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Hp\Desktop\VARLIK PLANLAMA\ANALİZ ÇALIŞMALARI\SKT KONTROL\GÖNDERİLEN SAMSUN SON HABER\"/>
    </mc:Choice>
  </mc:AlternateContent>
  <xr:revisionPtr revIDLastSave="0" documentId="13_ncr:1_{A2980D5E-C1C8-448E-86DB-244E202CDF40}" xr6:coauthVersionLast="47" xr6:coauthVersionMax="47" xr10:uidLastSave="{00000000-0000-0000-0000-000000000000}"/>
  <workbookProtection workbookAlgorithmName="SHA-512" workbookHashValue="By2OYswfQJVE5gRBDiLEcCB9oRGYeAa9pa1gjsmgQ450kMfNubzSm1GEBh/T7PSwJbELJ0vhyd8ONSjr5w+BLA==" workbookSaltValue="S0WmRPj3gdSDr1si8/8gNw==" workbookSpinCount="100000" lockStructure="1"/>
  <bookViews>
    <workbookView xWindow="-120" yWindow="-120" windowWidth="20730" windowHeight="11160" tabRatio="760" activeTab="6" xr2:uid="{00000000-000D-0000-FFFF-FFFF00000000}"/>
  </bookViews>
  <sheets>
    <sheet name="SKT LİSTESİ" sheetId="2" r:id="rId1"/>
    <sheet name="FİLTRE" sheetId="5" r:id="rId2"/>
    <sheet name="GENEL DURUM" sheetId="6" r:id="rId3"/>
    <sheet name="ÜRÜN LİSTESİ" sheetId="1" r:id="rId4"/>
    <sheet name="SAYIM LİSTESİ" sheetId="4" r:id="rId5"/>
    <sheet name="PERSONEL LİST" sheetId="3" r:id="rId6"/>
    <sheet name="UYGULAMA KILAVUZU" sheetId="8" r:id="rId7"/>
  </sheets>
  <definedNames>
    <definedName name="_xlnm._FilterDatabase" localSheetId="1" hidden="1">FİLTRE!$E$12:$S$5013</definedName>
    <definedName name="_xlnm._FilterDatabase" localSheetId="5" hidden="1">'PERSONEL LİST'!$D$2:$D$502</definedName>
    <definedName name="_xlnm._FilterDatabase" localSheetId="4" hidden="1">'SAYIM LİSTESİ'!$B$1:$E$126</definedName>
    <definedName name="_xlnm._FilterDatabase" localSheetId="0" hidden="1">'SKT LİSTESİ'!$I$4:$U$5005</definedName>
    <definedName name="_xlnm._FilterDatabase" localSheetId="3" hidden="1">'ÜRÜN LİSTESİ'!$B$1:$F$7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H5014" i="5" l="1"/>
  <c r="AG5014" i="5"/>
  <c r="AF5014" i="5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W29" i="2"/>
  <c r="W30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06" i="2"/>
  <c r="W107" i="2"/>
  <c r="W108" i="2"/>
  <c r="W109" i="2"/>
  <c r="W110" i="2"/>
  <c r="W111" i="2"/>
  <c r="W112" i="2"/>
  <c r="W113" i="2"/>
  <c r="W114" i="2"/>
  <c r="W115" i="2"/>
  <c r="W116" i="2"/>
  <c r="W117" i="2"/>
  <c r="W118" i="2"/>
  <c r="W119" i="2"/>
  <c r="W120" i="2"/>
  <c r="W121" i="2"/>
  <c r="W122" i="2"/>
  <c r="W123" i="2"/>
  <c r="W124" i="2"/>
  <c r="W125" i="2"/>
  <c r="W126" i="2"/>
  <c r="W127" i="2"/>
  <c r="W128" i="2"/>
  <c r="W129" i="2"/>
  <c r="W130" i="2"/>
  <c r="W131" i="2"/>
  <c r="W132" i="2"/>
  <c r="W133" i="2"/>
  <c r="W134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77" i="2"/>
  <c r="W178" i="2"/>
  <c r="W179" i="2"/>
  <c r="W180" i="2"/>
  <c r="W181" i="2"/>
  <c r="W182" i="2"/>
  <c r="W183" i="2"/>
  <c r="W184" i="2"/>
  <c r="W185" i="2"/>
  <c r="W186" i="2"/>
  <c r="W187" i="2"/>
  <c r="W188" i="2"/>
  <c r="W189" i="2"/>
  <c r="W190" i="2"/>
  <c r="W191" i="2"/>
  <c r="W192" i="2"/>
  <c r="W193" i="2"/>
  <c r="W194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8" i="2"/>
  <c r="W219" i="2"/>
  <c r="W220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W251" i="2"/>
  <c r="W252" i="2"/>
  <c r="W253" i="2"/>
  <c r="W254" i="2"/>
  <c r="W255" i="2"/>
  <c r="W256" i="2"/>
  <c r="W257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79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R12" i="2"/>
  <c r="S12" i="2" s="1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D11" i="6"/>
  <c r="L6" i="2"/>
  <c r="L5" i="2"/>
  <c r="AK2" i="2"/>
  <c r="N6" i="2"/>
  <c r="N5" i="2"/>
  <c r="M5" i="2"/>
  <c r="D9" i="6"/>
  <c r="B201" i="2"/>
  <c r="E201" i="2"/>
  <c r="G201" i="2"/>
  <c r="AF201" i="2"/>
  <c r="AG201" i="2"/>
  <c r="AR201" i="2"/>
  <c r="B202" i="2"/>
  <c r="E202" i="2"/>
  <c r="G202" i="2"/>
  <c r="AF202" i="2"/>
  <c r="AG202" i="2"/>
  <c r="AR202" i="2"/>
  <c r="B203" i="2"/>
  <c r="E203" i="2"/>
  <c r="G203" i="2"/>
  <c r="AF203" i="2"/>
  <c r="AG203" i="2"/>
  <c r="AR203" i="2"/>
  <c r="B204" i="2"/>
  <c r="E204" i="2"/>
  <c r="G204" i="2"/>
  <c r="AF204" i="2"/>
  <c r="AG204" i="2"/>
  <c r="AR204" i="2"/>
  <c r="B205" i="2"/>
  <c r="E205" i="2"/>
  <c r="G205" i="2"/>
  <c r="AF205" i="2"/>
  <c r="AG205" i="2"/>
  <c r="AR205" i="2"/>
  <c r="B206" i="2"/>
  <c r="E206" i="2"/>
  <c r="G206" i="2"/>
  <c r="AF206" i="2"/>
  <c r="AG206" i="2"/>
  <c r="AR206" i="2"/>
  <c r="B207" i="2"/>
  <c r="E207" i="2"/>
  <c r="G207" i="2"/>
  <c r="AF207" i="2"/>
  <c r="AG207" i="2"/>
  <c r="AR207" i="2"/>
  <c r="B208" i="2"/>
  <c r="E208" i="2"/>
  <c r="G208" i="2"/>
  <c r="AF208" i="2"/>
  <c r="AG208" i="2"/>
  <c r="AR208" i="2"/>
  <c r="B209" i="2"/>
  <c r="E209" i="2"/>
  <c r="G209" i="2"/>
  <c r="AF209" i="2"/>
  <c r="AG209" i="2"/>
  <c r="AR209" i="2"/>
  <c r="B210" i="2"/>
  <c r="E210" i="2"/>
  <c r="G210" i="2"/>
  <c r="AF210" i="2"/>
  <c r="AG210" i="2"/>
  <c r="AR210" i="2"/>
  <c r="B211" i="2"/>
  <c r="E211" i="2"/>
  <c r="G211" i="2"/>
  <c r="AF211" i="2"/>
  <c r="AG211" i="2"/>
  <c r="AR211" i="2"/>
  <c r="B212" i="2"/>
  <c r="E212" i="2"/>
  <c r="G212" i="2"/>
  <c r="AF212" i="2"/>
  <c r="AG212" i="2"/>
  <c r="AR212" i="2"/>
  <c r="B213" i="2"/>
  <c r="E213" i="2"/>
  <c r="G213" i="2"/>
  <c r="AF213" i="2"/>
  <c r="AG213" i="2"/>
  <c r="AR213" i="2"/>
  <c r="B214" i="2"/>
  <c r="E214" i="2"/>
  <c r="G214" i="2"/>
  <c r="AF214" i="2"/>
  <c r="AG214" i="2"/>
  <c r="AR214" i="2"/>
  <c r="B215" i="2"/>
  <c r="E215" i="2"/>
  <c r="G215" i="2"/>
  <c r="AF215" i="2"/>
  <c r="AG215" i="2"/>
  <c r="AR215" i="2"/>
  <c r="B216" i="2"/>
  <c r="E216" i="2"/>
  <c r="G216" i="2"/>
  <c r="AF216" i="2"/>
  <c r="AG216" i="2"/>
  <c r="AR216" i="2"/>
  <c r="B217" i="2"/>
  <c r="E217" i="2"/>
  <c r="G217" i="2"/>
  <c r="AF217" i="2"/>
  <c r="AG217" i="2"/>
  <c r="AR217" i="2"/>
  <c r="B218" i="2"/>
  <c r="E218" i="2"/>
  <c r="G218" i="2"/>
  <c r="AF218" i="2"/>
  <c r="AG218" i="2"/>
  <c r="AR218" i="2"/>
  <c r="B219" i="2"/>
  <c r="E219" i="2"/>
  <c r="G219" i="2"/>
  <c r="AF219" i="2"/>
  <c r="AG219" i="2"/>
  <c r="AR219" i="2"/>
  <c r="B220" i="2"/>
  <c r="E220" i="2"/>
  <c r="G220" i="2"/>
  <c r="AF220" i="2"/>
  <c r="AG220" i="2"/>
  <c r="AR220" i="2"/>
  <c r="B221" i="2"/>
  <c r="E221" i="2"/>
  <c r="G221" i="2"/>
  <c r="AF221" i="2"/>
  <c r="AG221" i="2"/>
  <c r="AR221" i="2"/>
  <c r="B222" i="2"/>
  <c r="E222" i="2"/>
  <c r="G222" i="2"/>
  <c r="AF222" i="2"/>
  <c r="AG222" i="2"/>
  <c r="AR222" i="2"/>
  <c r="B223" i="2"/>
  <c r="E223" i="2"/>
  <c r="G223" i="2"/>
  <c r="AF223" i="2"/>
  <c r="AG223" i="2"/>
  <c r="AR223" i="2"/>
  <c r="B224" i="2"/>
  <c r="E224" i="2"/>
  <c r="G224" i="2"/>
  <c r="AF224" i="2"/>
  <c r="AG224" i="2"/>
  <c r="AR224" i="2"/>
  <c r="B225" i="2"/>
  <c r="E225" i="2"/>
  <c r="G225" i="2"/>
  <c r="AF225" i="2"/>
  <c r="AG225" i="2"/>
  <c r="AR225" i="2"/>
  <c r="B226" i="2"/>
  <c r="E226" i="2"/>
  <c r="G226" i="2"/>
  <c r="AF226" i="2"/>
  <c r="AG226" i="2"/>
  <c r="AR226" i="2"/>
  <c r="B227" i="2"/>
  <c r="E227" i="2"/>
  <c r="G227" i="2"/>
  <c r="AF227" i="2"/>
  <c r="AG227" i="2"/>
  <c r="AR227" i="2"/>
  <c r="B228" i="2"/>
  <c r="E228" i="2"/>
  <c r="G228" i="2"/>
  <c r="AF228" i="2"/>
  <c r="AG228" i="2"/>
  <c r="AR228" i="2"/>
  <c r="B229" i="2"/>
  <c r="E229" i="2"/>
  <c r="G229" i="2"/>
  <c r="AF229" i="2"/>
  <c r="AG229" i="2"/>
  <c r="AR229" i="2"/>
  <c r="B230" i="2"/>
  <c r="E230" i="2"/>
  <c r="G230" i="2"/>
  <c r="AF230" i="2"/>
  <c r="AG230" i="2"/>
  <c r="AR230" i="2"/>
  <c r="B231" i="2"/>
  <c r="E231" i="2"/>
  <c r="G231" i="2"/>
  <c r="AF231" i="2"/>
  <c r="AG231" i="2"/>
  <c r="AR231" i="2"/>
  <c r="B232" i="2"/>
  <c r="E232" i="2"/>
  <c r="G232" i="2"/>
  <c r="AF232" i="2"/>
  <c r="AG232" i="2"/>
  <c r="AR232" i="2"/>
  <c r="B233" i="2"/>
  <c r="E233" i="2"/>
  <c r="G233" i="2"/>
  <c r="AF233" i="2"/>
  <c r="AG233" i="2"/>
  <c r="AR233" i="2"/>
  <c r="B234" i="2"/>
  <c r="E234" i="2"/>
  <c r="G234" i="2"/>
  <c r="AF234" i="2"/>
  <c r="AG234" i="2"/>
  <c r="AR234" i="2"/>
  <c r="B235" i="2"/>
  <c r="E235" i="2"/>
  <c r="G235" i="2"/>
  <c r="AF235" i="2"/>
  <c r="AG235" i="2"/>
  <c r="AR235" i="2"/>
  <c r="B236" i="2"/>
  <c r="E236" i="2"/>
  <c r="G236" i="2"/>
  <c r="AF236" i="2"/>
  <c r="AG236" i="2"/>
  <c r="AR236" i="2"/>
  <c r="B237" i="2"/>
  <c r="E237" i="2"/>
  <c r="G237" i="2"/>
  <c r="AF237" i="2"/>
  <c r="AG237" i="2"/>
  <c r="AR237" i="2"/>
  <c r="B238" i="2"/>
  <c r="E238" i="2"/>
  <c r="G238" i="2"/>
  <c r="AF238" i="2"/>
  <c r="AG238" i="2"/>
  <c r="AR238" i="2"/>
  <c r="B239" i="2"/>
  <c r="E239" i="2"/>
  <c r="G239" i="2"/>
  <c r="AF239" i="2"/>
  <c r="AG239" i="2"/>
  <c r="AR239" i="2"/>
  <c r="B240" i="2"/>
  <c r="E240" i="2"/>
  <c r="G240" i="2"/>
  <c r="AF240" i="2"/>
  <c r="AG240" i="2"/>
  <c r="AR240" i="2"/>
  <c r="B241" i="2"/>
  <c r="E241" i="2"/>
  <c r="G241" i="2"/>
  <c r="AF241" i="2"/>
  <c r="AG241" i="2"/>
  <c r="AR241" i="2"/>
  <c r="B242" i="2"/>
  <c r="E242" i="2"/>
  <c r="G242" i="2"/>
  <c r="AF242" i="2"/>
  <c r="AG242" i="2"/>
  <c r="AR242" i="2"/>
  <c r="B243" i="2"/>
  <c r="E243" i="2"/>
  <c r="G243" i="2"/>
  <c r="AF243" i="2"/>
  <c r="AG243" i="2"/>
  <c r="AR243" i="2"/>
  <c r="B244" i="2"/>
  <c r="E244" i="2"/>
  <c r="G244" i="2"/>
  <c r="AF244" i="2"/>
  <c r="AG244" i="2"/>
  <c r="AR244" i="2"/>
  <c r="B245" i="2"/>
  <c r="E245" i="2"/>
  <c r="G245" i="2"/>
  <c r="AF245" i="2"/>
  <c r="AG245" i="2"/>
  <c r="AR245" i="2"/>
  <c r="B246" i="2"/>
  <c r="E246" i="2"/>
  <c r="G246" i="2"/>
  <c r="AF246" i="2"/>
  <c r="AG246" i="2"/>
  <c r="AR246" i="2"/>
  <c r="B247" i="2"/>
  <c r="E247" i="2"/>
  <c r="G247" i="2"/>
  <c r="AF247" i="2"/>
  <c r="AG247" i="2"/>
  <c r="AR247" i="2"/>
  <c r="B248" i="2"/>
  <c r="E248" i="2"/>
  <c r="G248" i="2"/>
  <c r="AF248" i="2"/>
  <c r="AG248" i="2"/>
  <c r="AR248" i="2"/>
  <c r="B249" i="2"/>
  <c r="E249" i="2"/>
  <c r="G249" i="2"/>
  <c r="AF249" i="2"/>
  <c r="AG249" i="2"/>
  <c r="AR249" i="2"/>
  <c r="B250" i="2"/>
  <c r="E250" i="2"/>
  <c r="G250" i="2"/>
  <c r="AF250" i="2"/>
  <c r="AG250" i="2"/>
  <c r="AR250" i="2"/>
  <c r="B251" i="2"/>
  <c r="E251" i="2"/>
  <c r="G251" i="2"/>
  <c r="AF251" i="2"/>
  <c r="AG251" i="2"/>
  <c r="AR251" i="2"/>
  <c r="B252" i="2"/>
  <c r="E252" i="2"/>
  <c r="G252" i="2"/>
  <c r="AF252" i="2"/>
  <c r="AG252" i="2"/>
  <c r="AR252" i="2"/>
  <c r="B253" i="2"/>
  <c r="E253" i="2"/>
  <c r="G253" i="2"/>
  <c r="AF253" i="2"/>
  <c r="AG253" i="2"/>
  <c r="AR253" i="2"/>
  <c r="B254" i="2"/>
  <c r="E254" i="2"/>
  <c r="G254" i="2"/>
  <c r="AF254" i="2"/>
  <c r="AG254" i="2"/>
  <c r="AR254" i="2"/>
  <c r="B255" i="2"/>
  <c r="E255" i="2"/>
  <c r="G255" i="2"/>
  <c r="AF255" i="2"/>
  <c r="AG255" i="2"/>
  <c r="AR255" i="2"/>
  <c r="B256" i="2"/>
  <c r="E256" i="2"/>
  <c r="G256" i="2"/>
  <c r="AF256" i="2"/>
  <c r="AG256" i="2"/>
  <c r="AR256" i="2"/>
  <c r="B257" i="2"/>
  <c r="E257" i="2"/>
  <c r="G257" i="2"/>
  <c r="AF257" i="2"/>
  <c r="AG257" i="2"/>
  <c r="AR257" i="2"/>
  <c r="B258" i="2"/>
  <c r="E258" i="2"/>
  <c r="G258" i="2"/>
  <c r="AF258" i="2"/>
  <c r="AG258" i="2"/>
  <c r="AR258" i="2"/>
  <c r="B259" i="2"/>
  <c r="E259" i="2"/>
  <c r="G259" i="2"/>
  <c r="AF259" i="2"/>
  <c r="AG259" i="2"/>
  <c r="AR259" i="2"/>
  <c r="B260" i="2"/>
  <c r="E260" i="2"/>
  <c r="G260" i="2"/>
  <c r="AF260" i="2"/>
  <c r="AG260" i="2"/>
  <c r="AR260" i="2"/>
  <c r="B261" i="2"/>
  <c r="E261" i="2"/>
  <c r="G261" i="2"/>
  <c r="AF261" i="2"/>
  <c r="AG261" i="2"/>
  <c r="AR261" i="2"/>
  <c r="B262" i="2"/>
  <c r="E262" i="2"/>
  <c r="G262" i="2"/>
  <c r="AF262" i="2"/>
  <c r="AG262" i="2"/>
  <c r="AR262" i="2"/>
  <c r="B263" i="2"/>
  <c r="E263" i="2"/>
  <c r="G263" i="2"/>
  <c r="AF263" i="2"/>
  <c r="AG263" i="2"/>
  <c r="AR263" i="2"/>
  <c r="B264" i="2"/>
  <c r="E264" i="2"/>
  <c r="G264" i="2"/>
  <c r="AF264" i="2"/>
  <c r="AG264" i="2"/>
  <c r="AR264" i="2"/>
  <c r="B265" i="2"/>
  <c r="E265" i="2"/>
  <c r="G265" i="2"/>
  <c r="AF265" i="2"/>
  <c r="AG265" i="2"/>
  <c r="AR265" i="2"/>
  <c r="B266" i="2"/>
  <c r="E266" i="2"/>
  <c r="G266" i="2"/>
  <c r="AF266" i="2"/>
  <c r="AG266" i="2"/>
  <c r="AR266" i="2"/>
  <c r="B267" i="2"/>
  <c r="E267" i="2"/>
  <c r="G267" i="2"/>
  <c r="AF267" i="2"/>
  <c r="AG267" i="2"/>
  <c r="AR267" i="2"/>
  <c r="B268" i="2"/>
  <c r="E268" i="2"/>
  <c r="G268" i="2"/>
  <c r="AF268" i="2"/>
  <c r="AG268" i="2"/>
  <c r="AR268" i="2"/>
  <c r="B269" i="2"/>
  <c r="E269" i="2"/>
  <c r="G269" i="2"/>
  <c r="AF269" i="2"/>
  <c r="AG269" i="2"/>
  <c r="AR269" i="2"/>
  <c r="B270" i="2"/>
  <c r="E270" i="2"/>
  <c r="G270" i="2"/>
  <c r="AF270" i="2"/>
  <c r="AG270" i="2"/>
  <c r="AR270" i="2"/>
  <c r="B271" i="2"/>
  <c r="E271" i="2"/>
  <c r="G271" i="2"/>
  <c r="AF271" i="2"/>
  <c r="AG271" i="2"/>
  <c r="AR271" i="2"/>
  <c r="B272" i="2"/>
  <c r="E272" i="2"/>
  <c r="G272" i="2"/>
  <c r="AF272" i="2"/>
  <c r="AG272" i="2"/>
  <c r="AR272" i="2"/>
  <c r="B273" i="2"/>
  <c r="E273" i="2"/>
  <c r="G273" i="2"/>
  <c r="AF273" i="2"/>
  <c r="AG273" i="2"/>
  <c r="AR273" i="2"/>
  <c r="B274" i="2"/>
  <c r="E274" i="2"/>
  <c r="G274" i="2"/>
  <c r="AF274" i="2"/>
  <c r="AG274" i="2"/>
  <c r="AR274" i="2"/>
  <c r="B275" i="2"/>
  <c r="E275" i="2"/>
  <c r="G275" i="2"/>
  <c r="AF275" i="2"/>
  <c r="AG275" i="2"/>
  <c r="AR275" i="2"/>
  <c r="B276" i="2"/>
  <c r="E276" i="2"/>
  <c r="G276" i="2"/>
  <c r="AF276" i="2"/>
  <c r="AG276" i="2"/>
  <c r="AR276" i="2"/>
  <c r="B277" i="2"/>
  <c r="E277" i="2"/>
  <c r="G277" i="2"/>
  <c r="AF277" i="2"/>
  <c r="AG277" i="2"/>
  <c r="AR277" i="2"/>
  <c r="B278" i="2"/>
  <c r="E278" i="2"/>
  <c r="G278" i="2"/>
  <c r="AF278" i="2"/>
  <c r="AG278" i="2"/>
  <c r="AR278" i="2"/>
  <c r="B279" i="2"/>
  <c r="E279" i="2"/>
  <c r="G279" i="2"/>
  <c r="AF279" i="2"/>
  <c r="AG279" i="2"/>
  <c r="AR279" i="2"/>
  <c r="B280" i="2"/>
  <c r="E280" i="2"/>
  <c r="G280" i="2"/>
  <c r="AF280" i="2"/>
  <c r="AG280" i="2"/>
  <c r="AR280" i="2"/>
  <c r="B281" i="2"/>
  <c r="E281" i="2"/>
  <c r="G281" i="2"/>
  <c r="AF281" i="2"/>
  <c r="AG281" i="2"/>
  <c r="AR281" i="2"/>
  <c r="B282" i="2"/>
  <c r="E282" i="2"/>
  <c r="G282" i="2"/>
  <c r="AF282" i="2"/>
  <c r="AG282" i="2"/>
  <c r="AR282" i="2"/>
  <c r="B283" i="2"/>
  <c r="E283" i="2"/>
  <c r="G283" i="2"/>
  <c r="AF283" i="2"/>
  <c r="AG283" i="2"/>
  <c r="AR283" i="2"/>
  <c r="B284" i="2"/>
  <c r="E284" i="2"/>
  <c r="G284" i="2"/>
  <c r="AF284" i="2"/>
  <c r="AG284" i="2"/>
  <c r="AR284" i="2"/>
  <c r="B285" i="2"/>
  <c r="E285" i="2"/>
  <c r="G285" i="2"/>
  <c r="AF285" i="2"/>
  <c r="AG285" i="2"/>
  <c r="AR285" i="2"/>
  <c r="B286" i="2"/>
  <c r="E286" i="2"/>
  <c r="G286" i="2"/>
  <c r="AF286" i="2"/>
  <c r="AG286" i="2"/>
  <c r="AR286" i="2"/>
  <c r="B287" i="2"/>
  <c r="E287" i="2"/>
  <c r="G287" i="2"/>
  <c r="AF287" i="2"/>
  <c r="AG287" i="2"/>
  <c r="AR287" i="2"/>
  <c r="B288" i="2"/>
  <c r="E288" i="2"/>
  <c r="G288" i="2"/>
  <c r="AF288" i="2"/>
  <c r="AG288" i="2"/>
  <c r="AR288" i="2"/>
  <c r="B289" i="2"/>
  <c r="E289" i="2"/>
  <c r="G289" i="2"/>
  <c r="AF289" i="2"/>
  <c r="AG289" i="2"/>
  <c r="AR289" i="2"/>
  <c r="B290" i="2"/>
  <c r="E290" i="2"/>
  <c r="G290" i="2"/>
  <c r="AF290" i="2"/>
  <c r="AG290" i="2"/>
  <c r="AR290" i="2"/>
  <c r="B291" i="2"/>
  <c r="E291" i="2"/>
  <c r="G291" i="2"/>
  <c r="AF291" i="2"/>
  <c r="AG291" i="2"/>
  <c r="AR291" i="2"/>
  <c r="B292" i="2"/>
  <c r="E292" i="2"/>
  <c r="G292" i="2"/>
  <c r="AF292" i="2"/>
  <c r="AG292" i="2"/>
  <c r="AR292" i="2"/>
  <c r="B293" i="2"/>
  <c r="E293" i="2"/>
  <c r="G293" i="2"/>
  <c r="AF293" i="2"/>
  <c r="AG293" i="2"/>
  <c r="AR293" i="2"/>
  <c r="B294" i="2"/>
  <c r="E294" i="2"/>
  <c r="G294" i="2"/>
  <c r="AF294" i="2"/>
  <c r="AG294" i="2"/>
  <c r="AR294" i="2"/>
  <c r="B295" i="2"/>
  <c r="E295" i="2"/>
  <c r="G295" i="2"/>
  <c r="AF295" i="2"/>
  <c r="AG295" i="2"/>
  <c r="AR295" i="2"/>
  <c r="B296" i="2"/>
  <c r="E296" i="2"/>
  <c r="G296" i="2"/>
  <c r="AF296" i="2"/>
  <c r="AG296" i="2"/>
  <c r="AR296" i="2"/>
  <c r="B297" i="2"/>
  <c r="E297" i="2"/>
  <c r="G297" i="2"/>
  <c r="AF297" i="2"/>
  <c r="AG297" i="2"/>
  <c r="AR297" i="2"/>
  <c r="B298" i="2"/>
  <c r="E298" i="2"/>
  <c r="G298" i="2"/>
  <c r="AF298" i="2"/>
  <c r="AG298" i="2"/>
  <c r="AR298" i="2"/>
  <c r="B299" i="2"/>
  <c r="E299" i="2"/>
  <c r="G299" i="2"/>
  <c r="AF299" i="2"/>
  <c r="AG299" i="2"/>
  <c r="AR299" i="2"/>
  <c r="B300" i="2"/>
  <c r="E300" i="2"/>
  <c r="G300" i="2"/>
  <c r="AF300" i="2"/>
  <c r="AG300" i="2"/>
  <c r="AR300" i="2"/>
  <c r="B301" i="2"/>
  <c r="E301" i="2"/>
  <c r="G301" i="2"/>
  <c r="AF301" i="2"/>
  <c r="AG301" i="2"/>
  <c r="AR301" i="2"/>
  <c r="B302" i="2"/>
  <c r="E302" i="2"/>
  <c r="G302" i="2"/>
  <c r="AF302" i="2"/>
  <c r="AG302" i="2"/>
  <c r="AR302" i="2"/>
  <c r="B303" i="2"/>
  <c r="E303" i="2"/>
  <c r="G303" i="2"/>
  <c r="AF303" i="2"/>
  <c r="AG303" i="2"/>
  <c r="AR303" i="2"/>
  <c r="B304" i="2"/>
  <c r="E304" i="2"/>
  <c r="G304" i="2"/>
  <c r="AF304" i="2"/>
  <c r="AG304" i="2"/>
  <c r="AR304" i="2"/>
  <c r="B305" i="2"/>
  <c r="E305" i="2"/>
  <c r="G305" i="2"/>
  <c r="AF305" i="2"/>
  <c r="AG305" i="2"/>
  <c r="AR305" i="2"/>
  <c r="B306" i="2"/>
  <c r="E306" i="2"/>
  <c r="G306" i="2"/>
  <c r="AF306" i="2"/>
  <c r="AG306" i="2"/>
  <c r="AR306" i="2"/>
  <c r="B307" i="2"/>
  <c r="E307" i="2"/>
  <c r="G307" i="2"/>
  <c r="AF307" i="2"/>
  <c r="AG307" i="2"/>
  <c r="AR307" i="2"/>
  <c r="B308" i="2"/>
  <c r="E308" i="2"/>
  <c r="G308" i="2"/>
  <c r="AF308" i="2"/>
  <c r="AG308" i="2"/>
  <c r="AR308" i="2"/>
  <c r="B309" i="2"/>
  <c r="E309" i="2"/>
  <c r="G309" i="2"/>
  <c r="AF309" i="2"/>
  <c r="AG309" i="2"/>
  <c r="AR309" i="2"/>
  <c r="B310" i="2"/>
  <c r="E310" i="2"/>
  <c r="G310" i="2"/>
  <c r="AF310" i="2"/>
  <c r="AG310" i="2"/>
  <c r="AR310" i="2"/>
  <c r="B311" i="2"/>
  <c r="E311" i="2"/>
  <c r="G311" i="2"/>
  <c r="AF311" i="2"/>
  <c r="AG311" i="2"/>
  <c r="AR311" i="2"/>
  <c r="B312" i="2"/>
  <c r="E312" i="2"/>
  <c r="G312" i="2"/>
  <c r="AF312" i="2"/>
  <c r="AG312" i="2"/>
  <c r="AR312" i="2"/>
  <c r="B313" i="2"/>
  <c r="E313" i="2"/>
  <c r="G313" i="2"/>
  <c r="AF313" i="2"/>
  <c r="AG313" i="2"/>
  <c r="AR313" i="2"/>
  <c r="B314" i="2"/>
  <c r="E314" i="2"/>
  <c r="G314" i="2"/>
  <c r="AF314" i="2"/>
  <c r="AG314" i="2"/>
  <c r="AR314" i="2"/>
  <c r="B315" i="2"/>
  <c r="E315" i="2"/>
  <c r="G315" i="2"/>
  <c r="AF315" i="2"/>
  <c r="AG315" i="2"/>
  <c r="AR315" i="2"/>
  <c r="B316" i="2"/>
  <c r="E316" i="2"/>
  <c r="G316" i="2"/>
  <c r="AF316" i="2"/>
  <c r="AG316" i="2"/>
  <c r="AR316" i="2"/>
  <c r="B317" i="2"/>
  <c r="E317" i="2"/>
  <c r="G317" i="2"/>
  <c r="AF317" i="2"/>
  <c r="AG317" i="2"/>
  <c r="AR317" i="2"/>
  <c r="B318" i="2"/>
  <c r="E318" i="2"/>
  <c r="G318" i="2"/>
  <c r="AF318" i="2"/>
  <c r="AG318" i="2"/>
  <c r="AR318" i="2"/>
  <c r="B319" i="2"/>
  <c r="E319" i="2"/>
  <c r="G319" i="2"/>
  <c r="AF319" i="2"/>
  <c r="AG319" i="2"/>
  <c r="AR319" i="2"/>
  <c r="B320" i="2"/>
  <c r="E320" i="2"/>
  <c r="G320" i="2"/>
  <c r="AF320" i="2"/>
  <c r="AG320" i="2"/>
  <c r="AR320" i="2"/>
  <c r="B321" i="2"/>
  <c r="E321" i="2"/>
  <c r="G321" i="2"/>
  <c r="AF321" i="2"/>
  <c r="AG321" i="2"/>
  <c r="AR321" i="2"/>
  <c r="B322" i="2"/>
  <c r="E322" i="2"/>
  <c r="G322" i="2"/>
  <c r="AF322" i="2"/>
  <c r="AG322" i="2"/>
  <c r="AR322" i="2"/>
  <c r="B323" i="2"/>
  <c r="E323" i="2"/>
  <c r="G323" i="2"/>
  <c r="AF323" i="2"/>
  <c r="AG323" i="2"/>
  <c r="AR323" i="2"/>
  <c r="B324" i="2"/>
  <c r="E324" i="2"/>
  <c r="G324" i="2"/>
  <c r="AF324" i="2"/>
  <c r="AG324" i="2"/>
  <c r="AR324" i="2"/>
  <c r="B325" i="2"/>
  <c r="E325" i="2"/>
  <c r="G325" i="2"/>
  <c r="AF325" i="2"/>
  <c r="AG325" i="2"/>
  <c r="AR325" i="2"/>
  <c r="B326" i="2"/>
  <c r="E326" i="2"/>
  <c r="G326" i="2"/>
  <c r="AF326" i="2"/>
  <c r="AG326" i="2"/>
  <c r="AR326" i="2"/>
  <c r="B327" i="2"/>
  <c r="E327" i="2"/>
  <c r="G327" i="2"/>
  <c r="AF327" i="2"/>
  <c r="AG327" i="2"/>
  <c r="AR327" i="2"/>
  <c r="B328" i="2"/>
  <c r="E328" i="2"/>
  <c r="G328" i="2"/>
  <c r="AF328" i="2"/>
  <c r="AG328" i="2"/>
  <c r="AR328" i="2"/>
  <c r="B329" i="2"/>
  <c r="E329" i="2"/>
  <c r="G329" i="2"/>
  <c r="AF329" i="2"/>
  <c r="AG329" i="2"/>
  <c r="AR329" i="2"/>
  <c r="B330" i="2"/>
  <c r="E330" i="2"/>
  <c r="G330" i="2"/>
  <c r="AF330" i="2"/>
  <c r="AG330" i="2"/>
  <c r="AR330" i="2"/>
  <c r="B331" i="2"/>
  <c r="E331" i="2"/>
  <c r="G331" i="2"/>
  <c r="AF331" i="2"/>
  <c r="AG331" i="2"/>
  <c r="AR331" i="2"/>
  <c r="B332" i="2"/>
  <c r="E332" i="2"/>
  <c r="G332" i="2"/>
  <c r="AF332" i="2"/>
  <c r="AG332" i="2"/>
  <c r="AR332" i="2"/>
  <c r="B333" i="2"/>
  <c r="E333" i="2"/>
  <c r="G333" i="2"/>
  <c r="AF333" i="2"/>
  <c r="AG333" i="2"/>
  <c r="AR333" i="2"/>
  <c r="B334" i="2"/>
  <c r="E334" i="2"/>
  <c r="G334" i="2"/>
  <c r="AF334" i="2"/>
  <c r="AG334" i="2"/>
  <c r="AR334" i="2"/>
  <c r="B335" i="2"/>
  <c r="E335" i="2"/>
  <c r="G335" i="2"/>
  <c r="AF335" i="2"/>
  <c r="AG335" i="2"/>
  <c r="AR335" i="2"/>
  <c r="B336" i="2"/>
  <c r="E336" i="2"/>
  <c r="G336" i="2"/>
  <c r="AF336" i="2"/>
  <c r="AG336" i="2"/>
  <c r="AR336" i="2"/>
  <c r="B337" i="2"/>
  <c r="E337" i="2"/>
  <c r="G337" i="2"/>
  <c r="AF337" i="2"/>
  <c r="AG337" i="2"/>
  <c r="AR337" i="2"/>
  <c r="B338" i="2"/>
  <c r="E338" i="2"/>
  <c r="G338" i="2"/>
  <c r="AF338" i="2"/>
  <c r="AG338" i="2"/>
  <c r="AR338" i="2"/>
  <c r="B339" i="2"/>
  <c r="E339" i="2"/>
  <c r="G339" i="2"/>
  <c r="AF339" i="2"/>
  <c r="AG339" i="2"/>
  <c r="AR339" i="2"/>
  <c r="B340" i="2"/>
  <c r="E340" i="2"/>
  <c r="G340" i="2"/>
  <c r="AF340" i="2"/>
  <c r="AG340" i="2"/>
  <c r="AR340" i="2"/>
  <c r="B341" i="2"/>
  <c r="E341" i="2"/>
  <c r="G341" i="2"/>
  <c r="AF341" i="2"/>
  <c r="AG341" i="2"/>
  <c r="AR341" i="2"/>
  <c r="B342" i="2"/>
  <c r="E342" i="2"/>
  <c r="G342" i="2"/>
  <c r="AF342" i="2"/>
  <c r="AG342" i="2"/>
  <c r="AR342" i="2"/>
  <c r="B343" i="2"/>
  <c r="E343" i="2"/>
  <c r="G343" i="2"/>
  <c r="AF343" i="2"/>
  <c r="AG343" i="2"/>
  <c r="AR343" i="2"/>
  <c r="B344" i="2"/>
  <c r="E344" i="2"/>
  <c r="G344" i="2"/>
  <c r="AF344" i="2"/>
  <c r="AG344" i="2"/>
  <c r="AR344" i="2"/>
  <c r="B345" i="2"/>
  <c r="E345" i="2"/>
  <c r="G345" i="2"/>
  <c r="AF345" i="2"/>
  <c r="AG345" i="2"/>
  <c r="AR345" i="2"/>
  <c r="B346" i="2"/>
  <c r="E346" i="2"/>
  <c r="G346" i="2"/>
  <c r="AF346" i="2"/>
  <c r="AG346" i="2"/>
  <c r="AR346" i="2"/>
  <c r="B347" i="2"/>
  <c r="E347" i="2"/>
  <c r="G347" i="2"/>
  <c r="AF347" i="2"/>
  <c r="AG347" i="2"/>
  <c r="AR347" i="2"/>
  <c r="B348" i="2"/>
  <c r="E348" i="2"/>
  <c r="G348" i="2"/>
  <c r="AF348" i="2"/>
  <c r="AG348" i="2"/>
  <c r="AR348" i="2"/>
  <c r="B349" i="2"/>
  <c r="E349" i="2"/>
  <c r="G349" i="2"/>
  <c r="AF349" i="2"/>
  <c r="AG349" i="2"/>
  <c r="AR349" i="2"/>
  <c r="B350" i="2"/>
  <c r="E350" i="2"/>
  <c r="G350" i="2"/>
  <c r="AF350" i="2"/>
  <c r="AG350" i="2"/>
  <c r="AR350" i="2"/>
  <c r="B351" i="2"/>
  <c r="E351" i="2"/>
  <c r="G351" i="2"/>
  <c r="AF351" i="2"/>
  <c r="AG351" i="2"/>
  <c r="AR351" i="2"/>
  <c r="B352" i="2"/>
  <c r="E352" i="2"/>
  <c r="G352" i="2"/>
  <c r="AF352" i="2"/>
  <c r="AG352" i="2"/>
  <c r="AR352" i="2"/>
  <c r="B353" i="2"/>
  <c r="E353" i="2"/>
  <c r="G353" i="2"/>
  <c r="AF353" i="2"/>
  <c r="AG353" i="2"/>
  <c r="AR353" i="2"/>
  <c r="B354" i="2"/>
  <c r="E354" i="2"/>
  <c r="G354" i="2"/>
  <c r="AF354" i="2"/>
  <c r="AG354" i="2"/>
  <c r="AR354" i="2"/>
  <c r="B355" i="2"/>
  <c r="E355" i="2"/>
  <c r="G355" i="2"/>
  <c r="AF355" i="2"/>
  <c r="AG355" i="2"/>
  <c r="AR355" i="2"/>
  <c r="B356" i="2"/>
  <c r="E356" i="2"/>
  <c r="G356" i="2"/>
  <c r="AF356" i="2"/>
  <c r="AG356" i="2"/>
  <c r="AR356" i="2"/>
  <c r="B357" i="2"/>
  <c r="E357" i="2"/>
  <c r="G357" i="2"/>
  <c r="AF357" i="2"/>
  <c r="AG357" i="2"/>
  <c r="AR357" i="2"/>
  <c r="B358" i="2"/>
  <c r="E358" i="2"/>
  <c r="G358" i="2"/>
  <c r="AF358" i="2"/>
  <c r="AG358" i="2"/>
  <c r="AR358" i="2"/>
  <c r="B359" i="2"/>
  <c r="E359" i="2"/>
  <c r="G359" i="2"/>
  <c r="AF359" i="2"/>
  <c r="AG359" i="2"/>
  <c r="AR359" i="2"/>
  <c r="B360" i="2"/>
  <c r="E360" i="2"/>
  <c r="G360" i="2"/>
  <c r="AF360" i="2"/>
  <c r="AG360" i="2"/>
  <c r="AR360" i="2"/>
  <c r="B361" i="2"/>
  <c r="E361" i="2"/>
  <c r="G361" i="2"/>
  <c r="AF361" i="2"/>
  <c r="AG361" i="2"/>
  <c r="AR361" i="2"/>
  <c r="B362" i="2"/>
  <c r="E362" i="2"/>
  <c r="G362" i="2"/>
  <c r="AF362" i="2"/>
  <c r="AG362" i="2"/>
  <c r="AR362" i="2"/>
  <c r="B363" i="2"/>
  <c r="E363" i="2"/>
  <c r="G363" i="2"/>
  <c r="AF363" i="2"/>
  <c r="AG363" i="2"/>
  <c r="AR363" i="2"/>
  <c r="B364" i="2"/>
  <c r="E364" i="2"/>
  <c r="G364" i="2"/>
  <c r="AF364" i="2"/>
  <c r="AG364" i="2"/>
  <c r="AR364" i="2"/>
  <c r="B365" i="2"/>
  <c r="E365" i="2"/>
  <c r="G365" i="2"/>
  <c r="AF365" i="2"/>
  <c r="AG365" i="2"/>
  <c r="AR365" i="2"/>
  <c r="B366" i="2"/>
  <c r="E366" i="2"/>
  <c r="G366" i="2"/>
  <c r="AF366" i="2"/>
  <c r="AG366" i="2"/>
  <c r="AR366" i="2"/>
  <c r="B367" i="2"/>
  <c r="E367" i="2"/>
  <c r="G367" i="2"/>
  <c r="AF367" i="2"/>
  <c r="AG367" i="2"/>
  <c r="AR367" i="2"/>
  <c r="B368" i="2"/>
  <c r="E368" i="2"/>
  <c r="G368" i="2"/>
  <c r="AF368" i="2"/>
  <c r="AG368" i="2"/>
  <c r="AR368" i="2"/>
  <c r="B369" i="2"/>
  <c r="E369" i="2"/>
  <c r="G369" i="2"/>
  <c r="AF369" i="2"/>
  <c r="AG369" i="2"/>
  <c r="AR369" i="2"/>
  <c r="B370" i="2"/>
  <c r="E370" i="2"/>
  <c r="G370" i="2"/>
  <c r="AF370" i="2"/>
  <c r="AG370" i="2"/>
  <c r="AR370" i="2"/>
  <c r="B371" i="2"/>
  <c r="E371" i="2"/>
  <c r="G371" i="2"/>
  <c r="AF371" i="2"/>
  <c r="AG371" i="2"/>
  <c r="AR371" i="2"/>
  <c r="B372" i="2"/>
  <c r="E372" i="2"/>
  <c r="G372" i="2"/>
  <c r="AF372" i="2"/>
  <c r="AG372" i="2"/>
  <c r="AR372" i="2"/>
  <c r="B373" i="2"/>
  <c r="E373" i="2"/>
  <c r="G373" i="2"/>
  <c r="AF373" i="2"/>
  <c r="AG373" i="2"/>
  <c r="AR373" i="2"/>
  <c r="B374" i="2"/>
  <c r="E374" i="2"/>
  <c r="G374" i="2"/>
  <c r="AF374" i="2"/>
  <c r="AG374" i="2"/>
  <c r="AR374" i="2"/>
  <c r="B375" i="2"/>
  <c r="E375" i="2"/>
  <c r="G375" i="2"/>
  <c r="AF375" i="2"/>
  <c r="AG375" i="2"/>
  <c r="AR375" i="2"/>
  <c r="B376" i="2"/>
  <c r="E376" i="2"/>
  <c r="G376" i="2"/>
  <c r="AF376" i="2"/>
  <c r="AG376" i="2"/>
  <c r="AR376" i="2"/>
  <c r="B377" i="2"/>
  <c r="E377" i="2"/>
  <c r="G377" i="2"/>
  <c r="AF377" i="2"/>
  <c r="AG377" i="2"/>
  <c r="AR377" i="2"/>
  <c r="B378" i="2"/>
  <c r="E378" i="2"/>
  <c r="G378" i="2"/>
  <c r="AF378" i="2"/>
  <c r="AG378" i="2"/>
  <c r="AR378" i="2"/>
  <c r="B379" i="2"/>
  <c r="E379" i="2"/>
  <c r="G379" i="2"/>
  <c r="AF379" i="2"/>
  <c r="AG379" i="2"/>
  <c r="AR379" i="2"/>
  <c r="B380" i="2"/>
  <c r="E380" i="2"/>
  <c r="G380" i="2"/>
  <c r="AF380" i="2"/>
  <c r="AG380" i="2"/>
  <c r="AR380" i="2"/>
  <c r="B381" i="2"/>
  <c r="E381" i="2"/>
  <c r="G381" i="2"/>
  <c r="AF381" i="2"/>
  <c r="AG381" i="2"/>
  <c r="AR381" i="2"/>
  <c r="B382" i="2"/>
  <c r="E382" i="2"/>
  <c r="G382" i="2"/>
  <c r="AF382" i="2"/>
  <c r="AG382" i="2"/>
  <c r="AR382" i="2"/>
  <c r="B383" i="2"/>
  <c r="E383" i="2"/>
  <c r="G383" i="2"/>
  <c r="AF383" i="2"/>
  <c r="AG383" i="2"/>
  <c r="AR383" i="2"/>
  <c r="B384" i="2"/>
  <c r="E384" i="2"/>
  <c r="G384" i="2"/>
  <c r="AF384" i="2"/>
  <c r="AG384" i="2"/>
  <c r="AR384" i="2"/>
  <c r="B385" i="2"/>
  <c r="E385" i="2"/>
  <c r="G385" i="2"/>
  <c r="AF385" i="2"/>
  <c r="AG385" i="2"/>
  <c r="AR385" i="2"/>
  <c r="B386" i="2"/>
  <c r="E386" i="2"/>
  <c r="G386" i="2"/>
  <c r="AF386" i="2"/>
  <c r="AG386" i="2"/>
  <c r="AR386" i="2"/>
  <c r="B387" i="2"/>
  <c r="E387" i="2"/>
  <c r="G387" i="2"/>
  <c r="AF387" i="2"/>
  <c r="AG387" i="2"/>
  <c r="AR387" i="2"/>
  <c r="B388" i="2"/>
  <c r="E388" i="2"/>
  <c r="G388" i="2"/>
  <c r="AF388" i="2"/>
  <c r="AG388" i="2"/>
  <c r="AR388" i="2"/>
  <c r="B389" i="2"/>
  <c r="E389" i="2"/>
  <c r="G389" i="2"/>
  <c r="AF389" i="2"/>
  <c r="AG389" i="2"/>
  <c r="AR389" i="2"/>
  <c r="B390" i="2"/>
  <c r="E390" i="2"/>
  <c r="G390" i="2"/>
  <c r="AF390" i="2"/>
  <c r="AG390" i="2"/>
  <c r="AR390" i="2"/>
  <c r="B391" i="2"/>
  <c r="E391" i="2"/>
  <c r="G391" i="2"/>
  <c r="AF391" i="2"/>
  <c r="AG391" i="2"/>
  <c r="AR391" i="2"/>
  <c r="B392" i="2"/>
  <c r="E392" i="2"/>
  <c r="G392" i="2"/>
  <c r="AF392" i="2"/>
  <c r="AG392" i="2"/>
  <c r="AR392" i="2"/>
  <c r="B393" i="2"/>
  <c r="E393" i="2"/>
  <c r="G393" i="2"/>
  <c r="AF393" i="2"/>
  <c r="AG393" i="2"/>
  <c r="AR393" i="2"/>
  <c r="B394" i="2"/>
  <c r="E394" i="2"/>
  <c r="G394" i="2"/>
  <c r="AF394" i="2"/>
  <c r="AG394" i="2"/>
  <c r="AR394" i="2"/>
  <c r="B395" i="2"/>
  <c r="E395" i="2"/>
  <c r="G395" i="2"/>
  <c r="AF395" i="2"/>
  <c r="AG395" i="2"/>
  <c r="AR395" i="2"/>
  <c r="B396" i="2"/>
  <c r="E396" i="2"/>
  <c r="G396" i="2"/>
  <c r="AF396" i="2"/>
  <c r="AG396" i="2"/>
  <c r="AR396" i="2"/>
  <c r="B397" i="2"/>
  <c r="E397" i="2"/>
  <c r="G397" i="2"/>
  <c r="AF397" i="2"/>
  <c r="AG397" i="2"/>
  <c r="AR397" i="2"/>
  <c r="B398" i="2"/>
  <c r="E398" i="2"/>
  <c r="G398" i="2"/>
  <c r="AF398" i="2"/>
  <c r="AG398" i="2"/>
  <c r="AR398" i="2"/>
  <c r="B399" i="2"/>
  <c r="E399" i="2"/>
  <c r="G399" i="2"/>
  <c r="AF399" i="2"/>
  <c r="AG399" i="2"/>
  <c r="AR399" i="2"/>
  <c r="B400" i="2"/>
  <c r="E400" i="2"/>
  <c r="G400" i="2"/>
  <c r="AF400" i="2"/>
  <c r="AG400" i="2"/>
  <c r="AR400" i="2"/>
  <c r="B401" i="2"/>
  <c r="E401" i="2"/>
  <c r="G401" i="2"/>
  <c r="AF401" i="2"/>
  <c r="AG401" i="2"/>
  <c r="AR401" i="2"/>
  <c r="B402" i="2"/>
  <c r="E402" i="2"/>
  <c r="G402" i="2"/>
  <c r="AF402" i="2"/>
  <c r="AG402" i="2"/>
  <c r="AR402" i="2"/>
  <c r="B403" i="2"/>
  <c r="E403" i="2"/>
  <c r="G403" i="2"/>
  <c r="AF403" i="2"/>
  <c r="AG403" i="2"/>
  <c r="AR403" i="2"/>
  <c r="B404" i="2"/>
  <c r="E404" i="2"/>
  <c r="G404" i="2"/>
  <c r="AF404" i="2"/>
  <c r="AG404" i="2"/>
  <c r="AR404" i="2"/>
  <c r="B405" i="2"/>
  <c r="E405" i="2"/>
  <c r="G405" i="2"/>
  <c r="AF405" i="2"/>
  <c r="AG405" i="2"/>
  <c r="AR405" i="2"/>
  <c r="B406" i="2"/>
  <c r="E406" i="2"/>
  <c r="G406" i="2"/>
  <c r="AF406" i="2"/>
  <c r="AG406" i="2"/>
  <c r="AR406" i="2"/>
  <c r="B407" i="2"/>
  <c r="E407" i="2"/>
  <c r="G407" i="2"/>
  <c r="AF407" i="2"/>
  <c r="AG407" i="2"/>
  <c r="AR407" i="2"/>
  <c r="B408" i="2"/>
  <c r="E408" i="2"/>
  <c r="G408" i="2"/>
  <c r="AF408" i="2"/>
  <c r="AG408" i="2"/>
  <c r="AR408" i="2"/>
  <c r="B409" i="2"/>
  <c r="E409" i="2"/>
  <c r="G409" i="2"/>
  <c r="AF409" i="2"/>
  <c r="AG409" i="2"/>
  <c r="AR409" i="2"/>
  <c r="B410" i="2"/>
  <c r="E410" i="2"/>
  <c r="G410" i="2"/>
  <c r="AF410" i="2"/>
  <c r="AG410" i="2"/>
  <c r="AR410" i="2"/>
  <c r="B411" i="2"/>
  <c r="E411" i="2"/>
  <c r="G411" i="2"/>
  <c r="AF411" i="2"/>
  <c r="AG411" i="2"/>
  <c r="AR411" i="2"/>
  <c r="B412" i="2"/>
  <c r="E412" i="2"/>
  <c r="G412" i="2"/>
  <c r="AF412" i="2"/>
  <c r="AG412" i="2"/>
  <c r="AR412" i="2"/>
  <c r="B413" i="2"/>
  <c r="E413" i="2"/>
  <c r="G413" i="2"/>
  <c r="AF413" i="2"/>
  <c r="AG413" i="2"/>
  <c r="AR413" i="2"/>
  <c r="B414" i="2"/>
  <c r="E414" i="2"/>
  <c r="G414" i="2"/>
  <c r="AF414" i="2"/>
  <c r="AG414" i="2"/>
  <c r="AR414" i="2"/>
  <c r="B415" i="2"/>
  <c r="E415" i="2"/>
  <c r="G415" i="2"/>
  <c r="AF415" i="2"/>
  <c r="AG415" i="2"/>
  <c r="AR415" i="2"/>
  <c r="B416" i="2"/>
  <c r="E416" i="2"/>
  <c r="G416" i="2"/>
  <c r="AF416" i="2"/>
  <c r="AG416" i="2"/>
  <c r="AR416" i="2"/>
  <c r="B417" i="2"/>
  <c r="E417" i="2"/>
  <c r="G417" i="2"/>
  <c r="AF417" i="2"/>
  <c r="AG417" i="2"/>
  <c r="AR417" i="2"/>
  <c r="B418" i="2"/>
  <c r="E418" i="2"/>
  <c r="G418" i="2"/>
  <c r="AF418" i="2"/>
  <c r="AG418" i="2"/>
  <c r="AR418" i="2"/>
  <c r="B419" i="2"/>
  <c r="E419" i="2"/>
  <c r="G419" i="2"/>
  <c r="AF419" i="2"/>
  <c r="AG419" i="2"/>
  <c r="AR419" i="2"/>
  <c r="B420" i="2"/>
  <c r="E420" i="2"/>
  <c r="G420" i="2"/>
  <c r="AF420" i="2"/>
  <c r="AG420" i="2"/>
  <c r="AR420" i="2"/>
  <c r="B421" i="2"/>
  <c r="E421" i="2"/>
  <c r="G421" i="2"/>
  <c r="AF421" i="2"/>
  <c r="AG421" i="2"/>
  <c r="AR421" i="2"/>
  <c r="B422" i="2"/>
  <c r="E422" i="2"/>
  <c r="G422" i="2"/>
  <c r="AF422" i="2"/>
  <c r="AG422" i="2"/>
  <c r="AR422" i="2"/>
  <c r="B423" i="2"/>
  <c r="E423" i="2"/>
  <c r="G423" i="2"/>
  <c r="AF423" i="2"/>
  <c r="AG423" i="2"/>
  <c r="AR423" i="2"/>
  <c r="B424" i="2"/>
  <c r="E424" i="2"/>
  <c r="G424" i="2"/>
  <c r="AF424" i="2"/>
  <c r="AG424" i="2"/>
  <c r="AR424" i="2"/>
  <c r="B425" i="2"/>
  <c r="E425" i="2"/>
  <c r="G425" i="2"/>
  <c r="AF425" i="2"/>
  <c r="AG425" i="2"/>
  <c r="AR425" i="2"/>
  <c r="B426" i="2"/>
  <c r="E426" i="2"/>
  <c r="G426" i="2"/>
  <c r="AF426" i="2"/>
  <c r="AG426" i="2"/>
  <c r="AR426" i="2"/>
  <c r="B427" i="2"/>
  <c r="E427" i="2"/>
  <c r="G427" i="2"/>
  <c r="AF427" i="2"/>
  <c r="AG427" i="2"/>
  <c r="AR427" i="2"/>
  <c r="B428" i="2"/>
  <c r="E428" i="2"/>
  <c r="G428" i="2"/>
  <c r="AF428" i="2"/>
  <c r="AG428" i="2"/>
  <c r="AR428" i="2"/>
  <c r="B429" i="2"/>
  <c r="E429" i="2"/>
  <c r="G429" i="2"/>
  <c r="AF429" i="2"/>
  <c r="AG429" i="2"/>
  <c r="AR429" i="2"/>
  <c r="B430" i="2"/>
  <c r="E430" i="2"/>
  <c r="G430" i="2"/>
  <c r="AF430" i="2"/>
  <c r="AG430" i="2"/>
  <c r="AR430" i="2"/>
  <c r="B431" i="2"/>
  <c r="E431" i="2"/>
  <c r="G431" i="2"/>
  <c r="AF431" i="2"/>
  <c r="AG431" i="2"/>
  <c r="AR431" i="2"/>
  <c r="B432" i="2"/>
  <c r="E432" i="2"/>
  <c r="G432" i="2"/>
  <c r="AF432" i="2"/>
  <c r="AG432" i="2"/>
  <c r="AR432" i="2"/>
  <c r="B433" i="2"/>
  <c r="E433" i="2"/>
  <c r="G433" i="2"/>
  <c r="AF433" i="2"/>
  <c r="AG433" i="2"/>
  <c r="AR433" i="2"/>
  <c r="B434" i="2"/>
  <c r="E434" i="2"/>
  <c r="G434" i="2"/>
  <c r="AF434" i="2"/>
  <c r="AG434" i="2"/>
  <c r="AR434" i="2"/>
  <c r="B435" i="2"/>
  <c r="E435" i="2"/>
  <c r="G435" i="2"/>
  <c r="AF435" i="2"/>
  <c r="AG435" i="2"/>
  <c r="AR435" i="2"/>
  <c r="B436" i="2"/>
  <c r="E436" i="2"/>
  <c r="G436" i="2"/>
  <c r="AF436" i="2"/>
  <c r="AG436" i="2"/>
  <c r="AR436" i="2"/>
  <c r="B437" i="2"/>
  <c r="E437" i="2"/>
  <c r="G437" i="2"/>
  <c r="AF437" i="2"/>
  <c r="AG437" i="2"/>
  <c r="AR437" i="2"/>
  <c r="B438" i="2"/>
  <c r="E438" i="2"/>
  <c r="G438" i="2"/>
  <c r="AF438" i="2"/>
  <c r="AG438" i="2"/>
  <c r="AR438" i="2"/>
  <c r="B439" i="2"/>
  <c r="E439" i="2"/>
  <c r="G439" i="2"/>
  <c r="AF439" i="2"/>
  <c r="AG439" i="2"/>
  <c r="AR439" i="2"/>
  <c r="B440" i="2"/>
  <c r="E440" i="2"/>
  <c r="G440" i="2"/>
  <c r="AF440" i="2"/>
  <c r="AG440" i="2"/>
  <c r="AR440" i="2"/>
  <c r="B441" i="2"/>
  <c r="E441" i="2"/>
  <c r="G441" i="2"/>
  <c r="AF441" i="2"/>
  <c r="AG441" i="2"/>
  <c r="AR441" i="2"/>
  <c r="B442" i="2"/>
  <c r="E442" i="2"/>
  <c r="G442" i="2"/>
  <c r="AF442" i="2"/>
  <c r="AG442" i="2"/>
  <c r="AR442" i="2"/>
  <c r="B443" i="2"/>
  <c r="E443" i="2"/>
  <c r="G443" i="2"/>
  <c r="AF443" i="2"/>
  <c r="AG443" i="2"/>
  <c r="AR443" i="2"/>
  <c r="B444" i="2"/>
  <c r="E444" i="2"/>
  <c r="G444" i="2"/>
  <c r="AF444" i="2"/>
  <c r="AG444" i="2"/>
  <c r="AR444" i="2"/>
  <c r="B445" i="2"/>
  <c r="E445" i="2"/>
  <c r="G445" i="2"/>
  <c r="AF445" i="2"/>
  <c r="AG445" i="2"/>
  <c r="AR445" i="2"/>
  <c r="B446" i="2"/>
  <c r="E446" i="2"/>
  <c r="G446" i="2"/>
  <c r="AF446" i="2"/>
  <c r="AG446" i="2"/>
  <c r="AR446" i="2"/>
  <c r="B447" i="2"/>
  <c r="E447" i="2"/>
  <c r="G447" i="2"/>
  <c r="AF447" i="2"/>
  <c r="AG447" i="2"/>
  <c r="AR447" i="2"/>
  <c r="B448" i="2"/>
  <c r="E448" i="2"/>
  <c r="G448" i="2"/>
  <c r="AF448" i="2"/>
  <c r="AG448" i="2"/>
  <c r="AR448" i="2"/>
  <c r="B449" i="2"/>
  <c r="E449" i="2"/>
  <c r="G449" i="2"/>
  <c r="AF449" i="2"/>
  <c r="AG449" i="2"/>
  <c r="AR449" i="2"/>
  <c r="B450" i="2"/>
  <c r="E450" i="2"/>
  <c r="G450" i="2"/>
  <c r="AF450" i="2"/>
  <c r="AG450" i="2"/>
  <c r="AR450" i="2"/>
  <c r="B451" i="2"/>
  <c r="E451" i="2"/>
  <c r="G451" i="2"/>
  <c r="AF451" i="2"/>
  <c r="AG451" i="2"/>
  <c r="AR451" i="2"/>
  <c r="B452" i="2"/>
  <c r="E452" i="2"/>
  <c r="G452" i="2"/>
  <c r="AF452" i="2"/>
  <c r="AG452" i="2"/>
  <c r="AR452" i="2"/>
  <c r="B453" i="2"/>
  <c r="E453" i="2"/>
  <c r="G453" i="2"/>
  <c r="AF453" i="2"/>
  <c r="AG453" i="2"/>
  <c r="AR453" i="2"/>
  <c r="B454" i="2"/>
  <c r="E454" i="2"/>
  <c r="G454" i="2"/>
  <c r="AF454" i="2"/>
  <c r="AG454" i="2"/>
  <c r="AR454" i="2"/>
  <c r="B455" i="2"/>
  <c r="E455" i="2"/>
  <c r="G455" i="2"/>
  <c r="AF455" i="2"/>
  <c r="AG455" i="2"/>
  <c r="AR455" i="2"/>
  <c r="B456" i="2"/>
  <c r="E456" i="2"/>
  <c r="G456" i="2"/>
  <c r="AF456" i="2"/>
  <c r="AG456" i="2"/>
  <c r="AR456" i="2"/>
  <c r="B457" i="2"/>
  <c r="E457" i="2"/>
  <c r="G457" i="2"/>
  <c r="AF457" i="2"/>
  <c r="AG457" i="2"/>
  <c r="AR457" i="2"/>
  <c r="B458" i="2"/>
  <c r="E458" i="2"/>
  <c r="G458" i="2"/>
  <c r="AF458" i="2"/>
  <c r="AG458" i="2"/>
  <c r="AR458" i="2"/>
  <c r="B459" i="2"/>
  <c r="E459" i="2"/>
  <c r="G459" i="2"/>
  <c r="AF459" i="2"/>
  <c r="AG459" i="2"/>
  <c r="AR459" i="2"/>
  <c r="B460" i="2"/>
  <c r="E460" i="2"/>
  <c r="G460" i="2"/>
  <c r="AF460" i="2"/>
  <c r="AG460" i="2"/>
  <c r="AR460" i="2"/>
  <c r="B461" i="2"/>
  <c r="E461" i="2"/>
  <c r="G461" i="2"/>
  <c r="AF461" i="2"/>
  <c r="AG461" i="2"/>
  <c r="AR461" i="2"/>
  <c r="B462" i="2"/>
  <c r="E462" i="2"/>
  <c r="G462" i="2"/>
  <c r="AF462" i="2"/>
  <c r="AG462" i="2"/>
  <c r="AR462" i="2"/>
  <c r="B463" i="2"/>
  <c r="E463" i="2"/>
  <c r="G463" i="2"/>
  <c r="AF463" i="2"/>
  <c r="AG463" i="2"/>
  <c r="AR463" i="2"/>
  <c r="B464" i="2"/>
  <c r="E464" i="2"/>
  <c r="G464" i="2"/>
  <c r="AF464" i="2"/>
  <c r="AG464" i="2"/>
  <c r="AR464" i="2"/>
  <c r="B465" i="2"/>
  <c r="E465" i="2"/>
  <c r="G465" i="2"/>
  <c r="AF465" i="2"/>
  <c r="AG465" i="2"/>
  <c r="AR465" i="2"/>
  <c r="B466" i="2"/>
  <c r="E466" i="2"/>
  <c r="G466" i="2"/>
  <c r="AF466" i="2"/>
  <c r="AG466" i="2"/>
  <c r="AR466" i="2"/>
  <c r="B467" i="2"/>
  <c r="E467" i="2"/>
  <c r="G467" i="2"/>
  <c r="AF467" i="2"/>
  <c r="AG467" i="2"/>
  <c r="AR467" i="2"/>
  <c r="B468" i="2"/>
  <c r="E468" i="2"/>
  <c r="G468" i="2"/>
  <c r="AF468" i="2"/>
  <c r="AG468" i="2"/>
  <c r="AR468" i="2"/>
  <c r="B469" i="2"/>
  <c r="E469" i="2"/>
  <c r="G469" i="2"/>
  <c r="AF469" i="2"/>
  <c r="AG469" i="2"/>
  <c r="AR469" i="2"/>
  <c r="B470" i="2"/>
  <c r="E470" i="2"/>
  <c r="G470" i="2"/>
  <c r="AF470" i="2"/>
  <c r="AG470" i="2"/>
  <c r="AR470" i="2"/>
  <c r="B471" i="2"/>
  <c r="E471" i="2"/>
  <c r="G471" i="2"/>
  <c r="AF471" i="2"/>
  <c r="AG471" i="2"/>
  <c r="AR471" i="2"/>
  <c r="B472" i="2"/>
  <c r="E472" i="2"/>
  <c r="G472" i="2"/>
  <c r="AF472" i="2"/>
  <c r="AG472" i="2"/>
  <c r="AR472" i="2"/>
  <c r="B473" i="2"/>
  <c r="E473" i="2"/>
  <c r="G473" i="2"/>
  <c r="AF473" i="2"/>
  <c r="AG473" i="2"/>
  <c r="AR473" i="2"/>
  <c r="B474" i="2"/>
  <c r="E474" i="2"/>
  <c r="G474" i="2"/>
  <c r="AF474" i="2"/>
  <c r="AG474" i="2"/>
  <c r="AR474" i="2"/>
  <c r="B475" i="2"/>
  <c r="E475" i="2"/>
  <c r="G475" i="2"/>
  <c r="AF475" i="2"/>
  <c r="AG475" i="2"/>
  <c r="AR475" i="2"/>
  <c r="B476" i="2"/>
  <c r="E476" i="2"/>
  <c r="G476" i="2"/>
  <c r="AF476" i="2"/>
  <c r="AG476" i="2"/>
  <c r="AR476" i="2"/>
  <c r="B477" i="2"/>
  <c r="E477" i="2"/>
  <c r="G477" i="2"/>
  <c r="AF477" i="2"/>
  <c r="AG477" i="2"/>
  <c r="AR477" i="2"/>
  <c r="B478" i="2"/>
  <c r="E478" i="2"/>
  <c r="G478" i="2"/>
  <c r="AF478" i="2"/>
  <c r="AG478" i="2"/>
  <c r="AR478" i="2"/>
  <c r="B479" i="2"/>
  <c r="E479" i="2"/>
  <c r="G479" i="2"/>
  <c r="AF479" i="2"/>
  <c r="AG479" i="2"/>
  <c r="AR479" i="2"/>
  <c r="B480" i="2"/>
  <c r="E480" i="2"/>
  <c r="G480" i="2"/>
  <c r="AF480" i="2"/>
  <c r="AG480" i="2"/>
  <c r="AR480" i="2"/>
  <c r="B481" i="2"/>
  <c r="E481" i="2"/>
  <c r="G481" i="2"/>
  <c r="AF481" i="2"/>
  <c r="AG481" i="2"/>
  <c r="AR481" i="2"/>
  <c r="B482" i="2"/>
  <c r="E482" i="2"/>
  <c r="G482" i="2"/>
  <c r="AF482" i="2"/>
  <c r="AG482" i="2"/>
  <c r="AR482" i="2"/>
  <c r="B483" i="2"/>
  <c r="E483" i="2"/>
  <c r="G483" i="2"/>
  <c r="AF483" i="2"/>
  <c r="AG483" i="2"/>
  <c r="AR483" i="2"/>
  <c r="B484" i="2"/>
  <c r="E484" i="2"/>
  <c r="G484" i="2"/>
  <c r="AF484" i="2"/>
  <c r="AG484" i="2"/>
  <c r="AR484" i="2"/>
  <c r="B485" i="2"/>
  <c r="E485" i="2"/>
  <c r="G485" i="2"/>
  <c r="AF485" i="2"/>
  <c r="AG485" i="2"/>
  <c r="AR485" i="2"/>
  <c r="B486" i="2"/>
  <c r="E486" i="2"/>
  <c r="G486" i="2"/>
  <c r="AF486" i="2"/>
  <c r="AG486" i="2"/>
  <c r="AR486" i="2"/>
  <c r="B487" i="2"/>
  <c r="E487" i="2"/>
  <c r="G487" i="2"/>
  <c r="AF487" i="2"/>
  <c r="AG487" i="2"/>
  <c r="AR487" i="2"/>
  <c r="B488" i="2"/>
  <c r="E488" i="2"/>
  <c r="G488" i="2"/>
  <c r="AF488" i="2"/>
  <c r="AG488" i="2"/>
  <c r="AR488" i="2"/>
  <c r="B489" i="2"/>
  <c r="E489" i="2"/>
  <c r="G489" i="2"/>
  <c r="AF489" i="2"/>
  <c r="AG489" i="2"/>
  <c r="AR489" i="2"/>
  <c r="B490" i="2"/>
  <c r="E490" i="2"/>
  <c r="G490" i="2"/>
  <c r="AF490" i="2"/>
  <c r="AG490" i="2"/>
  <c r="AR490" i="2"/>
  <c r="B491" i="2"/>
  <c r="E491" i="2"/>
  <c r="G491" i="2"/>
  <c r="AF491" i="2"/>
  <c r="AG491" i="2"/>
  <c r="AR491" i="2"/>
  <c r="B492" i="2"/>
  <c r="E492" i="2"/>
  <c r="G492" i="2"/>
  <c r="AF492" i="2"/>
  <c r="AG492" i="2"/>
  <c r="AR492" i="2"/>
  <c r="B493" i="2"/>
  <c r="E493" i="2"/>
  <c r="G493" i="2"/>
  <c r="AF493" i="2"/>
  <c r="AG493" i="2"/>
  <c r="AR493" i="2"/>
  <c r="B494" i="2"/>
  <c r="E494" i="2"/>
  <c r="G494" i="2"/>
  <c r="AF494" i="2"/>
  <c r="AG494" i="2"/>
  <c r="AR494" i="2"/>
  <c r="B495" i="2"/>
  <c r="E495" i="2"/>
  <c r="G495" i="2"/>
  <c r="AF495" i="2"/>
  <c r="AG495" i="2"/>
  <c r="AR495" i="2"/>
  <c r="B496" i="2"/>
  <c r="E496" i="2"/>
  <c r="G496" i="2"/>
  <c r="AF496" i="2"/>
  <c r="AG496" i="2"/>
  <c r="AR496" i="2"/>
  <c r="B497" i="2"/>
  <c r="E497" i="2"/>
  <c r="G497" i="2"/>
  <c r="AF497" i="2"/>
  <c r="AG497" i="2"/>
  <c r="AR497" i="2"/>
  <c r="B498" i="2"/>
  <c r="E498" i="2"/>
  <c r="G498" i="2"/>
  <c r="AF498" i="2"/>
  <c r="AG498" i="2"/>
  <c r="AR498" i="2"/>
  <c r="B499" i="2"/>
  <c r="E499" i="2"/>
  <c r="G499" i="2"/>
  <c r="AF499" i="2"/>
  <c r="AG499" i="2"/>
  <c r="AR499" i="2"/>
  <c r="B500" i="2"/>
  <c r="E500" i="2"/>
  <c r="G500" i="2"/>
  <c r="AF500" i="2"/>
  <c r="AG500" i="2"/>
  <c r="AR500" i="2"/>
  <c r="B501" i="2"/>
  <c r="E501" i="2"/>
  <c r="G501" i="2"/>
  <c r="AF501" i="2"/>
  <c r="AG501" i="2"/>
  <c r="AR501" i="2"/>
  <c r="B502" i="2"/>
  <c r="E502" i="2"/>
  <c r="G502" i="2"/>
  <c r="AF502" i="2"/>
  <c r="AG502" i="2"/>
  <c r="AR502" i="2"/>
  <c r="B503" i="2"/>
  <c r="E503" i="2"/>
  <c r="G503" i="2"/>
  <c r="AF503" i="2"/>
  <c r="AG503" i="2"/>
  <c r="AR503" i="2"/>
  <c r="B504" i="2"/>
  <c r="E504" i="2"/>
  <c r="G504" i="2"/>
  <c r="AF504" i="2"/>
  <c r="AG504" i="2"/>
  <c r="AR504" i="2"/>
  <c r="B505" i="2"/>
  <c r="E505" i="2"/>
  <c r="G505" i="2"/>
  <c r="D505" i="2"/>
  <c r="B506" i="2"/>
  <c r="E506" i="2"/>
  <c r="G506" i="2"/>
  <c r="D506" i="2"/>
  <c r="B507" i="2"/>
  <c r="E507" i="2"/>
  <c r="G507" i="2"/>
  <c r="D507" i="2"/>
  <c r="B508" i="2"/>
  <c r="E508" i="2"/>
  <c r="G508" i="2"/>
  <c r="D508" i="2"/>
  <c r="B509" i="2"/>
  <c r="E509" i="2"/>
  <c r="G509" i="2"/>
  <c r="D509" i="2"/>
  <c r="B510" i="2"/>
  <c r="E510" i="2"/>
  <c r="G510" i="2"/>
  <c r="D510" i="2"/>
  <c r="B511" i="2"/>
  <c r="E511" i="2"/>
  <c r="G511" i="2"/>
  <c r="D511" i="2"/>
  <c r="B512" i="2"/>
  <c r="E512" i="2"/>
  <c r="G512" i="2"/>
  <c r="D512" i="2"/>
  <c r="B513" i="2"/>
  <c r="E513" i="2"/>
  <c r="G513" i="2"/>
  <c r="D513" i="2"/>
  <c r="B514" i="2"/>
  <c r="E514" i="2"/>
  <c r="G514" i="2"/>
  <c r="D514" i="2"/>
  <c r="B515" i="2"/>
  <c r="E515" i="2"/>
  <c r="G515" i="2"/>
  <c r="D515" i="2"/>
  <c r="B516" i="2"/>
  <c r="E516" i="2"/>
  <c r="G516" i="2"/>
  <c r="D516" i="2"/>
  <c r="B517" i="2"/>
  <c r="E517" i="2"/>
  <c r="G517" i="2"/>
  <c r="D517" i="2"/>
  <c r="B518" i="2"/>
  <c r="E518" i="2"/>
  <c r="G518" i="2"/>
  <c r="D518" i="2"/>
  <c r="B519" i="2"/>
  <c r="E519" i="2"/>
  <c r="G519" i="2"/>
  <c r="D519" i="2"/>
  <c r="B520" i="2"/>
  <c r="E520" i="2"/>
  <c r="G520" i="2"/>
  <c r="D520" i="2"/>
  <c r="B521" i="2"/>
  <c r="E521" i="2"/>
  <c r="G521" i="2"/>
  <c r="D521" i="2"/>
  <c r="B522" i="2"/>
  <c r="E522" i="2"/>
  <c r="G522" i="2"/>
  <c r="D522" i="2"/>
  <c r="B523" i="2"/>
  <c r="E523" i="2"/>
  <c r="G523" i="2"/>
  <c r="D523" i="2"/>
  <c r="B524" i="2"/>
  <c r="E524" i="2"/>
  <c r="G524" i="2"/>
  <c r="D524" i="2"/>
  <c r="B525" i="2"/>
  <c r="E525" i="2"/>
  <c r="G525" i="2"/>
  <c r="D525" i="2"/>
  <c r="B526" i="2"/>
  <c r="E526" i="2"/>
  <c r="G526" i="2"/>
  <c r="D526" i="2"/>
  <c r="B527" i="2"/>
  <c r="E527" i="2"/>
  <c r="G527" i="2"/>
  <c r="D527" i="2"/>
  <c r="B528" i="2"/>
  <c r="E528" i="2"/>
  <c r="G528" i="2"/>
  <c r="D528" i="2"/>
  <c r="B529" i="2"/>
  <c r="E529" i="2"/>
  <c r="G529" i="2"/>
  <c r="D529" i="2"/>
  <c r="B530" i="2"/>
  <c r="E530" i="2"/>
  <c r="G530" i="2"/>
  <c r="D530" i="2"/>
  <c r="B531" i="2"/>
  <c r="E531" i="2"/>
  <c r="G531" i="2"/>
  <c r="D531" i="2"/>
  <c r="B532" i="2"/>
  <c r="E532" i="2"/>
  <c r="G532" i="2"/>
  <c r="D532" i="2"/>
  <c r="B533" i="2"/>
  <c r="E533" i="2"/>
  <c r="G533" i="2"/>
  <c r="D533" i="2"/>
  <c r="B534" i="2"/>
  <c r="E534" i="2"/>
  <c r="G534" i="2"/>
  <c r="D534" i="2"/>
  <c r="B535" i="2"/>
  <c r="E535" i="2"/>
  <c r="G535" i="2"/>
  <c r="D535" i="2"/>
  <c r="B536" i="2"/>
  <c r="E536" i="2"/>
  <c r="G536" i="2"/>
  <c r="D536" i="2"/>
  <c r="B537" i="2"/>
  <c r="E537" i="2"/>
  <c r="G537" i="2"/>
  <c r="D537" i="2"/>
  <c r="B538" i="2"/>
  <c r="E538" i="2"/>
  <c r="G538" i="2"/>
  <c r="D538" i="2"/>
  <c r="B539" i="2"/>
  <c r="E539" i="2"/>
  <c r="G539" i="2"/>
  <c r="D539" i="2"/>
  <c r="B540" i="2"/>
  <c r="E540" i="2"/>
  <c r="G540" i="2"/>
  <c r="D540" i="2"/>
  <c r="B541" i="2"/>
  <c r="E541" i="2"/>
  <c r="G541" i="2"/>
  <c r="D541" i="2"/>
  <c r="B542" i="2"/>
  <c r="E542" i="2"/>
  <c r="G542" i="2"/>
  <c r="D542" i="2"/>
  <c r="B543" i="2"/>
  <c r="E543" i="2"/>
  <c r="G543" i="2"/>
  <c r="D543" i="2"/>
  <c r="B544" i="2"/>
  <c r="E544" i="2"/>
  <c r="G544" i="2"/>
  <c r="D544" i="2"/>
  <c r="B545" i="2"/>
  <c r="E545" i="2"/>
  <c r="G545" i="2"/>
  <c r="D545" i="2"/>
  <c r="B546" i="2"/>
  <c r="E546" i="2"/>
  <c r="G546" i="2"/>
  <c r="D546" i="2"/>
  <c r="B547" i="2"/>
  <c r="E547" i="2"/>
  <c r="G547" i="2"/>
  <c r="D547" i="2"/>
  <c r="B548" i="2"/>
  <c r="E548" i="2"/>
  <c r="G548" i="2"/>
  <c r="D548" i="2"/>
  <c r="B549" i="2"/>
  <c r="E549" i="2"/>
  <c r="G549" i="2"/>
  <c r="D549" i="2"/>
  <c r="B550" i="2"/>
  <c r="E550" i="2"/>
  <c r="G550" i="2"/>
  <c r="D550" i="2"/>
  <c r="B551" i="2"/>
  <c r="E551" i="2"/>
  <c r="G551" i="2"/>
  <c r="D551" i="2"/>
  <c r="B552" i="2"/>
  <c r="E552" i="2"/>
  <c r="G552" i="2"/>
  <c r="D552" i="2"/>
  <c r="B553" i="2"/>
  <c r="E553" i="2"/>
  <c r="G553" i="2"/>
  <c r="D553" i="2"/>
  <c r="B554" i="2"/>
  <c r="E554" i="2"/>
  <c r="G554" i="2"/>
  <c r="D554" i="2"/>
  <c r="B555" i="2"/>
  <c r="E555" i="2"/>
  <c r="G555" i="2"/>
  <c r="D555" i="2"/>
  <c r="B556" i="2"/>
  <c r="E556" i="2"/>
  <c r="G556" i="2"/>
  <c r="D556" i="2"/>
  <c r="B557" i="2"/>
  <c r="E557" i="2"/>
  <c r="G557" i="2"/>
  <c r="D557" i="2"/>
  <c r="B558" i="2"/>
  <c r="E558" i="2"/>
  <c r="G558" i="2"/>
  <c r="D558" i="2"/>
  <c r="B559" i="2"/>
  <c r="E559" i="2"/>
  <c r="G559" i="2"/>
  <c r="D559" i="2"/>
  <c r="B560" i="2"/>
  <c r="E560" i="2"/>
  <c r="G560" i="2"/>
  <c r="D560" i="2"/>
  <c r="B561" i="2"/>
  <c r="E561" i="2"/>
  <c r="G561" i="2"/>
  <c r="D561" i="2"/>
  <c r="B562" i="2"/>
  <c r="E562" i="2"/>
  <c r="G562" i="2"/>
  <c r="D562" i="2"/>
  <c r="B563" i="2"/>
  <c r="E563" i="2"/>
  <c r="G563" i="2"/>
  <c r="D563" i="2"/>
  <c r="B564" i="2"/>
  <c r="E564" i="2"/>
  <c r="G564" i="2"/>
  <c r="D564" i="2"/>
  <c r="B565" i="2"/>
  <c r="E565" i="2"/>
  <c r="G565" i="2"/>
  <c r="D565" i="2"/>
  <c r="B566" i="2"/>
  <c r="E566" i="2"/>
  <c r="G566" i="2"/>
  <c r="D566" i="2"/>
  <c r="B567" i="2"/>
  <c r="E567" i="2"/>
  <c r="G567" i="2"/>
  <c r="D567" i="2"/>
  <c r="B568" i="2"/>
  <c r="E568" i="2"/>
  <c r="G568" i="2"/>
  <c r="D568" i="2"/>
  <c r="B569" i="2"/>
  <c r="E569" i="2"/>
  <c r="G569" i="2"/>
  <c r="D569" i="2"/>
  <c r="B570" i="2"/>
  <c r="E570" i="2"/>
  <c r="G570" i="2"/>
  <c r="D570" i="2"/>
  <c r="B571" i="2"/>
  <c r="E571" i="2"/>
  <c r="G571" i="2"/>
  <c r="D571" i="2"/>
  <c r="B572" i="2"/>
  <c r="E572" i="2"/>
  <c r="G572" i="2"/>
  <c r="D572" i="2"/>
  <c r="B573" i="2"/>
  <c r="E573" i="2"/>
  <c r="G573" i="2"/>
  <c r="D573" i="2"/>
  <c r="B574" i="2"/>
  <c r="E574" i="2"/>
  <c r="G574" i="2"/>
  <c r="D574" i="2"/>
  <c r="B575" i="2"/>
  <c r="E575" i="2"/>
  <c r="G575" i="2"/>
  <c r="D575" i="2"/>
  <c r="B576" i="2"/>
  <c r="E576" i="2"/>
  <c r="G576" i="2"/>
  <c r="D576" i="2"/>
  <c r="B577" i="2"/>
  <c r="E577" i="2"/>
  <c r="G577" i="2"/>
  <c r="D577" i="2"/>
  <c r="B578" i="2"/>
  <c r="E578" i="2"/>
  <c r="G578" i="2"/>
  <c r="D578" i="2"/>
  <c r="B579" i="2"/>
  <c r="E579" i="2"/>
  <c r="G579" i="2"/>
  <c r="D579" i="2"/>
  <c r="B580" i="2"/>
  <c r="E580" i="2"/>
  <c r="G580" i="2"/>
  <c r="D580" i="2"/>
  <c r="B581" i="2"/>
  <c r="E581" i="2"/>
  <c r="G581" i="2"/>
  <c r="D581" i="2"/>
  <c r="B582" i="2"/>
  <c r="E582" i="2"/>
  <c r="G582" i="2"/>
  <c r="D582" i="2"/>
  <c r="B583" i="2"/>
  <c r="E583" i="2"/>
  <c r="G583" i="2"/>
  <c r="D583" i="2"/>
  <c r="B584" i="2"/>
  <c r="E584" i="2"/>
  <c r="G584" i="2"/>
  <c r="D584" i="2"/>
  <c r="B585" i="2"/>
  <c r="E585" i="2"/>
  <c r="G585" i="2"/>
  <c r="D585" i="2"/>
  <c r="B586" i="2"/>
  <c r="E586" i="2"/>
  <c r="G586" i="2"/>
  <c r="D586" i="2"/>
  <c r="B587" i="2"/>
  <c r="E587" i="2"/>
  <c r="G587" i="2"/>
  <c r="D587" i="2"/>
  <c r="B588" i="2"/>
  <c r="E588" i="2"/>
  <c r="G588" i="2"/>
  <c r="D588" i="2"/>
  <c r="B589" i="2"/>
  <c r="E589" i="2"/>
  <c r="G589" i="2"/>
  <c r="D589" i="2"/>
  <c r="B590" i="2"/>
  <c r="E590" i="2"/>
  <c r="G590" i="2"/>
  <c r="D590" i="2"/>
  <c r="B591" i="2"/>
  <c r="E591" i="2"/>
  <c r="G591" i="2"/>
  <c r="D591" i="2"/>
  <c r="B592" i="2"/>
  <c r="E592" i="2"/>
  <c r="G592" i="2"/>
  <c r="D592" i="2"/>
  <c r="B593" i="2"/>
  <c r="E593" i="2"/>
  <c r="G593" i="2"/>
  <c r="D593" i="2"/>
  <c r="B594" i="2"/>
  <c r="E594" i="2"/>
  <c r="G594" i="2"/>
  <c r="D594" i="2"/>
  <c r="B595" i="2"/>
  <c r="E595" i="2"/>
  <c r="G595" i="2"/>
  <c r="D595" i="2"/>
  <c r="B596" i="2"/>
  <c r="E596" i="2"/>
  <c r="G596" i="2"/>
  <c r="D596" i="2"/>
  <c r="B597" i="2"/>
  <c r="E597" i="2"/>
  <c r="G597" i="2"/>
  <c r="D597" i="2"/>
  <c r="B598" i="2"/>
  <c r="E598" i="2"/>
  <c r="G598" i="2"/>
  <c r="D598" i="2"/>
  <c r="B599" i="2"/>
  <c r="E599" i="2"/>
  <c r="G599" i="2"/>
  <c r="D599" i="2"/>
  <c r="B600" i="2"/>
  <c r="E600" i="2"/>
  <c r="G600" i="2"/>
  <c r="D600" i="2"/>
  <c r="B601" i="2"/>
  <c r="E601" i="2"/>
  <c r="G601" i="2"/>
  <c r="D601" i="2"/>
  <c r="B602" i="2"/>
  <c r="E602" i="2"/>
  <c r="G602" i="2"/>
  <c r="D602" i="2"/>
  <c r="B603" i="2"/>
  <c r="E603" i="2"/>
  <c r="G603" i="2"/>
  <c r="D603" i="2"/>
  <c r="B604" i="2"/>
  <c r="E604" i="2"/>
  <c r="G604" i="2"/>
  <c r="D604" i="2"/>
  <c r="B605" i="2"/>
  <c r="E605" i="2"/>
  <c r="G605" i="2"/>
  <c r="D605" i="2"/>
  <c r="B606" i="2"/>
  <c r="E606" i="2"/>
  <c r="G606" i="2"/>
  <c r="D606" i="2"/>
  <c r="B607" i="2"/>
  <c r="E607" i="2"/>
  <c r="G607" i="2"/>
  <c r="D607" i="2"/>
  <c r="B608" i="2"/>
  <c r="E608" i="2"/>
  <c r="G608" i="2"/>
  <c r="D608" i="2"/>
  <c r="B609" i="2"/>
  <c r="E609" i="2"/>
  <c r="G609" i="2"/>
  <c r="D609" i="2"/>
  <c r="B610" i="2"/>
  <c r="E610" i="2"/>
  <c r="G610" i="2"/>
  <c r="D610" i="2"/>
  <c r="B611" i="2"/>
  <c r="E611" i="2"/>
  <c r="G611" i="2"/>
  <c r="D611" i="2"/>
  <c r="B612" i="2"/>
  <c r="E612" i="2"/>
  <c r="G612" i="2"/>
  <c r="D612" i="2"/>
  <c r="B613" i="2"/>
  <c r="E613" i="2"/>
  <c r="G613" i="2"/>
  <c r="D613" i="2"/>
  <c r="B614" i="2"/>
  <c r="E614" i="2"/>
  <c r="G614" i="2"/>
  <c r="D614" i="2"/>
  <c r="B615" i="2"/>
  <c r="E615" i="2"/>
  <c r="G615" i="2"/>
  <c r="D615" i="2"/>
  <c r="B616" i="2"/>
  <c r="E616" i="2"/>
  <c r="G616" i="2"/>
  <c r="D616" i="2"/>
  <c r="B617" i="2"/>
  <c r="E617" i="2"/>
  <c r="G617" i="2"/>
  <c r="D617" i="2"/>
  <c r="B618" i="2"/>
  <c r="E618" i="2"/>
  <c r="G618" i="2"/>
  <c r="D618" i="2"/>
  <c r="B619" i="2"/>
  <c r="E619" i="2"/>
  <c r="G619" i="2"/>
  <c r="D619" i="2"/>
  <c r="B620" i="2"/>
  <c r="E620" i="2"/>
  <c r="G620" i="2"/>
  <c r="D620" i="2"/>
  <c r="B621" i="2"/>
  <c r="E621" i="2"/>
  <c r="G621" i="2"/>
  <c r="D621" i="2"/>
  <c r="B622" i="2"/>
  <c r="E622" i="2"/>
  <c r="G622" i="2"/>
  <c r="D622" i="2"/>
  <c r="B623" i="2"/>
  <c r="E623" i="2"/>
  <c r="G623" i="2"/>
  <c r="D623" i="2"/>
  <c r="B624" i="2"/>
  <c r="E624" i="2"/>
  <c r="G624" i="2"/>
  <c r="D624" i="2"/>
  <c r="B625" i="2"/>
  <c r="E625" i="2"/>
  <c r="G625" i="2"/>
  <c r="D625" i="2"/>
  <c r="B626" i="2"/>
  <c r="E626" i="2"/>
  <c r="G626" i="2"/>
  <c r="D626" i="2"/>
  <c r="B627" i="2"/>
  <c r="E627" i="2"/>
  <c r="G627" i="2"/>
  <c r="D627" i="2"/>
  <c r="B628" i="2"/>
  <c r="E628" i="2"/>
  <c r="G628" i="2"/>
  <c r="D628" i="2"/>
  <c r="B629" i="2"/>
  <c r="E629" i="2"/>
  <c r="G629" i="2"/>
  <c r="D629" i="2"/>
  <c r="B630" i="2"/>
  <c r="E630" i="2"/>
  <c r="G630" i="2"/>
  <c r="D630" i="2"/>
  <c r="B631" i="2"/>
  <c r="E631" i="2"/>
  <c r="G631" i="2"/>
  <c r="D631" i="2"/>
  <c r="B632" i="2"/>
  <c r="E632" i="2"/>
  <c r="G632" i="2"/>
  <c r="D632" i="2"/>
  <c r="B633" i="2"/>
  <c r="E633" i="2"/>
  <c r="G633" i="2"/>
  <c r="D633" i="2"/>
  <c r="B634" i="2"/>
  <c r="E634" i="2"/>
  <c r="G634" i="2"/>
  <c r="D634" i="2"/>
  <c r="B635" i="2"/>
  <c r="E635" i="2"/>
  <c r="G635" i="2"/>
  <c r="D635" i="2"/>
  <c r="B636" i="2"/>
  <c r="E636" i="2"/>
  <c r="G636" i="2"/>
  <c r="D636" i="2"/>
  <c r="B637" i="2"/>
  <c r="E637" i="2"/>
  <c r="G637" i="2"/>
  <c r="D637" i="2"/>
  <c r="B638" i="2"/>
  <c r="E638" i="2"/>
  <c r="G638" i="2"/>
  <c r="D638" i="2"/>
  <c r="B639" i="2"/>
  <c r="E639" i="2"/>
  <c r="G639" i="2"/>
  <c r="D639" i="2"/>
  <c r="B640" i="2"/>
  <c r="E640" i="2"/>
  <c r="G640" i="2"/>
  <c r="D640" i="2"/>
  <c r="B641" i="2"/>
  <c r="E641" i="2"/>
  <c r="G641" i="2"/>
  <c r="D641" i="2"/>
  <c r="B642" i="2"/>
  <c r="E642" i="2"/>
  <c r="G642" i="2"/>
  <c r="D642" i="2"/>
  <c r="B643" i="2"/>
  <c r="E643" i="2"/>
  <c r="G643" i="2"/>
  <c r="D643" i="2"/>
  <c r="B644" i="2"/>
  <c r="E644" i="2"/>
  <c r="G644" i="2"/>
  <c r="D644" i="2"/>
  <c r="B645" i="2"/>
  <c r="E645" i="2"/>
  <c r="G645" i="2"/>
  <c r="D645" i="2"/>
  <c r="B646" i="2"/>
  <c r="E646" i="2"/>
  <c r="G646" i="2"/>
  <c r="D646" i="2"/>
  <c r="B647" i="2"/>
  <c r="E647" i="2"/>
  <c r="G647" i="2"/>
  <c r="D647" i="2"/>
  <c r="B648" i="2"/>
  <c r="E648" i="2"/>
  <c r="G648" i="2"/>
  <c r="D648" i="2"/>
  <c r="B649" i="2"/>
  <c r="E649" i="2"/>
  <c r="G649" i="2"/>
  <c r="D649" i="2"/>
  <c r="B650" i="2"/>
  <c r="E650" i="2"/>
  <c r="G650" i="2"/>
  <c r="D650" i="2"/>
  <c r="B651" i="2"/>
  <c r="E651" i="2"/>
  <c r="G651" i="2"/>
  <c r="D651" i="2"/>
  <c r="B652" i="2"/>
  <c r="E652" i="2"/>
  <c r="G652" i="2"/>
  <c r="D652" i="2"/>
  <c r="B653" i="2"/>
  <c r="E653" i="2"/>
  <c r="G653" i="2"/>
  <c r="D653" i="2"/>
  <c r="B654" i="2"/>
  <c r="E654" i="2"/>
  <c r="G654" i="2"/>
  <c r="D654" i="2"/>
  <c r="B655" i="2"/>
  <c r="E655" i="2"/>
  <c r="G655" i="2"/>
  <c r="D655" i="2"/>
  <c r="B656" i="2"/>
  <c r="E656" i="2"/>
  <c r="G656" i="2"/>
  <c r="D656" i="2"/>
  <c r="B657" i="2"/>
  <c r="E657" i="2"/>
  <c r="G657" i="2"/>
  <c r="D657" i="2"/>
  <c r="B658" i="2"/>
  <c r="E658" i="2"/>
  <c r="G658" i="2"/>
  <c r="D658" i="2"/>
  <c r="B659" i="2"/>
  <c r="E659" i="2"/>
  <c r="G659" i="2"/>
  <c r="D659" i="2"/>
  <c r="B660" i="2"/>
  <c r="E660" i="2"/>
  <c r="G660" i="2"/>
  <c r="D660" i="2"/>
  <c r="B661" i="2"/>
  <c r="E661" i="2"/>
  <c r="G661" i="2"/>
  <c r="D661" i="2"/>
  <c r="B662" i="2"/>
  <c r="E662" i="2"/>
  <c r="G662" i="2"/>
  <c r="D662" i="2"/>
  <c r="B663" i="2"/>
  <c r="E663" i="2"/>
  <c r="G663" i="2"/>
  <c r="D663" i="2"/>
  <c r="B664" i="2"/>
  <c r="E664" i="2"/>
  <c r="G664" i="2"/>
  <c r="D664" i="2"/>
  <c r="B665" i="2"/>
  <c r="E665" i="2"/>
  <c r="G665" i="2"/>
  <c r="D665" i="2"/>
  <c r="B666" i="2"/>
  <c r="E666" i="2"/>
  <c r="G666" i="2"/>
  <c r="D666" i="2"/>
  <c r="B667" i="2"/>
  <c r="E667" i="2"/>
  <c r="G667" i="2"/>
  <c r="D667" i="2"/>
  <c r="B668" i="2"/>
  <c r="E668" i="2"/>
  <c r="G668" i="2"/>
  <c r="D668" i="2"/>
  <c r="B669" i="2"/>
  <c r="E669" i="2"/>
  <c r="G669" i="2"/>
  <c r="D669" i="2"/>
  <c r="B670" i="2"/>
  <c r="E670" i="2"/>
  <c r="G670" i="2"/>
  <c r="D670" i="2"/>
  <c r="B671" i="2"/>
  <c r="E671" i="2"/>
  <c r="G671" i="2"/>
  <c r="D671" i="2"/>
  <c r="B672" i="2"/>
  <c r="E672" i="2"/>
  <c r="G672" i="2"/>
  <c r="D672" i="2"/>
  <c r="B673" i="2"/>
  <c r="E673" i="2"/>
  <c r="G673" i="2"/>
  <c r="D673" i="2"/>
  <c r="B674" i="2"/>
  <c r="E674" i="2"/>
  <c r="G674" i="2"/>
  <c r="D674" i="2"/>
  <c r="B675" i="2"/>
  <c r="E675" i="2"/>
  <c r="G675" i="2"/>
  <c r="D675" i="2"/>
  <c r="B676" i="2"/>
  <c r="E676" i="2"/>
  <c r="G676" i="2"/>
  <c r="D676" i="2"/>
  <c r="B677" i="2"/>
  <c r="E677" i="2"/>
  <c r="G677" i="2"/>
  <c r="D677" i="2"/>
  <c r="B678" i="2"/>
  <c r="E678" i="2"/>
  <c r="G678" i="2"/>
  <c r="D678" i="2"/>
  <c r="B679" i="2"/>
  <c r="E679" i="2"/>
  <c r="G679" i="2"/>
  <c r="D679" i="2"/>
  <c r="B680" i="2"/>
  <c r="E680" i="2"/>
  <c r="G680" i="2"/>
  <c r="D680" i="2"/>
  <c r="B681" i="2"/>
  <c r="E681" i="2"/>
  <c r="G681" i="2"/>
  <c r="D681" i="2"/>
  <c r="B682" i="2"/>
  <c r="E682" i="2"/>
  <c r="G682" i="2"/>
  <c r="D682" i="2"/>
  <c r="B683" i="2"/>
  <c r="E683" i="2"/>
  <c r="G683" i="2"/>
  <c r="D683" i="2"/>
  <c r="B684" i="2"/>
  <c r="E684" i="2"/>
  <c r="G684" i="2"/>
  <c r="D684" i="2"/>
  <c r="B685" i="2"/>
  <c r="E685" i="2"/>
  <c r="G685" i="2"/>
  <c r="D685" i="2"/>
  <c r="B686" i="2"/>
  <c r="E686" i="2"/>
  <c r="G686" i="2"/>
  <c r="D686" i="2"/>
  <c r="B687" i="2"/>
  <c r="E687" i="2"/>
  <c r="G687" i="2"/>
  <c r="D687" i="2"/>
  <c r="B688" i="2"/>
  <c r="E688" i="2"/>
  <c r="G688" i="2"/>
  <c r="D688" i="2"/>
  <c r="B689" i="2"/>
  <c r="E689" i="2"/>
  <c r="G689" i="2"/>
  <c r="D689" i="2"/>
  <c r="B690" i="2"/>
  <c r="E690" i="2"/>
  <c r="G690" i="2"/>
  <c r="D690" i="2"/>
  <c r="B691" i="2"/>
  <c r="E691" i="2"/>
  <c r="G691" i="2"/>
  <c r="D691" i="2"/>
  <c r="B692" i="2"/>
  <c r="E692" i="2"/>
  <c r="G692" i="2"/>
  <c r="D692" i="2"/>
  <c r="B693" i="2"/>
  <c r="E693" i="2"/>
  <c r="G693" i="2"/>
  <c r="D693" i="2"/>
  <c r="B694" i="2"/>
  <c r="E694" i="2"/>
  <c r="G694" i="2"/>
  <c r="D694" i="2"/>
  <c r="B695" i="2"/>
  <c r="E695" i="2"/>
  <c r="G695" i="2"/>
  <c r="D695" i="2"/>
  <c r="B696" i="2"/>
  <c r="E696" i="2"/>
  <c r="G696" i="2"/>
  <c r="D696" i="2"/>
  <c r="B697" i="2"/>
  <c r="E697" i="2"/>
  <c r="G697" i="2"/>
  <c r="D697" i="2"/>
  <c r="B698" i="2"/>
  <c r="E698" i="2"/>
  <c r="G698" i="2"/>
  <c r="D698" i="2"/>
  <c r="B699" i="2"/>
  <c r="E699" i="2"/>
  <c r="G699" i="2"/>
  <c r="D699" i="2"/>
  <c r="B700" i="2"/>
  <c r="E700" i="2"/>
  <c r="G700" i="2"/>
  <c r="D700" i="2"/>
  <c r="B701" i="2"/>
  <c r="E701" i="2"/>
  <c r="G701" i="2"/>
  <c r="D701" i="2"/>
  <c r="B702" i="2"/>
  <c r="E702" i="2"/>
  <c r="G702" i="2"/>
  <c r="D702" i="2"/>
  <c r="B703" i="2"/>
  <c r="E703" i="2"/>
  <c r="G703" i="2"/>
  <c r="D703" i="2"/>
  <c r="B704" i="2"/>
  <c r="E704" i="2"/>
  <c r="G704" i="2"/>
  <c r="D704" i="2"/>
  <c r="B705" i="2"/>
  <c r="E705" i="2"/>
  <c r="G705" i="2"/>
  <c r="D705" i="2"/>
  <c r="B706" i="2"/>
  <c r="E706" i="2"/>
  <c r="G706" i="2"/>
  <c r="D706" i="2"/>
  <c r="B707" i="2"/>
  <c r="E707" i="2"/>
  <c r="G707" i="2"/>
  <c r="D707" i="2"/>
  <c r="B708" i="2"/>
  <c r="E708" i="2"/>
  <c r="G708" i="2"/>
  <c r="D708" i="2"/>
  <c r="B709" i="2"/>
  <c r="E709" i="2"/>
  <c r="G709" i="2"/>
  <c r="D709" i="2"/>
  <c r="B710" i="2"/>
  <c r="E710" i="2"/>
  <c r="G710" i="2"/>
  <c r="D710" i="2"/>
  <c r="B711" i="2"/>
  <c r="E711" i="2"/>
  <c r="G711" i="2"/>
  <c r="D711" i="2"/>
  <c r="B712" i="2"/>
  <c r="E712" i="2"/>
  <c r="G712" i="2"/>
  <c r="D712" i="2"/>
  <c r="B713" i="2"/>
  <c r="E713" i="2"/>
  <c r="G713" i="2"/>
  <c r="D713" i="2"/>
  <c r="B714" i="2"/>
  <c r="E714" i="2"/>
  <c r="G714" i="2"/>
  <c r="D714" i="2"/>
  <c r="B715" i="2"/>
  <c r="E715" i="2"/>
  <c r="G715" i="2"/>
  <c r="D715" i="2"/>
  <c r="B716" i="2"/>
  <c r="E716" i="2"/>
  <c r="G716" i="2"/>
  <c r="D716" i="2"/>
  <c r="B717" i="2"/>
  <c r="E717" i="2"/>
  <c r="G717" i="2"/>
  <c r="D717" i="2"/>
  <c r="B718" i="2"/>
  <c r="E718" i="2"/>
  <c r="G718" i="2"/>
  <c r="D718" i="2"/>
  <c r="B719" i="2"/>
  <c r="E719" i="2"/>
  <c r="G719" i="2"/>
  <c r="D719" i="2"/>
  <c r="B720" i="2"/>
  <c r="E720" i="2"/>
  <c r="G720" i="2"/>
  <c r="D720" i="2"/>
  <c r="B721" i="2"/>
  <c r="E721" i="2"/>
  <c r="G721" i="2"/>
  <c r="D721" i="2"/>
  <c r="B722" i="2"/>
  <c r="E722" i="2"/>
  <c r="G722" i="2"/>
  <c r="D722" i="2"/>
  <c r="B723" i="2"/>
  <c r="E723" i="2"/>
  <c r="G723" i="2"/>
  <c r="D723" i="2"/>
  <c r="B724" i="2"/>
  <c r="E724" i="2"/>
  <c r="G724" i="2"/>
  <c r="D724" i="2"/>
  <c r="B725" i="2"/>
  <c r="E725" i="2"/>
  <c r="G725" i="2"/>
  <c r="D725" i="2"/>
  <c r="B726" i="2"/>
  <c r="E726" i="2"/>
  <c r="G726" i="2"/>
  <c r="D726" i="2"/>
  <c r="B727" i="2"/>
  <c r="E727" i="2"/>
  <c r="G727" i="2"/>
  <c r="D727" i="2"/>
  <c r="B728" i="2"/>
  <c r="E728" i="2"/>
  <c r="G728" i="2"/>
  <c r="D728" i="2"/>
  <c r="B729" i="2"/>
  <c r="E729" i="2"/>
  <c r="G729" i="2"/>
  <c r="D729" i="2"/>
  <c r="B730" i="2"/>
  <c r="E730" i="2"/>
  <c r="G730" i="2"/>
  <c r="D730" i="2"/>
  <c r="B731" i="2"/>
  <c r="E731" i="2"/>
  <c r="G731" i="2"/>
  <c r="D731" i="2"/>
  <c r="B732" i="2"/>
  <c r="E732" i="2"/>
  <c r="G732" i="2"/>
  <c r="D732" i="2"/>
  <c r="B733" i="2"/>
  <c r="E733" i="2"/>
  <c r="G733" i="2"/>
  <c r="D733" i="2"/>
  <c r="B734" i="2"/>
  <c r="E734" i="2"/>
  <c r="G734" i="2"/>
  <c r="D734" i="2"/>
  <c r="B735" i="2"/>
  <c r="E735" i="2"/>
  <c r="G735" i="2"/>
  <c r="D735" i="2"/>
  <c r="B736" i="2"/>
  <c r="E736" i="2"/>
  <c r="G736" i="2"/>
  <c r="D736" i="2"/>
  <c r="B737" i="2"/>
  <c r="E737" i="2"/>
  <c r="G737" i="2"/>
  <c r="D737" i="2"/>
  <c r="B738" i="2"/>
  <c r="E738" i="2"/>
  <c r="G738" i="2"/>
  <c r="D738" i="2"/>
  <c r="B739" i="2"/>
  <c r="E739" i="2"/>
  <c r="G739" i="2"/>
  <c r="D739" i="2"/>
  <c r="B740" i="2"/>
  <c r="E740" i="2"/>
  <c r="G740" i="2"/>
  <c r="D740" i="2"/>
  <c r="B741" i="2"/>
  <c r="E741" i="2"/>
  <c r="G741" i="2"/>
  <c r="D741" i="2"/>
  <c r="B742" i="2"/>
  <c r="E742" i="2"/>
  <c r="G742" i="2"/>
  <c r="D742" i="2"/>
  <c r="B743" i="2"/>
  <c r="E743" i="2"/>
  <c r="G743" i="2"/>
  <c r="D743" i="2"/>
  <c r="B744" i="2"/>
  <c r="E744" i="2"/>
  <c r="G744" i="2"/>
  <c r="D744" i="2"/>
  <c r="B745" i="2"/>
  <c r="E745" i="2"/>
  <c r="G745" i="2"/>
  <c r="D745" i="2"/>
  <c r="B746" i="2"/>
  <c r="E746" i="2"/>
  <c r="G746" i="2"/>
  <c r="D746" i="2"/>
  <c r="B747" i="2"/>
  <c r="E747" i="2"/>
  <c r="G747" i="2"/>
  <c r="D747" i="2"/>
  <c r="B748" i="2"/>
  <c r="E748" i="2"/>
  <c r="G748" i="2"/>
  <c r="D748" i="2"/>
  <c r="B749" i="2"/>
  <c r="E749" i="2"/>
  <c r="G749" i="2"/>
  <c r="D749" i="2"/>
  <c r="B750" i="2"/>
  <c r="E750" i="2"/>
  <c r="G750" i="2"/>
  <c r="D750" i="2"/>
  <c r="B751" i="2"/>
  <c r="E751" i="2"/>
  <c r="G751" i="2"/>
  <c r="D751" i="2"/>
  <c r="B752" i="2"/>
  <c r="E752" i="2"/>
  <c r="G752" i="2"/>
  <c r="D752" i="2"/>
  <c r="B753" i="2"/>
  <c r="E753" i="2"/>
  <c r="G753" i="2"/>
  <c r="D753" i="2"/>
  <c r="B754" i="2"/>
  <c r="E754" i="2"/>
  <c r="G754" i="2"/>
  <c r="D754" i="2"/>
  <c r="B755" i="2"/>
  <c r="E755" i="2"/>
  <c r="G755" i="2"/>
  <c r="D755" i="2"/>
  <c r="B756" i="2"/>
  <c r="E756" i="2"/>
  <c r="G756" i="2"/>
  <c r="D756" i="2"/>
  <c r="B757" i="2"/>
  <c r="E757" i="2"/>
  <c r="G757" i="2"/>
  <c r="D757" i="2"/>
  <c r="B758" i="2"/>
  <c r="E758" i="2"/>
  <c r="G758" i="2"/>
  <c r="D758" i="2"/>
  <c r="B759" i="2"/>
  <c r="E759" i="2"/>
  <c r="G759" i="2"/>
  <c r="D759" i="2"/>
  <c r="B760" i="2"/>
  <c r="E760" i="2"/>
  <c r="G760" i="2"/>
  <c r="D760" i="2"/>
  <c r="B761" i="2"/>
  <c r="E761" i="2"/>
  <c r="G761" i="2"/>
  <c r="D761" i="2"/>
  <c r="B762" i="2"/>
  <c r="E762" i="2"/>
  <c r="G762" i="2"/>
  <c r="D762" i="2"/>
  <c r="B763" i="2"/>
  <c r="E763" i="2"/>
  <c r="G763" i="2"/>
  <c r="D763" i="2"/>
  <c r="B764" i="2"/>
  <c r="E764" i="2"/>
  <c r="G764" i="2"/>
  <c r="D764" i="2"/>
  <c r="B765" i="2"/>
  <c r="E765" i="2"/>
  <c r="G765" i="2"/>
  <c r="D765" i="2"/>
  <c r="B766" i="2"/>
  <c r="E766" i="2"/>
  <c r="G766" i="2"/>
  <c r="D766" i="2"/>
  <c r="B767" i="2"/>
  <c r="E767" i="2"/>
  <c r="G767" i="2"/>
  <c r="D767" i="2"/>
  <c r="B768" i="2"/>
  <c r="E768" i="2"/>
  <c r="G768" i="2"/>
  <c r="D768" i="2"/>
  <c r="B769" i="2"/>
  <c r="E769" i="2"/>
  <c r="G769" i="2"/>
  <c r="D769" i="2"/>
  <c r="B770" i="2"/>
  <c r="E770" i="2"/>
  <c r="G770" i="2"/>
  <c r="D770" i="2"/>
  <c r="B771" i="2"/>
  <c r="E771" i="2"/>
  <c r="G771" i="2"/>
  <c r="D771" i="2"/>
  <c r="B772" i="2"/>
  <c r="E772" i="2"/>
  <c r="G772" i="2"/>
  <c r="D772" i="2"/>
  <c r="B773" i="2"/>
  <c r="E773" i="2"/>
  <c r="G773" i="2"/>
  <c r="D773" i="2"/>
  <c r="B774" i="2"/>
  <c r="E774" i="2"/>
  <c r="G774" i="2"/>
  <c r="D774" i="2"/>
  <c r="B775" i="2"/>
  <c r="E775" i="2"/>
  <c r="G775" i="2"/>
  <c r="D775" i="2"/>
  <c r="B776" i="2"/>
  <c r="E776" i="2"/>
  <c r="G776" i="2"/>
  <c r="D776" i="2"/>
  <c r="B777" i="2"/>
  <c r="E777" i="2"/>
  <c r="G777" i="2"/>
  <c r="D777" i="2"/>
  <c r="B778" i="2"/>
  <c r="E778" i="2"/>
  <c r="G778" i="2"/>
  <c r="D778" i="2"/>
  <c r="B779" i="2"/>
  <c r="E779" i="2"/>
  <c r="G779" i="2"/>
  <c r="D779" i="2"/>
  <c r="B780" i="2"/>
  <c r="E780" i="2"/>
  <c r="G780" i="2"/>
  <c r="D780" i="2"/>
  <c r="B781" i="2"/>
  <c r="E781" i="2"/>
  <c r="G781" i="2"/>
  <c r="D781" i="2"/>
  <c r="B782" i="2"/>
  <c r="E782" i="2"/>
  <c r="G782" i="2"/>
  <c r="D782" i="2"/>
  <c r="B783" i="2"/>
  <c r="E783" i="2"/>
  <c r="G783" i="2"/>
  <c r="D783" i="2"/>
  <c r="B784" i="2"/>
  <c r="E784" i="2"/>
  <c r="G784" i="2"/>
  <c r="D784" i="2"/>
  <c r="B785" i="2"/>
  <c r="E785" i="2"/>
  <c r="G785" i="2"/>
  <c r="D785" i="2"/>
  <c r="B786" i="2"/>
  <c r="E786" i="2"/>
  <c r="G786" i="2"/>
  <c r="D786" i="2"/>
  <c r="B787" i="2"/>
  <c r="E787" i="2"/>
  <c r="G787" i="2"/>
  <c r="D787" i="2"/>
  <c r="B788" i="2"/>
  <c r="E788" i="2"/>
  <c r="G788" i="2"/>
  <c r="D788" i="2"/>
  <c r="B789" i="2"/>
  <c r="E789" i="2"/>
  <c r="G789" i="2"/>
  <c r="D789" i="2"/>
  <c r="B790" i="2"/>
  <c r="E790" i="2"/>
  <c r="G790" i="2"/>
  <c r="D790" i="2"/>
  <c r="B791" i="2"/>
  <c r="E791" i="2"/>
  <c r="G791" i="2"/>
  <c r="D791" i="2"/>
  <c r="B792" i="2"/>
  <c r="E792" i="2"/>
  <c r="G792" i="2"/>
  <c r="D792" i="2"/>
  <c r="B793" i="2"/>
  <c r="E793" i="2"/>
  <c r="G793" i="2"/>
  <c r="D793" i="2"/>
  <c r="B794" i="2"/>
  <c r="E794" i="2"/>
  <c r="G794" i="2"/>
  <c r="D794" i="2"/>
  <c r="B795" i="2"/>
  <c r="E795" i="2"/>
  <c r="G795" i="2"/>
  <c r="D795" i="2"/>
  <c r="B796" i="2"/>
  <c r="E796" i="2"/>
  <c r="G796" i="2"/>
  <c r="D796" i="2"/>
  <c r="B797" i="2"/>
  <c r="E797" i="2"/>
  <c r="G797" i="2"/>
  <c r="D797" i="2"/>
  <c r="B798" i="2"/>
  <c r="E798" i="2"/>
  <c r="G798" i="2"/>
  <c r="D798" i="2"/>
  <c r="B799" i="2"/>
  <c r="E799" i="2"/>
  <c r="G799" i="2"/>
  <c r="D799" i="2"/>
  <c r="B800" i="2"/>
  <c r="E800" i="2"/>
  <c r="G800" i="2"/>
  <c r="D800" i="2"/>
  <c r="B801" i="2"/>
  <c r="E801" i="2"/>
  <c r="G801" i="2"/>
  <c r="D801" i="2"/>
  <c r="B802" i="2"/>
  <c r="E802" i="2"/>
  <c r="G802" i="2"/>
  <c r="D802" i="2"/>
  <c r="B803" i="2"/>
  <c r="E803" i="2"/>
  <c r="G803" i="2"/>
  <c r="D803" i="2"/>
  <c r="B804" i="2"/>
  <c r="E804" i="2"/>
  <c r="G804" i="2"/>
  <c r="D804" i="2"/>
  <c r="B805" i="2"/>
  <c r="E805" i="2"/>
  <c r="G805" i="2"/>
  <c r="D805" i="2"/>
  <c r="B806" i="2"/>
  <c r="E806" i="2"/>
  <c r="G806" i="2"/>
  <c r="D806" i="2"/>
  <c r="B807" i="2"/>
  <c r="E807" i="2"/>
  <c r="G807" i="2"/>
  <c r="D807" i="2"/>
  <c r="B808" i="2"/>
  <c r="E808" i="2"/>
  <c r="G808" i="2"/>
  <c r="D808" i="2"/>
  <c r="B809" i="2"/>
  <c r="E809" i="2"/>
  <c r="G809" i="2"/>
  <c r="D809" i="2"/>
  <c r="B810" i="2"/>
  <c r="E810" i="2"/>
  <c r="G810" i="2"/>
  <c r="D810" i="2"/>
  <c r="B811" i="2"/>
  <c r="E811" i="2"/>
  <c r="G811" i="2"/>
  <c r="D811" i="2"/>
  <c r="B812" i="2"/>
  <c r="E812" i="2"/>
  <c r="G812" i="2"/>
  <c r="D812" i="2"/>
  <c r="B813" i="2"/>
  <c r="E813" i="2"/>
  <c r="G813" i="2"/>
  <c r="D813" i="2"/>
  <c r="B814" i="2"/>
  <c r="E814" i="2"/>
  <c r="G814" i="2"/>
  <c r="D814" i="2"/>
  <c r="B815" i="2"/>
  <c r="E815" i="2"/>
  <c r="G815" i="2"/>
  <c r="D815" i="2"/>
  <c r="B816" i="2"/>
  <c r="E816" i="2"/>
  <c r="G816" i="2"/>
  <c r="D816" i="2"/>
  <c r="B817" i="2"/>
  <c r="E817" i="2"/>
  <c r="G817" i="2"/>
  <c r="D817" i="2"/>
  <c r="B818" i="2"/>
  <c r="E818" i="2"/>
  <c r="G818" i="2"/>
  <c r="D818" i="2"/>
  <c r="B819" i="2"/>
  <c r="E819" i="2"/>
  <c r="G819" i="2"/>
  <c r="D819" i="2"/>
  <c r="B820" i="2"/>
  <c r="E820" i="2"/>
  <c r="G820" i="2"/>
  <c r="D820" i="2"/>
  <c r="B821" i="2"/>
  <c r="E821" i="2"/>
  <c r="G821" i="2"/>
  <c r="D821" i="2"/>
  <c r="B822" i="2"/>
  <c r="E822" i="2"/>
  <c r="G822" i="2"/>
  <c r="D822" i="2"/>
  <c r="B823" i="2"/>
  <c r="E823" i="2"/>
  <c r="G823" i="2"/>
  <c r="D823" i="2"/>
  <c r="B824" i="2"/>
  <c r="E824" i="2"/>
  <c r="G824" i="2"/>
  <c r="D824" i="2"/>
  <c r="B825" i="2"/>
  <c r="E825" i="2"/>
  <c r="G825" i="2"/>
  <c r="D825" i="2"/>
  <c r="B826" i="2"/>
  <c r="E826" i="2"/>
  <c r="G826" i="2"/>
  <c r="D826" i="2"/>
  <c r="B827" i="2"/>
  <c r="E827" i="2"/>
  <c r="G827" i="2"/>
  <c r="D827" i="2"/>
  <c r="B828" i="2"/>
  <c r="E828" i="2"/>
  <c r="G828" i="2"/>
  <c r="D828" i="2"/>
  <c r="B829" i="2"/>
  <c r="E829" i="2"/>
  <c r="G829" i="2"/>
  <c r="D829" i="2"/>
  <c r="B830" i="2"/>
  <c r="E830" i="2"/>
  <c r="G830" i="2"/>
  <c r="D830" i="2"/>
  <c r="B831" i="2"/>
  <c r="E831" i="2"/>
  <c r="G831" i="2"/>
  <c r="D831" i="2"/>
  <c r="B832" i="2"/>
  <c r="E832" i="2"/>
  <c r="G832" i="2"/>
  <c r="D832" i="2"/>
  <c r="B833" i="2"/>
  <c r="E833" i="2"/>
  <c r="G833" i="2"/>
  <c r="D833" i="2"/>
  <c r="B834" i="2"/>
  <c r="E834" i="2"/>
  <c r="G834" i="2"/>
  <c r="D834" i="2"/>
  <c r="B835" i="2"/>
  <c r="E835" i="2"/>
  <c r="G835" i="2"/>
  <c r="D835" i="2"/>
  <c r="B836" i="2"/>
  <c r="E836" i="2"/>
  <c r="G836" i="2"/>
  <c r="D836" i="2"/>
  <c r="B837" i="2"/>
  <c r="E837" i="2"/>
  <c r="G837" i="2"/>
  <c r="D837" i="2"/>
  <c r="B838" i="2"/>
  <c r="E838" i="2"/>
  <c r="G838" i="2"/>
  <c r="D838" i="2"/>
  <c r="B839" i="2"/>
  <c r="E839" i="2"/>
  <c r="G839" i="2"/>
  <c r="D839" i="2"/>
  <c r="B840" i="2"/>
  <c r="E840" i="2"/>
  <c r="G840" i="2"/>
  <c r="D840" i="2"/>
  <c r="B841" i="2"/>
  <c r="E841" i="2"/>
  <c r="G841" i="2"/>
  <c r="D841" i="2"/>
  <c r="B842" i="2"/>
  <c r="E842" i="2"/>
  <c r="G842" i="2"/>
  <c r="D842" i="2"/>
  <c r="B843" i="2"/>
  <c r="E843" i="2"/>
  <c r="G843" i="2"/>
  <c r="D843" i="2"/>
  <c r="B844" i="2"/>
  <c r="E844" i="2"/>
  <c r="G844" i="2"/>
  <c r="D844" i="2"/>
  <c r="B845" i="2"/>
  <c r="E845" i="2"/>
  <c r="G845" i="2"/>
  <c r="D845" i="2"/>
  <c r="B846" i="2"/>
  <c r="E846" i="2"/>
  <c r="G846" i="2"/>
  <c r="D846" i="2"/>
  <c r="B847" i="2"/>
  <c r="E847" i="2"/>
  <c r="G847" i="2"/>
  <c r="D847" i="2"/>
  <c r="B848" i="2"/>
  <c r="E848" i="2"/>
  <c r="G848" i="2"/>
  <c r="D848" i="2"/>
  <c r="B849" i="2"/>
  <c r="E849" i="2"/>
  <c r="G849" i="2"/>
  <c r="D849" i="2"/>
  <c r="B850" i="2"/>
  <c r="E850" i="2"/>
  <c r="G850" i="2"/>
  <c r="D850" i="2"/>
  <c r="B851" i="2"/>
  <c r="E851" i="2"/>
  <c r="G851" i="2"/>
  <c r="D851" i="2"/>
  <c r="B852" i="2"/>
  <c r="E852" i="2"/>
  <c r="G852" i="2"/>
  <c r="D852" i="2"/>
  <c r="B853" i="2"/>
  <c r="E853" i="2"/>
  <c r="G853" i="2"/>
  <c r="D853" i="2"/>
  <c r="B854" i="2"/>
  <c r="E854" i="2"/>
  <c r="G854" i="2"/>
  <c r="D854" i="2"/>
  <c r="B855" i="2"/>
  <c r="E855" i="2"/>
  <c r="G855" i="2"/>
  <c r="D855" i="2"/>
  <c r="B856" i="2"/>
  <c r="E856" i="2"/>
  <c r="G856" i="2"/>
  <c r="D856" i="2"/>
  <c r="B857" i="2"/>
  <c r="E857" i="2"/>
  <c r="G857" i="2"/>
  <c r="D857" i="2"/>
  <c r="B858" i="2"/>
  <c r="E858" i="2"/>
  <c r="G858" i="2"/>
  <c r="D858" i="2"/>
  <c r="B859" i="2"/>
  <c r="E859" i="2"/>
  <c r="G859" i="2"/>
  <c r="D859" i="2"/>
  <c r="B860" i="2"/>
  <c r="E860" i="2"/>
  <c r="G860" i="2"/>
  <c r="D860" i="2"/>
  <c r="B861" i="2"/>
  <c r="E861" i="2"/>
  <c r="G861" i="2"/>
  <c r="D861" i="2"/>
  <c r="B862" i="2"/>
  <c r="E862" i="2"/>
  <c r="G862" i="2"/>
  <c r="D862" i="2"/>
  <c r="B863" i="2"/>
  <c r="E863" i="2"/>
  <c r="G863" i="2"/>
  <c r="D863" i="2"/>
  <c r="B864" i="2"/>
  <c r="E864" i="2"/>
  <c r="G864" i="2"/>
  <c r="D864" i="2"/>
  <c r="B865" i="2"/>
  <c r="E865" i="2"/>
  <c r="G865" i="2"/>
  <c r="D865" i="2"/>
  <c r="B866" i="2"/>
  <c r="E866" i="2"/>
  <c r="G866" i="2"/>
  <c r="D866" i="2"/>
  <c r="B867" i="2"/>
  <c r="E867" i="2"/>
  <c r="G867" i="2"/>
  <c r="D867" i="2"/>
  <c r="B868" i="2"/>
  <c r="E868" i="2"/>
  <c r="G868" i="2"/>
  <c r="D868" i="2"/>
  <c r="B869" i="2"/>
  <c r="E869" i="2"/>
  <c r="G869" i="2"/>
  <c r="D869" i="2"/>
  <c r="B870" i="2"/>
  <c r="E870" i="2"/>
  <c r="G870" i="2"/>
  <c r="D870" i="2"/>
  <c r="B871" i="2"/>
  <c r="E871" i="2"/>
  <c r="G871" i="2"/>
  <c r="D871" i="2"/>
  <c r="B872" i="2"/>
  <c r="E872" i="2"/>
  <c r="G872" i="2"/>
  <c r="D872" i="2"/>
  <c r="B873" i="2"/>
  <c r="E873" i="2"/>
  <c r="G873" i="2"/>
  <c r="D873" i="2"/>
  <c r="B874" i="2"/>
  <c r="E874" i="2"/>
  <c r="G874" i="2"/>
  <c r="D874" i="2"/>
  <c r="B875" i="2"/>
  <c r="E875" i="2"/>
  <c r="G875" i="2"/>
  <c r="D875" i="2"/>
  <c r="B876" i="2"/>
  <c r="E876" i="2"/>
  <c r="G876" i="2"/>
  <c r="D876" i="2"/>
  <c r="B877" i="2"/>
  <c r="E877" i="2"/>
  <c r="G877" i="2"/>
  <c r="D877" i="2"/>
  <c r="B878" i="2"/>
  <c r="E878" i="2"/>
  <c r="G878" i="2"/>
  <c r="D878" i="2"/>
  <c r="B879" i="2"/>
  <c r="E879" i="2"/>
  <c r="G879" i="2"/>
  <c r="D879" i="2"/>
  <c r="B880" i="2"/>
  <c r="E880" i="2"/>
  <c r="G880" i="2"/>
  <c r="D880" i="2"/>
  <c r="B881" i="2"/>
  <c r="E881" i="2"/>
  <c r="G881" i="2"/>
  <c r="D881" i="2"/>
  <c r="B882" i="2"/>
  <c r="E882" i="2"/>
  <c r="G882" i="2"/>
  <c r="D882" i="2"/>
  <c r="B883" i="2"/>
  <c r="E883" i="2"/>
  <c r="G883" i="2"/>
  <c r="D883" i="2"/>
  <c r="B884" i="2"/>
  <c r="E884" i="2"/>
  <c r="G884" i="2"/>
  <c r="D884" i="2"/>
  <c r="B885" i="2"/>
  <c r="E885" i="2"/>
  <c r="G885" i="2"/>
  <c r="D885" i="2"/>
  <c r="B886" i="2"/>
  <c r="E886" i="2"/>
  <c r="G886" i="2"/>
  <c r="D886" i="2"/>
  <c r="B887" i="2"/>
  <c r="E887" i="2"/>
  <c r="G887" i="2"/>
  <c r="D887" i="2"/>
  <c r="B888" i="2"/>
  <c r="E888" i="2"/>
  <c r="G888" i="2"/>
  <c r="D888" i="2"/>
  <c r="B889" i="2"/>
  <c r="E889" i="2"/>
  <c r="G889" i="2"/>
  <c r="D889" i="2"/>
  <c r="B890" i="2"/>
  <c r="E890" i="2"/>
  <c r="G890" i="2"/>
  <c r="D890" i="2"/>
  <c r="B891" i="2"/>
  <c r="E891" i="2"/>
  <c r="G891" i="2"/>
  <c r="D891" i="2"/>
  <c r="B892" i="2"/>
  <c r="E892" i="2"/>
  <c r="G892" i="2"/>
  <c r="D892" i="2"/>
  <c r="B893" i="2"/>
  <c r="E893" i="2"/>
  <c r="G893" i="2"/>
  <c r="D893" i="2"/>
  <c r="B894" i="2"/>
  <c r="E894" i="2"/>
  <c r="G894" i="2"/>
  <c r="D894" i="2"/>
  <c r="B895" i="2"/>
  <c r="E895" i="2"/>
  <c r="G895" i="2"/>
  <c r="D895" i="2"/>
  <c r="B896" i="2"/>
  <c r="E896" i="2"/>
  <c r="G896" i="2"/>
  <c r="D896" i="2"/>
  <c r="B897" i="2"/>
  <c r="E897" i="2"/>
  <c r="G897" i="2"/>
  <c r="D897" i="2"/>
  <c r="B898" i="2"/>
  <c r="E898" i="2"/>
  <c r="G898" i="2"/>
  <c r="D898" i="2"/>
  <c r="B899" i="2"/>
  <c r="E899" i="2"/>
  <c r="G899" i="2"/>
  <c r="D899" i="2"/>
  <c r="B900" i="2"/>
  <c r="E900" i="2"/>
  <c r="G900" i="2"/>
  <c r="D900" i="2"/>
  <c r="B901" i="2"/>
  <c r="E901" i="2"/>
  <c r="G901" i="2"/>
  <c r="D901" i="2"/>
  <c r="B902" i="2"/>
  <c r="E902" i="2"/>
  <c r="G902" i="2"/>
  <c r="D902" i="2"/>
  <c r="B903" i="2"/>
  <c r="E903" i="2"/>
  <c r="G903" i="2"/>
  <c r="D903" i="2"/>
  <c r="B904" i="2"/>
  <c r="E904" i="2"/>
  <c r="G904" i="2"/>
  <c r="D904" i="2"/>
  <c r="B905" i="2"/>
  <c r="E905" i="2"/>
  <c r="G905" i="2"/>
  <c r="D905" i="2"/>
  <c r="B906" i="2"/>
  <c r="E906" i="2"/>
  <c r="G906" i="2"/>
  <c r="D906" i="2"/>
  <c r="B907" i="2"/>
  <c r="E907" i="2"/>
  <c r="G907" i="2"/>
  <c r="D907" i="2"/>
  <c r="B908" i="2"/>
  <c r="E908" i="2"/>
  <c r="G908" i="2"/>
  <c r="D908" i="2"/>
  <c r="B909" i="2"/>
  <c r="E909" i="2"/>
  <c r="G909" i="2"/>
  <c r="D909" i="2"/>
  <c r="B910" i="2"/>
  <c r="E910" i="2"/>
  <c r="G910" i="2"/>
  <c r="D910" i="2"/>
  <c r="B911" i="2"/>
  <c r="E911" i="2"/>
  <c r="G911" i="2"/>
  <c r="D911" i="2"/>
  <c r="B912" i="2"/>
  <c r="E912" i="2"/>
  <c r="G912" i="2"/>
  <c r="D912" i="2"/>
  <c r="B913" i="2"/>
  <c r="E913" i="2"/>
  <c r="G913" i="2"/>
  <c r="D913" i="2"/>
  <c r="B914" i="2"/>
  <c r="E914" i="2"/>
  <c r="G914" i="2"/>
  <c r="D914" i="2"/>
  <c r="B915" i="2"/>
  <c r="E915" i="2"/>
  <c r="G915" i="2"/>
  <c r="D915" i="2"/>
  <c r="B916" i="2"/>
  <c r="E916" i="2"/>
  <c r="G916" i="2"/>
  <c r="D916" i="2"/>
  <c r="B917" i="2"/>
  <c r="E917" i="2"/>
  <c r="G917" i="2"/>
  <c r="D917" i="2"/>
  <c r="B918" i="2"/>
  <c r="E918" i="2"/>
  <c r="G918" i="2"/>
  <c r="D918" i="2"/>
  <c r="B919" i="2"/>
  <c r="E919" i="2"/>
  <c r="G919" i="2"/>
  <c r="D919" i="2"/>
  <c r="B920" i="2"/>
  <c r="E920" i="2"/>
  <c r="G920" i="2"/>
  <c r="D920" i="2"/>
  <c r="B921" i="2"/>
  <c r="E921" i="2"/>
  <c r="G921" i="2"/>
  <c r="D921" i="2"/>
  <c r="B922" i="2"/>
  <c r="E922" i="2"/>
  <c r="G922" i="2"/>
  <c r="D922" i="2"/>
  <c r="B923" i="2"/>
  <c r="E923" i="2"/>
  <c r="G923" i="2"/>
  <c r="D923" i="2"/>
  <c r="B924" i="2"/>
  <c r="E924" i="2"/>
  <c r="G924" i="2"/>
  <c r="D924" i="2"/>
  <c r="B925" i="2"/>
  <c r="E925" i="2"/>
  <c r="G925" i="2"/>
  <c r="D925" i="2"/>
  <c r="B926" i="2"/>
  <c r="E926" i="2"/>
  <c r="G926" i="2"/>
  <c r="D926" i="2"/>
  <c r="B927" i="2"/>
  <c r="E927" i="2"/>
  <c r="G927" i="2"/>
  <c r="D927" i="2"/>
  <c r="B928" i="2"/>
  <c r="E928" i="2"/>
  <c r="G928" i="2"/>
  <c r="D928" i="2"/>
  <c r="B929" i="2"/>
  <c r="E929" i="2"/>
  <c r="G929" i="2"/>
  <c r="D929" i="2"/>
  <c r="B930" i="2"/>
  <c r="E930" i="2"/>
  <c r="G930" i="2"/>
  <c r="D930" i="2"/>
  <c r="B931" i="2"/>
  <c r="E931" i="2"/>
  <c r="G931" i="2"/>
  <c r="D931" i="2"/>
  <c r="B932" i="2"/>
  <c r="E932" i="2"/>
  <c r="G932" i="2"/>
  <c r="D932" i="2"/>
  <c r="B933" i="2"/>
  <c r="E933" i="2"/>
  <c r="G933" i="2"/>
  <c r="D933" i="2"/>
  <c r="B934" i="2"/>
  <c r="E934" i="2"/>
  <c r="G934" i="2"/>
  <c r="D934" i="2"/>
  <c r="B935" i="2"/>
  <c r="E935" i="2"/>
  <c r="G935" i="2"/>
  <c r="D935" i="2"/>
  <c r="B936" i="2"/>
  <c r="E936" i="2"/>
  <c r="G936" i="2"/>
  <c r="D936" i="2"/>
  <c r="B937" i="2"/>
  <c r="E937" i="2"/>
  <c r="G937" i="2"/>
  <c r="D937" i="2"/>
  <c r="B938" i="2"/>
  <c r="E938" i="2"/>
  <c r="G938" i="2"/>
  <c r="D938" i="2"/>
  <c r="B939" i="2"/>
  <c r="E939" i="2"/>
  <c r="G939" i="2"/>
  <c r="D939" i="2"/>
  <c r="B940" i="2"/>
  <c r="E940" i="2"/>
  <c r="G940" i="2"/>
  <c r="D940" i="2"/>
  <c r="B941" i="2"/>
  <c r="E941" i="2"/>
  <c r="G941" i="2"/>
  <c r="D941" i="2"/>
  <c r="B942" i="2"/>
  <c r="E942" i="2"/>
  <c r="G942" i="2"/>
  <c r="D942" i="2"/>
  <c r="B943" i="2"/>
  <c r="E943" i="2"/>
  <c r="G943" i="2"/>
  <c r="D943" i="2"/>
  <c r="B944" i="2"/>
  <c r="E944" i="2"/>
  <c r="G944" i="2"/>
  <c r="D944" i="2"/>
  <c r="B945" i="2"/>
  <c r="E945" i="2"/>
  <c r="G945" i="2"/>
  <c r="D945" i="2"/>
  <c r="B946" i="2"/>
  <c r="E946" i="2"/>
  <c r="G946" i="2"/>
  <c r="D946" i="2"/>
  <c r="B947" i="2"/>
  <c r="E947" i="2"/>
  <c r="G947" i="2"/>
  <c r="D947" i="2"/>
  <c r="B948" i="2"/>
  <c r="E948" i="2"/>
  <c r="G948" i="2"/>
  <c r="D948" i="2"/>
  <c r="B949" i="2"/>
  <c r="E949" i="2"/>
  <c r="G949" i="2"/>
  <c r="D949" i="2"/>
  <c r="B950" i="2"/>
  <c r="E950" i="2"/>
  <c r="G950" i="2"/>
  <c r="D950" i="2"/>
  <c r="B951" i="2"/>
  <c r="E951" i="2"/>
  <c r="G951" i="2"/>
  <c r="D951" i="2"/>
  <c r="B952" i="2"/>
  <c r="E952" i="2"/>
  <c r="G952" i="2"/>
  <c r="D952" i="2"/>
  <c r="B953" i="2"/>
  <c r="E953" i="2"/>
  <c r="G953" i="2"/>
  <c r="D953" i="2"/>
  <c r="B954" i="2"/>
  <c r="E954" i="2"/>
  <c r="G954" i="2"/>
  <c r="D954" i="2"/>
  <c r="B955" i="2"/>
  <c r="E955" i="2"/>
  <c r="G955" i="2"/>
  <c r="D955" i="2"/>
  <c r="B956" i="2"/>
  <c r="E956" i="2"/>
  <c r="G956" i="2"/>
  <c r="D956" i="2"/>
  <c r="B957" i="2"/>
  <c r="E957" i="2"/>
  <c r="G957" i="2"/>
  <c r="D957" i="2"/>
  <c r="B958" i="2"/>
  <c r="E958" i="2"/>
  <c r="G958" i="2"/>
  <c r="D958" i="2"/>
  <c r="B959" i="2"/>
  <c r="E959" i="2"/>
  <c r="G959" i="2"/>
  <c r="D959" i="2"/>
  <c r="B960" i="2"/>
  <c r="E960" i="2"/>
  <c r="G960" i="2"/>
  <c r="D960" i="2"/>
  <c r="B961" i="2"/>
  <c r="E961" i="2"/>
  <c r="G961" i="2"/>
  <c r="D961" i="2"/>
  <c r="B962" i="2"/>
  <c r="E962" i="2"/>
  <c r="G962" i="2"/>
  <c r="D962" i="2"/>
  <c r="B963" i="2"/>
  <c r="E963" i="2"/>
  <c r="G963" i="2"/>
  <c r="D963" i="2"/>
  <c r="B964" i="2"/>
  <c r="E964" i="2"/>
  <c r="G964" i="2"/>
  <c r="D964" i="2"/>
  <c r="B965" i="2"/>
  <c r="E965" i="2"/>
  <c r="G965" i="2"/>
  <c r="D965" i="2"/>
  <c r="B966" i="2"/>
  <c r="E966" i="2"/>
  <c r="G966" i="2"/>
  <c r="D966" i="2"/>
  <c r="B967" i="2"/>
  <c r="E967" i="2"/>
  <c r="G967" i="2"/>
  <c r="D967" i="2"/>
  <c r="B968" i="2"/>
  <c r="E968" i="2"/>
  <c r="G968" i="2"/>
  <c r="D968" i="2"/>
  <c r="B969" i="2"/>
  <c r="E969" i="2"/>
  <c r="G969" i="2"/>
  <c r="D969" i="2"/>
  <c r="B970" i="2"/>
  <c r="E970" i="2"/>
  <c r="G970" i="2"/>
  <c r="D970" i="2"/>
  <c r="B971" i="2"/>
  <c r="E971" i="2"/>
  <c r="G971" i="2"/>
  <c r="D971" i="2"/>
  <c r="B972" i="2"/>
  <c r="E972" i="2"/>
  <c r="G972" i="2"/>
  <c r="D972" i="2"/>
  <c r="B973" i="2"/>
  <c r="E973" i="2"/>
  <c r="G973" i="2"/>
  <c r="D973" i="2"/>
  <c r="B974" i="2"/>
  <c r="E974" i="2"/>
  <c r="G974" i="2"/>
  <c r="D974" i="2"/>
  <c r="B975" i="2"/>
  <c r="E975" i="2"/>
  <c r="G975" i="2"/>
  <c r="D975" i="2"/>
  <c r="B976" i="2"/>
  <c r="E976" i="2"/>
  <c r="G976" i="2"/>
  <c r="D976" i="2"/>
  <c r="B977" i="2"/>
  <c r="E977" i="2"/>
  <c r="G977" i="2"/>
  <c r="D977" i="2"/>
  <c r="B978" i="2"/>
  <c r="E978" i="2"/>
  <c r="G978" i="2"/>
  <c r="D978" i="2"/>
  <c r="B979" i="2"/>
  <c r="E979" i="2"/>
  <c r="G979" i="2"/>
  <c r="D979" i="2"/>
  <c r="B980" i="2"/>
  <c r="E980" i="2"/>
  <c r="G980" i="2"/>
  <c r="D980" i="2"/>
  <c r="B981" i="2"/>
  <c r="E981" i="2"/>
  <c r="G981" i="2"/>
  <c r="D981" i="2"/>
  <c r="B982" i="2"/>
  <c r="E982" i="2"/>
  <c r="G982" i="2"/>
  <c r="D982" i="2"/>
  <c r="B983" i="2"/>
  <c r="E983" i="2"/>
  <c r="G983" i="2"/>
  <c r="D983" i="2"/>
  <c r="B984" i="2"/>
  <c r="E984" i="2"/>
  <c r="G984" i="2"/>
  <c r="D984" i="2"/>
  <c r="B985" i="2"/>
  <c r="E985" i="2"/>
  <c r="G985" i="2"/>
  <c r="D985" i="2"/>
  <c r="B986" i="2"/>
  <c r="E986" i="2"/>
  <c r="G986" i="2"/>
  <c r="D986" i="2"/>
  <c r="B987" i="2"/>
  <c r="E987" i="2"/>
  <c r="G987" i="2"/>
  <c r="D987" i="2"/>
  <c r="B988" i="2"/>
  <c r="E988" i="2"/>
  <c r="G988" i="2"/>
  <c r="D988" i="2"/>
  <c r="B989" i="2"/>
  <c r="E989" i="2"/>
  <c r="G989" i="2"/>
  <c r="D989" i="2"/>
  <c r="B990" i="2"/>
  <c r="E990" i="2"/>
  <c r="G990" i="2"/>
  <c r="D990" i="2"/>
  <c r="B991" i="2"/>
  <c r="E991" i="2"/>
  <c r="G991" i="2"/>
  <c r="D991" i="2"/>
  <c r="B992" i="2"/>
  <c r="E992" i="2"/>
  <c r="G992" i="2"/>
  <c r="D992" i="2"/>
  <c r="B993" i="2"/>
  <c r="E993" i="2"/>
  <c r="G993" i="2"/>
  <c r="D993" i="2"/>
  <c r="B994" i="2"/>
  <c r="E994" i="2"/>
  <c r="G994" i="2"/>
  <c r="D994" i="2"/>
  <c r="B995" i="2"/>
  <c r="E995" i="2"/>
  <c r="G995" i="2"/>
  <c r="D995" i="2"/>
  <c r="B996" i="2"/>
  <c r="E996" i="2"/>
  <c r="G996" i="2"/>
  <c r="D996" i="2"/>
  <c r="B997" i="2"/>
  <c r="E997" i="2"/>
  <c r="G997" i="2"/>
  <c r="D997" i="2"/>
  <c r="B998" i="2"/>
  <c r="E998" i="2"/>
  <c r="G998" i="2"/>
  <c r="D998" i="2"/>
  <c r="B999" i="2"/>
  <c r="E999" i="2"/>
  <c r="G999" i="2"/>
  <c r="D999" i="2"/>
  <c r="B1000" i="2"/>
  <c r="E1000" i="2"/>
  <c r="G1000" i="2"/>
  <c r="D1000" i="2"/>
  <c r="B1001" i="2"/>
  <c r="E1001" i="2"/>
  <c r="G1001" i="2"/>
  <c r="D1001" i="2"/>
  <c r="B1002" i="2"/>
  <c r="E1002" i="2"/>
  <c r="G1002" i="2"/>
  <c r="D1002" i="2"/>
  <c r="B1003" i="2"/>
  <c r="E1003" i="2"/>
  <c r="G1003" i="2"/>
  <c r="D1003" i="2"/>
  <c r="B1004" i="2"/>
  <c r="E1004" i="2"/>
  <c r="G1004" i="2"/>
  <c r="D1004" i="2"/>
  <c r="B1005" i="2"/>
  <c r="E1005" i="2"/>
  <c r="G1005" i="2"/>
  <c r="D1005" i="2"/>
  <c r="B1006" i="2"/>
  <c r="E1006" i="2"/>
  <c r="G1006" i="2"/>
  <c r="D1006" i="2"/>
  <c r="B1007" i="2"/>
  <c r="E1007" i="2"/>
  <c r="G1007" i="2"/>
  <c r="D1007" i="2"/>
  <c r="B1008" i="2"/>
  <c r="E1008" i="2"/>
  <c r="G1008" i="2"/>
  <c r="D1008" i="2"/>
  <c r="B1009" i="2"/>
  <c r="E1009" i="2"/>
  <c r="G1009" i="2"/>
  <c r="D1009" i="2"/>
  <c r="B1010" i="2"/>
  <c r="E1010" i="2"/>
  <c r="G1010" i="2"/>
  <c r="D1010" i="2"/>
  <c r="B1011" i="2"/>
  <c r="E1011" i="2"/>
  <c r="G1011" i="2"/>
  <c r="D1011" i="2"/>
  <c r="B1012" i="2"/>
  <c r="E1012" i="2"/>
  <c r="G1012" i="2"/>
  <c r="D1012" i="2"/>
  <c r="B1013" i="2"/>
  <c r="E1013" i="2"/>
  <c r="G1013" i="2"/>
  <c r="D1013" i="2"/>
  <c r="B1014" i="2"/>
  <c r="E1014" i="2"/>
  <c r="G1014" i="2"/>
  <c r="D1014" i="2"/>
  <c r="B1015" i="2"/>
  <c r="E1015" i="2"/>
  <c r="G1015" i="2"/>
  <c r="D1015" i="2"/>
  <c r="B1016" i="2"/>
  <c r="E1016" i="2"/>
  <c r="G1016" i="2"/>
  <c r="D1016" i="2"/>
  <c r="B1017" i="2"/>
  <c r="E1017" i="2"/>
  <c r="G1017" i="2"/>
  <c r="D1017" i="2"/>
  <c r="B1018" i="2"/>
  <c r="E1018" i="2"/>
  <c r="G1018" i="2"/>
  <c r="D1018" i="2"/>
  <c r="B1019" i="2"/>
  <c r="E1019" i="2"/>
  <c r="G1019" i="2"/>
  <c r="D1019" i="2"/>
  <c r="B1020" i="2"/>
  <c r="E1020" i="2"/>
  <c r="G1020" i="2"/>
  <c r="D1020" i="2"/>
  <c r="B1021" i="2"/>
  <c r="E1021" i="2"/>
  <c r="G1021" i="2"/>
  <c r="D1021" i="2"/>
  <c r="B1022" i="2"/>
  <c r="E1022" i="2"/>
  <c r="G1022" i="2"/>
  <c r="D1022" i="2"/>
  <c r="B1023" i="2"/>
  <c r="E1023" i="2"/>
  <c r="G1023" i="2"/>
  <c r="D1023" i="2"/>
  <c r="B1024" i="2"/>
  <c r="E1024" i="2"/>
  <c r="G1024" i="2"/>
  <c r="D1024" i="2"/>
  <c r="B1025" i="2"/>
  <c r="E1025" i="2"/>
  <c r="G1025" i="2"/>
  <c r="D1025" i="2"/>
  <c r="B1026" i="2"/>
  <c r="E1026" i="2"/>
  <c r="G1026" i="2"/>
  <c r="D1026" i="2"/>
  <c r="B1027" i="2"/>
  <c r="E1027" i="2"/>
  <c r="G1027" i="2"/>
  <c r="D1027" i="2"/>
  <c r="B1028" i="2"/>
  <c r="E1028" i="2"/>
  <c r="G1028" i="2"/>
  <c r="D1028" i="2"/>
  <c r="B1029" i="2"/>
  <c r="E1029" i="2"/>
  <c r="G1029" i="2"/>
  <c r="D1029" i="2"/>
  <c r="B1030" i="2"/>
  <c r="E1030" i="2"/>
  <c r="G1030" i="2"/>
  <c r="D1030" i="2"/>
  <c r="B1031" i="2"/>
  <c r="E1031" i="2"/>
  <c r="G1031" i="2"/>
  <c r="D1031" i="2"/>
  <c r="B1032" i="2"/>
  <c r="E1032" i="2"/>
  <c r="G1032" i="2"/>
  <c r="D1032" i="2"/>
  <c r="B1033" i="2"/>
  <c r="E1033" i="2"/>
  <c r="G1033" i="2"/>
  <c r="D1033" i="2"/>
  <c r="B1034" i="2"/>
  <c r="E1034" i="2"/>
  <c r="G1034" i="2"/>
  <c r="D1034" i="2"/>
  <c r="B1035" i="2"/>
  <c r="E1035" i="2"/>
  <c r="G1035" i="2"/>
  <c r="D1035" i="2"/>
  <c r="B1036" i="2"/>
  <c r="E1036" i="2"/>
  <c r="G1036" i="2"/>
  <c r="D1036" i="2"/>
  <c r="B1037" i="2"/>
  <c r="E1037" i="2"/>
  <c r="G1037" i="2"/>
  <c r="D1037" i="2"/>
  <c r="B1038" i="2"/>
  <c r="E1038" i="2"/>
  <c r="G1038" i="2"/>
  <c r="D1038" i="2"/>
  <c r="B1039" i="2"/>
  <c r="E1039" i="2"/>
  <c r="G1039" i="2"/>
  <c r="D1039" i="2"/>
  <c r="B1040" i="2"/>
  <c r="E1040" i="2"/>
  <c r="G1040" i="2"/>
  <c r="D1040" i="2"/>
  <c r="B1041" i="2"/>
  <c r="E1041" i="2"/>
  <c r="G1041" i="2"/>
  <c r="D1041" i="2"/>
  <c r="B1042" i="2"/>
  <c r="E1042" i="2"/>
  <c r="G1042" i="2"/>
  <c r="D1042" i="2"/>
  <c r="B1043" i="2"/>
  <c r="E1043" i="2"/>
  <c r="G1043" i="2"/>
  <c r="D1043" i="2"/>
  <c r="B1044" i="2"/>
  <c r="E1044" i="2"/>
  <c r="G1044" i="2"/>
  <c r="D1044" i="2"/>
  <c r="B1045" i="2"/>
  <c r="E1045" i="2"/>
  <c r="G1045" i="2"/>
  <c r="D1045" i="2"/>
  <c r="B1046" i="2"/>
  <c r="E1046" i="2"/>
  <c r="G1046" i="2"/>
  <c r="D1046" i="2"/>
  <c r="B1047" i="2"/>
  <c r="E1047" i="2"/>
  <c r="G1047" i="2"/>
  <c r="D1047" i="2"/>
  <c r="B1048" i="2"/>
  <c r="E1048" i="2"/>
  <c r="G1048" i="2"/>
  <c r="D1048" i="2"/>
  <c r="B1049" i="2"/>
  <c r="E1049" i="2"/>
  <c r="G1049" i="2"/>
  <c r="D1049" i="2"/>
  <c r="B1050" i="2"/>
  <c r="E1050" i="2"/>
  <c r="G1050" i="2"/>
  <c r="D1050" i="2"/>
  <c r="B1051" i="2"/>
  <c r="E1051" i="2"/>
  <c r="G1051" i="2"/>
  <c r="D1051" i="2"/>
  <c r="B1052" i="2"/>
  <c r="E1052" i="2"/>
  <c r="G1052" i="2"/>
  <c r="D1052" i="2"/>
  <c r="B1053" i="2"/>
  <c r="E1053" i="2"/>
  <c r="G1053" i="2"/>
  <c r="D1053" i="2"/>
  <c r="B1054" i="2"/>
  <c r="E1054" i="2"/>
  <c r="G1054" i="2"/>
  <c r="D1054" i="2"/>
  <c r="B1055" i="2"/>
  <c r="E1055" i="2"/>
  <c r="G1055" i="2"/>
  <c r="D1055" i="2"/>
  <c r="B1056" i="2"/>
  <c r="E1056" i="2"/>
  <c r="G1056" i="2"/>
  <c r="D1056" i="2"/>
  <c r="B1057" i="2"/>
  <c r="E1057" i="2"/>
  <c r="G1057" i="2"/>
  <c r="D1057" i="2"/>
  <c r="B1058" i="2"/>
  <c r="E1058" i="2"/>
  <c r="G1058" i="2"/>
  <c r="D1058" i="2"/>
  <c r="B1059" i="2"/>
  <c r="E1059" i="2"/>
  <c r="G1059" i="2"/>
  <c r="D1059" i="2"/>
  <c r="B1060" i="2"/>
  <c r="E1060" i="2"/>
  <c r="G1060" i="2"/>
  <c r="D1060" i="2"/>
  <c r="B1061" i="2"/>
  <c r="E1061" i="2"/>
  <c r="G1061" i="2"/>
  <c r="D1061" i="2"/>
  <c r="B1062" i="2"/>
  <c r="E1062" i="2"/>
  <c r="G1062" i="2"/>
  <c r="D1062" i="2"/>
  <c r="B1063" i="2"/>
  <c r="E1063" i="2"/>
  <c r="G1063" i="2"/>
  <c r="D1063" i="2"/>
  <c r="B1064" i="2"/>
  <c r="E1064" i="2"/>
  <c r="G1064" i="2"/>
  <c r="D1064" i="2"/>
  <c r="B1065" i="2"/>
  <c r="E1065" i="2"/>
  <c r="G1065" i="2"/>
  <c r="D1065" i="2"/>
  <c r="B1066" i="2"/>
  <c r="E1066" i="2"/>
  <c r="G1066" i="2"/>
  <c r="D1066" i="2"/>
  <c r="B1067" i="2"/>
  <c r="E1067" i="2"/>
  <c r="G1067" i="2"/>
  <c r="D1067" i="2"/>
  <c r="B1068" i="2"/>
  <c r="E1068" i="2"/>
  <c r="G1068" i="2"/>
  <c r="D1068" i="2"/>
  <c r="B1069" i="2"/>
  <c r="E1069" i="2"/>
  <c r="G1069" i="2"/>
  <c r="D1069" i="2"/>
  <c r="B1070" i="2"/>
  <c r="E1070" i="2"/>
  <c r="G1070" i="2"/>
  <c r="D1070" i="2"/>
  <c r="B1071" i="2"/>
  <c r="E1071" i="2"/>
  <c r="G1071" i="2"/>
  <c r="D1071" i="2"/>
  <c r="B1072" i="2"/>
  <c r="E1072" i="2"/>
  <c r="G1072" i="2"/>
  <c r="D1072" i="2"/>
  <c r="B1073" i="2"/>
  <c r="E1073" i="2"/>
  <c r="G1073" i="2"/>
  <c r="D1073" i="2"/>
  <c r="B1074" i="2"/>
  <c r="E1074" i="2"/>
  <c r="G1074" i="2"/>
  <c r="D1074" i="2"/>
  <c r="B1075" i="2"/>
  <c r="E1075" i="2"/>
  <c r="G1075" i="2"/>
  <c r="D1075" i="2"/>
  <c r="B1076" i="2"/>
  <c r="E1076" i="2"/>
  <c r="G1076" i="2"/>
  <c r="D1076" i="2"/>
  <c r="B1077" i="2"/>
  <c r="E1077" i="2"/>
  <c r="G1077" i="2"/>
  <c r="D1077" i="2"/>
  <c r="B1078" i="2"/>
  <c r="E1078" i="2"/>
  <c r="G1078" i="2"/>
  <c r="D1078" i="2"/>
  <c r="B1079" i="2"/>
  <c r="E1079" i="2"/>
  <c r="G1079" i="2"/>
  <c r="D1079" i="2"/>
  <c r="B1080" i="2"/>
  <c r="E1080" i="2"/>
  <c r="G1080" i="2"/>
  <c r="D1080" i="2"/>
  <c r="B1081" i="2"/>
  <c r="E1081" i="2"/>
  <c r="G1081" i="2"/>
  <c r="D1081" i="2"/>
  <c r="B1082" i="2"/>
  <c r="E1082" i="2"/>
  <c r="G1082" i="2"/>
  <c r="D1082" i="2"/>
  <c r="B1083" i="2"/>
  <c r="E1083" i="2"/>
  <c r="G1083" i="2"/>
  <c r="D1083" i="2"/>
  <c r="B1084" i="2"/>
  <c r="E1084" i="2"/>
  <c r="G1084" i="2"/>
  <c r="D1084" i="2"/>
  <c r="B1085" i="2"/>
  <c r="E1085" i="2"/>
  <c r="G1085" i="2"/>
  <c r="D1085" i="2"/>
  <c r="B1086" i="2"/>
  <c r="E1086" i="2"/>
  <c r="G1086" i="2"/>
  <c r="D1086" i="2"/>
  <c r="B1087" i="2"/>
  <c r="E1087" i="2"/>
  <c r="G1087" i="2"/>
  <c r="D1087" i="2"/>
  <c r="B1088" i="2"/>
  <c r="E1088" i="2"/>
  <c r="G1088" i="2"/>
  <c r="D1088" i="2"/>
  <c r="B1089" i="2"/>
  <c r="E1089" i="2"/>
  <c r="G1089" i="2"/>
  <c r="D1089" i="2"/>
  <c r="B1090" i="2"/>
  <c r="E1090" i="2"/>
  <c r="G1090" i="2"/>
  <c r="D1090" i="2"/>
  <c r="B1091" i="2"/>
  <c r="E1091" i="2"/>
  <c r="G1091" i="2"/>
  <c r="D1091" i="2"/>
  <c r="B1092" i="2"/>
  <c r="E1092" i="2"/>
  <c r="G1092" i="2"/>
  <c r="D1092" i="2"/>
  <c r="B1093" i="2"/>
  <c r="E1093" i="2"/>
  <c r="G1093" i="2"/>
  <c r="D1093" i="2"/>
  <c r="B1094" i="2"/>
  <c r="E1094" i="2"/>
  <c r="G1094" i="2"/>
  <c r="D1094" i="2"/>
  <c r="B1095" i="2"/>
  <c r="E1095" i="2"/>
  <c r="G1095" i="2"/>
  <c r="D1095" i="2"/>
  <c r="B1096" i="2"/>
  <c r="E1096" i="2"/>
  <c r="G1096" i="2"/>
  <c r="D1096" i="2"/>
  <c r="B1097" i="2"/>
  <c r="E1097" i="2"/>
  <c r="G1097" i="2"/>
  <c r="D1097" i="2"/>
  <c r="B1098" i="2"/>
  <c r="E1098" i="2"/>
  <c r="G1098" i="2"/>
  <c r="D1098" i="2"/>
  <c r="B1099" i="2"/>
  <c r="E1099" i="2"/>
  <c r="G1099" i="2"/>
  <c r="D1099" i="2"/>
  <c r="B1100" i="2"/>
  <c r="E1100" i="2"/>
  <c r="G1100" i="2"/>
  <c r="D1100" i="2"/>
  <c r="B1101" i="2"/>
  <c r="E1101" i="2"/>
  <c r="G1101" i="2"/>
  <c r="D1101" i="2"/>
  <c r="B1102" i="2"/>
  <c r="E1102" i="2"/>
  <c r="G1102" i="2"/>
  <c r="D1102" i="2"/>
  <c r="B1103" i="2"/>
  <c r="E1103" i="2"/>
  <c r="G1103" i="2"/>
  <c r="D1103" i="2"/>
  <c r="B1104" i="2"/>
  <c r="E1104" i="2"/>
  <c r="G1104" i="2"/>
  <c r="D1104" i="2"/>
  <c r="B1105" i="2"/>
  <c r="E1105" i="2"/>
  <c r="G1105" i="2"/>
  <c r="D1105" i="2"/>
  <c r="B1106" i="2"/>
  <c r="E1106" i="2"/>
  <c r="G1106" i="2"/>
  <c r="D1106" i="2"/>
  <c r="B1107" i="2"/>
  <c r="E1107" i="2"/>
  <c r="G1107" i="2"/>
  <c r="D1107" i="2"/>
  <c r="B1108" i="2"/>
  <c r="E1108" i="2"/>
  <c r="G1108" i="2"/>
  <c r="D1108" i="2"/>
  <c r="B1109" i="2"/>
  <c r="E1109" i="2"/>
  <c r="G1109" i="2"/>
  <c r="D1109" i="2"/>
  <c r="B1110" i="2"/>
  <c r="E1110" i="2"/>
  <c r="G1110" i="2"/>
  <c r="D1110" i="2"/>
  <c r="B1111" i="2"/>
  <c r="E1111" i="2"/>
  <c r="G1111" i="2"/>
  <c r="D1111" i="2"/>
  <c r="B1112" i="2"/>
  <c r="E1112" i="2"/>
  <c r="G1112" i="2"/>
  <c r="D1112" i="2"/>
  <c r="B1113" i="2"/>
  <c r="E1113" i="2"/>
  <c r="G1113" i="2"/>
  <c r="D1113" i="2"/>
  <c r="B1114" i="2"/>
  <c r="E1114" i="2"/>
  <c r="G1114" i="2"/>
  <c r="D1114" i="2"/>
  <c r="B1115" i="2"/>
  <c r="E1115" i="2"/>
  <c r="G1115" i="2"/>
  <c r="D1115" i="2"/>
  <c r="B1116" i="2"/>
  <c r="E1116" i="2"/>
  <c r="G1116" i="2"/>
  <c r="D1116" i="2"/>
  <c r="B1117" i="2"/>
  <c r="E1117" i="2"/>
  <c r="G1117" i="2"/>
  <c r="D1117" i="2"/>
  <c r="B1118" i="2"/>
  <c r="E1118" i="2"/>
  <c r="G1118" i="2"/>
  <c r="D1118" i="2"/>
  <c r="B1119" i="2"/>
  <c r="E1119" i="2"/>
  <c r="G1119" i="2"/>
  <c r="D1119" i="2"/>
  <c r="B1120" i="2"/>
  <c r="E1120" i="2"/>
  <c r="G1120" i="2"/>
  <c r="D1120" i="2"/>
  <c r="B1121" i="2"/>
  <c r="E1121" i="2"/>
  <c r="G1121" i="2"/>
  <c r="D1121" i="2"/>
  <c r="B1122" i="2"/>
  <c r="E1122" i="2"/>
  <c r="G1122" i="2"/>
  <c r="D1122" i="2"/>
  <c r="B1123" i="2"/>
  <c r="E1123" i="2"/>
  <c r="G1123" i="2"/>
  <c r="D1123" i="2"/>
  <c r="B1124" i="2"/>
  <c r="E1124" i="2"/>
  <c r="G1124" i="2"/>
  <c r="D1124" i="2"/>
  <c r="B1125" i="2"/>
  <c r="E1125" i="2"/>
  <c r="G1125" i="2"/>
  <c r="D1125" i="2"/>
  <c r="B1126" i="2"/>
  <c r="E1126" i="2"/>
  <c r="G1126" i="2"/>
  <c r="D1126" i="2"/>
  <c r="B1127" i="2"/>
  <c r="E1127" i="2"/>
  <c r="G1127" i="2"/>
  <c r="D1127" i="2"/>
  <c r="B1128" i="2"/>
  <c r="E1128" i="2"/>
  <c r="G1128" i="2"/>
  <c r="D1128" i="2"/>
  <c r="B1129" i="2"/>
  <c r="E1129" i="2"/>
  <c r="G1129" i="2"/>
  <c r="D1129" i="2"/>
  <c r="B1130" i="2"/>
  <c r="E1130" i="2"/>
  <c r="G1130" i="2"/>
  <c r="D1130" i="2"/>
  <c r="B1131" i="2"/>
  <c r="E1131" i="2"/>
  <c r="G1131" i="2"/>
  <c r="D1131" i="2"/>
  <c r="B1132" i="2"/>
  <c r="E1132" i="2"/>
  <c r="G1132" i="2"/>
  <c r="D1132" i="2"/>
  <c r="B1133" i="2"/>
  <c r="E1133" i="2"/>
  <c r="G1133" i="2"/>
  <c r="D1133" i="2"/>
  <c r="B1134" i="2"/>
  <c r="E1134" i="2"/>
  <c r="G1134" i="2"/>
  <c r="D1134" i="2"/>
  <c r="B1135" i="2"/>
  <c r="E1135" i="2"/>
  <c r="G1135" i="2"/>
  <c r="D1135" i="2"/>
  <c r="B1136" i="2"/>
  <c r="E1136" i="2"/>
  <c r="G1136" i="2"/>
  <c r="D1136" i="2"/>
  <c r="B1137" i="2"/>
  <c r="E1137" i="2"/>
  <c r="G1137" i="2"/>
  <c r="D1137" i="2"/>
  <c r="B1138" i="2"/>
  <c r="E1138" i="2"/>
  <c r="G1138" i="2"/>
  <c r="D1138" i="2"/>
  <c r="B1139" i="2"/>
  <c r="E1139" i="2"/>
  <c r="G1139" i="2"/>
  <c r="D1139" i="2"/>
  <c r="B1140" i="2"/>
  <c r="E1140" i="2"/>
  <c r="G1140" i="2"/>
  <c r="D1140" i="2"/>
  <c r="B1141" i="2"/>
  <c r="E1141" i="2"/>
  <c r="G1141" i="2"/>
  <c r="D1141" i="2"/>
  <c r="B1142" i="2"/>
  <c r="E1142" i="2"/>
  <c r="G1142" i="2"/>
  <c r="D1142" i="2"/>
  <c r="B1143" i="2"/>
  <c r="E1143" i="2"/>
  <c r="G1143" i="2"/>
  <c r="D1143" i="2"/>
  <c r="B1144" i="2"/>
  <c r="E1144" i="2"/>
  <c r="G1144" i="2"/>
  <c r="D1144" i="2"/>
  <c r="B1145" i="2"/>
  <c r="E1145" i="2"/>
  <c r="G1145" i="2"/>
  <c r="D1145" i="2"/>
  <c r="B1146" i="2"/>
  <c r="E1146" i="2"/>
  <c r="G1146" i="2"/>
  <c r="D1146" i="2"/>
  <c r="B1147" i="2"/>
  <c r="E1147" i="2"/>
  <c r="G1147" i="2"/>
  <c r="D1147" i="2"/>
  <c r="B1148" i="2"/>
  <c r="E1148" i="2"/>
  <c r="G1148" i="2"/>
  <c r="D1148" i="2"/>
  <c r="B1149" i="2"/>
  <c r="E1149" i="2"/>
  <c r="G1149" i="2"/>
  <c r="D1149" i="2"/>
  <c r="B1150" i="2"/>
  <c r="E1150" i="2"/>
  <c r="G1150" i="2"/>
  <c r="D1150" i="2"/>
  <c r="B1151" i="2"/>
  <c r="E1151" i="2"/>
  <c r="G1151" i="2"/>
  <c r="D1151" i="2"/>
  <c r="B1152" i="2"/>
  <c r="E1152" i="2"/>
  <c r="G1152" i="2"/>
  <c r="D1152" i="2"/>
  <c r="B1153" i="2"/>
  <c r="E1153" i="2"/>
  <c r="G1153" i="2"/>
  <c r="D1153" i="2"/>
  <c r="B1154" i="2"/>
  <c r="E1154" i="2"/>
  <c r="G1154" i="2"/>
  <c r="D1154" i="2"/>
  <c r="B1155" i="2"/>
  <c r="E1155" i="2"/>
  <c r="G1155" i="2"/>
  <c r="D1155" i="2"/>
  <c r="B1156" i="2"/>
  <c r="E1156" i="2"/>
  <c r="G1156" i="2"/>
  <c r="D1156" i="2"/>
  <c r="B1157" i="2"/>
  <c r="E1157" i="2"/>
  <c r="G1157" i="2"/>
  <c r="D1157" i="2"/>
  <c r="B1158" i="2"/>
  <c r="E1158" i="2"/>
  <c r="G1158" i="2"/>
  <c r="D1158" i="2"/>
  <c r="B1159" i="2"/>
  <c r="E1159" i="2"/>
  <c r="G1159" i="2"/>
  <c r="D1159" i="2"/>
  <c r="B1160" i="2"/>
  <c r="E1160" i="2"/>
  <c r="G1160" i="2"/>
  <c r="D1160" i="2"/>
  <c r="B1161" i="2"/>
  <c r="E1161" i="2"/>
  <c r="G1161" i="2"/>
  <c r="D1161" i="2"/>
  <c r="B1162" i="2"/>
  <c r="E1162" i="2"/>
  <c r="G1162" i="2"/>
  <c r="D1162" i="2"/>
  <c r="B1163" i="2"/>
  <c r="E1163" i="2"/>
  <c r="G1163" i="2"/>
  <c r="D1163" i="2"/>
  <c r="B1164" i="2"/>
  <c r="E1164" i="2"/>
  <c r="G1164" i="2"/>
  <c r="D1164" i="2"/>
  <c r="B1165" i="2"/>
  <c r="E1165" i="2"/>
  <c r="G1165" i="2"/>
  <c r="D1165" i="2"/>
  <c r="B1166" i="2"/>
  <c r="E1166" i="2"/>
  <c r="G1166" i="2"/>
  <c r="D1166" i="2"/>
  <c r="B1167" i="2"/>
  <c r="E1167" i="2"/>
  <c r="G1167" i="2"/>
  <c r="D1167" i="2"/>
  <c r="B1168" i="2"/>
  <c r="E1168" i="2"/>
  <c r="G1168" i="2"/>
  <c r="D1168" i="2"/>
  <c r="B1169" i="2"/>
  <c r="E1169" i="2"/>
  <c r="G1169" i="2"/>
  <c r="D1169" i="2"/>
  <c r="B1170" i="2"/>
  <c r="E1170" i="2"/>
  <c r="G1170" i="2"/>
  <c r="D1170" i="2"/>
  <c r="B1171" i="2"/>
  <c r="E1171" i="2"/>
  <c r="G1171" i="2"/>
  <c r="D1171" i="2"/>
  <c r="B1172" i="2"/>
  <c r="E1172" i="2"/>
  <c r="G1172" i="2"/>
  <c r="D1172" i="2"/>
  <c r="B1173" i="2"/>
  <c r="E1173" i="2"/>
  <c r="G1173" i="2"/>
  <c r="D1173" i="2"/>
  <c r="B1174" i="2"/>
  <c r="E1174" i="2"/>
  <c r="G1174" i="2"/>
  <c r="D1174" i="2"/>
  <c r="B1175" i="2"/>
  <c r="E1175" i="2"/>
  <c r="G1175" i="2"/>
  <c r="D1175" i="2"/>
  <c r="B1176" i="2"/>
  <c r="E1176" i="2"/>
  <c r="G1176" i="2"/>
  <c r="D1176" i="2"/>
  <c r="B1177" i="2"/>
  <c r="E1177" i="2"/>
  <c r="G1177" i="2"/>
  <c r="D1177" i="2"/>
  <c r="B1178" i="2"/>
  <c r="E1178" i="2"/>
  <c r="G1178" i="2"/>
  <c r="D1178" i="2"/>
  <c r="B1179" i="2"/>
  <c r="E1179" i="2"/>
  <c r="G1179" i="2"/>
  <c r="D1179" i="2"/>
  <c r="B1180" i="2"/>
  <c r="E1180" i="2"/>
  <c r="G1180" i="2"/>
  <c r="D1180" i="2"/>
  <c r="B1181" i="2"/>
  <c r="E1181" i="2"/>
  <c r="G1181" i="2"/>
  <c r="D1181" i="2"/>
  <c r="B1182" i="2"/>
  <c r="E1182" i="2"/>
  <c r="G1182" i="2"/>
  <c r="D1182" i="2"/>
  <c r="B1183" i="2"/>
  <c r="E1183" i="2"/>
  <c r="G1183" i="2"/>
  <c r="D1183" i="2"/>
  <c r="B1184" i="2"/>
  <c r="E1184" i="2"/>
  <c r="G1184" i="2"/>
  <c r="D1184" i="2"/>
  <c r="B1185" i="2"/>
  <c r="E1185" i="2"/>
  <c r="G1185" i="2"/>
  <c r="D1185" i="2"/>
  <c r="B1186" i="2"/>
  <c r="E1186" i="2"/>
  <c r="G1186" i="2"/>
  <c r="D1186" i="2"/>
  <c r="B1187" i="2"/>
  <c r="E1187" i="2"/>
  <c r="G1187" i="2"/>
  <c r="D1187" i="2"/>
  <c r="B1188" i="2"/>
  <c r="E1188" i="2"/>
  <c r="G1188" i="2"/>
  <c r="D1188" i="2"/>
  <c r="B1189" i="2"/>
  <c r="E1189" i="2"/>
  <c r="G1189" i="2"/>
  <c r="D1189" i="2"/>
  <c r="B1190" i="2"/>
  <c r="E1190" i="2"/>
  <c r="G1190" i="2"/>
  <c r="D1190" i="2"/>
  <c r="B1191" i="2"/>
  <c r="E1191" i="2"/>
  <c r="G1191" i="2"/>
  <c r="D1191" i="2"/>
  <c r="B1192" i="2"/>
  <c r="E1192" i="2"/>
  <c r="G1192" i="2"/>
  <c r="D1192" i="2"/>
  <c r="B1193" i="2"/>
  <c r="E1193" i="2"/>
  <c r="G1193" i="2"/>
  <c r="D1193" i="2"/>
  <c r="B1194" i="2"/>
  <c r="E1194" i="2"/>
  <c r="G1194" i="2"/>
  <c r="D1194" i="2"/>
  <c r="B1195" i="2"/>
  <c r="E1195" i="2"/>
  <c r="G1195" i="2"/>
  <c r="D1195" i="2"/>
  <c r="B1196" i="2"/>
  <c r="E1196" i="2"/>
  <c r="G1196" i="2"/>
  <c r="D1196" i="2"/>
  <c r="B1197" i="2"/>
  <c r="E1197" i="2"/>
  <c r="G1197" i="2"/>
  <c r="D1197" i="2"/>
  <c r="B1198" i="2"/>
  <c r="E1198" i="2"/>
  <c r="G1198" i="2"/>
  <c r="D1198" i="2"/>
  <c r="B1199" i="2"/>
  <c r="E1199" i="2"/>
  <c r="G1199" i="2"/>
  <c r="D1199" i="2"/>
  <c r="B1200" i="2"/>
  <c r="E1200" i="2"/>
  <c r="G1200" i="2"/>
  <c r="D1200" i="2"/>
  <c r="B1201" i="2"/>
  <c r="E1201" i="2"/>
  <c r="G1201" i="2"/>
  <c r="D1201" i="2"/>
  <c r="B1202" i="2"/>
  <c r="E1202" i="2"/>
  <c r="G1202" i="2"/>
  <c r="D1202" i="2"/>
  <c r="B1203" i="2"/>
  <c r="E1203" i="2"/>
  <c r="G1203" i="2"/>
  <c r="D1203" i="2"/>
  <c r="B1204" i="2"/>
  <c r="E1204" i="2"/>
  <c r="G1204" i="2"/>
  <c r="D1204" i="2"/>
  <c r="B1205" i="2"/>
  <c r="E1205" i="2"/>
  <c r="G1205" i="2"/>
  <c r="D1205" i="2"/>
  <c r="B1206" i="2"/>
  <c r="E1206" i="2"/>
  <c r="G1206" i="2"/>
  <c r="D1206" i="2"/>
  <c r="B1207" i="2"/>
  <c r="E1207" i="2"/>
  <c r="G1207" i="2"/>
  <c r="D1207" i="2"/>
  <c r="B1208" i="2"/>
  <c r="E1208" i="2"/>
  <c r="G1208" i="2"/>
  <c r="D1208" i="2"/>
  <c r="B1209" i="2"/>
  <c r="E1209" i="2"/>
  <c r="G1209" i="2"/>
  <c r="D1209" i="2"/>
  <c r="B1210" i="2"/>
  <c r="E1210" i="2"/>
  <c r="G1210" i="2"/>
  <c r="D1210" i="2"/>
  <c r="B1211" i="2"/>
  <c r="E1211" i="2"/>
  <c r="G1211" i="2"/>
  <c r="D1211" i="2"/>
  <c r="B1212" i="2"/>
  <c r="E1212" i="2"/>
  <c r="G1212" i="2"/>
  <c r="D1212" i="2"/>
  <c r="B1213" i="2"/>
  <c r="E1213" i="2"/>
  <c r="G1213" i="2"/>
  <c r="D1213" i="2"/>
  <c r="B1214" i="2"/>
  <c r="E1214" i="2"/>
  <c r="G1214" i="2"/>
  <c r="D1214" i="2"/>
  <c r="B1215" i="2"/>
  <c r="E1215" i="2"/>
  <c r="G1215" i="2"/>
  <c r="D1215" i="2"/>
  <c r="B1216" i="2"/>
  <c r="E1216" i="2"/>
  <c r="G1216" i="2"/>
  <c r="D1216" i="2"/>
  <c r="B1217" i="2"/>
  <c r="E1217" i="2"/>
  <c r="G1217" i="2"/>
  <c r="D1217" i="2"/>
  <c r="B1218" i="2"/>
  <c r="E1218" i="2"/>
  <c r="G1218" i="2"/>
  <c r="D1218" i="2"/>
  <c r="B1219" i="2"/>
  <c r="E1219" i="2"/>
  <c r="G1219" i="2"/>
  <c r="D1219" i="2"/>
  <c r="B1220" i="2"/>
  <c r="E1220" i="2"/>
  <c r="G1220" i="2"/>
  <c r="D1220" i="2"/>
  <c r="B1221" i="2"/>
  <c r="E1221" i="2"/>
  <c r="G1221" i="2"/>
  <c r="D1221" i="2"/>
  <c r="B1222" i="2"/>
  <c r="E1222" i="2"/>
  <c r="G1222" i="2"/>
  <c r="D1222" i="2"/>
  <c r="B1223" i="2"/>
  <c r="E1223" i="2"/>
  <c r="G1223" i="2"/>
  <c r="D1223" i="2"/>
  <c r="B1224" i="2"/>
  <c r="E1224" i="2"/>
  <c r="G1224" i="2"/>
  <c r="D1224" i="2"/>
  <c r="B1225" i="2"/>
  <c r="E1225" i="2"/>
  <c r="G1225" i="2"/>
  <c r="D1225" i="2"/>
  <c r="B1226" i="2"/>
  <c r="E1226" i="2"/>
  <c r="G1226" i="2"/>
  <c r="D1226" i="2"/>
  <c r="B1227" i="2"/>
  <c r="E1227" i="2"/>
  <c r="G1227" i="2"/>
  <c r="D1227" i="2"/>
  <c r="B1228" i="2"/>
  <c r="E1228" i="2"/>
  <c r="G1228" i="2"/>
  <c r="D1228" i="2"/>
  <c r="B1229" i="2"/>
  <c r="E1229" i="2"/>
  <c r="G1229" i="2"/>
  <c r="D1229" i="2"/>
  <c r="B1230" i="2"/>
  <c r="E1230" i="2"/>
  <c r="G1230" i="2"/>
  <c r="D1230" i="2"/>
  <c r="B1231" i="2"/>
  <c r="E1231" i="2"/>
  <c r="G1231" i="2"/>
  <c r="D1231" i="2"/>
  <c r="B1232" i="2"/>
  <c r="E1232" i="2"/>
  <c r="G1232" i="2"/>
  <c r="D1232" i="2"/>
  <c r="B1233" i="2"/>
  <c r="E1233" i="2"/>
  <c r="G1233" i="2"/>
  <c r="D1233" i="2"/>
  <c r="B1234" i="2"/>
  <c r="E1234" i="2"/>
  <c r="G1234" i="2"/>
  <c r="D1234" i="2"/>
  <c r="B1235" i="2"/>
  <c r="E1235" i="2"/>
  <c r="G1235" i="2"/>
  <c r="D1235" i="2"/>
  <c r="B1236" i="2"/>
  <c r="E1236" i="2"/>
  <c r="G1236" i="2"/>
  <c r="D1236" i="2"/>
  <c r="B1237" i="2"/>
  <c r="E1237" i="2"/>
  <c r="G1237" i="2"/>
  <c r="D1237" i="2"/>
  <c r="B1238" i="2"/>
  <c r="E1238" i="2"/>
  <c r="G1238" i="2"/>
  <c r="D1238" i="2"/>
  <c r="B1239" i="2"/>
  <c r="E1239" i="2"/>
  <c r="G1239" i="2"/>
  <c r="D1239" i="2"/>
  <c r="B1240" i="2"/>
  <c r="E1240" i="2"/>
  <c r="G1240" i="2"/>
  <c r="D1240" i="2"/>
  <c r="B1241" i="2"/>
  <c r="E1241" i="2"/>
  <c r="G1241" i="2"/>
  <c r="D1241" i="2"/>
  <c r="B1242" i="2"/>
  <c r="E1242" i="2"/>
  <c r="G1242" i="2"/>
  <c r="D1242" i="2"/>
  <c r="B1243" i="2"/>
  <c r="E1243" i="2"/>
  <c r="G1243" i="2"/>
  <c r="D1243" i="2"/>
  <c r="B1244" i="2"/>
  <c r="E1244" i="2"/>
  <c r="G1244" i="2"/>
  <c r="D1244" i="2"/>
  <c r="B1245" i="2"/>
  <c r="E1245" i="2"/>
  <c r="G1245" i="2"/>
  <c r="D1245" i="2"/>
  <c r="B1246" i="2"/>
  <c r="E1246" i="2"/>
  <c r="G1246" i="2"/>
  <c r="D1246" i="2"/>
  <c r="B1247" i="2"/>
  <c r="E1247" i="2"/>
  <c r="G1247" i="2"/>
  <c r="D1247" i="2"/>
  <c r="B1248" i="2"/>
  <c r="E1248" i="2"/>
  <c r="G1248" i="2"/>
  <c r="D1248" i="2"/>
  <c r="B1249" i="2"/>
  <c r="E1249" i="2"/>
  <c r="G1249" i="2"/>
  <c r="D1249" i="2"/>
  <c r="B1250" i="2"/>
  <c r="E1250" i="2"/>
  <c r="G1250" i="2"/>
  <c r="D1250" i="2"/>
  <c r="B1251" i="2"/>
  <c r="E1251" i="2"/>
  <c r="G1251" i="2"/>
  <c r="D1251" i="2"/>
  <c r="B1252" i="2"/>
  <c r="E1252" i="2"/>
  <c r="G1252" i="2"/>
  <c r="D1252" i="2"/>
  <c r="B1253" i="2"/>
  <c r="E1253" i="2"/>
  <c r="G1253" i="2"/>
  <c r="D1253" i="2"/>
  <c r="B1254" i="2"/>
  <c r="E1254" i="2"/>
  <c r="G1254" i="2"/>
  <c r="D1254" i="2"/>
  <c r="B1255" i="2"/>
  <c r="E1255" i="2"/>
  <c r="G1255" i="2"/>
  <c r="D1255" i="2"/>
  <c r="B1256" i="2"/>
  <c r="E1256" i="2"/>
  <c r="G1256" i="2"/>
  <c r="D1256" i="2"/>
  <c r="B1257" i="2"/>
  <c r="E1257" i="2"/>
  <c r="G1257" i="2"/>
  <c r="D1257" i="2"/>
  <c r="B1258" i="2"/>
  <c r="E1258" i="2"/>
  <c r="G1258" i="2"/>
  <c r="D1258" i="2"/>
  <c r="B1259" i="2"/>
  <c r="E1259" i="2"/>
  <c r="G1259" i="2"/>
  <c r="D1259" i="2"/>
  <c r="B1260" i="2"/>
  <c r="E1260" i="2"/>
  <c r="G1260" i="2"/>
  <c r="D1260" i="2"/>
  <c r="B1261" i="2"/>
  <c r="E1261" i="2"/>
  <c r="G1261" i="2"/>
  <c r="D1261" i="2"/>
  <c r="B1262" i="2"/>
  <c r="E1262" i="2"/>
  <c r="G1262" i="2"/>
  <c r="D1262" i="2"/>
  <c r="B1263" i="2"/>
  <c r="E1263" i="2"/>
  <c r="G1263" i="2"/>
  <c r="D1263" i="2"/>
  <c r="B1264" i="2"/>
  <c r="E1264" i="2"/>
  <c r="G1264" i="2"/>
  <c r="D1264" i="2"/>
  <c r="B1265" i="2"/>
  <c r="E1265" i="2"/>
  <c r="G1265" i="2"/>
  <c r="D1265" i="2"/>
  <c r="B1266" i="2"/>
  <c r="E1266" i="2"/>
  <c r="G1266" i="2"/>
  <c r="D1266" i="2"/>
  <c r="B1267" i="2"/>
  <c r="E1267" i="2"/>
  <c r="G1267" i="2"/>
  <c r="D1267" i="2"/>
  <c r="B1268" i="2"/>
  <c r="E1268" i="2"/>
  <c r="G1268" i="2"/>
  <c r="D1268" i="2"/>
  <c r="B1269" i="2"/>
  <c r="E1269" i="2"/>
  <c r="G1269" i="2"/>
  <c r="D1269" i="2"/>
  <c r="B1270" i="2"/>
  <c r="E1270" i="2"/>
  <c r="G1270" i="2"/>
  <c r="D1270" i="2"/>
  <c r="B1271" i="2"/>
  <c r="E1271" i="2"/>
  <c r="G1271" i="2"/>
  <c r="D1271" i="2"/>
  <c r="B1272" i="2"/>
  <c r="E1272" i="2"/>
  <c r="G1272" i="2"/>
  <c r="D1272" i="2"/>
  <c r="B1273" i="2"/>
  <c r="E1273" i="2"/>
  <c r="G1273" i="2"/>
  <c r="D1273" i="2"/>
  <c r="B1274" i="2"/>
  <c r="E1274" i="2"/>
  <c r="G1274" i="2"/>
  <c r="D1274" i="2"/>
  <c r="B1275" i="2"/>
  <c r="E1275" i="2"/>
  <c r="G1275" i="2"/>
  <c r="D1275" i="2"/>
  <c r="B1276" i="2"/>
  <c r="E1276" i="2"/>
  <c r="G1276" i="2"/>
  <c r="D1276" i="2"/>
  <c r="B1277" i="2"/>
  <c r="E1277" i="2"/>
  <c r="G1277" i="2"/>
  <c r="D1277" i="2"/>
  <c r="B1278" i="2"/>
  <c r="E1278" i="2"/>
  <c r="G1278" i="2"/>
  <c r="D1278" i="2"/>
  <c r="B1279" i="2"/>
  <c r="E1279" i="2"/>
  <c r="G1279" i="2"/>
  <c r="D1279" i="2"/>
  <c r="B1280" i="2"/>
  <c r="E1280" i="2"/>
  <c r="G1280" i="2"/>
  <c r="D1280" i="2"/>
  <c r="B1281" i="2"/>
  <c r="E1281" i="2"/>
  <c r="G1281" i="2"/>
  <c r="D1281" i="2"/>
  <c r="B1282" i="2"/>
  <c r="E1282" i="2"/>
  <c r="G1282" i="2"/>
  <c r="D1282" i="2"/>
  <c r="B1283" i="2"/>
  <c r="E1283" i="2"/>
  <c r="G1283" i="2"/>
  <c r="D1283" i="2"/>
  <c r="B1284" i="2"/>
  <c r="E1284" i="2"/>
  <c r="G1284" i="2"/>
  <c r="D1284" i="2"/>
  <c r="B1285" i="2"/>
  <c r="E1285" i="2"/>
  <c r="G1285" i="2"/>
  <c r="D1285" i="2"/>
  <c r="B1286" i="2"/>
  <c r="E1286" i="2"/>
  <c r="G1286" i="2"/>
  <c r="D1286" i="2"/>
  <c r="B1287" i="2"/>
  <c r="E1287" i="2"/>
  <c r="G1287" i="2"/>
  <c r="D1287" i="2"/>
  <c r="B1288" i="2"/>
  <c r="E1288" i="2"/>
  <c r="G1288" i="2"/>
  <c r="D1288" i="2"/>
  <c r="B1289" i="2"/>
  <c r="E1289" i="2"/>
  <c r="G1289" i="2"/>
  <c r="D1289" i="2"/>
  <c r="B1290" i="2"/>
  <c r="E1290" i="2"/>
  <c r="G1290" i="2"/>
  <c r="D1290" i="2"/>
  <c r="B1291" i="2"/>
  <c r="E1291" i="2"/>
  <c r="G1291" i="2"/>
  <c r="D1291" i="2"/>
  <c r="B1292" i="2"/>
  <c r="E1292" i="2"/>
  <c r="G1292" i="2"/>
  <c r="D1292" i="2"/>
  <c r="B1293" i="2"/>
  <c r="E1293" i="2"/>
  <c r="G1293" i="2"/>
  <c r="D1293" i="2"/>
  <c r="B1294" i="2"/>
  <c r="E1294" i="2"/>
  <c r="G1294" i="2"/>
  <c r="D1294" i="2"/>
  <c r="B1295" i="2"/>
  <c r="E1295" i="2"/>
  <c r="G1295" i="2"/>
  <c r="D1295" i="2"/>
  <c r="B1296" i="2"/>
  <c r="E1296" i="2"/>
  <c r="G1296" i="2"/>
  <c r="D1296" i="2"/>
  <c r="B1297" i="2"/>
  <c r="E1297" i="2"/>
  <c r="G1297" i="2"/>
  <c r="D1297" i="2"/>
  <c r="B1298" i="2"/>
  <c r="E1298" i="2"/>
  <c r="G1298" i="2"/>
  <c r="D1298" i="2"/>
  <c r="B1299" i="2"/>
  <c r="E1299" i="2"/>
  <c r="G1299" i="2"/>
  <c r="D1299" i="2"/>
  <c r="B1300" i="2"/>
  <c r="E1300" i="2"/>
  <c r="G1300" i="2"/>
  <c r="D1300" i="2"/>
  <c r="B1301" i="2"/>
  <c r="E1301" i="2"/>
  <c r="G1301" i="2"/>
  <c r="D1301" i="2"/>
  <c r="B1302" i="2"/>
  <c r="E1302" i="2"/>
  <c r="G1302" i="2"/>
  <c r="D1302" i="2"/>
  <c r="B1303" i="2"/>
  <c r="E1303" i="2"/>
  <c r="G1303" i="2"/>
  <c r="D1303" i="2"/>
  <c r="B1304" i="2"/>
  <c r="E1304" i="2"/>
  <c r="G1304" i="2"/>
  <c r="D1304" i="2"/>
  <c r="B1305" i="2"/>
  <c r="E1305" i="2"/>
  <c r="G1305" i="2"/>
  <c r="D1305" i="2"/>
  <c r="B1306" i="2"/>
  <c r="E1306" i="2"/>
  <c r="G1306" i="2"/>
  <c r="D1306" i="2"/>
  <c r="B1307" i="2"/>
  <c r="E1307" i="2"/>
  <c r="G1307" i="2"/>
  <c r="D1307" i="2"/>
  <c r="B1308" i="2"/>
  <c r="E1308" i="2"/>
  <c r="G1308" i="2"/>
  <c r="D1308" i="2"/>
  <c r="B1309" i="2"/>
  <c r="E1309" i="2"/>
  <c r="G1309" i="2"/>
  <c r="D1309" i="2"/>
  <c r="B1310" i="2"/>
  <c r="E1310" i="2"/>
  <c r="G1310" i="2"/>
  <c r="D1310" i="2"/>
  <c r="B1311" i="2"/>
  <c r="E1311" i="2"/>
  <c r="G1311" i="2"/>
  <c r="D1311" i="2"/>
  <c r="B1312" i="2"/>
  <c r="E1312" i="2"/>
  <c r="G1312" i="2"/>
  <c r="D1312" i="2"/>
  <c r="B1313" i="2"/>
  <c r="E1313" i="2"/>
  <c r="G1313" i="2"/>
  <c r="D1313" i="2"/>
  <c r="B1314" i="2"/>
  <c r="E1314" i="2"/>
  <c r="G1314" i="2"/>
  <c r="D1314" i="2"/>
  <c r="B1315" i="2"/>
  <c r="E1315" i="2"/>
  <c r="G1315" i="2"/>
  <c r="D1315" i="2"/>
  <c r="B1316" i="2"/>
  <c r="E1316" i="2"/>
  <c r="G1316" i="2"/>
  <c r="D1316" i="2"/>
  <c r="B1317" i="2"/>
  <c r="E1317" i="2"/>
  <c r="G1317" i="2"/>
  <c r="D1317" i="2"/>
  <c r="B1318" i="2"/>
  <c r="E1318" i="2"/>
  <c r="G1318" i="2"/>
  <c r="D1318" i="2"/>
  <c r="B1319" i="2"/>
  <c r="E1319" i="2"/>
  <c r="G1319" i="2"/>
  <c r="D1319" i="2"/>
  <c r="B1320" i="2"/>
  <c r="E1320" i="2"/>
  <c r="G1320" i="2"/>
  <c r="D1320" i="2"/>
  <c r="B1321" i="2"/>
  <c r="E1321" i="2"/>
  <c r="G1321" i="2"/>
  <c r="D1321" i="2"/>
  <c r="B1322" i="2"/>
  <c r="E1322" i="2"/>
  <c r="G1322" i="2"/>
  <c r="D1322" i="2"/>
  <c r="B1323" i="2"/>
  <c r="E1323" i="2"/>
  <c r="G1323" i="2"/>
  <c r="D1323" i="2"/>
  <c r="B1324" i="2"/>
  <c r="E1324" i="2"/>
  <c r="G1324" i="2"/>
  <c r="D1324" i="2"/>
  <c r="B1325" i="2"/>
  <c r="E1325" i="2"/>
  <c r="G1325" i="2"/>
  <c r="D1325" i="2"/>
  <c r="B1326" i="2"/>
  <c r="E1326" i="2"/>
  <c r="G1326" i="2"/>
  <c r="D1326" i="2"/>
  <c r="B1327" i="2"/>
  <c r="E1327" i="2"/>
  <c r="G1327" i="2"/>
  <c r="D1327" i="2"/>
  <c r="B1328" i="2"/>
  <c r="E1328" i="2"/>
  <c r="G1328" i="2"/>
  <c r="D1328" i="2"/>
  <c r="B1329" i="2"/>
  <c r="E1329" i="2"/>
  <c r="G1329" i="2"/>
  <c r="D1329" i="2"/>
  <c r="B1330" i="2"/>
  <c r="E1330" i="2"/>
  <c r="G1330" i="2"/>
  <c r="D1330" i="2"/>
  <c r="B1331" i="2"/>
  <c r="E1331" i="2"/>
  <c r="G1331" i="2"/>
  <c r="D1331" i="2"/>
  <c r="B1332" i="2"/>
  <c r="E1332" i="2"/>
  <c r="G1332" i="2"/>
  <c r="D1332" i="2"/>
  <c r="B1333" i="2"/>
  <c r="E1333" i="2"/>
  <c r="G1333" i="2"/>
  <c r="D1333" i="2"/>
  <c r="B1334" i="2"/>
  <c r="E1334" i="2"/>
  <c r="G1334" i="2"/>
  <c r="D1334" i="2"/>
  <c r="B1335" i="2"/>
  <c r="E1335" i="2"/>
  <c r="G1335" i="2"/>
  <c r="D1335" i="2"/>
  <c r="B1336" i="2"/>
  <c r="E1336" i="2"/>
  <c r="G1336" i="2"/>
  <c r="D1336" i="2"/>
  <c r="B1337" i="2"/>
  <c r="E1337" i="2"/>
  <c r="G1337" i="2"/>
  <c r="D1337" i="2"/>
  <c r="B1338" i="2"/>
  <c r="E1338" i="2"/>
  <c r="G1338" i="2"/>
  <c r="D1338" i="2"/>
  <c r="B1339" i="2"/>
  <c r="E1339" i="2"/>
  <c r="G1339" i="2"/>
  <c r="D1339" i="2"/>
  <c r="B1340" i="2"/>
  <c r="E1340" i="2"/>
  <c r="G1340" i="2"/>
  <c r="D1340" i="2"/>
  <c r="B1341" i="2"/>
  <c r="E1341" i="2"/>
  <c r="G1341" i="2"/>
  <c r="D1341" i="2"/>
  <c r="B1342" i="2"/>
  <c r="E1342" i="2"/>
  <c r="G1342" i="2"/>
  <c r="D1342" i="2"/>
  <c r="B1343" i="2"/>
  <c r="E1343" i="2"/>
  <c r="G1343" i="2"/>
  <c r="D1343" i="2"/>
  <c r="B1344" i="2"/>
  <c r="E1344" i="2"/>
  <c r="G1344" i="2"/>
  <c r="D1344" i="2"/>
  <c r="B1345" i="2"/>
  <c r="E1345" i="2"/>
  <c r="G1345" i="2"/>
  <c r="D1345" i="2"/>
  <c r="B1346" i="2"/>
  <c r="E1346" i="2"/>
  <c r="G1346" i="2"/>
  <c r="D1346" i="2"/>
  <c r="B1347" i="2"/>
  <c r="E1347" i="2"/>
  <c r="G1347" i="2"/>
  <c r="D1347" i="2"/>
  <c r="B1348" i="2"/>
  <c r="E1348" i="2"/>
  <c r="G1348" i="2"/>
  <c r="D1348" i="2"/>
  <c r="B1349" i="2"/>
  <c r="E1349" i="2"/>
  <c r="G1349" i="2"/>
  <c r="D1349" i="2"/>
  <c r="B1350" i="2"/>
  <c r="E1350" i="2"/>
  <c r="G1350" i="2"/>
  <c r="D1350" i="2"/>
  <c r="B1351" i="2"/>
  <c r="E1351" i="2"/>
  <c r="G1351" i="2"/>
  <c r="D1351" i="2"/>
  <c r="B1352" i="2"/>
  <c r="E1352" i="2"/>
  <c r="G1352" i="2"/>
  <c r="D1352" i="2"/>
  <c r="B1353" i="2"/>
  <c r="E1353" i="2"/>
  <c r="G1353" i="2"/>
  <c r="D1353" i="2"/>
  <c r="B1354" i="2"/>
  <c r="E1354" i="2"/>
  <c r="G1354" i="2"/>
  <c r="D1354" i="2"/>
  <c r="B1355" i="2"/>
  <c r="E1355" i="2"/>
  <c r="G1355" i="2"/>
  <c r="D1355" i="2"/>
  <c r="B1356" i="2"/>
  <c r="E1356" i="2"/>
  <c r="G1356" i="2"/>
  <c r="D1356" i="2"/>
  <c r="B1357" i="2"/>
  <c r="E1357" i="2"/>
  <c r="G1357" i="2"/>
  <c r="D1357" i="2"/>
  <c r="B1358" i="2"/>
  <c r="E1358" i="2"/>
  <c r="G1358" i="2"/>
  <c r="D1358" i="2"/>
  <c r="B1359" i="2"/>
  <c r="E1359" i="2"/>
  <c r="G1359" i="2"/>
  <c r="D1359" i="2"/>
  <c r="B1360" i="2"/>
  <c r="E1360" i="2"/>
  <c r="G1360" i="2"/>
  <c r="D1360" i="2"/>
  <c r="B1361" i="2"/>
  <c r="E1361" i="2"/>
  <c r="G1361" i="2"/>
  <c r="D1361" i="2"/>
  <c r="B1362" i="2"/>
  <c r="E1362" i="2"/>
  <c r="G1362" i="2"/>
  <c r="D1362" i="2"/>
  <c r="B1363" i="2"/>
  <c r="E1363" i="2"/>
  <c r="G1363" i="2"/>
  <c r="D1363" i="2"/>
  <c r="B1364" i="2"/>
  <c r="E1364" i="2"/>
  <c r="G1364" i="2"/>
  <c r="D1364" i="2"/>
  <c r="B1365" i="2"/>
  <c r="E1365" i="2"/>
  <c r="G1365" i="2"/>
  <c r="D1365" i="2"/>
  <c r="B1366" i="2"/>
  <c r="E1366" i="2"/>
  <c r="G1366" i="2"/>
  <c r="D1366" i="2"/>
  <c r="B1367" i="2"/>
  <c r="E1367" i="2"/>
  <c r="G1367" i="2"/>
  <c r="D1367" i="2"/>
  <c r="B1368" i="2"/>
  <c r="E1368" i="2"/>
  <c r="G1368" i="2"/>
  <c r="D1368" i="2"/>
  <c r="B1369" i="2"/>
  <c r="E1369" i="2"/>
  <c r="G1369" i="2"/>
  <c r="D1369" i="2"/>
  <c r="B1370" i="2"/>
  <c r="E1370" i="2"/>
  <c r="G1370" i="2"/>
  <c r="D1370" i="2"/>
  <c r="B1371" i="2"/>
  <c r="E1371" i="2"/>
  <c r="G1371" i="2"/>
  <c r="D1371" i="2"/>
  <c r="B1372" i="2"/>
  <c r="E1372" i="2"/>
  <c r="G1372" i="2"/>
  <c r="D1372" i="2"/>
  <c r="B1373" i="2"/>
  <c r="E1373" i="2"/>
  <c r="G1373" i="2"/>
  <c r="D1373" i="2"/>
  <c r="B1374" i="2"/>
  <c r="E1374" i="2"/>
  <c r="G1374" i="2"/>
  <c r="D1374" i="2"/>
  <c r="B1375" i="2"/>
  <c r="E1375" i="2"/>
  <c r="G1375" i="2"/>
  <c r="D1375" i="2"/>
  <c r="B1376" i="2"/>
  <c r="E1376" i="2"/>
  <c r="G1376" i="2"/>
  <c r="D1376" i="2"/>
  <c r="B1377" i="2"/>
  <c r="E1377" i="2"/>
  <c r="G1377" i="2"/>
  <c r="D1377" i="2"/>
  <c r="B1378" i="2"/>
  <c r="E1378" i="2"/>
  <c r="G1378" i="2"/>
  <c r="D1378" i="2"/>
  <c r="B1379" i="2"/>
  <c r="E1379" i="2"/>
  <c r="G1379" i="2"/>
  <c r="D1379" i="2"/>
  <c r="B1380" i="2"/>
  <c r="E1380" i="2"/>
  <c r="G1380" i="2"/>
  <c r="D1380" i="2"/>
  <c r="B1381" i="2"/>
  <c r="E1381" i="2"/>
  <c r="G1381" i="2"/>
  <c r="D1381" i="2"/>
  <c r="B1382" i="2"/>
  <c r="E1382" i="2"/>
  <c r="G1382" i="2"/>
  <c r="D1382" i="2"/>
  <c r="B1383" i="2"/>
  <c r="E1383" i="2"/>
  <c r="G1383" i="2"/>
  <c r="D1383" i="2"/>
  <c r="B1384" i="2"/>
  <c r="E1384" i="2"/>
  <c r="G1384" i="2"/>
  <c r="D1384" i="2"/>
  <c r="B1385" i="2"/>
  <c r="E1385" i="2"/>
  <c r="G1385" i="2"/>
  <c r="D1385" i="2"/>
  <c r="B1386" i="2"/>
  <c r="E1386" i="2"/>
  <c r="G1386" i="2"/>
  <c r="D1386" i="2"/>
  <c r="B1387" i="2"/>
  <c r="E1387" i="2"/>
  <c r="G1387" i="2"/>
  <c r="D1387" i="2"/>
  <c r="B1388" i="2"/>
  <c r="E1388" i="2"/>
  <c r="G1388" i="2"/>
  <c r="D1388" i="2"/>
  <c r="B1389" i="2"/>
  <c r="E1389" i="2"/>
  <c r="G1389" i="2"/>
  <c r="D1389" i="2"/>
  <c r="B1390" i="2"/>
  <c r="E1390" i="2"/>
  <c r="G1390" i="2"/>
  <c r="D1390" i="2"/>
  <c r="B1391" i="2"/>
  <c r="E1391" i="2"/>
  <c r="G1391" i="2"/>
  <c r="D1391" i="2"/>
  <c r="B1392" i="2"/>
  <c r="E1392" i="2"/>
  <c r="G1392" i="2"/>
  <c r="D1392" i="2"/>
  <c r="B1393" i="2"/>
  <c r="E1393" i="2"/>
  <c r="G1393" i="2"/>
  <c r="D1393" i="2"/>
  <c r="B1394" i="2"/>
  <c r="E1394" i="2"/>
  <c r="G1394" i="2"/>
  <c r="D1394" i="2"/>
  <c r="B1395" i="2"/>
  <c r="E1395" i="2"/>
  <c r="G1395" i="2"/>
  <c r="D1395" i="2"/>
  <c r="B1396" i="2"/>
  <c r="E1396" i="2"/>
  <c r="G1396" i="2"/>
  <c r="D1396" i="2"/>
  <c r="B1397" i="2"/>
  <c r="E1397" i="2"/>
  <c r="G1397" i="2"/>
  <c r="D1397" i="2"/>
  <c r="B1398" i="2"/>
  <c r="E1398" i="2"/>
  <c r="G1398" i="2"/>
  <c r="D1398" i="2"/>
  <c r="B1399" i="2"/>
  <c r="E1399" i="2"/>
  <c r="G1399" i="2"/>
  <c r="D1399" i="2"/>
  <c r="B1400" i="2"/>
  <c r="E1400" i="2"/>
  <c r="G1400" i="2"/>
  <c r="D1400" i="2"/>
  <c r="B1401" i="2"/>
  <c r="E1401" i="2"/>
  <c r="G1401" i="2"/>
  <c r="D1401" i="2"/>
  <c r="B1402" i="2"/>
  <c r="E1402" i="2"/>
  <c r="G1402" i="2"/>
  <c r="D1402" i="2"/>
  <c r="B1403" i="2"/>
  <c r="E1403" i="2"/>
  <c r="G1403" i="2"/>
  <c r="D1403" i="2"/>
  <c r="B1404" i="2"/>
  <c r="E1404" i="2"/>
  <c r="G1404" i="2"/>
  <c r="D1404" i="2"/>
  <c r="B1405" i="2"/>
  <c r="E1405" i="2"/>
  <c r="G1405" i="2"/>
  <c r="D1405" i="2"/>
  <c r="B1406" i="2"/>
  <c r="E1406" i="2"/>
  <c r="G1406" i="2"/>
  <c r="D1406" i="2"/>
  <c r="B1407" i="2"/>
  <c r="E1407" i="2"/>
  <c r="G1407" i="2"/>
  <c r="D1407" i="2"/>
  <c r="B1408" i="2"/>
  <c r="E1408" i="2"/>
  <c r="G1408" i="2"/>
  <c r="D1408" i="2"/>
  <c r="B1409" i="2"/>
  <c r="E1409" i="2"/>
  <c r="G1409" i="2"/>
  <c r="D1409" i="2"/>
  <c r="B1410" i="2"/>
  <c r="E1410" i="2"/>
  <c r="G1410" i="2"/>
  <c r="D1410" i="2"/>
  <c r="B1411" i="2"/>
  <c r="E1411" i="2"/>
  <c r="G1411" i="2"/>
  <c r="D1411" i="2"/>
  <c r="B1412" i="2"/>
  <c r="E1412" i="2"/>
  <c r="G1412" i="2"/>
  <c r="D1412" i="2"/>
  <c r="B1413" i="2"/>
  <c r="E1413" i="2"/>
  <c r="G1413" i="2"/>
  <c r="D1413" i="2"/>
  <c r="B1414" i="2"/>
  <c r="E1414" i="2"/>
  <c r="G1414" i="2"/>
  <c r="D1414" i="2"/>
  <c r="B1415" i="2"/>
  <c r="E1415" i="2"/>
  <c r="G1415" i="2"/>
  <c r="D1415" i="2"/>
  <c r="B1416" i="2"/>
  <c r="E1416" i="2"/>
  <c r="G1416" i="2"/>
  <c r="D1416" i="2"/>
  <c r="B1417" i="2"/>
  <c r="E1417" i="2"/>
  <c r="G1417" i="2"/>
  <c r="D1417" i="2"/>
  <c r="B1418" i="2"/>
  <c r="E1418" i="2"/>
  <c r="G1418" i="2"/>
  <c r="D1418" i="2"/>
  <c r="B1419" i="2"/>
  <c r="E1419" i="2"/>
  <c r="G1419" i="2"/>
  <c r="D1419" i="2"/>
  <c r="B1420" i="2"/>
  <c r="E1420" i="2"/>
  <c r="G1420" i="2"/>
  <c r="D1420" i="2"/>
  <c r="B1421" i="2"/>
  <c r="E1421" i="2"/>
  <c r="G1421" i="2"/>
  <c r="D1421" i="2"/>
  <c r="B1422" i="2"/>
  <c r="E1422" i="2"/>
  <c r="G1422" i="2"/>
  <c r="D1422" i="2"/>
  <c r="B1423" i="2"/>
  <c r="E1423" i="2"/>
  <c r="G1423" i="2"/>
  <c r="D1423" i="2"/>
  <c r="B1424" i="2"/>
  <c r="E1424" i="2"/>
  <c r="G1424" i="2"/>
  <c r="D1424" i="2"/>
  <c r="B1425" i="2"/>
  <c r="E1425" i="2"/>
  <c r="G1425" i="2"/>
  <c r="D1425" i="2"/>
  <c r="B1426" i="2"/>
  <c r="E1426" i="2"/>
  <c r="G1426" i="2"/>
  <c r="D1426" i="2"/>
  <c r="B1427" i="2"/>
  <c r="E1427" i="2"/>
  <c r="G1427" i="2"/>
  <c r="D1427" i="2"/>
  <c r="B1428" i="2"/>
  <c r="E1428" i="2"/>
  <c r="G1428" i="2"/>
  <c r="D1428" i="2"/>
  <c r="B1429" i="2"/>
  <c r="E1429" i="2"/>
  <c r="G1429" i="2"/>
  <c r="D1429" i="2"/>
  <c r="B1430" i="2"/>
  <c r="E1430" i="2"/>
  <c r="G1430" i="2"/>
  <c r="D1430" i="2"/>
  <c r="B1431" i="2"/>
  <c r="E1431" i="2"/>
  <c r="G1431" i="2"/>
  <c r="D1431" i="2"/>
  <c r="B1432" i="2"/>
  <c r="E1432" i="2"/>
  <c r="G1432" i="2"/>
  <c r="D1432" i="2"/>
  <c r="B1433" i="2"/>
  <c r="E1433" i="2"/>
  <c r="G1433" i="2"/>
  <c r="D1433" i="2"/>
  <c r="B1434" i="2"/>
  <c r="E1434" i="2"/>
  <c r="G1434" i="2"/>
  <c r="D1434" i="2"/>
  <c r="B1435" i="2"/>
  <c r="E1435" i="2"/>
  <c r="G1435" i="2"/>
  <c r="D1435" i="2"/>
  <c r="B1436" i="2"/>
  <c r="E1436" i="2"/>
  <c r="G1436" i="2"/>
  <c r="D1436" i="2"/>
  <c r="B1437" i="2"/>
  <c r="E1437" i="2"/>
  <c r="G1437" i="2"/>
  <c r="D1437" i="2"/>
  <c r="B1438" i="2"/>
  <c r="E1438" i="2"/>
  <c r="G1438" i="2"/>
  <c r="D1438" i="2"/>
  <c r="B1439" i="2"/>
  <c r="E1439" i="2"/>
  <c r="G1439" i="2"/>
  <c r="D1439" i="2"/>
  <c r="B1440" i="2"/>
  <c r="E1440" i="2"/>
  <c r="G1440" i="2"/>
  <c r="D1440" i="2"/>
  <c r="B1441" i="2"/>
  <c r="E1441" i="2"/>
  <c r="G1441" i="2"/>
  <c r="D1441" i="2"/>
  <c r="B1442" i="2"/>
  <c r="E1442" i="2"/>
  <c r="G1442" i="2"/>
  <c r="D1442" i="2"/>
  <c r="B1443" i="2"/>
  <c r="E1443" i="2"/>
  <c r="G1443" i="2"/>
  <c r="D1443" i="2"/>
  <c r="B1444" i="2"/>
  <c r="E1444" i="2"/>
  <c r="G1444" i="2"/>
  <c r="D1444" i="2"/>
  <c r="B1445" i="2"/>
  <c r="E1445" i="2"/>
  <c r="G1445" i="2"/>
  <c r="D1445" i="2"/>
  <c r="B1446" i="2"/>
  <c r="E1446" i="2"/>
  <c r="G1446" i="2"/>
  <c r="D1446" i="2"/>
  <c r="B1447" i="2"/>
  <c r="E1447" i="2"/>
  <c r="G1447" i="2"/>
  <c r="D1447" i="2"/>
  <c r="B1448" i="2"/>
  <c r="E1448" i="2"/>
  <c r="G1448" i="2"/>
  <c r="D1448" i="2"/>
  <c r="B1449" i="2"/>
  <c r="E1449" i="2"/>
  <c r="G1449" i="2"/>
  <c r="D1449" i="2"/>
  <c r="B1450" i="2"/>
  <c r="E1450" i="2"/>
  <c r="G1450" i="2"/>
  <c r="D1450" i="2"/>
  <c r="B1451" i="2"/>
  <c r="E1451" i="2"/>
  <c r="G1451" i="2"/>
  <c r="D1451" i="2"/>
  <c r="B1452" i="2"/>
  <c r="E1452" i="2"/>
  <c r="G1452" i="2"/>
  <c r="D1452" i="2"/>
  <c r="B1453" i="2"/>
  <c r="E1453" i="2"/>
  <c r="G1453" i="2"/>
  <c r="D1453" i="2"/>
  <c r="B1454" i="2"/>
  <c r="E1454" i="2"/>
  <c r="G1454" i="2"/>
  <c r="D1454" i="2"/>
  <c r="B1455" i="2"/>
  <c r="E1455" i="2"/>
  <c r="G1455" i="2"/>
  <c r="D1455" i="2"/>
  <c r="B1456" i="2"/>
  <c r="E1456" i="2"/>
  <c r="G1456" i="2"/>
  <c r="D1456" i="2"/>
  <c r="B1457" i="2"/>
  <c r="E1457" i="2"/>
  <c r="G1457" i="2"/>
  <c r="D1457" i="2"/>
  <c r="B1458" i="2"/>
  <c r="E1458" i="2"/>
  <c r="G1458" i="2"/>
  <c r="D1458" i="2"/>
  <c r="B1459" i="2"/>
  <c r="E1459" i="2"/>
  <c r="G1459" i="2"/>
  <c r="D1459" i="2"/>
  <c r="B1460" i="2"/>
  <c r="E1460" i="2"/>
  <c r="G1460" i="2"/>
  <c r="D1460" i="2"/>
  <c r="B1461" i="2"/>
  <c r="E1461" i="2"/>
  <c r="G1461" i="2"/>
  <c r="D1461" i="2"/>
  <c r="B1462" i="2"/>
  <c r="E1462" i="2"/>
  <c r="G1462" i="2"/>
  <c r="D1462" i="2"/>
  <c r="B1463" i="2"/>
  <c r="E1463" i="2"/>
  <c r="G1463" i="2"/>
  <c r="D1463" i="2"/>
  <c r="B1464" i="2"/>
  <c r="E1464" i="2"/>
  <c r="G1464" i="2"/>
  <c r="D1464" i="2"/>
  <c r="B1465" i="2"/>
  <c r="E1465" i="2"/>
  <c r="G1465" i="2"/>
  <c r="D1465" i="2"/>
  <c r="B1466" i="2"/>
  <c r="E1466" i="2"/>
  <c r="G1466" i="2"/>
  <c r="D1466" i="2"/>
  <c r="B1467" i="2"/>
  <c r="E1467" i="2"/>
  <c r="G1467" i="2"/>
  <c r="D1467" i="2"/>
  <c r="B1468" i="2"/>
  <c r="E1468" i="2"/>
  <c r="G1468" i="2"/>
  <c r="D1468" i="2"/>
  <c r="B1469" i="2"/>
  <c r="E1469" i="2"/>
  <c r="G1469" i="2"/>
  <c r="D1469" i="2"/>
  <c r="B1470" i="2"/>
  <c r="E1470" i="2"/>
  <c r="G1470" i="2"/>
  <c r="D1470" i="2"/>
  <c r="B1471" i="2"/>
  <c r="E1471" i="2"/>
  <c r="G1471" i="2"/>
  <c r="D1471" i="2"/>
  <c r="B1472" i="2"/>
  <c r="E1472" i="2"/>
  <c r="G1472" i="2"/>
  <c r="D1472" i="2"/>
  <c r="B1473" i="2"/>
  <c r="E1473" i="2"/>
  <c r="G1473" i="2"/>
  <c r="D1473" i="2"/>
  <c r="B1474" i="2"/>
  <c r="E1474" i="2"/>
  <c r="G1474" i="2"/>
  <c r="D1474" i="2"/>
  <c r="B1475" i="2"/>
  <c r="E1475" i="2"/>
  <c r="G1475" i="2"/>
  <c r="D1475" i="2"/>
  <c r="B1476" i="2"/>
  <c r="E1476" i="2"/>
  <c r="G1476" i="2"/>
  <c r="D1476" i="2"/>
  <c r="B1477" i="2"/>
  <c r="E1477" i="2"/>
  <c r="G1477" i="2"/>
  <c r="D1477" i="2"/>
  <c r="B1478" i="2"/>
  <c r="E1478" i="2"/>
  <c r="G1478" i="2"/>
  <c r="D1478" i="2"/>
  <c r="B1479" i="2"/>
  <c r="E1479" i="2"/>
  <c r="G1479" i="2"/>
  <c r="D1479" i="2"/>
  <c r="B1480" i="2"/>
  <c r="E1480" i="2"/>
  <c r="G1480" i="2"/>
  <c r="D1480" i="2"/>
  <c r="B1481" i="2"/>
  <c r="E1481" i="2"/>
  <c r="G1481" i="2"/>
  <c r="D1481" i="2"/>
  <c r="B1482" i="2"/>
  <c r="E1482" i="2"/>
  <c r="G1482" i="2"/>
  <c r="D1482" i="2"/>
  <c r="B1483" i="2"/>
  <c r="E1483" i="2"/>
  <c r="G1483" i="2"/>
  <c r="D1483" i="2"/>
  <c r="B1484" i="2"/>
  <c r="E1484" i="2"/>
  <c r="G1484" i="2"/>
  <c r="D1484" i="2"/>
  <c r="B1485" i="2"/>
  <c r="E1485" i="2"/>
  <c r="G1485" i="2"/>
  <c r="D1485" i="2"/>
  <c r="B1486" i="2"/>
  <c r="E1486" i="2"/>
  <c r="G1486" i="2"/>
  <c r="D1486" i="2"/>
  <c r="B1487" i="2"/>
  <c r="E1487" i="2"/>
  <c r="G1487" i="2"/>
  <c r="D1487" i="2"/>
  <c r="B1488" i="2"/>
  <c r="E1488" i="2"/>
  <c r="G1488" i="2"/>
  <c r="D1488" i="2"/>
  <c r="B1489" i="2"/>
  <c r="E1489" i="2"/>
  <c r="G1489" i="2"/>
  <c r="D1489" i="2"/>
  <c r="B1490" i="2"/>
  <c r="E1490" i="2"/>
  <c r="G1490" i="2"/>
  <c r="D1490" i="2"/>
  <c r="B1491" i="2"/>
  <c r="E1491" i="2"/>
  <c r="G1491" i="2"/>
  <c r="D1491" i="2"/>
  <c r="B1492" i="2"/>
  <c r="E1492" i="2"/>
  <c r="G1492" i="2"/>
  <c r="D1492" i="2"/>
  <c r="B1493" i="2"/>
  <c r="E1493" i="2"/>
  <c r="G1493" i="2"/>
  <c r="D1493" i="2"/>
  <c r="B1494" i="2"/>
  <c r="E1494" i="2"/>
  <c r="G1494" i="2"/>
  <c r="D1494" i="2"/>
  <c r="B1495" i="2"/>
  <c r="E1495" i="2"/>
  <c r="G1495" i="2"/>
  <c r="D1495" i="2"/>
  <c r="B1496" i="2"/>
  <c r="E1496" i="2"/>
  <c r="G1496" i="2"/>
  <c r="D1496" i="2"/>
  <c r="B1497" i="2"/>
  <c r="E1497" i="2"/>
  <c r="G1497" i="2"/>
  <c r="D1497" i="2"/>
  <c r="B1498" i="2"/>
  <c r="E1498" i="2"/>
  <c r="G1498" i="2"/>
  <c r="D1498" i="2"/>
  <c r="B1499" i="2"/>
  <c r="E1499" i="2"/>
  <c r="G1499" i="2"/>
  <c r="D1499" i="2"/>
  <c r="B1500" i="2"/>
  <c r="E1500" i="2"/>
  <c r="G1500" i="2"/>
  <c r="D1500" i="2"/>
  <c r="B1501" i="2"/>
  <c r="E1501" i="2"/>
  <c r="G1501" i="2"/>
  <c r="D1501" i="2"/>
  <c r="B1502" i="2"/>
  <c r="E1502" i="2"/>
  <c r="G1502" i="2"/>
  <c r="D1502" i="2"/>
  <c r="B1503" i="2"/>
  <c r="E1503" i="2"/>
  <c r="G1503" i="2"/>
  <c r="D1503" i="2"/>
  <c r="B1504" i="2"/>
  <c r="E1504" i="2"/>
  <c r="G1504" i="2"/>
  <c r="D1504" i="2"/>
  <c r="B1505" i="2"/>
  <c r="E1505" i="2"/>
  <c r="G1505" i="2"/>
  <c r="D1505" i="2"/>
  <c r="B1506" i="2"/>
  <c r="E1506" i="2"/>
  <c r="G1506" i="2"/>
  <c r="D1506" i="2"/>
  <c r="B1507" i="2"/>
  <c r="E1507" i="2"/>
  <c r="G1507" i="2"/>
  <c r="D1507" i="2"/>
  <c r="B1508" i="2"/>
  <c r="E1508" i="2"/>
  <c r="G1508" i="2"/>
  <c r="D1508" i="2"/>
  <c r="B1509" i="2"/>
  <c r="E1509" i="2"/>
  <c r="G1509" i="2"/>
  <c r="D1509" i="2"/>
  <c r="B1510" i="2"/>
  <c r="E1510" i="2"/>
  <c r="G1510" i="2"/>
  <c r="D1510" i="2"/>
  <c r="B1511" i="2"/>
  <c r="E1511" i="2"/>
  <c r="G1511" i="2"/>
  <c r="D1511" i="2"/>
  <c r="B1512" i="2"/>
  <c r="E1512" i="2"/>
  <c r="G1512" i="2"/>
  <c r="D1512" i="2"/>
  <c r="B1513" i="2"/>
  <c r="E1513" i="2"/>
  <c r="G1513" i="2"/>
  <c r="D1513" i="2"/>
  <c r="B1514" i="2"/>
  <c r="E1514" i="2"/>
  <c r="G1514" i="2"/>
  <c r="D1514" i="2"/>
  <c r="B1515" i="2"/>
  <c r="E1515" i="2"/>
  <c r="G1515" i="2"/>
  <c r="D1515" i="2"/>
  <c r="B1516" i="2"/>
  <c r="E1516" i="2"/>
  <c r="G1516" i="2"/>
  <c r="D1516" i="2"/>
  <c r="B1517" i="2"/>
  <c r="E1517" i="2"/>
  <c r="G1517" i="2"/>
  <c r="D1517" i="2"/>
  <c r="B1518" i="2"/>
  <c r="E1518" i="2"/>
  <c r="G1518" i="2"/>
  <c r="D1518" i="2"/>
  <c r="B1519" i="2"/>
  <c r="E1519" i="2"/>
  <c r="G1519" i="2"/>
  <c r="D1519" i="2"/>
  <c r="B1520" i="2"/>
  <c r="E1520" i="2"/>
  <c r="G1520" i="2"/>
  <c r="D1520" i="2"/>
  <c r="B1521" i="2"/>
  <c r="E1521" i="2"/>
  <c r="G1521" i="2"/>
  <c r="D1521" i="2"/>
  <c r="B1522" i="2"/>
  <c r="E1522" i="2"/>
  <c r="G1522" i="2"/>
  <c r="D1522" i="2"/>
  <c r="B1523" i="2"/>
  <c r="E1523" i="2"/>
  <c r="G1523" i="2"/>
  <c r="D1523" i="2"/>
  <c r="B1524" i="2"/>
  <c r="E1524" i="2"/>
  <c r="G1524" i="2"/>
  <c r="D1524" i="2"/>
  <c r="B1525" i="2"/>
  <c r="E1525" i="2"/>
  <c r="G1525" i="2"/>
  <c r="D1525" i="2"/>
  <c r="B1526" i="2"/>
  <c r="E1526" i="2"/>
  <c r="G1526" i="2"/>
  <c r="D1526" i="2"/>
  <c r="B1527" i="2"/>
  <c r="E1527" i="2"/>
  <c r="G1527" i="2"/>
  <c r="D1527" i="2"/>
  <c r="B1528" i="2"/>
  <c r="E1528" i="2"/>
  <c r="G1528" i="2"/>
  <c r="D1528" i="2"/>
  <c r="B1529" i="2"/>
  <c r="E1529" i="2"/>
  <c r="G1529" i="2"/>
  <c r="D1529" i="2"/>
  <c r="B1530" i="2"/>
  <c r="E1530" i="2"/>
  <c r="G1530" i="2"/>
  <c r="D1530" i="2"/>
  <c r="B1531" i="2"/>
  <c r="E1531" i="2"/>
  <c r="G1531" i="2"/>
  <c r="D1531" i="2"/>
  <c r="B1532" i="2"/>
  <c r="E1532" i="2"/>
  <c r="G1532" i="2"/>
  <c r="D1532" i="2"/>
  <c r="B1533" i="2"/>
  <c r="E1533" i="2"/>
  <c r="G1533" i="2"/>
  <c r="D1533" i="2"/>
  <c r="B1534" i="2"/>
  <c r="E1534" i="2"/>
  <c r="G1534" i="2"/>
  <c r="D1534" i="2"/>
  <c r="B1535" i="2"/>
  <c r="E1535" i="2"/>
  <c r="G1535" i="2"/>
  <c r="D1535" i="2"/>
  <c r="B1536" i="2"/>
  <c r="E1536" i="2"/>
  <c r="G1536" i="2"/>
  <c r="D1536" i="2"/>
  <c r="B1537" i="2"/>
  <c r="E1537" i="2"/>
  <c r="G1537" i="2"/>
  <c r="D1537" i="2"/>
  <c r="B1538" i="2"/>
  <c r="E1538" i="2"/>
  <c r="G1538" i="2"/>
  <c r="D1538" i="2"/>
  <c r="B1539" i="2"/>
  <c r="E1539" i="2"/>
  <c r="G1539" i="2"/>
  <c r="D1539" i="2"/>
  <c r="B1540" i="2"/>
  <c r="E1540" i="2"/>
  <c r="G1540" i="2"/>
  <c r="D1540" i="2"/>
  <c r="B1541" i="2"/>
  <c r="E1541" i="2"/>
  <c r="G1541" i="2"/>
  <c r="D1541" i="2"/>
  <c r="B1542" i="2"/>
  <c r="E1542" i="2"/>
  <c r="G1542" i="2"/>
  <c r="D1542" i="2"/>
  <c r="B1543" i="2"/>
  <c r="E1543" i="2"/>
  <c r="G1543" i="2"/>
  <c r="D1543" i="2"/>
  <c r="B1544" i="2"/>
  <c r="E1544" i="2"/>
  <c r="G1544" i="2"/>
  <c r="D1544" i="2"/>
  <c r="B1545" i="2"/>
  <c r="E1545" i="2"/>
  <c r="G1545" i="2"/>
  <c r="D1545" i="2"/>
  <c r="B1546" i="2"/>
  <c r="E1546" i="2"/>
  <c r="G1546" i="2"/>
  <c r="D1546" i="2"/>
  <c r="B1547" i="2"/>
  <c r="E1547" i="2"/>
  <c r="G1547" i="2"/>
  <c r="D1547" i="2"/>
  <c r="B1548" i="2"/>
  <c r="E1548" i="2"/>
  <c r="G1548" i="2"/>
  <c r="D1548" i="2"/>
  <c r="B1549" i="2"/>
  <c r="E1549" i="2"/>
  <c r="G1549" i="2"/>
  <c r="D1549" i="2"/>
  <c r="B1550" i="2"/>
  <c r="E1550" i="2"/>
  <c r="G1550" i="2"/>
  <c r="D1550" i="2"/>
  <c r="B1551" i="2"/>
  <c r="E1551" i="2"/>
  <c r="G1551" i="2"/>
  <c r="D1551" i="2"/>
  <c r="B1552" i="2"/>
  <c r="E1552" i="2"/>
  <c r="G1552" i="2"/>
  <c r="D1552" i="2"/>
  <c r="B1553" i="2"/>
  <c r="E1553" i="2"/>
  <c r="G1553" i="2"/>
  <c r="D1553" i="2"/>
  <c r="B1554" i="2"/>
  <c r="E1554" i="2"/>
  <c r="G1554" i="2"/>
  <c r="D1554" i="2"/>
  <c r="B1555" i="2"/>
  <c r="E1555" i="2"/>
  <c r="G1555" i="2"/>
  <c r="D1555" i="2"/>
  <c r="B1556" i="2"/>
  <c r="E1556" i="2"/>
  <c r="G1556" i="2"/>
  <c r="D1556" i="2"/>
  <c r="B1557" i="2"/>
  <c r="E1557" i="2"/>
  <c r="G1557" i="2"/>
  <c r="D1557" i="2"/>
  <c r="B1558" i="2"/>
  <c r="E1558" i="2"/>
  <c r="G1558" i="2"/>
  <c r="D1558" i="2"/>
  <c r="B1559" i="2"/>
  <c r="E1559" i="2"/>
  <c r="G1559" i="2"/>
  <c r="D1559" i="2"/>
  <c r="B1560" i="2"/>
  <c r="E1560" i="2"/>
  <c r="G1560" i="2"/>
  <c r="D1560" i="2"/>
  <c r="B1561" i="2"/>
  <c r="E1561" i="2"/>
  <c r="G1561" i="2"/>
  <c r="D1561" i="2"/>
  <c r="B1562" i="2"/>
  <c r="E1562" i="2"/>
  <c r="G1562" i="2"/>
  <c r="D1562" i="2"/>
  <c r="B1563" i="2"/>
  <c r="E1563" i="2"/>
  <c r="G1563" i="2"/>
  <c r="D1563" i="2"/>
  <c r="B1564" i="2"/>
  <c r="E1564" i="2"/>
  <c r="G1564" i="2"/>
  <c r="D1564" i="2"/>
  <c r="B1565" i="2"/>
  <c r="E1565" i="2"/>
  <c r="G1565" i="2"/>
  <c r="D1565" i="2"/>
  <c r="B1566" i="2"/>
  <c r="E1566" i="2"/>
  <c r="G1566" i="2"/>
  <c r="D1566" i="2"/>
  <c r="B1567" i="2"/>
  <c r="E1567" i="2"/>
  <c r="G1567" i="2"/>
  <c r="D1567" i="2"/>
  <c r="B1568" i="2"/>
  <c r="E1568" i="2"/>
  <c r="G1568" i="2"/>
  <c r="D1568" i="2"/>
  <c r="B1569" i="2"/>
  <c r="E1569" i="2"/>
  <c r="G1569" i="2"/>
  <c r="D1569" i="2"/>
  <c r="B1570" i="2"/>
  <c r="E1570" i="2"/>
  <c r="G1570" i="2"/>
  <c r="D1570" i="2"/>
  <c r="B1571" i="2"/>
  <c r="E1571" i="2"/>
  <c r="G1571" i="2"/>
  <c r="D1571" i="2"/>
  <c r="B1572" i="2"/>
  <c r="E1572" i="2"/>
  <c r="G1572" i="2"/>
  <c r="D1572" i="2"/>
  <c r="B1573" i="2"/>
  <c r="E1573" i="2"/>
  <c r="G1573" i="2"/>
  <c r="D1573" i="2"/>
  <c r="B1574" i="2"/>
  <c r="E1574" i="2"/>
  <c r="G1574" i="2"/>
  <c r="D1574" i="2"/>
  <c r="B1575" i="2"/>
  <c r="E1575" i="2"/>
  <c r="G1575" i="2"/>
  <c r="D1575" i="2"/>
  <c r="B1576" i="2"/>
  <c r="E1576" i="2"/>
  <c r="G1576" i="2"/>
  <c r="D1576" i="2"/>
  <c r="B1577" i="2"/>
  <c r="E1577" i="2"/>
  <c r="G1577" i="2"/>
  <c r="D1577" i="2"/>
  <c r="B1578" i="2"/>
  <c r="E1578" i="2"/>
  <c r="G1578" i="2"/>
  <c r="D1578" i="2"/>
  <c r="B1579" i="2"/>
  <c r="E1579" i="2"/>
  <c r="G1579" i="2"/>
  <c r="D1579" i="2"/>
  <c r="B1580" i="2"/>
  <c r="E1580" i="2"/>
  <c r="G1580" i="2"/>
  <c r="D1580" i="2"/>
  <c r="B1581" i="2"/>
  <c r="E1581" i="2"/>
  <c r="G1581" i="2"/>
  <c r="D1581" i="2"/>
  <c r="B1582" i="2"/>
  <c r="E1582" i="2"/>
  <c r="G1582" i="2"/>
  <c r="D1582" i="2"/>
  <c r="B1583" i="2"/>
  <c r="E1583" i="2"/>
  <c r="G1583" i="2"/>
  <c r="D1583" i="2"/>
  <c r="B1584" i="2"/>
  <c r="E1584" i="2"/>
  <c r="G1584" i="2"/>
  <c r="D1584" i="2"/>
  <c r="B1585" i="2"/>
  <c r="E1585" i="2"/>
  <c r="G1585" i="2"/>
  <c r="D1585" i="2"/>
  <c r="B1586" i="2"/>
  <c r="E1586" i="2"/>
  <c r="G1586" i="2"/>
  <c r="D1586" i="2"/>
  <c r="B1587" i="2"/>
  <c r="E1587" i="2"/>
  <c r="G1587" i="2"/>
  <c r="D1587" i="2"/>
  <c r="B1588" i="2"/>
  <c r="E1588" i="2"/>
  <c r="G1588" i="2"/>
  <c r="D1588" i="2"/>
  <c r="B1589" i="2"/>
  <c r="E1589" i="2"/>
  <c r="G1589" i="2"/>
  <c r="D1589" i="2"/>
  <c r="B1590" i="2"/>
  <c r="E1590" i="2"/>
  <c r="G1590" i="2"/>
  <c r="D1590" i="2"/>
  <c r="B1591" i="2"/>
  <c r="E1591" i="2"/>
  <c r="G1591" i="2"/>
  <c r="D1591" i="2"/>
  <c r="B1592" i="2"/>
  <c r="E1592" i="2"/>
  <c r="G1592" i="2"/>
  <c r="D1592" i="2"/>
  <c r="B1593" i="2"/>
  <c r="E1593" i="2"/>
  <c r="G1593" i="2"/>
  <c r="D1593" i="2"/>
  <c r="B1594" i="2"/>
  <c r="E1594" i="2"/>
  <c r="G1594" i="2"/>
  <c r="D1594" i="2"/>
  <c r="B1595" i="2"/>
  <c r="E1595" i="2"/>
  <c r="G1595" i="2"/>
  <c r="D1595" i="2"/>
  <c r="B1596" i="2"/>
  <c r="E1596" i="2"/>
  <c r="G1596" i="2"/>
  <c r="D1596" i="2"/>
  <c r="B1597" i="2"/>
  <c r="E1597" i="2"/>
  <c r="G1597" i="2"/>
  <c r="D1597" i="2"/>
  <c r="B1598" i="2"/>
  <c r="E1598" i="2"/>
  <c r="G1598" i="2"/>
  <c r="D1598" i="2"/>
  <c r="B1599" i="2"/>
  <c r="E1599" i="2"/>
  <c r="G1599" i="2"/>
  <c r="D1599" i="2"/>
  <c r="B1600" i="2"/>
  <c r="E1600" i="2"/>
  <c r="G1600" i="2"/>
  <c r="D1600" i="2"/>
  <c r="B1601" i="2"/>
  <c r="E1601" i="2"/>
  <c r="G1601" i="2"/>
  <c r="D1601" i="2"/>
  <c r="B1602" i="2"/>
  <c r="E1602" i="2"/>
  <c r="G1602" i="2"/>
  <c r="D1602" i="2"/>
  <c r="B1603" i="2"/>
  <c r="E1603" i="2"/>
  <c r="G1603" i="2"/>
  <c r="D1603" i="2"/>
  <c r="B1604" i="2"/>
  <c r="E1604" i="2"/>
  <c r="G1604" i="2"/>
  <c r="D1604" i="2"/>
  <c r="B1605" i="2"/>
  <c r="E1605" i="2"/>
  <c r="G1605" i="2"/>
  <c r="D1605" i="2"/>
  <c r="B1606" i="2"/>
  <c r="E1606" i="2"/>
  <c r="G1606" i="2"/>
  <c r="D1606" i="2"/>
  <c r="B1607" i="2"/>
  <c r="E1607" i="2"/>
  <c r="G1607" i="2"/>
  <c r="D1607" i="2"/>
  <c r="B1608" i="2"/>
  <c r="E1608" i="2"/>
  <c r="G1608" i="2"/>
  <c r="D1608" i="2"/>
  <c r="B1609" i="2"/>
  <c r="E1609" i="2"/>
  <c r="G1609" i="2"/>
  <c r="D1609" i="2"/>
  <c r="B1610" i="2"/>
  <c r="E1610" i="2"/>
  <c r="G1610" i="2"/>
  <c r="D1610" i="2"/>
  <c r="B1611" i="2"/>
  <c r="E1611" i="2"/>
  <c r="G1611" i="2"/>
  <c r="D1611" i="2"/>
  <c r="B1612" i="2"/>
  <c r="E1612" i="2"/>
  <c r="G1612" i="2"/>
  <c r="D1612" i="2"/>
  <c r="B1613" i="2"/>
  <c r="E1613" i="2"/>
  <c r="G1613" i="2"/>
  <c r="D1613" i="2"/>
  <c r="B1614" i="2"/>
  <c r="E1614" i="2"/>
  <c r="G1614" i="2"/>
  <c r="D1614" i="2"/>
  <c r="B1615" i="2"/>
  <c r="E1615" i="2"/>
  <c r="G1615" i="2"/>
  <c r="D1615" i="2"/>
  <c r="B1616" i="2"/>
  <c r="E1616" i="2"/>
  <c r="G1616" i="2"/>
  <c r="D1616" i="2"/>
  <c r="B1617" i="2"/>
  <c r="E1617" i="2"/>
  <c r="G1617" i="2"/>
  <c r="D1617" i="2"/>
  <c r="B1618" i="2"/>
  <c r="E1618" i="2"/>
  <c r="G1618" i="2"/>
  <c r="D1618" i="2"/>
  <c r="B1619" i="2"/>
  <c r="E1619" i="2"/>
  <c r="G1619" i="2"/>
  <c r="D1619" i="2"/>
  <c r="B1620" i="2"/>
  <c r="E1620" i="2"/>
  <c r="G1620" i="2"/>
  <c r="D1620" i="2"/>
  <c r="B1621" i="2"/>
  <c r="E1621" i="2"/>
  <c r="G1621" i="2"/>
  <c r="D1621" i="2"/>
  <c r="B1622" i="2"/>
  <c r="E1622" i="2"/>
  <c r="G1622" i="2"/>
  <c r="D1622" i="2"/>
  <c r="B1623" i="2"/>
  <c r="E1623" i="2"/>
  <c r="G1623" i="2"/>
  <c r="D1623" i="2"/>
  <c r="B1624" i="2"/>
  <c r="E1624" i="2"/>
  <c r="G1624" i="2"/>
  <c r="D1624" i="2"/>
  <c r="B1625" i="2"/>
  <c r="E1625" i="2"/>
  <c r="G1625" i="2"/>
  <c r="D1625" i="2"/>
  <c r="B1626" i="2"/>
  <c r="E1626" i="2"/>
  <c r="G1626" i="2"/>
  <c r="D1626" i="2"/>
  <c r="B1627" i="2"/>
  <c r="E1627" i="2"/>
  <c r="G1627" i="2"/>
  <c r="D1627" i="2"/>
  <c r="B1628" i="2"/>
  <c r="E1628" i="2"/>
  <c r="G1628" i="2"/>
  <c r="D1628" i="2"/>
  <c r="B1629" i="2"/>
  <c r="E1629" i="2"/>
  <c r="G1629" i="2"/>
  <c r="D1629" i="2"/>
  <c r="B1630" i="2"/>
  <c r="E1630" i="2"/>
  <c r="G1630" i="2"/>
  <c r="D1630" i="2"/>
  <c r="B1631" i="2"/>
  <c r="E1631" i="2"/>
  <c r="G1631" i="2"/>
  <c r="D1631" i="2"/>
  <c r="B1632" i="2"/>
  <c r="E1632" i="2"/>
  <c r="G1632" i="2"/>
  <c r="D1632" i="2"/>
  <c r="B1633" i="2"/>
  <c r="E1633" i="2"/>
  <c r="G1633" i="2"/>
  <c r="D1633" i="2"/>
  <c r="B1634" i="2"/>
  <c r="E1634" i="2"/>
  <c r="G1634" i="2"/>
  <c r="D1634" i="2"/>
  <c r="B1635" i="2"/>
  <c r="E1635" i="2"/>
  <c r="G1635" i="2"/>
  <c r="D1635" i="2"/>
  <c r="B1636" i="2"/>
  <c r="E1636" i="2"/>
  <c r="G1636" i="2"/>
  <c r="D1636" i="2"/>
  <c r="B1637" i="2"/>
  <c r="E1637" i="2"/>
  <c r="G1637" i="2"/>
  <c r="D1637" i="2"/>
  <c r="B1638" i="2"/>
  <c r="E1638" i="2"/>
  <c r="G1638" i="2"/>
  <c r="D1638" i="2"/>
  <c r="B1639" i="2"/>
  <c r="E1639" i="2"/>
  <c r="G1639" i="2"/>
  <c r="D1639" i="2"/>
  <c r="B1640" i="2"/>
  <c r="E1640" i="2"/>
  <c r="G1640" i="2"/>
  <c r="D1640" i="2"/>
  <c r="B1641" i="2"/>
  <c r="E1641" i="2"/>
  <c r="G1641" i="2"/>
  <c r="D1641" i="2"/>
  <c r="B1642" i="2"/>
  <c r="E1642" i="2"/>
  <c r="G1642" i="2"/>
  <c r="D1642" i="2"/>
  <c r="B1643" i="2"/>
  <c r="E1643" i="2"/>
  <c r="G1643" i="2"/>
  <c r="D1643" i="2"/>
  <c r="B1644" i="2"/>
  <c r="E1644" i="2"/>
  <c r="G1644" i="2"/>
  <c r="D1644" i="2"/>
  <c r="B1645" i="2"/>
  <c r="E1645" i="2"/>
  <c r="G1645" i="2"/>
  <c r="D1645" i="2"/>
  <c r="B1646" i="2"/>
  <c r="E1646" i="2"/>
  <c r="G1646" i="2"/>
  <c r="D1646" i="2"/>
  <c r="B1647" i="2"/>
  <c r="E1647" i="2"/>
  <c r="G1647" i="2"/>
  <c r="D1647" i="2"/>
  <c r="B1648" i="2"/>
  <c r="E1648" i="2"/>
  <c r="G1648" i="2"/>
  <c r="D1648" i="2"/>
  <c r="B1649" i="2"/>
  <c r="E1649" i="2"/>
  <c r="G1649" i="2"/>
  <c r="D1649" i="2"/>
  <c r="B1650" i="2"/>
  <c r="E1650" i="2"/>
  <c r="G1650" i="2"/>
  <c r="D1650" i="2"/>
  <c r="B1651" i="2"/>
  <c r="E1651" i="2"/>
  <c r="G1651" i="2"/>
  <c r="D1651" i="2"/>
  <c r="B1652" i="2"/>
  <c r="E1652" i="2"/>
  <c r="G1652" i="2"/>
  <c r="D1652" i="2"/>
  <c r="B1653" i="2"/>
  <c r="E1653" i="2"/>
  <c r="G1653" i="2"/>
  <c r="D1653" i="2"/>
  <c r="B1654" i="2"/>
  <c r="E1654" i="2"/>
  <c r="G1654" i="2"/>
  <c r="D1654" i="2"/>
  <c r="B1655" i="2"/>
  <c r="E1655" i="2"/>
  <c r="G1655" i="2"/>
  <c r="D1655" i="2"/>
  <c r="B1656" i="2"/>
  <c r="E1656" i="2"/>
  <c r="G1656" i="2"/>
  <c r="D1656" i="2"/>
  <c r="B1657" i="2"/>
  <c r="E1657" i="2"/>
  <c r="G1657" i="2"/>
  <c r="D1657" i="2"/>
  <c r="B1658" i="2"/>
  <c r="E1658" i="2"/>
  <c r="G1658" i="2"/>
  <c r="D1658" i="2"/>
  <c r="B1659" i="2"/>
  <c r="E1659" i="2"/>
  <c r="G1659" i="2"/>
  <c r="D1659" i="2"/>
  <c r="B1660" i="2"/>
  <c r="E1660" i="2"/>
  <c r="G1660" i="2"/>
  <c r="D1660" i="2"/>
  <c r="B1661" i="2"/>
  <c r="E1661" i="2"/>
  <c r="G1661" i="2"/>
  <c r="D1661" i="2"/>
  <c r="B1662" i="2"/>
  <c r="E1662" i="2"/>
  <c r="G1662" i="2"/>
  <c r="D1662" i="2"/>
  <c r="B1663" i="2"/>
  <c r="E1663" i="2"/>
  <c r="G1663" i="2"/>
  <c r="D1663" i="2"/>
  <c r="B1664" i="2"/>
  <c r="E1664" i="2"/>
  <c r="G1664" i="2"/>
  <c r="D1664" i="2"/>
  <c r="B1665" i="2"/>
  <c r="E1665" i="2"/>
  <c r="G1665" i="2"/>
  <c r="D1665" i="2"/>
  <c r="B1666" i="2"/>
  <c r="E1666" i="2"/>
  <c r="G1666" i="2"/>
  <c r="D1666" i="2"/>
  <c r="B1667" i="2"/>
  <c r="E1667" i="2"/>
  <c r="G1667" i="2"/>
  <c r="D1667" i="2"/>
  <c r="B1668" i="2"/>
  <c r="E1668" i="2"/>
  <c r="G1668" i="2"/>
  <c r="D1668" i="2"/>
  <c r="B1669" i="2"/>
  <c r="E1669" i="2"/>
  <c r="G1669" i="2"/>
  <c r="D1669" i="2"/>
  <c r="B1670" i="2"/>
  <c r="E1670" i="2"/>
  <c r="G1670" i="2"/>
  <c r="D1670" i="2"/>
  <c r="B1671" i="2"/>
  <c r="E1671" i="2"/>
  <c r="G1671" i="2"/>
  <c r="D1671" i="2"/>
  <c r="B1672" i="2"/>
  <c r="E1672" i="2"/>
  <c r="G1672" i="2"/>
  <c r="D1672" i="2"/>
  <c r="B1673" i="2"/>
  <c r="E1673" i="2"/>
  <c r="G1673" i="2"/>
  <c r="D1673" i="2"/>
  <c r="B1674" i="2"/>
  <c r="E1674" i="2"/>
  <c r="G1674" i="2"/>
  <c r="D1674" i="2"/>
  <c r="B1675" i="2"/>
  <c r="E1675" i="2"/>
  <c r="G1675" i="2"/>
  <c r="D1675" i="2"/>
  <c r="B1676" i="2"/>
  <c r="E1676" i="2"/>
  <c r="G1676" i="2"/>
  <c r="D1676" i="2"/>
  <c r="B1677" i="2"/>
  <c r="E1677" i="2"/>
  <c r="G1677" i="2"/>
  <c r="D1677" i="2"/>
  <c r="B1678" i="2"/>
  <c r="E1678" i="2"/>
  <c r="G1678" i="2"/>
  <c r="D1678" i="2"/>
  <c r="B1679" i="2"/>
  <c r="E1679" i="2"/>
  <c r="G1679" i="2"/>
  <c r="D1679" i="2"/>
  <c r="B1680" i="2"/>
  <c r="E1680" i="2"/>
  <c r="G1680" i="2"/>
  <c r="D1680" i="2"/>
  <c r="B1681" i="2"/>
  <c r="E1681" i="2"/>
  <c r="G1681" i="2"/>
  <c r="D1681" i="2"/>
  <c r="B1682" i="2"/>
  <c r="E1682" i="2"/>
  <c r="G1682" i="2"/>
  <c r="D1682" i="2"/>
  <c r="B1683" i="2"/>
  <c r="E1683" i="2"/>
  <c r="G1683" i="2"/>
  <c r="D1683" i="2"/>
  <c r="B1684" i="2"/>
  <c r="E1684" i="2"/>
  <c r="G1684" i="2"/>
  <c r="D1684" i="2"/>
  <c r="B1685" i="2"/>
  <c r="E1685" i="2"/>
  <c r="G1685" i="2"/>
  <c r="D1685" i="2"/>
  <c r="B1686" i="2"/>
  <c r="E1686" i="2"/>
  <c r="G1686" i="2"/>
  <c r="D1686" i="2"/>
  <c r="B1687" i="2"/>
  <c r="E1687" i="2"/>
  <c r="G1687" i="2"/>
  <c r="D1687" i="2"/>
  <c r="B1688" i="2"/>
  <c r="E1688" i="2"/>
  <c r="G1688" i="2"/>
  <c r="D1688" i="2"/>
  <c r="B1689" i="2"/>
  <c r="E1689" i="2"/>
  <c r="G1689" i="2"/>
  <c r="D1689" i="2"/>
  <c r="B1690" i="2"/>
  <c r="E1690" i="2"/>
  <c r="G1690" i="2"/>
  <c r="D1690" i="2"/>
  <c r="B1691" i="2"/>
  <c r="E1691" i="2"/>
  <c r="G1691" i="2"/>
  <c r="D1691" i="2"/>
  <c r="B1692" i="2"/>
  <c r="E1692" i="2"/>
  <c r="G1692" i="2"/>
  <c r="D1692" i="2"/>
  <c r="B1693" i="2"/>
  <c r="E1693" i="2"/>
  <c r="G1693" i="2"/>
  <c r="D1693" i="2"/>
  <c r="B1694" i="2"/>
  <c r="E1694" i="2"/>
  <c r="G1694" i="2"/>
  <c r="D1694" i="2"/>
  <c r="B1695" i="2"/>
  <c r="E1695" i="2"/>
  <c r="G1695" i="2"/>
  <c r="D1695" i="2"/>
  <c r="B1696" i="2"/>
  <c r="E1696" i="2"/>
  <c r="G1696" i="2"/>
  <c r="D1696" i="2"/>
  <c r="B1697" i="2"/>
  <c r="E1697" i="2"/>
  <c r="G1697" i="2"/>
  <c r="D1697" i="2"/>
  <c r="B1698" i="2"/>
  <c r="E1698" i="2"/>
  <c r="G1698" i="2"/>
  <c r="D1698" i="2"/>
  <c r="B1699" i="2"/>
  <c r="E1699" i="2"/>
  <c r="G1699" i="2"/>
  <c r="D1699" i="2"/>
  <c r="B1700" i="2"/>
  <c r="E1700" i="2"/>
  <c r="G1700" i="2"/>
  <c r="D1700" i="2"/>
  <c r="B1701" i="2"/>
  <c r="E1701" i="2"/>
  <c r="G1701" i="2"/>
  <c r="D1701" i="2"/>
  <c r="B1702" i="2"/>
  <c r="E1702" i="2"/>
  <c r="G1702" i="2"/>
  <c r="D1702" i="2"/>
  <c r="B1703" i="2"/>
  <c r="E1703" i="2"/>
  <c r="G1703" i="2"/>
  <c r="D1703" i="2"/>
  <c r="B1704" i="2"/>
  <c r="E1704" i="2"/>
  <c r="G1704" i="2"/>
  <c r="D1704" i="2"/>
  <c r="B1705" i="2"/>
  <c r="E1705" i="2"/>
  <c r="G1705" i="2"/>
  <c r="D1705" i="2"/>
  <c r="B1706" i="2"/>
  <c r="E1706" i="2"/>
  <c r="G1706" i="2"/>
  <c r="D1706" i="2"/>
  <c r="B1707" i="2"/>
  <c r="E1707" i="2"/>
  <c r="G1707" i="2"/>
  <c r="D1707" i="2"/>
  <c r="B1708" i="2"/>
  <c r="E1708" i="2"/>
  <c r="G1708" i="2"/>
  <c r="D1708" i="2"/>
  <c r="B1709" i="2"/>
  <c r="E1709" i="2"/>
  <c r="G1709" i="2"/>
  <c r="D1709" i="2"/>
  <c r="B1710" i="2"/>
  <c r="E1710" i="2"/>
  <c r="G1710" i="2"/>
  <c r="D1710" i="2"/>
  <c r="B1711" i="2"/>
  <c r="E1711" i="2"/>
  <c r="G1711" i="2"/>
  <c r="D1711" i="2"/>
  <c r="B1712" i="2"/>
  <c r="E1712" i="2"/>
  <c r="G1712" i="2"/>
  <c r="D1712" i="2"/>
  <c r="B1713" i="2"/>
  <c r="E1713" i="2"/>
  <c r="G1713" i="2"/>
  <c r="D1713" i="2"/>
  <c r="B1714" i="2"/>
  <c r="E1714" i="2"/>
  <c r="G1714" i="2"/>
  <c r="D1714" i="2"/>
  <c r="B1715" i="2"/>
  <c r="E1715" i="2"/>
  <c r="G1715" i="2"/>
  <c r="D1715" i="2"/>
  <c r="B1716" i="2"/>
  <c r="E1716" i="2"/>
  <c r="G1716" i="2"/>
  <c r="D1716" i="2"/>
  <c r="B1717" i="2"/>
  <c r="E1717" i="2"/>
  <c r="G1717" i="2"/>
  <c r="D1717" i="2"/>
  <c r="B1718" i="2"/>
  <c r="E1718" i="2"/>
  <c r="G1718" i="2"/>
  <c r="D1718" i="2"/>
  <c r="B1719" i="2"/>
  <c r="E1719" i="2"/>
  <c r="G1719" i="2"/>
  <c r="D1719" i="2"/>
  <c r="B1720" i="2"/>
  <c r="E1720" i="2"/>
  <c r="G1720" i="2"/>
  <c r="D1720" i="2"/>
  <c r="B1721" i="2"/>
  <c r="E1721" i="2"/>
  <c r="G1721" i="2"/>
  <c r="D1721" i="2"/>
  <c r="B1722" i="2"/>
  <c r="E1722" i="2"/>
  <c r="G1722" i="2"/>
  <c r="D1722" i="2"/>
  <c r="B1723" i="2"/>
  <c r="E1723" i="2"/>
  <c r="G1723" i="2"/>
  <c r="D1723" i="2"/>
  <c r="B1724" i="2"/>
  <c r="E1724" i="2"/>
  <c r="G1724" i="2"/>
  <c r="D1724" i="2"/>
  <c r="B1725" i="2"/>
  <c r="E1725" i="2"/>
  <c r="G1725" i="2"/>
  <c r="D1725" i="2"/>
  <c r="B1726" i="2"/>
  <c r="E1726" i="2"/>
  <c r="G1726" i="2"/>
  <c r="D1726" i="2"/>
  <c r="B1727" i="2"/>
  <c r="E1727" i="2"/>
  <c r="G1727" i="2"/>
  <c r="D1727" i="2"/>
  <c r="B1728" i="2"/>
  <c r="E1728" i="2"/>
  <c r="G1728" i="2"/>
  <c r="D1728" i="2"/>
  <c r="B1729" i="2"/>
  <c r="E1729" i="2"/>
  <c r="G1729" i="2"/>
  <c r="D1729" i="2"/>
  <c r="B1730" i="2"/>
  <c r="E1730" i="2"/>
  <c r="G1730" i="2"/>
  <c r="D1730" i="2"/>
  <c r="B1731" i="2"/>
  <c r="E1731" i="2"/>
  <c r="G1731" i="2"/>
  <c r="D1731" i="2"/>
  <c r="B1732" i="2"/>
  <c r="E1732" i="2"/>
  <c r="G1732" i="2"/>
  <c r="D1732" i="2"/>
  <c r="B1733" i="2"/>
  <c r="E1733" i="2"/>
  <c r="G1733" i="2"/>
  <c r="D1733" i="2"/>
  <c r="B1734" i="2"/>
  <c r="E1734" i="2"/>
  <c r="G1734" i="2"/>
  <c r="D1734" i="2"/>
  <c r="B1735" i="2"/>
  <c r="E1735" i="2"/>
  <c r="G1735" i="2"/>
  <c r="D1735" i="2"/>
  <c r="B1736" i="2"/>
  <c r="E1736" i="2"/>
  <c r="G1736" i="2"/>
  <c r="D1736" i="2"/>
  <c r="B1737" i="2"/>
  <c r="E1737" i="2"/>
  <c r="G1737" i="2"/>
  <c r="D1737" i="2"/>
  <c r="B1738" i="2"/>
  <c r="E1738" i="2"/>
  <c r="G1738" i="2"/>
  <c r="D1738" i="2"/>
  <c r="B1739" i="2"/>
  <c r="E1739" i="2"/>
  <c r="G1739" i="2"/>
  <c r="D1739" i="2"/>
  <c r="B1740" i="2"/>
  <c r="E1740" i="2"/>
  <c r="G1740" i="2"/>
  <c r="D1740" i="2"/>
  <c r="B1741" i="2"/>
  <c r="E1741" i="2"/>
  <c r="G1741" i="2"/>
  <c r="D1741" i="2"/>
  <c r="B1742" i="2"/>
  <c r="E1742" i="2"/>
  <c r="G1742" i="2"/>
  <c r="D1742" i="2"/>
  <c r="B1743" i="2"/>
  <c r="E1743" i="2"/>
  <c r="G1743" i="2"/>
  <c r="D1743" i="2"/>
  <c r="B1744" i="2"/>
  <c r="E1744" i="2"/>
  <c r="G1744" i="2"/>
  <c r="D1744" i="2"/>
  <c r="B1745" i="2"/>
  <c r="E1745" i="2"/>
  <c r="G1745" i="2"/>
  <c r="D1745" i="2"/>
  <c r="B1746" i="2"/>
  <c r="E1746" i="2"/>
  <c r="G1746" i="2"/>
  <c r="D1746" i="2"/>
  <c r="B1747" i="2"/>
  <c r="E1747" i="2"/>
  <c r="G1747" i="2"/>
  <c r="D1747" i="2"/>
  <c r="B1748" i="2"/>
  <c r="E1748" i="2"/>
  <c r="G1748" i="2"/>
  <c r="D1748" i="2"/>
  <c r="B1749" i="2"/>
  <c r="E1749" i="2"/>
  <c r="G1749" i="2"/>
  <c r="D1749" i="2"/>
  <c r="B1750" i="2"/>
  <c r="E1750" i="2"/>
  <c r="G1750" i="2"/>
  <c r="D1750" i="2"/>
  <c r="B1751" i="2"/>
  <c r="E1751" i="2"/>
  <c r="G1751" i="2"/>
  <c r="D1751" i="2"/>
  <c r="B1752" i="2"/>
  <c r="E1752" i="2"/>
  <c r="G1752" i="2"/>
  <c r="D1752" i="2"/>
  <c r="B1753" i="2"/>
  <c r="E1753" i="2"/>
  <c r="G1753" i="2"/>
  <c r="D1753" i="2"/>
  <c r="B1754" i="2"/>
  <c r="E1754" i="2"/>
  <c r="G1754" i="2"/>
  <c r="D1754" i="2"/>
  <c r="B1755" i="2"/>
  <c r="E1755" i="2"/>
  <c r="G1755" i="2"/>
  <c r="D1755" i="2"/>
  <c r="B1756" i="2"/>
  <c r="E1756" i="2"/>
  <c r="G1756" i="2"/>
  <c r="D1756" i="2"/>
  <c r="B1757" i="2"/>
  <c r="E1757" i="2"/>
  <c r="G1757" i="2"/>
  <c r="D1757" i="2"/>
  <c r="B1758" i="2"/>
  <c r="E1758" i="2"/>
  <c r="G1758" i="2"/>
  <c r="D1758" i="2"/>
  <c r="B1759" i="2"/>
  <c r="E1759" i="2"/>
  <c r="G1759" i="2"/>
  <c r="D1759" i="2"/>
  <c r="B1760" i="2"/>
  <c r="E1760" i="2"/>
  <c r="G1760" i="2"/>
  <c r="D1760" i="2"/>
  <c r="B1761" i="2"/>
  <c r="E1761" i="2"/>
  <c r="G1761" i="2"/>
  <c r="D1761" i="2"/>
  <c r="B1762" i="2"/>
  <c r="E1762" i="2"/>
  <c r="G1762" i="2"/>
  <c r="D1762" i="2"/>
  <c r="B1763" i="2"/>
  <c r="E1763" i="2"/>
  <c r="G1763" i="2"/>
  <c r="D1763" i="2"/>
  <c r="B1764" i="2"/>
  <c r="E1764" i="2"/>
  <c r="G1764" i="2"/>
  <c r="D1764" i="2"/>
  <c r="B1765" i="2"/>
  <c r="E1765" i="2"/>
  <c r="G1765" i="2"/>
  <c r="D1765" i="2"/>
  <c r="B1766" i="2"/>
  <c r="E1766" i="2"/>
  <c r="G1766" i="2"/>
  <c r="D1766" i="2"/>
  <c r="B1767" i="2"/>
  <c r="E1767" i="2"/>
  <c r="G1767" i="2"/>
  <c r="D1767" i="2"/>
  <c r="B1768" i="2"/>
  <c r="E1768" i="2"/>
  <c r="G1768" i="2"/>
  <c r="D1768" i="2"/>
  <c r="B1769" i="2"/>
  <c r="E1769" i="2"/>
  <c r="G1769" i="2"/>
  <c r="D1769" i="2"/>
  <c r="B1770" i="2"/>
  <c r="E1770" i="2"/>
  <c r="G1770" i="2"/>
  <c r="D1770" i="2"/>
  <c r="B1771" i="2"/>
  <c r="E1771" i="2"/>
  <c r="G1771" i="2"/>
  <c r="D1771" i="2"/>
  <c r="B1772" i="2"/>
  <c r="E1772" i="2"/>
  <c r="G1772" i="2"/>
  <c r="D1772" i="2"/>
  <c r="B1773" i="2"/>
  <c r="E1773" i="2"/>
  <c r="G1773" i="2"/>
  <c r="D1773" i="2"/>
  <c r="B1774" i="2"/>
  <c r="E1774" i="2"/>
  <c r="G1774" i="2"/>
  <c r="D1774" i="2"/>
  <c r="B1775" i="2"/>
  <c r="E1775" i="2"/>
  <c r="G1775" i="2"/>
  <c r="D1775" i="2"/>
  <c r="B1776" i="2"/>
  <c r="E1776" i="2"/>
  <c r="G1776" i="2"/>
  <c r="D1776" i="2"/>
  <c r="B1777" i="2"/>
  <c r="E1777" i="2"/>
  <c r="G1777" i="2"/>
  <c r="D1777" i="2"/>
  <c r="B1778" i="2"/>
  <c r="E1778" i="2"/>
  <c r="G1778" i="2"/>
  <c r="D1778" i="2"/>
  <c r="B1779" i="2"/>
  <c r="E1779" i="2"/>
  <c r="G1779" i="2"/>
  <c r="D1779" i="2"/>
  <c r="B1780" i="2"/>
  <c r="E1780" i="2"/>
  <c r="G1780" i="2"/>
  <c r="D1780" i="2"/>
  <c r="B1781" i="2"/>
  <c r="E1781" i="2"/>
  <c r="G1781" i="2"/>
  <c r="D1781" i="2"/>
  <c r="B1782" i="2"/>
  <c r="E1782" i="2"/>
  <c r="G1782" i="2"/>
  <c r="D1782" i="2"/>
  <c r="B1783" i="2"/>
  <c r="E1783" i="2"/>
  <c r="G1783" i="2"/>
  <c r="D1783" i="2"/>
  <c r="B1784" i="2"/>
  <c r="E1784" i="2"/>
  <c r="G1784" i="2"/>
  <c r="D1784" i="2"/>
  <c r="B1785" i="2"/>
  <c r="E1785" i="2"/>
  <c r="G1785" i="2"/>
  <c r="D1785" i="2"/>
  <c r="B1786" i="2"/>
  <c r="E1786" i="2"/>
  <c r="G1786" i="2"/>
  <c r="D1786" i="2"/>
  <c r="B1787" i="2"/>
  <c r="E1787" i="2"/>
  <c r="G1787" i="2"/>
  <c r="D1787" i="2"/>
  <c r="B1788" i="2"/>
  <c r="E1788" i="2"/>
  <c r="G1788" i="2"/>
  <c r="D1788" i="2"/>
  <c r="B1789" i="2"/>
  <c r="E1789" i="2"/>
  <c r="G1789" i="2"/>
  <c r="D1789" i="2"/>
  <c r="B1790" i="2"/>
  <c r="E1790" i="2"/>
  <c r="G1790" i="2"/>
  <c r="D1790" i="2"/>
  <c r="B1791" i="2"/>
  <c r="E1791" i="2"/>
  <c r="G1791" i="2"/>
  <c r="D1791" i="2"/>
  <c r="B1792" i="2"/>
  <c r="E1792" i="2"/>
  <c r="G1792" i="2"/>
  <c r="D1792" i="2"/>
  <c r="B1793" i="2"/>
  <c r="E1793" i="2"/>
  <c r="G1793" i="2"/>
  <c r="D1793" i="2"/>
  <c r="B1794" i="2"/>
  <c r="E1794" i="2"/>
  <c r="G1794" i="2"/>
  <c r="D1794" i="2"/>
  <c r="B1795" i="2"/>
  <c r="E1795" i="2"/>
  <c r="G1795" i="2"/>
  <c r="D1795" i="2"/>
  <c r="B1796" i="2"/>
  <c r="E1796" i="2"/>
  <c r="G1796" i="2"/>
  <c r="D1796" i="2"/>
  <c r="B1797" i="2"/>
  <c r="E1797" i="2"/>
  <c r="G1797" i="2"/>
  <c r="D1797" i="2"/>
  <c r="B1798" i="2"/>
  <c r="E1798" i="2"/>
  <c r="G1798" i="2"/>
  <c r="D1798" i="2"/>
  <c r="B1799" i="2"/>
  <c r="E1799" i="2"/>
  <c r="G1799" i="2"/>
  <c r="D1799" i="2"/>
  <c r="B1800" i="2"/>
  <c r="E1800" i="2"/>
  <c r="G1800" i="2"/>
  <c r="D1800" i="2"/>
  <c r="B1801" i="2"/>
  <c r="E1801" i="2"/>
  <c r="G1801" i="2"/>
  <c r="D1801" i="2"/>
  <c r="B1802" i="2"/>
  <c r="E1802" i="2"/>
  <c r="G1802" i="2"/>
  <c r="D1802" i="2"/>
  <c r="B1803" i="2"/>
  <c r="E1803" i="2"/>
  <c r="G1803" i="2"/>
  <c r="D1803" i="2"/>
  <c r="B1804" i="2"/>
  <c r="E1804" i="2"/>
  <c r="G1804" i="2"/>
  <c r="D1804" i="2"/>
  <c r="B1805" i="2"/>
  <c r="E1805" i="2"/>
  <c r="G1805" i="2"/>
  <c r="D1805" i="2"/>
  <c r="B1806" i="2"/>
  <c r="E1806" i="2"/>
  <c r="G1806" i="2"/>
  <c r="D1806" i="2"/>
  <c r="B1807" i="2"/>
  <c r="E1807" i="2"/>
  <c r="G1807" i="2"/>
  <c r="D1807" i="2"/>
  <c r="B1808" i="2"/>
  <c r="E1808" i="2"/>
  <c r="G1808" i="2"/>
  <c r="D1808" i="2"/>
  <c r="B1809" i="2"/>
  <c r="E1809" i="2"/>
  <c r="G1809" i="2"/>
  <c r="D1809" i="2"/>
  <c r="B1810" i="2"/>
  <c r="E1810" i="2"/>
  <c r="G1810" i="2"/>
  <c r="D1810" i="2"/>
  <c r="B1811" i="2"/>
  <c r="E1811" i="2"/>
  <c r="G1811" i="2"/>
  <c r="D1811" i="2"/>
  <c r="B1812" i="2"/>
  <c r="E1812" i="2"/>
  <c r="G1812" i="2"/>
  <c r="D1812" i="2"/>
  <c r="B1813" i="2"/>
  <c r="E1813" i="2"/>
  <c r="G1813" i="2"/>
  <c r="D1813" i="2"/>
  <c r="B1814" i="2"/>
  <c r="E1814" i="2"/>
  <c r="G1814" i="2"/>
  <c r="D1814" i="2"/>
  <c r="B1815" i="2"/>
  <c r="E1815" i="2"/>
  <c r="G1815" i="2"/>
  <c r="D1815" i="2"/>
  <c r="B1816" i="2"/>
  <c r="E1816" i="2"/>
  <c r="G1816" i="2"/>
  <c r="D1816" i="2"/>
  <c r="B1817" i="2"/>
  <c r="E1817" i="2"/>
  <c r="G1817" i="2"/>
  <c r="D1817" i="2"/>
  <c r="B1818" i="2"/>
  <c r="E1818" i="2"/>
  <c r="G1818" i="2"/>
  <c r="D1818" i="2"/>
  <c r="B1819" i="2"/>
  <c r="E1819" i="2"/>
  <c r="G1819" i="2"/>
  <c r="D1819" i="2"/>
  <c r="B1820" i="2"/>
  <c r="E1820" i="2"/>
  <c r="G1820" i="2"/>
  <c r="D1820" i="2"/>
  <c r="B1821" i="2"/>
  <c r="E1821" i="2"/>
  <c r="G1821" i="2"/>
  <c r="D1821" i="2"/>
  <c r="B1822" i="2"/>
  <c r="E1822" i="2"/>
  <c r="G1822" i="2"/>
  <c r="D1822" i="2"/>
  <c r="B1823" i="2"/>
  <c r="E1823" i="2"/>
  <c r="G1823" i="2"/>
  <c r="D1823" i="2"/>
  <c r="B1824" i="2"/>
  <c r="E1824" i="2"/>
  <c r="G1824" i="2"/>
  <c r="D1824" i="2"/>
  <c r="B1825" i="2"/>
  <c r="E1825" i="2"/>
  <c r="G1825" i="2"/>
  <c r="D1825" i="2"/>
  <c r="B1826" i="2"/>
  <c r="E1826" i="2"/>
  <c r="G1826" i="2"/>
  <c r="D1826" i="2"/>
  <c r="B1827" i="2"/>
  <c r="E1827" i="2"/>
  <c r="G1827" i="2"/>
  <c r="D1827" i="2"/>
  <c r="B1828" i="2"/>
  <c r="E1828" i="2"/>
  <c r="G1828" i="2"/>
  <c r="D1828" i="2"/>
  <c r="B1829" i="2"/>
  <c r="E1829" i="2"/>
  <c r="G1829" i="2"/>
  <c r="D1829" i="2"/>
  <c r="B1830" i="2"/>
  <c r="E1830" i="2"/>
  <c r="G1830" i="2"/>
  <c r="D1830" i="2"/>
  <c r="B1831" i="2"/>
  <c r="E1831" i="2"/>
  <c r="G1831" i="2"/>
  <c r="D1831" i="2"/>
  <c r="B1832" i="2"/>
  <c r="E1832" i="2"/>
  <c r="G1832" i="2"/>
  <c r="D1832" i="2"/>
  <c r="B1833" i="2"/>
  <c r="E1833" i="2"/>
  <c r="G1833" i="2"/>
  <c r="D1833" i="2"/>
  <c r="B1834" i="2"/>
  <c r="E1834" i="2"/>
  <c r="G1834" i="2"/>
  <c r="D1834" i="2"/>
  <c r="B1835" i="2"/>
  <c r="E1835" i="2"/>
  <c r="G1835" i="2"/>
  <c r="D1835" i="2"/>
  <c r="B1836" i="2"/>
  <c r="E1836" i="2"/>
  <c r="G1836" i="2"/>
  <c r="D1836" i="2"/>
  <c r="B1837" i="2"/>
  <c r="E1837" i="2"/>
  <c r="G1837" i="2"/>
  <c r="D1837" i="2"/>
  <c r="B1838" i="2"/>
  <c r="E1838" i="2"/>
  <c r="G1838" i="2"/>
  <c r="D1838" i="2"/>
  <c r="B1839" i="2"/>
  <c r="E1839" i="2"/>
  <c r="G1839" i="2"/>
  <c r="D1839" i="2"/>
  <c r="B1840" i="2"/>
  <c r="E1840" i="2"/>
  <c r="G1840" i="2"/>
  <c r="D1840" i="2"/>
  <c r="B1841" i="2"/>
  <c r="E1841" i="2"/>
  <c r="G1841" i="2"/>
  <c r="D1841" i="2"/>
  <c r="B1842" i="2"/>
  <c r="E1842" i="2"/>
  <c r="G1842" i="2"/>
  <c r="D1842" i="2"/>
  <c r="B1843" i="2"/>
  <c r="E1843" i="2"/>
  <c r="G1843" i="2"/>
  <c r="D1843" i="2"/>
  <c r="B1844" i="2"/>
  <c r="E1844" i="2"/>
  <c r="G1844" i="2"/>
  <c r="D1844" i="2"/>
  <c r="B1845" i="2"/>
  <c r="E1845" i="2"/>
  <c r="G1845" i="2"/>
  <c r="D1845" i="2"/>
  <c r="B1846" i="2"/>
  <c r="E1846" i="2"/>
  <c r="G1846" i="2"/>
  <c r="D1846" i="2"/>
  <c r="B1847" i="2"/>
  <c r="E1847" i="2"/>
  <c r="G1847" i="2"/>
  <c r="D1847" i="2"/>
  <c r="B1848" i="2"/>
  <c r="E1848" i="2"/>
  <c r="G1848" i="2"/>
  <c r="D1848" i="2"/>
  <c r="B1849" i="2"/>
  <c r="E1849" i="2"/>
  <c r="G1849" i="2"/>
  <c r="D1849" i="2"/>
  <c r="B1850" i="2"/>
  <c r="E1850" i="2"/>
  <c r="G1850" i="2"/>
  <c r="D1850" i="2"/>
  <c r="B1851" i="2"/>
  <c r="E1851" i="2"/>
  <c r="G1851" i="2"/>
  <c r="D1851" i="2"/>
  <c r="B1852" i="2"/>
  <c r="E1852" i="2"/>
  <c r="G1852" i="2"/>
  <c r="D1852" i="2"/>
  <c r="B1853" i="2"/>
  <c r="E1853" i="2"/>
  <c r="G1853" i="2"/>
  <c r="D1853" i="2"/>
  <c r="B1854" i="2"/>
  <c r="E1854" i="2"/>
  <c r="G1854" i="2"/>
  <c r="D1854" i="2"/>
  <c r="B1855" i="2"/>
  <c r="E1855" i="2"/>
  <c r="G1855" i="2"/>
  <c r="D1855" i="2"/>
  <c r="B1856" i="2"/>
  <c r="E1856" i="2"/>
  <c r="G1856" i="2"/>
  <c r="D1856" i="2"/>
  <c r="B1857" i="2"/>
  <c r="E1857" i="2"/>
  <c r="G1857" i="2"/>
  <c r="D1857" i="2"/>
  <c r="B1858" i="2"/>
  <c r="E1858" i="2"/>
  <c r="G1858" i="2"/>
  <c r="D1858" i="2"/>
  <c r="B1859" i="2"/>
  <c r="E1859" i="2"/>
  <c r="G1859" i="2"/>
  <c r="D1859" i="2"/>
  <c r="B1860" i="2"/>
  <c r="E1860" i="2"/>
  <c r="G1860" i="2"/>
  <c r="D1860" i="2"/>
  <c r="B1861" i="2"/>
  <c r="E1861" i="2"/>
  <c r="G1861" i="2"/>
  <c r="D1861" i="2"/>
  <c r="B1862" i="2"/>
  <c r="E1862" i="2"/>
  <c r="G1862" i="2"/>
  <c r="D1862" i="2"/>
  <c r="B1863" i="2"/>
  <c r="E1863" i="2"/>
  <c r="G1863" i="2"/>
  <c r="D1863" i="2"/>
  <c r="B1864" i="2"/>
  <c r="E1864" i="2"/>
  <c r="G1864" i="2"/>
  <c r="D1864" i="2"/>
  <c r="B1865" i="2"/>
  <c r="E1865" i="2"/>
  <c r="G1865" i="2"/>
  <c r="D1865" i="2"/>
  <c r="B1866" i="2"/>
  <c r="E1866" i="2"/>
  <c r="G1866" i="2"/>
  <c r="D1866" i="2"/>
  <c r="B1867" i="2"/>
  <c r="E1867" i="2"/>
  <c r="G1867" i="2"/>
  <c r="D1867" i="2"/>
  <c r="B1868" i="2"/>
  <c r="E1868" i="2"/>
  <c r="G1868" i="2"/>
  <c r="D1868" i="2"/>
  <c r="B1869" i="2"/>
  <c r="E1869" i="2"/>
  <c r="G1869" i="2"/>
  <c r="D1869" i="2"/>
  <c r="B1870" i="2"/>
  <c r="E1870" i="2"/>
  <c r="G1870" i="2"/>
  <c r="D1870" i="2"/>
  <c r="B1871" i="2"/>
  <c r="E1871" i="2"/>
  <c r="G1871" i="2"/>
  <c r="D1871" i="2"/>
  <c r="B1872" i="2"/>
  <c r="E1872" i="2"/>
  <c r="G1872" i="2"/>
  <c r="D1872" i="2"/>
  <c r="B1873" i="2"/>
  <c r="E1873" i="2"/>
  <c r="G1873" i="2"/>
  <c r="D1873" i="2"/>
  <c r="B1874" i="2"/>
  <c r="E1874" i="2"/>
  <c r="G1874" i="2"/>
  <c r="D1874" i="2"/>
  <c r="B1875" i="2"/>
  <c r="E1875" i="2"/>
  <c r="G1875" i="2"/>
  <c r="D1875" i="2"/>
  <c r="B1876" i="2"/>
  <c r="E1876" i="2"/>
  <c r="G1876" i="2"/>
  <c r="D1876" i="2"/>
  <c r="B1877" i="2"/>
  <c r="E1877" i="2"/>
  <c r="G1877" i="2"/>
  <c r="D1877" i="2"/>
  <c r="B1878" i="2"/>
  <c r="E1878" i="2"/>
  <c r="G1878" i="2"/>
  <c r="D1878" i="2"/>
  <c r="B1879" i="2"/>
  <c r="E1879" i="2"/>
  <c r="G1879" i="2"/>
  <c r="D1879" i="2"/>
  <c r="B1880" i="2"/>
  <c r="E1880" i="2"/>
  <c r="G1880" i="2"/>
  <c r="D1880" i="2"/>
  <c r="B1881" i="2"/>
  <c r="E1881" i="2"/>
  <c r="G1881" i="2"/>
  <c r="D1881" i="2"/>
  <c r="B1882" i="2"/>
  <c r="E1882" i="2"/>
  <c r="G1882" i="2"/>
  <c r="D1882" i="2"/>
  <c r="B1883" i="2"/>
  <c r="E1883" i="2"/>
  <c r="G1883" i="2"/>
  <c r="D1883" i="2"/>
  <c r="B1884" i="2"/>
  <c r="E1884" i="2"/>
  <c r="G1884" i="2"/>
  <c r="D1884" i="2"/>
  <c r="B1885" i="2"/>
  <c r="E1885" i="2"/>
  <c r="G1885" i="2"/>
  <c r="D1885" i="2"/>
  <c r="B1886" i="2"/>
  <c r="E1886" i="2"/>
  <c r="G1886" i="2"/>
  <c r="D1886" i="2"/>
  <c r="B1887" i="2"/>
  <c r="E1887" i="2"/>
  <c r="G1887" i="2"/>
  <c r="D1887" i="2"/>
  <c r="B1888" i="2"/>
  <c r="E1888" i="2"/>
  <c r="G1888" i="2"/>
  <c r="D1888" i="2"/>
  <c r="B1889" i="2"/>
  <c r="E1889" i="2"/>
  <c r="G1889" i="2"/>
  <c r="D1889" i="2"/>
  <c r="B1890" i="2"/>
  <c r="E1890" i="2"/>
  <c r="G1890" i="2"/>
  <c r="D1890" i="2"/>
  <c r="B1891" i="2"/>
  <c r="E1891" i="2"/>
  <c r="G1891" i="2"/>
  <c r="D1891" i="2"/>
  <c r="B1892" i="2"/>
  <c r="E1892" i="2"/>
  <c r="G1892" i="2"/>
  <c r="D1892" i="2"/>
  <c r="B1893" i="2"/>
  <c r="E1893" i="2"/>
  <c r="G1893" i="2"/>
  <c r="D1893" i="2"/>
  <c r="B1894" i="2"/>
  <c r="E1894" i="2"/>
  <c r="G1894" i="2"/>
  <c r="D1894" i="2"/>
  <c r="B1895" i="2"/>
  <c r="E1895" i="2"/>
  <c r="G1895" i="2"/>
  <c r="D1895" i="2"/>
  <c r="B1896" i="2"/>
  <c r="E1896" i="2"/>
  <c r="G1896" i="2"/>
  <c r="D1896" i="2"/>
  <c r="B1897" i="2"/>
  <c r="E1897" i="2"/>
  <c r="G1897" i="2"/>
  <c r="D1897" i="2"/>
  <c r="B1898" i="2"/>
  <c r="E1898" i="2"/>
  <c r="G1898" i="2"/>
  <c r="D1898" i="2"/>
  <c r="B1899" i="2"/>
  <c r="E1899" i="2"/>
  <c r="G1899" i="2"/>
  <c r="D1899" i="2"/>
  <c r="B1900" i="2"/>
  <c r="E1900" i="2"/>
  <c r="G1900" i="2"/>
  <c r="D1900" i="2"/>
  <c r="B1901" i="2"/>
  <c r="E1901" i="2"/>
  <c r="G1901" i="2"/>
  <c r="D1901" i="2"/>
  <c r="B1902" i="2"/>
  <c r="E1902" i="2"/>
  <c r="G1902" i="2"/>
  <c r="D1902" i="2"/>
  <c r="B1903" i="2"/>
  <c r="E1903" i="2"/>
  <c r="G1903" i="2"/>
  <c r="D1903" i="2"/>
  <c r="B1904" i="2"/>
  <c r="E1904" i="2"/>
  <c r="G1904" i="2"/>
  <c r="D1904" i="2"/>
  <c r="B1905" i="2"/>
  <c r="E1905" i="2"/>
  <c r="G1905" i="2"/>
  <c r="D1905" i="2"/>
  <c r="B1906" i="2"/>
  <c r="E1906" i="2"/>
  <c r="G1906" i="2"/>
  <c r="D1906" i="2"/>
  <c r="B1907" i="2"/>
  <c r="E1907" i="2"/>
  <c r="G1907" i="2"/>
  <c r="D1907" i="2"/>
  <c r="B1908" i="2"/>
  <c r="E1908" i="2"/>
  <c r="G1908" i="2"/>
  <c r="D1908" i="2"/>
  <c r="B1909" i="2"/>
  <c r="E1909" i="2"/>
  <c r="G1909" i="2"/>
  <c r="D1909" i="2"/>
  <c r="B1910" i="2"/>
  <c r="E1910" i="2"/>
  <c r="G1910" i="2"/>
  <c r="D1910" i="2"/>
  <c r="B1911" i="2"/>
  <c r="E1911" i="2"/>
  <c r="G1911" i="2"/>
  <c r="D1911" i="2"/>
  <c r="B1912" i="2"/>
  <c r="E1912" i="2"/>
  <c r="G1912" i="2"/>
  <c r="D1912" i="2"/>
  <c r="B1913" i="2"/>
  <c r="E1913" i="2"/>
  <c r="G1913" i="2"/>
  <c r="D1913" i="2"/>
  <c r="B1914" i="2"/>
  <c r="E1914" i="2"/>
  <c r="G1914" i="2"/>
  <c r="D1914" i="2"/>
  <c r="B1915" i="2"/>
  <c r="E1915" i="2"/>
  <c r="G1915" i="2"/>
  <c r="D1915" i="2"/>
  <c r="B1916" i="2"/>
  <c r="E1916" i="2"/>
  <c r="G1916" i="2"/>
  <c r="D1916" i="2"/>
  <c r="B1917" i="2"/>
  <c r="E1917" i="2"/>
  <c r="G1917" i="2"/>
  <c r="D1917" i="2"/>
  <c r="B1918" i="2"/>
  <c r="E1918" i="2"/>
  <c r="G1918" i="2"/>
  <c r="D1918" i="2"/>
  <c r="B1919" i="2"/>
  <c r="E1919" i="2"/>
  <c r="G1919" i="2"/>
  <c r="D1919" i="2"/>
  <c r="B1920" i="2"/>
  <c r="E1920" i="2"/>
  <c r="G1920" i="2"/>
  <c r="D1920" i="2"/>
  <c r="B1921" i="2"/>
  <c r="E1921" i="2"/>
  <c r="G1921" i="2"/>
  <c r="D1921" i="2"/>
  <c r="B1922" i="2"/>
  <c r="E1922" i="2"/>
  <c r="G1922" i="2"/>
  <c r="D1922" i="2"/>
  <c r="B1923" i="2"/>
  <c r="E1923" i="2"/>
  <c r="G1923" i="2"/>
  <c r="D1923" i="2"/>
  <c r="B1924" i="2"/>
  <c r="E1924" i="2"/>
  <c r="G1924" i="2"/>
  <c r="D1924" i="2"/>
  <c r="B1925" i="2"/>
  <c r="E1925" i="2"/>
  <c r="G1925" i="2"/>
  <c r="D1925" i="2"/>
  <c r="B1926" i="2"/>
  <c r="E1926" i="2"/>
  <c r="G1926" i="2"/>
  <c r="D1926" i="2"/>
  <c r="B1927" i="2"/>
  <c r="E1927" i="2"/>
  <c r="G1927" i="2"/>
  <c r="D1927" i="2"/>
  <c r="B1928" i="2"/>
  <c r="E1928" i="2"/>
  <c r="G1928" i="2"/>
  <c r="D1928" i="2"/>
  <c r="B1929" i="2"/>
  <c r="E1929" i="2"/>
  <c r="G1929" i="2"/>
  <c r="D1929" i="2"/>
  <c r="B1930" i="2"/>
  <c r="E1930" i="2"/>
  <c r="G1930" i="2"/>
  <c r="D1930" i="2"/>
  <c r="B1931" i="2"/>
  <c r="E1931" i="2"/>
  <c r="G1931" i="2"/>
  <c r="D1931" i="2"/>
  <c r="B1932" i="2"/>
  <c r="E1932" i="2"/>
  <c r="G1932" i="2"/>
  <c r="D1932" i="2"/>
  <c r="B1933" i="2"/>
  <c r="E1933" i="2"/>
  <c r="G1933" i="2"/>
  <c r="D1933" i="2"/>
  <c r="B1934" i="2"/>
  <c r="E1934" i="2"/>
  <c r="G1934" i="2"/>
  <c r="D1934" i="2"/>
  <c r="B1935" i="2"/>
  <c r="E1935" i="2"/>
  <c r="G1935" i="2"/>
  <c r="D1935" i="2"/>
  <c r="B1936" i="2"/>
  <c r="E1936" i="2"/>
  <c r="G1936" i="2"/>
  <c r="D1936" i="2"/>
  <c r="B1937" i="2"/>
  <c r="E1937" i="2"/>
  <c r="G1937" i="2"/>
  <c r="D1937" i="2"/>
  <c r="B1938" i="2"/>
  <c r="E1938" i="2"/>
  <c r="G1938" i="2"/>
  <c r="D1938" i="2"/>
  <c r="B1939" i="2"/>
  <c r="E1939" i="2"/>
  <c r="G1939" i="2"/>
  <c r="D1939" i="2"/>
  <c r="B1940" i="2"/>
  <c r="E1940" i="2"/>
  <c r="G1940" i="2"/>
  <c r="D1940" i="2"/>
  <c r="B1941" i="2"/>
  <c r="E1941" i="2"/>
  <c r="G1941" i="2"/>
  <c r="D1941" i="2"/>
  <c r="B1942" i="2"/>
  <c r="E1942" i="2"/>
  <c r="G1942" i="2"/>
  <c r="D1942" i="2"/>
  <c r="B1943" i="2"/>
  <c r="E1943" i="2"/>
  <c r="G1943" i="2"/>
  <c r="D1943" i="2"/>
  <c r="B1944" i="2"/>
  <c r="E1944" i="2"/>
  <c r="G1944" i="2"/>
  <c r="D1944" i="2"/>
  <c r="B1945" i="2"/>
  <c r="E1945" i="2"/>
  <c r="G1945" i="2"/>
  <c r="D1945" i="2"/>
  <c r="B1946" i="2"/>
  <c r="E1946" i="2"/>
  <c r="G1946" i="2"/>
  <c r="D1946" i="2"/>
  <c r="B1947" i="2"/>
  <c r="E1947" i="2"/>
  <c r="G1947" i="2"/>
  <c r="D1947" i="2"/>
  <c r="B1948" i="2"/>
  <c r="E1948" i="2"/>
  <c r="G1948" i="2"/>
  <c r="D1948" i="2"/>
  <c r="B1949" i="2"/>
  <c r="E1949" i="2"/>
  <c r="G1949" i="2"/>
  <c r="D1949" i="2"/>
  <c r="B1950" i="2"/>
  <c r="E1950" i="2"/>
  <c r="G1950" i="2"/>
  <c r="D1950" i="2"/>
  <c r="B1951" i="2"/>
  <c r="E1951" i="2"/>
  <c r="G1951" i="2"/>
  <c r="D1951" i="2"/>
  <c r="B1952" i="2"/>
  <c r="E1952" i="2"/>
  <c r="G1952" i="2"/>
  <c r="D1952" i="2"/>
  <c r="B1953" i="2"/>
  <c r="E1953" i="2"/>
  <c r="G1953" i="2"/>
  <c r="D1953" i="2"/>
  <c r="B1954" i="2"/>
  <c r="E1954" i="2"/>
  <c r="G1954" i="2"/>
  <c r="D1954" i="2"/>
  <c r="B1955" i="2"/>
  <c r="E1955" i="2"/>
  <c r="G1955" i="2"/>
  <c r="D1955" i="2"/>
  <c r="B1956" i="2"/>
  <c r="E1956" i="2"/>
  <c r="G1956" i="2"/>
  <c r="D1956" i="2"/>
  <c r="B1957" i="2"/>
  <c r="E1957" i="2"/>
  <c r="G1957" i="2"/>
  <c r="D1957" i="2"/>
  <c r="B1958" i="2"/>
  <c r="E1958" i="2"/>
  <c r="G1958" i="2"/>
  <c r="D1958" i="2"/>
  <c r="B1959" i="2"/>
  <c r="E1959" i="2"/>
  <c r="G1959" i="2"/>
  <c r="D1959" i="2"/>
  <c r="B1960" i="2"/>
  <c r="E1960" i="2"/>
  <c r="G1960" i="2"/>
  <c r="D1960" i="2"/>
  <c r="B1961" i="2"/>
  <c r="E1961" i="2"/>
  <c r="G1961" i="2"/>
  <c r="D1961" i="2"/>
  <c r="B1962" i="2"/>
  <c r="E1962" i="2"/>
  <c r="G1962" i="2"/>
  <c r="D1962" i="2"/>
  <c r="B1963" i="2"/>
  <c r="E1963" i="2"/>
  <c r="G1963" i="2"/>
  <c r="D1963" i="2"/>
  <c r="B1964" i="2"/>
  <c r="E1964" i="2"/>
  <c r="G1964" i="2"/>
  <c r="D1964" i="2"/>
  <c r="B1965" i="2"/>
  <c r="E1965" i="2"/>
  <c r="G1965" i="2"/>
  <c r="D1965" i="2"/>
  <c r="B1966" i="2"/>
  <c r="E1966" i="2"/>
  <c r="G1966" i="2"/>
  <c r="D1966" i="2"/>
  <c r="B1967" i="2"/>
  <c r="E1967" i="2"/>
  <c r="G1967" i="2"/>
  <c r="D1967" i="2"/>
  <c r="B1968" i="2"/>
  <c r="E1968" i="2"/>
  <c r="G1968" i="2"/>
  <c r="D1968" i="2"/>
  <c r="B1969" i="2"/>
  <c r="E1969" i="2"/>
  <c r="G1969" i="2"/>
  <c r="D1969" i="2"/>
  <c r="B1970" i="2"/>
  <c r="E1970" i="2"/>
  <c r="G1970" i="2"/>
  <c r="D1970" i="2"/>
  <c r="B1971" i="2"/>
  <c r="E1971" i="2"/>
  <c r="G1971" i="2"/>
  <c r="D1971" i="2"/>
  <c r="B1972" i="2"/>
  <c r="E1972" i="2"/>
  <c r="G1972" i="2"/>
  <c r="D1972" i="2"/>
  <c r="B1973" i="2"/>
  <c r="E1973" i="2"/>
  <c r="G1973" i="2"/>
  <c r="D1973" i="2"/>
  <c r="B1974" i="2"/>
  <c r="E1974" i="2"/>
  <c r="G1974" i="2"/>
  <c r="D1974" i="2"/>
  <c r="B1975" i="2"/>
  <c r="E1975" i="2"/>
  <c r="G1975" i="2"/>
  <c r="D1975" i="2"/>
  <c r="B1976" i="2"/>
  <c r="E1976" i="2"/>
  <c r="G1976" i="2"/>
  <c r="D1976" i="2"/>
  <c r="B1977" i="2"/>
  <c r="E1977" i="2"/>
  <c r="G1977" i="2"/>
  <c r="D1977" i="2"/>
  <c r="B1978" i="2"/>
  <c r="E1978" i="2"/>
  <c r="G1978" i="2"/>
  <c r="D1978" i="2"/>
  <c r="B1979" i="2"/>
  <c r="E1979" i="2"/>
  <c r="G1979" i="2"/>
  <c r="D1979" i="2"/>
  <c r="B1980" i="2"/>
  <c r="E1980" i="2"/>
  <c r="G1980" i="2"/>
  <c r="D1980" i="2"/>
  <c r="B1981" i="2"/>
  <c r="E1981" i="2"/>
  <c r="G1981" i="2"/>
  <c r="D1981" i="2"/>
  <c r="B1982" i="2"/>
  <c r="E1982" i="2"/>
  <c r="G1982" i="2"/>
  <c r="D1982" i="2"/>
  <c r="B1983" i="2"/>
  <c r="E1983" i="2"/>
  <c r="G1983" i="2"/>
  <c r="D1983" i="2"/>
  <c r="B1984" i="2"/>
  <c r="E1984" i="2"/>
  <c r="G1984" i="2"/>
  <c r="D1984" i="2"/>
  <c r="B1985" i="2"/>
  <c r="E1985" i="2"/>
  <c r="G1985" i="2"/>
  <c r="D1985" i="2"/>
  <c r="B1986" i="2"/>
  <c r="E1986" i="2"/>
  <c r="G1986" i="2"/>
  <c r="D1986" i="2"/>
  <c r="B1987" i="2"/>
  <c r="E1987" i="2"/>
  <c r="G1987" i="2"/>
  <c r="D1987" i="2"/>
  <c r="B1988" i="2"/>
  <c r="E1988" i="2"/>
  <c r="G1988" i="2"/>
  <c r="D1988" i="2"/>
  <c r="B1989" i="2"/>
  <c r="E1989" i="2"/>
  <c r="G1989" i="2"/>
  <c r="D1989" i="2"/>
  <c r="B1990" i="2"/>
  <c r="E1990" i="2"/>
  <c r="G1990" i="2"/>
  <c r="D1990" i="2"/>
  <c r="B1991" i="2"/>
  <c r="E1991" i="2"/>
  <c r="G1991" i="2"/>
  <c r="D1991" i="2"/>
  <c r="B1992" i="2"/>
  <c r="E1992" i="2"/>
  <c r="G1992" i="2"/>
  <c r="D1992" i="2"/>
  <c r="B1993" i="2"/>
  <c r="E1993" i="2"/>
  <c r="G1993" i="2"/>
  <c r="D1993" i="2"/>
  <c r="B1994" i="2"/>
  <c r="E1994" i="2"/>
  <c r="G1994" i="2"/>
  <c r="D1994" i="2"/>
  <c r="B1995" i="2"/>
  <c r="E1995" i="2"/>
  <c r="G1995" i="2"/>
  <c r="D1995" i="2"/>
  <c r="B1996" i="2"/>
  <c r="E1996" i="2"/>
  <c r="G1996" i="2"/>
  <c r="D1996" i="2"/>
  <c r="B1997" i="2"/>
  <c r="E1997" i="2"/>
  <c r="G1997" i="2"/>
  <c r="D1997" i="2"/>
  <c r="B1998" i="2"/>
  <c r="E1998" i="2"/>
  <c r="G1998" i="2"/>
  <c r="D1998" i="2"/>
  <c r="B1999" i="2"/>
  <c r="E1999" i="2"/>
  <c r="G1999" i="2"/>
  <c r="D1999" i="2"/>
  <c r="B2000" i="2"/>
  <c r="E2000" i="2"/>
  <c r="G2000" i="2"/>
  <c r="D2000" i="2"/>
  <c r="B2001" i="2"/>
  <c r="E2001" i="2"/>
  <c r="G2001" i="2"/>
  <c r="D2001" i="2"/>
  <c r="B2002" i="2"/>
  <c r="E2002" i="2"/>
  <c r="G2002" i="2"/>
  <c r="D2002" i="2"/>
  <c r="B2003" i="2"/>
  <c r="E2003" i="2"/>
  <c r="G2003" i="2"/>
  <c r="D2003" i="2"/>
  <c r="B2004" i="2"/>
  <c r="E2004" i="2"/>
  <c r="G2004" i="2"/>
  <c r="D2004" i="2"/>
  <c r="B2005" i="2"/>
  <c r="E2005" i="2"/>
  <c r="G2005" i="2"/>
  <c r="D2005" i="2"/>
  <c r="B2006" i="2"/>
  <c r="E2006" i="2"/>
  <c r="G2006" i="2"/>
  <c r="D2006" i="2"/>
  <c r="B2007" i="2"/>
  <c r="E2007" i="2"/>
  <c r="G2007" i="2"/>
  <c r="D2007" i="2"/>
  <c r="B2008" i="2"/>
  <c r="E2008" i="2"/>
  <c r="G2008" i="2"/>
  <c r="D2008" i="2"/>
  <c r="B2009" i="2"/>
  <c r="E2009" i="2"/>
  <c r="G2009" i="2"/>
  <c r="D2009" i="2"/>
  <c r="B2010" i="2"/>
  <c r="E2010" i="2"/>
  <c r="G2010" i="2"/>
  <c r="D2010" i="2"/>
  <c r="B2011" i="2"/>
  <c r="E2011" i="2"/>
  <c r="G2011" i="2"/>
  <c r="D2011" i="2"/>
  <c r="B2012" i="2"/>
  <c r="E2012" i="2"/>
  <c r="G2012" i="2"/>
  <c r="D2012" i="2"/>
  <c r="B2013" i="2"/>
  <c r="E2013" i="2"/>
  <c r="G2013" i="2"/>
  <c r="D2013" i="2"/>
  <c r="B2014" i="2"/>
  <c r="E2014" i="2"/>
  <c r="G2014" i="2"/>
  <c r="D2014" i="2"/>
  <c r="B2015" i="2"/>
  <c r="E2015" i="2"/>
  <c r="G2015" i="2"/>
  <c r="D2015" i="2"/>
  <c r="B2016" i="2"/>
  <c r="E2016" i="2"/>
  <c r="G2016" i="2"/>
  <c r="D2016" i="2"/>
  <c r="B2017" i="2"/>
  <c r="E2017" i="2"/>
  <c r="G2017" i="2"/>
  <c r="D2017" i="2"/>
  <c r="B2018" i="2"/>
  <c r="E2018" i="2"/>
  <c r="G2018" i="2"/>
  <c r="D2018" i="2"/>
  <c r="B2019" i="2"/>
  <c r="E2019" i="2"/>
  <c r="G2019" i="2"/>
  <c r="D2019" i="2"/>
  <c r="B2020" i="2"/>
  <c r="E2020" i="2"/>
  <c r="G2020" i="2"/>
  <c r="D2020" i="2"/>
  <c r="B2021" i="2"/>
  <c r="E2021" i="2"/>
  <c r="G2021" i="2"/>
  <c r="D2021" i="2"/>
  <c r="B2022" i="2"/>
  <c r="E2022" i="2"/>
  <c r="G2022" i="2"/>
  <c r="D2022" i="2"/>
  <c r="B2023" i="2"/>
  <c r="E2023" i="2"/>
  <c r="G2023" i="2"/>
  <c r="D2023" i="2"/>
  <c r="B2024" i="2"/>
  <c r="E2024" i="2"/>
  <c r="G2024" i="2"/>
  <c r="D2024" i="2"/>
  <c r="B2025" i="2"/>
  <c r="E2025" i="2"/>
  <c r="G2025" i="2"/>
  <c r="D2025" i="2"/>
  <c r="B2026" i="2"/>
  <c r="E2026" i="2"/>
  <c r="G2026" i="2"/>
  <c r="D2026" i="2"/>
  <c r="B2027" i="2"/>
  <c r="E2027" i="2"/>
  <c r="G2027" i="2"/>
  <c r="D2027" i="2"/>
  <c r="B2028" i="2"/>
  <c r="E2028" i="2"/>
  <c r="G2028" i="2"/>
  <c r="D2028" i="2"/>
  <c r="B2029" i="2"/>
  <c r="E2029" i="2"/>
  <c r="G2029" i="2"/>
  <c r="D2029" i="2"/>
  <c r="B2030" i="2"/>
  <c r="E2030" i="2"/>
  <c r="G2030" i="2"/>
  <c r="D2030" i="2"/>
  <c r="B2031" i="2"/>
  <c r="E2031" i="2"/>
  <c r="G2031" i="2"/>
  <c r="D2031" i="2"/>
  <c r="B2032" i="2"/>
  <c r="E2032" i="2"/>
  <c r="G2032" i="2"/>
  <c r="D2032" i="2"/>
  <c r="B2033" i="2"/>
  <c r="E2033" i="2"/>
  <c r="G2033" i="2"/>
  <c r="D2033" i="2"/>
  <c r="B2034" i="2"/>
  <c r="E2034" i="2"/>
  <c r="G2034" i="2"/>
  <c r="D2034" i="2"/>
  <c r="B2035" i="2"/>
  <c r="E2035" i="2"/>
  <c r="G2035" i="2"/>
  <c r="D2035" i="2"/>
  <c r="B2036" i="2"/>
  <c r="E2036" i="2"/>
  <c r="G2036" i="2"/>
  <c r="D2036" i="2"/>
  <c r="B2037" i="2"/>
  <c r="E2037" i="2"/>
  <c r="G2037" i="2"/>
  <c r="D2037" i="2"/>
  <c r="B2038" i="2"/>
  <c r="E2038" i="2"/>
  <c r="G2038" i="2"/>
  <c r="D2038" i="2"/>
  <c r="B2039" i="2"/>
  <c r="E2039" i="2"/>
  <c r="G2039" i="2"/>
  <c r="D2039" i="2"/>
  <c r="B2040" i="2"/>
  <c r="E2040" i="2"/>
  <c r="G2040" i="2"/>
  <c r="D2040" i="2"/>
  <c r="B2041" i="2"/>
  <c r="E2041" i="2"/>
  <c r="G2041" i="2"/>
  <c r="D2041" i="2"/>
  <c r="B2042" i="2"/>
  <c r="E2042" i="2"/>
  <c r="G2042" i="2"/>
  <c r="D2042" i="2"/>
  <c r="B2043" i="2"/>
  <c r="E2043" i="2"/>
  <c r="G2043" i="2"/>
  <c r="D2043" i="2"/>
  <c r="B2044" i="2"/>
  <c r="E2044" i="2"/>
  <c r="G2044" i="2"/>
  <c r="D2044" i="2"/>
  <c r="B2045" i="2"/>
  <c r="E2045" i="2"/>
  <c r="G2045" i="2"/>
  <c r="D2045" i="2"/>
  <c r="B2046" i="2"/>
  <c r="E2046" i="2"/>
  <c r="G2046" i="2"/>
  <c r="D2046" i="2"/>
  <c r="B2047" i="2"/>
  <c r="E2047" i="2"/>
  <c r="G2047" i="2"/>
  <c r="D2047" i="2"/>
  <c r="B2048" i="2"/>
  <c r="E2048" i="2"/>
  <c r="G2048" i="2"/>
  <c r="D2048" i="2"/>
  <c r="B2049" i="2"/>
  <c r="E2049" i="2"/>
  <c r="G2049" i="2"/>
  <c r="D2049" i="2"/>
  <c r="B2050" i="2"/>
  <c r="E2050" i="2"/>
  <c r="G2050" i="2"/>
  <c r="D2050" i="2"/>
  <c r="B2051" i="2"/>
  <c r="E2051" i="2"/>
  <c r="G2051" i="2"/>
  <c r="D2051" i="2"/>
  <c r="B2052" i="2"/>
  <c r="E2052" i="2"/>
  <c r="G2052" i="2"/>
  <c r="D2052" i="2"/>
  <c r="B2053" i="2"/>
  <c r="E2053" i="2"/>
  <c r="G2053" i="2"/>
  <c r="D2053" i="2"/>
  <c r="B2054" i="2"/>
  <c r="E2054" i="2"/>
  <c r="G2054" i="2"/>
  <c r="D2054" i="2"/>
  <c r="B2055" i="2"/>
  <c r="E2055" i="2"/>
  <c r="G2055" i="2"/>
  <c r="D2055" i="2"/>
  <c r="B2056" i="2"/>
  <c r="E2056" i="2"/>
  <c r="G2056" i="2"/>
  <c r="D2056" i="2"/>
  <c r="B2057" i="2"/>
  <c r="E2057" i="2"/>
  <c r="G2057" i="2"/>
  <c r="D2057" i="2"/>
  <c r="B2058" i="2"/>
  <c r="E2058" i="2"/>
  <c r="G2058" i="2"/>
  <c r="D2058" i="2"/>
  <c r="B2059" i="2"/>
  <c r="E2059" i="2"/>
  <c r="G2059" i="2"/>
  <c r="D2059" i="2"/>
  <c r="B2060" i="2"/>
  <c r="E2060" i="2"/>
  <c r="G2060" i="2"/>
  <c r="D2060" i="2"/>
  <c r="B2061" i="2"/>
  <c r="E2061" i="2"/>
  <c r="G2061" i="2"/>
  <c r="D2061" i="2"/>
  <c r="B2062" i="2"/>
  <c r="E2062" i="2"/>
  <c r="G2062" i="2"/>
  <c r="D2062" i="2"/>
  <c r="B2063" i="2"/>
  <c r="E2063" i="2"/>
  <c r="G2063" i="2"/>
  <c r="D2063" i="2"/>
  <c r="B2064" i="2"/>
  <c r="E2064" i="2"/>
  <c r="G2064" i="2"/>
  <c r="D2064" i="2"/>
  <c r="B2065" i="2"/>
  <c r="E2065" i="2"/>
  <c r="G2065" i="2"/>
  <c r="D2065" i="2"/>
  <c r="B2066" i="2"/>
  <c r="E2066" i="2"/>
  <c r="G2066" i="2"/>
  <c r="D2066" i="2"/>
  <c r="B2067" i="2"/>
  <c r="E2067" i="2"/>
  <c r="G2067" i="2"/>
  <c r="D2067" i="2"/>
  <c r="B2068" i="2"/>
  <c r="E2068" i="2"/>
  <c r="G2068" i="2"/>
  <c r="D2068" i="2"/>
  <c r="B2069" i="2"/>
  <c r="E2069" i="2"/>
  <c r="G2069" i="2"/>
  <c r="D2069" i="2"/>
  <c r="B2070" i="2"/>
  <c r="E2070" i="2"/>
  <c r="G2070" i="2"/>
  <c r="D2070" i="2"/>
  <c r="B2071" i="2"/>
  <c r="E2071" i="2"/>
  <c r="G2071" i="2"/>
  <c r="D2071" i="2"/>
  <c r="B2072" i="2"/>
  <c r="E2072" i="2"/>
  <c r="G2072" i="2"/>
  <c r="D2072" i="2"/>
  <c r="B2073" i="2"/>
  <c r="E2073" i="2"/>
  <c r="G2073" i="2"/>
  <c r="D2073" i="2"/>
  <c r="B2074" i="2"/>
  <c r="E2074" i="2"/>
  <c r="G2074" i="2"/>
  <c r="D2074" i="2"/>
  <c r="B2075" i="2"/>
  <c r="E2075" i="2"/>
  <c r="G2075" i="2"/>
  <c r="D2075" i="2"/>
  <c r="B2076" i="2"/>
  <c r="E2076" i="2"/>
  <c r="G2076" i="2"/>
  <c r="D2076" i="2"/>
  <c r="B2077" i="2"/>
  <c r="E2077" i="2"/>
  <c r="G2077" i="2"/>
  <c r="D2077" i="2"/>
  <c r="B2078" i="2"/>
  <c r="E2078" i="2"/>
  <c r="G2078" i="2"/>
  <c r="D2078" i="2"/>
  <c r="B2079" i="2"/>
  <c r="E2079" i="2"/>
  <c r="G2079" i="2"/>
  <c r="D2079" i="2"/>
  <c r="B2080" i="2"/>
  <c r="E2080" i="2"/>
  <c r="G2080" i="2"/>
  <c r="D2080" i="2"/>
  <c r="B2081" i="2"/>
  <c r="E2081" i="2"/>
  <c r="G2081" i="2"/>
  <c r="D2081" i="2"/>
  <c r="B2082" i="2"/>
  <c r="E2082" i="2"/>
  <c r="G2082" i="2"/>
  <c r="D2082" i="2"/>
  <c r="B2083" i="2"/>
  <c r="E2083" i="2"/>
  <c r="G2083" i="2"/>
  <c r="D2083" i="2"/>
  <c r="B2084" i="2"/>
  <c r="E2084" i="2"/>
  <c r="G2084" i="2"/>
  <c r="D2084" i="2"/>
  <c r="B2085" i="2"/>
  <c r="E2085" i="2"/>
  <c r="G2085" i="2"/>
  <c r="D2085" i="2"/>
  <c r="B2086" i="2"/>
  <c r="E2086" i="2"/>
  <c r="G2086" i="2"/>
  <c r="D2086" i="2"/>
  <c r="B2087" i="2"/>
  <c r="E2087" i="2"/>
  <c r="G2087" i="2"/>
  <c r="D2087" i="2"/>
  <c r="B2088" i="2"/>
  <c r="E2088" i="2"/>
  <c r="G2088" i="2"/>
  <c r="D2088" i="2"/>
  <c r="B2089" i="2"/>
  <c r="E2089" i="2"/>
  <c r="G2089" i="2"/>
  <c r="D2089" i="2"/>
  <c r="B2090" i="2"/>
  <c r="E2090" i="2"/>
  <c r="G2090" i="2"/>
  <c r="D2090" i="2"/>
  <c r="B2091" i="2"/>
  <c r="E2091" i="2"/>
  <c r="G2091" i="2"/>
  <c r="D2091" i="2"/>
  <c r="B2092" i="2"/>
  <c r="E2092" i="2"/>
  <c r="G2092" i="2"/>
  <c r="D2092" i="2"/>
  <c r="B2093" i="2"/>
  <c r="E2093" i="2"/>
  <c r="G2093" i="2"/>
  <c r="D2093" i="2"/>
  <c r="B2094" i="2"/>
  <c r="E2094" i="2"/>
  <c r="G2094" i="2"/>
  <c r="D2094" i="2"/>
  <c r="B2095" i="2"/>
  <c r="E2095" i="2"/>
  <c r="G2095" i="2"/>
  <c r="D2095" i="2"/>
  <c r="B2096" i="2"/>
  <c r="E2096" i="2"/>
  <c r="G2096" i="2"/>
  <c r="D2096" i="2"/>
  <c r="B2097" i="2"/>
  <c r="E2097" i="2"/>
  <c r="G2097" i="2"/>
  <c r="D2097" i="2"/>
  <c r="B2098" i="2"/>
  <c r="E2098" i="2"/>
  <c r="G2098" i="2"/>
  <c r="D2098" i="2"/>
  <c r="B2099" i="2"/>
  <c r="E2099" i="2"/>
  <c r="G2099" i="2"/>
  <c r="D2099" i="2"/>
  <c r="B2100" i="2"/>
  <c r="E2100" i="2"/>
  <c r="G2100" i="2"/>
  <c r="D2100" i="2"/>
  <c r="B2101" i="2"/>
  <c r="E2101" i="2"/>
  <c r="G2101" i="2"/>
  <c r="D2101" i="2"/>
  <c r="B2102" i="2"/>
  <c r="E2102" i="2"/>
  <c r="G2102" i="2"/>
  <c r="D2102" i="2"/>
  <c r="B2103" i="2"/>
  <c r="E2103" i="2"/>
  <c r="G2103" i="2"/>
  <c r="D2103" i="2"/>
  <c r="B2104" i="2"/>
  <c r="E2104" i="2"/>
  <c r="G2104" i="2"/>
  <c r="D2104" i="2"/>
  <c r="B2105" i="2"/>
  <c r="E2105" i="2"/>
  <c r="G2105" i="2"/>
  <c r="D2105" i="2"/>
  <c r="B2106" i="2"/>
  <c r="E2106" i="2"/>
  <c r="G2106" i="2"/>
  <c r="D2106" i="2"/>
  <c r="B2107" i="2"/>
  <c r="E2107" i="2"/>
  <c r="G2107" i="2"/>
  <c r="D2107" i="2"/>
  <c r="B2108" i="2"/>
  <c r="E2108" i="2"/>
  <c r="G2108" i="2"/>
  <c r="D2108" i="2"/>
  <c r="B2109" i="2"/>
  <c r="E2109" i="2"/>
  <c r="G2109" i="2"/>
  <c r="D2109" i="2"/>
  <c r="B2110" i="2"/>
  <c r="E2110" i="2"/>
  <c r="G2110" i="2"/>
  <c r="D2110" i="2"/>
  <c r="B2111" i="2"/>
  <c r="E2111" i="2"/>
  <c r="G2111" i="2"/>
  <c r="D2111" i="2"/>
  <c r="B2112" i="2"/>
  <c r="E2112" i="2"/>
  <c r="G2112" i="2"/>
  <c r="D2112" i="2"/>
  <c r="B2113" i="2"/>
  <c r="E2113" i="2"/>
  <c r="G2113" i="2"/>
  <c r="D2113" i="2"/>
  <c r="B2114" i="2"/>
  <c r="E2114" i="2"/>
  <c r="G2114" i="2"/>
  <c r="D2114" i="2"/>
  <c r="B2115" i="2"/>
  <c r="E2115" i="2"/>
  <c r="G2115" i="2"/>
  <c r="D2115" i="2"/>
  <c r="B2116" i="2"/>
  <c r="E2116" i="2"/>
  <c r="G2116" i="2"/>
  <c r="D2116" i="2"/>
  <c r="B2117" i="2"/>
  <c r="E2117" i="2"/>
  <c r="G2117" i="2"/>
  <c r="D2117" i="2"/>
  <c r="B2118" i="2"/>
  <c r="E2118" i="2"/>
  <c r="G2118" i="2"/>
  <c r="D2118" i="2"/>
  <c r="B2119" i="2"/>
  <c r="E2119" i="2"/>
  <c r="G2119" i="2"/>
  <c r="D2119" i="2"/>
  <c r="B2120" i="2"/>
  <c r="E2120" i="2"/>
  <c r="G2120" i="2"/>
  <c r="D2120" i="2"/>
  <c r="B2121" i="2"/>
  <c r="E2121" i="2"/>
  <c r="G2121" i="2"/>
  <c r="D2121" i="2"/>
  <c r="B2122" i="2"/>
  <c r="E2122" i="2"/>
  <c r="G2122" i="2"/>
  <c r="D2122" i="2"/>
  <c r="B2123" i="2"/>
  <c r="E2123" i="2"/>
  <c r="G2123" i="2"/>
  <c r="D2123" i="2"/>
  <c r="B2124" i="2"/>
  <c r="E2124" i="2"/>
  <c r="G2124" i="2"/>
  <c r="D2124" i="2"/>
  <c r="B2125" i="2"/>
  <c r="E2125" i="2"/>
  <c r="G2125" i="2"/>
  <c r="D2125" i="2"/>
  <c r="B2126" i="2"/>
  <c r="E2126" i="2"/>
  <c r="G2126" i="2"/>
  <c r="D2126" i="2"/>
  <c r="B2127" i="2"/>
  <c r="E2127" i="2"/>
  <c r="G2127" i="2"/>
  <c r="D2127" i="2"/>
  <c r="B2128" i="2"/>
  <c r="E2128" i="2"/>
  <c r="G2128" i="2"/>
  <c r="D2128" i="2"/>
  <c r="B2129" i="2"/>
  <c r="E2129" i="2"/>
  <c r="G2129" i="2"/>
  <c r="D2129" i="2"/>
  <c r="B2130" i="2"/>
  <c r="E2130" i="2"/>
  <c r="G2130" i="2"/>
  <c r="D2130" i="2"/>
  <c r="B2131" i="2"/>
  <c r="E2131" i="2"/>
  <c r="G2131" i="2"/>
  <c r="D2131" i="2"/>
  <c r="B2132" i="2"/>
  <c r="E2132" i="2"/>
  <c r="G2132" i="2"/>
  <c r="D2132" i="2"/>
  <c r="B2133" i="2"/>
  <c r="E2133" i="2"/>
  <c r="G2133" i="2"/>
  <c r="D2133" i="2"/>
  <c r="B2134" i="2"/>
  <c r="E2134" i="2"/>
  <c r="G2134" i="2"/>
  <c r="D2134" i="2"/>
  <c r="B2135" i="2"/>
  <c r="E2135" i="2"/>
  <c r="G2135" i="2"/>
  <c r="D2135" i="2"/>
  <c r="B2136" i="2"/>
  <c r="E2136" i="2"/>
  <c r="G2136" i="2"/>
  <c r="D2136" i="2"/>
  <c r="B2137" i="2"/>
  <c r="E2137" i="2"/>
  <c r="G2137" i="2"/>
  <c r="D2137" i="2"/>
  <c r="B2138" i="2"/>
  <c r="E2138" i="2"/>
  <c r="G2138" i="2"/>
  <c r="D2138" i="2"/>
  <c r="B2139" i="2"/>
  <c r="E2139" i="2"/>
  <c r="G2139" i="2"/>
  <c r="D2139" i="2"/>
  <c r="B2140" i="2"/>
  <c r="E2140" i="2"/>
  <c r="G2140" i="2"/>
  <c r="D2140" i="2"/>
  <c r="B2141" i="2"/>
  <c r="E2141" i="2"/>
  <c r="G2141" i="2"/>
  <c r="D2141" i="2"/>
  <c r="B2142" i="2"/>
  <c r="E2142" i="2"/>
  <c r="G2142" i="2"/>
  <c r="D2142" i="2"/>
  <c r="B2143" i="2"/>
  <c r="E2143" i="2"/>
  <c r="G2143" i="2"/>
  <c r="D2143" i="2"/>
  <c r="B2144" i="2"/>
  <c r="E2144" i="2"/>
  <c r="G2144" i="2"/>
  <c r="D2144" i="2"/>
  <c r="B2145" i="2"/>
  <c r="E2145" i="2"/>
  <c r="G2145" i="2"/>
  <c r="D2145" i="2"/>
  <c r="B2146" i="2"/>
  <c r="E2146" i="2"/>
  <c r="G2146" i="2"/>
  <c r="D2146" i="2"/>
  <c r="B2147" i="2"/>
  <c r="E2147" i="2"/>
  <c r="G2147" i="2"/>
  <c r="D2147" i="2"/>
  <c r="B2148" i="2"/>
  <c r="E2148" i="2"/>
  <c r="G2148" i="2"/>
  <c r="D2148" i="2"/>
  <c r="B2149" i="2"/>
  <c r="E2149" i="2"/>
  <c r="G2149" i="2"/>
  <c r="D2149" i="2"/>
  <c r="B2150" i="2"/>
  <c r="E2150" i="2"/>
  <c r="G2150" i="2"/>
  <c r="D2150" i="2"/>
  <c r="B2151" i="2"/>
  <c r="E2151" i="2"/>
  <c r="G2151" i="2"/>
  <c r="D2151" i="2"/>
  <c r="B2152" i="2"/>
  <c r="E2152" i="2"/>
  <c r="G2152" i="2"/>
  <c r="D2152" i="2"/>
  <c r="B2153" i="2"/>
  <c r="E2153" i="2"/>
  <c r="G2153" i="2"/>
  <c r="D2153" i="2"/>
  <c r="B2154" i="2"/>
  <c r="E2154" i="2"/>
  <c r="G2154" i="2"/>
  <c r="D2154" i="2"/>
  <c r="B2155" i="2"/>
  <c r="E2155" i="2"/>
  <c r="G2155" i="2"/>
  <c r="D2155" i="2"/>
  <c r="B2156" i="2"/>
  <c r="E2156" i="2"/>
  <c r="G2156" i="2"/>
  <c r="D2156" i="2"/>
  <c r="B2157" i="2"/>
  <c r="E2157" i="2"/>
  <c r="G2157" i="2"/>
  <c r="D2157" i="2"/>
  <c r="B2158" i="2"/>
  <c r="E2158" i="2"/>
  <c r="G2158" i="2"/>
  <c r="D2158" i="2"/>
  <c r="B2159" i="2"/>
  <c r="E2159" i="2"/>
  <c r="G2159" i="2"/>
  <c r="D2159" i="2"/>
  <c r="B2160" i="2"/>
  <c r="E2160" i="2"/>
  <c r="G2160" i="2"/>
  <c r="D2160" i="2"/>
  <c r="B2161" i="2"/>
  <c r="E2161" i="2"/>
  <c r="G2161" i="2"/>
  <c r="D2161" i="2"/>
  <c r="B2162" i="2"/>
  <c r="E2162" i="2"/>
  <c r="G2162" i="2"/>
  <c r="D2162" i="2"/>
  <c r="B2163" i="2"/>
  <c r="E2163" i="2"/>
  <c r="G2163" i="2"/>
  <c r="D2163" i="2"/>
  <c r="B2164" i="2"/>
  <c r="E2164" i="2"/>
  <c r="G2164" i="2"/>
  <c r="D2164" i="2"/>
  <c r="B2165" i="2"/>
  <c r="E2165" i="2"/>
  <c r="G2165" i="2"/>
  <c r="D2165" i="2"/>
  <c r="B2166" i="2"/>
  <c r="E2166" i="2"/>
  <c r="G2166" i="2"/>
  <c r="D2166" i="2"/>
  <c r="B2167" i="2"/>
  <c r="E2167" i="2"/>
  <c r="G2167" i="2"/>
  <c r="D2167" i="2"/>
  <c r="B2168" i="2"/>
  <c r="E2168" i="2"/>
  <c r="G2168" i="2"/>
  <c r="D2168" i="2"/>
  <c r="B2169" i="2"/>
  <c r="E2169" i="2"/>
  <c r="G2169" i="2"/>
  <c r="D2169" i="2"/>
  <c r="B2170" i="2"/>
  <c r="E2170" i="2"/>
  <c r="G2170" i="2"/>
  <c r="D2170" i="2"/>
  <c r="B2171" i="2"/>
  <c r="E2171" i="2"/>
  <c r="G2171" i="2"/>
  <c r="D2171" i="2"/>
  <c r="B2172" i="2"/>
  <c r="E2172" i="2"/>
  <c r="G2172" i="2"/>
  <c r="D2172" i="2"/>
  <c r="B2173" i="2"/>
  <c r="E2173" i="2"/>
  <c r="G2173" i="2"/>
  <c r="D2173" i="2"/>
  <c r="B2174" i="2"/>
  <c r="E2174" i="2"/>
  <c r="G2174" i="2"/>
  <c r="D2174" i="2"/>
  <c r="B2175" i="2"/>
  <c r="E2175" i="2"/>
  <c r="G2175" i="2"/>
  <c r="D2175" i="2"/>
  <c r="B2176" i="2"/>
  <c r="E2176" i="2"/>
  <c r="G2176" i="2"/>
  <c r="D2176" i="2"/>
  <c r="B2177" i="2"/>
  <c r="E2177" i="2"/>
  <c r="G2177" i="2"/>
  <c r="D2177" i="2"/>
  <c r="B2178" i="2"/>
  <c r="E2178" i="2"/>
  <c r="G2178" i="2"/>
  <c r="D2178" i="2"/>
  <c r="B2179" i="2"/>
  <c r="E2179" i="2"/>
  <c r="G2179" i="2"/>
  <c r="D2179" i="2"/>
  <c r="B2180" i="2"/>
  <c r="E2180" i="2"/>
  <c r="G2180" i="2"/>
  <c r="D2180" i="2"/>
  <c r="B2181" i="2"/>
  <c r="E2181" i="2"/>
  <c r="G2181" i="2"/>
  <c r="D2181" i="2"/>
  <c r="B2182" i="2"/>
  <c r="E2182" i="2"/>
  <c r="G2182" i="2"/>
  <c r="D2182" i="2"/>
  <c r="B2183" i="2"/>
  <c r="E2183" i="2"/>
  <c r="G2183" i="2"/>
  <c r="D2183" i="2"/>
  <c r="B2184" i="2"/>
  <c r="E2184" i="2"/>
  <c r="G2184" i="2"/>
  <c r="D2184" i="2"/>
  <c r="B2185" i="2"/>
  <c r="E2185" i="2"/>
  <c r="G2185" i="2"/>
  <c r="D2185" i="2"/>
  <c r="B2186" i="2"/>
  <c r="E2186" i="2"/>
  <c r="G2186" i="2"/>
  <c r="D2186" i="2"/>
  <c r="B2187" i="2"/>
  <c r="E2187" i="2"/>
  <c r="G2187" i="2"/>
  <c r="D2187" i="2"/>
  <c r="B2188" i="2"/>
  <c r="E2188" i="2"/>
  <c r="G2188" i="2"/>
  <c r="D2188" i="2"/>
  <c r="B2189" i="2"/>
  <c r="E2189" i="2"/>
  <c r="G2189" i="2"/>
  <c r="D2189" i="2"/>
  <c r="B2190" i="2"/>
  <c r="E2190" i="2"/>
  <c r="G2190" i="2"/>
  <c r="D2190" i="2"/>
  <c r="B2191" i="2"/>
  <c r="E2191" i="2"/>
  <c r="G2191" i="2"/>
  <c r="D2191" i="2"/>
  <c r="B2192" i="2"/>
  <c r="E2192" i="2"/>
  <c r="G2192" i="2"/>
  <c r="D2192" i="2"/>
  <c r="B2193" i="2"/>
  <c r="E2193" i="2"/>
  <c r="G2193" i="2"/>
  <c r="D2193" i="2"/>
  <c r="B2194" i="2"/>
  <c r="E2194" i="2"/>
  <c r="G2194" i="2"/>
  <c r="D2194" i="2"/>
  <c r="B2195" i="2"/>
  <c r="E2195" i="2"/>
  <c r="G2195" i="2"/>
  <c r="D2195" i="2"/>
  <c r="B2196" i="2"/>
  <c r="E2196" i="2"/>
  <c r="G2196" i="2"/>
  <c r="D2196" i="2"/>
  <c r="B2197" i="2"/>
  <c r="E2197" i="2"/>
  <c r="G2197" i="2"/>
  <c r="D2197" i="2"/>
  <c r="B2198" i="2"/>
  <c r="E2198" i="2"/>
  <c r="G2198" i="2"/>
  <c r="D2198" i="2"/>
  <c r="B2199" i="2"/>
  <c r="E2199" i="2"/>
  <c r="G2199" i="2"/>
  <c r="D2199" i="2"/>
  <c r="B2200" i="2"/>
  <c r="E2200" i="2"/>
  <c r="G2200" i="2"/>
  <c r="D2200" i="2"/>
  <c r="B2201" i="2"/>
  <c r="E2201" i="2"/>
  <c r="G2201" i="2"/>
  <c r="D2201" i="2"/>
  <c r="B2202" i="2"/>
  <c r="E2202" i="2"/>
  <c r="G2202" i="2"/>
  <c r="D2202" i="2"/>
  <c r="B2203" i="2"/>
  <c r="E2203" i="2"/>
  <c r="G2203" i="2"/>
  <c r="D2203" i="2"/>
  <c r="B2204" i="2"/>
  <c r="E2204" i="2"/>
  <c r="G2204" i="2"/>
  <c r="D2204" i="2"/>
  <c r="B2205" i="2"/>
  <c r="E2205" i="2"/>
  <c r="G2205" i="2"/>
  <c r="D2205" i="2"/>
  <c r="B2206" i="2"/>
  <c r="E2206" i="2"/>
  <c r="G2206" i="2"/>
  <c r="D2206" i="2"/>
  <c r="B2207" i="2"/>
  <c r="E2207" i="2"/>
  <c r="G2207" i="2"/>
  <c r="D2207" i="2"/>
  <c r="B2208" i="2"/>
  <c r="E2208" i="2"/>
  <c r="G2208" i="2"/>
  <c r="D2208" i="2"/>
  <c r="B2209" i="2"/>
  <c r="E2209" i="2"/>
  <c r="G2209" i="2"/>
  <c r="D2209" i="2"/>
  <c r="B2210" i="2"/>
  <c r="E2210" i="2"/>
  <c r="G2210" i="2"/>
  <c r="D2210" i="2"/>
  <c r="B2211" i="2"/>
  <c r="E2211" i="2"/>
  <c r="G2211" i="2"/>
  <c r="D2211" i="2"/>
  <c r="B2212" i="2"/>
  <c r="E2212" i="2"/>
  <c r="G2212" i="2"/>
  <c r="D2212" i="2"/>
  <c r="B2213" i="2"/>
  <c r="E2213" i="2"/>
  <c r="G2213" i="2"/>
  <c r="D2213" i="2"/>
  <c r="B2214" i="2"/>
  <c r="E2214" i="2"/>
  <c r="G2214" i="2"/>
  <c r="D2214" i="2"/>
  <c r="B2215" i="2"/>
  <c r="E2215" i="2"/>
  <c r="G2215" i="2"/>
  <c r="D2215" i="2"/>
  <c r="B2216" i="2"/>
  <c r="E2216" i="2"/>
  <c r="G2216" i="2"/>
  <c r="D2216" i="2"/>
  <c r="B2217" i="2"/>
  <c r="E2217" i="2"/>
  <c r="G2217" i="2"/>
  <c r="D2217" i="2"/>
  <c r="B2218" i="2"/>
  <c r="E2218" i="2"/>
  <c r="G2218" i="2"/>
  <c r="D2218" i="2"/>
  <c r="B2219" i="2"/>
  <c r="E2219" i="2"/>
  <c r="G2219" i="2"/>
  <c r="D2219" i="2"/>
  <c r="B2220" i="2"/>
  <c r="E2220" i="2"/>
  <c r="G2220" i="2"/>
  <c r="D2220" i="2"/>
  <c r="B2221" i="2"/>
  <c r="E2221" i="2"/>
  <c r="G2221" i="2"/>
  <c r="D2221" i="2"/>
  <c r="B2222" i="2"/>
  <c r="E2222" i="2"/>
  <c r="G2222" i="2"/>
  <c r="D2222" i="2"/>
  <c r="B2223" i="2"/>
  <c r="E2223" i="2"/>
  <c r="G2223" i="2"/>
  <c r="D2223" i="2"/>
  <c r="B2224" i="2"/>
  <c r="E2224" i="2"/>
  <c r="G2224" i="2"/>
  <c r="D2224" i="2"/>
  <c r="B2225" i="2"/>
  <c r="E2225" i="2"/>
  <c r="G2225" i="2"/>
  <c r="D2225" i="2"/>
  <c r="B2226" i="2"/>
  <c r="E2226" i="2"/>
  <c r="G2226" i="2"/>
  <c r="D2226" i="2"/>
  <c r="B2227" i="2"/>
  <c r="E2227" i="2"/>
  <c r="G2227" i="2"/>
  <c r="D2227" i="2"/>
  <c r="B2228" i="2"/>
  <c r="E2228" i="2"/>
  <c r="G2228" i="2"/>
  <c r="D2228" i="2"/>
  <c r="B2229" i="2"/>
  <c r="E2229" i="2"/>
  <c r="G2229" i="2"/>
  <c r="D2229" i="2"/>
  <c r="B2230" i="2"/>
  <c r="E2230" i="2"/>
  <c r="G2230" i="2"/>
  <c r="D2230" i="2"/>
  <c r="B2231" i="2"/>
  <c r="E2231" i="2"/>
  <c r="G2231" i="2"/>
  <c r="D2231" i="2"/>
  <c r="B2232" i="2"/>
  <c r="E2232" i="2"/>
  <c r="G2232" i="2"/>
  <c r="D2232" i="2"/>
  <c r="B2233" i="2"/>
  <c r="E2233" i="2"/>
  <c r="G2233" i="2"/>
  <c r="D2233" i="2"/>
  <c r="B2234" i="2"/>
  <c r="E2234" i="2"/>
  <c r="G2234" i="2"/>
  <c r="D2234" i="2"/>
  <c r="B2235" i="2"/>
  <c r="E2235" i="2"/>
  <c r="G2235" i="2"/>
  <c r="D2235" i="2"/>
  <c r="B2236" i="2"/>
  <c r="E2236" i="2"/>
  <c r="G2236" i="2"/>
  <c r="D2236" i="2"/>
  <c r="B2237" i="2"/>
  <c r="E2237" i="2"/>
  <c r="G2237" i="2"/>
  <c r="D2237" i="2"/>
  <c r="B2238" i="2"/>
  <c r="E2238" i="2"/>
  <c r="G2238" i="2"/>
  <c r="D2238" i="2"/>
  <c r="B2239" i="2"/>
  <c r="E2239" i="2"/>
  <c r="G2239" i="2"/>
  <c r="D2239" i="2"/>
  <c r="B2240" i="2"/>
  <c r="E2240" i="2"/>
  <c r="G2240" i="2"/>
  <c r="D2240" i="2"/>
  <c r="B2241" i="2"/>
  <c r="E2241" i="2"/>
  <c r="G2241" i="2"/>
  <c r="D2241" i="2"/>
  <c r="B2242" i="2"/>
  <c r="E2242" i="2"/>
  <c r="G2242" i="2"/>
  <c r="D2242" i="2"/>
  <c r="B2243" i="2"/>
  <c r="E2243" i="2"/>
  <c r="G2243" i="2"/>
  <c r="D2243" i="2"/>
  <c r="B2244" i="2"/>
  <c r="E2244" i="2"/>
  <c r="G2244" i="2"/>
  <c r="D2244" i="2"/>
  <c r="B2245" i="2"/>
  <c r="E2245" i="2"/>
  <c r="G2245" i="2"/>
  <c r="D2245" i="2"/>
  <c r="B2246" i="2"/>
  <c r="E2246" i="2"/>
  <c r="G2246" i="2"/>
  <c r="D2246" i="2"/>
  <c r="B2247" i="2"/>
  <c r="E2247" i="2"/>
  <c r="G2247" i="2"/>
  <c r="D2247" i="2"/>
  <c r="B2248" i="2"/>
  <c r="E2248" i="2"/>
  <c r="G2248" i="2"/>
  <c r="D2248" i="2"/>
  <c r="B2249" i="2"/>
  <c r="E2249" i="2"/>
  <c r="G2249" i="2"/>
  <c r="D2249" i="2"/>
  <c r="B2250" i="2"/>
  <c r="E2250" i="2"/>
  <c r="G2250" i="2"/>
  <c r="D2250" i="2"/>
  <c r="B2251" i="2"/>
  <c r="E2251" i="2"/>
  <c r="G2251" i="2"/>
  <c r="D2251" i="2"/>
  <c r="B2252" i="2"/>
  <c r="E2252" i="2"/>
  <c r="G2252" i="2"/>
  <c r="D2252" i="2"/>
  <c r="B2253" i="2"/>
  <c r="E2253" i="2"/>
  <c r="G2253" i="2"/>
  <c r="D2253" i="2"/>
  <c r="B2254" i="2"/>
  <c r="E2254" i="2"/>
  <c r="G2254" i="2"/>
  <c r="D2254" i="2"/>
  <c r="B2255" i="2"/>
  <c r="E2255" i="2"/>
  <c r="G2255" i="2"/>
  <c r="D2255" i="2"/>
  <c r="B2256" i="2"/>
  <c r="E2256" i="2"/>
  <c r="G2256" i="2"/>
  <c r="D2256" i="2"/>
  <c r="B2257" i="2"/>
  <c r="E2257" i="2"/>
  <c r="G2257" i="2"/>
  <c r="D2257" i="2"/>
  <c r="B2258" i="2"/>
  <c r="E2258" i="2"/>
  <c r="G2258" i="2"/>
  <c r="D2258" i="2"/>
  <c r="B2259" i="2"/>
  <c r="E2259" i="2"/>
  <c r="G2259" i="2"/>
  <c r="D2259" i="2"/>
  <c r="B2260" i="2"/>
  <c r="E2260" i="2"/>
  <c r="G2260" i="2"/>
  <c r="D2260" i="2"/>
  <c r="B2261" i="2"/>
  <c r="E2261" i="2"/>
  <c r="G2261" i="2"/>
  <c r="D2261" i="2"/>
  <c r="B2262" i="2"/>
  <c r="E2262" i="2"/>
  <c r="G2262" i="2"/>
  <c r="D2262" i="2"/>
  <c r="B2263" i="2"/>
  <c r="E2263" i="2"/>
  <c r="G2263" i="2"/>
  <c r="D2263" i="2"/>
  <c r="B2264" i="2"/>
  <c r="E2264" i="2"/>
  <c r="G2264" i="2"/>
  <c r="D2264" i="2"/>
  <c r="B2265" i="2"/>
  <c r="E2265" i="2"/>
  <c r="G2265" i="2"/>
  <c r="D2265" i="2"/>
  <c r="B2266" i="2"/>
  <c r="E2266" i="2"/>
  <c r="G2266" i="2"/>
  <c r="D2266" i="2"/>
  <c r="B2267" i="2"/>
  <c r="E2267" i="2"/>
  <c r="G2267" i="2"/>
  <c r="D2267" i="2"/>
  <c r="B2268" i="2"/>
  <c r="E2268" i="2"/>
  <c r="G2268" i="2"/>
  <c r="D2268" i="2"/>
  <c r="B2269" i="2"/>
  <c r="E2269" i="2"/>
  <c r="G2269" i="2"/>
  <c r="D2269" i="2"/>
  <c r="B2270" i="2"/>
  <c r="E2270" i="2"/>
  <c r="G2270" i="2"/>
  <c r="D2270" i="2"/>
  <c r="B2271" i="2"/>
  <c r="E2271" i="2"/>
  <c r="G2271" i="2"/>
  <c r="D2271" i="2"/>
  <c r="B2272" i="2"/>
  <c r="E2272" i="2"/>
  <c r="G2272" i="2"/>
  <c r="D2272" i="2"/>
  <c r="B2273" i="2"/>
  <c r="E2273" i="2"/>
  <c r="G2273" i="2"/>
  <c r="D2273" i="2"/>
  <c r="B2274" i="2"/>
  <c r="E2274" i="2"/>
  <c r="G2274" i="2"/>
  <c r="D2274" i="2"/>
  <c r="B2275" i="2"/>
  <c r="E2275" i="2"/>
  <c r="G2275" i="2"/>
  <c r="D2275" i="2"/>
  <c r="B2276" i="2"/>
  <c r="E2276" i="2"/>
  <c r="G2276" i="2"/>
  <c r="D2276" i="2"/>
  <c r="B2277" i="2"/>
  <c r="E2277" i="2"/>
  <c r="G2277" i="2"/>
  <c r="D2277" i="2"/>
  <c r="B2278" i="2"/>
  <c r="E2278" i="2"/>
  <c r="G2278" i="2"/>
  <c r="D2278" i="2"/>
  <c r="B2279" i="2"/>
  <c r="E2279" i="2"/>
  <c r="G2279" i="2"/>
  <c r="D2279" i="2"/>
  <c r="B2280" i="2"/>
  <c r="E2280" i="2"/>
  <c r="G2280" i="2"/>
  <c r="D2280" i="2"/>
  <c r="B2281" i="2"/>
  <c r="E2281" i="2"/>
  <c r="G2281" i="2"/>
  <c r="D2281" i="2"/>
  <c r="B2282" i="2"/>
  <c r="E2282" i="2"/>
  <c r="G2282" i="2"/>
  <c r="D2282" i="2"/>
  <c r="B2283" i="2"/>
  <c r="E2283" i="2"/>
  <c r="G2283" i="2"/>
  <c r="D2283" i="2"/>
  <c r="B2284" i="2"/>
  <c r="E2284" i="2"/>
  <c r="G2284" i="2"/>
  <c r="D2284" i="2"/>
  <c r="B2285" i="2"/>
  <c r="E2285" i="2"/>
  <c r="G2285" i="2"/>
  <c r="D2285" i="2"/>
  <c r="B2286" i="2"/>
  <c r="E2286" i="2"/>
  <c r="G2286" i="2"/>
  <c r="D2286" i="2"/>
  <c r="B2287" i="2"/>
  <c r="E2287" i="2"/>
  <c r="G2287" i="2"/>
  <c r="D2287" i="2"/>
  <c r="B2288" i="2"/>
  <c r="E2288" i="2"/>
  <c r="G2288" i="2"/>
  <c r="D2288" i="2"/>
  <c r="B2289" i="2"/>
  <c r="E2289" i="2"/>
  <c r="G2289" i="2"/>
  <c r="D2289" i="2"/>
  <c r="B2290" i="2"/>
  <c r="E2290" i="2"/>
  <c r="G2290" i="2"/>
  <c r="D2290" i="2"/>
  <c r="B2291" i="2"/>
  <c r="E2291" i="2"/>
  <c r="G2291" i="2"/>
  <c r="D2291" i="2"/>
  <c r="B2292" i="2"/>
  <c r="E2292" i="2"/>
  <c r="G2292" i="2"/>
  <c r="D2292" i="2"/>
  <c r="B2293" i="2"/>
  <c r="E2293" i="2"/>
  <c r="G2293" i="2"/>
  <c r="D2293" i="2"/>
  <c r="B2294" i="2"/>
  <c r="E2294" i="2"/>
  <c r="G2294" i="2"/>
  <c r="D2294" i="2"/>
  <c r="B2295" i="2"/>
  <c r="E2295" i="2"/>
  <c r="G2295" i="2"/>
  <c r="D2295" i="2"/>
  <c r="B2296" i="2"/>
  <c r="E2296" i="2"/>
  <c r="G2296" i="2"/>
  <c r="D2296" i="2"/>
  <c r="B2297" i="2"/>
  <c r="E2297" i="2"/>
  <c r="G2297" i="2"/>
  <c r="D2297" i="2"/>
  <c r="B2298" i="2"/>
  <c r="E2298" i="2"/>
  <c r="G2298" i="2"/>
  <c r="D2298" i="2"/>
  <c r="B2299" i="2"/>
  <c r="E2299" i="2"/>
  <c r="G2299" i="2"/>
  <c r="D2299" i="2"/>
  <c r="B2300" i="2"/>
  <c r="E2300" i="2"/>
  <c r="G2300" i="2"/>
  <c r="D2300" i="2"/>
  <c r="B2301" i="2"/>
  <c r="E2301" i="2"/>
  <c r="G2301" i="2"/>
  <c r="D2301" i="2"/>
  <c r="B2302" i="2"/>
  <c r="E2302" i="2"/>
  <c r="G2302" i="2"/>
  <c r="D2302" i="2"/>
  <c r="B2303" i="2"/>
  <c r="E2303" i="2"/>
  <c r="G2303" i="2"/>
  <c r="D2303" i="2"/>
  <c r="B2304" i="2"/>
  <c r="E2304" i="2"/>
  <c r="G2304" i="2"/>
  <c r="D2304" i="2"/>
  <c r="B2305" i="2"/>
  <c r="E2305" i="2"/>
  <c r="G2305" i="2"/>
  <c r="D2305" i="2"/>
  <c r="B2306" i="2"/>
  <c r="E2306" i="2"/>
  <c r="G2306" i="2"/>
  <c r="D2306" i="2"/>
  <c r="B2307" i="2"/>
  <c r="E2307" i="2"/>
  <c r="G2307" i="2"/>
  <c r="D2307" i="2"/>
  <c r="B2308" i="2"/>
  <c r="E2308" i="2"/>
  <c r="G2308" i="2"/>
  <c r="D2308" i="2"/>
  <c r="B2309" i="2"/>
  <c r="E2309" i="2"/>
  <c r="G2309" i="2"/>
  <c r="D2309" i="2"/>
  <c r="B2310" i="2"/>
  <c r="E2310" i="2"/>
  <c r="G2310" i="2"/>
  <c r="D2310" i="2"/>
  <c r="B2311" i="2"/>
  <c r="E2311" i="2"/>
  <c r="G2311" i="2"/>
  <c r="D2311" i="2"/>
  <c r="B2312" i="2"/>
  <c r="E2312" i="2"/>
  <c r="G2312" i="2"/>
  <c r="D2312" i="2"/>
  <c r="B2313" i="2"/>
  <c r="E2313" i="2"/>
  <c r="G2313" i="2"/>
  <c r="D2313" i="2"/>
  <c r="B2314" i="2"/>
  <c r="E2314" i="2"/>
  <c r="G2314" i="2"/>
  <c r="D2314" i="2"/>
  <c r="B2315" i="2"/>
  <c r="E2315" i="2"/>
  <c r="G2315" i="2"/>
  <c r="D2315" i="2"/>
  <c r="B2316" i="2"/>
  <c r="E2316" i="2"/>
  <c r="G2316" i="2"/>
  <c r="D2316" i="2"/>
  <c r="B2317" i="2"/>
  <c r="E2317" i="2"/>
  <c r="G2317" i="2"/>
  <c r="D2317" i="2"/>
  <c r="B2318" i="2"/>
  <c r="E2318" i="2"/>
  <c r="G2318" i="2"/>
  <c r="D2318" i="2"/>
  <c r="B2319" i="2"/>
  <c r="E2319" i="2"/>
  <c r="G2319" i="2"/>
  <c r="D2319" i="2"/>
  <c r="B2320" i="2"/>
  <c r="E2320" i="2"/>
  <c r="G2320" i="2"/>
  <c r="D2320" i="2"/>
  <c r="B2321" i="2"/>
  <c r="E2321" i="2"/>
  <c r="G2321" i="2"/>
  <c r="D2321" i="2"/>
  <c r="B2322" i="2"/>
  <c r="E2322" i="2"/>
  <c r="G2322" i="2"/>
  <c r="D2322" i="2"/>
  <c r="B2323" i="2"/>
  <c r="E2323" i="2"/>
  <c r="G2323" i="2"/>
  <c r="D2323" i="2"/>
  <c r="B2324" i="2"/>
  <c r="E2324" i="2"/>
  <c r="G2324" i="2"/>
  <c r="D2324" i="2"/>
  <c r="B2325" i="2"/>
  <c r="E2325" i="2"/>
  <c r="G2325" i="2"/>
  <c r="D2325" i="2"/>
  <c r="B2326" i="2"/>
  <c r="E2326" i="2"/>
  <c r="G2326" i="2"/>
  <c r="D2326" i="2"/>
  <c r="B2327" i="2"/>
  <c r="E2327" i="2"/>
  <c r="G2327" i="2"/>
  <c r="D2327" i="2"/>
  <c r="B2328" i="2"/>
  <c r="E2328" i="2"/>
  <c r="G2328" i="2"/>
  <c r="D2328" i="2"/>
  <c r="B2329" i="2"/>
  <c r="E2329" i="2"/>
  <c r="G2329" i="2"/>
  <c r="D2329" i="2"/>
  <c r="B2330" i="2"/>
  <c r="E2330" i="2"/>
  <c r="G2330" i="2"/>
  <c r="D2330" i="2"/>
  <c r="B2331" i="2"/>
  <c r="E2331" i="2"/>
  <c r="G2331" i="2"/>
  <c r="D2331" i="2"/>
  <c r="B2332" i="2"/>
  <c r="E2332" i="2"/>
  <c r="G2332" i="2"/>
  <c r="D2332" i="2"/>
  <c r="B2333" i="2"/>
  <c r="E2333" i="2"/>
  <c r="G2333" i="2"/>
  <c r="D2333" i="2"/>
  <c r="B2334" i="2"/>
  <c r="E2334" i="2"/>
  <c r="G2334" i="2"/>
  <c r="D2334" i="2"/>
  <c r="B2335" i="2"/>
  <c r="E2335" i="2"/>
  <c r="G2335" i="2"/>
  <c r="D2335" i="2"/>
  <c r="B2336" i="2"/>
  <c r="E2336" i="2"/>
  <c r="G2336" i="2"/>
  <c r="D2336" i="2"/>
  <c r="B2337" i="2"/>
  <c r="E2337" i="2"/>
  <c r="G2337" i="2"/>
  <c r="D2337" i="2"/>
  <c r="B2338" i="2"/>
  <c r="E2338" i="2"/>
  <c r="G2338" i="2"/>
  <c r="D2338" i="2"/>
  <c r="B2339" i="2"/>
  <c r="E2339" i="2"/>
  <c r="G2339" i="2"/>
  <c r="D2339" i="2"/>
  <c r="B2340" i="2"/>
  <c r="E2340" i="2"/>
  <c r="G2340" i="2"/>
  <c r="D2340" i="2"/>
  <c r="B2341" i="2"/>
  <c r="E2341" i="2"/>
  <c r="G2341" i="2"/>
  <c r="D2341" i="2"/>
  <c r="B2342" i="2"/>
  <c r="E2342" i="2"/>
  <c r="G2342" i="2"/>
  <c r="D2342" i="2"/>
  <c r="B2343" i="2"/>
  <c r="E2343" i="2"/>
  <c r="G2343" i="2"/>
  <c r="D2343" i="2"/>
  <c r="B2344" i="2"/>
  <c r="E2344" i="2"/>
  <c r="G2344" i="2"/>
  <c r="D2344" i="2"/>
  <c r="B2345" i="2"/>
  <c r="E2345" i="2"/>
  <c r="G2345" i="2"/>
  <c r="D2345" i="2"/>
  <c r="B2346" i="2"/>
  <c r="E2346" i="2"/>
  <c r="G2346" i="2"/>
  <c r="D2346" i="2"/>
  <c r="B2347" i="2"/>
  <c r="E2347" i="2"/>
  <c r="G2347" i="2"/>
  <c r="D2347" i="2"/>
  <c r="B2348" i="2"/>
  <c r="E2348" i="2"/>
  <c r="G2348" i="2"/>
  <c r="D2348" i="2"/>
  <c r="B2349" i="2"/>
  <c r="E2349" i="2"/>
  <c r="G2349" i="2"/>
  <c r="D2349" i="2"/>
  <c r="B2350" i="2"/>
  <c r="E2350" i="2"/>
  <c r="G2350" i="2"/>
  <c r="D2350" i="2"/>
  <c r="B2351" i="2"/>
  <c r="E2351" i="2"/>
  <c r="G2351" i="2"/>
  <c r="D2351" i="2"/>
  <c r="B2352" i="2"/>
  <c r="E2352" i="2"/>
  <c r="G2352" i="2"/>
  <c r="D2352" i="2"/>
  <c r="B2353" i="2"/>
  <c r="E2353" i="2"/>
  <c r="G2353" i="2"/>
  <c r="D2353" i="2"/>
  <c r="B2354" i="2"/>
  <c r="E2354" i="2"/>
  <c r="G2354" i="2"/>
  <c r="D2354" i="2"/>
  <c r="B2355" i="2"/>
  <c r="E2355" i="2"/>
  <c r="G2355" i="2"/>
  <c r="D2355" i="2"/>
  <c r="B2356" i="2"/>
  <c r="E2356" i="2"/>
  <c r="G2356" i="2"/>
  <c r="D2356" i="2"/>
  <c r="B2357" i="2"/>
  <c r="E2357" i="2"/>
  <c r="G2357" i="2"/>
  <c r="D2357" i="2"/>
  <c r="B2358" i="2"/>
  <c r="E2358" i="2"/>
  <c r="G2358" i="2"/>
  <c r="D2358" i="2"/>
  <c r="B2359" i="2"/>
  <c r="E2359" i="2"/>
  <c r="G2359" i="2"/>
  <c r="D2359" i="2"/>
  <c r="B2360" i="2"/>
  <c r="E2360" i="2"/>
  <c r="G2360" i="2"/>
  <c r="D2360" i="2"/>
  <c r="B2361" i="2"/>
  <c r="E2361" i="2"/>
  <c r="G2361" i="2"/>
  <c r="D2361" i="2"/>
  <c r="B2362" i="2"/>
  <c r="E2362" i="2"/>
  <c r="G2362" i="2"/>
  <c r="D2362" i="2"/>
  <c r="B2363" i="2"/>
  <c r="E2363" i="2"/>
  <c r="G2363" i="2"/>
  <c r="D2363" i="2"/>
  <c r="B2364" i="2"/>
  <c r="E2364" i="2"/>
  <c r="G2364" i="2"/>
  <c r="D2364" i="2"/>
  <c r="B2365" i="2"/>
  <c r="E2365" i="2"/>
  <c r="G2365" i="2"/>
  <c r="D2365" i="2"/>
  <c r="B2366" i="2"/>
  <c r="E2366" i="2"/>
  <c r="G2366" i="2"/>
  <c r="D2366" i="2"/>
  <c r="B2367" i="2"/>
  <c r="E2367" i="2"/>
  <c r="G2367" i="2"/>
  <c r="D2367" i="2"/>
  <c r="B2368" i="2"/>
  <c r="E2368" i="2"/>
  <c r="G2368" i="2"/>
  <c r="D2368" i="2"/>
  <c r="B2369" i="2"/>
  <c r="E2369" i="2"/>
  <c r="G2369" i="2"/>
  <c r="D2369" i="2"/>
  <c r="B2370" i="2"/>
  <c r="E2370" i="2"/>
  <c r="G2370" i="2"/>
  <c r="D2370" i="2"/>
  <c r="B2371" i="2"/>
  <c r="E2371" i="2"/>
  <c r="G2371" i="2"/>
  <c r="D2371" i="2"/>
  <c r="B2372" i="2"/>
  <c r="E2372" i="2"/>
  <c r="G2372" i="2"/>
  <c r="D2372" i="2"/>
  <c r="B2373" i="2"/>
  <c r="E2373" i="2"/>
  <c r="G2373" i="2"/>
  <c r="D2373" i="2"/>
  <c r="B2374" i="2"/>
  <c r="E2374" i="2"/>
  <c r="G2374" i="2"/>
  <c r="D2374" i="2"/>
  <c r="B2375" i="2"/>
  <c r="E2375" i="2"/>
  <c r="G2375" i="2"/>
  <c r="D2375" i="2"/>
  <c r="B2376" i="2"/>
  <c r="E2376" i="2"/>
  <c r="G2376" i="2"/>
  <c r="D2376" i="2"/>
  <c r="B2377" i="2"/>
  <c r="E2377" i="2"/>
  <c r="G2377" i="2"/>
  <c r="D2377" i="2"/>
  <c r="B2378" i="2"/>
  <c r="E2378" i="2"/>
  <c r="G2378" i="2"/>
  <c r="D2378" i="2"/>
  <c r="B2379" i="2"/>
  <c r="E2379" i="2"/>
  <c r="G2379" i="2"/>
  <c r="D2379" i="2"/>
  <c r="B2380" i="2"/>
  <c r="E2380" i="2"/>
  <c r="G2380" i="2"/>
  <c r="D2380" i="2"/>
  <c r="B2381" i="2"/>
  <c r="E2381" i="2"/>
  <c r="G2381" i="2"/>
  <c r="D2381" i="2"/>
  <c r="B2382" i="2"/>
  <c r="E2382" i="2"/>
  <c r="G2382" i="2"/>
  <c r="D2382" i="2"/>
  <c r="B2383" i="2"/>
  <c r="E2383" i="2"/>
  <c r="G2383" i="2"/>
  <c r="D2383" i="2"/>
  <c r="B2384" i="2"/>
  <c r="E2384" i="2"/>
  <c r="G2384" i="2"/>
  <c r="D2384" i="2"/>
  <c r="B2385" i="2"/>
  <c r="E2385" i="2"/>
  <c r="G2385" i="2"/>
  <c r="D2385" i="2"/>
  <c r="B2386" i="2"/>
  <c r="E2386" i="2"/>
  <c r="G2386" i="2"/>
  <c r="D2386" i="2"/>
  <c r="B2387" i="2"/>
  <c r="E2387" i="2"/>
  <c r="G2387" i="2"/>
  <c r="D2387" i="2"/>
  <c r="B2388" i="2"/>
  <c r="E2388" i="2"/>
  <c r="G2388" i="2"/>
  <c r="D2388" i="2"/>
  <c r="B2389" i="2"/>
  <c r="E2389" i="2"/>
  <c r="G2389" i="2"/>
  <c r="D2389" i="2"/>
  <c r="B2390" i="2"/>
  <c r="E2390" i="2"/>
  <c r="G2390" i="2"/>
  <c r="D2390" i="2"/>
  <c r="B2391" i="2"/>
  <c r="E2391" i="2"/>
  <c r="G2391" i="2"/>
  <c r="D2391" i="2"/>
  <c r="B2392" i="2"/>
  <c r="E2392" i="2"/>
  <c r="G2392" i="2"/>
  <c r="D2392" i="2"/>
  <c r="B2393" i="2"/>
  <c r="E2393" i="2"/>
  <c r="G2393" i="2"/>
  <c r="D2393" i="2"/>
  <c r="B2394" i="2"/>
  <c r="E2394" i="2"/>
  <c r="G2394" i="2"/>
  <c r="D2394" i="2"/>
  <c r="B2395" i="2"/>
  <c r="E2395" i="2"/>
  <c r="G2395" i="2"/>
  <c r="D2395" i="2"/>
  <c r="B2396" i="2"/>
  <c r="E2396" i="2"/>
  <c r="G2396" i="2"/>
  <c r="D2396" i="2"/>
  <c r="B2397" i="2"/>
  <c r="E2397" i="2"/>
  <c r="G2397" i="2"/>
  <c r="D2397" i="2"/>
  <c r="B2398" i="2"/>
  <c r="E2398" i="2"/>
  <c r="G2398" i="2"/>
  <c r="D2398" i="2"/>
  <c r="B2399" i="2"/>
  <c r="E2399" i="2"/>
  <c r="G2399" i="2"/>
  <c r="D2399" i="2"/>
  <c r="B2400" i="2"/>
  <c r="E2400" i="2"/>
  <c r="G2400" i="2"/>
  <c r="D2400" i="2"/>
  <c r="B2401" i="2"/>
  <c r="E2401" i="2"/>
  <c r="G2401" i="2"/>
  <c r="D2401" i="2"/>
  <c r="B2402" i="2"/>
  <c r="E2402" i="2"/>
  <c r="G2402" i="2"/>
  <c r="D2402" i="2"/>
  <c r="B2403" i="2"/>
  <c r="E2403" i="2"/>
  <c r="G2403" i="2"/>
  <c r="D2403" i="2"/>
  <c r="B2404" i="2"/>
  <c r="E2404" i="2"/>
  <c r="G2404" i="2"/>
  <c r="D2404" i="2"/>
  <c r="B2405" i="2"/>
  <c r="E2405" i="2"/>
  <c r="G2405" i="2"/>
  <c r="D2405" i="2"/>
  <c r="B2406" i="2"/>
  <c r="E2406" i="2"/>
  <c r="G2406" i="2"/>
  <c r="D2406" i="2"/>
  <c r="B2407" i="2"/>
  <c r="E2407" i="2"/>
  <c r="G2407" i="2"/>
  <c r="D2407" i="2"/>
  <c r="B2408" i="2"/>
  <c r="E2408" i="2"/>
  <c r="G2408" i="2"/>
  <c r="D2408" i="2"/>
  <c r="B2409" i="2"/>
  <c r="E2409" i="2"/>
  <c r="G2409" i="2"/>
  <c r="D2409" i="2"/>
  <c r="B2410" i="2"/>
  <c r="E2410" i="2"/>
  <c r="G2410" i="2"/>
  <c r="D2410" i="2"/>
  <c r="B2411" i="2"/>
  <c r="E2411" i="2"/>
  <c r="G2411" i="2"/>
  <c r="D2411" i="2"/>
  <c r="B2412" i="2"/>
  <c r="E2412" i="2"/>
  <c r="G2412" i="2"/>
  <c r="D2412" i="2"/>
  <c r="B2413" i="2"/>
  <c r="E2413" i="2"/>
  <c r="G2413" i="2"/>
  <c r="D2413" i="2"/>
  <c r="B2414" i="2"/>
  <c r="E2414" i="2"/>
  <c r="G2414" i="2"/>
  <c r="D2414" i="2"/>
  <c r="B2415" i="2"/>
  <c r="E2415" i="2"/>
  <c r="G2415" i="2"/>
  <c r="D2415" i="2"/>
  <c r="B2416" i="2"/>
  <c r="E2416" i="2"/>
  <c r="G2416" i="2"/>
  <c r="D2416" i="2"/>
  <c r="B2417" i="2"/>
  <c r="E2417" i="2"/>
  <c r="G2417" i="2"/>
  <c r="D2417" i="2"/>
  <c r="B2418" i="2"/>
  <c r="E2418" i="2"/>
  <c r="G2418" i="2"/>
  <c r="D2418" i="2"/>
  <c r="B2419" i="2"/>
  <c r="E2419" i="2"/>
  <c r="G2419" i="2"/>
  <c r="D2419" i="2"/>
  <c r="B2420" i="2"/>
  <c r="E2420" i="2"/>
  <c r="G2420" i="2"/>
  <c r="D2420" i="2"/>
  <c r="B2421" i="2"/>
  <c r="E2421" i="2"/>
  <c r="G2421" i="2"/>
  <c r="D2421" i="2"/>
  <c r="B2422" i="2"/>
  <c r="E2422" i="2"/>
  <c r="G2422" i="2"/>
  <c r="D2422" i="2"/>
  <c r="B2423" i="2"/>
  <c r="E2423" i="2"/>
  <c r="G2423" i="2"/>
  <c r="D2423" i="2"/>
  <c r="B2424" i="2"/>
  <c r="E2424" i="2"/>
  <c r="G2424" i="2"/>
  <c r="D2424" i="2"/>
  <c r="B2425" i="2"/>
  <c r="E2425" i="2"/>
  <c r="G2425" i="2"/>
  <c r="D2425" i="2"/>
  <c r="B2426" i="2"/>
  <c r="E2426" i="2"/>
  <c r="G2426" i="2"/>
  <c r="D2426" i="2"/>
  <c r="B2427" i="2"/>
  <c r="E2427" i="2"/>
  <c r="G2427" i="2"/>
  <c r="D2427" i="2"/>
  <c r="B2428" i="2"/>
  <c r="E2428" i="2"/>
  <c r="G2428" i="2"/>
  <c r="D2428" i="2"/>
  <c r="B2429" i="2"/>
  <c r="E2429" i="2"/>
  <c r="G2429" i="2"/>
  <c r="D2429" i="2"/>
  <c r="B2430" i="2"/>
  <c r="E2430" i="2"/>
  <c r="G2430" i="2"/>
  <c r="D2430" i="2"/>
  <c r="B2431" i="2"/>
  <c r="E2431" i="2"/>
  <c r="G2431" i="2"/>
  <c r="D2431" i="2"/>
  <c r="B2432" i="2"/>
  <c r="E2432" i="2"/>
  <c r="G2432" i="2"/>
  <c r="D2432" i="2"/>
  <c r="B2433" i="2"/>
  <c r="E2433" i="2"/>
  <c r="G2433" i="2"/>
  <c r="D2433" i="2"/>
  <c r="B2434" i="2"/>
  <c r="E2434" i="2"/>
  <c r="G2434" i="2"/>
  <c r="D2434" i="2"/>
  <c r="B2435" i="2"/>
  <c r="E2435" i="2"/>
  <c r="G2435" i="2"/>
  <c r="D2435" i="2"/>
  <c r="B2436" i="2"/>
  <c r="E2436" i="2"/>
  <c r="G2436" i="2"/>
  <c r="D2436" i="2"/>
  <c r="B2437" i="2"/>
  <c r="E2437" i="2"/>
  <c r="G2437" i="2"/>
  <c r="D2437" i="2"/>
  <c r="B2438" i="2"/>
  <c r="E2438" i="2"/>
  <c r="G2438" i="2"/>
  <c r="D2438" i="2"/>
  <c r="B2439" i="2"/>
  <c r="E2439" i="2"/>
  <c r="G2439" i="2"/>
  <c r="D2439" i="2"/>
  <c r="B2440" i="2"/>
  <c r="E2440" i="2"/>
  <c r="G2440" i="2"/>
  <c r="D2440" i="2"/>
  <c r="B2441" i="2"/>
  <c r="E2441" i="2"/>
  <c r="G2441" i="2"/>
  <c r="D2441" i="2"/>
  <c r="B2442" i="2"/>
  <c r="E2442" i="2"/>
  <c r="G2442" i="2"/>
  <c r="D2442" i="2"/>
  <c r="B2443" i="2"/>
  <c r="E2443" i="2"/>
  <c r="G2443" i="2"/>
  <c r="D2443" i="2"/>
  <c r="B2444" i="2"/>
  <c r="E2444" i="2"/>
  <c r="G2444" i="2"/>
  <c r="D2444" i="2"/>
  <c r="B2445" i="2"/>
  <c r="E2445" i="2"/>
  <c r="G2445" i="2"/>
  <c r="D2445" i="2"/>
  <c r="B2446" i="2"/>
  <c r="E2446" i="2"/>
  <c r="G2446" i="2"/>
  <c r="D2446" i="2"/>
  <c r="B2447" i="2"/>
  <c r="E2447" i="2"/>
  <c r="G2447" i="2"/>
  <c r="D2447" i="2"/>
  <c r="B2448" i="2"/>
  <c r="E2448" i="2"/>
  <c r="G2448" i="2"/>
  <c r="D2448" i="2"/>
  <c r="B2449" i="2"/>
  <c r="E2449" i="2"/>
  <c r="G2449" i="2"/>
  <c r="D2449" i="2"/>
  <c r="B2450" i="2"/>
  <c r="E2450" i="2"/>
  <c r="G2450" i="2"/>
  <c r="D2450" i="2"/>
  <c r="B2451" i="2"/>
  <c r="E2451" i="2"/>
  <c r="G2451" i="2"/>
  <c r="D2451" i="2"/>
  <c r="B2452" i="2"/>
  <c r="E2452" i="2"/>
  <c r="G2452" i="2"/>
  <c r="D2452" i="2"/>
  <c r="B2453" i="2"/>
  <c r="E2453" i="2"/>
  <c r="G2453" i="2"/>
  <c r="D2453" i="2"/>
  <c r="B2454" i="2"/>
  <c r="E2454" i="2"/>
  <c r="G2454" i="2"/>
  <c r="D2454" i="2"/>
  <c r="B2455" i="2"/>
  <c r="E2455" i="2"/>
  <c r="G2455" i="2"/>
  <c r="D2455" i="2"/>
  <c r="B2456" i="2"/>
  <c r="E2456" i="2"/>
  <c r="G2456" i="2"/>
  <c r="D2456" i="2"/>
  <c r="B2457" i="2"/>
  <c r="E2457" i="2"/>
  <c r="G2457" i="2"/>
  <c r="D2457" i="2"/>
  <c r="B2458" i="2"/>
  <c r="E2458" i="2"/>
  <c r="G2458" i="2"/>
  <c r="D2458" i="2"/>
  <c r="B2459" i="2"/>
  <c r="E2459" i="2"/>
  <c r="G2459" i="2"/>
  <c r="D2459" i="2"/>
  <c r="B2460" i="2"/>
  <c r="E2460" i="2"/>
  <c r="G2460" i="2"/>
  <c r="D2460" i="2"/>
  <c r="B2461" i="2"/>
  <c r="E2461" i="2"/>
  <c r="G2461" i="2"/>
  <c r="D2461" i="2"/>
  <c r="B2462" i="2"/>
  <c r="E2462" i="2"/>
  <c r="G2462" i="2"/>
  <c r="D2462" i="2"/>
  <c r="B2463" i="2"/>
  <c r="E2463" i="2"/>
  <c r="G2463" i="2"/>
  <c r="D2463" i="2"/>
  <c r="B2464" i="2"/>
  <c r="E2464" i="2"/>
  <c r="G2464" i="2"/>
  <c r="D2464" i="2"/>
  <c r="B2465" i="2"/>
  <c r="E2465" i="2"/>
  <c r="G2465" i="2"/>
  <c r="D2465" i="2"/>
  <c r="B2466" i="2"/>
  <c r="E2466" i="2"/>
  <c r="G2466" i="2"/>
  <c r="D2466" i="2"/>
  <c r="B2467" i="2"/>
  <c r="E2467" i="2"/>
  <c r="G2467" i="2"/>
  <c r="D2467" i="2"/>
  <c r="B2468" i="2"/>
  <c r="E2468" i="2"/>
  <c r="G2468" i="2"/>
  <c r="D2468" i="2"/>
  <c r="B2469" i="2"/>
  <c r="E2469" i="2"/>
  <c r="G2469" i="2"/>
  <c r="D2469" i="2"/>
  <c r="B2470" i="2"/>
  <c r="E2470" i="2"/>
  <c r="G2470" i="2"/>
  <c r="D2470" i="2"/>
  <c r="B2471" i="2"/>
  <c r="E2471" i="2"/>
  <c r="G2471" i="2"/>
  <c r="D2471" i="2"/>
  <c r="B2472" i="2"/>
  <c r="E2472" i="2"/>
  <c r="G2472" i="2"/>
  <c r="D2472" i="2"/>
  <c r="B2473" i="2"/>
  <c r="E2473" i="2"/>
  <c r="G2473" i="2"/>
  <c r="D2473" i="2"/>
  <c r="B2474" i="2"/>
  <c r="E2474" i="2"/>
  <c r="G2474" i="2"/>
  <c r="D2474" i="2"/>
  <c r="B2475" i="2"/>
  <c r="E2475" i="2"/>
  <c r="G2475" i="2"/>
  <c r="D2475" i="2"/>
  <c r="B2476" i="2"/>
  <c r="E2476" i="2"/>
  <c r="G2476" i="2"/>
  <c r="D2476" i="2"/>
  <c r="B2477" i="2"/>
  <c r="E2477" i="2"/>
  <c r="G2477" i="2"/>
  <c r="D2477" i="2"/>
  <c r="B2478" i="2"/>
  <c r="E2478" i="2"/>
  <c r="G2478" i="2"/>
  <c r="D2478" i="2"/>
  <c r="B2479" i="2"/>
  <c r="E2479" i="2"/>
  <c r="G2479" i="2"/>
  <c r="D2479" i="2"/>
  <c r="B2480" i="2"/>
  <c r="E2480" i="2"/>
  <c r="G2480" i="2"/>
  <c r="D2480" i="2"/>
  <c r="B2481" i="2"/>
  <c r="E2481" i="2"/>
  <c r="G2481" i="2"/>
  <c r="D2481" i="2"/>
  <c r="B2482" i="2"/>
  <c r="E2482" i="2"/>
  <c r="G2482" i="2"/>
  <c r="D2482" i="2"/>
  <c r="B2483" i="2"/>
  <c r="E2483" i="2"/>
  <c r="G2483" i="2"/>
  <c r="D2483" i="2"/>
  <c r="B2484" i="2"/>
  <c r="E2484" i="2"/>
  <c r="G2484" i="2"/>
  <c r="D2484" i="2"/>
  <c r="B2485" i="2"/>
  <c r="E2485" i="2"/>
  <c r="G2485" i="2"/>
  <c r="D2485" i="2"/>
  <c r="B2486" i="2"/>
  <c r="E2486" i="2"/>
  <c r="G2486" i="2"/>
  <c r="D2486" i="2"/>
  <c r="B2487" i="2"/>
  <c r="E2487" i="2"/>
  <c r="G2487" i="2"/>
  <c r="D2487" i="2"/>
  <c r="B2488" i="2"/>
  <c r="E2488" i="2"/>
  <c r="G2488" i="2"/>
  <c r="D2488" i="2"/>
  <c r="B2489" i="2"/>
  <c r="E2489" i="2"/>
  <c r="G2489" i="2"/>
  <c r="D2489" i="2"/>
  <c r="B2490" i="2"/>
  <c r="E2490" i="2"/>
  <c r="G2490" i="2"/>
  <c r="D2490" i="2"/>
  <c r="B2491" i="2"/>
  <c r="E2491" i="2"/>
  <c r="G2491" i="2"/>
  <c r="D2491" i="2"/>
  <c r="B2492" i="2"/>
  <c r="E2492" i="2"/>
  <c r="G2492" i="2"/>
  <c r="D2492" i="2"/>
  <c r="B2493" i="2"/>
  <c r="E2493" i="2"/>
  <c r="G2493" i="2"/>
  <c r="D2493" i="2"/>
  <c r="B2494" i="2"/>
  <c r="E2494" i="2"/>
  <c r="G2494" i="2"/>
  <c r="D2494" i="2"/>
  <c r="B2495" i="2"/>
  <c r="E2495" i="2"/>
  <c r="G2495" i="2"/>
  <c r="D2495" i="2"/>
  <c r="B2496" i="2"/>
  <c r="E2496" i="2"/>
  <c r="G2496" i="2"/>
  <c r="D2496" i="2"/>
  <c r="B2497" i="2"/>
  <c r="E2497" i="2"/>
  <c r="G2497" i="2"/>
  <c r="D2497" i="2"/>
  <c r="B2498" i="2"/>
  <c r="E2498" i="2"/>
  <c r="G2498" i="2"/>
  <c r="D2498" i="2"/>
  <c r="B2499" i="2"/>
  <c r="E2499" i="2"/>
  <c r="G2499" i="2"/>
  <c r="D2499" i="2"/>
  <c r="B2500" i="2"/>
  <c r="E2500" i="2"/>
  <c r="G2500" i="2"/>
  <c r="D2500" i="2"/>
  <c r="B2501" i="2"/>
  <c r="E2501" i="2"/>
  <c r="G2501" i="2"/>
  <c r="D2501" i="2"/>
  <c r="B2502" i="2"/>
  <c r="E2502" i="2"/>
  <c r="G2502" i="2"/>
  <c r="D2502" i="2"/>
  <c r="B2503" i="2"/>
  <c r="E2503" i="2"/>
  <c r="G2503" i="2"/>
  <c r="D2503" i="2"/>
  <c r="B2504" i="2"/>
  <c r="E2504" i="2"/>
  <c r="G2504" i="2"/>
  <c r="D2504" i="2"/>
  <c r="B2505" i="2"/>
  <c r="E2505" i="2"/>
  <c r="G2505" i="2"/>
  <c r="D2505" i="2"/>
  <c r="B2506" i="2"/>
  <c r="E2506" i="2"/>
  <c r="G2506" i="2"/>
  <c r="D2506" i="2"/>
  <c r="B2507" i="2"/>
  <c r="E2507" i="2"/>
  <c r="G2507" i="2"/>
  <c r="D2507" i="2"/>
  <c r="B2508" i="2"/>
  <c r="E2508" i="2"/>
  <c r="G2508" i="2"/>
  <c r="D2508" i="2"/>
  <c r="B2509" i="2"/>
  <c r="E2509" i="2"/>
  <c r="G2509" i="2"/>
  <c r="D2509" i="2"/>
  <c r="B2510" i="2"/>
  <c r="E2510" i="2"/>
  <c r="G2510" i="2"/>
  <c r="D2510" i="2"/>
  <c r="B2511" i="2"/>
  <c r="E2511" i="2"/>
  <c r="G2511" i="2"/>
  <c r="D2511" i="2"/>
  <c r="B2512" i="2"/>
  <c r="E2512" i="2"/>
  <c r="G2512" i="2"/>
  <c r="D2512" i="2"/>
  <c r="B2513" i="2"/>
  <c r="E2513" i="2"/>
  <c r="G2513" i="2"/>
  <c r="D2513" i="2"/>
  <c r="B2514" i="2"/>
  <c r="E2514" i="2"/>
  <c r="G2514" i="2"/>
  <c r="D2514" i="2"/>
  <c r="B2515" i="2"/>
  <c r="E2515" i="2"/>
  <c r="G2515" i="2"/>
  <c r="D2515" i="2"/>
  <c r="B2516" i="2"/>
  <c r="E2516" i="2"/>
  <c r="G2516" i="2"/>
  <c r="D2516" i="2"/>
  <c r="B2517" i="2"/>
  <c r="E2517" i="2"/>
  <c r="G2517" i="2"/>
  <c r="D2517" i="2"/>
  <c r="B2518" i="2"/>
  <c r="E2518" i="2"/>
  <c r="G2518" i="2"/>
  <c r="D2518" i="2"/>
  <c r="B2519" i="2"/>
  <c r="E2519" i="2"/>
  <c r="G2519" i="2"/>
  <c r="D2519" i="2"/>
  <c r="B2520" i="2"/>
  <c r="E2520" i="2"/>
  <c r="G2520" i="2"/>
  <c r="D2520" i="2"/>
  <c r="B2521" i="2"/>
  <c r="E2521" i="2"/>
  <c r="G2521" i="2"/>
  <c r="D2521" i="2"/>
  <c r="B2522" i="2"/>
  <c r="E2522" i="2"/>
  <c r="G2522" i="2"/>
  <c r="D2522" i="2"/>
  <c r="B2523" i="2"/>
  <c r="E2523" i="2"/>
  <c r="G2523" i="2"/>
  <c r="D2523" i="2"/>
  <c r="B2524" i="2"/>
  <c r="E2524" i="2"/>
  <c r="G2524" i="2"/>
  <c r="D2524" i="2"/>
  <c r="B2525" i="2"/>
  <c r="E2525" i="2"/>
  <c r="G2525" i="2"/>
  <c r="D2525" i="2"/>
  <c r="B2526" i="2"/>
  <c r="E2526" i="2"/>
  <c r="G2526" i="2"/>
  <c r="D2526" i="2"/>
  <c r="B2527" i="2"/>
  <c r="E2527" i="2"/>
  <c r="G2527" i="2"/>
  <c r="D2527" i="2"/>
  <c r="B2528" i="2"/>
  <c r="E2528" i="2"/>
  <c r="G2528" i="2"/>
  <c r="D2528" i="2"/>
  <c r="B2529" i="2"/>
  <c r="E2529" i="2"/>
  <c r="G2529" i="2"/>
  <c r="D2529" i="2"/>
  <c r="B2530" i="2"/>
  <c r="E2530" i="2"/>
  <c r="G2530" i="2"/>
  <c r="D2530" i="2"/>
  <c r="B2531" i="2"/>
  <c r="E2531" i="2"/>
  <c r="G2531" i="2"/>
  <c r="D2531" i="2"/>
  <c r="B2532" i="2"/>
  <c r="E2532" i="2"/>
  <c r="G2532" i="2"/>
  <c r="D2532" i="2"/>
  <c r="B2533" i="2"/>
  <c r="E2533" i="2"/>
  <c r="G2533" i="2"/>
  <c r="D2533" i="2"/>
  <c r="B2534" i="2"/>
  <c r="E2534" i="2"/>
  <c r="G2534" i="2"/>
  <c r="D2534" i="2"/>
  <c r="B2535" i="2"/>
  <c r="E2535" i="2"/>
  <c r="G2535" i="2"/>
  <c r="D2535" i="2"/>
  <c r="B2536" i="2"/>
  <c r="E2536" i="2"/>
  <c r="G2536" i="2"/>
  <c r="D2536" i="2"/>
  <c r="B2537" i="2"/>
  <c r="E2537" i="2"/>
  <c r="G2537" i="2"/>
  <c r="D2537" i="2"/>
  <c r="B2538" i="2"/>
  <c r="E2538" i="2"/>
  <c r="G2538" i="2"/>
  <c r="D2538" i="2"/>
  <c r="B2539" i="2"/>
  <c r="E2539" i="2"/>
  <c r="G2539" i="2"/>
  <c r="D2539" i="2"/>
  <c r="B2540" i="2"/>
  <c r="E2540" i="2"/>
  <c r="G2540" i="2"/>
  <c r="D2540" i="2"/>
  <c r="B2541" i="2"/>
  <c r="E2541" i="2"/>
  <c r="G2541" i="2"/>
  <c r="D2541" i="2"/>
  <c r="B2542" i="2"/>
  <c r="E2542" i="2"/>
  <c r="G2542" i="2"/>
  <c r="D2542" i="2"/>
  <c r="B2543" i="2"/>
  <c r="E2543" i="2"/>
  <c r="G2543" i="2"/>
  <c r="D2543" i="2"/>
  <c r="B2544" i="2"/>
  <c r="E2544" i="2"/>
  <c r="G2544" i="2"/>
  <c r="D2544" i="2"/>
  <c r="B2545" i="2"/>
  <c r="E2545" i="2"/>
  <c r="G2545" i="2"/>
  <c r="D2545" i="2"/>
  <c r="B2546" i="2"/>
  <c r="E2546" i="2"/>
  <c r="G2546" i="2"/>
  <c r="D2546" i="2"/>
  <c r="B2547" i="2"/>
  <c r="E2547" i="2"/>
  <c r="G2547" i="2"/>
  <c r="D2547" i="2"/>
  <c r="B2548" i="2"/>
  <c r="E2548" i="2"/>
  <c r="G2548" i="2"/>
  <c r="D2548" i="2"/>
  <c r="B2549" i="2"/>
  <c r="E2549" i="2"/>
  <c r="G2549" i="2"/>
  <c r="D2549" i="2"/>
  <c r="B2550" i="2"/>
  <c r="E2550" i="2"/>
  <c r="G2550" i="2"/>
  <c r="D2550" i="2"/>
  <c r="B2551" i="2"/>
  <c r="E2551" i="2"/>
  <c r="G2551" i="2"/>
  <c r="D2551" i="2"/>
  <c r="B2552" i="2"/>
  <c r="E2552" i="2"/>
  <c r="G2552" i="2"/>
  <c r="D2552" i="2"/>
  <c r="B2553" i="2"/>
  <c r="E2553" i="2"/>
  <c r="G2553" i="2"/>
  <c r="D2553" i="2"/>
  <c r="B2554" i="2"/>
  <c r="E2554" i="2"/>
  <c r="G2554" i="2"/>
  <c r="D2554" i="2"/>
  <c r="B2555" i="2"/>
  <c r="E2555" i="2"/>
  <c r="G2555" i="2"/>
  <c r="D2555" i="2"/>
  <c r="B2556" i="2"/>
  <c r="E2556" i="2"/>
  <c r="G2556" i="2"/>
  <c r="D2556" i="2"/>
  <c r="B2557" i="2"/>
  <c r="E2557" i="2"/>
  <c r="G2557" i="2"/>
  <c r="D2557" i="2"/>
  <c r="B2558" i="2"/>
  <c r="E2558" i="2"/>
  <c r="G2558" i="2"/>
  <c r="D2558" i="2"/>
  <c r="B2559" i="2"/>
  <c r="E2559" i="2"/>
  <c r="G2559" i="2"/>
  <c r="D2559" i="2"/>
  <c r="B2560" i="2"/>
  <c r="E2560" i="2"/>
  <c r="G2560" i="2"/>
  <c r="D2560" i="2"/>
  <c r="B2561" i="2"/>
  <c r="E2561" i="2"/>
  <c r="G2561" i="2"/>
  <c r="D2561" i="2"/>
  <c r="B2562" i="2"/>
  <c r="E2562" i="2"/>
  <c r="G2562" i="2"/>
  <c r="D2562" i="2"/>
  <c r="B2563" i="2"/>
  <c r="E2563" i="2"/>
  <c r="G2563" i="2"/>
  <c r="D2563" i="2"/>
  <c r="B2564" i="2"/>
  <c r="E2564" i="2"/>
  <c r="G2564" i="2"/>
  <c r="D2564" i="2"/>
  <c r="B2565" i="2"/>
  <c r="E2565" i="2"/>
  <c r="G2565" i="2"/>
  <c r="D2565" i="2"/>
  <c r="B2566" i="2"/>
  <c r="E2566" i="2"/>
  <c r="G2566" i="2"/>
  <c r="D2566" i="2"/>
  <c r="B2567" i="2"/>
  <c r="E2567" i="2"/>
  <c r="G2567" i="2"/>
  <c r="D2567" i="2"/>
  <c r="B2568" i="2"/>
  <c r="E2568" i="2"/>
  <c r="G2568" i="2"/>
  <c r="D2568" i="2"/>
  <c r="B2569" i="2"/>
  <c r="E2569" i="2"/>
  <c r="G2569" i="2"/>
  <c r="D2569" i="2"/>
  <c r="B2570" i="2"/>
  <c r="E2570" i="2"/>
  <c r="G2570" i="2"/>
  <c r="D2570" i="2"/>
  <c r="B2571" i="2"/>
  <c r="E2571" i="2"/>
  <c r="G2571" i="2"/>
  <c r="D2571" i="2"/>
  <c r="B2572" i="2"/>
  <c r="E2572" i="2"/>
  <c r="G2572" i="2"/>
  <c r="D2572" i="2"/>
  <c r="B2573" i="2"/>
  <c r="E2573" i="2"/>
  <c r="G2573" i="2"/>
  <c r="D2573" i="2"/>
  <c r="B2574" i="2"/>
  <c r="E2574" i="2"/>
  <c r="G2574" i="2"/>
  <c r="D2574" i="2"/>
  <c r="B2575" i="2"/>
  <c r="E2575" i="2"/>
  <c r="G2575" i="2"/>
  <c r="D2575" i="2"/>
  <c r="B2576" i="2"/>
  <c r="E2576" i="2"/>
  <c r="G2576" i="2"/>
  <c r="D2576" i="2"/>
  <c r="B2577" i="2"/>
  <c r="E2577" i="2"/>
  <c r="G2577" i="2"/>
  <c r="D2577" i="2"/>
  <c r="B2578" i="2"/>
  <c r="E2578" i="2"/>
  <c r="G2578" i="2"/>
  <c r="D2578" i="2"/>
  <c r="B2579" i="2"/>
  <c r="E2579" i="2"/>
  <c r="G2579" i="2"/>
  <c r="D2579" i="2"/>
  <c r="B2580" i="2"/>
  <c r="E2580" i="2"/>
  <c r="G2580" i="2"/>
  <c r="D2580" i="2"/>
  <c r="B2581" i="2"/>
  <c r="E2581" i="2"/>
  <c r="G2581" i="2"/>
  <c r="D2581" i="2"/>
  <c r="B2582" i="2"/>
  <c r="E2582" i="2"/>
  <c r="G2582" i="2"/>
  <c r="D2582" i="2"/>
  <c r="B2583" i="2"/>
  <c r="E2583" i="2"/>
  <c r="G2583" i="2"/>
  <c r="D2583" i="2"/>
  <c r="B2584" i="2"/>
  <c r="E2584" i="2"/>
  <c r="G2584" i="2"/>
  <c r="D2584" i="2"/>
  <c r="B2585" i="2"/>
  <c r="E2585" i="2"/>
  <c r="G2585" i="2"/>
  <c r="D2585" i="2"/>
  <c r="B2586" i="2"/>
  <c r="E2586" i="2"/>
  <c r="G2586" i="2"/>
  <c r="D2586" i="2"/>
  <c r="B2587" i="2"/>
  <c r="E2587" i="2"/>
  <c r="G2587" i="2"/>
  <c r="D2587" i="2"/>
  <c r="B2588" i="2"/>
  <c r="E2588" i="2"/>
  <c r="G2588" i="2"/>
  <c r="D2588" i="2"/>
  <c r="B2589" i="2"/>
  <c r="E2589" i="2"/>
  <c r="G2589" i="2"/>
  <c r="D2589" i="2"/>
  <c r="B2590" i="2"/>
  <c r="E2590" i="2"/>
  <c r="G2590" i="2"/>
  <c r="D2590" i="2"/>
  <c r="B2591" i="2"/>
  <c r="E2591" i="2"/>
  <c r="G2591" i="2"/>
  <c r="D2591" i="2"/>
  <c r="B2592" i="2"/>
  <c r="E2592" i="2"/>
  <c r="G2592" i="2"/>
  <c r="D2592" i="2"/>
  <c r="B2593" i="2"/>
  <c r="E2593" i="2"/>
  <c r="G2593" i="2"/>
  <c r="D2593" i="2"/>
  <c r="B2594" i="2"/>
  <c r="E2594" i="2"/>
  <c r="G2594" i="2"/>
  <c r="D2594" i="2"/>
  <c r="B2595" i="2"/>
  <c r="E2595" i="2"/>
  <c r="G2595" i="2"/>
  <c r="D2595" i="2"/>
  <c r="B2596" i="2"/>
  <c r="E2596" i="2"/>
  <c r="G2596" i="2"/>
  <c r="D2596" i="2"/>
  <c r="B2597" i="2"/>
  <c r="E2597" i="2"/>
  <c r="G2597" i="2"/>
  <c r="D2597" i="2"/>
  <c r="B2598" i="2"/>
  <c r="E2598" i="2"/>
  <c r="G2598" i="2"/>
  <c r="D2598" i="2"/>
  <c r="B2599" i="2"/>
  <c r="E2599" i="2"/>
  <c r="G2599" i="2"/>
  <c r="D2599" i="2"/>
  <c r="B2600" i="2"/>
  <c r="E2600" i="2"/>
  <c r="G2600" i="2"/>
  <c r="D2600" i="2"/>
  <c r="B2601" i="2"/>
  <c r="E2601" i="2"/>
  <c r="G2601" i="2"/>
  <c r="D2601" i="2"/>
  <c r="B2602" i="2"/>
  <c r="E2602" i="2"/>
  <c r="G2602" i="2"/>
  <c r="D2602" i="2"/>
  <c r="B2603" i="2"/>
  <c r="E2603" i="2"/>
  <c r="G2603" i="2"/>
  <c r="D2603" i="2"/>
  <c r="B2604" i="2"/>
  <c r="E2604" i="2"/>
  <c r="G2604" i="2"/>
  <c r="D2604" i="2"/>
  <c r="B2605" i="2"/>
  <c r="E2605" i="2"/>
  <c r="G2605" i="2"/>
  <c r="D2605" i="2"/>
  <c r="B2606" i="2"/>
  <c r="E2606" i="2"/>
  <c r="G2606" i="2"/>
  <c r="D2606" i="2"/>
  <c r="B2607" i="2"/>
  <c r="E2607" i="2"/>
  <c r="G2607" i="2"/>
  <c r="D2607" i="2"/>
  <c r="B2608" i="2"/>
  <c r="E2608" i="2"/>
  <c r="G2608" i="2"/>
  <c r="D2608" i="2"/>
  <c r="B2609" i="2"/>
  <c r="E2609" i="2"/>
  <c r="G2609" i="2"/>
  <c r="D2609" i="2"/>
  <c r="B2610" i="2"/>
  <c r="E2610" i="2"/>
  <c r="G2610" i="2"/>
  <c r="D2610" i="2"/>
  <c r="B2611" i="2"/>
  <c r="E2611" i="2"/>
  <c r="G2611" i="2"/>
  <c r="D2611" i="2"/>
  <c r="B2612" i="2"/>
  <c r="E2612" i="2"/>
  <c r="G2612" i="2"/>
  <c r="D2612" i="2"/>
  <c r="B2613" i="2"/>
  <c r="E2613" i="2"/>
  <c r="G2613" i="2"/>
  <c r="D2613" i="2"/>
  <c r="B2614" i="2"/>
  <c r="E2614" i="2"/>
  <c r="G2614" i="2"/>
  <c r="D2614" i="2"/>
  <c r="B2615" i="2"/>
  <c r="E2615" i="2"/>
  <c r="G2615" i="2"/>
  <c r="D2615" i="2"/>
  <c r="B2616" i="2"/>
  <c r="E2616" i="2"/>
  <c r="G2616" i="2"/>
  <c r="D2616" i="2"/>
  <c r="B2617" i="2"/>
  <c r="E2617" i="2"/>
  <c r="G2617" i="2"/>
  <c r="D2617" i="2"/>
  <c r="B2618" i="2"/>
  <c r="E2618" i="2"/>
  <c r="G2618" i="2"/>
  <c r="D2618" i="2"/>
  <c r="B2619" i="2"/>
  <c r="E2619" i="2"/>
  <c r="G2619" i="2"/>
  <c r="D2619" i="2"/>
  <c r="B2620" i="2"/>
  <c r="E2620" i="2"/>
  <c r="G2620" i="2"/>
  <c r="D2620" i="2"/>
  <c r="B2621" i="2"/>
  <c r="E2621" i="2"/>
  <c r="G2621" i="2"/>
  <c r="D2621" i="2"/>
  <c r="B2622" i="2"/>
  <c r="E2622" i="2"/>
  <c r="G2622" i="2"/>
  <c r="D2622" i="2"/>
  <c r="B2623" i="2"/>
  <c r="E2623" i="2"/>
  <c r="G2623" i="2"/>
  <c r="D2623" i="2"/>
  <c r="B2624" i="2"/>
  <c r="E2624" i="2"/>
  <c r="G2624" i="2"/>
  <c r="D2624" i="2"/>
  <c r="B2625" i="2"/>
  <c r="E2625" i="2"/>
  <c r="G2625" i="2"/>
  <c r="D2625" i="2"/>
  <c r="B2626" i="2"/>
  <c r="E2626" i="2"/>
  <c r="G2626" i="2"/>
  <c r="D2626" i="2"/>
  <c r="B2627" i="2"/>
  <c r="E2627" i="2"/>
  <c r="G2627" i="2"/>
  <c r="D2627" i="2"/>
  <c r="B2628" i="2"/>
  <c r="E2628" i="2"/>
  <c r="G2628" i="2"/>
  <c r="D2628" i="2"/>
  <c r="B2629" i="2"/>
  <c r="E2629" i="2"/>
  <c r="G2629" i="2"/>
  <c r="D2629" i="2"/>
  <c r="B2630" i="2"/>
  <c r="E2630" i="2"/>
  <c r="G2630" i="2"/>
  <c r="D2630" i="2"/>
  <c r="B2631" i="2"/>
  <c r="E2631" i="2"/>
  <c r="G2631" i="2"/>
  <c r="D2631" i="2"/>
  <c r="B2632" i="2"/>
  <c r="E2632" i="2"/>
  <c r="G2632" i="2"/>
  <c r="D2632" i="2"/>
  <c r="B2633" i="2"/>
  <c r="E2633" i="2"/>
  <c r="G2633" i="2"/>
  <c r="D2633" i="2"/>
  <c r="B2634" i="2"/>
  <c r="E2634" i="2"/>
  <c r="G2634" i="2"/>
  <c r="D2634" i="2"/>
  <c r="B2635" i="2"/>
  <c r="E2635" i="2"/>
  <c r="G2635" i="2"/>
  <c r="D2635" i="2"/>
  <c r="B2636" i="2"/>
  <c r="E2636" i="2"/>
  <c r="G2636" i="2"/>
  <c r="D2636" i="2"/>
  <c r="B2637" i="2"/>
  <c r="E2637" i="2"/>
  <c r="G2637" i="2"/>
  <c r="D2637" i="2"/>
  <c r="B2638" i="2"/>
  <c r="E2638" i="2"/>
  <c r="G2638" i="2"/>
  <c r="D2638" i="2"/>
  <c r="B2639" i="2"/>
  <c r="E2639" i="2"/>
  <c r="G2639" i="2"/>
  <c r="D2639" i="2"/>
  <c r="B2640" i="2"/>
  <c r="E2640" i="2"/>
  <c r="G2640" i="2"/>
  <c r="D2640" i="2"/>
  <c r="B2641" i="2"/>
  <c r="E2641" i="2"/>
  <c r="G2641" i="2"/>
  <c r="D2641" i="2"/>
  <c r="B2642" i="2"/>
  <c r="E2642" i="2"/>
  <c r="G2642" i="2"/>
  <c r="D2642" i="2"/>
  <c r="B2643" i="2"/>
  <c r="E2643" i="2"/>
  <c r="G2643" i="2"/>
  <c r="D2643" i="2"/>
  <c r="B2644" i="2"/>
  <c r="E2644" i="2"/>
  <c r="G2644" i="2"/>
  <c r="D2644" i="2"/>
  <c r="B2645" i="2"/>
  <c r="E2645" i="2"/>
  <c r="G2645" i="2"/>
  <c r="D2645" i="2"/>
  <c r="B2646" i="2"/>
  <c r="E2646" i="2"/>
  <c r="G2646" i="2"/>
  <c r="D2646" i="2"/>
  <c r="B2647" i="2"/>
  <c r="E2647" i="2"/>
  <c r="G2647" i="2"/>
  <c r="D2647" i="2"/>
  <c r="B2648" i="2"/>
  <c r="E2648" i="2"/>
  <c r="G2648" i="2"/>
  <c r="D2648" i="2"/>
  <c r="B2649" i="2"/>
  <c r="E2649" i="2"/>
  <c r="G2649" i="2"/>
  <c r="D2649" i="2"/>
  <c r="B2650" i="2"/>
  <c r="E2650" i="2"/>
  <c r="G2650" i="2"/>
  <c r="D2650" i="2"/>
  <c r="B2651" i="2"/>
  <c r="E2651" i="2"/>
  <c r="G2651" i="2"/>
  <c r="D2651" i="2"/>
  <c r="B2652" i="2"/>
  <c r="E2652" i="2"/>
  <c r="G2652" i="2"/>
  <c r="D2652" i="2"/>
  <c r="B2653" i="2"/>
  <c r="E2653" i="2"/>
  <c r="G2653" i="2"/>
  <c r="D2653" i="2"/>
  <c r="B2654" i="2"/>
  <c r="E2654" i="2"/>
  <c r="G2654" i="2"/>
  <c r="D2654" i="2"/>
  <c r="B2655" i="2"/>
  <c r="E2655" i="2"/>
  <c r="G2655" i="2"/>
  <c r="D2655" i="2"/>
  <c r="B2656" i="2"/>
  <c r="E2656" i="2"/>
  <c r="G2656" i="2"/>
  <c r="D2656" i="2"/>
  <c r="B2657" i="2"/>
  <c r="E2657" i="2"/>
  <c r="G2657" i="2"/>
  <c r="D2657" i="2"/>
  <c r="B2658" i="2"/>
  <c r="E2658" i="2"/>
  <c r="G2658" i="2"/>
  <c r="D2658" i="2"/>
  <c r="B2659" i="2"/>
  <c r="E2659" i="2"/>
  <c r="G2659" i="2"/>
  <c r="D2659" i="2"/>
  <c r="B2660" i="2"/>
  <c r="E2660" i="2"/>
  <c r="G2660" i="2"/>
  <c r="D2660" i="2"/>
  <c r="B2661" i="2"/>
  <c r="E2661" i="2"/>
  <c r="G2661" i="2"/>
  <c r="D2661" i="2"/>
  <c r="B2662" i="2"/>
  <c r="E2662" i="2"/>
  <c r="G2662" i="2"/>
  <c r="D2662" i="2"/>
  <c r="B2663" i="2"/>
  <c r="E2663" i="2"/>
  <c r="G2663" i="2"/>
  <c r="D2663" i="2"/>
  <c r="B2664" i="2"/>
  <c r="E2664" i="2"/>
  <c r="G2664" i="2"/>
  <c r="D2664" i="2"/>
  <c r="B2665" i="2"/>
  <c r="E2665" i="2"/>
  <c r="G2665" i="2"/>
  <c r="D2665" i="2"/>
  <c r="B2666" i="2"/>
  <c r="E2666" i="2"/>
  <c r="G2666" i="2"/>
  <c r="D2666" i="2"/>
  <c r="B2667" i="2"/>
  <c r="E2667" i="2"/>
  <c r="G2667" i="2"/>
  <c r="D2667" i="2"/>
  <c r="B2668" i="2"/>
  <c r="E2668" i="2"/>
  <c r="G2668" i="2"/>
  <c r="D2668" i="2"/>
  <c r="B2669" i="2"/>
  <c r="E2669" i="2"/>
  <c r="G2669" i="2"/>
  <c r="D2669" i="2"/>
  <c r="B2670" i="2"/>
  <c r="E2670" i="2"/>
  <c r="G2670" i="2"/>
  <c r="D2670" i="2"/>
  <c r="B2671" i="2"/>
  <c r="E2671" i="2"/>
  <c r="G2671" i="2"/>
  <c r="D2671" i="2"/>
  <c r="B2672" i="2"/>
  <c r="E2672" i="2"/>
  <c r="G2672" i="2"/>
  <c r="D2672" i="2"/>
  <c r="B2673" i="2"/>
  <c r="E2673" i="2"/>
  <c r="G2673" i="2"/>
  <c r="D2673" i="2"/>
  <c r="B2674" i="2"/>
  <c r="E2674" i="2"/>
  <c r="G2674" i="2"/>
  <c r="D2674" i="2"/>
  <c r="B2675" i="2"/>
  <c r="E2675" i="2"/>
  <c r="G2675" i="2"/>
  <c r="D2675" i="2"/>
  <c r="B2676" i="2"/>
  <c r="E2676" i="2"/>
  <c r="G2676" i="2"/>
  <c r="D2676" i="2"/>
  <c r="B2677" i="2"/>
  <c r="E2677" i="2"/>
  <c r="G2677" i="2"/>
  <c r="D2677" i="2"/>
  <c r="B2678" i="2"/>
  <c r="E2678" i="2"/>
  <c r="G2678" i="2"/>
  <c r="D2678" i="2"/>
  <c r="B2679" i="2"/>
  <c r="E2679" i="2"/>
  <c r="G2679" i="2"/>
  <c r="D2679" i="2"/>
  <c r="B2680" i="2"/>
  <c r="E2680" i="2"/>
  <c r="G2680" i="2"/>
  <c r="D2680" i="2"/>
  <c r="B2681" i="2"/>
  <c r="E2681" i="2"/>
  <c r="G2681" i="2"/>
  <c r="D2681" i="2"/>
  <c r="B2682" i="2"/>
  <c r="E2682" i="2"/>
  <c r="G2682" i="2"/>
  <c r="D2682" i="2"/>
  <c r="B2683" i="2"/>
  <c r="E2683" i="2"/>
  <c r="G2683" i="2"/>
  <c r="D2683" i="2"/>
  <c r="B2684" i="2"/>
  <c r="E2684" i="2"/>
  <c r="G2684" i="2"/>
  <c r="D2684" i="2"/>
  <c r="B2685" i="2"/>
  <c r="E2685" i="2"/>
  <c r="G2685" i="2"/>
  <c r="D2685" i="2"/>
  <c r="B2686" i="2"/>
  <c r="E2686" i="2"/>
  <c r="G2686" i="2"/>
  <c r="D2686" i="2"/>
  <c r="B2687" i="2"/>
  <c r="E2687" i="2"/>
  <c r="G2687" i="2"/>
  <c r="D2687" i="2"/>
  <c r="B2688" i="2"/>
  <c r="E2688" i="2"/>
  <c r="G2688" i="2"/>
  <c r="D2688" i="2"/>
  <c r="B2689" i="2"/>
  <c r="E2689" i="2"/>
  <c r="G2689" i="2"/>
  <c r="D2689" i="2"/>
  <c r="B2690" i="2"/>
  <c r="E2690" i="2"/>
  <c r="G2690" i="2"/>
  <c r="D2690" i="2"/>
  <c r="B2691" i="2"/>
  <c r="E2691" i="2"/>
  <c r="G2691" i="2"/>
  <c r="D2691" i="2"/>
  <c r="B2692" i="2"/>
  <c r="E2692" i="2"/>
  <c r="G2692" i="2"/>
  <c r="D2692" i="2"/>
  <c r="B2693" i="2"/>
  <c r="E2693" i="2"/>
  <c r="G2693" i="2"/>
  <c r="D2693" i="2"/>
  <c r="B2694" i="2"/>
  <c r="E2694" i="2"/>
  <c r="G2694" i="2"/>
  <c r="D2694" i="2"/>
  <c r="B2695" i="2"/>
  <c r="E2695" i="2"/>
  <c r="G2695" i="2"/>
  <c r="D2695" i="2"/>
  <c r="B2696" i="2"/>
  <c r="E2696" i="2"/>
  <c r="G2696" i="2"/>
  <c r="D2696" i="2"/>
  <c r="B2697" i="2"/>
  <c r="E2697" i="2"/>
  <c r="G2697" i="2"/>
  <c r="D2697" i="2"/>
  <c r="B2698" i="2"/>
  <c r="E2698" i="2"/>
  <c r="G2698" i="2"/>
  <c r="D2698" i="2"/>
  <c r="B2699" i="2"/>
  <c r="E2699" i="2"/>
  <c r="G2699" i="2"/>
  <c r="D2699" i="2"/>
  <c r="B2700" i="2"/>
  <c r="E2700" i="2"/>
  <c r="G2700" i="2"/>
  <c r="D2700" i="2"/>
  <c r="B2701" i="2"/>
  <c r="E2701" i="2"/>
  <c r="G2701" i="2"/>
  <c r="D2701" i="2"/>
  <c r="B2702" i="2"/>
  <c r="E2702" i="2"/>
  <c r="G2702" i="2"/>
  <c r="D2702" i="2"/>
  <c r="B2703" i="2"/>
  <c r="E2703" i="2"/>
  <c r="G2703" i="2"/>
  <c r="D2703" i="2"/>
  <c r="B2704" i="2"/>
  <c r="E2704" i="2"/>
  <c r="G2704" i="2"/>
  <c r="D2704" i="2"/>
  <c r="B2705" i="2"/>
  <c r="E2705" i="2"/>
  <c r="G2705" i="2"/>
  <c r="D2705" i="2"/>
  <c r="B2706" i="2"/>
  <c r="E2706" i="2"/>
  <c r="G2706" i="2"/>
  <c r="D2706" i="2"/>
  <c r="B2707" i="2"/>
  <c r="E2707" i="2"/>
  <c r="G2707" i="2"/>
  <c r="D2707" i="2"/>
  <c r="B2708" i="2"/>
  <c r="E2708" i="2"/>
  <c r="G2708" i="2"/>
  <c r="D2708" i="2"/>
  <c r="B2709" i="2"/>
  <c r="E2709" i="2"/>
  <c r="G2709" i="2"/>
  <c r="D2709" i="2"/>
  <c r="B2710" i="2"/>
  <c r="E2710" i="2"/>
  <c r="G2710" i="2"/>
  <c r="D2710" i="2"/>
  <c r="B2711" i="2"/>
  <c r="E2711" i="2"/>
  <c r="G2711" i="2"/>
  <c r="D2711" i="2"/>
  <c r="B2712" i="2"/>
  <c r="E2712" i="2"/>
  <c r="G2712" i="2"/>
  <c r="D2712" i="2"/>
  <c r="B2713" i="2"/>
  <c r="E2713" i="2"/>
  <c r="G2713" i="2"/>
  <c r="D2713" i="2"/>
  <c r="B2714" i="2"/>
  <c r="E2714" i="2"/>
  <c r="G2714" i="2"/>
  <c r="D2714" i="2"/>
  <c r="B2715" i="2"/>
  <c r="E2715" i="2"/>
  <c r="G2715" i="2"/>
  <c r="D2715" i="2"/>
  <c r="B2716" i="2"/>
  <c r="E2716" i="2"/>
  <c r="G2716" i="2"/>
  <c r="D2716" i="2"/>
  <c r="B2717" i="2"/>
  <c r="E2717" i="2"/>
  <c r="G2717" i="2"/>
  <c r="D2717" i="2"/>
  <c r="B2718" i="2"/>
  <c r="E2718" i="2"/>
  <c r="G2718" i="2"/>
  <c r="D2718" i="2"/>
  <c r="B2719" i="2"/>
  <c r="E2719" i="2"/>
  <c r="G2719" i="2"/>
  <c r="D2719" i="2"/>
  <c r="B2720" i="2"/>
  <c r="E2720" i="2"/>
  <c r="G2720" i="2"/>
  <c r="D2720" i="2"/>
  <c r="B2721" i="2"/>
  <c r="E2721" i="2"/>
  <c r="G2721" i="2"/>
  <c r="D2721" i="2"/>
  <c r="B2722" i="2"/>
  <c r="E2722" i="2"/>
  <c r="G2722" i="2"/>
  <c r="D2722" i="2"/>
  <c r="B2723" i="2"/>
  <c r="E2723" i="2"/>
  <c r="G2723" i="2"/>
  <c r="D2723" i="2"/>
  <c r="B2724" i="2"/>
  <c r="E2724" i="2"/>
  <c r="G2724" i="2"/>
  <c r="D2724" i="2"/>
  <c r="B2725" i="2"/>
  <c r="E2725" i="2"/>
  <c r="G2725" i="2"/>
  <c r="D2725" i="2"/>
  <c r="B2726" i="2"/>
  <c r="E2726" i="2"/>
  <c r="G2726" i="2"/>
  <c r="D2726" i="2"/>
  <c r="B2727" i="2"/>
  <c r="E2727" i="2"/>
  <c r="G2727" i="2"/>
  <c r="D2727" i="2"/>
  <c r="B2728" i="2"/>
  <c r="E2728" i="2"/>
  <c r="G2728" i="2"/>
  <c r="D2728" i="2"/>
  <c r="B2729" i="2"/>
  <c r="E2729" i="2"/>
  <c r="G2729" i="2"/>
  <c r="D2729" i="2"/>
  <c r="B2730" i="2"/>
  <c r="E2730" i="2"/>
  <c r="G2730" i="2"/>
  <c r="D2730" i="2"/>
  <c r="B2731" i="2"/>
  <c r="E2731" i="2"/>
  <c r="G2731" i="2"/>
  <c r="D2731" i="2"/>
  <c r="B2732" i="2"/>
  <c r="E2732" i="2"/>
  <c r="G2732" i="2"/>
  <c r="D2732" i="2"/>
  <c r="B2733" i="2"/>
  <c r="E2733" i="2"/>
  <c r="G2733" i="2"/>
  <c r="D2733" i="2"/>
  <c r="B2734" i="2"/>
  <c r="E2734" i="2"/>
  <c r="G2734" i="2"/>
  <c r="D2734" i="2"/>
  <c r="B2735" i="2"/>
  <c r="E2735" i="2"/>
  <c r="G2735" i="2"/>
  <c r="D2735" i="2"/>
  <c r="B2736" i="2"/>
  <c r="E2736" i="2"/>
  <c r="G2736" i="2"/>
  <c r="D2736" i="2"/>
  <c r="B2737" i="2"/>
  <c r="E2737" i="2"/>
  <c r="G2737" i="2"/>
  <c r="D2737" i="2"/>
  <c r="B2738" i="2"/>
  <c r="E2738" i="2"/>
  <c r="G2738" i="2"/>
  <c r="D2738" i="2"/>
  <c r="B2739" i="2"/>
  <c r="E2739" i="2"/>
  <c r="G2739" i="2"/>
  <c r="D2739" i="2"/>
  <c r="B2740" i="2"/>
  <c r="E2740" i="2"/>
  <c r="G2740" i="2"/>
  <c r="D2740" i="2"/>
  <c r="B2741" i="2"/>
  <c r="E2741" i="2"/>
  <c r="G2741" i="2"/>
  <c r="D2741" i="2"/>
  <c r="B2742" i="2"/>
  <c r="E2742" i="2"/>
  <c r="G2742" i="2"/>
  <c r="D2742" i="2"/>
  <c r="B2743" i="2"/>
  <c r="E2743" i="2"/>
  <c r="G2743" i="2"/>
  <c r="D2743" i="2"/>
  <c r="B2744" i="2"/>
  <c r="E2744" i="2"/>
  <c r="G2744" i="2"/>
  <c r="D2744" i="2"/>
  <c r="B2745" i="2"/>
  <c r="E2745" i="2"/>
  <c r="G2745" i="2"/>
  <c r="D2745" i="2"/>
  <c r="B2746" i="2"/>
  <c r="E2746" i="2"/>
  <c r="G2746" i="2"/>
  <c r="D2746" i="2"/>
  <c r="B2747" i="2"/>
  <c r="E2747" i="2"/>
  <c r="G2747" i="2"/>
  <c r="D2747" i="2"/>
  <c r="B2748" i="2"/>
  <c r="E2748" i="2"/>
  <c r="G2748" i="2"/>
  <c r="D2748" i="2"/>
  <c r="B2749" i="2"/>
  <c r="E2749" i="2"/>
  <c r="G2749" i="2"/>
  <c r="D2749" i="2"/>
  <c r="B2750" i="2"/>
  <c r="E2750" i="2"/>
  <c r="G2750" i="2"/>
  <c r="D2750" i="2"/>
  <c r="B2751" i="2"/>
  <c r="E2751" i="2"/>
  <c r="G2751" i="2"/>
  <c r="D2751" i="2"/>
  <c r="B2752" i="2"/>
  <c r="E2752" i="2"/>
  <c r="G2752" i="2"/>
  <c r="D2752" i="2"/>
  <c r="B2753" i="2"/>
  <c r="E2753" i="2"/>
  <c r="G2753" i="2"/>
  <c r="D2753" i="2"/>
  <c r="B2754" i="2"/>
  <c r="E2754" i="2"/>
  <c r="G2754" i="2"/>
  <c r="D2754" i="2"/>
  <c r="B2755" i="2"/>
  <c r="E2755" i="2"/>
  <c r="G2755" i="2"/>
  <c r="D2755" i="2"/>
  <c r="B2756" i="2"/>
  <c r="E2756" i="2"/>
  <c r="G2756" i="2"/>
  <c r="D2756" i="2"/>
  <c r="B2757" i="2"/>
  <c r="E2757" i="2"/>
  <c r="G2757" i="2"/>
  <c r="D2757" i="2"/>
  <c r="B2758" i="2"/>
  <c r="E2758" i="2"/>
  <c r="G2758" i="2"/>
  <c r="D2758" i="2"/>
  <c r="B2759" i="2"/>
  <c r="E2759" i="2"/>
  <c r="G2759" i="2"/>
  <c r="D2759" i="2"/>
  <c r="B2760" i="2"/>
  <c r="E2760" i="2"/>
  <c r="G2760" i="2"/>
  <c r="D2760" i="2"/>
  <c r="B2761" i="2"/>
  <c r="E2761" i="2"/>
  <c r="G2761" i="2"/>
  <c r="D2761" i="2"/>
  <c r="B2762" i="2"/>
  <c r="E2762" i="2"/>
  <c r="G2762" i="2"/>
  <c r="D2762" i="2"/>
  <c r="B2763" i="2"/>
  <c r="E2763" i="2"/>
  <c r="G2763" i="2"/>
  <c r="D2763" i="2"/>
  <c r="B2764" i="2"/>
  <c r="E2764" i="2"/>
  <c r="G2764" i="2"/>
  <c r="D2764" i="2"/>
  <c r="B2765" i="2"/>
  <c r="E2765" i="2"/>
  <c r="G2765" i="2"/>
  <c r="D2765" i="2"/>
  <c r="B2766" i="2"/>
  <c r="E2766" i="2"/>
  <c r="G2766" i="2"/>
  <c r="D2766" i="2"/>
  <c r="B2767" i="2"/>
  <c r="E2767" i="2"/>
  <c r="G2767" i="2"/>
  <c r="D2767" i="2"/>
  <c r="B2768" i="2"/>
  <c r="E2768" i="2"/>
  <c r="G2768" i="2"/>
  <c r="D2768" i="2"/>
  <c r="B2769" i="2"/>
  <c r="E2769" i="2"/>
  <c r="G2769" i="2"/>
  <c r="D2769" i="2"/>
  <c r="B2770" i="2"/>
  <c r="E2770" i="2"/>
  <c r="G2770" i="2"/>
  <c r="D2770" i="2"/>
  <c r="B2771" i="2"/>
  <c r="E2771" i="2"/>
  <c r="G2771" i="2"/>
  <c r="D2771" i="2"/>
  <c r="B2772" i="2"/>
  <c r="E2772" i="2"/>
  <c r="G2772" i="2"/>
  <c r="D2772" i="2"/>
  <c r="B2773" i="2"/>
  <c r="E2773" i="2"/>
  <c r="G2773" i="2"/>
  <c r="D2773" i="2"/>
  <c r="B2774" i="2"/>
  <c r="E2774" i="2"/>
  <c r="G2774" i="2"/>
  <c r="D2774" i="2"/>
  <c r="B2775" i="2"/>
  <c r="E2775" i="2"/>
  <c r="G2775" i="2"/>
  <c r="D2775" i="2"/>
  <c r="B2776" i="2"/>
  <c r="E2776" i="2"/>
  <c r="G2776" i="2"/>
  <c r="D2776" i="2"/>
  <c r="B2777" i="2"/>
  <c r="E2777" i="2"/>
  <c r="G2777" i="2"/>
  <c r="D2777" i="2"/>
  <c r="B2778" i="2"/>
  <c r="E2778" i="2"/>
  <c r="G2778" i="2"/>
  <c r="D2778" i="2"/>
  <c r="B2779" i="2"/>
  <c r="E2779" i="2"/>
  <c r="G2779" i="2"/>
  <c r="D2779" i="2"/>
  <c r="B2780" i="2"/>
  <c r="E2780" i="2"/>
  <c r="G2780" i="2"/>
  <c r="D2780" i="2"/>
  <c r="B2781" i="2"/>
  <c r="E2781" i="2"/>
  <c r="G2781" i="2"/>
  <c r="D2781" i="2"/>
  <c r="B2782" i="2"/>
  <c r="E2782" i="2"/>
  <c r="G2782" i="2"/>
  <c r="D2782" i="2"/>
  <c r="B2783" i="2"/>
  <c r="E2783" i="2"/>
  <c r="G2783" i="2"/>
  <c r="D2783" i="2"/>
  <c r="B2784" i="2"/>
  <c r="E2784" i="2"/>
  <c r="G2784" i="2"/>
  <c r="D2784" i="2"/>
  <c r="B2785" i="2"/>
  <c r="E2785" i="2"/>
  <c r="G2785" i="2"/>
  <c r="D2785" i="2"/>
  <c r="B2786" i="2"/>
  <c r="E2786" i="2"/>
  <c r="G2786" i="2"/>
  <c r="D2786" i="2"/>
  <c r="B2787" i="2"/>
  <c r="E2787" i="2"/>
  <c r="G2787" i="2"/>
  <c r="D2787" i="2"/>
  <c r="B2788" i="2"/>
  <c r="E2788" i="2"/>
  <c r="G2788" i="2"/>
  <c r="D2788" i="2"/>
  <c r="B2789" i="2"/>
  <c r="E2789" i="2"/>
  <c r="G2789" i="2"/>
  <c r="D2789" i="2"/>
  <c r="B2790" i="2"/>
  <c r="E2790" i="2"/>
  <c r="G2790" i="2"/>
  <c r="D2790" i="2"/>
  <c r="B2791" i="2"/>
  <c r="E2791" i="2"/>
  <c r="G2791" i="2"/>
  <c r="D2791" i="2"/>
  <c r="B2792" i="2"/>
  <c r="E2792" i="2"/>
  <c r="G2792" i="2"/>
  <c r="D2792" i="2"/>
  <c r="B2793" i="2"/>
  <c r="E2793" i="2"/>
  <c r="G2793" i="2"/>
  <c r="D2793" i="2"/>
  <c r="B2794" i="2"/>
  <c r="E2794" i="2"/>
  <c r="G2794" i="2"/>
  <c r="D2794" i="2"/>
  <c r="B2795" i="2"/>
  <c r="E2795" i="2"/>
  <c r="G2795" i="2"/>
  <c r="D2795" i="2"/>
  <c r="B2796" i="2"/>
  <c r="E2796" i="2"/>
  <c r="G2796" i="2"/>
  <c r="D2796" i="2"/>
  <c r="B2797" i="2"/>
  <c r="E2797" i="2"/>
  <c r="G2797" i="2"/>
  <c r="D2797" i="2"/>
  <c r="B2798" i="2"/>
  <c r="E2798" i="2"/>
  <c r="G2798" i="2"/>
  <c r="D2798" i="2"/>
  <c r="B2799" i="2"/>
  <c r="E2799" i="2"/>
  <c r="G2799" i="2"/>
  <c r="D2799" i="2"/>
  <c r="B2800" i="2"/>
  <c r="E2800" i="2"/>
  <c r="G2800" i="2"/>
  <c r="D2800" i="2"/>
  <c r="B2801" i="2"/>
  <c r="E2801" i="2"/>
  <c r="G2801" i="2"/>
  <c r="D2801" i="2"/>
  <c r="B2802" i="2"/>
  <c r="E2802" i="2"/>
  <c r="G2802" i="2"/>
  <c r="D2802" i="2"/>
  <c r="B2803" i="2"/>
  <c r="E2803" i="2"/>
  <c r="G2803" i="2"/>
  <c r="D2803" i="2"/>
  <c r="B2804" i="2"/>
  <c r="E2804" i="2"/>
  <c r="G2804" i="2"/>
  <c r="D2804" i="2"/>
  <c r="B2805" i="2"/>
  <c r="E2805" i="2"/>
  <c r="G2805" i="2"/>
  <c r="D2805" i="2"/>
  <c r="B2806" i="2"/>
  <c r="E2806" i="2"/>
  <c r="G2806" i="2"/>
  <c r="D2806" i="2"/>
  <c r="B2807" i="2"/>
  <c r="E2807" i="2"/>
  <c r="G2807" i="2"/>
  <c r="D2807" i="2"/>
  <c r="B2808" i="2"/>
  <c r="E2808" i="2"/>
  <c r="G2808" i="2"/>
  <c r="D2808" i="2"/>
  <c r="B2809" i="2"/>
  <c r="E2809" i="2"/>
  <c r="G2809" i="2"/>
  <c r="D2809" i="2"/>
  <c r="B2810" i="2"/>
  <c r="E2810" i="2"/>
  <c r="G2810" i="2"/>
  <c r="D2810" i="2"/>
  <c r="B2811" i="2"/>
  <c r="E2811" i="2"/>
  <c r="G2811" i="2"/>
  <c r="D2811" i="2"/>
  <c r="B2812" i="2"/>
  <c r="E2812" i="2"/>
  <c r="G2812" i="2"/>
  <c r="D2812" i="2"/>
  <c r="B2813" i="2"/>
  <c r="E2813" i="2"/>
  <c r="G2813" i="2"/>
  <c r="D2813" i="2"/>
  <c r="B2814" i="2"/>
  <c r="E2814" i="2"/>
  <c r="G2814" i="2"/>
  <c r="D2814" i="2"/>
  <c r="B2815" i="2"/>
  <c r="E2815" i="2"/>
  <c r="G2815" i="2"/>
  <c r="D2815" i="2"/>
  <c r="B2816" i="2"/>
  <c r="E2816" i="2"/>
  <c r="G2816" i="2"/>
  <c r="D2816" i="2"/>
  <c r="B2817" i="2"/>
  <c r="E2817" i="2"/>
  <c r="G2817" i="2"/>
  <c r="D2817" i="2"/>
  <c r="B2818" i="2"/>
  <c r="E2818" i="2"/>
  <c r="G2818" i="2"/>
  <c r="D2818" i="2"/>
  <c r="B2819" i="2"/>
  <c r="E2819" i="2"/>
  <c r="G2819" i="2"/>
  <c r="D2819" i="2"/>
  <c r="B2820" i="2"/>
  <c r="E2820" i="2"/>
  <c r="G2820" i="2"/>
  <c r="D2820" i="2"/>
  <c r="B2821" i="2"/>
  <c r="E2821" i="2"/>
  <c r="G2821" i="2"/>
  <c r="D2821" i="2"/>
  <c r="B2822" i="2"/>
  <c r="E2822" i="2"/>
  <c r="G2822" i="2"/>
  <c r="D2822" i="2"/>
  <c r="B2823" i="2"/>
  <c r="E2823" i="2"/>
  <c r="G2823" i="2"/>
  <c r="D2823" i="2"/>
  <c r="B2824" i="2"/>
  <c r="E2824" i="2"/>
  <c r="G2824" i="2"/>
  <c r="D2824" i="2"/>
  <c r="B2825" i="2"/>
  <c r="E2825" i="2"/>
  <c r="G2825" i="2"/>
  <c r="D2825" i="2"/>
  <c r="B2826" i="2"/>
  <c r="E2826" i="2"/>
  <c r="G2826" i="2"/>
  <c r="D2826" i="2"/>
  <c r="B2827" i="2"/>
  <c r="E2827" i="2"/>
  <c r="G2827" i="2"/>
  <c r="D2827" i="2"/>
  <c r="B2828" i="2"/>
  <c r="E2828" i="2"/>
  <c r="G2828" i="2"/>
  <c r="D2828" i="2"/>
  <c r="B2829" i="2"/>
  <c r="E2829" i="2"/>
  <c r="G2829" i="2"/>
  <c r="D2829" i="2"/>
  <c r="B2830" i="2"/>
  <c r="E2830" i="2"/>
  <c r="G2830" i="2"/>
  <c r="D2830" i="2"/>
  <c r="B2831" i="2"/>
  <c r="E2831" i="2"/>
  <c r="G2831" i="2"/>
  <c r="D2831" i="2"/>
  <c r="B2832" i="2"/>
  <c r="E2832" i="2"/>
  <c r="G2832" i="2"/>
  <c r="D2832" i="2"/>
  <c r="B2833" i="2"/>
  <c r="E2833" i="2"/>
  <c r="G2833" i="2"/>
  <c r="D2833" i="2"/>
  <c r="B2834" i="2"/>
  <c r="E2834" i="2"/>
  <c r="G2834" i="2"/>
  <c r="D2834" i="2"/>
  <c r="B2835" i="2"/>
  <c r="E2835" i="2"/>
  <c r="G2835" i="2"/>
  <c r="D2835" i="2"/>
  <c r="B2836" i="2"/>
  <c r="E2836" i="2"/>
  <c r="G2836" i="2"/>
  <c r="D2836" i="2"/>
  <c r="B2837" i="2"/>
  <c r="E2837" i="2"/>
  <c r="G2837" i="2"/>
  <c r="D2837" i="2"/>
  <c r="B2838" i="2"/>
  <c r="E2838" i="2"/>
  <c r="G2838" i="2"/>
  <c r="D2838" i="2"/>
  <c r="B2839" i="2"/>
  <c r="E2839" i="2"/>
  <c r="G2839" i="2"/>
  <c r="D2839" i="2"/>
  <c r="B2840" i="2"/>
  <c r="E2840" i="2"/>
  <c r="G2840" i="2"/>
  <c r="D2840" i="2"/>
  <c r="B2841" i="2"/>
  <c r="E2841" i="2"/>
  <c r="G2841" i="2"/>
  <c r="D2841" i="2"/>
  <c r="B2842" i="2"/>
  <c r="E2842" i="2"/>
  <c r="G2842" i="2"/>
  <c r="D2842" i="2"/>
  <c r="B2843" i="2"/>
  <c r="E2843" i="2"/>
  <c r="G2843" i="2"/>
  <c r="D2843" i="2"/>
  <c r="B2844" i="2"/>
  <c r="E2844" i="2"/>
  <c r="G2844" i="2"/>
  <c r="D2844" i="2"/>
  <c r="B2845" i="2"/>
  <c r="E2845" i="2"/>
  <c r="G2845" i="2"/>
  <c r="D2845" i="2"/>
  <c r="B2846" i="2"/>
  <c r="E2846" i="2"/>
  <c r="G2846" i="2"/>
  <c r="D2846" i="2"/>
  <c r="B2847" i="2"/>
  <c r="E2847" i="2"/>
  <c r="G2847" i="2"/>
  <c r="D2847" i="2"/>
  <c r="B2848" i="2"/>
  <c r="E2848" i="2"/>
  <c r="G2848" i="2"/>
  <c r="D2848" i="2"/>
  <c r="B2849" i="2"/>
  <c r="E2849" i="2"/>
  <c r="G2849" i="2"/>
  <c r="D2849" i="2"/>
  <c r="B2850" i="2"/>
  <c r="E2850" i="2"/>
  <c r="G2850" i="2"/>
  <c r="D2850" i="2"/>
  <c r="B2851" i="2"/>
  <c r="E2851" i="2"/>
  <c r="G2851" i="2"/>
  <c r="D2851" i="2"/>
  <c r="B2852" i="2"/>
  <c r="E2852" i="2"/>
  <c r="G2852" i="2"/>
  <c r="D2852" i="2"/>
  <c r="B2853" i="2"/>
  <c r="E2853" i="2"/>
  <c r="G2853" i="2"/>
  <c r="D2853" i="2"/>
  <c r="B2854" i="2"/>
  <c r="E2854" i="2"/>
  <c r="G2854" i="2"/>
  <c r="D2854" i="2"/>
  <c r="B2855" i="2"/>
  <c r="E2855" i="2"/>
  <c r="G2855" i="2"/>
  <c r="D2855" i="2"/>
  <c r="B2856" i="2"/>
  <c r="E2856" i="2"/>
  <c r="G2856" i="2"/>
  <c r="D2856" i="2"/>
  <c r="B2857" i="2"/>
  <c r="E2857" i="2"/>
  <c r="G2857" i="2"/>
  <c r="D2857" i="2"/>
  <c r="B2858" i="2"/>
  <c r="E2858" i="2"/>
  <c r="G2858" i="2"/>
  <c r="D2858" i="2"/>
  <c r="B2859" i="2"/>
  <c r="E2859" i="2"/>
  <c r="G2859" i="2"/>
  <c r="D2859" i="2"/>
  <c r="B2860" i="2"/>
  <c r="E2860" i="2"/>
  <c r="G2860" i="2"/>
  <c r="D2860" i="2"/>
  <c r="B2861" i="2"/>
  <c r="E2861" i="2"/>
  <c r="G2861" i="2"/>
  <c r="D2861" i="2"/>
  <c r="B2862" i="2"/>
  <c r="E2862" i="2"/>
  <c r="G2862" i="2"/>
  <c r="D2862" i="2"/>
  <c r="B2863" i="2"/>
  <c r="E2863" i="2"/>
  <c r="G2863" i="2"/>
  <c r="D2863" i="2"/>
  <c r="B2864" i="2"/>
  <c r="E2864" i="2"/>
  <c r="G2864" i="2"/>
  <c r="D2864" i="2"/>
  <c r="B2865" i="2"/>
  <c r="E2865" i="2"/>
  <c r="G2865" i="2"/>
  <c r="D2865" i="2"/>
  <c r="B2866" i="2"/>
  <c r="E2866" i="2"/>
  <c r="G2866" i="2"/>
  <c r="D2866" i="2"/>
  <c r="B2867" i="2"/>
  <c r="E2867" i="2"/>
  <c r="G2867" i="2"/>
  <c r="D2867" i="2"/>
  <c r="B2868" i="2"/>
  <c r="E2868" i="2"/>
  <c r="G2868" i="2"/>
  <c r="D2868" i="2"/>
  <c r="B2869" i="2"/>
  <c r="E2869" i="2"/>
  <c r="G2869" i="2"/>
  <c r="D2869" i="2"/>
  <c r="B2870" i="2"/>
  <c r="E2870" i="2"/>
  <c r="G2870" i="2"/>
  <c r="D2870" i="2"/>
  <c r="B2871" i="2"/>
  <c r="E2871" i="2"/>
  <c r="G2871" i="2"/>
  <c r="D2871" i="2"/>
  <c r="B2872" i="2"/>
  <c r="E2872" i="2"/>
  <c r="G2872" i="2"/>
  <c r="D2872" i="2"/>
  <c r="B2873" i="2"/>
  <c r="E2873" i="2"/>
  <c r="G2873" i="2"/>
  <c r="D2873" i="2"/>
  <c r="B2874" i="2"/>
  <c r="E2874" i="2"/>
  <c r="G2874" i="2"/>
  <c r="D2874" i="2"/>
  <c r="B2875" i="2"/>
  <c r="E2875" i="2"/>
  <c r="G2875" i="2"/>
  <c r="D2875" i="2"/>
  <c r="B2876" i="2"/>
  <c r="E2876" i="2"/>
  <c r="G2876" i="2"/>
  <c r="D2876" i="2"/>
  <c r="B2877" i="2"/>
  <c r="E2877" i="2"/>
  <c r="G2877" i="2"/>
  <c r="D2877" i="2"/>
  <c r="B2878" i="2"/>
  <c r="E2878" i="2"/>
  <c r="G2878" i="2"/>
  <c r="D2878" i="2"/>
  <c r="B2879" i="2"/>
  <c r="E2879" i="2"/>
  <c r="G2879" i="2"/>
  <c r="D2879" i="2"/>
  <c r="B2880" i="2"/>
  <c r="E2880" i="2"/>
  <c r="G2880" i="2"/>
  <c r="D2880" i="2"/>
  <c r="B2881" i="2"/>
  <c r="E2881" i="2"/>
  <c r="G2881" i="2"/>
  <c r="D2881" i="2"/>
  <c r="B2882" i="2"/>
  <c r="E2882" i="2"/>
  <c r="G2882" i="2"/>
  <c r="D2882" i="2"/>
  <c r="B2883" i="2"/>
  <c r="E2883" i="2"/>
  <c r="G2883" i="2"/>
  <c r="D2883" i="2"/>
  <c r="B2884" i="2"/>
  <c r="E2884" i="2"/>
  <c r="G2884" i="2"/>
  <c r="D2884" i="2"/>
  <c r="B2885" i="2"/>
  <c r="E2885" i="2"/>
  <c r="G2885" i="2"/>
  <c r="D2885" i="2"/>
  <c r="B2886" i="2"/>
  <c r="E2886" i="2"/>
  <c r="G2886" i="2"/>
  <c r="D2886" i="2"/>
  <c r="B2887" i="2"/>
  <c r="E2887" i="2"/>
  <c r="G2887" i="2"/>
  <c r="D2887" i="2"/>
  <c r="B2888" i="2"/>
  <c r="E2888" i="2"/>
  <c r="G2888" i="2"/>
  <c r="D2888" i="2"/>
  <c r="B2889" i="2"/>
  <c r="E2889" i="2"/>
  <c r="G2889" i="2"/>
  <c r="D2889" i="2"/>
  <c r="B2890" i="2"/>
  <c r="E2890" i="2"/>
  <c r="G2890" i="2"/>
  <c r="D2890" i="2"/>
  <c r="B2891" i="2"/>
  <c r="E2891" i="2"/>
  <c r="G2891" i="2"/>
  <c r="D2891" i="2"/>
  <c r="B2892" i="2"/>
  <c r="E2892" i="2"/>
  <c r="G2892" i="2"/>
  <c r="D2892" i="2"/>
  <c r="B2893" i="2"/>
  <c r="E2893" i="2"/>
  <c r="G2893" i="2"/>
  <c r="D2893" i="2"/>
  <c r="B2894" i="2"/>
  <c r="E2894" i="2"/>
  <c r="G2894" i="2"/>
  <c r="D2894" i="2"/>
  <c r="B2895" i="2"/>
  <c r="E2895" i="2"/>
  <c r="G2895" i="2"/>
  <c r="D2895" i="2"/>
  <c r="B2896" i="2"/>
  <c r="E2896" i="2"/>
  <c r="G2896" i="2"/>
  <c r="D2896" i="2"/>
  <c r="B2897" i="2"/>
  <c r="E2897" i="2"/>
  <c r="G2897" i="2"/>
  <c r="D2897" i="2"/>
  <c r="B2898" i="2"/>
  <c r="E2898" i="2"/>
  <c r="G2898" i="2"/>
  <c r="D2898" i="2"/>
  <c r="B2899" i="2"/>
  <c r="E2899" i="2"/>
  <c r="G2899" i="2"/>
  <c r="D2899" i="2"/>
  <c r="B2900" i="2"/>
  <c r="E2900" i="2"/>
  <c r="G2900" i="2"/>
  <c r="D2900" i="2"/>
  <c r="B2901" i="2"/>
  <c r="E2901" i="2"/>
  <c r="G2901" i="2"/>
  <c r="D2901" i="2"/>
  <c r="B2902" i="2"/>
  <c r="E2902" i="2"/>
  <c r="G2902" i="2"/>
  <c r="D2902" i="2"/>
  <c r="B2903" i="2"/>
  <c r="E2903" i="2"/>
  <c r="G2903" i="2"/>
  <c r="D2903" i="2"/>
  <c r="B2904" i="2"/>
  <c r="E2904" i="2"/>
  <c r="G2904" i="2"/>
  <c r="D2904" i="2"/>
  <c r="B2905" i="2"/>
  <c r="E2905" i="2"/>
  <c r="G2905" i="2"/>
  <c r="D2905" i="2"/>
  <c r="B2906" i="2"/>
  <c r="E2906" i="2"/>
  <c r="G2906" i="2"/>
  <c r="D2906" i="2"/>
  <c r="B2907" i="2"/>
  <c r="E2907" i="2"/>
  <c r="G2907" i="2"/>
  <c r="D2907" i="2"/>
  <c r="B2908" i="2"/>
  <c r="E2908" i="2"/>
  <c r="G2908" i="2"/>
  <c r="D2908" i="2"/>
  <c r="B2909" i="2"/>
  <c r="E2909" i="2"/>
  <c r="G2909" i="2"/>
  <c r="D2909" i="2"/>
  <c r="B2910" i="2"/>
  <c r="E2910" i="2"/>
  <c r="G2910" i="2"/>
  <c r="D2910" i="2"/>
  <c r="B2911" i="2"/>
  <c r="E2911" i="2"/>
  <c r="G2911" i="2"/>
  <c r="D2911" i="2"/>
  <c r="B2912" i="2"/>
  <c r="E2912" i="2"/>
  <c r="G2912" i="2"/>
  <c r="D2912" i="2"/>
  <c r="B2913" i="2"/>
  <c r="E2913" i="2"/>
  <c r="G2913" i="2"/>
  <c r="D2913" i="2"/>
  <c r="B2914" i="2"/>
  <c r="E2914" i="2"/>
  <c r="G2914" i="2"/>
  <c r="D2914" i="2"/>
  <c r="B2915" i="2"/>
  <c r="E2915" i="2"/>
  <c r="G2915" i="2"/>
  <c r="D2915" i="2"/>
  <c r="B2916" i="2"/>
  <c r="E2916" i="2"/>
  <c r="G2916" i="2"/>
  <c r="D2916" i="2"/>
  <c r="B2917" i="2"/>
  <c r="E2917" i="2"/>
  <c r="G2917" i="2"/>
  <c r="D2917" i="2"/>
  <c r="B2918" i="2"/>
  <c r="E2918" i="2"/>
  <c r="G2918" i="2"/>
  <c r="D2918" i="2"/>
  <c r="B2919" i="2"/>
  <c r="E2919" i="2"/>
  <c r="G2919" i="2"/>
  <c r="D2919" i="2"/>
  <c r="B2920" i="2"/>
  <c r="E2920" i="2"/>
  <c r="G2920" i="2"/>
  <c r="D2920" i="2"/>
  <c r="B2921" i="2"/>
  <c r="E2921" i="2"/>
  <c r="G2921" i="2"/>
  <c r="D2921" i="2"/>
  <c r="B2922" i="2"/>
  <c r="E2922" i="2"/>
  <c r="G2922" i="2"/>
  <c r="D2922" i="2"/>
  <c r="B2923" i="2"/>
  <c r="E2923" i="2"/>
  <c r="G2923" i="2"/>
  <c r="D2923" i="2"/>
  <c r="B2924" i="2"/>
  <c r="E2924" i="2"/>
  <c r="G2924" i="2"/>
  <c r="D2924" i="2"/>
  <c r="B2925" i="2"/>
  <c r="E2925" i="2"/>
  <c r="G2925" i="2"/>
  <c r="D2925" i="2"/>
  <c r="B2926" i="2"/>
  <c r="E2926" i="2"/>
  <c r="G2926" i="2"/>
  <c r="D2926" i="2"/>
  <c r="B2927" i="2"/>
  <c r="E2927" i="2"/>
  <c r="G2927" i="2"/>
  <c r="D2927" i="2"/>
  <c r="B2928" i="2"/>
  <c r="E2928" i="2"/>
  <c r="G2928" i="2"/>
  <c r="D2928" i="2"/>
  <c r="B2929" i="2"/>
  <c r="E2929" i="2"/>
  <c r="G2929" i="2"/>
  <c r="D2929" i="2"/>
  <c r="B2930" i="2"/>
  <c r="E2930" i="2"/>
  <c r="G2930" i="2"/>
  <c r="D2930" i="2"/>
  <c r="B2931" i="2"/>
  <c r="E2931" i="2"/>
  <c r="G2931" i="2"/>
  <c r="D2931" i="2"/>
  <c r="B2932" i="2"/>
  <c r="E2932" i="2"/>
  <c r="G2932" i="2"/>
  <c r="D2932" i="2"/>
  <c r="B2933" i="2"/>
  <c r="E2933" i="2"/>
  <c r="G2933" i="2"/>
  <c r="D2933" i="2"/>
  <c r="B2934" i="2"/>
  <c r="E2934" i="2"/>
  <c r="G2934" i="2"/>
  <c r="D2934" i="2"/>
  <c r="B2935" i="2"/>
  <c r="E2935" i="2"/>
  <c r="G2935" i="2"/>
  <c r="D2935" i="2"/>
  <c r="B2936" i="2"/>
  <c r="E2936" i="2"/>
  <c r="G2936" i="2"/>
  <c r="D2936" i="2"/>
  <c r="B2937" i="2"/>
  <c r="E2937" i="2"/>
  <c r="G2937" i="2"/>
  <c r="D2937" i="2"/>
  <c r="B2938" i="2"/>
  <c r="E2938" i="2"/>
  <c r="G2938" i="2"/>
  <c r="D2938" i="2"/>
  <c r="B2939" i="2"/>
  <c r="E2939" i="2"/>
  <c r="G2939" i="2"/>
  <c r="D2939" i="2"/>
  <c r="B2940" i="2"/>
  <c r="E2940" i="2"/>
  <c r="G2940" i="2"/>
  <c r="D2940" i="2"/>
  <c r="B2941" i="2"/>
  <c r="E2941" i="2"/>
  <c r="G2941" i="2"/>
  <c r="D2941" i="2"/>
  <c r="B2942" i="2"/>
  <c r="E2942" i="2"/>
  <c r="G2942" i="2"/>
  <c r="D2942" i="2"/>
  <c r="B2943" i="2"/>
  <c r="E2943" i="2"/>
  <c r="G2943" i="2"/>
  <c r="D2943" i="2"/>
  <c r="B2944" i="2"/>
  <c r="E2944" i="2"/>
  <c r="G2944" i="2"/>
  <c r="D2944" i="2"/>
  <c r="B2945" i="2"/>
  <c r="E2945" i="2"/>
  <c r="G2945" i="2"/>
  <c r="D2945" i="2"/>
  <c r="B2946" i="2"/>
  <c r="E2946" i="2"/>
  <c r="G2946" i="2"/>
  <c r="D2946" i="2"/>
  <c r="B2947" i="2"/>
  <c r="E2947" i="2"/>
  <c r="G2947" i="2"/>
  <c r="D2947" i="2"/>
  <c r="B2948" i="2"/>
  <c r="E2948" i="2"/>
  <c r="G2948" i="2"/>
  <c r="D2948" i="2"/>
  <c r="B2949" i="2"/>
  <c r="E2949" i="2"/>
  <c r="G2949" i="2"/>
  <c r="D2949" i="2"/>
  <c r="B2950" i="2"/>
  <c r="E2950" i="2"/>
  <c r="G2950" i="2"/>
  <c r="D2950" i="2"/>
  <c r="B2951" i="2"/>
  <c r="E2951" i="2"/>
  <c r="G2951" i="2"/>
  <c r="D2951" i="2"/>
  <c r="B2952" i="2"/>
  <c r="E2952" i="2"/>
  <c r="G2952" i="2"/>
  <c r="D2952" i="2"/>
  <c r="B2953" i="2"/>
  <c r="E2953" i="2"/>
  <c r="G2953" i="2"/>
  <c r="D2953" i="2"/>
  <c r="B2954" i="2"/>
  <c r="E2954" i="2"/>
  <c r="G2954" i="2"/>
  <c r="D2954" i="2"/>
  <c r="B2955" i="2"/>
  <c r="E2955" i="2"/>
  <c r="G2955" i="2"/>
  <c r="D2955" i="2"/>
  <c r="B2956" i="2"/>
  <c r="E2956" i="2"/>
  <c r="G2956" i="2"/>
  <c r="D2956" i="2"/>
  <c r="B2957" i="2"/>
  <c r="E2957" i="2"/>
  <c r="G2957" i="2"/>
  <c r="D2957" i="2"/>
  <c r="B2958" i="2"/>
  <c r="E2958" i="2"/>
  <c r="G2958" i="2"/>
  <c r="D2958" i="2"/>
  <c r="B2959" i="2"/>
  <c r="E2959" i="2"/>
  <c r="G2959" i="2"/>
  <c r="D2959" i="2"/>
  <c r="B2960" i="2"/>
  <c r="E2960" i="2"/>
  <c r="G2960" i="2"/>
  <c r="D2960" i="2"/>
  <c r="B2961" i="2"/>
  <c r="E2961" i="2"/>
  <c r="G2961" i="2"/>
  <c r="D2961" i="2"/>
  <c r="B2962" i="2"/>
  <c r="E2962" i="2"/>
  <c r="G2962" i="2"/>
  <c r="D2962" i="2"/>
  <c r="B2963" i="2"/>
  <c r="E2963" i="2"/>
  <c r="G2963" i="2"/>
  <c r="D2963" i="2"/>
  <c r="B2964" i="2"/>
  <c r="E2964" i="2"/>
  <c r="G2964" i="2"/>
  <c r="D2964" i="2"/>
  <c r="B2965" i="2"/>
  <c r="E2965" i="2"/>
  <c r="G2965" i="2"/>
  <c r="D2965" i="2"/>
  <c r="B2966" i="2"/>
  <c r="E2966" i="2"/>
  <c r="G2966" i="2"/>
  <c r="D2966" i="2"/>
  <c r="B2967" i="2"/>
  <c r="E2967" i="2"/>
  <c r="G2967" i="2"/>
  <c r="D2967" i="2"/>
  <c r="B2968" i="2"/>
  <c r="E2968" i="2"/>
  <c r="G2968" i="2"/>
  <c r="D2968" i="2"/>
  <c r="B2969" i="2"/>
  <c r="E2969" i="2"/>
  <c r="G2969" i="2"/>
  <c r="D2969" i="2"/>
  <c r="B2970" i="2"/>
  <c r="E2970" i="2"/>
  <c r="G2970" i="2"/>
  <c r="D2970" i="2"/>
  <c r="B2971" i="2"/>
  <c r="E2971" i="2"/>
  <c r="G2971" i="2"/>
  <c r="D2971" i="2"/>
  <c r="B2972" i="2"/>
  <c r="E2972" i="2"/>
  <c r="G2972" i="2"/>
  <c r="D2972" i="2"/>
  <c r="B2973" i="2"/>
  <c r="E2973" i="2"/>
  <c r="G2973" i="2"/>
  <c r="D2973" i="2"/>
  <c r="B2974" i="2"/>
  <c r="E2974" i="2"/>
  <c r="G2974" i="2"/>
  <c r="D2974" i="2"/>
  <c r="B2975" i="2"/>
  <c r="E2975" i="2"/>
  <c r="G2975" i="2"/>
  <c r="D2975" i="2"/>
  <c r="B2976" i="2"/>
  <c r="E2976" i="2"/>
  <c r="G2976" i="2"/>
  <c r="D2976" i="2"/>
  <c r="B2977" i="2"/>
  <c r="E2977" i="2"/>
  <c r="G2977" i="2"/>
  <c r="D2977" i="2"/>
  <c r="B2978" i="2"/>
  <c r="E2978" i="2"/>
  <c r="G2978" i="2"/>
  <c r="D2978" i="2"/>
  <c r="B2979" i="2"/>
  <c r="E2979" i="2"/>
  <c r="G2979" i="2"/>
  <c r="D2979" i="2"/>
  <c r="B2980" i="2"/>
  <c r="E2980" i="2"/>
  <c r="G2980" i="2"/>
  <c r="D2980" i="2"/>
  <c r="B2981" i="2"/>
  <c r="E2981" i="2"/>
  <c r="G2981" i="2"/>
  <c r="D2981" i="2"/>
  <c r="B2982" i="2"/>
  <c r="E2982" i="2"/>
  <c r="G2982" i="2"/>
  <c r="D2982" i="2"/>
  <c r="B2983" i="2"/>
  <c r="E2983" i="2"/>
  <c r="G2983" i="2"/>
  <c r="D2983" i="2"/>
  <c r="B2984" i="2"/>
  <c r="E2984" i="2"/>
  <c r="G2984" i="2"/>
  <c r="D2984" i="2"/>
  <c r="B2985" i="2"/>
  <c r="E2985" i="2"/>
  <c r="G2985" i="2"/>
  <c r="D2985" i="2"/>
  <c r="B2986" i="2"/>
  <c r="E2986" i="2"/>
  <c r="G2986" i="2"/>
  <c r="D2986" i="2"/>
  <c r="B2987" i="2"/>
  <c r="E2987" i="2"/>
  <c r="G2987" i="2"/>
  <c r="D2987" i="2"/>
  <c r="B2988" i="2"/>
  <c r="E2988" i="2"/>
  <c r="G2988" i="2"/>
  <c r="D2988" i="2"/>
  <c r="B2989" i="2"/>
  <c r="E2989" i="2"/>
  <c r="G2989" i="2"/>
  <c r="D2989" i="2"/>
  <c r="B2990" i="2"/>
  <c r="E2990" i="2"/>
  <c r="G2990" i="2"/>
  <c r="D2990" i="2"/>
  <c r="B2991" i="2"/>
  <c r="E2991" i="2"/>
  <c r="G2991" i="2"/>
  <c r="D2991" i="2"/>
  <c r="B2992" i="2"/>
  <c r="E2992" i="2"/>
  <c r="G2992" i="2"/>
  <c r="D2992" i="2"/>
  <c r="B2993" i="2"/>
  <c r="E2993" i="2"/>
  <c r="G2993" i="2"/>
  <c r="D2993" i="2"/>
  <c r="B2994" i="2"/>
  <c r="E2994" i="2"/>
  <c r="G2994" i="2"/>
  <c r="D2994" i="2"/>
  <c r="B2995" i="2"/>
  <c r="E2995" i="2"/>
  <c r="G2995" i="2"/>
  <c r="D2995" i="2"/>
  <c r="B2996" i="2"/>
  <c r="E2996" i="2"/>
  <c r="G2996" i="2"/>
  <c r="D2996" i="2"/>
  <c r="B2997" i="2"/>
  <c r="E2997" i="2"/>
  <c r="G2997" i="2"/>
  <c r="D2997" i="2"/>
  <c r="B2998" i="2"/>
  <c r="E2998" i="2"/>
  <c r="G2998" i="2"/>
  <c r="D2998" i="2"/>
  <c r="B2999" i="2"/>
  <c r="E2999" i="2"/>
  <c r="G2999" i="2"/>
  <c r="D2999" i="2"/>
  <c r="B3000" i="2"/>
  <c r="E3000" i="2"/>
  <c r="G3000" i="2"/>
  <c r="D3000" i="2"/>
  <c r="B3001" i="2"/>
  <c r="E3001" i="2"/>
  <c r="G3001" i="2"/>
  <c r="D3001" i="2"/>
  <c r="B3002" i="2"/>
  <c r="E3002" i="2"/>
  <c r="G3002" i="2"/>
  <c r="D3002" i="2"/>
  <c r="B3003" i="2"/>
  <c r="E3003" i="2"/>
  <c r="G3003" i="2"/>
  <c r="D3003" i="2"/>
  <c r="B3004" i="2"/>
  <c r="E3004" i="2"/>
  <c r="G3004" i="2"/>
  <c r="D3004" i="2"/>
  <c r="B3005" i="2"/>
  <c r="E3005" i="2"/>
  <c r="G3005" i="2"/>
  <c r="D3005" i="2"/>
  <c r="B3006" i="2"/>
  <c r="E3006" i="2"/>
  <c r="G3006" i="2"/>
  <c r="D3006" i="2"/>
  <c r="B3007" i="2"/>
  <c r="E3007" i="2"/>
  <c r="G3007" i="2"/>
  <c r="D3007" i="2"/>
  <c r="B3008" i="2"/>
  <c r="E3008" i="2"/>
  <c r="G3008" i="2"/>
  <c r="D3008" i="2"/>
  <c r="B3009" i="2"/>
  <c r="E3009" i="2"/>
  <c r="G3009" i="2"/>
  <c r="D3009" i="2"/>
  <c r="B3010" i="2"/>
  <c r="E3010" i="2"/>
  <c r="G3010" i="2"/>
  <c r="D3010" i="2"/>
  <c r="B3011" i="2"/>
  <c r="E3011" i="2"/>
  <c r="G3011" i="2"/>
  <c r="D3011" i="2"/>
  <c r="B3012" i="2"/>
  <c r="E3012" i="2"/>
  <c r="G3012" i="2"/>
  <c r="D3012" i="2"/>
  <c r="B3013" i="2"/>
  <c r="E3013" i="2"/>
  <c r="G3013" i="2"/>
  <c r="D3013" i="2"/>
  <c r="B3014" i="2"/>
  <c r="E3014" i="2"/>
  <c r="G3014" i="2"/>
  <c r="D3014" i="2"/>
  <c r="B3015" i="2"/>
  <c r="E3015" i="2"/>
  <c r="G3015" i="2"/>
  <c r="D3015" i="2"/>
  <c r="B3016" i="2"/>
  <c r="E3016" i="2"/>
  <c r="G3016" i="2"/>
  <c r="D3016" i="2"/>
  <c r="B3017" i="2"/>
  <c r="E3017" i="2"/>
  <c r="G3017" i="2"/>
  <c r="D3017" i="2"/>
  <c r="B3018" i="2"/>
  <c r="E3018" i="2"/>
  <c r="G3018" i="2"/>
  <c r="D3018" i="2"/>
  <c r="B3019" i="2"/>
  <c r="E3019" i="2"/>
  <c r="G3019" i="2"/>
  <c r="D3019" i="2"/>
  <c r="B3020" i="2"/>
  <c r="E3020" i="2"/>
  <c r="G3020" i="2"/>
  <c r="D3020" i="2"/>
  <c r="B3021" i="2"/>
  <c r="E3021" i="2"/>
  <c r="G3021" i="2"/>
  <c r="D3021" i="2"/>
  <c r="B3022" i="2"/>
  <c r="E3022" i="2"/>
  <c r="G3022" i="2"/>
  <c r="D3022" i="2"/>
  <c r="B3023" i="2"/>
  <c r="E3023" i="2"/>
  <c r="G3023" i="2"/>
  <c r="D3023" i="2"/>
  <c r="B3024" i="2"/>
  <c r="E3024" i="2"/>
  <c r="G3024" i="2"/>
  <c r="D3024" i="2"/>
  <c r="B3025" i="2"/>
  <c r="E3025" i="2"/>
  <c r="G3025" i="2"/>
  <c r="D3025" i="2"/>
  <c r="B3026" i="2"/>
  <c r="E3026" i="2"/>
  <c r="G3026" i="2"/>
  <c r="D3026" i="2"/>
  <c r="B3027" i="2"/>
  <c r="E3027" i="2"/>
  <c r="G3027" i="2"/>
  <c r="D3027" i="2"/>
  <c r="B3028" i="2"/>
  <c r="E3028" i="2"/>
  <c r="G3028" i="2"/>
  <c r="D3028" i="2"/>
  <c r="B3029" i="2"/>
  <c r="E3029" i="2"/>
  <c r="G3029" i="2"/>
  <c r="D3029" i="2"/>
  <c r="B3030" i="2"/>
  <c r="E3030" i="2"/>
  <c r="G3030" i="2"/>
  <c r="D3030" i="2"/>
  <c r="B3031" i="2"/>
  <c r="E3031" i="2"/>
  <c r="G3031" i="2"/>
  <c r="D3031" i="2"/>
  <c r="B3032" i="2"/>
  <c r="E3032" i="2"/>
  <c r="G3032" i="2"/>
  <c r="D3032" i="2"/>
  <c r="B3033" i="2"/>
  <c r="E3033" i="2"/>
  <c r="G3033" i="2"/>
  <c r="D3033" i="2"/>
  <c r="B3034" i="2"/>
  <c r="E3034" i="2"/>
  <c r="G3034" i="2"/>
  <c r="D3034" i="2"/>
  <c r="B3035" i="2"/>
  <c r="E3035" i="2"/>
  <c r="G3035" i="2"/>
  <c r="D3035" i="2"/>
  <c r="B3036" i="2"/>
  <c r="E3036" i="2"/>
  <c r="G3036" i="2"/>
  <c r="D3036" i="2"/>
  <c r="B3037" i="2"/>
  <c r="E3037" i="2"/>
  <c r="G3037" i="2"/>
  <c r="D3037" i="2"/>
  <c r="B3038" i="2"/>
  <c r="E3038" i="2"/>
  <c r="G3038" i="2"/>
  <c r="D3038" i="2"/>
  <c r="B3039" i="2"/>
  <c r="E3039" i="2"/>
  <c r="G3039" i="2"/>
  <c r="D3039" i="2"/>
  <c r="B3040" i="2"/>
  <c r="E3040" i="2"/>
  <c r="G3040" i="2"/>
  <c r="D3040" i="2"/>
  <c r="B3041" i="2"/>
  <c r="E3041" i="2"/>
  <c r="G3041" i="2"/>
  <c r="D3041" i="2"/>
  <c r="B3042" i="2"/>
  <c r="E3042" i="2"/>
  <c r="G3042" i="2"/>
  <c r="D3042" i="2"/>
  <c r="B3043" i="2"/>
  <c r="E3043" i="2"/>
  <c r="G3043" i="2"/>
  <c r="D3043" i="2"/>
  <c r="B3044" i="2"/>
  <c r="E3044" i="2"/>
  <c r="G3044" i="2"/>
  <c r="D3044" i="2"/>
  <c r="B3045" i="2"/>
  <c r="E3045" i="2"/>
  <c r="G3045" i="2"/>
  <c r="D3045" i="2"/>
  <c r="B3046" i="2"/>
  <c r="E3046" i="2"/>
  <c r="G3046" i="2"/>
  <c r="D3046" i="2"/>
  <c r="B3047" i="2"/>
  <c r="E3047" i="2"/>
  <c r="G3047" i="2"/>
  <c r="D3047" i="2"/>
  <c r="B3048" i="2"/>
  <c r="E3048" i="2"/>
  <c r="G3048" i="2"/>
  <c r="D3048" i="2"/>
  <c r="B3049" i="2"/>
  <c r="E3049" i="2"/>
  <c r="G3049" i="2"/>
  <c r="D3049" i="2"/>
  <c r="B3050" i="2"/>
  <c r="E3050" i="2"/>
  <c r="G3050" i="2"/>
  <c r="D3050" i="2"/>
  <c r="B3051" i="2"/>
  <c r="E3051" i="2"/>
  <c r="G3051" i="2"/>
  <c r="D3051" i="2"/>
  <c r="B3052" i="2"/>
  <c r="E3052" i="2"/>
  <c r="G3052" i="2"/>
  <c r="D3052" i="2"/>
  <c r="B3053" i="2"/>
  <c r="E3053" i="2"/>
  <c r="G3053" i="2"/>
  <c r="D3053" i="2"/>
  <c r="B3054" i="2"/>
  <c r="E3054" i="2"/>
  <c r="G3054" i="2"/>
  <c r="D3054" i="2"/>
  <c r="B3055" i="2"/>
  <c r="E3055" i="2"/>
  <c r="G3055" i="2"/>
  <c r="D3055" i="2"/>
  <c r="B3056" i="2"/>
  <c r="E3056" i="2"/>
  <c r="G3056" i="2"/>
  <c r="D3056" i="2"/>
  <c r="B3057" i="2"/>
  <c r="E3057" i="2"/>
  <c r="G3057" i="2"/>
  <c r="D3057" i="2"/>
  <c r="B3058" i="2"/>
  <c r="E3058" i="2"/>
  <c r="G3058" i="2"/>
  <c r="D3058" i="2"/>
  <c r="B3059" i="2"/>
  <c r="E3059" i="2"/>
  <c r="G3059" i="2"/>
  <c r="D3059" i="2"/>
  <c r="B3060" i="2"/>
  <c r="E3060" i="2"/>
  <c r="G3060" i="2"/>
  <c r="D3060" i="2"/>
  <c r="B3061" i="2"/>
  <c r="E3061" i="2"/>
  <c r="G3061" i="2"/>
  <c r="D3061" i="2"/>
  <c r="B3062" i="2"/>
  <c r="E3062" i="2"/>
  <c r="G3062" i="2"/>
  <c r="D3062" i="2"/>
  <c r="B3063" i="2"/>
  <c r="E3063" i="2"/>
  <c r="G3063" i="2"/>
  <c r="D3063" i="2"/>
  <c r="B3064" i="2"/>
  <c r="E3064" i="2"/>
  <c r="G3064" i="2"/>
  <c r="D3064" i="2"/>
  <c r="B3065" i="2"/>
  <c r="E3065" i="2"/>
  <c r="G3065" i="2"/>
  <c r="D3065" i="2"/>
  <c r="B3066" i="2"/>
  <c r="E3066" i="2"/>
  <c r="G3066" i="2"/>
  <c r="D3066" i="2"/>
  <c r="B3067" i="2"/>
  <c r="E3067" i="2"/>
  <c r="G3067" i="2"/>
  <c r="D3067" i="2"/>
  <c r="B3068" i="2"/>
  <c r="E3068" i="2"/>
  <c r="G3068" i="2"/>
  <c r="D3068" i="2"/>
  <c r="B3069" i="2"/>
  <c r="E3069" i="2"/>
  <c r="G3069" i="2"/>
  <c r="D3069" i="2"/>
  <c r="B3070" i="2"/>
  <c r="E3070" i="2"/>
  <c r="G3070" i="2"/>
  <c r="D3070" i="2"/>
  <c r="B3071" i="2"/>
  <c r="E3071" i="2"/>
  <c r="G3071" i="2"/>
  <c r="D3071" i="2"/>
  <c r="B3072" i="2"/>
  <c r="E3072" i="2"/>
  <c r="G3072" i="2"/>
  <c r="D3072" i="2"/>
  <c r="B3073" i="2"/>
  <c r="E3073" i="2"/>
  <c r="G3073" i="2"/>
  <c r="D3073" i="2"/>
  <c r="B3074" i="2"/>
  <c r="E3074" i="2"/>
  <c r="G3074" i="2"/>
  <c r="D3074" i="2"/>
  <c r="B3075" i="2"/>
  <c r="E3075" i="2"/>
  <c r="G3075" i="2"/>
  <c r="D3075" i="2"/>
  <c r="B3076" i="2"/>
  <c r="E3076" i="2"/>
  <c r="G3076" i="2"/>
  <c r="D3076" i="2"/>
  <c r="B3077" i="2"/>
  <c r="E3077" i="2"/>
  <c r="G3077" i="2"/>
  <c r="D3077" i="2"/>
  <c r="B3078" i="2"/>
  <c r="E3078" i="2"/>
  <c r="G3078" i="2"/>
  <c r="D3078" i="2"/>
  <c r="B3079" i="2"/>
  <c r="E3079" i="2"/>
  <c r="G3079" i="2"/>
  <c r="D3079" i="2"/>
  <c r="B3080" i="2"/>
  <c r="E3080" i="2"/>
  <c r="G3080" i="2"/>
  <c r="D3080" i="2"/>
  <c r="B3081" i="2"/>
  <c r="E3081" i="2"/>
  <c r="G3081" i="2"/>
  <c r="D3081" i="2"/>
  <c r="B3082" i="2"/>
  <c r="E3082" i="2"/>
  <c r="G3082" i="2"/>
  <c r="D3082" i="2"/>
  <c r="B3083" i="2"/>
  <c r="E3083" i="2"/>
  <c r="G3083" i="2"/>
  <c r="D3083" i="2"/>
  <c r="B3084" i="2"/>
  <c r="E3084" i="2"/>
  <c r="G3084" i="2"/>
  <c r="D3084" i="2"/>
  <c r="B3085" i="2"/>
  <c r="E3085" i="2"/>
  <c r="G3085" i="2"/>
  <c r="D3085" i="2"/>
  <c r="B3086" i="2"/>
  <c r="E3086" i="2"/>
  <c r="G3086" i="2"/>
  <c r="D3086" i="2"/>
  <c r="B3087" i="2"/>
  <c r="E3087" i="2"/>
  <c r="G3087" i="2"/>
  <c r="D3087" i="2"/>
  <c r="B3088" i="2"/>
  <c r="E3088" i="2"/>
  <c r="G3088" i="2"/>
  <c r="D3088" i="2"/>
  <c r="B3089" i="2"/>
  <c r="E3089" i="2"/>
  <c r="G3089" i="2"/>
  <c r="D3089" i="2"/>
  <c r="B3090" i="2"/>
  <c r="E3090" i="2"/>
  <c r="G3090" i="2"/>
  <c r="D3090" i="2"/>
  <c r="B3091" i="2"/>
  <c r="E3091" i="2"/>
  <c r="G3091" i="2"/>
  <c r="D3091" i="2"/>
  <c r="B3092" i="2"/>
  <c r="E3092" i="2"/>
  <c r="G3092" i="2"/>
  <c r="D3092" i="2"/>
  <c r="B3093" i="2"/>
  <c r="E3093" i="2"/>
  <c r="G3093" i="2"/>
  <c r="D3093" i="2"/>
  <c r="B3094" i="2"/>
  <c r="E3094" i="2"/>
  <c r="G3094" i="2"/>
  <c r="D3094" i="2"/>
  <c r="B3095" i="2"/>
  <c r="E3095" i="2"/>
  <c r="G3095" i="2"/>
  <c r="D3095" i="2"/>
  <c r="B3096" i="2"/>
  <c r="E3096" i="2"/>
  <c r="G3096" i="2"/>
  <c r="D3096" i="2"/>
  <c r="B3097" i="2"/>
  <c r="E3097" i="2"/>
  <c r="G3097" i="2"/>
  <c r="D3097" i="2"/>
  <c r="B3098" i="2"/>
  <c r="E3098" i="2"/>
  <c r="G3098" i="2"/>
  <c r="D3098" i="2"/>
  <c r="B3099" i="2"/>
  <c r="E3099" i="2"/>
  <c r="G3099" i="2"/>
  <c r="D3099" i="2"/>
  <c r="B3100" i="2"/>
  <c r="E3100" i="2"/>
  <c r="G3100" i="2"/>
  <c r="D3100" i="2"/>
  <c r="B3101" i="2"/>
  <c r="E3101" i="2"/>
  <c r="G3101" i="2"/>
  <c r="D3101" i="2"/>
  <c r="B3102" i="2"/>
  <c r="E3102" i="2"/>
  <c r="G3102" i="2"/>
  <c r="D3102" i="2"/>
  <c r="B3103" i="2"/>
  <c r="E3103" i="2"/>
  <c r="G3103" i="2"/>
  <c r="D3103" i="2"/>
  <c r="B3104" i="2"/>
  <c r="E3104" i="2"/>
  <c r="G3104" i="2"/>
  <c r="D3104" i="2"/>
  <c r="B3105" i="2"/>
  <c r="E3105" i="2"/>
  <c r="G3105" i="2"/>
  <c r="D3105" i="2"/>
  <c r="B3106" i="2"/>
  <c r="E3106" i="2"/>
  <c r="G3106" i="2"/>
  <c r="D3106" i="2"/>
  <c r="B3107" i="2"/>
  <c r="E3107" i="2"/>
  <c r="G3107" i="2"/>
  <c r="D3107" i="2"/>
  <c r="B3108" i="2"/>
  <c r="E3108" i="2"/>
  <c r="G3108" i="2"/>
  <c r="D3108" i="2"/>
  <c r="B3109" i="2"/>
  <c r="E3109" i="2"/>
  <c r="G3109" i="2"/>
  <c r="D3109" i="2"/>
  <c r="B3110" i="2"/>
  <c r="E3110" i="2"/>
  <c r="G3110" i="2"/>
  <c r="D3110" i="2"/>
  <c r="B3111" i="2"/>
  <c r="E3111" i="2"/>
  <c r="G3111" i="2"/>
  <c r="D3111" i="2"/>
  <c r="B3112" i="2"/>
  <c r="E3112" i="2"/>
  <c r="G3112" i="2"/>
  <c r="D3112" i="2"/>
  <c r="B3113" i="2"/>
  <c r="E3113" i="2"/>
  <c r="G3113" i="2"/>
  <c r="D3113" i="2"/>
  <c r="B3114" i="2"/>
  <c r="E3114" i="2"/>
  <c r="G3114" i="2"/>
  <c r="D3114" i="2"/>
  <c r="B3115" i="2"/>
  <c r="E3115" i="2"/>
  <c r="G3115" i="2"/>
  <c r="D3115" i="2"/>
  <c r="B3116" i="2"/>
  <c r="E3116" i="2"/>
  <c r="G3116" i="2"/>
  <c r="D3116" i="2"/>
  <c r="B3117" i="2"/>
  <c r="E3117" i="2"/>
  <c r="G3117" i="2"/>
  <c r="D3117" i="2"/>
  <c r="B3118" i="2"/>
  <c r="E3118" i="2"/>
  <c r="G3118" i="2"/>
  <c r="D3118" i="2"/>
  <c r="B3119" i="2"/>
  <c r="E3119" i="2"/>
  <c r="G3119" i="2"/>
  <c r="D3119" i="2"/>
  <c r="B3120" i="2"/>
  <c r="E3120" i="2"/>
  <c r="G3120" i="2"/>
  <c r="D3120" i="2"/>
  <c r="B3121" i="2"/>
  <c r="E3121" i="2"/>
  <c r="G3121" i="2"/>
  <c r="D3121" i="2"/>
  <c r="B3122" i="2"/>
  <c r="E3122" i="2"/>
  <c r="G3122" i="2"/>
  <c r="D3122" i="2"/>
  <c r="B3123" i="2"/>
  <c r="E3123" i="2"/>
  <c r="G3123" i="2"/>
  <c r="D3123" i="2"/>
  <c r="B3124" i="2"/>
  <c r="E3124" i="2"/>
  <c r="G3124" i="2"/>
  <c r="D3124" i="2"/>
  <c r="B3125" i="2"/>
  <c r="E3125" i="2"/>
  <c r="G3125" i="2"/>
  <c r="D3125" i="2"/>
  <c r="B3126" i="2"/>
  <c r="E3126" i="2"/>
  <c r="G3126" i="2"/>
  <c r="D3126" i="2"/>
  <c r="B3127" i="2"/>
  <c r="E3127" i="2"/>
  <c r="G3127" i="2"/>
  <c r="D3127" i="2"/>
  <c r="B3128" i="2"/>
  <c r="E3128" i="2"/>
  <c r="G3128" i="2"/>
  <c r="D3128" i="2"/>
  <c r="B3129" i="2"/>
  <c r="E3129" i="2"/>
  <c r="G3129" i="2"/>
  <c r="D3129" i="2"/>
  <c r="B3130" i="2"/>
  <c r="E3130" i="2"/>
  <c r="G3130" i="2"/>
  <c r="D3130" i="2"/>
  <c r="B3131" i="2"/>
  <c r="E3131" i="2"/>
  <c r="G3131" i="2"/>
  <c r="D3131" i="2"/>
  <c r="B3132" i="2"/>
  <c r="E3132" i="2"/>
  <c r="G3132" i="2"/>
  <c r="D3132" i="2"/>
  <c r="B3133" i="2"/>
  <c r="E3133" i="2"/>
  <c r="G3133" i="2"/>
  <c r="D3133" i="2"/>
  <c r="B3134" i="2"/>
  <c r="E3134" i="2"/>
  <c r="G3134" i="2"/>
  <c r="D3134" i="2"/>
  <c r="B3135" i="2"/>
  <c r="E3135" i="2"/>
  <c r="G3135" i="2"/>
  <c r="D3135" i="2"/>
  <c r="B3136" i="2"/>
  <c r="E3136" i="2"/>
  <c r="G3136" i="2"/>
  <c r="D3136" i="2"/>
  <c r="B3137" i="2"/>
  <c r="E3137" i="2"/>
  <c r="G3137" i="2"/>
  <c r="D3137" i="2"/>
  <c r="B3138" i="2"/>
  <c r="E3138" i="2"/>
  <c r="G3138" i="2"/>
  <c r="D3138" i="2"/>
  <c r="B3139" i="2"/>
  <c r="E3139" i="2"/>
  <c r="G3139" i="2"/>
  <c r="D3139" i="2"/>
  <c r="B3140" i="2"/>
  <c r="E3140" i="2"/>
  <c r="G3140" i="2"/>
  <c r="D3140" i="2"/>
  <c r="B3141" i="2"/>
  <c r="E3141" i="2"/>
  <c r="G3141" i="2"/>
  <c r="D3141" i="2"/>
  <c r="B3142" i="2"/>
  <c r="E3142" i="2"/>
  <c r="G3142" i="2"/>
  <c r="D3142" i="2"/>
  <c r="B3143" i="2"/>
  <c r="E3143" i="2"/>
  <c r="G3143" i="2"/>
  <c r="D3143" i="2"/>
  <c r="B3144" i="2"/>
  <c r="E3144" i="2"/>
  <c r="G3144" i="2"/>
  <c r="D3144" i="2"/>
  <c r="B3145" i="2"/>
  <c r="E3145" i="2"/>
  <c r="G3145" i="2"/>
  <c r="D3145" i="2"/>
  <c r="B3146" i="2"/>
  <c r="E3146" i="2"/>
  <c r="G3146" i="2"/>
  <c r="D3146" i="2"/>
  <c r="B3147" i="2"/>
  <c r="E3147" i="2"/>
  <c r="G3147" i="2"/>
  <c r="D3147" i="2"/>
  <c r="B3148" i="2"/>
  <c r="E3148" i="2"/>
  <c r="G3148" i="2"/>
  <c r="D3148" i="2"/>
  <c r="B3149" i="2"/>
  <c r="E3149" i="2"/>
  <c r="G3149" i="2"/>
  <c r="D3149" i="2"/>
  <c r="B3150" i="2"/>
  <c r="E3150" i="2"/>
  <c r="G3150" i="2"/>
  <c r="D3150" i="2"/>
  <c r="B3151" i="2"/>
  <c r="E3151" i="2"/>
  <c r="G3151" i="2"/>
  <c r="D3151" i="2"/>
  <c r="B3152" i="2"/>
  <c r="E3152" i="2"/>
  <c r="G3152" i="2"/>
  <c r="D3152" i="2"/>
  <c r="B3153" i="2"/>
  <c r="E3153" i="2"/>
  <c r="G3153" i="2"/>
  <c r="D3153" i="2"/>
  <c r="B3154" i="2"/>
  <c r="E3154" i="2"/>
  <c r="G3154" i="2"/>
  <c r="D3154" i="2"/>
  <c r="B3155" i="2"/>
  <c r="E3155" i="2"/>
  <c r="G3155" i="2"/>
  <c r="D3155" i="2"/>
  <c r="B3156" i="2"/>
  <c r="E3156" i="2"/>
  <c r="G3156" i="2"/>
  <c r="D3156" i="2"/>
  <c r="B3157" i="2"/>
  <c r="E3157" i="2"/>
  <c r="G3157" i="2"/>
  <c r="D3157" i="2"/>
  <c r="B3158" i="2"/>
  <c r="E3158" i="2"/>
  <c r="G3158" i="2"/>
  <c r="D3158" i="2"/>
  <c r="B3159" i="2"/>
  <c r="E3159" i="2"/>
  <c r="G3159" i="2"/>
  <c r="D3159" i="2"/>
  <c r="B3160" i="2"/>
  <c r="E3160" i="2"/>
  <c r="G3160" i="2"/>
  <c r="D3160" i="2"/>
  <c r="B3161" i="2"/>
  <c r="E3161" i="2"/>
  <c r="G3161" i="2"/>
  <c r="D3161" i="2"/>
  <c r="B3162" i="2"/>
  <c r="E3162" i="2"/>
  <c r="G3162" i="2"/>
  <c r="D3162" i="2"/>
  <c r="B3163" i="2"/>
  <c r="E3163" i="2"/>
  <c r="G3163" i="2"/>
  <c r="D3163" i="2"/>
  <c r="B3164" i="2"/>
  <c r="E3164" i="2"/>
  <c r="G3164" i="2"/>
  <c r="D3164" i="2"/>
  <c r="B3165" i="2"/>
  <c r="E3165" i="2"/>
  <c r="G3165" i="2"/>
  <c r="D3165" i="2"/>
  <c r="B3166" i="2"/>
  <c r="E3166" i="2"/>
  <c r="G3166" i="2"/>
  <c r="D3166" i="2"/>
  <c r="B3167" i="2"/>
  <c r="E3167" i="2"/>
  <c r="G3167" i="2"/>
  <c r="D3167" i="2"/>
  <c r="B3168" i="2"/>
  <c r="E3168" i="2"/>
  <c r="G3168" i="2"/>
  <c r="D3168" i="2"/>
  <c r="B3169" i="2"/>
  <c r="E3169" i="2"/>
  <c r="G3169" i="2"/>
  <c r="D3169" i="2"/>
  <c r="B3170" i="2"/>
  <c r="E3170" i="2"/>
  <c r="G3170" i="2"/>
  <c r="D3170" i="2"/>
  <c r="B3171" i="2"/>
  <c r="E3171" i="2"/>
  <c r="G3171" i="2"/>
  <c r="D3171" i="2"/>
  <c r="B3172" i="2"/>
  <c r="E3172" i="2"/>
  <c r="G3172" i="2"/>
  <c r="D3172" i="2"/>
  <c r="B3173" i="2"/>
  <c r="E3173" i="2"/>
  <c r="G3173" i="2"/>
  <c r="D3173" i="2"/>
  <c r="B3174" i="2"/>
  <c r="E3174" i="2"/>
  <c r="G3174" i="2"/>
  <c r="D3174" i="2"/>
  <c r="B3175" i="2"/>
  <c r="E3175" i="2"/>
  <c r="G3175" i="2"/>
  <c r="D3175" i="2"/>
  <c r="B3176" i="2"/>
  <c r="E3176" i="2"/>
  <c r="G3176" i="2"/>
  <c r="D3176" i="2"/>
  <c r="B3177" i="2"/>
  <c r="E3177" i="2"/>
  <c r="G3177" i="2"/>
  <c r="D3177" i="2"/>
  <c r="B3178" i="2"/>
  <c r="E3178" i="2"/>
  <c r="G3178" i="2"/>
  <c r="D3178" i="2"/>
  <c r="B3179" i="2"/>
  <c r="E3179" i="2"/>
  <c r="G3179" i="2"/>
  <c r="D3179" i="2"/>
  <c r="B3180" i="2"/>
  <c r="E3180" i="2"/>
  <c r="G3180" i="2"/>
  <c r="D3180" i="2"/>
  <c r="B3181" i="2"/>
  <c r="E3181" i="2"/>
  <c r="G3181" i="2"/>
  <c r="D3181" i="2"/>
  <c r="B3182" i="2"/>
  <c r="E3182" i="2"/>
  <c r="G3182" i="2"/>
  <c r="D3182" i="2"/>
  <c r="B3183" i="2"/>
  <c r="E3183" i="2"/>
  <c r="G3183" i="2"/>
  <c r="D3183" i="2"/>
  <c r="B3184" i="2"/>
  <c r="E3184" i="2"/>
  <c r="G3184" i="2"/>
  <c r="D3184" i="2"/>
  <c r="B3185" i="2"/>
  <c r="E3185" i="2"/>
  <c r="G3185" i="2"/>
  <c r="D3185" i="2"/>
  <c r="B3186" i="2"/>
  <c r="E3186" i="2"/>
  <c r="G3186" i="2"/>
  <c r="D3186" i="2"/>
  <c r="B3187" i="2"/>
  <c r="E3187" i="2"/>
  <c r="G3187" i="2"/>
  <c r="D3187" i="2"/>
  <c r="B3188" i="2"/>
  <c r="E3188" i="2"/>
  <c r="G3188" i="2"/>
  <c r="D3188" i="2"/>
  <c r="B3189" i="2"/>
  <c r="E3189" i="2"/>
  <c r="G3189" i="2"/>
  <c r="D3189" i="2"/>
  <c r="B3190" i="2"/>
  <c r="E3190" i="2"/>
  <c r="G3190" i="2"/>
  <c r="D3190" i="2"/>
  <c r="B3191" i="2"/>
  <c r="E3191" i="2"/>
  <c r="G3191" i="2"/>
  <c r="D3191" i="2"/>
  <c r="B3192" i="2"/>
  <c r="E3192" i="2"/>
  <c r="G3192" i="2"/>
  <c r="D3192" i="2"/>
  <c r="B3193" i="2"/>
  <c r="E3193" i="2"/>
  <c r="G3193" i="2"/>
  <c r="D3193" i="2"/>
  <c r="B3194" i="2"/>
  <c r="E3194" i="2"/>
  <c r="G3194" i="2"/>
  <c r="D3194" i="2"/>
  <c r="B3195" i="2"/>
  <c r="E3195" i="2"/>
  <c r="G3195" i="2"/>
  <c r="D3195" i="2"/>
  <c r="B3196" i="2"/>
  <c r="E3196" i="2"/>
  <c r="G3196" i="2"/>
  <c r="D3196" i="2"/>
  <c r="B3197" i="2"/>
  <c r="E3197" i="2"/>
  <c r="G3197" i="2"/>
  <c r="D3197" i="2"/>
  <c r="B3198" i="2"/>
  <c r="E3198" i="2"/>
  <c r="G3198" i="2"/>
  <c r="D3198" i="2"/>
  <c r="B3199" i="2"/>
  <c r="E3199" i="2"/>
  <c r="G3199" i="2"/>
  <c r="D3199" i="2"/>
  <c r="B3200" i="2"/>
  <c r="E3200" i="2"/>
  <c r="G3200" i="2"/>
  <c r="D3200" i="2"/>
  <c r="B3201" i="2"/>
  <c r="E3201" i="2"/>
  <c r="G3201" i="2"/>
  <c r="D3201" i="2"/>
  <c r="B3202" i="2"/>
  <c r="E3202" i="2"/>
  <c r="G3202" i="2"/>
  <c r="D3202" i="2"/>
  <c r="B3203" i="2"/>
  <c r="E3203" i="2"/>
  <c r="G3203" i="2"/>
  <c r="D3203" i="2"/>
  <c r="B3204" i="2"/>
  <c r="E3204" i="2"/>
  <c r="G3204" i="2"/>
  <c r="D3204" i="2"/>
  <c r="B3205" i="2"/>
  <c r="E3205" i="2"/>
  <c r="G3205" i="2"/>
  <c r="D3205" i="2"/>
  <c r="B3206" i="2"/>
  <c r="E3206" i="2"/>
  <c r="G3206" i="2"/>
  <c r="D3206" i="2"/>
  <c r="B3207" i="2"/>
  <c r="E3207" i="2"/>
  <c r="G3207" i="2"/>
  <c r="D3207" i="2"/>
  <c r="B3208" i="2"/>
  <c r="E3208" i="2"/>
  <c r="G3208" i="2"/>
  <c r="D3208" i="2"/>
  <c r="B3209" i="2"/>
  <c r="E3209" i="2"/>
  <c r="G3209" i="2"/>
  <c r="D3209" i="2"/>
  <c r="B3210" i="2"/>
  <c r="E3210" i="2"/>
  <c r="G3210" i="2"/>
  <c r="D3210" i="2"/>
  <c r="B3211" i="2"/>
  <c r="E3211" i="2"/>
  <c r="G3211" i="2"/>
  <c r="D3211" i="2"/>
  <c r="B3212" i="2"/>
  <c r="E3212" i="2"/>
  <c r="G3212" i="2"/>
  <c r="D3212" i="2"/>
  <c r="B3213" i="2"/>
  <c r="E3213" i="2"/>
  <c r="G3213" i="2"/>
  <c r="D3213" i="2"/>
  <c r="B3214" i="2"/>
  <c r="E3214" i="2"/>
  <c r="G3214" i="2"/>
  <c r="D3214" i="2"/>
  <c r="B3215" i="2"/>
  <c r="E3215" i="2"/>
  <c r="G3215" i="2"/>
  <c r="D3215" i="2"/>
  <c r="B3216" i="2"/>
  <c r="E3216" i="2"/>
  <c r="G3216" i="2"/>
  <c r="D3216" i="2"/>
  <c r="B3217" i="2"/>
  <c r="E3217" i="2"/>
  <c r="G3217" i="2"/>
  <c r="D3217" i="2"/>
  <c r="B3218" i="2"/>
  <c r="E3218" i="2"/>
  <c r="G3218" i="2"/>
  <c r="D3218" i="2"/>
  <c r="B3219" i="2"/>
  <c r="E3219" i="2"/>
  <c r="G3219" i="2"/>
  <c r="D3219" i="2"/>
  <c r="B3220" i="2"/>
  <c r="E3220" i="2"/>
  <c r="G3220" i="2"/>
  <c r="D3220" i="2"/>
  <c r="B3221" i="2"/>
  <c r="E3221" i="2"/>
  <c r="G3221" i="2"/>
  <c r="D3221" i="2"/>
  <c r="B3222" i="2"/>
  <c r="E3222" i="2"/>
  <c r="G3222" i="2"/>
  <c r="D3222" i="2"/>
  <c r="B3223" i="2"/>
  <c r="E3223" i="2"/>
  <c r="G3223" i="2"/>
  <c r="D3223" i="2"/>
  <c r="B3224" i="2"/>
  <c r="E3224" i="2"/>
  <c r="G3224" i="2"/>
  <c r="D3224" i="2"/>
  <c r="B3225" i="2"/>
  <c r="E3225" i="2"/>
  <c r="G3225" i="2"/>
  <c r="D3225" i="2"/>
  <c r="B3226" i="2"/>
  <c r="E3226" i="2"/>
  <c r="G3226" i="2"/>
  <c r="D3226" i="2"/>
  <c r="B3227" i="2"/>
  <c r="E3227" i="2"/>
  <c r="G3227" i="2"/>
  <c r="D3227" i="2"/>
  <c r="B3228" i="2"/>
  <c r="E3228" i="2"/>
  <c r="G3228" i="2"/>
  <c r="D3228" i="2"/>
  <c r="B3229" i="2"/>
  <c r="E3229" i="2"/>
  <c r="G3229" i="2"/>
  <c r="D3229" i="2"/>
  <c r="B3230" i="2"/>
  <c r="E3230" i="2"/>
  <c r="G3230" i="2"/>
  <c r="D3230" i="2"/>
  <c r="B3231" i="2"/>
  <c r="E3231" i="2"/>
  <c r="G3231" i="2"/>
  <c r="D3231" i="2"/>
  <c r="B3232" i="2"/>
  <c r="E3232" i="2"/>
  <c r="G3232" i="2"/>
  <c r="D3232" i="2"/>
  <c r="B3233" i="2"/>
  <c r="E3233" i="2"/>
  <c r="G3233" i="2"/>
  <c r="D3233" i="2"/>
  <c r="B3234" i="2"/>
  <c r="E3234" i="2"/>
  <c r="G3234" i="2"/>
  <c r="D3234" i="2"/>
  <c r="B3235" i="2"/>
  <c r="E3235" i="2"/>
  <c r="G3235" i="2"/>
  <c r="D3235" i="2"/>
  <c r="B3236" i="2"/>
  <c r="E3236" i="2"/>
  <c r="G3236" i="2"/>
  <c r="D3236" i="2"/>
  <c r="B3237" i="2"/>
  <c r="E3237" i="2"/>
  <c r="G3237" i="2"/>
  <c r="D3237" i="2"/>
  <c r="B3238" i="2"/>
  <c r="E3238" i="2"/>
  <c r="G3238" i="2"/>
  <c r="D3238" i="2"/>
  <c r="B3239" i="2"/>
  <c r="E3239" i="2"/>
  <c r="G3239" i="2"/>
  <c r="D3239" i="2"/>
  <c r="B3240" i="2"/>
  <c r="E3240" i="2"/>
  <c r="G3240" i="2"/>
  <c r="D3240" i="2"/>
  <c r="B3241" i="2"/>
  <c r="E3241" i="2"/>
  <c r="G3241" i="2"/>
  <c r="D3241" i="2"/>
  <c r="B3242" i="2"/>
  <c r="E3242" i="2"/>
  <c r="G3242" i="2"/>
  <c r="D3242" i="2"/>
  <c r="B3243" i="2"/>
  <c r="E3243" i="2"/>
  <c r="G3243" i="2"/>
  <c r="D3243" i="2"/>
  <c r="B3244" i="2"/>
  <c r="E3244" i="2"/>
  <c r="G3244" i="2"/>
  <c r="D3244" i="2"/>
  <c r="B3245" i="2"/>
  <c r="E3245" i="2"/>
  <c r="G3245" i="2"/>
  <c r="D3245" i="2"/>
  <c r="B3246" i="2"/>
  <c r="E3246" i="2"/>
  <c r="G3246" i="2"/>
  <c r="D3246" i="2"/>
  <c r="B3247" i="2"/>
  <c r="E3247" i="2"/>
  <c r="G3247" i="2"/>
  <c r="D3247" i="2"/>
  <c r="B3248" i="2"/>
  <c r="E3248" i="2"/>
  <c r="G3248" i="2"/>
  <c r="D3248" i="2"/>
  <c r="B3249" i="2"/>
  <c r="E3249" i="2"/>
  <c r="G3249" i="2"/>
  <c r="D3249" i="2"/>
  <c r="B3250" i="2"/>
  <c r="E3250" i="2"/>
  <c r="G3250" i="2"/>
  <c r="D3250" i="2"/>
  <c r="B3251" i="2"/>
  <c r="E3251" i="2"/>
  <c r="G3251" i="2"/>
  <c r="D3251" i="2"/>
  <c r="B3252" i="2"/>
  <c r="E3252" i="2"/>
  <c r="G3252" i="2"/>
  <c r="D3252" i="2"/>
  <c r="B3253" i="2"/>
  <c r="E3253" i="2"/>
  <c r="G3253" i="2"/>
  <c r="D3253" i="2"/>
  <c r="B3254" i="2"/>
  <c r="E3254" i="2"/>
  <c r="G3254" i="2"/>
  <c r="D3254" i="2"/>
  <c r="B3255" i="2"/>
  <c r="E3255" i="2"/>
  <c r="G3255" i="2"/>
  <c r="D3255" i="2"/>
  <c r="B3256" i="2"/>
  <c r="E3256" i="2"/>
  <c r="G3256" i="2"/>
  <c r="D3256" i="2"/>
  <c r="B3257" i="2"/>
  <c r="E3257" i="2"/>
  <c r="G3257" i="2"/>
  <c r="D3257" i="2"/>
  <c r="B3258" i="2"/>
  <c r="E3258" i="2"/>
  <c r="G3258" i="2"/>
  <c r="D3258" i="2"/>
  <c r="B3259" i="2"/>
  <c r="E3259" i="2"/>
  <c r="G3259" i="2"/>
  <c r="D3259" i="2"/>
  <c r="B3260" i="2"/>
  <c r="E3260" i="2"/>
  <c r="G3260" i="2"/>
  <c r="D3260" i="2"/>
  <c r="B3261" i="2"/>
  <c r="E3261" i="2"/>
  <c r="G3261" i="2"/>
  <c r="D3261" i="2"/>
  <c r="B3262" i="2"/>
  <c r="E3262" i="2"/>
  <c r="G3262" i="2"/>
  <c r="D3262" i="2"/>
  <c r="B3263" i="2"/>
  <c r="E3263" i="2"/>
  <c r="G3263" i="2"/>
  <c r="D3263" i="2"/>
  <c r="B3264" i="2"/>
  <c r="E3264" i="2"/>
  <c r="G3264" i="2"/>
  <c r="D3264" i="2"/>
  <c r="B3265" i="2"/>
  <c r="E3265" i="2"/>
  <c r="G3265" i="2"/>
  <c r="D3265" i="2"/>
  <c r="B3266" i="2"/>
  <c r="E3266" i="2"/>
  <c r="G3266" i="2"/>
  <c r="D3266" i="2"/>
  <c r="B3267" i="2"/>
  <c r="E3267" i="2"/>
  <c r="G3267" i="2"/>
  <c r="D3267" i="2"/>
  <c r="B3268" i="2"/>
  <c r="E3268" i="2"/>
  <c r="G3268" i="2"/>
  <c r="D3268" i="2"/>
  <c r="B3269" i="2"/>
  <c r="E3269" i="2"/>
  <c r="G3269" i="2"/>
  <c r="D3269" i="2"/>
  <c r="B3270" i="2"/>
  <c r="E3270" i="2"/>
  <c r="G3270" i="2"/>
  <c r="D3270" i="2"/>
  <c r="B3271" i="2"/>
  <c r="E3271" i="2"/>
  <c r="G3271" i="2"/>
  <c r="D3271" i="2"/>
  <c r="B3272" i="2"/>
  <c r="E3272" i="2"/>
  <c r="G3272" i="2"/>
  <c r="D3272" i="2"/>
  <c r="B3273" i="2"/>
  <c r="E3273" i="2"/>
  <c r="G3273" i="2"/>
  <c r="D3273" i="2"/>
  <c r="B3274" i="2"/>
  <c r="E3274" i="2"/>
  <c r="G3274" i="2"/>
  <c r="D3274" i="2"/>
  <c r="B3275" i="2"/>
  <c r="E3275" i="2"/>
  <c r="G3275" i="2"/>
  <c r="D3275" i="2"/>
  <c r="B3276" i="2"/>
  <c r="E3276" i="2"/>
  <c r="G3276" i="2"/>
  <c r="D3276" i="2"/>
  <c r="B3277" i="2"/>
  <c r="E3277" i="2"/>
  <c r="G3277" i="2"/>
  <c r="D3277" i="2"/>
  <c r="B3278" i="2"/>
  <c r="E3278" i="2"/>
  <c r="G3278" i="2"/>
  <c r="D3278" i="2"/>
  <c r="B3279" i="2"/>
  <c r="E3279" i="2"/>
  <c r="G3279" i="2"/>
  <c r="D3279" i="2"/>
  <c r="B3280" i="2"/>
  <c r="E3280" i="2"/>
  <c r="G3280" i="2"/>
  <c r="D3280" i="2"/>
  <c r="B3281" i="2"/>
  <c r="E3281" i="2"/>
  <c r="G3281" i="2"/>
  <c r="D3281" i="2"/>
  <c r="B3282" i="2"/>
  <c r="E3282" i="2"/>
  <c r="G3282" i="2"/>
  <c r="D3282" i="2"/>
  <c r="B3283" i="2"/>
  <c r="E3283" i="2"/>
  <c r="G3283" i="2"/>
  <c r="D3283" i="2"/>
  <c r="B3284" i="2"/>
  <c r="E3284" i="2"/>
  <c r="G3284" i="2"/>
  <c r="D3284" i="2"/>
  <c r="B3285" i="2"/>
  <c r="E3285" i="2"/>
  <c r="G3285" i="2"/>
  <c r="D3285" i="2"/>
  <c r="B3286" i="2"/>
  <c r="E3286" i="2"/>
  <c r="G3286" i="2"/>
  <c r="D3286" i="2"/>
  <c r="B3287" i="2"/>
  <c r="E3287" i="2"/>
  <c r="G3287" i="2"/>
  <c r="D3287" i="2"/>
  <c r="B3288" i="2"/>
  <c r="E3288" i="2"/>
  <c r="G3288" i="2"/>
  <c r="D3288" i="2"/>
  <c r="B3289" i="2"/>
  <c r="E3289" i="2"/>
  <c r="G3289" i="2"/>
  <c r="D3289" i="2"/>
  <c r="B3290" i="2"/>
  <c r="E3290" i="2"/>
  <c r="G3290" i="2"/>
  <c r="D3290" i="2"/>
  <c r="B3291" i="2"/>
  <c r="E3291" i="2"/>
  <c r="G3291" i="2"/>
  <c r="D3291" i="2"/>
  <c r="B3292" i="2"/>
  <c r="E3292" i="2"/>
  <c r="G3292" i="2"/>
  <c r="D3292" i="2"/>
  <c r="B3293" i="2"/>
  <c r="E3293" i="2"/>
  <c r="G3293" i="2"/>
  <c r="D3293" i="2"/>
  <c r="B3294" i="2"/>
  <c r="E3294" i="2"/>
  <c r="G3294" i="2"/>
  <c r="D3294" i="2"/>
  <c r="B3295" i="2"/>
  <c r="E3295" i="2"/>
  <c r="G3295" i="2"/>
  <c r="D3295" i="2"/>
  <c r="B3296" i="2"/>
  <c r="E3296" i="2"/>
  <c r="G3296" i="2"/>
  <c r="D3296" i="2"/>
  <c r="B3297" i="2"/>
  <c r="E3297" i="2"/>
  <c r="G3297" i="2"/>
  <c r="D3297" i="2"/>
  <c r="B3298" i="2"/>
  <c r="E3298" i="2"/>
  <c r="G3298" i="2"/>
  <c r="D3298" i="2"/>
  <c r="B3299" i="2"/>
  <c r="E3299" i="2"/>
  <c r="G3299" i="2"/>
  <c r="D3299" i="2"/>
  <c r="B3300" i="2"/>
  <c r="E3300" i="2"/>
  <c r="G3300" i="2"/>
  <c r="D3300" i="2"/>
  <c r="B3301" i="2"/>
  <c r="E3301" i="2"/>
  <c r="G3301" i="2"/>
  <c r="D3301" i="2"/>
  <c r="B3302" i="2"/>
  <c r="E3302" i="2"/>
  <c r="G3302" i="2"/>
  <c r="D3302" i="2"/>
  <c r="B3303" i="2"/>
  <c r="E3303" i="2"/>
  <c r="G3303" i="2"/>
  <c r="D3303" i="2"/>
  <c r="B3304" i="2"/>
  <c r="E3304" i="2"/>
  <c r="G3304" i="2"/>
  <c r="D3304" i="2"/>
  <c r="B3305" i="2"/>
  <c r="E3305" i="2"/>
  <c r="G3305" i="2"/>
  <c r="D3305" i="2"/>
  <c r="B3306" i="2"/>
  <c r="E3306" i="2"/>
  <c r="G3306" i="2"/>
  <c r="D3306" i="2"/>
  <c r="B3307" i="2"/>
  <c r="E3307" i="2"/>
  <c r="G3307" i="2"/>
  <c r="D3307" i="2"/>
  <c r="B3308" i="2"/>
  <c r="E3308" i="2"/>
  <c r="G3308" i="2"/>
  <c r="D3308" i="2"/>
  <c r="B3309" i="2"/>
  <c r="E3309" i="2"/>
  <c r="G3309" i="2"/>
  <c r="D3309" i="2"/>
  <c r="B3310" i="2"/>
  <c r="E3310" i="2"/>
  <c r="G3310" i="2"/>
  <c r="D3310" i="2"/>
  <c r="B3311" i="2"/>
  <c r="E3311" i="2"/>
  <c r="G3311" i="2"/>
  <c r="D3311" i="2"/>
  <c r="B3312" i="2"/>
  <c r="E3312" i="2"/>
  <c r="G3312" i="2"/>
  <c r="D3312" i="2"/>
  <c r="B3313" i="2"/>
  <c r="E3313" i="2"/>
  <c r="G3313" i="2"/>
  <c r="D3313" i="2"/>
  <c r="B3314" i="2"/>
  <c r="E3314" i="2"/>
  <c r="G3314" i="2"/>
  <c r="D3314" i="2"/>
  <c r="B3315" i="2"/>
  <c r="E3315" i="2"/>
  <c r="G3315" i="2"/>
  <c r="D3315" i="2"/>
  <c r="B3316" i="2"/>
  <c r="E3316" i="2"/>
  <c r="G3316" i="2"/>
  <c r="D3316" i="2"/>
  <c r="B3317" i="2"/>
  <c r="E3317" i="2"/>
  <c r="G3317" i="2"/>
  <c r="D3317" i="2"/>
  <c r="B3318" i="2"/>
  <c r="E3318" i="2"/>
  <c r="G3318" i="2"/>
  <c r="D3318" i="2"/>
  <c r="B3319" i="2"/>
  <c r="E3319" i="2"/>
  <c r="G3319" i="2"/>
  <c r="D3319" i="2"/>
  <c r="B3320" i="2"/>
  <c r="E3320" i="2"/>
  <c r="G3320" i="2"/>
  <c r="D3320" i="2"/>
  <c r="B3321" i="2"/>
  <c r="E3321" i="2"/>
  <c r="G3321" i="2"/>
  <c r="D3321" i="2"/>
  <c r="B3322" i="2"/>
  <c r="E3322" i="2"/>
  <c r="G3322" i="2"/>
  <c r="D3322" i="2"/>
  <c r="B3323" i="2"/>
  <c r="E3323" i="2"/>
  <c r="G3323" i="2"/>
  <c r="D3323" i="2"/>
  <c r="B3324" i="2"/>
  <c r="E3324" i="2"/>
  <c r="G3324" i="2"/>
  <c r="D3324" i="2"/>
  <c r="B3325" i="2"/>
  <c r="E3325" i="2"/>
  <c r="G3325" i="2"/>
  <c r="D3325" i="2"/>
  <c r="B3326" i="2"/>
  <c r="E3326" i="2"/>
  <c r="G3326" i="2"/>
  <c r="D3326" i="2"/>
  <c r="B3327" i="2"/>
  <c r="E3327" i="2"/>
  <c r="G3327" i="2"/>
  <c r="D3327" i="2"/>
  <c r="B3328" i="2"/>
  <c r="E3328" i="2"/>
  <c r="G3328" i="2"/>
  <c r="D3328" i="2"/>
  <c r="B3329" i="2"/>
  <c r="E3329" i="2"/>
  <c r="G3329" i="2"/>
  <c r="D3329" i="2"/>
  <c r="B3330" i="2"/>
  <c r="E3330" i="2"/>
  <c r="G3330" i="2"/>
  <c r="D3330" i="2"/>
  <c r="B3331" i="2"/>
  <c r="E3331" i="2"/>
  <c r="G3331" i="2"/>
  <c r="D3331" i="2"/>
  <c r="B3332" i="2"/>
  <c r="E3332" i="2"/>
  <c r="G3332" i="2"/>
  <c r="D3332" i="2"/>
  <c r="B3333" i="2"/>
  <c r="E3333" i="2"/>
  <c r="G3333" i="2"/>
  <c r="D3333" i="2"/>
  <c r="B3334" i="2"/>
  <c r="E3334" i="2"/>
  <c r="G3334" i="2"/>
  <c r="D3334" i="2"/>
  <c r="B3335" i="2"/>
  <c r="E3335" i="2"/>
  <c r="G3335" i="2"/>
  <c r="D3335" i="2"/>
  <c r="B3336" i="2"/>
  <c r="E3336" i="2"/>
  <c r="G3336" i="2"/>
  <c r="D3336" i="2"/>
  <c r="B3337" i="2"/>
  <c r="E3337" i="2"/>
  <c r="G3337" i="2"/>
  <c r="D3337" i="2"/>
  <c r="B3338" i="2"/>
  <c r="E3338" i="2"/>
  <c r="G3338" i="2"/>
  <c r="D3338" i="2"/>
  <c r="B3339" i="2"/>
  <c r="E3339" i="2"/>
  <c r="G3339" i="2"/>
  <c r="D3339" i="2"/>
  <c r="B3340" i="2"/>
  <c r="E3340" i="2"/>
  <c r="G3340" i="2"/>
  <c r="D3340" i="2"/>
  <c r="B3341" i="2"/>
  <c r="E3341" i="2"/>
  <c r="G3341" i="2"/>
  <c r="D3341" i="2"/>
  <c r="B3342" i="2"/>
  <c r="E3342" i="2"/>
  <c r="G3342" i="2"/>
  <c r="D3342" i="2"/>
  <c r="B3343" i="2"/>
  <c r="E3343" i="2"/>
  <c r="G3343" i="2"/>
  <c r="D3343" i="2"/>
  <c r="B3344" i="2"/>
  <c r="E3344" i="2"/>
  <c r="G3344" i="2"/>
  <c r="D3344" i="2"/>
  <c r="B3345" i="2"/>
  <c r="E3345" i="2"/>
  <c r="G3345" i="2"/>
  <c r="D3345" i="2"/>
  <c r="B3346" i="2"/>
  <c r="E3346" i="2"/>
  <c r="G3346" i="2"/>
  <c r="D3346" i="2"/>
  <c r="B3347" i="2"/>
  <c r="E3347" i="2"/>
  <c r="G3347" i="2"/>
  <c r="D3347" i="2"/>
  <c r="B3348" i="2"/>
  <c r="E3348" i="2"/>
  <c r="G3348" i="2"/>
  <c r="D3348" i="2"/>
  <c r="B3349" i="2"/>
  <c r="E3349" i="2"/>
  <c r="G3349" i="2"/>
  <c r="D3349" i="2"/>
  <c r="B3350" i="2"/>
  <c r="E3350" i="2"/>
  <c r="G3350" i="2"/>
  <c r="D3350" i="2"/>
  <c r="B3351" i="2"/>
  <c r="E3351" i="2"/>
  <c r="G3351" i="2"/>
  <c r="D3351" i="2"/>
  <c r="B3352" i="2"/>
  <c r="E3352" i="2"/>
  <c r="G3352" i="2"/>
  <c r="D3352" i="2"/>
  <c r="B3353" i="2"/>
  <c r="E3353" i="2"/>
  <c r="G3353" i="2"/>
  <c r="D3353" i="2"/>
  <c r="B3354" i="2"/>
  <c r="E3354" i="2"/>
  <c r="G3354" i="2"/>
  <c r="D3354" i="2"/>
  <c r="B3355" i="2"/>
  <c r="E3355" i="2"/>
  <c r="G3355" i="2"/>
  <c r="D3355" i="2"/>
  <c r="B3356" i="2"/>
  <c r="E3356" i="2"/>
  <c r="G3356" i="2"/>
  <c r="D3356" i="2"/>
  <c r="B3357" i="2"/>
  <c r="E3357" i="2"/>
  <c r="G3357" i="2"/>
  <c r="D3357" i="2"/>
  <c r="B3358" i="2"/>
  <c r="E3358" i="2"/>
  <c r="G3358" i="2"/>
  <c r="D3358" i="2"/>
  <c r="B3359" i="2"/>
  <c r="E3359" i="2"/>
  <c r="G3359" i="2"/>
  <c r="D3359" i="2"/>
  <c r="B3360" i="2"/>
  <c r="E3360" i="2"/>
  <c r="G3360" i="2"/>
  <c r="D3360" i="2"/>
  <c r="B3361" i="2"/>
  <c r="E3361" i="2"/>
  <c r="G3361" i="2"/>
  <c r="D3361" i="2"/>
  <c r="B3362" i="2"/>
  <c r="E3362" i="2"/>
  <c r="G3362" i="2"/>
  <c r="D3362" i="2"/>
  <c r="B3363" i="2"/>
  <c r="E3363" i="2"/>
  <c r="G3363" i="2"/>
  <c r="D3363" i="2"/>
  <c r="B3364" i="2"/>
  <c r="E3364" i="2"/>
  <c r="G3364" i="2"/>
  <c r="D3364" i="2"/>
  <c r="B3365" i="2"/>
  <c r="E3365" i="2"/>
  <c r="G3365" i="2"/>
  <c r="D3365" i="2"/>
  <c r="B3366" i="2"/>
  <c r="E3366" i="2"/>
  <c r="G3366" i="2"/>
  <c r="D3366" i="2"/>
  <c r="B3367" i="2"/>
  <c r="E3367" i="2"/>
  <c r="G3367" i="2"/>
  <c r="D3367" i="2"/>
  <c r="B3368" i="2"/>
  <c r="E3368" i="2"/>
  <c r="G3368" i="2"/>
  <c r="D3368" i="2"/>
  <c r="B3369" i="2"/>
  <c r="E3369" i="2"/>
  <c r="G3369" i="2"/>
  <c r="D3369" i="2"/>
  <c r="B3370" i="2"/>
  <c r="E3370" i="2"/>
  <c r="G3370" i="2"/>
  <c r="D3370" i="2"/>
  <c r="B3371" i="2"/>
  <c r="E3371" i="2"/>
  <c r="G3371" i="2"/>
  <c r="D3371" i="2"/>
  <c r="B3372" i="2"/>
  <c r="E3372" i="2"/>
  <c r="G3372" i="2"/>
  <c r="D3372" i="2"/>
  <c r="B3373" i="2"/>
  <c r="E3373" i="2"/>
  <c r="G3373" i="2"/>
  <c r="D3373" i="2"/>
  <c r="B3374" i="2"/>
  <c r="E3374" i="2"/>
  <c r="G3374" i="2"/>
  <c r="D3374" i="2"/>
  <c r="B3375" i="2"/>
  <c r="E3375" i="2"/>
  <c r="G3375" i="2"/>
  <c r="D3375" i="2"/>
  <c r="B3376" i="2"/>
  <c r="E3376" i="2"/>
  <c r="G3376" i="2"/>
  <c r="D3376" i="2"/>
  <c r="B3377" i="2"/>
  <c r="E3377" i="2"/>
  <c r="G3377" i="2"/>
  <c r="D3377" i="2"/>
  <c r="B3378" i="2"/>
  <c r="E3378" i="2"/>
  <c r="G3378" i="2"/>
  <c r="D3378" i="2"/>
  <c r="B3379" i="2"/>
  <c r="E3379" i="2"/>
  <c r="G3379" i="2"/>
  <c r="D3379" i="2"/>
  <c r="B3380" i="2"/>
  <c r="E3380" i="2"/>
  <c r="G3380" i="2"/>
  <c r="D3380" i="2"/>
  <c r="B3381" i="2"/>
  <c r="E3381" i="2"/>
  <c r="G3381" i="2"/>
  <c r="D3381" i="2"/>
  <c r="B3382" i="2"/>
  <c r="E3382" i="2"/>
  <c r="G3382" i="2"/>
  <c r="D3382" i="2"/>
  <c r="B3383" i="2"/>
  <c r="E3383" i="2"/>
  <c r="G3383" i="2"/>
  <c r="D3383" i="2"/>
  <c r="B3384" i="2"/>
  <c r="E3384" i="2"/>
  <c r="G3384" i="2"/>
  <c r="D3384" i="2"/>
  <c r="B3385" i="2"/>
  <c r="E3385" i="2"/>
  <c r="G3385" i="2"/>
  <c r="D3385" i="2"/>
  <c r="B3386" i="2"/>
  <c r="E3386" i="2"/>
  <c r="G3386" i="2"/>
  <c r="D3386" i="2"/>
  <c r="B3387" i="2"/>
  <c r="E3387" i="2"/>
  <c r="G3387" i="2"/>
  <c r="D3387" i="2"/>
  <c r="B3388" i="2"/>
  <c r="E3388" i="2"/>
  <c r="G3388" i="2"/>
  <c r="D3388" i="2"/>
  <c r="B3389" i="2"/>
  <c r="E3389" i="2"/>
  <c r="G3389" i="2"/>
  <c r="D3389" i="2"/>
  <c r="B3390" i="2"/>
  <c r="E3390" i="2"/>
  <c r="G3390" i="2"/>
  <c r="D3390" i="2"/>
  <c r="B3391" i="2"/>
  <c r="E3391" i="2"/>
  <c r="G3391" i="2"/>
  <c r="D3391" i="2"/>
  <c r="B3392" i="2"/>
  <c r="E3392" i="2"/>
  <c r="G3392" i="2"/>
  <c r="D3392" i="2"/>
  <c r="B3393" i="2"/>
  <c r="E3393" i="2"/>
  <c r="G3393" i="2"/>
  <c r="D3393" i="2"/>
  <c r="B3394" i="2"/>
  <c r="E3394" i="2"/>
  <c r="G3394" i="2"/>
  <c r="D3394" i="2"/>
  <c r="B3395" i="2"/>
  <c r="E3395" i="2"/>
  <c r="G3395" i="2"/>
  <c r="D3395" i="2"/>
  <c r="B3396" i="2"/>
  <c r="E3396" i="2"/>
  <c r="G3396" i="2"/>
  <c r="D3396" i="2"/>
  <c r="B3397" i="2"/>
  <c r="E3397" i="2"/>
  <c r="G3397" i="2"/>
  <c r="D3397" i="2"/>
  <c r="B3398" i="2"/>
  <c r="E3398" i="2"/>
  <c r="G3398" i="2"/>
  <c r="D3398" i="2"/>
  <c r="B3399" i="2"/>
  <c r="E3399" i="2"/>
  <c r="G3399" i="2"/>
  <c r="D3399" i="2"/>
  <c r="B3400" i="2"/>
  <c r="E3400" i="2"/>
  <c r="G3400" i="2"/>
  <c r="D3400" i="2"/>
  <c r="B3401" i="2"/>
  <c r="E3401" i="2"/>
  <c r="G3401" i="2"/>
  <c r="D3401" i="2"/>
  <c r="B3402" i="2"/>
  <c r="E3402" i="2"/>
  <c r="G3402" i="2"/>
  <c r="D3402" i="2"/>
  <c r="B3403" i="2"/>
  <c r="E3403" i="2"/>
  <c r="G3403" i="2"/>
  <c r="D3403" i="2"/>
  <c r="B3404" i="2"/>
  <c r="E3404" i="2"/>
  <c r="G3404" i="2"/>
  <c r="D3404" i="2"/>
  <c r="B3405" i="2"/>
  <c r="E3405" i="2"/>
  <c r="G3405" i="2"/>
  <c r="D3405" i="2"/>
  <c r="B3406" i="2"/>
  <c r="E3406" i="2"/>
  <c r="G3406" i="2"/>
  <c r="D3406" i="2"/>
  <c r="B3407" i="2"/>
  <c r="E3407" i="2"/>
  <c r="G3407" i="2"/>
  <c r="D3407" i="2"/>
  <c r="B3408" i="2"/>
  <c r="E3408" i="2"/>
  <c r="G3408" i="2"/>
  <c r="D3408" i="2"/>
  <c r="B3409" i="2"/>
  <c r="E3409" i="2"/>
  <c r="G3409" i="2"/>
  <c r="D3409" i="2"/>
  <c r="B3410" i="2"/>
  <c r="E3410" i="2"/>
  <c r="G3410" i="2"/>
  <c r="D3410" i="2"/>
  <c r="B3411" i="2"/>
  <c r="E3411" i="2"/>
  <c r="G3411" i="2"/>
  <c r="D3411" i="2"/>
  <c r="B3412" i="2"/>
  <c r="E3412" i="2"/>
  <c r="G3412" i="2"/>
  <c r="D3412" i="2"/>
  <c r="B3413" i="2"/>
  <c r="E3413" i="2"/>
  <c r="G3413" i="2"/>
  <c r="D3413" i="2"/>
  <c r="B3414" i="2"/>
  <c r="E3414" i="2"/>
  <c r="G3414" i="2"/>
  <c r="D3414" i="2"/>
  <c r="B3415" i="2"/>
  <c r="E3415" i="2"/>
  <c r="G3415" i="2"/>
  <c r="D3415" i="2"/>
  <c r="B3416" i="2"/>
  <c r="E3416" i="2"/>
  <c r="G3416" i="2"/>
  <c r="D3416" i="2"/>
  <c r="B3417" i="2"/>
  <c r="E3417" i="2"/>
  <c r="G3417" i="2"/>
  <c r="D3417" i="2"/>
  <c r="B3418" i="2"/>
  <c r="E3418" i="2"/>
  <c r="G3418" i="2"/>
  <c r="D3418" i="2"/>
  <c r="B3419" i="2"/>
  <c r="E3419" i="2"/>
  <c r="G3419" i="2"/>
  <c r="D3419" i="2"/>
  <c r="B3420" i="2"/>
  <c r="E3420" i="2"/>
  <c r="G3420" i="2"/>
  <c r="D3420" i="2"/>
  <c r="B3421" i="2"/>
  <c r="E3421" i="2"/>
  <c r="G3421" i="2"/>
  <c r="D3421" i="2"/>
  <c r="B3422" i="2"/>
  <c r="E3422" i="2"/>
  <c r="G3422" i="2"/>
  <c r="D3422" i="2"/>
  <c r="B3423" i="2"/>
  <c r="E3423" i="2"/>
  <c r="G3423" i="2"/>
  <c r="D3423" i="2"/>
  <c r="B3424" i="2"/>
  <c r="E3424" i="2"/>
  <c r="G3424" i="2"/>
  <c r="D3424" i="2"/>
  <c r="B3425" i="2"/>
  <c r="E3425" i="2"/>
  <c r="G3425" i="2"/>
  <c r="D3425" i="2"/>
  <c r="B3426" i="2"/>
  <c r="E3426" i="2"/>
  <c r="G3426" i="2"/>
  <c r="D3426" i="2"/>
  <c r="B3427" i="2"/>
  <c r="E3427" i="2"/>
  <c r="G3427" i="2"/>
  <c r="D3427" i="2"/>
  <c r="B3428" i="2"/>
  <c r="E3428" i="2"/>
  <c r="G3428" i="2"/>
  <c r="D3428" i="2"/>
  <c r="B3429" i="2"/>
  <c r="E3429" i="2"/>
  <c r="G3429" i="2"/>
  <c r="D3429" i="2"/>
  <c r="B3430" i="2"/>
  <c r="E3430" i="2"/>
  <c r="G3430" i="2"/>
  <c r="D3430" i="2"/>
  <c r="B3431" i="2"/>
  <c r="E3431" i="2"/>
  <c r="G3431" i="2"/>
  <c r="D3431" i="2"/>
  <c r="B3432" i="2"/>
  <c r="E3432" i="2"/>
  <c r="G3432" i="2"/>
  <c r="D3432" i="2"/>
  <c r="B3433" i="2"/>
  <c r="E3433" i="2"/>
  <c r="G3433" i="2"/>
  <c r="D3433" i="2"/>
  <c r="B3434" i="2"/>
  <c r="E3434" i="2"/>
  <c r="G3434" i="2"/>
  <c r="D3434" i="2"/>
  <c r="B3435" i="2"/>
  <c r="E3435" i="2"/>
  <c r="G3435" i="2"/>
  <c r="D3435" i="2"/>
  <c r="B3436" i="2"/>
  <c r="E3436" i="2"/>
  <c r="G3436" i="2"/>
  <c r="D3436" i="2"/>
  <c r="B3437" i="2"/>
  <c r="E3437" i="2"/>
  <c r="G3437" i="2"/>
  <c r="D3437" i="2"/>
  <c r="B3438" i="2"/>
  <c r="E3438" i="2"/>
  <c r="G3438" i="2"/>
  <c r="D3438" i="2"/>
  <c r="B3439" i="2"/>
  <c r="E3439" i="2"/>
  <c r="G3439" i="2"/>
  <c r="D3439" i="2"/>
  <c r="B3440" i="2"/>
  <c r="E3440" i="2"/>
  <c r="G3440" i="2"/>
  <c r="D3440" i="2"/>
  <c r="B3441" i="2"/>
  <c r="E3441" i="2"/>
  <c r="G3441" i="2"/>
  <c r="D3441" i="2"/>
  <c r="B3442" i="2"/>
  <c r="E3442" i="2"/>
  <c r="G3442" i="2"/>
  <c r="D3442" i="2"/>
  <c r="B3443" i="2"/>
  <c r="E3443" i="2"/>
  <c r="G3443" i="2"/>
  <c r="D3443" i="2"/>
  <c r="B3444" i="2"/>
  <c r="E3444" i="2"/>
  <c r="G3444" i="2"/>
  <c r="D3444" i="2"/>
  <c r="B3445" i="2"/>
  <c r="E3445" i="2"/>
  <c r="G3445" i="2"/>
  <c r="D3445" i="2"/>
  <c r="B3446" i="2"/>
  <c r="E3446" i="2"/>
  <c r="G3446" i="2"/>
  <c r="D3446" i="2"/>
  <c r="B3447" i="2"/>
  <c r="E3447" i="2"/>
  <c r="G3447" i="2"/>
  <c r="D3447" i="2"/>
  <c r="B3448" i="2"/>
  <c r="E3448" i="2"/>
  <c r="G3448" i="2"/>
  <c r="D3448" i="2"/>
  <c r="B3449" i="2"/>
  <c r="E3449" i="2"/>
  <c r="G3449" i="2"/>
  <c r="D3449" i="2"/>
  <c r="B3450" i="2"/>
  <c r="E3450" i="2"/>
  <c r="G3450" i="2"/>
  <c r="D3450" i="2"/>
  <c r="B3451" i="2"/>
  <c r="E3451" i="2"/>
  <c r="G3451" i="2"/>
  <c r="D3451" i="2"/>
  <c r="B3452" i="2"/>
  <c r="E3452" i="2"/>
  <c r="G3452" i="2"/>
  <c r="D3452" i="2"/>
  <c r="B3453" i="2"/>
  <c r="E3453" i="2"/>
  <c r="G3453" i="2"/>
  <c r="D3453" i="2"/>
  <c r="B3454" i="2"/>
  <c r="E3454" i="2"/>
  <c r="G3454" i="2"/>
  <c r="D3454" i="2"/>
  <c r="B3455" i="2"/>
  <c r="E3455" i="2"/>
  <c r="G3455" i="2"/>
  <c r="D3455" i="2"/>
  <c r="B3456" i="2"/>
  <c r="E3456" i="2"/>
  <c r="G3456" i="2"/>
  <c r="D3456" i="2"/>
  <c r="B3457" i="2"/>
  <c r="E3457" i="2"/>
  <c r="G3457" i="2"/>
  <c r="D3457" i="2"/>
  <c r="B3458" i="2"/>
  <c r="E3458" i="2"/>
  <c r="G3458" i="2"/>
  <c r="D3458" i="2"/>
  <c r="B3459" i="2"/>
  <c r="E3459" i="2"/>
  <c r="G3459" i="2"/>
  <c r="D3459" i="2"/>
  <c r="B3460" i="2"/>
  <c r="E3460" i="2"/>
  <c r="G3460" i="2"/>
  <c r="D3460" i="2"/>
  <c r="B3461" i="2"/>
  <c r="E3461" i="2"/>
  <c r="G3461" i="2"/>
  <c r="D3461" i="2"/>
  <c r="B3462" i="2"/>
  <c r="E3462" i="2"/>
  <c r="G3462" i="2"/>
  <c r="D3462" i="2"/>
  <c r="B3463" i="2"/>
  <c r="E3463" i="2"/>
  <c r="G3463" i="2"/>
  <c r="D3463" i="2"/>
  <c r="B3464" i="2"/>
  <c r="E3464" i="2"/>
  <c r="G3464" i="2"/>
  <c r="D3464" i="2"/>
  <c r="B3465" i="2"/>
  <c r="E3465" i="2"/>
  <c r="G3465" i="2"/>
  <c r="D3465" i="2"/>
  <c r="B3466" i="2"/>
  <c r="E3466" i="2"/>
  <c r="G3466" i="2"/>
  <c r="D3466" i="2"/>
  <c r="B3467" i="2"/>
  <c r="E3467" i="2"/>
  <c r="G3467" i="2"/>
  <c r="D3467" i="2"/>
  <c r="B3468" i="2"/>
  <c r="E3468" i="2"/>
  <c r="G3468" i="2"/>
  <c r="D3468" i="2"/>
  <c r="B3469" i="2"/>
  <c r="E3469" i="2"/>
  <c r="G3469" i="2"/>
  <c r="D3469" i="2"/>
  <c r="B3470" i="2"/>
  <c r="E3470" i="2"/>
  <c r="G3470" i="2"/>
  <c r="D3470" i="2"/>
  <c r="B3471" i="2"/>
  <c r="E3471" i="2"/>
  <c r="G3471" i="2"/>
  <c r="D3471" i="2"/>
  <c r="B3472" i="2"/>
  <c r="E3472" i="2"/>
  <c r="G3472" i="2"/>
  <c r="D3472" i="2"/>
  <c r="B3473" i="2"/>
  <c r="E3473" i="2"/>
  <c r="G3473" i="2"/>
  <c r="D3473" i="2"/>
  <c r="B3474" i="2"/>
  <c r="E3474" i="2"/>
  <c r="G3474" i="2"/>
  <c r="D3474" i="2"/>
  <c r="B3475" i="2"/>
  <c r="E3475" i="2"/>
  <c r="G3475" i="2"/>
  <c r="D3475" i="2"/>
  <c r="B3476" i="2"/>
  <c r="E3476" i="2"/>
  <c r="G3476" i="2"/>
  <c r="D3476" i="2"/>
  <c r="B3477" i="2"/>
  <c r="E3477" i="2"/>
  <c r="G3477" i="2"/>
  <c r="D3477" i="2"/>
  <c r="B3478" i="2"/>
  <c r="E3478" i="2"/>
  <c r="G3478" i="2"/>
  <c r="D3478" i="2"/>
  <c r="B3479" i="2"/>
  <c r="E3479" i="2"/>
  <c r="G3479" i="2"/>
  <c r="D3479" i="2"/>
  <c r="B3480" i="2"/>
  <c r="E3480" i="2"/>
  <c r="G3480" i="2"/>
  <c r="D3480" i="2"/>
  <c r="B3481" i="2"/>
  <c r="E3481" i="2"/>
  <c r="G3481" i="2"/>
  <c r="D3481" i="2"/>
  <c r="B3482" i="2"/>
  <c r="E3482" i="2"/>
  <c r="G3482" i="2"/>
  <c r="D3482" i="2"/>
  <c r="B3483" i="2"/>
  <c r="E3483" i="2"/>
  <c r="G3483" i="2"/>
  <c r="D3483" i="2"/>
  <c r="B3484" i="2"/>
  <c r="E3484" i="2"/>
  <c r="G3484" i="2"/>
  <c r="D3484" i="2"/>
  <c r="B3485" i="2"/>
  <c r="E3485" i="2"/>
  <c r="G3485" i="2"/>
  <c r="D3485" i="2"/>
  <c r="B3486" i="2"/>
  <c r="E3486" i="2"/>
  <c r="G3486" i="2"/>
  <c r="D3486" i="2"/>
  <c r="B3487" i="2"/>
  <c r="E3487" i="2"/>
  <c r="G3487" i="2"/>
  <c r="D3487" i="2"/>
  <c r="B3488" i="2"/>
  <c r="E3488" i="2"/>
  <c r="G3488" i="2"/>
  <c r="D3488" i="2"/>
  <c r="B3489" i="2"/>
  <c r="E3489" i="2"/>
  <c r="G3489" i="2"/>
  <c r="D3489" i="2"/>
  <c r="B3490" i="2"/>
  <c r="E3490" i="2"/>
  <c r="G3490" i="2"/>
  <c r="D3490" i="2"/>
  <c r="B3491" i="2"/>
  <c r="E3491" i="2"/>
  <c r="G3491" i="2"/>
  <c r="D3491" i="2"/>
  <c r="B3492" i="2"/>
  <c r="E3492" i="2"/>
  <c r="G3492" i="2"/>
  <c r="D3492" i="2"/>
  <c r="B3493" i="2"/>
  <c r="E3493" i="2"/>
  <c r="G3493" i="2"/>
  <c r="D3493" i="2"/>
  <c r="B3494" i="2"/>
  <c r="E3494" i="2"/>
  <c r="G3494" i="2"/>
  <c r="D3494" i="2"/>
  <c r="B3495" i="2"/>
  <c r="E3495" i="2"/>
  <c r="G3495" i="2"/>
  <c r="D3495" i="2"/>
  <c r="B3496" i="2"/>
  <c r="E3496" i="2"/>
  <c r="G3496" i="2"/>
  <c r="D3496" i="2"/>
  <c r="B3497" i="2"/>
  <c r="E3497" i="2"/>
  <c r="G3497" i="2"/>
  <c r="D3497" i="2"/>
  <c r="B3498" i="2"/>
  <c r="E3498" i="2"/>
  <c r="G3498" i="2"/>
  <c r="D3498" i="2"/>
  <c r="B3499" i="2"/>
  <c r="E3499" i="2"/>
  <c r="G3499" i="2"/>
  <c r="D3499" i="2"/>
  <c r="B3500" i="2"/>
  <c r="E3500" i="2"/>
  <c r="G3500" i="2"/>
  <c r="D3500" i="2"/>
  <c r="B3501" i="2"/>
  <c r="E3501" i="2"/>
  <c r="G3501" i="2"/>
  <c r="D3501" i="2"/>
  <c r="B3502" i="2"/>
  <c r="E3502" i="2"/>
  <c r="G3502" i="2"/>
  <c r="D3502" i="2"/>
  <c r="B3503" i="2"/>
  <c r="E3503" i="2"/>
  <c r="G3503" i="2"/>
  <c r="D3503" i="2"/>
  <c r="B3504" i="2"/>
  <c r="E3504" i="2"/>
  <c r="G3504" i="2"/>
  <c r="D3504" i="2"/>
  <c r="B3505" i="2"/>
  <c r="E3505" i="2"/>
  <c r="G3505" i="2"/>
  <c r="D3505" i="2"/>
  <c r="B3506" i="2"/>
  <c r="E3506" i="2"/>
  <c r="G3506" i="2"/>
  <c r="D3506" i="2"/>
  <c r="B3507" i="2"/>
  <c r="E3507" i="2"/>
  <c r="G3507" i="2"/>
  <c r="D3507" i="2"/>
  <c r="B3508" i="2"/>
  <c r="E3508" i="2"/>
  <c r="G3508" i="2"/>
  <c r="D3508" i="2"/>
  <c r="B3509" i="2"/>
  <c r="E3509" i="2"/>
  <c r="G3509" i="2"/>
  <c r="D3509" i="2"/>
  <c r="B3510" i="2"/>
  <c r="E3510" i="2"/>
  <c r="G3510" i="2"/>
  <c r="D3510" i="2"/>
  <c r="B3511" i="2"/>
  <c r="E3511" i="2"/>
  <c r="G3511" i="2"/>
  <c r="D3511" i="2"/>
  <c r="B3512" i="2"/>
  <c r="E3512" i="2"/>
  <c r="G3512" i="2"/>
  <c r="D3512" i="2"/>
  <c r="B3513" i="2"/>
  <c r="E3513" i="2"/>
  <c r="G3513" i="2"/>
  <c r="D3513" i="2"/>
  <c r="B3514" i="2"/>
  <c r="E3514" i="2"/>
  <c r="G3514" i="2"/>
  <c r="D3514" i="2"/>
  <c r="B3515" i="2"/>
  <c r="E3515" i="2"/>
  <c r="G3515" i="2"/>
  <c r="D3515" i="2"/>
  <c r="B3516" i="2"/>
  <c r="E3516" i="2"/>
  <c r="G3516" i="2"/>
  <c r="D3516" i="2"/>
  <c r="B3517" i="2"/>
  <c r="E3517" i="2"/>
  <c r="G3517" i="2"/>
  <c r="D3517" i="2"/>
  <c r="B3518" i="2"/>
  <c r="E3518" i="2"/>
  <c r="G3518" i="2"/>
  <c r="D3518" i="2"/>
  <c r="B3519" i="2"/>
  <c r="E3519" i="2"/>
  <c r="G3519" i="2"/>
  <c r="D3519" i="2"/>
  <c r="B3520" i="2"/>
  <c r="E3520" i="2"/>
  <c r="G3520" i="2"/>
  <c r="D3520" i="2"/>
  <c r="B3521" i="2"/>
  <c r="E3521" i="2"/>
  <c r="G3521" i="2"/>
  <c r="D3521" i="2"/>
  <c r="B3522" i="2"/>
  <c r="E3522" i="2"/>
  <c r="G3522" i="2"/>
  <c r="D3522" i="2"/>
  <c r="B3523" i="2"/>
  <c r="E3523" i="2"/>
  <c r="G3523" i="2"/>
  <c r="D3523" i="2"/>
  <c r="B3524" i="2"/>
  <c r="E3524" i="2"/>
  <c r="G3524" i="2"/>
  <c r="D3524" i="2"/>
  <c r="B3525" i="2"/>
  <c r="E3525" i="2"/>
  <c r="G3525" i="2"/>
  <c r="D3525" i="2"/>
  <c r="B3526" i="2"/>
  <c r="E3526" i="2"/>
  <c r="G3526" i="2"/>
  <c r="D3526" i="2"/>
  <c r="B3527" i="2"/>
  <c r="E3527" i="2"/>
  <c r="G3527" i="2"/>
  <c r="D3527" i="2"/>
  <c r="B3528" i="2"/>
  <c r="E3528" i="2"/>
  <c r="G3528" i="2"/>
  <c r="D3528" i="2"/>
  <c r="B3529" i="2"/>
  <c r="E3529" i="2"/>
  <c r="G3529" i="2"/>
  <c r="D3529" i="2"/>
  <c r="B3530" i="2"/>
  <c r="E3530" i="2"/>
  <c r="G3530" i="2"/>
  <c r="D3530" i="2"/>
  <c r="B3531" i="2"/>
  <c r="E3531" i="2"/>
  <c r="G3531" i="2"/>
  <c r="D3531" i="2"/>
  <c r="B3532" i="2"/>
  <c r="E3532" i="2"/>
  <c r="G3532" i="2"/>
  <c r="D3532" i="2"/>
  <c r="B3533" i="2"/>
  <c r="E3533" i="2"/>
  <c r="G3533" i="2"/>
  <c r="D3533" i="2"/>
  <c r="B3534" i="2"/>
  <c r="E3534" i="2"/>
  <c r="G3534" i="2"/>
  <c r="D3534" i="2"/>
  <c r="B3535" i="2"/>
  <c r="E3535" i="2"/>
  <c r="G3535" i="2"/>
  <c r="D3535" i="2"/>
  <c r="B3536" i="2"/>
  <c r="E3536" i="2"/>
  <c r="G3536" i="2"/>
  <c r="D3536" i="2"/>
  <c r="B3537" i="2"/>
  <c r="E3537" i="2"/>
  <c r="G3537" i="2"/>
  <c r="D3537" i="2"/>
  <c r="B3538" i="2"/>
  <c r="E3538" i="2"/>
  <c r="G3538" i="2"/>
  <c r="D3538" i="2"/>
  <c r="B3539" i="2"/>
  <c r="E3539" i="2"/>
  <c r="G3539" i="2"/>
  <c r="D3539" i="2"/>
  <c r="B3540" i="2"/>
  <c r="E3540" i="2"/>
  <c r="G3540" i="2"/>
  <c r="D3540" i="2"/>
  <c r="B3541" i="2"/>
  <c r="E3541" i="2"/>
  <c r="G3541" i="2"/>
  <c r="D3541" i="2"/>
  <c r="B3542" i="2"/>
  <c r="E3542" i="2"/>
  <c r="G3542" i="2"/>
  <c r="D3542" i="2"/>
  <c r="B3543" i="2"/>
  <c r="E3543" i="2"/>
  <c r="G3543" i="2"/>
  <c r="D3543" i="2"/>
  <c r="B3544" i="2"/>
  <c r="E3544" i="2"/>
  <c r="G3544" i="2"/>
  <c r="D3544" i="2"/>
  <c r="B3545" i="2"/>
  <c r="E3545" i="2"/>
  <c r="G3545" i="2"/>
  <c r="D3545" i="2"/>
  <c r="B3546" i="2"/>
  <c r="E3546" i="2"/>
  <c r="G3546" i="2"/>
  <c r="D3546" i="2"/>
  <c r="B3547" i="2"/>
  <c r="E3547" i="2"/>
  <c r="G3547" i="2"/>
  <c r="D3547" i="2"/>
  <c r="B3548" i="2"/>
  <c r="E3548" i="2"/>
  <c r="G3548" i="2"/>
  <c r="D3548" i="2"/>
  <c r="B3549" i="2"/>
  <c r="E3549" i="2"/>
  <c r="G3549" i="2"/>
  <c r="D3549" i="2"/>
  <c r="B3550" i="2"/>
  <c r="E3550" i="2"/>
  <c r="G3550" i="2"/>
  <c r="D3550" i="2"/>
  <c r="B3551" i="2"/>
  <c r="E3551" i="2"/>
  <c r="G3551" i="2"/>
  <c r="D3551" i="2"/>
  <c r="B3552" i="2"/>
  <c r="E3552" i="2"/>
  <c r="G3552" i="2"/>
  <c r="D3552" i="2"/>
  <c r="B3553" i="2"/>
  <c r="E3553" i="2"/>
  <c r="G3553" i="2"/>
  <c r="D3553" i="2"/>
  <c r="B3554" i="2"/>
  <c r="E3554" i="2"/>
  <c r="G3554" i="2"/>
  <c r="D3554" i="2"/>
  <c r="B3555" i="2"/>
  <c r="E3555" i="2"/>
  <c r="G3555" i="2"/>
  <c r="D3555" i="2"/>
  <c r="B3556" i="2"/>
  <c r="E3556" i="2"/>
  <c r="G3556" i="2"/>
  <c r="D3556" i="2"/>
  <c r="B3557" i="2"/>
  <c r="E3557" i="2"/>
  <c r="G3557" i="2"/>
  <c r="D3557" i="2"/>
  <c r="B3558" i="2"/>
  <c r="E3558" i="2"/>
  <c r="G3558" i="2"/>
  <c r="D3558" i="2"/>
  <c r="B3559" i="2"/>
  <c r="E3559" i="2"/>
  <c r="G3559" i="2"/>
  <c r="D3559" i="2"/>
  <c r="B3560" i="2"/>
  <c r="E3560" i="2"/>
  <c r="G3560" i="2"/>
  <c r="D3560" i="2"/>
  <c r="B3561" i="2"/>
  <c r="E3561" i="2"/>
  <c r="G3561" i="2"/>
  <c r="D3561" i="2"/>
  <c r="B3562" i="2"/>
  <c r="E3562" i="2"/>
  <c r="G3562" i="2"/>
  <c r="D3562" i="2"/>
  <c r="B3563" i="2"/>
  <c r="E3563" i="2"/>
  <c r="G3563" i="2"/>
  <c r="D3563" i="2"/>
  <c r="B3564" i="2"/>
  <c r="E3564" i="2"/>
  <c r="G3564" i="2"/>
  <c r="D3564" i="2"/>
  <c r="B3565" i="2"/>
  <c r="E3565" i="2"/>
  <c r="G3565" i="2"/>
  <c r="D3565" i="2"/>
  <c r="B3566" i="2"/>
  <c r="E3566" i="2"/>
  <c r="G3566" i="2"/>
  <c r="D3566" i="2"/>
  <c r="B3567" i="2"/>
  <c r="E3567" i="2"/>
  <c r="G3567" i="2"/>
  <c r="D3567" i="2"/>
  <c r="B3568" i="2"/>
  <c r="E3568" i="2"/>
  <c r="G3568" i="2"/>
  <c r="D3568" i="2"/>
  <c r="B3569" i="2"/>
  <c r="E3569" i="2"/>
  <c r="G3569" i="2"/>
  <c r="D3569" i="2"/>
  <c r="B3570" i="2"/>
  <c r="E3570" i="2"/>
  <c r="G3570" i="2"/>
  <c r="D3570" i="2"/>
  <c r="B3571" i="2"/>
  <c r="E3571" i="2"/>
  <c r="G3571" i="2"/>
  <c r="D3571" i="2"/>
  <c r="B3572" i="2"/>
  <c r="E3572" i="2"/>
  <c r="G3572" i="2"/>
  <c r="D3572" i="2"/>
  <c r="B3573" i="2"/>
  <c r="E3573" i="2"/>
  <c r="G3573" i="2"/>
  <c r="D3573" i="2"/>
  <c r="B3574" i="2"/>
  <c r="E3574" i="2"/>
  <c r="G3574" i="2"/>
  <c r="D3574" i="2"/>
  <c r="B3575" i="2"/>
  <c r="E3575" i="2"/>
  <c r="G3575" i="2"/>
  <c r="D3575" i="2"/>
  <c r="B3576" i="2"/>
  <c r="E3576" i="2"/>
  <c r="G3576" i="2"/>
  <c r="D3576" i="2"/>
  <c r="B3577" i="2"/>
  <c r="E3577" i="2"/>
  <c r="G3577" i="2"/>
  <c r="D3577" i="2"/>
  <c r="B3578" i="2"/>
  <c r="E3578" i="2"/>
  <c r="G3578" i="2"/>
  <c r="D3578" i="2"/>
  <c r="B3579" i="2"/>
  <c r="E3579" i="2"/>
  <c r="G3579" i="2"/>
  <c r="D3579" i="2"/>
  <c r="B3580" i="2"/>
  <c r="E3580" i="2"/>
  <c r="G3580" i="2"/>
  <c r="D3580" i="2"/>
  <c r="B3581" i="2"/>
  <c r="E3581" i="2"/>
  <c r="G3581" i="2"/>
  <c r="D3581" i="2"/>
  <c r="B3582" i="2"/>
  <c r="E3582" i="2"/>
  <c r="G3582" i="2"/>
  <c r="D3582" i="2"/>
  <c r="B3583" i="2"/>
  <c r="E3583" i="2"/>
  <c r="G3583" i="2"/>
  <c r="D3583" i="2"/>
  <c r="B3584" i="2"/>
  <c r="E3584" i="2"/>
  <c r="G3584" i="2"/>
  <c r="D3584" i="2"/>
  <c r="B3585" i="2"/>
  <c r="E3585" i="2"/>
  <c r="G3585" i="2"/>
  <c r="D3585" i="2"/>
  <c r="B3586" i="2"/>
  <c r="E3586" i="2"/>
  <c r="G3586" i="2"/>
  <c r="D3586" i="2"/>
  <c r="B3587" i="2"/>
  <c r="E3587" i="2"/>
  <c r="G3587" i="2"/>
  <c r="D3587" i="2"/>
  <c r="B3588" i="2"/>
  <c r="E3588" i="2"/>
  <c r="G3588" i="2"/>
  <c r="D3588" i="2"/>
  <c r="B3589" i="2"/>
  <c r="E3589" i="2"/>
  <c r="G3589" i="2"/>
  <c r="D3589" i="2"/>
  <c r="B3590" i="2"/>
  <c r="E3590" i="2"/>
  <c r="G3590" i="2"/>
  <c r="D3590" i="2"/>
  <c r="B3591" i="2"/>
  <c r="E3591" i="2"/>
  <c r="G3591" i="2"/>
  <c r="D3591" i="2"/>
  <c r="B3592" i="2"/>
  <c r="E3592" i="2"/>
  <c r="G3592" i="2"/>
  <c r="D3592" i="2"/>
  <c r="B3593" i="2"/>
  <c r="E3593" i="2"/>
  <c r="G3593" i="2"/>
  <c r="D3593" i="2"/>
  <c r="B3594" i="2"/>
  <c r="E3594" i="2"/>
  <c r="G3594" i="2"/>
  <c r="D3594" i="2"/>
  <c r="B3595" i="2"/>
  <c r="E3595" i="2"/>
  <c r="G3595" i="2"/>
  <c r="D3595" i="2"/>
  <c r="B3596" i="2"/>
  <c r="E3596" i="2"/>
  <c r="G3596" i="2"/>
  <c r="D3596" i="2"/>
  <c r="B3597" i="2"/>
  <c r="E3597" i="2"/>
  <c r="G3597" i="2"/>
  <c r="D3597" i="2"/>
  <c r="B3598" i="2"/>
  <c r="E3598" i="2"/>
  <c r="G3598" i="2"/>
  <c r="D3598" i="2"/>
  <c r="B3599" i="2"/>
  <c r="E3599" i="2"/>
  <c r="G3599" i="2"/>
  <c r="D3599" i="2"/>
  <c r="B3600" i="2"/>
  <c r="E3600" i="2"/>
  <c r="G3600" i="2"/>
  <c r="D3600" i="2"/>
  <c r="B3601" i="2"/>
  <c r="E3601" i="2"/>
  <c r="G3601" i="2"/>
  <c r="D3601" i="2"/>
  <c r="B3602" i="2"/>
  <c r="E3602" i="2"/>
  <c r="G3602" i="2"/>
  <c r="D3602" i="2"/>
  <c r="B3603" i="2"/>
  <c r="E3603" i="2"/>
  <c r="G3603" i="2"/>
  <c r="D3603" i="2"/>
  <c r="B3604" i="2"/>
  <c r="E3604" i="2"/>
  <c r="G3604" i="2"/>
  <c r="D3604" i="2"/>
  <c r="B3605" i="2"/>
  <c r="E3605" i="2"/>
  <c r="G3605" i="2"/>
  <c r="D3605" i="2"/>
  <c r="B3606" i="2"/>
  <c r="E3606" i="2"/>
  <c r="G3606" i="2"/>
  <c r="D3606" i="2"/>
  <c r="B3607" i="2"/>
  <c r="E3607" i="2"/>
  <c r="G3607" i="2"/>
  <c r="D3607" i="2"/>
  <c r="B3608" i="2"/>
  <c r="E3608" i="2"/>
  <c r="G3608" i="2"/>
  <c r="D3608" i="2"/>
  <c r="B3609" i="2"/>
  <c r="E3609" i="2"/>
  <c r="G3609" i="2"/>
  <c r="D3609" i="2"/>
  <c r="B3610" i="2"/>
  <c r="E3610" i="2"/>
  <c r="G3610" i="2"/>
  <c r="D3610" i="2"/>
  <c r="B3611" i="2"/>
  <c r="E3611" i="2"/>
  <c r="G3611" i="2"/>
  <c r="D3611" i="2"/>
  <c r="B3612" i="2"/>
  <c r="E3612" i="2"/>
  <c r="G3612" i="2"/>
  <c r="D3612" i="2"/>
  <c r="B3613" i="2"/>
  <c r="E3613" i="2"/>
  <c r="G3613" i="2"/>
  <c r="D3613" i="2"/>
  <c r="B3614" i="2"/>
  <c r="E3614" i="2"/>
  <c r="G3614" i="2"/>
  <c r="D3614" i="2"/>
  <c r="B3615" i="2"/>
  <c r="E3615" i="2"/>
  <c r="G3615" i="2"/>
  <c r="D3615" i="2"/>
  <c r="B3616" i="2"/>
  <c r="E3616" i="2"/>
  <c r="G3616" i="2"/>
  <c r="D3616" i="2"/>
  <c r="B3617" i="2"/>
  <c r="E3617" i="2"/>
  <c r="G3617" i="2"/>
  <c r="D3617" i="2"/>
  <c r="B3618" i="2"/>
  <c r="E3618" i="2"/>
  <c r="G3618" i="2"/>
  <c r="D3618" i="2"/>
  <c r="B3619" i="2"/>
  <c r="E3619" i="2"/>
  <c r="G3619" i="2"/>
  <c r="D3619" i="2"/>
  <c r="B3620" i="2"/>
  <c r="E3620" i="2"/>
  <c r="G3620" i="2"/>
  <c r="D3620" i="2"/>
  <c r="B3621" i="2"/>
  <c r="E3621" i="2"/>
  <c r="G3621" i="2"/>
  <c r="D3621" i="2"/>
  <c r="B3622" i="2"/>
  <c r="E3622" i="2"/>
  <c r="G3622" i="2"/>
  <c r="D3622" i="2"/>
  <c r="B3623" i="2"/>
  <c r="E3623" i="2"/>
  <c r="G3623" i="2"/>
  <c r="D3623" i="2"/>
  <c r="B3624" i="2"/>
  <c r="E3624" i="2"/>
  <c r="G3624" i="2"/>
  <c r="D3624" i="2"/>
  <c r="B3625" i="2"/>
  <c r="E3625" i="2"/>
  <c r="G3625" i="2"/>
  <c r="D3625" i="2"/>
  <c r="B3626" i="2"/>
  <c r="E3626" i="2"/>
  <c r="G3626" i="2"/>
  <c r="D3626" i="2"/>
  <c r="B3627" i="2"/>
  <c r="E3627" i="2"/>
  <c r="G3627" i="2"/>
  <c r="D3627" i="2"/>
  <c r="B3628" i="2"/>
  <c r="E3628" i="2"/>
  <c r="G3628" i="2"/>
  <c r="D3628" i="2"/>
  <c r="B3629" i="2"/>
  <c r="E3629" i="2"/>
  <c r="G3629" i="2"/>
  <c r="D3629" i="2"/>
  <c r="B3630" i="2"/>
  <c r="E3630" i="2"/>
  <c r="G3630" i="2"/>
  <c r="D3630" i="2"/>
  <c r="B3631" i="2"/>
  <c r="E3631" i="2"/>
  <c r="G3631" i="2"/>
  <c r="D3631" i="2"/>
  <c r="B3632" i="2"/>
  <c r="E3632" i="2"/>
  <c r="G3632" i="2"/>
  <c r="D3632" i="2"/>
  <c r="B3633" i="2"/>
  <c r="E3633" i="2"/>
  <c r="G3633" i="2"/>
  <c r="D3633" i="2"/>
  <c r="B3634" i="2"/>
  <c r="E3634" i="2"/>
  <c r="G3634" i="2"/>
  <c r="D3634" i="2"/>
  <c r="B3635" i="2"/>
  <c r="E3635" i="2"/>
  <c r="G3635" i="2"/>
  <c r="D3635" i="2"/>
  <c r="B3636" i="2"/>
  <c r="E3636" i="2"/>
  <c r="G3636" i="2"/>
  <c r="D3636" i="2"/>
  <c r="B3637" i="2"/>
  <c r="E3637" i="2"/>
  <c r="G3637" i="2"/>
  <c r="D3637" i="2"/>
  <c r="B3638" i="2"/>
  <c r="E3638" i="2"/>
  <c r="G3638" i="2"/>
  <c r="D3638" i="2"/>
  <c r="B3639" i="2"/>
  <c r="E3639" i="2"/>
  <c r="G3639" i="2"/>
  <c r="D3639" i="2"/>
  <c r="B3640" i="2"/>
  <c r="E3640" i="2"/>
  <c r="G3640" i="2"/>
  <c r="D3640" i="2"/>
  <c r="B3641" i="2"/>
  <c r="E3641" i="2"/>
  <c r="G3641" i="2"/>
  <c r="D3641" i="2"/>
  <c r="B3642" i="2"/>
  <c r="E3642" i="2"/>
  <c r="G3642" i="2"/>
  <c r="D3642" i="2"/>
  <c r="B3643" i="2"/>
  <c r="E3643" i="2"/>
  <c r="G3643" i="2"/>
  <c r="D3643" i="2"/>
  <c r="B3644" i="2"/>
  <c r="E3644" i="2"/>
  <c r="G3644" i="2"/>
  <c r="D3644" i="2"/>
  <c r="B3645" i="2"/>
  <c r="E3645" i="2"/>
  <c r="G3645" i="2"/>
  <c r="D3645" i="2"/>
  <c r="B3646" i="2"/>
  <c r="E3646" i="2"/>
  <c r="G3646" i="2"/>
  <c r="D3646" i="2"/>
  <c r="B3647" i="2"/>
  <c r="E3647" i="2"/>
  <c r="G3647" i="2"/>
  <c r="D3647" i="2"/>
  <c r="B3648" i="2"/>
  <c r="E3648" i="2"/>
  <c r="G3648" i="2"/>
  <c r="D3648" i="2"/>
  <c r="B3649" i="2"/>
  <c r="E3649" i="2"/>
  <c r="G3649" i="2"/>
  <c r="D3649" i="2"/>
  <c r="B3650" i="2"/>
  <c r="E3650" i="2"/>
  <c r="G3650" i="2"/>
  <c r="D3650" i="2"/>
  <c r="B3651" i="2"/>
  <c r="E3651" i="2"/>
  <c r="G3651" i="2"/>
  <c r="D3651" i="2"/>
  <c r="B3652" i="2"/>
  <c r="E3652" i="2"/>
  <c r="G3652" i="2"/>
  <c r="D3652" i="2"/>
  <c r="B3653" i="2"/>
  <c r="E3653" i="2"/>
  <c r="G3653" i="2"/>
  <c r="D3653" i="2"/>
  <c r="B3654" i="2"/>
  <c r="E3654" i="2"/>
  <c r="G3654" i="2"/>
  <c r="D3654" i="2"/>
  <c r="B3655" i="2"/>
  <c r="E3655" i="2"/>
  <c r="G3655" i="2"/>
  <c r="D3655" i="2"/>
  <c r="B3656" i="2"/>
  <c r="E3656" i="2"/>
  <c r="G3656" i="2"/>
  <c r="D3656" i="2"/>
  <c r="B3657" i="2"/>
  <c r="E3657" i="2"/>
  <c r="G3657" i="2"/>
  <c r="D3657" i="2"/>
  <c r="B3658" i="2"/>
  <c r="E3658" i="2"/>
  <c r="G3658" i="2"/>
  <c r="D3658" i="2"/>
  <c r="B3659" i="2"/>
  <c r="E3659" i="2"/>
  <c r="G3659" i="2"/>
  <c r="D3659" i="2"/>
  <c r="B3660" i="2"/>
  <c r="E3660" i="2"/>
  <c r="G3660" i="2"/>
  <c r="D3660" i="2"/>
  <c r="B3661" i="2"/>
  <c r="E3661" i="2"/>
  <c r="G3661" i="2"/>
  <c r="D3661" i="2"/>
  <c r="B3662" i="2"/>
  <c r="E3662" i="2"/>
  <c r="G3662" i="2"/>
  <c r="D3662" i="2"/>
  <c r="B3663" i="2"/>
  <c r="E3663" i="2"/>
  <c r="G3663" i="2"/>
  <c r="D3663" i="2"/>
  <c r="B3664" i="2"/>
  <c r="E3664" i="2"/>
  <c r="G3664" i="2"/>
  <c r="D3664" i="2"/>
  <c r="B3665" i="2"/>
  <c r="E3665" i="2"/>
  <c r="G3665" i="2"/>
  <c r="D3665" i="2"/>
  <c r="B3666" i="2"/>
  <c r="E3666" i="2"/>
  <c r="G3666" i="2"/>
  <c r="D3666" i="2"/>
  <c r="B3667" i="2"/>
  <c r="E3667" i="2"/>
  <c r="G3667" i="2"/>
  <c r="D3667" i="2"/>
  <c r="B3668" i="2"/>
  <c r="E3668" i="2"/>
  <c r="G3668" i="2"/>
  <c r="D3668" i="2"/>
  <c r="B3669" i="2"/>
  <c r="E3669" i="2"/>
  <c r="G3669" i="2"/>
  <c r="D3669" i="2"/>
  <c r="B3670" i="2"/>
  <c r="E3670" i="2"/>
  <c r="G3670" i="2"/>
  <c r="D3670" i="2"/>
  <c r="B3671" i="2"/>
  <c r="E3671" i="2"/>
  <c r="G3671" i="2"/>
  <c r="D3671" i="2"/>
  <c r="B3672" i="2"/>
  <c r="E3672" i="2"/>
  <c r="G3672" i="2"/>
  <c r="D3672" i="2"/>
  <c r="B3673" i="2"/>
  <c r="E3673" i="2"/>
  <c r="G3673" i="2"/>
  <c r="D3673" i="2"/>
  <c r="B3674" i="2"/>
  <c r="E3674" i="2"/>
  <c r="G3674" i="2"/>
  <c r="D3674" i="2"/>
  <c r="B3675" i="2"/>
  <c r="E3675" i="2"/>
  <c r="G3675" i="2"/>
  <c r="D3675" i="2"/>
  <c r="B3676" i="2"/>
  <c r="E3676" i="2"/>
  <c r="G3676" i="2"/>
  <c r="D3676" i="2"/>
  <c r="B3677" i="2"/>
  <c r="E3677" i="2"/>
  <c r="G3677" i="2"/>
  <c r="D3677" i="2"/>
  <c r="B3678" i="2"/>
  <c r="E3678" i="2"/>
  <c r="G3678" i="2"/>
  <c r="D3678" i="2"/>
  <c r="B3679" i="2"/>
  <c r="E3679" i="2"/>
  <c r="G3679" i="2"/>
  <c r="D3679" i="2"/>
  <c r="B3680" i="2"/>
  <c r="E3680" i="2"/>
  <c r="G3680" i="2"/>
  <c r="D3680" i="2"/>
  <c r="B3681" i="2"/>
  <c r="E3681" i="2"/>
  <c r="G3681" i="2"/>
  <c r="D3681" i="2"/>
  <c r="B3682" i="2"/>
  <c r="E3682" i="2"/>
  <c r="G3682" i="2"/>
  <c r="D3682" i="2"/>
  <c r="B3683" i="2"/>
  <c r="E3683" i="2"/>
  <c r="G3683" i="2"/>
  <c r="D3683" i="2"/>
  <c r="B3684" i="2"/>
  <c r="E3684" i="2"/>
  <c r="G3684" i="2"/>
  <c r="D3684" i="2"/>
  <c r="B3685" i="2"/>
  <c r="E3685" i="2"/>
  <c r="G3685" i="2"/>
  <c r="D3685" i="2"/>
  <c r="B3686" i="2"/>
  <c r="E3686" i="2"/>
  <c r="G3686" i="2"/>
  <c r="D3686" i="2"/>
  <c r="B3687" i="2"/>
  <c r="E3687" i="2"/>
  <c r="G3687" i="2"/>
  <c r="D3687" i="2"/>
  <c r="B3688" i="2"/>
  <c r="E3688" i="2"/>
  <c r="G3688" i="2"/>
  <c r="D3688" i="2"/>
  <c r="B3689" i="2"/>
  <c r="E3689" i="2"/>
  <c r="G3689" i="2"/>
  <c r="D3689" i="2"/>
  <c r="B3690" i="2"/>
  <c r="E3690" i="2"/>
  <c r="G3690" i="2"/>
  <c r="D3690" i="2"/>
  <c r="B3691" i="2"/>
  <c r="E3691" i="2"/>
  <c r="G3691" i="2"/>
  <c r="D3691" i="2"/>
  <c r="B3692" i="2"/>
  <c r="E3692" i="2"/>
  <c r="G3692" i="2"/>
  <c r="D3692" i="2"/>
  <c r="B3693" i="2"/>
  <c r="E3693" i="2"/>
  <c r="G3693" i="2"/>
  <c r="D3693" i="2"/>
  <c r="B3694" i="2"/>
  <c r="E3694" i="2"/>
  <c r="G3694" i="2"/>
  <c r="D3694" i="2"/>
  <c r="B3695" i="2"/>
  <c r="E3695" i="2"/>
  <c r="G3695" i="2"/>
  <c r="D3695" i="2"/>
  <c r="B3696" i="2"/>
  <c r="E3696" i="2"/>
  <c r="G3696" i="2"/>
  <c r="D3696" i="2"/>
  <c r="B3697" i="2"/>
  <c r="E3697" i="2"/>
  <c r="G3697" i="2"/>
  <c r="D3697" i="2"/>
  <c r="B3698" i="2"/>
  <c r="E3698" i="2"/>
  <c r="G3698" i="2"/>
  <c r="D3698" i="2"/>
  <c r="B3699" i="2"/>
  <c r="E3699" i="2"/>
  <c r="G3699" i="2"/>
  <c r="D3699" i="2"/>
  <c r="B3700" i="2"/>
  <c r="E3700" i="2"/>
  <c r="G3700" i="2"/>
  <c r="D3700" i="2"/>
  <c r="B3701" i="2"/>
  <c r="E3701" i="2"/>
  <c r="G3701" i="2"/>
  <c r="D3701" i="2"/>
  <c r="B3702" i="2"/>
  <c r="E3702" i="2"/>
  <c r="G3702" i="2"/>
  <c r="D3702" i="2"/>
  <c r="B3703" i="2"/>
  <c r="E3703" i="2"/>
  <c r="G3703" i="2"/>
  <c r="D3703" i="2"/>
  <c r="B3704" i="2"/>
  <c r="E3704" i="2"/>
  <c r="G3704" i="2"/>
  <c r="D3704" i="2"/>
  <c r="B3705" i="2"/>
  <c r="E3705" i="2"/>
  <c r="G3705" i="2"/>
  <c r="D3705" i="2"/>
  <c r="B3706" i="2"/>
  <c r="E3706" i="2"/>
  <c r="G3706" i="2"/>
  <c r="D3706" i="2"/>
  <c r="B3707" i="2"/>
  <c r="E3707" i="2"/>
  <c r="G3707" i="2"/>
  <c r="D3707" i="2"/>
  <c r="B3708" i="2"/>
  <c r="E3708" i="2"/>
  <c r="G3708" i="2"/>
  <c r="D3708" i="2"/>
  <c r="B3709" i="2"/>
  <c r="E3709" i="2"/>
  <c r="G3709" i="2"/>
  <c r="D3709" i="2"/>
  <c r="B3710" i="2"/>
  <c r="E3710" i="2"/>
  <c r="G3710" i="2"/>
  <c r="D3710" i="2"/>
  <c r="B3711" i="2"/>
  <c r="E3711" i="2"/>
  <c r="G3711" i="2"/>
  <c r="D3711" i="2"/>
  <c r="B3712" i="2"/>
  <c r="E3712" i="2"/>
  <c r="G3712" i="2"/>
  <c r="D3712" i="2"/>
  <c r="B3713" i="2"/>
  <c r="E3713" i="2"/>
  <c r="G3713" i="2"/>
  <c r="D3713" i="2"/>
  <c r="B3714" i="2"/>
  <c r="E3714" i="2"/>
  <c r="G3714" i="2"/>
  <c r="D3714" i="2"/>
  <c r="B3715" i="2"/>
  <c r="E3715" i="2"/>
  <c r="G3715" i="2"/>
  <c r="D3715" i="2"/>
  <c r="B3716" i="2"/>
  <c r="E3716" i="2"/>
  <c r="G3716" i="2"/>
  <c r="D3716" i="2"/>
  <c r="B3717" i="2"/>
  <c r="E3717" i="2"/>
  <c r="G3717" i="2"/>
  <c r="D3717" i="2"/>
  <c r="B3718" i="2"/>
  <c r="E3718" i="2"/>
  <c r="G3718" i="2"/>
  <c r="D3718" i="2"/>
  <c r="B3719" i="2"/>
  <c r="E3719" i="2"/>
  <c r="G3719" i="2"/>
  <c r="D3719" i="2"/>
  <c r="B3720" i="2"/>
  <c r="E3720" i="2"/>
  <c r="G3720" i="2"/>
  <c r="D3720" i="2"/>
  <c r="B3721" i="2"/>
  <c r="E3721" i="2"/>
  <c r="G3721" i="2"/>
  <c r="D3721" i="2"/>
  <c r="B3722" i="2"/>
  <c r="E3722" i="2"/>
  <c r="G3722" i="2"/>
  <c r="D3722" i="2"/>
  <c r="B3723" i="2"/>
  <c r="E3723" i="2"/>
  <c r="G3723" i="2"/>
  <c r="D3723" i="2"/>
  <c r="B3724" i="2"/>
  <c r="E3724" i="2"/>
  <c r="G3724" i="2"/>
  <c r="D3724" i="2"/>
  <c r="B3725" i="2"/>
  <c r="E3725" i="2"/>
  <c r="G3725" i="2"/>
  <c r="D3725" i="2"/>
  <c r="B3726" i="2"/>
  <c r="E3726" i="2"/>
  <c r="G3726" i="2"/>
  <c r="D3726" i="2"/>
  <c r="B3727" i="2"/>
  <c r="E3727" i="2"/>
  <c r="G3727" i="2"/>
  <c r="D3727" i="2"/>
  <c r="B3728" i="2"/>
  <c r="E3728" i="2"/>
  <c r="G3728" i="2"/>
  <c r="D3728" i="2"/>
  <c r="B3729" i="2"/>
  <c r="E3729" i="2"/>
  <c r="G3729" i="2"/>
  <c r="D3729" i="2"/>
  <c r="B3730" i="2"/>
  <c r="E3730" i="2"/>
  <c r="G3730" i="2"/>
  <c r="D3730" i="2"/>
  <c r="B3731" i="2"/>
  <c r="E3731" i="2"/>
  <c r="G3731" i="2"/>
  <c r="D3731" i="2"/>
  <c r="B3732" i="2"/>
  <c r="E3732" i="2"/>
  <c r="G3732" i="2"/>
  <c r="D3732" i="2"/>
  <c r="B3733" i="2"/>
  <c r="E3733" i="2"/>
  <c r="G3733" i="2"/>
  <c r="D3733" i="2"/>
  <c r="B3734" i="2"/>
  <c r="E3734" i="2"/>
  <c r="G3734" i="2"/>
  <c r="D3734" i="2"/>
  <c r="B3735" i="2"/>
  <c r="E3735" i="2"/>
  <c r="G3735" i="2"/>
  <c r="D3735" i="2"/>
  <c r="B3736" i="2"/>
  <c r="E3736" i="2"/>
  <c r="G3736" i="2"/>
  <c r="D3736" i="2"/>
  <c r="B3737" i="2"/>
  <c r="E3737" i="2"/>
  <c r="G3737" i="2"/>
  <c r="D3737" i="2"/>
  <c r="B3738" i="2"/>
  <c r="E3738" i="2"/>
  <c r="G3738" i="2"/>
  <c r="D3738" i="2"/>
  <c r="B3739" i="2"/>
  <c r="E3739" i="2"/>
  <c r="G3739" i="2"/>
  <c r="D3739" i="2"/>
  <c r="B3740" i="2"/>
  <c r="E3740" i="2"/>
  <c r="G3740" i="2"/>
  <c r="D3740" i="2"/>
  <c r="B3741" i="2"/>
  <c r="E3741" i="2"/>
  <c r="G3741" i="2"/>
  <c r="D3741" i="2"/>
  <c r="B3742" i="2"/>
  <c r="E3742" i="2"/>
  <c r="G3742" i="2"/>
  <c r="D3742" i="2"/>
  <c r="B3743" i="2"/>
  <c r="E3743" i="2"/>
  <c r="G3743" i="2"/>
  <c r="D3743" i="2"/>
  <c r="B3744" i="2"/>
  <c r="E3744" i="2"/>
  <c r="G3744" i="2"/>
  <c r="D3744" i="2"/>
  <c r="B3745" i="2"/>
  <c r="E3745" i="2"/>
  <c r="G3745" i="2"/>
  <c r="D3745" i="2"/>
  <c r="B3746" i="2"/>
  <c r="E3746" i="2"/>
  <c r="G3746" i="2"/>
  <c r="D3746" i="2"/>
  <c r="B3747" i="2"/>
  <c r="E3747" i="2"/>
  <c r="G3747" i="2"/>
  <c r="D3747" i="2"/>
  <c r="B3748" i="2"/>
  <c r="E3748" i="2"/>
  <c r="G3748" i="2"/>
  <c r="D3748" i="2"/>
  <c r="B3749" i="2"/>
  <c r="E3749" i="2"/>
  <c r="G3749" i="2"/>
  <c r="D3749" i="2"/>
  <c r="B3750" i="2"/>
  <c r="E3750" i="2"/>
  <c r="G3750" i="2"/>
  <c r="D3750" i="2"/>
  <c r="B3751" i="2"/>
  <c r="E3751" i="2"/>
  <c r="G3751" i="2"/>
  <c r="D3751" i="2"/>
  <c r="B3752" i="2"/>
  <c r="E3752" i="2"/>
  <c r="G3752" i="2"/>
  <c r="D3752" i="2"/>
  <c r="B3753" i="2"/>
  <c r="E3753" i="2"/>
  <c r="G3753" i="2"/>
  <c r="D3753" i="2"/>
  <c r="B3754" i="2"/>
  <c r="E3754" i="2"/>
  <c r="G3754" i="2"/>
  <c r="D3754" i="2"/>
  <c r="B3755" i="2"/>
  <c r="E3755" i="2"/>
  <c r="G3755" i="2"/>
  <c r="D3755" i="2"/>
  <c r="B3756" i="2"/>
  <c r="E3756" i="2"/>
  <c r="G3756" i="2"/>
  <c r="D3756" i="2"/>
  <c r="B3757" i="2"/>
  <c r="E3757" i="2"/>
  <c r="G3757" i="2"/>
  <c r="D3757" i="2"/>
  <c r="B3758" i="2"/>
  <c r="E3758" i="2"/>
  <c r="G3758" i="2"/>
  <c r="D3758" i="2"/>
  <c r="B3759" i="2"/>
  <c r="E3759" i="2"/>
  <c r="G3759" i="2"/>
  <c r="D3759" i="2"/>
  <c r="B3760" i="2"/>
  <c r="E3760" i="2"/>
  <c r="G3760" i="2"/>
  <c r="D3760" i="2"/>
  <c r="B3761" i="2"/>
  <c r="E3761" i="2"/>
  <c r="G3761" i="2"/>
  <c r="D3761" i="2"/>
  <c r="B3762" i="2"/>
  <c r="E3762" i="2"/>
  <c r="G3762" i="2"/>
  <c r="D3762" i="2"/>
  <c r="B3763" i="2"/>
  <c r="E3763" i="2"/>
  <c r="G3763" i="2"/>
  <c r="D3763" i="2"/>
  <c r="B3764" i="2"/>
  <c r="E3764" i="2"/>
  <c r="G3764" i="2"/>
  <c r="D3764" i="2"/>
  <c r="B3765" i="2"/>
  <c r="E3765" i="2"/>
  <c r="G3765" i="2"/>
  <c r="D3765" i="2"/>
  <c r="B3766" i="2"/>
  <c r="E3766" i="2"/>
  <c r="G3766" i="2"/>
  <c r="D3766" i="2"/>
  <c r="B3767" i="2"/>
  <c r="E3767" i="2"/>
  <c r="G3767" i="2"/>
  <c r="D3767" i="2"/>
  <c r="B3768" i="2"/>
  <c r="E3768" i="2"/>
  <c r="G3768" i="2"/>
  <c r="D3768" i="2"/>
  <c r="B3769" i="2"/>
  <c r="E3769" i="2"/>
  <c r="G3769" i="2"/>
  <c r="D3769" i="2"/>
  <c r="B3770" i="2"/>
  <c r="E3770" i="2"/>
  <c r="G3770" i="2"/>
  <c r="D3770" i="2"/>
  <c r="B3771" i="2"/>
  <c r="E3771" i="2"/>
  <c r="G3771" i="2"/>
  <c r="D3771" i="2"/>
  <c r="B3772" i="2"/>
  <c r="E3772" i="2"/>
  <c r="G3772" i="2"/>
  <c r="D3772" i="2"/>
  <c r="B3773" i="2"/>
  <c r="E3773" i="2"/>
  <c r="G3773" i="2"/>
  <c r="D3773" i="2"/>
  <c r="B3774" i="2"/>
  <c r="E3774" i="2"/>
  <c r="G3774" i="2"/>
  <c r="D3774" i="2"/>
  <c r="B3775" i="2"/>
  <c r="E3775" i="2"/>
  <c r="G3775" i="2"/>
  <c r="D3775" i="2"/>
  <c r="B3776" i="2"/>
  <c r="E3776" i="2"/>
  <c r="G3776" i="2"/>
  <c r="D3776" i="2"/>
  <c r="B3777" i="2"/>
  <c r="E3777" i="2"/>
  <c r="G3777" i="2"/>
  <c r="D3777" i="2"/>
  <c r="B3778" i="2"/>
  <c r="E3778" i="2"/>
  <c r="G3778" i="2"/>
  <c r="D3778" i="2"/>
  <c r="B3779" i="2"/>
  <c r="E3779" i="2"/>
  <c r="G3779" i="2"/>
  <c r="D3779" i="2"/>
  <c r="B3780" i="2"/>
  <c r="E3780" i="2"/>
  <c r="G3780" i="2"/>
  <c r="D3780" i="2"/>
  <c r="B3781" i="2"/>
  <c r="E3781" i="2"/>
  <c r="G3781" i="2"/>
  <c r="D3781" i="2"/>
  <c r="B3782" i="2"/>
  <c r="E3782" i="2"/>
  <c r="G3782" i="2"/>
  <c r="D3782" i="2"/>
  <c r="B3783" i="2"/>
  <c r="E3783" i="2"/>
  <c r="G3783" i="2"/>
  <c r="D3783" i="2"/>
  <c r="B3784" i="2"/>
  <c r="E3784" i="2"/>
  <c r="G3784" i="2"/>
  <c r="D3784" i="2"/>
  <c r="B3785" i="2"/>
  <c r="E3785" i="2"/>
  <c r="G3785" i="2"/>
  <c r="D3785" i="2"/>
  <c r="B3786" i="2"/>
  <c r="E3786" i="2"/>
  <c r="G3786" i="2"/>
  <c r="D3786" i="2"/>
  <c r="B3787" i="2"/>
  <c r="E3787" i="2"/>
  <c r="G3787" i="2"/>
  <c r="D3787" i="2"/>
  <c r="B3788" i="2"/>
  <c r="E3788" i="2"/>
  <c r="G3788" i="2"/>
  <c r="D3788" i="2"/>
  <c r="B3789" i="2"/>
  <c r="E3789" i="2"/>
  <c r="G3789" i="2"/>
  <c r="D3789" i="2"/>
  <c r="B3790" i="2"/>
  <c r="E3790" i="2"/>
  <c r="G3790" i="2"/>
  <c r="D3790" i="2"/>
  <c r="B3791" i="2"/>
  <c r="E3791" i="2"/>
  <c r="G3791" i="2"/>
  <c r="D3791" i="2"/>
  <c r="B3792" i="2"/>
  <c r="E3792" i="2"/>
  <c r="G3792" i="2"/>
  <c r="D3792" i="2"/>
  <c r="B3793" i="2"/>
  <c r="E3793" i="2"/>
  <c r="G3793" i="2"/>
  <c r="D3793" i="2"/>
  <c r="B3794" i="2"/>
  <c r="E3794" i="2"/>
  <c r="G3794" i="2"/>
  <c r="D3794" i="2"/>
  <c r="B3795" i="2"/>
  <c r="E3795" i="2"/>
  <c r="G3795" i="2"/>
  <c r="D3795" i="2"/>
  <c r="B3796" i="2"/>
  <c r="E3796" i="2"/>
  <c r="G3796" i="2"/>
  <c r="D3796" i="2"/>
  <c r="B3797" i="2"/>
  <c r="E3797" i="2"/>
  <c r="G3797" i="2"/>
  <c r="D3797" i="2"/>
  <c r="B3798" i="2"/>
  <c r="E3798" i="2"/>
  <c r="G3798" i="2"/>
  <c r="D3798" i="2"/>
  <c r="B3799" i="2"/>
  <c r="E3799" i="2"/>
  <c r="G3799" i="2"/>
  <c r="D3799" i="2"/>
  <c r="B3800" i="2"/>
  <c r="E3800" i="2"/>
  <c r="G3800" i="2"/>
  <c r="D3800" i="2"/>
  <c r="B3801" i="2"/>
  <c r="E3801" i="2"/>
  <c r="G3801" i="2"/>
  <c r="D3801" i="2"/>
  <c r="B3802" i="2"/>
  <c r="E3802" i="2"/>
  <c r="G3802" i="2"/>
  <c r="D3802" i="2"/>
  <c r="B3803" i="2"/>
  <c r="E3803" i="2"/>
  <c r="G3803" i="2"/>
  <c r="D3803" i="2"/>
  <c r="B3804" i="2"/>
  <c r="E3804" i="2"/>
  <c r="G3804" i="2"/>
  <c r="D3804" i="2"/>
  <c r="B3805" i="2"/>
  <c r="E3805" i="2"/>
  <c r="G3805" i="2"/>
  <c r="D3805" i="2"/>
  <c r="B3806" i="2"/>
  <c r="E3806" i="2"/>
  <c r="G3806" i="2"/>
  <c r="D3806" i="2"/>
  <c r="B3807" i="2"/>
  <c r="E3807" i="2"/>
  <c r="G3807" i="2"/>
  <c r="D3807" i="2"/>
  <c r="B3808" i="2"/>
  <c r="E3808" i="2"/>
  <c r="G3808" i="2"/>
  <c r="D3808" i="2"/>
  <c r="B3809" i="2"/>
  <c r="E3809" i="2"/>
  <c r="G3809" i="2"/>
  <c r="D3809" i="2"/>
  <c r="B3810" i="2"/>
  <c r="E3810" i="2"/>
  <c r="G3810" i="2"/>
  <c r="D3810" i="2"/>
  <c r="B3811" i="2"/>
  <c r="E3811" i="2"/>
  <c r="G3811" i="2"/>
  <c r="D3811" i="2"/>
  <c r="B3812" i="2"/>
  <c r="E3812" i="2"/>
  <c r="G3812" i="2"/>
  <c r="D3812" i="2"/>
  <c r="B3813" i="2"/>
  <c r="E3813" i="2"/>
  <c r="G3813" i="2"/>
  <c r="D3813" i="2"/>
  <c r="B3814" i="2"/>
  <c r="E3814" i="2"/>
  <c r="G3814" i="2"/>
  <c r="D3814" i="2"/>
  <c r="B3815" i="2"/>
  <c r="E3815" i="2"/>
  <c r="G3815" i="2"/>
  <c r="D3815" i="2"/>
  <c r="B3816" i="2"/>
  <c r="E3816" i="2"/>
  <c r="G3816" i="2"/>
  <c r="D3816" i="2"/>
  <c r="B3817" i="2"/>
  <c r="E3817" i="2"/>
  <c r="G3817" i="2"/>
  <c r="D3817" i="2"/>
  <c r="B3818" i="2"/>
  <c r="E3818" i="2"/>
  <c r="G3818" i="2"/>
  <c r="D3818" i="2"/>
  <c r="B3819" i="2"/>
  <c r="E3819" i="2"/>
  <c r="G3819" i="2"/>
  <c r="D3819" i="2"/>
  <c r="B3820" i="2"/>
  <c r="E3820" i="2"/>
  <c r="G3820" i="2"/>
  <c r="D3820" i="2"/>
  <c r="B3821" i="2"/>
  <c r="E3821" i="2"/>
  <c r="G3821" i="2"/>
  <c r="D3821" i="2"/>
  <c r="B3822" i="2"/>
  <c r="E3822" i="2"/>
  <c r="G3822" i="2"/>
  <c r="D3822" i="2"/>
  <c r="B3823" i="2"/>
  <c r="E3823" i="2"/>
  <c r="G3823" i="2"/>
  <c r="D3823" i="2"/>
  <c r="B3824" i="2"/>
  <c r="E3824" i="2"/>
  <c r="G3824" i="2"/>
  <c r="D3824" i="2"/>
  <c r="B3825" i="2"/>
  <c r="E3825" i="2"/>
  <c r="G3825" i="2"/>
  <c r="D3825" i="2"/>
  <c r="B3826" i="2"/>
  <c r="E3826" i="2"/>
  <c r="G3826" i="2"/>
  <c r="D3826" i="2"/>
  <c r="B3827" i="2"/>
  <c r="E3827" i="2"/>
  <c r="G3827" i="2"/>
  <c r="D3827" i="2"/>
  <c r="B3828" i="2"/>
  <c r="E3828" i="2"/>
  <c r="G3828" i="2"/>
  <c r="D3828" i="2"/>
  <c r="B3829" i="2"/>
  <c r="E3829" i="2"/>
  <c r="G3829" i="2"/>
  <c r="D3829" i="2"/>
  <c r="B3830" i="2"/>
  <c r="E3830" i="2"/>
  <c r="G3830" i="2"/>
  <c r="D3830" i="2"/>
  <c r="B3831" i="2"/>
  <c r="E3831" i="2"/>
  <c r="G3831" i="2"/>
  <c r="D3831" i="2"/>
  <c r="B3832" i="2"/>
  <c r="E3832" i="2"/>
  <c r="G3832" i="2"/>
  <c r="D3832" i="2"/>
  <c r="B3833" i="2"/>
  <c r="E3833" i="2"/>
  <c r="G3833" i="2"/>
  <c r="D3833" i="2"/>
  <c r="B3834" i="2"/>
  <c r="E3834" i="2"/>
  <c r="G3834" i="2"/>
  <c r="D3834" i="2"/>
  <c r="B3835" i="2"/>
  <c r="E3835" i="2"/>
  <c r="G3835" i="2"/>
  <c r="D3835" i="2"/>
  <c r="B3836" i="2"/>
  <c r="E3836" i="2"/>
  <c r="G3836" i="2"/>
  <c r="D3836" i="2"/>
  <c r="B3837" i="2"/>
  <c r="E3837" i="2"/>
  <c r="G3837" i="2"/>
  <c r="D3837" i="2"/>
  <c r="B3838" i="2"/>
  <c r="E3838" i="2"/>
  <c r="G3838" i="2"/>
  <c r="D3838" i="2"/>
  <c r="B3839" i="2"/>
  <c r="E3839" i="2"/>
  <c r="G3839" i="2"/>
  <c r="D3839" i="2"/>
  <c r="B3840" i="2"/>
  <c r="E3840" i="2"/>
  <c r="G3840" i="2"/>
  <c r="D3840" i="2"/>
  <c r="B3841" i="2"/>
  <c r="E3841" i="2"/>
  <c r="G3841" i="2"/>
  <c r="D3841" i="2"/>
  <c r="B3842" i="2"/>
  <c r="E3842" i="2"/>
  <c r="G3842" i="2"/>
  <c r="D3842" i="2"/>
  <c r="B3843" i="2"/>
  <c r="E3843" i="2"/>
  <c r="G3843" i="2"/>
  <c r="D3843" i="2"/>
  <c r="B3844" i="2"/>
  <c r="E3844" i="2"/>
  <c r="G3844" i="2"/>
  <c r="D3844" i="2"/>
  <c r="B3845" i="2"/>
  <c r="E3845" i="2"/>
  <c r="G3845" i="2"/>
  <c r="D3845" i="2"/>
  <c r="B3846" i="2"/>
  <c r="E3846" i="2"/>
  <c r="G3846" i="2"/>
  <c r="D3846" i="2"/>
  <c r="B3847" i="2"/>
  <c r="E3847" i="2"/>
  <c r="G3847" i="2"/>
  <c r="D3847" i="2"/>
  <c r="B3848" i="2"/>
  <c r="E3848" i="2"/>
  <c r="G3848" i="2"/>
  <c r="D3848" i="2"/>
  <c r="B3849" i="2"/>
  <c r="E3849" i="2"/>
  <c r="G3849" i="2"/>
  <c r="D3849" i="2"/>
  <c r="B3850" i="2"/>
  <c r="E3850" i="2"/>
  <c r="G3850" i="2"/>
  <c r="D3850" i="2"/>
  <c r="B3851" i="2"/>
  <c r="E3851" i="2"/>
  <c r="G3851" i="2"/>
  <c r="D3851" i="2"/>
  <c r="B3852" i="2"/>
  <c r="E3852" i="2"/>
  <c r="G3852" i="2"/>
  <c r="D3852" i="2"/>
  <c r="B3853" i="2"/>
  <c r="E3853" i="2"/>
  <c r="G3853" i="2"/>
  <c r="D3853" i="2"/>
  <c r="B3854" i="2"/>
  <c r="E3854" i="2"/>
  <c r="G3854" i="2"/>
  <c r="D3854" i="2"/>
  <c r="B3855" i="2"/>
  <c r="E3855" i="2"/>
  <c r="G3855" i="2"/>
  <c r="D3855" i="2"/>
  <c r="B3856" i="2"/>
  <c r="E3856" i="2"/>
  <c r="G3856" i="2"/>
  <c r="D3856" i="2"/>
  <c r="B3857" i="2"/>
  <c r="E3857" i="2"/>
  <c r="G3857" i="2"/>
  <c r="D3857" i="2"/>
  <c r="B3858" i="2"/>
  <c r="E3858" i="2"/>
  <c r="G3858" i="2"/>
  <c r="D3858" i="2"/>
  <c r="B3859" i="2"/>
  <c r="E3859" i="2"/>
  <c r="G3859" i="2"/>
  <c r="D3859" i="2"/>
  <c r="B3860" i="2"/>
  <c r="E3860" i="2"/>
  <c r="G3860" i="2"/>
  <c r="D3860" i="2"/>
  <c r="B3861" i="2"/>
  <c r="E3861" i="2"/>
  <c r="G3861" i="2"/>
  <c r="D3861" i="2"/>
  <c r="B3862" i="2"/>
  <c r="E3862" i="2"/>
  <c r="G3862" i="2"/>
  <c r="D3862" i="2"/>
  <c r="B3863" i="2"/>
  <c r="E3863" i="2"/>
  <c r="G3863" i="2"/>
  <c r="D3863" i="2"/>
  <c r="B3864" i="2"/>
  <c r="E3864" i="2"/>
  <c r="G3864" i="2"/>
  <c r="D3864" i="2"/>
  <c r="B3865" i="2"/>
  <c r="E3865" i="2"/>
  <c r="G3865" i="2"/>
  <c r="D3865" i="2"/>
  <c r="B3866" i="2"/>
  <c r="E3866" i="2"/>
  <c r="G3866" i="2"/>
  <c r="D3866" i="2"/>
  <c r="B3867" i="2"/>
  <c r="E3867" i="2"/>
  <c r="G3867" i="2"/>
  <c r="D3867" i="2"/>
  <c r="B3868" i="2"/>
  <c r="E3868" i="2"/>
  <c r="G3868" i="2"/>
  <c r="D3868" i="2"/>
  <c r="B3869" i="2"/>
  <c r="E3869" i="2"/>
  <c r="G3869" i="2"/>
  <c r="D3869" i="2"/>
  <c r="B3870" i="2"/>
  <c r="E3870" i="2"/>
  <c r="G3870" i="2"/>
  <c r="D3870" i="2"/>
  <c r="B3871" i="2"/>
  <c r="E3871" i="2"/>
  <c r="G3871" i="2"/>
  <c r="D3871" i="2"/>
  <c r="B3872" i="2"/>
  <c r="E3872" i="2"/>
  <c r="G3872" i="2"/>
  <c r="D3872" i="2"/>
  <c r="B3873" i="2"/>
  <c r="E3873" i="2"/>
  <c r="G3873" i="2"/>
  <c r="D3873" i="2"/>
  <c r="B3874" i="2"/>
  <c r="E3874" i="2"/>
  <c r="G3874" i="2"/>
  <c r="D3874" i="2"/>
  <c r="B3875" i="2"/>
  <c r="E3875" i="2"/>
  <c r="G3875" i="2"/>
  <c r="D3875" i="2"/>
  <c r="B3876" i="2"/>
  <c r="E3876" i="2"/>
  <c r="G3876" i="2"/>
  <c r="D3876" i="2"/>
  <c r="B3877" i="2"/>
  <c r="E3877" i="2"/>
  <c r="G3877" i="2"/>
  <c r="D3877" i="2"/>
  <c r="B3878" i="2"/>
  <c r="E3878" i="2"/>
  <c r="G3878" i="2"/>
  <c r="D3878" i="2"/>
  <c r="B3879" i="2"/>
  <c r="E3879" i="2"/>
  <c r="G3879" i="2"/>
  <c r="D3879" i="2"/>
  <c r="B3880" i="2"/>
  <c r="E3880" i="2"/>
  <c r="G3880" i="2"/>
  <c r="D3880" i="2"/>
  <c r="B3881" i="2"/>
  <c r="E3881" i="2"/>
  <c r="G3881" i="2"/>
  <c r="D3881" i="2"/>
  <c r="B3882" i="2"/>
  <c r="E3882" i="2"/>
  <c r="G3882" i="2"/>
  <c r="D3882" i="2"/>
  <c r="B3883" i="2"/>
  <c r="E3883" i="2"/>
  <c r="G3883" i="2"/>
  <c r="D3883" i="2"/>
  <c r="B3884" i="2"/>
  <c r="E3884" i="2"/>
  <c r="G3884" i="2"/>
  <c r="D3884" i="2"/>
  <c r="B3885" i="2"/>
  <c r="E3885" i="2"/>
  <c r="G3885" i="2"/>
  <c r="D3885" i="2"/>
  <c r="B3886" i="2"/>
  <c r="E3886" i="2"/>
  <c r="G3886" i="2"/>
  <c r="D3886" i="2"/>
  <c r="B3887" i="2"/>
  <c r="E3887" i="2"/>
  <c r="G3887" i="2"/>
  <c r="D3887" i="2"/>
  <c r="B3888" i="2"/>
  <c r="E3888" i="2"/>
  <c r="G3888" i="2"/>
  <c r="D3888" i="2"/>
  <c r="B3889" i="2"/>
  <c r="E3889" i="2"/>
  <c r="G3889" i="2"/>
  <c r="D3889" i="2"/>
  <c r="B3890" i="2"/>
  <c r="E3890" i="2"/>
  <c r="G3890" i="2"/>
  <c r="D3890" i="2"/>
  <c r="B3891" i="2"/>
  <c r="E3891" i="2"/>
  <c r="G3891" i="2"/>
  <c r="D3891" i="2"/>
  <c r="B3892" i="2"/>
  <c r="E3892" i="2"/>
  <c r="G3892" i="2"/>
  <c r="D3892" i="2"/>
  <c r="B3893" i="2"/>
  <c r="E3893" i="2"/>
  <c r="G3893" i="2"/>
  <c r="D3893" i="2"/>
  <c r="B3894" i="2"/>
  <c r="E3894" i="2"/>
  <c r="G3894" i="2"/>
  <c r="D3894" i="2"/>
  <c r="B3895" i="2"/>
  <c r="E3895" i="2"/>
  <c r="G3895" i="2"/>
  <c r="D3895" i="2"/>
  <c r="B3896" i="2"/>
  <c r="E3896" i="2"/>
  <c r="G3896" i="2"/>
  <c r="D3896" i="2"/>
  <c r="B3897" i="2"/>
  <c r="E3897" i="2"/>
  <c r="G3897" i="2"/>
  <c r="D3897" i="2"/>
  <c r="B3898" i="2"/>
  <c r="E3898" i="2"/>
  <c r="G3898" i="2"/>
  <c r="D3898" i="2"/>
  <c r="B3899" i="2"/>
  <c r="E3899" i="2"/>
  <c r="G3899" i="2"/>
  <c r="D3899" i="2"/>
  <c r="B3900" i="2"/>
  <c r="E3900" i="2"/>
  <c r="G3900" i="2"/>
  <c r="D3900" i="2"/>
  <c r="B3901" i="2"/>
  <c r="E3901" i="2"/>
  <c r="G3901" i="2"/>
  <c r="D3901" i="2"/>
  <c r="B3902" i="2"/>
  <c r="E3902" i="2"/>
  <c r="G3902" i="2"/>
  <c r="D3902" i="2"/>
  <c r="B3903" i="2"/>
  <c r="E3903" i="2"/>
  <c r="G3903" i="2"/>
  <c r="D3903" i="2"/>
  <c r="B3904" i="2"/>
  <c r="E3904" i="2"/>
  <c r="G3904" i="2"/>
  <c r="D3904" i="2"/>
  <c r="B3905" i="2"/>
  <c r="E3905" i="2"/>
  <c r="G3905" i="2"/>
  <c r="D3905" i="2"/>
  <c r="B3906" i="2"/>
  <c r="E3906" i="2"/>
  <c r="G3906" i="2"/>
  <c r="D3906" i="2"/>
  <c r="B3907" i="2"/>
  <c r="E3907" i="2"/>
  <c r="G3907" i="2"/>
  <c r="D3907" i="2"/>
  <c r="B3908" i="2"/>
  <c r="E3908" i="2"/>
  <c r="G3908" i="2"/>
  <c r="D3908" i="2"/>
  <c r="B3909" i="2"/>
  <c r="E3909" i="2"/>
  <c r="G3909" i="2"/>
  <c r="D3909" i="2"/>
  <c r="B3910" i="2"/>
  <c r="E3910" i="2"/>
  <c r="G3910" i="2"/>
  <c r="D3910" i="2"/>
  <c r="B3911" i="2"/>
  <c r="E3911" i="2"/>
  <c r="G3911" i="2"/>
  <c r="D3911" i="2"/>
  <c r="B3912" i="2"/>
  <c r="E3912" i="2"/>
  <c r="G3912" i="2"/>
  <c r="D3912" i="2"/>
  <c r="B3913" i="2"/>
  <c r="E3913" i="2"/>
  <c r="G3913" i="2"/>
  <c r="D3913" i="2"/>
  <c r="B3914" i="2"/>
  <c r="E3914" i="2"/>
  <c r="G3914" i="2"/>
  <c r="D3914" i="2"/>
  <c r="B3915" i="2"/>
  <c r="E3915" i="2"/>
  <c r="G3915" i="2"/>
  <c r="D3915" i="2"/>
  <c r="B3916" i="2"/>
  <c r="E3916" i="2"/>
  <c r="G3916" i="2"/>
  <c r="D3916" i="2"/>
  <c r="B3917" i="2"/>
  <c r="E3917" i="2"/>
  <c r="G3917" i="2"/>
  <c r="D3917" i="2"/>
  <c r="B3918" i="2"/>
  <c r="E3918" i="2"/>
  <c r="G3918" i="2"/>
  <c r="D3918" i="2"/>
  <c r="B3919" i="2"/>
  <c r="E3919" i="2"/>
  <c r="G3919" i="2"/>
  <c r="D3919" i="2"/>
  <c r="B3920" i="2"/>
  <c r="E3920" i="2"/>
  <c r="G3920" i="2"/>
  <c r="D3920" i="2"/>
  <c r="B3921" i="2"/>
  <c r="E3921" i="2"/>
  <c r="G3921" i="2"/>
  <c r="D3921" i="2"/>
  <c r="B3922" i="2"/>
  <c r="E3922" i="2"/>
  <c r="G3922" i="2"/>
  <c r="D3922" i="2"/>
  <c r="B3923" i="2"/>
  <c r="E3923" i="2"/>
  <c r="G3923" i="2"/>
  <c r="D3923" i="2"/>
  <c r="B3924" i="2"/>
  <c r="E3924" i="2"/>
  <c r="G3924" i="2"/>
  <c r="D3924" i="2"/>
  <c r="B3925" i="2"/>
  <c r="E3925" i="2"/>
  <c r="G3925" i="2"/>
  <c r="D3925" i="2"/>
  <c r="B3926" i="2"/>
  <c r="E3926" i="2"/>
  <c r="G3926" i="2"/>
  <c r="D3926" i="2"/>
  <c r="B3927" i="2"/>
  <c r="E3927" i="2"/>
  <c r="G3927" i="2"/>
  <c r="D3927" i="2"/>
  <c r="B3928" i="2"/>
  <c r="E3928" i="2"/>
  <c r="G3928" i="2"/>
  <c r="D3928" i="2"/>
  <c r="B3929" i="2"/>
  <c r="E3929" i="2"/>
  <c r="G3929" i="2"/>
  <c r="D3929" i="2"/>
  <c r="B3930" i="2"/>
  <c r="E3930" i="2"/>
  <c r="G3930" i="2"/>
  <c r="D3930" i="2"/>
  <c r="B3931" i="2"/>
  <c r="E3931" i="2"/>
  <c r="G3931" i="2"/>
  <c r="D3931" i="2"/>
  <c r="B3932" i="2"/>
  <c r="E3932" i="2"/>
  <c r="G3932" i="2"/>
  <c r="D3932" i="2"/>
  <c r="B3933" i="2"/>
  <c r="E3933" i="2"/>
  <c r="G3933" i="2"/>
  <c r="D3933" i="2"/>
  <c r="B3934" i="2"/>
  <c r="E3934" i="2"/>
  <c r="G3934" i="2"/>
  <c r="D3934" i="2"/>
  <c r="B3935" i="2"/>
  <c r="E3935" i="2"/>
  <c r="G3935" i="2"/>
  <c r="D3935" i="2"/>
  <c r="B3936" i="2"/>
  <c r="E3936" i="2"/>
  <c r="G3936" i="2"/>
  <c r="D3936" i="2"/>
  <c r="B3937" i="2"/>
  <c r="E3937" i="2"/>
  <c r="G3937" i="2"/>
  <c r="D3937" i="2"/>
  <c r="B3938" i="2"/>
  <c r="E3938" i="2"/>
  <c r="G3938" i="2"/>
  <c r="D3938" i="2"/>
  <c r="B3939" i="2"/>
  <c r="E3939" i="2"/>
  <c r="G3939" i="2"/>
  <c r="D3939" i="2"/>
  <c r="B3940" i="2"/>
  <c r="E3940" i="2"/>
  <c r="G3940" i="2"/>
  <c r="D3940" i="2"/>
  <c r="B3941" i="2"/>
  <c r="E3941" i="2"/>
  <c r="G3941" i="2"/>
  <c r="D3941" i="2"/>
  <c r="B3942" i="2"/>
  <c r="E3942" i="2"/>
  <c r="G3942" i="2"/>
  <c r="D3942" i="2"/>
  <c r="B3943" i="2"/>
  <c r="E3943" i="2"/>
  <c r="G3943" i="2"/>
  <c r="D3943" i="2"/>
  <c r="B3944" i="2"/>
  <c r="E3944" i="2"/>
  <c r="G3944" i="2"/>
  <c r="D3944" i="2"/>
  <c r="B3945" i="2"/>
  <c r="E3945" i="2"/>
  <c r="G3945" i="2"/>
  <c r="D3945" i="2"/>
  <c r="B3946" i="2"/>
  <c r="E3946" i="2"/>
  <c r="G3946" i="2"/>
  <c r="D3946" i="2"/>
  <c r="B3947" i="2"/>
  <c r="E3947" i="2"/>
  <c r="G3947" i="2"/>
  <c r="D3947" i="2"/>
  <c r="B3948" i="2"/>
  <c r="E3948" i="2"/>
  <c r="G3948" i="2"/>
  <c r="D3948" i="2"/>
  <c r="B3949" i="2"/>
  <c r="E3949" i="2"/>
  <c r="G3949" i="2"/>
  <c r="D3949" i="2"/>
  <c r="B3950" i="2"/>
  <c r="E3950" i="2"/>
  <c r="G3950" i="2"/>
  <c r="D3950" i="2"/>
  <c r="B3951" i="2"/>
  <c r="E3951" i="2"/>
  <c r="G3951" i="2"/>
  <c r="D3951" i="2"/>
  <c r="B3952" i="2"/>
  <c r="E3952" i="2"/>
  <c r="G3952" i="2"/>
  <c r="D3952" i="2"/>
  <c r="B3953" i="2"/>
  <c r="E3953" i="2"/>
  <c r="G3953" i="2"/>
  <c r="D3953" i="2"/>
  <c r="B3954" i="2"/>
  <c r="E3954" i="2"/>
  <c r="G3954" i="2"/>
  <c r="D3954" i="2"/>
  <c r="B3955" i="2"/>
  <c r="E3955" i="2"/>
  <c r="G3955" i="2"/>
  <c r="D3955" i="2"/>
  <c r="B3956" i="2"/>
  <c r="E3956" i="2"/>
  <c r="G3956" i="2"/>
  <c r="D3956" i="2"/>
  <c r="B3957" i="2"/>
  <c r="E3957" i="2"/>
  <c r="G3957" i="2"/>
  <c r="D3957" i="2"/>
  <c r="B3958" i="2"/>
  <c r="E3958" i="2"/>
  <c r="G3958" i="2"/>
  <c r="D3958" i="2"/>
  <c r="B3959" i="2"/>
  <c r="E3959" i="2"/>
  <c r="G3959" i="2"/>
  <c r="D3959" i="2"/>
  <c r="B3960" i="2"/>
  <c r="E3960" i="2"/>
  <c r="G3960" i="2"/>
  <c r="D3960" i="2"/>
  <c r="B3961" i="2"/>
  <c r="E3961" i="2"/>
  <c r="G3961" i="2"/>
  <c r="D3961" i="2"/>
  <c r="B3962" i="2"/>
  <c r="E3962" i="2"/>
  <c r="G3962" i="2"/>
  <c r="D3962" i="2"/>
  <c r="B3963" i="2"/>
  <c r="E3963" i="2"/>
  <c r="G3963" i="2"/>
  <c r="D3963" i="2"/>
  <c r="B3964" i="2"/>
  <c r="E3964" i="2"/>
  <c r="G3964" i="2"/>
  <c r="D3964" i="2"/>
  <c r="B3965" i="2"/>
  <c r="E3965" i="2"/>
  <c r="G3965" i="2"/>
  <c r="D3965" i="2"/>
  <c r="B3966" i="2"/>
  <c r="E3966" i="2"/>
  <c r="G3966" i="2"/>
  <c r="D3966" i="2"/>
  <c r="B3967" i="2"/>
  <c r="E3967" i="2"/>
  <c r="G3967" i="2"/>
  <c r="D3967" i="2"/>
  <c r="B3968" i="2"/>
  <c r="E3968" i="2"/>
  <c r="G3968" i="2"/>
  <c r="D3968" i="2"/>
  <c r="B3969" i="2"/>
  <c r="E3969" i="2"/>
  <c r="G3969" i="2"/>
  <c r="D3969" i="2"/>
  <c r="B3970" i="2"/>
  <c r="E3970" i="2"/>
  <c r="G3970" i="2"/>
  <c r="D3970" i="2"/>
  <c r="B3971" i="2"/>
  <c r="E3971" i="2"/>
  <c r="G3971" i="2"/>
  <c r="D3971" i="2"/>
  <c r="B3972" i="2"/>
  <c r="E3972" i="2"/>
  <c r="G3972" i="2"/>
  <c r="D3972" i="2"/>
  <c r="B3973" i="2"/>
  <c r="E3973" i="2"/>
  <c r="G3973" i="2"/>
  <c r="D3973" i="2"/>
  <c r="B3974" i="2"/>
  <c r="E3974" i="2"/>
  <c r="G3974" i="2"/>
  <c r="D3974" i="2"/>
  <c r="B3975" i="2"/>
  <c r="E3975" i="2"/>
  <c r="G3975" i="2"/>
  <c r="D3975" i="2"/>
  <c r="B3976" i="2"/>
  <c r="E3976" i="2"/>
  <c r="G3976" i="2"/>
  <c r="D3976" i="2"/>
  <c r="B3977" i="2"/>
  <c r="E3977" i="2"/>
  <c r="G3977" i="2"/>
  <c r="D3977" i="2"/>
  <c r="B3978" i="2"/>
  <c r="E3978" i="2"/>
  <c r="G3978" i="2"/>
  <c r="D3978" i="2"/>
  <c r="B3979" i="2"/>
  <c r="E3979" i="2"/>
  <c r="G3979" i="2"/>
  <c r="D3979" i="2"/>
  <c r="B3980" i="2"/>
  <c r="E3980" i="2"/>
  <c r="G3980" i="2"/>
  <c r="D3980" i="2"/>
  <c r="B3981" i="2"/>
  <c r="E3981" i="2"/>
  <c r="G3981" i="2"/>
  <c r="D3981" i="2"/>
  <c r="B3982" i="2"/>
  <c r="E3982" i="2"/>
  <c r="G3982" i="2"/>
  <c r="D3982" i="2"/>
  <c r="B3983" i="2"/>
  <c r="E3983" i="2"/>
  <c r="G3983" i="2"/>
  <c r="D3983" i="2"/>
  <c r="B3984" i="2"/>
  <c r="E3984" i="2"/>
  <c r="G3984" i="2"/>
  <c r="D3984" i="2"/>
  <c r="B3985" i="2"/>
  <c r="E3985" i="2"/>
  <c r="G3985" i="2"/>
  <c r="D3985" i="2"/>
  <c r="B3986" i="2"/>
  <c r="E3986" i="2"/>
  <c r="G3986" i="2"/>
  <c r="D3986" i="2"/>
  <c r="B3987" i="2"/>
  <c r="E3987" i="2"/>
  <c r="G3987" i="2"/>
  <c r="D3987" i="2"/>
  <c r="B3988" i="2"/>
  <c r="E3988" i="2"/>
  <c r="G3988" i="2"/>
  <c r="D3988" i="2"/>
  <c r="B3989" i="2"/>
  <c r="E3989" i="2"/>
  <c r="G3989" i="2"/>
  <c r="D3989" i="2"/>
  <c r="B3990" i="2"/>
  <c r="E3990" i="2"/>
  <c r="G3990" i="2"/>
  <c r="D3990" i="2"/>
  <c r="B3991" i="2"/>
  <c r="E3991" i="2"/>
  <c r="G3991" i="2"/>
  <c r="D3991" i="2"/>
  <c r="B3992" i="2"/>
  <c r="E3992" i="2"/>
  <c r="G3992" i="2"/>
  <c r="D3992" i="2"/>
  <c r="B3993" i="2"/>
  <c r="E3993" i="2"/>
  <c r="G3993" i="2"/>
  <c r="D3993" i="2"/>
  <c r="B3994" i="2"/>
  <c r="E3994" i="2"/>
  <c r="G3994" i="2"/>
  <c r="D3994" i="2"/>
  <c r="B3995" i="2"/>
  <c r="E3995" i="2"/>
  <c r="G3995" i="2"/>
  <c r="D3995" i="2"/>
  <c r="B3996" i="2"/>
  <c r="E3996" i="2"/>
  <c r="G3996" i="2"/>
  <c r="D3996" i="2"/>
  <c r="B3997" i="2"/>
  <c r="E3997" i="2"/>
  <c r="G3997" i="2"/>
  <c r="D3997" i="2"/>
  <c r="B3998" i="2"/>
  <c r="E3998" i="2"/>
  <c r="G3998" i="2"/>
  <c r="D3998" i="2"/>
  <c r="B3999" i="2"/>
  <c r="E3999" i="2"/>
  <c r="G3999" i="2"/>
  <c r="D3999" i="2"/>
  <c r="B4000" i="2"/>
  <c r="E4000" i="2"/>
  <c r="G4000" i="2"/>
  <c r="D4000" i="2"/>
  <c r="B4001" i="2"/>
  <c r="E4001" i="2"/>
  <c r="G4001" i="2"/>
  <c r="D4001" i="2"/>
  <c r="B4002" i="2"/>
  <c r="E4002" i="2"/>
  <c r="G4002" i="2"/>
  <c r="D4002" i="2"/>
  <c r="B4003" i="2"/>
  <c r="E4003" i="2"/>
  <c r="G4003" i="2"/>
  <c r="D4003" i="2"/>
  <c r="B4004" i="2"/>
  <c r="E4004" i="2"/>
  <c r="G4004" i="2"/>
  <c r="D4004" i="2"/>
  <c r="B4005" i="2"/>
  <c r="E4005" i="2"/>
  <c r="G4005" i="2"/>
  <c r="D4005" i="2"/>
  <c r="B4006" i="2"/>
  <c r="E4006" i="2"/>
  <c r="G4006" i="2"/>
  <c r="D4006" i="2"/>
  <c r="B4007" i="2"/>
  <c r="E4007" i="2"/>
  <c r="G4007" i="2"/>
  <c r="D4007" i="2"/>
  <c r="B4008" i="2"/>
  <c r="E4008" i="2"/>
  <c r="G4008" i="2"/>
  <c r="D4008" i="2"/>
  <c r="B4009" i="2"/>
  <c r="E4009" i="2"/>
  <c r="G4009" i="2"/>
  <c r="D4009" i="2"/>
  <c r="B4010" i="2"/>
  <c r="E4010" i="2"/>
  <c r="G4010" i="2"/>
  <c r="D4010" i="2"/>
  <c r="B4011" i="2"/>
  <c r="E4011" i="2"/>
  <c r="G4011" i="2"/>
  <c r="D4011" i="2"/>
  <c r="B4012" i="2"/>
  <c r="E4012" i="2"/>
  <c r="G4012" i="2"/>
  <c r="D4012" i="2"/>
  <c r="B4013" i="2"/>
  <c r="E4013" i="2"/>
  <c r="G4013" i="2"/>
  <c r="D4013" i="2"/>
  <c r="B4014" i="2"/>
  <c r="E4014" i="2"/>
  <c r="G4014" i="2"/>
  <c r="D4014" i="2"/>
  <c r="B4015" i="2"/>
  <c r="E4015" i="2"/>
  <c r="G4015" i="2"/>
  <c r="D4015" i="2"/>
  <c r="B4016" i="2"/>
  <c r="E4016" i="2"/>
  <c r="G4016" i="2"/>
  <c r="D4016" i="2"/>
  <c r="B4017" i="2"/>
  <c r="E4017" i="2"/>
  <c r="G4017" i="2"/>
  <c r="D4017" i="2"/>
  <c r="B4018" i="2"/>
  <c r="E4018" i="2"/>
  <c r="G4018" i="2"/>
  <c r="D4018" i="2"/>
  <c r="B4019" i="2"/>
  <c r="E4019" i="2"/>
  <c r="G4019" i="2"/>
  <c r="D4019" i="2"/>
  <c r="B4020" i="2"/>
  <c r="E4020" i="2"/>
  <c r="G4020" i="2"/>
  <c r="D4020" i="2"/>
  <c r="B4021" i="2"/>
  <c r="E4021" i="2"/>
  <c r="G4021" i="2"/>
  <c r="D4021" i="2"/>
  <c r="B4022" i="2"/>
  <c r="E4022" i="2"/>
  <c r="G4022" i="2"/>
  <c r="D4022" i="2"/>
  <c r="B4023" i="2"/>
  <c r="E4023" i="2"/>
  <c r="G4023" i="2"/>
  <c r="D4023" i="2"/>
  <c r="B4024" i="2"/>
  <c r="E4024" i="2"/>
  <c r="G4024" i="2"/>
  <c r="D4024" i="2"/>
  <c r="B4025" i="2"/>
  <c r="E4025" i="2"/>
  <c r="G4025" i="2"/>
  <c r="D4025" i="2"/>
  <c r="B4026" i="2"/>
  <c r="E4026" i="2"/>
  <c r="G4026" i="2"/>
  <c r="D4026" i="2"/>
  <c r="B4027" i="2"/>
  <c r="E4027" i="2"/>
  <c r="G4027" i="2"/>
  <c r="D4027" i="2"/>
  <c r="B4028" i="2"/>
  <c r="E4028" i="2"/>
  <c r="G4028" i="2"/>
  <c r="D4028" i="2"/>
  <c r="B4029" i="2"/>
  <c r="E4029" i="2"/>
  <c r="G4029" i="2"/>
  <c r="D4029" i="2"/>
  <c r="B4030" i="2"/>
  <c r="E4030" i="2"/>
  <c r="G4030" i="2"/>
  <c r="D4030" i="2"/>
  <c r="B4031" i="2"/>
  <c r="E4031" i="2"/>
  <c r="G4031" i="2"/>
  <c r="D4031" i="2"/>
  <c r="B4032" i="2"/>
  <c r="E4032" i="2"/>
  <c r="G4032" i="2"/>
  <c r="D4032" i="2"/>
  <c r="B4033" i="2"/>
  <c r="E4033" i="2"/>
  <c r="G4033" i="2"/>
  <c r="D4033" i="2"/>
  <c r="B4034" i="2"/>
  <c r="E4034" i="2"/>
  <c r="G4034" i="2"/>
  <c r="D4034" i="2"/>
  <c r="B4035" i="2"/>
  <c r="E4035" i="2"/>
  <c r="G4035" i="2"/>
  <c r="D4035" i="2"/>
  <c r="B4036" i="2"/>
  <c r="E4036" i="2"/>
  <c r="G4036" i="2"/>
  <c r="D4036" i="2"/>
  <c r="B4037" i="2"/>
  <c r="E4037" i="2"/>
  <c r="G4037" i="2"/>
  <c r="D4037" i="2"/>
  <c r="B4038" i="2"/>
  <c r="E4038" i="2"/>
  <c r="G4038" i="2"/>
  <c r="D4038" i="2"/>
  <c r="B4039" i="2"/>
  <c r="E4039" i="2"/>
  <c r="G4039" i="2"/>
  <c r="D4039" i="2"/>
  <c r="B4040" i="2"/>
  <c r="E4040" i="2"/>
  <c r="G4040" i="2"/>
  <c r="D4040" i="2"/>
  <c r="B4041" i="2"/>
  <c r="E4041" i="2"/>
  <c r="G4041" i="2"/>
  <c r="D4041" i="2"/>
  <c r="B4042" i="2"/>
  <c r="E4042" i="2"/>
  <c r="G4042" i="2"/>
  <c r="D4042" i="2"/>
  <c r="B4043" i="2"/>
  <c r="E4043" i="2"/>
  <c r="G4043" i="2"/>
  <c r="D4043" i="2"/>
  <c r="B4044" i="2"/>
  <c r="E4044" i="2"/>
  <c r="G4044" i="2"/>
  <c r="D4044" i="2"/>
  <c r="B4045" i="2"/>
  <c r="E4045" i="2"/>
  <c r="G4045" i="2"/>
  <c r="D4045" i="2"/>
  <c r="B4046" i="2"/>
  <c r="E4046" i="2"/>
  <c r="G4046" i="2"/>
  <c r="D4046" i="2"/>
  <c r="B4047" i="2"/>
  <c r="E4047" i="2"/>
  <c r="G4047" i="2"/>
  <c r="D4047" i="2"/>
  <c r="B4048" i="2"/>
  <c r="E4048" i="2"/>
  <c r="G4048" i="2"/>
  <c r="D4048" i="2"/>
  <c r="B4049" i="2"/>
  <c r="E4049" i="2"/>
  <c r="G4049" i="2"/>
  <c r="D4049" i="2"/>
  <c r="B4050" i="2"/>
  <c r="E4050" i="2"/>
  <c r="G4050" i="2"/>
  <c r="D4050" i="2"/>
  <c r="B4051" i="2"/>
  <c r="E4051" i="2"/>
  <c r="G4051" i="2"/>
  <c r="D4051" i="2"/>
  <c r="B4052" i="2"/>
  <c r="E4052" i="2"/>
  <c r="G4052" i="2"/>
  <c r="D4052" i="2"/>
  <c r="B4053" i="2"/>
  <c r="E4053" i="2"/>
  <c r="G4053" i="2"/>
  <c r="D4053" i="2"/>
  <c r="B4054" i="2"/>
  <c r="E4054" i="2"/>
  <c r="G4054" i="2"/>
  <c r="D4054" i="2"/>
  <c r="B4055" i="2"/>
  <c r="E4055" i="2"/>
  <c r="G4055" i="2"/>
  <c r="D4055" i="2"/>
  <c r="B4056" i="2"/>
  <c r="E4056" i="2"/>
  <c r="G4056" i="2"/>
  <c r="D4056" i="2"/>
  <c r="B4057" i="2"/>
  <c r="E4057" i="2"/>
  <c r="G4057" i="2"/>
  <c r="D4057" i="2"/>
  <c r="B4058" i="2"/>
  <c r="E4058" i="2"/>
  <c r="G4058" i="2"/>
  <c r="D4058" i="2"/>
  <c r="B4059" i="2"/>
  <c r="E4059" i="2"/>
  <c r="G4059" i="2"/>
  <c r="D4059" i="2"/>
  <c r="B4060" i="2"/>
  <c r="E4060" i="2"/>
  <c r="G4060" i="2"/>
  <c r="D4060" i="2"/>
  <c r="B4061" i="2"/>
  <c r="E4061" i="2"/>
  <c r="G4061" i="2"/>
  <c r="D4061" i="2"/>
  <c r="B4062" i="2"/>
  <c r="E4062" i="2"/>
  <c r="G4062" i="2"/>
  <c r="D4062" i="2"/>
  <c r="B4063" i="2"/>
  <c r="E4063" i="2"/>
  <c r="G4063" i="2"/>
  <c r="D4063" i="2"/>
  <c r="B4064" i="2"/>
  <c r="E4064" i="2"/>
  <c r="G4064" i="2"/>
  <c r="D4064" i="2"/>
  <c r="B4065" i="2"/>
  <c r="E4065" i="2"/>
  <c r="G4065" i="2"/>
  <c r="D4065" i="2"/>
  <c r="B4066" i="2"/>
  <c r="E4066" i="2"/>
  <c r="G4066" i="2"/>
  <c r="D4066" i="2"/>
  <c r="B4067" i="2"/>
  <c r="E4067" i="2"/>
  <c r="G4067" i="2"/>
  <c r="D4067" i="2"/>
  <c r="B4068" i="2"/>
  <c r="E4068" i="2"/>
  <c r="G4068" i="2"/>
  <c r="D4068" i="2"/>
  <c r="B4069" i="2"/>
  <c r="E4069" i="2"/>
  <c r="G4069" i="2"/>
  <c r="D4069" i="2"/>
  <c r="B4070" i="2"/>
  <c r="E4070" i="2"/>
  <c r="G4070" i="2"/>
  <c r="D4070" i="2"/>
  <c r="B4071" i="2"/>
  <c r="E4071" i="2"/>
  <c r="G4071" i="2"/>
  <c r="D4071" i="2"/>
  <c r="B4072" i="2"/>
  <c r="E4072" i="2"/>
  <c r="G4072" i="2"/>
  <c r="D4072" i="2"/>
  <c r="B4073" i="2"/>
  <c r="E4073" i="2"/>
  <c r="G4073" i="2"/>
  <c r="D4073" i="2"/>
  <c r="B4074" i="2"/>
  <c r="E4074" i="2"/>
  <c r="G4074" i="2"/>
  <c r="D4074" i="2"/>
  <c r="B4075" i="2"/>
  <c r="E4075" i="2"/>
  <c r="G4075" i="2"/>
  <c r="D4075" i="2"/>
  <c r="B4076" i="2"/>
  <c r="E4076" i="2"/>
  <c r="G4076" i="2"/>
  <c r="D4076" i="2"/>
  <c r="B4077" i="2"/>
  <c r="E4077" i="2"/>
  <c r="G4077" i="2"/>
  <c r="D4077" i="2"/>
  <c r="B4078" i="2"/>
  <c r="E4078" i="2"/>
  <c r="G4078" i="2"/>
  <c r="D4078" i="2"/>
  <c r="B4079" i="2"/>
  <c r="E4079" i="2"/>
  <c r="G4079" i="2"/>
  <c r="D4079" i="2"/>
  <c r="B4080" i="2"/>
  <c r="E4080" i="2"/>
  <c r="G4080" i="2"/>
  <c r="D4080" i="2"/>
  <c r="B4081" i="2"/>
  <c r="E4081" i="2"/>
  <c r="G4081" i="2"/>
  <c r="D4081" i="2"/>
  <c r="B4082" i="2"/>
  <c r="E4082" i="2"/>
  <c r="G4082" i="2"/>
  <c r="D4082" i="2"/>
  <c r="B4083" i="2"/>
  <c r="E4083" i="2"/>
  <c r="G4083" i="2"/>
  <c r="D4083" i="2"/>
  <c r="B4084" i="2"/>
  <c r="E4084" i="2"/>
  <c r="G4084" i="2"/>
  <c r="D4084" i="2"/>
  <c r="B4085" i="2"/>
  <c r="E4085" i="2"/>
  <c r="G4085" i="2"/>
  <c r="D4085" i="2"/>
  <c r="B4086" i="2"/>
  <c r="E4086" i="2"/>
  <c r="G4086" i="2"/>
  <c r="D4086" i="2"/>
  <c r="B4087" i="2"/>
  <c r="E4087" i="2"/>
  <c r="G4087" i="2"/>
  <c r="D4087" i="2"/>
  <c r="B4088" i="2"/>
  <c r="E4088" i="2"/>
  <c r="G4088" i="2"/>
  <c r="D4088" i="2"/>
  <c r="B4089" i="2"/>
  <c r="E4089" i="2"/>
  <c r="G4089" i="2"/>
  <c r="D4089" i="2"/>
  <c r="B4090" i="2"/>
  <c r="E4090" i="2"/>
  <c r="G4090" i="2"/>
  <c r="D4090" i="2"/>
  <c r="B4091" i="2"/>
  <c r="E4091" i="2"/>
  <c r="G4091" i="2"/>
  <c r="D4091" i="2"/>
  <c r="B4092" i="2"/>
  <c r="E4092" i="2"/>
  <c r="G4092" i="2"/>
  <c r="D4092" i="2"/>
  <c r="B4093" i="2"/>
  <c r="E4093" i="2"/>
  <c r="G4093" i="2"/>
  <c r="D4093" i="2"/>
  <c r="B4094" i="2"/>
  <c r="E4094" i="2"/>
  <c r="G4094" i="2"/>
  <c r="D4094" i="2"/>
  <c r="B4095" i="2"/>
  <c r="E4095" i="2"/>
  <c r="G4095" i="2"/>
  <c r="D4095" i="2"/>
  <c r="B4096" i="2"/>
  <c r="E4096" i="2"/>
  <c r="G4096" i="2"/>
  <c r="D4096" i="2"/>
  <c r="B4097" i="2"/>
  <c r="E4097" i="2"/>
  <c r="G4097" i="2"/>
  <c r="D4097" i="2"/>
  <c r="B4098" i="2"/>
  <c r="E4098" i="2"/>
  <c r="G4098" i="2"/>
  <c r="D4098" i="2"/>
  <c r="B4099" i="2"/>
  <c r="E4099" i="2"/>
  <c r="G4099" i="2"/>
  <c r="D4099" i="2"/>
  <c r="B4100" i="2"/>
  <c r="E4100" i="2"/>
  <c r="G4100" i="2"/>
  <c r="D4100" i="2"/>
  <c r="B4101" i="2"/>
  <c r="E4101" i="2"/>
  <c r="G4101" i="2"/>
  <c r="D4101" i="2"/>
  <c r="B4102" i="2"/>
  <c r="E4102" i="2"/>
  <c r="G4102" i="2"/>
  <c r="D4102" i="2"/>
  <c r="B4103" i="2"/>
  <c r="E4103" i="2"/>
  <c r="G4103" i="2"/>
  <c r="D4103" i="2"/>
  <c r="B4104" i="2"/>
  <c r="E4104" i="2"/>
  <c r="G4104" i="2"/>
  <c r="D4104" i="2"/>
  <c r="B4105" i="2"/>
  <c r="E4105" i="2"/>
  <c r="G4105" i="2"/>
  <c r="D4105" i="2"/>
  <c r="B4106" i="2"/>
  <c r="E4106" i="2"/>
  <c r="G4106" i="2"/>
  <c r="D4106" i="2"/>
  <c r="B4107" i="2"/>
  <c r="E4107" i="2"/>
  <c r="G4107" i="2"/>
  <c r="D4107" i="2"/>
  <c r="B4108" i="2"/>
  <c r="E4108" i="2"/>
  <c r="G4108" i="2"/>
  <c r="D4108" i="2"/>
  <c r="B4109" i="2"/>
  <c r="E4109" i="2"/>
  <c r="G4109" i="2"/>
  <c r="D4109" i="2"/>
  <c r="B4110" i="2"/>
  <c r="E4110" i="2"/>
  <c r="G4110" i="2"/>
  <c r="D4110" i="2"/>
  <c r="B4111" i="2"/>
  <c r="E4111" i="2"/>
  <c r="G4111" i="2"/>
  <c r="D4111" i="2"/>
  <c r="B4112" i="2"/>
  <c r="E4112" i="2"/>
  <c r="G4112" i="2"/>
  <c r="D4112" i="2"/>
  <c r="B4113" i="2"/>
  <c r="E4113" i="2"/>
  <c r="G4113" i="2"/>
  <c r="D4113" i="2"/>
  <c r="B4114" i="2"/>
  <c r="E4114" i="2"/>
  <c r="G4114" i="2"/>
  <c r="D4114" i="2"/>
  <c r="B4115" i="2"/>
  <c r="E4115" i="2"/>
  <c r="G4115" i="2"/>
  <c r="D4115" i="2"/>
  <c r="B4116" i="2"/>
  <c r="E4116" i="2"/>
  <c r="G4116" i="2"/>
  <c r="D4116" i="2"/>
  <c r="B4117" i="2"/>
  <c r="E4117" i="2"/>
  <c r="G4117" i="2"/>
  <c r="D4117" i="2"/>
  <c r="B4118" i="2"/>
  <c r="E4118" i="2"/>
  <c r="G4118" i="2"/>
  <c r="D4118" i="2"/>
  <c r="B4119" i="2"/>
  <c r="E4119" i="2"/>
  <c r="G4119" i="2"/>
  <c r="D4119" i="2"/>
  <c r="B4120" i="2"/>
  <c r="E4120" i="2"/>
  <c r="G4120" i="2"/>
  <c r="D4120" i="2"/>
  <c r="B4121" i="2"/>
  <c r="E4121" i="2"/>
  <c r="G4121" i="2"/>
  <c r="D4121" i="2"/>
  <c r="B4122" i="2"/>
  <c r="E4122" i="2"/>
  <c r="G4122" i="2"/>
  <c r="D4122" i="2"/>
  <c r="B4123" i="2"/>
  <c r="E4123" i="2"/>
  <c r="G4123" i="2"/>
  <c r="D4123" i="2"/>
  <c r="B4124" i="2"/>
  <c r="E4124" i="2"/>
  <c r="G4124" i="2"/>
  <c r="D4124" i="2"/>
  <c r="B4125" i="2"/>
  <c r="E4125" i="2"/>
  <c r="G4125" i="2"/>
  <c r="D4125" i="2"/>
  <c r="B4126" i="2"/>
  <c r="E4126" i="2"/>
  <c r="G4126" i="2"/>
  <c r="D4126" i="2"/>
  <c r="B4127" i="2"/>
  <c r="E4127" i="2"/>
  <c r="G4127" i="2"/>
  <c r="D4127" i="2"/>
  <c r="B4128" i="2"/>
  <c r="E4128" i="2"/>
  <c r="G4128" i="2"/>
  <c r="D4128" i="2"/>
  <c r="B4129" i="2"/>
  <c r="E4129" i="2"/>
  <c r="G4129" i="2"/>
  <c r="D4129" i="2"/>
  <c r="B4130" i="2"/>
  <c r="E4130" i="2"/>
  <c r="G4130" i="2"/>
  <c r="D4130" i="2"/>
  <c r="B4131" i="2"/>
  <c r="E4131" i="2"/>
  <c r="G4131" i="2"/>
  <c r="D4131" i="2"/>
  <c r="B4132" i="2"/>
  <c r="E4132" i="2"/>
  <c r="G4132" i="2"/>
  <c r="D4132" i="2"/>
  <c r="B4133" i="2"/>
  <c r="E4133" i="2"/>
  <c r="G4133" i="2"/>
  <c r="D4133" i="2"/>
  <c r="B4134" i="2"/>
  <c r="E4134" i="2"/>
  <c r="G4134" i="2"/>
  <c r="D4134" i="2"/>
  <c r="B4135" i="2"/>
  <c r="E4135" i="2"/>
  <c r="G4135" i="2"/>
  <c r="D4135" i="2"/>
  <c r="B4136" i="2"/>
  <c r="E4136" i="2"/>
  <c r="G4136" i="2"/>
  <c r="D4136" i="2"/>
  <c r="B4137" i="2"/>
  <c r="E4137" i="2"/>
  <c r="G4137" i="2"/>
  <c r="D4137" i="2"/>
  <c r="B4138" i="2"/>
  <c r="E4138" i="2"/>
  <c r="G4138" i="2"/>
  <c r="D4138" i="2"/>
  <c r="B4139" i="2"/>
  <c r="E4139" i="2"/>
  <c r="G4139" i="2"/>
  <c r="D4139" i="2"/>
  <c r="B4140" i="2"/>
  <c r="E4140" i="2"/>
  <c r="G4140" i="2"/>
  <c r="D4140" i="2"/>
  <c r="B4141" i="2"/>
  <c r="E4141" i="2"/>
  <c r="G4141" i="2"/>
  <c r="D4141" i="2"/>
  <c r="B4142" i="2"/>
  <c r="E4142" i="2"/>
  <c r="G4142" i="2"/>
  <c r="D4142" i="2"/>
  <c r="B4143" i="2"/>
  <c r="E4143" i="2"/>
  <c r="G4143" i="2"/>
  <c r="D4143" i="2"/>
  <c r="B4144" i="2"/>
  <c r="E4144" i="2"/>
  <c r="G4144" i="2"/>
  <c r="D4144" i="2"/>
  <c r="B4145" i="2"/>
  <c r="E4145" i="2"/>
  <c r="G4145" i="2"/>
  <c r="D4145" i="2"/>
  <c r="B4146" i="2"/>
  <c r="E4146" i="2"/>
  <c r="G4146" i="2"/>
  <c r="D4146" i="2"/>
  <c r="B4147" i="2"/>
  <c r="E4147" i="2"/>
  <c r="G4147" i="2"/>
  <c r="D4147" i="2"/>
  <c r="B4148" i="2"/>
  <c r="E4148" i="2"/>
  <c r="G4148" i="2"/>
  <c r="D4148" i="2"/>
  <c r="B4149" i="2"/>
  <c r="E4149" i="2"/>
  <c r="G4149" i="2"/>
  <c r="D4149" i="2"/>
  <c r="B4150" i="2"/>
  <c r="E4150" i="2"/>
  <c r="G4150" i="2"/>
  <c r="D4150" i="2"/>
  <c r="B4151" i="2"/>
  <c r="E4151" i="2"/>
  <c r="G4151" i="2"/>
  <c r="D4151" i="2"/>
  <c r="B4152" i="2"/>
  <c r="E4152" i="2"/>
  <c r="G4152" i="2"/>
  <c r="D4152" i="2"/>
  <c r="B4153" i="2"/>
  <c r="E4153" i="2"/>
  <c r="G4153" i="2"/>
  <c r="D4153" i="2"/>
  <c r="B4154" i="2"/>
  <c r="E4154" i="2"/>
  <c r="G4154" i="2"/>
  <c r="D4154" i="2"/>
  <c r="B4155" i="2"/>
  <c r="E4155" i="2"/>
  <c r="G4155" i="2"/>
  <c r="D4155" i="2"/>
  <c r="B4156" i="2"/>
  <c r="E4156" i="2"/>
  <c r="G4156" i="2"/>
  <c r="D4156" i="2"/>
  <c r="B4157" i="2"/>
  <c r="E4157" i="2"/>
  <c r="G4157" i="2"/>
  <c r="D4157" i="2"/>
  <c r="B4158" i="2"/>
  <c r="E4158" i="2"/>
  <c r="G4158" i="2"/>
  <c r="D4158" i="2"/>
  <c r="B4159" i="2"/>
  <c r="E4159" i="2"/>
  <c r="G4159" i="2"/>
  <c r="D4159" i="2"/>
  <c r="B4160" i="2"/>
  <c r="E4160" i="2"/>
  <c r="G4160" i="2"/>
  <c r="D4160" i="2"/>
  <c r="B4161" i="2"/>
  <c r="E4161" i="2"/>
  <c r="G4161" i="2"/>
  <c r="D4161" i="2"/>
  <c r="B4162" i="2"/>
  <c r="E4162" i="2"/>
  <c r="G4162" i="2"/>
  <c r="D4162" i="2"/>
  <c r="B4163" i="2"/>
  <c r="E4163" i="2"/>
  <c r="G4163" i="2"/>
  <c r="D4163" i="2"/>
  <c r="B4164" i="2"/>
  <c r="E4164" i="2"/>
  <c r="G4164" i="2"/>
  <c r="D4164" i="2"/>
  <c r="B4165" i="2"/>
  <c r="E4165" i="2"/>
  <c r="G4165" i="2"/>
  <c r="D4165" i="2"/>
  <c r="B4166" i="2"/>
  <c r="E4166" i="2"/>
  <c r="G4166" i="2"/>
  <c r="D4166" i="2"/>
  <c r="B4167" i="2"/>
  <c r="E4167" i="2"/>
  <c r="G4167" i="2"/>
  <c r="D4167" i="2"/>
  <c r="B4168" i="2"/>
  <c r="E4168" i="2"/>
  <c r="G4168" i="2"/>
  <c r="D4168" i="2"/>
  <c r="B4169" i="2"/>
  <c r="E4169" i="2"/>
  <c r="G4169" i="2"/>
  <c r="D4169" i="2"/>
  <c r="B4170" i="2"/>
  <c r="E4170" i="2"/>
  <c r="G4170" i="2"/>
  <c r="D4170" i="2"/>
  <c r="B4171" i="2"/>
  <c r="E4171" i="2"/>
  <c r="G4171" i="2"/>
  <c r="D4171" i="2"/>
  <c r="B4172" i="2"/>
  <c r="E4172" i="2"/>
  <c r="G4172" i="2"/>
  <c r="D4172" i="2"/>
  <c r="B4173" i="2"/>
  <c r="E4173" i="2"/>
  <c r="G4173" i="2"/>
  <c r="D4173" i="2"/>
  <c r="B4174" i="2"/>
  <c r="E4174" i="2"/>
  <c r="G4174" i="2"/>
  <c r="D4174" i="2"/>
  <c r="B4175" i="2"/>
  <c r="E4175" i="2"/>
  <c r="G4175" i="2"/>
  <c r="D4175" i="2"/>
  <c r="B4176" i="2"/>
  <c r="E4176" i="2"/>
  <c r="G4176" i="2"/>
  <c r="D4176" i="2"/>
  <c r="B4177" i="2"/>
  <c r="E4177" i="2"/>
  <c r="G4177" i="2"/>
  <c r="D4177" i="2"/>
  <c r="B4178" i="2"/>
  <c r="E4178" i="2"/>
  <c r="G4178" i="2"/>
  <c r="D4178" i="2"/>
  <c r="B4179" i="2"/>
  <c r="E4179" i="2"/>
  <c r="G4179" i="2"/>
  <c r="D4179" i="2"/>
  <c r="B4180" i="2"/>
  <c r="E4180" i="2"/>
  <c r="G4180" i="2"/>
  <c r="D4180" i="2"/>
  <c r="B4181" i="2"/>
  <c r="E4181" i="2"/>
  <c r="G4181" i="2"/>
  <c r="D4181" i="2"/>
  <c r="B4182" i="2"/>
  <c r="E4182" i="2"/>
  <c r="G4182" i="2"/>
  <c r="D4182" i="2"/>
  <c r="B4183" i="2"/>
  <c r="E4183" i="2"/>
  <c r="G4183" i="2"/>
  <c r="D4183" i="2"/>
  <c r="B4184" i="2"/>
  <c r="E4184" i="2"/>
  <c r="G4184" i="2"/>
  <c r="D4184" i="2"/>
  <c r="B4185" i="2"/>
  <c r="E4185" i="2"/>
  <c r="G4185" i="2"/>
  <c r="D4185" i="2"/>
  <c r="B4186" i="2"/>
  <c r="E4186" i="2"/>
  <c r="G4186" i="2"/>
  <c r="D4186" i="2"/>
  <c r="B4187" i="2"/>
  <c r="E4187" i="2"/>
  <c r="G4187" i="2"/>
  <c r="D4187" i="2"/>
  <c r="B4188" i="2"/>
  <c r="E4188" i="2"/>
  <c r="G4188" i="2"/>
  <c r="D4188" i="2"/>
  <c r="B4189" i="2"/>
  <c r="E4189" i="2"/>
  <c r="G4189" i="2"/>
  <c r="D4189" i="2"/>
  <c r="B4190" i="2"/>
  <c r="E4190" i="2"/>
  <c r="G4190" i="2"/>
  <c r="D4190" i="2"/>
  <c r="B4191" i="2"/>
  <c r="E4191" i="2"/>
  <c r="G4191" i="2"/>
  <c r="D4191" i="2"/>
  <c r="B4192" i="2"/>
  <c r="E4192" i="2"/>
  <c r="G4192" i="2"/>
  <c r="D4192" i="2"/>
  <c r="B4193" i="2"/>
  <c r="E4193" i="2"/>
  <c r="G4193" i="2"/>
  <c r="D4193" i="2"/>
  <c r="B4194" i="2"/>
  <c r="E4194" i="2"/>
  <c r="G4194" i="2"/>
  <c r="D4194" i="2"/>
  <c r="B4195" i="2"/>
  <c r="E4195" i="2"/>
  <c r="G4195" i="2"/>
  <c r="D4195" i="2"/>
  <c r="B4196" i="2"/>
  <c r="E4196" i="2"/>
  <c r="G4196" i="2"/>
  <c r="D4196" i="2"/>
  <c r="B4197" i="2"/>
  <c r="E4197" i="2"/>
  <c r="G4197" i="2"/>
  <c r="D4197" i="2"/>
  <c r="B4198" i="2"/>
  <c r="E4198" i="2"/>
  <c r="G4198" i="2"/>
  <c r="D4198" i="2"/>
  <c r="B4199" i="2"/>
  <c r="E4199" i="2"/>
  <c r="G4199" i="2"/>
  <c r="D4199" i="2"/>
  <c r="B4200" i="2"/>
  <c r="E4200" i="2"/>
  <c r="G4200" i="2"/>
  <c r="D4200" i="2"/>
  <c r="B4201" i="2"/>
  <c r="E4201" i="2"/>
  <c r="G4201" i="2"/>
  <c r="D4201" i="2"/>
  <c r="B4202" i="2"/>
  <c r="E4202" i="2"/>
  <c r="G4202" i="2"/>
  <c r="D4202" i="2"/>
  <c r="B4203" i="2"/>
  <c r="E4203" i="2"/>
  <c r="G4203" i="2"/>
  <c r="D4203" i="2"/>
  <c r="B4204" i="2"/>
  <c r="E4204" i="2"/>
  <c r="G4204" i="2"/>
  <c r="D4204" i="2"/>
  <c r="B4205" i="2"/>
  <c r="E4205" i="2"/>
  <c r="G4205" i="2"/>
  <c r="D4205" i="2"/>
  <c r="B4206" i="2"/>
  <c r="E4206" i="2"/>
  <c r="G4206" i="2"/>
  <c r="D4206" i="2"/>
  <c r="B4207" i="2"/>
  <c r="E4207" i="2"/>
  <c r="G4207" i="2"/>
  <c r="D4207" i="2"/>
  <c r="B4208" i="2"/>
  <c r="E4208" i="2"/>
  <c r="G4208" i="2"/>
  <c r="D4208" i="2"/>
  <c r="B4209" i="2"/>
  <c r="E4209" i="2"/>
  <c r="G4209" i="2"/>
  <c r="D4209" i="2"/>
  <c r="B4210" i="2"/>
  <c r="E4210" i="2"/>
  <c r="G4210" i="2"/>
  <c r="D4210" i="2"/>
  <c r="B4211" i="2"/>
  <c r="E4211" i="2"/>
  <c r="G4211" i="2"/>
  <c r="D4211" i="2"/>
  <c r="B4212" i="2"/>
  <c r="E4212" i="2"/>
  <c r="G4212" i="2"/>
  <c r="D4212" i="2"/>
  <c r="B4213" i="2"/>
  <c r="E4213" i="2"/>
  <c r="G4213" i="2"/>
  <c r="D4213" i="2"/>
  <c r="B4214" i="2"/>
  <c r="E4214" i="2"/>
  <c r="G4214" i="2"/>
  <c r="D4214" i="2"/>
  <c r="B4215" i="2"/>
  <c r="E4215" i="2"/>
  <c r="G4215" i="2"/>
  <c r="D4215" i="2"/>
  <c r="B4216" i="2"/>
  <c r="E4216" i="2"/>
  <c r="G4216" i="2"/>
  <c r="D4216" i="2"/>
  <c r="B4217" i="2"/>
  <c r="E4217" i="2"/>
  <c r="G4217" i="2"/>
  <c r="D4217" i="2"/>
  <c r="B4218" i="2"/>
  <c r="E4218" i="2"/>
  <c r="G4218" i="2"/>
  <c r="D4218" i="2"/>
  <c r="B4219" i="2"/>
  <c r="E4219" i="2"/>
  <c r="G4219" i="2"/>
  <c r="D4219" i="2"/>
  <c r="B4220" i="2"/>
  <c r="E4220" i="2"/>
  <c r="G4220" i="2"/>
  <c r="D4220" i="2"/>
  <c r="B4221" i="2"/>
  <c r="E4221" i="2"/>
  <c r="G4221" i="2"/>
  <c r="D4221" i="2"/>
  <c r="B4222" i="2"/>
  <c r="E4222" i="2"/>
  <c r="G4222" i="2"/>
  <c r="D4222" i="2"/>
  <c r="B4223" i="2"/>
  <c r="E4223" i="2"/>
  <c r="G4223" i="2"/>
  <c r="D4223" i="2"/>
  <c r="B4224" i="2"/>
  <c r="E4224" i="2"/>
  <c r="G4224" i="2"/>
  <c r="D4224" i="2"/>
  <c r="B4225" i="2"/>
  <c r="E4225" i="2"/>
  <c r="G4225" i="2"/>
  <c r="D4225" i="2"/>
  <c r="B4226" i="2"/>
  <c r="E4226" i="2"/>
  <c r="G4226" i="2"/>
  <c r="D4226" i="2"/>
  <c r="B4227" i="2"/>
  <c r="E4227" i="2"/>
  <c r="G4227" i="2"/>
  <c r="D4227" i="2"/>
  <c r="B4228" i="2"/>
  <c r="E4228" i="2"/>
  <c r="G4228" i="2"/>
  <c r="D4228" i="2"/>
  <c r="B4229" i="2"/>
  <c r="E4229" i="2"/>
  <c r="G4229" i="2"/>
  <c r="D4229" i="2"/>
  <c r="B4230" i="2"/>
  <c r="E4230" i="2"/>
  <c r="G4230" i="2"/>
  <c r="D4230" i="2"/>
  <c r="B4231" i="2"/>
  <c r="E4231" i="2"/>
  <c r="G4231" i="2"/>
  <c r="D4231" i="2"/>
  <c r="B4232" i="2"/>
  <c r="E4232" i="2"/>
  <c r="G4232" i="2"/>
  <c r="D4232" i="2"/>
  <c r="B4233" i="2"/>
  <c r="E4233" i="2"/>
  <c r="G4233" i="2"/>
  <c r="D4233" i="2"/>
  <c r="B4234" i="2"/>
  <c r="E4234" i="2"/>
  <c r="G4234" i="2"/>
  <c r="D4234" i="2"/>
  <c r="B4235" i="2"/>
  <c r="E4235" i="2"/>
  <c r="G4235" i="2"/>
  <c r="D4235" i="2"/>
  <c r="B4236" i="2"/>
  <c r="E4236" i="2"/>
  <c r="G4236" i="2"/>
  <c r="D4236" i="2"/>
  <c r="B4237" i="2"/>
  <c r="E4237" i="2"/>
  <c r="G4237" i="2"/>
  <c r="D4237" i="2"/>
  <c r="B4238" i="2"/>
  <c r="E4238" i="2"/>
  <c r="G4238" i="2"/>
  <c r="D4238" i="2"/>
  <c r="B4239" i="2"/>
  <c r="E4239" i="2"/>
  <c r="G4239" i="2"/>
  <c r="D4239" i="2"/>
  <c r="B4240" i="2"/>
  <c r="E4240" i="2"/>
  <c r="G4240" i="2"/>
  <c r="D4240" i="2"/>
  <c r="B4241" i="2"/>
  <c r="E4241" i="2"/>
  <c r="G4241" i="2"/>
  <c r="D4241" i="2"/>
  <c r="B4242" i="2"/>
  <c r="E4242" i="2"/>
  <c r="G4242" i="2"/>
  <c r="D4242" i="2"/>
  <c r="B4243" i="2"/>
  <c r="E4243" i="2"/>
  <c r="G4243" i="2"/>
  <c r="D4243" i="2"/>
  <c r="B4244" i="2"/>
  <c r="E4244" i="2"/>
  <c r="G4244" i="2"/>
  <c r="D4244" i="2"/>
  <c r="B4245" i="2"/>
  <c r="E4245" i="2"/>
  <c r="G4245" i="2"/>
  <c r="D4245" i="2"/>
  <c r="B4246" i="2"/>
  <c r="E4246" i="2"/>
  <c r="G4246" i="2"/>
  <c r="D4246" i="2"/>
  <c r="B4247" i="2"/>
  <c r="E4247" i="2"/>
  <c r="G4247" i="2"/>
  <c r="D4247" i="2"/>
  <c r="B4248" i="2"/>
  <c r="E4248" i="2"/>
  <c r="G4248" i="2"/>
  <c r="D4248" i="2"/>
  <c r="B4249" i="2"/>
  <c r="E4249" i="2"/>
  <c r="G4249" i="2"/>
  <c r="D4249" i="2"/>
  <c r="B4250" i="2"/>
  <c r="E4250" i="2"/>
  <c r="G4250" i="2"/>
  <c r="D4250" i="2"/>
  <c r="B4251" i="2"/>
  <c r="E4251" i="2"/>
  <c r="G4251" i="2"/>
  <c r="D4251" i="2"/>
  <c r="B4252" i="2"/>
  <c r="E4252" i="2"/>
  <c r="G4252" i="2"/>
  <c r="D4252" i="2"/>
  <c r="B4253" i="2"/>
  <c r="E4253" i="2"/>
  <c r="G4253" i="2"/>
  <c r="D4253" i="2"/>
  <c r="B4254" i="2"/>
  <c r="E4254" i="2"/>
  <c r="G4254" i="2"/>
  <c r="D4254" i="2"/>
  <c r="B4255" i="2"/>
  <c r="E4255" i="2"/>
  <c r="G4255" i="2"/>
  <c r="D4255" i="2"/>
  <c r="B4256" i="2"/>
  <c r="E4256" i="2"/>
  <c r="G4256" i="2"/>
  <c r="D4256" i="2"/>
  <c r="B4257" i="2"/>
  <c r="E4257" i="2"/>
  <c r="G4257" i="2"/>
  <c r="D4257" i="2"/>
  <c r="B4258" i="2"/>
  <c r="E4258" i="2"/>
  <c r="G4258" i="2"/>
  <c r="D4258" i="2"/>
  <c r="B4259" i="2"/>
  <c r="E4259" i="2"/>
  <c r="G4259" i="2"/>
  <c r="D4259" i="2"/>
  <c r="B4260" i="2"/>
  <c r="E4260" i="2"/>
  <c r="G4260" i="2"/>
  <c r="D4260" i="2"/>
  <c r="B4261" i="2"/>
  <c r="E4261" i="2"/>
  <c r="G4261" i="2"/>
  <c r="D4261" i="2"/>
  <c r="B4262" i="2"/>
  <c r="E4262" i="2"/>
  <c r="G4262" i="2"/>
  <c r="D4262" i="2"/>
  <c r="B4263" i="2"/>
  <c r="E4263" i="2"/>
  <c r="G4263" i="2"/>
  <c r="D4263" i="2"/>
  <c r="B4264" i="2"/>
  <c r="E4264" i="2"/>
  <c r="G4264" i="2"/>
  <c r="D4264" i="2"/>
  <c r="B4265" i="2"/>
  <c r="E4265" i="2"/>
  <c r="G4265" i="2"/>
  <c r="D4265" i="2"/>
  <c r="B4266" i="2"/>
  <c r="E4266" i="2"/>
  <c r="G4266" i="2"/>
  <c r="D4266" i="2"/>
  <c r="B4267" i="2"/>
  <c r="E4267" i="2"/>
  <c r="G4267" i="2"/>
  <c r="D4267" i="2"/>
  <c r="B4268" i="2"/>
  <c r="E4268" i="2"/>
  <c r="G4268" i="2"/>
  <c r="D4268" i="2"/>
  <c r="B4269" i="2"/>
  <c r="E4269" i="2"/>
  <c r="G4269" i="2"/>
  <c r="D4269" i="2"/>
  <c r="B4270" i="2"/>
  <c r="E4270" i="2"/>
  <c r="G4270" i="2"/>
  <c r="D4270" i="2"/>
  <c r="B4271" i="2"/>
  <c r="E4271" i="2"/>
  <c r="G4271" i="2"/>
  <c r="D4271" i="2"/>
  <c r="B4272" i="2"/>
  <c r="E4272" i="2"/>
  <c r="G4272" i="2"/>
  <c r="D4272" i="2"/>
  <c r="B4273" i="2"/>
  <c r="E4273" i="2"/>
  <c r="G4273" i="2"/>
  <c r="D4273" i="2"/>
  <c r="B4274" i="2"/>
  <c r="E4274" i="2"/>
  <c r="G4274" i="2"/>
  <c r="D4274" i="2"/>
  <c r="B4275" i="2"/>
  <c r="E4275" i="2"/>
  <c r="G4275" i="2"/>
  <c r="D4275" i="2"/>
  <c r="B4276" i="2"/>
  <c r="E4276" i="2"/>
  <c r="G4276" i="2"/>
  <c r="D4276" i="2"/>
  <c r="B4277" i="2"/>
  <c r="E4277" i="2"/>
  <c r="G4277" i="2"/>
  <c r="D4277" i="2"/>
  <c r="B4278" i="2"/>
  <c r="E4278" i="2"/>
  <c r="G4278" i="2"/>
  <c r="D4278" i="2"/>
  <c r="B4279" i="2"/>
  <c r="E4279" i="2"/>
  <c r="G4279" i="2"/>
  <c r="D4279" i="2"/>
  <c r="B4280" i="2"/>
  <c r="E4280" i="2"/>
  <c r="G4280" i="2"/>
  <c r="D4280" i="2"/>
  <c r="B4281" i="2"/>
  <c r="E4281" i="2"/>
  <c r="G4281" i="2"/>
  <c r="D4281" i="2"/>
  <c r="B4282" i="2"/>
  <c r="E4282" i="2"/>
  <c r="G4282" i="2"/>
  <c r="D4282" i="2"/>
  <c r="B4283" i="2"/>
  <c r="E4283" i="2"/>
  <c r="G4283" i="2"/>
  <c r="D4283" i="2"/>
  <c r="B4284" i="2"/>
  <c r="E4284" i="2"/>
  <c r="G4284" i="2"/>
  <c r="D4284" i="2"/>
  <c r="B4285" i="2"/>
  <c r="E4285" i="2"/>
  <c r="G4285" i="2"/>
  <c r="D4285" i="2"/>
  <c r="B4286" i="2"/>
  <c r="E4286" i="2"/>
  <c r="G4286" i="2"/>
  <c r="D4286" i="2"/>
  <c r="B4287" i="2"/>
  <c r="E4287" i="2"/>
  <c r="G4287" i="2"/>
  <c r="D4287" i="2"/>
  <c r="B4288" i="2"/>
  <c r="E4288" i="2"/>
  <c r="G4288" i="2"/>
  <c r="D4288" i="2"/>
  <c r="B4289" i="2"/>
  <c r="E4289" i="2"/>
  <c r="G4289" i="2"/>
  <c r="D4289" i="2"/>
  <c r="B4290" i="2"/>
  <c r="E4290" i="2"/>
  <c r="G4290" i="2"/>
  <c r="D4290" i="2"/>
  <c r="B4291" i="2"/>
  <c r="E4291" i="2"/>
  <c r="G4291" i="2"/>
  <c r="D4291" i="2"/>
  <c r="B4292" i="2"/>
  <c r="E4292" i="2"/>
  <c r="G4292" i="2"/>
  <c r="D4292" i="2"/>
  <c r="B4293" i="2"/>
  <c r="E4293" i="2"/>
  <c r="G4293" i="2"/>
  <c r="D4293" i="2"/>
  <c r="B4294" i="2"/>
  <c r="E4294" i="2"/>
  <c r="G4294" i="2"/>
  <c r="D4294" i="2"/>
  <c r="B4295" i="2"/>
  <c r="E4295" i="2"/>
  <c r="G4295" i="2"/>
  <c r="D4295" i="2"/>
  <c r="B4296" i="2"/>
  <c r="E4296" i="2"/>
  <c r="G4296" i="2"/>
  <c r="D4296" i="2"/>
  <c r="B4297" i="2"/>
  <c r="E4297" i="2"/>
  <c r="G4297" i="2"/>
  <c r="D4297" i="2"/>
  <c r="B4298" i="2"/>
  <c r="E4298" i="2"/>
  <c r="G4298" i="2"/>
  <c r="D4298" i="2"/>
  <c r="B4299" i="2"/>
  <c r="E4299" i="2"/>
  <c r="G4299" i="2"/>
  <c r="D4299" i="2"/>
  <c r="B4300" i="2"/>
  <c r="E4300" i="2"/>
  <c r="G4300" i="2"/>
  <c r="D4300" i="2"/>
  <c r="B4301" i="2"/>
  <c r="E4301" i="2"/>
  <c r="G4301" i="2"/>
  <c r="D4301" i="2"/>
  <c r="B4302" i="2"/>
  <c r="E4302" i="2"/>
  <c r="G4302" i="2"/>
  <c r="D4302" i="2"/>
  <c r="B4303" i="2"/>
  <c r="E4303" i="2"/>
  <c r="G4303" i="2"/>
  <c r="D4303" i="2"/>
  <c r="B4304" i="2"/>
  <c r="E4304" i="2"/>
  <c r="G4304" i="2"/>
  <c r="D4304" i="2"/>
  <c r="B4305" i="2"/>
  <c r="E4305" i="2"/>
  <c r="G4305" i="2"/>
  <c r="D4305" i="2"/>
  <c r="B4306" i="2"/>
  <c r="E4306" i="2"/>
  <c r="G4306" i="2"/>
  <c r="D4306" i="2"/>
  <c r="B4307" i="2"/>
  <c r="E4307" i="2"/>
  <c r="G4307" i="2"/>
  <c r="D4307" i="2"/>
  <c r="B4308" i="2"/>
  <c r="E4308" i="2"/>
  <c r="G4308" i="2"/>
  <c r="D4308" i="2"/>
  <c r="B4309" i="2"/>
  <c r="E4309" i="2"/>
  <c r="G4309" i="2"/>
  <c r="D4309" i="2"/>
  <c r="B4310" i="2"/>
  <c r="E4310" i="2"/>
  <c r="G4310" i="2"/>
  <c r="D4310" i="2"/>
  <c r="B4311" i="2"/>
  <c r="E4311" i="2"/>
  <c r="G4311" i="2"/>
  <c r="D4311" i="2"/>
  <c r="B4312" i="2"/>
  <c r="E4312" i="2"/>
  <c r="G4312" i="2"/>
  <c r="D4312" i="2"/>
  <c r="B4313" i="2"/>
  <c r="E4313" i="2"/>
  <c r="G4313" i="2"/>
  <c r="D4313" i="2"/>
  <c r="B4314" i="2"/>
  <c r="E4314" i="2"/>
  <c r="G4314" i="2"/>
  <c r="D4314" i="2"/>
  <c r="B4315" i="2"/>
  <c r="E4315" i="2"/>
  <c r="G4315" i="2"/>
  <c r="D4315" i="2"/>
  <c r="B4316" i="2"/>
  <c r="E4316" i="2"/>
  <c r="G4316" i="2"/>
  <c r="D4316" i="2"/>
  <c r="B4317" i="2"/>
  <c r="E4317" i="2"/>
  <c r="G4317" i="2"/>
  <c r="D4317" i="2"/>
  <c r="B4318" i="2"/>
  <c r="E4318" i="2"/>
  <c r="G4318" i="2"/>
  <c r="D4318" i="2"/>
  <c r="B4319" i="2"/>
  <c r="E4319" i="2"/>
  <c r="G4319" i="2"/>
  <c r="D4319" i="2"/>
  <c r="B4320" i="2"/>
  <c r="E4320" i="2"/>
  <c r="G4320" i="2"/>
  <c r="D4320" i="2"/>
  <c r="B4321" i="2"/>
  <c r="E4321" i="2"/>
  <c r="G4321" i="2"/>
  <c r="D4321" i="2"/>
  <c r="B4322" i="2"/>
  <c r="E4322" i="2"/>
  <c r="G4322" i="2"/>
  <c r="D4322" i="2"/>
  <c r="B4323" i="2"/>
  <c r="E4323" i="2"/>
  <c r="G4323" i="2"/>
  <c r="D4323" i="2"/>
  <c r="B4324" i="2"/>
  <c r="E4324" i="2"/>
  <c r="G4324" i="2"/>
  <c r="D4324" i="2"/>
  <c r="B4325" i="2"/>
  <c r="E4325" i="2"/>
  <c r="G4325" i="2"/>
  <c r="D4325" i="2"/>
  <c r="B4326" i="2"/>
  <c r="E4326" i="2"/>
  <c r="G4326" i="2"/>
  <c r="D4326" i="2"/>
  <c r="B4327" i="2"/>
  <c r="E4327" i="2"/>
  <c r="G4327" i="2"/>
  <c r="D4327" i="2"/>
  <c r="B4328" i="2"/>
  <c r="E4328" i="2"/>
  <c r="G4328" i="2"/>
  <c r="D4328" i="2"/>
  <c r="B4329" i="2"/>
  <c r="E4329" i="2"/>
  <c r="G4329" i="2"/>
  <c r="D4329" i="2"/>
  <c r="B4330" i="2"/>
  <c r="E4330" i="2"/>
  <c r="G4330" i="2"/>
  <c r="D4330" i="2"/>
  <c r="B4331" i="2"/>
  <c r="E4331" i="2"/>
  <c r="G4331" i="2"/>
  <c r="D4331" i="2"/>
  <c r="B4332" i="2"/>
  <c r="E4332" i="2"/>
  <c r="G4332" i="2"/>
  <c r="D4332" i="2"/>
  <c r="B4333" i="2"/>
  <c r="E4333" i="2"/>
  <c r="G4333" i="2"/>
  <c r="D4333" i="2"/>
  <c r="B4334" i="2"/>
  <c r="E4334" i="2"/>
  <c r="G4334" i="2"/>
  <c r="D4334" i="2"/>
  <c r="B4335" i="2"/>
  <c r="E4335" i="2"/>
  <c r="G4335" i="2"/>
  <c r="D4335" i="2"/>
  <c r="B4336" i="2"/>
  <c r="E4336" i="2"/>
  <c r="G4336" i="2"/>
  <c r="D4336" i="2"/>
  <c r="B4337" i="2"/>
  <c r="E4337" i="2"/>
  <c r="G4337" i="2"/>
  <c r="D4337" i="2"/>
  <c r="B4338" i="2"/>
  <c r="E4338" i="2"/>
  <c r="G4338" i="2"/>
  <c r="D4338" i="2"/>
  <c r="B4339" i="2"/>
  <c r="E4339" i="2"/>
  <c r="G4339" i="2"/>
  <c r="D4339" i="2"/>
  <c r="B4340" i="2"/>
  <c r="E4340" i="2"/>
  <c r="G4340" i="2"/>
  <c r="D4340" i="2"/>
  <c r="B4341" i="2"/>
  <c r="E4341" i="2"/>
  <c r="G4341" i="2"/>
  <c r="D4341" i="2"/>
  <c r="B4342" i="2"/>
  <c r="E4342" i="2"/>
  <c r="G4342" i="2"/>
  <c r="D4342" i="2"/>
  <c r="B4343" i="2"/>
  <c r="E4343" i="2"/>
  <c r="G4343" i="2"/>
  <c r="D4343" i="2"/>
  <c r="B4344" i="2"/>
  <c r="E4344" i="2"/>
  <c r="G4344" i="2"/>
  <c r="D4344" i="2"/>
  <c r="B4345" i="2"/>
  <c r="E4345" i="2"/>
  <c r="G4345" i="2"/>
  <c r="D4345" i="2"/>
  <c r="B4346" i="2"/>
  <c r="E4346" i="2"/>
  <c r="G4346" i="2"/>
  <c r="D4346" i="2"/>
  <c r="B4347" i="2"/>
  <c r="E4347" i="2"/>
  <c r="G4347" i="2"/>
  <c r="D4347" i="2"/>
  <c r="B4348" i="2"/>
  <c r="E4348" i="2"/>
  <c r="G4348" i="2"/>
  <c r="D4348" i="2"/>
  <c r="B4349" i="2"/>
  <c r="E4349" i="2"/>
  <c r="G4349" i="2"/>
  <c r="D4349" i="2"/>
  <c r="B4350" i="2"/>
  <c r="E4350" i="2"/>
  <c r="G4350" i="2"/>
  <c r="D4350" i="2"/>
  <c r="B4351" i="2"/>
  <c r="E4351" i="2"/>
  <c r="G4351" i="2"/>
  <c r="D4351" i="2"/>
  <c r="B4352" i="2"/>
  <c r="E4352" i="2"/>
  <c r="G4352" i="2"/>
  <c r="D4352" i="2"/>
  <c r="B4353" i="2"/>
  <c r="E4353" i="2"/>
  <c r="G4353" i="2"/>
  <c r="D4353" i="2"/>
  <c r="B4354" i="2"/>
  <c r="E4354" i="2"/>
  <c r="G4354" i="2"/>
  <c r="D4354" i="2"/>
  <c r="B4355" i="2"/>
  <c r="E4355" i="2"/>
  <c r="G4355" i="2"/>
  <c r="D4355" i="2"/>
  <c r="B4356" i="2"/>
  <c r="E4356" i="2"/>
  <c r="G4356" i="2"/>
  <c r="D4356" i="2"/>
  <c r="B4357" i="2"/>
  <c r="E4357" i="2"/>
  <c r="G4357" i="2"/>
  <c r="D4357" i="2"/>
  <c r="B4358" i="2"/>
  <c r="E4358" i="2"/>
  <c r="G4358" i="2"/>
  <c r="D4358" i="2"/>
  <c r="B4359" i="2"/>
  <c r="E4359" i="2"/>
  <c r="G4359" i="2"/>
  <c r="D4359" i="2"/>
  <c r="B4360" i="2"/>
  <c r="E4360" i="2"/>
  <c r="G4360" i="2"/>
  <c r="D4360" i="2"/>
  <c r="B4361" i="2"/>
  <c r="E4361" i="2"/>
  <c r="G4361" i="2"/>
  <c r="D4361" i="2"/>
  <c r="B4362" i="2"/>
  <c r="E4362" i="2"/>
  <c r="G4362" i="2"/>
  <c r="D4362" i="2"/>
  <c r="B4363" i="2"/>
  <c r="E4363" i="2"/>
  <c r="G4363" i="2"/>
  <c r="D4363" i="2"/>
  <c r="B4364" i="2"/>
  <c r="E4364" i="2"/>
  <c r="G4364" i="2"/>
  <c r="D4364" i="2"/>
  <c r="B4365" i="2"/>
  <c r="E4365" i="2"/>
  <c r="G4365" i="2"/>
  <c r="D4365" i="2"/>
  <c r="B4366" i="2"/>
  <c r="E4366" i="2"/>
  <c r="G4366" i="2"/>
  <c r="D4366" i="2"/>
  <c r="B4367" i="2"/>
  <c r="E4367" i="2"/>
  <c r="G4367" i="2"/>
  <c r="D4367" i="2"/>
  <c r="B4368" i="2"/>
  <c r="E4368" i="2"/>
  <c r="G4368" i="2"/>
  <c r="D4368" i="2"/>
  <c r="B4369" i="2"/>
  <c r="E4369" i="2"/>
  <c r="G4369" i="2"/>
  <c r="D4369" i="2"/>
  <c r="B4370" i="2"/>
  <c r="E4370" i="2"/>
  <c r="G4370" i="2"/>
  <c r="D4370" i="2"/>
  <c r="B4371" i="2"/>
  <c r="E4371" i="2"/>
  <c r="G4371" i="2"/>
  <c r="D4371" i="2"/>
  <c r="B4372" i="2"/>
  <c r="E4372" i="2"/>
  <c r="G4372" i="2"/>
  <c r="D4372" i="2"/>
  <c r="B4373" i="2"/>
  <c r="E4373" i="2"/>
  <c r="G4373" i="2"/>
  <c r="D4373" i="2"/>
  <c r="B4374" i="2"/>
  <c r="E4374" i="2"/>
  <c r="G4374" i="2"/>
  <c r="D4374" i="2"/>
  <c r="B4375" i="2"/>
  <c r="E4375" i="2"/>
  <c r="G4375" i="2"/>
  <c r="D4375" i="2"/>
  <c r="B4376" i="2"/>
  <c r="E4376" i="2"/>
  <c r="G4376" i="2"/>
  <c r="D4376" i="2"/>
  <c r="B4377" i="2"/>
  <c r="E4377" i="2"/>
  <c r="G4377" i="2"/>
  <c r="D4377" i="2"/>
  <c r="B4378" i="2"/>
  <c r="E4378" i="2"/>
  <c r="G4378" i="2"/>
  <c r="D4378" i="2"/>
  <c r="B4379" i="2"/>
  <c r="E4379" i="2"/>
  <c r="G4379" i="2"/>
  <c r="D4379" i="2"/>
  <c r="B4380" i="2"/>
  <c r="E4380" i="2"/>
  <c r="G4380" i="2"/>
  <c r="D4380" i="2"/>
  <c r="B4381" i="2"/>
  <c r="E4381" i="2"/>
  <c r="G4381" i="2"/>
  <c r="D4381" i="2"/>
  <c r="B4382" i="2"/>
  <c r="E4382" i="2"/>
  <c r="G4382" i="2"/>
  <c r="D4382" i="2"/>
  <c r="B4383" i="2"/>
  <c r="E4383" i="2"/>
  <c r="G4383" i="2"/>
  <c r="D4383" i="2"/>
  <c r="B4384" i="2"/>
  <c r="E4384" i="2"/>
  <c r="G4384" i="2"/>
  <c r="D4384" i="2"/>
  <c r="B4385" i="2"/>
  <c r="E4385" i="2"/>
  <c r="G4385" i="2"/>
  <c r="D4385" i="2"/>
  <c r="B4386" i="2"/>
  <c r="E4386" i="2"/>
  <c r="G4386" i="2"/>
  <c r="D4386" i="2"/>
  <c r="B4387" i="2"/>
  <c r="E4387" i="2"/>
  <c r="G4387" i="2"/>
  <c r="D4387" i="2"/>
  <c r="B4388" i="2"/>
  <c r="E4388" i="2"/>
  <c r="G4388" i="2"/>
  <c r="D4388" i="2"/>
  <c r="B4389" i="2"/>
  <c r="E4389" i="2"/>
  <c r="G4389" i="2"/>
  <c r="D4389" i="2"/>
  <c r="B4390" i="2"/>
  <c r="E4390" i="2"/>
  <c r="G4390" i="2"/>
  <c r="D4390" i="2"/>
  <c r="B4391" i="2"/>
  <c r="E4391" i="2"/>
  <c r="G4391" i="2"/>
  <c r="D4391" i="2"/>
  <c r="B4392" i="2"/>
  <c r="E4392" i="2"/>
  <c r="G4392" i="2"/>
  <c r="D4392" i="2"/>
  <c r="B4393" i="2"/>
  <c r="E4393" i="2"/>
  <c r="G4393" i="2"/>
  <c r="D4393" i="2"/>
  <c r="B4394" i="2"/>
  <c r="E4394" i="2"/>
  <c r="G4394" i="2"/>
  <c r="D4394" i="2"/>
  <c r="B4395" i="2"/>
  <c r="E4395" i="2"/>
  <c r="G4395" i="2"/>
  <c r="D4395" i="2"/>
  <c r="B4396" i="2"/>
  <c r="E4396" i="2"/>
  <c r="G4396" i="2"/>
  <c r="D4396" i="2"/>
  <c r="B4397" i="2"/>
  <c r="E4397" i="2"/>
  <c r="G4397" i="2"/>
  <c r="D4397" i="2"/>
  <c r="B4398" i="2"/>
  <c r="E4398" i="2"/>
  <c r="G4398" i="2"/>
  <c r="D4398" i="2"/>
  <c r="B4399" i="2"/>
  <c r="E4399" i="2"/>
  <c r="G4399" i="2"/>
  <c r="D4399" i="2"/>
  <c r="B4400" i="2"/>
  <c r="E4400" i="2"/>
  <c r="G4400" i="2"/>
  <c r="D4400" i="2"/>
  <c r="B4401" i="2"/>
  <c r="E4401" i="2"/>
  <c r="G4401" i="2"/>
  <c r="D4401" i="2"/>
  <c r="B4402" i="2"/>
  <c r="E4402" i="2"/>
  <c r="G4402" i="2"/>
  <c r="D4402" i="2"/>
  <c r="B4403" i="2"/>
  <c r="E4403" i="2"/>
  <c r="G4403" i="2"/>
  <c r="D4403" i="2"/>
  <c r="B4404" i="2"/>
  <c r="E4404" i="2"/>
  <c r="G4404" i="2"/>
  <c r="D4404" i="2"/>
  <c r="B4405" i="2"/>
  <c r="E4405" i="2"/>
  <c r="G4405" i="2"/>
  <c r="D4405" i="2"/>
  <c r="B4406" i="2"/>
  <c r="E4406" i="2"/>
  <c r="G4406" i="2"/>
  <c r="D4406" i="2"/>
  <c r="B4407" i="2"/>
  <c r="E4407" i="2"/>
  <c r="G4407" i="2"/>
  <c r="D4407" i="2"/>
  <c r="B4408" i="2"/>
  <c r="E4408" i="2"/>
  <c r="G4408" i="2"/>
  <c r="D4408" i="2"/>
  <c r="B4409" i="2"/>
  <c r="E4409" i="2"/>
  <c r="G4409" i="2"/>
  <c r="D4409" i="2"/>
  <c r="B4410" i="2"/>
  <c r="E4410" i="2"/>
  <c r="G4410" i="2"/>
  <c r="D4410" i="2"/>
  <c r="B4411" i="2"/>
  <c r="E4411" i="2"/>
  <c r="G4411" i="2"/>
  <c r="D4411" i="2"/>
  <c r="B4412" i="2"/>
  <c r="E4412" i="2"/>
  <c r="G4412" i="2"/>
  <c r="D4412" i="2"/>
  <c r="B4413" i="2"/>
  <c r="E4413" i="2"/>
  <c r="G4413" i="2"/>
  <c r="D4413" i="2"/>
  <c r="B4414" i="2"/>
  <c r="E4414" i="2"/>
  <c r="G4414" i="2"/>
  <c r="D4414" i="2"/>
  <c r="B4415" i="2"/>
  <c r="E4415" i="2"/>
  <c r="G4415" i="2"/>
  <c r="D4415" i="2"/>
  <c r="B4416" i="2"/>
  <c r="E4416" i="2"/>
  <c r="G4416" i="2"/>
  <c r="D4416" i="2"/>
  <c r="B4417" i="2"/>
  <c r="E4417" i="2"/>
  <c r="G4417" i="2"/>
  <c r="D4417" i="2"/>
  <c r="B4418" i="2"/>
  <c r="E4418" i="2"/>
  <c r="G4418" i="2"/>
  <c r="D4418" i="2"/>
  <c r="B4419" i="2"/>
  <c r="E4419" i="2"/>
  <c r="G4419" i="2"/>
  <c r="D4419" i="2"/>
  <c r="B4420" i="2"/>
  <c r="E4420" i="2"/>
  <c r="G4420" i="2"/>
  <c r="D4420" i="2"/>
  <c r="B4421" i="2"/>
  <c r="E4421" i="2"/>
  <c r="G4421" i="2"/>
  <c r="D4421" i="2"/>
  <c r="B4422" i="2"/>
  <c r="E4422" i="2"/>
  <c r="G4422" i="2"/>
  <c r="D4422" i="2"/>
  <c r="B4423" i="2"/>
  <c r="E4423" i="2"/>
  <c r="G4423" i="2"/>
  <c r="D4423" i="2"/>
  <c r="B4424" i="2"/>
  <c r="E4424" i="2"/>
  <c r="G4424" i="2"/>
  <c r="D4424" i="2"/>
  <c r="B4425" i="2"/>
  <c r="E4425" i="2"/>
  <c r="G4425" i="2"/>
  <c r="D4425" i="2"/>
  <c r="B4426" i="2"/>
  <c r="E4426" i="2"/>
  <c r="G4426" i="2"/>
  <c r="D4426" i="2"/>
  <c r="B4427" i="2"/>
  <c r="E4427" i="2"/>
  <c r="G4427" i="2"/>
  <c r="D4427" i="2"/>
  <c r="B4428" i="2"/>
  <c r="E4428" i="2"/>
  <c r="G4428" i="2"/>
  <c r="D4428" i="2"/>
  <c r="B4429" i="2"/>
  <c r="E4429" i="2"/>
  <c r="G4429" i="2"/>
  <c r="D4429" i="2"/>
  <c r="B4430" i="2"/>
  <c r="E4430" i="2"/>
  <c r="G4430" i="2"/>
  <c r="D4430" i="2"/>
  <c r="B4431" i="2"/>
  <c r="E4431" i="2"/>
  <c r="G4431" i="2"/>
  <c r="D4431" i="2"/>
  <c r="B4432" i="2"/>
  <c r="E4432" i="2"/>
  <c r="G4432" i="2"/>
  <c r="D4432" i="2"/>
  <c r="B4433" i="2"/>
  <c r="E4433" i="2"/>
  <c r="G4433" i="2"/>
  <c r="D4433" i="2"/>
  <c r="B4434" i="2"/>
  <c r="E4434" i="2"/>
  <c r="G4434" i="2"/>
  <c r="D4434" i="2"/>
  <c r="B4435" i="2"/>
  <c r="E4435" i="2"/>
  <c r="G4435" i="2"/>
  <c r="D4435" i="2"/>
  <c r="B4436" i="2"/>
  <c r="E4436" i="2"/>
  <c r="G4436" i="2"/>
  <c r="D4436" i="2"/>
  <c r="B4437" i="2"/>
  <c r="E4437" i="2"/>
  <c r="G4437" i="2"/>
  <c r="D4437" i="2"/>
  <c r="B4438" i="2"/>
  <c r="E4438" i="2"/>
  <c r="G4438" i="2"/>
  <c r="D4438" i="2"/>
  <c r="B4439" i="2"/>
  <c r="E4439" i="2"/>
  <c r="G4439" i="2"/>
  <c r="D4439" i="2"/>
  <c r="B4440" i="2"/>
  <c r="E4440" i="2"/>
  <c r="G4440" i="2"/>
  <c r="D4440" i="2"/>
  <c r="B4441" i="2"/>
  <c r="E4441" i="2"/>
  <c r="G4441" i="2"/>
  <c r="D4441" i="2"/>
  <c r="B4442" i="2"/>
  <c r="E4442" i="2"/>
  <c r="G4442" i="2"/>
  <c r="D4442" i="2"/>
  <c r="B4443" i="2"/>
  <c r="E4443" i="2"/>
  <c r="G4443" i="2"/>
  <c r="D4443" i="2"/>
  <c r="B4444" i="2"/>
  <c r="E4444" i="2"/>
  <c r="G4444" i="2"/>
  <c r="D4444" i="2"/>
  <c r="B4445" i="2"/>
  <c r="E4445" i="2"/>
  <c r="G4445" i="2"/>
  <c r="D4445" i="2"/>
  <c r="B4446" i="2"/>
  <c r="E4446" i="2"/>
  <c r="G4446" i="2"/>
  <c r="D4446" i="2"/>
  <c r="B4447" i="2"/>
  <c r="E4447" i="2"/>
  <c r="G4447" i="2"/>
  <c r="D4447" i="2"/>
  <c r="B4448" i="2"/>
  <c r="E4448" i="2"/>
  <c r="G4448" i="2"/>
  <c r="D4448" i="2"/>
  <c r="B4449" i="2"/>
  <c r="E4449" i="2"/>
  <c r="G4449" i="2"/>
  <c r="D4449" i="2"/>
  <c r="B4450" i="2"/>
  <c r="E4450" i="2"/>
  <c r="G4450" i="2"/>
  <c r="D4450" i="2"/>
  <c r="B4451" i="2"/>
  <c r="E4451" i="2"/>
  <c r="G4451" i="2"/>
  <c r="D4451" i="2"/>
  <c r="B4452" i="2"/>
  <c r="E4452" i="2"/>
  <c r="G4452" i="2"/>
  <c r="D4452" i="2"/>
  <c r="B4453" i="2"/>
  <c r="E4453" i="2"/>
  <c r="G4453" i="2"/>
  <c r="D4453" i="2"/>
  <c r="B4454" i="2"/>
  <c r="E4454" i="2"/>
  <c r="G4454" i="2"/>
  <c r="D4454" i="2"/>
  <c r="B4455" i="2"/>
  <c r="E4455" i="2"/>
  <c r="G4455" i="2"/>
  <c r="D4455" i="2"/>
  <c r="B4456" i="2"/>
  <c r="E4456" i="2"/>
  <c r="G4456" i="2"/>
  <c r="D4456" i="2"/>
  <c r="B4457" i="2"/>
  <c r="E4457" i="2"/>
  <c r="G4457" i="2"/>
  <c r="D4457" i="2"/>
  <c r="B4458" i="2"/>
  <c r="E4458" i="2"/>
  <c r="G4458" i="2"/>
  <c r="D4458" i="2"/>
  <c r="B4459" i="2"/>
  <c r="E4459" i="2"/>
  <c r="G4459" i="2"/>
  <c r="D4459" i="2"/>
  <c r="B4460" i="2"/>
  <c r="E4460" i="2"/>
  <c r="G4460" i="2"/>
  <c r="D4460" i="2"/>
  <c r="B4461" i="2"/>
  <c r="E4461" i="2"/>
  <c r="G4461" i="2"/>
  <c r="D4461" i="2"/>
  <c r="B4462" i="2"/>
  <c r="E4462" i="2"/>
  <c r="G4462" i="2"/>
  <c r="D4462" i="2"/>
  <c r="B4463" i="2"/>
  <c r="E4463" i="2"/>
  <c r="G4463" i="2"/>
  <c r="D4463" i="2"/>
  <c r="B4464" i="2"/>
  <c r="E4464" i="2"/>
  <c r="G4464" i="2"/>
  <c r="D4464" i="2"/>
  <c r="B4465" i="2"/>
  <c r="E4465" i="2"/>
  <c r="G4465" i="2"/>
  <c r="D4465" i="2"/>
  <c r="B4466" i="2"/>
  <c r="E4466" i="2"/>
  <c r="G4466" i="2"/>
  <c r="D4466" i="2"/>
  <c r="B4467" i="2"/>
  <c r="E4467" i="2"/>
  <c r="G4467" i="2"/>
  <c r="D4467" i="2"/>
  <c r="B4468" i="2"/>
  <c r="E4468" i="2"/>
  <c r="G4468" i="2"/>
  <c r="D4468" i="2"/>
  <c r="B4469" i="2"/>
  <c r="E4469" i="2"/>
  <c r="G4469" i="2"/>
  <c r="D4469" i="2"/>
  <c r="B4470" i="2"/>
  <c r="E4470" i="2"/>
  <c r="G4470" i="2"/>
  <c r="D4470" i="2"/>
  <c r="B4471" i="2"/>
  <c r="E4471" i="2"/>
  <c r="G4471" i="2"/>
  <c r="D4471" i="2"/>
  <c r="B4472" i="2"/>
  <c r="E4472" i="2"/>
  <c r="G4472" i="2"/>
  <c r="D4472" i="2"/>
  <c r="B4473" i="2"/>
  <c r="E4473" i="2"/>
  <c r="G4473" i="2"/>
  <c r="D4473" i="2"/>
  <c r="B4474" i="2"/>
  <c r="E4474" i="2"/>
  <c r="G4474" i="2"/>
  <c r="D4474" i="2"/>
  <c r="B4475" i="2"/>
  <c r="E4475" i="2"/>
  <c r="G4475" i="2"/>
  <c r="D4475" i="2"/>
  <c r="B4476" i="2"/>
  <c r="E4476" i="2"/>
  <c r="G4476" i="2"/>
  <c r="D4476" i="2"/>
  <c r="B4477" i="2"/>
  <c r="E4477" i="2"/>
  <c r="G4477" i="2"/>
  <c r="D4477" i="2"/>
  <c r="B4478" i="2"/>
  <c r="E4478" i="2"/>
  <c r="G4478" i="2"/>
  <c r="D4478" i="2"/>
  <c r="B4479" i="2"/>
  <c r="E4479" i="2"/>
  <c r="G4479" i="2"/>
  <c r="D4479" i="2"/>
  <c r="B4480" i="2"/>
  <c r="E4480" i="2"/>
  <c r="G4480" i="2"/>
  <c r="D4480" i="2"/>
  <c r="B4481" i="2"/>
  <c r="E4481" i="2"/>
  <c r="G4481" i="2"/>
  <c r="D4481" i="2"/>
  <c r="B4482" i="2"/>
  <c r="E4482" i="2"/>
  <c r="G4482" i="2"/>
  <c r="D4482" i="2"/>
  <c r="B4483" i="2"/>
  <c r="E4483" i="2"/>
  <c r="G4483" i="2"/>
  <c r="D4483" i="2"/>
  <c r="B4484" i="2"/>
  <c r="E4484" i="2"/>
  <c r="G4484" i="2"/>
  <c r="D4484" i="2"/>
  <c r="B4485" i="2"/>
  <c r="E4485" i="2"/>
  <c r="G4485" i="2"/>
  <c r="D4485" i="2"/>
  <c r="B4486" i="2"/>
  <c r="E4486" i="2"/>
  <c r="G4486" i="2"/>
  <c r="D4486" i="2"/>
  <c r="B4487" i="2"/>
  <c r="E4487" i="2"/>
  <c r="G4487" i="2"/>
  <c r="D4487" i="2"/>
  <c r="B4488" i="2"/>
  <c r="E4488" i="2"/>
  <c r="G4488" i="2"/>
  <c r="D4488" i="2"/>
  <c r="B4489" i="2"/>
  <c r="E4489" i="2"/>
  <c r="G4489" i="2"/>
  <c r="D4489" i="2"/>
  <c r="B4490" i="2"/>
  <c r="E4490" i="2"/>
  <c r="G4490" i="2"/>
  <c r="D4490" i="2"/>
  <c r="B4491" i="2"/>
  <c r="E4491" i="2"/>
  <c r="G4491" i="2"/>
  <c r="D4491" i="2"/>
  <c r="B4492" i="2"/>
  <c r="E4492" i="2"/>
  <c r="G4492" i="2"/>
  <c r="D4492" i="2"/>
  <c r="B4493" i="2"/>
  <c r="E4493" i="2"/>
  <c r="G4493" i="2"/>
  <c r="D4493" i="2"/>
  <c r="B4494" i="2"/>
  <c r="E4494" i="2"/>
  <c r="G4494" i="2"/>
  <c r="D4494" i="2"/>
  <c r="B4495" i="2"/>
  <c r="E4495" i="2"/>
  <c r="G4495" i="2"/>
  <c r="D4495" i="2"/>
  <c r="B4496" i="2"/>
  <c r="E4496" i="2"/>
  <c r="G4496" i="2"/>
  <c r="D4496" i="2"/>
  <c r="B4497" i="2"/>
  <c r="E4497" i="2"/>
  <c r="G4497" i="2"/>
  <c r="D4497" i="2"/>
  <c r="B4498" i="2"/>
  <c r="E4498" i="2"/>
  <c r="G4498" i="2"/>
  <c r="D4498" i="2"/>
  <c r="B4499" i="2"/>
  <c r="E4499" i="2"/>
  <c r="G4499" i="2"/>
  <c r="D4499" i="2"/>
  <c r="B4500" i="2"/>
  <c r="E4500" i="2"/>
  <c r="G4500" i="2"/>
  <c r="D4500" i="2"/>
  <c r="B4501" i="2"/>
  <c r="E4501" i="2"/>
  <c r="G4501" i="2"/>
  <c r="D4501" i="2"/>
  <c r="B4502" i="2"/>
  <c r="E4502" i="2"/>
  <c r="G4502" i="2"/>
  <c r="D4502" i="2"/>
  <c r="B4503" i="2"/>
  <c r="E4503" i="2"/>
  <c r="G4503" i="2"/>
  <c r="D4503" i="2"/>
  <c r="B4504" i="2"/>
  <c r="E4504" i="2"/>
  <c r="G4504" i="2"/>
  <c r="D4504" i="2"/>
  <c r="B4505" i="2"/>
  <c r="E4505" i="2"/>
  <c r="G4505" i="2"/>
  <c r="D4505" i="2"/>
  <c r="B4506" i="2"/>
  <c r="E4506" i="2"/>
  <c r="G4506" i="2"/>
  <c r="D4506" i="2"/>
  <c r="B4507" i="2"/>
  <c r="E4507" i="2"/>
  <c r="G4507" i="2"/>
  <c r="D4507" i="2"/>
  <c r="B4508" i="2"/>
  <c r="E4508" i="2"/>
  <c r="G4508" i="2"/>
  <c r="D4508" i="2"/>
  <c r="B4509" i="2"/>
  <c r="E4509" i="2"/>
  <c r="G4509" i="2"/>
  <c r="D4509" i="2"/>
  <c r="B4510" i="2"/>
  <c r="E4510" i="2"/>
  <c r="G4510" i="2"/>
  <c r="D4510" i="2"/>
  <c r="B4511" i="2"/>
  <c r="E4511" i="2"/>
  <c r="G4511" i="2"/>
  <c r="D4511" i="2"/>
  <c r="B4512" i="2"/>
  <c r="E4512" i="2"/>
  <c r="G4512" i="2"/>
  <c r="D4512" i="2"/>
  <c r="B4513" i="2"/>
  <c r="E4513" i="2"/>
  <c r="G4513" i="2"/>
  <c r="D4513" i="2"/>
  <c r="B4514" i="2"/>
  <c r="E4514" i="2"/>
  <c r="G4514" i="2"/>
  <c r="D4514" i="2"/>
  <c r="B4515" i="2"/>
  <c r="E4515" i="2"/>
  <c r="G4515" i="2"/>
  <c r="D4515" i="2"/>
  <c r="B4516" i="2"/>
  <c r="E4516" i="2"/>
  <c r="G4516" i="2"/>
  <c r="D4516" i="2"/>
  <c r="B4517" i="2"/>
  <c r="E4517" i="2"/>
  <c r="G4517" i="2"/>
  <c r="D4517" i="2"/>
  <c r="B4518" i="2"/>
  <c r="E4518" i="2"/>
  <c r="G4518" i="2"/>
  <c r="D4518" i="2"/>
  <c r="B4519" i="2"/>
  <c r="E4519" i="2"/>
  <c r="G4519" i="2"/>
  <c r="D4519" i="2"/>
  <c r="B4520" i="2"/>
  <c r="E4520" i="2"/>
  <c r="G4520" i="2"/>
  <c r="D4520" i="2"/>
  <c r="B4521" i="2"/>
  <c r="E4521" i="2"/>
  <c r="G4521" i="2"/>
  <c r="D4521" i="2"/>
  <c r="B4522" i="2"/>
  <c r="E4522" i="2"/>
  <c r="G4522" i="2"/>
  <c r="D4522" i="2"/>
  <c r="B4523" i="2"/>
  <c r="E4523" i="2"/>
  <c r="G4523" i="2"/>
  <c r="D4523" i="2"/>
  <c r="B4524" i="2"/>
  <c r="E4524" i="2"/>
  <c r="G4524" i="2"/>
  <c r="D4524" i="2"/>
  <c r="B4525" i="2"/>
  <c r="E4525" i="2"/>
  <c r="G4525" i="2"/>
  <c r="D4525" i="2"/>
  <c r="B4526" i="2"/>
  <c r="E4526" i="2"/>
  <c r="G4526" i="2"/>
  <c r="D4526" i="2"/>
  <c r="B4527" i="2"/>
  <c r="E4527" i="2"/>
  <c r="G4527" i="2"/>
  <c r="D4527" i="2"/>
  <c r="B4528" i="2"/>
  <c r="E4528" i="2"/>
  <c r="G4528" i="2"/>
  <c r="D4528" i="2"/>
  <c r="B4529" i="2"/>
  <c r="E4529" i="2"/>
  <c r="G4529" i="2"/>
  <c r="D4529" i="2"/>
  <c r="B4530" i="2"/>
  <c r="E4530" i="2"/>
  <c r="G4530" i="2"/>
  <c r="D4530" i="2"/>
  <c r="B4531" i="2"/>
  <c r="E4531" i="2"/>
  <c r="G4531" i="2"/>
  <c r="D4531" i="2"/>
  <c r="B4532" i="2"/>
  <c r="E4532" i="2"/>
  <c r="G4532" i="2"/>
  <c r="D4532" i="2"/>
  <c r="B4533" i="2"/>
  <c r="E4533" i="2"/>
  <c r="G4533" i="2"/>
  <c r="D4533" i="2"/>
  <c r="B4534" i="2"/>
  <c r="E4534" i="2"/>
  <c r="G4534" i="2"/>
  <c r="D4534" i="2"/>
  <c r="B4535" i="2"/>
  <c r="E4535" i="2"/>
  <c r="G4535" i="2"/>
  <c r="D4535" i="2"/>
  <c r="B4536" i="2"/>
  <c r="E4536" i="2"/>
  <c r="G4536" i="2"/>
  <c r="D4536" i="2"/>
  <c r="B4537" i="2"/>
  <c r="E4537" i="2"/>
  <c r="G4537" i="2"/>
  <c r="D4537" i="2"/>
  <c r="B4538" i="2"/>
  <c r="E4538" i="2"/>
  <c r="G4538" i="2"/>
  <c r="D4538" i="2"/>
  <c r="B4539" i="2"/>
  <c r="E4539" i="2"/>
  <c r="G4539" i="2"/>
  <c r="D4539" i="2"/>
  <c r="B4540" i="2"/>
  <c r="E4540" i="2"/>
  <c r="G4540" i="2"/>
  <c r="D4540" i="2"/>
  <c r="B4541" i="2"/>
  <c r="E4541" i="2"/>
  <c r="G4541" i="2"/>
  <c r="D4541" i="2"/>
  <c r="B4542" i="2"/>
  <c r="E4542" i="2"/>
  <c r="G4542" i="2"/>
  <c r="D4542" i="2"/>
  <c r="B4543" i="2"/>
  <c r="E4543" i="2"/>
  <c r="G4543" i="2"/>
  <c r="D4543" i="2"/>
  <c r="B4544" i="2"/>
  <c r="E4544" i="2"/>
  <c r="G4544" i="2"/>
  <c r="D4544" i="2"/>
  <c r="B4545" i="2"/>
  <c r="E4545" i="2"/>
  <c r="G4545" i="2"/>
  <c r="D4545" i="2"/>
  <c r="B4546" i="2"/>
  <c r="E4546" i="2"/>
  <c r="G4546" i="2"/>
  <c r="D4546" i="2"/>
  <c r="B4547" i="2"/>
  <c r="E4547" i="2"/>
  <c r="G4547" i="2"/>
  <c r="D4547" i="2"/>
  <c r="B4548" i="2"/>
  <c r="E4548" i="2"/>
  <c r="G4548" i="2"/>
  <c r="D4548" i="2"/>
  <c r="B4549" i="2"/>
  <c r="E4549" i="2"/>
  <c r="G4549" i="2"/>
  <c r="D4549" i="2"/>
  <c r="B4550" i="2"/>
  <c r="E4550" i="2"/>
  <c r="G4550" i="2"/>
  <c r="D4550" i="2"/>
  <c r="B4551" i="2"/>
  <c r="E4551" i="2"/>
  <c r="G4551" i="2"/>
  <c r="D4551" i="2"/>
  <c r="B4552" i="2"/>
  <c r="E4552" i="2"/>
  <c r="G4552" i="2"/>
  <c r="D4552" i="2"/>
  <c r="B4553" i="2"/>
  <c r="E4553" i="2"/>
  <c r="G4553" i="2"/>
  <c r="D4553" i="2"/>
  <c r="B4554" i="2"/>
  <c r="E4554" i="2"/>
  <c r="G4554" i="2"/>
  <c r="D4554" i="2"/>
  <c r="B4555" i="2"/>
  <c r="E4555" i="2"/>
  <c r="G4555" i="2"/>
  <c r="D4555" i="2"/>
  <c r="B4556" i="2"/>
  <c r="E4556" i="2"/>
  <c r="G4556" i="2"/>
  <c r="D4556" i="2"/>
  <c r="B4557" i="2"/>
  <c r="E4557" i="2"/>
  <c r="G4557" i="2"/>
  <c r="D4557" i="2"/>
  <c r="B4558" i="2"/>
  <c r="E4558" i="2"/>
  <c r="G4558" i="2"/>
  <c r="D4558" i="2"/>
  <c r="B4559" i="2"/>
  <c r="E4559" i="2"/>
  <c r="G4559" i="2"/>
  <c r="D4559" i="2"/>
  <c r="B4560" i="2"/>
  <c r="E4560" i="2"/>
  <c r="G4560" i="2"/>
  <c r="D4560" i="2"/>
  <c r="B4561" i="2"/>
  <c r="E4561" i="2"/>
  <c r="G4561" i="2"/>
  <c r="D4561" i="2"/>
  <c r="B4562" i="2"/>
  <c r="E4562" i="2"/>
  <c r="G4562" i="2"/>
  <c r="D4562" i="2"/>
  <c r="B4563" i="2"/>
  <c r="E4563" i="2"/>
  <c r="G4563" i="2"/>
  <c r="D4563" i="2"/>
  <c r="B4564" i="2"/>
  <c r="E4564" i="2"/>
  <c r="G4564" i="2"/>
  <c r="D4564" i="2"/>
  <c r="B4565" i="2"/>
  <c r="E4565" i="2"/>
  <c r="G4565" i="2"/>
  <c r="D4565" i="2"/>
  <c r="B4566" i="2"/>
  <c r="E4566" i="2"/>
  <c r="G4566" i="2"/>
  <c r="D4566" i="2"/>
  <c r="B4567" i="2"/>
  <c r="E4567" i="2"/>
  <c r="G4567" i="2"/>
  <c r="D4567" i="2"/>
  <c r="B4568" i="2"/>
  <c r="E4568" i="2"/>
  <c r="G4568" i="2"/>
  <c r="D4568" i="2"/>
  <c r="B4569" i="2"/>
  <c r="E4569" i="2"/>
  <c r="G4569" i="2"/>
  <c r="D4569" i="2"/>
  <c r="B4570" i="2"/>
  <c r="E4570" i="2"/>
  <c r="G4570" i="2"/>
  <c r="D4570" i="2"/>
  <c r="B4571" i="2"/>
  <c r="E4571" i="2"/>
  <c r="G4571" i="2"/>
  <c r="D4571" i="2"/>
  <c r="B4572" i="2"/>
  <c r="E4572" i="2"/>
  <c r="G4572" i="2"/>
  <c r="D4572" i="2"/>
  <c r="B4573" i="2"/>
  <c r="E4573" i="2"/>
  <c r="G4573" i="2"/>
  <c r="D4573" i="2"/>
  <c r="B4574" i="2"/>
  <c r="E4574" i="2"/>
  <c r="G4574" i="2"/>
  <c r="D4574" i="2"/>
  <c r="B4575" i="2"/>
  <c r="E4575" i="2"/>
  <c r="G4575" i="2"/>
  <c r="D4575" i="2"/>
  <c r="B4576" i="2"/>
  <c r="E4576" i="2"/>
  <c r="G4576" i="2"/>
  <c r="D4576" i="2"/>
  <c r="B4577" i="2"/>
  <c r="E4577" i="2"/>
  <c r="G4577" i="2"/>
  <c r="D4577" i="2"/>
  <c r="B4578" i="2"/>
  <c r="E4578" i="2"/>
  <c r="G4578" i="2"/>
  <c r="D4578" i="2"/>
  <c r="B4579" i="2"/>
  <c r="E4579" i="2"/>
  <c r="G4579" i="2"/>
  <c r="D4579" i="2"/>
  <c r="B4580" i="2"/>
  <c r="E4580" i="2"/>
  <c r="G4580" i="2"/>
  <c r="D4580" i="2"/>
  <c r="B4581" i="2"/>
  <c r="E4581" i="2"/>
  <c r="G4581" i="2"/>
  <c r="D4581" i="2"/>
  <c r="B4582" i="2"/>
  <c r="E4582" i="2"/>
  <c r="G4582" i="2"/>
  <c r="D4582" i="2"/>
  <c r="B4583" i="2"/>
  <c r="E4583" i="2"/>
  <c r="G4583" i="2"/>
  <c r="D4583" i="2"/>
  <c r="B4584" i="2"/>
  <c r="E4584" i="2"/>
  <c r="G4584" i="2"/>
  <c r="D4584" i="2"/>
  <c r="B4585" i="2"/>
  <c r="E4585" i="2"/>
  <c r="G4585" i="2"/>
  <c r="D4585" i="2"/>
  <c r="B4586" i="2"/>
  <c r="E4586" i="2"/>
  <c r="G4586" i="2"/>
  <c r="D4586" i="2"/>
  <c r="B4587" i="2"/>
  <c r="E4587" i="2"/>
  <c r="G4587" i="2"/>
  <c r="D4587" i="2"/>
  <c r="B4588" i="2"/>
  <c r="E4588" i="2"/>
  <c r="G4588" i="2"/>
  <c r="D4588" i="2"/>
  <c r="B4589" i="2"/>
  <c r="E4589" i="2"/>
  <c r="G4589" i="2"/>
  <c r="D4589" i="2"/>
  <c r="B4590" i="2"/>
  <c r="E4590" i="2"/>
  <c r="G4590" i="2"/>
  <c r="D4590" i="2"/>
  <c r="B4591" i="2"/>
  <c r="E4591" i="2"/>
  <c r="G4591" i="2"/>
  <c r="D4591" i="2"/>
  <c r="B4592" i="2"/>
  <c r="E4592" i="2"/>
  <c r="G4592" i="2"/>
  <c r="D4592" i="2"/>
  <c r="B4593" i="2"/>
  <c r="E4593" i="2"/>
  <c r="G4593" i="2"/>
  <c r="D4593" i="2"/>
  <c r="B4594" i="2"/>
  <c r="E4594" i="2"/>
  <c r="G4594" i="2"/>
  <c r="D4594" i="2"/>
  <c r="B4595" i="2"/>
  <c r="E4595" i="2"/>
  <c r="G4595" i="2"/>
  <c r="D4595" i="2"/>
  <c r="B4596" i="2"/>
  <c r="E4596" i="2"/>
  <c r="G4596" i="2"/>
  <c r="D4596" i="2"/>
  <c r="B4597" i="2"/>
  <c r="E4597" i="2"/>
  <c r="G4597" i="2"/>
  <c r="D4597" i="2"/>
  <c r="B4598" i="2"/>
  <c r="E4598" i="2"/>
  <c r="G4598" i="2"/>
  <c r="D4598" i="2"/>
  <c r="B4599" i="2"/>
  <c r="E4599" i="2"/>
  <c r="G4599" i="2"/>
  <c r="D4599" i="2"/>
  <c r="B4600" i="2"/>
  <c r="E4600" i="2"/>
  <c r="G4600" i="2"/>
  <c r="D4600" i="2"/>
  <c r="B4601" i="2"/>
  <c r="E4601" i="2"/>
  <c r="G4601" i="2"/>
  <c r="D4601" i="2"/>
  <c r="B4602" i="2"/>
  <c r="E4602" i="2"/>
  <c r="G4602" i="2"/>
  <c r="D4602" i="2"/>
  <c r="B4603" i="2"/>
  <c r="E4603" i="2"/>
  <c r="G4603" i="2"/>
  <c r="D4603" i="2"/>
  <c r="B4604" i="2"/>
  <c r="E4604" i="2"/>
  <c r="G4604" i="2"/>
  <c r="D4604" i="2"/>
  <c r="B4605" i="2"/>
  <c r="E4605" i="2"/>
  <c r="G4605" i="2"/>
  <c r="D4605" i="2"/>
  <c r="B4606" i="2"/>
  <c r="E4606" i="2"/>
  <c r="G4606" i="2"/>
  <c r="D4606" i="2"/>
  <c r="B4607" i="2"/>
  <c r="E4607" i="2"/>
  <c r="G4607" i="2"/>
  <c r="D4607" i="2"/>
  <c r="B4608" i="2"/>
  <c r="E4608" i="2"/>
  <c r="G4608" i="2"/>
  <c r="D4608" i="2"/>
  <c r="B4609" i="2"/>
  <c r="E4609" i="2"/>
  <c r="G4609" i="2"/>
  <c r="D4609" i="2"/>
  <c r="B4610" i="2"/>
  <c r="E4610" i="2"/>
  <c r="G4610" i="2"/>
  <c r="D4610" i="2"/>
  <c r="B4611" i="2"/>
  <c r="E4611" i="2"/>
  <c r="G4611" i="2"/>
  <c r="D4611" i="2"/>
  <c r="B4612" i="2"/>
  <c r="E4612" i="2"/>
  <c r="G4612" i="2"/>
  <c r="D4612" i="2"/>
  <c r="B4613" i="2"/>
  <c r="E4613" i="2"/>
  <c r="G4613" i="2"/>
  <c r="D4613" i="2"/>
  <c r="B4614" i="2"/>
  <c r="E4614" i="2"/>
  <c r="G4614" i="2"/>
  <c r="D4614" i="2"/>
  <c r="B4615" i="2"/>
  <c r="E4615" i="2"/>
  <c r="G4615" i="2"/>
  <c r="D4615" i="2"/>
  <c r="B4616" i="2"/>
  <c r="E4616" i="2"/>
  <c r="G4616" i="2"/>
  <c r="D4616" i="2"/>
  <c r="B4617" i="2"/>
  <c r="E4617" i="2"/>
  <c r="G4617" i="2"/>
  <c r="D4617" i="2"/>
  <c r="B4618" i="2"/>
  <c r="E4618" i="2"/>
  <c r="G4618" i="2"/>
  <c r="D4618" i="2"/>
  <c r="B4619" i="2"/>
  <c r="E4619" i="2"/>
  <c r="G4619" i="2"/>
  <c r="D4619" i="2"/>
  <c r="B4620" i="2"/>
  <c r="E4620" i="2"/>
  <c r="G4620" i="2"/>
  <c r="D4620" i="2"/>
  <c r="B4621" i="2"/>
  <c r="E4621" i="2"/>
  <c r="G4621" i="2"/>
  <c r="D4621" i="2"/>
  <c r="B4622" i="2"/>
  <c r="E4622" i="2"/>
  <c r="G4622" i="2"/>
  <c r="D4622" i="2"/>
  <c r="B4623" i="2"/>
  <c r="E4623" i="2"/>
  <c r="G4623" i="2"/>
  <c r="D4623" i="2"/>
  <c r="B4624" i="2"/>
  <c r="E4624" i="2"/>
  <c r="G4624" i="2"/>
  <c r="D4624" i="2"/>
  <c r="B4625" i="2"/>
  <c r="E4625" i="2"/>
  <c r="G4625" i="2"/>
  <c r="D4625" i="2"/>
  <c r="B4626" i="2"/>
  <c r="E4626" i="2"/>
  <c r="G4626" i="2"/>
  <c r="D4626" i="2"/>
  <c r="B4627" i="2"/>
  <c r="E4627" i="2"/>
  <c r="G4627" i="2"/>
  <c r="D4627" i="2"/>
  <c r="B4628" i="2"/>
  <c r="E4628" i="2"/>
  <c r="G4628" i="2"/>
  <c r="D4628" i="2"/>
  <c r="B4629" i="2"/>
  <c r="E4629" i="2"/>
  <c r="G4629" i="2"/>
  <c r="D4629" i="2"/>
  <c r="B4630" i="2"/>
  <c r="E4630" i="2"/>
  <c r="G4630" i="2"/>
  <c r="D4630" i="2"/>
  <c r="B4631" i="2"/>
  <c r="E4631" i="2"/>
  <c r="G4631" i="2"/>
  <c r="D4631" i="2"/>
  <c r="B4632" i="2"/>
  <c r="E4632" i="2"/>
  <c r="G4632" i="2"/>
  <c r="D4632" i="2"/>
  <c r="B4633" i="2"/>
  <c r="E4633" i="2"/>
  <c r="G4633" i="2"/>
  <c r="D4633" i="2"/>
  <c r="B4634" i="2"/>
  <c r="E4634" i="2"/>
  <c r="G4634" i="2"/>
  <c r="D4634" i="2"/>
  <c r="B4635" i="2"/>
  <c r="E4635" i="2"/>
  <c r="G4635" i="2"/>
  <c r="D4635" i="2"/>
  <c r="B4636" i="2"/>
  <c r="E4636" i="2"/>
  <c r="G4636" i="2"/>
  <c r="D4636" i="2"/>
  <c r="B4637" i="2"/>
  <c r="E4637" i="2"/>
  <c r="G4637" i="2"/>
  <c r="D4637" i="2"/>
  <c r="B4638" i="2"/>
  <c r="E4638" i="2"/>
  <c r="G4638" i="2"/>
  <c r="D4638" i="2"/>
  <c r="B4639" i="2"/>
  <c r="E4639" i="2"/>
  <c r="G4639" i="2"/>
  <c r="D4639" i="2"/>
  <c r="B4640" i="2"/>
  <c r="E4640" i="2"/>
  <c r="G4640" i="2"/>
  <c r="D4640" i="2"/>
  <c r="B4641" i="2"/>
  <c r="E4641" i="2"/>
  <c r="G4641" i="2"/>
  <c r="D4641" i="2"/>
  <c r="B4642" i="2"/>
  <c r="E4642" i="2"/>
  <c r="G4642" i="2"/>
  <c r="D4642" i="2"/>
  <c r="B4643" i="2"/>
  <c r="E4643" i="2"/>
  <c r="G4643" i="2"/>
  <c r="D4643" i="2"/>
  <c r="B4644" i="2"/>
  <c r="E4644" i="2"/>
  <c r="G4644" i="2"/>
  <c r="D4644" i="2"/>
  <c r="B4645" i="2"/>
  <c r="E4645" i="2"/>
  <c r="G4645" i="2"/>
  <c r="D4645" i="2"/>
  <c r="B4646" i="2"/>
  <c r="E4646" i="2"/>
  <c r="G4646" i="2"/>
  <c r="D4646" i="2"/>
  <c r="B4647" i="2"/>
  <c r="E4647" i="2"/>
  <c r="G4647" i="2"/>
  <c r="D4647" i="2"/>
  <c r="B4648" i="2"/>
  <c r="E4648" i="2"/>
  <c r="G4648" i="2"/>
  <c r="D4648" i="2"/>
  <c r="B4649" i="2"/>
  <c r="E4649" i="2"/>
  <c r="G4649" i="2"/>
  <c r="D4649" i="2"/>
  <c r="B4650" i="2"/>
  <c r="E4650" i="2"/>
  <c r="G4650" i="2"/>
  <c r="D4650" i="2"/>
  <c r="B4651" i="2"/>
  <c r="E4651" i="2"/>
  <c r="G4651" i="2"/>
  <c r="D4651" i="2"/>
  <c r="B4652" i="2"/>
  <c r="E4652" i="2"/>
  <c r="G4652" i="2"/>
  <c r="D4652" i="2"/>
  <c r="B4653" i="2"/>
  <c r="E4653" i="2"/>
  <c r="G4653" i="2"/>
  <c r="D4653" i="2"/>
  <c r="B4654" i="2"/>
  <c r="E4654" i="2"/>
  <c r="G4654" i="2"/>
  <c r="D4654" i="2"/>
  <c r="B4655" i="2"/>
  <c r="E4655" i="2"/>
  <c r="G4655" i="2"/>
  <c r="D4655" i="2"/>
  <c r="B4656" i="2"/>
  <c r="E4656" i="2"/>
  <c r="G4656" i="2"/>
  <c r="D4656" i="2"/>
  <c r="B4657" i="2"/>
  <c r="E4657" i="2"/>
  <c r="G4657" i="2"/>
  <c r="D4657" i="2"/>
  <c r="B4658" i="2"/>
  <c r="E4658" i="2"/>
  <c r="G4658" i="2"/>
  <c r="D4658" i="2"/>
  <c r="B4659" i="2"/>
  <c r="E4659" i="2"/>
  <c r="G4659" i="2"/>
  <c r="D4659" i="2"/>
  <c r="B4660" i="2"/>
  <c r="E4660" i="2"/>
  <c r="G4660" i="2"/>
  <c r="D4660" i="2"/>
  <c r="B4661" i="2"/>
  <c r="E4661" i="2"/>
  <c r="G4661" i="2"/>
  <c r="D4661" i="2"/>
  <c r="B4662" i="2"/>
  <c r="E4662" i="2"/>
  <c r="G4662" i="2"/>
  <c r="D4662" i="2"/>
  <c r="B4663" i="2"/>
  <c r="E4663" i="2"/>
  <c r="G4663" i="2"/>
  <c r="D4663" i="2"/>
  <c r="B4664" i="2"/>
  <c r="E4664" i="2"/>
  <c r="G4664" i="2"/>
  <c r="D4664" i="2"/>
  <c r="B4665" i="2"/>
  <c r="E4665" i="2"/>
  <c r="G4665" i="2"/>
  <c r="D4665" i="2"/>
  <c r="B4666" i="2"/>
  <c r="E4666" i="2"/>
  <c r="G4666" i="2"/>
  <c r="D4666" i="2"/>
  <c r="B4667" i="2"/>
  <c r="E4667" i="2"/>
  <c r="G4667" i="2"/>
  <c r="D4667" i="2"/>
  <c r="B4668" i="2"/>
  <c r="E4668" i="2"/>
  <c r="G4668" i="2"/>
  <c r="D4668" i="2"/>
  <c r="B4669" i="2"/>
  <c r="E4669" i="2"/>
  <c r="G4669" i="2"/>
  <c r="D4669" i="2"/>
  <c r="B4670" i="2"/>
  <c r="E4670" i="2"/>
  <c r="G4670" i="2"/>
  <c r="D4670" i="2"/>
  <c r="B4671" i="2"/>
  <c r="E4671" i="2"/>
  <c r="G4671" i="2"/>
  <c r="D4671" i="2"/>
  <c r="B4672" i="2"/>
  <c r="E4672" i="2"/>
  <c r="G4672" i="2"/>
  <c r="D4672" i="2"/>
  <c r="B4673" i="2"/>
  <c r="E4673" i="2"/>
  <c r="G4673" i="2"/>
  <c r="D4673" i="2"/>
  <c r="B4674" i="2"/>
  <c r="E4674" i="2"/>
  <c r="G4674" i="2"/>
  <c r="D4674" i="2"/>
  <c r="B4675" i="2"/>
  <c r="E4675" i="2"/>
  <c r="G4675" i="2"/>
  <c r="D4675" i="2"/>
  <c r="B4676" i="2"/>
  <c r="E4676" i="2"/>
  <c r="G4676" i="2"/>
  <c r="D4676" i="2"/>
  <c r="B4677" i="2"/>
  <c r="E4677" i="2"/>
  <c r="G4677" i="2"/>
  <c r="D4677" i="2"/>
  <c r="B4678" i="2"/>
  <c r="E4678" i="2"/>
  <c r="G4678" i="2"/>
  <c r="D4678" i="2"/>
  <c r="B4679" i="2"/>
  <c r="E4679" i="2"/>
  <c r="G4679" i="2"/>
  <c r="D4679" i="2"/>
  <c r="B4680" i="2"/>
  <c r="E4680" i="2"/>
  <c r="G4680" i="2"/>
  <c r="D4680" i="2"/>
  <c r="B4681" i="2"/>
  <c r="E4681" i="2"/>
  <c r="G4681" i="2"/>
  <c r="D4681" i="2"/>
  <c r="B4682" i="2"/>
  <c r="E4682" i="2"/>
  <c r="G4682" i="2"/>
  <c r="D4682" i="2"/>
  <c r="B4683" i="2"/>
  <c r="E4683" i="2"/>
  <c r="G4683" i="2"/>
  <c r="D4683" i="2"/>
  <c r="B4684" i="2"/>
  <c r="E4684" i="2"/>
  <c r="G4684" i="2"/>
  <c r="D4684" i="2"/>
  <c r="B4685" i="2"/>
  <c r="E4685" i="2"/>
  <c r="G4685" i="2"/>
  <c r="D4685" i="2"/>
  <c r="B4686" i="2"/>
  <c r="E4686" i="2"/>
  <c r="G4686" i="2"/>
  <c r="D4686" i="2"/>
  <c r="B4687" i="2"/>
  <c r="E4687" i="2"/>
  <c r="G4687" i="2"/>
  <c r="D4687" i="2"/>
  <c r="B4688" i="2"/>
  <c r="E4688" i="2"/>
  <c r="G4688" i="2"/>
  <c r="D4688" i="2"/>
  <c r="B4689" i="2"/>
  <c r="E4689" i="2"/>
  <c r="G4689" i="2"/>
  <c r="D4689" i="2"/>
  <c r="B4690" i="2"/>
  <c r="E4690" i="2"/>
  <c r="G4690" i="2"/>
  <c r="D4690" i="2"/>
  <c r="B4691" i="2"/>
  <c r="E4691" i="2"/>
  <c r="G4691" i="2"/>
  <c r="D4691" i="2"/>
  <c r="B4692" i="2"/>
  <c r="E4692" i="2"/>
  <c r="G4692" i="2"/>
  <c r="D4692" i="2"/>
  <c r="B4693" i="2"/>
  <c r="E4693" i="2"/>
  <c r="G4693" i="2"/>
  <c r="D4693" i="2"/>
  <c r="B4694" i="2"/>
  <c r="E4694" i="2"/>
  <c r="G4694" i="2"/>
  <c r="D4694" i="2"/>
  <c r="B4695" i="2"/>
  <c r="E4695" i="2"/>
  <c r="G4695" i="2"/>
  <c r="D4695" i="2"/>
  <c r="B4696" i="2"/>
  <c r="E4696" i="2"/>
  <c r="G4696" i="2"/>
  <c r="D4696" i="2"/>
  <c r="B4697" i="2"/>
  <c r="E4697" i="2"/>
  <c r="G4697" i="2"/>
  <c r="D4697" i="2"/>
  <c r="B4698" i="2"/>
  <c r="E4698" i="2"/>
  <c r="G4698" i="2"/>
  <c r="D4698" i="2"/>
  <c r="B4699" i="2"/>
  <c r="E4699" i="2"/>
  <c r="G4699" i="2"/>
  <c r="D4699" i="2"/>
  <c r="B4700" i="2"/>
  <c r="E4700" i="2"/>
  <c r="G4700" i="2"/>
  <c r="D4700" i="2"/>
  <c r="B4701" i="2"/>
  <c r="E4701" i="2"/>
  <c r="G4701" i="2"/>
  <c r="D4701" i="2"/>
  <c r="B4702" i="2"/>
  <c r="E4702" i="2"/>
  <c r="G4702" i="2"/>
  <c r="D4702" i="2"/>
  <c r="B4703" i="2"/>
  <c r="E4703" i="2"/>
  <c r="G4703" i="2"/>
  <c r="D4703" i="2"/>
  <c r="B4704" i="2"/>
  <c r="E4704" i="2"/>
  <c r="G4704" i="2"/>
  <c r="D4704" i="2"/>
  <c r="B4705" i="2"/>
  <c r="E4705" i="2"/>
  <c r="G4705" i="2"/>
  <c r="D4705" i="2"/>
  <c r="B4706" i="2"/>
  <c r="E4706" i="2"/>
  <c r="G4706" i="2"/>
  <c r="D4706" i="2"/>
  <c r="B4707" i="2"/>
  <c r="E4707" i="2"/>
  <c r="G4707" i="2"/>
  <c r="D4707" i="2"/>
  <c r="B4708" i="2"/>
  <c r="E4708" i="2"/>
  <c r="G4708" i="2"/>
  <c r="D4708" i="2"/>
  <c r="B4709" i="2"/>
  <c r="E4709" i="2"/>
  <c r="G4709" i="2"/>
  <c r="D4709" i="2"/>
  <c r="B4710" i="2"/>
  <c r="E4710" i="2"/>
  <c r="G4710" i="2"/>
  <c r="D4710" i="2"/>
  <c r="B4711" i="2"/>
  <c r="E4711" i="2"/>
  <c r="G4711" i="2"/>
  <c r="D4711" i="2"/>
  <c r="B4712" i="2"/>
  <c r="E4712" i="2"/>
  <c r="G4712" i="2"/>
  <c r="D4712" i="2"/>
  <c r="B4713" i="2"/>
  <c r="E4713" i="2"/>
  <c r="G4713" i="2"/>
  <c r="D4713" i="2"/>
  <c r="B4714" i="2"/>
  <c r="E4714" i="2"/>
  <c r="G4714" i="2"/>
  <c r="D4714" i="2"/>
  <c r="B4715" i="2"/>
  <c r="E4715" i="2"/>
  <c r="G4715" i="2"/>
  <c r="D4715" i="2"/>
  <c r="B4716" i="2"/>
  <c r="E4716" i="2"/>
  <c r="G4716" i="2"/>
  <c r="D4716" i="2"/>
  <c r="B4717" i="2"/>
  <c r="E4717" i="2"/>
  <c r="G4717" i="2"/>
  <c r="D4717" i="2"/>
  <c r="B4718" i="2"/>
  <c r="E4718" i="2"/>
  <c r="G4718" i="2"/>
  <c r="D4718" i="2"/>
  <c r="B4719" i="2"/>
  <c r="E4719" i="2"/>
  <c r="G4719" i="2"/>
  <c r="D4719" i="2"/>
  <c r="B4720" i="2"/>
  <c r="E4720" i="2"/>
  <c r="G4720" i="2"/>
  <c r="D4720" i="2"/>
  <c r="B4721" i="2"/>
  <c r="E4721" i="2"/>
  <c r="G4721" i="2"/>
  <c r="D4721" i="2"/>
  <c r="B4722" i="2"/>
  <c r="E4722" i="2"/>
  <c r="G4722" i="2"/>
  <c r="D4722" i="2"/>
  <c r="B4723" i="2"/>
  <c r="E4723" i="2"/>
  <c r="G4723" i="2"/>
  <c r="D4723" i="2"/>
  <c r="B4724" i="2"/>
  <c r="E4724" i="2"/>
  <c r="G4724" i="2"/>
  <c r="D4724" i="2"/>
  <c r="B4725" i="2"/>
  <c r="E4725" i="2"/>
  <c r="G4725" i="2"/>
  <c r="D4725" i="2"/>
  <c r="B4726" i="2"/>
  <c r="E4726" i="2"/>
  <c r="G4726" i="2"/>
  <c r="D4726" i="2"/>
  <c r="B4727" i="2"/>
  <c r="E4727" i="2"/>
  <c r="G4727" i="2"/>
  <c r="D4727" i="2"/>
  <c r="B4728" i="2"/>
  <c r="E4728" i="2"/>
  <c r="G4728" i="2"/>
  <c r="D4728" i="2"/>
  <c r="B4729" i="2"/>
  <c r="E4729" i="2"/>
  <c r="G4729" i="2"/>
  <c r="D4729" i="2"/>
  <c r="B4730" i="2"/>
  <c r="E4730" i="2"/>
  <c r="G4730" i="2"/>
  <c r="D4730" i="2"/>
  <c r="B4731" i="2"/>
  <c r="E4731" i="2"/>
  <c r="G4731" i="2"/>
  <c r="D4731" i="2"/>
  <c r="B4732" i="2"/>
  <c r="E4732" i="2"/>
  <c r="G4732" i="2"/>
  <c r="D4732" i="2"/>
  <c r="B4733" i="2"/>
  <c r="E4733" i="2"/>
  <c r="G4733" i="2"/>
  <c r="D4733" i="2"/>
  <c r="B4734" i="2"/>
  <c r="E4734" i="2"/>
  <c r="G4734" i="2"/>
  <c r="D4734" i="2"/>
  <c r="B4735" i="2"/>
  <c r="E4735" i="2"/>
  <c r="G4735" i="2"/>
  <c r="D4735" i="2"/>
  <c r="B4736" i="2"/>
  <c r="E4736" i="2"/>
  <c r="G4736" i="2"/>
  <c r="D4736" i="2"/>
  <c r="B4737" i="2"/>
  <c r="E4737" i="2"/>
  <c r="G4737" i="2"/>
  <c r="D4737" i="2"/>
  <c r="B4738" i="2"/>
  <c r="E4738" i="2"/>
  <c r="G4738" i="2"/>
  <c r="D4738" i="2"/>
  <c r="B4739" i="2"/>
  <c r="E4739" i="2"/>
  <c r="G4739" i="2"/>
  <c r="D4739" i="2"/>
  <c r="B4740" i="2"/>
  <c r="E4740" i="2"/>
  <c r="G4740" i="2"/>
  <c r="D4740" i="2"/>
  <c r="B4741" i="2"/>
  <c r="E4741" i="2"/>
  <c r="G4741" i="2"/>
  <c r="D4741" i="2"/>
  <c r="B4742" i="2"/>
  <c r="E4742" i="2"/>
  <c r="G4742" i="2"/>
  <c r="D4742" i="2"/>
  <c r="B4743" i="2"/>
  <c r="E4743" i="2"/>
  <c r="G4743" i="2"/>
  <c r="D4743" i="2"/>
  <c r="B4744" i="2"/>
  <c r="E4744" i="2"/>
  <c r="G4744" i="2"/>
  <c r="D4744" i="2"/>
  <c r="B4745" i="2"/>
  <c r="E4745" i="2"/>
  <c r="G4745" i="2"/>
  <c r="D4745" i="2"/>
  <c r="B4746" i="2"/>
  <c r="E4746" i="2"/>
  <c r="G4746" i="2"/>
  <c r="D4746" i="2"/>
  <c r="B4747" i="2"/>
  <c r="E4747" i="2"/>
  <c r="G4747" i="2"/>
  <c r="D4747" i="2"/>
  <c r="B4748" i="2"/>
  <c r="E4748" i="2"/>
  <c r="G4748" i="2"/>
  <c r="D4748" i="2"/>
  <c r="B4749" i="2"/>
  <c r="E4749" i="2"/>
  <c r="G4749" i="2"/>
  <c r="D4749" i="2"/>
  <c r="B4750" i="2"/>
  <c r="E4750" i="2"/>
  <c r="G4750" i="2"/>
  <c r="D4750" i="2"/>
  <c r="B4751" i="2"/>
  <c r="E4751" i="2"/>
  <c r="G4751" i="2"/>
  <c r="D4751" i="2"/>
  <c r="B4752" i="2"/>
  <c r="E4752" i="2"/>
  <c r="G4752" i="2"/>
  <c r="D4752" i="2"/>
  <c r="B4753" i="2"/>
  <c r="E4753" i="2"/>
  <c r="G4753" i="2"/>
  <c r="D4753" i="2"/>
  <c r="B4754" i="2"/>
  <c r="E4754" i="2"/>
  <c r="G4754" i="2"/>
  <c r="D4754" i="2"/>
  <c r="B4755" i="2"/>
  <c r="E4755" i="2"/>
  <c r="G4755" i="2"/>
  <c r="D4755" i="2"/>
  <c r="B4756" i="2"/>
  <c r="E4756" i="2"/>
  <c r="G4756" i="2"/>
  <c r="D4756" i="2"/>
  <c r="B4757" i="2"/>
  <c r="E4757" i="2"/>
  <c r="G4757" i="2"/>
  <c r="D4757" i="2"/>
  <c r="B4758" i="2"/>
  <c r="E4758" i="2"/>
  <c r="G4758" i="2"/>
  <c r="D4758" i="2"/>
  <c r="B4759" i="2"/>
  <c r="E4759" i="2"/>
  <c r="G4759" i="2"/>
  <c r="D4759" i="2"/>
  <c r="B4760" i="2"/>
  <c r="E4760" i="2"/>
  <c r="G4760" i="2"/>
  <c r="D4760" i="2"/>
  <c r="B4761" i="2"/>
  <c r="E4761" i="2"/>
  <c r="G4761" i="2"/>
  <c r="D4761" i="2"/>
  <c r="B4762" i="2"/>
  <c r="E4762" i="2"/>
  <c r="G4762" i="2"/>
  <c r="D4762" i="2"/>
  <c r="B4763" i="2"/>
  <c r="E4763" i="2"/>
  <c r="G4763" i="2"/>
  <c r="D4763" i="2"/>
  <c r="B4764" i="2"/>
  <c r="E4764" i="2"/>
  <c r="G4764" i="2"/>
  <c r="D4764" i="2"/>
  <c r="B4765" i="2"/>
  <c r="E4765" i="2"/>
  <c r="G4765" i="2"/>
  <c r="D4765" i="2"/>
  <c r="B4766" i="2"/>
  <c r="E4766" i="2"/>
  <c r="G4766" i="2"/>
  <c r="D4766" i="2"/>
  <c r="B4767" i="2"/>
  <c r="E4767" i="2"/>
  <c r="G4767" i="2"/>
  <c r="D4767" i="2"/>
  <c r="B4768" i="2"/>
  <c r="E4768" i="2"/>
  <c r="G4768" i="2"/>
  <c r="D4768" i="2"/>
  <c r="B4769" i="2"/>
  <c r="E4769" i="2"/>
  <c r="G4769" i="2"/>
  <c r="D4769" i="2"/>
  <c r="B4770" i="2"/>
  <c r="E4770" i="2"/>
  <c r="G4770" i="2"/>
  <c r="D4770" i="2"/>
  <c r="B4771" i="2"/>
  <c r="E4771" i="2"/>
  <c r="G4771" i="2"/>
  <c r="D4771" i="2"/>
  <c r="B4772" i="2"/>
  <c r="E4772" i="2"/>
  <c r="G4772" i="2"/>
  <c r="D4772" i="2"/>
  <c r="B4773" i="2"/>
  <c r="E4773" i="2"/>
  <c r="G4773" i="2"/>
  <c r="D4773" i="2"/>
  <c r="B4774" i="2"/>
  <c r="E4774" i="2"/>
  <c r="G4774" i="2"/>
  <c r="D4774" i="2"/>
  <c r="B4775" i="2"/>
  <c r="E4775" i="2"/>
  <c r="G4775" i="2"/>
  <c r="D4775" i="2"/>
  <c r="B4776" i="2"/>
  <c r="E4776" i="2"/>
  <c r="G4776" i="2"/>
  <c r="D4776" i="2"/>
  <c r="B4777" i="2"/>
  <c r="E4777" i="2"/>
  <c r="G4777" i="2"/>
  <c r="D4777" i="2"/>
  <c r="B4778" i="2"/>
  <c r="E4778" i="2"/>
  <c r="G4778" i="2"/>
  <c r="D4778" i="2"/>
  <c r="B4779" i="2"/>
  <c r="E4779" i="2"/>
  <c r="G4779" i="2"/>
  <c r="D4779" i="2"/>
  <c r="B4780" i="2"/>
  <c r="E4780" i="2"/>
  <c r="G4780" i="2"/>
  <c r="D4780" i="2"/>
  <c r="B4781" i="2"/>
  <c r="E4781" i="2"/>
  <c r="G4781" i="2"/>
  <c r="D4781" i="2"/>
  <c r="B4782" i="2"/>
  <c r="E4782" i="2"/>
  <c r="G4782" i="2"/>
  <c r="D4782" i="2"/>
  <c r="B4783" i="2"/>
  <c r="E4783" i="2"/>
  <c r="G4783" i="2"/>
  <c r="D4783" i="2"/>
  <c r="B4784" i="2"/>
  <c r="E4784" i="2"/>
  <c r="G4784" i="2"/>
  <c r="D4784" i="2"/>
  <c r="B4785" i="2"/>
  <c r="E4785" i="2"/>
  <c r="G4785" i="2"/>
  <c r="D4785" i="2"/>
  <c r="B4786" i="2"/>
  <c r="E4786" i="2"/>
  <c r="G4786" i="2"/>
  <c r="D4786" i="2"/>
  <c r="B4787" i="2"/>
  <c r="E4787" i="2"/>
  <c r="G4787" i="2"/>
  <c r="D4787" i="2"/>
  <c r="B4788" i="2"/>
  <c r="E4788" i="2"/>
  <c r="G4788" i="2"/>
  <c r="D4788" i="2"/>
  <c r="B4789" i="2"/>
  <c r="E4789" i="2"/>
  <c r="G4789" i="2"/>
  <c r="D4789" i="2"/>
  <c r="B4790" i="2"/>
  <c r="E4790" i="2"/>
  <c r="G4790" i="2"/>
  <c r="D4790" i="2"/>
  <c r="B4791" i="2"/>
  <c r="E4791" i="2"/>
  <c r="G4791" i="2"/>
  <c r="D4791" i="2"/>
  <c r="B4792" i="2"/>
  <c r="E4792" i="2"/>
  <c r="G4792" i="2"/>
  <c r="D4792" i="2"/>
  <c r="B4793" i="2"/>
  <c r="E4793" i="2"/>
  <c r="G4793" i="2"/>
  <c r="D4793" i="2"/>
  <c r="B4794" i="2"/>
  <c r="E4794" i="2"/>
  <c r="G4794" i="2"/>
  <c r="D4794" i="2"/>
  <c r="B4795" i="2"/>
  <c r="E4795" i="2"/>
  <c r="G4795" i="2"/>
  <c r="D4795" i="2"/>
  <c r="B4796" i="2"/>
  <c r="E4796" i="2"/>
  <c r="G4796" i="2"/>
  <c r="D4796" i="2"/>
  <c r="B4797" i="2"/>
  <c r="E4797" i="2"/>
  <c r="G4797" i="2"/>
  <c r="D4797" i="2"/>
  <c r="B4798" i="2"/>
  <c r="E4798" i="2"/>
  <c r="G4798" i="2"/>
  <c r="D4798" i="2"/>
  <c r="B4799" i="2"/>
  <c r="E4799" i="2"/>
  <c r="G4799" i="2"/>
  <c r="D4799" i="2"/>
  <c r="B4800" i="2"/>
  <c r="E4800" i="2"/>
  <c r="G4800" i="2"/>
  <c r="D4800" i="2"/>
  <c r="B4801" i="2"/>
  <c r="E4801" i="2"/>
  <c r="G4801" i="2"/>
  <c r="D4801" i="2"/>
  <c r="B4802" i="2"/>
  <c r="E4802" i="2"/>
  <c r="G4802" i="2"/>
  <c r="D4802" i="2"/>
  <c r="B4803" i="2"/>
  <c r="E4803" i="2"/>
  <c r="G4803" i="2"/>
  <c r="D4803" i="2"/>
  <c r="B4804" i="2"/>
  <c r="E4804" i="2"/>
  <c r="G4804" i="2"/>
  <c r="D4804" i="2"/>
  <c r="B4805" i="2"/>
  <c r="E4805" i="2"/>
  <c r="G4805" i="2"/>
  <c r="D4805" i="2"/>
  <c r="B4806" i="2"/>
  <c r="E4806" i="2"/>
  <c r="G4806" i="2"/>
  <c r="D4806" i="2"/>
  <c r="B4807" i="2"/>
  <c r="E4807" i="2"/>
  <c r="G4807" i="2"/>
  <c r="D4807" i="2"/>
  <c r="B4808" i="2"/>
  <c r="E4808" i="2"/>
  <c r="G4808" i="2"/>
  <c r="D4808" i="2"/>
  <c r="B4809" i="2"/>
  <c r="E4809" i="2"/>
  <c r="G4809" i="2"/>
  <c r="D4809" i="2"/>
  <c r="B4810" i="2"/>
  <c r="E4810" i="2"/>
  <c r="G4810" i="2"/>
  <c r="D4810" i="2"/>
  <c r="B4811" i="2"/>
  <c r="E4811" i="2"/>
  <c r="G4811" i="2"/>
  <c r="D4811" i="2"/>
  <c r="B4812" i="2"/>
  <c r="E4812" i="2"/>
  <c r="G4812" i="2"/>
  <c r="D4812" i="2"/>
  <c r="B4813" i="2"/>
  <c r="E4813" i="2"/>
  <c r="G4813" i="2"/>
  <c r="D4813" i="2"/>
  <c r="B4814" i="2"/>
  <c r="E4814" i="2"/>
  <c r="G4814" i="2"/>
  <c r="D4814" i="2"/>
  <c r="B4815" i="2"/>
  <c r="E4815" i="2"/>
  <c r="G4815" i="2"/>
  <c r="D4815" i="2"/>
  <c r="B4816" i="2"/>
  <c r="E4816" i="2"/>
  <c r="G4816" i="2"/>
  <c r="D4816" i="2"/>
  <c r="B4817" i="2"/>
  <c r="E4817" i="2"/>
  <c r="G4817" i="2"/>
  <c r="D4817" i="2"/>
  <c r="B4818" i="2"/>
  <c r="E4818" i="2"/>
  <c r="G4818" i="2"/>
  <c r="D4818" i="2"/>
  <c r="B4819" i="2"/>
  <c r="E4819" i="2"/>
  <c r="G4819" i="2"/>
  <c r="D4819" i="2"/>
  <c r="B4820" i="2"/>
  <c r="E4820" i="2"/>
  <c r="G4820" i="2"/>
  <c r="D4820" i="2"/>
  <c r="B4821" i="2"/>
  <c r="E4821" i="2"/>
  <c r="G4821" i="2"/>
  <c r="D4821" i="2"/>
  <c r="B4822" i="2"/>
  <c r="E4822" i="2"/>
  <c r="G4822" i="2"/>
  <c r="D4822" i="2"/>
  <c r="B4823" i="2"/>
  <c r="E4823" i="2"/>
  <c r="G4823" i="2"/>
  <c r="D4823" i="2"/>
  <c r="B4824" i="2"/>
  <c r="E4824" i="2"/>
  <c r="G4824" i="2"/>
  <c r="D4824" i="2"/>
  <c r="B4825" i="2"/>
  <c r="E4825" i="2"/>
  <c r="G4825" i="2"/>
  <c r="D4825" i="2"/>
  <c r="B4826" i="2"/>
  <c r="E4826" i="2"/>
  <c r="G4826" i="2"/>
  <c r="D4826" i="2"/>
  <c r="B4827" i="2"/>
  <c r="E4827" i="2"/>
  <c r="G4827" i="2"/>
  <c r="D4827" i="2"/>
  <c r="B4828" i="2"/>
  <c r="E4828" i="2"/>
  <c r="G4828" i="2"/>
  <c r="D4828" i="2"/>
  <c r="B4829" i="2"/>
  <c r="E4829" i="2"/>
  <c r="G4829" i="2"/>
  <c r="D4829" i="2"/>
  <c r="B4830" i="2"/>
  <c r="E4830" i="2"/>
  <c r="G4830" i="2"/>
  <c r="D4830" i="2"/>
  <c r="B4831" i="2"/>
  <c r="E4831" i="2"/>
  <c r="G4831" i="2"/>
  <c r="D4831" i="2"/>
  <c r="B4832" i="2"/>
  <c r="E4832" i="2"/>
  <c r="G4832" i="2"/>
  <c r="D4832" i="2"/>
  <c r="B4833" i="2"/>
  <c r="E4833" i="2"/>
  <c r="G4833" i="2"/>
  <c r="D4833" i="2"/>
  <c r="B4834" i="2"/>
  <c r="E4834" i="2"/>
  <c r="G4834" i="2"/>
  <c r="D4834" i="2"/>
  <c r="B4835" i="2"/>
  <c r="E4835" i="2"/>
  <c r="G4835" i="2"/>
  <c r="D4835" i="2"/>
  <c r="B4836" i="2"/>
  <c r="E4836" i="2"/>
  <c r="G4836" i="2"/>
  <c r="D4836" i="2"/>
  <c r="B4837" i="2"/>
  <c r="E4837" i="2"/>
  <c r="G4837" i="2"/>
  <c r="D4837" i="2"/>
  <c r="B4838" i="2"/>
  <c r="E4838" i="2"/>
  <c r="G4838" i="2"/>
  <c r="D4838" i="2"/>
  <c r="B4839" i="2"/>
  <c r="E4839" i="2"/>
  <c r="G4839" i="2"/>
  <c r="D4839" i="2"/>
  <c r="B4840" i="2"/>
  <c r="E4840" i="2"/>
  <c r="G4840" i="2"/>
  <c r="D4840" i="2"/>
  <c r="B4841" i="2"/>
  <c r="E4841" i="2"/>
  <c r="G4841" i="2"/>
  <c r="D4841" i="2"/>
  <c r="B4842" i="2"/>
  <c r="E4842" i="2"/>
  <c r="G4842" i="2"/>
  <c r="D4842" i="2"/>
  <c r="B4843" i="2"/>
  <c r="E4843" i="2"/>
  <c r="G4843" i="2"/>
  <c r="D4843" i="2"/>
  <c r="B4844" i="2"/>
  <c r="E4844" i="2"/>
  <c r="G4844" i="2"/>
  <c r="D4844" i="2"/>
  <c r="B4845" i="2"/>
  <c r="E4845" i="2"/>
  <c r="G4845" i="2"/>
  <c r="D4845" i="2"/>
  <c r="B4846" i="2"/>
  <c r="E4846" i="2"/>
  <c r="G4846" i="2"/>
  <c r="D4846" i="2"/>
  <c r="B4847" i="2"/>
  <c r="E4847" i="2"/>
  <c r="G4847" i="2"/>
  <c r="D4847" i="2"/>
  <c r="B4848" i="2"/>
  <c r="E4848" i="2"/>
  <c r="G4848" i="2"/>
  <c r="D4848" i="2"/>
  <c r="B4849" i="2"/>
  <c r="E4849" i="2"/>
  <c r="G4849" i="2"/>
  <c r="D4849" i="2"/>
  <c r="B4850" i="2"/>
  <c r="E4850" i="2"/>
  <c r="G4850" i="2"/>
  <c r="D4850" i="2"/>
  <c r="B4851" i="2"/>
  <c r="E4851" i="2"/>
  <c r="G4851" i="2"/>
  <c r="D4851" i="2"/>
  <c r="B4852" i="2"/>
  <c r="E4852" i="2"/>
  <c r="G4852" i="2"/>
  <c r="D4852" i="2"/>
  <c r="B4853" i="2"/>
  <c r="E4853" i="2"/>
  <c r="G4853" i="2"/>
  <c r="D4853" i="2"/>
  <c r="B4854" i="2"/>
  <c r="E4854" i="2"/>
  <c r="G4854" i="2"/>
  <c r="D4854" i="2"/>
  <c r="B4855" i="2"/>
  <c r="E4855" i="2"/>
  <c r="G4855" i="2"/>
  <c r="D4855" i="2"/>
  <c r="B4856" i="2"/>
  <c r="E4856" i="2"/>
  <c r="G4856" i="2"/>
  <c r="D4856" i="2"/>
  <c r="B4857" i="2"/>
  <c r="E4857" i="2"/>
  <c r="G4857" i="2"/>
  <c r="D4857" i="2"/>
  <c r="B4858" i="2"/>
  <c r="E4858" i="2"/>
  <c r="G4858" i="2"/>
  <c r="D4858" i="2"/>
  <c r="B4859" i="2"/>
  <c r="E4859" i="2"/>
  <c r="G4859" i="2"/>
  <c r="D4859" i="2"/>
  <c r="B4860" i="2"/>
  <c r="E4860" i="2"/>
  <c r="G4860" i="2"/>
  <c r="D4860" i="2"/>
  <c r="B4861" i="2"/>
  <c r="E4861" i="2"/>
  <c r="G4861" i="2"/>
  <c r="D4861" i="2"/>
  <c r="B4862" i="2"/>
  <c r="E4862" i="2"/>
  <c r="G4862" i="2"/>
  <c r="D4862" i="2"/>
  <c r="B4863" i="2"/>
  <c r="E4863" i="2"/>
  <c r="G4863" i="2"/>
  <c r="D4863" i="2"/>
  <c r="B4864" i="2"/>
  <c r="E4864" i="2"/>
  <c r="G4864" i="2"/>
  <c r="D4864" i="2"/>
  <c r="B4865" i="2"/>
  <c r="E4865" i="2"/>
  <c r="G4865" i="2"/>
  <c r="D4865" i="2"/>
  <c r="B4866" i="2"/>
  <c r="E4866" i="2"/>
  <c r="G4866" i="2"/>
  <c r="D4866" i="2"/>
  <c r="B4867" i="2"/>
  <c r="E4867" i="2"/>
  <c r="G4867" i="2"/>
  <c r="D4867" i="2"/>
  <c r="B4868" i="2"/>
  <c r="E4868" i="2"/>
  <c r="G4868" i="2"/>
  <c r="D4868" i="2"/>
  <c r="B4869" i="2"/>
  <c r="E4869" i="2"/>
  <c r="G4869" i="2"/>
  <c r="D4869" i="2"/>
  <c r="B4870" i="2"/>
  <c r="E4870" i="2"/>
  <c r="G4870" i="2"/>
  <c r="D4870" i="2"/>
  <c r="B4871" i="2"/>
  <c r="E4871" i="2"/>
  <c r="G4871" i="2"/>
  <c r="D4871" i="2"/>
  <c r="B4872" i="2"/>
  <c r="E4872" i="2"/>
  <c r="G4872" i="2"/>
  <c r="D4872" i="2"/>
  <c r="B4873" i="2"/>
  <c r="E4873" i="2"/>
  <c r="G4873" i="2"/>
  <c r="D4873" i="2"/>
  <c r="B4874" i="2"/>
  <c r="E4874" i="2"/>
  <c r="G4874" i="2"/>
  <c r="D4874" i="2"/>
  <c r="B4875" i="2"/>
  <c r="E4875" i="2"/>
  <c r="G4875" i="2"/>
  <c r="D4875" i="2"/>
  <c r="B4876" i="2"/>
  <c r="E4876" i="2"/>
  <c r="G4876" i="2"/>
  <c r="D4876" i="2"/>
  <c r="B4877" i="2"/>
  <c r="E4877" i="2"/>
  <c r="G4877" i="2"/>
  <c r="D4877" i="2"/>
  <c r="B4878" i="2"/>
  <c r="E4878" i="2"/>
  <c r="G4878" i="2"/>
  <c r="D4878" i="2"/>
  <c r="B4879" i="2"/>
  <c r="E4879" i="2"/>
  <c r="G4879" i="2"/>
  <c r="D4879" i="2"/>
  <c r="B4880" i="2"/>
  <c r="E4880" i="2"/>
  <c r="G4880" i="2"/>
  <c r="D4880" i="2"/>
  <c r="B4881" i="2"/>
  <c r="E4881" i="2"/>
  <c r="G4881" i="2"/>
  <c r="D4881" i="2"/>
  <c r="B4882" i="2"/>
  <c r="E4882" i="2"/>
  <c r="G4882" i="2"/>
  <c r="D4882" i="2"/>
  <c r="B4883" i="2"/>
  <c r="E4883" i="2"/>
  <c r="G4883" i="2"/>
  <c r="D488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G85" i="2"/>
  <c r="AG86" i="2"/>
  <c r="AG87" i="2"/>
  <c r="AG88" i="2"/>
  <c r="AG89" i="2"/>
  <c r="AG90" i="2"/>
  <c r="AG91" i="2"/>
  <c r="AG92" i="2"/>
  <c r="AG93" i="2"/>
  <c r="AG94" i="2"/>
  <c r="AG95" i="2"/>
  <c r="AG96" i="2"/>
  <c r="AG97" i="2"/>
  <c r="AG98" i="2"/>
  <c r="AG99" i="2"/>
  <c r="AG100" i="2"/>
  <c r="AG101" i="2"/>
  <c r="AG102" i="2"/>
  <c r="AG103" i="2"/>
  <c r="AG104" i="2"/>
  <c r="AG105" i="2"/>
  <c r="AG106" i="2"/>
  <c r="AG107" i="2"/>
  <c r="AG108" i="2"/>
  <c r="AG109" i="2"/>
  <c r="AG110" i="2"/>
  <c r="AG111" i="2"/>
  <c r="AG112" i="2"/>
  <c r="AG113" i="2"/>
  <c r="AG114" i="2"/>
  <c r="AG115" i="2"/>
  <c r="AG116" i="2"/>
  <c r="AG117" i="2"/>
  <c r="AG118" i="2"/>
  <c r="AG119" i="2"/>
  <c r="AG120" i="2"/>
  <c r="AG121" i="2"/>
  <c r="AG122" i="2"/>
  <c r="AG123" i="2"/>
  <c r="AG124" i="2"/>
  <c r="AG125" i="2"/>
  <c r="AG126" i="2"/>
  <c r="AG127" i="2"/>
  <c r="AG128" i="2"/>
  <c r="AG129" i="2"/>
  <c r="AG130" i="2"/>
  <c r="AG131" i="2"/>
  <c r="AG132" i="2"/>
  <c r="AG133" i="2"/>
  <c r="AG134" i="2"/>
  <c r="AG135" i="2"/>
  <c r="AG136" i="2"/>
  <c r="AG137" i="2"/>
  <c r="AG138" i="2"/>
  <c r="AG139" i="2"/>
  <c r="AG140" i="2"/>
  <c r="AG141" i="2"/>
  <c r="AG142" i="2"/>
  <c r="AG143" i="2"/>
  <c r="AG144" i="2"/>
  <c r="AG145" i="2"/>
  <c r="AG146" i="2"/>
  <c r="AG147" i="2"/>
  <c r="AG148" i="2"/>
  <c r="AG149" i="2"/>
  <c r="AG150" i="2"/>
  <c r="AG151" i="2"/>
  <c r="AG152" i="2"/>
  <c r="AG153" i="2"/>
  <c r="AG154" i="2"/>
  <c r="AG155" i="2"/>
  <c r="AG156" i="2"/>
  <c r="AG157" i="2"/>
  <c r="AG158" i="2"/>
  <c r="AG159" i="2"/>
  <c r="AG160" i="2"/>
  <c r="AG161" i="2"/>
  <c r="AG162" i="2"/>
  <c r="AG163" i="2"/>
  <c r="AG164" i="2"/>
  <c r="AG165" i="2"/>
  <c r="AG166" i="2"/>
  <c r="AG167" i="2"/>
  <c r="AG168" i="2"/>
  <c r="AG169" i="2"/>
  <c r="AG170" i="2"/>
  <c r="AG171" i="2"/>
  <c r="AG172" i="2"/>
  <c r="AG173" i="2"/>
  <c r="AG174" i="2"/>
  <c r="AG175" i="2"/>
  <c r="AG176" i="2"/>
  <c r="AG177" i="2"/>
  <c r="AG178" i="2"/>
  <c r="AG179" i="2"/>
  <c r="AG180" i="2"/>
  <c r="AG181" i="2"/>
  <c r="AG182" i="2"/>
  <c r="AG183" i="2"/>
  <c r="AG184" i="2"/>
  <c r="AG185" i="2"/>
  <c r="AG186" i="2"/>
  <c r="AG187" i="2"/>
  <c r="AG188" i="2"/>
  <c r="AG189" i="2"/>
  <c r="AG190" i="2"/>
  <c r="AG191" i="2"/>
  <c r="AG192" i="2"/>
  <c r="AG193" i="2"/>
  <c r="AG194" i="2"/>
  <c r="AG195" i="2"/>
  <c r="AG196" i="2"/>
  <c r="AG197" i="2"/>
  <c r="AG198" i="2"/>
  <c r="AG199" i="2"/>
  <c r="AG200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5001" i="2"/>
  <c r="H5002" i="2"/>
  <c r="H5003" i="2"/>
  <c r="H5004" i="2"/>
  <c r="H5005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F85" i="2"/>
  <c r="AF86" i="2"/>
  <c r="AF87" i="2"/>
  <c r="AF88" i="2"/>
  <c r="AF89" i="2"/>
  <c r="AF90" i="2"/>
  <c r="AF91" i="2"/>
  <c r="AF92" i="2"/>
  <c r="AF93" i="2"/>
  <c r="AF94" i="2"/>
  <c r="AF95" i="2"/>
  <c r="AF96" i="2"/>
  <c r="AF97" i="2"/>
  <c r="AF98" i="2"/>
  <c r="AF99" i="2"/>
  <c r="AF100" i="2"/>
  <c r="AF101" i="2"/>
  <c r="AF102" i="2"/>
  <c r="AF103" i="2"/>
  <c r="AF104" i="2"/>
  <c r="AF105" i="2"/>
  <c r="AF106" i="2"/>
  <c r="AF107" i="2"/>
  <c r="AF108" i="2"/>
  <c r="AF109" i="2"/>
  <c r="AF110" i="2"/>
  <c r="AF111" i="2"/>
  <c r="AF112" i="2"/>
  <c r="AF113" i="2"/>
  <c r="AF114" i="2"/>
  <c r="AF115" i="2"/>
  <c r="AF116" i="2"/>
  <c r="AF117" i="2"/>
  <c r="AF118" i="2"/>
  <c r="AF119" i="2"/>
  <c r="AF120" i="2"/>
  <c r="AF121" i="2"/>
  <c r="AF122" i="2"/>
  <c r="AF123" i="2"/>
  <c r="AF124" i="2"/>
  <c r="AF125" i="2"/>
  <c r="AF126" i="2"/>
  <c r="AF127" i="2"/>
  <c r="AF128" i="2"/>
  <c r="AF129" i="2"/>
  <c r="AF130" i="2"/>
  <c r="AF131" i="2"/>
  <c r="AF132" i="2"/>
  <c r="AF133" i="2"/>
  <c r="AF134" i="2"/>
  <c r="AF135" i="2"/>
  <c r="AF136" i="2"/>
  <c r="AF137" i="2"/>
  <c r="AF138" i="2"/>
  <c r="AF139" i="2"/>
  <c r="AF140" i="2"/>
  <c r="AF141" i="2"/>
  <c r="AF142" i="2"/>
  <c r="AF143" i="2"/>
  <c r="AF144" i="2"/>
  <c r="AF145" i="2"/>
  <c r="AF146" i="2"/>
  <c r="AF147" i="2"/>
  <c r="AF148" i="2"/>
  <c r="AF149" i="2"/>
  <c r="AF150" i="2"/>
  <c r="AF151" i="2"/>
  <c r="AF152" i="2"/>
  <c r="AF153" i="2"/>
  <c r="AF154" i="2"/>
  <c r="AF155" i="2"/>
  <c r="AF156" i="2"/>
  <c r="AF157" i="2"/>
  <c r="AF158" i="2"/>
  <c r="AF159" i="2"/>
  <c r="AF160" i="2"/>
  <c r="AF161" i="2"/>
  <c r="AF162" i="2"/>
  <c r="AF163" i="2"/>
  <c r="AF164" i="2"/>
  <c r="AF165" i="2"/>
  <c r="AF166" i="2"/>
  <c r="AF167" i="2"/>
  <c r="AF168" i="2"/>
  <c r="AF169" i="2"/>
  <c r="AF170" i="2"/>
  <c r="AF171" i="2"/>
  <c r="AF172" i="2"/>
  <c r="AF173" i="2"/>
  <c r="AF174" i="2"/>
  <c r="AF175" i="2"/>
  <c r="AF176" i="2"/>
  <c r="AF177" i="2"/>
  <c r="AF178" i="2"/>
  <c r="AF179" i="2"/>
  <c r="AF180" i="2"/>
  <c r="AF181" i="2"/>
  <c r="AF182" i="2"/>
  <c r="AF183" i="2"/>
  <c r="AF184" i="2"/>
  <c r="AF185" i="2"/>
  <c r="AF186" i="2"/>
  <c r="AF187" i="2"/>
  <c r="AF188" i="2"/>
  <c r="AF189" i="2"/>
  <c r="AF190" i="2"/>
  <c r="AF191" i="2"/>
  <c r="AF192" i="2"/>
  <c r="AF193" i="2"/>
  <c r="AF194" i="2"/>
  <c r="AF195" i="2"/>
  <c r="AF196" i="2"/>
  <c r="AF197" i="2"/>
  <c r="AF198" i="2"/>
  <c r="AF199" i="2"/>
  <c r="AF200" i="2"/>
  <c r="Q10" i="5"/>
  <c r="D8" i="6"/>
  <c r="D7" i="6"/>
  <c r="D10" i="6" s="1"/>
  <c r="D6" i="6"/>
  <c r="B5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R69" i="2"/>
  <c r="AR70" i="2"/>
  <c r="AR71" i="2"/>
  <c r="AR72" i="2"/>
  <c r="AR73" i="2"/>
  <c r="AR74" i="2"/>
  <c r="AR75" i="2"/>
  <c r="AR76" i="2"/>
  <c r="AR77" i="2"/>
  <c r="AR78" i="2"/>
  <c r="AR79" i="2"/>
  <c r="AR80" i="2"/>
  <c r="AR81" i="2"/>
  <c r="AR82" i="2"/>
  <c r="AR83" i="2"/>
  <c r="AR84" i="2"/>
  <c r="AR85" i="2"/>
  <c r="AR86" i="2"/>
  <c r="AR87" i="2"/>
  <c r="AR88" i="2"/>
  <c r="AR89" i="2"/>
  <c r="AR90" i="2"/>
  <c r="AR91" i="2"/>
  <c r="AR92" i="2"/>
  <c r="AR93" i="2"/>
  <c r="AR94" i="2"/>
  <c r="AR95" i="2"/>
  <c r="AR96" i="2"/>
  <c r="AR97" i="2"/>
  <c r="AR98" i="2"/>
  <c r="AR99" i="2"/>
  <c r="AR100" i="2"/>
  <c r="AR101" i="2"/>
  <c r="AR102" i="2"/>
  <c r="AR103" i="2"/>
  <c r="AR104" i="2"/>
  <c r="AR105" i="2"/>
  <c r="AR106" i="2"/>
  <c r="AR107" i="2"/>
  <c r="AR108" i="2"/>
  <c r="AR109" i="2"/>
  <c r="AR110" i="2"/>
  <c r="AR111" i="2"/>
  <c r="AR112" i="2"/>
  <c r="AR113" i="2"/>
  <c r="AR114" i="2"/>
  <c r="AR115" i="2"/>
  <c r="AR116" i="2"/>
  <c r="AR117" i="2"/>
  <c r="AR118" i="2"/>
  <c r="AR119" i="2"/>
  <c r="AR120" i="2"/>
  <c r="AR121" i="2"/>
  <c r="AR122" i="2"/>
  <c r="AR123" i="2"/>
  <c r="AR124" i="2"/>
  <c r="AR125" i="2"/>
  <c r="AR126" i="2"/>
  <c r="AR127" i="2"/>
  <c r="AR128" i="2"/>
  <c r="AR129" i="2"/>
  <c r="AR130" i="2"/>
  <c r="AR131" i="2"/>
  <c r="AR132" i="2"/>
  <c r="AR133" i="2"/>
  <c r="AR134" i="2"/>
  <c r="AR135" i="2"/>
  <c r="AR136" i="2"/>
  <c r="AR137" i="2"/>
  <c r="AR138" i="2"/>
  <c r="AR139" i="2"/>
  <c r="AR140" i="2"/>
  <c r="AR141" i="2"/>
  <c r="AR142" i="2"/>
  <c r="AR143" i="2"/>
  <c r="AR144" i="2"/>
  <c r="AR145" i="2"/>
  <c r="AR146" i="2"/>
  <c r="AR147" i="2"/>
  <c r="AR148" i="2"/>
  <c r="AR149" i="2"/>
  <c r="AR150" i="2"/>
  <c r="AR151" i="2"/>
  <c r="AR152" i="2"/>
  <c r="AR153" i="2"/>
  <c r="AR154" i="2"/>
  <c r="AR155" i="2"/>
  <c r="AR156" i="2"/>
  <c r="AR157" i="2"/>
  <c r="AR158" i="2"/>
  <c r="AR159" i="2"/>
  <c r="AR160" i="2"/>
  <c r="AR161" i="2"/>
  <c r="AR162" i="2"/>
  <c r="AR163" i="2"/>
  <c r="AR164" i="2"/>
  <c r="AR165" i="2"/>
  <c r="AR166" i="2"/>
  <c r="AR167" i="2"/>
  <c r="AR168" i="2"/>
  <c r="AR169" i="2"/>
  <c r="AR170" i="2"/>
  <c r="AR171" i="2"/>
  <c r="AR172" i="2"/>
  <c r="AR173" i="2"/>
  <c r="AR174" i="2"/>
  <c r="AR175" i="2"/>
  <c r="AR176" i="2"/>
  <c r="AR177" i="2"/>
  <c r="AR178" i="2"/>
  <c r="AR179" i="2"/>
  <c r="AR180" i="2"/>
  <c r="AR181" i="2"/>
  <c r="AR182" i="2"/>
  <c r="AR183" i="2"/>
  <c r="AR184" i="2"/>
  <c r="AR185" i="2"/>
  <c r="AR186" i="2"/>
  <c r="AR187" i="2"/>
  <c r="AR188" i="2"/>
  <c r="AR189" i="2"/>
  <c r="AR190" i="2"/>
  <c r="AR191" i="2"/>
  <c r="AR192" i="2"/>
  <c r="AR193" i="2"/>
  <c r="AR194" i="2"/>
  <c r="AR195" i="2"/>
  <c r="AR196" i="2"/>
  <c r="AR197" i="2"/>
  <c r="AR198" i="2"/>
  <c r="AR199" i="2"/>
  <c r="AR200" i="2"/>
  <c r="AR17" i="2"/>
  <c r="AR16" i="2"/>
  <c r="AR15" i="2"/>
  <c r="AR14" i="2"/>
  <c r="AR13" i="2"/>
  <c r="AR12" i="2"/>
  <c r="AR11" i="2"/>
  <c r="AR10" i="2"/>
  <c r="AR9" i="2"/>
  <c r="AR8" i="2"/>
  <c r="AR7" i="2"/>
  <c r="AR6" i="2"/>
  <c r="AR5" i="2"/>
  <c r="W26" i="2" l="1"/>
  <c r="W27" i="2"/>
  <c r="W28" i="2"/>
  <c r="W23" i="2"/>
  <c r="W24" i="2"/>
  <c r="W25" i="2"/>
  <c r="W20" i="2"/>
  <c r="W21" i="2"/>
  <c r="W22" i="2"/>
  <c r="W17" i="2"/>
  <c r="W18" i="2"/>
  <c r="W19" i="2"/>
  <c r="W14" i="2"/>
  <c r="W15" i="2"/>
  <c r="W16" i="2"/>
  <c r="R9" i="2"/>
  <c r="S9" i="2" s="1"/>
  <c r="R10" i="2"/>
  <c r="S10" i="2" s="1"/>
  <c r="R11" i="2"/>
  <c r="S11" i="2" s="1"/>
  <c r="W11" i="2"/>
  <c r="W13" i="2"/>
  <c r="R7" i="2"/>
  <c r="S7" i="2" s="1"/>
  <c r="R8" i="2"/>
  <c r="S8" i="2" s="1"/>
  <c r="W10" i="2" s="1"/>
  <c r="R5" i="2"/>
  <c r="R6" i="2"/>
  <c r="X9" i="2"/>
  <c r="X10" i="2"/>
  <c r="X11" i="2"/>
  <c r="X306" i="2"/>
  <c r="X307" i="2"/>
  <c r="X308" i="2"/>
  <c r="X309" i="2"/>
  <c r="X310" i="2"/>
  <c r="X311" i="2"/>
  <c r="X312" i="2"/>
  <c r="X313" i="2"/>
  <c r="X314" i="2"/>
  <c r="X315" i="2"/>
  <c r="X316" i="2"/>
  <c r="X317" i="2"/>
  <c r="X318" i="2"/>
  <c r="X319" i="2"/>
  <c r="X320" i="2"/>
  <c r="X321" i="2"/>
  <c r="X322" i="2"/>
  <c r="X323" i="2"/>
  <c r="X324" i="2"/>
  <c r="X325" i="2"/>
  <c r="X326" i="2"/>
  <c r="X327" i="2"/>
  <c r="X328" i="2"/>
  <c r="X329" i="2"/>
  <c r="X330" i="2"/>
  <c r="X331" i="2"/>
  <c r="X332" i="2"/>
  <c r="X333" i="2"/>
  <c r="X334" i="2"/>
  <c r="X335" i="2"/>
  <c r="X336" i="2"/>
  <c r="X337" i="2"/>
  <c r="X338" i="2"/>
  <c r="X339" i="2"/>
  <c r="X340" i="2"/>
  <c r="X341" i="2"/>
  <c r="X342" i="2"/>
  <c r="X343" i="2"/>
  <c r="X344" i="2"/>
  <c r="X345" i="2"/>
  <c r="X346" i="2"/>
  <c r="X347" i="2"/>
  <c r="X348" i="2"/>
  <c r="X349" i="2"/>
  <c r="X350" i="2"/>
  <c r="X351" i="2"/>
  <c r="X352" i="2"/>
  <c r="X353" i="2"/>
  <c r="X354" i="2"/>
  <c r="X355" i="2"/>
  <c r="X356" i="2"/>
  <c r="X357" i="2"/>
  <c r="X358" i="2"/>
  <c r="X359" i="2"/>
  <c r="X360" i="2"/>
  <c r="X361" i="2"/>
  <c r="X362" i="2"/>
  <c r="X363" i="2"/>
  <c r="X364" i="2"/>
  <c r="X365" i="2"/>
  <c r="X366" i="2"/>
  <c r="X367" i="2"/>
  <c r="X368" i="2"/>
  <c r="X369" i="2"/>
  <c r="X370" i="2"/>
  <c r="X371" i="2"/>
  <c r="X372" i="2"/>
  <c r="X373" i="2"/>
  <c r="X374" i="2"/>
  <c r="X375" i="2"/>
  <c r="X376" i="2"/>
  <c r="X377" i="2"/>
  <c r="X378" i="2"/>
  <c r="X379" i="2"/>
  <c r="X380" i="2"/>
  <c r="X381" i="2"/>
  <c r="X382" i="2"/>
  <c r="X383" i="2"/>
  <c r="X384" i="2"/>
  <c r="X385" i="2"/>
  <c r="X386" i="2"/>
  <c r="X387" i="2"/>
  <c r="X388" i="2"/>
  <c r="X389" i="2"/>
  <c r="X390" i="2"/>
  <c r="X391" i="2"/>
  <c r="X392" i="2"/>
  <c r="X393" i="2"/>
  <c r="X394" i="2"/>
  <c r="X395" i="2"/>
  <c r="X396" i="2"/>
  <c r="X397" i="2"/>
  <c r="X398" i="2"/>
  <c r="X399" i="2"/>
  <c r="X400" i="2"/>
  <c r="X401" i="2"/>
  <c r="X402" i="2"/>
  <c r="X403" i="2"/>
  <c r="X404" i="2"/>
  <c r="X405" i="2"/>
  <c r="X406" i="2"/>
  <c r="X407" i="2"/>
  <c r="X408" i="2"/>
  <c r="X409" i="2"/>
  <c r="X410" i="2"/>
  <c r="X411" i="2"/>
  <c r="X412" i="2"/>
  <c r="X413" i="2"/>
  <c r="X414" i="2"/>
  <c r="X415" i="2"/>
  <c r="X416" i="2"/>
  <c r="X417" i="2"/>
  <c r="X418" i="2"/>
  <c r="X419" i="2"/>
  <c r="X420" i="2"/>
  <c r="X421" i="2"/>
  <c r="X422" i="2"/>
  <c r="X423" i="2"/>
  <c r="X424" i="2"/>
  <c r="X425" i="2"/>
  <c r="X426" i="2"/>
  <c r="X427" i="2"/>
  <c r="X428" i="2"/>
  <c r="X429" i="2"/>
  <c r="X430" i="2"/>
  <c r="X431" i="2"/>
  <c r="X432" i="2"/>
  <c r="X433" i="2"/>
  <c r="X434" i="2"/>
  <c r="X435" i="2"/>
  <c r="X436" i="2"/>
  <c r="X437" i="2"/>
  <c r="X438" i="2"/>
  <c r="X439" i="2"/>
  <c r="X440" i="2"/>
  <c r="X441" i="2"/>
  <c r="X442" i="2"/>
  <c r="X443" i="2"/>
  <c r="X444" i="2"/>
  <c r="X445" i="2"/>
  <c r="X446" i="2"/>
  <c r="X447" i="2"/>
  <c r="X448" i="2"/>
  <c r="X449" i="2"/>
  <c r="X450" i="2"/>
  <c r="X451" i="2"/>
  <c r="X452" i="2"/>
  <c r="X453" i="2"/>
  <c r="X454" i="2"/>
  <c r="X455" i="2"/>
  <c r="X456" i="2"/>
  <c r="X457" i="2"/>
  <c r="X458" i="2"/>
  <c r="X459" i="2"/>
  <c r="X460" i="2"/>
  <c r="X461" i="2"/>
  <c r="X462" i="2"/>
  <c r="X463" i="2"/>
  <c r="X464" i="2"/>
  <c r="X465" i="2"/>
  <c r="X466" i="2"/>
  <c r="X467" i="2"/>
  <c r="X468" i="2"/>
  <c r="X469" i="2"/>
  <c r="X470" i="2"/>
  <c r="X471" i="2"/>
  <c r="X472" i="2"/>
  <c r="X473" i="2"/>
  <c r="X474" i="2"/>
  <c r="X475" i="2"/>
  <c r="X476" i="2"/>
  <c r="X477" i="2"/>
  <c r="X478" i="2"/>
  <c r="X479" i="2"/>
  <c r="X480" i="2"/>
  <c r="X481" i="2"/>
  <c r="X482" i="2"/>
  <c r="X483" i="2"/>
  <c r="X484" i="2"/>
  <c r="X485" i="2"/>
  <c r="X486" i="2"/>
  <c r="X487" i="2"/>
  <c r="X488" i="2"/>
  <c r="X489" i="2"/>
  <c r="X490" i="2"/>
  <c r="X491" i="2"/>
  <c r="X492" i="2"/>
  <c r="X493" i="2"/>
  <c r="X494" i="2"/>
  <c r="X495" i="2"/>
  <c r="X496" i="2"/>
  <c r="X497" i="2"/>
  <c r="X498" i="2"/>
  <c r="X499" i="2"/>
  <c r="X500" i="2"/>
  <c r="X501" i="2"/>
  <c r="X502" i="2"/>
  <c r="X503" i="2"/>
  <c r="X504" i="2"/>
  <c r="X302" i="2"/>
  <c r="X303" i="2"/>
  <c r="X304" i="2"/>
  <c r="X305" i="2"/>
  <c r="X298" i="2"/>
  <c r="X299" i="2"/>
  <c r="X300" i="2"/>
  <c r="X301" i="2"/>
  <c r="X294" i="2"/>
  <c r="X295" i="2"/>
  <c r="X296" i="2"/>
  <c r="X297" i="2"/>
  <c r="X290" i="2"/>
  <c r="X291" i="2"/>
  <c r="X292" i="2"/>
  <c r="X293" i="2"/>
  <c r="X286" i="2"/>
  <c r="X287" i="2"/>
  <c r="X288" i="2"/>
  <c r="X289" i="2"/>
  <c r="X282" i="2"/>
  <c r="X283" i="2"/>
  <c r="X284" i="2"/>
  <c r="X285" i="2"/>
  <c r="X278" i="2"/>
  <c r="X279" i="2"/>
  <c r="X280" i="2"/>
  <c r="X281" i="2"/>
  <c r="X274" i="2"/>
  <c r="X275" i="2"/>
  <c r="X276" i="2"/>
  <c r="X277" i="2"/>
  <c r="X270" i="2"/>
  <c r="X271" i="2"/>
  <c r="X272" i="2"/>
  <c r="X273" i="2"/>
  <c r="X266" i="2"/>
  <c r="X267" i="2"/>
  <c r="X268" i="2"/>
  <c r="X269" i="2"/>
  <c r="X262" i="2"/>
  <c r="X263" i="2"/>
  <c r="X264" i="2"/>
  <c r="X265" i="2"/>
  <c r="X258" i="2"/>
  <c r="X259" i="2"/>
  <c r="X260" i="2"/>
  <c r="X261" i="2"/>
  <c r="X254" i="2"/>
  <c r="X255" i="2"/>
  <c r="X256" i="2"/>
  <c r="X257" i="2"/>
  <c r="X250" i="2"/>
  <c r="X251" i="2"/>
  <c r="X252" i="2"/>
  <c r="X253" i="2"/>
  <c r="X246" i="2"/>
  <c r="X247" i="2"/>
  <c r="X248" i="2"/>
  <c r="X249" i="2"/>
  <c r="X242" i="2"/>
  <c r="X243" i="2"/>
  <c r="X244" i="2"/>
  <c r="X245" i="2"/>
  <c r="X238" i="2"/>
  <c r="X239" i="2"/>
  <c r="X240" i="2"/>
  <c r="X241" i="2"/>
  <c r="X234" i="2"/>
  <c r="X235" i="2"/>
  <c r="X236" i="2"/>
  <c r="X237" i="2"/>
  <c r="X230" i="2"/>
  <c r="X231" i="2"/>
  <c r="X232" i="2"/>
  <c r="X233" i="2"/>
  <c r="X226" i="2"/>
  <c r="X227" i="2"/>
  <c r="X228" i="2"/>
  <c r="X229" i="2"/>
  <c r="X222" i="2"/>
  <c r="X223" i="2"/>
  <c r="X224" i="2"/>
  <c r="X225" i="2"/>
  <c r="X218" i="2"/>
  <c r="X219" i="2"/>
  <c r="X220" i="2"/>
  <c r="X221" i="2"/>
  <c r="X214" i="2"/>
  <c r="X215" i="2"/>
  <c r="X216" i="2"/>
  <c r="X217" i="2"/>
  <c r="X210" i="2"/>
  <c r="X211" i="2"/>
  <c r="X212" i="2"/>
  <c r="X213" i="2"/>
  <c r="X206" i="2"/>
  <c r="X207" i="2"/>
  <c r="X208" i="2"/>
  <c r="X209" i="2"/>
  <c r="X202" i="2"/>
  <c r="X203" i="2"/>
  <c r="X204" i="2"/>
  <c r="X205" i="2"/>
  <c r="X198" i="2"/>
  <c r="X199" i="2"/>
  <c r="X200" i="2"/>
  <c r="X201" i="2"/>
  <c r="X194" i="2"/>
  <c r="X195" i="2"/>
  <c r="X196" i="2"/>
  <c r="X197" i="2"/>
  <c r="X190" i="2"/>
  <c r="X191" i="2"/>
  <c r="X192" i="2"/>
  <c r="X193" i="2"/>
  <c r="X186" i="2"/>
  <c r="X187" i="2"/>
  <c r="X188" i="2"/>
  <c r="X189" i="2"/>
  <c r="X182" i="2"/>
  <c r="X183" i="2"/>
  <c r="X184" i="2"/>
  <c r="X185" i="2"/>
  <c r="X178" i="2"/>
  <c r="X179" i="2"/>
  <c r="X180" i="2"/>
  <c r="X181" i="2"/>
  <c r="X174" i="2"/>
  <c r="X175" i="2"/>
  <c r="X176" i="2"/>
  <c r="X177" i="2"/>
  <c r="X170" i="2"/>
  <c r="X171" i="2"/>
  <c r="X172" i="2"/>
  <c r="X173" i="2"/>
  <c r="X166" i="2"/>
  <c r="X167" i="2"/>
  <c r="X168" i="2"/>
  <c r="X169" i="2"/>
  <c r="X162" i="2"/>
  <c r="X163" i="2"/>
  <c r="X164" i="2"/>
  <c r="X165" i="2"/>
  <c r="X158" i="2"/>
  <c r="X159" i="2"/>
  <c r="X160" i="2"/>
  <c r="X161" i="2"/>
  <c r="X154" i="2"/>
  <c r="X155" i="2"/>
  <c r="X156" i="2"/>
  <c r="X157" i="2"/>
  <c r="X150" i="2"/>
  <c r="X151" i="2"/>
  <c r="X152" i="2"/>
  <c r="X153" i="2"/>
  <c r="X146" i="2"/>
  <c r="X147" i="2"/>
  <c r="X148" i="2"/>
  <c r="X149" i="2"/>
  <c r="X142" i="2"/>
  <c r="X143" i="2"/>
  <c r="X144" i="2"/>
  <c r="X145" i="2"/>
  <c r="X138" i="2"/>
  <c r="X139" i="2"/>
  <c r="X140" i="2"/>
  <c r="X141" i="2"/>
  <c r="X134" i="2"/>
  <c r="X135" i="2"/>
  <c r="X136" i="2"/>
  <c r="X137" i="2"/>
  <c r="X130" i="2"/>
  <c r="X131" i="2"/>
  <c r="X132" i="2"/>
  <c r="X133" i="2"/>
  <c r="X126" i="2"/>
  <c r="X127" i="2"/>
  <c r="X128" i="2"/>
  <c r="X129" i="2"/>
  <c r="X122" i="2"/>
  <c r="X123" i="2"/>
  <c r="X124" i="2"/>
  <c r="X125" i="2"/>
  <c r="X118" i="2"/>
  <c r="X119" i="2"/>
  <c r="X120" i="2"/>
  <c r="X121" i="2"/>
  <c r="X114" i="2"/>
  <c r="X115" i="2"/>
  <c r="X116" i="2"/>
  <c r="X117" i="2"/>
  <c r="X110" i="2"/>
  <c r="X111" i="2"/>
  <c r="X112" i="2"/>
  <c r="X113" i="2"/>
  <c r="X106" i="2"/>
  <c r="X107" i="2"/>
  <c r="X108" i="2"/>
  <c r="X109" i="2"/>
  <c r="X102" i="2"/>
  <c r="X103" i="2"/>
  <c r="X104" i="2"/>
  <c r="X105" i="2"/>
  <c r="X98" i="2"/>
  <c r="X99" i="2"/>
  <c r="X100" i="2"/>
  <c r="X101" i="2"/>
  <c r="X94" i="2"/>
  <c r="X95" i="2"/>
  <c r="X96" i="2"/>
  <c r="X97" i="2"/>
  <c r="X90" i="2"/>
  <c r="X91" i="2"/>
  <c r="X92" i="2"/>
  <c r="X93" i="2"/>
  <c r="X86" i="2"/>
  <c r="X87" i="2"/>
  <c r="X88" i="2"/>
  <c r="X89" i="2"/>
  <c r="X82" i="2"/>
  <c r="X83" i="2"/>
  <c r="X84" i="2"/>
  <c r="X85" i="2"/>
  <c r="X78" i="2"/>
  <c r="X79" i="2"/>
  <c r="X80" i="2"/>
  <c r="X81" i="2"/>
  <c r="X74" i="2"/>
  <c r="X75" i="2"/>
  <c r="X76" i="2"/>
  <c r="X77" i="2"/>
  <c r="X70" i="2"/>
  <c r="X71" i="2"/>
  <c r="X72" i="2"/>
  <c r="X73" i="2"/>
  <c r="X66" i="2"/>
  <c r="X67" i="2"/>
  <c r="X68" i="2"/>
  <c r="X69" i="2"/>
  <c r="X62" i="2"/>
  <c r="X63" i="2"/>
  <c r="X64" i="2"/>
  <c r="X65" i="2"/>
  <c r="X58" i="2"/>
  <c r="X59" i="2"/>
  <c r="X60" i="2"/>
  <c r="X61" i="2"/>
  <c r="X54" i="2"/>
  <c r="X55" i="2"/>
  <c r="X56" i="2"/>
  <c r="X57" i="2"/>
  <c r="X50" i="2"/>
  <c r="X51" i="2"/>
  <c r="X52" i="2"/>
  <c r="X53" i="2"/>
  <c r="X46" i="2"/>
  <c r="X47" i="2"/>
  <c r="X48" i="2"/>
  <c r="X49" i="2"/>
  <c r="X42" i="2"/>
  <c r="X43" i="2"/>
  <c r="X44" i="2"/>
  <c r="X45" i="2"/>
  <c r="X38" i="2"/>
  <c r="X39" i="2"/>
  <c r="X40" i="2"/>
  <c r="X41" i="2"/>
  <c r="X34" i="2"/>
  <c r="X35" i="2"/>
  <c r="X36" i="2"/>
  <c r="X37" i="2"/>
  <c r="X30" i="2"/>
  <c r="X31" i="2"/>
  <c r="X32" i="2"/>
  <c r="X33" i="2"/>
  <c r="X26" i="2"/>
  <c r="X27" i="2"/>
  <c r="X28" i="2"/>
  <c r="X29" i="2"/>
  <c r="X22" i="2"/>
  <c r="X23" i="2"/>
  <c r="X24" i="2"/>
  <c r="X25" i="2"/>
  <c r="X18" i="2"/>
  <c r="X19" i="2"/>
  <c r="X20" i="2"/>
  <c r="X21" i="2"/>
  <c r="X14" i="2"/>
  <c r="X15" i="2"/>
  <c r="X16" i="2"/>
  <c r="X17" i="2"/>
  <c r="X7" i="2"/>
  <c r="X8" i="2"/>
  <c r="X12" i="2"/>
  <c r="X13" i="2"/>
  <c r="W8" i="2"/>
  <c r="W12" i="2"/>
  <c r="T504" i="2"/>
  <c r="U504" i="2"/>
  <c r="T503" i="2"/>
  <c r="U503" i="2"/>
  <c r="T502" i="2"/>
  <c r="U502" i="2"/>
  <c r="T501" i="2"/>
  <c r="U501" i="2"/>
  <c r="T500" i="2"/>
  <c r="U500" i="2"/>
  <c r="T499" i="2"/>
  <c r="U499" i="2"/>
  <c r="T498" i="2"/>
  <c r="U498" i="2"/>
  <c r="T497" i="2"/>
  <c r="U497" i="2"/>
  <c r="T496" i="2"/>
  <c r="U496" i="2"/>
  <c r="T495" i="2"/>
  <c r="U495" i="2"/>
  <c r="T494" i="2"/>
  <c r="U494" i="2"/>
  <c r="T493" i="2"/>
  <c r="U493" i="2"/>
  <c r="T492" i="2"/>
  <c r="U492" i="2"/>
  <c r="T491" i="2"/>
  <c r="U491" i="2"/>
  <c r="T490" i="2"/>
  <c r="U490" i="2"/>
  <c r="T489" i="2"/>
  <c r="U489" i="2"/>
  <c r="T488" i="2"/>
  <c r="U488" i="2"/>
  <c r="T487" i="2"/>
  <c r="U487" i="2"/>
  <c r="T486" i="2"/>
  <c r="U486" i="2"/>
  <c r="T485" i="2"/>
  <c r="U485" i="2"/>
  <c r="T484" i="2"/>
  <c r="U484" i="2"/>
  <c r="T483" i="2"/>
  <c r="U483" i="2"/>
  <c r="T482" i="2"/>
  <c r="U482" i="2"/>
  <c r="T481" i="2"/>
  <c r="U481" i="2"/>
  <c r="T480" i="2"/>
  <c r="U480" i="2"/>
  <c r="T479" i="2"/>
  <c r="U479" i="2"/>
  <c r="T478" i="2"/>
  <c r="U478" i="2"/>
  <c r="T477" i="2"/>
  <c r="U477" i="2"/>
  <c r="T476" i="2"/>
  <c r="U476" i="2"/>
  <c r="T475" i="2"/>
  <c r="U475" i="2"/>
  <c r="T474" i="2"/>
  <c r="U474" i="2"/>
  <c r="T473" i="2"/>
  <c r="U473" i="2"/>
  <c r="T472" i="2"/>
  <c r="U472" i="2"/>
  <c r="T471" i="2"/>
  <c r="U471" i="2"/>
  <c r="T470" i="2"/>
  <c r="U470" i="2"/>
  <c r="T469" i="2"/>
  <c r="U469" i="2"/>
  <c r="T468" i="2"/>
  <c r="U468" i="2"/>
  <c r="T467" i="2"/>
  <c r="U467" i="2"/>
  <c r="T466" i="2"/>
  <c r="U466" i="2"/>
  <c r="T465" i="2"/>
  <c r="U465" i="2"/>
  <c r="T464" i="2"/>
  <c r="U464" i="2"/>
  <c r="T463" i="2"/>
  <c r="U463" i="2"/>
  <c r="T462" i="2"/>
  <c r="U462" i="2"/>
  <c r="T461" i="2"/>
  <c r="U461" i="2"/>
  <c r="T460" i="2"/>
  <c r="U460" i="2"/>
  <c r="T459" i="2"/>
  <c r="U459" i="2"/>
  <c r="T458" i="2"/>
  <c r="U458" i="2"/>
  <c r="T457" i="2"/>
  <c r="U457" i="2"/>
  <c r="T456" i="2"/>
  <c r="U456" i="2"/>
  <c r="T455" i="2"/>
  <c r="U455" i="2"/>
  <c r="T454" i="2"/>
  <c r="U454" i="2"/>
  <c r="T453" i="2"/>
  <c r="U453" i="2"/>
  <c r="T452" i="2"/>
  <c r="U452" i="2"/>
  <c r="T451" i="2"/>
  <c r="U451" i="2"/>
  <c r="T450" i="2"/>
  <c r="U450" i="2"/>
  <c r="T449" i="2"/>
  <c r="U449" i="2"/>
  <c r="T448" i="2"/>
  <c r="U448" i="2"/>
  <c r="T447" i="2"/>
  <c r="U447" i="2"/>
  <c r="T446" i="2"/>
  <c r="U446" i="2"/>
  <c r="T445" i="2"/>
  <c r="U445" i="2"/>
  <c r="T444" i="2"/>
  <c r="U444" i="2"/>
  <c r="T443" i="2"/>
  <c r="U443" i="2"/>
  <c r="T442" i="2"/>
  <c r="U442" i="2"/>
  <c r="T441" i="2"/>
  <c r="U441" i="2"/>
  <c r="T440" i="2"/>
  <c r="U440" i="2"/>
  <c r="T439" i="2"/>
  <c r="U439" i="2"/>
  <c r="T438" i="2"/>
  <c r="U438" i="2"/>
  <c r="T437" i="2"/>
  <c r="U437" i="2"/>
  <c r="T436" i="2"/>
  <c r="U436" i="2"/>
  <c r="T435" i="2"/>
  <c r="U435" i="2"/>
  <c r="T434" i="2"/>
  <c r="U434" i="2"/>
  <c r="T433" i="2"/>
  <c r="U433" i="2"/>
  <c r="T432" i="2"/>
  <c r="U432" i="2"/>
  <c r="T431" i="2"/>
  <c r="U431" i="2"/>
  <c r="T430" i="2"/>
  <c r="U430" i="2"/>
  <c r="T429" i="2"/>
  <c r="U429" i="2"/>
  <c r="T428" i="2"/>
  <c r="U428" i="2"/>
  <c r="T427" i="2"/>
  <c r="U427" i="2"/>
  <c r="T426" i="2"/>
  <c r="U426" i="2"/>
  <c r="T425" i="2"/>
  <c r="U425" i="2"/>
  <c r="T424" i="2"/>
  <c r="U424" i="2"/>
  <c r="T423" i="2"/>
  <c r="U423" i="2"/>
  <c r="T422" i="2"/>
  <c r="U422" i="2"/>
  <c r="T421" i="2"/>
  <c r="U421" i="2"/>
  <c r="T420" i="2"/>
  <c r="U420" i="2"/>
  <c r="T419" i="2"/>
  <c r="U419" i="2"/>
  <c r="T418" i="2"/>
  <c r="U418" i="2"/>
  <c r="T417" i="2"/>
  <c r="U417" i="2"/>
  <c r="T416" i="2"/>
  <c r="U416" i="2"/>
  <c r="T415" i="2"/>
  <c r="U415" i="2"/>
  <c r="T414" i="2"/>
  <c r="U414" i="2"/>
  <c r="T413" i="2"/>
  <c r="U413" i="2"/>
  <c r="T412" i="2"/>
  <c r="U412" i="2"/>
  <c r="T411" i="2"/>
  <c r="U411" i="2"/>
  <c r="T410" i="2"/>
  <c r="U410" i="2"/>
  <c r="T409" i="2"/>
  <c r="U409" i="2"/>
  <c r="T408" i="2"/>
  <c r="U408" i="2"/>
  <c r="T407" i="2"/>
  <c r="U407" i="2"/>
  <c r="T406" i="2"/>
  <c r="U406" i="2"/>
  <c r="T405" i="2"/>
  <c r="U405" i="2"/>
  <c r="T404" i="2"/>
  <c r="U404" i="2"/>
  <c r="T403" i="2"/>
  <c r="U403" i="2"/>
  <c r="T402" i="2"/>
  <c r="U402" i="2"/>
  <c r="T401" i="2"/>
  <c r="U401" i="2"/>
  <c r="T400" i="2"/>
  <c r="U400" i="2"/>
  <c r="T399" i="2"/>
  <c r="U399" i="2"/>
  <c r="T398" i="2"/>
  <c r="U398" i="2"/>
  <c r="T397" i="2"/>
  <c r="U397" i="2"/>
  <c r="T396" i="2"/>
  <c r="U396" i="2"/>
  <c r="T395" i="2"/>
  <c r="U395" i="2"/>
  <c r="T394" i="2"/>
  <c r="U394" i="2"/>
  <c r="T393" i="2"/>
  <c r="U393" i="2"/>
  <c r="T392" i="2"/>
  <c r="U392" i="2"/>
  <c r="T391" i="2"/>
  <c r="U391" i="2"/>
  <c r="T390" i="2"/>
  <c r="U390" i="2"/>
  <c r="T389" i="2"/>
  <c r="U389" i="2"/>
  <c r="T388" i="2"/>
  <c r="U388" i="2"/>
  <c r="T387" i="2"/>
  <c r="U387" i="2"/>
  <c r="T386" i="2"/>
  <c r="U386" i="2"/>
  <c r="T385" i="2"/>
  <c r="U385" i="2"/>
  <c r="T384" i="2"/>
  <c r="U384" i="2"/>
  <c r="T383" i="2"/>
  <c r="U383" i="2"/>
  <c r="T382" i="2"/>
  <c r="U382" i="2"/>
  <c r="T381" i="2"/>
  <c r="U381" i="2"/>
  <c r="T380" i="2"/>
  <c r="U380" i="2"/>
  <c r="T379" i="2"/>
  <c r="U379" i="2"/>
  <c r="T378" i="2"/>
  <c r="U378" i="2"/>
  <c r="T377" i="2"/>
  <c r="U377" i="2"/>
  <c r="T376" i="2"/>
  <c r="U376" i="2"/>
  <c r="T375" i="2"/>
  <c r="U375" i="2"/>
  <c r="T374" i="2"/>
  <c r="U374" i="2"/>
  <c r="T373" i="2"/>
  <c r="U373" i="2"/>
  <c r="T372" i="2"/>
  <c r="U372" i="2"/>
  <c r="T371" i="2"/>
  <c r="U371" i="2"/>
  <c r="T370" i="2"/>
  <c r="U370" i="2"/>
  <c r="T369" i="2"/>
  <c r="U369" i="2"/>
  <c r="T368" i="2"/>
  <c r="U368" i="2"/>
  <c r="T367" i="2"/>
  <c r="U367" i="2"/>
  <c r="T366" i="2"/>
  <c r="U366" i="2"/>
  <c r="T365" i="2"/>
  <c r="U365" i="2"/>
  <c r="T364" i="2"/>
  <c r="U364" i="2"/>
  <c r="T363" i="2"/>
  <c r="U363" i="2"/>
  <c r="T362" i="2"/>
  <c r="U362" i="2"/>
  <c r="T361" i="2"/>
  <c r="U361" i="2"/>
  <c r="T360" i="2"/>
  <c r="U360" i="2"/>
  <c r="T359" i="2"/>
  <c r="U359" i="2"/>
  <c r="T358" i="2"/>
  <c r="U358" i="2"/>
  <c r="T357" i="2"/>
  <c r="U357" i="2"/>
  <c r="T356" i="2"/>
  <c r="U356" i="2"/>
  <c r="T355" i="2"/>
  <c r="U355" i="2"/>
  <c r="T354" i="2"/>
  <c r="U354" i="2"/>
  <c r="T353" i="2"/>
  <c r="U353" i="2"/>
  <c r="T352" i="2"/>
  <c r="U352" i="2"/>
  <c r="T351" i="2"/>
  <c r="U351" i="2"/>
  <c r="T350" i="2"/>
  <c r="U350" i="2"/>
  <c r="T349" i="2"/>
  <c r="U349" i="2"/>
  <c r="T348" i="2"/>
  <c r="U348" i="2"/>
  <c r="T347" i="2"/>
  <c r="U347" i="2"/>
  <c r="T346" i="2"/>
  <c r="U346" i="2"/>
  <c r="T345" i="2"/>
  <c r="U345" i="2"/>
  <c r="T344" i="2"/>
  <c r="U344" i="2"/>
  <c r="T343" i="2"/>
  <c r="U343" i="2"/>
  <c r="T342" i="2"/>
  <c r="U342" i="2"/>
  <c r="T341" i="2"/>
  <c r="U341" i="2"/>
  <c r="T340" i="2"/>
  <c r="U340" i="2"/>
  <c r="T339" i="2"/>
  <c r="U339" i="2"/>
  <c r="T338" i="2"/>
  <c r="U338" i="2"/>
  <c r="T337" i="2"/>
  <c r="U337" i="2"/>
  <c r="T336" i="2"/>
  <c r="U336" i="2"/>
  <c r="T335" i="2"/>
  <c r="U335" i="2"/>
  <c r="T334" i="2"/>
  <c r="U334" i="2"/>
  <c r="T333" i="2"/>
  <c r="U333" i="2"/>
  <c r="T332" i="2"/>
  <c r="U332" i="2"/>
  <c r="T331" i="2"/>
  <c r="U331" i="2"/>
  <c r="T330" i="2"/>
  <c r="U330" i="2"/>
  <c r="T329" i="2"/>
  <c r="U329" i="2"/>
  <c r="T328" i="2"/>
  <c r="U328" i="2"/>
  <c r="T327" i="2"/>
  <c r="U327" i="2"/>
  <c r="T326" i="2"/>
  <c r="U326" i="2"/>
  <c r="T325" i="2"/>
  <c r="U325" i="2"/>
  <c r="T324" i="2"/>
  <c r="U324" i="2"/>
  <c r="T323" i="2"/>
  <c r="U323" i="2"/>
  <c r="T322" i="2"/>
  <c r="U322" i="2"/>
  <c r="T321" i="2"/>
  <c r="U321" i="2"/>
  <c r="T320" i="2"/>
  <c r="U320" i="2"/>
  <c r="T319" i="2"/>
  <c r="U319" i="2"/>
  <c r="T318" i="2"/>
  <c r="U318" i="2"/>
  <c r="T317" i="2"/>
  <c r="U317" i="2"/>
  <c r="T316" i="2"/>
  <c r="U316" i="2"/>
  <c r="T315" i="2"/>
  <c r="U315" i="2"/>
  <c r="T314" i="2"/>
  <c r="U314" i="2"/>
  <c r="T313" i="2"/>
  <c r="U313" i="2"/>
  <c r="T312" i="2"/>
  <c r="U312" i="2"/>
  <c r="T311" i="2"/>
  <c r="U311" i="2"/>
  <c r="T310" i="2"/>
  <c r="U310" i="2"/>
  <c r="T309" i="2"/>
  <c r="U309" i="2"/>
  <c r="T308" i="2"/>
  <c r="U308" i="2"/>
  <c r="T307" i="2"/>
  <c r="U307" i="2"/>
  <c r="T306" i="2"/>
  <c r="U306" i="2"/>
  <c r="T305" i="2"/>
  <c r="U305" i="2"/>
  <c r="T304" i="2"/>
  <c r="U304" i="2"/>
  <c r="T303" i="2"/>
  <c r="U303" i="2"/>
  <c r="T302" i="2"/>
  <c r="U302" i="2"/>
  <c r="T301" i="2"/>
  <c r="U301" i="2"/>
  <c r="T300" i="2"/>
  <c r="U300" i="2"/>
  <c r="T299" i="2"/>
  <c r="U299" i="2"/>
  <c r="T298" i="2"/>
  <c r="U298" i="2"/>
  <c r="T297" i="2"/>
  <c r="U297" i="2"/>
  <c r="T296" i="2"/>
  <c r="U296" i="2"/>
  <c r="T295" i="2"/>
  <c r="U295" i="2"/>
  <c r="T294" i="2"/>
  <c r="U294" i="2"/>
  <c r="T293" i="2"/>
  <c r="U293" i="2"/>
  <c r="T292" i="2"/>
  <c r="U292" i="2"/>
  <c r="T291" i="2"/>
  <c r="U291" i="2"/>
  <c r="T290" i="2"/>
  <c r="U290" i="2"/>
  <c r="T289" i="2"/>
  <c r="U289" i="2"/>
  <c r="T288" i="2"/>
  <c r="U288" i="2"/>
  <c r="T287" i="2"/>
  <c r="U287" i="2"/>
  <c r="T286" i="2"/>
  <c r="U286" i="2"/>
  <c r="T285" i="2"/>
  <c r="U285" i="2"/>
  <c r="T284" i="2"/>
  <c r="U284" i="2"/>
  <c r="T283" i="2"/>
  <c r="U283" i="2"/>
  <c r="T282" i="2"/>
  <c r="U282" i="2"/>
  <c r="T281" i="2"/>
  <c r="U281" i="2"/>
  <c r="T280" i="2"/>
  <c r="U280" i="2"/>
  <c r="T279" i="2"/>
  <c r="U279" i="2"/>
  <c r="T278" i="2"/>
  <c r="U278" i="2"/>
  <c r="T277" i="2"/>
  <c r="U277" i="2"/>
  <c r="T276" i="2"/>
  <c r="U276" i="2"/>
  <c r="T275" i="2"/>
  <c r="U275" i="2"/>
  <c r="T274" i="2"/>
  <c r="U274" i="2"/>
  <c r="T273" i="2"/>
  <c r="U273" i="2"/>
  <c r="T272" i="2"/>
  <c r="U272" i="2"/>
  <c r="T271" i="2"/>
  <c r="U271" i="2"/>
  <c r="T270" i="2"/>
  <c r="U270" i="2"/>
  <c r="T269" i="2"/>
  <c r="U269" i="2"/>
  <c r="T268" i="2"/>
  <c r="U268" i="2"/>
  <c r="T267" i="2"/>
  <c r="U267" i="2"/>
  <c r="T266" i="2"/>
  <c r="U266" i="2"/>
  <c r="T265" i="2"/>
  <c r="U265" i="2"/>
  <c r="T264" i="2"/>
  <c r="U264" i="2"/>
  <c r="T263" i="2"/>
  <c r="U263" i="2"/>
  <c r="T262" i="2"/>
  <c r="U262" i="2"/>
  <c r="T261" i="2"/>
  <c r="U261" i="2"/>
  <c r="T260" i="2"/>
  <c r="U260" i="2"/>
  <c r="T259" i="2"/>
  <c r="U259" i="2"/>
  <c r="T258" i="2"/>
  <c r="U258" i="2"/>
  <c r="T257" i="2"/>
  <c r="U257" i="2"/>
  <c r="T256" i="2"/>
  <c r="U256" i="2"/>
  <c r="T255" i="2"/>
  <c r="U255" i="2"/>
  <c r="T254" i="2"/>
  <c r="U254" i="2"/>
  <c r="T253" i="2"/>
  <c r="U253" i="2"/>
  <c r="T252" i="2"/>
  <c r="U252" i="2"/>
  <c r="T251" i="2"/>
  <c r="U251" i="2"/>
  <c r="T250" i="2"/>
  <c r="U250" i="2"/>
  <c r="T249" i="2"/>
  <c r="U249" i="2"/>
  <c r="T248" i="2"/>
  <c r="U248" i="2"/>
  <c r="T247" i="2"/>
  <c r="U247" i="2"/>
  <c r="T246" i="2"/>
  <c r="U246" i="2"/>
  <c r="T245" i="2"/>
  <c r="U245" i="2"/>
  <c r="T244" i="2"/>
  <c r="U244" i="2"/>
  <c r="T243" i="2"/>
  <c r="U243" i="2"/>
  <c r="T242" i="2"/>
  <c r="U242" i="2"/>
  <c r="T241" i="2"/>
  <c r="U241" i="2"/>
  <c r="T240" i="2"/>
  <c r="U240" i="2"/>
  <c r="T239" i="2"/>
  <c r="U239" i="2"/>
  <c r="T238" i="2"/>
  <c r="U238" i="2"/>
  <c r="T237" i="2"/>
  <c r="U237" i="2"/>
  <c r="T236" i="2"/>
  <c r="U236" i="2"/>
  <c r="T235" i="2"/>
  <c r="U235" i="2"/>
  <c r="T234" i="2"/>
  <c r="U234" i="2"/>
  <c r="T233" i="2"/>
  <c r="U233" i="2"/>
  <c r="T232" i="2"/>
  <c r="U232" i="2"/>
  <c r="T231" i="2"/>
  <c r="U231" i="2"/>
  <c r="T230" i="2"/>
  <c r="U230" i="2"/>
  <c r="T229" i="2"/>
  <c r="U229" i="2"/>
  <c r="T228" i="2"/>
  <c r="U228" i="2"/>
  <c r="T227" i="2"/>
  <c r="U227" i="2"/>
  <c r="T226" i="2"/>
  <c r="U226" i="2"/>
  <c r="T225" i="2"/>
  <c r="U225" i="2"/>
  <c r="T224" i="2"/>
  <c r="U224" i="2"/>
  <c r="T223" i="2"/>
  <c r="U223" i="2"/>
  <c r="T222" i="2"/>
  <c r="U222" i="2"/>
  <c r="T221" i="2"/>
  <c r="U221" i="2"/>
  <c r="T220" i="2"/>
  <c r="U220" i="2"/>
  <c r="T219" i="2"/>
  <c r="U219" i="2"/>
  <c r="T218" i="2"/>
  <c r="U218" i="2"/>
  <c r="T217" i="2"/>
  <c r="U217" i="2"/>
  <c r="T216" i="2"/>
  <c r="U216" i="2"/>
  <c r="T215" i="2"/>
  <c r="U215" i="2"/>
  <c r="T214" i="2"/>
  <c r="U214" i="2"/>
  <c r="T213" i="2"/>
  <c r="U213" i="2"/>
  <c r="T212" i="2"/>
  <c r="U212" i="2"/>
  <c r="T211" i="2"/>
  <c r="U211" i="2"/>
  <c r="T210" i="2"/>
  <c r="U210" i="2"/>
  <c r="T209" i="2"/>
  <c r="U209" i="2"/>
  <c r="T208" i="2"/>
  <c r="U208" i="2"/>
  <c r="T207" i="2"/>
  <c r="U207" i="2"/>
  <c r="T206" i="2"/>
  <c r="U206" i="2"/>
  <c r="T205" i="2"/>
  <c r="U205" i="2"/>
  <c r="T204" i="2"/>
  <c r="U204" i="2"/>
  <c r="T203" i="2"/>
  <c r="U203" i="2"/>
  <c r="T202" i="2"/>
  <c r="U202" i="2"/>
  <c r="T201" i="2"/>
  <c r="U201" i="2"/>
  <c r="T200" i="2"/>
  <c r="U200" i="2"/>
  <c r="T199" i="2"/>
  <c r="U199" i="2"/>
  <c r="T198" i="2"/>
  <c r="U198" i="2"/>
  <c r="T197" i="2"/>
  <c r="U197" i="2"/>
  <c r="T196" i="2"/>
  <c r="U196" i="2"/>
  <c r="T195" i="2"/>
  <c r="U195" i="2"/>
  <c r="T194" i="2"/>
  <c r="U194" i="2"/>
  <c r="T193" i="2"/>
  <c r="U193" i="2"/>
  <c r="T192" i="2"/>
  <c r="U192" i="2"/>
  <c r="T191" i="2"/>
  <c r="U191" i="2"/>
  <c r="T190" i="2"/>
  <c r="U190" i="2"/>
  <c r="T189" i="2"/>
  <c r="U189" i="2"/>
  <c r="T188" i="2"/>
  <c r="U188" i="2"/>
  <c r="T187" i="2"/>
  <c r="U187" i="2"/>
  <c r="T186" i="2"/>
  <c r="U186" i="2"/>
  <c r="T185" i="2"/>
  <c r="U185" i="2"/>
  <c r="T184" i="2"/>
  <c r="U184" i="2"/>
  <c r="T183" i="2"/>
  <c r="U183" i="2"/>
  <c r="T182" i="2"/>
  <c r="U182" i="2"/>
  <c r="T181" i="2"/>
  <c r="U181" i="2"/>
  <c r="T180" i="2"/>
  <c r="U180" i="2"/>
  <c r="T179" i="2"/>
  <c r="U179" i="2"/>
  <c r="T178" i="2"/>
  <c r="U178" i="2"/>
  <c r="T177" i="2"/>
  <c r="U177" i="2"/>
  <c r="T176" i="2"/>
  <c r="U176" i="2"/>
  <c r="T175" i="2"/>
  <c r="U175" i="2"/>
  <c r="T174" i="2"/>
  <c r="U174" i="2"/>
  <c r="T173" i="2"/>
  <c r="U173" i="2"/>
  <c r="T172" i="2"/>
  <c r="U172" i="2"/>
  <c r="T171" i="2"/>
  <c r="U171" i="2"/>
  <c r="T170" i="2"/>
  <c r="U170" i="2"/>
  <c r="T169" i="2"/>
  <c r="U169" i="2"/>
  <c r="T168" i="2"/>
  <c r="U168" i="2"/>
  <c r="T167" i="2"/>
  <c r="U167" i="2"/>
  <c r="T166" i="2"/>
  <c r="U166" i="2"/>
  <c r="T165" i="2"/>
  <c r="U165" i="2"/>
  <c r="T164" i="2"/>
  <c r="U164" i="2"/>
  <c r="T163" i="2"/>
  <c r="U163" i="2"/>
  <c r="T162" i="2"/>
  <c r="U162" i="2"/>
  <c r="T161" i="2"/>
  <c r="U161" i="2"/>
  <c r="T160" i="2"/>
  <c r="U160" i="2"/>
  <c r="T159" i="2"/>
  <c r="U159" i="2"/>
  <c r="T158" i="2"/>
  <c r="U158" i="2"/>
  <c r="T157" i="2"/>
  <c r="U157" i="2"/>
  <c r="T156" i="2"/>
  <c r="U156" i="2"/>
  <c r="T155" i="2"/>
  <c r="U155" i="2"/>
  <c r="T154" i="2"/>
  <c r="U154" i="2"/>
  <c r="T153" i="2"/>
  <c r="U153" i="2"/>
  <c r="T152" i="2"/>
  <c r="U152" i="2"/>
  <c r="T151" i="2"/>
  <c r="U151" i="2"/>
  <c r="T150" i="2"/>
  <c r="U150" i="2"/>
  <c r="T149" i="2"/>
  <c r="U149" i="2"/>
  <c r="T148" i="2"/>
  <c r="U148" i="2"/>
  <c r="T147" i="2"/>
  <c r="U147" i="2"/>
  <c r="T146" i="2"/>
  <c r="U146" i="2"/>
  <c r="T145" i="2"/>
  <c r="U145" i="2"/>
  <c r="T144" i="2"/>
  <c r="U144" i="2"/>
  <c r="T143" i="2"/>
  <c r="U143" i="2"/>
  <c r="T142" i="2"/>
  <c r="U142" i="2"/>
  <c r="T141" i="2"/>
  <c r="U141" i="2"/>
  <c r="T140" i="2"/>
  <c r="U140" i="2"/>
  <c r="T139" i="2"/>
  <c r="U139" i="2"/>
  <c r="T138" i="2"/>
  <c r="U138" i="2"/>
  <c r="T137" i="2"/>
  <c r="U137" i="2"/>
  <c r="T136" i="2"/>
  <c r="U136" i="2"/>
  <c r="T135" i="2"/>
  <c r="U135" i="2"/>
  <c r="T134" i="2"/>
  <c r="U134" i="2"/>
  <c r="T133" i="2"/>
  <c r="U133" i="2"/>
  <c r="T132" i="2"/>
  <c r="U132" i="2"/>
  <c r="T131" i="2"/>
  <c r="U131" i="2"/>
  <c r="T130" i="2"/>
  <c r="U130" i="2"/>
  <c r="T129" i="2"/>
  <c r="U129" i="2"/>
  <c r="T128" i="2"/>
  <c r="U128" i="2"/>
  <c r="T127" i="2"/>
  <c r="U127" i="2"/>
  <c r="T126" i="2"/>
  <c r="U126" i="2"/>
  <c r="T125" i="2"/>
  <c r="U125" i="2"/>
  <c r="T124" i="2"/>
  <c r="U124" i="2"/>
  <c r="T123" i="2"/>
  <c r="U123" i="2"/>
  <c r="T122" i="2"/>
  <c r="U122" i="2"/>
  <c r="T121" i="2"/>
  <c r="U121" i="2"/>
  <c r="T120" i="2"/>
  <c r="U120" i="2"/>
  <c r="T119" i="2"/>
  <c r="U119" i="2"/>
  <c r="T118" i="2"/>
  <c r="U118" i="2"/>
  <c r="T117" i="2"/>
  <c r="U117" i="2"/>
  <c r="T116" i="2"/>
  <c r="U116" i="2"/>
  <c r="T115" i="2"/>
  <c r="U115" i="2"/>
  <c r="T114" i="2"/>
  <c r="U114" i="2"/>
  <c r="T113" i="2"/>
  <c r="U113" i="2"/>
  <c r="T112" i="2"/>
  <c r="U112" i="2"/>
  <c r="T111" i="2"/>
  <c r="U111" i="2"/>
  <c r="T110" i="2"/>
  <c r="U110" i="2"/>
  <c r="T109" i="2"/>
  <c r="U109" i="2"/>
  <c r="T108" i="2"/>
  <c r="U108" i="2"/>
  <c r="T107" i="2"/>
  <c r="U107" i="2"/>
  <c r="T106" i="2"/>
  <c r="U106" i="2"/>
  <c r="T105" i="2"/>
  <c r="U105" i="2"/>
  <c r="T104" i="2"/>
  <c r="U104" i="2"/>
  <c r="T103" i="2"/>
  <c r="U103" i="2"/>
  <c r="T102" i="2"/>
  <c r="U102" i="2"/>
  <c r="T101" i="2"/>
  <c r="U101" i="2"/>
  <c r="T100" i="2"/>
  <c r="U100" i="2"/>
  <c r="T99" i="2"/>
  <c r="U99" i="2"/>
  <c r="T98" i="2"/>
  <c r="U98" i="2"/>
  <c r="T97" i="2"/>
  <c r="U97" i="2"/>
  <c r="T96" i="2"/>
  <c r="U96" i="2"/>
  <c r="T95" i="2"/>
  <c r="U95" i="2"/>
  <c r="T94" i="2"/>
  <c r="U94" i="2"/>
  <c r="T93" i="2"/>
  <c r="U93" i="2"/>
  <c r="T92" i="2"/>
  <c r="U92" i="2"/>
  <c r="T91" i="2"/>
  <c r="U91" i="2"/>
  <c r="T90" i="2"/>
  <c r="U90" i="2"/>
  <c r="T89" i="2"/>
  <c r="U89" i="2"/>
  <c r="T88" i="2"/>
  <c r="U88" i="2"/>
  <c r="T87" i="2"/>
  <c r="U87" i="2"/>
  <c r="T86" i="2"/>
  <c r="U86" i="2"/>
  <c r="T85" i="2"/>
  <c r="U85" i="2"/>
  <c r="T84" i="2"/>
  <c r="U84" i="2"/>
  <c r="T83" i="2"/>
  <c r="U83" i="2"/>
  <c r="T82" i="2"/>
  <c r="U82" i="2"/>
  <c r="T81" i="2"/>
  <c r="U81" i="2"/>
  <c r="T80" i="2"/>
  <c r="U80" i="2"/>
  <c r="T79" i="2"/>
  <c r="U79" i="2"/>
  <c r="T78" i="2"/>
  <c r="U78" i="2"/>
  <c r="T77" i="2"/>
  <c r="U77" i="2"/>
  <c r="T76" i="2"/>
  <c r="U76" i="2"/>
  <c r="T75" i="2"/>
  <c r="U75" i="2"/>
  <c r="T74" i="2"/>
  <c r="U74" i="2"/>
  <c r="T73" i="2"/>
  <c r="U73" i="2"/>
  <c r="T72" i="2"/>
  <c r="U72" i="2"/>
  <c r="T71" i="2"/>
  <c r="U71" i="2"/>
  <c r="T70" i="2"/>
  <c r="U70" i="2"/>
  <c r="T69" i="2"/>
  <c r="U69" i="2"/>
  <c r="T68" i="2"/>
  <c r="U68" i="2"/>
  <c r="T67" i="2"/>
  <c r="U67" i="2"/>
  <c r="T66" i="2"/>
  <c r="U66" i="2"/>
  <c r="T65" i="2"/>
  <c r="U65" i="2"/>
  <c r="T64" i="2"/>
  <c r="U64" i="2"/>
  <c r="T63" i="2"/>
  <c r="U63" i="2"/>
  <c r="T62" i="2"/>
  <c r="U62" i="2"/>
  <c r="T61" i="2"/>
  <c r="U61" i="2"/>
  <c r="T60" i="2"/>
  <c r="U60" i="2"/>
  <c r="T59" i="2"/>
  <c r="U59" i="2"/>
  <c r="T58" i="2"/>
  <c r="U58" i="2"/>
  <c r="T57" i="2"/>
  <c r="U57" i="2"/>
  <c r="T56" i="2"/>
  <c r="U56" i="2"/>
  <c r="T55" i="2"/>
  <c r="U55" i="2"/>
  <c r="T54" i="2"/>
  <c r="U54" i="2"/>
  <c r="T53" i="2"/>
  <c r="U53" i="2"/>
  <c r="T52" i="2"/>
  <c r="U52" i="2"/>
  <c r="T51" i="2"/>
  <c r="U51" i="2"/>
  <c r="T50" i="2"/>
  <c r="U50" i="2"/>
  <c r="T49" i="2"/>
  <c r="U49" i="2"/>
  <c r="T48" i="2"/>
  <c r="U48" i="2"/>
  <c r="T47" i="2"/>
  <c r="U47" i="2"/>
  <c r="T46" i="2"/>
  <c r="U46" i="2"/>
  <c r="T45" i="2"/>
  <c r="U45" i="2"/>
  <c r="T44" i="2"/>
  <c r="U44" i="2"/>
  <c r="T43" i="2"/>
  <c r="U43" i="2"/>
  <c r="T42" i="2"/>
  <c r="U42" i="2"/>
  <c r="T41" i="2"/>
  <c r="U41" i="2"/>
  <c r="T40" i="2"/>
  <c r="U40" i="2"/>
  <c r="T39" i="2"/>
  <c r="U39" i="2"/>
  <c r="T38" i="2"/>
  <c r="U38" i="2"/>
  <c r="T37" i="2"/>
  <c r="U37" i="2"/>
  <c r="T36" i="2"/>
  <c r="U36" i="2"/>
  <c r="T35" i="2"/>
  <c r="U35" i="2"/>
  <c r="T34" i="2"/>
  <c r="U34" i="2"/>
  <c r="T33" i="2"/>
  <c r="U33" i="2"/>
  <c r="T32" i="2"/>
  <c r="U32" i="2"/>
  <c r="T31" i="2"/>
  <c r="U31" i="2"/>
  <c r="T30" i="2"/>
  <c r="U30" i="2"/>
  <c r="T29" i="2"/>
  <c r="U29" i="2"/>
  <c r="T28" i="2"/>
  <c r="U28" i="2"/>
  <c r="T27" i="2"/>
  <c r="U27" i="2"/>
  <c r="T26" i="2"/>
  <c r="U26" i="2"/>
  <c r="T25" i="2"/>
  <c r="U25" i="2"/>
  <c r="T24" i="2"/>
  <c r="U24" i="2"/>
  <c r="T23" i="2"/>
  <c r="U23" i="2"/>
  <c r="T22" i="2"/>
  <c r="U22" i="2"/>
  <c r="T21" i="2"/>
  <c r="U21" i="2"/>
  <c r="T20" i="2"/>
  <c r="U20" i="2"/>
  <c r="T19" i="2"/>
  <c r="U19" i="2"/>
  <c r="T18" i="2"/>
  <c r="U18" i="2"/>
  <c r="T17" i="2"/>
  <c r="U17" i="2"/>
  <c r="T16" i="2"/>
  <c r="U16" i="2"/>
  <c r="T15" i="2"/>
  <c r="U15" i="2"/>
  <c r="T14" i="2"/>
  <c r="U14" i="2"/>
  <c r="T13" i="2"/>
  <c r="U13" i="2"/>
  <c r="T12" i="2"/>
  <c r="U12" i="2"/>
  <c r="S5" i="2"/>
  <c r="X6" i="2"/>
  <c r="X5" i="2"/>
  <c r="D15" i="6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H17" i="2"/>
  <c r="H16" i="2"/>
  <c r="H15" i="2"/>
  <c r="H14" i="2"/>
  <c r="C4883" i="2"/>
  <c r="H4883" i="2"/>
  <c r="C4882" i="2"/>
  <c r="H4882" i="2"/>
  <c r="C4881" i="2"/>
  <c r="H4881" i="2"/>
  <c r="C4880" i="2"/>
  <c r="H4880" i="2"/>
  <c r="C4879" i="2"/>
  <c r="H4879" i="2"/>
  <c r="C4878" i="2"/>
  <c r="H4878" i="2"/>
  <c r="C4877" i="2"/>
  <c r="H4877" i="2"/>
  <c r="C4876" i="2"/>
  <c r="H4876" i="2"/>
  <c r="C4875" i="2"/>
  <c r="H4875" i="2"/>
  <c r="C4874" i="2"/>
  <c r="H4874" i="2"/>
  <c r="C4873" i="2"/>
  <c r="H4873" i="2"/>
  <c r="C4872" i="2"/>
  <c r="H4872" i="2"/>
  <c r="C4871" i="2"/>
  <c r="H4871" i="2"/>
  <c r="C4870" i="2"/>
  <c r="H4870" i="2"/>
  <c r="C4869" i="2"/>
  <c r="H4869" i="2"/>
  <c r="C4868" i="2"/>
  <c r="H4868" i="2"/>
  <c r="C4867" i="2"/>
  <c r="H4867" i="2"/>
  <c r="C4866" i="2"/>
  <c r="H4866" i="2"/>
  <c r="C4865" i="2"/>
  <c r="H4865" i="2"/>
  <c r="C4864" i="2"/>
  <c r="H4864" i="2"/>
  <c r="C4863" i="2"/>
  <c r="H4863" i="2"/>
  <c r="C4862" i="2"/>
  <c r="H4862" i="2"/>
  <c r="C4861" i="2"/>
  <c r="H4861" i="2"/>
  <c r="C4860" i="2"/>
  <c r="H4860" i="2"/>
  <c r="C4859" i="2"/>
  <c r="H4859" i="2"/>
  <c r="C4858" i="2"/>
  <c r="H4858" i="2"/>
  <c r="C4857" i="2"/>
  <c r="H4857" i="2"/>
  <c r="C4856" i="2"/>
  <c r="H4856" i="2"/>
  <c r="C4855" i="2"/>
  <c r="H4855" i="2"/>
  <c r="C4854" i="2"/>
  <c r="H4854" i="2"/>
  <c r="C4853" i="2"/>
  <c r="H4853" i="2"/>
  <c r="C4852" i="2"/>
  <c r="H4852" i="2"/>
  <c r="C4851" i="2"/>
  <c r="H4851" i="2"/>
  <c r="C4850" i="2"/>
  <c r="H4850" i="2"/>
  <c r="C4849" i="2"/>
  <c r="H4849" i="2"/>
  <c r="C4848" i="2"/>
  <c r="H4848" i="2"/>
  <c r="C4847" i="2"/>
  <c r="H4847" i="2"/>
  <c r="C4846" i="2"/>
  <c r="H4846" i="2"/>
  <c r="C4845" i="2"/>
  <c r="H4845" i="2"/>
  <c r="C4844" i="2"/>
  <c r="H4844" i="2"/>
  <c r="C4843" i="2"/>
  <c r="H4843" i="2"/>
  <c r="C4842" i="2"/>
  <c r="H4842" i="2"/>
  <c r="C4841" i="2"/>
  <c r="H4841" i="2"/>
  <c r="C4840" i="2"/>
  <c r="H4840" i="2"/>
  <c r="C4839" i="2"/>
  <c r="H4839" i="2"/>
  <c r="C4838" i="2"/>
  <c r="H4838" i="2"/>
  <c r="C4837" i="2"/>
  <c r="H4837" i="2"/>
  <c r="C4836" i="2"/>
  <c r="H4836" i="2"/>
  <c r="C4835" i="2"/>
  <c r="H4835" i="2"/>
  <c r="C4834" i="2"/>
  <c r="H4834" i="2"/>
  <c r="C4833" i="2"/>
  <c r="H4833" i="2"/>
  <c r="C4832" i="2"/>
  <c r="H4832" i="2"/>
  <c r="C4831" i="2"/>
  <c r="H4831" i="2"/>
  <c r="C4830" i="2"/>
  <c r="H4830" i="2"/>
  <c r="C4829" i="2"/>
  <c r="H4829" i="2"/>
  <c r="C4828" i="2"/>
  <c r="H4828" i="2"/>
  <c r="C4827" i="2"/>
  <c r="H4827" i="2"/>
  <c r="C4826" i="2"/>
  <c r="H4826" i="2"/>
  <c r="C4825" i="2"/>
  <c r="H4825" i="2"/>
  <c r="C4824" i="2"/>
  <c r="H4824" i="2"/>
  <c r="C4823" i="2"/>
  <c r="H4823" i="2"/>
  <c r="C4822" i="2"/>
  <c r="H4822" i="2"/>
  <c r="C4821" i="2"/>
  <c r="H4821" i="2"/>
  <c r="C4820" i="2"/>
  <c r="H4820" i="2"/>
  <c r="C4819" i="2"/>
  <c r="H4819" i="2"/>
  <c r="C4818" i="2"/>
  <c r="H4818" i="2"/>
  <c r="C4817" i="2"/>
  <c r="H4817" i="2"/>
  <c r="C4816" i="2"/>
  <c r="H4816" i="2"/>
  <c r="C4815" i="2"/>
  <c r="H4815" i="2"/>
  <c r="C4814" i="2"/>
  <c r="H4814" i="2"/>
  <c r="C4813" i="2"/>
  <c r="H4813" i="2"/>
  <c r="C4812" i="2"/>
  <c r="H4812" i="2"/>
  <c r="C4811" i="2"/>
  <c r="H4811" i="2"/>
  <c r="C4810" i="2"/>
  <c r="H4810" i="2"/>
  <c r="C4809" i="2"/>
  <c r="H4809" i="2"/>
  <c r="C4808" i="2"/>
  <c r="H4808" i="2"/>
  <c r="C4807" i="2"/>
  <c r="H4807" i="2"/>
  <c r="C4806" i="2"/>
  <c r="H4806" i="2"/>
  <c r="C4805" i="2"/>
  <c r="H4805" i="2"/>
  <c r="C4804" i="2"/>
  <c r="H4804" i="2"/>
  <c r="C4803" i="2"/>
  <c r="H4803" i="2"/>
  <c r="C4802" i="2"/>
  <c r="H4802" i="2"/>
  <c r="C4801" i="2"/>
  <c r="H4801" i="2"/>
  <c r="C4800" i="2"/>
  <c r="H4800" i="2"/>
  <c r="C4799" i="2"/>
  <c r="H4799" i="2"/>
  <c r="C4798" i="2"/>
  <c r="H4798" i="2"/>
  <c r="C4797" i="2"/>
  <c r="H4797" i="2"/>
  <c r="C4796" i="2"/>
  <c r="H4796" i="2"/>
  <c r="C4795" i="2"/>
  <c r="H4795" i="2"/>
  <c r="C4794" i="2"/>
  <c r="H4794" i="2"/>
  <c r="C4793" i="2"/>
  <c r="H4793" i="2"/>
  <c r="C4792" i="2"/>
  <c r="H4792" i="2"/>
  <c r="C4791" i="2"/>
  <c r="H4791" i="2"/>
  <c r="C4790" i="2"/>
  <c r="H4790" i="2"/>
  <c r="C4789" i="2"/>
  <c r="H4789" i="2"/>
  <c r="C4788" i="2"/>
  <c r="H4788" i="2"/>
  <c r="C4787" i="2"/>
  <c r="H4787" i="2"/>
  <c r="C4786" i="2"/>
  <c r="H4786" i="2"/>
  <c r="C4785" i="2"/>
  <c r="H4785" i="2"/>
  <c r="C4784" i="2"/>
  <c r="H4784" i="2"/>
  <c r="C4783" i="2"/>
  <c r="H4783" i="2"/>
  <c r="C4782" i="2"/>
  <c r="H4782" i="2"/>
  <c r="C4781" i="2"/>
  <c r="H4781" i="2"/>
  <c r="C4780" i="2"/>
  <c r="H4780" i="2"/>
  <c r="C4779" i="2"/>
  <c r="H4779" i="2"/>
  <c r="C4778" i="2"/>
  <c r="H4778" i="2"/>
  <c r="C4777" i="2"/>
  <c r="H4777" i="2"/>
  <c r="C4776" i="2"/>
  <c r="H4776" i="2"/>
  <c r="C4775" i="2"/>
  <c r="H4775" i="2"/>
  <c r="C4774" i="2"/>
  <c r="H4774" i="2"/>
  <c r="C4773" i="2"/>
  <c r="H4773" i="2"/>
  <c r="C4772" i="2"/>
  <c r="H4772" i="2"/>
  <c r="C4771" i="2"/>
  <c r="H4771" i="2"/>
  <c r="C4770" i="2"/>
  <c r="H4770" i="2"/>
  <c r="C4769" i="2"/>
  <c r="H4769" i="2"/>
  <c r="C4768" i="2"/>
  <c r="H4768" i="2"/>
  <c r="C4767" i="2"/>
  <c r="H4767" i="2"/>
  <c r="C4766" i="2"/>
  <c r="H4766" i="2"/>
  <c r="C4765" i="2"/>
  <c r="H4765" i="2"/>
  <c r="C4764" i="2"/>
  <c r="H4764" i="2"/>
  <c r="C4763" i="2"/>
  <c r="H4763" i="2"/>
  <c r="C4762" i="2"/>
  <c r="H4762" i="2"/>
  <c r="C4761" i="2"/>
  <c r="H4761" i="2"/>
  <c r="C4760" i="2"/>
  <c r="H4760" i="2"/>
  <c r="C4759" i="2"/>
  <c r="H4759" i="2"/>
  <c r="C4758" i="2"/>
  <c r="H4758" i="2"/>
  <c r="C4757" i="2"/>
  <c r="H4757" i="2"/>
  <c r="C4756" i="2"/>
  <c r="H4756" i="2"/>
  <c r="C4755" i="2"/>
  <c r="H4755" i="2"/>
  <c r="C4754" i="2"/>
  <c r="H4754" i="2"/>
  <c r="C4753" i="2"/>
  <c r="H4753" i="2"/>
  <c r="C4752" i="2"/>
  <c r="H4752" i="2"/>
  <c r="C4751" i="2"/>
  <c r="H4751" i="2"/>
  <c r="C4750" i="2"/>
  <c r="H4750" i="2"/>
  <c r="C4749" i="2"/>
  <c r="H4749" i="2"/>
  <c r="C4748" i="2"/>
  <c r="H4748" i="2"/>
  <c r="C4747" i="2"/>
  <c r="H4747" i="2"/>
  <c r="C4746" i="2"/>
  <c r="H4746" i="2"/>
  <c r="C4745" i="2"/>
  <c r="H4745" i="2"/>
  <c r="C4744" i="2"/>
  <c r="H4744" i="2"/>
  <c r="C4743" i="2"/>
  <c r="H4743" i="2"/>
  <c r="C4742" i="2"/>
  <c r="H4742" i="2"/>
  <c r="C4741" i="2"/>
  <c r="H4741" i="2"/>
  <c r="C4740" i="2"/>
  <c r="H4740" i="2"/>
  <c r="C4739" i="2"/>
  <c r="H4739" i="2"/>
  <c r="C4738" i="2"/>
  <c r="H4738" i="2"/>
  <c r="C4737" i="2"/>
  <c r="H4737" i="2"/>
  <c r="C4736" i="2"/>
  <c r="H4736" i="2"/>
  <c r="C4735" i="2"/>
  <c r="H4735" i="2"/>
  <c r="C4734" i="2"/>
  <c r="H4734" i="2"/>
  <c r="C4733" i="2"/>
  <c r="H4733" i="2"/>
  <c r="C4732" i="2"/>
  <c r="H4732" i="2"/>
  <c r="C4731" i="2"/>
  <c r="H4731" i="2"/>
  <c r="C4730" i="2"/>
  <c r="H4730" i="2"/>
  <c r="C4729" i="2"/>
  <c r="H4729" i="2"/>
  <c r="C4728" i="2"/>
  <c r="H4728" i="2"/>
  <c r="C4727" i="2"/>
  <c r="H4727" i="2"/>
  <c r="C4726" i="2"/>
  <c r="H4726" i="2"/>
  <c r="C4725" i="2"/>
  <c r="H4725" i="2"/>
  <c r="C4724" i="2"/>
  <c r="H4724" i="2"/>
  <c r="C4723" i="2"/>
  <c r="H4723" i="2"/>
  <c r="C4722" i="2"/>
  <c r="H4722" i="2"/>
  <c r="C4721" i="2"/>
  <c r="H4721" i="2"/>
  <c r="C4720" i="2"/>
  <c r="H4720" i="2"/>
  <c r="C4719" i="2"/>
  <c r="H4719" i="2"/>
  <c r="C4718" i="2"/>
  <c r="H4718" i="2"/>
  <c r="C4717" i="2"/>
  <c r="H4717" i="2"/>
  <c r="C4716" i="2"/>
  <c r="H4716" i="2"/>
  <c r="C4715" i="2"/>
  <c r="H4715" i="2"/>
  <c r="C4714" i="2"/>
  <c r="H4714" i="2"/>
  <c r="C4713" i="2"/>
  <c r="H4713" i="2"/>
  <c r="C4712" i="2"/>
  <c r="H4712" i="2"/>
  <c r="C4711" i="2"/>
  <c r="H4711" i="2"/>
  <c r="C4710" i="2"/>
  <c r="H4710" i="2"/>
  <c r="C4709" i="2"/>
  <c r="H4709" i="2"/>
  <c r="C4708" i="2"/>
  <c r="H4708" i="2"/>
  <c r="C4707" i="2"/>
  <c r="H4707" i="2"/>
  <c r="C4706" i="2"/>
  <c r="H4706" i="2"/>
  <c r="C4705" i="2"/>
  <c r="H4705" i="2"/>
  <c r="C4704" i="2"/>
  <c r="H4704" i="2"/>
  <c r="C4703" i="2"/>
  <c r="H4703" i="2"/>
  <c r="C4702" i="2"/>
  <c r="H4702" i="2"/>
  <c r="C4701" i="2"/>
  <c r="H4701" i="2"/>
  <c r="C4700" i="2"/>
  <c r="H4700" i="2"/>
  <c r="C4699" i="2"/>
  <c r="H4699" i="2"/>
  <c r="C4698" i="2"/>
  <c r="H4698" i="2"/>
  <c r="C4697" i="2"/>
  <c r="H4697" i="2"/>
  <c r="C4696" i="2"/>
  <c r="H4696" i="2"/>
  <c r="C4695" i="2"/>
  <c r="H4695" i="2"/>
  <c r="C4694" i="2"/>
  <c r="H4694" i="2"/>
  <c r="C4693" i="2"/>
  <c r="H4693" i="2"/>
  <c r="C4692" i="2"/>
  <c r="H4692" i="2"/>
  <c r="C4691" i="2"/>
  <c r="H4691" i="2"/>
  <c r="C4690" i="2"/>
  <c r="H4690" i="2"/>
  <c r="C4689" i="2"/>
  <c r="H4689" i="2"/>
  <c r="C4688" i="2"/>
  <c r="H4688" i="2"/>
  <c r="C4687" i="2"/>
  <c r="H4687" i="2"/>
  <c r="C4686" i="2"/>
  <c r="H4686" i="2"/>
  <c r="C4685" i="2"/>
  <c r="H4685" i="2"/>
  <c r="C4684" i="2"/>
  <c r="H4684" i="2"/>
  <c r="C4683" i="2"/>
  <c r="H4683" i="2"/>
  <c r="C4682" i="2"/>
  <c r="H4682" i="2"/>
  <c r="C4681" i="2"/>
  <c r="H4681" i="2"/>
  <c r="C4680" i="2"/>
  <c r="H4680" i="2"/>
  <c r="C4679" i="2"/>
  <c r="H4679" i="2"/>
  <c r="C4678" i="2"/>
  <c r="H4678" i="2"/>
  <c r="C4677" i="2"/>
  <c r="H4677" i="2"/>
  <c r="C4676" i="2"/>
  <c r="H4676" i="2"/>
  <c r="C4675" i="2"/>
  <c r="H4675" i="2"/>
  <c r="C4674" i="2"/>
  <c r="H4674" i="2"/>
  <c r="C4673" i="2"/>
  <c r="H4673" i="2"/>
  <c r="C4672" i="2"/>
  <c r="H4672" i="2"/>
  <c r="C4671" i="2"/>
  <c r="H4671" i="2"/>
  <c r="C4670" i="2"/>
  <c r="H4670" i="2"/>
  <c r="C4669" i="2"/>
  <c r="H4669" i="2"/>
  <c r="C4668" i="2"/>
  <c r="H4668" i="2"/>
  <c r="C4667" i="2"/>
  <c r="H4667" i="2"/>
  <c r="C4666" i="2"/>
  <c r="H4666" i="2"/>
  <c r="C4665" i="2"/>
  <c r="H4665" i="2"/>
  <c r="C4664" i="2"/>
  <c r="H4664" i="2"/>
  <c r="C4663" i="2"/>
  <c r="H4663" i="2"/>
  <c r="C4662" i="2"/>
  <c r="H4662" i="2"/>
  <c r="C4661" i="2"/>
  <c r="H4661" i="2"/>
  <c r="C4660" i="2"/>
  <c r="H4660" i="2"/>
  <c r="C4659" i="2"/>
  <c r="H4659" i="2"/>
  <c r="C4658" i="2"/>
  <c r="H4658" i="2"/>
  <c r="C4657" i="2"/>
  <c r="H4657" i="2"/>
  <c r="C4656" i="2"/>
  <c r="H4656" i="2"/>
  <c r="C4655" i="2"/>
  <c r="H4655" i="2"/>
  <c r="C4654" i="2"/>
  <c r="H4654" i="2"/>
  <c r="C4653" i="2"/>
  <c r="H4653" i="2"/>
  <c r="C4652" i="2"/>
  <c r="H4652" i="2"/>
  <c r="C4651" i="2"/>
  <c r="H4651" i="2"/>
  <c r="C4650" i="2"/>
  <c r="H4650" i="2"/>
  <c r="C4649" i="2"/>
  <c r="H4649" i="2"/>
  <c r="C4648" i="2"/>
  <c r="H4648" i="2"/>
  <c r="C4647" i="2"/>
  <c r="H4647" i="2"/>
  <c r="C4646" i="2"/>
  <c r="H4646" i="2"/>
  <c r="C4645" i="2"/>
  <c r="H4645" i="2"/>
  <c r="C4644" i="2"/>
  <c r="H4644" i="2"/>
  <c r="C4643" i="2"/>
  <c r="H4643" i="2"/>
  <c r="C4642" i="2"/>
  <c r="H4642" i="2"/>
  <c r="C4641" i="2"/>
  <c r="H4641" i="2"/>
  <c r="C4640" i="2"/>
  <c r="H4640" i="2"/>
  <c r="C4639" i="2"/>
  <c r="H4639" i="2"/>
  <c r="C4638" i="2"/>
  <c r="H4638" i="2"/>
  <c r="C4637" i="2"/>
  <c r="H4637" i="2"/>
  <c r="C4636" i="2"/>
  <c r="H4636" i="2"/>
  <c r="C4635" i="2"/>
  <c r="H4635" i="2"/>
  <c r="C4634" i="2"/>
  <c r="H4634" i="2"/>
  <c r="C4633" i="2"/>
  <c r="H4633" i="2"/>
  <c r="C4632" i="2"/>
  <c r="H4632" i="2"/>
  <c r="C4631" i="2"/>
  <c r="H4631" i="2"/>
  <c r="C4630" i="2"/>
  <c r="H4630" i="2"/>
  <c r="C4629" i="2"/>
  <c r="H4629" i="2"/>
  <c r="C4628" i="2"/>
  <c r="H4628" i="2"/>
  <c r="C4627" i="2"/>
  <c r="H4627" i="2"/>
  <c r="C4626" i="2"/>
  <c r="H4626" i="2"/>
  <c r="C4625" i="2"/>
  <c r="H4625" i="2"/>
  <c r="C4624" i="2"/>
  <c r="H4624" i="2"/>
  <c r="C4623" i="2"/>
  <c r="H4623" i="2"/>
  <c r="C4622" i="2"/>
  <c r="H4622" i="2"/>
  <c r="C4621" i="2"/>
  <c r="H4621" i="2"/>
  <c r="C4620" i="2"/>
  <c r="H4620" i="2"/>
  <c r="C4619" i="2"/>
  <c r="H4619" i="2"/>
  <c r="C4618" i="2"/>
  <c r="H4618" i="2"/>
  <c r="C4617" i="2"/>
  <c r="H4617" i="2"/>
  <c r="C4616" i="2"/>
  <c r="H4616" i="2"/>
  <c r="C4615" i="2"/>
  <c r="H4615" i="2"/>
  <c r="C4614" i="2"/>
  <c r="H4614" i="2"/>
  <c r="C4613" i="2"/>
  <c r="H4613" i="2"/>
  <c r="C4612" i="2"/>
  <c r="H4612" i="2"/>
  <c r="C4611" i="2"/>
  <c r="H4611" i="2"/>
  <c r="C4610" i="2"/>
  <c r="H4610" i="2"/>
  <c r="C4609" i="2"/>
  <c r="H4609" i="2"/>
  <c r="C4608" i="2"/>
  <c r="H4608" i="2"/>
  <c r="C4607" i="2"/>
  <c r="H4607" i="2"/>
  <c r="C4606" i="2"/>
  <c r="H4606" i="2"/>
  <c r="C4605" i="2"/>
  <c r="H4605" i="2"/>
  <c r="C4604" i="2"/>
  <c r="H4604" i="2"/>
  <c r="C4603" i="2"/>
  <c r="H4603" i="2"/>
  <c r="C4602" i="2"/>
  <c r="H4602" i="2"/>
  <c r="C4601" i="2"/>
  <c r="H4601" i="2"/>
  <c r="C4600" i="2"/>
  <c r="H4600" i="2"/>
  <c r="C4599" i="2"/>
  <c r="H4599" i="2"/>
  <c r="C4598" i="2"/>
  <c r="H4598" i="2"/>
  <c r="C4597" i="2"/>
  <c r="H4597" i="2"/>
  <c r="C4596" i="2"/>
  <c r="H4596" i="2"/>
  <c r="C4595" i="2"/>
  <c r="H4595" i="2"/>
  <c r="C4594" i="2"/>
  <c r="H4594" i="2"/>
  <c r="C4593" i="2"/>
  <c r="H4593" i="2"/>
  <c r="C4592" i="2"/>
  <c r="H4592" i="2"/>
  <c r="C4591" i="2"/>
  <c r="H4591" i="2"/>
  <c r="C4590" i="2"/>
  <c r="H4590" i="2"/>
  <c r="C4589" i="2"/>
  <c r="H4589" i="2"/>
  <c r="C4588" i="2"/>
  <c r="H4588" i="2"/>
  <c r="C4587" i="2"/>
  <c r="H4587" i="2"/>
  <c r="C4586" i="2"/>
  <c r="H4586" i="2"/>
  <c r="C4585" i="2"/>
  <c r="H4585" i="2"/>
  <c r="C4584" i="2"/>
  <c r="H4584" i="2"/>
  <c r="C4583" i="2"/>
  <c r="H4583" i="2"/>
  <c r="C4582" i="2"/>
  <c r="H4582" i="2"/>
  <c r="C4581" i="2"/>
  <c r="H4581" i="2"/>
  <c r="C4580" i="2"/>
  <c r="H4580" i="2"/>
  <c r="C4579" i="2"/>
  <c r="H4579" i="2"/>
  <c r="C4578" i="2"/>
  <c r="H4578" i="2"/>
  <c r="C4577" i="2"/>
  <c r="H4577" i="2"/>
  <c r="C4576" i="2"/>
  <c r="H4576" i="2"/>
  <c r="C4575" i="2"/>
  <c r="H4575" i="2"/>
  <c r="C4574" i="2"/>
  <c r="H4574" i="2"/>
  <c r="C4573" i="2"/>
  <c r="H4573" i="2"/>
  <c r="C4572" i="2"/>
  <c r="H4572" i="2"/>
  <c r="C4571" i="2"/>
  <c r="H4571" i="2"/>
  <c r="C4570" i="2"/>
  <c r="H4570" i="2"/>
  <c r="C4569" i="2"/>
  <c r="H4569" i="2"/>
  <c r="C4568" i="2"/>
  <c r="H4568" i="2"/>
  <c r="C4567" i="2"/>
  <c r="H4567" i="2"/>
  <c r="C4566" i="2"/>
  <c r="H4566" i="2"/>
  <c r="C4565" i="2"/>
  <c r="H4565" i="2"/>
  <c r="C4564" i="2"/>
  <c r="H4564" i="2"/>
  <c r="C4563" i="2"/>
  <c r="H4563" i="2"/>
  <c r="C4562" i="2"/>
  <c r="H4562" i="2"/>
  <c r="C4561" i="2"/>
  <c r="H4561" i="2"/>
  <c r="C4560" i="2"/>
  <c r="H4560" i="2"/>
  <c r="C4559" i="2"/>
  <c r="H4559" i="2"/>
  <c r="C4558" i="2"/>
  <c r="H4558" i="2"/>
  <c r="C4557" i="2"/>
  <c r="H4557" i="2"/>
  <c r="C4556" i="2"/>
  <c r="H4556" i="2"/>
  <c r="C4555" i="2"/>
  <c r="H4555" i="2"/>
  <c r="C4554" i="2"/>
  <c r="H4554" i="2"/>
  <c r="C4553" i="2"/>
  <c r="H4553" i="2"/>
  <c r="C4552" i="2"/>
  <c r="H4552" i="2"/>
  <c r="C4551" i="2"/>
  <c r="H4551" i="2"/>
  <c r="C4550" i="2"/>
  <c r="H4550" i="2"/>
  <c r="C4549" i="2"/>
  <c r="H4549" i="2"/>
  <c r="C4548" i="2"/>
  <c r="H4548" i="2"/>
  <c r="C4547" i="2"/>
  <c r="H4547" i="2"/>
  <c r="C4546" i="2"/>
  <c r="H4546" i="2"/>
  <c r="C4545" i="2"/>
  <c r="H4545" i="2"/>
  <c r="C4544" i="2"/>
  <c r="H4544" i="2"/>
  <c r="C4543" i="2"/>
  <c r="H4543" i="2"/>
  <c r="C4542" i="2"/>
  <c r="H4542" i="2"/>
  <c r="C4541" i="2"/>
  <c r="H4541" i="2"/>
  <c r="C4540" i="2"/>
  <c r="H4540" i="2"/>
  <c r="C4539" i="2"/>
  <c r="H4539" i="2"/>
  <c r="C4538" i="2"/>
  <c r="H4538" i="2"/>
  <c r="C4537" i="2"/>
  <c r="H4537" i="2"/>
  <c r="C4536" i="2"/>
  <c r="H4536" i="2"/>
  <c r="C4535" i="2"/>
  <c r="H4535" i="2"/>
  <c r="C4534" i="2"/>
  <c r="H4534" i="2"/>
  <c r="C4533" i="2"/>
  <c r="H4533" i="2"/>
  <c r="C4532" i="2"/>
  <c r="H4532" i="2"/>
  <c r="C4531" i="2"/>
  <c r="H4531" i="2"/>
  <c r="C4530" i="2"/>
  <c r="H4530" i="2"/>
  <c r="C4529" i="2"/>
  <c r="H4529" i="2"/>
  <c r="C4528" i="2"/>
  <c r="H4528" i="2"/>
  <c r="C4527" i="2"/>
  <c r="H4527" i="2"/>
  <c r="C4526" i="2"/>
  <c r="H4526" i="2"/>
  <c r="C4525" i="2"/>
  <c r="H4525" i="2"/>
  <c r="C4524" i="2"/>
  <c r="H4524" i="2"/>
  <c r="C4523" i="2"/>
  <c r="H4523" i="2"/>
  <c r="C4522" i="2"/>
  <c r="H4522" i="2"/>
  <c r="C4521" i="2"/>
  <c r="H4521" i="2"/>
  <c r="C4520" i="2"/>
  <c r="H4520" i="2"/>
  <c r="C4519" i="2"/>
  <c r="H4519" i="2"/>
  <c r="C4518" i="2"/>
  <c r="H4518" i="2"/>
  <c r="C4517" i="2"/>
  <c r="H4517" i="2"/>
  <c r="C4516" i="2"/>
  <c r="H4516" i="2"/>
  <c r="C4515" i="2"/>
  <c r="H4515" i="2"/>
  <c r="C4514" i="2"/>
  <c r="H4514" i="2"/>
  <c r="C4513" i="2"/>
  <c r="H4513" i="2"/>
  <c r="C4512" i="2"/>
  <c r="H4512" i="2"/>
  <c r="C4511" i="2"/>
  <c r="H4511" i="2"/>
  <c r="C4510" i="2"/>
  <c r="H4510" i="2"/>
  <c r="C4509" i="2"/>
  <c r="H4509" i="2"/>
  <c r="C4508" i="2"/>
  <c r="H4508" i="2"/>
  <c r="C4507" i="2"/>
  <c r="H4507" i="2"/>
  <c r="C4506" i="2"/>
  <c r="H4506" i="2"/>
  <c r="C4505" i="2"/>
  <c r="H4505" i="2"/>
  <c r="C4504" i="2"/>
  <c r="H4504" i="2"/>
  <c r="C4503" i="2"/>
  <c r="H4503" i="2"/>
  <c r="C4502" i="2"/>
  <c r="H4502" i="2"/>
  <c r="C4501" i="2"/>
  <c r="H4501" i="2"/>
  <c r="C4500" i="2"/>
  <c r="H4500" i="2"/>
  <c r="C4499" i="2"/>
  <c r="H4499" i="2"/>
  <c r="C4498" i="2"/>
  <c r="H4498" i="2"/>
  <c r="C4497" i="2"/>
  <c r="H4497" i="2"/>
  <c r="C4496" i="2"/>
  <c r="H4496" i="2"/>
  <c r="C4495" i="2"/>
  <c r="H4495" i="2"/>
  <c r="C4494" i="2"/>
  <c r="H4494" i="2"/>
  <c r="C4493" i="2"/>
  <c r="H4493" i="2"/>
  <c r="C4492" i="2"/>
  <c r="H4492" i="2"/>
  <c r="C4491" i="2"/>
  <c r="H4491" i="2"/>
  <c r="C4490" i="2"/>
  <c r="H4490" i="2"/>
  <c r="C4489" i="2"/>
  <c r="H4489" i="2"/>
  <c r="C4488" i="2"/>
  <c r="H4488" i="2"/>
  <c r="C4487" i="2"/>
  <c r="H4487" i="2"/>
  <c r="C4486" i="2"/>
  <c r="H4486" i="2"/>
  <c r="C4485" i="2"/>
  <c r="H4485" i="2"/>
  <c r="C4484" i="2"/>
  <c r="H4484" i="2"/>
  <c r="C4483" i="2"/>
  <c r="H4483" i="2"/>
  <c r="C4482" i="2"/>
  <c r="H4482" i="2"/>
  <c r="C4481" i="2"/>
  <c r="H4481" i="2"/>
  <c r="C4480" i="2"/>
  <c r="H4480" i="2"/>
  <c r="C4479" i="2"/>
  <c r="H4479" i="2"/>
  <c r="C4478" i="2"/>
  <c r="H4478" i="2"/>
  <c r="C4477" i="2"/>
  <c r="H4477" i="2"/>
  <c r="C4476" i="2"/>
  <c r="H4476" i="2"/>
  <c r="C4475" i="2"/>
  <c r="H4475" i="2"/>
  <c r="C4474" i="2"/>
  <c r="H4474" i="2"/>
  <c r="C4473" i="2"/>
  <c r="H4473" i="2"/>
  <c r="C4472" i="2"/>
  <c r="H4472" i="2"/>
  <c r="C4471" i="2"/>
  <c r="H4471" i="2"/>
  <c r="C4470" i="2"/>
  <c r="H4470" i="2"/>
  <c r="C4469" i="2"/>
  <c r="H4469" i="2"/>
  <c r="C4468" i="2"/>
  <c r="H4468" i="2"/>
  <c r="C4467" i="2"/>
  <c r="H4467" i="2"/>
  <c r="C4466" i="2"/>
  <c r="H4466" i="2"/>
  <c r="C4465" i="2"/>
  <c r="H4465" i="2"/>
  <c r="C4464" i="2"/>
  <c r="H4464" i="2"/>
  <c r="C4463" i="2"/>
  <c r="H4463" i="2"/>
  <c r="C4462" i="2"/>
  <c r="H4462" i="2"/>
  <c r="C4461" i="2"/>
  <c r="H4461" i="2"/>
  <c r="C4460" i="2"/>
  <c r="H4460" i="2"/>
  <c r="C4459" i="2"/>
  <c r="H4459" i="2"/>
  <c r="C4458" i="2"/>
  <c r="H4458" i="2"/>
  <c r="C4457" i="2"/>
  <c r="H4457" i="2"/>
  <c r="C4456" i="2"/>
  <c r="H4456" i="2"/>
  <c r="C4455" i="2"/>
  <c r="H4455" i="2"/>
  <c r="C4454" i="2"/>
  <c r="H4454" i="2"/>
  <c r="C4453" i="2"/>
  <c r="H4453" i="2"/>
  <c r="C4452" i="2"/>
  <c r="H4452" i="2"/>
  <c r="C4451" i="2"/>
  <c r="H4451" i="2"/>
  <c r="C4450" i="2"/>
  <c r="H4450" i="2"/>
  <c r="C4449" i="2"/>
  <c r="H4449" i="2"/>
  <c r="C4448" i="2"/>
  <c r="H4448" i="2"/>
  <c r="C4447" i="2"/>
  <c r="H4447" i="2"/>
  <c r="C4446" i="2"/>
  <c r="H4446" i="2"/>
  <c r="C4445" i="2"/>
  <c r="H4445" i="2"/>
  <c r="C4444" i="2"/>
  <c r="H4444" i="2"/>
  <c r="C4443" i="2"/>
  <c r="H4443" i="2"/>
  <c r="C4442" i="2"/>
  <c r="H4442" i="2"/>
  <c r="C4441" i="2"/>
  <c r="H4441" i="2"/>
  <c r="C4440" i="2"/>
  <c r="H4440" i="2"/>
  <c r="C4439" i="2"/>
  <c r="H4439" i="2"/>
  <c r="C4438" i="2"/>
  <c r="H4438" i="2"/>
  <c r="C4437" i="2"/>
  <c r="H4437" i="2"/>
  <c r="C4436" i="2"/>
  <c r="H4436" i="2"/>
  <c r="C4435" i="2"/>
  <c r="H4435" i="2"/>
  <c r="C4434" i="2"/>
  <c r="H4434" i="2"/>
  <c r="C4433" i="2"/>
  <c r="H4433" i="2"/>
  <c r="C4432" i="2"/>
  <c r="H4432" i="2"/>
  <c r="C4431" i="2"/>
  <c r="H4431" i="2"/>
  <c r="C4430" i="2"/>
  <c r="H4430" i="2"/>
  <c r="C4429" i="2"/>
  <c r="H4429" i="2"/>
  <c r="C4428" i="2"/>
  <c r="H4428" i="2"/>
  <c r="C4427" i="2"/>
  <c r="H4427" i="2"/>
  <c r="C4426" i="2"/>
  <c r="H4426" i="2"/>
  <c r="C4425" i="2"/>
  <c r="H4425" i="2"/>
  <c r="C4424" i="2"/>
  <c r="H4424" i="2"/>
  <c r="C4423" i="2"/>
  <c r="H4423" i="2"/>
  <c r="C4422" i="2"/>
  <c r="H4422" i="2"/>
  <c r="C4421" i="2"/>
  <c r="H4421" i="2"/>
  <c r="C4420" i="2"/>
  <c r="H4420" i="2"/>
  <c r="C4419" i="2"/>
  <c r="H4419" i="2"/>
  <c r="C4418" i="2"/>
  <c r="H4418" i="2"/>
  <c r="C4417" i="2"/>
  <c r="H4417" i="2"/>
  <c r="C4416" i="2"/>
  <c r="H4416" i="2"/>
  <c r="C4415" i="2"/>
  <c r="H4415" i="2"/>
  <c r="C4414" i="2"/>
  <c r="H4414" i="2"/>
  <c r="C4413" i="2"/>
  <c r="H4413" i="2"/>
  <c r="C4412" i="2"/>
  <c r="H4412" i="2"/>
  <c r="C4411" i="2"/>
  <c r="H4411" i="2"/>
  <c r="C4410" i="2"/>
  <c r="H4410" i="2"/>
  <c r="C4409" i="2"/>
  <c r="H4409" i="2"/>
  <c r="C4408" i="2"/>
  <c r="H4408" i="2"/>
  <c r="C4407" i="2"/>
  <c r="H4407" i="2"/>
  <c r="C4406" i="2"/>
  <c r="H4406" i="2"/>
  <c r="C4405" i="2"/>
  <c r="H4405" i="2"/>
  <c r="C4404" i="2"/>
  <c r="H4404" i="2"/>
  <c r="C4403" i="2"/>
  <c r="H4403" i="2"/>
  <c r="C4402" i="2"/>
  <c r="H4402" i="2"/>
  <c r="C4401" i="2"/>
  <c r="H4401" i="2"/>
  <c r="C4400" i="2"/>
  <c r="H4400" i="2"/>
  <c r="C4399" i="2"/>
  <c r="H4399" i="2"/>
  <c r="C4398" i="2"/>
  <c r="H4398" i="2"/>
  <c r="C4397" i="2"/>
  <c r="H4397" i="2"/>
  <c r="C4396" i="2"/>
  <c r="H4396" i="2"/>
  <c r="C4395" i="2"/>
  <c r="H4395" i="2"/>
  <c r="C4394" i="2"/>
  <c r="H4394" i="2"/>
  <c r="C4393" i="2"/>
  <c r="H4393" i="2"/>
  <c r="C4392" i="2"/>
  <c r="H4392" i="2"/>
  <c r="C4391" i="2"/>
  <c r="H4391" i="2"/>
  <c r="C4390" i="2"/>
  <c r="H4390" i="2"/>
  <c r="C4389" i="2"/>
  <c r="H4389" i="2"/>
  <c r="C4388" i="2"/>
  <c r="H4388" i="2"/>
  <c r="C4387" i="2"/>
  <c r="H4387" i="2"/>
  <c r="C4386" i="2"/>
  <c r="H4386" i="2"/>
  <c r="C4385" i="2"/>
  <c r="H4385" i="2"/>
  <c r="C4384" i="2"/>
  <c r="H4384" i="2"/>
  <c r="C4383" i="2"/>
  <c r="H4383" i="2"/>
  <c r="C4382" i="2"/>
  <c r="H4382" i="2"/>
  <c r="C4381" i="2"/>
  <c r="H4381" i="2"/>
  <c r="C4380" i="2"/>
  <c r="H4380" i="2"/>
  <c r="C4379" i="2"/>
  <c r="H4379" i="2"/>
  <c r="C4378" i="2"/>
  <c r="H4378" i="2"/>
  <c r="C4377" i="2"/>
  <c r="H4377" i="2"/>
  <c r="C4376" i="2"/>
  <c r="H4376" i="2"/>
  <c r="C4375" i="2"/>
  <c r="H4375" i="2"/>
  <c r="C4374" i="2"/>
  <c r="H4374" i="2"/>
  <c r="C4373" i="2"/>
  <c r="H4373" i="2"/>
  <c r="C4372" i="2"/>
  <c r="H4372" i="2"/>
  <c r="C4371" i="2"/>
  <c r="H4371" i="2"/>
  <c r="C4370" i="2"/>
  <c r="H4370" i="2"/>
  <c r="C4369" i="2"/>
  <c r="H4369" i="2"/>
  <c r="C4368" i="2"/>
  <c r="H4368" i="2"/>
  <c r="C4367" i="2"/>
  <c r="H4367" i="2"/>
  <c r="C4366" i="2"/>
  <c r="H4366" i="2"/>
  <c r="C4365" i="2"/>
  <c r="H4365" i="2"/>
  <c r="C4364" i="2"/>
  <c r="H4364" i="2"/>
  <c r="C4363" i="2"/>
  <c r="H4363" i="2"/>
  <c r="C4362" i="2"/>
  <c r="H4362" i="2"/>
  <c r="C4361" i="2"/>
  <c r="H4361" i="2"/>
  <c r="C4360" i="2"/>
  <c r="H4360" i="2"/>
  <c r="C4359" i="2"/>
  <c r="H4359" i="2"/>
  <c r="C4358" i="2"/>
  <c r="H4358" i="2"/>
  <c r="C4357" i="2"/>
  <c r="H4357" i="2"/>
  <c r="C4356" i="2"/>
  <c r="H4356" i="2"/>
  <c r="C4355" i="2"/>
  <c r="H4355" i="2"/>
  <c r="C4354" i="2"/>
  <c r="H4354" i="2"/>
  <c r="C4353" i="2"/>
  <c r="H4353" i="2"/>
  <c r="C4352" i="2"/>
  <c r="H4352" i="2"/>
  <c r="C4351" i="2"/>
  <c r="H4351" i="2"/>
  <c r="C4350" i="2"/>
  <c r="H4350" i="2"/>
  <c r="C4349" i="2"/>
  <c r="H4349" i="2"/>
  <c r="C4348" i="2"/>
  <c r="H4348" i="2"/>
  <c r="C4347" i="2"/>
  <c r="H4347" i="2"/>
  <c r="C4346" i="2"/>
  <c r="H4346" i="2"/>
  <c r="C4345" i="2"/>
  <c r="H4345" i="2"/>
  <c r="C4344" i="2"/>
  <c r="H4344" i="2"/>
  <c r="C4343" i="2"/>
  <c r="H4343" i="2"/>
  <c r="C4342" i="2"/>
  <c r="H4342" i="2"/>
  <c r="C4341" i="2"/>
  <c r="H4341" i="2"/>
  <c r="C4340" i="2"/>
  <c r="H4340" i="2"/>
  <c r="C4339" i="2"/>
  <c r="H4339" i="2"/>
  <c r="C4338" i="2"/>
  <c r="H4338" i="2"/>
  <c r="C4337" i="2"/>
  <c r="H4337" i="2"/>
  <c r="C4336" i="2"/>
  <c r="H4336" i="2"/>
  <c r="C4335" i="2"/>
  <c r="H4335" i="2"/>
  <c r="C4334" i="2"/>
  <c r="H4334" i="2"/>
  <c r="C4333" i="2"/>
  <c r="H4333" i="2"/>
  <c r="C4332" i="2"/>
  <c r="H4332" i="2"/>
  <c r="C4331" i="2"/>
  <c r="H4331" i="2"/>
  <c r="C4330" i="2"/>
  <c r="H4330" i="2"/>
  <c r="C4329" i="2"/>
  <c r="H4329" i="2"/>
  <c r="C4328" i="2"/>
  <c r="H4328" i="2"/>
  <c r="C4327" i="2"/>
  <c r="H4327" i="2"/>
  <c r="C4326" i="2"/>
  <c r="H4326" i="2"/>
  <c r="C4325" i="2"/>
  <c r="H4325" i="2"/>
  <c r="C4324" i="2"/>
  <c r="H4324" i="2"/>
  <c r="C4323" i="2"/>
  <c r="H4323" i="2"/>
  <c r="C4322" i="2"/>
  <c r="H4322" i="2"/>
  <c r="C4321" i="2"/>
  <c r="H4321" i="2"/>
  <c r="C4320" i="2"/>
  <c r="H4320" i="2"/>
  <c r="C4319" i="2"/>
  <c r="H4319" i="2"/>
  <c r="C4318" i="2"/>
  <c r="H4318" i="2"/>
  <c r="C4317" i="2"/>
  <c r="H4317" i="2"/>
  <c r="C4316" i="2"/>
  <c r="H4316" i="2"/>
  <c r="C4315" i="2"/>
  <c r="H4315" i="2"/>
  <c r="C4314" i="2"/>
  <c r="H4314" i="2"/>
  <c r="C4313" i="2"/>
  <c r="H4313" i="2"/>
  <c r="C4312" i="2"/>
  <c r="H4312" i="2"/>
  <c r="C4311" i="2"/>
  <c r="H4311" i="2"/>
  <c r="C4310" i="2"/>
  <c r="H4310" i="2"/>
  <c r="C4309" i="2"/>
  <c r="H4309" i="2"/>
  <c r="C4308" i="2"/>
  <c r="H4308" i="2"/>
  <c r="C4307" i="2"/>
  <c r="H4307" i="2"/>
  <c r="C4306" i="2"/>
  <c r="H4306" i="2"/>
  <c r="C4305" i="2"/>
  <c r="H4305" i="2"/>
  <c r="C4304" i="2"/>
  <c r="H4304" i="2"/>
  <c r="C4303" i="2"/>
  <c r="H4303" i="2"/>
  <c r="C4302" i="2"/>
  <c r="H4302" i="2"/>
  <c r="C4301" i="2"/>
  <c r="H4301" i="2"/>
  <c r="C4300" i="2"/>
  <c r="H4300" i="2"/>
  <c r="C4299" i="2"/>
  <c r="H4299" i="2"/>
  <c r="C4298" i="2"/>
  <c r="H4298" i="2"/>
  <c r="C4297" i="2"/>
  <c r="H4297" i="2"/>
  <c r="C4296" i="2"/>
  <c r="H4296" i="2"/>
  <c r="C4295" i="2"/>
  <c r="H4295" i="2"/>
  <c r="C4294" i="2"/>
  <c r="H4294" i="2"/>
  <c r="C4293" i="2"/>
  <c r="H4293" i="2"/>
  <c r="C4292" i="2"/>
  <c r="H4292" i="2"/>
  <c r="C4291" i="2"/>
  <c r="H4291" i="2"/>
  <c r="C4290" i="2"/>
  <c r="H4290" i="2"/>
  <c r="C4289" i="2"/>
  <c r="H4289" i="2"/>
  <c r="C4288" i="2"/>
  <c r="H4288" i="2"/>
  <c r="C4287" i="2"/>
  <c r="H4287" i="2"/>
  <c r="C4286" i="2"/>
  <c r="H4286" i="2"/>
  <c r="C4285" i="2"/>
  <c r="H4285" i="2"/>
  <c r="C4284" i="2"/>
  <c r="H4284" i="2"/>
  <c r="C4283" i="2"/>
  <c r="H4283" i="2"/>
  <c r="C4282" i="2"/>
  <c r="H4282" i="2"/>
  <c r="C4281" i="2"/>
  <c r="H4281" i="2"/>
  <c r="C4280" i="2"/>
  <c r="H4280" i="2"/>
  <c r="C4279" i="2"/>
  <c r="H4279" i="2"/>
  <c r="C4278" i="2"/>
  <c r="H4278" i="2"/>
  <c r="C4277" i="2"/>
  <c r="H4277" i="2"/>
  <c r="C4276" i="2"/>
  <c r="H4276" i="2"/>
  <c r="C4275" i="2"/>
  <c r="H4275" i="2"/>
  <c r="C4274" i="2"/>
  <c r="H4274" i="2"/>
  <c r="C4273" i="2"/>
  <c r="H4273" i="2"/>
  <c r="C4272" i="2"/>
  <c r="H4272" i="2"/>
  <c r="C4271" i="2"/>
  <c r="H4271" i="2"/>
  <c r="C4270" i="2"/>
  <c r="H4270" i="2"/>
  <c r="C4269" i="2"/>
  <c r="H4269" i="2"/>
  <c r="C4268" i="2"/>
  <c r="H4268" i="2"/>
  <c r="C4267" i="2"/>
  <c r="H4267" i="2"/>
  <c r="C4266" i="2"/>
  <c r="H4266" i="2"/>
  <c r="C4265" i="2"/>
  <c r="H4265" i="2"/>
  <c r="C4264" i="2"/>
  <c r="H4264" i="2"/>
  <c r="C4263" i="2"/>
  <c r="H4263" i="2"/>
  <c r="C4262" i="2"/>
  <c r="H4262" i="2"/>
  <c r="C4261" i="2"/>
  <c r="H4261" i="2"/>
  <c r="C4260" i="2"/>
  <c r="H4260" i="2"/>
  <c r="C4259" i="2"/>
  <c r="H4259" i="2"/>
  <c r="C4258" i="2"/>
  <c r="H4258" i="2"/>
  <c r="C4257" i="2"/>
  <c r="H4257" i="2"/>
  <c r="C4256" i="2"/>
  <c r="H4256" i="2"/>
  <c r="C4255" i="2"/>
  <c r="H4255" i="2"/>
  <c r="C4254" i="2"/>
  <c r="H4254" i="2"/>
  <c r="C4253" i="2"/>
  <c r="H4253" i="2"/>
  <c r="C4252" i="2"/>
  <c r="H4252" i="2"/>
  <c r="C4251" i="2"/>
  <c r="H4251" i="2"/>
  <c r="C4250" i="2"/>
  <c r="H4250" i="2"/>
  <c r="C4249" i="2"/>
  <c r="H4249" i="2"/>
  <c r="C4248" i="2"/>
  <c r="H4248" i="2"/>
  <c r="C4247" i="2"/>
  <c r="H4247" i="2"/>
  <c r="C4246" i="2"/>
  <c r="H4246" i="2"/>
  <c r="C4245" i="2"/>
  <c r="H4245" i="2"/>
  <c r="C4244" i="2"/>
  <c r="H4244" i="2"/>
  <c r="C4243" i="2"/>
  <c r="H4243" i="2"/>
  <c r="C4242" i="2"/>
  <c r="H4242" i="2"/>
  <c r="C4241" i="2"/>
  <c r="H4241" i="2"/>
  <c r="C4240" i="2"/>
  <c r="H4240" i="2"/>
  <c r="C4239" i="2"/>
  <c r="H4239" i="2"/>
  <c r="C4238" i="2"/>
  <c r="H4238" i="2"/>
  <c r="C4237" i="2"/>
  <c r="H4237" i="2"/>
  <c r="C4236" i="2"/>
  <c r="H4236" i="2"/>
  <c r="C4235" i="2"/>
  <c r="H4235" i="2"/>
  <c r="C4234" i="2"/>
  <c r="H4234" i="2"/>
  <c r="C4233" i="2"/>
  <c r="H4233" i="2"/>
  <c r="C4232" i="2"/>
  <c r="H4232" i="2"/>
  <c r="C4231" i="2"/>
  <c r="H4231" i="2"/>
  <c r="C4230" i="2"/>
  <c r="H4230" i="2"/>
  <c r="C4229" i="2"/>
  <c r="H4229" i="2"/>
  <c r="C4228" i="2"/>
  <c r="H4228" i="2"/>
  <c r="C4227" i="2"/>
  <c r="H4227" i="2"/>
  <c r="C4226" i="2"/>
  <c r="H4226" i="2"/>
  <c r="C4225" i="2"/>
  <c r="H4225" i="2"/>
  <c r="C4224" i="2"/>
  <c r="H4224" i="2"/>
  <c r="C4223" i="2"/>
  <c r="H4223" i="2"/>
  <c r="C4222" i="2"/>
  <c r="H4222" i="2"/>
  <c r="C4221" i="2"/>
  <c r="H4221" i="2"/>
  <c r="C4220" i="2"/>
  <c r="H4220" i="2"/>
  <c r="C4219" i="2"/>
  <c r="H4219" i="2"/>
  <c r="C4218" i="2"/>
  <c r="H4218" i="2"/>
  <c r="C4217" i="2"/>
  <c r="H4217" i="2"/>
  <c r="C4216" i="2"/>
  <c r="H4216" i="2"/>
  <c r="C4215" i="2"/>
  <c r="H4215" i="2"/>
  <c r="C4214" i="2"/>
  <c r="H4214" i="2"/>
  <c r="C4213" i="2"/>
  <c r="H4213" i="2"/>
  <c r="C4212" i="2"/>
  <c r="H4212" i="2"/>
  <c r="C4211" i="2"/>
  <c r="H4211" i="2"/>
  <c r="C4210" i="2"/>
  <c r="H4210" i="2"/>
  <c r="C4209" i="2"/>
  <c r="H4209" i="2"/>
  <c r="C4208" i="2"/>
  <c r="H4208" i="2"/>
  <c r="C4207" i="2"/>
  <c r="H4207" i="2"/>
  <c r="C4206" i="2"/>
  <c r="H4206" i="2"/>
  <c r="C4205" i="2"/>
  <c r="H4205" i="2"/>
  <c r="C4204" i="2"/>
  <c r="H4204" i="2"/>
  <c r="C4203" i="2"/>
  <c r="H4203" i="2"/>
  <c r="C4202" i="2"/>
  <c r="H4202" i="2"/>
  <c r="C4201" i="2"/>
  <c r="H4201" i="2"/>
  <c r="C4200" i="2"/>
  <c r="H4200" i="2"/>
  <c r="C4199" i="2"/>
  <c r="H4199" i="2"/>
  <c r="C4198" i="2"/>
  <c r="H4198" i="2"/>
  <c r="C4197" i="2"/>
  <c r="H4197" i="2"/>
  <c r="C4196" i="2"/>
  <c r="H4196" i="2"/>
  <c r="C4195" i="2"/>
  <c r="H4195" i="2"/>
  <c r="C4194" i="2"/>
  <c r="H4194" i="2"/>
  <c r="C4193" i="2"/>
  <c r="H4193" i="2"/>
  <c r="C4192" i="2"/>
  <c r="H4192" i="2"/>
  <c r="C4191" i="2"/>
  <c r="H4191" i="2"/>
  <c r="C4190" i="2"/>
  <c r="H4190" i="2"/>
  <c r="C4189" i="2"/>
  <c r="H4189" i="2"/>
  <c r="C4188" i="2"/>
  <c r="H4188" i="2"/>
  <c r="C4187" i="2"/>
  <c r="H4187" i="2"/>
  <c r="C4186" i="2"/>
  <c r="H4186" i="2"/>
  <c r="C4185" i="2"/>
  <c r="H4185" i="2"/>
  <c r="C4184" i="2"/>
  <c r="H4184" i="2"/>
  <c r="C4183" i="2"/>
  <c r="H4183" i="2"/>
  <c r="C4182" i="2"/>
  <c r="H4182" i="2"/>
  <c r="C4181" i="2"/>
  <c r="H4181" i="2"/>
  <c r="C4180" i="2"/>
  <c r="H4180" i="2"/>
  <c r="C4179" i="2"/>
  <c r="H4179" i="2"/>
  <c r="C4178" i="2"/>
  <c r="H4178" i="2"/>
  <c r="C4177" i="2"/>
  <c r="H4177" i="2"/>
  <c r="C4176" i="2"/>
  <c r="H4176" i="2"/>
  <c r="C4175" i="2"/>
  <c r="H4175" i="2"/>
  <c r="C4174" i="2"/>
  <c r="H4174" i="2"/>
  <c r="C4173" i="2"/>
  <c r="H4173" i="2"/>
  <c r="C4172" i="2"/>
  <c r="H4172" i="2"/>
  <c r="C4171" i="2"/>
  <c r="H4171" i="2"/>
  <c r="C4170" i="2"/>
  <c r="H4170" i="2"/>
  <c r="C4169" i="2"/>
  <c r="H4169" i="2"/>
  <c r="C4168" i="2"/>
  <c r="H4168" i="2"/>
  <c r="C4167" i="2"/>
  <c r="H4167" i="2"/>
  <c r="C4166" i="2"/>
  <c r="H4166" i="2"/>
  <c r="C4165" i="2"/>
  <c r="H4165" i="2"/>
  <c r="C4164" i="2"/>
  <c r="H4164" i="2"/>
  <c r="C4163" i="2"/>
  <c r="H4163" i="2"/>
  <c r="C4162" i="2"/>
  <c r="H4162" i="2"/>
  <c r="C4161" i="2"/>
  <c r="H4161" i="2"/>
  <c r="C4160" i="2"/>
  <c r="H4160" i="2"/>
  <c r="C4159" i="2"/>
  <c r="H4159" i="2"/>
  <c r="C4158" i="2"/>
  <c r="H4158" i="2"/>
  <c r="C4157" i="2"/>
  <c r="H4157" i="2"/>
  <c r="C4156" i="2"/>
  <c r="H4156" i="2"/>
  <c r="C4155" i="2"/>
  <c r="H4155" i="2"/>
  <c r="C4154" i="2"/>
  <c r="H4154" i="2"/>
  <c r="C4153" i="2"/>
  <c r="H4153" i="2"/>
  <c r="C4152" i="2"/>
  <c r="H4152" i="2"/>
  <c r="C4151" i="2"/>
  <c r="H4151" i="2"/>
  <c r="C4150" i="2"/>
  <c r="H4150" i="2"/>
  <c r="C4149" i="2"/>
  <c r="H4149" i="2"/>
  <c r="C4148" i="2"/>
  <c r="H4148" i="2"/>
  <c r="C4147" i="2"/>
  <c r="H4147" i="2"/>
  <c r="C4146" i="2"/>
  <c r="H4146" i="2"/>
  <c r="C4145" i="2"/>
  <c r="H4145" i="2"/>
  <c r="C4144" i="2"/>
  <c r="H4144" i="2"/>
  <c r="C4143" i="2"/>
  <c r="H4143" i="2"/>
  <c r="C4142" i="2"/>
  <c r="H4142" i="2"/>
  <c r="C4141" i="2"/>
  <c r="H4141" i="2"/>
  <c r="C4140" i="2"/>
  <c r="H4140" i="2"/>
  <c r="C4139" i="2"/>
  <c r="H4139" i="2"/>
  <c r="C4138" i="2"/>
  <c r="H4138" i="2"/>
  <c r="C4137" i="2"/>
  <c r="H4137" i="2"/>
  <c r="C4136" i="2"/>
  <c r="H4136" i="2"/>
  <c r="C4135" i="2"/>
  <c r="H4135" i="2"/>
  <c r="C4134" i="2"/>
  <c r="H4134" i="2"/>
  <c r="C4133" i="2"/>
  <c r="H4133" i="2"/>
  <c r="C4132" i="2"/>
  <c r="H4132" i="2"/>
  <c r="C4131" i="2"/>
  <c r="H4131" i="2"/>
  <c r="C4130" i="2"/>
  <c r="H4130" i="2"/>
  <c r="C4129" i="2"/>
  <c r="H4129" i="2"/>
  <c r="C4128" i="2"/>
  <c r="H4128" i="2"/>
  <c r="C4127" i="2"/>
  <c r="H4127" i="2"/>
  <c r="C4126" i="2"/>
  <c r="H4126" i="2"/>
  <c r="C4125" i="2"/>
  <c r="H4125" i="2"/>
  <c r="C4124" i="2"/>
  <c r="H4124" i="2"/>
  <c r="C4123" i="2"/>
  <c r="H4123" i="2"/>
  <c r="C4122" i="2"/>
  <c r="H4122" i="2"/>
  <c r="C4121" i="2"/>
  <c r="H4121" i="2"/>
  <c r="C4120" i="2"/>
  <c r="H4120" i="2"/>
  <c r="C4119" i="2"/>
  <c r="H4119" i="2"/>
  <c r="C4118" i="2"/>
  <c r="H4118" i="2"/>
  <c r="C4117" i="2"/>
  <c r="H4117" i="2"/>
  <c r="C4116" i="2"/>
  <c r="H4116" i="2"/>
  <c r="C4115" i="2"/>
  <c r="H4115" i="2"/>
  <c r="C4114" i="2"/>
  <c r="H4114" i="2"/>
  <c r="C4113" i="2"/>
  <c r="H4113" i="2"/>
  <c r="C4112" i="2"/>
  <c r="H4112" i="2"/>
  <c r="C4111" i="2"/>
  <c r="H4111" i="2"/>
  <c r="C4110" i="2"/>
  <c r="H4110" i="2"/>
  <c r="C4109" i="2"/>
  <c r="H4109" i="2"/>
  <c r="C4108" i="2"/>
  <c r="H4108" i="2"/>
  <c r="C4107" i="2"/>
  <c r="H4107" i="2"/>
  <c r="C4106" i="2"/>
  <c r="H4106" i="2"/>
  <c r="C4105" i="2"/>
  <c r="H4105" i="2"/>
  <c r="C4104" i="2"/>
  <c r="H4104" i="2"/>
  <c r="C4103" i="2"/>
  <c r="H4103" i="2"/>
  <c r="C4102" i="2"/>
  <c r="H4102" i="2"/>
  <c r="C4101" i="2"/>
  <c r="H4101" i="2"/>
  <c r="C4100" i="2"/>
  <c r="H4100" i="2"/>
  <c r="C4099" i="2"/>
  <c r="H4099" i="2"/>
  <c r="C4098" i="2"/>
  <c r="H4098" i="2"/>
  <c r="C4097" i="2"/>
  <c r="H4097" i="2"/>
  <c r="C4096" i="2"/>
  <c r="H4096" i="2"/>
  <c r="C4095" i="2"/>
  <c r="H4095" i="2"/>
  <c r="C4094" i="2"/>
  <c r="H4094" i="2"/>
  <c r="C4093" i="2"/>
  <c r="H4093" i="2"/>
  <c r="C4092" i="2"/>
  <c r="H4092" i="2"/>
  <c r="C4091" i="2"/>
  <c r="H4091" i="2"/>
  <c r="C4090" i="2"/>
  <c r="H4090" i="2"/>
  <c r="C4089" i="2"/>
  <c r="H4089" i="2"/>
  <c r="C4088" i="2"/>
  <c r="H4088" i="2"/>
  <c r="C4087" i="2"/>
  <c r="H4087" i="2"/>
  <c r="C4086" i="2"/>
  <c r="H4086" i="2"/>
  <c r="C4085" i="2"/>
  <c r="H4085" i="2"/>
  <c r="C4084" i="2"/>
  <c r="H4084" i="2"/>
  <c r="C4083" i="2"/>
  <c r="H4083" i="2"/>
  <c r="C4082" i="2"/>
  <c r="H4082" i="2"/>
  <c r="C4081" i="2"/>
  <c r="H4081" i="2"/>
  <c r="C4080" i="2"/>
  <c r="H4080" i="2"/>
  <c r="C4079" i="2"/>
  <c r="H4079" i="2"/>
  <c r="C4078" i="2"/>
  <c r="H4078" i="2"/>
  <c r="C4077" i="2"/>
  <c r="H4077" i="2"/>
  <c r="C4076" i="2"/>
  <c r="H4076" i="2"/>
  <c r="C4075" i="2"/>
  <c r="H4075" i="2"/>
  <c r="C4074" i="2"/>
  <c r="H4074" i="2"/>
  <c r="C4073" i="2"/>
  <c r="H4073" i="2"/>
  <c r="C4072" i="2"/>
  <c r="H4072" i="2"/>
  <c r="C4071" i="2"/>
  <c r="H4071" i="2"/>
  <c r="C4070" i="2"/>
  <c r="H4070" i="2"/>
  <c r="C4069" i="2"/>
  <c r="H4069" i="2"/>
  <c r="C4068" i="2"/>
  <c r="H4068" i="2"/>
  <c r="C4067" i="2"/>
  <c r="H4067" i="2"/>
  <c r="C4066" i="2"/>
  <c r="H4066" i="2"/>
  <c r="C4065" i="2"/>
  <c r="H4065" i="2"/>
  <c r="C4064" i="2"/>
  <c r="H4064" i="2"/>
  <c r="C4063" i="2"/>
  <c r="H4063" i="2"/>
  <c r="C4062" i="2"/>
  <c r="H4062" i="2"/>
  <c r="C4061" i="2"/>
  <c r="H4061" i="2"/>
  <c r="C4060" i="2"/>
  <c r="H4060" i="2"/>
  <c r="C4059" i="2"/>
  <c r="H4059" i="2"/>
  <c r="C4058" i="2"/>
  <c r="H4058" i="2"/>
  <c r="C4057" i="2"/>
  <c r="H4057" i="2"/>
  <c r="C4056" i="2"/>
  <c r="H4056" i="2"/>
  <c r="C4055" i="2"/>
  <c r="H4055" i="2"/>
  <c r="C4054" i="2"/>
  <c r="H4054" i="2"/>
  <c r="C4053" i="2"/>
  <c r="H4053" i="2"/>
  <c r="C4052" i="2"/>
  <c r="H4052" i="2"/>
  <c r="C4051" i="2"/>
  <c r="H4051" i="2"/>
  <c r="C4050" i="2"/>
  <c r="H4050" i="2"/>
  <c r="C4049" i="2"/>
  <c r="H4049" i="2"/>
  <c r="C4048" i="2"/>
  <c r="H4048" i="2"/>
  <c r="C4047" i="2"/>
  <c r="H4047" i="2"/>
  <c r="C4046" i="2"/>
  <c r="H4046" i="2"/>
  <c r="C4045" i="2"/>
  <c r="H4045" i="2"/>
  <c r="C4044" i="2"/>
  <c r="H4044" i="2"/>
  <c r="C4043" i="2"/>
  <c r="H4043" i="2"/>
  <c r="C4042" i="2"/>
  <c r="H4042" i="2"/>
  <c r="C4041" i="2"/>
  <c r="H4041" i="2"/>
  <c r="C4040" i="2"/>
  <c r="H4040" i="2"/>
  <c r="C4039" i="2"/>
  <c r="H4039" i="2"/>
  <c r="C4038" i="2"/>
  <c r="H4038" i="2"/>
  <c r="C4037" i="2"/>
  <c r="H4037" i="2"/>
  <c r="C4036" i="2"/>
  <c r="H4036" i="2"/>
  <c r="C4035" i="2"/>
  <c r="H4035" i="2"/>
  <c r="C4034" i="2"/>
  <c r="H4034" i="2"/>
  <c r="C4033" i="2"/>
  <c r="H4033" i="2"/>
  <c r="C4032" i="2"/>
  <c r="H4032" i="2"/>
  <c r="C4031" i="2"/>
  <c r="H4031" i="2"/>
  <c r="C4030" i="2"/>
  <c r="H4030" i="2"/>
  <c r="C4029" i="2"/>
  <c r="H4029" i="2"/>
  <c r="C4028" i="2"/>
  <c r="H4028" i="2"/>
  <c r="C4027" i="2"/>
  <c r="H4027" i="2"/>
  <c r="C4026" i="2"/>
  <c r="H4026" i="2"/>
  <c r="C4025" i="2"/>
  <c r="H4025" i="2"/>
  <c r="C4024" i="2"/>
  <c r="H4024" i="2"/>
  <c r="C4023" i="2"/>
  <c r="H4023" i="2"/>
  <c r="C4022" i="2"/>
  <c r="H4022" i="2"/>
  <c r="C4021" i="2"/>
  <c r="H4021" i="2"/>
  <c r="C4020" i="2"/>
  <c r="H4020" i="2"/>
  <c r="C4019" i="2"/>
  <c r="H4019" i="2"/>
  <c r="C4018" i="2"/>
  <c r="H4018" i="2"/>
  <c r="C4017" i="2"/>
  <c r="H4017" i="2"/>
  <c r="C4016" i="2"/>
  <c r="H4016" i="2"/>
  <c r="C4015" i="2"/>
  <c r="H4015" i="2"/>
  <c r="C4014" i="2"/>
  <c r="H4014" i="2"/>
  <c r="C4013" i="2"/>
  <c r="H4013" i="2"/>
  <c r="C4012" i="2"/>
  <c r="H4012" i="2"/>
  <c r="C4011" i="2"/>
  <c r="H4011" i="2"/>
  <c r="C4010" i="2"/>
  <c r="H4010" i="2"/>
  <c r="C4009" i="2"/>
  <c r="H4009" i="2"/>
  <c r="C4008" i="2"/>
  <c r="H4008" i="2"/>
  <c r="C4007" i="2"/>
  <c r="H4007" i="2"/>
  <c r="C4006" i="2"/>
  <c r="H4006" i="2"/>
  <c r="C4005" i="2"/>
  <c r="H4005" i="2"/>
  <c r="C4004" i="2"/>
  <c r="H4004" i="2"/>
  <c r="C4003" i="2"/>
  <c r="H4003" i="2"/>
  <c r="C4002" i="2"/>
  <c r="H4002" i="2"/>
  <c r="C4001" i="2"/>
  <c r="H4001" i="2"/>
  <c r="C4000" i="2"/>
  <c r="H4000" i="2"/>
  <c r="C3999" i="2"/>
  <c r="H3999" i="2"/>
  <c r="C3998" i="2"/>
  <c r="H3998" i="2"/>
  <c r="C3997" i="2"/>
  <c r="H3997" i="2"/>
  <c r="C3996" i="2"/>
  <c r="H3996" i="2"/>
  <c r="C3995" i="2"/>
  <c r="H3995" i="2"/>
  <c r="C3994" i="2"/>
  <c r="H3994" i="2"/>
  <c r="C3993" i="2"/>
  <c r="H3993" i="2"/>
  <c r="C3992" i="2"/>
  <c r="H3992" i="2"/>
  <c r="C3991" i="2"/>
  <c r="H3991" i="2"/>
  <c r="C3990" i="2"/>
  <c r="H3990" i="2"/>
  <c r="C3989" i="2"/>
  <c r="H3989" i="2"/>
  <c r="C3988" i="2"/>
  <c r="H3988" i="2"/>
  <c r="C3987" i="2"/>
  <c r="H3987" i="2"/>
  <c r="C3986" i="2"/>
  <c r="H3986" i="2"/>
  <c r="C3985" i="2"/>
  <c r="H3985" i="2"/>
  <c r="C3984" i="2"/>
  <c r="H3984" i="2"/>
  <c r="C3983" i="2"/>
  <c r="H3983" i="2"/>
  <c r="C3982" i="2"/>
  <c r="H3982" i="2"/>
  <c r="C3981" i="2"/>
  <c r="H3981" i="2"/>
  <c r="C3980" i="2"/>
  <c r="H3980" i="2"/>
  <c r="C3979" i="2"/>
  <c r="H3979" i="2"/>
  <c r="C3978" i="2"/>
  <c r="H3978" i="2"/>
  <c r="C3977" i="2"/>
  <c r="H3977" i="2"/>
  <c r="C3976" i="2"/>
  <c r="H3976" i="2"/>
  <c r="C3975" i="2"/>
  <c r="H3975" i="2"/>
  <c r="C3974" i="2"/>
  <c r="H3974" i="2"/>
  <c r="C3973" i="2"/>
  <c r="H3973" i="2"/>
  <c r="C3972" i="2"/>
  <c r="H3972" i="2"/>
  <c r="C3971" i="2"/>
  <c r="H3971" i="2"/>
  <c r="C3970" i="2"/>
  <c r="H3970" i="2"/>
  <c r="C3969" i="2"/>
  <c r="H3969" i="2"/>
  <c r="C3968" i="2"/>
  <c r="H3968" i="2"/>
  <c r="C3967" i="2"/>
  <c r="H3967" i="2"/>
  <c r="C3966" i="2"/>
  <c r="H3966" i="2"/>
  <c r="C3965" i="2"/>
  <c r="H3965" i="2"/>
  <c r="C3964" i="2"/>
  <c r="H3964" i="2"/>
  <c r="C3963" i="2"/>
  <c r="H3963" i="2"/>
  <c r="C3962" i="2"/>
  <c r="H3962" i="2"/>
  <c r="C3961" i="2"/>
  <c r="H3961" i="2"/>
  <c r="C3960" i="2"/>
  <c r="H3960" i="2"/>
  <c r="C3959" i="2"/>
  <c r="H3959" i="2"/>
  <c r="C3958" i="2"/>
  <c r="H3958" i="2"/>
  <c r="C3957" i="2"/>
  <c r="H3957" i="2"/>
  <c r="C3956" i="2"/>
  <c r="H3956" i="2"/>
  <c r="C3955" i="2"/>
  <c r="H3955" i="2"/>
  <c r="C3954" i="2"/>
  <c r="H3954" i="2"/>
  <c r="C3953" i="2"/>
  <c r="H3953" i="2"/>
  <c r="C3952" i="2"/>
  <c r="H3952" i="2"/>
  <c r="C3951" i="2"/>
  <c r="H3951" i="2"/>
  <c r="C3950" i="2"/>
  <c r="H3950" i="2"/>
  <c r="C3949" i="2"/>
  <c r="H3949" i="2"/>
  <c r="C3948" i="2"/>
  <c r="H3948" i="2"/>
  <c r="C3947" i="2"/>
  <c r="H3947" i="2"/>
  <c r="C3946" i="2"/>
  <c r="H3946" i="2"/>
  <c r="C3945" i="2"/>
  <c r="H3945" i="2"/>
  <c r="C3944" i="2"/>
  <c r="H3944" i="2"/>
  <c r="C3943" i="2"/>
  <c r="H3943" i="2"/>
  <c r="C3942" i="2"/>
  <c r="H3942" i="2"/>
  <c r="C3941" i="2"/>
  <c r="H3941" i="2"/>
  <c r="C3940" i="2"/>
  <c r="H3940" i="2"/>
  <c r="C3939" i="2"/>
  <c r="H3939" i="2"/>
  <c r="C3938" i="2"/>
  <c r="H3938" i="2"/>
  <c r="C3937" i="2"/>
  <c r="H3937" i="2"/>
  <c r="C3936" i="2"/>
  <c r="H3936" i="2"/>
  <c r="C3935" i="2"/>
  <c r="H3935" i="2"/>
  <c r="C3934" i="2"/>
  <c r="H3934" i="2"/>
  <c r="C3933" i="2"/>
  <c r="H3933" i="2"/>
  <c r="C3932" i="2"/>
  <c r="H3932" i="2"/>
  <c r="C3931" i="2"/>
  <c r="H3931" i="2"/>
  <c r="C3930" i="2"/>
  <c r="H3930" i="2"/>
  <c r="C3929" i="2"/>
  <c r="H3929" i="2"/>
  <c r="C3928" i="2"/>
  <c r="H3928" i="2"/>
  <c r="C3927" i="2"/>
  <c r="H3927" i="2"/>
  <c r="C3926" i="2"/>
  <c r="H3926" i="2"/>
  <c r="C3925" i="2"/>
  <c r="H3925" i="2"/>
  <c r="C3924" i="2"/>
  <c r="H3924" i="2"/>
  <c r="C3923" i="2"/>
  <c r="H3923" i="2"/>
  <c r="C3922" i="2"/>
  <c r="H3922" i="2"/>
  <c r="C3921" i="2"/>
  <c r="H3921" i="2"/>
  <c r="C3920" i="2"/>
  <c r="H3920" i="2"/>
  <c r="C3919" i="2"/>
  <c r="H3919" i="2"/>
  <c r="C3918" i="2"/>
  <c r="H3918" i="2"/>
  <c r="C3917" i="2"/>
  <c r="H3917" i="2"/>
  <c r="C3916" i="2"/>
  <c r="H3916" i="2"/>
  <c r="C3915" i="2"/>
  <c r="H3915" i="2"/>
  <c r="C3914" i="2"/>
  <c r="H3914" i="2"/>
  <c r="C3913" i="2"/>
  <c r="H3913" i="2"/>
  <c r="C3912" i="2"/>
  <c r="H3912" i="2"/>
  <c r="C3911" i="2"/>
  <c r="H3911" i="2"/>
  <c r="C3910" i="2"/>
  <c r="H3910" i="2"/>
  <c r="C3909" i="2"/>
  <c r="H3909" i="2"/>
  <c r="C3908" i="2"/>
  <c r="H3908" i="2"/>
  <c r="C3907" i="2"/>
  <c r="H3907" i="2"/>
  <c r="C3906" i="2"/>
  <c r="H3906" i="2"/>
  <c r="C3905" i="2"/>
  <c r="H3905" i="2"/>
  <c r="C3904" i="2"/>
  <c r="H3904" i="2"/>
  <c r="C3903" i="2"/>
  <c r="H3903" i="2"/>
  <c r="C3902" i="2"/>
  <c r="H3902" i="2"/>
  <c r="C3901" i="2"/>
  <c r="H3901" i="2"/>
  <c r="C3900" i="2"/>
  <c r="H3900" i="2"/>
  <c r="C3899" i="2"/>
  <c r="H3899" i="2"/>
  <c r="C3898" i="2"/>
  <c r="H3898" i="2"/>
  <c r="C3897" i="2"/>
  <c r="H3897" i="2"/>
  <c r="C3896" i="2"/>
  <c r="H3896" i="2"/>
  <c r="C3895" i="2"/>
  <c r="H3895" i="2"/>
  <c r="C3894" i="2"/>
  <c r="H3894" i="2"/>
  <c r="C3893" i="2"/>
  <c r="H3893" i="2"/>
  <c r="C3892" i="2"/>
  <c r="H3892" i="2"/>
  <c r="C3891" i="2"/>
  <c r="H3891" i="2"/>
  <c r="C3890" i="2"/>
  <c r="H3890" i="2"/>
  <c r="C3889" i="2"/>
  <c r="H3889" i="2"/>
  <c r="C3888" i="2"/>
  <c r="H3888" i="2"/>
  <c r="C3887" i="2"/>
  <c r="H3887" i="2"/>
  <c r="C3886" i="2"/>
  <c r="H3886" i="2"/>
  <c r="C3885" i="2"/>
  <c r="H3885" i="2"/>
  <c r="C3884" i="2"/>
  <c r="H3884" i="2"/>
  <c r="C3883" i="2"/>
  <c r="H3883" i="2"/>
  <c r="C3882" i="2"/>
  <c r="H3882" i="2"/>
  <c r="C3881" i="2"/>
  <c r="H3881" i="2"/>
  <c r="C3880" i="2"/>
  <c r="H3880" i="2"/>
  <c r="C3879" i="2"/>
  <c r="H3879" i="2"/>
  <c r="C3878" i="2"/>
  <c r="H3878" i="2"/>
  <c r="C3877" i="2"/>
  <c r="H3877" i="2"/>
  <c r="C3876" i="2"/>
  <c r="H3876" i="2"/>
  <c r="C3875" i="2"/>
  <c r="H3875" i="2"/>
  <c r="C3874" i="2"/>
  <c r="H3874" i="2"/>
  <c r="C3873" i="2"/>
  <c r="H3873" i="2"/>
  <c r="C3872" i="2"/>
  <c r="H3872" i="2"/>
  <c r="C3871" i="2"/>
  <c r="H3871" i="2"/>
  <c r="C3870" i="2"/>
  <c r="H3870" i="2"/>
  <c r="C3869" i="2"/>
  <c r="H3869" i="2"/>
  <c r="C3868" i="2"/>
  <c r="H3868" i="2"/>
  <c r="C3867" i="2"/>
  <c r="H3867" i="2"/>
  <c r="C3866" i="2"/>
  <c r="H3866" i="2"/>
  <c r="C3865" i="2"/>
  <c r="H3865" i="2"/>
  <c r="C3864" i="2"/>
  <c r="H3864" i="2"/>
  <c r="C3863" i="2"/>
  <c r="H3863" i="2"/>
  <c r="C3862" i="2"/>
  <c r="H3862" i="2"/>
  <c r="C3861" i="2"/>
  <c r="H3861" i="2"/>
  <c r="C3860" i="2"/>
  <c r="H3860" i="2"/>
  <c r="C3859" i="2"/>
  <c r="H3859" i="2"/>
  <c r="C3858" i="2"/>
  <c r="H3858" i="2"/>
  <c r="C3857" i="2"/>
  <c r="H3857" i="2"/>
  <c r="C3856" i="2"/>
  <c r="H3856" i="2"/>
  <c r="C3855" i="2"/>
  <c r="H3855" i="2"/>
  <c r="C3854" i="2"/>
  <c r="H3854" i="2"/>
  <c r="C3853" i="2"/>
  <c r="H3853" i="2"/>
  <c r="C3852" i="2"/>
  <c r="H3852" i="2"/>
  <c r="C3851" i="2"/>
  <c r="H3851" i="2"/>
  <c r="C3850" i="2"/>
  <c r="H3850" i="2"/>
  <c r="C3849" i="2"/>
  <c r="H3849" i="2"/>
  <c r="C3848" i="2"/>
  <c r="H3848" i="2"/>
  <c r="C3847" i="2"/>
  <c r="H3847" i="2"/>
  <c r="C3846" i="2"/>
  <c r="H3846" i="2"/>
  <c r="C3845" i="2"/>
  <c r="H3845" i="2"/>
  <c r="C3844" i="2"/>
  <c r="H3844" i="2"/>
  <c r="C3843" i="2"/>
  <c r="H3843" i="2"/>
  <c r="C3842" i="2"/>
  <c r="H3842" i="2"/>
  <c r="C3841" i="2"/>
  <c r="H3841" i="2"/>
  <c r="C3840" i="2"/>
  <c r="H3840" i="2"/>
  <c r="C3839" i="2"/>
  <c r="H3839" i="2"/>
  <c r="C3838" i="2"/>
  <c r="H3838" i="2"/>
  <c r="C3837" i="2"/>
  <c r="H3837" i="2"/>
  <c r="C3836" i="2"/>
  <c r="H3836" i="2"/>
  <c r="C3835" i="2"/>
  <c r="H3835" i="2"/>
  <c r="C3834" i="2"/>
  <c r="H3834" i="2"/>
  <c r="C3833" i="2"/>
  <c r="H3833" i="2"/>
  <c r="C3832" i="2"/>
  <c r="H3832" i="2"/>
  <c r="C3831" i="2"/>
  <c r="H3831" i="2"/>
  <c r="C3830" i="2"/>
  <c r="H3830" i="2"/>
  <c r="C3829" i="2"/>
  <c r="H3829" i="2"/>
  <c r="C3828" i="2"/>
  <c r="H3828" i="2"/>
  <c r="C3827" i="2"/>
  <c r="H3827" i="2"/>
  <c r="C3826" i="2"/>
  <c r="H3826" i="2"/>
  <c r="C3825" i="2"/>
  <c r="H3825" i="2"/>
  <c r="C3824" i="2"/>
  <c r="H3824" i="2"/>
  <c r="C3823" i="2"/>
  <c r="H3823" i="2"/>
  <c r="C3822" i="2"/>
  <c r="H3822" i="2"/>
  <c r="C3821" i="2"/>
  <c r="H3821" i="2"/>
  <c r="C3820" i="2"/>
  <c r="H3820" i="2"/>
  <c r="C3819" i="2"/>
  <c r="H3819" i="2"/>
  <c r="C3818" i="2"/>
  <c r="H3818" i="2"/>
  <c r="C3817" i="2"/>
  <c r="H3817" i="2"/>
  <c r="C3816" i="2"/>
  <c r="H3816" i="2"/>
  <c r="C3815" i="2"/>
  <c r="H3815" i="2"/>
  <c r="C3814" i="2"/>
  <c r="H3814" i="2"/>
  <c r="C3813" i="2"/>
  <c r="H3813" i="2"/>
  <c r="C3812" i="2"/>
  <c r="H3812" i="2"/>
  <c r="C3811" i="2"/>
  <c r="H3811" i="2"/>
  <c r="C3810" i="2"/>
  <c r="H3810" i="2"/>
  <c r="C3809" i="2"/>
  <c r="H3809" i="2"/>
  <c r="C3808" i="2"/>
  <c r="H3808" i="2"/>
  <c r="C3807" i="2"/>
  <c r="H3807" i="2"/>
  <c r="C3806" i="2"/>
  <c r="H3806" i="2"/>
  <c r="C3805" i="2"/>
  <c r="H3805" i="2"/>
  <c r="C3804" i="2"/>
  <c r="H3804" i="2"/>
  <c r="C3803" i="2"/>
  <c r="H3803" i="2"/>
  <c r="C3802" i="2"/>
  <c r="H3802" i="2"/>
  <c r="C3801" i="2"/>
  <c r="H3801" i="2"/>
  <c r="C3800" i="2"/>
  <c r="H3800" i="2"/>
  <c r="C3799" i="2"/>
  <c r="H3799" i="2"/>
  <c r="C3798" i="2"/>
  <c r="H3798" i="2"/>
  <c r="C3797" i="2"/>
  <c r="H3797" i="2"/>
  <c r="C3796" i="2"/>
  <c r="H3796" i="2"/>
  <c r="C3795" i="2"/>
  <c r="H3795" i="2"/>
  <c r="C3794" i="2"/>
  <c r="H3794" i="2"/>
  <c r="C3793" i="2"/>
  <c r="H3793" i="2"/>
  <c r="C3792" i="2"/>
  <c r="H3792" i="2"/>
  <c r="C3791" i="2"/>
  <c r="H3791" i="2"/>
  <c r="C3790" i="2"/>
  <c r="H3790" i="2"/>
  <c r="C3789" i="2"/>
  <c r="H3789" i="2"/>
  <c r="C3788" i="2"/>
  <c r="H3788" i="2"/>
  <c r="C3787" i="2"/>
  <c r="H3787" i="2"/>
  <c r="C3786" i="2"/>
  <c r="H3786" i="2"/>
  <c r="C3785" i="2"/>
  <c r="H3785" i="2"/>
  <c r="C3784" i="2"/>
  <c r="H3784" i="2"/>
  <c r="C3783" i="2"/>
  <c r="H3783" i="2"/>
  <c r="C3782" i="2"/>
  <c r="H3782" i="2"/>
  <c r="C3781" i="2"/>
  <c r="H3781" i="2"/>
  <c r="C3780" i="2"/>
  <c r="H3780" i="2"/>
  <c r="C3779" i="2"/>
  <c r="H3779" i="2"/>
  <c r="C3778" i="2"/>
  <c r="H3778" i="2"/>
  <c r="C3777" i="2"/>
  <c r="H3777" i="2"/>
  <c r="C3776" i="2"/>
  <c r="H3776" i="2"/>
  <c r="C3775" i="2"/>
  <c r="H3775" i="2"/>
  <c r="C3774" i="2"/>
  <c r="H3774" i="2"/>
  <c r="C3773" i="2"/>
  <c r="H3773" i="2"/>
  <c r="C3772" i="2"/>
  <c r="H3772" i="2"/>
  <c r="C3771" i="2"/>
  <c r="H3771" i="2"/>
  <c r="C3770" i="2"/>
  <c r="H3770" i="2"/>
  <c r="C3769" i="2"/>
  <c r="H3769" i="2"/>
  <c r="C3768" i="2"/>
  <c r="H3768" i="2"/>
  <c r="C3767" i="2"/>
  <c r="H3767" i="2"/>
  <c r="C3766" i="2"/>
  <c r="H3766" i="2"/>
  <c r="C3765" i="2"/>
  <c r="H3765" i="2"/>
  <c r="C3764" i="2"/>
  <c r="H3764" i="2"/>
  <c r="C3763" i="2"/>
  <c r="H3763" i="2"/>
  <c r="C3762" i="2"/>
  <c r="H3762" i="2"/>
  <c r="C3761" i="2"/>
  <c r="H3761" i="2"/>
  <c r="C3760" i="2"/>
  <c r="H3760" i="2"/>
  <c r="C3759" i="2"/>
  <c r="H3759" i="2"/>
  <c r="C3758" i="2"/>
  <c r="H3758" i="2"/>
  <c r="C3757" i="2"/>
  <c r="H3757" i="2"/>
  <c r="C3756" i="2"/>
  <c r="H3756" i="2"/>
  <c r="C3755" i="2"/>
  <c r="H3755" i="2"/>
  <c r="C3754" i="2"/>
  <c r="H3754" i="2"/>
  <c r="C3753" i="2"/>
  <c r="H3753" i="2"/>
  <c r="C3752" i="2"/>
  <c r="H3752" i="2"/>
  <c r="C3751" i="2"/>
  <c r="H3751" i="2"/>
  <c r="C3750" i="2"/>
  <c r="H3750" i="2"/>
  <c r="C3749" i="2"/>
  <c r="H3749" i="2"/>
  <c r="C3748" i="2"/>
  <c r="H3748" i="2"/>
  <c r="C3747" i="2"/>
  <c r="H3747" i="2"/>
  <c r="C3746" i="2"/>
  <c r="H3746" i="2"/>
  <c r="C3745" i="2"/>
  <c r="H3745" i="2"/>
  <c r="C3744" i="2"/>
  <c r="H3744" i="2"/>
  <c r="C3743" i="2"/>
  <c r="H3743" i="2"/>
  <c r="C3742" i="2"/>
  <c r="H3742" i="2"/>
  <c r="C3741" i="2"/>
  <c r="H3741" i="2"/>
  <c r="C3740" i="2"/>
  <c r="H3740" i="2"/>
  <c r="C3739" i="2"/>
  <c r="H3739" i="2"/>
  <c r="C3738" i="2"/>
  <c r="H3738" i="2"/>
  <c r="C3737" i="2"/>
  <c r="H3737" i="2"/>
  <c r="C3736" i="2"/>
  <c r="H3736" i="2"/>
  <c r="C3735" i="2"/>
  <c r="H3735" i="2"/>
  <c r="C3734" i="2"/>
  <c r="H3734" i="2"/>
  <c r="C3733" i="2"/>
  <c r="H3733" i="2"/>
  <c r="C3732" i="2"/>
  <c r="H3732" i="2"/>
  <c r="C3731" i="2"/>
  <c r="H3731" i="2"/>
  <c r="C3730" i="2"/>
  <c r="H3730" i="2"/>
  <c r="C3729" i="2"/>
  <c r="H3729" i="2"/>
  <c r="C3728" i="2"/>
  <c r="H3728" i="2"/>
  <c r="C3727" i="2"/>
  <c r="H3727" i="2"/>
  <c r="C3726" i="2"/>
  <c r="H3726" i="2"/>
  <c r="C3725" i="2"/>
  <c r="H3725" i="2"/>
  <c r="C3724" i="2"/>
  <c r="H3724" i="2"/>
  <c r="C3723" i="2"/>
  <c r="H3723" i="2"/>
  <c r="C3722" i="2"/>
  <c r="H3722" i="2"/>
  <c r="C3721" i="2"/>
  <c r="H3721" i="2"/>
  <c r="C3720" i="2"/>
  <c r="H3720" i="2"/>
  <c r="C3719" i="2"/>
  <c r="H3719" i="2"/>
  <c r="C3718" i="2"/>
  <c r="H3718" i="2"/>
  <c r="C3717" i="2"/>
  <c r="H3717" i="2"/>
  <c r="C3716" i="2"/>
  <c r="H3716" i="2"/>
  <c r="C3715" i="2"/>
  <c r="H3715" i="2"/>
  <c r="C3714" i="2"/>
  <c r="H3714" i="2"/>
  <c r="C3713" i="2"/>
  <c r="H3713" i="2"/>
  <c r="C3712" i="2"/>
  <c r="H3712" i="2"/>
  <c r="C3711" i="2"/>
  <c r="H3711" i="2"/>
  <c r="C3710" i="2"/>
  <c r="H3710" i="2"/>
  <c r="C3709" i="2"/>
  <c r="H3709" i="2"/>
  <c r="C3708" i="2"/>
  <c r="H3708" i="2"/>
  <c r="C3707" i="2"/>
  <c r="H3707" i="2"/>
  <c r="C3706" i="2"/>
  <c r="H3706" i="2"/>
  <c r="C3705" i="2"/>
  <c r="H3705" i="2"/>
  <c r="C3704" i="2"/>
  <c r="H3704" i="2"/>
  <c r="C3703" i="2"/>
  <c r="H3703" i="2"/>
  <c r="C3702" i="2"/>
  <c r="H3702" i="2"/>
  <c r="C3701" i="2"/>
  <c r="H3701" i="2"/>
  <c r="C3700" i="2"/>
  <c r="H3700" i="2"/>
  <c r="C3699" i="2"/>
  <c r="H3699" i="2"/>
  <c r="C3698" i="2"/>
  <c r="H3698" i="2"/>
  <c r="C3697" i="2"/>
  <c r="H3697" i="2"/>
  <c r="C3696" i="2"/>
  <c r="H3696" i="2"/>
  <c r="C3695" i="2"/>
  <c r="H3695" i="2"/>
  <c r="C3694" i="2"/>
  <c r="H3694" i="2"/>
  <c r="C3693" i="2"/>
  <c r="H3693" i="2"/>
  <c r="C3692" i="2"/>
  <c r="H3692" i="2"/>
  <c r="C3691" i="2"/>
  <c r="H3691" i="2"/>
  <c r="C3690" i="2"/>
  <c r="H3690" i="2"/>
  <c r="C3689" i="2"/>
  <c r="H3689" i="2"/>
  <c r="C3688" i="2"/>
  <c r="H3688" i="2"/>
  <c r="C3687" i="2"/>
  <c r="H3687" i="2"/>
  <c r="C3686" i="2"/>
  <c r="H3686" i="2"/>
  <c r="C3685" i="2"/>
  <c r="H3685" i="2"/>
  <c r="C3684" i="2"/>
  <c r="H3684" i="2"/>
  <c r="C3683" i="2"/>
  <c r="H3683" i="2"/>
  <c r="C3682" i="2"/>
  <c r="H3682" i="2"/>
  <c r="C3681" i="2"/>
  <c r="H3681" i="2"/>
  <c r="C3680" i="2"/>
  <c r="H3680" i="2"/>
  <c r="C3679" i="2"/>
  <c r="H3679" i="2"/>
  <c r="C3678" i="2"/>
  <c r="H3678" i="2"/>
  <c r="C3677" i="2"/>
  <c r="H3677" i="2"/>
  <c r="C3676" i="2"/>
  <c r="H3676" i="2"/>
  <c r="C3675" i="2"/>
  <c r="H3675" i="2"/>
  <c r="C3674" i="2"/>
  <c r="H3674" i="2"/>
  <c r="C3673" i="2"/>
  <c r="H3673" i="2"/>
  <c r="C3672" i="2"/>
  <c r="H3672" i="2"/>
  <c r="C3671" i="2"/>
  <c r="H3671" i="2"/>
  <c r="C3670" i="2"/>
  <c r="H3670" i="2"/>
  <c r="C3669" i="2"/>
  <c r="H3669" i="2"/>
  <c r="C3668" i="2"/>
  <c r="H3668" i="2"/>
  <c r="C3667" i="2"/>
  <c r="H3667" i="2"/>
  <c r="C3666" i="2"/>
  <c r="H3666" i="2"/>
  <c r="C3665" i="2"/>
  <c r="H3665" i="2"/>
  <c r="C3664" i="2"/>
  <c r="H3664" i="2"/>
  <c r="C3663" i="2"/>
  <c r="H3663" i="2"/>
  <c r="C3662" i="2"/>
  <c r="H3662" i="2"/>
  <c r="C3661" i="2"/>
  <c r="H3661" i="2"/>
  <c r="C3660" i="2"/>
  <c r="H3660" i="2"/>
  <c r="C3659" i="2"/>
  <c r="H3659" i="2"/>
  <c r="C3658" i="2"/>
  <c r="H3658" i="2"/>
  <c r="C3657" i="2"/>
  <c r="H3657" i="2"/>
  <c r="C3656" i="2"/>
  <c r="H3656" i="2"/>
  <c r="C3655" i="2"/>
  <c r="H3655" i="2"/>
  <c r="C3654" i="2"/>
  <c r="H3654" i="2"/>
  <c r="C3653" i="2"/>
  <c r="H3653" i="2"/>
  <c r="C3652" i="2"/>
  <c r="H3652" i="2"/>
  <c r="C3651" i="2"/>
  <c r="H3651" i="2"/>
  <c r="C3650" i="2"/>
  <c r="H3650" i="2"/>
  <c r="C3649" i="2"/>
  <c r="H3649" i="2"/>
  <c r="C3648" i="2"/>
  <c r="H3648" i="2"/>
  <c r="C3647" i="2"/>
  <c r="H3647" i="2"/>
  <c r="C3646" i="2"/>
  <c r="H3646" i="2"/>
  <c r="C3645" i="2"/>
  <c r="H3645" i="2"/>
  <c r="C3644" i="2"/>
  <c r="H3644" i="2"/>
  <c r="C3643" i="2"/>
  <c r="H3643" i="2"/>
  <c r="C3642" i="2"/>
  <c r="H3642" i="2"/>
  <c r="C3641" i="2"/>
  <c r="H3641" i="2"/>
  <c r="C3640" i="2"/>
  <c r="H3640" i="2"/>
  <c r="C3639" i="2"/>
  <c r="H3639" i="2"/>
  <c r="C3638" i="2"/>
  <c r="H3638" i="2"/>
  <c r="C3637" i="2"/>
  <c r="H3637" i="2"/>
  <c r="C3636" i="2"/>
  <c r="H3636" i="2"/>
  <c r="C3635" i="2"/>
  <c r="H3635" i="2"/>
  <c r="C3634" i="2"/>
  <c r="H3634" i="2"/>
  <c r="C3633" i="2"/>
  <c r="H3633" i="2"/>
  <c r="C3632" i="2"/>
  <c r="H3632" i="2"/>
  <c r="C3631" i="2"/>
  <c r="H3631" i="2"/>
  <c r="C3630" i="2"/>
  <c r="H3630" i="2"/>
  <c r="C3629" i="2"/>
  <c r="H3629" i="2"/>
  <c r="C3628" i="2"/>
  <c r="H3628" i="2"/>
  <c r="C3627" i="2"/>
  <c r="H3627" i="2"/>
  <c r="C3626" i="2"/>
  <c r="H3626" i="2"/>
  <c r="C3625" i="2"/>
  <c r="H3625" i="2"/>
  <c r="C3624" i="2"/>
  <c r="H3624" i="2"/>
  <c r="C3623" i="2"/>
  <c r="H3623" i="2"/>
  <c r="C3622" i="2"/>
  <c r="H3622" i="2"/>
  <c r="C3621" i="2"/>
  <c r="H3621" i="2"/>
  <c r="C3620" i="2"/>
  <c r="H3620" i="2"/>
  <c r="C3619" i="2"/>
  <c r="H3619" i="2"/>
  <c r="C3618" i="2"/>
  <c r="H3618" i="2"/>
  <c r="C3617" i="2"/>
  <c r="H3617" i="2"/>
  <c r="C3616" i="2"/>
  <c r="H3616" i="2"/>
  <c r="C3615" i="2"/>
  <c r="H3615" i="2"/>
  <c r="C3614" i="2"/>
  <c r="H3614" i="2"/>
  <c r="C3613" i="2"/>
  <c r="H3613" i="2"/>
  <c r="C3612" i="2"/>
  <c r="H3612" i="2"/>
  <c r="C3611" i="2"/>
  <c r="H3611" i="2"/>
  <c r="C3610" i="2"/>
  <c r="H3610" i="2"/>
  <c r="C3609" i="2"/>
  <c r="H3609" i="2"/>
  <c r="C3608" i="2"/>
  <c r="H3608" i="2"/>
  <c r="C3607" i="2"/>
  <c r="H3607" i="2"/>
  <c r="C3606" i="2"/>
  <c r="H3606" i="2"/>
  <c r="C3605" i="2"/>
  <c r="H3605" i="2"/>
  <c r="C3604" i="2"/>
  <c r="H3604" i="2"/>
  <c r="C3603" i="2"/>
  <c r="H3603" i="2"/>
  <c r="C3602" i="2"/>
  <c r="H3602" i="2"/>
  <c r="C3601" i="2"/>
  <c r="H3601" i="2"/>
  <c r="C3600" i="2"/>
  <c r="H3600" i="2"/>
  <c r="C3599" i="2"/>
  <c r="H3599" i="2"/>
  <c r="C3598" i="2"/>
  <c r="H3598" i="2"/>
  <c r="C3597" i="2"/>
  <c r="H3597" i="2"/>
  <c r="C3596" i="2"/>
  <c r="H3596" i="2"/>
  <c r="C3595" i="2"/>
  <c r="H3595" i="2"/>
  <c r="C3594" i="2"/>
  <c r="H3594" i="2"/>
  <c r="C3593" i="2"/>
  <c r="H3593" i="2"/>
  <c r="C3592" i="2"/>
  <c r="H3592" i="2"/>
  <c r="C3591" i="2"/>
  <c r="H3591" i="2"/>
  <c r="C3590" i="2"/>
  <c r="H3590" i="2"/>
  <c r="C3589" i="2"/>
  <c r="H3589" i="2"/>
  <c r="C3588" i="2"/>
  <c r="H3588" i="2"/>
  <c r="C3587" i="2"/>
  <c r="H3587" i="2"/>
  <c r="C3586" i="2"/>
  <c r="H3586" i="2"/>
  <c r="C3585" i="2"/>
  <c r="H3585" i="2"/>
  <c r="C3584" i="2"/>
  <c r="H3584" i="2"/>
  <c r="C3583" i="2"/>
  <c r="H3583" i="2"/>
  <c r="C3582" i="2"/>
  <c r="H3582" i="2"/>
  <c r="C3581" i="2"/>
  <c r="H3581" i="2"/>
  <c r="C3580" i="2"/>
  <c r="H3580" i="2"/>
  <c r="C3579" i="2"/>
  <c r="H3579" i="2"/>
  <c r="C3578" i="2"/>
  <c r="H3578" i="2"/>
  <c r="C3577" i="2"/>
  <c r="H3577" i="2"/>
  <c r="C3576" i="2"/>
  <c r="H3576" i="2"/>
  <c r="C3575" i="2"/>
  <c r="H3575" i="2"/>
  <c r="C3574" i="2"/>
  <c r="H3574" i="2"/>
  <c r="C3573" i="2"/>
  <c r="H3573" i="2"/>
  <c r="C3572" i="2"/>
  <c r="H3572" i="2"/>
  <c r="C3571" i="2"/>
  <c r="H3571" i="2"/>
  <c r="C3570" i="2"/>
  <c r="H3570" i="2"/>
  <c r="C3569" i="2"/>
  <c r="H3569" i="2"/>
  <c r="C3568" i="2"/>
  <c r="H3568" i="2"/>
  <c r="C3567" i="2"/>
  <c r="H3567" i="2"/>
  <c r="C3566" i="2"/>
  <c r="H3566" i="2"/>
  <c r="C3565" i="2"/>
  <c r="H3565" i="2"/>
  <c r="C3564" i="2"/>
  <c r="H3564" i="2"/>
  <c r="C3563" i="2"/>
  <c r="H3563" i="2"/>
  <c r="C3562" i="2"/>
  <c r="H3562" i="2"/>
  <c r="C3561" i="2"/>
  <c r="H3561" i="2"/>
  <c r="C3560" i="2"/>
  <c r="H3560" i="2"/>
  <c r="C3559" i="2"/>
  <c r="H3559" i="2"/>
  <c r="C3558" i="2"/>
  <c r="H3558" i="2"/>
  <c r="C3557" i="2"/>
  <c r="H3557" i="2"/>
  <c r="C3556" i="2"/>
  <c r="H3556" i="2"/>
  <c r="C3555" i="2"/>
  <c r="H3555" i="2"/>
  <c r="C3554" i="2"/>
  <c r="H3554" i="2"/>
  <c r="C3553" i="2"/>
  <c r="H3553" i="2"/>
  <c r="C3552" i="2"/>
  <c r="H3552" i="2"/>
  <c r="C3551" i="2"/>
  <c r="H3551" i="2"/>
  <c r="C3550" i="2"/>
  <c r="H3550" i="2"/>
  <c r="C3549" i="2"/>
  <c r="H3549" i="2"/>
  <c r="C3548" i="2"/>
  <c r="H3548" i="2"/>
  <c r="C3547" i="2"/>
  <c r="H3547" i="2"/>
  <c r="C3546" i="2"/>
  <c r="H3546" i="2"/>
  <c r="C3545" i="2"/>
  <c r="H3545" i="2"/>
  <c r="C3544" i="2"/>
  <c r="H3544" i="2"/>
  <c r="C3543" i="2"/>
  <c r="H3543" i="2"/>
  <c r="C3542" i="2"/>
  <c r="H3542" i="2"/>
  <c r="C3541" i="2"/>
  <c r="H3541" i="2"/>
  <c r="C3540" i="2"/>
  <c r="H3540" i="2"/>
  <c r="C3539" i="2"/>
  <c r="H3539" i="2"/>
  <c r="C3538" i="2"/>
  <c r="H3538" i="2"/>
  <c r="C3537" i="2"/>
  <c r="H3537" i="2"/>
  <c r="C3536" i="2"/>
  <c r="H3536" i="2"/>
  <c r="C3535" i="2"/>
  <c r="H3535" i="2"/>
  <c r="C3534" i="2"/>
  <c r="H3534" i="2"/>
  <c r="C3533" i="2"/>
  <c r="H3533" i="2"/>
  <c r="C3532" i="2"/>
  <c r="H3532" i="2"/>
  <c r="C3531" i="2"/>
  <c r="H3531" i="2"/>
  <c r="C3530" i="2"/>
  <c r="H3530" i="2"/>
  <c r="C3529" i="2"/>
  <c r="H3529" i="2"/>
  <c r="C3528" i="2"/>
  <c r="H3528" i="2"/>
  <c r="C3527" i="2"/>
  <c r="H3527" i="2"/>
  <c r="C3526" i="2"/>
  <c r="H3526" i="2"/>
  <c r="C3525" i="2"/>
  <c r="H3525" i="2"/>
  <c r="C3524" i="2"/>
  <c r="H3524" i="2"/>
  <c r="C3523" i="2"/>
  <c r="H3523" i="2"/>
  <c r="C3522" i="2"/>
  <c r="H3522" i="2"/>
  <c r="C3521" i="2"/>
  <c r="H3521" i="2"/>
  <c r="C3520" i="2"/>
  <c r="H3520" i="2"/>
  <c r="C3519" i="2"/>
  <c r="H3519" i="2"/>
  <c r="C3518" i="2"/>
  <c r="H3518" i="2"/>
  <c r="C3517" i="2"/>
  <c r="H3517" i="2"/>
  <c r="C3516" i="2"/>
  <c r="H3516" i="2"/>
  <c r="C3515" i="2"/>
  <c r="H3515" i="2"/>
  <c r="C3514" i="2"/>
  <c r="H3514" i="2"/>
  <c r="C3513" i="2"/>
  <c r="H3513" i="2"/>
  <c r="C3512" i="2"/>
  <c r="H3512" i="2"/>
  <c r="C3511" i="2"/>
  <c r="H3511" i="2"/>
  <c r="C3510" i="2"/>
  <c r="H3510" i="2"/>
  <c r="C3509" i="2"/>
  <c r="H3509" i="2"/>
  <c r="C3508" i="2"/>
  <c r="H3508" i="2"/>
  <c r="C3507" i="2"/>
  <c r="H3507" i="2"/>
  <c r="C3506" i="2"/>
  <c r="H3506" i="2"/>
  <c r="C3505" i="2"/>
  <c r="H3505" i="2"/>
  <c r="C3504" i="2"/>
  <c r="H3504" i="2"/>
  <c r="C3503" i="2"/>
  <c r="H3503" i="2"/>
  <c r="C3502" i="2"/>
  <c r="H3502" i="2"/>
  <c r="C3501" i="2"/>
  <c r="H3501" i="2"/>
  <c r="C3500" i="2"/>
  <c r="H3500" i="2"/>
  <c r="C3499" i="2"/>
  <c r="H3499" i="2"/>
  <c r="C3498" i="2"/>
  <c r="H3498" i="2"/>
  <c r="C3497" i="2"/>
  <c r="H3497" i="2"/>
  <c r="C3496" i="2"/>
  <c r="H3496" i="2"/>
  <c r="C3495" i="2"/>
  <c r="H3495" i="2"/>
  <c r="C3494" i="2"/>
  <c r="H3494" i="2"/>
  <c r="C3493" i="2"/>
  <c r="H3493" i="2"/>
  <c r="C3492" i="2"/>
  <c r="H3492" i="2"/>
  <c r="C3491" i="2"/>
  <c r="H3491" i="2"/>
  <c r="C3490" i="2"/>
  <c r="H3490" i="2"/>
  <c r="C3489" i="2"/>
  <c r="H3489" i="2"/>
  <c r="C3488" i="2"/>
  <c r="H3488" i="2"/>
  <c r="C3487" i="2"/>
  <c r="H3487" i="2"/>
  <c r="C3486" i="2"/>
  <c r="H3486" i="2"/>
  <c r="C3485" i="2"/>
  <c r="H3485" i="2"/>
  <c r="C3484" i="2"/>
  <c r="H3484" i="2"/>
  <c r="C3483" i="2"/>
  <c r="H3483" i="2"/>
  <c r="C3482" i="2"/>
  <c r="H3482" i="2"/>
  <c r="C3481" i="2"/>
  <c r="H3481" i="2"/>
  <c r="C3480" i="2"/>
  <c r="H3480" i="2"/>
  <c r="C3479" i="2"/>
  <c r="H3479" i="2"/>
  <c r="C3478" i="2"/>
  <c r="H3478" i="2"/>
  <c r="C3477" i="2"/>
  <c r="H3477" i="2"/>
  <c r="C3476" i="2"/>
  <c r="H3476" i="2"/>
  <c r="C3475" i="2"/>
  <c r="H3475" i="2"/>
  <c r="C3474" i="2"/>
  <c r="H3474" i="2"/>
  <c r="C3473" i="2"/>
  <c r="H3473" i="2"/>
  <c r="C3472" i="2"/>
  <c r="H3472" i="2"/>
  <c r="C3471" i="2"/>
  <c r="H3471" i="2"/>
  <c r="C3470" i="2"/>
  <c r="H3470" i="2"/>
  <c r="C3469" i="2"/>
  <c r="H3469" i="2"/>
  <c r="C3468" i="2"/>
  <c r="H3468" i="2"/>
  <c r="C3467" i="2"/>
  <c r="H3467" i="2"/>
  <c r="C3466" i="2"/>
  <c r="H3466" i="2"/>
  <c r="C3465" i="2"/>
  <c r="H3465" i="2"/>
  <c r="C3464" i="2"/>
  <c r="H3464" i="2"/>
  <c r="C3463" i="2"/>
  <c r="H3463" i="2"/>
  <c r="C3462" i="2"/>
  <c r="H3462" i="2"/>
  <c r="C3461" i="2"/>
  <c r="H3461" i="2"/>
  <c r="C3460" i="2"/>
  <c r="H3460" i="2"/>
  <c r="C3459" i="2"/>
  <c r="H3459" i="2"/>
  <c r="C3458" i="2"/>
  <c r="H3458" i="2"/>
  <c r="C3457" i="2"/>
  <c r="H3457" i="2"/>
  <c r="C3456" i="2"/>
  <c r="H3456" i="2"/>
  <c r="C3455" i="2"/>
  <c r="H3455" i="2"/>
  <c r="C3454" i="2"/>
  <c r="H3454" i="2"/>
  <c r="C3453" i="2"/>
  <c r="H3453" i="2"/>
  <c r="C3452" i="2"/>
  <c r="H3452" i="2"/>
  <c r="C3451" i="2"/>
  <c r="H3451" i="2"/>
  <c r="C3450" i="2"/>
  <c r="H3450" i="2"/>
  <c r="C3449" i="2"/>
  <c r="H3449" i="2"/>
  <c r="C3448" i="2"/>
  <c r="H3448" i="2"/>
  <c r="C3447" i="2"/>
  <c r="H3447" i="2"/>
  <c r="C3446" i="2"/>
  <c r="H3446" i="2"/>
  <c r="C3445" i="2"/>
  <c r="H3445" i="2"/>
  <c r="C3444" i="2"/>
  <c r="H3444" i="2"/>
  <c r="C3443" i="2"/>
  <c r="H3443" i="2"/>
  <c r="C3442" i="2"/>
  <c r="H3442" i="2"/>
  <c r="C3441" i="2"/>
  <c r="H3441" i="2"/>
  <c r="C3440" i="2"/>
  <c r="H3440" i="2"/>
  <c r="C3439" i="2"/>
  <c r="H3439" i="2"/>
  <c r="C3438" i="2"/>
  <c r="H3438" i="2"/>
  <c r="C3437" i="2"/>
  <c r="H3437" i="2"/>
  <c r="C3436" i="2"/>
  <c r="H3436" i="2"/>
  <c r="C3435" i="2"/>
  <c r="H3435" i="2"/>
  <c r="C3434" i="2"/>
  <c r="H3434" i="2"/>
  <c r="C3433" i="2"/>
  <c r="H3433" i="2"/>
  <c r="C3432" i="2"/>
  <c r="H3432" i="2"/>
  <c r="C3431" i="2"/>
  <c r="H3431" i="2"/>
  <c r="C3430" i="2"/>
  <c r="H3430" i="2"/>
  <c r="C3429" i="2"/>
  <c r="H3429" i="2"/>
  <c r="C3428" i="2"/>
  <c r="H3428" i="2"/>
  <c r="C3427" i="2"/>
  <c r="H3427" i="2"/>
  <c r="C3426" i="2"/>
  <c r="H3426" i="2"/>
  <c r="C3425" i="2"/>
  <c r="H3425" i="2"/>
  <c r="C3424" i="2"/>
  <c r="H3424" i="2"/>
  <c r="C3423" i="2"/>
  <c r="H3423" i="2"/>
  <c r="C3422" i="2"/>
  <c r="H3422" i="2"/>
  <c r="C3421" i="2"/>
  <c r="H3421" i="2"/>
  <c r="C3420" i="2"/>
  <c r="H3420" i="2"/>
  <c r="C3419" i="2"/>
  <c r="H3419" i="2"/>
  <c r="C3418" i="2"/>
  <c r="H3418" i="2"/>
  <c r="C3417" i="2"/>
  <c r="H3417" i="2"/>
  <c r="C3416" i="2"/>
  <c r="H3416" i="2"/>
  <c r="C3415" i="2"/>
  <c r="H3415" i="2"/>
  <c r="C3414" i="2"/>
  <c r="H3414" i="2"/>
  <c r="C3413" i="2"/>
  <c r="H3413" i="2"/>
  <c r="C3412" i="2"/>
  <c r="H3412" i="2"/>
  <c r="C3411" i="2"/>
  <c r="H3411" i="2"/>
  <c r="C3410" i="2"/>
  <c r="H3410" i="2"/>
  <c r="C3409" i="2"/>
  <c r="H3409" i="2"/>
  <c r="C3408" i="2"/>
  <c r="H3408" i="2"/>
  <c r="C3407" i="2"/>
  <c r="H3407" i="2"/>
  <c r="C3406" i="2"/>
  <c r="H3406" i="2"/>
  <c r="C3405" i="2"/>
  <c r="H3405" i="2"/>
  <c r="C3404" i="2"/>
  <c r="H3404" i="2"/>
  <c r="C3403" i="2"/>
  <c r="H3403" i="2"/>
  <c r="C3402" i="2"/>
  <c r="H3402" i="2"/>
  <c r="C3401" i="2"/>
  <c r="H3401" i="2"/>
  <c r="C3400" i="2"/>
  <c r="H3400" i="2"/>
  <c r="C3399" i="2"/>
  <c r="H3399" i="2"/>
  <c r="C3398" i="2"/>
  <c r="H3398" i="2"/>
  <c r="C3397" i="2"/>
  <c r="H3397" i="2"/>
  <c r="C3396" i="2"/>
  <c r="H3396" i="2"/>
  <c r="C3395" i="2"/>
  <c r="H3395" i="2"/>
  <c r="C3394" i="2"/>
  <c r="H3394" i="2"/>
  <c r="C3393" i="2"/>
  <c r="H3393" i="2"/>
  <c r="C3392" i="2"/>
  <c r="H3392" i="2"/>
  <c r="C3391" i="2"/>
  <c r="H3391" i="2"/>
  <c r="C3390" i="2"/>
  <c r="H3390" i="2"/>
  <c r="C3389" i="2"/>
  <c r="H3389" i="2"/>
  <c r="C3388" i="2"/>
  <c r="H3388" i="2"/>
  <c r="C3387" i="2"/>
  <c r="H3387" i="2"/>
  <c r="C3386" i="2"/>
  <c r="H3386" i="2"/>
  <c r="C3385" i="2"/>
  <c r="H3385" i="2"/>
  <c r="C3384" i="2"/>
  <c r="H3384" i="2"/>
  <c r="C3383" i="2"/>
  <c r="H3383" i="2"/>
  <c r="C3382" i="2"/>
  <c r="H3382" i="2"/>
  <c r="C3381" i="2"/>
  <c r="H3381" i="2"/>
  <c r="C3380" i="2"/>
  <c r="H3380" i="2"/>
  <c r="C3379" i="2"/>
  <c r="H3379" i="2"/>
  <c r="C3378" i="2"/>
  <c r="H3378" i="2"/>
  <c r="C3377" i="2"/>
  <c r="H3377" i="2"/>
  <c r="C3376" i="2"/>
  <c r="H3376" i="2"/>
  <c r="C3375" i="2"/>
  <c r="H3375" i="2"/>
  <c r="C3374" i="2"/>
  <c r="H3374" i="2"/>
  <c r="C3373" i="2"/>
  <c r="H3373" i="2"/>
  <c r="C3372" i="2"/>
  <c r="H3372" i="2"/>
  <c r="C3371" i="2"/>
  <c r="H3371" i="2"/>
  <c r="C3370" i="2"/>
  <c r="H3370" i="2"/>
  <c r="C3369" i="2"/>
  <c r="H3369" i="2"/>
  <c r="C3368" i="2"/>
  <c r="H3368" i="2"/>
  <c r="C3367" i="2"/>
  <c r="H3367" i="2"/>
  <c r="C3366" i="2"/>
  <c r="H3366" i="2"/>
  <c r="C3365" i="2"/>
  <c r="H3365" i="2"/>
  <c r="C3364" i="2"/>
  <c r="H3364" i="2"/>
  <c r="C3363" i="2"/>
  <c r="H3363" i="2"/>
  <c r="C3362" i="2"/>
  <c r="H3362" i="2"/>
  <c r="C3361" i="2"/>
  <c r="H3361" i="2"/>
  <c r="C3360" i="2"/>
  <c r="H3360" i="2"/>
  <c r="C3359" i="2"/>
  <c r="H3359" i="2"/>
  <c r="C3358" i="2"/>
  <c r="H3358" i="2"/>
  <c r="C3357" i="2"/>
  <c r="H3357" i="2"/>
  <c r="C3356" i="2"/>
  <c r="H3356" i="2"/>
  <c r="C3355" i="2"/>
  <c r="H3355" i="2"/>
  <c r="C3354" i="2"/>
  <c r="H3354" i="2"/>
  <c r="C3353" i="2"/>
  <c r="H3353" i="2"/>
  <c r="C3352" i="2"/>
  <c r="H3352" i="2"/>
  <c r="C3351" i="2"/>
  <c r="H3351" i="2"/>
  <c r="C3350" i="2"/>
  <c r="H3350" i="2"/>
  <c r="C3349" i="2"/>
  <c r="H3349" i="2"/>
  <c r="C3348" i="2"/>
  <c r="H3348" i="2"/>
  <c r="C3347" i="2"/>
  <c r="H3347" i="2"/>
  <c r="C3346" i="2"/>
  <c r="H3346" i="2"/>
  <c r="C3345" i="2"/>
  <c r="H3345" i="2"/>
  <c r="C3344" i="2"/>
  <c r="H3344" i="2"/>
  <c r="C3343" i="2"/>
  <c r="H3343" i="2"/>
  <c r="C3342" i="2"/>
  <c r="H3342" i="2"/>
  <c r="C3341" i="2"/>
  <c r="H3341" i="2"/>
  <c r="C3340" i="2"/>
  <c r="H3340" i="2"/>
  <c r="C3339" i="2"/>
  <c r="H3339" i="2"/>
  <c r="C3338" i="2"/>
  <c r="H3338" i="2"/>
  <c r="C3337" i="2"/>
  <c r="H3337" i="2"/>
  <c r="C3336" i="2"/>
  <c r="H3336" i="2"/>
  <c r="C3335" i="2"/>
  <c r="H3335" i="2"/>
  <c r="C3334" i="2"/>
  <c r="H3334" i="2"/>
  <c r="C3333" i="2"/>
  <c r="H3333" i="2"/>
  <c r="C3332" i="2"/>
  <c r="H3332" i="2"/>
  <c r="C3331" i="2"/>
  <c r="H3331" i="2"/>
  <c r="C3330" i="2"/>
  <c r="H3330" i="2"/>
  <c r="C3329" i="2"/>
  <c r="H3329" i="2"/>
  <c r="C3328" i="2"/>
  <c r="H3328" i="2"/>
  <c r="C3327" i="2"/>
  <c r="H3327" i="2"/>
  <c r="C3326" i="2"/>
  <c r="H3326" i="2"/>
  <c r="C3325" i="2"/>
  <c r="H3325" i="2"/>
  <c r="C3324" i="2"/>
  <c r="H3324" i="2"/>
  <c r="C3323" i="2"/>
  <c r="H3323" i="2"/>
  <c r="C3322" i="2"/>
  <c r="H3322" i="2"/>
  <c r="C3321" i="2"/>
  <c r="H3321" i="2"/>
  <c r="C3320" i="2"/>
  <c r="H3320" i="2"/>
  <c r="C3319" i="2"/>
  <c r="H3319" i="2"/>
  <c r="C3318" i="2"/>
  <c r="H3318" i="2"/>
  <c r="C3317" i="2"/>
  <c r="H3317" i="2"/>
  <c r="C3316" i="2"/>
  <c r="H3316" i="2"/>
  <c r="C3315" i="2"/>
  <c r="H3315" i="2"/>
  <c r="C3314" i="2"/>
  <c r="H3314" i="2"/>
  <c r="C3313" i="2"/>
  <c r="H3313" i="2"/>
  <c r="C3312" i="2"/>
  <c r="H3312" i="2"/>
  <c r="C3311" i="2"/>
  <c r="H3311" i="2"/>
  <c r="C3310" i="2"/>
  <c r="H3310" i="2"/>
  <c r="C3309" i="2"/>
  <c r="H3309" i="2"/>
  <c r="C3308" i="2"/>
  <c r="H3308" i="2"/>
  <c r="C3307" i="2"/>
  <c r="H3307" i="2"/>
  <c r="C3306" i="2"/>
  <c r="H3306" i="2"/>
  <c r="C3305" i="2"/>
  <c r="H3305" i="2"/>
  <c r="C3304" i="2"/>
  <c r="H3304" i="2"/>
  <c r="C3303" i="2"/>
  <c r="H3303" i="2"/>
  <c r="C3302" i="2"/>
  <c r="H3302" i="2"/>
  <c r="C3301" i="2"/>
  <c r="H3301" i="2"/>
  <c r="C3300" i="2"/>
  <c r="H3300" i="2"/>
  <c r="C3299" i="2"/>
  <c r="H3299" i="2"/>
  <c r="C3298" i="2"/>
  <c r="H3298" i="2"/>
  <c r="C3297" i="2"/>
  <c r="H3297" i="2"/>
  <c r="C3296" i="2"/>
  <c r="H3296" i="2"/>
  <c r="C3295" i="2"/>
  <c r="H3295" i="2"/>
  <c r="C3294" i="2"/>
  <c r="H3294" i="2"/>
  <c r="C3293" i="2"/>
  <c r="H3293" i="2"/>
  <c r="C3292" i="2"/>
  <c r="H3292" i="2"/>
  <c r="C3291" i="2"/>
  <c r="H3291" i="2"/>
  <c r="C3290" i="2"/>
  <c r="H3290" i="2"/>
  <c r="C3289" i="2"/>
  <c r="H3289" i="2"/>
  <c r="C3288" i="2"/>
  <c r="H3288" i="2"/>
  <c r="C3287" i="2"/>
  <c r="H3287" i="2"/>
  <c r="C3286" i="2"/>
  <c r="H3286" i="2"/>
  <c r="C3285" i="2"/>
  <c r="H3285" i="2"/>
  <c r="C3284" i="2"/>
  <c r="H3284" i="2"/>
  <c r="C3283" i="2"/>
  <c r="H3283" i="2"/>
  <c r="C3282" i="2"/>
  <c r="H3282" i="2"/>
  <c r="C3281" i="2"/>
  <c r="H3281" i="2"/>
  <c r="C3280" i="2"/>
  <c r="H3280" i="2"/>
  <c r="C3279" i="2"/>
  <c r="H3279" i="2"/>
  <c r="C3278" i="2"/>
  <c r="H3278" i="2"/>
  <c r="C3277" i="2"/>
  <c r="H3277" i="2"/>
  <c r="C3276" i="2"/>
  <c r="H3276" i="2"/>
  <c r="C3275" i="2"/>
  <c r="H3275" i="2"/>
  <c r="C3274" i="2"/>
  <c r="H3274" i="2"/>
  <c r="C3273" i="2"/>
  <c r="H3273" i="2"/>
  <c r="C3272" i="2"/>
  <c r="H3272" i="2"/>
  <c r="C3271" i="2"/>
  <c r="H3271" i="2"/>
  <c r="C3270" i="2"/>
  <c r="H3270" i="2"/>
  <c r="C3269" i="2"/>
  <c r="H3269" i="2"/>
  <c r="C3268" i="2"/>
  <c r="H3268" i="2"/>
  <c r="C3267" i="2"/>
  <c r="H3267" i="2"/>
  <c r="C3266" i="2"/>
  <c r="H3266" i="2"/>
  <c r="C3265" i="2"/>
  <c r="H3265" i="2"/>
  <c r="C3264" i="2"/>
  <c r="H3264" i="2"/>
  <c r="C3263" i="2"/>
  <c r="H3263" i="2"/>
  <c r="C3262" i="2"/>
  <c r="H3262" i="2"/>
  <c r="C3261" i="2"/>
  <c r="H3261" i="2"/>
  <c r="C3260" i="2"/>
  <c r="H3260" i="2"/>
  <c r="C3259" i="2"/>
  <c r="H3259" i="2"/>
  <c r="C3258" i="2"/>
  <c r="H3258" i="2"/>
  <c r="C3257" i="2"/>
  <c r="H3257" i="2"/>
  <c r="C3256" i="2"/>
  <c r="H3256" i="2"/>
  <c r="C3255" i="2"/>
  <c r="H3255" i="2"/>
  <c r="C3254" i="2"/>
  <c r="H3254" i="2"/>
  <c r="C3253" i="2"/>
  <c r="H3253" i="2"/>
  <c r="C3252" i="2"/>
  <c r="H3252" i="2"/>
  <c r="C3251" i="2"/>
  <c r="H3251" i="2"/>
  <c r="C3250" i="2"/>
  <c r="H3250" i="2"/>
  <c r="C3249" i="2"/>
  <c r="H3249" i="2"/>
  <c r="C3248" i="2"/>
  <c r="H3248" i="2"/>
  <c r="C3247" i="2"/>
  <c r="H3247" i="2"/>
  <c r="C3246" i="2"/>
  <c r="H3246" i="2"/>
  <c r="C3245" i="2"/>
  <c r="H3245" i="2"/>
  <c r="C3244" i="2"/>
  <c r="H3244" i="2"/>
  <c r="C3243" i="2"/>
  <c r="H3243" i="2"/>
  <c r="C3242" i="2"/>
  <c r="H3242" i="2"/>
  <c r="C3241" i="2"/>
  <c r="H3241" i="2"/>
  <c r="C3240" i="2"/>
  <c r="H3240" i="2"/>
  <c r="C3239" i="2"/>
  <c r="H3239" i="2"/>
  <c r="C3238" i="2"/>
  <c r="H3238" i="2"/>
  <c r="C3237" i="2"/>
  <c r="H3237" i="2"/>
  <c r="C3236" i="2"/>
  <c r="H3236" i="2"/>
  <c r="C3235" i="2"/>
  <c r="H3235" i="2"/>
  <c r="C3234" i="2"/>
  <c r="H3234" i="2"/>
  <c r="C3233" i="2"/>
  <c r="H3233" i="2"/>
  <c r="C3232" i="2"/>
  <c r="H3232" i="2"/>
  <c r="C3231" i="2"/>
  <c r="H3231" i="2"/>
  <c r="C3230" i="2"/>
  <c r="H3230" i="2"/>
  <c r="C3229" i="2"/>
  <c r="H3229" i="2"/>
  <c r="C3228" i="2"/>
  <c r="H3228" i="2"/>
  <c r="C3227" i="2"/>
  <c r="H3227" i="2"/>
  <c r="C3226" i="2"/>
  <c r="H3226" i="2"/>
  <c r="C3225" i="2"/>
  <c r="H3225" i="2"/>
  <c r="C3224" i="2"/>
  <c r="H3224" i="2"/>
  <c r="C3223" i="2"/>
  <c r="H3223" i="2"/>
  <c r="C3222" i="2"/>
  <c r="H3222" i="2"/>
  <c r="C3221" i="2"/>
  <c r="H3221" i="2"/>
  <c r="C3220" i="2"/>
  <c r="H3220" i="2"/>
  <c r="C3219" i="2"/>
  <c r="H3219" i="2"/>
  <c r="C3218" i="2"/>
  <c r="H3218" i="2"/>
  <c r="C3217" i="2"/>
  <c r="H3217" i="2"/>
  <c r="C3216" i="2"/>
  <c r="H3216" i="2"/>
  <c r="C3215" i="2"/>
  <c r="H3215" i="2"/>
  <c r="C3214" i="2"/>
  <c r="H3214" i="2"/>
  <c r="C3213" i="2"/>
  <c r="H3213" i="2"/>
  <c r="C3212" i="2"/>
  <c r="H3212" i="2"/>
  <c r="C3211" i="2"/>
  <c r="H3211" i="2"/>
  <c r="C3210" i="2"/>
  <c r="H3210" i="2"/>
  <c r="C3209" i="2"/>
  <c r="H3209" i="2"/>
  <c r="C3208" i="2"/>
  <c r="H3208" i="2"/>
  <c r="C3207" i="2"/>
  <c r="H3207" i="2"/>
  <c r="C3206" i="2"/>
  <c r="H3206" i="2"/>
  <c r="C3205" i="2"/>
  <c r="H3205" i="2"/>
  <c r="C3204" i="2"/>
  <c r="H3204" i="2"/>
  <c r="C3203" i="2"/>
  <c r="H3203" i="2"/>
  <c r="C3202" i="2"/>
  <c r="H3202" i="2"/>
  <c r="C3201" i="2"/>
  <c r="H3201" i="2"/>
  <c r="C3200" i="2"/>
  <c r="H3200" i="2"/>
  <c r="C3199" i="2"/>
  <c r="H3199" i="2"/>
  <c r="C3198" i="2"/>
  <c r="H3198" i="2"/>
  <c r="C3197" i="2"/>
  <c r="H3197" i="2"/>
  <c r="C3196" i="2"/>
  <c r="H3196" i="2"/>
  <c r="C3195" i="2"/>
  <c r="H3195" i="2"/>
  <c r="C3194" i="2"/>
  <c r="H3194" i="2"/>
  <c r="C3193" i="2"/>
  <c r="H3193" i="2"/>
  <c r="C3192" i="2"/>
  <c r="H3192" i="2"/>
  <c r="C3191" i="2"/>
  <c r="H3191" i="2"/>
  <c r="C3190" i="2"/>
  <c r="H3190" i="2"/>
  <c r="C3189" i="2"/>
  <c r="H3189" i="2"/>
  <c r="C3188" i="2"/>
  <c r="H3188" i="2"/>
  <c r="C3187" i="2"/>
  <c r="H3187" i="2"/>
  <c r="C3186" i="2"/>
  <c r="H3186" i="2"/>
  <c r="C3185" i="2"/>
  <c r="H3185" i="2"/>
  <c r="C3184" i="2"/>
  <c r="H3184" i="2"/>
  <c r="C3183" i="2"/>
  <c r="H3183" i="2"/>
  <c r="C3182" i="2"/>
  <c r="H3182" i="2"/>
  <c r="C3181" i="2"/>
  <c r="H3181" i="2"/>
  <c r="C3180" i="2"/>
  <c r="H3180" i="2"/>
  <c r="C3179" i="2"/>
  <c r="H3179" i="2"/>
  <c r="C3178" i="2"/>
  <c r="H3178" i="2"/>
  <c r="C3177" i="2"/>
  <c r="H3177" i="2"/>
  <c r="C3176" i="2"/>
  <c r="H3176" i="2"/>
  <c r="C3175" i="2"/>
  <c r="H3175" i="2"/>
  <c r="C3174" i="2"/>
  <c r="H3174" i="2"/>
  <c r="C3173" i="2"/>
  <c r="H3173" i="2"/>
  <c r="C3172" i="2"/>
  <c r="H3172" i="2"/>
  <c r="C3171" i="2"/>
  <c r="H3171" i="2"/>
  <c r="C3170" i="2"/>
  <c r="H3170" i="2"/>
  <c r="C3169" i="2"/>
  <c r="H3169" i="2"/>
  <c r="C3168" i="2"/>
  <c r="H3168" i="2"/>
  <c r="C3167" i="2"/>
  <c r="H3167" i="2"/>
  <c r="C3166" i="2"/>
  <c r="H3166" i="2"/>
  <c r="C3165" i="2"/>
  <c r="H3165" i="2"/>
  <c r="C3164" i="2"/>
  <c r="H3164" i="2"/>
  <c r="C3163" i="2"/>
  <c r="H3163" i="2"/>
  <c r="C3162" i="2"/>
  <c r="H3162" i="2"/>
  <c r="C3161" i="2"/>
  <c r="H3161" i="2"/>
  <c r="C3160" i="2"/>
  <c r="H3160" i="2"/>
  <c r="C3159" i="2"/>
  <c r="H3159" i="2"/>
  <c r="C3158" i="2"/>
  <c r="H3158" i="2"/>
  <c r="C3157" i="2"/>
  <c r="H3157" i="2"/>
  <c r="C3156" i="2"/>
  <c r="H3156" i="2"/>
  <c r="C3155" i="2"/>
  <c r="H3155" i="2"/>
  <c r="C3154" i="2"/>
  <c r="H3154" i="2"/>
  <c r="C3153" i="2"/>
  <c r="H3153" i="2"/>
  <c r="C3152" i="2"/>
  <c r="H3152" i="2"/>
  <c r="C3151" i="2"/>
  <c r="H3151" i="2"/>
  <c r="C3150" i="2"/>
  <c r="H3150" i="2"/>
  <c r="C3149" i="2"/>
  <c r="H3149" i="2"/>
  <c r="C3148" i="2"/>
  <c r="H3148" i="2"/>
  <c r="C3147" i="2"/>
  <c r="H3147" i="2"/>
  <c r="C3146" i="2"/>
  <c r="H3146" i="2"/>
  <c r="C3145" i="2"/>
  <c r="H3145" i="2"/>
  <c r="C3144" i="2"/>
  <c r="H3144" i="2"/>
  <c r="C3143" i="2"/>
  <c r="H3143" i="2"/>
  <c r="C3142" i="2"/>
  <c r="H3142" i="2"/>
  <c r="C3141" i="2"/>
  <c r="H3141" i="2"/>
  <c r="C3140" i="2"/>
  <c r="H3140" i="2"/>
  <c r="C3139" i="2"/>
  <c r="H3139" i="2"/>
  <c r="C3138" i="2"/>
  <c r="H3138" i="2"/>
  <c r="C3137" i="2"/>
  <c r="H3137" i="2"/>
  <c r="C3136" i="2"/>
  <c r="H3136" i="2"/>
  <c r="C3135" i="2"/>
  <c r="H3135" i="2"/>
  <c r="C3134" i="2"/>
  <c r="H3134" i="2"/>
  <c r="C3133" i="2"/>
  <c r="H3133" i="2"/>
  <c r="C3132" i="2"/>
  <c r="H3132" i="2"/>
  <c r="C3131" i="2"/>
  <c r="H3131" i="2"/>
  <c r="C3130" i="2"/>
  <c r="H3130" i="2"/>
  <c r="C3129" i="2"/>
  <c r="H3129" i="2"/>
  <c r="C3128" i="2"/>
  <c r="H3128" i="2"/>
  <c r="C3127" i="2"/>
  <c r="H3127" i="2"/>
  <c r="C3126" i="2"/>
  <c r="H3126" i="2"/>
  <c r="C3125" i="2"/>
  <c r="H3125" i="2"/>
  <c r="C3124" i="2"/>
  <c r="H3124" i="2"/>
  <c r="C3123" i="2"/>
  <c r="H3123" i="2"/>
  <c r="C3122" i="2"/>
  <c r="H3122" i="2"/>
  <c r="C3121" i="2"/>
  <c r="H3121" i="2"/>
  <c r="C3120" i="2"/>
  <c r="H3120" i="2"/>
  <c r="C3119" i="2"/>
  <c r="H3119" i="2"/>
  <c r="C3118" i="2"/>
  <c r="H3118" i="2"/>
  <c r="C3117" i="2"/>
  <c r="H3117" i="2"/>
  <c r="C3116" i="2"/>
  <c r="H3116" i="2"/>
  <c r="C3115" i="2"/>
  <c r="H3115" i="2"/>
  <c r="C3114" i="2"/>
  <c r="H3114" i="2"/>
  <c r="C3113" i="2"/>
  <c r="H3113" i="2"/>
  <c r="C3112" i="2"/>
  <c r="H3112" i="2"/>
  <c r="C3111" i="2"/>
  <c r="H3111" i="2"/>
  <c r="C3110" i="2"/>
  <c r="H3110" i="2"/>
  <c r="C3109" i="2"/>
  <c r="H3109" i="2"/>
  <c r="C3108" i="2"/>
  <c r="H3108" i="2"/>
  <c r="C3107" i="2"/>
  <c r="H3107" i="2"/>
  <c r="C3106" i="2"/>
  <c r="H3106" i="2"/>
  <c r="C3105" i="2"/>
  <c r="H3105" i="2"/>
  <c r="C3104" i="2"/>
  <c r="H3104" i="2"/>
  <c r="C3103" i="2"/>
  <c r="H3103" i="2"/>
  <c r="C3102" i="2"/>
  <c r="H3102" i="2"/>
  <c r="C3101" i="2"/>
  <c r="H3101" i="2"/>
  <c r="C3100" i="2"/>
  <c r="H3100" i="2"/>
  <c r="C3099" i="2"/>
  <c r="H3099" i="2"/>
  <c r="C3098" i="2"/>
  <c r="H3098" i="2"/>
  <c r="C3097" i="2"/>
  <c r="H3097" i="2"/>
  <c r="C3096" i="2"/>
  <c r="H3096" i="2"/>
  <c r="C3095" i="2"/>
  <c r="H3095" i="2"/>
  <c r="C3094" i="2"/>
  <c r="H3094" i="2"/>
  <c r="C3093" i="2"/>
  <c r="H3093" i="2"/>
  <c r="C3092" i="2"/>
  <c r="H3092" i="2"/>
  <c r="C3091" i="2"/>
  <c r="H3091" i="2"/>
  <c r="C3090" i="2"/>
  <c r="H3090" i="2"/>
  <c r="C3089" i="2"/>
  <c r="H3089" i="2"/>
  <c r="C3088" i="2"/>
  <c r="H3088" i="2"/>
  <c r="C3087" i="2"/>
  <c r="H3087" i="2"/>
  <c r="C3086" i="2"/>
  <c r="H3086" i="2"/>
  <c r="C3085" i="2"/>
  <c r="H3085" i="2"/>
  <c r="C3084" i="2"/>
  <c r="H3084" i="2"/>
  <c r="C3083" i="2"/>
  <c r="H3083" i="2"/>
  <c r="C3082" i="2"/>
  <c r="H3082" i="2"/>
  <c r="C3081" i="2"/>
  <c r="H3081" i="2"/>
  <c r="C3080" i="2"/>
  <c r="H3080" i="2"/>
  <c r="C3079" i="2"/>
  <c r="H3079" i="2"/>
  <c r="C3078" i="2"/>
  <c r="H3078" i="2"/>
  <c r="C3077" i="2"/>
  <c r="H3077" i="2"/>
  <c r="C3076" i="2"/>
  <c r="H3076" i="2"/>
  <c r="C3075" i="2"/>
  <c r="H3075" i="2"/>
  <c r="C3074" i="2"/>
  <c r="H3074" i="2"/>
  <c r="C3073" i="2"/>
  <c r="H3073" i="2"/>
  <c r="C3072" i="2"/>
  <c r="H3072" i="2"/>
  <c r="C3071" i="2"/>
  <c r="H3071" i="2"/>
  <c r="C3070" i="2"/>
  <c r="H3070" i="2"/>
  <c r="C3069" i="2"/>
  <c r="H3069" i="2"/>
  <c r="C3068" i="2"/>
  <c r="H3068" i="2"/>
  <c r="C3067" i="2"/>
  <c r="H3067" i="2"/>
  <c r="C3066" i="2"/>
  <c r="H3066" i="2"/>
  <c r="C3065" i="2"/>
  <c r="H3065" i="2"/>
  <c r="C3064" i="2"/>
  <c r="H3064" i="2"/>
  <c r="C3063" i="2"/>
  <c r="H3063" i="2"/>
  <c r="C3062" i="2"/>
  <c r="H3062" i="2"/>
  <c r="C3061" i="2"/>
  <c r="H3061" i="2"/>
  <c r="C3060" i="2"/>
  <c r="H3060" i="2"/>
  <c r="C3059" i="2"/>
  <c r="H3059" i="2"/>
  <c r="C3058" i="2"/>
  <c r="H3058" i="2"/>
  <c r="C3057" i="2"/>
  <c r="H3057" i="2"/>
  <c r="C3056" i="2"/>
  <c r="H3056" i="2"/>
  <c r="C3055" i="2"/>
  <c r="H3055" i="2"/>
  <c r="C3054" i="2"/>
  <c r="H3054" i="2"/>
  <c r="C3053" i="2"/>
  <c r="H3053" i="2"/>
  <c r="C3052" i="2"/>
  <c r="H3052" i="2"/>
  <c r="C3051" i="2"/>
  <c r="H3051" i="2"/>
  <c r="C3050" i="2"/>
  <c r="H3050" i="2"/>
  <c r="C3049" i="2"/>
  <c r="H3049" i="2"/>
  <c r="C3048" i="2"/>
  <c r="H3048" i="2"/>
  <c r="C3047" i="2"/>
  <c r="H3047" i="2"/>
  <c r="C3046" i="2"/>
  <c r="H3046" i="2"/>
  <c r="C3045" i="2"/>
  <c r="H3045" i="2"/>
  <c r="C3044" i="2"/>
  <c r="H3044" i="2"/>
  <c r="C3043" i="2"/>
  <c r="H3043" i="2"/>
  <c r="C3042" i="2"/>
  <c r="H3042" i="2"/>
  <c r="C3041" i="2"/>
  <c r="H3041" i="2"/>
  <c r="C3040" i="2"/>
  <c r="H3040" i="2"/>
  <c r="C3039" i="2"/>
  <c r="H3039" i="2"/>
  <c r="C3038" i="2"/>
  <c r="H3038" i="2"/>
  <c r="C3037" i="2"/>
  <c r="H3037" i="2"/>
  <c r="C3036" i="2"/>
  <c r="H3036" i="2"/>
  <c r="C3035" i="2"/>
  <c r="H3035" i="2"/>
  <c r="C3034" i="2"/>
  <c r="H3034" i="2"/>
  <c r="C3033" i="2"/>
  <c r="H3033" i="2"/>
  <c r="C3032" i="2"/>
  <c r="H3032" i="2"/>
  <c r="C3031" i="2"/>
  <c r="H3031" i="2"/>
  <c r="C3030" i="2"/>
  <c r="H3030" i="2"/>
  <c r="C3029" i="2"/>
  <c r="H3029" i="2"/>
  <c r="C3028" i="2"/>
  <c r="H3028" i="2"/>
  <c r="C3027" i="2"/>
  <c r="H3027" i="2"/>
  <c r="C3026" i="2"/>
  <c r="H3026" i="2"/>
  <c r="C3025" i="2"/>
  <c r="H3025" i="2"/>
  <c r="C3024" i="2"/>
  <c r="H3024" i="2"/>
  <c r="C3023" i="2"/>
  <c r="H3023" i="2"/>
  <c r="C3022" i="2"/>
  <c r="H3022" i="2"/>
  <c r="C3021" i="2"/>
  <c r="H3021" i="2"/>
  <c r="C3020" i="2"/>
  <c r="H3020" i="2"/>
  <c r="C3019" i="2"/>
  <c r="H3019" i="2"/>
  <c r="C3018" i="2"/>
  <c r="H3018" i="2"/>
  <c r="C3017" i="2"/>
  <c r="H3017" i="2"/>
  <c r="C3016" i="2"/>
  <c r="H3016" i="2"/>
  <c r="C3015" i="2"/>
  <c r="H3015" i="2"/>
  <c r="C3014" i="2"/>
  <c r="H3014" i="2"/>
  <c r="C3013" i="2"/>
  <c r="H3013" i="2"/>
  <c r="C3012" i="2"/>
  <c r="H3012" i="2"/>
  <c r="C3011" i="2"/>
  <c r="H3011" i="2"/>
  <c r="C3010" i="2"/>
  <c r="H3010" i="2"/>
  <c r="C3009" i="2"/>
  <c r="H3009" i="2"/>
  <c r="C3008" i="2"/>
  <c r="H3008" i="2"/>
  <c r="C3007" i="2"/>
  <c r="H3007" i="2"/>
  <c r="C3006" i="2"/>
  <c r="H3006" i="2"/>
  <c r="C3005" i="2"/>
  <c r="H3005" i="2"/>
  <c r="C3004" i="2"/>
  <c r="H3004" i="2"/>
  <c r="C3003" i="2"/>
  <c r="H3003" i="2"/>
  <c r="C3002" i="2"/>
  <c r="H3002" i="2"/>
  <c r="C3001" i="2"/>
  <c r="H3001" i="2"/>
  <c r="C3000" i="2"/>
  <c r="H3000" i="2"/>
  <c r="C2999" i="2"/>
  <c r="H2999" i="2"/>
  <c r="C2998" i="2"/>
  <c r="H2998" i="2"/>
  <c r="C2997" i="2"/>
  <c r="H2997" i="2"/>
  <c r="C2996" i="2"/>
  <c r="H2996" i="2"/>
  <c r="C2995" i="2"/>
  <c r="H2995" i="2"/>
  <c r="C2994" i="2"/>
  <c r="H2994" i="2"/>
  <c r="C2993" i="2"/>
  <c r="H2993" i="2"/>
  <c r="C2992" i="2"/>
  <c r="H2992" i="2"/>
  <c r="C2991" i="2"/>
  <c r="H2991" i="2"/>
  <c r="C2990" i="2"/>
  <c r="H2990" i="2"/>
  <c r="C2989" i="2"/>
  <c r="H2989" i="2"/>
  <c r="C2988" i="2"/>
  <c r="H2988" i="2"/>
  <c r="C2987" i="2"/>
  <c r="H2987" i="2"/>
  <c r="C2986" i="2"/>
  <c r="H2986" i="2"/>
  <c r="C2985" i="2"/>
  <c r="H2985" i="2"/>
  <c r="C2984" i="2"/>
  <c r="H2984" i="2"/>
  <c r="C2983" i="2"/>
  <c r="H2983" i="2"/>
  <c r="C2982" i="2"/>
  <c r="H2982" i="2"/>
  <c r="C2981" i="2"/>
  <c r="H2981" i="2"/>
  <c r="C2980" i="2"/>
  <c r="H2980" i="2"/>
  <c r="C2979" i="2"/>
  <c r="H2979" i="2"/>
  <c r="C2978" i="2"/>
  <c r="H2978" i="2"/>
  <c r="C2977" i="2"/>
  <c r="H2977" i="2"/>
  <c r="C2976" i="2"/>
  <c r="H2976" i="2"/>
  <c r="C2975" i="2"/>
  <c r="H2975" i="2"/>
  <c r="C2974" i="2"/>
  <c r="H2974" i="2"/>
  <c r="C2973" i="2"/>
  <c r="H2973" i="2"/>
  <c r="C2972" i="2"/>
  <c r="H2972" i="2"/>
  <c r="C2971" i="2"/>
  <c r="H2971" i="2"/>
  <c r="C2970" i="2"/>
  <c r="H2970" i="2"/>
  <c r="C2969" i="2"/>
  <c r="H2969" i="2"/>
  <c r="C2968" i="2"/>
  <c r="H2968" i="2"/>
  <c r="C2967" i="2"/>
  <c r="H2967" i="2"/>
  <c r="C2966" i="2"/>
  <c r="H2966" i="2"/>
  <c r="C2965" i="2"/>
  <c r="H2965" i="2"/>
  <c r="C2964" i="2"/>
  <c r="H2964" i="2"/>
  <c r="C2963" i="2"/>
  <c r="H2963" i="2"/>
  <c r="C2962" i="2"/>
  <c r="H2962" i="2"/>
  <c r="C2961" i="2"/>
  <c r="H2961" i="2"/>
  <c r="C2960" i="2"/>
  <c r="H2960" i="2"/>
  <c r="C2959" i="2"/>
  <c r="H2959" i="2"/>
  <c r="C2958" i="2"/>
  <c r="H2958" i="2"/>
  <c r="C2957" i="2"/>
  <c r="H2957" i="2"/>
  <c r="C2956" i="2"/>
  <c r="H2956" i="2"/>
  <c r="C2955" i="2"/>
  <c r="H2955" i="2"/>
  <c r="C2954" i="2"/>
  <c r="H2954" i="2"/>
  <c r="C2953" i="2"/>
  <c r="H2953" i="2"/>
  <c r="C2952" i="2"/>
  <c r="H2952" i="2"/>
  <c r="C2951" i="2"/>
  <c r="H2951" i="2"/>
  <c r="C2950" i="2"/>
  <c r="H2950" i="2"/>
  <c r="C2949" i="2"/>
  <c r="H2949" i="2"/>
  <c r="C2948" i="2"/>
  <c r="H2948" i="2"/>
  <c r="C2947" i="2"/>
  <c r="H2947" i="2"/>
  <c r="C2946" i="2"/>
  <c r="H2946" i="2"/>
  <c r="C2945" i="2"/>
  <c r="H2945" i="2"/>
  <c r="C2944" i="2"/>
  <c r="H2944" i="2"/>
  <c r="C2943" i="2"/>
  <c r="H2943" i="2"/>
  <c r="C2942" i="2"/>
  <c r="H2942" i="2"/>
  <c r="C2941" i="2"/>
  <c r="H2941" i="2"/>
  <c r="C2940" i="2"/>
  <c r="H2940" i="2"/>
  <c r="C2939" i="2"/>
  <c r="H2939" i="2"/>
  <c r="C2938" i="2"/>
  <c r="H2938" i="2"/>
  <c r="C2937" i="2"/>
  <c r="H2937" i="2"/>
  <c r="C2936" i="2"/>
  <c r="H2936" i="2"/>
  <c r="C2935" i="2"/>
  <c r="H2935" i="2"/>
  <c r="C2934" i="2"/>
  <c r="H2934" i="2"/>
  <c r="C2933" i="2"/>
  <c r="H2933" i="2"/>
  <c r="C2932" i="2"/>
  <c r="H2932" i="2"/>
  <c r="C2931" i="2"/>
  <c r="H2931" i="2"/>
  <c r="C2930" i="2"/>
  <c r="H2930" i="2"/>
  <c r="C2929" i="2"/>
  <c r="H2929" i="2"/>
  <c r="C2928" i="2"/>
  <c r="H2928" i="2"/>
  <c r="C2927" i="2"/>
  <c r="H2927" i="2"/>
  <c r="C2926" i="2"/>
  <c r="H2926" i="2"/>
  <c r="C2925" i="2"/>
  <c r="H2925" i="2"/>
  <c r="C2924" i="2"/>
  <c r="H2924" i="2"/>
  <c r="C2923" i="2"/>
  <c r="H2923" i="2"/>
  <c r="C2922" i="2"/>
  <c r="H2922" i="2"/>
  <c r="C2921" i="2"/>
  <c r="H2921" i="2"/>
  <c r="C2920" i="2"/>
  <c r="H2920" i="2"/>
  <c r="C2919" i="2"/>
  <c r="H2919" i="2"/>
  <c r="C2918" i="2"/>
  <c r="H2918" i="2"/>
  <c r="C2917" i="2"/>
  <c r="H2917" i="2"/>
  <c r="C2916" i="2"/>
  <c r="H2916" i="2"/>
  <c r="C2915" i="2"/>
  <c r="H2915" i="2"/>
  <c r="C2914" i="2"/>
  <c r="H2914" i="2"/>
  <c r="C2913" i="2"/>
  <c r="H2913" i="2"/>
  <c r="C2912" i="2"/>
  <c r="H2912" i="2"/>
  <c r="C2911" i="2"/>
  <c r="H2911" i="2"/>
  <c r="C2910" i="2"/>
  <c r="H2910" i="2"/>
  <c r="C2909" i="2"/>
  <c r="H2909" i="2"/>
  <c r="C2908" i="2"/>
  <c r="H2908" i="2"/>
  <c r="C2907" i="2"/>
  <c r="H2907" i="2"/>
  <c r="C2906" i="2"/>
  <c r="H2906" i="2"/>
  <c r="C2905" i="2"/>
  <c r="H2905" i="2"/>
  <c r="C2904" i="2"/>
  <c r="H2904" i="2"/>
  <c r="C2903" i="2"/>
  <c r="H2903" i="2"/>
  <c r="C2902" i="2"/>
  <c r="H2902" i="2"/>
  <c r="C2901" i="2"/>
  <c r="H2901" i="2"/>
  <c r="C2900" i="2"/>
  <c r="H2900" i="2"/>
  <c r="C2899" i="2"/>
  <c r="H2899" i="2"/>
  <c r="C2898" i="2"/>
  <c r="H2898" i="2"/>
  <c r="C2897" i="2"/>
  <c r="H2897" i="2"/>
  <c r="C2896" i="2"/>
  <c r="H2896" i="2"/>
  <c r="C2895" i="2"/>
  <c r="H2895" i="2"/>
  <c r="C2894" i="2"/>
  <c r="H2894" i="2"/>
  <c r="C2893" i="2"/>
  <c r="H2893" i="2"/>
  <c r="C2892" i="2"/>
  <c r="H2892" i="2"/>
  <c r="C2891" i="2"/>
  <c r="H2891" i="2"/>
  <c r="C2890" i="2"/>
  <c r="H2890" i="2"/>
  <c r="C2889" i="2"/>
  <c r="H2889" i="2"/>
  <c r="C2888" i="2"/>
  <c r="H2888" i="2"/>
  <c r="C2887" i="2"/>
  <c r="H2887" i="2"/>
  <c r="C2886" i="2"/>
  <c r="H2886" i="2"/>
  <c r="C2885" i="2"/>
  <c r="H2885" i="2"/>
  <c r="C2884" i="2"/>
  <c r="H2884" i="2"/>
  <c r="C2883" i="2"/>
  <c r="H2883" i="2"/>
  <c r="C2882" i="2"/>
  <c r="H2882" i="2"/>
  <c r="C2881" i="2"/>
  <c r="H2881" i="2"/>
  <c r="C2880" i="2"/>
  <c r="H2880" i="2"/>
  <c r="C2879" i="2"/>
  <c r="H2879" i="2"/>
  <c r="C2878" i="2"/>
  <c r="H2878" i="2"/>
  <c r="C2877" i="2"/>
  <c r="H2877" i="2"/>
  <c r="C2876" i="2"/>
  <c r="H2876" i="2"/>
  <c r="C2875" i="2"/>
  <c r="H2875" i="2"/>
  <c r="C2874" i="2"/>
  <c r="H2874" i="2"/>
  <c r="C2873" i="2"/>
  <c r="H2873" i="2"/>
  <c r="C2872" i="2"/>
  <c r="H2872" i="2"/>
  <c r="C2871" i="2"/>
  <c r="H2871" i="2"/>
  <c r="C2870" i="2"/>
  <c r="H2870" i="2"/>
  <c r="C2869" i="2"/>
  <c r="H2869" i="2"/>
  <c r="C2868" i="2"/>
  <c r="H2868" i="2"/>
  <c r="C2867" i="2"/>
  <c r="H2867" i="2"/>
  <c r="C2866" i="2"/>
  <c r="H2866" i="2"/>
  <c r="C2865" i="2"/>
  <c r="H2865" i="2"/>
  <c r="C2864" i="2"/>
  <c r="H2864" i="2"/>
  <c r="C2863" i="2"/>
  <c r="H2863" i="2"/>
  <c r="C2862" i="2"/>
  <c r="H2862" i="2"/>
  <c r="C2861" i="2"/>
  <c r="H2861" i="2"/>
  <c r="C2860" i="2"/>
  <c r="H2860" i="2"/>
  <c r="C2859" i="2"/>
  <c r="H2859" i="2"/>
  <c r="C2858" i="2"/>
  <c r="H2858" i="2"/>
  <c r="C2857" i="2"/>
  <c r="H2857" i="2"/>
  <c r="C2856" i="2"/>
  <c r="H2856" i="2"/>
  <c r="C2855" i="2"/>
  <c r="H2855" i="2"/>
  <c r="C2854" i="2"/>
  <c r="H2854" i="2"/>
  <c r="C2853" i="2"/>
  <c r="H2853" i="2"/>
  <c r="C2852" i="2"/>
  <c r="H2852" i="2"/>
  <c r="C2851" i="2"/>
  <c r="H2851" i="2"/>
  <c r="C2850" i="2"/>
  <c r="H2850" i="2"/>
  <c r="C2849" i="2"/>
  <c r="H2849" i="2"/>
  <c r="C2848" i="2"/>
  <c r="H2848" i="2"/>
  <c r="C2847" i="2"/>
  <c r="H2847" i="2"/>
  <c r="C2846" i="2"/>
  <c r="H2846" i="2"/>
  <c r="C2845" i="2"/>
  <c r="H2845" i="2"/>
  <c r="C2844" i="2"/>
  <c r="H2844" i="2"/>
  <c r="C2843" i="2"/>
  <c r="H2843" i="2"/>
  <c r="C2842" i="2"/>
  <c r="H2842" i="2"/>
  <c r="C2841" i="2"/>
  <c r="H2841" i="2"/>
  <c r="C2840" i="2"/>
  <c r="H2840" i="2"/>
  <c r="C2839" i="2"/>
  <c r="H2839" i="2"/>
  <c r="C2838" i="2"/>
  <c r="H2838" i="2"/>
  <c r="C2837" i="2"/>
  <c r="H2837" i="2"/>
  <c r="C2836" i="2"/>
  <c r="H2836" i="2"/>
  <c r="C2835" i="2"/>
  <c r="H2835" i="2"/>
  <c r="C2834" i="2"/>
  <c r="H2834" i="2"/>
  <c r="C2833" i="2"/>
  <c r="H2833" i="2"/>
  <c r="C2832" i="2"/>
  <c r="H2832" i="2"/>
  <c r="C2831" i="2"/>
  <c r="H2831" i="2"/>
  <c r="C2830" i="2"/>
  <c r="H2830" i="2"/>
  <c r="C2829" i="2"/>
  <c r="H2829" i="2"/>
  <c r="C2828" i="2"/>
  <c r="H2828" i="2"/>
  <c r="C2827" i="2"/>
  <c r="H2827" i="2"/>
  <c r="C2826" i="2"/>
  <c r="H2826" i="2"/>
  <c r="C2825" i="2"/>
  <c r="H2825" i="2"/>
  <c r="C2824" i="2"/>
  <c r="H2824" i="2"/>
  <c r="C2823" i="2"/>
  <c r="H2823" i="2"/>
  <c r="C2822" i="2"/>
  <c r="H2822" i="2"/>
  <c r="C2821" i="2"/>
  <c r="H2821" i="2"/>
  <c r="C2820" i="2"/>
  <c r="H2820" i="2"/>
  <c r="C2819" i="2"/>
  <c r="H2819" i="2"/>
  <c r="C2818" i="2"/>
  <c r="H2818" i="2"/>
  <c r="C2817" i="2"/>
  <c r="H2817" i="2"/>
  <c r="C2816" i="2"/>
  <c r="H2816" i="2"/>
  <c r="C2815" i="2"/>
  <c r="H2815" i="2"/>
  <c r="C2814" i="2"/>
  <c r="H2814" i="2"/>
  <c r="C2813" i="2"/>
  <c r="H2813" i="2"/>
  <c r="C2812" i="2"/>
  <c r="H2812" i="2"/>
  <c r="C2811" i="2"/>
  <c r="H2811" i="2"/>
  <c r="C2810" i="2"/>
  <c r="H2810" i="2"/>
  <c r="C2809" i="2"/>
  <c r="H2809" i="2"/>
  <c r="C2808" i="2"/>
  <c r="H2808" i="2"/>
  <c r="C2807" i="2"/>
  <c r="H2807" i="2"/>
  <c r="C2806" i="2"/>
  <c r="H2806" i="2"/>
  <c r="C2805" i="2"/>
  <c r="H2805" i="2"/>
  <c r="C2804" i="2"/>
  <c r="H2804" i="2"/>
  <c r="C2803" i="2"/>
  <c r="H2803" i="2"/>
  <c r="C2802" i="2"/>
  <c r="H2802" i="2"/>
  <c r="C2801" i="2"/>
  <c r="H2801" i="2"/>
  <c r="C2800" i="2"/>
  <c r="H2800" i="2"/>
  <c r="C2799" i="2"/>
  <c r="H2799" i="2"/>
  <c r="C2798" i="2"/>
  <c r="H2798" i="2"/>
  <c r="C2797" i="2"/>
  <c r="H2797" i="2"/>
  <c r="C2796" i="2"/>
  <c r="H2796" i="2"/>
  <c r="C2795" i="2"/>
  <c r="H2795" i="2"/>
  <c r="C2794" i="2"/>
  <c r="H2794" i="2"/>
  <c r="C2793" i="2"/>
  <c r="H2793" i="2"/>
  <c r="C2792" i="2"/>
  <c r="H2792" i="2"/>
  <c r="C2791" i="2"/>
  <c r="H2791" i="2"/>
  <c r="C2790" i="2"/>
  <c r="H2790" i="2"/>
  <c r="C2789" i="2"/>
  <c r="H2789" i="2"/>
  <c r="C2788" i="2"/>
  <c r="H2788" i="2"/>
  <c r="C2787" i="2"/>
  <c r="H2787" i="2"/>
  <c r="C2786" i="2"/>
  <c r="H2786" i="2"/>
  <c r="C2785" i="2"/>
  <c r="H2785" i="2"/>
  <c r="C2784" i="2"/>
  <c r="H2784" i="2"/>
  <c r="C2783" i="2"/>
  <c r="H2783" i="2"/>
  <c r="C2782" i="2"/>
  <c r="H2782" i="2"/>
  <c r="C2781" i="2"/>
  <c r="H2781" i="2"/>
  <c r="C2780" i="2"/>
  <c r="H2780" i="2"/>
  <c r="C2779" i="2"/>
  <c r="H2779" i="2"/>
  <c r="C2778" i="2"/>
  <c r="H2778" i="2"/>
  <c r="C2777" i="2"/>
  <c r="H2777" i="2"/>
  <c r="C2776" i="2"/>
  <c r="H2776" i="2"/>
  <c r="C2775" i="2"/>
  <c r="H2775" i="2"/>
  <c r="C2774" i="2"/>
  <c r="H2774" i="2"/>
  <c r="C2773" i="2"/>
  <c r="H2773" i="2"/>
  <c r="C2772" i="2"/>
  <c r="H2772" i="2"/>
  <c r="C2771" i="2"/>
  <c r="H2771" i="2"/>
  <c r="C2770" i="2"/>
  <c r="H2770" i="2"/>
  <c r="C2769" i="2"/>
  <c r="H2769" i="2"/>
  <c r="C2768" i="2"/>
  <c r="H2768" i="2"/>
  <c r="C2767" i="2"/>
  <c r="H2767" i="2"/>
  <c r="C2766" i="2"/>
  <c r="H2766" i="2"/>
  <c r="C2765" i="2"/>
  <c r="H2765" i="2"/>
  <c r="C2764" i="2"/>
  <c r="H2764" i="2"/>
  <c r="C2763" i="2"/>
  <c r="H2763" i="2"/>
  <c r="C2762" i="2"/>
  <c r="H2762" i="2"/>
  <c r="C2761" i="2"/>
  <c r="H2761" i="2"/>
  <c r="C2760" i="2"/>
  <c r="H2760" i="2"/>
  <c r="C2759" i="2"/>
  <c r="H2759" i="2"/>
  <c r="C2758" i="2"/>
  <c r="H2758" i="2"/>
  <c r="C2757" i="2"/>
  <c r="H2757" i="2"/>
  <c r="C2756" i="2"/>
  <c r="H2756" i="2"/>
  <c r="C2755" i="2"/>
  <c r="H2755" i="2"/>
  <c r="C2754" i="2"/>
  <c r="H2754" i="2"/>
  <c r="C2753" i="2"/>
  <c r="H2753" i="2"/>
  <c r="C2752" i="2"/>
  <c r="H2752" i="2"/>
  <c r="C2751" i="2"/>
  <c r="H2751" i="2"/>
  <c r="C2750" i="2"/>
  <c r="H2750" i="2"/>
  <c r="C2749" i="2"/>
  <c r="H2749" i="2"/>
  <c r="C2748" i="2"/>
  <c r="H2748" i="2"/>
  <c r="C2747" i="2"/>
  <c r="H2747" i="2"/>
  <c r="C2746" i="2"/>
  <c r="H2746" i="2"/>
  <c r="C2745" i="2"/>
  <c r="H2745" i="2"/>
  <c r="C2744" i="2"/>
  <c r="H2744" i="2"/>
  <c r="C2743" i="2"/>
  <c r="H2743" i="2"/>
  <c r="C2742" i="2"/>
  <c r="H2742" i="2"/>
  <c r="C2741" i="2"/>
  <c r="H2741" i="2"/>
  <c r="C2740" i="2"/>
  <c r="H2740" i="2"/>
  <c r="C2739" i="2"/>
  <c r="H2739" i="2"/>
  <c r="C2738" i="2"/>
  <c r="H2738" i="2"/>
  <c r="C2737" i="2"/>
  <c r="H2737" i="2"/>
  <c r="C2736" i="2"/>
  <c r="H2736" i="2"/>
  <c r="C2735" i="2"/>
  <c r="H2735" i="2"/>
  <c r="C2734" i="2"/>
  <c r="H2734" i="2"/>
  <c r="C2733" i="2"/>
  <c r="H2733" i="2"/>
  <c r="C2732" i="2"/>
  <c r="H2732" i="2"/>
  <c r="C2731" i="2"/>
  <c r="H2731" i="2"/>
  <c r="C2730" i="2"/>
  <c r="H2730" i="2"/>
  <c r="C2729" i="2"/>
  <c r="H2729" i="2"/>
  <c r="C2728" i="2"/>
  <c r="H2728" i="2"/>
  <c r="C2727" i="2"/>
  <c r="H2727" i="2"/>
  <c r="C2726" i="2"/>
  <c r="H2726" i="2"/>
  <c r="C2725" i="2"/>
  <c r="H2725" i="2"/>
  <c r="C2724" i="2"/>
  <c r="H2724" i="2"/>
  <c r="C2723" i="2"/>
  <c r="H2723" i="2"/>
  <c r="C2722" i="2"/>
  <c r="H2722" i="2"/>
  <c r="C2721" i="2"/>
  <c r="H2721" i="2"/>
  <c r="C2720" i="2"/>
  <c r="H2720" i="2"/>
  <c r="C2719" i="2"/>
  <c r="H2719" i="2"/>
  <c r="C2718" i="2"/>
  <c r="H2718" i="2"/>
  <c r="C2717" i="2"/>
  <c r="H2717" i="2"/>
  <c r="C2716" i="2"/>
  <c r="H2716" i="2"/>
  <c r="C2715" i="2"/>
  <c r="H2715" i="2"/>
  <c r="C2714" i="2"/>
  <c r="H2714" i="2"/>
  <c r="C2713" i="2"/>
  <c r="H2713" i="2"/>
  <c r="C2712" i="2"/>
  <c r="H2712" i="2"/>
  <c r="C2711" i="2"/>
  <c r="H2711" i="2"/>
  <c r="C2710" i="2"/>
  <c r="H2710" i="2"/>
  <c r="C2709" i="2"/>
  <c r="H2709" i="2"/>
  <c r="C2708" i="2"/>
  <c r="H2708" i="2"/>
  <c r="C2707" i="2"/>
  <c r="H2707" i="2"/>
  <c r="C2706" i="2"/>
  <c r="H2706" i="2"/>
  <c r="C2705" i="2"/>
  <c r="H2705" i="2"/>
  <c r="C2704" i="2"/>
  <c r="H2704" i="2"/>
  <c r="C2703" i="2"/>
  <c r="H2703" i="2"/>
  <c r="C2702" i="2"/>
  <c r="H2702" i="2"/>
  <c r="C2701" i="2"/>
  <c r="H2701" i="2"/>
  <c r="C2700" i="2"/>
  <c r="H2700" i="2"/>
  <c r="C2699" i="2"/>
  <c r="H2699" i="2"/>
  <c r="C2698" i="2"/>
  <c r="H2698" i="2"/>
  <c r="C2697" i="2"/>
  <c r="H2697" i="2"/>
  <c r="C2696" i="2"/>
  <c r="H2696" i="2"/>
  <c r="C2695" i="2"/>
  <c r="H2695" i="2"/>
  <c r="C2694" i="2"/>
  <c r="H2694" i="2"/>
  <c r="C2693" i="2"/>
  <c r="H2693" i="2"/>
  <c r="C2692" i="2"/>
  <c r="H2692" i="2"/>
  <c r="C2691" i="2"/>
  <c r="H2691" i="2"/>
  <c r="C2690" i="2"/>
  <c r="H2690" i="2"/>
  <c r="C2689" i="2"/>
  <c r="H2689" i="2"/>
  <c r="C2688" i="2"/>
  <c r="H2688" i="2"/>
  <c r="C2687" i="2"/>
  <c r="H2687" i="2"/>
  <c r="C2686" i="2"/>
  <c r="H2686" i="2"/>
  <c r="C2685" i="2"/>
  <c r="H2685" i="2"/>
  <c r="C2684" i="2"/>
  <c r="H2684" i="2"/>
  <c r="C2683" i="2"/>
  <c r="H2683" i="2"/>
  <c r="C2682" i="2"/>
  <c r="H2682" i="2"/>
  <c r="C2681" i="2"/>
  <c r="H2681" i="2"/>
  <c r="C2680" i="2"/>
  <c r="H2680" i="2"/>
  <c r="C2679" i="2"/>
  <c r="H2679" i="2"/>
  <c r="C2678" i="2"/>
  <c r="H2678" i="2"/>
  <c r="C2677" i="2"/>
  <c r="H2677" i="2"/>
  <c r="C2676" i="2"/>
  <c r="H2676" i="2"/>
  <c r="C2675" i="2"/>
  <c r="H2675" i="2"/>
  <c r="C2674" i="2"/>
  <c r="H2674" i="2"/>
  <c r="C2673" i="2"/>
  <c r="H2673" i="2"/>
  <c r="C2672" i="2"/>
  <c r="H2672" i="2"/>
  <c r="C2671" i="2"/>
  <c r="H2671" i="2"/>
  <c r="C2670" i="2"/>
  <c r="H2670" i="2"/>
  <c r="C2669" i="2"/>
  <c r="H2669" i="2"/>
  <c r="C2668" i="2"/>
  <c r="H2668" i="2"/>
  <c r="C2667" i="2"/>
  <c r="H2667" i="2"/>
  <c r="C2666" i="2"/>
  <c r="H2666" i="2"/>
  <c r="C2665" i="2"/>
  <c r="H2665" i="2"/>
  <c r="C2664" i="2"/>
  <c r="H2664" i="2"/>
  <c r="C2663" i="2"/>
  <c r="H2663" i="2"/>
  <c r="C2662" i="2"/>
  <c r="H2662" i="2"/>
  <c r="C2661" i="2"/>
  <c r="H2661" i="2"/>
  <c r="C2660" i="2"/>
  <c r="H2660" i="2"/>
  <c r="C2659" i="2"/>
  <c r="H2659" i="2"/>
  <c r="C2658" i="2"/>
  <c r="H2658" i="2"/>
  <c r="C2657" i="2"/>
  <c r="H2657" i="2"/>
  <c r="C2656" i="2"/>
  <c r="H2656" i="2"/>
  <c r="C2655" i="2"/>
  <c r="H2655" i="2"/>
  <c r="C2654" i="2"/>
  <c r="H2654" i="2"/>
  <c r="C2653" i="2"/>
  <c r="H2653" i="2"/>
  <c r="C2652" i="2"/>
  <c r="H2652" i="2"/>
  <c r="C2651" i="2"/>
  <c r="H2651" i="2"/>
  <c r="C2650" i="2"/>
  <c r="H2650" i="2"/>
  <c r="C2649" i="2"/>
  <c r="H2649" i="2"/>
  <c r="C2648" i="2"/>
  <c r="H2648" i="2"/>
  <c r="C2647" i="2"/>
  <c r="H2647" i="2"/>
  <c r="C2646" i="2"/>
  <c r="H2646" i="2"/>
  <c r="C2645" i="2"/>
  <c r="H2645" i="2"/>
  <c r="C2644" i="2"/>
  <c r="H2644" i="2"/>
  <c r="C2643" i="2"/>
  <c r="H2643" i="2"/>
  <c r="C2642" i="2"/>
  <c r="H2642" i="2"/>
  <c r="C2641" i="2"/>
  <c r="H2641" i="2"/>
  <c r="C2640" i="2"/>
  <c r="H2640" i="2"/>
  <c r="C2639" i="2"/>
  <c r="H2639" i="2"/>
  <c r="C2638" i="2"/>
  <c r="H2638" i="2"/>
  <c r="C2637" i="2"/>
  <c r="H2637" i="2"/>
  <c r="C2636" i="2"/>
  <c r="H2636" i="2"/>
  <c r="C2635" i="2"/>
  <c r="H2635" i="2"/>
  <c r="C2634" i="2"/>
  <c r="H2634" i="2"/>
  <c r="C2633" i="2"/>
  <c r="H2633" i="2"/>
  <c r="C2632" i="2"/>
  <c r="H2632" i="2"/>
  <c r="C2631" i="2"/>
  <c r="H2631" i="2"/>
  <c r="C2630" i="2"/>
  <c r="H2630" i="2"/>
  <c r="C2629" i="2"/>
  <c r="H2629" i="2"/>
  <c r="C2628" i="2"/>
  <c r="H2628" i="2"/>
  <c r="C2627" i="2"/>
  <c r="H2627" i="2"/>
  <c r="C2626" i="2"/>
  <c r="H2626" i="2"/>
  <c r="C2625" i="2"/>
  <c r="H2625" i="2"/>
  <c r="C2624" i="2"/>
  <c r="H2624" i="2"/>
  <c r="C2623" i="2"/>
  <c r="H2623" i="2"/>
  <c r="C2622" i="2"/>
  <c r="H2622" i="2"/>
  <c r="C2621" i="2"/>
  <c r="H2621" i="2"/>
  <c r="C2620" i="2"/>
  <c r="H2620" i="2"/>
  <c r="C2619" i="2"/>
  <c r="H2619" i="2"/>
  <c r="C2618" i="2"/>
  <c r="H2618" i="2"/>
  <c r="C2617" i="2"/>
  <c r="H2617" i="2"/>
  <c r="C2616" i="2"/>
  <c r="H2616" i="2"/>
  <c r="C2615" i="2"/>
  <c r="H2615" i="2"/>
  <c r="C2614" i="2"/>
  <c r="H2614" i="2"/>
  <c r="C2613" i="2"/>
  <c r="H2613" i="2"/>
  <c r="C2612" i="2"/>
  <c r="H2612" i="2"/>
  <c r="C2611" i="2"/>
  <c r="H2611" i="2"/>
  <c r="C2610" i="2"/>
  <c r="H2610" i="2"/>
  <c r="C2609" i="2"/>
  <c r="H2609" i="2"/>
  <c r="C2608" i="2"/>
  <c r="H2608" i="2"/>
  <c r="C2607" i="2"/>
  <c r="H2607" i="2"/>
  <c r="C2606" i="2"/>
  <c r="H2606" i="2"/>
  <c r="C2605" i="2"/>
  <c r="H2605" i="2"/>
  <c r="C2604" i="2"/>
  <c r="H2604" i="2"/>
  <c r="C2603" i="2"/>
  <c r="H2603" i="2"/>
  <c r="C2602" i="2"/>
  <c r="H2602" i="2"/>
  <c r="C2601" i="2"/>
  <c r="H2601" i="2"/>
  <c r="C2600" i="2"/>
  <c r="H2600" i="2"/>
  <c r="C2599" i="2"/>
  <c r="H2599" i="2"/>
  <c r="C2598" i="2"/>
  <c r="H2598" i="2"/>
  <c r="C2597" i="2"/>
  <c r="H2597" i="2"/>
  <c r="C2596" i="2"/>
  <c r="H2596" i="2"/>
  <c r="C2595" i="2"/>
  <c r="H2595" i="2"/>
  <c r="C2594" i="2"/>
  <c r="H2594" i="2"/>
  <c r="C2593" i="2"/>
  <c r="H2593" i="2"/>
  <c r="C2592" i="2"/>
  <c r="H2592" i="2"/>
  <c r="C2591" i="2"/>
  <c r="H2591" i="2"/>
  <c r="C2590" i="2"/>
  <c r="H2590" i="2"/>
  <c r="C2589" i="2"/>
  <c r="H2589" i="2"/>
  <c r="C2588" i="2"/>
  <c r="H2588" i="2"/>
  <c r="C2587" i="2"/>
  <c r="H2587" i="2"/>
  <c r="C2586" i="2"/>
  <c r="H2586" i="2"/>
  <c r="C2585" i="2"/>
  <c r="H2585" i="2"/>
  <c r="C2584" i="2"/>
  <c r="H2584" i="2"/>
  <c r="C2583" i="2"/>
  <c r="H2583" i="2"/>
  <c r="C2582" i="2"/>
  <c r="H2582" i="2"/>
  <c r="C2581" i="2"/>
  <c r="H2581" i="2"/>
  <c r="C2580" i="2"/>
  <c r="H2580" i="2"/>
  <c r="C2579" i="2"/>
  <c r="H2579" i="2"/>
  <c r="C2578" i="2"/>
  <c r="H2578" i="2"/>
  <c r="C2577" i="2"/>
  <c r="H2577" i="2"/>
  <c r="C2576" i="2"/>
  <c r="H2576" i="2"/>
  <c r="C2575" i="2"/>
  <c r="H2575" i="2"/>
  <c r="C2574" i="2"/>
  <c r="H2574" i="2"/>
  <c r="C2573" i="2"/>
  <c r="H2573" i="2"/>
  <c r="C2572" i="2"/>
  <c r="H2572" i="2"/>
  <c r="C2571" i="2"/>
  <c r="H2571" i="2"/>
  <c r="C2570" i="2"/>
  <c r="H2570" i="2"/>
  <c r="C2569" i="2"/>
  <c r="H2569" i="2"/>
  <c r="C2568" i="2"/>
  <c r="H2568" i="2"/>
  <c r="C2567" i="2"/>
  <c r="H2567" i="2"/>
  <c r="C2566" i="2"/>
  <c r="H2566" i="2"/>
  <c r="C2565" i="2"/>
  <c r="H2565" i="2"/>
  <c r="C2564" i="2"/>
  <c r="H2564" i="2"/>
  <c r="C2563" i="2"/>
  <c r="H2563" i="2"/>
  <c r="C2562" i="2"/>
  <c r="H2562" i="2"/>
  <c r="C2561" i="2"/>
  <c r="H2561" i="2"/>
  <c r="C2560" i="2"/>
  <c r="H2560" i="2"/>
  <c r="C2559" i="2"/>
  <c r="H2559" i="2"/>
  <c r="C2558" i="2"/>
  <c r="H2558" i="2"/>
  <c r="C2557" i="2"/>
  <c r="H2557" i="2"/>
  <c r="C2556" i="2"/>
  <c r="H2556" i="2"/>
  <c r="C2555" i="2"/>
  <c r="H2555" i="2"/>
  <c r="C2554" i="2"/>
  <c r="H2554" i="2"/>
  <c r="C2553" i="2"/>
  <c r="H2553" i="2"/>
  <c r="C2552" i="2"/>
  <c r="H2552" i="2"/>
  <c r="C2551" i="2"/>
  <c r="H2551" i="2"/>
  <c r="C2550" i="2"/>
  <c r="H2550" i="2"/>
  <c r="C2549" i="2"/>
  <c r="H2549" i="2"/>
  <c r="C2548" i="2"/>
  <c r="H2548" i="2"/>
  <c r="C2547" i="2"/>
  <c r="H2547" i="2"/>
  <c r="C2546" i="2"/>
  <c r="H2546" i="2"/>
  <c r="C2545" i="2"/>
  <c r="H2545" i="2"/>
  <c r="C2544" i="2"/>
  <c r="H2544" i="2"/>
  <c r="C2543" i="2"/>
  <c r="H2543" i="2"/>
  <c r="C2542" i="2"/>
  <c r="H2542" i="2"/>
  <c r="C2541" i="2"/>
  <c r="H2541" i="2"/>
  <c r="C2540" i="2"/>
  <c r="H2540" i="2"/>
  <c r="C2539" i="2"/>
  <c r="H2539" i="2"/>
  <c r="C2538" i="2"/>
  <c r="H2538" i="2"/>
  <c r="C2537" i="2"/>
  <c r="H2537" i="2"/>
  <c r="C2536" i="2"/>
  <c r="H2536" i="2"/>
  <c r="C2535" i="2"/>
  <c r="H2535" i="2"/>
  <c r="C2534" i="2"/>
  <c r="H2534" i="2"/>
  <c r="C2533" i="2"/>
  <c r="H2533" i="2"/>
  <c r="C2532" i="2"/>
  <c r="H2532" i="2"/>
  <c r="C2531" i="2"/>
  <c r="H2531" i="2"/>
  <c r="C2530" i="2"/>
  <c r="H2530" i="2"/>
  <c r="C2529" i="2"/>
  <c r="H2529" i="2"/>
  <c r="C2528" i="2"/>
  <c r="H2528" i="2"/>
  <c r="C2527" i="2"/>
  <c r="H2527" i="2"/>
  <c r="C2526" i="2"/>
  <c r="H2526" i="2"/>
  <c r="C2525" i="2"/>
  <c r="H2525" i="2"/>
  <c r="C2524" i="2"/>
  <c r="H2524" i="2"/>
  <c r="C2523" i="2"/>
  <c r="H2523" i="2"/>
  <c r="C2522" i="2"/>
  <c r="H2522" i="2"/>
  <c r="C2521" i="2"/>
  <c r="H2521" i="2"/>
  <c r="C2520" i="2"/>
  <c r="H2520" i="2"/>
  <c r="C2519" i="2"/>
  <c r="H2519" i="2"/>
  <c r="C2518" i="2"/>
  <c r="H2518" i="2"/>
  <c r="C2517" i="2"/>
  <c r="H2517" i="2"/>
  <c r="C2516" i="2"/>
  <c r="H2516" i="2"/>
  <c r="C2515" i="2"/>
  <c r="H2515" i="2"/>
  <c r="C2514" i="2"/>
  <c r="H2514" i="2"/>
  <c r="C2513" i="2"/>
  <c r="H2513" i="2"/>
  <c r="C2512" i="2"/>
  <c r="H2512" i="2"/>
  <c r="C2511" i="2"/>
  <c r="H2511" i="2"/>
  <c r="C2510" i="2"/>
  <c r="H2510" i="2"/>
  <c r="C2509" i="2"/>
  <c r="H2509" i="2"/>
  <c r="C2508" i="2"/>
  <c r="H2508" i="2"/>
  <c r="C2507" i="2"/>
  <c r="H2507" i="2"/>
  <c r="C2506" i="2"/>
  <c r="H2506" i="2"/>
  <c r="C2505" i="2"/>
  <c r="H2505" i="2"/>
  <c r="C2504" i="2"/>
  <c r="H2504" i="2"/>
  <c r="C2503" i="2"/>
  <c r="H2503" i="2"/>
  <c r="C2502" i="2"/>
  <c r="H2502" i="2"/>
  <c r="C2501" i="2"/>
  <c r="H2501" i="2"/>
  <c r="C2500" i="2"/>
  <c r="H2500" i="2"/>
  <c r="C2499" i="2"/>
  <c r="H2499" i="2"/>
  <c r="C2498" i="2"/>
  <c r="H2498" i="2"/>
  <c r="C2497" i="2"/>
  <c r="H2497" i="2"/>
  <c r="C2496" i="2"/>
  <c r="H2496" i="2"/>
  <c r="C2495" i="2"/>
  <c r="H2495" i="2"/>
  <c r="C2494" i="2"/>
  <c r="H2494" i="2"/>
  <c r="C2493" i="2"/>
  <c r="H2493" i="2"/>
  <c r="C2492" i="2"/>
  <c r="H2492" i="2"/>
  <c r="C2491" i="2"/>
  <c r="H2491" i="2"/>
  <c r="C2490" i="2"/>
  <c r="H2490" i="2"/>
  <c r="C2489" i="2"/>
  <c r="H2489" i="2"/>
  <c r="C2488" i="2"/>
  <c r="H2488" i="2"/>
  <c r="C2487" i="2"/>
  <c r="H2487" i="2"/>
  <c r="C2486" i="2"/>
  <c r="H2486" i="2"/>
  <c r="C2485" i="2"/>
  <c r="H2485" i="2"/>
  <c r="C2484" i="2"/>
  <c r="H2484" i="2"/>
  <c r="C2483" i="2"/>
  <c r="H2483" i="2"/>
  <c r="C2482" i="2"/>
  <c r="H2482" i="2"/>
  <c r="C2481" i="2"/>
  <c r="H2481" i="2"/>
  <c r="C2480" i="2"/>
  <c r="H2480" i="2"/>
  <c r="C2479" i="2"/>
  <c r="H2479" i="2"/>
  <c r="C2478" i="2"/>
  <c r="H2478" i="2"/>
  <c r="C2477" i="2"/>
  <c r="H2477" i="2"/>
  <c r="C2476" i="2"/>
  <c r="H2476" i="2"/>
  <c r="C2475" i="2"/>
  <c r="H2475" i="2"/>
  <c r="C2474" i="2"/>
  <c r="H2474" i="2"/>
  <c r="C2473" i="2"/>
  <c r="H2473" i="2"/>
  <c r="C2472" i="2"/>
  <c r="H2472" i="2"/>
  <c r="C2471" i="2"/>
  <c r="H2471" i="2"/>
  <c r="C2470" i="2"/>
  <c r="H2470" i="2"/>
  <c r="C2469" i="2"/>
  <c r="H2469" i="2"/>
  <c r="C2468" i="2"/>
  <c r="H2468" i="2"/>
  <c r="C2467" i="2"/>
  <c r="H2467" i="2"/>
  <c r="C2466" i="2"/>
  <c r="H2466" i="2"/>
  <c r="C2465" i="2"/>
  <c r="H2465" i="2"/>
  <c r="C2464" i="2"/>
  <c r="H2464" i="2"/>
  <c r="C2463" i="2"/>
  <c r="H2463" i="2"/>
  <c r="C2462" i="2"/>
  <c r="H2462" i="2"/>
  <c r="C2461" i="2"/>
  <c r="H2461" i="2"/>
  <c r="C2460" i="2"/>
  <c r="H2460" i="2"/>
  <c r="C2459" i="2"/>
  <c r="H2459" i="2"/>
  <c r="C2458" i="2"/>
  <c r="H2458" i="2"/>
  <c r="C2457" i="2"/>
  <c r="H2457" i="2"/>
  <c r="C2456" i="2"/>
  <c r="H2456" i="2"/>
  <c r="C2455" i="2"/>
  <c r="H2455" i="2"/>
  <c r="C2454" i="2"/>
  <c r="H2454" i="2"/>
  <c r="C2453" i="2"/>
  <c r="H2453" i="2"/>
  <c r="C2452" i="2"/>
  <c r="H2452" i="2"/>
  <c r="C2451" i="2"/>
  <c r="H2451" i="2"/>
  <c r="C2450" i="2"/>
  <c r="H2450" i="2"/>
  <c r="C2449" i="2"/>
  <c r="H2449" i="2"/>
  <c r="C2448" i="2"/>
  <c r="H2448" i="2"/>
  <c r="C2447" i="2"/>
  <c r="H2447" i="2"/>
  <c r="C2446" i="2"/>
  <c r="H2446" i="2"/>
  <c r="C2445" i="2"/>
  <c r="H2445" i="2"/>
  <c r="C2444" i="2"/>
  <c r="H2444" i="2"/>
  <c r="C2443" i="2"/>
  <c r="H2443" i="2"/>
  <c r="C2442" i="2"/>
  <c r="H2442" i="2"/>
  <c r="C2441" i="2"/>
  <c r="H2441" i="2"/>
  <c r="C2440" i="2"/>
  <c r="H2440" i="2"/>
  <c r="C2439" i="2"/>
  <c r="H2439" i="2"/>
  <c r="C2438" i="2"/>
  <c r="H2438" i="2"/>
  <c r="C2437" i="2"/>
  <c r="H2437" i="2"/>
  <c r="C2436" i="2"/>
  <c r="H2436" i="2"/>
  <c r="C2435" i="2"/>
  <c r="H2435" i="2"/>
  <c r="C2434" i="2"/>
  <c r="H2434" i="2"/>
  <c r="C2433" i="2"/>
  <c r="H2433" i="2"/>
  <c r="C2432" i="2"/>
  <c r="H2432" i="2"/>
  <c r="C2431" i="2"/>
  <c r="H2431" i="2"/>
  <c r="C2430" i="2"/>
  <c r="H2430" i="2"/>
  <c r="C2429" i="2"/>
  <c r="H2429" i="2"/>
  <c r="C2428" i="2"/>
  <c r="H2428" i="2"/>
  <c r="C2427" i="2"/>
  <c r="H2427" i="2"/>
  <c r="C2426" i="2"/>
  <c r="H2426" i="2"/>
  <c r="C2425" i="2"/>
  <c r="H2425" i="2"/>
  <c r="C2424" i="2"/>
  <c r="H2424" i="2"/>
  <c r="C2423" i="2"/>
  <c r="H2423" i="2"/>
  <c r="C2422" i="2"/>
  <c r="H2422" i="2"/>
  <c r="C2421" i="2"/>
  <c r="H2421" i="2"/>
  <c r="C2420" i="2"/>
  <c r="H2420" i="2"/>
  <c r="C2419" i="2"/>
  <c r="H2419" i="2"/>
  <c r="C2418" i="2"/>
  <c r="H2418" i="2"/>
  <c r="C2417" i="2"/>
  <c r="H2417" i="2"/>
  <c r="C2416" i="2"/>
  <c r="H2416" i="2"/>
  <c r="C2415" i="2"/>
  <c r="H2415" i="2"/>
  <c r="C2414" i="2"/>
  <c r="H2414" i="2"/>
  <c r="C2413" i="2"/>
  <c r="H2413" i="2"/>
  <c r="C2412" i="2"/>
  <c r="H2412" i="2"/>
  <c r="C2411" i="2"/>
  <c r="H2411" i="2"/>
  <c r="C2410" i="2"/>
  <c r="H2410" i="2"/>
  <c r="C2409" i="2"/>
  <c r="H2409" i="2"/>
  <c r="C2408" i="2"/>
  <c r="H2408" i="2"/>
  <c r="C2407" i="2"/>
  <c r="H2407" i="2"/>
  <c r="C2406" i="2"/>
  <c r="H2406" i="2"/>
  <c r="C2405" i="2"/>
  <c r="H2405" i="2"/>
  <c r="C2404" i="2"/>
  <c r="H2404" i="2"/>
  <c r="C2403" i="2"/>
  <c r="H2403" i="2"/>
  <c r="C2402" i="2"/>
  <c r="H2402" i="2"/>
  <c r="C2401" i="2"/>
  <c r="H2401" i="2"/>
  <c r="C2400" i="2"/>
  <c r="H2400" i="2"/>
  <c r="C2399" i="2"/>
  <c r="H2399" i="2"/>
  <c r="C2398" i="2"/>
  <c r="H2398" i="2"/>
  <c r="C2397" i="2"/>
  <c r="H2397" i="2"/>
  <c r="C2396" i="2"/>
  <c r="H2396" i="2"/>
  <c r="C2395" i="2"/>
  <c r="H2395" i="2"/>
  <c r="C2394" i="2"/>
  <c r="H2394" i="2"/>
  <c r="C2393" i="2"/>
  <c r="H2393" i="2"/>
  <c r="C2392" i="2"/>
  <c r="H2392" i="2"/>
  <c r="C2391" i="2"/>
  <c r="H2391" i="2"/>
  <c r="C2390" i="2"/>
  <c r="H2390" i="2"/>
  <c r="C2389" i="2"/>
  <c r="H2389" i="2"/>
  <c r="C2388" i="2"/>
  <c r="H2388" i="2"/>
  <c r="C2387" i="2"/>
  <c r="H2387" i="2"/>
  <c r="C2386" i="2"/>
  <c r="H2386" i="2"/>
  <c r="C2385" i="2"/>
  <c r="H2385" i="2"/>
  <c r="C2384" i="2"/>
  <c r="H2384" i="2"/>
  <c r="C2383" i="2"/>
  <c r="H2383" i="2"/>
  <c r="C2382" i="2"/>
  <c r="H2382" i="2"/>
  <c r="C2381" i="2"/>
  <c r="H2381" i="2"/>
  <c r="C2380" i="2"/>
  <c r="H2380" i="2"/>
  <c r="C2379" i="2"/>
  <c r="H2379" i="2"/>
  <c r="C2378" i="2"/>
  <c r="H2378" i="2"/>
  <c r="C2377" i="2"/>
  <c r="H2377" i="2"/>
  <c r="C2376" i="2"/>
  <c r="H2376" i="2"/>
  <c r="C2375" i="2"/>
  <c r="H2375" i="2"/>
  <c r="C2374" i="2"/>
  <c r="H2374" i="2"/>
  <c r="C2373" i="2"/>
  <c r="H2373" i="2"/>
  <c r="C2372" i="2"/>
  <c r="H2372" i="2"/>
  <c r="C2371" i="2"/>
  <c r="H2371" i="2"/>
  <c r="C2370" i="2"/>
  <c r="H2370" i="2"/>
  <c r="C2369" i="2"/>
  <c r="H2369" i="2"/>
  <c r="C2368" i="2"/>
  <c r="H2368" i="2"/>
  <c r="C2367" i="2"/>
  <c r="H2367" i="2"/>
  <c r="C2366" i="2"/>
  <c r="H2366" i="2"/>
  <c r="C2365" i="2"/>
  <c r="H2365" i="2"/>
  <c r="C2364" i="2"/>
  <c r="H2364" i="2"/>
  <c r="C2363" i="2"/>
  <c r="H2363" i="2"/>
  <c r="C2362" i="2"/>
  <c r="H2362" i="2"/>
  <c r="C2361" i="2"/>
  <c r="H2361" i="2"/>
  <c r="C2360" i="2"/>
  <c r="H2360" i="2"/>
  <c r="C2359" i="2"/>
  <c r="H2359" i="2"/>
  <c r="C2358" i="2"/>
  <c r="H2358" i="2"/>
  <c r="C2357" i="2"/>
  <c r="H2357" i="2"/>
  <c r="C2356" i="2"/>
  <c r="H2356" i="2"/>
  <c r="C2355" i="2"/>
  <c r="H2355" i="2"/>
  <c r="C2354" i="2"/>
  <c r="H2354" i="2"/>
  <c r="C2353" i="2"/>
  <c r="H2353" i="2"/>
  <c r="C2352" i="2"/>
  <c r="H2352" i="2"/>
  <c r="C2351" i="2"/>
  <c r="H2351" i="2"/>
  <c r="C2350" i="2"/>
  <c r="H2350" i="2"/>
  <c r="C2349" i="2"/>
  <c r="H2349" i="2"/>
  <c r="C2348" i="2"/>
  <c r="H2348" i="2"/>
  <c r="C2347" i="2"/>
  <c r="H2347" i="2"/>
  <c r="C2346" i="2"/>
  <c r="H2346" i="2"/>
  <c r="C2345" i="2"/>
  <c r="H2345" i="2"/>
  <c r="C2344" i="2"/>
  <c r="H2344" i="2"/>
  <c r="C2343" i="2"/>
  <c r="H2343" i="2"/>
  <c r="C2342" i="2"/>
  <c r="H2342" i="2"/>
  <c r="C2341" i="2"/>
  <c r="H2341" i="2"/>
  <c r="C2340" i="2"/>
  <c r="H2340" i="2"/>
  <c r="C2339" i="2"/>
  <c r="H2339" i="2"/>
  <c r="C2338" i="2"/>
  <c r="H2338" i="2"/>
  <c r="C2337" i="2"/>
  <c r="H2337" i="2"/>
  <c r="C2336" i="2"/>
  <c r="H2336" i="2"/>
  <c r="C2335" i="2"/>
  <c r="H2335" i="2"/>
  <c r="C2334" i="2"/>
  <c r="H2334" i="2"/>
  <c r="C2333" i="2"/>
  <c r="H2333" i="2"/>
  <c r="C2332" i="2"/>
  <c r="H2332" i="2"/>
  <c r="C2331" i="2"/>
  <c r="H2331" i="2"/>
  <c r="C2330" i="2"/>
  <c r="H2330" i="2"/>
  <c r="C2329" i="2"/>
  <c r="H2329" i="2"/>
  <c r="C2328" i="2"/>
  <c r="H2328" i="2"/>
  <c r="C2327" i="2"/>
  <c r="H2327" i="2"/>
  <c r="C2326" i="2"/>
  <c r="H2326" i="2"/>
  <c r="C2325" i="2"/>
  <c r="H2325" i="2"/>
  <c r="C2324" i="2"/>
  <c r="H2324" i="2"/>
  <c r="C2323" i="2"/>
  <c r="H2323" i="2"/>
  <c r="C2322" i="2"/>
  <c r="H2322" i="2"/>
  <c r="C2321" i="2"/>
  <c r="H2321" i="2"/>
  <c r="C2320" i="2"/>
  <c r="H2320" i="2"/>
  <c r="C2319" i="2"/>
  <c r="H2319" i="2"/>
  <c r="C2318" i="2"/>
  <c r="H2318" i="2"/>
  <c r="C2317" i="2"/>
  <c r="H2317" i="2"/>
  <c r="C2316" i="2"/>
  <c r="H2316" i="2"/>
  <c r="C2315" i="2"/>
  <c r="H2315" i="2"/>
  <c r="C2314" i="2"/>
  <c r="H2314" i="2"/>
  <c r="C2313" i="2"/>
  <c r="H2313" i="2"/>
  <c r="C2312" i="2"/>
  <c r="H2312" i="2"/>
  <c r="C2311" i="2"/>
  <c r="H2311" i="2"/>
  <c r="C2310" i="2"/>
  <c r="H2310" i="2"/>
  <c r="C2309" i="2"/>
  <c r="H2309" i="2"/>
  <c r="C2308" i="2"/>
  <c r="H2308" i="2"/>
  <c r="C2307" i="2"/>
  <c r="H2307" i="2"/>
  <c r="C2306" i="2"/>
  <c r="H2306" i="2"/>
  <c r="C2305" i="2"/>
  <c r="H2305" i="2"/>
  <c r="C2304" i="2"/>
  <c r="H2304" i="2"/>
  <c r="C2303" i="2"/>
  <c r="H2303" i="2"/>
  <c r="C2302" i="2"/>
  <c r="H2302" i="2"/>
  <c r="C2301" i="2"/>
  <c r="H2301" i="2"/>
  <c r="C2300" i="2"/>
  <c r="H2300" i="2"/>
  <c r="C2299" i="2"/>
  <c r="H2299" i="2"/>
  <c r="C2298" i="2"/>
  <c r="H2298" i="2"/>
  <c r="C2297" i="2"/>
  <c r="H2297" i="2"/>
  <c r="C2296" i="2"/>
  <c r="H2296" i="2"/>
  <c r="C2295" i="2"/>
  <c r="H2295" i="2"/>
  <c r="C2294" i="2"/>
  <c r="H2294" i="2"/>
  <c r="C2293" i="2"/>
  <c r="H2293" i="2"/>
  <c r="C2292" i="2"/>
  <c r="H2292" i="2"/>
  <c r="C2291" i="2"/>
  <c r="H2291" i="2"/>
  <c r="C2290" i="2"/>
  <c r="H2290" i="2"/>
  <c r="C2289" i="2"/>
  <c r="H2289" i="2"/>
  <c r="C2288" i="2"/>
  <c r="H2288" i="2"/>
  <c r="C2287" i="2"/>
  <c r="H2287" i="2"/>
  <c r="C2286" i="2"/>
  <c r="H2286" i="2"/>
  <c r="C2285" i="2"/>
  <c r="H2285" i="2"/>
  <c r="C2284" i="2"/>
  <c r="H2284" i="2"/>
  <c r="C2283" i="2"/>
  <c r="H2283" i="2"/>
  <c r="C2282" i="2"/>
  <c r="H2282" i="2"/>
  <c r="C2281" i="2"/>
  <c r="H2281" i="2"/>
  <c r="C2280" i="2"/>
  <c r="H2280" i="2"/>
  <c r="C2279" i="2"/>
  <c r="H2279" i="2"/>
  <c r="C2278" i="2"/>
  <c r="H2278" i="2"/>
  <c r="C2277" i="2"/>
  <c r="H2277" i="2"/>
  <c r="C2276" i="2"/>
  <c r="H2276" i="2"/>
  <c r="C2275" i="2"/>
  <c r="H2275" i="2"/>
  <c r="C2274" i="2"/>
  <c r="H2274" i="2"/>
  <c r="C2273" i="2"/>
  <c r="H2273" i="2"/>
  <c r="C2272" i="2"/>
  <c r="H2272" i="2"/>
  <c r="C2271" i="2"/>
  <c r="H2271" i="2"/>
  <c r="C2270" i="2"/>
  <c r="H2270" i="2"/>
  <c r="C2269" i="2"/>
  <c r="H2269" i="2"/>
  <c r="C2268" i="2"/>
  <c r="H2268" i="2"/>
  <c r="C2267" i="2"/>
  <c r="H2267" i="2"/>
  <c r="C2266" i="2"/>
  <c r="H2266" i="2"/>
  <c r="C2265" i="2"/>
  <c r="H2265" i="2"/>
  <c r="C2264" i="2"/>
  <c r="H2264" i="2"/>
  <c r="C2263" i="2"/>
  <c r="H2263" i="2"/>
  <c r="C2262" i="2"/>
  <c r="H2262" i="2"/>
  <c r="C2261" i="2"/>
  <c r="H2261" i="2"/>
  <c r="C2260" i="2"/>
  <c r="H2260" i="2"/>
  <c r="C2259" i="2"/>
  <c r="H2259" i="2"/>
  <c r="C2258" i="2"/>
  <c r="H2258" i="2"/>
  <c r="C2257" i="2"/>
  <c r="H2257" i="2"/>
  <c r="C2256" i="2"/>
  <c r="H2256" i="2"/>
  <c r="C2255" i="2"/>
  <c r="H2255" i="2"/>
  <c r="C2254" i="2"/>
  <c r="H2254" i="2"/>
  <c r="C2253" i="2"/>
  <c r="H2253" i="2"/>
  <c r="C2252" i="2"/>
  <c r="H2252" i="2"/>
  <c r="C2251" i="2"/>
  <c r="H2251" i="2"/>
  <c r="C2250" i="2"/>
  <c r="H2250" i="2"/>
  <c r="C2249" i="2"/>
  <c r="H2249" i="2"/>
  <c r="C2248" i="2"/>
  <c r="H2248" i="2"/>
  <c r="C2247" i="2"/>
  <c r="H2247" i="2"/>
  <c r="C2246" i="2"/>
  <c r="H2246" i="2"/>
  <c r="C2245" i="2"/>
  <c r="H2245" i="2"/>
  <c r="C2244" i="2"/>
  <c r="H2244" i="2"/>
  <c r="C2243" i="2"/>
  <c r="H2243" i="2"/>
  <c r="C2242" i="2"/>
  <c r="H2242" i="2"/>
  <c r="C2241" i="2"/>
  <c r="H2241" i="2"/>
  <c r="C2240" i="2"/>
  <c r="H2240" i="2"/>
  <c r="C2239" i="2"/>
  <c r="H2239" i="2"/>
  <c r="C2238" i="2"/>
  <c r="H2238" i="2"/>
  <c r="C2237" i="2"/>
  <c r="H2237" i="2"/>
  <c r="C2236" i="2"/>
  <c r="H2236" i="2"/>
  <c r="C2235" i="2"/>
  <c r="H2235" i="2"/>
  <c r="C2234" i="2"/>
  <c r="H2234" i="2"/>
  <c r="C2233" i="2"/>
  <c r="H2233" i="2"/>
  <c r="C2232" i="2"/>
  <c r="H2232" i="2"/>
  <c r="C2231" i="2"/>
  <c r="H2231" i="2"/>
  <c r="C2230" i="2"/>
  <c r="H2230" i="2"/>
  <c r="C2229" i="2"/>
  <c r="H2229" i="2"/>
  <c r="C2228" i="2"/>
  <c r="H2228" i="2"/>
  <c r="C2227" i="2"/>
  <c r="H2227" i="2"/>
  <c r="C2226" i="2"/>
  <c r="H2226" i="2"/>
  <c r="C2225" i="2"/>
  <c r="H2225" i="2"/>
  <c r="C2224" i="2"/>
  <c r="H2224" i="2"/>
  <c r="C2223" i="2"/>
  <c r="H2223" i="2"/>
  <c r="C2222" i="2"/>
  <c r="H2222" i="2"/>
  <c r="C2221" i="2"/>
  <c r="H2221" i="2"/>
  <c r="C2220" i="2"/>
  <c r="H2220" i="2"/>
  <c r="C2219" i="2"/>
  <c r="H2219" i="2"/>
  <c r="C2218" i="2"/>
  <c r="H2218" i="2"/>
  <c r="C2217" i="2"/>
  <c r="H2217" i="2"/>
  <c r="C2216" i="2"/>
  <c r="H2216" i="2"/>
  <c r="C2215" i="2"/>
  <c r="H2215" i="2"/>
  <c r="C2214" i="2"/>
  <c r="H2214" i="2"/>
  <c r="C2213" i="2"/>
  <c r="H2213" i="2"/>
  <c r="C2212" i="2"/>
  <c r="H2212" i="2"/>
  <c r="C2211" i="2"/>
  <c r="H2211" i="2"/>
  <c r="C2210" i="2"/>
  <c r="H2210" i="2"/>
  <c r="C2209" i="2"/>
  <c r="H2209" i="2"/>
  <c r="C2208" i="2"/>
  <c r="H2208" i="2"/>
  <c r="C2207" i="2"/>
  <c r="H2207" i="2"/>
  <c r="C2206" i="2"/>
  <c r="H2206" i="2"/>
  <c r="C2205" i="2"/>
  <c r="H2205" i="2"/>
  <c r="C2204" i="2"/>
  <c r="H2204" i="2"/>
  <c r="C2203" i="2"/>
  <c r="H2203" i="2"/>
  <c r="C2202" i="2"/>
  <c r="H2202" i="2"/>
  <c r="C2201" i="2"/>
  <c r="H2201" i="2"/>
  <c r="C2200" i="2"/>
  <c r="H2200" i="2"/>
  <c r="C2199" i="2"/>
  <c r="H2199" i="2"/>
  <c r="C2198" i="2"/>
  <c r="H2198" i="2"/>
  <c r="C2197" i="2"/>
  <c r="H2197" i="2"/>
  <c r="C2196" i="2"/>
  <c r="H2196" i="2"/>
  <c r="C2195" i="2"/>
  <c r="H2195" i="2"/>
  <c r="C2194" i="2"/>
  <c r="H2194" i="2"/>
  <c r="C2193" i="2"/>
  <c r="H2193" i="2"/>
  <c r="C2192" i="2"/>
  <c r="H2192" i="2"/>
  <c r="C2191" i="2"/>
  <c r="H2191" i="2"/>
  <c r="C2190" i="2"/>
  <c r="H2190" i="2"/>
  <c r="C2189" i="2"/>
  <c r="H2189" i="2"/>
  <c r="C2188" i="2"/>
  <c r="H2188" i="2"/>
  <c r="C2187" i="2"/>
  <c r="H2187" i="2"/>
  <c r="C2186" i="2"/>
  <c r="H2186" i="2"/>
  <c r="C2185" i="2"/>
  <c r="H2185" i="2"/>
  <c r="C2184" i="2"/>
  <c r="H2184" i="2"/>
  <c r="C2183" i="2"/>
  <c r="H2183" i="2"/>
  <c r="C2182" i="2"/>
  <c r="H2182" i="2"/>
  <c r="C2181" i="2"/>
  <c r="H2181" i="2"/>
  <c r="C2180" i="2"/>
  <c r="H2180" i="2"/>
  <c r="C2179" i="2"/>
  <c r="H2179" i="2"/>
  <c r="C2178" i="2"/>
  <c r="H2178" i="2"/>
  <c r="C2177" i="2"/>
  <c r="H2177" i="2"/>
  <c r="C2176" i="2"/>
  <c r="H2176" i="2"/>
  <c r="C2175" i="2"/>
  <c r="H2175" i="2"/>
  <c r="C2174" i="2"/>
  <c r="H2174" i="2"/>
  <c r="C2173" i="2"/>
  <c r="H2173" i="2"/>
  <c r="C2172" i="2"/>
  <c r="H2172" i="2"/>
  <c r="C2171" i="2"/>
  <c r="H2171" i="2"/>
  <c r="C2170" i="2"/>
  <c r="H2170" i="2"/>
  <c r="C2169" i="2"/>
  <c r="H2169" i="2"/>
  <c r="C2168" i="2"/>
  <c r="H2168" i="2"/>
  <c r="C2167" i="2"/>
  <c r="H2167" i="2"/>
  <c r="C2166" i="2"/>
  <c r="H2166" i="2"/>
  <c r="C2165" i="2"/>
  <c r="H2165" i="2"/>
  <c r="C2164" i="2"/>
  <c r="H2164" i="2"/>
  <c r="C2163" i="2"/>
  <c r="H2163" i="2"/>
  <c r="C2162" i="2"/>
  <c r="H2162" i="2"/>
  <c r="C2161" i="2"/>
  <c r="H2161" i="2"/>
  <c r="C2160" i="2"/>
  <c r="H2160" i="2"/>
  <c r="C2159" i="2"/>
  <c r="H2159" i="2"/>
  <c r="C2158" i="2"/>
  <c r="H2158" i="2"/>
  <c r="C2157" i="2"/>
  <c r="H2157" i="2"/>
  <c r="C2156" i="2"/>
  <c r="H2156" i="2"/>
  <c r="C2155" i="2"/>
  <c r="H2155" i="2"/>
  <c r="C2154" i="2"/>
  <c r="H2154" i="2"/>
  <c r="C2153" i="2"/>
  <c r="H2153" i="2"/>
  <c r="C2152" i="2"/>
  <c r="H2152" i="2"/>
  <c r="C2151" i="2"/>
  <c r="H2151" i="2"/>
  <c r="C2150" i="2"/>
  <c r="H2150" i="2"/>
  <c r="C2149" i="2"/>
  <c r="H2149" i="2"/>
  <c r="C2148" i="2"/>
  <c r="H2148" i="2"/>
  <c r="C2147" i="2"/>
  <c r="H2147" i="2"/>
  <c r="C2146" i="2"/>
  <c r="H2146" i="2"/>
  <c r="C2145" i="2"/>
  <c r="H2145" i="2"/>
  <c r="C2144" i="2"/>
  <c r="H2144" i="2"/>
  <c r="C2143" i="2"/>
  <c r="H2143" i="2"/>
  <c r="C2142" i="2"/>
  <c r="H2142" i="2"/>
  <c r="C2141" i="2"/>
  <c r="H2141" i="2"/>
  <c r="C2140" i="2"/>
  <c r="H2140" i="2"/>
  <c r="C2139" i="2"/>
  <c r="H2139" i="2"/>
  <c r="C2138" i="2"/>
  <c r="H2138" i="2"/>
  <c r="C2137" i="2"/>
  <c r="H2137" i="2"/>
  <c r="C2136" i="2"/>
  <c r="H2136" i="2"/>
  <c r="C2135" i="2"/>
  <c r="H2135" i="2"/>
  <c r="C2134" i="2"/>
  <c r="H2134" i="2"/>
  <c r="C2133" i="2"/>
  <c r="H2133" i="2"/>
  <c r="C2132" i="2"/>
  <c r="H2132" i="2"/>
  <c r="C2131" i="2"/>
  <c r="H2131" i="2"/>
  <c r="C2130" i="2"/>
  <c r="H2130" i="2"/>
  <c r="C2129" i="2"/>
  <c r="H2129" i="2"/>
  <c r="C2128" i="2"/>
  <c r="H2128" i="2"/>
  <c r="C2127" i="2"/>
  <c r="H2127" i="2"/>
  <c r="C2126" i="2"/>
  <c r="H2126" i="2"/>
  <c r="C2125" i="2"/>
  <c r="H2125" i="2"/>
  <c r="C2124" i="2"/>
  <c r="H2124" i="2"/>
  <c r="C2123" i="2"/>
  <c r="H2123" i="2"/>
  <c r="C2122" i="2"/>
  <c r="H2122" i="2"/>
  <c r="C2121" i="2"/>
  <c r="H2121" i="2"/>
  <c r="C2120" i="2"/>
  <c r="H2120" i="2"/>
  <c r="C2119" i="2"/>
  <c r="H2119" i="2"/>
  <c r="C2118" i="2"/>
  <c r="H2118" i="2"/>
  <c r="C2117" i="2"/>
  <c r="H2117" i="2"/>
  <c r="C2116" i="2"/>
  <c r="H2116" i="2"/>
  <c r="C2115" i="2"/>
  <c r="H2115" i="2"/>
  <c r="C2114" i="2"/>
  <c r="H2114" i="2"/>
  <c r="C2113" i="2"/>
  <c r="H2113" i="2"/>
  <c r="C2112" i="2"/>
  <c r="H2112" i="2"/>
  <c r="C2111" i="2"/>
  <c r="H2111" i="2"/>
  <c r="C2110" i="2"/>
  <c r="H2110" i="2"/>
  <c r="C2109" i="2"/>
  <c r="H2109" i="2"/>
  <c r="C2108" i="2"/>
  <c r="H2108" i="2"/>
  <c r="C2107" i="2"/>
  <c r="H2107" i="2"/>
  <c r="C2106" i="2"/>
  <c r="H2106" i="2"/>
  <c r="C2105" i="2"/>
  <c r="H2105" i="2"/>
  <c r="C2104" i="2"/>
  <c r="H2104" i="2"/>
  <c r="C2103" i="2"/>
  <c r="H2103" i="2"/>
  <c r="C2102" i="2"/>
  <c r="H2102" i="2"/>
  <c r="C2101" i="2"/>
  <c r="H2101" i="2"/>
  <c r="C2100" i="2"/>
  <c r="H2100" i="2"/>
  <c r="C2099" i="2"/>
  <c r="H2099" i="2"/>
  <c r="C2098" i="2"/>
  <c r="H2098" i="2"/>
  <c r="C2097" i="2"/>
  <c r="H2097" i="2"/>
  <c r="C2096" i="2"/>
  <c r="H2096" i="2"/>
  <c r="C2095" i="2"/>
  <c r="H2095" i="2"/>
  <c r="C2094" i="2"/>
  <c r="H2094" i="2"/>
  <c r="C2093" i="2"/>
  <c r="H2093" i="2"/>
  <c r="C2092" i="2"/>
  <c r="H2092" i="2"/>
  <c r="C2091" i="2"/>
  <c r="H2091" i="2"/>
  <c r="C2090" i="2"/>
  <c r="H2090" i="2"/>
  <c r="C2089" i="2"/>
  <c r="H2089" i="2"/>
  <c r="C2088" i="2"/>
  <c r="H2088" i="2"/>
  <c r="C2087" i="2"/>
  <c r="H2087" i="2"/>
  <c r="C2086" i="2"/>
  <c r="H2086" i="2"/>
  <c r="C2085" i="2"/>
  <c r="H2085" i="2"/>
  <c r="C2084" i="2"/>
  <c r="H2084" i="2"/>
  <c r="C2083" i="2"/>
  <c r="H2083" i="2"/>
  <c r="C2082" i="2"/>
  <c r="H2082" i="2"/>
  <c r="C2081" i="2"/>
  <c r="H2081" i="2"/>
  <c r="C2080" i="2"/>
  <c r="H2080" i="2"/>
  <c r="C2079" i="2"/>
  <c r="H2079" i="2"/>
  <c r="C2078" i="2"/>
  <c r="H2078" i="2"/>
  <c r="C2077" i="2"/>
  <c r="H2077" i="2"/>
  <c r="C2076" i="2"/>
  <c r="H2076" i="2"/>
  <c r="C2075" i="2"/>
  <c r="H2075" i="2"/>
  <c r="C2074" i="2"/>
  <c r="H2074" i="2"/>
  <c r="C2073" i="2"/>
  <c r="H2073" i="2"/>
  <c r="C2072" i="2"/>
  <c r="H2072" i="2"/>
  <c r="C2071" i="2"/>
  <c r="H2071" i="2"/>
  <c r="C2070" i="2"/>
  <c r="H2070" i="2"/>
  <c r="C2069" i="2"/>
  <c r="H2069" i="2"/>
  <c r="C2068" i="2"/>
  <c r="H2068" i="2"/>
  <c r="C2067" i="2"/>
  <c r="H2067" i="2"/>
  <c r="C2066" i="2"/>
  <c r="H2066" i="2"/>
  <c r="C2065" i="2"/>
  <c r="H2065" i="2"/>
  <c r="C2064" i="2"/>
  <c r="H2064" i="2"/>
  <c r="C2063" i="2"/>
  <c r="H2063" i="2"/>
  <c r="C2062" i="2"/>
  <c r="H2062" i="2"/>
  <c r="C2061" i="2"/>
  <c r="H2061" i="2"/>
  <c r="C2060" i="2"/>
  <c r="H2060" i="2"/>
  <c r="C2059" i="2"/>
  <c r="H2059" i="2"/>
  <c r="C2058" i="2"/>
  <c r="H2058" i="2"/>
  <c r="C2057" i="2"/>
  <c r="H2057" i="2"/>
  <c r="C2056" i="2"/>
  <c r="H2056" i="2"/>
  <c r="C2055" i="2"/>
  <c r="H2055" i="2"/>
  <c r="C2054" i="2"/>
  <c r="H2054" i="2"/>
  <c r="C2053" i="2"/>
  <c r="H2053" i="2"/>
  <c r="C2052" i="2"/>
  <c r="H2052" i="2"/>
  <c r="C2051" i="2"/>
  <c r="H2051" i="2"/>
  <c r="C2050" i="2"/>
  <c r="H2050" i="2"/>
  <c r="C2049" i="2"/>
  <c r="H2049" i="2"/>
  <c r="C2048" i="2"/>
  <c r="H2048" i="2"/>
  <c r="C2047" i="2"/>
  <c r="H2047" i="2"/>
  <c r="C2046" i="2"/>
  <c r="H2046" i="2"/>
  <c r="C2045" i="2"/>
  <c r="H2045" i="2"/>
  <c r="C2044" i="2"/>
  <c r="H2044" i="2"/>
  <c r="C2043" i="2"/>
  <c r="H2043" i="2"/>
  <c r="C2042" i="2"/>
  <c r="H2042" i="2"/>
  <c r="C2041" i="2"/>
  <c r="H2041" i="2"/>
  <c r="C2040" i="2"/>
  <c r="H2040" i="2"/>
  <c r="C2039" i="2"/>
  <c r="H2039" i="2"/>
  <c r="C2038" i="2"/>
  <c r="H2038" i="2"/>
  <c r="C2037" i="2"/>
  <c r="H2037" i="2"/>
  <c r="C2036" i="2"/>
  <c r="H2036" i="2"/>
  <c r="C2035" i="2"/>
  <c r="H2035" i="2"/>
  <c r="C2034" i="2"/>
  <c r="H2034" i="2"/>
  <c r="C2033" i="2"/>
  <c r="H2033" i="2"/>
  <c r="C2032" i="2"/>
  <c r="H2032" i="2"/>
  <c r="C2031" i="2"/>
  <c r="H2031" i="2"/>
  <c r="C2030" i="2"/>
  <c r="H2030" i="2"/>
  <c r="C2029" i="2"/>
  <c r="H2029" i="2"/>
  <c r="C2028" i="2"/>
  <c r="H2028" i="2"/>
  <c r="C2027" i="2"/>
  <c r="H2027" i="2"/>
  <c r="C2026" i="2"/>
  <c r="H2026" i="2"/>
  <c r="C2025" i="2"/>
  <c r="H2025" i="2"/>
  <c r="C2024" i="2"/>
  <c r="H2024" i="2"/>
  <c r="C2023" i="2"/>
  <c r="H2023" i="2"/>
  <c r="C2022" i="2"/>
  <c r="H2022" i="2"/>
  <c r="C2021" i="2"/>
  <c r="H2021" i="2"/>
  <c r="C2020" i="2"/>
  <c r="H2020" i="2"/>
  <c r="C2019" i="2"/>
  <c r="H2019" i="2"/>
  <c r="C2018" i="2"/>
  <c r="H2018" i="2"/>
  <c r="C2017" i="2"/>
  <c r="H2017" i="2"/>
  <c r="C2016" i="2"/>
  <c r="H2016" i="2"/>
  <c r="C2015" i="2"/>
  <c r="H2015" i="2"/>
  <c r="C2014" i="2"/>
  <c r="H2014" i="2"/>
  <c r="C2013" i="2"/>
  <c r="H2013" i="2"/>
  <c r="C2012" i="2"/>
  <c r="H2012" i="2"/>
  <c r="C2011" i="2"/>
  <c r="H2011" i="2"/>
  <c r="C2010" i="2"/>
  <c r="H2010" i="2"/>
  <c r="C2009" i="2"/>
  <c r="H2009" i="2"/>
  <c r="C2008" i="2"/>
  <c r="H2008" i="2"/>
  <c r="C2007" i="2"/>
  <c r="H2007" i="2"/>
  <c r="C2006" i="2"/>
  <c r="H2006" i="2"/>
  <c r="C2005" i="2"/>
  <c r="H2005" i="2"/>
  <c r="C2004" i="2"/>
  <c r="H2004" i="2"/>
  <c r="C2003" i="2"/>
  <c r="H2003" i="2"/>
  <c r="C2002" i="2"/>
  <c r="H2002" i="2"/>
  <c r="C2001" i="2"/>
  <c r="H2001" i="2"/>
  <c r="C2000" i="2"/>
  <c r="H2000" i="2"/>
  <c r="C1999" i="2"/>
  <c r="H1999" i="2"/>
  <c r="C1998" i="2"/>
  <c r="H1998" i="2"/>
  <c r="C1997" i="2"/>
  <c r="H1997" i="2"/>
  <c r="C1996" i="2"/>
  <c r="H1996" i="2"/>
  <c r="C1995" i="2"/>
  <c r="H1995" i="2"/>
  <c r="C1994" i="2"/>
  <c r="H1994" i="2"/>
  <c r="C1993" i="2"/>
  <c r="H1993" i="2"/>
  <c r="C1992" i="2"/>
  <c r="H1992" i="2"/>
  <c r="C1991" i="2"/>
  <c r="H1991" i="2"/>
  <c r="C1990" i="2"/>
  <c r="H1990" i="2"/>
  <c r="C1989" i="2"/>
  <c r="H1989" i="2"/>
  <c r="C1988" i="2"/>
  <c r="H1988" i="2"/>
  <c r="C1987" i="2"/>
  <c r="H1987" i="2"/>
  <c r="C1986" i="2"/>
  <c r="H1986" i="2"/>
  <c r="C1985" i="2"/>
  <c r="H1985" i="2"/>
  <c r="C1984" i="2"/>
  <c r="H1984" i="2"/>
  <c r="C1983" i="2"/>
  <c r="H1983" i="2"/>
  <c r="C1982" i="2"/>
  <c r="H1982" i="2"/>
  <c r="C1981" i="2"/>
  <c r="H1981" i="2"/>
  <c r="C1980" i="2"/>
  <c r="H1980" i="2"/>
  <c r="C1979" i="2"/>
  <c r="H1979" i="2"/>
  <c r="C1978" i="2"/>
  <c r="H1978" i="2"/>
  <c r="C1977" i="2"/>
  <c r="H1977" i="2"/>
  <c r="C1976" i="2"/>
  <c r="H1976" i="2"/>
  <c r="C1975" i="2"/>
  <c r="H1975" i="2"/>
  <c r="C1974" i="2"/>
  <c r="H1974" i="2"/>
  <c r="C1973" i="2"/>
  <c r="H1973" i="2"/>
  <c r="C1972" i="2"/>
  <c r="H1972" i="2"/>
  <c r="C1971" i="2"/>
  <c r="H1971" i="2"/>
  <c r="C1970" i="2"/>
  <c r="H1970" i="2"/>
  <c r="C1969" i="2"/>
  <c r="H1969" i="2"/>
  <c r="C1968" i="2"/>
  <c r="H1968" i="2"/>
  <c r="C1967" i="2"/>
  <c r="H1967" i="2"/>
  <c r="C1966" i="2"/>
  <c r="H1966" i="2"/>
  <c r="C1965" i="2"/>
  <c r="H1965" i="2"/>
  <c r="C1964" i="2"/>
  <c r="H1964" i="2"/>
  <c r="C1963" i="2"/>
  <c r="H1963" i="2"/>
  <c r="C1962" i="2"/>
  <c r="H1962" i="2"/>
  <c r="C1961" i="2"/>
  <c r="H1961" i="2"/>
  <c r="C1960" i="2"/>
  <c r="H1960" i="2"/>
  <c r="C1959" i="2"/>
  <c r="H1959" i="2"/>
  <c r="C1958" i="2"/>
  <c r="H1958" i="2"/>
  <c r="C1957" i="2"/>
  <c r="H1957" i="2"/>
  <c r="C1956" i="2"/>
  <c r="H1956" i="2"/>
  <c r="C1955" i="2"/>
  <c r="H1955" i="2"/>
  <c r="C1954" i="2"/>
  <c r="H1954" i="2"/>
  <c r="C1953" i="2"/>
  <c r="H1953" i="2"/>
  <c r="C1952" i="2"/>
  <c r="H1952" i="2"/>
  <c r="C1951" i="2"/>
  <c r="H1951" i="2"/>
  <c r="C1950" i="2"/>
  <c r="H1950" i="2"/>
  <c r="C1949" i="2"/>
  <c r="H1949" i="2"/>
  <c r="C1948" i="2"/>
  <c r="H1948" i="2"/>
  <c r="C1947" i="2"/>
  <c r="H1947" i="2"/>
  <c r="C1946" i="2"/>
  <c r="H1946" i="2"/>
  <c r="C1945" i="2"/>
  <c r="H1945" i="2"/>
  <c r="C1944" i="2"/>
  <c r="H1944" i="2"/>
  <c r="C1943" i="2"/>
  <c r="H1943" i="2"/>
  <c r="C1942" i="2"/>
  <c r="H1942" i="2"/>
  <c r="C1941" i="2"/>
  <c r="H1941" i="2"/>
  <c r="C1940" i="2"/>
  <c r="H1940" i="2"/>
  <c r="C1939" i="2"/>
  <c r="H1939" i="2"/>
  <c r="C1938" i="2"/>
  <c r="H1938" i="2"/>
  <c r="C1937" i="2"/>
  <c r="H1937" i="2"/>
  <c r="C1936" i="2"/>
  <c r="H1936" i="2"/>
  <c r="C1935" i="2"/>
  <c r="H1935" i="2"/>
  <c r="C1934" i="2"/>
  <c r="H1934" i="2"/>
  <c r="C1933" i="2"/>
  <c r="H1933" i="2"/>
  <c r="C1932" i="2"/>
  <c r="H1932" i="2"/>
  <c r="C1931" i="2"/>
  <c r="H1931" i="2"/>
  <c r="C1930" i="2"/>
  <c r="H1930" i="2"/>
  <c r="C1929" i="2"/>
  <c r="H1929" i="2"/>
  <c r="C1928" i="2"/>
  <c r="H1928" i="2"/>
  <c r="C1927" i="2"/>
  <c r="H1927" i="2"/>
  <c r="C1926" i="2"/>
  <c r="H1926" i="2"/>
  <c r="C1925" i="2"/>
  <c r="H1925" i="2"/>
  <c r="C1924" i="2"/>
  <c r="H1924" i="2"/>
  <c r="C1923" i="2"/>
  <c r="H1923" i="2"/>
  <c r="C1922" i="2"/>
  <c r="H1922" i="2"/>
  <c r="C1921" i="2"/>
  <c r="H1921" i="2"/>
  <c r="C1920" i="2"/>
  <c r="H1920" i="2"/>
  <c r="C1919" i="2"/>
  <c r="H1919" i="2"/>
  <c r="C1918" i="2"/>
  <c r="H1918" i="2"/>
  <c r="C1917" i="2"/>
  <c r="H1917" i="2"/>
  <c r="C1916" i="2"/>
  <c r="H1916" i="2"/>
  <c r="C1915" i="2"/>
  <c r="H1915" i="2"/>
  <c r="C1914" i="2"/>
  <c r="H1914" i="2"/>
  <c r="C1913" i="2"/>
  <c r="H1913" i="2"/>
  <c r="C1912" i="2"/>
  <c r="H1912" i="2"/>
  <c r="C1911" i="2"/>
  <c r="H1911" i="2"/>
  <c r="C1910" i="2"/>
  <c r="H1910" i="2"/>
  <c r="C1909" i="2"/>
  <c r="H1909" i="2"/>
  <c r="C1908" i="2"/>
  <c r="H1908" i="2"/>
  <c r="C1907" i="2"/>
  <c r="H1907" i="2"/>
  <c r="C1906" i="2"/>
  <c r="H1906" i="2"/>
  <c r="C1905" i="2"/>
  <c r="H1905" i="2"/>
  <c r="C1904" i="2"/>
  <c r="H1904" i="2"/>
  <c r="C1903" i="2"/>
  <c r="H1903" i="2"/>
  <c r="C1902" i="2"/>
  <c r="H1902" i="2"/>
  <c r="C1901" i="2"/>
  <c r="H1901" i="2"/>
  <c r="C1900" i="2"/>
  <c r="H1900" i="2"/>
  <c r="C1899" i="2"/>
  <c r="H1899" i="2"/>
  <c r="C1898" i="2"/>
  <c r="H1898" i="2"/>
  <c r="C1897" i="2"/>
  <c r="H1897" i="2"/>
  <c r="C1896" i="2"/>
  <c r="H1896" i="2"/>
  <c r="C1895" i="2"/>
  <c r="H1895" i="2"/>
  <c r="C1894" i="2"/>
  <c r="H1894" i="2"/>
  <c r="C1893" i="2"/>
  <c r="H1893" i="2"/>
  <c r="C1892" i="2"/>
  <c r="H1892" i="2"/>
  <c r="C1891" i="2"/>
  <c r="H1891" i="2"/>
  <c r="C1890" i="2"/>
  <c r="H1890" i="2"/>
  <c r="C1889" i="2"/>
  <c r="H1889" i="2"/>
  <c r="C1888" i="2"/>
  <c r="H1888" i="2"/>
  <c r="C1887" i="2"/>
  <c r="H1887" i="2"/>
  <c r="C1886" i="2"/>
  <c r="H1886" i="2"/>
  <c r="C1885" i="2"/>
  <c r="H1885" i="2"/>
  <c r="C1884" i="2"/>
  <c r="H1884" i="2"/>
  <c r="C1883" i="2"/>
  <c r="H1883" i="2"/>
  <c r="C1882" i="2"/>
  <c r="H1882" i="2"/>
  <c r="C1881" i="2"/>
  <c r="H1881" i="2"/>
  <c r="C1880" i="2"/>
  <c r="H1880" i="2"/>
  <c r="C1879" i="2"/>
  <c r="H1879" i="2"/>
  <c r="C1878" i="2"/>
  <c r="H1878" i="2"/>
  <c r="C1877" i="2"/>
  <c r="H1877" i="2"/>
  <c r="C1876" i="2"/>
  <c r="H1876" i="2"/>
  <c r="C1875" i="2"/>
  <c r="H1875" i="2"/>
  <c r="C1874" i="2"/>
  <c r="H1874" i="2"/>
  <c r="C1873" i="2"/>
  <c r="H1873" i="2"/>
  <c r="C1872" i="2"/>
  <c r="H1872" i="2"/>
  <c r="C1871" i="2"/>
  <c r="H1871" i="2"/>
  <c r="C1870" i="2"/>
  <c r="H1870" i="2"/>
  <c r="C1869" i="2"/>
  <c r="H1869" i="2"/>
  <c r="C1868" i="2"/>
  <c r="H1868" i="2"/>
  <c r="C1867" i="2"/>
  <c r="H1867" i="2"/>
  <c r="C1866" i="2"/>
  <c r="H1866" i="2"/>
  <c r="C1865" i="2"/>
  <c r="H1865" i="2"/>
  <c r="C1864" i="2"/>
  <c r="H1864" i="2"/>
  <c r="C1863" i="2"/>
  <c r="H1863" i="2"/>
  <c r="C1862" i="2"/>
  <c r="H1862" i="2"/>
  <c r="C1861" i="2"/>
  <c r="H1861" i="2"/>
  <c r="C1860" i="2"/>
  <c r="H1860" i="2"/>
  <c r="C1859" i="2"/>
  <c r="H1859" i="2"/>
  <c r="C1858" i="2"/>
  <c r="H1858" i="2"/>
  <c r="C1857" i="2"/>
  <c r="H1857" i="2"/>
  <c r="C1856" i="2"/>
  <c r="H1856" i="2"/>
  <c r="C1855" i="2"/>
  <c r="H1855" i="2"/>
  <c r="C1854" i="2"/>
  <c r="H1854" i="2"/>
  <c r="C1853" i="2"/>
  <c r="H1853" i="2"/>
  <c r="C1852" i="2"/>
  <c r="H1852" i="2"/>
  <c r="C1851" i="2"/>
  <c r="H1851" i="2"/>
  <c r="C1850" i="2"/>
  <c r="H1850" i="2"/>
  <c r="C1849" i="2"/>
  <c r="H1849" i="2"/>
  <c r="C1848" i="2"/>
  <c r="H1848" i="2"/>
  <c r="C1847" i="2"/>
  <c r="H1847" i="2"/>
  <c r="C1846" i="2"/>
  <c r="H1846" i="2"/>
  <c r="C1845" i="2"/>
  <c r="H1845" i="2"/>
  <c r="C1844" i="2"/>
  <c r="H1844" i="2"/>
  <c r="C1843" i="2"/>
  <c r="H1843" i="2"/>
  <c r="C1842" i="2"/>
  <c r="H1842" i="2"/>
  <c r="C1841" i="2"/>
  <c r="H1841" i="2"/>
  <c r="C1840" i="2"/>
  <c r="H1840" i="2"/>
  <c r="C1839" i="2"/>
  <c r="H1839" i="2"/>
  <c r="C1838" i="2"/>
  <c r="H1838" i="2"/>
  <c r="C1837" i="2"/>
  <c r="H1837" i="2"/>
  <c r="C1836" i="2"/>
  <c r="H1836" i="2"/>
  <c r="C1835" i="2"/>
  <c r="H1835" i="2"/>
  <c r="C1834" i="2"/>
  <c r="H1834" i="2"/>
  <c r="C1833" i="2"/>
  <c r="H1833" i="2"/>
  <c r="C1832" i="2"/>
  <c r="H1832" i="2"/>
  <c r="C1831" i="2"/>
  <c r="H1831" i="2"/>
  <c r="C1830" i="2"/>
  <c r="H1830" i="2"/>
  <c r="C1829" i="2"/>
  <c r="H1829" i="2"/>
  <c r="C1828" i="2"/>
  <c r="H1828" i="2"/>
  <c r="C1827" i="2"/>
  <c r="H1827" i="2"/>
  <c r="C1826" i="2"/>
  <c r="H1826" i="2"/>
  <c r="C1825" i="2"/>
  <c r="H1825" i="2"/>
  <c r="C1824" i="2"/>
  <c r="H1824" i="2"/>
  <c r="C1823" i="2"/>
  <c r="H1823" i="2"/>
  <c r="C1822" i="2"/>
  <c r="H1822" i="2"/>
  <c r="C1821" i="2"/>
  <c r="H1821" i="2"/>
  <c r="C1820" i="2"/>
  <c r="H1820" i="2"/>
  <c r="C1819" i="2"/>
  <c r="H1819" i="2"/>
  <c r="C1818" i="2"/>
  <c r="H1818" i="2"/>
  <c r="C1817" i="2"/>
  <c r="H1817" i="2"/>
  <c r="C1816" i="2"/>
  <c r="H1816" i="2"/>
  <c r="C1815" i="2"/>
  <c r="H1815" i="2"/>
  <c r="C1814" i="2"/>
  <c r="H1814" i="2"/>
  <c r="C1813" i="2"/>
  <c r="H1813" i="2"/>
  <c r="C1812" i="2"/>
  <c r="H1812" i="2"/>
  <c r="C1811" i="2"/>
  <c r="H1811" i="2"/>
  <c r="C1810" i="2"/>
  <c r="H1810" i="2"/>
  <c r="C1809" i="2"/>
  <c r="H1809" i="2"/>
  <c r="C1808" i="2"/>
  <c r="H1808" i="2"/>
  <c r="C1807" i="2"/>
  <c r="H1807" i="2"/>
  <c r="C1806" i="2"/>
  <c r="H1806" i="2"/>
  <c r="C1805" i="2"/>
  <c r="H1805" i="2"/>
  <c r="C1804" i="2"/>
  <c r="H1804" i="2"/>
  <c r="C1803" i="2"/>
  <c r="H1803" i="2"/>
  <c r="C1802" i="2"/>
  <c r="H1802" i="2"/>
  <c r="C1801" i="2"/>
  <c r="H1801" i="2"/>
  <c r="C1800" i="2"/>
  <c r="H1800" i="2"/>
  <c r="C1799" i="2"/>
  <c r="H1799" i="2"/>
  <c r="C1798" i="2"/>
  <c r="H1798" i="2"/>
  <c r="C1797" i="2"/>
  <c r="H1797" i="2"/>
  <c r="C1796" i="2"/>
  <c r="H1796" i="2"/>
  <c r="C1795" i="2"/>
  <c r="H1795" i="2"/>
  <c r="C1794" i="2"/>
  <c r="H1794" i="2"/>
  <c r="C1793" i="2"/>
  <c r="H1793" i="2"/>
  <c r="C1792" i="2"/>
  <c r="H1792" i="2"/>
  <c r="C1791" i="2"/>
  <c r="H1791" i="2"/>
  <c r="C1790" i="2"/>
  <c r="H1790" i="2"/>
  <c r="C1789" i="2"/>
  <c r="H1789" i="2"/>
  <c r="C1788" i="2"/>
  <c r="H1788" i="2"/>
  <c r="C1787" i="2"/>
  <c r="H1787" i="2"/>
  <c r="C1786" i="2"/>
  <c r="H1786" i="2"/>
  <c r="C1785" i="2"/>
  <c r="H1785" i="2"/>
  <c r="C1784" i="2"/>
  <c r="H1784" i="2"/>
  <c r="C1783" i="2"/>
  <c r="H1783" i="2"/>
  <c r="C1782" i="2"/>
  <c r="H1782" i="2"/>
  <c r="C1781" i="2"/>
  <c r="H1781" i="2"/>
  <c r="C1780" i="2"/>
  <c r="H1780" i="2"/>
  <c r="C1779" i="2"/>
  <c r="H1779" i="2"/>
  <c r="C1778" i="2"/>
  <c r="H1778" i="2"/>
  <c r="C1777" i="2"/>
  <c r="H1777" i="2"/>
  <c r="C1776" i="2"/>
  <c r="H1776" i="2"/>
  <c r="C1775" i="2"/>
  <c r="H1775" i="2"/>
  <c r="C1774" i="2"/>
  <c r="H1774" i="2"/>
  <c r="C1773" i="2"/>
  <c r="H1773" i="2"/>
  <c r="C1772" i="2"/>
  <c r="H1772" i="2"/>
  <c r="C1771" i="2"/>
  <c r="H1771" i="2"/>
  <c r="C1770" i="2"/>
  <c r="H1770" i="2"/>
  <c r="C1769" i="2"/>
  <c r="H1769" i="2"/>
  <c r="C1768" i="2"/>
  <c r="H1768" i="2"/>
  <c r="C1767" i="2"/>
  <c r="H1767" i="2"/>
  <c r="C1766" i="2"/>
  <c r="H1766" i="2"/>
  <c r="C1765" i="2"/>
  <c r="H1765" i="2"/>
  <c r="C1764" i="2"/>
  <c r="H1764" i="2"/>
  <c r="C1763" i="2"/>
  <c r="H1763" i="2"/>
  <c r="C1762" i="2"/>
  <c r="H1762" i="2"/>
  <c r="C1761" i="2"/>
  <c r="H1761" i="2"/>
  <c r="C1760" i="2"/>
  <c r="H1760" i="2"/>
  <c r="C1759" i="2"/>
  <c r="H1759" i="2"/>
  <c r="C1758" i="2"/>
  <c r="H1758" i="2"/>
  <c r="C1757" i="2"/>
  <c r="H1757" i="2"/>
  <c r="C1756" i="2"/>
  <c r="H1756" i="2"/>
  <c r="C1755" i="2"/>
  <c r="H1755" i="2"/>
  <c r="C1754" i="2"/>
  <c r="H1754" i="2"/>
  <c r="C1753" i="2"/>
  <c r="H1753" i="2"/>
  <c r="C1752" i="2"/>
  <c r="H1752" i="2"/>
  <c r="C1751" i="2"/>
  <c r="H1751" i="2"/>
  <c r="C1750" i="2"/>
  <c r="H1750" i="2"/>
  <c r="C1749" i="2"/>
  <c r="H1749" i="2"/>
  <c r="C1748" i="2"/>
  <c r="H1748" i="2"/>
  <c r="C1747" i="2"/>
  <c r="H1747" i="2"/>
  <c r="C1746" i="2"/>
  <c r="H1746" i="2"/>
  <c r="C1745" i="2"/>
  <c r="H1745" i="2"/>
  <c r="C1744" i="2"/>
  <c r="H1744" i="2"/>
  <c r="C1743" i="2"/>
  <c r="H1743" i="2"/>
  <c r="C1742" i="2"/>
  <c r="H1742" i="2"/>
  <c r="C1741" i="2"/>
  <c r="H1741" i="2"/>
  <c r="C1740" i="2"/>
  <c r="H1740" i="2"/>
  <c r="C1739" i="2"/>
  <c r="H1739" i="2"/>
  <c r="C1738" i="2"/>
  <c r="H1738" i="2"/>
  <c r="C1737" i="2"/>
  <c r="H1737" i="2"/>
  <c r="C1736" i="2"/>
  <c r="H1736" i="2"/>
  <c r="C1735" i="2"/>
  <c r="H1735" i="2"/>
  <c r="C1734" i="2"/>
  <c r="H1734" i="2"/>
  <c r="C1733" i="2"/>
  <c r="H1733" i="2"/>
  <c r="C1732" i="2"/>
  <c r="H1732" i="2"/>
  <c r="C1731" i="2"/>
  <c r="H1731" i="2"/>
  <c r="C1730" i="2"/>
  <c r="H1730" i="2"/>
  <c r="C1729" i="2"/>
  <c r="H1729" i="2"/>
  <c r="C1728" i="2"/>
  <c r="H1728" i="2"/>
  <c r="C1727" i="2"/>
  <c r="H1727" i="2"/>
  <c r="C1726" i="2"/>
  <c r="H1726" i="2"/>
  <c r="C1725" i="2"/>
  <c r="H1725" i="2"/>
  <c r="C1724" i="2"/>
  <c r="H1724" i="2"/>
  <c r="C1723" i="2"/>
  <c r="H1723" i="2"/>
  <c r="C1722" i="2"/>
  <c r="H1722" i="2"/>
  <c r="C1721" i="2"/>
  <c r="H1721" i="2"/>
  <c r="C1720" i="2"/>
  <c r="H1720" i="2"/>
  <c r="C1719" i="2"/>
  <c r="H1719" i="2"/>
  <c r="C1718" i="2"/>
  <c r="H1718" i="2"/>
  <c r="C1717" i="2"/>
  <c r="H1717" i="2"/>
  <c r="C1716" i="2"/>
  <c r="H1716" i="2"/>
  <c r="C1715" i="2"/>
  <c r="H1715" i="2"/>
  <c r="C1714" i="2"/>
  <c r="H1714" i="2"/>
  <c r="C1713" i="2"/>
  <c r="H1713" i="2"/>
  <c r="C1712" i="2"/>
  <c r="H1712" i="2"/>
  <c r="C1711" i="2"/>
  <c r="H1711" i="2"/>
  <c r="C1710" i="2"/>
  <c r="H1710" i="2"/>
  <c r="C1709" i="2"/>
  <c r="H1709" i="2"/>
  <c r="C1708" i="2"/>
  <c r="H1708" i="2"/>
  <c r="C1707" i="2"/>
  <c r="H1707" i="2"/>
  <c r="C1706" i="2"/>
  <c r="H1706" i="2"/>
  <c r="C1705" i="2"/>
  <c r="H1705" i="2"/>
  <c r="C1704" i="2"/>
  <c r="H1704" i="2"/>
  <c r="C1703" i="2"/>
  <c r="H1703" i="2"/>
  <c r="C1702" i="2"/>
  <c r="H1702" i="2"/>
  <c r="C1701" i="2"/>
  <c r="H1701" i="2"/>
  <c r="C1700" i="2"/>
  <c r="H1700" i="2"/>
  <c r="C1699" i="2"/>
  <c r="H1699" i="2"/>
  <c r="C1698" i="2"/>
  <c r="H1698" i="2"/>
  <c r="C1697" i="2"/>
  <c r="H1697" i="2"/>
  <c r="C1696" i="2"/>
  <c r="H1696" i="2"/>
  <c r="C1695" i="2"/>
  <c r="H1695" i="2"/>
  <c r="C1694" i="2"/>
  <c r="H1694" i="2"/>
  <c r="C1693" i="2"/>
  <c r="H1693" i="2"/>
  <c r="C1692" i="2"/>
  <c r="H1692" i="2"/>
  <c r="C1691" i="2"/>
  <c r="H1691" i="2"/>
  <c r="C1690" i="2"/>
  <c r="H1690" i="2"/>
  <c r="C1689" i="2"/>
  <c r="H1689" i="2"/>
  <c r="C1688" i="2"/>
  <c r="H1688" i="2"/>
  <c r="C1687" i="2"/>
  <c r="H1687" i="2"/>
  <c r="C1686" i="2"/>
  <c r="H1686" i="2"/>
  <c r="C1685" i="2"/>
  <c r="H1685" i="2"/>
  <c r="C1684" i="2"/>
  <c r="H1684" i="2"/>
  <c r="C1683" i="2"/>
  <c r="H1683" i="2"/>
  <c r="C1682" i="2"/>
  <c r="H1682" i="2"/>
  <c r="C1681" i="2"/>
  <c r="H1681" i="2"/>
  <c r="C1680" i="2"/>
  <c r="H1680" i="2"/>
  <c r="C1679" i="2"/>
  <c r="H1679" i="2"/>
  <c r="C1678" i="2"/>
  <c r="H1678" i="2"/>
  <c r="C1677" i="2"/>
  <c r="H1677" i="2"/>
  <c r="C1676" i="2"/>
  <c r="H1676" i="2"/>
  <c r="C1675" i="2"/>
  <c r="H1675" i="2"/>
  <c r="C1674" i="2"/>
  <c r="H1674" i="2"/>
  <c r="C1673" i="2"/>
  <c r="H1673" i="2"/>
  <c r="C1672" i="2"/>
  <c r="H1672" i="2"/>
  <c r="C1671" i="2"/>
  <c r="H1671" i="2"/>
  <c r="C1670" i="2"/>
  <c r="H1670" i="2"/>
  <c r="C1669" i="2"/>
  <c r="H1669" i="2"/>
  <c r="C1668" i="2"/>
  <c r="H1668" i="2"/>
  <c r="C1667" i="2"/>
  <c r="H1667" i="2"/>
  <c r="C1666" i="2"/>
  <c r="H1666" i="2"/>
  <c r="C1665" i="2"/>
  <c r="H1665" i="2"/>
  <c r="C1664" i="2"/>
  <c r="H1664" i="2"/>
  <c r="C1663" i="2"/>
  <c r="H1663" i="2"/>
  <c r="C1662" i="2"/>
  <c r="H1662" i="2"/>
  <c r="C1661" i="2"/>
  <c r="H1661" i="2"/>
  <c r="C1660" i="2"/>
  <c r="H1660" i="2"/>
  <c r="C1659" i="2"/>
  <c r="H1659" i="2"/>
  <c r="C1658" i="2"/>
  <c r="H1658" i="2"/>
  <c r="C1657" i="2"/>
  <c r="H1657" i="2"/>
  <c r="C1656" i="2"/>
  <c r="H1656" i="2"/>
  <c r="C1655" i="2"/>
  <c r="H1655" i="2"/>
  <c r="C1654" i="2"/>
  <c r="H1654" i="2"/>
  <c r="C1653" i="2"/>
  <c r="H1653" i="2"/>
  <c r="C1652" i="2"/>
  <c r="H1652" i="2"/>
  <c r="C1651" i="2"/>
  <c r="H1651" i="2"/>
  <c r="C1650" i="2"/>
  <c r="H1650" i="2"/>
  <c r="C1649" i="2"/>
  <c r="H1649" i="2"/>
  <c r="C1648" i="2"/>
  <c r="H1648" i="2"/>
  <c r="C1647" i="2"/>
  <c r="H1647" i="2"/>
  <c r="C1646" i="2"/>
  <c r="H1646" i="2"/>
  <c r="C1645" i="2"/>
  <c r="H1645" i="2"/>
  <c r="C1644" i="2"/>
  <c r="H1644" i="2"/>
  <c r="C1643" i="2"/>
  <c r="H1643" i="2"/>
  <c r="C1642" i="2"/>
  <c r="H1642" i="2"/>
  <c r="C1641" i="2"/>
  <c r="H1641" i="2"/>
  <c r="C1640" i="2"/>
  <c r="H1640" i="2"/>
  <c r="C1639" i="2"/>
  <c r="H1639" i="2"/>
  <c r="C1638" i="2"/>
  <c r="H1638" i="2"/>
  <c r="C1637" i="2"/>
  <c r="H1637" i="2"/>
  <c r="C1636" i="2"/>
  <c r="H1636" i="2"/>
  <c r="C1635" i="2"/>
  <c r="H1635" i="2"/>
  <c r="C1634" i="2"/>
  <c r="H1634" i="2"/>
  <c r="C1633" i="2"/>
  <c r="H1633" i="2"/>
  <c r="C1632" i="2"/>
  <c r="H1632" i="2"/>
  <c r="C1631" i="2"/>
  <c r="H1631" i="2"/>
  <c r="C1630" i="2"/>
  <c r="H1630" i="2"/>
  <c r="C1629" i="2"/>
  <c r="H1629" i="2"/>
  <c r="C1628" i="2"/>
  <c r="H1628" i="2"/>
  <c r="C1627" i="2"/>
  <c r="H1627" i="2"/>
  <c r="C1626" i="2"/>
  <c r="H1626" i="2"/>
  <c r="C1625" i="2"/>
  <c r="H1625" i="2"/>
  <c r="C1624" i="2"/>
  <c r="H1624" i="2"/>
  <c r="C1623" i="2"/>
  <c r="H1623" i="2"/>
  <c r="C1622" i="2"/>
  <c r="H1622" i="2"/>
  <c r="C1621" i="2"/>
  <c r="H1621" i="2"/>
  <c r="C1620" i="2"/>
  <c r="H1620" i="2"/>
  <c r="C1619" i="2"/>
  <c r="H1619" i="2"/>
  <c r="C1618" i="2"/>
  <c r="H1618" i="2"/>
  <c r="C1617" i="2"/>
  <c r="H1617" i="2"/>
  <c r="C1616" i="2"/>
  <c r="H1616" i="2"/>
  <c r="C1615" i="2"/>
  <c r="H1615" i="2"/>
  <c r="C1614" i="2"/>
  <c r="H1614" i="2"/>
  <c r="C1613" i="2"/>
  <c r="H1613" i="2"/>
  <c r="C1612" i="2"/>
  <c r="H1612" i="2"/>
  <c r="C1611" i="2"/>
  <c r="H1611" i="2"/>
  <c r="C1610" i="2"/>
  <c r="H1610" i="2"/>
  <c r="C1609" i="2"/>
  <c r="H1609" i="2"/>
  <c r="C1608" i="2"/>
  <c r="H1608" i="2"/>
  <c r="C1607" i="2"/>
  <c r="H1607" i="2"/>
  <c r="C1606" i="2"/>
  <c r="H1606" i="2"/>
  <c r="C1605" i="2"/>
  <c r="H1605" i="2"/>
  <c r="C1604" i="2"/>
  <c r="H1604" i="2"/>
  <c r="C1603" i="2"/>
  <c r="H1603" i="2"/>
  <c r="C1602" i="2"/>
  <c r="H1602" i="2"/>
  <c r="C1601" i="2"/>
  <c r="H1601" i="2"/>
  <c r="C1600" i="2"/>
  <c r="H1600" i="2"/>
  <c r="C1599" i="2"/>
  <c r="H1599" i="2"/>
  <c r="C1598" i="2"/>
  <c r="H1598" i="2"/>
  <c r="C1597" i="2"/>
  <c r="H1597" i="2"/>
  <c r="C1596" i="2"/>
  <c r="H1596" i="2"/>
  <c r="C1595" i="2"/>
  <c r="H1595" i="2"/>
  <c r="C1594" i="2"/>
  <c r="H1594" i="2"/>
  <c r="C1593" i="2"/>
  <c r="H1593" i="2"/>
  <c r="C1592" i="2"/>
  <c r="H1592" i="2"/>
  <c r="C1591" i="2"/>
  <c r="H1591" i="2"/>
  <c r="C1590" i="2"/>
  <c r="H1590" i="2"/>
  <c r="C1589" i="2"/>
  <c r="H1589" i="2"/>
  <c r="C1588" i="2"/>
  <c r="H1588" i="2"/>
  <c r="C1587" i="2"/>
  <c r="H1587" i="2"/>
  <c r="C1586" i="2"/>
  <c r="H1586" i="2"/>
  <c r="C1585" i="2"/>
  <c r="H1585" i="2"/>
  <c r="C1584" i="2"/>
  <c r="H1584" i="2"/>
  <c r="C1583" i="2"/>
  <c r="H1583" i="2"/>
  <c r="C1582" i="2"/>
  <c r="H1582" i="2"/>
  <c r="C1581" i="2"/>
  <c r="H1581" i="2"/>
  <c r="C1580" i="2"/>
  <c r="H1580" i="2"/>
  <c r="C1579" i="2"/>
  <c r="H1579" i="2"/>
  <c r="C1578" i="2"/>
  <c r="H1578" i="2"/>
  <c r="C1577" i="2"/>
  <c r="H1577" i="2"/>
  <c r="C1576" i="2"/>
  <c r="H1576" i="2"/>
  <c r="C1575" i="2"/>
  <c r="H1575" i="2"/>
  <c r="C1574" i="2"/>
  <c r="H1574" i="2"/>
  <c r="C1573" i="2"/>
  <c r="H1573" i="2"/>
  <c r="C1572" i="2"/>
  <c r="H1572" i="2"/>
  <c r="C1571" i="2"/>
  <c r="H1571" i="2"/>
  <c r="C1570" i="2"/>
  <c r="H1570" i="2"/>
  <c r="C1569" i="2"/>
  <c r="H1569" i="2"/>
  <c r="C1568" i="2"/>
  <c r="H1568" i="2"/>
  <c r="C1567" i="2"/>
  <c r="H1567" i="2"/>
  <c r="C1566" i="2"/>
  <c r="H1566" i="2"/>
  <c r="C1565" i="2"/>
  <c r="H1565" i="2"/>
  <c r="C1564" i="2"/>
  <c r="H1564" i="2"/>
  <c r="C1563" i="2"/>
  <c r="H1563" i="2"/>
  <c r="C1562" i="2"/>
  <c r="H1562" i="2"/>
  <c r="C1561" i="2"/>
  <c r="H1561" i="2"/>
  <c r="C1560" i="2"/>
  <c r="H1560" i="2"/>
  <c r="C1559" i="2"/>
  <c r="H1559" i="2"/>
  <c r="C1558" i="2"/>
  <c r="H1558" i="2"/>
  <c r="C1557" i="2"/>
  <c r="H1557" i="2"/>
  <c r="C1556" i="2"/>
  <c r="H1556" i="2"/>
  <c r="C1555" i="2"/>
  <c r="H1555" i="2"/>
  <c r="C1554" i="2"/>
  <c r="H1554" i="2"/>
  <c r="C1553" i="2"/>
  <c r="H1553" i="2"/>
  <c r="C1552" i="2"/>
  <c r="H1552" i="2"/>
  <c r="C1551" i="2"/>
  <c r="H1551" i="2"/>
  <c r="C1550" i="2"/>
  <c r="H1550" i="2"/>
  <c r="C1549" i="2"/>
  <c r="H1549" i="2"/>
  <c r="C1548" i="2"/>
  <c r="H1548" i="2"/>
  <c r="C1547" i="2"/>
  <c r="H1547" i="2"/>
  <c r="C1546" i="2"/>
  <c r="H1546" i="2"/>
  <c r="C1545" i="2"/>
  <c r="H1545" i="2"/>
  <c r="C1544" i="2"/>
  <c r="H1544" i="2"/>
  <c r="C1543" i="2"/>
  <c r="H1543" i="2"/>
  <c r="C1542" i="2"/>
  <c r="H1542" i="2"/>
  <c r="C1541" i="2"/>
  <c r="H1541" i="2"/>
  <c r="C1540" i="2"/>
  <c r="H1540" i="2"/>
  <c r="C1539" i="2"/>
  <c r="H1539" i="2"/>
  <c r="C1538" i="2"/>
  <c r="H1538" i="2"/>
  <c r="C1537" i="2"/>
  <c r="H1537" i="2"/>
  <c r="C1536" i="2"/>
  <c r="H1536" i="2"/>
  <c r="C1535" i="2"/>
  <c r="H1535" i="2"/>
  <c r="C1534" i="2"/>
  <c r="H1534" i="2"/>
  <c r="C1533" i="2"/>
  <c r="H1533" i="2"/>
  <c r="C1532" i="2"/>
  <c r="H1532" i="2"/>
  <c r="C1531" i="2"/>
  <c r="H1531" i="2"/>
  <c r="C1530" i="2"/>
  <c r="H1530" i="2"/>
  <c r="C1529" i="2"/>
  <c r="H1529" i="2"/>
  <c r="C1528" i="2"/>
  <c r="H1528" i="2"/>
  <c r="C1527" i="2"/>
  <c r="H1527" i="2"/>
  <c r="C1526" i="2"/>
  <c r="H1526" i="2"/>
  <c r="C1525" i="2"/>
  <c r="H1525" i="2"/>
  <c r="C1524" i="2"/>
  <c r="H1524" i="2"/>
  <c r="C1523" i="2"/>
  <c r="H1523" i="2"/>
  <c r="C1522" i="2"/>
  <c r="H1522" i="2"/>
  <c r="C1521" i="2"/>
  <c r="H1521" i="2"/>
  <c r="C1520" i="2"/>
  <c r="H1520" i="2"/>
  <c r="C1519" i="2"/>
  <c r="H1519" i="2"/>
  <c r="C1518" i="2"/>
  <c r="H1518" i="2"/>
  <c r="C1517" i="2"/>
  <c r="H1517" i="2"/>
  <c r="C1516" i="2"/>
  <c r="H1516" i="2"/>
  <c r="C1515" i="2"/>
  <c r="H1515" i="2"/>
  <c r="C1514" i="2"/>
  <c r="H1514" i="2"/>
  <c r="C1513" i="2"/>
  <c r="H1513" i="2"/>
  <c r="C1512" i="2"/>
  <c r="H1512" i="2"/>
  <c r="C1511" i="2"/>
  <c r="H1511" i="2"/>
  <c r="C1510" i="2"/>
  <c r="H1510" i="2"/>
  <c r="C1509" i="2"/>
  <c r="H1509" i="2"/>
  <c r="C1508" i="2"/>
  <c r="H1508" i="2"/>
  <c r="C1507" i="2"/>
  <c r="H1507" i="2"/>
  <c r="C1506" i="2"/>
  <c r="H1506" i="2"/>
  <c r="C1505" i="2"/>
  <c r="H1505" i="2"/>
  <c r="C1504" i="2"/>
  <c r="H1504" i="2"/>
  <c r="C1503" i="2"/>
  <c r="H1503" i="2"/>
  <c r="C1502" i="2"/>
  <c r="H1502" i="2"/>
  <c r="C1501" i="2"/>
  <c r="H1501" i="2"/>
  <c r="C1500" i="2"/>
  <c r="H1500" i="2"/>
  <c r="C1499" i="2"/>
  <c r="H1499" i="2"/>
  <c r="C1498" i="2"/>
  <c r="H1498" i="2"/>
  <c r="C1497" i="2"/>
  <c r="H1497" i="2"/>
  <c r="C1496" i="2"/>
  <c r="H1496" i="2"/>
  <c r="C1495" i="2"/>
  <c r="H1495" i="2"/>
  <c r="C1494" i="2"/>
  <c r="H1494" i="2"/>
  <c r="C1493" i="2"/>
  <c r="H1493" i="2"/>
  <c r="C1492" i="2"/>
  <c r="H1492" i="2"/>
  <c r="C1491" i="2"/>
  <c r="H1491" i="2"/>
  <c r="C1490" i="2"/>
  <c r="H1490" i="2"/>
  <c r="C1489" i="2"/>
  <c r="H1489" i="2"/>
  <c r="C1488" i="2"/>
  <c r="H1488" i="2"/>
  <c r="C1487" i="2"/>
  <c r="H1487" i="2"/>
  <c r="C1486" i="2"/>
  <c r="H1486" i="2"/>
  <c r="C1485" i="2"/>
  <c r="H1485" i="2"/>
  <c r="C1484" i="2"/>
  <c r="H1484" i="2"/>
  <c r="C1483" i="2"/>
  <c r="H1483" i="2"/>
  <c r="C1482" i="2"/>
  <c r="H1482" i="2"/>
  <c r="C1481" i="2"/>
  <c r="H1481" i="2"/>
  <c r="C1480" i="2"/>
  <c r="H1480" i="2"/>
  <c r="C1479" i="2"/>
  <c r="H1479" i="2"/>
  <c r="C1478" i="2"/>
  <c r="H1478" i="2"/>
  <c r="C1477" i="2"/>
  <c r="H1477" i="2"/>
  <c r="C1476" i="2"/>
  <c r="H1476" i="2"/>
  <c r="C1475" i="2"/>
  <c r="H1475" i="2"/>
  <c r="C1474" i="2"/>
  <c r="H1474" i="2"/>
  <c r="C1473" i="2"/>
  <c r="H1473" i="2"/>
  <c r="C1472" i="2"/>
  <c r="H1472" i="2"/>
  <c r="C1471" i="2"/>
  <c r="H1471" i="2"/>
  <c r="C1470" i="2"/>
  <c r="H1470" i="2"/>
  <c r="C1469" i="2"/>
  <c r="H1469" i="2"/>
  <c r="C1468" i="2"/>
  <c r="H1468" i="2"/>
  <c r="C1467" i="2"/>
  <c r="H1467" i="2"/>
  <c r="C1466" i="2"/>
  <c r="H1466" i="2"/>
  <c r="C1465" i="2"/>
  <c r="H1465" i="2"/>
  <c r="C1464" i="2"/>
  <c r="H1464" i="2"/>
  <c r="C1463" i="2"/>
  <c r="H1463" i="2"/>
  <c r="C1462" i="2"/>
  <c r="H1462" i="2"/>
  <c r="C1461" i="2"/>
  <c r="H1461" i="2"/>
  <c r="C1460" i="2"/>
  <c r="H1460" i="2"/>
  <c r="C1459" i="2"/>
  <c r="H1459" i="2"/>
  <c r="C1458" i="2"/>
  <c r="H1458" i="2"/>
  <c r="C1457" i="2"/>
  <c r="H1457" i="2"/>
  <c r="C1456" i="2"/>
  <c r="H1456" i="2"/>
  <c r="C1455" i="2"/>
  <c r="H1455" i="2"/>
  <c r="C1454" i="2"/>
  <c r="H1454" i="2"/>
  <c r="C1453" i="2"/>
  <c r="H1453" i="2"/>
  <c r="C1452" i="2"/>
  <c r="H1452" i="2"/>
  <c r="C1451" i="2"/>
  <c r="H1451" i="2"/>
  <c r="C1450" i="2"/>
  <c r="H1450" i="2"/>
  <c r="C1449" i="2"/>
  <c r="H1449" i="2"/>
  <c r="C1448" i="2"/>
  <c r="H1448" i="2"/>
  <c r="C1447" i="2"/>
  <c r="H1447" i="2"/>
  <c r="C1446" i="2"/>
  <c r="H1446" i="2"/>
  <c r="C1445" i="2"/>
  <c r="H1445" i="2"/>
  <c r="C1444" i="2"/>
  <c r="H1444" i="2"/>
  <c r="C1443" i="2"/>
  <c r="H1443" i="2"/>
  <c r="C1442" i="2"/>
  <c r="H1442" i="2"/>
  <c r="C1441" i="2"/>
  <c r="H1441" i="2"/>
  <c r="C1440" i="2"/>
  <c r="H1440" i="2"/>
  <c r="C1439" i="2"/>
  <c r="H1439" i="2"/>
  <c r="C1438" i="2"/>
  <c r="H1438" i="2"/>
  <c r="C1437" i="2"/>
  <c r="H1437" i="2"/>
  <c r="C1436" i="2"/>
  <c r="H1436" i="2"/>
  <c r="C1435" i="2"/>
  <c r="H1435" i="2"/>
  <c r="C1434" i="2"/>
  <c r="H1434" i="2"/>
  <c r="C1433" i="2"/>
  <c r="H1433" i="2"/>
  <c r="C1432" i="2"/>
  <c r="H1432" i="2"/>
  <c r="C1431" i="2"/>
  <c r="H1431" i="2"/>
  <c r="C1430" i="2"/>
  <c r="H1430" i="2"/>
  <c r="C1429" i="2"/>
  <c r="H1429" i="2"/>
  <c r="C1428" i="2"/>
  <c r="H1428" i="2"/>
  <c r="C1427" i="2"/>
  <c r="H1427" i="2"/>
  <c r="C1426" i="2"/>
  <c r="H1426" i="2"/>
  <c r="C1425" i="2"/>
  <c r="H1425" i="2"/>
  <c r="C1424" i="2"/>
  <c r="H1424" i="2"/>
  <c r="C1423" i="2"/>
  <c r="H1423" i="2"/>
  <c r="C1422" i="2"/>
  <c r="H1422" i="2"/>
  <c r="C1421" i="2"/>
  <c r="H1421" i="2"/>
  <c r="C1420" i="2"/>
  <c r="H1420" i="2"/>
  <c r="C1419" i="2"/>
  <c r="H1419" i="2"/>
  <c r="C1418" i="2"/>
  <c r="H1418" i="2"/>
  <c r="C1417" i="2"/>
  <c r="H1417" i="2"/>
  <c r="C1416" i="2"/>
  <c r="H1416" i="2"/>
  <c r="C1415" i="2"/>
  <c r="H1415" i="2"/>
  <c r="C1414" i="2"/>
  <c r="H1414" i="2"/>
  <c r="C1413" i="2"/>
  <c r="H1413" i="2"/>
  <c r="C1412" i="2"/>
  <c r="H1412" i="2"/>
  <c r="C1411" i="2"/>
  <c r="H1411" i="2"/>
  <c r="C1410" i="2"/>
  <c r="H1410" i="2"/>
  <c r="C1409" i="2"/>
  <c r="H1409" i="2"/>
  <c r="C1408" i="2"/>
  <c r="H1408" i="2"/>
  <c r="C1407" i="2"/>
  <c r="H1407" i="2"/>
  <c r="C1406" i="2"/>
  <c r="H1406" i="2"/>
  <c r="C1405" i="2"/>
  <c r="H1405" i="2"/>
  <c r="C1404" i="2"/>
  <c r="H1404" i="2"/>
  <c r="C1403" i="2"/>
  <c r="H1403" i="2"/>
  <c r="C1402" i="2"/>
  <c r="H1402" i="2"/>
  <c r="C1401" i="2"/>
  <c r="H1401" i="2"/>
  <c r="C1400" i="2"/>
  <c r="H1400" i="2"/>
  <c r="C1399" i="2"/>
  <c r="H1399" i="2"/>
  <c r="C1398" i="2"/>
  <c r="H1398" i="2"/>
  <c r="C1397" i="2"/>
  <c r="H1397" i="2"/>
  <c r="C1396" i="2"/>
  <c r="H1396" i="2"/>
  <c r="C1395" i="2"/>
  <c r="H1395" i="2"/>
  <c r="C1394" i="2"/>
  <c r="H1394" i="2"/>
  <c r="C1393" i="2"/>
  <c r="H1393" i="2"/>
  <c r="C1392" i="2"/>
  <c r="H1392" i="2"/>
  <c r="C1391" i="2"/>
  <c r="H1391" i="2"/>
  <c r="C1390" i="2"/>
  <c r="H1390" i="2"/>
  <c r="C1389" i="2"/>
  <c r="H1389" i="2"/>
  <c r="C1388" i="2"/>
  <c r="H1388" i="2"/>
  <c r="C1387" i="2"/>
  <c r="H1387" i="2"/>
  <c r="C1386" i="2"/>
  <c r="H1386" i="2"/>
  <c r="C1385" i="2"/>
  <c r="H1385" i="2"/>
  <c r="C1384" i="2"/>
  <c r="H1384" i="2"/>
  <c r="C1383" i="2"/>
  <c r="H1383" i="2"/>
  <c r="C1382" i="2"/>
  <c r="H1382" i="2"/>
  <c r="C1381" i="2"/>
  <c r="H1381" i="2"/>
  <c r="C1380" i="2"/>
  <c r="H1380" i="2"/>
  <c r="C1379" i="2"/>
  <c r="H1379" i="2"/>
  <c r="C1378" i="2"/>
  <c r="H1378" i="2"/>
  <c r="C1377" i="2"/>
  <c r="H1377" i="2"/>
  <c r="C1376" i="2"/>
  <c r="H1376" i="2"/>
  <c r="C1375" i="2"/>
  <c r="H1375" i="2"/>
  <c r="C1374" i="2"/>
  <c r="H1374" i="2"/>
  <c r="C1373" i="2"/>
  <c r="H1373" i="2"/>
  <c r="C1372" i="2"/>
  <c r="H1372" i="2"/>
  <c r="C1371" i="2"/>
  <c r="H1371" i="2"/>
  <c r="C1370" i="2"/>
  <c r="H1370" i="2"/>
  <c r="C1369" i="2"/>
  <c r="H1369" i="2"/>
  <c r="C1368" i="2"/>
  <c r="H1368" i="2"/>
  <c r="C1367" i="2"/>
  <c r="H1367" i="2"/>
  <c r="C1366" i="2"/>
  <c r="H1366" i="2"/>
  <c r="C1365" i="2"/>
  <c r="H1365" i="2"/>
  <c r="C1364" i="2"/>
  <c r="H1364" i="2"/>
  <c r="C1363" i="2"/>
  <c r="H1363" i="2"/>
  <c r="C1362" i="2"/>
  <c r="H1362" i="2"/>
  <c r="C1361" i="2"/>
  <c r="H1361" i="2"/>
  <c r="C1360" i="2"/>
  <c r="H1360" i="2"/>
  <c r="C1359" i="2"/>
  <c r="H1359" i="2"/>
  <c r="C1358" i="2"/>
  <c r="H1358" i="2"/>
  <c r="C1357" i="2"/>
  <c r="H1357" i="2"/>
  <c r="C1356" i="2"/>
  <c r="H1356" i="2"/>
  <c r="C1355" i="2"/>
  <c r="H1355" i="2"/>
  <c r="C1354" i="2"/>
  <c r="H1354" i="2"/>
  <c r="C1353" i="2"/>
  <c r="H1353" i="2"/>
  <c r="C1352" i="2"/>
  <c r="H1352" i="2"/>
  <c r="C1351" i="2"/>
  <c r="H1351" i="2"/>
  <c r="C1350" i="2"/>
  <c r="H1350" i="2"/>
  <c r="C1349" i="2"/>
  <c r="H1349" i="2"/>
  <c r="C1348" i="2"/>
  <c r="H1348" i="2"/>
  <c r="C1347" i="2"/>
  <c r="H1347" i="2"/>
  <c r="C1346" i="2"/>
  <c r="H1346" i="2"/>
  <c r="C1345" i="2"/>
  <c r="H1345" i="2"/>
  <c r="C1344" i="2"/>
  <c r="H1344" i="2"/>
  <c r="C1343" i="2"/>
  <c r="H1343" i="2"/>
  <c r="C1342" i="2"/>
  <c r="H1342" i="2"/>
  <c r="C1341" i="2"/>
  <c r="H1341" i="2"/>
  <c r="C1340" i="2"/>
  <c r="H1340" i="2"/>
  <c r="C1339" i="2"/>
  <c r="H1339" i="2"/>
  <c r="C1338" i="2"/>
  <c r="H1338" i="2"/>
  <c r="C1337" i="2"/>
  <c r="H1337" i="2"/>
  <c r="C1336" i="2"/>
  <c r="H1336" i="2"/>
  <c r="C1335" i="2"/>
  <c r="H1335" i="2"/>
  <c r="C1334" i="2"/>
  <c r="H1334" i="2"/>
  <c r="C1333" i="2"/>
  <c r="H1333" i="2"/>
  <c r="C1332" i="2"/>
  <c r="H1332" i="2"/>
  <c r="C1331" i="2"/>
  <c r="H1331" i="2"/>
  <c r="C1330" i="2"/>
  <c r="H1330" i="2"/>
  <c r="C1329" i="2"/>
  <c r="H1329" i="2"/>
  <c r="C1328" i="2"/>
  <c r="H1328" i="2"/>
  <c r="C1327" i="2"/>
  <c r="H1327" i="2"/>
  <c r="C1326" i="2"/>
  <c r="H1326" i="2"/>
  <c r="C1325" i="2"/>
  <c r="H1325" i="2"/>
  <c r="C1324" i="2"/>
  <c r="H1324" i="2"/>
  <c r="C1323" i="2"/>
  <c r="H1323" i="2"/>
  <c r="C1322" i="2"/>
  <c r="H1322" i="2"/>
  <c r="C1321" i="2"/>
  <c r="H1321" i="2"/>
  <c r="C1320" i="2"/>
  <c r="H1320" i="2"/>
  <c r="C1319" i="2"/>
  <c r="H1319" i="2"/>
  <c r="C1318" i="2"/>
  <c r="H1318" i="2"/>
  <c r="C1317" i="2"/>
  <c r="H1317" i="2"/>
  <c r="C1316" i="2"/>
  <c r="H1316" i="2"/>
  <c r="C1315" i="2"/>
  <c r="H1315" i="2"/>
  <c r="C1314" i="2"/>
  <c r="H1314" i="2"/>
  <c r="C1313" i="2"/>
  <c r="H1313" i="2"/>
  <c r="C1312" i="2"/>
  <c r="H1312" i="2"/>
  <c r="C1311" i="2"/>
  <c r="H1311" i="2"/>
  <c r="C1310" i="2"/>
  <c r="H1310" i="2"/>
  <c r="C1309" i="2"/>
  <c r="H1309" i="2"/>
  <c r="C1308" i="2"/>
  <c r="H1308" i="2"/>
  <c r="C1307" i="2"/>
  <c r="H1307" i="2"/>
  <c r="C1306" i="2"/>
  <c r="H1306" i="2"/>
  <c r="C1305" i="2"/>
  <c r="H1305" i="2"/>
  <c r="C1304" i="2"/>
  <c r="H1304" i="2"/>
  <c r="C1303" i="2"/>
  <c r="H1303" i="2"/>
  <c r="C1302" i="2"/>
  <c r="H1302" i="2"/>
  <c r="C1301" i="2"/>
  <c r="H1301" i="2"/>
  <c r="C1300" i="2"/>
  <c r="H1300" i="2"/>
  <c r="C1299" i="2"/>
  <c r="H1299" i="2"/>
  <c r="C1298" i="2"/>
  <c r="H1298" i="2"/>
  <c r="C1297" i="2"/>
  <c r="H1297" i="2"/>
  <c r="C1296" i="2"/>
  <c r="H1296" i="2"/>
  <c r="C1295" i="2"/>
  <c r="H1295" i="2"/>
  <c r="C1294" i="2"/>
  <c r="H1294" i="2"/>
  <c r="C1293" i="2"/>
  <c r="H1293" i="2"/>
  <c r="C1292" i="2"/>
  <c r="H1292" i="2"/>
  <c r="C1291" i="2"/>
  <c r="H1291" i="2"/>
  <c r="C1290" i="2"/>
  <c r="H1290" i="2"/>
  <c r="C1289" i="2"/>
  <c r="H1289" i="2"/>
  <c r="C1288" i="2"/>
  <c r="H1288" i="2"/>
  <c r="C1287" i="2"/>
  <c r="H1287" i="2"/>
  <c r="C1286" i="2"/>
  <c r="H1286" i="2"/>
  <c r="C1285" i="2"/>
  <c r="H1285" i="2"/>
  <c r="C1284" i="2"/>
  <c r="H1284" i="2"/>
  <c r="C1283" i="2"/>
  <c r="H1283" i="2"/>
  <c r="C1282" i="2"/>
  <c r="H1282" i="2"/>
  <c r="C1281" i="2"/>
  <c r="H1281" i="2"/>
  <c r="C1280" i="2"/>
  <c r="H1280" i="2"/>
  <c r="C1279" i="2"/>
  <c r="H1279" i="2"/>
  <c r="C1278" i="2"/>
  <c r="H1278" i="2"/>
  <c r="C1277" i="2"/>
  <c r="H1277" i="2"/>
  <c r="C1276" i="2"/>
  <c r="H1276" i="2"/>
  <c r="C1275" i="2"/>
  <c r="H1275" i="2"/>
  <c r="C1274" i="2"/>
  <c r="H1274" i="2"/>
  <c r="C1273" i="2"/>
  <c r="H1273" i="2"/>
  <c r="C1272" i="2"/>
  <c r="H1272" i="2"/>
  <c r="C1271" i="2"/>
  <c r="H1271" i="2"/>
  <c r="C1270" i="2"/>
  <c r="H1270" i="2"/>
  <c r="C1269" i="2"/>
  <c r="H1269" i="2"/>
  <c r="C1268" i="2"/>
  <c r="H1268" i="2"/>
  <c r="C1267" i="2"/>
  <c r="H1267" i="2"/>
  <c r="C1266" i="2"/>
  <c r="H1266" i="2"/>
  <c r="C1265" i="2"/>
  <c r="H1265" i="2"/>
  <c r="C1264" i="2"/>
  <c r="H1264" i="2"/>
  <c r="C1263" i="2"/>
  <c r="H1263" i="2"/>
  <c r="C1262" i="2"/>
  <c r="H1262" i="2"/>
  <c r="C1261" i="2"/>
  <c r="H1261" i="2"/>
  <c r="C1260" i="2"/>
  <c r="H1260" i="2"/>
  <c r="C1259" i="2"/>
  <c r="H1259" i="2"/>
  <c r="C1258" i="2"/>
  <c r="H1258" i="2"/>
  <c r="C1257" i="2"/>
  <c r="H1257" i="2"/>
  <c r="C1256" i="2"/>
  <c r="H1256" i="2"/>
  <c r="C1255" i="2"/>
  <c r="H1255" i="2"/>
  <c r="C1254" i="2"/>
  <c r="H1254" i="2"/>
  <c r="C1253" i="2"/>
  <c r="H1253" i="2"/>
  <c r="C1252" i="2"/>
  <c r="H1252" i="2"/>
  <c r="C1251" i="2"/>
  <c r="H1251" i="2"/>
  <c r="C1250" i="2"/>
  <c r="H1250" i="2"/>
  <c r="C1249" i="2"/>
  <c r="H1249" i="2"/>
  <c r="C1248" i="2"/>
  <c r="H1248" i="2"/>
  <c r="C1247" i="2"/>
  <c r="H1247" i="2"/>
  <c r="C1246" i="2"/>
  <c r="H1246" i="2"/>
  <c r="C1245" i="2"/>
  <c r="H1245" i="2"/>
  <c r="C1244" i="2"/>
  <c r="H1244" i="2"/>
  <c r="C1243" i="2"/>
  <c r="H1243" i="2"/>
  <c r="C1242" i="2"/>
  <c r="H1242" i="2"/>
  <c r="C1241" i="2"/>
  <c r="H1241" i="2"/>
  <c r="C1240" i="2"/>
  <c r="H1240" i="2"/>
  <c r="C1239" i="2"/>
  <c r="H1239" i="2"/>
  <c r="C1238" i="2"/>
  <c r="H1238" i="2"/>
  <c r="C1237" i="2"/>
  <c r="H1237" i="2"/>
  <c r="C1236" i="2"/>
  <c r="H1236" i="2"/>
  <c r="C1235" i="2"/>
  <c r="H1235" i="2"/>
  <c r="C1234" i="2"/>
  <c r="H1234" i="2"/>
  <c r="C1233" i="2"/>
  <c r="H1233" i="2"/>
  <c r="C1232" i="2"/>
  <c r="H1232" i="2"/>
  <c r="C1231" i="2"/>
  <c r="H1231" i="2"/>
  <c r="C1230" i="2"/>
  <c r="H1230" i="2"/>
  <c r="C1229" i="2"/>
  <c r="H1229" i="2"/>
  <c r="C1228" i="2"/>
  <c r="H1228" i="2"/>
  <c r="C1227" i="2"/>
  <c r="H1227" i="2"/>
  <c r="C1226" i="2"/>
  <c r="H1226" i="2"/>
  <c r="C1225" i="2"/>
  <c r="H1225" i="2"/>
  <c r="C1224" i="2"/>
  <c r="H1224" i="2"/>
  <c r="C1223" i="2"/>
  <c r="H1223" i="2"/>
  <c r="C1222" i="2"/>
  <c r="H1222" i="2"/>
  <c r="C1221" i="2"/>
  <c r="H1221" i="2"/>
  <c r="C1220" i="2"/>
  <c r="H1220" i="2"/>
  <c r="C1219" i="2"/>
  <c r="H1219" i="2"/>
  <c r="C1218" i="2"/>
  <c r="H1218" i="2"/>
  <c r="C1217" i="2"/>
  <c r="H1217" i="2"/>
  <c r="C1216" i="2"/>
  <c r="H1216" i="2"/>
  <c r="C1215" i="2"/>
  <c r="H1215" i="2"/>
  <c r="C1214" i="2"/>
  <c r="H1214" i="2"/>
  <c r="C1213" i="2"/>
  <c r="H1213" i="2"/>
  <c r="C1212" i="2"/>
  <c r="H1212" i="2"/>
  <c r="C1211" i="2"/>
  <c r="H1211" i="2"/>
  <c r="C1210" i="2"/>
  <c r="H1210" i="2"/>
  <c r="C1209" i="2"/>
  <c r="H1209" i="2"/>
  <c r="C1208" i="2"/>
  <c r="H1208" i="2"/>
  <c r="C1207" i="2"/>
  <c r="H1207" i="2"/>
  <c r="C1206" i="2"/>
  <c r="H1206" i="2"/>
  <c r="C1205" i="2"/>
  <c r="H1205" i="2"/>
  <c r="C1204" i="2"/>
  <c r="H1204" i="2"/>
  <c r="C1203" i="2"/>
  <c r="H1203" i="2"/>
  <c r="C1202" i="2"/>
  <c r="H1202" i="2"/>
  <c r="C1201" i="2"/>
  <c r="H1201" i="2"/>
  <c r="C1200" i="2"/>
  <c r="H1200" i="2"/>
  <c r="C1199" i="2"/>
  <c r="H1199" i="2"/>
  <c r="C1198" i="2"/>
  <c r="H1198" i="2"/>
  <c r="C1197" i="2"/>
  <c r="H1197" i="2"/>
  <c r="C1196" i="2"/>
  <c r="H1196" i="2"/>
  <c r="C1195" i="2"/>
  <c r="H1195" i="2"/>
  <c r="C1194" i="2"/>
  <c r="H1194" i="2"/>
  <c r="C1193" i="2"/>
  <c r="H1193" i="2"/>
  <c r="C1192" i="2"/>
  <c r="H1192" i="2"/>
  <c r="C1191" i="2"/>
  <c r="H1191" i="2"/>
  <c r="C1190" i="2"/>
  <c r="H1190" i="2"/>
  <c r="C1189" i="2"/>
  <c r="H1189" i="2"/>
  <c r="C1188" i="2"/>
  <c r="H1188" i="2"/>
  <c r="C1187" i="2"/>
  <c r="H1187" i="2"/>
  <c r="C1186" i="2"/>
  <c r="H1186" i="2"/>
  <c r="C1185" i="2"/>
  <c r="H1185" i="2"/>
  <c r="C1184" i="2"/>
  <c r="H1184" i="2"/>
  <c r="C1183" i="2"/>
  <c r="H1183" i="2"/>
  <c r="C1182" i="2"/>
  <c r="H1182" i="2"/>
  <c r="C1181" i="2"/>
  <c r="H1181" i="2"/>
  <c r="C1180" i="2"/>
  <c r="H1180" i="2"/>
  <c r="C1179" i="2"/>
  <c r="H1179" i="2"/>
  <c r="C1178" i="2"/>
  <c r="H1178" i="2"/>
  <c r="C1177" i="2"/>
  <c r="H1177" i="2"/>
  <c r="C1176" i="2"/>
  <c r="H1176" i="2"/>
  <c r="C1175" i="2"/>
  <c r="H1175" i="2"/>
  <c r="C1174" i="2"/>
  <c r="H1174" i="2"/>
  <c r="C1173" i="2"/>
  <c r="H1173" i="2"/>
  <c r="C1172" i="2"/>
  <c r="H1172" i="2"/>
  <c r="C1171" i="2"/>
  <c r="H1171" i="2"/>
  <c r="C1170" i="2"/>
  <c r="H1170" i="2"/>
  <c r="C1169" i="2"/>
  <c r="H1169" i="2"/>
  <c r="C1168" i="2"/>
  <c r="H1168" i="2"/>
  <c r="C1167" i="2"/>
  <c r="H1167" i="2"/>
  <c r="C1166" i="2"/>
  <c r="H1166" i="2"/>
  <c r="C1165" i="2"/>
  <c r="H1165" i="2"/>
  <c r="C1164" i="2"/>
  <c r="H1164" i="2"/>
  <c r="C1163" i="2"/>
  <c r="H1163" i="2"/>
  <c r="C1162" i="2"/>
  <c r="H1162" i="2"/>
  <c r="C1161" i="2"/>
  <c r="H1161" i="2"/>
  <c r="C1160" i="2"/>
  <c r="H1160" i="2"/>
  <c r="C1159" i="2"/>
  <c r="H1159" i="2"/>
  <c r="C1158" i="2"/>
  <c r="H1158" i="2"/>
  <c r="C1157" i="2"/>
  <c r="H1157" i="2"/>
  <c r="C1156" i="2"/>
  <c r="H1156" i="2"/>
  <c r="C1155" i="2"/>
  <c r="H1155" i="2"/>
  <c r="C1154" i="2"/>
  <c r="H1154" i="2"/>
  <c r="C1153" i="2"/>
  <c r="H1153" i="2"/>
  <c r="C1152" i="2"/>
  <c r="H1152" i="2"/>
  <c r="C1151" i="2"/>
  <c r="H1151" i="2"/>
  <c r="C1150" i="2"/>
  <c r="H1150" i="2"/>
  <c r="C1149" i="2"/>
  <c r="H1149" i="2"/>
  <c r="C1148" i="2"/>
  <c r="H1148" i="2"/>
  <c r="C1147" i="2"/>
  <c r="H1147" i="2"/>
  <c r="C1146" i="2"/>
  <c r="H1146" i="2"/>
  <c r="C1145" i="2"/>
  <c r="H1145" i="2"/>
  <c r="C1144" i="2"/>
  <c r="H1144" i="2"/>
  <c r="C1143" i="2"/>
  <c r="H1143" i="2"/>
  <c r="C1142" i="2"/>
  <c r="H1142" i="2"/>
  <c r="C1141" i="2"/>
  <c r="H1141" i="2"/>
  <c r="C1140" i="2"/>
  <c r="H1140" i="2"/>
  <c r="C1139" i="2"/>
  <c r="H1139" i="2"/>
  <c r="C1138" i="2"/>
  <c r="H1138" i="2"/>
  <c r="C1137" i="2"/>
  <c r="H1137" i="2"/>
  <c r="C1136" i="2"/>
  <c r="H1136" i="2"/>
  <c r="C1135" i="2"/>
  <c r="H1135" i="2"/>
  <c r="C1134" i="2"/>
  <c r="H1134" i="2"/>
  <c r="C1133" i="2"/>
  <c r="H1133" i="2"/>
  <c r="C1132" i="2"/>
  <c r="H1132" i="2"/>
  <c r="C1131" i="2"/>
  <c r="H1131" i="2"/>
  <c r="C1130" i="2"/>
  <c r="H1130" i="2"/>
  <c r="C1129" i="2"/>
  <c r="H1129" i="2"/>
  <c r="C1128" i="2"/>
  <c r="H1128" i="2"/>
  <c r="C1127" i="2"/>
  <c r="H1127" i="2"/>
  <c r="C1126" i="2"/>
  <c r="H1126" i="2"/>
  <c r="C1125" i="2"/>
  <c r="H1125" i="2"/>
  <c r="C1124" i="2"/>
  <c r="H1124" i="2"/>
  <c r="C1123" i="2"/>
  <c r="H1123" i="2"/>
  <c r="C1122" i="2"/>
  <c r="H1122" i="2"/>
  <c r="C1121" i="2"/>
  <c r="H1121" i="2"/>
  <c r="C1120" i="2"/>
  <c r="H1120" i="2"/>
  <c r="C1119" i="2"/>
  <c r="H1119" i="2"/>
  <c r="C1118" i="2"/>
  <c r="H1118" i="2"/>
  <c r="C1117" i="2"/>
  <c r="H1117" i="2"/>
  <c r="C1116" i="2"/>
  <c r="H1116" i="2"/>
  <c r="C1115" i="2"/>
  <c r="H1115" i="2"/>
  <c r="C1114" i="2"/>
  <c r="H1114" i="2"/>
  <c r="C1113" i="2"/>
  <c r="H1113" i="2"/>
  <c r="C1112" i="2"/>
  <c r="H1112" i="2"/>
  <c r="C1111" i="2"/>
  <c r="H1111" i="2"/>
  <c r="C1110" i="2"/>
  <c r="H1110" i="2"/>
  <c r="C1109" i="2"/>
  <c r="H1109" i="2"/>
  <c r="C1108" i="2"/>
  <c r="H1108" i="2"/>
  <c r="C1107" i="2"/>
  <c r="H1107" i="2"/>
  <c r="C1106" i="2"/>
  <c r="H1106" i="2"/>
  <c r="C1105" i="2"/>
  <c r="H1105" i="2"/>
  <c r="C1104" i="2"/>
  <c r="H1104" i="2"/>
  <c r="C1103" i="2"/>
  <c r="H1103" i="2"/>
  <c r="C1102" i="2"/>
  <c r="H1102" i="2"/>
  <c r="C1101" i="2"/>
  <c r="H1101" i="2"/>
  <c r="C1100" i="2"/>
  <c r="H1100" i="2"/>
  <c r="C1099" i="2"/>
  <c r="H1099" i="2"/>
  <c r="C1098" i="2"/>
  <c r="H1098" i="2"/>
  <c r="C1097" i="2"/>
  <c r="H1097" i="2"/>
  <c r="C1096" i="2"/>
  <c r="H1096" i="2"/>
  <c r="C1095" i="2"/>
  <c r="H1095" i="2"/>
  <c r="C1094" i="2"/>
  <c r="H1094" i="2"/>
  <c r="C1093" i="2"/>
  <c r="H1093" i="2"/>
  <c r="C1092" i="2"/>
  <c r="H1092" i="2"/>
  <c r="C1091" i="2"/>
  <c r="H1091" i="2"/>
  <c r="C1090" i="2"/>
  <c r="H1090" i="2"/>
  <c r="C1089" i="2"/>
  <c r="H1089" i="2"/>
  <c r="C1088" i="2"/>
  <c r="H1088" i="2"/>
  <c r="C1087" i="2"/>
  <c r="H1087" i="2"/>
  <c r="C1086" i="2"/>
  <c r="H1086" i="2"/>
  <c r="C1085" i="2"/>
  <c r="H1085" i="2"/>
  <c r="C1084" i="2"/>
  <c r="H1084" i="2"/>
  <c r="C1083" i="2"/>
  <c r="H1083" i="2"/>
  <c r="C1082" i="2"/>
  <c r="H1082" i="2"/>
  <c r="C1081" i="2"/>
  <c r="H1081" i="2"/>
  <c r="C1080" i="2"/>
  <c r="H1080" i="2"/>
  <c r="C1079" i="2"/>
  <c r="H1079" i="2"/>
  <c r="C1078" i="2"/>
  <c r="H1078" i="2"/>
  <c r="C1077" i="2"/>
  <c r="H1077" i="2"/>
  <c r="C1076" i="2"/>
  <c r="H1076" i="2"/>
  <c r="C1075" i="2"/>
  <c r="H1075" i="2"/>
  <c r="C1074" i="2"/>
  <c r="H1074" i="2"/>
  <c r="C1073" i="2"/>
  <c r="H1073" i="2"/>
  <c r="C1072" i="2"/>
  <c r="H1072" i="2"/>
  <c r="C1071" i="2"/>
  <c r="H1071" i="2"/>
  <c r="C1070" i="2"/>
  <c r="H1070" i="2"/>
  <c r="C1069" i="2"/>
  <c r="H1069" i="2"/>
  <c r="C1068" i="2"/>
  <c r="H1068" i="2"/>
  <c r="C1067" i="2"/>
  <c r="H1067" i="2"/>
  <c r="C1066" i="2"/>
  <c r="H1066" i="2"/>
  <c r="C1065" i="2"/>
  <c r="H1065" i="2"/>
  <c r="C1064" i="2"/>
  <c r="H1064" i="2"/>
  <c r="C1063" i="2"/>
  <c r="H1063" i="2"/>
  <c r="C1062" i="2"/>
  <c r="H1062" i="2"/>
  <c r="C1061" i="2"/>
  <c r="H1061" i="2"/>
  <c r="C1060" i="2"/>
  <c r="H1060" i="2"/>
  <c r="C1059" i="2"/>
  <c r="H1059" i="2"/>
  <c r="C1058" i="2"/>
  <c r="H1058" i="2"/>
  <c r="C1057" i="2"/>
  <c r="H1057" i="2"/>
  <c r="C1056" i="2"/>
  <c r="H1056" i="2"/>
  <c r="C1055" i="2"/>
  <c r="H1055" i="2"/>
  <c r="C1054" i="2"/>
  <c r="H1054" i="2"/>
  <c r="C1053" i="2"/>
  <c r="H1053" i="2"/>
  <c r="C1052" i="2"/>
  <c r="H1052" i="2"/>
  <c r="C1051" i="2"/>
  <c r="H1051" i="2"/>
  <c r="C1050" i="2"/>
  <c r="H1050" i="2"/>
  <c r="C1049" i="2"/>
  <c r="H1049" i="2"/>
  <c r="C1048" i="2"/>
  <c r="H1048" i="2"/>
  <c r="C1047" i="2"/>
  <c r="H1047" i="2"/>
  <c r="C1046" i="2"/>
  <c r="H1046" i="2"/>
  <c r="C1045" i="2"/>
  <c r="H1045" i="2"/>
  <c r="C1044" i="2"/>
  <c r="H1044" i="2"/>
  <c r="C1043" i="2"/>
  <c r="H1043" i="2"/>
  <c r="C1042" i="2"/>
  <c r="H1042" i="2"/>
  <c r="C1041" i="2"/>
  <c r="H1041" i="2"/>
  <c r="C1040" i="2"/>
  <c r="H1040" i="2"/>
  <c r="C1039" i="2"/>
  <c r="H1039" i="2"/>
  <c r="C1038" i="2"/>
  <c r="H1038" i="2"/>
  <c r="C1037" i="2"/>
  <c r="H1037" i="2"/>
  <c r="C1036" i="2"/>
  <c r="H1036" i="2"/>
  <c r="C1035" i="2"/>
  <c r="H1035" i="2"/>
  <c r="C1034" i="2"/>
  <c r="H1034" i="2"/>
  <c r="C1033" i="2"/>
  <c r="H1033" i="2"/>
  <c r="C1032" i="2"/>
  <c r="H1032" i="2"/>
  <c r="C1031" i="2"/>
  <c r="H1031" i="2"/>
  <c r="C1030" i="2"/>
  <c r="H1030" i="2"/>
  <c r="C1029" i="2"/>
  <c r="H1029" i="2"/>
  <c r="C1028" i="2"/>
  <c r="H1028" i="2"/>
  <c r="C1027" i="2"/>
  <c r="H1027" i="2"/>
  <c r="C1026" i="2"/>
  <c r="H1026" i="2"/>
  <c r="C1025" i="2"/>
  <c r="H1025" i="2"/>
  <c r="C1024" i="2"/>
  <c r="H1024" i="2"/>
  <c r="C1023" i="2"/>
  <c r="H1023" i="2"/>
  <c r="C1022" i="2"/>
  <c r="H1022" i="2"/>
  <c r="C1021" i="2"/>
  <c r="H1021" i="2"/>
  <c r="C1020" i="2"/>
  <c r="H1020" i="2"/>
  <c r="C1019" i="2"/>
  <c r="H1019" i="2"/>
  <c r="C1018" i="2"/>
  <c r="H1018" i="2"/>
  <c r="C1017" i="2"/>
  <c r="H1017" i="2"/>
  <c r="C1016" i="2"/>
  <c r="H1016" i="2"/>
  <c r="C1015" i="2"/>
  <c r="H1015" i="2"/>
  <c r="C1014" i="2"/>
  <c r="H1014" i="2"/>
  <c r="C1013" i="2"/>
  <c r="H1013" i="2"/>
  <c r="C1012" i="2"/>
  <c r="H1012" i="2"/>
  <c r="C1011" i="2"/>
  <c r="H1011" i="2"/>
  <c r="C1010" i="2"/>
  <c r="H1010" i="2"/>
  <c r="C1009" i="2"/>
  <c r="H1009" i="2"/>
  <c r="C1008" i="2"/>
  <c r="H1008" i="2"/>
  <c r="C1007" i="2"/>
  <c r="H1007" i="2"/>
  <c r="C1006" i="2"/>
  <c r="H1006" i="2"/>
  <c r="C1005" i="2"/>
  <c r="H1005" i="2"/>
  <c r="C1004" i="2"/>
  <c r="H1004" i="2"/>
  <c r="C1003" i="2"/>
  <c r="H1003" i="2"/>
  <c r="C1002" i="2"/>
  <c r="H1002" i="2"/>
  <c r="C1001" i="2"/>
  <c r="H1001" i="2"/>
  <c r="C1000" i="2"/>
  <c r="H1000" i="2"/>
  <c r="C999" i="2"/>
  <c r="H999" i="2"/>
  <c r="C998" i="2"/>
  <c r="H998" i="2"/>
  <c r="C997" i="2"/>
  <c r="H997" i="2"/>
  <c r="C996" i="2"/>
  <c r="H996" i="2"/>
  <c r="C995" i="2"/>
  <c r="H995" i="2"/>
  <c r="C994" i="2"/>
  <c r="H994" i="2"/>
  <c r="C993" i="2"/>
  <c r="H993" i="2"/>
  <c r="C992" i="2"/>
  <c r="H992" i="2"/>
  <c r="C991" i="2"/>
  <c r="H991" i="2"/>
  <c r="C990" i="2"/>
  <c r="H990" i="2"/>
  <c r="C989" i="2"/>
  <c r="H989" i="2"/>
  <c r="C988" i="2"/>
  <c r="H988" i="2"/>
  <c r="C987" i="2"/>
  <c r="H987" i="2"/>
  <c r="C986" i="2"/>
  <c r="H986" i="2"/>
  <c r="C985" i="2"/>
  <c r="H985" i="2"/>
  <c r="C984" i="2"/>
  <c r="H984" i="2"/>
  <c r="C983" i="2"/>
  <c r="H983" i="2"/>
  <c r="C982" i="2"/>
  <c r="H982" i="2"/>
  <c r="C981" i="2"/>
  <c r="H981" i="2"/>
  <c r="C980" i="2"/>
  <c r="H980" i="2"/>
  <c r="C979" i="2"/>
  <c r="H979" i="2"/>
  <c r="C978" i="2"/>
  <c r="H978" i="2"/>
  <c r="C977" i="2"/>
  <c r="H977" i="2"/>
  <c r="C976" i="2"/>
  <c r="H976" i="2"/>
  <c r="C975" i="2"/>
  <c r="H975" i="2"/>
  <c r="C974" i="2"/>
  <c r="H974" i="2"/>
  <c r="C973" i="2"/>
  <c r="H973" i="2"/>
  <c r="C972" i="2"/>
  <c r="H972" i="2"/>
  <c r="C971" i="2"/>
  <c r="H971" i="2"/>
  <c r="C970" i="2"/>
  <c r="H970" i="2"/>
  <c r="C969" i="2"/>
  <c r="H969" i="2"/>
  <c r="C968" i="2"/>
  <c r="H968" i="2"/>
  <c r="C967" i="2"/>
  <c r="H967" i="2"/>
  <c r="C966" i="2"/>
  <c r="H966" i="2"/>
  <c r="C965" i="2"/>
  <c r="H965" i="2"/>
  <c r="C964" i="2"/>
  <c r="H964" i="2"/>
  <c r="C963" i="2"/>
  <c r="H963" i="2"/>
  <c r="C962" i="2"/>
  <c r="H962" i="2"/>
  <c r="C961" i="2"/>
  <c r="H961" i="2"/>
  <c r="C960" i="2"/>
  <c r="H960" i="2"/>
  <c r="C959" i="2"/>
  <c r="H959" i="2"/>
  <c r="C958" i="2"/>
  <c r="H958" i="2"/>
  <c r="C957" i="2"/>
  <c r="H957" i="2"/>
  <c r="C956" i="2"/>
  <c r="H956" i="2"/>
  <c r="C955" i="2"/>
  <c r="H955" i="2"/>
  <c r="C954" i="2"/>
  <c r="H954" i="2"/>
  <c r="C953" i="2"/>
  <c r="H953" i="2"/>
  <c r="C952" i="2"/>
  <c r="H952" i="2"/>
  <c r="C951" i="2"/>
  <c r="H951" i="2"/>
  <c r="C950" i="2"/>
  <c r="H950" i="2"/>
  <c r="C949" i="2"/>
  <c r="H949" i="2"/>
  <c r="C948" i="2"/>
  <c r="H948" i="2"/>
  <c r="C947" i="2"/>
  <c r="H947" i="2"/>
  <c r="C946" i="2"/>
  <c r="H946" i="2"/>
  <c r="C945" i="2"/>
  <c r="H945" i="2"/>
  <c r="C944" i="2"/>
  <c r="H944" i="2"/>
  <c r="C943" i="2"/>
  <c r="H943" i="2"/>
  <c r="C942" i="2"/>
  <c r="H942" i="2"/>
  <c r="C941" i="2"/>
  <c r="H941" i="2"/>
  <c r="C940" i="2"/>
  <c r="H940" i="2"/>
  <c r="C939" i="2"/>
  <c r="H939" i="2"/>
  <c r="C938" i="2"/>
  <c r="H938" i="2"/>
  <c r="C937" i="2"/>
  <c r="H937" i="2"/>
  <c r="C936" i="2"/>
  <c r="H936" i="2"/>
  <c r="C935" i="2"/>
  <c r="H935" i="2"/>
  <c r="C934" i="2"/>
  <c r="H934" i="2"/>
  <c r="C933" i="2"/>
  <c r="H933" i="2"/>
  <c r="C932" i="2"/>
  <c r="H932" i="2"/>
  <c r="C931" i="2"/>
  <c r="H931" i="2"/>
  <c r="C930" i="2"/>
  <c r="H930" i="2"/>
  <c r="C929" i="2"/>
  <c r="H929" i="2"/>
  <c r="C928" i="2"/>
  <c r="H928" i="2"/>
  <c r="C927" i="2"/>
  <c r="H927" i="2"/>
  <c r="C926" i="2"/>
  <c r="H926" i="2"/>
  <c r="C925" i="2"/>
  <c r="H925" i="2"/>
  <c r="C924" i="2"/>
  <c r="H924" i="2"/>
  <c r="C923" i="2"/>
  <c r="H923" i="2"/>
  <c r="C922" i="2"/>
  <c r="H922" i="2"/>
  <c r="C921" i="2"/>
  <c r="H921" i="2"/>
  <c r="C920" i="2"/>
  <c r="H920" i="2"/>
  <c r="C919" i="2"/>
  <c r="H919" i="2"/>
  <c r="C918" i="2"/>
  <c r="H918" i="2"/>
  <c r="C917" i="2"/>
  <c r="H917" i="2"/>
  <c r="C916" i="2"/>
  <c r="H916" i="2"/>
  <c r="C915" i="2"/>
  <c r="H915" i="2"/>
  <c r="C914" i="2"/>
  <c r="H914" i="2"/>
  <c r="C913" i="2"/>
  <c r="H913" i="2"/>
  <c r="C912" i="2"/>
  <c r="H912" i="2"/>
  <c r="C911" i="2"/>
  <c r="H911" i="2"/>
  <c r="C910" i="2"/>
  <c r="H910" i="2"/>
  <c r="C909" i="2"/>
  <c r="H909" i="2"/>
  <c r="C908" i="2"/>
  <c r="H908" i="2"/>
  <c r="C907" i="2"/>
  <c r="H907" i="2"/>
  <c r="C906" i="2"/>
  <c r="H906" i="2"/>
  <c r="C905" i="2"/>
  <c r="H905" i="2"/>
  <c r="C904" i="2"/>
  <c r="H904" i="2"/>
  <c r="C903" i="2"/>
  <c r="H903" i="2"/>
  <c r="C902" i="2"/>
  <c r="H902" i="2"/>
  <c r="C901" i="2"/>
  <c r="H901" i="2"/>
  <c r="C900" i="2"/>
  <c r="H900" i="2"/>
  <c r="C899" i="2"/>
  <c r="H899" i="2"/>
  <c r="C898" i="2"/>
  <c r="H898" i="2"/>
  <c r="C897" i="2"/>
  <c r="H897" i="2"/>
  <c r="C896" i="2"/>
  <c r="H896" i="2"/>
  <c r="C895" i="2"/>
  <c r="H895" i="2"/>
  <c r="C894" i="2"/>
  <c r="H894" i="2"/>
  <c r="C893" i="2"/>
  <c r="H893" i="2"/>
  <c r="C892" i="2"/>
  <c r="H892" i="2"/>
  <c r="C891" i="2"/>
  <c r="H891" i="2"/>
  <c r="C890" i="2"/>
  <c r="H890" i="2"/>
  <c r="C889" i="2"/>
  <c r="H889" i="2"/>
  <c r="C888" i="2"/>
  <c r="H888" i="2"/>
  <c r="C887" i="2"/>
  <c r="H887" i="2"/>
  <c r="C886" i="2"/>
  <c r="H886" i="2"/>
  <c r="C885" i="2"/>
  <c r="H885" i="2"/>
  <c r="C884" i="2"/>
  <c r="H884" i="2"/>
  <c r="C883" i="2"/>
  <c r="H883" i="2"/>
  <c r="C882" i="2"/>
  <c r="H882" i="2"/>
  <c r="C881" i="2"/>
  <c r="H881" i="2"/>
  <c r="C880" i="2"/>
  <c r="H880" i="2"/>
  <c r="C879" i="2"/>
  <c r="H879" i="2"/>
  <c r="C878" i="2"/>
  <c r="H878" i="2"/>
  <c r="C877" i="2"/>
  <c r="H877" i="2"/>
  <c r="C876" i="2"/>
  <c r="H876" i="2"/>
  <c r="C875" i="2"/>
  <c r="H875" i="2"/>
  <c r="C874" i="2"/>
  <c r="H874" i="2"/>
  <c r="C873" i="2"/>
  <c r="H873" i="2"/>
  <c r="C872" i="2"/>
  <c r="H872" i="2"/>
  <c r="C871" i="2"/>
  <c r="H871" i="2"/>
  <c r="C870" i="2"/>
  <c r="H870" i="2"/>
  <c r="C869" i="2"/>
  <c r="H869" i="2"/>
  <c r="C868" i="2"/>
  <c r="H868" i="2"/>
  <c r="C867" i="2"/>
  <c r="H867" i="2"/>
  <c r="C866" i="2"/>
  <c r="H866" i="2"/>
  <c r="C865" i="2"/>
  <c r="H865" i="2"/>
  <c r="C864" i="2"/>
  <c r="H864" i="2"/>
  <c r="C863" i="2"/>
  <c r="H863" i="2"/>
  <c r="C862" i="2"/>
  <c r="H862" i="2"/>
  <c r="C861" i="2"/>
  <c r="H861" i="2"/>
  <c r="C860" i="2"/>
  <c r="H860" i="2"/>
  <c r="C859" i="2"/>
  <c r="H859" i="2"/>
  <c r="C858" i="2"/>
  <c r="H858" i="2"/>
  <c r="C857" i="2"/>
  <c r="H857" i="2"/>
  <c r="C856" i="2"/>
  <c r="H856" i="2"/>
  <c r="C855" i="2"/>
  <c r="H855" i="2"/>
  <c r="C854" i="2"/>
  <c r="H854" i="2"/>
  <c r="C853" i="2"/>
  <c r="H853" i="2"/>
  <c r="C852" i="2"/>
  <c r="H852" i="2"/>
  <c r="C851" i="2"/>
  <c r="H851" i="2"/>
  <c r="C850" i="2"/>
  <c r="H850" i="2"/>
  <c r="C849" i="2"/>
  <c r="H849" i="2"/>
  <c r="C848" i="2"/>
  <c r="H848" i="2"/>
  <c r="C847" i="2"/>
  <c r="H847" i="2"/>
  <c r="C846" i="2"/>
  <c r="H846" i="2"/>
  <c r="C845" i="2"/>
  <c r="H845" i="2"/>
  <c r="C844" i="2"/>
  <c r="H844" i="2"/>
  <c r="C843" i="2"/>
  <c r="H843" i="2"/>
  <c r="C842" i="2"/>
  <c r="H842" i="2"/>
  <c r="C841" i="2"/>
  <c r="H841" i="2"/>
  <c r="C840" i="2"/>
  <c r="H840" i="2"/>
  <c r="C839" i="2"/>
  <c r="H839" i="2"/>
  <c r="C838" i="2"/>
  <c r="H838" i="2"/>
  <c r="C837" i="2"/>
  <c r="H837" i="2"/>
  <c r="C836" i="2"/>
  <c r="H836" i="2"/>
  <c r="C835" i="2"/>
  <c r="H835" i="2"/>
  <c r="C834" i="2"/>
  <c r="H834" i="2"/>
  <c r="C833" i="2"/>
  <c r="H833" i="2"/>
  <c r="C832" i="2"/>
  <c r="H832" i="2"/>
  <c r="C831" i="2"/>
  <c r="H831" i="2"/>
  <c r="C830" i="2"/>
  <c r="H830" i="2"/>
  <c r="C829" i="2"/>
  <c r="H829" i="2"/>
  <c r="C828" i="2"/>
  <c r="H828" i="2"/>
  <c r="C827" i="2"/>
  <c r="H827" i="2"/>
  <c r="C826" i="2"/>
  <c r="H826" i="2"/>
  <c r="C825" i="2"/>
  <c r="H825" i="2"/>
  <c r="C824" i="2"/>
  <c r="H824" i="2"/>
  <c r="C823" i="2"/>
  <c r="H823" i="2"/>
  <c r="C822" i="2"/>
  <c r="H822" i="2"/>
  <c r="C821" i="2"/>
  <c r="H821" i="2"/>
  <c r="C820" i="2"/>
  <c r="H820" i="2"/>
  <c r="C819" i="2"/>
  <c r="H819" i="2"/>
  <c r="C818" i="2"/>
  <c r="H818" i="2"/>
  <c r="C817" i="2"/>
  <c r="H817" i="2"/>
  <c r="C816" i="2"/>
  <c r="H816" i="2"/>
  <c r="C815" i="2"/>
  <c r="H815" i="2"/>
  <c r="C814" i="2"/>
  <c r="H814" i="2"/>
  <c r="C813" i="2"/>
  <c r="H813" i="2"/>
  <c r="C812" i="2"/>
  <c r="H812" i="2"/>
  <c r="C811" i="2"/>
  <c r="H811" i="2"/>
  <c r="C810" i="2"/>
  <c r="H810" i="2"/>
  <c r="C809" i="2"/>
  <c r="H809" i="2"/>
  <c r="C808" i="2"/>
  <c r="H808" i="2"/>
  <c r="C807" i="2"/>
  <c r="H807" i="2"/>
  <c r="C806" i="2"/>
  <c r="H806" i="2"/>
  <c r="C805" i="2"/>
  <c r="H805" i="2"/>
  <c r="C804" i="2"/>
  <c r="H804" i="2"/>
  <c r="C803" i="2"/>
  <c r="H803" i="2"/>
  <c r="C802" i="2"/>
  <c r="H802" i="2"/>
  <c r="C801" i="2"/>
  <c r="H801" i="2"/>
  <c r="C800" i="2"/>
  <c r="H800" i="2"/>
  <c r="C799" i="2"/>
  <c r="H799" i="2"/>
  <c r="C798" i="2"/>
  <c r="H798" i="2"/>
  <c r="C797" i="2"/>
  <c r="H797" i="2"/>
  <c r="C796" i="2"/>
  <c r="H796" i="2"/>
  <c r="C795" i="2"/>
  <c r="H795" i="2"/>
  <c r="C794" i="2"/>
  <c r="H794" i="2"/>
  <c r="C793" i="2"/>
  <c r="H793" i="2"/>
  <c r="C792" i="2"/>
  <c r="H792" i="2"/>
  <c r="C791" i="2"/>
  <c r="H791" i="2"/>
  <c r="C790" i="2"/>
  <c r="H790" i="2"/>
  <c r="C789" i="2"/>
  <c r="H789" i="2"/>
  <c r="C788" i="2"/>
  <c r="H788" i="2"/>
  <c r="C787" i="2"/>
  <c r="H787" i="2"/>
  <c r="C786" i="2"/>
  <c r="H786" i="2"/>
  <c r="C785" i="2"/>
  <c r="H785" i="2"/>
  <c r="C784" i="2"/>
  <c r="H784" i="2"/>
  <c r="C783" i="2"/>
  <c r="H783" i="2"/>
  <c r="C782" i="2"/>
  <c r="H782" i="2"/>
  <c r="C781" i="2"/>
  <c r="H781" i="2"/>
  <c r="C780" i="2"/>
  <c r="H780" i="2"/>
  <c r="C779" i="2"/>
  <c r="H779" i="2"/>
  <c r="C778" i="2"/>
  <c r="H778" i="2"/>
  <c r="C777" i="2"/>
  <c r="H777" i="2"/>
  <c r="C776" i="2"/>
  <c r="H776" i="2"/>
  <c r="C775" i="2"/>
  <c r="H775" i="2"/>
  <c r="C774" i="2"/>
  <c r="H774" i="2"/>
  <c r="C773" i="2"/>
  <c r="H773" i="2"/>
  <c r="C772" i="2"/>
  <c r="H772" i="2"/>
  <c r="C771" i="2"/>
  <c r="H771" i="2"/>
  <c r="C770" i="2"/>
  <c r="H770" i="2"/>
  <c r="C769" i="2"/>
  <c r="H769" i="2"/>
  <c r="C768" i="2"/>
  <c r="H768" i="2"/>
  <c r="C767" i="2"/>
  <c r="H767" i="2"/>
  <c r="C766" i="2"/>
  <c r="H766" i="2"/>
  <c r="C765" i="2"/>
  <c r="H765" i="2"/>
  <c r="C764" i="2"/>
  <c r="H764" i="2"/>
  <c r="C763" i="2"/>
  <c r="H763" i="2"/>
  <c r="C762" i="2"/>
  <c r="H762" i="2"/>
  <c r="C761" i="2"/>
  <c r="H761" i="2"/>
  <c r="C760" i="2"/>
  <c r="H760" i="2"/>
  <c r="C759" i="2"/>
  <c r="H759" i="2"/>
  <c r="C758" i="2"/>
  <c r="H758" i="2"/>
  <c r="C757" i="2"/>
  <c r="H757" i="2"/>
  <c r="C756" i="2"/>
  <c r="H756" i="2"/>
  <c r="C755" i="2"/>
  <c r="H755" i="2"/>
  <c r="C754" i="2"/>
  <c r="H754" i="2"/>
  <c r="C753" i="2"/>
  <c r="H753" i="2"/>
  <c r="C752" i="2"/>
  <c r="H752" i="2"/>
  <c r="C751" i="2"/>
  <c r="H751" i="2"/>
  <c r="C750" i="2"/>
  <c r="H750" i="2"/>
  <c r="C749" i="2"/>
  <c r="H749" i="2"/>
  <c r="C748" i="2"/>
  <c r="H748" i="2"/>
  <c r="C747" i="2"/>
  <c r="H747" i="2"/>
  <c r="C746" i="2"/>
  <c r="H746" i="2"/>
  <c r="C745" i="2"/>
  <c r="H745" i="2"/>
  <c r="C744" i="2"/>
  <c r="H744" i="2"/>
  <c r="C743" i="2"/>
  <c r="H743" i="2"/>
  <c r="C742" i="2"/>
  <c r="H742" i="2"/>
  <c r="C741" i="2"/>
  <c r="H741" i="2"/>
  <c r="C740" i="2"/>
  <c r="H740" i="2"/>
  <c r="C739" i="2"/>
  <c r="H739" i="2"/>
  <c r="C738" i="2"/>
  <c r="H738" i="2"/>
  <c r="C737" i="2"/>
  <c r="H737" i="2"/>
  <c r="C736" i="2"/>
  <c r="H736" i="2"/>
  <c r="C735" i="2"/>
  <c r="H735" i="2"/>
  <c r="C734" i="2"/>
  <c r="H734" i="2"/>
  <c r="C733" i="2"/>
  <c r="H733" i="2"/>
  <c r="C732" i="2"/>
  <c r="H732" i="2"/>
  <c r="C731" i="2"/>
  <c r="H731" i="2"/>
  <c r="C730" i="2"/>
  <c r="H730" i="2"/>
  <c r="C729" i="2"/>
  <c r="H729" i="2"/>
  <c r="C728" i="2"/>
  <c r="H728" i="2"/>
  <c r="C727" i="2"/>
  <c r="H727" i="2"/>
  <c r="C726" i="2"/>
  <c r="H726" i="2"/>
  <c r="C725" i="2"/>
  <c r="H725" i="2"/>
  <c r="C724" i="2"/>
  <c r="H724" i="2"/>
  <c r="C723" i="2"/>
  <c r="H723" i="2"/>
  <c r="C722" i="2"/>
  <c r="H722" i="2"/>
  <c r="C721" i="2"/>
  <c r="H721" i="2"/>
  <c r="C720" i="2"/>
  <c r="H720" i="2"/>
  <c r="C719" i="2"/>
  <c r="H719" i="2"/>
  <c r="C718" i="2"/>
  <c r="H718" i="2"/>
  <c r="C717" i="2"/>
  <c r="H717" i="2"/>
  <c r="C716" i="2"/>
  <c r="H716" i="2"/>
  <c r="C715" i="2"/>
  <c r="H715" i="2"/>
  <c r="C714" i="2"/>
  <c r="H714" i="2"/>
  <c r="C713" i="2"/>
  <c r="H713" i="2"/>
  <c r="C712" i="2"/>
  <c r="H712" i="2"/>
  <c r="C711" i="2"/>
  <c r="H711" i="2"/>
  <c r="C710" i="2"/>
  <c r="H710" i="2"/>
  <c r="C709" i="2"/>
  <c r="H709" i="2"/>
  <c r="C708" i="2"/>
  <c r="H708" i="2"/>
  <c r="C707" i="2"/>
  <c r="H707" i="2"/>
  <c r="C706" i="2"/>
  <c r="H706" i="2"/>
  <c r="C705" i="2"/>
  <c r="H705" i="2"/>
  <c r="C704" i="2"/>
  <c r="H704" i="2"/>
  <c r="C703" i="2"/>
  <c r="H703" i="2"/>
  <c r="C702" i="2"/>
  <c r="H702" i="2"/>
  <c r="C701" i="2"/>
  <c r="H701" i="2"/>
  <c r="C700" i="2"/>
  <c r="H700" i="2"/>
  <c r="C699" i="2"/>
  <c r="H699" i="2"/>
  <c r="C698" i="2"/>
  <c r="H698" i="2"/>
  <c r="C697" i="2"/>
  <c r="H697" i="2"/>
  <c r="C696" i="2"/>
  <c r="H696" i="2"/>
  <c r="C695" i="2"/>
  <c r="H695" i="2"/>
  <c r="C694" i="2"/>
  <c r="H694" i="2"/>
  <c r="C693" i="2"/>
  <c r="H693" i="2"/>
  <c r="C692" i="2"/>
  <c r="H692" i="2"/>
  <c r="C691" i="2"/>
  <c r="H691" i="2"/>
  <c r="C690" i="2"/>
  <c r="H690" i="2"/>
  <c r="C689" i="2"/>
  <c r="H689" i="2"/>
  <c r="C688" i="2"/>
  <c r="H688" i="2"/>
  <c r="C687" i="2"/>
  <c r="H687" i="2"/>
  <c r="C686" i="2"/>
  <c r="H686" i="2"/>
  <c r="C685" i="2"/>
  <c r="H685" i="2"/>
  <c r="C684" i="2"/>
  <c r="H684" i="2"/>
  <c r="C683" i="2"/>
  <c r="H683" i="2"/>
  <c r="C682" i="2"/>
  <c r="H682" i="2"/>
  <c r="C681" i="2"/>
  <c r="H681" i="2"/>
  <c r="C680" i="2"/>
  <c r="H680" i="2"/>
  <c r="C679" i="2"/>
  <c r="H679" i="2"/>
  <c r="C678" i="2"/>
  <c r="H678" i="2"/>
  <c r="C677" i="2"/>
  <c r="H677" i="2"/>
  <c r="C676" i="2"/>
  <c r="H676" i="2"/>
  <c r="C675" i="2"/>
  <c r="H675" i="2"/>
  <c r="C674" i="2"/>
  <c r="H674" i="2"/>
  <c r="C673" i="2"/>
  <c r="H673" i="2"/>
  <c r="C672" i="2"/>
  <c r="H672" i="2"/>
  <c r="C671" i="2"/>
  <c r="H671" i="2"/>
  <c r="C670" i="2"/>
  <c r="H670" i="2"/>
  <c r="C669" i="2"/>
  <c r="H669" i="2"/>
  <c r="C668" i="2"/>
  <c r="H668" i="2"/>
  <c r="C667" i="2"/>
  <c r="H667" i="2"/>
  <c r="C666" i="2"/>
  <c r="H666" i="2"/>
  <c r="C665" i="2"/>
  <c r="H665" i="2"/>
  <c r="C664" i="2"/>
  <c r="H664" i="2"/>
  <c r="C663" i="2"/>
  <c r="H663" i="2"/>
  <c r="C662" i="2"/>
  <c r="H662" i="2"/>
  <c r="C661" i="2"/>
  <c r="H661" i="2"/>
  <c r="C660" i="2"/>
  <c r="H660" i="2"/>
  <c r="C659" i="2"/>
  <c r="H659" i="2"/>
  <c r="C658" i="2"/>
  <c r="H658" i="2"/>
  <c r="C657" i="2"/>
  <c r="H657" i="2"/>
  <c r="C656" i="2"/>
  <c r="H656" i="2"/>
  <c r="C655" i="2"/>
  <c r="H655" i="2"/>
  <c r="C654" i="2"/>
  <c r="H654" i="2"/>
  <c r="C653" i="2"/>
  <c r="H653" i="2"/>
  <c r="C652" i="2"/>
  <c r="H652" i="2"/>
  <c r="C651" i="2"/>
  <c r="H651" i="2"/>
  <c r="C650" i="2"/>
  <c r="H650" i="2"/>
  <c r="C649" i="2"/>
  <c r="H649" i="2"/>
  <c r="C648" i="2"/>
  <c r="H648" i="2"/>
  <c r="C647" i="2"/>
  <c r="H647" i="2"/>
  <c r="C646" i="2"/>
  <c r="H646" i="2"/>
  <c r="C645" i="2"/>
  <c r="H645" i="2"/>
  <c r="C644" i="2"/>
  <c r="H644" i="2"/>
  <c r="C643" i="2"/>
  <c r="H643" i="2"/>
  <c r="C642" i="2"/>
  <c r="H642" i="2"/>
  <c r="C641" i="2"/>
  <c r="H641" i="2"/>
  <c r="C640" i="2"/>
  <c r="H640" i="2"/>
  <c r="C639" i="2"/>
  <c r="H639" i="2"/>
  <c r="C638" i="2"/>
  <c r="H638" i="2"/>
  <c r="C637" i="2"/>
  <c r="H637" i="2"/>
  <c r="C636" i="2"/>
  <c r="H636" i="2"/>
  <c r="C635" i="2"/>
  <c r="H635" i="2"/>
  <c r="C634" i="2"/>
  <c r="H634" i="2"/>
  <c r="C633" i="2"/>
  <c r="H633" i="2"/>
  <c r="C632" i="2"/>
  <c r="H632" i="2"/>
  <c r="C631" i="2"/>
  <c r="H631" i="2"/>
  <c r="C630" i="2"/>
  <c r="H630" i="2"/>
  <c r="C629" i="2"/>
  <c r="H629" i="2"/>
  <c r="C628" i="2"/>
  <c r="H628" i="2"/>
  <c r="C627" i="2"/>
  <c r="H627" i="2"/>
  <c r="C626" i="2"/>
  <c r="H626" i="2"/>
  <c r="C625" i="2"/>
  <c r="H625" i="2"/>
  <c r="C624" i="2"/>
  <c r="H624" i="2"/>
  <c r="C623" i="2"/>
  <c r="H623" i="2"/>
  <c r="C622" i="2"/>
  <c r="H622" i="2"/>
  <c r="C621" i="2"/>
  <c r="H621" i="2"/>
  <c r="C620" i="2"/>
  <c r="H620" i="2"/>
  <c r="C619" i="2"/>
  <c r="H619" i="2"/>
  <c r="C618" i="2"/>
  <c r="H618" i="2"/>
  <c r="C617" i="2"/>
  <c r="H617" i="2"/>
  <c r="C616" i="2"/>
  <c r="H616" i="2"/>
  <c r="C615" i="2"/>
  <c r="H615" i="2"/>
  <c r="C614" i="2"/>
  <c r="H614" i="2"/>
  <c r="C613" i="2"/>
  <c r="H613" i="2"/>
  <c r="C612" i="2"/>
  <c r="H612" i="2"/>
  <c r="C611" i="2"/>
  <c r="H611" i="2"/>
  <c r="C610" i="2"/>
  <c r="H610" i="2"/>
  <c r="C609" i="2"/>
  <c r="H609" i="2"/>
  <c r="C608" i="2"/>
  <c r="H608" i="2"/>
  <c r="C607" i="2"/>
  <c r="H607" i="2"/>
  <c r="C606" i="2"/>
  <c r="H606" i="2"/>
  <c r="C605" i="2"/>
  <c r="H605" i="2"/>
  <c r="C604" i="2"/>
  <c r="H604" i="2"/>
  <c r="C603" i="2"/>
  <c r="H603" i="2"/>
  <c r="C602" i="2"/>
  <c r="H602" i="2"/>
  <c r="C601" i="2"/>
  <c r="H601" i="2"/>
  <c r="C600" i="2"/>
  <c r="H600" i="2"/>
  <c r="C599" i="2"/>
  <c r="H599" i="2"/>
  <c r="C598" i="2"/>
  <c r="H598" i="2"/>
  <c r="C597" i="2"/>
  <c r="H597" i="2"/>
  <c r="C596" i="2"/>
  <c r="H596" i="2"/>
  <c r="C595" i="2"/>
  <c r="H595" i="2"/>
  <c r="C594" i="2"/>
  <c r="H594" i="2"/>
  <c r="C593" i="2"/>
  <c r="H593" i="2"/>
  <c r="C592" i="2"/>
  <c r="H592" i="2"/>
  <c r="C591" i="2"/>
  <c r="H591" i="2"/>
  <c r="C590" i="2"/>
  <c r="H590" i="2"/>
  <c r="C589" i="2"/>
  <c r="H589" i="2"/>
  <c r="C588" i="2"/>
  <c r="H588" i="2"/>
  <c r="C587" i="2"/>
  <c r="H587" i="2"/>
  <c r="C586" i="2"/>
  <c r="H586" i="2"/>
  <c r="C585" i="2"/>
  <c r="H585" i="2"/>
  <c r="C584" i="2"/>
  <c r="H584" i="2"/>
  <c r="C583" i="2"/>
  <c r="H583" i="2"/>
  <c r="C582" i="2"/>
  <c r="H582" i="2"/>
  <c r="C581" i="2"/>
  <c r="H581" i="2"/>
  <c r="C580" i="2"/>
  <c r="H580" i="2"/>
  <c r="C579" i="2"/>
  <c r="H579" i="2"/>
  <c r="C578" i="2"/>
  <c r="H578" i="2"/>
  <c r="C577" i="2"/>
  <c r="H577" i="2"/>
  <c r="C576" i="2"/>
  <c r="H576" i="2"/>
  <c r="C575" i="2"/>
  <c r="H575" i="2"/>
  <c r="C574" i="2"/>
  <c r="H574" i="2"/>
  <c r="C573" i="2"/>
  <c r="H573" i="2"/>
  <c r="C572" i="2"/>
  <c r="H572" i="2"/>
  <c r="C571" i="2"/>
  <c r="H571" i="2"/>
  <c r="C570" i="2"/>
  <c r="H570" i="2"/>
  <c r="C569" i="2"/>
  <c r="H569" i="2"/>
  <c r="C568" i="2"/>
  <c r="H568" i="2"/>
  <c r="C567" i="2"/>
  <c r="H567" i="2"/>
  <c r="C566" i="2"/>
  <c r="H566" i="2"/>
  <c r="C565" i="2"/>
  <c r="H565" i="2"/>
  <c r="C564" i="2"/>
  <c r="H564" i="2"/>
  <c r="C563" i="2"/>
  <c r="H563" i="2"/>
  <c r="C562" i="2"/>
  <c r="H562" i="2"/>
  <c r="C561" i="2"/>
  <c r="H561" i="2"/>
  <c r="C560" i="2"/>
  <c r="H560" i="2"/>
  <c r="C559" i="2"/>
  <c r="H559" i="2"/>
  <c r="C558" i="2"/>
  <c r="H558" i="2"/>
  <c r="C557" i="2"/>
  <c r="H557" i="2"/>
  <c r="C556" i="2"/>
  <c r="H556" i="2"/>
  <c r="C555" i="2"/>
  <c r="H555" i="2"/>
  <c r="C554" i="2"/>
  <c r="H554" i="2"/>
  <c r="C553" i="2"/>
  <c r="H553" i="2"/>
  <c r="C552" i="2"/>
  <c r="H552" i="2"/>
  <c r="C551" i="2"/>
  <c r="H551" i="2"/>
  <c r="C550" i="2"/>
  <c r="H550" i="2"/>
  <c r="C549" i="2"/>
  <c r="H549" i="2"/>
  <c r="C548" i="2"/>
  <c r="H548" i="2"/>
  <c r="C547" i="2"/>
  <c r="H547" i="2"/>
  <c r="C546" i="2"/>
  <c r="H546" i="2"/>
  <c r="C545" i="2"/>
  <c r="H545" i="2"/>
  <c r="C544" i="2"/>
  <c r="H544" i="2"/>
  <c r="C543" i="2"/>
  <c r="H543" i="2"/>
  <c r="C542" i="2"/>
  <c r="H542" i="2"/>
  <c r="C541" i="2"/>
  <c r="H541" i="2"/>
  <c r="C540" i="2"/>
  <c r="H540" i="2"/>
  <c r="C539" i="2"/>
  <c r="H539" i="2"/>
  <c r="C538" i="2"/>
  <c r="H538" i="2"/>
  <c r="C537" i="2"/>
  <c r="H537" i="2"/>
  <c r="C536" i="2"/>
  <c r="H536" i="2"/>
  <c r="C535" i="2"/>
  <c r="H535" i="2"/>
  <c r="C534" i="2"/>
  <c r="H534" i="2"/>
  <c r="C533" i="2"/>
  <c r="H533" i="2"/>
  <c r="C532" i="2"/>
  <c r="H532" i="2"/>
  <c r="C531" i="2"/>
  <c r="H531" i="2"/>
  <c r="C530" i="2"/>
  <c r="H530" i="2"/>
  <c r="C529" i="2"/>
  <c r="H529" i="2"/>
  <c r="C528" i="2"/>
  <c r="H528" i="2"/>
  <c r="C527" i="2"/>
  <c r="H527" i="2"/>
  <c r="C526" i="2"/>
  <c r="H526" i="2"/>
  <c r="C525" i="2"/>
  <c r="H525" i="2"/>
  <c r="C524" i="2"/>
  <c r="H524" i="2"/>
  <c r="C523" i="2"/>
  <c r="H523" i="2"/>
  <c r="C522" i="2"/>
  <c r="H522" i="2"/>
  <c r="C521" i="2"/>
  <c r="H521" i="2"/>
  <c r="C520" i="2"/>
  <c r="H520" i="2"/>
  <c r="C519" i="2"/>
  <c r="H519" i="2"/>
  <c r="C518" i="2"/>
  <c r="H518" i="2"/>
  <c r="C517" i="2"/>
  <c r="H517" i="2"/>
  <c r="C516" i="2"/>
  <c r="H516" i="2"/>
  <c r="C515" i="2"/>
  <c r="H515" i="2"/>
  <c r="C514" i="2"/>
  <c r="H514" i="2"/>
  <c r="C513" i="2"/>
  <c r="H513" i="2"/>
  <c r="C512" i="2"/>
  <c r="H512" i="2"/>
  <c r="C511" i="2"/>
  <c r="H511" i="2"/>
  <c r="C510" i="2"/>
  <c r="H510" i="2"/>
  <c r="C509" i="2"/>
  <c r="H509" i="2"/>
  <c r="C508" i="2"/>
  <c r="H508" i="2"/>
  <c r="C507" i="2"/>
  <c r="H507" i="2"/>
  <c r="C506" i="2"/>
  <c r="H506" i="2"/>
  <c r="C505" i="2"/>
  <c r="H505" i="2"/>
  <c r="C504" i="2"/>
  <c r="H504" i="2"/>
  <c r="C503" i="2"/>
  <c r="H503" i="2"/>
  <c r="C502" i="2"/>
  <c r="H502" i="2"/>
  <c r="C501" i="2"/>
  <c r="H501" i="2"/>
  <c r="C500" i="2"/>
  <c r="H500" i="2"/>
  <c r="C499" i="2"/>
  <c r="H499" i="2"/>
  <c r="C498" i="2"/>
  <c r="H498" i="2"/>
  <c r="C497" i="2"/>
  <c r="H497" i="2"/>
  <c r="C496" i="2"/>
  <c r="H496" i="2"/>
  <c r="C495" i="2"/>
  <c r="H495" i="2"/>
  <c r="C494" i="2"/>
  <c r="H494" i="2"/>
  <c r="C493" i="2"/>
  <c r="H493" i="2"/>
  <c r="C492" i="2"/>
  <c r="H492" i="2"/>
  <c r="C491" i="2"/>
  <c r="H491" i="2"/>
  <c r="C490" i="2"/>
  <c r="H490" i="2"/>
  <c r="C489" i="2"/>
  <c r="H489" i="2"/>
  <c r="C488" i="2"/>
  <c r="H488" i="2"/>
  <c r="C487" i="2"/>
  <c r="H487" i="2"/>
  <c r="C486" i="2"/>
  <c r="H486" i="2"/>
  <c r="C485" i="2"/>
  <c r="H485" i="2"/>
  <c r="C484" i="2"/>
  <c r="H484" i="2"/>
  <c r="C483" i="2"/>
  <c r="H483" i="2"/>
  <c r="C482" i="2"/>
  <c r="H482" i="2"/>
  <c r="C481" i="2"/>
  <c r="H481" i="2"/>
  <c r="C480" i="2"/>
  <c r="H480" i="2"/>
  <c r="C479" i="2"/>
  <c r="H479" i="2"/>
  <c r="C478" i="2"/>
  <c r="H478" i="2"/>
  <c r="C477" i="2"/>
  <c r="H477" i="2"/>
  <c r="C476" i="2"/>
  <c r="H476" i="2"/>
  <c r="C475" i="2"/>
  <c r="H475" i="2"/>
  <c r="C474" i="2"/>
  <c r="H474" i="2"/>
  <c r="C473" i="2"/>
  <c r="H473" i="2"/>
  <c r="C472" i="2"/>
  <c r="H472" i="2"/>
  <c r="C471" i="2"/>
  <c r="H471" i="2"/>
  <c r="C470" i="2"/>
  <c r="H470" i="2"/>
  <c r="C469" i="2"/>
  <c r="H469" i="2"/>
  <c r="C468" i="2"/>
  <c r="H468" i="2"/>
  <c r="C467" i="2"/>
  <c r="H467" i="2"/>
  <c r="C466" i="2"/>
  <c r="H466" i="2"/>
  <c r="C465" i="2"/>
  <c r="H465" i="2"/>
  <c r="C464" i="2"/>
  <c r="H464" i="2"/>
  <c r="C463" i="2"/>
  <c r="H463" i="2"/>
  <c r="C462" i="2"/>
  <c r="H462" i="2"/>
  <c r="C461" i="2"/>
  <c r="H461" i="2"/>
  <c r="C460" i="2"/>
  <c r="H460" i="2"/>
  <c r="C459" i="2"/>
  <c r="H459" i="2"/>
  <c r="C458" i="2"/>
  <c r="H458" i="2"/>
  <c r="C457" i="2"/>
  <c r="H457" i="2"/>
  <c r="C456" i="2"/>
  <c r="H456" i="2"/>
  <c r="C455" i="2"/>
  <c r="H455" i="2"/>
  <c r="C454" i="2"/>
  <c r="H454" i="2"/>
  <c r="C453" i="2"/>
  <c r="H453" i="2"/>
  <c r="C452" i="2"/>
  <c r="H452" i="2"/>
  <c r="C451" i="2"/>
  <c r="H451" i="2"/>
  <c r="C450" i="2"/>
  <c r="H450" i="2"/>
  <c r="C449" i="2"/>
  <c r="H449" i="2"/>
  <c r="C448" i="2"/>
  <c r="H448" i="2"/>
  <c r="C447" i="2"/>
  <c r="H447" i="2"/>
  <c r="C446" i="2"/>
  <c r="H446" i="2"/>
  <c r="C445" i="2"/>
  <c r="H445" i="2"/>
  <c r="C444" i="2"/>
  <c r="H444" i="2"/>
  <c r="C443" i="2"/>
  <c r="H443" i="2"/>
  <c r="C442" i="2"/>
  <c r="H442" i="2"/>
  <c r="C441" i="2"/>
  <c r="H441" i="2"/>
  <c r="C440" i="2"/>
  <c r="H440" i="2"/>
  <c r="C439" i="2"/>
  <c r="H439" i="2"/>
  <c r="C438" i="2"/>
  <c r="H438" i="2"/>
  <c r="C437" i="2"/>
  <c r="H437" i="2"/>
  <c r="C436" i="2"/>
  <c r="H436" i="2"/>
  <c r="C435" i="2"/>
  <c r="H435" i="2"/>
  <c r="C434" i="2"/>
  <c r="H434" i="2"/>
  <c r="C433" i="2"/>
  <c r="H433" i="2"/>
  <c r="C432" i="2"/>
  <c r="H432" i="2"/>
  <c r="C431" i="2"/>
  <c r="H431" i="2"/>
  <c r="C430" i="2"/>
  <c r="H430" i="2"/>
  <c r="C429" i="2"/>
  <c r="H429" i="2"/>
  <c r="C428" i="2"/>
  <c r="H428" i="2"/>
  <c r="C427" i="2"/>
  <c r="H427" i="2"/>
  <c r="C426" i="2"/>
  <c r="H426" i="2"/>
  <c r="C425" i="2"/>
  <c r="H425" i="2"/>
  <c r="C424" i="2"/>
  <c r="H424" i="2"/>
  <c r="C423" i="2"/>
  <c r="H423" i="2"/>
  <c r="C422" i="2"/>
  <c r="H422" i="2"/>
  <c r="C421" i="2"/>
  <c r="H421" i="2"/>
  <c r="C420" i="2"/>
  <c r="H420" i="2"/>
  <c r="C419" i="2"/>
  <c r="H419" i="2"/>
  <c r="C418" i="2"/>
  <c r="H418" i="2"/>
  <c r="C417" i="2"/>
  <c r="H417" i="2"/>
  <c r="C416" i="2"/>
  <c r="H416" i="2"/>
  <c r="C415" i="2"/>
  <c r="H415" i="2"/>
  <c r="C414" i="2"/>
  <c r="H414" i="2"/>
  <c r="C413" i="2"/>
  <c r="H413" i="2"/>
  <c r="C412" i="2"/>
  <c r="H412" i="2"/>
  <c r="C411" i="2"/>
  <c r="H411" i="2"/>
  <c r="C410" i="2"/>
  <c r="H410" i="2"/>
  <c r="C409" i="2"/>
  <c r="H409" i="2"/>
  <c r="C408" i="2"/>
  <c r="H408" i="2"/>
  <c r="C407" i="2"/>
  <c r="H407" i="2"/>
  <c r="C406" i="2"/>
  <c r="H406" i="2"/>
  <c r="C405" i="2"/>
  <c r="H405" i="2"/>
  <c r="C404" i="2"/>
  <c r="H404" i="2"/>
  <c r="C403" i="2"/>
  <c r="H403" i="2"/>
  <c r="C402" i="2"/>
  <c r="H402" i="2"/>
  <c r="C401" i="2"/>
  <c r="H401" i="2"/>
  <c r="C400" i="2"/>
  <c r="H400" i="2"/>
  <c r="C399" i="2"/>
  <c r="H399" i="2"/>
  <c r="C398" i="2"/>
  <c r="H398" i="2"/>
  <c r="C397" i="2"/>
  <c r="H397" i="2"/>
  <c r="C396" i="2"/>
  <c r="H396" i="2"/>
  <c r="C395" i="2"/>
  <c r="H395" i="2"/>
  <c r="C394" i="2"/>
  <c r="H394" i="2"/>
  <c r="C393" i="2"/>
  <c r="H393" i="2"/>
  <c r="C392" i="2"/>
  <c r="H392" i="2"/>
  <c r="C391" i="2"/>
  <c r="H391" i="2"/>
  <c r="C390" i="2"/>
  <c r="H390" i="2"/>
  <c r="C389" i="2"/>
  <c r="H389" i="2"/>
  <c r="C388" i="2"/>
  <c r="H388" i="2"/>
  <c r="C387" i="2"/>
  <c r="H387" i="2"/>
  <c r="C386" i="2"/>
  <c r="H386" i="2"/>
  <c r="C385" i="2"/>
  <c r="H385" i="2"/>
  <c r="C384" i="2"/>
  <c r="H384" i="2"/>
  <c r="C383" i="2"/>
  <c r="H383" i="2"/>
  <c r="C382" i="2"/>
  <c r="H382" i="2"/>
  <c r="C381" i="2"/>
  <c r="H381" i="2"/>
  <c r="C380" i="2"/>
  <c r="H380" i="2"/>
  <c r="C379" i="2"/>
  <c r="H379" i="2"/>
  <c r="C378" i="2"/>
  <c r="H378" i="2"/>
  <c r="C377" i="2"/>
  <c r="H377" i="2"/>
  <c r="C376" i="2"/>
  <c r="H376" i="2"/>
  <c r="C375" i="2"/>
  <c r="H375" i="2"/>
  <c r="C374" i="2"/>
  <c r="H374" i="2"/>
  <c r="C373" i="2"/>
  <c r="H373" i="2"/>
  <c r="C372" i="2"/>
  <c r="H372" i="2"/>
  <c r="C371" i="2"/>
  <c r="H371" i="2"/>
  <c r="C370" i="2"/>
  <c r="H370" i="2"/>
  <c r="C369" i="2"/>
  <c r="H369" i="2"/>
  <c r="C368" i="2"/>
  <c r="H368" i="2"/>
  <c r="C367" i="2"/>
  <c r="H367" i="2"/>
  <c r="C366" i="2"/>
  <c r="H366" i="2"/>
  <c r="C365" i="2"/>
  <c r="H365" i="2"/>
  <c r="C364" i="2"/>
  <c r="H364" i="2"/>
  <c r="C363" i="2"/>
  <c r="H363" i="2"/>
  <c r="C362" i="2"/>
  <c r="H362" i="2"/>
  <c r="C361" i="2"/>
  <c r="H361" i="2"/>
  <c r="C360" i="2"/>
  <c r="H360" i="2"/>
  <c r="C359" i="2"/>
  <c r="H359" i="2"/>
  <c r="C358" i="2"/>
  <c r="H358" i="2"/>
  <c r="C357" i="2"/>
  <c r="H357" i="2"/>
  <c r="C356" i="2"/>
  <c r="H356" i="2"/>
  <c r="C355" i="2"/>
  <c r="H355" i="2"/>
  <c r="C354" i="2"/>
  <c r="H354" i="2"/>
  <c r="C353" i="2"/>
  <c r="H353" i="2"/>
  <c r="C352" i="2"/>
  <c r="H352" i="2"/>
  <c r="C351" i="2"/>
  <c r="H351" i="2"/>
  <c r="C350" i="2"/>
  <c r="H350" i="2"/>
  <c r="C349" i="2"/>
  <c r="H349" i="2"/>
  <c r="C348" i="2"/>
  <c r="H348" i="2"/>
  <c r="C347" i="2"/>
  <c r="H347" i="2"/>
  <c r="C346" i="2"/>
  <c r="H346" i="2"/>
  <c r="C345" i="2"/>
  <c r="H345" i="2"/>
  <c r="C344" i="2"/>
  <c r="H344" i="2"/>
  <c r="C343" i="2"/>
  <c r="H343" i="2"/>
  <c r="C342" i="2"/>
  <c r="H342" i="2"/>
  <c r="C341" i="2"/>
  <c r="H341" i="2"/>
  <c r="C340" i="2"/>
  <c r="H340" i="2"/>
  <c r="C339" i="2"/>
  <c r="H339" i="2"/>
  <c r="C338" i="2"/>
  <c r="H338" i="2"/>
  <c r="C337" i="2"/>
  <c r="H337" i="2"/>
  <c r="C336" i="2"/>
  <c r="H336" i="2"/>
  <c r="C335" i="2"/>
  <c r="H335" i="2"/>
  <c r="C334" i="2"/>
  <c r="H334" i="2"/>
  <c r="C333" i="2"/>
  <c r="H333" i="2"/>
  <c r="C332" i="2"/>
  <c r="H332" i="2"/>
  <c r="C331" i="2"/>
  <c r="H331" i="2"/>
  <c r="C330" i="2"/>
  <c r="H330" i="2"/>
  <c r="C329" i="2"/>
  <c r="H329" i="2"/>
  <c r="C328" i="2"/>
  <c r="H328" i="2"/>
  <c r="C327" i="2"/>
  <c r="H327" i="2"/>
  <c r="C326" i="2"/>
  <c r="H326" i="2"/>
  <c r="C325" i="2"/>
  <c r="H325" i="2"/>
  <c r="C324" i="2"/>
  <c r="H324" i="2"/>
  <c r="C323" i="2"/>
  <c r="H323" i="2"/>
  <c r="C322" i="2"/>
  <c r="H322" i="2"/>
  <c r="C321" i="2"/>
  <c r="H321" i="2"/>
  <c r="C320" i="2"/>
  <c r="H320" i="2"/>
  <c r="C319" i="2"/>
  <c r="H319" i="2"/>
  <c r="C318" i="2"/>
  <c r="H318" i="2"/>
  <c r="C317" i="2"/>
  <c r="H317" i="2"/>
  <c r="C316" i="2"/>
  <c r="H316" i="2"/>
  <c r="C315" i="2"/>
  <c r="H315" i="2"/>
  <c r="C314" i="2"/>
  <c r="H314" i="2"/>
  <c r="C313" i="2"/>
  <c r="H313" i="2"/>
  <c r="C312" i="2"/>
  <c r="H312" i="2"/>
  <c r="C311" i="2"/>
  <c r="H311" i="2"/>
  <c r="C310" i="2"/>
  <c r="H310" i="2"/>
  <c r="C309" i="2"/>
  <c r="H309" i="2"/>
  <c r="C308" i="2"/>
  <c r="H308" i="2"/>
  <c r="C307" i="2"/>
  <c r="H307" i="2"/>
  <c r="C306" i="2"/>
  <c r="H306" i="2"/>
  <c r="C305" i="2"/>
  <c r="H305" i="2"/>
  <c r="C304" i="2"/>
  <c r="H304" i="2"/>
  <c r="C303" i="2"/>
  <c r="H303" i="2"/>
  <c r="C302" i="2"/>
  <c r="H302" i="2"/>
  <c r="C301" i="2"/>
  <c r="H301" i="2"/>
  <c r="C300" i="2"/>
  <c r="H300" i="2"/>
  <c r="C299" i="2"/>
  <c r="H299" i="2"/>
  <c r="C298" i="2"/>
  <c r="H298" i="2"/>
  <c r="C297" i="2"/>
  <c r="H297" i="2"/>
  <c r="C296" i="2"/>
  <c r="H296" i="2"/>
  <c r="C295" i="2"/>
  <c r="H295" i="2"/>
  <c r="C294" i="2"/>
  <c r="H294" i="2"/>
  <c r="C293" i="2"/>
  <c r="H293" i="2"/>
  <c r="C292" i="2"/>
  <c r="H292" i="2"/>
  <c r="C291" i="2"/>
  <c r="H291" i="2"/>
  <c r="C290" i="2"/>
  <c r="H290" i="2"/>
  <c r="C289" i="2"/>
  <c r="H289" i="2"/>
  <c r="C288" i="2"/>
  <c r="H288" i="2"/>
  <c r="C287" i="2"/>
  <c r="H287" i="2"/>
  <c r="C286" i="2"/>
  <c r="H286" i="2"/>
  <c r="C285" i="2"/>
  <c r="H285" i="2"/>
  <c r="C284" i="2"/>
  <c r="H284" i="2"/>
  <c r="C283" i="2"/>
  <c r="H283" i="2"/>
  <c r="C282" i="2"/>
  <c r="H282" i="2"/>
  <c r="C281" i="2"/>
  <c r="H281" i="2"/>
  <c r="C280" i="2"/>
  <c r="H280" i="2"/>
  <c r="C279" i="2"/>
  <c r="H279" i="2"/>
  <c r="C278" i="2"/>
  <c r="H278" i="2"/>
  <c r="C277" i="2"/>
  <c r="H277" i="2"/>
  <c r="C276" i="2"/>
  <c r="H276" i="2"/>
  <c r="C275" i="2"/>
  <c r="H275" i="2"/>
  <c r="C274" i="2"/>
  <c r="H274" i="2"/>
  <c r="C273" i="2"/>
  <c r="H273" i="2"/>
  <c r="C272" i="2"/>
  <c r="H272" i="2"/>
  <c r="C271" i="2"/>
  <c r="H271" i="2"/>
  <c r="C270" i="2"/>
  <c r="H270" i="2"/>
  <c r="C269" i="2"/>
  <c r="H269" i="2"/>
  <c r="C268" i="2"/>
  <c r="H268" i="2"/>
  <c r="C267" i="2"/>
  <c r="H267" i="2"/>
  <c r="C266" i="2"/>
  <c r="H266" i="2"/>
  <c r="C265" i="2"/>
  <c r="H265" i="2"/>
  <c r="C264" i="2"/>
  <c r="H264" i="2"/>
  <c r="C263" i="2"/>
  <c r="H263" i="2"/>
  <c r="C262" i="2"/>
  <c r="H262" i="2"/>
  <c r="C261" i="2"/>
  <c r="H261" i="2"/>
  <c r="C260" i="2"/>
  <c r="H260" i="2"/>
  <c r="C259" i="2"/>
  <c r="H259" i="2"/>
  <c r="C258" i="2"/>
  <c r="H258" i="2"/>
  <c r="C257" i="2"/>
  <c r="H257" i="2"/>
  <c r="C256" i="2"/>
  <c r="H256" i="2"/>
  <c r="C255" i="2"/>
  <c r="H255" i="2"/>
  <c r="C254" i="2"/>
  <c r="H254" i="2"/>
  <c r="C253" i="2"/>
  <c r="H253" i="2"/>
  <c r="C252" i="2"/>
  <c r="H252" i="2"/>
  <c r="C251" i="2"/>
  <c r="H251" i="2"/>
  <c r="C250" i="2"/>
  <c r="H250" i="2"/>
  <c r="C249" i="2"/>
  <c r="H249" i="2"/>
  <c r="C248" i="2"/>
  <c r="H248" i="2"/>
  <c r="C247" i="2"/>
  <c r="H247" i="2"/>
  <c r="C246" i="2"/>
  <c r="H246" i="2"/>
  <c r="C245" i="2"/>
  <c r="H245" i="2"/>
  <c r="C244" i="2"/>
  <c r="H244" i="2"/>
  <c r="C243" i="2"/>
  <c r="H243" i="2"/>
  <c r="C242" i="2"/>
  <c r="H242" i="2"/>
  <c r="C241" i="2"/>
  <c r="H241" i="2"/>
  <c r="C240" i="2"/>
  <c r="H240" i="2"/>
  <c r="C239" i="2"/>
  <c r="H239" i="2"/>
  <c r="C238" i="2"/>
  <c r="H238" i="2"/>
  <c r="C237" i="2"/>
  <c r="H237" i="2"/>
  <c r="C236" i="2"/>
  <c r="H236" i="2"/>
  <c r="C235" i="2"/>
  <c r="H235" i="2"/>
  <c r="C234" i="2"/>
  <c r="H234" i="2"/>
  <c r="C233" i="2"/>
  <c r="H233" i="2"/>
  <c r="C232" i="2"/>
  <c r="H232" i="2"/>
  <c r="C231" i="2"/>
  <c r="H231" i="2"/>
  <c r="C230" i="2"/>
  <c r="H230" i="2"/>
  <c r="C229" i="2"/>
  <c r="H229" i="2"/>
  <c r="C228" i="2"/>
  <c r="H228" i="2"/>
  <c r="C227" i="2"/>
  <c r="H227" i="2"/>
  <c r="C226" i="2"/>
  <c r="H226" i="2"/>
  <c r="C225" i="2"/>
  <c r="H225" i="2"/>
  <c r="C224" i="2"/>
  <c r="H224" i="2"/>
  <c r="C223" i="2"/>
  <c r="H223" i="2"/>
  <c r="C222" i="2"/>
  <c r="H222" i="2"/>
  <c r="C221" i="2"/>
  <c r="H221" i="2"/>
  <c r="C220" i="2"/>
  <c r="H220" i="2"/>
  <c r="C219" i="2"/>
  <c r="H219" i="2"/>
  <c r="C218" i="2"/>
  <c r="H218" i="2"/>
  <c r="C217" i="2"/>
  <c r="H217" i="2"/>
  <c r="C216" i="2"/>
  <c r="H216" i="2"/>
  <c r="C215" i="2"/>
  <c r="H215" i="2"/>
  <c r="C214" i="2"/>
  <c r="H214" i="2"/>
  <c r="C213" i="2"/>
  <c r="H213" i="2"/>
  <c r="C212" i="2"/>
  <c r="H212" i="2"/>
  <c r="C211" i="2"/>
  <c r="H211" i="2"/>
  <c r="C210" i="2"/>
  <c r="H210" i="2"/>
  <c r="C209" i="2"/>
  <c r="H209" i="2"/>
  <c r="C208" i="2"/>
  <c r="H208" i="2"/>
  <c r="C207" i="2"/>
  <c r="H207" i="2"/>
  <c r="C206" i="2"/>
  <c r="H206" i="2"/>
  <c r="C205" i="2"/>
  <c r="H205" i="2"/>
  <c r="C204" i="2"/>
  <c r="H204" i="2"/>
  <c r="C203" i="2"/>
  <c r="H203" i="2"/>
  <c r="C202" i="2"/>
  <c r="H202" i="2"/>
  <c r="C201" i="2"/>
  <c r="H201" i="2"/>
  <c r="B4970" i="2"/>
  <c r="E4970" i="2"/>
  <c r="G4970" i="2"/>
  <c r="D4970" i="2"/>
  <c r="B4971" i="2"/>
  <c r="E4971" i="2"/>
  <c r="G4971" i="2"/>
  <c r="D4971" i="2"/>
  <c r="B4972" i="2"/>
  <c r="E4972" i="2"/>
  <c r="G4972" i="2"/>
  <c r="D4972" i="2"/>
  <c r="B4973" i="2"/>
  <c r="E4973" i="2"/>
  <c r="G4973" i="2"/>
  <c r="D4973" i="2"/>
  <c r="B4974" i="2"/>
  <c r="E4974" i="2"/>
  <c r="G4974" i="2"/>
  <c r="D4974" i="2"/>
  <c r="B4975" i="2"/>
  <c r="E4975" i="2"/>
  <c r="G4975" i="2"/>
  <c r="D4975" i="2"/>
  <c r="B4976" i="2"/>
  <c r="E4976" i="2"/>
  <c r="G4976" i="2"/>
  <c r="D4976" i="2"/>
  <c r="B4977" i="2"/>
  <c r="E4977" i="2"/>
  <c r="G4977" i="2"/>
  <c r="D4977" i="2"/>
  <c r="B4978" i="2"/>
  <c r="E4978" i="2"/>
  <c r="G4978" i="2"/>
  <c r="D4978" i="2"/>
  <c r="B4979" i="2"/>
  <c r="E4979" i="2"/>
  <c r="G4979" i="2"/>
  <c r="D4979" i="2"/>
  <c r="B4980" i="2"/>
  <c r="E4980" i="2"/>
  <c r="G4980" i="2"/>
  <c r="D4980" i="2"/>
  <c r="B4981" i="2"/>
  <c r="E4981" i="2"/>
  <c r="G4981" i="2"/>
  <c r="D4981" i="2"/>
  <c r="B4982" i="2"/>
  <c r="E4982" i="2"/>
  <c r="G4982" i="2"/>
  <c r="D4982" i="2"/>
  <c r="B4983" i="2"/>
  <c r="E4983" i="2"/>
  <c r="G4983" i="2"/>
  <c r="D4983" i="2"/>
  <c r="B4984" i="2"/>
  <c r="E4984" i="2"/>
  <c r="G4984" i="2"/>
  <c r="D4984" i="2"/>
  <c r="B4985" i="2"/>
  <c r="E4985" i="2"/>
  <c r="G4985" i="2"/>
  <c r="D4985" i="2"/>
  <c r="B4986" i="2"/>
  <c r="E4986" i="2"/>
  <c r="G4986" i="2"/>
  <c r="D4986" i="2"/>
  <c r="B4987" i="2"/>
  <c r="E4987" i="2"/>
  <c r="G4987" i="2"/>
  <c r="D4987" i="2"/>
  <c r="B4988" i="2"/>
  <c r="E4988" i="2"/>
  <c r="G4988" i="2"/>
  <c r="D4988" i="2"/>
  <c r="B4989" i="2"/>
  <c r="E4989" i="2"/>
  <c r="G4989" i="2"/>
  <c r="D4989" i="2"/>
  <c r="B4990" i="2"/>
  <c r="E4990" i="2"/>
  <c r="G4990" i="2"/>
  <c r="D4990" i="2"/>
  <c r="B4991" i="2"/>
  <c r="E4991" i="2"/>
  <c r="G4991" i="2"/>
  <c r="D4991" i="2"/>
  <c r="B4992" i="2"/>
  <c r="E4992" i="2"/>
  <c r="G4992" i="2"/>
  <c r="D4992" i="2"/>
  <c r="B4993" i="2"/>
  <c r="E4993" i="2"/>
  <c r="G4993" i="2"/>
  <c r="D4993" i="2"/>
  <c r="B4994" i="2"/>
  <c r="E4994" i="2"/>
  <c r="G4994" i="2"/>
  <c r="D4994" i="2"/>
  <c r="B4995" i="2"/>
  <c r="E4995" i="2"/>
  <c r="G4995" i="2"/>
  <c r="D4995" i="2"/>
  <c r="B4996" i="2"/>
  <c r="E4996" i="2"/>
  <c r="G4996" i="2"/>
  <c r="D4996" i="2"/>
  <c r="B4997" i="2"/>
  <c r="E4997" i="2"/>
  <c r="G4997" i="2"/>
  <c r="D4997" i="2"/>
  <c r="B4998" i="2"/>
  <c r="E4998" i="2"/>
  <c r="G4998" i="2"/>
  <c r="D4998" i="2"/>
  <c r="B4999" i="2"/>
  <c r="E4999" i="2"/>
  <c r="G4999" i="2"/>
  <c r="D4999" i="2"/>
  <c r="B5000" i="2"/>
  <c r="E5000" i="2"/>
  <c r="G5000" i="2"/>
  <c r="D5000" i="2"/>
  <c r="B5001" i="2"/>
  <c r="E5001" i="2"/>
  <c r="G5001" i="2"/>
  <c r="D5001" i="2"/>
  <c r="B5002" i="2"/>
  <c r="E5002" i="2"/>
  <c r="G5002" i="2"/>
  <c r="D5002" i="2"/>
  <c r="B5003" i="2"/>
  <c r="E5003" i="2"/>
  <c r="G5003" i="2"/>
  <c r="D5003" i="2"/>
  <c r="B5004" i="2"/>
  <c r="E5004" i="2"/>
  <c r="G5004" i="2"/>
  <c r="D5004" i="2"/>
  <c r="B5005" i="2"/>
  <c r="E5005" i="2"/>
  <c r="G5005" i="2"/>
  <c r="D5005" i="2"/>
  <c r="P5" i="2"/>
  <c r="P6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W9" i="2" l="1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80" i="2"/>
  <c r="C4979" i="2"/>
  <c r="C4978" i="2"/>
  <c r="C4977" i="2"/>
  <c r="C4976" i="2"/>
  <c r="C4975" i="2"/>
  <c r="C4974" i="2"/>
  <c r="C4973" i="2"/>
  <c r="C4972" i="2"/>
  <c r="C4971" i="2"/>
  <c r="C4970" i="2"/>
  <c r="X2" i="5"/>
  <c r="Y2" i="5" s="1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13" i="5" l="1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714" i="5"/>
  <c r="B715" i="5"/>
  <c r="B716" i="5"/>
  <c r="B717" i="5"/>
  <c r="B718" i="5"/>
  <c r="B719" i="5"/>
  <c r="B720" i="5"/>
  <c r="B721" i="5"/>
  <c r="B722" i="5"/>
  <c r="B723" i="5"/>
  <c r="B724" i="5"/>
  <c r="B725" i="5"/>
  <c r="B726" i="5"/>
  <c r="B727" i="5"/>
  <c r="B728" i="5"/>
  <c r="B729" i="5"/>
  <c r="B730" i="5"/>
  <c r="B731" i="5"/>
  <c r="B732" i="5"/>
  <c r="B733" i="5"/>
  <c r="B734" i="5"/>
  <c r="B735" i="5"/>
  <c r="B736" i="5"/>
  <c r="B737" i="5"/>
  <c r="B738" i="5"/>
  <c r="B739" i="5"/>
  <c r="B740" i="5"/>
  <c r="B741" i="5"/>
  <c r="B742" i="5"/>
  <c r="B743" i="5"/>
  <c r="B744" i="5"/>
  <c r="B745" i="5"/>
  <c r="B746" i="5"/>
  <c r="B747" i="5"/>
  <c r="B748" i="5"/>
  <c r="B749" i="5"/>
  <c r="B750" i="5"/>
  <c r="B751" i="5"/>
  <c r="B752" i="5"/>
  <c r="B753" i="5"/>
  <c r="B754" i="5"/>
  <c r="B755" i="5"/>
  <c r="B756" i="5"/>
  <c r="B757" i="5"/>
  <c r="B758" i="5"/>
  <c r="B759" i="5"/>
  <c r="B760" i="5"/>
  <c r="B761" i="5"/>
  <c r="B762" i="5"/>
  <c r="B763" i="5"/>
  <c r="B764" i="5"/>
  <c r="B765" i="5"/>
  <c r="B766" i="5"/>
  <c r="B767" i="5"/>
  <c r="B768" i="5"/>
  <c r="B769" i="5"/>
  <c r="B770" i="5"/>
  <c r="B771" i="5"/>
  <c r="B772" i="5"/>
  <c r="B773" i="5"/>
  <c r="B774" i="5"/>
  <c r="B775" i="5"/>
  <c r="B776" i="5"/>
  <c r="B777" i="5"/>
  <c r="B778" i="5"/>
  <c r="B779" i="5"/>
  <c r="B780" i="5"/>
  <c r="B781" i="5"/>
  <c r="B782" i="5"/>
  <c r="B783" i="5"/>
  <c r="B784" i="5"/>
  <c r="B785" i="5"/>
  <c r="B786" i="5"/>
  <c r="B787" i="5"/>
  <c r="B788" i="5"/>
  <c r="B789" i="5"/>
  <c r="B790" i="5"/>
  <c r="B791" i="5"/>
  <c r="B792" i="5"/>
  <c r="B793" i="5"/>
  <c r="B794" i="5"/>
  <c r="B795" i="5"/>
  <c r="B796" i="5"/>
  <c r="B797" i="5"/>
  <c r="B798" i="5"/>
  <c r="B799" i="5"/>
  <c r="B800" i="5"/>
  <c r="B801" i="5"/>
  <c r="B802" i="5"/>
  <c r="B803" i="5"/>
  <c r="B804" i="5"/>
  <c r="B805" i="5"/>
  <c r="B806" i="5"/>
  <c r="B807" i="5"/>
  <c r="B808" i="5"/>
  <c r="B809" i="5"/>
  <c r="B810" i="5"/>
  <c r="B811" i="5"/>
  <c r="B812" i="5"/>
  <c r="B813" i="5"/>
  <c r="B814" i="5"/>
  <c r="B815" i="5"/>
  <c r="B816" i="5"/>
  <c r="B817" i="5"/>
  <c r="B818" i="5"/>
  <c r="B819" i="5"/>
  <c r="B820" i="5"/>
  <c r="B821" i="5"/>
  <c r="B822" i="5"/>
  <c r="B823" i="5"/>
  <c r="B824" i="5"/>
  <c r="B825" i="5"/>
  <c r="B826" i="5"/>
  <c r="B827" i="5"/>
  <c r="B828" i="5"/>
  <c r="B829" i="5"/>
  <c r="B830" i="5"/>
  <c r="B831" i="5"/>
  <c r="B832" i="5"/>
  <c r="B833" i="5"/>
  <c r="B834" i="5"/>
  <c r="B835" i="5"/>
  <c r="B836" i="5"/>
  <c r="B837" i="5"/>
  <c r="B838" i="5"/>
  <c r="B839" i="5"/>
  <c r="B840" i="5"/>
  <c r="B841" i="5"/>
  <c r="B842" i="5"/>
  <c r="B843" i="5"/>
  <c r="B844" i="5"/>
  <c r="B845" i="5"/>
  <c r="B846" i="5"/>
  <c r="B847" i="5"/>
  <c r="B848" i="5"/>
  <c r="B849" i="5"/>
  <c r="B850" i="5"/>
  <c r="B851" i="5"/>
  <c r="B852" i="5"/>
  <c r="B853" i="5"/>
  <c r="B854" i="5"/>
  <c r="B855" i="5"/>
  <c r="B856" i="5"/>
  <c r="B857" i="5"/>
  <c r="B858" i="5"/>
  <c r="B859" i="5"/>
  <c r="B860" i="5"/>
  <c r="B861" i="5"/>
  <c r="B862" i="5"/>
  <c r="B863" i="5"/>
  <c r="B864" i="5"/>
  <c r="B865" i="5"/>
  <c r="B866" i="5"/>
  <c r="B867" i="5"/>
  <c r="B868" i="5"/>
  <c r="B869" i="5"/>
  <c r="B870" i="5"/>
  <c r="B871" i="5"/>
  <c r="B872" i="5"/>
  <c r="B873" i="5"/>
  <c r="B874" i="5"/>
  <c r="B875" i="5"/>
  <c r="B876" i="5"/>
  <c r="B877" i="5"/>
  <c r="B878" i="5"/>
  <c r="B879" i="5"/>
  <c r="B880" i="5"/>
  <c r="B881" i="5"/>
  <c r="B882" i="5"/>
  <c r="B883" i="5"/>
  <c r="B884" i="5"/>
  <c r="B885" i="5"/>
  <c r="B886" i="5"/>
  <c r="B887" i="5"/>
  <c r="B888" i="5"/>
  <c r="B889" i="5"/>
  <c r="B890" i="5"/>
  <c r="B891" i="5"/>
  <c r="B892" i="5"/>
  <c r="B893" i="5"/>
  <c r="B894" i="5"/>
  <c r="B895" i="5"/>
  <c r="B896" i="5"/>
  <c r="B897" i="5"/>
  <c r="B898" i="5"/>
  <c r="B899" i="5"/>
  <c r="B900" i="5"/>
  <c r="B901" i="5"/>
  <c r="B902" i="5"/>
  <c r="B903" i="5"/>
  <c r="B904" i="5"/>
  <c r="B905" i="5"/>
  <c r="B906" i="5"/>
  <c r="B907" i="5"/>
  <c r="B908" i="5"/>
  <c r="B909" i="5"/>
  <c r="B910" i="5"/>
  <c r="B911" i="5"/>
  <c r="B912" i="5"/>
  <c r="B913" i="5"/>
  <c r="B914" i="5"/>
  <c r="B915" i="5"/>
  <c r="B916" i="5"/>
  <c r="B917" i="5"/>
  <c r="B918" i="5"/>
  <c r="B919" i="5"/>
  <c r="B920" i="5"/>
  <c r="B921" i="5"/>
  <c r="B922" i="5"/>
  <c r="B923" i="5"/>
  <c r="B924" i="5"/>
  <c r="B925" i="5"/>
  <c r="B926" i="5"/>
  <c r="B927" i="5"/>
  <c r="B928" i="5"/>
  <c r="B929" i="5"/>
  <c r="B930" i="5"/>
  <c r="B931" i="5"/>
  <c r="B932" i="5"/>
  <c r="B933" i="5"/>
  <c r="B934" i="5"/>
  <c r="B935" i="5"/>
  <c r="B936" i="5"/>
  <c r="B937" i="5"/>
  <c r="B938" i="5"/>
  <c r="B939" i="5"/>
  <c r="B940" i="5"/>
  <c r="B941" i="5"/>
  <c r="B942" i="5"/>
  <c r="B943" i="5"/>
  <c r="B944" i="5"/>
  <c r="B945" i="5"/>
  <c r="B946" i="5"/>
  <c r="B947" i="5"/>
  <c r="B948" i="5"/>
  <c r="B949" i="5"/>
  <c r="B950" i="5"/>
  <c r="B951" i="5"/>
  <c r="B952" i="5"/>
  <c r="B953" i="5"/>
  <c r="B954" i="5"/>
  <c r="B955" i="5"/>
  <c r="B956" i="5"/>
  <c r="B957" i="5"/>
  <c r="B958" i="5"/>
  <c r="B959" i="5"/>
  <c r="B960" i="5"/>
  <c r="B961" i="5"/>
  <c r="B962" i="5"/>
  <c r="B963" i="5"/>
  <c r="B964" i="5"/>
  <c r="B965" i="5"/>
  <c r="B966" i="5"/>
  <c r="B967" i="5"/>
  <c r="B968" i="5"/>
  <c r="B969" i="5"/>
  <c r="B970" i="5"/>
  <c r="B971" i="5"/>
  <c r="B972" i="5"/>
  <c r="B973" i="5"/>
  <c r="B974" i="5"/>
  <c r="B975" i="5"/>
  <c r="B976" i="5"/>
  <c r="B977" i="5"/>
  <c r="B978" i="5"/>
  <c r="B979" i="5"/>
  <c r="B980" i="5"/>
  <c r="B981" i="5"/>
  <c r="B982" i="5"/>
  <c r="B983" i="5"/>
  <c r="B984" i="5"/>
  <c r="B985" i="5"/>
  <c r="B986" i="5"/>
  <c r="B987" i="5"/>
  <c r="B988" i="5"/>
  <c r="B989" i="5"/>
  <c r="B990" i="5"/>
  <c r="B991" i="5"/>
  <c r="B992" i="5"/>
  <c r="B993" i="5"/>
  <c r="B994" i="5"/>
  <c r="B995" i="5"/>
  <c r="B996" i="5"/>
  <c r="B997" i="5"/>
  <c r="B998" i="5"/>
  <c r="B999" i="5"/>
  <c r="B1000" i="5"/>
  <c r="B1001" i="5"/>
  <c r="B1002" i="5"/>
  <c r="B1003" i="5"/>
  <c r="B1004" i="5"/>
  <c r="B1005" i="5"/>
  <c r="B1006" i="5"/>
  <c r="B1007" i="5"/>
  <c r="B1008" i="5"/>
  <c r="B1009" i="5"/>
  <c r="B1010" i="5"/>
  <c r="B1011" i="5"/>
  <c r="B1012" i="5"/>
  <c r="B1013" i="5"/>
  <c r="B1014" i="5"/>
  <c r="B1015" i="5"/>
  <c r="B1016" i="5"/>
  <c r="B1017" i="5"/>
  <c r="B1018" i="5"/>
  <c r="B1019" i="5"/>
  <c r="B1020" i="5"/>
  <c r="B1021" i="5"/>
  <c r="B1022" i="5"/>
  <c r="B1023" i="5"/>
  <c r="B1024" i="5"/>
  <c r="B1025" i="5"/>
  <c r="B1026" i="5"/>
  <c r="B1027" i="5"/>
  <c r="B1028" i="5"/>
  <c r="B1029" i="5"/>
  <c r="B1030" i="5"/>
  <c r="B1031" i="5"/>
  <c r="B1032" i="5"/>
  <c r="B1033" i="5"/>
  <c r="B1034" i="5"/>
  <c r="B1035" i="5"/>
  <c r="B1036" i="5"/>
  <c r="B1037" i="5"/>
  <c r="B1038" i="5"/>
  <c r="B1039" i="5"/>
  <c r="B1040" i="5"/>
  <c r="B1041" i="5"/>
  <c r="B1042" i="5"/>
  <c r="B1043" i="5"/>
  <c r="B1044" i="5"/>
  <c r="B1045" i="5"/>
  <c r="B1046" i="5"/>
  <c r="B1047" i="5"/>
  <c r="B1048" i="5"/>
  <c r="B1049" i="5"/>
  <c r="B1050" i="5"/>
  <c r="B1051" i="5"/>
  <c r="B1052" i="5"/>
  <c r="B1053" i="5"/>
  <c r="B1054" i="5"/>
  <c r="B1055" i="5"/>
  <c r="B1056" i="5"/>
  <c r="B1057" i="5"/>
  <c r="B1058" i="5"/>
  <c r="B1059" i="5"/>
  <c r="B1060" i="5"/>
  <c r="B1061" i="5"/>
  <c r="B1062" i="5"/>
  <c r="B1063" i="5"/>
  <c r="B1064" i="5"/>
  <c r="B1065" i="5"/>
  <c r="B1066" i="5"/>
  <c r="B1067" i="5"/>
  <c r="B1068" i="5"/>
  <c r="B1069" i="5"/>
  <c r="B1070" i="5"/>
  <c r="B1071" i="5"/>
  <c r="B1072" i="5"/>
  <c r="B1073" i="5"/>
  <c r="B1074" i="5"/>
  <c r="B1075" i="5"/>
  <c r="B1076" i="5"/>
  <c r="B1077" i="5"/>
  <c r="B1078" i="5"/>
  <c r="B1079" i="5"/>
  <c r="B1080" i="5"/>
  <c r="B1081" i="5"/>
  <c r="B1082" i="5"/>
  <c r="B1083" i="5"/>
  <c r="B1084" i="5"/>
  <c r="B1085" i="5"/>
  <c r="B1086" i="5"/>
  <c r="B1087" i="5"/>
  <c r="B1088" i="5"/>
  <c r="B1089" i="5"/>
  <c r="B1090" i="5"/>
  <c r="B1091" i="5"/>
  <c r="B1092" i="5"/>
  <c r="B1093" i="5"/>
  <c r="B1094" i="5"/>
  <c r="B1095" i="5"/>
  <c r="B1096" i="5"/>
  <c r="B1097" i="5"/>
  <c r="B1098" i="5"/>
  <c r="B1099" i="5"/>
  <c r="B1100" i="5"/>
  <c r="B1101" i="5"/>
  <c r="B1102" i="5"/>
  <c r="B1103" i="5"/>
  <c r="B1104" i="5"/>
  <c r="B1105" i="5"/>
  <c r="B1106" i="5"/>
  <c r="B1107" i="5"/>
  <c r="B1108" i="5"/>
  <c r="B1109" i="5"/>
  <c r="B1110" i="5"/>
  <c r="B1111" i="5"/>
  <c r="B1112" i="5"/>
  <c r="B1113" i="5"/>
  <c r="B1114" i="5"/>
  <c r="B1115" i="5"/>
  <c r="B1116" i="5"/>
  <c r="B1117" i="5"/>
  <c r="B1118" i="5"/>
  <c r="B1119" i="5"/>
  <c r="B1120" i="5"/>
  <c r="B1121" i="5"/>
  <c r="B1122" i="5"/>
  <c r="B1123" i="5"/>
  <c r="B1124" i="5"/>
  <c r="B1125" i="5"/>
  <c r="B1126" i="5"/>
  <c r="B1127" i="5"/>
  <c r="B1128" i="5"/>
  <c r="B1129" i="5"/>
  <c r="B1130" i="5"/>
  <c r="B1131" i="5"/>
  <c r="B1132" i="5"/>
  <c r="B1133" i="5"/>
  <c r="B1134" i="5"/>
  <c r="B1135" i="5"/>
  <c r="B1136" i="5"/>
  <c r="B1137" i="5"/>
  <c r="B1138" i="5"/>
  <c r="B1139" i="5"/>
  <c r="B1140" i="5"/>
  <c r="B1141" i="5"/>
  <c r="B1142" i="5"/>
  <c r="B1143" i="5"/>
  <c r="B1144" i="5"/>
  <c r="B1145" i="5"/>
  <c r="B1146" i="5"/>
  <c r="B1147" i="5"/>
  <c r="B1148" i="5"/>
  <c r="B1149" i="5"/>
  <c r="B1150" i="5"/>
  <c r="B1151" i="5"/>
  <c r="B1152" i="5"/>
  <c r="B1153" i="5"/>
  <c r="B1154" i="5"/>
  <c r="B1155" i="5"/>
  <c r="B1156" i="5"/>
  <c r="B1157" i="5"/>
  <c r="B1158" i="5"/>
  <c r="B1159" i="5"/>
  <c r="B1160" i="5"/>
  <c r="B1161" i="5"/>
  <c r="B1162" i="5"/>
  <c r="B1163" i="5"/>
  <c r="B1164" i="5"/>
  <c r="B1165" i="5"/>
  <c r="B1166" i="5"/>
  <c r="B1167" i="5"/>
  <c r="B1168" i="5"/>
  <c r="B1169" i="5"/>
  <c r="B1170" i="5"/>
  <c r="B1171" i="5"/>
  <c r="B1172" i="5"/>
  <c r="B1173" i="5"/>
  <c r="B1174" i="5"/>
  <c r="B1175" i="5"/>
  <c r="B1176" i="5"/>
  <c r="B1177" i="5"/>
  <c r="B1178" i="5"/>
  <c r="B1179" i="5"/>
  <c r="B1180" i="5"/>
  <c r="B1181" i="5"/>
  <c r="B1182" i="5"/>
  <c r="B1183" i="5"/>
  <c r="B1184" i="5"/>
  <c r="B1185" i="5"/>
  <c r="B1186" i="5"/>
  <c r="B1187" i="5"/>
  <c r="B1188" i="5"/>
  <c r="B1189" i="5"/>
  <c r="B1190" i="5"/>
  <c r="B1191" i="5"/>
  <c r="B1192" i="5"/>
  <c r="B1193" i="5"/>
  <c r="B1194" i="5"/>
  <c r="B1195" i="5"/>
  <c r="B1196" i="5"/>
  <c r="B1197" i="5"/>
  <c r="B1198" i="5"/>
  <c r="B1199" i="5"/>
  <c r="B1200" i="5"/>
  <c r="B1201" i="5"/>
  <c r="B1202" i="5"/>
  <c r="B1203" i="5"/>
  <c r="B1204" i="5"/>
  <c r="B1205" i="5"/>
  <c r="B1206" i="5"/>
  <c r="B1207" i="5"/>
  <c r="B1208" i="5"/>
  <c r="B1209" i="5"/>
  <c r="B1210" i="5"/>
  <c r="B1211" i="5"/>
  <c r="B1212" i="5"/>
  <c r="B1213" i="5"/>
  <c r="B1214" i="5"/>
  <c r="B1215" i="5"/>
  <c r="B1216" i="5"/>
  <c r="B1217" i="5"/>
  <c r="B1218" i="5"/>
  <c r="B1219" i="5"/>
  <c r="B1220" i="5"/>
  <c r="B1221" i="5"/>
  <c r="B1222" i="5"/>
  <c r="B1223" i="5"/>
  <c r="B1224" i="5"/>
  <c r="B1225" i="5"/>
  <c r="B1226" i="5"/>
  <c r="B1227" i="5"/>
  <c r="B1228" i="5"/>
  <c r="B1229" i="5"/>
  <c r="B1230" i="5"/>
  <c r="B1231" i="5"/>
  <c r="B1232" i="5"/>
  <c r="B1233" i="5"/>
  <c r="B1234" i="5"/>
  <c r="B1235" i="5"/>
  <c r="B1236" i="5"/>
  <c r="B1237" i="5"/>
  <c r="B1238" i="5"/>
  <c r="B1239" i="5"/>
  <c r="B1240" i="5"/>
  <c r="B1241" i="5"/>
  <c r="B1242" i="5"/>
  <c r="B1243" i="5"/>
  <c r="B1244" i="5"/>
  <c r="B1245" i="5"/>
  <c r="B1246" i="5"/>
  <c r="B1247" i="5"/>
  <c r="B1248" i="5"/>
  <c r="B1249" i="5"/>
  <c r="B1250" i="5"/>
  <c r="B1251" i="5"/>
  <c r="B1252" i="5"/>
  <c r="B1253" i="5"/>
  <c r="B1254" i="5"/>
  <c r="B1255" i="5"/>
  <c r="B1256" i="5"/>
  <c r="B1257" i="5"/>
  <c r="B1258" i="5"/>
  <c r="B1259" i="5"/>
  <c r="B1260" i="5"/>
  <c r="B1261" i="5"/>
  <c r="B1262" i="5"/>
  <c r="B1263" i="5"/>
  <c r="B1264" i="5"/>
  <c r="B1265" i="5"/>
  <c r="B1266" i="5"/>
  <c r="B1267" i="5"/>
  <c r="B1268" i="5"/>
  <c r="B1269" i="5"/>
  <c r="B1270" i="5"/>
  <c r="B1271" i="5"/>
  <c r="B1272" i="5"/>
  <c r="B1273" i="5"/>
  <c r="B1274" i="5"/>
  <c r="B1275" i="5"/>
  <c r="B1276" i="5"/>
  <c r="B1277" i="5"/>
  <c r="B1278" i="5"/>
  <c r="B1279" i="5"/>
  <c r="B1280" i="5"/>
  <c r="B1281" i="5"/>
  <c r="B1282" i="5"/>
  <c r="B1283" i="5"/>
  <c r="B1284" i="5"/>
  <c r="B1285" i="5"/>
  <c r="B1286" i="5"/>
  <c r="B1287" i="5"/>
  <c r="B1288" i="5"/>
  <c r="B1289" i="5"/>
  <c r="B1290" i="5"/>
  <c r="B1291" i="5"/>
  <c r="B1292" i="5"/>
  <c r="B1293" i="5"/>
  <c r="B1294" i="5"/>
  <c r="B1295" i="5"/>
  <c r="B1296" i="5"/>
  <c r="B1297" i="5"/>
  <c r="B1298" i="5"/>
  <c r="B1299" i="5"/>
  <c r="B1300" i="5"/>
  <c r="B1301" i="5"/>
  <c r="B1302" i="5"/>
  <c r="B1303" i="5"/>
  <c r="B1304" i="5"/>
  <c r="B1305" i="5"/>
  <c r="B1306" i="5"/>
  <c r="B1307" i="5"/>
  <c r="B1308" i="5"/>
  <c r="B1309" i="5"/>
  <c r="B1310" i="5"/>
  <c r="B1311" i="5"/>
  <c r="B1312" i="5"/>
  <c r="B1313" i="5"/>
  <c r="B1314" i="5"/>
  <c r="B1315" i="5"/>
  <c r="B1316" i="5"/>
  <c r="B1317" i="5"/>
  <c r="B1318" i="5"/>
  <c r="B1319" i="5"/>
  <c r="B1320" i="5"/>
  <c r="B1321" i="5"/>
  <c r="B1322" i="5"/>
  <c r="B1323" i="5"/>
  <c r="B1324" i="5"/>
  <c r="B1325" i="5"/>
  <c r="B1326" i="5"/>
  <c r="B1327" i="5"/>
  <c r="B1328" i="5"/>
  <c r="B1329" i="5"/>
  <c r="B1330" i="5"/>
  <c r="B1331" i="5"/>
  <c r="B1332" i="5"/>
  <c r="B1333" i="5"/>
  <c r="B1334" i="5"/>
  <c r="B1335" i="5"/>
  <c r="B1336" i="5"/>
  <c r="B1337" i="5"/>
  <c r="B1338" i="5"/>
  <c r="B1339" i="5"/>
  <c r="B1340" i="5"/>
  <c r="B1341" i="5"/>
  <c r="B1342" i="5"/>
  <c r="B1343" i="5"/>
  <c r="B1344" i="5"/>
  <c r="B1345" i="5"/>
  <c r="B1346" i="5"/>
  <c r="B1347" i="5"/>
  <c r="B1348" i="5"/>
  <c r="B1349" i="5"/>
  <c r="B1350" i="5"/>
  <c r="B1351" i="5"/>
  <c r="B1352" i="5"/>
  <c r="B1353" i="5"/>
  <c r="B1354" i="5"/>
  <c r="B1355" i="5"/>
  <c r="B1356" i="5"/>
  <c r="B1357" i="5"/>
  <c r="B1358" i="5"/>
  <c r="B1359" i="5"/>
  <c r="B1360" i="5"/>
  <c r="B1361" i="5"/>
  <c r="B1362" i="5"/>
  <c r="B1363" i="5"/>
  <c r="B1364" i="5"/>
  <c r="B1365" i="5"/>
  <c r="B1366" i="5"/>
  <c r="B1367" i="5"/>
  <c r="B1368" i="5"/>
  <c r="B1369" i="5"/>
  <c r="B1370" i="5"/>
  <c r="B1371" i="5"/>
  <c r="B1372" i="5"/>
  <c r="B1373" i="5"/>
  <c r="B1374" i="5"/>
  <c r="B1375" i="5"/>
  <c r="B1376" i="5"/>
  <c r="B1377" i="5"/>
  <c r="B1378" i="5"/>
  <c r="B1379" i="5"/>
  <c r="B1380" i="5"/>
  <c r="B1381" i="5"/>
  <c r="B1382" i="5"/>
  <c r="B1383" i="5"/>
  <c r="B1384" i="5"/>
  <c r="B1385" i="5"/>
  <c r="B1386" i="5"/>
  <c r="B1387" i="5"/>
  <c r="B1388" i="5"/>
  <c r="B1389" i="5"/>
  <c r="B1390" i="5"/>
  <c r="B1391" i="5"/>
  <c r="B1392" i="5"/>
  <c r="B1393" i="5"/>
  <c r="B1394" i="5"/>
  <c r="B1395" i="5"/>
  <c r="B1396" i="5"/>
  <c r="B1397" i="5"/>
  <c r="B1398" i="5"/>
  <c r="B1399" i="5"/>
  <c r="B1400" i="5"/>
  <c r="B1401" i="5"/>
  <c r="B1402" i="5"/>
  <c r="B1403" i="5"/>
  <c r="B1404" i="5"/>
  <c r="B1405" i="5"/>
  <c r="B1406" i="5"/>
  <c r="B1407" i="5"/>
  <c r="B1408" i="5"/>
  <c r="B1409" i="5"/>
  <c r="B1410" i="5"/>
  <c r="B1411" i="5"/>
  <c r="B1412" i="5"/>
  <c r="B1413" i="5"/>
  <c r="B1414" i="5"/>
  <c r="B1415" i="5"/>
  <c r="B1416" i="5"/>
  <c r="B1417" i="5"/>
  <c r="B1418" i="5"/>
  <c r="B1419" i="5"/>
  <c r="B1420" i="5"/>
  <c r="B1421" i="5"/>
  <c r="B1422" i="5"/>
  <c r="B1423" i="5"/>
  <c r="B1424" i="5"/>
  <c r="B1425" i="5"/>
  <c r="B1426" i="5"/>
  <c r="B1427" i="5"/>
  <c r="B1428" i="5"/>
  <c r="B1429" i="5"/>
  <c r="B1430" i="5"/>
  <c r="B1431" i="5"/>
  <c r="B1432" i="5"/>
  <c r="B1433" i="5"/>
  <c r="B1434" i="5"/>
  <c r="B1435" i="5"/>
  <c r="B1436" i="5"/>
  <c r="B1437" i="5"/>
  <c r="B1438" i="5"/>
  <c r="B1439" i="5"/>
  <c r="B1440" i="5"/>
  <c r="B1441" i="5"/>
  <c r="B1442" i="5"/>
  <c r="B1443" i="5"/>
  <c r="B1444" i="5"/>
  <c r="B1445" i="5"/>
  <c r="B1446" i="5"/>
  <c r="B1447" i="5"/>
  <c r="B1448" i="5"/>
  <c r="B1449" i="5"/>
  <c r="B1450" i="5"/>
  <c r="B1451" i="5"/>
  <c r="B1452" i="5"/>
  <c r="B1453" i="5"/>
  <c r="B1454" i="5"/>
  <c r="B1455" i="5"/>
  <c r="B1456" i="5"/>
  <c r="B1457" i="5"/>
  <c r="B1458" i="5"/>
  <c r="B1459" i="5"/>
  <c r="B1460" i="5"/>
  <c r="B1461" i="5"/>
  <c r="B1462" i="5"/>
  <c r="B1463" i="5"/>
  <c r="B1464" i="5"/>
  <c r="B1465" i="5"/>
  <c r="B1466" i="5"/>
  <c r="B1467" i="5"/>
  <c r="B1468" i="5"/>
  <c r="B1469" i="5"/>
  <c r="B1470" i="5"/>
  <c r="B1471" i="5"/>
  <c r="B1472" i="5"/>
  <c r="B1473" i="5"/>
  <c r="B1474" i="5"/>
  <c r="B1475" i="5"/>
  <c r="B1476" i="5"/>
  <c r="B1477" i="5"/>
  <c r="B1478" i="5"/>
  <c r="B1479" i="5"/>
  <c r="B1480" i="5"/>
  <c r="B1481" i="5"/>
  <c r="B1482" i="5"/>
  <c r="B1483" i="5"/>
  <c r="B1484" i="5"/>
  <c r="B1485" i="5"/>
  <c r="B1486" i="5"/>
  <c r="B1487" i="5"/>
  <c r="B1488" i="5"/>
  <c r="B1489" i="5"/>
  <c r="B1490" i="5"/>
  <c r="B1491" i="5"/>
  <c r="B1492" i="5"/>
  <c r="B1493" i="5"/>
  <c r="B1494" i="5"/>
  <c r="B1495" i="5"/>
  <c r="B1496" i="5"/>
  <c r="B1497" i="5"/>
  <c r="B1498" i="5"/>
  <c r="B1499" i="5"/>
  <c r="B1500" i="5"/>
  <c r="B1501" i="5"/>
  <c r="B1502" i="5"/>
  <c r="B1503" i="5"/>
  <c r="B1504" i="5"/>
  <c r="B1505" i="5"/>
  <c r="B1506" i="5"/>
  <c r="B1507" i="5"/>
  <c r="B1508" i="5"/>
  <c r="B1509" i="5"/>
  <c r="B1510" i="5"/>
  <c r="B1511" i="5"/>
  <c r="B1512" i="5"/>
  <c r="B1513" i="5"/>
  <c r="B1514" i="5"/>
  <c r="B1515" i="5"/>
  <c r="B1516" i="5"/>
  <c r="B1517" i="5"/>
  <c r="B1518" i="5"/>
  <c r="B1519" i="5"/>
  <c r="B1520" i="5"/>
  <c r="B1521" i="5"/>
  <c r="B1522" i="5"/>
  <c r="B1523" i="5"/>
  <c r="B1524" i="5"/>
  <c r="B1525" i="5"/>
  <c r="B1526" i="5"/>
  <c r="B1527" i="5"/>
  <c r="B1528" i="5"/>
  <c r="B1529" i="5"/>
  <c r="B1530" i="5"/>
  <c r="B1531" i="5"/>
  <c r="B1532" i="5"/>
  <c r="B1533" i="5"/>
  <c r="B1534" i="5"/>
  <c r="B1535" i="5"/>
  <c r="B1536" i="5"/>
  <c r="B1537" i="5"/>
  <c r="B1538" i="5"/>
  <c r="B1539" i="5"/>
  <c r="B1540" i="5"/>
  <c r="B1541" i="5"/>
  <c r="B1542" i="5"/>
  <c r="B1543" i="5"/>
  <c r="B1544" i="5"/>
  <c r="B1545" i="5"/>
  <c r="B1546" i="5"/>
  <c r="B1547" i="5"/>
  <c r="B1548" i="5"/>
  <c r="B1549" i="5"/>
  <c r="B1550" i="5"/>
  <c r="B1551" i="5"/>
  <c r="B1552" i="5"/>
  <c r="B1553" i="5"/>
  <c r="B1554" i="5"/>
  <c r="B1555" i="5"/>
  <c r="B1556" i="5"/>
  <c r="B1557" i="5"/>
  <c r="B1558" i="5"/>
  <c r="B1559" i="5"/>
  <c r="B1560" i="5"/>
  <c r="B1561" i="5"/>
  <c r="B1562" i="5"/>
  <c r="B1563" i="5"/>
  <c r="B1564" i="5"/>
  <c r="B1565" i="5"/>
  <c r="B1566" i="5"/>
  <c r="B1567" i="5"/>
  <c r="B1568" i="5"/>
  <c r="B1569" i="5"/>
  <c r="B1570" i="5"/>
  <c r="B1571" i="5"/>
  <c r="B1572" i="5"/>
  <c r="B1573" i="5"/>
  <c r="B1574" i="5"/>
  <c r="B1575" i="5"/>
  <c r="B1576" i="5"/>
  <c r="B1577" i="5"/>
  <c r="B1578" i="5"/>
  <c r="B1579" i="5"/>
  <c r="B1580" i="5"/>
  <c r="B1581" i="5"/>
  <c r="B1582" i="5"/>
  <c r="B1583" i="5"/>
  <c r="B1584" i="5"/>
  <c r="B1585" i="5"/>
  <c r="B1586" i="5"/>
  <c r="B1587" i="5"/>
  <c r="B1588" i="5"/>
  <c r="B1589" i="5"/>
  <c r="B1590" i="5"/>
  <c r="B1591" i="5"/>
  <c r="B1592" i="5"/>
  <c r="B1593" i="5"/>
  <c r="B1594" i="5"/>
  <c r="B1595" i="5"/>
  <c r="B1596" i="5"/>
  <c r="B1597" i="5"/>
  <c r="B1598" i="5"/>
  <c r="B1599" i="5"/>
  <c r="B1600" i="5"/>
  <c r="B1601" i="5"/>
  <c r="B1602" i="5"/>
  <c r="B1603" i="5"/>
  <c r="B1604" i="5"/>
  <c r="B1605" i="5"/>
  <c r="B1606" i="5"/>
  <c r="B1607" i="5"/>
  <c r="B1608" i="5"/>
  <c r="B1609" i="5"/>
  <c r="B1610" i="5"/>
  <c r="B1611" i="5"/>
  <c r="B1612" i="5"/>
  <c r="B1613" i="5"/>
  <c r="B1614" i="5"/>
  <c r="B1615" i="5"/>
  <c r="B1616" i="5"/>
  <c r="B1617" i="5"/>
  <c r="B1618" i="5"/>
  <c r="B1619" i="5"/>
  <c r="B1620" i="5"/>
  <c r="B1621" i="5"/>
  <c r="B1622" i="5"/>
  <c r="B1623" i="5"/>
  <c r="B1624" i="5"/>
  <c r="B1625" i="5"/>
  <c r="B1626" i="5"/>
  <c r="B1627" i="5"/>
  <c r="B1628" i="5"/>
  <c r="B1629" i="5"/>
  <c r="B1630" i="5"/>
  <c r="B1631" i="5"/>
  <c r="B1632" i="5"/>
  <c r="B1633" i="5"/>
  <c r="B1634" i="5"/>
  <c r="B1635" i="5"/>
  <c r="B1636" i="5"/>
  <c r="B1637" i="5"/>
  <c r="B1638" i="5"/>
  <c r="B1639" i="5"/>
  <c r="B1640" i="5"/>
  <c r="B1641" i="5"/>
  <c r="B1642" i="5"/>
  <c r="B1643" i="5"/>
  <c r="B1644" i="5"/>
  <c r="B1645" i="5"/>
  <c r="B1646" i="5"/>
  <c r="B1647" i="5"/>
  <c r="B1648" i="5"/>
  <c r="B1649" i="5"/>
  <c r="B1650" i="5"/>
  <c r="B1651" i="5"/>
  <c r="B1652" i="5"/>
  <c r="B1653" i="5"/>
  <c r="B1654" i="5"/>
  <c r="B1655" i="5"/>
  <c r="B1656" i="5"/>
  <c r="B1657" i="5"/>
  <c r="B1658" i="5"/>
  <c r="B1659" i="5"/>
  <c r="B1660" i="5"/>
  <c r="B1661" i="5"/>
  <c r="B1662" i="5"/>
  <c r="B1663" i="5"/>
  <c r="B1664" i="5"/>
  <c r="B1665" i="5"/>
  <c r="B1666" i="5"/>
  <c r="B1667" i="5"/>
  <c r="B1668" i="5"/>
  <c r="B1669" i="5"/>
  <c r="B1670" i="5"/>
  <c r="B1671" i="5"/>
  <c r="B1672" i="5"/>
  <c r="B1673" i="5"/>
  <c r="B1674" i="5"/>
  <c r="B1675" i="5"/>
  <c r="B1676" i="5"/>
  <c r="B1677" i="5"/>
  <c r="B1678" i="5"/>
  <c r="B1679" i="5"/>
  <c r="B1680" i="5"/>
  <c r="B1681" i="5"/>
  <c r="B1682" i="5"/>
  <c r="B1683" i="5"/>
  <c r="B1684" i="5"/>
  <c r="B1685" i="5"/>
  <c r="B1686" i="5"/>
  <c r="B1687" i="5"/>
  <c r="B1688" i="5"/>
  <c r="B1689" i="5"/>
  <c r="B1690" i="5"/>
  <c r="B1691" i="5"/>
  <c r="B1692" i="5"/>
  <c r="B1693" i="5"/>
  <c r="B1694" i="5"/>
  <c r="B1695" i="5"/>
  <c r="B1696" i="5"/>
  <c r="B1697" i="5"/>
  <c r="B1698" i="5"/>
  <c r="B1699" i="5"/>
  <c r="B1700" i="5"/>
  <c r="B1701" i="5"/>
  <c r="B1702" i="5"/>
  <c r="B1703" i="5"/>
  <c r="B1704" i="5"/>
  <c r="B1705" i="5"/>
  <c r="B1706" i="5"/>
  <c r="B1707" i="5"/>
  <c r="B1708" i="5"/>
  <c r="B1709" i="5"/>
  <c r="B1710" i="5"/>
  <c r="B1711" i="5"/>
  <c r="B1712" i="5"/>
  <c r="B1713" i="5"/>
  <c r="B1714" i="5"/>
  <c r="B1715" i="5"/>
  <c r="B1716" i="5"/>
  <c r="B1717" i="5"/>
  <c r="B1718" i="5"/>
  <c r="B1719" i="5"/>
  <c r="B1720" i="5"/>
  <c r="B1721" i="5"/>
  <c r="B1722" i="5"/>
  <c r="B1723" i="5"/>
  <c r="B1724" i="5"/>
  <c r="B1725" i="5"/>
  <c r="B1726" i="5"/>
  <c r="B1727" i="5"/>
  <c r="B1728" i="5"/>
  <c r="B1729" i="5"/>
  <c r="B1730" i="5"/>
  <c r="B1731" i="5"/>
  <c r="B1732" i="5"/>
  <c r="B1733" i="5"/>
  <c r="B1734" i="5"/>
  <c r="B1735" i="5"/>
  <c r="B1736" i="5"/>
  <c r="B1737" i="5"/>
  <c r="B1738" i="5"/>
  <c r="B1739" i="5"/>
  <c r="B1740" i="5"/>
  <c r="B1741" i="5"/>
  <c r="B1742" i="5"/>
  <c r="B1743" i="5"/>
  <c r="B1744" i="5"/>
  <c r="B1745" i="5"/>
  <c r="B1746" i="5"/>
  <c r="B1747" i="5"/>
  <c r="B1748" i="5"/>
  <c r="B1749" i="5"/>
  <c r="B1750" i="5"/>
  <c r="B1751" i="5"/>
  <c r="B1752" i="5"/>
  <c r="B1753" i="5"/>
  <c r="B1754" i="5"/>
  <c r="B1755" i="5"/>
  <c r="B1756" i="5"/>
  <c r="B1757" i="5"/>
  <c r="B1758" i="5"/>
  <c r="B1759" i="5"/>
  <c r="B1760" i="5"/>
  <c r="B1761" i="5"/>
  <c r="B1762" i="5"/>
  <c r="B1763" i="5"/>
  <c r="B1764" i="5"/>
  <c r="B1765" i="5"/>
  <c r="B1766" i="5"/>
  <c r="B1767" i="5"/>
  <c r="B1768" i="5"/>
  <c r="B1769" i="5"/>
  <c r="B1770" i="5"/>
  <c r="B1771" i="5"/>
  <c r="B1772" i="5"/>
  <c r="B1773" i="5"/>
  <c r="B1774" i="5"/>
  <c r="B1775" i="5"/>
  <c r="B1776" i="5"/>
  <c r="B1777" i="5"/>
  <c r="B1778" i="5"/>
  <c r="B1779" i="5"/>
  <c r="B1780" i="5"/>
  <c r="B1781" i="5"/>
  <c r="B1782" i="5"/>
  <c r="B1783" i="5"/>
  <c r="B1784" i="5"/>
  <c r="B1785" i="5"/>
  <c r="B1786" i="5"/>
  <c r="B1787" i="5"/>
  <c r="B1788" i="5"/>
  <c r="B1789" i="5"/>
  <c r="B1790" i="5"/>
  <c r="B1791" i="5"/>
  <c r="B1792" i="5"/>
  <c r="B1793" i="5"/>
  <c r="B1794" i="5"/>
  <c r="B1795" i="5"/>
  <c r="B1796" i="5"/>
  <c r="B1797" i="5"/>
  <c r="B1798" i="5"/>
  <c r="B1799" i="5"/>
  <c r="B1800" i="5"/>
  <c r="B1801" i="5"/>
  <c r="B1802" i="5"/>
  <c r="B1803" i="5"/>
  <c r="B1804" i="5"/>
  <c r="B1805" i="5"/>
  <c r="B1806" i="5"/>
  <c r="B1807" i="5"/>
  <c r="B1808" i="5"/>
  <c r="B1809" i="5"/>
  <c r="B1810" i="5"/>
  <c r="B1811" i="5"/>
  <c r="B1812" i="5"/>
  <c r="B1813" i="5"/>
  <c r="B1814" i="5"/>
  <c r="B1815" i="5"/>
  <c r="B1816" i="5"/>
  <c r="B1817" i="5"/>
  <c r="B1818" i="5"/>
  <c r="B1819" i="5"/>
  <c r="B1820" i="5"/>
  <c r="B1821" i="5"/>
  <c r="B1822" i="5"/>
  <c r="B1823" i="5"/>
  <c r="B1824" i="5"/>
  <c r="B1825" i="5"/>
  <c r="B1826" i="5"/>
  <c r="B1827" i="5"/>
  <c r="B1828" i="5"/>
  <c r="B1829" i="5"/>
  <c r="B1830" i="5"/>
  <c r="B1831" i="5"/>
  <c r="B1832" i="5"/>
  <c r="B1833" i="5"/>
  <c r="B1834" i="5"/>
  <c r="B1835" i="5"/>
  <c r="B1836" i="5"/>
  <c r="B1837" i="5"/>
  <c r="B1838" i="5"/>
  <c r="B1839" i="5"/>
  <c r="B1840" i="5"/>
  <c r="B1841" i="5"/>
  <c r="B1842" i="5"/>
  <c r="B1843" i="5"/>
  <c r="B1844" i="5"/>
  <c r="B1845" i="5"/>
  <c r="B1846" i="5"/>
  <c r="B1847" i="5"/>
  <c r="B1848" i="5"/>
  <c r="B1849" i="5"/>
  <c r="B1850" i="5"/>
  <c r="B1851" i="5"/>
  <c r="B1852" i="5"/>
  <c r="B1853" i="5"/>
  <c r="B1854" i="5"/>
  <c r="B1855" i="5"/>
  <c r="B1856" i="5"/>
  <c r="B1857" i="5"/>
  <c r="B1858" i="5"/>
  <c r="B1859" i="5"/>
  <c r="B1860" i="5"/>
  <c r="B1861" i="5"/>
  <c r="B1862" i="5"/>
  <c r="B1863" i="5"/>
  <c r="B1864" i="5"/>
  <c r="B1865" i="5"/>
  <c r="B1866" i="5"/>
  <c r="B1867" i="5"/>
  <c r="B1868" i="5"/>
  <c r="B1869" i="5"/>
  <c r="B1870" i="5"/>
  <c r="B1871" i="5"/>
  <c r="B1872" i="5"/>
  <c r="B1873" i="5"/>
  <c r="B1874" i="5"/>
  <c r="B1875" i="5"/>
  <c r="B1876" i="5"/>
  <c r="B1877" i="5"/>
  <c r="B1878" i="5"/>
  <c r="B1879" i="5"/>
  <c r="B1880" i="5"/>
  <c r="B1881" i="5"/>
  <c r="B1882" i="5"/>
  <c r="B1883" i="5"/>
  <c r="B1884" i="5"/>
  <c r="B1885" i="5"/>
  <c r="B1886" i="5"/>
  <c r="B1887" i="5"/>
  <c r="B1888" i="5"/>
  <c r="B1889" i="5"/>
  <c r="B1890" i="5"/>
  <c r="B1891" i="5"/>
  <c r="B1892" i="5"/>
  <c r="B1893" i="5"/>
  <c r="B1894" i="5"/>
  <c r="B1895" i="5"/>
  <c r="B1896" i="5"/>
  <c r="B1897" i="5"/>
  <c r="B1898" i="5"/>
  <c r="B1899" i="5"/>
  <c r="B1900" i="5"/>
  <c r="B1901" i="5"/>
  <c r="B1902" i="5"/>
  <c r="B1903" i="5"/>
  <c r="B1904" i="5"/>
  <c r="B1905" i="5"/>
  <c r="B1906" i="5"/>
  <c r="B1907" i="5"/>
  <c r="B1908" i="5"/>
  <c r="B1909" i="5"/>
  <c r="B1910" i="5"/>
  <c r="B1911" i="5"/>
  <c r="B1912" i="5"/>
  <c r="B1913" i="5"/>
  <c r="B1914" i="5"/>
  <c r="B1915" i="5"/>
  <c r="B1916" i="5"/>
  <c r="B1917" i="5"/>
  <c r="B1918" i="5"/>
  <c r="B1919" i="5"/>
  <c r="B1920" i="5"/>
  <c r="B1921" i="5"/>
  <c r="B1922" i="5"/>
  <c r="B1923" i="5"/>
  <c r="B1924" i="5"/>
  <c r="B1925" i="5"/>
  <c r="B1926" i="5"/>
  <c r="B1927" i="5"/>
  <c r="B1928" i="5"/>
  <c r="B1929" i="5"/>
  <c r="B1930" i="5"/>
  <c r="B1931" i="5"/>
  <c r="B1932" i="5"/>
  <c r="B1933" i="5"/>
  <c r="B1934" i="5"/>
  <c r="B1935" i="5"/>
  <c r="B1936" i="5"/>
  <c r="B1937" i="5"/>
  <c r="B1938" i="5"/>
  <c r="B1939" i="5"/>
  <c r="B1940" i="5"/>
  <c r="B1941" i="5"/>
  <c r="B1942" i="5"/>
  <c r="B1943" i="5"/>
  <c r="B1944" i="5"/>
  <c r="B1945" i="5"/>
  <c r="B1946" i="5"/>
  <c r="B1947" i="5"/>
  <c r="B1948" i="5"/>
  <c r="B1949" i="5"/>
  <c r="B1950" i="5"/>
  <c r="B1951" i="5"/>
  <c r="B1952" i="5"/>
  <c r="B1953" i="5"/>
  <c r="B1954" i="5"/>
  <c r="B1955" i="5"/>
  <c r="B1956" i="5"/>
  <c r="B1957" i="5"/>
  <c r="B1958" i="5"/>
  <c r="B1959" i="5"/>
  <c r="B1960" i="5"/>
  <c r="B1961" i="5"/>
  <c r="B1962" i="5"/>
  <c r="B1963" i="5"/>
  <c r="B1964" i="5"/>
  <c r="B1965" i="5"/>
  <c r="B1966" i="5"/>
  <c r="B1967" i="5"/>
  <c r="B1968" i="5"/>
  <c r="B1969" i="5"/>
  <c r="B1970" i="5"/>
  <c r="B1971" i="5"/>
  <c r="B1972" i="5"/>
  <c r="B1973" i="5"/>
  <c r="B1974" i="5"/>
  <c r="B1975" i="5"/>
  <c r="B1976" i="5"/>
  <c r="B1977" i="5"/>
  <c r="B1978" i="5"/>
  <c r="B1979" i="5"/>
  <c r="B1980" i="5"/>
  <c r="B1981" i="5"/>
  <c r="B1982" i="5"/>
  <c r="B1983" i="5"/>
  <c r="B1984" i="5"/>
  <c r="B1985" i="5"/>
  <c r="B1986" i="5"/>
  <c r="B1987" i="5"/>
  <c r="B1988" i="5"/>
  <c r="B1989" i="5"/>
  <c r="B1990" i="5"/>
  <c r="B1991" i="5"/>
  <c r="B1992" i="5"/>
  <c r="B1993" i="5"/>
  <c r="B1994" i="5"/>
  <c r="B1995" i="5"/>
  <c r="B1996" i="5"/>
  <c r="B1997" i="5"/>
  <c r="B1998" i="5"/>
  <c r="B1999" i="5"/>
  <c r="B2000" i="5"/>
  <c r="B2001" i="5"/>
  <c r="B2002" i="5"/>
  <c r="B2003" i="5"/>
  <c r="B2004" i="5"/>
  <c r="B2005" i="5"/>
  <c r="B2006" i="5"/>
  <c r="B2007" i="5"/>
  <c r="B2008" i="5"/>
  <c r="B2009" i="5"/>
  <c r="B2010" i="5"/>
  <c r="B2011" i="5"/>
  <c r="B2012" i="5"/>
  <c r="B2013" i="5"/>
  <c r="B2014" i="5"/>
  <c r="B2015" i="5"/>
  <c r="B2016" i="5"/>
  <c r="B2017" i="5"/>
  <c r="B2018" i="5"/>
  <c r="B2019" i="5"/>
  <c r="B2020" i="5"/>
  <c r="B2021" i="5"/>
  <c r="B2022" i="5"/>
  <c r="B2023" i="5"/>
  <c r="B2024" i="5"/>
  <c r="B2025" i="5"/>
  <c r="B2026" i="5"/>
  <c r="B2027" i="5"/>
  <c r="B2028" i="5"/>
  <c r="B2029" i="5"/>
  <c r="B2030" i="5"/>
  <c r="B2031" i="5"/>
  <c r="B2032" i="5"/>
  <c r="B2033" i="5"/>
  <c r="B2034" i="5"/>
  <c r="B2035" i="5"/>
  <c r="B2036" i="5"/>
  <c r="B2037" i="5"/>
  <c r="B2038" i="5"/>
  <c r="B2039" i="5"/>
  <c r="B2040" i="5"/>
  <c r="B2041" i="5"/>
  <c r="B2042" i="5"/>
  <c r="B2043" i="5"/>
  <c r="B2044" i="5"/>
  <c r="B2045" i="5"/>
  <c r="B2046" i="5"/>
  <c r="B2047" i="5"/>
  <c r="B2048" i="5"/>
  <c r="B2049" i="5"/>
  <c r="B2050" i="5"/>
  <c r="B2051" i="5"/>
  <c r="B2052" i="5"/>
  <c r="B2053" i="5"/>
  <c r="B2054" i="5"/>
  <c r="B2055" i="5"/>
  <c r="B2056" i="5"/>
  <c r="B2057" i="5"/>
  <c r="B2058" i="5"/>
  <c r="B2059" i="5"/>
  <c r="B2060" i="5"/>
  <c r="B2061" i="5"/>
  <c r="B2062" i="5"/>
  <c r="B2063" i="5"/>
  <c r="B2064" i="5"/>
  <c r="B2065" i="5"/>
  <c r="B2066" i="5"/>
  <c r="B2067" i="5"/>
  <c r="B2068" i="5"/>
  <c r="B2069" i="5"/>
  <c r="B2070" i="5"/>
  <c r="B2071" i="5"/>
  <c r="B2072" i="5"/>
  <c r="B2073" i="5"/>
  <c r="B2074" i="5"/>
  <c r="B2075" i="5"/>
  <c r="B2076" i="5"/>
  <c r="B2077" i="5"/>
  <c r="B2078" i="5"/>
  <c r="B2079" i="5"/>
  <c r="B2080" i="5"/>
  <c r="B2081" i="5"/>
  <c r="B2082" i="5"/>
  <c r="B2083" i="5"/>
  <c r="B2084" i="5"/>
  <c r="B2085" i="5"/>
  <c r="B2086" i="5"/>
  <c r="B2087" i="5"/>
  <c r="B2088" i="5"/>
  <c r="B2089" i="5"/>
  <c r="B2090" i="5"/>
  <c r="B2091" i="5"/>
  <c r="B2092" i="5"/>
  <c r="B2093" i="5"/>
  <c r="B2094" i="5"/>
  <c r="B2095" i="5"/>
  <c r="B2096" i="5"/>
  <c r="B2097" i="5"/>
  <c r="B2098" i="5"/>
  <c r="B2099" i="5"/>
  <c r="B2100" i="5"/>
  <c r="B2101" i="5"/>
  <c r="B2102" i="5"/>
  <c r="B2103" i="5"/>
  <c r="B2104" i="5"/>
  <c r="B2105" i="5"/>
  <c r="B2106" i="5"/>
  <c r="B2107" i="5"/>
  <c r="B2108" i="5"/>
  <c r="B2109" i="5"/>
  <c r="B2110" i="5"/>
  <c r="B2111" i="5"/>
  <c r="B2112" i="5"/>
  <c r="B2113" i="5"/>
  <c r="B2114" i="5"/>
  <c r="B2115" i="5"/>
  <c r="B2116" i="5"/>
  <c r="B2117" i="5"/>
  <c r="B2118" i="5"/>
  <c r="B2119" i="5"/>
  <c r="B2120" i="5"/>
  <c r="B2121" i="5"/>
  <c r="B2122" i="5"/>
  <c r="B2123" i="5"/>
  <c r="B2124" i="5"/>
  <c r="B2125" i="5"/>
  <c r="B2126" i="5"/>
  <c r="B2127" i="5"/>
  <c r="B2128" i="5"/>
  <c r="B2129" i="5"/>
  <c r="B2130" i="5"/>
  <c r="B2131" i="5"/>
  <c r="B2132" i="5"/>
  <c r="B2133" i="5"/>
  <c r="B2134" i="5"/>
  <c r="B2135" i="5"/>
  <c r="B2136" i="5"/>
  <c r="B2137" i="5"/>
  <c r="B2138" i="5"/>
  <c r="B2139" i="5"/>
  <c r="B2140" i="5"/>
  <c r="B2141" i="5"/>
  <c r="B2142" i="5"/>
  <c r="B2143" i="5"/>
  <c r="B2144" i="5"/>
  <c r="B2145" i="5"/>
  <c r="B2146" i="5"/>
  <c r="B2147" i="5"/>
  <c r="B2148" i="5"/>
  <c r="B2149" i="5"/>
  <c r="B2150" i="5"/>
  <c r="B2151" i="5"/>
  <c r="B2152" i="5"/>
  <c r="B2153" i="5"/>
  <c r="B2154" i="5"/>
  <c r="B2155" i="5"/>
  <c r="B2156" i="5"/>
  <c r="B2157" i="5"/>
  <c r="B2158" i="5"/>
  <c r="B2159" i="5"/>
  <c r="B2160" i="5"/>
  <c r="B2161" i="5"/>
  <c r="B2162" i="5"/>
  <c r="B2163" i="5"/>
  <c r="B2164" i="5"/>
  <c r="B2165" i="5"/>
  <c r="B2166" i="5"/>
  <c r="B2167" i="5"/>
  <c r="B2168" i="5"/>
  <c r="B2169" i="5"/>
  <c r="B2170" i="5"/>
  <c r="B2171" i="5"/>
  <c r="B2172" i="5"/>
  <c r="B2173" i="5"/>
  <c r="B2174" i="5"/>
  <c r="B2175" i="5"/>
  <c r="B2176" i="5"/>
  <c r="B2177" i="5"/>
  <c r="B2178" i="5"/>
  <c r="B2179" i="5"/>
  <c r="B2180" i="5"/>
  <c r="B2181" i="5"/>
  <c r="B2182" i="5"/>
  <c r="B2183" i="5"/>
  <c r="B2184" i="5"/>
  <c r="B2185" i="5"/>
  <c r="B2186" i="5"/>
  <c r="B2187" i="5"/>
  <c r="B2188" i="5"/>
  <c r="B2189" i="5"/>
  <c r="B2190" i="5"/>
  <c r="B2191" i="5"/>
  <c r="B2192" i="5"/>
  <c r="B2193" i="5"/>
  <c r="B2194" i="5"/>
  <c r="B2195" i="5"/>
  <c r="B2196" i="5"/>
  <c r="B2197" i="5"/>
  <c r="B2198" i="5"/>
  <c r="B2199" i="5"/>
  <c r="B2200" i="5"/>
  <c r="B2201" i="5"/>
  <c r="B2202" i="5"/>
  <c r="B2203" i="5"/>
  <c r="B2204" i="5"/>
  <c r="B2205" i="5"/>
  <c r="B2206" i="5"/>
  <c r="B2207" i="5"/>
  <c r="B2208" i="5"/>
  <c r="B2209" i="5"/>
  <c r="B2210" i="5"/>
  <c r="B2211" i="5"/>
  <c r="B2212" i="5"/>
  <c r="B2213" i="5"/>
  <c r="B2214" i="5"/>
  <c r="B2215" i="5"/>
  <c r="B2216" i="5"/>
  <c r="B2217" i="5"/>
  <c r="B2218" i="5"/>
  <c r="B2219" i="5"/>
  <c r="B2220" i="5"/>
  <c r="B2221" i="5"/>
  <c r="B2222" i="5"/>
  <c r="B2223" i="5"/>
  <c r="B2224" i="5"/>
  <c r="B2225" i="5"/>
  <c r="B2226" i="5"/>
  <c r="B2227" i="5"/>
  <c r="B2228" i="5"/>
  <c r="B2229" i="5"/>
  <c r="B2230" i="5"/>
  <c r="B2231" i="5"/>
  <c r="B2232" i="5"/>
  <c r="B2233" i="5"/>
  <c r="B2234" i="5"/>
  <c r="B2235" i="5"/>
  <c r="B2236" i="5"/>
  <c r="B2237" i="5"/>
  <c r="B2238" i="5"/>
  <c r="B2239" i="5"/>
  <c r="B2240" i="5"/>
  <c r="B2241" i="5"/>
  <c r="B2242" i="5"/>
  <c r="B2243" i="5"/>
  <c r="B2244" i="5"/>
  <c r="B2245" i="5"/>
  <c r="B2246" i="5"/>
  <c r="B2247" i="5"/>
  <c r="B2248" i="5"/>
  <c r="B2249" i="5"/>
  <c r="B2250" i="5"/>
  <c r="B2251" i="5"/>
  <c r="B2252" i="5"/>
  <c r="B2253" i="5"/>
  <c r="B2254" i="5"/>
  <c r="B2255" i="5"/>
  <c r="B2256" i="5"/>
  <c r="B2257" i="5"/>
  <c r="B2258" i="5"/>
  <c r="B2259" i="5"/>
  <c r="B2260" i="5"/>
  <c r="B2261" i="5"/>
  <c r="B2262" i="5"/>
  <c r="B2263" i="5"/>
  <c r="B2264" i="5"/>
  <c r="B2265" i="5"/>
  <c r="B2266" i="5"/>
  <c r="B2267" i="5"/>
  <c r="B2268" i="5"/>
  <c r="B2269" i="5"/>
  <c r="B2270" i="5"/>
  <c r="B2271" i="5"/>
  <c r="B2272" i="5"/>
  <c r="B2273" i="5"/>
  <c r="B2274" i="5"/>
  <c r="B2275" i="5"/>
  <c r="B2276" i="5"/>
  <c r="B2277" i="5"/>
  <c r="B2278" i="5"/>
  <c r="B2279" i="5"/>
  <c r="B2280" i="5"/>
  <c r="B2281" i="5"/>
  <c r="B2282" i="5"/>
  <c r="B2283" i="5"/>
  <c r="B2284" i="5"/>
  <c r="B2285" i="5"/>
  <c r="B2286" i="5"/>
  <c r="B2287" i="5"/>
  <c r="B2288" i="5"/>
  <c r="B2289" i="5"/>
  <c r="B2290" i="5"/>
  <c r="B2291" i="5"/>
  <c r="B2292" i="5"/>
  <c r="B2293" i="5"/>
  <c r="B2294" i="5"/>
  <c r="B2295" i="5"/>
  <c r="B2296" i="5"/>
  <c r="B2297" i="5"/>
  <c r="B2298" i="5"/>
  <c r="B2299" i="5"/>
  <c r="B2300" i="5"/>
  <c r="B2301" i="5"/>
  <c r="B2302" i="5"/>
  <c r="B2303" i="5"/>
  <c r="B2304" i="5"/>
  <c r="B2305" i="5"/>
  <c r="B2306" i="5"/>
  <c r="B2307" i="5"/>
  <c r="B2308" i="5"/>
  <c r="B2309" i="5"/>
  <c r="B2310" i="5"/>
  <c r="B2311" i="5"/>
  <c r="B2312" i="5"/>
  <c r="B2313" i="5"/>
  <c r="B2314" i="5"/>
  <c r="B2315" i="5"/>
  <c r="B2316" i="5"/>
  <c r="B2317" i="5"/>
  <c r="B2318" i="5"/>
  <c r="B2319" i="5"/>
  <c r="B2320" i="5"/>
  <c r="B2321" i="5"/>
  <c r="B2322" i="5"/>
  <c r="B2323" i="5"/>
  <c r="B2324" i="5"/>
  <c r="B2325" i="5"/>
  <c r="B2326" i="5"/>
  <c r="B2327" i="5"/>
  <c r="B2328" i="5"/>
  <c r="B2329" i="5"/>
  <c r="B2330" i="5"/>
  <c r="B2331" i="5"/>
  <c r="B2332" i="5"/>
  <c r="B2333" i="5"/>
  <c r="B2334" i="5"/>
  <c r="B2335" i="5"/>
  <c r="B2336" i="5"/>
  <c r="B2337" i="5"/>
  <c r="B2338" i="5"/>
  <c r="B2339" i="5"/>
  <c r="B2340" i="5"/>
  <c r="B2341" i="5"/>
  <c r="B2342" i="5"/>
  <c r="B2343" i="5"/>
  <c r="B2344" i="5"/>
  <c r="B2345" i="5"/>
  <c r="B2346" i="5"/>
  <c r="B2347" i="5"/>
  <c r="B2348" i="5"/>
  <c r="B2349" i="5"/>
  <c r="B2350" i="5"/>
  <c r="B2351" i="5"/>
  <c r="B2352" i="5"/>
  <c r="B2353" i="5"/>
  <c r="B2354" i="5"/>
  <c r="B2355" i="5"/>
  <c r="B2356" i="5"/>
  <c r="B2357" i="5"/>
  <c r="B2358" i="5"/>
  <c r="B2359" i="5"/>
  <c r="B2360" i="5"/>
  <c r="B2361" i="5"/>
  <c r="B2362" i="5"/>
  <c r="B2363" i="5"/>
  <c r="B2364" i="5"/>
  <c r="B2365" i="5"/>
  <c r="B2366" i="5"/>
  <c r="B2367" i="5"/>
  <c r="B2368" i="5"/>
  <c r="B2369" i="5"/>
  <c r="B2370" i="5"/>
  <c r="B2371" i="5"/>
  <c r="B2372" i="5"/>
  <c r="B2373" i="5"/>
  <c r="B2374" i="5"/>
  <c r="B2375" i="5"/>
  <c r="B2376" i="5"/>
  <c r="B2377" i="5"/>
  <c r="B2378" i="5"/>
  <c r="B2379" i="5"/>
  <c r="B2380" i="5"/>
  <c r="B2381" i="5"/>
  <c r="B2382" i="5"/>
  <c r="B2383" i="5"/>
  <c r="B2384" i="5"/>
  <c r="B2385" i="5"/>
  <c r="B2386" i="5"/>
  <c r="B2387" i="5"/>
  <c r="B2388" i="5"/>
  <c r="B2389" i="5"/>
  <c r="B2390" i="5"/>
  <c r="B2391" i="5"/>
  <c r="B2392" i="5"/>
  <c r="B2393" i="5"/>
  <c r="B2394" i="5"/>
  <c r="B2395" i="5"/>
  <c r="B2396" i="5"/>
  <c r="B2397" i="5"/>
  <c r="B2398" i="5"/>
  <c r="B2399" i="5"/>
  <c r="B2400" i="5"/>
  <c r="B2401" i="5"/>
  <c r="B2402" i="5"/>
  <c r="B2403" i="5"/>
  <c r="B2404" i="5"/>
  <c r="B2405" i="5"/>
  <c r="B2406" i="5"/>
  <c r="B2407" i="5"/>
  <c r="B2408" i="5"/>
  <c r="B2409" i="5"/>
  <c r="B2410" i="5"/>
  <c r="B2411" i="5"/>
  <c r="B2412" i="5"/>
  <c r="B2413" i="5"/>
  <c r="B2414" i="5"/>
  <c r="B2415" i="5"/>
  <c r="B2416" i="5"/>
  <c r="B2417" i="5"/>
  <c r="B2418" i="5"/>
  <c r="B2419" i="5"/>
  <c r="B2420" i="5"/>
  <c r="B2421" i="5"/>
  <c r="B2422" i="5"/>
  <c r="B2423" i="5"/>
  <c r="B2424" i="5"/>
  <c r="B2425" i="5"/>
  <c r="B2426" i="5"/>
  <c r="B2427" i="5"/>
  <c r="B2428" i="5"/>
  <c r="B2429" i="5"/>
  <c r="B2430" i="5"/>
  <c r="B2431" i="5"/>
  <c r="B2432" i="5"/>
  <c r="B2433" i="5"/>
  <c r="B2434" i="5"/>
  <c r="B2435" i="5"/>
  <c r="B2436" i="5"/>
  <c r="B2437" i="5"/>
  <c r="B2438" i="5"/>
  <c r="B2439" i="5"/>
  <c r="B2440" i="5"/>
  <c r="B2441" i="5"/>
  <c r="B2442" i="5"/>
  <c r="B2443" i="5"/>
  <c r="B2444" i="5"/>
  <c r="B2445" i="5"/>
  <c r="B2446" i="5"/>
  <c r="B2447" i="5"/>
  <c r="B2448" i="5"/>
  <c r="B2449" i="5"/>
  <c r="B2450" i="5"/>
  <c r="B2451" i="5"/>
  <c r="B2452" i="5"/>
  <c r="B2453" i="5"/>
  <c r="B2454" i="5"/>
  <c r="B2455" i="5"/>
  <c r="B2456" i="5"/>
  <c r="B2457" i="5"/>
  <c r="B2458" i="5"/>
  <c r="B2459" i="5"/>
  <c r="B2460" i="5"/>
  <c r="B2461" i="5"/>
  <c r="B2462" i="5"/>
  <c r="B2463" i="5"/>
  <c r="B2464" i="5"/>
  <c r="B2465" i="5"/>
  <c r="B2466" i="5"/>
  <c r="B2467" i="5"/>
  <c r="B2468" i="5"/>
  <c r="B2469" i="5"/>
  <c r="B2470" i="5"/>
  <c r="B2471" i="5"/>
  <c r="B2472" i="5"/>
  <c r="B2473" i="5"/>
  <c r="B2474" i="5"/>
  <c r="B2475" i="5"/>
  <c r="B2476" i="5"/>
  <c r="B2477" i="5"/>
  <c r="B2478" i="5"/>
  <c r="B2479" i="5"/>
  <c r="B2480" i="5"/>
  <c r="B2481" i="5"/>
  <c r="B2482" i="5"/>
  <c r="B2483" i="5"/>
  <c r="B2484" i="5"/>
  <c r="B2485" i="5"/>
  <c r="B2486" i="5"/>
  <c r="B2487" i="5"/>
  <c r="B2488" i="5"/>
  <c r="B2489" i="5"/>
  <c r="B2490" i="5"/>
  <c r="B2491" i="5"/>
  <c r="B2492" i="5"/>
  <c r="B2493" i="5"/>
  <c r="B2494" i="5"/>
  <c r="B2495" i="5"/>
  <c r="B2496" i="5"/>
  <c r="B2497" i="5"/>
  <c r="B2498" i="5"/>
  <c r="B2499" i="5"/>
  <c r="B2500" i="5"/>
  <c r="B2501" i="5"/>
  <c r="B2502" i="5"/>
  <c r="B2503" i="5"/>
  <c r="B2504" i="5"/>
  <c r="B2505" i="5"/>
  <c r="B2506" i="5"/>
  <c r="B2507" i="5"/>
  <c r="B2508" i="5"/>
  <c r="B2509" i="5"/>
  <c r="B2510" i="5"/>
  <c r="B2511" i="5"/>
  <c r="B2512" i="5"/>
  <c r="B2513" i="5"/>
  <c r="B2514" i="5"/>
  <c r="B2515" i="5"/>
  <c r="B2516" i="5"/>
  <c r="B2517" i="5"/>
  <c r="B2518" i="5"/>
  <c r="B2519" i="5"/>
  <c r="B2520" i="5"/>
  <c r="B2521" i="5"/>
  <c r="B2522" i="5"/>
  <c r="B2523" i="5"/>
  <c r="B2524" i="5"/>
  <c r="B2525" i="5"/>
  <c r="B2526" i="5"/>
  <c r="B2527" i="5"/>
  <c r="B2528" i="5"/>
  <c r="B2529" i="5"/>
  <c r="B2530" i="5"/>
  <c r="B2531" i="5"/>
  <c r="B2532" i="5"/>
  <c r="B2533" i="5"/>
  <c r="B2534" i="5"/>
  <c r="B2535" i="5"/>
  <c r="B2536" i="5"/>
  <c r="B2537" i="5"/>
  <c r="B2538" i="5"/>
  <c r="B2539" i="5"/>
  <c r="B2540" i="5"/>
  <c r="B2541" i="5"/>
  <c r="B2542" i="5"/>
  <c r="B2543" i="5"/>
  <c r="B2544" i="5"/>
  <c r="B2545" i="5"/>
  <c r="B2546" i="5"/>
  <c r="B2547" i="5"/>
  <c r="B2548" i="5"/>
  <c r="B2549" i="5"/>
  <c r="B2550" i="5"/>
  <c r="B2551" i="5"/>
  <c r="B2552" i="5"/>
  <c r="B2553" i="5"/>
  <c r="B2554" i="5"/>
  <c r="B2555" i="5"/>
  <c r="B2556" i="5"/>
  <c r="B2557" i="5"/>
  <c r="B2558" i="5"/>
  <c r="B2559" i="5"/>
  <c r="B2560" i="5"/>
  <c r="B2561" i="5"/>
  <c r="B2562" i="5"/>
  <c r="B2563" i="5"/>
  <c r="B2564" i="5"/>
  <c r="B2565" i="5"/>
  <c r="B2566" i="5"/>
  <c r="B2567" i="5"/>
  <c r="B2568" i="5"/>
  <c r="B2569" i="5"/>
  <c r="B2570" i="5"/>
  <c r="B2571" i="5"/>
  <c r="B2572" i="5"/>
  <c r="B2573" i="5"/>
  <c r="B2574" i="5"/>
  <c r="B2575" i="5"/>
  <c r="B2576" i="5"/>
  <c r="B2577" i="5"/>
  <c r="B2578" i="5"/>
  <c r="B2579" i="5"/>
  <c r="B2580" i="5"/>
  <c r="B2581" i="5"/>
  <c r="B2582" i="5"/>
  <c r="B2583" i="5"/>
  <c r="B2584" i="5"/>
  <c r="B2585" i="5"/>
  <c r="B2586" i="5"/>
  <c r="B2587" i="5"/>
  <c r="B2588" i="5"/>
  <c r="B2589" i="5"/>
  <c r="B2590" i="5"/>
  <c r="B2591" i="5"/>
  <c r="B2592" i="5"/>
  <c r="B2593" i="5"/>
  <c r="B2594" i="5"/>
  <c r="B2595" i="5"/>
  <c r="B2596" i="5"/>
  <c r="B2597" i="5"/>
  <c r="B2598" i="5"/>
  <c r="B2599" i="5"/>
  <c r="B2600" i="5"/>
  <c r="B2601" i="5"/>
  <c r="B2602" i="5"/>
  <c r="B2603" i="5"/>
  <c r="B2604" i="5"/>
  <c r="B2605" i="5"/>
  <c r="B2606" i="5"/>
  <c r="B2607" i="5"/>
  <c r="B2608" i="5"/>
  <c r="B2609" i="5"/>
  <c r="B2610" i="5"/>
  <c r="B2611" i="5"/>
  <c r="B2612" i="5"/>
  <c r="B2613" i="5"/>
  <c r="B2614" i="5"/>
  <c r="B2615" i="5"/>
  <c r="B2616" i="5"/>
  <c r="B2617" i="5"/>
  <c r="B2618" i="5"/>
  <c r="B2619" i="5"/>
  <c r="B2620" i="5"/>
  <c r="B2621" i="5"/>
  <c r="B2622" i="5"/>
  <c r="B2623" i="5"/>
  <c r="B2624" i="5"/>
  <c r="B2625" i="5"/>
  <c r="B2626" i="5"/>
  <c r="B2627" i="5"/>
  <c r="B2628" i="5"/>
  <c r="B2629" i="5"/>
  <c r="B2630" i="5"/>
  <c r="B2631" i="5"/>
  <c r="B2632" i="5"/>
  <c r="B2633" i="5"/>
  <c r="B2634" i="5"/>
  <c r="B2635" i="5"/>
  <c r="B2636" i="5"/>
  <c r="B2637" i="5"/>
  <c r="B2638" i="5"/>
  <c r="B2639" i="5"/>
  <c r="B2640" i="5"/>
  <c r="B2641" i="5"/>
  <c r="B2642" i="5"/>
  <c r="B2643" i="5"/>
  <c r="B2644" i="5"/>
  <c r="B2645" i="5"/>
  <c r="B2646" i="5"/>
  <c r="B2647" i="5"/>
  <c r="B2648" i="5"/>
  <c r="B2649" i="5"/>
  <c r="B2650" i="5"/>
  <c r="B2651" i="5"/>
  <c r="B2652" i="5"/>
  <c r="B2653" i="5"/>
  <c r="B2654" i="5"/>
  <c r="B2655" i="5"/>
  <c r="B2656" i="5"/>
  <c r="B2657" i="5"/>
  <c r="B2658" i="5"/>
  <c r="B2659" i="5"/>
  <c r="B2660" i="5"/>
  <c r="B2661" i="5"/>
  <c r="B2662" i="5"/>
  <c r="B2663" i="5"/>
  <c r="B2664" i="5"/>
  <c r="B2665" i="5"/>
  <c r="B2666" i="5"/>
  <c r="B2667" i="5"/>
  <c r="B2668" i="5"/>
  <c r="B2669" i="5"/>
  <c r="B2670" i="5"/>
  <c r="B2671" i="5"/>
  <c r="B2672" i="5"/>
  <c r="B2673" i="5"/>
  <c r="B2674" i="5"/>
  <c r="B2675" i="5"/>
  <c r="B2676" i="5"/>
  <c r="B2677" i="5"/>
  <c r="B2678" i="5"/>
  <c r="B2679" i="5"/>
  <c r="B2680" i="5"/>
  <c r="B2681" i="5"/>
  <c r="B2682" i="5"/>
  <c r="B2683" i="5"/>
  <c r="B2684" i="5"/>
  <c r="B2685" i="5"/>
  <c r="B2686" i="5"/>
  <c r="B2687" i="5"/>
  <c r="B2688" i="5"/>
  <c r="B2689" i="5"/>
  <c r="B2690" i="5"/>
  <c r="B2691" i="5"/>
  <c r="B2692" i="5"/>
  <c r="B2693" i="5"/>
  <c r="B2694" i="5"/>
  <c r="B2695" i="5"/>
  <c r="B2696" i="5"/>
  <c r="B2697" i="5"/>
  <c r="B2698" i="5"/>
  <c r="B2699" i="5"/>
  <c r="B2700" i="5"/>
  <c r="B2701" i="5"/>
  <c r="B2702" i="5"/>
  <c r="B2703" i="5"/>
  <c r="B2704" i="5"/>
  <c r="B2705" i="5"/>
  <c r="B2706" i="5"/>
  <c r="B2707" i="5"/>
  <c r="B2708" i="5"/>
  <c r="B2709" i="5"/>
  <c r="B2710" i="5"/>
  <c r="B2711" i="5"/>
  <c r="B2712" i="5"/>
  <c r="B2713" i="5"/>
  <c r="B2714" i="5"/>
  <c r="B2715" i="5"/>
  <c r="B2716" i="5"/>
  <c r="B2717" i="5"/>
  <c r="B2718" i="5"/>
  <c r="B2719" i="5"/>
  <c r="B2720" i="5"/>
  <c r="B2721" i="5"/>
  <c r="B2722" i="5"/>
  <c r="B2723" i="5"/>
  <c r="B2724" i="5"/>
  <c r="B2725" i="5"/>
  <c r="B2726" i="5"/>
  <c r="B2727" i="5"/>
  <c r="B2728" i="5"/>
  <c r="B2729" i="5"/>
  <c r="B2730" i="5"/>
  <c r="B2731" i="5"/>
  <c r="B2732" i="5"/>
  <c r="B2733" i="5"/>
  <c r="B2734" i="5"/>
  <c r="B2735" i="5"/>
  <c r="B2736" i="5"/>
  <c r="B2737" i="5"/>
  <c r="B2738" i="5"/>
  <c r="B2739" i="5"/>
  <c r="B2740" i="5"/>
  <c r="B2741" i="5"/>
  <c r="B2742" i="5"/>
  <c r="B2743" i="5"/>
  <c r="B2744" i="5"/>
  <c r="B2745" i="5"/>
  <c r="B2746" i="5"/>
  <c r="B2747" i="5"/>
  <c r="B2748" i="5"/>
  <c r="B2749" i="5"/>
  <c r="B2750" i="5"/>
  <c r="B2751" i="5"/>
  <c r="B2752" i="5"/>
  <c r="B2753" i="5"/>
  <c r="B2754" i="5"/>
  <c r="B2755" i="5"/>
  <c r="B2756" i="5"/>
  <c r="B2757" i="5"/>
  <c r="B2758" i="5"/>
  <c r="B2759" i="5"/>
  <c r="B2760" i="5"/>
  <c r="B2761" i="5"/>
  <c r="B2762" i="5"/>
  <c r="B2763" i="5"/>
  <c r="B2764" i="5"/>
  <c r="B2765" i="5"/>
  <c r="B2766" i="5"/>
  <c r="B2767" i="5"/>
  <c r="B2768" i="5"/>
  <c r="B2769" i="5"/>
  <c r="B2770" i="5"/>
  <c r="B2771" i="5"/>
  <c r="B2772" i="5"/>
  <c r="B2773" i="5"/>
  <c r="B2774" i="5"/>
  <c r="B2775" i="5"/>
  <c r="B2776" i="5"/>
  <c r="B2777" i="5"/>
  <c r="B2778" i="5"/>
  <c r="B2779" i="5"/>
  <c r="B2780" i="5"/>
  <c r="B2781" i="5"/>
  <c r="B2782" i="5"/>
  <c r="B2783" i="5"/>
  <c r="B2784" i="5"/>
  <c r="B2785" i="5"/>
  <c r="B2786" i="5"/>
  <c r="B2787" i="5"/>
  <c r="B2788" i="5"/>
  <c r="B2789" i="5"/>
  <c r="B2790" i="5"/>
  <c r="B2791" i="5"/>
  <c r="B2792" i="5"/>
  <c r="B2793" i="5"/>
  <c r="B2794" i="5"/>
  <c r="B2795" i="5"/>
  <c r="B2796" i="5"/>
  <c r="B2797" i="5"/>
  <c r="B2798" i="5"/>
  <c r="B2799" i="5"/>
  <c r="B2800" i="5"/>
  <c r="B2801" i="5"/>
  <c r="B2802" i="5"/>
  <c r="B2803" i="5"/>
  <c r="B2804" i="5"/>
  <c r="B2805" i="5"/>
  <c r="B2806" i="5"/>
  <c r="B2807" i="5"/>
  <c r="B2808" i="5"/>
  <c r="B2809" i="5"/>
  <c r="B2810" i="5"/>
  <c r="B2811" i="5"/>
  <c r="B2812" i="5"/>
  <c r="B2813" i="5"/>
  <c r="B2814" i="5"/>
  <c r="B2815" i="5"/>
  <c r="B2816" i="5"/>
  <c r="B2817" i="5"/>
  <c r="B2818" i="5"/>
  <c r="B2819" i="5"/>
  <c r="B2820" i="5"/>
  <c r="B2821" i="5"/>
  <c r="B2822" i="5"/>
  <c r="B2823" i="5"/>
  <c r="B2824" i="5"/>
  <c r="B2825" i="5"/>
  <c r="B2826" i="5"/>
  <c r="B2827" i="5"/>
  <c r="B2828" i="5"/>
  <c r="B2829" i="5"/>
  <c r="B2830" i="5"/>
  <c r="B2831" i="5"/>
  <c r="B2832" i="5"/>
  <c r="B2833" i="5"/>
  <c r="B2834" i="5"/>
  <c r="B2835" i="5"/>
  <c r="B2836" i="5"/>
  <c r="B2837" i="5"/>
  <c r="B2838" i="5"/>
  <c r="B2839" i="5"/>
  <c r="B2840" i="5"/>
  <c r="B2841" i="5"/>
  <c r="B2842" i="5"/>
  <c r="B2843" i="5"/>
  <c r="B2844" i="5"/>
  <c r="B2845" i="5"/>
  <c r="B2846" i="5"/>
  <c r="B2847" i="5"/>
  <c r="B2848" i="5"/>
  <c r="B2849" i="5"/>
  <c r="B2850" i="5"/>
  <c r="B2851" i="5"/>
  <c r="B2852" i="5"/>
  <c r="B2853" i="5"/>
  <c r="B2854" i="5"/>
  <c r="B2855" i="5"/>
  <c r="B2856" i="5"/>
  <c r="B2857" i="5"/>
  <c r="B2858" i="5"/>
  <c r="B2859" i="5"/>
  <c r="B2860" i="5"/>
  <c r="B2861" i="5"/>
  <c r="B2862" i="5"/>
  <c r="B2863" i="5"/>
  <c r="B2864" i="5"/>
  <c r="B2865" i="5"/>
  <c r="B2866" i="5"/>
  <c r="B2867" i="5"/>
  <c r="B2868" i="5"/>
  <c r="B2869" i="5"/>
  <c r="B2870" i="5"/>
  <c r="B2871" i="5"/>
  <c r="B2872" i="5"/>
  <c r="B2873" i="5"/>
  <c r="B2874" i="5"/>
  <c r="B2875" i="5"/>
  <c r="B2876" i="5"/>
  <c r="B2877" i="5"/>
  <c r="B2878" i="5"/>
  <c r="B2879" i="5"/>
  <c r="B2880" i="5"/>
  <c r="B2881" i="5"/>
  <c r="B2882" i="5"/>
  <c r="B2883" i="5"/>
  <c r="B2884" i="5"/>
  <c r="B2885" i="5"/>
  <c r="B2886" i="5"/>
  <c r="B2887" i="5"/>
  <c r="B2888" i="5"/>
  <c r="B2889" i="5"/>
  <c r="B2890" i="5"/>
  <c r="B2891" i="5"/>
  <c r="B2892" i="5"/>
  <c r="B2893" i="5"/>
  <c r="B2894" i="5"/>
  <c r="B2895" i="5"/>
  <c r="B2896" i="5"/>
  <c r="B2897" i="5"/>
  <c r="B2898" i="5"/>
  <c r="B2899" i="5"/>
  <c r="B2900" i="5"/>
  <c r="B2901" i="5"/>
  <c r="B2902" i="5"/>
  <c r="B2903" i="5"/>
  <c r="B2904" i="5"/>
  <c r="B2905" i="5"/>
  <c r="B2906" i="5"/>
  <c r="B2907" i="5"/>
  <c r="B2908" i="5"/>
  <c r="B2909" i="5"/>
  <c r="B2910" i="5"/>
  <c r="B2911" i="5"/>
  <c r="B2912" i="5"/>
  <c r="B2913" i="5"/>
  <c r="B2914" i="5"/>
  <c r="B2915" i="5"/>
  <c r="B2916" i="5"/>
  <c r="B2917" i="5"/>
  <c r="B2918" i="5"/>
  <c r="B2919" i="5"/>
  <c r="B2920" i="5"/>
  <c r="B2921" i="5"/>
  <c r="B2922" i="5"/>
  <c r="B2923" i="5"/>
  <c r="B2924" i="5"/>
  <c r="B2925" i="5"/>
  <c r="B2926" i="5"/>
  <c r="B2927" i="5"/>
  <c r="B2928" i="5"/>
  <c r="B2929" i="5"/>
  <c r="B2930" i="5"/>
  <c r="B2931" i="5"/>
  <c r="B2932" i="5"/>
  <c r="B2933" i="5"/>
  <c r="B2934" i="5"/>
  <c r="B2935" i="5"/>
  <c r="B2936" i="5"/>
  <c r="B2937" i="5"/>
  <c r="B2938" i="5"/>
  <c r="B2939" i="5"/>
  <c r="B2940" i="5"/>
  <c r="B2941" i="5"/>
  <c r="B2942" i="5"/>
  <c r="B2943" i="5"/>
  <c r="B2944" i="5"/>
  <c r="B2945" i="5"/>
  <c r="B2946" i="5"/>
  <c r="B2947" i="5"/>
  <c r="B2948" i="5"/>
  <c r="B2949" i="5"/>
  <c r="B2950" i="5"/>
  <c r="B2951" i="5"/>
  <c r="B2952" i="5"/>
  <c r="B2953" i="5"/>
  <c r="B2954" i="5"/>
  <c r="B2955" i="5"/>
  <c r="B2956" i="5"/>
  <c r="B2957" i="5"/>
  <c r="B2958" i="5"/>
  <c r="B2959" i="5"/>
  <c r="B2960" i="5"/>
  <c r="B2961" i="5"/>
  <c r="B2962" i="5"/>
  <c r="B2963" i="5"/>
  <c r="B2964" i="5"/>
  <c r="B2965" i="5"/>
  <c r="B2966" i="5"/>
  <c r="B2967" i="5"/>
  <c r="B2968" i="5"/>
  <c r="B2969" i="5"/>
  <c r="B2970" i="5"/>
  <c r="B2971" i="5"/>
  <c r="B2972" i="5"/>
  <c r="B2973" i="5"/>
  <c r="B2974" i="5"/>
  <c r="B2975" i="5"/>
  <c r="B2976" i="5"/>
  <c r="B2977" i="5"/>
  <c r="B2978" i="5"/>
  <c r="B2979" i="5"/>
  <c r="B2980" i="5"/>
  <c r="B2981" i="5"/>
  <c r="B2982" i="5"/>
  <c r="B2983" i="5"/>
  <c r="B2984" i="5"/>
  <c r="B2985" i="5"/>
  <c r="B2986" i="5"/>
  <c r="B2987" i="5"/>
  <c r="B2988" i="5"/>
  <c r="B2989" i="5"/>
  <c r="B2990" i="5"/>
  <c r="B2991" i="5"/>
  <c r="B2992" i="5"/>
  <c r="B2993" i="5"/>
  <c r="B2994" i="5"/>
  <c r="B2995" i="5"/>
  <c r="B2996" i="5"/>
  <c r="B2997" i="5"/>
  <c r="B2998" i="5"/>
  <c r="B2999" i="5"/>
  <c r="B3000" i="5"/>
  <c r="B3001" i="5"/>
  <c r="B3002" i="5"/>
  <c r="B3003" i="5"/>
  <c r="B3004" i="5"/>
  <c r="B3005" i="5"/>
  <c r="B3006" i="5"/>
  <c r="B3007" i="5"/>
  <c r="B3008" i="5"/>
  <c r="B3009" i="5"/>
  <c r="B3010" i="5"/>
  <c r="B3011" i="5"/>
  <c r="B3012" i="5"/>
  <c r="B3013" i="5"/>
  <c r="B3014" i="5"/>
  <c r="B3015" i="5"/>
  <c r="B3016" i="5"/>
  <c r="B3017" i="5"/>
  <c r="B3018" i="5"/>
  <c r="B3019" i="5"/>
  <c r="B3020" i="5"/>
  <c r="B3021" i="5"/>
  <c r="B3022" i="5"/>
  <c r="B3023" i="5"/>
  <c r="B3024" i="5"/>
  <c r="B3025" i="5"/>
  <c r="B3026" i="5"/>
  <c r="B3027" i="5"/>
  <c r="B3028" i="5"/>
  <c r="B3029" i="5"/>
  <c r="B3030" i="5"/>
  <c r="B3031" i="5"/>
  <c r="B3032" i="5"/>
  <c r="B3033" i="5"/>
  <c r="B3034" i="5"/>
  <c r="B3035" i="5"/>
  <c r="B3036" i="5"/>
  <c r="B3037" i="5"/>
  <c r="B3038" i="5"/>
  <c r="B3039" i="5"/>
  <c r="B3040" i="5"/>
  <c r="B3041" i="5"/>
  <c r="B3042" i="5"/>
  <c r="B3043" i="5"/>
  <c r="B3044" i="5"/>
  <c r="B3045" i="5"/>
  <c r="B3046" i="5"/>
  <c r="B3047" i="5"/>
  <c r="B3048" i="5"/>
  <c r="B3049" i="5"/>
  <c r="B3050" i="5"/>
  <c r="B3051" i="5"/>
  <c r="B3052" i="5"/>
  <c r="B3053" i="5"/>
  <c r="B3054" i="5"/>
  <c r="B3055" i="5"/>
  <c r="B3056" i="5"/>
  <c r="B3057" i="5"/>
  <c r="B3058" i="5"/>
  <c r="B3059" i="5"/>
  <c r="B3060" i="5"/>
  <c r="B3061" i="5"/>
  <c r="B3062" i="5"/>
  <c r="B3063" i="5"/>
  <c r="B3064" i="5"/>
  <c r="B3065" i="5"/>
  <c r="B3066" i="5"/>
  <c r="B3067" i="5"/>
  <c r="B3068" i="5"/>
  <c r="B3069" i="5"/>
  <c r="B3070" i="5"/>
  <c r="B3071" i="5"/>
  <c r="B3072" i="5"/>
  <c r="B3073" i="5"/>
  <c r="B3074" i="5"/>
  <c r="B3075" i="5"/>
  <c r="B3076" i="5"/>
  <c r="B3077" i="5"/>
  <c r="B3078" i="5"/>
  <c r="B3079" i="5"/>
  <c r="B3080" i="5"/>
  <c r="B3081" i="5"/>
  <c r="B3082" i="5"/>
  <c r="B3083" i="5"/>
  <c r="B3084" i="5"/>
  <c r="B3085" i="5"/>
  <c r="B3086" i="5"/>
  <c r="B3087" i="5"/>
  <c r="B3088" i="5"/>
  <c r="B3089" i="5"/>
  <c r="B3090" i="5"/>
  <c r="B3091" i="5"/>
  <c r="B3092" i="5"/>
  <c r="B3093" i="5"/>
  <c r="B3094" i="5"/>
  <c r="B3095" i="5"/>
  <c r="B3096" i="5"/>
  <c r="B3097" i="5"/>
  <c r="B3098" i="5"/>
  <c r="B3099" i="5"/>
  <c r="B3100" i="5"/>
  <c r="B3101" i="5"/>
  <c r="B3102" i="5"/>
  <c r="B3103" i="5"/>
  <c r="B3104" i="5"/>
  <c r="B3105" i="5"/>
  <c r="B3106" i="5"/>
  <c r="B3107" i="5"/>
  <c r="B3108" i="5"/>
  <c r="B3109" i="5"/>
  <c r="B3110" i="5"/>
  <c r="B3111" i="5"/>
  <c r="B3112" i="5"/>
  <c r="B3113" i="5"/>
  <c r="B3114" i="5"/>
  <c r="B3115" i="5"/>
  <c r="B3116" i="5"/>
  <c r="B3117" i="5"/>
  <c r="B3118" i="5"/>
  <c r="B3119" i="5"/>
  <c r="B3120" i="5"/>
  <c r="B3121" i="5"/>
  <c r="B3122" i="5"/>
  <c r="B3123" i="5"/>
  <c r="B3124" i="5"/>
  <c r="B3125" i="5"/>
  <c r="B3126" i="5"/>
  <c r="B3127" i="5"/>
  <c r="B3128" i="5"/>
  <c r="B3129" i="5"/>
  <c r="B3130" i="5"/>
  <c r="B3131" i="5"/>
  <c r="B3132" i="5"/>
  <c r="B3133" i="5"/>
  <c r="B3134" i="5"/>
  <c r="B3135" i="5"/>
  <c r="B3136" i="5"/>
  <c r="B3137" i="5"/>
  <c r="B3138" i="5"/>
  <c r="B3139" i="5"/>
  <c r="B3140" i="5"/>
  <c r="B3141" i="5"/>
  <c r="B3142" i="5"/>
  <c r="B3143" i="5"/>
  <c r="B3144" i="5"/>
  <c r="B3145" i="5"/>
  <c r="B3146" i="5"/>
  <c r="B3147" i="5"/>
  <c r="B3148" i="5"/>
  <c r="B3149" i="5"/>
  <c r="B3150" i="5"/>
  <c r="B3151" i="5"/>
  <c r="B3152" i="5"/>
  <c r="B3153" i="5"/>
  <c r="B3154" i="5"/>
  <c r="B3155" i="5"/>
  <c r="B3156" i="5"/>
  <c r="B3157" i="5"/>
  <c r="B3158" i="5"/>
  <c r="B3159" i="5"/>
  <c r="B3160" i="5"/>
  <c r="B3161" i="5"/>
  <c r="B3162" i="5"/>
  <c r="B3163" i="5"/>
  <c r="B3164" i="5"/>
  <c r="B3165" i="5"/>
  <c r="B3166" i="5"/>
  <c r="B3167" i="5"/>
  <c r="B3168" i="5"/>
  <c r="B3169" i="5"/>
  <c r="B3170" i="5"/>
  <c r="B3171" i="5"/>
  <c r="B3172" i="5"/>
  <c r="B3173" i="5"/>
  <c r="B3174" i="5"/>
  <c r="B3175" i="5"/>
  <c r="B3176" i="5"/>
  <c r="B3177" i="5"/>
  <c r="B3178" i="5"/>
  <c r="B3179" i="5"/>
  <c r="B3180" i="5"/>
  <c r="B3181" i="5"/>
  <c r="B3182" i="5"/>
  <c r="B3183" i="5"/>
  <c r="B3184" i="5"/>
  <c r="B3185" i="5"/>
  <c r="B3186" i="5"/>
  <c r="B3187" i="5"/>
  <c r="B3188" i="5"/>
  <c r="B3189" i="5"/>
  <c r="B3190" i="5"/>
  <c r="B3191" i="5"/>
  <c r="B3192" i="5"/>
  <c r="B3193" i="5"/>
  <c r="B3194" i="5"/>
  <c r="B3195" i="5"/>
  <c r="B3196" i="5"/>
  <c r="B3197" i="5"/>
  <c r="B3198" i="5"/>
  <c r="B3199" i="5"/>
  <c r="B3200" i="5"/>
  <c r="B3201" i="5"/>
  <c r="B3202" i="5"/>
  <c r="B3203" i="5"/>
  <c r="B3204" i="5"/>
  <c r="B3205" i="5"/>
  <c r="B3206" i="5"/>
  <c r="B3207" i="5"/>
  <c r="B3208" i="5"/>
  <c r="B3209" i="5"/>
  <c r="B3210" i="5"/>
  <c r="B3211" i="5"/>
  <c r="B3212" i="5"/>
  <c r="B3213" i="5"/>
  <c r="B3214" i="5"/>
  <c r="B3215" i="5"/>
  <c r="B3216" i="5"/>
  <c r="B3217" i="5"/>
  <c r="B3218" i="5"/>
  <c r="B3219" i="5"/>
  <c r="B3220" i="5"/>
  <c r="B3221" i="5"/>
  <c r="B3222" i="5"/>
  <c r="B3223" i="5"/>
  <c r="B3224" i="5"/>
  <c r="B3225" i="5"/>
  <c r="B3226" i="5"/>
  <c r="B3227" i="5"/>
  <c r="B3228" i="5"/>
  <c r="B3229" i="5"/>
  <c r="B3230" i="5"/>
  <c r="B3231" i="5"/>
  <c r="B3232" i="5"/>
  <c r="B3233" i="5"/>
  <c r="B3234" i="5"/>
  <c r="B3235" i="5"/>
  <c r="B3236" i="5"/>
  <c r="B3237" i="5"/>
  <c r="B3238" i="5"/>
  <c r="B3239" i="5"/>
  <c r="B3240" i="5"/>
  <c r="B3241" i="5"/>
  <c r="B3242" i="5"/>
  <c r="B3243" i="5"/>
  <c r="B3244" i="5"/>
  <c r="B3245" i="5"/>
  <c r="B3246" i="5"/>
  <c r="B3247" i="5"/>
  <c r="B3248" i="5"/>
  <c r="B3249" i="5"/>
  <c r="B3250" i="5"/>
  <c r="B3251" i="5"/>
  <c r="B3252" i="5"/>
  <c r="B3253" i="5"/>
  <c r="B3254" i="5"/>
  <c r="B3255" i="5"/>
  <c r="B3256" i="5"/>
  <c r="B3257" i="5"/>
  <c r="B3258" i="5"/>
  <c r="B3259" i="5"/>
  <c r="B3260" i="5"/>
  <c r="B3261" i="5"/>
  <c r="B3262" i="5"/>
  <c r="B3263" i="5"/>
  <c r="B3264" i="5"/>
  <c r="B3265" i="5"/>
  <c r="B3266" i="5"/>
  <c r="B3267" i="5"/>
  <c r="B3268" i="5"/>
  <c r="B3269" i="5"/>
  <c r="B3270" i="5"/>
  <c r="B3271" i="5"/>
  <c r="B3272" i="5"/>
  <c r="B3273" i="5"/>
  <c r="B3274" i="5"/>
  <c r="B3275" i="5"/>
  <c r="B3276" i="5"/>
  <c r="B3277" i="5"/>
  <c r="B3278" i="5"/>
  <c r="B3279" i="5"/>
  <c r="B3280" i="5"/>
  <c r="B3281" i="5"/>
  <c r="B3282" i="5"/>
  <c r="B3283" i="5"/>
  <c r="B3284" i="5"/>
  <c r="B3285" i="5"/>
  <c r="B3286" i="5"/>
  <c r="B3287" i="5"/>
  <c r="B3288" i="5"/>
  <c r="B3289" i="5"/>
  <c r="B3290" i="5"/>
  <c r="B3291" i="5"/>
  <c r="B3292" i="5"/>
  <c r="B3293" i="5"/>
  <c r="B3294" i="5"/>
  <c r="B3295" i="5"/>
  <c r="B3296" i="5"/>
  <c r="B3297" i="5"/>
  <c r="B3298" i="5"/>
  <c r="B3299" i="5"/>
  <c r="B3300" i="5"/>
  <c r="B3301" i="5"/>
  <c r="B3302" i="5"/>
  <c r="B3303" i="5"/>
  <c r="B3304" i="5"/>
  <c r="B3305" i="5"/>
  <c r="B3306" i="5"/>
  <c r="B3307" i="5"/>
  <c r="B3308" i="5"/>
  <c r="B3309" i="5"/>
  <c r="B3310" i="5"/>
  <c r="B3311" i="5"/>
  <c r="B3312" i="5"/>
  <c r="B3313" i="5"/>
  <c r="B3314" i="5"/>
  <c r="B3315" i="5"/>
  <c r="B3316" i="5"/>
  <c r="B3317" i="5"/>
  <c r="B3318" i="5"/>
  <c r="B3319" i="5"/>
  <c r="B3320" i="5"/>
  <c r="B3321" i="5"/>
  <c r="B3322" i="5"/>
  <c r="B3323" i="5"/>
  <c r="B3324" i="5"/>
  <c r="B3325" i="5"/>
  <c r="B3326" i="5"/>
  <c r="B3327" i="5"/>
  <c r="B3328" i="5"/>
  <c r="B3329" i="5"/>
  <c r="B3330" i="5"/>
  <c r="B3331" i="5"/>
  <c r="B3332" i="5"/>
  <c r="B3333" i="5"/>
  <c r="B3334" i="5"/>
  <c r="B3335" i="5"/>
  <c r="B3336" i="5"/>
  <c r="B3337" i="5"/>
  <c r="B3338" i="5"/>
  <c r="B3339" i="5"/>
  <c r="B3340" i="5"/>
  <c r="B3341" i="5"/>
  <c r="B3342" i="5"/>
  <c r="B3343" i="5"/>
  <c r="B3344" i="5"/>
  <c r="B3345" i="5"/>
  <c r="B3346" i="5"/>
  <c r="B3347" i="5"/>
  <c r="B3348" i="5"/>
  <c r="B3349" i="5"/>
  <c r="B3350" i="5"/>
  <c r="B3351" i="5"/>
  <c r="B3352" i="5"/>
  <c r="B3353" i="5"/>
  <c r="B3354" i="5"/>
  <c r="B3355" i="5"/>
  <c r="B3356" i="5"/>
  <c r="B3357" i="5"/>
  <c r="B3358" i="5"/>
  <c r="B3359" i="5"/>
  <c r="B3360" i="5"/>
  <c r="B3361" i="5"/>
  <c r="B3362" i="5"/>
  <c r="B3363" i="5"/>
  <c r="B3364" i="5"/>
  <c r="B3365" i="5"/>
  <c r="B3366" i="5"/>
  <c r="B3367" i="5"/>
  <c r="B3368" i="5"/>
  <c r="B3369" i="5"/>
  <c r="B3370" i="5"/>
  <c r="B3371" i="5"/>
  <c r="B3372" i="5"/>
  <c r="B3373" i="5"/>
  <c r="B3374" i="5"/>
  <c r="B3375" i="5"/>
  <c r="B3376" i="5"/>
  <c r="B3377" i="5"/>
  <c r="B3378" i="5"/>
  <c r="B3379" i="5"/>
  <c r="B3380" i="5"/>
  <c r="B3381" i="5"/>
  <c r="B3382" i="5"/>
  <c r="B3383" i="5"/>
  <c r="B3384" i="5"/>
  <c r="B3385" i="5"/>
  <c r="B3386" i="5"/>
  <c r="B3387" i="5"/>
  <c r="B3388" i="5"/>
  <c r="B3389" i="5"/>
  <c r="B3390" i="5"/>
  <c r="B3391" i="5"/>
  <c r="B3392" i="5"/>
  <c r="B3393" i="5"/>
  <c r="B3394" i="5"/>
  <c r="B3395" i="5"/>
  <c r="B3396" i="5"/>
  <c r="B3397" i="5"/>
  <c r="B3398" i="5"/>
  <c r="B3399" i="5"/>
  <c r="B3400" i="5"/>
  <c r="B3401" i="5"/>
  <c r="B3402" i="5"/>
  <c r="B3403" i="5"/>
  <c r="B3404" i="5"/>
  <c r="B3405" i="5"/>
  <c r="B3406" i="5"/>
  <c r="B3407" i="5"/>
  <c r="B3408" i="5"/>
  <c r="B3409" i="5"/>
  <c r="B3410" i="5"/>
  <c r="B3411" i="5"/>
  <c r="B3412" i="5"/>
  <c r="B3413" i="5"/>
  <c r="B3414" i="5"/>
  <c r="B3415" i="5"/>
  <c r="B3416" i="5"/>
  <c r="B3417" i="5"/>
  <c r="B3418" i="5"/>
  <c r="B3419" i="5"/>
  <c r="B3420" i="5"/>
  <c r="B3421" i="5"/>
  <c r="B3422" i="5"/>
  <c r="B3423" i="5"/>
  <c r="B3424" i="5"/>
  <c r="B3425" i="5"/>
  <c r="B3426" i="5"/>
  <c r="B3427" i="5"/>
  <c r="B3428" i="5"/>
  <c r="B3429" i="5"/>
  <c r="B3430" i="5"/>
  <c r="B3431" i="5"/>
  <c r="B3432" i="5"/>
  <c r="B3433" i="5"/>
  <c r="B3434" i="5"/>
  <c r="B3435" i="5"/>
  <c r="B3436" i="5"/>
  <c r="B3437" i="5"/>
  <c r="B3438" i="5"/>
  <c r="B3439" i="5"/>
  <c r="B3440" i="5"/>
  <c r="B3441" i="5"/>
  <c r="B3442" i="5"/>
  <c r="B3443" i="5"/>
  <c r="B3444" i="5"/>
  <c r="B3445" i="5"/>
  <c r="B3446" i="5"/>
  <c r="B3447" i="5"/>
  <c r="B3448" i="5"/>
  <c r="B3449" i="5"/>
  <c r="B3450" i="5"/>
  <c r="B3451" i="5"/>
  <c r="B3452" i="5"/>
  <c r="B3453" i="5"/>
  <c r="B3454" i="5"/>
  <c r="B3455" i="5"/>
  <c r="B3456" i="5"/>
  <c r="B3457" i="5"/>
  <c r="B3458" i="5"/>
  <c r="B3459" i="5"/>
  <c r="B3460" i="5"/>
  <c r="B3461" i="5"/>
  <c r="B3462" i="5"/>
  <c r="B3463" i="5"/>
  <c r="B3464" i="5"/>
  <c r="B3465" i="5"/>
  <c r="B3466" i="5"/>
  <c r="B3467" i="5"/>
  <c r="B3468" i="5"/>
  <c r="B3469" i="5"/>
  <c r="B3470" i="5"/>
  <c r="B3471" i="5"/>
  <c r="B3472" i="5"/>
  <c r="B3473" i="5"/>
  <c r="B3474" i="5"/>
  <c r="B3475" i="5"/>
  <c r="B3476" i="5"/>
  <c r="B3477" i="5"/>
  <c r="B3478" i="5"/>
  <c r="B3479" i="5"/>
  <c r="B3480" i="5"/>
  <c r="B3481" i="5"/>
  <c r="B3482" i="5"/>
  <c r="B3483" i="5"/>
  <c r="B3484" i="5"/>
  <c r="B3485" i="5"/>
  <c r="B3486" i="5"/>
  <c r="B3487" i="5"/>
  <c r="B3488" i="5"/>
  <c r="B3489" i="5"/>
  <c r="B3490" i="5"/>
  <c r="B3491" i="5"/>
  <c r="B3492" i="5"/>
  <c r="B3493" i="5"/>
  <c r="B3494" i="5"/>
  <c r="B3495" i="5"/>
  <c r="B3496" i="5"/>
  <c r="B3497" i="5"/>
  <c r="B3498" i="5"/>
  <c r="B3499" i="5"/>
  <c r="B3500" i="5"/>
  <c r="B3501" i="5"/>
  <c r="B3502" i="5"/>
  <c r="B3503" i="5"/>
  <c r="B3504" i="5"/>
  <c r="B3505" i="5"/>
  <c r="B3506" i="5"/>
  <c r="B3507" i="5"/>
  <c r="B3508" i="5"/>
  <c r="B3509" i="5"/>
  <c r="B3510" i="5"/>
  <c r="B3511" i="5"/>
  <c r="B3512" i="5"/>
  <c r="B3513" i="5"/>
  <c r="B3514" i="5"/>
  <c r="B3515" i="5"/>
  <c r="B3516" i="5"/>
  <c r="B3517" i="5"/>
  <c r="B3518" i="5"/>
  <c r="B3519" i="5"/>
  <c r="B3520" i="5"/>
  <c r="B3521" i="5"/>
  <c r="B3522" i="5"/>
  <c r="B3523" i="5"/>
  <c r="B3524" i="5"/>
  <c r="B3525" i="5"/>
  <c r="B3526" i="5"/>
  <c r="B3527" i="5"/>
  <c r="B3528" i="5"/>
  <c r="B3529" i="5"/>
  <c r="B3530" i="5"/>
  <c r="B3531" i="5"/>
  <c r="B3532" i="5"/>
  <c r="B3533" i="5"/>
  <c r="B3534" i="5"/>
  <c r="B3535" i="5"/>
  <c r="B3536" i="5"/>
  <c r="B3537" i="5"/>
  <c r="B3538" i="5"/>
  <c r="B3539" i="5"/>
  <c r="B3540" i="5"/>
  <c r="B3541" i="5"/>
  <c r="B3542" i="5"/>
  <c r="B3543" i="5"/>
  <c r="B3544" i="5"/>
  <c r="B3545" i="5"/>
  <c r="B3546" i="5"/>
  <c r="B3547" i="5"/>
  <c r="B3548" i="5"/>
  <c r="B3549" i="5"/>
  <c r="B3550" i="5"/>
  <c r="B3551" i="5"/>
  <c r="B3552" i="5"/>
  <c r="B3553" i="5"/>
  <c r="B3554" i="5"/>
  <c r="B3555" i="5"/>
  <c r="B3556" i="5"/>
  <c r="B3557" i="5"/>
  <c r="B3558" i="5"/>
  <c r="B3559" i="5"/>
  <c r="B3560" i="5"/>
  <c r="B3561" i="5"/>
  <c r="B3562" i="5"/>
  <c r="B3563" i="5"/>
  <c r="B3564" i="5"/>
  <c r="B3565" i="5"/>
  <c r="B3566" i="5"/>
  <c r="B3567" i="5"/>
  <c r="B3568" i="5"/>
  <c r="B3569" i="5"/>
  <c r="B3570" i="5"/>
  <c r="B3571" i="5"/>
  <c r="B3572" i="5"/>
  <c r="B3573" i="5"/>
  <c r="B3574" i="5"/>
  <c r="B3575" i="5"/>
  <c r="B3576" i="5"/>
  <c r="B3577" i="5"/>
  <c r="B3578" i="5"/>
  <c r="B3579" i="5"/>
  <c r="B3580" i="5"/>
  <c r="B3581" i="5"/>
  <c r="B3582" i="5"/>
  <c r="B3583" i="5"/>
  <c r="B3584" i="5"/>
  <c r="B3585" i="5"/>
  <c r="B3586" i="5"/>
  <c r="B3587" i="5"/>
  <c r="B3588" i="5"/>
  <c r="B3589" i="5"/>
  <c r="B3590" i="5"/>
  <c r="B3591" i="5"/>
  <c r="B3592" i="5"/>
  <c r="B3593" i="5"/>
  <c r="B3594" i="5"/>
  <c r="B3595" i="5"/>
  <c r="B3596" i="5"/>
  <c r="B3597" i="5"/>
  <c r="B3598" i="5"/>
  <c r="B3599" i="5"/>
  <c r="B3600" i="5"/>
  <c r="B3601" i="5"/>
  <c r="B3602" i="5"/>
  <c r="B3603" i="5"/>
  <c r="B3604" i="5"/>
  <c r="B3605" i="5"/>
  <c r="B3606" i="5"/>
  <c r="B3607" i="5"/>
  <c r="B3608" i="5"/>
  <c r="B3609" i="5"/>
  <c r="B3610" i="5"/>
  <c r="B3611" i="5"/>
  <c r="B3612" i="5"/>
  <c r="B3613" i="5"/>
  <c r="B3614" i="5"/>
  <c r="B3615" i="5"/>
  <c r="B3616" i="5"/>
  <c r="B3617" i="5"/>
  <c r="B3618" i="5"/>
  <c r="B3619" i="5"/>
  <c r="B3620" i="5"/>
  <c r="B3621" i="5"/>
  <c r="B3622" i="5"/>
  <c r="B3623" i="5"/>
  <c r="B3624" i="5"/>
  <c r="B3625" i="5"/>
  <c r="B3626" i="5"/>
  <c r="B3627" i="5"/>
  <c r="B3628" i="5"/>
  <c r="B3629" i="5"/>
  <c r="B3630" i="5"/>
  <c r="B3631" i="5"/>
  <c r="B3632" i="5"/>
  <c r="B3633" i="5"/>
  <c r="B3634" i="5"/>
  <c r="B3635" i="5"/>
  <c r="B3636" i="5"/>
  <c r="B3637" i="5"/>
  <c r="B3638" i="5"/>
  <c r="B3639" i="5"/>
  <c r="B3640" i="5"/>
  <c r="B3641" i="5"/>
  <c r="B3642" i="5"/>
  <c r="B3643" i="5"/>
  <c r="B3644" i="5"/>
  <c r="B3645" i="5"/>
  <c r="B3646" i="5"/>
  <c r="B3647" i="5"/>
  <c r="B3648" i="5"/>
  <c r="B3649" i="5"/>
  <c r="B3650" i="5"/>
  <c r="B3651" i="5"/>
  <c r="B3652" i="5"/>
  <c r="B3653" i="5"/>
  <c r="B3654" i="5"/>
  <c r="B3655" i="5"/>
  <c r="B3656" i="5"/>
  <c r="B3657" i="5"/>
  <c r="B3658" i="5"/>
  <c r="B3659" i="5"/>
  <c r="B3660" i="5"/>
  <c r="B3661" i="5"/>
  <c r="B3662" i="5"/>
  <c r="B3663" i="5"/>
  <c r="B3664" i="5"/>
  <c r="B3665" i="5"/>
  <c r="B3666" i="5"/>
  <c r="B3667" i="5"/>
  <c r="B3668" i="5"/>
  <c r="B3669" i="5"/>
  <c r="B3670" i="5"/>
  <c r="B3671" i="5"/>
  <c r="B3672" i="5"/>
  <c r="B3673" i="5"/>
  <c r="B3674" i="5"/>
  <c r="B3675" i="5"/>
  <c r="B3676" i="5"/>
  <c r="B3677" i="5"/>
  <c r="B3678" i="5"/>
  <c r="B3679" i="5"/>
  <c r="B3680" i="5"/>
  <c r="B3681" i="5"/>
  <c r="B3682" i="5"/>
  <c r="B3683" i="5"/>
  <c r="B3684" i="5"/>
  <c r="B3685" i="5"/>
  <c r="B3686" i="5"/>
  <c r="B3687" i="5"/>
  <c r="B3688" i="5"/>
  <c r="B3689" i="5"/>
  <c r="B3690" i="5"/>
  <c r="B3691" i="5"/>
  <c r="B3692" i="5"/>
  <c r="B3693" i="5"/>
  <c r="B3694" i="5"/>
  <c r="B3695" i="5"/>
  <c r="B3696" i="5"/>
  <c r="B3697" i="5"/>
  <c r="B3698" i="5"/>
  <c r="B3699" i="5"/>
  <c r="B3700" i="5"/>
  <c r="B3701" i="5"/>
  <c r="B3702" i="5"/>
  <c r="B3703" i="5"/>
  <c r="B3704" i="5"/>
  <c r="B3705" i="5"/>
  <c r="B3706" i="5"/>
  <c r="B3707" i="5"/>
  <c r="B3708" i="5"/>
  <c r="B3709" i="5"/>
  <c r="B3710" i="5"/>
  <c r="B3711" i="5"/>
  <c r="B3712" i="5"/>
  <c r="B3713" i="5"/>
  <c r="B3714" i="5"/>
  <c r="B3715" i="5"/>
  <c r="B3716" i="5"/>
  <c r="B3717" i="5"/>
  <c r="B3718" i="5"/>
  <c r="B3719" i="5"/>
  <c r="B3720" i="5"/>
  <c r="B3721" i="5"/>
  <c r="B3722" i="5"/>
  <c r="B3723" i="5"/>
  <c r="B3724" i="5"/>
  <c r="B3725" i="5"/>
  <c r="B3726" i="5"/>
  <c r="B3727" i="5"/>
  <c r="B3728" i="5"/>
  <c r="B3729" i="5"/>
  <c r="B3730" i="5"/>
  <c r="B3731" i="5"/>
  <c r="B3732" i="5"/>
  <c r="B3733" i="5"/>
  <c r="B3734" i="5"/>
  <c r="B3735" i="5"/>
  <c r="B3736" i="5"/>
  <c r="B3737" i="5"/>
  <c r="B3738" i="5"/>
  <c r="B3739" i="5"/>
  <c r="B3740" i="5"/>
  <c r="B3741" i="5"/>
  <c r="B3742" i="5"/>
  <c r="B3743" i="5"/>
  <c r="B3744" i="5"/>
  <c r="B3745" i="5"/>
  <c r="B3746" i="5"/>
  <c r="B3747" i="5"/>
  <c r="B3748" i="5"/>
  <c r="B3749" i="5"/>
  <c r="B3750" i="5"/>
  <c r="B3751" i="5"/>
  <c r="B3752" i="5"/>
  <c r="B3753" i="5"/>
  <c r="B3754" i="5"/>
  <c r="B3755" i="5"/>
  <c r="B3756" i="5"/>
  <c r="B3757" i="5"/>
  <c r="B3758" i="5"/>
  <c r="B3759" i="5"/>
  <c r="B3760" i="5"/>
  <c r="B3761" i="5"/>
  <c r="B3762" i="5"/>
  <c r="B3763" i="5"/>
  <c r="B3764" i="5"/>
  <c r="B3765" i="5"/>
  <c r="B3766" i="5"/>
  <c r="B3767" i="5"/>
  <c r="B3768" i="5"/>
  <c r="B3769" i="5"/>
  <c r="B3770" i="5"/>
  <c r="B3771" i="5"/>
  <c r="B3772" i="5"/>
  <c r="B3773" i="5"/>
  <c r="B3774" i="5"/>
  <c r="B3775" i="5"/>
  <c r="B3776" i="5"/>
  <c r="B3777" i="5"/>
  <c r="B3778" i="5"/>
  <c r="B3779" i="5"/>
  <c r="B3780" i="5"/>
  <c r="B3781" i="5"/>
  <c r="B3782" i="5"/>
  <c r="B3783" i="5"/>
  <c r="B3784" i="5"/>
  <c r="B3785" i="5"/>
  <c r="B3786" i="5"/>
  <c r="B3787" i="5"/>
  <c r="B3788" i="5"/>
  <c r="B3789" i="5"/>
  <c r="B3790" i="5"/>
  <c r="B3791" i="5"/>
  <c r="B3792" i="5"/>
  <c r="B3793" i="5"/>
  <c r="B3794" i="5"/>
  <c r="B3795" i="5"/>
  <c r="B3796" i="5"/>
  <c r="B3797" i="5"/>
  <c r="B3798" i="5"/>
  <c r="B3799" i="5"/>
  <c r="B3800" i="5"/>
  <c r="B3801" i="5"/>
  <c r="B3802" i="5"/>
  <c r="B3803" i="5"/>
  <c r="B3804" i="5"/>
  <c r="B3805" i="5"/>
  <c r="B3806" i="5"/>
  <c r="B3807" i="5"/>
  <c r="B3808" i="5"/>
  <c r="B3809" i="5"/>
  <c r="B3810" i="5"/>
  <c r="B3811" i="5"/>
  <c r="B3812" i="5"/>
  <c r="B3813" i="5"/>
  <c r="B3814" i="5"/>
  <c r="B3815" i="5"/>
  <c r="B3816" i="5"/>
  <c r="B3817" i="5"/>
  <c r="B3818" i="5"/>
  <c r="B3819" i="5"/>
  <c r="B3820" i="5"/>
  <c r="B3821" i="5"/>
  <c r="B3822" i="5"/>
  <c r="B3823" i="5"/>
  <c r="B3824" i="5"/>
  <c r="B3825" i="5"/>
  <c r="B3826" i="5"/>
  <c r="B3827" i="5"/>
  <c r="B3828" i="5"/>
  <c r="B3829" i="5"/>
  <c r="B3830" i="5"/>
  <c r="B3831" i="5"/>
  <c r="B3832" i="5"/>
  <c r="B3833" i="5"/>
  <c r="B3834" i="5"/>
  <c r="B3835" i="5"/>
  <c r="B3836" i="5"/>
  <c r="B3837" i="5"/>
  <c r="B3838" i="5"/>
  <c r="B3839" i="5"/>
  <c r="B3840" i="5"/>
  <c r="B3841" i="5"/>
  <c r="B3842" i="5"/>
  <c r="B3843" i="5"/>
  <c r="B3844" i="5"/>
  <c r="B3845" i="5"/>
  <c r="B3846" i="5"/>
  <c r="B3847" i="5"/>
  <c r="B3848" i="5"/>
  <c r="B3849" i="5"/>
  <c r="B3850" i="5"/>
  <c r="B3851" i="5"/>
  <c r="B3852" i="5"/>
  <c r="B3853" i="5"/>
  <c r="B3854" i="5"/>
  <c r="B3855" i="5"/>
  <c r="B3856" i="5"/>
  <c r="B3857" i="5"/>
  <c r="B3858" i="5"/>
  <c r="B3859" i="5"/>
  <c r="B3860" i="5"/>
  <c r="B3861" i="5"/>
  <c r="B3862" i="5"/>
  <c r="B3863" i="5"/>
  <c r="B3864" i="5"/>
  <c r="B3865" i="5"/>
  <c r="B3866" i="5"/>
  <c r="B3867" i="5"/>
  <c r="B3868" i="5"/>
  <c r="B3869" i="5"/>
  <c r="B3870" i="5"/>
  <c r="B3871" i="5"/>
  <c r="B3872" i="5"/>
  <c r="B3873" i="5"/>
  <c r="B3874" i="5"/>
  <c r="B3875" i="5"/>
  <c r="B3876" i="5"/>
  <c r="B3877" i="5"/>
  <c r="B3878" i="5"/>
  <c r="B3879" i="5"/>
  <c r="B3880" i="5"/>
  <c r="B3881" i="5"/>
  <c r="B3882" i="5"/>
  <c r="B3883" i="5"/>
  <c r="B3884" i="5"/>
  <c r="B3885" i="5"/>
  <c r="B3886" i="5"/>
  <c r="B3887" i="5"/>
  <c r="B3888" i="5"/>
  <c r="B3889" i="5"/>
  <c r="B3890" i="5"/>
  <c r="B3891" i="5"/>
  <c r="B3892" i="5"/>
  <c r="B3893" i="5"/>
  <c r="B3894" i="5"/>
  <c r="B3895" i="5"/>
  <c r="B3896" i="5"/>
  <c r="B3897" i="5"/>
  <c r="B3898" i="5"/>
  <c r="B3899" i="5"/>
  <c r="B3900" i="5"/>
  <c r="B3901" i="5"/>
  <c r="B3902" i="5"/>
  <c r="B3903" i="5"/>
  <c r="B3904" i="5"/>
  <c r="B3905" i="5"/>
  <c r="B3906" i="5"/>
  <c r="B3907" i="5"/>
  <c r="B3908" i="5"/>
  <c r="B3909" i="5"/>
  <c r="B3910" i="5"/>
  <c r="B3911" i="5"/>
  <c r="B3912" i="5"/>
  <c r="B3913" i="5"/>
  <c r="B3914" i="5"/>
  <c r="B3915" i="5"/>
  <c r="B3916" i="5"/>
  <c r="B3917" i="5"/>
  <c r="B3918" i="5"/>
  <c r="B3919" i="5"/>
  <c r="B3920" i="5"/>
  <c r="B3921" i="5"/>
  <c r="B3922" i="5"/>
  <c r="B3923" i="5"/>
  <c r="B3924" i="5"/>
  <c r="B3925" i="5"/>
  <c r="B3926" i="5"/>
  <c r="B3927" i="5"/>
  <c r="B3928" i="5"/>
  <c r="B3929" i="5"/>
  <c r="B3930" i="5"/>
  <c r="B3931" i="5"/>
  <c r="B3932" i="5"/>
  <c r="B3933" i="5"/>
  <c r="B3934" i="5"/>
  <c r="B3935" i="5"/>
  <c r="B3936" i="5"/>
  <c r="B3937" i="5"/>
  <c r="B3938" i="5"/>
  <c r="B3939" i="5"/>
  <c r="B3940" i="5"/>
  <c r="B3941" i="5"/>
  <c r="B3942" i="5"/>
  <c r="B3943" i="5"/>
  <c r="B3944" i="5"/>
  <c r="B3945" i="5"/>
  <c r="B3946" i="5"/>
  <c r="B3947" i="5"/>
  <c r="B3948" i="5"/>
  <c r="B3949" i="5"/>
  <c r="B3950" i="5"/>
  <c r="B3951" i="5"/>
  <c r="B3952" i="5"/>
  <c r="B3953" i="5"/>
  <c r="B3954" i="5"/>
  <c r="B3955" i="5"/>
  <c r="B3956" i="5"/>
  <c r="B3957" i="5"/>
  <c r="B3958" i="5"/>
  <c r="B3959" i="5"/>
  <c r="B3960" i="5"/>
  <c r="B3961" i="5"/>
  <c r="B3962" i="5"/>
  <c r="B3963" i="5"/>
  <c r="B3964" i="5"/>
  <c r="B3965" i="5"/>
  <c r="B3966" i="5"/>
  <c r="B3967" i="5"/>
  <c r="B3968" i="5"/>
  <c r="B3969" i="5"/>
  <c r="B3970" i="5"/>
  <c r="B3971" i="5"/>
  <c r="B3972" i="5"/>
  <c r="B3973" i="5"/>
  <c r="B3974" i="5"/>
  <c r="B3975" i="5"/>
  <c r="B3976" i="5"/>
  <c r="B3977" i="5"/>
  <c r="B3978" i="5"/>
  <c r="B3979" i="5"/>
  <c r="B3980" i="5"/>
  <c r="B3981" i="5"/>
  <c r="B3982" i="5"/>
  <c r="B3983" i="5"/>
  <c r="B3984" i="5"/>
  <c r="B3985" i="5"/>
  <c r="B3986" i="5"/>
  <c r="B3987" i="5"/>
  <c r="B3988" i="5"/>
  <c r="B3989" i="5"/>
  <c r="B3990" i="5"/>
  <c r="B3991" i="5"/>
  <c r="B3992" i="5"/>
  <c r="B3993" i="5"/>
  <c r="B3994" i="5"/>
  <c r="B3995" i="5"/>
  <c r="B3996" i="5"/>
  <c r="B3997" i="5"/>
  <c r="B3998" i="5"/>
  <c r="B3999" i="5"/>
  <c r="B4000" i="5"/>
  <c r="B4001" i="5"/>
  <c r="B4002" i="5"/>
  <c r="B4003" i="5"/>
  <c r="B4004" i="5"/>
  <c r="B4005" i="5"/>
  <c r="B4006" i="5"/>
  <c r="B4007" i="5"/>
  <c r="B4008" i="5"/>
  <c r="B4009" i="5"/>
  <c r="B4010" i="5"/>
  <c r="B4011" i="5"/>
  <c r="B4012" i="5"/>
  <c r="B4013" i="5"/>
  <c r="B4014" i="5"/>
  <c r="B4015" i="5"/>
  <c r="B4016" i="5"/>
  <c r="B4017" i="5"/>
  <c r="B4018" i="5"/>
  <c r="B4019" i="5"/>
  <c r="B4020" i="5"/>
  <c r="B4021" i="5"/>
  <c r="B4022" i="5"/>
  <c r="B4023" i="5"/>
  <c r="B4024" i="5"/>
  <c r="B4025" i="5"/>
  <c r="B4026" i="5"/>
  <c r="B4027" i="5"/>
  <c r="B4028" i="5"/>
  <c r="B4029" i="5"/>
  <c r="B4030" i="5"/>
  <c r="B4031" i="5"/>
  <c r="B4032" i="5"/>
  <c r="B4033" i="5"/>
  <c r="B4034" i="5"/>
  <c r="B4035" i="5"/>
  <c r="B4036" i="5"/>
  <c r="B4037" i="5"/>
  <c r="B4038" i="5"/>
  <c r="B4039" i="5"/>
  <c r="B4040" i="5"/>
  <c r="B4041" i="5"/>
  <c r="B4042" i="5"/>
  <c r="B4043" i="5"/>
  <c r="B4044" i="5"/>
  <c r="B4045" i="5"/>
  <c r="B4046" i="5"/>
  <c r="B4047" i="5"/>
  <c r="B4048" i="5"/>
  <c r="B4049" i="5"/>
  <c r="B4050" i="5"/>
  <c r="B4051" i="5"/>
  <c r="B4052" i="5"/>
  <c r="B4053" i="5"/>
  <c r="B4054" i="5"/>
  <c r="B4055" i="5"/>
  <c r="B4056" i="5"/>
  <c r="B4057" i="5"/>
  <c r="B4058" i="5"/>
  <c r="B4059" i="5"/>
  <c r="B4060" i="5"/>
  <c r="B4061" i="5"/>
  <c r="B4062" i="5"/>
  <c r="B4063" i="5"/>
  <c r="B4064" i="5"/>
  <c r="B4065" i="5"/>
  <c r="B4066" i="5"/>
  <c r="B4067" i="5"/>
  <c r="B4068" i="5"/>
  <c r="B4069" i="5"/>
  <c r="B4070" i="5"/>
  <c r="B4071" i="5"/>
  <c r="B4072" i="5"/>
  <c r="B4073" i="5"/>
  <c r="B4074" i="5"/>
  <c r="B4075" i="5"/>
  <c r="B4076" i="5"/>
  <c r="B4077" i="5"/>
  <c r="B4078" i="5"/>
  <c r="B4079" i="5"/>
  <c r="B4080" i="5"/>
  <c r="B4081" i="5"/>
  <c r="B4082" i="5"/>
  <c r="B4083" i="5"/>
  <c r="B4084" i="5"/>
  <c r="B4085" i="5"/>
  <c r="B4086" i="5"/>
  <c r="B4087" i="5"/>
  <c r="B4088" i="5"/>
  <c r="B4089" i="5"/>
  <c r="B4090" i="5"/>
  <c r="B4091" i="5"/>
  <c r="B4092" i="5"/>
  <c r="B4093" i="5"/>
  <c r="B4094" i="5"/>
  <c r="B4095" i="5"/>
  <c r="B4096" i="5"/>
  <c r="B4097" i="5"/>
  <c r="B4098" i="5"/>
  <c r="B4099" i="5"/>
  <c r="B4100" i="5"/>
  <c r="B4101" i="5"/>
  <c r="B4102" i="5"/>
  <c r="B4103" i="5"/>
  <c r="B4104" i="5"/>
  <c r="B4105" i="5"/>
  <c r="B4106" i="5"/>
  <c r="B4107" i="5"/>
  <c r="B4108" i="5"/>
  <c r="B4109" i="5"/>
  <c r="B4110" i="5"/>
  <c r="B4111" i="5"/>
  <c r="B4112" i="5"/>
  <c r="B4113" i="5"/>
  <c r="B4114" i="5"/>
  <c r="B4115" i="5"/>
  <c r="B4116" i="5"/>
  <c r="B4117" i="5"/>
  <c r="B4118" i="5"/>
  <c r="B4119" i="5"/>
  <c r="B4120" i="5"/>
  <c r="B4121" i="5"/>
  <c r="B4122" i="5"/>
  <c r="B4123" i="5"/>
  <c r="B4124" i="5"/>
  <c r="B4125" i="5"/>
  <c r="B4126" i="5"/>
  <c r="B4127" i="5"/>
  <c r="B4128" i="5"/>
  <c r="B4129" i="5"/>
  <c r="B4130" i="5"/>
  <c r="B4131" i="5"/>
  <c r="B4132" i="5"/>
  <c r="B4133" i="5"/>
  <c r="B4134" i="5"/>
  <c r="B4135" i="5"/>
  <c r="B4136" i="5"/>
  <c r="B4137" i="5"/>
  <c r="B4138" i="5"/>
  <c r="B4139" i="5"/>
  <c r="B4140" i="5"/>
  <c r="B4141" i="5"/>
  <c r="B4142" i="5"/>
  <c r="B4143" i="5"/>
  <c r="B4144" i="5"/>
  <c r="B4145" i="5"/>
  <c r="B4146" i="5"/>
  <c r="B4147" i="5"/>
  <c r="B4148" i="5"/>
  <c r="B4149" i="5"/>
  <c r="B4150" i="5"/>
  <c r="B4151" i="5"/>
  <c r="B4152" i="5"/>
  <c r="B4153" i="5"/>
  <c r="B4154" i="5"/>
  <c r="B4155" i="5"/>
  <c r="B4156" i="5"/>
  <c r="B4157" i="5"/>
  <c r="B4158" i="5"/>
  <c r="B4159" i="5"/>
  <c r="B4160" i="5"/>
  <c r="B4161" i="5"/>
  <c r="B4162" i="5"/>
  <c r="B4163" i="5"/>
  <c r="B4164" i="5"/>
  <c r="B4165" i="5"/>
  <c r="B4166" i="5"/>
  <c r="B4167" i="5"/>
  <c r="B4168" i="5"/>
  <c r="B4169" i="5"/>
  <c r="B4170" i="5"/>
  <c r="B4171" i="5"/>
  <c r="B4172" i="5"/>
  <c r="B4173" i="5"/>
  <c r="B4174" i="5"/>
  <c r="B4175" i="5"/>
  <c r="B4176" i="5"/>
  <c r="B4177" i="5"/>
  <c r="B4178" i="5"/>
  <c r="B4179" i="5"/>
  <c r="B4180" i="5"/>
  <c r="B4181" i="5"/>
  <c r="B4182" i="5"/>
  <c r="B4183" i="5"/>
  <c r="B4184" i="5"/>
  <c r="B4185" i="5"/>
  <c r="B4186" i="5"/>
  <c r="B4187" i="5"/>
  <c r="B4188" i="5"/>
  <c r="B4189" i="5"/>
  <c r="B4190" i="5"/>
  <c r="B4191" i="5"/>
  <c r="B4192" i="5"/>
  <c r="B4193" i="5"/>
  <c r="B4194" i="5"/>
  <c r="B4195" i="5"/>
  <c r="B4196" i="5"/>
  <c r="B4197" i="5"/>
  <c r="B4198" i="5"/>
  <c r="B4199" i="5"/>
  <c r="B4200" i="5"/>
  <c r="B4201" i="5"/>
  <c r="B4202" i="5"/>
  <c r="B4203" i="5"/>
  <c r="B4204" i="5"/>
  <c r="B4205" i="5"/>
  <c r="B4206" i="5"/>
  <c r="B4207" i="5"/>
  <c r="B4208" i="5"/>
  <c r="B4209" i="5"/>
  <c r="B4210" i="5"/>
  <c r="B4211" i="5"/>
  <c r="B4212" i="5"/>
  <c r="B4213" i="5"/>
  <c r="B4214" i="5"/>
  <c r="B4215" i="5"/>
  <c r="B4216" i="5"/>
  <c r="B4217" i="5"/>
  <c r="B4218" i="5"/>
  <c r="B4219" i="5"/>
  <c r="B4220" i="5"/>
  <c r="B4221" i="5"/>
  <c r="B4222" i="5"/>
  <c r="B4223" i="5"/>
  <c r="B4224" i="5"/>
  <c r="B4225" i="5"/>
  <c r="B4226" i="5"/>
  <c r="B4227" i="5"/>
  <c r="B4228" i="5"/>
  <c r="B4229" i="5"/>
  <c r="B4230" i="5"/>
  <c r="B4231" i="5"/>
  <c r="B4232" i="5"/>
  <c r="B4233" i="5"/>
  <c r="B4234" i="5"/>
  <c r="B4235" i="5"/>
  <c r="B4236" i="5"/>
  <c r="B4237" i="5"/>
  <c r="B4238" i="5"/>
  <c r="B4239" i="5"/>
  <c r="B4240" i="5"/>
  <c r="B4241" i="5"/>
  <c r="B4242" i="5"/>
  <c r="B4243" i="5"/>
  <c r="B4244" i="5"/>
  <c r="B4245" i="5"/>
  <c r="B4246" i="5"/>
  <c r="B4247" i="5"/>
  <c r="B4248" i="5"/>
  <c r="B4249" i="5"/>
  <c r="B4250" i="5"/>
  <c r="B4251" i="5"/>
  <c r="B4252" i="5"/>
  <c r="B4253" i="5"/>
  <c r="B4254" i="5"/>
  <c r="B4255" i="5"/>
  <c r="B4256" i="5"/>
  <c r="B4257" i="5"/>
  <c r="B4258" i="5"/>
  <c r="B4259" i="5"/>
  <c r="B4260" i="5"/>
  <c r="B4261" i="5"/>
  <c r="B4262" i="5"/>
  <c r="B4263" i="5"/>
  <c r="B4264" i="5"/>
  <c r="B4265" i="5"/>
  <c r="B4266" i="5"/>
  <c r="B4267" i="5"/>
  <c r="B4268" i="5"/>
  <c r="B4269" i="5"/>
  <c r="B4270" i="5"/>
  <c r="B4271" i="5"/>
  <c r="B4272" i="5"/>
  <c r="B4273" i="5"/>
  <c r="B4274" i="5"/>
  <c r="B4275" i="5"/>
  <c r="B4276" i="5"/>
  <c r="B4277" i="5"/>
  <c r="B4278" i="5"/>
  <c r="B4279" i="5"/>
  <c r="B4280" i="5"/>
  <c r="B4281" i="5"/>
  <c r="B4282" i="5"/>
  <c r="B4283" i="5"/>
  <c r="B4284" i="5"/>
  <c r="B4285" i="5"/>
  <c r="B4286" i="5"/>
  <c r="B4287" i="5"/>
  <c r="B4288" i="5"/>
  <c r="B4289" i="5"/>
  <c r="B4290" i="5"/>
  <c r="B4291" i="5"/>
  <c r="B4292" i="5"/>
  <c r="B4293" i="5"/>
  <c r="B4294" i="5"/>
  <c r="B4295" i="5"/>
  <c r="B4296" i="5"/>
  <c r="B4297" i="5"/>
  <c r="B4298" i="5"/>
  <c r="B4299" i="5"/>
  <c r="B4300" i="5"/>
  <c r="B4301" i="5"/>
  <c r="B4302" i="5"/>
  <c r="B4303" i="5"/>
  <c r="B4304" i="5"/>
  <c r="B4305" i="5"/>
  <c r="B4306" i="5"/>
  <c r="B4307" i="5"/>
  <c r="B4308" i="5"/>
  <c r="B4309" i="5"/>
  <c r="B4310" i="5"/>
  <c r="B4311" i="5"/>
  <c r="B4312" i="5"/>
  <c r="B4313" i="5"/>
  <c r="B4314" i="5"/>
  <c r="B4315" i="5"/>
  <c r="B4316" i="5"/>
  <c r="B4317" i="5"/>
  <c r="B4318" i="5"/>
  <c r="B4319" i="5"/>
  <c r="B4320" i="5"/>
  <c r="B4321" i="5"/>
  <c r="B4322" i="5"/>
  <c r="B4323" i="5"/>
  <c r="B4324" i="5"/>
  <c r="B4325" i="5"/>
  <c r="B4326" i="5"/>
  <c r="B4327" i="5"/>
  <c r="B4328" i="5"/>
  <c r="B4329" i="5"/>
  <c r="B4330" i="5"/>
  <c r="B4331" i="5"/>
  <c r="B4332" i="5"/>
  <c r="B4333" i="5"/>
  <c r="B4334" i="5"/>
  <c r="B4335" i="5"/>
  <c r="B4336" i="5"/>
  <c r="B4337" i="5"/>
  <c r="B4338" i="5"/>
  <c r="B4339" i="5"/>
  <c r="B4340" i="5"/>
  <c r="B4341" i="5"/>
  <c r="B4342" i="5"/>
  <c r="B4343" i="5"/>
  <c r="B4344" i="5"/>
  <c r="B4345" i="5"/>
  <c r="B4346" i="5"/>
  <c r="B4347" i="5"/>
  <c r="B4348" i="5"/>
  <c r="B4349" i="5"/>
  <c r="B4350" i="5"/>
  <c r="B4351" i="5"/>
  <c r="B4352" i="5"/>
  <c r="B4353" i="5"/>
  <c r="B4354" i="5"/>
  <c r="B4355" i="5"/>
  <c r="B4356" i="5"/>
  <c r="B4357" i="5"/>
  <c r="B4358" i="5"/>
  <c r="B4359" i="5"/>
  <c r="B4360" i="5"/>
  <c r="B4361" i="5"/>
  <c r="B4362" i="5"/>
  <c r="B4363" i="5"/>
  <c r="B4364" i="5"/>
  <c r="B4365" i="5"/>
  <c r="B4366" i="5"/>
  <c r="B4367" i="5"/>
  <c r="B4368" i="5"/>
  <c r="B4369" i="5"/>
  <c r="B4370" i="5"/>
  <c r="B4371" i="5"/>
  <c r="B4372" i="5"/>
  <c r="B4373" i="5"/>
  <c r="B4374" i="5"/>
  <c r="B4375" i="5"/>
  <c r="B4376" i="5"/>
  <c r="B4377" i="5"/>
  <c r="B4378" i="5"/>
  <c r="B4379" i="5"/>
  <c r="B4380" i="5"/>
  <c r="B4381" i="5"/>
  <c r="B4382" i="5"/>
  <c r="B4383" i="5"/>
  <c r="B4384" i="5"/>
  <c r="B4385" i="5"/>
  <c r="B4386" i="5"/>
  <c r="B4387" i="5"/>
  <c r="B4388" i="5"/>
  <c r="B4389" i="5"/>
  <c r="B4390" i="5"/>
  <c r="B4391" i="5"/>
  <c r="B4392" i="5"/>
  <c r="B4393" i="5"/>
  <c r="B4394" i="5"/>
  <c r="B4395" i="5"/>
  <c r="B4396" i="5"/>
  <c r="B4397" i="5"/>
  <c r="B4398" i="5"/>
  <c r="B4399" i="5"/>
  <c r="B4400" i="5"/>
  <c r="B4401" i="5"/>
  <c r="B4402" i="5"/>
  <c r="B4403" i="5"/>
  <c r="B4404" i="5"/>
  <c r="B4405" i="5"/>
  <c r="B4406" i="5"/>
  <c r="B4407" i="5"/>
  <c r="B4408" i="5"/>
  <c r="B4409" i="5"/>
  <c r="B4410" i="5"/>
  <c r="B4411" i="5"/>
  <c r="B4412" i="5"/>
  <c r="B4413" i="5"/>
  <c r="B4414" i="5"/>
  <c r="B4415" i="5"/>
  <c r="B4416" i="5"/>
  <c r="B4417" i="5"/>
  <c r="B4418" i="5"/>
  <c r="B4419" i="5"/>
  <c r="B4420" i="5"/>
  <c r="B4421" i="5"/>
  <c r="B4422" i="5"/>
  <c r="B4423" i="5"/>
  <c r="B4424" i="5"/>
  <c r="B4425" i="5"/>
  <c r="B4426" i="5"/>
  <c r="B4427" i="5"/>
  <c r="B4428" i="5"/>
  <c r="B4429" i="5"/>
  <c r="B4430" i="5"/>
  <c r="B4431" i="5"/>
  <c r="B4432" i="5"/>
  <c r="B4433" i="5"/>
  <c r="B4434" i="5"/>
  <c r="B4435" i="5"/>
  <c r="B4436" i="5"/>
  <c r="B4437" i="5"/>
  <c r="B4438" i="5"/>
  <c r="B4439" i="5"/>
  <c r="B4440" i="5"/>
  <c r="B4441" i="5"/>
  <c r="B4442" i="5"/>
  <c r="B4443" i="5"/>
  <c r="B4444" i="5"/>
  <c r="B4445" i="5"/>
  <c r="B4446" i="5"/>
  <c r="B4447" i="5"/>
  <c r="B4448" i="5"/>
  <c r="B4449" i="5"/>
  <c r="B4450" i="5"/>
  <c r="B4451" i="5"/>
  <c r="B4452" i="5"/>
  <c r="B4453" i="5"/>
  <c r="B4454" i="5"/>
  <c r="B4455" i="5"/>
  <c r="B4456" i="5"/>
  <c r="B4457" i="5"/>
  <c r="B4458" i="5"/>
  <c r="B4459" i="5"/>
  <c r="B4460" i="5"/>
  <c r="B4461" i="5"/>
  <c r="B4462" i="5"/>
  <c r="B4463" i="5"/>
  <c r="B4464" i="5"/>
  <c r="B4465" i="5"/>
  <c r="B4466" i="5"/>
  <c r="B4467" i="5"/>
  <c r="B4468" i="5"/>
  <c r="B4469" i="5"/>
  <c r="B4470" i="5"/>
  <c r="B4471" i="5"/>
  <c r="B4472" i="5"/>
  <c r="B4473" i="5"/>
  <c r="B4474" i="5"/>
  <c r="B4475" i="5"/>
  <c r="B4476" i="5"/>
  <c r="B4477" i="5"/>
  <c r="B4478" i="5"/>
  <c r="B4479" i="5"/>
  <c r="B4480" i="5"/>
  <c r="B4481" i="5"/>
  <c r="B4482" i="5"/>
  <c r="B4483" i="5"/>
  <c r="B4484" i="5"/>
  <c r="B4485" i="5"/>
  <c r="B4486" i="5"/>
  <c r="B4487" i="5"/>
  <c r="B4488" i="5"/>
  <c r="B4489" i="5"/>
  <c r="B4490" i="5"/>
  <c r="B4491" i="5"/>
  <c r="B4492" i="5"/>
  <c r="B4493" i="5"/>
  <c r="B4494" i="5"/>
  <c r="B4495" i="5"/>
  <c r="B4496" i="5"/>
  <c r="B4497" i="5"/>
  <c r="B4498" i="5"/>
  <c r="B4499" i="5"/>
  <c r="B4500" i="5"/>
  <c r="B4501" i="5"/>
  <c r="B4502" i="5"/>
  <c r="B4503" i="5"/>
  <c r="B4504" i="5"/>
  <c r="B4505" i="5"/>
  <c r="B4506" i="5"/>
  <c r="B4507" i="5"/>
  <c r="B4508" i="5"/>
  <c r="B4509" i="5"/>
  <c r="B4510" i="5"/>
  <c r="B4511" i="5"/>
  <c r="B4512" i="5"/>
  <c r="B4513" i="5"/>
  <c r="B4514" i="5"/>
  <c r="B4515" i="5"/>
  <c r="B4516" i="5"/>
  <c r="B4517" i="5"/>
  <c r="B4518" i="5"/>
  <c r="B4519" i="5"/>
  <c r="B4520" i="5"/>
  <c r="B4521" i="5"/>
  <c r="B4522" i="5"/>
  <c r="B4523" i="5"/>
  <c r="B4524" i="5"/>
  <c r="B4525" i="5"/>
  <c r="B4526" i="5"/>
  <c r="B4527" i="5"/>
  <c r="B4528" i="5"/>
  <c r="B4529" i="5"/>
  <c r="B4530" i="5"/>
  <c r="B4531" i="5"/>
  <c r="B4532" i="5"/>
  <c r="B4533" i="5"/>
  <c r="B4534" i="5"/>
  <c r="B4535" i="5"/>
  <c r="B4536" i="5"/>
  <c r="B4537" i="5"/>
  <c r="B4538" i="5"/>
  <c r="B4539" i="5"/>
  <c r="B4540" i="5"/>
  <c r="B4541" i="5"/>
  <c r="B4542" i="5"/>
  <c r="B4543" i="5"/>
  <c r="B4544" i="5"/>
  <c r="B4545" i="5"/>
  <c r="B4546" i="5"/>
  <c r="B4547" i="5"/>
  <c r="B4548" i="5"/>
  <c r="B4549" i="5"/>
  <c r="B4550" i="5"/>
  <c r="B4551" i="5"/>
  <c r="B4552" i="5"/>
  <c r="B4553" i="5"/>
  <c r="B4554" i="5"/>
  <c r="B4555" i="5"/>
  <c r="B4556" i="5"/>
  <c r="B4557" i="5"/>
  <c r="B4558" i="5"/>
  <c r="B4559" i="5"/>
  <c r="B4560" i="5"/>
  <c r="B4561" i="5"/>
  <c r="B4562" i="5"/>
  <c r="B4563" i="5"/>
  <c r="B4564" i="5"/>
  <c r="B4565" i="5"/>
  <c r="B4566" i="5"/>
  <c r="B4567" i="5"/>
  <c r="B4568" i="5"/>
  <c r="B4569" i="5"/>
  <c r="B4570" i="5"/>
  <c r="B4571" i="5"/>
  <c r="B4572" i="5"/>
  <c r="B4573" i="5"/>
  <c r="B4574" i="5"/>
  <c r="B4575" i="5"/>
  <c r="B4576" i="5"/>
  <c r="B4577" i="5"/>
  <c r="B4578" i="5"/>
  <c r="B4579" i="5"/>
  <c r="B4580" i="5"/>
  <c r="B4581" i="5"/>
  <c r="B4582" i="5"/>
  <c r="B4583" i="5"/>
  <c r="B4584" i="5"/>
  <c r="B4585" i="5"/>
  <c r="B4586" i="5"/>
  <c r="B4587" i="5"/>
  <c r="B4588" i="5"/>
  <c r="B4589" i="5"/>
  <c r="B4590" i="5"/>
  <c r="B4591" i="5"/>
  <c r="B4592" i="5"/>
  <c r="B4593" i="5"/>
  <c r="B4594" i="5"/>
  <c r="B4595" i="5"/>
  <c r="B4596" i="5"/>
  <c r="B4597" i="5"/>
  <c r="B4598" i="5"/>
  <c r="B4599" i="5"/>
  <c r="B4600" i="5"/>
  <c r="B4601" i="5"/>
  <c r="B4602" i="5"/>
  <c r="B4603" i="5"/>
  <c r="B4604" i="5"/>
  <c r="B4605" i="5"/>
  <c r="B4606" i="5"/>
  <c r="B4607" i="5"/>
  <c r="B4608" i="5"/>
  <c r="B4609" i="5"/>
  <c r="B4610" i="5"/>
  <c r="B4611" i="5"/>
  <c r="B4612" i="5"/>
  <c r="B4613" i="5"/>
  <c r="B4614" i="5"/>
  <c r="B4615" i="5"/>
  <c r="B4616" i="5"/>
  <c r="B4617" i="5"/>
  <c r="B4618" i="5"/>
  <c r="B4619" i="5"/>
  <c r="B4620" i="5"/>
  <c r="B4621" i="5"/>
  <c r="B4622" i="5"/>
  <c r="B4623" i="5"/>
  <c r="B4624" i="5"/>
  <c r="B4625" i="5"/>
  <c r="B4626" i="5"/>
  <c r="B4627" i="5"/>
  <c r="B4628" i="5"/>
  <c r="B4629" i="5"/>
  <c r="B4630" i="5"/>
  <c r="B4631" i="5"/>
  <c r="B4632" i="5"/>
  <c r="B4633" i="5"/>
  <c r="B4634" i="5"/>
  <c r="B4635" i="5"/>
  <c r="B4636" i="5"/>
  <c r="B4637" i="5"/>
  <c r="B4638" i="5"/>
  <c r="B4639" i="5"/>
  <c r="B4640" i="5"/>
  <c r="B4641" i="5"/>
  <c r="B4642" i="5"/>
  <c r="B4643" i="5"/>
  <c r="B4644" i="5"/>
  <c r="B4645" i="5"/>
  <c r="B4646" i="5"/>
  <c r="B4647" i="5"/>
  <c r="B4648" i="5"/>
  <c r="B4649" i="5"/>
  <c r="B4650" i="5"/>
  <c r="B4651" i="5"/>
  <c r="B4652" i="5"/>
  <c r="B4653" i="5"/>
  <c r="B4654" i="5"/>
  <c r="B4655" i="5"/>
  <c r="B4656" i="5"/>
  <c r="B4657" i="5"/>
  <c r="B4658" i="5"/>
  <c r="B4659" i="5"/>
  <c r="B4660" i="5"/>
  <c r="B4661" i="5"/>
  <c r="B4662" i="5"/>
  <c r="B4663" i="5"/>
  <c r="B4664" i="5"/>
  <c r="B4665" i="5"/>
  <c r="B4666" i="5"/>
  <c r="B4667" i="5"/>
  <c r="B4668" i="5"/>
  <c r="B4669" i="5"/>
  <c r="B4670" i="5"/>
  <c r="B4671" i="5"/>
  <c r="B4672" i="5"/>
  <c r="B4673" i="5"/>
  <c r="B4674" i="5"/>
  <c r="B4675" i="5"/>
  <c r="B4676" i="5"/>
  <c r="B4677" i="5"/>
  <c r="B4678" i="5"/>
  <c r="B4679" i="5"/>
  <c r="B4680" i="5"/>
  <c r="B4681" i="5"/>
  <c r="B4682" i="5"/>
  <c r="B4683" i="5"/>
  <c r="B4684" i="5"/>
  <c r="B4685" i="5"/>
  <c r="B4686" i="5"/>
  <c r="B4687" i="5"/>
  <c r="B4688" i="5"/>
  <c r="B4689" i="5"/>
  <c r="B4690" i="5"/>
  <c r="B4691" i="5"/>
  <c r="B4692" i="5"/>
  <c r="B4693" i="5"/>
  <c r="B4694" i="5"/>
  <c r="B4695" i="5"/>
  <c r="B4696" i="5"/>
  <c r="B4697" i="5"/>
  <c r="B4698" i="5"/>
  <c r="B4699" i="5"/>
  <c r="B4700" i="5"/>
  <c r="B4701" i="5"/>
  <c r="B4702" i="5"/>
  <c r="B4703" i="5"/>
  <c r="B4704" i="5"/>
  <c r="B4705" i="5"/>
  <c r="B4706" i="5"/>
  <c r="B4707" i="5"/>
  <c r="B4708" i="5"/>
  <c r="B4709" i="5"/>
  <c r="B4710" i="5"/>
  <c r="B4711" i="5"/>
  <c r="B4712" i="5"/>
  <c r="B4713" i="5"/>
  <c r="B4714" i="5"/>
  <c r="B4715" i="5"/>
  <c r="B4716" i="5"/>
  <c r="B4717" i="5"/>
  <c r="B4718" i="5"/>
  <c r="B4719" i="5"/>
  <c r="B4720" i="5"/>
  <c r="B4721" i="5"/>
  <c r="B4722" i="5"/>
  <c r="B4723" i="5"/>
  <c r="B4724" i="5"/>
  <c r="B4725" i="5"/>
  <c r="B4726" i="5"/>
  <c r="B4727" i="5"/>
  <c r="B4728" i="5"/>
  <c r="B4729" i="5"/>
  <c r="B4730" i="5"/>
  <c r="B4731" i="5"/>
  <c r="B4732" i="5"/>
  <c r="B4733" i="5"/>
  <c r="B4734" i="5"/>
  <c r="B4735" i="5"/>
  <c r="B4736" i="5"/>
  <c r="B4737" i="5"/>
  <c r="B4738" i="5"/>
  <c r="B4739" i="5"/>
  <c r="B4740" i="5"/>
  <c r="B4741" i="5"/>
  <c r="B4742" i="5"/>
  <c r="B4743" i="5"/>
  <c r="B4744" i="5"/>
  <c r="B4745" i="5"/>
  <c r="B4746" i="5"/>
  <c r="B4747" i="5"/>
  <c r="B4748" i="5"/>
  <c r="B4749" i="5"/>
  <c r="B4750" i="5"/>
  <c r="B4751" i="5"/>
  <c r="B4752" i="5"/>
  <c r="B4753" i="5"/>
  <c r="B4754" i="5"/>
  <c r="B4755" i="5"/>
  <c r="B4756" i="5"/>
  <c r="B4757" i="5"/>
  <c r="B4758" i="5"/>
  <c r="B4759" i="5"/>
  <c r="B4760" i="5"/>
  <c r="B4761" i="5"/>
  <c r="B4762" i="5"/>
  <c r="B4763" i="5"/>
  <c r="B4764" i="5"/>
  <c r="B4765" i="5"/>
  <c r="B4766" i="5"/>
  <c r="B4767" i="5"/>
  <c r="B4768" i="5"/>
  <c r="B4769" i="5"/>
  <c r="B4770" i="5"/>
  <c r="B4771" i="5"/>
  <c r="B4772" i="5"/>
  <c r="B4773" i="5"/>
  <c r="B4774" i="5"/>
  <c r="B4775" i="5"/>
  <c r="B4776" i="5"/>
  <c r="B4777" i="5"/>
  <c r="B4778" i="5"/>
  <c r="B4779" i="5"/>
  <c r="B4780" i="5"/>
  <c r="B4781" i="5"/>
  <c r="B4782" i="5"/>
  <c r="B4783" i="5"/>
  <c r="B4784" i="5"/>
  <c r="B4785" i="5"/>
  <c r="B4786" i="5"/>
  <c r="B4787" i="5"/>
  <c r="B4788" i="5"/>
  <c r="B4789" i="5"/>
  <c r="B4790" i="5"/>
  <c r="B4791" i="5"/>
  <c r="B4792" i="5"/>
  <c r="B4793" i="5"/>
  <c r="B4794" i="5"/>
  <c r="B4795" i="5"/>
  <c r="B4796" i="5"/>
  <c r="B4797" i="5"/>
  <c r="B4798" i="5"/>
  <c r="B4799" i="5"/>
  <c r="B4800" i="5"/>
  <c r="B4801" i="5"/>
  <c r="B4802" i="5"/>
  <c r="B4803" i="5"/>
  <c r="B4804" i="5"/>
  <c r="B4805" i="5"/>
  <c r="B4806" i="5"/>
  <c r="B4807" i="5"/>
  <c r="B4808" i="5"/>
  <c r="B4809" i="5"/>
  <c r="B4810" i="5"/>
  <c r="B4811" i="5"/>
  <c r="B4812" i="5"/>
  <c r="B4813" i="5"/>
  <c r="B4814" i="5"/>
  <c r="B4815" i="5"/>
  <c r="B4816" i="5"/>
  <c r="B4817" i="5"/>
  <c r="B4818" i="5"/>
  <c r="B4819" i="5"/>
  <c r="B4820" i="5"/>
  <c r="B4821" i="5"/>
  <c r="B4822" i="5"/>
  <c r="B4823" i="5"/>
  <c r="B4824" i="5"/>
  <c r="B4825" i="5"/>
  <c r="B4826" i="5"/>
  <c r="B4827" i="5"/>
  <c r="B4828" i="5"/>
  <c r="B4829" i="5"/>
  <c r="B4830" i="5"/>
  <c r="B4831" i="5"/>
  <c r="B4832" i="5"/>
  <c r="B4833" i="5"/>
  <c r="B4834" i="5"/>
  <c r="B4835" i="5"/>
  <c r="B4836" i="5"/>
  <c r="B4837" i="5"/>
  <c r="B4838" i="5"/>
  <c r="B4839" i="5"/>
  <c r="B4840" i="5"/>
  <c r="B4841" i="5"/>
  <c r="B4842" i="5"/>
  <c r="B4843" i="5"/>
  <c r="B4844" i="5"/>
  <c r="B4845" i="5"/>
  <c r="B4846" i="5"/>
  <c r="B4847" i="5"/>
  <c r="B4848" i="5"/>
  <c r="B4849" i="5"/>
  <c r="B4850" i="5"/>
  <c r="B4851" i="5"/>
  <c r="B4852" i="5"/>
  <c r="B4853" i="5"/>
  <c r="B4854" i="5"/>
  <c r="B4855" i="5"/>
  <c r="B4856" i="5"/>
  <c r="B4857" i="5"/>
  <c r="B4858" i="5"/>
  <c r="B4859" i="5"/>
  <c r="B4860" i="5"/>
  <c r="B4861" i="5"/>
  <c r="B4862" i="5"/>
  <c r="B4863" i="5"/>
  <c r="B4864" i="5"/>
  <c r="B4865" i="5"/>
  <c r="B4866" i="5"/>
  <c r="B4867" i="5"/>
  <c r="B4868" i="5"/>
  <c r="B4869" i="5"/>
  <c r="B4870" i="5"/>
  <c r="B4871" i="5"/>
  <c r="B4872" i="5"/>
  <c r="B4873" i="5"/>
  <c r="B4874" i="5"/>
  <c r="B4875" i="5"/>
  <c r="B4876" i="5"/>
  <c r="B4877" i="5"/>
  <c r="B4878" i="5"/>
  <c r="B4879" i="5"/>
  <c r="B4880" i="5"/>
  <c r="B4881" i="5"/>
  <c r="B4882" i="5"/>
  <c r="B4883" i="5"/>
  <c r="B4884" i="5"/>
  <c r="B4885" i="5"/>
  <c r="B4886" i="5"/>
  <c r="B4887" i="5"/>
  <c r="B4888" i="5"/>
  <c r="B4889" i="5"/>
  <c r="B4890" i="5"/>
  <c r="B4891" i="5"/>
  <c r="B4892" i="5"/>
  <c r="B4893" i="5"/>
  <c r="B4894" i="5"/>
  <c r="B4895" i="5"/>
  <c r="B4896" i="5"/>
  <c r="B4897" i="5"/>
  <c r="B4898" i="5"/>
  <c r="B4899" i="5"/>
  <c r="B4900" i="5"/>
  <c r="B4901" i="5"/>
  <c r="B4902" i="5"/>
  <c r="B4903" i="5"/>
  <c r="B4904" i="5"/>
  <c r="B4905" i="5"/>
  <c r="B4906" i="5"/>
  <c r="B4907" i="5"/>
  <c r="B4908" i="5"/>
  <c r="B4909" i="5"/>
  <c r="B4910" i="5"/>
  <c r="B4911" i="5"/>
  <c r="B4912" i="5"/>
  <c r="B4913" i="5"/>
  <c r="B4914" i="5"/>
  <c r="B4915" i="5"/>
  <c r="B4916" i="5"/>
  <c r="B4917" i="5"/>
  <c r="B4918" i="5"/>
  <c r="B4919" i="5"/>
  <c r="B4920" i="5"/>
  <c r="B4921" i="5"/>
  <c r="B4922" i="5"/>
  <c r="B4923" i="5"/>
  <c r="B4924" i="5"/>
  <c r="B4925" i="5"/>
  <c r="B4926" i="5"/>
  <c r="B4927" i="5"/>
  <c r="B4928" i="5"/>
  <c r="B4929" i="5"/>
  <c r="B4930" i="5"/>
  <c r="B4931" i="5"/>
  <c r="B4932" i="5"/>
  <c r="B4933" i="5"/>
  <c r="B4934" i="5"/>
  <c r="B4935" i="5"/>
  <c r="B4936" i="5"/>
  <c r="B4937" i="5"/>
  <c r="B4938" i="5"/>
  <c r="B4939" i="5"/>
  <c r="B4940" i="5"/>
  <c r="B4941" i="5"/>
  <c r="B4942" i="5"/>
  <c r="B4943" i="5"/>
  <c r="B4944" i="5"/>
  <c r="B4945" i="5"/>
  <c r="B4946" i="5"/>
  <c r="B4947" i="5"/>
  <c r="B4948" i="5"/>
  <c r="B4949" i="5"/>
  <c r="B4950" i="5"/>
  <c r="B4951" i="5"/>
  <c r="B4952" i="5"/>
  <c r="B4953" i="5"/>
  <c r="B4954" i="5"/>
  <c r="B4955" i="5"/>
  <c r="B4956" i="5"/>
  <c r="B4957" i="5"/>
  <c r="B4958" i="5"/>
  <c r="B4959" i="5"/>
  <c r="B4960" i="5"/>
  <c r="B4961" i="5"/>
  <c r="B4962" i="5"/>
  <c r="B4963" i="5"/>
  <c r="B4964" i="5"/>
  <c r="B4965" i="5"/>
  <c r="B4966" i="5"/>
  <c r="B4967" i="5"/>
  <c r="B4968" i="5"/>
  <c r="B4969" i="5"/>
  <c r="B4970" i="5"/>
  <c r="B4971" i="5"/>
  <c r="B4972" i="5"/>
  <c r="B4973" i="5"/>
  <c r="B4974" i="5"/>
  <c r="B4975" i="5"/>
  <c r="B4976" i="5"/>
  <c r="B4977" i="5"/>
  <c r="B4978" i="5"/>
  <c r="B4979" i="5"/>
  <c r="B4980" i="5"/>
  <c r="B4981" i="5"/>
  <c r="B4982" i="5"/>
  <c r="B4983" i="5"/>
  <c r="B4984" i="5"/>
  <c r="B4985" i="5"/>
  <c r="B4986" i="5"/>
  <c r="B4987" i="5"/>
  <c r="B4988" i="5"/>
  <c r="B4989" i="5"/>
  <c r="B4990" i="5"/>
  <c r="B4991" i="5"/>
  <c r="B4992" i="5"/>
  <c r="B4993" i="5"/>
  <c r="B4994" i="5"/>
  <c r="B4995" i="5"/>
  <c r="B4996" i="5"/>
  <c r="B4997" i="5"/>
  <c r="B4998" i="5"/>
  <c r="B4999" i="5"/>
  <c r="B5000" i="5"/>
  <c r="B5001" i="5"/>
  <c r="B5002" i="5"/>
  <c r="B5003" i="5"/>
  <c r="B5004" i="5"/>
  <c r="B5005" i="5"/>
  <c r="B5006" i="5"/>
  <c r="B5007" i="5"/>
  <c r="B5008" i="5"/>
  <c r="B5009" i="5"/>
  <c r="B5010" i="5"/>
  <c r="B5011" i="5"/>
  <c r="B5012" i="5"/>
  <c r="B5013" i="5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M6" i="2"/>
  <c r="AU5" i="2" l="1"/>
  <c r="AA5" i="2"/>
  <c r="AA201" i="2"/>
  <c r="AM201" i="2"/>
  <c r="AA202" i="2"/>
  <c r="AM202" i="2"/>
  <c r="AA203" i="2"/>
  <c r="AM203" i="2"/>
  <c r="AA204" i="2"/>
  <c r="AM204" i="2"/>
  <c r="AA205" i="2"/>
  <c r="AM205" i="2"/>
  <c r="AA206" i="2"/>
  <c r="AM206" i="2"/>
  <c r="AA207" i="2"/>
  <c r="AM207" i="2"/>
  <c r="AA208" i="2"/>
  <c r="AM208" i="2"/>
  <c r="AA209" i="2"/>
  <c r="AM209" i="2"/>
  <c r="AA210" i="2"/>
  <c r="AM210" i="2"/>
  <c r="AA211" i="2"/>
  <c r="AM211" i="2"/>
  <c r="AA212" i="2"/>
  <c r="AM212" i="2"/>
  <c r="AA213" i="2"/>
  <c r="AM213" i="2"/>
  <c r="AA214" i="2"/>
  <c r="AM214" i="2"/>
  <c r="AA215" i="2"/>
  <c r="AM215" i="2"/>
  <c r="AA216" i="2"/>
  <c r="AM216" i="2"/>
  <c r="AA217" i="2"/>
  <c r="AM217" i="2"/>
  <c r="AA218" i="2"/>
  <c r="AM218" i="2"/>
  <c r="AA219" i="2"/>
  <c r="AM219" i="2"/>
  <c r="AA220" i="2"/>
  <c r="AM220" i="2"/>
  <c r="AA221" i="2"/>
  <c r="AM221" i="2"/>
  <c r="AA222" i="2"/>
  <c r="AM222" i="2"/>
  <c r="AA223" i="2"/>
  <c r="AM223" i="2"/>
  <c r="AA224" i="2"/>
  <c r="AM224" i="2"/>
  <c r="AA225" i="2"/>
  <c r="AM225" i="2"/>
  <c r="AA226" i="2"/>
  <c r="AM226" i="2"/>
  <c r="AA227" i="2"/>
  <c r="AM227" i="2"/>
  <c r="AA228" i="2"/>
  <c r="AM228" i="2"/>
  <c r="AA229" i="2"/>
  <c r="AM229" i="2"/>
  <c r="AA230" i="2"/>
  <c r="AM230" i="2"/>
  <c r="AA231" i="2"/>
  <c r="AM231" i="2"/>
  <c r="AA232" i="2"/>
  <c r="AM232" i="2"/>
  <c r="AA233" i="2"/>
  <c r="AM233" i="2"/>
  <c r="AA234" i="2"/>
  <c r="AM234" i="2"/>
  <c r="AA235" i="2"/>
  <c r="AM235" i="2"/>
  <c r="AA236" i="2"/>
  <c r="AM236" i="2"/>
  <c r="AA237" i="2"/>
  <c r="AM237" i="2"/>
  <c r="AA238" i="2"/>
  <c r="AM238" i="2"/>
  <c r="AA239" i="2"/>
  <c r="AM239" i="2"/>
  <c r="AA240" i="2"/>
  <c r="AM240" i="2"/>
  <c r="AA241" i="2"/>
  <c r="AM241" i="2"/>
  <c r="AA242" i="2"/>
  <c r="AM242" i="2"/>
  <c r="AA243" i="2"/>
  <c r="AM243" i="2"/>
  <c r="AA244" i="2"/>
  <c r="AM244" i="2"/>
  <c r="AA245" i="2"/>
  <c r="AM245" i="2"/>
  <c r="AA246" i="2"/>
  <c r="AM246" i="2"/>
  <c r="AA247" i="2"/>
  <c r="AM247" i="2"/>
  <c r="AA248" i="2"/>
  <c r="AM248" i="2"/>
  <c r="AA249" i="2"/>
  <c r="AM249" i="2"/>
  <c r="AA250" i="2"/>
  <c r="AM250" i="2"/>
  <c r="AA251" i="2"/>
  <c r="AM251" i="2"/>
  <c r="AA252" i="2"/>
  <c r="AM252" i="2"/>
  <c r="AA253" i="2"/>
  <c r="AM253" i="2"/>
  <c r="AA254" i="2"/>
  <c r="AM254" i="2"/>
  <c r="AA255" i="2"/>
  <c r="AM255" i="2"/>
  <c r="AA256" i="2"/>
  <c r="AM256" i="2"/>
  <c r="AA257" i="2"/>
  <c r="AM257" i="2"/>
  <c r="AA258" i="2"/>
  <c r="AM258" i="2"/>
  <c r="AA259" i="2"/>
  <c r="AM259" i="2"/>
  <c r="AA260" i="2"/>
  <c r="AM260" i="2"/>
  <c r="AA261" i="2"/>
  <c r="AM261" i="2"/>
  <c r="AA262" i="2"/>
  <c r="AM262" i="2"/>
  <c r="AA263" i="2"/>
  <c r="AM263" i="2"/>
  <c r="AA264" i="2"/>
  <c r="AM264" i="2"/>
  <c r="AA265" i="2"/>
  <c r="AM265" i="2"/>
  <c r="AA266" i="2"/>
  <c r="AM266" i="2"/>
  <c r="AA267" i="2"/>
  <c r="AM267" i="2"/>
  <c r="AA268" i="2"/>
  <c r="AM268" i="2"/>
  <c r="AA269" i="2"/>
  <c r="AM269" i="2"/>
  <c r="AA270" i="2"/>
  <c r="AM270" i="2"/>
  <c r="AA271" i="2"/>
  <c r="AM271" i="2"/>
  <c r="AA272" i="2"/>
  <c r="AM272" i="2"/>
  <c r="AA273" i="2"/>
  <c r="AM273" i="2"/>
  <c r="AA274" i="2"/>
  <c r="AM274" i="2"/>
  <c r="AA275" i="2"/>
  <c r="AM275" i="2"/>
  <c r="AA276" i="2"/>
  <c r="AM276" i="2"/>
  <c r="AA277" i="2"/>
  <c r="AM277" i="2"/>
  <c r="AA278" i="2"/>
  <c r="AM278" i="2"/>
  <c r="AA279" i="2"/>
  <c r="AM279" i="2"/>
  <c r="AA280" i="2"/>
  <c r="AM280" i="2"/>
  <c r="AA281" i="2"/>
  <c r="AM281" i="2"/>
  <c r="AA282" i="2"/>
  <c r="AM282" i="2"/>
  <c r="AA283" i="2"/>
  <c r="AM283" i="2"/>
  <c r="AA284" i="2"/>
  <c r="AM284" i="2"/>
  <c r="AA285" i="2"/>
  <c r="AM285" i="2"/>
  <c r="AA286" i="2"/>
  <c r="AM286" i="2"/>
  <c r="AA287" i="2"/>
  <c r="AM287" i="2"/>
  <c r="AA288" i="2"/>
  <c r="AM288" i="2"/>
  <c r="AA289" i="2"/>
  <c r="AM289" i="2"/>
  <c r="AA290" i="2"/>
  <c r="AM290" i="2"/>
  <c r="AA291" i="2"/>
  <c r="AM291" i="2"/>
  <c r="AA292" i="2"/>
  <c r="AM292" i="2"/>
  <c r="AA293" i="2"/>
  <c r="AM293" i="2"/>
  <c r="AA294" i="2"/>
  <c r="AM294" i="2"/>
  <c r="AA295" i="2"/>
  <c r="AM295" i="2"/>
  <c r="AA296" i="2"/>
  <c r="AM296" i="2"/>
  <c r="AA297" i="2"/>
  <c r="AM297" i="2"/>
  <c r="AA298" i="2"/>
  <c r="AM298" i="2"/>
  <c r="AA299" i="2"/>
  <c r="AM299" i="2"/>
  <c r="AA300" i="2"/>
  <c r="AM300" i="2"/>
  <c r="AA301" i="2"/>
  <c r="AM301" i="2"/>
  <c r="AA302" i="2"/>
  <c r="AM302" i="2"/>
  <c r="AA303" i="2"/>
  <c r="AM303" i="2"/>
  <c r="AA304" i="2"/>
  <c r="AM304" i="2"/>
  <c r="AA305" i="2"/>
  <c r="AM305" i="2"/>
  <c r="AA306" i="2"/>
  <c r="AM306" i="2"/>
  <c r="AA307" i="2"/>
  <c r="AM307" i="2"/>
  <c r="AA308" i="2"/>
  <c r="AM308" i="2"/>
  <c r="AA309" i="2"/>
  <c r="AM309" i="2"/>
  <c r="AA310" i="2"/>
  <c r="AM310" i="2"/>
  <c r="AA311" i="2"/>
  <c r="AM311" i="2"/>
  <c r="AA312" i="2"/>
  <c r="AM312" i="2"/>
  <c r="AA313" i="2"/>
  <c r="AM313" i="2"/>
  <c r="AA314" i="2"/>
  <c r="AM314" i="2"/>
  <c r="AA315" i="2"/>
  <c r="AM315" i="2"/>
  <c r="AA316" i="2"/>
  <c r="AM316" i="2"/>
  <c r="AA317" i="2"/>
  <c r="AM317" i="2"/>
  <c r="AA318" i="2"/>
  <c r="AM318" i="2"/>
  <c r="AA319" i="2"/>
  <c r="AM319" i="2"/>
  <c r="AA320" i="2"/>
  <c r="AM320" i="2"/>
  <c r="AA321" i="2"/>
  <c r="AM321" i="2"/>
  <c r="AA322" i="2"/>
  <c r="AM322" i="2"/>
  <c r="AA323" i="2"/>
  <c r="AM323" i="2"/>
  <c r="AA324" i="2"/>
  <c r="AM324" i="2"/>
  <c r="AA325" i="2"/>
  <c r="AM325" i="2"/>
  <c r="AA326" i="2"/>
  <c r="AM326" i="2"/>
  <c r="AA327" i="2"/>
  <c r="AM327" i="2"/>
  <c r="AA328" i="2"/>
  <c r="AM328" i="2"/>
  <c r="AA329" i="2"/>
  <c r="AM329" i="2"/>
  <c r="AA330" i="2"/>
  <c r="AM330" i="2"/>
  <c r="AA331" i="2"/>
  <c r="AM331" i="2"/>
  <c r="AA332" i="2"/>
  <c r="AM332" i="2"/>
  <c r="AA333" i="2"/>
  <c r="AM333" i="2"/>
  <c r="AA334" i="2"/>
  <c r="AM334" i="2"/>
  <c r="AA335" i="2"/>
  <c r="AM335" i="2"/>
  <c r="AA336" i="2"/>
  <c r="AM336" i="2"/>
  <c r="AA337" i="2"/>
  <c r="AM337" i="2"/>
  <c r="AA338" i="2"/>
  <c r="AM338" i="2"/>
  <c r="AA339" i="2"/>
  <c r="AM339" i="2"/>
  <c r="AA340" i="2"/>
  <c r="AM340" i="2"/>
  <c r="AA341" i="2"/>
  <c r="AM341" i="2"/>
  <c r="AA342" i="2"/>
  <c r="AM342" i="2"/>
  <c r="AA343" i="2"/>
  <c r="AM343" i="2"/>
  <c r="AA344" i="2"/>
  <c r="AM344" i="2"/>
  <c r="AA345" i="2"/>
  <c r="AM345" i="2"/>
  <c r="AA346" i="2"/>
  <c r="AM346" i="2"/>
  <c r="AA347" i="2"/>
  <c r="AM347" i="2"/>
  <c r="AA348" i="2"/>
  <c r="AM348" i="2"/>
  <c r="AA349" i="2"/>
  <c r="AM349" i="2"/>
  <c r="AA350" i="2"/>
  <c r="AM350" i="2"/>
  <c r="AA351" i="2"/>
  <c r="AM351" i="2"/>
  <c r="AA352" i="2"/>
  <c r="AM352" i="2"/>
  <c r="AA353" i="2"/>
  <c r="AM353" i="2"/>
  <c r="AA354" i="2"/>
  <c r="AM354" i="2"/>
  <c r="AA355" i="2"/>
  <c r="AM355" i="2"/>
  <c r="AA356" i="2"/>
  <c r="AM356" i="2"/>
  <c r="AA357" i="2"/>
  <c r="AM357" i="2"/>
  <c r="AA358" i="2"/>
  <c r="AM358" i="2"/>
  <c r="AA359" i="2"/>
  <c r="AM359" i="2"/>
  <c r="AA360" i="2"/>
  <c r="AM360" i="2"/>
  <c r="AA361" i="2"/>
  <c r="AM361" i="2"/>
  <c r="AA362" i="2"/>
  <c r="AM362" i="2"/>
  <c r="AA363" i="2"/>
  <c r="AM363" i="2"/>
  <c r="AA364" i="2"/>
  <c r="AM364" i="2"/>
  <c r="AA365" i="2"/>
  <c r="AM365" i="2"/>
  <c r="AA366" i="2"/>
  <c r="AM366" i="2"/>
  <c r="AA367" i="2"/>
  <c r="AM367" i="2"/>
  <c r="AA368" i="2"/>
  <c r="AM368" i="2"/>
  <c r="AA369" i="2"/>
  <c r="AM369" i="2"/>
  <c r="AA370" i="2"/>
  <c r="AM370" i="2"/>
  <c r="AA371" i="2"/>
  <c r="AM371" i="2"/>
  <c r="AA372" i="2"/>
  <c r="AM372" i="2"/>
  <c r="AA373" i="2"/>
  <c r="AM373" i="2"/>
  <c r="AA374" i="2"/>
  <c r="AM374" i="2"/>
  <c r="AA375" i="2"/>
  <c r="AM375" i="2"/>
  <c r="AA376" i="2"/>
  <c r="AM376" i="2"/>
  <c r="AA377" i="2"/>
  <c r="AM377" i="2"/>
  <c r="AA378" i="2"/>
  <c r="AM378" i="2"/>
  <c r="AA379" i="2"/>
  <c r="AM379" i="2"/>
  <c r="AA380" i="2"/>
  <c r="AM380" i="2"/>
  <c r="AA381" i="2"/>
  <c r="AM381" i="2"/>
  <c r="AA382" i="2"/>
  <c r="AM382" i="2"/>
  <c r="AA383" i="2"/>
  <c r="AM383" i="2"/>
  <c r="AA384" i="2"/>
  <c r="AM384" i="2"/>
  <c r="AA385" i="2"/>
  <c r="AM385" i="2"/>
  <c r="AA386" i="2"/>
  <c r="AM386" i="2"/>
  <c r="AA387" i="2"/>
  <c r="AM387" i="2"/>
  <c r="AA388" i="2"/>
  <c r="AM388" i="2"/>
  <c r="AA389" i="2"/>
  <c r="AM389" i="2"/>
  <c r="AA390" i="2"/>
  <c r="AM390" i="2"/>
  <c r="AA391" i="2"/>
  <c r="AM391" i="2"/>
  <c r="AA392" i="2"/>
  <c r="AM392" i="2"/>
  <c r="AA393" i="2"/>
  <c r="AM393" i="2"/>
  <c r="AA394" i="2"/>
  <c r="AM394" i="2"/>
  <c r="AA395" i="2"/>
  <c r="AM395" i="2"/>
  <c r="AA396" i="2"/>
  <c r="AM396" i="2"/>
  <c r="AA397" i="2"/>
  <c r="AM397" i="2"/>
  <c r="AA398" i="2"/>
  <c r="AM398" i="2"/>
  <c r="AA399" i="2"/>
  <c r="AM399" i="2"/>
  <c r="AA400" i="2"/>
  <c r="AM400" i="2"/>
  <c r="AA401" i="2"/>
  <c r="AM401" i="2"/>
  <c r="AA402" i="2"/>
  <c r="AM402" i="2"/>
  <c r="AA403" i="2"/>
  <c r="AM403" i="2"/>
  <c r="AA404" i="2"/>
  <c r="AM404" i="2"/>
  <c r="AA405" i="2"/>
  <c r="AM405" i="2"/>
  <c r="AA406" i="2"/>
  <c r="AM406" i="2"/>
  <c r="AA407" i="2"/>
  <c r="AM407" i="2"/>
  <c r="AA408" i="2"/>
  <c r="AM408" i="2"/>
  <c r="AA409" i="2"/>
  <c r="AM409" i="2"/>
  <c r="AA410" i="2"/>
  <c r="AM410" i="2"/>
  <c r="AA411" i="2"/>
  <c r="AM411" i="2"/>
  <c r="AA412" i="2"/>
  <c r="AM412" i="2"/>
  <c r="AA413" i="2"/>
  <c r="AM413" i="2"/>
  <c r="AA414" i="2"/>
  <c r="AM414" i="2"/>
  <c r="AA415" i="2"/>
  <c r="AM415" i="2"/>
  <c r="AA416" i="2"/>
  <c r="AM416" i="2"/>
  <c r="AA417" i="2"/>
  <c r="AM417" i="2"/>
  <c r="AA418" i="2"/>
  <c r="AM418" i="2"/>
  <c r="AA419" i="2"/>
  <c r="AM419" i="2"/>
  <c r="AA420" i="2"/>
  <c r="AM420" i="2"/>
  <c r="AA421" i="2"/>
  <c r="AM421" i="2"/>
  <c r="AA422" i="2"/>
  <c r="AM422" i="2"/>
  <c r="AA423" i="2"/>
  <c r="AM423" i="2"/>
  <c r="AA424" i="2"/>
  <c r="AM424" i="2"/>
  <c r="AA425" i="2"/>
  <c r="AM425" i="2"/>
  <c r="AA426" i="2"/>
  <c r="AM426" i="2"/>
  <c r="AA427" i="2"/>
  <c r="AM427" i="2"/>
  <c r="AA428" i="2"/>
  <c r="AM428" i="2"/>
  <c r="AA429" i="2"/>
  <c r="AM429" i="2"/>
  <c r="AA430" i="2"/>
  <c r="AM430" i="2"/>
  <c r="AA431" i="2"/>
  <c r="AM431" i="2"/>
  <c r="AA432" i="2"/>
  <c r="AM432" i="2"/>
  <c r="AA433" i="2"/>
  <c r="AM433" i="2"/>
  <c r="AA434" i="2"/>
  <c r="AM434" i="2"/>
  <c r="AA435" i="2"/>
  <c r="AM435" i="2"/>
  <c r="AA436" i="2"/>
  <c r="AM436" i="2"/>
  <c r="AA437" i="2"/>
  <c r="AM437" i="2"/>
  <c r="AA438" i="2"/>
  <c r="AM438" i="2"/>
  <c r="AA439" i="2"/>
  <c r="AM439" i="2"/>
  <c r="AA440" i="2"/>
  <c r="AM440" i="2"/>
  <c r="AA441" i="2"/>
  <c r="AM441" i="2"/>
  <c r="AA442" i="2"/>
  <c r="AM442" i="2"/>
  <c r="AA443" i="2"/>
  <c r="AM443" i="2"/>
  <c r="AA444" i="2"/>
  <c r="AM444" i="2"/>
  <c r="AA445" i="2"/>
  <c r="AM445" i="2"/>
  <c r="AA446" i="2"/>
  <c r="AM446" i="2"/>
  <c r="AA447" i="2"/>
  <c r="AM447" i="2"/>
  <c r="AA448" i="2"/>
  <c r="AM448" i="2"/>
  <c r="AA449" i="2"/>
  <c r="AM449" i="2"/>
  <c r="AA450" i="2"/>
  <c r="AM450" i="2"/>
  <c r="AA451" i="2"/>
  <c r="AM451" i="2"/>
  <c r="AA452" i="2"/>
  <c r="AM452" i="2"/>
  <c r="AA453" i="2"/>
  <c r="AM453" i="2"/>
  <c r="AA454" i="2"/>
  <c r="AM454" i="2"/>
  <c r="AA455" i="2"/>
  <c r="AM455" i="2"/>
  <c r="AA456" i="2"/>
  <c r="AM456" i="2"/>
  <c r="AA457" i="2"/>
  <c r="AM457" i="2"/>
  <c r="AA458" i="2"/>
  <c r="AM458" i="2"/>
  <c r="AA459" i="2"/>
  <c r="AM459" i="2"/>
  <c r="AA460" i="2"/>
  <c r="AM460" i="2"/>
  <c r="AA461" i="2"/>
  <c r="AM461" i="2"/>
  <c r="AA462" i="2"/>
  <c r="AM462" i="2"/>
  <c r="AA463" i="2"/>
  <c r="AM463" i="2"/>
  <c r="AA464" i="2"/>
  <c r="AM464" i="2"/>
  <c r="AA465" i="2"/>
  <c r="AM465" i="2"/>
  <c r="AA466" i="2"/>
  <c r="AM466" i="2"/>
  <c r="AA467" i="2"/>
  <c r="AM467" i="2"/>
  <c r="AA468" i="2"/>
  <c r="AM468" i="2"/>
  <c r="AA469" i="2"/>
  <c r="AM469" i="2"/>
  <c r="AA470" i="2"/>
  <c r="AM470" i="2"/>
  <c r="AA471" i="2"/>
  <c r="AM471" i="2"/>
  <c r="AA472" i="2"/>
  <c r="AM472" i="2"/>
  <c r="AA473" i="2"/>
  <c r="AM473" i="2"/>
  <c r="AA474" i="2"/>
  <c r="AM474" i="2"/>
  <c r="AA475" i="2"/>
  <c r="AM475" i="2"/>
  <c r="AA476" i="2"/>
  <c r="AM476" i="2"/>
  <c r="AA477" i="2"/>
  <c r="AM477" i="2"/>
  <c r="AA478" i="2"/>
  <c r="AM478" i="2"/>
  <c r="AA479" i="2"/>
  <c r="AM479" i="2"/>
  <c r="AA480" i="2"/>
  <c r="AM480" i="2"/>
  <c r="AA481" i="2"/>
  <c r="AM481" i="2"/>
  <c r="AA482" i="2"/>
  <c r="AM482" i="2"/>
  <c r="AA483" i="2"/>
  <c r="AM483" i="2"/>
  <c r="AA484" i="2"/>
  <c r="AM484" i="2"/>
  <c r="AA485" i="2"/>
  <c r="AM485" i="2"/>
  <c r="AA486" i="2"/>
  <c r="AM486" i="2"/>
  <c r="AA487" i="2"/>
  <c r="AM487" i="2"/>
  <c r="AA488" i="2"/>
  <c r="AM488" i="2"/>
  <c r="AA489" i="2"/>
  <c r="AM489" i="2"/>
  <c r="AA490" i="2"/>
  <c r="AM490" i="2"/>
  <c r="AA491" i="2"/>
  <c r="AM491" i="2"/>
  <c r="AA492" i="2"/>
  <c r="AM492" i="2"/>
  <c r="AA493" i="2"/>
  <c r="AM493" i="2"/>
  <c r="AA494" i="2"/>
  <c r="AM494" i="2"/>
  <c r="AA495" i="2"/>
  <c r="AM495" i="2"/>
  <c r="AA496" i="2"/>
  <c r="AM496" i="2"/>
  <c r="AA497" i="2"/>
  <c r="AM497" i="2"/>
  <c r="AA498" i="2"/>
  <c r="AM498" i="2"/>
  <c r="AA499" i="2"/>
  <c r="AM499" i="2"/>
  <c r="AA500" i="2"/>
  <c r="AM500" i="2"/>
  <c r="AA501" i="2"/>
  <c r="AM501" i="2"/>
  <c r="AA502" i="2"/>
  <c r="AM502" i="2"/>
  <c r="AA503" i="2"/>
  <c r="AM503" i="2"/>
  <c r="AA504" i="2"/>
  <c r="AM504" i="2"/>
  <c r="AU16" i="2"/>
  <c r="AU17" i="2"/>
  <c r="AU7" i="2"/>
  <c r="AU504" i="2"/>
  <c r="AU503" i="2"/>
  <c r="AU502" i="2"/>
  <c r="AU501" i="2"/>
  <c r="AU500" i="2"/>
  <c r="AU499" i="2"/>
  <c r="AU498" i="2"/>
  <c r="AU497" i="2"/>
  <c r="AU496" i="2"/>
  <c r="AU495" i="2"/>
  <c r="AU494" i="2"/>
  <c r="AU493" i="2"/>
  <c r="AU492" i="2"/>
  <c r="AU491" i="2"/>
  <c r="AU490" i="2"/>
  <c r="AU489" i="2"/>
  <c r="AU488" i="2"/>
  <c r="AU487" i="2"/>
  <c r="AU486" i="2"/>
  <c r="AU485" i="2"/>
  <c r="AU484" i="2"/>
  <c r="AU483" i="2"/>
  <c r="AU482" i="2"/>
  <c r="AU481" i="2"/>
  <c r="AU480" i="2"/>
  <c r="AU479" i="2"/>
  <c r="AU478" i="2"/>
  <c r="AU477" i="2"/>
  <c r="AU47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406" i="2"/>
  <c r="AU405" i="2"/>
  <c r="AU404" i="2"/>
  <c r="AU403" i="2"/>
  <c r="AU402" i="2"/>
  <c r="AU401" i="2"/>
  <c r="AU400" i="2"/>
  <c r="AU399" i="2"/>
  <c r="AU398" i="2"/>
  <c r="AU397" i="2"/>
  <c r="AU396" i="2"/>
  <c r="AU395" i="2"/>
  <c r="AU394" i="2"/>
  <c r="AU393" i="2"/>
  <c r="AU392" i="2"/>
  <c r="AU391" i="2"/>
  <c r="AU390" i="2"/>
  <c r="AU389" i="2"/>
  <c r="AU388" i="2"/>
  <c r="AU387" i="2"/>
  <c r="AU386" i="2"/>
  <c r="AU385" i="2"/>
  <c r="AU384" i="2"/>
  <c r="AU383" i="2"/>
  <c r="AU382" i="2"/>
  <c r="AU381" i="2"/>
  <c r="AU380" i="2"/>
  <c r="AU379" i="2"/>
  <c r="AU378" i="2"/>
  <c r="AU377" i="2"/>
  <c r="AU376" i="2"/>
  <c r="AU375" i="2"/>
  <c r="AU374" i="2"/>
  <c r="AU373" i="2"/>
  <c r="AU372" i="2"/>
  <c r="AU371" i="2"/>
  <c r="AU370" i="2"/>
  <c r="AU369" i="2"/>
  <c r="AU368" i="2"/>
  <c r="AU367" i="2"/>
  <c r="AU366" i="2"/>
  <c r="AU365" i="2"/>
  <c r="AU364" i="2"/>
  <c r="AU363" i="2"/>
  <c r="AU362" i="2"/>
  <c r="AU361" i="2"/>
  <c r="AU360" i="2"/>
  <c r="AU359" i="2"/>
  <c r="AU358" i="2"/>
  <c r="AU357" i="2"/>
  <c r="AU356" i="2"/>
  <c r="AU355" i="2"/>
  <c r="AU354" i="2"/>
  <c r="AU353" i="2"/>
  <c r="AU352" i="2"/>
  <c r="AU351" i="2"/>
  <c r="AU350" i="2"/>
  <c r="AU349" i="2"/>
  <c r="AU348" i="2"/>
  <c r="AU347" i="2"/>
  <c r="AU346" i="2"/>
  <c r="AU345" i="2"/>
  <c r="AU344" i="2"/>
  <c r="AU343" i="2"/>
  <c r="AU342" i="2"/>
  <c r="AU341" i="2"/>
  <c r="AU340" i="2"/>
  <c r="AU339" i="2"/>
  <c r="AU338" i="2"/>
  <c r="AU337" i="2"/>
  <c r="AU336" i="2"/>
  <c r="AU335" i="2"/>
  <c r="AU334" i="2"/>
  <c r="AU333" i="2"/>
  <c r="AU332" i="2"/>
  <c r="AU331" i="2"/>
  <c r="AU330" i="2"/>
  <c r="AU329" i="2"/>
  <c r="AU328" i="2"/>
  <c r="AU327" i="2"/>
  <c r="AU326" i="2"/>
  <c r="AU325" i="2"/>
  <c r="AU324" i="2"/>
  <c r="AU323" i="2"/>
  <c r="AU322" i="2"/>
  <c r="AU321" i="2"/>
  <c r="AU320" i="2"/>
  <c r="AU319" i="2"/>
  <c r="AU318" i="2"/>
  <c r="AU317" i="2"/>
  <c r="AU316" i="2"/>
  <c r="AU315" i="2"/>
  <c r="AU314" i="2"/>
  <c r="AU313" i="2"/>
  <c r="AU312" i="2"/>
  <c r="AU311" i="2"/>
  <c r="AU310" i="2"/>
  <c r="AU309" i="2"/>
  <c r="AU308" i="2"/>
  <c r="AU307" i="2"/>
  <c r="AU306" i="2"/>
  <c r="AU305" i="2"/>
  <c r="AU304" i="2"/>
  <c r="AU303" i="2"/>
  <c r="AU302" i="2"/>
  <c r="AU301" i="2"/>
  <c r="AU300" i="2"/>
  <c r="AU299" i="2"/>
  <c r="AU298" i="2"/>
  <c r="AU297" i="2"/>
  <c r="AU296" i="2"/>
  <c r="AU295" i="2"/>
  <c r="AU294" i="2"/>
  <c r="AU293" i="2"/>
  <c r="AU292" i="2"/>
  <c r="AU291" i="2"/>
  <c r="AU290" i="2"/>
  <c r="AU289" i="2"/>
  <c r="AU288" i="2"/>
  <c r="AU287" i="2"/>
  <c r="AU286" i="2"/>
  <c r="AU285" i="2"/>
  <c r="AU284" i="2"/>
  <c r="AU283" i="2"/>
  <c r="AU282" i="2"/>
  <c r="AU281" i="2"/>
  <c r="AU280" i="2"/>
  <c r="AU279" i="2"/>
  <c r="AU278" i="2"/>
  <c r="AU277" i="2"/>
  <c r="AU276" i="2"/>
  <c r="AU275" i="2"/>
  <c r="AU274" i="2"/>
  <c r="AU273" i="2"/>
  <c r="AU272" i="2"/>
  <c r="AU271" i="2"/>
  <c r="AU270" i="2"/>
  <c r="AU269" i="2"/>
  <c r="AU268" i="2"/>
  <c r="AU267" i="2"/>
  <c r="AU266" i="2"/>
  <c r="AU265" i="2"/>
  <c r="AU264" i="2"/>
  <c r="AU263" i="2"/>
  <c r="AU262" i="2"/>
  <c r="AU261" i="2"/>
  <c r="AU260" i="2"/>
  <c r="AU259" i="2"/>
  <c r="AU258" i="2"/>
  <c r="AU257" i="2"/>
  <c r="AU256" i="2"/>
  <c r="AU255" i="2"/>
  <c r="AU254" i="2"/>
  <c r="AU253" i="2"/>
  <c r="AU252" i="2"/>
  <c r="AU251" i="2"/>
  <c r="AU250" i="2"/>
  <c r="AU249" i="2"/>
  <c r="AU248" i="2"/>
  <c r="AU247" i="2"/>
  <c r="AU246" i="2"/>
  <c r="AU245" i="2"/>
  <c r="AU244" i="2"/>
  <c r="AU243" i="2"/>
  <c r="AU242" i="2"/>
  <c r="AU241" i="2"/>
  <c r="AU240" i="2"/>
  <c r="AU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AU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U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U6" i="2"/>
  <c r="AU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U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U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U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U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U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U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U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U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U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U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U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U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U18" i="2"/>
  <c r="AU15" i="2"/>
  <c r="AU14" i="2"/>
  <c r="AU13" i="2"/>
  <c r="AU9" i="2"/>
  <c r="AU8" i="2"/>
  <c r="AU12" i="2"/>
  <c r="AU11" i="2"/>
  <c r="AU10" i="2"/>
  <c r="AN201" i="2"/>
  <c r="AO201" i="2"/>
  <c r="AP201" i="2"/>
  <c r="AN202" i="2"/>
  <c r="AO202" i="2"/>
  <c r="AP202" i="2"/>
  <c r="AN203" i="2"/>
  <c r="AO203" i="2"/>
  <c r="AP203" i="2"/>
  <c r="AN204" i="2"/>
  <c r="AO204" i="2"/>
  <c r="AP204" i="2"/>
  <c r="AN205" i="2"/>
  <c r="AO205" i="2"/>
  <c r="AP205" i="2"/>
  <c r="AN206" i="2"/>
  <c r="AO206" i="2"/>
  <c r="AP206" i="2"/>
  <c r="AN207" i="2"/>
  <c r="AO207" i="2"/>
  <c r="AP207" i="2"/>
  <c r="AN208" i="2"/>
  <c r="AO208" i="2"/>
  <c r="AP208" i="2"/>
  <c r="AN209" i="2"/>
  <c r="AO209" i="2"/>
  <c r="AP209" i="2"/>
  <c r="AN210" i="2"/>
  <c r="AO210" i="2"/>
  <c r="AP210" i="2"/>
  <c r="AN211" i="2"/>
  <c r="AO211" i="2"/>
  <c r="AP211" i="2"/>
  <c r="AN212" i="2"/>
  <c r="AO212" i="2"/>
  <c r="AP212" i="2"/>
  <c r="AN213" i="2"/>
  <c r="AO213" i="2"/>
  <c r="AP213" i="2"/>
  <c r="AN214" i="2"/>
  <c r="AO214" i="2"/>
  <c r="AP214" i="2"/>
  <c r="AN215" i="2"/>
  <c r="AO215" i="2"/>
  <c r="AP215" i="2"/>
  <c r="AN216" i="2"/>
  <c r="AO216" i="2"/>
  <c r="AP216" i="2"/>
  <c r="AN217" i="2"/>
  <c r="AO217" i="2"/>
  <c r="AP217" i="2"/>
  <c r="AN218" i="2"/>
  <c r="AO218" i="2"/>
  <c r="AP218" i="2"/>
  <c r="AN219" i="2"/>
  <c r="AO219" i="2"/>
  <c r="AP219" i="2"/>
  <c r="AN220" i="2"/>
  <c r="AO220" i="2"/>
  <c r="AP220" i="2"/>
  <c r="AN221" i="2"/>
  <c r="AO221" i="2"/>
  <c r="AP221" i="2"/>
  <c r="AN222" i="2"/>
  <c r="AO222" i="2"/>
  <c r="AP222" i="2"/>
  <c r="AN223" i="2"/>
  <c r="AO223" i="2"/>
  <c r="AP223" i="2"/>
  <c r="AN224" i="2"/>
  <c r="AO224" i="2"/>
  <c r="AP224" i="2"/>
  <c r="AN225" i="2"/>
  <c r="AO225" i="2"/>
  <c r="AP225" i="2"/>
  <c r="AN226" i="2"/>
  <c r="AO226" i="2"/>
  <c r="AP226" i="2"/>
  <c r="AN227" i="2"/>
  <c r="AO227" i="2"/>
  <c r="AP227" i="2"/>
  <c r="AN228" i="2"/>
  <c r="AO228" i="2"/>
  <c r="AP228" i="2"/>
  <c r="AN229" i="2"/>
  <c r="AO229" i="2"/>
  <c r="AP229" i="2"/>
  <c r="AN230" i="2"/>
  <c r="AO230" i="2"/>
  <c r="AP230" i="2"/>
  <c r="AN231" i="2"/>
  <c r="AO231" i="2"/>
  <c r="AP231" i="2"/>
  <c r="AN232" i="2"/>
  <c r="AO232" i="2"/>
  <c r="AP232" i="2"/>
  <c r="AN233" i="2"/>
  <c r="AO233" i="2"/>
  <c r="AP233" i="2"/>
  <c r="AN234" i="2"/>
  <c r="AO234" i="2"/>
  <c r="AP234" i="2"/>
  <c r="AN235" i="2"/>
  <c r="AO235" i="2"/>
  <c r="AP235" i="2"/>
  <c r="AN236" i="2"/>
  <c r="AO236" i="2"/>
  <c r="AP236" i="2"/>
  <c r="AN237" i="2"/>
  <c r="AO237" i="2"/>
  <c r="AP237" i="2"/>
  <c r="AN238" i="2"/>
  <c r="AO238" i="2"/>
  <c r="AP238" i="2"/>
  <c r="AN239" i="2"/>
  <c r="AO239" i="2"/>
  <c r="AP239" i="2"/>
  <c r="AN240" i="2"/>
  <c r="AO240" i="2"/>
  <c r="AP240" i="2"/>
  <c r="AN241" i="2"/>
  <c r="AO241" i="2"/>
  <c r="AP241" i="2"/>
  <c r="AN242" i="2"/>
  <c r="AO242" i="2"/>
  <c r="AP242" i="2"/>
  <c r="AN243" i="2"/>
  <c r="AO243" i="2"/>
  <c r="AP243" i="2"/>
  <c r="AN244" i="2"/>
  <c r="AO244" i="2"/>
  <c r="AP244" i="2"/>
  <c r="AN245" i="2"/>
  <c r="AO245" i="2"/>
  <c r="AP245" i="2"/>
  <c r="AN246" i="2"/>
  <c r="AO246" i="2"/>
  <c r="AP246" i="2"/>
  <c r="AN247" i="2"/>
  <c r="AO247" i="2"/>
  <c r="AP247" i="2"/>
  <c r="AN248" i="2"/>
  <c r="AO248" i="2"/>
  <c r="AP248" i="2"/>
  <c r="AN249" i="2"/>
  <c r="AO249" i="2"/>
  <c r="AP249" i="2"/>
  <c r="AN250" i="2"/>
  <c r="AO250" i="2"/>
  <c r="AP250" i="2"/>
  <c r="AN251" i="2"/>
  <c r="AO251" i="2"/>
  <c r="AP251" i="2"/>
  <c r="AN252" i="2"/>
  <c r="AO252" i="2"/>
  <c r="AP252" i="2"/>
  <c r="AN253" i="2"/>
  <c r="AO253" i="2"/>
  <c r="AP253" i="2"/>
  <c r="AN254" i="2"/>
  <c r="AO254" i="2"/>
  <c r="AP254" i="2"/>
  <c r="AN255" i="2"/>
  <c r="AO255" i="2"/>
  <c r="AP255" i="2"/>
  <c r="AN256" i="2"/>
  <c r="AO256" i="2"/>
  <c r="AP256" i="2"/>
  <c r="AN257" i="2"/>
  <c r="AO257" i="2"/>
  <c r="AP257" i="2"/>
  <c r="AN258" i="2"/>
  <c r="AO258" i="2"/>
  <c r="AP258" i="2"/>
  <c r="AN259" i="2"/>
  <c r="AO259" i="2"/>
  <c r="AP259" i="2"/>
  <c r="AN260" i="2"/>
  <c r="AO260" i="2"/>
  <c r="AP260" i="2"/>
  <c r="AN261" i="2"/>
  <c r="AO261" i="2"/>
  <c r="AP261" i="2"/>
  <c r="AN262" i="2"/>
  <c r="AO262" i="2"/>
  <c r="AP262" i="2"/>
  <c r="AN263" i="2"/>
  <c r="AO263" i="2"/>
  <c r="AP263" i="2"/>
  <c r="AN264" i="2"/>
  <c r="AO264" i="2"/>
  <c r="AP264" i="2"/>
  <c r="AN265" i="2"/>
  <c r="AO265" i="2"/>
  <c r="AP265" i="2"/>
  <c r="AN266" i="2"/>
  <c r="AO266" i="2"/>
  <c r="AP266" i="2"/>
  <c r="AN267" i="2"/>
  <c r="AO267" i="2"/>
  <c r="AP267" i="2"/>
  <c r="AN268" i="2"/>
  <c r="AO268" i="2"/>
  <c r="AP268" i="2"/>
  <c r="AN269" i="2"/>
  <c r="AO269" i="2"/>
  <c r="AP269" i="2"/>
  <c r="AN270" i="2"/>
  <c r="AO270" i="2"/>
  <c r="AP270" i="2"/>
  <c r="AN271" i="2"/>
  <c r="AO271" i="2"/>
  <c r="AP271" i="2"/>
  <c r="AN272" i="2"/>
  <c r="AO272" i="2"/>
  <c r="AP272" i="2"/>
  <c r="AN273" i="2"/>
  <c r="AO273" i="2"/>
  <c r="AP273" i="2"/>
  <c r="AN274" i="2"/>
  <c r="AO274" i="2"/>
  <c r="AP274" i="2"/>
  <c r="AN275" i="2"/>
  <c r="AO275" i="2"/>
  <c r="AP275" i="2"/>
  <c r="AN276" i="2"/>
  <c r="AO276" i="2"/>
  <c r="AP276" i="2"/>
  <c r="AN277" i="2"/>
  <c r="AO277" i="2"/>
  <c r="AP277" i="2"/>
  <c r="AN278" i="2"/>
  <c r="AO278" i="2"/>
  <c r="AP278" i="2"/>
  <c r="AN279" i="2"/>
  <c r="AO279" i="2"/>
  <c r="AP279" i="2"/>
  <c r="AN280" i="2"/>
  <c r="AO280" i="2"/>
  <c r="AP280" i="2"/>
  <c r="AN281" i="2"/>
  <c r="AO281" i="2"/>
  <c r="AP281" i="2"/>
  <c r="AN282" i="2"/>
  <c r="AO282" i="2"/>
  <c r="AP282" i="2"/>
  <c r="AN283" i="2"/>
  <c r="AO283" i="2"/>
  <c r="AP283" i="2"/>
  <c r="AN284" i="2"/>
  <c r="AO284" i="2"/>
  <c r="AP284" i="2"/>
  <c r="AN285" i="2"/>
  <c r="AO285" i="2"/>
  <c r="AP285" i="2"/>
  <c r="AN286" i="2"/>
  <c r="AO286" i="2"/>
  <c r="AP286" i="2"/>
  <c r="AN287" i="2"/>
  <c r="AO287" i="2"/>
  <c r="AP287" i="2"/>
  <c r="AN288" i="2"/>
  <c r="AO288" i="2"/>
  <c r="AP288" i="2"/>
  <c r="AN289" i="2"/>
  <c r="AO289" i="2"/>
  <c r="AP289" i="2"/>
  <c r="AN290" i="2"/>
  <c r="AO290" i="2"/>
  <c r="AP290" i="2"/>
  <c r="AN291" i="2"/>
  <c r="AO291" i="2"/>
  <c r="AP291" i="2"/>
  <c r="AN292" i="2"/>
  <c r="AO292" i="2"/>
  <c r="AP292" i="2"/>
  <c r="AN293" i="2"/>
  <c r="AO293" i="2"/>
  <c r="AP293" i="2"/>
  <c r="AN294" i="2"/>
  <c r="AO294" i="2"/>
  <c r="AP294" i="2"/>
  <c r="AN295" i="2"/>
  <c r="AO295" i="2"/>
  <c r="AP295" i="2"/>
  <c r="AN296" i="2"/>
  <c r="AO296" i="2"/>
  <c r="AP296" i="2"/>
  <c r="AN297" i="2"/>
  <c r="AO297" i="2"/>
  <c r="AP297" i="2"/>
  <c r="AN298" i="2"/>
  <c r="AO298" i="2"/>
  <c r="AP298" i="2"/>
  <c r="AN299" i="2"/>
  <c r="AO299" i="2"/>
  <c r="AP299" i="2"/>
  <c r="AN300" i="2"/>
  <c r="AO300" i="2"/>
  <c r="AP300" i="2"/>
  <c r="AN301" i="2"/>
  <c r="AO301" i="2"/>
  <c r="AP301" i="2"/>
  <c r="AN302" i="2"/>
  <c r="AO302" i="2"/>
  <c r="AP302" i="2"/>
  <c r="AN303" i="2"/>
  <c r="AO303" i="2"/>
  <c r="AP303" i="2"/>
  <c r="AN304" i="2"/>
  <c r="AO304" i="2"/>
  <c r="AP304" i="2"/>
  <c r="AN305" i="2"/>
  <c r="AO305" i="2"/>
  <c r="AP305" i="2"/>
  <c r="AN306" i="2"/>
  <c r="AO306" i="2"/>
  <c r="AP306" i="2"/>
  <c r="AN307" i="2"/>
  <c r="AO307" i="2"/>
  <c r="AP307" i="2"/>
  <c r="AN308" i="2"/>
  <c r="AO308" i="2"/>
  <c r="AP308" i="2"/>
  <c r="AN309" i="2"/>
  <c r="AO309" i="2"/>
  <c r="AP309" i="2"/>
  <c r="AN310" i="2"/>
  <c r="AO310" i="2"/>
  <c r="AP310" i="2"/>
  <c r="AN311" i="2"/>
  <c r="AO311" i="2"/>
  <c r="AP311" i="2"/>
  <c r="AN312" i="2"/>
  <c r="AO312" i="2"/>
  <c r="AP312" i="2"/>
  <c r="AN313" i="2"/>
  <c r="AO313" i="2"/>
  <c r="AP313" i="2"/>
  <c r="AN314" i="2"/>
  <c r="AO314" i="2"/>
  <c r="AP314" i="2"/>
  <c r="AN315" i="2"/>
  <c r="AO315" i="2"/>
  <c r="AP315" i="2"/>
  <c r="AN316" i="2"/>
  <c r="AO316" i="2"/>
  <c r="AP316" i="2"/>
  <c r="AN317" i="2"/>
  <c r="AO317" i="2"/>
  <c r="AP317" i="2"/>
  <c r="AN318" i="2"/>
  <c r="AO318" i="2"/>
  <c r="AP318" i="2"/>
  <c r="AN319" i="2"/>
  <c r="AO319" i="2"/>
  <c r="AP319" i="2"/>
  <c r="AN320" i="2"/>
  <c r="AO320" i="2"/>
  <c r="AP320" i="2"/>
  <c r="AN321" i="2"/>
  <c r="AO321" i="2"/>
  <c r="AP321" i="2"/>
  <c r="AN322" i="2"/>
  <c r="AO322" i="2"/>
  <c r="AP322" i="2"/>
  <c r="AN323" i="2"/>
  <c r="AO323" i="2"/>
  <c r="AP323" i="2"/>
  <c r="AN324" i="2"/>
  <c r="AO324" i="2"/>
  <c r="AP324" i="2"/>
  <c r="AN325" i="2"/>
  <c r="AO325" i="2"/>
  <c r="AP325" i="2"/>
  <c r="AN326" i="2"/>
  <c r="AO326" i="2"/>
  <c r="AP326" i="2"/>
  <c r="AN327" i="2"/>
  <c r="AO327" i="2"/>
  <c r="AP327" i="2"/>
  <c r="AN328" i="2"/>
  <c r="AO328" i="2"/>
  <c r="AP328" i="2"/>
  <c r="AN329" i="2"/>
  <c r="AO329" i="2"/>
  <c r="AP329" i="2"/>
  <c r="AN330" i="2"/>
  <c r="AO330" i="2"/>
  <c r="AP330" i="2"/>
  <c r="AN331" i="2"/>
  <c r="AO331" i="2"/>
  <c r="AP331" i="2"/>
  <c r="AN332" i="2"/>
  <c r="AO332" i="2"/>
  <c r="AP332" i="2"/>
  <c r="AN333" i="2"/>
  <c r="AO333" i="2"/>
  <c r="AP333" i="2"/>
  <c r="AN334" i="2"/>
  <c r="AO334" i="2"/>
  <c r="AP334" i="2"/>
  <c r="AN335" i="2"/>
  <c r="AO335" i="2"/>
  <c r="AP335" i="2"/>
  <c r="AN336" i="2"/>
  <c r="AO336" i="2"/>
  <c r="AP336" i="2"/>
  <c r="AN337" i="2"/>
  <c r="AO337" i="2"/>
  <c r="AP337" i="2"/>
  <c r="AN338" i="2"/>
  <c r="AO338" i="2"/>
  <c r="AP338" i="2"/>
  <c r="AN339" i="2"/>
  <c r="AO339" i="2"/>
  <c r="AP339" i="2"/>
  <c r="AN340" i="2"/>
  <c r="AO340" i="2"/>
  <c r="AP340" i="2"/>
  <c r="AN341" i="2"/>
  <c r="AO341" i="2"/>
  <c r="AP341" i="2"/>
  <c r="AN342" i="2"/>
  <c r="AO342" i="2"/>
  <c r="AP342" i="2"/>
  <c r="AN343" i="2"/>
  <c r="AO343" i="2"/>
  <c r="AP343" i="2"/>
  <c r="AN344" i="2"/>
  <c r="AO344" i="2"/>
  <c r="AP344" i="2"/>
  <c r="AN345" i="2"/>
  <c r="AO345" i="2"/>
  <c r="AP345" i="2"/>
  <c r="AN346" i="2"/>
  <c r="AO346" i="2"/>
  <c r="AP346" i="2"/>
  <c r="AN347" i="2"/>
  <c r="AO347" i="2"/>
  <c r="AP347" i="2"/>
  <c r="AN348" i="2"/>
  <c r="AO348" i="2"/>
  <c r="AP348" i="2"/>
  <c r="AN349" i="2"/>
  <c r="AO349" i="2"/>
  <c r="AP349" i="2"/>
  <c r="AN350" i="2"/>
  <c r="AO350" i="2"/>
  <c r="AP350" i="2"/>
  <c r="AN351" i="2"/>
  <c r="AO351" i="2"/>
  <c r="AP351" i="2"/>
  <c r="AN352" i="2"/>
  <c r="AO352" i="2"/>
  <c r="AP352" i="2"/>
  <c r="AN353" i="2"/>
  <c r="AO353" i="2"/>
  <c r="AP353" i="2"/>
  <c r="AN354" i="2"/>
  <c r="AO354" i="2"/>
  <c r="AP354" i="2"/>
  <c r="AN355" i="2"/>
  <c r="AO355" i="2"/>
  <c r="AP355" i="2"/>
  <c r="AN356" i="2"/>
  <c r="AO356" i="2"/>
  <c r="AP356" i="2"/>
  <c r="AN357" i="2"/>
  <c r="AO357" i="2"/>
  <c r="AP357" i="2"/>
  <c r="AN358" i="2"/>
  <c r="AO358" i="2"/>
  <c r="AP358" i="2"/>
  <c r="AN359" i="2"/>
  <c r="AO359" i="2"/>
  <c r="AP359" i="2"/>
  <c r="AN360" i="2"/>
  <c r="AO360" i="2"/>
  <c r="AP360" i="2"/>
  <c r="AN361" i="2"/>
  <c r="AO361" i="2"/>
  <c r="AP361" i="2"/>
  <c r="AN362" i="2"/>
  <c r="AO362" i="2"/>
  <c r="AP362" i="2"/>
  <c r="AN363" i="2"/>
  <c r="AO363" i="2"/>
  <c r="AP363" i="2"/>
  <c r="AN364" i="2"/>
  <c r="AO364" i="2"/>
  <c r="AP364" i="2"/>
  <c r="AN365" i="2"/>
  <c r="AO365" i="2"/>
  <c r="AP365" i="2"/>
  <c r="AN366" i="2"/>
  <c r="AO366" i="2"/>
  <c r="AP366" i="2"/>
  <c r="AN367" i="2"/>
  <c r="AO367" i="2"/>
  <c r="AP367" i="2"/>
  <c r="AN368" i="2"/>
  <c r="AO368" i="2"/>
  <c r="AP368" i="2"/>
  <c r="AN369" i="2"/>
  <c r="AO369" i="2"/>
  <c r="AP369" i="2"/>
  <c r="AN370" i="2"/>
  <c r="AO370" i="2"/>
  <c r="AP370" i="2"/>
  <c r="AN371" i="2"/>
  <c r="AO371" i="2"/>
  <c r="AP371" i="2"/>
  <c r="AN372" i="2"/>
  <c r="AO372" i="2"/>
  <c r="AP372" i="2"/>
  <c r="AN373" i="2"/>
  <c r="AO373" i="2"/>
  <c r="AP373" i="2"/>
  <c r="AN374" i="2"/>
  <c r="AO374" i="2"/>
  <c r="AP374" i="2"/>
  <c r="AN375" i="2"/>
  <c r="AO375" i="2"/>
  <c r="AP375" i="2"/>
  <c r="AN376" i="2"/>
  <c r="AO376" i="2"/>
  <c r="AP376" i="2"/>
  <c r="AN377" i="2"/>
  <c r="AO377" i="2"/>
  <c r="AP377" i="2"/>
  <c r="AN378" i="2"/>
  <c r="AO378" i="2"/>
  <c r="AP378" i="2"/>
  <c r="AN379" i="2"/>
  <c r="AO379" i="2"/>
  <c r="AP379" i="2"/>
  <c r="AN380" i="2"/>
  <c r="AO380" i="2"/>
  <c r="AP380" i="2"/>
  <c r="AN381" i="2"/>
  <c r="AO381" i="2"/>
  <c r="AP381" i="2"/>
  <c r="AN382" i="2"/>
  <c r="AO382" i="2"/>
  <c r="AP382" i="2"/>
  <c r="AN383" i="2"/>
  <c r="AO383" i="2"/>
  <c r="AP383" i="2"/>
  <c r="AN384" i="2"/>
  <c r="AO384" i="2"/>
  <c r="AP384" i="2"/>
  <c r="AN385" i="2"/>
  <c r="AO385" i="2"/>
  <c r="AP385" i="2"/>
  <c r="AN386" i="2"/>
  <c r="AO386" i="2"/>
  <c r="AP386" i="2"/>
  <c r="AN387" i="2"/>
  <c r="AO387" i="2"/>
  <c r="AP387" i="2"/>
  <c r="AN388" i="2"/>
  <c r="AO388" i="2"/>
  <c r="AP388" i="2"/>
  <c r="AN389" i="2"/>
  <c r="AO389" i="2"/>
  <c r="AP389" i="2"/>
  <c r="AN390" i="2"/>
  <c r="AO390" i="2"/>
  <c r="AP390" i="2"/>
  <c r="AN391" i="2"/>
  <c r="AO391" i="2"/>
  <c r="AP391" i="2"/>
  <c r="AN392" i="2"/>
  <c r="AO392" i="2"/>
  <c r="AP392" i="2"/>
  <c r="AN393" i="2"/>
  <c r="AO393" i="2"/>
  <c r="AP393" i="2"/>
  <c r="AN394" i="2"/>
  <c r="AO394" i="2"/>
  <c r="AP394" i="2"/>
  <c r="AN395" i="2"/>
  <c r="AO395" i="2"/>
  <c r="AP395" i="2"/>
  <c r="AN396" i="2"/>
  <c r="AO396" i="2"/>
  <c r="AP396" i="2"/>
  <c r="AN397" i="2"/>
  <c r="AO397" i="2"/>
  <c r="AP397" i="2"/>
  <c r="AN398" i="2"/>
  <c r="AO398" i="2"/>
  <c r="AP398" i="2"/>
  <c r="AN399" i="2"/>
  <c r="AO399" i="2"/>
  <c r="AP399" i="2"/>
  <c r="AN400" i="2"/>
  <c r="AO400" i="2"/>
  <c r="AP400" i="2"/>
  <c r="AN401" i="2"/>
  <c r="AO401" i="2"/>
  <c r="AP401" i="2"/>
  <c r="AN402" i="2"/>
  <c r="AO402" i="2"/>
  <c r="AP402" i="2"/>
  <c r="AN403" i="2"/>
  <c r="AO403" i="2"/>
  <c r="AP403" i="2"/>
  <c r="AN404" i="2"/>
  <c r="AO404" i="2"/>
  <c r="AP404" i="2"/>
  <c r="AN405" i="2"/>
  <c r="AO405" i="2"/>
  <c r="AP405" i="2"/>
  <c r="AN406" i="2"/>
  <c r="AO406" i="2"/>
  <c r="AP406" i="2"/>
  <c r="AN407" i="2"/>
  <c r="AO407" i="2"/>
  <c r="AP407" i="2"/>
  <c r="AN408" i="2"/>
  <c r="AO408" i="2"/>
  <c r="AP408" i="2"/>
  <c r="AN409" i="2"/>
  <c r="AO409" i="2"/>
  <c r="AP409" i="2"/>
  <c r="AN410" i="2"/>
  <c r="AO410" i="2"/>
  <c r="AP410" i="2"/>
  <c r="AN411" i="2"/>
  <c r="AO411" i="2"/>
  <c r="AP411" i="2"/>
  <c r="AN412" i="2"/>
  <c r="AO412" i="2"/>
  <c r="AP412" i="2"/>
  <c r="AN413" i="2"/>
  <c r="AO413" i="2"/>
  <c r="AP413" i="2"/>
  <c r="AN414" i="2"/>
  <c r="AO414" i="2"/>
  <c r="AP414" i="2"/>
  <c r="AN415" i="2"/>
  <c r="AO415" i="2"/>
  <c r="AP415" i="2"/>
  <c r="AN416" i="2"/>
  <c r="AO416" i="2"/>
  <c r="AP416" i="2"/>
  <c r="AN417" i="2"/>
  <c r="AO417" i="2"/>
  <c r="AP417" i="2"/>
  <c r="AN418" i="2"/>
  <c r="AO418" i="2"/>
  <c r="AP418" i="2"/>
  <c r="AN419" i="2"/>
  <c r="AO419" i="2"/>
  <c r="AP419" i="2"/>
  <c r="AN420" i="2"/>
  <c r="AO420" i="2"/>
  <c r="AP420" i="2"/>
  <c r="AN421" i="2"/>
  <c r="AO421" i="2"/>
  <c r="AP421" i="2"/>
  <c r="AN422" i="2"/>
  <c r="AO422" i="2"/>
  <c r="AP422" i="2"/>
  <c r="AN423" i="2"/>
  <c r="AO423" i="2"/>
  <c r="AP423" i="2"/>
  <c r="AN424" i="2"/>
  <c r="AO424" i="2"/>
  <c r="AP424" i="2"/>
  <c r="AN425" i="2"/>
  <c r="AO425" i="2"/>
  <c r="AP425" i="2"/>
  <c r="AN426" i="2"/>
  <c r="AO426" i="2"/>
  <c r="AP426" i="2"/>
  <c r="AN427" i="2"/>
  <c r="AO427" i="2"/>
  <c r="AP427" i="2"/>
  <c r="AN428" i="2"/>
  <c r="AO428" i="2"/>
  <c r="AP428" i="2"/>
  <c r="AN429" i="2"/>
  <c r="AO429" i="2"/>
  <c r="AP429" i="2"/>
  <c r="AN430" i="2"/>
  <c r="AO430" i="2"/>
  <c r="AP430" i="2"/>
  <c r="AN431" i="2"/>
  <c r="AO431" i="2"/>
  <c r="AP431" i="2"/>
  <c r="AN432" i="2"/>
  <c r="AO432" i="2"/>
  <c r="AP432" i="2"/>
  <c r="AN433" i="2"/>
  <c r="AO433" i="2"/>
  <c r="AP433" i="2"/>
  <c r="AN434" i="2"/>
  <c r="AO434" i="2"/>
  <c r="AP434" i="2"/>
  <c r="AN435" i="2"/>
  <c r="AO435" i="2"/>
  <c r="AP435" i="2"/>
  <c r="AN436" i="2"/>
  <c r="AO436" i="2"/>
  <c r="AP436" i="2"/>
  <c r="AN437" i="2"/>
  <c r="AO437" i="2"/>
  <c r="AP437" i="2"/>
  <c r="AN438" i="2"/>
  <c r="AO438" i="2"/>
  <c r="AP438" i="2"/>
  <c r="AN439" i="2"/>
  <c r="AO439" i="2"/>
  <c r="AP439" i="2"/>
  <c r="AN440" i="2"/>
  <c r="AO440" i="2"/>
  <c r="AP440" i="2"/>
  <c r="AN441" i="2"/>
  <c r="AO441" i="2"/>
  <c r="AP441" i="2"/>
  <c r="AN442" i="2"/>
  <c r="AO442" i="2"/>
  <c r="AP442" i="2"/>
  <c r="AN443" i="2"/>
  <c r="AO443" i="2"/>
  <c r="AP443" i="2"/>
  <c r="AN444" i="2"/>
  <c r="AO444" i="2"/>
  <c r="AP444" i="2"/>
  <c r="AN445" i="2"/>
  <c r="AO445" i="2"/>
  <c r="AP445" i="2"/>
  <c r="AN446" i="2"/>
  <c r="AO446" i="2"/>
  <c r="AP446" i="2"/>
  <c r="AN447" i="2"/>
  <c r="AO447" i="2"/>
  <c r="AP447" i="2"/>
  <c r="AN448" i="2"/>
  <c r="AO448" i="2"/>
  <c r="AP448" i="2"/>
  <c r="AN449" i="2"/>
  <c r="AO449" i="2"/>
  <c r="AP449" i="2"/>
  <c r="AN450" i="2"/>
  <c r="AO450" i="2"/>
  <c r="AP450" i="2"/>
  <c r="AN451" i="2"/>
  <c r="AO451" i="2"/>
  <c r="AP451" i="2"/>
  <c r="AN452" i="2"/>
  <c r="AO452" i="2"/>
  <c r="AP452" i="2"/>
  <c r="AN453" i="2"/>
  <c r="AO453" i="2"/>
  <c r="AP453" i="2"/>
  <c r="AN454" i="2"/>
  <c r="AO454" i="2"/>
  <c r="AP454" i="2"/>
  <c r="AN455" i="2"/>
  <c r="AO455" i="2"/>
  <c r="AP455" i="2"/>
  <c r="AN456" i="2"/>
  <c r="AO456" i="2"/>
  <c r="AP456" i="2"/>
  <c r="AN457" i="2"/>
  <c r="AO457" i="2"/>
  <c r="AP457" i="2"/>
  <c r="AN458" i="2"/>
  <c r="AO458" i="2"/>
  <c r="AP458" i="2"/>
  <c r="AN459" i="2"/>
  <c r="AO459" i="2"/>
  <c r="AP459" i="2"/>
  <c r="AN460" i="2"/>
  <c r="AO460" i="2"/>
  <c r="AP460" i="2"/>
  <c r="AN461" i="2"/>
  <c r="AO461" i="2"/>
  <c r="AP461" i="2"/>
  <c r="AN462" i="2"/>
  <c r="AO462" i="2"/>
  <c r="AP462" i="2"/>
  <c r="AN463" i="2"/>
  <c r="AO463" i="2"/>
  <c r="AP463" i="2"/>
  <c r="AN464" i="2"/>
  <c r="AO464" i="2"/>
  <c r="AP464" i="2"/>
  <c r="AN465" i="2"/>
  <c r="AO465" i="2"/>
  <c r="AP465" i="2"/>
  <c r="AN466" i="2"/>
  <c r="AO466" i="2"/>
  <c r="AP466" i="2"/>
  <c r="AN467" i="2"/>
  <c r="AO467" i="2"/>
  <c r="AP467" i="2"/>
  <c r="AN468" i="2"/>
  <c r="AO468" i="2"/>
  <c r="AP468" i="2"/>
  <c r="AN469" i="2"/>
  <c r="AO469" i="2"/>
  <c r="AP469" i="2"/>
  <c r="AN470" i="2"/>
  <c r="AO470" i="2"/>
  <c r="AP470" i="2"/>
  <c r="AN471" i="2"/>
  <c r="AO471" i="2"/>
  <c r="AP471" i="2"/>
  <c r="AN472" i="2"/>
  <c r="AO472" i="2"/>
  <c r="AP472" i="2"/>
  <c r="AN473" i="2"/>
  <c r="AO473" i="2"/>
  <c r="AP473" i="2"/>
  <c r="AN474" i="2"/>
  <c r="AO474" i="2"/>
  <c r="AP474" i="2"/>
  <c r="AN475" i="2"/>
  <c r="AO475" i="2"/>
  <c r="AP475" i="2"/>
  <c r="AN476" i="2"/>
  <c r="AO476" i="2"/>
  <c r="AP476" i="2"/>
  <c r="AN477" i="2"/>
  <c r="AO477" i="2"/>
  <c r="AP477" i="2"/>
  <c r="AN478" i="2"/>
  <c r="AO478" i="2"/>
  <c r="AP478" i="2"/>
  <c r="AN479" i="2"/>
  <c r="AO479" i="2"/>
  <c r="AP479" i="2"/>
  <c r="AN480" i="2"/>
  <c r="AO480" i="2"/>
  <c r="AP480" i="2"/>
  <c r="AN481" i="2"/>
  <c r="AO481" i="2"/>
  <c r="AP481" i="2"/>
  <c r="AN482" i="2"/>
  <c r="AO482" i="2"/>
  <c r="AP482" i="2"/>
  <c r="AN483" i="2"/>
  <c r="AO483" i="2"/>
  <c r="AP483" i="2"/>
  <c r="AN484" i="2"/>
  <c r="AO484" i="2"/>
  <c r="AP484" i="2"/>
  <c r="AN485" i="2"/>
  <c r="AO485" i="2"/>
  <c r="AP485" i="2"/>
  <c r="AN486" i="2"/>
  <c r="AO486" i="2"/>
  <c r="AP486" i="2"/>
  <c r="AN487" i="2"/>
  <c r="AO487" i="2"/>
  <c r="AP487" i="2"/>
  <c r="AN488" i="2"/>
  <c r="AO488" i="2"/>
  <c r="AP488" i="2"/>
  <c r="AN489" i="2"/>
  <c r="AO489" i="2"/>
  <c r="AP489" i="2"/>
  <c r="AN490" i="2"/>
  <c r="AO490" i="2"/>
  <c r="AP490" i="2"/>
  <c r="AN491" i="2"/>
  <c r="AO491" i="2"/>
  <c r="AP491" i="2"/>
  <c r="AN492" i="2"/>
  <c r="AO492" i="2"/>
  <c r="AP492" i="2"/>
  <c r="AN493" i="2"/>
  <c r="AO493" i="2"/>
  <c r="AP493" i="2"/>
  <c r="AN494" i="2"/>
  <c r="AO494" i="2"/>
  <c r="AP494" i="2"/>
  <c r="AN495" i="2"/>
  <c r="AO495" i="2"/>
  <c r="AP495" i="2"/>
  <c r="AN496" i="2"/>
  <c r="AO496" i="2"/>
  <c r="AP496" i="2"/>
  <c r="AN497" i="2"/>
  <c r="AO497" i="2"/>
  <c r="AP497" i="2"/>
  <c r="AN498" i="2"/>
  <c r="AO498" i="2"/>
  <c r="AP498" i="2"/>
  <c r="AN499" i="2"/>
  <c r="AO499" i="2"/>
  <c r="AP499" i="2"/>
  <c r="AN500" i="2"/>
  <c r="AO500" i="2"/>
  <c r="AP500" i="2"/>
  <c r="AN501" i="2"/>
  <c r="AO501" i="2"/>
  <c r="AP501" i="2"/>
  <c r="AN502" i="2"/>
  <c r="AO502" i="2"/>
  <c r="AP502" i="2"/>
  <c r="AN503" i="2"/>
  <c r="AO503" i="2"/>
  <c r="AP503" i="2"/>
  <c r="AN504" i="2"/>
  <c r="AO504" i="2"/>
  <c r="AP504" i="2"/>
  <c r="AP5" i="2"/>
  <c r="AO5" i="2"/>
  <c r="AE5" i="2" s="1"/>
  <c r="AP16" i="2"/>
  <c r="AO16" i="2"/>
  <c r="AP17" i="2"/>
  <c r="AO17" i="2"/>
  <c r="AP7" i="2"/>
  <c r="AO7" i="2"/>
  <c r="AP6" i="2"/>
  <c r="AO6" i="2"/>
  <c r="AP200" i="2"/>
  <c r="AO200" i="2"/>
  <c r="AP199" i="2"/>
  <c r="AO199" i="2"/>
  <c r="AP198" i="2"/>
  <c r="AO198" i="2"/>
  <c r="AP197" i="2"/>
  <c r="AO197" i="2"/>
  <c r="AP196" i="2"/>
  <c r="AO196" i="2"/>
  <c r="AP195" i="2"/>
  <c r="AO195" i="2"/>
  <c r="AP194" i="2"/>
  <c r="AO194" i="2"/>
  <c r="AP193" i="2"/>
  <c r="AO193" i="2"/>
  <c r="AP192" i="2"/>
  <c r="AO192" i="2"/>
  <c r="AP191" i="2"/>
  <c r="AO191" i="2"/>
  <c r="AP190" i="2"/>
  <c r="AO190" i="2"/>
  <c r="AP189" i="2"/>
  <c r="AO189" i="2"/>
  <c r="AP188" i="2"/>
  <c r="AO188" i="2"/>
  <c r="AP187" i="2"/>
  <c r="AO187" i="2"/>
  <c r="AP186" i="2"/>
  <c r="AO186" i="2"/>
  <c r="AP185" i="2"/>
  <c r="AO185" i="2"/>
  <c r="AP184" i="2"/>
  <c r="AO184" i="2"/>
  <c r="AP183" i="2"/>
  <c r="AO183" i="2"/>
  <c r="AP182" i="2"/>
  <c r="AO182" i="2"/>
  <c r="AP181" i="2"/>
  <c r="AO181" i="2"/>
  <c r="AP180" i="2"/>
  <c r="AO180" i="2"/>
  <c r="AP179" i="2"/>
  <c r="AO179" i="2"/>
  <c r="AP178" i="2"/>
  <c r="AO178" i="2"/>
  <c r="AP177" i="2"/>
  <c r="AO177" i="2"/>
  <c r="AP176" i="2"/>
  <c r="AO176" i="2"/>
  <c r="AP175" i="2"/>
  <c r="AO175" i="2"/>
  <c r="AP174" i="2"/>
  <c r="AO174" i="2"/>
  <c r="AP173" i="2"/>
  <c r="AO173" i="2"/>
  <c r="AP172" i="2"/>
  <c r="AO172" i="2"/>
  <c r="AP171" i="2"/>
  <c r="AO171" i="2"/>
  <c r="AP170" i="2"/>
  <c r="AO170" i="2"/>
  <c r="AP169" i="2"/>
  <c r="AO169" i="2"/>
  <c r="AP168" i="2"/>
  <c r="AO168" i="2"/>
  <c r="AP167" i="2"/>
  <c r="AO167" i="2"/>
  <c r="AP166" i="2"/>
  <c r="AO166" i="2"/>
  <c r="AP165" i="2"/>
  <c r="AO165" i="2"/>
  <c r="AP164" i="2"/>
  <c r="AO164" i="2"/>
  <c r="AP163" i="2"/>
  <c r="AO163" i="2"/>
  <c r="AP162" i="2"/>
  <c r="AO162" i="2"/>
  <c r="AP161" i="2"/>
  <c r="AO161" i="2"/>
  <c r="AP160" i="2"/>
  <c r="AO160" i="2"/>
  <c r="AP159" i="2"/>
  <c r="AO159" i="2"/>
  <c r="AP158" i="2"/>
  <c r="AO158" i="2"/>
  <c r="AP157" i="2"/>
  <c r="AO157" i="2"/>
  <c r="AP156" i="2"/>
  <c r="AO156" i="2"/>
  <c r="AP155" i="2"/>
  <c r="AO155" i="2"/>
  <c r="AP154" i="2"/>
  <c r="AO154" i="2"/>
  <c r="AP153" i="2"/>
  <c r="AO153" i="2"/>
  <c r="AP152" i="2"/>
  <c r="AO152" i="2"/>
  <c r="AP151" i="2"/>
  <c r="AO151" i="2"/>
  <c r="AP150" i="2"/>
  <c r="AO150" i="2"/>
  <c r="AP149" i="2"/>
  <c r="AO149" i="2"/>
  <c r="AP148" i="2"/>
  <c r="AO148" i="2"/>
  <c r="AP147" i="2"/>
  <c r="AO147" i="2"/>
  <c r="AP146" i="2"/>
  <c r="AO146" i="2"/>
  <c r="AP145" i="2"/>
  <c r="AO145" i="2"/>
  <c r="AP144" i="2"/>
  <c r="AO144" i="2"/>
  <c r="AP143" i="2"/>
  <c r="AO143" i="2"/>
  <c r="AP142" i="2"/>
  <c r="AO142" i="2"/>
  <c r="AP141" i="2"/>
  <c r="AO141" i="2"/>
  <c r="AP140" i="2"/>
  <c r="AO140" i="2"/>
  <c r="AP139" i="2"/>
  <c r="AO139" i="2"/>
  <c r="AP138" i="2"/>
  <c r="AO138" i="2"/>
  <c r="AP137" i="2"/>
  <c r="AO137" i="2"/>
  <c r="AP136" i="2"/>
  <c r="AO136" i="2"/>
  <c r="AP135" i="2"/>
  <c r="AO135" i="2"/>
  <c r="AP134" i="2"/>
  <c r="AO134" i="2"/>
  <c r="AP133" i="2"/>
  <c r="AO133" i="2"/>
  <c r="AP132" i="2"/>
  <c r="AO132" i="2"/>
  <c r="AP131" i="2"/>
  <c r="AO131" i="2"/>
  <c r="AP130" i="2"/>
  <c r="AO130" i="2"/>
  <c r="AP129" i="2"/>
  <c r="AO129" i="2"/>
  <c r="AP128" i="2"/>
  <c r="AO128" i="2"/>
  <c r="AP127" i="2"/>
  <c r="AO127" i="2"/>
  <c r="AP126" i="2"/>
  <c r="AO126" i="2"/>
  <c r="AP125" i="2"/>
  <c r="AO125" i="2"/>
  <c r="AP124" i="2"/>
  <c r="AO124" i="2"/>
  <c r="AP123" i="2"/>
  <c r="AO123" i="2"/>
  <c r="AP122" i="2"/>
  <c r="AO122" i="2"/>
  <c r="AP121" i="2"/>
  <c r="AO121" i="2"/>
  <c r="AP120" i="2"/>
  <c r="AO120" i="2"/>
  <c r="AP119" i="2"/>
  <c r="AO119" i="2"/>
  <c r="AP118" i="2"/>
  <c r="AO118" i="2"/>
  <c r="AP117" i="2"/>
  <c r="AO117" i="2"/>
  <c r="AP116" i="2"/>
  <c r="AO116" i="2"/>
  <c r="AP115" i="2"/>
  <c r="AO115" i="2"/>
  <c r="AP114" i="2"/>
  <c r="AO114" i="2"/>
  <c r="AP113" i="2"/>
  <c r="AO113" i="2"/>
  <c r="AP112" i="2"/>
  <c r="AO112" i="2"/>
  <c r="AP111" i="2"/>
  <c r="AO111" i="2"/>
  <c r="AP110" i="2"/>
  <c r="AO110" i="2"/>
  <c r="AP109" i="2"/>
  <c r="AO109" i="2"/>
  <c r="AP108" i="2"/>
  <c r="AO108" i="2"/>
  <c r="AP107" i="2"/>
  <c r="AO107" i="2"/>
  <c r="AP106" i="2"/>
  <c r="AO106" i="2"/>
  <c r="AP105" i="2"/>
  <c r="AO105" i="2"/>
  <c r="AP104" i="2"/>
  <c r="AO104" i="2"/>
  <c r="AP103" i="2"/>
  <c r="AO103" i="2"/>
  <c r="AP102" i="2"/>
  <c r="AO102" i="2"/>
  <c r="AP101" i="2"/>
  <c r="AO101" i="2"/>
  <c r="AP100" i="2"/>
  <c r="AO100" i="2"/>
  <c r="AP99" i="2"/>
  <c r="AO99" i="2"/>
  <c r="AP98" i="2"/>
  <c r="AO98" i="2"/>
  <c r="AP97" i="2"/>
  <c r="AO97" i="2"/>
  <c r="AP96" i="2"/>
  <c r="AO96" i="2"/>
  <c r="AP95" i="2"/>
  <c r="AO95" i="2"/>
  <c r="AP94" i="2"/>
  <c r="AO94" i="2"/>
  <c r="AP93" i="2"/>
  <c r="AO93" i="2"/>
  <c r="AP92" i="2"/>
  <c r="AO92" i="2"/>
  <c r="AP91" i="2"/>
  <c r="AO91" i="2"/>
  <c r="AP90" i="2"/>
  <c r="AO90" i="2"/>
  <c r="AP89" i="2"/>
  <c r="AO89" i="2"/>
  <c r="AP88" i="2"/>
  <c r="AO88" i="2"/>
  <c r="AP87" i="2"/>
  <c r="AO87" i="2"/>
  <c r="AP86" i="2"/>
  <c r="AO86" i="2"/>
  <c r="AP85" i="2"/>
  <c r="AO85" i="2"/>
  <c r="AP84" i="2"/>
  <c r="AO84" i="2"/>
  <c r="AP83" i="2"/>
  <c r="AO83" i="2"/>
  <c r="AP82" i="2"/>
  <c r="AO82" i="2"/>
  <c r="AP81" i="2"/>
  <c r="AO81" i="2"/>
  <c r="AP80" i="2"/>
  <c r="AO80" i="2"/>
  <c r="AP79" i="2"/>
  <c r="AO79" i="2"/>
  <c r="AP78" i="2"/>
  <c r="AO78" i="2"/>
  <c r="AP77" i="2"/>
  <c r="AO77" i="2"/>
  <c r="AP76" i="2"/>
  <c r="AO76" i="2"/>
  <c r="AP75" i="2"/>
  <c r="AO75" i="2"/>
  <c r="AP74" i="2"/>
  <c r="AO74" i="2"/>
  <c r="AP73" i="2"/>
  <c r="AO73" i="2"/>
  <c r="AP72" i="2"/>
  <c r="AO72" i="2"/>
  <c r="AP71" i="2"/>
  <c r="AO71" i="2"/>
  <c r="AP70" i="2"/>
  <c r="AO70" i="2"/>
  <c r="AP69" i="2"/>
  <c r="AO69" i="2"/>
  <c r="AP68" i="2"/>
  <c r="AO68" i="2"/>
  <c r="AP67" i="2"/>
  <c r="AO67" i="2"/>
  <c r="AP66" i="2"/>
  <c r="AO66" i="2"/>
  <c r="AP65" i="2"/>
  <c r="AO65" i="2"/>
  <c r="AP64" i="2"/>
  <c r="AO64" i="2"/>
  <c r="AP63" i="2"/>
  <c r="AO63" i="2"/>
  <c r="AP62" i="2"/>
  <c r="AO62" i="2"/>
  <c r="AP61" i="2"/>
  <c r="AO61" i="2"/>
  <c r="AP60" i="2"/>
  <c r="AO60" i="2"/>
  <c r="AP59" i="2"/>
  <c r="AO59" i="2"/>
  <c r="AP58" i="2"/>
  <c r="AO58" i="2"/>
  <c r="AP57" i="2"/>
  <c r="AO57" i="2"/>
  <c r="AP56" i="2"/>
  <c r="AO56" i="2"/>
  <c r="AP55" i="2"/>
  <c r="AO55" i="2"/>
  <c r="AP54" i="2"/>
  <c r="AO54" i="2"/>
  <c r="AP53" i="2"/>
  <c r="AO53" i="2"/>
  <c r="AP52" i="2"/>
  <c r="AO52" i="2"/>
  <c r="AP51" i="2"/>
  <c r="AO51" i="2"/>
  <c r="AP50" i="2"/>
  <c r="AO50" i="2"/>
  <c r="AP49" i="2"/>
  <c r="AO49" i="2"/>
  <c r="AP48" i="2"/>
  <c r="AO48" i="2"/>
  <c r="AP47" i="2"/>
  <c r="AO47" i="2"/>
  <c r="AP46" i="2"/>
  <c r="AO46" i="2"/>
  <c r="AP45" i="2"/>
  <c r="AO45" i="2"/>
  <c r="AP44" i="2"/>
  <c r="AO44" i="2"/>
  <c r="AP43" i="2"/>
  <c r="AO43" i="2"/>
  <c r="AP42" i="2"/>
  <c r="AO42" i="2"/>
  <c r="AP41" i="2"/>
  <c r="AO41" i="2"/>
  <c r="AP40" i="2"/>
  <c r="AO40" i="2"/>
  <c r="AP39" i="2"/>
  <c r="AO39" i="2"/>
  <c r="AP38" i="2"/>
  <c r="AO38" i="2"/>
  <c r="AP37" i="2"/>
  <c r="AO37" i="2"/>
  <c r="AP36" i="2"/>
  <c r="AO36" i="2"/>
  <c r="AP35" i="2"/>
  <c r="AO35" i="2"/>
  <c r="AP34" i="2"/>
  <c r="AO34" i="2"/>
  <c r="AP33" i="2"/>
  <c r="AO33" i="2"/>
  <c r="AP32" i="2"/>
  <c r="AO32" i="2"/>
  <c r="AP31" i="2"/>
  <c r="AO31" i="2"/>
  <c r="AP30" i="2"/>
  <c r="AO30" i="2"/>
  <c r="AP29" i="2"/>
  <c r="AO29" i="2"/>
  <c r="AP28" i="2"/>
  <c r="AO28" i="2"/>
  <c r="AP27" i="2"/>
  <c r="AO27" i="2"/>
  <c r="AP26" i="2"/>
  <c r="AO26" i="2"/>
  <c r="AP25" i="2"/>
  <c r="AO25" i="2"/>
  <c r="AP24" i="2"/>
  <c r="AO24" i="2"/>
  <c r="AP23" i="2"/>
  <c r="AO23" i="2"/>
  <c r="AP22" i="2"/>
  <c r="AO22" i="2"/>
  <c r="AP21" i="2"/>
  <c r="AO21" i="2"/>
  <c r="AP20" i="2"/>
  <c r="AO20" i="2"/>
  <c r="AP19" i="2"/>
  <c r="AO19" i="2"/>
  <c r="AP18" i="2"/>
  <c r="AO18" i="2"/>
  <c r="AP15" i="2"/>
  <c r="AO15" i="2"/>
  <c r="AP14" i="2"/>
  <c r="AO14" i="2"/>
  <c r="AP13" i="2"/>
  <c r="AO13" i="2"/>
  <c r="AP12" i="2"/>
  <c r="AO12" i="2"/>
  <c r="AP11" i="2"/>
  <c r="AO11" i="2"/>
  <c r="AP10" i="2"/>
  <c r="AO10" i="2"/>
  <c r="AP9" i="2"/>
  <c r="AO9" i="2"/>
  <c r="AP8" i="2"/>
  <c r="AO8" i="2"/>
  <c r="AA16" i="2"/>
  <c r="AB16" i="2" s="1"/>
  <c r="AA17" i="2"/>
  <c r="AB17" i="2" s="1"/>
  <c r="AA6" i="2"/>
  <c r="AA200" i="2"/>
  <c r="AC200" i="2" s="1"/>
  <c r="AB200" i="2"/>
  <c r="AA199" i="2"/>
  <c r="AC199" i="2" s="1"/>
  <c r="AB199" i="2"/>
  <c r="AA198" i="2"/>
  <c r="AC198" i="2" s="1"/>
  <c r="AB198" i="2"/>
  <c r="AA197" i="2"/>
  <c r="AC197" i="2" s="1"/>
  <c r="AB197" i="2"/>
  <c r="AA196" i="2"/>
  <c r="AC196" i="2" s="1"/>
  <c r="AB196" i="2"/>
  <c r="AA195" i="2"/>
  <c r="AC195" i="2" s="1"/>
  <c r="AB195" i="2"/>
  <c r="AA194" i="2"/>
  <c r="AC194" i="2" s="1"/>
  <c r="AB194" i="2"/>
  <c r="AA193" i="2"/>
  <c r="AC193" i="2" s="1"/>
  <c r="AB193" i="2"/>
  <c r="AA192" i="2"/>
  <c r="AC192" i="2" s="1"/>
  <c r="AB192" i="2"/>
  <c r="AA191" i="2"/>
  <c r="AC191" i="2" s="1"/>
  <c r="AB191" i="2"/>
  <c r="AA190" i="2"/>
  <c r="AC190" i="2" s="1"/>
  <c r="AB190" i="2"/>
  <c r="AA189" i="2"/>
  <c r="AC189" i="2" s="1"/>
  <c r="AB189" i="2"/>
  <c r="AA188" i="2"/>
  <c r="AC188" i="2" s="1"/>
  <c r="AB188" i="2"/>
  <c r="AA187" i="2"/>
  <c r="AC187" i="2" s="1"/>
  <c r="AB187" i="2"/>
  <c r="AA186" i="2"/>
  <c r="AC186" i="2" s="1"/>
  <c r="AB186" i="2"/>
  <c r="AA185" i="2"/>
  <c r="AC185" i="2" s="1"/>
  <c r="AB185" i="2"/>
  <c r="AA184" i="2"/>
  <c r="AC184" i="2" s="1"/>
  <c r="AB184" i="2"/>
  <c r="AA183" i="2"/>
  <c r="AC183" i="2" s="1"/>
  <c r="AB183" i="2"/>
  <c r="AA182" i="2"/>
  <c r="AC182" i="2" s="1"/>
  <c r="AB182" i="2"/>
  <c r="AA181" i="2"/>
  <c r="AC181" i="2" s="1"/>
  <c r="AB181" i="2"/>
  <c r="AA180" i="2"/>
  <c r="AC180" i="2" s="1"/>
  <c r="AB180" i="2"/>
  <c r="AA179" i="2"/>
  <c r="AC179" i="2" s="1"/>
  <c r="AB179" i="2"/>
  <c r="AA178" i="2"/>
  <c r="AC178" i="2" s="1"/>
  <c r="AB178" i="2"/>
  <c r="AA177" i="2"/>
  <c r="AC177" i="2" s="1"/>
  <c r="AB177" i="2"/>
  <c r="AA176" i="2"/>
  <c r="AC176" i="2" s="1"/>
  <c r="AB176" i="2"/>
  <c r="AA175" i="2"/>
  <c r="AC175" i="2" s="1"/>
  <c r="AB175" i="2"/>
  <c r="AA174" i="2"/>
  <c r="AC174" i="2" s="1"/>
  <c r="AB174" i="2"/>
  <c r="AA173" i="2"/>
  <c r="AC173" i="2" s="1"/>
  <c r="AB173" i="2"/>
  <c r="AA172" i="2"/>
  <c r="AC172" i="2" s="1"/>
  <c r="AB172" i="2"/>
  <c r="AA171" i="2"/>
  <c r="AC171" i="2" s="1"/>
  <c r="AB171" i="2"/>
  <c r="AA170" i="2"/>
  <c r="AC170" i="2" s="1"/>
  <c r="AB170" i="2"/>
  <c r="AA169" i="2"/>
  <c r="AC169" i="2" s="1"/>
  <c r="AB169" i="2"/>
  <c r="AA168" i="2"/>
  <c r="AC168" i="2" s="1"/>
  <c r="AB168" i="2"/>
  <c r="AA167" i="2"/>
  <c r="AC167" i="2" s="1"/>
  <c r="AB167" i="2"/>
  <c r="AA166" i="2"/>
  <c r="AC166" i="2" s="1"/>
  <c r="AB166" i="2"/>
  <c r="AA165" i="2"/>
  <c r="AC165" i="2" s="1"/>
  <c r="AB165" i="2"/>
  <c r="AA164" i="2"/>
  <c r="AC164" i="2" s="1"/>
  <c r="AB164" i="2"/>
  <c r="AA163" i="2"/>
  <c r="AC163" i="2" s="1"/>
  <c r="AB163" i="2"/>
  <c r="AA162" i="2"/>
  <c r="AC162" i="2" s="1"/>
  <c r="AB162" i="2"/>
  <c r="AA161" i="2"/>
  <c r="AC161" i="2" s="1"/>
  <c r="AB161" i="2"/>
  <c r="AA160" i="2"/>
  <c r="AC160" i="2" s="1"/>
  <c r="AB160" i="2"/>
  <c r="AA159" i="2"/>
  <c r="AC159" i="2" s="1"/>
  <c r="AB159" i="2"/>
  <c r="AA158" i="2"/>
  <c r="AC158" i="2" s="1"/>
  <c r="AB158" i="2"/>
  <c r="AA157" i="2"/>
  <c r="AC157" i="2" s="1"/>
  <c r="AB157" i="2"/>
  <c r="AA156" i="2"/>
  <c r="AC156" i="2" s="1"/>
  <c r="AB156" i="2"/>
  <c r="AA155" i="2"/>
  <c r="AC155" i="2" s="1"/>
  <c r="AB155" i="2"/>
  <c r="AA154" i="2"/>
  <c r="AC154" i="2" s="1"/>
  <c r="AB154" i="2"/>
  <c r="AA153" i="2"/>
  <c r="AC153" i="2" s="1"/>
  <c r="AB153" i="2"/>
  <c r="AA152" i="2"/>
  <c r="AC152" i="2" s="1"/>
  <c r="AB152" i="2"/>
  <c r="AA151" i="2"/>
  <c r="AC151" i="2" s="1"/>
  <c r="AB151" i="2"/>
  <c r="AA150" i="2"/>
  <c r="AC150" i="2" s="1"/>
  <c r="AB150" i="2"/>
  <c r="AA149" i="2"/>
  <c r="AC149" i="2" s="1"/>
  <c r="AB149" i="2"/>
  <c r="AA148" i="2"/>
  <c r="AC148" i="2" s="1"/>
  <c r="AB148" i="2"/>
  <c r="AA147" i="2"/>
  <c r="AC147" i="2" s="1"/>
  <c r="AB147" i="2"/>
  <c r="AA146" i="2"/>
  <c r="AC146" i="2" s="1"/>
  <c r="AB146" i="2"/>
  <c r="AA145" i="2"/>
  <c r="AC145" i="2" s="1"/>
  <c r="AB145" i="2"/>
  <c r="AA144" i="2"/>
  <c r="AC144" i="2" s="1"/>
  <c r="AB144" i="2"/>
  <c r="AA143" i="2"/>
  <c r="AC143" i="2" s="1"/>
  <c r="AB143" i="2"/>
  <c r="AA142" i="2"/>
  <c r="AC142" i="2" s="1"/>
  <c r="AB142" i="2"/>
  <c r="AA141" i="2"/>
  <c r="AC141" i="2" s="1"/>
  <c r="AB141" i="2"/>
  <c r="AA140" i="2"/>
  <c r="AC140" i="2" s="1"/>
  <c r="AB140" i="2"/>
  <c r="AA139" i="2"/>
  <c r="AC139" i="2" s="1"/>
  <c r="AB139" i="2"/>
  <c r="AA138" i="2"/>
  <c r="AC138" i="2" s="1"/>
  <c r="AB138" i="2"/>
  <c r="AA137" i="2"/>
  <c r="AC137" i="2" s="1"/>
  <c r="AB137" i="2"/>
  <c r="AA136" i="2"/>
  <c r="AC136" i="2" s="1"/>
  <c r="AB136" i="2"/>
  <c r="AA135" i="2"/>
  <c r="AC135" i="2" s="1"/>
  <c r="AB135" i="2"/>
  <c r="AA134" i="2"/>
  <c r="AC134" i="2" s="1"/>
  <c r="AB134" i="2"/>
  <c r="AA133" i="2"/>
  <c r="AC133" i="2" s="1"/>
  <c r="AB133" i="2"/>
  <c r="AA132" i="2"/>
  <c r="AC132" i="2" s="1"/>
  <c r="AB132" i="2"/>
  <c r="AA131" i="2"/>
  <c r="AC131" i="2" s="1"/>
  <c r="AB131" i="2"/>
  <c r="AA130" i="2"/>
  <c r="AC130" i="2" s="1"/>
  <c r="AB130" i="2"/>
  <c r="AA129" i="2"/>
  <c r="AC129" i="2" s="1"/>
  <c r="AB129" i="2"/>
  <c r="AA128" i="2"/>
  <c r="AC128" i="2" s="1"/>
  <c r="AB128" i="2"/>
  <c r="AA127" i="2"/>
  <c r="AC127" i="2" s="1"/>
  <c r="AB127" i="2"/>
  <c r="AA126" i="2"/>
  <c r="AC126" i="2" s="1"/>
  <c r="AB126" i="2"/>
  <c r="AA125" i="2"/>
  <c r="AC125" i="2" s="1"/>
  <c r="AB125" i="2"/>
  <c r="AA124" i="2"/>
  <c r="AC124" i="2" s="1"/>
  <c r="AB124" i="2"/>
  <c r="AA123" i="2"/>
  <c r="AC123" i="2" s="1"/>
  <c r="AB123" i="2"/>
  <c r="AA122" i="2"/>
  <c r="AC122" i="2" s="1"/>
  <c r="AB122" i="2"/>
  <c r="AA121" i="2"/>
  <c r="AC121" i="2" s="1"/>
  <c r="AB121" i="2"/>
  <c r="AA120" i="2"/>
  <c r="AC120" i="2" s="1"/>
  <c r="AB120" i="2"/>
  <c r="AA119" i="2"/>
  <c r="AC119" i="2" s="1"/>
  <c r="AB119" i="2"/>
  <c r="AA118" i="2"/>
  <c r="AC118" i="2" s="1"/>
  <c r="AB118" i="2"/>
  <c r="AA117" i="2"/>
  <c r="AC117" i="2" s="1"/>
  <c r="AB117" i="2"/>
  <c r="AA116" i="2"/>
  <c r="AC116" i="2" s="1"/>
  <c r="AB116" i="2"/>
  <c r="AA115" i="2"/>
  <c r="AC115" i="2" s="1"/>
  <c r="AB115" i="2"/>
  <c r="AA114" i="2"/>
  <c r="AC114" i="2" s="1"/>
  <c r="AB114" i="2"/>
  <c r="AA113" i="2"/>
  <c r="AC113" i="2" s="1"/>
  <c r="AB113" i="2"/>
  <c r="AA112" i="2"/>
  <c r="AC112" i="2" s="1"/>
  <c r="AB112" i="2"/>
  <c r="AA111" i="2"/>
  <c r="AC111" i="2" s="1"/>
  <c r="AB111" i="2"/>
  <c r="AA110" i="2"/>
  <c r="AC110" i="2" s="1"/>
  <c r="AB110" i="2"/>
  <c r="AA109" i="2"/>
  <c r="AC109" i="2" s="1"/>
  <c r="AB109" i="2"/>
  <c r="AA108" i="2"/>
  <c r="AC108" i="2" s="1"/>
  <c r="AB108" i="2"/>
  <c r="AA107" i="2"/>
  <c r="AC107" i="2" s="1"/>
  <c r="AB107" i="2"/>
  <c r="AA106" i="2"/>
  <c r="AC106" i="2" s="1"/>
  <c r="AB106" i="2"/>
  <c r="AA105" i="2"/>
  <c r="AC105" i="2" s="1"/>
  <c r="AB105" i="2"/>
  <c r="AA104" i="2"/>
  <c r="AC104" i="2" s="1"/>
  <c r="AB104" i="2"/>
  <c r="AA103" i="2"/>
  <c r="AC103" i="2" s="1"/>
  <c r="AB103" i="2"/>
  <c r="AA102" i="2"/>
  <c r="AC102" i="2" s="1"/>
  <c r="AB102" i="2"/>
  <c r="AA101" i="2"/>
  <c r="AC101" i="2" s="1"/>
  <c r="AB101" i="2"/>
  <c r="AA100" i="2"/>
  <c r="AC100" i="2" s="1"/>
  <c r="AB100" i="2"/>
  <c r="AA99" i="2"/>
  <c r="AC99" i="2" s="1"/>
  <c r="AB99" i="2"/>
  <c r="AA98" i="2"/>
  <c r="AC98" i="2" s="1"/>
  <c r="AB98" i="2"/>
  <c r="AA97" i="2"/>
  <c r="AC97" i="2" s="1"/>
  <c r="AB97" i="2"/>
  <c r="AA96" i="2"/>
  <c r="AC96" i="2" s="1"/>
  <c r="AB96" i="2"/>
  <c r="AA95" i="2"/>
  <c r="AC95" i="2" s="1"/>
  <c r="AB95" i="2"/>
  <c r="AA94" i="2"/>
  <c r="AC94" i="2" s="1"/>
  <c r="AB94" i="2"/>
  <c r="AA93" i="2"/>
  <c r="AC93" i="2" s="1"/>
  <c r="AB93" i="2"/>
  <c r="AA92" i="2"/>
  <c r="AC92" i="2" s="1"/>
  <c r="AB92" i="2"/>
  <c r="AA91" i="2"/>
  <c r="AC91" i="2" s="1"/>
  <c r="AB91" i="2"/>
  <c r="AA90" i="2"/>
  <c r="AC90" i="2" s="1"/>
  <c r="AB90" i="2"/>
  <c r="AA89" i="2"/>
  <c r="AC89" i="2" s="1"/>
  <c r="AB89" i="2"/>
  <c r="AA88" i="2"/>
  <c r="AC88" i="2" s="1"/>
  <c r="AB88" i="2"/>
  <c r="AA87" i="2"/>
  <c r="AC87" i="2" s="1"/>
  <c r="AB87" i="2"/>
  <c r="AA86" i="2"/>
  <c r="AC86" i="2" s="1"/>
  <c r="AB86" i="2"/>
  <c r="AA85" i="2"/>
  <c r="AC85" i="2" s="1"/>
  <c r="AB85" i="2"/>
  <c r="AA84" i="2"/>
  <c r="AC84" i="2" s="1"/>
  <c r="AB84" i="2"/>
  <c r="AA83" i="2"/>
  <c r="AC83" i="2" s="1"/>
  <c r="AB83" i="2"/>
  <c r="AA82" i="2"/>
  <c r="AC82" i="2" s="1"/>
  <c r="AB82" i="2"/>
  <c r="AA81" i="2"/>
  <c r="AC81" i="2" s="1"/>
  <c r="AB81" i="2"/>
  <c r="AA80" i="2"/>
  <c r="AC80" i="2" s="1"/>
  <c r="AB80" i="2"/>
  <c r="AA79" i="2"/>
  <c r="AC79" i="2" s="1"/>
  <c r="AB79" i="2"/>
  <c r="AA78" i="2"/>
  <c r="AC78" i="2" s="1"/>
  <c r="AB78" i="2"/>
  <c r="AA77" i="2"/>
  <c r="AC77" i="2" s="1"/>
  <c r="AB77" i="2"/>
  <c r="AA76" i="2"/>
  <c r="AC76" i="2" s="1"/>
  <c r="AB76" i="2"/>
  <c r="AA75" i="2"/>
  <c r="AC75" i="2" s="1"/>
  <c r="AB75" i="2"/>
  <c r="AA74" i="2"/>
  <c r="AC74" i="2" s="1"/>
  <c r="AB74" i="2"/>
  <c r="AA73" i="2"/>
  <c r="AC73" i="2" s="1"/>
  <c r="AB73" i="2"/>
  <c r="AA72" i="2"/>
  <c r="AC72" i="2" s="1"/>
  <c r="AB72" i="2"/>
  <c r="AA71" i="2"/>
  <c r="AC71" i="2" s="1"/>
  <c r="AB71" i="2"/>
  <c r="AA70" i="2"/>
  <c r="AC70" i="2" s="1"/>
  <c r="AB70" i="2"/>
  <c r="AA69" i="2"/>
  <c r="AC69" i="2" s="1"/>
  <c r="AB69" i="2"/>
  <c r="AA68" i="2"/>
  <c r="AC68" i="2" s="1"/>
  <c r="AB68" i="2"/>
  <c r="AA67" i="2"/>
  <c r="AC67" i="2" s="1"/>
  <c r="AB67" i="2"/>
  <c r="AA66" i="2"/>
  <c r="AC66" i="2" s="1"/>
  <c r="AB66" i="2"/>
  <c r="AA65" i="2"/>
  <c r="AC65" i="2" s="1"/>
  <c r="AB65" i="2"/>
  <c r="AA64" i="2"/>
  <c r="AC64" i="2" s="1"/>
  <c r="AB64" i="2"/>
  <c r="AA63" i="2"/>
  <c r="AC63" i="2" s="1"/>
  <c r="AB63" i="2"/>
  <c r="AA62" i="2"/>
  <c r="AC62" i="2" s="1"/>
  <c r="AB62" i="2"/>
  <c r="AA61" i="2"/>
  <c r="AC61" i="2" s="1"/>
  <c r="AB61" i="2"/>
  <c r="AA60" i="2"/>
  <c r="AC60" i="2" s="1"/>
  <c r="AB60" i="2"/>
  <c r="AA59" i="2"/>
  <c r="AC59" i="2" s="1"/>
  <c r="AB59" i="2"/>
  <c r="AA58" i="2"/>
  <c r="AC58" i="2" s="1"/>
  <c r="AB58" i="2"/>
  <c r="AA57" i="2"/>
  <c r="AC57" i="2" s="1"/>
  <c r="AB57" i="2"/>
  <c r="AA56" i="2"/>
  <c r="AC56" i="2" s="1"/>
  <c r="AB56" i="2"/>
  <c r="AA55" i="2"/>
  <c r="AC55" i="2" s="1"/>
  <c r="AB55" i="2"/>
  <c r="AA54" i="2"/>
  <c r="AC54" i="2" s="1"/>
  <c r="AB54" i="2"/>
  <c r="AA53" i="2"/>
  <c r="AC53" i="2" s="1"/>
  <c r="AB53" i="2"/>
  <c r="AA52" i="2"/>
  <c r="AC52" i="2" s="1"/>
  <c r="AB52" i="2"/>
  <c r="AA51" i="2"/>
  <c r="AC51" i="2" s="1"/>
  <c r="AB51" i="2"/>
  <c r="AA50" i="2"/>
  <c r="AC50" i="2" s="1"/>
  <c r="AB50" i="2"/>
  <c r="AA49" i="2"/>
  <c r="AC49" i="2" s="1"/>
  <c r="AB49" i="2"/>
  <c r="AA48" i="2"/>
  <c r="AC48" i="2" s="1"/>
  <c r="AB48" i="2"/>
  <c r="AA47" i="2"/>
  <c r="AC47" i="2" s="1"/>
  <c r="AB47" i="2"/>
  <c r="AA46" i="2"/>
  <c r="AC46" i="2" s="1"/>
  <c r="AB46" i="2"/>
  <c r="AA45" i="2"/>
  <c r="AC45" i="2" s="1"/>
  <c r="AB45" i="2"/>
  <c r="AA44" i="2"/>
  <c r="AC44" i="2" s="1"/>
  <c r="AB44" i="2"/>
  <c r="AA43" i="2"/>
  <c r="AC43" i="2" s="1"/>
  <c r="AB43" i="2"/>
  <c r="AA42" i="2"/>
  <c r="AC42" i="2" s="1"/>
  <c r="AB42" i="2"/>
  <c r="AA41" i="2"/>
  <c r="AC41" i="2" s="1"/>
  <c r="AB41" i="2"/>
  <c r="AA40" i="2"/>
  <c r="AC40" i="2" s="1"/>
  <c r="AB40" i="2"/>
  <c r="AA39" i="2"/>
  <c r="AC39" i="2" s="1"/>
  <c r="AB39" i="2"/>
  <c r="AA38" i="2"/>
  <c r="AC38" i="2" s="1"/>
  <c r="AB38" i="2"/>
  <c r="AA37" i="2"/>
  <c r="AC37" i="2" s="1"/>
  <c r="AB37" i="2"/>
  <c r="AA36" i="2"/>
  <c r="AC36" i="2" s="1"/>
  <c r="AB36" i="2"/>
  <c r="AA35" i="2"/>
  <c r="AC35" i="2" s="1"/>
  <c r="AB35" i="2"/>
  <c r="AA34" i="2"/>
  <c r="AC34" i="2" s="1"/>
  <c r="AB34" i="2"/>
  <c r="AA33" i="2"/>
  <c r="AC33" i="2" s="1"/>
  <c r="AB33" i="2"/>
  <c r="AA32" i="2"/>
  <c r="AC32" i="2" s="1"/>
  <c r="AB32" i="2"/>
  <c r="AA31" i="2"/>
  <c r="AC31" i="2" s="1"/>
  <c r="AB31" i="2"/>
  <c r="AA30" i="2"/>
  <c r="AC30" i="2" s="1"/>
  <c r="AB30" i="2"/>
  <c r="AA29" i="2"/>
  <c r="AC29" i="2" s="1"/>
  <c r="AB29" i="2"/>
  <c r="AA28" i="2"/>
  <c r="AC28" i="2" s="1"/>
  <c r="AB28" i="2"/>
  <c r="AA27" i="2"/>
  <c r="AC27" i="2" s="1"/>
  <c r="AB27" i="2"/>
  <c r="AA26" i="2"/>
  <c r="AC26" i="2" s="1"/>
  <c r="AB26" i="2"/>
  <c r="AA25" i="2"/>
  <c r="AC25" i="2" s="1"/>
  <c r="AB25" i="2"/>
  <c r="AA24" i="2"/>
  <c r="AC24" i="2" s="1"/>
  <c r="AB24" i="2"/>
  <c r="AA23" i="2"/>
  <c r="AC23" i="2" s="1"/>
  <c r="AB23" i="2"/>
  <c r="AA22" i="2"/>
  <c r="AC22" i="2" s="1"/>
  <c r="AB22" i="2"/>
  <c r="AA21" i="2"/>
  <c r="AC21" i="2" s="1"/>
  <c r="AB21" i="2"/>
  <c r="AA20" i="2"/>
  <c r="AC20" i="2" s="1"/>
  <c r="AB20" i="2"/>
  <c r="AA19" i="2"/>
  <c r="AC19" i="2" s="1"/>
  <c r="AB19" i="2"/>
  <c r="AA18" i="2"/>
  <c r="AC18" i="2" s="1"/>
  <c r="AB18" i="2"/>
  <c r="AA15" i="2"/>
  <c r="AC15" i="2" s="1"/>
  <c r="AA14" i="2"/>
  <c r="AC14" i="2" s="1"/>
  <c r="AA13" i="2"/>
  <c r="AA12" i="2"/>
  <c r="AA11" i="2"/>
  <c r="AA10" i="2"/>
  <c r="AC10" i="2" s="1"/>
  <c r="AA9" i="2"/>
  <c r="AA8" i="2"/>
  <c r="AC8" i="2" s="1"/>
  <c r="AA7" i="2"/>
  <c r="AC7" i="2" s="1"/>
  <c r="AM200" i="2"/>
  <c r="AN200" i="2"/>
  <c r="AM199" i="2"/>
  <c r="AN199" i="2"/>
  <c r="AM198" i="2"/>
  <c r="AN198" i="2"/>
  <c r="AM197" i="2"/>
  <c r="AN197" i="2"/>
  <c r="AM196" i="2"/>
  <c r="AN196" i="2"/>
  <c r="AM195" i="2"/>
  <c r="AN195" i="2"/>
  <c r="AM194" i="2"/>
  <c r="AN194" i="2"/>
  <c r="AM193" i="2"/>
  <c r="AN193" i="2"/>
  <c r="AM192" i="2"/>
  <c r="AN192" i="2"/>
  <c r="AM191" i="2"/>
  <c r="AN191" i="2"/>
  <c r="AM190" i="2"/>
  <c r="AN190" i="2"/>
  <c r="AM189" i="2"/>
  <c r="AN189" i="2"/>
  <c r="AM188" i="2"/>
  <c r="AN188" i="2"/>
  <c r="AM187" i="2"/>
  <c r="AN187" i="2"/>
  <c r="AM186" i="2"/>
  <c r="AN186" i="2"/>
  <c r="AM185" i="2"/>
  <c r="AN185" i="2"/>
  <c r="AM184" i="2"/>
  <c r="AN184" i="2"/>
  <c r="AM183" i="2"/>
  <c r="AN183" i="2"/>
  <c r="AM182" i="2"/>
  <c r="AN182" i="2"/>
  <c r="AM181" i="2"/>
  <c r="AN181" i="2"/>
  <c r="AM180" i="2"/>
  <c r="AN180" i="2"/>
  <c r="AM179" i="2"/>
  <c r="AN179" i="2"/>
  <c r="AM178" i="2"/>
  <c r="AN178" i="2"/>
  <c r="AM177" i="2"/>
  <c r="AN177" i="2"/>
  <c r="AM176" i="2"/>
  <c r="AN176" i="2"/>
  <c r="AM175" i="2"/>
  <c r="AN175" i="2"/>
  <c r="AM174" i="2"/>
  <c r="AN174" i="2"/>
  <c r="AM173" i="2"/>
  <c r="AN173" i="2"/>
  <c r="AM172" i="2"/>
  <c r="AN172" i="2"/>
  <c r="AM171" i="2"/>
  <c r="AN171" i="2"/>
  <c r="AM170" i="2"/>
  <c r="AN170" i="2"/>
  <c r="AM169" i="2"/>
  <c r="AN169" i="2"/>
  <c r="AM168" i="2"/>
  <c r="AN168" i="2"/>
  <c r="AM167" i="2"/>
  <c r="AN167" i="2"/>
  <c r="AM166" i="2"/>
  <c r="AN166" i="2"/>
  <c r="AM165" i="2"/>
  <c r="AN165" i="2"/>
  <c r="AM164" i="2"/>
  <c r="AN164" i="2"/>
  <c r="AM163" i="2"/>
  <c r="AN163" i="2"/>
  <c r="AM162" i="2"/>
  <c r="AN162" i="2"/>
  <c r="AM161" i="2"/>
  <c r="AN161" i="2"/>
  <c r="AM160" i="2"/>
  <c r="AN160" i="2"/>
  <c r="AM159" i="2"/>
  <c r="AN159" i="2"/>
  <c r="AM158" i="2"/>
  <c r="AN158" i="2"/>
  <c r="AM157" i="2"/>
  <c r="AN157" i="2"/>
  <c r="AM156" i="2"/>
  <c r="AN156" i="2"/>
  <c r="AM155" i="2"/>
  <c r="AN155" i="2"/>
  <c r="AM154" i="2"/>
  <c r="AN154" i="2"/>
  <c r="AM153" i="2"/>
  <c r="AN153" i="2"/>
  <c r="AM152" i="2"/>
  <c r="AN152" i="2"/>
  <c r="AM151" i="2"/>
  <c r="AN151" i="2"/>
  <c r="AM150" i="2"/>
  <c r="AN150" i="2"/>
  <c r="AM149" i="2"/>
  <c r="AN149" i="2"/>
  <c r="AM148" i="2"/>
  <c r="AN148" i="2"/>
  <c r="AM147" i="2"/>
  <c r="AN147" i="2"/>
  <c r="AM146" i="2"/>
  <c r="AN146" i="2"/>
  <c r="AM145" i="2"/>
  <c r="AN145" i="2"/>
  <c r="AM144" i="2"/>
  <c r="AN144" i="2"/>
  <c r="AM143" i="2"/>
  <c r="AN143" i="2"/>
  <c r="AM142" i="2"/>
  <c r="AN142" i="2"/>
  <c r="AM141" i="2"/>
  <c r="AN141" i="2"/>
  <c r="AM140" i="2"/>
  <c r="AN140" i="2"/>
  <c r="AM139" i="2"/>
  <c r="AN139" i="2"/>
  <c r="AM138" i="2"/>
  <c r="AN138" i="2"/>
  <c r="AM137" i="2"/>
  <c r="AN137" i="2"/>
  <c r="AM136" i="2"/>
  <c r="AN136" i="2"/>
  <c r="AM135" i="2"/>
  <c r="AN135" i="2"/>
  <c r="AM134" i="2"/>
  <c r="AN134" i="2"/>
  <c r="AM133" i="2"/>
  <c r="AN133" i="2"/>
  <c r="AM132" i="2"/>
  <c r="AN132" i="2"/>
  <c r="AM131" i="2"/>
  <c r="AN131" i="2"/>
  <c r="AM130" i="2"/>
  <c r="AN130" i="2"/>
  <c r="AM129" i="2"/>
  <c r="AN129" i="2"/>
  <c r="AM128" i="2"/>
  <c r="AN128" i="2"/>
  <c r="AM127" i="2"/>
  <c r="AN127" i="2"/>
  <c r="AM126" i="2"/>
  <c r="AN126" i="2"/>
  <c r="AM125" i="2"/>
  <c r="AN125" i="2"/>
  <c r="AM124" i="2"/>
  <c r="AN124" i="2"/>
  <c r="AM123" i="2"/>
  <c r="AN123" i="2"/>
  <c r="AM122" i="2"/>
  <c r="AN122" i="2"/>
  <c r="AM121" i="2"/>
  <c r="AN121" i="2"/>
  <c r="AM120" i="2"/>
  <c r="AN120" i="2"/>
  <c r="AM119" i="2"/>
  <c r="AN119" i="2"/>
  <c r="AM118" i="2"/>
  <c r="AN118" i="2"/>
  <c r="AM117" i="2"/>
  <c r="AN117" i="2"/>
  <c r="AM116" i="2"/>
  <c r="AN116" i="2"/>
  <c r="AM115" i="2"/>
  <c r="AN115" i="2"/>
  <c r="AM114" i="2"/>
  <c r="AN114" i="2"/>
  <c r="AM113" i="2"/>
  <c r="AN113" i="2"/>
  <c r="AM112" i="2"/>
  <c r="AN112" i="2"/>
  <c r="AM111" i="2"/>
  <c r="AN111" i="2"/>
  <c r="AM110" i="2"/>
  <c r="AN110" i="2"/>
  <c r="AM109" i="2"/>
  <c r="AN109" i="2"/>
  <c r="AM108" i="2"/>
  <c r="AN108" i="2"/>
  <c r="AM107" i="2"/>
  <c r="AN107" i="2"/>
  <c r="AM106" i="2"/>
  <c r="AN106" i="2"/>
  <c r="AM105" i="2"/>
  <c r="AN105" i="2"/>
  <c r="AM104" i="2"/>
  <c r="AN104" i="2"/>
  <c r="AM103" i="2"/>
  <c r="AN103" i="2"/>
  <c r="AM102" i="2"/>
  <c r="AN102" i="2"/>
  <c r="AM101" i="2"/>
  <c r="AN101" i="2"/>
  <c r="AM100" i="2"/>
  <c r="AN100" i="2"/>
  <c r="AM99" i="2"/>
  <c r="AN99" i="2"/>
  <c r="AM98" i="2"/>
  <c r="AN98" i="2"/>
  <c r="AM97" i="2"/>
  <c r="AN97" i="2"/>
  <c r="AM96" i="2"/>
  <c r="AN96" i="2"/>
  <c r="AM95" i="2"/>
  <c r="AN95" i="2"/>
  <c r="AM94" i="2"/>
  <c r="AN94" i="2"/>
  <c r="AM93" i="2"/>
  <c r="AN93" i="2"/>
  <c r="AM92" i="2"/>
  <c r="AN92" i="2"/>
  <c r="AM91" i="2"/>
  <c r="AN91" i="2"/>
  <c r="AM90" i="2"/>
  <c r="AN90" i="2"/>
  <c r="AM89" i="2"/>
  <c r="AN89" i="2"/>
  <c r="AM88" i="2"/>
  <c r="AN88" i="2"/>
  <c r="AM87" i="2"/>
  <c r="AN87" i="2"/>
  <c r="AM86" i="2"/>
  <c r="AN86" i="2"/>
  <c r="AM85" i="2"/>
  <c r="AN85" i="2"/>
  <c r="AM84" i="2"/>
  <c r="AN84" i="2"/>
  <c r="AM83" i="2"/>
  <c r="AN83" i="2"/>
  <c r="AM82" i="2"/>
  <c r="AN82" i="2"/>
  <c r="AM81" i="2"/>
  <c r="AN81" i="2"/>
  <c r="AM80" i="2"/>
  <c r="AN80" i="2"/>
  <c r="AM79" i="2"/>
  <c r="AN79" i="2"/>
  <c r="AM78" i="2"/>
  <c r="AN78" i="2"/>
  <c r="AM77" i="2"/>
  <c r="AN77" i="2"/>
  <c r="AM76" i="2"/>
  <c r="AN76" i="2"/>
  <c r="AM75" i="2"/>
  <c r="AN75" i="2"/>
  <c r="AM74" i="2"/>
  <c r="AN74" i="2"/>
  <c r="AM73" i="2"/>
  <c r="AN73" i="2"/>
  <c r="AM72" i="2"/>
  <c r="AN72" i="2"/>
  <c r="AM71" i="2"/>
  <c r="AN71" i="2"/>
  <c r="AM70" i="2"/>
  <c r="AN70" i="2"/>
  <c r="AM69" i="2"/>
  <c r="AN69" i="2"/>
  <c r="AM68" i="2"/>
  <c r="AN68" i="2"/>
  <c r="AM67" i="2"/>
  <c r="AN67" i="2"/>
  <c r="AM66" i="2"/>
  <c r="AN66" i="2"/>
  <c r="AM65" i="2"/>
  <c r="AN65" i="2"/>
  <c r="AM64" i="2"/>
  <c r="AN64" i="2"/>
  <c r="AM63" i="2"/>
  <c r="AN63" i="2"/>
  <c r="AM62" i="2"/>
  <c r="AN62" i="2"/>
  <c r="AM61" i="2"/>
  <c r="AN61" i="2"/>
  <c r="AM60" i="2"/>
  <c r="AN60" i="2"/>
  <c r="AM59" i="2"/>
  <c r="AN59" i="2"/>
  <c r="AM58" i="2"/>
  <c r="AN58" i="2"/>
  <c r="AM57" i="2"/>
  <c r="AN57" i="2"/>
  <c r="AM56" i="2"/>
  <c r="AN56" i="2"/>
  <c r="AM55" i="2"/>
  <c r="AN55" i="2"/>
  <c r="AM54" i="2"/>
  <c r="AN54" i="2"/>
  <c r="AM53" i="2"/>
  <c r="AN53" i="2"/>
  <c r="AM52" i="2"/>
  <c r="AN52" i="2"/>
  <c r="AM51" i="2"/>
  <c r="AN51" i="2"/>
  <c r="AM50" i="2"/>
  <c r="AN50" i="2"/>
  <c r="AM49" i="2"/>
  <c r="AN49" i="2"/>
  <c r="AM48" i="2"/>
  <c r="AN48" i="2"/>
  <c r="AM47" i="2"/>
  <c r="AN47" i="2"/>
  <c r="AM46" i="2"/>
  <c r="AN46" i="2"/>
  <c r="AM45" i="2"/>
  <c r="AN45" i="2"/>
  <c r="AM44" i="2"/>
  <c r="AN44" i="2"/>
  <c r="AM43" i="2"/>
  <c r="AN43" i="2"/>
  <c r="AM42" i="2"/>
  <c r="AN42" i="2"/>
  <c r="AM41" i="2"/>
  <c r="AN41" i="2"/>
  <c r="AM40" i="2"/>
  <c r="AN40" i="2"/>
  <c r="AM39" i="2"/>
  <c r="AN39" i="2"/>
  <c r="AM38" i="2"/>
  <c r="AN38" i="2"/>
  <c r="AM37" i="2"/>
  <c r="AN37" i="2"/>
  <c r="AM36" i="2"/>
  <c r="AN36" i="2"/>
  <c r="AM35" i="2"/>
  <c r="AN35" i="2"/>
  <c r="AM34" i="2"/>
  <c r="AN34" i="2"/>
  <c r="AM33" i="2"/>
  <c r="AN33" i="2"/>
  <c r="AM32" i="2"/>
  <c r="AN32" i="2"/>
  <c r="AM31" i="2"/>
  <c r="AN31" i="2"/>
  <c r="AM30" i="2"/>
  <c r="AN30" i="2"/>
  <c r="AM29" i="2"/>
  <c r="AN29" i="2"/>
  <c r="AM28" i="2"/>
  <c r="AN28" i="2"/>
  <c r="AM27" i="2"/>
  <c r="AN27" i="2"/>
  <c r="AM26" i="2"/>
  <c r="AN26" i="2"/>
  <c r="AM25" i="2"/>
  <c r="AN25" i="2"/>
  <c r="AM24" i="2"/>
  <c r="AN24" i="2"/>
  <c r="AM23" i="2"/>
  <c r="AN23" i="2"/>
  <c r="AM22" i="2"/>
  <c r="AN22" i="2"/>
  <c r="AM21" i="2"/>
  <c r="AN21" i="2"/>
  <c r="AM20" i="2"/>
  <c r="AN20" i="2"/>
  <c r="AM19" i="2"/>
  <c r="AN19" i="2"/>
  <c r="AM18" i="2"/>
  <c r="AN18" i="2"/>
  <c r="AF17" i="2"/>
  <c r="AN17" i="2"/>
  <c r="AM17" i="2"/>
  <c r="AN16" i="2"/>
  <c r="AM16" i="2"/>
  <c r="AN5" i="2"/>
  <c r="AM5" i="2"/>
  <c r="AN6" i="2"/>
  <c r="AM6" i="2"/>
  <c r="AN15" i="2"/>
  <c r="AM15" i="2"/>
  <c r="AN14" i="2"/>
  <c r="AM14" i="2"/>
  <c r="AN13" i="2"/>
  <c r="AM13" i="2"/>
  <c r="AN12" i="2"/>
  <c r="AM12" i="2"/>
  <c r="AN11" i="2"/>
  <c r="AM11" i="2"/>
  <c r="AN10" i="2"/>
  <c r="AM10" i="2"/>
  <c r="AN9" i="2"/>
  <c r="AM9" i="2"/>
  <c r="AN8" i="2"/>
  <c r="AM8" i="2"/>
  <c r="AN7" i="2"/>
  <c r="AM7" i="2"/>
  <c r="E5" i="2"/>
  <c r="G5" i="2" s="1"/>
  <c r="E165" i="2"/>
  <c r="E164" i="2"/>
  <c r="E163" i="2"/>
  <c r="E162" i="2"/>
  <c r="E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E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E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E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E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E66" i="2"/>
  <c r="E65" i="2"/>
  <c r="E64" i="2"/>
  <c r="E63" i="2"/>
  <c r="E62" i="2"/>
  <c r="E61" i="2"/>
  <c r="E60" i="2"/>
  <c r="E59" i="2"/>
  <c r="E58" i="2"/>
  <c r="E57" i="2"/>
  <c r="E56" i="2"/>
  <c r="E55" i="2"/>
  <c r="E54" i="2"/>
  <c r="E53" i="2"/>
  <c r="E52" i="2"/>
  <c r="E51" i="2"/>
  <c r="E50" i="2"/>
  <c r="E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E21" i="2"/>
  <c r="E20" i="2"/>
  <c r="E19" i="2"/>
  <c r="E18" i="2"/>
  <c r="E17" i="2"/>
  <c r="E16" i="2"/>
  <c r="E15" i="2"/>
  <c r="E14" i="2"/>
  <c r="E13" i="2"/>
  <c r="E12" i="2"/>
  <c r="E11" i="2"/>
  <c r="D5" i="2"/>
  <c r="E6" i="2"/>
  <c r="E7" i="2"/>
  <c r="E8" i="2"/>
  <c r="E9" i="2"/>
  <c r="E10" i="2"/>
  <c r="S6" i="2"/>
  <c r="W7" i="2" s="1"/>
  <c r="E9" i="6"/>
  <c r="E11" i="6" l="1"/>
  <c r="W6" i="2"/>
  <c r="W5" i="2"/>
  <c r="AC201" i="2"/>
  <c r="AB201" i="2"/>
  <c r="AC5" i="2"/>
  <c r="AV14" i="2"/>
  <c r="AW14" i="2"/>
  <c r="AV15" i="2"/>
  <c r="AW15" i="2"/>
  <c r="AV18" i="2"/>
  <c r="AW18" i="2"/>
  <c r="AV19" i="2"/>
  <c r="AW19" i="2"/>
  <c r="AV20" i="2"/>
  <c r="AW20" i="2"/>
  <c r="AV21" i="2"/>
  <c r="AW21" i="2"/>
  <c r="AV22" i="2"/>
  <c r="AW22" i="2"/>
  <c r="AV23" i="2"/>
  <c r="AW23" i="2"/>
  <c r="AV24" i="2"/>
  <c r="AW24" i="2"/>
  <c r="AV25" i="2"/>
  <c r="AW25" i="2"/>
  <c r="AV26" i="2"/>
  <c r="AW26" i="2"/>
  <c r="AV27" i="2"/>
  <c r="AW27" i="2"/>
  <c r="AV28" i="2"/>
  <c r="AW28" i="2"/>
  <c r="AV29" i="2"/>
  <c r="AW29" i="2"/>
  <c r="AV30" i="2"/>
  <c r="AW30" i="2"/>
  <c r="AV31" i="2"/>
  <c r="AW31" i="2"/>
  <c r="AV32" i="2"/>
  <c r="AW32" i="2"/>
  <c r="AV33" i="2"/>
  <c r="AW33" i="2"/>
  <c r="AV34" i="2"/>
  <c r="AW34" i="2"/>
  <c r="AV35" i="2"/>
  <c r="AW35" i="2"/>
  <c r="AV36" i="2"/>
  <c r="AW36" i="2"/>
  <c r="AV37" i="2"/>
  <c r="AW37" i="2"/>
  <c r="AV38" i="2"/>
  <c r="AW38" i="2"/>
  <c r="AV39" i="2"/>
  <c r="AW39" i="2"/>
  <c r="AV40" i="2"/>
  <c r="AW40" i="2"/>
  <c r="AV41" i="2"/>
  <c r="AW41" i="2"/>
  <c r="AV42" i="2"/>
  <c r="AW42" i="2"/>
  <c r="AV43" i="2"/>
  <c r="AW43" i="2"/>
  <c r="AV44" i="2"/>
  <c r="AW44" i="2"/>
  <c r="AV45" i="2"/>
  <c r="AW45" i="2"/>
  <c r="AV46" i="2"/>
  <c r="AW46" i="2"/>
  <c r="AV47" i="2"/>
  <c r="AW47" i="2"/>
  <c r="AV48" i="2"/>
  <c r="AW48" i="2"/>
  <c r="AV49" i="2"/>
  <c r="AW49" i="2"/>
  <c r="AV50" i="2"/>
  <c r="AW50" i="2"/>
  <c r="AV51" i="2"/>
  <c r="AW51" i="2"/>
  <c r="AV52" i="2"/>
  <c r="AW52" i="2"/>
  <c r="AV53" i="2"/>
  <c r="AW53" i="2"/>
  <c r="AV54" i="2"/>
  <c r="AW54" i="2"/>
  <c r="AV55" i="2"/>
  <c r="AW55" i="2"/>
  <c r="AV56" i="2"/>
  <c r="AW56" i="2"/>
  <c r="AV57" i="2"/>
  <c r="AW57" i="2"/>
  <c r="AV58" i="2"/>
  <c r="AW58" i="2"/>
  <c r="AV59" i="2"/>
  <c r="AW59" i="2"/>
  <c r="AV60" i="2"/>
  <c r="AW60" i="2"/>
  <c r="AV61" i="2"/>
  <c r="AW61" i="2"/>
  <c r="AV62" i="2"/>
  <c r="AW62" i="2"/>
  <c r="AV63" i="2"/>
  <c r="AW63" i="2"/>
  <c r="AV64" i="2"/>
  <c r="AW64" i="2"/>
  <c r="AV65" i="2"/>
  <c r="AW65" i="2"/>
  <c r="AV66" i="2"/>
  <c r="AW66" i="2"/>
  <c r="AV67" i="2"/>
  <c r="AW67" i="2"/>
  <c r="AV68" i="2"/>
  <c r="AW68" i="2"/>
  <c r="AV69" i="2"/>
  <c r="AW69" i="2"/>
  <c r="AV70" i="2"/>
  <c r="AW70" i="2"/>
  <c r="AV71" i="2"/>
  <c r="AW71" i="2"/>
  <c r="AV72" i="2"/>
  <c r="AW72" i="2"/>
  <c r="AV73" i="2"/>
  <c r="AW73" i="2"/>
  <c r="AV74" i="2"/>
  <c r="AW74" i="2"/>
  <c r="AV75" i="2"/>
  <c r="AW75" i="2"/>
  <c r="AV76" i="2"/>
  <c r="AW76" i="2"/>
  <c r="AV77" i="2"/>
  <c r="AW77" i="2"/>
  <c r="AV78" i="2"/>
  <c r="AW78" i="2"/>
  <c r="AV79" i="2"/>
  <c r="AW79" i="2"/>
  <c r="AV80" i="2"/>
  <c r="AW80" i="2"/>
  <c r="AV81" i="2"/>
  <c r="AW81" i="2"/>
  <c r="AV82" i="2"/>
  <c r="AW82" i="2"/>
  <c r="AV83" i="2"/>
  <c r="AW83" i="2"/>
  <c r="AV84" i="2"/>
  <c r="AW84" i="2"/>
  <c r="AV85" i="2"/>
  <c r="AW85" i="2"/>
  <c r="AV86" i="2"/>
  <c r="AW86" i="2"/>
  <c r="AV87" i="2"/>
  <c r="AW87" i="2"/>
  <c r="AV88" i="2"/>
  <c r="AW88" i="2"/>
  <c r="AV89" i="2"/>
  <c r="AW89" i="2"/>
  <c r="AV90" i="2"/>
  <c r="AW90" i="2"/>
  <c r="AV91" i="2"/>
  <c r="AW91" i="2"/>
  <c r="AV92" i="2"/>
  <c r="AW92" i="2"/>
  <c r="AV93" i="2"/>
  <c r="AW93" i="2"/>
  <c r="AV94" i="2"/>
  <c r="AW94" i="2"/>
  <c r="AV95" i="2"/>
  <c r="AW95" i="2"/>
  <c r="AV96" i="2"/>
  <c r="AW96" i="2"/>
  <c r="AV97" i="2"/>
  <c r="AW97" i="2"/>
  <c r="AV98" i="2"/>
  <c r="AW98" i="2"/>
  <c r="AV99" i="2"/>
  <c r="AW99" i="2"/>
  <c r="AV100" i="2"/>
  <c r="AW100" i="2"/>
  <c r="AV101" i="2"/>
  <c r="AW101" i="2"/>
  <c r="AV102" i="2"/>
  <c r="AW102" i="2"/>
  <c r="AV103" i="2"/>
  <c r="AW103" i="2"/>
  <c r="AV104" i="2"/>
  <c r="AW104" i="2"/>
  <c r="AV105" i="2"/>
  <c r="AW105" i="2"/>
  <c r="AV106" i="2"/>
  <c r="AW106" i="2"/>
  <c r="AV107" i="2"/>
  <c r="AW107" i="2"/>
  <c r="AV108" i="2"/>
  <c r="AW108" i="2"/>
  <c r="AV109" i="2"/>
  <c r="AW109" i="2"/>
  <c r="AV110" i="2"/>
  <c r="AW110" i="2"/>
  <c r="AV111" i="2"/>
  <c r="AW111" i="2"/>
  <c r="AV112" i="2"/>
  <c r="AW112" i="2"/>
  <c r="AV113" i="2"/>
  <c r="AW113" i="2"/>
  <c r="AV114" i="2"/>
  <c r="AW114" i="2"/>
  <c r="AV115" i="2"/>
  <c r="AW115" i="2"/>
  <c r="AV116" i="2"/>
  <c r="AW116" i="2"/>
  <c r="AV117" i="2"/>
  <c r="AW117" i="2"/>
  <c r="AV118" i="2"/>
  <c r="AW118" i="2"/>
  <c r="AV119" i="2"/>
  <c r="AW119" i="2"/>
  <c r="AV120" i="2"/>
  <c r="AW120" i="2"/>
  <c r="AV121" i="2"/>
  <c r="AW121" i="2"/>
  <c r="AV122" i="2"/>
  <c r="AW122" i="2"/>
  <c r="AV123" i="2"/>
  <c r="AW123" i="2"/>
  <c r="AV124" i="2"/>
  <c r="AW124" i="2"/>
  <c r="AV125" i="2"/>
  <c r="AW125" i="2"/>
  <c r="AV126" i="2"/>
  <c r="AW126" i="2"/>
  <c r="AV127" i="2"/>
  <c r="AW127" i="2"/>
  <c r="AV128" i="2"/>
  <c r="AW128" i="2"/>
  <c r="AV129" i="2"/>
  <c r="AW129" i="2"/>
  <c r="AV130" i="2"/>
  <c r="AW130" i="2"/>
  <c r="AV131" i="2"/>
  <c r="AW131" i="2"/>
  <c r="AV132" i="2"/>
  <c r="AW132" i="2"/>
  <c r="AV133" i="2"/>
  <c r="AW133" i="2"/>
  <c r="AV134" i="2"/>
  <c r="AW134" i="2"/>
  <c r="AV135" i="2"/>
  <c r="AW135" i="2"/>
  <c r="AV136" i="2"/>
  <c r="AW136" i="2"/>
  <c r="AV137" i="2"/>
  <c r="AW137" i="2"/>
  <c r="AV138" i="2"/>
  <c r="AW138" i="2"/>
  <c r="AV139" i="2"/>
  <c r="AW139" i="2"/>
  <c r="AV140" i="2"/>
  <c r="AW140" i="2"/>
  <c r="AV141" i="2"/>
  <c r="AW141" i="2"/>
  <c r="AV142" i="2"/>
  <c r="AW142" i="2"/>
  <c r="AV143" i="2"/>
  <c r="AW143" i="2"/>
  <c r="AV144" i="2"/>
  <c r="AW144" i="2"/>
  <c r="AV145" i="2"/>
  <c r="AW145" i="2"/>
  <c r="AV146" i="2"/>
  <c r="AW146" i="2"/>
  <c r="AV147" i="2"/>
  <c r="AW147" i="2"/>
  <c r="AV148" i="2"/>
  <c r="AW148" i="2"/>
  <c r="AV149" i="2"/>
  <c r="AW149" i="2"/>
  <c r="AV150" i="2"/>
  <c r="AW150" i="2"/>
  <c r="AV151" i="2"/>
  <c r="AW151" i="2"/>
  <c r="AV152" i="2"/>
  <c r="AW152" i="2"/>
  <c r="AV153" i="2"/>
  <c r="AW153" i="2"/>
  <c r="AV154" i="2"/>
  <c r="AW154" i="2"/>
  <c r="AV155" i="2"/>
  <c r="AW155" i="2"/>
  <c r="AV156" i="2"/>
  <c r="AW156" i="2"/>
  <c r="AV157" i="2"/>
  <c r="AW157" i="2"/>
  <c r="AV158" i="2"/>
  <c r="AW158" i="2"/>
  <c r="AV159" i="2"/>
  <c r="AW159" i="2"/>
  <c r="AV160" i="2"/>
  <c r="AW160" i="2"/>
  <c r="AV161" i="2"/>
  <c r="AW161" i="2"/>
  <c r="AV162" i="2"/>
  <c r="AW162" i="2"/>
  <c r="AV163" i="2"/>
  <c r="AW163" i="2"/>
  <c r="AV164" i="2"/>
  <c r="AW164" i="2"/>
  <c r="AV165" i="2"/>
  <c r="AW165" i="2"/>
  <c r="AV166" i="2"/>
  <c r="AW166" i="2"/>
  <c r="AV167" i="2"/>
  <c r="AW167" i="2"/>
  <c r="AV168" i="2"/>
  <c r="AW168" i="2"/>
  <c r="AV169" i="2"/>
  <c r="AW169" i="2"/>
  <c r="AV170" i="2"/>
  <c r="AW170" i="2"/>
  <c r="AV171" i="2"/>
  <c r="AW171" i="2"/>
  <c r="AV172" i="2"/>
  <c r="AW172" i="2"/>
  <c r="AV173" i="2"/>
  <c r="AW173" i="2"/>
  <c r="AV174" i="2"/>
  <c r="AW174" i="2"/>
  <c r="AV175" i="2"/>
  <c r="AW175" i="2"/>
  <c r="AV176" i="2"/>
  <c r="AW176" i="2"/>
  <c r="AV177" i="2"/>
  <c r="AW177" i="2"/>
  <c r="AV178" i="2"/>
  <c r="AW178" i="2"/>
  <c r="AV179" i="2"/>
  <c r="AW179" i="2"/>
  <c r="AV180" i="2"/>
  <c r="AW180" i="2"/>
  <c r="AV181" i="2"/>
  <c r="AW181" i="2"/>
  <c r="AV182" i="2"/>
  <c r="AW182" i="2"/>
  <c r="AV183" i="2"/>
  <c r="AW183" i="2"/>
  <c r="AV184" i="2"/>
  <c r="AW184" i="2"/>
  <c r="AV185" i="2"/>
  <c r="AW185" i="2"/>
  <c r="AV186" i="2"/>
  <c r="AW186" i="2"/>
  <c r="AV187" i="2"/>
  <c r="AW187" i="2"/>
  <c r="AV188" i="2"/>
  <c r="AW188" i="2"/>
  <c r="AV189" i="2"/>
  <c r="AW189" i="2"/>
  <c r="AV190" i="2"/>
  <c r="AW190" i="2"/>
  <c r="AV191" i="2"/>
  <c r="AW191" i="2"/>
  <c r="AV192" i="2"/>
  <c r="AW192" i="2"/>
  <c r="AV193" i="2"/>
  <c r="AW193" i="2"/>
  <c r="AV194" i="2"/>
  <c r="AW194" i="2"/>
  <c r="AV195" i="2"/>
  <c r="AW195" i="2"/>
  <c r="AV196" i="2"/>
  <c r="AW196" i="2"/>
  <c r="AV197" i="2"/>
  <c r="AW197" i="2"/>
  <c r="AV198" i="2"/>
  <c r="AW198" i="2"/>
  <c r="AV199" i="2"/>
  <c r="AW199" i="2"/>
  <c r="AV200" i="2"/>
  <c r="AW200" i="2"/>
  <c r="AW201" i="2"/>
  <c r="AV201" i="2"/>
  <c r="AW202" i="2"/>
  <c r="AV202" i="2"/>
  <c r="AW203" i="2"/>
  <c r="AV203" i="2"/>
  <c r="AW204" i="2"/>
  <c r="AV204" i="2"/>
  <c r="AW205" i="2"/>
  <c r="AV205" i="2"/>
  <c r="AW206" i="2"/>
  <c r="AV206" i="2"/>
  <c r="AW207" i="2"/>
  <c r="AV207" i="2"/>
  <c r="AW208" i="2"/>
  <c r="AV208" i="2"/>
  <c r="AW209" i="2"/>
  <c r="AV209" i="2"/>
  <c r="AW210" i="2"/>
  <c r="AV210" i="2"/>
  <c r="AW211" i="2"/>
  <c r="AV211" i="2"/>
  <c r="AW212" i="2"/>
  <c r="AV212" i="2"/>
  <c r="AW213" i="2"/>
  <c r="AV213" i="2"/>
  <c r="AW214" i="2"/>
  <c r="AV214" i="2"/>
  <c r="AW215" i="2"/>
  <c r="AV215" i="2"/>
  <c r="AW216" i="2"/>
  <c r="AV216" i="2"/>
  <c r="AW217" i="2"/>
  <c r="AV217" i="2"/>
  <c r="AW218" i="2"/>
  <c r="AV218" i="2"/>
  <c r="AW219" i="2"/>
  <c r="AV219" i="2"/>
  <c r="AW220" i="2"/>
  <c r="AV220" i="2"/>
  <c r="AW221" i="2"/>
  <c r="AV221" i="2"/>
  <c r="AW222" i="2"/>
  <c r="AV222" i="2"/>
  <c r="AW223" i="2"/>
  <c r="AV223" i="2"/>
  <c r="AW224" i="2"/>
  <c r="AV224" i="2"/>
  <c r="AW225" i="2"/>
  <c r="AV225" i="2"/>
  <c r="AW226" i="2"/>
  <c r="AV226" i="2"/>
  <c r="AW227" i="2"/>
  <c r="AV227" i="2"/>
  <c r="AW228" i="2"/>
  <c r="AV228" i="2"/>
  <c r="AW229" i="2"/>
  <c r="AV229" i="2"/>
  <c r="AW230" i="2"/>
  <c r="AV230" i="2"/>
  <c r="AW231" i="2"/>
  <c r="AV231" i="2"/>
  <c r="AW232" i="2"/>
  <c r="AV232" i="2"/>
  <c r="AW233" i="2"/>
  <c r="AV233" i="2"/>
  <c r="AW234" i="2"/>
  <c r="AV234" i="2"/>
  <c r="AW235" i="2"/>
  <c r="AV235" i="2"/>
  <c r="AW236" i="2"/>
  <c r="AV236" i="2"/>
  <c r="AW237" i="2"/>
  <c r="AV237" i="2"/>
  <c r="AW238" i="2"/>
  <c r="AV238" i="2"/>
  <c r="AW239" i="2"/>
  <c r="AV239" i="2"/>
  <c r="AW240" i="2"/>
  <c r="AV240" i="2"/>
  <c r="AW241" i="2"/>
  <c r="AV241" i="2"/>
  <c r="AW242" i="2"/>
  <c r="AV242" i="2"/>
  <c r="AW243" i="2"/>
  <c r="AV243" i="2"/>
  <c r="AW244" i="2"/>
  <c r="AV244" i="2"/>
  <c r="AW245" i="2"/>
  <c r="AV245" i="2"/>
  <c r="AW246" i="2"/>
  <c r="AV246" i="2"/>
  <c r="AW247" i="2"/>
  <c r="AV247" i="2"/>
  <c r="AW248" i="2"/>
  <c r="AV248" i="2"/>
  <c r="AW249" i="2"/>
  <c r="AV249" i="2"/>
  <c r="AW250" i="2"/>
  <c r="AV250" i="2"/>
  <c r="AW251" i="2"/>
  <c r="AV251" i="2"/>
  <c r="AW252" i="2"/>
  <c r="AV252" i="2"/>
  <c r="AW253" i="2"/>
  <c r="AV253" i="2"/>
  <c r="AW254" i="2"/>
  <c r="AV254" i="2"/>
  <c r="AW255" i="2"/>
  <c r="AV255" i="2"/>
  <c r="AW256" i="2"/>
  <c r="AV256" i="2"/>
  <c r="AW257" i="2"/>
  <c r="AV257" i="2"/>
  <c r="AW258" i="2"/>
  <c r="AV258" i="2"/>
  <c r="AW259" i="2"/>
  <c r="AV259" i="2"/>
  <c r="AW260" i="2"/>
  <c r="AV260" i="2"/>
  <c r="AW261" i="2"/>
  <c r="AV261" i="2"/>
  <c r="AW262" i="2"/>
  <c r="AV262" i="2"/>
  <c r="AW263" i="2"/>
  <c r="AV263" i="2"/>
  <c r="AW264" i="2"/>
  <c r="AV264" i="2"/>
  <c r="AW265" i="2"/>
  <c r="AV265" i="2"/>
  <c r="AW266" i="2"/>
  <c r="AV266" i="2"/>
  <c r="AW267" i="2"/>
  <c r="AV267" i="2"/>
  <c r="AW268" i="2"/>
  <c r="AV268" i="2"/>
  <c r="AW269" i="2"/>
  <c r="AV269" i="2"/>
  <c r="AW270" i="2"/>
  <c r="AV270" i="2"/>
  <c r="AW271" i="2"/>
  <c r="AV271" i="2"/>
  <c r="AW272" i="2"/>
  <c r="AV272" i="2"/>
  <c r="AW273" i="2"/>
  <c r="AV273" i="2"/>
  <c r="AW274" i="2"/>
  <c r="AV274" i="2"/>
  <c r="AW275" i="2"/>
  <c r="AV275" i="2"/>
  <c r="AW276" i="2"/>
  <c r="AV276" i="2"/>
  <c r="AW277" i="2"/>
  <c r="AV277" i="2"/>
  <c r="AW278" i="2"/>
  <c r="AV278" i="2"/>
  <c r="AW279" i="2"/>
  <c r="AV279" i="2"/>
  <c r="AW280" i="2"/>
  <c r="AV280" i="2"/>
  <c r="AW281" i="2"/>
  <c r="AV281" i="2"/>
  <c r="AW282" i="2"/>
  <c r="AV282" i="2"/>
  <c r="AW283" i="2"/>
  <c r="AV283" i="2"/>
  <c r="AW284" i="2"/>
  <c r="AV284" i="2"/>
  <c r="AW285" i="2"/>
  <c r="AV285" i="2"/>
  <c r="AW286" i="2"/>
  <c r="AV286" i="2"/>
  <c r="AW287" i="2"/>
  <c r="AV287" i="2"/>
  <c r="AW288" i="2"/>
  <c r="AV288" i="2"/>
  <c r="AW289" i="2"/>
  <c r="AV289" i="2"/>
  <c r="AW290" i="2"/>
  <c r="AV290" i="2"/>
  <c r="AW291" i="2"/>
  <c r="AV291" i="2"/>
  <c r="AW292" i="2"/>
  <c r="AV292" i="2"/>
  <c r="AW293" i="2"/>
  <c r="AV293" i="2"/>
  <c r="AW294" i="2"/>
  <c r="AV294" i="2"/>
  <c r="AW295" i="2"/>
  <c r="AV295" i="2"/>
  <c r="AW296" i="2"/>
  <c r="AV296" i="2"/>
  <c r="AW297" i="2"/>
  <c r="AV297" i="2"/>
  <c r="AW298" i="2"/>
  <c r="AV298" i="2"/>
  <c r="AW299" i="2"/>
  <c r="AV299" i="2"/>
  <c r="AW300" i="2"/>
  <c r="AV300" i="2"/>
  <c r="AW301" i="2"/>
  <c r="AV301" i="2"/>
  <c r="AW302" i="2"/>
  <c r="AV302" i="2"/>
  <c r="AW303" i="2"/>
  <c r="AV303" i="2"/>
  <c r="AW304" i="2"/>
  <c r="AV304" i="2"/>
  <c r="AW305" i="2"/>
  <c r="AV305" i="2"/>
  <c r="AW306" i="2"/>
  <c r="AV306" i="2"/>
  <c r="AW307" i="2"/>
  <c r="AV307" i="2"/>
  <c r="AW308" i="2"/>
  <c r="AV308" i="2"/>
  <c r="AW309" i="2"/>
  <c r="AV309" i="2"/>
  <c r="AW310" i="2"/>
  <c r="AV310" i="2"/>
  <c r="AW311" i="2"/>
  <c r="AV311" i="2"/>
  <c r="AW312" i="2"/>
  <c r="AV312" i="2"/>
  <c r="AW313" i="2"/>
  <c r="AV313" i="2"/>
  <c r="AW314" i="2"/>
  <c r="AV314" i="2"/>
  <c r="AW315" i="2"/>
  <c r="AV315" i="2"/>
  <c r="AW316" i="2"/>
  <c r="AV316" i="2"/>
  <c r="AW317" i="2"/>
  <c r="AV317" i="2"/>
  <c r="AW318" i="2"/>
  <c r="AV318" i="2"/>
  <c r="AW319" i="2"/>
  <c r="AV319" i="2"/>
  <c r="AW320" i="2"/>
  <c r="AV320" i="2"/>
  <c r="AW321" i="2"/>
  <c r="AV321" i="2"/>
  <c r="AW322" i="2"/>
  <c r="AV322" i="2"/>
  <c r="AW323" i="2"/>
  <c r="AV323" i="2"/>
  <c r="AW324" i="2"/>
  <c r="AV324" i="2"/>
  <c r="AW325" i="2"/>
  <c r="AV325" i="2"/>
  <c r="AW326" i="2"/>
  <c r="AV326" i="2"/>
  <c r="AW327" i="2"/>
  <c r="AV327" i="2"/>
  <c r="AW328" i="2"/>
  <c r="AV328" i="2"/>
  <c r="AW329" i="2"/>
  <c r="AV329" i="2"/>
  <c r="AW330" i="2"/>
  <c r="AV330" i="2"/>
  <c r="AW331" i="2"/>
  <c r="AV331" i="2"/>
  <c r="AW332" i="2"/>
  <c r="AV332" i="2"/>
  <c r="AW333" i="2"/>
  <c r="AV333" i="2"/>
  <c r="AW334" i="2"/>
  <c r="AV334" i="2"/>
  <c r="AW335" i="2"/>
  <c r="AV335" i="2"/>
  <c r="AW336" i="2"/>
  <c r="AV336" i="2"/>
  <c r="AW337" i="2"/>
  <c r="AV337" i="2"/>
  <c r="AW338" i="2"/>
  <c r="AV338" i="2"/>
  <c r="AW339" i="2"/>
  <c r="AV339" i="2"/>
  <c r="AW340" i="2"/>
  <c r="AV340" i="2"/>
  <c r="AW341" i="2"/>
  <c r="AV341" i="2"/>
  <c r="AW342" i="2"/>
  <c r="AV342" i="2"/>
  <c r="AW343" i="2"/>
  <c r="AV343" i="2"/>
  <c r="AW344" i="2"/>
  <c r="AV344" i="2"/>
  <c r="AW345" i="2"/>
  <c r="AV345" i="2"/>
  <c r="AW346" i="2"/>
  <c r="AV346" i="2"/>
  <c r="AW347" i="2"/>
  <c r="AV347" i="2"/>
  <c r="AW348" i="2"/>
  <c r="AV348" i="2"/>
  <c r="AW349" i="2"/>
  <c r="AV349" i="2"/>
  <c r="AW350" i="2"/>
  <c r="AV350" i="2"/>
  <c r="AW351" i="2"/>
  <c r="AV351" i="2"/>
  <c r="AW352" i="2"/>
  <c r="AV352" i="2"/>
  <c r="AW353" i="2"/>
  <c r="AV353" i="2"/>
  <c r="AW354" i="2"/>
  <c r="AV354" i="2"/>
  <c r="AW355" i="2"/>
  <c r="AV355" i="2"/>
  <c r="AW356" i="2"/>
  <c r="AV356" i="2"/>
  <c r="AW357" i="2"/>
  <c r="AV357" i="2"/>
  <c r="AW358" i="2"/>
  <c r="AV358" i="2"/>
  <c r="AW359" i="2"/>
  <c r="AV359" i="2"/>
  <c r="AW360" i="2"/>
  <c r="AV360" i="2"/>
  <c r="AW361" i="2"/>
  <c r="AV361" i="2"/>
  <c r="AW362" i="2"/>
  <c r="AV362" i="2"/>
  <c r="AW363" i="2"/>
  <c r="AV363" i="2"/>
  <c r="AW364" i="2"/>
  <c r="AV364" i="2"/>
  <c r="AW365" i="2"/>
  <c r="AV365" i="2"/>
  <c r="AW366" i="2"/>
  <c r="AV366" i="2"/>
  <c r="AW367" i="2"/>
  <c r="AV367" i="2"/>
  <c r="AW368" i="2"/>
  <c r="AV368" i="2"/>
  <c r="AW369" i="2"/>
  <c r="AV369" i="2"/>
  <c r="AW370" i="2"/>
  <c r="AV370" i="2"/>
  <c r="AW371" i="2"/>
  <c r="AV371" i="2"/>
  <c r="AW372" i="2"/>
  <c r="AV372" i="2"/>
  <c r="AW373" i="2"/>
  <c r="AV373" i="2"/>
  <c r="AW374" i="2"/>
  <c r="AV374" i="2"/>
  <c r="AW375" i="2"/>
  <c r="AV375" i="2"/>
  <c r="AW376" i="2"/>
  <c r="AV376" i="2"/>
  <c r="AW377" i="2"/>
  <c r="AV377" i="2"/>
  <c r="AW378" i="2"/>
  <c r="AV378" i="2"/>
  <c r="AW379" i="2"/>
  <c r="AV379" i="2"/>
  <c r="AW380" i="2"/>
  <c r="AV380" i="2"/>
  <c r="AW381" i="2"/>
  <c r="AV381" i="2"/>
  <c r="AW382" i="2"/>
  <c r="AV382" i="2"/>
  <c r="AW383" i="2"/>
  <c r="AV383" i="2"/>
  <c r="AW384" i="2"/>
  <c r="AV384" i="2"/>
  <c r="AW385" i="2"/>
  <c r="AV385" i="2"/>
  <c r="AW386" i="2"/>
  <c r="AV386" i="2"/>
  <c r="AW387" i="2"/>
  <c r="AV387" i="2"/>
  <c r="AW388" i="2"/>
  <c r="AV388" i="2"/>
  <c r="AW389" i="2"/>
  <c r="AV389" i="2"/>
  <c r="AW390" i="2"/>
  <c r="AV390" i="2"/>
  <c r="AW391" i="2"/>
  <c r="AV391" i="2"/>
  <c r="AW392" i="2"/>
  <c r="AV392" i="2"/>
  <c r="AW393" i="2"/>
  <c r="AV393" i="2"/>
  <c r="AW394" i="2"/>
  <c r="AV394" i="2"/>
  <c r="AW395" i="2"/>
  <c r="AV395" i="2"/>
  <c r="AW396" i="2"/>
  <c r="AV396" i="2"/>
  <c r="AW397" i="2"/>
  <c r="AV397" i="2"/>
  <c r="AW398" i="2"/>
  <c r="AV398" i="2"/>
  <c r="AW399" i="2"/>
  <c r="AV399" i="2"/>
  <c r="AW400" i="2"/>
  <c r="AV400" i="2"/>
  <c r="AW401" i="2"/>
  <c r="AV401" i="2"/>
  <c r="AW402" i="2"/>
  <c r="AV402" i="2"/>
  <c r="AW403" i="2"/>
  <c r="AV403" i="2"/>
  <c r="AW404" i="2"/>
  <c r="AV404" i="2"/>
  <c r="AW405" i="2"/>
  <c r="AV405" i="2"/>
  <c r="AW406" i="2"/>
  <c r="AV406" i="2"/>
  <c r="AW407" i="2"/>
  <c r="AV407" i="2"/>
  <c r="AW408" i="2"/>
  <c r="AV408" i="2"/>
  <c r="AW409" i="2"/>
  <c r="AV409" i="2"/>
  <c r="AW410" i="2"/>
  <c r="AV410" i="2"/>
  <c r="AW411" i="2"/>
  <c r="AV411" i="2"/>
  <c r="AW412" i="2"/>
  <c r="AV412" i="2"/>
  <c r="AW413" i="2"/>
  <c r="AV413" i="2"/>
  <c r="AW414" i="2"/>
  <c r="AV414" i="2"/>
  <c r="AW415" i="2"/>
  <c r="AV415" i="2"/>
  <c r="AW416" i="2"/>
  <c r="AV416" i="2"/>
  <c r="AW417" i="2"/>
  <c r="AV417" i="2"/>
  <c r="AW418" i="2"/>
  <c r="AV418" i="2"/>
  <c r="AW419" i="2"/>
  <c r="AV419" i="2"/>
  <c r="AW420" i="2"/>
  <c r="AV420" i="2"/>
  <c r="AW421" i="2"/>
  <c r="AV421" i="2"/>
  <c r="AW422" i="2"/>
  <c r="AV422" i="2"/>
  <c r="AW423" i="2"/>
  <c r="AV423" i="2"/>
  <c r="AW424" i="2"/>
  <c r="AV424" i="2"/>
  <c r="AW425" i="2"/>
  <c r="AV425" i="2"/>
  <c r="AW426" i="2"/>
  <c r="AV426" i="2"/>
  <c r="AW427" i="2"/>
  <c r="AV427" i="2"/>
  <c r="AW428" i="2"/>
  <c r="AV428" i="2"/>
  <c r="AW429" i="2"/>
  <c r="AV429" i="2"/>
  <c r="AW430" i="2"/>
  <c r="AV430" i="2"/>
  <c r="AW431" i="2"/>
  <c r="AV431" i="2"/>
  <c r="AW432" i="2"/>
  <c r="AV432" i="2"/>
  <c r="AW433" i="2"/>
  <c r="AV433" i="2"/>
  <c r="AW434" i="2"/>
  <c r="AV434" i="2"/>
  <c r="AW435" i="2"/>
  <c r="AV435" i="2"/>
  <c r="AW436" i="2"/>
  <c r="AV436" i="2"/>
  <c r="AW437" i="2"/>
  <c r="AV437" i="2"/>
  <c r="AW438" i="2"/>
  <c r="AV438" i="2"/>
  <c r="AW439" i="2"/>
  <c r="AV439" i="2"/>
  <c r="AW440" i="2"/>
  <c r="AV440" i="2"/>
  <c r="AW441" i="2"/>
  <c r="AV441" i="2"/>
  <c r="AW442" i="2"/>
  <c r="AV442" i="2"/>
  <c r="AW443" i="2"/>
  <c r="AV443" i="2"/>
  <c r="AW444" i="2"/>
  <c r="AV444" i="2"/>
  <c r="AW445" i="2"/>
  <c r="AV445" i="2"/>
  <c r="AW446" i="2"/>
  <c r="AV446" i="2"/>
  <c r="AW447" i="2"/>
  <c r="AV447" i="2"/>
  <c r="AW448" i="2"/>
  <c r="AV448" i="2"/>
  <c r="AW449" i="2"/>
  <c r="AV449" i="2"/>
  <c r="AW450" i="2"/>
  <c r="AV450" i="2"/>
  <c r="AW451" i="2"/>
  <c r="AV451" i="2"/>
  <c r="AW452" i="2"/>
  <c r="AV452" i="2"/>
  <c r="AW453" i="2"/>
  <c r="AV453" i="2"/>
  <c r="AW454" i="2"/>
  <c r="AV454" i="2"/>
  <c r="AW455" i="2"/>
  <c r="AV455" i="2"/>
  <c r="AW456" i="2"/>
  <c r="AV456" i="2"/>
  <c r="AW457" i="2"/>
  <c r="AV457" i="2"/>
  <c r="AW458" i="2"/>
  <c r="AV458" i="2"/>
  <c r="AW459" i="2"/>
  <c r="AV459" i="2"/>
  <c r="AW460" i="2"/>
  <c r="AV460" i="2"/>
  <c r="AW461" i="2"/>
  <c r="AV461" i="2"/>
  <c r="AW462" i="2"/>
  <c r="AV462" i="2"/>
  <c r="AW463" i="2"/>
  <c r="AV463" i="2"/>
  <c r="AW464" i="2"/>
  <c r="AV464" i="2"/>
  <c r="AW465" i="2"/>
  <c r="AV465" i="2"/>
  <c r="AW466" i="2"/>
  <c r="AV466" i="2"/>
  <c r="AW467" i="2"/>
  <c r="AV467" i="2"/>
  <c r="AW468" i="2"/>
  <c r="AV468" i="2"/>
  <c r="AW469" i="2"/>
  <c r="AV469" i="2"/>
  <c r="AW470" i="2"/>
  <c r="AV470" i="2"/>
  <c r="AW471" i="2"/>
  <c r="AV471" i="2"/>
  <c r="AW472" i="2"/>
  <c r="AV472" i="2"/>
  <c r="AW473" i="2"/>
  <c r="AV473" i="2"/>
  <c r="AW474" i="2"/>
  <c r="AV474" i="2"/>
  <c r="AW475" i="2"/>
  <c r="AV475" i="2"/>
  <c r="AW476" i="2"/>
  <c r="AV476" i="2"/>
  <c r="AW477" i="2"/>
  <c r="AV477" i="2"/>
  <c r="AW478" i="2"/>
  <c r="AV478" i="2"/>
  <c r="AW479" i="2"/>
  <c r="AV479" i="2"/>
  <c r="AW480" i="2"/>
  <c r="AV480" i="2"/>
  <c r="AW481" i="2"/>
  <c r="AV481" i="2"/>
  <c r="AW482" i="2"/>
  <c r="AV482" i="2"/>
  <c r="AW483" i="2"/>
  <c r="AV483" i="2"/>
  <c r="AW484" i="2"/>
  <c r="AV484" i="2"/>
  <c r="AW485" i="2"/>
  <c r="AV485" i="2"/>
  <c r="AW486" i="2"/>
  <c r="AV486" i="2"/>
  <c r="AW487" i="2"/>
  <c r="AV487" i="2"/>
  <c r="AW488" i="2"/>
  <c r="AV488" i="2"/>
  <c r="AW489" i="2"/>
  <c r="AV489" i="2"/>
  <c r="AW490" i="2"/>
  <c r="AV490" i="2"/>
  <c r="AW491" i="2"/>
  <c r="AV491" i="2"/>
  <c r="AW492" i="2"/>
  <c r="AV492" i="2"/>
  <c r="AW493" i="2"/>
  <c r="AV493" i="2"/>
  <c r="AW494" i="2"/>
  <c r="AV494" i="2"/>
  <c r="AW495" i="2"/>
  <c r="AV495" i="2"/>
  <c r="AW496" i="2"/>
  <c r="AV496" i="2"/>
  <c r="AW497" i="2"/>
  <c r="AV497" i="2"/>
  <c r="AW498" i="2"/>
  <c r="AV498" i="2"/>
  <c r="AW499" i="2"/>
  <c r="AV499" i="2"/>
  <c r="AW500" i="2"/>
  <c r="AV500" i="2"/>
  <c r="AW501" i="2"/>
  <c r="AV501" i="2"/>
  <c r="AW502" i="2"/>
  <c r="AV502" i="2"/>
  <c r="AW503" i="2"/>
  <c r="AV503" i="2"/>
  <c r="AW504" i="2"/>
  <c r="AV504" i="2"/>
  <c r="AV17" i="2"/>
  <c r="AW17" i="2"/>
  <c r="AV16" i="2"/>
  <c r="AW16" i="2"/>
  <c r="AC504" i="2"/>
  <c r="AB504" i="2"/>
  <c r="AC503" i="2"/>
  <c r="AB503" i="2"/>
  <c r="AC502" i="2"/>
  <c r="AB502" i="2"/>
  <c r="AC501" i="2"/>
  <c r="AB501" i="2"/>
  <c r="AC500" i="2"/>
  <c r="AB500" i="2"/>
  <c r="AC499" i="2"/>
  <c r="AB499" i="2"/>
  <c r="AC498" i="2"/>
  <c r="AB498" i="2"/>
  <c r="AC497" i="2"/>
  <c r="AB497" i="2"/>
  <c r="AC496" i="2"/>
  <c r="AB496" i="2"/>
  <c r="AC495" i="2"/>
  <c r="AB495" i="2"/>
  <c r="AC494" i="2"/>
  <c r="AB494" i="2"/>
  <c r="AC493" i="2"/>
  <c r="AB493" i="2"/>
  <c r="AC492" i="2"/>
  <c r="AB492" i="2"/>
  <c r="AC491" i="2"/>
  <c r="AB491" i="2"/>
  <c r="AC490" i="2"/>
  <c r="AB490" i="2"/>
  <c r="AC489" i="2"/>
  <c r="AB489" i="2"/>
  <c r="AC488" i="2"/>
  <c r="AB488" i="2"/>
  <c r="AC487" i="2"/>
  <c r="AB487" i="2"/>
  <c r="AC486" i="2"/>
  <c r="AB486" i="2"/>
  <c r="AC485" i="2"/>
  <c r="AB485" i="2"/>
  <c r="AC484" i="2"/>
  <c r="AB484" i="2"/>
  <c r="AC483" i="2"/>
  <c r="AB483" i="2"/>
  <c r="AC482" i="2"/>
  <c r="AB482" i="2"/>
  <c r="AC481" i="2"/>
  <c r="AB481" i="2"/>
  <c r="AC480" i="2"/>
  <c r="AB480" i="2"/>
  <c r="AC479" i="2"/>
  <c r="AB479" i="2"/>
  <c r="AC478" i="2"/>
  <c r="AB478" i="2"/>
  <c r="AC477" i="2"/>
  <c r="AB477" i="2"/>
  <c r="AC476" i="2"/>
  <c r="AB476" i="2"/>
  <c r="AC475" i="2"/>
  <c r="AB475" i="2"/>
  <c r="AC474" i="2"/>
  <c r="AB474" i="2"/>
  <c r="AC473" i="2"/>
  <c r="AB473" i="2"/>
  <c r="AC472" i="2"/>
  <c r="AB472" i="2"/>
  <c r="AC471" i="2"/>
  <c r="AB471" i="2"/>
  <c r="AC470" i="2"/>
  <c r="AB470" i="2"/>
  <c r="AC469" i="2"/>
  <c r="AB469" i="2"/>
  <c r="AC468" i="2"/>
  <c r="AB468" i="2"/>
  <c r="AC467" i="2"/>
  <c r="AB467" i="2"/>
  <c r="AC466" i="2"/>
  <c r="AB466" i="2"/>
  <c r="AC465" i="2"/>
  <c r="AB465" i="2"/>
  <c r="AC464" i="2"/>
  <c r="AB464" i="2"/>
  <c r="AC463" i="2"/>
  <c r="AB463" i="2"/>
  <c r="AC462" i="2"/>
  <c r="AB462" i="2"/>
  <c r="AC461" i="2"/>
  <c r="AB461" i="2"/>
  <c r="AC460" i="2"/>
  <c r="AB460" i="2"/>
  <c r="AC459" i="2"/>
  <c r="AB459" i="2"/>
  <c r="AC458" i="2"/>
  <c r="AB458" i="2"/>
  <c r="AC457" i="2"/>
  <c r="AB457" i="2"/>
  <c r="AC456" i="2"/>
  <c r="AB456" i="2"/>
  <c r="AC455" i="2"/>
  <c r="AB455" i="2"/>
  <c r="AC454" i="2"/>
  <c r="AB454" i="2"/>
  <c r="AC453" i="2"/>
  <c r="AB453" i="2"/>
  <c r="AC452" i="2"/>
  <c r="AB452" i="2"/>
  <c r="AC451" i="2"/>
  <c r="AB451" i="2"/>
  <c r="AC450" i="2"/>
  <c r="AB450" i="2"/>
  <c r="AC449" i="2"/>
  <c r="AB449" i="2"/>
  <c r="AC448" i="2"/>
  <c r="AB448" i="2"/>
  <c r="AC447" i="2"/>
  <c r="AB447" i="2"/>
  <c r="AC446" i="2"/>
  <c r="AB446" i="2"/>
  <c r="AC445" i="2"/>
  <c r="AB445" i="2"/>
  <c r="AC444" i="2"/>
  <c r="AB444" i="2"/>
  <c r="AC443" i="2"/>
  <c r="AB443" i="2"/>
  <c r="AC442" i="2"/>
  <c r="AB442" i="2"/>
  <c r="AC441" i="2"/>
  <c r="AB441" i="2"/>
  <c r="AC440" i="2"/>
  <c r="AB440" i="2"/>
  <c r="AC439" i="2"/>
  <c r="AB439" i="2"/>
  <c r="AC438" i="2"/>
  <c r="AB438" i="2"/>
  <c r="AC437" i="2"/>
  <c r="AB437" i="2"/>
  <c r="AC436" i="2"/>
  <c r="AB436" i="2"/>
  <c r="AC435" i="2"/>
  <c r="AB435" i="2"/>
  <c r="AC434" i="2"/>
  <c r="AB434" i="2"/>
  <c r="AC433" i="2"/>
  <c r="AB433" i="2"/>
  <c r="AC432" i="2"/>
  <c r="AB432" i="2"/>
  <c r="AC431" i="2"/>
  <c r="AB431" i="2"/>
  <c r="AC430" i="2"/>
  <c r="AB430" i="2"/>
  <c r="AC429" i="2"/>
  <c r="AB429" i="2"/>
  <c r="AC428" i="2"/>
  <c r="AB428" i="2"/>
  <c r="AC427" i="2"/>
  <c r="AB427" i="2"/>
  <c r="AC426" i="2"/>
  <c r="AB426" i="2"/>
  <c r="AC425" i="2"/>
  <c r="AB425" i="2"/>
  <c r="AC424" i="2"/>
  <c r="AB424" i="2"/>
  <c r="AC423" i="2"/>
  <c r="AB423" i="2"/>
  <c r="AC422" i="2"/>
  <c r="AB422" i="2"/>
  <c r="AC421" i="2"/>
  <c r="AB421" i="2"/>
  <c r="AC420" i="2"/>
  <c r="AB420" i="2"/>
  <c r="AC419" i="2"/>
  <c r="AB419" i="2"/>
  <c r="AC418" i="2"/>
  <c r="AB418" i="2"/>
  <c r="AC417" i="2"/>
  <c r="AB417" i="2"/>
  <c r="AC416" i="2"/>
  <c r="AB416" i="2"/>
  <c r="AC415" i="2"/>
  <c r="AB415" i="2"/>
  <c r="AC414" i="2"/>
  <c r="AB414" i="2"/>
  <c r="AC413" i="2"/>
  <c r="AB413" i="2"/>
  <c r="AC412" i="2"/>
  <c r="AB412" i="2"/>
  <c r="AC411" i="2"/>
  <c r="AB411" i="2"/>
  <c r="AC410" i="2"/>
  <c r="AB410" i="2"/>
  <c r="AC409" i="2"/>
  <c r="AB409" i="2"/>
  <c r="AC408" i="2"/>
  <c r="AB408" i="2"/>
  <c r="AC407" i="2"/>
  <c r="AB407" i="2"/>
  <c r="AC406" i="2"/>
  <c r="AB406" i="2"/>
  <c r="AC405" i="2"/>
  <c r="AB405" i="2"/>
  <c r="AC404" i="2"/>
  <c r="AB404" i="2"/>
  <c r="AC403" i="2"/>
  <c r="AB403" i="2"/>
  <c r="AC402" i="2"/>
  <c r="AB402" i="2"/>
  <c r="AC401" i="2"/>
  <c r="AB401" i="2"/>
  <c r="AC400" i="2"/>
  <c r="AB400" i="2"/>
  <c r="AC399" i="2"/>
  <c r="AB399" i="2"/>
  <c r="AC398" i="2"/>
  <c r="AB398" i="2"/>
  <c r="AC397" i="2"/>
  <c r="AB397" i="2"/>
  <c r="AC396" i="2"/>
  <c r="AB396" i="2"/>
  <c r="AC395" i="2"/>
  <c r="AB395" i="2"/>
  <c r="AC394" i="2"/>
  <c r="AB394" i="2"/>
  <c r="AC393" i="2"/>
  <c r="AB393" i="2"/>
  <c r="AC392" i="2"/>
  <c r="AB392" i="2"/>
  <c r="AC391" i="2"/>
  <c r="AB391" i="2"/>
  <c r="AC390" i="2"/>
  <c r="AB390" i="2"/>
  <c r="AC389" i="2"/>
  <c r="AB389" i="2"/>
  <c r="AC388" i="2"/>
  <c r="AB388" i="2"/>
  <c r="AC387" i="2"/>
  <c r="AB387" i="2"/>
  <c r="AC386" i="2"/>
  <c r="AB386" i="2"/>
  <c r="AC385" i="2"/>
  <c r="AB385" i="2"/>
  <c r="AC384" i="2"/>
  <c r="AB384" i="2"/>
  <c r="AC383" i="2"/>
  <c r="AB383" i="2"/>
  <c r="AC382" i="2"/>
  <c r="AB382" i="2"/>
  <c r="AC381" i="2"/>
  <c r="AB381" i="2"/>
  <c r="AC380" i="2"/>
  <c r="AB380" i="2"/>
  <c r="AC379" i="2"/>
  <c r="AB379" i="2"/>
  <c r="AC378" i="2"/>
  <c r="AB378" i="2"/>
  <c r="AC377" i="2"/>
  <c r="AB377" i="2"/>
  <c r="AC376" i="2"/>
  <c r="AB376" i="2"/>
  <c r="AC375" i="2"/>
  <c r="AB375" i="2"/>
  <c r="AC374" i="2"/>
  <c r="AB374" i="2"/>
  <c r="AC373" i="2"/>
  <c r="AB373" i="2"/>
  <c r="AC372" i="2"/>
  <c r="AB372" i="2"/>
  <c r="AC371" i="2"/>
  <c r="AB371" i="2"/>
  <c r="AC370" i="2"/>
  <c r="AB370" i="2"/>
  <c r="AC369" i="2"/>
  <c r="AB369" i="2"/>
  <c r="AC368" i="2"/>
  <c r="AB368" i="2"/>
  <c r="AC367" i="2"/>
  <c r="AB367" i="2"/>
  <c r="AC366" i="2"/>
  <c r="AB366" i="2"/>
  <c r="AC365" i="2"/>
  <c r="AB365" i="2"/>
  <c r="AC364" i="2"/>
  <c r="AB364" i="2"/>
  <c r="AC363" i="2"/>
  <c r="AB363" i="2"/>
  <c r="AC362" i="2"/>
  <c r="AB362" i="2"/>
  <c r="AC361" i="2"/>
  <c r="AB361" i="2"/>
  <c r="AC360" i="2"/>
  <c r="AB360" i="2"/>
  <c r="AC359" i="2"/>
  <c r="AB359" i="2"/>
  <c r="AC358" i="2"/>
  <c r="AB358" i="2"/>
  <c r="AC357" i="2"/>
  <c r="AB357" i="2"/>
  <c r="AC356" i="2"/>
  <c r="AB356" i="2"/>
  <c r="AC355" i="2"/>
  <c r="AB355" i="2"/>
  <c r="AC354" i="2"/>
  <c r="AB354" i="2"/>
  <c r="AC353" i="2"/>
  <c r="AB353" i="2"/>
  <c r="AC352" i="2"/>
  <c r="AB352" i="2"/>
  <c r="AC351" i="2"/>
  <c r="AB351" i="2"/>
  <c r="AC350" i="2"/>
  <c r="AB350" i="2"/>
  <c r="AC349" i="2"/>
  <c r="AB349" i="2"/>
  <c r="AC348" i="2"/>
  <c r="AB348" i="2"/>
  <c r="AC347" i="2"/>
  <c r="AB347" i="2"/>
  <c r="AC346" i="2"/>
  <c r="AB346" i="2"/>
  <c r="AC345" i="2"/>
  <c r="AB345" i="2"/>
  <c r="AC344" i="2"/>
  <c r="AB344" i="2"/>
  <c r="AC343" i="2"/>
  <c r="AB343" i="2"/>
  <c r="AC342" i="2"/>
  <c r="AB342" i="2"/>
  <c r="AC341" i="2"/>
  <c r="AB341" i="2"/>
  <c r="AC340" i="2"/>
  <c r="AB340" i="2"/>
  <c r="AC339" i="2"/>
  <c r="AB339" i="2"/>
  <c r="AC338" i="2"/>
  <c r="AB338" i="2"/>
  <c r="AC337" i="2"/>
  <c r="AB337" i="2"/>
  <c r="AC336" i="2"/>
  <c r="AB336" i="2"/>
  <c r="AC335" i="2"/>
  <c r="AB335" i="2"/>
  <c r="AC334" i="2"/>
  <c r="AB334" i="2"/>
  <c r="AC333" i="2"/>
  <c r="AB333" i="2"/>
  <c r="AC332" i="2"/>
  <c r="AB332" i="2"/>
  <c r="AC331" i="2"/>
  <c r="AB331" i="2"/>
  <c r="AC330" i="2"/>
  <c r="AB330" i="2"/>
  <c r="AC329" i="2"/>
  <c r="AB329" i="2"/>
  <c r="AC328" i="2"/>
  <c r="AB328" i="2"/>
  <c r="AC327" i="2"/>
  <c r="AB327" i="2"/>
  <c r="AC326" i="2"/>
  <c r="AB326" i="2"/>
  <c r="AC325" i="2"/>
  <c r="AB325" i="2"/>
  <c r="AC324" i="2"/>
  <c r="AB324" i="2"/>
  <c r="AC323" i="2"/>
  <c r="AB323" i="2"/>
  <c r="AC322" i="2"/>
  <c r="AB322" i="2"/>
  <c r="AC321" i="2"/>
  <c r="AB321" i="2"/>
  <c r="AC320" i="2"/>
  <c r="AB320" i="2"/>
  <c r="AC319" i="2"/>
  <c r="AB319" i="2"/>
  <c r="AC318" i="2"/>
  <c r="AB318" i="2"/>
  <c r="AC317" i="2"/>
  <c r="AB317" i="2"/>
  <c r="AC316" i="2"/>
  <c r="AB316" i="2"/>
  <c r="AC315" i="2"/>
  <c r="AB315" i="2"/>
  <c r="AC314" i="2"/>
  <c r="AB314" i="2"/>
  <c r="AC313" i="2"/>
  <c r="AB313" i="2"/>
  <c r="AC312" i="2"/>
  <c r="AB312" i="2"/>
  <c r="AC311" i="2"/>
  <c r="AB311" i="2"/>
  <c r="AC310" i="2"/>
  <c r="AB310" i="2"/>
  <c r="AC309" i="2"/>
  <c r="AB309" i="2"/>
  <c r="AC308" i="2"/>
  <c r="AB308" i="2"/>
  <c r="AC307" i="2"/>
  <c r="AB307" i="2"/>
  <c r="AC306" i="2"/>
  <c r="AB306" i="2"/>
  <c r="AC305" i="2"/>
  <c r="AB305" i="2"/>
  <c r="AC304" i="2"/>
  <c r="AB304" i="2"/>
  <c r="AC303" i="2"/>
  <c r="AB303" i="2"/>
  <c r="AC302" i="2"/>
  <c r="AB302" i="2"/>
  <c r="AC301" i="2"/>
  <c r="AB301" i="2"/>
  <c r="AC300" i="2"/>
  <c r="AB300" i="2"/>
  <c r="AC299" i="2"/>
  <c r="AB299" i="2"/>
  <c r="AC298" i="2"/>
  <c r="AB298" i="2"/>
  <c r="AC297" i="2"/>
  <c r="AB297" i="2"/>
  <c r="AC296" i="2"/>
  <c r="AB296" i="2"/>
  <c r="AC295" i="2"/>
  <c r="AB295" i="2"/>
  <c r="AC294" i="2"/>
  <c r="AB294" i="2"/>
  <c r="AC293" i="2"/>
  <c r="AB293" i="2"/>
  <c r="AC292" i="2"/>
  <c r="AB292" i="2"/>
  <c r="AC291" i="2"/>
  <c r="AB291" i="2"/>
  <c r="AC290" i="2"/>
  <c r="AB290" i="2"/>
  <c r="AC289" i="2"/>
  <c r="AB289" i="2"/>
  <c r="AC288" i="2"/>
  <c r="AB288" i="2"/>
  <c r="AC287" i="2"/>
  <c r="AB287" i="2"/>
  <c r="AC286" i="2"/>
  <c r="AB286" i="2"/>
  <c r="AC285" i="2"/>
  <c r="AB285" i="2"/>
  <c r="AC284" i="2"/>
  <c r="AB284" i="2"/>
  <c r="AC283" i="2"/>
  <c r="AB283" i="2"/>
  <c r="AC282" i="2"/>
  <c r="AB282" i="2"/>
  <c r="AC281" i="2"/>
  <c r="AB281" i="2"/>
  <c r="AC280" i="2"/>
  <c r="AB280" i="2"/>
  <c r="AC279" i="2"/>
  <c r="AB279" i="2"/>
  <c r="AC278" i="2"/>
  <c r="AB278" i="2"/>
  <c r="AC277" i="2"/>
  <c r="AB277" i="2"/>
  <c r="AC276" i="2"/>
  <c r="AB276" i="2"/>
  <c r="AC275" i="2"/>
  <c r="AB275" i="2"/>
  <c r="AC274" i="2"/>
  <c r="AB274" i="2"/>
  <c r="AC273" i="2"/>
  <c r="AB273" i="2"/>
  <c r="AC272" i="2"/>
  <c r="AB272" i="2"/>
  <c r="AC271" i="2"/>
  <c r="AB271" i="2"/>
  <c r="AC270" i="2"/>
  <c r="AB270" i="2"/>
  <c r="AC269" i="2"/>
  <c r="AB269" i="2"/>
  <c r="AC268" i="2"/>
  <c r="AB268" i="2"/>
  <c r="AC267" i="2"/>
  <c r="AB267" i="2"/>
  <c r="AC266" i="2"/>
  <c r="AB266" i="2"/>
  <c r="AC265" i="2"/>
  <c r="AB265" i="2"/>
  <c r="AC264" i="2"/>
  <c r="AB264" i="2"/>
  <c r="AC263" i="2"/>
  <c r="AB263" i="2"/>
  <c r="AC262" i="2"/>
  <c r="AB262" i="2"/>
  <c r="AC261" i="2"/>
  <c r="AB261" i="2"/>
  <c r="AC260" i="2"/>
  <c r="AB260" i="2"/>
  <c r="AC259" i="2"/>
  <c r="AB259" i="2"/>
  <c r="AC258" i="2"/>
  <c r="AB258" i="2"/>
  <c r="AC257" i="2"/>
  <c r="AB257" i="2"/>
  <c r="AC256" i="2"/>
  <c r="AB256" i="2"/>
  <c r="AC255" i="2"/>
  <c r="AB255" i="2"/>
  <c r="AC254" i="2"/>
  <c r="AB254" i="2"/>
  <c r="AC253" i="2"/>
  <c r="AB253" i="2"/>
  <c r="AC252" i="2"/>
  <c r="AB252" i="2"/>
  <c r="AC251" i="2"/>
  <c r="AB251" i="2"/>
  <c r="AC250" i="2"/>
  <c r="AB250" i="2"/>
  <c r="AC249" i="2"/>
  <c r="AB249" i="2"/>
  <c r="AC248" i="2"/>
  <c r="AB248" i="2"/>
  <c r="AC247" i="2"/>
  <c r="AB247" i="2"/>
  <c r="AC246" i="2"/>
  <c r="AB246" i="2"/>
  <c r="AC245" i="2"/>
  <c r="AB245" i="2"/>
  <c r="AC244" i="2"/>
  <c r="AB244" i="2"/>
  <c r="AC243" i="2"/>
  <c r="AB243" i="2"/>
  <c r="AC242" i="2"/>
  <c r="AB242" i="2"/>
  <c r="AC241" i="2"/>
  <c r="AB241" i="2"/>
  <c r="AC240" i="2"/>
  <c r="AB240" i="2"/>
  <c r="AC239" i="2"/>
  <c r="AB239" i="2"/>
  <c r="AC238" i="2"/>
  <c r="AB238" i="2"/>
  <c r="AC237" i="2"/>
  <c r="AB237" i="2"/>
  <c r="AC236" i="2"/>
  <c r="AB236" i="2"/>
  <c r="AC235" i="2"/>
  <c r="AB235" i="2"/>
  <c r="AC234" i="2"/>
  <c r="AB234" i="2"/>
  <c r="AC233" i="2"/>
  <c r="AB233" i="2"/>
  <c r="AC232" i="2"/>
  <c r="AB232" i="2"/>
  <c r="AC231" i="2"/>
  <c r="AB231" i="2"/>
  <c r="AC230" i="2"/>
  <c r="AB230" i="2"/>
  <c r="AC229" i="2"/>
  <c r="AB229" i="2"/>
  <c r="AC228" i="2"/>
  <c r="AB228" i="2"/>
  <c r="AC227" i="2"/>
  <c r="AB227" i="2"/>
  <c r="AC226" i="2"/>
  <c r="AB226" i="2"/>
  <c r="AC225" i="2"/>
  <c r="AB225" i="2"/>
  <c r="AC224" i="2"/>
  <c r="AB224" i="2"/>
  <c r="AC223" i="2"/>
  <c r="AB223" i="2"/>
  <c r="AC222" i="2"/>
  <c r="AB222" i="2"/>
  <c r="AC221" i="2"/>
  <c r="AB221" i="2"/>
  <c r="AC220" i="2"/>
  <c r="AB220" i="2"/>
  <c r="AC219" i="2"/>
  <c r="AB219" i="2"/>
  <c r="AC218" i="2"/>
  <c r="AB218" i="2"/>
  <c r="AC217" i="2"/>
  <c r="AB217" i="2"/>
  <c r="AC216" i="2"/>
  <c r="AB216" i="2"/>
  <c r="AC215" i="2"/>
  <c r="AB215" i="2"/>
  <c r="AC214" i="2"/>
  <c r="AB214" i="2"/>
  <c r="AC213" i="2"/>
  <c r="AB213" i="2"/>
  <c r="AC212" i="2"/>
  <c r="AB212" i="2"/>
  <c r="AC211" i="2"/>
  <c r="AB211" i="2"/>
  <c r="AC210" i="2"/>
  <c r="AB210" i="2"/>
  <c r="AC209" i="2"/>
  <c r="AB209" i="2"/>
  <c r="AC208" i="2"/>
  <c r="AB208" i="2"/>
  <c r="AC207" i="2"/>
  <c r="AB207" i="2"/>
  <c r="AC206" i="2"/>
  <c r="AB206" i="2"/>
  <c r="AC205" i="2"/>
  <c r="AB205" i="2"/>
  <c r="AC204" i="2"/>
  <c r="AB204" i="2"/>
  <c r="AC203" i="2"/>
  <c r="AB203" i="2"/>
  <c r="AC202" i="2"/>
  <c r="AB202" i="2"/>
  <c r="AB8" i="2"/>
  <c r="AE504" i="2"/>
  <c r="AH504" i="2" s="1"/>
  <c r="AI504" i="2" s="1"/>
  <c r="AE503" i="2"/>
  <c r="AH503" i="2" s="1"/>
  <c r="AI503" i="2" s="1"/>
  <c r="AE502" i="2"/>
  <c r="AH502" i="2" s="1"/>
  <c r="AI502" i="2" s="1"/>
  <c r="AE501" i="2"/>
  <c r="AH501" i="2" s="1"/>
  <c r="AI501" i="2" s="1"/>
  <c r="AE500" i="2"/>
  <c r="AH500" i="2" s="1"/>
  <c r="AI500" i="2" s="1"/>
  <c r="AE499" i="2"/>
  <c r="AH499" i="2" s="1"/>
  <c r="AI499" i="2" s="1"/>
  <c r="AE498" i="2"/>
  <c r="AH498" i="2" s="1"/>
  <c r="AI498" i="2" s="1"/>
  <c r="AE497" i="2"/>
  <c r="AH497" i="2" s="1"/>
  <c r="AI497" i="2" s="1"/>
  <c r="AE496" i="2"/>
  <c r="AH496" i="2" s="1"/>
  <c r="AI496" i="2" s="1"/>
  <c r="AE495" i="2"/>
  <c r="AH495" i="2" s="1"/>
  <c r="AI495" i="2" s="1"/>
  <c r="AE494" i="2"/>
  <c r="AH494" i="2" s="1"/>
  <c r="AI494" i="2" s="1"/>
  <c r="AE493" i="2"/>
  <c r="AH493" i="2" s="1"/>
  <c r="AI493" i="2" s="1"/>
  <c r="AE492" i="2"/>
  <c r="AH492" i="2" s="1"/>
  <c r="AI492" i="2" s="1"/>
  <c r="AE491" i="2"/>
  <c r="AH491" i="2" s="1"/>
  <c r="AI491" i="2" s="1"/>
  <c r="AE490" i="2"/>
  <c r="AH490" i="2" s="1"/>
  <c r="AI490" i="2" s="1"/>
  <c r="AE489" i="2"/>
  <c r="AH489" i="2" s="1"/>
  <c r="AI489" i="2" s="1"/>
  <c r="AE488" i="2"/>
  <c r="AH488" i="2" s="1"/>
  <c r="AI488" i="2" s="1"/>
  <c r="AE487" i="2"/>
  <c r="AH487" i="2" s="1"/>
  <c r="AI487" i="2" s="1"/>
  <c r="AE486" i="2"/>
  <c r="AH486" i="2" s="1"/>
  <c r="AI486" i="2" s="1"/>
  <c r="AE485" i="2"/>
  <c r="AH485" i="2" s="1"/>
  <c r="AI485" i="2" s="1"/>
  <c r="AE484" i="2"/>
  <c r="AH484" i="2" s="1"/>
  <c r="AI484" i="2" s="1"/>
  <c r="AE483" i="2"/>
  <c r="AH483" i="2" s="1"/>
  <c r="AI483" i="2" s="1"/>
  <c r="AE482" i="2"/>
  <c r="AH482" i="2" s="1"/>
  <c r="AI482" i="2" s="1"/>
  <c r="AE481" i="2"/>
  <c r="AH481" i="2" s="1"/>
  <c r="AI481" i="2" s="1"/>
  <c r="AE480" i="2"/>
  <c r="AH480" i="2" s="1"/>
  <c r="AI480" i="2" s="1"/>
  <c r="AE479" i="2"/>
  <c r="AH479" i="2" s="1"/>
  <c r="AI479" i="2" s="1"/>
  <c r="AE478" i="2"/>
  <c r="AH478" i="2" s="1"/>
  <c r="AI478" i="2" s="1"/>
  <c r="AE477" i="2"/>
  <c r="AH477" i="2" s="1"/>
  <c r="AI477" i="2" s="1"/>
  <c r="AE476" i="2"/>
  <c r="AH476" i="2" s="1"/>
  <c r="AI476" i="2" s="1"/>
  <c r="AE475" i="2"/>
  <c r="AH475" i="2" s="1"/>
  <c r="AI475" i="2" s="1"/>
  <c r="AE474" i="2"/>
  <c r="AH474" i="2" s="1"/>
  <c r="AI474" i="2" s="1"/>
  <c r="AE473" i="2"/>
  <c r="AH473" i="2" s="1"/>
  <c r="AI473" i="2" s="1"/>
  <c r="AE472" i="2"/>
  <c r="AH472" i="2" s="1"/>
  <c r="AI472" i="2" s="1"/>
  <c r="AE471" i="2"/>
  <c r="AH471" i="2" s="1"/>
  <c r="AI471" i="2" s="1"/>
  <c r="AE470" i="2"/>
  <c r="AH470" i="2" s="1"/>
  <c r="AI470" i="2" s="1"/>
  <c r="AE469" i="2"/>
  <c r="AH469" i="2" s="1"/>
  <c r="AI469" i="2" s="1"/>
  <c r="AE468" i="2"/>
  <c r="AH468" i="2" s="1"/>
  <c r="AI468" i="2" s="1"/>
  <c r="AE467" i="2"/>
  <c r="AH467" i="2" s="1"/>
  <c r="AI467" i="2" s="1"/>
  <c r="AE466" i="2"/>
  <c r="AH466" i="2" s="1"/>
  <c r="AI466" i="2" s="1"/>
  <c r="AE465" i="2"/>
  <c r="AH465" i="2" s="1"/>
  <c r="AI465" i="2" s="1"/>
  <c r="AE464" i="2"/>
  <c r="AH464" i="2" s="1"/>
  <c r="AI464" i="2" s="1"/>
  <c r="AE463" i="2"/>
  <c r="AH463" i="2" s="1"/>
  <c r="AI463" i="2" s="1"/>
  <c r="AE462" i="2"/>
  <c r="AH462" i="2" s="1"/>
  <c r="AI462" i="2" s="1"/>
  <c r="AE461" i="2"/>
  <c r="AH461" i="2" s="1"/>
  <c r="AI461" i="2" s="1"/>
  <c r="AE460" i="2"/>
  <c r="AH460" i="2" s="1"/>
  <c r="AI460" i="2" s="1"/>
  <c r="AE459" i="2"/>
  <c r="AH459" i="2" s="1"/>
  <c r="AI459" i="2" s="1"/>
  <c r="AE458" i="2"/>
  <c r="AH458" i="2" s="1"/>
  <c r="AI458" i="2" s="1"/>
  <c r="AE457" i="2"/>
  <c r="AH457" i="2" s="1"/>
  <c r="AI457" i="2" s="1"/>
  <c r="AE456" i="2"/>
  <c r="AH456" i="2" s="1"/>
  <c r="AI456" i="2" s="1"/>
  <c r="AE455" i="2"/>
  <c r="AH455" i="2" s="1"/>
  <c r="AI455" i="2" s="1"/>
  <c r="AE454" i="2"/>
  <c r="AH454" i="2" s="1"/>
  <c r="AI454" i="2" s="1"/>
  <c r="AE453" i="2"/>
  <c r="AH453" i="2" s="1"/>
  <c r="AI453" i="2" s="1"/>
  <c r="AE452" i="2"/>
  <c r="AH452" i="2" s="1"/>
  <c r="AI452" i="2" s="1"/>
  <c r="AE451" i="2"/>
  <c r="AH451" i="2" s="1"/>
  <c r="AI451" i="2" s="1"/>
  <c r="AE450" i="2"/>
  <c r="AH450" i="2" s="1"/>
  <c r="AI450" i="2" s="1"/>
  <c r="AE449" i="2"/>
  <c r="AH449" i="2" s="1"/>
  <c r="AI449" i="2" s="1"/>
  <c r="AE448" i="2"/>
  <c r="AH448" i="2" s="1"/>
  <c r="AI448" i="2" s="1"/>
  <c r="AE447" i="2"/>
  <c r="AH447" i="2" s="1"/>
  <c r="AI447" i="2" s="1"/>
  <c r="AE446" i="2"/>
  <c r="AH446" i="2" s="1"/>
  <c r="AI446" i="2" s="1"/>
  <c r="AE445" i="2"/>
  <c r="AH445" i="2" s="1"/>
  <c r="AI445" i="2" s="1"/>
  <c r="AE444" i="2"/>
  <c r="AH444" i="2" s="1"/>
  <c r="AI444" i="2" s="1"/>
  <c r="AE443" i="2"/>
  <c r="AH443" i="2" s="1"/>
  <c r="AI443" i="2" s="1"/>
  <c r="AE442" i="2"/>
  <c r="AH442" i="2" s="1"/>
  <c r="AI442" i="2" s="1"/>
  <c r="AE441" i="2"/>
  <c r="AH441" i="2" s="1"/>
  <c r="AI441" i="2" s="1"/>
  <c r="AE440" i="2"/>
  <c r="AH440" i="2" s="1"/>
  <c r="AI440" i="2" s="1"/>
  <c r="AE439" i="2"/>
  <c r="AH439" i="2" s="1"/>
  <c r="AI439" i="2" s="1"/>
  <c r="AE438" i="2"/>
  <c r="AH438" i="2" s="1"/>
  <c r="AI438" i="2" s="1"/>
  <c r="AE437" i="2"/>
  <c r="AH437" i="2" s="1"/>
  <c r="AI437" i="2" s="1"/>
  <c r="AE436" i="2"/>
  <c r="AH436" i="2" s="1"/>
  <c r="AI436" i="2" s="1"/>
  <c r="AE435" i="2"/>
  <c r="AH435" i="2" s="1"/>
  <c r="AI435" i="2" s="1"/>
  <c r="AE434" i="2"/>
  <c r="AH434" i="2" s="1"/>
  <c r="AI434" i="2" s="1"/>
  <c r="AE433" i="2"/>
  <c r="AH433" i="2" s="1"/>
  <c r="AI433" i="2" s="1"/>
  <c r="AE432" i="2"/>
  <c r="AH432" i="2" s="1"/>
  <c r="AI432" i="2" s="1"/>
  <c r="AE431" i="2"/>
  <c r="AH431" i="2" s="1"/>
  <c r="AI431" i="2" s="1"/>
  <c r="AE430" i="2"/>
  <c r="AH430" i="2" s="1"/>
  <c r="AI430" i="2" s="1"/>
  <c r="AE429" i="2"/>
  <c r="AH429" i="2" s="1"/>
  <c r="AI429" i="2" s="1"/>
  <c r="AE428" i="2"/>
  <c r="AH428" i="2" s="1"/>
  <c r="AI428" i="2" s="1"/>
  <c r="AE427" i="2"/>
  <c r="AH427" i="2" s="1"/>
  <c r="AI427" i="2" s="1"/>
  <c r="AE426" i="2"/>
  <c r="AH426" i="2" s="1"/>
  <c r="AI426" i="2" s="1"/>
  <c r="AE425" i="2"/>
  <c r="AH425" i="2" s="1"/>
  <c r="AI425" i="2" s="1"/>
  <c r="AE424" i="2"/>
  <c r="AH424" i="2" s="1"/>
  <c r="AI424" i="2" s="1"/>
  <c r="AE423" i="2"/>
  <c r="AH423" i="2" s="1"/>
  <c r="AI423" i="2" s="1"/>
  <c r="AE422" i="2"/>
  <c r="AH422" i="2" s="1"/>
  <c r="AI422" i="2" s="1"/>
  <c r="AE421" i="2"/>
  <c r="AH421" i="2" s="1"/>
  <c r="AI421" i="2" s="1"/>
  <c r="AE420" i="2"/>
  <c r="AH420" i="2" s="1"/>
  <c r="AI420" i="2" s="1"/>
  <c r="AE419" i="2"/>
  <c r="AH419" i="2" s="1"/>
  <c r="AI419" i="2" s="1"/>
  <c r="AE418" i="2"/>
  <c r="AH418" i="2" s="1"/>
  <c r="AI418" i="2" s="1"/>
  <c r="AE417" i="2"/>
  <c r="AH417" i="2" s="1"/>
  <c r="AI417" i="2" s="1"/>
  <c r="AE416" i="2"/>
  <c r="AH416" i="2" s="1"/>
  <c r="AI416" i="2" s="1"/>
  <c r="AE415" i="2"/>
  <c r="AH415" i="2" s="1"/>
  <c r="AI415" i="2" s="1"/>
  <c r="AE414" i="2"/>
  <c r="AH414" i="2" s="1"/>
  <c r="AI414" i="2" s="1"/>
  <c r="AE413" i="2"/>
  <c r="AH413" i="2" s="1"/>
  <c r="AI413" i="2" s="1"/>
  <c r="AE412" i="2"/>
  <c r="AH412" i="2" s="1"/>
  <c r="AI412" i="2" s="1"/>
  <c r="AE411" i="2"/>
  <c r="AH411" i="2" s="1"/>
  <c r="AI411" i="2" s="1"/>
  <c r="AE410" i="2"/>
  <c r="AH410" i="2" s="1"/>
  <c r="AI410" i="2" s="1"/>
  <c r="AE409" i="2"/>
  <c r="AH409" i="2" s="1"/>
  <c r="AI409" i="2" s="1"/>
  <c r="AE408" i="2"/>
  <c r="AH408" i="2" s="1"/>
  <c r="AI408" i="2" s="1"/>
  <c r="AE407" i="2"/>
  <c r="AH407" i="2" s="1"/>
  <c r="AI407" i="2" s="1"/>
  <c r="AE406" i="2"/>
  <c r="AH406" i="2" s="1"/>
  <c r="AI406" i="2" s="1"/>
  <c r="AE405" i="2"/>
  <c r="AH405" i="2" s="1"/>
  <c r="AI405" i="2" s="1"/>
  <c r="AE404" i="2"/>
  <c r="AH404" i="2" s="1"/>
  <c r="AI404" i="2" s="1"/>
  <c r="AE403" i="2"/>
  <c r="AH403" i="2" s="1"/>
  <c r="AI403" i="2" s="1"/>
  <c r="AE402" i="2"/>
  <c r="AH402" i="2" s="1"/>
  <c r="AI402" i="2" s="1"/>
  <c r="AE401" i="2"/>
  <c r="AH401" i="2" s="1"/>
  <c r="AI401" i="2" s="1"/>
  <c r="AE400" i="2"/>
  <c r="AH400" i="2" s="1"/>
  <c r="AI400" i="2" s="1"/>
  <c r="AE399" i="2"/>
  <c r="AH399" i="2" s="1"/>
  <c r="AI399" i="2" s="1"/>
  <c r="AE398" i="2"/>
  <c r="AH398" i="2" s="1"/>
  <c r="AI398" i="2" s="1"/>
  <c r="AE397" i="2"/>
  <c r="AH397" i="2" s="1"/>
  <c r="AI397" i="2" s="1"/>
  <c r="AE396" i="2"/>
  <c r="AH396" i="2" s="1"/>
  <c r="AI396" i="2" s="1"/>
  <c r="AE395" i="2"/>
  <c r="AH395" i="2" s="1"/>
  <c r="AI395" i="2" s="1"/>
  <c r="AE394" i="2"/>
  <c r="AH394" i="2" s="1"/>
  <c r="AI394" i="2" s="1"/>
  <c r="AE393" i="2"/>
  <c r="AH393" i="2" s="1"/>
  <c r="AI393" i="2" s="1"/>
  <c r="AE392" i="2"/>
  <c r="AH392" i="2" s="1"/>
  <c r="AI392" i="2" s="1"/>
  <c r="AE391" i="2"/>
  <c r="AH391" i="2" s="1"/>
  <c r="AI391" i="2" s="1"/>
  <c r="AE390" i="2"/>
  <c r="AH390" i="2" s="1"/>
  <c r="AI390" i="2" s="1"/>
  <c r="AE389" i="2"/>
  <c r="AH389" i="2" s="1"/>
  <c r="AI389" i="2" s="1"/>
  <c r="AE388" i="2"/>
  <c r="AH388" i="2" s="1"/>
  <c r="AI388" i="2" s="1"/>
  <c r="AE387" i="2"/>
  <c r="AH387" i="2" s="1"/>
  <c r="AI387" i="2" s="1"/>
  <c r="AE386" i="2"/>
  <c r="AH386" i="2" s="1"/>
  <c r="AI386" i="2" s="1"/>
  <c r="AE385" i="2"/>
  <c r="AH385" i="2" s="1"/>
  <c r="AI385" i="2" s="1"/>
  <c r="AE384" i="2"/>
  <c r="AH384" i="2" s="1"/>
  <c r="AI384" i="2" s="1"/>
  <c r="AE383" i="2"/>
  <c r="AH383" i="2" s="1"/>
  <c r="AI383" i="2" s="1"/>
  <c r="AE382" i="2"/>
  <c r="AH382" i="2" s="1"/>
  <c r="AI382" i="2" s="1"/>
  <c r="AE381" i="2"/>
  <c r="AH381" i="2" s="1"/>
  <c r="AI381" i="2" s="1"/>
  <c r="AE380" i="2"/>
  <c r="AH380" i="2" s="1"/>
  <c r="AI380" i="2" s="1"/>
  <c r="AE379" i="2"/>
  <c r="AH379" i="2" s="1"/>
  <c r="AI379" i="2" s="1"/>
  <c r="AE378" i="2"/>
  <c r="AH378" i="2" s="1"/>
  <c r="AI378" i="2" s="1"/>
  <c r="AE377" i="2"/>
  <c r="AH377" i="2" s="1"/>
  <c r="AI377" i="2" s="1"/>
  <c r="AE376" i="2"/>
  <c r="AH376" i="2" s="1"/>
  <c r="AI376" i="2" s="1"/>
  <c r="AE375" i="2"/>
  <c r="AH375" i="2" s="1"/>
  <c r="AI375" i="2" s="1"/>
  <c r="AE374" i="2"/>
  <c r="AH374" i="2" s="1"/>
  <c r="AI374" i="2" s="1"/>
  <c r="AE373" i="2"/>
  <c r="AH373" i="2" s="1"/>
  <c r="AI373" i="2" s="1"/>
  <c r="AE372" i="2"/>
  <c r="AH372" i="2" s="1"/>
  <c r="AI372" i="2" s="1"/>
  <c r="AE371" i="2"/>
  <c r="AH371" i="2" s="1"/>
  <c r="AI371" i="2" s="1"/>
  <c r="AE370" i="2"/>
  <c r="AH370" i="2" s="1"/>
  <c r="AI370" i="2" s="1"/>
  <c r="AE369" i="2"/>
  <c r="AH369" i="2" s="1"/>
  <c r="AI369" i="2" s="1"/>
  <c r="AE368" i="2"/>
  <c r="AH368" i="2" s="1"/>
  <c r="AI368" i="2" s="1"/>
  <c r="AE367" i="2"/>
  <c r="AH367" i="2" s="1"/>
  <c r="AI367" i="2" s="1"/>
  <c r="AE366" i="2"/>
  <c r="AH366" i="2" s="1"/>
  <c r="AI366" i="2" s="1"/>
  <c r="AE365" i="2"/>
  <c r="AH365" i="2" s="1"/>
  <c r="AI365" i="2" s="1"/>
  <c r="AE364" i="2"/>
  <c r="AH364" i="2" s="1"/>
  <c r="AI364" i="2" s="1"/>
  <c r="AE363" i="2"/>
  <c r="AH363" i="2" s="1"/>
  <c r="AI363" i="2" s="1"/>
  <c r="AE362" i="2"/>
  <c r="AH362" i="2" s="1"/>
  <c r="AI362" i="2" s="1"/>
  <c r="AE361" i="2"/>
  <c r="AH361" i="2" s="1"/>
  <c r="AI361" i="2" s="1"/>
  <c r="AE360" i="2"/>
  <c r="AH360" i="2" s="1"/>
  <c r="AI360" i="2" s="1"/>
  <c r="AE359" i="2"/>
  <c r="AH359" i="2" s="1"/>
  <c r="AI359" i="2" s="1"/>
  <c r="AE358" i="2"/>
  <c r="AH358" i="2" s="1"/>
  <c r="AI358" i="2" s="1"/>
  <c r="AE357" i="2"/>
  <c r="AH357" i="2" s="1"/>
  <c r="AI357" i="2" s="1"/>
  <c r="AE356" i="2"/>
  <c r="AH356" i="2" s="1"/>
  <c r="AI356" i="2" s="1"/>
  <c r="AE355" i="2"/>
  <c r="AH355" i="2" s="1"/>
  <c r="AI355" i="2" s="1"/>
  <c r="AE354" i="2"/>
  <c r="AH354" i="2" s="1"/>
  <c r="AI354" i="2" s="1"/>
  <c r="AE353" i="2"/>
  <c r="AH353" i="2" s="1"/>
  <c r="AI353" i="2" s="1"/>
  <c r="AE352" i="2"/>
  <c r="AH352" i="2" s="1"/>
  <c r="AI352" i="2" s="1"/>
  <c r="AE351" i="2"/>
  <c r="AH351" i="2" s="1"/>
  <c r="AI351" i="2" s="1"/>
  <c r="AE350" i="2"/>
  <c r="AH350" i="2" s="1"/>
  <c r="AI350" i="2" s="1"/>
  <c r="AE349" i="2"/>
  <c r="AH349" i="2" s="1"/>
  <c r="AI349" i="2" s="1"/>
  <c r="AE348" i="2"/>
  <c r="AH348" i="2" s="1"/>
  <c r="AI348" i="2" s="1"/>
  <c r="AE347" i="2"/>
  <c r="AH347" i="2" s="1"/>
  <c r="AI347" i="2" s="1"/>
  <c r="AE346" i="2"/>
  <c r="AH346" i="2" s="1"/>
  <c r="AI346" i="2" s="1"/>
  <c r="AE345" i="2"/>
  <c r="AH345" i="2" s="1"/>
  <c r="AI345" i="2" s="1"/>
  <c r="AE344" i="2"/>
  <c r="AH344" i="2" s="1"/>
  <c r="AI344" i="2" s="1"/>
  <c r="AE343" i="2"/>
  <c r="AH343" i="2" s="1"/>
  <c r="AI343" i="2" s="1"/>
  <c r="AE342" i="2"/>
  <c r="AH342" i="2" s="1"/>
  <c r="AI342" i="2" s="1"/>
  <c r="AE341" i="2"/>
  <c r="AH341" i="2" s="1"/>
  <c r="AI341" i="2" s="1"/>
  <c r="AE340" i="2"/>
  <c r="AH340" i="2" s="1"/>
  <c r="AI340" i="2" s="1"/>
  <c r="AE339" i="2"/>
  <c r="AH339" i="2" s="1"/>
  <c r="AI339" i="2" s="1"/>
  <c r="AE338" i="2"/>
  <c r="AH338" i="2" s="1"/>
  <c r="AI338" i="2" s="1"/>
  <c r="AE337" i="2"/>
  <c r="AH337" i="2" s="1"/>
  <c r="AI337" i="2" s="1"/>
  <c r="AE336" i="2"/>
  <c r="AH336" i="2" s="1"/>
  <c r="AI336" i="2" s="1"/>
  <c r="AE335" i="2"/>
  <c r="AH335" i="2" s="1"/>
  <c r="AI335" i="2" s="1"/>
  <c r="AE334" i="2"/>
  <c r="AH334" i="2" s="1"/>
  <c r="AI334" i="2" s="1"/>
  <c r="AE333" i="2"/>
  <c r="AH333" i="2" s="1"/>
  <c r="AI333" i="2" s="1"/>
  <c r="AE332" i="2"/>
  <c r="AH332" i="2" s="1"/>
  <c r="AI332" i="2" s="1"/>
  <c r="AE331" i="2"/>
  <c r="AH331" i="2" s="1"/>
  <c r="AI331" i="2" s="1"/>
  <c r="AE330" i="2"/>
  <c r="AH330" i="2" s="1"/>
  <c r="AI330" i="2" s="1"/>
  <c r="AE329" i="2"/>
  <c r="AH329" i="2" s="1"/>
  <c r="AI329" i="2" s="1"/>
  <c r="AE328" i="2"/>
  <c r="AH328" i="2" s="1"/>
  <c r="AI328" i="2" s="1"/>
  <c r="AE327" i="2"/>
  <c r="AH327" i="2" s="1"/>
  <c r="AI327" i="2" s="1"/>
  <c r="AE326" i="2"/>
  <c r="AH326" i="2" s="1"/>
  <c r="AI326" i="2" s="1"/>
  <c r="AE325" i="2"/>
  <c r="AH325" i="2" s="1"/>
  <c r="AI325" i="2" s="1"/>
  <c r="AE324" i="2"/>
  <c r="AH324" i="2" s="1"/>
  <c r="AI324" i="2" s="1"/>
  <c r="AE323" i="2"/>
  <c r="AH323" i="2" s="1"/>
  <c r="AI323" i="2" s="1"/>
  <c r="AE322" i="2"/>
  <c r="AH322" i="2" s="1"/>
  <c r="AI322" i="2" s="1"/>
  <c r="AE321" i="2"/>
  <c r="AH321" i="2" s="1"/>
  <c r="AI321" i="2" s="1"/>
  <c r="AE320" i="2"/>
  <c r="AH320" i="2" s="1"/>
  <c r="AI320" i="2" s="1"/>
  <c r="AE319" i="2"/>
  <c r="AH319" i="2" s="1"/>
  <c r="AI319" i="2" s="1"/>
  <c r="AE318" i="2"/>
  <c r="AH318" i="2" s="1"/>
  <c r="AI318" i="2" s="1"/>
  <c r="AE317" i="2"/>
  <c r="AH317" i="2" s="1"/>
  <c r="AI317" i="2" s="1"/>
  <c r="AE316" i="2"/>
  <c r="AH316" i="2" s="1"/>
  <c r="AI316" i="2" s="1"/>
  <c r="AE315" i="2"/>
  <c r="AH315" i="2" s="1"/>
  <c r="AI315" i="2" s="1"/>
  <c r="AE314" i="2"/>
  <c r="AH314" i="2" s="1"/>
  <c r="AI314" i="2" s="1"/>
  <c r="AE313" i="2"/>
  <c r="AH313" i="2" s="1"/>
  <c r="AI313" i="2" s="1"/>
  <c r="AE312" i="2"/>
  <c r="AH312" i="2" s="1"/>
  <c r="AI312" i="2" s="1"/>
  <c r="AE311" i="2"/>
  <c r="AH311" i="2" s="1"/>
  <c r="AI311" i="2" s="1"/>
  <c r="AE310" i="2"/>
  <c r="AH310" i="2" s="1"/>
  <c r="AI310" i="2" s="1"/>
  <c r="AE309" i="2"/>
  <c r="AH309" i="2" s="1"/>
  <c r="AI309" i="2" s="1"/>
  <c r="AE308" i="2"/>
  <c r="AH308" i="2" s="1"/>
  <c r="AI308" i="2" s="1"/>
  <c r="AE307" i="2"/>
  <c r="AH307" i="2" s="1"/>
  <c r="AI307" i="2" s="1"/>
  <c r="AE306" i="2"/>
  <c r="AH306" i="2" s="1"/>
  <c r="AI306" i="2" s="1"/>
  <c r="AE305" i="2"/>
  <c r="AH305" i="2" s="1"/>
  <c r="AI305" i="2" s="1"/>
  <c r="AE304" i="2"/>
  <c r="AH304" i="2" s="1"/>
  <c r="AI304" i="2" s="1"/>
  <c r="AE303" i="2"/>
  <c r="AH303" i="2" s="1"/>
  <c r="AI303" i="2" s="1"/>
  <c r="AE302" i="2"/>
  <c r="AH302" i="2" s="1"/>
  <c r="AI302" i="2" s="1"/>
  <c r="AE301" i="2"/>
  <c r="AH301" i="2" s="1"/>
  <c r="AI301" i="2" s="1"/>
  <c r="AE300" i="2"/>
  <c r="AH300" i="2" s="1"/>
  <c r="AI300" i="2" s="1"/>
  <c r="AE299" i="2"/>
  <c r="AH299" i="2" s="1"/>
  <c r="AI299" i="2" s="1"/>
  <c r="AE298" i="2"/>
  <c r="AH298" i="2" s="1"/>
  <c r="AI298" i="2" s="1"/>
  <c r="AE297" i="2"/>
  <c r="AH297" i="2" s="1"/>
  <c r="AI297" i="2" s="1"/>
  <c r="AE296" i="2"/>
  <c r="AH296" i="2" s="1"/>
  <c r="AI296" i="2" s="1"/>
  <c r="AE295" i="2"/>
  <c r="AH295" i="2" s="1"/>
  <c r="AI295" i="2" s="1"/>
  <c r="AE294" i="2"/>
  <c r="AH294" i="2" s="1"/>
  <c r="AI294" i="2" s="1"/>
  <c r="AE293" i="2"/>
  <c r="AH293" i="2" s="1"/>
  <c r="AI293" i="2" s="1"/>
  <c r="AE292" i="2"/>
  <c r="AH292" i="2" s="1"/>
  <c r="AI292" i="2" s="1"/>
  <c r="AE291" i="2"/>
  <c r="AH291" i="2" s="1"/>
  <c r="AI291" i="2" s="1"/>
  <c r="AE290" i="2"/>
  <c r="AH290" i="2" s="1"/>
  <c r="AI290" i="2" s="1"/>
  <c r="AE289" i="2"/>
  <c r="AH289" i="2" s="1"/>
  <c r="AI289" i="2" s="1"/>
  <c r="AE288" i="2"/>
  <c r="AH288" i="2" s="1"/>
  <c r="AI288" i="2" s="1"/>
  <c r="AE287" i="2"/>
  <c r="AH287" i="2" s="1"/>
  <c r="AI287" i="2" s="1"/>
  <c r="AE286" i="2"/>
  <c r="AH286" i="2" s="1"/>
  <c r="AI286" i="2" s="1"/>
  <c r="AE285" i="2"/>
  <c r="AH285" i="2" s="1"/>
  <c r="AI285" i="2" s="1"/>
  <c r="AE284" i="2"/>
  <c r="AH284" i="2" s="1"/>
  <c r="AI284" i="2" s="1"/>
  <c r="AE283" i="2"/>
  <c r="AH283" i="2" s="1"/>
  <c r="AI283" i="2" s="1"/>
  <c r="AE282" i="2"/>
  <c r="AH282" i="2" s="1"/>
  <c r="AI282" i="2" s="1"/>
  <c r="AE281" i="2"/>
  <c r="AH281" i="2" s="1"/>
  <c r="AI281" i="2" s="1"/>
  <c r="AE280" i="2"/>
  <c r="AH280" i="2" s="1"/>
  <c r="AI280" i="2" s="1"/>
  <c r="AE279" i="2"/>
  <c r="AH279" i="2" s="1"/>
  <c r="AI279" i="2" s="1"/>
  <c r="AE278" i="2"/>
  <c r="AH278" i="2" s="1"/>
  <c r="AI278" i="2" s="1"/>
  <c r="AE277" i="2"/>
  <c r="AH277" i="2" s="1"/>
  <c r="AI277" i="2" s="1"/>
  <c r="AE276" i="2"/>
  <c r="AH276" i="2" s="1"/>
  <c r="AI276" i="2" s="1"/>
  <c r="AE275" i="2"/>
  <c r="AH275" i="2" s="1"/>
  <c r="AI275" i="2" s="1"/>
  <c r="AE274" i="2"/>
  <c r="AH274" i="2" s="1"/>
  <c r="AI274" i="2" s="1"/>
  <c r="AE273" i="2"/>
  <c r="AH273" i="2" s="1"/>
  <c r="AI273" i="2" s="1"/>
  <c r="AE272" i="2"/>
  <c r="AH272" i="2" s="1"/>
  <c r="AI272" i="2" s="1"/>
  <c r="AE271" i="2"/>
  <c r="AH271" i="2" s="1"/>
  <c r="AI271" i="2" s="1"/>
  <c r="AE270" i="2"/>
  <c r="AH270" i="2" s="1"/>
  <c r="AI270" i="2" s="1"/>
  <c r="AE269" i="2"/>
  <c r="AH269" i="2" s="1"/>
  <c r="AI269" i="2" s="1"/>
  <c r="AE268" i="2"/>
  <c r="AH268" i="2" s="1"/>
  <c r="AI268" i="2" s="1"/>
  <c r="AE267" i="2"/>
  <c r="AH267" i="2" s="1"/>
  <c r="AI267" i="2" s="1"/>
  <c r="AE266" i="2"/>
  <c r="AH266" i="2" s="1"/>
  <c r="AI266" i="2" s="1"/>
  <c r="AE265" i="2"/>
  <c r="AH265" i="2" s="1"/>
  <c r="AI265" i="2" s="1"/>
  <c r="AE264" i="2"/>
  <c r="AH264" i="2" s="1"/>
  <c r="AI264" i="2" s="1"/>
  <c r="AE263" i="2"/>
  <c r="AH263" i="2" s="1"/>
  <c r="AI263" i="2" s="1"/>
  <c r="AE262" i="2"/>
  <c r="AH262" i="2" s="1"/>
  <c r="AI262" i="2" s="1"/>
  <c r="AE261" i="2"/>
  <c r="AH261" i="2" s="1"/>
  <c r="AI261" i="2" s="1"/>
  <c r="AE260" i="2"/>
  <c r="AH260" i="2" s="1"/>
  <c r="AI260" i="2" s="1"/>
  <c r="AE259" i="2"/>
  <c r="AH259" i="2" s="1"/>
  <c r="AI259" i="2" s="1"/>
  <c r="AE258" i="2"/>
  <c r="AH258" i="2" s="1"/>
  <c r="AI258" i="2" s="1"/>
  <c r="AE257" i="2"/>
  <c r="AH257" i="2" s="1"/>
  <c r="AI257" i="2" s="1"/>
  <c r="AE256" i="2"/>
  <c r="AH256" i="2" s="1"/>
  <c r="AI256" i="2" s="1"/>
  <c r="AE255" i="2"/>
  <c r="AH255" i="2" s="1"/>
  <c r="AI255" i="2" s="1"/>
  <c r="AE254" i="2"/>
  <c r="AH254" i="2" s="1"/>
  <c r="AI254" i="2" s="1"/>
  <c r="AE253" i="2"/>
  <c r="AH253" i="2" s="1"/>
  <c r="AI253" i="2" s="1"/>
  <c r="AE252" i="2"/>
  <c r="AH252" i="2" s="1"/>
  <c r="AI252" i="2" s="1"/>
  <c r="AE251" i="2"/>
  <c r="AH251" i="2" s="1"/>
  <c r="AI251" i="2" s="1"/>
  <c r="AE250" i="2"/>
  <c r="AH250" i="2" s="1"/>
  <c r="AI250" i="2" s="1"/>
  <c r="AE249" i="2"/>
  <c r="AH249" i="2" s="1"/>
  <c r="AI249" i="2" s="1"/>
  <c r="AE248" i="2"/>
  <c r="AH248" i="2" s="1"/>
  <c r="AI248" i="2" s="1"/>
  <c r="AE247" i="2"/>
  <c r="AH247" i="2" s="1"/>
  <c r="AI247" i="2" s="1"/>
  <c r="AE246" i="2"/>
  <c r="AH246" i="2" s="1"/>
  <c r="AI246" i="2" s="1"/>
  <c r="AE245" i="2"/>
  <c r="AH245" i="2" s="1"/>
  <c r="AI245" i="2" s="1"/>
  <c r="AE244" i="2"/>
  <c r="AH244" i="2" s="1"/>
  <c r="AI244" i="2" s="1"/>
  <c r="AE243" i="2"/>
  <c r="AH243" i="2" s="1"/>
  <c r="AI243" i="2" s="1"/>
  <c r="AE242" i="2"/>
  <c r="AH242" i="2" s="1"/>
  <c r="AI242" i="2" s="1"/>
  <c r="AE241" i="2"/>
  <c r="AH241" i="2" s="1"/>
  <c r="AI241" i="2" s="1"/>
  <c r="AE240" i="2"/>
  <c r="AH240" i="2" s="1"/>
  <c r="AI240" i="2" s="1"/>
  <c r="AE239" i="2"/>
  <c r="AH239" i="2" s="1"/>
  <c r="AI239" i="2" s="1"/>
  <c r="AE238" i="2"/>
  <c r="AH238" i="2" s="1"/>
  <c r="AI238" i="2" s="1"/>
  <c r="AE237" i="2"/>
  <c r="AH237" i="2" s="1"/>
  <c r="AI237" i="2" s="1"/>
  <c r="AE236" i="2"/>
  <c r="AH236" i="2" s="1"/>
  <c r="AI236" i="2" s="1"/>
  <c r="AE235" i="2"/>
  <c r="AH235" i="2" s="1"/>
  <c r="AI235" i="2" s="1"/>
  <c r="AE234" i="2"/>
  <c r="AH234" i="2" s="1"/>
  <c r="AI234" i="2" s="1"/>
  <c r="AE233" i="2"/>
  <c r="AH233" i="2" s="1"/>
  <c r="AI233" i="2" s="1"/>
  <c r="AE232" i="2"/>
  <c r="AH232" i="2" s="1"/>
  <c r="AI232" i="2" s="1"/>
  <c r="AE231" i="2"/>
  <c r="AH231" i="2" s="1"/>
  <c r="AI231" i="2" s="1"/>
  <c r="AE230" i="2"/>
  <c r="AH230" i="2" s="1"/>
  <c r="AI230" i="2" s="1"/>
  <c r="AE229" i="2"/>
  <c r="AH229" i="2" s="1"/>
  <c r="AI229" i="2" s="1"/>
  <c r="AE228" i="2"/>
  <c r="AH228" i="2" s="1"/>
  <c r="AI228" i="2" s="1"/>
  <c r="AE227" i="2"/>
  <c r="AH227" i="2" s="1"/>
  <c r="AI227" i="2" s="1"/>
  <c r="AE226" i="2"/>
  <c r="AH226" i="2" s="1"/>
  <c r="AI226" i="2" s="1"/>
  <c r="AE225" i="2"/>
  <c r="AH225" i="2" s="1"/>
  <c r="AI225" i="2" s="1"/>
  <c r="AE224" i="2"/>
  <c r="AH224" i="2" s="1"/>
  <c r="AI224" i="2" s="1"/>
  <c r="AE223" i="2"/>
  <c r="AH223" i="2" s="1"/>
  <c r="AI223" i="2" s="1"/>
  <c r="AE222" i="2"/>
  <c r="AH222" i="2" s="1"/>
  <c r="AI222" i="2" s="1"/>
  <c r="AE221" i="2"/>
  <c r="AH221" i="2" s="1"/>
  <c r="AI221" i="2" s="1"/>
  <c r="AE220" i="2"/>
  <c r="AH220" i="2" s="1"/>
  <c r="AI220" i="2" s="1"/>
  <c r="AE219" i="2"/>
  <c r="AH219" i="2" s="1"/>
  <c r="AI219" i="2" s="1"/>
  <c r="AE218" i="2"/>
  <c r="AH218" i="2" s="1"/>
  <c r="AI218" i="2" s="1"/>
  <c r="AE217" i="2"/>
  <c r="AH217" i="2" s="1"/>
  <c r="AI217" i="2" s="1"/>
  <c r="AE216" i="2"/>
  <c r="AH216" i="2" s="1"/>
  <c r="AI216" i="2" s="1"/>
  <c r="AE215" i="2"/>
  <c r="AH215" i="2" s="1"/>
  <c r="AI215" i="2" s="1"/>
  <c r="AE214" i="2"/>
  <c r="AH214" i="2" s="1"/>
  <c r="AI214" i="2" s="1"/>
  <c r="AE213" i="2"/>
  <c r="AH213" i="2" s="1"/>
  <c r="AI213" i="2" s="1"/>
  <c r="AE212" i="2"/>
  <c r="AH212" i="2" s="1"/>
  <c r="AI212" i="2" s="1"/>
  <c r="AE211" i="2"/>
  <c r="AH211" i="2" s="1"/>
  <c r="AI211" i="2" s="1"/>
  <c r="AE210" i="2"/>
  <c r="AH210" i="2" s="1"/>
  <c r="AI210" i="2" s="1"/>
  <c r="AE209" i="2"/>
  <c r="AH209" i="2" s="1"/>
  <c r="AI209" i="2" s="1"/>
  <c r="AE208" i="2"/>
  <c r="AH208" i="2" s="1"/>
  <c r="AI208" i="2" s="1"/>
  <c r="AE207" i="2"/>
  <c r="AH207" i="2" s="1"/>
  <c r="AI207" i="2" s="1"/>
  <c r="AE206" i="2"/>
  <c r="AH206" i="2" s="1"/>
  <c r="AI206" i="2" s="1"/>
  <c r="AE205" i="2"/>
  <c r="AH205" i="2" s="1"/>
  <c r="AI205" i="2" s="1"/>
  <c r="AE204" i="2"/>
  <c r="AH204" i="2" s="1"/>
  <c r="AI204" i="2" s="1"/>
  <c r="AE203" i="2"/>
  <c r="AH203" i="2" s="1"/>
  <c r="AI203" i="2" s="1"/>
  <c r="AE202" i="2"/>
  <c r="AH202" i="2" s="1"/>
  <c r="AI202" i="2" s="1"/>
  <c r="AE201" i="2"/>
  <c r="AH201" i="2" s="1"/>
  <c r="AI201" i="2" s="1"/>
  <c r="AB7" i="2"/>
  <c r="E8" i="6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C9" i="2"/>
  <c r="AC11" i="2"/>
  <c r="AC12" i="2"/>
  <c r="AC13" i="2"/>
  <c r="AC6" i="2"/>
  <c r="AC17" i="2"/>
  <c r="AC16" i="2"/>
  <c r="D13" i="6"/>
  <c r="D14" i="6" s="1"/>
  <c r="AB11" i="2"/>
  <c r="AB10" i="2"/>
  <c r="AB9" i="2"/>
  <c r="AB5" i="2"/>
  <c r="AB6" i="2"/>
  <c r="AB12" i="2"/>
  <c r="AB13" i="2"/>
  <c r="AB14" i="2"/>
  <c r="AB15" i="2"/>
  <c r="E7" i="6"/>
  <c r="E10" i="6" s="1"/>
  <c r="E6" i="6"/>
  <c r="AF5" i="2"/>
  <c r="AE7" i="2"/>
  <c r="AF7" i="2"/>
  <c r="AE8" i="2"/>
  <c r="AF8" i="2"/>
  <c r="AE9" i="2"/>
  <c r="AF9" i="2"/>
  <c r="AE10" i="2"/>
  <c r="AF10" i="2"/>
  <c r="AE11" i="2"/>
  <c r="AF11" i="2"/>
  <c r="AE12" i="2"/>
  <c r="AF12" i="2"/>
  <c r="AE13" i="2"/>
  <c r="AF13" i="2"/>
  <c r="AG13" i="2" s="1"/>
  <c r="AE14" i="2"/>
  <c r="AF14" i="2"/>
  <c r="AE15" i="2"/>
  <c r="AF15" i="2"/>
  <c r="AE6" i="2"/>
  <c r="AF6" i="2"/>
  <c r="AE16" i="2"/>
  <c r="AF16" i="2"/>
  <c r="AE17" i="2"/>
  <c r="G11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6" i="2"/>
  <c r="G7" i="2"/>
  <c r="G8" i="2"/>
  <c r="G9" i="2"/>
  <c r="G10" i="2"/>
  <c r="AG12" i="2" l="1"/>
  <c r="E15" i="6"/>
  <c r="AG11" i="2"/>
  <c r="AG9" i="2"/>
  <c r="AG10" i="2"/>
  <c r="AG8" i="2"/>
  <c r="AG6" i="2"/>
  <c r="AG7" i="2"/>
  <c r="AG5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AH200" i="2"/>
  <c r="AI200" i="2" s="1"/>
  <c r="F200" i="2"/>
  <c r="AH199" i="2"/>
  <c r="AI199" i="2" s="1"/>
  <c r="F199" i="2"/>
  <c r="AH198" i="2"/>
  <c r="AI198" i="2" s="1"/>
  <c r="F198" i="2"/>
  <c r="AH197" i="2"/>
  <c r="AI197" i="2" s="1"/>
  <c r="F197" i="2"/>
  <c r="AH196" i="2"/>
  <c r="AI196" i="2" s="1"/>
  <c r="F196" i="2"/>
  <c r="AH195" i="2"/>
  <c r="AI195" i="2" s="1"/>
  <c r="F195" i="2"/>
  <c r="AH194" i="2"/>
  <c r="AI194" i="2" s="1"/>
  <c r="F194" i="2"/>
  <c r="AH193" i="2"/>
  <c r="AI193" i="2" s="1"/>
  <c r="F193" i="2"/>
  <c r="AH192" i="2"/>
  <c r="AI192" i="2" s="1"/>
  <c r="F192" i="2"/>
  <c r="AH191" i="2"/>
  <c r="AI191" i="2" s="1"/>
  <c r="F191" i="2"/>
  <c r="AH190" i="2"/>
  <c r="AI190" i="2" s="1"/>
  <c r="F190" i="2"/>
  <c r="AH189" i="2"/>
  <c r="AI189" i="2" s="1"/>
  <c r="F189" i="2"/>
  <c r="AH188" i="2"/>
  <c r="AI188" i="2" s="1"/>
  <c r="F188" i="2"/>
  <c r="AH187" i="2"/>
  <c r="AI187" i="2" s="1"/>
  <c r="F187" i="2"/>
  <c r="AH186" i="2"/>
  <c r="AI186" i="2" s="1"/>
  <c r="F186" i="2"/>
  <c r="AH185" i="2"/>
  <c r="AI185" i="2" s="1"/>
  <c r="F185" i="2"/>
  <c r="AH184" i="2"/>
  <c r="AI184" i="2" s="1"/>
  <c r="F184" i="2"/>
  <c r="AH183" i="2"/>
  <c r="AI183" i="2" s="1"/>
  <c r="F183" i="2"/>
  <c r="AH182" i="2"/>
  <c r="AI182" i="2" s="1"/>
  <c r="F182" i="2"/>
  <c r="AH181" i="2"/>
  <c r="AI181" i="2" s="1"/>
  <c r="F181" i="2"/>
  <c r="AH180" i="2"/>
  <c r="AI180" i="2" s="1"/>
  <c r="F180" i="2"/>
  <c r="AH179" i="2"/>
  <c r="AI179" i="2" s="1"/>
  <c r="F179" i="2"/>
  <c r="AH178" i="2"/>
  <c r="AI178" i="2" s="1"/>
  <c r="F178" i="2"/>
  <c r="AH177" i="2"/>
  <c r="AI177" i="2" s="1"/>
  <c r="F177" i="2"/>
  <c r="AH176" i="2"/>
  <c r="AI176" i="2" s="1"/>
  <c r="F176" i="2"/>
  <c r="AH175" i="2"/>
  <c r="AI175" i="2" s="1"/>
  <c r="F175" i="2"/>
  <c r="AH174" i="2"/>
  <c r="AI174" i="2" s="1"/>
  <c r="F174" i="2"/>
  <c r="AH173" i="2"/>
  <c r="AI173" i="2" s="1"/>
  <c r="F173" i="2"/>
  <c r="AH172" i="2"/>
  <c r="AI172" i="2" s="1"/>
  <c r="F172" i="2"/>
  <c r="AH171" i="2"/>
  <c r="AI171" i="2" s="1"/>
  <c r="F171" i="2"/>
  <c r="AH170" i="2"/>
  <c r="AI170" i="2" s="1"/>
  <c r="F170" i="2"/>
  <c r="AH169" i="2"/>
  <c r="AI169" i="2" s="1"/>
  <c r="F169" i="2"/>
  <c r="AH168" i="2"/>
  <c r="AI168" i="2" s="1"/>
  <c r="F168" i="2"/>
  <c r="AH167" i="2"/>
  <c r="AI167" i="2" s="1"/>
  <c r="F167" i="2"/>
  <c r="AH166" i="2"/>
  <c r="AI166" i="2" s="1"/>
  <c r="F166" i="2"/>
  <c r="AH165" i="2"/>
  <c r="AI165" i="2" s="1"/>
  <c r="F165" i="2"/>
  <c r="AH164" i="2"/>
  <c r="AI164" i="2" s="1"/>
  <c r="F164" i="2"/>
  <c r="AH163" i="2"/>
  <c r="AI163" i="2" s="1"/>
  <c r="F163" i="2"/>
  <c r="AH162" i="2"/>
  <c r="AI162" i="2" s="1"/>
  <c r="F162" i="2"/>
  <c r="AH161" i="2"/>
  <c r="AI161" i="2" s="1"/>
  <c r="F161" i="2"/>
  <c r="AH160" i="2"/>
  <c r="AI160" i="2" s="1"/>
  <c r="F160" i="2"/>
  <c r="AH159" i="2"/>
  <c r="AI159" i="2" s="1"/>
  <c r="F159" i="2"/>
  <c r="AH158" i="2"/>
  <c r="AI158" i="2" s="1"/>
  <c r="F158" i="2"/>
  <c r="AH157" i="2"/>
  <c r="AI157" i="2" s="1"/>
  <c r="F157" i="2"/>
  <c r="AH156" i="2"/>
  <c r="AI156" i="2" s="1"/>
  <c r="F156" i="2"/>
  <c r="AH155" i="2"/>
  <c r="AI155" i="2" s="1"/>
  <c r="F155" i="2"/>
  <c r="AH154" i="2"/>
  <c r="AI154" i="2" s="1"/>
  <c r="F154" i="2"/>
  <c r="AH153" i="2"/>
  <c r="AI153" i="2" s="1"/>
  <c r="F153" i="2"/>
  <c r="AH152" i="2"/>
  <c r="AI152" i="2" s="1"/>
  <c r="F152" i="2"/>
  <c r="AH151" i="2"/>
  <c r="AI151" i="2" s="1"/>
  <c r="F151" i="2"/>
  <c r="AH150" i="2"/>
  <c r="AI150" i="2" s="1"/>
  <c r="F150" i="2"/>
  <c r="AH149" i="2"/>
  <c r="AI149" i="2" s="1"/>
  <c r="F149" i="2"/>
  <c r="AH148" i="2"/>
  <c r="AI148" i="2" s="1"/>
  <c r="F148" i="2"/>
  <c r="AH147" i="2"/>
  <c r="AI147" i="2" s="1"/>
  <c r="F147" i="2"/>
  <c r="AH146" i="2"/>
  <c r="AI146" i="2" s="1"/>
  <c r="F146" i="2"/>
  <c r="AH145" i="2"/>
  <c r="AI145" i="2" s="1"/>
  <c r="F145" i="2"/>
  <c r="AH144" i="2"/>
  <c r="AI144" i="2" s="1"/>
  <c r="F144" i="2"/>
  <c r="AH143" i="2"/>
  <c r="AI143" i="2" s="1"/>
  <c r="F143" i="2"/>
  <c r="AH142" i="2"/>
  <c r="AI142" i="2" s="1"/>
  <c r="F142" i="2"/>
  <c r="AH141" i="2"/>
  <c r="AI141" i="2" s="1"/>
  <c r="F141" i="2"/>
  <c r="AH140" i="2"/>
  <c r="AI140" i="2" s="1"/>
  <c r="F140" i="2"/>
  <c r="AH139" i="2"/>
  <c r="AI139" i="2" s="1"/>
  <c r="F139" i="2"/>
  <c r="AH138" i="2"/>
  <c r="AI138" i="2" s="1"/>
  <c r="F138" i="2"/>
  <c r="AH137" i="2"/>
  <c r="AI137" i="2" s="1"/>
  <c r="F137" i="2"/>
  <c r="AH136" i="2"/>
  <c r="AI136" i="2" s="1"/>
  <c r="F136" i="2"/>
  <c r="AH135" i="2"/>
  <c r="AI135" i="2" s="1"/>
  <c r="F135" i="2"/>
  <c r="AH134" i="2"/>
  <c r="AI134" i="2" s="1"/>
  <c r="F134" i="2"/>
  <c r="AH133" i="2"/>
  <c r="AI133" i="2" s="1"/>
  <c r="F133" i="2"/>
  <c r="AH132" i="2"/>
  <c r="AI132" i="2" s="1"/>
  <c r="F132" i="2"/>
  <c r="AH131" i="2"/>
  <c r="AI131" i="2" s="1"/>
  <c r="F131" i="2"/>
  <c r="AH130" i="2"/>
  <c r="AI130" i="2" s="1"/>
  <c r="F130" i="2"/>
  <c r="AH129" i="2"/>
  <c r="AI129" i="2" s="1"/>
  <c r="F129" i="2"/>
  <c r="AH128" i="2"/>
  <c r="AI128" i="2" s="1"/>
  <c r="F128" i="2"/>
  <c r="AH127" i="2"/>
  <c r="AI127" i="2" s="1"/>
  <c r="F127" i="2"/>
  <c r="AH126" i="2"/>
  <c r="AI126" i="2" s="1"/>
  <c r="F126" i="2"/>
  <c r="AH125" i="2"/>
  <c r="AI125" i="2" s="1"/>
  <c r="F125" i="2"/>
  <c r="AH124" i="2"/>
  <c r="AI124" i="2" s="1"/>
  <c r="F124" i="2"/>
  <c r="AH123" i="2"/>
  <c r="AI123" i="2" s="1"/>
  <c r="F123" i="2"/>
  <c r="AH122" i="2"/>
  <c r="AI122" i="2" s="1"/>
  <c r="F122" i="2"/>
  <c r="AH121" i="2"/>
  <c r="AI121" i="2" s="1"/>
  <c r="F121" i="2"/>
  <c r="AH120" i="2"/>
  <c r="AI120" i="2" s="1"/>
  <c r="F120" i="2"/>
  <c r="AH119" i="2"/>
  <c r="AI119" i="2" s="1"/>
  <c r="F119" i="2"/>
  <c r="AH118" i="2"/>
  <c r="AI118" i="2" s="1"/>
  <c r="F118" i="2"/>
  <c r="AH117" i="2"/>
  <c r="AI117" i="2" s="1"/>
  <c r="F117" i="2"/>
  <c r="AH116" i="2"/>
  <c r="AI116" i="2" s="1"/>
  <c r="F116" i="2"/>
  <c r="AH115" i="2"/>
  <c r="AI115" i="2" s="1"/>
  <c r="F115" i="2"/>
  <c r="AH114" i="2"/>
  <c r="AI114" i="2" s="1"/>
  <c r="F114" i="2"/>
  <c r="AH113" i="2"/>
  <c r="AI113" i="2" s="1"/>
  <c r="F113" i="2"/>
  <c r="AH112" i="2"/>
  <c r="AI112" i="2" s="1"/>
  <c r="F112" i="2"/>
  <c r="AH111" i="2"/>
  <c r="AI111" i="2" s="1"/>
  <c r="F111" i="2"/>
  <c r="AH110" i="2"/>
  <c r="AI110" i="2" s="1"/>
  <c r="F110" i="2"/>
  <c r="AH109" i="2"/>
  <c r="AI109" i="2" s="1"/>
  <c r="F109" i="2"/>
  <c r="AH108" i="2"/>
  <c r="AI108" i="2" s="1"/>
  <c r="F108" i="2"/>
  <c r="AH107" i="2"/>
  <c r="AI107" i="2" s="1"/>
  <c r="F107" i="2"/>
  <c r="AH106" i="2"/>
  <c r="AI106" i="2" s="1"/>
  <c r="F106" i="2"/>
  <c r="AH105" i="2"/>
  <c r="AI105" i="2" s="1"/>
  <c r="F105" i="2"/>
  <c r="AH104" i="2"/>
  <c r="AI104" i="2" s="1"/>
  <c r="F104" i="2"/>
  <c r="AH103" i="2"/>
  <c r="AI103" i="2" s="1"/>
  <c r="F103" i="2"/>
  <c r="AH102" i="2"/>
  <c r="AI102" i="2" s="1"/>
  <c r="F102" i="2"/>
  <c r="AH101" i="2"/>
  <c r="AI101" i="2" s="1"/>
  <c r="F101" i="2"/>
  <c r="AH100" i="2"/>
  <c r="AI100" i="2" s="1"/>
  <c r="F100" i="2"/>
  <c r="AH99" i="2"/>
  <c r="AI99" i="2" s="1"/>
  <c r="F99" i="2"/>
  <c r="AH98" i="2"/>
  <c r="AI98" i="2" s="1"/>
  <c r="F98" i="2"/>
  <c r="AH97" i="2"/>
  <c r="AI97" i="2" s="1"/>
  <c r="F97" i="2"/>
  <c r="AH96" i="2"/>
  <c r="AI96" i="2" s="1"/>
  <c r="F96" i="2"/>
  <c r="AH95" i="2"/>
  <c r="AI95" i="2" s="1"/>
  <c r="F95" i="2"/>
  <c r="AH94" i="2"/>
  <c r="AI94" i="2" s="1"/>
  <c r="F94" i="2"/>
  <c r="AH93" i="2"/>
  <c r="AI93" i="2" s="1"/>
  <c r="F93" i="2"/>
  <c r="AH92" i="2"/>
  <c r="AI92" i="2" s="1"/>
  <c r="F92" i="2"/>
  <c r="AH91" i="2"/>
  <c r="AI91" i="2" s="1"/>
  <c r="F91" i="2"/>
  <c r="AH90" i="2"/>
  <c r="AI90" i="2" s="1"/>
  <c r="F90" i="2"/>
  <c r="AH89" i="2"/>
  <c r="AI89" i="2" s="1"/>
  <c r="F89" i="2"/>
  <c r="AH88" i="2"/>
  <c r="AI88" i="2" s="1"/>
  <c r="F88" i="2"/>
  <c r="AH87" i="2"/>
  <c r="AI87" i="2" s="1"/>
  <c r="F87" i="2"/>
  <c r="AH86" i="2"/>
  <c r="AI86" i="2" s="1"/>
  <c r="F86" i="2"/>
  <c r="AH85" i="2"/>
  <c r="AI85" i="2" s="1"/>
  <c r="F85" i="2"/>
  <c r="AH84" i="2"/>
  <c r="AI84" i="2" s="1"/>
  <c r="F84" i="2"/>
  <c r="AH83" i="2"/>
  <c r="AI83" i="2" s="1"/>
  <c r="F83" i="2"/>
  <c r="AH82" i="2"/>
  <c r="AI82" i="2" s="1"/>
  <c r="F82" i="2"/>
  <c r="AH81" i="2"/>
  <c r="AI81" i="2" s="1"/>
  <c r="F81" i="2"/>
  <c r="AH80" i="2"/>
  <c r="AI80" i="2" s="1"/>
  <c r="F80" i="2"/>
  <c r="AH79" i="2"/>
  <c r="AI79" i="2" s="1"/>
  <c r="F79" i="2"/>
  <c r="AH78" i="2"/>
  <c r="AI78" i="2" s="1"/>
  <c r="F78" i="2"/>
  <c r="AH77" i="2"/>
  <c r="AI77" i="2" s="1"/>
  <c r="F77" i="2"/>
  <c r="AH76" i="2"/>
  <c r="AI76" i="2" s="1"/>
  <c r="F76" i="2"/>
  <c r="AH75" i="2"/>
  <c r="AI75" i="2" s="1"/>
  <c r="F75" i="2"/>
  <c r="AH74" i="2"/>
  <c r="AI74" i="2" s="1"/>
  <c r="F74" i="2"/>
  <c r="AH73" i="2"/>
  <c r="AI73" i="2" s="1"/>
  <c r="F73" i="2"/>
  <c r="AH72" i="2"/>
  <c r="AI72" i="2" s="1"/>
  <c r="F72" i="2"/>
  <c r="AH71" i="2"/>
  <c r="AI71" i="2" s="1"/>
  <c r="F71" i="2"/>
  <c r="AH70" i="2"/>
  <c r="AI70" i="2" s="1"/>
  <c r="F70" i="2"/>
  <c r="AH69" i="2"/>
  <c r="AI69" i="2" s="1"/>
  <c r="F69" i="2"/>
  <c r="AH68" i="2"/>
  <c r="AI68" i="2" s="1"/>
  <c r="F68" i="2"/>
  <c r="AH67" i="2"/>
  <c r="AI67" i="2" s="1"/>
  <c r="F67" i="2"/>
  <c r="AH66" i="2"/>
  <c r="AI66" i="2" s="1"/>
  <c r="F66" i="2"/>
  <c r="AH65" i="2"/>
  <c r="AI65" i="2" s="1"/>
  <c r="F65" i="2"/>
  <c r="AH64" i="2"/>
  <c r="AI64" i="2" s="1"/>
  <c r="F64" i="2"/>
  <c r="AH63" i="2"/>
  <c r="AI63" i="2" s="1"/>
  <c r="F63" i="2"/>
  <c r="AH62" i="2"/>
  <c r="AI62" i="2" s="1"/>
  <c r="F62" i="2"/>
  <c r="AH61" i="2"/>
  <c r="AI61" i="2" s="1"/>
  <c r="F61" i="2"/>
  <c r="AH60" i="2"/>
  <c r="AI60" i="2" s="1"/>
  <c r="F60" i="2"/>
  <c r="AH59" i="2"/>
  <c r="AI59" i="2" s="1"/>
  <c r="F59" i="2"/>
  <c r="AH58" i="2"/>
  <c r="AI58" i="2" s="1"/>
  <c r="F58" i="2"/>
  <c r="AH57" i="2"/>
  <c r="AI57" i="2" s="1"/>
  <c r="F57" i="2"/>
  <c r="AH56" i="2"/>
  <c r="AI56" i="2" s="1"/>
  <c r="F56" i="2"/>
  <c r="AH55" i="2"/>
  <c r="AI55" i="2" s="1"/>
  <c r="F55" i="2"/>
  <c r="AH54" i="2"/>
  <c r="AI54" i="2" s="1"/>
  <c r="F54" i="2"/>
  <c r="AH53" i="2"/>
  <c r="AI53" i="2" s="1"/>
  <c r="F53" i="2"/>
  <c r="AH52" i="2"/>
  <c r="AI52" i="2" s="1"/>
  <c r="F52" i="2"/>
  <c r="AH51" i="2"/>
  <c r="AI51" i="2" s="1"/>
  <c r="F51" i="2"/>
  <c r="AH50" i="2"/>
  <c r="AI50" i="2" s="1"/>
  <c r="F50" i="2"/>
  <c r="AH49" i="2"/>
  <c r="AI49" i="2" s="1"/>
  <c r="F49" i="2"/>
  <c r="AH48" i="2"/>
  <c r="AI48" i="2" s="1"/>
  <c r="F48" i="2"/>
  <c r="AH47" i="2"/>
  <c r="AI47" i="2" s="1"/>
  <c r="F47" i="2"/>
  <c r="AH46" i="2"/>
  <c r="AI46" i="2" s="1"/>
  <c r="F46" i="2"/>
  <c r="AH45" i="2"/>
  <c r="AI45" i="2" s="1"/>
  <c r="F45" i="2"/>
  <c r="AH44" i="2"/>
  <c r="AI44" i="2" s="1"/>
  <c r="F44" i="2"/>
  <c r="AH43" i="2"/>
  <c r="AI43" i="2" s="1"/>
  <c r="F43" i="2"/>
  <c r="AH42" i="2"/>
  <c r="AI42" i="2" s="1"/>
  <c r="F42" i="2"/>
  <c r="AH41" i="2"/>
  <c r="AI41" i="2" s="1"/>
  <c r="F41" i="2"/>
  <c r="AH40" i="2"/>
  <c r="AI40" i="2" s="1"/>
  <c r="F40" i="2"/>
  <c r="AH39" i="2"/>
  <c r="AI39" i="2" s="1"/>
  <c r="F39" i="2"/>
  <c r="AH38" i="2"/>
  <c r="AI38" i="2" s="1"/>
  <c r="F38" i="2"/>
  <c r="AH37" i="2"/>
  <c r="AI37" i="2" s="1"/>
  <c r="F37" i="2"/>
  <c r="AH36" i="2"/>
  <c r="AI36" i="2" s="1"/>
  <c r="F36" i="2"/>
  <c r="AH35" i="2"/>
  <c r="AI35" i="2" s="1"/>
  <c r="F35" i="2"/>
  <c r="AH34" i="2"/>
  <c r="AI34" i="2" s="1"/>
  <c r="F34" i="2"/>
  <c r="AH33" i="2"/>
  <c r="AI33" i="2" s="1"/>
  <c r="F33" i="2"/>
  <c r="AH32" i="2"/>
  <c r="AI32" i="2" s="1"/>
  <c r="F32" i="2"/>
  <c r="AH31" i="2"/>
  <c r="AI31" i="2" s="1"/>
  <c r="F31" i="2"/>
  <c r="AH30" i="2"/>
  <c r="AI30" i="2" s="1"/>
  <c r="F30" i="2"/>
  <c r="AH29" i="2"/>
  <c r="AI29" i="2" s="1"/>
  <c r="F29" i="2"/>
  <c r="AH28" i="2"/>
  <c r="AI28" i="2" s="1"/>
  <c r="F28" i="2"/>
  <c r="AH27" i="2"/>
  <c r="AI27" i="2" s="1"/>
  <c r="F27" i="2"/>
  <c r="AH26" i="2"/>
  <c r="AI26" i="2" s="1"/>
  <c r="F26" i="2"/>
  <c r="AH25" i="2"/>
  <c r="AI25" i="2" s="1"/>
  <c r="F25" i="2"/>
  <c r="AH24" i="2"/>
  <c r="AI24" i="2" s="1"/>
  <c r="F24" i="2"/>
  <c r="AH23" i="2"/>
  <c r="AI23" i="2" s="1"/>
  <c r="F23" i="2"/>
  <c r="AH22" i="2"/>
  <c r="AI22" i="2" s="1"/>
  <c r="F22" i="2"/>
  <c r="AH21" i="2"/>
  <c r="AI21" i="2" s="1"/>
  <c r="F21" i="2"/>
  <c r="AH20" i="2"/>
  <c r="AI20" i="2" s="1"/>
  <c r="F20" i="2"/>
  <c r="AH19" i="2"/>
  <c r="AI19" i="2" s="1"/>
  <c r="F19" i="2"/>
  <c r="AH18" i="2"/>
  <c r="AI18" i="2" s="1"/>
  <c r="F18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E13" i="6"/>
  <c r="E14" i="6" s="1"/>
  <c r="AH5" i="2"/>
  <c r="T5" i="2" s="1"/>
  <c r="AH6" i="2"/>
  <c r="AH12" i="2"/>
  <c r="AH11" i="2"/>
  <c r="T11" i="2" s="1"/>
  <c r="AH10" i="2"/>
  <c r="T10" i="2" s="1"/>
  <c r="AH9" i="2"/>
  <c r="T9" i="2" s="1"/>
  <c r="AH14" i="2"/>
  <c r="AH13" i="2"/>
  <c r="AV13" i="2" s="1"/>
  <c r="AH15" i="2"/>
  <c r="AH8" i="2"/>
  <c r="T8" i="2" s="1"/>
  <c r="AH7" i="2"/>
  <c r="AH16" i="2"/>
  <c r="AH17" i="2"/>
  <c r="T7" i="2" l="1"/>
  <c r="AV7" i="2" s="1"/>
  <c r="T6" i="2"/>
  <c r="AV6" i="2" s="1"/>
  <c r="AV12" i="2"/>
  <c r="AV11" i="2"/>
  <c r="AV10" i="2"/>
  <c r="AV9" i="2"/>
  <c r="AV8" i="2"/>
  <c r="AV5" i="2"/>
  <c r="AI5" i="2"/>
  <c r="U5" i="2" s="1"/>
  <c r="AI16" i="2"/>
  <c r="C16" i="2" s="1"/>
  <c r="AI7" i="2"/>
  <c r="U7" i="2" s="1"/>
  <c r="AI8" i="2"/>
  <c r="U8" i="2" s="1"/>
  <c r="AI15" i="2"/>
  <c r="C15" i="2" s="1"/>
  <c r="AI13" i="2"/>
  <c r="AI14" i="2"/>
  <c r="C14" i="2" s="1"/>
  <c r="AI9" i="2"/>
  <c r="U9" i="2" s="1"/>
  <c r="AI10" i="2"/>
  <c r="U10" i="2" s="1"/>
  <c r="AI11" i="2"/>
  <c r="U11" i="2" s="1"/>
  <c r="AI12" i="2"/>
  <c r="AI6" i="2"/>
  <c r="U6" i="2" s="1"/>
  <c r="AI17" i="2"/>
  <c r="C5" i="2"/>
  <c r="C13" i="2"/>
  <c r="H13" i="2" l="1"/>
  <c r="AW13" i="2"/>
  <c r="H6" i="2"/>
  <c r="AW6" i="2"/>
  <c r="H7" i="2"/>
  <c r="AW7" i="2"/>
  <c r="H5" i="2"/>
  <c r="AW5" i="2"/>
  <c r="AW9" i="2"/>
  <c r="AW8" i="2"/>
  <c r="C7" i="2"/>
  <c r="C17" i="2"/>
  <c r="C6" i="2"/>
  <c r="F5" i="2"/>
  <c r="F7" i="2"/>
  <c r="F6" i="2"/>
  <c r="F16" i="2"/>
  <c r="H12" i="2" l="1"/>
  <c r="AW12" i="2"/>
  <c r="C12" i="2"/>
  <c r="H11" i="2"/>
  <c r="AW11" i="2"/>
  <c r="C11" i="2"/>
  <c r="H10" i="2"/>
  <c r="AW10" i="2"/>
  <c r="C10" i="2"/>
  <c r="H9" i="2"/>
  <c r="C9" i="2"/>
  <c r="H8" i="2"/>
  <c r="C8" i="2"/>
  <c r="F11" i="2"/>
  <c r="F13" i="2"/>
  <c r="F14" i="2"/>
  <c r="F15" i="2"/>
  <c r="F17" i="2"/>
  <c r="F12" i="2" l="1"/>
  <c r="F10" i="2"/>
  <c r="F9" i="2"/>
  <c r="F8" i="2"/>
  <c r="C13" i="5" l="1"/>
  <c r="C15" i="5"/>
  <c r="C14" i="5"/>
  <c r="C5013" i="5"/>
  <c r="C5012" i="5"/>
  <c r="C5011" i="5"/>
  <c r="C5010" i="5"/>
  <c r="C5009" i="5"/>
  <c r="C5008" i="5"/>
  <c r="C5007" i="5"/>
  <c r="C5006" i="5"/>
  <c r="C5005" i="5"/>
  <c r="C5004" i="5"/>
  <c r="C5003" i="5"/>
  <c r="C5002" i="5"/>
  <c r="C5001" i="5"/>
  <c r="C5000" i="5"/>
  <c r="C4999" i="5"/>
  <c r="C4998" i="5"/>
  <c r="C4997" i="5"/>
  <c r="C4996" i="5"/>
  <c r="C4995" i="5"/>
  <c r="C4994" i="5"/>
  <c r="C4993" i="5"/>
  <c r="C4992" i="5"/>
  <c r="C4991" i="5"/>
  <c r="C4990" i="5"/>
  <c r="C4989" i="5"/>
  <c r="C4988" i="5"/>
  <c r="C4987" i="5"/>
  <c r="C4986" i="5"/>
  <c r="C4985" i="5"/>
  <c r="C4984" i="5"/>
  <c r="C4983" i="5"/>
  <c r="C4982" i="5"/>
  <c r="C4981" i="5"/>
  <c r="C4980" i="5"/>
  <c r="C4979" i="5"/>
  <c r="C4978" i="5"/>
  <c r="C4977" i="5"/>
  <c r="C4976" i="5"/>
  <c r="C4975" i="5"/>
  <c r="C4974" i="5"/>
  <c r="C4973" i="5"/>
  <c r="C4972" i="5"/>
  <c r="C4971" i="5"/>
  <c r="C4970" i="5"/>
  <c r="C4969" i="5"/>
  <c r="C4968" i="5"/>
  <c r="C4967" i="5"/>
  <c r="C4966" i="5"/>
  <c r="C4965" i="5"/>
  <c r="C4964" i="5"/>
  <c r="C4963" i="5"/>
  <c r="C4962" i="5"/>
  <c r="C4961" i="5"/>
  <c r="C4960" i="5"/>
  <c r="C4959" i="5"/>
  <c r="C4958" i="5"/>
  <c r="C4957" i="5"/>
  <c r="C4956" i="5"/>
  <c r="C4955" i="5"/>
  <c r="C4954" i="5"/>
  <c r="C4953" i="5"/>
  <c r="C4952" i="5"/>
  <c r="C4951" i="5"/>
  <c r="C4950" i="5"/>
  <c r="C4949" i="5"/>
  <c r="C4948" i="5"/>
  <c r="C4947" i="5"/>
  <c r="C4946" i="5"/>
  <c r="C4945" i="5"/>
  <c r="C4944" i="5"/>
  <c r="C4943" i="5"/>
  <c r="C4942" i="5"/>
  <c r="C4941" i="5"/>
  <c r="C4940" i="5"/>
  <c r="C4939" i="5"/>
  <c r="C4938" i="5"/>
  <c r="C4937" i="5"/>
  <c r="C4936" i="5"/>
  <c r="C4935" i="5"/>
  <c r="C4934" i="5"/>
  <c r="C4933" i="5"/>
  <c r="C4932" i="5"/>
  <c r="C4931" i="5"/>
  <c r="C4930" i="5"/>
  <c r="C4929" i="5"/>
  <c r="C4928" i="5"/>
  <c r="C4927" i="5"/>
  <c r="C4926" i="5"/>
  <c r="C4925" i="5"/>
  <c r="C4924" i="5"/>
  <c r="C4923" i="5"/>
  <c r="C4922" i="5"/>
  <c r="C4921" i="5"/>
  <c r="C4920" i="5"/>
  <c r="C4919" i="5"/>
  <c r="C4918" i="5"/>
  <c r="C4917" i="5"/>
  <c r="C4916" i="5"/>
  <c r="C4915" i="5"/>
  <c r="C4914" i="5"/>
  <c r="C4913" i="5"/>
  <c r="C4912" i="5"/>
  <c r="C4911" i="5"/>
  <c r="C4910" i="5"/>
  <c r="C4909" i="5"/>
  <c r="C4908" i="5"/>
  <c r="C4907" i="5"/>
  <c r="C4906" i="5"/>
  <c r="C4905" i="5"/>
  <c r="C4904" i="5"/>
  <c r="C4903" i="5"/>
  <c r="C4902" i="5"/>
  <c r="C4901" i="5"/>
  <c r="C4900" i="5"/>
  <c r="C4899" i="5"/>
  <c r="C4898" i="5"/>
  <c r="C4897" i="5"/>
  <c r="C4896" i="5"/>
  <c r="C4895" i="5"/>
  <c r="C4894" i="5"/>
  <c r="C4893" i="5"/>
  <c r="C4892" i="5"/>
  <c r="C4891" i="5"/>
  <c r="C4890" i="5"/>
  <c r="C4889" i="5"/>
  <c r="C4888" i="5"/>
  <c r="C4887" i="5"/>
  <c r="C4886" i="5"/>
  <c r="C4885" i="5"/>
  <c r="C4884" i="5"/>
  <c r="C4883" i="5"/>
  <c r="C4882" i="5"/>
  <c r="C4881" i="5"/>
  <c r="C4880" i="5"/>
  <c r="C4879" i="5"/>
  <c r="C4878" i="5"/>
  <c r="C4877" i="5"/>
  <c r="C4876" i="5"/>
  <c r="C4875" i="5"/>
  <c r="C4874" i="5"/>
  <c r="C4873" i="5"/>
  <c r="C4872" i="5"/>
  <c r="C4871" i="5"/>
  <c r="C4870" i="5"/>
  <c r="C4869" i="5"/>
  <c r="C4868" i="5"/>
  <c r="C4867" i="5"/>
  <c r="C4866" i="5"/>
  <c r="C4865" i="5"/>
  <c r="C4864" i="5"/>
  <c r="C4863" i="5"/>
  <c r="C4862" i="5"/>
  <c r="C4861" i="5"/>
  <c r="C4860" i="5"/>
  <c r="C4859" i="5"/>
  <c r="C4858" i="5"/>
  <c r="C4857" i="5"/>
  <c r="C4856" i="5"/>
  <c r="C4855" i="5"/>
  <c r="C4854" i="5"/>
  <c r="C4853" i="5"/>
  <c r="C4852" i="5"/>
  <c r="C4851" i="5"/>
  <c r="C4850" i="5"/>
  <c r="C4849" i="5"/>
  <c r="C4848" i="5"/>
  <c r="C4847" i="5"/>
  <c r="C4846" i="5"/>
  <c r="C4845" i="5"/>
  <c r="C4844" i="5"/>
  <c r="C4843" i="5"/>
  <c r="C4842" i="5"/>
  <c r="C4841" i="5"/>
  <c r="C4840" i="5"/>
  <c r="C4839" i="5"/>
  <c r="C4838" i="5"/>
  <c r="C4837" i="5"/>
  <c r="C4836" i="5"/>
  <c r="C4835" i="5"/>
  <c r="C4834" i="5"/>
  <c r="C4833" i="5"/>
  <c r="C4832" i="5"/>
  <c r="C4831" i="5"/>
  <c r="C4830" i="5"/>
  <c r="C4829" i="5"/>
  <c r="C4828" i="5"/>
  <c r="C4827" i="5"/>
  <c r="C4826" i="5"/>
  <c r="C4825" i="5"/>
  <c r="C4824" i="5"/>
  <c r="C4823" i="5"/>
  <c r="C4822" i="5"/>
  <c r="C4821" i="5"/>
  <c r="C4820" i="5"/>
  <c r="C4819" i="5"/>
  <c r="C4818" i="5"/>
  <c r="C4817" i="5"/>
  <c r="C4816" i="5"/>
  <c r="C4815" i="5"/>
  <c r="C4814" i="5"/>
  <c r="C4813" i="5"/>
  <c r="C4812" i="5"/>
  <c r="C4811" i="5"/>
  <c r="C4810" i="5"/>
  <c r="C4809" i="5"/>
  <c r="C4808" i="5"/>
  <c r="C4807" i="5"/>
  <c r="C4806" i="5"/>
  <c r="C4805" i="5"/>
  <c r="C4804" i="5"/>
  <c r="C4803" i="5"/>
  <c r="C4802" i="5"/>
  <c r="C4801" i="5"/>
  <c r="C4800" i="5"/>
  <c r="C4799" i="5"/>
  <c r="C4798" i="5"/>
  <c r="C4797" i="5"/>
  <c r="C4796" i="5"/>
  <c r="C4795" i="5"/>
  <c r="C4794" i="5"/>
  <c r="C4793" i="5"/>
  <c r="C4792" i="5"/>
  <c r="C4791" i="5"/>
  <c r="C4790" i="5"/>
  <c r="C4789" i="5"/>
  <c r="C4788" i="5"/>
  <c r="C4787" i="5"/>
  <c r="C4786" i="5"/>
  <c r="C4785" i="5"/>
  <c r="C4784" i="5"/>
  <c r="C4783" i="5"/>
  <c r="C4782" i="5"/>
  <c r="C4781" i="5"/>
  <c r="C4780" i="5"/>
  <c r="C4779" i="5"/>
  <c r="C4778" i="5"/>
  <c r="C4777" i="5"/>
  <c r="C4776" i="5"/>
  <c r="C4775" i="5"/>
  <c r="C4774" i="5"/>
  <c r="C4773" i="5"/>
  <c r="C4772" i="5"/>
  <c r="C4771" i="5"/>
  <c r="C4770" i="5"/>
  <c r="C4769" i="5"/>
  <c r="C4768" i="5"/>
  <c r="C4767" i="5"/>
  <c r="C4766" i="5"/>
  <c r="C4765" i="5"/>
  <c r="C4764" i="5"/>
  <c r="C4763" i="5"/>
  <c r="C4762" i="5"/>
  <c r="C4761" i="5"/>
  <c r="C4760" i="5"/>
  <c r="C4759" i="5"/>
  <c r="C4758" i="5"/>
  <c r="C4757" i="5"/>
  <c r="C4756" i="5"/>
  <c r="C4755" i="5"/>
  <c r="C4754" i="5"/>
  <c r="C4753" i="5"/>
  <c r="C4752" i="5"/>
  <c r="C4751" i="5"/>
  <c r="C4750" i="5"/>
  <c r="C4749" i="5"/>
  <c r="C4748" i="5"/>
  <c r="C4747" i="5"/>
  <c r="C4746" i="5"/>
  <c r="C4745" i="5"/>
  <c r="C4744" i="5"/>
  <c r="C4743" i="5"/>
  <c r="C4742" i="5"/>
  <c r="C4741" i="5"/>
  <c r="C4740" i="5"/>
  <c r="C4739" i="5"/>
  <c r="C4738" i="5"/>
  <c r="C4737" i="5"/>
  <c r="C4736" i="5"/>
  <c r="C4735" i="5"/>
  <c r="C4734" i="5"/>
  <c r="C4733" i="5"/>
  <c r="C4732" i="5"/>
  <c r="C4731" i="5"/>
  <c r="C4730" i="5"/>
  <c r="C4729" i="5"/>
  <c r="C4728" i="5"/>
  <c r="C4727" i="5"/>
  <c r="C4726" i="5"/>
  <c r="C4725" i="5"/>
  <c r="C4724" i="5"/>
  <c r="C4723" i="5"/>
  <c r="C4722" i="5"/>
  <c r="C4721" i="5"/>
  <c r="C4720" i="5"/>
  <c r="C4719" i="5"/>
  <c r="C4718" i="5"/>
  <c r="C4717" i="5"/>
  <c r="C4716" i="5"/>
  <c r="C4715" i="5"/>
  <c r="C4714" i="5"/>
  <c r="C4713" i="5"/>
  <c r="C4712" i="5"/>
  <c r="C4711" i="5"/>
  <c r="C4710" i="5"/>
  <c r="C4709" i="5"/>
  <c r="C4708" i="5"/>
  <c r="C4707" i="5"/>
  <c r="C4706" i="5"/>
  <c r="C4705" i="5"/>
  <c r="C4704" i="5"/>
  <c r="C4703" i="5"/>
  <c r="C4702" i="5"/>
  <c r="C4701" i="5"/>
  <c r="C4700" i="5"/>
  <c r="C4699" i="5"/>
  <c r="C4698" i="5"/>
  <c r="C4697" i="5"/>
  <c r="C4696" i="5"/>
  <c r="C4695" i="5"/>
  <c r="C4694" i="5"/>
  <c r="C4693" i="5"/>
  <c r="C4692" i="5"/>
  <c r="C4691" i="5"/>
  <c r="C4690" i="5"/>
  <c r="C4689" i="5"/>
  <c r="C4688" i="5"/>
  <c r="C4687" i="5"/>
  <c r="C4686" i="5"/>
  <c r="C4685" i="5"/>
  <c r="C4684" i="5"/>
  <c r="C4683" i="5"/>
  <c r="C4682" i="5"/>
  <c r="C4681" i="5"/>
  <c r="C4680" i="5"/>
  <c r="C4679" i="5"/>
  <c r="C4678" i="5"/>
  <c r="C4677" i="5"/>
  <c r="C4676" i="5"/>
  <c r="C4675" i="5"/>
  <c r="C4674" i="5"/>
  <c r="C4673" i="5"/>
  <c r="C4672" i="5"/>
  <c r="C4671" i="5"/>
  <c r="C4670" i="5"/>
  <c r="C4669" i="5"/>
  <c r="C4668" i="5"/>
  <c r="C4667" i="5"/>
  <c r="C4666" i="5"/>
  <c r="C4665" i="5"/>
  <c r="C4664" i="5"/>
  <c r="C4663" i="5"/>
  <c r="C4662" i="5"/>
  <c r="C4661" i="5"/>
  <c r="C4660" i="5"/>
  <c r="C4659" i="5"/>
  <c r="C4658" i="5"/>
  <c r="C4657" i="5"/>
  <c r="C4656" i="5"/>
  <c r="C4655" i="5"/>
  <c r="C4654" i="5"/>
  <c r="C4653" i="5"/>
  <c r="C4652" i="5"/>
  <c r="C4651" i="5"/>
  <c r="C4650" i="5"/>
  <c r="C4649" i="5"/>
  <c r="C4648" i="5"/>
  <c r="C4647" i="5"/>
  <c r="C4646" i="5"/>
  <c r="C4645" i="5"/>
  <c r="C4644" i="5"/>
  <c r="C4643" i="5"/>
  <c r="C4642" i="5"/>
  <c r="C4641" i="5"/>
  <c r="C4640" i="5"/>
  <c r="C4639" i="5"/>
  <c r="C4638" i="5"/>
  <c r="C4637" i="5"/>
  <c r="C4636" i="5"/>
  <c r="C4635" i="5"/>
  <c r="C4634" i="5"/>
  <c r="C4633" i="5"/>
  <c r="C4632" i="5"/>
  <c r="C4631" i="5"/>
  <c r="C4630" i="5"/>
  <c r="C4629" i="5"/>
  <c r="C4628" i="5"/>
  <c r="C4627" i="5"/>
  <c r="C4626" i="5"/>
  <c r="C4625" i="5"/>
  <c r="C4624" i="5"/>
  <c r="C4623" i="5"/>
  <c r="C4622" i="5"/>
  <c r="C4621" i="5"/>
  <c r="C4620" i="5"/>
  <c r="C4619" i="5"/>
  <c r="C4618" i="5"/>
  <c r="C4617" i="5"/>
  <c r="C4616" i="5"/>
  <c r="C4615" i="5"/>
  <c r="C4614" i="5"/>
  <c r="C4613" i="5"/>
  <c r="C4612" i="5"/>
  <c r="C4611" i="5"/>
  <c r="C4610" i="5"/>
  <c r="C4609" i="5"/>
  <c r="C4608" i="5"/>
  <c r="C4607" i="5"/>
  <c r="C4606" i="5"/>
  <c r="C4605" i="5"/>
  <c r="C4604" i="5"/>
  <c r="C4603" i="5"/>
  <c r="C4602" i="5"/>
  <c r="C4601" i="5"/>
  <c r="C4600" i="5"/>
  <c r="C4599" i="5"/>
  <c r="C4598" i="5"/>
  <c r="C4597" i="5"/>
  <c r="C4596" i="5"/>
  <c r="C4595" i="5"/>
  <c r="C4594" i="5"/>
  <c r="C4593" i="5"/>
  <c r="C4592" i="5"/>
  <c r="C4591" i="5"/>
  <c r="C4590" i="5"/>
  <c r="C4589" i="5"/>
  <c r="C4588" i="5"/>
  <c r="C4587" i="5"/>
  <c r="C4586" i="5"/>
  <c r="C4585" i="5"/>
  <c r="C4584" i="5"/>
  <c r="C4583" i="5"/>
  <c r="C4582" i="5"/>
  <c r="C4581" i="5"/>
  <c r="C4580" i="5"/>
  <c r="C4579" i="5"/>
  <c r="C4578" i="5"/>
  <c r="C4577" i="5"/>
  <c r="C4576" i="5"/>
  <c r="C4575" i="5"/>
  <c r="C4574" i="5"/>
  <c r="C4573" i="5"/>
  <c r="C4572" i="5"/>
  <c r="C4571" i="5"/>
  <c r="C4570" i="5"/>
  <c r="C4569" i="5"/>
  <c r="C4568" i="5"/>
  <c r="C4567" i="5"/>
  <c r="C4566" i="5"/>
  <c r="C4565" i="5"/>
  <c r="C4564" i="5"/>
  <c r="C4563" i="5"/>
  <c r="C4562" i="5"/>
  <c r="C4561" i="5"/>
  <c r="C4560" i="5"/>
  <c r="C4559" i="5"/>
  <c r="C4558" i="5"/>
  <c r="C4557" i="5"/>
  <c r="C4556" i="5"/>
  <c r="C4555" i="5"/>
  <c r="C4554" i="5"/>
  <c r="C4553" i="5"/>
  <c r="C4552" i="5"/>
  <c r="C4551" i="5"/>
  <c r="C4550" i="5"/>
  <c r="C4549" i="5"/>
  <c r="C4548" i="5"/>
  <c r="C4547" i="5"/>
  <c r="C4546" i="5"/>
  <c r="C4545" i="5"/>
  <c r="C4544" i="5"/>
  <c r="C4543" i="5"/>
  <c r="C4542" i="5"/>
  <c r="C4541" i="5"/>
  <c r="C4540" i="5"/>
  <c r="C4539" i="5"/>
  <c r="C4538" i="5"/>
  <c r="C4537" i="5"/>
  <c r="C4536" i="5"/>
  <c r="C4535" i="5"/>
  <c r="C4534" i="5"/>
  <c r="C4533" i="5"/>
  <c r="C4532" i="5"/>
  <c r="C4531" i="5"/>
  <c r="C4530" i="5"/>
  <c r="C4529" i="5"/>
  <c r="C4528" i="5"/>
  <c r="C4527" i="5"/>
  <c r="C4526" i="5"/>
  <c r="C4525" i="5"/>
  <c r="C4524" i="5"/>
  <c r="C4523" i="5"/>
  <c r="C4522" i="5"/>
  <c r="C4521" i="5"/>
  <c r="C4520" i="5"/>
  <c r="C4519" i="5"/>
  <c r="C4518" i="5"/>
  <c r="C4517" i="5"/>
  <c r="C4516" i="5"/>
  <c r="C4515" i="5"/>
  <c r="C4514" i="5"/>
  <c r="C4513" i="5"/>
  <c r="C4512" i="5"/>
  <c r="C4511" i="5"/>
  <c r="C4510" i="5"/>
  <c r="C4509" i="5"/>
  <c r="C4508" i="5"/>
  <c r="C4507" i="5"/>
  <c r="C4506" i="5"/>
  <c r="C4505" i="5"/>
  <c r="C4504" i="5"/>
  <c r="C4503" i="5"/>
  <c r="C4502" i="5"/>
  <c r="C4501" i="5"/>
  <c r="C4500" i="5"/>
  <c r="C4499" i="5"/>
  <c r="C4498" i="5"/>
  <c r="C4497" i="5"/>
  <c r="C4496" i="5"/>
  <c r="C4495" i="5"/>
  <c r="C4494" i="5"/>
  <c r="C4493" i="5"/>
  <c r="C4492" i="5"/>
  <c r="C4491" i="5"/>
  <c r="C4490" i="5"/>
  <c r="C4489" i="5"/>
  <c r="C4488" i="5"/>
  <c r="C4487" i="5"/>
  <c r="C4486" i="5"/>
  <c r="C4485" i="5"/>
  <c r="C4484" i="5"/>
  <c r="C4483" i="5"/>
  <c r="C4482" i="5"/>
  <c r="C4481" i="5"/>
  <c r="C4480" i="5"/>
  <c r="C4479" i="5"/>
  <c r="C4478" i="5"/>
  <c r="C4477" i="5"/>
  <c r="C4476" i="5"/>
  <c r="C4475" i="5"/>
  <c r="C4474" i="5"/>
  <c r="C4473" i="5"/>
  <c r="C4472" i="5"/>
  <c r="C4471" i="5"/>
  <c r="C4470" i="5"/>
  <c r="C4469" i="5"/>
  <c r="C4468" i="5"/>
  <c r="C4467" i="5"/>
  <c r="C4466" i="5"/>
  <c r="C4465" i="5"/>
  <c r="C4464" i="5"/>
  <c r="C4463" i="5"/>
  <c r="C4462" i="5"/>
  <c r="C4461" i="5"/>
  <c r="C4460" i="5"/>
  <c r="C4459" i="5"/>
  <c r="C4458" i="5"/>
  <c r="C4457" i="5"/>
  <c r="C4456" i="5"/>
  <c r="C4455" i="5"/>
  <c r="C4454" i="5"/>
  <c r="C4453" i="5"/>
  <c r="C4452" i="5"/>
  <c r="C4451" i="5"/>
  <c r="C4450" i="5"/>
  <c r="C4449" i="5"/>
  <c r="C4448" i="5"/>
  <c r="C4447" i="5"/>
  <c r="C4446" i="5"/>
  <c r="C4445" i="5"/>
  <c r="C4444" i="5"/>
  <c r="C4443" i="5"/>
  <c r="C4442" i="5"/>
  <c r="C4441" i="5"/>
  <c r="C4440" i="5"/>
  <c r="C4439" i="5"/>
  <c r="C4438" i="5"/>
  <c r="C4437" i="5"/>
  <c r="C4436" i="5"/>
  <c r="C4435" i="5"/>
  <c r="C4434" i="5"/>
  <c r="C4433" i="5"/>
  <c r="C4432" i="5"/>
  <c r="C4431" i="5"/>
  <c r="C4430" i="5"/>
  <c r="C4429" i="5"/>
  <c r="C4428" i="5"/>
  <c r="C4427" i="5"/>
  <c r="C4426" i="5"/>
  <c r="C4425" i="5"/>
  <c r="C4424" i="5"/>
  <c r="C4423" i="5"/>
  <c r="C4422" i="5"/>
  <c r="C4421" i="5"/>
  <c r="C4420" i="5"/>
  <c r="C4419" i="5"/>
  <c r="C4418" i="5"/>
  <c r="C4417" i="5"/>
  <c r="C4416" i="5"/>
  <c r="C4415" i="5"/>
  <c r="C4414" i="5"/>
  <c r="C4413" i="5"/>
  <c r="C4412" i="5"/>
  <c r="C4411" i="5"/>
  <c r="C4410" i="5"/>
  <c r="C4409" i="5"/>
  <c r="C4408" i="5"/>
  <c r="C4407" i="5"/>
  <c r="C4406" i="5"/>
  <c r="C4405" i="5"/>
  <c r="C4404" i="5"/>
  <c r="C4403" i="5"/>
  <c r="C4402" i="5"/>
  <c r="C4401" i="5"/>
  <c r="C4400" i="5"/>
  <c r="C4399" i="5"/>
  <c r="C4398" i="5"/>
  <c r="C4397" i="5"/>
  <c r="C4396" i="5"/>
  <c r="C4395" i="5"/>
  <c r="C4394" i="5"/>
  <c r="C4393" i="5"/>
  <c r="C4392" i="5"/>
  <c r="C4391" i="5"/>
  <c r="C4390" i="5"/>
  <c r="C4389" i="5"/>
  <c r="C4388" i="5"/>
  <c r="C4387" i="5"/>
  <c r="C4386" i="5"/>
  <c r="C4385" i="5"/>
  <c r="C4384" i="5"/>
  <c r="C4383" i="5"/>
  <c r="C4382" i="5"/>
  <c r="C4381" i="5"/>
  <c r="C4380" i="5"/>
  <c r="C4379" i="5"/>
  <c r="C4378" i="5"/>
  <c r="C4377" i="5"/>
  <c r="C4376" i="5"/>
  <c r="C4375" i="5"/>
  <c r="C4374" i="5"/>
  <c r="C4373" i="5"/>
  <c r="C4372" i="5"/>
  <c r="C4371" i="5"/>
  <c r="C4370" i="5"/>
  <c r="C4369" i="5"/>
  <c r="C4368" i="5"/>
  <c r="C4367" i="5"/>
  <c r="C4366" i="5"/>
  <c r="C4365" i="5"/>
  <c r="C4364" i="5"/>
  <c r="C4363" i="5"/>
  <c r="C4362" i="5"/>
  <c r="C4361" i="5"/>
  <c r="C4360" i="5"/>
  <c r="C4359" i="5"/>
  <c r="C4358" i="5"/>
  <c r="C4357" i="5"/>
  <c r="C4356" i="5"/>
  <c r="C4355" i="5"/>
  <c r="C4354" i="5"/>
  <c r="C4353" i="5"/>
  <c r="C4352" i="5"/>
  <c r="C4351" i="5"/>
  <c r="C4350" i="5"/>
  <c r="C4349" i="5"/>
  <c r="C4348" i="5"/>
  <c r="C4347" i="5"/>
  <c r="C4346" i="5"/>
  <c r="C4345" i="5"/>
  <c r="C4344" i="5"/>
  <c r="C4343" i="5"/>
  <c r="C4342" i="5"/>
  <c r="C4341" i="5"/>
  <c r="C4340" i="5"/>
  <c r="C4339" i="5"/>
  <c r="C4338" i="5"/>
  <c r="C4337" i="5"/>
  <c r="C4336" i="5"/>
  <c r="C4335" i="5"/>
  <c r="C4334" i="5"/>
  <c r="C4333" i="5"/>
  <c r="C4332" i="5"/>
  <c r="C4331" i="5"/>
  <c r="C4330" i="5"/>
  <c r="C4329" i="5"/>
  <c r="C4328" i="5"/>
  <c r="C4327" i="5"/>
  <c r="C4326" i="5"/>
  <c r="C4325" i="5"/>
  <c r="C4324" i="5"/>
  <c r="C4323" i="5"/>
  <c r="C4322" i="5"/>
  <c r="C4321" i="5"/>
  <c r="C4320" i="5"/>
  <c r="C4319" i="5"/>
  <c r="C4318" i="5"/>
  <c r="C4317" i="5"/>
  <c r="C4316" i="5"/>
  <c r="C4315" i="5"/>
  <c r="C4314" i="5"/>
  <c r="C4313" i="5"/>
  <c r="C4312" i="5"/>
  <c r="C4311" i="5"/>
  <c r="C4310" i="5"/>
  <c r="C4309" i="5"/>
  <c r="C4308" i="5"/>
  <c r="C4307" i="5"/>
  <c r="C4306" i="5"/>
  <c r="C4305" i="5"/>
  <c r="C4304" i="5"/>
  <c r="C4303" i="5"/>
  <c r="C4302" i="5"/>
  <c r="C4301" i="5"/>
  <c r="C4300" i="5"/>
  <c r="C4299" i="5"/>
  <c r="C4298" i="5"/>
  <c r="C4297" i="5"/>
  <c r="C4296" i="5"/>
  <c r="C4295" i="5"/>
  <c r="C4294" i="5"/>
  <c r="C4293" i="5"/>
  <c r="C4292" i="5"/>
  <c r="C4291" i="5"/>
  <c r="C4290" i="5"/>
  <c r="C4289" i="5"/>
  <c r="C4288" i="5"/>
  <c r="C4287" i="5"/>
  <c r="C4286" i="5"/>
  <c r="C4285" i="5"/>
  <c r="C4284" i="5"/>
  <c r="C4283" i="5"/>
  <c r="C4282" i="5"/>
  <c r="C4281" i="5"/>
  <c r="C4280" i="5"/>
  <c r="C4279" i="5"/>
  <c r="C4278" i="5"/>
  <c r="C4277" i="5"/>
  <c r="C4276" i="5"/>
  <c r="C4275" i="5"/>
  <c r="C4274" i="5"/>
  <c r="C4273" i="5"/>
  <c r="C4272" i="5"/>
  <c r="C4271" i="5"/>
  <c r="C4270" i="5"/>
  <c r="C4269" i="5"/>
  <c r="C4268" i="5"/>
  <c r="C4267" i="5"/>
  <c r="C4266" i="5"/>
  <c r="C4265" i="5"/>
  <c r="C4264" i="5"/>
  <c r="C4263" i="5"/>
  <c r="C4262" i="5"/>
  <c r="C4261" i="5"/>
  <c r="C4260" i="5"/>
  <c r="C4259" i="5"/>
  <c r="C4258" i="5"/>
  <c r="C4257" i="5"/>
  <c r="C4256" i="5"/>
  <c r="C4255" i="5"/>
  <c r="C4254" i="5"/>
  <c r="C4253" i="5"/>
  <c r="C4252" i="5"/>
  <c r="C4251" i="5"/>
  <c r="C4250" i="5"/>
  <c r="C4249" i="5"/>
  <c r="C4248" i="5"/>
  <c r="C4247" i="5"/>
  <c r="C4246" i="5"/>
  <c r="C4245" i="5"/>
  <c r="C4244" i="5"/>
  <c r="C4243" i="5"/>
  <c r="C4242" i="5"/>
  <c r="C4241" i="5"/>
  <c r="C4240" i="5"/>
  <c r="C4239" i="5"/>
  <c r="C4238" i="5"/>
  <c r="C4237" i="5"/>
  <c r="C4236" i="5"/>
  <c r="C4235" i="5"/>
  <c r="C4234" i="5"/>
  <c r="C4233" i="5"/>
  <c r="C4232" i="5"/>
  <c r="C4231" i="5"/>
  <c r="C4230" i="5"/>
  <c r="C4229" i="5"/>
  <c r="C4228" i="5"/>
  <c r="C4227" i="5"/>
  <c r="C4226" i="5"/>
  <c r="C4225" i="5"/>
  <c r="C4224" i="5"/>
  <c r="C4223" i="5"/>
  <c r="C4222" i="5"/>
  <c r="C4221" i="5"/>
  <c r="C4220" i="5"/>
  <c r="C4219" i="5"/>
  <c r="C4218" i="5"/>
  <c r="C4217" i="5"/>
  <c r="C4216" i="5"/>
  <c r="C4215" i="5"/>
  <c r="C4214" i="5"/>
  <c r="C4213" i="5"/>
  <c r="C4212" i="5"/>
  <c r="C4211" i="5"/>
  <c r="C4210" i="5"/>
  <c r="C4209" i="5"/>
  <c r="C4208" i="5"/>
  <c r="C4207" i="5"/>
  <c r="C4206" i="5"/>
  <c r="C4205" i="5"/>
  <c r="C4204" i="5"/>
  <c r="C4203" i="5"/>
  <c r="C4202" i="5"/>
  <c r="C4201" i="5"/>
  <c r="C4200" i="5"/>
  <c r="C4199" i="5"/>
  <c r="C4198" i="5"/>
  <c r="C4197" i="5"/>
  <c r="C4196" i="5"/>
  <c r="C4195" i="5"/>
  <c r="C4194" i="5"/>
  <c r="C4193" i="5"/>
  <c r="C4192" i="5"/>
  <c r="C4191" i="5"/>
  <c r="C4190" i="5"/>
  <c r="C4189" i="5"/>
  <c r="C4188" i="5"/>
  <c r="C4187" i="5"/>
  <c r="C4186" i="5"/>
  <c r="C4185" i="5"/>
  <c r="C4184" i="5"/>
  <c r="C4183" i="5"/>
  <c r="C4182" i="5"/>
  <c r="C4181" i="5"/>
  <c r="C4180" i="5"/>
  <c r="C4179" i="5"/>
  <c r="C4178" i="5"/>
  <c r="C4177" i="5"/>
  <c r="C4176" i="5"/>
  <c r="C4175" i="5"/>
  <c r="C4174" i="5"/>
  <c r="C4173" i="5"/>
  <c r="C4172" i="5"/>
  <c r="C4171" i="5"/>
  <c r="C4170" i="5"/>
  <c r="C4169" i="5"/>
  <c r="C4168" i="5"/>
  <c r="C4167" i="5"/>
  <c r="C4166" i="5"/>
  <c r="C4165" i="5"/>
  <c r="C4164" i="5"/>
  <c r="C4163" i="5"/>
  <c r="C4162" i="5"/>
  <c r="C4161" i="5"/>
  <c r="C4160" i="5"/>
  <c r="C4159" i="5"/>
  <c r="C4158" i="5"/>
  <c r="C4157" i="5"/>
  <c r="C4156" i="5"/>
  <c r="C4155" i="5"/>
  <c r="C4154" i="5"/>
  <c r="C4153" i="5"/>
  <c r="C4152" i="5"/>
  <c r="C4151" i="5"/>
  <c r="C4150" i="5"/>
  <c r="C4149" i="5"/>
  <c r="C4148" i="5"/>
  <c r="C4147" i="5"/>
  <c r="C4146" i="5"/>
  <c r="C4145" i="5"/>
  <c r="C4144" i="5"/>
  <c r="C4143" i="5"/>
  <c r="C4142" i="5"/>
  <c r="C4141" i="5"/>
  <c r="C4140" i="5"/>
  <c r="C4139" i="5"/>
  <c r="C4138" i="5"/>
  <c r="C4137" i="5"/>
  <c r="C4136" i="5"/>
  <c r="C4135" i="5"/>
  <c r="C4134" i="5"/>
  <c r="C4133" i="5"/>
  <c r="C4132" i="5"/>
  <c r="C4131" i="5"/>
  <c r="C4130" i="5"/>
  <c r="C4129" i="5"/>
  <c r="C4128" i="5"/>
  <c r="C4127" i="5"/>
  <c r="C4126" i="5"/>
  <c r="C4125" i="5"/>
  <c r="C4124" i="5"/>
  <c r="C4123" i="5"/>
  <c r="C4122" i="5"/>
  <c r="C4121" i="5"/>
  <c r="C4120" i="5"/>
  <c r="C4119" i="5"/>
  <c r="C4118" i="5"/>
  <c r="C4117" i="5"/>
  <c r="C4116" i="5"/>
  <c r="C4115" i="5"/>
  <c r="C4114" i="5"/>
  <c r="C4113" i="5"/>
  <c r="C4112" i="5"/>
  <c r="C4111" i="5"/>
  <c r="C4110" i="5"/>
  <c r="C4109" i="5"/>
  <c r="C4108" i="5"/>
  <c r="C4107" i="5"/>
  <c r="C4106" i="5"/>
  <c r="C4105" i="5"/>
  <c r="C4104" i="5"/>
  <c r="C4103" i="5"/>
  <c r="C4102" i="5"/>
  <c r="C4101" i="5"/>
  <c r="C4100" i="5"/>
  <c r="C4099" i="5"/>
  <c r="C4098" i="5"/>
  <c r="C4097" i="5"/>
  <c r="C4096" i="5"/>
  <c r="C4095" i="5"/>
  <c r="C4094" i="5"/>
  <c r="C4093" i="5"/>
  <c r="C4092" i="5"/>
  <c r="C4091" i="5"/>
  <c r="C4090" i="5"/>
  <c r="C4089" i="5"/>
  <c r="C4088" i="5"/>
  <c r="C4087" i="5"/>
  <c r="C4086" i="5"/>
  <c r="C4085" i="5"/>
  <c r="C4084" i="5"/>
  <c r="C4083" i="5"/>
  <c r="C4082" i="5"/>
  <c r="C4081" i="5"/>
  <c r="C4080" i="5"/>
  <c r="C4079" i="5"/>
  <c r="C4078" i="5"/>
  <c r="C4077" i="5"/>
  <c r="C4076" i="5"/>
  <c r="C4075" i="5"/>
  <c r="C4074" i="5"/>
  <c r="C4073" i="5"/>
  <c r="C4072" i="5"/>
  <c r="C4071" i="5"/>
  <c r="C4070" i="5"/>
  <c r="C4069" i="5"/>
  <c r="C4068" i="5"/>
  <c r="C4067" i="5"/>
  <c r="C4066" i="5"/>
  <c r="C4065" i="5"/>
  <c r="C4064" i="5"/>
  <c r="C4063" i="5"/>
  <c r="C4062" i="5"/>
  <c r="C4061" i="5"/>
  <c r="C4060" i="5"/>
  <c r="C4059" i="5"/>
  <c r="C4058" i="5"/>
  <c r="C4057" i="5"/>
  <c r="C4056" i="5"/>
  <c r="C4055" i="5"/>
  <c r="C4054" i="5"/>
  <c r="C4053" i="5"/>
  <c r="C4052" i="5"/>
  <c r="C4051" i="5"/>
  <c r="C4050" i="5"/>
  <c r="C4049" i="5"/>
  <c r="C4048" i="5"/>
  <c r="C4047" i="5"/>
  <c r="C4046" i="5"/>
  <c r="C4045" i="5"/>
  <c r="C4044" i="5"/>
  <c r="C4043" i="5"/>
  <c r="C4042" i="5"/>
  <c r="C4041" i="5"/>
  <c r="C4040" i="5"/>
  <c r="C4039" i="5"/>
  <c r="C4038" i="5"/>
  <c r="C4037" i="5"/>
  <c r="C4036" i="5"/>
  <c r="C4035" i="5"/>
  <c r="C4034" i="5"/>
  <c r="C4033" i="5"/>
  <c r="C4032" i="5"/>
  <c r="C4031" i="5"/>
  <c r="C4030" i="5"/>
  <c r="C4029" i="5"/>
  <c r="C4028" i="5"/>
  <c r="C4027" i="5"/>
  <c r="C4026" i="5"/>
  <c r="C4025" i="5"/>
  <c r="C4024" i="5"/>
  <c r="C4023" i="5"/>
  <c r="C4022" i="5"/>
  <c r="C4021" i="5"/>
  <c r="C4020" i="5"/>
  <c r="C4019" i="5"/>
  <c r="C4018" i="5"/>
  <c r="C4017" i="5"/>
  <c r="C4016" i="5"/>
  <c r="C4015" i="5"/>
  <c r="C4014" i="5"/>
  <c r="C4013" i="5"/>
  <c r="C4012" i="5"/>
  <c r="C4011" i="5"/>
  <c r="C4010" i="5"/>
  <c r="C4009" i="5"/>
  <c r="C4008" i="5"/>
  <c r="C4007" i="5"/>
  <c r="C4006" i="5"/>
  <c r="C4005" i="5"/>
  <c r="C4004" i="5"/>
  <c r="C4003" i="5"/>
  <c r="C4002" i="5"/>
  <c r="C4001" i="5"/>
  <c r="C4000" i="5"/>
  <c r="C3999" i="5"/>
  <c r="C3998" i="5"/>
  <c r="C3997" i="5"/>
  <c r="C3996" i="5"/>
  <c r="C3995" i="5"/>
  <c r="C3994" i="5"/>
  <c r="C3993" i="5"/>
  <c r="C3992" i="5"/>
  <c r="C3991" i="5"/>
  <c r="C3990" i="5"/>
  <c r="C3989" i="5"/>
  <c r="C3988" i="5"/>
  <c r="C3987" i="5"/>
  <c r="C3986" i="5"/>
  <c r="C3985" i="5"/>
  <c r="C3984" i="5"/>
  <c r="C3983" i="5"/>
  <c r="C3982" i="5"/>
  <c r="C3981" i="5"/>
  <c r="C3980" i="5"/>
  <c r="C3979" i="5"/>
  <c r="C3978" i="5"/>
  <c r="C3977" i="5"/>
  <c r="C3976" i="5"/>
  <c r="C3975" i="5"/>
  <c r="C3974" i="5"/>
  <c r="C3973" i="5"/>
  <c r="C3972" i="5"/>
  <c r="C3971" i="5"/>
  <c r="C3970" i="5"/>
  <c r="C3969" i="5"/>
  <c r="C3968" i="5"/>
  <c r="C3967" i="5"/>
  <c r="C3966" i="5"/>
  <c r="C3965" i="5"/>
  <c r="C3964" i="5"/>
  <c r="C3963" i="5"/>
  <c r="C3962" i="5"/>
  <c r="C3961" i="5"/>
  <c r="C3960" i="5"/>
  <c r="C3959" i="5"/>
  <c r="C3958" i="5"/>
  <c r="C3957" i="5"/>
  <c r="C3956" i="5"/>
  <c r="C3955" i="5"/>
  <c r="C3954" i="5"/>
  <c r="C3953" i="5"/>
  <c r="C3952" i="5"/>
  <c r="C3951" i="5"/>
  <c r="C3950" i="5"/>
  <c r="C3949" i="5"/>
  <c r="C3948" i="5"/>
  <c r="C3947" i="5"/>
  <c r="C3946" i="5"/>
  <c r="C3945" i="5"/>
  <c r="C3944" i="5"/>
  <c r="C3943" i="5"/>
  <c r="C3942" i="5"/>
  <c r="C3941" i="5"/>
  <c r="C3940" i="5"/>
  <c r="C3939" i="5"/>
  <c r="C3938" i="5"/>
  <c r="C3937" i="5"/>
  <c r="C3936" i="5"/>
  <c r="C3935" i="5"/>
  <c r="C3934" i="5"/>
  <c r="C3933" i="5"/>
  <c r="C3932" i="5"/>
  <c r="C3931" i="5"/>
  <c r="C3930" i="5"/>
  <c r="C3929" i="5"/>
  <c r="C3928" i="5"/>
  <c r="C3927" i="5"/>
  <c r="C3926" i="5"/>
  <c r="C3925" i="5"/>
  <c r="C3924" i="5"/>
  <c r="C3923" i="5"/>
  <c r="C3922" i="5"/>
  <c r="C3921" i="5"/>
  <c r="C3920" i="5"/>
  <c r="C3919" i="5"/>
  <c r="C3918" i="5"/>
  <c r="C3917" i="5"/>
  <c r="C3916" i="5"/>
  <c r="C3915" i="5"/>
  <c r="C3914" i="5"/>
  <c r="C3913" i="5"/>
  <c r="C3912" i="5"/>
  <c r="C3911" i="5"/>
  <c r="C3910" i="5"/>
  <c r="C3909" i="5"/>
  <c r="C3908" i="5"/>
  <c r="C3907" i="5"/>
  <c r="C3906" i="5"/>
  <c r="C3905" i="5"/>
  <c r="C3904" i="5"/>
  <c r="C3903" i="5"/>
  <c r="C3902" i="5"/>
  <c r="C3901" i="5"/>
  <c r="C3900" i="5"/>
  <c r="C3899" i="5"/>
  <c r="C3898" i="5"/>
  <c r="C3897" i="5"/>
  <c r="C3896" i="5"/>
  <c r="C3895" i="5"/>
  <c r="C3894" i="5"/>
  <c r="C3893" i="5"/>
  <c r="C3892" i="5"/>
  <c r="C3891" i="5"/>
  <c r="C3890" i="5"/>
  <c r="C3889" i="5"/>
  <c r="C3888" i="5"/>
  <c r="C3887" i="5"/>
  <c r="C3886" i="5"/>
  <c r="C3885" i="5"/>
  <c r="C3884" i="5"/>
  <c r="C3883" i="5"/>
  <c r="C3882" i="5"/>
  <c r="C3881" i="5"/>
  <c r="C3880" i="5"/>
  <c r="C3879" i="5"/>
  <c r="C3878" i="5"/>
  <c r="C3877" i="5"/>
  <c r="C3876" i="5"/>
  <c r="C3875" i="5"/>
  <c r="C3874" i="5"/>
  <c r="C3873" i="5"/>
  <c r="C3872" i="5"/>
  <c r="C3871" i="5"/>
  <c r="C3870" i="5"/>
  <c r="C3869" i="5"/>
  <c r="C3868" i="5"/>
  <c r="C3867" i="5"/>
  <c r="C3866" i="5"/>
  <c r="C3865" i="5"/>
  <c r="C3864" i="5"/>
  <c r="C3863" i="5"/>
  <c r="C3862" i="5"/>
  <c r="C3861" i="5"/>
  <c r="C3860" i="5"/>
  <c r="C3859" i="5"/>
  <c r="C3858" i="5"/>
  <c r="C3857" i="5"/>
  <c r="C3856" i="5"/>
  <c r="C3855" i="5"/>
  <c r="C3854" i="5"/>
  <c r="C3853" i="5"/>
  <c r="C3852" i="5"/>
  <c r="C3851" i="5"/>
  <c r="C3850" i="5"/>
  <c r="C3849" i="5"/>
  <c r="C3848" i="5"/>
  <c r="C3847" i="5"/>
  <c r="C3846" i="5"/>
  <c r="C3845" i="5"/>
  <c r="C3844" i="5"/>
  <c r="C3843" i="5"/>
  <c r="C3842" i="5"/>
  <c r="C3841" i="5"/>
  <c r="C3840" i="5"/>
  <c r="C3839" i="5"/>
  <c r="C3838" i="5"/>
  <c r="C3837" i="5"/>
  <c r="C3836" i="5"/>
  <c r="C3835" i="5"/>
  <c r="C3834" i="5"/>
  <c r="C3833" i="5"/>
  <c r="C3832" i="5"/>
  <c r="C3831" i="5"/>
  <c r="C3830" i="5"/>
  <c r="C3829" i="5"/>
  <c r="C3828" i="5"/>
  <c r="C3827" i="5"/>
  <c r="C3826" i="5"/>
  <c r="C3825" i="5"/>
  <c r="C3824" i="5"/>
  <c r="C3823" i="5"/>
  <c r="C3822" i="5"/>
  <c r="C3821" i="5"/>
  <c r="C3820" i="5"/>
  <c r="C3819" i="5"/>
  <c r="C3818" i="5"/>
  <c r="C3817" i="5"/>
  <c r="C3816" i="5"/>
  <c r="C3815" i="5"/>
  <c r="C3814" i="5"/>
  <c r="C3813" i="5"/>
  <c r="C3812" i="5"/>
  <c r="C3811" i="5"/>
  <c r="C3810" i="5"/>
  <c r="C3809" i="5"/>
  <c r="C3808" i="5"/>
  <c r="C3807" i="5"/>
  <c r="C3806" i="5"/>
  <c r="C3805" i="5"/>
  <c r="C3804" i="5"/>
  <c r="C3803" i="5"/>
  <c r="C3802" i="5"/>
  <c r="C3801" i="5"/>
  <c r="C3800" i="5"/>
  <c r="C3799" i="5"/>
  <c r="C3798" i="5"/>
  <c r="C3797" i="5"/>
  <c r="C3796" i="5"/>
  <c r="C3795" i="5"/>
  <c r="C3794" i="5"/>
  <c r="C3793" i="5"/>
  <c r="C3792" i="5"/>
  <c r="C3791" i="5"/>
  <c r="C3790" i="5"/>
  <c r="C3789" i="5"/>
  <c r="C3788" i="5"/>
  <c r="C3787" i="5"/>
  <c r="C3786" i="5"/>
  <c r="C3785" i="5"/>
  <c r="C3784" i="5"/>
  <c r="C3783" i="5"/>
  <c r="C3782" i="5"/>
  <c r="C3781" i="5"/>
  <c r="C3780" i="5"/>
  <c r="C3779" i="5"/>
  <c r="C3778" i="5"/>
  <c r="C3777" i="5"/>
  <c r="C3776" i="5"/>
  <c r="C3775" i="5"/>
  <c r="C3774" i="5"/>
  <c r="C3773" i="5"/>
  <c r="C3772" i="5"/>
  <c r="C3771" i="5"/>
  <c r="C3770" i="5"/>
  <c r="C3769" i="5"/>
  <c r="C3768" i="5"/>
  <c r="C3767" i="5"/>
  <c r="C3766" i="5"/>
  <c r="C3765" i="5"/>
  <c r="C3764" i="5"/>
  <c r="C3763" i="5"/>
  <c r="C3762" i="5"/>
  <c r="C3761" i="5"/>
  <c r="C3760" i="5"/>
  <c r="C3759" i="5"/>
  <c r="C3758" i="5"/>
  <c r="C3757" i="5"/>
  <c r="C3756" i="5"/>
  <c r="C3755" i="5"/>
  <c r="C3754" i="5"/>
  <c r="C3753" i="5"/>
  <c r="C3752" i="5"/>
  <c r="C3751" i="5"/>
  <c r="C3750" i="5"/>
  <c r="C3749" i="5"/>
  <c r="C3748" i="5"/>
  <c r="C3747" i="5"/>
  <c r="C3746" i="5"/>
  <c r="C3745" i="5"/>
  <c r="C3744" i="5"/>
  <c r="C3743" i="5"/>
  <c r="C3742" i="5"/>
  <c r="C3741" i="5"/>
  <c r="C3740" i="5"/>
  <c r="C3739" i="5"/>
  <c r="C3738" i="5"/>
  <c r="C3737" i="5"/>
  <c r="C3736" i="5"/>
  <c r="C3735" i="5"/>
  <c r="C3734" i="5"/>
  <c r="C3733" i="5"/>
  <c r="C3732" i="5"/>
  <c r="C3731" i="5"/>
  <c r="C3730" i="5"/>
  <c r="C3729" i="5"/>
  <c r="C3728" i="5"/>
  <c r="C3727" i="5"/>
  <c r="C3726" i="5"/>
  <c r="C3725" i="5"/>
  <c r="C3724" i="5"/>
  <c r="C3723" i="5"/>
  <c r="C3722" i="5"/>
  <c r="C3721" i="5"/>
  <c r="C3720" i="5"/>
  <c r="C3719" i="5"/>
  <c r="C3718" i="5"/>
  <c r="C3717" i="5"/>
  <c r="C3716" i="5"/>
  <c r="C3715" i="5"/>
  <c r="C3714" i="5"/>
  <c r="C3713" i="5"/>
  <c r="C3712" i="5"/>
  <c r="C3711" i="5"/>
  <c r="C3710" i="5"/>
  <c r="C3709" i="5"/>
  <c r="C3708" i="5"/>
  <c r="C3707" i="5"/>
  <c r="C3706" i="5"/>
  <c r="C3705" i="5"/>
  <c r="C3704" i="5"/>
  <c r="C3703" i="5"/>
  <c r="C3702" i="5"/>
  <c r="C3701" i="5"/>
  <c r="C3700" i="5"/>
  <c r="C3699" i="5"/>
  <c r="C3698" i="5"/>
  <c r="C3697" i="5"/>
  <c r="C3696" i="5"/>
  <c r="C3695" i="5"/>
  <c r="C3694" i="5"/>
  <c r="C3693" i="5"/>
  <c r="C3692" i="5"/>
  <c r="C3691" i="5"/>
  <c r="C3690" i="5"/>
  <c r="C3689" i="5"/>
  <c r="C3688" i="5"/>
  <c r="C3687" i="5"/>
  <c r="C3686" i="5"/>
  <c r="C3685" i="5"/>
  <c r="C3684" i="5"/>
  <c r="C3683" i="5"/>
  <c r="C3682" i="5"/>
  <c r="C3681" i="5"/>
  <c r="C3680" i="5"/>
  <c r="C3679" i="5"/>
  <c r="C3678" i="5"/>
  <c r="C3677" i="5"/>
  <c r="C3676" i="5"/>
  <c r="C3675" i="5"/>
  <c r="C3674" i="5"/>
  <c r="C3673" i="5"/>
  <c r="C3672" i="5"/>
  <c r="C3671" i="5"/>
  <c r="C3670" i="5"/>
  <c r="C3669" i="5"/>
  <c r="C3668" i="5"/>
  <c r="C3667" i="5"/>
  <c r="C3666" i="5"/>
  <c r="C3665" i="5"/>
  <c r="C3664" i="5"/>
  <c r="C3663" i="5"/>
  <c r="C3662" i="5"/>
  <c r="C3661" i="5"/>
  <c r="C3660" i="5"/>
  <c r="C3659" i="5"/>
  <c r="C3658" i="5"/>
  <c r="C3657" i="5"/>
  <c r="C3656" i="5"/>
  <c r="C3655" i="5"/>
  <c r="C3654" i="5"/>
  <c r="C3653" i="5"/>
  <c r="C3652" i="5"/>
  <c r="C3651" i="5"/>
  <c r="C3650" i="5"/>
  <c r="C3649" i="5"/>
  <c r="C3648" i="5"/>
  <c r="C3647" i="5"/>
  <c r="C3646" i="5"/>
  <c r="C3645" i="5"/>
  <c r="C3644" i="5"/>
  <c r="C3643" i="5"/>
  <c r="C3642" i="5"/>
  <c r="C3641" i="5"/>
  <c r="C3640" i="5"/>
  <c r="C3639" i="5"/>
  <c r="C3638" i="5"/>
  <c r="C3637" i="5"/>
  <c r="C3636" i="5"/>
  <c r="C3635" i="5"/>
  <c r="C3634" i="5"/>
  <c r="C3633" i="5"/>
  <c r="C3632" i="5"/>
  <c r="C3631" i="5"/>
  <c r="C3630" i="5"/>
  <c r="C3629" i="5"/>
  <c r="C3628" i="5"/>
  <c r="C3627" i="5"/>
  <c r="C3626" i="5"/>
  <c r="C3625" i="5"/>
  <c r="C3624" i="5"/>
  <c r="C3623" i="5"/>
  <c r="C3622" i="5"/>
  <c r="C3621" i="5"/>
  <c r="C3620" i="5"/>
  <c r="C3619" i="5"/>
  <c r="C3618" i="5"/>
  <c r="C3617" i="5"/>
  <c r="C3616" i="5"/>
  <c r="C3615" i="5"/>
  <c r="C3614" i="5"/>
  <c r="C3613" i="5"/>
  <c r="C3612" i="5"/>
  <c r="C3611" i="5"/>
  <c r="C3610" i="5"/>
  <c r="C3609" i="5"/>
  <c r="C3608" i="5"/>
  <c r="C3607" i="5"/>
  <c r="C3606" i="5"/>
  <c r="C3605" i="5"/>
  <c r="C3604" i="5"/>
  <c r="C3603" i="5"/>
  <c r="C3602" i="5"/>
  <c r="C3601" i="5"/>
  <c r="C3600" i="5"/>
  <c r="C3599" i="5"/>
  <c r="C3598" i="5"/>
  <c r="C3597" i="5"/>
  <c r="C3596" i="5"/>
  <c r="C3595" i="5"/>
  <c r="C3594" i="5"/>
  <c r="C3593" i="5"/>
  <c r="C3592" i="5"/>
  <c r="C3591" i="5"/>
  <c r="C3590" i="5"/>
  <c r="C3589" i="5"/>
  <c r="C3588" i="5"/>
  <c r="C3587" i="5"/>
  <c r="C3586" i="5"/>
  <c r="C3585" i="5"/>
  <c r="C3584" i="5"/>
  <c r="C3583" i="5"/>
  <c r="C3582" i="5"/>
  <c r="C3581" i="5"/>
  <c r="C3580" i="5"/>
  <c r="C3579" i="5"/>
  <c r="C3578" i="5"/>
  <c r="C3577" i="5"/>
  <c r="C3576" i="5"/>
  <c r="C3575" i="5"/>
  <c r="C3574" i="5"/>
  <c r="C3573" i="5"/>
  <c r="C3572" i="5"/>
  <c r="C3571" i="5"/>
  <c r="C3570" i="5"/>
  <c r="C3569" i="5"/>
  <c r="C3568" i="5"/>
  <c r="C3567" i="5"/>
  <c r="C3566" i="5"/>
  <c r="C3565" i="5"/>
  <c r="C3564" i="5"/>
  <c r="C3563" i="5"/>
  <c r="C3562" i="5"/>
  <c r="C3561" i="5"/>
  <c r="C3560" i="5"/>
  <c r="C3559" i="5"/>
  <c r="C3558" i="5"/>
  <c r="C3557" i="5"/>
  <c r="C3556" i="5"/>
  <c r="C3555" i="5"/>
  <c r="C3554" i="5"/>
  <c r="C3553" i="5"/>
  <c r="C3552" i="5"/>
  <c r="C3551" i="5"/>
  <c r="C3550" i="5"/>
  <c r="C3549" i="5"/>
  <c r="C3548" i="5"/>
  <c r="C3547" i="5"/>
  <c r="C3546" i="5"/>
  <c r="C3545" i="5"/>
  <c r="C3544" i="5"/>
  <c r="C3543" i="5"/>
  <c r="C3542" i="5"/>
  <c r="C3541" i="5"/>
  <c r="C3540" i="5"/>
  <c r="C3539" i="5"/>
  <c r="C3538" i="5"/>
  <c r="C3537" i="5"/>
  <c r="C3536" i="5"/>
  <c r="C3535" i="5"/>
  <c r="C3534" i="5"/>
  <c r="C3533" i="5"/>
  <c r="C3532" i="5"/>
  <c r="C3531" i="5"/>
  <c r="C3530" i="5"/>
  <c r="C3529" i="5"/>
  <c r="C3528" i="5"/>
  <c r="C3527" i="5"/>
  <c r="C3526" i="5"/>
  <c r="C3525" i="5"/>
  <c r="C3524" i="5"/>
  <c r="C3523" i="5"/>
  <c r="C3522" i="5"/>
  <c r="C3521" i="5"/>
  <c r="C3520" i="5"/>
  <c r="C3519" i="5"/>
  <c r="C3518" i="5"/>
  <c r="C3517" i="5"/>
  <c r="C3516" i="5"/>
  <c r="C3515" i="5"/>
  <c r="C3514" i="5"/>
  <c r="C3513" i="5"/>
  <c r="C3512" i="5"/>
  <c r="C3511" i="5"/>
  <c r="C3510" i="5"/>
  <c r="C3509" i="5"/>
  <c r="C3508" i="5"/>
  <c r="C3507" i="5"/>
  <c r="C3506" i="5"/>
  <c r="C3505" i="5"/>
  <c r="C3504" i="5"/>
  <c r="C3503" i="5"/>
  <c r="C3502" i="5"/>
  <c r="C3501" i="5"/>
  <c r="C3500" i="5"/>
  <c r="C3499" i="5"/>
  <c r="C3498" i="5"/>
  <c r="C3497" i="5"/>
  <c r="C3496" i="5"/>
  <c r="C3495" i="5"/>
  <c r="C3494" i="5"/>
  <c r="C3493" i="5"/>
  <c r="C3492" i="5"/>
  <c r="C3491" i="5"/>
  <c r="C3490" i="5"/>
  <c r="C3489" i="5"/>
  <c r="C3488" i="5"/>
  <c r="C3487" i="5"/>
  <c r="C3486" i="5"/>
  <c r="C3485" i="5"/>
  <c r="C3484" i="5"/>
  <c r="C3483" i="5"/>
  <c r="C3482" i="5"/>
  <c r="C3481" i="5"/>
  <c r="C3480" i="5"/>
  <c r="C3479" i="5"/>
  <c r="C3478" i="5"/>
  <c r="C3477" i="5"/>
  <c r="C3476" i="5"/>
  <c r="C3475" i="5"/>
  <c r="C3474" i="5"/>
  <c r="C3473" i="5"/>
  <c r="C3472" i="5"/>
  <c r="C3471" i="5"/>
  <c r="C3470" i="5"/>
  <c r="C3469" i="5"/>
  <c r="C3468" i="5"/>
  <c r="C3467" i="5"/>
  <c r="C3466" i="5"/>
  <c r="C3465" i="5"/>
  <c r="C3464" i="5"/>
  <c r="C3463" i="5"/>
  <c r="C3462" i="5"/>
  <c r="C3461" i="5"/>
  <c r="C3460" i="5"/>
  <c r="C3459" i="5"/>
  <c r="C3458" i="5"/>
  <c r="C3457" i="5"/>
  <c r="C3456" i="5"/>
  <c r="C3455" i="5"/>
  <c r="C3454" i="5"/>
  <c r="C3453" i="5"/>
  <c r="C3452" i="5"/>
  <c r="C3451" i="5"/>
  <c r="C3450" i="5"/>
  <c r="C3449" i="5"/>
  <c r="C3448" i="5"/>
  <c r="C3447" i="5"/>
  <c r="C3446" i="5"/>
  <c r="C3445" i="5"/>
  <c r="C3444" i="5"/>
  <c r="C3443" i="5"/>
  <c r="C3442" i="5"/>
  <c r="C3441" i="5"/>
  <c r="C3440" i="5"/>
  <c r="C3439" i="5"/>
  <c r="C3438" i="5"/>
  <c r="C3437" i="5"/>
  <c r="C3436" i="5"/>
  <c r="C3435" i="5"/>
  <c r="C3434" i="5"/>
  <c r="C3433" i="5"/>
  <c r="C3432" i="5"/>
  <c r="C3431" i="5"/>
  <c r="C3430" i="5"/>
  <c r="C3429" i="5"/>
  <c r="C3428" i="5"/>
  <c r="C3427" i="5"/>
  <c r="C3426" i="5"/>
  <c r="C3425" i="5"/>
  <c r="C3424" i="5"/>
  <c r="C3423" i="5"/>
  <c r="C3422" i="5"/>
  <c r="C3421" i="5"/>
  <c r="C3420" i="5"/>
  <c r="C3419" i="5"/>
  <c r="C3418" i="5"/>
  <c r="C3417" i="5"/>
  <c r="C3416" i="5"/>
  <c r="C3415" i="5"/>
  <c r="C3414" i="5"/>
  <c r="C3413" i="5"/>
  <c r="C3412" i="5"/>
  <c r="C3411" i="5"/>
  <c r="C3410" i="5"/>
  <c r="C3409" i="5"/>
  <c r="C3408" i="5"/>
  <c r="C3407" i="5"/>
  <c r="C3406" i="5"/>
  <c r="C3405" i="5"/>
  <c r="C3404" i="5"/>
  <c r="C3403" i="5"/>
  <c r="C3402" i="5"/>
  <c r="C3401" i="5"/>
  <c r="C3400" i="5"/>
  <c r="C3399" i="5"/>
  <c r="C3398" i="5"/>
  <c r="C3397" i="5"/>
  <c r="C3396" i="5"/>
  <c r="C3395" i="5"/>
  <c r="C3394" i="5"/>
  <c r="C3393" i="5"/>
  <c r="C3392" i="5"/>
  <c r="C3391" i="5"/>
  <c r="C3390" i="5"/>
  <c r="C3389" i="5"/>
  <c r="C3388" i="5"/>
  <c r="C3387" i="5"/>
  <c r="C3386" i="5"/>
  <c r="C3385" i="5"/>
  <c r="C3384" i="5"/>
  <c r="C3383" i="5"/>
  <c r="C3382" i="5"/>
  <c r="C3381" i="5"/>
  <c r="C3380" i="5"/>
  <c r="C3379" i="5"/>
  <c r="C3378" i="5"/>
  <c r="C3377" i="5"/>
  <c r="C3376" i="5"/>
  <c r="C3375" i="5"/>
  <c r="C3374" i="5"/>
  <c r="C3373" i="5"/>
  <c r="C3372" i="5"/>
  <c r="C3371" i="5"/>
  <c r="C3370" i="5"/>
  <c r="C3369" i="5"/>
  <c r="C3368" i="5"/>
  <c r="C3367" i="5"/>
  <c r="C3366" i="5"/>
  <c r="C3365" i="5"/>
  <c r="C3364" i="5"/>
  <c r="C3363" i="5"/>
  <c r="C3362" i="5"/>
  <c r="C3361" i="5"/>
  <c r="C3360" i="5"/>
  <c r="C3359" i="5"/>
  <c r="C3358" i="5"/>
  <c r="C3357" i="5"/>
  <c r="C3356" i="5"/>
  <c r="C3355" i="5"/>
  <c r="C3354" i="5"/>
  <c r="C3353" i="5"/>
  <c r="C3352" i="5"/>
  <c r="C3351" i="5"/>
  <c r="C3350" i="5"/>
  <c r="C3349" i="5"/>
  <c r="C3348" i="5"/>
  <c r="C3347" i="5"/>
  <c r="C3346" i="5"/>
  <c r="C3345" i="5"/>
  <c r="C3344" i="5"/>
  <c r="C3343" i="5"/>
  <c r="C3342" i="5"/>
  <c r="C3341" i="5"/>
  <c r="C3340" i="5"/>
  <c r="C3339" i="5"/>
  <c r="C3338" i="5"/>
  <c r="C3337" i="5"/>
  <c r="C3336" i="5"/>
  <c r="C3335" i="5"/>
  <c r="C3334" i="5"/>
  <c r="C3333" i="5"/>
  <c r="C3332" i="5"/>
  <c r="C3331" i="5"/>
  <c r="C3330" i="5"/>
  <c r="C3329" i="5"/>
  <c r="C3328" i="5"/>
  <c r="C3327" i="5"/>
  <c r="C3326" i="5"/>
  <c r="C3325" i="5"/>
  <c r="C3324" i="5"/>
  <c r="C3323" i="5"/>
  <c r="C3322" i="5"/>
  <c r="C3321" i="5"/>
  <c r="C3320" i="5"/>
  <c r="C3319" i="5"/>
  <c r="C3318" i="5"/>
  <c r="C3317" i="5"/>
  <c r="C3316" i="5"/>
  <c r="C3315" i="5"/>
  <c r="C3314" i="5"/>
  <c r="C3313" i="5"/>
  <c r="C3312" i="5"/>
  <c r="C3311" i="5"/>
  <c r="C3310" i="5"/>
  <c r="C3309" i="5"/>
  <c r="C3308" i="5"/>
  <c r="C3307" i="5"/>
  <c r="C3306" i="5"/>
  <c r="C3305" i="5"/>
  <c r="C3304" i="5"/>
  <c r="C3303" i="5"/>
  <c r="C3302" i="5"/>
  <c r="C3301" i="5"/>
  <c r="C3300" i="5"/>
  <c r="C3299" i="5"/>
  <c r="C3298" i="5"/>
  <c r="C3297" i="5"/>
  <c r="C3296" i="5"/>
  <c r="C3295" i="5"/>
  <c r="C3294" i="5"/>
  <c r="C3293" i="5"/>
  <c r="C3292" i="5"/>
  <c r="C3291" i="5"/>
  <c r="C3290" i="5"/>
  <c r="C3289" i="5"/>
  <c r="C3288" i="5"/>
  <c r="C3287" i="5"/>
  <c r="C3286" i="5"/>
  <c r="C3285" i="5"/>
  <c r="C3284" i="5"/>
  <c r="C3283" i="5"/>
  <c r="C3282" i="5"/>
  <c r="C3281" i="5"/>
  <c r="C3280" i="5"/>
  <c r="C3279" i="5"/>
  <c r="C3278" i="5"/>
  <c r="C3277" i="5"/>
  <c r="C3276" i="5"/>
  <c r="C3275" i="5"/>
  <c r="C3274" i="5"/>
  <c r="C3273" i="5"/>
  <c r="C3272" i="5"/>
  <c r="C3271" i="5"/>
  <c r="C3270" i="5"/>
  <c r="C3269" i="5"/>
  <c r="C3268" i="5"/>
  <c r="C3267" i="5"/>
  <c r="C3266" i="5"/>
  <c r="C3265" i="5"/>
  <c r="C3264" i="5"/>
  <c r="C3263" i="5"/>
  <c r="C3262" i="5"/>
  <c r="C3261" i="5"/>
  <c r="C3260" i="5"/>
  <c r="C3259" i="5"/>
  <c r="C3258" i="5"/>
  <c r="C3257" i="5"/>
  <c r="C3256" i="5"/>
  <c r="C3255" i="5"/>
  <c r="C3254" i="5"/>
  <c r="C3253" i="5"/>
  <c r="C3252" i="5"/>
  <c r="C3251" i="5"/>
  <c r="C3250" i="5"/>
  <c r="C3249" i="5"/>
  <c r="C3248" i="5"/>
  <c r="C3247" i="5"/>
  <c r="C3246" i="5"/>
  <c r="C3245" i="5"/>
  <c r="C3244" i="5"/>
  <c r="C3243" i="5"/>
  <c r="C3242" i="5"/>
  <c r="C3241" i="5"/>
  <c r="C3240" i="5"/>
  <c r="C3239" i="5"/>
  <c r="C3238" i="5"/>
  <c r="C3237" i="5"/>
  <c r="C3236" i="5"/>
  <c r="C3235" i="5"/>
  <c r="C3234" i="5"/>
  <c r="C3233" i="5"/>
  <c r="C3232" i="5"/>
  <c r="C3231" i="5"/>
  <c r="C3230" i="5"/>
  <c r="C3229" i="5"/>
  <c r="C3228" i="5"/>
  <c r="C3227" i="5"/>
  <c r="C3226" i="5"/>
  <c r="C3225" i="5"/>
  <c r="C3224" i="5"/>
  <c r="C3223" i="5"/>
  <c r="C3222" i="5"/>
  <c r="C3221" i="5"/>
  <c r="C3220" i="5"/>
  <c r="C3219" i="5"/>
  <c r="C3218" i="5"/>
  <c r="C3217" i="5"/>
  <c r="C3216" i="5"/>
  <c r="C3215" i="5"/>
  <c r="C3214" i="5"/>
  <c r="C3213" i="5"/>
  <c r="C3212" i="5"/>
  <c r="C3211" i="5"/>
  <c r="C3210" i="5"/>
  <c r="C3209" i="5"/>
  <c r="C3208" i="5"/>
  <c r="C3207" i="5"/>
  <c r="C3206" i="5"/>
  <c r="C3205" i="5"/>
  <c r="C3204" i="5"/>
  <c r="C3203" i="5"/>
  <c r="C3202" i="5"/>
  <c r="C3201" i="5"/>
  <c r="C3200" i="5"/>
  <c r="C3199" i="5"/>
  <c r="C3198" i="5"/>
  <c r="C3197" i="5"/>
  <c r="C3196" i="5"/>
  <c r="C3195" i="5"/>
  <c r="C3194" i="5"/>
  <c r="C3193" i="5"/>
  <c r="C3192" i="5"/>
  <c r="C3191" i="5"/>
  <c r="C3190" i="5"/>
  <c r="C3189" i="5"/>
  <c r="C3188" i="5"/>
  <c r="C3187" i="5"/>
  <c r="C3186" i="5"/>
  <c r="C3185" i="5"/>
  <c r="C3184" i="5"/>
  <c r="C3183" i="5"/>
  <c r="C3182" i="5"/>
  <c r="C3181" i="5"/>
  <c r="C3180" i="5"/>
  <c r="C3179" i="5"/>
  <c r="C3178" i="5"/>
  <c r="C3177" i="5"/>
  <c r="C3176" i="5"/>
  <c r="C3175" i="5"/>
  <c r="C3174" i="5"/>
  <c r="C3173" i="5"/>
  <c r="C3172" i="5"/>
  <c r="C3171" i="5"/>
  <c r="C3170" i="5"/>
  <c r="C3169" i="5"/>
  <c r="C3168" i="5"/>
  <c r="C3167" i="5"/>
  <c r="C3166" i="5"/>
  <c r="C3165" i="5"/>
  <c r="C3164" i="5"/>
  <c r="C3163" i="5"/>
  <c r="C3162" i="5"/>
  <c r="C3161" i="5"/>
  <c r="C3160" i="5"/>
  <c r="C3159" i="5"/>
  <c r="C3158" i="5"/>
  <c r="C3157" i="5"/>
  <c r="C3156" i="5"/>
  <c r="C3155" i="5"/>
  <c r="C3154" i="5"/>
  <c r="C3153" i="5"/>
  <c r="C3152" i="5"/>
  <c r="C3151" i="5"/>
  <c r="C3150" i="5"/>
  <c r="C3149" i="5"/>
  <c r="C3148" i="5"/>
  <c r="C3147" i="5"/>
  <c r="C3146" i="5"/>
  <c r="C3145" i="5"/>
  <c r="C3144" i="5"/>
  <c r="C3143" i="5"/>
  <c r="C3142" i="5"/>
  <c r="C3141" i="5"/>
  <c r="C3140" i="5"/>
  <c r="C3139" i="5"/>
  <c r="C3138" i="5"/>
  <c r="C3137" i="5"/>
  <c r="C3136" i="5"/>
  <c r="C3135" i="5"/>
  <c r="C3134" i="5"/>
  <c r="C3133" i="5"/>
  <c r="C3132" i="5"/>
  <c r="C3131" i="5"/>
  <c r="C3130" i="5"/>
  <c r="C3129" i="5"/>
  <c r="C3128" i="5"/>
  <c r="C3127" i="5"/>
  <c r="C3126" i="5"/>
  <c r="C3125" i="5"/>
  <c r="C3124" i="5"/>
  <c r="C3123" i="5"/>
  <c r="C3122" i="5"/>
  <c r="C3121" i="5"/>
  <c r="C3120" i="5"/>
  <c r="C3119" i="5"/>
  <c r="C3118" i="5"/>
  <c r="C3117" i="5"/>
  <c r="C3116" i="5"/>
  <c r="C3115" i="5"/>
  <c r="C3114" i="5"/>
  <c r="C3113" i="5"/>
  <c r="C3112" i="5"/>
  <c r="C3111" i="5"/>
  <c r="C3110" i="5"/>
  <c r="C3109" i="5"/>
  <c r="C3108" i="5"/>
  <c r="C3107" i="5"/>
  <c r="C3106" i="5"/>
  <c r="C3105" i="5"/>
  <c r="C3104" i="5"/>
  <c r="C3103" i="5"/>
  <c r="C3102" i="5"/>
  <c r="C3101" i="5"/>
  <c r="C3100" i="5"/>
  <c r="C3099" i="5"/>
  <c r="C3098" i="5"/>
  <c r="C3097" i="5"/>
  <c r="C3096" i="5"/>
  <c r="C3095" i="5"/>
  <c r="C3094" i="5"/>
  <c r="C3093" i="5"/>
  <c r="C3092" i="5"/>
  <c r="C3091" i="5"/>
  <c r="C3090" i="5"/>
  <c r="C3089" i="5"/>
  <c r="C3088" i="5"/>
  <c r="C3087" i="5"/>
  <c r="C3086" i="5"/>
  <c r="C3085" i="5"/>
  <c r="C3084" i="5"/>
  <c r="C3083" i="5"/>
  <c r="C3082" i="5"/>
  <c r="C3081" i="5"/>
  <c r="C3080" i="5"/>
  <c r="C3079" i="5"/>
  <c r="C3078" i="5"/>
  <c r="C3077" i="5"/>
  <c r="C3076" i="5"/>
  <c r="C3075" i="5"/>
  <c r="C3074" i="5"/>
  <c r="C3073" i="5"/>
  <c r="C3072" i="5"/>
  <c r="C3071" i="5"/>
  <c r="C3070" i="5"/>
  <c r="C3069" i="5"/>
  <c r="C3068" i="5"/>
  <c r="C3067" i="5"/>
  <c r="C3066" i="5"/>
  <c r="C3065" i="5"/>
  <c r="C3064" i="5"/>
  <c r="C3063" i="5"/>
  <c r="C3062" i="5"/>
  <c r="C3061" i="5"/>
  <c r="C3060" i="5"/>
  <c r="C3059" i="5"/>
  <c r="C3058" i="5"/>
  <c r="C3057" i="5"/>
  <c r="C3056" i="5"/>
  <c r="C3055" i="5"/>
  <c r="C3054" i="5"/>
  <c r="C3053" i="5"/>
  <c r="C3052" i="5"/>
  <c r="C3051" i="5"/>
  <c r="C3050" i="5"/>
  <c r="C3049" i="5"/>
  <c r="C3048" i="5"/>
  <c r="C3047" i="5"/>
  <c r="C3046" i="5"/>
  <c r="C3045" i="5"/>
  <c r="C3044" i="5"/>
  <c r="C3043" i="5"/>
  <c r="C3042" i="5"/>
  <c r="C3041" i="5"/>
  <c r="C3040" i="5"/>
  <c r="C3039" i="5"/>
  <c r="C3038" i="5"/>
  <c r="C3037" i="5"/>
  <c r="C3036" i="5"/>
  <c r="C3035" i="5"/>
  <c r="C3034" i="5"/>
  <c r="C3033" i="5"/>
  <c r="C3032" i="5"/>
  <c r="C3031" i="5"/>
  <c r="C3030" i="5"/>
  <c r="C3029" i="5"/>
  <c r="C3028" i="5"/>
  <c r="C3027" i="5"/>
  <c r="C3026" i="5"/>
  <c r="C3025" i="5"/>
  <c r="C3024" i="5"/>
  <c r="C3023" i="5"/>
  <c r="C3022" i="5"/>
  <c r="C3021" i="5"/>
  <c r="C3020" i="5"/>
  <c r="C3019" i="5"/>
  <c r="C3018" i="5"/>
  <c r="C3017" i="5"/>
  <c r="C3016" i="5"/>
  <c r="C3015" i="5"/>
  <c r="C3014" i="5"/>
  <c r="C3013" i="5"/>
  <c r="C3012" i="5"/>
  <c r="C3011" i="5"/>
  <c r="C3010" i="5"/>
  <c r="C3009" i="5"/>
  <c r="C3008" i="5"/>
  <c r="C3007" i="5"/>
  <c r="C3006" i="5"/>
  <c r="C3005" i="5"/>
  <c r="C3004" i="5"/>
  <c r="C3003" i="5"/>
  <c r="C3002" i="5"/>
  <c r="C3001" i="5"/>
  <c r="C3000" i="5"/>
  <c r="C2999" i="5"/>
  <c r="C2998" i="5"/>
  <c r="C2997" i="5"/>
  <c r="C2996" i="5"/>
  <c r="C2995" i="5"/>
  <c r="C2994" i="5"/>
  <c r="C2993" i="5"/>
  <c r="C2992" i="5"/>
  <c r="C2991" i="5"/>
  <c r="C2990" i="5"/>
  <c r="C2989" i="5"/>
  <c r="C2988" i="5"/>
  <c r="C2987" i="5"/>
  <c r="C2986" i="5"/>
  <c r="C2985" i="5"/>
  <c r="C2984" i="5"/>
  <c r="C2983" i="5"/>
  <c r="C2982" i="5"/>
  <c r="C2981" i="5"/>
  <c r="C2980" i="5"/>
  <c r="C2979" i="5"/>
  <c r="C2978" i="5"/>
  <c r="C2977" i="5"/>
  <c r="C2976" i="5"/>
  <c r="C2975" i="5"/>
  <c r="C2974" i="5"/>
  <c r="C2973" i="5"/>
  <c r="C2972" i="5"/>
  <c r="C2971" i="5"/>
  <c r="C2970" i="5"/>
  <c r="C2969" i="5"/>
  <c r="C2968" i="5"/>
  <c r="C2967" i="5"/>
  <c r="C2966" i="5"/>
  <c r="C2965" i="5"/>
  <c r="C2964" i="5"/>
  <c r="C2963" i="5"/>
  <c r="C2962" i="5"/>
  <c r="C2961" i="5"/>
  <c r="C2960" i="5"/>
  <c r="C2959" i="5"/>
  <c r="C2958" i="5"/>
  <c r="C2957" i="5"/>
  <c r="C2956" i="5"/>
  <c r="C2955" i="5"/>
  <c r="C2954" i="5"/>
  <c r="C2953" i="5"/>
  <c r="C2952" i="5"/>
  <c r="C2951" i="5"/>
  <c r="C2950" i="5"/>
  <c r="C2949" i="5"/>
  <c r="C2948" i="5"/>
  <c r="C2947" i="5"/>
  <c r="C2946" i="5"/>
  <c r="C2945" i="5"/>
  <c r="C2944" i="5"/>
  <c r="C2943" i="5"/>
  <c r="C2942" i="5"/>
  <c r="C2941" i="5"/>
  <c r="C2940" i="5"/>
  <c r="C2939" i="5"/>
  <c r="C2938" i="5"/>
  <c r="C2937" i="5"/>
  <c r="C2936" i="5"/>
  <c r="C2935" i="5"/>
  <c r="C2934" i="5"/>
  <c r="C2933" i="5"/>
  <c r="C2932" i="5"/>
  <c r="C2931" i="5"/>
  <c r="C2930" i="5"/>
  <c r="C2929" i="5"/>
  <c r="C2928" i="5"/>
  <c r="C2927" i="5"/>
  <c r="C2926" i="5"/>
  <c r="C2925" i="5"/>
  <c r="C2924" i="5"/>
  <c r="C2923" i="5"/>
  <c r="C2922" i="5"/>
  <c r="C2921" i="5"/>
  <c r="C2920" i="5"/>
  <c r="C2919" i="5"/>
  <c r="C2918" i="5"/>
  <c r="C2917" i="5"/>
  <c r="C2916" i="5"/>
  <c r="C2915" i="5"/>
  <c r="C2914" i="5"/>
  <c r="C2913" i="5"/>
  <c r="C2912" i="5"/>
  <c r="C2911" i="5"/>
  <c r="C2910" i="5"/>
  <c r="C2909" i="5"/>
  <c r="C2908" i="5"/>
  <c r="C2907" i="5"/>
  <c r="C2906" i="5"/>
  <c r="C2905" i="5"/>
  <c r="C2904" i="5"/>
  <c r="C2903" i="5"/>
  <c r="C2902" i="5"/>
  <c r="C2901" i="5"/>
  <c r="C2900" i="5"/>
  <c r="C2899" i="5"/>
  <c r="C2898" i="5"/>
  <c r="C2897" i="5"/>
  <c r="C2896" i="5"/>
  <c r="C2895" i="5"/>
  <c r="C2894" i="5"/>
  <c r="C2893" i="5"/>
  <c r="C2892" i="5"/>
  <c r="C2891" i="5"/>
  <c r="C2890" i="5"/>
  <c r="C2889" i="5"/>
  <c r="C2888" i="5"/>
  <c r="C2887" i="5"/>
  <c r="C2886" i="5"/>
  <c r="C2885" i="5"/>
  <c r="C2884" i="5"/>
  <c r="C2883" i="5"/>
  <c r="C2882" i="5"/>
  <c r="C2881" i="5"/>
  <c r="C2880" i="5"/>
  <c r="C2879" i="5"/>
  <c r="C2878" i="5"/>
  <c r="C2877" i="5"/>
  <c r="C2876" i="5"/>
  <c r="C2875" i="5"/>
  <c r="C2874" i="5"/>
  <c r="C2873" i="5"/>
  <c r="C2872" i="5"/>
  <c r="C2871" i="5"/>
  <c r="C2870" i="5"/>
  <c r="C2869" i="5"/>
  <c r="C2868" i="5"/>
  <c r="C2867" i="5"/>
  <c r="C2866" i="5"/>
  <c r="C2865" i="5"/>
  <c r="C2864" i="5"/>
  <c r="C2863" i="5"/>
  <c r="C2862" i="5"/>
  <c r="C2861" i="5"/>
  <c r="C2860" i="5"/>
  <c r="C2859" i="5"/>
  <c r="C2858" i="5"/>
  <c r="C2857" i="5"/>
  <c r="C2856" i="5"/>
  <c r="C2855" i="5"/>
  <c r="C2854" i="5"/>
  <c r="C2853" i="5"/>
  <c r="C2852" i="5"/>
  <c r="C2851" i="5"/>
  <c r="C2850" i="5"/>
  <c r="C2849" i="5"/>
  <c r="C2848" i="5"/>
  <c r="C2847" i="5"/>
  <c r="C2846" i="5"/>
  <c r="C2845" i="5"/>
  <c r="C2844" i="5"/>
  <c r="C2843" i="5"/>
  <c r="C2842" i="5"/>
  <c r="C2841" i="5"/>
  <c r="C2840" i="5"/>
  <c r="C2839" i="5"/>
  <c r="C2838" i="5"/>
  <c r="C2837" i="5"/>
  <c r="C2836" i="5"/>
  <c r="C2835" i="5"/>
  <c r="C2834" i="5"/>
  <c r="C2833" i="5"/>
  <c r="C2832" i="5"/>
  <c r="C2831" i="5"/>
  <c r="C2830" i="5"/>
  <c r="C2829" i="5"/>
  <c r="C2828" i="5"/>
  <c r="C2827" i="5"/>
  <c r="C2826" i="5"/>
  <c r="C2825" i="5"/>
  <c r="C2824" i="5"/>
  <c r="C2823" i="5"/>
  <c r="C2822" i="5"/>
  <c r="C2821" i="5"/>
  <c r="C2820" i="5"/>
  <c r="C2819" i="5"/>
  <c r="C2818" i="5"/>
  <c r="C2817" i="5"/>
  <c r="C2816" i="5"/>
  <c r="C2815" i="5"/>
  <c r="C2814" i="5"/>
  <c r="C2813" i="5"/>
  <c r="C2812" i="5"/>
  <c r="C2811" i="5"/>
  <c r="C2810" i="5"/>
  <c r="C2809" i="5"/>
  <c r="C2808" i="5"/>
  <c r="C2807" i="5"/>
  <c r="C2806" i="5"/>
  <c r="C2805" i="5"/>
  <c r="C2804" i="5"/>
  <c r="C2803" i="5"/>
  <c r="C2802" i="5"/>
  <c r="C2801" i="5"/>
  <c r="C2800" i="5"/>
  <c r="C2799" i="5"/>
  <c r="C2798" i="5"/>
  <c r="C2797" i="5"/>
  <c r="C2796" i="5"/>
  <c r="C2795" i="5"/>
  <c r="C2794" i="5"/>
  <c r="C2793" i="5"/>
  <c r="C2792" i="5"/>
  <c r="C2791" i="5"/>
  <c r="C2790" i="5"/>
  <c r="C2789" i="5"/>
  <c r="C2788" i="5"/>
  <c r="C2787" i="5"/>
  <c r="C2786" i="5"/>
  <c r="C2785" i="5"/>
  <c r="C2784" i="5"/>
  <c r="C2783" i="5"/>
  <c r="C2782" i="5"/>
  <c r="C2781" i="5"/>
  <c r="C2780" i="5"/>
  <c r="C2779" i="5"/>
  <c r="C2778" i="5"/>
  <c r="C2777" i="5"/>
  <c r="C2776" i="5"/>
  <c r="C2775" i="5"/>
  <c r="C2774" i="5"/>
  <c r="C2773" i="5"/>
  <c r="C2772" i="5"/>
  <c r="C2771" i="5"/>
  <c r="C2770" i="5"/>
  <c r="C2769" i="5"/>
  <c r="C2768" i="5"/>
  <c r="C2767" i="5"/>
  <c r="C2766" i="5"/>
  <c r="C2765" i="5"/>
  <c r="C2764" i="5"/>
  <c r="C2763" i="5"/>
  <c r="C2762" i="5"/>
  <c r="C2761" i="5"/>
  <c r="C2760" i="5"/>
  <c r="C2759" i="5"/>
  <c r="C2758" i="5"/>
  <c r="C2757" i="5"/>
  <c r="C2756" i="5"/>
  <c r="C2755" i="5"/>
  <c r="C2754" i="5"/>
  <c r="C2753" i="5"/>
  <c r="C2752" i="5"/>
  <c r="C2751" i="5"/>
  <c r="C2750" i="5"/>
  <c r="C2749" i="5"/>
  <c r="C2748" i="5"/>
  <c r="C2747" i="5"/>
  <c r="C2746" i="5"/>
  <c r="C2745" i="5"/>
  <c r="C2744" i="5"/>
  <c r="C2743" i="5"/>
  <c r="C2742" i="5"/>
  <c r="C2741" i="5"/>
  <c r="C2740" i="5"/>
  <c r="C2739" i="5"/>
  <c r="C2738" i="5"/>
  <c r="C2737" i="5"/>
  <c r="C2736" i="5"/>
  <c r="C2735" i="5"/>
  <c r="C2734" i="5"/>
  <c r="C2733" i="5"/>
  <c r="C2732" i="5"/>
  <c r="C2731" i="5"/>
  <c r="C2730" i="5"/>
  <c r="C2729" i="5"/>
  <c r="C2728" i="5"/>
  <c r="C2727" i="5"/>
  <c r="C2726" i="5"/>
  <c r="C2725" i="5"/>
  <c r="C2724" i="5"/>
  <c r="C2723" i="5"/>
  <c r="C2722" i="5"/>
  <c r="C2721" i="5"/>
  <c r="C2720" i="5"/>
  <c r="C2719" i="5"/>
  <c r="C2718" i="5"/>
  <c r="C2717" i="5"/>
  <c r="C2716" i="5"/>
  <c r="C2715" i="5"/>
  <c r="C2714" i="5"/>
  <c r="C2713" i="5"/>
  <c r="C2712" i="5"/>
  <c r="C2711" i="5"/>
  <c r="C2710" i="5"/>
  <c r="C2709" i="5"/>
  <c r="C2708" i="5"/>
  <c r="C2707" i="5"/>
  <c r="C2706" i="5"/>
  <c r="C2705" i="5"/>
  <c r="C2704" i="5"/>
  <c r="C2703" i="5"/>
  <c r="C2702" i="5"/>
  <c r="C2701" i="5"/>
  <c r="C2700" i="5"/>
  <c r="C2699" i="5"/>
  <c r="C2698" i="5"/>
  <c r="C2697" i="5"/>
  <c r="C2696" i="5"/>
  <c r="C2695" i="5"/>
  <c r="C2694" i="5"/>
  <c r="C2693" i="5"/>
  <c r="C2692" i="5"/>
  <c r="C2691" i="5"/>
  <c r="C2690" i="5"/>
  <c r="C2689" i="5"/>
  <c r="C2688" i="5"/>
  <c r="C2687" i="5"/>
  <c r="C2686" i="5"/>
  <c r="C2685" i="5"/>
  <c r="C2684" i="5"/>
  <c r="C2683" i="5"/>
  <c r="C2682" i="5"/>
  <c r="C2681" i="5"/>
  <c r="C2680" i="5"/>
  <c r="C2679" i="5"/>
  <c r="C2678" i="5"/>
  <c r="C2677" i="5"/>
  <c r="C2676" i="5"/>
  <c r="C2675" i="5"/>
  <c r="C2674" i="5"/>
  <c r="C2673" i="5"/>
  <c r="C2672" i="5"/>
  <c r="C2671" i="5"/>
  <c r="C2670" i="5"/>
  <c r="C2669" i="5"/>
  <c r="C2668" i="5"/>
  <c r="C2667" i="5"/>
  <c r="C2666" i="5"/>
  <c r="C2665" i="5"/>
  <c r="C2664" i="5"/>
  <c r="C2663" i="5"/>
  <c r="C2662" i="5"/>
  <c r="C2661" i="5"/>
  <c r="C2660" i="5"/>
  <c r="C2659" i="5"/>
  <c r="C2658" i="5"/>
  <c r="C2657" i="5"/>
  <c r="C2656" i="5"/>
  <c r="C2655" i="5"/>
  <c r="C2654" i="5"/>
  <c r="C2653" i="5"/>
  <c r="C2652" i="5"/>
  <c r="C2651" i="5"/>
  <c r="C2650" i="5"/>
  <c r="C2649" i="5"/>
  <c r="C2648" i="5"/>
  <c r="C2647" i="5"/>
  <c r="C2646" i="5"/>
  <c r="C2645" i="5"/>
  <c r="C2644" i="5"/>
  <c r="C2643" i="5"/>
  <c r="C2642" i="5"/>
  <c r="C2641" i="5"/>
  <c r="C2640" i="5"/>
  <c r="C2639" i="5"/>
  <c r="C2638" i="5"/>
  <c r="C2637" i="5"/>
  <c r="C2636" i="5"/>
  <c r="C2635" i="5"/>
  <c r="C2634" i="5"/>
  <c r="C2633" i="5"/>
  <c r="C2632" i="5"/>
  <c r="C2631" i="5"/>
  <c r="C2630" i="5"/>
  <c r="C2629" i="5"/>
  <c r="C2628" i="5"/>
  <c r="C2627" i="5"/>
  <c r="C2626" i="5"/>
  <c r="C2625" i="5"/>
  <c r="C2624" i="5"/>
  <c r="C2623" i="5"/>
  <c r="C2622" i="5"/>
  <c r="C2621" i="5"/>
  <c r="C2620" i="5"/>
  <c r="C2619" i="5"/>
  <c r="C2618" i="5"/>
  <c r="C2617" i="5"/>
  <c r="C2616" i="5"/>
  <c r="C2615" i="5"/>
  <c r="C2614" i="5"/>
  <c r="C2613" i="5"/>
  <c r="C2612" i="5"/>
  <c r="C2611" i="5"/>
  <c r="C2610" i="5"/>
  <c r="C2609" i="5"/>
  <c r="C2608" i="5"/>
  <c r="C2607" i="5"/>
  <c r="C2606" i="5"/>
  <c r="C2605" i="5"/>
  <c r="C2604" i="5"/>
  <c r="C2603" i="5"/>
  <c r="C2602" i="5"/>
  <c r="C2601" i="5"/>
  <c r="C2600" i="5"/>
  <c r="C2599" i="5"/>
  <c r="C2598" i="5"/>
  <c r="C2597" i="5"/>
  <c r="C2596" i="5"/>
  <c r="C2595" i="5"/>
  <c r="C2594" i="5"/>
  <c r="C2593" i="5"/>
  <c r="C2592" i="5"/>
  <c r="C2591" i="5"/>
  <c r="C2590" i="5"/>
  <c r="C2589" i="5"/>
  <c r="C2588" i="5"/>
  <c r="C2587" i="5"/>
  <c r="C2586" i="5"/>
  <c r="C2585" i="5"/>
  <c r="C2584" i="5"/>
  <c r="C2583" i="5"/>
  <c r="C2582" i="5"/>
  <c r="C2581" i="5"/>
  <c r="C2580" i="5"/>
  <c r="C2579" i="5"/>
  <c r="C2578" i="5"/>
  <c r="C2577" i="5"/>
  <c r="C2576" i="5"/>
  <c r="C2575" i="5"/>
  <c r="C2574" i="5"/>
  <c r="C2573" i="5"/>
  <c r="C2572" i="5"/>
  <c r="C2571" i="5"/>
  <c r="C2570" i="5"/>
  <c r="C2569" i="5"/>
  <c r="C2568" i="5"/>
  <c r="C2567" i="5"/>
  <c r="C2566" i="5"/>
  <c r="C2565" i="5"/>
  <c r="C2564" i="5"/>
  <c r="C2563" i="5"/>
  <c r="C2562" i="5"/>
  <c r="C2561" i="5"/>
  <c r="C2560" i="5"/>
  <c r="C2559" i="5"/>
  <c r="C2558" i="5"/>
  <c r="C2557" i="5"/>
  <c r="C2556" i="5"/>
  <c r="C2555" i="5"/>
  <c r="C2554" i="5"/>
  <c r="C2553" i="5"/>
  <c r="C2552" i="5"/>
  <c r="C2551" i="5"/>
  <c r="C2550" i="5"/>
  <c r="C2549" i="5"/>
  <c r="C2548" i="5"/>
  <c r="C2547" i="5"/>
  <c r="C2546" i="5"/>
  <c r="C2545" i="5"/>
  <c r="C2544" i="5"/>
  <c r="C2543" i="5"/>
  <c r="C2542" i="5"/>
  <c r="C2541" i="5"/>
  <c r="C2540" i="5"/>
  <c r="C2539" i="5"/>
  <c r="C2538" i="5"/>
  <c r="C2537" i="5"/>
  <c r="C2536" i="5"/>
  <c r="C2535" i="5"/>
  <c r="C2534" i="5"/>
  <c r="C2533" i="5"/>
  <c r="C2532" i="5"/>
  <c r="C2531" i="5"/>
  <c r="C2530" i="5"/>
  <c r="C2529" i="5"/>
  <c r="C2528" i="5"/>
  <c r="C2527" i="5"/>
  <c r="C2526" i="5"/>
  <c r="C2525" i="5"/>
  <c r="C2524" i="5"/>
  <c r="C2523" i="5"/>
  <c r="C2522" i="5"/>
  <c r="C2521" i="5"/>
  <c r="C2520" i="5"/>
  <c r="C2519" i="5"/>
  <c r="C2518" i="5"/>
  <c r="C2517" i="5"/>
  <c r="C2516" i="5"/>
  <c r="C2515" i="5"/>
  <c r="C2514" i="5"/>
  <c r="C2513" i="5"/>
  <c r="C2512" i="5"/>
  <c r="C2511" i="5"/>
  <c r="C2510" i="5"/>
  <c r="C2509" i="5"/>
  <c r="C2508" i="5"/>
  <c r="C2507" i="5"/>
  <c r="C2506" i="5"/>
  <c r="C2505" i="5"/>
  <c r="C2504" i="5"/>
  <c r="C2503" i="5"/>
  <c r="C2502" i="5"/>
  <c r="C2501" i="5"/>
  <c r="C2500" i="5"/>
  <c r="C2499" i="5"/>
  <c r="C2498" i="5"/>
  <c r="C2497" i="5"/>
  <c r="C2496" i="5"/>
  <c r="C2495" i="5"/>
  <c r="C2494" i="5"/>
  <c r="C2493" i="5"/>
  <c r="C2492" i="5"/>
  <c r="C2491" i="5"/>
  <c r="C2490" i="5"/>
  <c r="C2489" i="5"/>
  <c r="C2488" i="5"/>
  <c r="C2487" i="5"/>
  <c r="C2486" i="5"/>
  <c r="C2485" i="5"/>
  <c r="C2484" i="5"/>
  <c r="C2483" i="5"/>
  <c r="C2482" i="5"/>
  <c r="C2481" i="5"/>
  <c r="C2480" i="5"/>
  <c r="C2479" i="5"/>
  <c r="C2478" i="5"/>
  <c r="C2477" i="5"/>
  <c r="C2476" i="5"/>
  <c r="C2475" i="5"/>
  <c r="C2474" i="5"/>
  <c r="C2473" i="5"/>
  <c r="C2472" i="5"/>
  <c r="C2471" i="5"/>
  <c r="C2470" i="5"/>
  <c r="C2469" i="5"/>
  <c r="C2468" i="5"/>
  <c r="C2467" i="5"/>
  <c r="C2466" i="5"/>
  <c r="C2465" i="5"/>
  <c r="C2464" i="5"/>
  <c r="C2463" i="5"/>
  <c r="C2462" i="5"/>
  <c r="C2461" i="5"/>
  <c r="C2460" i="5"/>
  <c r="C2459" i="5"/>
  <c r="C2458" i="5"/>
  <c r="C2457" i="5"/>
  <c r="C2456" i="5"/>
  <c r="C2455" i="5"/>
  <c r="C2454" i="5"/>
  <c r="C2453" i="5"/>
  <c r="C2452" i="5"/>
  <c r="C2451" i="5"/>
  <c r="C2450" i="5"/>
  <c r="C2449" i="5"/>
  <c r="C2448" i="5"/>
  <c r="C2447" i="5"/>
  <c r="C2446" i="5"/>
  <c r="C2445" i="5"/>
  <c r="C2444" i="5"/>
  <c r="C2443" i="5"/>
  <c r="C2442" i="5"/>
  <c r="C2441" i="5"/>
  <c r="C2440" i="5"/>
  <c r="C2439" i="5"/>
  <c r="C2438" i="5"/>
  <c r="C2437" i="5"/>
  <c r="C2436" i="5"/>
  <c r="C2435" i="5"/>
  <c r="C2434" i="5"/>
  <c r="C2433" i="5"/>
  <c r="C2432" i="5"/>
  <c r="C2431" i="5"/>
  <c r="C2430" i="5"/>
  <c r="C2429" i="5"/>
  <c r="C2428" i="5"/>
  <c r="C2427" i="5"/>
  <c r="C2426" i="5"/>
  <c r="C2425" i="5"/>
  <c r="C2424" i="5"/>
  <c r="C2423" i="5"/>
  <c r="C2422" i="5"/>
  <c r="C2421" i="5"/>
  <c r="C2420" i="5"/>
  <c r="C2419" i="5"/>
  <c r="C2418" i="5"/>
  <c r="C2417" i="5"/>
  <c r="C2416" i="5"/>
  <c r="C2415" i="5"/>
  <c r="C2414" i="5"/>
  <c r="C2413" i="5"/>
  <c r="C2412" i="5"/>
  <c r="C2411" i="5"/>
  <c r="C2410" i="5"/>
  <c r="C2409" i="5"/>
  <c r="C2408" i="5"/>
  <c r="C2407" i="5"/>
  <c r="C2406" i="5"/>
  <c r="C2405" i="5"/>
  <c r="C2404" i="5"/>
  <c r="C2403" i="5"/>
  <c r="C2402" i="5"/>
  <c r="C2401" i="5"/>
  <c r="C2400" i="5"/>
  <c r="C2399" i="5"/>
  <c r="C2398" i="5"/>
  <c r="C2397" i="5"/>
  <c r="C2396" i="5"/>
  <c r="C2395" i="5"/>
  <c r="C2394" i="5"/>
  <c r="C2393" i="5"/>
  <c r="C2392" i="5"/>
  <c r="C2391" i="5"/>
  <c r="C2390" i="5"/>
  <c r="C2389" i="5"/>
  <c r="C2388" i="5"/>
  <c r="C2387" i="5"/>
  <c r="C2386" i="5"/>
  <c r="C2385" i="5"/>
  <c r="C2384" i="5"/>
  <c r="C2383" i="5"/>
  <c r="C2382" i="5"/>
  <c r="C2381" i="5"/>
  <c r="C2380" i="5"/>
  <c r="C2379" i="5"/>
  <c r="C2378" i="5"/>
  <c r="C2377" i="5"/>
  <c r="C2376" i="5"/>
  <c r="C2375" i="5"/>
  <c r="C2374" i="5"/>
  <c r="C2373" i="5"/>
  <c r="C2372" i="5"/>
  <c r="C2371" i="5"/>
  <c r="C2370" i="5"/>
  <c r="C2369" i="5"/>
  <c r="C2368" i="5"/>
  <c r="C2367" i="5"/>
  <c r="C2366" i="5"/>
  <c r="C2365" i="5"/>
  <c r="C2364" i="5"/>
  <c r="C2363" i="5"/>
  <c r="C2362" i="5"/>
  <c r="C2361" i="5"/>
  <c r="C2360" i="5"/>
  <c r="C2359" i="5"/>
  <c r="C2358" i="5"/>
  <c r="C2357" i="5"/>
  <c r="C2356" i="5"/>
  <c r="C2355" i="5"/>
  <c r="C2354" i="5"/>
  <c r="C2353" i="5"/>
  <c r="C2352" i="5"/>
  <c r="C2351" i="5"/>
  <c r="C2350" i="5"/>
  <c r="C2349" i="5"/>
  <c r="C2348" i="5"/>
  <c r="C2347" i="5"/>
  <c r="C2346" i="5"/>
  <c r="C2345" i="5"/>
  <c r="C2344" i="5"/>
  <c r="C2343" i="5"/>
  <c r="C2342" i="5"/>
  <c r="C2341" i="5"/>
  <c r="C2340" i="5"/>
  <c r="C2339" i="5"/>
  <c r="C2338" i="5"/>
  <c r="C2337" i="5"/>
  <c r="C2336" i="5"/>
  <c r="C2335" i="5"/>
  <c r="C2334" i="5"/>
  <c r="C2333" i="5"/>
  <c r="C2332" i="5"/>
  <c r="C2331" i="5"/>
  <c r="C2330" i="5"/>
  <c r="C2329" i="5"/>
  <c r="C2328" i="5"/>
  <c r="C2327" i="5"/>
  <c r="C2326" i="5"/>
  <c r="C2325" i="5"/>
  <c r="C2324" i="5"/>
  <c r="C2323" i="5"/>
  <c r="C2322" i="5"/>
  <c r="C2321" i="5"/>
  <c r="C2320" i="5"/>
  <c r="C2319" i="5"/>
  <c r="C2318" i="5"/>
  <c r="C2317" i="5"/>
  <c r="C2316" i="5"/>
  <c r="C2315" i="5"/>
  <c r="C2314" i="5"/>
  <c r="C2313" i="5"/>
  <c r="C2312" i="5"/>
  <c r="C2311" i="5"/>
  <c r="C2310" i="5"/>
  <c r="C2309" i="5"/>
  <c r="C2308" i="5"/>
  <c r="C2307" i="5"/>
  <c r="C2306" i="5"/>
  <c r="C2305" i="5"/>
  <c r="C2304" i="5"/>
  <c r="C2303" i="5"/>
  <c r="C2302" i="5"/>
  <c r="C2301" i="5"/>
  <c r="C2300" i="5"/>
  <c r="C2299" i="5"/>
  <c r="C2298" i="5"/>
  <c r="C2297" i="5"/>
  <c r="C2296" i="5"/>
  <c r="C2295" i="5"/>
  <c r="C2294" i="5"/>
  <c r="C2293" i="5"/>
  <c r="C2292" i="5"/>
  <c r="C2291" i="5"/>
  <c r="C2290" i="5"/>
  <c r="C2289" i="5"/>
  <c r="C2288" i="5"/>
  <c r="C2287" i="5"/>
  <c r="C2286" i="5"/>
  <c r="C2285" i="5"/>
  <c r="C2284" i="5"/>
  <c r="C2283" i="5"/>
  <c r="C2282" i="5"/>
  <c r="C2281" i="5"/>
  <c r="C2280" i="5"/>
  <c r="C2279" i="5"/>
  <c r="C2278" i="5"/>
  <c r="C2277" i="5"/>
  <c r="C2276" i="5"/>
  <c r="C2275" i="5"/>
  <c r="C2274" i="5"/>
  <c r="C2273" i="5"/>
  <c r="C2272" i="5"/>
  <c r="C2271" i="5"/>
  <c r="C2270" i="5"/>
  <c r="C2269" i="5"/>
  <c r="C2268" i="5"/>
  <c r="C2267" i="5"/>
  <c r="C2266" i="5"/>
  <c r="C2265" i="5"/>
  <c r="C2264" i="5"/>
  <c r="C2263" i="5"/>
  <c r="C2262" i="5"/>
  <c r="C2261" i="5"/>
  <c r="C2260" i="5"/>
  <c r="C2259" i="5"/>
  <c r="C2258" i="5"/>
  <c r="C2257" i="5"/>
  <c r="C2256" i="5"/>
  <c r="C2255" i="5"/>
  <c r="C2254" i="5"/>
  <c r="C2253" i="5"/>
  <c r="C2252" i="5"/>
  <c r="C2251" i="5"/>
  <c r="C2250" i="5"/>
  <c r="C2249" i="5"/>
  <c r="C2248" i="5"/>
  <c r="C2247" i="5"/>
  <c r="C2246" i="5"/>
  <c r="C2245" i="5"/>
  <c r="C2244" i="5"/>
  <c r="C2243" i="5"/>
  <c r="C2242" i="5"/>
  <c r="C2241" i="5"/>
  <c r="C2240" i="5"/>
  <c r="C2239" i="5"/>
  <c r="C2238" i="5"/>
  <c r="C2237" i="5"/>
  <c r="C2236" i="5"/>
  <c r="C2235" i="5"/>
  <c r="C2234" i="5"/>
  <c r="C2233" i="5"/>
  <c r="C2232" i="5"/>
  <c r="C2231" i="5"/>
  <c r="C2230" i="5"/>
  <c r="C2229" i="5"/>
  <c r="C2228" i="5"/>
  <c r="C2227" i="5"/>
  <c r="C2226" i="5"/>
  <c r="C2225" i="5"/>
  <c r="C2224" i="5"/>
  <c r="C2223" i="5"/>
  <c r="C2222" i="5"/>
  <c r="C2221" i="5"/>
  <c r="C2220" i="5"/>
  <c r="C2219" i="5"/>
  <c r="C2218" i="5"/>
  <c r="C2217" i="5"/>
  <c r="C2216" i="5"/>
  <c r="C2215" i="5"/>
  <c r="C2214" i="5"/>
  <c r="C2213" i="5"/>
  <c r="C2212" i="5"/>
  <c r="C2211" i="5"/>
  <c r="C2210" i="5"/>
  <c r="C2209" i="5"/>
  <c r="C2208" i="5"/>
  <c r="C2207" i="5"/>
  <c r="C2206" i="5"/>
  <c r="C2205" i="5"/>
  <c r="C2204" i="5"/>
  <c r="C2203" i="5"/>
  <c r="C2202" i="5"/>
  <c r="C2201" i="5"/>
  <c r="C2200" i="5"/>
  <c r="C2199" i="5"/>
  <c r="C2198" i="5"/>
  <c r="C2197" i="5"/>
  <c r="C2196" i="5"/>
  <c r="C2195" i="5"/>
  <c r="C2194" i="5"/>
  <c r="C2193" i="5"/>
  <c r="C2192" i="5"/>
  <c r="C2191" i="5"/>
  <c r="C2190" i="5"/>
  <c r="C2189" i="5"/>
  <c r="C2188" i="5"/>
  <c r="C2187" i="5"/>
  <c r="C2186" i="5"/>
  <c r="C2185" i="5"/>
  <c r="C2184" i="5"/>
  <c r="C2183" i="5"/>
  <c r="C2182" i="5"/>
  <c r="C2181" i="5"/>
  <c r="C2180" i="5"/>
  <c r="C2179" i="5"/>
  <c r="C2178" i="5"/>
  <c r="C2177" i="5"/>
  <c r="C2176" i="5"/>
  <c r="C2175" i="5"/>
  <c r="C2174" i="5"/>
  <c r="C2173" i="5"/>
  <c r="C2172" i="5"/>
  <c r="C2171" i="5"/>
  <c r="C2170" i="5"/>
  <c r="C2169" i="5"/>
  <c r="C2168" i="5"/>
  <c r="C2167" i="5"/>
  <c r="C2166" i="5"/>
  <c r="C2165" i="5"/>
  <c r="C2164" i="5"/>
  <c r="C2163" i="5"/>
  <c r="C2162" i="5"/>
  <c r="C2161" i="5"/>
  <c r="C2160" i="5"/>
  <c r="C2159" i="5"/>
  <c r="C2158" i="5"/>
  <c r="C2157" i="5"/>
  <c r="C2156" i="5"/>
  <c r="C2155" i="5"/>
  <c r="C2154" i="5"/>
  <c r="C2153" i="5"/>
  <c r="C2152" i="5"/>
  <c r="C2151" i="5"/>
  <c r="C2150" i="5"/>
  <c r="C2149" i="5"/>
  <c r="C2148" i="5"/>
  <c r="C2147" i="5"/>
  <c r="C2146" i="5"/>
  <c r="C2145" i="5"/>
  <c r="C2144" i="5"/>
  <c r="C2143" i="5"/>
  <c r="C2142" i="5"/>
  <c r="C2141" i="5"/>
  <c r="C2140" i="5"/>
  <c r="C2139" i="5"/>
  <c r="C2138" i="5"/>
  <c r="C2137" i="5"/>
  <c r="C2136" i="5"/>
  <c r="C2135" i="5"/>
  <c r="C2134" i="5"/>
  <c r="C2133" i="5"/>
  <c r="C2132" i="5"/>
  <c r="C2131" i="5"/>
  <c r="C2130" i="5"/>
  <c r="C2129" i="5"/>
  <c r="C2128" i="5"/>
  <c r="C2127" i="5"/>
  <c r="C2126" i="5"/>
  <c r="C2125" i="5"/>
  <c r="C2124" i="5"/>
  <c r="C2123" i="5"/>
  <c r="C2122" i="5"/>
  <c r="C2121" i="5"/>
  <c r="C2120" i="5"/>
  <c r="C2119" i="5"/>
  <c r="C2118" i="5"/>
  <c r="C2117" i="5"/>
  <c r="C2116" i="5"/>
  <c r="C2115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O21" i="5"/>
  <c r="N21" i="5"/>
  <c r="R21" i="5"/>
  <c r="M21" i="5"/>
  <c r="E21" i="5"/>
  <c r="AH21" i="5" s="1"/>
  <c r="F21" i="5"/>
  <c r="G21" i="5"/>
  <c r="I21" i="5"/>
  <c r="J21" i="5"/>
  <c r="K21" i="5"/>
  <c r="L21" i="5"/>
  <c r="S21" i="5"/>
  <c r="O20" i="5"/>
  <c r="N20" i="5"/>
  <c r="R20" i="5"/>
  <c r="M20" i="5"/>
  <c r="E20" i="5"/>
  <c r="AH20" i="5" s="1"/>
  <c r="F20" i="5"/>
  <c r="G20" i="5"/>
  <c r="I20" i="5"/>
  <c r="J20" i="5"/>
  <c r="K20" i="5"/>
  <c r="L20" i="5"/>
  <c r="S20" i="5"/>
  <c r="O19" i="5"/>
  <c r="N19" i="5"/>
  <c r="R19" i="5"/>
  <c r="M19" i="5"/>
  <c r="E19" i="5"/>
  <c r="F19" i="5"/>
  <c r="G19" i="5"/>
  <c r="I19" i="5"/>
  <c r="J19" i="5"/>
  <c r="K19" i="5"/>
  <c r="L19" i="5"/>
  <c r="S19" i="5"/>
  <c r="O18" i="5"/>
  <c r="N18" i="5"/>
  <c r="R18" i="5"/>
  <c r="M18" i="5"/>
  <c r="E18" i="5"/>
  <c r="F18" i="5"/>
  <c r="G18" i="5"/>
  <c r="I18" i="5"/>
  <c r="J18" i="5"/>
  <c r="K18" i="5"/>
  <c r="L18" i="5"/>
  <c r="S18" i="5"/>
  <c r="O17" i="5"/>
  <c r="N17" i="5"/>
  <c r="R17" i="5"/>
  <c r="M17" i="5"/>
  <c r="E17" i="5"/>
  <c r="AH17" i="5" s="1"/>
  <c r="F17" i="5"/>
  <c r="G17" i="5"/>
  <c r="I17" i="5"/>
  <c r="J17" i="5"/>
  <c r="K17" i="5"/>
  <c r="L17" i="5"/>
  <c r="S17" i="5"/>
  <c r="O14" i="5"/>
  <c r="O15" i="5"/>
  <c r="O16" i="5"/>
  <c r="N14" i="5"/>
  <c r="N15" i="5"/>
  <c r="N16" i="5"/>
  <c r="R14" i="5"/>
  <c r="R15" i="5"/>
  <c r="R16" i="5"/>
  <c r="M14" i="5"/>
  <c r="M15" i="5"/>
  <c r="M16" i="5"/>
  <c r="E16" i="5"/>
  <c r="F16" i="5"/>
  <c r="G16" i="5"/>
  <c r="I16" i="5"/>
  <c r="J16" i="5"/>
  <c r="K16" i="5"/>
  <c r="L16" i="5"/>
  <c r="S16" i="5"/>
  <c r="G14" i="5"/>
  <c r="G15" i="5"/>
  <c r="F14" i="5"/>
  <c r="F15" i="5"/>
  <c r="E14" i="5"/>
  <c r="E15" i="5"/>
  <c r="AH15" i="5" s="1"/>
  <c r="I14" i="5"/>
  <c r="I15" i="5"/>
  <c r="J14" i="5"/>
  <c r="J15" i="5"/>
  <c r="K14" i="5"/>
  <c r="K15" i="5"/>
  <c r="L14" i="5"/>
  <c r="L15" i="5"/>
  <c r="S14" i="5"/>
  <c r="S15" i="5"/>
  <c r="AG15" i="5" l="1"/>
  <c r="AG17" i="5"/>
  <c r="AG20" i="5"/>
  <c r="AG21" i="5"/>
  <c r="AF17" i="5"/>
  <c r="AF20" i="5"/>
  <c r="AF21" i="5"/>
  <c r="H15" i="5"/>
  <c r="H14" i="5"/>
  <c r="H16" i="5"/>
  <c r="H17" i="5"/>
  <c r="H18" i="5"/>
  <c r="H19" i="5"/>
  <c r="H20" i="5"/>
  <c r="H21" i="5"/>
  <c r="O22" i="5"/>
  <c r="N22" i="5"/>
  <c r="K22" i="5"/>
  <c r="R22" i="5"/>
  <c r="M22" i="5"/>
  <c r="E22" i="5"/>
  <c r="F22" i="5"/>
  <c r="G22" i="5"/>
  <c r="I22" i="5"/>
  <c r="J22" i="5"/>
  <c r="L22" i="5"/>
  <c r="S22" i="5"/>
  <c r="O23" i="5"/>
  <c r="N23" i="5"/>
  <c r="R23" i="5"/>
  <c r="M23" i="5"/>
  <c r="E23" i="5"/>
  <c r="AH23" i="5" s="1"/>
  <c r="F23" i="5"/>
  <c r="G23" i="5"/>
  <c r="I23" i="5"/>
  <c r="J23" i="5"/>
  <c r="K23" i="5"/>
  <c r="L23" i="5"/>
  <c r="S23" i="5"/>
  <c r="O24" i="5"/>
  <c r="N24" i="5"/>
  <c r="R24" i="5"/>
  <c r="M24" i="5"/>
  <c r="E24" i="5"/>
  <c r="AH24" i="5" s="1"/>
  <c r="F24" i="5"/>
  <c r="G24" i="5"/>
  <c r="I24" i="5"/>
  <c r="J24" i="5"/>
  <c r="K24" i="5"/>
  <c r="L24" i="5"/>
  <c r="S24" i="5"/>
  <c r="O25" i="5"/>
  <c r="N25" i="5"/>
  <c r="R25" i="5"/>
  <c r="M25" i="5"/>
  <c r="E25" i="5"/>
  <c r="AH25" i="5" s="1"/>
  <c r="F25" i="5"/>
  <c r="G25" i="5"/>
  <c r="I25" i="5"/>
  <c r="J25" i="5"/>
  <c r="K25" i="5"/>
  <c r="L25" i="5"/>
  <c r="S25" i="5"/>
  <c r="O26" i="5"/>
  <c r="N26" i="5"/>
  <c r="R26" i="5"/>
  <c r="M26" i="5"/>
  <c r="E26" i="5"/>
  <c r="AH26" i="5" s="1"/>
  <c r="F26" i="5"/>
  <c r="G26" i="5"/>
  <c r="I26" i="5"/>
  <c r="J26" i="5"/>
  <c r="K26" i="5"/>
  <c r="L26" i="5"/>
  <c r="S26" i="5"/>
  <c r="O27" i="5"/>
  <c r="N27" i="5"/>
  <c r="R27" i="5"/>
  <c r="M27" i="5"/>
  <c r="E27" i="5"/>
  <c r="AH27" i="5" s="1"/>
  <c r="F27" i="5"/>
  <c r="G27" i="5"/>
  <c r="I27" i="5"/>
  <c r="J27" i="5"/>
  <c r="K27" i="5"/>
  <c r="L27" i="5"/>
  <c r="S27" i="5"/>
  <c r="O28" i="5"/>
  <c r="N28" i="5"/>
  <c r="R28" i="5"/>
  <c r="M28" i="5"/>
  <c r="E28" i="5"/>
  <c r="AH28" i="5" s="1"/>
  <c r="F28" i="5"/>
  <c r="G28" i="5"/>
  <c r="I28" i="5"/>
  <c r="J28" i="5"/>
  <c r="K28" i="5"/>
  <c r="L28" i="5"/>
  <c r="S28" i="5"/>
  <c r="O29" i="5"/>
  <c r="N29" i="5"/>
  <c r="R29" i="5"/>
  <c r="M29" i="5"/>
  <c r="E29" i="5"/>
  <c r="AH29" i="5" s="1"/>
  <c r="F29" i="5"/>
  <c r="G29" i="5"/>
  <c r="I29" i="5"/>
  <c r="J29" i="5"/>
  <c r="K29" i="5"/>
  <c r="L29" i="5"/>
  <c r="S29" i="5"/>
  <c r="O30" i="5"/>
  <c r="N30" i="5"/>
  <c r="R30" i="5"/>
  <c r="M30" i="5"/>
  <c r="E30" i="5"/>
  <c r="AH30" i="5" s="1"/>
  <c r="F30" i="5"/>
  <c r="G30" i="5"/>
  <c r="I30" i="5"/>
  <c r="J30" i="5"/>
  <c r="K30" i="5"/>
  <c r="L30" i="5"/>
  <c r="S30" i="5"/>
  <c r="O31" i="5"/>
  <c r="N31" i="5"/>
  <c r="R31" i="5"/>
  <c r="M31" i="5"/>
  <c r="E31" i="5"/>
  <c r="AH31" i="5" s="1"/>
  <c r="F31" i="5"/>
  <c r="G31" i="5"/>
  <c r="I31" i="5"/>
  <c r="J31" i="5"/>
  <c r="K31" i="5"/>
  <c r="L31" i="5"/>
  <c r="S31" i="5"/>
  <c r="O32" i="5"/>
  <c r="N32" i="5"/>
  <c r="R32" i="5"/>
  <c r="M32" i="5"/>
  <c r="E32" i="5"/>
  <c r="AH32" i="5" s="1"/>
  <c r="F32" i="5"/>
  <c r="G32" i="5"/>
  <c r="I32" i="5"/>
  <c r="J32" i="5"/>
  <c r="K32" i="5"/>
  <c r="L32" i="5"/>
  <c r="S32" i="5"/>
  <c r="O33" i="5"/>
  <c r="N33" i="5"/>
  <c r="R33" i="5"/>
  <c r="M33" i="5"/>
  <c r="E33" i="5"/>
  <c r="AH33" i="5" s="1"/>
  <c r="F33" i="5"/>
  <c r="G33" i="5"/>
  <c r="I33" i="5"/>
  <c r="J33" i="5"/>
  <c r="K33" i="5"/>
  <c r="L33" i="5"/>
  <c r="S33" i="5"/>
  <c r="O34" i="5"/>
  <c r="N34" i="5"/>
  <c r="R34" i="5"/>
  <c r="M34" i="5"/>
  <c r="E34" i="5"/>
  <c r="AH34" i="5" s="1"/>
  <c r="F34" i="5"/>
  <c r="G34" i="5"/>
  <c r="I34" i="5"/>
  <c r="J34" i="5"/>
  <c r="K34" i="5"/>
  <c r="L34" i="5"/>
  <c r="S34" i="5"/>
  <c r="O35" i="5"/>
  <c r="N35" i="5"/>
  <c r="R35" i="5"/>
  <c r="M35" i="5"/>
  <c r="E35" i="5"/>
  <c r="AH35" i="5" s="1"/>
  <c r="F35" i="5"/>
  <c r="G35" i="5"/>
  <c r="I35" i="5"/>
  <c r="J35" i="5"/>
  <c r="K35" i="5"/>
  <c r="L35" i="5"/>
  <c r="S35" i="5"/>
  <c r="O36" i="5"/>
  <c r="N36" i="5"/>
  <c r="R36" i="5"/>
  <c r="M36" i="5"/>
  <c r="E36" i="5"/>
  <c r="AH36" i="5" s="1"/>
  <c r="F36" i="5"/>
  <c r="G36" i="5"/>
  <c r="I36" i="5"/>
  <c r="J36" i="5"/>
  <c r="K36" i="5"/>
  <c r="L36" i="5"/>
  <c r="S36" i="5"/>
  <c r="O37" i="5"/>
  <c r="N37" i="5"/>
  <c r="R37" i="5"/>
  <c r="M37" i="5"/>
  <c r="E37" i="5"/>
  <c r="AH37" i="5" s="1"/>
  <c r="F37" i="5"/>
  <c r="G37" i="5"/>
  <c r="I37" i="5"/>
  <c r="J37" i="5"/>
  <c r="K37" i="5"/>
  <c r="L37" i="5"/>
  <c r="S37" i="5"/>
  <c r="O38" i="5"/>
  <c r="N38" i="5"/>
  <c r="R38" i="5"/>
  <c r="M38" i="5"/>
  <c r="E38" i="5"/>
  <c r="AH38" i="5" s="1"/>
  <c r="F38" i="5"/>
  <c r="G38" i="5"/>
  <c r="I38" i="5"/>
  <c r="J38" i="5"/>
  <c r="K38" i="5"/>
  <c r="L38" i="5"/>
  <c r="S38" i="5"/>
  <c r="O39" i="5"/>
  <c r="N39" i="5"/>
  <c r="R39" i="5"/>
  <c r="M39" i="5"/>
  <c r="E39" i="5"/>
  <c r="AH39" i="5" s="1"/>
  <c r="F39" i="5"/>
  <c r="G39" i="5"/>
  <c r="I39" i="5"/>
  <c r="J39" i="5"/>
  <c r="K39" i="5"/>
  <c r="L39" i="5"/>
  <c r="S39" i="5"/>
  <c r="O40" i="5"/>
  <c r="N40" i="5"/>
  <c r="R40" i="5"/>
  <c r="M40" i="5"/>
  <c r="E40" i="5"/>
  <c r="AH40" i="5" s="1"/>
  <c r="F40" i="5"/>
  <c r="G40" i="5"/>
  <c r="I40" i="5"/>
  <c r="J40" i="5"/>
  <c r="K40" i="5"/>
  <c r="L40" i="5"/>
  <c r="S40" i="5"/>
  <c r="O41" i="5"/>
  <c r="N41" i="5"/>
  <c r="R41" i="5"/>
  <c r="M41" i="5"/>
  <c r="E41" i="5"/>
  <c r="AH41" i="5" s="1"/>
  <c r="F41" i="5"/>
  <c r="G41" i="5"/>
  <c r="I41" i="5"/>
  <c r="J41" i="5"/>
  <c r="K41" i="5"/>
  <c r="L41" i="5"/>
  <c r="S41" i="5"/>
  <c r="O42" i="5"/>
  <c r="N42" i="5"/>
  <c r="R42" i="5"/>
  <c r="M42" i="5"/>
  <c r="E42" i="5"/>
  <c r="AH42" i="5" s="1"/>
  <c r="F42" i="5"/>
  <c r="G42" i="5"/>
  <c r="I42" i="5"/>
  <c r="J42" i="5"/>
  <c r="K42" i="5"/>
  <c r="L42" i="5"/>
  <c r="S42" i="5"/>
  <c r="O43" i="5"/>
  <c r="N43" i="5"/>
  <c r="R43" i="5"/>
  <c r="M43" i="5"/>
  <c r="E43" i="5"/>
  <c r="AH43" i="5" s="1"/>
  <c r="F43" i="5"/>
  <c r="G43" i="5"/>
  <c r="I43" i="5"/>
  <c r="J43" i="5"/>
  <c r="K43" i="5"/>
  <c r="L43" i="5"/>
  <c r="S43" i="5"/>
  <c r="O44" i="5"/>
  <c r="N44" i="5"/>
  <c r="R44" i="5"/>
  <c r="M44" i="5"/>
  <c r="E44" i="5"/>
  <c r="AH44" i="5" s="1"/>
  <c r="F44" i="5"/>
  <c r="G44" i="5"/>
  <c r="I44" i="5"/>
  <c r="J44" i="5"/>
  <c r="K44" i="5"/>
  <c r="L44" i="5"/>
  <c r="S44" i="5"/>
  <c r="O45" i="5"/>
  <c r="N45" i="5"/>
  <c r="R45" i="5"/>
  <c r="M45" i="5"/>
  <c r="E45" i="5"/>
  <c r="AH45" i="5" s="1"/>
  <c r="F45" i="5"/>
  <c r="G45" i="5"/>
  <c r="I45" i="5"/>
  <c r="J45" i="5"/>
  <c r="K45" i="5"/>
  <c r="L45" i="5"/>
  <c r="S45" i="5"/>
  <c r="O46" i="5"/>
  <c r="N46" i="5"/>
  <c r="R46" i="5"/>
  <c r="M46" i="5"/>
  <c r="E46" i="5"/>
  <c r="AH46" i="5" s="1"/>
  <c r="F46" i="5"/>
  <c r="G46" i="5"/>
  <c r="I46" i="5"/>
  <c r="J46" i="5"/>
  <c r="K46" i="5"/>
  <c r="L46" i="5"/>
  <c r="S46" i="5"/>
  <c r="O47" i="5"/>
  <c r="N47" i="5"/>
  <c r="R47" i="5"/>
  <c r="M47" i="5"/>
  <c r="E47" i="5"/>
  <c r="AH47" i="5" s="1"/>
  <c r="F47" i="5"/>
  <c r="G47" i="5"/>
  <c r="I47" i="5"/>
  <c r="J47" i="5"/>
  <c r="K47" i="5"/>
  <c r="L47" i="5"/>
  <c r="S47" i="5"/>
  <c r="O48" i="5"/>
  <c r="N48" i="5"/>
  <c r="R48" i="5"/>
  <c r="M48" i="5"/>
  <c r="E48" i="5"/>
  <c r="AH48" i="5" s="1"/>
  <c r="F48" i="5"/>
  <c r="G48" i="5"/>
  <c r="I48" i="5"/>
  <c r="J48" i="5"/>
  <c r="K48" i="5"/>
  <c r="L48" i="5"/>
  <c r="S48" i="5"/>
  <c r="O49" i="5"/>
  <c r="N49" i="5"/>
  <c r="R49" i="5"/>
  <c r="M49" i="5"/>
  <c r="E49" i="5"/>
  <c r="AH49" i="5" s="1"/>
  <c r="F49" i="5"/>
  <c r="G49" i="5"/>
  <c r="I49" i="5"/>
  <c r="J49" i="5"/>
  <c r="K49" i="5"/>
  <c r="L49" i="5"/>
  <c r="S49" i="5"/>
  <c r="O50" i="5"/>
  <c r="N50" i="5"/>
  <c r="R50" i="5"/>
  <c r="M50" i="5"/>
  <c r="E50" i="5"/>
  <c r="AH50" i="5" s="1"/>
  <c r="F50" i="5"/>
  <c r="G50" i="5"/>
  <c r="I50" i="5"/>
  <c r="J50" i="5"/>
  <c r="K50" i="5"/>
  <c r="L50" i="5"/>
  <c r="S50" i="5"/>
  <c r="O51" i="5"/>
  <c r="N51" i="5"/>
  <c r="R51" i="5"/>
  <c r="M51" i="5"/>
  <c r="E51" i="5"/>
  <c r="AH51" i="5" s="1"/>
  <c r="F51" i="5"/>
  <c r="G51" i="5"/>
  <c r="I51" i="5"/>
  <c r="J51" i="5"/>
  <c r="K51" i="5"/>
  <c r="L51" i="5"/>
  <c r="S51" i="5"/>
  <c r="O52" i="5"/>
  <c r="N52" i="5"/>
  <c r="R52" i="5"/>
  <c r="M52" i="5"/>
  <c r="E52" i="5"/>
  <c r="AH52" i="5" s="1"/>
  <c r="F52" i="5"/>
  <c r="G52" i="5"/>
  <c r="I52" i="5"/>
  <c r="J52" i="5"/>
  <c r="K52" i="5"/>
  <c r="L52" i="5"/>
  <c r="S52" i="5"/>
  <c r="O53" i="5"/>
  <c r="N53" i="5"/>
  <c r="R53" i="5"/>
  <c r="M53" i="5"/>
  <c r="E53" i="5"/>
  <c r="AH53" i="5" s="1"/>
  <c r="F53" i="5"/>
  <c r="G53" i="5"/>
  <c r="I53" i="5"/>
  <c r="J53" i="5"/>
  <c r="K53" i="5"/>
  <c r="L53" i="5"/>
  <c r="S53" i="5"/>
  <c r="O54" i="5"/>
  <c r="N54" i="5"/>
  <c r="R54" i="5"/>
  <c r="M54" i="5"/>
  <c r="E54" i="5"/>
  <c r="AH54" i="5" s="1"/>
  <c r="F54" i="5"/>
  <c r="G54" i="5"/>
  <c r="I54" i="5"/>
  <c r="J54" i="5"/>
  <c r="K54" i="5"/>
  <c r="L54" i="5"/>
  <c r="S54" i="5"/>
  <c r="O55" i="5"/>
  <c r="N55" i="5"/>
  <c r="R55" i="5"/>
  <c r="M55" i="5"/>
  <c r="E55" i="5"/>
  <c r="AH55" i="5" s="1"/>
  <c r="F55" i="5"/>
  <c r="G55" i="5"/>
  <c r="I55" i="5"/>
  <c r="J55" i="5"/>
  <c r="K55" i="5"/>
  <c r="L55" i="5"/>
  <c r="S55" i="5"/>
  <c r="O56" i="5"/>
  <c r="N56" i="5"/>
  <c r="R56" i="5"/>
  <c r="M56" i="5"/>
  <c r="E56" i="5"/>
  <c r="AH56" i="5" s="1"/>
  <c r="F56" i="5"/>
  <c r="G56" i="5"/>
  <c r="I56" i="5"/>
  <c r="J56" i="5"/>
  <c r="K56" i="5"/>
  <c r="L56" i="5"/>
  <c r="S56" i="5"/>
  <c r="O57" i="5"/>
  <c r="N57" i="5"/>
  <c r="R57" i="5"/>
  <c r="M57" i="5"/>
  <c r="E57" i="5"/>
  <c r="AH57" i="5" s="1"/>
  <c r="F57" i="5"/>
  <c r="G57" i="5"/>
  <c r="I57" i="5"/>
  <c r="J57" i="5"/>
  <c r="K57" i="5"/>
  <c r="L57" i="5"/>
  <c r="S57" i="5"/>
  <c r="O58" i="5"/>
  <c r="N58" i="5"/>
  <c r="R58" i="5"/>
  <c r="M58" i="5"/>
  <c r="E58" i="5"/>
  <c r="AH58" i="5" s="1"/>
  <c r="F58" i="5"/>
  <c r="G58" i="5"/>
  <c r="I58" i="5"/>
  <c r="J58" i="5"/>
  <c r="K58" i="5"/>
  <c r="L58" i="5"/>
  <c r="S58" i="5"/>
  <c r="O59" i="5"/>
  <c r="N59" i="5"/>
  <c r="R59" i="5"/>
  <c r="M59" i="5"/>
  <c r="E59" i="5"/>
  <c r="AH59" i="5" s="1"/>
  <c r="F59" i="5"/>
  <c r="G59" i="5"/>
  <c r="I59" i="5"/>
  <c r="J59" i="5"/>
  <c r="K59" i="5"/>
  <c r="L59" i="5"/>
  <c r="S59" i="5"/>
  <c r="O60" i="5"/>
  <c r="N60" i="5"/>
  <c r="R60" i="5"/>
  <c r="M60" i="5"/>
  <c r="E60" i="5"/>
  <c r="AH60" i="5" s="1"/>
  <c r="F60" i="5"/>
  <c r="G60" i="5"/>
  <c r="I60" i="5"/>
  <c r="J60" i="5"/>
  <c r="K60" i="5"/>
  <c r="L60" i="5"/>
  <c r="S60" i="5"/>
  <c r="O61" i="5"/>
  <c r="N61" i="5"/>
  <c r="R61" i="5"/>
  <c r="M61" i="5"/>
  <c r="E61" i="5"/>
  <c r="AH61" i="5" s="1"/>
  <c r="F61" i="5"/>
  <c r="G61" i="5"/>
  <c r="I61" i="5"/>
  <c r="J61" i="5"/>
  <c r="K61" i="5"/>
  <c r="L61" i="5"/>
  <c r="S61" i="5"/>
  <c r="O62" i="5"/>
  <c r="N62" i="5"/>
  <c r="R62" i="5"/>
  <c r="M62" i="5"/>
  <c r="E62" i="5"/>
  <c r="AH62" i="5" s="1"/>
  <c r="F62" i="5"/>
  <c r="G62" i="5"/>
  <c r="I62" i="5"/>
  <c r="J62" i="5"/>
  <c r="K62" i="5"/>
  <c r="L62" i="5"/>
  <c r="S62" i="5"/>
  <c r="O63" i="5"/>
  <c r="N63" i="5"/>
  <c r="R63" i="5"/>
  <c r="M63" i="5"/>
  <c r="E63" i="5"/>
  <c r="AH63" i="5" s="1"/>
  <c r="F63" i="5"/>
  <c r="G63" i="5"/>
  <c r="I63" i="5"/>
  <c r="J63" i="5"/>
  <c r="K63" i="5"/>
  <c r="L63" i="5"/>
  <c r="S63" i="5"/>
  <c r="O64" i="5"/>
  <c r="N64" i="5"/>
  <c r="R64" i="5"/>
  <c r="M64" i="5"/>
  <c r="E64" i="5"/>
  <c r="AH64" i="5" s="1"/>
  <c r="F64" i="5"/>
  <c r="G64" i="5"/>
  <c r="I64" i="5"/>
  <c r="J64" i="5"/>
  <c r="K64" i="5"/>
  <c r="L64" i="5"/>
  <c r="S64" i="5"/>
  <c r="O65" i="5"/>
  <c r="N65" i="5"/>
  <c r="R65" i="5"/>
  <c r="M65" i="5"/>
  <c r="E65" i="5"/>
  <c r="AH65" i="5" s="1"/>
  <c r="F65" i="5"/>
  <c r="G65" i="5"/>
  <c r="I65" i="5"/>
  <c r="J65" i="5"/>
  <c r="K65" i="5"/>
  <c r="L65" i="5"/>
  <c r="S65" i="5"/>
  <c r="O66" i="5"/>
  <c r="N66" i="5"/>
  <c r="R66" i="5"/>
  <c r="M66" i="5"/>
  <c r="E66" i="5"/>
  <c r="AH66" i="5" s="1"/>
  <c r="F66" i="5"/>
  <c r="G66" i="5"/>
  <c r="I66" i="5"/>
  <c r="J66" i="5"/>
  <c r="K66" i="5"/>
  <c r="L66" i="5"/>
  <c r="S66" i="5"/>
  <c r="O67" i="5"/>
  <c r="N67" i="5"/>
  <c r="R67" i="5"/>
  <c r="M67" i="5"/>
  <c r="E67" i="5"/>
  <c r="AH67" i="5" s="1"/>
  <c r="F67" i="5"/>
  <c r="G67" i="5"/>
  <c r="I67" i="5"/>
  <c r="J67" i="5"/>
  <c r="K67" i="5"/>
  <c r="L67" i="5"/>
  <c r="S67" i="5"/>
  <c r="O68" i="5"/>
  <c r="N68" i="5"/>
  <c r="R68" i="5"/>
  <c r="M68" i="5"/>
  <c r="E68" i="5"/>
  <c r="AH68" i="5" s="1"/>
  <c r="F68" i="5"/>
  <c r="G68" i="5"/>
  <c r="I68" i="5"/>
  <c r="J68" i="5"/>
  <c r="K68" i="5"/>
  <c r="L68" i="5"/>
  <c r="S68" i="5"/>
  <c r="O69" i="5"/>
  <c r="N69" i="5"/>
  <c r="R69" i="5"/>
  <c r="M69" i="5"/>
  <c r="E69" i="5"/>
  <c r="AH69" i="5" s="1"/>
  <c r="F69" i="5"/>
  <c r="G69" i="5"/>
  <c r="I69" i="5"/>
  <c r="J69" i="5"/>
  <c r="K69" i="5"/>
  <c r="L69" i="5"/>
  <c r="S69" i="5"/>
  <c r="O70" i="5"/>
  <c r="N70" i="5"/>
  <c r="R70" i="5"/>
  <c r="M70" i="5"/>
  <c r="E70" i="5"/>
  <c r="AH70" i="5" s="1"/>
  <c r="F70" i="5"/>
  <c r="G70" i="5"/>
  <c r="I70" i="5"/>
  <c r="J70" i="5"/>
  <c r="K70" i="5"/>
  <c r="L70" i="5"/>
  <c r="S70" i="5"/>
  <c r="O71" i="5"/>
  <c r="N71" i="5"/>
  <c r="R71" i="5"/>
  <c r="M71" i="5"/>
  <c r="E71" i="5"/>
  <c r="AH71" i="5" s="1"/>
  <c r="F71" i="5"/>
  <c r="G71" i="5"/>
  <c r="I71" i="5"/>
  <c r="J71" i="5"/>
  <c r="K71" i="5"/>
  <c r="L71" i="5"/>
  <c r="S71" i="5"/>
  <c r="O72" i="5"/>
  <c r="N72" i="5"/>
  <c r="R72" i="5"/>
  <c r="M72" i="5"/>
  <c r="E72" i="5"/>
  <c r="AH72" i="5" s="1"/>
  <c r="F72" i="5"/>
  <c r="G72" i="5"/>
  <c r="I72" i="5"/>
  <c r="J72" i="5"/>
  <c r="K72" i="5"/>
  <c r="L72" i="5"/>
  <c r="S72" i="5"/>
  <c r="O73" i="5"/>
  <c r="N73" i="5"/>
  <c r="R73" i="5"/>
  <c r="M73" i="5"/>
  <c r="E73" i="5"/>
  <c r="AH73" i="5" s="1"/>
  <c r="F73" i="5"/>
  <c r="G73" i="5"/>
  <c r="I73" i="5"/>
  <c r="J73" i="5"/>
  <c r="K73" i="5"/>
  <c r="L73" i="5"/>
  <c r="S73" i="5"/>
  <c r="O74" i="5"/>
  <c r="N74" i="5"/>
  <c r="R74" i="5"/>
  <c r="M74" i="5"/>
  <c r="E74" i="5"/>
  <c r="AH74" i="5" s="1"/>
  <c r="F74" i="5"/>
  <c r="G74" i="5"/>
  <c r="I74" i="5"/>
  <c r="J74" i="5"/>
  <c r="K74" i="5"/>
  <c r="L74" i="5"/>
  <c r="S74" i="5"/>
  <c r="O75" i="5"/>
  <c r="N75" i="5"/>
  <c r="R75" i="5"/>
  <c r="M75" i="5"/>
  <c r="E75" i="5"/>
  <c r="AH75" i="5" s="1"/>
  <c r="F75" i="5"/>
  <c r="G75" i="5"/>
  <c r="I75" i="5"/>
  <c r="J75" i="5"/>
  <c r="K75" i="5"/>
  <c r="L75" i="5"/>
  <c r="S75" i="5"/>
  <c r="O76" i="5"/>
  <c r="N76" i="5"/>
  <c r="R76" i="5"/>
  <c r="M76" i="5"/>
  <c r="E76" i="5"/>
  <c r="AH76" i="5" s="1"/>
  <c r="F76" i="5"/>
  <c r="G76" i="5"/>
  <c r="I76" i="5"/>
  <c r="J76" i="5"/>
  <c r="K76" i="5"/>
  <c r="L76" i="5"/>
  <c r="S76" i="5"/>
  <c r="O77" i="5"/>
  <c r="N77" i="5"/>
  <c r="R77" i="5"/>
  <c r="M77" i="5"/>
  <c r="E77" i="5"/>
  <c r="AH77" i="5" s="1"/>
  <c r="F77" i="5"/>
  <c r="G77" i="5"/>
  <c r="I77" i="5"/>
  <c r="J77" i="5"/>
  <c r="K77" i="5"/>
  <c r="L77" i="5"/>
  <c r="S77" i="5"/>
  <c r="O78" i="5"/>
  <c r="N78" i="5"/>
  <c r="R78" i="5"/>
  <c r="M78" i="5"/>
  <c r="E78" i="5"/>
  <c r="AH78" i="5" s="1"/>
  <c r="F78" i="5"/>
  <c r="G78" i="5"/>
  <c r="I78" i="5"/>
  <c r="J78" i="5"/>
  <c r="K78" i="5"/>
  <c r="L78" i="5"/>
  <c r="S78" i="5"/>
  <c r="O79" i="5"/>
  <c r="N79" i="5"/>
  <c r="R79" i="5"/>
  <c r="M79" i="5"/>
  <c r="E79" i="5"/>
  <c r="AH79" i="5" s="1"/>
  <c r="F79" i="5"/>
  <c r="G79" i="5"/>
  <c r="I79" i="5"/>
  <c r="J79" i="5"/>
  <c r="K79" i="5"/>
  <c r="L79" i="5"/>
  <c r="S79" i="5"/>
  <c r="O80" i="5"/>
  <c r="N80" i="5"/>
  <c r="R80" i="5"/>
  <c r="M80" i="5"/>
  <c r="E80" i="5"/>
  <c r="AH80" i="5" s="1"/>
  <c r="F80" i="5"/>
  <c r="G80" i="5"/>
  <c r="I80" i="5"/>
  <c r="J80" i="5"/>
  <c r="K80" i="5"/>
  <c r="L80" i="5"/>
  <c r="S80" i="5"/>
  <c r="O81" i="5"/>
  <c r="N81" i="5"/>
  <c r="R81" i="5"/>
  <c r="M81" i="5"/>
  <c r="E81" i="5"/>
  <c r="AH81" i="5" s="1"/>
  <c r="F81" i="5"/>
  <c r="G81" i="5"/>
  <c r="I81" i="5"/>
  <c r="J81" i="5"/>
  <c r="K81" i="5"/>
  <c r="L81" i="5"/>
  <c r="S81" i="5"/>
  <c r="O82" i="5"/>
  <c r="N82" i="5"/>
  <c r="R82" i="5"/>
  <c r="M82" i="5"/>
  <c r="E82" i="5"/>
  <c r="AH82" i="5" s="1"/>
  <c r="F82" i="5"/>
  <c r="G82" i="5"/>
  <c r="I82" i="5"/>
  <c r="J82" i="5"/>
  <c r="K82" i="5"/>
  <c r="L82" i="5"/>
  <c r="S82" i="5"/>
  <c r="O83" i="5"/>
  <c r="N83" i="5"/>
  <c r="R83" i="5"/>
  <c r="M83" i="5"/>
  <c r="E83" i="5"/>
  <c r="AH83" i="5" s="1"/>
  <c r="F83" i="5"/>
  <c r="G83" i="5"/>
  <c r="I83" i="5"/>
  <c r="J83" i="5"/>
  <c r="K83" i="5"/>
  <c r="L83" i="5"/>
  <c r="S83" i="5"/>
  <c r="O84" i="5"/>
  <c r="N84" i="5"/>
  <c r="R84" i="5"/>
  <c r="M84" i="5"/>
  <c r="E84" i="5"/>
  <c r="AH84" i="5" s="1"/>
  <c r="F84" i="5"/>
  <c r="G84" i="5"/>
  <c r="I84" i="5"/>
  <c r="J84" i="5"/>
  <c r="K84" i="5"/>
  <c r="L84" i="5"/>
  <c r="S84" i="5"/>
  <c r="O85" i="5"/>
  <c r="N85" i="5"/>
  <c r="R85" i="5"/>
  <c r="M85" i="5"/>
  <c r="E85" i="5"/>
  <c r="AH85" i="5" s="1"/>
  <c r="F85" i="5"/>
  <c r="G85" i="5"/>
  <c r="I85" i="5"/>
  <c r="J85" i="5"/>
  <c r="K85" i="5"/>
  <c r="L85" i="5"/>
  <c r="S85" i="5"/>
  <c r="O86" i="5"/>
  <c r="N86" i="5"/>
  <c r="R86" i="5"/>
  <c r="M86" i="5"/>
  <c r="E86" i="5"/>
  <c r="AH86" i="5" s="1"/>
  <c r="F86" i="5"/>
  <c r="G86" i="5"/>
  <c r="I86" i="5"/>
  <c r="J86" i="5"/>
  <c r="K86" i="5"/>
  <c r="L86" i="5"/>
  <c r="S86" i="5"/>
  <c r="O87" i="5"/>
  <c r="N87" i="5"/>
  <c r="R87" i="5"/>
  <c r="M87" i="5"/>
  <c r="E87" i="5"/>
  <c r="AH87" i="5" s="1"/>
  <c r="F87" i="5"/>
  <c r="G87" i="5"/>
  <c r="I87" i="5"/>
  <c r="J87" i="5"/>
  <c r="K87" i="5"/>
  <c r="L87" i="5"/>
  <c r="S87" i="5"/>
  <c r="O88" i="5"/>
  <c r="N88" i="5"/>
  <c r="R88" i="5"/>
  <c r="M88" i="5"/>
  <c r="E88" i="5"/>
  <c r="AH88" i="5" s="1"/>
  <c r="F88" i="5"/>
  <c r="G88" i="5"/>
  <c r="I88" i="5"/>
  <c r="J88" i="5"/>
  <c r="K88" i="5"/>
  <c r="L88" i="5"/>
  <c r="S88" i="5"/>
  <c r="O89" i="5"/>
  <c r="N89" i="5"/>
  <c r="R89" i="5"/>
  <c r="M89" i="5"/>
  <c r="E89" i="5"/>
  <c r="AH89" i="5" s="1"/>
  <c r="F89" i="5"/>
  <c r="G89" i="5"/>
  <c r="I89" i="5"/>
  <c r="J89" i="5"/>
  <c r="K89" i="5"/>
  <c r="L89" i="5"/>
  <c r="S89" i="5"/>
  <c r="O90" i="5"/>
  <c r="N90" i="5"/>
  <c r="R90" i="5"/>
  <c r="M90" i="5"/>
  <c r="E90" i="5"/>
  <c r="AH90" i="5" s="1"/>
  <c r="F90" i="5"/>
  <c r="G90" i="5"/>
  <c r="I90" i="5"/>
  <c r="J90" i="5"/>
  <c r="K90" i="5"/>
  <c r="L90" i="5"/>
  <c r="S90" i="5"/>
  <c r="O91" i="5"/>
  <c r="N91" i="5"/>
  <c r="R91" i="5"/>
  <c r="M91" i="5"/>
  <c r="E91" i="5"/>
  <c r="AH91" i="5" s="1"/>
  <c r="F91" i="5"/>
  <c r="G91" i="5"/>
  <c r="I91" i="5"/>
  <c r="J91" i="5"/>
  <c r="K91" i="5"/>
  <c r="L91" i="5"/>
  <c r="S91" i="5"/>
  <c r="O92" i="5"/>
  <c r="N92" i="5"/>
  <c r="R92" i="5"/>
  <c r="M92" i="5"/>
  <c r="E92" i="5"/>
  <c r="AH92" i="5" s="1"/>
  <c r="F92" i="5"/>
  <c r="G92" i="5"/>
  <c r="I92" i="5"/>
  <c r="J92" i="5"/>
  <c r="K92" i="5"/>
  <c r="L92" i="5"/>
  <c r="S92" i="5"/>
  <c r="O93" i="5"/>
  <c r="N93" i="5"/>
  <c r="R93" i="5"/>
  <c r="M93" i="5"/>
  <c r="E93" i="5"/>
  <c r="AH93" i="5" s="1"/>
  <c r="F93" i="5"/>
  <c r="G93" i="5"/>
  <c r="I93" i="5"/>
  <c r="J93" i="5"/>
  <c r="K93" i="5"/>
  <c r="L93" i="5"/>
  <c r="S93" i="5"/>
  <c r="O94" i="5"/>
  <c r="N94" i="5"/>
  <c r="R94" i="5"/>
  <c r="M94" i="5"/>
  <c r="E94" i="5"/>
  <c r="AH94" i="5" s="1"/>
  <c r="F94" i="5"/>
  <c r="G94" i="5"/>
  <c r="I94" i="5"/>
  <c r="J94" i="5"/>
  <c r="K94" i="5"/>
  <c r="L94" i="5"/>
  <c r="S94" i="5"/>
  <c r="O95" i="5"/>
  <c r="N95" i="5"/>
  <c r="R95" i="5"/>
  <c r="M95" i="5"/>
  <c r="E95" i="5"/>
  <c r="AH95" i="5" s="1"/>
  <c r="F95" i="5"/>
  <c r="G95" i="5"/>
  <c r="I95" i="5"/>
  <c r="J95" i="5"/>
  <c r="K95" i="5"/>
  <c r="L95" i="5"/>
  <c r="S95" i="5"/>
  <c r="O96" i="5"/>
  <c r="N96" i="5"/>
  <c r="R96" i="5"/>
  <c r="M96" i="5"/>
  <c r="E96" i="5"/>
  <c r="AH96" i="5" s="1"/>
  <c r="F96" i="5"/>
  <c r="G96" i="5"/>
  <c r="I96" i="5"/>
  <c r="J96" i="5"/>
  <c r="K96" i="5"/>
  <c r="L96" i="5"/>
  <c r="S96" i="5"/>
  <c r="O97" i="5"/>
  <c r="N97" i="5"/>
  <c r="R97" i="5"/>
  <c r="M97" i="5"/>
  <c r="E97" i="5"/>
  <c r="AH97" i="5" s="1"/>
  <c r="F97" i="5"/>
  <c r="G97" i="5"/>
  <c r="I97" i="5"/>
  <c r="J97" i="5"/>
  <c r="K97" i="5"/>
  <c r="L97" i="5"/>
  <c r="S97" i="5"/>
  <c r="O98" i="5"/>
  <c r="N98" i="5"/>
  <c r="R98" i="5"/>
  <c r="M98" i="5"/>
  <c r="E98" i="5"/>
  <c r="AH98" i="5" s="1"/>
  <c r="F98" i="5"/>
  <c r="G98" i="5"/>
  <c r="I98" i="5"/>
  <c r="J98" i="5"/>
  <c r="K98" i="5"/>
  <c r="L98" i="5"/>
  <c r="S98" i="5"/>
  <c r="O99" i="5"/>
  <c r="N99" i="5"/>
  <c r="R99" i="5"/>
  <c r="M99" i="5"/>
  <c r="E99" i="5"/>
  <c r="AH99" i="5" s="1"/>
  <c r="F99" i="5"/>
  <c r="G99" i="5"/>
  <c r="I99" i="5"/>
  <c r="J99" i="5"/>
  <c r="K99" i="5"/>
  <c r="L99" i="5"/>
  <c r="S99" i="5"/>
  <c r="O100" i="5"/>
  <c r="N100" i="5"/>
  <c r="R100" i="5"/>
  <c r="M100" i="5"/>
  <c r="E100" i="5"/>
  <c r="AH100" i="5" s="1"/>
  <c r="F100" i="5"/>
  <c r="G100" i="5"/>
  <c r="I100" i="5"/>
  <c r="J100" i="5"/>
  <c r="K100" i="5"/>
  <c r="L100" i="5"/>
  <c r="S100" i="5"/>
  <c r="O101" i="5"/>
  <c r="N101" i="5"/>
  <c r="R101" i="5"/>
  <c r="M101" i="5"/>
  <c r="E101" i="5"/>
  <c r="AH101" i="5" s="1"/>
  <c r="F101" i="5"/>
  <c r="G101" i="5"/>
  <c r="I101" i="5"/>
  <c r="J101" i="5"/>
  <c r="K101" i="5"/>
  <c r="L101" i="5"/>
  <c r="S101" i="5"/>
  <c r="O102" i="5"/>
  <c r="N102" i="5"/>
  <c r="R102" i="5"/>
  <c r="M102" i="5"/>
  <c r="E102" i="5"/>
  <c r="AH102" i="5" s="1"/>
  <c r="F102" i="5"/>
  <c r="G102" i="5"/>
  <c r="I102" i="5"/>
  <c r="J102" i="5"/>
  <c r="K102" i="5"/>
  <c r="L102" i="5"/>
  <c r="S102" i="5"/>
  <c r="O103" i="5"/>
  <c r="N103" i="5"/>
  <c r="R103" i="5"/>
  <c r="M103" i="5"/>
  <c r="E103" i="5"/>
  <c r="AH103" i="5" s="1"/>
  <c r="F103" i="5"/>
  <c r="G103" i="5"/>
  <c r="I103" i="5"/>
  <c r="J103" i="5"/>
  <c r="K103" i="5"/>
  <c r="L103" i="5"/>
  <c r="S103" i="5"/>
  <c r="O104" i="5"/>
  <c r="N104" i="5"/>
  <c r="R104" i="5"/>
  <c r="M104" i="5"/>
  <c r="E104" i="5"/>
  <c r="AH104" i="5" s="1"/>
  <c r="F104" i="5"/>
  <c r="G104" i="5"/>
  <c r="I104" i="5"/>
  <c r="J104" i="5"/>
  <c r="K104" i="5"/>
  <c r="L104" i="5"/>
  <c r="S104" i="5"/>
  <c r="O105" i="5"/>
  <c r="N105" i="5"/>
  <c r="R105" i="5"/>
  <c r="M105" i="5"/>
  <c r="E105" i="5"/>
  <c r="AH105" i="5" s="1"/>
  <c r="F105" i="5"/>
  <c r="G105" i="5"/>
  <c r="I105" i="5"/>
  <c r="J105" i="5"/>
  <c r="K105" i="5"/>
  <c r="L105" i="5"/>
  <c r="S105" i="5"/>
  <c r="O106" i="5"/>
  <c r="N106" i="5"/>
  <c r="R106" i="5"/>
  <c r="M106" i="5"/>
  <c r="E106" i="5"/>
  <c r="AH106" i="5" s="1"/>
  <c r="F106" i="5"/>
  <c r="G106" i="5"/>
  <c r="I106" i="5"/>
  <c r="J106" i="5"/>
  <c r="K106" i="5"/>
  <c r="L106" i="5"/>
  <c r="S106" i="5"/>
  <c r="O107" i="5"/>
  <c r="N107" i="5"/>
  <c r="R107" i="5"/>
  <c r="M107" i="5"/>
  <c r="E107" i="5"/>
  <c r="AH107" i="5" s="1"/>
  <c r="F107" i="5"/>
  <c r="G107" i="5"/>
  <c r="I107" i="5"/>
  <c r="J107" i="5"/>
  <c r="K107" i="5"/>
  <c r="L107" i="5"/>
  <c r="S107" i="5"/>
  <c r="O108" i="5"/>
  <c r="N108" i="5"/>
  <c r="R108" i="5"/>
  <c r="M108" i="5"/>
  <c r="E108" i="5"/>
  <c r="AH108" i="5" s="1"/>
  <c r="F108" i="5"/>
  <c r="G108" i="5"/>
  <c r="I108" i="5"/>
  <c r="J108" i="5"/>
  <c r="K108" i="5"/>
  <c r="L108" i="5"/>
  <c r="S108" i="5"/>
  <c r="O109" i="5"/>
  <c r="N109" i="5"/>
  <c r="R109" i="5"/>
  <c r="M109" i="5"/>
  <c r="E109" i="5"/>
  <c r="AH109" i="5" s="1"/>
  <c r="F109" i="5"/>
  <c r="G109" i="5"/>
  <c r="I109" i="5"/>
  <c r="J109" i="5"/>
  <c r="K109" i="5"/>
  <c r="L109" i="5"/>
  <c r="S109" i="5"/>
  <c r="O110" i="5"/>
  <c r="N110" i="5"/>
  <c r="R110" i="5"/>
  <c r="M110" i="5"/>
  <c r="E110" i="5"/>
  <c r="AH110" i="5" s="1"/>
  <c r="F110" i="5"/>
  <c r="G110" i="5"/>
  <c r="I110" i="5"/>
  <c r="J110" i="5"/>
  <c r="K110" i="5"/>
  <c r="L110" i="5"/>
  <c r="S110" i="5"/>
  <c r="O111" i="5"/>
  <c r="N111" i="5"/>
  <c r="R111" i="5"/>
  <c r="M111" i="5"/>
  <c r="E111" i="5"/>
  <c r="AH111" i="5" s="1"/>
  <c r="F111" i="5"/>
  <c r="G111" i="5"/>
  <c r="I111" i="5"/>
  <c r="J111" i="5"/>
  <c r="K111" i="5"/>
  <c r="L111" i="5"/>
  <c r="S111" i="5"/>
  <c r="O112" i="5"/>
  <c r="N112" i="5"/>
  <c r="R112" i="5"/>
  <c r="M112" i="5"/>
  <c r="E112" i="5"/>
  <c r="AH112" i="5" s="1"/>
  <c r="F112" i="5"/>
  <c r="G112" i="5"/>
  <c r="I112" i="5"/>
  <c r="J112" i="5"/>
  <c r="K112" i="5"/>
  <c r="L112" i="5"/>
  <c r="S112" i="5"/>
  <c r="O113" i="5"/>
  <c r="N113" i="5"/>
  <c r="R113" i="5"/>
  <c r="M113" i="5"/>
  <c r="E113" i="5"/>
  <c r="AH113" i="5" s="1"/>
  <c r="F113" i="5"/>
  <c r="G113" i="5"/>
  <c r="I113" i="5"/>
  <c r="J113" i="5"/>
  <c r="K113" i="5"/>
  <c r="L113" i="5"/>
  <c r="S113" i="5"/>
  <c r="O114" i="5"/>
  <c r="N114" i="5"/>
  <c r="R114" i="5"/>
  <c r="M114" i="5"/>
  <c r="E114" i="5"/>
  <c r="AH114" i="5" s="1"/>
  <c r="F114" i="5"/>
  <c r="G114" i="5"/>
  <c r="I114" i="5"/>
  <c r="J114" i="5"/>
  <c r="K114" i="5"/>
  <c r="L114" i="5"/>
  <c r="S114" i="5"/>
  <c r="O115" i="5"/>
  <c r="N115" i="5"/>
  <c r="R115" i="5"/>
  <c r="M115" i="5"/>
  <c r="E115" i="5"/>
  <c r="AH115" i="5" s="1"/>
  <c r="F115" i="5"/>
  <c r="G115" i="5"/>
  <c r="I115" i="5"/>
  <c r="J115" i="5"/>
  <c r="K115" i="5"/>
  <c r="L115" i="5"/>
  <c r="S115" i="5"/>
  <c r="O116" i="5"/>
  <c r="N116" i="5"/>
  <c r="R116" i="5"/>
  <c r="M116" i="5"/>
  <c r="E116" i="5"/>
  <c r="AH116" i="5" s="1"/>
  <c r="F116" i="5"/>
  <c r="G116" i="5"/>
  <c r="I116" i="5"/>
  <c r="J116" i="5"/>
  <c r="K116" i="5"/>
  <c r="L116" i="5"/>
  <c r="S116" i="5"/>
  <c r="O117" i="5"/>
  <c r="N117" i="5"/>
  <c r="R117" i="5"/>
  <c r="M117" i="5"/>
  <c r="E117" i="5"/>
  <c r="AH117" i="5" s="1"/>
  <c r="F117" i="5"/>
  <c r="G117" i="5"/>
  <c r="I117" i="5"/>
  <c r="J117" i="5"/>
  <c r="K117" i="5"/>
  <c r="L117" i="5"/>
  <c r="S117" i="5"/>
  <c r="O118" i="5"/>
  <c r="N118" i="5"/>
  <c r="R118" i="5"/>
  <c r="M118" i="5"/>
  <c r="E118" i="5"/>
  <c r="AH118" i="5" s="1"/>
  <c r="F118" i="5"/>
  <c r="G118" i="5"/>
  <c r="I118" i="5"/>
  <c r="J118" i="5"/>
  <c r="K118" i="5"/>
  <c r="L118" i="5"/>
  <c r="S118" i="5"/>
  <c r="O119" i="5"/>
  <c r="N119" i="5"/>
  <c r="R119" i="5"/>
  <c r="M119" i="5"/>
  <c r="E119" i="5"/>
  <c r="AH119" i="5" s="1"/>
  <c r="F119" i="5"/>
  <c r="G119" i="5"/>
  <c r="I119" i="5"/>
  <c r="J119" i="5"/>
  <c r="K119" i="5"/>
  <c r="L119" i="5"/>
  <c r="S119" i="5"/>
  <c r="O120" i="5"/>
  <c r="N120" i="5"/>
  <c r="R120" i="5"/>
  <c r="M120" i="5"/>
  <c r="E120" i="5"/>
  <c r="AH120" i="5" s="1"/>
  <c r="F120" i="5"/>
  <c r="G120" i="5"/>
  <c r="I120" i="5"/>
  <c r="J120" i="5"/>
  <c r="K120" i="5"/>
  <c r="L120" i="5"/>
  <c r="S120" i="5"/>
  <c r="O121" i="5"/>
  <c r="N121" i="5"/>
  <c r="R121" i="5"/>
  <c r="M121" i="5"/>
  <c r="E121" i="5"/>
  <c r="AH121" i="5" s="1"/>
  <c r="F121" i="5"/>
  <c r="G121" i="5"/>
  <c r="I121" i="5"/>
  <c r="J121" i="5"/>
  <c r="K121" i="5"/>
  <c r="L121" i="5"/>
  <c r="S121" i="5"/>
  <c r="O122" i="5"/>
  <c r="N122" i="5"/>
  <c r="R122" i="5"/>
  <c r="M122" i="5"/>
  <c r="E122" i="5"/>
  <c r="AH122" i="5" s="1"/>
  <c r="F122" i="5"/>
  <c r="G122" i="5"/>
  <c r="I122" i="5"/>
  <c r="J122" i="5"/>
  <c r="K122" i="5"/>
  <c r="L122" i="5"/>
  <c r="S122" i="5"/>
  <c r="O123" i="5"/>
  <c r="N123" i="5"/>
  <c r="R123" i="5"/>
  <c r="M123" i="5"/>
  <c r="E123" i="5"/>
  <c r="AH123" i="5" s="1"/>
  <c r="F123" i="5"/>
  <c r="G123" i="5"/>
  <c r="I123" i="5"/>
  <c r="J123" i="5"/>
  <c r="K123" i="5"/>
  <c r="L123" i="5"/>
  <c r="S123" i="5"/>
  <c r="O124" i="5"/>
  <c r="N124" i="5"/>
  <c r="R124" i="5"/>
  <c r="M124" i="5"/>
  <c r="E124" i="5"/>
  <c r="AH124" i="5" s="1"/>
  <c r="F124" i="5"/>
  <c r="G124" i="5"/>
  <c r="I124" i="5"/>
  <c r="J124" i="5"/>
  <c r="K124" i="5"/>
  <c r="L124" i="5"/>
  <c r="S124" i="5"/>
  <c r="O125" i="5"/>
  <c r="N125" i="5"/>
  <c r="R125" i="5"/>
  <c r="M125" i="5"/>
  <c r="E125" i="5"/>
  <c r="AH125" i="5" s="1"/>
  <c r="F125" i="5"/>
  <c r="G125" i="5"/>
  <c r="I125" i="5"/>
  <c r="J125" i="5"/>
  <c r="K125" i="5"/>
  <c r="L125" i="5"/>
  <c r="S125" i="5"/>
  <c r="O126" i="5"/>
  <c r="N126" i="5"/>
  <c r="R126" i="5"/>
  <c r="M126" i="5"/>
  <c r="E126" i="5"/>
  <c r="AH126" i="5" s="1"/>
  <c r="F126" i="5"/>
  <c r="G126" i="5"/>
  <c r="I126" i="5"/>
  <c r="J126" i="5"/>
  <c r="K126" i="5"/>
  <c r="L126" i="5"/>
  <c r="S126" i="5"/>
  <c r="O127" i="5"/>
  <c r="N127" i="5"/>
  <c r="R127" i="5"/>
  <c r="M127" i="5"/>
  <c r="E127" i="5"/>
  <c r="AH127" i="5" s="1"/>
  <c r="F127" i="5"/>
  <c r="G127" i="5"/>
  <c r="I127" i="5"/>
  <c r="J127" i="5"/>
  <c r="K127" i="5"/>
  <c r="L127" i="5"/>
  <c r="S127" i="5"/>
  <c r="O128" i="5"/>
  <c r="N128" i="5"/>
  <c r="R128" i="5"/>
  <c r="M128" i="5"/>
  <c r="E128" i="5"/>
  <c r="AH128" i="5" s="1"/>
  <c r="F128" i="5"/>
  <c r="G128" i="5"/>
  <c r="I128" i="5"/>
  <c r="J128" i="5"/>
  <c r="K128" i="5"/>
  <c r="L128" i="5"/>
  <c r="S128" i="5"/>
  <c r="O129" i="5"/>
  <c r="N129" i="5"/>
  <c r="R129" i="5"/>
  <c r="M129" i="5"/>
  <c r="E129" i="5"/>
  <c r="AH129" i="5" s="1"/>
  <c r="F129" i="5"/>
  <c r="G129" i="5"/>
  <c r="I129" i="5"/>
  <c r="J129" i="5"/>
  <c r="K129" i="5"/>
  <c r="L129" i="5"/>
  <c r="S129" i="5"/>
  <c r="O130" i="5"/>
  <c r="N130" i="5"/>
  <c r="R130" i="5"/>
  <c r="M130" i="5"/>
  <c r="E130" i="5"/>
  <c r="AH130" i="5" s="1"/>
  <c r="F130" i="5"/>
  <c r="G130" i="5"/>
  <c r="I130" i="5"/>
  <c r="J130" i="5"/>
  <c r="K130" i="5"/>
  <c r="L130" i="5"/>
  <c r="S130" i="5"/>
  <c r="O131" i="5"/>
  <c r="N131" i="5"/>
  <c r="R131" i="5"/>
  <c r="M131" i="5"/>
  <c r="E131" i="5"/>
  <c r="AH131" i="5" s="1"/>
  <c r="F131" i="5"/>
  <c r="G131" i="5"/>
  <c r="I131" i="5"/>
  <c r="J131" i="5"/>
  <c r="K131" i="5"/>
  <c r="L131" i="5"/>
  <c r="S131" i="5"/>
  <c r="O132" i="5"/>
  <c r="N132" i="5"/>
  <c r="R132" i="5"/>
  <c r="M132" i="5"/>
  <c r="E132" i="5"/>
  <c r="AH132" i="5" s="1"/>
  <c r="F132" i="5"/>
  <c r="G132" i="5"/>
  <c r="I132" i="5"/>
  <c r="J132" i="5"/>
  <c r="K132" i="5"/>
  <c r="L132" i="5"/>
  <c r="S132" i="5"/>
  <c r="O133" i="5"/>
  <c r="N133" i="5"/>
  <c r="R133" i="5"/>
  <c r="M133" i="5"/>
  <c r="E133" i="5"/>
  <c r="AH133" i="5" s="1"/>
  <c r="F133" i="5"/>
  <c r="G133" i="5"/>
  <c r="I133" i="5"/>
  <c r="J133" i="5"/>
  <c r="K133" i="5"/>
  <c r="L133" i="5"/>
  <c r="S133" i="5"/>
  <c r="O134" i="5"/>
  <c r="N134" i="5"/>
  <c r="R134" i="5"/>
  <c r="M134" i="5"/>
  <c r="E134" i="5"/>
  <c r="AH134" i="5" s="1"/>
  <c r="F134" i="5"/>
  <c r="G134" i="5"/>
  <c r="I134" i="5"/>
  <c r="J134" i="5"/>
  <c r="K134" i="5"/>
  <c r="L134" i="5"/>
  <c r="S134" i="5"/>
  <c r="O135" i="5"/>
  <c r="N135" i="5"/>
  <c r="R135" i="5"/>
  <c r="M135" i="5"/>
  <c r="E135" i="5"/>
  <c r="AH135" i="5" s="1"/>
  <c r="F135" i="5"/>
  <c r="G135" i="5"/>
  <c r="I135" i="5"/>
  <c r="J135" i="5"/>
  <c r="K135" i="5"/>
  <c r="L135" i="5"/>
  <c r="S135" i="5"/>
  <c r="O136" i="5"/>
  <c r="N136" i="5"/>
  <c r="R136" i="5"/>
  <c r="M136" i="5"/>
  <c r="E136" i="5"/>
  <c r="AH136" i="5" s="1"/>
  <c r="F136" i="5"/>
  <c r="G136" i="5"/>
  <c r="I136" i="5"/>
  <c r="J136" i="5"/>
  <c r="K136" i="5"/>
  <c r="L136" i="5"/>
  <c r="S136" i="5"/>
  <c r="O137" i="5"/>
  <c r="N137" i="5"/>
  <c r="R137" i="5"/>
  <c r="M137" i="5"/>
  <c r="E137" i="5"/>
  <c r="AH137" i="5" s="1"/>
  <c r="F137" i="5"/>
  <c r="G137" i="5"/>
  <c r="I137" i="5"/>
  <c r="J137" i="5"/>
  <c r="K137" i="5"/>
  <c r="L137" i="5"/>
  <c r="S137" i="5"/>
  <c r="O138" i="5"/>
  <c r="N138" i="5"/>
  <c r="R138" i="5"/>
  <c r="M138" i="5"/>
  <c r="E138" i="5"/>
  <c r="AH138" i="5" s="1"/>
  <c r="F138" i="5"/>
  <c r="G138" i="5"/>
  <c r="I138" i="5"/>
  <c r="J138" i="5"/>
  <c r="K138" i="5"/>
  <c r="L138" i="5"/>
  <c r="S138" i="5"/>
  <c r="O139" i="5"/>
  <c r="N139" i="5"/>
  <c r="R139" i="5"/>
  <c r="M139" i="5"/>
  <c r="E139" i="5"/>
  <c r="AH139" i="5" s="1"/>
  <c r="F139" i="5"/>
  <c r="G139" i="5"/>
  <c r="I139" i="5"/>
  <c r="J139" i="5"/>
  <c r="K139" i="5"/>
  <c r="L139" i="5"/>
  <c r="S139" i="5"/>
  <c r="O140" i="5"/>
  <c r="N140" i="5"/>
  <c r="R140" i="5"/>
  <c r="M140" i="5"/>
  <c r="E140" i="5"/>
  <c r="AH140" i="5" s="1"/>
  <c r="F140" i="5"/>
  <c r="G140" i="5"/>
  <c r="I140" i="5"/>
  <c r="J140" i="5"/>
  <c r="K140" i="5"/>
  <c r="L140" i="5"/>
  <c r="S140" i="5"/>
  <c r="O141" i="5"/>
  <c r="N141" i="5"/>
  <c r="R141" i="5"/>
  <c r="M141" i="5"/>
  <c r="E141" i="5"/>
  <c r="AH141" i="5" s="1"/>
  <c r="F141" i="5"/>
  <c r="G141" i="5"/>
  <c r="I141" i="5"/>
  <c r="J141" i="5"/>
  <c r="K141" i="5"/>
  <c r="L141" i="5"/>
  <c r="S141" i="5"/>
  <c r="O142" i="5"/>
  <c r="N142" i="5"/>
  <c r="R142" i="5"/>
  <c r="M142" i="5"/>
  <c r="E142" i="5"/>
  <c r="AH142" i="5" s="1"/>
  <c r="F142" i="5"/>
  <c r="G142" i="5"/>
  <c r="I142" i="5"/>
  <c r="J142" i="5"/>
  <c r="K142" i="5"/>
  <c r="L142" i="5"/>
  <c r="S142" i="5"/>
  <c r="O143" i="5"/>
  <c r="N143" i="5"/>
  <c r="R143" i="5"/>
  <c r="M143" i="5"/>
  <c r="E143" i="5"/>
  <c r="AH143" i="5" s="1"/>
  <c r="F143" i="5"/>
  <c r="G143" i="5"/>
  <c r="I143" i="5"/>
  <c r="J143" i="5"/>
  <c r="K143" i="5"/>
  <c r="L143" i="5"/>
  <c r="S143" i="5"/>
  <c r="O144" i="5"/>
  <c r="N144" i="5"/>
  <c r="R144" i="5"/>
  <c r="M144" i="5"/>
  <c r="E144" i="5"/>
  <c r="AH144" i="5" s="1"/>
  <c r="F144" i="5"/>
  <c r="G144" i="5"/>
  <c r="I144" i="5"/>
  <c r="J144" i="5"/>
  <c r="K144" i="5"/>
  <c r="L144" i="5"/>
  <c r="S144" i="5"/>
  <c r="O145" i="5"/>
  <c r="N145" i="5"/>
  <c r="R145" i="5"/>
  <c r="M145" i="5"/>
  <c r="E145" i="5"/>
  <c r="AH145" i="5" s="1"/>
  <c r="F145" i="5"/>
  <c r="G145" i="5"/>
  <c r="I145" i="5"/>
  <c r="J145" i="5"/>
  <c r="K145" i="5"/>
  <c r="L145" i="5"/>
  <c r="S145" i="5"/>
  <c r="O146" i="5"/>
  <c r="N146" i="5"/>
  <c r="R146" i="5"/>
  <c r="M146" i="5"/>
  <c r="E146" i="5"/>
  <c r="AH146" i="5" s="1"/>
  <c r="F146" i="5"/>
  <c r="G146" i="5"/>
  <c r="I146" i="5"/>
  <c r="J146" i="5"/>
  <c r="K146" i="5"/>
  <c r="L146" i="5"/>
  <c r="S146" i="5"/>
  <c r="O147" i="5"/>
  <c r="N147" i="5"/>
  <c r="R147" i="5"/>
  <c r="M147" i="5"/>
  <c r="E147" i="5"/>
  <c r="AH147" i="5" s="1"/>
  <c r="F147" i="5"/>
  <c r="G147" i="5"/>
  <c r="I147" i="5"/>
  <c r="J147" i="5"/>
  <c r="K147" i="5"/>
  <c r="L147" i="5"/>
  <c r="S147" i="5"/>
  <c r="O148" i="5"/>
  <c r="N148" i="5"/>
  <c r="R148" i="5"/>
  <c r="M148" i="5"/>
  <c r="E148" i="5"/>
  <c r="AH148" i="5" s="1"/>
  <c r="F148" i="5"/>
  <c r="G148" i="5"/>
  <c r="I148" i="5"/>
  <c r="J148" i="5"/>
  <c r="K148" i="5"/>
  <c r="L148" i="5"/>
  <c r="S148" i="5"/>
  <c r="O149" i="5"/>
  <c r="N149" i="5"/>
  <c r="R149" i="5"/>
  <c r="M149" i="5"/>
  <c r="E149" i="5"/>
  <c r="AH149" i="5" s="1"/>
  <c r="F149" i="5"/>
  <c r="G149" i="5"/>
  <c r="I149" i="5"/>
  <c r="J149" i="5"/>
  <c r="K149" i="5"/>
  <c r="L149" i="5"/>
  <c r="S149" i="5"/>
  <c r="O150" i="5"/>
  <c r="N150" i="5"/>
  <c r="R150" i="5"/>
  <c r="M150" i="5"/>
  <c r="E150" i="5"/>
  <c r="AH150" i="5" s="1"/>
  <c r="F150" i="5"/>
  <c r="G150" i="5"/>
  <c r="I150" i="5"/>
  <c r="J150" i="5"/>
  <c r="K150" i="5"/>
  <c r="L150" i="5"/>
  <c r="S150" i="5"/>
  <c r="O151" i="5"/>
  <c r="N151" i="5"/>
  <c r="R151" i="5"/>
  <c r="M151" i="5"/>
  <c r="E151" i="5"/>
  <c r="AH151" i="5" s="1"/>
  <c r="F151" i="5"/>
  <c r="G151" i="5"/>
  <c r="I151" i="5"/>
  <c r="J151" i="5"/>
  <c r="K151" i="5"/>
  <c r="L151" i="5"/>
  <c r="S151" i="5"/>
  <c r="O152" i="5"/>
  <c r="N152" i="5"/>
  <c r="R152" i="5"/>
  <c r="M152" i="5"/>
  <c r="E152" i="5"/>
  <c r="AH152" i="5" s="1"/>
  <c r="F152" i="5"/>
  <c r="G152" i="5"/>
  <c r="I152" i="5"/>
  <c r="J152" i="5"/>
  <c r="K152" i="5"/>
  <c r="L152" i="5"/>
  <c r="S152" i="5"/>
  <c r="O153" i="5"/>
  <c r="N153" i="5"/>
  <c r="R153" i="5"/>
  <c r="M153" i="5"/>
  <c r="E153" i="5"/>
  <c r="AH153" i="5" s="1"/>
  <c r="F153" i="5"/>
  <c r="G153" i="5"/>
  <c r="I153" i="5"/>
  <c r="J153" i="5"/>
  <c r="K153" i="5"/>
  <c r="L153" i="5"/>
  <c r="S153" i="5"/>
  <c r="O154" i="5"/>
  <c r="N154" i="5"/>
  <c r="R154" i="5"/>
  <c r="M154" i="5"/>
  <c r="E154" i="5"/>
  <c r="AH154" i="5" s="1"/>
  <c r="F154" i="5"/>
  <c r="G154" i="5"/>
  <c r="I154" i="5"/>
  <c r="J154" i="5"/>
  <c r="K154" i="5"/>
  <c r="L154" i="5"/>
  <c r="S154" i="5"/>
  <c r="O155" i="5"/>
  <c r="N155" i="5"/>
  <c r="R155" i="5"/>
  <c r="M155" i="5"/>
  <c r="E155" i="5"/>
  <c r="AH155" i="5" s="1"/>
  <c r="F155" i="5"/>
  <c r="G155" i="5"/>
  <c r="I155" i="5"/>
  <c r="J155" i="5"/>
  <c r="K155" i="5"/>
  <c r="L155" i="5"/>
  <c r="S155" i="5"/>
  <c r="O156" i="5"/>
  <c r="N156" i="5"/>
  <c r="R156" i="5"/>
  <c r="M156" i="5"/>
  <c r="E156" i="5"/>
  <c r="AH156" i="5" s="1"/>
  <c r="F156" i="5"/>
  <c r="G156" i="5"/>
  <c r="I156" i="5"/>
  <c r="J156" i="5"/>
  <c r="K156" i="5"/>
  <c r="L156" i="5"/>
  <c r="S156" i="5"/>
  <c r="O157" i="5"/>
  <c r="N157" i="5"/>
  <c r="R157" i="5"/>
  <c r="M157" i="5"/>
  <c r="E157" i="5"/>
  <c r="AH157" i="5" s="1"/>
  <c r="F157" i="5"/>
  <c r="G157" i="5"/>
  <c r="I157" i="5"/>
  <c r="J157" i="5"/>
  <c r="K157" i="5"/>
  <c r="L157" i="5"/>
  <c r="S157" i="5"/>
  <c r="O158" i="5"/>
  <c r="N158" i="5"/>
  <c r="R158" i="5"/>
  <c r="M158" i="5"/>
  <c r="E158" i="5"/>
  <c r="AH158" i="5" s="1"/>
  <c r="F158" i="5"/>
  <c r="G158" i="5"/>
  <c r="I158" i="5"/>
  <c r="J158" i="5"/>
  <c r="K158" i="5"/>
  <c r="L158" i="5"/>
  <c r="S158" i="5"/>
  <c r="O159" i="5"/>
  <c r="N159" i="5"/>
  <c r="R159" i="5"/>
  <c r="M159" i="5"/>
  <c r="E159" i="5"/>
  <c r="AH159" i="5" s="1"/>
  <c r="F159" i="5"/>
  <c r="G159" i="5"/>
  <c r="I159" i="5"/>
  <c r="J159" i="5"/>
  <c r="K159" i="5"/>
  <c r="L159" i="5"/>
  <c r="S159" i="5"/>
  <c r="O160" i="5"/>
  <c r="N160" i="5"/>
  <c r="R160" i="5"/>
  <c r="M160" i="5"/>
  <c r="E160" i="5"/>
  <c r="AH160" i="5" s="1"/>
  <c r="F160" i="5"/>
  <c r="G160" i="5"/>
  <c r="I160" i="5"/>
  <c r="J160" i="5"/>
  <c r="K160" i="5"/>
  <c r="L160" i="5"/>
  <c r="S160" i="5"/>
  <c r="O161" i="5"/>
  <c r="N161" i="5"/>
  <c r="R161" i="5"/>
  <c r="M161" i="5"/>
  <c r="E161" i="5"/>
  <c r="AH161" i="5" s="1"/>
  <c r="F161" i="5"/>
  <c r="G161" i="5"/>
  <c r="I161" i="5"/>
  <c r="J161" i="5"/>
  <c r="K161" i="5"/>
  <c r="L161" i="5"/>
  <c r="S161" i="5"/>
  <c r="O162" i="5"/>
  <c r="N162" i="5"/>
  <c r="R162" i="5"/>
  <c r="M162" i="5"/>
  <c r="E162" i="5"/>
  <c r="AH162" i="5" s="1"/>
  <c r="F162" i="5"/>
  <c r="G162" i="5"/>
  <c r="I162" i="5"/>
  <c r="J162" i="5"/>
  <c r="K162" i="5"/>
  <c r="L162" i="5"/>
  <c r="S162" i="5"/>
  <c r="O163" i="5"/>
  <c r="N163" i="5"/>
  <c r="R163" i="5"/>
  <c r="M163" i="5"/>
  <c r="E163" i="5"/>
  <c r="AH163" i="5" s="1"/>
  <c r="F163" i="5"/>
  <c r="G163" i="5"/>
  <c r="I163" i="5"/>
  <c r="J163" i="5"/>
  <c r="K163" i="5"/>
  <c r="L163" i="5"/>
  <c r="S163" i="5"/>
  <c r="O164" i="5"/>
  <c r="N164" i="5"/>
  <c r="R164" i="5"/>
  <c r="M164" i="5"/>
  <c r="E164" i="5"/>
  <c r="AH164" i="5" s="1"/>
  <c r="F164" i="5"/>
  <c r="G164" i="5"/>
  <c r="I164" i="5"/>
  <c r="J164" i="5"/>
  <c r="K164" i="5"/>
  <c r="L164" i="5"/>
  <c r="S164" i="5"/>
  <c r="O165" i="5"/>
  <c r="N165" i="5"/>
  <c r="R165" i="5"/>
  <c r="M165" i="5"/>
  <c r="E165" i="5"/>
  <c r="AH165" i="5" s="1"/>
  <c r="F165" i="5"/>
  <c r="G165" i="5"/>
  <c r="I165" i="5"/>
  <c r="J165" i="5"/>
  <c r="K165" i="5"/>
  <c r="L165" i="5"/>
  <c r="S165" i="5"/>
  <c r="O166" i="5"/>
  <c r="N166" i="5"/>
  <c r="R166" i="5"/>
  <c r="M166" i="5"/>
  <c r="E166" i="5"/>
  <c r="AH166" i="5" s="1"/>
  <c r="F166" i="5"/>
  <c r="G166" i="5"/>
  <c r="I166" i="5"/>
  <c r="J166" i="5"/>
  <c r="K166" i="5"/>
  <c r="L166" i="5"/>
  <c r="S166" i="5"/>
  <c r="O167" i="5"/>
  <c r="N167" i="5"/>
  <c r="R167" i="5"/>
  <c r="M167" i="5"/>
  <c r="E167" i="5"/>
  <c r="AH167" i="5" s="1"/>
  <c r="F167" i="5"/>
  <c r="G167" i="5"/>
  <c r="I167" i="5"/>
  <c r="J167" i="5"/>
  <c r="K167" i="5"/>
  <c r="L167" i="5"/>
  <c r="S167" i="5"/>
  <c r="O168" i="5"/>
  <c r="N168" i="5"/>
  <c r="R168" i="5"/>
  <c r="M168" i="5"/>
  <c r="E168" i="5"/>
  <c r="AH168" i="5" s="1"/>
  <c r="F168" i="5"/>
  <c r="G168" i="5"/>
  <c r="I168" i="5"/>
  <c r="J168" i="5"/>
  <c r="K168" i="5"/>
  <c r="L168" i="5"/>
  <c r="S168" i="5"/>
  <c r="O169" i="5"/>
  <c r="N169" i="5"/>
  <c r="R169" i="5"/>
  <c r="M169" i="5"/>
  <c r="E169" i="5"/>
  <c r="AH169" i="5" s="1"/>
  <c r="F169" i="5"/>
  <c r="G169" i="5"/>
  <c r="I169" i="5"/>
  <c r="J169" i="5"/>
  <c r="K169" i="5"/>
  <c r="L169" i="5"/>
  <c r="S169" i="5"/>
  <c r="O170" i="5"/>
  <c r="N170" i="5"/>
  <c r="R170" i="5"/>
  <c r="M170" i="5"/>
  <c r="E170" i="5"/>
  <c r="AH170" i="5" s="1"/>
  <c r="F170" i="5"/>
  <c r="G170" i="5"/>
  <c r="I170" i="5"/>
  <c r="J170" i="5"/>
  <c r="K170" i="5"/>
  <c r="L170" i="5"/>
  <c r="S170" i="5"/>
  <c r="O171" i="5"/>
  <c r="N171" i="5"/>
  <c r="R171" i="5"/>
  <c r="M171" i="5"/>
  <c r="E171" i="5"/>
  <c r="AH171" i="5" s="1"/>
  <c r="F171" i="5"/>
  <c r="G171" i="5"/>
  <c r="I171" i="5"/>
  <c r="J171" i="5"/>
  <c r="K171" i="5"/>
  <c r="L171" i="5"/>
  <c r="S171" i="5"/>
  <c r="O172" i="5"/>
  <c r="N172" i="5"/>
  <c r="R172" i="5"/>
  <c r="M172" i="5"/>
  <c r="E172" i="5"/>
  <c r="AH172" i="5" s="1"/>
  <c r="F172" i="5"/>
  <c r="G172" i="5"/>
  <c r="I172" i="5"/>
  <c r="J172" i="5"/>
  <c r="K172" i="5"/>
  <c r="L172" i="5"/>
  <c r="S172" i="5"/>
  <c r="O173" i="5"/>
  <c r="N173" i="5"/>
  <c r="R173" i="5"/>
  <c r="M173" i="5"/>
  <c r="E173" i="5"/>
  <c r="AH173" i="5" s="1"/>
  <c r="F173" i="5"/>
  <c r="G173" i="5"/>
  <c r="I173" i="5"/>
  <c r="J173" i="5"/>
  <c r="K173" i="5"/>
  <c r="L173" i="5"/>
  <c r="S173" i="5"/>
  <c r="O174" i="5"/>
  <c r="N174" i="5"/>
  <c r="R174" i="5"/>
  <c r="M174" i="5"/>
  <c r="E174" i="5"/>
  <c r="AH174" i="5" s="1"/>
  <c r="F174" i="5"/>
  <c r="G174" i="5"/>
  <c r="I174" i="5"/>
  <c r="J174" i="5"/>
  <c r="K174" i="5"/>
  <c r="L174" i="5"/>
  <c r="S174" i="5"/>
  <c r="O175" i="5"/>
  <c r="N175" i="5"/>
  <c r="R175" i="5"/>
  <c r="M175" i="5"/>
  <c r="E175" i="5"/>
  <c r="AH175" i="5" s="1"/>
  <c r="F175" i="5"/>
  <c r="G175" i="5"/>
  <c r="I175" i="5"/>
  <c r="J175" i="5"/>
  <c r="K175" i="5"/>
  <c r="L175" i="5"/>
  <c r="S175" i="5"/>
  <c r="O176" i="5"/>
  <c r="N176" i="5"/>
  <c r="R176" i="5"/>
  <c r="M176" i="5"/>
  <c r="E176" i="5"/>
  <c r="AH176" i="5" s="1"/>
  <c r="F176" i="5"/>
  <c r="G176" i="5"/>
  <c r="I176" i="5"/>
  <c r="J176" i="5"/>
  <c r="K176" i="5"/>
  <c r="L176" i="5"/>
  <c r="S176" i="5"/>
  <c r="O177" i="5"/>
  <c r="N177" i="5"/>
  <c r="R177" i="5"/>
  <c r="M177" i="5"/>
  <c r="E177" i="5"/>
  <c r="AH177" i="5" s="1"/>
  <c r="F177" i="5"/>
  <c r="G177" i="5"/>
  <c r="I177" i="5"/>
  <c r="J177" i="5"/>
  <c r="K177" i="5"/>
  <c r="L177" i="5"/>
  <c r="S177" i="5"/>
  <c r="O178" i="5"/>
  <c r="N178" i="5"/>
  <c r="R178" i="5"/>
  <c r="M178" i="5"/>
  <c r="E178" i="5"/>
  <c r="AH178" i="5" s="1"/>
  <c r="F178" i="5"/>
  <c r="G178" i="5"/>
  <c r="I178" i="5"/>
  <c r="J178" i="5"/>
  <c r="K178" i="5"/>
  <c r="L178" i="5"/>
  <c r="S178" i="5"/>
  <c r="O179" i="5"/>
  <c r="N179" i="5"/>
  <c r="R179" i="5"/>
  <c r="M179" i="5"/>
  <c r="E179" i="5"/>
  <c r="AH179" i="5" s="1"/>
  <c r="F179" i="5"/>
  <c r="G179" i="5"/>
  <c r="I179" i="5"/>
  <c r="J179" i="5"/>
  <c r="K179" i="5"/>
  <c r="L179" i="5"/>
  <c r="S179" i="5"/>
  <c r="O180" i="5"/>
  <c r="N180" i="5"/>
  <c r="R180" i="5"/>
  <c r="M180" i="5"/>
  <c r="E180" i="5"/>
  <c r="AH180" i="5" s="1"/>
  <c r="F180" i="5"/>
  <c r="G180" i="5"/>
  <c r="I180" i="5"/>
  <c r="J180" i="5"/>
  <c r="K180" i="5"/>
  <c r="L180" i="5"/>
  <c r="S180" i="5"/>
  <c r="O181" i="5"/>
  <c r="N181" i="5"/>
  <c r="R181" i="5"/>
  <c r="M181" i="5"/>
  <c r="E181" i="5"/>
  <c r="AH181" i="5" s="1"/>
  <c r="F181" i="5"/>
  <c r="G181" i="5"/>
  <c r="I181" i="5"/>
  <c r="J181" i="5"/>
  <c r="K181" i="5"/>
  <c r="L181" i="5"/>
  <c r="S181" i="5"/>
  <c r="O182" i="5"/>
  <c r="N182" i="5"/>
  <c r="R182" i="5"/>
  <c r="M182" i="5"/>
  <c r="E182" i="5"/>
  <c r="AH182" i="5" s="1"/>
  <c r="F182" i="5"/>
  <c r="G182" i="5"/>
  <c r="I182" i="5"/>
  <c r="J182" i="5"/>
  <c r="K182" i="5"/>
  <c r="L182" i="5"/>
  <c r="S182" i="5"/>
  <c r="O183" i="5"/>
  <c r="N183" i="5"/>
  <c r="R183" i="5"/>
  <c r="M183" i="5"/>
  <c r="E183" i="5"/>
  <c r="AH183" i="5" s="1"/>
  <c r="F183" i="5"/>
  <c r="G183" i="5"/>
  <c r="I183" i="5"/>
  <c r="J183" i="5"/>
  <c r="K183" i="5"/>
  <c r="L183" i="5"/>
  <c r="S183" i="5"/>
  <c r="O184" i="5"/>
  <c r="N184" i="5"/>
  <c r="R184" i="5"/>
  <c r="M184" i="5"/>
  <c r="E184" i="5"/>
  <c r="AH184" i="5" s="1"/>
  <c r="F184" i="5"/>
  <c r="G184" i="5"/>
  <c r="I184" i="5"/>
  <c r="J184" i="5"/>
  <c r="K184" i="5"/>
  <c r="L184" i="5"/>
  <c r="S184" i="5"/>
  <c r="O185" i="5"/>
  <c r="N185" i="5"/>
  <c r="R185" i="5"/>
  <c r="M185" i="5"/>
  <c r="E185" i="5"/>
  <c r="AH185" i="5" s="1"/>
  <c r="F185" i="5"/>
  <c r="G185" i="5"/>
  <c r="I185" i="5"/>
  <c r="J185" i="5"/>
  <c r="K185" i="5"/>
  <c r="L185" i="5"/>
  <c r="S185" i="5"/>
  <c r="O186" i="5"/>
  <c r="N186" i="5"/>
  <c r="R186" i="5"/>
  <c r="M186" i="5"/>
  <c r="E186" i="5"/>
  <c r="AH186" i="5" s="1"/>
  <c r="F186" i="5"/>
  <c r="G186" i="5"/>
  <c r="I186" i="5"/>
  <c r="J186" i="5"/>
  <c r="K186" i="5"/>
  <c r="L186" i="5"/>
  <c r="S186" i="5"/>
  <c r="O187" i="5"/>
  <c r="N187" i="5"/>
  <c r="R187" i="5"/>
  <c r="M187" i="5"/>
  <c r="E187" i="5"/>
  <c r="AH187" i="5" s="1"/>
  <c r="F187" i="5"/>
  <c r="G187" i="5"/>
  <c r="I187" i="5"/>
  <c r="J187" i="5"/>
  <c r="K187" i="5"/>
  <c r="L187" i="5"/>
  <c r="S187" i="5"/>
  <c r="O188" i="5"/>
  <c r="N188" i="5"/>
  <c r="R188" i="5"/>
  <c r="M188" i="5"/>
  <c r="E188" i="5"/>
  <c r="AH188" i="5" s="1"/>
  <c r="F188" i="5"/>
  <c r="G188" i="5"/>
  <c r="I188" i="5"/>
  <c r="J188" i="5"/>
  <c r="K188" i="5"/>
  <c r="L188" i="5"/>
  <c r="S188" i="5"/>
  <c r="O189" i="5"/>
  <c r="N189" i="5"/>
  <c r="R189" i="5"/>
  <c r="M189" i="5"/>
  <c r="E189" i="5"/>
  <c r="AH189" i="5" s="1"/>
  <c r="F189" i="5"/>
  <c r="G189" i="5"/>
  <c r="I189" i="5"/>
  <c r="J189" i="5"/>
  <c r="K189" i="5"/>
  <c r="L189" i="5"/>
  <c r="S189" i="5"/>
  <c r="O190" i="5"/>
  <c r="N190" i="5"/>
  <c r="R190" i="5"/>
  <c r="M190" i="5"/>
  <c r="E190" i="5"/>
  <c r="AH190" i="5" s="1"/>
  <c r="F190" i="5"/>
  <c r="G190" i="5"/>
  <c r="I190" i="5"/>
  <c r="J190" i="5"/>
  <c r="K190" i="5"/>
  <c r="L190" i="5"/>
  <c r="S190" i="5"/>
  <c r="O191" i="5"/>
  <c r="N191" i="5"/>
  <c r="R191" i="5"/>
  <c r="M191" i="5"/>
  <c r="E191" i="5"/>
  <c r="AH191" i="5" s="1"/>
  <c r="F191" i="5"/>
  <c r="G191" i="5"/>
  <c r="I191" i="5"/>
  <c r="J191" i="5"/>
  <c r="K191" i="5"/>
  <c r="L191" i="5"/>
  <c r="S191" i="5"/>
  <c r="O192" i="5"/>
  <c r="N192" i="5"/>
  <c r="R192" i="5"/>
  <c r="M192" i="5"/>
  <c r="E192" i="5"/>
  <c r="AH192" i="5" s="1"/>
  <c r="F192" i="5"/>
  <c r="G192" i="5"/>
  <c r="I192" i="5"/>
  <c r="J192" i="5"/>
  <c r="K192" i="5"/>
  <c r="L192" i="5"/>
  <c r="S192" i="5"/>
  <c r="O193" i="5"/>
  <c r="N193" i="5"/>
  <c r="R193" i="5"/>
  <c r="M193" i="5"/>
  <c r="E193" i="5"/>
  <c r="AH193" i="5" s="1"/>
  <c r="F193" i="5"/>
  <c r="G193" i="5"/>
  <c r="I193" i="5"/>
  <c r="J193" i="5"/>
  <c r="K193" i="5"/>
  <c r="L193" i="5"/>
  <c r="S193" i="5"/>
  <c r="O194" i="5"/>
  <c r="N194" i="5"/>
  <c r="R194" i="5"/>
  <c r="M194" i="5"/>
  <c r="E194" i="5"/>
  <c r="AH194" i="5" s="1"/>
  <c r="F194" i="5"/>
  <c r="G194" i="5"/>
  <c r="I194" i="5"/>
  <c r="J194" i="5"/>
  <c r="K194" i="5"/>
  <c r="L194" i="5"/>
  <c r="S194" i="5"/>
  <c r="O195" i="5"/>
  <c r="N195" i="5"/>
  <c r="R195" i="5"/>
  <c r="M195" i="5"/>
  <c r="E195" i="5"/>
  <c r="AH195" i="5" s="1"/>
  <c r="F195" i="5"/>
  <c r="G195" i="5"/>
  <c r="I195" i="5"/>
  <c r="J195" i="5"/>
  <c r="K195" i="5"/>
  <c r="L195" i="5"/>
  <c r="S195" i="5"/>
  <c r="O196" i="5"/>
  <c r="N196" i="5"/>
  <c r="R196" i="5"/>
  <c r="M196" i="5"/>
  <c r="E196" i="5"/>
  <c r="AH196" i="5" s="1"/>
  <c r="F196" i="5"/>
  <c r="G196" i="5"/>
  <c r="I196" i="5"/>
  <c r="J196" i="5"/>
  <c r="K196" i="5"/>
  <c r="L196" i="5"/>
  <c r="S196" i="5"/>
  <c r="O197" i="5"/>
  <c r="N197" i="5"/>
  <c r="R197" i="5"/>
  <c r="M197" i="5"/>
  <c r="E197" i="5"/>
  <c r="AH197" i="5" s="1"/>
  <c r="F197" i="5"/>
  <c r="G197" i="5"/>
  <c r="I197" i="5"/>
  <c r="J197" i="5"/>
  <c r="K197" i="5"/>
  <c r="L197" i="5"/>
  <c r="S197" i="5"/>
  <c r="O198" i="5"/>
  <c r="N198" i="5"/>
  <c r="R198" i="5"/>
  <c r="M198" i="5"/>
  <c r="E198" i="5"/>
  <c r="AH198" i="5" s="1"/>
  <c r="F198" i="5"/>
  <c r="G198" i="5"/>
  <c r="I198" i="5"/>
  <c r="J198" i="5"/>
  <c r="K198" i="5"/>
  <c r="L198" i="5"/>
  <c r="S198" i="5"/>
  <c r="O199" i="5"/>
  <c r="N199" i="5"/>
  <c r="R199" i="5"/>
  <c r="M199" i="5"/>
  <c r="E199" i="5"/>
  <c r="AH199" i="5" s="1"/>
  <c r="F199" i="5"/>
  <c r="G199" i="5"/>
  <c r="I199" i="5"/>
  <c r="J199" i="5"/>
  <c r="K199" i="5"/>
  <c r="L199" i="5"/>
  <c r="S199" i="5"/>
  <c r="O200" i="5"/>
  <c r="N200" i="5"/>
  <c r="R200" i="5"/>
  <c r="M200" i="5"/>
  <c r="E200" i="5"/>
  <c r="AH200" i="5" s="1"/>
  <c r="F200" i="5"/>
  <c r="G200" i="5"/>
  <c r="I200" i="5"/>
  <c r="J200" i="5"/>
  <c r="K200" i="5"/>
  <c r="L200" i="5"/>
  <c r="S200" i="5"/>
  <c r="O201" i="5"/>
  <c r="N201" i="5"/>
  <c r="R201" i="5"/>
  <c r="M201" i="5"/>
  <c r="E201" i="5"/>
  <c r="AH201" i="5" s="1"/>
  <c r="F201" i="5"/>
  <c r="G201" i="5"/>
  <c r="I201" i="5"/>
  <c r="J201" i="5"/>
  <c r="K201" i="5"/>
  <c r="L201" i="5"/>
  <c r="S201" i="5"/>
  <c r="O202" i="5"/>
  <c r="N202" i="5"/>
  <c r="R202" i="5"/>
  <c r="M202" i="5"/>
  <c r="E202" i="5"/>
  <c r="AH202" i="5" s="1"/>
  <c r="F202" i="5"/>
  <c r="G202" i="5"/>
  <c r="I202" i="5"/>
  <c r="J202" i="5"/>
  <c r="K202" i="5"/>
  <c r="L202" i="5"/>
  <c r="S202" i="5"/>
  <c r="O203" i="5"/>
  <c r="N203" i="5"/>
  <c r="R203" i="5"/>
  <c r="M203" i="5"/>
  <c r="E203" i="5"/>
  <c r="AH203" i="5" s="1"/>
  <c r="F203" i="5"/>
  <c r="G203" i="5"/>
  <c r="I203" i="5"/>
  <c r="J203" i="5"/>
  <c r="K203" i="5"/>
  <c r="L203" i="5"/>
  <c r="S203" i="5"/>
  <c r="O204" i="5"/>
  <c r="N204" i="5"/>
  <c r="R204" i="5"/>
  <c r="M204" i="5"/>
  <c r="E204" i="5"/>
  <c r="AH204" i="5" s="1"/>
  <c r="F204" i="5"/>
  <c r="G204" i="5"/>
  <c r="I204" i="5"/>
  <c r="J204" i="5"/>
  <c r="K204" i="5"/>
  <c r="L204" i="5"/>
  <c r="S204" i="5"/>
  <c r="O205" i="5"/>
  <c r="N205" i="5"/>
  <c r="R205" i="5"/>
  <c r="M205" i="5"/>
  <c r="E205" i="5"/>
  <c r="AH205" i="5" s="1"/>
  <c r="F205" i="5"/>
  <c r="G205" i="5"/>
  <c r="I205" i="5"/>
  <c r="J205" i="5"/>
  <c r="K205" i="5"/>
  <c r="L205" i="5"/>
  <c r="S205" i="5"/>
  <c r="O206" i="5"/>
  <c r="N206" i="5"/>
  <c r="R206" i="5"/>
  <c r="M206" i="5"/>
  <c r="E206" i="5"/>
  <c r="AH206" i="5" s="1"/>
  <c r="F206" i="5"/>
  <c r="G206" i="5"/>
  <c r="I206" i="5"/>
  <c r="J206" i="5"/>
  <c r="K206" i="5"/>
  <c r="L206" i="5"/>
  <c r="S206" i="5"/>
  <c r="O207" i="5"/>
  <c r="N207" i="5"/>
  <c r="R207" i="5"/>
  <c r="M207" i="5"/>
  <c r="E207" i="5"/>
  <c r="AH207" i="5" s="1"/>
  <c r="F207" i="5"/>
  <c r="G207" i="5"/>
  <c r="I207" i="5"/>
  <c r="J207" i="5"/>
  <c r="K207" i="5"/>
  <c r="L207" i="5"/>
  <c r="S207" i="5"/>
  <c r="O208" i="5"/>
  <c r="N208" i="5"/>
  <c r="R208" i="5"/>
  <c r="M208" i="5"/>
  <c r="E208" i="5"/>
  <c r="AH208" i="5" s="1"/>
  <c r="F208" i="5"/>
  <c r="G208" i="5"/>
  <c r="I208" i="5"/>
  <c r="J208" i="5"/>
  <c r="K208" i="5"/>
  <c r="L208" i="5"/>
  <c r="S208" i="5"/>
  <c r="O209" i="5"/>
  <c r="N209" i="5"/>
  <c r="R209" i="5"/>
  <c r="M209" i="5"/>
  <c r="E209" i="5"/>
  <c r="AH209" i="5" s="1"/>
  <c r="F209" i="5"/>
  <c r="G209" i="5"/>
  <c r="I209" i="5"/>
  <c r="J209" i="5"/>
  <c r="K209" i="5"/>
  <c r="L209" i="5"/>
  <c r="S209" i="5"/>
  <c r="O210" i="5"/>
  <c r="N210" i="5"/>
  <c r="R210" i="5"/>
  <c r="M210" i="5"/>
  <c r="E210" i="5"/>
  <c r="AH210" i="5" s="1"/>
  <c r="F210" i="5"/>
  <c r="G210" i="5"/>
  <c r="I210" i="5"/>
  <c r="J210" i="5"/>
  <c r="K210" i="5"/>
  <c r="L210" i="5"/>
  <c r="S210" i="5"/>
  <c r="O211" i="5"/>
  <c r="N211" i="5"/>
  <c r="R211" i="5"/>
  <c r="M211" i="5"/>
  <c r="E211" i="5"/>
  <c r="AH211" i="5" s="1"/>
  <c r="F211" i="5"/>
  <c r="G211" i="5"/>
  <c r="I211" i="5"/>
  <c r="J211" i="5"/>
  <c r="K211" i="5"/>
  <c r="L211" i="5"/>
  <c r="S211" i="5"/>
  <c r="O212" i="5"/>
  <c r="N212" i="5"/>
  <c r="R212" i="5"/>
  <c r="M212" i="5"/>
  <c r="E212" i="5"/>
  <c r="AH212" i="5" s="1"/>
  <c r="F212" i="5"/>
  <c r="G212" i="5"/>
  <c r="I212" i="5"/>
  <c r="J212" i="5"/>
  <c r="K212" i="5"/>
  <c r="L212" i="5"/>
  <c r="S212" i="5"/>
  <c r="O213" i="5"/>
  <c r="N213" i="5"/>
  <c r="R213" i="5"/>
  <c r="M213" i="5"/>
  <c r="E213" i="5"/>
  <c r="AH213" i="5" s="1"/>
  <c r="F213" i="5"/>
  <c r="G213" i="5"/>
  <c r="I213" i="5"/>
  <c r="J213" i="5"/>
  <c r="K213" i="5"/>
  <c r="L213" i="5"/>
  <c r="S213" i="5"/>
  <c r="O214" i="5"/>
  <c r="N214" i="5"/>
  <c r="R214" i="5"/>
  <c r="M214" i="5"/>
  <c r="E214" i="5"/>
  <c r="AH214" i="5" s="1"/>
  <c r="F214" i="5"/>
  <c r="G214" i="5"/>
  <c r="I214" i="5"/>
  <c r="J214" i="5"/>
  <c r="K214" i="5"/>
  <c r="L214" i="5"/>
  <c r="S214" i="5"/>
  <c r="O215" i="5"/>
  <c r="N215" i="5"/>
  <c r="R215" i="5"/>
  <c r="M215" i="5"/>
  <c r="E215" i="5"/>
  <c r="AH215" i="5" s="1"/>
  <c r="F215" i="5"/>
  <c r="G215" i="5"/>
  <c r="I215" i="5"/>
  <c r="J215" i="5"/>
  <c r="K215" i="5"/>
  <c r="L215" i="5"/>
  <c r="S215" i="5"/>
  <c r="O216" i="5"/>
  <c r="N216" i="5"/>
  <c r="R216" i="5"/>
  <c r="M216" i="5"/>
  <c r="E216" i="5"/>
  <c r="AH216" i="5" s="1"/>
  <c r="F216" i="5"/>
  <c r="G216" i="5"/>
  <c r="I216" i="5"/>
  <c r="J216" i="5"/>
  <c r="K216" i="5"/>
  <c r="L216" i="5"/>
  <c r="S216" i="5"/>
  <c r="O217" i="5"/>
  <c r="N217" i="5"/>
  <c r="R217" i="5"/>
  <c r="M217" i="5"/>
  <c r="E217" i="5"/>
  <c r="AH217" i="5" s="1"/>
  <c r="F217" i="5"/>
  <c r="G217" i="5"/>
  <c r="I217" i="5"/>
  <c r="J217" i="5"/>
  <c r="K217" i="5"/>
  <c r="L217" i="5"/>
  <c r="S217" i="5"/>
  <c r="O218" i="5"/>
  <c r="N218" i="5"/>
  <c r="R218" i="5"/>
  <c r="M218" i="5"/>
  <c r="E218" i="5"/>
  <c r="AH218" i="5" s="1"/>
  <c r="F218" i="5"/>
  <c r="G218" i="5"/>
  <c r="I218" i="5"/>
  <c r="J218" i="5"/>
  <c r="K218" i="5"/>
  <c r="L218" i="5"/>
  <c r="S218" i="5"/>
  <c r="O219" i="5"/>
  <c r="N219" i="5"/>
  <c r="R219" i="5"/>
  <c r="M219" i="5"/>
  <c r="E219" i="5"/>
  <c r="AH219" i="5" s="1"/>
  <c r="F219" i="5"/>
  <c r="G219" i="5"/>
  <c r="I219" i="5"/>
  <c r="J219" i="5"/>
  <c r="K219" i="5"/>
  <c r="L219" i="5"/>
  <c r="S219" i="5"/>
  <c r="O220" i="5"/>
  <c r="N220" i="5"/>
  <c r="R220" i="5"/>
  <c r="M220" i="5"/>
  <c r="E220" i="5"/>
  <c r="AH220" i="5" s="1"/>
  <c r="F220" i="5"/>
  <c r="G220" i="5"/>
  <c r="I220" i="5"/>
  <c r="J220" i="5"/>
  <c r="K220" i="5"/>
  <c r="L220" i="5"/>
  <c r="S220" i="5"/>
  <c r="O221" i="5"/>
  <c r="N221" i="5"/>
  <c r="R221" i="5"/>
  <c r="M221" i="5"/>
  <c r="E221" i="5"/>
  <c r="AH221" i="5" s="1"/>
  <c r="F221" i="5"/>
  <c r="G221" i="5"/>
  <c r="I221" i="5"/>
  <c r="J221" i="5"/>
  <c r="K221" i="5"/>
  <c r="L221" i="5"/>
  <c r="S221" i="5"/>
  <c r="O222" i="5"/>
  <c r="N222" i="5"/>
  <c r="R222" i="5"/>
  <c r="M222" i="5"/>
  <c r="E222" i="5"/>
  <c r="AH222" i="5" s="1"/>
  <c r="F222" i="5"/>
  <c r="G222" i="5"/>
  <c r="I222" i="5"/>
  <c r="J222" i="5"/>
  <c r="K222" i="5"/>
  <c r="L222" i="5"/>
  <c r="S222" i="5"/>
  <c r="O223" i="5"/>
  <c r="N223" i="5"/>
  <c r="R223" i="5"/>
  <c r="M223" i="5"/>
  <c r="E223" i="5"/>
  <c r="AH223" i="5" s="1"/>
  <c r="F223" i="5"/>
  <c r="G223" i="5"/>
  <c r="I223" i="5"/>
  <c r="J223" i="5"/>
  <c r="K223" i="5"/>
  <c r="L223" i="5"/>
  <c r="S223" i="5"/>
  <c r="O224" i="5"/>
  <c r="N224" i="5"/>
  <c r="R224" i="5"/>
  <c r="M224" i="5"/>
  <c r="E224" i="5"/>
  <c r="AH224" i="5" s="1"/>
  <c r="F224" i="5"/>
  <c r="G224" i="5"/>
  <c r="I224" i="5"/>
  <c r="J224" i="5"/>
  <c r="K224" i="5"/>
  <c r="L224" i="5"/>
  <c r="S224" i="5"/>
  <c r="O225" i="5"/>
  <c r="N225" i="5"/>
  <c r="R225" i="5"/>
  <c r="M225" i="5"/>
  <c r="E225" i="5"/>
  <c r="AH225" i="5" s="1"/>
  <c r="F225" i="5"/>
  <c r="G225" i="5"/>
  <c r="I225" i="5"/>
  <c r="J225" i="5"/>
  <c r="K225" i="5"/>
  <c r="L225" i="5"/>
  <c r="S225" i="5"/>
  <c r="O226" i="5"/>
  <c r="N226" i="5"/>
  <c r="R226" i="5"/>
  <c r="M226" i="5"/>
  <c r="E226" i="5"/>
  <c r="AH226" i="5" s="1"/>
  <c r="F226" i="5"/>
  <c r="G226" i="5"/>
  <c r="I226" i="5"/>
  <c r="J226" i="5"/>
  <c r="K226" i="5"/>
  <c r="L226" i="5"/>
  <c r="S226" i="5"/>
  <c r="O227" i="5"/>
  <c r="N227" i="5"/>
  <c r="R227" i="5"/>
  <c r="M227" i="5"/>
  <c r="E227" i="5"/>
  <c r="AH227" i="5" s="1"/>
  <c r="F227" i="5"/>
  <c r="G227" i="5"/>
  <c r="I227" i="5"/>
  <c r="J227" i="5"/>
  <c r="K227" i="5"/>
  <c r="L227" i="5"/>
  <c r="S227" i="5"/>
  <c r="O228" i="5"/>
  <c r="N228" i="5"/>
  <c r="R228" i="5"/>
  <c r="M228" i="5"/>
  <c r="E228" i="5"/>
  <c r="AH228" i="5" s="1"/>
  <c r="F228" i="5"/>
  <c r="G228" i="5"/>
  <c r="I228" i="5"/>
  <c r="J228" i="5"/>
  <c r="K228" i="5"/>
  <c r="L228" i="5"/>
  <c r="S228" i="5"/>
  <c r="O229" i="5"/>
  <c r="N229" i="5"/>
  <c r="R229" i="5"/>
  <c r="M229" i="5"/>
  <c r="E229" i="5"/>
  <c r="AH229" i="5" s="1"/>
  <c r="F229" i="5"/>
  <c r="G229" i="5"/>
  <c r="I229" i="5"/>
  <c r="J229" i="5"/>
  <c r="K229" i="5"/>
  <c r="L229" i="5"/>
  <c r="S229" i="5"/>
  <c r="O230" i="5"/>
  <c r="N230" i="5"/>
  <c r="R230" i="5"/>
  <c r="M230" i="5"/>
  <c r="E230" i="5"/>
  <c r="AH230" i="5" s="1"/>
  <c r="F230" i="5"/>
  <c r="G230" i="5"/>
  <c r="I230" i="5"/>
  <c r="J230" i="5"/>
  <c r="K230" i="5"/>
  <c r="L230" i="5"/>
  <c r="S230" i="5"/>
  <c r="O231" i="5"/>
  <c r="N231" i="5"/>
  <c r="R231" i="5"/>
  <c r="M231" i="5"/>
  <c r="E231" i="5"/>
  <c r="AH231" i="5" s="1"/>
  <c r="F231" i="5"/>
  <c r="G231" i="5"/>
  <c r="I231" i="5"/>
  <c r="J231" i="5"/>
  <c r="K231" i="5"/>
  <c r="L231" i="5"/>
  <c r="S231" i="5"/>
  <c r="O232" i="5"/>
  <c r="N232" i="5"/>
  <c r="R232" i="5"/>
  <c r="M232" i="5"/>
  <c r="E232" i="5"/>
  <c r="AH232" i="5" s="1"/>
  <c r="F232" i="5"/>
  <c r="G232" i="5"/>
  <c r="I232" i="5"/>
  <c r="J232" i="5"/>
  <c r="K232" i="5"/>
  <c r="L232" i="5"/>
  <c r="S232" i="5"/>
  <c r="O233" i="5"/>
  <c r="N233" i="5"/>
  <c r="R233" i="5"/>
  <c r="M233" i="5"/>
  <c r="E233" i="5"/>
  <c r="AH233" i="5" s="1"/>
  <c r="F233" i="5"/>
  <c r="G233" i="5"/>
  <c r="I233" i="5"/>
  <c r="J233" i="5"/>
  <c r="K233" i="5"/>
  <c r="L233" i="5"/>
  <c r="S233" i="5"/>
  <c r="O234" i="5"/>
  <c r="N234" i="5"/>
  <c r="R234" i="5"/>
  <c r="M234" i="5"/>
  <c r="E234" i="5"/>
  <c r="AH234" i="5" s="1"/>
  <c r="F234" i="5"/>
  <c r="G234" i="5"/>
  <c r="I234" i="5"/>
  <c r="J234" i="5"/>
  <c r="K234" i="5"/>
  <c r="L234" i="5"/>
  <c r="S234" i="5"/>
  <c r="O235" i="5"/>
  <c r="N235" i="5"/>
  <c r="R235" i="5"/>
  <c r="M235" i="5"/>
  <c r="E235" i="5"/>
  <c r="AH235" i="5" s="1"/>
  <c r="F235" i="5"/>
  <c r="G235" i="5"/>
  <c r="I235" i="5"/>
  <c r="J235" i="5"/>
  <c r="K235" i="5"/>
  <c r="L235" i="5"/>
  <c r="S235" i="5"/>
  <c r="O236" i="5"/>
  <c r="N236" i="5"/>
  <c r="R236" i="5"/>
  <c r="M236" i="5"/>
  <c r="E236" i="5"/>
  <c r="AH236" i="5" s="1"/>
  <c r="F236" i="5"/>
  <c r="G236" i="5"/>
  <c r="I236" i="5"/>
  <c r="J236" i="5"/>
  <c r="K236" i="5"/>
  <c r="L236" i="5"/>
  <c r="S236" i="5"/>
  <c r="O237" i="5"/>
  <c r="N237" i="5"/>
  <c r="R237" i="5"/>
  <c r="M237" i="5"/>
  <c r="E237" i="5"/>
  <c r="AH237" i="5" s="1"/>
  <c r="F237" i="5"/>
  <c r="G237" i="5"/>
  <c r="I237" i="5"/>
  <c r="J237" i="5"/>
  <c r="K237" i="5"/>
  <c r="L237" i="5"/>
  <c r="S237" i="5"/>
  <c r="O238" i="5"/>
  <c r="N238" i="5"/>
  <c r="R238" i="5"/>
  <c r="M238" i="5"/>
  <c r="E238" i="5"/>
  <c r="AH238" i="5" s="1"/>
  <c r="F238" i="5"/>
  <c r="G238" i="5"/>
  <c r="I238" i="5"/>
  <c r="J238" i="5"/>
  <c r="K238" i="5"/>
  <c r="L238" i="5"/>
  <c r="S238" i="5"/>
  <c r="O239" i="5"/>
  <c r="N239" i="5"/>
  <c r="R239" i="5"/>
  <c r="M239" i="5"/>
  <c r="E239" i="5"/>
  <c r="AH239" i="5" s="1"/>
  <c r="F239" i="5"/>
  <c r="G239" i="5"/>
  <c r="I239" i="5"/>
  <c r="J239" i="5"/>
  <c r="K239" i="5"/>
  <c r="L239" i="5"/>
  <c r="S239" i="5"/>
  <c r="O240" i="5"/>
  <c r="N240" i="5"/>
  <c r="R240" i="5"/>
  <c r="M240" i="5"/>
  <c r="E240" i="5"/>
  <c r="AH240" i="5" s="1"/>
  <c r="F240" i="5"/>
  <c r="G240" i="5"/>
  <c r="I240" i="5"/>
  <c r="J240" i="5"/>
  <c r="K240" i="5"/>
  <c r="L240" i="5"/>
  <c r="S240" i="5"/>
  <c r="O241" i="5"/>
  <c r="N241" i="5"/>
  <c r="R241" i="5"/>
  <c r="M241" i="5"/>
  <c r="E241" i="5"/>
  <c r="AH241" i="5" s="1"/>
  <c r="F241" i="5"/>
  <c r="G241" i="5"/>
  <c r="I241" i="5"/>
  <c r="J241" i="5"/>
  <c r="K241" i="5"/>
  <c r="L241" i="5"/>
  <c r="S241" i="5"/>
  <c r="O242" i="5"/>
  <c r="N242" i="5"/>
  <c r="R242" i="5"/>
  <c r="M242" i="5"/>
  <c r="E242" i="5"/>
  <c r="AH242" i="5" s="1"/>
  <c r="F242" i="5"/>
  <c r="G242" i="5"/>
  <c r="I242" i="5"/>
  <c r="J242" i="5"/>
  <c r="K242" i="5"/>
  <c r="L242" i="5"/>
  <c r="S242" i="5"/>
  <c r="O243" i="5"/>
  <c r="N243" i="5"/>
  <c r="R243" i="5"/>
  <c r="M243" i="5"/>
  <c r="E243" i="5"/>
  <c r="AH243" i="5" s="1"/>
  <c r="F243" i="5"/>
  <c r="G243" i="5"/>
  <c r="I243" i="5"/>
  <c r="J243" i="5"/>
  <c r="K243" i="5"/>
  <c r="L243" i="5"/>
  <c r="S243" i="5"/>
  <c r="O244" i="5"/>
  <c r="N244" i="5"/>
  <c r="R244" i="5"/>
  <c r="M244" i="5"/>
  <c r="E244" i="5"/>
  <c r="AH244" i="5" s="1"/>
  <c r="F244" i="5"/>
  <c r="G244" i="5"/>
  <c r="I244" i="5"/>
  <c r="J244" i="5"/>
  <c r="K244" i="5"/>
  <c r="L244" i="5"/>
  <c r="S244" i="5"/>
  <c r="O245" i="5"/>
  <c r="N245" i="5"/>
  <c r="R245" i="5"/>
  <c r="M245" i="5"/>
  <c r="E245" i="5"/>
  <c r="AH245" i="5" s="1"/>
  <c r="F245" i="5"/>
  <c r="G245" i="5"/>
  <c r="I245" i="5"/>
  <c r="J245" i="5"/>
  <c r="K245" i="5"/>
  <c r="L245" i="5"/>
  <c r="S245" i="5"/>
  <c r="O246" i="5"/>
  <c r="N246" i="5"/>
  <c r="R246" i="5"/>
  <c r="M246" i="5"/>
  <c r="E246" i="5"/>
  <c r="AH246" i="5" s="1"/>
  <c r="F246" i="5"/>
  <c r="G246" i="5"/>
  <c r="I246" i="5"/>
  <c r="J246" i="5"/>
  <c r="K246" i="5"/>
  <c r="L246" i="5"/>
  <c r="S246" i="5"/>
  <c r="O247" i="5"/>
  <c r="N247" i="5"/>
  <c r="R247" i="5"/>
  <c r="M247" i="5"/>
  <c r="E247" i="5"/>
  <c r="AH247" i="5" s="1"/>
  <c r="F247" i="5"/>
  <c r="G247" i="5"/>
  <c r="I247" i="5"/>
  <c r="J247" i="5"/>
  <c r="K247" i="5"/>
  <c r="L247" i="5"/>
  <c r="S247" i="5"/>
  <c r="O248" i="5"/>
  <c r="N248" i="5"/>
  <c r="R248" i="5"/>
  <c r="M248" i="5"/>
  <c r="E248" i="5"/>
  <c r="AH248" i="5" s="1"/>
  <c r="F248" i="5"/>
  <c r="G248" i="5"/>
  <c r="I248" i="5"/>
  <c r="J248" i="5"/>
  <c r="K248" i="5"/>
  <c r="L248" i="5"/>
  <c r="S248" i="5"/>
  <c r="O249" i="5"/>
  <c r="N249" i="5"/>
  <c r="R249" i="5"/>
  <c r="M249" i="5"/>
  <c r="E249" i="5"/>
  <c r="AH249" i="5" s="1"/>
  <c r="F249" i="5"/>
  <c r="G249" i="5"/>
  <c r="I249" i="5"/>
  <c r="J249" i="5"/>
  <c r="K249" i="5"/>
  <c r="L249" i="5"/>
  <c r="S249" i="5"/>
  <c r="O250" i="5"/>
  <c r="N250" i="5"/>
  <c r="R250" i="5"/>
  <c r="M250" i="5"/>
  <c r="E250" i="5"/>
  <c r="AH250" i="5" s="1"/>
  <c r="F250" i="5"/>
  <c r="G250" i="5"/>
  <c r="I250" i="5"/>
  <c r="J250" i="5"/>
  <c r="K250" i="5"/>
  <c r="L250" i="5"/>
  <c r="S250" i="5"/>
  <c r="O251" i="5"/>
  <c r="N251" i="5"/>
  <c r="R251" i="5"/>
  <c r="M251" i="5"/>
  <c r="E251" i="5"/>
  <c r="AH251" i="5" s="1"/>
  <c r="F251" i="5"/>
  <c r="G251" i="5"/>
  <c r="I251" i="5"/>
  <c r="J251" i="5"/>
  <c r="K251" i="5"/>
  <c r="L251" i="5"/>
  <c r="S251" i="5"/>
  <c r="O252" i="5"/>
  <c r="N252" i="5"/>
  <c r="R252" i="5"/>
  <c r="M252" i="5"/>
  <c r="E252" i="5"/>
  <c r="AH252" i="5" s="1"/>
  <c r="F252" i="5"/>
  <c r="G252" i="5"/>
  <c r="I252" i="5"/>
  <c r="J252" i="5"/>
  <c r="K252" i="5"/>
  <c r="L252" i="5"/>
  <c r="S252" i="5"/>
  <c r="O253" i="5"/>
  <c r="N253" i="5"/>
  <c r="R253" i="5"/>
  <c r="M253" i="5"/>
  <c r="E253" i="5"/>
  <c r="AH253" i="5" s="1"/>
  <c r="F253" i="5"/>
  <c r="G253" i="5"/>
  <c r="I253" i="5"/>
  <c r="J253" i="5"/>
  <c r="K253" i="5"/>
  <c r="L253" i="5"/>
  <c r="S253" i="5"/>
  <c r="O254" i="5"/>
  <c r="N254" i="5"/>
  <c r="R254" i="5"/>
  <c r="M254" i="5"/>
  <c r="E254" i="5"/>
  <c r="AH254" i="5" s="1"/>
  <c r="F254" i="5"/>
  <c r="G254" i="5"/>
  <c r="I254" i="5"/>
  <c r="J254" i="5"/>
  <c r="K254" i="5"/>
  <c r="L254" i="5"/>
  <c r="S254" i="5"/>
  <c r="O255" i="5"/>
  <c r="N255" i="5"/>
  <c r="R255" i="5"/>
  <c r="M255" i="5"/>
  <c r="E255" i="5"/>
  <c r="AH255" i="5" s="1"/>
  <c r="F255" i="5"/>
  <c r="G255" i="5"/>
  <c r="I255" i="5"/>
  <c r="J255" i="5"/>
  <c r="K255" i="5"/>
  <c r="L255" i="5"/>
  <c r="S255" i="5"/>
  <c r="O256" i="5"/>
  <c r="N256" i="5"/>
  <c r="R256" i="5"/>
  <c r="M256" i="5"/>
  <c r="E256" i="5"/>
  <c r="AH256" i="5" s="1"/>
  <c r="F256" i="5"/>
  <c r="G256" i="5"/>
  <c r="I256" i="5"/>
  <c r="J256" i="5"/>
  <c r="K256" i="5"/>
  <c r="L256" i="5"/>
  <c r="S256" i="5"/>
  <c r="O257" i="5"/>
  <c r="N257" i="5"/>
  <c r="R257" i="5"/>
  <c r="M257" i="5"/>
  <c r="E257" i="5"/>
  <c r="AH257" i="5" s="1"/>
  <c r="F257" i="5"/>
  <c r="G257" i="5"/>
  <c r="I257" i="5"/>
  <c r="J257" i="5"/>
  <c r="K257" i="5"/>
  <c r="L257" i="5"/>
  <c r="S257" i="5"/>
  <c r="O258" i="5"/>
  <c r="N258" i="5"/>
  <c r="R258" i="5"/>
  <c r="M258" i="5"/>
  <c r="E258" i="5"/>
  <c r="AH258" i="5" s="1"/>
  <c r="F258" i="5"/>
  <c r="G258" i="5"/>
  <c r="I258" i="5"/>
  <c r="J258" i="5"/>
  <c r="K258" i="5"/>
  <c r="L258" i="5"/>
  <c r="S258" i="5"/>
  <c r="O259" i="5"/>
  <c r="N259" i="5"/>
  <c r="R259" i="5"/>
  <c r="M259" i="5"/>
  <c r="E259" i="5"/>
  <c r="AH259" i="5" s="1"/>
  <c r="F259" i="5"/>
  <c r="G259" i="5"/>
  <c r="I259" i="5"/>
  <c r="J259" i="5"/>
  <c r="K259" i="5"/>
  <c r="L259" i="5"/>
  <c r="S259" i="5"/>
  <c r="O260" i="5"/>
  <c r="N260" i="5"/>
  <c r="R260" i="5"/>
  <c r="M260" i="5"/>
  <c r="E260" i="5"/>
  <c r="AH260" i="5" s="1"/>
  <c r="F260" i="5"/>
  <c r="G260" i="5"/>
  <c r="I260" i="5"/>
  <c r="J260" i="5"/>
  <c r="K260" i="5"/>
  <c r="L260" i="5"/>
  <c r="S260" i="5"/>
  <c r="O261" i="5"/>
  <c r="N261" i="5"/>
  <c r="R261" i="5"/>
  <c r="M261" i="5"/>
  <c r="E261" i="5"/>
  <c r="AH261" i="5" s="1"/>
  <c r="F261" i="5"/>
  <c r="G261" i="5"/>
  <c r="I261" i="5"/>
  <c r="J261" i="5"/>
  <c r="K261" i="5"/>
  <c r="L261" i="5"/>
  <c r="S261" i="5"/>
  <c r="O262" i="5"/>
  <c r="N262" i="5"/>
  <c r="R262" i="5"/>
  <c r="M262" i="5"/>
  <c r="E262" i="5"/>
  <c r="AH262" i="5" s="1"/>
  <c r="F262" i="5"/>
  <c r="G262" i="5"/>
  <c r="I262" i="5"/>
  <c r="J262" i="5"/>
  <c r="K262" i="5"/>
  <c r="L262" i="5"/>
  <c r="S262" i="5"/>
  <c r="O263" i="5"/>
  <c r="N263" i="5"/>
  <c r="R263" i="5"/>
  <c r="M263" i="5"/>
  <c r="E263" i="5"/>
  <c r="AH263" i="5" s="1"/>
  <c r="F263" i="5"/>
  <c r="G263" i="5"/>
  <c r="I263" i="5"/>
  <c r="J263" i="5"/>
  <c r="K263" i="5"/>
  <c r="L263" i="5"/>
  <c r="S263" i="5"/>
  <c r="O264" i="5"/>
  <c r="N264" i="5"/>
  <c r="R264" i="5"/>
  <c r="M264" i="5"/>
  <c r="E264" i="5"/>
  <c r="AH264" i="5" s="1"/>
  <c r="F264" i="5"/>
  <c r="G264" i="5"/>
  <c r="I264" i="5"/>
  <c r="J264" i="5"/>
  <c r="K264" i="5"/>
  <c r="L264" i="5"/>
  <c r="S264" i="5"/>
  <c r="O265" i="5"/>
  <c r="N265" i="5"/>
  <c r="R265" i="5"/>
  <c r="M265" i="5"/>
  <c r="E265" i="5"/>
  <c r="AH265" i="5" s="1"/>
  <c r="F265" i="5"/>
  <c r="G265" i="5"/>
  <c r="I265" i="5"/>
  <c r="J265" i="5"/>
  <c r="K265" i="5"/>
  <c r="L265" i="5"/>
  <c r="S265" i="5"/>
  <c r="O266" i="5"/>
  <c r="N266" i="5"/>
  <c r="R266" i="5"/>
  <c r="M266" i="5"/>
  <c r="E266" i="5"/>
  <c r="AH266" i="5" s="1"/>
  <c r="F266" i="5"/>
  <c r="G266" i="5"/>
  <c r="I266" i="5"/>
  <c r="J266" i="5"/>
  <c r="K266" i="5"/>
  <c r="L266" i="5"/>
  <c r="S266" i="5"/>
  <c r="O267" i="5"/>
  <c r="N267" i="5"/>
  <c r="R267" i="5"/>
  <c r="M267" i="5"/>
  <c r="E267" i="5"/>
  <c r="AH267" i="5" s="1"/>
  <c r="F267" i="5"/>
  <c r="G267" i="5"/>
  <c r="I267" i="5"/>
  <c r="J267" i="5"/>
  <c r="K267" i="5"/>
  <c r="L267" i="5"/>
  <c r="S267" i="5"/>
  <c r="O268" i="5"/>
  <c r="N268" i="5"/>
  <c r="R268" i="5"/>
  <c r="M268" i="5"/>
  <c r="E268" i="5"/>
  <c r="AH268" i="5" s="1"/>
  <c r="F268" i="5"/>
  <c r="G268" i="5"/>
  <c r="I268" i="5"/>
  <c r="J268" i="5"/>
  <c r="K268" i="5"/>
  <c r="L268" i="5"/>
  <c r="S268" i="5"/>
  <c r="O269" i="5"/>
  <c r="N269" i="5"/>
  <c r="R269" i="5"/>
  <c r="M269" i="5"/>
  <c r="E269" i="5"/>
  <c r="AH269" i="5" s="1"/>
  <c r="F269" i="5"/>
  <c r="G269" i="5"/>
  <c r="I269" i="5"/>
  <c r="J269" i="5"/>
  <c r="K269" i="5"/>
  <c r="L269" i="5"/>
  <c r="S269" i="5"/>
  <c r="O270" i="5"/>
  <c r="N270" i="5"/>
  <c r="R270" i="5"/>
  <c r="M270" i="5"/>
  <c r="E270" i="5"/>
  <c r="AH270" i="5" s="1"/>
  <c r="F270" i="5"/>
  <c r="G270" i="5"/>
  <c r="I270" i="5"/>
  <c r="J270" i="5"/>
  <c r="K270" i="5"/>
  <c r="L270" i="5"/>
  <c r="S270" i="5"/>
  <c r="O271" i="5"/>
  <c r="N271" i="5"/>
  <c r="R271" i="5"/>
  <c r="M271" i="5"/>
  <c r="E271" i="5"/>
  <c r="AH271" i="5" s="1"/>
  <c r="F271" i="5"/>
  <c r="G271" i="5"/>
  <c r="I271" i="5"/>
  <c r="J271" i="5"/>
  <c r="K271" i="5"/>
  <c r="L271" i="5"/>
  <c r="S271" i="5"/>
  <c r="O272" i="5"/>
  <c r="N272" i="5"/>
  <c r="R272" i="5"/>
  <c r="M272" i="5"/>
  <c r="E272" i="5"/>
  <c r="AH272" i="5" s="1"/>
  <c r="F272" i="5"/>
  <c r="G272" i="5"/>
  <c r="I272" i="5"/>
  <c r="J272" i="5"/>
  <c r="K272" i="5"/>
  <c r="L272" i="5"/>
  <c r="S272" i="5"/>
  <c r="O273" i="5"/>
  <c r="N273" i="5"/>
  <c r="R273" i="5"/>
  <c r="M273" i="5"/>
  <c r="E273" i="5"/>
  <c r="AH273" i="5" s="1"/>
  <c r="F273" i="5"/>
  <c r="G273" i="5"/>
  <c r="I273" i="5"/>
  <c r="J273" i="5"/>
  <c r="K273" i="5"/>
  <c r="L273" i="5"/>
  <c r="S273" i="5"/>
  <c r="O274" i="5"/>
  <c r="N274" i="5"/>
  <c r="R274" i="5"/>
  <c r="M274" i="5"/>
  <c r="E274" i="5"/>
  <c r="AH274" i="5" s="1"/>
  <c r="F274" i="5"/>
  <c r="G274" i="5"/>
  <c r="I274" i="5"/>
  <c r="J274" i="5"/>
  <c r="K274" i="5"/>
  <c r="L274" i="5"/>
  <c r="S274" i="5"/>
  <c r="O275" i="5"/>
  <c r="N275" i="5"/>
  <c r="R275" i="5"/>
  <c r="M275" i="5"/>
  <c r="E275" i="5"/>
  <c r="AH275" i="5" s="1"/>
  <c r="F275" i="5"/>
  <c r="G275" i="5"/>
  <c r="I275" i="5"/>
  <c r="J275" i="5"/>
  <c r="K275" i="5"/>
  <c r="L275" i="5"/>
  <c r="S275" i="5"/>
  <c r="O276" i="5"/>
  <c r="N276" i="5"/>
  <c r="R276" i="5"/>
  <c r="M276" i="5"/>
  <c r="E276" i="5"/>
  <c r="AH276" i="5" s="1"/>
  <c r="F276" i="5"/>
  <c r="G276" i="5"/>
  <c r="I276" i="5"/>
  <c r="J276" i="5"/>
  <c r="K276" i="5"/>
  <c r="L276" i="5"/>
  <c r="S276" i="5"/>
  <c r="O277" i="5"/>
  <c r="N277" i="5"/>
  <c r="R277" i="5"/>
  <c r="M277" i="5"/>
  <c r="E277" i="5"/>
  <c r="AH277" i="5" s="1"/>
  <c r="F277" i="5"/>
  <c r="G277" i="5"/>
  <c r="I277" i="5"/>
  <c r="J277" i="5"/>
  <c r="K277" i="5"/>
  <c r="L277" i="5"/>
  <c r="S277" i="5"/>
  <c r="O278" i="5"/>
  <c r="N278" i="5"/>
  <c r="R278" i="5"/>
  <c r="M278" i="5"/>
  <c r="E278" i="5"/>
  <c r="AH278" i="5" s="1"/>
  <c r="F278" i="5"/>
  <c r="G278" i="5"/>
  <c r="I278" i="5"/>
  <c r="J278" i="5"/>
  <c r="K278" i="5"/>
  <c r="L278" i="5"/>
  <c r="S278" i="5"/>
  <c r="O279" i="5"/>
  <c r="N279" i="5"/>
  <c r="R279" i="5"/>
  <c r="M279" i="5"/>
  <c r="E279" i="5"/>
  <c r="AH279" i="5" s="1"/>
  <c r="F279" i="5"/>
  <c r="G279" i="5"/>
  <c r="I279" i="5"/>
  <c r="J279" i="5"/>
  <c r="K279" i="5"/>
  <c r="L279" i="5"/>
  <c r="S279" i="5"/>
  <c r="O280" i="5"/>
  <c r="N280" i="5"/>
  <c r="R280" i="5"/>
  <c r="M280" i="5"/>
  <c r="E280" i="5"/>
  <c r="AH280" i="5" s="1"/>
  <c r="F280" i="5"/>
  <c r="G280" i="5"/>
  <c r="I280" i="5"/>
  <c r="J280" i="5"/>
  <c r="K280" i="5"/>
  <c r="L280" i="5"/>
  <c r="S280" i="5"/>
  <c r="O281" i="5"/>
  <c r="N281" i="5"/>
  <c r="R281" i="5"/>
  <c r="M281" i="5"/>
  <c r="E281" i="5"/>
  <c r="AH281" i="5" s="1"/>
  <c r="F281" i="5"/>
  <c r="G281" i="5"/>
  <c r="I281" i="5"/>
  <c r="J281" i="5"/>
  <c r="K281" i="5"/>
  <c r="L281" i="5"/>
  <c r="S281" i="5"/>
  <c r="O282" i="5"/>
  <c r="N282" i="5"/>
  <c r="R282" i="5"/>
  <c r="M282" i="5"/>
  <c r="E282" i="5"/>
  <c r="AH282" i="5" s="1"/>
  <c r="F282" i="5"/>
  <c r="G282" i="5"/>
  <c r="I282" i="5"/>
  <c r="J282" i="5"/>
  <c r="K282" i="5"/>
  <c r="L282" i="5"/>
  <c r="S282" i="5"/>
  <c r="O283" i="5"/>
  <c r="N283" i="5"/>
  <c r="R283" i="5"/>
  <c r="M283" i="5"/>
  <c r="E283" i="5"/>
  <c r="AH283" i="5" s="1"/>
  <c r="F283" i="5"/>
  <c r="G283" i="5"/>
  <c r="I283" i="5"/>
  <c r="J283" i="5"/>
  <c r="K283" i="5"/>
  <c r="L283" i="5"/>
  <c r="S283" i="5"/>
  <c r="O284" i="5"/>
  <c r="N284" i="5"/>
  <c r="R284" i="5"/>
  <c r="M284" i="5"/>
  <c r="E284" i="5"/>
  <c r="AH284" i="5" s="1"/>
  <c r="F284" i="5"/>
  <c r="G284" i="5"/>
  <c r="I284" i="5"/>
  <c r="J284" i="5"/>
  <c r="K284" i="5"/>
  <c r="L284" i="5"/>
  <c r="S284" i="5"/>
  <c r="O285" i="5"/>
  <c r="N285" i="5"/>
  <c r="R285" i="5"/>
  <c r="M285" i="5"/>
  <c r="E285" i="5"/>
  <c r="AH285" i="5" s="1"/>
  <c r="F285" i="5"/>
  <c r="G285" i="5"/>
  <c r="I285" i="5"/>
  <c r="J285" i="5"/>
  <c r="K285" i="5"/>
  <c r="L285" i="5"/>
  <c r="S285" i="5"/>
  <c r="O286" i="5"/>
  <c r="N286" i="5"/>
  <c r="R286" i="5"/>
  <c r="M286" i="5"/>
  <c r="E286" i="5"/>
  <c r="AH286" i="5" s="1"/>
  <c r="F286" i="5"/>
  <c r="G286" i="5"/>
  <c r="I286" i="5"/>
  <c r="J286" i="5"/>
  <c r="K286" i="5"/>
  <c r="L286" i="5"/>
  <c r="S286" i="5"/>
  <c r="O287" i="5"/>
  <c r="N287" i="5"/>
  <c r="R287" i="5"/>
  <c r="M287" i="5"/>
  <c r="E287" i="5"/>
  <c r="AH287" i="5" s="1"/>
  <c r="F287" i="5"/>
  <c r="G287" i="5"/>
  <c r="I287" i="5"/>
  <c r="J287" i="5"/>
  <c r="K287" i="5"/>
  <c r="L287" i="5"/>
  <c r="S287" i="5"/>
  <c r="O288" i="5"/>
  <c r="N288" i="5"/>
  <c r="R288" i="5"/>
  <c r="M288" i="5"/>
  <c r="E288" i="5"/>
  <c r="AH288" i="5" s="1"/>
  <c r="F288" i="5"/>
  <c r="G288" i="5"/>
  <c r="I288" i="5"/>
  <c r="J288" i="5"/>
  <c r="K288" i="5"/>
  <c r="L288" i="5"/>
  <c r="S288" i="5"/>
  <c r="O289" i="5"/>
  <c r="N289" i="5"/>
  <c r="R289" i="5"/>
  <c r="M289" i="5"/>
  <c r="E289" i="5"/>
  <c r="AH289" i="5" s="1"/>
  <c r="F289" i="5"/>
  <c r="G289" i="5"/>
  <c r="I289" i="5"/>
  <c r="J289" i="5"/>
  <c r="K289" i="5"/>
  <c r="L289" i="5"/>
  <c r="S289" i="5"/>
  <c r="O290" i="5"/>
  <c r="N290" i="5"/>
  <c r="R290" i="5"/>
  <c r="M290" i="5"/>
  <c r="E290" i="5"/>
  <c r="AH290" i="5" s="1"/>
  <c r="F290" i="5"/>
  <c r="G290" i="5"/>
  <c r="I290" i="5"/>
  <c r="J290" i="5"/>
  <c r="K290" i="5"/>
  <c r="L290" i="5"/>
  <c r="S290" i="5"/>
  <c r="O291" i="5"/>
  <c r="N291" i="5"/>
  <c r="R291" i="5"/>
  <c r="M291" i="5"/>
  <c r="E291" i="5"/>
  <c r="AH291" i="5" s="1"/>
  <c r="F291" i="5"/>
  <c r="G291" i="5"/>
  <c r="I291" i="5"/>
  <c r="J291" i="5"/>
  <c r="K291" i="5"/>
  <c r="L291" i="5"/>
  <c r="S291" i="5"/>
  <c r="O292" i="5"/>
  <c r="N292" i="5"/>
  <c r="R292" i="5"/>
  <c r="M292" i="5"/>
  <c r="E292" i="5"/>
  <c r="AH292" i="5" s="1"/>
  <c r="F292" i="5"/>
  <c r="G292" i="5"/>
  <c r="I292" i="5"/>
  <c r="J292" i="5"/>
  <c r="K292" i="5"/>
  <c r="L292" i="5"/>
  <c r="S292" i="5"/>
  <c r="O293" i="5"/>
  <c r="N293" i="5"/>
  <c r="R293" i="5"/>
  <c r="M293" i="5"/>
  <c r="E293" i="5"/>
  <c r="AH293" i="5" s="1"/>
  <c r="F293" i="5"/>
  <c r="G293" i="5"/>
  <c r="I293" i="5"/>
  <c r="J293" i="5"/>
  <c r="K293" i="5"/>
  <c r="L293" i="5"/>
  <c r="S293" i="5"/>
  <c r="O294" i="5"/>
  <c r="N294" i="5"/>
  <c r="R294" i="5"/>
  <c r="M294" i="5"/>
  <c r="E294" i="5"/>
  <c r="AH294" i="5" s="1"/>
  <c r="F294" i="5"/>
  <c r="G294" i="5"/>
  <c r="I294" i="5"/>
  <c r="J294" i="5"/>
  <c r="K294" i="5"/>
  <c r="L294" i="5"/>
  <c r="S294" i="5"/>
  <c r="O295" i="5"/>
  <c r="N295" i="5"/>
  <c r="R295" i="5"/>
  <c r="M295" i="5"/>
  <c r="E295" i="5"/>
  <c r="AH295" i="5" s="1"/>
  <c r="F295" i="5"/>
  <c r="G295" i="5"/>
  <c r="I295" i="5"/>
  <c r="J295" i="5"/>
  <c r="K295" i="5"/>
  <c r="L295" i="5"/>
  <c r="S295" i="5"/>
  <c r="O296" i="5"/>
  <c r="N296" i="5"/>
  <c r="R296" i="5"/>
  <c r="M296" i="5"/>
  <c r="E296" i="5"/>
  <c r="AH296" i="5" s="1"/>
  <c r="F296" i="5"/>
  <c r="G296" i="5"/>
  <c r="I296" i="5"/>
  <c r="J296" i="5"/>
  <c r="K296" i="5"/>
  <c r="L296" i="5"/>
  <c r="S296" i="5"/>
  <c r="O297" i="5"/>
  <c r="N297" i="5"/>
  <c r="R297" i="5"/>
  <c r="M297" i="5"/>
  <c r="E297" i="5"/>
  <c r="AH297" i="5" s="1"/>
  <c r="F297" i="5"/>
  <c r="G297" i="5"/>
  <c r="I297" i="5"/>
  <c r="J297" i="5"/>
  <c r="K297" i="5"/>
  <c r="L297" i="5"/>
  <c r="S297" i="5"/>
  <c r="O298" i="5"/>
  <c r="N298" i="5"/>
  <c r="R298" i="5"/>
  <c r="M298" i="5"/>
  <c r="E298" i="5"/>
  <c r="AH298" i="5" s="1"/>
  <c r="F298" i="5"/>
  <c r="G298" i="5"/>
  <c r="I298" i="5"/>
  <c r="J298" i="5"/>
  <c r="K298" i="5"/>
  <c r="L298" i="5"/>
  <c r="S298" i="5"/>
  <c r="O299" i="5"/>
  <c r="N299" i="5"/>
  <c r="R299" i="5"/>
  <c r="M299" i="5"/>
  <c r="E299" i="5"/>
  <c r="AH299" i="5" s="1"/>
  <c r="F299" i="5"/>
  <c r="G299" i="5"/>
  <c r="I299" i="5"/>
  <c r="J299" i="5"/>
  <c r="K299" i="5"/>
  <c r="L299" i="5"/>
  <c r="S299" i="5"/>
  <c r="O300" i="5"/>
  <c r="N300" i="5"/>
  <c r="R300" i="5"/>
  <c r="M300" i="5"/>
  <c r="E300" i="5"/>
  <c r="AH300" i="5" s="1"/>
  <c r="F300" i="5"/>
  <c r="G300" i="5"/>
  <c r="I300" i="5"/>
  <c r="J300" i="5"/>
  <c r="K300" i="5"/>
  <c r="L300" i="5"/>
  <c r="S300" i="5"/>
  <c r="O301" i="5"/>
  <c r="N301" i="5"/>
  <c r="R301" i="5"/>
  <c r="M301" i="5"/>
  <c r="E301" i="5"/>
  <c r="AH301" i="5" s="1"/>
  <c r="F301" i="5"/>
  <c r="G301" i="5"/>
  <c r="I301" i="5"/>
  <c r="J301" i="5"/>
  <c r="K301" i="5"/>
  <c r="L301" i="5"/>
  <c r="S301" i="5"/>
  <c r="O302" i="5"/>
  <c r="N302" i="5"/>
  <c r="R302" i="5"/>
  <c r="M302" i="5"/>
  <c r="E302" i="5"/>
  <c r="AH302" i="5" s="1"/>
  <c r="F302" i="5"/>
  <c r="G302" i="5"/>
  <c r="I302" i="5"/>
  <c r="J302" i="5"/>
  <c r="K302" i="5"/>
  <c r="L302" i="5"/>
  <c r="S302" i="5"/>
  <c r="O303" i="5"/>
  <c r="N303" i="5"/>
  <c r="R303" i="5"/>
  <c r="M303" i="5"/>
  <c r="E303" i="5"/>
  <c r="AH303" i="5" s="1"/>
  <c r="F303" i="5"/>
  <c r="G303" i="5"/>
  <c r="I303" i="5"/>
  <c r="J303" i="5"/>
  <c r="K303" i="5"/>
  <c r="L303" i="5"/>
  <c r="S303" i="5"/>
  <c r="O304" i="5"/>
  <c r="N304" i="5"/>
  <c r="R304" i="5"/>
  <c r="M304" i="5"/>
  <c r="E304" i="5"/>
  <c r="AH304" i="5" s="1"/>
  <c r="F304" i="5"/>
  <c r="G304" i="5"/>
  <c r="I304" i="5"/>
  <c r="J304" i="5"/>
  <c r="K304" i="5"/>
  <c r="L304" i="5"/>
  <c r="S304" i="5"/>
  <c r="O305" i="5"/>
  <c r="N305" i="5"/>
  <c r="R305" i="5"/>
  <c r="M305" i="5"/>
  <c r="E305" i="5"/>
  <c r="AH305" i="5" s="1"/>
  <c r="F305" i="5"/>
  <c r="G305" i="5"/>
  <c r="I305" i="5"/>
  <c r="J305" i="5"/>
  <c r="K305" i="5"/>
  <c r="L305" i="5"/>
  <c r="S305" i="5"/>
  <c r="O306" i="5"/>
  <c r="N306" i="5"/>
  <c r="R306" i="5"/>
  <c r="M306" i="5"/>
  <c r="E306" i="5"/>
  <c r="AH306" i="5" s="1"/>
  <c r="F306" i="5"/>
  <c r="G306" i="5"/>
  <c r="I306" i="5"/>
  <c r="J306" i="5"/>
  <c r="K306" i="5"/>
  <c r="L306" i="5"/>
  <c r="S306" i="5"/>
  <c r="O307" i="5"/>
  <c r="N307" i="5"/>
  <c r="R307" i="5"/>
  <c r="M307" i="5"/>
  <c r="E307" i="5"/>
  <c r="AH307" i="5" s="1"/>
  <c r="F307" i="5"/>
  <c r="G307" i="5"/>
  <c r="I307" i="5"/>
  <c r="J307" i="5"/>
  <c r="K307" i="5"/>
  <c r="L307" i="5"/>
  <c r="S307" i="5"/>
  <c r="O308" i="5"/>
  <c r="N308" i="5"/>
  <c r="R308" i="5"/>
  <c r="M308" i="5"/>
  <c r="E308" i="5"/>
  <c r="AH308" i="5" s="1"/>
  <c r="F308" i="5"/>
  <c r="G308" i="5"/>
  <c r="I308" i="5"/>
  <c r="J308" i="5"/>
  <c r="K308" i="5"/>
  <c r="L308" i="5"/>
  <c r="S308" i="5"/>
  <c r="O309" i="5"/>
  <c r="N309" i="5"/>
  <c r="R309" i="5"/>
  <c r="M309" i="5"/>
  <c r="E309" i="5"/>
  <c r="AH309" i="5" s="1"/>
  <c r="F309" i="5"/>
  <c r="G309" i="5"/>
  <c r="I309" i="5"/>
  <c r="J309" i="5"/>
  <c r="K309" i="5"/>
  <c r="L309" i="5"/>
  <c r="S309" i="5"/>
  <c r="O310" i="5"/>
  <c r="N310" i="5"/>
  <c r="R310" i="5"/>
  <c r="M310" i="5"/>
  <c r="E310" i="5"/>
  <c r="AH310" i="5" s="1"/>
  <c r="F310" i="5"/>
  <c r="G310" i="5"/>
  <c r="I310" i="5"/>
  <c r="J310" i="5"/>
  <c r="K310" i="5"/>
  <c r="L310" i="5"/>
  <c r="S310" i="5"/>
  <c r="O311" i="5"/>
  <c r="N311" i="5"/>
  <c r="R311" i="5"/>
  <c r="M311" i="5"/>
  <c r="E311" i="5"/>
  <c r="AH311" i="5" s="1"/>
  <c r="F311" i="5"/>
  <c r="G311" i="5"/>
  <c r="I311" i="5"/>
  <c r="J311" i="5"/>
  <c r="K311" i="5"/>
  <c r="L311" i="5"/>
  <c r="S311" i="5"/>
  <c r="O312" i="5"/>
  <c r="N312" i="5"/>
  <c r="R312" i="5"/>
  <c r="M312" i="5"/>
  <c r="E312" i="5"/>
  <c r="AH312" i="5" s="1"/>
  <c r="F312" i="5"/>
  <c r="G312" i="5"/>
  <c r="I312" i="5"/>
  <c r="J312" i="5"/>
  <c r="K312" i="5"/>
  <c r="L312" i="5"/>
  <c r="S312" i="5"/>
  <c r="O313" i="5"/>
  <c r="N313" i="5"/>
  <c r="R313" i="5"/>
  <c r="M313" i="5"/>
  <c r="E313" i="5"/>
  <c r="AH313" i="5" s="1"/>
  <c r="F313" i="5"/>
  <c r="G313" i="5"/>
  <c r="I313" i="5"/>
  <c r="J313" i="5"/>
  <c r="K313" i="5"/>
  <c r="L313" i="5"/>
  <c r="S313" i="5"/>
  <c r="O314" i="5"/>
  <c r="N314" i="5"/>
  <c r="R314" i="5"/>
  <c r="M314" i="5"/>
  <c r="E314" i="5"/>
  <c r="AH314" i="5" s="1"/>
  <c r="F314" i="5"/>
  <c r="G314" i="5"/>
  <c r="I314" i="5"/>
  <c r="J314" i="5"/>
  <c r="K314" i="5"/>
  <c r="L314" i="5"/>
  <c r="S314" i="5"/>
  <c r="O315" i="5"/>
  <c r="N315" i="5"/>
  <c r="R315" i="5"/>
  <c r="M315" i="5"/>
  <c r="E315" i="5"/>
  <c r="AH315" i="5" s="1"/>
  <c r="F315" i="5"/>
  <c r="G315" i="5"/>
  <c r="I315" i="5"/>
  <c r="J315" i="5"/>
  <c r="K315" i="5"/>
  <c r="L315" i="5"/>
  <c r="S315" i="5"/>
  <c r="O316" i="5"/>
  <c r="N316" i="5"/>
  <c r="R316" i="5"/>
  <c r="M316" i="5"/>
  <c r="E316" i="5"/>
  <c r="AH316" i="5" s="1"/>
  <c r="F316" i="5"/>
  <c r="G316" i="5"/>
  <c r="I316" i="5"/>
  <c r="J316" i="5"/>
  <c r="K316" i="5"/>
  <c r="L316" i="5"/>
  <c r="S316" i="5"/>
  <c r="O317" i="5"/>
  <c r="N317" i="5"/>
  <c r="R317" i="5"/>
  <c r="M317" i="5"/>
  <c r="E317" i="5"/>
  <c r="AH317" i="5" s="1"/>
  <c r="F317" i="5"/>
  <c r="G317" i="5"/>
  <c r="I317" i="5"/>
  <c r="J317" i="5"/>
  <c r="K317" i="5"/>
  <c r="L317" i="5"/>
  <c r="S317" i="5"/>
  <c r="O318" i="5"/>
  <c r="N318" i="5"/>
  <c r="R318" i="5"/>
  <c r="M318" i="5"/>
  <c r="E318" i="5"/>
  <c r="AH318" i="5" s="1"/>
  <c r="F318" i="5"/>
  <c r="G318" i="5"/>
  <c r="I318" i="5"/>
  <c r="J318" i="5"/>
  <c r="K318" i="5"/>
  <c r="L318" i="5"/>
  <c r="S318" i="5"/>
  <c r="O319" i="5"/>
  <c r="N319" i="5"/>
  <c r="R319" i="5"/>
  <c r="M319" i="5"/>
  <c r="E319" i="5"/>
  <c r="AH319" i="5" s="1"/>
  <c r="F319" i="5"/>
  <c r="G319" i="5"/>
  <c r="I319" i="5"/>
  <c r="J319" i="5"/>
  <c r="K319" i="5"/>
  <c r="L319" i="5"/>
  <c r="S319" i="5"/>
  <c r="O320" i="5"/>
  <c r="N320" i="5"/>
  <c r="R320" i="5"/>
  <c r="M320" i="5"/>
  <c r="E320" i="5"/>
  <c r="AH320" i="5" s="1"/>
  <c r="F320" i="5"/>
  <c r="G320" i="5"/>
  <c r="I320" i="5"/>
  <c r="J320" i="5"/>
  <c r="K320" i="5"/>
  <c r="L320" i="5"/>
  <c r="S320" i="5"/>
  <c r="O321" i="5"/>
  <c r="N321" i="5"/>
  <c r="R321" i="5"/>
  <c r="M321" i="5"/>
  <c r="E321" i="5"/>
  <c r="AH321" i="5" s="1"/>
  <c r="F321" i="5"/>
  <c r="G321" i="5"/>
  <c r="I321" i="5"/>
  <c r="J321" i="5"/>
  <c r="K321" i="5"/>
  <c r="L321" i="5"/>
  <c r="S321" i="5"/>
  <c r="O322" i="5"/>
  <c r="N322" i="5"/>
  <c r="R322" i="5"/>
  <c r="M322" i="5"/>
  <c r="E322" i="5"/>
  <c r="AH322" i="5" s="1"/>
  <c r="F322" i="5"/>
  <c r="G322" i="5"/>
  <c r="I322" i="5"/>
  <c r="J322" i="5"/>
  <c r="K322" i="5"/>
  <c r="L322" i="5"/>
  <c r="S322" i="5"/>
  <c r="O323" i="5"/>
  <c r="N323" i="5"/>
  <c r="R323" i="5"/>
  <c r="M323" i="5"/>
  <c r="E323" i="5"/>
  <c r="AH323" i="5" s="1"/>
  <c r="F323" i="5"/>
  <c r="G323" i="5"/>
  <c r="I323" i="5"/>
  <c r="J323" i="5"/>
  <c r="K323" i="5"/>
  <c r="L323" i="5"/>
  <c r="S323" i="5"/>
  <c r="O324" i="5"/>
  <c r="N324" i="5"/>
  <c r="R324" i="5"/>
  <c r="M324" i="5"/>
  <c r="E324" i="5"/>
  <c r="AH324" i="5" s="1"/>
  <c r="F324" i="5"/>
  <c r="G324" i="5"/>
  <c r="I324" i="5"/>
  <c r="J324" i="5"/>
  <c r="K324" i="5"/>
  <c r="L324" i="5"/>
  <c r="S324" i="5"/>
  <c r="O325" i="5"/>
  <c r="N325" i="5"/>
  <c r="R325" i="5"/>
  <c r="M325" i="5"/>
  <c r="E325" i="5"/>
  <c r="AH325" i="5" s="1"/>
  <c r="F325" i="5"/>
  <c r="G325" i="5"/>
  <c r="I325" i="5"/>
  <c r="J325" i="5"/>
  <c r="K325" i="5"/>
  <c r="L325" i="5"/>
  <c r="S325" i="5"/>
  <c r="O326" i="5"/>
  <c r="N326" i="5"/>
  <c r="R326" i="5"/>
  <c r="M326" i="5"/>
  <c r="E326" i="5"/>
  <c r="AH326" i="5" s="1"/>
  <c r="F326" i="5"/>
  <c r="G326" i="5"/>
  <c r="I326" i="5"/>
  <c r="J326" i="5"/>
  <c r="K326" i="5"/>
  <c r="L326" i="5"/>
  <c r="S326" i="5"/>
  <c r="O327" i="5"/>
  <c r="N327" i="5"/>
  <c r="R327" i="5"/>
  <c r="M327" i="5"/>
  <c r="E327" i="5"/>
  <c r="AH327" i="5" s="1"/>
  <c r="F327" i="5"/>
  <c r="G327" i="5"/>
  <c r="I327" i="5"/>
  <c r="J327" i="5"/>
  <c r="K327" i="5"/>
  <c r="L327" i="5"/>
  <c r="S327" i="5"/>
  <c r="O328" i="5"/>
  <c r="N328" i="5"/>
  <c r="R328" i="5"/>
  <c r="M328" i="5"/>
  <c r="E328" i="5"/>
  <c r="AH328" i="5" s="1"/>
  <c r="F328" i="5"/>
  <c r="G328" i="5"/>
  <c r="I328" i="5"/>
  <c r="J328" i="5"/>
  <c r="K328" i="5"/>
  <c r="L328" i="5"/>
  <c r="S328" i="5"/>
  <c r="O329" i="5"/>
  <c r="N329" i="5"/>
  <c r="R329" i="5"/>
  <c r="M329" i="5"/>
  <c r="E329" i="5"/>
  <c r="AH329" i="5" s="1"/>
  <c r="F329" i="5"/>
  <c r="G329" i="5"/>
  <c r="I329" i="5"/>
  <c r="J329" i="5"/>
  <c r="K329" i="5"/>
  <c r="L329" i="5"/>
  <c r="S329" i="5"/>
  <c r="O330" i="5"/>
  <c r="N330" i="5"/>
  <c r="R330" i="5"/>
  <c r="M330" i="5"/>
  <c r="E330" i="5"/>
  <c r="AH330" i="5" s="1"/>
  <c r="F330" i="5"/>
  <c r="G330" i="5"/>
  <c r="I330" i="5"/>
  <c r="J330" i="5"/>
  <c r="K330" i="5"/>
  <c r="L330" i="5"/>
  <c r="S330" i="5"/>
  <c r="O331" i="5"/>
  <c r="N331" i="5"/>
  <c r="R331" i="5"/>
  <c r="M331" i="5"/>
  <c r="E331" i="5"/>
  <c r="AH331" i="5" s="1"/>
  <c r="F331" i="5"/>
  <c r="G331" i="5"/>
  <c r="I331" i="5"/>
  <c r="J331" i="5"/>
  <c r="K331" i="5"/>
  <c r="L331" i="5"/>
  <c r="S331" i="5"/>
  <c r="O332" i="5"/>
  <c r="N332" i="5"/>
  <c r="R332" i="5"/>
  <c r="M332" i="5"/>
  <c r="E332" i="5"/>
  <c r="AH332" i="5" s="1"/>
  <c r="F332" i="5"/>
  <c r="G332" i="5"/>
  <c r="I332" i="5"/>
  <c r="J332" i="5"/>
  <c r="K332" i="5"/>
  <c r="L332" i="5"/>
  <c r="S332" i="5"/>
  <c r="O333" i="5"/>
  <c r="N333" i="5"/>
  <c r="R333" i="5"/>
  <c r="M333" i="5"/>
  <c r="E333" i="5"/>
  <c r="AH333" i="5" s="1"/>
  <c r="F333" i="5"/>
  <c r="G333" i="5"/>
  <c r="I333" i="5"/>
  <c r="J333" i="5"/>
  <c r="K333" i="5"/>
  <c r="L333" i="5"/>
  <c r="S333" i="5"/>
  <c r="O334" i="5"/>
  <c r="N334" i="5"/>
  <c r="R334" i="5"/>
  <c r="M334" i="5"/>
  <c r="E334" i="5"/>
  <c r="AH334" i="5" s="1"/>
  <c r="F334" i="5"/>
  <c r="G334" i="5"/>
  <c r="I334" i="5"/>
  <c r="J334" i="5"/>
  <c r="K334" i="5"/>
  <c r="L334" i="5"/>
  <c r="S334" i="5"/>
  <c r="O335" i="5"/>
  <c r="N335" i="5"/>
  <c r="R335" i="5"/>
  <c r="M335" i="5"/>
  <c r="E335" i="5"/>
  <c r="AH335" i="5" s="1"/>
  <c r="F335" i="5"/>
  <c r="G335" i="5"/>
  <c r="I335" i="5"/>
  <c r="J335" i="5"/>
  <c r="K335" i="5"/>
  <c r="L335" i="5"/>
  <c r="S335" i="5"/>
  <c r="O336" i="5"/>
  <c r="N336" i="5"/>
  <c r="R336" i="5"/>
  <c r="M336" i="5"/>
  <c r="E336" i="5"/>
  <c r="AH336" i="5" s="1"/>
  <c r="F336" i="5"/>
  <c r="G336" i="5"/>
  <c r="I336" i="5"/>
  <c r="J336" i="5"/>
  <c r="K336" i="5"/>
  <c r="L336" i="5"/>
  <c r="S336" i="5"/>
  <c r="O337" i="5"/>
  <c r="N337" i="5"/>
  <c r="R337" i="5"/>
  <c r="M337" i="5"/>
  <c r="E337" i="5"/>
  <c r="AH337" i="5" s="1"/>
  <c r="F337" i="5"/>
  <c r="G337" i="5"/>
  <c r="I337" i="5"/>
  <c r="J337" i="5"/>
  <c r="K337" i="5"/>
  <c r="L337" i="5"/>
  <c r="S337" i="5"/>
  <c r="O338" i="5"/>
  <c r="N338" i="5"/>
  <c r="R338" i="5"/>
  <c r="M338" i="5"/>
  <c r="E338" i="5"/>
  <c r="AH338" i="5" s="1"/>
  <c r="F338" i="5"/>
  <c r="G338" i="5"/>
  <c r="I338" i="5"/>
  <c r="J338" i="5"/>
  <c r="K338" i="5"/>
  <c r="L338" i="5"/>
  <c r="S338" i="5"/>
  <c r="O339" i="5"/>
  <c r="N339" i="5"/>
  <c r="R339" i="5"/>
  <c r="M339" i="5"/>
  <c r="E339" i="5"/>
  <c r="AH339" i="5" s="1"/>
  <c r="F339" i="5"/>
  <c r="G339" i="5"/>
  <c r="I339" i="5"/>
  <c r="J339" i="5"/>
  <c r="K339" i="5"/>
  <c r="L339" i="5"/>
  <c r="S339" i="5"/>
  <c r="O340" i="5"/>
  <c r="N340" i="5"/>
  <c r="R340" i="5"/>
  <c r="M340" i="5"/>
  <c r="E340" i="5"/>
  <c r="AH340" i="5" s="1"/>
  <c r="F340" i="5"/>
  <c r="G340" i="5"/>
  <c r="I340" i="5"/>
  <c r="J340" i="5"/>
  <c r="K340" i="5"/>
  <c r="L340" i="5"/>
  <c r="S340" i="5"/>
  <c r="O341" i="5"/>
  <c r="N341" i="5"/>
  <c r="R341" i="5"/>
  <c r="M341" i="5"/>
  <c r="E341" i="5"/>
  <c r="AH341" i="5" s="1"/>
  <c r="F341" i="5"/>
  <c r="G341" i="5"/>
  <c r="I341" i="5"/>
  <c r="J341" i="5"/>
  <c r="K341" i="5"/>
  <c r="L341" i="5"/>
  <c r="S341" i="5"/>
  <c r="O342" i="5"/>
  <c r="N342" i="5"/>
  <c r="R342" i="5"/>
  <c r="M342" i="5"/>
  <c r="E342" i="5"/>
  <c r="AH342" i="5" s="1"/>
  <c r="F342" i="5"/>
  <c r="G342" i="5"/>
  <c r="I342" i="5"/>
  <c r="J342" i="5"/>
  <c r="K342" i="5"/>
  <c r="L342" i="5"/>
  <c r="S342" i="5"/>
  <c r="O343" i="5"/>
  <c r="N343" i="5"/>
  <c r="R343" i="5"/>
  <c r="M343" i="5"/>
  <c r="E343" i="5"/>
  <c r="AH343" i="5" s="1"/>
  <c r="F343" i="5"/>
  <c r="G343" i="5"/>
  <c r="I343" i="5"/>
  <c r="J343" i="5"/>
  <c r="K343" i="5"/>
  <c r="L343" i="5"/>
  <c r="S343" i="5"/>
  <c r="O344" i="5"/>
  <c r="N344" i="5"/>
  <c r="R344" i="5"/>
  <c r="M344" i="5"/>
  <c r="E344" i="5"/>
  <c r="AH344" i="5" s="1"/>
  <c r="F344" i="5"/>
  <c r="G344" i="5"/>
  <c r="I344" i="5"/>
  <c r="J344" i="5"/>
  <c r="K344" i="5"/>
  <c r="L344" i="5"/>
  <c r="S344" i="5"/>
  <c r="O345" i="5"/>
  <c r="N345" i="5"/>
  <c r="R345" i="5"/>
  <c r="M345" i="5"/>
  <c r="E345" i="5"/>
  <c r="AH345" i="5" s="1"/>
  <c r="F345" i="5"/>
  <c r="G345" i="5"/>
  <c r="I345" i="5"/>
  <c r="J345" i="5"/>
  <c r="K345" i="5"/>
  <c r="L345" i="5"/>
  <c r="S345" i="5"/>
  <c r="O346" i="5"/>
  <c r="N346" i="5"/>
  <c r="R346" i="5"/>
  <c r="M346" i="5"/>
  <c r="E346" i="5"/>
  <c r="AH346" i="5" s="1"/>
  <c r="F346" i="5"/>
  <c r="G346" i="5"/>
  <c r="I346" i="5"/>
  <c r="J346" i="5"/>
  <c r="K346" i="5"/>
  <c r="L346" i="5"/>
  <c r="S346" i="5"/>
  <c r="O347" i="5"/>
  <c r="N347" i="5"/>
  <c r="R347" i="5"/>
  <c r="M347" i="5"/>
  <c r="E347" i="5"/>
  <c r="AH347" i="5" s="1"/>
  <c r="F347" i="5"/>
  <c r="G347" i="5"/>
  <c r="I347" i="5"/>
  <c r="J347" i="5"/>
  <c r="K347" i="5"/>
  <c r="L347" i="5"/>
  <c r="S347" i="5"/>
  <c r="O348" i="5"/>
  <c r="N348" i="5"/>
  <c r="R348" i="5"/>
  <c r="M348" i="5"/>
  <c r="E348" i="5"/>
  <c r="AH348" i="5" s="1"/>
  <c r="F348" i="5"/>
  <c r="G348" i="5"/>
  <c r="I348" i="5"/>
  <c r="J348" i="5"/>
  <c r="K348" i="5"/>
  <c r="L348" i="5"/>
  <c r="S348" i="5"/>
  <c r="O349" i="5"/>
  <c r="N349" i="5"/>
  <c r="R349" i="5"/>
  <c r="M349" i="5"/>
  <c r="E349" i="5"/>
  <c r="AH349" i="5" s="1"/>
  <c r="F349" i="5"/>
  <c r="G349" i="5"/>
  <c r="I349" i="5"/>
  <c r="J349" i="5"/>
  <c r="K349" i="5"/>
  <c r="L349" i="5"/>
  <c r="S349" i="5"/>
  <c r="O350" i="5"/>
  <c r="N350" i="5"/>
  <c r="R350" i="5"/>
  <c r="M350" i="5"/>
  <c r="E350" i="5"/>
  <c r="AH350" i="5" s="1"/>
  <c r="F350" i="5"/>
  <c r="G350" i="5"/>
  <c r="I350" i="5"/>
  <c r="J350" i="5"/>
  <c r="K350" i="5"/>
  <c r="L350" i="5"/>
  <c r="S350" i="5"/>
  <c r="O351" i="5"/>
  <c r="N351" i="5"/>
  <c r="R351" i="5"/>
  <c r="M351" i="5"/>
  <c r="E351" i="5"/>
  <c r="AH351" i="5" s="1"/>
  <c r="F351" i="5"/>
  <c r="G351" i="5"/>
  <c r="I351" i="5"/>
  <c r="J351" i="5"/>
  <c r="K351" i="5"/>
  <c r="L351" i="5"/>
  <c r="S351" i="5"/>
  <c r="O352" i="5"/>
  <c r="N352" i="5"/>
  <c r="R352" i="5"/>
  <c r="M352" i="5"/>
  <c r="E352" i="5"/>
  <c r="AH352" i="5" s="1"/>
  <c r="F352" i="5"/>
  <c r="G352" i="5"/>
  <c r="I352" i="5"/>
  <c r="J352" i="5"/>
  <c r="K352" i="5"/>
  <c r="L352" i="5"/>
  <c r="S352" i="5"/>
  <c r="O353" i="5"/>
  <c r="N353" i="5"/>
  <c r="R353" i="5"/>
  <c r="M353" i="5"/>
  <c r="E353" i="5"/>
  <c r="AH353" i="5" s="1"/>
  <c r="F353" i="5"/>
  <c r="G353" i="5"/>
  <c r="I353" i="5"/>
  <c r="J353" i="5"/>
  <c r="K353" i="5"/>
  <c r="L353" i="5"/>
  <c r="S353" i="5"/>
  <c r="O354" i="5"/>
  <c r="N354" i="5"/>
  <c r="R354" i="5"/>
  <c r="M354" i="5"/>
  <c r="E354" i="5"/>
  <c r="AH354" i="5" s="1"/>
  <c r="F354" i="5"/>
  <c r="G354" i="5"/>
  <c r="I354" i="5"/>
  <c r="J354" i="5"/>
  <c r="K354" i="5"/>
  <c r="L354" i="5"/>
  <c r="S354" i="5"/>
  <c r="O355" i="5"/>
  <c r="N355" i="5"/>
  <c r="R355" i="5"/>
  <c r="M355" i="5"/>
  <c r="E355" i="5"/>
  <c r="AH355" i="5" s="1"/>
  <c r="F355" i="5"/>
  <c r="G355" i="5"/>
  <c r="I355" i="5"/>
  <c r="J355" i="5"/>
  <c r="K355" i="5"/>
  <c r="L355" i="5"/>
  <c r="S355" i="5"/>
  <c r="O356" i="5"/>
  <c r="N356" i="5"/>
  <c r="R356" i="5"/>
  <c r="M356" i="5"/>
  <c r="E356" i="5"/>
  <c r="AH356" i="5" s="1"/>
  <c r="F356" i="5"/>
  <c r="G356" i="5"/>
  <c r="I356" i="5"/>
  <c r="J356" i="5"/>
  <c r="K356" i="5"/>
  <c r="L356" i="5"/>
  <c r="S356" i="5"/>
  <c r="O357" i="5"/>
  <c r="N357" i="5"/>
  <c r="R357" i="5"/>
  <c r="M357" i="5"/>
  <c r="E357" i="5"/>
  <c r="AH357" i="5" s="1"/>
  <c r="F357" i="5"/>
  <c r="G357" i="5"/>
  <c r="I357" i="5"/>
  <c r="J357" i="5"/>
  <c r="K357" i="5"/>
  <c r="L357" i="5"/>
  <c r="S357" i="5"/>
  <c r="O358" i="5"/>
  <c r="N358" i="5"/>
  <c r="R358" i="5"/>
  <c r="M358" i="5"/>
  <c r="E358" i="5"/>
  <c r="AH358" i="5" s="1"/>
  <c r="F358" i="5"/>
  <c r="G358" i="5"/>
  <c r="I358" i="5"/>
  <c r="J358" i="5"/>
  <c r="K358" i="5"/>
  <c r="L358" i="5"/>
  <c r="S358" i="5"/>
  <c r="O359" i="5"/>
  <c r="N359" i="5"/>
  <c r="R359" i="5"/>
  <c r="M359" i="5"/>
  <c r="E359" i="5"/>
  <c r="AH359" i="5" s="1"/>
  <c r="F359" i="5"/>
  <c r="G359" i="5"/>
  <c r="I359" i="5"/>
  <c r="J359" i="5"/>
  <c r="K359" i="5"/>
  <c r="L359" i="5"/>
  <c r="S359" i="5"/>
  <c r="O360" i="5"/>
  <c r="N360" i="5"/>
  <c r="R360" i="5"/>
  <c r="M360" i="5"/>
  <c r="E360" i="5"/>
  <c r="AH360" i="5" s="1"/>
  <c r="F360" i="5"/>
  <c r="G360" i="5"/>
  <c r="I360" i="5"/>
  <c r="J360" i="5"/>
  <c r="K360" i="5"/>
  <c r="L360" i="5"/>
  <c r="S360" i="5"/>
  <c r="O361" i="5"/>
  <c r="N361" i="5"/>
  <c r="R361" i="5"/>
  <c r="M361" i="5"/>
  <c r="E361" i="5"/>
  <c r="AH361" i="5" s="1"/>
  <c r="F361" i="5"/>
  <c r="G361" i="5"/>
  <c r="I361" i="5"/>
  <c r="J361" i="5"/>
  <c r="K361" i="5"/>
  <c r="L361" i="5"/>
  <c r="S361" i="5"/>
  <c r="O362" i="5"/>
  <c r="N362" i="5"/>
  <c r="R362" i="5"/>
  <c r="M362" i="5"/>
  <c r="E362" i="5"/>
  <c r="AH362" i="5" s="1"/>
  <c r="F362" i="5"/>
  <c r="G362" i="5"/>
  <c r="I362" i="5"/>
  <c r="J362" i="5"/>
  <c r="K362" i="5"/>
  <c r="L362" i="5"/>
  <c r="S362" i="5"/>
  <c r="O363" i="5"/>
  <c r="N363" i="5"/>
  <c r="R363" i="5"/>
  <c r="M363" i="5"/>
  <c r="E363" i="5"/>
  <c r="AH363" i="5" s="1"/>
  <c r="F363" i="5"/>
  <c r="G363" i="5"/>
  <c r="I363" i="5"/>
  <c r="J363" i="5"/>
  <c r="K363" i="5"/>
  <c r="L363" i="5"/>
  <c r="S363" i="5"/>
  <c r="O364" i="5"/>
  <c r="N364" i="5"/>
  <c r="R364" i="5"/>
  <c r="M364" i="5"/>
  <c r="E364" i="5"/>
  <c r="AH364" i="5" s="1"/>
  <c r="F364" i="5"/>
  <c r="G364" i="5"/>
  <c r="I364" i="5"/>
  <c r="J364" i="5"/>
  <c r="K364" i="5"/>
  <c r="L364" i="5"/>
  <c r="S364" i="5"/>
  <c r="O365" i="5"/>
  <c r="N365" i="5"/>
  <c r="R365" i="5"/>
  <c r="M365" i="5"/>
  <c r="E365" i="5"/>
  <c r="AH365" i="5" s="1"/>
  <c r="F365" i="5"/>
  <c r="G365" i="5"/>
  <c r="I365" i="5"/>
  <c r="J365" i="5"/>
  <c r="K365" i="5"/>
  <c r="L365" i="5"/>
  <c r="S365" i="5"/>
  <c r="O366" i="5"/>
  <c r="N366" i="5"/>
  <c r="R366" i="5"/>
  <c r="M366" i="5"/>
  <c r="E366" i="5"/>
  <c r="AH366" i="5" s="1"/>
  <c r="F366" i="5"/>
  <c r="G366" i="5"/>
  <c r="I366" i="5"/>
  <c r="J366" i="5"/>
  <c r="K366" i="5"/>
  <c r="L366" i="5"/>
  <c r="S366" i="5"/>
  <c r="O367" i="5"/>
  <c r="N367" i="5"/>
  <c r="R367" i="5"/>
  <c r="M367" i="5"/>
  <c r="E367" i="5"/>
  <c r="AH367" i="5" s="1"/>
  <c r="F367" i="5"/>
  <c r="G367" i="5"/>
  <c r="I367" i="5"/>
  <c r="J367" i="5"/>
  <c r="K367" i="5"/>
  <c r="L367" i="5"/>
  <c r="S367" i="5"/>
  <c r="O368" i="5"/>
  <c r="N368" i="5"/>
  <c r="R368" i="5"/>
  <c r="M368" i="5"/>
  <c r="E368" i="5"/>
  <c r="AH368" i="5" s="1"/>
  <c r="F368" i="5"/>
  <c r="G368" i="5"/>
  <c r="I368" i="5"/>
  <c r="J368" i="5"/>
  <c r="K368" i="5"/>
  <c r="L368" i="5"/>
  <c r="S368" i="5"/>
  <c r="O369" i="5"/>
  <c r="N369" i="5"/>
  <c r="R369" i="5"/>
  <c r="M369" i="5"/>
  <c r="E369" i="5"/>
  <c r="AH369" i="5" s="1"/>
  <c r="F369" i="5"/>
  <c r="G369" i="5"/>
  <c r="I369" i="5"/>
  <c r="J369" i="5"/>
  <c r="K369" i="5"/>
  <c r="L369" i="5"/>
  <c r="S369" i="5"/>
  <c r="O370" i="5"/>
  <c r="N370" i="5"/>
  <c r="R370" i="5"/>
  <c r="M370" i="5"/>
  <c r="E370" i="5"/>
  <c r="AH370" i="5" s="1"/>
  <c r="F370" i="5"/>
  <c r="G370" i="5"/>
  <c r="I370" i="5"/>
  <c r="J370" i="5"/>
  <c r="K370" i="5"/>
  <c r="L370" i="5"/>
  <c r="S370" i="5"/>
  <c r="O371" i="5"/>
  <c r="N371" i="5"/>
  <c r="R371" i="5"/>
  <c r="M371" i="5"/>
  <c r="E371" i="5"/>
  <c r="AH371" i="5" s="1"/>
  <c r="F371" i="5"/>
  <c r="G371" i="5"/>
  <c r="I371" i="5"/>
  <c r="J371" i="5"/>
  <c r="K371" i="5"/>
  <c r="L371" i="5"/>
  <c r="S371" i="5"/>
  <c r="O372" i="5"/>
  <c r="N372" i="5"/>
  <c r="R372" i="5"/>
  <c r="M372" i="5"/>
  <c r="E372" i="5"/>
  <c r="AH372" i="5" s="1"/>
  <c r="F372" i="5"/>
  <c r="G372" i="5"/>
  <c r="I372" i="5"/>
  <c r="J372" i="5"/>
  <c r="K372" i="5"/>
  <c r="L372" i="5"/>
  <c r="S372" i="5"/>
  <c r="O373" i="5"/>
  <c r="N373" i="5"/>
  <c r="R373" i="5"/>
  <c r="M373" i="5"/>
  <c r="E373" i="5"/>
  <c r="AH373" i="5" s="1"/>
  <c r="F373" i="5"/>
  <c r="G373" i="5"/>
  <c r="I373" i="5"/>
  <c r="J373" i="5"/>
  <c r="K373" i="5"/>
  <c r="L373" i="5"/>
  <c r="S373" i="5"/>
  <c r="O374" i="5"/>
  <c r="N374" i="5"/>
  <c r="R374" i="5"/>
  <c r="M374" i="5"/>
  <c r="E374" i="5"/>
  <c r="AH374" i="5" s="1"/>
  <c r="F374" i="5"/>
  <c r="G374" i="5"/>
  <c r="I374" i="5"/>
  <c r="J374" i="5"/>
  <c r="K374" i="5"/>
  <c r="L374" i="5"/>
  <c r="S374" i="5"/>
  <c r="O375" i="5"/>
  <c r="N375" i="5"/>
  <c r="R375" i="5"/>
  <c r="M375" i="5"/>
  <c r="E375" i="5"/>
  <c r="AH375" i="5" s="1"/>
  <c r="F375" i="5"/>
  <c r="G375" i="5"/>
  <c r="I375" i="5"/>
  <c r="J375" i="5"/>
  <c r="K375" i="5"/>
  <c r="L375" i="5"/>
  <c r="S375" i="5"/>
  <c r="O376" i="5"/>
  <c r="N376" i="5"/>
  <c r="R376" i="5"/>
  <c r="M376" i="5"/>
  <c r="E376" i="5"/>
  <c r="AH376" i="5" s="1"/>
  <c r="F376" i="5"/>
  <c r="G376" i="5"/>
  <c r="I376" i="5"/>
  <c r="J376" i="5"/>
  <c r="K376" i="5"/>
  <c r="L376" i="5"/>
  <c r="S376" i="5"/>
  <c r="O377" i="5"/>
  <c r="N377" i="5"/>
  <c r="R377" i="5"/>
  <c r="M377" i="5"/>
  <c r="E377" i="5"/>
  <c r="AH377" i="5" s="1"/>
  <c r="F377" i="5"/>
  <c r="G377" i="5"/>
  <c r="I377" i="5"/>
  <c r="J377" i="5"/>
  <c r="K377" i="5"/>
  <c r="L377" i="5"/>
  <c r="S377" i="5"/>
  <c r="O378" i="5"/>
  <c r="N378" i="5"/>
  <c r="R378" i="5"/>
  <c r="M378" i="5"/>
  <c r="E378" i="5"/>
  <c r="AH378" i="5" s="1"/>
  <c r="F378" i="5"/>
  <c r="G378" i="5"/>
  <c r="I378" i="5"/>
  <c r="J378" i="5"/>
  <c r="K378" i="5"/>
  <c r="L378" i="5"/>
  <c r="S378" i="5"/>
  <c r="O379" i="5"/>
  <c r="N379" i="5"/>
  <c r="R379" i="5"/>
  <c r="M379" i="5"/>
  <c r="E379" i="5"/>
  <c r="AH379" i="5" s="1"/>
  <c r="F379" i="5"/>
  <c r="G379" i="5"/>
  <c r="I379" i="5"/>
  <c r="J379" i="5"/>
  <c r="K379" i="5"/>
  <c r="L379" i="5"/>
  <c r="S379" i="5"/>
  <c r="O380" i="5"/>
  <c r="N380" i="5"/>
  <c r="R380" i="5"/>
  <c r="M380" i="5"/>
  <c r="E380" i="5"/>
  <c r="AH380" i="5" s="1"/>
  <c r="F380" i="5"/>
  <c r="G380" i="5"/>
  <c r="I380" i="5"/>
  <c r="J380" i="5"/>
  <c r="K380" i="5"/>
  <c r="L380" i="5"/>
  <c r="S380" i="5"/>
  <c r="O381" i="5"/>
  <c r="N381" i="5"/>
  <c r="R381" i="5"/>
  <c r="M381" i="5"/>
  <c r="E381" i="5"/>
  <c r="AH381" i="5" s="1"/>
  <c r="F381" i="5"/>
  <c r="G381" i="5"/>
  <c r="I381" i="5"/>
  <c r="J381" i="5"/>
  <c r="K381" i="5"/>
  <c r="L381" i="5"/>
  <c r="S381" i="5"/>
  <c r="O382" i="5"/>
  <c r="N382" i="5"/>
  <c r="R382" i="5"/>
  <c r="M382" i="5"/>
  <c r="E382" i="5"/>
  <c r="AH382" i="5" s="1"/>
  <c r="F382" i="5"/>
  <c r="G382" i="5"/>
  <c r="I382" i="5"/>
  <c r="J382" i="5"/>
  <c r="K382" i="5"/>
  <c r="L382" i="5"/>
  <c r="S382" i="5"/>
  <c r="O383" i="5"/>
  <c r="N383" i="5"/>
  <c r="R383" i="5"/>
  <c r="M383" i="5"/>
  <c r="E383" i="5"/>
  <c r="AH383" i="5" s="1"/>
  <c r="F383" i="5"/>
  <c r="G383" i="5"/>
  <c r="I383" i="5"/>
  <c r="J383" i="5"/>
  <c r="K383" i="5"/>
  <c r="L383" i="5"/>
  <c r="S383" i="5"/>
  <c r="O384" i="5"/>
  <c r="N384" i="5"/>
  <c r="R384" i="5"/>
  <c r="M384" i="5"/>
  <c r="E384" i="5"/>
  <c r="AH384" i="5" s="1"/>
  <c r="F384" i="5"/>
  <c r="G384" i="5"/>
  <c r="I384" i="5"/>
  <c r="J384" i="5"/>
  <c r="K384" i="5"/>
  <c r="L384" i="5"/>
  <c r="S384" i="5"/>
  <c r="O385" i="5"/>
  <c r="N385" i="5"/>
  <c r="R385" i="5"/>
  <c r="M385" i="5"/>
  <c r="E385" i="5"/>
  <c r="AH385" i="5" s="1"/>
  <c r="F385" i="5"/>
  <c r="G385" i="5"/>
  <c r="I385" i="5"/>
  <c r="J385" i="5"/>
  <c r="K385" i="5"/>
  <c r="L385" i="5"/>
  <c r="S385" i="5"/>
  <c r="O386" i="5"/>
  <c r="N386" i="5"/>
  <c r="R386" i="5"/>
  <c r="M386" i="5"/>
  <c r="E386" i="5"/>
  <c r="AH386" i="5" s="1"/>
  <c r="F386" i="5"/>
  <c r="G386" i="5"/>
  <c r="I386" i="5"/>
  <c r="J386" i="5"/>
  <c r="K386" i="5"/>
  <c r="L386" i="5"/>
  <c r="S386" i="5"/>
  <c r="O387" i="5"/>
  <c r="N387" i="5"/>
  <c r="R387" i="5"/>
  <c r="M387" i="5"/>
  <c r="E387" i="5"/>
  <c r="AH387" i="5" s="1"/>
  <c r="F387" i="5"/>
  <c r="G387" i="5"/>
  <c r="I387" i="5"/>
  <c r="J387" i="5"/>
  <c r="K387" i="5"/>
  <c r="L387" i="5"/>
  <c r="S387" i="5"/>
  <c r="O388" i="5"/>
  <c r="N388" i="5"/>
  <c r="R388" i="5"/>
  <c r="M388" i="5"/>
  <c r="E388" i="5"/>
  <c r="AH388" i="5" s="1"/>
  <c r="F388" i="5"/>
  <c r="G388" i="5"/>
  <c r="I388" i="5"/>
  <c r="J388" i="5"/>
  <c r="K388" i="5"/>
  <c r="L388" i="5"/>
  <c r="S388" i="5"/>
  <c r="O389" i="5"/>
  <c r="N389" i="5"/>
  <c r="R389" i="5"/>
  <c r="M389" i="5"/>
  <c r="E389" i="5"/>
  <c r="AH389" i="5" s="1"/>
  <c r="F389" i="5"/>
  <c r="G389" i="5"/>
  <c r="I389" i="5"/>
  <c r="J389" i="5"/>
  <c r="K389" i="5"/>
  <c r="L389" i="5"/>
  <c r="S389" i="5"/>
  <c r="O390" i="5"/>
  <c r="N390" i="5"/>
  <c r="R390" i="5"/>
  <c r="M390" i="5"/>
  <c r="E390" i="5"/>
  <c r="AH390" i="5" s="1"/>
  <c r="F390" i="5"/>
  <c r="G390" i="5"/>
  <c r="I390" i="5"/>
  <c r="J390" i="5"/>
  <c r="K390" i="5"/>
  <c r="L390" i="5"/>
  <c r="S390" i="5"/>
  <c r="O391" i="5"/>
  <c r="N391" i="5"/>
  <c r="R391" i="5"/>
  <c r="M391" i="5"/>
  <c r="E391" i="5"/>
  <c r="AH391" i="5" s="1"/>
  <c r="F391" i="5"/>
  <c r="G391" i="5"/>
  <c r="I391" i="5"/>
  <c r="J391" i="5"/>
  <c r="K391" i="5"/>
  <c r="L391" i="5"/>
  <c r="S391" i="5"/>
  <c r="O392" i="5"/>
  <c r="N392" i="5"/>
  <c r="R392" i="5"/>
  <c r="M392" i="5"/>
  <c r="E392" i="5"/>
  <c r="AH392" i="5" s="1"/>
  <c r="F392" i="5"/>
  <c r="G392" i="5"/>
  <c r="I392" i="5"/>
  <c r="J392" i="5"/>
  <c r="K392" i="5"/>
  <c r="L392" i="5"/>
  <c r="S392" i="5"/>
  <c r="O393" i="5"/>
  <c r="N393" i="5"/>
  <c r="R393" i="5"/>
  <c r="M393" i="5"/>
  <c r="E393" i="5"/>
  <c r="AH393" i="5" s="1"/>
  <c r="F393" i="5"/>
  <c r="G393" i="5"/>
  <c r="I393" i="5"/>
  <c r="J393" i="5"/>
  <c r="K393" i="5"/>
  <c r="L393" i="5"/>
  <c r="S393" i="5"/>
  <c r="O394" i="5"/>
  <c r="N394" i="5"/>
  <c r="R394" i="5"/>
  <c r="M394" i="5"/>
  <c r="E394" i="5"/>
  <c r="AH394" i="5" s="1"/>
  <c r="F394" i="5"/>
  <c r="G394" i="5"/>
  <c r="I394" i="5"/>
  <c r="J394" i="5"/>
  <c r="K394" i="5"/>
  <c r="L394" i="5"/>
  <c r="S394" i="5"/>
  <c r="O395" i="5"/>
  <c r="N395" i="5"/>
  <c r="R395" i="5"/>
  <c r="M395" i="5"/>
  <c r="E395" i="5"/>
  <c r="AH395" i="5" s="1"/>
  <c r="F395" i="5"/>
  <c r="G395" i="5"/>
  <c r="I395" i="5"/>
  <c r="J395" i="5"/>
  <c r="K395" i="5"/>
  <c r="L395" i="5"/>
  <c r="S395" i="5"/>
  <c r="O396" i="5"/>
  <c r="N396" i="5"/>
  <c r="R396" i="5"/>
  <c r="M396" i="5"/>
  <c r="E396" i="5"/>
  <c r="AH396" i="5" s="1"/>
  <c r="F396" i="5"/>
  <c r="G396" i="5"/>
  <c r="I396" i="5"/>
  <c r="J396" i="5"/>
  <c r="K396" i="5"/>
  <c r="L396" i="5"/>
  <c r="S396" i="5"/>
  <c r="O397" i="5"/>
  <c r="N397" i="5"/>
  <c r="R397" i="5"/>
  <c r="M397" i="5"/>
  <c r="E397" i="5"/>
  <c r="AH397" i="5" s="1"/>
  <c r="F397" i="5"/>
  <c r="G397" i="5"/>
  <c r="I397" i="5"/>
  <c r="J397" i="5"/>
  <c r="K397" i="5"/>
  <c r="L397" i="5"/>
  <c r="S397" i="5"/>
  <c r="O398" i="5"/>
  <c r="N398" i="5"/>
  <c r="R398" i="5"/>
  <c r="M398" i="5"/>
  <c r="E398" i="5"/>
  <c r="AH398" i="5" s="1"/>
  <c r="F398" i="5"/>
  <c r="G398" i="5"/>
  <c r="I398" i="5"/>
  <c r="J398" i="5"/>
  <c r="K398" i="5"/>
  <c r="L398" i="5"/>
  <c r="S398" i="5"/>
  <c r="O399" i="5"/>
  <c r="N399" i="5"/>
  <c r="R399" i="5"/>
  <c r="M399" i="5"/>
  <c r="E399" i="5"/>
  <c r="AH399" i="5" s="1"/>
  <c r="F399" i="5"/>
  <c r="G399" i="5"/>
  <c r="I399" i="5"/>
  <c r="J399" i="5"/>
  <c r="K399" i="5"/>
  <c r="L399" i="5"/>
  <c r="S399" i="5"/>
  <c r="O400" i="5"/>
  <c r="N400" i="5"/>
  <c r="R400" i="5"/>
  <c r="M400" i="5"/>
  <c r="E400" i="5"/>
  <c r="AH400" i="5" s="1"/>
  <c r="F400" i="5"/>
  <c r="G400" i="5"/>
  <c r="I400" i="5"/>
  <c r="J400" i="5"/>
  <c r="K400" i="5"/>
  <c r="L400" i="5"/>
  <c r="S400" i="5"/>
  <c r="O401" i="5"/>
  <c r="N401" i="5"/>
  <c r="R401" i="5"/>
  <c r="M401" i="5"/>
  <c r="E401" i="5"/>
  <c r="AH401" i="5" s="1"/>
  <c r="F401" i="5"/>
  <c r="G401" i="5"/>
  <c r="I401" i="5"/>
  <c r="J401" i="5"/>
  <c r="K401" i="5"/>
  <c r="L401" i="5"/>
  <c r="S401" i="5"/>
  <c r="O402" i="5"/>
  <c r="N402" i="5"/>
  <c r="R402" i="5"/>
  <c r="M402" i="5"/>
  <c r="E402" i="5"/>
  <c r="AH402" i="5" s="1"/>
  <c r="F402" i="5"/>
  <c r="G402" i="5"/>
  <c r="I402" i="5"/>
  <c r="J402" i="5"/>
  <c r="K402" i="5"/>
  <c r="L402" i="5"/>
  <c r="S402" i="5"/>
  <c r="O403" i="5"/>
  <c r="N403" i="5"/>
  <c r="R403" i="5"/>
  <c r="M403" i="5"/>
  <c r="E403" i="5"/>
  <c r="AH403" i="5" s="1"/>
  <c r="F403" i="5"/>
  <c r="G403" i="5"/>
  <c r="I403" i="5"/>
  <c r="J403" i="5"/>
  <c r="K403" i="5"/>
  <c r="L403" i="5"/>
  <c r="S403" i="5"/>
  <c r="O404" i="5"/>
  <c r="N404" i="5"/>
  <c r="R404" i="5"/>
  <c r="M404" i="5"/>
  <c r="E404" i="5"/>
  <c r="AH404" i="5" s="1"/>
  <c r="F404" i="5"/>
  <c r="G404" i="5"/>
  <c r="I404" i="5"/>
  <c r="J404" i="5"/>
  <c r="K404" i="5"/>
  <c r="L404" i="5"/>
  <c r="S404" i="5"/>
  <c r="O405" i="5"/>
  <c r="N405" i="5"/>
  <c r="R405" i="5"/>
  <c r="M405" i="5"/>
  <c r="E405" i="5"/>
  <c r="AH405" i="5" s="1"/>
  <c r="F405" i="5"/>
  <c r="G405" i="5"/>
  <c r="I405" i="5"/>
  <c r="J405" i="5"/>
  <c r="K405" i="5"/>
  <c r="L405" i="5"/>
  <c r="S405" i="5"/>
  <c r="O406" i="5"/>
  <c r="N406" i="5"/>
  <c r="R406" i="5"/>
  <c r="M406" i="5"/>
  <c r="E406" i="5"/>
  <c r="AH406" i="5" s="1"/>
  <c r="F406" i="5"/>
  <c r="G406" i="5"/>
  <c r="I406" i="5"/>
  <c r="J406" i="5"/>
  <c r="K406" i="5"/>
  <c r="L406" i="5"/>
  <c r="S406" i="5"/>
  <c r="O407" i="5"/>
  <c r="N407" i="5"/>
  <c r="R407" i="5"/>
  <c r="M407" i="5"/>
  <c r="E407" i="5"/>
  <c r="AH407" i="5" s="1"/>
  <c r="F407" i="5"/>
  <c r="G407" i="5"/>
  <c r="I407" i="5"/>
  <c r="J407" i="5"/>
  <c r="K407" i="5"/>
  <c r="L407" i="5"/>
  <c r="S407" i="5"/>
  <c r="O408" i="5"/>
  <c r="N408" i="5"/>
  <c r="R408" i="5"/>
  <c r="M408" i="5"/>
  <c r="E408" i="5"/>
  <c r="AH408" i="5" s="1"/>
  <c r="F408" i="5"/>
  <c r="G408" i="5"/>
  <c r="I408" i="5"/>
  <c r="J408" i="5"/>
  <c r="K408" i="5"/>
  <c r="L408" i="5"/>
  <c r="S408" i="5"/>
  <c r="O409" i="5"/>
  <c r="N409" i="5"/>
  <c r="R409" i="5"/>
  <c r="M409" i="5"/>
  <c r="E409" i="5"/>
  <c r="AH409" i="5" s="1"/>
  <c r="F409" i="5"/>
  <c r="G409" i="5"/>
  <c r="I409" i="5"/>
  <c r="J409" i="5"/>
  <c r="K409" i="5"/>
  <c r="L409" i="5"/>
  <c r="S409" i="5"/>
  <c r="O410" i="5"/>
  <c r="N410" i="5"/>
  <c r="R410" i="5"/>
  <c r="M410" i="5"/>
  <c r="E410" i="5"/>
  <c r="AH410" i="5" s="1"/>
  <c r="F410" i="5"/>
  <c r="G410" i="5"/>
  <c r="I410" i="5"/>
  <c r="J410" i="5"/>
  <c r="K410" i="5"/>
  <c r="L410" i="5"/>
  <c r="S410" i="5"/>
  <c r="O411" i="5"/>
  <c r="N411" i="5"/>
  <c r="R411" i="5"/>
  <c r="M411" i="5"/>
  <c r="E411" i="5"/>
  <c r="AH411" i="5" s="1"/>
  <c r="F411" i="5"/>
  <c r="G411" i="5"/>
  <c r="I411" i="5"/>
  <c r="J411" i="5"/>
  <c r="K411" i="5"/>
  <c r="L411" i="5"/>
  <c r="S411" i="5"/>
  <c r="O412" i="5"/>
  <c r="N412" i="5"/>
  <c r="R412" i="5"/>
  <c r="M412" i="5"/>
  <c r="E412" i="5"/>
  <c r="AH412" i="5" s="1"/>
  <c r="F412" i="5"/>
  <c r="G412" i="5"/>
  <c r="I412" i="5"/>
  <c r="J412" i="5"/>
  <c r="K412" i="5"/>
  <c r="L412" i="5"/>
  <c r="S412" i="5"/>
  <c r="O413" i="5"/>
  <c r="N413" i="5"/>
  <c r="R413" i="5"/>
  <c r="M413" i="5"/>
  <c r="E413" i="5"/>
  <c r="AH413" i="5" s="1"/>
  <c r="F413" i="5"/>
  <c r="G413" i="5"/>
  <c r="I413" i="5"/>
  <c r="J413" i="5"/>
  <c r="K413" i="5"/>
  <c r="L413" i="5"/>
  <c r="S413" i="5"/>
  <c r="O414" i="5"/>
  <c r="N414" i="5"/>
  <c r="R414" i="5"/>
  <c r="M414" i="5"/>
  <c r="E414" i="5"/>
  <c r="AH414" i="5" s="1"/>
  <c r="F414" i="5"/>
  <c r="G414" i="5"/>
  <c r="I414" i="5"/>
  <c r="J414" i="5"/>
  <c r="K414" i="5"/>
  <c r="L414" i="5"/>
  <c r="S414" i="5"/>
  <c r="O415" i="5"/>
  <c r="N415" i="5"/>
  <c r="R415" i="5"/>
  <c r="M415" i="5"/>
  <c r="E415" i="5"/>
  <c r="AH415" i="5" s="1"/>
  <c r="F415" i="5"/>
  <c r="G415" i="5"/>
  <c r="I415" i="5"/>
  <c r="J415" i="5"/>
  <c r="K415" i="5"/>
  <c r="L415" i="5"/>
  <c r="S415" i="5"/>
  <c r="O416" i="5"/>
  <c r="N416" i="5"/>
  <c r="R416" i="5"/>
  <c r="M416" i="5"/>
  <c r="E416" i="5"/>
  <c r="AH416" i="5" s="1"/>
  <c r="F416" i="5"/>
  <c r="G416" i="5"/>
  <c r="I416" i="5"/>
  <c r="J416" i="5"/>
  <c r="K416" i="5"/>
  <c r="L416" i="5"/>
  <c r="S416" i="5"/>
  <c r="O417" i="5"/>
  <c r="N417" i="5"/>
  <c r="R417" i="5"/>
  <c r="M417" i="5"/>
  <c r="E417" i="5"/>
  <c r="AH417" i="5" s="1"/>
  <c r="F417" i="5"/>
  <c r="G417" i="5"/>
  <c r="I417" i="5"/>
  <c r="J417" i="5"/>
  <c r="K417" i="5"/>
  <c r="L417" i="5"/>
  <c r="S417" i="5"/>
  <c r="O418" i="5"/>
  <c r="N418" i="5"/>
  <c r="R418" i="5"/>
  <c r="M418" i="5"/>
  <c r="E418" i="5"/>
  <c r="AH418" i="5" s="1"/>
  <c r="F418" i="5"/>
  <c r="G418" i="5"/>
  <c r="I418" i="5"/>
  <c r="J418" i="5"/>
  <c r="K418" i="5"/>
  <c r="L418" i="5"/>
  <c r="S418" i="5"/>
  <c r="O419" i="5"/>
  <c r="N419" i="5"/>
  <c r="R419" i="5"/>
  <c r="M419" i="5"/>
  <c r="E419" i="5"/>
  <c r="AH419" i="5" s="1"/>
  <c r="F419" i="5"/>
  <c r="G419" i="5"/>
  <c r="I419" i="5"/>
  <c r="J419" i="5"/>
  <c r="K419" i="5"/>
  <c r="L419" i="5"/>
  <c r="S419" i="5"/>
  <c r="O420" i="5"/>
  <c r="N420" i="5"/>
  <c r="R420" i="5"/>
  <c r="M420" i="5"/>
  <c r="E420" i="5"/>
  <c r="AH420" i="5" s="1"/>
  <c r="F420" i="5"/>
  <c r="G420" i="5"/>
  <c r="I420" i="5"/>
  <c r="J420" i="5"/>
  <c r="K420" i="5"/>
  <c r="L420" i="5"/>
  <c r="S420" i="5"/>
  <c r="O421" i="5"/>
  <c r="N421" i="5"/>
  <c r="R421" i="5"/>
  <c r="M421" i="5"/>
  <c r="E421" i="5"/>
  <c r="AH421" i="5" s="1"/>
  <c r="F421" i="5"/>
  <c r="G421" i="5"/>
  <c r="I421" i="5"/>
  <c r="J421" i="5"/>
  <c r="K421" i="5"/>
  <c r="L421" i="5"/>
  <c r="S421" i="5"/>
  <c r="O422" i="5"/>
  <c r="N422" i="5"/>
  <c r="R422" i="5"/>
  <c r="M422" i="5"/>
  <c r="E422" i="5"/>
  <c r="AH422" i="5" s="1"/>
  <c r="F422" i="5"/>
  <c r="G422" i="5"/>
  <c r="I422" i="5"/>
  <c r="J422" i="5"/>
  <c r="K422" i="5"/>
  <c r="L422" i="5"/>
  <c r="S422" i="5"/>
  <c r="O423" i="5"/>
  <c r="N423" i="5"/>
  <c r="R423" i="5"/>
  <c r="M423" i="5"/>
  <c r="E423" i="5"/>
  <c r="AH423" i="5" s="1"/>
  <c r="F423" i="5"/>
  <c r="G423" i="5"/>
  <c r="I423" i="5"/>
  <c r="J423" i="5"/>
  <c r="K423" i="5"/>
  <c r="L423" i="5"/>
  <c r="S423" i="5"/>
  <c r="O424" i="5"/>
  <c r="N424" i="5"/>
  <c r="R424" i="5"/>
  <c r="M424" i="5"/>
  <c r="E424" i="5"/>
  <c r="AH424" i="5" s="1"/>
  <c r="F424" i="5"/>
  <c r="G424" i="5"/>
  <c r="I424" i="5"/>
  <c r="J424" i="5"/>
  <c r="K424" i="5"/>
  <c r="L424" i="5"/>
  <c r="S424" i="5"/>
  <c r="O425" i="5"/>
  <c r="N425" i="5"/>
  <c r="R425" i="5"/>
  <c r="M425" i="5"/>
  <c r="E425" i="5"/>
  <c r="AH425" i="5" s="1"/>
  <c r="F425" i="5"/>
  <c r="G425" i="5"/>
  <c r="I425" i="5"/>
  <c r="J425" i="5"/>
  <c r="K425" i="5"/>
  <c r="L425" i="5"/>
  <c r="S425" i="5"/>
  <c r="O426" i="5"/>
  <c r="N426" i="5"/>
  <c r="R426" i="5"/>
  <c r="M426" i="5"/>
  <c r="E426" i="5"/>
  <c r="AH426" i="5" s="1"/>
  <c r="F426" i="5"/>
  <c r="G426" i="5"/>
  <c r="I426" i="5"/>
  <c r="J426" i="5"/>
  <c r="K426" i="5"/>
  <c r="L426" i="5"/>
  <c r="S426" i="5"/>
  <c r="O427" i="5"/>
  <c r="N427" i="5"/>
  <c r="R427" i="5"/>
  <c r="M427" i="5"/>
  <c r="E427" i="5"/>
  <c r="AH427" i="5" s="1"/>
  <c r="F427" i="5"/>
  <c r="G427" i="5"/>
  <c r="I427" i="5"/>
  <c r="J427" i="5"/>
  <c r="K427" i="5"/>
  <c r="L427" i="5"/>
  <c r="S427" i="5"/>
  <c r="O428" i="5"/>
  <c r="N428" i="5"/>
  <c r="R428" i="5"/>
  <c r="M428" i="5"/>
  <c r="E428" i="5"/>
  <c r="AH428" i="5" s="1"/>
  <c r="F428" i="5"/>
  <c r="G428" i="5"/>
  <c r="I428" i="5"/>
  <c r="J428" i="5"/>
  <c r="K428" i="5"/>
  <c r="L428" i="5"/>
  <c r="S428" i="5"/>
  <c r="O429" i="5"/>
  <c r="N429" i="5"/>
  <c r="R429" i="5"/>
  <c r="M429" i="5"/>
  <c r="E429" i="5"/>
  <c r="AH429" i="5" s="1"/>
  <c r="F429" i="5"/>
  <c r="G429" i="5"/>
  <c r="I429" i="5"/>
  <c r="J429" i="5"/>
  <c r="K429" i="5"/>
  <c r="L429" i="5"/>
  <c r="S429" i="5"/>
  <c r="O430" i="5"/>
  <c r="N430" i="5"/>
  <c r="R430" i="5"/>
  <c r="M430" i="5"/>
  <c r="E430" i="5"/>
  <c r="AH430" i="5" s="1"/>
  <c r="F430" i="5"/>
  <c r="G430" i="5"/>
  <c r="I430" i="5"/>
  <c r="J430" i="5"/>
  <c r="K430" i="5"/>
  <c r="L430" i="5"/>
  <c r="S430" i="5"/>
  <c r="O431" i="5"/>
  <c r="N431" i="5"/>
  <c r="R431" i="5"/>
  <c r="M431" i="5"/>
  <c r="E431" i="5"/>
  <c r="AH431" i="5" s="1"/>
  <c r="F431" i="5"/>
  <c r="G431" i="5"/>
  <c r="I431" i="5"/>
  <c r="J431" i="5"/>
  <c r="K431" i="5"/>
  <c r="L431" i="5"/>
  <c r="S431" i="5"/>
  <c r="O432" i="5"/>
  <c r="N432" i="5"/>
  <c r="R432" i="5"/>
  <c r="M432" i="5"/>
  <c r="E432" i="5"/>
  <c r="AH432" i="5" s="1"/>
  <c r="F432" i="5"/>
  <c r="G432" i="5"/>
  <c r="I432" i="5"/>
  <c r="J432" i="5"/>
  <c r="K432" i="5"/>
  <c r="L432" i="5"/>
  <c r="S432" i="5"/>
  <c r="O433" i="5"/>
  <c r="N433" i="5"/>
  <c r="R433" i="5"/>
  <c r="M433" i="5"/>
  <c r="E433" i="5"/>
  <c r="AH433" i="5" s="1"/>
  <c r="F433" i="5"/>
  <c r="G433" i="5"/>
  <c r="I433" i="5"/>
  <c r="J433" i="5"/>
  <c r="K433" i="5"/>
  <c r="L433" i="5"/>
  <c r="S433" i="5"/>
  <c r="O434" i="5"/>
  <c r="N434" i="5"/>
  <c r="R434" i="5"/>
  <c r="M434" i="5"/>
  <c r="E434" i="5"/>
  <c r="AH434" i="5" s="1"/>
  <c r="F434" i="5"/>
  <c r="G434" i="5"/>
  <c r="I434" i="5"/>
  <c r="J434" i="5"/>
  <c r="K434" i="5"/>
  <c r="L434" i="5"/>
  <c r="S434" i="5"/>
  <c r="O435" i="5"/>
  <c r="N435" i="5"/>
  <c r="R435" i="5"/>
  <c r="M435" i="5"/>
  <c r="E435" i="5"/>
  <c r="AH435" i="5" s="1"/>
  <c r="F435" i="5"/>
  <c r="G435" i="5"/>
  <c r="I435" i="5"/>
  <c r="J435" i="5"/>
  <c r="K435" i="5"/>
  <c r="L435" i="5"/>
  <c r="S435" i="5"/>
  <c r="O436" i="5"/>
  <c r="N436" i="5"/>
  <c r="R436" i="5"/>
  <c r="M436" i="5"/>
  <c r="E436" i="5"/>
  <c r="AH436" i="5" s="1"/>
  <c r="F436" i="5"/>
  <c r="G436" i="5"/>
  <c r="I436" i="5"/>
  <c r="J436" i="5"/>
  <c r="K436" i="5"/>
  <c r="L436" i="5"/>
  <c r="S436" i="5"/>
  <c r="O437" i="5"/>
  <c r="N437" i="5"/>
  <c r="R437" i="5"/>
  <c r="M437" i="5"/>
  <c r="E437" i="5"/>
  <c r="AH437" i="5" s="1"/>
  <c r="F437" i="5"/>
  <c r="G437" i="5"/>
  <c r="I437" i="5"/>
  <c r="J437" i="5"/>
  <c r="K437" i="5"/>
  <c r="L437" i="5"/>
  <c r="S437" i="5"/>
  <c r="O438" i="5"/>
  <c r="N438" i="5"/>
  <c r="R438" i="5"/>
  <c r="M438" i="5"/>
  <c r="E438" i="5"/>
  <c r="AH438" i="5" s="1"/>
  <c r="F438" i="5"/>
  <c r="G438" i="5"/>
  <c r="I438" i="5"/>
  <c r="J438" i="5"/>
  <c r="K438" i="5"/>
  <c r="L438" i="5"/>
  <c r="S438" i="5"/>
  <c r="O439" i="5"/>
  <c r="N439" i="5"/>
  <c r="R439" i="5"/>
  <c r="M439" i="5"/>
  <c r="E439" i="5"/>
  <c r="AH439" i="5" s="1"/>
  <c r="F439" i="5"/>
  <c r="G439" i="5"/>
  <c r="I439" i="5"/>
  <c r="J439" i="5"/>
  <c r="K439" i="5"/>
  <c r="L439" i="5"/>
  <c r="S439" i="5"/>
  <c r="O440" i="5"/>
  <c r="N440" i="5"/>
  <c r="R440" i="5"/>
  <c r="M440" i="5"/>
  <c r="E440" i="5"/>
  <c r="AH440" i="5" s="1"/>
  <c r="F440" i="5"/>
  <c r="G440" i="5"/>
  <c r="I440" i="5"/>
  <c r="J440" i="5"/>
  <c r="K440" i="5"/>
  <c r="L440" i="5"/>
  <c r="S440" i="5"/>
  <c r="O441" i="5"/>
  <c r="N441" i="5"/>
  <c r="R441" i="5"/>
  <c r="M441" i="5"/>
  <c r="E441" i="5"/>
  <c r="AH441" i="5" s="1"/>
  <c r="F441" i="5"/>
  <c r="G441" i="5"/>
  <c r="I441" i="5"/>
  <c r="J441" i="5"/>
  <c r="K441" i="5"/>
  <c r="L441" i="5"/>
  <c r="S441" i="5"/>
  <c r="O442" i="5"/>
  <c r="N442" i="5"/>
  <c r="R442" i="5"/>
  <c r="M442" i="5"/>
  <c r="E442" i="5"/>
  <c r="AH442" i="5" s="1"/>
  <c r="F442" i="5"/>
  <c r="G442" i="5"/>
  <c r="I442" i="5"/>
  <c r="J442" i="5"/>
  <c r="K442" i="5"/>
  <c r="L442" i="5"/>
  <c r="S442" i="5"/>
  <c r="O443" i="5"/>
  <c r="N443" i="5"/>
  <c r="R443" i="5"/>
  <c r="M443" i="5"/>
  <c r="E443" i="5"/>
  <c r="AH443" i="5" s="1"/>
  <c r="F443" i="5"/>
  <c r="G443" i="5"/>
  <c r="I443" i="5"/>
  <c r="J443" i="5"/>
  <c r="K443" i="5"/>
  <c r="L443" i="5"/>
  <c r="S443" i="5"/>
  <c r="O444" i="5"/>
  <c r="N444" i="5"/>
  <c r="R444" i="5"/>
  <c r="M444" i="5"/>
  <c r="E444" i="5"/>
  <c r="AH444" i="5" s="1"/>
  <c r="F444" i="5"/>
  <c r="G444" i="5"/>
  <c r="I444" i="5"/>
  <c r="J444" i="5"/>
  <c r="K444" i="5"/>
  <c r="L444" i="5"/>
  <c r="S444" i="5"/>
  <c r="O445" i="5"/>
  <c r="N445" i="5"/>
  <c r="R445" i="5"/>
  <c r="M445" i="5"/>
  <c r="E445" i="5"/>
  <c r="AH445" i="5" s="1"/>
  <c r="F445" i="5"/>
  <c r="G445" i="5"/>
  <c r="I445" i="5"/>
  <c r="J445" i="5"/>
  <c r="K445" i="5"/>
  <c r="L445" i="5"/>
  <c r="S445" i="5"/>
  <c r="O446" i="5"/>
  <c r="N446" i="5"/>
  <c r="R446" i="5"/>
  <c r="M446" i="5"/>
  <c r="E446" i="5"/>
  <c r="AH446" i="5" s="1"/>
  <c r="F446" i="5"/>
  <c r="G446" i="5"/>
  <c r="I446" i="5"/>
  <c r="J446" i="5"/>
  <c r="K446" i="5"/>
  <c r="L446" i="5"/>
  <c r="S446" i="5"/>
  <c r="O447" i="5"/>
  <c r="N447" i="5"/>
  <c r="R447" i="5"/>
  <c r="M447" i="5"/>
  <c r="E447" i="5"/>
  <c r="AH447" i="5" s="1"/>
  <c r="F447" i="5"/>
  <c r="G447" i="5"/>
  <c r="I447" i="5"/>
  <c r="J447" i="5"/>
  <c r="K447" i="5"/>
  <c r="L447" i="5"/>
  <c r="S447" i="5"/>
  <c r="O448" i="5"/>
  <c r="N448" i="5"/>
  <c r="R448" i="5"/>
  <c r="M448" i="5"/>
  <c r="E448" i="5"/>
  <c r="AH448" i="5" s="1"/>
  <c r="F448" i="5"/>
  <c r="G448" i="5"/>
  <c r="I448" i="5"/>
  <c r="J448" i="5"/>
  <c r="K448" i="5"/>
  <c r="L448" i="5"/>
  <c r="S448" i="5"/>
  <c r="O449" i="5"/>
  <c r="N449" i="5"/>
  <c r="R449" i="5"/>
  <c r="M449" i="5"/>
  <c r="E449" i="5"/>
  <c r="AH449" i="5" s="1"/>
  <c r="F449" i="5"/>
  <c r="G449" i="5"/>
  <c r="I449" i="5"/>
  <c r="J449" i="5"/>
  <c r="K449" i="5"/>
  <c r="L449" i="5"/>
  <c r="S449" i="5"/>
  <c r="O450" i="5"/>
  <c r="N450" i="5"/>
  <c r="R450" i="5"/>
  <c r="M450" i="5"/>
  <c r="E450" i="5"/>
  <c r="AH450" i="5" s="1"/>
  <c r="F450" i="5"/>
  <c r="G450" i="5"/>
  <c r="I450" i="5"/>
  <c r="J450" i="5"/>
  <c r="K450" i="5"/>
  <c r="L450" i="5"/>
  <c r="S450" i="5"/>
  <c r="O451" i="5"/>
  <c r="N451" i="5"/>
  <c r="R451" i="5"/>
  <c r="M451" i="5"/>
  <c r="E451" i="5"/>
  <c r="AH451" i="5" s="1"/>
  <c r="F451" i="5"/>
  <c r="G451" i="5"/>
  <c r="I451" i="5"/>
  <c r="J451" i="5"/>
  <c r="K451" i="5"/>
  <c r="L451" i="5"/>
  <c r="S451" i="5"/>
  <c r="O452" i="5"/>
  <c r="N452" i="5"/>
  <c r="R452" i="5"/>
  <c r="M452" i="5"/>
  <c r="E452" i="5"/>
  <c r="AH452" i="5" s="1"/>
  <c r="F452" i="5"/>
  <c r="G452" i="5"/>
  <c r="I452" i="5"/>
  <c r="J452" i="5"/>
  <c r="K452" i="5"/>
  <c r="L452" i="5"/>
  <c r="S452" i="5"/>
  <c r="O453" i="5"/>
  <c r="N453" i="5"/>
  <c r="R453" i="5"/>
  <c r="M453" i="5"/>
  <c r="E453" i="5"/>
  <c r="AH453" i="5" s="1"/>
  <c r="F453" i="5"/>
  <c r="G453" i="5"/>
  <c r="I453" i="5"/>
  <c r="J453" i="5"/>
  <c r="K453" i="5"/>
  <c r="L453" i="5"/>
  <c r="S453" i="5"/>
  <c r="O454" i="5"/>
  <c r="N454" i="5"/>
  <c r="R454" i="5"/>
  <c r="M454" i="5"/>
  <c r="E454" i="5"/>
  <c r="AH454" i="5" s="1"/>
  <c r="F454" i="5"/>
  <c r="G454" i="5"/>
  <c r="I454" i="5"/>
  <c r="J454" i="5"/>
  <c r="K454" i="5"/>
  <c r="L454" i="5"/>
  <c r="S454" i="5"/>
  <c r="O455" i="5"/>
  <c r="N455" i="5"/>
  <c r="R455" i="5"/>
  <c r="M455" i="5"/>
  <c r="E455" i="5"/>
  <c r="AH455" i="5" s="1"/>
  <c r="F455" i="5"/>
  <c r="G455" i="5"/>
  <c r="I455" i="5"/>
  <c r="J455" i="5"/>
  <c r="K455" i="5"/>
  <c r="L455" i="5"/>
  <c r="S455" i="5"/>
  <c r="O456" i="5"/>
  <c r="N456" i="5"/>
  <c r="R456" i="5"/>
  <c r="M456" i="5"/>
  <c r="E456" i="5"/>
  <c r="AH456" i="5" s="1"/>
  <c r="F456" i="5"/>
  <c r="G456" i="5"/>
  <c r="I456" i="5"/>
  <c r="J456" i="5"/>
  <c r="K456" i="5"/>
  <c r="L456" i="5"/>
  <c r="S456" i="5"/>
  <c r="O457" i="5"/>
  <c r="N457" i="5"/>
  <c r="R457" i="5"/>
  <c r="M457" i="5"/>
  <c r="E457" i="5"/>
  <c r="AH457" i="5" s="1"/>
  <c r="F457" i="5"/>
  <c r="G457" i="5"/>
  <c r="I457" i="5"/>
  <c r="J457" i="5"/>
  <c r="K457" i="5"/>
  <c r="L457" i="5"/>
  <c r="S457" i="5"/>
  <c r="O458" i="5"/>
  <c r="N458" i="5"/>
  <c r="R458" i="5"/>
  <c r="M458" i="5"/>
  <c r="E458" i="5"/>
  <c r="AH458" i="5" s="1"/>
  <c r="F458" i="5"/>
  <c r="G458" i="5"/>
  <c r="I458" i="5"/>
  <c r="J458" i="5"/>
  <c r="K458" i="5"/>
  <c r="L458" i="5"/>
  <c r="S458" i="5"/>
  <c r="O459" i="5"/>
  <c r="N459" i="5"/>
  <c r="R459" i="5"/>
  <c r="M459" i="5"/>
  <c r="E459" i="5"/>
  <c r="AH459" i="5" s="1"/>
  <c r="F459" i="5"/>
  <c r="G459" i="5"/>
  <c r="I459" i="5"/>
  <c r="J459" i="5"/>
  <c r="K459" i="5"/>
  <c r="L459" i="5"/>
  <c r="S459" i="5"/>
  <c r="O460" i="5"/>
  <c r="N460" i="5"/>
  <c r="R460" i="5"/>
  <c r="M460" i="5"/>
  <c r="E460" i="5"/>
  <c r="AH460" i="5" s="1"/>
  <c r="F460" i="5"/>
  <c r="G460" i="5"/>
  <c r="I460" i="5"/>
  <c r="J460" i="5"/>
  <c r="K460" i="5"/>
  <c r="L460" i="5"/>
  <c r="S460" i="5"/>
  <c r="O461" i="5"/>
  <c r="N461" i="5"/>
  <c r="R461" i="5"/>
  <c r="M461" i="5"/>
  <c r="E461" i="5"/>
  <c r="AH461" i="5" s="1"/>
  <c r="F461" i="5"/>
  <c r="G461" i="5"/>
  <c r="I461" i="5"/>
  <c r="J461" i="5"/>
  <c r="K461" i="5"/>
  <c r="L461" i="5"/>
  <c r="S461" i="5"/>
  <c r="O462" i="5"/>
  <c r="N462" i="5"/>
  <c r="R462" i="5"/>
  <c r="M462" i="5"/>
  <c r="E462" i="5"/>
  <c r="AH462" i="5" s="1"/>
  <c r="F462" i="5"/>
  <c r="G462" i="5"/>
  <c r="I462" i="5"/>
  <c r="J462" i="5"/>
  <c r="K462" i="5"/>
  <c r="L462" i="5"/>
  <c r="S462" i="5"/>
  <c r="O463" i="5"/>
  <c r="N463" i="5"/>
  <c r="R463" i="5"/>
  <c r="M463" i="5"/>
  <c r="E463" i="5"/>
  <c r="AH463" i="5" s="1"/>
  <c r="F463" i="5"/>
  <c r="G463" i="5"/>
  <c r="I463" i="5"/>
  <c r="J463" i="5"/>
  <c r="K463" i="5"/>
  <c r="L463" i="5"/>
  <c r="S463" i="5"/>
  <c r="O464" i="5"/>
  <c r="N464" i="5"/>
  <c r="R464" i="5"/>
  <c r="M464" i="5"/>
  <c r="E464" i="5"/>
  <c r="AH464" i="5" s="1"/>
  <c r="F464" i="5"/>
  <c r="G464" i="5"/>
  <c r="I464" i="5"/>
  <c r="J464" i="5"/>
  <c r="K464" i="5"/>
  <c r="L464" i="5"/>
  <c r="S464" i="5"/>
  <c r="O465" i="5"/>
  <c r="N465" i="5"/>
  <c r="R465" i="5"/>
  <c r="M465" i="5"/>
  <c r="E465" i="5"/>
  <c r="AH465" i="5" s="1"/>
  <c r="F465" i="5"/>
  <c r="G465" i="5"/>
  <c r="I465" i="5"/>
  <c r="J465" i="5"/>
  <c r="K465" i="5"/>
  <c r="L465" i="5"/>
  <c r="S465" i="5"/>
  <c r="O466" i="5"/>
  <c r="N466" i="5"/>
  <c r="R466" i="5"/>
  <c r="M466" i="5"/>
  <c r="E466" i="5"/>
  <c r="AH466" i="5" s="1"/>
  <c r="F466" i="5"/>
  <c r="G466" i="5"/>
  <c r="I466" i="5"/>
  <c r="J466" i="5"/>
  <c r="K466" i="5"/>
  <c r="L466" i="5"/>
  <c r="S466" i="5"/>
  <c r="O467" i="5"/>
  <c r="N467" i="5"/>
  <c r="R467" i="5"/>
  <c r="M467" i="5"/>
  <c r="E467" i="5"/>
  <c r="AH467" i="5" s="1"/>
  <c r="F467" i="5"/>
  <c r="G467" i="5"/>
  <c r="I467" i="5"/>
  <c r="J467" i="5"/>
  <c r="K467" i="5"/>
  <c r="L467" i="5"/>
  <c r="S467" i="5"/>
  <c r="O468" i="5"/>
  <c r="N468" i="5"/>
  <c r="R468" i="5"/>
  <c r="M468" i="5"/>
  <c r="E468" i="5"/>
  <c r="AH468" i="5" s="1"/>
  <c r="F468" i="5"/>
  <c r="G468" i="5"/>
  <c r="I468" i="5"/>
  <c r="J468" i="5"/>
  <c r="K468" i="5"/>
  <c r="L468" i="5"/>
  <c r="S468" i="5"/>
  <c r="O469" i="5"/>
  <c r="N469" i="5"/>
  <c r="R469" i="5"/>
  <c r="M469" i="5"/>
  <c r="E469" i="5"/>
  <c r="AH469" i="5" s="1"/>
  <c r="F469" i="5"/>
  <c r="G469" i="5"/>
  <c r="I469" i="5"/>
  <c r="J469" i="5"/>
  <c r="K469" i="5"/>
  <c r="L469" i="5"/>
  <c r="S469" i="5"/>
  <c r="O470" i="5"/>
  <c r="N470" i="5"/>
  <c r="R470" i="5"/>
  <c r="M470" i="5"/>
  <c r="E470" i="5"/>
  <c r="AH470" i="5" s="1"/>
  <c r="F470" i="5"/>
  <c r="G470" i="5"/>
  <c r="I470" i="5"/>
  <c r="J470" i="5"/>
  <c r="K470" i="5"/>
  <c r="L470" i="5"/>
  <c r="S470" i="5"/>
  <c r="O471" i="5"/>
  <c r="N471" i="5"/>
  <c r="R471" i="5"/>
  <c r="M471" i="5"/>
  <c r="E471" i="5"/>
  <c r="AH471" i="5" s="1"/>
  <c r="F471" i="5"/>
  <c r="G471" i="5"/>
  <c r="I471" i="5"/>
  <c r="J471" i="5"/>
  <c r="K471" i="5"/>
  <c r="L471" i="5"/>
  <c r="S471" i="5"/>
  <c r="O472" i="5"/>
  <c r="N472" i="5"/>
  <c r="R472" i="5"/>
  <c r="M472" i="5"/>
  <c r="E472" i="5"/>
  <c r="AH472" i="5" s="1"/>
  <c r="F472" i="5"/>
  <c r="G472" i="5"/>
  <c r="I472" i="5"/>
  <c r="J472" i="5"/>
  <c r="K472" i="5"/>
  <c r="L472" i="5"/>
  <c r="S472" i="5"/>
  <c r="O473" i="5"/>
  <c r="N473" i="5"/>
  <c r="R473" i="5"/>
  <c r="M473" i="5"/>
  <c r="E473" i="5"/>
  <c r="AH473" i="5" s="1"/>
  <c r="F473" i="5"/>
  <c r="G473" i="5"/>
  <c r="I473" i="5"/>
  <c r="J473" i="5"/>
  <c r="K473" i="5"/>
  <c r="L473" i="5"/>
  <c r="S473" i="5"/>
  <c r="O474" i="5"/>
  <c r="N474" i="5"/>
  <c r="R474" i="5"/>
  <c r="M474" i="5"/>
  <c r="E474" i="5"/>
  <c r="AH474" i="5" s="1"/>
  <c r="F474" i="5"/>
  <c r="G474" i="5"/>
  <c r="I474" i="5"/>
  <c r="J474" i="5"/>
  <c r="K474" i="5"/>
  <c r="L474" i="5"/>
  <c r="S474" i="5"/>
  <c r="O475" i="5"/>
  <c r="N475" i="5"/>
  <c r="R475" i="5"/>
  <c r="M475" i="5"/>
  <c r="E475" i="5"/>
  <c r="AH475" i="5" s="1"/>
  <c r="F475" i="5"/>
  <c r="G475" i="5"/>
  <c r="I475" i="5"/>
  <c r="J475" i="5"/>
  <c r="K475" i="5"/>
  <c r="L475" i="5"/>
  <c r="S475" i="5"/>
  <c r="O476" i="5"/>
  <c r="N476" i="5"/>
  <c r="R476" i="5"/>
  <c r="M476" i="5"/>
  <c r="E476" i="5"/>
  <c r="AH476" i="5" s="1"/>
  <c r="F476" i="5"/>
  <c r="G476" i="5"/>
  <c r="I476" i="5"/>
  <c r="J476" i="5"/>
  <c r="K476" i="5"/>
  <c r="L476" i="5"/>
  <c r="S476" i="5"/>
  <c r="O477" i="5"/>
  <c r="N477" i="5"/>
  <c r="R477" i="5"/>
  <c r="M477" i="5"/>
  <c r="E477" i="5"/>
  <c r="AH477" i="5" s="1"/>
  <c r="F477" i="5"/>
  <c r="G477" i="5"/>
  <c r="I477" i="5"/>
  <c r="J477" i="5"/>
  <c r="K477" i="5"/>
  <c r="L477" i="5"/>
  <c r="S477" i="5"/>
  <c r="O478" i="5"/>
  <c r="N478" i="5"/>
  <c r="R478" i="5"/>
  <c r="M478" i="5"/>
  <c r="E478" i="5"/>
  <c r="AH478" i="5" s="1"/>
  <c r="F478" i="5"/>
  <c r="G478" i="5"/>
  <c r="I478" i="5"/>
  <c r="J478" i="5"/>
  <c r="K478" i="5"/>
  <c r="L478" i="5"/>
  <c r="S478" i="5"/>
  <c r="O479" i="5"/>
  <c r="N479" i="5"/>
  <c r="R479" i="5"/>
  <c r="M479" i="5"/>
  <c r="E479" i="5"/>
  <c r="AH479" i="5" s="1"/>
  <c r="F479" i="5"/>
  <c r="G479" i="5"/>
  <c r="I479" i="5"/>
  <c r="J479" i="5"/>
  <c r="K479" i="5"/>
  <c r="L479" i="5"/>
  <c r="S479" i="5"/>
  <c r="O480" i="5"/>
  <c r="N480" i="5"/>
  <c r="R480" i="5"/>
  <c r="M480" i="5"/>
  <c r="E480" i="5"/>
  <c r="AH480" i="5" s="1"/>
  <c r="F480" i="5"/>
  <c r="G480" i="5"/>
  <c r="I480" i="5"/>
  <c r="J480" i="5"/>
  <c r="K480" i="5"/>
  <c r="L480" i="5"/>
  <c r="S480" i="5"/>
  <c r="O481" i="5"/>
  <c r="N481" i="5"/>
  <c r="R481" i="5"/>
  <c r="M481" i="5"/>
  <c r="E481" i="5"/>
  <c r="AH481" i="5" s="1"/>
  <c r="F481" i="5"/>
  <c r="G481" i="5"/>
  <c r="I481" i="5"/>
  <c r="J481" i="5"/>
  <c r="K481" i="5"/>
  <c r="L481" i="5"/>
  <c r="S481" i="5"/>
  <c r="O482" i="5"/>
  <c r="N482" i="5"/>
  <c r="R482" i="5"/>
  <c r="M482" i="5"/>
  <c r="E482" i="5"/>
  <c r="AH482" i="5" s="1"/>
  <c r="F482" i="5"/>
  <c r="G482" i="5"/>
  <c r="I482" i="5"/>
  <c r="J482" i="5"/>
  <c r="K482" i="5"/>
  <c r="L482" i="5"/>
  <c r="S482" i="5"/>
  <c r="O483" i="5"/>
  <c r="N483" i="5"/>
  <c r="R483" i="5"/>
  <c r="M483" i="5"/>
  <c r="E483" i="5"/>
  <c r="AH483" i="5" s="1"/>
  <c r="F483" i="5"/>
  <c r="G483" i="5"/>
  <c r="I483" i="5"/>
  <c r="J483" i="5"/>
  <c r="K483" i="5"/>
  <c r="L483" i="5"/>
  <c r="S483" i="5"/>
  <c r="O484" i="5"/>
  <c r="N484" i="5"/>
  <c r="R484" i="5"/>
  <c r="M484" i="5"/>
  <c r="E484" i="5"/>
  <c r="AH484" i="5" s="1"/>
  <c r="F484" i="5"/>
  <c r="G484" i="5"/>
  <c r="I484" i="5"/>
  <c r="J484" i="5"/>
  <c r="K484" i="5"/>
  <c r="L484" i="5"/>
  <c r="S484" i="5"/>
  <c r="O485" i="5"/>
  <c r="N485" i="5"/>
  <c r="R485" i="5"/>
  <c r="M485" i="5"/>
  <c r="E485" i="5"/>
  <c r="AH485" i="5" s="1"/>
  <c r="F485" i="5"/>
  <c r="G485" i="5"/>
  <c r="I485" i="5"/>
  <c r="J485" i="5"/>
  <c r="K485" i="5"/>
  <c r="L485" i="5"/>
  <c r="S485" i="5"/>
  <c r="O486" i="5"/>
  <c r="N486" i="5"/>
  <c r="R486" i="5"/>
  <c r="M486" i="5"/>
  <c r="E486" i="5"/>
  <c r="AH486" i="5" s="1"/>
  <c r="F486" i="5"/>
  <c r="G486" i="5"/>
  <c r="I486" i="5"/>
  <c r="J486" i="5"/>
  <c r="K486" i="5"/>
  <c r="L486" i="5"/>
  <c r="S486" i="5"/>
  <c r="O487" i="5"/>
  <c r="N487" i="5"/>
  <c r="R487" i="5"/>
  <c r="M487" i="5"/>
  <c r="E487" i="5"/>
  <c r="AH487" i="5" s="1"/>
  <c r="F487" i="5"/>
  <c r="G487" i="5"/>
  <c r="I487" i="5"/>
  <c r="J487" i="5"/>
  <c r="K487" i="5"/>
  <c r="L487" i="5"/>
  <c r="S487" i="5"/>
  <c r="O488" i="5"/>
  <c r="N488" i="5"/>
  <c r="R488" i="5"/>
  <c r="M488" i="5"/>
  <c r="E488" i="5"/>
  <c r="AH488" i="5" s="1"/>
  <c r="F488" i="5"/>
  <c r="G488" i="5"/>
  <c r="I488" i="5"/>
  <c r="J488" i="5"/>
  <c r="K488" i="5"/>
  <c r="L488" i="5"/>
  <c r="S488" i="5"/>
  <c r="O489" i="5"/>
  <c r="N489" i="5"/>
  <c r="R489" i="5"/>
  <c r="M489" i="5"/>
  <c r="E489" i="5"/>
  <c r="AH489" i="5" s="1"/>
  <c r="F489" i="5"/>
  <c r="G489" i="5"/>
  <c r="I489" i="5"/>
  <c r="J489" i="5"/>
  <c r="K489" i="5"/>
  <c r="L489" i="5"/>
  <c r="S489" i="5"/>
  <c r="O490" i="5"/>
  <c r="N490" i="5"/>
  <c r="R490" i="5"/>
  <c r="M490" i="5"/>
  <c r="E490" i="5"/>
  <c r="AH490" i="5" s="1"/>
  <c r="F490" i="5"/>
  <c r="G490" i="5"/>
  <c r="I490" i="5"/>
  <c r="J490" i="5"/>
  <c r="K490" i="5"/>
  <c r="L490" i="5"/>
  <c r="S490" i="5"/>
  <c r="O491" i="5"/>
  <c r="N491" i="5"/>
  <c r="R491" i="5"/>
  <c r="M491" i="5"/>
  <c r="E491" i="5"/>
  <c r="AH491" i="5" s="1"/>
  <c r="F491" i="5"/>
  <c r="G491" i="5"/>
  <c r="I491" i="5"/>
  <c r="J491" i="5"/>
  <c r="K491" i="5"/>
  <c r="L491" i="5"/>
  <c r="S491" i="5"/>
  <c r="O492" i="5"/>
  <c r="N492" i="5"/>
  <c r="R492" i="5"/>
  <c r="M492" i="5"/>
  <c r="E492" i="5"/>
  <c r="AH492" i="5" s="1"/>
  <c r="F492" i="5"/>
  <c r="G492" i="5"/>
  <c r="I492" i="5"/>
  <c r="J492" i="5"/>
  <c r="K492" i="5"/>
  <c r="L492" i="5"/>
  <c r="S492" i="5"/>
  <c r="O493" i="5"/>
  <c r="N493" i="5"/>
  <c r="R493" i="5"/>
  <c r="M493" i="5"/>
  <c r="E493" i="5"/>
  <c r="AH493" i="5" s="1"/>
  <c r="F493" i="5"/>
  <c r="G493" i="5"/>
  <c r="I493" i="5"/>
  <c r="J493" i="5"/>
  <c r="K493" i="5"/>
  <c r="L493" i="5"/>
  <c r="S493" i="5"/>
  <c r="O494" i="5"/>
  <c r="N494" i="5"/>
  <c r="R494" i="5"/>
  <c r="M494" i="5"/>
  <c r="E494" i="5"/>
  <c r="AH494" i="5" s="1"/>
  <c r="F494" i="5"/>
  <c r="G494" i="5"/>
  <c r="I494" i="5"/>
  <c r="J494" i="5"/>
  <c r="K494" i="5"/>
  <c r="L494" i="5"/>
  <c r="S494" i="5"/>
  <c r="O495" i="5"/>
  <c r="N495" i="5"/>
  <c r="R495" i="5"/>
  <c r="M495" i="5"/>
  <c r="E495" i="5"/>
  <c r="AH495" i="5" s="1"/>
  <c r="F495" i="5"/>
  <c r="G495" i="5"/>
  <c r="I495" i="5"/>
  <c r="J495" i="5"/>
  <c r="K495" i="5"/>
  <c r="L495" i="5"/>
  <c r="S495" i="5"/>
  <c r="O496" i="5"/>
  <c r="N496" i="5"/>
  <c r="R496" i="5"/>
  <c r="M496" i="5"/>
  <c r="E496" i="5"/>
  <c r="AH496" i="5" s="1"/>
  <c r="F496" i="5"/>
  <c r="G496" i="5"/>
  <c r="I496" i="5"/>
  <c r="J496" i="5"/>
  <c r="K496" i="5"/>
  <c r="L496" i="5"/>
  <c r="S496" i="5"/>
  <c r="O497" i="5"/>
  <c r="N497" i="5"/>
  <c r="R497" i="5"/>
  <c r="M497" i="5"/>
  <c r="E497" i="5"/>
  <c r="AH497" i="5" s="1"/>
  <c r="F497" i="5"/>
  <c r="G497" i="5"/>
  <c r="I497" i="5"/>
  <c r="J497" i="5"/>
  <c r="K497" i="5"/>
  <c r="L497" i="5"/>
  <c r="S497" i="5"/>
  <c r="O498" i="5"/>
  <c r="N498" i="5"/>
  <c r="R498" i="5"/>
  <c r="M498" i="5"/>
  <c r="E498" i="5"/>
  <c r="AH498" i="5" s="1"/>
  <c r="F498" i="5"/>
  <c r="G498" i="5"/>
  <c r="I498" i="5"/>
  <c r="J498" i="5"/>
  <c r="K498" i="5"/>
  <c r="L498" i="5"/>
  <c r="S498" i="5"/>
  <c r="O499" i="5"/>
  <c r="N499" i="5"/>
  <c r="R499" i="5"/>
  <c r="M499" i="5"/>
  <c r="E499" i="5"/>
  <c r="AH499" i="5" s="1"/>
  <c r="F499" i="5"/>
  <c r="G499" i="5"/>
  <c r="I499" i="5"/>
  <c r="J499" i="5"/>
  <c r="K499" i="5"/>
  <c r="L499" i="5"/>
  <c r="S499" i="5"/>
  <c r="O500" i="5"/>
  <c r="N500" i="5"/>
  <c r="R500" i="5"/>
  <c r="M500" i="5"/>
  <c r="E500" i="5"/>
  <c r="AH500" i="5" s="1"/>
  <c r="F500" i="5"/>
  <c r="G500" i="5"/>
  <c r="I500" i="5"/>
  <c r="J500" i="5"/>
  <c r="K500" i="5"/>
  <c r="L500" i="5"/>
  <c r="S500" i="5"/>
  <c r="O501" i="5"/>
  <c r="N501" i="5"/>
  <c r="R501" i="5"/>
  <c r="M501" i="5"/>
  <c r="E501" i="5"/>
  <c r="AH501" i="5" s="1"/>
  <c r="F501" i="5"/>
  <c r="G501" i="5"/>
  <c r="I501" i="5"/>
  <c r="J501" i="5"/>
  <c r="K501" i="5"/>
  <c r="L501" i="5"/>
  <c r="S501" i="5"/>
  <c r="O502" i="5"/>
  <c r="N502" i="5"/>
  <c r="R502" i="5"/>
  <c r="M502" i="5"/>
  <c r="E502" i="5"/>
  <c r="AH502" i="5" s="1"/>
  <c r="F502" i="5"/>
  <c r="G502" i="5"/>
  <c r="I502" i="5"/>
  <c r="J502" i="5"/>
  <c r="K502" i="5"/>
  <c r="L502" i="5"/>
  <c r="S502" i="5"/>
  <c r="O503" i="5"/>
  <c r="N503" i="5"/>
  <c r="R503" i="5"/>
  <c r="M503" i="5"/>
  <c r="E503" i="5"/>
  <c r="AH503" i="5" s="1"/>
  <c r="F503" i="5"/>
  <c r="G503" i="5"/>
  <c r="I503" i="5"/>
  <c r="J503" i="5"/>
  <c r="K503" i="5"/>
  <c r="L503" i="5"/>
  <c r="S503" i="5"/>
  <c r="O504" i="5"/>
  <c r="N504" i="5"/>
  <c r="R504" i="5"/>
  <c r="M504" i="5"/>
  <c r="E504" i="5"/>
  <c r="AH504" i="5" s="1"/>
  <c r="F504" i="5"/>
  <c r="G504" i="5"/>
  <c r="I504" i="5"/>
  <c r="J504" i="5"/>
  <c r="K504" i="5"/>
  <c r="L504" i="5"/>
  <c r="S504" i="5"/>
  <c r="O505" i="5"/>
  <c r="N505" i="5"/>
  <c r="R505" i="5"/>
  <c r="M505" i="5"/>
  <c r="E505" i="5"/>
  <c r="AH505" i="5" s="1"/>
  <c r="F505" i="5"/>
  <c r="G505" i="5"/>
  <c r="I505" i="5"/>
  <c r="J505" i="5"/>
  <c r="K505" i="5"/>
  <c r="L505" i="5"/>
  <c r="S505" i="5"/>
  <c r="O506" i="5"/>
  <c r="N506" i="5"/>
  <c r="R506" i="5"/>
  <c r="M506" i="5"/>
  <c r="E506" i="5"/>
  <c r="AH506" i="5" s="1"/>
  <c r="F506" i="5"/>
  <c r="G506" i="5"/>
  <c r="I506" i="5"/>
  <c r="J506" i="5"/>
  <c r="K506" i="5"/>
  <c r="L506" i="5"/>
  <c r="S506" i="5"/>
  <c r="O507" i="5"/>
  <c r="N507" i="5"/>
  <c r="R507" i="5"/>
  <c r="M507" i="5"/>
  <c r="E507" i="5"/>
  <c r="AH507" i="5" s="1"/>
  <c r="F507" i="5"/>
  <c r="G507" i="5"/>
  <c r="I507" i="5"/>
  <c r="J507" i="5"/>
  <c r="K507" i="5"/>
  <c r="L507" i="5"/>
  <c r="S507" i="5"/>
  <c r="O508" i="5"/>
  <c r="N508" i="5"/>
  <c r="R508" i="5"/>
  <c r="M508" i="5"/>
  <c r="E508" i="5"/>
  <c r="AH508" i="5" s="1"/>
  <c r="F508" i="5"/>
  <c r="G508" i="5"/>
  <c r="I508" i="5"/>
  <c r="J508" i="5"/>
  <c r="K508" i="5"/>
  <c r="L508" i="5"/>
  <c r="S508" i="5"/>
  <c r="O509" i="5"/>
  <c r="N509" i="5"/>
  <c r="R509" i="5"/>
  <c r="M509" i="5"/>
  <c r="E509" i="5"/>
  <c r="AH509" i="5" s="1"/>
  <c r="F509" i="5"/>
  <c r="G509" i="5"/>
  <c r="I509" i="5"/>
  <c r="J509" i="5"/>
  <c r="K509" i="5"/>
  <c r="L509" i="5"/>
  <c r="S509" i="5"/>
  <c r="O510" i="5"/>
  <c r="N510" i="5"/>
  <c r="R510" i="5"/>
  <c r="M510" i="5"/>
  <c r="E510" i="5"/>
  <c r="AH510" i="5" s="1"/>
  <c r="F510" i="5"/>
  <c r="G510" i="5"/>
  <c r="I510" i="5"/>
  <c r="J510" i="5"/>
  <c r="K510" i="5"/>
  <c r="L510" i="5"/>
  <c r="S510" i="5"/>
  <c r="O511" i="5"/>
  <c r="N511" i="5"/>
  <c r="R511" i="5"/>
  <c r="M511" i="5"/>
  <c r="E511" i="5"/>
  <c r="AH511" i="5" s="1"/>
  <c r="F511" i="5"/>
  <c r="G511" i="5"/>
  <c r="I511" i="5"/>
  <c r="J511" i="5"/>
  <c r="K511" i="5"/>
  <c r="L511" i="5"/>
  <c r="S511" i="5"/>
  <c r="O512" i="5"/>
  <c r="N512" i="5"/>
  <c r="R512" i="5"/>
  <c r="M512" i="5"/>
  <c r="E512" i="5"/>
  <c r="AH512" i="5" s="1"/>
  <c r="F512" i="5"/>
  <c r="G512" i="5"/>
  <c r="I512" i="5"/>
  <c r="J512" i="5"/>
  <c r="K512" i="5"/>
  <c r="L512" i="5"/>
  <c r="S512" i="5"/>
  <c r="O513" i="5"/>
  <c r="N513" i="5"/>
  <c r="R513" i="5"/>
  <c r="M513" i="5"/>
  <c r="E513" i="5"/>
  <c r="AH513" i="5" s="1"/>
  <c r="F513" i="5"/>
  <c r="G513" i="5"/>
  <c r="I513" i="5"/>
  <c r="J513" i="5"/>
  <c r="K513" i="5"/>
  <c r="L513" i="5"/>
  <c r="S513" i="5"/>
  <c r="O514" i="5"/>
  <c r="N514" i="5"/>
  <c r="R514" i="5"/>
  <c r="M514" i="5"/>
  <c r="E514" i="5"/>
  <c r="AH514" i="5" s="1"/>
  <c r="F514" i="5"/>
  <c r="G514" i="5"/>
  <c r="I514" i="5"/>
  <c r="J514" i="5"/>
  <c r="K514" i="5"/>
  <c r="L514" i="5"/>
  <c r="S514" i="5"/>
  <c r="O515" i="5"/>
  <c r="N515" i="5"/>
  <c r="R515" i="5"/>
  <c r="M515" i="5"/>
  <c r="E515" i="5"/>
  <c r="AH515" i="5" s="1"/>
  <c r="F515" i="5"/>
  <c r="G515" i="5"/>
  <c r="I515" i="5"/>
  <c r="J515" i="5"/>
  <c r="K515" i="5"/>
  <c r="L515" i="5"/>
  <c r="S515" i="5"/>
  <c r="O516" i="5"/>
  <c r="N516" i="5"/>
  <c r="R516" i="5"/>
  <c r="M516" i="5"/>
  <c r="E516" i="5"/>
  <c r="AH516" i="5" s="1"/>
  <c r="F516" i="5"/>
  <c r="G516" i="5"/>
  <c r="I516" i="5"/>
  <c r="J516" i="5"/>
  <c r="K516" i="5"/>
  <c r="L516" i="5"/>
  <c r="S516" i="5"/>
  <c r="O517" i="5"/>
  <c r="N517" i="5"/>
  <c r="R517" i="5"/>
  <c r="M517" i="5"/>
  <c r="E517" i="5"/>
  <c r="AH517" i="5" s="1"/>
  <c r="F517" i="5"/>
  <c r="G517" i="5"/>
  <c r="I517" i="5"/>
  <c r="J517" i="5"/>
  <c r="K517" i="5"/>
  <c r="L517" i="5"/>
  <c r="S517" i="5"/>
  <c r="O518" i="5"/>
  <c r="N518" i="5"/>
  <c r="R518" i="5"/>
  <c r="M518" i="5"/>
  <c r="E518" i="5"/>
  <c r="AH518" i="5" s="1"/>
  <c r="F518" i="5"/>
  <c r="G518" i="5"/>
  <c r="I518" i="5"/>
  <c r="J518" i="5"/>
  <c r="K518" i="5"/>
  <c r="L518" i="5"/>
  <c r="S518" i="5"/>
  <c r="O519" i="5"/>
  <c r="N519" i="5"/>
  <c r="R519" i="5"/>
  <c r="M519" i="5"/>
  <c r="E519" i="5"/>
  <c r="AH519" i="5" s="1"/>
  <c r="F519" i="5"/>
  <c r="G519" i="5"/>
  <c r="I519" i="5"/>
  <c r="J519" i="5"/>
  <c r="K519" i="5"/>
  <c r="L519" i="5"/>
  <c r="S519" i="5"/>
  <c r="O520" i="5"/>
  <c r="N520" i="5"/>
  <c r="R520" i="5"/>
  <c r="M520" i="5"/>
  <c r="E520" i="5"/>
  <c r="AH520" i="5" s="1"/>
  <c r="F520" i="5"/>
  <c r="G520" i="5"/>
  <c r="I520" i="5"/>
  <c r="J520" i="5"/>
  <c r="K520" i="5"/>
  <c r="L520" i="5"/>
  <c r="S520" i="5"/>
  <c r="O521" i="5"/>
  <c r="N521" i="5"/>
  <c r="R521" i="5"/>
  <c r="M521" i="5"/>
  <c r="E521" i="5"/>
  <c r="AH521" i="5" s="1"/>
  <c r="F521" i="5"/>
  <c r="G521" i="5"/>
  <c r="I521" i="5"/>
  <c r="J521" i="5"/>
  <c r="K521" i="5"/>
  <c r="L521" i="5"/>
  <c r="S521" i="5"/>
  <c r="O522" i="5"/>
  <c r="N522" i="5"/>
  <c r="R522" i="5"/>
  <c r="M522" i="5"/>
  <c r="E522" i="5"/>
  <c r="AH522" i="5" s="1"/>
  <c r="F522" i="5"/>
  <c r="G522" i="5"/>
  <c r="I522" i="5"/>
  <c r="J522" i="5"/>
  <c r="K522" i="5"/>
  <c r="L522" i="5"/>
  <c r="S522" i="5"/>
  <c r="O523" i="5"/>
  <c r="N523" i="5"/>
  <c r="R523" i="5"/>
  <c r="M523" i="5"/>
  <c r="E523" i="5"/>
  <c r="AH523" i="5" s="1"/>
  <c r="F523" i="5"/>
  <c r="G523" i="5"/>
  <c r="I523" i="5"/>
  <c r="J523" i="5"/>
  <c r="K523" i="5"/>
  <c r="L523" i="5"/>
  <c r="S523" i="5"/>
  <c r="O524" i="5"/>
  <c r="N524" i="5"/>
  <c r="R524" i="5"/>
  <c r="M524" i="5"/>
  <c r="E524" i="5"/>
  <c r="AH524" i="5" s="1"/>
  <c r="F524" i="5"/>
  <c r="G524" i="5"/>
  <c r="I524" i="5"/>
  <c r="J524" i="5"/>
  <c r="K524" i="5"/>
  <c r="L524" i="5"/>
  <c r="S524" i="5"/>
  <c r="O525" i="5"/>
  <c r="N525" i="5"/>
  <c r="R525" i="5"/>
  <c r="M525" i="5"/>
  <c r="E525" i="5"/>
  <c r="AH525" i="5" s="1"/>
  <c r="F525" i="5"/>
  <c r="G525" i="5"/>
  <c r="I525" i="5"/>
  <c r="J525" i="5"/>
  <c r="K525" i="5"/>
  <c r="L525" i="5"/>
  <c r="S525" i="5"/>
  <c r="O526" i="5"/>
  <c r="N526" i="5"/>
  <c r="R526" i="5"/>
  <c r="M526" i="5"/>
  <c r="E526" i="5"/>
  <c r="AH526" i="5" s="1"/>
  <c r="F526" i="5"/>
  <c r="G526" i="5"/>
  <c r="I526" i="5"/>
  <c r="J526" i="5"/>
  <c r="K526" i="5"/>
  <c r="L526" i="5"/>
  <c r="S526" i="5"/>
  <c r="O527" i="5"/>
  <c r="N527" i="5"/>
  <c r="R527" i="5"/>
  <c r="M527" i="5"/>
  <c r="E527" i="5"/>
  <c r="AH527" i="5" s="1"/>
  <c r="F527" i="5"/>
  <c r="G527" i="5"/>
  <c r="I527" i="5"/>
  <c r="J527" i="5"/>
  <c r="K527" i="5"/>
  <c r="L527" i="5"/>
  <c r="S527" i="5"/>
  <c r="O528" i="5"/>
  <c r="N528" i="5"/>
  <c r="R528" i="5"/>
  <c r="M528" i="5"/>
  <c r="E528" i="5"/>
  <c r="AH528" i="5" s="1"/>
  <c r="F528" i="5"/>
  <c r="G528" i="5"/>
  <c r="I528" i="5"/>
  <c r="J528" i="5"/>
  <c r="K528" i="5"/>
  <c r="L528" i="5"/>
  <c r="S528" i="5"/>
  <c r="O529" i="5"/>
  <c r="N529" i="5"/>
  <c r="R529" i="5"/>
  <c r="M529" i="5"/>
  <c r="E529" i="5"/>
  <c r="AH529" i="5" s="1"/>
  <c r="F529" i="5"/>
  <c r="G529" i="5"/>
  <c r="I529" i="5"/>
  <c r="J529" i="5"/>
  <c r="K529" i="5"/>
  <c r="L529" i="5"/>
  <c r="S529" i="5"/>
  <c r="O530" i="5"/>
  <c r="N530" i="5"/>
  <c r="R530" i="5"/>
  <c r="M530" i="5"/>
  <c r="E530" i="5"/>
  <c r="AH530" i="5" s="1"/>
  <c r="F530" i="5"/>
  <c r="G530" i="5"/>
  <c r="I530" i="5"/>
  <c r="J530" i="5"/>
  <c r="K530" i="5"/>
  <c r="L530" i="5"/>
  <c r="S530" i="5"/>
  <c r="O531" i="5"/>
  <c r="N531" i="5"/>
  <c r="R531" i="5"/>
  <c r="M531" i="5"/>
  <c r="E531" i="5"/>
  <c r="AH531" i="5" s="1"/>
  <c r="F531" i="5"/>
  <c r="G531" i="5"/>
  <c r="I531" i="5"/>
  <c r="J531" i="5"/>
  <c r="K531" i="5"/>
  <c r="L531" i="5"/>
  <c r="S531" i="5"/>
  <c r="O532" i="5"/>
  <c r="N532" i="5"/>
  <c r="R532" i="5"/>
  <c r="M532" i="5"/>
  <c r="E532" i="5"/>
  <c r="AH532" i="5" s="1"/>
  <c r="F532" i="5"/>
  <c r="G532" i="5"/>
  <c r="I532" i="5"/>
  <c r="J532" i="5"/>
  <c r="K532" i="5"/>
  <c r="L532" i="5"/>
  <c r="S532" i="5"/>
  <c r="O533" i="5"/>
  <c r="N533" i="5"/>
  <c r="R533" i="5"/>
  <c r="M533" i="5"/>
  <c r="E533" i="5"/>
  <c r="AH533" i="5" s="1"/>
  <c r="F533" i="5"/>
  <c r="G533" i="5"/>
  <c r="I533" i="5"/>
  <c r="J533" i="5"/>
  <c r="K533" i="5"/>
  <c r="L533" i="5"/>
  <c r="S533" i="5"/>
  <c r="O534" i="5"/>
  <c r="N534" i="5"/>
  <c r="R534" i="5"/>
  <c r="M534" i="5"/>
  <c r="E534" i="5"/>
  <c r="AH534" i="5" s="1"/>
  <c r="F534" i="5"/>
  <c r="G534" i="5"/>
  <c r="I534" i="5"/>
  <c r="J534" i="5"/>
  <c r="K534" i="5"/>
  <c r="L534" i="5"/>
  <c r="S534" i="5"/>
  <c r="O535" i="5"/>
  <c r="N535" i="5"/>
  <c r="R535" i="5"/>
  <c r="M535" i="5"/>
  <c r="E535" i="5"/>
  <c r="AH535" i="5" s="1"/>
  <c r="F535" i="5"/>
  <c r="G535" i="5"/>
  <c r="I535" i="5"/>
  <c r="J535" i="5"/>
  <c r="K535" i="5"/>
  <c r="L535" i="5"/>
  <c r="S535" i="5"/>
  <c r="O536" i="5"/>
  <c r="N536" i="5"/>
  <c r="R536" i="5"/>
  <c r="M536" i="5"/>
  <c r="E536" i="5"/>
  <c r="AH536" i="5" s="1"/>
  <c r="F536" i="5"/>
  <c r="G536" i="5"/>
  <c r="I536" i="5"/>
  <c r="J536" i="5"/>
  <c r="K536" i="5"/>
  <c r="L536" i="5"/>
  <c r="S536" i="5"/>
  <c r="O537" i="5"/>
  <c r="N537" i="5"/>
  <c r="R537" i="5"/>
  <c r="M537" i="5"/>
  <c r="E537" i="5"/>
  <c r="AH537" i="5" s="1"/>
  <c r="F537" i="5"/>
  <c r="G537" i="5"/>
  <c r="I537" i="5"/>
  <c r="J537" i="5"/>
  <c r="K537" i="5"/>
  <c r="L537" i="5"/>
  <c r="S537" i="5"/>
  <c r="O538" i="5"/>
  <c r="N538" i="5"/>
  <c r="R538" i="5"/>
  <c r="M538" i="5"/>
  <c r="E538" i="5"/>
  <c r="AH538" i="5" s="1"/>
  <c r="F538" i="5"/>
  <c r="G538" i="5"/>
  <c r="I538" i="5"/>
  <c r="J538" i="5"/>
  <c r="K538" i="5"/>
  <c r="L538" i="5"/>
  <c r="S538" i="5"/>
  <c r="O539" i="5"/>
  <c r="N539" i="5"/>
  <c r="R539" i="5"/>
  <c r="M539" i="5"/>
  <c r="E539" i="5"/>
  <c r="AH539" i="5" s="1"/>
  <c r="F539" i="5"/>
  <c r="G539" i="5"/>
  <c r="I539" i="5"/>
  <c r="J539" i="5"/>
  <c r="K539" i="5"/>
  <c r="L539" i="5"/>
  <c r="S539" i="5"/>
  <c r="O540" i="5"/>
  <c r="N540" i="5"/>
  <c r="R540" i="5"/>
  <c r="M540" i="5"/>
  <c r="E540" i="5"/>
  <c r="AH540" i="5" s="1"/>
  <c r="F540" i="5"/>
  <c r="G540" i="5"/>
  <c r="I540" i="5"/>
  <c r="J540" i="5"/>
  <c r="K540" i="5"/>
  <c r="L540" i="5"/>
  <c r="S540" i="5"/>
  <c r="O541" i="5"/>
  <c r="N541" i="5"/>
  <c r="R541" i="5"/>
  <c r="M541" i="5"/>
  <c r="E541" i="5"/>
  <c r="AH541" i="5" s="1"/>
  <c r="F541" i="5"/>
  <c r="G541" i="5"/>
  <c r="I541" i="5"/>
  <c r="J541" i="5"/>
  <c r="K541" i="5"/>
  <c r="L541" i="5"/>
  <c r="S541" i="5"/>
  <c r="O542" i="5"/>
  <c r="N542" i="5"/>
  <c r="R542" i="5"/>
  <c r="M542" i="5"/>
  <c r="E542" i="5"/>
  <c r="AH542" i="5" s="1"/>
  <c r="F542" i="5"/>
  <c r="G542" i="5"/>
  <c r="I542" i="5"/>
  <c r="J542" i="5"/>
  <c r="K542" i="5"/>
  <c r="L542" i="5"/>
  <c r="S542" i="5"/>
  <c r="O543" i="5"/>
  <c r="N543" i="5"/>
  <c r="R543" i="5"/>
  <c r="M543" i="5"/>
  <c r="E543" i="5"/>
  <c r="AH543" i="5" s="1"/>
  <c r="F543" i="5"/>
  <c r="G543" i="5"/>
  <c r="I543" i="5"/>
  <c r="J543" i="5"/>
  <c r="K543" i="5"/>
  <c r="L543" i="5"/>
  <c r="S543" i="5"/>
  <c r="O544" i="5"/>
  <c r="N544" i="5"/>
  <c r="R544" i="5"/>
  <c r="M544" i="5"/>
  <c r="E544" i="5"/>
  <c r="AH544" i="5" s="1"/>
  <c r="F544" i="5"/>
  <c r="G544" i="5"/>
  <c r="I544" i="5"/>
  <c r="J544" i="5"/>
  <c r="K544" i="5"/>
  <c r="L544" i="5"/>
  <c r="S544" i="5"/>
  <c r="O545" i="5"/>
  <c r="N545" i="5"/>
  <c r="R545" i="5"/>
  <c r="M545" i="5"/>
  <c r="E545" i="5"/>
  <c r="AH545" i="5" s="1"/>
  <c r="F545" i="5"/>
  <c r="G545" i="5"/>
  <c r="I545" i="5"/>
  <c r="J545" i="5"/>
  <c r="K545" i="5"/>
  <c r="L545" i="5"/>
  <c r="S545" i="5"/>
  <c r="O546" i="5"/>
  <c r="N546" i="5"/>
  <c r="R546" i="5"/>
  <c r="M546" i="5"/>
  <c r="E546" i="5"/>
  <c r="AH546" i="5" s="1"/>
  <c r="F546" i="5"/>
  <c r="G546" i="5"/>
  <c r="I546" i="5"/>
  <c r="J546" i="5"/>
  <c r="K546" i="5"/>
  <c r="L546" i="5"/>
  <c r="S546" i="5"/>
  <c r="O547" i="5"/>
  <c r="N547" i="5"/>
  <c r="R547" i="5"/>
  <c r="M547" i="5"/>
  <c r="E547" i="5"/>
  <c r="AH547" i="5" s="1"/>
  <c r="F547" i="5"/>
  <c r="G547" i="5"/>
  <c r="I547" i="5"/>
  <c r="J547" i="5"/>
  <c r="K547" i="5"/>
  <c r="L547" i="5"/>
  <c r="S547" i="5"/>
  <c r="O548" i="5"/>
  <c r="N548" i="5"/>
  <c r="R548" i="5"/>
  <c r="M548" i="5"/>
  <c r="E548" i="5"/>
  <c r="AH548" i="5" s="1"/>
  <c r="F548" i="5"/>
  <c r="G548" i="5"/>
  <c r="I548" i="5"/>
  <c r="J548" i="5"/>
  <c r="K548" i="5"/>
  <c r="L548" i="5"/>
  <c r="S548" i="5"/>
  <c r="O549" i="5"/>
  <c r="N549" i="5"/>
  <c r="R549" i="5"/>
  <c r="M549" i="5"/>
  <c r="E549" i="5"/>
  <c r="AH549" i="5" s="1"/>
  <c r="F549" i="5"/>
  <c r="G549" i="5"/>
  <c r="I549" i="5"/>
  <c r="J549" i="5"/>
  <c r="K549" i="5"/>
  <c r="L549" i="5"/>
  <c r="S549" i="5"/>
  <c r="O550" i="5"/>
  <c r="N550" i="5"/>
  <c r="R550" i="5"/>
  <c r="M550" i="5"/>
  <c r="E550" i="5"/>
  <c r="AH550" i="5" s="1"/>
  <c r="F550" i="5"/>
  <c r="G550" i="5"/>
  <c r="I550" i="5"/>
  <c r="J550" i="5"/>
  <c r="K550" i="5"/>
  <c r="L550" i="5"/>
  <c r="S550" i="5"/>
  <c r="O551" i="5"/>
  <c r="N551" i="5"/>
  <c r="R551" i="5"/>
  <c r="M551" i="5"/>
  <c r="E551" i="5"/>
  <c r="AH551" i="5" s="1"/>
  <c r="F551" i="5"/>
  <c r="G551" i="5"/>
  <c r="I551" i="5"/>
  <c r="J551" i="5"/>
  <c r="K551" i="5"/>
  <c r="L551" i="5"/>
  <c r="S551" i="5"/>
  <c r="O552" i="5"/>
  <c r="N552" i="5"/>
  <c r="R552" i="5"/>
  <c r="M552" i="5"/>
  <c r="E552" i="5"/>
  <c r="AH552" i="5" s="1"/>
  <c r="F552" i="5"/>
  <c r="G552" i="5"/>
  <c r="I552" i="5"/>
  <c r="J552" i="5"/>
  <c r="K552" i="5"/>
  <c r="L552" i="5"/>
  <c r="S552" i="5"/>
  <c r="O553" i="5"/>
  <c r="N553" i="5"/>
  <c r="R553" i="5"/>
  <c r="M553" i="5"/>
  <c r="E553" i="5"/>
  <c r="AH553" i="5" s="1"/>
  <c r="F553" i="5"/>
  <c r="G553" i="5"/>
  <c r="I553" i="5"/>
  <c r="J553" i="5"/>
  <c r="K553" i="5"/>
  <c r="L553" i="5"/>
  <c r="S553" i="5"/>
  <c r="O554" i="5"/>
  <c r="N554" i="5"/>
  <c r="R554" i="5"/>
  <c r="M554" i="5"/>
  <c r="E554" i="5"/>
  <c r="AH554" i="5" s="1"/>
  <c r="F554" i="5"/>
  <c r="G554" i="5"/>
  <c r="I554" i="5"/>
  <c r="J554" i="5"/>
  <c r="K554" i="5"/>
  <c r="L554" i="5"/>
  <c r="S554" i="5"/>
  <c r="O555" i="5"/>
  <c r="N555" i="5"/>
  <c r="R555" i="5"/>
  <c r="M555" i="5"/>
  <c r="E555" i="5"/>
  <c r="AH555" i="5" s="1"/>
  <c r="F555" i="5"/>
  <c r="G555" i="5"/>
  <c r="I555" i="5"/>
  <c r="J555" i="5"/>
  <c r="K555" i="5"/>
  <c r="L555" i="5"/>
  <c r="S555" i="5"/>
  <c r="O556" i="5"/>
  <c r="N556" i="5"/>
  <c r="R556" i="5"/>
  <c r="M556" i="5"/>
  <c r="E556" i="5"/>
  <c r="AH556" i="5" s="1"/>
  <c r="F556" i="5"/>
  <c r="G556" i="5"/>
  <c r="I556" i="5"/>
  <c r="J556" i="5"/>
  <c r="K556" i="5"/>
  <c r="L556" i="5"/>
  <c r="S556" i="5"/>
  <c r="O557" i="5"/>
  <c r="N557" i="5"/>
  <c r="R557" i="5"/>
  <c r="M557" i="5"/>
  <c r="E557" i="5"/>
  <c r="AH557" i="5" s="1"/>
  <c r="F557" i="5"/>
  <c r="G557" i="5"/>
  <c r="I557" i="5"/>
  <c r="J557" i="5"/>
  <c r="K557" i="5"/>
  <c r="L557" i="5"/>
  <c r="S557" i="5"/>
  <c r="O558" i="5"/>
  <c r="N558" i="5"/>
  <c r="R558" i="5"/>
  <c r="M558" i="5"/>
  <c r="E558" i="5"/>
  <c r="AH558" i="5" s="1"/>
  <c r="F558" i="5"/>
  <c r="G558" i="5"/>
  <c r="I558" i="5"/>
  <c r="J558" i="5"/>
  <c r="K558" i="5"/>
  <c r="L558" i="5"/>
  <c r="S558" i="5"/>
  <c r="O559" i="5"/>
  <c r="N559" i="5"/>
  <c r="R559" i="5"/>
  <c r="M559" i="5"/>
  <c r="E559" i="5"/>
  <c r="AH559" i="5" s="1"/>
  <c r="F559" i="5"/>
  <c r="G559" i="5"/>
  <c r="I559" i="5"/>
  <c r="J559" i="5"/>
  <c r="K559" i="5"/>
  <c r="L559" i="5"/>
  <c r="S559" i="5"/>
  <c r="O560" i="5"/>
  <c r="N560" i="5"/>
  <c r="R560" i="5"/>
  <c r="M560" i="5"/>
  <c r="E560" i="5"/>
  <c r="AH560" i="5" s="1"/>
  <c r="F560" i="5"/>
  <c r="G560" i="5"/>
  <c r="I560" i="5"/>
  <c r="J560" i="5"/>
  <c r="K560" i="5"/>
  <c r="L560" i="5"/>
  <c r="S560" i="5"/>
  <c r="O561" i="5"/>
  <c r="N561" i="5"/>
  <c r="R561" i="5"/>
  <c r="M561" i="5"/>
  <c r="E561" i="5"/>
  <c r="AH561" i="5" s="1"/>
  <c r="F561" i="5"/>
  <c r="G561" i="5"/>
  <c r="I561" i="5"/>
  <c r="J561" i="5"/>
  <c r="K561" i="5"/>
  <c r="L561" i="5"/>
  <c r="S561" i="5"/>
  <c r="O562" i="5"/>
  <c r="N562" i="5"/>
  <c r="R562" i="5"/>
  <c r="M562" i="5"/>
  <c r="E562" i="5"/>
  <c r="AH562" i="5" s="1"/>
  <c r="F562" i="5"/>
  <c r="G562" i="5"/>
  <c r="I562" i="5"/>
  <c r="J562" i="5"/>
  <c r="K562" i="5"/>
  <c r="L562" i="5"/>
  <c r="S562" i="5"/>
  <c r="O563" i="5"/>
  <c r="N563" i="5"/>
  <c r="R563" i="5"/>
  <c r="M563" i="5"/>
  <c r="E563" i="5"/>
  <c r="AH563" i="5" s="1"/>
  <c r="F563" i="5"/>
  <c r="G563" i="5"/>
  <c r="I563" i="5"/>
  <c r="J563" i="5"/>
  <c r="K563" i="5"/>
  <c r="L563" i="5"/>
  <c r="S563" i="5"/>
  <c r="O564" i="5"/>
  <c r="N564" i="5"/>
  <c r="R564" i="5"/>
  <c r="M564" i="5"/>
  <c r="E564" i="5"/>
  <c r="AH564" i="5" s="1"/>
  <c r="F564" i="5"/>
  <c r="G564" i="5"/>
  <c r="I564" i="5"/>
  <c r="J564" i="5"/>
  <c r="K564" i="5"/>
  <c r="L564" i="5"/>
  <c r="S564" i="5"/>
  <c r="O565" i="5"/>
  <c r="N565" i="5"/>
  <c r="R565" i="5"/>
  <c r="M565" i="5"/>
  <c r="E565" i="5"/>
  <c r="AH565" i="5" s="1"/>
  <c r="F565" i="5"/>
  <c r="G565" i="5"/>
  <c r="I565" i="5"/>
  <c r="J565" i="5"/>
  <c r="K565" i="5"/>
  <c r="L565" i="5"/>
  <c r="S565" i="5"/>
  <c r="O566" i="5"/>
  <c r="N566" i="5"/>
  <c r="R566" i="5"/>
  <c r="M566" i="5"/>
  <c r="E566" i="5"/>
  <c r="AH566" i="5" s="1"/>
  <c r="F566" i="5"/>
  <c r="G566" i="5"/>
  <c r="I566" i="5"/>
  <c r="J566" i="5"/>
  <c r="K566" i="5"/>
  <c r="L566" i="5"/>
  <c r="S566" i="5"/>
  <c r="O567" i="5"/>
  <c r="N567" i="5"/>
  <c r="R567" i="5"/>
  <c r="M567" i="5"/>
  <c r="E567" i="5"/>
  <c r="AH567" i="5" s="1"/>
  <c r="F567" i="5"/>
  <c r="G567" i="5"/>
  <c r="I567" i="5"/>
  <c r="J567" i="5"/>
  <c r="K567" i="5"/>
  <c r="L567" i="5"/>
  <c r="S567" i="5"/>
  <c r="O568" i="5"/>
  <c r="N568" i="5"/>
  <c r="R568" i="5"/>
  <c r="M568" i="5"/>
  <c r="E568" i="5"/>
  <c r="AH568" i="5" s="1"/>
  <c r="F568" i="5"/>
  <c r="G568" i="5"/>
  <c r="I568" i="5"/>
  <c r="J568" i="5"/>
  <c r="K568" i="5"/>
  <c r="L568" i="5"/>
  <c r="S568" i="5"/>
  <c r="O569" i="5"/>
  <c r="N569" i="5"/>
  <c r="R569" i="5"/>
  <c r="M569" i="5"/>
  <c r="E569" i="5"/>
  <c r="AH569" i="5" s="1"/>
  <c r="F569" i="5"/>
  <c r="G569" i="5"/>
  <c r="I569" i="5"/>
  <c r="J569" i="5"/>
  <c r="K569" i="5"/>
  <c r="L569" i="5"/>
  <c r="S569" i="5"/>
  <c r="O570" i="5"/>
  <c r="N570" i="5"/>
  <c r="R570" i="5"/>
  <c r="M570" i="5"/>
  <c r="E570" i="5"/>
  <c r="AH570" i="5" s="1"/>
  <c r="F570" i="5"/>
  <c r="G570" i="5"/>
  <c r="I570" i="5"/>
  <c r="J570" i="5"/>
  <c r="K570" i="5"/>
  <c r="L570" i="5"/>
  <c r="S570" i="5"/>
  <c r="O571" i="5"/>
  <c r="N571" i="5"/>
  <c r="R571" i="5"/>
  <c r="M571" i="5"/>
  <c r="E571" i="5"/>
  <c r="AH571" i="5" s="1"/>
  <c r="F571" i="5"/>
  <c r="G571" i="5"/>
  <c r="I571" i="5"/>
  <c r="J571" i="5"/>
  <c r="K571" i="5"/>
  <c r="L571" i="5"/>
  <c r="S571" i="5"/>
  <c r="O572" i="5"/>
  <c r="N572" i="5"/>
  <c r="R572" i="5"/>
  <c r="M572" i="5"/>
  <c r="E572" i="5"/>
  <c r="AH572" i="5" s="1"/>
  <c r="F572" i="5"/>
  <c r="G572" i="5"/>
  <c r="I572" i="5"/>
  <c r="J572" i="5"/>
  <c r="K572" i="5"/>
  <c r="L572" i="5"/>
  <c r="S572" i="5"/>
  <c r="O573" i="5"/>
  <c r="N573" i="5"/>
  <c r="R573" i="5"/>
  <c r="M573" i="5"/>
  <c r="E573" i="5"/>
  <c r="AH573" i="5" s="1"/>
  <c r="F573" i="5"/>
  <c r="G573" i="5"/>
  <c r="I573" i="5"/>
  <c r="J573" i="5"/>
  <c r="K573" i="5"/>
  <c r="L573" i="5"/>
  <c r="S573" i="5"/>
  <c r="O574" i="5"/>
  <c r="N574" i="5"/>
  <c r="R574" i="5"/>
  <c r="M574" i="5"/>
  <c r="E574" i="5"/>
  <c r="AH574" i="5" s="1"/>
  <c r="F574" i="5"/>
  <c r="G574" i="5"/>
  <c r="I574" i="5"/>
  <c r="J574" i="5"/>
  <c r="K574" i="5"/>
  <c r="L574" i="5"/>
  <c r="S574" i="5"/>
  <c r="O575" i="5"/>
  <c r="N575" i="5"/>
  <c r="R575" i="5"/>
  <c r="M575" i="5"/>
  <c r="E575" i="5"/>
  <c r="AH575" i="5" s="1"/>
  <c r="F575" i="5"/>
  <c r="G575" i="5"/>
  <c r="I575" i="5"/>
  <c r="J575" i="5"/>
  <c r="K575" i="5"/>
  <c r="L575" i="5"/>
  <c r="S575" i="5"/>
  <c r="O576" i="5"/>
  <c r="N576" i="5"/>
  <c r="R576" i="5"/>
  <c r="M576" i="5"/>
  <c r="E576" i="5"/>
  <c r="AH576" i="5" s="1"/>
  <c r="F576" i="5"/>
  <c r="G576" i="5"/>
  <c r="I576" i="5"/>
  <c r="J576" i="5"/>
  <c r="K576" i="5"/>
  <c r="L576" i="5"/>
  <c r="S576" i="5"/>
  <c r="O577" i="5"/>
  <c r="N577" i="5"/>
  <c r="R577" i="5"/>
  <c r="M577" i="5"/>
  <c r="E577" i="5"/>
  <c r="AH577" i="5" s="1"/>
  <c r="F577" i="5"/>
  <c r="G577" i="5"/>
  <c r="I577" i="5"/>
  <c r="J577" i="5"/>
  <c r="K577" i="5"/>
  <c r="L577" i="5"/>
  <c r="S577" i="5"/>
  <c r="O578" i="5"/>
  <c r="N578" i="5"/>
  <c r="R578" i="5"/>
  <c r="M578" i="5"/>
  <c r="E578" i="5"/>
  <c r="AH578" i="5" s="1"/>
  <c r="F578" i="5"/>
  <c r="G578" i="5"/>
  <c r="I578" i="5"/>
  <c r="J578" i="5"/>
  <c r="K578" i="5"/>
  <c r="L578" i="5"/>
  <c r="S578" i="5"/>
  <c r="O579" i="5"/>
  <c r="N579" i="5"/>
  <c r="R579" i="5"/>
  <c r="M579" i="5"/>
  <c r="E579" i="5"/>
  <c r="AH579" i="5" s="1"/>
  <c r="F579" i="5"/>
  <c r="G579" i="5"/>
  <c r="I579" i="5"/>
  <c r="J579" i="5"/>
  <c r="K579" i="5"/>
  <c r="L579" i="5"/>
  <c r="S579" i="5"/>
  <c r="O580" i="5"/>
  <c r="N580" i="5"/>
  <c r="R580" i="5"/>
  <c r="M580" i="5"/>
  <c r="E580" i="5"/>
  <c r="AH580" i="5" s="1"/>
  <c r="F580" i="5"/>
  <c r="G580" i="5"/>
  <c r="I580" i="5"/>
  <c r="J580" i="5"/>
  <c r="K580" i="5"/>
  <c r="L580" i="5"/>
  <c r="S580" i="5"/>
  <c r="O581" i="5"/>
  <c r="N581" i="5"/>
  <c r="R581" i="5"/>
  <c r="M581" i="5"/>
  <c r="E581" i="5"/>
  <c r="AH581" i="5" s="1"/>
  <c r="F581" i="5"/>
  <c r="G581" i="5"/>
  <c r="I581" i="5"/>
  <c r="J581" i="5"/>
  <c r="K581" i="5"/>
  <c r="L581" i="5"/>
  <c r="S581" i="5"/>
  <c r="O582" i="5"/>
  <c r="N582" i="5"/>
  <c r="R582" i="5"/>
  <c r="M582" i="5"/>
  <c r="E582" i="5"/>
  <c r="AH582" i="5" s="1"/>
  <c r="F582" i="5"/>
  <c r="G582" i="5"/>
  <c r="I582" i="5"/>
  <c r="J582" i="5"/>
  <c r="K582" i="5"/>
  <c r="L582" i="5"/>
  <c r="S582" i="5"/>
  <c r="O583" i="5"/>
  <c r="N583" i="5"/>
  <c r="R583" i="5"/>
  <c r="M583" i="5"/>
  <c r="E583" i="5"/>
  <c r="AH583" i="5" s="1"/>
  <c r="F583" i="5"/>
  <c r="G583" i="5"/>
  <c r="I583" i="5"/>
  <c r="J583" i="5"/>
  <c r="K583" i="5"/>
  <c r="L583" i="5"/>
  <c r="S583" i="5"/>
  <c r="O584" i="5"/>
  <c r="N584" i="5"/>
  <c r="R584" i="5"/>
  <c r="M584" i="5"/>
  <c r="E584" i="5"/>
  <c r="AH584" i="5" s="1"/>
  <c r="F584" i="5"/>
  <c r="G584" i="5"/>
  <c r="I584" i="5"/>
  <c r="J584" i="5"/>
  <c r="K584" i="5"/>
  <c r="L584" i="5"/>
  <c r="S584" i="5"/>
  <c r="O585" i="5"/>
  <c r="N585" i="5"/>
  <c r="R585" i="5"/>
  <c r="M585" i="5"/>
  <c r="E585" i="5"/>
  <c r="AH585" i="5" s="1"/>
  <c r="F585" i="5"/>
  <c r="G585" i="5"/>
  <c r="I585" i="5"/>
  <c r="J585" i="5"/>
  <c r="K585" i="5"/>
  <c r="L585" i="5"/>
  <c r="S585" i="5"/>
  <c r="O586" i="5"/>
  <c r="N586" i="5"/>
  <c r="R586" i="5"/>
  <c r="M586" i="5"/>
  <c r="E586" i="5"/>
  <c r="AH586" i="5" s="1"/>
  <c r="F586" i="5"/>
  <c r="G586" i="5"/>
  <c r="I586" i="5"/>
  <c r="J586" i="5"/>
  <c r="K586" i="5"/>
  <c r="L586" i="5"/>
  <c r="S586" i="5"/>
  <c r="O587" i="5"/>
  <c r="N587" i="5"/>
  <c r="R587" i="5"/>
  <c r="M587" i="5"/>
  <c r="E587" i="5"/>
  <c r="AH587" i="5" s="1"/>
  <c r="F587" i="5"/>
  <c r="G587" i="5"/>
  <c r="I587" i="5"/>
  <c r="J587" i="5"/>
  <c r="K587" i="5"/>
  <c r="L587" i="5"/>
  <c r="S587" i="5"/>
  <c r="O588" i="5"/>
  <c r="N588" i="5"/>
  <c r="R588" i="5"/>
  <c r="M588" i="5"/>
  <c r="E588" i="5"/>
  <c r="AH588" i="5" s="1"/>
  <c r="F588" i="5"/>
  <c r="G588" i="5"/>
  <c r="I588" i="5"/>
  <c r="J588" i="5"/>
  <c r="K588" i="5"/>
  <c r="L588" i="5"/>
  <c r="S588" i="5"/>
  <c r="O589" i="5"/>
  <c r="N589" i="5"/>
  <c r="R589" i="5"/>
  <c r="M589" i="5"/>
  <c r="E589" i="5"/>
  <c r="AH589" i="5" s="1"/>
  <c r="F589" i="5"/>
  <c r="G589" i="5"/>
  <c r="I589" i="5"/>
  <c r="J589" i="5"/>
  <c r="K589" i="5"/>
  <c r="L589" i="5"/>
  <c r="S589" i="5"/>
  <c r="O590" i="5"/>
  <c r="N590" i="5"/>
  <c r="R590" i="5"/>
  <c r="M590" i="5"/>
  <c r="E590" i="5"/>
  <c r="AH590" i="5" s="1"/>
  <c r="F590" i="5"/>
  <c r="G590" i="5"/>
  <c r="I590" i="5"/>
  <c r="J590" i="5"/>
  <c r="K590" i="5"/>
  <c r="L590" i="5"/>
  <c r="S590" i="5"/>
  <c r="O591" i="5"/>
  <c r="N591" i="5"/>
  <c r="R591" i="5"/>
  <c r="M591" i="5"/>
  <c r="E591" i="5"/>
  <c r="AH591" i="5" s="1"/>
  <c r="F591" i="5"/>
  <c r="G591" i="5"/>
  <c r="I591" i="5"/>
  <c r="J591" i="5"/>
  <c r="K591" i="5"/>
  <c r="L591" i="5"/>
  <c r="S591" i="5"/>
  <c r="O592" i="5"/>
  <c r="N592" i="5"/>
  <c r="R592" i="5"/>
  <c r="M592" i="5"/>
  <c r="E592" i="5"/>
  <c r="AH592" i="5" s="1"/>
  <c r="F592" i="5"/>
  <c r="G592" i="5"/>
  <c r="I592" i="5"/>
  <c r="J592" i="5"/>
  <c r="K592" i="5"/>
  <c r="L592" i="5"/>
  <c r="S592" i="5"/>
  <c r="O593" i="5"/>
  <c r="N593" i="5"/>
  <c r="R593" i="5"/>
  <c r="M593" i="5"/>
  <c r="E593" i="5"/>
  <c r="AH593" i="5" s="1"/>
  <c r="F593" i="5"/>
  <c r="G593" i="5"/>
  <c r="I593" i="5"/>
  <c r="J593" i="5"/>
  <c r="K593" i="5"/>
  <c r="L593" i="5"/>
  <c r="S593" i="5"/>
  <c r="O594" i="5"/>
  <c r="N594" i="5"/>
  <c r="R594" i="5"/>
  <c r="M594" i="5"/>
  <c r="E594" i="5"/>
  <c r="AH594" i="5" s="1"/>
  <c r="F594" i="5"/>
  <c r="G594" i="5"/>
  <c r="I594" i="5"/>
  <c r="J594" i="5"/>
  <c r="K594" i="5"/>
  <c r="L594" i="5"/>
  <c r="S594" i="5"/>
  <c r="O595" i="5"/>
  <c r="N595" i="5"/>
  <c r="R595" i="5"/>
  <c r="M595" i="5"/>
  <c r="E595" i="5"/>
  <c r="AH595" i="5" s="1"/>
  <c r="F595" i="5"/>
  <c r="G595" i="5"/>
  <c r="I595" i="5"/>
  <c r="J595" i="5"/>
  <c r="K595" i="5"/>
  <c r="L595" i="5"/>
  <c r="S595" i="5"/>
  <c r="O596" i="5"/>
  <c r="N596" i="5"/>
  <c r="R596" i="5"/>
  <c r="M596" i="5"/>
  <c r="E596" i="5"/>
  <c r="AH596" i="5" s="1"/>
  <c r="F596" i="5"/>
  <c r="G596" i="5"/>
  <c r="I596" i="5"/>
  <c r="J596" i="5"/>
  <c r="K596" i="5"/>
  <c r="L596" i="5"/>
  <c r="S596" i="5"/>
  <c r="O597" i="5"/>
  <c r="N597" i="5"/>
  <c r="R597" i="5"/>
  <c r="M597" i="5"/>
  <c r="E597" i="5"/>
  <c r="AH597" i="5" s="1"/>
  <c r="F597" i="5"/>
  <c r="G597" i="5"/>
  <c r="I597" i="5"/>
  <c r="J597" i="5"/>
  <c r="K597" i="5"/>
  <c r="L597" i="5"/>
  <c r="S597" i="5"/>
  <c r="O598" i="5"/>
  <c r="N598" i="5"/>
  <c r="R598" i="5"/>
  <c r="M598" i="5"/>
  <c r="E598" i="5"/>
  <c r="AH598" i="5" s="1"/>
  <c r="F598" i="5"/>
  <c r="G598" i="5"/>
  <c r="I598" i="5"/>
  <c r="J598" i="5"/>
  <c r="K598" i="5"/>
  <c r="L598" i="5"/>
  <c r="S598" i="5"/>
  <c r="O599" i="5"/>
  <c r="N599" i="5"/>
  <c r="R599" i="5"/>
  <c r="M599" i="5"/>
  <c r="E599" i="5"/>
  <c r="AH599" i="5" s="1"/>
  <c r="F599" i="5"/>
  <c r="G599" i="5"/>
  <c r="I599" i="5"/>
  <c r="J599" i="5"/>
  <c r="K599" i="5"/>
  <c r="L599" i="5"/>
  <c r="S599" i="5"/>
  <c r="O600" i="5"/>
  <c r="N600" i="5"/>
  <c r="R600" i="5"/>
  <c r="M600" i="5"/>
  <c r="E600" i="5"/>
  <c r="AH600" i="5" s="1"/>
  <c r="F600" i="5"/>
  <c r="G600" i="5"/>
  <c r="I600" i="5"/>
  <c r="J600" i="5"/>
  <c r="K600" i="5"/>
  <c r="L600" i="5"/>
  <c r="S600" i="5"/>
  <c r="O601" i="5"/>
  <c r="N601" i="5"/>
  <c r="R601" i="5"/>
  <c r="M601" i="5"/>
  <c r="E601" i="5"/>
  <c r="AH601" i="5" s="1"/>
  <c r="F601" i="5"/>
  <c r="G601" i="5"/>
  <c r="I601" i="5"/>
  <c r="J601" i="5"/>
  <c r="K601" i="5"/>
  <c r="L601" i="5"/>
  <c r="S601" i="5"/>
  <c r="O602" i="5"/>
  <c r="N602" i="5"/>
  <c r="R602" i="5"/>
  <c r="M602" i="5"/>
  <c r="E602" i="5"/>
  <c r="AH602" i="5" s="1"/>
  <c r="F602" i="5"/>
  <c r="G602" i="5"/>
  <c r="I602" i="5"/>
  <c r="J602" i="5"/>
  <c r="K602" i="5"/>
  <c r="L602" i="5"/>
  <c r="S602" i="5"/>
  <c r="O603" i="5"/>
  <c r="N603" i="5"/>
  <c r="R603" i="5"/>
  <c r="M603" i="5"/>
  <c r="E603" i="5"/>
  <c r="AH603" i="5" s="1"/>
  <c r="F603" i="5"/>
  <c r="G603" i="5"/>
  <c r="I603" i="5"/>
  <c r="J603" i="5"/>
  <c r="K603" i="5"/>
  <c r="L603" i="5"/>
  <c r="S603" i="5"/>
  <c r="O604" i="5"/>
  <c r="N604" i="5"/>
  <c r="R604" i="5"/>
  <c r="M604" i="5"/>
  <c r="E604" i="5"/>
  <c r="AH604" i="5" s="1"/>
  <c r="F604" i="5"/>
  <c r="G604" i="5"/>
  <c r="I604" i="5"/>
  <c r="J604" i="5"/>
  <c r="K604" i="5"/>
  <c r="L604" i="5"/>
  <c r="S604" i="5"/>
  <c r="O605" i="5"/>
  <c r="N605" i="5"/>
  <c r="R605" i="5"/>
  <c r="M605" i="5"/>
  <c r="E605" i="5"/>
  <c r="AH605" i="5" s="1"/>
  <c r="F605" i="5"/>
  <c r="G605" i="5"/>
  <c r="I605" i="5"/>
  <c r="J605" i="5"/>
  <c r="K605" i="5"/>
  <c r="L605" i="5"/>
  <c r="S605" i="5"/>
  <c r="O606" i="5"/>
  <c r="N606" i="5"/>
  <c r="R606" i="5"/>
  <c r="M606" i="5"/>
  <c r="E606" i="5"/>
  <c r="AH606" i="5" s="1"/>
  <c r="F606" i="5"/>
  <c r="G606" i="5"/>
  <c r="I606" i="5"/>
  <c r="J606" i="5"/>
  <c r="K606" i="5"/>
  <c r="L606" i="5"/>
  <c r="S606" i="5"/>
  <c r="O607" i="5"/>
  <c r="N607" i="5"/>
  <c r="R607" i="5"/>
  <c r="M607" i="5"/>
  <c r="E607" i="5"/>
  <c r="AH607" i="5" s="1"/>
  <c r="F607" i="5"/>
  <c r="G607" i="5"/>
  <c r="I607" i="5"/>
  <c r="J607" i="5"/>
  <c r="K607" i="5"/>
  <c r="L607" i="5"/>
  <c r="S607" i="5"/>
  <c r="O608" i="5"/>
  <c r="N608" i="5"/>
  <c r="R608" i="5"/>
  <c r="M608" i="5"/>
  <c r="E608" i="5"/>
  <c r="AH608" i="5" s="1"/>
  <c r="F608" i="5"/>
  <c r="G608" i="5"/>
  <c r="I608" i="5"/>
  <c r="J608" i="5"/>
  <c r="K608" i="5"/>
  <c r="L608" i="5"/>
  <c r="S608" i="5"/>
  <c r="O609" i="5"/>
  <c r="N609" i="5"/>
  <c r="R609" i="5"/>
  <c r="M609" i="5"/>
  <c r="E609" i="5"/>
  <c r="AH609" i="5" s="1"/>
  <c r="F609" i="5"/>
  <c r="G609" i="5"/>
  <c r="I609" i="5"/>
  <c r="J609" i="5"/>
  <c r="K609" i="5"/>
  <c r="L609" i="5"/>
  <c r="S609" i="5"/>
  <c r="O610" i="5"/>
  <c r="N610" i="5"/>
  <c r="R610" i="5"/>
  <c r="M610" i="5"/>
  <c r="E610" i="5"/>
  <c r="AH610" i="5" s="1"/>
  <c r="F610" i="5"/>
  <c r="G610" i="5"/>
  <c r="I610" i="5"/>
  <c r="J610" i="5"/>
  <c r="K610" i="5"/>
  <c r="L610" i="5"/>
  <c r="S610" i="5"/>
  <c r="O611" i="5"/>
  <c r="N611" i="5"/>
  <c r="R611" i="5"/>
  <c r="M611" i="5"/>
  <c r="E611" i="5"/>
  <c r="AH611" i="5" s="1"/>
  <c r="F611" i="5"/>
  <c r="G611" i="5"/>
  <c r="I611" i="5"/>
  <c r="J611" i="5"/>
  <c r="K611" i="5"/>
  <c r="L611" i="5"/>
  <c r="S611" i="5"/>
  <c r="O612" i="5"/>
  <c r="N612" i="5"/>
  <c r="R612" i="5"/>
  <c r="M612" i="5"/>
  <c r="E612" i="5"/>
  <c r="AH612" i="5" s="1"/>
  <c r="F612" i="5"/>
  <c r="G612" i="5"/>
  <c r="I612" i="5"/>
  <c r="J612" i="5"/>
  <c r="K612" i="5"/>
  <c r="L612" i="5"/>
  <c r="S612" i="5"/>
  <c r="O613" i="5"/>
  <c r="N613" i="5"/>
  <c r="R613" i="5"/>
  <c r="M613" i="5"/>
  <c r="E613" i="5"/>
  <c r="AH613" i="5" s="1"/>
  <c r="F613" i="5"/>
  <c r="G613" i="5"/>
  <c r="I613" i="5"/>
  <c r="J613" i="5"/>
  <c r="K613" i="5"/>
  <c r="L613" i="5"/>
  <c r="S613" i="5"/>
  <c r="O614" i="5"/>
  <c r="N614" i="5"/>
  <c r="R614" i="5"/>
  <c r="M614" i="5"/>
  <c r="E614" i="5"/>
  <c r="AH614" i="5" s="1"/>
  <c r="F614" i="5"/>
  <c r="G614" i="5"/>
  <c r="I614" i="5"/>
  <c r="J614" i="5"/>
  <c r="K614" i="5"/>
  <c r="L614" i="5"/>
  <c r="S614" i="5"/>
  <c r="O615" i="5"/>
  <c r="N615" i="5"/>
  <c r="R615" i="5"/>
  <c r="M615" i="5"/>
  <c r="E615" i="5"/>
  <c r="AH615" i="5" s="1"/>
  <c r="F615" i="5"/>
  <c r="G615" i="5"/>
  <c r="I615" i="5"/>
  <c r="J615" i="5"/>
  <c r="K615" i="5"/>
  <c r="L615" i="5"/>
  <c r="S615" i="5"/>
  <c r="O616" i="5"/>
  <c r="N616" i="5"/>
  <c r="R616" i="5"/>
  <c r="M616" i="5"/>
  <c r="E616" i="5"/>
  <c r="AH616" i="5" s="1"/>
  <c r="F616" i="5"/>
  <c r="G616" i="5"/>
  <c r="I616" i="5"/>
  <c r="J616" i="5"/>
  <c r="K616" i="5"/>
  <c r="L616" i="5"/>
  <c r="S616" i="5"/>
  <c r="O617" i="5"/>
  <c r="N617" i="5"/>
  <c r="R617" i="5"/>
  <c r="M617" i="5"/>
  <c r="E617" i="5"/>
  <c r="AH617" i="5" s="1"/>
  <c r="F617" i="5"/>
  <c r="G617" i="5"/>
  <c r="I617" i="5"/>
  <c r="J617" i="5"/>
  <c r="K617" i="5"/>
  <c r="L617" i="5"/>
  <c r="S617" i="5"/>
  <c r="O618" i="5"/>
  <c r="N618" i="5"/>
  <c r="R618" i="5"/>
  <c r="M618" i="5"/>
  <c r="E618" i="5"/>
  <c r="AH618" i="5" s="1"/>
  <c r="F618" i="5"/>
  <c r="G618" i="5"/>
  <c r="I618" i="5"/>
  <c r="J618" i="5"/>
  <c r="K618" i="5"/>
  <c r="L618" i="5"/>
  <c r="S618" i="5"/>
  <c r="O619" i="5"/>
  <c r="N619" i="5"/>
  <c r="R619" i="5"/>
  <c r="M619" i="5"/>
  <c r="E619" i="5"/>
  <c r="AH619" i="5" s="1"/>
  <c r="F619" i="5"/>
  <c r="G619" i="5"/>
  <c r="I619" i="5"/>
  <c r="J619" i="5"/>
  <c r="K619" i="5"/>
  <c r="L619" i="5"/>
  <c r="S619" i="5"/>
  <c r="O620" i="5"/>
  <c r="N620" i="5"/>
  <c r="R620" i="5"/>
  <c r="M620" i="5"/>
  <c r="E620" i="5"/>
  <c r="AH620" i="5" s="1"/>
  <c r="F620" i="5"/>
  <c r="G620" i="5"/>
  <c r="I620" i="5"/>
  <c r="J620" i="5"/>
  <c r="K620" i="5"/>
  <c r="L620" i="5"/>
  <c r="S620" i="5"/>
  <c r="O621" i="5"/>
  <c r="N621" i="5"/>
  <c r="R621" i="5"/>
  <c r="M621" i="5"/>
  <c r="E621" i="5"/>
  <c r="AH621" i="5" s="1"/>
  <c r="F621" i="5"/>
  <c r="G621" i="5"/>
  <c r="I621" i="5"/>
  <c r="J621" i="5"/>
  <c r="K621" i="5"/>
  <c r="L621" i="5"/>
  <c r="S621" i="5"/>
  <c r="O622" i="5"/>
  <c r="N622" i="5"/>
  <c r="R622" i="5"/>
  <c r="M622" i="5"/>
  <c r="E622" i="5"/>
  <c r="AH622" i="5" s="1"/>
  <c r="F622" i="5"/>
  <c r="G622" i="5"/>
  <c r="I622" i="5"/>
  <c r="J622" i="5"/>
  <c r="K622" i="5"/>
  <c r="L622" i="5"/>
  <c r="S622" i="5"/>
  <c r="O623" i="5"/>
  <c r="N623" i="5"/>
  <c r="R623" i="5"/>
  <c r="M623" i="5"/>
  <c r="E623" i="5"/>
  <c r="AH623" i="5" s="1"/>
  <c r="F623" i="5"/>
  <c r="G623" i="5"/>
  <c r="I623" i="5"/>
  <c r="J623" i="5"/>
  <c r="K623" i="5"/>
  <c r="L623" i="5"/>
  <c r="S623" i="5"/>
  <c r="O624" i="5"/>
  <c r="N624" i="5"/>
  <c r="R624" i="5"/>
  <c r="M624" i="5"/>
  <c r="E624" i="5"/>
  <c r="AH624" i="5" s="1"/>
  <c r="F624" i="5"/>
  <c r="G624" i="5"/>
  <c r="I624" i="5"/>
  <c r="J624" i="5"/>
  <c r="K624" i="5"/>
  <c r="L624" i="5"/>
  <c r="S624" i="5"/>
  <c r="O625" i="5"/>
  <c r="N625" i="5"/>
  <c r="R625" i="5"/>
  <c r="M625" i="5"/>
  <c r="E625" i="5"/>
  <c r="AH625" i="5" s="1"/>
  <c r="F625" i="5"/>
  <c r="G625" i="5"/>
  <c r="I625" i="5"/>
  <c r="J625" i="5"/>
  <c r="K625" i="5"/>
  <c r="L625" i="5"/>
  <c r="S625" i="5"/>
  <c r="O626" i="5"/>
  <c r="N626" i="5"/>
  <c r="R626" i="5"/>
  <c r="M626" i="5"/>
  <c r="E626" i="5"/>
  <c r="AH626" i="5" s="1"/>
  <c r="F626" i="5"/>
  <c r="G626" i="5"/>
  <c r="I626" i="5"/>
  <c r="J626" i="5"/>
  <c r="K626" i="5"/>
  <c r="L626" i="5"/>
  <c r="S626" i="5"/>
  <c r="O627" i="5"/>
  <c r="N627" i="5"/>
  <c r="R627" i="5"/>
  <c r="M627" i="5"/>
  <c r="E627" i="5"/>
  <c r="AH627" i="5" s="1"/>
  <c r="F627" i="5"/>
  <c r="G627" i="5"/>
  <c r="I627" i="5"/>
  <c r="J627" i="5"/>
  <c r="K627" i="5"/>
  <c r="L627" i="5"/>
  <c r="S627" i="5"/>
  <c r="O628" i="5"/>
  <c r="N628" i="5"/>
  <c r="R628" i="5"/>
  <c r="M628" i="5"/>
  <c r="E628" i="5"/>
  <c r="AH628" i="5" s="1"/>
  <c r="F628" i="5"/>
  <c r="G628" i="5"/>
  <c r="I628" i="5"/>
  <c r="J628" i="5"/>
  <c r="K628" i="5"/>
  <c r="L628" i="5"/>
  <c r="S628" i="5"/>
  <c r="O629" i="5"/>
  <c r="N629" i="5"/>
  <c r="R629" i="5"/>
  <c r="M629" i="5"/>
  <c r="E629" i="5"/>
  <c r="AH629" i="5" s="1"/>
  <c r="F629" i="5"/>
  <c r="G629" i="5"/>
  <c r="I629" i="5"/>
  <c r="J629" i="5"/>
  <c r="K629" i="5"/>
  <c r="L629" i="5"/>
  <c r="S629" i="5"/>
  <c r="O630" i="5"/>
  <c r="N630" i="5"/>
  <c r="R630" i="5"/>
  <c r="M630" i="5"/>
  <c r="E630" i="5"/>
  <c r="AH630" i="5" s="1"/>
  <c r="F630" i="5"/>
  <c r="G630" i="5"/>
  <c r="I630" i="5"/>
  <c r="J630" i="5"/>
  <c r="K630" i="5"/>
  <c r="L630" i="5"/>
  <c r="S630" i="5"/>
  <c r="O631" i="5"/>
  <c r="N631" i="5"/>
  <c r="R631" i="5"/>
  <c r="M631" i="5"/>
  <c r="E631" i="5"/>
  <c r="AH631" i="5" s="1"/>
  <c r="F631" i="5"/>
  <c r="G631" i="5"/>
  <c r="I631" i="5"/>
  <c r="J631" i="5"/>
  <c r="K631" i="5"/>
  <c r="L631" i="5"/>
  <c r="S631" i="5"/>
  <c r="O632" i="5"/>
  <c r="N632" i="5"/>
  <c r="R632" i="5"/>
  <c r="M632" i="5"/>
  <c r="E632" i="5"/>
  <c r="AH632" i="5" s="1"/>
  <c r="F632" i="5"/>
  <c r="G632" i="5"/>
  <c r="I632" i="5"/>
  <c r="J632" i="5"/>
  <c r="K632" i="5"/>
  <c r="L632" i="5"/>
  <c r="S632" i="5"/>
  <c r="O633" i="5"/>
  <c r="N633" i="5"/>
  <c r="R633" i="5"/>
  <c r="M633" i="5"/>
  <c r="E633" i="5"/>
  <c r="AH633" i="5" s="1"/>
  <c r="F633" i="5"/>
  <c r="G633" i="5"/>
  <c r="I633" i="5"/>
  <c r="J633" i="5"/>
  <c r="K633" i="5"/>
  <c r="L633" i="5"/>
  <c r="S633" i="5"/>
  <c r="O634" i="5"/>
  <c r="N634" i="5"/>
  <c r="R634" i="5"/>
  <c r="M634" i="5"/>
  <c r="E634" i="5"/>
  <c r="AH634" i="5" s="1"/>
  <c r="F634" i="5"/>
  <c r="G634" i="5"/>
  <c r="I634" i="5"/>
  <c r="J634" i="5"/>
  <c r="K634" i="5"/>
  <c r="L634" i="5"/>
  <c r="S634" i="5"/>
  <c r="O635" i="5"/>
  <c r="N635" i="5"/>
  <c r="R635" i="5"/>
  <c r="M635" i="5"/>
  <c r="E635" i="5"/>
  <c r="AH635" i="5" s="1"/>
  <c r="F635" i="5"/>
  <c r="G635" i="5"/>
  <c r="I635" i="5"/>
  <c r="J635" i="5"/>
  <c r="K635" i="5"/>
  <c r="L635" i="5"/>
  <c r="S635" i="5"/>
  <c r="O636" i="5"/>
  <c r="N636" i="5"/>
  <c r="R636" i="5"/>
  <c r="M636" i="5"/>
  <c r="E636" i="5"/>
  <c r="AH636" i="5" s="1"/>
  <c r="F636" i="5"/>
  <c r="G636" i="5"/>
  <c r="I636" i="5"/>
  <c r="J636" i="5"/>
  <c r="K636" i="5"/>
  <c r="L636" i="5"/>
  <c r="S636" i="5"/>
  <c r="O637" i="5"/>
  <c r="N637" i="5"/>
  <c r="R637" i="5"/>
  <c r="M637" i="5"/>
  <c r="E637" i="5"/>
  <c r="AH637" i="5" s="1"/>
  <c r="F637" i="5"/>
  <c r="G637" i="5"/>
  <c r="I637" i="5"/>
  <c r="J637" i="5"/>
  <c r="K637" i="5"/>
  <c r="L637" i="5"/>
  <c r="S637" i="5"/>
  <c r="O638" i="5"/>
  <c r="N638" i="5"/>
  <c r="R638" i="5"/>
  <c r="M638" i="5"/>
  <c r="E638" i="5"/>
  <c r="AH638" i="5" s="1"/>
  <c r="F638" i="5"/>
  <c r="G638" i="5"/>
  <c r="I638" i="5"/>
  <c r="J638" i="5"/>
  <c r="K638" i="5"/>
  <c r="L638" i="5"/>
  <c r="S638" i="5"/>
  <c r="O639" i="5"/>
  <c r="N639" i="5"/>
  <c r="R639" i="5"/>
  <c r="M639" i="5"/>
  <c r="E639" i="5"/>
  <c r="AH639" i="5" s="1"/>
  <c r="F639" i="5"/>
  <c r="G639" i="5"/>
  <c r="I639" i="5"/>
  <c r="J639" i="5"/>
  <c r="K639" i="5"/>
  <c r="L639" i="5"/>
  <c r="S639" i="5"/>
  <c r="O640" i="5"/>
  <c r="N640" i="5"/>
  <c r="R640" i="5"/>
  <c r="M640" i="5"/>
  <c r="E640" i="5"/>
  <c r="AH640" i="5" s="1"/>
  <c r="F640" i="5"/>
  <c r="G640" i="5"/>
  <c r="I640" i="5"/>
  <c r="J640" i="5"/>
  <c r="K640" i="5"/>
  <c r="L640" i="5"/>
  <c r="S640" i="5"/>
  <c r="O641" i="5"/>
  <c r="N641" i="5"/>
  <c r="R641" i="5"/>
  <c r="M641" i="5"/>
  <c r="E641" i="5"/>
  <c r="AH641" i="5" s="1"/>
  <c r="F641" i="5"/>
  <c r="G641" i="5"/>
  <c r="I641" i="5"/>
  <c r="J641" i="5"/>
  <c r="K641" i="5"/>
  <c r="L641" i="5"/>
  <c r="S641" i="5"/>
  <c r="O642" i="5"/>
  <c r="N642" i="5"/>
  <c r="R642" i="5"/>
  <c r="M642" i="5"/>
  <c r="E642" i="5"/>
  <c r="AH642" i="5" s="1"/>
  <c r="F642" i="5"/>
  <c r="G642" i="5"/>
  <c r="I642" i="5"/>
  <c r="J642" i="5"/>
  <c r="K642" i="5"/>
  <c r="L642" i="5"/>
  <c r="S642" i="5"/>
  <c r="O643" i="5"/>
  <c r="N643" i="5"/>
  <c r="R643" i="5"/>
  <c r="M643" i="5"/>
  <c r="E643" i="5"/>
  <c r="AH643" i="5" s="1"/>
  <c r="F643" i="5"/>
  <c r="G643" i="5"/>
  <c r="I643" i="5"/>
  <c r="J643" i="5"/>
  <c r="K643" i="5"/>
  <c r="L643" i="5"/>
  <c r="S643" i="5"/>
  <c r="O644" i="5"/>
  <c r="N644" i="5"/>
  <c r="R644" i="5"/>
  <c r="M644" i="5"/>
  <c r="E644" i="5"/>
  <c r="AH644" i="5" s="1"/>
  <c r="F644" i="5"/>
  <c r="G644" i="5"/>
  <c r="I644" i="5"/>
  <c r="J644" i="5"/>
  <c r="K644" i="5"/>
  <c r="L644" i="5"/>
  <c r="S644" i="5"/>
  <c r="O645" i="5"/>
  <c r="N645" i="5"/>
  <c r="R645" i="5"/>
  <c r="M645" i="5"/>
  <c r="E645" i="5"/>
  <c r="AH645" i="5" s="1"/>
  <c r="F645" i="5"/>
  <c r="G645" i="5"/>
  <c r="I645" i="5"/>
  <c r="J645" i="5"/>
  <c r="K645" i="5"/>
  <c r="L645" i="5"/>
  <c r="S645" i="5"/>
  <c r="O646" i="5"/>
  <c r="N646" i="5"/>
  <c r="R646" i="5"/>
  <c r="M646" i="5"/>
  <c r="E646" i="5"/>
  <c r="AH646" i="5" s="1"/>
  <c r="F646" i="5"/>
  <c r="G646" i="5"/>
  <c r="I646" i="5"/>
  <c r="J646" i="5"/>
  <c r="K646" i="5"/>
  <c r="L646" i="5"/>
  <c r="S646" i="5"/>
  <c r="O647" i="5"/>
  <c r="N647" i="5"/>
  <c r="R647" i="5"/>
  <c r="M647" i="5"/>
  <c r="E647" i="5"/>
  <c r="AH647" i="5" s="1"/>
  <c r="F647" i="5"/>
  <c r="G647" i="5"/>
  <c r="I647" i="5"/>
  <c r="J647" i="5"/>
  <c r="K647" i="5"/>
  <c r="L647" i="5"/>
  <c r="S647" i="5"/>
  <c r="O648" i="5"/>
  <c r="N648" i="5"/>
  <c r="R648" i="5"/>
  <c r="M648" i="5"/>
  <c r="E648" i="5"/>
  <c r="AH648" i="5" s="1"/>
  <c r="F648" i="5"/>
  <c r="G648" i="5"/>
  <c r="I648" i="5"/>
  <c r="J648" i="5"/>
  <c r="K648" i="5"/>
  <c r="L648" i="5"/>
  <c r="S648" i="5"/>
  <c r="O649" i="5"/>
  <c r="N649" i="5"/>
  <c r="R649" i="5"/>
  <c r="M649" i="5"/>
  <c r="E649" i="5"/>
  <c r="AH649" i="5" s="1"/>
  <c r="F649" i="5"/>
  <c r="G649" i="5"/>
  <c r="I649" i="5"/>
  <c r="J649" i="5"/>
  <c r="K649" i="5"/>
  <c r="L649" i="5"/>
  <c r="S649" i="5"/>
  <c r="O650" i="5"/>
  <c r="N650" i="5"/>
  <c r="R650" i="5"/>
  <c r="M650" i="5"/>
  <c r="E650" i="5"/>
  <c r="AH650" i="5" s="1"/>
  <c r="F650" i="5"/>
  <c r="G650" i="5"/>
  <c r="I650" i="5"/>
  <c r="J650" i="5"/>
  <c r="K650" i="5"/>
  <c r="L650" i="5"/>
  <c r="S650" i="5"/>
  <c r="O651" i="5"/>
  <c r="N651" i="5"/>
  <c r="R651" i="5"/>
  <c r="M651" i="5"/>
  <c r="E651" i="5"/>
  <c r="AH651" i="5" s="1"/>
  <c r="F651" i="5"/>
  <c r="G651" i="5"/>
  <c r="I651" i="5"/>
  <c r="J651" i="5"/>
  <c r="K651" i="5"/>
  <c r="L651" i="5"/>
  <c r="S651" i="5"/>
  <c r="O652" i="5"/>
  <c r="N652" i="5"/>
  <c r="R652" i="5"/>
  <c r="M652" i="5"/>
  <c r="E652" i="5"/>
  <c r="AH652" i="5" s="1"/>
  <c r="F652" i="5"/>
  <c r="G652" i="5"/>
  <c r="I652" i="5"/>
  <c r="J652" i="5"/>
  <c r="K652" i="5"/>
  <c r="L652" i="5"/>
  <c r="S652" i="5"/>
  <c r="O653" i="5"/>
  <c r="N653" i="5"/>
  <c r="R653" i="5"/>
  <c r="M653" i="5"/>
  <c r="E653" i="5"/>
  <c r="AH653" i="5" s="1"/>
  <c r="F653" i="5"/>
  <c r="G653" i="5"/>
  <c r="I653" i="5"/>
  <c r="J653" i="5"/>
  <c r="K653" i="5"/>
  <c r="L653" i="5"/>
  <c r="S653" i="5"/>
  <c r="O654" i="5"/>
  <c r="N654" i="5"/>
  <c r="R654" i="5"/>
  <c r="M654" i="5"/>
  <c r="E654" i="5"/>
  <c r="AH654" i="5" s="1"/>
  <c r="F654" i="5"/>
  <c r="G654" i="5"/>
  <c r="I654" i="5"/>
  <c r="J654" i="5"/>
  <c r="K654" i="5"/>
  <c r="L654" i="5"/>
  <c r="S654" i="5"/>
  <c r="O655" i="5"/>
  <c r="N655" i="5"/>
  <c r="R655" i="5"/>
  <c r="M655" i="5"/>
  <c r="E655" i="5"/>
  <c r="AH655" i="5" s="1"/>
  <c r="F655" i="5"/>
  <c r="G655" i="5"/>
  <c r="I655" i="5"/>
  <c r="J655" i="5"/>
  <c r="K655" i="5"/>
  <c r="L655" i="5"/>
  <c r="S655" i="5"/>
  <c r="O656" i="5"/>
  <c r="N656" i="5"/>
  <c r="R656" i="5"/>
  <c r="M656" i="5"/>
  <c r="E656" i="5"/>
  <c r="AH656" i="5" s="1"/>
  <c r="F656" i="5"/>
  <c r="G656" i="5"/>
  <c r="I656" i="5"/>
  <c r="J656" i="5"/>
  <c r="K656" i="5"/>
  <c r="L656" i="5"/>
  <c r="S656" i="5"/>
  <c r="O657" i="5"/>
  <c r="N657" i="5"/>
  <c r="R657" i="5"/>
  <c r="M657" i="5"/>
  <c r="E657" i="5"/>
  <c r="AH657" i="5" s="1"/>
  <c r="F657" i="5"/>
  <c r="G657" i="5"/>
  <c r="I657" i="5"/>
  <c r="J657" i="5"/>
  <c r="K657" i="5"/>
  <c r="L657" i="5"/>
  <c r="S657" i="5"/>
  <c r="O658" i="5"/>
  <c r="N658" i="5"/>
  <c r="R658" i="5"/>
  <c r="M658" i="5"/>
  <c r="E658" i="5"/>
  <c r="AH658" i="5" s="1"/>
  <c r="F658" i="5"/>
  <c r="G658" i="5"/>
  <c r="I658" i="5"/>
  <c r="J658" i="5"/>
  <c r="K658" i="5"/>
  <c r="L658" i="5"/>
  <c r="S658" i="5"/>
  <c r="O659" i="5"/>
  <c r="N659" i="5"/>
  <c r="R659" i="5"/>
  <c r="M659" i="5"/>
  <c r="E659" i="5"/>
  <c r="AH659" i="5" s="1"/>
  <c r="F659" i="5"/>
  <c r="G659" i="5"/>
  <c r="I659" i="5"/>
  <c r="J659" i="5"/>
  <c r="K659" i="5"/>
  <c r="L659" i="5"/>
  <c r="S659" i="5"/>
  <c r="O660" i="5"/>
  <c r="N660" i="5"/>
  <c r="R660" i="5"/>
  <c r="M660" i="5"/>
  <c r="E660" i="5"/>
  <c r="AH660" i="5" s="1"/>
  <c r="F660" i="5"/>
  <c r="G660" i="5"/>
  <c r="I660" i="5"/>
  <c r="J660" i="5"/>
  <c r="K660" i="5"/>
  <c r="L660" i="5"/>
  <c r="S660" i="5"/>
  <c r="O661" i="5"/>
  <c r="N661" i="5"/>
  <c r="R661" i="5"/>
  <c r="M661" i="5"/>
  <c r="E661" i="5"/>
  <c r="AH661" i="5" s="1"/>
  <c r="F661" i="5"/>
  <c r="G661" i="5"/>
  <c r="I661" i="5"/>
  <c r="J661" i="5"/>
  <c r="K661" i="5"/>
  <c r="L661" i="5"/>
  <c r="S661" i="5"/>
  <c r="O662" i="5"/>
  <c r="N662" i="5"/>
  <c r="R662" i="5"/>
  <c r="M662" i="5"/>
  <c r="E662" i="5"/>
  <c r="AH662" i="5" s="1"/>
  <c r="F662" i="5"/>
  <c r="G662" i="5"/>
  <c r="I662" i="5"/>
  <c r="J662" i="5"/>
  <c r="K662" i="5"/>
  <c r="L662" i="5"/>
  <c r="S662" i="5"/>
  <c r="O663" i="5"/>
  <c r="N663" i="5"/>
  <c r="R663" i="5"/>
  <c r="M663" i="5"/>
  <c r="E663" i="5"/>
  <c r="AH663" i="5" s="1"/>
  <c r="F663" i="5"/>
  <c r="G663" i="5"/>
  <c r="I663" i="5"/>
  <c r="J663" i="5"/>
  <c r="K663" i="5"/>
  <c r="L663" i="5"/>
  <c r="S663" i="5"/>
  <c r="O664" i="5"/>
  <c r="N664" i="5"/>
  <c r="R664" i="5"/>
  <c r="M664" i="5"/>
  <c r="E664" i="5"/>
  <c r="AH664" i="5" s="1"/>
  <c r="F664" i="5"/>
  <c r="G664" i="5"/>
  <c r="I664" i="5"/>
  <c r="J664" i="5"/>
  <c r="K664" i="5"/>
  <c r="L664" i="5"/>
  <c r="S664" i="5"/>
  <c r="O665" i="5"/>
  <c r="N665" i="5"/>
  <c r="R665" i="5"/>
  <c r="M665" i="5"/>
  <c r="E665" i="5"/>
  <c r="AH665" i="5" s="1"/>
  <c r="F665" i="5"/>
  <c r="G665" i="5"/>
  <c r="I665" i="5"/>
  <c r="J665" i="5"/>
  <c r="K665" i="5"/>
  <c r="L665" i="5"/>
  <c r="S665" i="5"/>
  <c r="O666" i="5"/>
  <c r="N666" i="5"/>
  <c r="R666" i="5"/>
  <c r="M666" i="5"/>
  <c r="E666" i="5"/>
  <c r="AH666" i="5" s="1"/>
  <c r="F666" i="5"/>
  <c r="G666" i="5"/>
  <c r="I666" i="5"/>
  <c r="J666" i="5"/>
  <c r="K666" i="5"/>
  <c r="L666" i="5"/>
  <c r="S666" i="5"/>
  <c r="O667" i="5"/>
  <c r="N667" i="5"/>
  <c r="R667" i="5"/>
  <c r="M667" i="5"/>
  <c r="E667" i="5"/>
  <c r="AH667" i="5" s="1"/>
  <c r="F667" i="5"/>
  <c r="G667" i="5"/>
  <c r="I667" i="5"/>
  <c r="J667" i="5"/>
  <c r="K667" i="5"/>
  <c r="L667" i="5"/>
  <c r="S667" i="5"/>
  <c r="O668" i="5"/>
  <c r="N668" i="5"/>
  <c r="R668" i="5"/>
  <c r="M668" i="5"/>
  <c r="E668" i="5"/>
  <c r="AH668" i="5" s="1"/>
  <c r="F668" i="5"/>
  <c r="G668" i="5"/>
  <c r="I668" i="5"/>
  <c r="J668" i="5"/>
  <c r="K668" i="5"/>
  <c r="L668" i="5"/>
  <c r="S668" i="5"/>
  <c r="O669" i="5"/>
  <c r="N669" i="5"/>
  <c r="R669" i="5"/>
  <c r="M669" i="5"/>
  <c r="E669" i="5"/>
  <c r="AH669" i="5" s="1"/>
  <c r="F669" i="5"/>
  <c r="G669" i="5"/>
  <c r="I669" i="5"/>
  <c r="J669" i="5"/>
  <c r="K669" i="5"/>
  <c r="L669" i="5"/>
  <c r="S669" i="5"/>
  <c r="O670" i="5"/>
  <c r="N670" i="5"/>
  <c r="R670" i="5"/>
  <c r="M670" i="5"/>
  <c r="E670" i="5"/>
  <c r="AH670" i="5" s="1"/>
  <c r="F670" i="5"/>
  <c r="G670" i="5"/>
  <c r="I670" i="5"/>
  <c r="J670" i="5"/>
  <c r="K670" i="5"/>
  <c r="L670" i="5"/>
  <c r="S670" i="5"/>
  <c r="O671" i="5"/>
  <c r="N671" i="5"/>
  <c r="R671" i="5"/>
  <c r="M671" i="5"/>
  <c r="E671" i="5"/>
  <c r="AH671" i="5" s="1"/>
  <c r="F671" i="5"/>
  <c r="G671" i="5"/>
  <c r="I671" i="5"/>
  <c r="J671" i="5"/>
  <c r="K671" i="5"/>
  <c r="L671" i="5"/>
  <c r="S671" i="5"/>
  <c r="O672" i="5"/>
  <c r="N672" i="5"/>
  <c r="R672" i="5"/>
  <c r="M672" i="5"/>
  <c r="E672" i="5"/>
  <c r="AH672" i="5" s="1"/>
  <c r="F672" i="5"/>
  <c r="G672" i="5"/>
  <c r="I672" i="5"/>
  <c r="J672" i="5"/>
  <c r="K672" i="5"/>
  <c r="L672" i="5"/>
  <c r="S672" i="5"/>
  <c r="O673" i="5"/>
  <c r="N673" i="5"/>
  <c r="R673" i="5"/>
  <c r="M673" i="5"/>
  <c r="E673" i="5"/>
  <c r="AH673" i="5" s="1"/>
  <c r="F673" i="5"/>
  <c r="G673" i="5"/>
  <c r="I673" i="5"/>
  <c r="J673" i="5"/>
  <c r="K673" i="5"/>
  <c r="L673" i="5"/>
  <c r="S673" i="5"/>
  <c r="O674" i="5"/>
  <c r="N674" i="5"/>
  <c r="R674" i="5"/>
  <c r="M674" i="5"/>
  <c r="E674" i="5"/>
  <c r="AH674" i="5" s="1"/>
  <c r="F674" i="5"/>
  <c r="G674" i="5"/>
  <c r="I674" i="5"/>
  <c r="J674" i="5"/>
  <c r="K674" i="5"/>
  <c r="L674" i="5"/>
  <c r="S674" i="5"/>
  <c r="O675" i="5"/>
  <c r="N675" i="5"/>
  <c r="R675" i="5"/>
  <c r="M675" i="5"/>
  <c r="E675" i="5"/>
  <c r="AH675" i="5" s="1"/>
  <c r="F675" i="5"/>
  <c r="G675" i="5"/>
  <c r="I675" i="5"/>
  <c r="J675" i="5"/>
  <c r="K675" i="5"/>
  <c r="L675" i="5"/>
  <c r="S675" i="5"/>
  <c r="O676" i="5"/>
  <c r="N676" i="5"/>
  <c r="R676" i="5"/>
  <c r="M676" i="5"/>
  <c r="E676" i="5"/>
  <c r="AH676" i="5" s="1"/>
  <c r="F676" i="5"/>
  <c r="G676" i="5"/>
  <c r="I676" i="5"/>
  <c r="J676" i="5"/>
  <c r="K676" i="5"/>
  <c r="L676" i="5"/>
  <c r="S676" i="5"/>
  <c r="O677" i="5"/>
  <c r="N677" i="5"/>
  <c r="R677" i="5"/>
  <c r="M677" i="5"/>
  <c r="E677" i="5"/>
  <c r="AH677" i="5" s="1"/>
  <c r="F677" i="5"/>
  <c r="G677" i="5"/>
  <c r="I677" i="5"/>
  <c r="J677" i="5"/>
  <c r="K677" i="5"/>
  <c r="L677" i="5"/>
  <c r="S677" i="5"/>
  <c r="O678" i="5"/>
  <c r="N678" i="5"/>
  <c r="R678" i="5"/>
  <c r="M678" i="5"/>
  <c r="E678" i="5"/>
  <c r="AH678" i="5" s="1"/>
  <c r="F678" i="5"/>
  <c r="G678" i="5"/>
  <c r="I678" i="5"/>
  <c r="J678" i="5"/>
  <c r="K678" i="5"/>
  <c r="L678" i="5"/>
  <c r="S678" i="5"/>
  <c r="O679" i="5"/>
  <c r="N679" i="5"/>
  <c r="R679" i="5"/>
  <c r="M679" i="5"/>
  <c r="E679" i="5"/>
  <c r="AH679" i="5" s="1"/>
  <c r="F679" i="5"/>
  <c r="G679" i="5"/>
  <c r="I679" i="5"/>
  <c r="J679" i="5"/>
  <c r="K679" i="5"/>
  <c r="L679" i="5"/>
  <c r="S679" i="5"/>
  <c r="O680" i="5"/>
  <c r="N680" i="5"/>
  <c r="R680" i="5"/>
  <c r="M680" i="5"/>
  <c r="E680" i="5"/>
  <c r="AH680" i="5" s="1"/>
  <c r="F680" i="5"/>
  <c r="G680" i="5"/>
  <c r="I680" i="5"/>
  <c r="J680" i="5"/>
  <c r="K680" i="5"/>
  <c r="L680" i="5"/>
  <c r="S680" i="5"/>
  <c r="O681" i="5"/>
  <c r="N681" i="5"/>
  <c r="R681" i="5"/>
  <c r="M681" i="5"/>
  <c r="E681" i="5"/>
  <c r="AH681" i="5" s="1"/>
  <c r="F681" i="5"/>
  <c r="G681" i="5"/>
  <c r="I681" i="5"/>
  <c r="J681" i="5"/>
  <c r="K681" i="5"/>
  <c r="L681" i="5"/>
  <c r="S681" i="5"/>
  <c r="O682" i="5"/>
  <c r="N682" i="5"/>
  <c r="R682" i="5"/>
  <c r="M682" i="5"/>
  <c r="E682" i="5"/>
  <c r="AH682" i="5" s="1"/>
  <c r="F682" i="5"/>
  <c r="G682" i="5"/>
  <c r="I682" i="5"/>
  <c r="J682" i="5"/>
  <c r="K682" i="5"/>
  <c r="L682" i="5"/>
  <c r="S682" i="5"/>
  <c r="O683" i="5"/>
  <c r="N683" i="5"/>
  <c r="R683" i="5"/>
  <c r="M683" i="5"/>
  <c r="E683" i="5"/>
  <c r="AH683" i="5" s="1"/>
  <c r="F683" i="5"/>
  <c r="G683" i="5"/>
  <c r="I683" i="5"/>
  <c r="J683" i="5"/>
  <c r="K683" i="5"/>
  <c r="L683" i="5"/>
  <c r="S683" i="5"/>
  <c r="O684" i="5"/>
  <c r="N684" i="5"/>
  <c r="R684" i="5"/>
  <c r="M684" i="5"/>
  <c r="E684" i="5"/>
  <c r="AH684" i="5" s="1"/>
  <c r="F684" i="5"/>
  <c r="G684" i="5"/>
  <c r="I684" i="5"/>
  <c r="J684" i="5"/>
  <c r="K684" i="5"/>
  <c r="L684" i="5"/>
  <c r="S684" i="5"/>
  <c r="O685" i="5"/>
  <c r="N685" i="5"/>
  <c r="R685" i="5"/>
  <c r="M685" i="5"/>
  <c r="E685" i="5"/>
  <c r="AH685" i="5" s="1"/>
  <c r="F685" i="5"/>
  <c r="G685" i="5"/>
  <c r="I685" i="5"/>
  <c r="J685" i="5"/>
  <c r="K685" i="5"/>
  <c r="L685" i="5"/>
  <c r="S685" i="5"/>
  <c r="O686" i="5"/>
  <c r="N686" i="5"/>
  <c r="R686" i="5"/>
  <c r="M686" i="5"/>
  <c r="E686" i="5"/>
  <c r="AH686" i="5" s="1"/>
  <c r="F686" i="5"/>
  <c r="G686" i="5"/>
  <c r="I686" i="5"/>
  <c r="J686" i="5"/>
  <c r="K686" i="5"/>
  <c r="L686" i="5"/>
  <c r="S686" i="5"/>
  <c r="O687" i="5"/>
  <c r="N687" i="5"/>
  <c r="R687" i="5"/>
  <c r="M687" i="5"/>
  <c r="E687" i="5"/>
  <c r="AH687" i="5" s="1"/>
  <c r="F687" i="5"/>
  <c r="G687" i="5"/>
  <c r="I687" i="5"/>
  <c r="J687" i="5"/>
  <c r="K687" i="5"/>
  <c r="L687" i="5"/>
  <c r="S687" i="5"/>
  <c r="O688" i="5"/>
  <c r="N688" i="5"/>
  <c r="R688" i="5"/>
  <c r="M688" i="5"/>
  <c r="E688" i="5"/>
  <c r="AH688" i="5" s="1"/>
  <c r="F688" i="5"/>
  <c r="G688" i="5"/>
  <c r="I688" i="5"/>
  <c r="J688" i="5"/>
  <c r="K688" i="5"/>
  <c r="L688" i="5"/>
  <c r="S688" i="5"/>
  <c r="O689" i="5"/>
  <c r="N689" i="5"/>
  <c r="R689" i="5"/>
  <c r="M689" i="5"/>
  <c r="E689" i="5"/>
  <c r="AH689" i="5" s="1"/>
  <c r="F689" i="5"/>
  <c r="G689" i="5"/>
  <c r="I689" i="5"/>
  <c r="J689" i="5"/>
  <c r="K689" i="5"/>
  <c r="L689" i="5"/>
  <c r="S689" i="5"/>
  <c r="O690" i="5"/>
  <c r="N690" i="5"/>
  <c r="R690" i="5"/>
  <c r="M690" i="5"/>
  <c r="E690" i="5"/>
  <c r="AH690" i="5" s="1"/>
  <c r="F690" i="5"/>
  <c r="G690" i="5"/>
  <c r="I690" i="5"/>
  <c r="J690" i="5"/>
  <c r="K690" i="5"/>
  <c r="L690" i="5"/>
  <c r="S690" i="5"/>
  <c r="O691" i="5"/>
  <c r="N691" i="5"/>
  <c r="R691" i="5"/>
  <c r="M691" i="5"/>
  <c r="E691" i="5"/>
  <c r="AH691" i="5" s="1"/>
  <c r="F691" i="5"/>
  <c r="G691" i="5"/>
  <c r="I691" i="5"/>
  <c r="J691" i="5"/>
  <c r="K691" i="5"/>
  <c r="L691" i="5"/>
  <c r="S691" i="5"/>
  <c r="O692" i="5"/>
  <c r="N692" i="5"/>
  <c r="R692" i="5"/>
  <c r="M692" i="5"/>
  <c r="E692" i="5"/>
  <c r="AH692" i="5" s="1"/>
  <c r="F692" i="5"/>
  <c r="G692" i="5"/>
  <c r="I692" i="5"/>
  <c r="J692" i="5"/>
  <c r="K692" i="5"/>
  <c r="L692" i="5"/>
  <c r="S692" i="5"/>
  <c r="O693" i="5"/>
  <c r="N693" i="5"/>
  <c r="R693" i="5"/>
  <c r="M693" i="5"/>
  <c r="E693" i="5"/>
  <c r="AH693" i="5" s="1"/>
  <c r="F693" i="5"/>
  <c r="G693" i="5"/>
  <c r="I693" i="5"/>
  <c r="J693" i="5"/>
  <c r="K693" i="5"/>
  <c r="L693" i="5"/>
  <c r="S693" i="5"/>
  <c r="O694" i="5"/>
  <c r="N694" i="5"/>
  <c r="R694" i="5"/>
  <c r="M694" i="5"/>
  <c r="E694" i="5"/>
  <c r="AH694" i="5" s="1"/>
  <c r="F694" i="5"/>
  <c r="G694" i="5"/>
  <c r="I694" i="5"/>
  <c r="J694" i="5"/>
  <c r="K694" i="5"/>
  <c r="L694" i="5"/>
  <c r="S694" i="5"/>
  <c r="O695" i="5"/>
  <c r="N695" i="5"/>
  <c r="R695" i="5"/>
  <c r="M695" i="5"/>
  <c r="E695" i="5"/>
  <c r="AH695" i="5" s="1"/>
  <c r="F695" i="5"/>
  <c r="G695" i="5"/>
  <c r="I695" i="5"/>
  <c r="J695" i="5"/>
  <c r="K695" i="5"/>
  <c r="L695" i="5"/>
  <c r="S695" i="5"/>
  <c r="O696" i="5"/>
  <c r="N696" i="5"/>
  <c r="R696" i="5"/>
  <c r="M696" i="5"/>
  <c r="E696" i="5"/>
  <c r="AH696" i="5" s="1"/>
  <c r="F696" i="5"/>
  <c r="G696" i="5"/>
  <c r="I696" i="5"/>
  <c r="J696" i="5"/>
  <c r="K696" i="5"/>
  <c r="L696" i="5"/>
  <c r="S696" i="5"/>
  <c r="O697" i="5"/>
  <c r="N697" i="5"/>
  <c r="R697" i="5"/>
  <c r="M697" i="5"/>
  <c r="E697" i="5"/>
  <c r="AH697" i="5" s="1"/>
  <c r="F697" i="5"/>
  <c r="G697" i="5"/>
  <c r="I697" i="5"/>
  <c r="J697" i="5"/>
  <c r="K697" i="5"/>
  <c r="L697" i="5"/>
  <c r="S697" i="5"/>
  <c r="O698" i="5"/>
  <c r="N698" i="5"/>
  <c r="R698" i="5"/>
  <c r="M698" i="5"/>
  <c r="E698" i="5"/>
  <c r="AH698" i="5" s="1"/>
  <c r="F698" i="5"/>
  <c r="G698" i="5"/>
  <c r="I698" i="5"/>
  <c r="J698" i="5"/>
  <c r="K698" i="5"/>
  <c r="L698" i="5"/>
  <c r="S698" i="5"/>
  <c r="O699" i="5"/>
  <c r="N699" i="5"/>
  <c r="R699" i="5"/>
  <c r="M699" i="5"/>
  <c r="E699" i="5"/>
  <c r="AH699" i="5" s="1"/>
  <c r="F699" i="5"/>
  <c r="G699" i="5"/>
  <c r="I699" i="5"/>
  <c r="J699" i="5"/>
  <c r="K699" i="5"/>
  <c r="L699" i="5"/>
  <c r="S699" i="5"/>
  <c r="O700" i="5"/>
  <c r="N700" i="5"/>
  <c r="R700" i="5"/>
  <c r="M700" i="5"/>
  <c r="E700" i="5"/>
  <c r="AH700" i="5" s="1"/>
  <c r="F700" i="5"/>
  <c r="G700" i="5"/>
  <c r="I700" i="5"/>
  <c r="J700" i="5"/>
  <c r="K700" i="5"/>
  <c r="L700" i="5"/>
  <c r="S700" i="5"/>
  <c r="O701" i="5"/>
  <c r="N701" i="5"/>
  <c r="R701" i="5"/>
  <c r="M701" i="5"/>
  <c r="E701" i="5"/>
  <c r="AH701" i="5" s="1"/>
  <c r="F701" i="5"/>
  <c r="G701" i="5"/>
  <c r="I701" i="5"/>
  <c r="J701" i="5"/>
  <c r="K701" i="5"/>
  <c r="L701" i="5"/>
  <c r="S701" i="5"/>
  <c r="O702" i="5"/>
  <c r="N702" i="5"/>
  <c r="R702" i="5"/>
  <c r="M702" i="5"/>
  <c r="E702" i="5"/>
  <c r="AH702" i="5" s="1"/>
  <c r="F702" i="5"/>
  <c r="G702" i="5"/>
  <c r="I702" i="5"/>
  <c r="J702" i="5"/>
  <c r="K702" i="5"/>
  <c r="L702" i="5"/>
  <c r="S702" i="5"/>
  <c r="O703" i="5"/>
  <c r="N703" i="5"/>
  <c r="R703" i="5"/>
  <c r="M703" i="5"/>
  <c r="E703" i="5"/>
  <c r="AH703" i="5" s="1"/>
  <c r="F703" i="5"/>
  <c r="G703" i="5"/>
  <c r="I703" i="5"/>
  <c r="J703" i="5"/>
  <c r="K703" i="5"/>
  <c r="L703" i="5"/>
  <c r="S703" i="5"/>
  <c r="O704" i="5"/>
  <c r="N704" i="5"/>
  <c r="R704" i="5"/>
  <c r="M704" i="5"/>
  <c r="E704" i="5"/>
  <c r="AH704" i="5" s="1"/>
  <c r="F704" i="5"/>
  <c r="G704" i="5"/>
  <c r="I704" i="5"/>
  <c r="J704" i="5"/>
  <c r="K704" i="5"/>
  <c r="L704" i="5"/>
  <c r="S704" i="5"/>
  <c r="O705" i="5"/>
  <c r="N705" i="5"/>
  <c r="R705" i="5"/>
  <c r="M705" i="5"/>
  <c r="E705" i="5"/>
  <c r="AH705" i="5" s="1"/>
  <c r="F705" i="5"/>
  <c r="G705" i="5"/>
  <c r="I705" i="5"/>
  <c r="J705" i="5"/>
  <c r="K705" i="5"/>
  <c r="L705" i="5"/>
  <c r="S705" i="5"/>
  <c r="O706" i="5"/>
  <c r="N706" i="5"/>
  <c r="R706" i="5"/>
  <c r="M706" i="5"/>
  <c r="E706" i="5"/>
  <c r="AH706" i="5" s="1"/>
  <c r="F706" i="5"/>
  <c r="G706" i="5"/>
  <c r="I706" i="5"/>
  <c r="J706" i="5"/>
  <c r="K706" i="5"/>
  <c r="L706" i="5"/>
  <c r="S706" i="5"/>
  <c r="O707" i="5"/>
  <c r="N707" i="5"/>
  <c r="R707" i="5"/>
  <c r="M707" i="5"/>
  <c r="E707" i="5"/>
  <c r="AH707" i="5" s="1"/>
  <c r="F707" i="5"/>
  <c r="G707" i="5"/>
  <c r="I707" i="5"/>
  <c r="J707" i="5"/>
  <c r="K707" i="5"/>
  <c r="L707" i="5"/>
  <c r="S707" i="5"/>
  <c r="O708" i="5"/>
  <c r="N708" i="5"/>
  <c r="R708" i="5"/>
  <c r="M708" i="5"/>
  <c r="E708" i="5"/>
  <c r="AH708" i="5" s="1"/>
  <c r="F708" i="5"/>
  <c r="G708" i="5"/>
  <c r="I708" i="5"/>
  <c r="J708" i="5"/>
  <c r="K708" i="5"/>
  <c r="L708" i="5"/>
  <c r="S708" i="5"/>
  <c r="O709" i="5"/>
  <c r="N709" i="5"/>
  <c r="R709" i="5"/>
  <c r="M709" i="5"/>
  <c r="E709" i="5"/>
  <c r="AH709" i="5" s="1"/>
  <c r="F709" i="5"/>
  <c r="G709" i="5"/>
  <c r="I709" i="5"/>
  <c r="J709" i="5"/>
  <c r="K709" i="5"/>
  <c r="L709" i="5"/>
  <c r="S709" i="5"/>
  <c r="O710" i="5"/>
  <c r="N710" i="5"/>
  <c r="R710" i="5"/>
  <c r="M710" i="5"/>
  <c r="E710" i="5"/>
  <c r="AH710" i="5" s="1"/>
  <c r="F710" i="5"/>
  <c r="G710" i="5"/>
  <c r="I710" i="5"/>
  <c r="J710" i="5"/>
  <c r="K710" i="5"/>
  <c r="L710" i="5"/>
  <c r="S710" i="5"/>
  <c r="O711" i="5"/>
  <c r="N711" i="5"/>
  <c r="R711" i="5"/>
  <c r="M711" i="5"/>
  <c r="E711" i="5"/>
  <c r="AH711" i="5" s="1"/>
  <c r="F711" i="5"/>
  <c r="G711" i="5"/>
  <c r="I711" i="5"/>
  <c r="J711" i="5"/>
  <c r="K711" i="5"/>
  <c r="L711" i="5"/>
  <c r="S711" i="5"/>
  <c r="O712" i="5"/>
  <c r="N712" i="5"/>
  <c r="R712" i="5"/>
  <c r="M712" i="5"/>
  <c r="E712" i="5"/>
  <c r="AH712" i="5" s="1"/>
  <c r="F712" i="5"/>
  <c r="G712" i="5"/>
  <c r="I712" i="5"/>
  <c r="J712" i="5"/>
  <c r="K712" i="5"/>
  <c r="L712" i="5"/>
  <c r="S712" i="5"/>
  <c r="O713" i="5"/>
  <c r="N713" i="5"/>
  <c r="R713" i="5"/>
  <c r="M713" i="5"/>
  <c r="E713" i="5"/>
  <c r="AH713" i="5" s="1"/>
  <c r="F713" i="5"/>
  <c r="G713" i="5"/>
  <c r="I713" i="5"/>
  <c r="J713" i="5"/>
  <c r="K713" i="5"/>
  <c r="L713" i="5"/>
  <c r="S713" i="5"/>
  <c r="O714" i="5"/>
  <c r="N714" i="5"/>
  <c r="R714" i="5"/>
  <c r="M714" i="5"/>
  <c r="E714" i="5"/>
  <c r="AH714" i="5" s="1"/>
  <c r="F714" i="5"/>
  <c r="G714" i="5"/>
  <c r="I714" i="5"/>
  <c r="J714" i="5"/>
  <c r="K714" i="5"/>
  <c r="L714" i="5"/>
  <c r="S714" i="5"/>
  <c r="O715" i="5"/>
  <c r="N715" i="5"/>
  <c r="R715" i="5"/>
  <c r="M715" i="5"/>
  <c r="E715" i="5"/>
  <c r="AH715" i="5" s="1"/>
  <c r="F715" i="5"/>
  <c r="G715" i="5"/>
  <c r="I715" i="5"/>
  <c r="J715" i="5"/>
  <c r="K715" i="5"/>
  <c r="L715" i="5"/>
  <c r="S715" i="5"/>
  <c r="O716" i="5"/>
  <c r="N716" i="5"/>
  <c r="R716" i="5"/>
  <c r="M716" i="5"/>
  <c r="E716" i="5"/>
  <c r="AH716" i="5" s="1"/>
  <c r="F716" i="5"/>
  <c r="G716" i="5"/>
  <c r="I716" i="5"/>
  <c r="J716" i="5"/>
  <c r="K716" i="5"/>
  <c r="L716" i="5"/>
  <c r="S716" i="5"/>
  <c r="O717" i="5"/>
  <c r="N717" i="5"/>
  <c r="R717" i="5"/>
  <c r="M717" i="5"/>
  <c r="E717" i="5"/>
  <c r="AH717" i="5" s="1"/>
  <c r="F717" i="5"/>
  <c r="G717" i="5"/>
  <c r="I717" i="5"/>
  <c r="J717" i="5"/>
  <c r="K717" i="5"/>
  <c r="L717" i="5"/>
  <c r="S717" i="5"/>
  <c r="O718" i="5"/>
  <c r="N718" i="5"/>
  <c r="R718" i="5"/>
  <c r="M718" i="5"/>
  <c r="E718" i="5"/>
  <c r="AH718" i="5" s="1"/>
  <c r="F718" i="5"/>
  <c r="G718" i="5"/>
  <c r="I718" i="5"/>
  <c r="J718" i="5"/>
  <c r="K718" i="5"/>
  <c r="L718" i="5"/>
  <c r="S718" i="5"/>
  <c r="O719" i="5"/>
  <c r="N719" i="5"/>
  <c r="R719" i="5"/>
  <c r="M719" i="5"/>
  <c r="E719" i="5"/>
  <c r="AH719" i="5" s="1"/>
  <c r="F719" i="5"/>
  <c r="G719" i="5"/>
  <c r="I719" i="5"/>
  <c r="J719" i="5"/>
  <c r="K719" i="5"/>
  <c r="L719" i="5"/>
  <c r="S719" i="5"/>
  <c r="O720" i="5"/>
  <c r="N720" i="5"/>
  <c r="R720" i="5"/>
  <c r="M720" i="5"/>
  <c r="E720" i="5"/>
  <c r="AH720" i="5" s="1"/>
  <c r="F720" i="5"/>
  <c r="G720" i="5"/>
  <c r="I720" i="5"/>
  <c r="J720" i="5"/>
  <c r="K720" i="5"/>
  <c r="L720" i="5"/>
  <c r="S720" i="5"/>
  <c r="O721" i="5"/>
  <c r="N721" i="5"/>
  <c r="R721" i="5"/>
  <c r="M721" i="5"/>
  <c r="E721" i="5"/>
  <c r="AH721" i="5" s="1"/>
  <c r="F721" i="5"/>
  <c r="G721" i="5"/>
  <c r="I721" i="5"/>
  <c r="J721" i="5"/>
  <c r="K721" i="5"/>
  <c r="L721" i="5"/>
  <c r="S721" i="5"/>
  <c r="O722" i="5"/>
  <c r="N722" i="5"/>
  <c r="R722" i="5"/>
  <c r="M722" i="5"/>
  <c r="E722" i="5"/>
  <c r="AH722" i="5" s="1"/>
  <c r="F722" i="5"/>
  <c r="G722" i="5"/>
  <c r="I722" i="5"/>
  <c r="J722" i="5"/>
  <c r="K722" i="5"/>
  <c r="L722" i="5"/>
  <c r="S722" i="5"/>
  <c r="O723" i="5"/>
  <c r="N723" i="5"/>
  <c r="R723" i="5"/>
  <c r="M723" i="5"/>
  <c r="E723" i="5"/>
  <c r="AH723" i="5" s="1"/>
  <c r="F723" i="5"/>
  <c r="G723" i="5"/>
  <c r="I723" i="5"/>
  <c r="J723" i="5"/>
  <c r="K723" i="5"/>
  <c r="L723" i="5"/>
  <c r="S723" i="5"/>
  <c r="O724" i="5"/>
  <c r="N724" i="5"/>
  <c r="R724" i="5"/>
  <c r="M724" i="5"/>
  <c r="E724" i="5"/>
  <c r="AH724" i="5" s="1"/>
  <c r="F724" i="5"/>
  <c r="G724" i="5"/>
  <c r="I724" i="5"/>
  <c r="J724" i="5"/>
  <c r="K724" i="5"/>
  <c r="L724" i="5"/>
  <c r="S724" i="5"/>
  <c r="O725" i="5"/>
  <c r="N725" i="5"/>
  <c r="R725" i="5"/>
  <c r="M725" i="5"/>
  <c r="E725" i="5"/>
  <c r="AH725" i="5" s="1"/>
  <c r="F725" i="5"/>
  <c r="G725" i="5"/>
  <c r="I725" i="5"/>
  <c r="J725" i="5"/>
  <c r="K725" i="5"/>
  <c r="L725" i="5"/>
  <c r="S725" i="5"/>
  <c r="O726" i="5"/>
  <c r="N726" i="5"/>
  <c r="R726" i="5"/>
  <c r="M726" i="5"/>
  <c r="E726" i="5"/>
  <c r="AH726" i="5" s="1"/>
  <c r="F726" i="5"/>
  <c r="G726" i="5"/>
  <c r="I726" i="5"/>
  <c r="J726" i="5"/>
  <c r="K726" i="5"/>
  <c r="L726" i="5"/>
  <c r="S726" i="5"/>
  <c r="O727" i="5"/>
  <c r="N727" i="5"/>
  <c r="R727" i="5"/>
  <c r="M727" i="5"/>
  <c r="E727" i="5"/>
  <c r="AH727" i="5" s="1"/>
  <c r="F727" i="5"/>
  <c r="G727" i="5"/>
  <c r="I727" i="5"/>
  <c r="J727" i="5"/>
  <c r="K727" i="5"/>
  <c r="L727" i="5"/>
  <c r="S727" i="5"/>
  <c r="O728" i="5"/>
  <c r="N728" i="5"/>
  <c r="R728" i="5"/>
  <c r="M728" i="5"/>
  <c r="E728" i="5"/>
  <c r="AH728" i="5" s="1"/>
  <c r="F728" i="5"/>
  <c r="G728" i="5"/>
  <c r="I728" i="5"/>
  <c r="J728" i="5"/>
  <c r="K728" i="5"/>
  <c r="L728" i="5"/>
  <c r="S728" i="5"/>
  <c r="O729" i="5"/>
  <c r="N729" i="5"/>
  <c r="R729" i="5"/>
  <c r="M729" i="5"/>
  <c r="E729" i="5"/>
  <c r="AH729" i="5" s="1"/>
  <c r="F729" i="5"/>
  <c r="G729" i="5"/>
  <c r="I729" i="5"/>
  <c r="J729" i="5"/>
  <c r="K729" i="5"/>
  <c r="L729" i="5"/>
  <c r="S729" i="5"/>
  <c r="O730" i="5"/>
  <c r="N730" i="5"/>
  <c r="R730" i="5"/>
  <c r="M730" i="5"/>
  <c r="E730" i="5"/>
  <c r="AH730" i="5" s="1"/>
  <c r="F730" i="5"/>
  <c r="G730" i="5"/>
  <c r="I730" i="5"/>
  <c r="J730" i="5"/>
  <c r="K730" i="5"/>
  <c r="L730" i="5"/>
  <c r="S730" i="5"/>
  <c r="O731" i="5"/>
  <c r="N731" i="5"/>
  <c r="R731" i="5"/>
  <c r="M731" i="5"/>
  <c r="E731" i="5"/>
  <c r="AH731" i="5" s="1"/>
  <c r="F731" i="5"/>
  <c r="G731" i="5"/>
  <c r="I731" i="5"/>
  <c r="J731" i="5"/>
  <c r="K731" i="5"/>
  <c r="L731" i="5"/>
  <c r="S731" i="5"/>
  <c r="O732" i="5"/>
  <c r="N732" i="5"/>
  <c r="R732" i="5"/>
  <c r="M732" i="5"/>
  <c r="E732" i="5"/>
  <c r="AH732" i="5" s="1"/>
  <c r="F732" i="5"/>
  <c r="G732" i="5"/>
  <c r="I732" i="5"/>
  <c r="J732" i="5"/>
  <c r="K732" i="5"/>
  <c r="L732" i="5"/>
  <c r="S732" i="5"/>
  <c r="O733" i="5"/>
  <c r="N733" i="5"/>
  <c r="R733" i="5"/>
  <c r="M733" i="5"/>
  <c r="E733" i="5"/>
  <c r="AH733" i="5" s="1"/>
  <c r="F733" i="5"/>
  <c r="G733" i="5"/>
  <c r="I733" i="5"/>
  <c r="J733" i="5"/>
  <c r="K733" i="5"/>
  <c r="L733" i="5"/>
  <c r="S733" i="5"/>
  <c r="O734" i="5"/>
  <c r="N734" i="5"/>
  <c r="R734" i="5"/>
  <c r="M734" i="5"/>
  <c r="E734" i="5"/>
  <c r="AH734" i="5" s="1"/>
  <c r="F734" i="5"/>
  <c r="G734" i="5"/>
  <c r="I734" i="5"/>
  <c r="J734" i="5"/>
  <c r="K734" i="5"/>
  <c r="L734" i="5"/>
  <c r="S734" i="5"/>
  <c r="O735" i="5"/>
  <c r="N735" i="5"/>
  <c r="R735" i="5"/>
  <c r="M735" i="5"/>
  <c r="E735" i="5"/>
  <c r="AH735" i="5" s="1"/>
  <c r="F735" i="5"/>
  <c r="G735" i="5"/>
  <c r="I735" i="5"/>
  <c r="J735" i="5"/>
  <c r="K735" i="5"/>
  <c r="L735" i="5"/>
  <c r="S735" i="5"/>
  <c r="O736" i="5"/>
  <c r="N736" i="5"/>
  <c r="R736" i="5"/>
  <c r="M736" i="5"/>
  <c r="E736" i="5"/>
  <c r="AH736" i="5" s="1"/>
  <c r="F736" i="5"/>
  <c r="G736" i="5"/>
  <c r="I736" i="5"/>
  <c r="J736" i="5"/>
  <c r="K736" i="5"/>
  <c r="L736" i="5"/>
  <c r="S736" i="5"/>
  <c r="O737" i="5"/>
  <c r="N737" i="5"/>
  <c r="R737" i="5"/>
  <c r="M737" i="5"/>
  <c r="E737" i="5"/>
  <c r="AH737" i="5" s="1"/>
  <c r="F737" i="5"/>
  <c r="G737" i="5"/>
  <c r="I737" i="5"/>
  <c r="J737" i="5"/>
  <c r="K737" i="5"/>
  <c r="L737" i="5"/>
  <c r="S737" i="5"/>
  <c r="O738" i="5"/>
  <c r="N738" i="5"/>
  <c r="R738" i="5"/>
  <c r="M738" i="5"/>
  <c r="E738" i="5"/>
  <c r="AH738" i="5" s="1"/>
  <c r="F738" i="5"/>
  <c r="G738" i="5"/>
  <c r="I738" i="5"/>
  <c r="J738" i="5"/>
  <c r="K738" i="5"/>
  <c r="L738" i="5"/>
  <c r="S738" i="5"/>
  <c r="O739" i="5"/>
  <c r="N739" i="5"/>
  <c r="R739" i="5"/>
  <c r="M739" i="5"/>
  <c r="E739" i="5"/>
  <c r="AH739" i="5" s="1"/>
  <c r="F739" i="5"/>
  <c r="G739" i="5"/>
  <c r="I739" i="5"/>
  <c r="J739" i="5"/>
  <c r="K739" i="5"/>
  <c r="L739" i="5"/>
  <c r="S739" i="5"/>
  <c r="O740" i="5"/>
  <c r="N740" i="5"/>
  <c r="R740" i="5"/>
  <c r="M740" i="5"/>
  <c r="E740" i="5"/>
  <c r="AH740" i="5" s="1"/>
  <c r="F740" i="5"/>
  <c r="G740" i="5"/>
  <c r="I740" i="5"/>
  <c r="J740" i="5"/>
  <c r="K740" i="5"/>
  <c r="L740" i="5"/>
  <c r="S740" i="5"/>
  <c r="O741" i="5"/>
  <c r="N741" i="5"/>
  <c r="R741" i="5"/>
  <c r="M741" i="5"/>
  <c r="E741" i="5"/>
  <c r="AH741" i="5" s="1"/>
  <c r="F741" i="5"/>
  <c r="G741" i="5"/>
  <c r="I741" i="5"/>
  <c r="J741" i="5"/>
  <c r="K741" i="5"/>
  <c r="L741" i="5"/>
  <c r="S741" i="5"/>
  <c r="O742" i="5"/>
  <c r="N742" i="5"/>
  <c r="R742" i="5"/>
  <c r="M742" i="5"/>
  <c r="E742" i="5"/>
  <c r="AH742" i="5" s="1"/>
  <c r="F742" i="5"/>
  <c r="G742" i="5"/>
  <c r="I742" i="5"/>
  <c r="J742" i="5"/>
  <c r="K742" i="5"/>
  <c r="L742" i="5"/>
  <c r="S742" i="5"/>
  <c r="O743" i="5"/>
  <c r="N743" i="5"/>
  <c r="R743" i="5"/>
  <c r="M743" i="5"/>
  <c r="E743" i="5"/>
  <c r="AH743" i="5" s="1"/>
  <c r="F743" i="5"/>
  <c r="G743" i="5"/>
  <c r="I743" i="5"/>
  <c r="J743" i="5"/>
  <c r="K743" i="5"/>
  <c r="L743" i="5"/>
  <c r="S743" i="5"/>
  <c r="O744" i="5"/>
  <c r="N744" i="5"/>
  <c r="R744" i="5"/>
  <c r="M744" i="5"/>
  <c r="E744" i="5"/>
  <c r="AH744" i="5" s="1"/>
  <c r="F744" i="5"/>
  <c r="G744" i="5"/>
  <c r="I744" i="5"/>
  <c r="J744" i="5"/>
  <c r="K744" i="5"/>
  <c r="L744" i="5"/>
  <c r="S744" i="5"/>
  <c r="O745" i="5"/>
  <c r="N745" i="5"/>
  <c r="R745" i="5"/>
  <c r="M745" i="5"/>
  <c r="E745" i="5"/>
  <c r="AH745" i="5" s="1"/>
  <c r="F745" i="5"/>
  <c r="G745" i="5"/>
  <c r="I745" i="5"/>
  <c r="J745" i="5"/>
  <c r="K745" i="5"/>
  <c r="L745" i="5"/>
  <c r="S745" i="5"/>
  <c r="O746" i="5"/>
  <c r="N746" i="5"/>
  <c r="R746" i="5"/>
  <c r="M746" i="5"/>
  <c r="E746" i="5"/>
  <c r="AH746" i="5" s="1"/>
  <c r="F746" i="5"/>
  <c r="G746" i="5"/>
  <c r="I746" i="5"/>
  <c r="J746" i="5"/>
  <c r="K746" i="5"/>
  <c r="L746" i="5"/>
  <c r="S746" i="5"/>
  <c r="O747" i="5"/>
  <c r="N747" i="5"/>
  <c r="R747" i="5"/>
  <c r="M747" i="5"/>
  <c r="E747" i="5"/>
  <c r="AH747" i="5" s="1"/>
  <c r="F747" i="5"/>
  <c r="G747" i="5"/>
  <c r="I747" i="5"/>
  <c r="J747" i="5"/>
  <c r="K747" i="5"/>
  <c r="L747" i="5"/>
  <c r="S747" i="5"/>
  <c r="O748" i="5"/>
  <c r="N748" i="5"/>
  <c r="R748" i="5"/>
  <c r="M748" i="5"/>
  <c r="E748" i="5"/>
  <c r="AH748" i="5" s="1"/>
  <c r="F748" i="5"/>
  <c r="G748" i="5"/>
  <c r="I748" i="5"/>
  <c r="J748" i="5"/>
  <c r="K748" i="5"/>
  <c r="L748" i="5"/>
  <c r="S748" i="5"/>
  <c r="O749" i="5"/>
  <c r="N749" i="5"/>
  <c r="R749" i="5"/>
  <c r="M749" i="5"/>
  <c r="E749" i="5"/>
  <c r="AH749" i="5" s="1"/>
  <c r="F749" i="5"/>
  <c r="G749" i="5"/>
  <c r="I749" i="5"/>
  <c r="J749" i="5"/>
  <c r="K749" i="5"/>
  <c r="L749" i="5"/>
  <c r="S749" i="5"/>
  <c r="O750" i="5"/>
  <c r="N750" i="5"/>
  <c r="R750" i="5"/>
  <c r="M750" i="5"/>
  <c r="E750" i="5"/>
  <c r="AH750" i="5" s="1"/>
  <c r="F750" i="5"/>
  <c r="G750" i="5"/>
  <c r="I750" i="5"/>
  <c r="J750" i="5"/>
  <c r="K750" i="5"/>
  <c r="L750" i="5"/>
  <c r="S750" i="5"/>
  <c r="O751" i="5"/>
  <c r="N751" i="5"/>
  <c r="R751" i="5"/>
  <c r="M751" i="5"/>
  <c r="E751" i="5"/>
  <c r="AH751" i="5" s="1"/>
  <c r="F751" i="5"/>
  <c r="G751" i="5"/>
  <c r="I751" i="5"/>
  <c r="J751" i="5"/>
  <c r="K751" i="5"/>
  <c r="L751" i="5"/>
  <c r="S751" i="5"/>
  <c r="O752" i="5"/>
  <c r="N752" i="5"/>
  <c r="R752" i="5"/>
  <c r="M752" i="5"/>
  <c r="E752" i="5"/>
  <c r="AH752" i="5" s="1"/>
  <c r="F752" i="5"/>
  <c r="G752" i="5"/>
  <c r="I752" i="5"/>
  <c r="J752" i="5"/>
  <c r="K752" i="5"/>
  <c r="L752" i="5"/>
  <c r="S752" i="5"/>
  <c r="O753" i="5"/>
  <c r="N753" i="5"/>
  <c r="R753" i="5"/>
  <c r="M753" i="5"/>
  <c r="E753" i="5"/>
  <c r="AH753" i="5" s="1"/>
  <c r="F753" i="5"/>
  <c r="G753" i="5"/>
  <c r="I753" i="5"/>
  <c r="J753" i="5"/>
  <c r="K753" i="5"/>
  <c r="L753" i="5"/>
  <c r="S753" i="5"/>
  <c r="O754" i="5"/>
  <c r="N754" i="5"/>
  <c r="R754" i="5"/>
  <c r="M754" i="5"/>
  <c r="E754" i="5"/>
  <c r="AH754" i="5" s="1"/>
  <c r="F754" i="5"/>
  <c r="G754" i="5"/>
  <c r="I754" i="5"/>
  <c r="J754" i="5"/>
  <c r="K754" i="5"/>
  <c r="L754" i="5"/>
  <c r="S754" i="5"/>
  <c r="O755" i="5"/>
  <c r="N755" i="5"/>
  <c r="R755" i="5"/>
  <c r="M755" i="5"/>
  <c r="E755" i="5"/>
  <c r="AH755" i="5" s="1"/>
  <c r="F755" i="5"/>
  <c r="G755" i="5"/>
  <c r="I755" i="5"/>
  <c r="J755" i="5"/>
  <c r="K755" i="5"/>
  <c r="L755" i="5"/>
  <c r="S755" i="5"/>
  <c r="O756" i="5"/>
  <c r="N756" i="5"/>
  <c r="R756" i="5"/>
  <c r="M756" i="5"/>
  <c r="E756" i="5"/>
  <c r="AH756" i="5" s="1"/>
  <c r="F756" i="5"/>
  <c r="G756" i="5"/>
  <c r="I756" i="5"/>
  <c r="J756" i="5"/>
  <c r="K756" i="5"/>
  <c r="L756" i="5"/>
  <c r="S756" i="5"/>
  <c r="O757" i="5"/>
  <c r="N757" i="5"/>
  <c r="R757" i="5"/>
  <c r="M757" i="5"/>
  <c r="E757" i="5"/>
  <c r="AH757" i="5" s="1"/>
  <c r="F757" i="5"/>
  <c r="G757" i="5"/>
  <c r="I757" i="5"/>
  <c r="J757" i="5"/>
  <c r="K757" i="5"/>
  <c r="L757" i="5"/>
  <c r="S757" i="5"/>
  <c r="O758" i="5"/>
  <c r="N758" i="5"/>
  <c r="R758" i="5"/>
  <c r="M758" i="5"/>
  <c r="E758" i="5"/>
  <c r="AH758" i="5" s="1"/>
  <c r="F758" i="5"/>
  <c r="G758" i="5"/>
  <c r="I758" i="5"/>
  <c r="J758" i="5"/>
  <c r="K758" i="5"/>
  <c r="L758" i="5"/>
  <c r="S758" i="5"/>
  <c r="O759" i="5"/>
  <c r="N759" i="5"/>
  <c r="R759" i="5"/>
  <c r="M759" i="5"/>
  <c r="E759" i="5"/>
  <c r="AH759" i="5" s="1"/>
  <c r="F759" i="5"/>
  <c r="G759" i="5"/>
  <c r="I759" i="5"/>
  <c r="J759" i="5"/>
  <c r="K759" i="5"/>
  <c r="L759" i="5"/>
  <c r="S759" i="5"/>
  <c r="O760" i="5"/>
  <c r="N760" i="5"/>
  <c r="R760" i="5"/>
  <c r="M760" i="5"/>
  <c r="E760" i="5"/>
  <c r="AH760" i="5" s="1"/>
  <c r="F760" i="5"/>
  <c r="G760" i="5"/>
  <c r="I760" i="5"/>
  <c r="J760" i="5"/>
  <c r="K760" i="5"/>
  <c r="L760" i="5"/>
  <c r="S760" i="5"/>
  <c r="O761" i="5"/>
  <c r="N761" i="5"/>
  <c r="R761" i="5"/>
  <c r="M761" i="5"/>
  <c r="E761" i="5"/>
  <c r="AH761" i="5" s="1"/>
  <c r="F761" i="5"/>
  <c r="G761" i="5"/>
  <c r="I761" i="5"/>
  <c r="J761" i="5"/>
  <c r="K761" i="5"/>
  <c r="L761" i="5"/>
  <c r="S761" i="5"/>
  <c r="O762" i="5"/>
  <c r="N762" i="5"/>
  <c r="R762" i="5"/>
  <c r="M762" i="5"/>
  <c r="E762" i="5"/>
  <c r="AH762" i="5" s="1"/>
  <c r="F762" i="5"/>
  <c r="G762" i="5"/>
  <c r="I762" i="5"/>
  <c r="J762" i="5"/>
  <c r="K762" i="5"/>
  <c r="L762" i="5"/>
  <c r="S762" i="5"/>
  <c r="O763" i="5"/>
  <c r="N763" i="5"/>
  <c r="R763" i="5"/>
  <c r="M763" i="5"/>
  <c r="E763" i="5"/>
  <c r="AH763" i="5" s="1"/>
  <c r="F763" i="5"/>
  <c r="G763" i="5"/>
  <c r="I763" i="5"/>
  <c r="J763" i="5"/>
  <c r="K763" i="5"/>
  <c r="L763" i="5"/>
  <c r="S763" i="5"/>
  <c r="O764" i="5"/>
  <c r="N764" i="5"/>
  <c r="R764" i="5"/>
  <c r="M764" i="5"/>
  <c r="E764" i="5"/>
  <c r="AH764" i="5" s="1"/>
  <c r="F764" i="5"/>
  <c r="G764" i="5"/>
  <c r="I764" i="5"/>
  <c r="J764" i="5"/>
  <c r="K764" i="5"/>
  <c r="L764" i="5"/>
  <c r="S764" i="5"/>
  <c r="O765" i="5"/>
  <c r="N765" i="5"/>
  <c r="R765" i="5"/>
  <c r="M765" i="5"/>
  <c r="E765" i="5"/>
  <c r="AH765" i="5" s="1"/>
  <c r="F765" i="5"/>
  <c r="G765" i="5"/>
  <c r="I765" i="5"/>
  <c r="J765" i="5"/>
  <c r="K765" i="5"/>
  <c r="L765" i="5"/>
  <c r="S765" i="5"/>
  <c r="O766" i="5"/>
  <c r="N766" i="5"/>
  <c r="R766" i="5"/>
  <c r="M766" i="5"/>
  <c r="E766" i="5"/>
  <c r="AH766" i="5" s="1"/>
  <c r="F766" i="5"/>
  <c r="G766" i="5"/>
  <c r="I766" i="5"/>
  <c r="J766" i="5"/>
  <c r="K766" i="5"/>
  <c r="L766" i="5"/>
  <c r="S766" i="5"/>
  <c r="O767" i="5"/>
  <c r="N767" i="5"/>
  <c r="R767" i="5"/>
  <c r="M767" i="5"/>
  <c r="E767" i="5"/>
  <c r="AH767" i="5" s="1"/>
  <c r="F767" i="5"/>
  <c r="G767" i="5"/>
  <c r="I767" i="5"/>
  <c r="J767" i="5"/>
  <c r="K767" i="5"/>
  <c r="L767" i="5"/>
  <c r="S767" i="5"/>
  <c r="O768" i="5"/>
  <c r="N768" i="5"/>
  <c r="R768" i="5"/>
  <c r="M768" i="5"/>
  <c r="E768" i="5"/>
  <c r="AH768" i="5" s="1"/>
  <c r="F768" i="5"/>
  <c r="G768" i="5"/>
  <c r="I768" i="5"/>
  <c r="J768" i="5"/>
  <c r="K768" i="5"/>
  <c r="L768" i="5"/>
  <c r="S768" i="5"/>
  <c r="O769" i="5"/>
  <c r="N769" i="5"/>
  <c r="R769" i="5"/>
  <c r="M769" i="5"/>
  <c r="E769" i="5"/>
  <c r="AH769" i="5" s="1"/>
  <c r="F769" i="5"/>
  <c r="G769" i="5"/>
  <c r="I769" i="5"/>
  <c r="J769" i="5"/>
  <c r="K769" i="5"/>
  <c r="L769" i="5"/>
  <c r="S769" i="5"/>
  <c r="O770" i="5"/>
  <c r="N770" i="5"/>
  <c r="R770" i="5"/>
  <c r="M770" i="5"/>
  <c r="E770" i="5"/>
  <c r="AH770" i="5" s="1"/>
  <c r="F770" i="5"/>
  <c r="G770" i="5"/>
  <c r="I770" i="5"/>
  <c r="J770" i="5"/>
  <c r="K770" i="5"/>
  <c r="L770" i="5"/>
  <c r="S770" i="5"/>
  <c r="O771" i="5"/>
  <c r="N771" i="5"/>
  <c r="R771" i="5"/>
  <c r="M771" i="5"/>
  <c r="E771" i="5"/>
  <c r="AH771" i="5" s="1"/>
  <c r="F771" i="5"/>
  <c r="G771" i="5"/>
  <c r="I771" i="5"/>
  <c r="J771" i="5"/>
  <c r="K771" i="5"/>
  <c r="L771" i="5"/>
  <c r="S771" i="5"/>
  <c r="O772" i="5"/>
  <c r="N772" i="5"/>
  <c r="R772" i="5"/>
  <c r="M772" i="5"/>
  <c r="E772" i="5"/>
  <c r="AH772" i="5" s="1"/>
  <c r="F772" i="5"/>
  <c r="G772" i="5"/>
  <c r="I772" i="5"/>
  <c r="J772" i="5"/>
  <c r="K772" i="5"/>
  <c r="L772" i="5"/>
  <c r="S772" i="5"/>
  <c r="O773" i="5"/>
  <c r="N773" i="5"/>
  <c r="R773" i="5"/>
  <c r="M773" i="5"/>
  <c r="E773" i="5"/>
  <c r="AH773" i="5" s="1"/>
  <c r="F773" i="5"/>
  <c r="G773" i="5"/>
  <c r="I773" i="5"/>
  <c r="J773" i="5"/>
  <c r="K773" i="5"/>
  <c r="L773" i="5"/>
  <c r="S773" i="5"/>
  <c r="O774" i="5"/>
  <c r="N774" i="5"/>
  <c r="R774" i="5"/>
  <c r="M774" i="5"/>
  <c r="E774" i="5"/>
  <c r="AH774" i="5" s="1"/>
  <c r="F774" i="5"/>
  <c r="G774" i="5"/>
  <c r="I774" i="5"/>
  <c r="J774" i="5"/>
  <c r="K774" i="5"/>
  <c r="L774" i="5"/>
  <c r="S774" i="5"/>
  <c r="O775" i="5"/>
  <c r="N775" i="5"/>
  <c r="R775" i="5"/>
  <c r="M775" i="5"/>
  <c r="E775" i="5"/>
  <c r="AH775" i="5" s="1"/>
  <c r="F775" i="5"/>
  <c r="G775" i="5"/>
  <c r="I775" i="5"/>
  <c r="J775" i="5"/>
  <c r="K775" i="5"/>
  <c r="L775" i="5"/>
  <c r="S775" i="5"/>
  <c r="O776" i="5"/>
  <c r="N776" i="5"/>
  <c r="R776" i="5"/>
  <c r="M776" i="5"/>
  <c r="E776" i="5"/>
  <c r="AH776" i="5" s="1"/>
  <c r="F776" i="5"/>
  <c r="G776" i="5"/>
  <c r="I776" i="5"/>
  <c r="J776" i="5"/>
  <c r="K776" i="5"/>
  <c r="L776" i="5"/>
  <c r="S776" i="5"/>
  <c r="O777" i="5"/>
  <c r="N777" i="5"/>
  <c r="R777" i="5"/>
  <c r="M777" i="5"/>
  <c r="E777" i="5"/>
  <c r="AH777" i="5" s="1"/>
  <c r="F777" i="5"/>
  <c r="G777" i="5"/>
  <c r="I777" i="5"/>
  <c r="J777" i="5"/>
  <c r="K777" i="5"/>
  <c r="L777" i="5"/>
  <c r="S777" i="5"/>
  <c r="O778" i="5"/>
  <c r="N778" i="5"/>
  <c r="R778" i="5"/>
  <c r="M778" i="5"/>
  <c r="E778" i="5"/>
  <c r="AH778" i="5" s="1"/>
  <c r="F778" i="5"/>
  <c r="G778" i="5"/>
  <c r="I778" i="5"/>
  <c r="J778" i="5"/>
  <c r="K778" i="5"/>
  <c r="L778" i="5"/>
  <c r="S778" i="5"/>
  <c r="O779" i="5"/>
  <c r="N779" i="5"/>
  <c r="R779" i="5"/>
  <c r="M779" i="5"/>
  <c r="E779" i="5"/>
  <c r="AH779" i="5" s="1"/>
  <c r="F779" i="5"/>
  <c r="G779" i="5"/>
  <c r="I779" i="5"/>
  <c r="J779" i="5"/>
  <c r="K779" i="5"/>
  <c r="L779" i="5"/>
  <c r="S779" i="5"/>
  <c r="O780" i="5"/>
  <c r="N780" i="5"/>
  <c r="R780" i="5"/>
  <c r="M780" i="5"/>
  <c r="E780" i="5"/>
  <c r="AH780" i="5" s="1"/>
  <c r="F780" i="5"/>
  <c r="G780" i="5"/>
  <c r="I780" i="5"/>
  <c r="J780" i="5"/>
  <c r="K780" i="5"/>
  <c r="L780" i="5"/>
  <c r="S780" i="5"/>
  <c r="O781" i="5"/>
  <c r="N781" i="5"/>
  <c r="R781" i="5"/>
  <c r="M781" i="5"/>
  <c r="E781" i="5"/>
  <c r="AH781" i="5" s="1"/>
  <c r="F781" i="5"/>
  <c r="G781" i="5"/>
  <c r="I781" i="5"/>
  <c r="J781" i="5"/>
  <c r="K781" i="5"/>
  <c r="L781" i="5"/>
  <c r="S781" i="5"/>
  <c r="O782" i="5"/>
  <c r="N782" i="5"/>
  <c r="R782" i="5"/>
  <c r="M782" i="5"/>
  <c r="E782" i="5"/>
  <c r="AH782" i="5" s="1"/>
  <c r="F782" i="5"/>
  <c r="G782" i="5"/>
  <c r="I782" i="5"/>
  <c r="J782" i="5"/>
  <c r="K782" i="5"/>
  <c r="L782" i="5"/>
  <c r="S782" i="5"/>
  <c r="O783" i="5"/>
  <c r="N783" i="5"/>
  <c r="R783" i="5"/>
  <c r="M783" i="5"/>
  <c r="E783" i="5"/>
  <c r="AH783" i="5" s="1"/>
  <c r="F783" i="5"/>
  <c r="G783" i="5"/>
  <c r="I783" i="5"/>
  <c r="J783" i="5"/>
  <c r="K783" i="5"/>
  <c r="L783" i="5"/>
  <c r="S783" i="5"/>
  <c r="O784" i="5"/>
  <c r="N784" i="5"/>
  <c r="R784" i="5"/>
  <c r="M784" i="5"/>
  <c r="E784" i="5"/>
  <c r="AH784" i="5" s="1"/>
  <c r="F784" i="5"/>
  <c r="G784" i="5"/>
  <c r="I784" i="5"/>
  <c r="J784" i="5"/>
  <c r="K784" i="5"/>
  <c r="L784" i="5"/>
  <c r="S784" i="5"/>
  <c r="O785" i="5"/>
  <c r="N785" i="5"/>
  <c r="R785" i="5"/>
  <c r="M785" i="5"/>
  <c r="E785" i="5"/>
  <c r="AH785" i="5" s="1"/>
  <c r="F785" i="5"/>
  <c r="G785" i="5"/>
  <c r="I785" i="5"/>
  <c r="J785" i="5"/>
  <c r="K785" i="5"/>
  <c r="L785" i="5"/>
  <c r="S785" i="5"/>
  <c r="O786" i="5"/>
  <c r="N786" i="5"/>
  <c r="R786" i="5"/>
  <c r="M786" i="5"/>
  <c r="E786" i="5"/>
  <c r="AH786" i="5" s="1"/>
  <c r="F786" i="5"/>
  <c r="G786" i="5"/>
  <c r="I786" i="5"/>
  <c r="J786" i="5"/>
  <c r="K786" i="5"/>
  <c r="L786" i="5"/>
  <c r="S786" i="5"/>
  <c r="O787" i="5"/>
  <c r="N787" i="5"/>
  <c r="R787" i="5"/>
  <c r="M787" i="5"/>
  <c r="E787" i="5"/>
  <c r="AH787" i="5" s="1"/>
  <c r="F787" i="5"/>
  <c r="G787" i="5"/>
  <c r="I787" i="5"/>
  <c r="J787" i="5"/>
  <c r="K787" i="5"/>
  <c r="L787" i="5"/>
  <c r="S787" i="5"/>
  <c r="O788" i="5"/>
  <c r="N788" i="5"/>
  <c r="R788" i="5"/>
  <c r="M788" i="5"/>
  <c r="E788" i="5"/>
  <c r="AH788" i="5" s="1"/>
  <c r="F788" i="5"/>
  <c r="G788" i="5"/>
  <c r="I788" i="5"/>
  <c r="J788" i="5"/>
  <c r="K788" i="5"/>
  <c r="L788" i="5"/>
  <c r="S788" i="5"/>
  <c r="O789" i="5"/>
  <c r="N789" i="5"/>
  <c r="R789" i="5"/>
  <c r="M789" i="5"/>
  <c r="E789" i="5"/>
  <c r="AH789" i="5" s="1"/>
  <c r="F789" i="5"/>
  <c r="G789" i="5"/>
  <c r="I789" i="5"/>
  <c r="J789" i="5"/>
  <c r="K789" i="5"/>
  <c r="L789" i="5"/>
  <c r="S789" i="5"/>
  <c r="O790" i="5"/>
  <c r="N790" i="5"/>
  <c r="R790" i="5"/>
  <c r="M790" i="5"/>
  <c r="E790" i="5"/>
  <c r="AH790" i="5" s="1"/>
  <c r="F790" i="5"/>
  <c r="G790" i="5"/>
  <c r="I790" i="5"/>
  <c r="J790" i="5"/>
  <c r="K790" i="5"/>
  <c r="L790" i="5"/>
  <c r="S790" i="5"/>
  <c r="O791" i="5"/>
  <c r="N791" i="5"/>
  <c r="R791" i="5"/>
  <c r="M791" i="5"/>
  <c r="E791" i="5"/>
  <c r="AH791" i="5" s="1"/>
  <c r="F791" i="5"/>
  <c r="G791" i="5"/>
  <c r="I791" i="5"/>
  <c r="J791" i="5"/>
  <c r="K791" i="5"/>
  <c r="L791" i="5"/>
  <c r="S791" i="5"/>
  <c r="O792" i="5"/>
  <c r="N792" i="5"/>
  <c r="R792" i="5"/>
  <c r="M792" i="5"/>
  <c r="E792" i="5"/>
  <c r="AH792" i="5" s="1"/>
  <c r="F792" i="5"/>
  <c r="G792" i="5"/>
  <c r="I792" i="5"/>
  <c r="J792" i="5"/>
  <c r="K792" i="5"/>
  <c r="L792" i="5"/>
  <c r="S792" i="5"/>
  <c r="O793" i="5"/>
  <c r="N793" i="5"/>
  <c r="R793" i="5"/>
  <c r="M793" i="5"/>
  <c r="E793" i="5"/>
  <c r="AH793" i="5" s="1"/>
  <c r="F793" i="5"/>
  <c r="G793" i="5"/>
  <c r="I793" i="5"/>
  <c r="J793" i="5"/>
  <c r="K793" i="5"/>
  <c r="L793" i="5"/>
  <c r="S793" i="5"/>
  <c r="O794" i="5"/>
  <c r="N794" i="5"/>
  <c r="R794" i="5"/>
  <c r="M794" i="5"/>
  <c r="E794" i="5"/>
  <c r="AH794" i="5" s="1"/>
  <c r="F794" i="5"/>
  <c r="G794" i="5"/>
  <c r="I794" i="5"/>
  <c r="J794" i="5"/>
  <c r="K794" i="5"/>
  <c r="L794" i="5"/>
  <c r="S794" i="5"/>
  <c r="O795" i="5"/>
  <c r="N795" i="5"/>
  <c r="R795" i="5"/>
  <c r="M795" i="5"/>
  <c r="E795" i="5"/>
  <c r="AH795" i="5" s="1"/>
  <c r="F795" i="5"/>
  <c r="G795" i="5"/>
  <c r="I795" i="5"/>
  <c r="J795" i="5"/>
  <c r="K795" i="5"/>
  <c r="L795" i="5"/>
  <c r="S795" i="5"/>
  <c r="O796" i="5"/>
  <c r="N796" i="5"/>
  <c r="R796" i="5"/>
  <c r="M796" i="5"/>
  <c r="E796" i="5"/>
  <c r="AH796" i="5" s="1"/>
  <c r="F796" i="5"/>
  <c r="G796" i="5"/>
  <c r="I796" i="5"/>
  <c r="J796" i="5"/>
  <c r="K796" i="5"/>
  <c r="L796" i="5"/>
  <c r="S796" i="5"/>
  <c r="O797" i="5"/>
  <c r="N797" i="5"/>
  <c r="R797" i="5"/>
  <c r="M797" i="5"/>
  <c r="E797" i="5"/>
  <c r="AH797" i="5" s="1"/>
  <c r="F797" i="5"/>
  <c r="G797" i="5"/>
  <c r="I797" i="5"/>
  <c r="J797" i="5"/>
  <c r="K797" i="5"/>
  <c r="L797" i="5"/>
  <c r="S797" i="5"/>
  <c r="O798" i="5"/>
  <c r="N798" i="5"/>
  <c r="R798" i="5"/>
  <c r="M798" i="5"/>
  <c r="E798" i="5"/>
  <c r="AH798" i="5" s="1"/>
  <c r="F798" i="5"/>
  <c r="G798" i="5"/>
  <c r="I798" i="5"/>
  <c r="J798" i="5"/>
  <c r="K798" i="5"/>
  <c r="L798" i="5"/>
  <c r="S798" i="5"/>
  <c r="O799" i="5"/>
  <c r="N799" i="5"/>
  <c r="R799" i="5"/>
  <c r="M799" i="5"/>
  <c r="E799" i="5"/>
  <c r="AH799" i="5" s="1"/>
  <c r="F799" i="5"/>
  <c r="G799" i="5"/>
  <c r="I799" i="5"/>
  <c r="J799" i="5"/>
  <c r="K799" i="5"/>
  <c r="L799" i="5"/>
  <c r="S799" i="5"/>
  <c r="O800" i="5"/>
  <c r="N800" i="5"/>
  <c r="R800" i="5"/>
  <c r="M800" i="5"/>
  <c r="E800" i="5"/>
  <c r="AH800" i="5" s="1"/>
  <c r="F800" i="5"/>
  <c r="G800" i="5"/>
  <c r="I800" i="5"/>
  <c r="J800" i="5"/>
  <c r="K800" i="5"/>
  <c r="L800" i="5"/>
  <c r="S800" i="5"/>
  <c r="O801" i="5"/>
  <c r="N801" i="5"/>
  <c r="R801" i="5"/>
  <c r="M801" i="5"/>
  <c r="E801" i="5"/>
  <c r="AH801" i="5" s="1"/>
  <c r="F801" i="5"/>
  <c r="G801" i="5"/>
  <c r="I801" i="5"/>
  <c r="J801" i="5"/>
  <c r="K801" i="5"/>
  <c r="L801" i="5"/>
  <c r="S801" i="5"/>
  <c r="O802" i="5"/>
  <c r="N802" i="5"/>
  <c r="R802" i="5"/>
  <c r="M802" i="5"/>
  <c r="E802" i="5"/>
  <c r="AH802" i="5" s="1"/>
  <c r="F802" i="5"/>
  <c r="G802" i="5"/>
  <c r="I802" i="5"/>
  <c r="J802" i="5"/>
  <c r="K802" i="5"/>
  <c r="L802" i="5"/>
  <c r="S802" i="5"/>
  <c r="O803" i="5"/>
  <c r="N803" i="5"/>
  <c r="R803" i="5"/>
  <c r="M803" i="5"/>
  <c r="E803" i="5"/>
  <c r="AH803" i="5" s="1"/>
  <c r="F803" i="5"/>
  <c r="G803" i="5"/>
  <c r="I803" i="5"/>
  <c r="J803" i="5"/>
  <c r="K803" i="5"/>
  <c r="L803" i="5"/>
  <c r="S803" i="5"/>
  <c r="O804" i="5"/>
  <c r="N804" i="5"/>
  <c r="R804" i="5"/>
  <c r="M804" i="5"/>
  <c r="E804" i="5"/>
  <c r="AH804" i="5" s="1"/>
  <c r="F804" i="5"/>
  <c r="G804" i="5"/>
  <c r="I804" i="5"/>
  <c r="J804" i="5"/>
  <c r="K804" i="5"/>
  <c r="L804" i="5"/>
  <c r="S804" i="5"/>
  <c r="O805" i="5"/>
  <c r="N805" i="5"/>
  <c r="R805" i="5"/>
  <c r="M805" i="5"/>
  <c r="E805" i="5"/>
  <c r="AH805" i="5" s="1"/>
  <c r="F805" i="5"/>
  <c r="G805" i="5"/>
  <c r="I805" i="5"/>
  <c r="J805" i="5"/>
  <c r="K805" i="5"/>
  <c r="L805" i="5"/>
  <c r="S805" i="5"/>
  <c r="O806" i="5"/>
  <c r="N806" i="5"/>
  <c r="R806" i="5"/>
  <c r="M806" i="5"/>
  <c r="E806" i="5"/>
  <c r="AH806" i="5" s="1"/>
  <c r="F806" i="5"/>
  <c r="G806" i="5"/>
  <c r="I806" i="5"/>
  <c r="J806" i="5"/>
  <c r="K806" i="5"/>
  <c r="L806" i="5"/>
  <c r="S806" i="5"/>
  <c r="O807" i="5"/>
  <c r="N807" i="5"/>
  <c r="R807" i="5"/>
  <c r="M807" i="5"/>
  <c r="E807" i="5"/>
  <c r="AH807" i="5" s="1"/>
  <c r="F807" i="5"/>
  <c r="G807" i="5"/>
  <c r="I807" i="5"/>
  <c r="J807" i="5"/>
  <c r="K807" i="5"/>
  <c r="L807" i="5"/>
  <c r="S807" i="5"/>
  <c r="O808" i="5"/>
  <c r="N808" i="5"/>
  <c r="R808" i="5"/>
  <c r="M808" i="5"/>
  <c r="E808" i="5"/>
  <c r="AH808" i="5" s="1"/>
  <c r="F808" i="5"/>
  <c r="G808" i="5"/>
  <c r="I808" i="5"/>
  <c r="J808" i="5"/>
  <c r="K808" i="5"/>
  <c r="L808" i="5"/>
  <c r="S808" i="5"/>
  <c r="O809" i="5"/>
  <c r="N809" i="5"/>
  <c r="R809" i="5"/>
  <c r="M809" i="5"/>
  <c r="E809" i="5"/>
  <c r="AH809" i="5" s="1"/>
  <c r="F809" i="5"/>
  <c r="G809" i="5"/>
  <c r="I809" i="5"/>
  <c r="J809" i="5"/>
  <c r="K809" i="5"/>
  <c r="L809" i="5"/>
  <c r="S809" i="5"/>
  <c r="O810" i="5"/>
  <c r="N810" i="5"/>
  <c r="R810" i="5"/>
  <c r="M810" i="5"/>
  <c r="E810" i="5"/>
  <c r="AH810" i="5" s="1"/>
  <c r="F810" i="5"/>
  <c r="G810" i="5"/>
  <c r="I810" i="5"/>
  <c r="J810" i="5"/>
  <c r="K810" i="5"/>
  <c r="L810" i="5"/>
  <c r="S810" i="5"/>
  <c r="O811" i="5"/>
  <c r="N811" i="5"/>
  <c r="R811" i="5"/>
  <c r="M811" i="5"/>
  <c r="E811" i="5"/>
  <c r="AH811" i="5" s="1"/>
  <c r="F811" i="5"/>
  <c r="G811" i="5"/>
  <c r="I811" i="5"/>
  <c r="J811" i="5"/>
  <c r="K811" i="5"/>
  <c r="L811" i="5"/>
  <c r="S811" i="5"/>
  <c r="O812" i="5"/>
  <c r="N812" i="5"/>
  <c r="R812" i="5"/>
  <c r="M812" i="5"/>
  <c r="E812" i="5"/>
  <c r="AH812" i="5" s="1"/>
  <c r="F812" i="5"/>
  <c r="G812" i="5"/>
  <c r="I812" i="5"/>
  <c r="J812" i="5"/>
  <c r="K812" i="5"/>
  <c r="L812" i="5"/>
  <c r="S812" i="5"/>
  <c r="O813" i="5"/>
  <c r="N813" i="5"/>
  <c r="R813" i="5"/>
  <c r="M813" i="5"/>
  <c r="E813" i="5"/>
  <c r="AH813" i="5" s="1"/>
  <c r="F813" i="5"/>
  <c r="G813" i="5"/>
  <c r="I813" i="5"/>
  <c r="J813" i="5"/>
  <c r="K813" i="5"/>
  <c r="L813" i="5"/>
  <c r="S813" i="5"/>
  <c r="O814" i="5"/>
  <c r="N814" i="5"/>
  <c r="R814" i="5"/>
  <c r="M814" i="5"/>
  <c r="E814" i="5"/>
  <c r="AH814" i="5" s="1"/>
  <c r="F814" i="5"/>
  <c r="G814" i="5"/>
  <c r="I814" i="5"/>
  <c r="J814" i="5"/>
  <c r="K814" i="5"/>
  <c r="L814" i="5"/>
  <c r="S814" i="5"/>
  <c r="O815" i="5"/>
  <c r="N815" i="5"/>
  <c r="R815" i="5"/>
  <c r="M815" i="5"/>
  <c r="E815" i="5"/>
  <c r="AH815" i="5" s="1"/>
  <c r="F815" i="5"/>
  <c r="G815" i="5"/>
  <c r="I815" i="5"/>
  <c r="J815" i="5"/>
  <c r="K815" i="5"/>
  <c r="L815" i="5"/>
  <c r="S815" i="5"/>
  <c r="O816" i="5"/>
  <c r="N816" i="5"/>
  <c r="R816" i="5"/>
  <c r="M816" i="5"/>
  <c r="E816" i="5"/>
  <c r="AH816" i="5" s="1"/>
  <c r="F816" i="5"/>
  <c r="G816" i="5"/>
  <c r="I816" i="5"/>
  <c r="J816" i="5"/>
  <c r="K816" i="5"/>
  <c r="L816" i="5"/>
  <c r="S816" i="5"/>
  <c r="O817" i="5"/>
  <c r="N817" i="5"/>
  <c r="R817" i="5"/>
  <c r="M817" i="5"/>
  <c r="E817" i="5"/>
  <c r="AH817" i="5" s="1"/>
  <c r="F817" i="5"/>
  <c r="G817" i="5"/>
  <c r="I817" i="5"/>
  <c r="J817" i="5"/>
  <c r="K817" i="5"/>
  <c r="L817" i="5"/>
  <c r="S817" i="5"/>
  <c r="O818" i="5"/>
  <c r="N818" i="5"/>
  <c r="R818" i="5"/>
  <c r="M818" i="5"/>
  <c r="E818" i="5"/>
  <c r="AH818" i="5" s="1"/>
  <c r="F818" i="5"/>
  <c r="G818" i="5"/>
  <c r="I818" i="5"/>
  <c r="J818" i="5"/>
  <c r="K818" i="5"/>
  <c r="L818" i="5"/>
  <c r="S818" i="5"/>
  <c r="O819" i="5"/>
  <c r="N819" i="5"/>
  <c r="R819" i="5"/>
  <c r="M819" i="5"/>
  <c r="E819" i="5"/>
  <c r="AH819" i="5" s="1"/>
  <c r="F819" i="5"/>
  <c r="G819" i="5"/>
  <c r="I819" i="5"/>
  <c r="J819" i="5"/>
  <c r="K819" i="5"/>
  <c r="L819" i="5"/>
  <c r="S819" i="5"/>
  <c r="O820" i="5"/>
  <c r="N820" i="5"/>
  <c r="R820" i="5"/>
  <c r="M820" i="5"/>
  <c r="E820" i="5"/>
  <c r="AH820" i="5" s="1"/>
  <c r="F820" i="5"/>
  <c r="G820" i="5"/>
  <c r="I820" i="5"/>
  <c r="J820" i="5"/>
  <c r="K820" i="5"/>
  <c r="L820" i="5"/>
  <c r="S820" i="5"/>
  <c r="O821" i="5"/>
  <c r="N821" i="5"/>
  <c r="R821" i="5"/>
  <c r="M821" i="5"/>
  <c r="E821" i="5"/>
  <c r="AH821" i="5" s="1"/>
  <c r="F821" i="5"/>
  <c r="G821" i="5"/>
  <c r="I821" i="5"/>
  <c r="J821" i="5"/>
  <c r="K821" i="5"/>
  <c r="L821" i="5"/>
  <c r="S821" i="5"/>
  <c r="O822" i="5"/>
  <c r="N822" i="5"/>
  <c r="R822" i="5"/>
  <c r="M822" i="5"/>
  <c r="E822" i="5"/>
  <c r="AH822" i="5" s="1"/>
  <c r="F822" i="5"/>
  <c r="G822" i="5"/>
  <c r="I822" i="5"/>
  <c r="J822" i="5"/>
  <c r="K822" i="5"/>
  <c r="L822" i="5"/>
  <c r="S822" i="5"/>
  <c r="O823" i="5"/>
  <c r="N823" i="5"/>
  <c r="R823" i="5"/>
  <c r="M823" i="5"/>
  <c r="E823" i="5"/>
  <c r="AH823" i="5" s="1"/>
  <c r="F823" i="5"/>
  <c r="G823" i="5"/>
  <c r="I823" i="5"/>
  <c r="J823" i="5"/>
  <c r="K823" i="5"/>
  <c r="L823" i="5"/>
  <c r="S823" i="5"/>
  <c r="O824" i="5"/>
  <c r="N824" i="5"/>
  <c r="R824" i="5"/>
  <c r="M824" i="5"/>
  <c r="E824" i="5"/>
  <c r="AH824" i="5" s="1"/>
  <c r="F824" i="5"/>
  <c r="G824" i="5"/>
  <c r="I824" i="5"/>
  <c r="J824" i="5"/>
  <c r="K824" i="5"/>
  <c r="L824" i="5"/>
  <c r="S824" i="5"/>
  <c r="O825" i="5"/>
  <c r="N825" i="5"/>
  <c r="R825" i="5"/>
  <c r="M825" i="5"/>
  <c r="E825" i="5"/>
  <c r="AH825" i="5" s="1"/>
  <c r="F825" i="5"/>
  <c r="G825" i="5"/>
  <c r="I825" i="5"/>
  <c r="J825" i="5"/>
  <c r="K825" i="5"/>
  <c r="L825" i="5"/>
  <c r="S825" i="5"/>
  <c r="O826" i="5"/>
  <c r="N826" i="5"/>
  <c r="R826" i="5"/>
  <c r="M826" i="5"/>
  <c r="E826" i="5"/>
  <c r="AH826" i="5" s="1"/>
  <c r="F826" i="5"/>
  <c r="G826" i="5"/>
  <c r="I826" i="5"/>
  <c r="J826" i="5"/>
  <c r="K826" i="5"/>
  <c r="L826" i="5"/>
  <c r="S826" i="5"/>
  <c r="O827" i="5"/>
  <c r="N827" i="5"/>
  <c r="R827" i="5"/>
  <c r="M827" i="5"/>
  <c r="E827" i="5"/>
  <c r="AH827" i="5" s="1"/>
  <c r="F827" i="5"/>
  <c r="G827" i="5"/>
  <c r="I827" i="5"/>
  <c r="J827" i="5"/>
  <c r="K827" i="5"/>
  <c r="L827" i="5"/>
  <c r="S827" i="5"/>
  <c r="O828" i="5"/>
  <c r="N828" i="5"/>
  <c r="R828" i="5"/>
  <c r="M828" i="5"/>
  <c r="E828" i="5"/>
  <c r="AH828" i="5" s="1"/>
  <c r="F828" i="5"/>
  <c r="G828" i="5"/>
  <c r="I828" i="5"/>
  <c r="J828" i="5"/>
  <c r="K828" i="5"/>
  <c r="L828" i="5"/>
  <c r="S828" i="5"/>
  <c r="O829" i="5"/>
  <c r="N829" i="5"/>
  <c r="R829" i="5"/>
  <c r="M829" i="5"/>
  <c r="E829" i="5"/>
  <c r="AH829" i="5" s="1"/>
  <c r="F829" i="5"/>
  <c r="G829" i="5"/>
  <c r="I829" i="5"/>
  <c r="J829" i="5"/>
  <c r="K829" i="5"/>
  <c r="L829" i="5"/>
  <c r="S829" i="5"/>
  <c r="O830" i="5"/>
  <c r="N830" i="5"/>
  <c r="R830" i="5"/>
  <c r="M830" i="5"/>
  <c r="E830" i="5"/>
  <c r="AH830" i="5" s="1"/>
  <c r="F830" i="5"/>
  <c r="G830" i="5"/>
  <c r="I830" i="5"/>
  <c r="J830" i="5"/>
  <c r="K830" i="5"/>
  <c r="L830" i="5"/>
  <c r="S830" i="5"/>
  <c r="O831" i="5"/>
  <c r="N831" i="5"/>
  <c r="R831" i="5"/>
  <c r="M831" i="5"/>
  <c r="E831" i="5"/>
  <c r="AH831" i="5" s="1"/>
  <c r="F831" i="5"/>
  <c r="G831" i="5"/>
  <c r="I831" i="5"/>
  <c r="J831" i="5"/>
  <c r="K831" i="5"/>
  <c r="L831" i="5"/>
  <c r="S831" i="5"/>
  <c r="O832" i="5"/>
  <c r="N832" i="5"/>
  <c r="R832" i="5"/>
  <c r="M832" i="5"/>
  <c r="E832" i="5"/>
  <c r="AH832" i="5" s="1"/>
  <c r="F832" i="5"/>
  <c r="G832" i="5"/>
  <c r="I832" i="5"/>
  <c r="J832" i="5"/>
  <c r="K832" i="5"/>
  <c r="L832" i="5"/>
  <c r="S832" i="5"/>
  <c r="O833" i="5"/>
  <c r="N833" i="5"/>
  <c r="R833" i="5"/>
  <c r="M833" i="5"/>
  <c r="E833" i="5"/>
  <c r="AH833" i="5" s="1"/>
  <c r="F833" i="5"/>
  <c r="G833" i="5"/>
  <c r="I833" i="5"/>
  <c r="J833" i="5"/>
  <c r="K833" i="5"/>
  <c r="L833" i="5"/>
  <c r="S833" i="5"/>
  <c r="O834" i="5"/>
  <c r="N834" i="5"/>
  <c r="R834" i="5"/>
  <c r="M834" i="5"/>
  <c r="E834" i="5"/>
  <c r="AH834" i="5" s="1"/>
  <c r="F834" i="5"/>
  <c r="G834" i="5"/>
  <c r="I834" i="5"/>
  <c r="J834" i="5"/>
  <c r="K834" i="5"/>
  <c r="L834" i="5"/>
  <c r="S834" i="5"/>
  <c r="O835" i="5"/>
  <c r="N835" i="5"/>
  <c r="R835" i="5"/>
  <c r="M835" i="5"/>
  <c r="E835" i="5"/>
  <c r="AH835" i="5" s="1"/>
  <c r="F835" i="5"/>
  <c r="G835" i="5"/>
  <c r="I835" i="5"/>
  <c r="J835" i="5"/>
  <c r="K835" i="5"/>
  <c r="L835" i="5"/>
  <c r="S835" i="5"/>
  <c r="O836" i="5"/>
  <c r="N836" i="5"/>
  <c r="R836" i="5"/>
  <c r="M836" i="5"/>
  <c r="E836" i="5"/>
  <c r="AH836" i="5" s="1"/>
  <c r="F836" i="5"/>
  <c r="G836" i="5"/>
  <c r="I836" i="5"/>
  <c r="J836" i="5"/>
  <c r="K836" i="5"/>
  <c r="L836" i="5"/>
  <c r="S836" i="5"/>
  <c r="O837" i="5"/>
  <c r="N837" i="5"/>
  <c r="R837" i="5"/>
  <c r="M837" i="5"/>
  <c r="E837" i="5"/>
  <c r="AH837" i="5" s="1"/>
  <c r="F837" i="5"/>
  <c r="G837" i="5"/>
  <c r="I837" i="5"/>
  <c r="J837" i="5"/>
  <c r="K837" i="5"/>
  <c r="L837" i="5"/>
  <c r="S837" i="5"/>
  <c r="O838" i="5"/>
  <c r="N838" i="5"/>
  <c r="R838" i="5"/>
  <c r="M838" i="5"/>
  <c r="E838" i="5"/>
  <c r="AH838" i="5" s="1"/>
  <c r="F838" i="5"/>
  <c r="G838" i="5"/>
  <c r="I838" i="5"/>
  <c r="J838" i="5"/>
  <c r="K838" i="5"/>
  <c r="L838" i="5"/>
  <c r="S838" i="5"/>
  <c r="O839" i="5"/>
  <c r="N839" i="5"/>
  <c r="R839" i="5"/>
  <c r="M839" i="5"/>
  <c r="E839" i="5"/>
  <c r="AH839" i="5" s="1"/>
  <c r="F839" i="5"/>
  <c r="G839" i="5"/>
  <c r="I839" i="5"/>
  <c r="J839" i="5"/>
  <c r="K839" i="5"/>
  <c r="L839" i="5"/>
  <c r="S839" i="5"/>
  <c r="O840" i="5"/>
  <c r="N840" i="5"/>
  <c r="R840" i="5"/>
  <c r="M840" i="5"/>
  <c r="E840" i="5"/>
  <c r="AH840" i="5" s="1"/>
  <c r="F840" i="5"/>
  <c r="G840" i="5"/>
  <c r="I840" i="5"/>
  <c r="J840" i="5"/>
  <c r="K840" i="5"/>
  <c r="L840" i="5"/>
  <c r="S840" i="5"/>
  <c r="O841" i="5"/>
  <c r="N841" i="5"/>
  <c r="R841" i="5"/>
  <c r="M841" i="5"/>
  <c r="E841" i="5"/>
  <c r="AH841" i="5" s="1"/>
  <c r="F841" i="5"/>
  <c r="G841" i="5"/>
  <c r="I841" i="5"/>
  <c r="J841" i="5"/>
  <c r="K841" i="5"/>
  <c r="L841" i="5"/>
  <c r="S841" i="5"/>
  <c r="O842" i="5"/>
  <c r="N842" i="5"/>
  <c r="R842" i="5"/>
  <c r="M842" i="5"/>
  <c r="E842" i="5"/>
  <c r="AH842" i="5" s="1"/>
  <c r="F842" i="5"/>
  <c r="G842" i="5"/>
  <c r="I842" i="5"/>
  <c r="J842" i="5"/>
  <c r="K842" i="5"/>
  <c r="L842" i="5"/>
  <c r="S842" i="5"/>
  <c r="O843" i="5"/>
  <c r="N843" i="5"/>
  <c r="R843" i="5"/>
  <c r="M843" i="5"/>
  <c r="E843" i="5"/>
  <c r="AH843" i="5" s="1"/>
  <c r="F843" i="5"/>
  <c r="G843" i="5"/>
  <c r="I843" i="5"/>
  <c r="J843" i="5"/>
  <c r="K843" i="5"/>
  <c r="L843" i="5"/>
  <c r="S843" i="5"/>
  <c r="O844" i="5"/>
  <c r="N844" i="5"/>
  <c r="R844" i="5"/>
  <c r="M844" i="5"/>
  <c r="E844" i="5"/>
  <c r="AH844" i="5" s="1"/>
  <c r="F844" i="5"/>
  <c r="G844" i="5"/>
  <c r="I844" i="5"/>
  <c r="J844" i="5"/>
  <c r="K844" i="5"/>
  <c r="L844" i="5"/>
  <c r="S844" i="5"/>
  <c r="O845" i="5"/>
  <c r="N845" i="5"/>
  <c r="R845" i="5"/>
  <c r="M845" i="5"/>
  <c r="E845" i="5"/>
  <c r="AH845" i="5" s="1"/>
  <c r="F845" i="5"/>
  <c r="G845" i="5"/>
  <c r="I845" i="5"/>
  <c r="J845" i="5"/>
  <c r="K845" i="5"/>
  <c r="L845" i="5"/>
  <c r="S845" i="5"/>
  <c r="O846" i="5"/>
  <c r="N846" i="5"/>
  <c r="R846" i="5"/>
  <c r="M846" i="5"/>
  <c r="E846" i="5"/>
  <c r="AH846" i="5" s="1"/>
  <c r="F846" i="5"/>
  <c r="G846" i="5"/>
  <c r="I846" i="5"/>
  <c r="J846" i="5"/>
  <c r="K846" i="5"/>
  <c r="L846" i="5"/>
  <c r="S846" i="5"/>
  <c r="O847" i="5"/>
  <c r="N847" i="5"/>
  <c r="R847" i="5"/>
  <c r="M847" i="5"/>
  <c r="E847" i="5"/>
  <c r="AH847" i="5" s="1"/>
  <c r="F847" i="5"/>
  <c r="G847" i="5"/>
  <c r="I847" i="5"/>
  <c r="J847" i="5"/>
  <c r="K847" i="5"/>
  <c r="L847" i="5"/>
  <c r="S847" i="5"/>
  <c r="O848" i="5"/>
  <c r="N848" i="5"/>
  <c r="R848" i="5"/>
  <c r="M848" i="5"/>
  <c r="E848" i="5"/>
  <c r="AH848" i="5" s="1"/>
  <c r="F848" i="5"/>
  <c r="G848" i="5"/>
  <c r="I848" i="5"/>
  <c r="J848" i="5"/>
  <c r="K848" i="5"/>
  <c r="L848" i="5"/>
  <c r="S848" i="5"/>
  <c r="O849" i="5"/>
  <c r="N849" i="5"/>
  <c r="R849" i="5"/>
  <c r="M849" i="5"/>
  <c r="E849" i="5"/>
  <c r="AH849" i="5" s="1"/>
  <c r="F849" i="5"/>
  <c r="G849" i="5"/>
  <c r="I849" i="5"/>
  <c r="J849" i="5"/>
  <c r="K849" i="5"/>
  <c r="L849" i="5"/>
  <c r="S849" i="5"/>
  <c r="O850" i="5"/>
  <c r="N850" i="5"/>
  <c r="R850" i="5"/>
  <c r="M850" i="5"/>
  <c r="E850" i="5"/>
  <c r="AH850" i="5" s="1"/>
  <c r="F850" i="5"/>
  <c r="G850" i="5"/>
  <c r="I850" i="5"/>
  <c r="J850" i="5"/>
  <c r="K850" i="5"/>
  <c r="L850" i="5"/>
  <c r="S850" i="5"/>
  <c r="O851" i="5"/>
  <c r="N851" i="5"/>
  <c r="R851" i="5"/>
  <c r="M851" i="5"/>
  <c r="E851" i="5"/>
  <c r="AH851" i="5" s="1"/>
  <c r="F851" i="5"/>
  <c r="G851" i="5"/>
  <c r="I851" i="5"/>
  <c r="J851" i="5"/>
  <c r="K851" i="5"/>
  <c r="L851" i="5"/>
  <c r="S851" i="5"/>
  <c r="O852" i="5"/>
  <c r="N852" i="5"/>
  <c r="R852" i="5"/>
  <c r="M852" i="5"/>
  <c r="E852" i="5"/>
  <c r="AH852" i="5" s="1"/>
  <c r="F852" i="5"/>
  <c r="G852" i="5"/>
  <c r="I852" i="5"/>
  <c r="J852" i="5"/>
  <c r="K852" i="5"/>
  <c r="L852" i="5"/>
  <c r="S852" i="5"/>
  <c r="O853" i="5"/>
  <c r="N853" i="5"/>
  <c r="R853" i="5"/>
  <c r="M853" i="5"/>
  <c r="E853" i="5"/>
  <c r="AH853" i="5" s="1"/>
  <c r="F853" i="5"/>
  <c r="G853" i="5"/>
  <c r="I853" i="5"/>
  <c r="J853" i="5"/>
  <c r="K853" i="5"/>
  <c r="L853" i="5"/>
  <c r="S853" i="5"/>
  <c r="O854" i="5"/>
  <c r="N854" i="5"/>
  <c r="R854" i="5"/>
  <c r="M854" i="5"/>
  <c r="E854" i="5"/>
  <c r="AH854" i="5" s="1"/>
  <c r="F854" i="5"/>
  <c r="G854" i="5"/>
  <c r="I854" i="5"/>
  <c r="J854" i="5"/>
  <c r="K854" i="5"/>
  <c r="L854" i="5"/>
  <c r="S854" i="5"/>
  <c r="O855" i="5"/>
  <c r="N855" i="5"/>
  <c r="R855" i="5"/>
  <c r="M855" i="5"/>
  <c r="E855" i="5"/>
  <c r="AH855" i="5" s="1"/>
  <c r="F855" i="5"/>
  <c r="G855" i="5"/>
  <c r="I855" i="5"/>
  <c r="J855" i="5"/>
  <c r="K855" i="5"/>
  <c r="L855" i="5"/>
  <c r="S855" i="5"/>
  <c r="O856" i="5"/>
  <c r="N856" i="5"/>
  <c r="R856" i="5"/>
  <c r="M856" i="5"/>
  <c r="E856" i="5"/>
  <c r="AH856" i="5" s="1"/>
  <c r="F856" i="5"/>
  <c r="G856" i="5"/>
  <c r="I856" i="5"/>
  <c r="J856" i="5"/>
  <c r="K856" i="5"/>
  <c r="L856" i="5"/>
  <c r="S856" i="5"/>
  <c r="O857" i="5"/>
  <c r="N857" i="5"/>
  <c r="R857" i="5"/>
  <c r="M857" i="5"/>
  <c r="E857" i="5"/>
  <c r="AH857" i="5" s="1"/>
  <c r="F857" i="5"/>
  <c r="G857" i="5"/>
  <c r="I857" i="5"/>
  <c r="J857" i="5"/>
  <c r="K857" i="5"/>
  <c r="L857" i="5"/>
  <c r="S857" i="5"/>
  <c r="O858" i="5"/>
  <c r="N858" i="5"/>
  <c r="R858" i="5"/>
  <c r="M858" i="5"/>
  <c r="E858" i="5"/>
  <c r="AH858" i="5" s="1"/>
  <c r="F858" i="5"/>
  <c r="G858" i="5"/>
  <c r="I858" i="5"/>
  <c r="J858" i="5"/>
  <c r="K858" i="5"/>
  <c r="L858" i="5"/>
  <c r="S858" i="5"/>
  <c r="O859" i="5"/>
  <c r="N859" i="5"/>
  <c r="R859" i="5"/>
  <c r="M859" i="5"/>
  <c r="E859" i="5"/>
  <c r="AH859" i="5" s="1"/>
  <c r="F859" i="5"/>
  <c r="G859" i="5"/>
  <c r="I859" i="5"/>
  <c r="J859" i="5"/>
  <c r="K859" i="5"/>
  <c r="L859" i="5"/>
  <c r="S859" i="5"/>
  <c r="O860" i="5"/>
  <c r="N860" i="5"/>
  <c r="R860" i="5"/>
  <c r="M860" i="5"/>
  <c r="E860" i="5"/>
  <c r="AH860" i="5" s="1"/>
  <c r="F860" i="5"/>
  <c r="G860" i="5"/>
  <c r="I860" i="5"/>
  <c r="J860" i="5"/>
  <c r="K860" i="5"/>
  <c r="L860" i="5"/>
  <c r="S860" i="5"/>
  <c r="O861" i="5"/>
  <c r="N861" i="5"/>
  <c r="R861" i="5"/>
  <c r="M861" i="5"/>
  <c r="E861" i="5"/>
  <c r="AH861" i="5" s="1"/>
  <c r="F861" i="5"/>
  <c r="G861" i="5"/>
  <c r="I861" i="5"/>
  <c r="J861" i="5"/>
  <c r="K861" i="5"/>
  <c r="L861" i="5"/>
  <c r="S861" i="5"/>
  <c r="O862" i="5"/>
  <c r="N862" i="5"/>
  <c r="R862" i="5"/>
  <c r="M862" i="5"/>
  <c r="E862" i="5"/>
  <c r="AH862" i="5" s="1"/>
  <c r="F862" i="5"/>
  <c r="G862" i="5"/>
  <c r="I862" i="5"/>
  <c r="J862" i="5"/>
  <c r="K862" i="5"/>
  <c r="L862" i="5"/>
  <c r="S862" i="5"/>
  <c r="O863" i="5"/>
  <c r="N863" i="5"/>
  <c r="R863" i="5"/>
  <c r="M863" i="5"/>
  <c r="E863" i="5"/>
  <c r="AH863" i="5" s="1"/>
  <c r="F863" i="5"/>
  <c r="G863" i="5"/>
  <c r="I863" i="5"/>
  <c r="J863" i="5"/>
  <c r="K863" i="5"/>
  <c r="L863" i="5"/>
  <c r="S863" i="5"/>
  <c r="O864" i="5"/>
  <c r="N864" i="5"/>
  <c r="R864" i="5"/>
  <c r="M864" i="5"/>
  <c r="E864" i="5"/>
  <c r="AH864" i="5" s="1"/>
  <c r="F864" i="5"/>
  <c r="G864" i="5"/>
  <c r="I864" i="5"/>
  <c r="J864" i="5"/>
  <c r="K864" i="5"/>
  <c r="L864" i="5"/>
  <c r="S864" i="5"/>
  <c r="O865" i="5"/>
  <c r="N865" i="5"/>
  <c r="R865" i="5"/>
  <c r="M865" i="5"/>
  <c r="E865" i="5"/>
  <c r="AH865" i="5" s="1"/>
  <c r="F865" i="5"/>
  <c r="G865" i="5"/>
  <c r="I865" i="5"/>
  <c r="J865" i="5"/>
  <c r="K865" i="5"/>
  <c r="L865" i="5"/>
  <c r="S865" i="5"/>
  <c r="O866" i="5"/>
  <c r="N866" i="5"/>
  <c r="R866" i="5"/>
  <c r="M866" i="5"/>
  <c r="E866" i="5"/>
  <c r="AH866" i="5" s="1"/>
  <c r="F866" i="5"/>
  <c r="G866" i="5"/>
  <c r="I866" i="5"/>
  <c r="J866" i="5"/>
  <c r="K866" i="5"/>
  <c r="L866" i="5"/>
  <c r="S866" i="5"/>
  <c r="O867" i="5"/>
  <c r="N867" i="5"/>
  <c r="R867" i="5"/>
  <c r="M867" i="5"/>
  <c r="E867" i="5"/>
  <c r="AH867" i="5" s="1"/>
  <c r="F867" i="5"/>
  <c r="G867" i="5"/>
  <c r="I867" i="5"/>
  <c r="J867" i="5"/>
  <c r="K867" i="5"/>
  <c r="L867" i="5"/>
  <c r="S867" i="5"/>
  <c r="O868" i="5"/>
  <c r="N868" i="5"/>
  <c r="R868" i="5"/>
  <c r="M868" i="5"/>
  <c r="E868" i="5"/>
  <c r="AH868" i="5" s="1"/>
  <c r="F868" i="5"/>
  <c r="G868" i="5"/>
  <c r="I868" i="5"/>
  <c r="J868" i="5"/>
  <c r="K868" i="5"/>
  <c r="L868" i="5"/>
  <c r="S868" i="5"/>
  <c r="O869" i="5"/>
  <c r="N869" i="5"/>
  <c r="R869" i="5"/>
  <c r="M869" i="5"/>
  <c r="E869" i="5"/>
  <c r="AH869" i="5" s="1"/>
  <c r="F869" i="5"/>
  <c r="G869" i="5"/>
  <c r="I869" i="5"/>
  <c r="J869" i="5"/>
  <c r="K869" i="5"/>
  <c r="L869" i="5"/>
  <c r="S869" i="5"/>
  <c r="O870" i="5"/>
  <c r="N870" i="5"/>
  <c r="R870" i="5"/>
  <c r="M870" i="5"/>
  <c r="E870" i="5"/>
  <c r="AH870" i="5" s="1"/>
  <c r="F870" i="5"/>
  <c r="G870" i="5"/>
  <c r="I870" i="5"/>
  <c r="J870" i="5"/>
  <c r="K870" i="5"/>
  <c r="L870" i="5"/>
  <c r="S870" i="5"/>
  <c r="O871" i="5"/>
  <c r="N871" i="5"/>
  <c r="R871" i="5"/>
  <c r="M871" i="5"/>
  <c r="E871" i="5"/>
  <c r="AH871" i="5" s="1"/>
  <c r="F871" i="5"/>
  <c r="G871" i="5"/>
  <c r="I871" i="5"/>
  <c r="J871" i="5"/>
  <c r="K871" i="5"/>
  <c r="L871" i="5"/>
  <c r="S871" i="5"/>
  <c r="O872" i="5"/>
  <c r="N872" i="5"/>
  <c r="R872" i="5"/>
  <c r="M872" i="5"/>
  <c r="E872" i="5"/>
  <c r="AH872" i="5" s="1"/>
  <c r="F872" i="5"/>
  <c r="G872" i="5"/>
  <c r="I872" i="5"/>
  <c r="J872" i="5"/>
  <c r="K872" i="5"/>
  <c r="L872" i="5"/>
  <c r="S872" i="5"/>
  <c r="O873" i="5"/>
  <c r="N873" i="5"/>
  <c r="R873" i="5"/>
  <c r="M873" i="5"/>
  <c r="E873" i="5"/>
  <c r="AH873" i="5" s="1"/>
  <c r="F873" i="5"/>
  <c r="G873" i="5"/>
  <c r="I873" i="5"/>
  <c r="J873" i="5"/>
  <c r="K873" i="5"/>
  <c r="L873" i="5"/>
  <c r="S873" i="5"/>
  <c r="O874" i="5"/>
  <c r="N874" i="5"/>
  <c r="R874" i="5"/>
  <c r="M874" i="5"/>
  <c r="E874" i="5"/>
  <c r="AH874" i="5" s="1"/>
  <c r="F874" i="5"/>
  <c r="G874" i="5"/>
  <c r="I874" i="5"/>
  <c r="J874" i="5"/>
  <c r="K874" i="5"/>
  <c r="L874" i="5"/>
  <c r="S874" i="5"/>
  <c r="O875" i="5"/>
  <c r="N875" i="5"/>
  <c r="R875" i="5"/>
  <c r="M875" i="5"/>
  <c r="E875" i="5"/>
  <c r="AH875" i="5" s="1"/>
  <c r="F875" i="5"/>
  <c r="G875" i="5"/>
  <c r="I875" i="5"/>
  <c r="J875" i="5"/>
  <c r="K875" i="5"/>
  <c r="L875" i="5"/>
  <c r="S875" i="5"/>
  <c r="O876" i="5"/>
  <c r="N876" i="5"/>
  <c r="R876" i="5"/>
  <c r="M876" i="5"/>
  <c r="E876" i="5"/>
  <c r="AH876" i="5" s="1"/>
  <c r="F876" i="5"/>
  <c r="G876" i="5"/>
  <c r="I876" i="5"/>
  <c r="J876" i="5"/>
  <c r="K876" i="5"/>
  <c r="L876" i="5"/>
  <c r="S876" i="5"/>
  <c r="O877" i="5"/>
  <c r="N877" i="5"/>
  <c r="R877" i="5"/>
  <c r="M877" i="5"/>
  <c r="E877" i="5"/>
  <c r="AH877" i="5" s="1"/>
  <c r="F877" i="5"/>
  <c r="G877" i="5"/>
  <c r="I877" i="5"/>
  <c r="J877" i="5"/>
  <c r="K877" i="5"/>
  <c r="L877" i="5"/>
  <c r="S877" i="5"/>
  <c r="O878" i="5"/>
  <c r="N878" i="5"/>
  <c r="R878" i="5"/>
  <c r="M878" i="5"/>
  <c r="E878" i="5"/>
  <c r="AH878" i="5" s="1"/>
  <c r="F878" i="5"/>
  <c r="G878" i="5"/>
  <c r="I878" i="5"/>
  <c r="J878" i="5"/>
  <c r="K878" i="5"/>
  <c r="L878" i="5"/>
  <c r="S878" i="5"/>
  <c r="O879" i="5"/>
  <c r="N879" i="5"/>
  <c r="R879" i="5"/>
  <c r="M879" i="5"/>
  <c r="E879" i="5"/>
  <c r="AH879" i="5" s="1"/>
  <c r="F879" i="5"/>
  <c r="G879" i="5"/>
  <c r="I879" i="5"/>
  <c r="J879" i="5"/>
  <c r="K879" i="5"/>
  <c r="L879" i="5"/>
  <c r="S879" i="5"/>
  <c r="O880" i="5"/>
  <c r="N880" i="5"/>
  <c r="R880" i="5"/>
  <c r="M880" i="5"/>
  <c r="E880" i="5"/>
  <c r="AH880" i="5" s="1"/>
  <c r="F880" i="5"/>
  <c r="G880" i="5"/>
  <c r="I880" i="5"/>
  <c r="J880" i="5"/>
  <c r="K880" i="5"/>
  <c r="L880" i="5"/>
  <c r="S880" i="5"/>
  <c r="O881" i="5"/>
  <c r="N881" i="5"/>
  <c r="R881" i="5"/>
  <c r="M881" i="5"/>
  <c r="E881" i="5"/>
  <c r="AH881" i="5" s="1"/>
  <c r="F881" i="5"/>
  <c r="G881" i="5"/>
  <c r="I881" i="5"/>
  <c r="J881" i="5"/>
  <c r="K881" i="5"/>
  <c r="L881" i="5"/>
  <c r="S881" i="5"/>
  <c r="O882" i="5"/>
  <c r="N882" i="5"/>
  <c r="R882" i="5"/>
  <c r="M882" i="5"/>
  <c r="E882" i="5"/>
  <c r="AH882" i="5" s="1"/>
  <c r="F882" i="5"/>
  <c r="G882" i="5"/>
  <c r="I882" i="5"/>
  <c r="J882" i="5"/>
  <c r="K882" i="5"/>
  <c r="L882" i="5"/>
  <c r="S882" i="5"/>
  <c r="O883" i="5"/>
  <c r="N883" i="5"/>
  <c r="R883" i="5"/>
  <c r="M883" i="5"/>
  <c r="E883" i="5"/>
  <c r="AH883" i="5" s="1"/>
  <c r="F883" i="5"/>
  <c r="G883" i="5"/>
  <c r="I883" i="5"/>
  <c r="J883" i="5"/>
  <c r="K883" i="5"/>
  <c r="L883" i="5"/>
  <c r="S883" i="5"/>
  <c r="O884" i="5"/>
  <c r="N884" i="5"/>
  <c r="R884" i="5"/>
  <c r="M884" i="5"/>
  <c r="E884" i="5"/>
  <c r="AH884" i="5" s="1"/>
  <c r="F884" i="5"/>
  <c r="G884" i="5"/>
  <c r="I884" i="5"/>
  <c r="J884" i="5"/>
  <c r="K884" i="5"/>
  <c r="L884" i="5"/>
  <c r="S884" i="5"/>
  <c r="O885" i="5"/>
  <c r="N885" i="5"/>
  <c r="R885" i="5"/>
  <c r="M885" i="5"/>
  <c r="E885" i="5"/>
  <c r="AH885" i="5" s="1"/>
  <c r="F885" i="5"/>
  <c r="G885" i="5"/>
  <c r="I885" i="5"/>
  <c r="J885" i="5"/>
  <c r="K885" i="5"/>
  <c r="L885" i="5"/>
  <c r="S885" i="5"/>
  <c r="O886" i="5"/>
  <c r="N886" i="5"/>
  <c r="R886" i="5"/>
  <c r="M886" i="5"/>
  <c r="E886" i="5"/>
  <c r="AH886" i="5" s="1"/>
  <c r="F886" i="5"/>
  <c r="G886" i="5"/>
  <c r="I886" i="5"/>
  <c r="J886" i="5"/>
  <c r="K886" i="5"/>
  <c r="L886" i="5"/>
  <c r="S886" i="5"/>
  <c r="O887" i="5"/>
  <c r="N887" i="5"/>
  <c r="R887" i="5"/>
  <c r="M887" i="5"/>
  <c r="E887" i="5"/>
  <c r="AH887" i="5" s="1"/>
  <c r="F887" i="5"/>
  <c r="G887" i="5"/>
  <c r="I887" i="5"/>
  <c r="J887" i="5"/>
  <c r="K887" i="5"/>
  <c r="L887" i="5"/>
  <c r="S887" i="5"/>
  <c r="O888" i="5"/>
  <c r="N888" i="5"/>
  <c r="R888" i="5"/>
  <c r="M888" i="5"/>
  <c r="E888" i="5"/>
  <c r="AH888" i="5" s="1"/>
  <c r="F888" i="5"/>
  <c r="G888" i="5"/>
  <c r="I888" i="5"/>
  <c r="J888" i="5"/>
  <c r="K888" i="5"/>
  <c r="L888" i="5"/>
  <c r="S888" i="5"/>
  <c r="O889" i="5"/>
  <c r="N889" i="5"/>
  <c r="R889" i="5"/>
  <c r="M889" i="5"/>
  <c r="E889" i="5"/>
  <c r="AH889" i="5" s="1"/>
  <c r="F889" i="5"/>
  <c r="G889" i="5"/>
  <c r="I889" i="5"/>
  <c r="J889" i="5"/>
  <c r="K889" i="5"/>
  <c r="L889" i="5"/>
  <c r="S889" i="5"/>
  <c r="O890" i="5"/>
  <c r="N890" i="5"/>
  <c r="R890" i="5"/>
  <c r="M890" i="5"/>
  <c r="E890" i="5"/>
  <c r="AH890" i="5" s="1"/>
  <c r="F890" i="5"/>
  <c r="G890" i="5"/>
  <c r="I890" i="5"/>
  <c r="J890" i="5"/>
  <c r="K890" i="5"/>
  <c r="L890" i="5"/>
  <c r="S890" i="5"/>
  <c r="O891" i="5"/>
  <c r="N891" i="5"/>
  <c r="R891" i="5"/>
  <c r="M891" i="5"/>
  <c r="E891" i="5"/>
  <c r="AH891" i="5" s="1"/>
  <c r="F891" i="5"/>
  <c r="G891" i="5"/>
  <c r="I891" i="5"/>
  <c r="J891" i="5"/>
  <c r="K891" i="5"/>
  <c r="L891" i="5"/>
  <c r="S891" i="5"/>
  <c r="O892" i="5"/>
  <c r="N892" i="5"/>
  <c r="R892" i="5"/>
  <c r="M892" i="5"/>
  <c r="E892" i="5"/>
  <c r="AH892" i="5" s="1"/>
  <c r="F892" i="5"/>
  <c r="G892" i="5"/>
  <c r="I892" i="5"/>
  <c r="J892" i="5"/>
  <c r="K892" i="5"/>
  <c r="L892" i="5"/>
  <c r="S892" i="5"/>
  <c r="O893" i="5"/>
  <c r="N893" i="5"/>
  <c r="R893" i="5"/>
  <c r="M893" i="5"/>
  <c r="E893" i="5"/>
  <c r="AH893" i="5" s="1"/>
  <c r="F893" i="5"/>
  <c r="G893" i="5"/>
  <c r="I893" i="5"/>
  <c r="J893" i="5"/>
  <c r="K893" i="5"/>
  <c r="L893" i="5"/>
  <c r="S893" i="5"/>
  <c r="O894" i="5"/>
  <c r="N894" i="5"/>
  <c r="R894" i="5"/>
  <c r="M894" i="5"/>
  <c r="E894" i="5"/>
  <c r="AH894" i="5" s="1"/>
  <c r="F894" i="5"/>
  <c r="G894" i="5"/>
  <c r="I894" i="5"/>
  <c r="J894" i="5"/>
  <c r="K894" i="5"/>
  <c r="L894" i="5"/>
  <c r="S894" i="5"/>
  <c r="O895" i="5"/>
  <c r="N895" i="5"/>
  <c r="R895" i="5"/>
  <c r="M895" i="5"/>
  <c r="E895" i="5"/>
  <c r="AH895" i="5" s="1"/>
  <c r="F895" i="5"/>
  <c r="G895" i="5"/>
  <c r="I895" i="5"/>
  <c r="J895" i="5"/>
  <c r="K895" i="5"/>
  <c r="L895" i="5"/>
  <c r="S895" i="5"/>
  <c r="O896" i="5"/>
  <c r="N896" i="5"/>
  <c r="R896" i="5"/>
  <c r="M896" i="5"/>
  <c r="E896" i="5"/>
  <c r="AH896" i="5" s="1"/>
  <c r="F896" i="5"/>
  <c r="G896" i="5"/>
  <c r="I896" i="5"/>
  <c r="J896" i="5"/>
  <c r="K896" i="5"/>
  <c r="L896" i="5"/>
  <c r="S896" i="5"/>
  <c r="O897" i="5"/>
  <c r="N897" i="5"/>
  <c r="R897" i="5"/>
  <c r="M897" i="5"/>
  <c r="E897" i="5"/>
  <c r="AH897" i="5" s="1"/>
  <c r="F897" i="5"/>
  <c r="G897" i="5"/>
  <c r="I897" i="5"/>
  <c r="J897" i="5"/>
  <c r="K897" i="5"/>
  <c r="L897" i="5"/>
  <c r="S897" i="5"/>
  <c r="O898" i="5"/>
  <c r="N898" i="5"/>
  <c r="R898" i="5"/>
  <c r="M898" i="5"/>
  <c r="E898" i="5"/>
  <c r="AH898" i="5" s="1"/>
  <c r="F898" i="5"/>
  <c r="G898" i="5"/>
  <c r="I898" i="5"/>
  <c r="J898" i="5"/>
  <c r="K898" i="5"/>
  <c r="L898" i="5"/>
  <c r="S898" i="5"/>
  <c r="O899" i="5"/>
  <c r="N899" i="5"/>
  <c r="R899" i="5"/>
  <c r="M899" i="5"/>
  <c r="E899" i="5"/>
  <c r="AH899" i="5" s="1"/>
  <c r="F899" i="5"/>
  <c r="G899" i="5"/>
  <c r="I899" i="5"/>
  <c r="J899" i="5"/>
  <c r="K899" i="5"/>
  <c r="L899" i="5"/>
  <c r="S899" i="5"/>
  <c r="O900" i="5"/>
  <c r="N900" i="5"/>
  <c r="R900" i="5"/>
  <c r="M900" i="5"/>
  <c r="E900" i="5"/>
  <c r="AH900" i="5" s="1"/>
  <c r="F900" i="5"/>
  <c r="G900" i="5"/>
  <c r="I900" i="5"/>
  <c r="J900" i="5"/>
  <c r="K900" i="5"/>
  <c r="L900" i="5"/>
  <c r="S900" i="5"/>
  <c r="O901" i="5"/>
  <c r="N901" i="5"/>
  <c r="R901" i="5"/>
  <c r="M901" i="5"/>
  <c r="E901" i="5"/>
  <c r="AH901" i="5" s="1"/>
  <c r="F901" i="5"/>
  <c r="G901" i="5"/>
  <c r="I901" i="5"/>
  <c r="J901" i="5"/>
  <c r="K901" i="5"/>
  <c r="L901" i="5"/>
  <c r="S901" i="5"/>
  <c r="O902" i="5"/>
  <c r="N902" i="5"/>
  <c r="R902" i="5"/>
  <c r="M902" i="5"/>
  <c r="E902" i="5"/>
  <c r="AH902" i="5" s="1"/>
  <c r="F902" i="5"/>
  <c r="G902" i="5"/>
  <c r="I902" i="5"/>
  <c r="J902" i="5"/>
  <c r="K902" i="5"/>
  <c r="L902" i="5"/>
  <c r="S902" i="5"/>
  <c r="O903" i="5"/>
  <c r="N903" i="5"/>
  <c r="R903" i="5"/>
  <c r="M903" i="5"/>
  <c r="E903" i="5"/>
  <c r="AH903" i="5" s="1"/>
  <c r="F903" i="5"/>
  <c r="G903" i="5"/>
  <c r="I903" i="5"/>
  <c r="J903" i="5"/>
  <c r="K903" i="5"/>
  <c r="L903" i="5"/>
  <c r="S903" i="5"/>
  <c r="O904" i="5"/>
  <c r="N904" i="5"/>
  <c r="R904" i="5"/>
  <c r="M904" i="5"/>
  <c r="E904" i="5"/>
  <c r="AH904" i="5" s="1"/>
  <c r="F904" i="5"/>
  <c r="G904" i="5"/>
  <c r="I904" i="5"/>
  <c r="J904" i="5"/>
  <c r="K904" i="5"/>
  <c r="L904" i="5"/>
  <c r="S904" i="5"/>
  <c r="O905" i="5"/>
  <c r="N905" i="5"/>
  <c r="R905" i="5"/>
  <c r="M905" i="5"/>
  <c r="E905" i="5"/>
  <c r="AH905" i="5" s="1"/>
  <c r="F905" i="5"/>
  <c r="G905" i="5"/>
  <c r="I905" i="5"/>
  <c r="J905" i="5"/>
  <c r="K905" i="5"/>
  <c r="L905" i="5"/>
  <c r="S905" i="5"/>
  <c r="O906" i="5"/>
  <c r="N906" i="5"/>
  <c r="R906" i="5"/>
  <c r="M906" i="5"/>
  <c r="E906" i="5"/>
  <c r="AH906" i="5" s="1"/>
  <c r="F906" i="5"/>
  <c r="G906" i="5"/>
  <c r="I906" i="5"/>
  <c r="J906" i="5"/>
  <c r="K906" i="5"/>
  <c r="L906" i="5"/>
  <c r="S906" i="5"/>
  <c r="O907" i="5"/>
  <c r="N907" i="5"/>
  <c r="R907" i="5"/>
  <c r="M907" i="5"/>
  <c r="E907" i="5"/>
  <c r="AH907" i="5" s="1"/>
  <c r="F907" i="5"/>
  <c r="G907" i="5"/>
  <c r="I907" i="5"/>
  <c r="J907" i="5"/>
  <c r="K907" i="5"/>
  <c r="L907" i="5"/>
  <c r="S907" i="5"/>
  <c r="O908" i="5"/>
  <c r="N908" i="5"/>
  <c r="R908" i="5"/>
  <c r="M908" i="5"/>
  <c r="E908" i="5"/>
  <c r="AH908" i="5" s="1"/>
  <c r="F908" i="5"/>
  <c r="G908" i="5"/>
  <c r="I908" i="5"/>
  <c r="J908" i="5"/>
  <c r="K908" i="5"/>
  <c r="L908" i="5"/>
  <c r="S908" i="5"/>
  <c r="O909" i="5"/>
  <c r="N909" i="5"/>
  <c r="R909" i="5"/>
  <c r="M909" i="5"/>
  <c r="E909" i="5"/>
  <c r="AH909" i="5" s="1"/>
  <c r="F909" i="5"/>
  <c r="G909" i="5"/>
  <c r="I909" i="5"/>
  <c r="J909" i="5"/>
  <c r="K909" i="5"/>
  <c r="L909" i="5"/>
  <c r="S909" i="5"/>
  <c r="O910" i="5"/>
  <c r="N910" i="5"/>
  <c r="R910" i="5"/>
  <c r="M910" i="5"/>
  <c r="E910" i="5"/>
  <c r="AH910" i="5" s="1"/>
  <c r="F910" i="5"/>
  <c r="G910" i="5"/>
  <c r="I910" i="5"/>
  <c r="J910" i="5"/>
  <c r="K910" i="5"/>
  <c r="L910" i="5"/>
  <c r="S910" i="5"/>
  <c r="O911" i="5"/>
  <c r="N911" i="5"/>
  <c r="R911" i="5"/>
  <c r="M911" i="5"/>
  <c r="E911" i="5"/>
  <c r="AH911" i="5" s="1"/>
  <c r="F911" i="5"/>
  <c r="G911" i="5"/>
  <c r="I911" i="5"/>
  <c r="J911" i="5"/>
  <c r="K911" i="5"/>
  <c r="L911" i="5"/>
  <c r="S911" i="5"/>
  <c r="O912" i="5"/>
  <c r="N912" i="5"/>
  <c r="R912" i="5"/>
  <c r="M912" i="5"/>
  <c r="E912" i="5"/>
  <c r="AH912" i="5" s="1"/>
  <c r="F912" i="5"/>
  <c r="G912" i="5"/>
  <c r="I912" i="5"/>
  <c r="J912" i="5"/>
  <c r="K912" i="5"/>
  <c r="L912" i="5"/>
  <c r="S912" i="5"/>
  <c r="O913" i="5"/>
  <c r="N913" i="5"/>
  <c r="R913" i="5"/>
  <c r="M913" i="5"/>
  <c r="E913" i="5"/>
  <c r="AH913" i="5" s="1"/>
  <c r="F913" i="5"/>
  <c r="G913" i="5"/>
  <c r="I913" i="5"/>
  <c r="J913" i="5"/>
  <c r="K913" i="5"/>
  <c r="L913" i="5"/>
  <c r="S913" i="5"/>
  <c r="O914" i="5"/>
  <c r="N914" i="5"/>
  <c r="R914" i="5"/>
  <c r="M914" i="5"/>
  <c r="E914" i="5"/>
  <c r="AH914" i="5" s="1"/>
  <c r="F914" i="5"/>
  <c r="G914" i="5"/>
  <c r="I914" i="5"/>
  <c r="J914" i="5"/>
  <c r="K914" i="5"/>
  <c r="L914" i="5"/>
  <c r="S914" i="5"/>
  <c r="O915" i="5"/>
  <c r="N915" i="5"/>
  <c r="R915" i="5"/>
  <c r="M915" i="5"/>
  <c r="E915" i="5"/>
  <c r="AH915" i="5" s="1"/>
  <c r="F915" i="5"/>
  <c r="G915" i="5"/>
  <c r="I915" i="5"/>
  <c r="J915" i="5"/>
  <c r="K915" i="5"/>
  <c r="L915" i="5"/>
  <c r="S915" i="5"/>
  <c r="O916" i="5"/>
  <c r="N916" i="5"/>
  <c r="R916" i="5"/>
  <c r="M916" i="5"/>
  <c r="E916" i="5"/>
  <c r="AH916" i="5" s="1"/>
  <c r="F916" i="5"/>
  <c r="G916" i="5"/>
  <c r="I916" i="5"/>
  <c r="J916" i="5"/>
  <c r="K916" i="5"/>
  <c r="L916" i="5"/>
  <c r="S916" i="5"/>
  <c r="O917" i="5"/>
  <c r="N917" i="5"/>
  <c r="R917" i="5"/>
  <c r="M917" i="5"/>
  <c r="E917" i="5"/>
  <c r="AH917" i="5" s="1"/>
  <c r="F917" i="5"/>
  <c r="G917" i="5"/>
  <c r="I917" i="5"/>
  <c r="J917" i="5"/>
  <c r="K917" i="5"/>
  <c r="L917" i="5"/>
  <c r="S917" i="5"/>
  <c r="O918" i="5"/>
  <c r="N918" i="5"/>
  <c r="R918" i="5"/>
  <c r="M918" i="5"/>
  <c r="E918" i="5"/>
  <c r="AH918" i="5" s="1"/>
  <c r="F918" i="5"/>
  <c r="G918" i="5"/>
  <c r="I918" i="5"/>
  <c r="J918" i="5"/>
  <c r="K918" i="5"/>
  <c r="L918" i="5"/>
  <c r="S918" i="5"/>
  <c r="O919" i="5"/>
  <c r="N919" i="5"/>
  <c r="R919" i="5"/>
  <c r="M919" i="5"/>
  <c r="E919" i="5"/>
  <c r="AH919" i="5" s="1"/>
  <c r="F919" i="5"/>
  <c r="G919" i="5"/>
  <c r="I919" i="5"/>
  <c r="J919" i="5"/>
  <c r="K919" i="5"/>
  <c r="L919" i="5"/>
  <c r="S919" i="5"/>
  <c r="O920" i="5"/>
  <c r="N920" i="5"/>
  <c r="R920" i="5"/>
  <c r="M920" i="5"/>
  <c r="E920" i="5"/>
  <c r="AH920" i="5" s="1"/>
  <c r="F920" i="5"/>
  <c r="G920" i="5"/>
  <c r="I920" i="5"/>
  <c r="J920" i="5"/>
  <c r="K920" i="5"/>
  <c r="L920" i="5"/>
  <c r="S920" i="5"/>
  <c r="O921" i="5"/>
  <c r="N921" i="5"/>
  <c r="R921" i="5"/>
  <c r="M921" i="5"/>
  <c r="E921" i="5"/>
  <c r="AH921" i="5" s="1"/>
  <c r="F921" i="5"/>
  <c r="G921" i="5"/>
  <c r="I921" i="5"/>
  <c r="J921" i="5"/>
  <c r="K921" i="5"/>
  <c r="L921" i="5"/>
  <c r="S921" i="5"/>
  <c r="O922" i="5"/>
  <c r="N922" i="5"/>
  <c r="R922" i="5"/>
  <c r="M922" i="5"/>
  <c r="E922" i="5"/>
  <c r="AH922" i="5" s="1"/>
  <c r="F922" i="5"/>
  <c r="G922" i="5"/>
  <c r="I922" i="5"/>
  <c r="J922" i="5"/>
  <c r="K922" i="5"/>
  <c r="L922" i="5"/>
  <c r="S922" i="5"/>
  <c r="O923" i="5"/>
  <c r="N923" i="5"/>
  <c r="R923" i="5"/>
  <c r="M923" i="5"/>
  <c r="E923" i="5"/>
  <c r="AH923" i="5" s="1"/>
  <c r="F923" i="5"/>
  <c r="G923" i="5"/>
  <c r="I923" i="5"/>
  <c r="J923" i="5"/>
  <c r="K923" i="5"/>
  <c r="L923" i="5"/>
  <c r="S923" i="5"/>
  <c r="O924" i="5"/>
  <c r="N924" i="5"/>
  <c r="R924" i="5"/>
  <c r="M924" i="5"/>
  <c r="E924" i="5"/>
  <c r="AH924" i="5" s="1"/>
  <c r="F924" i="5"/>
  <c r="G924" i="5"/>
  <c r="I924" i="5"/>
  <c r="J924" i="5"/>
  <c r="K924" i="5"/>
  <c r="L924" i="5"/>
  <c r="S924" i="5"/>
  <c r="O925" i="5"/>
  <c r="N925" i="5"/>
  <c r="R925" i="5"/>
  <c r="M925" i="5"/>
  <c r="E925" i="5"/>
  <c r="AH925" i="5" s="1"/>
  <c r="F925" i="5"/>
  <c r="G925" i="5"/>
  <c r="I925" i="5"/>
  <c r="J925" i="5"/>
  <c r="K925" i="5"/>
  <c r="L925" i="5"/>
  <c r="S925" i="5"/>
  <c r="O926" i="5"/>
  <c r="N926" i="5"/>
  <c r="R926" i="5"/>
  <c r="M926" i="5"/>
  <c r="E926" i="5"/>
  <c r="AH926" i="5" s="1"/>
  <c r="F926" i="5"/>
  <c r="G926" i="5"/>
  <c r="I926" i="5"/>
  <c r="J926" i="5"/>
  <c r="K926" i="5"/>
  <c r="L926" i="5"/>
  <c r="S926" i="5"/>
  <c r="O927" i="5"/>
  <c r="N927" i="5"/>
  <c r="R927" i="5"/>
  <c r="M927" i="5"/>
  <c r="E927" i="5"/>
  <c r="AH927" i="5" s="1"/>
  <c r="F927" i="5"/>
  <c r="G927" i="5"/>
  <c r="I927" i="5"/>
  <c r="J927" i="5"/>
  <c r="K927" i="5"/>
  <c r="L927" i="5"/>
  <c r="S927" i="5"/>
  <c r="O928" i="5"/>
  <c r="N928" i="5"/>
  <c r="R928" i="5"/>
  <c r="M928" i="5"/>
  <c r="E928" i="5"/>
  <c r="AH928" i="5" s="1"/>
  <c r="F928" i="5"/>
  <c r="G928" i="5"/>
  <c r="I928" i="5"/>
  <c r="J928" i="5"/>
  <c r="K928" i="5"/>
  <c r="L928" i="5"/>
  <c r="S928" i="5"/>
  <c r="O929" i="5"/>
  <c r="N929" i="5"/>
  <c r="R929" i="5"/>
  <c r="M929" i="5"/>
  <c r="E929" i="5"/>
  <c r="AH929" i="5" s="1"/>
  <c r="F929" i="5"/>
  <c r="G929" i="5"/>
  <c r="I929" i="5"/>
  <c r="J929" i="5"/>
  <c r="K929" i="5"/>
  <c r="L929" i="5"/>
  <c r="S929" i="5"/>
  <c r="O930" i="5"/>
  <c r="N930" i="5"/>
  <c r="R930" i="5"/>
  <c r="M930" i="5"/>
  <c r="E930" i="5"/>
  <c r="AH930" i="5" s="1"/>
  <c r="F930" i="5"/>
  <c r="G930" i="5"/>
  <c r="I930" i="5"/>
  <c r="J930" i="5"/>
  <c r="K930" i="5"/>
  <c r="L930" i="5"/>
  <c r="S930" i="5"/>
  <c r="O931" i="5"/>
  <c r="N931" i="5"/>
  <c r="R931" i="5"/>
  <c r="M931" i="5"/>
  <c r="E931" i="5"/>
  <c r="AH931" i="5" s="1"/>
  <c r="F931" i="5"/>
  <c r="G931" i="5"/>
  <c r="I931" i="5"/>
  <c r="J931" i="5"/>
  <c r="K931" i="5"/>
  <c r="L931" i="5"/>
  <c r="S931" i="5"/>
  <c r="O932" i="5"/>
  <c r="N932" i="5"/>
  <c r="R932" i="5"/>
  <c r="M932" i="5"/>
  <c r="E932" i="5"/>
  <c r="AH932" i="5" s="1"/>
  <c r="F932" i="5"/>
  <c r="G932" i="5"/>
  <c r="I932" i="5"/>
  <c r="J932" i="5"/>
  <c r="K932" i="5"/>
  <c r="L932" i="5"/>
  <c r="S932" i="5"/>
  <c r="O933" i="5"/>
  <c r="N933" i="5"/>
  <c r="R933" i="5"/>
  <c r="M933" i="5"/>
  <c r="E933" i="5"/>
  <c r="AH933" i="5" s="1"/>
  <c r="F933" i="5"/>
  <c r="G933" i="5"/>
  <c r="I933" i="5"/>
  <c r="J933" i="5"/>
  <c r="K933" i="5"/>
  <c r="L933" i="5"/>
  <c r="S933" i="5"/>
  <c r="O934" i="5"/>
  <c r="N934" i="5"/>
  <c r="R934" i="5"/>
  <c r="M934" i="5"/>
  <c r="E934" i="5"/>
  <c r="AH934" i="5" s="1"/>
  <c r="F934" i="5"/>
  <c r="G934" i="5"/>
  <c r="I934" i="5"/>
  <c r="J934" i="5"/>
  <c r="K934" i="5"/>
  <c r="L934" i="5"/>
  <c r="S934" i="5"/>
  <c r="O935" i="5"/>
  <c r="N935" i="5"/>
  <c r="R935" i="5"/>
  <c r="M935" i="5"/>
  <c r="E935" i="5"/>
  <c r="AH935" i="5" s="1"/>
  <c r="F935" i="5"/>
  <c r="G935" i="5"/>
  <c r="I935" i="5"/>
  <c r="J935" i="5"/>
  <c r="K935" i="5"/>
  <c r="L935" i="5"/>
  <c r="S935" i="5"/>
  <c r="O936" i="5"/>
  <c r="N936" i="5"/>
  <c r="R936" i="5"/>
  <c r="M936" i="5"/>
  <c r="E936" i="5"/>
  <c r="AH936" i="5" s="1"/>
  <c r="F936" i="5"/>
  <c r="G936" i="5"/>
  <c r="I936" i="5"/>
  <c r="J936" i="5"/>
  <c r="K936" i="5"/>
  <c r="L936" i="5"/>
  <c r="S936" i="5"/>
  <c r="O937" i="5"/>
  <c r="N937" i="5"/>
  <c r="R937" i="5"/>
  <c r="M937" i="5"/>
  <c r="E937" i="5"/>
  <c r="AH937" i="5" s="1"/>
  <c r="F937" i="5"/>
  <c r="G937" i="5"/>
  <c r="I937" i="5"/>
  <c r="J937" i="5"/>
  <c r="K937" i="5"/>
  <c r="L937" i="5"/>
  <c r="S937" i="5"/>
  <c r="O938" i="5"/>
  <c r="N938" i="5"/>
  <c r="R938" i="5"/>
  <c r="M938" i="5"/>
  <c r="E938" i="5"/>
  <c r="AH938" i="5" s="1"/>
  <c r="F938" i="5"/>
  <c r="G938" i="5"/>
  <c r="I938" i="5"/>
  <c r="J938" i="5"/>
  <c r="K938" i="5"/>
  <c r="L938" i="5"/>
  <c r="S938" i="5"/>
  <c r="O939" i="5"/>
  <c r="N939" i="5"/>
  <c r="R939" i="5"/>
  <c r="M939" i="5"/>
  <c r="E939" i="5"/>
  <c r="AH939" i="5" s="1"/>
  <c r="F939" i="5"/>
  <c r="G939" i="5"/>
  <c r="I939" i="5"/>
  <c r="J939" i="5"/>
  <c r="K939" i="5"/>
  <c r="L939" i="5"/>
  <c r="S939" i="5"/>
  <c r="O940" i="5"/>
  <c r="N940" i="5"/>
  <c r="R940" i="5"/>
  <c r="M940" i="5"/>
  <c r="E940" i="5"/>
  <c r="AH940" i="5" s="1"/>
  <c r="F940" i="5"/>
  <c r="G940" i="5"/>
  <c r="I940" i="5"/>
  <c r="J940" i="5"/>
  <c r="K940" i="5"/>
  <c r="L940" i="5"/>
  <c r="S940" i="5"/>
  <c r="O941" i="5"/>
  <c r="N941" i="5"/>
  <c r="R941" i="5"/>
  <c r="M941" i="5"/>
  <c r="E941" i="5"/>
  <c r="AH941" i="5" s="1"/>
  <c r="F941" i="5"/>
  <c r="G941" i="5"/>
  <c r="I941" i="5"/>
  <c r="J941" i="5"/>
  <c r="K941" i="5"/>
  <c r="L941" i="5"/>
  <c r="S941" i="5"/>
  <c r="O942" i="5"/>
  <c r="N942" i="5"/>
  <c r="R942" i="5"/>
  <c r="M942" i="5"/>
  <c r="E942" i="5"/>
  <c r="AH942" i="5" s="1"/>
  <c r="F942" i="5"/>
  <c r="G942" i="5"/>
  <c r="I942" i="5"/>
  <c r="J942" i="5"/>
  <c r="K942" i="5"/>
  <c r="L942" i="5"/>
  <c r="S942" i="5"/>
  <c r="O943" i="5"/>
  <c r="N943" i="5"/>
  <c r="R943" i="5"/>
  <c r="M943" i="5"/>
  <c r="E943" i="5"/>
  <c r="AH943" i="5" s="1"/>
  <c r="F943" i="5"/>
  <c r="G943" i="5"/>
  <c r="I943" i="5"/>
  <c r="J943" i="5"/>
  <c r="K943" i="5"/>
  <c r="L943" i="5"/>
  <c r="S943" i="5"/>
  <c r="O944" i="5"/>
  <c r="N944" i="5"/>
  <c r="R944" i="5"/>
  <c r="M944" i="5"/>
  <c r="E944" i="5"/>
  <c r="AH944" i="5" s="1"/>
  <c r="F944" i="5"/>
  <c r="G944" i="5"/>
  <c r="I944" i="5"/>
  <c r="J944" i="5"/>
  <c r="K944" i="5"/>
  <c r="L944" i="5"/>
  <c r="S944" i="5"/>
  <c r="O945" i="5"/>
  <c r="N945" i="5"/>
  <c r="R945" i="5"/>
  <c r="M945" i="5"/>
  <c r="E945" i="5"/>
  <c r="AH945" i="5" s="1"/>
  <c r="F945" i="5"/>
  <c r="G945" i="5"/>
  <c r="I945" i="5"/>
  <c r="J945" i="5"/>
  <c r="K945" i="5"/>
  <c r="L945" i="5"/>
  <c r="S945" i="5"/>
  <c r="O946" i="5"/>
  <c r="N946" i="5"/>
  <c r="R946" i="5"/>
  <c r="M946" i="5"/>
  <c r="E946" i="5"/>
  <c r="AH946" i="5" s="1"/>
  <c r="F946" i="5"/>
  <c r="G946" i="5"/>
  <c r="I946" i="5"/>
  <c r="J946" i="5"/>
  <c r="K946" i="5"/>
  <c r="L946" i="5"/>
  <c r="S946" i="5"/>
  <c r="O947" i="5"/>
  <c r="N947" i="5"/>
  <c r="R947" i="5"/>
  <c r="M947" i="5"/>
  <c r="E947" i="5"/>
  <c r="AH947" i="5" s="1"/>
  <c r="F947" i="5"/>
  <c r="G947" i="5"/>
  <c r="I947" i="5"/>
  <c r="J947" i="5"/>
  <c r="K947" i="5"/>
  <c r="L947" i="5"/>
  <c r="S947" i="5"/>
  <c r="O948" i="5"/>
  <c r="N948" i="5"/>
  <c r="R948" i="5"/>
  <c r="M948" i="5"/>
  <c r="E948" i="5"/>
  <c r="AH948" i="5" s="1"/>
  <c r="F948" i="5"/>
  <c r="G948" i="5"/>
  <c r="I948" i="5"/>
  <c r="J948" i="5"/>
  <c r="K948" i="5"/>
  <c r="L948" i="5"/>
  <c r="S948" i="5"/>
  <c r="O949" i="5"/>
  <c r="N949" i="5"/>
  <c r="R949" i="5"/>
  <c r="M949" i="5"/>
  <c r="E949" i="5"/>
  <c r="AH949" i="5" s="1"/>
  <c r="F949" i="5"/>
  <c r="G949" i="5"/>
  <c r="I949" i="5"/>
  <c r="J949" i="5"/>
  <c r="K949" i="5"/>
  <c r="L949" i="5"/>
  <c r="S949" i="5"/>
  <c r="O950" i="5"/>
  <c r="N950" i="5"/>
  <c r="R950" i="5"/>
  <c r="M950" i="5"/>
  <c r="E950" i="5"/>
  <c r="AH950" i="5" s="1"/>
  <c r="F950" i="5"/>
  <c r="G950" i="5"/>
  <c r="I950" i="5"/>
  <c r="J950" i="5"/>
  <c r="K950" i="5"/>
  <c r="L950" i="5"/>
  <c r="S950" i="5"/>
  <c r="O951" i="5"/>
  <c r="N951" i="5"/>
  <c r="R951" i="5"/>
  <c r="M951" i="5"/>
  <c r="E951" i="5"/>
  <c r="AH951" i="5" s="1"/>
  <c r="F951" i="5"/>
  <c r="G951" i="5"/>
  <c r="I951" i="5"/>
  <c r="J951" i="5"/>
  <c r="K951" i="5"/>
  <c r="L951" i="5"/>
  <c r="S951" i="5"/>
  <c r="O952" i="5"/>
  <c r="N952" i="5"/>
  <c r="R952" i="5"/>
  <c r="M952" i="5"/>
  <c r="E952" i="5"/>
  <c r="AH952" i="5" s="1"/>
  <c r="F952" i="5"/>
  <c r="G952" i="5"/>
  <c r="I952" i="5"/>
  <c r="J952" i="5"/>
  <c r="K952" i="5"/>
  <c r="L952" i="5"/>
  <c r="S952" i="5"/>
  <c r="O953" i="5"/>
  <c r="N953" i="5"/>
  <c r="R953" i="5"/>
  <c r="M953" i="5"/>
  <c r="E953" i="5"/>
  <c r="AH953" i="5" s="1"/>
  <c r="F953" i="5"/>
  <c r="G953" i="5"/>
  <c r="I953" i="5"/>
  <c r="J953" i="5"/>
  <c r="K953" i="5"/>
  <c r="L953" i="5"/>
  <c r="S953" i="5"/>
  <c r="O954" i="5"/>
  <c r="N954" i="5"/>
  <c r="R954" i="5"/>
  <c r="M954" i="5"/>
  <c r="E954" i="5"/>
  <c r="AH954" i="5" s="1"/>
  <c r="F954" i="5"/>
  <c r="G954" i="5"/>
  <c r="I954" i="5"/>
  <c r="J954" i="5"/>
  <c r="K954" i="5"/>
  <c r="L954" i="5"/>
  <c r="S954" i="5"/>
  <c r="O955" i="5"/>
  <c r="N955" i="5"/>
  <c r="R955" i="5"/>
  <c r="M955" i="5"/>
  <c r="E955" i="5"/>
  <c r="AH955" i="5" s="1"/>
  <c r="F955" i="5"/>
  <c r="G955" i="5"/>
  <c r="I955" i="5"/>
  <c r="J955" i="5"/>
  <c r="K955" i="5"/>
  <c r="L955" i="5"/>
  <c r="S955" i="5"/>
  <c r="O956" i="5"/>
  <c r="N956" i="5"/>
  <c r="R956" i="5"/>
  <c r="M956" i="5"/>
  <c r="E956" i="5"/>
  <c r="AH956" i="5" s="1"/>
  <c r="F956" i="5"/>
  <c r="G956" i="5"/>
  <c r="I956" i="5"/>
  <c r="J956" i="5"/>
  <c r="K956" i="5"/>
  <c r="L956" i="5"/>
  <c r="S956" i="5"/>
  <c r="O957" i="5"/>
  <c r="N957" i="5"/>
  <c r="R957" i="5"/>
  <c r="M957" i="5"/>
  <c r="E957" i="5"/>
  <c r="AH957" i="5" s="1"/>
  <c r="F957" i="5"/>
  <c r="G957" i="5"/>
  <c r="I957" i="5"/>
  <c r="J957" i="5"/>
  <c r="K957" i="5"/>
  <c r="L957" i="5"/>
  <c r="S957" i="5"/>
  <c r="O958" i="5"/>
  <c r="N958" i="5"/>
  <c r="R958" i="5"/>
  <c r="M958" i="5"/>
  <c r="E958" i="5"/>
  <c r="AH958" i="5" s="1"/>
  <c r="F958" i="5"/>
  <c r="G958" i="5"/>
  <c r="I958" i="5"/>
  <c r="J958" i="5"/>
  <c r="K958" i="5"/>
  <c r="L958" i="5"/>
  <c r="S958" i="5"/>
  <c r="O959" i="5"/>
  <c r="N959" i="5"/>
  <c r="R959" i="5"/>
  <c r="M959" i="5"/>
  <c r="E959" i="5"/>
  <c r="AH959" i="5" s="1"/>
  <c r="F959" i="5"/>
  <c r="G959" i="5"/>
  <c r="I959" i="5"/>
  <c r="J959" i="5"/>
  <c r="K959" i="5"/>
  <c r="L959" i="5"/>
  <c r="S959" i="5"/>
  <c r="O960" i="5"/>
  <c r="N960" i="5"/>
  <c r="R960" i="5"/>
  <c r="M960" i="5"/>
  <c r="E960" i="5"/>
  <c r="AH960" i="5" s="1"/>
  <c r="F960" i="5"/>
  <c r="G960" i="5"/>
  <c r="I960" i="5"/>
  <c r="J960" i="5"/>
  <c r="K960" i="5"/>
  <c r="L960" i="5"/>
  <c r="S960" i="5"/>
  <c r="O961" i="5"/>
  <c r="N961" i="5"/>
  <c r="R961" i="5"/>
  <c r="M961" i="5"/>
  <c r="E961" i="5"/>
  <c r="AH961" i="5" s="1"/>
  <c r="F961" i="5"/>
  <c r="G961" i="5"/>
  <c r="I961" i="5"/>
  <c r="J961" i="5"/>
  <c r="K961" i="5"/>
  <c r="L961" i="5"/>
  <c r="S961" i="5"/>
  <c r="O962" i="5"/>
  <c r="N962" i="5"/>
  <c r="R962" i="5"/>
  <c r="M962" i="5"/>
  <c r="E962" i="5"/>
  <c r="AH962" i="5" s="1"/>
  <c r="F962" i="5"/>
  <c r="G962" i="5"/>
  <c r="I962" i="5"/>
  <c r="J962" i="5"/>
  <c r="K962" i="5"/>
  <c r="L962" i="5"/>
  <c r="S962" i="5"/>
  <c r="O963" i="5"/>
  <c r="N963" i="5"/>
  <c r="R963" i="5"/>
  <c r="M963" i="5"/>
  <c r="E963" i="5"/>
  <c r="AH963" i="5" s="1"/>
  <c r="F963" i="5"/>
  <c r="G963" i="5"/>
  <c r="I963" i="5"/>
  <c r="J963" i="5"/>
  <c r="K963" i="5"/>
  <c r="L963" i="5"/>
  <c r="S963" i="5"/>
  <c r="O964" i="5"/>
  <c r="N964" i="5"/>
  <c r="R964" i="5"/>
  <c r="M964" i="5"/>
  <c r="E964" i="5"/>
  <c r="AH964" i="5" s="1"/>
  <c r="F964" i="5"/>
  <c r="G964" i="5"/>
  <c r="I964" i="5"/>
  <c r="J964" i="5"/>
  <c r="K964" i="5"/>
  <c r="L964" i="5"/>
  <c r="S964" i="5"/>
  <c r="O965" i="5"/>
  <c r="N965" i="5"/>
  <c r="R965" i="5"/>
  <c r="M965" i="5"/>
  <c r="E965" i="5"/>
  <c r="AH965" i="5" s="1"/>
  <c r="F965" i="5"/>
  <c r="G965" i="5"/>
  <c r="I965" i="5"/>
  <c r="J965" i="5"/>
  <c r="K965" i="5"/>
  <c r="L965" i="5"/>
  <c r="S965" i="5"/>
  <c r="O966" i="5"/>
  <c r="N966" i="5"/>
  <c r="R966" i="5"/>
  <c r="M966" i="5"/>
  <c r="E966" i="5"/>
  <c r="AH966" i="5" s="1"/>
  <c r="F966" i="5"/>
  <c r="G966" i="5"/>
  <c r="I966" i="5"/>
  <c r="J966" i="5"/>
  <c r="K966" i="5"/>
  <c r="L966" i="5"/>
  <c r="S966" i="5"/>
  <c r="O967" i="5"/>
  <c r="N967" i="5"/>
  <c r="R967" i="5"/>
  <c r="M967" i="5"/>
  <c r="E967" i="5"/>
  <c r="AH967" i="5" s="1"/>
  <c r="F967" i="5"/>
  <c r="G967" i="5"/>
  <c r="I967" i="5"/>
  <c r="J967" i="5"/>
  <c r="K967" i="5"/>
  <c r="L967" i="5"/>
  <c r="S967" i="5"/>
  <c r="O968" i="5"/>
  <c r="N968" i="5"/>
  <c r="R968" i="5"/>
  <c r="M968" i="5"/>
  <c r="E968" i="5"/>
  <c r="AH968" i="5" s="1"/>
  <c r="F968" i="5"/>
  <c r="G968" i="5"/>
  <c r="I968" i="5"/>
  <c r="J968" i="5"/>
  <c r="K968" i="5"/>
  <c r="L968" i="5"/>
  <c r="S968" i="5"/>
  <c r="O969" i="5"/>
  <c r="N969" i="5"/>
  <c r="R969" i="5"/>
  <c r="M969" i="5"/>
  <c r="E969" i="5"/>
  <c r="AH969" i="5" s="1"/>
  <c r="F969" i="5"/>
  <c r="G969" i="5"/>
  <c r="I969" i="5"/>
  <c r="J969" i="5"/>
  <c r="K969" i="5"/>
  <c r="L969" i="5"/>
  <c r="S969" i="5"/>
  <c r="O970" i="5"/>
  <c r="N970" i="5"/>
  <c r="R970" i="5"/>
  <c r="M970" i="5"/>
  <c r="E970" i="5"/>
  <c r="AH970" i="5" s="1"/>
  <c r="F970" i="5"/>
  <c r="G970" i="5"/>
  <c r="I970" i="5"/>
  <c r="J970" i="5"/>
  <c r="K970" i="5"/>
  <c r="L970" i="5"/>
  <c r="S970" i="5"/>
  <c r="O971" i="5"/>
  <c r="N971" i="5"/>
  <c r="R971" i="5"/>
  <c r="M971" i="5"/>
  <c r="E971" i="5"/>
  <c r="AH971" i="5" s="1"/>
  <c r="F971" i="5"/>
  <c r="G971" i="5"/>
  <c r="I971" i="5"/>
  <c r="J971" i="5"/>
  <c r="K971" i="5"/>
  <c r="L971" i="5"/>
  <c r="S971" i="5"/>
  <c r="O972" i="5"/>
  <c r="N972" i="5"/>
  <c r="R972" i="5"/>
  <c r="M972" i="5"/>
  <c r="E972" i="5"/>
  <c r="AH972" i="5" s="1"/>
  <c r="F972" i="5"/>
  <c r="G972" i="5"/>
  <c r="I972" i="5"/>
  <c r="J972" i="5"/>
  <c r="K972" i="5"/>
  <c r="L972" i="5"/>
  <c r="S972" i="5"/>
  <c r="O973" i="5"/>
  <c r="N973" i="5"/>
  <c r="R973" i="5"/>
  <c r="M973" i="5"/>
  <c r="E973" i="5"/>
  <c r="AH973" i="5" s="1"/>
  <c r="F973" i="5"/>
  <c r="G973" i="5"/>
  <c r="I973" i="5"/>
  <c r="J973" i="5"/>
  <c r="K973" i="5"/>
  <c r="L973" i="5"/>
  <c r="S973" i="5"/>
  <c r="O974" i="5"/>
  <c r="N974" i="5"/>
  <c r="R974" i="5"/>
  <c r="M974" i="5"/>
  <c r="E974" i="5"/>
  <c r="AH974" i="5" s="1"/>
  <c r="F974" i="5"/>
  <c r="G974" i="5"/>
  <c r="I974" i="5"/>
  <c r="J974" i="5"/>
  <c r="K974" i="5"/>
  <c r="L974" i="5"/>
  <c r="S974" i="5"/>
  <c r="O975" i="5"/>
  <c r="N975" i="5"/>
  <c r="R975" i="5"/>
  <c r="M975" i="5"/>
  <c r="E975" i="5"/>
  <c r="AH975" i="5" s="1"/>
  <c r="F975" i="5"/>
  <c r="G975" i="5"/>
  <c r="I975" i="5"/>
  <c r="J975" i="5"/>
  <c r="K975" i="5"/>
  <c r="L975" i="5"/>
  <c r="S975" i="5"/>
  <c r="O976" i="5"/>
  <c r="N976" i="5"/>
  <c r="R976" i="5"/>
  <c r="M976" i="5"/>
  <c r="E976" i="5"/>
  <c r="AH976" i="5" s="1"/>
  <c r="F976" i="5"/>
  <c r="G976" i="5"/>
  <c r="I976" i="5"/>
  <c r="J976" i="5"/>
  <c r="K976" i="5"/>
  <c r="L976" i="5"/>
  <c r="S976" i="5"/>
  <c r="O977" i="5"/>
  <c r="N977" i="5"/>
  <c r="R977" i="5"/>
  <c r="M977" i="5"/>
  <c r="E977" i="5"/>
  <c r="AH977" i="5" s="1"/>
  <c r="F977" i="5"/>
  <c r="G977" i="5"/>
  <c r="I977" i="5"/>
  <c r="J977" i="5"/>
  <c r="K977" i="5"/>
  <c r="L977" i="5"/>
  <c r="S977" i="5"/>
  <c r="O978" i="5"/>
  <c r="N978" i="5"/>
  <c r="R978" i="5"/>
  <c r="M978" i="5"/>
  <c r="E978" i="5"/>
  <c r="AH978" i="5" s="1"/>
  <c r="F978" i="5"/>
  <c r="G978" i="5"/>
  <c r="I978" i="5"/>
  <c r="J978" i="5"/>
  <c r="K978" i="5"/>
  <c r="L978" i="5"/>
  <c r="S978" i="5"/>
  <c r="O979" i="5"/>
  <c r="N979" i="5"/>
  <c r="R979" i="5"/>
  <c r="M979" i="5"/>
  <c r="E979" i="5"/>
  <c r="AH979" i="5" s="1"/>
  <c r="F979" i="5"/>
  <c r="G979" i="5"/>
  <c r="I979" i="5"/>
  <c r="J979" i="5"/>
  <c r="K979" i="5"/>
  <c r="L979" i="5"/>
  <c r="S979" i="5"/>
  <c r="O980" i="5"/>
  <c r="N980" i="5"/>
  <c r="R980" i="5"/>
  <c r="M980" i="5"/>
  <c r="E980" i="5"/>
  <c r="AH980" i="5" s="1"/>
  <c r="F980" i="5"/>
  <c r="G980" i="5"/>
  <c r="I980" i="5"/>
  <c r="J980" i="5"/>
  <c r="K980" i="5"/>
  <c r="L980" i="5"/>
  <c r="S980" i="5"/>
  <c r="O981" i="5"/>
  <c r="N981" i="5"/>
  <c r="R981" i="5"/>
  <c r="M981" i="5"/>
  <c r="E981" i="5"/>
  <c r="AH981" i="5" s="1"/>
  <c r="F981" i="5"/>
  <c r="G981" i="5"/>
  <c r="I981" i="5"/>
  <c r="J981" i="5"/>
  <c r="K981" i="5"/>
  <c r="L981" i="5"/>
  <c r="S981" i="5"/>
  <c r="O982" i="5"/>
  <c r="N982" i="5"/>
  <c r="R982" i="5"/>
  <c r="M982" i="5"/>
  <c r="E982" i="5"/>
  <c r="AH982" i="5" s="1"/>
  <c r="F982" i="5"/>
  <c r="G982" i="5"/>
  <c r="I982" i="5"/>
  <c r="J982" i="5"/>
  <c r="K982" i="5"/>
  <c r="L982" i="5"/>
  <c r="S982" i="5"/>
  <c r="O983" i="5"/>
  <c r="N983" i="5"/>
  <c r="R983" i="5"/>
  <c r="M983" i="5"/>
  <c r="E983" i="5"/>
  <c r="AH983" i="5" s="1"/>
  <c r="F983" i="5"/>
  <c r="G983" i="5"/>
  <c r="I983" i="5"/>
  <c r="J983" i="5"/>
  <c r="K983" i="5"/>
  <c r="L983" i="5"/>
  <c r="S983" i="5"/>
  <c r="O984" i="5"/>
  <c r="N984" i="5"/>
  <c r="R984" i="5"/>
  <c r="M984" i="5"/>
  <c r="E984" i="5"/>
  <c r="AH984" i="5" s="1"/>
  <c r="F984" i="5"/>
  <c r="G984" i="5"/>
  <c r="I984" i="5"/>
  <c r="J984" i="5"/>
  <c r="K984" i="5"/>
  <c r="L984" i="5"/>
  <c r="S984" i="5"/>
  <c r="O985" i="5"/>
  <c r="N985" i="5"/>
  <c r="R985" i="5"/>
  <c r="M985" i="5"/>
  <c r="E985" i="5"/>
  <c r="AH985" i="5" s="1"/>
  <c r="F985" i="5"/>
  <c r="G985" i="5"/>
  <c r="I985" i="5"/>
  <c r="J985" i="5"/>
  <c r="K985" i="5"/>
  <c r="L985" i="5"/>
  <c r="S985" i="5"/>
  <c r="O986" i="5"/>
  <c r="N986" i="5"/>
  <c r="R986" i="5"/>
  <c r="M986" i="5"/>
  <c r="E986" i="5"/>
  <c r="AH986" i="5" s="1"/>
  <c r="F986" i="5"/>
  <c r="G986" i="5"/>
  <c r="I986" i="5"/>
  <c r="J986" i="5"/>
  <c r="K986" i="5"/>
  <c r="L986" i="5"/>
  <c r="S986" i="5"/>
  <c r="O987" i="5"/>
  <c r="N987" i="5"/>
  <c r="R987" i="5"/>
  <c r="M987" i="5"/>
  <c r="E987" i="5"/>
  <c r="AH987" i="5" s="1"/>
  <c r="F987" i="5"/>
  <c r="G987" i="5"/>
  <c r="I987" i="5"/>
  <c r="J987" i="5"/>
  <c r="K987" i="5"/>
  <c r="L987" i="5"/>
  <c r="S987" i="5"/>
  <c r="O988" i="5"/>
  <c r="N988" i="5"/>
  <c r="R988" i="5"/>
  <c r="M988" i="5"/>
  <c r="E988" i="5"/>
  <c r="AH988" i="5" s="1"/>
  <c r="F988" i="5"/>
  <c r="G988" i="5"/>
  <c r="I988" i="5"/>
  <c r="J988" i="5"/>
  <c r="K988" i="5"/>
  <c r="L988" i="5"/>
  <c r="S988" i="5"/>
  <c r="O989" i="5"/>
  <c r="N989" i="5"/>
  <c r="R989" i="5"/>
  <c r="M989" i="5"/>
  <c r="E989" i="5"/>
  <c r="AH989" i="5" s="1"/>
  <c r="F989" i="5"/>
  <c r="G989" i="5"/>
  <c r="I989" i="5"/>
  <c r="J989" i="5"/>
  <c r="K989" i="5"/>
  <c r="L989" i="5"/>
  <c r="S989" i="5"/>
  <c r="O990" i="5"/>
  <c r="N990" i="5"/>
  <c r="R990" i="5"/>
  <c r="M990" i="5"/>
  <c r="E990" i="5"/>
  <c r="AH990" i="5" s="1"/>
  <c r="F990" i="5"/>
  <c r="G990" i="5"/>
  <c r="I990" i="5"/>
  <c r="J990" i="5"/>
  <c r="K990" i="5"/>
  <c r="L990" i="5"/>
  <c r="S990" i="5"/>
  <c r="O991" i="5"/>
  <c r="N991" i="5"/>
  <c r="R991" i="5"/>
  <c r="M991" i="5"/>
  <c r="E991" i="5"/>
  <c r="AH991" i="5" s="1"/>
  <c r="F991" i="5"/>
  <c r="G991" i="5"/>
  <c r="I991" i="5"/>
  <c r="J991" i="5"/>
  <c r="K991" i="5"/>
  <c r="L991" i="5"/>
  <c r="S991" i="5"/>
  <c r="O992" i="5"/>
  <c r="N992" i="5"/>
  <c r="R992" i="5"/>
  <c r="M992" i="5"/>
  <c r="E992" i="5"/>
  <c r="AH992" i="5" s="1"/>
  <c r="F992" i="5"/>
  <c r="G992" i="5"/>
  <c r="I992" i="5"/>
  <c r="J992" i="5"/>
  <c r="K992" i="5"/>
  <c r="L992" i="5"/>
  <c r="S992" i="5"/>
  <c r="O993" i="5"/>
  <c r="N993" i="5"/>
  <c r="R993" i="5"/>
  <c r="M993" i="5"/>
  <c r="E993" i="5"/>
  <c r="AH993" i="5" s="1"/>
  <c r="F993" i="5"/>
  <c r="G993" i="5"/>
  <c r="I993" i="5"/>
  <c r="J993" i="5"/>
  <c r="K993" i="5"/>
  <c r="L993" i="5"/>
  <c r="S993" i="5"/>
  <c r="O994" i="5"/>
  <c r="N994" i="5"/>
  <c r="R994" i="5"/>
  <c r="M994" i="5"/>
  <c r="E994" i="5"/>
  <c r="AH994" i="5" s="1"/>
  <c r="F994" i="5"/>
  <c r="G994" i="5"/>
  <c r="I994" i="5"/>
  <c r="J994" i="5"/>
  <c r="K994" i="5"/>
  <c r="L994" i="5"/>
  <c r="S994" i="5"/>
  <c r="O995" i="5"/>
  <c r="N995" i="5"/>
  <c r="R995" i="5"/>
  <c r="M995" i="5"/>
  <c r="E995" i="5"/>
  <c r="AH995" i="5" s="1"/>
  <c r="F995" i="5"/>
  <c r="G995" i="5"/>
  <c r="I995" i="5"/>
  <c r="J995" i="5"/>
  <c r="K995" i="5"/>
  <c r="L995" i="5"/>
  <c r="S995" i="5"/>
  <c r="O996" i="5"/>
  <c r="N996" i="5"/>
  <c r="R996" i="5"/>
  <c r="M996" i="5"/>
  <c r="E996" i="5"/>
  <c r="AH996" i="5" s="1"/>
  <c r="F996" i="5"/>
  <c r="G996" i="5"/>
  <c r="I996" i="5"/>
  <c r="J996" i="5"/>
  <c r="K996" i="5"/>
  <c r="L996" i="5"/>
  <c r="S996" i="5"/>
  <c r="O997" i="5"/>
  <c r="N997" i="5"/>
  <c r="R997" i="5"/>
  <c r="M997" i="5"/>
  <c r="E997" i="5"/>
  <c r="AH997" i="5" s="1"/>
  <c r="F997" i="5"/>
  <c r="G997" i="5"/>
  <c r="I997" i="5"/>
  <c r="J997" i="5"/>
  <c r="K997" i="5"/>
  <c r="L997" i="5"/>
  <c r="S997" i="5"/>
  <c r="O998" i="5"/>
  <c r="N998" i="5"/>
  <c r="R998" i="5"/>
  <c r="M998" i="5"/>
  <c r="E998" i="5"/>
  <c r="AH998" i="5" s="1"/>
  <c r="F998" i="5"/>
  <c r="G998" i="5"/>
  <c r="I998" i="5"/>
  <c r="J998" i="5"/>
  <c r="K998" i="5"/>
  <c r="L998" i="5"/>
  <c r="S998" i="5"/>
  <c r="O999" i="5"/>
  <c r="N999" i="5"/>
  <c r="R999" i="5"/>
  <c r="M999" i="5"/>
  <c r="E999" i="5"/>
  <c r="AH999" i="5" s="1"/>
  <c r="F999" i="5"/>
  <c r="G999" i="5"/>
  <c r="I999" i="5"/>
  <c r="J999" i="5"/>
  <c r="K999" i="5"/>
  <c r="L999" i="5"/>
  <c r="S999" i="5"/>
  <c r="O1000" i="5"/>
  <c r="N1000" i="5"/>
  <c r="R1000" i="5"/>
  <c r="M1000" i="5"/>
  <c r="E1000" i="5"/>
  <c r="AH1000" i="5" s="1"/>
  <c r="F1000" i="5"/>
  <c r="G1000" i="5"/>
  <c r="I1000" i="5"/>
  <c r="J1000" i="5"/>
  <c r="K1000" i="5"/>
  <c r="L1000" i="5"/>
  <c r="S1000" i="5"/>
  <c r="O1001" i="5"/>
  <c r="N1001" i="5"/>
  <c r="R1001" i="5"/>
  <c r="M1001" i="5"/>
  <c r="E1001" i="5"/>
  <c r="AH1001" i="5" s="1"/>
  <c r="F1001" i="5"/>
  <c r="G1001" i="5"/>
  <c r="I1001" i="5"/>
  <c r="J1001" i="5"/>
  <c r="K1001" i="5"/>
  <c r="L1001" i="5"/>
  <c r="S1001" i="5"/>
  <c r="O1002" i="5"/>
  <c r="N1002" i="5"/>
  <c r="R1002" i="5"/>
  <c r="M1002" i="5"/>
  <c r="E1002" i="5"/>
  <c r="AH1002" i="5" s="1"/>
  <c r="F1002" i="5"/>
  <c r="G1002" i="5"/>
  <c r="I1002" i="5"/>
  <c r="J1002" i="5"/>
  <c r="K1002" i="5"/>
  <c r="L1002" i="5"/>
  <c r="S1002" i="5"/>
  <c r="O1003" i="5"/>
  <c r="N1003" i="5"/>
  <c r="R1003" i="5"/>
  <c r="M1003" i="5"/>
  <c r="E1003" i="5"/>
  <c r="AH1003" i="5" s="1"/>
  <c r="F1003" i="5"/>
  <c r="G1003" i="5"/>
  <c r="I1003" i="5"/>
  <c r="J1003" i="5"/>
  <c r="K1003" i="5"/>
  <c r="L1003" i="5"/>
  <c r="S1003" i="5"/>
  <c r="O1004" i="5"/>
  <c r="N1004" i="5"/>
  <c r="R1004" i="5"/>
  <c r="M1004" i="5"/>
  <c r="E1004" i="5"/>
  <c r="AH1004" i="5" s="1"/>
  <c r="F1004" i="5"/>
  <c r="G1004" i="5"/>
  <c r="I1004" i="5"/>
  <c r="J1004" i="5"/>
  <c r="K1004" i="5"/>
  <c r="L1004" i="5"/>
  <c r="S1004" i="5"/>
  <c r="O1005" i="5"/>
  <c r="N1005" i="5"/>
  <c r="R1005" i="5"/>
  <c r="M1005" i="5"/>
  <c r="E1005" i="5"/>
  <c r="AH1005" i="5" s="1"/>
  <c r="F1005" i="5"/>
  <c r="G1005" i="5"/>
  <c r="I1005" i="5"/>
  <c r="J1005" i="5"/>
  <c r="K1005" i="5"/>
  <c r="L1005" i="5"/>
  <c r="S1005" i="5"/>
  <c r="O1006" i="5"/>
  <c r="N1006" i="5"/>
  <c r="R1006" i="5"/>
  <c r="M1006" i="5"/>
  <c r="E1006" i="5"/>
  <c r="AH1006" i="5" s="1"/>
  <c r="F1006" i="5"/>
  <c r="G1006" i="5"/>
  <c r="I1006" i="5"/>
  <c r="J1006" i="5"/>
  <c r="K1006" i="5"/>
  <c r="L1006" i="5"/>
  <c r="S1006" i="5"/>
  <c r="O1007" i="5"/>
  <c r="N1007" i="5"/>
  <c r="R1007" i="5"/>
  <c r="M1007" i="5"/>
  <c r="E1007" i="5"/>
  <c r="AH1007" i="5" s="1"/>
  <c r="F1007" i="5"/>
  <c r="G1007" i="5"/>
  <c r="I1007" i="5"/>
  <c r="J1007" i="5"/>
  <c r="K1007" i="5"/>
  <c r="L1007" i="5"/>
  <c r="S1007" i="5"/>
  <c r="O1008" i="5"/>
  <c r="N1008" i="5"/>
  <c r="R1008" i="5"/>
  <c r="M1008" i="5"/>
  <c r="E1008" i="5"/>
  <c r="AH1008" i="5" s="1"/>
  <c r="F1008" i="5"/>
  <c r="G1008" i="5"/>
  <c r="I1008" i="5"/>
  <c r="J1008" i="5"/>
  <c r="K1008" i="5"/>
  <c r="L1008" i="5"/>
  <c r="S1008" i="5"/>
  <c r="O1009" i="5"/>
  <c r="N1009" i="5"/>
  <c r="R1009" i="5"/>
  <c r="M1009" i="5"/>
  <c r="E1009" i="5"/>
  <c r="AH1009" i="5" s="1"/>
  <c r="F1009" i="5"/>
  <c r="G1009" i="5"/>
  <c r="I1009" i="5"/>
  <c r="J1009" i="5"/>
  <c r="K1009" i="5"/>
  <c r="L1009" i="5"/>
  <c r="S1009" i="5"/>
  <c r="O1010" i="5"/>
  <c r="N1010" i="5"/>
  <c r="R1010" i="5"/>
  <c r="M1010" i="5"/>
  <c r="E1010" i="5"/>
  <c r="AH1010" i="5" s="1"/>
  <c r="F1010" i="5"/>
  <c r="G1010" i="5"/>
  <c r="I1010" i="5"/>
  <c r="J1010" i="5"/>
  <c r="K1010" i="5"/>
  <c r="L1010" i="5"/>
  <c r="S1010" i="5"/>
  <c r="O1011" i="5"/>
  <c r="N1011" i="5"/>
  <c r="R1011" i="5"/>
  <c r="M1011" i="5"/>
  <c r="E1011" i="5"/>
  <c r="AH1011" i="5" s="1"/>
  <c r="F1011" i="5"/>
  <c r="G1011" i="5"/>
  <c r="I1011" i="5"/>
  <c r="J1011" i="5"/>
  <c r="K1011" i="5"/>
  <c r="L1011" i="5"/>
  <c r="S1011" i="5"/>
  <c r="O1012" i="5"/>
  <c r="N1012" i="5"/>
  <c r="R1012" i="5"/>
  <c r="M1012" i="5"/>
  <c r="E1012" i="5"/>
  <c r="AH1012" i="5" s="1"/>
  <c r="F1012" i="5"/>
  <c r="G1012" i="5"/>
  <c r="I1012" i="5"/>
  <c r="J1012" i="5"/>
  <c r="K1012" i="5"/>
  <c r="L1012" i="5"/>
  <c r="S1012" i="5"/>
  <c r="O1013" i="5"/>
  <c r="N1013" i="5"/>
  <c r="R1013" i="5"/>
  <c r="M1013" i="5"/>
  <c r="E1013" i="5"/>
  <c r="AH1013" i="5" s="1"/>
  <c r="F1013" i="5"/>
  <c r="G1013" i="5"/>
  <c r="I1013" i="5"/>
  <c r="J1013" i="5"/>
  <c r="K1013" i="5"/>
  <c r="L1013" i="5"/>
  <c r="S1013" i="5"/>
  <c r="O1014" i="5"/>
  <c r="N1014" i="5"/>
  <c r="R1014" i="5"/>
  <c r="M1014" i="5"/>
  <c r="E1014" i="5"/>
  <c r="AH1014" i="5" s="1"/>
  <c r="F1014" i="5"/>
  <c r="G1014" i="5"/>
  <c r="I1014" i="5"/>
  <c r="J1014" i="5"/>
  <c r="K1014" i="5"/>
  <c r="L1014" i="5"/>
  <c r="S1014" i="5"/>
  <c r="O1015" i="5"/>
  <c r="N1015" i="5"/>
  <c r="R1015" i="5"/>
  <c r="M1015" i="5"/>
  <c r="E1015" i="5"/>
  <c r="AH1015" i="5" s="1"/>
  <c r="F1015" i="5"/>
  <c r="G1015" i="5"/>
  <c r="I1015" i="5"/>
  <c r="J1015" i="5"/>
  <c r="K1015" i="5"/>
  <c r="L1015" i="5"/>
  <c r="S1015" i="5"/>
  <c r="O1016" i="5"/>
  <c r="N1016" i="5"/>
  <c r="R1016" i="5"/>
  <c r="M1016" i="5"/>
  <c r="E1016" i="5"/>
  <c r="AH1016" i="5" s="1"/>
  <c r="F1016" i="5"/>
  <c r="G1016" i="5"/>
  <c r="I1016" i="5"/>
  <c r="J1016" i="5"/>
  <c r="K1016" i="5"/>
  <c r="L1016" i="5"/>
  <c r="S1016" i="5"/>
  <c r="O1017" i="5"/>
  <c r="N1017" i="5"/>
  <c r="R1017" i="5"/>
  <c r="M1017" i="5"/>
  <c r="E1017" i="5"/>
  <c r="AH1017" i="5" s="1"/>
  <c r="F1017" i="5"/>
  <c r="G1017" i="5"/>
  <c r="I1017" i="5"/>
  <c r="J1017" i="5"/>
  <c r="K1017" i="5"/>
  <c r="L1017" i="5"/>
  <c r="S1017" i="5"/>
  <c r="O1018" i="5"/>
  <c r="N1018" i="5"/>
  <c r="R1018" i="5"/>
  <c r="M1018" i="5"/>
  <c r="E1018" i="5"/>
  <c r="AH1018" i="5" s="1"/>
  <c r="F1018" i="5"/>
  <c r="G1018" i="5"/>
  <c r="I1018" i="5"/>
  <c r="J1018" i="5"/>
  <c r="K1018" i="5"/>
  <c r="L1018" i="5"/>
  <c r="S1018" i="5"/>
  <c r="O1019" i="5"/>
  <c r="N1019" i="5"/>
  <c r="R1019" i="5"/>
  <c r="M1019" i="5"/>
  <c r="E1019" i="5"/>
  <c r="AH1019" i="5" s="1"/>
  <c r="F1019" i="5"/>
  <c r="G1019" i="5"/>
  <c r="I1019" i="5"/>
  <c r="J1019" i="5"/>
  <c r="K1019" i="5"/>
  <c r="L1019" i="5"/>
  <c r="S1019" i="5"/>
  <c r="O1020" i="5"/>
  <c r="N1020" i="5"/>
  <c r="R1020" i="5"/>
  <c r="M1020" i="5"/>
  <c r="E1020" i="5"/>
  <c r="AH1020" i="5" s="1"/>
  <c r="F1020" i="5"/>
  <c r="G1020" i="5"/>
  <c r="I1020" i="5"/>
  <c r="J1020" i="5"/>
  <c r="K1020" i="5"/>
  <c r="L1020" i="5"/>
  <c r="S1020" i="5"/>
  <c r="O1021" i="5"/>
  <c r="N1021" i="5"/>
  <c r="R1021" i="5"/>
  <c r="M1021" i="5"/>
  <c r="E1021" i="5"/>
  <c r="AH1021" i="5" s="1"/>
  <c r="F1021" i="5"/>
  <c r="G1021" i="5"/>
  <c r="I1021" i="5"/>
  <c r="J1021" i="5"/>
  <c r="K1021" i="5"/>
  <c r="L1021" i="5"/>
  <c r="S1021" i="5"/>
  <c r="O1022" i="5"/>
  <c r="N1022" i="5"/>
  <c r="R1022" i="5"/>
  <c r="M1022" i="5"/>
  <c r="E1022" i="5"/>
  <c r="AH1022" i="5" s="1"/>
  <c r="F1022" i="5"/>
  <c r="G1022" i="5"/>
  <c r="I1022" i="5"/>
  <c r="J1022" i="5"/>
  <c r="K1022" i="5"/>
  <c r="L1022" i="5"/>
  <c r="S1022" i="5"/>
  <c r="O1023" i="5"/>
  <c r="N1023" i="5"/>
  <c r="R1023" i="5"/>
  <c r="M1023" i="5"/>
  <c r="E1023" i="5"/>
  <c r="AH1023" i="5" s="1"/>
  <c r="F1023" i="5"/>
  <c r="G1023" i="5"/>
  <c r="I1023" i="5"/>
  <c r="J1023" i="5"/>
  <c r="K1023" i="5"/>
  <c r="L1023" i="5"/>
  <c r="S1023" i="5"/>
  <c r="O1024" i="5"/>
  <c r="N1024" i="5"/>
  <c r="R1024" i="5"/>
  <c r="M1024" i="5"/>
  <c r="E1024" i="5"/>
  <c r="AH1024" i="5" s="1"/>
  <c r="F1024" i="5"/>
  <c r="G1024" i="5"/>
  <c r="I1024" i="5"/>
  <c r="J1024" i="5"/>
  <c r="K1024" i="5"/>
  <c r="L1024" i="5"/>
  <c r="S1024" i="5"/>
  <c r="O1025" i="5"/>
  <c r="N1025" i="5"/>
  <c r="R1025" i="5"/>
  <c r="M1025" i="5"/>
  <c r="E1025" i="5"/>
  <c r="AH1025" i="5" s="1"/>
  <c r="F1025" i="5"/>
  <c r="G1025" i="5"/>
  <c r="I1025" i="5"/>
  <c r="J1025" i="5"/>
  <c r="K1025" i="5"/>
  <c r="L1025" i="5"/>
  <c r="S1025" i="5"/>
  <c r="O1026" i="5"/>
  <c r="N1026" i="5"/>
  <c r="R1026" i="5"/>
  <c r="M1026" i="5"/>
  <c r="E1026" i="5"/>
  <c r="AH1026" i="5" s="1"/>
  <c r="F1026" i="5"/>
  <c r="G1026" i="5"/>
  <c r="I1026" i="5"/>
  <c r="J1026" i="5"/>
  <c r="K1026" i="5"/>
  <c r="L1026" i="5"/>
  <c r="S1026" i="5"/>
  <c r="O1027" i="5"/>
  <c r="N1027" i="5"/>
  <c r="R1027" i="5"/>
  <c r="M1027" i="5"/>
  <c r="E1027" i="5"/>
  <c r="AH1027" i="5" s="1"/>
  <c r="F1027" i="5"/>
  <c r="G1027" i="5"/>
  <c r="I1027" i="5"/>
  <c r="J1027" i="5"/>
  <c r="K1027" i="5"/>
  <c r="L1027" i="5"/>
  <c r="S1027" i="5"/>
  <c r="O1028" i="5"/>
  <c r="N1028" i="5"/>
  <c r="R1028" i="5"/>
  <c r="M1028" i="5"/>
  <c r="E1028" i="5"/>
  <c r="AH1028" i="5" s="1"/>
  <c r="F1028" i="5"/>
  <c r="G1028" i="5"/>
  <c r="I1028" i="5"/>
  <c r="J1028" i="5"/>
  <c r="K1028" i="5"/>
  <c r="L1028" i="5"/>
  <c r="S1028" i="5"/>
  <c r="O1029" i="5"/>
  <c r="N1029" i="5"/>
  <c r="R1029" i="5"/>
  <c r="M1029" i="5"/>
  <c r="E1029" i="5"/>
  <c r="AH1029" i="5" s="1"/>
  <c r="F1029" i="5"/>
  <c r="G1029" i="5"/>
  <c r="I1029" i="5"/>
  <c r="J1029" i="5"/>
  <c r="K1029" i="5"/>
  <c r="L1029" i="5"/>
  <c r="S1029" i="5"/>
  <c r="O1030" i="5"/>
  <c r="N1030" i="5"/>
  <c r="R1030" i="5"/>
  <c r="M1030" i="5"/>
  <c r="E1030" i="5"/>
  <c r="AH1030" i="5" s="1"/>
  <c r="F1030" i="5"/>
  <c r="G1030" i="5"/>
  <c r="I1030" i="5"/>
  <c r="J1030" i="5"/>
  <c r="K1030" i="5"/>
  <c r="L1030" i="5"/>
  <c r="S1030" i="5"/>
  <c r="O1031" i="5"/>
  <c r="N1031" i="5"/>
  <c r="R1031" i="5"/>
  <c r="M1031" i="5"/>
  <c r="E1031" i="5"/>
  <c r="AH1031" i="5" s="1"/>
  <c r="F1031" i="5"/>
  <c r="G1031" i="5"/>
  <c r="I1031" i="5"/>
  <c r="J1031" i="5"/>
  <c r="K1031" i="5"/>
  <c r="L1031" i="5"/>
  <c r="S1031" i="5"/>
  <c r="O1032" i="5"/>
  <c r="N1032" i="5"/>
  <c r="R1032" i="5"/>
  <c r="M1032" i="5"/>
  <c r="E1032" i="5"/>
  <c r="AH1032" i="5" s="1"/>
  <c r="F1032" i="5"/>
  <c r="G1032" i="5"/>
  <c r="I1032" i="5"/>
  <c r="J1032" i="5"/>
  <c r="K1032" i="5"/>
  <c r="L1032" i="5"/>
  <c r="S1032" i="5"/>
  <c r="O1033" i="5"/>
  <c r="N1033" i="5"/>
  <c r="R1033" i="5"/>
  <c r="M1033" i="5"/>
  <c r="E1033" i="5"/>
  <c r="AH1033" i="5" s="1"/>
  <c r="F1033" i="5"/>
  <c r="G1033" i="5"/>
  <c r="I1033" i="5"/>
  <c r="J1033" i="5"/>
  <c r="K1033" i="5"/>
  <c r="L1033" i="5"/>
  <c r="S1033" i="5"/>
  <c r="O1034" i="5"/>
  <c r="N1034" i="5"/>
  <c r="R1034" i="5"/>
  <c r="M1034" i="5"/>
  <c r="E1034" i="5"/>
  <c r="AH1034" i="5" s="1"/>
  <c r="F1034" i="5"/>
  <c r="G1034" i="5"/>
  <c r="I1034" i="5"/>
  <c r="J1034" i="5"/>
  <c r="K1034" i="5"/>
  <c r="L1034" i="5"/>
  <c r="S1034" i="5"/>
  <c r="O1035" i="5"/>
  <c r="N1035" i="5"/>
  <c r="R1035" i="5"/>
  <c r="M1035" i="5"/>
  <c r="E1035" i="5"/>
  <c r="AH1035" i="5" s="1"/>
  <c r="F1035" i="5"/>
  <c r="G1035" i="5"/>
  <c r="I1035" i="5"/>
  <c r="J1035" i="5"/>
  <c r="K1035" i="5"/>
  <c r="L1035" i="5"/>
  <c r="S1035" i="5"/>
  <c r="O1036" i="5"/>
  <c r="N1036" i="5"/>
  <c r="R1036" i="5"/>
  <c r="M1036" i="5"/>
  <c r="E1036" i="5"/>
  <c r="AH1036" i="5" s="1"/>
  <c r="F1036" i="5"/>
  <c r="G1036" i="5"/>
  <c r="I1036" i="5"/>
  <c r="J1036" i="5"/>
  <c r="K1036" i="5"/>
  <c r="L1036" i="5"/>
  <c r="S1036" i="5"/>
  <c r="O1037" i="5"/>
  <c r="N1037" i="5"/>
  <c r="R1037" i="5"/>
  <c r="M1037" i="5"/>
  <c r="E1037" i="5"/>
  <c r="AH1037" i="5" s="1"/>
  <c r="F1037" i="5"/>
  <c r="G1037" i="5"/>
  <c r="I1037" i="5"/>
  <c r="J1037" i="5"/>
  <c r="K1037" i="5"/>
  <c r="L1037" i="5"/>
  <c r="S1037" i="5"/>
  <c r="O1038" i="5"/>
  <c r="N1038" i="5"/>
  <c r="R1038" i="5"/>
  <c r="M1038" i="5"/>
  <c r="E1038" i="5"/>
  <c r="AH1038" i="5" s="1"/>
  <c r="F1038" i="5"/>
  <c r="G1038" i="5"/>
  <c r="I1038" i="5"/>
  <c r="J1038" i="5"/>
  <c r="K1038" i="5"/>
  <c r="L1038" i="5"/>
  <c r="S1038" i="5"/>
  <c r="O1039" i="5"/>
  <c r="N1039" i="5"/>
  <c r="R1039" i="5"/>
  <c r="M1039" i="5"/>
  <c r="E1039" i="5"/>
  <c r="AH1039" i="5" s="1"/>
  <c r="F1039" i="5"/>
  <c r="G1039" i="5"/>
  <c r="I1039" i="5"/>
  <c r="J1039" i="5"/>
  <c r="K1039" i="5"/>
  <c r="L1039" i="5"/>
  <c r="S1039" i="5"/>
  <c r="O1040" i="5"/>
  <c r="N1040" i="5"/>
  <c r="R1040" i="5"/>
  <c r="M1040" i="5"/>
  <c r="E1040" i="5"/>
  <c r="AH1040" i="5" s="1"/>
  <c r="F1040" i="5"/>
  <c r="G1040" i="5"/>
  <c r="I1040" i="5"/>
  <c r="J1040" i="5"/>
  <c r="K1040" i="5"/>
  <c r="L1040" i="5"/>
  <c r="S1040" i="5"/>
  <c r="O1041" i="5"/>
  <c r="N1041" i="5"/>
  <c r="R1041" i="5"/>
  <c r="M1041" i="5"/>
  <c r="E1041" i="5"/>
  <c r="AH1041" i="5" s="1"/>
  <c r="F1041" i="5"/>
  <c r="G1041" i="5"/>
  <c r="I1041" i="5"/>
  <c r="J1041" i="5"/>
  <c r="K1041" i="5"/>
  <c r="L1041" i="5"/>
  <c r="S1041" i="5"/>
  <c r="O1042" i="5"/>
  <c r="N1042" i="5"/>
  <c r="R1042" i="5"/>
  <c r="M1042" i="5"/>
  <c r="E1042" i="5"/>
  <c r="AH1042" i="5" s="1"/>
  <c r="F1042" i="5"/>
  <c r="G1042" i="5"/>
  <c r="I1042" i="5"/>
  <c r="J1042" i="5"/>
  <c r="K1042" i="5"/>
  <c r="L1042" i="5"/>
  <c r="S1042" i="5"/>
  <c r="O1043" i="5"/>
  <c r="N1043" i="5"/>
  <c r="R1043" i="5"/>
  <c r="M1043" i="5"/>
  <c r="E1043" i="5"/>
  <c r="AH1043" i="5" s="1"/>
  <c r="F1043" i="5"/>
  <c r="G1043" i="5"/>
  <c r="I1043" i="5"/>
  <c r="J1043" i="5"/>
  <c r="K1043" i="5"/>
  <c r="L1043" i="5"/>
  <c r="S1043" i="5"/>
  <c r="O1044" i="5"/>
  <c r="N1044" i="5"/>
  <c r="R1044" i="5"/>
  <c r="M1044" i="5"/>
  <c r="E1044" i="5"/>
  <c r="AH1044" i="5" s="1"/>
  <c r="F1044" i="5"/>
  <c r="G1044" i="5"/>
  <c r="I1044" i="5"/>
  <c r="J1044" i="5"/>
  <c r="K1044" i="5"/>
  <c r="L1044" i="5"/>
  <c r="S1044" i="5"/>
  <c r="O1045" i="5"/>
  <c r="N1045" i="5"/>
  <c r="R1045" i="5"/>
  <c r="M1045" i="5"/>
  <c r="E1045" i="5"/>
  <c r="AH1045" i="5" s="1"/>
  <c r="F1045" i="5"/>
  <c r="G1045" i="5"/>
  <c r="I1045" i="5"/>
  <c r="J1045" i="5"/>
  <c r="K1045" i="5"/>
  <c r="L1045" i="5"/>
  <c r="S1045" i="5"/>
  <c r="O1046" i="5"/>
  <c r="N1046" i="5"/>
  <c r="R1046" i="5"/>
  <c r="M1046" i="5"/>
  <c r="E1046" i="5"/>
  <c r="AH1046" i="5" s="1"/>
  <c r="F1046" i="5"/>
  <c r="G1046" i="5"/>
  <c r="I1046" i="5"/>
  <c r="J1046" i="5"/>
  <c r="K1046" i="5"/>
  <c r="L1046" i="5"/>
  <c r="S1046" i="5"/>
  <c r="O1047" i="5"/>
  <c r="N1047" i="5"/>
  <c r="R1047" i="5"/>
  <c r="M1047" i="5"/>
  <c r="E1047" i="5"/>
  <c r="AH1047" i="5" s="1"/>
  <c r="F1047" i="5"/>
  <c r="G1047" i="5"/>
  <c r="I1047" i="5"/>
  <c r="J1047" i="5"/>
  <c r="K1047" i="5"/>
  <c r="L1047" i="5"/>
  <c r="S1047" i="5"/>
  <c r="O1048" i="5"/>
  <c r="N1048" i="5"/>
  <c r="R1048" i="5"/>
  <c r="M1048" i="5"/>
  <c r="E1048" i="5"/>
  <c r="AH1048" i="5" s="1"/>
  <c r="F1048" i="5"/>
  <c r="G1048" i="5"/>
  <c r="I1048" i="5"/>
  <c r="J1048" i="5"/>
  <c r="K1048" i="5"/>
  <c r="L1048" i="5"/>
  <c r="S1048" i="5"/>
  <c r="O1049" i="5"/>
  <c r="N1049" i="5"/>
  <c r="R1049" i="5"/>
  <c r="M1049" i="5"/>
  <c r="E1049" i="5"/>
  <c r="AH1049" i="5" s="1"/>
  <c r="F1049" i="5"/>
  <c r="G1049" i="5"/>
  <c r="I1049" i="5"/>
  <c r="J1049" i="5"/>
  <c r="K1049" i="5"/>
  <c r="L1049" i="5"/>
  <c r="S1049" i="5"/>
  <c r="O1050" i="5"/>
  <c r="N1050" i="5"/>
  <c r="R1050" i="5"/>
  <c r="M1050" i="5"/>
  <c r="E1050" i="5"/>
  <c r="AH1050" i="5" s="1"/>
  <c r="F1050" i="5"/>
  <c r="G1050" i="5"/>
  <c r="I1050" i="5"/>
  <c r="J1050" i="5"/>
  <c r="K1050" i="5"/>
  <c r="L1050" i="5"/>
  <c r="S1050" i="5"/>
  <c r="O1051" i="5"/>
  <c r="N1051" i="5"/>
  <c r="R1051" i="5"/>
  <c r="M1051" i="5"/>
  <c r="E1051" i="5"/>
  <c r="AH1051" i="5" s="1"/>
  <c r="F1051" i="5"/>
  <c r="G1051" i="5"/>
  <c r="I1051" i="5"/>
  <c r="J1051" i="5"/>
  <c r="K1051" i="5"/>
  <c r="L1051" i="5"/>
  <c r="S1051" i="5"/>
  <c r="O1052" i="5"/>
  <c r="N1052" i="5"/>
  <c r="R1052" i="5"/>
  <c r="M1052" i="5"/>
  <c r="E1052" i="5"/>
  <c r="AH1052" i="5" s="1"/>
  <c r="F1052" i="5"/>
  <c r="G1052" i="5"/>
  <c r="I1052" i="5"/>
  <c r="J1052" i="5"/>
  <c r="K1052" i="5"/>
  <c r="L1052" i="5"/>
  <c r="S1052" i="5"/>
  <c r="O1053" i="5"/>
  <c r="N1053" i="5"/>
  <c r="R1053" i="5"/>
  <c r="M1053" i="5"/>
  <c r="E1053" i="5"/>
  <c r="AH1053" i="5" s="1"/>
  <c r="F1053" i="5"/>
  <c r="G1053" i="5"/>
  <c r="I1053" i="5"/>
  <c r="J1053" i="5"/>
  <c r="K1053" i="5"/>
  <c r="L1053" i="5"/>
  <c r="S1053" i="5"/>
  <c r="O1054" i="5"/>
  <c r="N1054" i="5"/>
  <c r="R1054" i="5"/>
  <c r="M1054" i="5"/>
  <c r="E1054" i="5"/>
  <c r="AH1054" i="5" s="1"/>
  <c r="F1054" i="5"/>
  <c r="G1054" i="5"/>
  <c r="I1054" i="5"/>
  <c r="J1054" i="5"/>
  <c r="K1054" i="5"/>
  <c r="L1054" i="5"/>
  <c r="S1054" i="5"/>
  <c r="O1055" i="5"/>
  <c r="N1055" i="5"/>
  <c r="R1055" i="5"/>
  <c r="M1055" i="5"/>
  <c r="E1055" i="5"/>
  <c r="AH1055" i="5" s="1"/>
  <c r="F1055" i="5"/>
  <c r="G1055" i="5"/>
  <c r="I1055" i="5"/>
  <c r="J1055" i="5"/>
  <c r="K1055" i="5"/>
  <c r="L1055" i="5"/>
  <c r="S1055" i="5"/>
  <c r="O1056" i="5"/>
  <c r="N1056" i="5"/>
  <c r="R1056" i="5"/>
  <c r="M1056" i="5"/>
  <c r="E1056" i="5"/>
  <c r="AH1056" i="5" s="1"/>
  <c r="F1056" i="5"/>
  <c r="G1056" i="5"/>
  <c r="I1056" i="5"/>
  <c r="J1056" i="5"/>
  <c r="K1056" i="5"/>
  <c r="L1056" i="5"/>
  <c r="S1056" i="5"/>
  <c r="O1057" i="5"/>
  <c r="N1057" i="5"/>
  <c r="R1057" i="5"/>
  <c r="M1057" i="5"/>
  <c r="E1057" i="5"/>
  <c r="AH1057" i="5" s="1"/>
  <c r="F1057" i="5"/>
  <c r="G1057" i="5"/>
  <c r="I1057" i="5"/>
  <c r="J1057" i="5"/>
  <c r="K1057" i="5"/>
  <c r="L1057" i="5"/>
  <c r="S1057" i="5"/>
  <c r="O1058" i="5"/>
  <c r="N1058" i="5"/>
  <c r="R1058" i="5"/>
  <c r="M1058" i="5"/>
  <c r="E1058" i="5"/>
  <c r="AH1058" i="5" s="1"/>
  <c r="F1058" i="5"/>
  <c r="G1058" i="5"/>
  <c r="I1058" i="5"/>
  <c r="J1058" i="5"/>
  <c r="K1058" i="5"/>
  <c r="L1058" i="5"/>
  <c r="S1058" i="5"/>
  <c r="O1059" i="5"/>
  <c r="N1059" i="5"/>
  <c r="R1059" i="5"/>
  <c r="M1059" i="5"/>
  <c r="E1059" i="5"/>
  <c r="AH1059" i="5" s="1"/>
  <c r="F1059" i="5"/>
  <c r="G1059" i="5"/>
  <c r="I1059" i="5"/>
  <c r="J1059" i="5"/>
  <c r="K1059" i="5"/>
  <c r="L1059" i="5"/>
  <c r="S1059" i="5"/>
  <c r="O1060" i="5"/>
  <c r="N1060" i="5"/>
  <c r="R1060" i="5"/>
  <c r="M1060" i="5"/>
  <c r="E1060" i="5"/>
  <c r="AH1060" i="5" s="1"/>
  <c r="F1060" i="5"/>
  <c r="G1060" i="5"/>
  <c r="I1060" i="5"/>
  <c r="J1060" i="5"/>
  <c r="K1060" i="5"/>
  <c r="L1060" i="5"/>
  <c r="S1060" i="5"/>
  <c r="O1061" i="5"/>
  <c r="N1061" i="5"/>
  <c r="R1061" i="5"/>
  <c r="M1061" i="5"/>
  <c r="E1061" i="5"/>
  <c r="AH1061" i="5" s="1"/>
  <c r="F1061" i="5"/>
  <c r="G1061" i="5"/>
  <c r="I1061" i="5"/>
  <c r="J1061" i="5"/>
  <c r="K1061" i="5"/>
  <c r="L1061" i="5"/>
  <c r="S1061" i="5"/>
  <c r="O1062" i="5"/>
  <c r="N1062" i="5"/>
  <c r="R1062" i="5"/>
  <c r="M1062" i="5"/>
  <c r="E1062" i="5"/>
  <c r="AH1062" i="5" s="1"/>
  <c r="F1062" i="5"/>
  <c r="G1062" i="5"/>
  <c r="I1062" i="5"/>
  <c r="J1062" i="5"/>
  <c r="K1062" i="5"/>
  <c r="L1062" i="5"/>
  <c r="S1062" i="5"/>
  <c r="O1063" i="5"/>
  <c r="N1063" i="5"/>
  <c r="R1063" i="5"/>
  <c r="M1063" i="5"/>
  <c r="E1063" i="5"/>
  <c r="AH1063" i="5" s="1"/>
  <c r="F1063" i="5"/>
  <c r="G1063" i="5"/>
  <c r="I1063" i="5"/>
  <c r="J1063" i="5"/>
  <c r="K1063" i="5"/>
  <c r="L1063" i="5"/>
  <c r="S1063" i="5"/>
  <c r="O1064" i="5"/>
  <c r="N1064" i="5"/>
  <c r="R1064" i="5"/>
  <c r="M1064" i="5"/>
  <c r="E1064" i="5"/>
  <c r="AH1064" i="5" s="1"/>
  <c r="F1064" i="5"/>
  <c r="G1064" i="5"/>
  <c r="I1064" i="5"/>
  <c r="J1064" i="5"/>
  <c r="K1064" i="5"/>
  <c r="L1064" i="5"/>
  <c r="S1064" i="5"/>
  <c r="O1065" i="5"/>
  <c r="N1065" i="5"/>
  <c r="R1065" i="5"/>
  <c r="M1065" i="5"/>
  <c r="E1065" i="5"/>
  <c r="AH1065" i="5" s="1"/>
  <c r="F1065" i="5"/>
  <c r="G1065" i="5"/>
  <c r="I1065" i="5"/>
  <c r="J1065" i="5"/>
  <c r="K1065" i="5"/>
  <c r="L1065" i="5"/>
  <c r="S1065" i="5"/>
  <c r="O1066" i="5"/>
  <c r="N1066" i="5"/>
  <c r="R1066" i="5"/>
  <c r="M1066" i="5"/>
  <c r="E1066" i="5"/>
  <c r="AH1066" i="5" s="1"/>
  <c r="F1066" i="5"/>
  <c r="G1066" i="5"/>
  <c r="I1066" i="5"/>
  <c r="J1066" i="5"/>
  <c r="K1066" i="5"/>
  <c r="L1066" i="5"/>
  <c r="S1066" i="5"/>
  <c r="O1067" i="5"/>
  <c r="N1067" i="5"/>
  <c r="R1067" i="5"/>
  <c r="M1067" i="5"/>
  <c r="E1067" i="5"/>
  <c r="AH1067" i="5" s="1"/>
  <c r="F1067" i="5"/>
  <c r="G1067" i="5"/>
  <c r="I1067" i="5"/>
  <c r="J1067" i="5"/>
  <c r="K1067" i="5"/>
  <c r="L1067" i="5"/>
  <c r="S1067" i="5"/>
  <c r="O1068" i="5"/>
  <c r="N1068" i="5"/>
  <c r="R1068" i="5"/>
  <c r="M1068" i="5"/>
  <c r="E1068" i="5"/>
  <c r="AH1068" i="5" s="1"/>
  <c r="F1068" i="5"/>
  <c r="G1068" i="5"/>
  <c r="I1068" i="5"/>
  <c r="J1068" i="5"/>
  <c r="K1068" i="5"/>
  <c r="L1068" i="5"/>
  <c r="S1068" i="5"/>
  <c r="O1069" i="5"/>
  <c r="N1069" i="5"/>
  <c r="R1069" i="5"/>
  <c r="M1069" i="5"/>
  <c r="E1069" i="5"/>
  <c r="AH1069" i="5" s="1"/>
  <c r="F1069" i="5"/>
  <c r="G1069" i="5"/>
  <c r="I1069" i="5"/>
  <c r="J1069" i="5"/>
  <c r="K1069" i="5"/>
  <c r="L1069" i="5"/>
  <c r="S1069" i="5"/>
  <c r="O1070" i="5"/>
  <c r="N1070" i="5"/>
  <c r="R1070" i="5"/>
  <c r="M1070" i="5"/>
  <c r="E1070" i="5"/>
  <c r="AH1070" i="5" s="1"/>
  <c r="F1070" i="5"/>
  <c r="G1070" i="5"/>
  <c r="I1070" i="5"/>
  <c r="J1070" i="5"/>
  <c r="K1070" i="5"/>
  <c r="L1070" i="5"/>
  <c r="S1070" i="5"/>
  <c r="O1071" i="5"/>
  <c r="N1071" i="5"/>
  <c r="R1071" i="5"/>
  <c r="M1071" i="5"/>
  <c r="E1071" i="5"/>
  <c r="AH1071" i="5" s="1"/>
  <c r="F1071" i="5"/>
  <c r="G1071" i="5"/>
  <c r="I1071" i="5"/>
  <c r="J1071" i="5"/>
  <c r="K1071" i="5"/>
  <c r="L1071" i="5"/>
  <c r="S1071" i="5"/>
  <c r="O1072" i="5"/>
  <c r="N1072" i="5"/>
  <c r="R1072" i="5"/>
  <c r="M1072" i="5"/>
  <c r="E1072" i="5"/>
  <c r="AH1072" i="5" s="1"/>
  <c r="F1072" i="5"/>
  <c r="G1072" i="5"/>
  <c r="I1072" i="5"/>
  <c r="J1072" i="5"/>
  <c r="K1072" i="5"/>
  <c r="L1072" i="5"/>
  <c r="S1072" i="5"/>
  <c r="O1073" i="5"/>
  <c r="N1073" i="5"/>
  <c r="R1073" i="5"/>
  <c r="M1073" i="5"/>
  <c r="E1073" i="5"/>
  <c r="AH1073" i="5" s="1"/>
  <c r="F1073" i="5"/>
  <c r="G1073" i="5"/>
  <c r="I1073" i="5"/>
  <c r="J1073" i="5"/>
  <c r="K1073" i="5"/>
  <c r="L1073" i="5"/>
  <c r="S1073" i="5"/>
  <c r="O1074" i="5"/>
  <c r="N1074" i="5"/>
  <c r="R1074" i="5"/>
  <c r="M1074" i="5"/>
  <c r="E1074" i="5"/>
  <c r="AH1074" i="5" s="1"/>
  <c r="F1074" i="5"/>
  <c r="G1074" i="5"/>
  <c r="I1074" i="5"/>
  <c r="J1074" i="5"/>
  <c r="K1074" i="5"/>
  <c r="L1074" i="5"/>
  <c r="S1074" i="5"/>
  <c r="O1075" i="5"/>
  <c r="N1075" i="5"/>
  <c r="R1075" i="5"/>
  <c r="M1075" i="5"/>
  <c r="E1075" i="5"/>
  <c r="AH1075" i="5" s="1"/>
  <c r="F1075" i="5"/>
  <c r="G1075" i="5"/>
  <c r="I1075" i="5"/>
  <c r="J1075" i="5"/>
  <c r="K1075" i="5"/>
  <c r="L1075" i="5"/>
  <c r="S1075" i="5"/>
  <c r="O1076" i="5"/>
  <c r="N1076" i="5"/>
  <c r="R1076" i="5"/>
  <c r="M1076" i="5"/>
  <c r="E1076" i="5"/>
  <c r="AH1076" i="5" s="1"/>
  <c r="F1076" i="5"/>
  <c r="G1076" i="5"/>
  <c r="I1076" i="5"/>
  <c r="J1076" i="5"/>
  <c r="K1076" i="5"/>
  <c r="L1076" i="5"/>
  <c r="S1076" i="5"/>
  <c r="O1077" i="5"/>
  <c r="N1077" i="5"/>
  <c r="R1077" i="5"/>
  <c r="M1077" i="5"/>
  <c r="E1077" i="5"/>
  <c r="AH1077" i="5" s="1"/>
  <c r="F1077" i="5"/>
  <c r="G1077" i="5"/>
  <c r="I1077" i="5"/>
  <c r="J1077" i="5"/>
  <c r="K1077" i="5"/>
  <c r="L1077" i="5"/>
  <c r="S1077" i="5"/>
  <c r="O1078" i="5"/>
  <c r="N1078" i="5"/>
  <c r="R1078" i="5"/>
  <c r="M1078" i="5"/>
  <c r="E1078" i="5"/>
  <c r="AH1078" i="5" s="1"/>
  <c r="F1078" i="5"/>
  <c r="G1078" i="5"/>
  <c r="I1078" i="5"/>
  <c r="J1078" i="5"/>
  <c r="K1078" i="5"/>
  <c r="L1078" i="5"/>
  <c r="S1078" i="5"/>
  <c r="O1079" i="5"/>
  <c r="N1079" i="5"/>
  <c r="R1079" i="5"/>
  <c r="M1079" i="5"/>
  <c r="E1079" i="5"/>
  <c r="AH1079" i="5" s="1"/>
  <c r="F1079" i="5"/>
  <c r="G1079" i="5"/>
  <c r="I1079" i="5"/>
  <c r="J1079" i="5"/>
  <c r="K1079" i="5"/>
  <c r="L1079" i="5"/>
  <c r="S1079" i="5"/>
  <c r="O1080" i="5"/>
  <c r="N1080" i="5"/>
  <c r="R1080" i="5"/>
  <c r="M1080" i="5"/>
  <c r="E1080" i="5"/>
  <c r="AH1080" i="5" s="1"/>
  <c r="F1080" i="5"/>
  <c r="G1080" i="5"/>
  <c r="I1080" i="5"/>
  <c r="J1080" i="5"/>
  <c r="K1080" i="5"/>
  <c r="L1080" i="5"/>
  <c r="S1080" i="5"/>
  <c r="O1081" i="5"/>
  <c r="N1081" i="5"/>
  <c r="R1081" i="5"/>
  <c r="M1081" i="5"/>
  <c r="E1081" i="5"/>
  <c r="AH1081" i="5" s="1"/>
  <c r="F1081" i="5"/>
  <c r="G1081" i="5"/>
  <c r="I1081" i="5"/>
  <c r="J1081" i="5"/>
  <c r="K1081" i="5"/>
  <c r="L1081" i="5"/>
  <c r="S1081" i="5"/>
  <c r="O1082" i="5"/>
  <c r="N1082" i="5"/>
  <c r="R1082" i="5"/>
  <c r="M1082" i="5"/>
  <c r="E1082" i="5"/>
  <c r="AH1082" i="5" s="1"/>
  <c r="F1082" i="5"/>
  <c r="G1082" i="5"/>
  <c r="I1082" i="5"/>
  <c r="J1082" i="5"/>
  <c r="K1082" i="5"/>
  <c r="L1082" i="5"/>
  <c r="S1082" i="5"/>
  <c r="O1083" i="5"/>
  <c r="N1083" i="5"/>
  <c r="R1083" i="5"/>
  <c r="M1083" i="5"/>
  <c r="E1083" i="5"/>
  <c r="AH1083" i="5" s="1"/>
  <c r="F1083" i="5"/>
  <c r="G1083" i="5"/>
  <c r="I1083" i="5"/>
  <c r="J1083" i="5"/>
  <c r="K1083" i="5"/>
  <c r="L1083" i="5"/>
  <c r="S1083" i="5"/>
  <c r="O1084" i="5"/>
  <c r="N1084" i="5"/>
  <c r="R1084" i="5"/>
  <c r="M1084" i="5"/>
  <c r="E1084" i="5"/>
  <c r="AH1084" i="5" s="1"/>
  <c r="F1084" i="5"/>
  <c r="G1084" i="5"/>
  <c r="I1084" i="5"/>
  <c r="J1084" i="5"/>
  <c r="K1084" i="5"/>
  <c r="L1084" i="5"/>
  <c r="S1084" i="5"/>
  <c r="O1085" i="5"/>
  <c r="N1085" i="5"/>
  <c r="R1085" i="5"/>
  <c r="M1085" i="5"/>
  <c r="E1085" i="5"/>
  <c r="AH1085" i="5" s="1"/>
  <c r="F1085" i="5"/>
  <c r="G1085" i="5"/>
  <c r="I1085" i="5"/>
  <c r="J1085" i="5"/>
  <c r="K1085" i="5"/>
  <c r="L1085" i="5"/>
  <c r="S1085" i="5"/>
  <c r="O1086" i="5"/>
  <c r="N1086" i="5"/>
  <c r="R1086" i="5"/>
  <c r="M1086" i="5"/>
  <c r="E1086" i="5"/>
  <c r="AH1086" i="5" s="1"/>
  <c r="F1086" i="5"/>
  <c r="G1086" i="5"/>
  <c r="I1086" i="5"/>
  <c r="J1086" i="5"/>
  <c r="K1086" i="5"/>
  <c r="L1086" i="5"/>
  <c r="S1086" i="5"/>
  <c r="O1087" i="5"/>
  <c r="N1087" i="5"/>
  <c r="R1087" i="5"/>
  <c r="M1087" i="5"/>
  <c r="E1087" i="5"/>
  <c r="AH1087" i="5" s="1"/>
  <c r="F1087" i="5"/>
  <c r="G1087" i="5"/>
  <c r="I1087" i="5"/>
  <c r="J1087" i="5"/>
  <c r="K1087" i="5"/>
  <c r="L1087" i="5"/>
  <c r="S1087" i="5"/>
  <c r="O1088" i="5"/>
  <c r="N1088" i="5"/>
  <c r="R1088" i="5"/>
  <c r="M1088" i="5"/>
  <c r="E1088" i="5"/>
  <c r="AH1088" i="5" s="1"/>
  <c r="F1088" i="5"/>
  <c r="G1088" i="5"/>
  <c r="I1088" i="5"/>
  <c r="J1088" i="5"/>
  <c r="K1088" i="5"/>
  <c r="L1088" i="5"/>
  <c r="S1088" i="5"/>
  <c r="O1089" i="5"/>
  <c r="N1089" i="5"/>
  <c r="R1089" i="5"/>
  <c r="M1089" i="5"/>
  <c r="E1089" i="5"/>
  <c r="AH1089" i="5" s="1"/>
  <c r="F1089" i="5"/>
  <c r="G1089" i="5"/>
  <c r="I1089" i="5"/>
  <c r="J1089" i="5"/>
  <c r="K1089" i="5"/>
  <c r="L1089" i="5"/>
  <c r="S1089" i="5"/>
  <c r="O1090" i="5"/>
  <c r="N1090" i="5"/>
  <c r="R1090" i="5"/>
  <c r="M1090" i="5"/>
  <c r="E1090" i="5"/>
  <c r="AH1090" i="5" s="1"/>
  <c r="F1090" i="5"/>
  <c r="G1090" i="5"/>
  <c r="I1090" i="5"/>
  <c r="J1090" i="5"/>
  <c r="K1090" i="5"/>
  <c r="L1090" i="5"/>
  <c r="S1090" i="5"/>
  <c r="O1091" i="5"/>
  <c r="N1091" i="5"/>
  <c r="R1091" i="5"/>
  <c r="M1091" i="5"/>
  <c r="E1091" i="5"/>
  <c r="AH1091" i="5" s="1"/>
  <c r="F1091" i="5"/>
  <c r="G1091" i="5"/>
  <c r="I1091" i="5"/>
  <c r="J1091" i="5"/>
  <c r="K1091" i="5"/>
  <c r="L1091" i="5"/>
  <c r="S1091" i="5"/>
  <c r="O1092" i="5"/>
  <c r="N1092" i="5"/>
  <c r="R1092" i="5"/>
  <c r="M1092" i="5"/>
  <c r="E1092" i="5"/>
  <c r="AH1092" i="5" s="1"/>
  <c r="F1092" i="5"/>
  <c r="G1092" i="5"/>
  <c r="I1092" i="5"/>
  <c r="J1092" i="5"/>
  <c r="K1092" i="5"/>
  <c r="L1092" i="5"/>
  <c r="S1092" i="5"/>
  <c r="O1093" i="5"/>
  <c r="N1093" i="5"/>
  <c r="R1093" i="5"/>
  <c r="M1093" i="5"/>
  <c r="E1093" i="5"/>
  <c r="AH1093" i="5" s="1"/>
  <c r="F1093" i="5"/>
  <c r="G1093" i="5"/>
  <c r="I1093" i="5"/>
  <c r="J1093" i="5"/>
  <c r="K1093" i="5"/>
  <c r="L1093" i="5"/>
  <c r="S1093" i="5"/>
  <c r="O1094" i="5"/>
  <c r="N1094" i="5"/>
  <c r="R1094" i="5"/>
  <c r="M1094" i="5"/>
  <c r="E1094" i="5"/>
  <c r="AH1094" i="5" s="1"/>
  <c r="F1094" i="5"/>
  <c r="G1094" i="5"/>
  <c r="I1094" i="5"/>
  <c r="J1094" i="5"/>
  <c r="K1094" i="5"/>
  <c r="L1094" i="5"/>
  <c r="S1094" i="5"/>
  <c r="O1095" i="5"/>
  <c r="N1095" i="5"/>
  <c r="R1095" i="5"/>
  <c r="M1095" i="5"/>
  <c r="E1095" i="5"/>
  <c r="AH1095" i="5" s="1"/>
  <c r="F1095" i="5"/>
  <c r="G1095" i="5"/>
  <c r="I1095" i="5"/>
  <c r="J1095" i="5"/>
  <c r="K1095" i="5"/>
  <c r="L1095" i="5"/>
  <c r="S1095" i="5"/>
  <c r="O1096" i="5"/>
  <c r="N1096" i="5"/>
  <c r="R1096" i="5"/>
  <c r="M1096" i="5"/>
  <c r="E1096" i="5"/>
  <c r="AH1096" i="5" s="1"/>
  <c r="F1096" i="5"/>
  <c r="G1096" i="5"/>
  <c r="I1096" i="5"/>
  <c r="J1096" i="5"/>
  <c r="K1096" i="5"/>
  <c r="L1096" i="5"/>
  <c r="S1096" i="5"/>
  <c r="O1097" i="5"/>
  <c r="N1097" i="5"/>
  <c r="R1097" i="5"/>
  <c r="M1097" i="5"/>
  <c r="E1097" i="5"/>
  <c r="AH1097" i="5" s="1"/>
  <c r="F1097" i="5"/>
  <c r="G1097" i="5"/>
  <c r="I1097" i="5"/>
  <c r="J1097" i="5"/>
  <c r="K1097" i="5"/>
  <c r="L1097" i="5"/>
  <c r="S1097" i="5"/>
  <c r="O1098" i="5"/>
  <c r="N1098" i="5"/>
  <c r="R1098" i="5"/>
  <c r="M1098" i="5"/>
  <c r="E1098" i="5"/>
  <c r="AH1098" i="5" s="1"/>
  <c r="F1098" i="5"/>
  <c r="G1098" i="5"/>
  <c r="I1098" i="5"/>
  <c r="J1098" i="5"/>
  <c r="K1098" i="5"/>
  <c r="L1098" i="5"/>
  <c r="S1098" i="5"/>
  <c r="O1099" i="5"/>
  <c r="N1099" i="5"/>
  <c r="R1099" i="5"/>
  <c r="M1099" i="5"/>
  <c r="E1099" i="5"/>
  <c r="AH1099" i="5" s="1"/>
  <c r="F1099" i="5"/>
  <c r="G1099" i="5"/>
  <c r="I1099" i="5"/>
  <c r="J1099" i="5"/>
  <c r="K1099" i="5"/>
  <c r="L1099" i="5"/>
  <c r="S1099" i="5"/>
  <c r="O1100" i="5"/>
  <c r="N1100" i="5"/>
  <c r="R1100" i="5"/>
  <c r="M1100" i="5"/>
  <c r="E1100" i="5"/>
  <c r="AH1100" i="5" s="1"/>
  <c r="F1100" i="5"/>
  <c r="G1100" i="5"/>
  <c r="I1100" i="5"/>
  <c r="J1100" i="5"/>
  <c r="K1100" i="5"/>
  <c r="L1100" i="5"/>
  <c r="S1100" i="5"/>
  <c r="O1101" i="5"/>
  <c r="N1101" i="5"/>
  <c r="R1101" i="5"/>
  <c r="M1101" i="5"/>
  <c r="E1101" i="5"/>
  <c r="AH1101" i="5" s="1"/>
  <c r="F1101" i="5"/>
  <c r="G1101" i="5"/>
  <c r="I1101" i="5"/>
  <c r="J1101" i="5"/>
  <c r="K1101" i="5"/>
  <c r="L1101" i="5"/>
  <c r="S1101" i="5"/>
  <c r="O1102" i="5"/>
  <c r="N1102" i="5"/>
  <c r="R1102" i="5"/>
  <c r="M1102" i="5"/>
  <c r="E1102" i="5"/>
  <c r="AH1102" i="5" s="1"/>
  <c r="F1102" i="5"/>
  <c r="G1102" i="5"/>
  <c r="I1102" i="5"/>
  <c r="J1102" i="5"/>
  <c r="K1102" i="5"/>
  <c r="L1102" i="5"/>
  <c r="S1102" i="5"/>
  <c r="O1103" i="5"/>
  <c r="N1103" i="5"/>
  <c r="R1103" i="5"/>
  <c r="M1103" i="5"/>
  <c r="E1103" i="5"/>
  <c r="AH1103" i="5" s="1"/>
  <c r="F1103" i="5"/>
  <c r="G1103" i="5"/>
  <c r="I1103" i="5"/>
  <c r="J1103" i="5"/>
  <c r="K1103" i="5"/>
  <c r="L1103" i="5"/>
  <c r="S1103" i="5"/>
  <c r="O1104" i="5"/>
  <c r="N1104" i="5"/>
  <c r="R1104" i="5"/>
  <c r="M1104" i="5"/>
  <c r="E1104" i="5"/>
  <c r="AH1104" i="5" s="1"/>
  <c r="F1104" i="5"/>
  <c r="G1104" i="5"/>
  <c r="I1104" i="5"/>
  <c r="J1104" i="5"/>
  <c r="K1104" i="5"/>
  <c r="L1104" i="5"/>
  <c r="S1104" i="5"/>
  <c r="O1105" i="5"/>
  <c r="N1105" i="5"/>
  <c r="R1105" i="5"/>
  <c r="M1105" i="5"/>
  <c r="E1105" i="5"/>
  <c r="AH1105" i="5" s="1"/>
  <c r="F1105" i="5"/>
  <c r="G1105" i="5"/>
  <c r="I1105" i="5"/>
  <c r="J1105" i="5"/>
  <c r="K1105" i="5"/>
  <c r="L1105" i="5"/>
  <c r="S1105" i="5"/>
  <c r="O1106" i="5"/>
  <c r="N1106" i="5"/>
  <c r="R1106" i="5"/>
  <c r="M1106" i="5"/>
  <c r="E1106" i="5"/>
  <c r="AH1106" i="5" s="1"/>
  <c r="F1106" i="5"/>
  <c r="G1106" i="5"/>
  <c r="I1106" i="5"/>
  <c r="J1106" i="5"/>
  <c r="K1106" i="5"/>
  <c r="L1106" i="5"/>
  <c r="S1106" i="5"/>
  <c r="O1107" i="5"/>
  <c r="N1107" i="5"/>
  <c r="R1107" i="5"/>
  <c r="M1107" i="5"/>
  <c r="E1107" i="5"/>
  <c r="AH1107" i="5" s="1"/>
  <c r="F1107" i="5"/>
  <c r="G1107" i="5"/>
  <c r="I1107" i="5"/>
  <c r="J1107" i="5"/>
  <c r="K1107" i="5"/>
  <c r="L1107" i="5"/>
  <c r="S1107" i="5"/>
  <c r="O1108" i="5"/>
  <c r="N1108" i="5"/>
  <c r="R1108" i="5"/>
  <c r="M1108" i="5"/>
  <c r="E1108" i="5"/>
  <c r="AH1108" i="5" s="1"/>
  <c r="F1108" i="5"/>
  <c r="G1108" i="5"/>
  <c r="I1108" i="5"/>
  <c r="J1108" i="5"/>
  <c r="K1108" i="5"/>
  <c r="L1108" i="5"/>
  <c r="S1108" i="5"/>
  <c r="O1109" i="5"/>
  <c r="N1109" i="5"/>
  <c r="R1109" i="5"/>
  <c r="M1109" i="5"/>
  <c r="E1109" i="5"/>
  <c r="AH1109" i="5" s="1"/>
  <c r="F1109" i="5"/>
  <c r="G1109" i="5"/>
  <c r="I1109" i="5"/>
  <c r="J1109" i="5"/>
  <c r="K1109" i="5"/>
  <c r="L1109" i="5"/>
  <c r="S1109" i="5"/>
  <c r="O1110" i="5"/>
  <c r="N1110" i="5"/>
  <c r="R1110" i="5"/>
  <c r="M1110" i="5"/>
  <c r="E1110" i="5"/>
  <c r="AH1110" i="5" s="1"/>
  <c r="F1110" i="5"/>
  <c r="G1110" i="5"/>
  <c r="I1110" i="5"/>
  <c r="J1110" i="5"/>
  <c r="K1110" i="5"/>
  <c r="L1110" i="5"/>
  <c r="S1110" i="5"/>
  <c r="O1111" i="5"/>
  <c r="N1111" i="5"/>
  <c r="R1111" i="5"/>
  <c r="M1111" i="5"/>
  <c r="E1111" i="5"/>
  <c r="AH1111" i="5" s="1"/>
  <c r="F1111" i="5"/>
  <c r="G1111" i="5"/>
  <c r="I1111" i="5"/>
  <c r="J1111" i="5"/>
  <c r="K1111" i="5"/>
  <c r="L1111" i="5"/>
  <c r="S1111" i="5"/>
  <c r="O1112" i="5"/>
  <c r="N1112" i="5"/>
  <c r="R1112" i="5"/>
  <c r="M1112" i="5"/>
  <c r="E1112" i="5"/>
  <c r="AH1112" i="5" s="1"/>
  <c r="F1112" i="5"/>
  <c r="G1112" i="5"/>
  <c r="I1112" i="5"/>
  <c r="J1112" i="5"/>
  <c r="K1112" i="5"/>
  <c r="L1112" i="5"/>
  <c r="S1112" i="5"/>
  <c r="O1113" i="5"/>
  <c r="N1113" i="5"/>
  <c r="R1113" i="5"/>
  <c r="M1113" i="5"/>
  <c r="E1113" i="5"/>
  <c r="AH1113" i="5" s="1"/>
  <c r="F1113" i="5"/>
  <c r="G1113" i="5"/>
  <c r="I1113" i="5"/>
  <c r="J1113" i="5"/>
  <c r="K1113" i="5"/>
  <c r="L1113" i="5"/>
  <c r="S1113" i="5"/>
  <c r="O1114" i="5"/>
  <c r="N1114" i="5"/>
  <c r="R1114" i="5"/>
  <c r="M1114" i="5"/>
  <c r="E1114" i="5"/>
  <c r="AH1114" i="5" s="1"/>
  <c r="F1114" i="5"/>
  <c r="G1114" i="5"/>
  <c r="I1114" i="5"/>
  <c r="J1114" i="5"/>
  <c r="K1114" i="5"/>
  <c r="L1114" i="5"/>
  <c r="S1114" i="5"/>
  <c r="O1115" i="5"/>
  <c r="N1115" i="5"/>
  <c r="R1115" i="5"/>
  <c r="M1115" i="5"/>
  <c r="E1115" i="5"/>
  <c r="AH1115" i="5" s="1"/>
  <c r="F1115" i="5"/>
  <c r="G1115" i="5"/>
  <c r="I1115" i="5"/>
  <c r="J1115" i="5"/>
  <c r="K1115" i="5"/>
  <c r="L1115" i="5"/>
  <c r="S1115" i="5"/>
  <c r="O1116" i="5"/>
  <c r="N1116" i="5"/>
  <c r="R1116" i="5"/>
  <c r="M1116" i="5"/>
  <c r="E1116" i="5"/>
  <c r="AH1116" i="5" s="1"/>
  <c r="F1116" i="5"/>
  <c r="G1116" i="5"/>
  <c r="I1116" i="5"/>
  <c r="J1116" i="5"/>
  <c r="K1116" i="5"/>
  <c r="L1116" i="5"/>
  <c r="S1116" i="5"/>
  <c r="O1117" i="5"/>
  <c r="N1117" i="5"/>
  <c r="R1117" i="5"/>
  <c r="M1117" i="5"/>
  <c r="E1117" i="5"/>
  <c r="AH1117" i="5" s="1"/>
  <c r="F1117" i="5"/>
  <c r="G1117" i="5"/>
  <c r="I1117" i="5"/>
  <c r="J1117" i="5"/>
  <c r="K1117" i="5"/>
  <c r="L1117" i="5"/>
  <c r="S1117" i="5"/>
  <c r="O1118" i="5"/>
  <c r="N1118" i="5"/>
  <c r="R1118" i="5"/>
  <c r="M1118" i="5"/>
  <c r="E1118" i="5"/>
  <c r="AH1118" i="5" s="1"/>
  <c r="F1118" i="5"/>
  <c r="G1118" i="5"/>
  <c r="I1118" i="5"/>
  <c r="J1118" i="5"/>
  <c r="K1118" i="5"/>
  <c r="L1118" i="5"/>
  <c r="S1118" i="5"/>
  <c r="O1119" i="5"/>
  <c r="N1119" i="5"/>
  <c r="R1119" i="5"/>
  <c r="M1119" i="5"/>
  <c r="E1119" i="5"/>
  <c r="AH1119" i="5" s="1"/>
  <c r="F1119" i="5"/>
  <c r="G1119" i="5"/>
  <c r="I1119" i="5"/>
  <c r="J1119" i="5"/>
  <c r="K1119" i="5"/>
  <c r="L1119" i="5"/>
  <c r="S1119" i="5"/>
  <c r="O1120" i="5"/>
  <c r="N1120" i="5"/>
  <c r="R1120" i="5"/>
  <c r="M1120" i="5"/>
  <c r="E1120" i="5"/>
  <c r="AH1120" i="5" s="1"/>
  <c r="F1120" i="5"/>
  <c r="G1120" i="5"/>
  <c r="I1120" i="5"/>
  <c r="J1120" i="5"/>
  <c r="K1120" i="5"/>
  <c r="L1120" i="5"/>
  <c r="S1120" i="5"/>
  <c r="O1121" i="5"/>
  <c r="N1121" i="5"/>
  <c r="R1121" i="5"/>
  <c r="M1121" i="5"/>
  <c r="E1121" i="5"/>
  <c r="AH1121" i="5" s="1"/>
  <c r="F1121" i="5"/>
  <c r="G1121" i="5"/>
  <c r="I1121" i="5"/>
  <c r="J1121" i="5"/>
  <c r="K1121" i="5"/>
  <c r="L1121" i="5"/>
  <c r="S1121" i="5"/>
  <c r="O1122" i="5"/>
  <c r="N1122" i="5"/>
  <c r="R1122" i="5"/>
  <c r="M1122" i="5"/>
  <c r="E1122" i="5"/>
  <c r="AH1122" i="5" s="1"/>
  <c r="F1122" i="5"/>
  <c r="G1122" i="5"/>
  <c r="I1122" i="5"/>
  <c r="J1122" i="5"/>
  <c r="K1122" i="5"/>
  <c r="L1122" i="5"/>
  <c r="S1122" i="5"/>
  <c r="O1123" i="5"/>
  <c r="N1123" i="5"/>
  <c r="R1123" i="5"/>
  <c r="M1123" i="5"/>
  <c r="E1123" i="5"/>
  <c r="AH1123" i="5" s="1"/>
  <c r="F1123" i="5"/>
  <c r="G1123" i="5"/>
  <c r="I1123" i="5"/>
  <c r="J1123" i="5"/>
  <c r="K1123" i="5"/>
  <c r="L1123" i="5"/>
  <c r="S1123" i="5"/>
  <c r="O1124" i="5"/>
  <c r="N1124" i="5"/>
  <c r="R1124" i="5"/>
  <c r="M1124" i="5"/>
  <c r="E1124" i="5"/>
  <c r="AH1124" i="5" s="1"/>
  <c r="F1124" i="5"/>
  <c r="G1124" i="5"/>
  <c r="I1124" i="5"/>
  <c r="J1124" i="5"/>
  <c r="K1124" i="5"/>
  <c r="L1124" i="5"/>
  <c r="S1124" i="5"/>
  <c r="O1125" i="5"/>
  <c r="N1125" i="5"/>
  <c r="R1125" i="5"/>
  <c r="M1125" i="5"/>
  <c r="E1125" i="5"/>
  <c r="AH1125" i="5" s="1"/>
  <c r="F1125" i="5"/>
  <c r="G1125" i="5"/>
  <c r="I1125" i="5"/>
  <c r="J1125" i="5"/>
  <c r="K1125" i="5"/>
  <c r="L1125" i="5"/>
  <c r="S1125" i="5"/>
  <c r="O1126" i="5"/>
  <c r="N1126" i="5"/>
  <c r="R1126" i="5"/>
  <c r="M1126" i="5"/>
  <c r="E1126" i="5"/>
  <c r="AH1126" i="5" s="1"/>
  <c r="F1126" i="5"/>
  <c r="G1126" i="5"/>
  <c r="I1126" i="5"/>
  <c r="J1126" i="5"/>
  <c r="K1126" i="5"/>
  <c r="L1126" i="5"/>
  <c r="S1126" i="5"/>
  <c r="O1127" i="5"/>
  <c r="N1127" i="5"/>
  <c r="R1127" i="5"/>
  <c r="M1127" i="5"/>
  <c r="E1127" i="5"/>
  <c r="AH1127" i="5" s="1"/>
  <c r="F1127" i="5"/>
  <c r="G1127" i="5"/>
  <c r="I1127" i="5"/>
  <c r="J1127" i="5"/>
  <c r="K1127" i="5"/>
  <c r="L1127" i="5"/>
  <c r="S1127" i="5"/>
  <c r="O1128" i="5"/>
  <c r="N1128" i="5"/>
  <c r="R1128" i="5"/>
  <c r="M1128" i="5"/>
  <c r="E1128" i="5"/>
  <c r="AH1128" i="5" s="1"/>
  <c r="F1128" i="5"/>
  <c r="G1128" i="5"/>
  <c r="I1128" i="5"/>
  <c r="J1128" i="5"/>
  <c r="K1128" i="5"/>
  <c r="L1128" i="5"/>
  <c r="S1128" i="5"/>
  <c r="O1129" i="5"/>
  <c r="N1129" i="5"/>
  <c r="R1129" i="5"/>
  <c r="M1129" i="5"/>
  <c r="E1129" i="5"/>
  <c r="AH1129" i="5" s="1"/>
  <c r="F1129" i="5"/>
  <c r="G1129" i="5"/>
  <c r="I1129" i="5"/>
  <c r="J1129" i="5"/>
  <c r="K1129" i="5"/>
  <c r="L1129" i="5"/>
  <c r="S1129" i="5"/>
  <c r="O1130" i="5"/>
  <c r="N1130" i="5"/>
  <c r="R1130" i="5"/>
  <c r="M1130" i="5"/>
  <c r="E1130" i="5"/>
  <c r="AH1130" i="5" s="1"/>
  <c r="F1130" i="5"/>
  <c r="G1130" i="5"/>
  <c r="I1130" i="5"/>
  <c r="J1130" i="5"/>
  <c r="K1130" i="5"/>
  <c r="L1130" i="5"/>
  <c r="S1130" i="5"/>
  <c r="O1131" i="5"/>
  <c r="N1131" i="5"/>
  <c r="R1131" i="5"/>
  <c r="M1131" i="5"/>
  <c r="E1131" i="5"/>
  <c r="AH1131" i="5" s="1"/>
  <c r="F1131" i="5"/>
  <c r="G1131" i="5"/>
  <c r="I1131" i="5"/>
  <c r="J1131" i="5"/>
  <c r="K1131" i="5"/>
  <c r="L1131" i="5"/>
  <c r="S1131" i="5"/>
  <c r="O1132" i="5"/>
  <c r="N1132" i="5"/>
  <c r="R1132" i="5"/>
  <c r="M1132" i="5"/>
  <c r="E1132" i="5"/>
  <c r="AH1132" i="5" s="1"/>
  <c r="F1132" i="5"/>
  <c r="G1132" i="5"/>
  <c r="I1132" i="5"/>
  <c r="J1132" i="5"/>
  <c r="K1132" i="5"/>
  <c r="L1132" i="5"/>
  <c r="S1132" i="5"/>
  <c r="O1133" i="5"/>
  <c r="N1133" i="5"/>
  <c r="R1133" i="5"/>
  <c r="M1133" i="5"/>
  <c r="E1133" i="5"/>
  <c r="AH1133" i="5" s="1"/>
  <c r="F1133" i="5"/>
  <c r="G1133" i="5"/>
  <c r="I1133" i="5"/>
  <c r="J1133" i="5"/>
  <c r="K1133" i="5"/>
  <c r="L1133" i="5"/>
  <c r="S1133" i="5"/>
  <c r="O1134" i="5"/>
  <c r="N1134" i="5"/>
  <c r="R1134" i="5"/>
  <c r="M1134" i="5"/>
  <c r="E1134" i="5"/>
  <c r="AH1134" i="5" s="1"/>
  <c r="F1134" i="5"/>
  <c r="G1134" i="5"/>
  <c r="I1134" i="5"/>
  <c r="J1134" i="5"/>
  <c r="K1134" i="5"/>
  <c r="L1134" i="5"/>
  <c r="S1134" i="5"/>
  <c r="O1135" i="5"/>
  <c r="N1135" i="5"/>
  <c r="R1135" i="5"/>
  <c r="M1135" i="5"/>
  <c r="E1135" i="5"/>
  <c r="AH1135" i="5" s="1"/>
  <c r="F1135" i="5"/>
  <c r="G1135" i="5"/>
  <c r="I1135" i="5"/>
  <c r="J1135" i="5"/>
  <c r="K1135" i="5"/>
  <c r="L1135" i="5"/>
  <c r="S1135" i="5"/>
  <c r="O1136" i="5"/>
  <c r="N1136" i="5"/>
  <c r="R1136" i="5"/>
  <c r="M1136" i="5"/>
  <c r="E1136" i="5"/>
  <c r="AH1136" i="5" s="1"/>
  <c r="F1136" i="5"/>
  <c r="G1136" i="5"/>
  <c r="I1136" i="5"/>
  <c r="J1136" i="5"/>
  <c r="K1136" i="5"/>
  <c r="L1136" i="5"/>
  <c r="S1136" i="5"/>
  <c r="O1137" i="5"/>
  <c r="N1137" i="5"/>
  <c r="R1137" i="5"/>
  <c r="M1137" i="5"/>
  <c r="E1137" i="5"/>
  <c r="AH1137" i="5" s="1"/>
  <c r="F1137" i="5"/>
  <c r="G1137" i="5"/>
  <c r="I1137" i="5"/>
  <c r="J1137" i="5"/>
  <c r="K1137" i="5"/>
  <c r="L1137" i="5"/>
  <c r="S1137" i="5"/>
  <c r="O1138" i="5"/>
  <c r="N1138" i="5"/>
  <c r="R1138" i="5"/>
  <c r="M1138" i="5"/>
  <c r="E1138" i="5"/>
  <c r="AH1138" i="5" s="1"/>
  <c r="F1138" i="5"/>
  <c r="G1138" i="5"/>
  <c r="I1138" i="5"/>
  <c r="J1138" i="5"/>
  <c r="K1138" i="5"/>
  <c r="L1138" i="5"/>
  <c r="S1138" i="5"/>
  <c r="O1139" i="5"/>
  <c r="N1139" i="5"/>
  <c r="R1139" i="5"/>
  <c r="M1139" i="5"/>
  <c r="E1139" i="5"/>
  <c r="AH1139" i="5" s="1"/>
  <c r="F1139" i="5"/>
  <c r="G1139" i="5"/>
  <c r="I1139" i="5"/>
  <c r="J1139" i="5"/>
  <c r="K1139" i="5"/>
  <c r="L1139" i="5"/>
  <c r="S1139" i="5"/>
  <c r="O1140" i="5"/>
  <c r="N1140" i="5"/>
  <c r="R1140" i="5"/>
  <c r="M1140" i="5"/>
  <c r="E1140" i="5"/>
  <c r="AH1140" i="5" s="1"/>
  <c r="F1140" i="5"/>
  <c r="G1140" i="5"/>
  <c r="I1140" i="5"/>
  <c r="J1140" i="5"/>
  <c r="K1140" i="5"/>
  <c r="L1140" i="5"/>
  <c r="S1140" i="5"/>
  <c r="O1141" i="5"/>
  <c r="N1141" i="5"/>
  <c r="R1141" i="5"/>
  <c r="M1141" i="5"/>
  <c r="E1141" i="5"/>
  <c r="AH1141" i="5" s="1"/>
  <c r="F1141" i="5"/>
  <c r="G1141" i="5"/>
  <c r="I1141" i="5"/>
  <c r="J1141" i="5"/>
  <c r="K1141" i="5"/>
  <c r="L1141" i="5"/>
  <c r="S1141" i="5"/>
  <c r="O1142" i="5"/>
  <c r="N1142" i="5"/>
  <c r="R1142" i="5"/>
  <c r="M1142" i="5"/>
  <c r="E1142" i="5"/>
  <c r="AH1142" i="5" s="1"/>
  <c r="F1142" i="5"/>
  <c r="G1142" i="5"/>
  <c r="I1142" i="5"/>
  <c r="J1142" i="5"/>
  <c r="K1142" i="5"/>
  <c r="L1142" i="5"/>
  <c r="S1142" i="5"/>
  <c r="O1143" i="5"/>
  <c r="N1143" i="5"/>
  <c r="R1143" i="5"/>
  <c r="M1143" i="5"/>
  <c r="E1143" i="5"/>
  <c r="AH1143" i="5" s="1"/>
  <c r="F1143" i="5"/>
  <c r="G1143" i="5"/>
  <c r="I1143" i="5"/>
  <c r="J1143" i="5"/>
  <c r="K1143" i="5"/>
  <c r="L1143" i="5"/>
  <c r="S1143" i="5"/>
  <c r="O1144" i="5"/>
  <c r="N1144" i="5"/>
  <c r="R1144" i="5"/>
  <c r="M1144" i="5"/>
  <c r="E1144" i="5"/>
  <c r="AH1144" i="5" s="1"/>
  <c r="F1144" i="5"/>
  <c r="G1144" i="5"/>
  <c r="I1144" i="5"/>
  <c r="J1144" i="5"/>
  <c r="K1144" i="5"/>
  <c r="L1144" i="5"/>
  <c r="S1144" i="5"/>
  <c r="O1145" i="5"/>
  <c r="N1145" i="5"/>
  <c r="R1145" i="5"/>
  <c r="M1145" i="5"/>
  <c r="E1145" i="5"/>
  <c r="AH1145" i="5" s="1"/>
  <c r="F1145" i="5"/>
  <c r="G1145" i="5"/>
  <c r="I1145" i="5"/>
  <c r="J1145" i="5"/>
  <c r="K1145" i="5"/>
  <c r="L1145" i="5"/>
  <c r="S1145" i="5"/>
  <c r="O1146" i="5"/>
  <c r="N1146" i="5"/>
  <c r="R1146" i="5"/>
  <c r="M1146" i="5"/>
  <c r="E1146" i="5"/>
  <c r="AH1146" i="5" s="1"/>
  <c r="F1146" i="5"/>
  <c r="G1146" i="5"/>
  <c r="I1146" i="5"/>
  <c r="J1146" i="5"/>
  <c r="K1146" i="5"/>
  <c r="L1146" i="5"/>
  <c r="S1146" i="5"/>
  <c r="O1147" i="5"/>
  <c r="N1147" i="5"/>
  <c r="R1147" i="5"/>
  <c r="M1147" i="5"/>
  <c r="E1147" i="5"/>
  <c r="AH1147" i="5" s="1"/>
  <c r="F1147" i="5"/>
  <c r="G1147" i="5"/>
  <c r="I1147" i="5"/>
  <c r="J1147" i="5"/>
  <c r="K1147" i="5"/>
  <c r="L1147" i="5"/>
  <c r="S1147" i="5"/>
  <c r="O1148" i="5"/>
  <c r="N1148" i="5"/>
  <c r="R1148" i="5"/>
  <c r="M1148" i="5"/>
  <c r="E1148" i="5"/>
  <c r="AH1148" i="5" s="1"/>
  <c r="F1148" i="5"/>
  <c r="G1148" i="5"/>
  <c r="I1148" i="5"/>
  <c r="J1148" i="5"/>
  <c r="K1148" i="5"/>
  <c r="L1148" i="5"/>
  <c r="S1148" i="5"/>
  <c r="O1149" i="5"/>
  <c r="N1149" i="5"/>
  <c r="R1149" i="5"/>
  <c r="M1149" i="5"/>
  <c r="E1149" i="5"/>
  <c r="AH1149" i="5" s="1"/>
  <c r="F1149" i="5"/>
  <c r="G1149" i="5"/>
  <c r="I1149" i="5"/>
  <c r="J1149" i="5"/>
  <c r="K1149" i="5"/>
  <c r="L1149" i="5"/>
  <c r="S1149" i="5"/>
  <c r="O1150" i="5"/>
  <c r="N1150" i="5"/>
  <c r="R1150" i="5"/>
  <c r="M1150" i="5"/>
  <c r="E1150" i="5"/>
  <c r="AH1150" i="5" s="1"/>
  <c r="F1150" i="5"/>
  <c r="G1150" i="5"/>
  <c r="I1150" i="5"/>
  <c r="J1150" i="5"/>
  <c r="K1150" i="5"/>
  <c r="L1150" i="5"/>
  <c r="S1150" i="5"/>
  <c r="O1151" i="5"/>
  <c r="N1151" i="5"/>
  <c r="R1151" i="5"/>
  <c r="M1151" i="5"/>
  <c r="E1151" i="5"/>
  <c r="AH1151" i="5" s="1"/>
  <c r="F1151" i="5"/>
  <c r="G1151" i="5"/>
  <c r="I1151" i="5"/>
  <c r="J1151" i="5"/>
  <c r="K1151" i="5"/>
  <c r="L1151" i="5"/>
  <c r="S1151" i="5"/>
  <c r="O1152" i="5"/>
  <c r="N1152" i="5"/>
  <c r="R1152" i="5"/>
  <c r="M1152" i="5"/>
  <c r="E1152" i="5"/>
  <c r="AH1152" i="5" s="1"/>
  <c r="F1152" i="5"/>
  <c r="G1152" i="5"/>
  <c r="I1152" i="5"/>
  <c r="J1152" i="5"/>
  <c r="K1152" i="5"/>
  <c r="L1152" i="5"/>
  <c r="S1152" i="5"/>
  <c r="O1153" i="5"/>
  <c r="N1153" i="5"/>
  <c r="R1153" i="5"/>
  <c r="M1153" i="5"/>
  <c r="E1153" i="5"/>
  <c r="AH1153" i="5" s="1"/>
  <c r="F1153" i="5"/>
  <c r="G1153" i="5"/>
  <c r="I1153" i="5"/>
  <c r="J1153" i="5"/>
  <c r="K1153" i="5"/>
  <c r="L1153" i="5"/>
  <c r="S1153" i="5"/>
  <c r="O1154" i="5"/>
  <c r="N1154" i="5"/>
  <c r="R1154" i="5"/>
  <c r="M1154" i="5"/>
  <c r="E1154" i="5"/>
  <c r="AH1154" i="5" s="1"/>
  <c r="F1154" i="5"/>
  <c r="G1154" i="5"/>
  <c r="I1154" i="5"/>
  <c r="J1154" i="5"/>
  <c r="K1154" i="5"/>
  <c r="L1154" i="5"/>
  <c r="S1154" i="5"/>
  <c r="O1155" i="5"/>
  <c r="N1155" i="5"/>
  <c r="R1155" i="5"/>
  <c r="M1155" i="5"/>
  <c r="E1155" i="5"/>
  <c r="AH1155" i="5" s="1"/>
  <c r="F1155" i="5"/>
  <c r="G1155" i="5"/>
  <c r="I1155" i="5"/>
  <c r="J1155" i="5"/>
  <c r="K1155" i="5"/>
  <c r="L1155" i="5"/>
  <c r="S1155" i="5"/>
  <c r="O1156" i="5"/>
  <c r="N1156" i="5"/>
  <c r="R1156" i="5"/>
  <c r="M1156" i="5"/>
  <c r="E1156" i="5"/>
  <c r="AH1156" i="5" s="1"/>
  <c r="F1156" i="5"/>
  <c r="G1156" i="5"/>
  <c r="I1156" i="5"/>
  <c r="J1156" i="5"/>
  <c r="K1156" i="5"/>
  <c r="L1156" i="5"/>
  <c r="S1156" i="5"/>
  <c r="O1157" i="5"/>
  <c r="N1157" i="5"/>
  <c r="R1157" i="5"/>
  <c r="M1157" i="5"/>
  <c r="E1157" i="5"/>
  <c r="AH1157" i="5" s="1"/>
  <c r="F1157" i="5"/>
  <c r="G1157" i="5"/>
  <c r="I1157" i="5"/>
  <c r="J1157" i="5"/>
  <c r="K1157" i="5"/>
  <c r="L1157" i="5"/>
  <c r="S1157" i="5"/>
  <c r="O1158" i="5"/>
  <c r="N1158" i="5"/>
  <c r="R1158" i="5"/>
  <c r="M1158" i="5"/>
  <c r="E1158" i="5"/>
  <c r="AH1158" i="5" s="1"/>
  <c r="F1158" i="5"/>
  <c r="G1158" i="5"/>
  <c r="I1158" i="5"/>
  <c r="J1158" i="5"/>
  <c r="K1158" i="5"/>
  <c r="L1158" i="5"/>
  <c r="S1158" i="5"/>
  <c r="O1159" i="5"/>
  <c r="N1159" i="5"/>
  <c r="R1159" i="5"/>
  <c r="M1159" i="5"/>
  <c r="E1159" i="5"/>
  <c r="AH1159" i="5" s="1"/>
  <c r="F1159" i="5"/>
  <c r="G1159" i="5"/>
  <c r="I1159" i="5"/>
  <c r="J1159" i="5"/>
  <c r="K1159" i="5"/>
  <c r="L1159" i="5"/>
  <c r="S1159" i="5"/>
  <c r="O1160" i="5"/>
  <c r="N1160" i="5"/>
  <c r="R1160" i="5"/>
  <c r="M1160" i="5"/>
  <c r="E1160" i="5"/>
  <c r="AH1160" i="5" s="1"/>
  <c r="F1160" i="5"/>
  <c r="G1160" i="5"/>
  <c r="I1160" i="5"/>
  <c r="J1160" i="5"/>
  <c r="K1160" i="5"/>
  <c r="L1160" i="5"/>
  <c r="S1160" i="5"/>
  <c r="O1161" i="5"/>
  <c r="N1161" i="5"/>
  <c r="R1161" i="5"/>
  <c r="M1161" i="5"/>
  <c r="E1161" i="5"/>
  <c r="AH1161" i="5" s="1"/>
  <c r="F1161" i="5"/>
  <c r="G1161" i="5"/>
  <c r="I1161" i="5"/>
  <c r="J1161" i="5"/>
  <c r="K1161" i="5"/>
  <c r="L1161" i="5"/>
  <c r="S1161" i="5"/>
  <c r="O1162" i="5"/>
  <c r="N1162" i="5"/>
  <c r="R1162" i="5"/>
  <c r="M1162" i="5"/>
  <c r="E1162" i="5"/>
  <c r="AH1162" i="5" s="1"/>
  <c r="F1162" i="5"/>
  <c r="G1162" i="5"/>
  <c r="I1162" i="5"/>
  <c r="J1162" i="5"/>
  <c r="K1162" i="5"/>
  <c r="L1162" i="5"/>
  <c r="S1162" i="5"/>
  <c r="O1163" i="5"/>
  <c r="N1163" i="5"/>
  <c r="R1163" i="5"/>
  <c r="M1163" i="5"/>
  <c r="E1163" i="5"/>
  <c r="AH1163" i="5" s="1"/>
  <c r="F1163" i="5"/>
  <c r="G1163" i="5"/>
  <c r="I1163" i="5"/>
  <c r="J1163" i="5"/>
  <c r="K1163" i="5"/>
  <c r="L1163" i="5"/>
  <c r="S1163" i="5"/>
  <c r="O1164" i="5"/>
  <c r="N1164" i="5"/>
  <c r="R1164" i="5"/>
  <c r="M1164" i="5"/>
  <c r="E1164" i="5"/>
  <c r="AH1164" i="5" s="1"/>
  <c r="F1164" i="5"/>
  <c r="G1164" i="5"/>
  <c r="I1164" i="5"/>
  <c r="J1164" i="5"/>
  <c r="K1164" i="5"/>
  <c r="L1164" i="5"/>
  <c r="S1164" i="5"/>
  <c r="O1165" i="5"/>
  <c r="N1165" i="5"/>
  <c r="R1165" i="5"/>
  <c r="M1165" i="5"/>
  <c r="E1165" i="5"/>
  <c r="AH1165" i="5" s="1"/>
  <c r="F1165" i="5"/>
  <c r="G1165" i="5"/>
  <c r="I1165" i="5"/>
  <c r="J1165" i="5"/>
  <c r="K1165" i="5"/>
  <c r="L1165" i="5"/>
  <c r="S1165" i="5"/>
  <c r="O1166" i="5"/>
  <c r="N1166" i="5"/>
  <c r="R1166" i="5"/>
  <c r="M1166" i="5"/>
  <c r="E1166" i="5"/>
  <c r="AH1166" i="5" s="1"/>
  <c r="F1166" i="5"/>
  <c r="G1166" i="5"/>
  <c r="I1166" i="5"/>
  <c r="J1166" i="5"/>
  <c r="K1166" i="5"/>
  <c r="L1166" i="5"/>
  <c r="S1166" i="5"/>
  <c r="O1167" i="5"/>
  <c r="N1167" i="5"/>
  <c r="R1167" i="5"/>
  <c r="M1167" i="5"/>
  <c r="E1167" i="5"/>
  <c r="AH1167" i="5" s="1"/>
  <c r="F1167" i="5"/>
  <c r="G1167" i="5"/>
  <c r="I1167" i="5"/>
  <c r="J1167" i="5"/>
  <c r="K1167" i="5"/>
  <c r="L1167" i="5"/>
  <c r="S1167" i="5"/>
  <c r="O1168" i="5"/>
  <c r="N1168" i="5"/>
  <c r="R1168" i="5"/>
  <c r="M1168" i="5"/>
  <c r="E1168" i="5"/>
  <c r="AH1168" i="5" s="1"/>
  <c r="F1168" i="5"/>
  <c r="G1168" i="5"/>
  <c r="I1168" i="5"/>
  <c r="J1168" i="5"/>
  <c r="K1168" i="5"/>
  <c r="L1168" i="5"/>
  <c r="S1168" i="5"/>
  <c r="O1169" i="5"/>
  <c r="N1169" i="5"/>
  <c r="R1169" i="5"/>
  <c r="M1169" i="5"/>
  <c r="E1169" i="5"/>
  <c r="AH1169" i="5" s="1"/>
  <c r="F1169" i="5"/>
  <c r="G1169" i="5"/>
  <c r="I1169" i="5"/>
  <c r="J1169" i="5"/>
  <c r="K1169" i="5"/>
  <c r="L1169" i="5"/>
  <c r="S1169" i="5"/>
  <c r="O1170" i="5"/>
  <c r="N1170" i="5"/>
  <c r="R1170" i="5"/>
  <c r="M1170" i="5"/>
  <c r="E1170" i="5"/>
  <c r="AH1170" i="5" s="1"/>
  <c r="F1170" i="5"/>
  <c r="G1170" i="5"/>
  <c r="I1170" i="5"/>
  <c r="J1170" i="5"/>
  <c r="K1170" i="5"/>
  <c r="L1170" i="5"/>
  <c r="S1170" i="5"/>
  <c r="O1171" i="5"/>
  <c r="N1171" i="5"/>
  <c r="R1171" i="5"/>
  <c r="M1171" i="5"/>
  <c r="E1171" i="5"/>
  <c r="AH1171" i="5" s="1"/>
  <c r="F1171" i="5"/>
  <c r="G1171" i="5"/>
  <c r="I1171" i="5"/>
  <c r="J1171" i="5"/>
  <c r="K1171" i="5"/>
  <c r="L1171" i="5"/>
  <c r="S1171" i="5"/>
  <c r="O1172" i="5"/>
  <c r="N1172" i="5"/>
  <c r="R1172" i="5"/>
  <c r="M1172" i="5"/>
  <c r="E1172" i="5"/>
  <c r="AH1172" i="5" s="1"/>
  <c r="F1172" i="5"/>
  <c r="G1172" i="5"/>
  <c r="I1172" i="5"/>
  <c r="J1172" i="5"/>
  <c r="K1172" i="5"/>
  <c r="L1172" i="5"/>
  <c r="S1172" i="5"/>
  <c r="O1173" i="5"/>
  <c r="N1173" i="5"/>
  <c r="R1173" i="5"/>
  <c r="M1173" i="5"/>
  <c r="E1173" i="5"/>
  <c r="AH1173" i="5" s="1"/>
  <c r="F1173" i="5"/>
  <c r="G1173" i="5"/>
  <c r="I1173" i="5"/>
  <c r="J1173" i="5"/>
  <c r="K1173" i="5"/>
  <c r="L1173" i="5"/>
  <c r="S1173" i="5"/>
  <c r="O1174" i="5"/>
  <c r="N1174" i="5"/>
  <c r="R1174" i="5"/>
  <c r="M1174" i="5"/>
  <c r="E1174" i="5"/>
  <c r="AH1174" i="5" s="1"/>
  <c r="F1174" i="5"/>
  <c r="G1174" i="5"/>
  <c r="I1174" i="5"/>
  <c r="J1174" i="5"/>
  <c r="K1174" i="5"/>
  <c r="L1174" i="5"/>
  <c r="S1174" i="5"/>
  <c r="O1175" i="5"/>
  <c r="N1175" i="5"/>
  <c r="R1175" i="5"/>
  <c r="M1175" i="5"/>
  <c r="E1175" i="5"/>
  <c r="AH1175" i="5" s="1"/>
  <c r="F1175" i="5"/>
  <c r="G1175" i="5"/>
  <c r="I1175" i="5"/>
  <c r="J1175" i="5"/>
  <c r="K1175" i="5"/>
  <c r="L1175" i="5"/>
  <c r="S1175" i="5"/>
  <c r="O1176" i="5"/>
  <c r="N1176" i="5"/>
  <c r="R1176" i="5"/>
  <c r="M1176" i="5"/>
  <c r="E1176" i="5"/>
  <c r="AH1176" i="5" s="1"/>
  <c r="F1176" i="5"/>
  <c r="G1176" i="5"/>
  <c r="I1176" i="5"/>
  <c r="J1176" i="5"/>
  <c r="K1176" i="5"/>
  <c r="L1176" i="5"/>
  <c r="S1176" i="5"/>
  <c r="O1177" i="5"/>
  <c r="N1177" i="5"/>
  <c r="R1177" i="5"/>
  <c r="M1177" i="5"/>
  <c r="E1177" i="5"/>
  <c r="AH1177" i="5" s="1"/>
  <c r="F1177" i="5"/>
  <c r="G1177" i="5"/>
  <c r="I1177" i="5"/>
  <c r="J1177" i="5"/>
  <c r="K1177" i="5"/>
  <c r="L1177" i="5"/>
  <c r="S1177" i="5"/>
  <c r="O1178" i="5"/>
  <c r="N1178" i="5"/>
  <c r="R1178" i="5"/>
  <c r="M1178" i="5"/>
  <c r="E1178" i="5"/>
  <c r="AH1178" i="5" s="1"/>
  <c r="F1178" i="5"/>
  <c r="G1178" i="5"/>
  <c r="I1178" i="5"/>
  <c r="J1178" i="5"/>
  <c r="K1178" i="5"/>
  <c r="L1178" i="5"/>
  <c r="S1178" i="5"/>
  <c r="O1179" i="5"/>
  <c r="N1179" i="5"/>
  <c r="R1179" i="5"/>
  <c r="M1179" i="5"/>
  <c r="E1179" i="5"/>
  <c r="AH1179" i="5" s="1"/>
  <c r="F1179" i="5"/>
  <c r="G1179" i="5"/>
  <c r="I1179" i="5"/>
  <c r="J1179" i="5"/>
  <c r="K1179" i="5"/>
  <c r="L1179" i="5"/>
  <c r="S1179" i="5"/>
  <c r="O1180" i="5"/>
  <c r="N1180" i="5"/>
  <c r="R1180" i="5"/>
  <c r="M1180" i="5"/>
  <c r="E1180" i="5"/>
  <c r="AH1180" i="5" s="1"/>
  <c r="F1180" i="5"/>
  <c r="G1180" i="5"/>
  <c r="I1180" i="5"/>
  <c r="J1180" i="5"/>
  <c r="K1180" i="5"/>
  <c r="L1180" i="5"/>
  <c r="S1180" i="5"/>
  <c r="O1181" i="5"/>
  <c r="N1181" i="5"/>
  <c r="R1181" i="5"/>
  <c r="M1181" i="5"/>
  <c r="E1181" i="5"/>
  <c r="AH1181" i="5" s="1"/>
  <c r="F1181" i="5"/>
  <c r="G1181" i="5"/>
  <c r="I1181" i="5"/>
  <c r="J1181" i="5"/>
  <c r="K1181" i="5"/>
  <c r="L1181" i="5"/>
  <c r="S1181" i="5"/>
  <c r="O1182" i="5"/>
  <c r="N1182" i="5"/>
  <c r="R1182" i="5"/>
  <c r="M1182" i="5"/>
  <c r="E1182" i="5"/>
  <c r="AH1182" i="5" s="1"/>
  <c r="F1182" i="5"/>
  <c r="G1182" i="5"/>
  <c r="I1182" i="5"/>
  <c r="J1182" i="5"/>
  <c r="K1182" i="5"/>
  <c r="L1182" i="5"/>
  <c r="S1182" i="5"/>
  <c r="O1183" i="5"/>
  <c r="N1183" i="5"/>
  <c r="R1183" i="5"/>
  <c r="M1183" i="5"/>
  <c r="E1183" i="5"/>
  <c r="AH1183" i="5" s="1"/>
  <c r="F1183" i="5"/>
  <c r="G1183" i="5"/>
  <c r="I1183" i="5"/>
  <c r="J1183" i="5"/>
  <c r="K1183" i="5"/>
  <c r="L1183" i="5"/>
  <c r="S1183" i="5"/>
  <c r="O1184" i="5"/>
  <c r="N1184" i="5"/>
  <c r="R1184" i="5"/>
  <c r="M1184" i="5"/>
  <c r="E1184" i="5"/>
  <c r="AH1184" i="5" s="1"/>
  <c r="F1184" i="5"/>
  <c r="G1184" i="5"/>
  <c r="I1184" i="5"/>
  <c r="J1184" i="5"/>
  <c r="K1184" i="5"/>
  <c r="L1184" i="5"/>
  <c r="S1184" i="5"/>
  <c r="O1185" i="5"/>
  <c r="N1185" i="5"/>
  <c r="R1185" i="5"/>
  <c r="M1185" i="5"/>
  <c r="E1185" i="5"/>
  <c r="AH1185" i="5" s="1"/>
  <c r="F1185" i="5"/>
  <c r="G1185" i="5"/>
  <c r="I1185" i="5"/>
  <c r="J1185" i="5"/>
  <c r="K1185" i="5"/>
  <c r="L1185" i="5"/>
  <c r="S1185" i="5"/>
  <c r="O1186" i="5"/>
  <c r="N1186" i="5"/>
  <c r="R1186" i="5"/>
  <c r="M1186" i="5"/>
  <c r="E1186" i="5"/>
  <c r="AH1186" i="5" s="1"/>
  <c r="F1186" i="5"/>
  <c r="G1186" i="5"/>
  <c r="I1186" i="5"/>
  <c r="J1186" i="5"/>
  <c r="K1186" i="5"/>
  <c r="L1186" i="5"/>
  <c r="S1186" i="5"/>
  <c r="O1187" i="5"/>
  <c r="N1187" i="5"/>
  <c r="R1187" i="5"/>
  <c r="M1187" i="5"/>
  <c r="E1187" i="5"/>
  <c r="AH1187" i="5" s="1"/>
  <c r="F1187" i="5"/>
  <c r="G1187" i="5"/>
  <c r="I1187" i="5"/>
  <c r="J1187" i="5"/>
  <c r="K1187" i="5"/>
  <c r="L1187" i="5"/>
  <c r="S1187" i="5"/>
  <c r="O1188" i="5"/>
  <c r="N1188" i="5"/>
  <c r="R1188" i="5"/>
  <c r="M1188" i="5"/>
  <c r="E1188" i="5"/>
  <c r="AH1188" i="5" s="1"/>
  <c r="F1188" i="5"/>
  <c r="G1188" i="5"/>
  <c r="I1188" i="5"/>
  <c r="J1188" i="5"/>
  <c r="K1188" i="5"/>
  <c r="L1188" i="5"/>
  <c r="S1188" i="5"/>
  <c r="O1189" i="5"/>
  <c r="N1189" i="5"/>
  <c r="R1189" i="5"/>
  <c r="M1189" i="5"/>
  <c r="E1189" i="5"/>
  <c r="AH1189" i="5" s="1"/>
  <c r="F1189" i="5"/>
  <c r="G1189" i="5"/>
  <c r="I1189" i="5"/>
  <c r="J1189" i="5"/>
  <c r="K1189" i="5"/>
  <c r="L1189" i="5"/>
  <c r="S1189" i="5"/>
  <c r="O1190" i="5"/>
  <c r="N1190" i="5"/>
  <c r="R1190" i="5"/>
  <c r="M1190" i="5"/>
  <c r="E1190" i="5"/>
  <c r="AH1190" i="5" s="1"/>
  <c r="F1190" i="5"/>
  <c r="G1190" i="5"/>
  <c r="I1190" i="5"/>
  <c r="J1190" i="5"/>
  <c r="K1190" i="5"/>
  <c r="L1190" i="5"/>
  <c r="S1190" i="5"/>
  <c r="O1191" i="5"/>
  <c r="N1191" i="5"/>
  <c r="R1191" i="5"/>
  <c r="M1191" i="5"/>
  <c r="E1191" i="5"/>
  <c r="AH1191" i="5" s="1"/>
  <c r="F1191" i="5"/>
  <c r="G1191" i="5"/>
  <c r="I1191" i="5"/>
  <c r="J1191" i="5"/>
  <c r="K1191" i="5"/>
  <c r="L1191" i="5"/>
  <c r="S1191" i="5"/>
  <c r="O1192" i="5"/>
  <c r="N1192" i="5"/>
  <c r="R1192" i="5"/>
  <c r="M1192" i="5"/>
  <c r="E1192" i="5"/>
  <c r="AH1192" i="5" s="1"/>
  <c r="F1192" i="5"/>
  <c r="G1192" i="5"/>
  <c r="I1192" i="5"/>
  <c r="J1192" i="5"/>
  <c r="K1192" i="5"/>
  <c r="L1192" i="5"/>
  <c r="S1192" i="5"/>
  <c r="O1193" i="5"/>
  <c r="N1193" i="5"/>
  <c r="R1193" i="5"/>
  <c r="M1193" i="5"/>
  <c r="E1193" i="5"/>
  <c r="AH1193" i="5" s="1"/>
  <c r="F1193" i="5"/>
  <c r="G1193" i="5"/>
  <c r="I1193" i="5"/>
  <c r="J1193" i="5"/>
  <c r="K1193" i="5"/>
  <c r="L1193" i="5"/>
  <c r="S1193" i="5"/>
  <c r="O1194" i="5"/>
  <c r="N1194" i="5"/>
  <c r="R1194" i="5"/>
  <c r="M1194" i="5"/>
  <c r="E1194" i="5"/>
  <c r="AH1194" i="5" s="1"/>
  <c r="F1194" i="5"/>
  <c r="G1194" i="5"/>
  <c r="I1194" i="5"/>
  <c r="J1194" i="5"/>
  <c r="K1194" i="5"/>
  <c r="L1194" i="5"/>
  <c r="S1194" i="5"/>
  <c r="O1195" i="5"/>
  <c r="N1195" i="5"/>
  <c r="R1195" i="5"/>
  <c r="M1195" i="5"/>
  <c r="E1195" i="5"/>
  <c r="AH1195" i="5" s="1"/>
  <c r="F1195" i="5"/>
  <c r="G1195" i="5"/>
  <c r="I1195" i="5"/>
  <c r="J1195" i="5"/>
  <c r="K1195" i="5"/>
  <c r="L1195" i="5"/>
  <c r="S1195" i="5"/>
  <c r="O1196" i="5"/>
  <c r="N1196" i="5"/>
  <c r="R1196" i="5"/>
  <c r="M1196" i="5"/>
  <c r="E1196" i="5"/>
  <c r="AH1196" i="5" s="1"/>
  <c r="F1196" i="5"/>
  <c r="G1196" i="5"/>
  <c r="I1196" i="5"/>
  <c r="J1196" i="5"/>
  <c r="K1196" i="5"/>
  <c r="L1196" i="5"/>
  <c r="S1196" i="5"/>
  <c r="O1197" i="5"/>
  <c r="N1197" i="5"/>
  <c r="R1197" i="5"/>
  <c r="M1197" i="5"/>
  <c r="E1197" i="5"/>
  <c r="AH1197" i="5" s="1"/>
  <c r="F1197" i="5"/>
  <c r="G1197" i="5"/>
  <c r="I1197" i="5"/>
  <c r="J1197" i="5"/>
  <c r="K1197" i="5"/>
  <c r="L1197" i="5"/>
  <c r="S1197" i="5"/>
  <c r="O1198" i="5"/>
  <c r="N1198" i="5"/>
  <c r="R1198" i="5"/>
  <c r="M1198" i="5"/>
  <c r="E1198" i="5"/>
  <c r="AH1198" i="5" s="1"/>
  <c r="F1198" i="5"/>
  <c r="G1198" i="5"/>
  <c r="I1198" i="5"/>
  <c r="J1198" i="5"/>
  <c r="K1198" i="5"/>
  <c r="L1198" i="5"/>
  <c r="S1198" i="5"/>
  <c r="O1199" i="5"/>
  <c r="N1199" i="5"/>
  <c r="R1199" i="5"/>
  <c r="M1199" i="5"/>
  <c r="E1199" i="5"/>
  <c r="AH1199" i="5" s="1"/>
  <c r="F1199" i="5"/>
  <c r="G1199" i="5"/>
  <c r="I1199" i="5"/>
  <c r="J1199" i="5"/>
  <c r="K1199" i="5"/>
  <c r="L1199" i="5"/>
  <c r="S1199" i="5"/>
  <c r="O1200" i="5"/>
  <c r="N1200" i="5"/>
  <c r="R1200" i="5"/>
  <c r="M1200" i="5"/>
  <c r="E1200" i="5"/>
  <c r="AH1200" i="5" s="1"/>
  <c r="F1200" i="5"/>
  <c r="G1200" i="5"/>
  <c r="I1200" i="5"/>
  <c r="J1200" i="5"/>
  <c r="K1200" i="5"/>
  <c r="L1200" i="5"/>
  <c r="S1200" i="5"/>
  <c r="O1201" i="5"/>
  <c r="N1201" i="5"/>
  <c r="R1201" i="5"/>
  <c r="M1201" i="5"/>
  <c r="E1201" i="5"/>
  <c r="AH1201" i="5" s="1"/>
  <c r="F1201" i="5"/>
  <c r="G1201" i="5"/>
  <c r="I1201" i="5"/>
  <c r="J1201" i="5"/>
  <c r="K1201" i="5"/>
  <c r="L1201" i="5"/>
  <c r="S1201" i="5"/>
  <c r="O1202" i="5"/>
  <c r="N1202" i="5"/>
  <c r="R1202" i="5"/>
  <c r="M1202" i="5"/>
  <c r="E1202" i="5"/>
  <c r="AH1202" i="5" s="1"/>
  <c r="F1202" i="5"/>
  <c r="G1202" i="5"/>
  <c r="I1202" i="5"/>
  <c r="J1202" i="5"/>
  <c r="K1202" i="5"/>
  <c r="L1202" i="5"/>
  <c r="S1202" i="5"/>
  <c r="O1203" i="5"/>
  <c r="N1203" i="5"/>
  <c r="R1203" i="5"/>
  <c r="M1203" i="5"/>
  <c r="E1203" i="5"/>
  <c r="AH1203" i="5" s="1"/>
  <c r="F1203" i="5"/>
  <c r="G1203" i="5"/>
  <c r="I1203" i="5"/>
  <c r="J1203" i="5"/>
  <c r="K1203" i="5"/>
  <c r="L1203" i="5"/>
  <c r="S1203" i="5"/>
  <c r="O1204" i="5"/>
  <c r="N1204" i="5"/>
  <c r="R1204" i="5"/>
  <c r="M1204" i="5"/>
  <c r="E1204" i="5"/>
  <c r="AH1204" i="5" s="1"/>
  <c r="F1204" i="5"/>
  <c r="G1204" i="5"/>
  <c r="I1204" i="5"/>
  <c r="J1204" i="5"/>
  <c r="K1204" i="5"/>
  <c r="L1204" i="5"/>
  <c r="S1204" i="5"/>
  <c r="O1205" i="5"/>
  <c r="N1205" i="5"/>
  <c r="R1205" i="5"/>
  <c r="M1205" i="5"/>
  <c r="E1205" i="5"/>
  <c r="AH1205" i="5" s="1"/>
  <c r="F1205" i="5"/>
  <c r="G1205" i="5"/>
  <c r="I1205" i="5"/>
  <c r="J1205" i="5"/>
  <c r="K1205" i="5"/>
  <c r="L1205" i="5"/>
  <c r="S1205" i="5"/>
  <c r="O1206" i="5"/>
  <c r="N1206" i="5"/>
  <c r="R1206" i="5"/>
  <c r="M1206" i="5"/>
  <c r="E1206" i="5"/>
  <c r="AH1206" i="5" s="1"/>
  <c r="F1206" i="5"/>
  <c r="G1206" i="5"/>
  <c r="I1206" i="5"/>
  <c r="J1206" i="5"/>
  <c r="K1206" i="5"/>
  <c r="L1206" i="5"/>
  <c r="S1206" i="5"/>
  <c r="O1207" i="5"/>
  <c r="N1207" i="5"/>
  <c r="R1207" i="5"/>
  <c r="M1207" i="5"/>
  <c r="E1207" i="5"/>
  <c r="AH1207" i="5" s="1"/>
  <c r="F1207" i="5"/>
  <c r="G1207" i="5"/>
  <c r="I1207" i="5"/>
  <c r="J1207" i="5"/>
  <c r="K1207" i="5"/>
  <c r="L1207" i="5"/>
  <c r="S1207" i="5"/>
  <c r="O1208" i="5"/>
  <c r="N1208" i="5"/>
  <c r="R1208" i="5"/>
  <c r="M1208" i="5"/>
  <c r="E1208" i="5"/>
  <c r="AH1208" i="5" s="1"/>
  <c r="F1208" i="5"/>
  <c r="G1208" i="5"/>
  <c r="I1208" i="5"/>
  <c r="J1208" i="5"/>
  <c r="K1208" i="5"/>
  <c r="L1208" i="5"/>
  <c r="S1208" i="5"/>
  <c r="O1209" i="5"/>
  <c r="N1209" i="5"/>
  <c r="R1209" i="5"/>
  <c r="M1209" i="5"/>
  <c r="E1209" i="5"/>
  <c r="AH1209" i="5" s="1"/>
  <c r="F1209" i="5"/>
  <c r="G1209" i="5"/>
  <c r="I1209" i="5"/>
  <c r="J1209" i="5"/>
  <c r="K1209" i="5"/>
  <c r="L1209" i="5"/>
  <c r="S1209" i="5"/>
  <c r="O1210" i="5"/>
  <c r="N1210" i="5"/>
  <c r="R1210" i="5"/>
  <c r="M1210" i="5"/>
  <c r="E1210" i="5"/>
  <c r="AH1210" i="5" s="1"/>
  <c r="F1210" i="5"/>
  <c r="G1210" i="5"/>
  <c r="I1210" i="5"/>
  <c r="J1210" i="5"/>
  <c r="K1210" i="5"/>
  <c r="L1210" i="5"/>
  <c r="S1210" i="5"/>
  <c r="O1211" i="5"/>
  <c r="N1211" i="5"/>
  <c r="R1211" i="5"/>
  <c r="M1211" i="5"/>
  <c r="E1211" i="5"/>
  <c r="AH1211" i="5" s="1"/>
  <c r="F1211" i="5"/>
  <c r="G1211" i="5"/>
  <c r="I1211" i="5"/>
  <c r="J1211" i="5"/>
  <c r="K1211" i="5"/>
  <c r="L1211" i="5"/>
  <c r="S1211" i="5"/>
  <c r="O1212" i="5"/>
  <c r="N1212" i="5"/>
  <c r="R1212" i="5"/>
  <c r="M1212" i="5"/>
  <c r="E1212" i="5"/>
  <c r="AH1212" i="5" s="1"/>
  <c r="F1212" i="5"/>
  <c r="G1212" i="5"/>
  <c r="I1212" i="5"/>
  <c r="J1212" i="5"/>
  <c r="K1212" i="5"/>
  <c r="L1212" i="5"/>
  <c r="S1212" i="5"/>
  <c r="O1213" i="5"/>
  <c r="N1213" i="5"/>
  <c r="R1213" i="5"/>
  <c r="M1213" i="5"/>
  <c r="E1213" i="5"/>
  <c r="AH1213" i="5" s="1"/>
  <c r="F1213" i="5"/>
  <c r="G1213" i="5"/>
  <c r="I1213" i="5"/>
  <c r="J1213" i="5"/>
  <c r="K1213" i="5"/>
  <c r="L1213" i="5"/>
  <c r="S1213" i="5"/>
  <c r="O1214" i="5"/>
  <c r="N1214" i="5"/>
  <c r="R1214" i="5"/>
  <c r="M1214" i="5"/>
  <c r="E1214" i="5"/>
  <c r="AH1214" i="5" s="1"/>
  <c r="F1214" i="5"/>
  <c r="G1214" i="5"/>
  <c r="I1214" i="5"/>
  <c r="J1214" i="5"/>
  <c r="K1214" i="5"/>
  <c r="L1214" i="5"/>
  <c r="S1214" i="5"/>
  <c r="O1215" i="5"/>
  <c r="N1215" i="5"/>
  <c r="R1215" i="5"/>
  <c r="M1215" i="5"/>
  <c r="E1215" i="5"/>
  <c r="AH1215" i="5" s="1"/>
  <c r="F1215" i="5"/>
  <c r="G1215" i="5"/>
  <c r="I1215" i="5"/>
  <c r="J1215" i="5"/>
  <c r="K1215" i="5"/>
  <c r="L1215" i="5"/>
  <c r="S1215" i="5"/>
  <c r="O1216" i="5"/>
  <c r="N1216" i="5"/>
  <c r="R1216" i="5"/>
  <c r="M1216" i="5"/>
  <c r="E1216" i="5"/>
  <c r="AH1216" i="5" s="1"/>
  <c r="F1216" i="5"/>
  <c r="G1216" i="5"/>
  <c r="I1216" i="5"/>
  <c r="J1216" i="5"/>
  <c r="K1216" i="5"/>
  <c r="L1216" i="5"/>
  <c r="S1216" i="5"/>
  <c r="O1217" i="5"/>
  <c r="N1217" i="5"/>
  <c r="R1217" i="5"/>
  <c r="M1217" i="5"/>
  <c r="E1217" i="5"/>
  <c r="AH1217" i="5" s="1"/>
  <c r="F1217" i="5"/>
  <c r="G1217" i="5"/>
  <c r="I1217" i="5"/>
  <c r="J1217" i="5"/>
  <c r="K1217" i="5"/>
  <c r="L1217" i="5"/>
  <c r="S1217" i="5"/>
  <c r="O1218" i="5"/>
  <c r="N1218" i="5"/>
  <c r="R1218" i="5"/>
  <c r="M1218" i="5"/>
  <c r="E1218" i="5"/>
  <c r="AH1218" i="5" s="1"/>
  <c r="F1218" i="5"/>
  <c r="G1218" i="5"/>
  <c r="I1218" i="5"/>
  <c r="J1218" i="5"/>
  <c r="K1218" i="5"/>
  <c r="L1218" i="5"/>
  <c r="S1218" i="5"/>
  <c r="O1219" i="5"/>
  <c r="N1219" i="5"/>
  <c r="R1219" i="5"/>
  <c r="M1219" i="5"/>
  <c r="E1219" i="5"/>
  <c r="AH1219" i="5" s="1"/>
  <c r="F1219" i="5"/>
  <c r="G1219" i="5"/>
  <c r="I1219" i="5"/>
  <c r="J1219" i="5"/>
  <c r="K1219" i="5"/>
  <c r="L1219" i="5"/>
  <c r="S1219" i="5"/>
  <c r="O1220" i="5"/>
  <c r="N1220" i="5"/>
  <c r="R1220" i="5"/>
  <c r="M1220" i="5"/>
  <c r="E1220" i="5"/>
  <c r="AH1220" i="5" s="1"/>
  <c r="F1220" i="5"/>
  <c r="G1220" i="5"/>
  <c r="I1220" i="5"/>
  <c r="J1220" i="5"/>
  <c r="K1220" i="5"/>
  <c r="L1220" i="5"/>
  <c r="S1220" i="5"/>
  <c r="O1221" i="5"/>
  <c r="N1221" i="5"/>
  <c r="R1221" i="5"/>
  <c r="M1221" i="5"/>
  <c r="E1221" i="5"/>
  <c r="AH1221" i="5" s="1"/>
  <c r="F1221" i="5"/>
  <c r="G1221" i="5"/>
  <c r="I1221" i="5"/>
  <c r="J1221" i="5"/>
  <c r="K1221" i="5"/>
  <c r="L1221" i="5"/>
  <c r="S1221" i="5"/>
  <c r="O1222" i="5"/>
  <c r="N1222" i="5"/>
  <c r="R1222" i="5"/>
  <c r="M1222" i="5"/>
  <c r="E1222" i="5"/>
  <c r="AH1222" i="5" s="1"/>
  <c r="F1222" i="5"/>
  <c r="G1222" i="5"/>
  <c r="I1222" i="5"/>
  <c r="J1222" i="5"/>
  <c r="K1222" i="5"/>
  <c r="L1222" i="5"/>
  <c r="S1222" i="5"/>
  <c r="O1223" i="5"/>
  <c r="N1223" i="5"/>
  <c r="R1223" i="5"/>
  <c r="M1223" i="5"/>
  <c r="E1223" i="5"/>
  <c r="AH1223" i="5" s="1"/>
  <c r="F1223" i="5"/>
  <c r="G1223" i="5"/>
  <c r="I1223" i="5"/>
  <c r="J1223" i="5"/>
  <c r="K1223" i="5"/>
  <c r="L1223" i="5"/>
  <c r="S1223" i="5"/>
  <c r="O1224" i="5"/>
  <c r="N1224" i="5"/>
  <c r="R1224" i="5"/>
  <c r="M1224" i="5"/>
  <c r="E1224" i="5"/>
  <c r="AH1224" i="5" s="1"/>
  <c r="F1224" i="5"/>
  <c r="G1224" i="5"/>
  <c r="I1224" i="5"/>
  <c r="J1224" i="5"/>
  <c r="K1224" i="5"/>
  <c r="L1224" i="5"/>
  <c r="S1224" i="5"/>
  <c r="O1225" i="5"/>
  <c r="N1225" i="5"/>
  <c r="R1225" i="5"/>
  <c r="M1225" i="5"/>
  <c r="E1225" i="5"/>
  <c r="AH1225" i="5" s="1"/>
  <c r="F1225" i="5"/>
  <c r="G1225" i="5"/>
  <c r="I1225" i="5"/>
  <c r="J1225" i="5"/>
  <c r="K1225" i="5"/>
  <c r="L1225" i="5"/>
  <c r="S1225" i="5"/>
  <c r="O1226" i="5"/>
  <c r="N1226" i="5"/>
  <c r="R1226" i="5"/>
  <c r="M1226" i="5"/>
  <c r="E1226" i="5"/>
  <c r="AH1226" i="5" s="1"/>
  <c r="F1226" i="5"/>
  <c r="G1226" i="5"/>
  <c r="I1226" i="5"/>
  <c r="J1226" i="5"/>
  <c r="K1226" i="5"/>
  <c r="L1226" i="5"/>
  <c r="S1226" i="5"/>
  <c r="O1227" i="5"/>
  <c r="N1227" i="5"/>
  <c r="R1227" i="5"/>
  <c r="M1227" i="5"/>
  <c r="E1227" i="5"/>
  <c r="AH1227" i="5" s="1"/>
  <c r="F1227" i="5"/>
  <c r="G1227" i="5"/>
  <c r="I1227" i="5"/>
  <c r="J1227" i="5"/>
  <c r="K1227" i="5"/>
  <c r="L1227" i="5"/>
  <c r="S1227" i="5"/>
  <c r="O1228" i="5"/>
  <c r="N1228" i="5"/>
  <c r="R1228" i="5"/>
  <c r="M1228" i="5"/>
  <c r="E1228" i="5"/>
  <c r="AH1228" i="5" s="1"/>
  <c r="F1228" i="5"/>
  <c r="G1228" i="5"/>
  <c r="I1228" i="5"/>
  <c r="J1228" i="5"/>
  <c r="K1228" i="5"/>
  <c r="L1228" i="5"/>
  <c r="S1228" i="5"/>
  <c r="O1229" i="5"/>
  <c r="N1229" i="5"/>
  <c r="R1229" i="5"/>
  <c r="M1229" i="5"/>
  <c r="E1229" i="5"/>
  <c r="AH1229" i="5" s="1"/>
  <c r="F1229" i="5"/>
  <c r="G1229" i="5"/>
  <c r="I1229" i="5"/>
  <c r="J1229" i="5"/>
  <c r="K1229" i="5"/>
  <c r="L1229" i="5"/>
  <c r="S1229" i="5"/>
  <c r="O1230" i="5"/>
  <c r="N1230" i="5"/>
  <c r="R1230" i="5"/>
  <c r="M1230" i="5"/>
  <c r="E1230" i="5"/>
  <c r="AH1230" i="5" s="1"/>
  <c r="F1230" i="5"/>
  <c r="G1230" i="5"/>
  <c r="I1230" i="5"/>
  <c r="J1230" i="5"/>
  <c r="K1230" i="5"/>
  <c r="L1230" i="5"/>
  <c r="S1230" i="5"/>
  <c r="O1231" i="5"/>
  <c r="N1231" i="5"/>
  <c r="R1231" i="5"/>
  <c r="M1231" i="5"/>
  <c r="E1231" i="5"/>
  <c r="AH1231" i="5" s="1"/>
  <c r="F1231" i="5"/>
  <c r="G1231" i="5"/>
  <c r="I1231" i="5"/>
  <c r="J1231" i="5"/>
  <c r="K1231" i="5"/>
  <c r="L1231" i="5"/>
  <c r="S1231" i="5"/>
  <c r="O1232" i="5"/>
  <c r="N1232" i="5"/>
  <c r="R1232" i="5"/>
  <c r="M1232" i="5"/>
  <c r="E1232" i="5"/>
  <c r="AH1232" i="5" s="1"/>
  <c r="F1232" i="5"/>
  <c r="G1232" i="5"/>
  <c r="I1232" i="5"/>
  <c r="J1232" i="5"/>
  <c r="K1232" i="5"/>
  <c r="L1232" i="5"/>
  <c r="S1232" i="5"/>
  <c r="O1233" i="5"/>
  <c r="N1233" i="5"/>
  <c r="R1233" i="5"/>
  <c r="M1233" i="5"/>
  <c r="E1233" i="5"/>
  <c r="AH1233" i="5" s="1"/>
  <c r="F1233" i="5"/>
  <c r="G1233" i="5"/>
  <c r="I1233" i="5"/>
  <c r="J1233" i="5"/>
  <c r="K1233" i="5"/>
  <c r="L1233" i="5"/>
  <c r="S1233" i="5"/>
  <c r="O1234" i="5"/>
  <c r="N1234" i="5"/>
  <c r="R1234" i="5"/>
  <c r="M1234" i="5"/>
  <c r="E1234" i="5"/>
  <c r="AH1234" i="5" s="1"/>
  <c r="F1234" i="5"/>
  <c r="G1234" i="5"/>
  <c r="I1234" i="5"/>
  <c r="J1234" i="5"/>
  <c r="K1234" i="5"/>
  <c r="L1234" i="5"/>
  <c r="S1234" i="5"/>
  <c r="O1235" i="5"/>
  <c r="N1235" i="5"/>
  <c r="R1235" i="5"/>
  <c r="M1235" i="5"/>
  <c r="E1235" i="5"/>
  <c r="AH1235" i="5" s="1"/>
  <c r="F1235" i="5"/>
  <c r="G1235" i="5"/>
  <c r="I1235" i="5"/>
  <c r="J1235" i="5"/>
  <c r="K1235" i="5"/>
  <c r="L1235" i="5"/>
  <c r="S1235" i="5"/>
  <c r="O1236" i="5"/>
  <c r="N1236" i="5"/>
  <c r="R1236" i="5"/>
  <c r="M1236" i="5"/>
  <c r="E1236" i="5"/>
  <c r="AH1236" i="5" s="1"/>
  <c r="F1236" i="5"/>
  <c r="G1236" i="5"/>
  <c r="I1236" i="5"/>
  <c r="J1236" i="5"/>
  <c r="K1236" i="5"/>
  <c r="L1236" i="5"/>
  <c r="S1236" i="5"/>
  <c r="O1237" i="5"/>
  <c r="N1237" i="5"/>
  <c r="R1237" i="5"/>
  <c r="M1237" i="5"/>
  <c r="E1237" i="5"/>
  <c r="AH1237" i="5" s="1"/>
  <c r="F1237" i="5"/>
  <c r="G1237" i="5"/>
  <c r="I1237" i="5"/>
  <c r="J1237" i="5"/>
  <c r="K1237" i="5"/>
  <c r="L1237" i="5"/>
  <c r="S1237" i="5"/>
  <c r="O1238" i="5"/>
  <c r="N1238" i="5"/>
  <c r="R1238" i="5"/>
  <c r="M1238" i="5"/>
  <c r="E1238" i="5"/>
  <c r="AH1238" i="5" s="1"/>
  <c r="F1238" i="5"/>
  <c r="G1238" i="5"/>
  <c r="I1238" i="5"/>
  <c r="J1238" i="5"/>
  <c r="K1238" i="5"/>
  <c r="L1238" i="5"/>
  <c r="S1238" i="5"/>
  <c r="O1239" i="5"/>
  <c r="N1239" i="5"/>
  <c r="R1239" i="5"/>
  <c r="M1239" i="5"/>
  <c r="E1239" i="5"/>
  <c r="AH1239" i="5" s="1"/>
  <c r="F1239" i="5"/>
  <c r="G1239" i="5"/>
  <c r="I1239" i="5"/>
  <c r="J1239" i="5"/>
  <c r="K1239" i="5"/>
  <c r="L1239" i="5"/>
  <c r="S1239" i="5"/>
  <c r="O1240" i="5"/>
  <c r="N1240" i="5"/>
  <c r="R1240" i="5"/>
  <c r="M1240" i="5"/>
  <c r="E1240" i="5"/>
  <c r="AH1240" i="5" s="1"/>
  <c r="F1240" i="5"/>
  <c r="G1240" i="5"/>
  <c r="I1240" i="5"/>
  <c r="J1240" i="5"/>
  <c r="K1240" i="5"/>
  <c r="L1240" i="5"/>
  <c r="S1240" i="5"/>
  <c r="O1241" i="5"/>
  <c r="N1241" i="5"/>
  <c r="R1241" i="5"/>
  <c r="M1241" i="5"/>
  <c r="E1241" i="5"/>
  <c r="AH1241" i="5" s="1"/>
  <c r="F1241" i="5"/>
  <c r="G1241" i="5"/>
  <c r="I1241" i="5"/>
  <c r="J1241" i="5"/>
  <c r="K1241" i="5"/>
  <c r="L1241" i="5"/>
  <c r="S1241" i="5"/>
  <c r="O1242" i="5"/>
  <c r="N1242" i="5"/>
  <c r="R1242" i="5"/>
  <c r="M1242" i="5"/>
  <c r="E1242" i="5"/>
  <c r="AH1242" i="5" s="1"/>
  <c r="F1242" i="5"/>
  <c r="G1242" i="5"/>
  <c r="I1242" i="5"/>
  <c r="J1242" i="5"/>
  <c r="K1242" i="5"/>
  <c r="L1242" i="5"/>
  <c r="S1242" i="5"/>
  <c r="O1243" i="5"/>
  <c r="N1243" i="5"/>
  <c r="R1243" i="5"/>
  <c r="M1243" i="5"/>
  <c r="E1243" i="5"/>
  <c r="AH1243" i="5" s="1"/>
  <c r="F1243" i="5"/>
  <c r="G1243" i="5"/>
  <c r="I1243" i="5"/>
  <c r="J1243" i="5"/>
  <c r="K1243" i="5"/>
  <c r="L1243" i="5"/>
  <c r="S1243" i="5"/>
  <c r="O1244" i="5"/>
  <c r="N1244" i="5"/>
  <c r="R1244" i="5"/>
  <c r="M1244" i="5"/>
  <c r="E1244" i="5"/>
  <c r="AH1244" i="5" s="1"/>
  <c r="F1244" i="5"/>
  <c r="G1244" i="5"/>
  <c r="I1244" i="5"/>
  <c r="J1244" i="5"/>
  <c r="K1244" i="5"/>
  <c r="L1244" i="5"/>
  <c r="S1244" i="5"/>
  <c r="O1245" i="5"/>
  <c r="N1245" i="5"/>
  <c r="R1245" i="5"/>
  <c r="M1245" i="5"/>
  <c r="E1245" i="5"/>
  <c r="AH1245" i="5" s="1"/>
  <c r="F1245" i="5"/>
  <c r="G1245" i="5"/>
  <c r="I1245" i="5"/>
  <c r="J1245" i="5"/>
  <c r="K1245" i="5"/>
  <c r="L1245" i="5"/>
  <c r="S1245" i="5"/>
  <c r="O1246" i="5"/>
  <c r="N1246" i="5"/>
  <c r="R1246" i="5"/>
  <c r="M1246" i="5"/>
  <c r="E1246" i="5"/>
  <c r="AH1246" i="5" s="1"/>
  <c r="F1246" i="5"/>
  <c r="G1246" i="5"/>
  <c r="I1246" i="5"/>
  <c r="J1246" i="5"/>
  <c r="K1246" i="5"/>
  <c r="L1246" i="5"/>
  <c r="S1246" i="5"/>
  <c r="O1247" i="5"/>
  <c r="N1247" i="5"/>
  <c r="R1247" i="5"/>
  <c r="M1247" i="5"/>
  <c r="E1247" i="5"/>
  <c r="AH1247" i="5" s="1"/>
  <c r="F1247" i="5"/>
  <c r="G1247" i="5"/>
  <c r="I1247" i="5"/>
  <c r="J1247" i="5"/>
  <c r="K1247" i="5"/>
  <c r="L1247" i="5"/>
  <c r="S1247" i="5"/>
  <c r="O1248" i="5"/>
  <c r="N1248" i="5"/>
  <c r="R1248" i="5"/>
  <c r="M1248" i="5"/>
  <c r="E1248" i="5"/>
  <c r="AH1248" i="5" s="1"/>
  <c r="F1248" i="5"/>
  <c r="G1248" i="5"/>
  <c r="I1248" i="5"/>
  <c r="J1248" i="5"/>
  <c r="K1248" i="5"/>
  <c r="L1248" i="5"/>
  <c r="S1248" i="5"/>
  <c r="O1249" i="5"/>
  <c r="N1249" i="5"/>
  <c r="R1249" i="5"/>
  <c r="M1249" i="5"/>
  <c r="E1249" i="5"/>
  <c r="AH1249" i="5" s="1"/>
  <c r="F1249" i="5"/>
  <c r="G1249" i="5"/>
  <c r="I1249" i="5"/>
  <c r="J1249" i="5"/>
  <c r="K1249" i="5"/>
  <c r="L1249" i="5"/>
  <c r="S1249" i="5"/>
  <c r="O1250" i="5"/>
  <c r="N1250" i="5"/>
  <c r="R1250" i="5"/>
  <c r="M1250" i="5"/>
  <c r="E1250" i="5"/>
  <c r="AH1250" i="5" s="1"/>
  <c r="F1250" i="5"/>
  <c r="G1250" i="5"/>
  <c r="I1250" i="5"/>
  <c r="J1250" i="5"/>
  <c r="K1250" i="5"/>
  <c r="L1250" i="5"/>
  <c r="S1250" i="5"/>
  <c r="O1251" i="5"/>
  <c r="N1251" i="5"/>
  <c r="R1251" i="5"/>
  <c r="M1251" i="5"/>
  <c r="E1251" i="5"/>
  <c r="AH1251" i="5" s="1"/>
  <c r="F1251" i="5"/>
  <c r="G1251" i="5"/>
  <c r="I1251" i="5"/>
  <c r="J1251" i="5"/>
  <c r="K1251" i="5"/>
  <c r="L1251" i="5"/>
  <c r="S1251" i="5"/>
  <c r="O1252" i="5"/>
  <c r="N1252" i="5"/>
  <c r="R1252" i="5"/>
  <c r="M1252" i="5"/>
  <c r="E1252" i="5"/>
  <c r="AH1252" i="5" s="1"/>
  <c r="F1252" i="5"/>
  <c r="G1252" i="5"/>
  <c r="I1252" i="5"/>
  <c r="J1252" i="5"/>
  <c r="K1252" i="5"/>
  <c r="L1252" i="5"/>
  <c r="S1252" i="5"/>
  <c r="O1253" i="5"/>
  <c r="N1253" i="5"/>
  <c r="R1253" i="5"/>
  <c r="M1253" i="5"/>
  <c r="E1253" i="5"/>
  <c r="AH1253" i="5" s="1"/>
  <c r="F1253" i="5"/>
  <c r="G1253" i="5"/>
  <c r="I1253" i="5"/>
  <c r="J1253" i="5"/>
  <c r="K1253" i="5"/>
  <c r="L1253" i="5"/>
  <c r="S1253" i="5"/>
  <c r="O1254" i="5"/>
  <c r="N1254" i="5"/>
  <c r="R1254" i="5"/>
  <c r="M1254" i="5"/>
  <c r="E1254" i="5"/>
  <c r="AH1254" i="5" s="1"/>
  <c r="F1254" i="5"/>
  <c r="G1254" i="5"/>
  <c r="I1254" i="5"/>
  <c r="J1254" i="5"/>
  <c r="K1254" i="5"/>
  <c r="L1254" i="5"/>
  <c r="S1254" i="5"/>
  <c r="O1255" i="5"/>
  <c r="N1255" i="5"/>
  <c r="R1255" i="5"/>
  <c r="M1255" i="5"/>
  <c r="E1255" i="5"/>
  <c r="AH1255" i="5" s="1"/>
  <c r="F1255" i="5"/>
  <c r="G1255" i="5"/>
  <c r="I1255" i="5"/>
  <c r="J1255" i="5"/>
  <c r="K1255" i="5"/>
  <c r="L1255" i="5"/>
  <c r="S1255" i="5"/>
  <c r="O1256" i="5"/>
  <c r="N1256" i="5"/>
  <c r="R1256" i="5"/>
  <c r="M1256" i="5"/>
  <c r="E1256" i="5"/>
  <c r="AH1256" i="5" s="1"/>
  <c r="F1256" i="5"/>
  <c r="G1256" i="5"/>
  <c r="I1256" i="5"/>
  <c r="J1256" i="5"/>
  <c r="K1256" i="5"/>
  <c r="L1256" i="5"/>
  <c r="S1256" i="5"/>
  <c r="O1257" i="5"/>
  <c r="N1257" i="5"/>
  <c r="R1257" i="5"/>
  <c r="M1257" i="5"/>
  <c r="E1257" i="5"/>
  <c r="AH1257" i="5" s="1"/>
  <c r="F1257" i="5"/>
  <c r="G1257" i="5"/>
  <c r="I1257" i="5"/>
  <c r="J1257" i="5"/>
  <c r="K1257" i="5"/>
  <c r="L1257" i="5"/>
  <c r="S1257" i="5"/>
  <c r="O1258" i="5"/>
  <c r="N1258" i="5"/>
  <c r="R1258" i="5"/>
  <c r="M1258" i="5"/>
  <c r="E1258" i="5"/>
  <c r="AH1258" i="5" s="1"/>
  <c r="F1258" i="5"/>
  <c r="G1258" i="5"/>
  <c r="I1258" i="5"/>
  <c r="J1258" i="5"/>
  <c r="K1258" i="5"/>
  <c r="L1258" i="5"/>
  <c r="S1258" i="5"/>
  <c r="O1259" i="5"/>
  <c r="N1259" i="5"/>
  <c r="R1259" i="5"/>
  <c r="M1259" i="5"/>
  <c r="E1259" i="5"/>
  <c r="AH1259" i="5" s="1"/>
  <c r="F1259" i="5"/>
  <c r="G1259" i="5"/>
  <c r="I1259" i="5"/>
  <c r="J1259" i="5"/>
  <c r="K1259" i="5"/>
  <c r="L1259" i="5"/>
  <c r="S1259" i="5"/>
  <c r="O1260" i="5"/>
  <c r="N1260" i="5"/>
  <c r="R1260" i="5"/>
  <c r="M1260" i="5"/>
  <c r="E1260" i="5"/>
  <c r="AH1260" i="5" s="1"/>
  <c r="F1260" i="5"/>
  <c r="G1260" i="5"/>
  <c r="I1260" i="5"/>
  <c r="J1260" i="5"/>
  <c r="K1260" i="5"/>
  <c r="L1260" i="5"/>
  <c r="S1260" i="5"/>
  <c r="O1261" i="5"/>
  <c r="N1261" i="5"/>
  <c r="R1261" i="5"/>
  <c r="M1261" i="5"/>
  <c r="E1261" i="5"/>
  <c r="AH1261" i="5" s="1"/>
  <c r="F1261" i="5"/>
  <c r="G1261" i="5"/>
  <c r="I1261" i="5"/>
  <c r="J1261" i="5"/>
  <c r="K1261" i="5"/>
  <c r="L1261" i="5"/>
  <c r="S1261" i="5"/>
  <c r="O1262" i="5"/>
  <c r="N1262" i="5"/>
  <c r="R1262" i="5"/>
  <c r="M1262" i="5"/>
  <c r="E1262" i="5"/>
  <c r="AH1262" i="5" s="1"/>
  <c r="F1262" i="5"/>
  <c r="G1262" i="5"/>
  <c r="I1262" i="5"/>
  <c r="J1262" i="5"/>
  <c r="K1262" i="5"/>
  <c r="L1262" i="5"/>
  <c r="S1262" i="5"/>
  <c r="O1263" i="5"/>
  <c r="N1263" i="5"/>
  <c r="R1263" i="5"/>
  <c r="M1263" i="5"/>
  <c r="E1263" i="5"/>
  <c r="AH1263" i="5" s="1"/>
  <c r="F1263" i="5"/>
  <c r="G1263" i="5"/>
  <c r="I1263" i="5"/>
  <c r="J1263" i="5"/>
  <c r="K1263" i="5"/>
  <c r="L1263" i="5"/>
  <c r="S1263" i="5"/>
  <c r="O1264" i="5"/>
  <c r="N1264" i="5"/>
  <c r="R1264" i="5"/>
  <c r="M1264" i="5"/>
  <c r="E1264" i="5"/>
  <c r="AH1264" i="5" s="1"/>
  <c r="F1264" i="5"/>
  <c r="G1264" i="5"/>
  <c r="I1264" i="5"/>
  <c r="J1264" i="5"/>
  <c r="K1264" i="5"/>
  <c r="L1264" i="5"/>
  <c r="S1264" i="5"/>
  <c r="O1265" i="5"/>
  <c r="N1265" i="5"/>
  <c r="R1265" i="5"/>
  <c r="M1265" i="5"/>
  <c r="E1265" i="5"/>
  <c r="AH1265" i="5" s="1"/>
  <c r="F1265" i="5"/>
  <c r="G1265" i="5"/>
  <c r="I1265" i="5"/>
  <c r="J1265" i="5"/>
  <c r="K1265" i="5"/>
  <c r="L1265" i="5"/>
  <c r="S1265" i="5"/>
  <c r="O1266" i="5"/>
  <c r="N1266" i="5"/>
  <c r="R1266" i="5"/>
  <c r="M1266" i="5"/>
  <c r="E1266" i="5"/>
  <c r="AH1266" i="5" s="1"/>
  <c r="F1266" i="5"/>
  <c r="G1266" i="5"/>
  <c r="I1266" i="5"/>
  <c r="J1266" i="5"/>
  <c r="K1266" i="5"/>
  <c r="L1266" i="5"/>
  <c r="S1266" i="5"/>
  <c r="O1267" i="5"/>
  <c r="N1267" i="5"/>
  <c r="R1267" i="5"/>
  <c r="M1267" i="5"/>
  <c r="E1267" i="5"/>
  <c r="AH1267" i="5" s="1"/>
  <c r="F1267" i="5"/>
  <c r="G1267" i="5"/>
  <c r="I1267" i="5"/>
  <c r="J1267" i="5"/>
  <c r="K1267" i="5"/>
  <c r="L1267" i="5"/>
  <c r="S1267" i="5"/>
  <c r="O1268" i="5"/>
  <c r="N1268" i="5"/>
  <c r="R1268" i="5"/>
  <c r="M1268" i="5"/>
  <c r="E1268" i="5"/>
  <c r="AH1268" i="5" s="1"/>
  <c r="F1268" i="5"/>
  <c r="G1268" i="5"/>
  <c r="I1268" i="5"/>
  <c r="J1268" i="5"/>
  <c r="K1268" i="5"/>
  <c r="L1268" i="5"/>
  <c r="S1268" i="5"/>
  <c r="O1269" i="5"/>
  <c r="N1269" i="5"/>
  <c r="R1269" i="5"/>
  <c r="M1269" i="5"/>
  <c r="E1269" i="5"/>
  <c r="AH1269" i="5" s="1"/>
  <c r="F1269" i="5"/>
  <c r="G1269" i="5"/>
  <c r="I1269" i="5"/>
  <c r="J1269" i="5"/>
  <c r="K1269" i="5"/>
  <c r="L1269" i="5"/>
  <c r="S1269" i="5"/>
  <c r="O1270" i="5"/>
  <c r="N1270" i="5"/>
  <c r="R1270" i="5"/>
  <c r="M1270" i="5"/>
  <c r="E1270" i="5"/>
  <c r="AH1270" i="5" s="1"/>
  <c r="F1270" i="5"/>
  <c r="G1270" i="5"/>
  <c r="I1270" i="5"/>
  <c r="J1270" i="5"/>
  <c r="K1270" i="5"/>
  <c r="L1270" i="5"/>
  <c r="S1270" i="5"/>
  <c r="O1271" i="5"/>
  <c r="N1271" i="5"/>
  <c r="R1271" i="5"/>
  <c r="M1271" i="5"/>
  <c r="E1271" i="5"/>
  <c r="AH1271" i="5" s="1"/>
  <c r="F1271" i="5"/>
  <c r="G1271" i="5"/>
  <c r="I1271" i="5"/>
  <c r="J1271" i="5"/>
  <c r="K1271" i="5"/>
  <c r="L1271" i="5"/>
  <c r="S1271" i="5"/>
  <c r="O1272" i="5"/>
  <c r="N1272" i="5"/>
  <c r="R1272" i="5"/>
  <c r="M1272" i="5"/>
  <c r="E1272" i="5"/>
  <c r="AH1272" i="5" s="1"/>
  <c r="F1272" i="5"/>
  <c r="G1272" i="5"/>
  <c r="I1272" i="5"/>
  <c r="J1272" i="5"/>
  <c r="K1272" i="5"/>
  <c r="L1272" i="5"/>
  <c r="S1272" i="5"/>
  <c r="O1273" i="5"/>
  <c r="N1273" i="5"/>
  <c r="R1273" i="5"/>
  <c r="M1273" i="5"/>
  <c r="E1273" i="5"/>
  <c r="AH1273" i="5" s="1"/>
  <c r="F1273" i="5"/>
  <c r="G1273" i="5"/>
  <c r="I1273" i="5"/>
  <c r="J1273" i="5"/>
  <c r="K1273" i="5"/>
  <c r="L1273" i="5"/>
  <c r="S1273" i="5"/>
  <c r="O1274" i="5"/>
  <c r="N1274" i="5"/>
  <c r="R1274" i="5"/>
  <c r="M1274" i="5"/>
  <c r="E1274" i="5"/>
  <c r="AH1274" i="5" s="1"/>
  <c r="F1274" i="5"/>
  <c r="G1274" i="5"/>
  <c r="I1274" i="5"/>
  <c r="J1274" i="5"/>
  <c r="K1274" i="5"/>
  <c r="L1274" i="5"/>
  <c r="S1274" i="5"/>
  <c r="O1275" i="5"/>
  <c r="N1275" i="5"/>
  <c r="R1275" i="5"/>
  <c r="M1275" i="5"/>
  <c r="E1275" i="5"/>
  <c r="AH1275" i="5" s="1"/>
  <c r="F1275" i="5"/>
  <c r="G1275" i="5"/>
  <c r="I1275" i="5"/>
  <c r="J1275" i="5"/>
  <c r="K1275" i="5"/>
  <c r="L1275" i="5"/>
  <c r="S1275" i="5"/>
  <c r="O1276" i="5"/>
  <c r="N1276" i="5"/>
  <c r="R1276" i="5"/>
  <c r="M1276" i="5"/>
  <c r="E1276" i="5"/>
  <c r="AH1276" i="5" s="1"/>
  <c r="F1276" i="5"/>
  <c r="G1276" i="5"/>
  <c r="I1276" i="5"/>
  <c r="J1276" i="5"/>
  <c r="K1276" i="5"/>
  <c r="L1276" i="5"/>
  <c r="S1276" i="5"/>
  <c r="O1277" i="5"/>
  <c r="N1277" i="5"/>
  <c r="R1277" i="5"/>
  <c r="M1277" i="5"/>
  <c r="E1277" i="5"/>
  <c r="AH1277" i="5" s="1"/>
  <c r="F1277" i="5"/>
  <c r="G1277" i="5"/>
  <c r="I1277" i="5"/>
  <c r="J1277" i="5"/>
  <c r="K1277" i="5"/>
  <c r="L1277" i="5"/>
  <c r="S1277" i="5"/>
  <c r="O1278" i="5"/>
  <c r="N1278" i="5"/>
  <c r="R1278" i="5"/>
  <c r="M1278" i="5"/>
  <c r="E1278" i="5"/>
  <c r="AH1278" i="5" s="1"/>
  <c r="F1278" i="5"/>
  <c r="G1278" i="5"/>
  <c r="I1278" i="5"/>
  <c r="J1278" i="5"/>
  <c r="K1278" i="5"/>
  <c r="L1278" i="5"/>
  <c r="S1278" i="5"/>
  <c r="O1279" i="5"/>
  <c r="N1279" i="5"/>
  <c r="R1279" i="5"/>
  <c r="M1279" i="5"/>
  <c r="E1279" i="5"/>
  <c r="AH1279" i="5" s="1"/>
  <c r="F1279" i="5"/>
  <c r="G1279" i="5"/>
  <c r="I1279" i="5"/>
  <c r="J1279" i="5"/>
  <c r="K1279" i="5"/>
  <c r="L1279" i="5"/>
  <c r="S1279" i="5"/>
  <c r="O1280" i="5"/>
  <c r="N1280" i="5"/>
  <c r="R1280" i="5"/>
  <c r="M1280" i="5"/>
  <c r="E1280" i="5"/>
  <c r="AH1280" i="5" s="1"/>
  <c r="F1280" i="5"/>
  <c r="G1280" i="5"/>
  <c r="I1280" i="5"/>
  <c r="J1280" i="5"/>
  <c r="K1280" i="5"/>
  <c r="L1280" i="5"/>
  <c r="S1280" i="5"/>
  <c r="O1281" i="5"/>
  <c r="N1281" i="5"/>
  <c r="R1281" i="5"/>
  <c r="M1281" i="5"/>
  <c r="E1281" i="5"/>
  <c r="AH1281" i="5" s="1"/>
  <c r="F1281" i="5"/>
  <c r="G1281" i="5"/>
  <c r="I1281" i="5"/>
  <c r="J1281" i="5"/>
  <c r="K1281" i="5"/>
  <c r="L1281" i="5"/>
  <c r="S1281" i="5"/>
  <c r="O1282" i="5"/>
  <c r="N1282" i="5"/>
  <c r="R1282" i="5"/>
  <c r="M1282" i="5"/>
  <c r="E1282" i="5"/>
  <c r="AH1282" i="5" s="1"/>
  <c r="F1282" i="5"/>
  <c r="G1282" i="5"/>
  <c r="I1282" i="5"/>
  <c r="J1282" i="5"/>
  <c r="K1282" i="5"/>
  <c r="L1282" i="5"/>
  <c r="S1282" i="5"/>
  <c r="O1283" i="5"/>
  <c r="N1283" i="5"/>
  <c r="R1283" i="5"/>
  <c r="M1283" i="5"/>
  <c r="E1283" i="5"/>
  <c r="AH1283" i="5" s="1"/>
  <c r="F1283" i="5"/>
  <c r="G1283" i="5"/>
  <c r="I1283" i="5"/>
  <c r="J1283" i="5"/>
  <c r="K1283" i="5"/>
  <c r="L1283" i="5"/>
  <c r="S1283" i="5"/>
  <c r="O1284" i="5"/>
  <c r="N1284" i="5"/>
  <c r="R1284" i="5"/>
  <c r="M1284" i="5"/>
  <c r="E1284" i="5"/>
  <c r="AH1284" i="5" s="1"/>
  <c r="F1284" i="5"/>
  <c r="G1284" i="5"/>
  <c r="I1284" i="5"/>
  <c r="J1284" i="5"/>
  <c r="K1284" i="5"/>
  <c r="L1284" i="5"/>
  <c r="S1284" i="5"/>
  <c r="O1285" i="5"/>
  <c r="N1285" i="5"/>
  <c r="R1285" i="5"/>
  <c r="M1285" i="5"/>
  <c r="E1285" i="5"/>
  <c r="AH1285" i="5" s="1"/>
  <c r="F1285" i="5"/>
  <c r="G1285" i="5"/>
  <c r="I1285" i="5"/>
  <c r="J1285" i="5"/>
  <c r="K1285" i="5"/>
  <c r="L1285" i="5"/>
  <c r="S1285" i="5"/>
  <c r="O1286" i="5"/>
  <c r="N1286" i="5"/>
  <c r="R1286" i="5"/>
  <c r="M1286" i="5"/>
  <c r="E1286" i="5"/>
  <c r="AH1286" i="5" s="1"/>
  <c r="F1286" i="5"/>
  <c r="G1286" i="5"/>
  <c r="I1286" i="5"/>
  <c r="J1286" i="5"/>
  <c r="K1286" i="5"/>
  <c r="L1286" i="5"/>
  <c r="S1286" i="5"/>
  <c r="O1287" i="5"/>
  <c r="N1287" i="5"/>
  <c r="R1287" i="5"/>
  <c r="M1287" i="5"/>
  <c r="E1287" i="5"/>
  <c r="AH1287" i="5" s="1"/>
  <c r="F1287" i="5"/>
  <c r="G1287" i="5"/>
  <c r="I1287" i="5"/>
  <c r="J1287" i="5"/>
  <c r="K1287" i="5"/>
  <c r="L1287" i="5"/>
  <c r="S1287" i="5"/>
  <c r="O1288" i="5"/>
  <c r="N1288" i="5"/>
  <c r="R1288" i="5"/>
  <c r="M1288" i="5"/>
  <c r="E1288" i="5"/>
  <c r="AH1288" i="5" s="1"/>
  <c r="F1288" i="5"/>
  <c r="G1288" i="5"/>
  <c r="I1288" i="5"/>
  <c r="J1288" i="5"/>
  <c r="K1288" i="5"/>
  <c r="L1288" i="5"/>
  <c r="S1288" i="5"/>
  <c r="O1289" i="5"/>
  <c r="N1289" i="5"/>
  <c r="R1289" i="5"/>
  <c r="M1289" i="5"/>
  <c r="E1289" i="5"/>
  <c r="AH1289" i="5" s="1"/>
  <c r="F1289" i="5"/>
  <c r="G1289" i="5"/>
  <c r="I1289" i="5"/>
  <c r="J1289" i="5"/>
  <c r="K1289" i="5"/>
  <c r="L1289" i="5"/>
  <c r="S1289" i="5"/>
  <c r="O1290" i="5"/>
  <c r="N1290" i="5"/>
  <c r="R1290" i="5"/>
  <c r="M1290" i="5"/>
  <c r="E1290" i="5"/>
  <c r="AH1290" i="5" s="1"/>
  <c r="F1290" i="5"/>
  <c r="G1290" i="5"/>
  <c r="I1290" i="5"/>
  <c r="J1290" i="5"/>
  <c r="K1290" i="5"/>
  <c r="L1290" i="5"/>
  <c r="S1290" i="5"/>
  <c r="O1291" i="5"/>
  <c r="N1291" i="5"/>
  <c r="R1291" i="5"/>
  <c r="M1291" i="5"/>
  <c r="E1291" i="5"/>
  <c r="AH1291" i="5" s="1"/>
  <c r="F1291" i="5"/>
  <c r="G1291" i="5"/>
  <c r="I1291" i="5"/>
  <c r="J1291" i="5"/>
  <c r="K1291" i="5"/>
  <c r="L1291" i="5"/>
  <c r="S1291" i="5"/>
  <c r="O1292" i="5"/>
  <c r="N1292" i="5"/>
  <c r="R1292" i="5"/>
  <c r="M1292" i="5"/>
  <c r="E1292" i="5"/>
  <c r="AH1292" i="5" s="1"/>
  <c r="F1292" i="5"/>
  <c r="G1292" i="5"/>
  <c r="I1292" i="5"/>
  <c r="J1292" i="5"/>
  <c r="K1292" i="5"/>
  <c r="L1292" i="5"/>
  <c r="S1292" i="5"/>
  <c r="O1293" i="5"/>
  <c r="N1293" i="5"/>
  <c r="R1293" i="5"/>
  <c r="M1293" i="5"/>
  <c r="E1293" i="5"/>
  <c r="AH1293" i="5" s="1"/>
  <c r="F1293" i="5"/>
  <c r="G1293" i="5"/>
  <c r="I1293" i="5"/>
  <c r="J1293" i="5"/>
  <c r="K1293" i="5"/>
  <c r="L1293" i="5"/>
  <c r="S1293" i="5"/>
  <c r="O1294" i="5"/>
  <c r="N1294" i="5"/>
  <c r="R1294" i="5"/>
  <c r="M1294" i="5"/>
  <c r="E1294" i="5"/>
  <c r="AH1294" i="5" s="1"/>
  <c r="F1294" i="5"/>
  <c r="G1294" i="5"/>
  <c r="I1294" i="5"/>
  <c r="J1294" i="5"/>
  <c r="K1294" i="5"/>
  <c r="L1294" i="5"/>
  <c r="S1294" i="5"/>
  <c r="O1295" i="5"/>
  <c r="N1295" i="5"/>
  <c r="R1295" i="5"/>
  <c r="M1295" i="5"/>
  <c r="E1295" i="5"/>
  <c r="AH1295" i="5" s="1"/>
  <c r="F1295" i="5"/>
  <c r="G1295" i="5"/>
  <c r="I1295" i="5"/>
  <c r="J1295" i="5"/>
  <c r="K1295" i="5"/>
  <c r="L1295" i="5"/>
  <c r="S1295" i="5"/>
  <c r="O1296" i="5"/>
  <c r="N1296" i="5"/>
  <c r="R1296" i="5"/>
  <c r="M1296" i="5"/>
  <c r="E1296" i="5"/>
  <c r="AH1296" i="5" s="1"/>
  <c r="F1296" i="5"/>
  <c r="G1296" i="5"/>
  <c r="I1296" i="5"/>
  <c r="J1296" i="5"/>
  <c r="K1296" i="5"/>
  <c r="L1296" i="5"/>
  <c r="S1296" i="5"/>
  <c r="O1297" i="5"/>
  <c r="N1297" i="5"/>
  <c r="R1297" i="5"/>
  <c r="M1297" i="5"/>
  <c r="E1297" i="5"/>
  <c r="AH1297" i="5" s="1"/>
  <c r="F1297" i="5"/>
  <c r="G1297" i="5"/>
  <c r="I1297" i="5"/>
  <c r="J1297" i="5"/>
  <c r="K1297" i="5"/>
  <c r="L1297" i="5"/>
  <c r="S1297" i="5"/>
  <c r="O1298" i="5"/>
  <c r="N1298" i="5"/>
  <c r="R1298" i="5"/>
  <c r="M1298" i="5"/>
  <c r="E1298" i="5"/>
  <c r="AH1298" i="5" s="1"/>
  <c r="F1298" i="5"/>
  <c r="G1298" i="5"/>
  <c r="I1298" i="5"/>
  <c r="J1298" i="5"/>
  <c r="K1298" i="5"/>
  <c r="L1298" i="5"/>
  <c r="S1298" i="5"/>
  <c r="O1299" i="5"/>
  <c r="N1299" i="5"/>
  <c r="R1299" i="5"/>
  <c r="M1299" i="5"/>
  <c r="E1299" i="5"/>
  <c r="AH1299" i="5" s="1"/>
  <c r="F1299" i="5"/>
  <c r="G1299" i="5"/>
  <c r="I1299" i="5"/>
  <c r="J1299" i="5"/>
  <c r="K1299" i="5"/>
  <c r="L1299" i="5"/>
  <c r="S1299" i="5"/>
  <c r="O1300" i="5"/>
  <c r="N1300" i="5"/>
  <c r="R1300" i="5"/>
  <c r="M1300" i="5"/>
  <c r="E1300" i="5"/>
  <c r="AH1300" i="5" s="1"/>
  <c r="F1300" i="5"/>
  <c r="G1300" i="5"/>
  <c r="I1300" i="5"/>
  <c r="J1300" i="5"/>
  <c r="K1300" i="5"/>
  <c r="L1300" i="5"/>
  <c r="S1300" i="5"/>
  <c r="O1301" i="5"/>
  <c r="N1301" i="5"/>
  <c r="R1301" i="5"/>
  <c r="M1301" i="5"/>
  <c r="E1301" i="5"/>
  <c r="AH1301" i="5" s="1"/>
  <c r="F1301" i="5"/>
  <c r="G1301" i="5"/>
  <c r="I1301" i="5"/>
  <c r="J1301" i="5"/>
  <c r="K1301" i="5"/>
  <c r="L1301" i="5"/>
  <c r="S1301" i="5"/>
  <c r="O1302" i="5"/>
  <c r="N1302" i="5"/>
  <c r="R1302" i="5"/>
  <c r="M1302" i="5"/>
  <c r="E1302" i="5"/>
  <c r="AH1302" i="5" s="1"/>
  <c r="F1302" i="5"/>
  <c r="G1302" i="5"/>
  <c r="I1302" i="5"/>
  <c r="J1302" i="5"/>
  <c r="K1302" i="5"/>
  <c r="L1302" i="5"/>
  <c r="S1302" i="5"/>
  <c r="O1303" i="5"/>
  <c r="N1303" i="5"/>
  <c r="R1303" i="5"/>
  <c r="M1303" i="5"/>
  <c r="E1303" i="5"/>
  <c r="AH1303" i="5" s="1"/>
  <c r="F1303" i="5"/>
  <c r="G1303" i="5"/>
  <c r="I1303" i="5"/>
  <c r="J1303" i="5"/>
  <c r="K1303" i="5"/>
  <c r="L1303" i="5"/>
  <c r="S1303" i="5"/>
  <c r="O1304" i="5"/>
  <c r="N1304" i="5"/>
  <c r="R1304" i="5"/>
  <c r="M1304" i="5"/>
  <c r="E1304" i="5"/>
  <c r="AH1304" i="5" s="1"/>
  <c r="F1304" i="5"/>
  <c r="G1304" i="5"/>
  <c r="I1304" i="5"/>
  <c r="J1304" i="5"/>
  <c r="K1304" i="5"/>
  <c r="L1304" i="5"/>
  <c r="S1304" i="5"/>
  <c r="O1305" i="5"/>
  <c r="N1305" i="5"/>
  <c r="R1305" i="5"/>
  <c r="M1305" i="5"/>
  <c r="E1305" i="5"/>
  <c r="AH1305" i="5" s="1"/>
  <c r="F1305" i="5"/>
  <c r="G1305" i="5"/>
  <c r="I1305" i="5"/>
  <c r="J1305" i="5"/>
  <c r="K1305" i="5"/>
  <c r="L1305" i="5"/>
  <c r="S1305" i="5"/>
  <c r="O1306" i="5"/>
  <c r="N1306" i="5"/>
  <c r="R1306" i="5"/>
  <c r="M1306" i="5"/>
  <c r="E1306" i="5"/>
  <c r="AH1306" i="5" s="1"/>
  <c r="F1306" i="5"/>
  <c r="G1306" i="5"/>
  <c r="I1306" i="5"/>
  <c r="J1306" i="5"/>
  <c r="K1306" i="5"/>
  <c r="L1306" i="5"/>
  <c r="S1306" i="5"/>
  <c r="O1307" i="5"/>
  <c r="N1307" i="5"/>
  <c r="R1307" i="5"/>
  <c r="M1307" i="5"/>
  <c r="E1307" i="5"/>
  <c r="AH1307" i="5" s="1"/>
  <c r="F1307" i="5"/>
  <c r="G1307" i="5"/>
  <c r="I1307" i="5"/>
  <c r="J1307" i="5"/>
  <c r="K1307" i="5"/>
  <c r="L1307" i="5"/>
  <c r="S1307" i="5"/>
  <c r="O1308" i="5"/>
  <c r="N1308" i="5"/>
  <c r="R1308" i="5"/>
  <c r="M1308" i="5"/>
  <c r="E1308" i="5"/>
  <c r="AH1308" i="5" s="1"/>
  <c r="F1308" i="5"/>
  <c r="G1308" i="5"/>
  <c r="I1308" i="5"/>
  <c r="J1308" i="5"/>
  <c r="K1308" i="5"/>
  <c r="L1308" i="5"/>
  <c r="S1308" i="5"/>
  <c r="O1309" i="5"/>
  <c r="N1309" i="5"/>
  <c r="R1309" i="5"/>
  <c r="M1309" i="5"/>
  <c r="E1309" i="5"/>
  <c r="AH1309" i="5" s="1"/>
  <c r="F1309" i="5"/>
  <c r="G1309" i="5"/>
  <c r="I1309" i="5"/>
  <c r="J1309" i="5"/>
  <c r="K1309" i="5"/>
  <c r="L1309" i="5"/>
  <c r="S1309" i="5"/>
  <c r="O1310" i="5"/>
  <c r="N1310" i="5"/>
  <c r="R1310" i="5"/>
  <c r="M1310" i="5"/>
  <c r="E1310" i="5"/>
  <c r="AH1310" i="5" s="1"/>
  <c r="F1310" i="5"/>
  <c r="G1310" i="5"/>
  <c r="I1310" i="5"/>
  <c r="J1310" i="5"/>
  <c r="K1310" i="5"/>
  <c r="L1310" i="5"/>
  <c r="S1310" i="5"/>
  <c r="O1311" i="5"/>
  <c r="N1311" i="5"/>
  <c r="R1311" i="5"/>
  <c r="M1311" i="5"/>
  <c r="E1311" i="5"/>
  <c r="AH1311" i="5" s="1"/>
  <c r="F1311" i="5"/>
  <c r="G1311" i="5"/>
  <c r="I1311" i="5"/>
  <c r="J1311" i="5"/>
  <c r="K1311" i="5"/>
  <c r="L1311" i="5"/>
  <c r="S1311" i="5"/>
  <c r="O1312" i="5"/>
  <c r="N1312" i="5"/>
  <c r="R1312" i="5"/>
  <c r="M1312" i="5"/>
  <c r="E1312" i="5"/>
  <c r="AH1312" i="5" s="1"/>
  <c r="F1312" i="5"/>
  <c r="G1312" i="5"/>
  <c r="I1312" i="5"/>
  <c r="J1312" i="5"/>
  <c r="K1312" i="5"/>
  <c r="L1312" i="5"/>
  <c r="S1312" i="5"/>
  <c r="O1313" i="5"/>
  <c r="N1313" i="5"/>
  <c r="R1313" i="5"/>
  <c r="M1313" i="5"/>
  <c r="E1313" i="5"/>
  <c r="AH1313" i="5" s="1"/>
  <c r="F1313" i="5"/>
  <c r="G1313" i="5"/>
  <c r="I1313" i="5"/>
  <c r="J1313" i="5"/>
  <c r="K1313" i="5"/>
  <c r="L1313" i="5"/>
  <c r="S1313" i="5"/>
  <c r="O1314" i="5"/>
  <c r="N1314" i="5"/>
  <c r="R1314" i="5"/>
  <c r="M1314" i="5"/>
  <c r="E1314" i="5"/>
  <c r="AH1314" i="5" s="1"/>
  <c r="F1314" i="5"/>
  <c r="G1314" i="5"/>
  <c r="I1314" i="5"/>
  <c r="J1314" i="5"/>
  <c r="K1314" i="5"/>
  <c r="L1314" i="5"/>
  <c r="S1314" i="5"/>
  <c r="O1315" i="5"/>
  <c r="N1315" i="5"/>
  <c r="R1315" i="5"/>
  <c r="M1315" i="5"/>
  <c r="E1315" i="5"/>
  <c r="AH1315" i="5" s="1"/>
  <c r="F1315" i="5"/>
  <c r="G1315" i="5"/>
  <c r="I1315" i="5"/>
  <c r="J1315" i="5"/>
  <c r="K1315" i="5"/>
  <c r="L1315" i="5"/>
  <c r="S1315" i="5"/>
  <c r="O1316" i="5"/>
  <c r="N1316" i="5"/>
  <c r="R1316" i="5"/>
  <c r="M1316" i="5"/>
  <c r="E1316" i="5"/>
  <c r="AH1316" i="5" s="1"/>
  <c r="F1316" i="5"/>
  <c r="G1316" i="5"/>
  <c r="I1316" i="5"/>
  <c r="J1316" i="5"/>
  <c r="K1316" i="5"/>
  <c r="L1316" i="5"/>
  <c r="S1316" i="5"/>
  <c r="O1317" i="5"/>
  <c r="N1317" i="5"/>
  <c r="R1317" i="5"/>
  <c r="M1317" i="5"/>
  <c r="E1317" i="5"/>
  <c r="AH1317" i="5" s="1"/>
  <c r="F1317" i="5"/>
  <c r="G1317" i="5"/>
  <c r="I1317" i="5"/>
  <c r="J1317" i="5"/>
  <c r="K1317" i="5"/>
  <c r="L1317" i="5"/>
  <c r="S1317" i="5"/>
  <c r="O1318" i="5"/>
  <c r="N1318" i="5"/>
  <c r="R1318" i="5"/>
  <c r="M1318" i="5"/>
  <c r="E1318" i="5"/>
  <c r="AH1318" i="5" s="1"/>
  <c r="F1318" i="5"/>
  <c r="G1318" i="5"/>
  <c r="I1318" i="5"/>
  <c r="J1318" i="5"/>
  <c r="K1318" i="5"/>
  <c r="L1318" i="5"/>
  <c r="S1318" i="5"/>
  <c r="O1319" i="5"/>
  <c r="N1319" i="5"/>
  <c r="R1319" i="5"/>
  <c r="M1319" i="5"/>
  <c r="E1319" i="5"/>
  <c r="AH1319" i="5" s="1"/>
  <c r="F1319" i="5"/>
  <c r="G1319" i="5"/>
  <c r="I1319" i="5"/>
  <c r="J1319" i="5"/>
  <c r="K1319" i="5"/>
  <c r="L1319" i="5"/>
  <c r="S1319" i="5"/>
  <c r="O1320" i="5"/>
  <c r="N1320" i="5"/>
  <c r="R1320" i="5"/>
  <c r="M1320" i="5"/>
  <c r="E1320" i="5"/>
  <c r="AH1320" i="5" s="1"/>
  <c r="F1320" i="5"/>
  <c r="G1320" i="5"/>
  <c r="I1320" i="5"/>
  <c r="J1320" i="5"/>
  <c r="K1320" i="5"/>
  <c r="L1320" i="5"/>
  <c r="S1320" i="5"/>
  <c r="O1321" i="5"/>
  <c r="N1321" i="5"/>
  <c r="R1321" i="5"/>
  <c r="M1321" i="5"/>
  <c r="E1321" i="5"/>
  <c r="AH1321" i="5" s="1"/>
  <c r="F1321" i="5"/>
  <c r="G1321" i="5"/>
  <c r="I1321" i="5"/>
  <c r="J1321" i="5"/>
  <c r="K1321" i="5"/>
  <c r="L1321" i="5"/>
  <c r="S1321" i="5"/>
  <c r="O1322" i="5"/>
  <c r="N1322" i="5"/>
  <c r="R1322" i="5"/>
  <c r="M1322" i="5"/>
  <c r="E1322" i="5"/>
  <c r="AH1322" i="5" s="1"/>
  <c r="F1322" i="5"/>
  <c r="G1322" i="5"/>
  <c r="I1322" i="5"/>
  <c r="J1322" i="5"/>
  <c r="K1322" i="5"/>
  <c r="L1322" i="5"/>
  <c r="S1322" i="5"/>
  <c r="O1323" i="5"/>
  <c r="N1323" i="5"/>
  <c r="R1323" i="5"/>
  <c r="M1323" i="5"/>
  <c r="E1323" i="5"/>
  <c r="AH1323" i="5" s="1"/>
  <c r="F1323" i="5"/>
  <c r="G1323" i="5"/>
  <c r="I1323" i="5"/>
  <c r="J1323" i="5"/>
  <c r="K1323" i="5"/>
  <c r="L1323" i="5"/>
  <c r="S1323" i="5"/>
  <c r="O1324" i="5"/>
  <c r="N1324" i="5"/>
  <c r="R1324" i="5"/>
  <c r="M1324" i="5"/>
  <c r="E1324" i="5"/>
  <c r="AH1324" i="5" s="1"/>
  <c r="F1324" i="5"/>
  <c r="G1324" i="5"/>
  <c r="I1324" i="5"/>
  <c r="J1324" i="5"/>
  <c r="K1324" i="5"/>
  <c r="L1324" i="5"/>
  <c r="S1324" i="5"/>
  <c r="O1325" i="5"/>
  <c r="N1325" i="5"/>
  <c r="R1325" i="5"/>
  <c r="M1325" i="5"/>
  <c r="E1325" i="5"/>
  <c r="AH1325" i="5" s="1"/>
  <c r="F1325" i="5"/>
  <c r="G1325" i="5"/>
  <c r="I1325" i="5"/>
  <c r="J1325" i="5"/>
  <c r="K1325" i="5"/>
  <c r="L1325" i="5"/>
  <c r="S1325" i="5"/>
  <c r="O1326" i="5"/>
  <c r="N1326" i="5"/>
  <c r="R1326" i="5"/>
  <c r="M1326" i="5"/>
  <c r="E1326" i="5"/>
  <c r="AH1326" i="5" s="1"/>
  <c r="F1326" i="5"/>
  <c r="G1326" i="5"/>
  <c r="I1326" i="5"/>
  <c r="J1326" i="5"/>
  <c r="K1326" i="5"/>
  <c r="L1326" i="5"/>
  <c r="S1326" i="5"/>
  <c r="O1327" i="5"/>
  <c r="N1327" i="5"/>
  <c r="R1327" i="5"/>
  <c r="M1327" i="5"/>
  <c r="E1327" i="5"/>
  <c r="AH1327" i="5" s="1"/>
  <c r="F1327" i="5"/>
  <c r="G1327" i="5"/>
  <c r="I1327" i="5"/>
  <c r="J1327" i="5"/>
  <c r="K1327" i="5"/>
  <c r="L1327" i="5"/>
  <c r="S1327" i="5"/>
  <c r="O1328" i="5"/>
  <c r="N1328" i="5"/>
  <c r="R1328" i="5"/>
  <c r="M1328" i="5"/>
  <c r="E1328" i="5"/>
  <c r="AH1328" i="5" s="1"/>
  <c r="F1328" i="5"/>
  <c r="G1328" i="5"/>
  <c r="I1328" i="5"/>
  <c r="J1328" i="5"/>
  <c r="K1328" i="5"/>
  <c r="L1328" i="5"/>
  <c r="S1328" i="5"/>
  <c r="O1329" i="5"/>
  <c r="N1329" i="5"/>
  <c r="R1329" i="5"/>
  <c r="M1329" i="5"/>
  <c r="E1329" i="5"/>
  <c r="AH1329" i="5" s="1"/>
  <c r="F1329" i="5"/>
  <c r="G1329" i="5"/>
  <c r="I1329" i="5"/>
  <c r="J1329" i="5"/>
  <c r="K1329" i="5"/>
  <c r="L1329" i="5"/>
  <c r="S1329" i="5"/>
  <c r="O1330" i="5"/>
  <c r="N1330" i="5"/>
  <c r="R1330" i="5"/>
  <c r="M1330" i="5"/>
  <c r="E1330" i="5"/>
  <c r="AH1330" i="5" s="1"/>
  <c r="F1330" i="5"/>
  <c r="G1330" i="5"/>
  <c r="I1330" i="5"/>
  <c r="J1330" i="5"/>
  <c r="K1330" i="5"/>
  <c r="L1330" i="5"/>
  <c r="S1330" i="5"/>
  <c r="O1331" i="5"/>
  <c r="N1331" i="5"/>
  <c r="R1331" i="5"/>
  <c r="M1331" i="5"/>
  <c r="E1331" i="5"/>
  <c r="AH1331" i="5" s="1"/>
  <c r="F1331" i="5"/>
  <c r="G1331" i="5"/>
  <c r="I1331" i="5"/>
  <c r="J1331" i="5"/>
  <c r="K1331" i="5"/>
  <c r="L1331" i="5"/>
  <c r="S1331" i="5"/>
  <c r="O1332" i="5"/>
  <c r="N1332" i="5"/>
  <c r="R1332" i="5"/>
  <c r="M1332" i="5"/>
  <c r="E1332" i="5"/>
  <c r="AH1332" i="5" s="1"/>
  <c r="F1332" i="5"/>
  <c r="G1332" i="5"/>
  <c r="I1332" i="5"/>
  <c r="J1332" i="5"/>
  <c r="K1332" i="5"/>
  <c r="L1332" i="5"/>
  <c r="S1332" i="5"/>
  <c r="O1333" i="5"/>
  <c r="N1333" i="5"/>
  <c r="R1333" i="5"/>
  <c r="M1333" i="5"/>
  <c r="E1333" i="5"/>
  <c r="AH1333" i="5" s="1"/>
  <c r="F1333" i="5"/>
  <c r="G1333" i="5"/>
  <c r="I1333" i="5"/>
  <c r="J1333" i="5"/>
  <c r="K1333" i="5"/>
  <c r="L1333" i="5"/>
  <c r="S1333" i="5"/>
  <c r="O1334" i="5"/>
  <c r="N1334" i="5"/>
  <c r="R1334" i="5"/>
  <c r="M1334" i="5"/>
  <c r="E1334" i="5"/>
  <c r="AH1334" i="5" s="1"/>
  <c r="F1334" i="5"/>
  <c r="G1334" i="5"/>
  <c r="I1334" i="5"/>
  <c r="J1334" i="5"/>
  <c r="K1334" i="5"/>
  <c r="L1334" i="5"/>
  <c r="S1334" i="5"/>
  <c r="O1335" i="5"/>
  <c r="N1335" i="5"/>
  <c r="R1335" i="5"/>
  <c r="M1335" i="5"/>
  <c r="E1335" i="5"/>
  <c r="AH1335" i="5" s="1"/>
  <c r="F1335" i="5"/>
  <c r="G1335" i="5"/>
  <c r="I1335" i="5"/>
  <c r="J1335" i="5"/>
  <c r="K1335" i="5"/>
  <c r="L1335" i="5"/>
  <c r="S1335" i="5"/>
  <c r="O1336" i="5"/>
  <c r="N1336" i="5"/>
  <c r="R1336" i="5"/>
  <c r="M1336" i="5"/>
  <c r="E1336" i="5"/>
  <c r="AH1336" i="5" s="1"/>
  <c r="F1336" i="5"/>
  <c r="G1336" i="5"/>
  <c r="I1336" i="5"/>
  <c r="J1336" i="5"/>
  <c r="K1336" i="5"/>
  <c r="L1336" i="5"/>
  <c r="S1336" i="5"/>
  <c r="O1337" i="5"/>
  <c r="N1337" i="5"/>
  <c r="R1337" i="5"/>
  <c r="M1337" i="5"/>
  <c r="E1337" i="5"/>
  <c r="AH1337" i="5" s="1"/>
  <c r="F1337" i="5"/>
  <c r="G1337" i="5"/>
  <c r="I1337" i="5"/>
  <c r="J1337" i="5"/>
  <c r="K1337" i="5"/>
  <c r="L1337" i="5"/>
  <c r="S1337" i="5"/>
  <c r="O1338" i="5"/>
  <c r="N1338" i="5"/>
  <c r="R1338" i="5"/>
  <c r="M1338" i="5"/>
  <c r="E1338" i="5"/>
  <c r="AH1338" i="5" s="1"/>
  <c r="F1338" i="5"/>
  <c r="G1338" i="5"/>
  <c r="I1338" i="5"/>
  <c r="J1338" i="5"/>
  <c r="K1338" i="5"/>
  <c r="L1338" i="5"/>
  <c r="S1338" i="5"/>
  <c r="O1339" i="5"/>
  <c r="N1339" i="5"/>
  <c r="R1339" i="5"/>
  <c r="M1339" i="5"/>
  <c r="E1339" i="5"/>
  <c r="AH1339" i="5" s="1"/>
  <c r="F1339" i="5"/>
  <c r="G1339" i="5"/>
  <c r="I1339" i="5"/>
  <c r="J1339" i="5"/>
  <c r="K1339" i="5"/>
  <c r="L1339" i="5"/>
  <c r="S1339" i="5"/>
  <c r="O1340" i="5"/>
  <c r="N1340" i="5"/>
  <c r="R1340" i="5"/>
  <c r="M1340" i="5"/>
  <c r="E1340" i="5"/>
  <c r="AH1340" i="5" s="1"/>
  <c r="F1340" i="5"/>
  <c r="G1340" i="5"/>
  <c r="I1340" i="5"/>
  <c r="J1340" i="5"/>
  <c r="K1340" i="5"/>
  <c r="L1340" i="5"/>
  <c r="S1340" i="5"/>
  <c r="O1341" i="5"/>
  <c r="N1341" i="5"/>
  <c r="R1341" i="5"/>
  <c r="M1341" i="5"/>
  <c r="E1341" i="5"/>
  <c r="AH1341" i="5" s="1"/>
  <c r="F1341" i="5"/>
  <c r="G1341" i="5"/>
  <c r="I1341" i="5"/>
  <c r="J1341" i="5"/>
  <c r="K1341" i="5"/>
  <c r="L1341" i="5"/>
  <c r="S1341" i="5"/>
  <c r="O1342" i="5"/>
  <c r="N1342" i="5"/>
  <c r="R1342" i="5"/>
  <c r="M1342" i="5"/>
  <c r="E1342" i="5"/>
  <c r="AH1342" i="5" s="1"/>
  <c r="F1342" i="5"/>
  <c r="G1342" i="5"/>
  <c r="I1342" i="5"/>
  <c r="J1342" i="5"/>
  <c r="K1342" i="5"/>
  <c r="L1342" i="5"/>
  <c r="S1342" i="5"/>
  <c r="O1343" i="5"/>
  <c r="N1343" i="5"/>
  <c r="R1343" i="5"/>
  <c r="M1343" i="5"/>
  <c r="E1343" i="5"/>
  <c r="AH1343" i="5" s="1"/>
  <c r="F1343" i="5"/>
  <c r="G1343" i="5"/>
  <c r="I1343" i="5"/>
  <c r="J1343" i="5"/>
  <c r="K1343" i="5"/>
  <c r="L1343" i="5"/>
  <c r="S1343" i="5"/>
  <c r="O1344" i="5"/>
  <c r="N1344" i="5"/>
  <c r="R1344" i="5"/>
  <c r="M1344" i="5"/>
  <c r="E1344" i="5"/>
  <c r="AH1344" i="5" s="1"/>
  <c r="F1344" i="5"/>
  <c r="G1344" i="5"/>
  <c r="I1344" i="5"/>
  <c r="J1344" i="5"/>
  <c r="K1344" i="5"/>
  <c r="L1344" i="5"/>
  <c r="S1344" i="5"/>
  <c r="O1345" i="5"/>
  <c r="N1345" i="5"/>
  <c r="R1345" i="5"/>
  <c r="M1345" i="5"/>
  <c r="E1345" i="5"/>
  <c r="AH1345" i="5" s="1"/>
  <c r="F1345" i="5"/>
  <c r="G1345" i="5"/>
  <c r="I1345" i="5"/>
  <c r="J1345" i="5"/>
  <c r="K1345" i="5"/>
  <c r="L1345" i="5"/>
  <c r="S1345" i="5"/>
  <c r="O1346" i="5"/>
  <c r="N1346" i="5"/>
  <c r="R1346" i="5"/>
  <c r="M1346" i="5"/>
  <c r="E1346" i="5"/>
  <c r="AH1346" i="5" s="1"/>
  <c r="F1346" i="5"/>
  <c r="G1346" i="5"/>
  <c r="I1346" i="5"/>
  <c r="J1346" i="5"/>
  <c r="K1346" i="5"/>
  <c r="L1346" i="5"/>
  <c r="S1346" i="5"/>
  <c r="O1347" i="5"/>
  <c r="N1347" i="5"/>
  <c r="R1347" i="5"/>
  <c r="M1347" i="5"/>
  <c r="E1347" i="5"/>
  <c r="AH1347" i="5" s="1"/>
  <c r="F1347" i="5"/>
  <c r="G1347" i="5"/>
  <c r="I1347" i="5"/>
  <c r="J1347" i="5"/>
  <c r="K1347" i="5"/>
  <c r="L1347" i="5"/>
  <c r="S1347" i="5"/>
  <c r="O1348" i="5"/>
  <c r="N1348" i="5"/>
  <c r="R1348" i="5"/>
  <c r="M1348" i="5"/>
  <c r="E1348" i="5"/>
  <c r="AH1348" i="5" s="1"/>
  <c r="F1348" i="5"/>
  <c r="G1348" i="5"/>
  <c r="I1348" i="5"/>
  <c r="J1348" i="5"/>
  <c r="K1348" i="5"/>
  <c r="L1348" i="5"/>
  <c r="S1348" i="5"/>
  <c r="O1349" i="5"/>
  <c r="N1349" i="5"/>
  <c r="R1349" i="5"/>
  <c r="M1349" i="5"/>
  <c r="E1349" i="5"/>
  <c r="AH1349" i="5" s="1"/>
  <c r="F1349" i="5"/>
  <c r="G1349" i="5"/>
  <c r="I1349" i="5"/>
  <c r="J1349" i="5"/>
  <c r="K1349" i="5"/>
  <c r="L1349" i="5"/>
  <c r="S1349" i="5"/>
  <c r="O1350" i="5"/>
  <c r="N1350" i="5"/>
  <c r="R1350" i="5"/>
  <c r="M1350" i="5"/>
  <c r="E1350" i="5"/>
  <c r="AH1350" i="5" s="1"/>
  <c r="F1350" i="5"/>
  <c r="G1350" i="5"/>
  <c r="I1350" i="5"/>
  <c r="J1350" i="5"/>
  <c r="K1350" i="5"/>
  <c r="L1350" i="5"/>
  <c r="S1350" i="5"/>
  <c r="O1351" i="5"/>
  <c r="N1351" i="5"/>
  <c r="R1351" i="5"/>
  <c r="M1351" i="5"/>
  <c r="E1351" i="5"/>
  <c r="AH1351" i="5" s="1"/>
  <c r="F1351" i="5"/>
  <c r="G1351" i="5"/>
  <c r="I1351" i="5"/>
  <c r="J1351" i="5"/>
  <c r="K1351" i="5"/>
  <c r="L1351" i="5"/>
  <c r="S1351" i="5"/>
  <c r="O1352" i="5"/>
  <c r="N1352" i="5"/>
  <c r="R1352" i="5"/>
  <c r="M1352" i="5"/>
  <c r="E1352" i="5"/>
  <c r="AH1352" i="5" s="1"/>
  <c r="F1352" i="5"/>
  <c r="G1352" i="5"/>
  <c r="I1352" i="5"/>
  <c r="J1352" i="5"/>
  <c r="K1352" i="5"/>
  <c r="L1352" i="5"/>
  <c r="S1352" i="5"/>
  <c r="O1353" i="5"/>
  <c r="N1353" i="5"/>
  <c r="R1353" i="5"/>
  <c r="M1353" i="5"/>
  <c r="E1353" i="5"/>
  <c r="AH1353" i="5" s="1"/>
  <c r="F1353" i="5"/>
  <c r="G1353" i="5"/>
  <c r="I1353" i="5"/>
  <c r="J1353" i="5"/>
  <c r="K1353" i="5"/>
  <c r="L1353" i="5"/>
  <c r="S1353" i="5"/>
  <c r="O1354" i="5"/>
  <c r="N1354" i="5"/>
  <c r="R1354" i="5"/>
  <c r="M1354" i="5"/>
  <c r="E1354" i="5"/>
  <c r="AH1354" i="5" s="1"/>
  <c r="F1354" i="5"/>
  <c r="G1354" i="5"/>
  <c r="I1354" i="5"/>
  <c r="J1354" i="5"/>
  <c r="K1354" i="5"/>
  <c r="L1354" i="5"/>
  <c r="S1354" i="5"/>
  <c r="O1355" i="5"/>
  <c r="N1355" i="5"/>
  <c r="R1355" i="5"/>
  <c r="M1355" i="5"/>
  <c r="E1355" i="5"/>
  <c r="AH1355" i="5" s="1"/>
  <c r="F1355" i="5"/>
  <c r="G1355" i="5"/>
  <c r="I1355" i="5"/>
  <c r="J1355" i="5"/>
  <c r="K1355" i="5"/>
  <c r="L1355" i="5"/>
  <c r="S1355" i="5"/>
  <c r="O1356" i="5"/>
  <c r="N1356" i="5"/>
  <c r="R1356" i="5"/>
  <c r="M1356" i="5"/>
  <c r="E1356" i="5"/>
  <c r="AH1356" i="5" s="1"/>
  <c r="F1356" i="5"/>
  <c r="G1356" i="5"/>
  <c r="I1356" i="5"/>
  <c r="J1356" i="5"/>
  <c r="K1356" i="5"/>
  <c r="L1356" i="5"/>
  <c r="S1356" i="5"/>
  <c r="O1357" i="5"/>
  <c r="N1357" i="5"/>
  <c r="R1357" i="5"/>
  <c r="M1357" i="5"/>
  <c r="E1357" i="5"/>
  <c r="AH1357" i="5" s="1"/>
  <c r="F1357" i="5"/>
  <c r="G1357" i="5"/>
  <c r="I1357" i="5"/>
  <c r="J1357" i="5"/>
  <c r="K1357" i="5"/>
  <c r="L1357" i="5"/>
  <c r="S1357" i="5"/>
  <c r="O1358" i="5"/>
  <c r="N1358" i="5"/>
  <c r="R1358" i="5"/>
  <c r="M1358" i="5"/>
  <c r="E1358" i="5"/>
  <c r="AH1358" i="5" s="1"/>
  <c r="F1358" i="5"/>
  <c r="G1358" i="5"/>
  <c r="I1358" i="5"/>
  <c r="J1358" i="5"/>
  <c r="K1358" i="5"/>
  <c r="L1358" i="5"/>
  <c r="S1358" i="5"/>
  <c r="O1359" i="5"/>
  <c r="N1359" i="5"/>
  <c r="R1359" i="5"/>
  <c r="M1359" i="5"/>
  <c r="E1359" i="5"/>
  <c r="AH1359" i="5" s="1"/>
  <c r="F1359" i="5"/>
  <c r="G1359" i="5"/>
  <c r="I1359" i="5"/>
  <c r="J1359" i="5"/>
  <c r="K1359" i="5"/>
  <c r="L1359" i="5"/>
  <c r="S1359" i="5"/>
  <c r="O1360" i="5"/>
  <c r="N1360" i="5"/>
  <c r="R1360" i="5"/>
  <c r="M1360" i="5"/>
  <c r="E1360" i="5"/>
  <c r="AH1360" i="5" s="1"/>
  <c r="F1360" i="5"/>
  <c r="G1360" i="5"/>
  <c r="I1360" i="5"/>
  <c r="J1360" i="5"/>
  <c r="K1360" i="5"/>
  <c r="L1360" i="5"/>
  <c r="S1360" i="5"/>
  <c r="O1361" i="5"/>
  <c r="N1361" i="5"/>
  <c r="R1361" i="5"/>
  <c r="M1361" i="5"/>
  <c r="E1361" i="5"/>
  <c r="AH1361" i="5" s="1"/>
  <c r="F1361" i="5"/>
  <c r="G1361" i="5"/>
  <c r="I1361" i="5"/>
  <c r="J1361" i="5"/>
  <c r="K1361" i="5"/>
  <c r="L1361" i="5"/>
  <c r="S1361" i="5"/>
  <c r="O1362" i="5"/>
  <c r="N1362" i="5"/>
  <c r="R1362" i="5"/>
  <c r="M1362" i="5"/>
  <c r="E1362" i="5"/>
  <c r="AH1362" i="5" s="1"/>
  <c r="F1362" i="5"/>
  <c r="G1362" i="5"/>
  <c r="I1362" i="5"/>
  <c r="J1362" i="5"/>
  <c r="K1362" i="5"/>
  <c r="L1362" i="5"/>
  <c r="S1362" i="5"/>
  <c r="O1363" i="5"/>
  <c r="N1363" i="5"/>
  <c r="R1363" i="5"/>
  <c r="M1363" i="5"/>
  <c r="E1363" i="5"/>
  <c r="AH1363" i="5" s="1"/>
  <c r="F1363" i="5"/>
  <c r="G1363" i="5"/>
  <c r="I1363" i="5"/>
  <c r="J1363" i="5"/>
  <c r="K1363" i="5"/>
  <c r="L1363" i="5"/>
  <c r="S1363" i="5"/>
  <c r="O1364" i="5"/>
  <c r="N1364" i="5"/>
  <c r="R1364" i="5"/>
  <c r="M1364" i="5"/>
  <c r="E1364" i="5"/>
  <c r="AH1364" i="5" s="1"/>
  <c r="F1364" i="5"/>
  <c r="G1364" i="5"/>
  <c r="I1364" i="5"/>
  <c r="J1364" i="5"/>
  <c r="K1364" i="5"/>
  <c r="L1364" i="5"/>
  <c r="S1364" i="5"/>
  <c r="O1365" i="5"/>
  <c r="N1365" i="5"/>
  <c r="R1365" i="5"/>
  <c r="M1365" i="5"/>
  <c r="E1365" i="5"/>
  <c r="AH1365" i="5" s="1"/>
  <c r="F1365" i="5"/>
  <c r="G1365" i="5"/>
  <c r="I1365" i="5"/>
  <c r="J1365" i="5"/>
  <c r="K1365" i="5"/>
  <c r="L1365" i="5"/>
  <c r="S1365" i="5"/>
  <c r="O1366" i="5"/>
  <c r="N1366" i="5"/>
  <c r="R1366" i="5"/>
  <c r="M1366" i="5"/>
  <c r="E1366" i="5"/>
  <c r="AH1366" i="5" s="1"/>
  <c r="F1366" i="5"/>
  <c r="G1366" i="5"/>
  <c r="I1366" i="5"/>
  <c r="J1366" i="5"/>
  <c r="K1366" i="5"/>
  <c r="L1366" i="5"/>
  <c r="S1366" i="5"/>
  <c r="O1367" i="5"/>
  <c r="N1367" i="5"/>
  <c r="R1367" i="5"/>
  <c r="M1367" i="5"/>
  <c r="E1367" i="5"/>
  <c r="AH1367" i="5" s="1"/>
  <c r="F1367" i="5"/>
  <c r="G1367" i="5"/>
  <c r="I1367" i="5"/>
  <c r="J1367" i="5"/>
  <c r="K1367" i="5"/>
  <c r="L1367" i="5"/>
  <c r="S1367" i="5"/>
  <c r="O1368" i="5"/>
  <c r="N1368" i="5"/>
  <c r="R1368" i="5"/>
  <c r="M1368" i="5"/>
  <c r="E1368" i="5"/>
  <c r="AH1368" i="5" s="1"/>
  <c r="F1368" i="5"/>
  <c r="G1368" i="5"/>
  <c r="I1368" i="5"/>
  <c r="J1368" i="5"/>
  <c r="K1368" i="5"/>
  <c r="L1368" i="5"/>
  <c r="S1368" i="5"/>
  <c r="O1369" i="5"/>
  <c r="N1369" i="5"/>
  <c r="R1369" i="5"/>
  <c r="M1369" i="5"/>
  <c r="E1369" i="5"/>
  <c r="AH1369" i="5" s="1"/>
  <c r="F1369" i="5"/>
  <c r="G1369" i="5"/>
  <c r="I1369" i="5"/>
  <c r="J1369" i="5"/>
  <c r="K1369" i="5"/>
  <c r="L1369" i="5"/>
  <c r="S1369" i="5"/>
  <c r="O1370" i="5"/>
  <c r="N1370" i="5"/>
  <c r="R1370" i="5"/>
  <c r="M1370" i="5"/>
  <c r="E1370" i="5"/>
  <c r="AH1370" i="5" s="1"/>
  <c r="F1370" i="5"/>
  <c r="G1370" i="5"/>
  <c r="I1370" i="5"/>
  <c r="J1370" i="5"/>
  <c r="K1370" i="5"/>
  <c r="L1370" i="5"/>
  <c r="S1370" i="5"/>
  <c r="O1371" i="5"/>
  <c r="N1371" i="5"/>
  <c r="R1371" i="5"/>
  <c r="M1371" i="5"/>
  <c r="E1371" i="5"/>
  <c r="AH1371" i="5" s="1"/>
  <c r="F1371" i="5"/>
  <c r="G1371" i="5"/>
  <c r="I1371" i="5"/>
  <c r="J1371" i="5"/>
  <c r="K1371" i="5"/>
  <c r="L1371" i="5"/>
  <c r="S1371" i="5"/>
  <c r="O1372" i="5"/>
  <c r="N1372" i="5"/>
  <c r="R1372" i="5"/>
  <c r="M1372" i="5"/>
  <c r="E1372" i="5"/>
  <c r="AH1372" i="5" s="1"/>
  <c r="F1372" i="5"/>
  <c r="G1372" i="5"/>
  <c r="I1372" i="5"/>
  <c r="J1372" i="5"/>
  <c r="K1372" i="5"/>
  <c r="L1372" i="5"/>
  <c r="S1372" i="5"/>
  <c r="O1373" i="5"/>
  <c r="N1373" i="5"/>
  <c r="R1373" i="5"/>
  <c r="M1373" i="5"/>
  <c r="E1373" i="5"/>
  <c r="AH1373" i="5" s="1"/>
  <c r="F1373" i="5"/>
  <c r="G1373" i="5"/>
  <c r="I1373" i="5"/>
  <c r="J1373" i="5"/>
  <c r="K1373" i="5"/>
  <c r="L1373" i="5"/>
  <c r="S1373" i="5"/>
  <c r="O1374" i="5"/>
  <c r="N1374" i="5"/>
  <c r="R1374" i="5"/>
  <c r="M1374" i="5"/>
  <c r="E1374" i="5"/>
  <c r="AH1374" i="5" s="1"/>
  <c r="F1374" i="5"/>
  <c r="G1374" i="5"/>
  <c r="I1374" i="5"/>
  <c r="J1374" i="5"/>
  <c r="K1374" i="5"/>
  <c r="L1374" i="5"/>
  <c r="S1374" i="5"/>
  <c r="O1375" i="5"/>
  <c r="N1375" i="5"/>
  <c r="R1375" i="5"/>
  <c r="M1375" i="5"/>
  <c r="E1375" i="5"/>
  <c r="AH1375" i="5" s="1"/>
  <c r="F1375" i="5"/>
  <c r="G1375" i="5"/>
  <c r="I1375" i="5"/>
  <c r="J1375" i="5"/>
  <c r="K1375" i="5"/>
  <c r="L1375" i="5"/>
  <c r="S1375" i="5"/>
  <c r="O1376" i="5"/>
  <c r="N1376" i="5"/>
  <c r="R1376" i="5"/>
  <c r="M1376" i="5"/>
  <c r="E1376" i="5"/>
  <c r="AH1376" i="5" s="1"/>
  <c r="F1376" i="5"/>
  <c r="G1376" i="5"/>
  <c r="I1376" i="5"/>
  <c r="J1376" i="5"/>
  <c r="K1376" i="5"/>
  <c r="L1376" i="5"/>
  <c r="S1376" i="5"/>
  <c r="O1377" i="5"/>
  <c r="N1377" i="5"/>
  <c r="R1377" i="5"/>
  <c r="M1377" i="5"/>
  <c r="E1377" i="5"/>
  <c r="AH1377" i="5" s="1"/>
  <c r="F1377" i="5"/>
  <c r="G1377" i="5"/>
  <c r="I1377" i="5"/>
  <c r="J1377" i="5"/>
  <c r="K1377" i="5"/>
  <c r="L1377" i="5"/>
  <c r="S1377" i="5"/>
  <c r="O1378" i="5"/>
  <c r="N1378" i="5"/>
  <c r="R1378" i="5"/>
  <c r="M1378" i="5"/>
  <c r="E1378" i="5"/>
  <c r="AH1378" i="5" s="1"/>
  <c r="F1378" i="5"/>
  <c r="G1378" i="5"/>
  <c r="I1378" i="5"/>
  <c r="J1378" i="5"/>
  <c r="K1378" i="5"/>
  <c r="L1378" i="5"/>
  <c r="S1378" i="5"/>
  <c r="O1379" i="5"/>
  <c r="N1379" i="5"/>
  <c r="R1379" i="5"/>
  <c r="M1379" i="5"/>
  <c r="E1379" i="5"/>
  <c r="AH1379" i="5" s="1"/>
  <c r="F1379" i="5"/>
  <c r="G1379" i="5"/>
  <c r="I1379" i="5"/>
  <c r="J1379" i="5"/>
  <c r="K1379" i="5"/>
  <c r="L1379" i="5"/>
  <c r="S1379" i="5"/>
  <c r="O1380" i="5"/>
  <c r="N1380" i="5"/>
  <c r="R1380" i="5"/>
  <c r="M1380" i="5"/>
  <c r="E1380" i="5"/>
  <c r="AH1380" i="5" s="1"/>
  <c r="F1380" i="5"/>
  <c r="G1380" i="5"/>
  <c r="I1380" i="5"/>
  <c r="J1380" i="5"/>
  <c r="K1380" i="5"/>
  <c r="L1380" i="5"/>
  <c r="S1380" i="5"/>
  <c r="O1381" i="5"/>
  <c r="N1381" i="5"/>
  <c r="R1381" i="5"/>
  <c r="M1381" i="5"/>
  <c r="E1381" i="5"/>
  <c r="AH1381" i="5" s="1"/>
  <c r="F1381" i="5"/>
  <c r="G1381" i="5"/>
  <c r="I1381" i="5"/>
  <c r="J1381" i="5"/>
  <c r="K1381" i="5"/>
  <c r="L1381" i="5"/>
  <c r="S1381" i="5"/>
  <c r="O1382" i="5"/>
  <c r="N1382" i="5"/>
  <c r="R1382" i="5"/>
  <c r="M1382" i="5"/>
  <c r="E1382" i="5"/>
  <c r="AH1382" i="5" s="1"/>
  <c r="F1382" i="5"/>
  <c r="G1382" i="5"/>
  <c r="I1382" i="5"/>
  <c r="J1382" i="5"/>
  <c r="K1382" i="5"/>
  <c r="L1382" i="5"/>
  <c r="S1382" i="5"/>
  <c r="O1383" i="5"/>
  <c r="N1383" i="5"/>
  <c r="R1383" i="5"/>
  <c r="M1383" i="5"/>
  <c r="E1383" i="5"/>
  <c r="AH1383" i="5" s="1"/>
  <c r="F1383" i="5"/>
  <c r="G1383" i="5"/>
  <c r="I1383" i="5"/>
  <c r="J1383" i="5"/>
  <c r="K1383" i="5"/>
  <c r="L1383" i="5"/>
  <c r="S1383" i="5"/>
  <c r="O1384" i="5"/>
  <c r="N1384" i="5"/>
  <c r="R1384" i="5"/>
  <c r="M1384" i="5"/>
  <c r="E1384" i="5"/>
  <c r="AH1384" i="5" s="1"/>
  <c r="F1384" i="5"/>
  <c r="G1384" i="5"/>
  <c r="I1384" i="5"/>
  <c r="J1384" i="5"/>
  <c r="K1384" i="5"/>
  <c r="L1384" i="5"/>
  <c r="S1384" i="5"/>
  <c r="O1385" i="5"/>
  <c r="N1385" i="5"/>
  <c r="R1385" i="5"/>
  <c r="M1385" i="5"/>
  <c r="E1385" i="5"/>
  <c r="AH1385" i="5" s="1"/>
  <c r="F1385" i="5"/>
  <c r="G1385" i="5"/>
  <c r="I1385" i="5"/>
  <c r="J1385" i="5"/>
  <c r="K1385" i="5"/>
  <c r="L1385" i="5"/>
  <c r="S1385" i="5"/>
  <c r="O1386" i="5"/>
  <c r="N1386" i="5"/>
  <c r="R1386" i="5"/>
  <c r="M1386" i="5"/>
  <c r="E1386" i="5"/>
  <c r="AH1386" i="5" s="1"/>
  <c r="F1386" i="5"/>
  <c r="G1386" i="5"/>
  <c r="I1386" i="5"/>
  <c r="J1386" i="5"/>
  <c r="K1386" i="5"/>
  <c r="L1386" i="5"/>
  <c r="S1386" i="5"/>
  <c r="O1387" i="5"/>
  <c r="N1387" i="5"/>
  <c r="R1387" i="5"/>
  <c r="M1387" i="5"/>
  <c r="E1387" i="5"/>
  <c r="AH1387" i="5" s="1"/>
  <c r="F1387" i="5"/>
  <c r="G1387" i="5"/>
  <c r="I1387" i="5"/>
  <c r="J1387" i="5"/>
  <c r="K1387" i="5"/>
  <c r="L1387" i="5"/>
  <c r="S1387" i="5"/>
  <c r="O1388" i="5"/>
  <c r="N1388" i="5"/>
  <c r="R1388" i="5"/>
  <c r="M1388" i="5"/>
  <c r="E1388" i="5"/>
  <c r="AH1388" i="5" s="1"/>
  <c r="F1388" i="5"/>
  <c r="G1388" i="5"/>
  <c r="I1388" i="5"/>
  <c r="J1388" i="5"/>
  <c r="K1388" i="5"/>
  <c r="L1388" i="5"/>
  <c r="S1388" i="5"/>
  <c r="O1389" i="5"/>
  <c r="N1389" i="5"/>
  <c r="R1389" i="5"/>
  <c r="M1389" i="5"/>
  <c r="E1389" i="5"/>
  <c r="AH1389" i="5" s="1"/>
  <c r="F1389" i="5"/>
  <c r="G1389" i="5"/>
  <c r="I1389" i="5"/>
  <c r="J1389" i="5"/>
  <c r="K1389" i="5"/>
  <c r="L1389" i="5"/>
  <c r="S1389" i="5"/>
  <c r="O1390" i="5"/>
  <c r="N1390" i="5"/>
  <c r="R1390" i="5"/>
  <c r="M1390" i="5"/>
  <c r="E1390" i="5"/>
  <c r="AH1390" i="5" s="1"/>
  <c r="F1390" i="5"/>
  <c r="G1390" i="5"/>
  <c r="I1390" i="5"/>
  <c r="J1390" i="5"/>
  <c r="K1390" i="5"/>
  <c r="L1390" i="5"/>
  <c r="S1390" i="5"/>
  <c r="O1391" i="5"/>
  <c r="N1391" i="5"/>
  <c r="R1391" i="5"/>
  <c r="M1391" i="5"/>
  <c r="E1391" i="5"/>
  <c r="AH1391" i="5" s="1"/>
  <c r="F1391" i="5"/>
  <c r="G1391" i="5"/>
  <c r="I1391" i="5"/>
  <c r="J1391" i="5"/>
  <c r="K1391" i="5"/>
  <c r="L1391" i="5"/>
  <c r="S1391" i="5"/>
  <c r="O1392" i="5"/>
  <c r="N1392" i="5"/>
  <c r="R1392" i="5"/>
  <c r="M1392" i="5"/>
  <c r="E1392" i="5"/>
  <c r="AH1392" i="5" s="1"/>
  <c r="F1392" i="5"/>
  <c r="G1392" i="5"/>
  <c r="I1392" i="5"/>
  <c r="J1392" i="5"/>
  <c r="K1392" i="5"/>
  <c r="L1392" i="5"/>
  <c r="S1392" i="5"/>
  <c r="O1393" i="5"/>
  <c r="N1393" i="5"/>
  <c r="R1393" i="5"/>
  <c r="M1393" i="5"/>
  <c r="E1393" i="5"/>
  <c r="AH1393" i="5" s="1"/>
  <c r="F1393" i="5"/>
  <c r="G1393" i="5"/>
  <c r="I1393" i="5"/>
  <c r="J1393" i="5"/>
  <c r="K1393" i="5"/>
  <c r="L1393" i="5"/>
  <c r="S1393" i="5"/>
  <c r="O1394" i="5"/>
  <c r="N1394" i="5"/>
  <c r="R1394" i="5"/>
  <c r="M1394" i="5"/>
  <c r="E1394" i="5"/>
  <c r="AH1394" i="5" s="1"/>
  <c r="F1394" i="5"/>
  <c r="G1394" i="5"/>
  <c r="I1394" i="5"/>
  <c r="J1394" i="5"/>
  <c r="K1394" i="5"/>
  <c r="L1394" i="5"/>
  <c r="S1394" i="5"/>
  <c r="O1395" i="5"/>
  <c r="N1395" i="5"/>
  <c r="R1395" i="5"/>
  <c r="M1395" i="5"/>
  <c r="E1395" i="5"/>
  <c r="AH1395" i="5" s="1"/>
  <c r="F1395" i="5"/>
  <c r="G1395" i="5"/>
  <c r="I1395" i="5"/>
  <c r="J1395" i="5"/>
  <c r="K1395" i="5"/>
  <c r="L1395" i="5"/>
  <c r="S1395" i="5"/>
  <c r="O1396" i="5"/>
  <c r="N1396" i="5"/>
  <c r="R1396" i="5"/>
  <c r="M1396" i="5"/>
  <c r="E1396" i="5"/>
  <c r="AH1396" i="5" s="1"/>
  <c r="F1396" i="5"/>
  <c r="G1396" i="5"/>
  <c r="I1396" i="5"/>
  <c r="J1396" i="5"/>
  <c r="K1396" i="5"/>
  <c r="L1396" i="5"/>
  <c r="S1396" i="5"/>
  <c r="O1397" i="5"/>
  <c r="N1397" i="5"/>
  <c r="R1397" i="5"/>
  <c r="M1397" i="5"/>
  <c r="E1397" i="5"/>
  <c r="AH1397" i="5" s="1"/>
  <c r="F1397" i="5"/>
  <c r="G1397" i="5"/>
  <c r="I1397" i="5"/>
  <c r="J1397" i="5"/>
  <c r="K1397" i="5"/>
  <c r="L1397" i="5"/>
  <c r="S1397" i="5"/>
  <c r="O1398" i="5"/>
  <c r="N1398" i="5"/>
  <c r="R1398" i="5"/>
  <c r="M1398" i="5"/>
  <c r="E1398" i="5"/>
  <c r="AH1398" i="5" s="1"/>
  <c r="F1398" i="5"/>
  <c r="G1398" i="5"/>
  <c r="I1398" i="5"/>
  <c r="J1398" i="5"/>
  <c r="K1398" i="5"/>
  <c r="L1398" i="5"/>
  <c r="S1398" i="5"/>
  <c r="O1399" i="5"/>
  <c r="N1399" i="5"/>
  <c r="R1399" i="5"/>
  <c r="M1399" i="5"/>
  <c r="E1399" i="5"/>
  <c r="AH1399" i="5" s="1"/>
  <c r="F1399" i="5"/>
  <c r="G1399" i="5"/>
  <c r="I1399" i="5"/>
  <c r="J1399" i="5"/>
  <c r="K1399" i="5"/>
  <c r="L1399" i="5"/>
  <c r="S1399" i="5"/>
  <c r="O1400" i="5"/>
  <c r="N1400" i="5"/>
  <c r="R1400" i="5"/>
  <c r="M1400" i="5"/>
  <c r="E1400" i="5"/>
  <c r="AH1400" i="5" s="1"/>
  <c r="F1400" i="5"/>
  <c r="G1400" i="5"/>
  <c r="I1400" i="5"/>
  <c r="J1400" i="5"/>
  <c r="K1400" i="5"/>
  <c r="L1400" i="5"/>
  <c r="S1400" i="5"/>
  <c r="O1401" i="5"/>
  <c r="N1401" i="5"/>
  <c r="R1401" i="5"/>
  <c r="M1401" i="5"/>
  <c r="E1401" i="5"/>
  <c r="AH1401" i="5" s="1"/>
  <c r="F1401" i="5"/>
  <c r="G1401" i="5"/>
  <c r="I1401" i="5"/>
  <c r="J1401" i="5"/>
  <c r="K1401" i="5"/>
  <c r="L1401" i="5"/>
  <c r="S1401" i="5"/>
  <c r="O1402" i="5"/>
  <c r="N1402" i="5"/>
  <c r="R1402" i="5"/>
  <c r="M1402" i="5"/>
  <c r="E1402" i="5"/>
  <c r="AH1402" i="5" s="1"/>
  <c r="F1402" i="5"/>
  <c r="G1402" i="5"/>
  <c r="I1402" i="5"/>
  <c r="J1402" i="5"/>
  <c r="K1402" i="5"/>
  <c r="L1402" i="5"/>
  <c r="S1402" i="5"/>
  <c r="O1403" i="5"/>
  <c r="N1403" i="5"/>
  <c r="R1403" i="5"/>
  <c r="M1403" i="5"/>
  <c r="E1403" i="5"/>
  <c r="AH1403" i="5" s="1"/>
  <c r="F1403" i="5"/>
  <c r="G1403" i="5"/>
  <c r="I1403" i="5"/>
  <c r="J1403" i="5"/>
  <c r="K1403" i="5"/>
  <c r="L1403" i="5"/>
  <c r="S1403" i="5"/>
  <c r="O1404" i="5"/>
  <c r="N1404" i="5"/>
  <c r="R1404" i="5"/>
  <c r="M1404" i="5"/>
  <c r="E1404" i="5"/>
  <c r="AH1404" i="5" s="1"/>
  <c r="F1404" i="5"/>
  <c r="G1404" i="5"/>
  <c r="I1404" i="5"/>
  <c r="J1404" i="5"/>
  <c r="K1404" i="5"/>
  <c r="L1404" i="5"/>
  <c r="S1404" i="5"/>
  <c r="O1405" i="5"/>
  <c r="N1405" i="5"/>
  <c r="R1405" i="5"/>
  <c r="M1405" i="5"/>
  <c r="E1405" i="5"/>
  <c r="AH1405" i="5" s="1"/>
  <c r="F1405" i="5"/>
  <c r="G1405" i="5"/>
  <c r="I1405" i="5"/>
  <c r="J1405" i="5"/>
  <c r="K1405" i="5"/>
  <c r="L1405" i="5"/>
  <c r="S1405" i="5"/>
  <c r="O1406" i="5"/>
  <c r="N1406" i="5"/>
  <c r="R1406" i="5"/>
  <c r="M1406" i="5"/>
  <c r="E1406" i="5"/>
  <c r="AH1406" i="5" s="1"/>
  <c r="F1406" i="5"/>
  <c r="G1406" i="5"/>
  <c r="I1406" i="5"/>
  <c r="J1406" i="5"/>
  <c r="K1406" i="5"/>
  <c r="L1406" i="5"/>
  <c r="S1406" i="5"/>
  <c r="O1407" i="5"/>
  <c r="N1407" i="5"/>
  <c r="R1407" i="5"/>
  <c r="M1407" i="5"/>
  <c r="E1407" i="5"/>
  <c r="AH1407" i="5" s="1"/>
  <c r="F1407" i="5"/>
  <c r="G1407" i="5"/>
  <c r="I1407" i="5"/>
  <c r="J1407" i="5"/>
  <c r="K1407" i="5"/>
  <c r="L1407" i="5"/>
  <c r="S1407" i="5"/>
  <c r="O1408" i="5"/>
  <c r="N1408" i="5"/>
  <c r="R1408" i="5"/>
  <c r="M1408" i="5"/>
  <c r="E1408" i="5"/>
  <c r="AH1408" i="5" s="1"/>
  <c r="F1408" i="5"/>
  <c r="G1408" i="5"/>
  <c r="I1408" i="5"/>
  <c r="J1408" i="5"/>
  <c r="K1408" i="5"/>
  <c r="L1408" i="5"/>
  <c r="S1408" i="5"/>
  <c r="O1409" i="5"/>
  <c r="N1409" i="5"/>
  <c r="R1409" i="5"/>
  <c r="M1409" i="5"/>
  <c r="E1409" i="5"/>
  <c r="AH1409" i="5" s="1"/>
  <c r="F1409" i="5"/>
  <c r="G1409" i="5"/>
  <c r="I1409" i="5"/>
  <c r="J1409" i="5"/>
  <c r="K1409" i="5"/>
  <c r="L1409" i="5"/>
  <c r="S1409" i="5"/>
  <c r="O1410" i="5"/>
  <c r="N1410" i="5"/>
  <c r="R1410" i="5"/>
  <c r="M1410" i="5"/>
  <c r="E1410" i="5"/>
  <c r="AH1410" i="5" s="1"/>
  <c r="F1410" i="5"/>
  <c r="G1410" i="5"/>
  <c r="I1410" i="5"/>
  <c r="J1410" i="5"/>
  <c r="K1410" i="5"/>
  <c r="L1410" i="5"/>
  <c r="S1410" i="5"/>
  <c r="O1411" i="5"/>
  <c r="N1411" i="5"/>
  <c r="R1411" i="5"/>
  <c r="M1411" i="5"/>
  <c r="E1411" i="5"/>
  <c r="AH1411" i="5" s="1"/>
  <c r="F1411" i="5"/>
  <c r="G1411" i="5"/>
  <c r="I1411" i="5"/>
  <c r="J1411" i="5"/>
  <c r="K1411" i="5"/>
  <c r="L1411" i="5"/>
  <c r="S1411" i="5"/>
  <c r="O1412" i="5"/>
  <c r="N1412" i="5"/>
  <c r="R1412" i="5"/>
  <c r="M1412" i="5"/>
  <c r="E1412" i="5"/>
  <c r="AH1412" i="5" s="1"/>
  <c r="F1412" i="5"/>
  <c r="G1412" i="5"/>
  <c r="I1412" i="5"/>
  <c r="J1412" i="5"/>
  <c r="K1412" i="5"/>
  <c r="L1412" i="5"/>
  <c r="S1412" i="5"/>
  <c r="O1413" i="5"/>
  <c r="N1413" i="5"/>
  <c r="R1413" i="5"/>
  <c r="M1413" i="5"/>
  <c r="E1413" i="5"/>
  <c r="AH1413" i="5" s="1"/>
  <c r="F1413" i="5"/>
  <c r="G1413" i="5"/>
  <c r="I1413" i="5"/>
  <c r="J1413" i="5"/>
  <c r="K1413" i="5"/>
  <c r="L1413" i="5"/>
  <c r="S1413" i="5"/>
  <c r="O1414" i="5"/>
  <c r="N1414" i="5"/>
  <c r="R1414" i="5"/>
  <c r="M1414" i="5"/>
  <c r="E1414" i="5"/>
  <c r="AH1414" i="5" s="1"/>
  <c r="F1414" i="5"/>
  <c r="G1414" i="5"/>
  <c r="I1414" i="5"/>
  <c r="J1414" i="5"/>
  <c r="K1414" i="5"/>
  <c r="L1414" i="5"/>
  <c r="S1414" i="5"/>
  <c r="O1415" i="5"/>
  <c r="N1415" i="5"/>
  <c r="R1415" i="5"/>
  <c r="M1415" i="5"/>
  <c r="E1415" i="5"/>
  <c r="AH1415" i="5" s="1"/>
  <c r="F1415" i="5"/>
  <c r="G1415" i="5"/>
  <c r="I1415" i="5"/>
  <c r="J1415" i="5"/>
  <c r="K1415" i="5"/>
  <c r="L1415" i="5"/>
  <c r="S1415" i="5"/>
  <c r="O1416" i="5"/>
  <c r="N1416" i="5"/>
  <c r="R1416" i="5"/>
  <c r="M1416" i="5"/>
  <c r="E1416" i="5"/>
  <c r="AH1416" i="5" s="1"/>
  <c r="F1416" i="5"/>
  <c r="G1416" i="5"/>
  <c r="I1416" i="5"/>
  <c r="J1416" i="5"/>
  <c r="K1416" i="5"/>
  <c r="L1416" i="5"/>
  <c r="S1416" i="5"/>
  <c r="O1417" i="5"/>
  <c r="N1417" i="5"/>
  <c r="R1417" i="5"/>
  <c r="M1417" i="5"/>
  <c r="E1417" i="5"/>
  <c r="AH1417" i="5" s="1"/>
  <c r="F1417" i="5"/>
  <c r="G1417" i="5"/>
  <c r="I1417" i="5"/>
  <c r="J1417" i="5"/>
  <c r="K1417" i="5"/>
  <c r="L1417" i="5"/>
  <c r="S1417" i="5"/>
  <c r="O1418" i="5"/>
  <c r="N1418" i="5"/>
  <c r="R1418" i="5"/>
  <c r="M1418" i="5"/>
  <c r="E1418" i="5"/>
  <c r="AH1418" i="5" s="1"/>
  <c r="F1418" i="5"/>
  <c r="G1418" i="5"/>
  <c r="I1418" i="5"/>
  <c r="J1418" i="5"/>
  <c r="K1418" i="5"/>
  <c r="L1418" i="5"/>
  <c r="S1418" i="5"/>
  <c r="O1419" i="5"/>
  <c r="N1419" i="5"/>
  <c r="R1419" i="5"/>
  <c r="M1419" i="5"/>
  <c r="E1419" i="5"/>
  <c r="AH1419" i="5" s="1"/>
  <c r="F1419" i="5"/>
  <c r="G1419" i="5"/>
  <c r="I1419" i="5"/>
  <c r="J1419" i="5"/>
  <c r="K1419" i="5"/>
  <c r="L1419" i="5"/>
  <c r="S1419" i="5"/>
  <c r="O1420" i="5"/>
  <c r="N1420" i="5"/>
  <c r="R1420" i="5"/>
  <c r="M1420" i="5"/>
  <c r="E1420" i="5"/>
  <c r="AH1420" i="5" s="1"/>
  <c r="F1420" i="5"/>
  <c r="G1420" i="5"/>
  <c r="I1420" i="5"/>
  <c r="J1420" i="5"/>
  <c r="K1420" i="5"/>
  <c r="L1420" i="5"/>
  <c r="S1420" i="5"/>
  <c r="O1421" i="5"/>
  <c r="N1421" i="5"/>
  <c r="R1421" i="5"/>
  <c r="M1421" i="5"/>
  <c r="E1421" i="5"/>
  <c r="AH1421" i="5" s="1"/>
  <c r="F1421" i="5"/>
  <c r="G1421" i="5"/>
  <c r="I1421" i="5"/>
  <c r="J1421" i="5"/>
  <c r="K1421" i="5"/>
  <c r="L1421" i="5"/>
  <c r="S1421" i="5"/>
  <c r="O1422" i="5"/>
  <c r="N1422" i="5"/>
  <c r="R1422" i="5"/>
  <c r="M1422" i="5"/>
  <c r="E1422" i="5"/>
  <c r="AH1422" i="5" s="1"/>
  <c r="F1422" i="5"/>
  <c r="G1422" i="5"/>
  <c r="I1422" i="5"/>
  <c r="J1422" i="5"/>
  <c r="K1422" i="5"/>
  <c r="L1422" i="5"/>
  <c r="S1422" i="5"/>
  <c r="O1423" i="5"/>
  <c r="N1423" i="5"/>
  <c r="R1423" i="5"/>
  <c r="M1423" i="5"/>
  <c r="E1423" i="5"/>
  <c r="AH1423" i="5" s="1"/>
  <c r="F1423" i="5"/>
  <c r="G1423" i="5"/>
  <c r="I1423" i="5"/>
  <c r="J1423" i="5"/>
  <c r="K1423" i="5"/>
  <c r="L1423" i="5"/>
  <c r="S1423" i="5"/>
  <c r="O1424" i="5"/>
  <c r="N1424" i="5"/>
  <c r="R1424" i="5"/>
  <c r="M1424" i="5"/>
  <c r="E1424" i="5"/>
  <c r="AH1424" i="5" s="1"/>
  <c r="F1424" i="5"/>
  <c r="G1424" i="5"/>
  <c r="I1424" i="5"/>
  <c r="J1424" i="5"/>
  <c r="K1424" i="5"/>
  <c r="L1424" i="5"/>
  <c r="S1424" i="5"/>
  <c r="O1425" i="5"/>
  <c r="N1425" i="5"/>
  <c r="R1425" i="5"/>
  <c r="M1425" i="5"/>
  <c r="E1425" i="5"/>
  <c r="AH1425" i="5" s="1"/>
  <c r="F1425" i="5"/>
  <c r="G1425" i="5"/>
  <c r="I1425" i="5"/>
  <c r="J1425" i="5"/>
  <c r="K1425" i="5"/>
  <c r="L1425" i="5"/>
  <c r="S1425" i="5"/>
  <c r="O1426" i="5"/>
  <c r="N1426" i="5"/>
  <c r="R1426" i="5"/>
  <c r="M1426" i="5"/>
  <c r="E1426" i="5"/>
  <c r="AH1426" i="5" s="1"/>
  <c r="F1426" i="5"/>
  <c r="G1426" i="5"/>
  <c r="I1426" i="5"/>
  <c r="J1426" i="5"/>
  <c r="K1426" i="5"/>
  <c r="L1426" i="5"/>
  <c r="S1426" i="5"/>
  <c r="O1427" i="5"/>
  <c r="N1427" i="5"/>
  <c r="R1427" i="5"/>
  <c r="M1427" i="5"/>
  <c r="E1427" i="5"/>
  <c r="AH1427" i="5" s="1"/>
  <c r="F1427" i="5"/>
  <c r="G1427" i="5"/>
  <c r="I1427" i="5"/>
  <c r="J1427" i="5"/>
  <c r="K1427" i="5"/>
  <c r="L1427" i="5"/>
  <c r="S1427" i="5"/>
  <c r="O1428" i="5"/>
  <c r="N1428" i="5"/>
  <c r="R1428" i="5"/>
  <c r="M1428" i="5"/>
  <c r="E1428" i="5"/>
  <c r="AH1428" i="5" s="1"/>
  <c r="F1428" i="5"/>
  <c r="G1428" i="5"/>
  <c r="I1428" i="5"/>
  <c r="J1428" i="5"/>
  <c r="K1428" i="5"/>
  <c r="L1428" i="5"/>
  <c r="S1428" i="5"/>
  <c r="O1429" i="5"/>
  <c r="N1429" i="5"/>
  <c r="R1429" i="5"/>
  <c r="M1429" i="5"/>
  <c r="E1429" i="5"/>
  <c r="AH1429" i="5" s="1"/>
  <c r="F1429" i="5"/>
  <c r="G1429" i="5"/>
  <c r="I1429" i="5"/>
  <c r="J1429" i="5"/>
  <c r="K1429" i="5"/>
  <c r="L1429" i="5"/>
  <c r="S1429" i="5"/>
  <c r="O1430" i="5"/>
  <c r="N1430" i="5"/>
  <c r="R1430" i="5"/>
  <c r="M1430" i="5"/>
  <c r="E1430" i="5"/>
  <c r="AH1430" i="5" s="1"/>
  <c r="F1430" i="5"/>
  <c r="G1430" i="5"/>
  <c r="I1430" i="5"/>
  <c r="J1430" i="5"/>
  <c r="K1430" i="5"/>
  <c r="L1430" i="5"/>
  <c r="S1430" i="5"/>
  <c r="O1431" i="5"/>
  <c r="N1431" i="5"/>
  <c r="R1431" i="5"/>
  <c r="M1431" i="5"/>
  <c r="E1431" i="5"/>
  <c r="AH1431" i="5" s="1"/>
  <c r="F1431" i="5"/>
  <c r="G1431" i="5"/>
  <c r="I1431" i="5"/>
  <c r="J1431" i="5"/>
  <c r="K1431" i="5"/>
  <c r="L1431" i="5"/>
  <c r="S1431" i="5"/>
  <c r="O1432" i="5"/>
  <c r="N1432" i="5"/>
  <c r="R1432" i="5"/>
  <c r="M1432" i="5"/>
  <c r="E1432" i="5"/>
  <c r="AH1432" i="5" s="1"/>
  <c r="F1432" i="5"/>
  <c r="G1432" i="5"/>
  <c r="I1432" i="5"/>
  <c r="J1432" i="5"/>
  <c r="K1432" i="5"/>
  <c r="L1432" i="5"/>
  <c r="S1432" i="5"/>
  <c r="O1433" i="5"/>
  <c r="N1433" i="5"/>
  <c r="R1433" i="5"/>
  <c r="M1433" i="5"/>
  <c r="E1433" i="5"/>
  <c r="AH1433" i="5" s="1"/>
  <c r="F1433" i="5"/>
  <c r="G1433" i="5"/>
  <c r="I1433" i="5"/>
  <c r="J1433" i="5"/>
  <c r="K1433" i="5"/>
  <c r="L1433" i="5"/>
  <c r="S1433" i="5"/>
  <c r="O1434" i="5"/>
  <c r="N1434" i="5"/>
  <c r="R1434" i="5"/>
  <c r="M1434" i="5"/>
  <c r="E1434" i="5"/>
  <c r="AH1434" i="5" s="1"/>
  <c r="F1434" i="5"/>
  <c r="G1434" i="5"/>
  <c r="I1434" i="5"/>
  <c r="J1434" i="5"/>
  <c r="K1434" i="5"/>
  <c r="L1434" i="5"/>
  <c r="S1434" i="5"/>
  <c r="O1435" i="5"/>
  <c r="N1435" i="5"/>
  <c r="R1435" i="5"/>
  <c r="M1435" i="5"/>
  <c r="E1435" i="5"/>
  <c r="AH1435" i="5" s="1"/>
  <c r="F1435" i="5"/>
  <c r="G1435" i="5"/>
  <c r="I1435" i="5"/>
  <c r="J1435" i="5"/>
  <c r="K1435" i="5"/>
  <c r="L1435" i="5"/>
  <c r="S1435" i="5"/>
  <c r="O1436" i="5"/>
  <c r="N1436" i="5"/>
  <c r="R1436" i="5"/>
  <c r="M1436" i="5"/>
  <c r="E1436" i="5"/>
  <c r="AH1436" i="5" s="1"/>
  <c r="F1436" i="5"/>
  <c r="G1436" i="5"/>
  <c r="I1436" i="5"/>
  <c r="J1436" i="5"/>
  <c r="K1436" i="5"/>
  <c r="L1436" i="5"/>
  <c r="S1436" i="5"/>
  <c r="O1437" i="5"/>
  <c r="N1437" i="5"/>
  <c r="R1437" i="5"/>
  <c r="M1437" i="5"/>
  <c r="E1437" i="5"/>
  <c r="AH1437" i="5" s="1"/>
  <c r="F1437" i="5"/>
  <c r="G1437" i="5"/>
  <c r="I1437" i="5"/>
  <c r="J1437" i="5"/>
  <c r="K1437" i="5"/>
  <c r="L1437" i="5"/>
  <c r="S1437" i="5"/>
  <c r="O1438" i="5"/>
  <c r="N1438" i="5"/>
  <c r="R1438" i="5"/>
  <c r="M1438" i="5"/>
  <c r="E1438" i="5"/>
  <c r="AH1438" i="5" s="1"/>
  <c r="F1438" i="5"/>
  <c r="G1438" i="5"/>
  <c r="I1438" i="5"/>
  <c r="J1438" i="5"/>
  <c r="K1438" i="5"/>
  <c r="L1438" i="5"/>
  <c r="S1438" i="5"/>
  <c r="O1439" i="5"/>
  <c r="N1439" i="5"/>
  <c r="R1439" i="5"/>
  <c r="M1439" i="5"/>
  <c r="E1439" i="5"/>
  <c r="AH1439" i="5" s="1"/>
  <c r="F1439" i="5"/>
  <c r="G1439" i="5"/>
  <c r="I1439" i="5"/>
  <c r="J1439" i="5"/>
  <c r="K1439" i="5"/>
  <c r="L1439" i="5"/>
  <c r="S1439" i="5"/>
  <c r="O1440" i="5"/>
  <c r="N1440" i="5"/>
  <c r="R1440" i="5"/>
  <c r="M1440" i="5"/>
  <c r="E1440" i="5"/>
  <c r="AH1440" i="5" s="1"/>
  <c r="F1440" i="5"/>
  <c r="G1440" i="5"/>
  <c r="I1440" i="5"/>
  <c r="J1440" i="5"/>
  <c r="K1440" i="5"/>
  <c r="L1440" i="5"/>
  <c r="S1440" i="5"/>
  <c r="O1441" i="5"/>
  <c r="N1441" i="5"/>
  <c r="R1441" i="5"/>
  <c r="M1441" i="5"/>
  <c r="E1441" i="5"/>
  <c r="AH1441" i="5" s="1"/>
  <c r="F1441" i="5"/>
  <c r="G1441" i="5"/>
  <c r="I1441" i="5"/>
  <c r="J1441" i="5"/>
  <c r="K1441" i="5"/>
  <c r="L1441" i="5"/>
  <c r="S1441" i="5"/>
  <c r="O1442" i="5"/>
  <c r="N1442" i="5"/>
  <c r="R1442" i="5"/>
  <c r="M1442" i="5"/>
  <c r="E1442" i="5"/>
  <c r="AH1442" i="5" s="1"/>
  <c r="F1442" i="5"/>
  <c r="G1442" i="5"/>
  <c r="I1442" i="5"/>
  <c r="J1442" i="5"/>
  <c r="K1442" i="5"/>
  <c r="L1442" i="5"/>
  <c r="S1442" i="5"/>
  <c r="O1443" i="5"/>
  <c r="N1443" i="5"/>
  <c r="R1443" i="5"/>
  <c r="M1443" i="5"/>
  <c r="E1443" i="5"/>
  <c r="AH1443" i="5" s="1"/>
  <c r="F1443" i="5"/>
  <c r="G1443" i="5"/>
  <c r="I1443" i="5"/>
  <c r="J1443" i="5"/>
  <c r="K1443" i="5"/>
  <c r="L1443" i="5"/>
  <c r="S1443" i="5"/>
  <c r="O1444" i="5"/>
  <c r="N1444" i="5"/>
  <c r="R1444" i="5"/>
  <c r="M1444" i="5"/>
  <c r="E1444" i="5"/>
  <c r="AH1444" i="5" s="1"/>
  <c r="F1444" i="5"/>
  <c r="G1444" i="5"/>
  <c r="I1444" i="5"/>
  <c r="J1444" i="5"/>
  <c r="K1444" i="5"/>
  <c r="L1444" i="5"/>
  <c r="S1444" i="5"/>
  <c r="O1445" i="5"/>
  <c r="N1445" i="5"/>
  <c r="R1445" i="5"/>
  <c r="M1445" i="5"/>
  <c r="E1445" i="5"/>
  <c r="AH1445" i="5" s="1"/>
  <c r="F1445" i="5"/>
  <c r="G1445" i="5"/>
  <c r="I1445" i="5"/>
  <c r="J1445" i="5"/>
  <c r="K1445" i="5"/>
  <c r="L1445" i="5"/>
  <c r="S1445" i="5"/>
  <c r="O1446" i="5"/>
  <c r="N1446" i="5"/>
  <c r="R1446" i="5"/>
  <c r="M1446" i="5"/>
  <c r="E1446" i="5"/>
  <c r="AH1446" i="5" s="1"/>
  <c r="F1446" i="5"/>
  <c r="G1446" i="5"/>
  <c r="I1446" i="5"/>
  <c r="J1446" i="5"/>
  <c r="K1446" i="5"/>
  <c r="L1446" i="5"/>
  <c r="S1446" i="5"/>
  <c r="O1447" i="5"/>
  <c r="N1447" i="5"/>
  <c r="R1447" i="5"/>
  <c r="M1447" i="5"/>
  <c r="E1447" i="5"/>
  <c r="AH1447" i="5" s="1"/>
  <c r="F1447" i="5"/>
  <c r="G1447" i="5"/>
  <c r="I1447" i="5"/>
  <c r="J1447" i="5"/>
  <c r="K1447" i="5"/>
  <c r="L1447" i="5"/>
  <c r="S1447" i="5"/>
  <c r="O1448" i="5"/>
  <c r="N1448" i="5"/>
  <c r="R1448" i="5"/>
  <c r="M1448" i="5"/>
  <c r="E1448" i="5"/>
  <c r="AH1448" i="5" s="1"/>
  <c r="F1448" i="5"/>
  <c r="G1448" i="5"/>
  <c r="I1448" i="5"/>
  <c r="J1448" i="5"/>
  <c r="K1448" i="5"/>
  <c r="L1448" i="5"/>
  <c r="S1448" i="5"/>
  <c r="O1449" i="5"/>
  <c r="N1449" i="5"/>
  <c r="R1449" i="5"/>
  <c r="M1449" i="5"/>
  <c r="E1449" i="5"/>
  <c r="AH1449" i="5" s="1"/>
  <c r="F1449" i="5"/>
  <c r="G1449" i="5"/>
  <c r="I1449" i="5"/>
  <c r="J1449" i="5"/>
  <c r="K1449" i="5"/>
  <c r="L1449" i="5"/>
  <c r="S1449" i="5"/>
  <c r="O1450" i="5"/>
  <c r="N1450" i="5"/>
  <c r="R1450" i="5"/>
  <c r="M1450" i="5"/>
  <c r="E1450" i="5"/>
  <c r="AH1450" i="5" s="1"/>
  <c r="F1450" i="5"/>
  <c r="G1450" i="5"/>
  <c r="I1450" i="5"/>
  <c r="J1450" i="5"/>
  <c r="K1450" i="5"/>
  <c r="L1450" i="5"/>
  <c r="S1450" i="5"/>
  <c r="O1451" i="5"/>
  <c r="N1451" i="5"/>
  <c r="R1451" i="5"/>
  <c r="M1451" i="5"/>
  <c r="E1451" i="5"/>
  <c r="AH1451" i="5" s="1"/>
  <c r="F1451" i="5"/>
  <c r="G1451" i="5"/>
  <c r="I1451" i="5"/>
  <c r="J1451" i="5"/>
  <c r="K1451" i="5"/>
  <c r="L1451" i="5"/>
  <c r="S1451" i="5"/>
  <c r="O1452" i="5"/>
  <c r="N1452" i="5"/>
  <c r="R1452" i="5"/>
  <c r="M1452" i="5"/>
  <c r="E1452" i="5"/>
  <c r="AH1452" i="5" s="1"/>
  <c r="F1452" i="5"/>
  <c r="G1452" i="5"/>
  <c r="I1452" i="5"/>
  <c r="J1452" i="5"/>
  <c r="K1452" i="5"/>
  <c r="L1452" i="5"/>
  <c r="S1452" i="5"/>
  <c r="O1453" i="5"/>
  <c r="N1453" i="5"/>
  <c r="R1453" i="5"/>
  <c r="M1453" i="5"/>
  <c r="E1453" i="5"/>
  <c r="AH1453" i="5" s="1"/>
  <c r="F1453" i="5"/>
  <c r="G1453" i="5"/>
  <c r="I1453" i="5"/>
  <c r="J1453" i="5"/>
  <c r="K1453" i="5"/>
  <c r="L1453" i="5"/>
  <c r="S1453" i="5"/>
  <c r="O1454" i="5"/>
  <c r="N1454" i="5"/>
  <c r="R1454" i="5"/>
  <c r="M1454" i="5"/>
  <c r="E1454" i="5"/>
  <c r="AH1454" i="5" s="1"/>
  <c r="F1454" i="5"/>
  <c r="G1454" i="5"/>
  <c r="I1454" i="5"/>
  <c r="J1454" i="5"/>
  <c r="K1454" i="5"/>
  <c r="L1454" i="5"/>
  <c r="S1454" i="5"/>
  <c r="O1455" i="5"/>
  <c r="N1455" i="5"/>
  <c r="R1455" i="5"/>
  <c r="M1455" i="5"/>
  <c r="E1455" i="5"/>
  <c r="AH1455" i="5" s="1"/>
  <c r="F1455" i="5"/>
  <c r="G1455" i="5"/>
  <c r="I1455" i="5"/>
  <c r="J1455" i="5"/>
  <c r="K1455" i="5"/>
  <c r="L1455" i="5"/>
  <c r="S1455" i="5"/>
  <c r="O1456" i="5"/>
  <c r="N1456" i="5"/>
  <c r="R1456" i="5"/>
  <c r="M1456" i="5"/>
  <c r="E1456" i="5"/>
  <c r="AH1456" i="5" s="1"/>
  <c r="F1456" i="5"/>
  <c r="G1456" i="5"/>
  <c r="I1456" i="5"/>
  <c r="J1456" i="5"/>
  <c r="K1456" i="5"/>
  <c r="L1456" i="5"/>
  <c r="S1456" i="5"/>
  <c r="O1457" i="5"/>
  <c r="N1457" i="5"/>
  <c r="R1457" i="5"/>
  <c r="M1457" i="5"/>
  <c r="E1457" i="5"/>
  <c r="AH1457" i="5" s="1"/>
  <c r="F1457" i="5"/>
  <c r="G1457" i="5"/>
  <c r="I1457" i="5"/>
  <c r="J1457" i="5"/>
  <c r="K1457" i="5"/>
  <c r="L1457" i="5"/>
  <c r="S1457" i="5"/>
  <c r="O1458" i="5"/>
  <c r="N1458" i="5"/>
  <c r="R1458" i="5"/>
  <c r="M1458" i="5"/>
  <c r="E1458" i="5"/>
  <c r="AH1458" i="5" s="1"/>
  <c r="F1458" i="5"/>
  <c r="G1458" i="5"/>
  <c r="I1458" i="5"/>
  <c r="J1458" i="5"/>
  <c r="K1458" i="5"/>
  <c r="L1458" i="5"/>
  <c r="S1458" i="5"/>
  <c r="O1459" i="5"/>
  <c r="N1459" i="5"/>
  <c r="R1459" i="5"/>
  <c r="M1459" i="5"/>
  <c r="E1459" i="5"/>
  <c r="AH1459" i="5" s="1"/>
  <c r="F1459" i="5"/>
  <c r="G1459" i="5"/>
  <c r="I1459" i="5"/>
  <c r="J1459" i="5"/>
  <c r="K1459" i="5"/>
  <c r="L1459" i="5"/>
  <c r="S1459" i="5"/>
  <c r="O1460" i="5"/>
  <c r="N1460" i="5"/>
  <c r="R1460" i="5"/>
  <c r="M1460" i="5"/>
  <c r="E1460" i="5"/>
  <c r="AH1460" i="5" s="1"/>
  <c r="F1460" i="5"/>
  <c r="G1460" i="5"/>
  <c r="I1460" i="5"/>
  <c r="J1460" i="5"/>
  <c r="K1460" i="5"/>
  <c r="L1460" i="5"/>
  <c r="S1460" i="5"/>
  <c r="O1461" i="5"/>
  <c r="N1461" i="5"/>
  <c r="R1461" i="5"/>
  <c r="M1461" i="5"/>
  <c r="E1461" i="5"/>
  <c r="AH1461" i="5" s="1"/>
  <c r="F1461" i="5"/>
  <c r="G1461" i="5"/>
  <c r="I1461" i="5"/>
  <c r="J1461" i="5"/>
  <c r="K1461" i="5"/>
  <c r="L1461" i="5"/>
  <c r="S1461" i="5"/>
  <c r="O1462" i="5"/>
  <c r="N1462" i="5"/>
  <c r="R1462" i="5"/>
  <c r="M1462" i="5"/>
  <c r="E1462" i="5"/>
  <c r="AH1462" i="5" s="1"/>
  <c r="F1462" i="5"/>
  <c r="G1462" i="5"/>
  <c r="I1462" i="5"/>
  <c r="J1462" i="5"/>
  <c r="K1462" i="5"/>
  <c r="L1462" i="5"/>
  <c r="S1462" i="5"/>
  <c r="O1463" i="5"/>
  <c r="N1463" i="5"/>
  <c r="R1463" i="5"/>
  <c r="M1463" i="5"/>
  <c r="E1463" i="5"/>
  <c r="AH1463" i="5" s="1"/>
  <c r="F1463" i="5"/>
  <c r="G1463" i="5"/>
  <c r="I1463" i="5"/>
  <c r="J1463" i="5"/>
  <c r="K1463" i="5"/>
  <c r="L1463" i="5"/>
  <c r="S1463" i="5"/>
  <c r="O1464" i="5"/>
  <c r="N1464" i="5"/>
  <c r="R1464" i="5"/>
  <c r="M1464" i="5"/>
  <c r="E1464" i="5"/>
  <c r="AH1464" i="5" s="1"/>
  <c r="F1464" i="5"/>
  <c r="G1464" i="5"/>
  <c r="I1464" i="5"/>
  <c r="J1464" i="5"/>
  <c r="K1464" i="5"/>
  <c r="L1464" i="5"/>
  <c r="S1464" i="5"/>
  <c r="O1465" i="5"/>
  <c r="N1465" i="5"/>
  <c r="R1465" i="5"/>
  <c r="M1465" i="5"/>
  <c r="E1465" i="5"/>
  <c r="AH1465" i="5" s="1"/>
  <c r="F1465" i="5"/>
  <c r="G1465" i="5"/>
  <c r="I1465" i="5"/>
  <c r="J1465" i="5"/>
  <c r="K1465" i="5"/>
  <c r="L1465" i="5"/>
  <c r="S1465" i="5"/>
  <c r="O1466" i="5"/>
  <c r="N1466" i="5"/>
  <c r="R1466" i="5"/>
  <c r="M1466" i="5"/>
  <c r="E1466" i="5"/>
  <c r="AH1466" i="5" s="1"/>
  <c r="F1466" i="5"/>
  <c r="G1466" i="5"/>
  <c r="I1466" i="5"/>
  <c r="J1466" i="5"/>
  <c r="K1466" i="5"/>
  <c r="L1466" i="5"/>
  <c r="S1466" i="5"/>
  <c r="O1467" i="5"/>
  <c r="N1467" i="5"/>
  <c r="R1467" i="5"/>
  <c r="M1467" i="5"/>
  <c r="E1467" i="5"/>
  <c r="AH1467" i="5" s="1"/>
  <c r="F1467" i="5"/>
  <c r="G1467" i="5"/>
  <c r="I1467" i="5"/>
  <c r="J1467" i="5"/>
  <c r="K1467" i="5"/>
  <c r="L1467" i="5"/>
  <c r="S1467" i="5"/>
  <c r="O1468" i="5"/>
  <c r="N1468" i="5"/>
  <c r="R1468" i="5"/>
  <c r="M1468" i="5"/>
  <c r="E1468" i="5"/>
  <c r="AH1468" i="5" s="1"/>
  <c r="F1468" i="5"/>
  <c r="G1468" i="5"/>
  <c r="I1468" i="5"/>
  <c r="J1468" i="5"/>
  <c r="K1468" i="5"/>
  <c r="L1468" i="5"/>
  <c r="S1468" i="5"/>
  <c r="O1469" i="5"/>
  <c r="N1469" i="5"/>
  <c r="R1469" i="5"/>
  <c r="M1469" i="5"/>
  <c r="E1469" i="5"/>
  <c r="AH1469" i="5" s="1"/>
  <c r="F1469" i="5"/>
  <c r="G1469" i="5"/>
  <c r="I1469" i="5"/>
  <c r="J1469" i="5"/>
  <c r="K1469" i="5"/>
  <c r="L1469" i="5"/>
  <c r="S1469" i="5"/>
  <c r="O1470" i="5"/>
  <c r="N1470" i="5"/>
  <c r="R1470" i="5"/>
  <c r="M1470" i="5"/>
  <c r="E1470" i="5"/>
  <c r="AH1470" i="5" s="1"/>
  <c r="F1470" i="5"/>
  <c r="G1470" i="5"/>
  <c r="I1470" i="5"/>
  <c r="J1470" i="5"/>
  <c r="K1470" i="5"/>
  <c r="L1470" i="5"/>
  <c r="S1470" i="5"/>
  <c r="O1471" i="5"/>
  <c r="N1471" i="5"/>
  <c r="R1471" i="5"/>
  <c r="M1471" i="5"/>
  <c r="E1471" i="5"/>
  <c r="AH1471" i="5" s="1"/>
  <c r="F1471" i="5"/>
  <c r="G1471" i="5"/>
  <c r="I1471" i="5"/>
  <c r="J1471" i="5"/>
  <c r="K1471" i="5"/>
  <c r="L1471" i="5"/>
  <c r="S1471" i="5"/>
  <c r="O1472" i="5"/>
  <c r="N1472" i="5"/>
  <c r="R1472" i="5"/>
  <c r="M1472" i="5"/>
  <c r="E1472" i="5"/>
  <c r="AH1472" i="5" s="1"/>
  <c r="F1472" i="5"/>
  <c r="G1472" i="5"/>
  <c r="I1472" i="5"/>
  <c r="J1472" i="5"/>
  <c r="K1472" i="5"/>
  <c r="L1472" i="5"/>
  <c r="S1472" i="5"/>
  <c r="O1473" i="5"/>
  <c r="N1473" i="5"/>
  <c r="R1473" i="5"/>
  <c r="M1473" i="5"/>
  <c r="E1473" i="5"/>
  <c r="AH1473" i="5" s="1"/>
  <c r="F1473" i="5"/>
  <c r="G1473" i="5"/>
  <c r="I1473" i="5"/>
  <c r="J1473" i="5"/>
  <c r="K1473" i="5"/>
  <c r="L1473" i="5"/>
  <c r="S1473" i="5"/>
  <c r="O1474" i="5"/>
  <c r="N1474" i="5"/>
  <c r="R1474" i="5"/>
  <c r="M1474" i="5"/>
  <c r="E1474" i="5"/>
  <c r="AH1474" i="5" s="1"/>
  <c r="F1474" i="5"/>
  <c r="G1474" i="5"/>
  <c r="I1474" i="5"/>
  <c r="J1474" i="5"/>
  <c r="K1474" i="5"/>
  <c r="L1474" i="5"/>
  <c r="S1474" i="5"/>
  <c r="O1475" i="5"/>
  <c r="N1475" i="5"/>
  <c r="R1475" i="5"/>
  <c r="M1475" i="5"/>
  <c r="E1475" i="5"/>
  <c r="AH1475" i="5" s="1"/>
  <c r="F1475" i="5"/>
  <c r="G1475" i="5"/>
  <c r="I1475" i="5"/>
  <c r="J1475" i="5"/>
  <c r="K1475" i="5"/>
  <c r="L1475" i="5"/>
  <c r="S1475" i="5"/>
  <c r="O1476" i="5"/>
  <c r="N1476" i="5"/>
  <c r="R1476" i="5"/>
  <c r="M1476" i="5"/>
  <c r="E1476" i="5"/>
  <c r="AH1476" i="5" s="1"/>
  <c r="F1476" i="5"/>
  <c r="G1476" i="5"/>
  <c r="I1476" i="5"/>
  <c r="J1476" i="5"/>
  <c r="K1476" i="5"/>
  <c r="L1476" i="5"/>
  <c r="S1476" i="5"/>
  <c r="O1477" i="5"/>
  <c r="N1477" i="5"/>
  <c r="R1477" i="5"/>
  <c r="M1477" i="5"/>
  <c r="E1477" i="5"/>
  <c r="AH1477" i="5" s="1"/>
  <c r="F1477" i="5"/>
  <c r="G1477" i="5"/>
  <c r="I1477" i="5"/>
  <c r="J1477" i="5"/>
  <c r="K1477" i="5"/>
  <c r="L1477" i="5"/>
  <c r="S1477" i="5"/>
  <c r="O1478" i="5"/>
  <c r="N1478" i="5"/>
  <c r="R1478" i="5"/>
  <c r="M1478" i="5"/>
  <c r="E1478" i="5"/>
  <c r="AH1478" i="5" s="1"/>
  <c r="F1478" i="5"/>
  <c r="G1478" i="5"/>
  <c r="I1478" i="5"/>
  <c r="J1478" i="5"/>
  <c r="K1478" i="5"/>
  <c r="L1478" i="5"/>
  <c r="S1478" i="5"/>
  <c r="O1479" i="5"/>
  <c r="N1479" i="5"/>
  <c r="R1479" i="5"/>
  <c r="M1479" i="5"/>
  <c r="E1479" i="5"/>
  <c r="AH1479" i="5" s="1"/>
  <c r="F1479" i="5"/>
  <c r="G1479" i="5"/>
  <c r="I1479" i="5"/>
  <c r="J1479" i="5"/>
  <c r="K1479" i="5"/>
  <c r="L1479" i="5"/>
  <c r="S1479" i="5"/>
  <c r="O1480" i="5"/>
  <c r="N1480" i="5"/>
  <c r="R1480" i="5"/>
  <c r="M1480" i="5"/>
  <c r="E1480" i="5"/>
  <c r="AH1480" i="5" s="1"/>
  <c r="F1480" i="5"/>
  <c r="G1480" i="5"/>
  <c r="I1480" i="5"/>
  <c r="J1480" i="5"/>
  <c r="K1480" i="5"/>
  <c r="L1480" i="5"/>
  <c r="S1480" i="5"/>
  <c r="O1481" i="5"/>
  <c r="N1481" i="5"/>
  <c r="R1481" i="5"/>
  <c r="M1481" i="5"/>
  <c r="E1481" i="5"/>
  <c r="AH1481" i="5" s="1"/>
  <c r="F1481" i="5"/>
  <c r="G1481" i="5"/>
  <c r="I1481" i="5"/>
  <c r="J1481" i="5"/>
  <c r="K1481" i="5"/>
  <c r="L1481" i="5"/>
  <c r="S1481" i="5"/>
  <c r="O1482" i="5"/>
  <c r="N1482" i="5"/>
  <c r="R1482" i="5"/>
  <c r="M1482" i="5"/>
  <c r="E1482" i="5"/>
  <c r="AH1482" i="5" s="1"/>
  <c r="F1482" i="5"/>
  <c r="G1482" i="5"/>
  <c r="I1482" i="5"/>
  <c r="J1482" i="5"/>
  <c r="K1482" i="5"/>
  <c r="L1482" i="5"/>
  <c r="S1482" i="5"/>
  <c r="O1483" i="5"/>
  <c r="N1483" i="5"/>
  <c r="R1483" i="5"/>
  <c r="M1483" i="5"/>
  <c r="E1483" i="5"/>
  <c r="AH1483" i="5" s="1"/>
  <c r="F1483" i="5"/>
  <c r="G1483" i="5"/>
  <c r="I1483" i="5"/>
  <c r="J1483" i="5"/>
  <c r="K1483" i="5"/>
  <c r="L1483" i="5"/>
  <c r="S1483" i="5"/>
  <c r="O1484" i="5"/>
  <c r="N1484" i="5"/>
  <c r="R1484" i="5"/>
  <c r="M1484" i="5"/>
  <c r="E1484" i="5"/>
  <c r="AH1484" i="5" s="1"/>
  <c r="F1484" i="5"/>
  <c r="G1484" i="5"/>
  <c r="I1484" i="5"/>
  <c r="J1484" i="5"/>
  <c r="K1484" i="5"/>
  <c r="L1484" i="5"/>
  <c r="S1484" i="5"/>
  <c r="O1485" i="5"/>
  <c r="N1485" i="5"/>
  <c r="R1485" i="5"/>
  <c r="M1485" i="5"/>
  <c r="E1485" i="5"/>
  <c r="AH1485" i="5" s="1"/>
  <c r="F1485" i="5"/>
  <c r="G1485" i="5"/>
  <c r="I1485" i="5"/>
  <c r="J1485" i="5"/>
  <c r="K1485" i="5"/>
  <c r="L1485" i="5"/>
  <c r="S1485" i="5"/>
  <c r="O1486" i="5"/>
  <c r="N1486" i="5"/>
  <c r="R1486" i="5"/>
  <c r="M1486" i="5"/>
  <c r="E1486" i="5"/>
  <c r="AH1486" i="5" s="1"/>
  <c r="F1486" i="5"/>
  <c r="G1486" i="5"/>
  <c r="I1486" i="5"/>
  <c r="J1486" i="5"/>
  <c r="K1486" i="5"/>
  <c r="L1486" i="5"/>
  <c r="S1486" i="5"/>
  <c r="O1487" i="5"/>
  <c r="N1487" i="5"/>
  <c r="R1487" i="5"/>
  <c r="M1487" i="5"/>
  <c r="E1487" i="5"/>
  <c r="AH1487" i="5" s="1"/>
  <c r="F1487" i="5"/>
  <c r="G1487" i="5"/>
  <c r="I1487" i="5"/>
  <c r="J1487" i="5"/>
  <c r="K1487" i="5"/>
  <c r="L1487" i="5"/>
  <c r="S1487" i="5"/>
  <c r="O1488" i="5"/>
  <c r="N1488" i="5"/>
  <c r="R1488" i="5"/>
  <c r="M1488" i="5"/>
  <c r="E1488" i="5"/>
  <c r="AH1488" i="5" s="1"/>
  <c r="F1488" i="5"/>
  <c r="G1488" i="5"/>
  <c r="I1488" i="5"/>
  <c r="J1488" i="5"/>
  <c r="K1488" i="5"/>
  <c r="L1488" i="5"/>
  <c r="S1488" i="5"/>
  <c r="O1489" i="5"/>
  <c r="N1489" i="5"/>
  <c r="R1489" i="5"/>
  <c r="M1489" i="5"/>
  <c r="E1489" i="5"/>
  <c r="AH1489" i="5" s="1"/>
  <c r="F1489" i="5"/>
  <c r="G1489" i="5"/>
  <c r="I1489" i="5"/>
  <c r="J1489" i="5"/>
  <c r="K1489" i="5"/>
  <c r="L1489" i="5"/>
  <c r="S1489" i="5"/>
  <c r="O1490" i="5"/>
  <c r="N1490" i="5"/>
  <c r="R1490" i="5"/>
  <c r="M1490" i="5"/>
  <c r="E1490" i="5"/>
  <c r="AH1490" i="5" s="1"/>
  <c r="F1490" i="5"/>
  <c r="G1490" i="5"/>
  <c r="I1490" i="5"/>
  <c r="J1490" i="5"/>
  <c r="K1490" i="5"/>
  <c r="L1490" i="5"/>
  <c r="S1490" i="5"/>
  <c r="O1491" i="5"/>
  <c r="N1491" i="5"/>
  <c r="R1491" i="5"/>
  <c r="M1491" i="5"/>
  <c r="E1491" i="5"/>
  <c r="AH1491" i="5" s="1"/>
  <c r="F1491" i="5"/>
  <c r="G1491" i="5"/>
  <c r="I1491" i="5"/>
  <c r="J1491" i="5"/>
  <c r="K1491" i="5"/>
  <c r="L1491" i="5"/>
  <c r="S1491" i="5"/>
  <c r="O1492" i="5"/>
  <c r="N1492" i="5"/>
  <c r="R1492" i="5"/>
  <c r="M1492" i="5"/>
  <c r="E1492" i="5"/>
  <c r="AH1492" i="5" s="1"/>
  <c r="F1492" i="5"/>
  <c r="G1492" i="5"/>
  <c r="I1492" i="5"/>
  <c r="J1492" i="5"/>
  <c r="K1492" i="5"/>
  <c r="L1492" i="5"/>
  <c r="S1492" i="5"/>
  <c r="O1493" i="5"/>
  <c r="N1493" i="5"/>
  <c r="R1493" i="5"/>
  <c r="M1493" i="5"/>
  <c r="E1493" i="5"/>
  <c r="AH1493" i="5" s="1"/>
  <c r="F1493" i="5"/>
  <c r="G1493" i="5"/>
  <c r="I1493" i="5"/>
  <c r="J1493" i="5"/>
  <c r="K1493" i="5"/>
  <c r="L1493" i="5"/>
  <c r="S1493" i="5"/>
  <c r="O1494" i="5"/>
  <c r="N1494" i="5"/>
  <c r="R1494" i="5"/>
  <c r="M1494" i="5"/>
  <c r="E1494" i="5"/>
  <c r="AH1494" i="5" s="1"/>
  <c r="F1494" i="5"/>
  <c r="G1494" i="5"/>
  <c r="I1494" i="5"/>
  <c r="J1494" i="5"/>
  <c r="K1494" i="5"/>
  <c r="L1494" i="5"/>
  <c r="S1494" i="5"/>
  <c r="O1495" i="5"/>
  <c r="N1495" i="5"/>
  <c r="R1495" i="5"/>
  <c r="M1495" i="5"/>
  <c r="E1495" i="5"/>
  <c r="AH1495" i="5" s="1"/>
  <c r="F1495" i="5"/>
  <c r="G1495" i="5"/>
  <c r="I1495" i="5"/>
  <c r="J1495" i="5"/>
  <c r="K1495" i="5"/>
  <c r="L1495" i="5"/>
  <c r="S1495" i="5"/>
  <c r="O1496" i="5"/>
  <c r="N1496" i="5"/>
  <c r="R1496" i="5"/>
  <c r="M1496" i="5"/>
  <c r="E1496" i="5"/>
  <c r="AH1496" i="5" s="1"/>
  <c r="F1496" i="5"/>
  <c r="G1496" i="5"/>
  <c r="I1496" i="5"/>
  <c r="J1496" i="5"/>
  <c r="K1496" i="5"/>
  <c r="L1496" i="5"/>
  <c r="S1496" i="5"/>
  <c r="O1497" i="5"/>
  <c r="N1497" i="5"/>
  <c r="R1497" i="5"/>
  <c r="M1497" i="5"/>
  <c r="E1497" i="5"/>
  <c r="AH1497" i="5" s="1"/>
  <c r="F1497" i="5"/>
  <c r="G1497" i="5"/>
  <c r="I1497" i="5"/>
  <c r="J1497" i="5"/>
  <c r="K1497" i="5"/>
  <c r="L1497" i="5"/>
  <c r="S1497" i="5"/>
  <c r="O1498" i="5"/>
  <c r="N1498" i="5"/>
  <c r="R1498" i="5"/>
  <c r="M1498" i="5"/>
  <c r="E1498" i="5"/>
  <c r="AH1498" i="5" s="1"/>
  <c r="F1498" i="5"/>
  <c r="G1498" i="5"/>
  <c r="I1498" i="5"/>
  <c r="J1498" i="5"/>
  <c r="K1498" i="5"/>
  <c r="L1498" i="5"/>
  <c r="S1498" i="5"/>
  <c r="O1499" i="5"/>
  <c r="N1499" i="5"/>
  <c r="R1499" i="5"/>
  <c r="M1499" i="5"/>
  <c r="E1499" i="5"/>
  <c r="AH1499" i="5" s="1"/>
  <c r="F1499" i="5"/>
  <c r="G1499" i="5"/>
  <c r="I1499" i="5"/>
  <c r="J1499" i="5"/>
  <c r="K1499" i="5"/>
  <c r="L1499" i="5"/>
  <c r="S1499" i="5"/>
  <c r="O1500" i="5"/>
  <c r="N1500" i="5"/>
  <c r="R1500" i="5"/>
  <c r="M1500" i="5"/>
  <c r="E1500" i="5"/>
  <c r="AH1500" i="5" s="1"/>
  <c r="F1500" i="5"/>
  <c r="G1500" i="5"/>
  <c r="I1500" i="5"/>
  <c r="J1500" i="5"/>
  <c r="K1500" i="5"/>
  <c r="L1500" i="5"/>
  <c r="S1500" i="5"/>
  <c r="O1501" i="5"/>
  <c r="N1501" i="5"/>
  <c r="R1501" i="5"/>
  <c r="M1501" i="5"/>
  <c r="E1501" i="5"/>
  <c r="AH1501" i="5" s="1"/>
  <c r="F1501" i="5"/>
  <c r="G1501" i="5"/>
  <c r="I1501" i="5"/>
  <c r="J1501" i="5"/>
  <c r="K1501" i="5"/>
  <c r="L1501" i="5"/>
  <c r="S1501" i="5"/>
  <c r="O1502" i="5"/>
  <c r="N1502" i="5"/>
  <c r="R1502" i="5"/>
  <c r="M1502" i="5"/>
  <c r="E1502" i="5"/>
  <c r="AH1502" i="5" s="1"/>
  <c r="F1502" i="5"/>
  <c r="G1502" i="5"/>
  <c r="I1502" i="5"/>
  <c r="J1502" i="5"/>
  <c r="K1502" i="5"/>
  <c r="L1502" i="5"/>
  <c r="S1502" i="5"/>
  <c r="O1503" i="5"/>
  <c r="N1503" i="5"/>
  <c r="R1503" i="5"/>
  <c r="M1503" i="5"/>
  <c r="E1503" i="5"/>
  <c r="AH1503" i="5" s="1"/>
  <c r="F1503" i="5"/>
  <c r="G1503" i="5"/>
  <c r="I1503" i="5"/>
  <c r="J1503" i="5"/>
  <c r="K1503" i="5"/>
  <c r="L1503" i="5"/>
  <c r="S1503" i="5"/>
  <c r="O1504" i="5"/>
  <c r="N1504" i="5"/>
  <c r="R1504" i="5"/>
  <c r="M1504" i="5"/>
  <c r="E1504" i="5"/>
  <c r="AH1504" i="5" s="1"/>
  <c r="F1504" i="5"/>
  <c r="G1504" i="5"/>
  <c r="I1504" i="5"/>
  <c r="J1504" i="5"/>
  <c r="K1504" i="5"/>
  <c r="L1504" i="5"/>
  <c r="S1504" i="5"/>
  <c r="O1505" i="5"/>
  <c r="N1505" i="5"/>
  <c r="R1505" i="5"/>
  <c r="M1505" i="5"/>
  <c r="E1505" i="5"/>
  <c r="AH1505" i="5" s="1"/>
  <c r="F1505" i="5"/>
  <c r="G1505" i="5"/>
  <c r="I1505" i="5"/>
  <c r="J1505" i="5"/>
  <c r="K1505" i="5"/>
  <c r="L1505" i="5"/>
  <c r="S1505" i="5"/>
  <c r="O1506" i="5"/>
  <c r="N1506" i="5"/>
  <c r="R1506" i="5"/>
  <c r="M1506" i="5"/>
  <c r="E1506" i="5"/>
  <c r="AH1506" i="5" s="1"/>
  <c r="F1506" i="5"/>
  <c r="G1506" i="5"/>
  <c r="I1506" i="5"/>
  <c r="J1506" i="5"/>
  <c r="K1506" i="5"/>
  <c r="L1506" i="5"/>
  <c r="S1506" i="5"/>
  <c r="O1507" i="5"/>
  <c r="N1507" i="5"/>
  <c r="R1507" i="5"/>
  <c r="M1507" i="5"/>
  <c r="E1507" i="5"/>
  <c r="AH1507" i="5" s="1"/>
  <c r="F1507" i="5"/>
  <c r="G1507" i="5"/>
  <c r="I1507" i="5"/>
  <c r="J1507" i="5"/>
  <c r="K1507" i="5"/>
  <c r="L1507" i="5"/>
  <c r="S1507" i="5"/>
  <c r="O1508" i="5"/>
  <c r="N1508" i="5"/>
  <c r="R1508" i="5"/>
  <c r="M1508" i="5"/>
  <c r="E1508" i="5"/>
  <c r="AH1508" i="5" s="1"/>
  <c r="F1508" i="5"/>
  <c r="G1508" i="5"/>
  <c r="I1508" i="5"/>
  <c r="J1508" i="5"/>
  <c r="K1508" i="5"/>
  <c r="L1508" i="5"/>
  <c r="S1508" i="5"/>
  <c r="O1509" i="5"/>
  <c r="N1509" i="5"/>
  <c r="R1509" i="5"/>
  <c r="M1509" i="5"/>
  <c r="E1509" i="5"/>
  <c r="AH1509" i="5" s="1"/>
  <c r="F1509" i="5"/>
  <c r="G1509" i="5"/>
  <c r="I1509" i="5"/>
  <c r="J1509" i="5"/>
  <c r="K1509" i="5"/>
  <c r="L1509" i="5"/>
  <c r="S1509" i="5"/>
  <c r="O1510" i="5"/>
  <c r="N1510" i="5"/>
  <c r="R1510" i="5"/>
  <c r="M1510" i="5"/>
  <c r="E1510" i="5"/>
  <c r="AH1510" i="5" s="1"/>
  <c r="F1510" i="5"/>
  <c r="G1510" i="5"/>
  <c r="I1510" i="5"/>
  <c r="J1510" i="5"/>
  <c r="K1510" i="5"/>
  <c r="L1510" i="5"/>
  <c r="S1510" i="5"/>
  <c r="O1511" i="5"/>
  <c r="N1511" i="5"/>
  <c r="R1511" i="5"/>
  <c r="M1511" i="5"/>
  <c r="E1511" i="5"/>
  <c r="AH1511" i="5" s="1"/>
  <c r="F1511" i="5"/>
  <c r="G1511" i="5"/>
  <c r="I1511" i="5"/>
  <c r="J1511" i="5"/>
  <c r="K1511" i="5"/>
  <c r="L1511" i="5"/>
  <c r="S1511" i="5"/>
  <c r="O1512" i="5"/>
  <c r="N1512" i="5"/>
  <c r="R1512" i="5"/>
  <c r="M1512" i="5"/>
  <c r="E1512" i="5"/>
  <c r="AH1512" i="5" s="1"/>
  <c r="F1512" i="5"/>
  <c r="G1512" i="5"/>
  <c r="I1512" i="5"/>
  <c r="J1512" i="5"/>
  <c r="K1512" i="5"/>
  <c r="L1512" i="5"/>
  <c r="S1512" i="5"/>
  <c r="O1513" i="5"/>
  <c r="N1513" i="5"/>
  <c r="R1513" i="5"/>
  <c r="M1513" i="5"/>
  <c r="E1513" i="5"/>
  <c r="AH1513" i="5" s="1"/>
  <c r="F1513" i="5"/>
  <c r="G1513" i="5"/>
  <c r="I1513" i="5"/>
  <c r="J1513" i="5"/>
  <c r="K1513" i="5"/>
  <c r="L1513" i="5"/>
  <c r="S1513" i="5"/>
  <c r="O1514" i="5"/>
  <c r="N1514" i="5"/>
  <c r="R1514" i="5"/>
  <c r="M1514" i="5"/>
  <c r="E1514" i="5"/>
  <c r="AH1514" i="5" s="1"/>
  <c r="F1514" i="5"/>
  <c r="G1514" i="5"/>
  <c r="I1514" i="5"/>
  <c r="J1514" i="5"/>
  <c r="K1514" i="5"/>
  <c r="L1514" i="5"/>
  <c r="S1514" i="5"/>
  <c r="O1515" i="5"/>
  <c r="N1515" i="5"/>
  <c r="R1515" i="5"/>
  <c r="M1515" i="5"/>
  <c r="E1515" i="5"/>
  <c r="AH1515" i="5" s="1"/>
  <c r="F1515" i="5"/>
  <c r="G1515" i="5"/>
  <c r="I1515" i="5"/>
  <c r="J1515" i="5"/>
  <c r="K1515" i="5"/>
  <c r="L1515" i="5"/>
  <c r="S1515" i="5"/>
  <c r="O1516" i="5"/>
  <c r="N1516" i="5"/>
  <c r="R1516" i="5"/>
  <c r="M1516" i="5"/>
  <c r="E1516" i="5"/>
  <c r="AH1516" i="5" s="1"/>
  <c r="F1516" i="5"/>
  <c r="G1516" i="5"/>
  <c r="I1516" i="5"/>
  <c r="J1516" i="5"/>
  <c r="K1516" i="5"/>
  <c r="L1516" i="5"/>
  <c r="S1516" i="5"/>
  <c r="O1517" i="5"/>
  <c r="N1517" i="5"/>
  <c r="R1517" i="5"/>
  <c r="M1517" i="5"/>
  <c r="E1517" i="5"/>
  <c r="AH1517" i="5" s="1"/>
  <c r="F1517" i="5"/>
  <c r="G1517" i="5"/>
  <c r="I1517" i="5"/>
  <c r="J1517" i="5"/>
  <c r="K1517" i="5"/>
  <c r="L1517" i="5"/>
  <c r="S1517" i="5"/>
  <c r="O1518" i="5"/>
  <c r="N1518" i="5"/>
  <c r="R1518" i="5"/>
  <c r="M1518" i="5"/>
  <c r="E1518" i="5"/>
  <c r="AH1518" i="5" s="1"/>
  <c r="F1518" i="5"/>
  <c r="G1518" i="5"/>
  <c r="I1518" i="5"/>
  <c r="J1518" i="5"/>
  <c r="K1518" i="5"/>
  <c r="L1518" i="5"/>
  <c r="S1518" i="5"/>
  <c r="O1519" i="5"/>
  <c r="N1519" i="5"/>
  <c r="R1519" i="5"/>
  <c r="M1519" i="5"/>
  <c r="E1519" i="5"/>
  <c r="AH1519" i="5" s="1"/>
  <c r="F1519" i="5"/>
  <c r="G1519" i="5"/>
  <c r="I1519" i="5"/>
  <c r="J1519" i="5"/>
  <c r="K1519" i="5"/>
  <c r="L1519" i="5"/>
  <c r="S1519" i="5"/>
  <c r="O1520" i="5"/>
  <c r="N1520" i="5"/>
  <c r="R1520" i="5"/>
  <c r="M1520" i="5"/>
  <c r="E1520" i="5"/>
  <c r="AH1520" i="5" s="1"/>
  <c r="F1520" i="5"/>
  <c r="G1520" i="5"/>
  <c r="I1520" i="5"/>
  <c r="J1520" i="5"/>
  <c r="K1520" i="5"/>
  <c r="L1520" i="5"/>
  <c r="S1520" i="5"/>
  <c r="O1521" i="5"/>
  <c r="N1521" i="5"/>
  <c r="R1521" i="5"/>
  <c r="M1521" i="5"/>
  <c r="E1521" i="5"/>
  <c r="AH1521" i="5" s="1"/>
  <c r="F1521" i="5"/>
  <c r="G1521" i="5"/>
  <c r="I1521" i="5"/>
  <c r="J1521" i="5"/>
  <c r="K1521" i="5"/>
  <c r="L1521" i="5"/>
  <c r="S1521" i="5"/>
  <c r="O1522" i="5"/>
  <c r="N1522" i="5"/>
  <c r="R1522" i="5"/>
  <c r="M1522" i="5"/>
  <c r="E1522" i="5"/>
  <c r="AH1522" i="5" s="1"/>
  <c r="F1522" i="5"/>
  <c r="G1522" i="5"/>
  <c r="I1522" i="5"/>
  <c r="J1522" i="5"/>
  <c r="K1522" i="5"/>
  <c r="L1522" i="5"/>
  <c r="S1522" i="5"/>
  <c r="O1523" i="5"/>
  <c r="N1523" i="5"/>
  <c r="R1523" i="5"/>
  <c r="M1523" i="5"/>
  <c r="E1523" i="5"/>
  <c r="AH1523" i="5" s="1"/>
  <c r="F1523" i="5"/>
  <c r="G1523" i="5"/>
  <c r="I1523" i="5"/>
  <c r="J1523" i="5"/>
  <c r="K1523" i="5"/>
  <c r="L1523" i="5"/>
  <c r="S1523" i="5"/>
  <c r="O1524" i="5"/>
  <c r="N1524" i="5"/>
  <c r="R1524" i="5"/>
  <c r="M1524" i="5"/>
  <c r="E1524" i="5"/>
  <c r="AH1524" i="5" s="1"/>
  <c r="F1524" i="5"/>
  <c r="G1524" i="5"/>
  <c r="I1524" i="5"/>
  <c r="J1524" i="5"/>
  <c r="K1524" i="5"/>
  <c r="L1524" i="5"/>
  <c r="S1524" i="5"/>
  <c r="O1525" i="5"/>
  <c r="N1525" i="5"/>
  <c r="R1525" i="5"/>
  <c r="M1525" i="5"/>
  <c r="E1525" i="5"/>
  <c r="AH1525" i="5" s="1"/>
  <c r="F1525" i="5"/>
  <c r="G1525" i="5"/>
  <c r="I1525" i="5"/>
  <c r="J1525" i="5"/>
  <c r="K1525" i="5"/>
  <c r="L1525" i="5"/>
  <c r="S1525" i="5"/>
  <c r="O1526" i="5"/>
  <c r="N1526" i="5"/>
  <c r="R1526" i="5"/>
  <c r="M1526" i="5"/>
  <c r="E1526" i="5"/>
  <c r="AH1526" i="5" s="1"/>
  <c r="F1526" i="5"/>
  <c r="G1526" i="5"/>
  <c r="I1526" i="5"/>
  <c r="J1526" i="5"/>
  <c r="K1526" i="5"/>
  <c r="L1526" i="5"/>
  <c r="S1526" i="5"/>
  <c r="O1527" i="5"/>
  <c r="N1527" i="5"/>
  <c r="R1527" i="5"/>
  <c r="M1527" i="5"/>
  <c r="E1527" i="5"/>
  <c r="AH1527" i="5" s="1"/>
  <c r="F1527" i="5"/>
  <c r="G1527" i="5"/>
  <c r="I1527" i="5"/>
  <c r="J1527" i="5"/>
  <c r="K1527" i="5"/>
  <c r="L1527" i="5"/>
  <c r="S1527" i="5"/>
  <c r="O1528" i="5"/>
  <c r="N1528" i="5"/>
  <c r="R1528" i="5"/>
  <c r="M1528" i="5"/>
  <c r="E1528" i="5"/>
  <c r="AH1528" i="5" s="1"/>
  <c r="F1528" i="5"/>
  <c r="G1528" i="5"/>
  <c r="I1528" i="5"/>
  <c r="J1528" i="5"/>
  <c r="K1528" i="5"/>
  <c r="L1528" i="5"/>
  <c r="S1528" i="5"/>
  <c r="O1529" i="5"/>
  <c r="N1529" i="5"/>
  <c r="R1529" i="5"/>
  <c r="M1529" i="5"/>
  <c r="E1529" i="5"/>
  <c r="AH1529" i="5" s="1"/>
  <c r="F1529" i="5"/>
  <c r="G1529" i="5"/>
  <c r="I1529" i="5"/>
  <c r="J1529" i="5"/>
  <c r="K1529" i="5"/>
  <c r="L1529" i="5"/>
  <c r="S1529" i="5"/>
  <c r="O1530" i="5"/>
  <c r="N1530" i="5"/>
  <c r="R1530" i="5"/>
  <c r="M1530" i="5"/>
  <c r="E1530" i="5"/>
  <c r="AH1530" i="5" s="1"/>
  <c r="F1530" i="5"/>
  <c r="G1530" i="5"/>
  <c r="I1530" i="5"/>
  <c r="J1530" i="5"/>
  <c r="K1530" i="5"/>
  <c r="L1530" i="5"/>
  <c r="S1530" i="5"/>
  <c r="O1531" i="5"/>
  <c r="N1531" i="5"/>
  <c r="R1531" i="5"/>
  <c r="M1531" i="5"/>
  <c r="E1531" i="5"/>
  <c r="AH1531" i="5" s="1"/>
  <c r="F1531" i="5"/>
  <c r="G1531" i="5"/>
  <c r="I1531" i="5"/>
  <c r="J1531" i="5"/>
  <c r="K1531" i="5"/>
  <c r="L1531" i="5"/>
  <c r="S1531" i="5"/>
  <c r="O1532" i="5"/>
  <c r="N1532" i="5"/>
  <c r="R1532" i="5"/>
  <c r="M1532" i="5"/>
  <c r="E1532" i="5"/>
  <c r="AH1532" i="5" s="1"/>
  <c r="F1532" i="5"/>
  <c r="G1532" i="5"/>
  <c r="I1532" i="5"/>
  <c r="J1532" i="5"/>
  <c r="K1532" i="5"/>
  <c r="L1532" i="5"/>
  <c r="S1532" i="5"/>
  <c r="O1533" i="5"/>
  <c r="N1533" i="5"/>
  <c r="R1533" i="5"/>
  <c r="M1533" i="5"/>
  <c r="E1533" i="5"/>
  <c r="AH1533" i="5" s="1"/>
  <c r="F1533" i="5"/>
  <c r="G1533" i="5"/>
  <c r="I1533" i="5"/>
  <c r="J1533" i="5"/>
  <c r="K1533" i="5"/>
  <c r="L1533" i="5"/>
  <c r="S1533" i="5"/>
  <c r="O1534" i="5"/>
  <c r="N1534" i="5"/>
  <c r="R1534" i="5"/>
  <c r="M1534" i="5"/>
  <c r="E1534" i="5"/>
  <c r="AH1534" i="5" s="1"/>
  <c r="F1534" i="5"/>
  <c r="G1534" i="5"/>
  <c r="I1534" i="5"/>
  <c r="J1534" i="5"/>
  <c r="K1534" i="5"/>
  <c r="L1534" i="5"/>
  <c r="S1534" i="5"/>
  <c r="O1535" i="5"/>
  <c r="N1535" i="5"/>
  <c r="R1535" i="5"/>
  <c r="M1535" i="5"/>
  <c r="E1535" i="5"/>
  <c r="AH1535" i="5" s="1"/>
  <c r="F1535" i="5"/>
  <c r="G1535" i="5"/>
  <c r="I1535" i="5"/>
  <c r="J1535" i="5"/>
  <c r="K1535" i="5"/>
  <c r="L1535" i="5"/>
  <c r="S1535" i="5"/>
  <c r="O1536" i="5"/>
  <c r="N1536" i="5"/>
  <c r="R1536" i="5"/>
  <c r="M1536" i="5"/>
  <c r="E1536" i="5"/>
  <c r="AH1536" i="5" s="1"/>
  <c r="F1536" i="5"/>
  <c r="G1536" i="5"/>
  <c r="I1536" i="5"/>
  <c r="J1536" i="5"/>
  <c r="K1536" i="5"/>
  <c r="L1536" i="5"/>
  <c r="S1536" i="5"/>
  <c r="O1537" i="5"/>
  <c r="N1537" i="5"/>
  <c r="R1537" i="5"/>
  <c r="M1537" i="5"/>
  <c r="E1537" i="5"/>
  <c r="AH1537" i="5" s="1"/>
  <c r="F1537" i="5"/>
  <c r="G1537" i="5"/>
  <c r="I1537" i="5"/>
  <c r="J1537" i="5"/>
  <c r="K1537" i="5"/>
  <c r="L1537" i="5"/>
  <c r="S1537" i="5"/>
  <c r="O1538" i="5"/>
  <c r="N1538" i="5"/>
  <c r="R1538" i="5"/>
  <c r="M1538" i="5"/>
  <c r="E1538" i="5"/>
  <c r="AH1538" i="5" s="1"/>
  <c r="F1538" i="5"/>
  <c r="G1538" i="5"/>
  <c r="I1538" i="5"/>
  <c r="J1538" i="5"/>
  <c r="K1538" i="5"/>
  <c r="L1538" i="5"/>
  <c r="S1538" i="5"/>
  <c r="O1539" i="5"/>
  <c r="N1539" i="5"/>
  <c r="R1539" i="5"/>
  <c r="M1539" i="5"/>
  <c r="E1539" i="5"/>
  <c r="AH1539" i="5" s="1"/>
  <c r="F1539" i="5"/>
  <c r="G1539" i="5"/>
  <c r="I1539" i="5"/>
  <c r="J1539" i="5"/>
  <c r="K1539" i="5"/>
  <c r="L1539" i="5"/>
  <c r="S1539" i="5"/>
  <c r="O1540" i="5"/>
  <c r="N1540" i="5"/>
  <c r="R1540" i="5"/>
  <c r="M1540" i="5"/>
  <c r="E1540" i="5"/>
  <c r="AH1540" i="5" s="1"/>
  <c r="F1540" i="5"/>
  <c r="G1540" i="5"/>
  <c r="I1540" i="5"/>
  <c r="J1540" i="5"/>
  <c r="K1540" i="5"/>
  <c r="L1540" i="5"/>
  <c r="S1540" i="5"/>
  <c r="O1541" i="5"/>
  <c r="N1541" i="5"/>
  <c r="R1541" i="5"/>
  <c r="M1541" i="5"/>
  <c r="E1541" i="5"/>
  <c r="AH1541" i="5" s="1"/>
  <c r="F1541" i="5"/>
  <c r="G1541" i="5"/>
  <c r="I1541" i="5"/>
  <c r="J1541" i="5"/>
  <c r="K1541" i="5"/>
  <c r="L1541" i="5"/>
  <c r="S1541" i="5"/>
  <c r="O1542" i="5"/>
  <c r="N1542" i="5"/>
  <c r="R1542" i="5"/>
  <c r="M1542" i="5"/>
  <c r="E1542" i="5"/>
  <c r="AH1542" i="5" s="1"/>
  <c r="F1542" i="5"/>
  <c r="G1542" i="5"/>
  <c r="I1542" i="5"/>
  <c r="J1542" i="5"/>
  <c r="K1542" i="5"/>
  <c r="L1542" i="5"/>
  <c r="S1542" i="5"/>
  <c r="O1543" i="5"/>
  <c r="N1543" i="5"/>
  <c r="R1543" i="5"/>
  <c r="M1543" i="5"/>
  <c r="E1543" i="5"/>
  <c r="AH1543" i="5" s="1"/>
  <c r="F1543" i="5"/>
  <c r="G1543" i="5"/>
  <c r="I1543" i="5"/>
  <c r="J1543" i="5"/>
  <c r="K1543" i="5"/>
  <c r="L1543" i="5"/>
  <c r="S1543" i="5"/>
  <c r="O1544" i="5"/>
  <c r="N1544" i="5"/>
  <c r="R1544" i="5"/>
  <c r="M1544" i="5"/>
  <c r="E1544" i="5"/>
  <c r="AH1544" i="5" s="1"/>
  <c r="F1544" i="5"/>
  <c r="G1544" i="5"/>
  <c r="I1544" i="5"/>
  <c r="J1544" i="5"/>
  <c r="K1544" i="5"/>
  <c r="L1544" i="5"/>
  <c r="S1544" i="5"/>
  <c r="O1545" i="5"/>
  <c r="N1545" i="5"/>
  <c r="R1545" i="5"/>
  <c r="M1545" i="5"/>
  <c r="E1545" i="5"/>
  <c r="AH1545" i="5" s="1"/>
  <c r="F1545" i="5"/>
  <c r="G1545" i="5"/>
  <c r="I1545" i="5"/>
  <c r="J1545" i="5"/>
  <c r="K1545" i="5"/>
  <c r="L1545" i="5"/>
  <c r="S1545" i="5"/>
  <c r="O1546" i="5"/>
  <c r="N1546" i="5"/>
  <c r="R1546" i="5"/>
  <c r="M1546" i="5"/>
  <c r="E1546" i="5"/>
  <c r="AH1546" i="5" s="1"/>
  <c r="F1546" i="5"/>
  <c r="G1546" i="5"/>
  <c r="I1546" i="5"/>
  <c r="J1546" i="5"/>
  <c r="K1546" i="5"/>
  <c r="L1546" i="5"/>
  <c r="S1546" i="5"/>
  <c r="O1547" i="5"/>
  <c r="N1547" i="5"/>
  <c r="R1547" i="5"/>
  <c r="M1547" i="5"/>
  <c r="E1547" i="5"/>
  <c r="AH1547" i="5" s="1"/>
  <c r="F1547" i="5"/>
  <c r="G1547" i="5"/>
  <c r="I1547" i="5"/>
  <c r="J1547" i="5"/>
  <c r="K1547" i="5"/>
  <c r="L1547" i="5"/>
  <c r="S1547" i="5"/>
  <c r="O1548" i="5"/>
  <c r="N1548" i="5"/>
  <c r="R1548" i="5"/>
  <c r="M1548" i="5"/>
  <c r="E1548" i="5"/>
  <c r="AH1548" i="5" s="1"/>
  <c r="F1548" i="5"/>
  <c r="G1548" i="5"/>
  <c r="I1548" i="5"/>
  <c r="J1548" i="5"/>
  <c r="K1548" i="5"/>
  <c r="L1548" i="5"/>
  <c r="S1548" i="5"/>
  <c r="O1549" i="5"/>
  <c r="N1549" i="5"/>
  <c r="R1549" i="5"/>
  <c r="M1549" i="5"/>
  <c r="E1549" i="5"/>
  <c r="AH1549" i="5" s="1"/>
  <c r="F1549" i="5"/>
  <c r="G1549" i="5"/>
  <c r="I1549" i="5"/>
  <c r="J1549" i="5"/>
  <c r="K1549" i="5"/>
  <c r="L1549" i="5"/>
  <c r="S1549" i="5"/>
  <c r="O1550" i="5"/>
  <c r="N1550" i="5"/>
  <c r="R1550" i="5"/>
  <c r="M1550" i="5"/>
  <c r="E1550" i="5"/>
  <c r="AH1550" i="5" s="1"/>
  <c r="F1550" i="5"/>
  <c r="G1550" i="5"/>
  <c r="I1550" i="5"/>
  <c r="J1550" i="5"/>
  <c r="K1550" i="5"/>
  <c r="L1550" i="5"/>
  <c r="S1550" i="5"/>
  <c r="O1551" i="5"/>
  <c r="N1551" i="5"/>
  <c r="R1551" i="5"/>
  <c r="M1551" i="5"/>
  <c r="E1551" i="5"/>
  <c r="AH1551" i="5" s="1"/>
  <c r="F1551" i="5"/>
  <c r="G1551" i="5"/>
  <c r="I1551" i="5"/>
  <c r="J1551" i="5"/>
  <c r="K1551" i="5"/>
  <c r="L1551" i="5"/>
  <c r="S1551" i="5"/>
  <c r="O1552" i="5"/>
  <c r="N1552" i="5"/>
  <c r="R1552" i="5"/>
  <c r="M1552" i="5"/>
  <c r="E1552" i="5"/>
  <c r="AH1552" i="5" s="1"/>
  <c r="F1552" i="5"/>
  <c r="G1552" i="5"/>
  <c r="I1552" i="5"/>
  <c r="J1552" i="5"/>
  <c r="K1552" i="5"/>
  <c r="L1552" i="5"/>
  <c r="S1552" i="5"/>
  <c r="O1553" i="5"/>
  <c r="N1553" i="5"/>
  <c r="R1553" i="5"/>
  <c r="M1553" i="5"/>
  <c r="E1553" i="5"/>
  <c r="AH1553" i="5" s="1"/>
  <c r="F1553" i="5"/>
  <c r="G1553" i="5"/>
  <c r="I1553" i="5"/>
  <c r="J1553" i="5"/>
  <c r="K1553" i="5"/>
  <c r="L1553" i="5"/>
  <c r="S1553" i="5"/>
  <c r="O1554" i="5"/>
  <c r="N1554" i="5"/>
  <c r="R1554" i="5"/>
  <c r="M1554" i="5"/>
  <c r="E1554" i="5"/>
  <c r="AH1554" i="5" s="1"/>
  <c r="F1554" i="5"/>
  <c r="G1554" i="5"/>
  <c r="I1554" i="5"/>
  <c r="J1554" i="5"/>
  <c r="K1554" i="5"/>
  <c r="L1554" i="5"/>
  <c r="S1554" i="5"/>
  <c r="O1555" i="5"/>
  <c r="N1555" i="5"/>
  <c r="R1555" i="5"/>
  <c r="M1555" i="5"/>
  <c r="E1555" i="5"/>
  <c r="AH1555" i="5" s="1"/>
  <c r="F1555" i="5"/>
  <c r="G1555" i="5"/>
  <c r="I1555" i="5"/>
  <c r="J1555" i="5"/>
  <c r="K1555" i="5"/>
  <c r="L1555" i="5"/>
  <c r="S1555" i="5"/>
  <c r="O1556" i="5"/>
  <c r="N1556" i="5"/>
  <c r="R1556" i="5"/>
  <c r="M1556" i="5"/>
  <c r="E1556" i="5"/>
  <c r="AH1556" i="5" s="1"/>
  <c r="F1556" i="5"/>
  <c r="G1556" i="5"/>
  <c r="I1556" i="5"/>
  <c r="J1556" i="5"/>
  <c r="K1556" i="5"/>
  <c r="L1556" i="5"/>
  <c r="S1556" i="5"/>
  <c r="O1557" i="5"/>
  <c r="N1557" i="5"/>
  <c r="R1557" i="5"/>
  <c r="M1557" i="5"/>
  <c r="E1557" i="5"/>
  <c r="AH1557" i="5" s="1"/>
  <c r="F1557" i="5"/>
  <c r="G1557" i="5"/>
  <c r="I1557" i="5"/>
  <c r="J1557" i="5"/>
  <c r="K1557" i="5"/>
  <c r="L1557" i="5"/>
  <c r="S1557" i="5"/>
  <c r="O1558" i="5"/>
  <c r="N1558" i="5"/>
  <c r="R1558" i="5"/>
  <c r="M1558" i="5"/>
  <c r="E1558" i="5"/>
  <c r="AH1558" i="5" s="1"/>
  <c r="F1558" i="5"/>
  <c r="G1558" i="5"/>
  <c r="I1558" i="5"/>
  <c r="J1558" i="5"/>
  <c r="K1558" i="5"/>
  <c r="L1558" i="5"/>
  <c r="S1558" i="5"/>
  <c r="O1559" i="5"/>
  <c r="N1559" i="5"/>
  <c r="R1559" i="5"/>
  <c r="M1559" i="5"/>
  <c r="E1559" i="5"/>
  <c r="AH1559" i="5" s="1"/>
  <c r="F1559" i="5"/>
  <c r="G1559" i="5"/>
  <c r="I1559" i="5"/>
  <c r="J1559" i="5"/>
  <c r="K1559" i="5"/>
  <c r="L1559" i="5"/>
  <c r="S1559" i="5"/>
  <c r="O1560" i="5"/>
  <c r="N1560" i="5"/>
  <c r="R1560" i="5"/>
  <c r="M1560" i="5"/>
  <c r="E1560" i="5"/>
  <c r="AH1560" i="5" s="1"/>
  <c r="F1560" i="5"/>
  <c r="G1560" i="5"/>
  <c r="I1560" i="5"/>
  <c r="J1560" i="5"/>
  <c r="K1560" i="5"/>
  <c r="L1560" i="5"/>
  <c r="S1560" i="5"/>
  <c r="O1561" i="5"/>
  <c r="N1561" i="5"/>
  <c r="R1561" i="5"/>
  <c r="M1561" i="5"/>
  <c r="E1561" i="5"/>
  <c r="AH1561" i="5" s="1"/>
  <c r="F1561" i="5"/>
  <c r="G1561" i="5"/>
  <c r="I1561" i="5"/>
  <c r="J1561" i="5"/>
  <c r="K1561" i="5"/>
  <c r="L1561" i="5"/>
  <c r="S1561" i="5"/>
  <c r="O1562" i="5"/>
  <c r="N1562" i="5"/>
  <c r="R1562" i="5"/>
  <c r="M1562" i="5"/>
  <c r="E1562" i="5"/>
  <c r="AH1562" i="5" s="1"/>
  <c r="F1562" i="5"/>
  <c r="G1562" i="5"/>
  <c r="I1562" i="5"/>
  <c r="J1562" i="5"/>
  <c r="K1562" i="5"/>
  <c r="L1562" i="5"/>
  <c r="S1562" i="5"/>
  <c r="O1563" i="5"/>
  <c r="N1563" i="5"/>
  <c r="R1563" i="5"/>
  <c r="M1563" i="5"/>
  <c r="E1563" i="5"/>
  <c r="AH1563" i="5" s="1"/>
  <c r="F1563" i="5"/>
  <c r="G1563" i="5"/>
  <c r="I1563" i="5"/>
  <c r="J1563" i="5"/>
  <c r="K1563" i="5"/>
  <c r="L1563" i="5"/>
  <c r="S1563" i="5"/>
  <c r="O1564" i="5"/>
  <c r="N1564" i="5"/>
  <c r="R1564" i="5"/>
  <c r="M1564" i="5"/>
  <c r="E1564" i="5"/>
  <c r="AH1564" i="5" s="1"/>
  <c r="F1564" i="5"/>
  <c r="G1564" i="5"/>
  <c r="I1564" i="5"/>
  <c r="J1564" i="5"/>
  <c r="K1564" i="5"/>
  <c r="L1564" i="5"/>
  <c r="S1564" i="5"/>
  <c r="O1565" i="5"/>
  <c r="N1565" i="5"/>
  <c r="R1565" i="5"/>
  <c r="M1565" i="5"/>
  <c r="E1565" i="5"/>
  <c r="AH1565" i="5" s="1"/>
  <c r="F1565" i="5"/>
  <c r="G1565" i="5"/>
  <c r="I1565" i="5"/>
  <c r="J1565" i="5"/>
  <c r="K1565" i="5"/>
  <c r="L1565" i="5"/>
  <c r="S1565" i="5"/>
  <c r="O1566" i="5"/>
  <c r="N1566" i="5"/>
  <c r="R1566" i="5"/>
  <c r="M1566" i="5"/>
  <c r="E1566" i="5"/>
  <c r="AH1566" i="5" s="1"/>
  <c r="F1566" i="5"/>
  <c r="G1566" i="5"/>
  <c r="I1566" i="5"/>
  <c r="J1566" i="5"/>
  <c r="K1566" i="5"/>
  <c r="L1566" i="5"/>
  <c r="S1566" i="5"/>
  <c r="O1567" i="5"/>
  <c r="N1567" i="5"/>
  <c r="R1567" i="5"/>
  <c r="M1567" i="5"/>
  <c r="E1567" i="5"/>
  <c r="AH1567" i="5" s="1"/>
  <c r="F1567" i="5"/>
  <c r="G1567" i="5"/>
  <c r="I1567" i="5"/>
  <c r="J1567" i="5"/>
  <c r="K1567" i="5"/>
  <c r="L1567" i="5"/>
  <c r="S1567" i="5"/>
  <c r="O1568" i="5"/>
  <c r="N1568" i="5"/>
  <c r="R1568" i="5"/>
  <c r="M1568" i="5"/>
  <c r="E1568" i="5"/>
  <c r="AH1568" i="5" s="1"/>
  <c r="F1568" i="5"/>
  <c r="G1568" i="5"/>
  <c r="I1568" i="5"/>
  <c r="J1568" i="5"/>
  <c r="K1568" i="5"/>
  <c r="L1568" i="5"/>
  <c r="S1568" i="5"/>
  <c r="O1569" i="5"/>
  <c r="N1569" i="5"/>
  <c r="R1569" i="5"/>
  <c r="M1569" i="5"/>
  <c r="E1569" i="5"/>
  <c r="AH1569" i="5" s="1"/>
  <c r="F1569" i="5"/>
  <c r="G1569" i="5"/>
  <c r="I1569" i="5"/>
  <c r="J1569" i="5"/>
  <c r="K1569" i="5"/>
  <c r="L1569" i="5"/>
  <c r="S1569" i="5"/>
  <c r="O1570" i="5"/>
  <c r="N1570" i="5"/>
  <c r="R1570" i="5"/>
  <c r="M1570" i="5"/>
  <c r="E1570" i="5"/>
  <c r="AH1570" i="5" s="1"/>
  <c r="F1570" i="5"/>
  <c r="G1570" i="5"/>
  <c r="I1570" i="5"/>
  <c r="J1570" i="5"/>
  <c r="K1570" i="5"/>
  <c r="L1570" i="5"/>
  <c r="S1570" i="5"/>
  <c r="O1571" i="5"/>
  <c r="N1571" i="5"/>
  <c r="R1571" i="5"/>
  <c r="M1571" i="5"/>
  <c r="E1571" i="5"/>
  <c r="AH1571" i="5" s="1"/>
  <c r="F1571" i="5"/>
  <c r="G1571" i="5"/>
  <c r="I1571" i="5"/>
  <c r="J1571" i="5"/>
  <c r="K1571" i="5"/>
  <c r="L1571" i="5"/>
  <c r="S1571" i="5"/>
  <c r="O1572" i="5"/>
  <c r="N1572" i="5"/>
  <c r="R1572" i="5"/>
  <c r="M1572" i="5"/>
  <c r="E1572" i="5"/>
  <c r="AH1572" i="5" s="1"/>
  <c r="F1572" i="5"/>
  <c r="G1572" i="5"/>
  <c r="I1572" i="5"/>
  <c r="J1572" i="5"/>
  <c r="K1572" i="5"/>
  <c r="L1572" i="5"/>
  <c r="S1572" i="5"/>
  <c r="O1573" i="5"/>
  <c r="N1573" i="5"/>
  <c r="R1573" i="5"/>
  <c r="M1573" i="5"/>
  <c r="E1573" i="5"/>
  <c r="AH1573" i="5" s="1"/>
  <c r="F1573" i="5"/>
  <c r="G1573" i="5"/>
  <c r="I1573" i="5"/>
  <c r="J1573" i="5"/>
  <c r="K1573" i="5"/>
  <c r="L1573" i="5"/>
  <c r="S1573" i="5"/>
  <c r="O1574" i="5"/>
  <c r="N1574" i="5"/>
  <c r="R1574" i="5"/>
  <c r="M1574" i="5"/>
  <c r="E1574" i="5"/>
  <c r="AH1574" i="5" s="1"/>
  <c r="F1574" i="5"/>
  <c r="G1574" i="5"/>
  <c r="I1574" i="5"/>
  <c r="J1574" i="5"/>
  <c r="K1574" i="5"/>
  <c r="L1574" i="5"/>
  <c r="S1574" i="5"/>
  <c r="O1575" i="5"/>
  <c r="N1575" i="5"/>
  <c r="R1575" i="5"/>
  <c r="M1575" i="5"/>
  <c r="E1575" i="5"/>
  <c r="AH1575" i="5" s="1"/>
  <c r="F1575" i="5"/>
  <c r="G1575" i="5"/>
  <c r="I1575" i="5"/>
  <c r="J1575" i="5"/>
  <c r="K1575" i="5"/>
  <c r="L1575" i="5"/>
  <c r="S1575" i="5"/>
  <c r="O1576" i="5"/>
  <c r="N1576" i="5"/>
  <c r="R1576" i="5"/>
  <c r="M1576" i="5"/>
  <c r="E1576" i="5"/>
  <c r="AH1576" i="5" s="1"/>
  <c r="F1576" i="5"/>
  <c r="G1576" i="5"/>
  <c r="I1576" i="5"/>
  <c r="J1576" i="5"/>
  <c r="K1576" i="5"/>
  <c r="L1576" i="5"/>
  <c r="S1576" i="5"/>
  <c r="O1577" i="5"/>
  <c r="N1577" i="5"/>
  <c r="R1577" i="5"/>
  <c r="M1577" i="5"/>
  <c r="E1577" i="5"/>
  <c r="AH1577" i="5" s="1"/>
  <c r="F1577" i="5"/>
  <c r="G1577" i="5"/>
  <c r="I1577" i="5"/>
  <c r="J1577" i="5"/>
  <c r="K1577" i="5"/>
  <c r="L1577" i="5"/>
  <c r="S1577" i="5"/>
  <c r="O1578" i="5"/>
  <c r="N1578" i="5"/>
  <c r="R1578" i="5"/>
  <c r="M1578" i="5"/>
  <c r="E1578" i="5"/>
  <c r="AH1578" i="5" s="1"/>
  <c r="F1578" i="5"/>
  <c r="G1578" i="5"/>
  <c r="I1578" i="5"/>
  <c r="J1578" i="5"/>
  <c r="K1578" i="5"/>
  <c r="L1578" i="5"/>
  <c r="S1578" i="5"/>
  <c r="O1579" i="5"/>
  <c r="N1579" i="5"/>
  <c r="R1579" i="5"/>
  <c r="M1579" i="5"/>
  <c r="E1579" i="5"/>
  <c r="AH1579" i="5" s="1"/>
  <c r="F1579" i="5"/>
  <c r="G1579" i="5"/>
  <c r="I1579" i="5"/>
  <c r="J1579" i="5"/>
  <c r="K1579" i="5"/>
  <c r="L1579" i="5"/>
  <c r="S1579" i="5"/>
  <c r="O1580" i="5"/>
  <c r="N1580" i="5"/>
  <c r="R1580" i="5"/>
  <c r="M1580" i="5"/>
  <c r="E1580" i="5"/>
  <c r="AH1580" i="5" s="1"/>
  <c r="F1580" i="5"/>
  <c r="G1580" i="5"/>
  <c r="I1580" i="5"/>
  <c r="J1580" i="5"/>
  <c r="K1580" i="5"/>
  <c r="L1580" i="5"/>
  <c r="S1580" i="5"/>
  <c r="O1581" i="5"/>
  <c r="N1581" i="5"/>
  <c r="R1581" i="5"/>
  <c r="M1581" i="5"/>
  <c r="E1581" i="5"/>
  <c r="AH1581" i="5" s="1"/>
  <c r="F1581" i="5"/>
  <c r="G1581" i="5"/>
  <c r="I1581" i="5"/>
  <c r="J1581" i="5"/>
  <c r="K1581" i="5"/>
  <c r="L1581" i="5"/>
  <c r="S1581" i="5"/>
  <c r="O1582" i="5"/>
  <c r="N1582" i="5"/>
  <c r="R1582" i="5"/>
  <c r="M1582" i="5"/>
  <c r="E1582" i="5"/>
  <c r="AH1582" i="5" s="1"/>
  <c r="F1582" i="5"/>
  <c r="G1582" i="5"/>
  <c r="I1582" i="5"/>
  <c r="J1582" i="5"/>
  <c r="K1582" i="5"/>
  <c r="L1582" i="5"/>
  <c r="S1582" i="5"/>
  <c r="O1583" i="5"/>
  <c r="N1583" i="5"/>
  <c r="R1583" i="5"/>
  <c r="M1583" i="5"/>
  <c r="E1583" i="5"/>
  <c r="AH1583" i="5" s="1"/>
  <c r="F1583" i="5"/>
  <c r="G1583" i="5"/>
  <c r="I1583" i="5"/>
  <c r="J1583" i="5"/>
  <c r="K1583" i="5"/>
  <c r="L1583" i="5"/>
  <c r="S1583" i="5"/>
  <c r="O1584" i="5"/>
  <c r="N1584" i="5"/>
  <c r="R1584" i="5"/>
  <c r="M1584" i="5"/>
  <c r="E1584" i="5"/>
  <c r="AH1584" i="5" s="1"/>
  <c r="F1584" i="5"/>
  <c r="G1584" i="5"/>
  <c r="I1584" i="5"/>
  <c r="J1584" i="5"/>
  <c r="K1584" i="5"/>
  <c r="L1584" i="5"/>
  <c r="S1584" i="5"/>
  <c r="O1585" i="5"/>
  <c r="N1585" i="5"/>
  <c r="R1585" i="5"/>
  <c r="M1585" i="5"/>
  <c r="E1585" i="5"/>
  <c r="AH1585" i="5" s="1"/>
  <c r="F1585" i="5"/>
  <c r="G1585" i="5"/>
  <c r="I1585" i="5"/>
  <c r="J1585" i="5"/>
  <c r="K1585" i="5"/>
  <c r="L1585" i="5"/>
  <c r="S1585" i="5"/>
  <c r="O1586" i="5"/>
  <c r="N1586" i="5"/>
  <c r="R1586" i="5"/>
  <c r="M1586" i="5"/>
  <c r="E1586" i="5"/>
  <c r="AH1586" i="5" s="1"/>
  <c r="F1586" i="5"/>
  <c r="G1586" i="5"/>
  <c r="I1586" i="5"/>
  <c r="J1586" i="5"/>
  <c r="K1586" i="5"/>
  <c r="L1586" i="5"/>
  <c r="S1586" i="5"/>
  <c r="O1587" i="5"/>
  <c r="N1587" i="5"/>
  <c r="R1587" i="5"/>
  <c r="M1587" i="5"/>
  <c r="E1587" i="5"/>
  <c r="AH1587" i="5" s="1"/>
  <c r="F1587" i="5"/>
  <c r="G1587" i="5"/>
  <c r="I1587" i="5"/>
  <c r="J1587" i="5"/>
  <c r="K1587" i="5"/>
  <c r="L1587" i="5"/>
  <c r="S1587" i="5"/>
  <c r="O1588" i="5"/>
  <c r="N1588" i="5"/>
  <c r="R1588" i="5"/>
  <c r="M1588" i="5"/>
  <c r="E1588" i="5"/>
  <c r="AH1588" i="5" s="1"/>
  <c r="F1588" i="5"/>
  <c r="G1588" i="5"/>
  <c r="I1588" i="5"/>
  <c r="J1588" i="5"/>
  <c r="K1588" i="5"/>
  <c r="L1588" i="5"/>
  <c r="S1588" i="5"/>
  <c r="O1589" i="5"/>
  <c r="N1589" i="5"/>
  <c r="R1589" i="5"/>
  <c r="M1589" i="5"/>
  <c r="E1589" i="5"/>
  <c r="AH1589" i="5" s="1"/>
  <c r="F1589" i="5"/>
  <c r="G1589" i="5"/>
  <c r="I1589" i="5"/>
  <c r="J1589" i="5"/>
  <c r="K1589" i="5"/>
  <c r="L1589" i="5"/>
  <c r="S1589" i="5"/>
  <c r="O1590" i="5"/>
  <c r="N1590" i="5"/>
  <c r="R1590" i="5"/>
  <c r="M1590" i="5"/>
  <c r="E1590" i="5"/>
  <c r="AH1590" i="5" s="1"/>
  <c r="F1590" i="5"/>
  <c r="G1590" i="5"/>
  <c r="I1590" i="5"/>
  <c r="J1590" i="5"/>
  <c r="K1590" i="5"/>
  <c r="L1590" i="5"/>
  <c r="S1590" i="5"/>
  <c r="O1591" i="5"/>
  <c r="N1591" i="5"/>
  <c r="R1591" i="5"/>
  <c r="M1591" i="5"/>
  <c r="E1591" i="5"/>
  <c r="AH1591" i="5" s="1"/>
  <c r="F1591" i="5"/>
  <c r="G1591" i="5"/>
  <c r="I1591" i="5"/>
  <c r="J1591" i="5"/>
  <c r="K1591" i="5"/>
  <c r="L1591" i="5"/>
  <c r="S1591" i="5"/>
  <c r="O1592" i="5"/>
  <c r="N1592" i="5"/>
  <c r="R1592" i="5"/>
  <c r="M1592" i="5"/>
  <c r="E1592" i="5"/>
  <c r="AH1592" i="5" s="1"/>
  <c r="F1592" i="5"/>
  <c r="G1592" i="5"/>
  <c r="I1592" i="5"/>
  <c r="J1592" i="5"/>
  <c r="K1592" i="5"/>
  <c r="L1592" i="5"/>
  <c r="S1592" i="5"/>
  <c r="O1593" i="5"/>
  <c r="N1593" i="5"/>
  <c r="R1593" i="5"/>
  <c r="M1593" i="5"/>
  <c r="E1593" i="5"/>
  <c r="AH1593" i="5" s="1"/>
  <c r="F1593" i="5"/>
  <c r="G1593" i="5"/>
  <c r="I1593" i="5"/>
  <c r="J1593" i="5"/>
  <c r="K1593" i="5"/>
  <c r="L1593" i="5"/>
  <c r="S1593" i="5"/>
  <c r="O1594" i="5"/>
  <c r="N1594" i="5"/>
  <c r="R1594" i="5"/>
  <c r="M1594" i="5"/>
  <c r="E1594" i="5"/>
  <c r="AH1594" i="5" s="1"/>
  <c r="F1594" i="5"/>
  <c r="G1594" i="5"/>
  <c r="I1594" i="5"/>
  <c r="J1594" i="5"/>
  <c r="K1594" i="5"/>
  <c r="L1594" i="5"/>
  <c r="S1594" i="5"/>
  <c r="O1595" i="5"/>
  <c r="N1595" i="5"/>
  <c r="R1595" i="5"/>
  <c r="M1595" i="5"/>
  <c r="E1595" i="5"/>
  <c r="AH1595" i="5" s="1"/>
  <c r="F1595" i="5"/>
  <c r="G1595" i="5"/>
  <c r="I1595" i="5"/>
  <c r="J1595" i="5"/>
  <c r="K1595" i="5"/>
  <c r="L1595" i="5"/>
  <c r="S1595" i="5"/>
  <c r="O1596" i="5"/>
  <c r="N1596" i="5"/>
  <c r="R1596" i="5"/>
  <c r="M1596" i="5"/>
  <c r="E1596" i="5"/>
  <c r="AH1596" i="5" s="1"/>
  <c r="F1596" i="5"/>
  <c r="G1596" i="5"/>
  <c r="I1596" i="5"/>
  <c r="J1596" i="5"/>
  <c r="K1596" i="5"/>
  <c r="L1596" i="5"/>
  <c r="S1596" i="5"/>
  <c r="O1597" i="5"/>
  <c r="N1597" i="5"/>
  <c r="R1597" i="5"/>
  <c r="M1597" i="5"/>
  <c r="E1597" i="5"/>
  <c r="AH1597" i="5" s="1"/>
  <c r="F1597" i="5"/>
  <c r="G1597" i="5"/>
  <c r="I1597" i="5"/>
  <c r="J1597" i="5"/>
  <c r="K1597" i="5"/>
  <c r="L1597" i="5"/>
  <c r="S1597" i="5"/>
  <c r="O1598" i="5"/>
  <c r="N1598" i="5"/>
  <c r="R1598" i="5"/>
  <c r="M1598" i="5"/>
  <c r="E1598" i="5"/>
  <c r="AH1598" i="5" s="1"/>
  <c r="F1598" i="5"/>
  <c r="G1598" i="5"/>
  <c r="I1598" i="5"/>
  <c r="J1598" i="5"/>
  <c r="K1598" i="5"/>
  <c r="L1598" i="5"/>
  <c r="S1598" i="5"/>
  <c r="O1599" i="5"/>
  <c r="N1599" i="5"/>
  <c r="R1599" i="5"/>
  <c r="M1599" i="5"/>
  <c r="E1599" i="5"/>
  <c r="AH1599" i="5" s="1"/>
  <c r="F1599" i="5"/>
  <c r="G1599" i="5"/>
  <c r="I1599" i="5"/>
  <c r="J1599" i="5"/>
  <c r="K1599" i="5"/>
  <c r="L1599" i="5"/>
  <c r="S1599" i="5"/>
  <c r="O1600" i="5"/>
  <c r="N1600" i="5"/>
  <c r="R1600" i="5"/>
  <c r="M1600" i="5"/>
  <c r="E1600" i="5"/>
  <c r="AH1600" i="5" s="1"/>
  <c r="F1600" i="5"/>
  <c r="G1600" i="5"/>
  <c r="I1600" i="5"/>
  <c r="J1600" i="5"/>
  <c r="K1600" i="5"/>
  <c r="L1600" i="5"/>
  <c r="S1600" i="5"/>
  <c r="O1601" i="5"/>
  <c r="N1601" i="5"/>
  <c r="R1601" i="5"/>
  <c r="M1601" i="5"/>
  <c r="E1601" i="5"/>
  <c r="AH1601" i="5" s="1"/>
  <c r="F1601" i="5"/>
  <c r="G1601" i="5"/>
  <c r="I1601" i="5"/>
  <c r="J1601" i="5"/>
  <c r="K1601" i="5"/>
  <c r="L1601" i="5"/>
  <c r="S1601" i="5"/>
  <c r="O1602" i="5"/>
  <c r="N1602" i="5"/>
  <c r="R1602" i="5"/>
  <c r="M1602" i="5"/>
  <c r="E1602" i="5"/>
  <c r="AH1602" i="5" s="1"/>
  <c r="F1602" i="5"/>
  <c r="G1602" i="5"/>
  <c r="I1602" i="5"/>
  <c r="J1602" i="5"/>
  <c r="K1602" i="5"/>
  <c r="L1602" i="5"/>
  <c r="S1602" i="5"/>
  <c r="O1603" i="5"/>
  <c r="N1603" i="5"/>
  <c r="R1603" i="5"/>
  <c r="M1603" i="5"/>
  <c r="E1603" i="5"/>
  <c r="AH1603" i="5" s="1"/>
  <c r="F1603" i="5"/>
  <c r="G1603" i="5"/>
  <c r="I1603" i="5"/>
  <c r="J1603" i="5"/>
  <c r="K1603" i="5"/>
  <c r="L1603" i="5"/>
  <c r="S1603" i="5"/>
  <c r="O1604" i="5"/>
  <c r="N1604" i="5"/>
  <c r="R1604" i="5"/>
  <c r="M1604" i="5"/>
  <c r="E1604" i="5"/>
  <c r="AH1604" i="5" s="1"/>
  <c r="F1604" i="5"/>
  <c r="G1604" i="5"/>
  <c r="I1604" i="5"/>
  <c r="J1604" i="5"/>
  <c r="K1604" i="5"/>
  <c r="L1604" i="5"/>
  <c r="S1604" i="5"/>
  <c r="O1605" i="5"/>
  <c r="N1605" i="5"/>
  <c r="R1605" i="5"/>
  <c r="M1605" i="5"/>
  <c r="E1605" i="5"/>
  <c r="AH1605" i="5" s="1"/>
  <c r="F1605" i="5"/>
  <c r="G1605" i="5"/>
  <c r="I1605" i="5"/>
  <c r="J1605" i="5"/>
  <c r="K1605" i="5"/>
  <c r="L1605" i="5"/>
  <c r="S1605" i="5"/>
  <c r="O1606" i="5"/>
  <c r="N1606" i="5"/>
  <c r="R1606" i="5"/>
  <c r="M1606" i="5"/>
  <c r="E1606" i="5"/>
  <c r="AH1606" i="5" s="1"/>
  <c r="F1606" i="5"/>
  <c r="G1606" i="5"/>
  <c r="I1606" i="5"/>
  <c r="J1606" i="5"/>
  <c r="K1606" i="5"/>
  <c r="L1606" i="5"/>
  <c r="S1606" i="5"/>
  <c r="O1607" i="5"/>
  <c r="N1607" i="5"/>
  <c r="R1607" i="5"/>
  <c r="M1607" i="5"/>
  <c r="E1607" i="5"/>
  <c r="AH1607" i="5" s="1"/>
  <c r="F1607" i="5"/>
  <c r="G1607" i="5"/>
  <c r="I1607" i="5"/>
  <c r="J1607" i="5"/>
  <c r="K1607" i="5"/>
  <c r="L1607" i="5"/>
  <c r="S1607" i="5"/>
  <c r="O1608" i="5"/>
  <c r="N1608" i="5"/>
  <c r="R1608" i="5"/>
  <c r="M1608" i="5"/>
  <c r="E1608" i="5"/>
  <c r="AH1608" i="5" s="1"/>
  <c r="F1608" i="5"/>
  <c r="G1608" i="5"/>
  <c r="I1608" i="5"/>
  <c r="J1608" i="5"/>
  <c r="K1608" i="5"/>
  <c r="L1608" i="5"/>
  <c r="S1608" i="5"/>
  <c r="O1609" i="5"/>
  <c r="N1609" i="5"/>
  <c r="R1609" i="5"/>
  <c r="M1609" i="5"/>
  <c r="E1609" i="5"/>
  <c r="AH1609" i="5" s="1"/>
  <c r="F1609" i="5"/>
  <c r="G1609" i="5"/>
  <c r="I1609" i="5"/>
  <c r="J1609" i="5"/>
  <c r="K1609" i="5"/>
  <c r="L1609" i="5"/>
  <c r="S1609" i="5"/>
  <c r="O1610" i="5"/>
  <c r="N1610" i="5"/>
  <c r="R1610" i="5"/>
  <c r="M1610" i="5"/>
  <c r="E1610" i="5"/>
  <c r="AH1610" i="5" s="1"/>
  <c r="F1610" i="5"/>
  <c r="G1610" i="5"/>
  <c r="I1610" i="5"/>
  <c r="J1610" i="5"/>
  <c r="K1610" i="5"/>
  <c r="L1610" i="5"/>
  <c r="S1610" i="5"/>
  <c r="O1611" i="5"/>
  <c r="N1611" i="5"/>
  <c r="R1611" i="5"/>
  <c r="M1611" i="5"/>
  <c r="E1611" i="5"/>
  <c r="AH1611" i="5" s="1"/>
  <c r="F1611" i="5"/>
  <c r="G1611" i="5"/>
  <c r="I1611" i="5"/>
  <c r="J1611" i="5"/>
  <c r="K1611" i="5"/>
  <c r="L1611" i="5"/>
  <c r="S1611" i="5"/>
  <c r="O1612" i="5"/>
  <c r="N1612" i="5"/>
  <c r="R1612" i="5"/>
  <c r="M1612" i="5"/>
  <c r="E1612" i="5"/>
  <c r="AH1612" i="5" s="1"/>
  <c r="F1612" i="5"/>
  <c r="G1612" i="5"/>
  <c r="I1612" i="5"/>
  <c r="J1612" i="5"/>
  <c r="K1612" i="5"/>
  <c r="L1612" i="5"/>
  <c r="S1612" i="5"/>
  <c r="O1613" i="5"/>
  <c r="N1613" i="5"/>
  <c r="R1613" i="5"/>
  <c r="M1613" i="5"/>
  <c r="E1613" i="5"/>
  <c r="AH1613" i="5" s="1"/>
  <c r="F1613" i="5"/>
  <c r="G1613" i="5"/>
  <c r="I1613" i="5"/>
  <c r="J1613" i="5"/>
  <c r="K1613" i="5"/>
  <c r="L1613" i="5"/>
  <c r="S1613" i="5"/>
  <c r="O1614" i="5"/>
  <c r="N1614" i="5"/>
  <c r="R1614" i="5"/>
  <c r="M1614" i="5"/>
  <c r="E1614" i="5"/>
  <c r="AH1614" i="5" s="1"/>
  <c r="F1614" i="5"/>
  <c r="G1614" i="5"/>
  <c r="I1614" i="5"/>
  <c r="J1614" i="5"/>
  <c r="K1614" i="5"/>
  <c r="L1614" i="5"/>
  <c r="S1614" i="5"/>
  <c r="O1615" i="5"/>
  <c r="N1615" i="5"/>
  <c r="R1615" i="5"/>
  <c r="M1615" i="5"/>
  <c r="E1615" i="5"/>
  <c r="AH1615" i="5" s="1"/>
  <c r="F1615" i="5"/>
  <c r="G1615" i="5"/>
  <c r="I1615" i="5"/>
  <c r="J1615" i="5"/>
  <c r="K1615" i="5"/>
  <c r="L1615" i="5"/>
  <c r="S1615" i="5"/>
  <c r="O1616" i="5"/>
  <c r="N1616" i="5"/>
  <c r="R1616" i="5"/>
  <c r="M1616" i="5"/>
  <c r="E1616" i="5"/>
  <c r="AH1616" i="5" s="1"/>
  <c r="F1616" i="5"/>
  <c r="G1616" i="5"/>
  <c r="I1616" i="5"/>
  <c r="J1616" i="5"/>
  <c r="K1616" i="5"/>
  <c r="L1616" i="5"/>
  <c r="S1616" i="5"/>
  <c r="O1617" i="5"/>
  <c r="N1617" i="5"/>
  <c r="R1617" i="5"/>
  <c r="M1617" i="5"/>
  <c r="E1617" i="5"/>
  <c r="AH1617" i="5" s="1"/>
  <c r="F1617" i="5"/>
  <c r="G1617" i="5"/>
  <c r="I1617" i="5"/>
  <c r="J1617" i="5"/>
  <c r="K1617" i="5"/>
  <c r="L1617" i="5"/>
  <c r="S1617" i="5"/>
  <c r="O1618" i="5"/>
  <c r="N1618" i="5"/>
  <c r="R1618" i="5"/>
  <c r="M1618" i="5"/>
  <c r="E1618" i="5"/>
  <c r="AH1618" i="5" s="1"/>
  <c r="F1618" i="5"/>
  <c r="G1618" i="5"/>
  <c r="I1618" i="5"/>
  <c r="J1618" i="5"/>
  <c r="K1618" i="5"/>
  <c r="L1618" i="5"/>
  <c r="S1618" i="5"/>
  <c r="O1619" i="5"/>
  <c r="N1619" i="5"/>
  <c r="R1619" i="5"/>
  <c r="M1619" i="5"/>
  <c r="E1619" i="5"/>
  <c r="AH1619" i="5" s="1"/>
  <c r="F1619" i="5"/>
  <c r="G1619" i="5"/>
  <c r="I1619" i="5"/>
  <c r="J1619" i="5"/>
  <c r="K1619" i="5"/>
  <c r="L1619" i="5"/>
  <c r="S1619" i="5"/>
  <c r="O1620" i="5"/>
  <c r="N1620" i="5"/>
  <c r="R1620" i="5"/>
  <c r="M1620" i="5"/>
  <c r="E1620" i="5"/>
  <c r="AH1620" i="5" s="1"/>
  <c r="F1620" i="5"/>
  <c r="G1620" i="5"/>
  <c r="I1620" i="5"/>
  <c r="J1620" i="5"/>
  <c r="K1620" i="5"/>
  <c r="L1620" i="5"/>
  <c r="S1620" i="5"/>
  <c r="O1621" i="5"/>
  <c r="N1621" i="5"/>
  <c r="R1621" i="5"/>
  <c r="M1621" i="5"/>
  <c r="E1621" i="5"/>
  <c r="AH1621" i="5" s="1"/>
  <c r="F1621" i="5"/>
  <c r="G1621" i="5"/>
  <c r="I1621" i="5"/>
  <c r="J1621" i="5"/>
  <c r="K1621" i="5"/>
  <c r="L1621" i="5"/>
  <c r="S1621" i="5"/>
  <c r="O1622" i="5"/>
  <c r="N1622" i="5"/>
  <c r="R1622" i="5"/>
  <c r="M1622" i="5"/>
  <c r="E1622" i="5"/>
  <c r="AH1622" i="5" s="1"/>
  <c r="F1622" i="5"/>
  <c r="G1622" i="5"/>
  <c r="I1622" i="5"/>
  <c r="J1622" i="5"/>
  <c r="K1622" i="5"/>
  <c r="L1622" i="5"/>
  <c r="S1622" i="5"/>
  <c r="O1623" i="5"/>
  <c r="N1623" i="5"/>
  <c r="R1623" i="5"/>
  <c r="M1623" i="5"/>
  <c r="E1623" i="5"/>
  <c r="AH1623" i="5" s="1"/>
  <c r="F1623" i="5"/>
  <c r="G1623" i="5"/>
  <c r="I1623" i="5"/>
  <c r="J1623" i="5"/>
  <c r="K1623" i="5"/>
  <c r="L1623" i="5"/>
  <c r="S1623" i="5"/>
  <c r="O1624" i="5"/>
  <c r="N1624" i="5"/>
  <c r="R1624" i="5"/>
  <c r="M1624" i="5"/>
  <c r="E1624" i="5"/>
  <c r="AH1624" i="5" s="1"/>
  <c r="F1624" i="5"/>
  <c r="G1624" i="5"/>
  <c r="I1624" i="5"/>
  <c r="J1624" i="5"/>
  <c r="K1624" i="5"/>
  <c r="L1624" i="5"/>
  <c r="S1624" i="5"/>
  <c r="O1625" i="5"/>
  <c r="N1625" i="5"/>
  <c r="R1625" i="5"/>
  <c r="M1625" i="5"/>
  <c r="E1625" i="5"/>
  <c r="AH1625" i="5" s="1"/>
  <c r="F1625" i="5"/>
  <c r="G1625" i="5"/>
  <c r="I1625" i="5"/>
  <c r="J1625" i="5"/>
  <c r="K1625" i="5"/>
  <c r="L1625" i="5"/>
  <c r="S1625" i="5"/>
  <c r="O1626" i="5"/>
  <c r="N1626" i="5"/>
  <c r="R1626" i="5"/>
  <c r="M1626" i="5"/>
  <c r="E1626" i="5"/>
  <c r="AH1626" i="5" s="1"/>
  <c r="F1626" i="5"/>
  <c r="G1626" i="5"/>
  <c r="I1626" i="5"/>
  <c r="J1626" i="5"/>
  <c r="K1626" i="5"/>
  <c r="L1626" i="5"/>
  <c r="S1626" i="5"/>
  <c r="O1627" i="5"/>
  <c r="N1627" i="5"/>
  <c r="R1627" i="5"/>
  <c r="M1627" i="5"/>
  <c r="E1627" i="5"/>
  <c r="AH1627" i="5" s="1"/>
  <c r="F1627" i="5"/>
  <c r="G1627" i="5"/>
  <c r="I1627" i="5"/>
  <c r="J1627" i="5"/>
  <c r="K1627" i="5"/>
  <c r="L1627" i="5"/>
  <c r="S1627" i="5"/>
  <c r="O1628" i="5"/>
  <c r="N1628" i="5"/>
  <c r="R1628" i="5"/>
  <c r="M1628" i="5"/>
  <c r="E1628" i="5"/>
  <c r="AH1628" i="5" s="1"/>
  <c r="F1628" i="5"/>
  <c r="G1628" i="5"/>
  <c r="I1628" i="5"/>
  <c r="J1628" i="5"/>
  <c r="K1628" i="5"/>
  <c r="L1628" i="5"/>
  <c r="S1628" i="5"/>
  <c r="O1629" i="5"/>
  <c r="N1629" i="5"/>
  <c r="R1629" i="5"/>
  <c r="M1629" i="5"/>
  <c r="E1629" i="5"/>
  <c r="AH1629" i="5" s="1"/>
  <c r="F1629" i="5"/>
  <c r="G1629" i="5"/>
  <c r="I1629" i="5"/>
  <c r="J1629" i="5"/>
  <c r="K1629" i="5"/>
  <c r="L1629" i="5"/>
  <c r="S1629" i="5"/>
  <c r="O1630" i="5"/>
  <c r="N1630" i="5"/>
  <c r="R1630" i="5"/>
  <c r="M1630" i="5"/>
  <c r="E1630" i="5"/>
  <c r="AH1630" i="5" s="1"/>
  <c r="F1630" i="5"/>
  <c r="G1630" i="5"/>
  <c r="I1630" i="5"/>
  <c r="J1630" i="5"/>
  <c r="K1630" i="5"/>
  <c r="L1630" i="5"/>
  <c r="S1630" i="5"/>
  <c r="O1631" i="5"/>
  <c r="N1631" i="5"/>
  <c r="R1631" i="5"/>
  <c r="M1631" i="5"/>
  <c r="E1631" i="5"/>
  <c r="AH1631" i="5" s="1"/>
  <c r="F1631" i="5"/>
  <c r="G1631" i="5"/>
  <c r="I1631" i="5"/>
  <c r="J1631" i="5"/>
  <c r="K1631" i="5"/>
  <c r="L1631" i="5"/>
  <c r="S1631" i="5"/>
  <c r="O1632" i="5"/>
  <c r="N1632" i="5"/>
  <c r="R1632" i="5"/>
  <c r="M1632" i="5"/>
  <c r="E1632" i="5"/>
  <c r="AH1632" i="5" s="1"/>
  <c r="F1632" i="5"/>
  <c r="G1632" i="5"/>
  <c r="I1632" i="5"/>
  <c r="J1632" i="5"/>
  <c r="K1632" i="5"/>
  <c r="L1632" i="5"/>
  <c r="S1632" i="5"/>
  <c r="O1633" i="5"/>
  <c r="N1633" i="5"/>
  <c r="R1633" i="5"/>
  <c r="M1633" i="5"/>
  <c r="E1633" i="5"/>
  <c r="AH1633" i="5" s="1"/>
  <c r="F1633" i="5"/>
  <c r="G1633" i="5"/>
  <c r="I1633" i="5"/>
  <c r="J1633" i="5"/>
  <c r="K1633" i="5"/>
  <c r="L1633" i="5"/>
  <c r="S1633" i="5"/>
  <c r="O1634" i="5"/>
  <c r="N1634" i="5"/>
  <c r="R1634" i="5"/>
  <c r="M1634" i="5"/>
  <c r="E1634" i="5"/>
  <c r="AH1634" i="5" s="1"/>
  <c r="F1634" i="5"/>
  <c r="G1634" i="5"/>
  <c r="I1634" i="5"/>
  <c r="J1634" i="5"/>
  <c r="K1634" i="5"/>
  <c r="L1634" i="5"/>
  <c r="S1634" i="5"/>
  <c r="O1635" i="5"/>
  <c r="N1635" i="5"/>
  <c r="R1635" i="5"/>
  <c r="M1635" i="5"/>
  <c r="E1635" i="5"/>
  <c r="AH1635" i="5" s="1"/>
  <c r="F1635" i="5"/>
  <c r="G1635" i="5"/>
  <c r="I1635" i="5"/>
  <c r="J1635" i="5"/>
  <c r="K1635" i="5"/>
  <c r="L1635" i="5"/>
  <c r="S1635" i="5"/>
  <c r="O1636" i="5"/>
  <c r="N1636" i="5"/>
  <c r="R1636" i="5"/>
  <c r="M1636" i="5"/>
  <c r="E1636" i="5"/>
  <c r="AH1636" i="5" s="1"/>
  <c r="F1636" i="5"/>
  <c r="G1636" i="5"/>
  <c r="I1636" i="5"/>
  <c r="J1636" i="5"/>
  <c r="K1636" i="5"/>
  <c r="L1636" i="5"/>
  <c r="S1636" i="5"/>
  <c r="O1637" i="5"/>
  <c r="N1637" i="5"/>
  <c r="R1637" i="5"/>
  <c r="M1637" i="5"/>
  <c r="E1637" i="5"/>
  <c r="AH1637" i="5" s="1"/>
  <c r="F1637" i="5"/>
  <c r="G1637" i="5"/>
  <c r="I1637" i="5"/>
  <c r="J1637" i="5"/>
  <c r="K1637" i="5"/>
  <c r="L1637" i="5"/>
  <c r="S1637" i="5"/>
  <c r="O1638" i="5"/>
  <c r="N1638" i="5"/>
  <c r="R1638" i="5"/>
  <c r="M1638" i="5"/>
  <c r="E1638" i="5"/>
  <c r="AH1638" i="5" s="1"/>
  <c r="F1638" i="5"/>
  <c r="G1638" i="5"/>
  <c r="I1638" i="5"/>
  <c r="J1638" i="5"/>
  <c r="K1638" i="5"/>
  <c r="L1638" i="5"/>
  <c r="S1638" i="5"/>
  <c r="O1639" i="5"/>
  <c r="N1639" i="5"/>
  <c r="R1639" i="5"/>
  <c r="M1639" i="5"/>
  <c r="E1639" i="5"/>
  <c r="AH1639" i="5" s="1"/>
  <c r="F1639" i="5"/>
  <c r="G1639" i="5"/>
  <c r="I1639" i="5"/>
  <c r="J1639" i="5"/>
  <c r="K1639" i="5"/>
  <c r="L1639" i="5"/>
  <c r="S1639" i="5"/>
  <c r="O1640" i="5"/>
  <c r="N1640" i="5"/>
  <c r="R1640" i="5"/>
  <c r="M1640" i="5"/>
  <c r="E1640" i="5"/>
  <c r="AH1640" i="5" s="1"/>
  <c r="F1640" i="5"/>
  <c r="G1640" i="5"/>
  <c r="I1640" i="5"/>
  <c r="J1640" i="5"/>
  <c r="K1640" i="5"/>
  <c r="L1640" i="5"/>
  <c r="S1640" i="5"/>
  <c r="O1641" i="5"/>
  <c r="N1641" i="5"/>
  <c r="R1641" i="5"/>
  <c r="M1641" i="5"/>
  <c r="E1641" i="5"/>
  <c r="AH1641" i="5" s="1"/>
  <c r="F1641" i="5"/>
  <c r="G1641" i="5"/>
  <c r="I1641" i="5"/>
  <c r="J1641" i="5"/>
  <c r="K1641" i="5"/>
  <c r="L1641" i="5"/>
  <c r="S1641" i="5"/>
  <c r="O1642" i="5"/>
  <c r="N1642" i="5"/>
  <c r="R1642" i="5"/>
  <c r="M1642" i="5"/>
  <c r="E1642" i="5"/>
  <c r="AH1642" i="5" s="1"/>
  <c r="F1642" i="5"/>
  <c r="G1642" i="5"/>
  <c r="I1642" i="5"/>
  <c r="J1642" i="5"/>
  <c r="K1642" i="5"/>
  <c r="L1642" i="5"/>
  <c r="S1642" i="5"/>
  <c r="O1643" i="5"/>
  <c r="N1643" i="5"/>
  <c r="R1643" i="5"/>
  <c r="M1643" i="5"/>
  <c r="E1643" i="5"/>
  <c r="AH1643" i="5" s="1"/>
  <c r="F1643" i="5"/>
  <c r="G1643" i="5"/>
  <c r="I1643" i="5"/>
  <c r="J1643" i="5"/>
  <c r="K1643" i="5"/>
  <c r="L1643" i="5"/>
  <c r="S1643" i="5"/>
  <c r="O1644" i="5"/>
  <c r="N1644" i="5"/>
  <c r="R1644" i="5"/>
  <c r="M1644" i="5"/>
  <c r="E1644" i="5"/>
  <c r="AH1644" i="5" s="1"/>
  <c r="F1644" i="5"/>
  <c r="G1644" i="5"/>
  <c r="I1644" i="5"/>
  <c r="J1644" i="5"/>
  <c r="K1644" i="5"/>
  <c r="L1644" i="5"/>
  <c r="S1644" i="5"/>
  <c r="O1645" i="5"/>
  <c r="N1645" i="5"/>
  <c r="R1645" i="5"/>
  <c r="M1645" i="5"/>
  <c r="E1645" i="5"/>
  <c r="AH1645" i="5" s="1"/>
  <c r="F1645" i="5"/>
  <c r="G1645" i="5"/>
  <c r="I1645" i="5"/>
  <c r="J1645" i="5"/>
  <c r="K1645" i="5"/>
  <c r="L1645" i="5"/>
  <c r="S1645" i="5"/>
  <c r="O1646" i="5"/>
  <c r="N1646" i="5"/>
  <c r="R1646" i="5"/>
  <c r="M1646" i="5"/>
  <c r="E1646" i="5"/>
  <c r="AH1646" i="5" s="1"/>
  <c r="F1646" i="5"/>
  <c r="G1646" i="5"/>
  <c r="I1646" i="5"/>
  <c r="J1646" i="5"/>
  <c r="K1646" i="5"/>
  <c r="L1646" i="5"/>
  <c r="S1646" i="5"/>
  <c r="O1647" i="5"/>
  <c r="N1647" i="5"/>
  <c r="R1647" i="5"/>
  <c r="M1647" i="5"/>
  <c r="E1647" i="5"/>
  <c r="AH1647" i="5" s="1"/>
  <c r="F1647" i="5"/>
  <c r="G1647" i="5"/>
  <c r="I1647" i="5"/>
  <c r="J1647" i="5"/>
  <c r="K1647" i="5"/>
  <c r="L1647" i="5"/>
  <c r="S1647" i="5"/>
  <c r="O1648" i="5"/>
  <c r="N1648" i="5"/>
  <c r="R1648" i="5"/>
  <c r="M1648" i="5"/>
  <c r="E1648" i="5"/>
  <c r="AH1648" i="5" s="1"/>
  <c r="F1648" i="5"/>
  <c r="G1648" i="5"/>
  <c r="I1648" i="5"/>
  <c r="J1648" i="5"/>
  <c r="K1648" i="5"/>
  <c r="L1648" i="5"/>
  <c r="S1648" i="5"/>
  <c r="O1649" i="5"/>
  <c r="N1649" i="5"/>
  <c r="R1649" i="5"/>
  <c r="M1649" i="5"/>
  <c r="E1649" i="5"/>
  <c r="AH1649" i="5" s="1"/>
  <c r="F1649" i="5"/>
  <c r="G1649" i="5"/>
  <c r="I1649" i="5"/>
  <c r="J1649" i="5"/>
  <c r="K1649" i="5"/>
  <c r="L1649" i="5"/>
  <c r="S1649" i="5"/>
  <c r="O1650" i="5"/>
  <c r="N1650" i="5"/>
  <c r="R1650" i="5"/>
  <c r="M1650" i="5"/>
  <c r="E1650" i="5"/>
  <c r="AH1650" i="5" s="1"/>
  <c r="F1650" i="5"/>
  <c r="G1650" i="5"/>
  <c r="I1650" i="5"/>
  <c r="J1650" i="5"/>
  <c r="K1650" i="5"/>
  <c r="L1650" i="5"/>
  <c r="S1650" i="5"/>
  <c r="O1651" i="5"/>
  <c r="N1651" i="5"/>
  <c r="R1651" i="5"/>
  <c r="M1651" i="5"/>
  <c r="E1651" i="5"/>
  <c r="AH1651" i="5" s="1"/>
  <c r="F1651" i="5"/>
  <c r="G1651" i="5"/>
  <c r="I1651" i="5"/>
  <c r="J1651" i="5"/>
  <c r="K1651" i="5"/>
  <c r="L1651" i="5"/>
  <c r="S1651" i="5"/>
  <c r="O1652" i="5"/>
  <c r="N1652" i="5"/>
  <c r="R1652" i="5"/>
  <c r="M1652" i="5"/>
  <c r="E1652" i="5"/>
  <c r="AH1652" i="5" s="1"/>
  <c r="F1652" i="5"/>
  <c r="G1652" i="5"/>
  <c r="I1652" i="5"/>
  <c r="J1652" i="5"/>
  <c r="K1652" i="5"/>
  <c r="L1652" i="5"/>
  <c r="S1652" i="5"/>
  <c r="O1653" i="5"/>
  <c r="N1653" i="5"/>
  <c r="R1653" i="5"/>
  <c r="M1653" i="5"/>
  <c r="E1653" i="5"/>
  <c r="AH1653" i="5" s="1"/>
  <c r="F1653" i="5"/>
  <c r="G1653" i="5"/>
  <c r="I1653" i="5"/>
  <c r="J1653" i="5"/>
  <c r="K1653" i="5"/>
  <c r="L1653" i="5"/>
  <c r="S1653" i="5"/>
  <c r="O1654" i="5"/>
  <c r="N1654" i="5"/>
  <c r="R1654" i="5"/>
  <c r="M1654" i="5"/>
  <c r="E1654" i="5"/>
  <c r="AH1654" i="5" s="1"/>
  <c r="F1654" i="5"/>
  <c r="G1654" i="5"/>
  <c r="I1654" i="5"/>
  <c r="J1654" i="5"/>
  <c r="K1654" i="5"/>
  <c r="L1654" i="5"/>
  <c r="S1654" i="5"/>
  <c r="O1655" i="5"/>
  <c r="N1655" i="5"/>
  <c r="R1655" i="5"/>
  <c r="M1655" i="5"/>
  <c r="E1655" i="5"/>
  <c r="AH1655" i="5" s="1"/>
  <c r="F1655" i="5"/>
  <c r="G1655" i="5"/>
  <c r="I1655" i="5"/>
  <c r="J1655" i="5"/>
  <c r="K1655" i="5"/>
  <c r="L1655" i="5"/>
  <c r="S1655" i="5"/>
  <c r="O1656" i="5"/>
  <c r="N1656" i="5"/>
  <c r="R1656" i="5"/>
  <c r="M1656" i="5"/>
  <c r="E1656" i="5"/>
  <c r="AH1656" i="5" s="1"/>
  <c r="F1656" i="5"/>
  <c r="G1656" i="5"/>
  <c r="I1656" i="5"/>
  <c r="J1656" i="5"/>
  <c r="K1656" i="5"/>
  <c r="L1656" i="5"/>
  <c r="S1656" i="5"/>
  <c r="O1657" i="5"/>
  <c r="N1657" i="5"/>
  <c r="R1657" i="5"/>
  <c r="M1657" i="5"/>
  <c r="E1657" i="5"/>
  <c r="AH1657" i="5" s="1"/>
  <c r="F1657" i="5"/>
  <c r="G1657" i="5"/>
  <c r="I1657" i="5"/>
  <c r="J1657" i="5"/>
  <c r="K1657" i="5"/>
  <c r="L1657" i="5"/>
  <c r="S1657" i="5"/>
  <c r="O1658" i="5"/>
  <c r="N1658" i="5"/>
  <c r="R1658" i="5"/>
  <c r="M1658" i="5"/>
  <c r="E1658" i="5"/>
  <c r="AH1658" i="5" s="1"/>
  <c r="F1658" i="5"/>
  <c r="G1658" i="5"/>
  <c r="I1658" i="5"/>
  <c r="J1658" i="5"/>
  <c r="K1658" i="5"/>
  <c r="L1658" i="5"/>
  <c r="S1658" i="5"/>
  <c r="O1659" i="5"/>
  <c r="N1659" i="5"/>
  <c r="R1659" i="5"/>
  <c r="M1659" i="5"/>
  <c r="E1659" i="5"/>
  <c r="AH1659" i="5" s="1"/>
  <c r="F1659" i="5"/>
  <c r="G1659" i="5"/>
  <c r="I1659" i="5"/>
  <c r="J1659" i="5"/>
  <c r="K1659" i="5"/>
  <c r="L1659" i="5"/>
  <c r="S1659" i="5"/>
  <c r="O1660" i="5"/>
  <c r="N1660" i="5"/>
  <c r="R1660" i="5"/>
  <c r="M1660" i="5"/>
  <c r="E1660" i="5"/>
  <c r="AH1660" i="5" s="1"/>
  <c r="F1660" i="5"/>
  <c r="G1660" i="5"/>
  <c r="I1660" i="5"/>
  <c r="J1660" i="5"/>
  <c r="K1660" i="5"/>
  <c r="L1660" i="5"/>
  <c r="S1660" i="5"/>
  <c r="O1661" i="5"/>
  <c r="N1661" i="5"/>
  <c r="R1661" i="5"/>
  <c r="M1661" i="5"/>
  <c r="E1661" i="5"/>
  <c r="AH1661" i="5" s="1"/>
  <c r="F1661" i="5"/>
  <c r="G1661" i="5"/>
  <c r="I1661" i="5"/>
  <c r="J1661" i="5"/>
  <c r="K1661" i="5"/>
  <c r="L1661" i="5"/>
  <c r="S1661" i="5"/>
  <c r="O1662" i="5"/>
  <c r="N1662" i="5"/>
  <c r="R1662" i="5"/>
  <c r="M1662" i="5"/>
  <c r="E1662" i="5"/>
  <c r="AH1662" i="5" s="1"/>
  <c r="F1662" i="5"/>
  <c r="G1662" i="5"/>
  <c r="I1662" i="5"/>
  <c r="J1662" i="5"/>
  <c r="K1662" i="5"/>
  <c r="L1662" i="5"/>
  <c r="S1662" i="5"/>
  <c r="O1663" i="5"/>
  <c r="N1663" i="5"/>
  <c r="R1663" i="5"/>
  <c r="M1663" i="5"/>
  <c r="E1663" i="5"/>
  <c r="AH1663" i="5" s="1"/>
  <c r="F1663" i="5"/>
  <c r="G1663" i="5"/>
  <c r="I1663" i="5"/>
  <c r="J1663" i="5"/>
  <c r="K1663" i="5"/>
  <c r="L1663" i="5"/>
  <c r="S1663" i="5"/>
  <c r="O1664" i="5"/>
  <c r="N1664" i="5"/>
  <c r="R1664" i="5"/>
  <c r="M1664" i="5"/>
  <c r="E1664" i="5"/>
  <c r="AH1664" i="5" s="1"/>
  <c r="F1664" i="5"/>
  <c r="G1664" i="5"/>
  <c r="I1664" i="5"/>
  <c r="J1664" i="5"/>
  <c r="K1664" i="5"/>
  <c r="L1664" i="5"/>
  <c r="S1664" i="5"/>
  <c r="O1665" i="5"/>
  <c r="N1665" i="5"/>
  <c r="R1665" i="5"/>
  <c r="M1665" i="5"/>
  <c r="E1665" i="5"/>
  <c r="AH1665" i="5" s="1"/>
  <c r="F1665" i="5"/>
  <c r="G1665" i="5"/>
  <c r="I1665" i="5"/>
  <c r="J1665" i="5"/>
  <c r="K1665" i="5"/>
  <c r="L1665" i="5"/>
  <c r="S1665" i="5"/>
  <c r="O1666" i="5"/>
  <c r="N1666" i="5"/>
  <c r="R1666" i="5"/>
  <c r="M1666" i="5"/>
  <c r="E1666" i="5"/>
  <c r="AH1666" i="5" s="1"/>
  <c r="F1666" i="5"/>
  <c r="G1666" i="5"/>
  <c r="I1666" i="5"/>
  <c r="J1666" i="5"/>
  <c r="K1666" i="5"/>
  <c r="L1666" i="5"/>
  <c r="S1666" i="5"/>
  <c r="O1667" i="5"/>
  <c r="N1667" i="5"/>
  <c r="R1667" i="5"/>
  <c r="M1667" i="5"/>
  <c r="E1667" i="5"/>
  <c r="AH1667" i="5" s="1"/>
  <c r="F1667" i="5"/>
  <c r="G1667" i="5"/>
  <c r="I1667" i="5"/>
  <c r="J1667" i="5"/>
  <c r="K1667" i="5"/>
  <c r="L1667" i="5"/>
  <c r="S1667" i="5"/>
  <c r="O1668" i="5"/>
  <c r="N1668" i="5"/>
  <c r="R1668" i="5"/>
  <c r="M1668" i="5"/>
  <c r="E1668" i="5"/>
  <c r="AH1668" i="5" s="1"/>
  <c r="F1668" i="5"/>
  <c r="G1668" i="5"/>
  <c r="I1668" i="5"/>
  <c r="J1668" i="5"/>
  <c r="K1668" i="5"/>
  <c r="L1668" i="5"/>
  <c r="S1668" i="5"/>
  <c r="O1669" i="5"/>
  <c r="N1669" i="5"/>
  <c r="R1669" i="5"/>
  <c r="M1669" i="5"/>
  <c r="E1669" i="5"/>
  <c r="AH1669" i="5" s="1"/>
  <c r="F1669" i="5"/>
  <c r="G1669" i="5"/>
  <c r="I1669" i="5"/>
  <c r="J1669" i="5"/>
  <c r="K1669" i="5"/>
  <c r="L1669" i="5"/>
  <c r="S1669" i="5"/>
  <c r="O1670" i="5"/>
  <c r="N1670" i="5"/>
  <c r="R1670" i="5"/>
  <c r="M1670" i="5"/>
  <c r="E1670" i="5"/>
  <c r="AH1670" i="5" s="1"/>
  <c r="F1670" i="5"/>
  <c r="G1670" i="5"/>
  <c r="I1670" i="5"/>
  <c r="J1670" i="5"/>
  <c r="K1670" i="5"/>
  <c r="L1670" i="5"/>
  <c r="S1670" i="5"/>
  <c r="O1671" i="5"/>
  <c r="N1671" i="5"/>
  <c r="R1671" i="5"/>
  <c r="M1671" i="5"/>
  <c r="E1671" i="5"/>
  <c r="AH1671" i="5" s="1"/>
  <c r="F1671" i="5"/>
  <c r="G1671" i="5"/>
  <c r="I1671" i="5"/>
  <c r="J1671" i="5"/>
  <c r="K1671" i="5"/>
  <c r="L1671" i="5"/>
  <c r="S1671" i="5"/>
  <c r="O1672" i="5"/>
  <c r="N1672" i="5"/>
  <c r="R1672" i="5"/>
  <c r="M1672" i="5"/>
  <c r="E1672" i="5"/>
  <c r="AH1672" i="5" s="1"/>
  <c r="F1672" i="5"/>
  <c r="G1672" i="5"/>
  <c r="I1672" i="5"/>
  <c r="J1672" i="5"/>
  <c r="K1672" i="5"/>
  <c r="L1672" i="5"/>
  <c r="S1672" i="5"/>
  <c r="O1673" i="5"/>
  <c r="N1673" i="5"/>
  <c r="R1673" i="5"/>
  <c r="M1673" i="5"/>
  <c r="E1673" i="5"/>
  <c r="AH1673" i="5" s="1"/>
  <c r="F1673" i="5"/>
  <c r="G1673" i="5"/>
  <c r="I1673" i="5"/>
  <c r="J1673" i="5"/>
  <c r="K1673" i="5"/>
  <c r="L1673" i="5"/>
  <c r="S1673" i="5"/>
  <c r="O1674" i="5"/>
  <c r="N1674" i="5"/>
  <c r="R1674" i="5"/>
  <c r="M1674" i="5"/>
  <c r="E1674" i="5"/>
  <c r="AH1674" i="5" s="1"/>
  <c r="F1674" i="5"/>
  <c r="G1674" i="5"/>
  <c r="I1674" i="5"/>
  <c r="J1674" i="5"/>
  <c r="K1674" i="5"/>
  <c r="L1674" i="5"/>
  <c r="S1674" i="5"/>
  <c r="O1675" i="5"/>
  <c r="N1675" i="5"/>
  <c r="R1675" i="5"/>
  <c r="M1675" i="5"/>
  <c r="E1675" i="5"/>
  <c r="AH1675" i="5" s="1"/>
  <c r="F1675" i="5"/>
  <c r="G1675" i="5"/>
  <c r="I1675" i="5"/>
  <c r="J1675" i="5"/>
  <c r="K1675" i="5"/>
  <c r="L1675" i="5"/>
  <c r="S1675" i="5"/>
  <c r="O1676" i="5"/>
  <c r="N1676" i="5"/>
  <c r="R1676" i="5"/>
  <c r="M1676" i="5"/>
  <c r="E1676" i="5"/>
  <c r="AH1676" i="5" s="1"/>
  <c r="F1676" i="5"/>
  <c r="G1676" i="5"/>
  <c r="I1676" i="5"/>
  <c r="J1676" i="5"/>
  <c r="K1676" i="5"/>
  <c r="L1676" i="5"/>
  <c r="S1676" i="5"/>
  <c r="O1677" i="5"/>
  <c r="N1677" i="5"/>
  <c r="R1677" i="5"/>
  <c r="M1677" i="5"/>
  <c r="E1677" i="5"/>
  <c r="AH1677" i="5" s="1"/>
  <c r="F1677" i="5"/>
  <c r="G1677" i="5"/>
  <c r="I1677" i="5"/>
  <c r="J1677" i="5"/>
  <c r="K1677" i="5"/>
  <c r="L1677" i="5"/>
  <c r="S1677" i="5"/>
  <c r="O1678" i="5"/>
  <c r="N1678" i="5"/>
  <c r="R1678" i="5"/>
  <c r="M1678" i="5"/>
  <c r="E1678" i="5"/>
  <c r="AH1678" i="5" s="1"/>
  <c r="F1678" i="5"/>
  <c r="G1678" i="5"/>
  <c r="I1678" i="5"/>
  <c r="J1678" i="5"/>
  <c r="K1678" i="5"/>
  <c r="L1678" i="5"/>
  <c r="S1678" i="5"/>
  <c r="O1679" i="5"/>
  <c r="N1679" i="5"/>
  <c r="R1679" i="5"/>
  <c r="M1679" i="5"/>
  <c r="E1679" i="5"/>
  <c r="AH1679" i="5" s="1"/>
  <c r="F1679" i="5"/>
  <c r="G1679" i="5"/>
  <c r="I1679" i="5"/>
  <c r="J1679" i="5"/>
  <c r="K1679" i="5"/>
  <c r="L1679" i="5"/>
  <c r="S1679" i="5"/>
  <c r="O1680" i="5"/>
  <c r="N1680" i="5"/>
  <c r="R1680" i="5"/>
  <c r="M1680" i="5"/>
  <c r="E1680" i="5"/>
  <c r="AH1680" i="5" s="1"/>
  <c r="F1680" i="5"/>
  <c r="G1680" i="5"/>
  <c r="I1680" i="5"/>
  <c r="J1680" i="5"/>
  <c r="K1680" i="5"/>
  <c r="L1680" i="5"/>
  <c r="S1680" i="5"/>
  <c r="O1681" i="5"/>
  <c r="N1681" i="5"/>
  <c r="R1681" i="5"/>
  <c r="M1681" i="5"/>
  <c r="E1681" i="5"/>
  <c r="AH1681" i="5" s="1"/>
  <c r="F1681" i="5"/>
  <c r="G1681" i="5"/>
  <c r="I1681" i="5"/>
  <c r="J1681" i="5"/>
  <c r="K1681" i="5"/>
  <c r="L1681" i="5"/>
  <c r="S1681" i="5"/>
  <c r="O1682" i="5"/>
  <c r="N1682" i="5"/>
  <c r="R1682" i="5"/>
  <c r="M1682" i="5"/>
  <c r="E1682" i="5"/>
  <c r="AH1682" i="5" s="1"/>
  <c r="F1682" i="5"/>
  <c r="G1682" i="5"/>
  <c r="I1682" i="5"/>
  <c r="J1682" i="5"/>
  <c r="K1682" i="5"/>
  <c r="L1682" i="5"/>
  <c r="S1682" i="5"/>
  <c r="O1683" i="5"/>
  <c r="N1683" i="5"/>
  <c r="R1683" i="5"/>
  <c r="M1683" i="5"/>
  <c r="E1683" i="5"/>
  <c r="AH1683" i="5" s="1"/>
  <c r="F1683" i="5"/>
  <c r="G1683" i="5"/>
  <c r="I1683" i="5"/>
  <c r="J1683" i="5"/>
  <c r="K1683" i="5"/>
  <c r="L1683" i="5"/>
  <c r="S1683" i="5"/>
  <c r="O1684" i="5"/>
  <c r="N1684" i="5"/>
  <c r="R1684" i="5"/>
  <c r="M1684" i="5"/>
  <c r="E1684" i="5"/>
  <c r="AH1684" i="5" s="1"/>
  <c r="F1684" i="5"/>
  <c r="G1684" i="5"/>
  <c r="I1684" i="5"/>
  <c r="J1684" i="5"/>
  <c r="K1684" i="5"/>
  <c r="L1684" i="5"/>
  <c r="S1684" i="5"/>
  <c r="O1685" i="5"/>
  <c r="N1685" i="5"/>
  <c r="R1685" i="5"/>
  <c r="M1685" i="5"/>
  <c r="E1685" i="5"/>
  <c r="AH1685" i="5" s="1"/>
  <c r="F1685" i="5"/>
  <c r="G1685" i="5"/>
  <c r="I1685" i="5"/>
  <c r="J1685" i="5"/>
  <c r="K1685" i="5"/>
  <c r="L1685" i="5"/>
  <c r="S1685" i="5"/>
  <c r="O1686" i="5"/>
  <c r="N1686" i="5"/>
  <c r="R1686" i="5"/>
  <c r="M1686" i="5"/>
  <c r="E1686" i="5"/>
  <c r="AH1686" i="5" s="1"/>
  <c r="F1686" i="5"/>
  <c r="G1686" i="5"/>
  <c r="I1686" i="5"/>
  <c r="J1686" i="5"/>
  <c r="K1686" i="5"/>
  <c r="L1686" i="5"/>
  <c r="S1686" i="5"/>
  <c r="O1687" i="5"/>
  <c r="N1687" i="5"/>
  <c r="R1687" i="5"/>
  <c r="M1687" i="5"/>
  <c r="E1687" i="5"/>
  <c r="AH1687" i="5" s="1"/>
  <c r="F1687" i="5"/>
  <c r="G1687" i="5"/>
  <c r="I1687" i="5"/>
  <c r="J1687" i="5"/>
  <c r="K1687" i="5"/>
  <c r="L1687" i="5"/>
  <c r="S1687" i="5"/>
  <c r="O1688" i="5"/>
  <c r="N1688" i="5"/>
  <c r="R1688" i="5"/>
  <c r="M1688" i="5"/>
  <c r="E1688" i="5"/>
  <c r="AH1688" i="5" s="1"/>
  <c r="F1688" i="5"/>
  <c r="G1688" i="5"/>
  <c r="I1688" i="5"/>
  <c r="J1688" i="5"/>
  <c r="K1688" i="5"/>
  <c r="L1688" i="5"/>
  <c r="S1688" i="5"/>
  <c r="O1689" i="5"/>
  <c r="N1689" i="5"/>
  <c r="R1689" i="5"/>
  <c r="M1689" i="5"/>
  <c r="E1689" i="5"/>
  <c r="AH1689" i="5" s="1"/>
  <c r="F1689" i="5"/>
  <c r="G1689" i="5"/>
  <c r="I1689" i="5"/>
  <c r="J1689" i="5"/>
  <c r="K1689" i="5"/>
  <c r="L1689" i="5"/>
  <c r="S1689" i="5"/>
  <c r="O1690" i="5"/>
  <c r="N1690" i="5"/>
  <c r="R1690" i="5"/>
  <c r="M1690" i="5"/>
  <c r="E1690" i="5"/>
  <c r="AH1690" i="5" s="1"/>
  <c r="F1690" i="5"/>
  <c r="G1690" i="5"/>
  <c r="I1690" i="5"/>
  <c r="J1690" i="5"/>
  <c r="K1690" i="5"/>
  <c r="L1690" i="5"/>
  <c r="S1690" i="5"/>
  <c r="O1691" i="5"/>
  <c r="N1691" i="5"/>
  <c r="R1691" i="5"/>
  <c r="M1691" i="5"/>
  <c r="E1691" i="5"/>
  <c r="AH1691" i="5" s="1"/>
  <c r="F1691" i="5"/>
  <c r="G1691" i="5"/>
  <c r="I1691" i="5"/>
  <c r="J1691" i="5"/>
  <c r="K1691" i="5"/>
  <c r="L1691" i="5"/>
  <c r="S1691" i="5"/>
  <c r="O1692" i="5"/>
  <c r="N1692" i="5"/>
  <c r="R1692" i="5"/>
  <c r="M1692" i="5"/>
  <c r="E1692" i="5"/>
  <c r="AH1692" i="5" s="1"/>
  <c r="F1692" i="5"/>
  <c r="G1692" i="5"/>
  <c r="I1692" i="5"/>
  <c r="J1692" i="5"/>
  <c r="K1692" i="5"/>
  <c r="L1692" i="5"/>
  <c r="S1692" i="5"/>
  <c r="O1693" i="5"/>
  <c r="N1693" i="5"/>
  <c r="R1693" i="5"/>
  <c r="M1693" i="5"/>
  <c r="E1693" i="5"/>
  <c r="AH1693" i="5" s="1"/>
  <c r="F1693" i="5"/>
  <c r="G1693" i="5"/>
  <c r="I1693" i="5"/>
  <c r="J1693" i="5"/>
  <c r="K1693" i="5"/>
  <c r="L1693" i="5"/>
  <c r="S1693" i="5"/>
  <c r="O1694" i="5"/>
  <c r="N1694" i="5"/>
  <c r="R1694" i="5"/>
  <c r="M1694" i="5"/>
  <c r="E1694" i="5"/>
  <c r="AH1694" i="5" s="1"/>
  <c r="F1694" i="5"/>
  <c r="G1694" i="5"/>
  <c r="I1694" i="5"/>
  <c r="J1694" i="5"/>
  <c r="K1694" i="5"/>
  <c r="L1694" i="5"/>
  <c r="S1694" i="5"/>
  <c r="O1695" i="5"/>
  <c r="N1695" i="5"/>
  <c r="R1695" i="5"/>
  <c r="M1695" i="5"/>
  <c r="E1695" i="5"/>
  <c r="AH1695" i="5" s="1"/>
  <c r="F1695" i="5"/>
  <c r="G1695" i="5"/>
  <c r="I1695" i="5"/>
  <c r="J1695" i="5"/>
  <c r="K1695" i="5"/>
  <c r="L1695" i="5"/>
  <c r="S1695" i="5"/>
  <c r="O1696" i="5"/>
  <c r="N1696" i="5"/>
  <c r="R1696" i="5"/>
  <c r="M1696" i="5"/>
  <c r="E1696" i="5"/>
  <c r="AH1696" i="5" s="1"/>
  <c r="F1696" i="5"/>
  <c r="G1696" i="5"/>
  <c r="I1696" i="5"/>
  <c r="J1696" i="5"/>
  <c r="K1696" i="5"/>
  <c r="L1696" i="5"/>
  <c r="S1696" i="5"/>
  <c r="O1697" i="5"/>
  <c r="N1697" i="5"/>
  <c r="R1697" i="5"/>
  <c r="M1697" i="5"/>
  <c r="E1697" i="5"/>
  <c r="AH1697" i="5" s="1"/>
  <c r="F1697" i="5"/>
  <c r="G1697" i="5"/>
  <c r="I1697" i="5"/>
  <c r="J1697" i="5"/>
  <c r="K1697" i="5"/>
  <c r="L1697" i="5"/>
  <c r="S1697" i="5"/>
  <c r="O1698" i="5"/>
  <c r="N1698" i="5"/>
  <c r="R1698" i="5"/>
  <c r="M1698" i="5"/>
  <c r="E1698" i="5"/>
  <c r="AH1698" i="5" s="1"/>
  <c r="F1698" i="5"/>
  <c r="G1698" i="5"/>
  <c r="I1698" i="5"/>
  <c r="J1698" i="5"/>
  <c r="K1698" i="5"/>
  <c r="L1698" i="5"/>
  <c r="S1698" i="5"/>
  <c r="O1699" i="5"/>
  <c r="N1699" i="5"/>
  <c r="R1699" i="5"/>
  <c r="M1699" i="5"/>
  <c r="E1699" i="5"/>
  <c r="AH1699" i="5" s="1"/>
  <c r="F1699" i="5"/>
  <c r="G1699" i="5"/>
  <c r="I1699" i="5"/>
  <c r="J1699" i="5"/>
  <c r="K1699" i="5"/>
  <c r="L1699" i="5"/>
  <c r="S1699" i="5"/>
  <c r="O1700" i="5"/>
  <c r="N1700" i="5"/>
  <c r="R1700" i="5"/>
  <c r="M1700" i="5"/>
  <c r="E1700" i="5"/>
  <c r="AH1700" i="5" s="1"/>
  <c r="F1700" i="5"/>
  <c r="G1700" i="5"/>
  <c r="I1700" i="5"/>
  <c r="J1700" i="5"/>
  <c r="K1700" i="5"/>
  <c r="L1700" i="5"/>
  <c r="S1700" i="5"/>
  <c r="O1701" i="5"/>
  <c r="N1701" i="5"/>
  <c r="R1701" i="5"/>
  <c r="M1701" i="5"/>
  <c r="E1701" i="5"/>
  <c r="AH1701" i="5" s="1"/>
  <c r="F1701" i="5"/>
  <c r="G1701" i="5"/>
  <c r="I1701" i="5"/>
  <c r="J1701" i="5"/>
  <c r="K1701" i="5"/>
  <c r="L1701" i="5"/>
  <c r="S1701" i="5"/>
  <c r="O1702" i="5"/>
  <c r="N1702" i="5"/>
  <c r="R1702" i="5"/>
  <c r="M1702" i="5"/>
  <c r="E1702" i="5"/>
  <c r="AH1702" i="5" s="1"/>
  <c r="F1702" i="5"/>
  <c r="G1702" i="5"/>
  <c r="I1702" i="5"/>
  <c r="J1702" i="5"/>
  <c r="K1702" i="5"/>
  <c r="L1702" i="5"/>
  <c r="S1702" i="5"/>
  <c r="O1703" i="5"/>
  <c r="N1703" i="5"/>
  <c r="R1703" i="5"/>
  <c r="M1703" i="5"/>
  <c r="E1703" i="5"/>
  <c r="AH1703" i="5" s="1"/>
  <c r="F1703" i="5"/>
  <c r="G1703" i="5"/>
  <c r="I1703" i="5"/>
  <c r="J1703" i="5"/>
  <c r="K1703" i="5"/>
  <c r="L1703" i="5"/>
  <c r="S1703" i="5"/>
  <c r="O1704" i="5"/>
  <c r="N1704" i="5"/>
  <c r="R1704" i="5"/>
  <c r="M1704" i="5"/>
  <c r="E1704" i="5"/>
  <c r="AH1704" i="5" s="1"/>
  <c r="F1704" i="5"/>
  <c r="G1704" i="5"/>
  <c r="I1704" i="5"/>
  <c r="J1704" i="5"/>
  <c r="K1704" i="5"/>
  <c r="L1704" i="5"/>
  <c r="S1704" i="5"/>
  <c r="O1705" i="5"/>
  <c r="N1705" i="5"/>
  <c r="R1705" i="5"/>
  <c r="M1705" i="5"/>
  <c r="E1705" i="5"/>
  <c r="AH1705" i="5" s="1"/>
  <c r="F1705" i="5"/>
  <c r="G1705" i="5"/>
  <c r="I1705" i="5"/>
  <c r="J1705" i="5"/>
  <c r="K1705" i="5"/>
  <c r="L1705" i="5"/>
  <c r="S1705" i="5"/>
  <c r="O1706" i="5"/>
  <c r="N1706" i="5"/>
  <c r="R1706" i="5"/>
  <c r="M1706" i="5"/>
  <c r="E1706" i="5"/>
  <c r="AH1706" i="5" s="1"/>
  <c r="F1706" i="5"/>
  <c r="G1706" i="5"/>
  <c r="I1706" i="5"/>
  <c r="J1706" i="5"/>
  <c r="K1706" i="5"/>
  <c r="L1706" i="5"/>
  <c r="S1706" i="5"/>
  <c r="O1707" i="5"/>
  <c r="N1707" i="5"/>
  <c r="R1707" i="5"/>
  <c r="M1707" i="5"/>
  <c r="E1707" i="5"/>
  <c r="AH1707" i="5" s="1"/>
  <c r="F1707" i="5"/>
  <c r="G1707" i="5"/>
  <c r="I1707" i="5"/>
  <c r="J1707" i="5"/>
  <c r="K1707" i="5"/>
  <c r="L1707" i="5"/>
  <c r="S1707" i="5"/>
  <c r="O1708" i="5"/>
  <c r="N1708" i="5"/>
  <c r="R1708" i="5"/>
  <c r="M1708" i="5"/>
  <c r="E1708" i="5"/>
  <c r="AH1708" i="5" s="1"/>
  <c r="F1708" i="5"/>
  <c r="G1708" i="5"/>
  <c r="I1708" i="5"/>
  <c r="J1708" i="5"/>
  <c r="K1708" i="5"/>
  <c r="L1708" i="5"/>
  <c r="S1708" i="5"/>
  <c r="O1709" i="5"/>
  <c r="N1709" i="5"/>
  <c r="R1709" i="5"/>
  <c r="M1709" i="5"/>
  <c r="E1709" i="5"/>
  <c r="AH1709" i="5" s="1"/>
  <c r="F1709" i="5"/>
  <c r="G1709" i="5"/>
  <c r="I1709" i="5"/>
  <c r="J1709" i="5"/>
  <c r="K1709" i="5"/>
  <c r="L1709" i="5"/>
  <c r="S1709" i="5"/>
  <c r="O1710" i="5"/>
  <c r="N1710" i="5"/>
  <c r="R1710" i="5"/>
  <c r="M1710" i="5"/>
  <c r="E1710" i="5"/>
  <c r="AH1710" i="5" s="1"/>
  <c r="F1710" i="5"/>
  <c r="G1710" i="5"/>
  <c r="I1710" i="5"/>
  <c r="J1710" i="5"/>
  <c r="K1710" i="5"/>
  <c r="L1710" i="5"/>
  <c r="S1710" i="5"/>
  <c r="O1711" i="5"/>
  <c r="N1711" i="5"/>
  <c r="R1711" i="5"/>
  <c r="M1711" i="5"/>
  <c r="E1711" i="5"/>
  <c r="AH1711" i="5" s="1"/>
  <c r="F1711" i="5"/>
  <c r="G1711" i="5"/>
  <c r="I1711" i="5"/>
  <c r="J1711" i="5"/>
  <c r="K1711" i="5"/>
  <c r="L1711" i="5"/>
  <c r="S1711" i="5"/>
  <c r="O1712" i="5"/>
  <c r="N1712" i="5"/>
  <c r="R1712" i="5"/>
  <c r="M1712" i="5"/>
  <c r="E1712" i="5"/>
  <c r="AH1712" i="5" s="1"/>
  <c r="F1712" i="5"/>
  <c r="G1712" i="5"/>
  <c r="I1712" i="5"/>
  <c r="J1712" i="5"/>
  <c r="K1712" i="5"/>
  <c r="L1712" i="5"/>
  <c r="S1712" i="5"/>
  <c r="O1713" i="5"/>
  <c r="N1713" i="5"/>
  <c r="R1713" i="5"/>
  <c r="M1713" i="5"/>
  <c r="E1713" i="5"/>
  <c r="AH1713" i="5" s="1"/>
  <c r="F1713" i="5"/>
  <c r="G1713" i="5"/>
  <c r="I1713" i="5"/>
  <c r="J1713" i="5"/>
  <c r="K1713" i="5"/>
  <c r="L1713" i="5"/>
  <c r="S1713" i="5"/>
  <c r="O1714" i="5"/>
  <c r="N1714" i="5"/>
  <c r="R1714" i="5"/>
  <c r="M1714" i="5"/>
  <c r="E1714" i="5"/>
  <c r="AH1714" i="5" s="1"/>
  <c r="F1714" i="5"/>
  <c r="G1714" i="5"/>
  <c r="I1714" i="5"/>
  <c r="J1714" i="5"/>
  <c r="K1714" i="5"/>
  <c r="L1714" i="5"/>
  <c r="S1714" i="5"/>
  <c r="O1715" i="5"/>
  <c r="N1715" i="5"/>
  <c r="R1715" i="5"/>
  <c r="M1715" i="5"/>
  <c r="E1715" i="5"/>
  <c r="AH1715" i="5" s="1"/>
  <c r="F1715" i="5"/>
  <c r="G1715" i="5"/>
  <c r="I1715" i="5"/>
  <c r="J1715" i="5"/>
  <c r="K1715" i="5"/>
  <c r="L1715" i="5"/>
  <c r="S1715" i="5"/>
  <c r="O1716" i="5"/>
  <c r="N1716" i="5"/>
  <c r="R1716" i="5"/>
  <c r="M1716" i="5"/>
  <c r="E1716" i="5"/>
  <c r="AH1716" i="5" s="1"/>
  <c r="F1716" i="5"/>
  <c r="G1716" i="5"/>
  <c r="I1716" i="5"/>
  <c r="J1716" i="5"/>
  <c r="K1716" i="5"/>
  <c r="L1716" i="5"/>
  <c r="S1716" i="5"/>
  <c r="O1717" i="5"/>
  <c r="N1717" i="5"/>
  <c r="R1717" i="5"/>
  <c r="M1717" i="5"/>
  <c r="E1717" i="5"/>
  <c r="AH1717" i="5" s="1"/>
  <c r="F1717" i="5"/>
  <c r="G1717" i="5"/>
  <c r="I1717" i="5"/>
  <c r="J1717" i="5"/>
  <c r="K1717" i="5"/>
  <c r="L1717" i="5"/>
  <c r="S1717" i="5"/>
  <c r="O1718" i="5"/>
  <c r="N1718" i="5"/>
  <c r="R1718" i="5"/>
  <c r="M1718" i="5"/>
  <c r="E1718" i="5"/>
  <c r="AH1718" i="5" s="1"/>
  <c r="F1718" i="5"/>
  <c r="G1718" i="5"/>
  <c r="I1718" i="5"/>
  <c r="J1718" i="5"/>
  <c r="K1718" i="5"/>
  <c r="L1718" i="5"/>
  <c r="S1718" i="5"/>
  <c r="O1719" i="5"/>
  <c r="N1719" i="5"/>
  <c r="R1719" i="5"/>
  <c r="M1719" i="5"/>
  <c r="E1719" i="5"/>
  <c r="AH1719" i="5" s="1"/>
  <c r="F1719" i="5"/>
  <c r="G1719" i="5"/>
  <c r="I1719" i="5"/>
  <c r="J1719" i="5"/>
  <c r="K1719" i="5"/>
  <c r="L1719" i="5"/>
  <c r="S1719" i="5"/>
  <c r="O1720" i="5"/>
  <c r="N1720" i="5"/>
  <c r="R1720" i="5"/>
  <c r="M1720" i="5"/>
  <c r="E1720" i="5"/>
  <c r="AH1720" i="5" s="1"/>
  <c r="F1720" i="5"/>
  <c r="G1720" i="5"/>
  <c r="I1720" i="5"/>
  <c r="J1720" i="5"/>
  <c r="K1720" i="5"/>
  <c r="L1720" i="5"/>
  <c r="S1720" i="5"/>
  <c r="O1721" i="5"/>
  <c r="N1721" i="5"/>
  <c r="R1721" i="5"/>
  <c r="M1721" i="5"/>
  <c r="E1721" i="5"/>
  <c r="AH1721" i="5" s="1"/>
  <c r="F1721" i="5"/>
  <c r="G1721" i="5"/>
  <c r="I1721" i="5"/>
  <c r="J1721" i="5"/>
  <c r="K1721" i="5"/>
  <c r="L1721" i="5"/>
  <c r="S1721" i="5"/>
  <c r="O1722" i="5"/>
  <c r="N1722" i="5"/>
  <c r="R1722" i="5"/>
  <c r="M1722" i="5"/>
  <c r="E1722" i="5"/>
  <c r="AH1722" i="5" s="1"/>
  <c r="F1722" i="5"/>
  <c r="G1722" i="5"/>
  <c r="I1722" i="5"/>
  <c r="J1722" i="5"/>
  <c r="K1722" i="5"/>
  <c r="L1722" i="5"/>
  <c r="S1722" i="5"/>
  <c r="O1723" i="5"/>
  <c r="N1723" i="5"/>
  <c r="R1723" i="5"/>
  <c r="M1723" i="5"/>
  <c r="E1723" i="5"/>
  <c r="AH1723" i="5" s="1"/>
  <c r="F1723" i="5"/>
  <c r="G1723" i="5"/>
  <c r="I1723" i="5"/>
  <c r="J1723" i="5"/>
  <c r="K1723" i="5"/>
  <c r="L1723" i="5"/>
  <c r="S1723" i="5"/>
  <c r="O1724" i="5"/>
  <c r="N1724" i="5"/>
  <c r="R1724" i="5"/>
  <c r="M1724" i="5"/>
  <c r="E1724" i="5"/>
  <c r="AH1724" i="5" s="1"/>
  <c r="F1724" i="5"/>
  <c r="G1724" i="5"/>
  <c r="I1724" i="5"/>
  <c r="J1724" i="5"/>
  <c r="K1724" i="5"/>
  <c r="L1724" i="5"/>
  <c r="S1724" i="5"/>
  <c r="O1725" i="5"/>
  <c r="N1725" i="5"/>
  <c r="R1725" i="5"/>
  <c r="M1725" i="5"/>
  <c r="E1725" i="5"/>
  <c r="AH1725" i="5" s="1"/>
  <c r="F1725" i="5"/>
  <c r="G1725" i="5"/>
  <c r="I1725" i="5"/>
  <c r="J1725" i="5"/>
  <c r="K1725" i="5"/>
  <c r="L1725" i="5"/>
  <c r="S1725" i="5"/>
  <c r="O1726" i="5"/>
  <c r="N1726" i="5"/>
  <c r="R1726" i="5"/>
  <c r="M1726" i="5"/>
  <c r="E1726" i="5"/>
  <c r="AH1726" i="5" s="1"/>
  <c r="F1726" i="5"/>
  <c r="G1726" i="5"/>
  <c r="I1726" i="5"/>
  <c r="J1726" i="5"/>
  <c r="K1726" i="5"/>
  <c r="L1726" i="5"/>
  <c r="S1726" i="5"/>
  <c r="O1727" i="5"/>
  <c r="N1727" i="5"/>
  <c r="R1727" i="5"/>
  <c r="M1727" i="5"/>
  <c r="E1727" i="5"/>
  <c r="AH1727" i="5" s="1"/>
  <c r="F1727" i="5"/>
  <c r="G1727" i="5"/>
  <c r="I1727" i="5"/>
  <c r="J1727" i="5"/>
  <c r="K1727" i="5"/>
  <c r="L1727" i="5"/>
  <c r="S1727" i="5"/>
  <c r="O1728" i="5"/>
  <c r="N1728" i="5"/>
  <c r="R1728" i="5"/>
  <c r="M1728" i="5"/>
  <c r="E1728" i="5"/>
  <c r="AH1728" i="5" s="1"/>
  <c r="F1728" i="5"/>
  <c r="G1728" i="5"/>
  <c r="I1728" i="5"/>
  <c r="J1728" i="5"/>
  <c r="K1728" i="5"/>
  <c r="L1728" i="5"/>
  <c r="S1728" i="5"/>
  <c r="O1729" i="5"/>
  <c r="N1729" i="5"/>
  <c r="R1729" i="5"/>
  <c r="M1729" i="5"/>
  <c r="E1729" i="5"/>
  <c r="AH1729" i="5" s="1"/>
  <c r="F1729" i="5"/>
  <c r="G1729" i="5"/>
  <c r="I1729" i="5"/>
  <c r="J1729" i="5"/>
  <c r="K1729" i="5"/>
  <c r="L1729" i="5"/>
  <c r="S1729" i="5"/>
  <c r="O1730" i="5"/>
  <c r="N1730" i="5"/>
  <c r="R1730" i="5"/>
  <c r="M1730" i="5"/>
  <c r="E1730" i="5"/>
  <c r="AH1730" i="5" s="1"/>
  <c r="F1730" i="5"/>
  <c r="G1730" i="5"/>
  <c r="I1730" i="5"/>
  <c r="J1730" i="5"/>
  <c r="K1730" i="5"/>
  <c r="L1730" i="5"/>
  <c r="S1730" i="5"/>
  <c r="O1731" i="5"/>
  <c r="N1731" i="5"/>
  <c r="R1731" i="5"/>
  <c r="M1731" i="5"/>
  <c r="E1731" i="5"/>
  <c r="AH1731" i="5" s="1"/>
  <c r="F1731" i="5"/>
  <c r="G1731" i="5"/>
  <c r="I1731" i="5"/>
  <c r="J1731" i="5"/>
  <c r="K1731" i="5"/>
  <c r="L1731" i="5"/>
  <c r="S1731" i="5"/>
  <c r="O1732" i="5"/>
  <c r="N1732" i="5"/>
  <c r="R1732" i="5"/>
  <c r="M1732" i="5"/>
  <c r="E1732" i="5"/>
  <c r="AH1732" i="5" s="1"/>
  <c r="F1732" i="5"/>
  <c r="G1732" i="5"/>
  <c r="I1732" i="5"/>
  <c r="J1732" i="5"/>
  <c r="K1732" i="5"/>
  <c r="L1732" i="5"/>
  <c r="S1732" i="5"/>
  <c r="O1733" i="5"/>
  <c r="N1733" i="5"/>
  <c r="R1733" i="5"/>
  <c r="M1733" i="5"/>
  <c r="E1733" i="5"/>
  <c r="AH1733" i="5" s="1"/>
  <c r="F1733" i="5"/>
  <c r="G1733" i="5"/>
  <c r="I1733" i="5"/>
  <c r="J1733" i="5"/>
  <c r="K1733" i="5"/>
  <c r="L1733" i="5"/>
  <c r="S1733" i="5"/>
  <c r="O1734" i="5"/>
  <c r="N1734" i="5"/>
  <c r="R1734" i="5"/>
  <c r="M1734" i="5"/>
  <c r="E1734" i="5"/>
  <c r="AH1734" i="5" s="1"/>
  <c r="F1734" i="5"/>
  <c r="G1734" i="5"/>
  <c r="I1734" i="5"/>
  <c r="J1734" i="5"/>
  <c r="K1734" i="5"/>
  <c r="L1734" i="5"/>
  <c r="S1734" i="5"/>
  <c r="O1735" i="5"/>
  <c r="N1735" i="5"/>
  <c r="R1735" i="5"/>
  <c r="M1735" i="5"/>
  <c r="E1735" i="5"/>
  <c r="AH1735" i="5" s="1"/>
  <c r="F1735" i="5"/>
  <c r="G1735" i="5"/>
  <c r="I1735" i="5"/>
  <c r="J1735" i="5"/>
  <c r="K1735" i="5"/>
  <c r="L1735" i="5"/>
  <c r="S1735" i="5"/>
  <c r="O1736" i="5"/>
  <c r="N1736" i="5"/>
  <c r="R1736" i="5"/>
  <c r="M1736" i="5"/>
  <c r="E1736" i="5"/>
  <c r="AH1736" i="5" s="1"/>
  <c r="F1736" i="5"/>
  <c r="G1736" i="5"/>
  <c r="I1736" i="5"/>
  <c r="J1736" i="5"/>
  <c r="K1736" i="5"/>
  <c r="L1736" i="5"/>
  <c r="S1736" i="5"/>
  <c r="O1737" i="5"/>
  <c r="N1737" i="5"/>
  <c r="R1737" i="5"/>
  <c r="M1737" i="5"/>
  <c r="E1737" i="5"/>
  <c r="AH1737" i="5" s="1"/>
  <c r="F1737" i="5"/>
  <c r="G1737" i="5"/>
  <c r="I1737" i="5"/>
  <c r="J1737" i="5"/>
  <c r="K1737" i="5"/>
  <c r="L1737" i="5"/>
  <c r="S1737" i="5"/>
  <c r="O1738" i="5"/>
  <c r="N1738" i="5"/>
  <c r="R1738" i="5"/>
  <c r="M1738" i="5"/>
  <c r="E1738" i="5"/>
  <c r="AH1738" i="5" s="1"/>
  <c r="F1738" i="5"/>
  <c r="G1738" i="5"/>
  <c r="I1738" i="5"/>
  <c r="J1738" i="5"/>
  <c r="K1738" i="5"/>
  <c r="L1738" i="5"/>
  <c r="S1738" i="5"/>
  <c r="O1739" i="5"/>
  <c r="N1739" i="5"/>
  <c r="R1739" i="5"/>
  <c r="M1739" i="5"/>
  <c r="E1739" i="5"/>
  <c r="AH1739" i="5" s="1"/>
  <c r="F1739" i="5"/>
  <c r="G1739" i="5"/>
  <c r="I1739" i="5"/>
  <c r="J1739" i="5"/>
  <c r="K1739" i="5"/>
  <c r="L1739" i="5"/>
  <c r="S1739" i="5"/>
  <c r="O1740" i="5"/>
  <c r="N1740" i="5"/>
  <c r="R1740" i="5"/>
  <c r="M1740" i="5"/>
  <c r="E1740" i="5"/>
  <c r="AH1740" i="5" s="1"/>
  <c r="F1740" i="5"/>
  <c r="G1740" i="5"/>
  <c r="I1740" i="5"/>
  <c r="J1740" i="5"/>
  <c r="K1740" i="5"/>
  <c r="L1740" i="5"/>
  <c r="S1740" i="5"/>
  <c r="O1741" i="5"/>
  <c r="N1741" i="5"/>
  <c r="R1741" i="5"/>
  <c r="M1741" i="5"/>
  <c r="E1741" i="5"/>
  <c r="AH1741" i="5" s="1"/>
  <c r="F1741" i="5"/>
  <c r="G1741" i="5"/>
  <c r="I1741" i="5"/>
  <c r="J1741" i="5"/>
  <c r="K1741" i="5"/>
  <c r="L1741" i="5"/>
  <c r="S1741" i="5"/>
  <c r="O1742" i="5"/>
  <c r="N1742" i="5"/>
  <c r="R1742" i="5"/>
  <c r="M1742" i="5"/>
  <c r="E1742" i="5"/>
  <c r="AH1742" i="5" s="1"/>
  <c r="F1742" i="5"/>
  <c r="G1742" i="5"/>
  <c r="I1742" i="5"/>
  <c r="J1742" i="5"/>
  <c r="K1742" i="5"/>
  <c r="L1742" i="5"/>
  <c r="S1742" i="5"/>
  <c r="O1743" i="5"/>
  <c r="N1743" i="5"/>
  <c r="R1743" i="5"/>
  <c r="M1743" i="5"/>
  <c r="E1743" i="5"/>
  <c r="AH1743" i="5" s="1"/>
  <c r="F1743" i="5"/>
  <c r="G1743" i="5"/>
  <c r="I1743" i="5"/>
  <c r="J1743" i="5"/>
  <c r="K1743" i="5"/>
  <c r="L1743" i="5"/>
  <c r="S1743" i="5"/>
  <c r="O1744" i="5"/>
  <c r="N1744" i="5"/>
  <c r="R1744" i="5"/>
  <c r="M1744" i="5"/>
  <c r="E1744" i="5"/>
  <c r="AH1744" i="5" s="1"/>
  <c r="F1744" i="5"/>
  <c r="G1744" i="5"/>
  <c r="I1744" i="5"/>
  <c r="J1744" i="5"/>
  <c r="K1744" i="5"/>
  <c r="L1744" i="5"/>
  <c r="S1744" i="5"/>
  <c r="O1745" i="5"/>
  <c r="N1745" i="5"/>
  <c r="R1745" i="5"/>
  <c r="M1745" i="5"/>
  <c r="E1745" i="5"/>
  <c r="AH1745" i="5" s="1"/>
  <c r="F1745" i="5"/>
  <c r="G1745" i="5"/>
  <c r="I1745" i="5"/>
  <c r="J1745" i="5"/>
  <c r="K1745" i="5"/>
  <c r="L1745" i="5"/>
  <c r="S1745" i="5"/>
  <c r="O1746" i="5"/>
  <c r="N1746" i="5"/>
  <c r="R1746" i="5"/>
  <c r="M1746" i="5"/>
  <c r="E1746" i="5"/>
  <c r="AH1746" i="5" s="1"/>
  <c r="F1746" i="5"/>
  <c r="G1746" i="5"/>
  <c r="I1746" i="5"/>
  <c r="J1746" i="5"/>
  <c r="K1746" i="5"/>
  <c r="L1746" i="5"/>
  <c r="S1746" i="5"/>
  <c r="O1747" i="5"/>
  <c r="N1747" i="5"/>
  <c r="R1747" i="5"/>
  <c r="M1747" i="5"/>
  <c r="E1747" i="5"/>
  <c r="AH1747" i="5" s="1"/>
  <c r="F1747" i="5"/>
  <c r="G1747" i="5"/>
  <c r="I1747" i="5"/>
  <c r="J1747" i="5"/>
  <c r="K1747" i="5"/>
  <c r="L1747" i="5"/>
  <c r="S1747" i="5"/>
  <c r="O1748" i="5"/>
  <c r="N1748" i="5"/>
  <c r="R1748" i="5"/>
  <c r="M1748" i="5"/>
  <c r="E1748" i="5"/>
  <c r="AH1748" i="5" s="1"/>
  <c r="F1748" i="5"/>
  <c r="G1748" i="5"/>
  <c r="I1748" i="5"/>
  <c r="J1748" i="5"/>
  <c r="K1748" i="5"/>
  <c r="L1748" i="5"/>
  <c r="S1748" i="5"/>
  <c r="O1749" i="5"/>
  <c r="N1749" i="5"/>
  <c r="R1749" i="5"/>
  <c r="M1749" i="5"/>
  <c r="E1749" i="5"/>
  <c r="AH1749" i="5" s="1"/>
  <c r="F1749" i="5"/>
  <c r="G1749" i="5"/>
  <c r="I1749" i="5"/>
  <c r="J1749" i="5"/>
  <c r="K1749" i="5"/>
  <c r="L1749" i="5"/>
  <c r="S1749" i="5"/>
  <c r="O1750" i="5"/>
  <c r="N1750" i="5"/>
  <c r="R1750" i="5"/>
  <c r="M1750" i="5"/>
  <c r="E1750" i="5"/>
  <c r="AH1750" i="5" s="1"/>
  <c r="F1750" i="5"/>
  <c r="G1750" i="5"/>
  <c r="I1750" i="5"/>
  <c r="J1750" i="5"/>
  <c r="K1750" i="5"/>
  <c r="L1750" i="5"/>
  <c r="S1750" i="5"/>
  <c r="O1751" i="5"/>
  <c r="N1751" i="5"/>
  <c r="R1751" i="5"/>
  <c r="M1751" i="5"/>
  <c r="E1751" i="5"/>
  <c r="AH1751" i="5" s="1"/>
  <c r="F1751" i="5"/>
  <c r="G1751" i="5"/>
  <c r="I1751" i="5"/>
  <c r="J1751" i="5"/>
  <c r="K1751" i="5"/>
  <c r="L1751" i="5"/>
  <c r="S1751" i="5"/>
  <c r="O1752" i="5"/>
  <c r="N1752" i="5"/>
  <c r="R1752" i="5"/>
  <c r="M1752" i="5"/>
  <c r="E1752" i="5"/>
  <c r="AH1752" i="5" s="1"/>
  <c r="F1752" i="5"/>
  <c r="G1752" i="5"/>
  <c r="I1752" i="5"/>
  <c r="J1752" i="5"/>
  <c r="K1752" i="5"/>
  <c r="L1752" i="5"/>
  <c r="S1752" i="5"/>
  <c r="O1753" i="5"/>
  <c r="N1753" i="5"/>
  <c r="R1753" i="5"/>
  <c r="M1753" i="5"/>
  <c r="E1753" i="5"/>
  <c r="AH1753" i="5" s="1"/>
  <c r="F1753" i="5"/>
  <c r="G1753" i="5"/>
  <c r="I1753" i="5"/>
  <c r="J1753" i="5"/>
  <c r="K1753" i="5"/>
  <c r="L1753" i="5"/>
  <c r="S1753" i="5"/>
  <c r="O1754" i="5"/>
  <c r="N1754" i="5"/>
  <c r="R1754" i="5"/>
  <c r="M1754" i="5"/>
  <c r="E1754" i="5"/>
  <c r="AH1754" i="5" s="1"/>
  <c r="F1754" i="5"/>
  <c r="G1754" i="5"/>
  <c r="I1754" i="5"/>
  <c r="J1754" i="5"/>
  <c r="K1754" i="5"/>
  <c r="L1754" i="5"/>
  <c r="S1754" i="5"/>
  <c r="O1755" i="5"/>
  <c r="N1755" i="5"/>
  <c r="R1755" i="5"/>
  <c r="M1755" i="5"/>
  <c r="E1755" i="5"/>
  <c r="AH1755" i="5" s="1"/>
  <c r="F1755" i="5"/>
  <c r="G1755" i="5"/>
  <c r="I1755" i="5"/>
  <c r="J1755" i="5"/>
  <c r="K1755" i="5"/>
  <c r="L1755" i="5"/>
  <c r="S1755" i="5"/>
  <c r="O1756" i="5"/>
  <c r="N1756" i="5"/>
  <c r="R1756" i="5"/>
  <c r="M1756" i="5"/>
  <c r="E1756" i="5"/>
  <c r="AH1756" i="5" s="1"/>
  <c r="F1756" i="5"/>
  <c r="G1756" i="5"/>
  <c r="I1756" i="5"/>
  <c r="J1756" i="5"/>
  <c r="K1756" i="5"/>
  <c r="L1756" i="5"/>
  <c r="S1756" i="5"/>
  <c r="O1757" i="5"/>
  <c r="N1757" i="5"/>
  <c r="R1757" i="5"/>
  <c r="M1757" i="5"/>
  <c r="E1757" i="5"/>
  <c r="AH1757" i="5" s="1"/>
  <c r="F1757" i="5"/>
  <c r="G1757" i="5"/>
  <c r="I1757" i="5"/>
  <c r="J1757" i="5"/>
  <c r="K1757" i="5"/>
  <c r="L1757" i="5"/>
  <c r="S1757" i="5"/>
  <c r="O1758" i="5"/>
  <c r="N1758" i="5"/>
  <c r="R1758" i="5"/>
  <c r="M1758" i="5"/>
  <c r="E1758" i="5"/>
  <c r="AH1758" i="5" s="1"/>
  <c r="F1758" i="5"/>
  <c r="G1758" i="5"/>
  <c r="I1758" i="5"/>
  <c r="J1758" i="5"/>
  <c r="K1758" i="5"/>
  <c r="L1758" i="5"/>
  <c r="S1758" i="5"/>
  <c r="O1759" i="5"/>
  <c r="N1759" i="5"/>
  <c r="R1759" i="5"/>
  <c r="M1759" i="5"/>
  <c r="E1759" i="5"/>
  <c r="AH1759" i="5" s="1"/>
  <c r="F1759" i="5"/>
  <c r="G1759" i="5"/>
  <c r="I1759" i="5"/>
  <c r="J1759" i="5"/>
  <c r="K1759" i="5"/>
  <c r="L1759" i="5"/>
  <c r="S1759" i="5"/>
  <c r="O1760" i="5"/>
  <c r="N1760" i="5"/>
  <c r="R1760" i="5"/>
  <c r="M1760" i="5"/>
  <c r="E1760" i="5"/>
  <c r="AH1760" i="5" s="1"/>
  <c r="F1760" i="5"/>
  <c r="G1760" i="5"/>
  <c r="I1760" i="5"/>
  <c r="J1760" i="5"/>
  <c r="K1760" i="5"/>
  <c r="L1760" i="5"/>
  <c r="S1760" i="5"/>
  <c r="O1761" i="5"/>
  <c r="N1761" i="5"/>
  <c r="R1761" i="5"/>
  <c r="M1761" i="5"/>
  <c r="E1761" i="5"/>
  <c r="AH1761" i="5" s="1"/>
  <c r="F1761" i="5"/>
  <c r="G1761" i="5"/>
  <c r="I1761" i="5"/>
  <c r="J1761" i="5"/>
  <c r="K1761" i="5"/>
  <c r="L1761" i="5"/>
  <c r="S1761" i="5"/>
  <c r="O1762" i="5"/>
  <c r="N1762" i="5"/>
  <c r="R1762" i="5"/>
  <c r="M1762" i="5"/>
  <c r="E1762" i="5"/>
  <c r="AH1762" i="5" s="1"/>
  <c r="F1762" i="5"/>
  <c r="G1762" i="5"/>
  <c r="I1762" i="5"/>
  <c r="J1762" i="5"/>
  <c r="K1762" i="5"/>
  <c r="L1762" i="5"/>
  <c r="S1762" i="5"/>
  <c r="O1763" i="5"/>
  <c r="N1763" i="5"/>
  <c r="R1763" i="5"/>
  <c r="M1763" i="5"/>
  <c r="E1763" i="5"/>
  <c r="AH1763" i="5" s="1"/>
  <c r="F1763" i="5"/>
  <c r="G1763" i="5"/>
  <c r="I1763" i="5"/>
  <c r="J1763" i="5"/>
  <c r="K1763" i="5"/>
  <c r="L1763" i="5"/>
  <c r="S1763" i="5"/>
  <c r="O1764" i="5"/>
  <c r="N1764" i="5"/>
  <c r="R1764" i="5"/>
  <c r="M1764" i="5"/>
  <c r="E1764" i="5"/>
  <c r="AH1764" i="5" s="1"/>
  <c r="F1764" i="5"/>
  <c r="G1764" i="5"/>
  <c r="I1764" i="5"/>
  <c r="J1764" i="5"/>
  <c r="K1764" i="5"/>
  <c r="L1764" i="5"/>
  <c r="S1764" i="5"/>
  <c r="O1765" i="5"/>
  <c r="N1765" i="5"/>
  <c r="R1765" i="5"/>
  <c r="M1765" i="5"/>
  <c r="E1765" i="5"/>
  <c r="AH1765" i="5" s="1"/>
  <c r="F1765" i="5"/>
  <c r="G1765" i="5"/>
  <c r="I1765" i="5"/>
  <c r="J1765" i="5"/>
  <c r="K1765" i="5"/>
  <c r="L1765" i="5"/>
  <c r="S1765" i="5"/>
  <c r="O1766" i="5"/>
  <c r="N1766" i="5"/>
  <c r="R1766" i="5"/>
  <c r="M1766" i="5"/>
  <c r="E1766" i="5"/>
  <c r="AH1766" i="5" s="1"/>
  <c r="F1766" i="5"/>
  <c r="G1766" i="5"/>
  <c r="I1766" i="5"/>
  <c r="J1766" i="5"/>
  <c r="K1766" i="5"/>
  <c r="L1766" i="5"/>
  <c r="S1766" i="5"/>
  <c r="O1767" i="5"/>
  <c r="N1767" i="5"/>
  <c r="R1767" i="5"/>
  <c r="M1767" i="5"/>
  <c r="E1767" i="5"/>
  <c r="AH1767" i="5" s="1"/>
  <c r="F1767" i="5"/>
  <c r="G1767" i="5"/>
  <c r="I1767" i="5"/>
  <c r="J1767" i="5"/>
  <c r="K1767" i="5"/>
  <c r="L1767" i="5"/>
  <c r="S1767" i="5"/>
  <c r="O1768" i="5"/>
  <c r="N1768" i="5"/>
  <c r="R1768" i="5"/>
  <c r="M1768" i="5"/>
  <c r="E1768" i="5"/>
  <c r="AH1768" i="5" s="1"/>
  <c r="F1768" i="5"/>
  <c r="G1768" i="5"/>
  <c r="I1768" i="5"/>
  <c r="J1768" i="5"/>
  <c r="K1768" i="5"/>
  <c r="L1768" i="5"/>
  <c r="S1768" i="5"/>
  <c r="O1769" i="5"/>
  <c r="N1769" i="5"/>
  <c r="R1769" i="5"/>
  <c r="M1769" i="5"/>
  <c r="E1769" i="5"/>
  <c r="AH1769" i="5" s="1"/>
  <c r="F1769" i="5"/>
  <c r="G1769" i="5"/>
  <c r="I1769" i="5"/>
  <c r="J1769" i="5"/>
  <c r="K1769" i="5"/>
  <c r="L1769" i="5"/>
  <c r="S1769" i="5"/>
  <c r="O1770" i="5"/>
  <c r="N1770" i="5"/>
  <c r="R1770" i="5"/>
  <c r="M1770" i="5"/>
  <c r="E1770" i="5"/>
  <c r="AH1770" i="5" s="1"/>
  <c r="F1770" i="5"/>
  <c r="G1770" i="5"/>
  <c r="I1770" i="5"/>
  <c r="J1770" i="5"/>
  <c r="K1770" i="5"/>
  <c r="L1770" i="5"/>
  <c r="S1770" i="5"/>
  <c r="O1771" i="5"/>
  <c r="N1771" i="5"/>
  <c r="R1771" i="5"/>
  <c r="M1771" i="5"/>
  <c r="E1771" i="5"/>
  <c r="AH1771" i="5" s="1"/>
  <c r="F1771" i="5"/>
  <c r="G1771" i="5"/>
  <c r="I1771" i="5"/>
  <c r="J1771" i="5"/>
  <c r="K1771" i="5"/>
  <c r="L1771" i="5"/>
  <c r="S1771" i="5"/>
  <c r="O1772" i="5"/>
  <c r="N1772" i="5"/>
  <c r="R1772" i="5"/>
  <c r="M1772" i="5"/>
  <c r="E1772" i="5"/>
  <c r="AH1772" i="5" s="1"/>
  <c r="F1772" i="5"/>
  <c r="G1772" i="5"/>
  <c r="I1772" i="5"/>
  <c r="J1772" i="5"/>
  <c r="K1772" i="5"/>
  <c r="L1772" i="5"/>
  <c r="S1772" i="5"/>
  <c r="O1773" i="5"/>
  <c r="N1773" i="5"/>
  <c r="R1773" i="5"/>
  <c r="M1773" i="5"/>
  <c r="E1773" i="5"/>
  <c r="AH1773" i="5" s="1"/>
  <c r="F1773" i="5"/>
  <c r="G1773" i="5"/>
  <c r="I1773" i="5"/>
  <c r="J1773" i="5"/>
  <c r="K1773" i="5"/>
  <c r="L1773" i="5"/>
  <c r="S1773" i="5"/>
  <c r="O1774" i="5"/>
  <c r="N1774" i="5"/>
  <c r="R1774" i="5"/>
  <c r="M1774" i="5"/>
  <c r="E1774" i="5"/>
  <c r="AH1774" i="5" s="1"/>
  <c r="F1774" i="5"/>
  <c r="G1774" i="5"/>
  <c r="I1774" i="5"/>
  <c r="J1774" i="5"/>
  <c r="K1774" i="5"/>
  <c r="L1774" i="5"/>
  <c r="S1774" i="5"/>
  <c r="O1775" i="5"/>
  <c r="N1775" i="5"/>
  <c r="R1775" i="5"/>
  <c r="M1775" i="5"/>
  <c r="E1775" i="5"/>
  <c r="AH1775" i="5" s="1"/>
  <c r="F1775" i="5"/>
  <c r="G1775" i="5"/>
  <c r="I1775" i="5"/>
  <c r="J1775" i="5"/>
  <c r="K1775" i="5"/>
  <c r="L1775" i="5"/>
  <c r="S1775" i="5"/>
  <c r="O1776" i="5"/>
  <c r="N1776" i="5"/>
  <c r="R1776" i="5"/>
  <c r="M1776" i="5"/>
  <c r="E1776" i="5"/>
  <c r="AH1776" i="5" s="1"/>
  <c r="F1776" i="5"/>
  <c r="G1776" i="5"/>
  <c r="I1776" i="5"/>
  <c r="J1776" i="5"/>
  <c r="K1776" i="5"/>
  <c r="L1776" i="5"/>
  <c r="S1776" i="5"/>
  <c r="O1777" i="5"/>
  <c r="N1777" i="5"/>
  <c r="R1777" i="5"/>
  <c r="M1777" i="5"/>
  <c r="E1777" i="5"/>
  <c r="AH1777" i="5" s="1"/>
  <c r="F1777" i="5"/>
  <c r="G1777" i="5"/>
  <c r="I1777" i="5"/>
  <c r="J1777" i="5"/>
  <c r="K1777" i="5"/>
  <c r="L1777" i="5"/>
  <c r="S1777" i="5"/>
  <c r="O1778" i="5"/>
  <c r="N1778" i="5"/>
  <c r="R1778" i="5"/>
  <c r="M1778" i="5"/>
  <c r="E1778" i="5"/>
  <c r="AH1778" i="5" s="1"/>
  <c r="F1778" i="5"/>
  <c r="G1778" i="5"/>
  <c r="I1778" i="5"/>
  <c r="J1778" i="5"/>
  <c r="K1778" i="5"/>
  <c r="L1778" i="5"/>
  <c r="S1778" i="5"/>
  <c r="O1779" i="5"/>
  <c r="N1779" i="5"/>
  <c r="R1779" i="5"/>
  <c r="M1779" i="5"/>
  <c r="E1779" i="5"/>
  <c r="AH1779" i="5" s="1"/>
  <c r="F1779" i="5"/>
  <c r="G1779" i="5"/>
  <c r="I1779" i="5"/>
  <c r="J1779" i="5"/>
  <c r="K1779" i="5"/>
  <c r="L1779" i="5"/>
  <c r="S1779" i="5"/>
  <c r="O1780" i="5"/>
  <c r="N1780" i="5"/>
  <c r="R1780" i="5"/>
  <c r="M1780" i="5"/>
  <c r="E1780" i="5"/>
  <c r="AH1780" i="5" s="1"/>
  <c r="F1780" i="5"/>
  <c r="G1780" i="5"/>
  <c r="I1780" i="5"/>
  <c r="J1780" i="5"/>
  <c r="K1780" i="5"/>
  <c r="L1780" i="5"/>
  <c r="S1780" i="5"/>
  <c r="O1781" i="5"/>
  <c r="N1781" i="5"/>
  <c r="R1781" i="5"/>
  <c r="M1781" i="5"/>
  <c r="E1781" i="5"/>
  <c r="AH1781" i="5" s="1"/>
  <c r="F1781" i="5"/>
  <c r="G1781" i="5"/>
  <c r="I1781" i="5"/>
  <c r="J1781" i="5"/>
  <c r="K1781" i="5"/>
  <c r="L1781" i="5"/>
  <c r="S1781" i="5"/>
  <c r="O1782" i="5"/>
  <c r="N1782" i="5"/>
  <c r="R1782" i="5"/>
  <c r="M1782" i="5"/>
  <c r="E1782" i="5"/>
  <c r="AH1782" i="5" s="1"/>
  <c r="F1782" i="5"/>
  <c r="G1782" i="5"/>
  <c r="I1782" i="5"/>
  <c r="J1782" i="5"/>
  <c r="K1782" i="5"/>
  <c r="L1782" i="5"/>
  <c r="S1782" i="5"/>
  <c r="O1783" i="5"/>
  <c r="N1783" i="5"/>
  <c r="R1783" i="5"/>
  <c r="M1783" i="5"/>
  <c r="E1783" i="5"/>
  <c r="AH1783" i="5" s="1"/>
  <c r="F1783" i="5"/>
  <c r="G1783" i="5"/>
  <c r="I1783" i="5"/>
  <c r="J1783" i="5"/>
  <c r="K1783" i="5"/>
  <c r="L1783" i="5"/>
  <c r="S1783" i="5"/>
  <c r="O1784" i="5"/>
  <c r="N1784" i="5"/>
  <c r="R1784" i="5"/>
  <c r="M1784" i="5"/>
  <c r="E1784" i="5"/>
  <c r="AH1784" i="5" s="1"/>
  <c r="F1784" i="5"/>
  <c r="G1784" i="5"/>
  <c r="I1784" i="5"/>
  <c r="J1784" i="5"/>
  <c r="K1784" i="5"/>
  <c r="L1784" i="5"/>
  <c r="S1784" i="5"/>
  <c r="O1785" i="5"/>
  <c r="N1785" i="5"/>
  <c r="R1785" i="5"/>
  <c r="M1785" i="5"/>
  <c r="E1785" i="5"/>
  <c r="AH1785" i="5" s="1"/>
  <c r="F1785" i="5"/>
  <c r="G1785" i="5"/>
  <c r="I1785" i="5"/>
  <c r="J1785" i="5"/>
  <c r="K1785" i="5"/>
  <c r="L1785" i="5"/>
  <c r="S1785" i="5"/>
  <c r="O1786" i="5"/>
  <c r="N1786" i="5"/>
  <c r="R1786" i="5"/>
  <c r="M1786" i="5"/>
  <c r="E1786" i="5"/>
  <c r="AH1786" i="5" s="1"/>
  <c r="F1786" i="5"/>
  <c r="G1786" i="5"/>
  <c r="I1786" i="5"/>
  <c r="J1786" i="5"/>
  <c r="K1786" i="5"/>
  <c r="L1786" i="5"/>
  <c r="S1786" i="5"/>
  <c r="O1787" i="5"/>
  <c r="N1787" i="5"/>
  <c r="R1787" i="5"/>
  <c r="M1787" i="5"/>
  <c r="E1787" i="5"/>
  <c r="AH1787" i="5" s="1"/>
  <c r="F1787" i="5"/>
  <c r="G1787" i="5"/>
  <c r="I1787" i="5"/>
  <c r="J1787" i="5"/>
  <c r="K1787" i="5"/>
  <c r="L1787" i="5"/>
  <c r="S1787" i="5"/>
  <c r="O1788" i="5"/>
  <c r="N1788" i="5"/>
  <c r="R1788" i="5"/>
  <c r="M1788" i="5"/>
  <c r="E1788" i="5"/>
  <c r="AH1788" i="5" s="1"/>
  <c r="F1788" i="5"/>
  <c r="G1788" i="5"/>
  <c r="I1788" i="5"/>
  <c r="J1788" i="5"/>
  <c r="K1788" i="5"/>
  <c r="L1788" i="5"/>
  <c r="S1788" i="5"/>
  <c r="O1789" i="5"/>
  <c r="N1789" i="5"/>
  <c r="R1789" i="5"/>
  <c r="M1789" i="5"/>
  <c r="E1789" i="5"/>
  <c r="AH1789" i="5" s="1"/>
  <c r="F1789" i="5"/>
  <c r="G1789" i="5"/>
  <c r="I1789" i="5"/>
  <c r="J1789" i="5"/>
  <c r="K1789" i="5"/>
  <c r="L1789" i="5"/>
  <c r="S1789" i="5"/>
  <c r="O1790" i="5"/>
  <c r="N1790" i="5"/>
  <c r="R1790" i="5"/>
  <c r="M1790" i="5"/>
  <c r="E1790" i="5"/>
  <c r="AH1790" i="5" s="1"/>
  <c r="F1790" i="5"/>
  <c r="G1790" i="5"/>
  <c r="I1790" i="5"/>
  <c r="J1790" i="5"/>
  <c r="K1790" i="5"/>
  <c r="L1790" i="5"/>
  <c r="S1790" i="5"/>
  <c r="O1791" i="5"/>
  <c r="N1791" i="5"/>
  <c r="R1791" i="5"/>
  <c r="M1791" i="5"/>
  <c r="E1791" i="5"/>
  <c r="AH1791" i="5" s="1"/>
  <c r="F1791" i="5"/>
  <c r="G1791" i="5"/>
  <c r="I1791" i="5"/>
  <c r="J1791" i="5"/>
  <c r="K1791" i="5"/>
  <c r="L1791" i="5"/>
  <c r="S1791" i="5"/>
  <c r="O1792" i="5"/>
  <c r="N1792" i="5"/>
  <c r="R1792" i="5"/>
  <c r="M1792" i="5"/>
  <c r="E1792" i="5"/>
  <c r="AH1792" i="5" s="1"/>
  <c r="F1792" i="5"/>
  <c r="G1792" i="5"/>
  <c r="I1792" i="5"/>
  <c r="J1792" i="5"/>
  <c r="K1792" i="5"/>
  <c r="L1792" i="5"/>
  <c r="S1792" i="5"/>
  <c r="O1793" i="5"/>
  <c r="N1793" i="5"/>
  <c r="R1793" i="5"/>
  <c r="M1793" i="5"/>
  <c r="E1793" i="5"/>
  <c r="AH1793" i="5" s="1"/>
  <c r="F1793" i="5"/>
  <c r="G1793" i="5"/>
  <c r="I1793" i="5"/>
  <c r="J1793" i="5"/>
  <c r="K1793" i="5"/>
  <c r="L1793" i="5"/>
  <c r="S1793" i="5"/>
  <c r="O1794" i="5"/>
  <c r="N1794" i="5"/>
  <c r="R1794" i="5"/>
  <c r="M1794" i="5"/>
  <c r="E1794" i="5"/>
  <c r="AH1794" i="5" s="1"/>
  <c r="F1794" i="5"/>
  <c r="G1794" i="5"/>
  <c r="I1794" i="5"/>
  <c r="J1794" i="5"/>
  <c r="K1794" i="5"/>
  <c r="L1794" i="5"/>
  <c r="S1794" i="5"/>
  <c r="O1795" i="5"/>
  <c r="N1795" i="5"/>
  <c r="R1795" i="5"/>
  <c r="M1795" i="5"/>
  <c r="E1795" i="5"/>
  <c r="AH1795" i="5" s="1"/>
  <c r="F1795" i="5"/>
  <c r="G1795" i="5"/>
  <c r="I1795" i="5"/>
  <c r="J1795" i="5"/>
  <c r="K1795" i="5"/>
  <c r="L1795" i="5"/>
  <c r="S1795" i="5"/>
  <c r="O1796" i="5"/>
  <c r="N1796" i="5"/>
  <c r="R1796" i="5"/>
  <c r="M1796" i="5"/>
  <c r="E1796" i="5"/>
  <c r="AH1796" i="5" s="1"/>
  <c r="F1796" i="5"/>
  <c r="G1796" i="5"/>
  <c r="I1796" i="5"/>
  <c r="J1796" i="5"/>
  <c r="K1796" i="5"/>
  <c r="L1796" i="5"/>
  <c r="S1796" i="5"/>
  <c r="O1797" i="5"/>
  <c r="N1797" i="5"/>
  <c r="R1797" i="5"/>
  <c r="M1797" i="5"/>
  <c r="E1797" i="5"/>
  <c r="AH1797" i="5" s="1"/>
  <c r="F1797" i="5"/>
  <c r="G1797" i="5"/>
  <c r="I1797" i="5"/>
  <c r="J1797" i="5"/>
  <c r="K1797" i="5"/>
  <c r="L1797" i="5"/>
  <c r="S1797" i="5"/>
  <c r="O1798" i="5"/>
  <c r="N1798" i="5"/>
  <c r="R1798" i="5"/>
  <c r="M1798" i="5"/>
  <c r="E1798" i="5"/>
  <c r="AH1798" i="5" s="1"/>
  <c r="F1798" i="5"/>
  <c r="G1798" i="5"/>
  <c r="I1798" i="5"/>
  <c r="J1798" i="5"/>
  <c r="K1798" i="5"/>
  <c r="L1798" i="5"/>
  <c r="S1798" i="5"/>
  <c r="O1799" i="5"/>
  <c r="N1799" i="5"/>
  <c r="R1799" i="5"/>
  <c r="M1799" i="5"/>
  <c r="E1799" i="5"/>
  <c r="AH1799" i="5" s="1"/>
  <c r="F1799" i="5"/>
  <c r="G1799" i="5"/>
  <c r="I1799" i="5"/>
  <c r="J1799" i="5"/>
  <c r="K1799" i="5"/>
  <c r="L1799" i="5"/>
  <c r="S1799" i="5"/>
  <c r="O1800" i="5"/>
  <c r="N1800" i="5"/>
  <c r="R1800" i="5"/>
  <c r="M1800" i="5"/>
  <c r="E1800" i="5"/>
  <c r="AH1800" i="5" s="1"/>
  <c r="F1800" i="5"/>
  <c r="G1800" i="5"/>
  <c r="I1800" i="5"/>
  <c r="J1800" i="5"/>
  <c r="K1800" i="5"/>
  <c r="L1800" i="5"/>
  <c r="S1800" i="5"/>
  <c r="O1801" i="5"/>
  <c r="N1801" i="5"/>
  <c r="R1801" i="5"/>
  <c r="M1801" i="5"/>
  <c r="E1801" i="5"/>
  <c r="AH1801" i="5" s="1"/>
  <c r="F1801" i="5"/>
  <c r="G1801" i="5"/>
  <c r="I1801" i="5"/>
  <c r="J1801" i="5"/>
  <c r="K1801" i="5"/>
  <c r="L1801" i="5"/>
  <c r="S1801" i="5"/>
  <c r="O1802" i="5"/>
  <c r="N1802" i="5"/>
  <c r="R1802" i="5"/>
  <c r="M1802" i="5"/>
  <c r="E1802" i="5"/>
  <c r="AH1802" i="5" s="1"/>
  <c r="F1802" i="5"/>
  <c r="G1802" i="5"/>
  <c r="I1802" i="5"/>
  <c r="J1802" i="5"/>
  <c r="K1802" i="5"/>
  <c r="L1802" i="5"/>
  <c r="S1802" i="5"/>
  <c r="O1803" i="5"/>
  <c r="N1803" i="5"/>
  <c r="R1803" i="5"/>
  <c r="M1803" i="5"/>
  <c r="E1803" i="5"/>
  <c r="AH1803" i="5" s="1"/>
  <c r="F1803" i="5"/>
  <c r="G1803" i="5"/>
  <c r="I1803" i="5"/>
  <c r="J1803" i="5"/>
  <c r="K1803" i="5"/>
  <c r="L1803" i="5"/>
  <c r="S1803" i="5"/>
  <c r="O1804" i="5"/>
  <c r="N1804" i="5"/>
  <c r="R1804" i="5"/>
  <c r="M1804" i="5"/>
  <c r="E1804" i="5"/>
  <c r="AH1804" i="5" s="1"/>
  <c r="F1804" i="5"/>
  <c r="G1804" i="5"/>
  <c r="I1804" i="5"/>
  <c r="J1804" i="5"/>
  <c r="K1804" i="5"/>
  <c r="L1804" i="5"/>
  <c r="S1804" i="5"/>
  <c r="O1805" i="5"/>
  <c r="N1805" i="5"/>
  <c r="R1805" i="5"/>
  <c r="M1805" i="5"/>
  <c r="E1805" i="5"/>
  <c r="AH1805" i="5" s="1"/>
  <c r="F1805" i="5"/>
  <c r="G1805" i="5"/>
  <c r="I1805" i="5"/>
  <c r="J1805" i="5"/>
  <c r="K1805" i="5"/>
  <c r="L1805" i="5"/>
  <c r="S1805" i="5"/>
  <c r="O1806" i="5"/>
  <c r="N1806" i="5"/>
  <c r="R1806" i="5"/>
  <c r="M1806" i="5"/>
  <c r="E1806" i="5"/>
  <c r="AH1806" i="5" s="1"/>
  <c r="F1806" i="5"/>
  <c r="G1806" i="5"/>
  <c r="I1806" i="5"/>
  <c r="J1806" i="5"/>
  <c r="K1806" i="5"/>
  <c r="L1806" i="5"/>
  <c r="S1806" i="5"/>
  <c r="O1807" i="5"/>
  <c r="N1807" i="5"/>
  <c r="R1807" i="5"/>
  <c r="M1807" i="5"/>
  <c r="E1807" i="5"/>
  <c r="AH1807" i="5" s="1"/>
  <c r="F1807" i="5"/>
  <c r="G1807" i="5"/>
  <c r="I1807" i="5"/>
  <c r="J1807" i="5"/>
  <c r="K1807" i="5"/>
  <c r="L1807" i="5"/>
  <c r="S1807" i="5"/>
  <c r="O1808" i="5"/>
  <c r="N1808" i="5"/>
  <c r="R1808" i="5"/>
  <c r="M1808" i="5"/>
  <c r="E1808" i="5"/>
  <c r="AH1808" i="5" s="1"/>
  <c r="F1808" i="5"/>
  <c r="G1808" i="5"/>
  <c r="I1808" i="5"/>
  <c r="J1808" i="5"/>
  <c r="K1808" i="5"/>
  <c r="L1808" i="5"/>
  <c r="S1808" i="5"/>
  <c r="O1809" i="5"/>
  <c r="N1809" i="5"/>
  <c r="R1809" i="5"/>
  <c r="M1809" i="5"/>
  <c r="E1809" i="5"/>
  <c r="AH1809" i="5" s="1"/>
  <c r="F1809" i="5"/>
  <c r="G1809" i="5"/>
  <c r="I1809" i="5"/>
  <c r="J1809" i="5"/>
  <c r="K1809" i="5"/>
  <c r="L1809" i="5"/>
  <c r="S1809" i="5"/>
  <c r="O1810" i="5"/>
  <c r="N1810" i="5"/>
  <c r="R1810" i="5"/>
  <c r="M1810" i="5"/>
  <c r="E1810" i="5"/>
  <c r="AH1810" i="5" s="1"/>
  <c r="F1810" i="5"/>
  <c r="G1810" i="5"/>
  <c r="I1810" i="5"/>
  <c r="J1810" i="5"/>
  <c r="K1810" i="5"/>
  <c r="L1810" i="5"/>
  <c r="S1810" i="5"/>
  <c r="O1811" i="5"/>
  <c r="N1811" i="5"/>
  <c r="R1811" i="5"/>
  <c r="M1811" i="5"/>
  <c r="E1811" i="5"/>
  <c r="AH1811" i="5" s="1"/>
  <c r="F1811" i="5"/>
  <c r="G1811" i="5"/>
  <c r="I1811" i="5"/>
  <c r="J1811" i="5"/>
  <c r="K1811" i="5"/>
  <c r="L1811" i="5"/>
  <c r="S1811" i="5"/>
  <c r="O1812" i="5"/>
  <c r="N1812" i="5"/>
  <c r="R1812" i="5"/>
  <c r="M1812" i="5"/>
  <c r="E1812" i="5"/>
  <c r="AH1812" i="5" s="1"/>
  <c r="F1812" i="5"/>
  <c r="G1812" i="5"/>
  <c r="I1812" i="5"/>
  <c r="J1812" i="5"/>
  <c r="K1812" i="5"/>
  <c r="L1812" i="5"/>
  <c r="S1812" i="5"/>
  <c r="O1813" i="5"/>
  <c r="N1813" i="5"/>
  <c r="R1813" i="5"/>
  <c r="M1813" i="5"/>
  <c r="E1813" i="5"/>
  <c r="AH1813" i="5" s="1"/>
  <c r="F1813" i="5"/>
  <c r="G1813" i="5"/>
  <c r="I1813" i="5"/>
  <c r="J1813" i="5"/>
  <c r="K1813" i="5"/>
  <c r="L1813" i="5"/>
  <c r="S1813" i="5"/>
  <c r="O1814" i="5"/>
  <c r="N1814" i="5"/>
  <c r="R1814" i="5"/>
  <c r="M1814" i="5"/>
  <c r="E1814" i="5"/>
  <c r="AH1814" i="5" s="1"/>
  <c r="F1814" i="5"/>
  <c r="G1814" i="5"/>
  <c r="I1814" i="5"/>
  <c r="J1814" i="5"/>
  <c r="K1814" i="5"/>
  <c r="L1814" i="5"/>
  <c r="S1814" i="5"/>
  <c r="O1815" i="5"/>
  <c r="N1815" i="5"/>
  <c r="R1815" i="5"/>
  <c r="M1815" i="5"/>
  <c r="E1815" i="5"/>
  <c r="AH1815" i="5" s="1"/>
  <c r="F1815" i="5"/>
  <c r="G1815" i="5"/>
  <c r="I1815" i="5"/>
  <c r="J1815" i="5"/>
  <c r="K1815" i="5"/>
  <c r="L1815" i="5"/>
  <c r="S1815" i="5"/>
  <c r="O1816" i="5"/>
  <c r="N1816" i="5"/>
  <c r="R1816" i="5"/>
  <c r="M1816" i="5"/>
  <c r="E1816" i="5"/>
  <c r="AH1816" i="5" s="1"/>
  <c r="F1816" i="5"/>
  <c r="G1816" i="5"/>
  <c r="I1816" i="5"/>
  <c r="J1816" i="5"/>
  <c r="K1816" i="5"/>
  <c r="L1816" i="5"/>
  <c r="S1816" i="5"/>
  <c r="O1817" i="5"/>
  <c r="N1817" i="5"/>
  <c r="R1817" i="5"/>
  <c r="M1817" i="5"/>
  <c r="E1817" i="5"/>
  <c r="AH1817" i="5" s="1"/>
  <c r="F1817" i="5"/>
  <c r="G1817" i="5"/>
  <c r="I1817" i="5"/>
  <c r="J1817" i="5"/>
  <c r="K1817" i="5"/>
  <c r="L1817" i="5"/>
  <c r="S1817" i="5"/>
  <c r="O1818" i="5"/>
  <c r="N1818" i="5"/>
  <c r="R1818" i="5"/>
  <c r="M1818" i="5"/>
  <c r="E1818" i="5"/>
  <c r="AH1818" i="5" s="1"/>
  <c r="F1818" i="5"/>
  <c r="G1818" i="5"/>
  <c r="I1818" i="5"/>
  <c r="J1818" i="5"/>
  <c r="K1818" i="5"/>
  <c r="L1818" i="5"/>
  <c r="S1818" i="5"/>
  <c r="O1819" i="5"/>
  <c r="N1819" i="5"/>
  <c r="R1819" i="5"/>
  <c r="M1819" i="5"/>
  <c r="E1819" i="5"/>
  <c r="AH1819" i="5" s="1"/>
  <c r="F1819" i="5"/>
  <c r="G1819" i="5"/>
  <c r="I1819" i="5"/>
  <c r="J1819" i="5"/>
  <c r="K1819" i="5"/>
  <c r="L1819" i="5"/>
  <c r="S1819" i="5"/>
  <c r="O1820" i="5"/>
  <c r="N1820" i="5"/>
  <c r="R1820" i="5"/>
  <c r="M1820" i="5"/>
  <c r="E1820" i="5"/>
  <c r="AH1820" i="5" s="1"/>
  <c r="F1820" i="5"/>
  <c r="G1820" i="5"/>
  <c r="I1820" i="5"/>
  <c r="J1820" i="5"/>
  <c r="K1820" i="5"/>
  <c r="L1820" i="5"/>
  <c r="S1820" i="5"/>
  <c r="O1821" i="5"/>
  <c r="N1821" i="5"/>
  <c r="R1821" i="5"/>
  <c r="M1821" i="5"/>
  <c r="E1821" i="5"/>
  <c r="AH1821" i="5" s="1"/>
  <c r="F1821" i="5"/>
  <c r="G1821" i="5"/>
  <c r="I1821" i="5"/>
  <c r="J1821" i="5"/>
  <c r="K1821" i="5"/>
  <c r="L1821" i="5"/>
  <c r="S1821" i="5"/>
  <c r="O1822" i="5"/>
  <c r="N1822" i="5"/>
  <c r="R1822" i="5"/>
  <c r="M1822" i="5"/>
  <c r="E1822" i="5"/>
  <c r="AH1822" i="5" s="1"/>
  <c r="F1822" i="5"/>
  <c r="G1822" i="5"/>
  <c r="I1822" i="5"/>
  <c r="J1822" i="5"/>
  <c r="K1822" i="5"/>
  <c r="L1822" i="5"/>
  <c r="S1822" i="5"/>
  <c r="O1823" i="5"/>
  <c r="N1823" i="5"/>
  <c r="R1823" i="5"/>
  <c r="M1823" i="5"/>
  <c r="E1823" i="5"/>
  <c r="AH1823" i="5" s="1"/>
  <c r="F1823" i="5"/>
  <c r="G1823" i="5"/>
  <c r="I1823" i="5"/>
  <c r="J1823" i="5"/>
  <c r="K1823" i="5"/>
  <c r="L1823" i="5"/>
  <c r="S1823" i="5"/>
  <c r="O1824" i="5"/>
  <c r="N1824" i="5"/>
  <c r="R1824" i="5"/>
  <c r="M1824" i="5"/>
  <c r="E1824" i="5"/>
  <c r="AH1824" i="5" s="1"/>
  <c r="F1824" i="5"/>
  <c r="G1824" i="5"/>
  <c r="I1824" i="5"/>
  <c r="J1824" i="5"/>
  <c r="K1824" i="5"/>
  <c r="L1824" i="5"/>
  <c r="S1824" i="5"/>
  <c r="O1825" i="5"/>
  <c r="N1825" i="5"/>
  <c r="R1825" i="5"/>
  <c r="M1825" i="5"/>
  <c r="E1825" i="5"/>
  <c r="AH1825" i="5" s="1"/>
  <c r="F1825" i="5"/>
  <c r="G1825" i="5"/>
  <c r="I1825" i="5"/>
  <c r="J1825" i="5"/>
  <c r="K1825" i="5"/>
  <c r="L1825" i="5"/>
  <c r="S1825" i="5"/>
  <c r="O1826" i="5"/>
  <c r="N1826" i="5"/>
  <c r="R1826" i="5"/>
  <c r="M1826" i="5"/>
  <c r="E1826" i="5"/>
  <c r="AH1826" i="5" s="1"/>
  <c r="F1826" i="5"/>
  <c r="G1826" i="5"/>
  <c r="I1826" i="5"/>
  <c r="J1826" i="5"/>
  <c r="K1826" i="5"/>
  <c r="L1826" i="5"/>
  <c r="S1826" i="5"/>
  <c r="O1827" i="5"/>
  <c r="N1827" i="5"/>
  <c r="R1827" i="5"/>
  <c r="M1827" i="5"/>
  <c r="E1827" i="5"/>
  <c r="AH1827" i="5" s="1"/>
  <c r="F1827" i="5"/>
  <c r="G1827" i="5"/>
  <c r="I1827" i="5"/>
  <c r="J1827" i="5"/>
  <c r="K1827" i="5"/>
  <c r="L1827" i="5"/>
  <c r="S1827" i="5"/>
  <c r="O1828" i="5"/>
  <c r="N1828" i="5"/>
  <c r="R1828" i="5"/>
  <c r="M1828" i="5"/>
  <c r="E1828" i="5"/>
  <c r="AH1828" i="5" s="1"/>
  <c r="F1828" i="5"/>
  <c r="G1828" i="5"/>
  <c r="I1828" i="5"/>
  <c r="J1828" i="5"/>
  <c r="K1828" i="5"/>
  <c r="L1828" i="5"/>
  <c r="S1828" i="5"/>
  <c r="O1829" i="5"/>
  <c r="N1829" i="5"/>
  <c r="R1829" i="5"/>
  <c r="M1829" i="5"/>
  <c r="E1829" i="5"/>
  <c r="AH1829" i="5" s="1"/>
  <c r="F1829" i="5"/>
  <c r="G1829" i="5"/>
  <c r="I1829" i="5"/>
  <c r="J1829" i="5"/>
  <c r="K1829" i="5"/>
  <c r="L1829" i="5"/>
  <c r="S1829" i="5"/>
  <c r="O1830" i="5"/>
  <c r="N1830" i="5"/>
  <c r="R1830" i="5"/>
  <c r="M1830" i="5"/>
  <c r="E1830" i="5"/>
  <c r="AH1830" i="5" s="1"/>
  <c r="F1830" i="5"/>
  <c r="G1830" i="5"/>
  <c r="I1830" i="5"/>
  <c r="J1830" i="5"/>
  <c r="K1830" i="5"/>
  <c r="L1830" i="5"/>
  <c r="S1830" i="5"/>
  <c r="O1831" i="5"/>
  <c r="N1831" i="5"/>
  <c r="R1831" i="5"/>
  <c r="M1831" i="5"/>
  <c r="E1831" i="5"/>
  <c r="AH1831" i="5" s="1"/>
  <c r="F1831" i="5"/>
  <c r="G1831" i="5"/>
  <c r="I1831" i="5"/>
  <c r="J1831" i="5"/>
  <c r="K1831" i="5"/>
  <c r="L1831" i="5"/>
  <c r="S1831" i="5"/>
  <c r="O1832" i="5"/>
  <c r="N1832" i="5"/>
  <c r="R1832" i="5"/>
  <c r="M1832" i="5"/>
  <c r="E1832" i="5"/>
  <c r="AH1832" i="5" s="1"/>
  <c r="F1832" i="5"/>
  <c r="G1832" i="5"/>
  <c r="I1832" i="5"/>
  <c r="J1832" i="5"/>
  <c r="K1832" i="5"/>
  <c r="L1832" i="5"/>
  <c r="S1832" i="5"/>
  <c r="O1833" i="5"/>
  <c r="N1833" i="5"/>
  <c r="R1833" i="5"/>
  <c r="M1833" i="5"/>
  <c r="E1833" i="5"/>
  <c r="AH1833" i="5" s="1"/>
  <c r="F1833" i="5"/>
  <c r="G1833" i="5"/>
  <c r="I1833" i="5"/>
  <c r="J1833" i="5"/>
  <c r="K1833" i="5"/>
  <c r="L1833" i="5"/>
  <c r="S1833" i="5"/>
  <c r="O1834" i="5"/>
  <c r="N1834" i="5"/>
  <c r="R1834" i="5"/>
  <c r="M1834" i="5"/>
  <c r="E1834" i="5"/>
  <c r="AH1834" i="5" s="1"/>
  <c r="F1834" i="5"/>
  <c r="G1834" i="5"/>
  <c r="I1834" i="5"/>
  <c r="J1834" i="5"/>
  <c r="K1834" i="5"/>
  <c r="L1834" i="5"/>
  <c r="S1834" i="5"/>
  <c r="O1835" i="5"/>
  <c r="N1835" i="5"/>
  <c r="R1835" i="5"/>
  <c r="M1835" i="5"/>
  <c r="E1835" i="5"/>
  <c r="AH1835" i="5" s="1"/>
  <c r="F1835" i="5"/>
  <c r="G1835" i="5"/>
  <c r="I1835" i="5"/>
  <c r="J1835" i="5"/>
  <c r="K1835" i="5"/>
  <c r="L1835" i="5"/>
  <c r="S1835" i="5"/>
  <c r="O1836" i="5"/>
  <c r="N1836" i="5"/>
  <c r="R1836" i="5"/>
  <c r="M1836" i="5"/>
  <c r="E1836" i="5"/>
  <c r="AH1836" i="5" s="1"/>
  <c r="F1836" i="5"/>
  <c r="G1836" i="5"/>
  <c r="I1836" i="5"/>
  <c r="J1836" i="5"/>
  <c r="K1836" i="5"/>
  <c r="L1836" i="5"/>
  <c r="S1836" i="5"/>
  <c r="O1837" i="5"/>
  <c r="N1837" i="5"/>
  <c r="R1837" i="5"/>
  <c r="M1837" i="5"/>
  <c r="E1837" i="5"/>
  <c r="AH1837" i="5" s="1"/>
  <c r="F1837" i="5"/>
  <c r="G1837" i="5"/>
  <c r="I1837" i="5"/>
  <c r="J1837" i="5"/>
  <c r="K1837" i="5"/>
  <c r="L1837" i="5"/>
  <c r="S1837" i="5"/>
  <c r="O1838" i="5"/>
  <c r="N1838" i="5"/>
  <c r="R1838" i="5"/>
  <c r="M1838" i="5"/>
  <c r="E1838" i="5"/>
  <c r="AH1838" i="5" s="1"/>
  <c r="F1838" i="5"/>
  <c r="G1838" i="5"/>
  <c r="I1838" i="5"/>
  <c r="J1838" i="5"/>
  <c r="K1838" i="5"/>
  <c r="L1838" i="5"/>
  <c r="S1838" i="5"/>
  <c r="O1839" i="5"/>
  <c r="N1839" i="5"/>
  <c r="R1839" i="5"/>
  <c r="M1839" i="5"/>
  <c r="E1839" i="5"/>
  <c r="AH1839" i="5" s="1"/>
  <c r="F1839" i="5"/>
  <c r="G1839" i="5"/>
  <c r="I1839" i="5"/>
  <c r="J1839" i="5"/>
  <c r="K1839" i="5"/>
  <c r="L1839" i="5"/>
  <c r="S1839" i="5"/>
  <c r="O1840" i="5"/>
  <c r="N1840" i="5"/>
  <c r="R1840" i="5"/>
  <c r="M1840" i="5"/>
  <c r="E1840" i="5"/>
  <c r="AH1840" i="5" s="1"/>
  <c r="F1840" i="5"/>
  <c r="G1840" i="5"/>
  <c r="I1840" i="5"/>
  <c r="J1840" i="5"/>
  <c r="K1840" i="5"/>
  <c r="L1840" i="5"/>
  <c r="S1840" i="5"/>
  <c r="O1841" i="5"/>
  <c r="N1841" i="5"/>
  <c r="R1841" i="5"/>
  <c r="M1841" i="5"/>
  <c r="E1841" i="5"/>
  <c r="AH1841" i="5" s="1"/>
  <c r="F1841" i="5"/>
  <c r="G1841" i="5"/>
  <c r="I1841" i="5"/>
  <c r="J1841" i="5"/>
  <c r="K1841" i="5"/>
  <c r="L1841" i="5"/>
  <c r="S1841" i="5"/>
  <c r="O1842" i="5"/>
  <c r="N1842" i="5"/>
  <c r="R1842" i="5"/>
  <c r="M1842" i="5"/>
  <c r="E1842" i="5"/>
  <c r="AH1842" i="5" s="1"/>
  <c r="F1842" i="5"/>
  <c r="G1842" i="5"/>
  <c r="I1842" i="5"/>
  <c r="J1842" i="5"/>
  <c r="K1842" i="5"/>
  <c r="L1842" i="5"/>
  <c r="S1842" i="5"/>
  <c r="O1843" i="5"/>
  <c r="N1843" i="5"/>
  <c r="R1843" i="5"/>
  <c r="M1843" i="5"/>
  <c r="E1843" i="5"/>
  <c r="AH1843" i="5" s="1"/>
  <c r="F1843" i="5"/>
  <c r="G1843" i="5"/>
  <c r="I1843" i="5"/>
  <c r="J1843" i="5"/>
  <c r="K1843" i="5"/>
  <c r="L1843" i="5"/>
  <c r="S1843" i="5"/>
  <c r="O1844" i="5"/>
  <c r="N1844" i="5"/>
  <c r="R1844" i="5"/>
  <c r="M1844" i="5"/>
  <c r="E1844" i="5"/>
  <c r="AH1844" i="5" s="1"/>
  <c r="F1844" i="5"/>
  <c r="G1844" i="5"/>
  <c r="I1844" i="5"/>
  <c r="J1844" i="5"/>
  <c r="K1844" i="5"/>
  <c r="L1844" i="5"/>
  <c r="S1844" i="5"/>
  <c r="O1845" i="5"/>
  <c r="N1845" i="5"/>
  <c r="R1845" i="5"/>
  <c r="M1845" i="5"/>
  <c r="E1845" i="5"/>
  <c r="AH1845" i="5" s="1"/>
  <c r="F1845" i="5"/>
  <c r="G1845" i="5"/>
  <c r="I1845" i="5"/>
  <c r="J1845" i="5"/>
  <c r="K1845" i="5"/>
  <c r="L1845" i="5"/>
  <c r="S1845" i="5"/>
  <c r="O1846" i="5"/>
  <c r="N1846" i="5"/>
  <c r="R1846" i="5"/>
  <c r="M1846" i="5"/>
  <c r="E1846" i="5"/>
  <c r="AH1846" i="5" s="1"/>
  <c r="F1846" i="5"/>
  <c r="G1846" i="5"/>
  <c r="I1846" i="5"/>
  <c r="J1846" i="5"/>
  <c r="K1846" i="5"/>
  <c r="L1846" i="5"/>
  <c r="S1846" i="5"/>
  <c r="O1847" i="5"/>
  <c r="N1847" i="5"/>
  <c r="R1847" i="5"/>
  <c r="M1847" i="5"/>
  <c r="E1847" i="5"/>
  <c r="AH1847" i="5" s="1"/>
  <c r="F1847" i="5"/>
  <c r="G1847" i="5"/>
  <c r="I1847" i="5"/>
  <c r="J1847" i="5"/>
  <c r="K1847" i="5"/>
  <c r="L1847" i="5"/>
  <c r="S1847" i="5"/>
  <c r="O1848" i="5"/>
  <c r="N1848" i="5"/>
  <c r="R1848" i="5"/>
  <c r="M1848" i="5"/>
  <c r="E1848" i="5"/>
  <c r="AH1848" i="5" s="1"/>
  <c r="F1848" i="5"/>
  <c r="G1848" i="5"/>
  <c r="I1848" i="5"/>
  <c r="J1848" i="5"/>
  <c r="K1848" i="5"/>
  <c r="L1848" i="5"/>
  <c r="S1848" i="5"/>
  <c r="O1849" i="5"/>
  <c r="N1849" i="5"/>
  <c r="R1849" i="5"/>
  <c r="M1849" i="5"/>
  <c r="E1849" i="5"/>
  <c r="AH1849" i="5" s="1"/>
  <c r="F1849" i="5"/>
  <c r="G1849" i="5"/>
  <c r="I1849" i="5"/>
  <c r="J1849" i="5"/>
  <c r="K1849" i="5"/>
  <c r="L1849" i="5"/>
  <c r="S1849" i="5"/>
  <c r="O1850" i="5"/>
  <c r="N1850" i="5"/>
  <c r="R1850" i="5"/>
  <c r="M1850" i="5"/>
  <c r="E1850" i="5"/>
  <c r="AH1850" i="5" s="1"/>
  <c r="F1850" i="5"/>
  <c r="G1850" i="5"/>
  <c r="I1850" i="5"/>
  <c r="J1850" i="5"/>
  <c r="K1850" i="5"/>
  <c r="L1850" i="5"/>
  <c r="S1850" i="5"/>
  <c r="O1851" i="5"/>
  <c r="N1851" i="5"/>
  <c r="R1851" i="5"/>
  <c r="M1851" i="5"/>
  <c r="E1851" i="5"/>
  <c r="AH1851" i="5" s="1"/>
  <c r="F1851" i="5"/>
  <c r="G1851" i="5"/>
  <c r="I1851" i="5"/>
  <c r="J1851" i="5"/>
  <c r="K1851" i="5"/>
  <c r="L1851" i="5"/>
  <c r="S1851" i="5"/>
  <c r="O1852" i="5"/>
  <c r="N1852" i="5"/>
  <c r="R1852" i="5"/>
  <c r="M1852" i="5"/>
  <c r="E1852" i="5"/>
  <c r="AH1852" i="5" s="1"/>
  <c r="F1852" i="5"/>
  <c r="G1852" i="5"/>
  <c r="I1852" i="5"/>
  <c r="J1852" i="5"/>
  <c r="K1852" i="5"/>
  <c r="L1852" i="5"/>
  <c r="S1852" i="5"/>
  <c r="O1853" i="5"/>
  <c r="N1853" i="5"/>
  <c r="R1853" i="5"/>
  <c r="M1853" i="5"/>
  <c r="E1853" i="5"/>
  <c r="AH1853" i="5" s="1"/>
  <c r="F1853" i="5"/>
  <c r="G1853" i="5"/>
  <c r="I1853" i="5"/>
  <c r="J1853" i="5"/>
  <c r="K1853" i="5"/>
  <c r="L1853" i="5"/>
  <c r="S1853" i="5"/>
  <c r="O1854" i="5"/>
  <c r="N1854" i="5"/>
  <c r="R1854" i="5"/>
  <c r="M1854" i="5"/>
  <c r="E1854" i="5"/>
  <c r="AH1854" i="5" s="1"/>
  <c r="F1854" i="5"/>
  <c r="G1854" i="5"/>
  <c r="I1854" i="5"/>
  <c r="J1854" i="5"/>
  <c r="K1854" i="5"/>
  <c r="L1854" i="5"/>
  <c r="S1854" i="5"/>
  <c r="O1855" i="5"/>
  <c r="N1855" i="5"/>
  <c r="R1855" i="5"/>
  <c r="M1855" i="5"/>
  <c r="E1855" i="5"/>
  <c r="AH1855" i="5" s="1"/>
  <c r="F1855" i="5"/>
  <c r="G1855" i="5"/>
  <c r="I1855" i="5"/>
  <c r="J1855" i="5"/>
  <c r="K1855" i="5"/>
  <c r="L1855" i="5"/>
  <c r="S1855" i="5"/>
  <c r="O1856" i="5"/>
  <c r="N1856" i="5"/>
  <c r="R1856" i="5"/>
  <c r="M1856" i="5"/>
  <c r="E1856" i="5"/>
  <c r="AH1856" i="5" s="1"/>
  <c r="F1856" i="5"/>
  <c r="G1856" i="5"/>
  <c r="I1856" i="5"/>
  <c r="J1856" i="5"/>
  <c r="K1856" i="5"/>
  <c r="L1856" i="5"/>
  <c r="S1856" i="5"/>
  <c r="O1857" i="5"/>
  <c r="N1857" i="5"/>
  <c r="R1857" i="5"/>
  <c r="M1857" i="5"/>
  <c r="E1857" i="5"/>
  <c r="AH1857" i="5" s="1"/>
  <c r="F1857" i="5"/>
  <c r="G1857" i="5"/>
  <c r="I1857" i="5"/>
  <c r="J1857" i="5"/>
  <c r="K1857" i="5"/>
  <c r="L1857" i="5"/>
  <c r="S1857" i="5"/>
  <c r="O1858" i="5"/>
  <c r="N1858" i="5"/>
  <c r="R1858" i="5"/>
  <c r="M1858" i="5"/>
  <c r="E1858" i="5"/>
  <c r="AH1858" i="5" s="1"/>
  <c r="F1858" i="5"/>
  <c r="G1858" i="5"/>
  <c r="I1858" i="5"/>
  <c r="J1858" i="5"/>
  <c r="K1858" i="5"/>
  <c r="L1858" i="5"/>
  <c r="S1858" i="5"/>
  <c r="O1859" i="5"/>
  <c r="N1859" i="5"/>
  <c r="R1859" i="5"/>
  <c r="M1859" i="5"/>
  <c r="E1859" i="5"/>
  <c r="AH1859" i="5" s="1"/>
  <c r="F1859" i="5"/>
  <c r="G1859" i="5"/>
  <c r="I1859" i="5"/>
  <c r="J1859" i="5"/>
  <c r="K1859" i="5"/>
  <c r="L1859" i="5"/>
  <c r="S1859" i="5"/>
  <c r="O1860" i="5"/>
  <c r="N1860" i="5"/>
  <c r="R1860" i="5"/>
  <c r="M1860" i="5"/>
  <c r="E1860" i="5"/>
  <c r="AH1860" i="5" s="1"/>
  <c r="F1860" i="5"/>
  <c r="G1860" i="5"/>
  <c r="I1860" i="5"/>
  <c r="J1860" i="5"/>
  <c r="K1860" i="5"/>
  <c r="L1860" i="5"/>
  <c r="S1860" i="5"/>
  <c r="O1861" i="5"/>
  <c r="N1861" i="5"/>
  <c r="R1861" i="5"/>
  <c r="M1861" i="5"/>
  <c r="E1861" i="5"/>
  <c r="AH1861" i="5" s="1"/>
  <c r="F1861" i="5"/>
  <c r="G1861" i="5"/>
  <c r="I1861" i="5"/>
  <c r="J1861" i="5"/>
  <c r="K1861" i="5"/>
  <c r="L1861" i="5"/>
  <c r="S1861" i="5"/>
  <c r="O1862" i="5"/>
  <c r="N1862" i="5"/>
  <c r="R1862" i="5"/>
  <c r="M1862" i="5"/>
  <c r="E1862" i="5"/>
  <c r="AH1862" i="5" s="1"/>
  <c r="F1862" i="5"/>
  <c r="G1862" i="5"/>
  <c r="I1862" i="5"/>
  <c r="J1862" i="5"/>
  <c r="K1862" i="5"/>
  <c r="L1862" i="5"/>
  <c r="S1862" i="5"/>
  <c r="O1863" i="5"/>
  <c r="N1863" i="5"/>
  <c r="R1863" i="5"/>
  <c r="M1863" i="5"/>
  <c r="E1863" i="5"/>
  <c r="AH1863" i="5" s="1"/>
  <c r="F1863" i="5"/>
  <c r="G1863" i="5"/>
  <c r="I1863" i="5"/>
  <c r="J1863" i="5"/>
  <c r="K1863" i="5"/>
  <c r="L1863" i="5"/>
  <c r="S1863" i="5"/>
  <c r="O1864" i="5"/>
  <c r="N1864" i="5"/>
  <c r="R1864" i="5"/>
  <c r="M1864" i="5"/>
  <c r="E1864" i="5"/>
  <c r="AH1864" i="5" s="1"/>
  <c r="F1864" i="5"/>
  <c r="G1864" i="5"/>
  <c r="I1864" i="5"/>
  <c r="J1864" i="5"/>
  <c r="K1864" i="5"/>
  <c r="L1864" i="5"/>
  <c r="S1864" i="5"/>
  <c r="O1865" i="5"/>
  <c r="N1865" i="5"/>
  <c r="R1865" i="5"/>
  <c r="M1865" i="5"/>
  <c r="E1865" i="5"/>
  <c r="AH1865" i="5" s="1"/>
  <c r="F1865" i="5"/>
  <c r="G1865" i="5"/>
  <c r="I1865" i="5"/>
  <c r="J1865" i="5"/>
  <c r="K1865" i="5"/>
  <c r="L1865" i="5"/>
  <c r="S1865" i="5"/>
  <c r="O1866" i="5"/>
  <c r="N1866" i="5"/>
  <c r="R1866" i="5"/>
  <c r="M1866" i="5"/>
  <c r="E1866" i="5"/>
  <c r="AH1866" i="5" s="1"/>
  <c r="F1866" i="5"/>
  <c r="G1866" i="5"/>
  <c r="I1866" i="5"/>
  <c r="J1866" i="5"/>
  <c r="K1866" i="5"/>
  <c r="L1866" i="5"/>
  <c r="S1866" i="5"/>
  <c r="O1867" i="5"/>
  <c r="N1867" i="5"/>
  <c r="R1867" i="5"/>
  <c r="M1867" i="5"/>
  <c r="E1867" i="5"/>
  <c r="AH1867" i="5" s="1"/>
  <c r="F1867" i="5"/>
  <c r="G1867" i="5"/>
  <c r="I1867" i="5"/>
  <c r="J1867" i="5"/>
  <c r="K1867" i="5"/>
  <c r="L1867" i="5"/>
  <c r="S1867" i="5"/>
  <c r="O1868" i="5"/>
  <c r="N1868" i="5"/>
  <c r="R1868" i="5"/>
  <c r="M1868" i="5"/>
  <c r="E1868" i="5"/>
  <c r="AH1868" i="5" s="1"/>
  <c r="F1868" i="5"/>
  <c r="G1868" i="5"/>
  <c r="I1868" i="5"/>
  <c r="J1868" i="5"/>
  <c r="K1868" i="5"/>
  <c r="L1868" i="5"/>
  <c r="S1868" i="5"/>
  <c r="O1869" i="5"/>
  <c r="N1869" i="5"/>
  <c r="R1869" i="5"/>
  <c r="M1869" i="5"/>
  <c r="E1869" i="5"/>
  <c r="AH1869" i="5" s="1"/>
  <c r="F1869" i="5"/>
  <c r="G1869" i="5"/>
  <c r="I1869" i="5"/>
  <c r="J1869" i="5"/>
  <c r="K1869" i="5"/>
  <c r="L1869" i="5"/>
  <c r="S1869" i="5"/>
  <c r="O1870" i="5"/>
  <c r="N1870" i="5"/>
  <c r="R1870" i="5"/>
  <c r="M1870" i="5"/>
  <c r="E1870" i="5"/>
  <c r="AH1870" i="5" s="1"/>
  <c r="F1870" i="5"/>
  <c r="G1870" i="5"/>
  <c r="I1870" i="5"/>
  <c r="J1870" i="5"/>
  <c r="K1870" i="5"/>
  <c r="L1870" i="5"/>
  <c r="S1870" i="5"/>
  <c r="O1871" i="5"/>
  <c r="N1871" i="5"/>
  <c r="R1871" i="5"/>
  <c r="M1871" i="5"/>
  <c r="E1871" i="5"/>
  <c r="AH1871" i="5" s="1"/>
  <c r="F1871" i="5"/>
  <c r="G1871" i="5"/>
  <c r="I1871" i="5"/>
  <c r="J1871" i="5"/>
  <c r="K1871" i="5"/>
  <c r="L1871" i="5"/>
  <c r="S1871" i="5"/>
  <c r="O1872" i="5"/>
  <c r="N1872" i="5"/>
  <c r="R1872" i="5"/>
  <c r="M1872" i="5"/>
  <c r="E1872" i="5"/>
  <c r="AH1872" i="5" s="1"/>
  <c r="F1872" i="5"/>
  <c r="G1872" i="5"/>
  <c r="I1872" i="5"/>
  <c r="J1872" i="5"/>
  <c r="K1872" i="5"/>
  <c r="L1872" i="5"/>
  <c r="S1872" i="5"/>
  <c r="O1873" i="5"/>
  <c r="N1873" i="5"/>
  <c r="R1873" i="5"/>
  <c r="M1873" i="5"/>
  <c r="E1873" i="5"/>
  <c r="AH1873" i="5" s="1"/>
  <c r="F1873" i="5"/>
  <c r="G1873" i="5"/>
  <c r="I1873" i="5"/>
  <c r="J1873" i="5"/>
  <c r="K1873" i="5"/>
  <c r="L1873" i="5"/>
  <c r="S1873" i="5"/>
  <c r="O1874" i="5"/>
  <c r="N1874" i="5"/>
  <c r="R1874" i="5"/>
  <c r="M1874" i="5"/>
  <c r="E1874" i="5"/>
  <c r="AH1874" i="5" s="1"/>
  <c r="F1874" i="5"/>
  <c r="G1874" i="5"/>
  <c r="I1874" i="5"/>
  <c r="J1874" i="5"/>
  <c r="K1874" i="5"/>
  <c r="L1874" i="5"/>
  <c r="S1874" i="5"/>
  <c r="O1875" i="5"/>
  <c r="N1875" i="5"/>
  <c r="R1875" i="5"/>
  <c r="M1875" i="5"/>
  <c r="E1875" i="5"/>
  <c r="AH1875" i="5" s="1"/>
  <c r="F1875" i="5"/>
  <c r="G1875" i="5"/>
  <c r="I1875" i="5"/>
  <c r="J1875" i="5"/>
  <c r="K1875" i="5"/>
  <c r="L1875" i="5"/>
  <c r="S1875" i="5"/>
  <c r="O1876" i="5"/>
  <c r="N1876" i="5"/>
  <c r="R1876" i="5"/>
  <c r="M1876" i="5"/>
  <c r="E1876" i="5"/>
  <c r="AH1876" i="5" s="1"/>
  <c r="F1876" i="5"/>
  <c r="G1876" i="5"/>
  <c r="I1876" i="5"/>
  <c r="J1876" i="5"/>
  <c r="K1876" i="5"/>
  <c r="L1876" i="5"/>
  <c r="S1876" i="5"/>
  <c r="O1877" i="5"/>
  <c r="N1877" i="5"/>
  <c r="R1877" i="5"/>
  <c r="M1877" i="5"/>
  <c r="E1877" i="5"/>
  <c r="AH1877" i="5" s="1"/>
  <c r="F1877" i="5"/>
  <c r="G1877" i="5"/>
  <c r="I1877" i="5"/>
  <c r="J1877" i="5"/>
  <c r="K1877" i="5"/>
  <c r="L1877" i="5"/>
  <c r="S1877" i="5"/>
  <c r="O1878" i="5"/>
  <c r="N1878" i="5"/>
  <c r="R1878" i="5"/>
  <c r="M1878" i="5"/>
  <c r="E1878" i="5"/>
  <c r="AH1878" i="5" s="1"/>
  <c r="F1878" i="5"/>
  <c r="G1878" i="5"/>
  <c r="I1878" i="5"/>
  <c r="J1878" i="5"/>
  <c r="K1878" i="5"/>
  <c r="L1878" i="5"/>
  <c r="S1878" i="5"/>
  <c r="O1879" i="5"/>
  <c r="N1879" i="5"/>
  <c r="R1879" i="5"/>
  <c r="M1879" i="5"/>
  <c r="E1879" i="5"/>
  <c r="AH1879" i="5" s="1"/>
  <c r="F1879" i="5"/>
  <c r="G1879" i="5"/>
  <c r="I1879" i="5"/>
  <c r="J1879" i="5"/>
  <c r="K1879" i="5"/>
  <c r="L1879" i="5"/>
  <c r="S1879" i="5"/>
  <c r="O1880" i="5"/>
  <c r="N1880" i="5"/>
  <c r="R1880" i="5"/>
  <c r="M1880" i="5"/>
  <c r="E1880" i="5"/>
  <c r="AH1880" i="5" s="1"/>
  <c r="F1880" i="5"/>
  <c r="G1880" i="5"/>
  <c r="I1880" i="5"/>
  <c r="J1880" i="5"/>
  <c r="K1880" i="5"/>
  <c r="L1880" i="5"/>
  <c r="S1880" i="5"/>
  <c r="O1881" i="5"/>
  <c r="N1881" i="5"/>
  <c r="R1881" i="5"/>
  <c r="M1881" i="5"/>
  <c r="E1881" i="5"/>
  <c r="AH1881" i="5" s="1"/>
  <c r="F1881" i="5"/>
  <c r="G1881" i="5"/>
  <c r="I1881" i="5"/>
  <c r="J1881" i="5"/>
  <c r="K1881" i="5"/>
  <c r="L1881" i="5"/>
  <c r="S1881" i="5"/>
  <c r="O1882" i="5"/>
  <c r="N1882" i="5"/>
  <c r="R1882" i="5"/>
  <c r="M1882" i="5"/>
  <c r="E1882" i="5"/>
  <c r="AH1882" i="5" s="1"/>
  <c r="F1882" i="5"/>
  <c r="G1882" i="5"/>
  <c r="I1882" i="5"/>
  <c r="J1882" i="5"/>
  <c r="K1882" i="5"/>
  <c r="L1882" i="5"/>
  <c r="S1882" i="5"/>
  <c r="O1883" i="5"/>
  <c r="N1883" i="5"/>
  <c r="R1883" i="5"/>
  <c r="M1883" i="5"/>
  <c r="E1883" i="5"/>
  <c r="AH1883" i="5" s="1"/>
  <c r="F1883" i="5"/>
  <c r="G1883" i="5"/>
  <c r="I1883" i="5"/>
  <c r="J1883" i="5"/>
  <c r="K1883" i="5"/>
  <c r="L1883" i="5"/>
  <c r="S1883" i="5"/>
  <c r="O1884" i="5"/>
  <c r="N1884" i="5"/>
  <c r="R1884" i="5"/>
  <c r="M1884" i="5"/>
  <c r="E1884" i="5"/>
  <c r="AH1884" i="5" s="1"/>
  <c r="F1884" i="5"/>
  <c r="G1884" i="5"/>
  <c r="I1884" i="5"/>
  <c r="J1884" i="5"/>
  <c r="K1884" i="5"/>
  <c r="L1884" i="5"/>
  <c r="S1884" i="5"/>
  <c r="O1885" i="5"/>
  <c r="N1885" i="5"/>
  <c r="R1885" i="5"/>
  <c r="M1885" i="5"/>
  <c r="E1885" i="5"/>
  <c r="AH1885" i="5" s="1"/>
  <c r="F1885" i="5"/>
  <c r="G1885" i="5"/>
  <c r="I1885" i="5"/>
  <c r="J1885" i="5"/>
  <c r="K1885" i="5"/>
  <c r="L1885" i="5"/>
  <c r="S1885" i="5"/>
  <c r="O1886" i="5"/>
  <c r="N1886" i="5"/>
  <c r="R1886" i="5"/>
  <c r="M1886" i="5"/>
  <c r="E1886" i="5"/>
  <c r="AH1886" i="5" s="1"/>
  <c r="F1886" i="5"/>
  <c r="G1886" i="5"/>
  <c r="I1886" i="5"/>
  <c r="J1886" i="5"/>
  <c r="K1886" i="5"/>
  <c r="L1886" i="5"/>
  <c r="S1886" i="5"/>
  <c r="O1887" i="5"/>
  <c r="N1887" i="5"/>
  <c r="R1887" i="5"/>
  <c r="M1887" i="5"/>
  <c r="E1887" i="5"/>
  <c r="AH1887" i="5" s="1"/>
  <c r="F1887" i="5"/>
  <c r="G1887" i="5"/>
  <c r="I1887" i="5"/>
  <c r="J1887" i="5"/>
  <c r="K1887" i="5"/>
  <c r="L1887" i="5"/>
  <c r="S1887" i="5"/>
  <c r="O1888" i="5"/>
  <c r="N1888" i="5"/>
  <c r="R1888" i="5"/>
  <c r="M1888" i="5"/>
  <c r="E1888" i="5"/>
  <c r="AH1888" i="5" s="1"/>
  <c r="F1888" i="5"/>
  <c r="G1888" i="5"/>
  <c r="I1888" i="5"/>
  <c r="J1888" i="5"/>
  <c r="K1888" i="5"/>
  <c r="L1888" i="5"/>
  <c r="S1888" i="5"/>
  <c r="O1889" i="5"/>
  <c r="N1889" i="5"/>
  <c r="R1889" i="5"/>
  <c r="M1889" i="5"/>
  <c r="E1889" i="5"/>
  <c r="AH1889" i="5" s="1"/>
  <c r="F1889" i="5"/>
  <c r="G1889" i="5"/>
  <c r="I1889" i="5"/>
  <c r="J1889" i="5"/>
  <c r="K1889" i="5"/>
  <c r="L1889" i="5"/>
  <c r="S1889" i="5"/>
  <c r="O1890" i="5"/>
  <c r="N1890" i="5"/>
  <c r="R1890" i="5"/>
  <c r="M1890" i="5"/>
  <c r="E1890" i="5"/>
  <c r="AH1890" i="5" s="1"/>
  <c r="F1890" i="5"/>
  <c r="G1890" i="5"/>
  <c r="I1890" i="5"/>
  <c r="J1890" i="5"/>
  <c r="K1890" i="5"/>
  <c r="L1890" i="5"/>
  <c r="S1890" i="5"/>
  <c r="O1891" i="5"/>
  <c r="N1891" i="5"/>
  <c r="R1891" i="5"/>
  <c r="M1891" i="5"/>
  <c r="E1891" i="5"/>
  <c r="AH1891" i="5" s="1"/>
  <c r="F1891" i="5"/>
  <c r="G1891" i="5"/>
  <c r="I1891" i="5"/>
  <c r="J1891" i="5"/>
  <c r="K1891" i="5"/>
  <c r="L1891" i="5"/>
  <c r="S1891" i="5"/>
  <c r="O1892" i="5"/>
  <c r="N1892" i="5"/>
  <c r="R1892" i="5"/>
  <c r="M1892" i="5"/>
  <c r="E1892" i="5"/>
  <c r="AH1892" i="5" s="1"/>
  <c r="F1892" i="5"/>
  <c r="G1892" i="5"/>
  <c r="I1892" i="5"/>
  <c r="J1892" i="5"/>
  <c r="K1892" i="5"/>
  <c r="L1892" i="5"/>
  <c r="S1892" i="5"/>
  <c r="O1893" i="5"/>
  <c r="N1893" i="5"/>
  <c r="R1893" i="5"/>
  <c r="M1893" i="5"/>
  <c r="E1893" i="5"/>
  <c r="AH1893" i="5" s="1"/>
  <c r="F1893" i="5"/>
  <c r="G1893" i="5"/>
  <c r="I1893" i="5"/>
  <c r="J1893" i="5"/>
  <c r="K1893" i="5"/>
  <c r="L1893" i="5"/>
  <c r="S1893" i="5"/>
  <c r="O1894" i="5"/>
  <c r="N1894" i="5"/>
  <c r="R1894" i="5"/>
  <c r="M1894" i="5"/>
  <c r="E1894" i="5"/>
  <c r="AH1894" i="5" s="1"/>
  <c r="F1894" i="5"/>
  <c r="G1894" i="5"/>
  <c r="I1894" i="5"/>
  <c r="J1894" i="5"/>
  <c r="K1894" i="5"/>
  <c r="L1894" i="5"/>
  <c r="S1894" i="5"/>
  <c r="O1895" i="5"/>
  <c r="N1895" i="5"/>
  <c r="R1895" i="5"/>
  <c r="M1895" i="5"/>
  <c r="E1895" i="5"/>
  <c r="AH1895" i="5" s="1"/>
  <c r="F1895" i="5"/>
  <c r="G1895" i="5"/>
  <c r="I1895" i="5"/>
  <c r="J1895" i="5"/>
  <c r="K1895" i="5"/>
  <c r="L1895" i="5"/>
  <c r="S1895" i="5"/>
  <c r="O1896" i="5"/>
  <c r="N1896" i="5"/>
  <c r="R1896" i="5"/>
  <c r="M1896" i="5"/>
  <c r="E1896" i="5"/>
  <c r="AH1896" i="5" s="1"/>
  <c r="F1896" i="5"/>
  <c r="G1896" i="5"/>
  <c r="I1896" i="5"/>
  <c r="J1896" i="5"/>
  <c r="K1896" i="5"/>
  <c r="L1896" i="5"/>
  <c r="S1896" i="5"/>
  <c r="O1897" i="5"/>
  <c r="N1897" i="5"/>
  <c r="R1897" i="5"/>
  <c r="M1897" i="5"/>
  <c r="E1897" i="5"/>
  <c r="AH1897" i="5" s="1"/>
  <c r="F1897" i="5"/>
  <c r="G1897" i="5"/>
  <c r="I1897" i="5"/>
  <c r="J1897" i="5"/>
  <c r="K1897" i="5"/>
  <c r="L1897" i="5"/>
  <c r="S1897" i="5"/>
  <c r="O1898" i="5"/>
  <c r="N1898" i="5"/>
  <c r="R1898" i="5"/>
  <c r="M1898" i="5"/>
  <c r="E1898" i="5"/>
  <c r="AH1898" i="5" s="1"/>
  <c r="F1898" i="5"/>
  <c r="G1898" i="5"/>
  <c r="I1898" i="5"/>
  <c r="J1898" i="5"/>
  <c r="K1898" i="5"/>
  <c r="L1898" i="5"/>
  <c r="S1898" i="5"/>
  <c r="O1899" i="5"/>
  <c r="N1899" i="5"/>
  <c r="R1899" i="5"/>
  <c r="M1899" i="5"/>
  <c r="E1899" i="5"/>
  <c r="AH1899" i="5" s="1"/>
  <c r="F1899" i="5"/>
  <c r="G1899" i="5"/>
  <c r="I1899" i="5"/>
  <c r="J1899" i="5"/>
  <c r="K1899" i="5"/>
  <c r="L1899" i="5"/>
  <c r="S1899" i="5"/>
  <c r="O1900" i="5"/>
  <c r="N1900" i="5"/>
  <c r="R1900" i="5"/>
  <c r="M1900" i="5"/>
  <c r="E1900" i="5"/>
  <c r="AH1900" i="5" s="1"/>
  <c r="F1900" i="5"/>
  <c r="G1900" i="5"/>
  <c r="I1900" i="5"/>
  <c r="J1900" i="5"/>
  <c r="K1900" i="5"/>
  <c r="L1900" i="5"/>
  <c r="S1900" i="5"/>
  <c r="O1901" i="5"/>
  <c r="N1901" i="5"/>
  <c r="R1901" i="5"/>
  <c r="M1901" i="5"/>
  <c r="E1901" i="5"/>
  <c r="AH1901" i="5" s="1"/>
  <c r="F1901" i="5"/>
  <c r="G1901" i="5"/>
  <c r="I1901" i="5"/>
  <c r="J1901" i="5"/>
  <c r="K1901" i="5"/>
  <c r="L1901" i="5"/>
  <c r="S1901" i="5"/>
  <c r="O1902" i="5"/>
  <c r="N1902" i="5"/>
  <c r="R1902" i="5"/>
  <c r="M1902" i="5"/>
  <c r="E1902" i="5"/>
  <c r="AH1902" i="5" s="1"/>
  <c r="F1902" i="5"/>
  <c r="G1902" i="5"/>
  <c r="I1902" i="5"/>
  <c r="J1902" i="5"/>
  <c r="K1902" i="5"/>
  <c r="L1902" i="5"/>
  <c r="S1902" i="5"/>
  <c r="O1903" i="5"/>
  <c r="N1903" i="5"/>
  <c r="R1903" i="5"/>
  <c r="M1903" i="5"/>
  <c r="E1903" i="5"/>
  <c r="AH1903" i="5" s="1"/>
  <c r="F1903" i="5"/>
  <c r="G1903" i="5"/>
  <c r="I1903" i="5"/>
  <c r="J1903" i="5"/>
  <c r="K1903" i="5"/>
  <c r="L1903" i="5"/>
  <c r="S1903" i="5"/>
  <c r="O1904" i="5"/>
  <c r="N1904" i="5"/>
  <c r="R1904" i="5"/>
  <c r="M1904" i="5"/>
  <c r="E1904" i="5"/>
  <c r="AH1904" i="5" s="1"/>
  <c r="F1904" i="5"/>
  <c r="G1904" i="5"/>
  <c r="I1904" i="5"/>
  <c r="J1904" i="5"/>
  <c r="K1904" i="5"/>
  <c r="L1904" i="5"/>
  <c r="S1904" i="5"/>
  <c r="O1905" i="5"/>
  <c r="N1905" i="5"/>
  <c r="R1905" i="5"/>
  <c r="M1905" i="5"/>
  <c r="E1905" i="5"/>
  <c r="AH1905" i="5" s="1"/>
  <c r="F1905" i="5"/>
  <c r="G1905" i="5"/>
  <c r="I1905" i="5"/>
  <c r="J1905" i="5"/>
  <c r="K1905" i="5"/>
  <c r="L1905" i="5"/>
  <c r="S1905" i="5"/>
  <c r="O1906" i="5"/>
  <c r="N1906" i="5"/>
  <c r="R1906" i="5"/>
  <c r="M1906" i="5"/>
  <c r="E1906" i="5"/>
  <c r="AH1906" i="5" s="1"/>
  <c r="F1906" i="5"/>
  <c r="G1906" i="5"/>
  <c r="I1906" i="5"/>
  <c r="J1906" i="5"/>
  <c r="K1906" i="5"/>
  <c r="L1906" i="5"/>
  <c r="S1906" i="5"/>
  <c r="O1907" i="5"/>
  <c r="N1907" i="5"/>
  <c r="R1907" i="5"/>
  <c r="M1907" i="5"/>
  <c r="E1907" i="5"/>
  <c r="AH1907" i="5" s="1"/>
  <c r="F1907" i="5"/>
  <c r="G1907" i="5"/>
  <c r="I1907" i="5"/>
  <c r="J1907" i="5"/>
  <c r="K1907" i="5"/>
  <c r="L1907" i="5"/>
  <c r="S1907" i="5"/>
  <c r="O1908" i="5"/>
  <c r="N1908" i="5"/>
  <c r="R1908" i="5"/>
  <c r="M1908" i="5"/>
  <c r="E1908" i="5"/>
  <c r="AH1908" i="5" s="1"/>
  <c r="F1908" i="5"/>
  <c r="G1908" i="5"/>
  <c r="I1908" i="5"/>
  <c r="J1908" i="5"/>
  <c r="K1908" i="5"/>
  <c r="L1908" i="5"/>
  <c r="S1908" i="5"/>
  <c r="O1909" i="5"/>
  <c r="N1909" i="5"/>
  <c r="R1909" i="5"/>
  <c r="M1909" i="5"/>
  <c r="E1909" i="5"/>
  <c r="AH1909" i="5" s="1"/>
  <c r="F1909" i="5"/>
  <c r="G1909" i="5"/>
  <c r="I1909" i="5"/>
  <c r="J1909" i="5"/>
  <c r="K1909" i="5"/>
  <c r="L1909" i="5"/>
  <c r="S1909" i="5"/>
  <c r="O1910" i="5"/>
  <c r="N1910" i="5"/>
  <c r="R1910" i="5"/>
  <c r="M1910" i="5"/>
  <c r="E1910" i="5"/>
  <c r="AH1910" i="5" s="1"/>
  <c r="F1910" i="5"/>
  <c r="G1910" i="5"/>
  <c r="I1910" i="5"/>
  <c r="J1910" i="5"/>
  <c r="K1910" i="5"/>
  <c r="L1910" i="5"/>
  <c r="S1910" i="5"/>
  <c r="O1911" i="5"/>
  <c r="N1911" i="5"/>
  <c r="R1911" i="5"/>
  <c r="M1911" i="5"/>
  <c r="E1911" i="5"/>
  <c r="AH1911" i="5" s="1"/>
  <c r="F1911" i="5"/>
  <c r="G1911" i="5"/>
  <c r="I1911" i="5"/>
  <c r="J1911" i="5"/>
  <c r="K1911" i="5"/>
  <c r="L1911" i="5"/>
  <c r="S1911" i="5"/>
  <c r="O1912" i="5"/>
  <c r="N1912" i="5"/>
  <c r="R1912" i="5"/>
  <c r="M1912" i="5"/>
  <c r="E1912" i="5"/>
  <c r="AH1912" i="5" s="1"/>
  <c r="F1912" i="5"/>
  <c r="G1912" i="5"/>
  <c r="I1912" i="5"/>
  <c r="J1912" i="5"/>
  <c r="K1912" i="5"/>
  <c r="L1912" i="5"/>
  <c r="S1912" i="5"/>
  <c r="O1913" i="5"/>
  <c r="N1913" i="5"/>
  <c r="R1913" i="5"/>
  <c r="M1913" i="5"/>
  <c r="E1913" i="5"/>
  <c r="AH1913" i="5" s="1"/>
  <c r="F1913" i="5"/>
  <c r="G1913" i="5"/>
  <c r="I1913" i="5"/>
  <c r="J1913" i="5"/>
  <c r="K1913" i="5"/>
  <c r="L1913" i="5"/>
  <c r="S1913" i="5"/>
  <c r="O1914" i="5"/>
  <c r="N1914" i="5"/>
  <c r="R1914" i="5"/>
  <c r="M1914" i="5"/>
  <c r="E1914" i="5"/>
  <c r="AH1914" i="5" s="1"/>
  <c r="F1914" i="5"/>
  <c r="G1914" i="5"/>
  <c r="I1914" i="5"/>
  <c r="J1914" i="5"/>
  <c r="K1914" i="5"/>
  <c r="L1914" i="5"/>
  <c r="S1914" i="5"/>
  <c r="O1915" i="5"/>
  <c r="N1915" i="5"/>
  <c r="R1915" i="5"/>
  <c r="M1915" i="5"/>
  <c r="E1915" i="5"/>
  <c r="AH1915" i="5" s="1"/>
  <c r="F1915" i="5"/>
  <c r="G1915" i="5"/>
  <c r="I1915" i="5"/>
  <c r="J1915" i="5"/>
  <c r="K1915" i="5"/>
  <c r="L1915" i="5"/>
  <c r="S1915" i="5"/>
  <c r="O1916" i="5"/>
  <c r="N1916" i="5"/>
  <c r="R1916" i="5"/>
  <c r="M1916" i="5"/>
  <c r="E1916" i="5"/>
  <c r="AH1916" i="5" s="1"/>
  <c r="F1916" i="5"/>
  <c r="G1916" i="5"/>
  <c r="I1916" i="5"/>
  <c r="J1916" i="5"/>
  <c r="K1916" i="5"/>
  <c r="L1916" i="5"/>
  <c r="S1916" i="5"/>
  <c r="O1917" i="5"/>
  <c r="N1917" i="5"/>
  <c r="R1917" i="5"/>
  <c r="M1917" i="5"/>
  <c r="E1917" i="5"/>
  <c r="AH1917" i="5" s="1"/>
  <c r="F1917" i="5"/>
  <c r="G1917" i="5"/>
  <c r="I1917" i="5"/>
  <c r="J1917" i="5"/>
  <c r="K1917" i="5"/>
  <c r="L1917" i="5"/>
  <c r="S1917" i="5"/>
  <c r="O1918" i="5"/>
  <c r="N1918" i="5"/>
  <c r="R1918" i="5"/>
  <c r="M1918" i="5"/>
  <c r="E1918" i="5"/>
  <c r="AH1918" i="5" s="1"/>
  <c r="F1918" i="5"/>
  <c r="G1918" i="5"/>
  <c r="I1918" i="5"/>
  <c r="J1918" i="5"/>
  <c r="K1918" i="5"/>
  <c r="L1918" i="5"/>
  <c r="S1918" i="5"/>
  <c r="O1919" i="5"/>
  <c r="N1919" i="5"/>
  <c r="R1919" i="5"/>
  <c r="M1919" i="5"/>
  <c r="E1919" i="5"/>
  <c r="AH1919" i="5" s="1"/>
  <c r="F1919" i="5"/>
  <c r="G1919" i="5"/>
  <c r="I1919" i="5"/>
  <c r="J1919" i="5"/>
  <c r="K1919" i="5"/>
  <c r="L1919" i="5"/>
  <c r="S1919" i="5"/>
  <c r="O1920" i="5"/>
  <c r="N1920" i="5"/>
  <c r="R1920" i="5"/>
  <c r="M1920" i="5"/>
  <c r="E1920" i="5"/>
  <c r="AH1920" i="5" s="1"/>
  <c r="F1920" i="5"/>
  <c r="G1920" i="5"/>
  <c r="I1920" i="5"/>
  <c r="J1920" i="5"/>
  <c r="K1920" i="5"/>
  <c r="L1920" i="5"/>
  <c r="S1920" i="5"/>
  <c r="O1921" i="5"/>
  <c r="N1921" i="5"/>
  <c r="R1921" i="5"/>
  <c r="M1921" i="5"/>
  <c r="E1921" i="5"/>
  <c r="AH1921" i="5" s="1"/>
  <c r="F1921" i="5"/>
  <c r="G1921" i="5"/>
  <c r="I1921" i="5"/>
  <c r="J1921" i="5"/>
  <c r="K1921" i="5"/>
  <c r="L1921" i="5"/>
  <c r="S1921" i="5"/>
  <c r="O1922" i="5"/>
  <c r="N1922" i="5"/>
  <c r="R1922" i="5"/>
  <c r="M1922" i="5"/>
  <c r="E1922" i="5"/>
  <c r="AH1922" i="5" s="1"/>
  <c r="F1922" i="5"/>
  <c r="G1922" i="5"/>
  <c r="I1922" i="5"/>
  <c r="J1922" i="5"/>
  <c r="K1922" i="5"/>
  <c r="L1922" i="5"/>
  <c r="S1922" i="5"/>
  <c r="O1923" i="5"/>
  <c r="N1923" i="5"/>
  <c r="R1923" i="5"/>
  <c r="M1923" i="5"/>
  <c r="E1923" i="5"/>
  <c r="AH1923" i="5" s="1"/>
  <c r="F1923" i="5"/>
  <c r="G1923" i="5"/>
  <c r="I1923" i="5"/>
  <c r="J1923" i="5"/>
  <c r="K1923" i="5"/>
  <c r="L1923" i="5"/>
  <c r="S1923" i="5"/>
  <c r="O1924" i="5"/>
  <c r="N1924" i="5"/>
  <c r="R1924" i="5"/>
  <c r="M1924" i="5"/>
  <c r="E1924" i="5"/>
  <c r="AH1924" i="5" s="1"/>
  <c r="F1924" i="5"/>
  <c r="G1924" i="5"/>
  <c r="I1924" i="5"/>
  <c r="J1924" i="5"/>
  <c r="K1924" i="5"/>
  <c r="L1924" i="5"/>
  <c r="S1924" i="5"/>
  <c r="O1925" i="5"/>
  <c r="N1925" i="5"/>
  <c r="R1925" i="5"/>
  <c r="M1925" i="5"/>
  <c r="E1925" i="5"/>
  <c r="AH1925" i="5" s="1"/>
  <c r="F1925" i="5"/>
  <c r="G1925" i="5"/>
  <c r="I1925" i="5"/>
  <c r="J1925" i="5"/>
  <c r="K1925" i="5"/>
  <c r="L1925" i="5"/>
  <c r="S1925" i="5"/>
  <c r="O1926" i="5"/>
  <c r="N1926" i="5"/>
  <c r="R1926" i="5"/>
  <c r="M1926" i="5"/>
  <c r="E1926" i="5"/>
  <c r="AH1926" i="5" s="1"/>
  <c r="F1926" i="5"/>
  <c r="G1926" i="5"/>
  <c r="I1926" i="5"/>
  <c r="J1926" i="5"/>
  <c r="K1926" i="5"/>
  <c r="L1926" i="5"/>
  <c r="S1926" i="5"/>
  <c r="O1927" i="5"/>
  <c r="N1927" i="5"/>
  <c r="R1927" i="5"/>
  <c r="M1927" i="5"/>
  <c r="E1927" i="5"/>
  <c r="AH1927" i="5" s="1"/>
  <c r="F1927" i="5"/>
  <c r="G1927" i="5"/>
  <c r="I1927" i="5"/>
  <c r="J1927" i="5"/>
  <c r="K1927" i="5"/>
  <c r="L1927" i="5"/>
  <c r="S1927" i="5"/>
  <c r="O1928" i="5"/>
  <c r="N1928" i="5"/>
  <c r="R1928" i="5"/>
  <c r="M1928" i="5"/>
  <c r="E1928" i="5"/>
  <c r="AH1928" i="5" s="1"/>
  <c r="F1928" i="5"/>
  <c r="G1928" i="5"/>
  <c r="I1928" i="5"/>
  <c r="J1928" i="5"/>
  <c r="K1928" i="5"/>
  <c r="L1928" i="5"/>
  <c r="S1928" i="5"/>
  <c r="O1929" i="5"/>
  <c r="N1929" i="5"/>
  <c r="R1929" i="5"/>
  <c r="M1929" i="5"/>
  <c r="E1929" i="5"/>
  <c r="AH1929" i="5" s="1"/>
  <c r="F1929" i="5"/>
  <c r="G1929" i="5"/>
  <c r="I1929" i="5"/>
  <c r="J1929" i="5"/>
  <c r="K1929" i="5"/>
  <c r="L1929" i="5"/>
  <c r="S1929" i="5"/>
  <c r="O1930" i="5"/>
  <c r="N1930" i="5"/>
  <c r="R1930" i="5"/>
  <c r="M1930" i="5"/>
  <c r="E1930" i="5"/>
  <c r="AH1930" i="5" s="1"/>
  <c r="F1930" i="5"/>
  <c r="G1930" i="5"/>
  <c r="I1930" i="5"/>
  <c r="J1930" i="5"/>
  <c r="K1930" i="5"/>
  <c r="L1930" i="5"/>
  <c r="S1930" i="5"/>
  <c r="O1931" i="5"/>
  <c r="N1931" i="5"/>
  <c r="R1931" i="5"/>
  <c r="M1931" i="5"/>
  <c r="E1931" i="5"/>
  <c r="AH1931" i="5" s="1"/>
  <c r="F1931" i="5"/>
  <c r="G1931" i="5"/>
  <c r="I1931" i="5"/>
  <c r="J1931" i="5"/>
  <c r="K1931" i="5"/>
  <c r="L1931" i="5"/>
  <c r="S1931" i="5"/>
  <c r="O1932" i="5"/>
  <c r="N1932" i="5"/>
  <c r="R1932" i="5"/>
  <c r="M1932" i="5"/>
  <c r="E1932" i="5"/>
  <c r="AH1932" i="5" s="1"/>
  <c r="F1932" i="5"/>
  <c r="G1932" i="5"/>
  <c r="I1932" i="5"/>
  <c r="J1932" i="5"/>
  <c r="K1932" i="5"/>
  <c r="L1932" i="5"/>
  <c r="S1932" i="5"/>
  <c r="O1933" i="5"/>
  <c r="N1933" i="5"/>
  <c r="R1933" i="5"/>
  <c r="M1933" i="5"/>
  <c r="E1933" i="5"/>
  <c r="AH1933" i="5" s="1"/>
  <c r="F1933" i="5"/>
  <c r="G1933" i="5"/>
  <c r="I1933" i="5"/>
  <c r="J1933" i="5"/>
  <c r="K1933" i="5"/>
  <c r="L1933" i="5"/>
  <c r="S1933" i="5"/>
  <c r="O1934" i="5"/>
  <c r="N1934" i="5"/>
  <c r="R1934" i="5"/>
  <c r="M1934" i="5"/>
  <c r="E1934" i="5"/>
  <c r="AH1934" i="5" s="1"/>
  <c r="F1934" i="5"/>
  <c r="G1934" i="5"/>
  <c r="I1934" i="5"/>
  <c r="J1934" i="5"/>
  <c r="K1934" i="5"/>
  <c r="L1934" i="5"/>
  <c r="S1934" i="5"/>
  <c r="O1935" i="5"/>
  <c r="N1935" i="5"/>
  <c r="R1935" i="5"/>
  <c r="M1935" i="5"/>
  <c r="E1935" i="5"/>
  <c r="AH1935" i="5" s="1"/>
  <c r="F1935" i="5"/>
  <c r="G1935" i="5"/>
  <c r="I1935" i="5"/>
  <c r="J1935" i="5"/>
  <c r="K1935" i="5"/>
  <c r="L1935" i="5"/>
  <c r="S1935" i="5"/>
  <c r="O1936" i="5"/>
  <c r="N1936" i="5"/>
  <c r="R1936" i="5"/>
  <c r="M1936" i="5"/>
  <c r="E1936" i="5"/>
  <c r="AH1936" i="5" s="1"/>
  <c r="F1936" i="5"/>
  <c r="G1936" i="5"/>
  <c r="I1936" i="5"/>
  <c r="J1936" i="5"/>
  <c r="K1936" i="5"/>
  <c r="L1936" i="5"/>
  <c r="S1936" i="5"/>
  <c r="O1937" i="5"/>
  <c r="N1937" i="5"/>
  <c r="R1937" i="5"/>
  <c r="M1937" i="5"/>
  <c r="E1937" i="5"/>
  <c r="AH1937" i="5" s="1"/>
  <c r="F1937" i="5"/>
  <c r="G1937" i="5"/>
  <c r="I1937" i="5"/>
  <c r="J1937" i="5"/>
  <c r="K1937" i="5"/>
  <c r="L1937" i="5"/>
  <c r="S1937" i="5"/>
  <c r="O1938" i="5"/>
  <c r="N1938" i="5"/>
  <c r="R1938" i="5"/>
  <c r="M1938" i="5"/>
  <c r="E1938" i="5"/>
  <c r="AH1938" i="5" s="1"/>
  <c r="F1938" i="5"/>
  <c r="G1938" i="5"/>
  <c r="I1938" i="5"/>
  <c r="J1938" i="5"/>
  <c r="K1938" i="5"/>
  <c r="L1938" i="5"/>
  <c r="S1938" i="5"/>
  <c r="O1939" i="5"/>
  <c r="N1939" i="5"/>
  <c r="R1939" i="5"/>
  <c r="M1939" i="5"/>
  <c r="E1939" i="5"/>
  <c r="AH1939" i="5" s="1"/>
  <c r="F1939" i="5"/>
  <c r="G1939" i="5"/>
  <c r="I1939" i="5"/>
  <c r="J1939" i="5"/>
  <c r="K1939" i="5"/>
  <c r="L1939" i="5"/>
  <c r="S1939" i="5"/>
  <c r="O1940" i="5"/>
  <c r="N1940" i="5"/>
  <c r="R1940" i="5"/>
  <c r="M1940" i="5"/>
  <c r="E1940" i="5"/>
  <c r="AH1940" i="5" s="1"/>
  <c r="F1940" i="5"/>
  <c r="G1940" i="5"/>
  <c r="I1940" i="5"/>
  <c r="J1940" i="5"/>
  <c r="K1940" i="5"/>
  <c r="L1940" i="5"/>
  <c r="S1940" i="5"/>
  <c r="O1941" i="5"/>
  <c r="N1941" i="5"/>
  <c r="R1941" i="5"/>
  <c r="M1941" i="5"/>
  <c r="E1941" i="5"/>
  <c r="AH1941" i="5" s="1"/>
  <c r="F1941" i="5"/>
  <c r="G1941" i="5"/>
  <c r="I1941" i="5"/>
  <c r="J1941" i="5"/>
  <c r="K1941" i="5"/>
  <c r="L1941" i="5"/>
  <c r="S1941" i="5"/>
  <c r="O1942" i="5"/>
  <c r="N1942" i="5"/>
  <c r="R1942" i="5"/>
  <c r="M1942" i="5"/>
  <c r="E1942" i="5"/>
  <c r="AH1942" i="5" s="1"/>
  <c r="F1942" i="5"/>
  <c r="G1942" i="5"/>
  <c r="I1942" i="5"/>
  <c r="J1942" i="5"/>
  <c r="K1942" i="5"/>
  <c r="L1942" i="5"/>
  <c r="S1942" i="5"/>
  <c r="O1943" i="5"/>
  <c r="N1943" i="5"/>
  <c r="R1943" i="5"/>
  <c r="M1943" i="5"/>
  <c r="E1943" i="5"/>
  <c r="AH1943" i="5" s="1"/>
  <c r="F1943" i="5"/>
  <c r="G1943" i="5"/>
  <c r="I1943" i="5"/>
  <c r="J1943" i="5"/>
  <c r="K1943" i="5"/>
  <c r="L1943" i="5"/>
  <c r="S1943" i="5"/>
  <c r="O1944" i="5"/>
  <c r="N1944" i="5"/>
  <c r="R1944" i="5"/>
  <c r="M1944" i="5"/>
  <c r="E1944" i="5"/>
  <c r="AH1944" i="5" s="1"/>
  <c r="F1944" i="5"/>
  <c r="G1944" i="5"/>
  <c r="I1944" i="5"/>
  <c r="J1944" i="5"/>
  <c r="K1944" i="5"/>
  <c r="L1944" i="5"/>
  <c r="S1944" i="5"/>
  <c r="O1945" i="5"/>
  <c r="N1945" i="5"/>
  <c r="R1945" i="5"/>
  <c r="M1945" i="5"/>
  <c r="E1945" i="5"/>
  <c r="AH1945" i="5" s="1"/>
  <c r="F1945" i="5"/>
  <c r="G1945" i="5"/>
  <c r="I1945" i="5"/>
  <c r="J1945" i="5"/>
  <c r="K1945" i="5"/>
  <c r="L1945" i="5"/>
  <c r="S1945" i="5"/>
  <c r="O1946" i="5"/>
  <c r="N1946" i="5"/>
  <c r="R1946" i="5"/>
  <c r="M1946" i="5"/>
  <c r="E1946" i="5"/>
  <c r="AH1946" i="5" s="1"/>
  <c r="F1946" i="5"/>
  <c r="G1946" i="5"/>
  <c r="I1946" i="5"/>
  <c r="J1946" i="5"/>
  <c r="K1946" i="5"/>
  <c r="L1946" i="5"/>
  <c r="S1946" i="5"/>
  <c r="O1947" i="5"/>
  <c r="N1947" i="5"/>
  <c r="R1947" i="5"/>
  <c r="M1947" i="5"/>
  <c r="E1947" i="5"/>
  <c r="AH1947" i="5" s="1"/>
  <c r="F1947" i="5"/>
  <c r="G1947" i="5"/>
  <c r="I1947" i="5"/>
  <c r="J1947" i="5"/>
  <c r="K1947" i="5"/>
  <c r="L1947" i="5"/>
  <c r="S1947" i="5"/>
  <c r="O1948" i="5"/>
  <c r="N1948" i="5"/>
  <c r="R1948" i="5"/>
  <c r="M1948" i="5"/>
  <c r="E1948" i="5"/>
  <c r="AH1948" i="5" s="1"/>
  <c r="F1948" i="5"/>
  <c r="G1948" i="5"/>
  <c r="I1948" i="5"/>
  <c r="J1948" i="5"/>
  <c r="K1948" i="5"/>
  <c r="L1948" i="5"/>
  <c r="S1948" i="5"/>
  <c r="O1949" i="5"/>
  <c r="N1949" i="5"/>
  <c r="R1949" i="5"/>
  <c r="M1949" i="5"/>
  <c r="E1949" i="5"/>
  <c r="AH1949" i="5" s="1"/>
  <c r="F1949" i="5"/>
  <c r="G1949" i="5"/>
  <c r="I1949" i="5"/>
  <c r="J1949" i="5"/>
  <c r="K1949" i="5"/>
  <c r="L1949" i="5"/>
  <c r="S1949" i="5"/>
  <c r="O1950" i="5"/>
  <c r="N1950" i="5"/>
  <c r="R1950" i="5"/>
  <c r="M1950" i="5"/>
  <c r="E1950" i="5"/>
  <c r="AH1950" i="5" s="1"/>
  <c r="F1950" i="5"/>
  <c r="G1950" i="5"/>
  <c r="I1950" i="5"/>
  <c r="J1950" i="5"/>
  <c r="K1950" i="5"/>
  <c r="L1950" i="5"/>
  <c r="S1950" i="5"/>
  <c r="O1951" i="5"/>
  <c r="N1951" i="5"/>
  <c r="R1951" i="5"/>
  <c r="M1951" i="5"/>
  <c r="E1951" i="5"/>
  <c r="AH1951" i="5" s="1"/>
  <c r="F1951" i="5"/>
  <c r="G1951" i="5"/>
  <c r="I1951" i="5"/>
  <c r="J1951" i="5"/>
  <c r="K1951" i="5"/>
  <c r="L1951" i="5"/>
  <c r="S1951" i="5"/>
  <c r="O1952" i="5"/>
  <c r="N1952" i="5"/>
  <c r="R1952" i="5"/>
  <c r="M1952" i="5"/>
  <c r="E1952" i="5"/>
  <c r="AH1952" i="5" s="1"/>
  <c r="F1952" i="5"/>
  <c r="G1952" i="5"/>
  <c r="I1952" i="5"/>
  <c r="J1952" i="5"/>
  <c r="K1952" i="5"/>
  <c r="L1952" i="5"/>
  <c r="S1952" i="5"/>
  <c r="O1953" i="5"/>
  <c r="N1953" i="5"/>
  <c r="R1953" i="5"/>
  <c r="M1953" i="5"/>
  <c r="E1953" i="5"/>
  <c r="AH1953" i="5" s="1"/>
  <c r="F1953" i="5"/>
  <c r="G1953" i="5"/>
  <c r="I1953" i="5"/>
  <c r="J1953" i="5"/>
  <c r="K1953" i="5"/>
  <c r="L1953" i="5"/>
  <c r="S1953" i="5"/>
  <c r="O1954" i="5"/>
  <c r="N1954" i="5"/>
  <c r="R1954" i="5"/>
  <c r="M1954" i="5"/>
  <c r="E1954" i="5"/>
  <c r="AH1954" i="5" s="1"/>
  <c r="F1954" i="5"/>
  <c r="G1954" i="5"/>
  <c r="I1954" i="5"/>
  <c r="J1954" i="5"/>
  <c r="K1954" i="5"/>
  <c r="L1954" i="5"/>
  <c r="S1954" i="5"/>
  <c r="O1955" i="5"/>
  <c r="N1955" i="5"/>
  <c r="R1955" i="5"/>
  <c r="M1955" i="5"/>
  <c r="E1955" i="5"/>
  <c r="AH1955" i="5" s="1"/>
  <c r="F1955" i="5"/>
  <c r="G1955" i="5"/>
  <c r="I1955" i="5"/>
  <c r="J1955" i="5"/>
  <c r="K1955" i="5"/>
  <c r="L1955" i="5"/>
  <c r="S1955" i="5"/>
  <c r="O1956" i="5"/>
  <c r="N1956" i="5"/>
  <c r="R1956" i="5"/>
  <c r="M1956" i="5"/>
  <c r="E1956" i="5"/>
  <c r="AH1956" i="5" s="1"/>
  <c r="F1956" i="5"/>
  <c r="G1956" i="5"/>
  <c r="I1956" i="5"/>
  <c r="J1956" i="5"/>
  <c r="K1956" i="5"/>
  <c r="L1956" i="5"/>
  <c r="S1956" i="5"/>
  <c r="O1957" i="5"/>
  <c r="N1957" i="5"/>
  <c r="R1957" i="5"/>
  <c r="M1957" i="5"/>
  <c r="E1957" i="5"/>
  <c r="AH1957" i="5" s="1"/>
  <c r="F1957" i="5"/>
  <c r="G1957" i="5"/>
  <c r="I1957" i="5"/>
  <c r="J1957" i="5"/>
  <c r="K1957" i="5"/>
  <c r="L1957" i="5"/>
  <c r="S1957" i="5"/>
  <c r="O1958" i="5"/>
  <c r="N1958" i="5"/>
  <c r="R1958" i="5"/>
  <c r="M1958" i="5"/>
  <c r="E1958" i="5"/>
  <c r="AH1958" i="5" s="1"/>
  <c r="F1958" i="5"/>
  <c r="G1958" i="5"/>
  <c r="I1958" i="5"/>
  <c r="J1958" i="5"/>
  <c r="K1958" i="5"/>
  <c r="L1958" i="5"/>
  <c r="S1958" i="5"/>
  <c r="O1959" i="5"/>
  <c r="N1959" i="5"/>
  <c r="R1959" i="5"/>
  <c r="M1959" i="5"/>
  <c r="E1959" i="5"/>
  <c r="AH1959" i="5" s="1"/>
  <c r="F1959" i="5"/>
  <c r="G1959" i="5"/>
  <c r="I1959" i="5"/>
  <c r="J1959" i="5"/>
  <c r="K1959" i="5"/>
  <c r="L1959" i="5"/>
  <c r="S1959" i="5"/>
  <c r="O1960" i="5"/>
  <c r="N1960" i="5"/>
  <c r="R1960" i="5"/>
  <c r="M1960" i="5"/>
  <c r="E1960" i="5"/>
  <c r="AH1960" i="5" s="1"/>
  <c r="F1960" i="5"/>
  <c r="G1960" i="5"/>
  <c r="I1960" i="5"/>
  <c r="J1960" i="5"/>
  <c r="K1960" i="5"/>
  <c r="L1960" i="5"/>
  <c r="S1960" i="5"/>
  <c r="O1961" i="5"/>
  <c r="N1961" i="5"/>
  <c r="R1961" i="5"/>
  <c r="M1961" i="5"/>
  <c r="E1961" i="5"/>
  <c r="AH1961" i="5" s="1"/>
  <c r="F1961" i="5"/>
  <c r="G1961" i="5"/>
  <c r="I1961" i="5"/>
  <c r="J1961" i="5"/>
  <c r="K1961" i="5"/>
  <c r="L1961" i="5"/>
  <c r="S1961" i="5"/>
  <c r="O1962" i="5"/>
  <c r="N1962" i="5"/>
  <c r="R1962" i="5"/>
  <c r="M1962" i="5"/>
  <c r="E1962" i="5"/>
  <c r="AH1962" i="5" s="1"/>
  <c r="F1962" i="5"/>
  <c r="G1962" i="5"/>
  <c r="I1962" i="5"/>
  <c r="J1962" i="5"/>
  <c r="K1962" i="5"/>
  <c r="L1962" i="5"/>
  <c r="S1962" i="5"/>
  <c r="O1963" i="5"/>
  <c r="N1963" i="5"/>
  <c r="R1963" i="5"/>
  <c r="M1963" i="5"/>
  <c r="E1963" i="5"/>
  <c r="AH1963" i="5" s="1"/>
  <c r="F1963" i="5"/>
  <c r="G1963" i="5"/>
  <c r="I1963" i="5"/>
  <c r="J1963" i="5"/>
  <c r="K1963" i="5"/>
  <c r="L1963" i="5"/>
  <c r="S1963" i="5"/>
  <c r="O1964" i="5"/>
  <c r="N1964" i="5"/>
  <c r="R1964" i="5"/>
  <c r="M1964" i="5"/>
  <c r="E1964" i="5"/>
  <c r="AH1964" i="5" s="1"/>
  <c r="F1964" i="5"/>
  <c r="G1964" i="5"/>
  <c r="I1964" i="5"/>
  <c r="J1964" i="5"/>
  <c r="K1964" i="5"/>
  <c r="L1964" i="5"/>
  <c r="S1964" i="5"/>
  <c r="O1965" i="5"/>
  <c r="N1965" i="5"/>
  <c r="R1965" i="5"/>
  <c r="M1965" i="5"/>
  <c r="E1965" i="5"/>
  <c r="AH1965" i="5" s="1"/>
  <c r="F1965" i="5"/>
  <c r="G1965" i="5"/>
  <c r="I1965" i="5"/>
  <c r="J1965" i="5"/>
  <c r="K1965" i="5"/>
  <c r="L1965" i="5"/>
  <c r="S1965" i="5"/>
  <c r="O1966" i="5"/>
  <c r="N1966" i="5"/>
  <c r="R1966" i="5"/>
  <c r="M1966" i="5"/>
  <c r="E1966" i="5"/>
  <c r="AH1966" i="5" s="1"/>
  <c r="F1966" i="5"/>
  <c r="G1966" i="5"/>
  <c r="I1966" i="5"/>
  <c r="J1966" i="5"/>
  <c r="K1966" i="5"/>
  <c r="L1966" i="5"/>
  <c r="S1966" i="5"/>
  <c r="O1967" i="5"/>
  <c r="N1967" i="5"/>
  <c r="R1967" i="5"/>
  <c r="M1967" i="5"/>
  <c r="E1967" i="5"/>
  <c r="AH1967" i="5" s="1"/>
  <c r="F1967" i="5"/>
  <c r="G1967" i="5"/>
  <c r="I1967" i="5"/>
  <c r="J1967" i="5"/>
  <c r="K1967" i="5"/>
  <c r="L1967" i="5"/>
  <c r="S1967" i="5"/>
  <c r="O1968" i="5"/>
  <c r="N1968" i="5"/>
  <c r="R1968" i="5"/>
  <c r="M1968" i="5"/>
  <c r="E1968" i="5"/>
  <c r="AH1968" i="5" s="1"/>
  <c r="F1968" i="5"/>
  <c r="G1968" i="5"/>
  <c r="I1968" i="5"/>
  <c r="J1968" i="5"/>
  <c r="K1968" i="5"/>
  <c r="L1968" i="5"/>
  <c r="S1968" i="5"/>
  <c r="O1969" i="5"/>
  <c r="N1969" i="5"/>
  <c r="R1969" i="5"/>
  <c r="M1969" i="5"/>
  <c r="E1969" i="5"/>
  <c r="AH1969" i="5" s="1"/>
  <c r="F1969" i="5"/>
  <c r="G1969" i="5"/>
  <c r="I1969" i="5"/>
  <c r="J1969" i="5"/>
  <c r="K1969" i="5"/>
  <c r="L1969" i="5"/>
  <c r="S1969" i="5"/>
  <c r="O1970" i="5"/>
  <c r="N1970" i="5"/>
  <c r="R1970" i="5"/>
  <c r="M1970" i="5"/>
  <c r="E1970" i="5"/>
  <c r="AH1970" i="5" s="1"/>
  <c r="F1970" i="5"/>
  <c r="G1970" i="5"/>
  <c r="I1970" i="5"/>
  <c r="J1970" i="5"/>
  <c r="K1970" i="5"/>
  <c r="L1970" i="5"/>
  <c r="S1970" i="5"/>
  <c r="O1971" i="5"/>
  <c r="N1971" i="5"/>
  <c r="R1971" i="5"/>
  <c r="M1971" i="5"/>
  <c r="E1971" i="5"/>
  <c r="AH1971" i="5" s="1"/>
  <c r="F1971" i="5"/>
  <c r="G1971" i="5"/>
  <c r="I1971" i="5"/>
  <c r="J1971" i="5"/>
  <c r="K1971" i="5"/>
  <c r="L1971" i="5"/>
  <c r="S1971" i="5"/>
  <c r="O1972" i="5"/>
  <c r="N1972" i="5"/>
  <c r="R1972" i="5"/>
  <c r="M1972" i="5"/>
  <c r="E1972" i="5"/>
  <c r="AH1972" i="5" s="1"/>
  <c r="F1972" i="5"/>
  <c r="G1972" i="5"/>
  <c r="I1972" i="5"/>
  <c r="J1972" i="5"/>
  <c r="K1972" i="5"/>
  <c r="L1972" i="5"/>
  <c r="S1972" i="5"/>
  <c r="O1973" i="5"/>
  <c r="N1973" i="5"/>
  <c r="R1973" i="5"/>
  <c r="M1973" i="5"/>
  <c r="E1973" i="5"/>
  <c r="AH1973" i="5" s="1"/>
  <c r="F1973" i="5"/>
  <c r="G1973" i="5"/>
  <c r="I1973" i="5"/>
  <c r="J1973" i="5"/>
  <c r="K1973" i="5"/>
  <c r="L1973" i="5"/>
  <c r="S1973" i="5"/>
  <c r="O1974" i="5"/>
  <c r="N1974" i="5"/>
  <c r="R1974" i="5"/>
  <c r="M1974" i="5"/>
  <c r="E1974" i="5"/>
  <c r="AH1974" i="5" s="1"/>
  <c r="F1974" i="5"/>
  <c r="G1974" i="5"/>
  <c r="I1974" i="5"/>
  <c r="J1974" i="5"/>
  <c r="K1974" i="5"/>
  <c r="L1974" i="5"/>
  <c r="S1974" i="5"/>
  <c r="O1975" i="5"/>
  <c r="N1975" i="5"/>
  <c r="R1975" i="5"/>
  <c r="M1975" i="5"/>
  <c r="E1975" i="5"/>
  <c r="AH1975" i="5" s="1"/>
  <c r="F1975" i="5"/>
  <c r="G1975" i="5"/>
  <c r="I1975" i="5"/>
  <c r="J1975" i="5"/>
  <c r="K1975" i="5"/>
  <c r="L1975" i="5"/>
  <c r="S1975" i="5"/>
  <c r="O1976" i="5"/>
  <c r="N1976" i="5"/>
  <c r="R1976" i="5"/>
  <c r="M1976" i="5"/>
  <c r="E1976" i="5"/>
  <c r="AH1976" i="5" s="1"/>
  <c r="F1976" i="5"/>
  <c r="G1976" i="5"/>
  <c r="I1976" i="5"/>
  <c r="J1976" i="5"/>
  <c r="K1976" i="5"/>
  <c r="L1976" i="5"/>
  <c r="S1976" i="5"/>
  <c r="O1977" i="5"/>
  <c r="N1977" i="5"/>
  <c r="R1977" i="5"/>
  <c r="M1977" i="5"/>
  <c r="E1977" i="5"/>
  <c r="AH1977" i="5" s="1"/>
  <c r="F1977" i="5"/>
  <c r="G1977" i="5"/>
  <c r="I1977" i="5"/>
  <c r="J1977" i="5"/>
  <c r="K1977" i="5"/>
  <c r="L1977" i="5"/>
  <c r="S1977" i="5"/>
  <c r="O1978" i="5"/>
  <c r="N1978" i="5"/>
  <c r="R1978" i="5"/>
  <c r="M1978" i="5"/>
  <c r="E1978" i="5"/>
  <c r="AH1978" i="5" s="1"/>
  <c r="F1978" i="5"/>
  <c r="G1978" i="5"/>
  <c r="I1978" i="5"/>
  <c r="J1978" i="5"/>
  <c r="K1978" i="5"/>
  <c r="L1978" i="5"/>
  <c r="S1978" i="5"/>
  <c r="O1979" i="5"/>
  <c r="N1979" i="5"/>
  <c r="R1979" i="5"/>
  <c r="M1979" i="5"/>
  <c r="E1979" i="5"/>
  <c r="AH1979" i="5" s="1"/>
  <c r="F1979" i="5"/>
  <c r="G1979" i="5"/>
  <c r="I1979" i="5"/>
  <c r="J1979" i="5"/>
  <c r="K1979" i="5"/>
  <c r="L1979" i="5"/>
  <c r="S1979" i="5"/>
  <c r="O1980" i="5"/>
  <c r="N1980" i="5"/>
  <c r="R1980" i="5"/>
  <c r="M1980" i="5"/>
  <c r="E1980" i="5"/>
  <c r="AH1980" i="5" s="1"/>
  <c r="F1980" i="5"/>
  <c r="G1980" i="5"/>
  <c r="I1980" i="5"/>
  <c r="J1980" i="5"/>
  <c r="K1980" i="5"/>
  <c r="L1980" i="5"/>
  <c r="S1980" i="5"/>
  <c r="O1981" i="5"/>
  <c r="N1981" i="5"/>
  <c r="R1981" i="5"/>
  <c r="M1981" i="5"/>
  <c r="E1981" i="5"/>
  <c r="AH1981" i="5" s="1"/>
  <c r="F1981" i="5"/>
  <c r="G1981" i="5"/>
  <c r="I1981" i="5"/>
  <c r="J1981" i="5"/>
  <c r="K1981" i="5"/>
  <c r="L1981" i="5"/>
  <c r="S1981" i="5"/>
  <c r="O1982" i="5"/>
  <c r="N1982" i="5"/>
  <c r="R1982" i="5"/>
  <c r="M1982" i="5"/>
  <c r="E1982" i="5"/>
  <c r="AH1982" i="5" s="1"/>
  <c r="F1982" i="5"/>
  <c r="G1982" i="5"/>
  <c r="I1982" i="5"/>
  <c r="J1982" i="5"/>
  <c r="K1982" i="5"/>
  <c r="L1982" i="5"/>
  <c r="S1982" i="5"/>
  <c r="O1983" i="5"/>
  <c r="N1983" i="5"/>
  <c r="R1983" i="5"/>
  <c r="M1983" i="5"/>
  <c r="E1983" i="5"/>
  <c r="AH1983" i="5" s="1"/>
  <c r="F1983" i="5"/>
  <c r="G1983" i="5"/>
  <c r="I1983" i="5"/>
  <c r="J1983" i="5"/>
  <c r="K1983" i="5"/>
  <c r="L1983" i="5"/>
  <c r="S1983" i="5"/>
  <c r="O1984" i="5"/>
  <c r="N1984" i="5"/>
  <c r="R1984" i="5"/>
  <c r="M1984" i="5"/>
  <c r="E1984" i="5"/>
  <c r="AH1984" i="5" s="1"/>
  <c r="F1984" i="5"/>
  <c r="G1984" i="5"/>
  <c r="I1984" i="5"/>
  <c r="J1984" i="5"/>
  <c r="K1984" i="5"/>
  <c r="L1984" i="5"/>
  <c r="S1984" i="5"/>
  <c r="O1985" i="5"/>
  <c r="N1985" i="5"/>
  <c r="R1985" i="5"/>
  <c r="M1985" i="5"/>
  <c r="E1985" i="5"/>
  <c r="AH1985" i="5" s="1"/>
  <c r="F1985" i="5"/>
  <c r="G1985" i="5"/>
  <c r="I1985" i="5"/>
  <c r="J1985" i="5"/>
  <c r="K1985" i="5"/>
  <c r="L1985" i="5"/>
  <c r="S1985" i="5"/>
  <c r="O1986" i="5"/>
  <c r="N1986" i="5"/>
  <c r="R1986" i="5"/>
  <c r="M1986" i="5"/>
  <c r="E1986" i="5"/>
  <c r="AH1986" i="5" s="1"/>
  <c r="F1986" i="5"/>
  <c r="G1986" i="5"/>
  <c r="I1986" i="5"/>
  <c r="J1986" i="5"/>
  <c r="K1986" i="5"/>
  <c r="L1986" i="5"/>
  <c r="S1986" i="5"/>
  <c r="O1987" i="5"/>
  <c r="N1987" i="5"/>
  <c r="R1987" i="5"/>
  <c r="M1987" i="5"/>
  <c r="E1987" i="5"/>
  <c r="AH1987" i="5" s="1"/>
  <c r="F1987" i="5"/>
  <c r="G1987" i="5"/>
  <c r="I1987" i="5"/>
  <c r="J1987" i="5"/>
  <c r="K1987" i="5"/>
  <c r="L1987" i="5"/>
  <c r="S1987" i="5"/>
  <c r="O1988" i="5"/>
  <c r="N1988" i="5"/>
  <c r="R1988" i="5"/>
  <c r="M1988" i="5"/>
  <c r="E1988" i="5"/>
  <c r="AH1988" i="5" s="1"/>
  <c r="F1988" i="5"/>
  <c r="G1988" i="5"/>
  <c r="I1988" i="5"/>
  <c r="J1988" i="5"/>
  <c r="K1988" i="5"/>
  <c r="L1988" i="5"/>
  <c r="S1988" i="5"/>
  <c r="O1989" i="5"/>
  <c r="N1989" i="5"/>
  <c r="R1989" i="5"/>
  <c r="M1989" i="5"/>
  <c r="E1989" i="5"/>
  <c r="AH1989" i="5" s="1"/>
  <c r="F1989" i="5"/>
  <c r="G1989" i="5"/>
  <c r="I1989" i="5"/>
  <c r="J1989" i="5"/>
  <c r="K1989" i="5"/>
  <c r="L1989" i="5"/>
  <c r="S1989" i="5"/>
  <c r="O1990" i="5"/>
  <c r="N1990" i="5"/>
  <c r="R1990" i="5"/>
  <c r="M1990" i="5"/>
  <c r="E1990" i="5"/>
  <c r="AH1990" i="5" s="1"/>
  <c r="F1990" i="5"/>
  <c r="G1990" i="5"/>
  <c r="I1990" i="5"/>
  <c r="J1990" i="5"/>
  <c r="K1990" i="5"/>
  <c r="L1990" i="5"/>
  <c r="S1990" i="5"/>
  <c r="O1991" i="5"/>
  <c r="N1991" i="5"/>
  <c r="R1991" i="5"/>
  <c r="M1991" i="5"/>
  <c r="E1991" i="5"/>
  <c r="AH1991" i="5" s="1"/>
  <c r="F1991" i="5"/>
  <c r="G1991" i="5"/>
  <c r="I1991" i="5"/>
  <c r="J1991" i="5"/>
  <c r="K1991" i="5"/>
  <c r="L1991" i="5"/>
  <c r="S1991" i="5"/>
  <c r="O1992" i="5"/>
  <c r="N1992" i="5"/>
  <c r="R1992" i="5"/>
  <c r="M1992" i="5"/>
  <c r="E1992" i="5"/>
  <c r="AH1992" i="5" s="1"/>
  <c r="F1992" i="5"/>
  <c r="G1992" i="5"/>
  <c r="I1992" i="5"/>
  <c r="J1992" i="5"/>
  <c r="K1992" i="5"/>
  <c r="L1992" i="5"/>
  <c r="S1992" i="5"/>
  <c r="O1993" i="5"/>
  <c r="N1993" i="5"/>
  <c r="R1993" i="5"/>
  <c r="M1993" i="5"/>
  <c r="E1993" i="5"/>
  <c r="AH1993" i="5" s="1"/>
  <c r="F1993" i="5"/>
  <c r="G1993" i="5"/>
  <c r="I1993" i="5"/>
  <c r="J1993" i="5"/>
  <c r="K1993" i="5"/>
  <c r="L1993" i="5"/>
  <c r="S1993" i="5"/>
  <c r="O1994" i="5"/>
  <c r="N1994" i="5"/>
  <c r="R1994" i="5"/>
  <c r="M1994" i="5"/>
  <c r="E1994" i="5"/>
  <c r="AH1994" i="5" s="1"/>
  <c r="F1994" i="5"/>
  <c r="G1994" i="5"/>
  <c r="I1994" i="5"/>
  <c r="J1994" i="5"/>
  <c r="K1994" i="5"/>
  <c r="L1994" i="5"/>
  <c r="S1994" i="5"/>
  <c r="O1995" i="5"/>
  <c r="N1995" i="5"/>
  <c r="R1995" i="5"/>
  <c r="M1995" i="5"/>
  <c r="E1995" i="5"/>
  <c r="AH1995" i="5" s="1"/>
  <c r="F1995" i="5"/>
  <c r="G1995" i="5"/>
  <c r="I1995" i="5"/>
  <c r="J1995" i="5"/>
  <c r="K1995" i="5"/>
  <c r="L1995" i="5"/>
  <c r="S1995" i="5"/>
  <c r="O1996" i="5"/>
  <c r="N1996" i="5"/>
  <c r="R1996" i="5"/>
  <c r="M1996" i="5"/>
  <c r="E1996" i="5"/>
  <c r="AH1996" i="5" s="1"/>
  <c r="F1996" i="5"/>
  <c r="G1996" i="5"/>
  <c r="I1996" i="5"/>
  <c r="J1996" i="5"/>
  <c r="K1996" i="5"/>
  <c r="L1996" i="5"/>
  <c r="S1996" i="5"/>
  <c r="O1997" i="5"/>
  <c r="N1997" i="5"/>
  <c r="R1997" i="5"/>
  <c r="M1997" i="5"/>
  <c r="E1997" i="5"/>
  <c r="AH1997" i="5" s="1"/>
  <c r="F1997" i="5"/>
  <c r="G1997" i="5"/>
  <c r="I1997" i="5"/>
  <c r="J1997" i="5"/>
  <c r="K1997" i="5"/>
  <c r="L1997" i="5"/>
  <c r="S1997" i="5"/>
  <c r="O1998" i="5"/>
  <c r="N1998" i="5"/>
  <c r="R1998" i="5"/>
  <c r="M1998" i="5"/>
  <c r="E1998" i="5"/>
  <c r="AH1998" i="5" s="1"/>
  <c r="F1998" i="5"/>
  <c r="G1998" i="5"/>
  <c r="I1998" i="5"/>
  <c r="J1998" i="5"/>
  <c r="K1998" i="5"/>
  <c r="L1998" i="5"/>
  <c r="S1998" i="5"/>
  <c r="O1999" i="5"/>
  <c r="N1999" i="5"/>
  <c r="R1999" i="5"/>
  <c r="M1999" i="5"/>
  <c r="E1999" i="5"/>
  <c r="AH1999" i="5" s="1"/>
  <c r="F1999" i="5"/>
  <c r="G1999" i="5"/>
  <c r="I1999" i="5"/>
  <c r="J1999" i="5"/>
  <c r="K1999" i="5"/>
  <c r="L1999" i="5"/>
  <c r="S1999" i="5"/>
  <c r="O2000" i="5"/>
  <c r="N2000" i="5"/>
  <c r="R2000" i="5"/>
  <c r="M2000" i="5"/>
  <c r="E2000" i="5"/>
  <c r="AH2000" i="5" s="1"/>
  <c r="F2000" i="5"/>
  <c r="G2000" i="5"/>
  <c r="I2000" i="5"/>
  <c r="J2000" i="5"/>
  <c r="K2000" i="5"/>
  <c r="L2000" i="5"/>
  <c r="S2000" i="5"/>
  <c r="O2001" i="5"/>
  <c r="N2001" i="5"/>
  <c r="R2001" i="5"/>
  <c r="M2001" i="5"/>
  <c r="E2001" i="5"/>
  <c r="AH2001" i="5" s="1"/>
  <c r="F2001" i="5"/>
  <c r="G2001" i="5"/>
  <c r="I2001" i="5"/>
  <c r="J2001" i="5"/>
  <c r="K2001" i="5"/>
  <c r="L2001" i="5"/>
  <c r="S2001" i="5"/>
  <c r="O2002" i="5"/>
  <c r="N2002" i="5"/>
  <c r="R2002" i="5"/>
  <c r="M2002" i="5"/>
  <c r="E2002" i="5"/>
  <c r="AH2002" i="5" s="1"/>
  <c r="F2002" i="5"/>
  <c r="G2002" i="5"/>
  <c r="I2002" i="5"/>
  <c r="J2002" i="5"/>
  <c r="K2002" i="5"/>
  <c r="L2002" i="5"/>
  <c r="S2002" i="5"/>
  <c r="O2003" i="5"/>
  <c r="N2003" i="5"/>
  <c r="R2003" i="5"/>
  <c r="M2003" i="5"/>
  <c r="E2003" i="5"/>
  <c r="AH2003" i="5" s="1"/>
  <c r="F2003" i="5"/>
  <c r="G2003" i="5"/>
  <c r="I2003" i="5"/>
  <c r="J2003" i="5"/>
  <c r="K2003" i="5"/>
  <c r="L2003" i="5"/>
  <c r="S2003" i="5"/>
  <c r="O2004" i="5"/>
  <c r="N2004" i="5"/>
  <c r="R2004" i="5"/>
  <c r="M2004" i="5"/>
  <c r="E2004" i="5"/>
  <c r="AH2004" i="5" s="1"/>
  <c r="F2004" i="5"/>
  <c r="G2004" i="5"/>
  <c r="I2004" i="5"/>
  <c r="J2004" i="5"/>
  <c r="K2004" i="5"/>
  <c r="L2004" i="5"/>
  <c r="S2004" i="5"/>
  <c r="O2005" i="5"/>
  <c r="N2005" i="5"/>
  <c r="R2005" i="5"/>
  <c r="M2005" i="5"/>
  <c r="E2005" i="5"/>
  <c r="AH2005" i="5" s="1"/>
  <c r="F2005" i="5"/>
  <c r="G2005" i="5"/>
  <c r="I2005" i="5"/>
  <c r="J2005" i="5"/>
  <c r="K2005" i="5"/>
  <c r="L2005" i="5"/>
  <c r="S2005" i="5"/>
  <c r="O2006" i="5"/>
  <c r="N2006" i="5"/>
  <c r="R2006" i="5"/>
  <c r="M2006" i="5"/>
  <c r="E2006" i="5"/>
  <c r="AH2006" i="5" s="1"/>
  <c r="F2006" i="5"/>
  <c r="G2006" i="5"/>
  <c r="I2006" i="5"/>
  <c r="J2006" i="5"/>
  <c r="K2006" i="5"/>
  <c r="L2006" i="5"/>
  <c r="S2006" i="5"/>
  <c r="O2007" i="5"/>
  <c r="N2007" i="5"/>
  <c r="R2007" i="5"/>
  <c r="M2007" i="5"/>
  <c r="E2007" i="5"/>
  <c r="AH2007" i="5" s="1"/>
  <c r="F2007" i="5"/>
  <c r="G2007" i="5"/>
  <c r="I2007" i="5"/>
  <c r="J2007" i="5"/>
  <c r="K2007" i="5"/>
  <c r="L2007" i="5"/>
  <c r="S2007" i="5"/>
  <c r="O2008" i="5"/>
  <c r="N2008" i="5"/>
  <c r="R2008" i="5"/>
  <c r="M2008" i="5"/>
  <c r="E2008" i="5"/>
  <c r="AH2008" i="5" s="1"/>
  <c r="F2008" i="5"/>
  <c r="G2008" i="5"/>
  <c r="I2008" i="5"/>
  <c r="J2008" i="5"/>
  <c r="K2008" i="5"/>
  <c r="L2008" i="5"/>
  <c r="S2008" i="5"/>
  <c r="O2009" i="5"/>
  <c r="N2009" i="5"/>
  <c r="R2009" i="5"/>
  <c r="M2009" i="5"/>
  <c r="E2009" i="5"/>
  <c r="AH2009" i="5" s="1"/>
  <c r="F2009" i="5"/>
  <c r="G2009" i="5"/>
  <c r="I2009" i="5"/>
  <c r="J2009" i="5"/>
  <c r="K2009" i="5"/>
  <c r="L2009" i="5"/>
  <c r="S2009" i="5"/>
  <c r="O2010" i="5"/>
  <c r="N2010" i="5"/>
  <c r="R2010" i="5"/>
  <c r="M2010" i="5"/>
  <c r="E2010" i="5"/>
  <c r="AH2010" i="5" s="1"/>
  <c r="F2010" i="5"/>
  <c r="G2010" i="5"/>
  <c r="I2010" i="5"/>
  <c r="J2010" i="5"/>
  <c r="K2010" i="5"/>
  <c r="L2010" i="5"/>
  <c r="S2010" i="5"/>
  <c r="O2011" i="5"/>
  <c r="N2011" i="5"/>
  <c r="R2011" i="5"/>
  <c r="M2011" i="5"/>
  <c r="E2011" i="5"/>
  <c r="AH2011" i="5" s="1"/>
  <c r="F2011" i="5"/>
  <c r="G2011" i="5"/>
  <c r="I2011" i="5"/>
  <c r="J2011" i="5"/>
  <c r="K2011" i="5"/>
  <c r="L2011" i="5"/>
  <c r="S2011" i="5"/>
  <c r="O2012" i="5"/>
  <c r="N2012" i="5"/>
  <c r="R2012" i="5"/>
  <c r="M2012" i="5"/>
  <c r="E2012" i="5"/>
  <c r="AH2012" i="5" s="1"/>
  <c r="F2012" i="5"/>
  <c r="G2012" i="5"/>
  <c r="I2012" i="5"/>
  <c r="J2012" i="5"/>
  <c r="K2012" i="5"/>
  <c r="L2012" i="5"/>
  <c r="S2012" i="5"/>
  <c r="O2013" i="5"/>
  <c r="N2013" i="5"/>
  <c r="R2013" i="5"/>
  <c r="M2013" i="5"/>
  <c r="E2013" i="5"/>
  <c r="AH2013" i="5" s="1"/>
  <c r="F2013" i="5"/>
  <c r="G2013" i="5"/>
  <c r="I2013" i="5"/>
  <c r="J2013" i="5"/>
  <c r="K2013" i="5"/>
  <c r="L2013" i="5"/>
  <c r="S2013" i="5"/>
  <c r="O2014" i="5"/>
  <c r="N2014" i="5"/>
  <c r="R2014" i="5"/>
  <c r="M2014" i="5"/>
  <c r="E2014" i="5"/>
  <c r="AH2014" i="5" s="1"/>
  <c r="F2014" i="5"/>
  <c r="G2014" i="5"/>
  <c r="I2014" i="5"/>
  <c r="J2014" i="5"/>
  <c r="K2014" i="5"/>
  <c r="L2014" i="5"/>
  <c r="S2014" i="5"/>
  <c r="O2015" i="5"/>
  <c r="N2015" i="5"/>
  <c r="R2015" i="5"/>
  <c r="M2015" i="5"/>
  <c r="E2015" i="5"/>
  <c r="AH2015" i="5" s="1"/>
  <c r="F2015" i="5"/>
  <c r="G2015" i="5"/>
  <c r="I2015" i="5"/>
  <c r="J2015" i="5"/>
  <c r="K2015" i="5"/>
  <c r="L2015" i="5"/>
  <c r="S2015" i="5"/>
  <c r="O2016" i="5"/>
  <c r="N2016" i="5"/>
  <c r="R2016" i="5"/>
  <c r="M2016" i="5"/>
  <c r="E2016" i="5"/>
  <c r="AH2016" i="5" s="1"/>
  <c r="F2016" i="5"/>
  <c r="G2016" i="5"/>
  <c r="I2016" i="5"/>
  <c r="J2016" i="5"/>
  <c r="K2016" i="5"/>
  <c r="L2016" i="5"/>
  <c r="S2016" i="5"/>
  <c r="O2017" i="5"/>
  <c r="N2017" i="5"/>
  <c r="R2017" i="5"/>
  <c r="M2017" i="5"/>
  <c r="E2017" i="5"/>
  <c r="AH2017" i="5" s="1"/>
  <c r="F2017" i="5"/>
  <c r="G2017" i="5"/>
  <c r="I2017" i="5"/>
  <c r="J2017" i="5"/>
  <c r="K2017" i="5"/>
  <c r="L2017" i="5"/>
  <c r="S2017" i="5"/>
  <c r="O2018" i="5"/>
  <c r="N2018" i="5"/>
  <c r="R2018" i="5"/>
  <c r="M2018" i="5"/>
  <c r="E2018" i="5"/>
  <c r="AH2018" i="5" s="1"/>
  <c r="F2018" i="5"/>
  <c r="G2018" i="5"/>
  <c r="I2018" i="5"/>
  <c r="J2018" i="5"/>
  <c r="K2018" i="5"/>
  <c r="L2018" i="5"/>
  <c r="S2018" i="5"/>
  <c r="O2019" i="5"/>
  <c r="N2019" i="5"/>
  <c r="R2019" i="5"/>
  <c r="M2019" i="5"/>
  <c r="E2019" i="5"/>
  <c r="AH2019" i="5" s="1"/>
  <c r="F2019" i="5"/>
  <c r="G2019" i="5"/>
  <c r="I2019" i="5"/>
  <c r="J2019" i="5"/>
  <c r="K2019" i="5"/>
  <c r="L2019" i="5"/>
  <c r="S2019" i="5"/>
  <c r="O2020" i="5"/>
  <c r="N2020" i="5"/>
  <c r="R2020" i="5"/>
  <c r="M2020" i="5"/>
  <c r="E2020" i="5"/>
  <c r="AH2020" i="5" s="1"/>
  <c r="F2020" i="5"/>
  <c r="G2020" i="5"/>
  <c r="I2020" i="5"/>
  <c r="J2020" i="5"/>
  <c r="K2020" i="5"/>
  <c r="L2020" i="5"/>
  <c r="S2020" i="5"/>
  <c r="O2021" i="5"/>
  <c r="N2021" i="5"/>
  <c r="R2021" i="5"/>
  <c r="M2021" i="5"/>
  <c r="E2021" i="5"/>
  <c r="AH2021" i="5" s="1"/>
  <c r="F2021" i="5"/>
  <c r="G2021" i="5"/>
  <c r="I2021" i="5"/>
  <c r="J2021" i="5"/>
  <c r="K2021" i="5"/>
  <c r="L2021" i="5"/>
  <c r="S2021" i="5"/>
  <c r="O2022" i="5"/>
  <c r="N2022" i="5"/>
  <c r="R2022" i="5"/>
  <c r="M2022" i="5"/>
  <c r="E2022" i="5"/>
  <c r="AH2022" i="5" s="1"/>
  <c r="F2022" i="5"/>
  <c r="G2022" i="5"/>
  <c r="I2022" i="5"/>
  <c r="J2022" i="5"/>
  <c r="K2022" i="5"/>
  <c r="L2022" i="5"/>
  <c r="S2022" i="5"/>
  <c r="O2023" i="5"/>
  <c r="N2023" i="5"/>
  <c r="R2023" i="5"/>
  <c r="M2023" i="5"/>
  <c r="E2023" i="5"/>
  <c r="AH2023" i="5" s="1"/>
  <c r="F2023" i="5"/>
  <c r="G2023" i="5"/>
  <c r="I2023" i="5"/>
  <c r="J2023" i="5"/>
  <c r="K2023" i="5"/>
  <c r="L2023" i="5"/>
  <c r="S2023" i="5"/>
  <c r="O2024" i="5"/>
  <c r="N2024" i="5"/>
  <c r="R2024" i="5"/>
  <c r="M2024" i="5"/>
  <c r="E2024" i="5"/>
  <c r="AH2024" i="5" s="1"/>
  <c r="F2024" i="5"/>
  <c r="G2024" i="5"/>
  <c r="I2024" i="5"/>
  <c r="J2024" i="5"/>
  <c r="K2024" i="5"/>
  <c r="L2024" i="5"/>
  <c r="S2024" i="5"/>
  <c r="O2025" i="5"/>
  <c r="N2025" i="5"/>
  <c r="R2025" i="5"/>
  <c r="M2025" i="5"/>
  <c r="E2025" i="5"/>
  <c r="AH2025" i="5" s="1"/>
  <c r="F2025" i="5"/>
  <c r="G2025" i="5"/>
  <c r="I2025" i="5"/>
  <c r="J2025" i="5"/>
  <c r="K2025" i="5"/>
  <c r="L2025" i="5"/>
  <c r="S2025" i="5"/>
  <c r="O2026" i="5"/>
  <c r="N2026" i="5"/>
  <c r="R2026" i="5"/>
  <c r="M2026" i="5"/>
  <c r="E2026" i="5"/>
  <c r="AH2026" i="5" s="1"/>
  <c r="F2026" i="5"/>
  <c r="G2026" i="5"/>
  <c r="I2026" i="5"/>
  <c r="J2026" i="5"/>
  <c r="K2026" i="5"/>
  <c r="L2026" i="5"/>
  <c r="S2026" i="5"/>
  <c r="O2027" i="5"/>
  <c r="N2027" i="5"/>
  <c r="R2027" i="5"/>
  <c r="M2027" i="5"/>
  <c r="E2027" i="5"/>
  <c r="AH2027" i="5" s="1"/>
  <c r="F2027" i="5"/>
  <c r="G2027" i="5"/>
  <c r="I2027" i="5"/>
  <c r="J2027" i="5"/>
  <c r="K2027" i="5"/>
  <c r="L2027" i="5"/>
  <c r="S2027" i="5"/>
  <c r="O2028" i="5"/>
  <c r="N2028" i="5"/>
  <c r="R2028" i="5"/>
  <c r="M2028" i="5"/>
  <c r="E2028" i="5"/>
  <c r="AH2028" i="5" s="1"/>
  <c r="F2028" i="5"/>
  <c r="G2028" i="5"/>
  <c r="I2028" i="5"/>
  <c r="J2028" i="5"/>
  <c r="K2028" i="5"/>
  <c r="L2028" i="5"/>
  <c r="S2028" i="5"/>
  <c r="O2029" i="5"/>
  <c r="N2029" i="5"/>
  <c r="R2029" i="5"/>
  <c r="M2029" i="5"/>
  <c r="E2029" i="5"/>
  <c r="AH2029" i="5" s="1"/>
  <c r="F2029" i="5"/>
  <c r="G2029" i="5"/>
  <c r="I2029" i="5"/>
  <c r="J2029" i="5"/>
  <c r="K2029" i="5"/>
  <c r="L2029" i="5"/>
  <c r="S2029" i="5"/>
  <c r="O2030" i="5"/>
  <c r="N2030" i="5"/>
  <c r="R2030" i="5"/>
  <c r="M2030" i="5"/>
  <c r="E2030" i="5"/>
  <c r="AH2030" i="5" s="1"/>
  <c r="F2030" i="5"/>
  <c r="G2030" i="5"/>
  <c r="I2030" i="5"/>
  <c r="J2030" i="5"/>
  <c r="K2030" i="5"/>
  <c r="L2030" i="5"/>
  <c r="S2030" i="5"/>
  <c r="O2031" i="5"/>
  <c r="N2031" i="5"/>
  <c r="R2031" i="5"/>
  <c r="M2031" i="5"/>
  <c r="E2031" i="5"/>
  <c r="AH2031" i="5" s="1"/>
  <c r="F2031" i="5"/>
  <c r="G2031" i="5"/>
  <c r="I2031" i="5"/>
  <c r="J2031" i="5"/>
  <c r="K2031" i="5"/>
  <c r="L2031" i="5"/>
  <c r="S2031" i="5"/>
  <c r="O2032" i="5"/>
  <c r="N2032" i="5"/>
  <c r="R2032" i="5"/>
  <c r="M2032" i="5"/>
  <c r="E2032" i="5"/>
  <c r="AH2032" i="5" s="1"/>
  <c r="F2032" i="5"/>
  <c r="G2032" i="5"/>
  <c r="I2032" i="5"/>
  <c r="J2032" i="5"/>
  <c r="K2032" i="5"/>
  <c r="L2032" i="5"/>
  <c r="S2032" i="5"/>
  <c r="O2033" i="5"/>
  <c r="N2033" i="5"/>
  <c r="R2033" i="5"/>
  <c r="M2033" i="5"/>
  <c r="E2033" i="5"/>
  <c r="AH2033" i="5" s="1"/>
  <c r="F2033" i="5"/>
  <c r="G2033" i="5"/>
  <c r="I2033" i="5"/>
  <c r="J2033" i="5"/>
  <c r="K2033" i="5"/>
  <c r="L2033" i="5"/>
  <c r="S2033" i="5"/>
  <c r="O2034" i="5"/>
  <c r="N2034" i="5"/>
  <c r="R2034" i="5"/>
  <c r="M2034" i="5"/>
  <c r="E2034" i="5"/>
  <c r="AH2034" i="5" s="1"/>
  <c r="F2034" i="5"/>
  <c r="G2034" i="5"/>
  <c r="I2034" i="5"/>
  <c r="J2034" i="5"/>
  <c r="K2034" i="5"/>
  <c r="L2034" i="5"/>
  <c r="S2034" i="5"/>
  <c r="O2035" i="5"/>
  <c r="N2035" i="5"/>
  <c r="R2035" i="5"/>
  <c r="M2035" i="5"/>
  <c r="E2035" i="5"/>
  <c r="AH2035" i="5" s="1"/>
  <c r="F2035" i="5"/>
  <c r="G2035" i="5"/>
  <c r="I2035" i="5"/>
  <c r="J2035" i="5"/>
  <c r="K2035" i="5"/>
  <c r="L2035" i="5"/>
  <c r="S2035" i="5"/>
  <c r="O2036" i="5"/>
  <c r="N2036" i="5"/>
  <c r="R2036" i="5"/>
  <c r="M2036" i="5"/>
  <c r="E2036" i="5"/>
  <c r="AH2036" i="5" s="1"/>
  <c r="F2036" i="5"/>
  <c r="G2036" i="5"/>
  <c r="I2036" i="5"/>
  <c r="J2036" i="5"/>
  <c r="K2036" i="5"/>
  <c r="L2036" i="5"/>
  <c r="S2036" i="5"/>
  <c r="O2037" i="5"/>
  <c r="N2037" i="5"/>
  <c r="R2037" i="5"/>
  <c r="M2037" i="5"/>
  <c r="E2037" i="5"/>
  <c r="AH2037" i="5" s="1"/>
  <c r="F2037" i="5"/>
  <c r="G2037" i="5"/>
  <c r="I2037" i="5"/>
  <c r="J2037" i="5"/>
  <c r="K2037" i="5"/>
  <c r="L2037" i="5"/>
  <c r="S2037" i="5"/>
  <c r="O2038" i="5"/>
  <c r="N2038" i="5"/>
  <c r="R2038" i="5"/>
  <c r="M2038" i="5"/>
  <c r="E2038" i="5"/>
  <c r="AH2038" i="5" s="1"/>
  <c r="F2038" i="5"/>
  <c r="G2038" i="5"/>
  <c r="I2038" i="5"/>
  <c r="J2038" i="5"/>
  <c r="K2038" i="5"/>
  <c r="L2038" i="5"/>
  <c r="S2038" i="5"/>
  <c r="O2039" i="5"/>
  <c r="N2039" i="5"/>
  <c r="R2039" i="5"/>
  <c r="M2039" i="5"/>
  <c r="E2039" i="5"/>
  <c r="AH2039" i="5" s="1"/>
  <c r="F2039" i="5"/>
  <c r="G2039" i="5"/>
  <c r="I2039" i="5"/>
  <c r="J2039" i="5"/>
  <c r="K2039" i="5"/>
  <c r="L2039" i="5"/>
  <c r="S2039" i="5"/>
  <c r="O2040" i="5"/>
  <c r="N2040" i="5"/>
  <c r="R2040" i="5"/>
  <c r="M2040" i="5"/>
  <c r="E2040" i="5"/>
  <c r="AH2040" i="5" s="1"/>
  <c r="F2040" i="5"/>
  <c r="G2040" i="5"/>
  <c r="I2040" i="5"/>
  <c r="J2040" i="5"/>
  <c r="K2040" i="5"/>
  <c r="L2040" i="5"/>
  <c r="S2040" i="5"/>
  <c r="O2041" i="5"/>
  <c r="N2041" i="5"/>
  <c r="R2041" i="5"/>
  <c r="M2041" i="5"/>
  <c r="E2041" i="5"/>
  <c r="AH2041" i="5" s="1"/>
  <c r="F2041" i="5"/>
  <c r="G2041" i="5"/>
  <c r="I2041" i="5"/>
  <c r="J2041" i="5"/>
  <c r="K2041" i="5"/>
  <c r="L2041" i="5"/>
  <c r="S2041" i="5"/>
  <c r="O2042" i="5"/>
  <c r="N2042" i="5"/>
  <c r="R2042" i="5"/>
  <c r="M2042" i="5"/>
  <c r="E2042" i="5"/>
  <c r="AH2042" i="5" s="1"/>
  <c r="F2042" i="5"/>
  <c r="G2042" i="5"/>
  <c r="I2042" i="5"/>
  <c r="J2042" i="5"/>
  <c r="K2042" i="5"/>
  <c r="L2042" i="5"/>
  <c r="S2042" i="5"/>
  <c r="O2043" i="5"/>
  <c r="N2043" i="5"/>
  <c r="R2043" i="5"/>
  <c r="M2043" i="5"/>
  <c r="E2043" i="5"/>
  <c r="AH2043" i="5" s="1"/>
  <c r="F2043" i="5"/>
  <c r="G2043" i="5"/>
  <c r="I2043" i="5"/>
  <c r="J2043" i="5"/>
  <c r="K2043" i="5"/>
  <c r="L2043" i="5"/>
  <c r="S2043" i="5"/>
  <c r="O2044" i="5"/>
  <c r="N2044" i="5"/>
  <c r="R2044" i="5"/>
  <c r="M2044" i="5"/>
  <c r="E2044" i="5"/>
  <c r="AH2044" i="5" s="1"/>
  <c r="F2044" i="5"/>
  <c r="G2044" i="5"/>
  <c r="I2044" i="5"/>
  <c r="J2044" i="5"/>
  <c r="K2044" i="5"/>
  <c r="L2044" i="5"/>
  <c r="S2044" i="5"/>
  <c r="O2045" i="5"/>
  <c r="N2045" i="5"/>
  <c r="R2045" i="5"/>
  <c r="M2045" i="5"/>
  <c r="E2045" i="5"/>
  <c r="AH2045" i="5" s="1"/>
  <c r="F2045" i="5"/>
  <c r="G2045" i="5"/>
  <c r="I2045" i="5"/>
  <c r="J2045" i="5"/>
  <c r="K2045" i="5"/>
  <c r="L2045" i="5"/>
  <c r="S2045" i="5"/>
  <c r="O2046" i="5"/>
  <c r="N2046" i="5"/>
  <c r="R2046" i="5"/>
  <c r="M2046" i="5"/>
  <c r="E2046" i="5"/>
  <c r="AH2046" i="5" s="1"/>
  <c r="F2046" i="5"/>
  <c r="G2046" i="5"/>
  <c r="I2046" i="5"/>
  <c r="J2046" i="5"/>
  <c r="K2046" i="5"/>
  <c r="L2046" i="5"/>
  <c r="S2046" i="5"/>
  <c r="O2047" i="5"/>
  <c r="N2047" i="5"/>
  <c r="R2047" i="5"/>
  <c r="M2047" i="5"/>
  <c r="E2047" i="5"/>
  <c r="AH2047" i="5" s="1"/>
  <c r="F2047" i="5"/>
  <c r="G2047" i="5"/>
  <c r="I2047" i="5"/>
  <c r="J2047" i="5"/>
  <c r="K2047" i="5"/>
  <c r="L2047" i="5"/>
  <c r="S2047" i="5"/>
  <c r="O2048" i="5"/>
  <c r="N2048" i="5"/>
  <c r="R2048" i="5"/>
  <c r="M2048" i="5"/>
  <c r="E2048" i="5"/>
  <c r="AH2048" i="5" s="1"/>
  <c r="F2048" i="5"/>
  <c r="G2048" i="5"/>
  <c r="I2048" i="5"/>
  <c r="J2048" i="5"/>
  <c r="K2048" i="5"/>
  <c r="L2048" i="5"/>
  <c r="S2048" i="5"/>
  <c r="O2049" i="5"/>
  <c r="N2049" i="5"/>
  <c r="R2049" i="5"/>
  <c r="M2049" i="5"/>
  <c r="E2049" i="5"/>
  <c r="AH2049" i="5" s="1"/>
  <c r="F2049" i="5"/>
  <c r="G2049" i="5"/>
  <c r="I2049" i="5"/>
  <c r="J2049" i="5"/>
  <c r="K2049" i="5"/>
  <c r="L2049" i="5"/>
  <c r="S2049" i="5"/>
  <c r="O2050" i="5"/>
  <c r="N2050" i="5"/>
  <c r="R2050" i="5"/>
  <c r="M2050" i="5"/>
  <c r="E2050" i="5"/>
  <c r="AH2050" i="5" s="1"/>
  <c r="F2050" i="5"/>
  <c r="G2050" i="5"/>
  <c r="I2050" i="5"/>
  <c r="J2050" i="5"/>
  <c r="K2050" i="5"/>
  <c r="L2050" i="5"/>
  <c r="S2050" i="5"/>
  <c r="O2051" i="5"/>
  <c r="N2051" i="5"/>
  <c r="R2051" i="5"/>
  <c r="M2051" i="5"/>
  <c r="E2051" i="5"/>
  <c r="AH2051" i="5" s="1"/>
  <c r="F2051" i="5"/>
  <c r="G2051" i="5"/>
  <c r="I2051" i="5"/>
  <c r="J2051" i="5"/>
  <c r="K2051" i="5"/>
  <c r="L2051" i="5"/>
  <c r="S2051" i="5"/>
  <c r="O2052" i="5"/>
  <c r="N2052" i="5"/>
  <c r="R2052" i="5"/>
  <c r="M2052" i="5"/>
  <c r="E2052" i="5"/>
  <c r="AH2052" i="5" s="1"/>
  <c r="F2052" i="5"/>
  <c r="G2052" i="5"/>
  <c r="I2052" i="5"/>
  <c r="J2052" i="5"/>
  <c r="K2052" i="5"/>
  <c r="L2052" i="5"/>
  <c r="S2052" i="5"/>
  <c r="O2053" i="5"/>
  <c r="N2053" i="5"/>
  <c r="R2053" i="5"/>
  <c r="M2053" i="5"/>
  <c r="E2053" i="5"/>
  <c r="AH2053" i="5" s="1"/>
  <c r="F2053" i="5"/>
  <c r="G2053" i="5"/>
  <c r="I2053" i="5"/>
  <c r="J2053" i="5"/>
  <c r="K2053" i="5"/>
  <c r="L2053" i="5"/>
  <c r="S2053" i="5"/>
  <c r="O2054" i="5"/>
  <c r="N2054" i="5"/>
  <c r="R2054" i="5"/>
  <c r="M2054" i="5"/>
  <c r="E2054" i="5"/>
  <c r="AH2054" i="5" s="1"/>
  <c r="F2054" i="5"/>
  <c r="G2054" i="5"/>
  <c r="I2054" i="5"/>
  <c r="J2054" i="5"/>
  <c r="K2054" i="5"/>
  <c r="L2054" i="5"/>
  <c r="S2054" i="5"/>
  <c r="O2055" i="5"/>
  <c r="N2055" i="5"/>
  <c r="R2055" i="5"/>
  <c r="M2055" i="5"/>
  <c r="E2055" i="5"/>
  <c r="AH2055" i="5" s="1"/>
  <c r="F2055" i="5"/>
  <c r="G2055" i="5"/>
  <c r="I2055" i="5"/>
  <c r="J2055" i="5"/>
  <c r="K2055" i="5"/>
  <c r="L2055" i="5"/>
  <c r="S2055" i="5"/>
  <c r="O2056" i="5"/>
  <c r="N2056" i="5"/>
  <c r="R2056" i="5"/>
  <c r="M2056" i="5"/>
  <c r="E2056" i="5"/>
  <c r="AH2056" i="5" s="1"/>
  <c r="F2056" i="5"/>
  <c r="G2056" i="5"/>
  <c r="I2056" i="5"/>
  <c r="J2056" i="5"/>
  <c r="K2056" i="5"/>
  <c r="L2056" i="5"/>
  <c r="S2056" i="5"/>
  <c r="O2057" i="5"/>
  <c r="N2057" i="5"/>
  <c r="R2057" i="5"/>
  <c r="M2057" i="5"/>
  <c r="E2057" i="5"/>
  <c r="AH2057" i="5" s="1"/>
  <c r="F2057" i="5"/>
  <c r="G2057" i="5"/>
  <c r="I2057" i="5"/>
  <c r="J2057" i="5"/>
  <c r="K2057" i="5"/>
  <c r="L2057" i="5"/>
  <c r="S2057" i="5"/>
  <c r="O2058" i="5"/>
  <c r="N2058" i="5"/>
  <c r="R2058" i="5"/>
  <c r="M2058" i="5"/>
  <c r="E2058" i="5"/>
  <c r="AH2058" i="5" s="1"/>
  <c r="F2058" i="5"/>
  <c r="G2058" i="5"/>
  <c r="I2058" i="5"/>
  <c r="J2058" i="5"/>
  <c r="K2058" i="5"/>
  <c r="L2058" i="5"/>
  <c r="S2058" i="5"/>
  <c r="O2059" i="5"/>
  <c r="N2059" i="5"/>
  <c r="R2059" i="5"/>
  <c r="M2059" i="5"/>
  <c r="E2059" i="5"/>
  <c r="AH2059" i="5" s="1"/>
  <c r="F2059" i="5"/>
  <c r="G2059" i="5"/>
  <c r="I2059" i="5"/>
  <c r="J2059" i="5"/>
  <c r="K2059" i="5"/>
  <c r="L2059" i="5"/>
  <c r="S2059" i="5"/>
  <c r="O2060" i="5"/>
  <c r="N2060" i="5"/>
  <c r="R2060" i="5"/>
  <c r="M2060" i="5"/>
  <c r="E2060" i="5"/>
  <c r="AH2060" i="5" s="1"/>
  <c r="F2060" i="5"/>
  <c r="G2060" i="5"/>
  <c r="I2060" i="5"/>
  <c r="J2060" i="5"/>
  <c r="K2060" i="5"/>
  <c r="L2060" i="5"/>
  <c r="S2060" i="5"/>
  <c r="O2061" i="5"/>
  <c r="N2061" i="5"/>
  <c r="R2061" i="5"/>
  <c r="M2061" i="5"/>
  <c r="E2061" i="5"/>
  <c r="AH2061" i="5" s="1"/>
  <c r="F2061" i="5"/>
  <c r="G2061" i="5"/>
  <c r="I2061" i="5"/>
  <c r="J2061" i="5"/>
  <c r="K2061" i="5"/>
  <c r="L2061" i="5"/>
  <c r="S2061" i="5"/>
  <c r="O2062" i="5"/>
  <c r="N2062" i="5"/>
  <c r="R2062" i="5"/>
  <c r="M2062" i="5"/>
  <c r="E2062" i="5"/>
  <c r="AH2062" i="5" s="1"/>
  <c r="F2062" i="5"/>
  <c r="G2062" i="5"/>
  <c r="I2062" i="5"/>
  <c r="J2062" i="5"/>
  <c r="K2062" i="5"/>
  <c r="L2062" i="5"/>
  <c r="S2062" i="5"/>
  <c r="O2063" i="5"/>
  <c r="N2063" i="5"/>
  <c r="R2063" i="5"/>
  <c r="M2063" i="5"/>
  <c r="E2063" i="5"/>
  <c r="AH2063" i="5" s="1"/>
  <c r="F2063" i="5"/>
  <c r="G2063" i="5"/>
  <c r="I2063" i="5"/>
  <c r="J2063" i="5"/>
  <c r="K2063" i="5"/>
  <c r="L2063" i="5"/>
  <c r="S2063" i="5"/>
  <c r="O2064" i="5"/>
  <c r="N2064" i="5"/>
  <c r="R2064" i="5"/>
  <c r="M2064" i="5"/>
  <c r="E2064" i="5"/>
  <c r="AH2064" i="5" s="1"/>
  <c r="F2064" i="5"/>
  <c r="G2064" i="5"/>
  <c r="I2064" i="5"/>
  <c r="J2064" i="5"/>
  <c r="K2064" i="5"/>
  <c r="L2064" i="5"/>
  <c r="S2064" i="5"/>
  <c r="O2065" i="5"/>
  <c r="N2065" i="5"/>
  <c r="R2065" i="5"/>
  <c r="M2065" i="5"/>
  <c r="E2065" i="5"/>
  <c r="AH2065" i="5" s="1"/>
  <c r="F2065" i="5"/>
  <c r="G2065" i="5"/>
  <c r="I2065" i="5"/>
  <c r="J2065" i="5"/>
  <c r="K2065" i="5"/>
  <c r="L2065" i="5"/>
  <c r="S2065" i="5"/>
  <c r="O2066" i="5"/>
  <c r="N2066" i="5"/>
  <c r="R2066" i="5"/>
  <c r="M2066" i="5"/>
  <c r="E2066" i="5"/>
  <c r="AH2066" i="5" s="1"/>
  <c r="F2066" i="5"/>
  <c r="G2066" i="5"/>
  <c r="I2066" i="5"/>
  <c r="J2066" i="5"/>
  <c r="K2066" i="5"/>
  <c r="L2066" i="5"/>
  <c r="S2066" i="5"/>
  <c r="O2067" i="5"/>
  <c r="N2067" i="5"/>
  <c r="R2067" i="5"/>
  <c r="M2067" i="5"/>
  <c r="E2067" i="5"/>
  <c r="AH2067" i="5" s="1"/>
  <c r="F2067" i="5"/>
  <c r="G2067" i="5"/>
  <c r="I2067" i="5"/>
  <c r="J2067" i="5"/>
  <c r="K2067" i="5"/>
  <c r="L2067" i="5"/>
  <c r="S2067" i="5"/>
  <c r="O2068" i="5"/>
  <c r="N2068" i="5"/>
  <c r="R2068" i="5"/>
  <c r="M2068" i="5"/>
  <c r="E2068" i="5"/>
  <c r="AH2068" i="5" s="1"/>
  <c r="F2068" i="5"/>
  <c r="G2068" i="5"/>
  <c r="I2068" i="5"/>
  <c r="J2068" i="5"/>
  <c r="K2068" i="5"/>
  <c r="L2068" i="5"/>
  <c r="S2068" i="5"/>
  <c r="O2069" i="5"/>
  <c r="N2069" i="5"/>
  <c r="R2069" i="5"/>
  <c r="M2069" i="5"/>
  <c r="E2069" i="5"/>
  <c r="AH2069" i="5" s="1"/>
  <c r="F2069" i="5"/>
  <c r="G2069" i="5"/>
  <c r="I2069" i="5"/>
  <c r="J2069" i="5"/>
  <c r="K2069" i="5"/>
  <c r="L2069" i="5"/>
  <c r="S2069" i="5"/>
  <c r="O2070" i="5"/>
  <c r="N2070" i="5"/>
  <c r="R2070" i="5"/>
  <c r="M2070" i="5"/>
  <c r="E2070" i="5"/>
  <c r="AH2070" i="5" s="1"/>
  <c r="F2070" i="5"/>
  <c r="G2070" i="5"/>
  <c r="I2070" i="5"/>
  <c r="J2070" i="5"/>
  <c r="K2070" i="5"/>
  <c r="L2070" i="5"/>
  <c r="S2070" i="5"/>
  <c r="O2071" i="5"/>
  <c r="N2071" i="5"/>
  <c r="R2071" i="5"/>
  <c r="M2071" i="5"/>
  <c r="E2071" i="5"/>
  <c r="AH2071" i="5" s="1"/>
  <c r="F2071" i="5"/>
  <c r="G2071" i="5"/>
  <c r="I2071" i="5"/>
  <c r="J2071" i="5"/>
  <c r="K2071" i="5"/>
  <c r="L2071" i="5"/>
  <c r="S2071" i="5"/>
  <c r="O2072" i="5"/>
  <c r="N2072" i="5"/>
  <c r="R2072" i="5"/>
  <c r="M2072" i="5"/>
  <c r="E2072" i="5"/>
  <c r="AH2072" i="5" s="1"/>
  <c r="F2072" i="5"/>
  <c r="G2072" i="5"/>
  <c r="I2072" i="5"/>
  <c r="J2072" i="5"/>
  <c r="K2072" i="5"/>
  <c r="L2072" i="5"/>
  <c r="S2072" i="5"/>
  <c r="O2073" i="5"/>
  <c r="N2073" i="5"/>
  <c r="R2073" i="5"/>
  <c r="M2073" i="5"/>
  <c r="E2073" i="5"/>
  <c r="AH2073" i="5" s="1"/>
  <c r="F2073" i="5"/>
  <c r="G2073" i="5"/>
  <c r="I2073" i="5"/>
  <c r="J2073" i="5"/>
  <c r="K2073" i="5"/>
  <c r="L2073" i="5"/>
  <c r="S2073" i="5"/>
  <c r="O2074" i="5"/>
  <c r="N2074" i="5"/>
  <c r="R2074" i="5"/>
  <c r="M2074" i="5"/>
  <c r="E2074" i="5"/>
  <c r="AH2074" i="5" s="1"/>
  <c r="F2074" i="5"/>
  <c r="G2074" i="5"/>
  <c r="I2074" i="5"/>
  <c r="J2074" i="5"/>
  <c r="K2074" i="5"/>
  <c r="L2074" i="5"/>
  <c r="S2074" i="5"/>
  <c r="O2075" i="5"/>
  <c r="N2075" i="5"/>
  <c r="R2075" i="5"/>
  <c r="M2075" i="5"/>
  <c r="E2075" i="5"/>
  <c r="AH2075" i="5" s="1"/>
  <c r="F2075" i="5"/>
  <c r="G2075" i="5"/>
  <c r="I2075" i="5"/>
  <c r="J2075" i="5"/>
  <c r="K2075" i="5"/>
  <c r="L2075" i="5"/>
  <c r="S2075" i="5"/>
  <c r="O2076" i="5"/>
  <c r="N2076" i="5"/>
  <c r="R2076" i="5"/>
  <c r="M2076" i="5"/>
  <c r="E2076" i="5"/>
  <c r="AH2076" i="5" s="1"/>
  <c r="F2076" i="5"/>
  <c r="G2076" i="5"/>
  <c r="I2076" i="5"/>
  <c r="J2076" i="5"/>
  <c r="K2076" i="5"/>
  <c r="L2076" i="5"/>
  <c r="S2076" i="5"/>
  <c r="O2077" i="5"/>
  <c r="N2077" i="5"/>
  <c r="R2077" i="5"/>
  <c r="M2077" i="5"/>
  <c r="E2077" i="5"/>
  <c r="AH2077" i="5" s="1"/>
  <c r="F2077" i="5"/>
  <c r="G2077" i="5"/>
  <c r="I2077" i="5"/>
  <c r="J2077" i="5"/>
  <c r="K2077" i="5"/>
  <c r="L2077" i="5"/>
  <c r="S2077" i="5"/>
  <c r="O2078" i="5"/>
  <c r="N2078" i="5"/>
  <c r="R2078" i="5"/>
  <c r="M2078" i="5"/>
  <c r="E2078" i="5"/>
  <c r="AH2078" i="5" s="1"/>
  <c r="F2078" i="5"/>
  <c r="G2078" i="5"/>
  <c r="I2078" i="5"/>
  <c r="J2078" i="5"/>
  <c r="K2078" i="5"/>
  <c r="L2078" i="5"/>
  <c r="S2078" i="5"/>
  <c r="O2079" i="5"/>
  <c r="N2079" i="5"/>
  <c r="R2079" i="5"/>
  <c r="M2079" i="5"/>
  <c r="E2079" i="5"/>
  <c r="AH2079" i="5" s="1"/>
  <c r="F2079" i="5"/>
  <c r="G2079" i="5"/>
  <c r="I2079" i="5"/>
  <c r="J2079" i="5"/>
  <c r="K2079" i="5"/>
  <c r="L2079" i="5"/>
  <c r="S2079" i="5"/>
  <c r="O2080" i="5"/>
  <c r="N2080" i="5"/>
  <c r="R2080" i="5"/>
  <c r="M2080" i="5"/>
  <c r="E2080" i="5"/>
  <c r="AH2080" i="5" s="1"/>
  <c r="F2080" i="5"/>
  <c r="G2080" i="5"/>
  <c r="I2080" i="5"/>
  <c r="J2080" i="5"/>
  <c r="K2080" i="5"/>
  <c r="L2080" i="5"/>
  <c r="S2080" i="5"/>
  <c r="O2081" i="5"/>
  <c r="N2081" i="5"/>
  <c r="R2081" i="5"/>
  <c r="M2081" i="5"/>
  <c r="E2081" i="5"/>
  <c r="AH2081" i="5" s="1"/>
  <c r="F2081" i="5"/>
  <c r="G2081" i="5"/>
  <c r="I2081" i="5"/>
  <c r="J2081" i="5"/>
  <c r="K2081" i="5"/>
  <c r="L2081" i="5"/>
  <c r="S2081" i="5"/>
  <c r="O2082" i="5"/>
  <c r="N2082" i="5"/>
  <c r="R2082" i="5"/>
  <c r="M2082" i="5"/>
  <c r="E2082" i="5"/>
  <c r="AH2082" i="5" s="1"/>
  <c r="F2082" i="5"/>
  <c r="G2082" i="5"/>
  <c r="I2082" i="5"/>
  <c r="J2082" i="5"/>
  <c r="K2082" i="5"/>
  <c r="L2082" i="5"/>
  <c r="S2082" i="5"/>
  <c r="O2083" i="5"/>
  <c r="N2083" i="5"/>
  <c r="R2083" i="5"/>
  <c r="M2083" i="5"/>
  <c r="E2083" i="5"/>
  <c r="AH2083" i="5" s="1"/>
  <c r="F2083" i="5"/>
  <c r="G2083" i="5"/>
  <c r="I2083" i="5"/>
  <c r="J2083" i="5"/>
  <c r="K2083" i="5"/>
  <c r="L2083" i="5"/>
  <c r="S2083" i="5"/>
  <c r="O2084" i="5"/>
  <c r="N2084" i="5"/>
  <c r="R2084" i="5"/>
  <c r="M2084" i="5"/>
  <c r="E2084" i="5"/>
  <c r="AH2084" i="5" s="1"/>
  <c r="F2084" i="5"/>
  <c r="G2084" i="5"/>
  <c r="I2084" i="5"/>
  <c r="J2084" i="5"/>
  <c r="K2084" i="5"/>
  <c r="L2084" i="5"/>
  <c r="S2084" i="5"/>
  <c r="O2085" i="5"/>
  <c r="N2085" i="5"/>
  <c r="R2085" i="5"/>
  <c r="M2085" i="5"/>
  <c r="E2085" i="5"/>
  <c r="AH2085" i="5" s="1"/>
  <c r="F2085" i="5"/>
  <c r="G2085" i="5"/>
  <c r="I2085" i="5"/>
  <c r="J2085" i="5"/>
  <c r="K2085" i="5"/>
  <c r="L2085" i="5"/>
  <c r="S2085" i="5"/>
  <c r="O2086" i="5"/>
  <c r="N2086" i="5"/>
  <c r="R2086" i="5"/>
  <c r="M2086" i="5"/>
  <c r="E2086" i="5"/>
  <c r="AH2086" i="5" s="1"/>
  <c r="F2086" i="5"/>
  <c r="G2086" i="5"/>
  <c r="I2086" i="5"/>
  <c r="J2086" i="5"/>
  <c r="K2086" i="5"/>
  <c r="L2086" i="5"/>
  <c r="S2086" i="5"/>
  <c r="O2087" i="5"/>
  <c r="N2087" i="5"/>
  <c r="R2087" i="5"/>
  <c r="M2087" i="5"/>
  <c r="E2087" i="5"/>
  <c r="AH2087" i="5" s="1"/>
  <c r="F2087" i="5"/>
  <c r="G2087" i="5"/>
  <c r="I2087" i="5"/>
  <c r="J2087" i="5"/>
  <c r="K2087" i="5"/>
  <c r="L2087" i="5"/>
  <c r="S2087" i="5"/>
  <c r="O2088" i="5"/>
  <c r="N2088" i="5"/>
  <c r="R2088" i="5"/>
  <c r="M2088" i="5"/>
  <c r="E2088" i="5"/>
  <c r="AH2088" i="5" s="1"/>
  <c r="F2088" i="5"/>
  <c r="G2088" i="5"/>
  <c r="I2088" i="5"/>
  <c r="J2088" i="5"/>
  <c r="K2088" i="5"/>
  <c r="L2088" i="5"/>
  <c r="S2088" i="5"/>
  <c r="O2089" i="5"/>
  <c r="N2089" i="5"/>
  <c r="R2089" i="5"/>
  <c r="M2089" i="5"/>
  <c r="E2089" i="5"/>
  <c r="AH2089" i="5" s="1"/>
  <c r="F2089" i="5"/>
  <c r="G2089" i="5"/>
  <c r="I2089" i="5"/>
  <c r="J2089" i="5"/>
  <c r="K2089" i="5"/>
  <c r="L2089" i="5"/>
  <c r="S2089" i="5"/>
  <c r="O2090" i="5"/>
  <c r="N2090" i="5"/>
  <c r="R2090" i="5"/>
  <c r="M2090" i="5"/>
  <c r="E2090" i="5"/>
  <c r="AH2090" i="5" s="1"/>
  <c r="F2090" i="5"/>
  <c r="G2090" i="5"/>
  <c r="I2090" i="5"/>
  <c r="J2090" i="5"/>
  <c r="K2090" i="5"/>
  <c r="L2090" i="5"/>
  <c r="S2090" i="5"/>
  <c r="O2091" i="5"/>
  <c r="N2091" i="5"/>
  <c r="R2091" i="5"/>
  <c r="M2091" i="5"/>
  <c r="E2091" i="5"/>
  <c r="AH2091" i="5" s="1"/>
  <c r="F2091" i="5"/>
  <c r="G2091" i="5"/>
  <c r="I2091" i="5"/>
  <c r="J2091" i="5"/>
  <c r="K2091" i="5"/>
  <c r="L2091" i="5"/>
  <c r="S2091" i="5"/>
  <c r="O2092" i="5"/>
  <c r="N2092" i="5"/>
  <c r="R2092" i="5"/>
  <c r="M2092" i="5"/>
  <c r="E2092" i="5"/>
  <c r="AH2092" i="5" s="1"/>
  <c r="F2092" i="5"/>
  <c r="G2092" i="5"/>
  <c r="I2092" i="5"/>
  <c r="J2092" i="5"/>
  <c r="K2092" i="5"/>
  <c r="L2092" i="5"/>
  <c r="S2092" i="5"/>
  <c r="O2093" i="5"/>
  <c r="N2093" i="5"/>
  <c r="R2093" i="5"/>
  <c r="M2093" i="5"/>
  <c r="E2093" i="5"/>
  <c r="AH2093" i="5" s="1"/>
  <c r="F2093" i="5"/>
  <c r="G2093" i="5"/>
  <c r="I2093" i="5"/>
  <c r="J2093" i="5"/>
  <c r="K2093" i="5"/>
  <c r="L2093" i="5"/>
  <c r="S2093" i="5"/>
  <c r="O2094" i="5"/>
  <c r="N2094" i="5"/>
  <c r="R2094" i="5"/>
  <c r="M2094" i="5"/>
  <c r="E2094" i="5"/>
  <c r="AH2094" i="5" s="1"/>
  <c r="F2094" i="5"/>
  <c r="G2094" i="5"/>
  <c r="I2094" i="5"/>
  <c r="J2094" i="5"/>
  <c r="K2094" i="5"/>
  <c r="L2094" i="5"/>
  <c r="S2094" i="5"/>
  <c r="O2095" i="5"/>
  <c r="N2095" i="5"/>
  <c r="R2095" i="5"/>
  <c r="M2095" i="5"/>
  <c r="E2095" i="5"/>
  <c r="AH2095" i="5" s="1"/>
  <c r="F2095" i="5"/>
  <c r="G2095" i="5"/>
  <c r="I2095" i="5"/>
  <c r="J2095" i="5"/>
  <c r="K2095" i="5"/>
  <c r="L2095" i="5"/>
  <c r="S2095" i="5"/>
  <c r="O2096" i="5"/>
  <c r="N2096" i="5"/>
  <c r="R2096" i="5"/>
  <c r="M2096" i="5"/>
  <c r="E2096" i="5"/>
  <c r="AH2096" i="5" s="1"/>
  <c r="F2096" i="5"/>
  <c r="G2096" i="5"/>
  <c r="I2096" i="5"/>
  <c r="J2096" i="5"/>
  <c r="K2096" i="5"/>
  <c r="L2096" i="5"/>
  <c r="S2096" i="5"/>
  <c r="O2097" i="5"/>
  <c r="N2097" i="5"/>
  <c r="R2097" i="5"/>
  <c r="M2097" i="5"/>
  <c r="E2097" i="5"/>
  <c r="AH2097" i="5" s="1"/>
  <c r="F2097" i="5"/>
  <c r="G2097" i="5"/>
  <c r="I2097" i="5"/>
  <c r="J2097" i="5"/>
  <c r="K2097" i="5"/>
  <c r="L2097" i="5"/>
  <c r="S2097" i="5"/>
  <c r="O2098" i="5"/>
  <c r="N2098" i="5"/>
  <c r="R2098" i="5"/>
  <c r="M2098" i="5"/>
  <c r="E2098" i="5"/>
  <c r="AH2098" i="5" s="1"/>
  <c r="F2098" i="5"/>
  <c r="G2098" i="5"/>
  <c r="I2098" i="5"/>
  <c r="J2098" i="5"/>
  <c r="K2098" i="5"/>
  <c r="L2098" i="5"/>
  <c r="S2098" i="5"/>
  <c r="O2099" i="5"/>
  <c r="N2099" i="5"/>
  <c r="R2099" i="5"/>
  <c r="M2099" i="5"/>
  <c r="E2099" i="5"/>
  <c r="AH2099" i="5" s="1"/>
  <c r="F2099" i="5"/>
  <c r="G2099" i="5"/>
  <c r="I2099" i="5"/>
  <c r="J2099" i="5"/>
  <c r="K2099" i="5"/>
  <c r="L2099" i="5"/>
  <c r="S2099" i="5"/>
  <c r="O2100" i="5"/>
  <c r="N2100" i="5"/>
  <c r="R2100" i="5"/>
  <c r="M2100" i="5"/>
  <c r="E2100" i="5"/>
  <c r="AH2100" i="5" s="1"/>
  <c r="F2100" i="5"/>
  <c r="G2100" i="5"/>
  <c r="I2100" i="5"/>
  <c r="J2100" i="5"/>
  <c r="K2100" i="5"/>
  <c r="L2100" i="5"/>
  <c r="S2100" i="5"/>
  <c r="O2101" i="5"/>
  <c r="N2101" i="5"/>
  <c r="R2101" i="5"/>
  <c r="M2101" i="5"/>
  <c r="E2101" i="5"/>
  <c r="AH2101" i="5" s="1"/>
  <c r="F2101" i="5"/>
  <c r="G2101" i="5"/>
  <c r="I2101" i="5"/>
  <c r="J2101" i="5"/>
  <c r="K2101" i="5"/>
  <c r="L2101" i="5"/>
  <c r="S2101" i="5"/>
  <c r="O2102" i="5"/>
  <c r="N2102" i="5"/>
  <c r="R2102" i="5"/>
  <c r="M2102" i="5"/>
  <c r="E2102" i="5"/>
  <c r="AH2102" i="5" s="1"/>
  <c r="F2102" i="5"/>
  <c r="G2102" i="5"/>
  <c r="I2102" i="5"/>
  <c r="J2102" i="5"/>
  <c r="K2102" i="5"/>
  <c r="L2102" i="5"/>
  <c r="S2102" i="5"/>
  <c r="O2103" i="5"/>
  <c r="N2103" i="5"/>
  <c r="R2103" i="5"/>
  <c r="M2103" i="5"/>
  <c r="E2103" i="5"/>
  <c r="AH2103" i="5" s="1"/>
  <c r="F2103" i="5"/>
  <c r="G2103" i="5"/>
  <c r="I2103" i="5"/>
  <c r="J2103" i="5"/>
  <c r="K2103" i="5"/>
  <c r="L2103" i="5"/>
  <c r="S2103" i="5"/>
  <c r="O2104" i="5"/>
  <c r="N2104" i="5"/>
  <c r="R2104" i="5"/>
  <c r="M2104" i="5"/>
  <c r="E2104" i="5"/>
  <c r="AH2104" i="5" s="1"/>
  <c r="F2104" i="5"/>
  <c r="G2104" i="5"/>
  <c r="I2104" i="5"/>
  <c r="J2104" i="5"/>
  <c r="K2104" i="5"/>
  <c r="L2104" i="5"/>
  <c r="S2104" i="5"/>
  <c r="O2105" i="5"/>
  <c r="N2105" i="5"/>
  <c r="R2105" i="5"/>
  <c r="M2105" i="5"/>
  <c r="E2105" i="5"/>
  <c r="AH2105" i="5" s="1"/>
  <c r="F2105" i="5"/>
  <c r="G2105" i="5"/>
  <c r="I2105" i="5"/>
  <c r="J2105" i="5"/>
  <c r="K2105" i="5"/>
  <c r="L2105" i="5"/>
  <c r="S2105" i="5"/>
  <c r="O2106" i="5"/>
  <c r="N2106" i="5"/>
  <c r="R2106" i="5"/>
  <c r="M2106" i="5"/>
  <c r="E2106" i="5"/>
  <c r="AH2106" i="5" s="1"/>
  <c r="F2106" i="5"/>
  <c r="G2106" i="5"/>
  <c r="I2106" i="5"/>
  <c r="J2106" i="5"/>
  <c r="K2106" i="5"/>
  <c r="L2106" i="5"/>
  <c r="S2106" i="5"/>
  <c r="O2107" i="5"/>
  <c r="N2107" i="5"/>
  <c r="R2107" i="5"/>
  <c r="M2107" i="5"/>
  <c r="E2107" i="5"/>
  <c r="AH2107" i="5" s="1"/>
  <c r="F2107" i="5"/>
  <c r="G2107" i="5"/>
  <c r="I2107" i="5"/>
  <c r="J2107" i="5"/>
  <c r="K2107" i="5"/>
  <c r="L2107" i="5"/>
  <c r="S2107" i="5"/>
  <c r="O2108" i="5"/>
  <c r="N2108" i="5"/>
  <c r="R2108" i="5"/>
  <c r="M2108" i="5"/>
  <c r="E2108" i="5"/>
  <c r="AH2108" i="5" s="1"/>
  <c r="F2108" i="5"/>
  <c r="G2108" i="5"/>
  <c r="I2108" i="5"/>
  <c r="J2108" i="5"/>
  <c r="K2108" i="5"/>
  <c r="L2108" i="5"/>
  <c r="S2108" i="5"/>
  <c r="O2109" i="5"/>
  <c r="N2109" i="5"/>
  <c r="R2109" i="5"/>
  <c r="M2109" i="5"/>
  <c r="E2109" i="5"/>
  <c r="AH2109" i="5" s="1"/>
  <c r="F2109" i="5"/>
  <c r="G2109" i="5"/>
  <c r="I2109" i="5"/>
  <c r="J2109" i="5"/>
  <c r="K2109" i="5"/>
  <c r="L2109" i="5"/>
  <c r="S2109" i="5"/>
  <c r="O2110" i="5"/>
  <c r="N2110" i="5"/>
  <c r="R2110" i="5"/>
  <c r="M2110" i="5"/>
  <c r="E2110" i="5"/>
  <c r="AH2110" i="5" s="1"/>
  <c r="F2110" i="5"/>
  <c r="G2110" i="5"/>
  <c r="I2110" i="5"/>
  <c r="J2110" i="5"/>
  <c r="K2110" i="5"/>
  <c r="L2110" i="5"/>
  <c r="S2110" i="5"/>
  <c r="O2111" i="5"/>
  <c r="N2111" i="5"/>
  <c r="R2111" i="5"/>
  <c r="M2111" i="5"/>
  <c r="E2111" i="5"/>
  <c r="AH2111" i="5" s="1"/>
  <c r="F2111" i="5"/>
  <c r="G2111" i="5"/>
  <c r="I2111" i="5"/>
  <c r="J2111" i="5"/>
  <c r="K2111" i="5"/>
  <c r="L2111" i="5"/>
  <c r="S2111" i="5"/>
  <c r="O2112" i="5"/>
  <c r="N2112" i="5"/>
  <c r="R2112" i="5"/>
  <c r="M2112" i="5"/>
  <c r="E2112" i="5"/>
  <c r="AH2112" i="5" s="1"/>
  <c r="F2112" i="5"/>
  <c r="G2112" i="5"/>
  <c r="I2112" i="5"/>
  <c r="J2112" i="5"/>
  <c r="K2112" i="5"/>
  <c r="L2112" i="5"/>
  <c r="S2112" i="5"/>
  <c r="O2113" i="5"/>
  <c r="N2113" i="5"/>
  <c r="R2113" i="5"/>
  <c r="M2113" i="5"/>
  <c r="E2113" i="5"/>
  <c r="AH2113" i="5" s="1"/>
  <c r="F2113" i="5"/>
  <c r="G2113" i="5"/>
  <c r="I2113" i="5"/>
  <c r="J2113" i="5"/>
  <c r="K2113" i="5"/>
  <c r="L2113" i="5"/>
  <c r="S2113" i="5"/>
  <c r="O2114" i="5"/>
  <c r="N2114" i="5"/>
  <c r="R2114" i="5"/>
  <c r="M2114" i="5"/>
  <c r="E2114" i="5"/>
  <c r="AH2114" i="5" s="1"/>
  <c r="F2114" i="5"/>
  <c r="G2114" i="5"/>
  <c r="I2114" i="5"/>
  <c r="J2114" i="5"/>
  <c r="K2114" i="5"/>
  <c r="L2114" i="5"/>
  <c r="S2114" i="5"/>
  <c r="O2115" i="5"/>
  <c r="N2115" i="5"/>
  <c r="R2115" i="5"/>
  <c r="M2115" i="5"/>
  <c r="E2115" i="5"/>
  <c r="AH2115" i="5" s="1"/>
  <c r="F2115" i="5"/>
  <c r="G2115" i="5"/>
  <c r="I2115" i="5"/>
  <c r="J2115" i="5"/>
  <c r="K2115" i="5"/>
  <c r="L2115" i="5"/>
  <c r="S2115" i="5"/>
  <c r="O2116" i="5"/>
  <c r="N2116" i="5"/>
  <c r="R2116" i="5"/>
  <c r="M2116" i="5"/>
  <c r="E2116" i="5"/>
  <c r="AH2116" i="5" s="1"/>
  <c r="F2116" i="5"/>
  <c r="G2116" i="5"/>
  <c r="I2116" i="5"/>
  <c r="J2116" i="5"/>
  <c r="K2116" i="5"/>
  <c r="L2116" i="5"/>
  <c r="S2116" i="5"/>
  <c r="O2117" i="5"/>
  <c r="N2117" i="5"/>
  <c r="R2117" i="5"/>
  <c r="M2117" i="5"/>
  <c r="E2117" i="5"/>
  <c r="AH2117" i="5" s="1"/>
  <c r="F2117" i="5"/>
  <c r="G2117" i="5"/>
  <c r="I2117" i="5"/>
  <c r="J2117" i="5"/>
  <c r="K2117" i="5"/>
  <c r="L2117" i="5"/>
  <c r="S2117" i="5"/>
  <c r="O2118" i="5"/>
  <c r="N2118" i="5"/>
  <c r="R2118" i="5"/>
  <c r="M2118" i="5"/>
  <c r="E2118" i="5"/>
  <c r="AH2118" i="5" s="1"/>
  <c r="F2118" i="5"/>
  <c r="G2118" i="5"/>
  <c r="I2118" i="5"/>
  <c r="J2118" i="5"/>
  <c r="K2118" i="5"/>
  <c r="L2118" i="5"/>
  <c r="S2118" i="5"/>
  <c r="O2119" i="5"/>
  <c r="N2119" i="5"/>
  <c r="R2119" i="5"/>
  <c r="M2119" i="5"/>
  <c r="E2119" i="5"/>
  <c r="AH2119" i="5" s="1"/>
  <c r="F2119" i="5"/>
  <c r="G2119" i="5"/>
  <c r="I2119" i="5"/>
  <c r="J2119" i="5"/>
  <c r="K2119" i="5"/>
  <c r="L2119" i="5"/>
  <c r="S2119" i="5"/>
  <c r="O2120" i="5"/>
  <c r="N2120" i="5"/>
  <c r="R2120" i="5"/>
  <c r="M2120" i="5"/>
  <c r="E2120" i="5"/>
  <c r="AH2120" i="5" s="1"/>
  <c r="F2120" i="5"/>
  <c r="G2120" i="5"/>
  <c r="I2120" i="5"/>
  <c r="J2120" i="5"/>
  <c r="K2120" i="5"/>
  <c r="L2120" i="5"/>
  <c r="S2120" i="5"/>
  <c r="O2121" i="5"/>
  <c r="N2121" i="5"/>
  <c r="R2121" i="5"/>
  <c r="M2121" i="5"/>
  <c r="E2121" i="5"/>
  <c r="AH2121" i="5" s="1"/>
  <c r="F2121" i="5"/>
  <c r="G2121" i="5"/>
  <c r="I2121" i="5"/>
  <c r="J2121" i="5"/>
  <c r="K2121" i="5"/>
  <c r="L2121" i="5"/>
  <c r="S2121" i="5"/>
  <c r="O2122" i="5"/>
  <c r="N2122" i="5"/>
  <c r="R2122" i="5"/>
  <c r="M2122" i="5"/>
  <c r="E2122" i="5"/>
  <c r="AH2122" i="5" s="1"/>
  <c r="F2122" i="5"/>
  <c r="G2122" i="5"/>
  <c r="I2122" i="5"/>
  <c r="J2122" i="5"/>
  <c r="K2122" i="5"/>
  <c r="L2122" i="5"/>
  <c r="S2122" i="5"/>
  <c r="O2123" i="5"/>
  <c r="N2123" i="5"/>
  <c r="R2123" i="5"/>
  <c r="M2123" i="5"/>
  <c r="E2123" i="5"/>
  <c r="AH2123" i="5" s="1"/>
  <c r="F2123" i="5"/>
  <c r="G2123" i="5"/>
  <c r="I2123" i="5"/>
  <c r="J2123" i="5"/>
  <c r="K2123" i="5"/>
  <c r="L2123" i="5"/>
  <c r="S2123" i="5"/>
  <c r="O2124" i="5"/>
  <c r="N2124" i="5"/>
  <c r="R2124" i="5"/>
  <c r="M2124" i="5"/>
  <c r="E2124" i="5"/>
  <c r="AH2124" i="5" s="1"/>
  <c r="F2124" i="5"/>
  <c r="G2124" i="5"/>
  <c r="I2124" i="5"/>
  <c r="J2124" i="5"/>
  <c r="K2124" i="5"/>
  <c r="L2124" i="5"/>
  <c r="S2124" i="5"/>
  <c r="O2125" i="5"/>
  <c r="N2125" i="5"/>
  <c r="R2125" i="5"/>
  <c r="M2125" i="5"/>
  <c r="E2125" i="5"/>
  <c r="AH2125" i="5" s="1"/>
  <c r="F2125" i="5"/>
  <c r="G2125" i="5"/>
  <c r="I2125" i="5"/>
  <c r="J2125" i="5"/>
  <c r="K2125" i="5"/>
  <c r="L2125" i="5"/>
  <c r="S2125" i="5"/>
  <c r="O2126" i="5"/>
  <c r="N2126" i="5"/>
  <c r="R2126" i="5"/>
  <c r="M2126" i="5"/>
  <c r="E2126" i="5"/>
  <c r="AH2126" i="5" s="1"/>
  <c r="F2126" i="5"/>
  <c r="G2126" i="5"/>
  <c r="I2126" i="5"/>
  <c r="J2126" i="5"/>
  <c r="K2126" i="5"/>
  <c r="L2126" i="5"/>
  <c r="S2126" i="5"/>
  <c r="O2127" i="5"/>
  <c r="N2127" i="5"/>
  <c r="R2127" i="5"/>
  <c r="M2127" i="5"/>
  <c r="E2127" i="5"/>
  <c r="AH2127" i="5" s="1"/>
  <c r="F2127" i="5"/>
  <c r="G2127" i="5"/>
  <c r="I2127" i="5"/>
  <c r="J2127" i="5"/>
  <c r="K2127" i="5"/>
  <c r="L2127" i="5"/>
  <c r="S2127" i="5"/>
  <c r="O2128" i="5"/>
  <c r="N2128" i="5"/>
  <c r="R2128" i="5"/>
  <c r="M2128" i="5"/>
  <c r="E2128" i="5"/>
  <c r="AH2128" i="5" s="1"/>
  <c r="F2128" i="5"/>
  <c r="G2128" i="5"/>
  <c r="I2128" i="5"/>
  <c r="J2128" i="5"/>
  <c r="K2128" i="5"/>
  <c r="L2128" i="5"/>
  <c r="S2128" i="5"/>
  <c r="O2129" i="5"/>
  <c r="N2129" i="5"/>
  <c r="R2129" i="5"/>
  <c r="M2129" i="5"/>
  <c r="E2129" i="5"/>
  <c r="AH2129" i="5" s="1"/>
  <c r="F2129" i="5"/>
  <c r="G2129" i="5"/>
  <c r="I2129" i="5"/>
  <c r="J2129" i="5"/>
  <c r="K2129" i="5"/>
  <c r="L2129" i="5"/>
  <c r="S2129" i="5"/>
  <c r="O2130" i="5"/>
  <c r="N2130" i="5"/>
  <c r="R2130" i="5"/>
  <c r="M2130" i="5"/>
  <c r="E2130" i="5"/>
  <c r="AH2130" i="5" s="1"/>
  <c r="F2130" i="5"/>
  <c r="G2130" i="5"/>
  <c r="I2130" i="5"/>
  <c r="J2130" i="5"/>
  <c r="K2130" i="5"/>
  <c r="L2130" i="5"/>
  <c r="S2130" i="5"/>
  <c r="O2131" i="5"/>
  <c r="N2131" i="5"/>
  <c r="R2131" i="5"/>
  <c r="M2131" i="5"/>
  <c r="E2131" i="5"/>
  <c r="AH2131" i="5" s="1"/>
  <c r="F2131" i="5"/>
  <c r="G2131" i="5"/>
  <c r="I2131" i="5"/>
  <c r="J2131" i="5"/>
  <c r="K2131" i="5"/>
  <c r="L2131" i="5"/>
  <c r="S2131" i="5"/>
  <c r="O2132" i="5"/>
  <c r="N2132" i="5"/>
  <c r="R2132" i="5"/>
  <c r="M2132" i="5"/>
  <c r="E2132" i="5"/>
  <c r="AH2132" i="5" s="1"/>
  <c r="F2132" i="5"/>
  <c r="G2132" i="5"/>
  <c r="I2132" i="5"/>
  <c r="J2132" i="5"/>
  <c r="K2132" i="5"/>
  <c r="L2132" i="5"/>
  <c r="S2132" i="5"/>
  <c r="O2133" i="5"/>
  <c r="N2133" i="5"/>
  <c r="R2133" i="5"/>
  <c r="M2133" i="5"/>
  <c r="E2133" i="5"/>
  <c r="AH2133" i="5" s="1"/>
  <c r="F2133" i="5"/>
  <c r="G2133" i="5"/>
  <c r="I2133" i="5"/>
  <c r="J2133" i="5"/>
  <c r="K2133" i="5"/>
  <c r="L2133" i="5"/>
  <c r="S2133" i="5"/>
  <c r="O2134" i="5"/>
  <c r="N2134" i="5"/>
  <c r="R2134" i="5"/>
  <c r="M2134" i="5"/>
  <c r="E2134" i="5"/>
  <c r="AH2134" i="5" s="1"/>
  <c r="F2134" i="5"/>
  <c r="G2134" i="5"/>
  <c r="I2134" i="5"/>
  <c r="J2134" i="5"/>
  <c r="K2134" i="5"/>
  <c r="L2134" i="5"/>
  <c r="S2134" i="5"/>
  <c r="O2135" i="5"/>
  <c r="N2135" i="5"/>
  <c r="R2135" i="5"/>
  <c r="M2135" i="5"/>
  <c r="E2135" i="5"/>
  <c r="AH2135" i="5" s="1"/>
  <c r="F2135" i="5"/>
  <c r="G2135" i="5"/>
  <c r="I2135" i="5"/>
  <c r="J2135" i="5"/>
  <c r="K2135" i="5"/>
  <c r="L2135" i="5"/>
  <c r="S2135" i="5"/>
  <c r="O2136" i="5"/>
  <c r="N2136" i="5"/>
  <c r="R2136" i="5"/>
  <c r="M2136" i="5"/>
  <c r="E2136" i="5"/>
  <c r="AH2136" i="5" s="1"/>
  <c r="F2136" i="5"/>
  <c r="G2136" i="5"/>
  <c r="I2136" i="5"/>
  <c r="J2136" i="5"/>
  <c r="K2136" i="5"/>
  <c r="L2136" i="5"/>
  <c r="S2136" i="5"/>
  <c r="O2137" i="5"/>
  <c r="N2137" i="5"/>
  <c r="R2137" i="5"/>
  <c r="M2137" i="5"/>
  <c r="E2137" i="5"/>
  <c r="AH2137" i="5" s="1"/>
  <c r="F2137" i="5"/>
  <c r="G2137" i="5"/>
  <c r="I2137" i="5"/>
  <c r="J2137" i="5"/>
  <c r="K2137" i="5"/>
  <c r="L2137" i="5"/>
  <c r="S2137" i="5"/>
  <c r="O2138" i="5"/>
  <c r="N2138" i="5"/>
  <c r="R2138" i="5"/>
  <c r="M2138" i="5"/>
  <c r="E2138" i="5"/>
  <c r="AH2138" i="5" s="1"/>
  <c r="F2138" i="5"/>
  <c r="G2138" i="5"/>
  <c r="I2138" i="5"/>
  <c r="J2138" i="5"/>
  <c r="K2138" i="5"/>
  <c r="L2138" i="5"/>
  <c r="S2138" i="5"/>
  <c r="O2139" i="5"/>
  <c r="N2139" i="5"/>
  <c r="R2139" i="5"/>
  <c r="M2139" i="5"/>
  <c r="E2139" i="5"/>
  <c r="AH2139" i="5" s="1"/>
  <c r="F2139" i="5"/>
  <c r="G2139" i="5"/>
  <c r="I2139" i="5"/>
  <c r="J2139" i="5"/>
  <c r="K2139" i="5"/>
  <c r="L2139" i="5"/>
  <c r="S2139" i="5"/>
  <c r="O2140" i="5"/>
  <c r="N2140" i="5"/>
  <c r="R2140" i="5"/>
  <c r="M2140" i="5"/>
  <c r="E2140" i="5"/>
  <c r="AH2140" i="5" s="1"/>
  <c r="F2140" i="5"/>
  <c r="G2140" i="5"/>
  <c r="I2140" i="5"/>
  <c r="J2140" i="5"/>
  <c r="K2140" i="5"/>
  <c r="L2140" i="5"/>
  <c r="S2140" i="5"/>
  <c r="O2141" i="5"/>
  <c r="N2141" i="5"/>
  <c r="R2141" i="5"/>
  <c r="M2141" i="5"/>
  <c r="E2141" i="5"/>
  <c r="AH2141" i="5" s="1"/>
  <c r="F2141" i="5"/>
  <c r="G2141" i="5"/>
  <c r="I2141" i="5"/>
  <c r="J2141" i="5"/>
  <c r="K2141" i="5"/>
  <c r="L2141" i="5"/>
  <c r="S2141" i="5"/>
  <c r="O2142" i="5"/>
  <c r="N2142" i="5"/>
  <c r="R2142" i="5"/>
  <c r="M2142" i="5"/>
  <c r="E2142" i="5"/>
  <c r="AH2142" i="5" s="1"/>
  <c r="F2142" i="5"/>
  <c r="G2142" i="5"/>
  <c r="I2142" i="5"/>
  <c r="J2142" i="5"/>
  <c r="K2142" i="5"/>
  <c r="L2142" i="5"/>
  <c r="S2142" i="5"/>
  <c r="O2143" i="5"/>
  <c r="N2143" i="5"/>
  <c r="R2143" i="5"/>
  <c r="M2143" i="5"/>
  <c r="E2143" i="5"/>
  <c r="AH2143" i="5" s="1"/>
  <c r="F2143" i="5"/>
  <c r="G2143" i="5"/>
  <c r="I2143" i="5"/>
  <c r="J2143" i="5"/>
  <c r="K2143" i="5"/>
  <c r="L2143" i="5"/>
  <c r="S2143" i="5"/>
  <c r="O2144" i="5"/>
  <c r="N2144" i="5"/>
  <c r="R2144" i="5"/>
  <c r="M2144" i="5"/>
  <c r="E2144" i="5"/>
  <c r="AH2144" i="5" s="1"/>
  <c r="F2144" i="5"/>
  <c r="G2144" i="5"/>
  <c r="I2144" i="5"/>
  <c r="J2144" i="5"/>
  <c r="K2144" i="5"/>
  <c r="L2144" i="5"/>
  <c r="S2144" i="5"/>
  <c r="O2145" i="5"/>
  <c r="N2145" i="5"/>
  <c r="R2145" i="5"/>
  <c r="M2145" i="5"/>
  <c r="E2145" i="5"/>
  <c r="AH2145" i="5" s="1"/>
  <c r="F2145" i="5"/>
  <c r="G2145" i="5"/>
  <c r="I2145" i="5"/>
  <c r="J2145" i="5"/>
  <c r="K2145" i="5"/>
  <c r="L2145" i="5"/>
  <c r="S2145" i="5"/>
  <c r="O2146" i="5"/>
  <c r="N2146" i="5"/>
  <c r="R2146" i="5"/>
  <c r="M2146" i="5"/>
  <c r="E2146" i="5"/>
  <c r="AH2146" i="5" s="1"/>
  <c r="F2146" i="5"/>
  <c r="G2146" i="5"/>
  <c r="I2146" i="5"/>
  <c r="J2146" i="5"/>
  <c r="K2146" i="5"/>
  <c r="L2146" i="5"/>
  <c r="S2146" i="5"/>
  <c r="O2147" i="5"/>
  <c r="N2147" i="5"/>
  <c r="R2147" i="5"/>
  <c r="M2147" i="5"/>
  <c r="E2147" i="5"/>
  <c r="AH2147" i="5" s="1"/>
  <c r="F2147" i="5"/>
  <c r="G2147" i="5"/>
  <c r="I2147" i="5"/>
  <c r="J2147" i="5"/>
  <c r="K2147" i="5"/>
  <c r="L2147" i="5"/>
  <c r="S2147" i="5"/>
  <c r="O2148" i="5"/>
  <c r="N2148" i="5"/>
  <c r="R2148" i="5"/>
  <c r="M2148" i="5"/>
  <c r="E2148" i="5"/>
  <c r="AH2148" i="5" s="1"/>
  <c r="F2148" i="5"/>
  <c r="G2148" i="5"/>
  <c r="I2148" i="5"/>
  <c r="J2148" i="5"/>
  <c r="K2148" i="5"/>
  <c r="L2148" i="5"/>
  <c r="S2148" i="5"/>
  <c r="O2149" i="5"/>
  <c r="N2149" i="5"/>
  <c r="R2149" i="5"/>
  <c r="M2149" i="5"/>
  <c r="E2149" i="5"/>
  <c r="AH2149" i="5" s="1"/>
  <c r="F2149" i="5"/>
  <c r="G2149" i="5"/>
  <c r="I2149" i="5"/>
  <c r="J2149" i="5"/>
  <c r="K2149" i="5"/>
  <c r="L2149" i="5"/>
  <c r="S2149" i="5"/>
  <c r="O2150" i="5"/>
  <c r="N2150" i="5"/>
  <c r="R2150" i="5"/>
  <c r="M2150" i="5"/>
  <c r="E2150" i="5"/>
  <c r="AH2150" i="5" s="1"/>
  <c r="F2150" i="5"/>
  <c r="G2150" i="5"/>
  <c r="I2150" i="5"/>
  <c r="J2150" i="5"/>
  <c r="K2150" i="5"/>
  <c r="L2150" i="5"/>
  <c r="S2150" i="5"/>
  <c r="O2151" i="5"/>
  <c r="N2151" i="5"/>
  <c r="R2151" i="5"/>
  <c r="M2151" i="5"/>
  <c r="E2151" i="5"/>
  <c r="AH2151" i="5" s="1"/>
  <c r="F2151" i="5"/>
  <c r="G2151" i="5"/>
  <c r="I2151" i="5"/>
  <c r="J2151" i="5"/>
  <c r="K2151" i="5"/>
  <c r="L2151" i="5"/>
  <c r="S2151" i="5"/>
  <c r="O2152" i="5"/>
  <c r="N2152" i="5"/>
  <c r="R2152" i="5"/>
  <c r="M2152" i="5"/>
  <c r="E2152" i="5"/>
  <c r="AH2152" i="5" s="1"/>
  <c r="F2152" i="5"/>
  <c r="G2152" i="5"/>
  <c r="I2152" i="5"/>
  <c r="J2152" i="5"/>
  <c r="K2152" i="5"/>
  <c r="L2152" i="5"/>
  <c r="S2152" i="5"/>
  <c r="O2153" i="5"/>
  <c r="N2153" i="5"/>
  <c r="R2153" i="5"/>
  <c r="M2153" i="5"/>
  <c r="E2153" i="5"/>
  <c r="AH2153" i="5" s="1"/>
  <c r="F2153" i="5"/>
  <c r="G2153" i="5"/>
  <c r="I2153" i="5"/>
  <c r="J2153" i="5"/>
  <c r="K2153" i="5"/>
  <c r="L2153" i="5"/>
  <c r="S2153" i="5"/>
  <c r="O2154" i="5"/>
  <c r="N2154" i="5"/>
  <c r="R2154" i="5"/>
  <c r="M2154" i="5"/>
  <c r="E2154" i="5"/>
  <c r="AH2154" i="5" s="1"/>
  <c r="F2154" i="5"/>
  <c r="G2154" i="5"/>
  <c r="I2154" i="5"/>
  <c r="J2154" i="5"/>
  <c r="K2154" i="5"/>
  <c r="L2154" i="5"/>
  <c r="S2154" i="5"/>
  <c r="O2155" i="5"/>
  <c r="N2155" i="5"/>
  <c r="R2155" i="5"/>
  <c r="M2155" i="5"/>
  <c r="E2155" i="5"/>
  <c r="AH2155" i="5" s="1"/>
  <c r="F2155" i="5"/>
  <c r="G2155" i="5"/>
  <c r="I2155" i="5"/>
  <c r="J2155" i="5"/>
  <c r="K2155" i="5"/>
  <c r="L2155" i="5"/>
  <c r="S2155" i="5"/>
  <c r="O2156" i="5"/>
  <c r="N2156" i="5"/>
  <c r="R2156" i="5"/>
  <c r="M2156" i="5"/>
  <c r="E2156" i="5"/>
  <c r="AH2156" i="5" s="1"/>
  <c r="F2156" i="5"/>
  <c r="G2156" i="5"/>
  <c r="I2156" i="5"/>
  <c r="J2156" i="5"/>
  <c r="K2156" i="5"/>
  <c r="L2156" i="5"/>
  <c r="S2156" i="5"/>
  <c r="O2157" i="5"/>
  <c r="N2157" i="5"/>
  <c r="R2157" i="5"/>
  <c r="M2157" i="5"/>
  <c r="E2157" i="5"/>
  <c r="AH2157" i="5" s="1"/>
  <c r="F2157" i="5"/>
  <c r="G2157" i="5"/>
  <c r="I2157" i="5"/>
  <c r="J2157" i="5"/>
  <c r="K2157" i="5"/>
  <c r="L2157" i="5"/>
  <c r="S2157" i="5"/>
  <c r="O2158" i="5"/>
  <c r="N2158" i="5"/>
  <c r="R2158" i="5"/>
  <c r="M2158" i="5"/>
  <c r="E2158" i="5"/>
  <c r="AH2158" i="5" s="1"/>
  <c r="F2158" i="5"/>
  <c r="G2158" i="5"/>
  <c r="I2158" i="5"/>
  <c r="J2158" i="5"/>
  <c r="K2158" i="5"/>
  <c r="L2158" i="5"/>
  <c r="S2158" i="5"/>
  <c r="O2159" i="5"/>
  <c r="N2159" i="5"/>
  <c r="R2159" i="5"/>
  <c r="M2159" i="5"/>
  <c r="E2159" i="5"/>
  <c r="AH2159" i="5" s="1"/>
  <c r="F2159" i="5"/>
  <c r="G2159" i="5"/>
  <c r="I2159" i="5"/>
  <c r="J2159" i="5"/>
  <c r="K2159" i="5"/>
  <c r="L2159" i="5"/>
  <c r="S2159" i="5"/>
  <c r="O2160" i="5"/>
  <c r="N2160" i="5"/>
  <c r="R2160" i="5"/>
  <c r="M2160" i="5"/>
  <c r="E2160" i="5"/>
  <c r="AH2160" i="5" s="1"/>
  <c r="F2160" i="5"/>
  <c r="G2160" i="5"/>
  <c r="I2160" i="5"/>
  <c r="J2160" i="5"/>
  <c r="K2160" i="5"/>
  <c r="L2160" i="5"/>
  <c r="S2160" i="5"/>
  <c r="O2161" i="5"/>
  <c r="N2161" i="5"/>
  <c r="R2161" i="5"/>
  <c r="M2161" i="5"/>
  <c r="E2161" i="5"/>
  <c r="AH2161" i="5" s="1"/>
  <c r="F2161" i="5"/>
  <c r="G2161" i="5"/>
  <c r="I2161" i="5"/>
  <c r="J2161" i="5"/>
  <c r="K2161" i="5"/>
  <c r="L2161" i="5"/>
  <c r="S2161" i="5"/>
  <c r="O2162" i="5"/>
  <c r="N2162" i="5"/>
  <c r="R2162" i="5"/>
  <c r="M2162" i="5"/>
  <c r="E2162" i="5"/>
  <c r="AH2162" i="5" s="1"/>
  <c r="F2162" i="5"/>
  <c r="G2162" i="5"/>
  <c r="I2162" i="5"/>
  <c r="J2162" i="5"/>
  <c r="K2162" i="5"/>
  <c r="L2162" i="5"/>
  <c r="S2162" i="5"/>
  <c r="O2163" i="5"/>
  <c r="N2163" i="5"/>
  <c r="R2163" i="5"/>
  <c r="M2163" i="5"/>
  <c r="E2163" i="5"/>
  <c r="AH2163" i="5" s="1"/>
  <c r="F2163" i="5"/>
  <c r="G2163" i="5"/>
  <c r="I2163" i="5"/>
  <c r="J2163" i="5"/>
  <c r="K2163" i="5"/>
  <c r="L2163" i="5"/>
  <c r="S2163" i="5"/>
  <c r="O2164" i="5"/>
  <c r="N2164" i="5"/>
  <c r="R2164" i="5"/>
  <c r="M2164" i="5"/>
  <c r="E2164" i="5"/>
  <c r="AH2164" i="5" s="1"/>
  <c r="F2164" i="5"/>
  <c r="G2164" i="5"/>
  <c r="I2164" i="5"/>
  <c r="J2164" i="5"/>
  <c r="K2164" i="5"/>
  <c r="L2164" i="5"/>
  <c r="S2164" i="5"/>
  <c r="O2165" i="5"/>
  <c r="N2165" i="5"/>
  <c r="R2165" i="5"/>
  <c r="M2165" i="5"/>
  <c r="E2165" i="5"/>
  <c r="AH2165" i="5" s="1"/>
  <c r="F2165" i="5"/>
  <c r="G2165" i="5"/>
  <c r="I2165" i="5"/>
  <c r="J2165" i="5"/>
  <c r="K2165" i="5"/>
  <c r="L2165" i="5"/>
  <c r="S2165" i="5"/>
  <c r="O2166" i="5"/>
  <c r="N2166" i="5"/>
  <c r="R2166" i="5"/>
  <c r="M2166" i="5"/>
  <c r="E2166" i="5"/>
  <c r="AH2166" i="5" s="1"/>
  <c r="F2166" i="5"/>
  <c r="G2166" i="5"/>
  <c r="I2166" i="5"/>
  <c r="J2166" i="5"/>
  <c r="K2166" i="5"/>
  <c r="L2166" i="5"/>
  <c r="S2166" i="5"/>
  <c r="O2167" i="5"/>
  <c r="N2167" i="5"/>
  <c r="R2167" i="5"/>
  <c r="M2167" i="5"/>
  <c r="E2167" i="5"/>
  <c r="AH2167" i="5" s="1"/>
  <c r="F2167" i="5"/>
  <c r="G2167" i="5"/>
  <c r="I2167" i="5"/>
  <c r="J2167" i="5"/>
  <c r="K2167" i="5"/>
  <c r="L2167" i="5"/>
  <c r="S2167" i="5"/>
  <c r="O2168" i="5"/>
  <c r="N2168" i="5"/>
  <c r="R2168" i="5"/>
  <c r="M2168" i="5"/>
  <c r="E2168" i="5"/>
  <c r="AH2168" i="5" s="1"/>
  <c r="F2168" i="5"/>
  <c r="G2168" i="5"/>
  <c r="I2168" i="5"/>
  <c r="J2168" i="5"/>
  <c r="K2168" i="5"/>
  <c r="L2168" i="5"/>
  <c r="S2168" i="5"/>
  <c r="O2169" i="5"/>
  <c r="N2169" i="5"/>
  <c r="R2169" i="5"/>
  <c r="M2169" i="5"/>
  <c r="E2169" i="5"/>
  <c r="AH2169" i="5" s="1"/>
  <c r="F2169" i="5"/>
  <c r="G2169" i="5"/>
  <c r="I2169" i="5"/>
  <c r="J2169" i="5"/>
  <c r="K2169" i="5"/>
  <c r="L2169" i="5"/>
  <c r="S2169" i="5"/>
  <c r="O2170" i="5"/>
  <c r="N2170" i="5"/>
  <c r="R2170" i="5"/>
  <c r="M2170" i="5"/>
  <c r="E2170" i="5"/>
  <c r="AH2170" i="5" s="1"/>
  <c r="F2170" i="5"/>
  <c r="G2170" i="5"/>
  <c r="I2170" i="5"/>
  <c r="J2170" i="5"/>
  <c r="K2170" i="5"/>
  <c r="L2170" i="5"/>
  <c r="S2170" i="5"/>
  <c r="O2171" i="5"/>
  <c r="N2171" i="5"/>
  <c r="R2171" i="5"/>
  <c r="M2171" i="5"/>
  <c r="E2171" i="5"/>
  <c r="AH2171" i="5" s="1"/>
  <c r="F2171" i="5"/>
  <c r="G2171" i="5"/>
  <c r="I2171" i="5"/>
  <c r="J2171" i="5"/>
  <c r="K2171" i="5"/>
  <c r="L2171" i="5"/>
  <c r="S2171" i="5"/>
  <c r="O2172" i="5"/>
  <c r="N2172" i="5"/>
  <c r="R2172" i="5"/>
  <c r="M2172" i="5"/>
  <c r="E2172" i="5"/>
  <c r="AH2172" i="5" s="1"/>
  <c r="F2172" i="5"/>
  <c r="G2172" i="5"/>
  <c r="I2172" i="5"/>
  <c r="J2172" i="5"/>
  <c r="K2172" i="5"/>
  <c r="L2172" i="5"/>
  <c r="S2172" i="5"/>
  <c r="O2173" i="5"/>
  <c r="N2173" i="5"/>
  <c r="R2173" i="5"/>
  <c r="M2173" i="5"/>
  <c r="E2173" i="5"/>
  <c r="AH2173" i="5" s="1"/>
  <c r="F2173" i="5"/>
  <c r="G2173" i="5"/>
  <c r="I2173" i="5"/>
  <c r="J2173" i="5"/>
  <c r="K2173" i="5"/>
  <c r="L2173" i="5"/>
  <c r="S2173" i="5"/>
  <c r="O2174" i="5"/>
  <c r="N2174" i="5"/>
  <c r="R2174" i="5"/>
  <c r="M2174" i="5"/>
  <c r="E2174" i="5"/>
  <c r="AH2174" i="5" s="1"/>
  <c r="F2174" i="5"/>
  <c r="G2174" i="5"/>
  <c r="I2174" i="5"/>
  <c r="J2174" i="5"/>
  <c r="K2174" i="5"/>
  <c r="L2174" i="5"/>
  <c r="S2174" i="5"/>
  <c r="O2175" i="5"/>
  <c r="N2175" i="5"/>
  <c r="R2175" i="5"/>
  <c r="M2175" i="5"/>
  <c r="E2175" i="5"/>
  <c r="AH2175" i="5" s="1"/>
  <c r="F2175" i="5"/>
  <c r="G2175" i="5"/>
  <c r="I2175" i="5"/>
  <c r="J2175" i="5"/>
  <c r="K2175" i="5"/>
  <c r="L2175" i="5"/>
  <c r="S2175" i="5"/>
  <c r="O2176" i="5"/>
  <c r="N2176" i="5"/>
  <c r="R2176" i="5"/>
  <c r="M2176" i="5"/>
  <c r="E2176" i="5"/>
  <c r="AH2176" i="5" s="1"/>
  <c r="F2176" i="5"/>
  <c r="G2176" i="5"/>
  <c r="I2176" i="5"/>
  <c r="J2176" i="5"/>
  <c r="K2176" i="5"/>
  <c r="L2176" i="5"/>
  <c r="S2176" i="5"/>
  <c r="O2177" i="5"/>
  <c r="N2177" i="5"/>
  <c r="R2177" i="5"/>
  <c r="M2177" i="5"/>
  <c r="E2177" i="5"/>
  <c r="AH2177" i="5" s="1"/>
  <c r="F2177" i="5"/>
  <c r="G2177" i="5"/>
  <c r="I2177" i="5"/>
  <c r="J2177" i="5"/>
  <c r="K2177" i="5"/>
  <c r="L2177" i="5"/>
  <c r="S2177" i="5"/>
  <c r="O2178" i="5"/>
  <c r="N2178" i="5"/>
  <c r="R2178" i="5"/>
  <c r="M2178" i="5"/>
  <c r="E2178" i="5"/>
  <c r="AH2178" i="5" s="1"/>
  <c r="F2178" i="5"/>
  <c r="G2178" i="5"/>
  <c r="I2178" i="5"/>
  <c r="J2178" i="5"/>
  <c r="K2178" i="5"/>
  <c r="L2178" i="5"/>
  <c r="S2178" i="5"/>
  <c r="O2179" i="5"/>
  <c r="N2179" i="5"/>
  <c r="R2179" i="5"/>
  <c r="M2179" i="5"/>
  <c r="E2179" i="5"/>
  <c r="AH2179" i="5" s="1"/>
  <c r="F2179" i="5"/>
  <c r="G2179" i="5"/>
  <c r="I2179" i="5"/>
  <c r="J2179" i="5"/>
  <c r="K2179" i="5"/>
  <c r="L2179" i="5"/>
  <c r="S2179" i="5"/>
  <c r="O2180" i="5"/>
  <c r="N2180" i="5"/>
  <c r="R2180" i="5"/>
  <c r="M2180" i="5"/>
  <c r="E2180" i="5"/>
  <c r="AH2180" i="5" s="1"/>
  <c r="F2180" i="5"/>
  <c r="G2180" i="5"/>
  <c r="I2180" i="5"/>
  <c r="J2180" i="5"/>
  <c r="K2180" i="5"/>
  <c r="L2180" i="5"/>
  <c r="S2180" i="5"/>
  <c r="O2181" i="5"/>
  <c r="N2181" i="5"/>
  <c r="R2181" i="5"/>
  <c r="M2181" i="5"/>
  <c r="E2181" i="5"/>
  <c r="AH2181" i="5" s="1"/>
  <c r="F2181" i="5"/>
  <c r="G2181" i="5"/>
  <c r="I2181" i="5"/>
  <c r="J2181" i="5"/>
  <c r="K2181" i="5"/>
  <c r="L2181" i="5"/>
  <c r="S2181" i="5"/>
  <c r="O2182" i="5"/>
  <c r="N2182" i="5"/>
  <c r="R2182" i="5"/>
  <c r="M2182" i="5"/>
  <c r="E2182" i="5"/>
  <c r="AH2182" i="5" s="1"/>
  <c r="F2182" i="5"/>
  <c r="G2182" i="5"/>
  <c r="I2182" i="5"/>
  <c r="J2182" i="5"/>
  <c r="K2182" i="5"/>
  <c r="L2182" i="5"/>
  <c r="S2182" i="5"/>
  <c r="O2183" i="5"/>
  <c r="N2183" i="5"/>
  <c r="R2183" i="5"/>
  <c r="M2183" i="5"/>
  <c r="E2183" i="5"/>
  <c r="AH2183" i="5" s="1"/>
  <c r="F2183" i="5"/>
  <c r="G2183" i="5"/>
  <c r="I2183" i="5"/>
  <c r="J2183" i="5"/>
  <c r="K2183" i="5"/>
  <c r="L2183" i="5"/>
  <c r="S2183" i="5"/>
  <c r="O2184" i="5"/>
  <c r="N2184" i="5"/>
  <c r="R2184" i="5"/>
  <c r="M2184" i="5"/>
  <c r="E2184" i="5"/>
  <c r="AH2184" i="5" s="1"/>
  <c r="F2184" i="5"/>
  <c r="G2184" i="5"/>
  <c r="I2184" i="5"/>
  <c r="J2184" i="5"/>
  <c r="K2184" i="5"/>
  <c r="L2184" i="5"/>
  <c r="S2184" i="5"/>
  <c r="O2185" i="5"/>
  <c r="N2185" i="5"/>
  <c r="R2185" i="5"/>
  <c r="M2185" i="5"/>
  <c r="E2185" i="5"/>
  <c r="AH2185" i="5" s="1"/>
  <c r="F2185" i="5"/>
  <c r="G2185" i="5"/>
  <c r="I2185" i="5"/>
  <c r="J2185" i="5"/>
  <c r="K2185" i="5"/>
  <c r="L2185" i="5"/>
  <c r="S2185" i="5"/>
  <c r="O2186" i="5"/>
  <c r="N2186" i="5"/>
  <c r="R2186" i="5"/>
  <c r="M2186" i="5"/>
  <c r="E2186" i="5"/>
  <c r="AH2186" i="5" s="1"/>
  <c r="F2186" i="5"/>
  <c r="G2186" i="5"/>
  <c r="I2186" i="5"/>
  <c r="J2186" i="5"/>
  <c r="K2186" i="5"/>
  <c r="L2186" i="5"/>
  <c r="S2186" i="5"/>
  <c r="O2187" i="5"/>
  <c r="N2187" i="5"/>
  <c r="R2187" i="5"/>
  <c r="M2187" i="5"/>
  <c r="E2187" i="5"/>
  <c r="AH2187" i="5" s="1"/>
  <c r="F2187" i="5"/>
  <c r="G2187" i="5"/>
  <c r="I2187" i="5"/>
  <c r="J2187" i="5"/>
  <c r="K2187" i="5"/>
  <c r="L2187" i="5"/>
  <c r="S2187" i="5"/>
  <c r="O2188" i="5"/>
  <c r="N2188" i="5"/>
  <c r="R2188" i="5"/>
  <c r="M2188" i="5"/>
  <c r="E2188" i="5"/>
  <c r="AH2188" i="5" s="1"/>
  <c r="F2188" i="5"/>
  <c r="G2188" i="5"/>
  <c r="I2188" i="5"/>
  <c r="J2188" i="5"/>
  <c r="K2188" i="5"/>
  <c r="L2188" i="5"/>
  <c r="S2188" i="5"/>
  <c r="O2189" i="5"/>
  <c r="N2189" i="5"/>
  <c r="R2189" i="5"/>
  <c r="M2189" i="5"/>
  <c r="E2189" i="5"/>
  <c r="AH2189" i="5" s="1"/>
  <c r="F2189" i="5"/>
  <c r="G2189" i="5"/>
  <c r="I2189" i="5"/>
  <c r="J2189" i="5"/>
  <c r="K2189" i="5"/>
  <c r="L2189" i="5"/>
  <c r="S2189" i="5"/>
  <c r="O2190" i="5"/>
  <c r="N2190" i="5"/>
  <c r="R2190" i="5"/>
  <c r="M2190" i="5"/>
  <c r="E2190" i="5"/>
  <c r="AH2190" i="5" s="1"/>
  <c r="F2190" i="5"/>
  <c r="G2190" i="5"/>
  <c r="I2190" i="5"/>
  <c r="J2190" i="5"/>
  <c r="K2190" i="5"/>
  <c r="L2190" i="5"/>
  <c r="S2190" i="5"/>
  <c r="O2191" i="5"/>
  <c r="N2191" i="5"/>
  <c r="R2191" i="5"/>
  <c r="M2191" i="5"/>
  <c r="E2191" i="5"/>
  <c r="AH2191" i="5" s="1"/>
  <c r="F2191" i="5"/>
  <c r="G2191" i="5"/>
  <c r="I2191" i="5"/>
  <c r="J2191" i="5"/>
  <c r="K2191" i="5"/>
  <c r="L2191" i="5"/>
  <c r="S2191" i="5"/>
  <c r="O2192" i="5"/>
  <c r="N2192" i="5"/>
  <c r="R2192" i="5"/>
  <c r="M2192" i="5"/>
  <c r="E2192" i="5"/>
  <c r="AH2192" i="5" s="1"/>
  <c r="F2192" i="5"/>
  <c r="G2192" i="5"/>
  <c r="I2192" i="5"/>
  <c r="J2192" i="5"/>
  <c r="K2192" i="5"/>
  <c r="L2192" i="5"/>
  <c r="S2192" i="5"/>
  <c r="O2193" i="5"/>
  <c r="N2193" i="5"/>
  <c r="R2193" i="5"/>
  <c r="M2193" i="5"/>
  <c r="E2193" i="5"/>
  <c r="AH2193" i="5" s="1"/>
  <c r="F2193" i="5"/>
  <c r="G2193" i="5"/>
  <c r="I2193" i="5"/>
  <c r="J2193" i="5"/>
  <c r="K2193" i="5"/>
  <c r="L2193" i="5"/>
  <c r="S2193" i="5"/>
  <c r="O2194" i="5"/>
  <c r="N2194" i="5"/>
  <c r="R2194" i="5"/>
  <c r="M2194" i="5"/>
  <c r="E2194" i="5"/>
  <c r="AH2194" i="5" s="1"/>
  <c r="F2194" i="5"/>
  <c r="G2194" i="5"/>
  <c r="I2194" i="5"/>
  <c r="J2194" i="5"/>
  <c r="K2194" i="5"/>
  <c r="L2194" i="5"/>
  <c r="S2194" i="5"/>
  <c r="O2195" i="5"/>
  <c r="N2195" i="5"/>
  <c r="R2195" i="5"/>
  <c r="M2195" i="5"/>
  <c r="E2195" i="5"/>
  <c r="AH2195" i="5" s="1"/>
  <c r="F2195" i="5"/>
  <c r="G2195" i="5"/>
  <c r="I2195" i="5"/>
  <c r="J2195" i="5"/>
  <c r="K2195" i="5"/>
  <c r="L2195" i="5"/>
  <c r="S2195" i="5"/>
  <c r="O2196" i="5"/>
  <c r="N2196" i="5"/>
  <c r="R2196" i="5"/>
  <c r="M2196" i="5"/>
  <c r="E2196" i="5"/>
  <c r="AH2196" i="5" s="1"/>
  <c r="F2196" i="5"/>
  <c r="G2196" i="5"/>
  <c r="I2196" i="5"/>
  <c r="J2196" i="5"/>
  <c r="K2196" i="5"/>
  <c r="L2196" i="5"/>
  <c r="S2196" i="5"/>
  <c r="O2197" i="5"/>
  <c r="N2197" i="5"/>
  <c r="R2197" i="5"/>
  <c r="M2197" i="5"/>
  <c r="E2197" i="5"/>
  <c r="AH2197" i="5" s="1"/>
  <c r="F2197" i="5"/>
  <c r="G2197" i="5"/>
  <c r="I2197" i="5"/>
  <c r="J2197" i="5"/>
  <c r="K2197" i="5"/>
  <c r="L2197" i="5"/>
  <c r="S2197" i="5"/>
  <c r="O2198" i="5"/>
  <c r="N2198" i="5"/>
  <c r="R2198" i="5"/>
  <c r="M2198" i="5"/>
  <c r="E2198" i="5"/>
  <c r="AH2198" i="5" s="1"/>
  <c r="F2198" i="5"/>
  <c r="G2198" i="5"/>
  <c r="I2198" i="5"/>
  <c r="J2198" i="5"/>
  <c r="K2198" i="5"/>
  <c r="L2198" i="5"/>
  <c r="S2198" i="5"/>
  <c r="O2199" i="5"/>
  <c r="N2199" i="5"/>
  <c r="R2199" i="5"/>
  <c r="M2199" i="5"/>
  <c r="E2199" i="5"/>
  <c r="AH2199" i="5" s="1"/>
  <c r="F2199" i="5"/>
  <c r="G2199" i="5"/>
  <c r="I2199" i="5"/>
  <c r="J2199" i="5"/>
  <c r="K2199" i="5"/>
  <c r="L2199" i="5"/>
  <c r="S2199" i="5"/>
  <c r="O2200" i="5"/>
  <c r="N2200" i="5"/>
  <c r="R2200" i="5"/>
  <c r="M2200" i="5"/>
  <c r="E2200" i="5"/>
  <c r="AH2200" i="5" s="1"/>
  <c r="F2200" i="5"/>
  <c r="G2200" i="5"/>
  <c r="I2200" i="5"/>
  <c r="J2200" i="5"/>
  <c r="K2200" i="5"/>
  <c r="L2200" i="5"/>
  <c r="S2200" i="5"/>
  <c r="O2201" i="5"/>
  <c r="N2201" i="5"/>
  <c r="R2201" i="5"/>
  <c r="M2201" i="5"/>
  <c r="E2201" i="5"/>
  <c r="AH2201" i="5" s="1"/>
  <c r="F2201" i="5"/>
  <c r="G2201" i="5"/>
  <c r="I2201" i="5"/>
  <c r="J2201" i="5"/>
  <c r="K2201" i="5"/>
  <c r="L2201" i="5"/>
  <c r="S2201" i="5"/>
  <c r="O2202" i="5"/>
  <c r="N2202" i="5"/>
  <c r="R2202" i="5"/>
  <c r="M2202" i="5"/>
  <c r="E2202" i="5"/>
  <c r="AH2202" i="5" s="1"/>
  <c r="F2202" i="5"/>
  <c r="G2202" i="5"/>
  <c r="I2202" i="5"/>
  <c r="J2202" i="5"/>
  <c r="K2202" i="5"/>
  <c r="L2202" i="5"/>
  <c r="S2202" i="5"/>
  <c r="O2203" i="5"/>
  <c r="N2203" i="5"/>
  <c r="R2203" i="5"/>
  <c r="M2203" i="5"/>
  <c r="E2203" i="5"/>
  <c r="AH2203" i="5" s="1"/>
  <c r="F2203" i="5"/>
  <c r="G2203" i="5"/>
  <c r="I2203" i="5"/>
  <c r="J2203" i="5"/>
  <c r="K2203" i="5"/>
  <c r="L2203" i="5"/>
  <c r="S2203" i="5"/>
  <c r="O2204" i="5"/>
  <c r="N2204" i="5"/>
  <c r="R2204" i="5"/>
  <c r="M2204" i="5"/>
  <c r="E2204" i="5"/>
  <c r="AH2204" i="5" s="1"/>
  <c r="F2204" i="5"/>
  <c r="G2204" i="5"/>
  <c r="I2204" i="5"/>
  <c r="J2204" i="5"/>
  <c r="K2204" i="5"/>
  <c r="L2204" i="5"/>
  <c r="S2204" i="5"/>
  <c r="O2205" i="5"/>
  <c r="N2205" i="5"/>
  <c r="R2205" i="5"/>
  <c r="M2205" i="5"/>
  <c r="E2205" i="5"/>
  <c r="AH2205" i="5" s="1"/>
  <c r="F2205" i="5"/>
  <c r="G2205" i="5"/>
  <c r="I2205" i="5"/>
  <c r="J2205" i="5"/>
  <c r="K2205" i="5"/>
  <c r="L2205" i="5"/>
  <c r="S2205" i="5"/>
  <c r="O2206" i="5"/>
  <c r="N2206" i="5"/>
  <c r="R2206" i="5"/>
  <c r="M2206" i="5"/>
  <c r="E2206" i="5"/>
  <c r="AH2206" i="5" s="1"/>
  <c r="F2206" i="5"/>
  <c r="G2206" i="5"/>
  <c r="I2206" i="5"/>
  <c r="J2206" i="5"/>
  <c r="K2206" i="5"/>
  <c r="L2206" i="5"/>
  <c r="S2206" i="5"/>
  <c r="O2207" i="5"/>
  <c r="N2207" i="5"/>
  <c r="R2207" i="5"/>
  <c r="M2207" i="5"/>
  <c r="E2207" i="5"/>
  <c r="AH2207" i="5" s="1"/>
  <c r="F2207" i="5"/>
  <c r="G2207" i="5"/>
  <c r="I2207" i="5"/>
  <c r="J2207" i="5"/>
  <c r="K2207" i="5"/>
  <c r="L2207" i="5"/>
  <c r="S2207" i="5"/>
  <c r="O2208" i="5"/>
  <c r="N2208" i="5"/>
  <c r="R2208" i="5"/>
  <c r="M2208" i="5"/>
  <c r="E2208" i="5"/>
  <c r="AH2208" i="5" s="1"/>
  <c r="F2208" i="5"/>
  <c r="G2208" i="5"/>
  <c r="I2208" i="5"/>
  <c r="J2208" i="5"/>
  <c r="K2208" i="5"/>
  <c r="L2208" i="5"/>
  <c r="S2208" i="5"/>
  <c r="O2209" i="5"/>
  <c r="N2209" i="5"/>
  <c r="R2209" i="5"/>
  <c r="M2209" i="5"/>
  <c r="E2209" i="5"/>
  <c r="AH2209" i="5" s="1"/>
  <c r="F2209" i="5"/>
  <c r="G2209" i="5"/>
  <c r="I2209" i="5"/>
  <c r="J2209" i="5"/>
  <c r="K2209" i="5"/>
  <c r="L2209" i="5"/>
  <c r="S2209" i="5"/>
  <c r="O2210" i="5"/>
  <c r="N2210" i="5"/>
  <c r="R2210" i="5"/>
  <c r="M2210" i="5"/>
  <c r="E2210" i="5"/>
  <c r="AH2210" i="5" s="1"/>
  <c r="F2210" i="5"/>
  <c r="G2210" i="5"/>
  <c r="I2210" i="5"/>
  <c r="J2210" i="5"/>
  <c r="K2210" i="5"/>
  <c r="L2210" i="5"/>
  <c r="S2210" i="5"/>
  <c r="O2211" i="5"/>
  <c r="N2211" i="5"/>
  <c r="R2211" i="5"/>
  <c r="M2211" i="5"/>
  <c r="E2211" i="5"/>
  <c r="AH2211" i="5" s="1"/>
  <c r="F2211" i="5"/>
  <c r="G2211" i="5"/>
  <c r="I2211" i="5"/>
  <c r="J2211" i="5"/>
  <c r="K2211" i="5"/>
  <c r="L2211" i="5"/>
  <c r="S2211" i="5"/>
  <c r="O2212" i="5"/>
  <c r="N2212" i="5"/>
  <c r="R2212" i="5"/>
  <c r="M2212" i="5"/>
  <c r="E2212" i="5"/>
  <c r="AH2212" i="5" s="1"/>
  <c r="F2212" i="5"/>
  <c r="G2212" i="5"/>
  <c r="I2212" i="5"/>
  <c r="J2212" i="5"/>
  <c r="K2212" i="5"/>
  <c r="L2212" i="5"/>
  <c r="S2212" i="5"/>
  <c r="O2213" i="5"/>
  <c r="N2213" i="5"/>
  <c r="R2213" i="5"/>
  <c r="M2213" i="5"/>
  <c r="E2213" i="5"/>
  <c r="AH2213" i="5" s="1"/>
  <c r="F2213" i="5"/>
  <c r="G2213" i="5"/>
  <c r="I2213" i="5"/>
  <c r="J2213" i="5"/>
  <c r="K2213" i="5"/>
  <c r="L2213" i="5"/>
  <c r="S2213" i="5"/>
  <c r="O2214" i="5"/>
  <c r="N2214" i="5"/>
  <c r="R2214" i="5"/>
  <c r="M2214" i="5"/>
  <c r="E2214" i="5"/>
  <c r="AH2214" i="5" s="1"/>
  <c r="F2214" i="5"/>
  <c r="G2214" i="5"/>
  <c r="I2214" i="5"/>
  <c r="J2214" i="5"/>
  <c r="K2214" i="5"/>
  <c r="L2214" i="5"/>
  <c r="S2214" i="5"/>
  <c r="O2215" i="5"/>
  <c r="N2215" i="5"/>
  <c r="R2215" i="5"/>
  <c r="M2215" i="5"/>
  <c r="E2215" i="5"/>
  <c r="AH2215" i="5" s="1"/>
  <c r="F2215" i="5"/>
  <c r="G2215" i="5"/>
  <c r="I2215" i="5"/>
  <c r="J2215" i="5"/>
  <c r="K2215" i="5"/>
  <c r="L2215" i="5"/>
  <c r="S2215" i="5"/>
  <c r="O2216" i="5"/>
  <c r="N2216" i="5"/>
  <c r="R2216" i="5"/>
  <c r="M2216" i="5"/>
  <c r="E2216" i="5"/>
  <c r="AH2216" i="5" s="1"/>
  <c r="F2216" i="5"/>
  <c r="G2216" i="5"/>
  <c r="I2216" i="5"/>
  <c r="J2216" i="5"/>
  <c r="K2216" i="5"/>
  <c r="L2216" i="5"/>
  <c r="S2216" i="5"/>
  <c r="O2217" i="5"/>
  <c r="N2217" i="5"/>
  <c r="R2217" i="5"/>
  <c r="M2217" i="5"/>
  <c r="E2217" i="5"/>
  <c r="AH2217" i="5" s="1"/>
  <c r="F2217" i="5"/>
  <c r="G2217" i="5"/>
  <c r="I2217" i="5"/>
  <c r="J2217" i="5"/>
  <c r="K2217" i="5"/>
  <c r="L2217" i="5"/>
  <c r="S2217" i="5"/>
  <c r="O2218" i="5"/>
  <c r="N2218" i="5"/>
  <c r="R2218" i="5"/>
  <c r="M2218" i="5"/>
  <c r="E2218" i="5"/>
  <c r="AH2218" i="5" s="1"/>
  <c r="F2218" i="5"/>
  <c r="G2218" i="5"/>
  <c r="I2218" i="5"/>
  <c r="J2218" i="5"/>
  <c r="K2218" i="5"/>
  <c r="L2218" i="5"/>
  <c r="S2218" i="5"/>
  <c r="O2219" i="5"/>
  <c r="N2219" i="5"/>
  <c r="R2219" i="5"/>
  <c r="M2219" i="5"/>
  <c r="E2219" i="5"/>
  <c r="AH2219" i="5" s="1"/>
  <c r="F2219" i="5"/>
  <c r="G2219" i="5"/>
  <c r="I2219" i="5"/>
  <c r="J2219" i="5"/>
  <c r="K2219" i="5"/>
  <c r="L2219" i="5"/>
  <c r="S2219" i="5"/>
  <c r="O2220" i="5"/>
  <c r="N2220" i="5"/>
  <c r="R2220" i="5"/>
  <c r="M2220" i="5"/>
  <c r="E2220" i="5"/>
  <c r="AH2220" i="5" s="1"/>
  <c r="F2220" i="5"/>
  <c r="G2220" i="5"/>
  <c r="I2220" i="5"/>
  <c r="J2220" i="5"/>
  <c r="K2220" i="5"/>
  <c r="L2220" i="5"/>
  <c r="S2220" i="5"/>
  <c r="O2221" i="5"/>
  <c r="N2221" i="5"/>
  <c r="R2221" i="5"/>
  <c r="M2221" i="5"/>
  <c r="E2221" i="5"/>
  <c r="AH2221" i="5" s="1"/>
  <c r="F2221" i="5"/>
  <c r="G2221" i="5"/>
  <c r="I2221" i="5"/>
  <c r="J2221" i="5"/>
  <c r="K2221" i="5"/>
  <c r="L2221" i="5"/>
  <c r="S2221" i="5"/>
  <c r="O2222" i="5"/>
  <c r="N2222" i="5"/>
  <c r="R2222" i="5"/>
  <c r="M2222" i="5"/>
  <c r="E2222" i="5"/>
  <c r="AH2222" i="5" s="1"/>
  <c r="F2222" i="5"/>
  <c r="G2222" i="5"/>
  <c r="I2222" i="5"/>
  <c r="J2222" i="5"/>
  <c r="K2222" i="5"/>
  <c r="L2222" i="5"/>
  <c r="S2222" i="5"/>
  <c r="O2223" i="5"/>
  <c r="N2223" i="5"/>
  <c r="R2223" i="5"/>
  <c r="M2223" i="5"/>
  <c r="E2223" i="5"/>
  <c r="AH2223" i="5" s="1"/>
  <c r="F2223" i="5"/>
  <c r="G2223" i="5"/>
  <c r="I2223" i="5"/>
  <c r="J2223" i="5"/>
  <c r="K2223" i="5"/>
  <c r="L2223" i="5"/>
  <c r="S2223" i="5"/>
  <c r="O2224" i="5"/>
  <c r="N2224" i="5"/>
  <c r="R2224" i="5"/>
  <c r="M2224" i="5"/>
  <c r="E2224" i="5"/>
  <c r="AH2224" i="5" s="1"/>
  <c r="F2224" i="5"/>
  <c r="G2224" i="5"/>
  <c r="I2224" i="5"/>
  <c r="J2224" i="5"/>
  <c r="K2224" i="5"/>
  <c r="L2224" i="5"/>
  <c r="S2224" i="5"/>
  <c r="O2225" i="5"/>
  <c r="N2225" i="5"/>
  <c r="R2225" i="5"/>
  <c r="M2225" i="5"/>
  <c r="E2225" i="5"/>
  <c r="AH2225" i="5" s="1"/>
  <c r="F2225" i="5"/>
  <c r="G2225" i="5"/>
  <c r="I2225" i="5"/>
  <c r="J2225" i="5"/>
  <c r="K2225" i="5"/>
  <c r="L2225" i="5"/>
  <c r="S2225" i="5"/>
  <c r="O2226" i="5"/>
  <c r="N2226" i="5"/>
  <c r="R2226" i="5"/>
  <c r="M2226" i="5"/>
  <c r="E2226" i="5"/>
  <c r="AH2226" i="5" s="1"/>
  <c r="F2226" i="5"/>
  <c r="G2226" i="5"/>
  <c r="I2226" i="5"/>
  <c r="J2226" i="5"/>
  <c r="K2226" i="5"/>
  <c r="L2226" i="5"/>
  <c r="S2226" i="5"/>
  <c r="O2227" i="5"/>
  <c r="N2227" i="5"/>
  <c r="R2227" i="5"/>
  <c r="M2227" i="5"/>
  <c r="E2227" i="5"/>
  <c r="AH2227" i="5" s="1"/>
  <c r="F2227" i="5"/>
  <c r="G2227" i="5"/>
  <c r="I2227" i="5"/>
  <c r="J2227" i="5"/>
  <c r="K2227" i="5"/>
  <c r="L2227" i="5"/>
  <c r="S2227" i="5"/>
  <c r="O2228" i="5"/>
  <c r="N2228" i="5"/>
  <c r="R2228" i="5"/>
  <c r="M2228" i="5"/>
  <c r="E2228" i="5"/>
  <c r="AH2228" i="5" s="1"/>
  <c r="F2228" i="5"/>
  <c r="G2228" i="5"/>
  <c r="I2228" i="5"/>
  <c r="J2228" i="5"/>
  <c r="K2228" i="5"/>
  <c r="L2228" i="5"/>
  <c r="S2228" i="5"/>
  <c r="O2229" i="5"/>
  <c r="N2229" i="5"/>
  <c r="R2229" i="5"/>
  <c r="M2229" i="5"/>
  <c r="E2229" i="5"/>
  <c r="AH2229" i="5" s="1"/>
  <c r="F2229" i="5"/>
  <c r="G2229" i="5"/>
  <c r="I2229" i="5"/>
  <c r="J2229" i="5"/>
  <c r="K2229" i="5"/>
  <c r="L2229" i="5"/>
  <c r="S2229" i="5"/>
  <c r="O2230" i="5"/>
  <c r="N2230" i="5"/>
  <c r="R2230" i="5"/>
  <c r="M2230" i="5"/>
  <c r="E2230" i="5"/>
  <c r="AH2230" i="5" s="1"/>
  <c r="F2230" i="5"/>
  <c r="G2230" i="5"/>
  <c r="I2230" i="5"/>
  <c r="J2230" i="5"/>
  <c r="K2230" i="5"/>
  <c r="L2230" i="5"/>
  <c r="S2230" i="5"/>
  <c r="O2231" i="5"/>
  <c r="N2231" i="5"/>
  <c r="R2231" i="5"/>
  <c r="M2231" i="5"/>
  <c r="E2231" i="5"/>
  <c r="AH2231" i="5" s="1"/>
  <c r="F2231" i="5"/>
  <c r="G2231" i="5"/>
  <c r="I2231" i="5"/>
  <c r="J2231" i="5"/>
  <c r="K2231" i="5"/>
  <c r="L2231" i="5"/>
  <c r="S2231" i="5"/>
  <c r="O2232" i="5"/>
  <c r="N2232" i="5"/>
  <c r="R2232" i="5"/>
  <c r="M2232" i="5"/>
  <c r="E2232" i="5"/>
  <c r="AH2232" i="5" s="1"/>
  <c r="F2232" i="5"/>
  <c r="G2232" i="5"/>
  <c r="I2232" i="5"/>
  <c r="J2232" i="5"/>
  <c r="K2232" i="5"/>
  <c r="L2232" i="5"/>
  <c r="S2232" i="5"/>
  <c r="O2233" i="5"/>
  <c r="N2233" i="5"/>
  <c r="R2233" i="5"/>
  <c r="M2233" i="5"/>
  <c r="E2233" i="5"/>
  <c r="AH2233" i="5" s="1"/>
  <c r="F2233" i="5"/>
  <c r="G2233" i="5"/>
  <c r="I2233" i="5"/>
  <c r="J2233" i="5"/>
  <c r="K2233" i="5"/>
  <c r="L2233" i="5"/>
  <c r="S2233" i="5"/>
  <c r="O2234" i="5"/>
  <c r="N2234" i="5"/>
  <c r="R2234" i="5"/>
  <c r="M2234" i="5"/>
  <c r="E2234" i="5"/>
  <c r="AH2234" i="5" s="1"/>
  <c r="F2234" i="5"/>
  <c r="G2234" i="5"/>
  <c r="I2234" i="5"/>
  <c r="J2234" i="5"/>
  <c r="K2234" i="5"/>
  <c r="L2234" i="5"/>
  <c r="S2234" i="5"/>
  <c r="O2235" i="5"/>
  <c r="N2235" i="5"/>
  <c r="R2235" i="5"/>
  <c r="M2235" i="5"/>
  <c r="E2235" i="5"/>
  <c r="AH2235" i="5" s="1"/>
  <c r="F2235" i="5"/>
  <c r="G2235" i="5"/>
  <c r="I2235" i="5"/>
  <c r="J2235" i="5"/>
  <c r="K2235" i="5"/>
  <c r="L2235" i="5"/>
  <c r="S2235" i="5"/>
  <c r="O2236" i="5"/>
  <c r="N2236" i="5"/>
  <c r="R2236" i="5"/>
  <c r="M2236" i="5"/>
  <c r="E2236" i="5"/>
  <c r="AH2236" i="5" s="1"/>
  <c r="F2236" i="5"/>
  <c r="G2236" i="5"/>
  <c r="I2236" i="5"/>
  <c r="J2236" i="5"/>
  <c r="K2236" i="5"/>
  <c r="L2236" i="5"/>
  <c r="S2236" i="5"/>
  <c r="O2237" i="5"/>
  <c r="N2237" i="5"/>
  <c r="R2237" i="5"/>
  <c r="M2237" i="5"/>
  <c r="E2237" i="5"/>
  <c r="AH2237" i="5" s="1"/>
  <c r="F2237" i="5"/>
  <c r="G2237" i="5"/>
  <c r="I2237" i="5"/>
  <c r="J2237" i="5"/>
  <c r="K2237" i="5"/>
  <c r="L2237" i="5"/>
  <c r="S2237" i="5"/>
  <c r="O2238" i="5"/>
  <c r="N2238" i="5"/>
  <c r="R2238" i="5"/>
  <c r="M2238" i="5"/>
  <c r="E2238" i="5"/>
  <c r="AH2238" i="5" s="1"/>
  <c r="F2238" i="5"/>
  <c r="G2238" i="5"/>
  <c r="I2238" i="5"/>
  <c r="J2238" i="5"/>
  <c r="K2238" i="5"/>
  <c r="L2238" i="5"/>
  <c r="S2238" i="5"/>
  <c r="O2239" i="5"/>
  <c r="N2239" i="5"/>
  <c r="R2239" i="5"/>
  <c r="M2239" i="5"/>
  <c r="E2239" i="5"/>
  <c r="AH2239" i="5" s="1"/>
  <c r="F2239" i="5"/>
  <c r="G2239" i="5"/>
  <c r="I2239" i="5"/>
  <c r="J2239" i="5"/>
  <c r="K2239" i="5"/>
  <c r="L2239" i="5"/>
  <c r="S2239" i="5"/>
  <c r="O2240" i="5"/>
  <c r="N2240" i="5"/>
  <c r="R2240" i="5"/>
  <c r="M2240" i="5"/>
  <c r="E2240" i="5"/>
  <c r="AH2240" i="5" s="1"/>
  <c r="F2240" i="5"/>
  <c r="G2240" i="5"/>
  <c r="I2240" i="5"/>
  <c r="J2240" i="5"/>
  <c r="K2240" i="5"/>
  <c r="L2240" i="5"/>
  <c r="S2240" i="5"/>
  <c r="O2241" i="5"/>
  <c r="N2241" i="5"/>
  <c r="R2241" i="5"/>
  <c r="M2241" i="5"/>
  <c r="E2241" i="5"/>
  <c r="AH2241" i="5" s="1"/>
  <c r="F2241" i="5"/>
  <c r="G2241" i="5"/>
  <c r="I2241" i="5"/>
  <c r="J2241" i="5"/>
  <c r="K2241" i="5"/>
  <c r="L2241" i="5"/>
  <c r="S2241" i="5"/>
  <c r="O2242" i="5"/>
  <c r="N2242" i="5"/>
  <c r="R2242" i="5"/>
  <c r="M2242" i="5"/>
  <c r="E2242" i="5"/>
  <c r="AH2242" i="5" s="1"/>
  <c r="F2242" i="5"/>
  <c r="G2242" i="5"/>
  <c r="I2242" i="5"/>
  <c r="J2242" i="5"/>
  <c r="K2242" i="5"/>
  <c r="L2242" i="5"/>
  <c r="S2242" i="5"/>
  <c r="O2243" i="5"/>
  <c r="N2243" i="5"/>
  <c r="R2243" i="5"/>
  <c r="M2243" i="5"/>
  <c r="E2243" i="5"/>
  <c r="AH2243" i="5" s="1"/>
  <c r="F2243" i="5"/>
  <c r="G2243" i="5"/>
  <c r="I2243" i="5"/>
  <c r="J2243" i="5"/>
  <c r="K2243" i="5"/>
  <c r="L2243" i="5"/>
  <c r="S2243" i="5"/>
  <c r="O2244" i="5"/>
  <c r="N2244" i="5"/>
  <c r="R2244" i="5"/>
  <c r="M2244" i="5"/>
  <c r="E2244" i="5"/>
  <c r="AH2244" i="5" s="1"/>
  <c r="F2244" i="5"/>
  <c r="G2244" i="5"/>
  <c r="I2244" i="5"/>
  <c r="J2244" i="5"/>
  <c r="K2244" i="5"/>
  <c r="L2244" i="5"/>
  <c r="S2244" i="5"/>
  <c r="O2245" i="5"/>
  <c r="N2245" i="5"/>
  <c r="R2245" i="5"/>
  <c r="M2245" i="5"/>
  <c r="E2245" i="5"/>
  <c r="AH2245" i="5" s="1"/>
  <c r="F2245" i="5"/>
  <c r="G2245" i="5"/>
  <c r="I2245" i="5"/>
  <c r="J2245" i="5"/>
  <c r="K2245" i="5"/>
  <c r="L2245" i="5"/>
  <c r="S2245" i="5"/>
  <c r="O2246" i="5"/>
  <c r="N2246" i="5"/>
  <c r="R2246" i="5"/>
  <c r="M2246" i="5"/>
  <c r="E2246" i="5"/>
  <c r="AH2246" i="5" s="1"/>
  <c r="F2246" i="5"/>
  <c r="G2246" i="5"/>
  <c r="I2246" i="5"/>
  <c r="J2246" i="5"/>
  <c r="K2246" i="5"/>
  <c r="L2246" i="5"/>
  <c r="S2246" i="5"/>
  <c r="O2247" i="5"/>
  <c r="N2247" i="5"/>
  <c r="R2247" i="5"/>
  <c r="M2247" i="5"/>
  <c r="E2247" i="5"/>
  <c r="AH2247" i="5" s="1"/>
  <c r="F2247" i="5"/>
  <c r="G2247" i="5"/>
  <c r="I2247" i="5"/>
  <c r="J2247" i="5"/>
  <c r="K2247" i="5"/>
  <c r="L2247" i="5"/>
  <c r="S2247" i="5"/>
  <c r="O2248" i="5"/>
  <c r="N2248" i="5"/>
  <c r="R2248" i="5"/>
  <c r="M2248" i="5"/>
  <c r="E2248" i="5"/>
  <c r="AH2248" i="5" s="1"/>
  <c r="F2248" i="5"/>
  <c r="G2248" i="5"/>
  <c r="I2248" i="5"/>
  <c r="J2248" i="5"/>
  <c r="K2248" i="5"/>
  <c r="L2248" i="5"/>
  <c r="S2248" i="5"/>
  <c r="O2249" i="5"/>
  <c r="N2249" i="5"/>
  <c r="R2249" i="5"/>
  <c r="M2249" i="5"/>
  <c r="E2249" i="5"/>
  <c r="AH2249" i="5" s="1"/>
  <c r="F2249" i="5"/>
  <c r="G2249" i="5"/>
  <c r="I2249" i="5"/>
  <c r="J2249" i="5"/>
  <c r="K2249" i="5"/>
  <c r="L2249" i="5"/>
  <c r="S2249" i="5"/>
  <c r="O2250" i="5"/>
  <c r="N2250" i="5"/>
  <c r="R2250" i="5"/>
  <c r="M2250" i="5"/>
  <c r="E2250" i="5"/>
  <c r="AH2250" i="5" s="1"/>
  <c r="F2250" i="5"/>
  <c r="G2250" i="5"/>
  <c r="I2250" i="5"/>
  <c r="J2250" i="5"/>
  <c r="K2250" i="5"/>
  <c r="L2250" i="5"/>
  <c r="S2250" i="5"/>
  <c r="O2251" i="5"/>
  <c r="N2251" i="5"/>
  <c r="R2251" i="5"/>
  <c r="M2251" i="5"/>
  <c r="E2251" i="5"/>
  <c r="AH2251" i="5" s="1"/>
  <c r="F2251" i="5"/>
  <c r="G2251" i="5"/>
  <c r="I2251" i="5"/>
  <c r="J2251" i="5"/>
  <c r="K2251" i="5"/>
  <c r="L2251" i="5"/>
  <c r="S2251" i="5"/>
  <c r="O2252" i="5"/>
  <c r="N2252" i="5"/>
  <c r="R2252" i="5"/>
  <c r="M2252" i="5"/>
  <c r="E2252" i="5"/>
  <c r="AH2252" i="5" s="1"/>
  <c r="F2252" i="5"/>
  <c r="G2252" i="5"/>
  <c r="I2252" i="5"/>
  <c r="J2252" i="5"/>
  <c r="K2252" i="5"/>
  <c r="L2252" i="5"/>
  <c r="S2252" i="5"/>
  <c r="O2253" i="5"/>
  <c r="N2253" i="5"/>
  <c r="R2253" i="5"/>
  <c r="M2253" i="5"/>
  <c r="E2253" i="5"/>
  <c r="AH2253" i="5" s="1"/>
  <c r="F2253" i="5"/>
  <c r="G2253" i="5"/>
  <c r="I2253" i="5"/>
  <c r="J2253" i="5"/>
  <c r="K2253" i="5"/>
  <c r="L2253" i="5"/>
  <c r="S2253" i="5"/>
  <c r="O2254" i="5"/>
  <c r="N2254" i="5"/>
  <c r="R2254" i="5"/>
  <c r="M2254" i="5"/>
  <c r="E2254" i="5"/>
  <c r="AH2254" i="5" s="1"/>
  <c r="F2254" i="5"/>
  <c r="G2254" i="5"/>
  <c r="I2254" i="5"/>
  <c r="J2254" i="5"/>
  <c r="K2254" i="5"/>
  <c r="L2254" i="5"/>
  <c r="S2254" i="5"/>
  <c r="O2255" i="5"/>
  <c r="N2255" i="5"/>
  <c r="R2255" i="5"/>
  <c r="M2255" i="5"/>
  <c r="E2255" i="5"/>
  <c r="AH2255" i="5" s="1"/>
  <c r="F2255" i="5"/>
  <c r="G2255" i="5"/>
  <c r="I2255" i="5"/>
  <c r="J2255" i="5"/>
  <c r="K2255" i="5"/>
  <c r="L2255" i="5"/>
  <c r="S2255" i="5"/>
  <c r="O2256" i="5"/>
  <c r="N2256" i="5"/>
  <c r="R2256" i="5"/>
  <c r="M2256" i="5"/>
  <c r="E2256" i="5"/>
  <c r="AH2256" i="5" s="1"/>
  <c r="F2256" i="5"/>
  <c r="G2256" i="5"/>
  <c r="I2256" i="5"/>
  <c r="J2256" i="5"/>
  <c r="K2256" i="5"/>
  <c r="L2256" i="5"/>
  <c r="S2256" i="5"/>
  <c r="O2257" i="5"/>
  <c r="N2257" i="5"/>
  <c r="R2257" i="5"/>
  <c r="M2257" i="5"/>
  <c r="E2257" i="5"/>
  <c r="AH2257" i="5" s="1"/>
  <c r="F2257" i="5"/>
  <c r="G2257" i="5"/>
  <c r="I2257" i="5"/>
  <c r="J2257" i="5"/>
  <c r="K2257" i="5"/>
  <c r="L2257" i="5"/>
  <c r="S2257" i="5"/>
  <c r="O2258" i="5"/>
  <c r="N2258" i="5"/>
  <c r="R2258" i="5"/>
  <c r="M2258" i="5"/>
  <c r="E2258" i="5"/>
  <c r="AH2258" i="5" s="1"/>
  <c r="F2258" i="5"/>
  <c r="G2258" i="5"/>
  <c r="I2258" i="5"/>
  <c r="J2258" i="5"/>
  <c r="K2258" i="5"/>
  <c r="L2258" i="5"/>
  <c r="S2258" i="5"/>
  <c r="O2259" i="5"/>
  <c r="N2259" i="5"/>
  <c r="R2259" i="5"/>
  <c r="M2259" i="5"/>
  <c r="E2259" i="5"/>
  <c r="AH2259" i="5" s="1"/>
  <c r="F2259" i="5"/>
  <c r="G2259" i="5"/>
  <c r="I2259" i="5"/>
  <c r="J2259" i="5"/>
  <c r="K2259" i="5"/>
  <c r="L2259" i="5"/>
  <c r="S2259" i="5"/>
  <c r="O2260" i="5"/>
  <c r="N2260" i="5"/>
  <c r="R2260" i="5"/>
  <c r="M2260" i="5"/>
  <c r="E2260" i="5"/>
  <c r="AH2260" i="5" s="1"/>
  <c r="F2260" i="5"/>
  <c r="G2260" i="5"/>
  <c r="I2260" i="5"/>
  <c r="J2260" i="5"/>
  <c r="K2260" i="5"/>
  <c r="L2260" i="5"/>
  <c r="S2260" i="5"/>
  <c r="O2261" i="5"/>
  <c r="N2261" i="5"/>
  <c r="R2261" i="5"/>
  <c r="M2261" i="5"/>
  <c r="E2261" i="5"/>
  <c r="AH2261" i="5" s="1"/>
  <c r="F2261" i="5"/>
  <c r="G2261" i="5"/>
  <c r="I2261" i="5"/>
  <c r="J2261" i="5"/>
  <c r="K2261" i="5"/>
  <c r="L2261" i="5"/>
  <c r="S2261" i="5"/>
  <c r="O2262" i="5"/>
  <c r="N2262" i="5"/>
  <c r="R2262" i="5"/>
  <c r="M2262" i="5"/>
  <c r="E2262" i="5"/>
  <c r="AH2262" i="5" s="1"/>
  <c r="F2262" i="5"/>
  <c r="G2262" i="5"/>
  <c r="I2262" i="5"/>
  <c r="J2262" i="5"/>
  <c r="K2262" i="5"/>
  <c r="L2262" i="5"/>
  <c r="S2262" i="5"/>
  <c r="O2263" i="5"/>
  <c r="N2263" i="5"/>
  <c r="R2263" i="5"/>
  <c r="M2263" i="5"/>
  <c r="E2263" i="5"/>
  <c r="AH2263" i="5" s="1"/>
  <c r="F2263" i="5"/>
  <c r="G2263" i="5"/>
  <c r="I2263" i="5"/>
  <c r="J2263" i="5"/>
  <c r="K2263" i="5"/>
  <c r="L2263" i="5"/>
  <c r="S2263" i="5"/>
  <c r="O2264" i="5"/>
  <c r="N2264" i="5"/>
  <c r="R2264" i="5"/>
  <c r="M2264" i="5"/>
  <c r="E2264" i="5"/>
  <c r="AH2264" i="5" s="1"/>
  <c r="F2264" i="5"/>
  <c r="G2264" i="5"/>
  <c r="I2264" i="5"/>
  <c r="J2264" i="5"/>
  <c r="K2264" i="5"/>
  <c r="L2264" i="5"/>
  <c r="S2264" i="5"/>
  <c r="O2265" i="5"/>
  <c r="N2265" i="5"/>
  <c r="R2265" i="5"/>
  <c r="M2265" i="5"/>
  <c r="E2265" i="5"/>
  <c r="AH2265" i="5" s="1"/>
  <c r="F2265" i="5"/>
  <c r="G2265" i="5"/>
  <c r="I2265" i="5"/>
  <c r="J2265" i="5"/>
  <c r="K2265" i="5"/>
  <c r="L2265" i="5"/>
  <c r="S2265" i="5"/>
  <c r="O2266" i="5"/>
  <c r="N2266" i="5"/>
  <c r="R2266" i="5"/>
  <c r="M2266" i="5"/>
  <c r="E2266" i="5"/>
  <c r="AH2266" i="5" s="1"/>
  <c r="F2266" i="5"/>
  <c r="G2266" i="5"/>
  <c r="I2266" i="5"/>
  <c r="J2266" i="5"/>
  <c r="K2266" i="5"/>
  <c r="L2266" i="5"/>
  <c r="S2266" i="5"/>
  <c r="O2267" i="5"/>
  <c r="N2267" i="5"/>
  <c r="R2267" i="5"/>
  <c r="M2267" i="5"/>
  <c r="E2267" i="5"/>
  <c r="AH2267" i="5" s="1"/>
  <c r="F2267" i="5"/>
  <c r="G2267" i="5"/>
  <c r="I2267" i="5"/>
  <c r="J2267" i="5"/>
  <c r="K2267" i="5"/>
  <c r="L2267" i="5"/>
  <c r="S2267" i="5"/>
  <c r="O2268" i="5"/>
  <c r="N2268" i="5"/>
  <c r="R2268" i="5"/>
  <c r="M2268" i="5"/>
  <c r="E2268" i="5"/>
  <c r="AH2268" i="5" s="1"/>
  <c r="F2268" i="5"/>
  <c r="G2268" i="5"/>
  <c r="I2268" i="5"/>
  <c r="J2268" i="5"/>
  <c r="K2268" i="5"/>
  <c r="L2268" i="5"/>
  <c r="S2268" i="5"/>
  <c r="O2269" i="5"/>
  <c r="N2269" i="5"/>
  <c r="R2269" i="5"/>
  <c r="M2269" i="5"/>
  <c r="E2269" i="5"/>
  <c r="AH2269" i="5" s="1"/>
  <c r="F2269" i="5"/>
  <c r="G2269" i="5"/>
  <c r="I2269" i="5"/>
  <c r="J2269" i="5"/>
  <c r="K2269" i="5"/>
  <c r="L2269" i="5"/>
  <c r="S2269" i="5"/>
  <c r="O2270" i="5"/>
  <c r="N2270" i="5"/>
  <c r="R2270" i="5"/>
  <c r="M2270" i="5"/>
  <c r="E2270" i="5"/>
  <c r="AH2270" i="5" s="1"/>
  <c r="F2270" i="5"/>
  <c r="G2270" i="5"/>
  <c r="I2270" i="5"/>
  <c r="J2270" i="5"/>
  <c r="K2270" i="5"/>
  <c r="L2270" i="5"/>
  <c r="S2270" i="5"/>
  <c r="O2271" i="5"/>
  <c r="N2271" i="5"/>
  <c r="R2271" i="5"/>
  <c r="M2271" i="5"/>
  <c r="E2271" i="5"/>
  <c r="AH2271" i="5" s="1"/>
  <c r="F2271" i="5"/>
  <c r="G2271" i="5"/>
  <c r="I2271" i="5"/>
  <c r="J2271" i="5"/>
  <c r="K2271" i="5"/>
  <c r="L2271" i="5"/>
  <c r="S2271" i="5"/>
  <c r="O2272" i="5"/>
  <c r="N2272" i="5"/>
  <c r="R2272" i="5"/>
  <c r="M2272" i="5"/>
  <c r="E2272" i="5"/>
  <c r="AH2272" i="5" s="1"/>
  <c r="F2272" i="5"/>
  <c r="G2272" i="5"/>
  <c r="I2272" i="5"/>
  <c r="J2272" i="5"/>
  <c r="K2272" i="5"/>
  <c r="L2272" i="5"/>
  <c r="S2272" i="5"/>
  <c r="O2273" i="5"/>
  <c r="N2273" i="5"/>
  <c r="R2273" i="5"/>
  <c r="M2273" i="5"/>
  <c r="E2273" i="5"/>
  <c r="AH2273" i="5" s="1"/>
  <c r="F2273" i="5"/>
  <c r="G2273" i="5"/>
  <c r="I2273" i="5"/>
  <c r="J2273" i="5"/>
  <c r="K2273" i="5"/>
  <c r="L2273" i="5"/>
  <c r="S2273" i="5"/>
  <c r="O2274" i="5"/>
  <c r="N2274" i="5"/>
  <c r="R2274" i="5"/>
  <c r="M2274" i="5"/>
  <c r="E2274" i="5"/>
  <c r="AH2274" i="5" s="1"/>
  <c r="F2274" i="5"/>
  <c r="G2274" i="5"/>
  <c r="I2274" i="5"/>
  <c r="J2274" i="5"/>
  <c r="K2274" i="5"/>
  <c r="L2274" i="5"/>
  <c r="S2274" i="5"/>
  <c r="O2275" i="5"/>
  <c r="N2275" i="5"/>
  <c r="R2275" i="5"/>
  <c r="M2275" i="5"/>
  <c r="E2275" i="5"/>
  <c r="AH2275" i="5" s="1"/>
  <c r="F2275" i="5"/>
  <c r="G2275" i="5"/>
  <c r="I2275" i="5"/>
  <c r="J2275" i="5"/>
  <c r="K2275" i="5"/>
  <c r="L2275" i="5"/>
  <c r="S2275" i="5"/>
  <c r="O2276" i="5"/>
  <c r="N2276" i="5"/>
  <c r="R2276" i="5"/>
  <c r="M2276" i="5"/>
  <c r="E2276" i="5"/>
  <c r="AH2276" i="5" s="1"/>
  <c r="F2276" i="5"/>
  <c r="G2276" i="5"/>
  <c r="I2276" i="5"/>
  <c r="J2276" i="5"/>
  <c r="K2276" i="5"/>
  <c r="L2276" i="5"/>
  <c r="S2276" i="5"/>
  <c r="O2277" i="5"/>
  <c r="N2277" i="5"/>
  <c r="R2277" i="5"/>
  <c r="M2277" i="5"/>
  <c r="E2277" i="5"/>
  <c r="AH2277" i="5" s="1"/>
  <c r="F2277" i="5"/>
  <c r="G2277" i="5"/>
  <c r="I2277" i="5"/>
  <c r="J2277" i="5"/>
  <c r="K2277" i="5"/>
  <c r="L2277" i="5"/>
  <c r="S2277" i="5"/>
  <c r="O2278" i="5"/>
  <c r="N2278" i="5"/>
  <c r="R2278" i="5"/>
  <c r="M2278" i="5"/>
  <c r="E2278" i="5"/>
  <c r="AH2278" i="5" s="1"/>
  <c r="F2278" i="5"/>
  <c r="G2278" i="5"/>
  <c r="I2278" i="5"/>
  <c r="J2278" i="5"/>
  <c r="K2278" i="5"/>
  <c r="L2278" i="5"/>
  <c r="S2278" i="5"/>
  <c r="O2279" i="5"/>
  <c r="N2279" i="5"/>
  <c r="R2279" i="5"/>
  <c r="M2279" i="5"/>
  <c r="E2279" i="5"/>
  <c r="AH2279" i="5" s="1"/>
  <c r="F2279" i="5"/>
  <c r="G2279" i="5"/>
  <c r="I2279" i="5"/>
  <c r="J2279" i="5"/>
  <c r="K2279" i="5"/>
  <c r="L2279" i="5"/>
  <c r="S2279" i="5"/>
  <c r="O2280" i="5"/>
  <c r="N2280" i="5"/>
  <c r="R2280" i="5"/>
  <c r="M2280" i="5"/>
  <c r="E2280" i="5"/>
  <c r="AH2280" i="5" s="1"/>
  <c r="F2280" i="5"/>
  <c r="G2280" i="5"/>
  <c r="I2280" i="5"/>
  <c r="J2280" i="5"/>
  <c r="K2280" i="5"/>
  <c r="L2280" i="5"/>
  <c r="S2280" i="5"/>
  <c r="O2281" i="5"/>
  <c r="N2281" i="5"/>
  <c r="R2281" i="5"/>
  <c r="M2281" i="5"/>
  <c r="E2281" i="5"/>
  <c r="AH2281" i="5" s="1"/>
  <c r="F2281" i="5"/>
  <c r="G2281" i="5"/>
  <c r="I2281" i="5"/>
  <c r="J2281" i="5"/>
  <c r="K2281" i="5"/>
  <c r="L2281" i="5"/>
  <c r="S2281" i="5"/>
  <c r="O2282" i="5"/>
  <c r="N2282" i="5"/>
  <c r="R2282" i="5"/>
  <c r="M2282" i="5"/>
  <c r="E2282" i="5"/>
  <c r="AH2282" i="5" s="1"/>
  <c r="F2282" i="5"/>
  <c r="G2282" i="5"/>
  <c r="I2282" i="5"/>
  <c r="J2282" i="5"/>
  <c r="K2282" i="5"/>
  <c r="L2282" i="5"/>
  <c r="S2282" i="5"/>
  <c r="O2283" i="5"/>
  <c r="N2283" i="5"/>
  <c r="R2283" i="5"/>
  <c r="M2283" i="5"/>
  <c r="E2283" i="5"/>
  <c r="AH2283" i="5" s="1"/>
  <c r="F2283" i="5"/>
  <c r="G2283" i="5"/>
  <c r="I2283" i="5"/>
  <c r="J2283" i="5"/>
  <c r="K2283" i="5"/>
  <c r="L2283" i="5"/>
  <c r="S2283" i="5"/>
  <c r="O2284" i="5"/>
  <c r="N2284" i="5"/>
  <c r="R2284" i="5"/>
  <c r="M2284" i="5"/>
  <c r="E2284" i="5"/>
  <c r="AH2284" i="5" s="1"/>
  <c r="F2284" i="5"/>
  <c r="G2284" i="5"/>
  <c r="I2284" i="5"/>
  <c r="J2284" i="5"/>
  <c r="K2284" i="5"/>
  <c r="L2284" i="5"/>
  <c r="S2284" i="5"/>
  <c r="O2285" i="5"/>
  <c r="N2285" i="5"/>
  <c r="R2285" i="5"/>
  <c r="M2285" i="5"/>
  <c r="E2285" i="5"/>
  <c r="AH2285" i="5" s="1"/>
  <c r="F2285" i="5"/>
  <c r="G2285" i="5"/>
  <c r="I2285" i="5"/>
  <c r="J2285" i="5"/>
  <c r="K2285" i="5"/>
  <c r="L2285" i="5"/>
  <c r="S2285" i="5"/>
  <c r="O2286" i="5"/>
  <c r="N2286" i="5"/>
  <c r="R2286" i="5"/>
  <c r="M2286" i="5"/>
  <c r="E2286" i="5"/>
  <c r="AH2286" i="5" s="1"/>
  <c r="F2286" i="5"/>
  <c r="G2286" i="5"/>
  <c r="I2286" i="5"/>
  <c r="J2286" i="5"/>
  <c r="K2286" i="5"/>
  <c r="L2286" i="5"/>
  <c r="S2286" i="5"/>
  <c r="O2287" i="5"/>
  <c r="N2287" i="5"/>
  <c r="R2287" i="5"/>
  <c r="M2287" i="5"/>
  <c r="E2287" i="5"/>
  <c r="AH2287" i="5" s="1"/>
  <c r="F2287" i="5"/>
  <c r="G2287" i="5"/>
  <c r="I2287" i="5"/>
  <c r="J2287" i="5"/>
  <c r="K2287" i="5"/>
  <c r="L2287" i="5"/>
  <c r="S2287" i="5"/>
  <c r="O2288" i="5"/>
  <c r="N2288" i="5"/>
  <c r="R2288" i="5"/>
  <c r="M2288" i="5"/>
  <c r="E2288" i="5"/>
  <c r="AH2288" i="5" s="1"/>
  <c r="F2288" i="5"/>
  <c r="G2288" i="5"/>
  <c r="I2288" i="5"/>
  <c r="J2288" i="5"/>
  <c r="K2288" i="5"/>
  <c r="L2288" i="5"/>
  <c r="S2288" i="5"/>
  <c r="O2289" i="5"/>
  <c r="N2289" i="5"/>
  <c r="R2289" i="5"/>
  <c r="M2289" i="5"/>
  <c r="E2289" i="5"/>
  <c r="AH2289" i="5" s="1"/>
  <c r="F2289" i="5"/>
  <c r="G2289" i="5"/>
  <c r="I2289" i="5"/>
  <c r="J2289" i="5"/>
  <c r="K2289" i="5"/>
  <c r="L2289" i="5"/>
  <c r="S2289" i="5"/>
  <c r="O2290" i="5"/>
  <c r="N2290" i="5"/>
  <c r="R2290" i="5"/>
  <c r="M2290" i="5"/>
  <c r="E2290" i="5"/>
  <c r="AH2290" i="5" s="1"/>
  <c r="F2290" i="5"/>
  <c r="G2290" i="5"/>
  <c r="I2290" i="5"/>
  <c r="J2290" i="5"/>
  <c r="K2290" i="5"/>
  <c r="L2290" i="5"/>
  <c r="S2290" i="5"/>
  <c r="O2291" i="5"/>
  <c r="N2291" i="5"/>
  <c r="R2291" i="5"/>
  <c r="M2291" i="5"/>
  <c r="E2291" i="5"/>
  <c r="AH2291" i="5" s="1"/>
  <c r="F2291" i="5"/>
  <c r="G2291" i="5"/>
  <c r="I2291" i="5"/>
  <c r="J2291" i="5"/>
  <c r="K2291" i="5"/>
  <c r="L2291" i="5"/>
  <c r="S2291" i="5"/>
  <c r="O2292" i="5"/>
  <c r="N2292" i="5"/>
  <c r="R2292" i="5"/>
  <c r="M2292" i="5"/>
  <c r="E2292" i="5"/>
  <c r="AH2292" i="5" s="1"/>
  <c r="F2292" i="5"/>
  <c r="G2292" i="5"/>
  <c r="I2292" i="5"/>
  <c r="J2292" i="5"/>
  <c r="K2292" i="5"/>
  <c r="L2292" i="5"/>
  <c r="S2292" i="5"/>
  <c r="O2293" i="5"/>
  <c r="N2293" i="5"/>
  <c r="R2293" i="5"/>
  <c r="M2293" i="5"/>
  <c r="E2293" i="5"/>
  <c r="AH2293" i="5" s="1"/>
  <c r="F2293" i="5"/>
  <c r="G2293" i="5"/>
  <c r="I2293" i="5"/>
  <c r="J2293" i="5"/>
  <c r="K2293" i="5"/>
  <c r="L2293" i="5"/>
  <c r="S2293" i="5"/>
  <c r="O2294" i="5"/>
  <c r="N2294" i="5"/>
  <c r="R2294" i="5"/>
  <c r="M2294" i="5"/>
  <c r="E2294" i="5"/>
  <c r="AH2294" i="5" s="1"/>
  <c r="F2294" i="5"/>
  <c r="G2294" i="5"/>
  <c r="I2294" i="5"/>
  <c r="J2294" i="5"/>
  <c r="K2294" i="5"/>
  <c r="L2294" i="5"/>
  <c r="S2294" i="5"/>
  <c r="O2295" i="5"/>
  <c r="N2295" i="5"/>
  <c r="R2295" i="5"/>
  <c r="M2295" i="5"/>
  <c r="E2295" i="5"/>
  <c r="AH2295" i="5" s="1"/>
  <c r="F2295" i="5"/>
  <c r="G2295" i="5"/>
  <c r="I2295" i="5"/>
  <c r="J2295" i="5"/>
  <c r="K2295" i="5"/>
  <c r="L2295" i="5"/>
  <c r="S2295" i="5"/>
  <c r="O2296" i="5"/>
  <c r="N2296" i="5"/>
  <c r="R2296" i="5"/>
  <c r="M2296" i="5"/>
  <c r="E2296" i="5"/>
  <c r="AH2296" i="5" s="1"/>
  <c r="F2296" i="5"/>
  <c r="G2296" i="5"/>
  <c r="I2296" i="5"/>
  <c r="J2296" i="5"/>
  <c r="K2296" i="5"/>
  <c r="L2296" i="5"/>
  <c r="S2296" i="5"/>
  <c r="O2297" i="5"/>
  <c r="N2297" i="5"/>
  <c r="R2297" i="5"/>
  <c r="M2297" i="5"/>
  <c r="E2297" i="5"/>
  <c r="AH2297" i="5" s="1"/>
  <c r="F2297" i="5"/>
  <c r="G2297" i="5"/>
  <c r="I2297" i="5"/>
  <c r="J2297" i="5"/>
  <c r="K2297" i="5"/>
  <c r="L2297" i="5"/>
  <c r="S2297" i="5"/>
  <c r="O2298" i="5"/>
  <c r="N2298" i="5"/>
  <c r="R2298" i="5"/>
  <c r="M2298" i="5"/>
  <c r="E2298" i="5"/>
  <c r="AH2298" i="5" s="1"/>
  <c r="F2298" i="5"/>
  <c r="G2298" i="5"/>
  <c r="I2298" i="5"/>
  <c r="J2298" i="5"/>
  <c r="K2298" i="5"/>
  <c r="L2298" i="5"/>
  <c r="S2298" i="5"/>
  <c r="O2299" i="5"/>
  <c r="N2299" i="5"/>
  <c r="R2299" i="5"/>
  <c r="M2299" i="5"/>
  <c r="E2299" i="5"/>
  <c r="AH2299" i="5" s="1"/>
  <c r="F2299" i="5"/>
  <c r="G2299" i="5"/>
  <c r="I2299" i="5"/>
  <c r="J2299" i="5"/>
  <c r="K2299" i="5"/>
  <c r="L2299" i="5"/>
  <c r="S2299" i="5"/>
  <c r="O2300" i="5"/>
  <c r="N2300" i="5"/>
  <c r="R2300" i="5"/>
  <c r="M2300" i="5"/>
  <c r="E2300" i="5"/>
  <c r="AH2300" i="5" s="1"/>
  <c r="F2300" i="5"/>
  <c r="G2300" i="5"/>
  <c r="I2300" i="5"/>
  <c r="J2300" i="5"/>
  <c r="K2300" i="5"/>
  <c r="L2300" i="5"/>
  <c r="S2300" i="5"/>
  <c r="O2301" i="5"/>
  <c r="N2301" i="5"/>
  <c r="R2301" i="5"/>
  <c r="M2301" i="5"/>
  <c r="E2301" i="5"/>
  <c r="AH2301" i="5" s="1"/>
  <c r="F2301" i="5"/>
  <c r="G2301" i="5"/>
  <c r="I2301" i="5"/>
  <c r="J2301" i="5"/>
  <c r="K2301" i="5"/>
  <c r="L2301" i="5"/>
  <c r="S2301" i="5"/>
  <c r="O2302" i="5"/>
  <c r="N2302" i="5"/>
  <c r="R2302" i="5"/>
  <c r="M2302" i="5"/>
  <c r="E2302" i="5"/>
  <c r="AH2302" i="5" s="1"/>
  <c r="F2302" i="5"/>
  <c r="G2302" i="5"/>
  <c r="I2302" i="5"/>
  <c r="J2302" i="5"/>
  <c r="K2302" i="5"/>
  <c r="L2302" i="5"/>
  <c r="S2302" i="5"/>
  <c r="O2303" i="5"/>
  <c r="N2303" i="5"/>
  <c r="R2303" i="5"/>
  <c r="M2303" i="5"/>
  <c r="E2303" i="5"/>
  <c r="AH2303" i="5" s="1"/>
  <c r="F2303" i="5"/>
  <c r="G2303" i="5"/>
  <c r="I2303" i="5"/>
  <c r="J2303" i="5"/>
  <c r="K2303" i="5"/>
  <c r="L2303" i="5"/>
  <c r="S2303" i="5"/>
  <c r="O2304" i="5"/>
  <c r="N2304" i="5"/>
  <c r="R2304" i="5"/>
  <c r="M2304" i="5"/>
  <c r="E2304" i="5"/>
  <c r="AH2304" i="5" s="1"/>
  <c r="F2304" i="5"/>
  <c r="G2304" i="5"/>
  <c r="I2304" i="5"/>
  <c r="J2304" i="5"/>
  <c r="K2304" i="5"/>
  <c r="L2304" i="5"/>
  <c r="S2304" i="5"/>
  <c r="O2305" i="5"/>
  <c r="N2305" i="5"/>
  <c r="R2305" i="5"/>
  <c r="M2305" i="5"/>
  <c r="E2305" i="5"/>
  <c r="AH2305" i="5" s="1"/>
  <c r="F2305" i="5"/>
  <c r="G2305" i="5"/>
  <c r="I2305" i="5"/>
  <c r="J2305" i="5"/>
  <c r="K2305" i="5"/>
  <c r="L2305" i="5"/>
  <c r="S2305" i="5"/>
  <c r="O2306" i="5"/>
  <c r="N2306" i="5"/>
  <c r="R2306" i="5"/>
  <c r="M2306" i="5"/>
  <c r="E2306" i="5"/>
  <c r="AH2306" i="5" s="1"/>
  <c r="F2306" i="5"/>
  <c r="G2306" i="5"/>
  <c r="I2306" i="5"/>
  <c r="J2306" i="5"/>
  <c r="K2306" i="5"/>
  <c r="L2306" i="5"/>
  <c r="S2306" i="5"/>
  <c r="O2307" i="5"/>
  <c r="N2307" i="5"/>
  <c r="R2307" i="5"/>
  <c r="M2307" i="5"/>
  <c r="E2307" i="5"/>
  <c r="AH2307" i="5" s="1"/>
  <c r="F2307" i="5"/>
  <c r="G2307" i="5"/>
  <c r="I2307" i="5"/>
  <c r="J2307" i="5"/>
  <c r="K2307" i="5"/>
  <c r="L2307" i="5"/>
  <c r="S2307" i="5"/>
  <c r="O2308" i="5"/>
  <c r="N2308" i="5"/>
  <c r="R2308" i="5"/>
  <c r="M2308" i="5"/>
  <c r="E2308" i="5"/>
  <c r="AH2308" i="5" s="1"/>
  <c r="F2308" i="5"/>
  <c r="G2308" i="5"/>
  <c r="I2308" i="5"/>
  <c r="J2308" i="5"/>
  <c r="K2308" i="5"/>
  <c r="L2308" i="5"/>
  <c r="S2308" i="5"/>
  <c r="O2309" i="5"/>
  <c r="N2309" i="5"/>
  <c r="R2309" i="5"/>
  <c r="M2309" i="5"/>
  <c r="E2309" i="5"/>
  <c r="AH2309" i="5" s="1"/>
  <c r="F2309" i="5"/>
  <c r="G2309" i="5"/>
  <c r="I2309" i="5"/>
  <c r="J2309" i="5"/>
  <c r="K2309" i="5"/>
  <c r="L2309" i="5"/>
  <c r="S2309" i="5"/>
  <c r="O2310" i="5"/>
  <c r="N2310" i="5"/>
  <c r="R2310" i="5"/>
  <c r="M2310" i="5"/>
  <c r="E2310" i="5"/>
  <c r="AH2310" i="5" s="1"/>
  <c r="F2310" i="5"/>
  <c r="G2310" i="5"/>
  <c r="I2310" i="5"/>
  <c r="J2310" i="5"/>
  <c r="K2310" i="5"/>
  <c r="L2310" i="5"/>
  <c r="S2310" i="5"/>
  <c r="O2311" i="5"/>
  <c r="N2311" i="5"/>
  <c r="R2311" i="5"/>
  <c r="M2311" i="5"/>
  <c r="E2311" i="5"/>
  <c r="AH2311" i="5" s="1"/>
  <c r="F2311" i="5"/>
  <c r="G2311" i="5"/>
  <c r="I2311" i="5"/>
  <c r="J2311" i="5"/>
  <c r="K2311" i="5"/>
  <c r="L2311" i="5"/>
  <c r="S2311" i="5"/>
  <c r="O2312" i="5"/>
  <c r="N2312" i="5"/>
  <c r="R2312" i="5"/>
  <c r="M2312" i="5"/>
  <c r="E2312" i="5"/>
  <c r="AH2312" i="5" s="1"/>
  <c r="F2312" i="5"/>
  <c r="G2312" i="5"/>
  <c r="I2312" i="5"/>
  <c r="J2312" i="5"/>
  <c r="K2312" i="5"/>
  <c r="L2312" i="5"/>
  <c r="S2312" i="5"/>
  <c r="O2313" i="5"/>
  <c r="N2313" i="5"/>
  <c r="R2313" i="5"/>
  <c r="M2313" i="5"/>
  <c r="E2313" i="5"/>
  <c r="AH2313" i="5" s="1"/>
  <c r="F2313" i="5"/>
  <c r="G2313" i="5"/>
  <c r="I2313" i="5"/>
  <c r="J2313" i="5"/>
  <c r="K2313" i="5"/>
  <c r="L2313" i="5"/>
  <c r="S2313" i="5"/>
  <c r="O2314" i="5"/>
  <c r="N2314" i="5"/>
  <c r="R2314" i="5"/>
  <c r="M2314" i="5"/>
  <c r="E2314" i="5"/>
  <c r="AH2314" i="5" s="1"/>
  <c r="F2314" i="5"/>
  <c r="G2314" i="5"/>
  <c r="I2314" i="5"/>
  <c r="J2314" i="5"/>
  <c r="K2314" i="5"/>
  <c r="L2314" i="5"/>
  <c r="S2314" i="5"/>
  <c r="O2315" i="5"/>
  <c r="N2315" i="5"/>
  <c r="R2315" i="5"/>
  <c r="M2315" i="5"/>
  <c r="E2315" i="5"/>
  <c r="AH2315" i="5" s="1"/>
  <c r="F2315" i="5"/>
  <c r="G2315" i="5"/>
  <c r="I2315" i="5"/>
  <c r="J2315" i="5"/>
  <c r="K2315" i="5"/>
  <c r="L2315" i="5"/>
  <c r="S2315" i="5"/>
  <c r="O2316" i="5"/>
  <c r="N2316" i="5"/>
  <c r="R2316" i="5"/>
  <c r="M2316" i="5"/>
  <c r="E2316" i="5"/>
  <c r="AH2316" i="5" s="1"/>
  <c r="F2316" i="5"/>
  <c r="G2316" i="5"/>
  <c r="I2316" i="5"/>
  <c r="J2316" i="5"/>
  <c r="K2316" i="5"/>
  <c r="L2316" i="5"/>
  <c r="S2316" i="5"/>
  <c r="O2317" i="5"/>
  <c r="N2317" i="5"/>
  <c r="R2317" i="5"/>
  <c r="M2317" i="5"/>
  <c r="E2317" i="5"/>
  <c r="AH2317" i="5" s="1"/>
  <c r="F2317" i="5"/>
  <c r="G2317" i="5"/>
  <c r="I2317" i="5"/>
  <c r="J2317" i="5"/>
  <c r="K2317" i="5"/>
  <c r="L2317" i="5"/>
  <c r="S2317" i="5"/>
  <c r="O2318" i="5"/>
  <c r="N2318" i="5"/>
  <c r="R2318" i="5"/>
  <c r="M2318" i="5"/>
  <c r="E2318" i="5"/>
  <c r="AH2318" i="5" s="1"/>
  <c r="F2318" i="5"/>
  <c r="G2318" i="5"/>
  <c r="I2318" i="5"/>
  <c r="J2318" i="5"/>
  <c r="K2318" i="5"/>
  <c r="L2318" i="5"/>
  <c r="S2318" i="5"/>
  <c r="O2319" i="5"/>
  <c r="N2319" i="5"/>
  <c r="R2319" i="5"/>
  <c r="M2319" i="5"/>
  <c r="E2319" i="5"/>
  <c r="AH2319" i="5" s="1"/>
  <c r="F2319" i="5"/>
  <c r="G2319" i="5"/>
  <c r="I2319" i="5"/>
  <c r="J2319" i="5"/>
  <c r="K2319" i="5"/>
  <c r="L2319" i="5"/>
  <c r="S2319" i="5"/>
  <c r="O2320" i="5"/>
  <c r="N2320" i="5"/>
  <c r="R2320" i="5"/>
  <c r="M2320" i="5"/>
  <c r="E2320" i="5"/>
  <c r="AH2320" i="5" s="1"/>
  <c r="F2320" i="5"/>
  <c r="G2320" i="5"/>
  <c r="I2320" i="5"/>
  <c r="J2320" i="5"/>
  <c r="K2320" i="5"/>
  <c r="L2320" i="5"/>
  <c r="S2320" i="5"/>
  <c r="O2321" i="5"/>
  <c r="N2321" i="5"/>
  <c r="R2321" i="5"/>
  <c r="M2321" i="5"/>
  <c r="E2321" i="5"/>
  <c r="AH2321" i="5" s="1"/>
  <c r="F2321" i="5"/>
  <c r="G2321" i="5"/>
  <c r="I2321" i="5"/>
  <c r="J2321" i="5"/>
  <c r="K2321" i="5"/>
  <c r="L2321" i="5"/>
  <c r="S2321" i="5"/>
  <c r="O2322" i="5"/>
  <c r="N2322" i="5"/>
  <c r="R2322" i="5"/>
  <c r="M2322" i="5"/>
  <c r="E2322" i="5"/>
  <c r="AH2322" i="5" s="1"/>
  <c r="F2322" i="5"/>
  <c r="G2322" i="5"/>
  <c r="I2322" i="5"/>
  <c r="J2322" i="5"/>
  <c r="K2322" i="5"/>
  <c r="L2322" i="5"/>
  <c r="S2322" i="5"/>
  <c r="O2323" i="5"/>
  <c r="N2323" i="5"/>
  <c r="R2323" i="5"/>
  <c r="M2323" i="5"/>
  <c r="E2323" i="5"/>
  <c r="AH2323" i="5" s="1"/>
  <c r="F2323" i="5"/>
  <c r="G2323" i="5"/>
  <c r="I2323" i="5"/>
  <c r="J2323" i="5"/>
  <c r="K2323" i="5"/>
  <c r="L2323" i="5"/>
  <c r="S2323" i="5"/>
  <c r="O2324" i="5"/>
  <c r="N2324" i="5"/>
  <c r="R2324" i="5"/>
  <c r="M2324" i="5"/>
  <c r="E2324" i="5"/>
  <c r="AH2324" i="5" s="1"/>
  <c r="F2324" i="5"/>
  <c r="G2324" i="5"/>
  <c r="I2324" i="5"/>
  <c r="J2324" i="5"/>
  <c r="K2324" i="5"/>
  <c r="L2324" i="5"/>
  <c r="S2324" i="5"/>
  <c r="O2325" i="5"/>
  <c r="N2325" i="5"/>
  <c r="R2325" i="5"/>
  <c r="M2325" i="5"/>
  <c r="E2325" i="5"/>
  <c r="AH2325" i="5" s="1"/>
  <c r="F2325" i="5"/>
  <c r="G2325" i="5"/>
  <c r="I2325" i="5"/>
  <c r="J2325" i="5"/>
  <c r="K2325" i="5"/>
  <c r="L2325" i="5"/>
  <c r="S2325" i="5"/>
  <c r="O2326" i="5"/>
  <c r="N2326" i="5"/>
  <c r="R2326" i="5"/>
  <c r="M2326" i="5"/>
  <c r="E2326" i="5"/>
  <c r="AH2326" i="5" s="1"/>
  <c r="F2326" i="5"/>
  <c r="G2326" i="5"/>
  <c r="I2326" i="5"/>
  <c r="J2326" i="5"/>
  <c r="K2326" i="5"/>
  <c r="L2326" i="5"/>
  <c r="S2326" i="5"/>
  <c r="O2327" i="5"/>
  <c r="N2327" i="5"/>
  <c r="R2327" i="5"/>
  <c r="M2327" i="5"/>
  <c r="E2327" i="5"/>
  <c r="AH2327" i="5" s="1"/>
  <c r="F2327" i="5"/>
  <c r="G2327" i="5"/>
  <c r="I2327" i="5"/>
  <c r="J2327" i="5"/>
  <c r="K2327" i="5"/>
  <c r="L2327" i="5"/>
  <c r="S2327" i="5"/>
  <c r="O2328" i="5"/>
  <c r="N2328" i="5"/>
  <c r="R2328" i="5"/>
  <c r="M2328" i="5"/>
  <c r="E2328" i="5"/>
  <c r="AH2328" i="5" s="1"/>
  <c r="F2328" i="5"/>
  <c r="G2328" i="5"/>
  <c r="I2328" i="5"/>
  <c r="J2328" i="5"/>
  <c r="K2328" i="5"/>
  <c r="L2328" i="5"/>
  <c r="S2328" i="5"/>
  <c r="O2329" i="5"/>
  <c r="N2329" i="5"/>
  <c r="R2329" i="5"/>
  <c r="M2329" i="5"/>
  <c r="E2329" i="5"/>
  <c r="AH2329" i="5" s="1"/>
  <c r="F2329" i="5"/>
  <c r="G2329" i="5"/>
  <c r="I2329" i="5"/>
  <c r="J2329" i="5"/>
  <c r="K2329" i="5"/>
  <c r="L2329" i="5"/>
  <c r="S2329" i="5"/>
  <c r="O2330" i="5"/>
  <c r="N2330" i="5"/>
  <c r="R2330" i="5"/>
  <c r="M2330" i="5"/>
  <c r="E2330" i="5"/>
  <c r="AH2330" i="5" s="1"/>
  <c r="F2330" i="5"/>
  <c r="G2330" i="5"/>
  <c r="I2330" i="5"/>
  <c r="J2330" i="5"/>
  <c r="K2330" i="5"/>
  <c r="L2330" i="5"/>
  <c r="S2330" i="5"/>
  <c r="O2331" i="5"/>
  <c r="N2331" i="5"/>
  <c r="R2331" i="5"/>
  <c r="M2331" i="5"/>
  <c r="E2331" i="5"/>
  <c r="AH2331" i="5" s="1"/>
  <c r="F2331" i="5"/>
  <c r="G2331" i="5"/>
  <c r="I2331" i="5"/>
  <c r="J2331" i="5"/>
  <c r="K2331" i="5"/>
  <c r="L2331" i="5"/>
  <c r="S2331" i="5"/>
  <c r="O2332" i="5"/>
  <c r="N2332" i="5"/>
  <c r="R2332" i="5"/>
  <c r="M2332" i="5"/>
  <c r="E2332" i="5"/>
  <c r="AH2332" i="5" s="1"/>
  <c r="F2332" i="5"/>
  <c r="G2332" i="5"/>
  <c r="I2332" i="5"/>
  <c r="J2332" i="5"/>
  <c r="K2332" i="5"/>
  <c r="L2332" i="5"/>
  <c r="S2332" i="5"/>
  <c r="O2333" i="5"/>
  <c r="N2333" i="5"/>
  <c r="R2333" i="5"/>
  <c r="M2333" i="5"/>
  <c r="E2333" i="5"/>
  <c r="AH2333" i="5" s="1"/>
  <c r="F2333" i="5"/>
  <c r="G2333" i="5"/>
  <c r="I2333" i="5"/>
  <c r="J2333" i="5"/>
  <c r="K2333" i="5"/>
  <c r="L2333" i="5"/>
  <c r="S2333" i="5"/>
  <c r="O2334" i="5"/>
  <c r="N2334" i="5"/>
  <c r="R2334" i="5"/>
  <c r="M2334" i="5"/>
  <c r="E2334" i="5"/>
  <c r="AH2334" i="5" s="1"/>
  <c r="F2334" i="5"/>
  <c r="G2334" i="5"/>
  <c r="I2334" i="5"/>
  <c r="J2334" i="5"/>
  <c r="K2334" i="5"/>
  <c r="L2334" i="5"/>
  <c r="S2334" i="5"/>
  <c r="O2335" i="5"/>
  <c r="N2335" i="5"/>
  <c r="R2335" i="5"/>
  <c r="M2335" i="5"/>
  <c r="E2335" i="5"/>
  <c r="AH2335" i="5" s="1"/>
  <c r="F2335" i="5"/>
  <c r="G2335" i="5"/>
  <c r="I2335" i="5"/>
  <c r="J2335" i="5"/>
  <c r="K2335" i="5"/>
  <c r="L2335" i="5"/>
  <c r="S2335" i="5"/>
  <c r="O2336" i="5"/>
  <c r="N2336" i="5"/>
  <c r="R2336" i="5"/>
  <c r="M2336" i="5"/>
  <c r="E2336" i="5"/>
  <c r="AH2336" i="5" s="1"/>
  <c r="F2336" i="5"/>
  <c r="G2336" i="5"/>
  <c r="I2336" i="5"/>
  <c r="J2336" i="5"/>
  <c r="K2336" i="5"/>
  <c r="L2336" i="5"/>
  <c r="S2336" i="5"/>
  <c r="O2337" i="5"/>
  <c r="N2337" i="5"/>
  <c r="R2337" i="5"/>
  <c r="M2337" i="5"/>
  <c r="E2337" i="5"/>
  <c r="AH2337" i="5" s="1"/>
  <c r="F2337" i="5"/>
  <c r="G2337" i="5"/>
  <c r="I2337" i="5"/>
  <c r="J2337" i="5"/>
  <c r="K2337" i="5"/>
  <c r="L2337" i="5"/>
  <c r="S2337" i="5"/>
  <c r="O2338" i="5"/>
  <c r="N2338" i="5"/>
  <c r="R2338" i="5"/>
  <c r="M2338" i="5"/>
  <c r="E2338" i="5"/>
  <c r="AH2338" i="5" s="1"/>
  <c r="F2338" i="5"/>
  <c r="G2338" i="5"/>
  <c r="I2338" i="5"/>
  <c r="J2338" i="5"/>
  <c r="K2338" i="5"/>
  <c r="L2338" i="5"/>
  <c r="S2338" i="5"/>
  <c r="O2339" i="5"/>
  <c r="N2339" i="5"/>
  <c r="R2339" i="5"/>
  <c r="M2339" i="5"/>
  <c r="E2339" i="5"/>
  <c r="AH2339" i="5" s="1"/>
  <c r="F2339" i="5"/>
  <c r="G2339" i="5"/>
  <c r="I2339" i="5"/>
  <c r="J2339" i="5"/>
  <c r="K2339" i="5"/>
  <c r="L2339" i="5"/>
  <c r="S2339" i="5"/>
  <c r="O2340" i="5"/>
  <c r="N2340" i="5"/>
  <c r="R2340" i="5"/>
  <c r="M2340" i="5"/>
  <c r="E2340" i="5"/>
  <c r="AH2340" i="5" s="1"/>
  <c r="F2340" i="5"/>
  <c r="G2340" i="5"/>
  <c r="I2340" i="5"/>
  <c r="J2340" i="5"/>
  <c r="K2340" i="5"/>
  <c r="L2340" i="5"/>
  <c r="S2340" i="5"/>
  <c r="O2341" i="5"/>
  <c r="N2341" i="5"/>
  <c r="R2341" i="5"/>
  <c r="M2341" i="5"/>
  <c r="E2341" i="5"/>
  <c r="AH2341" i="5" s="1"/>
  <c r="F2341" i="5"/>
  <c r="G2341" i="5"/>
  <c r="I2341" i="5"/>
  <c r="J2341" i="5"/>
  <c r="K2341" i="5"/>
  <c r="L2341" i="5"/>
  <c r="S2341" i="5"/>
  <c r="O2342" i="5"/>
  <c r="N2342" i="5"/>
  <c r="R2342" i="5"/>
  <c r="M2342" i="5"/>
  <c r="E2342" i="5"/>
  <c r="AH2342" i="5" s="1"/>
  <c r="F2342" i="5"/>
  <c r="G2342" i="5"/>
  <c r="I2342" i="5"/>
  <c r="J2342" i="5"/>
  <c r="K2342" i="5"/>
  <c r="L2342" i="5"/>
  <c r="S2342" i="5"/>
  <c r="O2343" i="5"/>
  <c r="N2343" i="5"/>
  <c r="R2343" i="5"/>
  <c r="M2343" i="5"/>
  <c r="E2343" i="5"/>
  <c r="AH2343" i="5" s="1"/>
  <c r="F2343" i="5"/>
  <c r="G2343" i="5"/>
  <c r="I2343" i="5"/>
  <c r="J2343" i="5"/>
  <c r="K2343" i="5"/>
  <c r="L2343" i="5"/>
  <c r="S2343" i="5"/>
  <c r="O2344" i="5"/>
  <c r="N2344" i="5"/>
  <c r="R2344" i="5"/>
  <c r="M2344" i="5"/>
  <c r="E2344" i="5"/>
  <c r="AH2344" i="5" s="1"/>
  <c r="F2344" i="5"/>
  <c r="G2344" i="5"/>
  <c r="I2344" i="5"/>
  <c r="J2344" i="5"/>
  <c r="K2344" i="5"/>
  <c r="L2344" i="5"/>
  <c r="S2344" i="5"/>
  <c r="O2345" i="5"/>
  <c r="N2345" i="5"/>
  <c r="R2345" i="5"/>
  <c r="M2345" i="5"/>
  <c r="E2345" i="5"/>
  <c r="AH2345" i="5" s="1"/>
  <c r="F2345" i="5"/>
  <c r="G2345" i="5"/>
  <c r="I2345" i="5"/>
  <c r="J2345" i="5"/>
  <c r="K2345" i="5"/>
  <c r="L2345" i="5"/>
  <c r="S2345" i="5"/>
  <c r="O2346" i="5"/>
  <c r="N2346" i="5"/>
  <c r="R2346" i="5"/>
  <c r="M2346" i="5"/>
  <c r="E2346" i="5"/>
  <c r="AH2346" i="5" s="1"/>
  <c r="F2346" i="5"/>
  <c r="G2346" i="5"/>
  <c r="I2346" i="5"/>
  <c r="J2346" i="5"/>
  <c r="K2346" i="5"/>
  <c r="L2346" i="5"/>
  <c r="S2346" i="5"/>
  <c r="O2347" i="5"/>
  <c r="N2347" i="5"/>
  <c r="R2347" i="5"/>
  <c r="M2347" i="5"/>
  <c r="E2347" i="5"/>
  <c r="AH2347" i="5" s="1"/>
  <c r="F2347" i="5"/>
  <c r="G2347" i="5"/>
  <c r="I2347" i="5"/>
  <c r="J2347" i="5"/>
  <c r="K2347" i="5"/>
  <c r="L2347" i="5"/>
  <c r="S2347" i="5"/>
  <c r="O2348" i="5"/>
  <c r="N2348" i="5"/>
  <c r="R2348" i="5"/>
  <c r="M2348" i="5"/>
  <c r="E2348" i="5"/>
  <c r="AH2348" i="5" s="1"/>
  <c r="F2348" i="5"/>
  <c r="G2348" i="5"/>
  <c r="I2348" i="5"/>
  <c r="J2348" i="5"/>
  <c r="K2348" i="5"/>
  <c r="L2348" i="5"/>
  <c r="S2348" i="5"/>
  <c r="O2349" i="5"/>
  <c r="N2349" i="5"/>
  <c r="R2349" i="5"/>
  <c r="M2349" i="5"/>
  <c r="E2349" i="5"/>
  <c r="AH2349" i="5" s="1"/>
  <c r="F2349" i="5"/>
  <c r="G2349" i="5"/>
  <c r="I2349" i="5"/>
  <c r="J2349" i="5"/>
  <c r="K2349" i="5"/>
  <c r="L2349" i="5"/>
  <c r="S2349" i="5"/>
  <c r="O2350" i="5"/>
  <c r="N2350" i="5"/>
  <c r="R2350" i="5"/>
  <c r="M2350" i="5"/>
  <c r="E2350" i="5"/>
  <c r="AH2350" i="5" s="1"/>
  <c r="F2350" i="5"/>
  <c r="G2350" i="5"/>
  <c r="I2350" i="5"/>
  <c r="J2350" i="5"/>
  <c r="K2350" i="5"/>
  <c r="L2350" i="5"/>
  <c r="S2350" i="5"/>
  <c r="O2351" i="5"/>
  <c r="N2351" i="5"/>
  <c r="R2351" i="5"/>
  <c r="M2351" i="5"/>
  <c r="E2351" i="5"/>
  <c r="AH2351" i="5" s="1"/>
  <c r="F2351" i="5"/>
  <c r="G2351" i="5"/>
  <c r="I2351" i="5"/>
  <c r="J2351" i="5"/>
  <c r="K2351" i="5"/>
  <c r="L2351" i="5"/>
  <c r="S2351" i="5"/>
  <c r="O2352" i="5"/>
  <c r="N2352" i="5"/>
  <c r="R2352" i="5"/>
  <c r="M2352" i="5"/>
  <c r="E2352" i="5"/>
  <c r="AH2352" i="5" s="1"/>
  <c r="F2352" i="5"/>
  <c r="G2352" i="5"/>
  <c r="I2352" i="5"/>
  <c r="J2352" i="5"/>
  <c r="K2352" i="5"/>
  <c r="L2352" i="5"/>
  <c r="S2352" i="5"/>
  <c r="O2353" i="5"/>
  <c r="N2353" i="5"/>
  <c r="R2353" i="5"/>
  <c r="M2353" i="5"/>
  <c r="E2353" i="5"/>
  <c r="AH2353" i="5" s="1"/>
  <c r="F2353" i="5"/>
  <c r="G2353" i="5"/>
  <c r="I2353" i="5"/>
  <c r="J2353" i="5"/>
  <c r="K2353" i="5"/>
  <c r="L2353" i="5"/>
  <c r="S2353" i="5"/>
  <c r="O2354" i="5"/>
  <c r="N2354" i="5"/>
  <c r="R2354" i="5"/>
  <c r="M2354" i="5"/>
  <c r="E2354" i="5"/>
  <c r="AH2354" i="5" s="1"/>
  <c r="F2354" i="5"/>
  <c r="G2354" i="5"/>
  <c r="I2354" i="5"/>
  <c r="J2354" i="5"/>
  <c r="K2354" i="5"/>
  <c r="L2354" i="5"/>
  <c r="S2354" i="5"/>
  <c r="O2355" i="5"/>
  <c r="N2355" i="5"/>
  <c r="R2355" i="5"/>
  <c r="M2355" i="5"/>
  <c r="E2355" i="5"/>
  <c r="AH2355" i="5" s="1"/>
  <c r="F2355" i="5"/>
  <c r="G2355" i="5"/>
  <c r="I2355" i="5"/>
  <c r="J2355" i="5"/>
  <c r="K2355" i="5"/>
  <c r="L2355" i="5"/>
  <c r="S2355" i="5"/>
  <c r="O2356" i="5"/>
  <c r="N2356" i="5"/>
  <c r="R2356" i="5"/>
  <c r="M2356" i="5"/>
  <c r="E2356" i="5"/>
  <c r="AH2356" i="5" s="1"/>
  <c r="F2356" i="5"/>
  <c r="G2356" i="5"/>
  <c r="I2356" i="5"/>
  <c r="J2356" i="5"/>
  <c r="K2356" i="5"/>
  <c r="L2356" i="5"/>
  <c r="S2356" i="5"/>
  <c r="O2357" i="5"/>
  <c r="N2357" i="5"/>
  <c r="R2357" i="5"/>
  <c r="M2357" i="5"/>
  <c r="E2357" i="5"/>
  <c r="AH2357" i="5" s="1"/>
  <c r="F2357" i="5"/>
  <c r="G2357" i="5"/>
  <c r="I2357" i="5"/>
  <c r="J2357" i="5"/>
  <c r="K2357" i="5"/>
  <c r="L2357" i="5"/>
  <c r="S2357" i="5"/>
  <c r="O2358" i="5"/>
  <c r="N2358" i="5"/>
  <c r="R2358" i="5"/>
  <c r="M2358" i="5"/>
  <c r="E2358" i="5"/>
  <c r="AH2358" i="5" s="1"/>
  <c r="F2358" i="5"/>
  <c r="G2358" i="5"/>
  <c r="I2358" i="5"/>
  <c r="J2358" i="5"/>
  <c r="K2358" i="5"/>
  <c r="L2358" i="5"/>
  <c r="S2358" i="5"/>
  <c r="O2359" i="5"/>
  <c r="N2359" i="5"/>
  <c r="R2359" i="5"/>
  <c r="M2359" i="5"/>
  <c r="E2359" i="5"/>
  <c r="AH2359" i="5" s="1"/>
  <c r="F2359" i="5"/>
  <c r="G2359" i="5"/>
  <c r="I2359" i="5"/>
  <c r="J2359" i="5"/>
  <c r="K2359" i="5"/>
  <c r="L2359" i="5"/>
  <c r="S2359" i="5"/>
  <c r="O2360" i="5"/>
  <c r="N2360" i="5"/>
  <c r="R2360" i="5"/>
  <c r="M2360" i="5"/>
  <c r="E2360" i="5"/>
  <c r="AH2360" i="5" s="1"/>
  <c r="F2360" i="5"/>
  <c r="G2360" i="5"/>
  <c r="I2360" i="5"/>
  <c r="J2360" i="5"/>
  <c r="K2360" i="5"/>
  <c r="L2360" i="5"/>
  <c r="S2360" i="5"/>
  <c r="O2361" i="5"/>
  <c r="N2361" i="5"/>
  <c r="R2361" i="5"/>
  <c r="M2361" i="5"/>
  <c r="E2361" i="5"/>
  <c r="AH2361" i="5" s="1"/>
  <c r="F2361" i="5"/>
  <c r="G2361" i="5"/>
  <c r="I2361" i="5"/>
  <c r="J2361" i="5"/>
  <c r="K2361" i="5"/>
  <c r="L2361" i="5"/>
  <c r="S2361" i="5"/>
  <c r="O2362" i="5"/>
  <c r="N2362" i="5"/>
  <c r="R2362" i="5"/>
  <c r="M2362" i="5"/>
  <c r="E2362" i="5"/>
  <c r="AH2362" i="5" s="1"/>
  <c r="F2362" i="5"/>
  <c r="G2362" i="5"/>
  <c r="I2362" i="5"/>
  <c r="J2362" i="5"/>
  <c r="K2362" i="5"/>
  <c r="L2362" i="5"/>
  <c r="S2362" i="5"/>
  <c r="O2363" i="5"/>
  <c r="N2363" i="5"/>
  <c r="R2363" i="5"/>
  <c r="M2363" i="5"/>
  <c r="E2363" i="5"/>
  <c r="AH2363" i="5" s="1"/>
  <c r="F2363" i="5"/>
  <c r="G2363" i="5"/>
  <c r="I2363" i="5"/>
  <c r="J2363" i="5"/>
  <c r="K2363" i="5"/>
  <c r="L2363" i="5"/>
  <c r="S2363" i="5"/>
  <c r="O2364" i="5"/>
  <c r="N2364" i="5"/>
  <c r="R2364" i="5"/>
  <c r="M2364" i="5"/>
  <c r="E2364" i="5"/>
  <c r="AH2364" i="5" s="1"/>
  <c r="F2364" i="5"/>
  <c r="G2364" i="5"/>
  <c r="I2364" i="5"/>
  <c r="J2364" i="5"/>
  <c r="K2364" i="5"/>
  <c r="L2364" i="5"/>
  <c r="S2364" i="5"/>
  <c r="O2365" i="5"/>
  <c r="N2365" i="5"/>
  <c r="R2365" i="5"/>
  <c r="M2365" i="5"/>
  <c r="E2365" i="5"/>
  <c r="AH2365" i="5" s="1"/>
  <c r="F2365" i="5"/>
  <c r="G2365" i="5"/>
  <c r="I2365" i="5"/>
  <c r="J2365" i="5"/>
  <c r="K2365" i="5"/>
  <c r="L2365" i="5"/>
  <c r="S2365" i="5"/>
  <c r="O2366" i="5"/>
  <c r="N2366" i="5"/>
  <c r="R2366" i="5"/>
  <c r="M2366" i="5"/>
  <c r="E2366" i="5"/>
  <c r="AH2366" i="5" s="1"/>
  <c r="F2366" i="5"/>
  <c r="G2366" i="5"/>
  <c r="I2366" i="5"/>
  <c r="J2366" i="5"/>
  <c r="K2366" i="5"/>
  <c r="L2366" i="5"/>
  <c r="S2366" i="5"/>
  <c r="O2367" i="5"/>
  <c r="N2367" i="5"/>
  <c r="R2367" i="5"/>
  <c r="M2367" i="5"/>
  <c r="E2367" i="5"/>
  <c r="AH2367" i="5" s="1"/>
  <c r="F2367" i="5"/>
  <c r="G2367" i="5"/>
  <c r="I2367" i="5"/>
  <c r="J2367" i="5"/>
  <c r="K2367" i="5"/>
  <c r="L2367" i="5"/>
  <c r="S2367" i="5"/>
  <c r="O2368" i="5"/>
  <c r="N2368" i="5"/>
  <c r="R2368" i="5"/>
  <c r="M2368" i="5"/>
  <c r="E2368" i="5"/>
  <c r="AH2368" i="5" s="1"/>
  <c r="F2368" i="5"/>
  <c r="G2368" i="5"/>
  <c r="I2368" i="5"/>
  <c r="J2368" i="5"/>
  <c r="K2368" i="5"/>
  <c r="L2368" i="5"/>
  <c r="S2368" i="5"/>
  <c r="O2369" i="5"/>
  <c r="N2369" i="5"/>
  <c r="R2369" i="5"/>
  <c r="M2369" i="5"/>
  <c r="E2369" i="5"/>
  <c r="AH2369" i="5" s="1"/>
  <c r="F2369" i="5"/>
  <c r="G2369" i="5"/>
  <c r="I2369" i="5"/>
  <c r="J2369" i="5"/>
  <c r="K2369" i="5"/>
  <c r="L2369" i="5"/>
  <c r="S2369" i="5"/>
  <c r="O2370" i="5"/>
  <c r="N2370" i="5"/>
  <c r="R2370" i="5"/>
  <c r="M2370" i="5"/>
  <c r="E2370" i="5"/>
  <c r="AH2370" i="5" s="1"/>
  <c r="F2370" i="5"/>
  <c r="G2370" i="5"/>
  <c r="I2370" i="5"/>
  <c r="J2370" i="5"/>
  <c r="K2370" i="5"/>
  <c r="L2370" i="5"/>
  <c r="S2370" i="5"/>
  <c r="O2371" i="5"/>
  <c r="N2371" i="5"/>
  <c r="R2371" i="5"/>
  <c r="M2371" i="5"/>
  <c r="E2371" i="5"/>
  <c r="AH2371" i="5" s="1"/>
  <c r="F2371" i="5"/>
  <c r="G2371" i="5"/>
  <c r="I2371" i="5"/>
  <c r="J2371" i="5"/>
  <c r="K2371" i="5"/>
  <c r="L2371" i="5"/>
  <c r="S2371" i="5"/>
  <c r="O2372" i="5"/>
  <c r="N2372" i="5"/>
  <c r="R2372" i="5"/>
  <c r="M2372" i="5"/>
  <c r="E2372" i="5"/>
  <c r="AH2372" i="5" s="1"/>
  <c r="F2372" i="5"/>
  <c r="G2372" i="5"/>
  <c r="I2372" i="5"/>
  <c r="J2372" i="5"/>
  <c r="K2372" i="5"/>
  <c r="L2372" i="5"/>
  <c r="S2372" i="5"/>
  <c r="O2373" i="5"/>
  <c r="N2373" i="5"/>
  <c r="R2373" i="5"/>
  <c r="M2373" i="5"/>
  <c r="E2373" i="5"/>
  <c r="AH2373" i="5" s="1"/>
  <c r="F2373" i="5"/>
  <c r="G2373" i="5"/>
  <c r="I2373" i="5"/>
  <c r="J2373" i="5"/>
  <c r="K2373" i="5"/>
  <c r="L2373" i="5"/>
  <c r="S2373" i="5"/>
  <c r="O2374" i="5"/>
  <c r="N2374" i="5"/>
  <c r="R2374" i="5"/>
  <c r="M2374" i="5"/>
  <c r="E2374" i="5"/>
  <c r="AH2374" i="5" s="1"/>
  <c r="F2374" i="5"/>
  <c r="G2374" i="5"/>
  <c r="I2374" i="5"/>
  <c r="J2374" i="5"/>
  <c r="K2374" i="5"/>
  <c r="L2374" i="5"/>
  <c r="S2374" i="5"/>
  <c r="O2375" i="5"/>
  <c r="N2375" i="5"/>
  <c r="R2375" i="5"/>
  <c r="M2375" i="5"/>
  <c r="E2375" i="5"/>
  <c r="AH2375" i="5" s="1"/>
  <c r="F2375" i="5"/>
  <c r="G2375" i="5"/>
  <c r="I2375" i="5"/>
  <c r="J2375" i="5"/>
  <c r="K2375" i="5"/>
  <c r="L2375" i="5"/>
  <c r="S2375" i="5"/>
  <c r="O2376" i="5"/>
  <c r="N2376" i="5"/>
  <c r="R2376" i="5"/>
  <c r="M2376" i="5"/>
  <c r="E2376" i="5"/>
  <c r="AH2376" i="5" s="1"/>
  <c r="F2376" i="5"/>
  <c r="G2376" i="5"/>
  <c r="I2376" i="5"/>
  <c r="J2376" i="5"/>
  <c r="K2376" i="5"/>
  <c r="L2376" i="5"/>
  <c r="S2376" i="5"/>
  <c r="O2377" i="5"/>
  <c r="N2377" i="5"/>
  <c r="R2377" i="5"/>
  <c r="M2377" i="5"/>
  <c r="E2377" i="5"/>
  <c r="AH2377" i="5" s="1"/>
  <c r="F2377" i="5"/>
  <c r="G2377" i="5"/>
  <c r="I2377" i="5"/>
  <c r="J2377" i="5"/>
  <c r="K2377" i="5"/>
  <c r="L2377" i="5"/>
  <c r="S2377" i="5"/>
  <c r="O2378" i="5"/>
  <c r="N2378" i="5"/>
  <c r="R2378" i="5"/>
  <c r="M2378" i="5"/>
  <c r="E2378" i="5"/>
  <c r="AH2378" i="5" s="1"/>
  <c r="F2378" i="5"/>
  <c r="G2378" i="5"/>
  <c r="I2378" i="5"/>
  <c r="J2378" i="5"/>
  <c r="K2378" i="5"/>
  <c r="L2378" i="5"/>
  <c r="S2378" i="5"/>
  <c r="O2379" i="5"/>
  <c r="N2379" i="5"/>
  <c r="R2379" i="5"/>
  <c r="M2379" i="5"/>
  <c r="E2379" i="5"/>
  <c r="AH2379" i="5" s="1"/>
  <c r="F2379" i="5"/>
  <c r="G2379" i="5"/>
  <c r="I2379" i="5"/>
  <c r="J2379" i="5"/>
  <c r="K2379" i="5"/>
  <c r="L2379" i="5"/>
  <c r="S2379" i="5"/>
  <c r="O2380" i="5"/>
  <c r="N2380" i="5"/>
  <c r="R2380" i="5"/>
  <c r="M2380" i="5"/>
  <c r="E2380" i="5"/>
  <c r="AH2380" i="5" s="1"/>
  <c r="F2380" i="5"/>
  <c r="G2380" i="5"/>
  <c r="I2380" i="5"/>
  <c r="J2380" i="5"/>
  <c r="K2380" i="5"/>
  <c r="L2380" i="5"/>
  <c r="S2380" i="5"/>
  <c r="O2381" i="5"/>
  <c r="N2381" i="5"/>
  <c r="R2381" i="5"/>
  <c r="M2381" i="5"/>
  <c r="E2381" i="5"/>
  <c r="AH2381" i="5" s="1"/>
  <c r="F2381" i="5"/>
  <c r="G2381" i="5"/>
  <c r="I2381" i="5"/>
  <c r="J2381" i="5"/>
  <c r="K2381" i="5"/>
  <c r="L2381" i="5"/>
  <c r="S2381" i="5"/>
  <c r="O2382" i="5"/>
  <c r="N2382" i="5"/>
  <c r="R2382" i="5"/>
  <c r="M2382" i="5"/>
  <c r="E2382" i="5"/>
  <c r="AH2382" i="5" s="1"/>
  <c r="F2382" i="5"/>
  <c r="G2382" i="5"/>
  <c r="I2382" i="5"/>
  <c r="J2382" i="5"/>
  <c r="K2382" i="5"/>
  <c r="L2382" i="5"/>
  <c r="S2382" i="5"/>
  <c r="O2383" i="5"/>
  <c r="N2383" i="5"/>
  <c r="R2383" i="5"/>
  <c r="M2383" i="5"/>
  <c r="E2383" i="5"/>
  <c r="AH2383" i="5" s="1"/>
  <c r="F2383" i="5"/>
  <c r="G2383" i="5"/>
  <c r="I2383" i="5"/>
  <c r="J2383" i="5"/>
  <c r="K2383" i="5"/>
  <c r="L2383" i="5"/>
  <c r="S2383" i="5"/>
  <c r="O2384" i="5"/>
  <c r="N2384" i="5"/>
  <c r="R2384" i="5"/>
  <c r="M2384" i="5"/>
  <c r="E2384" i="5"/>
  <c r="AH2384" i="5" s="1"/>
  <c r="F2384" i="5"/>
  <c r="G2384" i="5"/>
  <c r="I2384" i="5"/>
  <c r="J2384" i="5"/>
  <c r="K2384" i="5"/>
  <c r="L2384" i="5"/>
  <c r="S2384" i="5"/>
  <c r="O2385" i="5"/>
  <c r="N2385" i="5"/>
  <c r="R2385" i="5"/>
  <c r="M2385" i="5"/>
  <c r="E2385" i="5"/>
  <c r="AH2385" i="5" s="1"/>
  <c r="F2385" i="5"/>
  <c r="G2385" i="5"/>
  <c r="I2385" i="5"/>
  <c r="J2385" i="5"/>
  <c r="K2385" i="5"/>
  <c r="L2385" i="5"/>
  <c r="S2385" i="5"/>
  <c r="O2386" i="5"/>
  <c r="N2386" i="5"/>
  <c r="R2386" i="5"/>
  <c r="M2386" i="5"/>
  <c r="E2386" i="5"/>
  <c r="AH2386" i="5" s="1"/>
  <c r="F2386" i="5"/>
  <c r="G2386" i="5"/>
  <c r="I2386" i="5"/>
  <c r="J2386" i="5"/>
  <c r="K2386" i="5"/>
  <c r="L2386" i="5"/>
  <c r="S2386" i="5"/>
  <c r="O2387" i="5"/>
  <c r="N2387" i="5"/>
  <c r="R2387" i="5"/>
  <c r="M2387" i="5"/>
  <c r="E2387" i="5"/>
  <c r="AH2387" i="5" s="1"/>
  <c r="F2387" i="5"/>
  <c r="G2387" i="5"/>
  <c r="I2387" i="5"/>
  <c r="J2387" i="5"/>
  <c r="K2387" i="5"/>
  <c r="L2387" i="5"/>
  <c r="S2387" i="5"/>
  <c r="O2388" i="5"/>
  <c r="N2388" i="5"/>
  <c r="R2388" i="5"/>
  <c r="M2388" i="5"/>
  <c r="E2388" i="5"/>
  <c r="AH2388" i="5" s="1"/>
  <c r="F2388" i="5"/>
  <c r="G2388" i="5"/>
  <c r="I2388" i="5"/>
  <c r="J2388" i="5"/>
  <c r="K2388" i="5"/>
  <c r="L2388" i="5"/>
  <c r="S2388" i="5"/>
  <c r="O2389" i="5"/>
  <c r="N2389" i="5"/>
  <c r="R2389" i="5"/>
  <c r="M2389" i="5"/>
  <c r="E2389" i="5"/>
  <c r="AH2389" i="5" s="1"/>
  <c r="F2389" i="5"/>
  <c r="G2389" i="5"/>
  <c r="I2389" i="5"/>
  <c r="J2389" i="5"/>
  <c r="K2389" i="5"/>
  <c r="L2389" i="5"/>
  <c r="S2389" i="5"/>
  <c r="O2390" i="5"/>
  <c r="N2390" i="5"/>
  <c r="R2390" i="5"/>
  <c r="M2390" i="5"/>
  <c r="E2390" i="5"/>
  <c r="AH2390" i="5" s="1"/>
  <c r="F2390" i="5"/>
  <c r="G2390" i="5"/>
  <c r="I2390" i="5"/>
  <c r="J2390" i="5"/>
  <c r="K2390" i="5"/>
  <c r="L2390" i="5"/>
  <c r="S2390" i="5"/>
  <c r="O2391" i="5"/>
  <c r="N2391" i="5"/>
  <c r="R2391" i="5"/>
  <c r="M2391" i="5"/>
  <c r="E2391" i="5"/>
  <c r="AH2391" i="5" s="1"/>
  <c r="F2391" i="5"/>
  <c r="G2391" i="5"/>
  <c r="I2391" i="5"/>
  <c r="J2391" i="5"/>
  <c r="K2391" i="5"/>
  <c r="L2391" i="5"/>
  <c r="S2391" i="5"/>
  <c r="O2392" i="5"/>
  <c r="N2392" i="5"/>
  <c r="R2392" i="5"/>
  <c r="M2392" i="5"/>
  <c r="E2392" i="5"/>
  <c r="AH2392" i="5" s="1"/>
  <c r="F2392" i="5"/>
  <c r="G2392" i="5"/>
  <c r="I2392" i="5"/>
  <c r="J2392" i="5"/>
  <c r="K2392" i="5"/>
  <c r="L2392" i="5"/>
  <c r="S2392" i="5"/>
  <c r="O2393" i="5"/>
  <c r="N2393" i="5"/>
  <c r="R2393" i="5"/>
  <c r="M2393" i="5"/>
  <c r="E2393" i="5"/>
  <c r="AH2393" i="5" s="1"/>
  <c r="F2393" i="5"/>
  <c r="G2393" i="5"/>
  <c r="I2393" i="5"/>
  <c r="J2393" i="5"/>
  <c r="K2393" i="5"/>
  <c r="L2393" i="5"/>
  <c r="S2393" i="5"/>
  <c r="O2394" i="5"/>
  <c r="N2394" i="5"/>
  <c r="R2394" i="5"/>
  <c r="M2394" i="5"/>
  <c r="E2394" i="5"/>
  <c r="AH2394" i="5" s="1"/>
  <c r="F2394" i="5"/>
  <c r="G2394" i="5"/>
  <c r="I2394" i="5"/>
  <c r="J2394" i="5"/>
  <c r="K2394" i="5"/>
  <c r="L2394" i="5"/>
  <c r="S2394" i="5"/>
  <c r="O2395" i="5"/>
  <c r="N2395" i="5"/>
  <c r="R2395" i="5"/>
  <c r="M2395" i="5"/>
  <c r="E2395" i="5"/>
  <c r="AH2395" i="5" s="1"/>
  <c r="F2395" i="5"/>
  <c r="G2395" i="5"/>
  <c r="I2395" i="5"/>
  <c r="J2395" i="5"/>
  <c r="K2395" i="5"/>
  <c r="L2395" i="5"/>
  <c r="S2395" i="5"/>
  <c r="O2396" i="5"/>
  <c r="N2396" i="5"/>
  <c r="R2396" i="5"/>
  <c r="M2396" i="5"/>
  <c r="E2396" i="5"/>
  <c r="AH2396" i="5" s="1"/>
  <c r="F2396" i="5"/>
  <c r="G2396" i="5"/>
  <c r="I2396" i="5"/>
  <c r="J2396" i="5"/>
  <c r="K2396" i="5"/>
  <c r="L2396" i="5"/>
  <c r="S2396" i="5"/>
  <c r="O2397" i="5"/>
  <c r="N2397" i="5"/>
  <c r="R2397" i="5"/>
  <c r="M2397" i="5"/>
  <c r="E2397" i="5"/>
  <c r="AH2397" i="5" s="1"/>
  <c r="F2397" i="5"/>
  <c r="G2397" i="5"/>
  <c r="I2397" i="5"/>
  <c r="J2397" i="5"/>
  <c r="K2397" i="5"/>
  <c r="L2397" i="5"/>
  <c r="S2397" i="5"/>
  <c r="O2398" i="5"/>
  <c r="N2398" i="5"/>
  <c r="R2398" i="5"/>
  <c r="M2398" i="5"/>
  <c r="E2398" i="5"/>
  <c r="AH2398" i="5" s="1"/>
  <c r="F2398" i="5"/>
  <c r="G2398" i="5"/>
  <c r="I2398" i="5"/>
  <c r="J2398" i="5"/>
  <c r="K2398" i="5"/>
  <c r="L2398" i="5"/>
  <c r="S2398" i="5"/>
  <c r="O2399" i="5"/>
  <c r="N2399" i="5"/>
  <c r="R2399" i="5"/>
  <c r="M2399" i="5"/>
  <c r="E2399" i="5"/>
  <c r="AH2399" i="5" s="1"/>
  <c r="F2399" i="5"/>
  <c r="G2399" i="5"/>
  <c r="I2399" i="5"/>
  <c r="J2399" i="5"/>
  <c r="K2399" i="5"/>
  <c r="L2399" i="5"/>
  <c r="S2399" i="5"/>
  <c r="O2400" i="5"/>
  <c r="N2400" i="5"/>
  <c r="R2400" i="5"/>
  <c r="M2400" i="5"/>
  <c r="E2400" i="5"/>
  <c r="AH2400" i="5" s="1"/>
  <c r="F2400" i="5"/>
  <c r="G2400" i="5"/>
  <c r="I2400" i="5"/>
  <c r="J2400" i="5"/>
  <c r="K2400" i="5"/>
  <c r="L2400" i="5"/>
  <c r="S2400" i="5"/>
  <c r="O2401" i="5"/>
  <c r="N2401" i="5"/>
  <c r="R2401" i="5"/>
  <c r="M2401" i="5"/>
  <c r="E2401" i="5"/>
  <c r="AH2401" i="5" s="1"/>
  <c r="F2401" i="5"/>
  <c r="G2401" i="5"/>
  <c r="I2401" i="5"/>
  <c r="J2401" i="5"/>
  <c r="K2401" i="5"/>
  <c r="L2401" i="5"/>
  <c r="S2401" i="5"/>
  <c r="O2402" i="5"/>
  <c r="N2402" i="5"/>
  <c r="R2402" i="5"/>
  <c r="M2402" i="5"/>
  <c r="E2402" i="5"/>
  <c r="AH2402" i="5" s="1"/>
  <c r="F2402" i="5"/>
  <c r="G2402" i="5"/>
  <c r="I2402" i="5"/>
  <c r="J2402" i="5"/>
  <c r="K2402" i="5"/>
  <c r="L2402" i="5"/>
  <c r="S2402" i="5"/>
  <c r="O2403" i="5"/>
  <c r="N2403" i="5"/>
  <c r="R2403" i="5"/>
  <c r="M2403" i="5"/>
  <c r="E2403" i="5"/>
  <c r="AH2403" i="5" s="1"/>
  <c r="F2403" i="5"/>
  <c r="G2403" i="5"/>
  <c r="I2403" i="5"/>
  <c r="J2403" i="5"/>
  <c r="K2403" i="5"/>
  <c r="L2403" i="5"/>
  <c r="S2403" i="5"/>
  <c r="O2404" i="5"/>
  <c r="N2404" i="5"/>
  <c r="R2404" i="5"/>
  <c r="M2404" i="5"/>
  <c r="E2404" i="5"/>
  <c r="AH2404" i="5" s="1"/>
  <c r="F2404" i="5"/>
  <c r="G2404" i="5"/>
  <c r="I2404" i="5"/>
  <c r="J2404" i="5"/>
  <c r="K2404" i="5"/>
  <c r="L2404" i="5"/>
  <c r="S2404" i="5"/>
  <c r="O2405" i="5"/>
  <c r="N2405" i="5"/>
  <c r="R2405" i="5"/>
  <c r="M2405" i="5"/>
  <c r="E2405" i="5"/>
  <c r="AH2405" i="5" s="1"/>
  <c r="F2405" i="5"/>
  <c r="G2405" i="5"/>
  <c r="I2405" i="5"/>
  <c r="J2405" i="5"/>
  <c r="K2405" i="5"/>
  <c r="L2405" i="5"/>
  <c r="S2405" i="5"/>
  <c r="O2406" i="5"/>
  <c r="N2406" i="5"/>
  <c r="R2406" i="5"/>
  <c r="M2406" i="5"/>
  <c r="E2406" i="5"/>
  <c r="AH2406" i="5" s="1"/>
  <c r="F2406" i="5"/>
  <c r="G2406" i="5"/>
  <c r="I2406" i="5"/>
  <c r="J2406" i="5"/>
  <c r="K2406" i="5"/>
  <c r="L2406" i="5"/>
  <c r="S2406" i="5"/>
  <c r="O2407" i="5"/>
  <c r="N2407" i="5"/>
  <c r="R2407" i="5"/>
  <c r="M2407" i="5"/>
  <c r="E2407" i="5"/>
  <c r="AH2407" i="5" s="1"/>
  <c r="F2407" i="5"/>
  <c r="G2407" i="5"/>
  <c r="I2407" i="5"/>
  <c r="J2407" i="5"/>
  <c r="K2407" i="5"/>
  <c r="L2407" i="5"/>
  <c r="S2407" i="5"/>
  <c r="O2408" i="5"/>
  <c r="N2408" i="5"/>
  <c r="R2408" i="5"/>
  <c r="M2408" i="5"/>
  <c r="E2408" i="5"/>
  <c r="AH2408" i="5" s="1"/>
  <c r="F2408" i="5"/>
  <c r="G2408" i="5"/>
  <c r="I2408" i="5"/>
  <c r="J2408" i="5"/>
  <c r="K2408" i="5"/>
  <c r="L2408" i="5"/>
  <c r="S2408" i="5"/>
  <c r="O2409" i="5"/>
  <c r="N2409" i="5"/>
  <c r="R2409" i="5"/>
  <c r="M2409" i="5"/>
  <c r="E2409" i="5"/>
  <c r="AH2409" i="5" s="1"/>
  <c r="F2409" i="5"/>
  <c r="G2409" i="5"/>
  <c r="I2409" i="5"/>
  <c r="J2409" i="5"/>
  <c r="K2409" i="5"/>
  <c r="L2409" i="5"/>
  <c r="S2409" i="5"/>
  <c r="O2410" i="5"/>
  <c r="N2410" i="5"/>
  <c r="R2410" i="5"/>
  <c r="M2410" i="5"/>
  <c r="E2410" i="5"/>
  <c r="AH2410" i="5" s="1"/>
  <c r="F2410" i="5"/>
  <c r="G2410" i="5"/>
  <c r="I2410" i="5"/>
  <c r="J2410" i="5"/>
  <c r="K2410" i="5"/>
  <c r="L2410" i="5"/>
  <c r="S2410" i="5"/>
  <c r="O2411" i="5"/>
  <c r="N2411" i="5"/>
  <c r="R2411" i="5"/>
  <c r="M2411" i="5"/>
  <c r="E2411" i="5"/>
  <c r="AH2411" i="5" s="1"/>
  <c r="F2411" i="5"/>
  <c r="G2411" i="5"/>
  <c r="I2411" i="5"/>
  <c r="J2411" i="5"/>
  <c r="K2411" i="5"/>
  <c r="L2411" i="5"/>
  <c r="S2411" i="5"/>
  <c r="O2412" i="5"/>
  <c r="N2412" i="5"/>
  <c r="R2412" i="5"/>
  <c r="M2412" i="5"/>
  <c r="E2412" i="5"/>
  <c r="AH2412" i="5" s="1"/>
  <c r="F2412" i="5"/>
  <c r="G2412" i="5"/>
  <c r="I2412" i="5"/>
  <c r="J2412" i="5"/>
  <c r="K2412" i="5"/>
  <c r="L2412" i="5"/>
  <c r="S2412" i="5"/>
  <c r="O2413" i="5"/>
  <c r="N2413" i="5"/>
  <c r="R2413" i="5"/>
  <c r="M2413" i="5"/>
  <c r="E2413" i="5"/>
  <c r="AH2413" i="5" s="1"/>
  <c r="F2413" i="5"/>
  <c r="G2413" i="5"/>
  <c r="I2413" i="5"/>
  <c r="J2413" i="5"/>
  <c r="K2413" i="5"/>
  <c r="L2413" i="5"/>
  <c r="S2413" i="5"/>
  <c r="O2414" i="5"/>
  <c r="N2414" i="5"/>
  <c r="R2414" i="5"/>
  <c r="M2414" i="5"/>
  <c r="E2414" i="5"/>
  <c r="AH2414" i="5" s="1"/>
  <c r="F2414" i="5"/>
  <c r="G2414" i="5"/>
  <c r="I2414" i="5"/>
  <c r="J2414" i="5"/>
  <c r="K2414" i="5"/>
  <c r="L2414" i="5"/>
  <c r="S2414" i="5"/>
  <c r="O2415" i="5"/>
  <c r="N2415" i="5"/>
  <c r="R2415" i="5"/>
  <c r="M2415" i="5"/>
  <c r="E2415" i="5"/>
  <c r="AH2415" i="5" s="1"/>
  <c r="F2415" i="5"/>
  <c r="G2415" i="5"/>
  <c r="I2415" i="5"/>
  <c r="J2415" i="5"/>
  <c r="K2415" i="5"/>
  <c r="L2415" i="5"/>
  <c r="S2415" i="5"/>
  <c r="O2416" i="5"/>
  <c r="N2416" i="5"/>
  <c r="R2416" i="5"/>
  <c r="M2416" i="5"/>
  <c r="E2416" i="5"/>
  <c r="AH2416" i="5" s="1"/>
  <c r="F2416" i="5"/>
  <c r="G2416" i="5"/>
  <c r="I2416" i="5"/>
  <c r="J2416" i="5"/>
  <c r="K2416" i="5"/>
  <c r="L2416" i="5"/>
  <c r="S2416" i="5"/>
  <c r="O2417" i="5"/>
  <c r="N2417" i="5"/>
  <c r="R2417" i="5"/>
  <c r="M2417" i="5"/>
  <c r="E2417" i="5"/>
  <c r="AH2417" i="5" s="1"/>
  <c r="F2417" i="5"/>
  <c r="G2417" i="5"/>
  <c r="I2417" i="5"/>
  <c r="J2417" i="5"/>
  <c r="K2417" i="5"/>
  <c r="L2417" i="5"/>
  <c r="S2417" i="5"/>
  <c r="O2418" i="5"/>
  <c r="N2418" i="5"/>
  <c r="R2418" i="5"/>
  <c r="M2418" i="5"/>
  <c r="E2418" i="5"/>
  <c r="AH2418" i="5" s="1"/>
  <c r="F2418" i="5"/>
  <c r="G2418" i="5"/>
  <c r="I2418" i="5"/>
  <c r="J2418" i="5"/>
  <c r="K2418" i="5"/>
  <c r="L2418" i="5"/>
  <c r="S2418" i="5"/>
  <c r="O2419" i="5"/>
  <c r="N2419" i="5"/>
  <c r="R2419" i="5"/>
  <c r="M2419" i="5"/>
  <c r="E2419" i="5"/>
  <c r="AH2419" i="5" s="1"/>
  <c r="F2419" i="5"/>
  <c r="G2419" i="5"/>
  <c r="I2419" i="5"/>
  <c r="J2419" i="5"/>
  <c r="K2419" i="5"/>
  <c r="L2419" i="5"/>
  <c r="S2419" i="5"/>
  <c r="O2420" i="5"/>
  <c r="N2420" i="5"/>
  <c r="R2420" i="5"/>
  <c r="M2420" i="5"/>
  <c r="E2420" i="5"/>
  <c r="AH2420" i="5" s="1"/>
  <c r="F2420" i="5"/>
  <c r="G2420" i="5"/>
  <c r="I2420" i="5"/>
  <c r="J2420" i="5"/>
  <c r="K2420" i="5"/>
  <c r="L2420" i="5"/>
  <c r="S2420" i="5"/>
  <c r="O2421" i="5"/>
  <c r="N2421" i="5"/>
  <c r="R2421" i="5"/>
  <c r="M2421" i="5"/>
  <c r="E2421" i="5"/>
  <c r="AH2421" i="5" s="1"/>
  <c r="F2421" i="5"/>
  <c r="G2421" i="5"/>
  <c r="I2421" i="5"/>
  <c r="J2421" i="5"/>
  <c r="K2421" i="5"/>
  <c r="L2421" i="5"/>
  <c r="S2421" i="5"/>
  <c r="O2422" i="5"/>
  <c r="N2422" i="5"/>
  <c r="R2422" i="5"/>
  <c r="M2422" i="5"/>
  <c r="E2422" i="5"/>
  <c r="AH2422" i="5" s="1"/>
  <c r="F2422" i="5"/>
  <c r="G2422" i="5"/>
  <c r="I2422" i="5"/>
  <c r="J2422" i="5"/>
  <c r="K2422" i="5"/>
  <c r="L2422" i="5"/>
  <c r="S2422" i="5"/>
  <c r="O2423" i="5"/>
  <c r="N2423" i="5"/>
  <c r="R2423" i="5"/>
  <c r="M2423" i="5"/>
  <c r="E2423" i="5"/>
  <c r="AH2423" i="5" s="1"/>
  <c r="F2423" i="5"/>
  <c r="G2423" i="5"/>
  <c r="I2423" i="5"/>
  <c r="J2423" i="5"/>
  <c r="K2423" i="5"/>
  <c r="L2423" i="5"/>
  <c r="S2423" i="5"/>
  <c r="O2424" i="5"/>
  <c r="N2424" i="5"/>
  <c r="R2424" i="5"/>
  <c r="M2424" i="5"/>
  <c r="E2424" i="5"/>
  <c r="AH2424" i="5" s="1"/>
  <c r="F2424" i="5"/>
  <c r="G2424" i="5"/>
  <c r="I2424" i="5"/>
  <c r="J2424" i="5"/>
  <c r="K2424" i="5"/>
  <c r="L2424" i="5"/>
  <c r="S2424" i="5"/>
  <c r="O2425" i="5"/>
  <c r="N2425" i="5"/>
  <c r="R2425" i="5"/>
  <c r="M2425" i="5"/>
  <c r="E2425" i="5"/>
  <c r="AH2425" i="5" s="1"/>
  <c r="F2425" i="5"/>
  <c r="G2425" i="5"/>
  <c r="I2425" i="5"/>
  <c r="J2425" i="5"/>
  <c r="K2425" i="5"/>
  <c r="L2425" i="5"/>
  <c r="S2425" i="5"/>
  <c r="O2426" i="5"/>
  <c r="N2426" i="5"/>
  <c r="R2426" i="5"/>
  <c r="M2426" i="5"/>
  <c r="E2426" i="5"/>
  <c r="AH2426" i="5" s="1"/>
  <c r="F2426" i="5"/>
  <c r="G2426" i="5"/>
  <c r="I2426" i="5"/>
  <c r="J2426" i="5"/>
  <c r="K2426" i="5"/>
  <c r="L2426" i="5"/>
  <c r="S2426" i="5"/>
  <c r="O2427" i="5"/>
  <c r="N2427" i="5"/>
  <c r="R2427" i="5"/>
  <c r="M2427" i="5"/>
  <c r="E2427" i="5"/>
  <c r="AH2427" i="5" s="1"/>
  <c r="F2427" i="5"/>
  <c r="G2427" i="5"/>
  <c r="I2427" i="5"/>
  <c r="J2427" i="5"/>
  <c r="K2427" i="5"/>
  <c r="L2427" i="5"/>
  <c r="S2427" i="5"/>
  <c r="O2428" i="5"/>
  <c r="N2428" i="5"/>
  <c r="R2428" i="5"/>
  <c r="M2428" i="5"/>
  <c r="E2428" i="5"/>
  <c r="AH2428" i="5" s="1"/>
  <c r="F2428" i="5"/>
  <c r="G2428" i="5"/>
  <c r="I2428" i="5"/>
  <c r="J2428" i="5"/>
  <c r="K2428" i="5"/>
  <c r="L2428" i="5"/>
  <c r="S2428" i="5"/>
  <c r="O2429" i="5"/>
  <c r="N2429" i="5"/>
  <c r="R2429" i="5"/>
  <c r="M2429" i="5"/>
  <c r="E2429" i="5"/>
  <c r="AH2429" i="5" s="1"/>
  <c r="F2429" i="5"/>
  <c r="G2429" i="5"/>
  <c r="I2429" i="5"/>
  <c r="J2429" i="5"/>
  <c r="K2429" i="5"/>
  <c r="L2429" i="5"/>
  <c r="S2429" i="5"/>
  <c r="O2430" i="5"/>
  <c r="N2430" i="5"/>
  <c r="R2430" i="5"/>
  <c r="M2430" i="5"/>
  <c r="E2430" i="5"/>
  <c r="AH2430" i="5" s="1"/>
  <c r="F2430" i="5"/>
  <c r="G2430" i="5"/>
  <c r="I2430" i="5"/>
  <c r="J2430" i="5"/>
  <c r="K2430" i="5"/>
  <c r="L2430" i="5"/>
  <c r="S2430" i="5"/>
  <c r="O2431" i="5"/>
  <c r="N2431" i="5"/>
  <c r="R2431" i="5"/>
  <c r="M2431" i="5"/>
  <c r="E2431" i="5"/>
  <c r="AH2431" i="5" s="1"/>
  <c r="F2431" i="5"/>
  <c r="G2431" i="5"/>
  <c r="I2431" i="5"/>
  <c r="J2431" i="5"/>
  <c r="K2431" i="5"/>
  <c r="L2431" i="5"/>
  <c r="S2431" i="5"/>
  <c r="O2432" i="5"/>
  <c r="N2432" i="5"/>
  <c r="R2432" i="5"/>
  <c r="M2432" i="5"/>
  <c r="E2432" i="5"/>
  <c r="AH2432" i="5" s="1"/>
  <c r="F2432" i="5"/>
  <c r="G2432" i="5"/>
  <c r="I2432" i="5"/>
  <c r="J2432" i="5"/>
  <c r="K2432" i="5"/>
  <c r="L2432" i="5"/>
  <c r="S2432" i="5"/>
  <c r="O2433" i="5"/>
  <c r="N2433" i="5"/>
  <c r="R2433" i="5"/>
  <c r="M2433" i="5"/>
  <c r="E2433" i="5"/>
  <c r="AH2433" i="5" s="1"/>
  <c r="F2433" i="5"/>
  <c r="G2433" i="5"/>
  <c r="I2433" i="5"/>
  <c r="J2433" i="5"/>
  <c r="K2433" i="5"/>
  <c r="L2433" i="5"/>
  <c r="S2433" i="5"/>
  <c r="O2434" i="5"/>
  <c r="N2434" i="5"/>
  <c r="R2434" i="5"/>
  <c r="M2434" i="5"/>
  <c r="E2434" i="5"/>
  <c r="AH2434" i="5" s="1"/>
  <c r="F2434" i="5"/>
  <c r="G2434" i="5"/>
  <c r="I2434" i="5"/>
  <c r="J2434" i="5"/>
  <c r="K2434" i="5"/>
  <c r="L2434" i="5"/>
  <c r="S2434" i="5"/>
  <c r="O2435" i="5"/>
  <c r="N2435" i="5"/>
  <c r="R2435" i="5"/>
  <c r="M2435" i="5"/>
  <c r="E2435" i="5"/>
  <c r="AH2435" i="5" s="1"/>
  <c r="F2435" i="5"/>
  <c r="G2435" i="5"/>
  <c r="I2435" i="5"/>
  <c r="J2435" i="5"/>
  <c r="K2435" i="5"/>
  <c r="L2435" i="5"/>
  <c r="S2435" i="5"/>
  <c r="O2436" i="5"/>
  <c r="N2436" i="5"/>
  <c r="R2436" i="5"/>
  <c r="M2436" i="5"/>
  <c r="E2436" i="5"/>
  <c r="AH2436" i="5" s="1"/>
  <c r="F2436" i="5"/>
  <c r="G2436" i="5"/>
  <c r="I2436" i="5"/>
  <c r="J2436" i="5"/>
  <c r="K2436" i="5"/>
  <c r="L2436" i="5"/>
  <c r="S2436" i="5"/>
  <c r="O2437" i="5"/>
  <c r="N2437" i="5"/>
  <c r="R2437" i="5"/>
  <c r="M2437" i="5"/>
  <c r="E2437" i="5"/>
  <c r="AH2437" i="5" s="1"/>
  <c r="F2437" i="5"/>
  <c r="G2437" i="5"/>
  <c r="I2437" i="5"/>
  <c r="J2437" i="5"/>
  <c r="K2437" i="5"/>
  <c r="L2437" i="5"/>
  <c r="S2437" i="5"/>
  <c r="O2438" i="5"/>
  <c r="N2438" i="5"/>
  <c r="R2438" i="5"/>
  <c r="M2438" i="5"/>
  <c r="E2438" i="5"/>
  <c r="AH2438" i="5" s="1"/>
  <c r="F2438" i="5"/>
  <c r="G2438" i="5"/>
  <c r="I2438" i="5"/>
  <c r="J2438" i="5"/>
  <c r="K2438" i="5"/>
  <c r="L2438" i="5"/>
  <c r="S2438" i="5"/>
  <c r="O2439" i="5"/>
  <c r="N2439" i="5"/>
  <c r="R2439" i="5"/>
  <c r="M2439" i="5"/>
  <c r="E2439" i="5"/>
  <c r="AH2439" i="5" s="1"/>
  <c r="F2439" i="5"/>
  <c r="G2439" i="5"/>
  <c r="I2439" i="5"/>
  <c r="J2439" i="5"/>
  <c r="K2439" i="5"/>
  <c r="L2439" i="5"/>
  <c r="S2439" i="5"/>
  <c r="O2440" i="5"/>
  <c r="N2440" i="5"/>
  <c r="R2440" i="5"/>
  <c r="M2440" i="5"/>
  <c r="E2440" i="5"/>
  <c r="AH2440" i="5" s="1"/>
  <c r="F2440" i="5"/>
  <c r="G2440" i="5"/>
  <c r="I2440" i="5"/>
  <c r="J2440" i="5"/>
  <c r="K2440" i="5"/>
  <c r="L2440" i="5"/>
  <c r="S2440" i="5"/>
  <c r="O2441" i="5"/>
  <c r="N2441" i="5"/>
  <c r="R2441" i="5"/>
  <c r="M2441" i="5"/>
  <c r="E2441" i="5"/>
  <c r="AH2441" i="5" s="1"/>
  <c r="F2441" i="5"/>
  <c r="G2441" i="5"/>
  <c r="I2441" i="5"/>
  <c r="J2441" i="5"/>
  <c r="K2441" i="5"/>
  <c r="L2441" i="5"/>
  <c r="S2441" i="5"/>
  <c r="O2442" i="5"/>
  <c r="N2442" i="5"/>
  <c r="R2442" i="5"/>
  <c r="M2442" i="5"/>
  <c r="E2442" i="5"/>
  <c r="AH2442" i="5" s="1"/>
  <c r="F2442" i="5"/>
  <c r="G2442" i="5"/>
  <c r="I2442" i="5"/>
  <c r="J2442" i="5"/>
  <c r="K2442" i="5"/>
  <c r="L2442" i="5"/>
  <c r="S2442" i="5"/>
  <c r="O2443" i="5"/>
  <c r="N2443" i="5"/>
  <c r="R2443" i="5"/>
  <c r="M2443" i="5"/>
  <c r="E2443" i="5"/>
  <c r="AH2443" i="5" s="1"/>
  <c r="F2443" i="5"/>
  <c r="G2443" i="5"/>
  <c r="I2443" i="5"/>
  <c r="J2443" i="5"/>
  <c r="K2443" i="5"/>
  <c r="L2443" i="5"/>
  <c r="S2443" i="5"/>
  <c r="O2444" i="5"/>
  <c r="N2444" i="5"/>
  <c r="R2444" i="5"/>
  <c r="M2444" i="5"/>
  <c r="E2444" i="5"/>
  <c r="AH2444" i="5" s="1"/>
  <c r="F2444" i="5"/>
  <c r="G2444" i="5"/>
  <c r="I2444" i="5"/>
  <c r="J2444" i="5"/>
  <c r="K2444" i="5"/>
  <c r="L2444" i="5"/>
  <c r="S2444" i="5"/>
  <c r="O2445" i="5"/>
  <c r="N2445" i="5"/>
  <c r="R2445" i="5"/>
  <c r="M2445" i="5"/>
  <c r="E2445" i="5"/>
  <c r="AH2445" i="5" s="1"/>
  <c r="F2445" i="5"/>
  <c r="G2445" i="5"/>
  <c r="I2445" i="5"/>
  <c r="J2445" i="5"/>
  <c r="K2445" i="5"/>
  <c r="L2445" i="5"/>
  <c r="S2445" i="5"/>
  <c r="O2446" i="5"/>
  <c r="N2446" i="5"/>
  <c r="R2446" i="5"/>
  <c r="M2446" i="5"/>
  <c r="E2446" i="5"/>
  <c r="AH2446" i="5" s="1"/>
  <c r="F2446" i="5"/>
  <c r="G2446" i="5"/>
  <c r="I2446" i="5"/>
  <c r="J2446" i="5"/>
  <c r="K2446" i="5"/>
  <c r="L2446" i="5"/>
  <c r="S2446" i="5"/>
  <c r="O2447" i="5"/>
  <c r="N2447" i="5"/>
  <c r="R2447" i="5"/>
  <c r="M2447" i="5"/>
  <c r="E2447" i="5"/>
  <c r="AH2447" i="5" s="1"/>
  <c r="F2447" i="5"/>
  <c r="G2447" i="5"/>
  <c r="I2447" i="5"/>
  <c r="J2447" i="5"/>
  <c r="K2447" i="5"/>
  <c r="L2447" i="5"/>
  <c r="S2447" i="5"/>
  <c r="O2448" i="5"/>
  <c r="N2448" i="5"/>
  <c r="R2448" i="5"/>
  <c r="M2448" i="5"/>
  <c r="E2448" i="5"/>
  <c r="AH2448" i="5" s="1"/>
  <c r="F2448" i="5"/>
  <c r="G2448" i="5"/>
  <c r="I2448" i="5"/>
  <c r="J2448" i="5"/>
  <c r="K2448" i="5"/>
  <c r="L2448" i="5"/>
  <c r="S2448" i="5"/>
  <c r="O2449" i="5"/>
  <c r="N2449" i="5"/>
  <c r="R2449" i="5"/>
  <c r="M2449" i="5"/>
  <c r="E2449" i="5"/>
  <c r="AH2449" i="5" s="1"/>
  <c r="F2449" i="5"/>
  <c r="G2449" i="5"/>
  <c r="I2449" i="5"/>
  <c r="J2449" i="5"/>
  <c r="K2449" i="5"/>
  <c r="L2449" i="5"/>
  <c r="S2449" i="5"/>
  <c r="O2450" i="5"/>
  <c r="N2450" i="5"/>
  <c r="R2450" i="5"/>
  <c r="M2450" i="5"/>
  <c r="E2450" i="5"/>
  <c r="AH2450" i="5" s="1"/>
  <c r="F2450" i="5"/>
  <c r="G2450" i="5"/>
  <c r="I2450" i="5"/>
  <c r="J2450" i="5"/>
  <c r="K2450" i="5"/>
  <c r="L2450" i="5"/>
  <c r="S2450" i="5"/>
  <c r="O2451" i="5"/>
  <c r="N2451" i="5"/>
  <c r="R2451" i="5"/>
  <c r="M2451" i="5"/>
  <c r="E2451" i="5"/>
  <c r="AH2451" i="5" s="1"/>
  <c r="F2451" i="5"/>
  <c r="G2451" i="5"/>
  <c r="I2451" i="5"/>
  <c r="J2451" i="5"/>
  <c r="K2451" i="5"/>
  <c r="L2451" i="5"/>
  <c r="S2451" i="5"/>
  <c r="O2452" i="5"/>
  <c r="N2452" i="5"/>
  <c r="R2452" i="5"/>
  <c r="M2452" i="5"/>
  <c r="E2452" i="5"/>
  <c r="AH2452" i="5" s="1"/>
  <c r="F2452" i="5"/>
  <c r="G2452" i="5"/>
  <c r="I2452" i="5"/>
  <c r="J2452" i="5"/>
  <c r="K2452" i="5"/>
  <c r="L2452" i="5"/>
  <c r="S2452" i="5"/>
  <c r="O2453" i="5"/>
  <c r="N2453" i="5"/>
  <c r="R2453" i="5"/>
  <c r="M2453" i="5"/>
  <c r="E2453" i="5"/>
  <c r="AH2453" i="5" s="1"/>
  <c r="F2453" i="5"/>
  <c r="G2453" i="5"/>
  <c r="I2453" i="5"/>
  <c r="J2453" i="5"/>
  <c r="K2453" i="5"/>
  <c r="L2453" i="5"/>
  <c r="S2453" i="5"/>
  <c r="O2454" i="5"/>
  <c r="N2454" i="5"/>
  <c r="R2454" i="5"/>
  <c r="M2454" i="5"/>
  <c r="E2454" i="5"/>
  <c r="AH2454" i="5" s="1"/>
  <c r="F2454" i="5"/>
  <c r="G2454" i="5"/>
  <c r="I2454" i="5"/>
  <c r="J2454" i="5"/>
  <c r="K2454" i="5"/>
  <c r="L2454" i="5"/>
  <c r="S2454" i="5"/>
  <c r="O2455" i="5"/>
  <c r="N2455" i="5"/>
  <c r="R2455" i="5"/>
  <c r="M2455" i="5"/>
  <c r="E2455" i="5"/>
  <c r="AH2455" i="5" s="1"/>
  <c r="F2455" i="5"/>
  <c r="G2455" i="5"/>
  <c r="I2455" i="5"/>
  <c r="J2455" i="5"/>
  <c r="K2455" i="5"/>
  <c r="L2455" i="5"/>
  <c r="S2455" i="5"/>
  <c r="O2456" i="5"/>
  <c r="N2456" i="5"/>
  <c r="R2456" i="5"/>
  <c r="M2456" i="5"/>
  <c r="E2456" i="5"/>
  <c r="AH2456" i="5" s="1"/>
  <c r="F2456" i="5"/>
  <c r="G2456" i="5"/>
  <c r="I2456" i="5"/>
  <c r="J2456" i="5"/>
  <c r="K2456" i="5"/>
  <c r="L2456" i="5"/>
  <c r="S2456" i="5"/>
  <c r="O2457" i="5"/>
  <c r="N2457" i="5"/>
  <c r="R2457" i="5"/>
  <c r="M2457" i="5"/>
  <c r="E2457" i="5"/>
  <c r="AH2457" i="5" s="1"/>
  <c r="F2457" i="5"/>
  <c r="G2457" i="5"/>
  <c r="I2457" i="5"/>
  <c r="J2457" i="5"/>
  <c r="K2457" i="5"/>
  <c r="L2457" i="5"/>
  <c r="S2457" i="5"/>
  <c r="O2458" i="5"/>
  <c r="N2458" i="5"/>
  <c r="R2458" i="5"/>
  <c r="M2458" i="5"/>
  <c r="E2458" i="5"/>
  <c r="AH2458" i="5" s="1"/>
  <c r="F2458" i="5"/>
  <c r="G2458" i="5"/>
  <c r="I2458" i="5"/>
  <c r="J2458" i="5"/>
  <c r="K2458" i="5"/>
  <c r="L2458" i="5"/>
  <c r="S2458" i="5"/>
  <c r="O2459" i="5"/>
  <c r="N2459" i="5"/>
  <c r="R2459" i="5"/>
  <c r="M2459" i="5"/>
  <c r="E2459" i="5"/>
  <c r="AH2459" i="5" s="1"/>
  <c r="F2459" i="5"/>
  <c r="G2459" i="5"/>
  <c r="I2459" i="5"/>
  <c r="J2459" i="5"/>
  <c r="K2459" i="5"/>
  <c r="L2459" i="5"/>
  <c r="S2459" i="5"/>
  <c r="O2460" i="5"/>
  <c r="N2460" i="5"/>
  <c r="R2460" i="5"/>
  <c r="M2460" i="5"/>
  <c r="E2460" i="5"/>
  <c r="AH2460" i="5" s="1"/>
  <c r="F2460" i="5"/>
  <c r="G2460" i="5"/>
  <c r="I2460" i="5"/>
  <c r="J2460" i="5"/>
  <c r="K2460" i="5"/>
  <c r="L2460" i="5"/>
  <c r="S2460" i="5"/>
  <c r="O2461" i="5"/>
  <c r="N2461" i="5"/>
  <c r="R2461" i="5"/>
  <c r="M2461" i="5"/>
  <c r="E2461" i="5"/>
  <c r="AH2461" i="5" s="1"/>
  <c r="F2461" i="5"/>
  <c r="G2461" i="5"/>
  <c r="I2461" i="5"/>
  <c r="J2461" i="5"/>
  <c r="K2461" i="5"/>
  <c r="L2461" i="5"/>
  <c r="S2461" i="5"/>
  <c r="O2462" i="5"/>
  <c r="N2462" i="5"/>
  <c r="R2462" i="5"/>
  <c r="M2462" i="5"/>
  <c r="E2462" i="5"/>
  <c r="AH2462" i="5" s="1"/>
  <c r="F2462" i="5"/>
  <c r="G2462" i="5"/>
  <c r="I2462" i="5"/>
  <c r="J2462" i="5"/>
  <c r="K2462" i="5"/>
  <c r="L2462" i="5"/>
  <c r="S2462" i="5"/>
  <c r="O2463" i="5"/>
  <c r="N2463" i="5"/>
  <c r="R2463" i="5"/>
  <c r="M2463" i="5"/>
  <c r="E2463" i="5"/>
  <c r="AH2463" i="5" s="1"/>
  <c r="F2463" i="5"/>
  <c r="G2463" i="5"/>
  <c r="I2463" i="5"/>
  <c r="J2463" i="5"/>
  <c r="K2463" i="5"/>
  <c r="L2463" i="5"/>
  <c r="S2463" i="5"/>
  <c r="O2464" i="5"/>
  <c r="N2464" i="5"/>
  <c r="R2464" i="5"/>
  <c r="M2464" i="5"/>
  <c r="E2464" i="5"/>
  <c r="AH2464" i="5" s="1"/>
  <c r="F2464" i="5"/>
  <c r="G2464" i="5"/>
  <c r="I2464" i="5"/>
  <c r="J2464" i="5"/>
  <c r="K2464" i="5"/>
  <c r="L2464" i="5"/>
  <c r="S2464" i="5"/>
  <c r="O2465" i="5"/>
  <c r="N2465" i="5"/>
  <c r="R2465" i="5"/>
  <c r="M2465" i="5"/>
  <c r="E2465" i="5"/>
  <c r="AH2465" i="5" s="1"/>
  <c r="F2465" i="5"/>
  <c r="G2465" i="5"/>
  <c r="I2465" i="5"/>
  <c r="J2465" i="5"/>
  <c r="K2465" i="5"/>
  <c r="L2465" i="5"/>
  <c r="S2465" i="5"/>
  <c r="O2466" i="5"/>
  <c r="N2466" i="5"/>
  <c r="R2466" i="5"/>
  <c r="M2466" i="5"/>
  <c r="E2466" i="5"/>
  <c r="AH2466" i="5" s="1"/>
  <c r="F2466" i="5"/>
  <c r="G2466" i="5"/>
  <c r="I2466" i="5"/>
  <c r="J2466" i="5"/>
  <c r="K2466" i="5"/>
  <c r="L2466" i="5"/>
  <c r="S2466" i="5"/>
  <c r="O2467" i="5"/>
  <c r="N2467" i="5"/>
  <c r="R2467" i="5"/>
  <c r="M2467" i="5"/>
  <c r="E2467" i="5"/>
  <c r="AH2467" i="5" s="1"/>
  <c r="F2467" i="5"/>
  <c r="G2467" i="5"/>
  <c r="I2467" i="5"/>
  <c r="J2467" i="5"/>
  <c r="K2467" i="5"/>
  <c r="L2467" i="5"/>
  <c r="S2467" i="5"/>
  <c r="O2468" i="5"/>
  <c r="N2468" i="5"/>
  <c r="R2468" i="5"/>
  <c r="M2468" i="5"/>
  <c r="E2468" i="5"/>
  <c r="AH2468" i="5" s="1"/>
  <c r="F2468" i="5"/>
  <c r="G2468" i="5"/>
  <c r="I2468" i="5"/>
  <c r="J2468" i="5"/>
  <c r="K2468" i="5"/>
  <c r="L2468" i="5"/>
  <c r="S2468" i="5"/>
  <c r="O2469" i="5"/>
  <c r="N2469" i="5"/>
  <c r="R2469" i="5"/>
  <c r="M2469" i="5"/>
  <c r="E2469" i="5"/>
  <c r="AH2469" i="5" s="1"/>
  <c r="F2469" i="5"/>
  <c r="G2469" i="5"/>
  <c r="I2469" i="5"/>
  <c r="J2469" i="5"/>
  <c r="K2469" i="5"/>
  <c r="L2469" i="5"/>
  <c r="S2469" i="5"/>
  <c r="O2470" i="5"/>
  <c r="N2470" i="5"/>
  <c r="R2470" i="5"/>
  <c r="M2470" i="5"/>
  <c r="E2470" i="5"/>
  <c r="AH2470" i="5" s="1"/>
  <c r="F2470" i="5"/>
  <c r="G2470" i="5"/>
  <c r="I2470" i="5"/>
  <c r="J2470" i="5"/>
  <c r="K2470" i="5"/>
  <c r="L2470" i="5"/>
  <c r="S2470" i="5"/>
  <c r="O2471" i="5"/>
  <c r="N2471" i="5"/>
  <c r="R2471" i="5"/>
  <c r="M2471" i="5"/>
  <c r="E2471" i="5"/>
  <c r="AH2471" i="5" s="1"/>
  <c r="F2471" i="5"/>
  <c r="G2471" i="5"/>
  <c r="I2471" i="5"/>
  <c r="J2471" i="5"/>
  <c r="K2471" i="5"/>
  <c r="L2471" i="5"/>
  <c r="S2471" i="5"/>
  <c r="O2472" i="5"/>
  <c r="N2472" i="5"/>
  <c r="R2472" i="5"/>
  <c r="M2472" i="5"/>
  <c r="E2472" i="5"/>
  <c r="AH2472" i="5" s="1"/>
  <c r="F2472" i="5"/>
  <c r="G2472" i="5"/>
  <c r="I2472" i="5"/>
  <c r="J2472" i="5"/>
  <c r="K2472" i="5"/>
  <c r="L2472" i="5"/>
  <c r="S2472" i="5"/>
  <c r="O2473" i="5"/>
  <c r="N2473" i="5"/>
  <c r="R2473" i="5"/>
  <c r="M2473" i="5"/>
  <c r="E2473" i="5"/>
  <c r="AH2473" i="5" s="1"/>
  <c r="F2473" i="5"/>
  <c r="G2473" i="5"/>
  <c r="I2473" i="5"/>
  <c r="J2473" i="5"/>
  <c r="K2473" i="5"/>
  <c r="L2473" i="5"/>
  <c r="S2473" i="5"/>
  <c r="O2474" i="5"/>
  <c r="N2474" i="5"/>
  <c r="R2474" i="5"/>
  <c r="M2474" i="5"/>
  <c r="E2474" i="5"/>
  <c r="AH2474" i="5" s="1"/>
  <c r="F2474" i="5"/>
  <c r="G2474" i="5"/>
  <c r="I2474" i="5"/>
  <c r="J2474" i="5"/>
  <c r="K2474" i="5"/>
  <c r="L2474" i="5"/>
  <c r="S2474" i="5"/>
  <c r="O2475" i="5"/>
  <c r="N2475" i="5"/>
  <c r="R2475" i="5"/>
  <c r="M2475" i="5"/>
  <c r="E2475" i="5"/>
  <c r="AH2475" i="5" s="1"/>
  <c r="F2475" i="5"/>
  <c r="G2475" i="5"/>
  <c r="I2475" i="5"/>
  <c r="J2475" i="5"/>
  <c r="K2475" i="5"/>
  <c r="L2475" i="5"/>
  <c r="S2475" i="5"/>
  <c r="O2476" i="5"/>
  <c r="N2476" i="5"/>
  <c r="R2476" i="5"/>
  <c r="M2476" i="5"/>
  <c r="E2476" i="5"/>
  <c r="AH2476" i="5" s="1"/>
  <c r="F2476" i="5"/>
  <c r="G2476" i="5"/>
  <c r="I2476" i="5"/>
  <c r="J2476" i="5"/>
  <c r="K2476" i="5"/>
  <c r="L2476" i="5"/>
  <c r="S2476" i="5"/>
  <c r="O2477" i="5"/>
  <c r="N2477" i="5"/>
  <c r="R2477" i="5"/>
  <c r="M2477" i="5"/>
  <c r="E2477" i="5"/>
  <c r="AH2477" i="5" s="1"/>
  <c r="F2477" i="5"/>
  <c r="G2477" i="5"/>
  <c r="I2477" i="5"/>
  <c r="J2477" i="5"/>
  <c r="K2477" i="5"/>
  <c r="L2477" i="5"/>
  <c r="S2477" i="5"/>
  <c r="O2478" i="5"/>
  <c r="N2478" i="5"/>
  <c r="R2478" i="5"/>
  <c r="M2478" i="5"/>
  <c r="E2478" i="5"/>
  <c r="AH2478" i="5" s="1"/>
  <c r="F2478" i="5"/>
  <c r="G2478" i="5"/>
  <c r="I2478" i="5"/>
  <c r="J2478" i="5"/>
  <c r="K2478" i="5"/>
  <c r="L2478" i="5"/>
  <c r="S2478" i="5"/>
  <c r="O2479" i="5"/>
  <c r="N2479" i="5"/>
  <c r="R2479" i="5"/>
  <c r="M2479" i="5"/>
  <c r="E2479" i="5"/>
  <c r="AH2479" i="5" s="1"/>
  <c r="F2479" i="5"/>
  <c r="G2479" i="5"/>
  <c r="I2479" i="5"/>
  <c r="J2479" i="5"/>
  <c r="K2479" i="5"/>
  <c r="L2479" i="5"/>
  <c r="S2479" i="5"/>
  <c r="O2480" i="5"/>
  <c r="N2480" i="5"/>
  <c r="R2480" i="5"/>
  <c r="M2480" i="5"/>
  <c r="E2480" i="5"/>
  <c r="AH2480" i="5" s="1"/>
  <c r="F2480" i="5"/>
  <c r="G2480" i="5"/>
  <c r="I2480" i="5"/>
  <c r="J2480" i="5"/>
  <c r="K2480" i="5"/>
  <c r="L2480" i="5"/>
  <c r="S2480" i="5"/>
  <c r="O2481" i="5"/>
  <c r="N2481" i="5"/>
  <c r="R2481" i="5"/>
  <c r="M2481" i="5"/>
  <c r="E2481" i="5"/>
  <c r="AH2481" i="5" s="1"/>
  <c r="F2481" i="5"/>
  <c r="G2481" i="5"/>
  <c r="I2481" i="5"/>
  <c r="J2481" i="5"/>
  <c r="K2481" i="5"/>
  <c r="L2481" i="5"/>
  <c r="S2481" i="5"/>
  <c r="O2482" i="5"/>
  <c r="N2482" i="5"/>
  <c r="R2482" i="5"/>
  <c r="M2482" i="5"/>
  <c r="E2482" i="5"/>
  <c r="AH2482" i="5" s="1"/>
  <c r="F2482" i="5"/>
  <c r="G2482" i="5"/>
  <c r="I2482" i="5"/>
  <c r="J2482" i="5"/>
  <c r="K2482" i="5"/>
  <c r="L2482" i="5"/>
  <c r="S2482" i="5"/>
  <c r="O2483" i="5"/>
  <c r="N2483" i="5"/>
  <c r="R2483" i="5"/>
  <c r="M2483" i="5"/>
  <c r="E2483" i="5"/>
  <c r="AH2483" i="5" s="1"/>
  <c r="F2483" i="5"/>
  <c r="G2483" i="5"/>
  <c r="I2483" i="5"/>
  <c r="J2483" i="5"/>
  <c r="K2483" i="5"/>
  <c r="L2483" i="5"/>
  <c r="S2483" i="5"/>
  <c r="O2484" i="5"/>
  <c r="N2484" i="5"/>
  <c r="R2484" i="5"/>
  <c r="M2484" i="5"/>
  <c r="E2484" i="5"/>
  <c r="AH2484" i="5" s="1"/>
  <c r="F2484" i="5"/>
  <c r="G2484" i="5"/>
  <c r="I2484" i="5"/>
  <c r="J2484" i="5"/>
  <c r="K2484" i="5"/>
  <c r="L2484" i="5"/>
  <c r="S2484" i="5"/>
  <c r="O2485" i="5"/>
  <c r="N2485" i="5"/>
  <c r="R2485" i="5"/>
  <c r="M2485" i="5"/>
  <c r="E2485" i="5"/>
  <c r="AH2485" i="5" s="1"/>
  <c r="F2485" i="5"/>
  <c r="G2485" i="5"/>
  <c r="I2485" i="5"/>
  <c r="J2485" i="5"/>
  <c r="K2485" i="5"/>
  <c r="L2485" i="5"/>
  <c r="S2485" i="5"/>
  <c r="O2486" i="5"/>
  <c r="N2486" i="5"/>
  <c r="R2486" i="5"/>
  <c r="M2486" i="5"/>
  <c r="E2486" i="5"/>
  <c r="AH2486" i="5" s="1"/>
  <c r="F2486" i="5"/>
  <c r="G2486" i="5"/>
  <c r="I2486" i="5"/>
  <c r="J2486" i="5"/>
  <c r="K2486" i="5"/>
  <c r="L2486" i="5"/>
  <c r="S2486" i="5"/>
  <c r="O2487" i="5"/>
  <c r="N2487" i="5"/>
  <c r="R2487" i="5"/>
  <c r="M2487" i="5"/>
  <c r="E2487" i="5"/>
  <c r="AH2487" i="5" s="1"/>
  <c r="F2487" i="5"/>
  <c r="G2487" i="5"/>
  <c r="I2487" i="5"/>
  <c r="J2487" i="5"/>
  <c r="K2487" i="5"/>
  <c r="L2487" i="5"/>
  <c r="S2487" i="5"/>
  <c r="O2488" i="5"/>
  <c r="N2488" i="5"/>
  <c r="R2488" i="5"/>
  <c r="M2488" i="5"/>
  <c r="E2488" i="5"/>
  <c r="AH2488" i="5" s="1"/>
  <c r="F2488" i="5"/>
  <c r="G2488" i="5"/>
  <c r="I2488" i="5"/>
  <c r="J2488" i="5"/>
  <c r="K2488" i="5"/>
  <c r="L2488" i="5"/>
  <c r="S2488" i="5"/>
  <c r="O2489" i="5"/>
  <c r="N2489" i="5"/>
  <c r="R2489" i="5"/>
  <c r="M2489" i="5"/>
  <c r="E2489" i="5"/>
  <c r="AH2489" i="5" s="1"/>
  <c r="F2489" i="5"/>
  <c r="G2489" i="5"/>
  <c r="I2489" i="5"/>
  <c r="J2489" i="5"/>
  <c r="K2489" i="5"/>
  <c r="L2489" i="5"/>
  <c r="S2489" i="5"/>
  <c r="O2490" i="5"/>
  <c r="N2490" i="5"/>
  <c r="R2490" i="5"/>
  <c r="M2490" i="5"/>
  <c r="E2490" i="5"/>
  <c r="AH2490" i="5" s="1"/>
  <c r="F2490" i="5"/>
  <c r="G2490" i="5"/>
  <c r="I2490" i="5"/>
  <c r="J2490" i="5"/>
  <c r="K2490" i="5"/>
  <c r="L2490" i="5"/>
  <c r="S2490" i="5"/>
  <c r="O2491" i="5"/>
  <c r="N2491" i="5"/>
  <c r="R2491" i="5"/>
  <c r="M2491" i="5"/>
  <c r="E2491" i="5"/>
  <c r="AH2491" i="5" s="1"/>
  <c r="F2491" i="5"/>
  <c r="G2491" i="5"/>
  <c r="I2491" i="5"/>
  <c r="J2491" i="5"/>
  <c r="K2491" i="5"/>
  <c r="L2491" i="5"/>
  <c r="S2491" i="5"/>
  <c r="O2492" i="5"/>
  <c r="N2492" i="5"/>
  <c r="R2492" i="5"/>
  <c r="M2492" i="5"/>
  <c r="E2492" i="5"/>
  <c r="AH2492" i="5" s="1"/>
  <c r="F2492" i="5"/>
  <c r="G2492" i="5"/>
  <c r="I2492" i="5"/>
  <c r="J2492" i="5"/>
  <c r="K2492" i="5"/>
  <c r="L2492" i="5"/>
  <c r="S2492" i="5"/>
  <c r="O2493" i="5"/>
  <c r="N2493" i="5"/>
  <c r="R2493" i="5"/>
  <c r="M2493" i="5"/>
  <c r="E2493" i="5"/>
  <c r="AH2493" i="5" s="1"/>
  <c r="F2493" i="5"/>
  <c r="G2493" i="5"/>
  <c r="I2493" i="5"/>
  <c r="J2493" i="5"/>
  <c r="K2493" i="5"/>
  <c r="L2493" i="5"/>
  <c r="S2493" i="5"/>
  <c r="O2494" i="5"/>
  <c r="N2494" i="5"/>
  <c r="R2494" i="5"/>
  <c r="M2494" i="5"/>
  <c r="E2494" i="5"/>
  <c r="AH2494" i="5" s="1"/>
  <c r="F2494" i="5"/>
  <c r="G2494" i="5"/>
  <c r="I2494" i="5"/>
  <c r="J2494" i="5"/>
  <c r="K2494" i="5"/>
  <c r="L2494" i="5"/>
  <c r="S2494" i="5"/>
  <c r="O2495" i="5"/>
  <c r="N2495" i="5"/>
  <c r="R2495" i="5"/>
  <c r="M2495" i="5"/>
  <c r="E2495" i="5"/>
  <c r="AH2495" i="5" s="1"/>
  <c r="F2495" i="5"/>
  <c r="G2495" i="5"/>
  <c r="I2495" i="5"/>
  <c r="J2495" i="5"/>
  <c r="K2495" i="5"/>
  <c r="L2495" i="5"/>
  <c r="S2495" i="5"/>
  <c r="O2496" i="5"/>
  <c r="N2496" i="5"/>
  <c r="R2496" i="5"/>
  <c r="M2496" i="5"/>
  <c r="E2496" i="5"/>
  <c r="AH2496" i="5" s="1"/>
  <c r="F2496" i="5"/>
  <c r="G2496" i="5"/>
  <c r="I2496" i="5"/>
  <c r="J2496" i="5"/>
  <c r="K2496" i="5"/>
  <c r="L2496" i="5"/>
  <c r="S2496" i="5"/>
  <c r="O2497" i="5"/>
  <c r="N2497" i="5"/>
  <c r="R2497" i="5"/>
  <c r="M2497" i="5"/>
  <c r="E2497" i="5"/>
  <c r="AH2497" i="5" s="1"/>
  <c r="F2497" i="5"/>
  <c r="G2497" i="5"/>
  <c r="I2497" i="5"/>
  <c r="J2497" i="5"/>
  <c r="K2497" i="5"/>
  <c r="L2497" i="5"/>
  <c r="S2497" i="5"/>
  <c r="O2498" i="5"/>
  <c r="N2498" i="5"/>
  <c r="R2498" i="5"/>
  <c r="M2498" i="5"/>
  <c r="E2498" i="5"/>
  <c r="AH2498" i="5" s="1"/>
  <c r="F2498" i="5"/>
  <c r="G2498" i="5"/>
  <c r="I2498" i="5"/>
  <c r="J2498" i="5"/>
  <c r="K2498" i="5"/>
  <c r="L2498" i="5"/>
  <c r="S2498" i="5"/>
  <c r="O2499" i="5"/>
  <c r="N2499" i="5"/>
  <c r="R2499" i="5"/>
  <c r="M2499" i="5"/>
  <c r="E2499" i="5"/>
  <c r="AH2499" i="5" s="1"/>
  <c r="F2499" i="5"/>
  <c r="G2499" i="5"/>
  <c r="I2499" i="5"/>
  <c r="J2499" i="5"/>
  <c r="K2499" i="5"/>
  <c r="L2499" i="5"/>
  <c r="S2499" i="5"/>
  <c r="O2500" i="5"/>
  <c r="N2500" i="5"/>
  <c r="R2500" i="5"/>
  <c r="M2500" i="5"/>
  <c r="E2500" i="5"/>
  <c r="AH2500" i="5" s="1"/>
  <c r="F2500" i="5"/>
  <c r="G2500" i="5"/>
  <c r="I2500" i="5"/>
  <c r="J2500" i="5"/>
  <c r="K2500" i="5"/>
  <c r="L2500" i="5"/>
  <c r="S2500" i="5"/>
  <c r="O2501" i="5"/>
  <c r="N2501" i="5"/>
  <c r="R2501" i="5"/>
  <c r="M2501" i="5"/>
  <c r="E2501" i="5"/>
  <c r="AH2501" i="5" s="1"/>
  <c r="F2501" i="5"/>
  <c r="G2501" i="5"/>
  <c r="I2501" i="5"/>
  <c r="J2501" i="5"/>
  <c r="K2501" i="5"/>
  <c r="L2501" i="5"/>
  <c r="S2501" i="5"/>
  <c r="O2502" i="5"/>
  <c r="N2502" i="5"/>
  <c r="R2502" i="5"/>
  <c r="M2502" i="5"/>
  <c r="E2502" i="5"/>
  <c r="AH2502" i="5" s="1"/>
  <c r="F2502" i="5"/>
  <c r="G2502" i="5"/>
  <c r="I2502" i="5"/>
  <c r="J2502" i="5"/>
  <c r="K2502" i="5"/>
  <c r="L2502" i="5"/>
  <c r="S2502" i="5"/>
  <c r="O2503" i="5"/>
  <c r="N2503" i="5"/>
  <c r="R2503" i="5"/>
  <c r="M2503" i="5"/>
  <c r="E2503" i="5"/>
  <c r="AH2503" i="5" s="1"/>
  <c r="F2503" i="5"/>
  <c r="G2503" i="5"/>
  <c r="I2503" i="5"/>
  <c r="J2503" i="5"/>
  <c r="K2503" i="5"/>
  <c r="L2503" i="5"/>
  <c r="S2503" i="5"/>
  <c r="O2504" i="5"/>
  <c r="N2504" i="5"/>
  <c r="R2504" i="5"/>
  <c r="M2504" i="5"/>
  <c r="E2504" i="5"/>
  <c r="AH2504" i="5" s="1"/>
  <c r="F2504" i="5"/>
  <c r="G2504" i="5"/>
  <c r="I2504" i="5"/>
  <c r="J2504" i="5"/>
  <c r="K2504" i="5"/>
  <c r="L2504" i="5"/>
  <c r="S2504" i="5"/>
  <c r="O2505" i="5"/>
  <c r="N2505" i="5"/>
  <c r="R2505" i="5"/>
  <c r="M2505" i="5"/>
  <c r="E2505" i="5"/>
  <c r="AH2505" i="5" s="1"/>
  <c r="F2505" i="5"/>
  <c r="G2505" i="5"/>
  <c r="I2505" i="5"/>
  <c r="J2505" i="5"/>
  <c r="K2505" i="5"/>
  <c r="L2505" i="5"/>
  <c r="S2505" i="5"/>
  <c r="O2506" i="5"/>
  <c r="N2506" i="5"/>
  <c r="R2506" i="5"/>
  <c r="M2506" i="5"/>
  <c r="E2506" i="5"/>
  <c r="AH2506" i="5" s="1"/>
  <c r="F2506" i="5"/>
  <c r="G2506" i="5"/>
  <c r="I2506" i="5"/>
  <c r="J2506" i="5"/>
  <c r="K2506" i="5"/>
  <c r="L2506" i="5"/>
  <c r="S2506" i="5"/>
  <c r="O2507" i="5"/>
  <c r="N2507" i="5"/>
  <c r="R2507" i="5"/>
  <c r="M2507" i="5"/>
  <c r="E2507" i="5"/>
  <c r="AH2507" i="5" s="1"/>
  <c r="F2507" i="5"/>
  <c r="G2507" i="5"/>
  <c r="I2507" i="5"/>
  <c r="J2507" i="5"/>
  <c r="K2507" i="5"/>
  <c r="L2507" i="5"/>
  <c r="S2507" i="5"/>
  <c r="O2508" i="5"/>
  <c r="N2508" i="5"/>
  <c r="R2508" i="5"/>
  <c r="M2508" i="5"/>
  <c r="E2508" i="5"/>
  <c r="AH2508" i="5" s="1"/>
  <c r="F2508" i="5"/>
  <c r="G2508" i="5"/>
  <c r="I2508" i="5"/>
  <c r="J2508" i="5"/>
  <c r="K2508" i="5"/>
  <c r="L2508" i="5"/>
  <c r="S2508" i="5"/>
  <c r="O2509" i="5"/>
  <c r="N2509" i="5"/>
  <c r="R2509" i="5"/>
  <c r="M2509" i="5"/>
  <c r="E2509" i="5"/>
  <c r="AH2509" i="5" s="1"/>
  <c r="F2509" i="5"/>
  <c r="G2509" i="5"/>
  <c r="I2509" i="5"/>
  <c r="J2509" i="5"/>
  <c r="K2509" i="5"/>
  <c r="L2509" i="5"/>
  <c r="S2509" i="5"/>
  <c r="O2510" i="5"/>
  <c r="N2510" i="5"/>
  <c r="R2510" i="5"/>
  <c r="M2510" i="5"/>
  <c r="E2510" i="5"/>
  <c r="AH2510" i="5" s="1"/>
  <c r="F2510" i="5"/>
  <c r="G2510" i="5"/>
  <c r="I2510" i="5"/>
  <c r="J2510" i="5"/>
  <c r="K2510" i="5"/>
  <c r="L2510" i="5"/>
  <c r="S2510" i="5"/>
  <c r="O2511" i="5"/>
  <c r="N2511" i="5"/>
  <c r="R2511" i="5"/>
  <c r="M2511" i="5"/>
  <c r="E2511" i="5"/>
  <c r="AH2511" i="5" s="1"/>
  <c r="F2511" i="5"/>
  <c r="G2511" i="5"/>
  <c r="I2511" i="5"/>
  <c r="J2511" i="5"/>
  <c r="K2511" i="5"/>
  <c r="L2511" i="5"/>
  <c r="S2511" i="5"/>
  <c r="O2512" i="5"/>
  <c r="N2512" i="5"/>
  <c r="R2512" i="5"/>
  <c r="M2512" i="5"/>
  <c r="E2512" i="5"/>
  <c r="AH2512" i="5" s="1"/>
  <c r="F2512" i="5"/>
  <c r="G2512" i="5"/>
  <c r="I2512" i="5"/>
  <c r="J2512" i="5"/>
  <c r="K2512" i="5"/>
  <c r="L2512" i="5"/>
  <c r="S2512" i="5"/>
  <c r="O2513" i="5"/>
  <c r="N2513" i="5"/>
  <c r="R2513" i="5"/>
  <c r="M2513" i="5"/>
  <c r="E2513" i="5"/>
  <c r="AH2513" i="5" s="1"/>
  <c r="F2513" i="5"/>
  <c r="G2513" i="5"/>
  <c r="I2513" i="5"/>
  <c r="J2513" i="5"/>
  <c r="K2513" i="5"/>
  <c r="L2513" i="5"/>
  <c r="S2513" i="5"/>
  <c r="O2514" i="5"/>
  <c r="N2514" i="5"/>
  <c r="R2514" i="5"/>
  <c r="M2514" i="5"/>
  <c r="E2514" i="5"/>
  <c r="AH2514" i="5" s="1"/>
  <c r="F2514" i="5"/>
  <c r="G2514" i="5"/>
  <c r="I2514" i="5"/>
  <c r="J2514" i="5"/>
  <c r="K2514" i="5"/>
  <c r="L2514" i="5"/>
  <c r="S2514" i="5"/>
  <c r="O2515" i="5"/>
  <c r="N2515" i="5"/>
  <c r="R2515" i="5"/>
  <c r="M2515" i="5"/>
  <c r="E2515" i="5"/>
  <c r="AH2515" i="5" s="1"/>
  <c r="F2515" i="5"/>
  <c r="G2515" i="5"/>
  <c r="I2515" i="5"/>
  <c r="J2515" i="5"/>
  <c r="K2515" i="5"/>
  <c r="L2515" i="5"/>
  <c r="S2515" i="5"/>
  <c r="O2516" i="5"/>
  <c r="N2516" i="5"/>
  <c r="R2516" i="5"/>
  <c r="M2516" i="5"/>
  <c r="E2516" i="5"/>
  <c r="AH2516" i="5" s="1"/>
  <c r="F2516" i="5"/>
  <c r="G2516" i="5"/>
  <c r="I2516" i="5"/>
  <c r="J2516" i="5"/>
  <c r="K2516" i="5"/>
  <c r="L2516" i="5"/>
  <c r="S2516" i="5"/>
  <c r="O2517" i="5"/>
  <c r="N2517" i="5"/>
  <c r="R2517" i="5"/>
  <c r="M2517" i="5"/>
  <c r="E2517" i="5"/>
  <c r="AH2517" i="5" s="1"/>
  <c r="F2517" i="5"/>
  <c r="G2517" i="5"/>
  <c r="I2517" i="5"/>
  <c r="J2517" i="5"/>
  <c r="K2517" i="5"/>
  <c r="L2517" i="5"/>
  <c r="S2517" i="5"/>
  <c r="O2518" i="5"/>
  <c r="N2518" i="5"/>
  <c r="R2518" i="5"/>
  <c r="M2518" i="5"/>
  <c r="E2518" i="5"/>
  <c r="AH2518" i="5" s="1"/>
  <c r="F2518" i="5"/>
  <c r="G2518" i="5"/>
  <c r="I2518" i="5"/>
  <c r="J2518" i="5"/>
  <c r="K2518" i="5"/>
  <c r="L2518" i="5"/>
  <c r="S2518" i="5"/>
  <c r="O2519" i="5"/>
  <c r="N2519" i="5"/>
  <c r="R2519" i="5"/>
  <c r="M2519" i="5"/>
  <c r="E2519" i="5"/>
  <c r="AH2519" i="5" s="1"/>
  <c r="F2519" i="5"/>
  <c r="G2519" i="5"/>
  <c r="I2519" i="5"/>
  <c r="J2519" i="5"/>
  <c r="K2519" i="5"/>
  <c r="L2519" i="5"/>
  <c r="S2519" i="5"/>
  <c r="O2520" i="5"/>
  <c r="N2520" i="5"/>
  <c r="R2520" i="5"/>
  <c r="M2520" i="5"/>
  <c r="E2520" i="5"/>
  <c r="AH2520" i="5" s="1"/>
  <c r="F2520" i="5"/>
  <c r="G2520" i="5"/>
  <c r="I2520" i="5"/>
  <c r="J2520" i="5"/>
  <c r="K2520" i="5"/>
  <c r="L2520" i="5"/>
  <c r="S2520" i="5"/>
  <c r="O2521" i="5"/>
  <c r="N2521" i="5"/>
  <c r="R2521" i="5"/>
  <c r="M2521" i="5"/>
  <c r="E2521" i="5"/>
  <c r="AH2521" i="5" s="1"/>
  <c r="F2521" i="5"/>
  <c r="G2521" i="5"/>
  <c r="I2521" i="5"/>
  <c r="J2521" i="5"/>
  <c r="K2521" i="5"/>
  <c r="L2521" i="5"/>
  <c r="S2521" i="5"/>
  <c r="O2522" i="5"/>
  <c r="N2522" i="5"/>
  <c r="R2522" i="5"/>
  <c r="M2522" i="5"/>
  <c r="E2522" i="5"/>
  <c r="AH2522" i="5" s="1"/>
  <c r="F2522" i="5"/>
  <c r="G2522" i="5"/>
  <c r="I2522" i="5"/>
  <c r="J2522" i="5"/>
  <c r="K2522" i="5"/>
  <c r="L2522" i="5"/>
  <c r="S2522" i="5"/>
  <c r="O2523" i="5"/>
  <c r="N2523" i="5"/>
  <c r="R2523" i="5"/>
  <c r="M2523" i="5"/>
  <c r="E2523" i="5"/>
  <c r="AH2523" i="5" s="1"/>
  <c r="F2523" i="5"/>
  <c r="G2523" i="5"/>
  <c r="I2523" i="5"/>
  <c r="J2523" i="5"/>
  <c r="K2523" i="5"/>
  <c r="L2523" i="5"/>
  <c r="S2523" i="5"/>
  <c r="O2524" i="5"/>
  <c r="N2524" i="5"/>
  <c r="R2524" i="5"/>
  <c r="M2524" i="5"/>
  <c r="E2524" i="5"/>
  <c r="AH2524" i="5" s="1"/>
  <c r="F2524" i="5"/>
  <c r="G2524" i="5"/>
  <c r="I2524" i="5"/>
  <c r="J2524" i="5"/>
  <c r="K2524" i="5"/>
  <c r="L2524" i="5"/>
  <c r="S2524" i="5"/>
  <c r="O2525" i="5"/>
  <c r="N2525" i="5"/>
  <c r="R2525" i="5"/>
  <c r="M2525" i="5"/>
  <c r="E2525" i="5"/>
  <c r="AH2525" i="5" s="1"/>
  <c r="F2525" i="5"/>
  <c r="G2525" i="5"/>
  <c r="I2525" i="5"/>
  <c r="J2525" i="5"/>
  <c r="K2525" i="5"/>
  <c r="L2525" i="5"/>
  <c r="S2525" i="5"/>
  <c r="O2526" i="5"/>
  <c r="N2526" i="5"/>
  <c r="R2526" i="5"/>
  <c r="M2526" i="5"/>
  <c r="E2526" i="5"/>
  <c r="AH2526" i="5" s="1"/>
  <c r="F2526" i="5"/>
  <c r="G2526" i="5"/>
  <c r="I2526" i="5"/>
  <c r="J2526" i="5"/>
  <c r="K2526" i="5"/>
  <c r="L2526" i="5"/>
  <c r="S2526" i="5"/>
  <c r="O2527" i="5"/>
  <c r="N2527" i="5"/>
  <c r="R2527" i="5"/>
  <c r="M2527" i="5"/>
  <c r="E2527" i="5"/>
  <c r="AH2527" i="5" s="1"/>
  <c r="F2527" i="5"/>
  <c r="G2527" i="5"/>
  <c r="I2527" i="5"/>
  <c r="J2527" i="5"/>
  <c r="K2527" i="5"/>
  <c r="L2527" i="5"/>
  <c r="S2527" i="5"/>
  <c r="O2528" i="5"/>
  <c r="N2528" i="5"/>
  <c r="R2528" i="5"/>
  <c r="M2528" i="5"/>
  <c r="E2528" i="5"/>
  <c r="AH2528" i="5" s="1"/>
  <c r="F2528" i="5"/>
  <c r="G2528" i="5"/>
  <c r="I2528" i="5"/>
  <c r="J2528" i="5"/>
  <c r="K2528" i="5"/>
  <c r="L2528" i="5"/>
  <c r="S2528" i="5"/>
  <c r="O2529" i="5"/>
  <c r="N2529" i="5"/>
  <c r="R2529" i="5"/>
  <c r="M2529" i="5"/>
  <c r="E2529" i="5"/>
  <c r="AH2529" i="5" s="1"/>
  <c r="F2529" i="5"/>
  <c r="G2529" i="5"/>
  <c r="I2529" i="5"/>
  <c r="J2529" i="5"/>
  <c r="K2529" i="5"/>
  <c r="L2529" i="5"/>
  <c r="S2529" i="5"/>
  <c r="O2530" i="5"/>
  <c r="N2530" i="5"/>
  <c r="R2530" i="5"/>
  <c r="M2530" i="5"/>
  <c r="E2530" i="5"/>
  <c r="AH2530" i="5" s="1"/>
  <c r="F2530" i="5"/>
  <c r="G2530" i="5"/>
  <c r="I2530" i="5"/>
  <c r="J2530" i="5"/>
  <c r="K2530" i="5"/>
  <c r="L2530" i="5"/>
  <c r="S2530" i="5"/>
  <c r="O2531" i="5"/>
  <c r="N2531" i="5"/>
  <c r="R2531" i="5"/>
  <c r="M2531" i="5"/>
  <c r="E2531" i="5"/>
  <c r="AH2531" i="5" s="1"/>
  <c r="F2531" i="5"/>
  <c r="G2531" i="5"/>
  <c r="I2531" i="5"/>
  <c r="J2531" i="5"/>
  <c r="K2531" i="5"/>
  <c r="L2531" i="5"/>
  <c r="S2531" i="5"/>
  <c r="O2532" i="5"/>
  <c r="N2532" i="5"/>
  <c r="R2532" i="5"/>
  <c r="M2532" i="5"/>
  <c r="E2532" i="5"/>
  <c r="AH2532" i="5" s="1"/>
  <c r="F2532" i="5"/>
  <c r="G2532" i="5"/>
  <c r="I2532" i="5"/>
  <c r="J2532" i="5"/>
  <c r="K2532" i="5"/>
  <c r="L2532" i="5"/>
  <c r="S2532" i="5"/>
  <c r="O2533" i="5"/>
  <c r="N2533" i="5"/>
  <c r="R2533" i="5"/>
  <c r="M2533" i="5"/>
  <c r="E2533" i="5"/>
  <c r="AH2533" i="5" s="1"/>
  <c r="F2533" i="5"/>
  <c r="G2533" i="5"/>
  <c r="I2533" i="5"/>
  <c r="J2533" i="5"/>
  <c r="K2533" i="5"/>
  <c r="L2533" i="5"/>
  <c r="S2533" i="5"/>
  <c r="O2534" i="5"/>
  <c r="N2534" i="5"/>
  <c r="R2534" i="5"/>
  <c r="M2534" i="5"/>
  <c r="E2534" i="5"/>
  <c r="AH2534" i="5" s="1"/>
  <c r="F2534" i="5"/>
  <c r="G2534" i="5"/>
  <c r="I2534" i="5"/>
  <c r="J2534" i="5"/>
  <c r="K2534" i="5"/>
  <c r="L2534" i="5"/>
  <c r="S2534" i="5"/>
  <c r="O2535" i="5"/>
  <c r="N2535" i="5"/>
  <c r="R2535" i="5"/>
  <c r="M2535" i="5"/>
  <c r="E2535" i="5"/>
  <c r="AH2535" i="5" s="1"/>
  <c r="F2535" i="5"/>
  <c r="G2535" i="5"/>
  <c r="I2535" i="5"/>
  <c r="J2535" i="5"/>
  <c r="K2535" i="5"/>
  <c r="L2535" i="5"/>
  <c r="S2535" i="5"/>
  <c r="O2536" i="5"/>
  <c r="N2536" i="5"/>
  <c r="R2536" i="5"/>
  <c r="M2536" i="5"/>
  <c r="E2536" i="5"/>
  <c r="AH2536" i="5" s="1"/>
  <c r="F2536" i="5"/>
  <c r="G2536" i="5"/>
  <c r="I2536" i="5"/>
  <c r="J2536" i="5"/>
  <c r="K2536" i="5"/>
  <c r="L2536" i="5"/>
  <c r="S2536" i="5"/>
  <c r="O2537" i="5"/>
  <c r="N2537" i="5"/>
  <c r="R2537" i="5"/>
  <c r="M2537" i="5"/>
  <c r="E2537" i="5"/>
  <c r="AH2537" i="5" s="1"/>
  <c r="F2537" i="5"/>
  <c r="G2537" i="5"/>
  <c r="I2537" i="5"/>
  <c r="J2537" i="5"/>
  <c r="K2537" i="5"/>
  <c r="L2537" i="5"/>
  <c r="S2537" i="5"/>
  <c r="O2538" i="5"/>
  <c r="N2538" i="5"/>
  <c r="R2538" i="5"/>
  <c r="M2538" i="5"/>
  <c r="E2538" i="5"/>
  <c r="AH2538" i="5" s="1"/>
  <c r="F2538" i="5"/>
  <c r="G2538" i="5"/>
  <c r="I2538" i="5"/>
  <c r="J2538" i="5"/>
  <c r="K2538" i="5"/>
  <c r="L2538" i="5"/>
  <c r="S2538" i="5"/>
  <c r="O2539" i="5"/>
  <c r="N2539" i="5"/>
  <c r="R2539" i="5"/>
  <c r="M2539" i="5"/>
  <c r="E2539" i="5"/>
  <c r="AH2539" i="5" s="1"/>
  <c r="F2539" i="5"/>
  <c r="G2539" i="5"/>
  <c r="I2539" i="5"/>
  <c r="J2539" i="5"/>
  <c r="K2539" i="5"/>
  <c r="L2539" i="5"/>
  <c r="S2539" i="5"/>
  <c r="O2540" i="5"/>
  <c r="N2540" i="5"/>
  <c r="R2540" i="5"/>
  <c r="M2540" i="5"/>
  <c r="E2540" i="5"/>
  <c r="AH2540" i="5" s="1"/>
  <c r="F2540" i="5"/>
  <c r="G2540" i="5"/>
  <c r="I2540" i="5"/>
  <c r="J2540" i="5"/>
  <c r="K2540" i="5"/>
  <c r="L2540" i="5"/>
  <c r="S2540" i="5"/>
  <c r="O2541" i="5"/>
  <c r="N2541" i="5"/>
  <c r="R2541" i="5"/>
  <c r="M2541" i="5"/>
  <c r="E2541" i="5"/>
  <c r="AH2541" i="5" s="1"/>
  <c r="F2541" i="5"/>
  <c r="G2541" i="5"/>
  <c r="I2541" i="5"/>
  <c r="J2541" i="5"/>
  <c r="K2541" i="5"/>
  <c r="L2541" i="5"/>
  <c r="S2541" i="5"/>
  <c r="O2542" i="5"/>
  <c r="N2542" i="5"/>
  <c r="R2542" i="5"/>
  <c r="M2542" i="5"/>
  <c r="E2542" i="5"/>
  <c r="AH2542" i="5" s="1"/>
  <c r="F2542" i="5"/>
  <c r="G2542" i="5"/>
  <c r="I2542" i="5"/>
  <c r="J2542" i="5"/>
  <c r="K2542" i="5"/>
  <c r="L2542" i="5"/>
  <c r="S2542" i="5"/>
  <c r="O2543" i="5"/>
  <c r="N2543" i="5"/>
  <c r="R2543" i="5"/>
  <c r="M2543" i="5"/>
  <c r="E2543" i="5"/>
  <c r="AH2543" i="5" s="1"/>
  <c r="F2543" i="5"/>
  <c r="G2543" i="5"/>
  <c r="I2543" i="5"/>
  <c r="J2543" i="5"/>
  <c r="K2543" i="5"/>
  <c r="L2543" i="5"/>
  <c r="S2543" i="5"/>
  <c r="O2544" i="5"/>
  <c r="N2544" i="5"/>
  <c r="R2544" i="5"/>
  <c r="M2544" i="5"/>
  <c r="E2544" i="5"/>
  <c r="AH2544" i="5" s="1"/>
  <c r="F2544" i="5"/>
  <c r="G2544" i="5"/>
  <c r="I2544" i="5"/>
  <c r="J2544" i="5"/>
  <c r="K2544" i="5"/>
  <c r="L2544" i="5"/>
  <c r="S2544" i="5"/>
  <c r="O2545" i="5"/>
  <c r="N2545" i="5"/>
  <c r="R2545" i="5"/>
  <c r="M2545" i="5"/>
  <c r="E2545" i="5"/>
  <c r="AH2545" i="5" s="1"/>
  <c r="F2545" i="5"/>
  <c r="G2545" i="5"/>
  <c r="I2545" i="5"/>
  <c r="J2545" i="5"/>
  <c r="K2545" i="5"/>
  <c r="L2545" i="5"/>
  <c r="S2545" i="5"/>
  <c r="O2546" i="5"/>
  <c r="N2546" i="5"/>
  <c r="R2546" i="5"/>
  <c r="M2546" i="5"/>
  <c r="E2546" i="5"/>
  <c r="AH2546" i="5" s="1"/>
  <c r="F2546" i="5"/>
  <c r="G2546" i="5"/>
  <c r="I2546" i="5"/>
  <c r="J2546" i="5"/>
  <c r="K2546" i="5"/>
  <c r="L2546" i="5"/>
  <c r="S2546" i="5"/>
  <c r="O2547" i="5"/>
  <c r="N2547" i="5"/>
  <c r="R2547" i="5"/>
  <c r="M2547" i="5"/>
  <c r="E2547" i="5"/>
  <c r="AH2547" i="5" s="1"/>
  <c r="F2547" i="5"/>
  <c r="G2547" i="5"/>
  <c r="I2547" i="5"/>
  <c r="J2547" i="5"/>
  <c r="K2547" i="5"/>
  <c r="L2547" i="5"/>
  <c r="S2547" i="5"/>
  <c r="O2548" i="5"/>
  <c r="N2548" i="5"/>
  <c r="R2548" i="5"/>
  <c r="M2548" i="5"/>
  <c r="E2548" i="5"/>
  <c r="AH2548" i="5" s="1"/>
  <c r="F2548" i="5"/>
  <c r="G2548" i="5"/>
  <c r="I2548" i="5"/>
  <c r="J2548" i="5"/>
  <c r="K2548" i="5"/>
  <c r="L2548" i="5"/>
  <c r="S2548" i="5"/>
  <c r="O2549" i="5"/>
  <c r="N2549" i="5"/>
  <c r="R2549" i="5"/>
  <c r="M2549" i="5"/>
  <c r="E2549" i="5"/>
  <c r="AH2549" i="5" s="1"/>
  <c r="F2549" i="5"/>
  <c r="G2549" i="5"/>
  <c r="I2549" i="5"/>
  <c r="J2549" i="5"/>
  <c r="K2549" i="5"/>
  <c r="L2549" i="5"/>
  <c r="S2549" i="5"/>
  <c r="O2550" i="5"/>
  <c r="N2550" i="5"/>
  <c r="R2550" i="5"/>
  <c r="M2550" i="5"/>
  <c r="E2550" i="5"/>
  <c r="AH2550" i="5" s="1"/>
  <c r="F2550" i="5"/>
  <c r="G2550" i="5"/>
  <c r="I2550" i="5"/>
  <c r="J2550" i="5"/>
  <c r="K2550" i="5"/>
  <c r="L2550" i="5"/>
  <c r="S2550" i="5"/>
  <c r="O2551" i="5"/>
  <c r="N2551" i="5"/>
  <c r="R2551" i="5"/>
  <c r="M2551" i="5"/>
  <c r="E2551" i="5"/>
  <c r="AH2551" i="5" s="1"/>
  <c r="F2551" i="5"/>
  <c r="G2551" i="5"/>
  <c r="I2551" i="5"/>
  <c r="J2551" i="5"/>
  <c r="K2551" i="5"/>
  <c r="L2551" i="5"/>
  <c r="S2551" i="5"/>
  <c r="O2552" i="5"/>
  <c r="N2552" i="5"/>
  <c r="R2552" i="5"/>
  <c r="M2552" i="5"/>
  <c r="E2552" i="5"/>
  <c r="AH2552" i="5" s="1"/>
  <c r="F2552" i="5"/>
  <c r="G2552" i="5"/>
  <c r="I2552" i="5"/>
  <c r="J2552" i="5"/>
  <c r="K2552" i="5"/>
  <c r="L2552" i="5"/>
  <c r="S2552" i="5"/>
  <c r="O2553" i="5"/>
  <c r="N2553" i="5"/>
  <c r="R2553" i="5"/>
  <c r="M2553" i="5"/>
  <c r="E2553" i="5"/>
  <c r="AH2553" i="5" s="1"/>
  <c r="F2553" i="5"/>
  <c r="G2553" i="5"/>
  <c r="I2553" i="5"/>
  <c r="J2553" i="5"/>
  <c r="K2553" i="5"/>
  <c r="L2553" i="5"/>
  <c r="S2553" i="5"/>
  <c r="O2554" i="5"/>
  <c r="N2554" i="5"/>
  <c r="R2554" i="5"/>
  <c r="M2554" i="5"/>
  <c r="E2554" i="5"/>
  <c r="AH2554" i="5" s="1"/>
  <c r="F2554" i="5"/>
  <c r="G2554" i="5"/>
  <c r="I2554" i="5"/>
  <c r="J2554" i="5"/>
  <c r="K2554" i="5"/>
  <c r="L2554" i="5"/>
  <c r="S2554" i="5"/>
  <c r="O2555" i="5"/>
  <c r="N2555" i="5"/>
  <c r="R2555" i="5"/>
  <c r="M2555" i="5"/>
  <c r="E2555" i="5"/>
  <c r="AH2555" i="5" s="1"/>
  <c r="F2555" i="5"/>
  <c r="G2555" i="5"/>
  <c r="I2555" i="5"/>
  <c r="J2555" i="5"/>
  <c r="K2555" i="5"/>
  <c r="L2555" i="5"/>
  <c r="S2555" i="5"/>
  <c r="O2556" i="5"/>
  <c r="N2556" i="5"/>
  <c r="R2556" i="5"/>
  <c r="M2556" i="5"/>
  <c r="E2556" i="5"/>
  <c r="AH2556" i="5" s="1"/>
  <c r="F2556" i="5"/>
  <c r="G2556" i="5"/>
  <c r="I2556" i="5"/>
  <c r="J2556" i="5"/>
  <c r="K2556" i="5"/>
  <c r="L2556" i="5"/>
  <c r="S2556" i="5"/>
  <c r="O2557" i="5"/>
  <c r="N2557" i="5"/>
  <c r="R2557" i="5"/>
  <c r="M2557" i="5"/>
  <c r="E2557" i="5"/>
  <c r="AH2557" i="5" s="1"/>
  <c r="F2557" i="5"/>
  <c r="G2557" i="5"/>
  <c r="I2557" i="5"/>
  <c r="J2557" i="5"/>
  <c r="K2557" i="5"/>
  <c r="L2557" i="5"/>
  <c r="S2557" i="5"/>
  <c r="O2558" i="5"/>
  <c r="N2558" i="5"/>
  <c r="R2558" i="5"/>
  <c r="M2558" i="5"/>
  <c r="E2558" i="5"/>
  <c r="AH2558" i="5" s="1"/>
  <c r="F2558" i="5"/>
  <c r="G2558" i="5"/>
  <c r="I2558" i="5"/>
  <c r="J2558" i="5"/>
  <c r="K2558" i="5"/>
  <c r="L2558" i="5"/>
  <c r="S2558" i="5"/>
  <c r="O2559" i="5"/>
  <c r="N2559" i="5"/>
  <c r="R2559" i="5"/>
  <c r="M2559" i="5"/>
  <c r="E2559" i="5"/>
  <c r="AH2559" i="5" s="1"/>
  <c r="F2559" i="5"/>
  <c r="G2559" i="5"/>
  <c r="I2559" i="5"/>
  <c r="J2559" i="5"/>
  <c r="K2559" i="5"/>
  <c r="L2559" i="5"/>
  <c r="S2559" i="5"/>
  <c r="O2560" i="5"/>
  <c r="N2560" i="5"/>
  <c r="R2560" i="5"/>
  <c r="M2560" i="5"/>
  <c r="E2560" i="5"/>
  <c r="AH2560" i="5" s="1"/>
  <c r="F2560" i="5"/>
  <c r="G2560" i="5"/>
  <c r="I2560" i="5"/>
  <c r="J2560" i="5"/>
  <c r="K2560" i="5"/>
  <c r="L2560" i="5"/>
  <c r="S2560" i="5"/>
  <c r="O2561" i="5"/>
  <c r="N2561" i="5"/>
  <c r="R2561" i="5"/>
  <c r="M2561" i="5"/>
  <c r="E2561" i="5"/>
  <c r="AH2561" i="5" s="1"/>
  <c r="F2561" i="5"/>
  <c r="G2561" i="5"/>
  <c r="I2561" i="5"/>
  <c r="J2561" i="5"/>
  <c r="K2561" i="5"/>
  <c r="L2561" i="5"/>
  <c r="S2561" i="5"/>
  <c r="O2562" i="5"/>
  <c r="N2562" i="5"/>
  <c r="R2562" i="5"/>
  <c r="M2562" i="5"/>
  <c r="E2562" i="5"/>
  <c r="AH2562" i="5" s="1"/>
  <c r="F2562" i="5"/>
  <c r="G2562" i="5"/>
  <c r="I2562" i="5"/>
  <c r="J2562" i="5"/>
  <c r="K2562" i="5"/>
  <c r="L2562" i="5"/>
  <c r="S2562" i="5"/>
  <c r="O2563" i="5"/>
  <c r="N2563" i="5"/>
  <c r="R2563" i="5"/>
  <c r="M2563" i="5"/>
  <c r="E2563" i="5"/>
  <c r="AH2563" i="5" s="1"/>
  <c r="F2563" i="5"/>
  <c r="G2563" i="5"/>
  <c r="I2563" i="5"/>
  <c r="J2563" i="5"/>
  <c r="K2563" i="5"/>
  <c r="L2563" i="5"/>
  <c r="S2563" i="5"/>
  <c r="O2564" i="5"/>
  <c r="N2564" i="5"/>
  <c r="R2564" i="5"/>
  <c r="M2564" i="5"/>
  <c r="E2564" i="5"/>
  <c r="AH2564" i="5" s="1"/>
  <c r="F2564" i="5"/>
  <c r="G2564" i="5"/>
  <c r="I2564" i="5"/>
  <c r="J2564" i="5"/>
  <c r="K2564" i="5"/>
  <c r="L2564" i="5"/>
  <c r="S2564" i="5"/>
  <c r="O2565" i="5"/>
  <c r="N2565" i="5"/>
  <c r="R2565" i="5"/>
  <c r="M2565" i="5"/>
  <c r="E2565" i="5"/>
  <c r="AH2565" i="5" s="1"/>
  <c r="F2565" i="5"/>
  <c r="G2565" i="5"/>
  <c r="I2565" i="5"/>
  <c r="J2565" i="5"/>
  <c r="K2565" i="5"/>
  <c r="L2565" i="5"/>
  <c r="S2565" i="5"/>
  <c r="O2566" i="5"/>
  <c r="N2566" i="5"/>
  <c r="R2566" i="5"/>
  <c r="M2566" i="5"/>
  <c r="E2566" i="5"/>
  <c r="AH2566" i="5" s="1"/>
  <c r="F2566" i="5"/>
  <c r="G2566" i="5"/>
  <c r="I2566" i="5"/>
  <c r="J2566" i="5"/>
  <c r="K2566" i="5"/>
  <c r="L2566" i="5"/>
  <c r="S2566" i="5"/>
  <c r="O2567" i="5"/>
  <c r="N2567" i="5"/>
  <c r="R2567" i="5"/>
  <c r="M2567" i="5"/>
  <c r="E2567" i="5"/>
  <c r="AH2567" i="5" s="1"/>
  <c r="F2567" i="5"/>
  <c r="G2567" i="5"/>
  <c r="I2567" i="5"/>
  <c r="J2567" i="5"/>
  <c r="K2567" i="5"/>
  <c r="L2567" i="5"/>
  <c r="S2567" i="5"/>
  <c r="O2568" i="5"/>
  <c r="N2568" i="5"/>
  <c r="R2568" i="5"/>
  <c r="M2568" i="5"/>
  <c r="E2568" i="5"/>
  <c r="AH2568" i="5" s="1"/>
  <c r="F2568" i="5"/>
  <c r="G2568" i="5"/>
  <c r="I2568" i="5"/>
  <c r="J2568" i="5"/>
  <c r="K2568" i="5"/>
  <c r="L2568" i="5"/>
  <c r="S2568" i="5"/>
  <c r="O2569" i="5"/>
  <c r="N2569" i="5"/>
  <c r="R2569" i="5"/>
  <c r="M2569" i="5"/>
  <c r="E2569" i="5"/>
  <c r="AH2569" i="5" s="1"/>
  <c r="F2569" i="5"/>
  <c r="G2569" i="5"/>
  <c r="I2569" i="5"/>
  <c r="J2569" i="5"/>
  <c r="K2569" i="5"/>
  <c r="L2569" i="5"/>
  <c r="S2569" i="5"/>
  <c r="O2570" i="5"/>
  <c r="N2570" i="5"/>
  <c r="R2570" i="5"/>
  <c r="M2570" i="5"/>
  <c r="E2570" i="5"/>
  <c r="AH2570" i="5" s="1"/>
  <c r="F2570" i="5"/>
  <c r="G2570" i="5"/>
  <c r="I2570" i="5"/>
  <c r="J2570" i="5"/>
  <c r="K2570" i="5"/>
  <c r="L2570" i="5"/>
  <c r="S2570" i="5"/>
  <c r="O2571" i="5"/>
  <c r="N2571" i="5"/>
  <c r="R2571" i="5"/>
  <c r="M2571" i="5"/>
  <c r="E2571" i="5"/>
  <c r="AH2571" i="5" s="1"/>
  <c r="F2571" i="5"/>
  <c r="G2571" i="5"/>
  <c r="I2571" i="5"/>
  <c r="J2571" i="5"/>
  <c r="K2571" i="5"/>
  <c r="L2571" i="5"/>
  <c r="S2571" i="5"/>
  <c r="O2572" i="5"/>
  <c r="N2572" i="5"/>
  <c r="R2572" i="5"/>
  <c r="M2572" i="5"/>
  <c r="E2572" i="5"/>
  <c r="AH2572" i="5" s="1"/>
  <c r="F2572" i="5"/>
  <c r="G2572" i="5"/>
  <c r="I2572" i="5"/>
  <c r="J2572" i="5"/>
  <c r="K2572" i="5"/>
  <c r="L2572" i="5"/>
  <c r="S2572" i="5"/>
  <c r="O2573" i="5"/>
  <c r="N2573" i="5"/>
  <c r="R2573" i="5"/>
  <c r="M2573" i="5"/>
  <c r="E2573" i="5"/>
  <c r="AH2573" i="5" s="1"/>
  <c r="F2573" i="5"/>
  <c r="G2573" i="5"/>
  <c r="I2573" i="5"/>
  <c r="J2573" i="5"/>
  <c r="K2573" i="5"/>
  <c r="L2573" i="5"/>
  <c r="S2573" i="5"/>
  <c r="O2574" i="5"/>
  <c r="N2574" i="5"/>
  <c r="R2574" i="5"/>
  <c r="M2574" i="5"/>
  <c r="E2574" i="5"/>
  <c r="AH2574" i="5" s="1"/>
  <c r="F2574" i="5"/>
  <c r="G2574" i="5"/>
  <c r="I2574" i="5"/>
  <c r="J2574" i="5"/>
  <c r="K2574" i="5"/>
  <c r="L2574" i="5"/>
  <c r="S2574" i="5"/>
  <c r="O2575" i="5"/>
  <c r="N2575" i="5"/>
  <c r="R2575" i="5"/>
  <c r="M2575" i="5"/>
  <c r="E2575" i="5"/>
  <c r="AH2575" i="5" s="1"/>
  <c r="F2575" i="5"/>
  <c r="G2575" i="5"/>
  <c r="I2575" i="5"/>
  <c r="J2575" i="5"/>
  <c r="K2575" i="5"/>
  <c r="L2575" i="5"/>
  <c r="S2575" i="5"/>
  <c r="O2576" i="5"/>
  <c r="N2576" i="5"/>
  <c r="R2576" i="5"/>
  <c r="M2576" i="5"/>
  <c r="E2576" i="5"/>
  <c r="AH2576" i="5" s="1"/>
  <c r="F2576" i="5"/>
  <c r="G2576" i="5"/>
  <c r="I2576" i="5"/>
  <c r="J2576" i="5"/>
  <c r="K2576" i="5"/>
  <c r="L2576" i="5"/>
  <c r="S2576" i="5"/>
  <c r="O2577" i="5"/>
  <c r="N2577" i="5"/>
  <c r="R2577" i="5"/>
  <c r="M2577" i="5"/>
  <c r="E2577" i="5"/>
  <c r="AH2577" i="5" s="1"/>
  <c r="F2577" i="5"/>
  <c r="G2577" i="5"/>
  <c r="I2577" i="5"/>
  <c r="J2577" i="5"/>
  <c r="K2577" i="5"/>
  <c r="L2577" i="5"/>
  <c r="S2577" i="5"/>
  <c r="O2578" i="5"/>
  <c r="N2578" i="5"/>
  <c r="R2578" i="5"/>
  <c r="M2578" i="5"/>
  <c r="E2578" i="5"/>
  <c r="AH2578" i="5" s="1"/>
  <c r="F2578" i="5"/>
  <c r="G2578" i="5"/>
  <c r="I2578" i="5"/>
  <c r="J2578" i="5"/>
  <c r="K2578" i="5"/>
  <c r="L2578" i="5"/>
  <c r="S2578" i="5"/>
  <c r="O2579" i="5"/>
  <c r="N2579" i="5"/>
  <c r="R2579" i="5"/>
  <c r="M2579" i="5"/>
  <c r="E2579" i="5"/>
  <c r="AH2579" i="5" s="1"/>
  <c r="F2579" i="5"/>
  <c r="G2579" i="5"/>
  <c r="I2579" i="5"/>
  <c r="J2579" i="5"/>
  <c r="K2579" i="5"/>
  <c r="L2579" i="5"/>
  <c r="S2579" i="5"/>
  <c r="O2580" i="5"/>
  <c r="N2580" i="5"/>
  <c r="R2580" i="5"/>
  <c r="M2580" i="5"/>
  <c r="E2580" i="5"/>
  <c r="AH2580" i="5" s="1"/>
  <c r="F2580" i="5"/>
  <c r="G2580" i="5"/>
  <c r="I2580" i="5"/>
  <c r="J2580" i="5"/>
  <c r="K2580" i="5"/>
  <c r="L2580" i="5"/>
  <c r="S2580" i="5"/>
  <c r="O2581" i="5"/>
  <c r="N2581" i="5"/>
  <c r="R2581" i="5"/>
  <c r="M2581" i="5"/>
  <c r="E2581" i="5"/>
  <c r="AH2581" i="5" s="1"/>
  <c r="F2581" i="5"/>
  <c r="G2581" i="5"/>
  <c r="I2581" i="5"/>
  <c r="J2581" i="5"/>
  <c r="K2581" i="5"/>
  <c r="L2581" i="5"/>
  <c r="S2581" i="5"/>
  <c r="O2582" i="5"/>
  <c r="N2582" i="5"/>
  <c r="R2582" i="5"/>
  <c r="M2582" i="5"/>
  <c r="E2582" i="5"/>
  <c r="AH2582" i="5" s="1"/>
  <c r="F2582" i="5"/>
  <c r="G2582" i="5"/>
  <c r="I2582" i="5"/>
  <c r="J2582" i="5"/>
  <c r="K2582" i="5"/>
  <c r="L2582" i="5"/>
  <c r="S2582" i="5"/>
  <c r="O2583" i="5"/>
  <c r="N2583" i="5"/>
  <c r="R2583" i="5"/>
  <c r="M2583" i="5"/>
  <c r="E2583" i="5"/>
  <c r="AH2583" i="5" s="1"/>
  <c r="F2583" i="5"/>
  <c r="G2583" i="5"/>
  <c r="I2583" i="5"/>
  <c r="J2583" i="5"/>
  <c r="K2583" i="5"/>
  <c r="L2583" i="5"/>
  <c r="S2583" i="5"/>
  <c r="O2584" i="5"/>
  <c r="N2584" i="5"/>
  <c r="R2584" i="5"/>
  <c r="M2584" i="5"/>
  <c r="E2584" i="5"/>
  <c r="AH2584" i="5" s="1"/>
  <c r="F2584" i="5"/>
  <c r="G2584" i="5"/>
  <c r="I2584" i="5"/>
  <c r="J2584" i="5"/>
  <c r="K2584" i="5"/>
  <c r="L2584" i="5"/>
  <c r="S2584" i="5"/>
  <c r="O2585" i="5"/>
  <c r="N2585" i="5"/>
  <c r="R2585" i="5"/>
  <c r="M2585" i="5"/>
  <c r="E2585" i="5"/>
  <c r="AH2585" i="5" s="1"/>
  <c r="F2585" i="5"/>
  <c r="G2585" i="5"/>
  <c r="I2585" i="5"/>
  <c r="J2585" i="5"/>
  <c r="K2585" i="5"/>
  <c r="L2585" i="5"/>
  <c r="S2585" i="5"/>
  <c r="O2586" i="5"/>
  <c r="N2586" i="5"/>
  <c r="R2586" i="5"/>
  <c r="M2586" i="5"/>
  <c r="E2586" i="5"/>
  <c r="AH2586" i="5" s="1"/>
  <c r="F2586" i="5"/>
  <c r="G2586" i="5"/>
  <c r="I2586" i="5"/>
  <c r="J2586" i="5"/>
  <c r="K2586" i="5"/>
  <c r="L2586" i="5"/>
  <c r="S2586" i="5"/>
  <c r="O2587" i="5"/>
  <c r="N2587" i="5"/>
  <c r="R2587" i="5"/>
  <c r="M2587" i="5"/>
  <c r="E2587" i="5"/>
  <c r="AH2587" i="5" s="1"/>
  <c r="F2587" i="5"/>
  <c r="G2587" i="5"/>
  <c r="I2587" i="5"/>
  <c r="J2587" i="5"/>
  <c r="K2587" i="5"/>
  <c r="L2587" i="5"/>
  <c r="S2587" i="5"/>
  <c r="O2588" i="5"/>
  <c r="N2588" i="5"/>
  <c r="R2588" i="5"/>
  <c r="M2588" i="5"/>
  <c r="E2588" i="5"/>
  <c r="AH2588" i="5" s="1"/>
  <c r="F2588" i="5"/>
  <c r="G2588" i="5"/>
  <c r="I2588" i="5"/>
  <c r="J2588" i="5"/>
  <c r="K2588" i="5"/>
  <c r="L2588" i="5"/>
  <c r="S2588" i="5"/>
  <c r="O2589" i="5"/>
  <c r="N2589" i="5"/>
  <c r="R2589" i="5"/>
  <c r="M2589" i="5"/>
  <c r="E2589" i="5"/>
  <c r="AH2589" i="5" s="1"/>
  <c r="F2589" i="5"/>
  <c r="G2589" i="5"/>
  <c r="I2589" i="5"/>
  <c r="J2589" i="5"/>
  <c r="K2589" i="5"/>
  <c r="L2589" i="5"/>
  <c r="S2589" i="5"/>
  <c r="O2590" i="5"/>
  <c r="N2590" i="5"/>
  <c r="R2590" i="5"/>
  <c r="M2590" i="5"/>
  <c r="E2590" i="5"/>
  <c r="AH2590" i="5" s="1"/>
  <c r="F2590" i="5"/>
  <c r="G2590" i="5"/>
  <c r="I2590" i="5"/>
  <c r="J2590" i="5"/>
  <c r="K2590" i="5"/>
  <c r="L2590" i="5"/>
  <c r="S2590" i="5"/>
  <c r="O2591" i="5"/>
  <c r="N2591" i="5"/>
  <c r="R2591" i="5"/>
  <c r="M2591" i="5"/>
  <c r="E2591" i="5"/>
  <c r="AH2591" i="5" s="1"/>
  <c r="F2591" i="5"/>
  <c r="G2591" i="5"/>
  <c r="I2591" i="5"/>
  <c r="J2591" i="5"/>
  <c r="K2591" i="5"/>
  <c r="L2591" i="5"/>
  <c r="S2591" i="5"/>
  <c r="O2592" i="5"/>
  <c r="N2592" i="5"/>
  <c r="R2592" i="5"/>
  <c r="M2592" i="5"/>
  <c r="E2592" i="5"/>
  <c r="AH2592" i="5" s="1"/>
  <c r="F2592" i="5"/>
  <c r="G2592" i="5"/>
  <c r="I2592" i="5"/>
  <c r="J2592" i="5"/>
  <c r="K2592" i="5"/>
  <c r="L2592" i="5"/>
  <c r="S2592" i="5"/>
  <c r="O2593" i="5"/>
  <c r="N2593" i="5"/>
  <c r="R2593" i="5"/>
  <c r="M2593" i="5"/>
  <c r="E2593" i="5"/>
  <c r="AH2593" i="5" s="1"/>
  <c r="F2593" i="5"/>
  <c r="G2593" i="5"/>
  <c r="I2593" i="5"/>
  <c r="J2593" i="5"/>
  <c r="K2593" i="5"/>
  <c r="L2593" i="5"/>
  <c r="S2593" i="5"/>
  <c r="O2594" i="5"/>
  <c r="N2594" i="5"/>
  <c r="R2594" i="5"/>
  <c r="M2594" i="5"/>
  <c r="E2594" i="5"/>
  <c r="AH2594" i="5" s="1"/>
  <c r="F2594" i="5"/>
  <c r="G2594" i="5"/>
  <c r="I2594" i="5"/>
  <c r="J2594" i="5"/>
  <c r="K2594" i="5"/>
  <c r="L2594" i="5"/>
  <c r="S2594" i="5"/>
  <c r="O2595" i="5"/>
  <c r="N2595" i="5"/>
  <c r="R2595" i="5"/>
  <c r="M2595" i="5"/>
  <c r="E2595" i="5"/>
  <c r="AH2595" i="5" s="1"/>
  <c r="F2595" i="5"/>
  <c r="G2595" i="5"/>
  <c r="I2595" i="5"/>
  <c r="J2595" i="5"/>
  <c r="K2595" i="5"/>
  <c r="L2595" i="5"/>
  <c r="S2595" i="5"/>
  <c r="O2596" i="5"/>
  <c r="N2596" i="5"/>
  <c r="R2596" i="5"/>
  <c r="M2596" i="5"/>
  <c r="E2596" i="5"/>
  <c r="AH2596" i="5" s="1"/>
  <c r="F2596" i="5"/>
  <c r="G2596" i="5"/>
  <c r="I2596" i="5"/>
  <c r="J2596" i="5"/>
  <c r="K2596" i="5"/>
  <c r="L2596" i="5"/>
  <c r="S2596" i="5"/>
  <c r="O2597" i="5"/>
  <c r="N2597" i="5"/>
  <c r="R2597" i="5"/>
  <c r="M2597" i="5"/>
  <c r="E2597" i="5"/>
  <c r="AH2597" i="5" s="1"/>
  <c r="F2597" i="5"/>
  <c r="G2597" i="5"/>
  <c r="I2597" i="5"/>
  <c r="J2597" i="5"/>
  <c r="K2597" i="5"/>
  <c r="L2597" i="5"/>
  <c r="S2597" i="5"/>
  <c r="O2598" i="5"/>
  <c r="N2598" i="5"/>
  <c r="R2598" i="5"/>
  <c r="M2598" i="5"/>
  <c r="E2598" i="5"/>
  <c r="AH2598" i="5" s="1"/>
  <c r="F2598" i="5"/>
  <c r="G2598" i="5"/>
  <c r="I2598" i="5"/>
  <c r="J2598" i="5"/>
  <c r="K2598" i="5"/>
  <c r="L2598" i="5"/>
  <c r="S2598" i="5"/>
  <c r="O2599" i="5"/>
  <c r="N2599" i="5"/>
  <c r="R2599" i="5"/>
  <c r="M2599" i="5"/>
  <c r="E2599" i="5"/>
  <c r="AH2599" i="5" s="1"/>
  <c r="F2599" i="5"/>
  <c r="G2599" i="5"/>
  <c r="I2599" i="5"/>
  <c r="J2599" i="5"/>
  <c r="K2599" i="5"/>
  <c r="L2599" i="5"/>
  <c r="S2599" i="5"/>
  <c r="O2600" i="5"/>
  <c r="N2600" i="5"/>
  <c r="R2600" i="5"/>
  <c r="M2600" i="5"/>
  <c r="E2600" i="5"/>
  <c r="AH2600" i="5" s="1"/>
  <c r="F2600" i="5"/>
  <c r="G2600" i="5"/>
  <c r="I2600" i="5"/>
  <c r="J2600" i="5"/>
  <c r="K2600" i="5"/>
  <c r="L2600" i="5"/>
  <c r="S2600" i="5"/>
  <c r="O2601" i="5"/>
  <c r="N2601" i="5"/>
  <c r="R2601" i="5"/>
  <c r="M2601" i="5"/>
  <c r="E2601" i="5"/>
  <c r="AH2601" i="5" s="1"/>
  <c r="F2601" i="5"/>
  <c r="G2601" i="5"/>
  <c r="I2601" i="5"/>
  <c r="J2601" i="5"/>
  <c r="K2601" i="5"/>
  <c r="L2601" i="5"/>
  <c r="S2601" i="5"/>
  <c r="O2602" i="5"/>
  <c r="N2602" i="5"/>
  <c r="R2602" i="5"/>
  <c r="M2602" i="5"/>
  <c r="E2602" i="5"/>
  <c r="AH2602" i="5" s="1"/>
  <c r="F2602" i="5"/>
  <c r="G2602" i="5"/>
  <c r="I2602" i="5"/>
  <c r="J2602" i="5"/>
  <c r="K2602" i="5"/>
  <c r="L2602" i="5"/>
  <c r="S2602" i="5"/>
  <c r="O2603" i="5"/>
  <c r="N2603" i="5"/>
  <c r="R2603" i="5"/>
  <c r="M2603" i="5"/>
  <c r="E2603" i="5"/>
  <c r="AH2603" i="5" s="1"/>
  <c r="F2603" i="5"/>
  <c r="G2603" i="5"/>
  <c r="I2603" i="5"/>
  <c r="J2603" i="5"/>
  <c r="K2603" i="5"/>
  <c r="L2603" i="5"/>
  <c r="S2603" i="5"/>
  <c r="O2604" i="5"/>
  <c r="N2604" i="5"/>
  <c r="R2604" i="5"/>
  <c r="M2604" i="5"/>
  <c r="E2604" i="5"/>
  <c r="AH2604" i="5" s="1"/>
  <c r="F2604" i="5"/>
  <c r="G2604" i="5"/>
  <c r="I2604" i="5"/>
  <c r="J2604" i="5"/>
  <c r="K2604" i="5"/>
  <c r="L2604" i="5"/>
  <c r="S2604" i="5"/>
  <c r="O2605" i="5"/>
  <c r="N2605" i="5"/>
  <c r="R2605" i="5"/>
  <c r="M2605" i="5"/>
  <c r="E2605" i="5"/>
  <c r="AH2605" i="5" s="1"/>
  <c r="F2605" i="5"/>
  <c r="G2605" i="5"/>
  <c r="I2605" i="5"/>
  <c r="J2605" i="5"/>
  <c r="K2605" i="5"/>
  <c r="L2605" i="5"/>
  <c r="S2605" i="5"/>
  <c r="O2606" i="5"/>
  <c r="N2606" i="5"/>
  <c r="R2606" i="5"/>
  <c r="M2606" i="5"/>
  <c r="E2606" i="5"/>
  <c r="AH2606" i="5" s="1"/>
  <c r="F2606" i="5"/>
  <c r="G2606" i="5"/>
  <c r="I2606" i="5"/>
  <c r="J2606" i="5"/>
  <c r="K2606" i="5"/>
  <c r="L2606" i="5"/>
  <c r="S2606" i="5"/>
  <c r="O2607" i="5"/>
  <c r="N2607" i="5"/>
  <c r="R2607" i="5"/>
  <c r="M2607" i="5"/>
  <c r="E2607" i="5"/>
  <c r="AH2607" i="5" s="1"/>
  <c r="F2607" i="5"/>
  <c r="G2607" i="5"/>
  <c r="I2607" i="5"/>
  <c r="J2607" i="5"/>
  <c r="K2607" i="5"/>
  <c r="L2607" i="5"/>
  <c r="S2607" i="5"/>
  <c r="O2608" i="5"/>
  <c r="N2608" i="5"/>
  <c r="R2608" i="5"/>
  <c r="M2608" i="5"/>
  <c r="E2608" i="5"/>
  <c r="AH2608" i="5" s="1"/>
  <c r="F2608" i="5"/>
  <c r="G2608" i="5"/>
  <c r="I2608" i="5"/>
  <c r="J2608" i="5"/>
  <c r="K2608" i="5"/>
  <c r="L2608" i="5"/>
  <c r="S2608" i="5"/>
  <c r="O2609" i="5"/>
  <c r="N2609" i="5"/>
  <c r="R2609" i="5"/>
  <c r="M2609" i="5"/>
  <c r="E2609" i="5"/>
  <c r="AH2609" i="5" s="1"/>
  <c r="F2609" i="5"/>
  <c r="G2609" i="5"/>
  <c r="I2609" i="5"/>
  <c r="J2609" i="5"/>
  <c r="K2609" i="5"/>
  <c r="L2609" i="5"/>
  <c r="S2609" i="5"/>
  <c r="O2610" i="5"/>
  <c r="N2610" i="5"/>
  <c r="R2610" i="5"/>
  <c r="M2610" i="5"/>
  <c r="E2610" i="5"/>
  <c r="AH2610" i="5" s="1"/>
  <c r="F2610" i="5"/>
  <c r="G2610" i="5"/>
  <c r="I2610" i="5"/>
  <c r="J2610" i="5"/>
  <c r="K2610" i="5"/>
  <c r="L2610" i="5"/>
  <c r="S2610" i="5"/>
  <c r="O2611" i="5"/>
  <c r="N2611" i="5"/>
  <c r="R2611" i="5"/>
  <c r="M2611" i="5"/>
  <c r="E2611" i="5"/>
  <c r="AH2611" i="5" s="1"/>
  <c r="F2611" i="5"/>
  <c r="G2611" i="5"/>
  <c r="I2611" i="5"/>
  <c r="J2611" i="5"/>
  <c r="K2611" i="5"/>
  <c r="L2611" i="5"/>
  <c r="S2611" i="5"/>
  <c r="O2612" i="5"/>
  <c r="N2612" i="5"/>
  <c r="R2612" i="5"/>
  <c r="M2612" i="5"/>
  <c r="E2612" i="5"/>
  <c r="AH2612" i="5" s="1"/>
  <c r="F2612" i="5"/>
  <c r="G2612" i="5"/>
  <c r="I2612" i="5"/>
  <c r="J2612" i="5"/>
  <c r="K2612" i="5"/>
  <c r="L2612" i="5"/>
  <c r="S2612" i="5"/>
  <c r="O2613" i="5"/>
  <c r="N2613" i="5"/>
  <c r="R2613" i="5"/>
  <c r="M2613" i="5"/>
  <c r="E2613" i="5"/>
  <c r="AH2613" i="5" s="1"/>
  <c r="F2613" i="5"/>
  <c r="G2613" i="5"/>
  <c r="I2613" i="5"/>
  <c r="J2613" i="5"/>
  <c r="K2613" i="5"/>
  <c r="L2613" i="5"/>
  <c r="S2613" i="5"/>
  <c r="O2614" i="5"/>
  <c r="N2614" i="5"/>
  <c r="R2614" i="5"/>
  <c r="M2614" i="5"/>
  <c r="E2614" i="5"/>
  <c r="AH2614" i="5" s="1"/>
  <c r="F2614" i="5"/>
  <c r="G2614" i="5"/>
  <c r="I2614" i="5"/>
  <c r="J2614" i="5"/>
  <c r="K2614" i="5"/>
  <c r="L2614" i="5"/>
  <c r="S2614" i="5"/>
  <c r="O2615" i="5"/>
  <c r="N2615" i="5"/>
  <c r="R2615" i="5"/>
  <c r="M2615" i="5"/>
  <c r="E2615" i="5"/>
  <c r="AH2615" i="5" s="1"/>
  <c r="F2615" i="5"/>
  <c r="G2615" i="5"/>
  <c r="I2615" i="5"/>
  <c r="J2615" i="5"/>
  <c r="K2615" i="5"/>
  <c r="L2615" i="5"/>
  <c r="S2615" i="5"/>
  <c r="O2616" i="5"/>
  <c r="N2616" i="5"/>
  <c r="R2616" i="5"/>
  <c r="M2616" i="5"/>
  <c r="E2616" i="5"/>
  <c r="AH2616" i="5" s="1"/>
  <c r="F2616" i="5"/>
  <c r="G2616" i="5"/>
  <c r="I2616" i="5"/>
  <c r="J2616" i="5"/>
  <c r="K2616" i="5"/>
  <c r="L2616" i="5"/>
  <c r="S2616" i="5"/>
  <c r="O2617" i="5"/>
  <c r="N2617" i="5"/>
  <c r="R2617" i="5"/>
  <c r="M2617" i="5"/>
  <c r="E2617" i="5"/>
  <c r="AH2617" i="5" s="1"/>
  <c r="F2617" i="5"/>
  <c r="G2617" i="5"/>
  <c r="I2617" i="5"/>
  <c r="J2617" i="5"/>
  <c r="K2617" i="5"/>
  <c r="L2617" i="5"/>
  <c r="S2617" i="5"/>
  <c r="O2618" i="5"/>
  <c r="N2618" i="5"/>
  <c r="R2618" i="5"/>
  <c r="M2618" i="5"/>
  <c r="E2618" i="5"/>
  <c r="AH2618" i="5" s="1"/>
  <c r="F2618" i="5"/>
  <c r="G2618" i="5"/>
  <c r="I2618" i="5"/>
  <c r="J2618" i="5"/>
  <c r="K2618" i="5"/>
  <c r="L2618" i="5"/>
  <c r="S2618" i="5"/>
  <c r="O2619" i="5"/>
  <c r="N2619" i="5"/>
  <c r="R2619" i="5"/>
  <c r="M2619" i="5"/>
  <c r="E2619" i="5"/>
  <c r="AH2619" i="5" s="1"/>
  <c r="F2619" i="5"/>
  <c r="G2619" i="5"/>
  <c r="I2619" i="5"/>
  <c r="J2619" i="5"/>
  <c r="K2619" i="5"/>
  <c r="L2619" i="5"/>
  <c r="S2619" i="5"/>
  <c r="O2620" i="5"/>
  <c r="N2620" i="5"/>
  <c r="R2620" i="5"/>
  <c r="M2620" i="5"/>
  <c r="E2620" i="5"/>
  <c r="AH2620" i="5" s="1"/>
  <c r="F2620" i="5"/>
  <c r="G2620" i="5"/>
  <c r="I2620" i="5"/>
  <c r="J2620" i="5"/>
  <c r="K2620" i="5"/>
  <c r="L2620" i="5"/>
  <c r="S2620" i="5"/>
  <c r="O2621" i="5"/>
  <c r="N2621" i="5"/>
  <c r="R2621" i="5"/>
  <c r="M2621" i="5"/>
  <c r="E2621" i="5"/>
  <c r="AH2621" i="5" s="1"/>
  <c r="F2621" i="5"/>
  <c r="G2621" i="5"/>
  <c r="I2621" i="5"/>
  <c r="J2621" i="5"/>
  <c r="K2621" i="5"/>
  <c r="L2621" i="5"/>
  <c r="S2621" i="5"/>
  <c r="O2622" i="5"/>
  <c r="N2622" i="5"/>
  <c r="R2622" i="5"/>
  <c r="M2622" i="5"/>
  <c r="E2622" i="5"/>
  <c r="AH2622" i="5" s="1"/>
  <c r="F2622" i="5"/>
  <c r="G2622" i="5"/>
  <c r="I2622" i="5"/>
  <c r="J2622" i="5"/>
  <c r="K2622" i="5"/>
  <c r="L2622" i="5"/>
  <c r="S2622" i="5"/>
  <c r="O2623" i="5"/>
  <c r="N2623" i="5"/>
  <c r="R2623" i="5"/>
  <c r="M2623" i="5"/>
  <c r="E2623" i="5"/>
  <c r="AH2623" i="5" s="1"/>
  <c r="F2623" i="5"/>
  <c r="G2623" i="5"/>
  <c r="I2623" i="5"/>
  <c r="J2623" i="5"/>
  <c r="K2623" i="5"/>
  <c r="L2623" i="5"/>
  <c r="S2623" i="5"/>
  <c r="O2624" i="5"/>
  <c r="N2624" i="5"/>
  <c r="R2624" i="5"/>
  <c r="M2624" i="5"/>
  <c r="E2624" i="5"/>
  <c r="AH2624" i="5" s="1"/>
  <c r="F2624" i="5"/>
  <c r="G2624" i="5"/>
  <c r="I2624" i="5"/>
  <c r="J2624" i="5"/>
  <c r="K2624" i="5"/>
  <c r="L2624" i="5"/>
  <c r="S2624" i="5"/>
  <c r="O2625" i="5"/>
  <c r="N2625" i="5"/>
  <c r="R2625" i="5"/>
  <c r="M2625" i="5"/>
  <c r="E2625" i="5"/>
  <c r="AH2625" i="5" s="1"/>
  <c r="F2625" i="5"/>
  <c r="G2625" i="5"/>
  <c r="I2625" i="5"/>
  <c r="J2625" i="5"/>
  <c r="K2625" i="5"/>
  <c r="L2625" i="5"/>
  <c r="S2625" i="5"/>
  <c r="O2626" i="5"/>
  <c r="N2626" i="5"/>
  <c r="R2626" i="5"/>
  <c r="M2626" i="5"/>
  <c r="E2626" i="5"/>
  <c r="AH2626" i="5" s="1"/>
  <c r="F2626" i="5"/>
  <c r="G2626" i="5"/>
  <c r="I2626" i="5"/>
  <c r="J2626" i="5"/>
  <c r="K2626" i="5"/>
  <c r="L2626" i="5"/>
  <c r="S2626" i="5"/>
  <c r="O2627" i="5"/>
  <c r="N2627" i="5"/>
  <c r="R2627" i="5"/>
  <c r="M2627" i="5"/>
  <c r="E2627" i="5"/>
  <c r="AH2627" i="5" s="1"/>
  <c r="F2627" i="5"/>
  <c r="G2627" i="5"/>
  <c r="I2627" i="5"/>
  <c r="J2627" i="5"/>
  <c r="K2627" i="5"/>
  <c r="L2627" i="5"/>
  <c r="S2627" i="5"/>
  <c r="O2628" i="5"/>
  <c r="N2628" i="5"/>
  <c r="R2628" i="5"/>
  <c r="M2628" i="5"/>
  <c r="E2628" i="5"/>
  <c r="AH2628" i="5" s="1"/>
  <c r="F2628" i="5"/>
  <c r="G2628" i="5"/>
  <c r="I2628" i="5"/>
  <c r="J2628" i="5"/>
  <c r="K2628" i="5"/>
  <c r="L2628" i="5"/>
  <c r="S2628" i="5"/>
  <c r="O2629" i="5"/>
  <c r="N2629" i="5"/>
  <c r="R2629" i="5"/>
  <c r="M2629" i="5"/>
  <c r="E2629" i="5"/>
  <c r="AH2629" i="5" s="1"/>
  <c r="F2629" i="5"/>
  <c r="G2629" i="5"/>
  <c r="I2629" i="5"/>
  <c r="J2629" i="5"/>
  <c r="K2629" i="5"/>
  <c r="L2629" i="5"/>
  <c r="S2629" i="5"/>
  <c r="O2630" i="5"/>
  <c r="N2630" i="5"/>
  <c r="R2630" i="5"/>
  <c r="M2630" i="5"/>
  <c r="E2630" i="5"/>
  <c r="AH2630" i="5" s="1"/>
  <c r="F2630" i="5"/>
  <c r="G2630" i="5"/>
  <c r="I2630" i="5"/>
  <c r="J2630" i="5"/>
  <c r="K2630" i="5"/>
  <c r="L2630" i="5"/>
  <c r="S2630" i="5"/>
  <c r="O2631" i="5"/>
  <c r="N2631" i="5"/>
  <c r="R2631" i="5"/>
  <c r="M2631" i="5"/>
  <c r="E2631" i="5"/>
  <c r="AH2631" i="5" s="1"/>
  <c r="F2631" i="5"/>
  <c r="G2631" i="5"/>
  <c r="I2631" i="5"/>
  <c r="J2631" i="5"/>
  <c r="K2631" i="5"/>
  <c r="L2631" i="5"/>
  <c r="S2631" i="5"/>
  <c r="O2632" i="5"/>
  <c r="N2632" i="5"/>
  <c r="R2632" i="5"/>
  <c r="M2632" i="5"/>
  <c r="E2632" i="5"/>
  <c r="AH2632" i="5" s="1"/>
  <c r="F2632" i="5"/>
  <c r="G2632" i="5"/>
  <c r="I2632" i="5"/>
  <c r="J2632" i="5"/>
  <c r="K2632" i="5"/>
  <c r="L2632" i="5"/>
  <c r="S2632" i="5"/>
  <c r="O2633" i="5"/>
  <c r="N2633" i="5"/>
  <c r="R2633" i="5"/>
  <c r="M2633" i="5"/>
  <c r="E2633" i="5"/>
  <c r="AH2633" i="5" s="1"/>
  <c r="F2633" i="5"/>
  <c r="G2633" i="5"/>
  <c r="I2633" i="5"/>
  <c r="J2633" i="5"/>
  <c r="K2633" i="5"/>
  <c r="L2633" i="5"/>
  <c r="S2633" i="5"/>
  <c r="O2634" i="5"/>
  <c r="N2634" i="5"/>
  <c r="R2634" i="5"/>
  <c r="M2634" i="5"/>
  <c r="E2634" i="5"/>
  <c r="AH2634" i="5" s="1"/>
  <c r="F2634" i="5"/>
  <c r="G2634" i="5"/>
  <c r="I2634" i="5"/>
  <c r="J2634" i="5"/>
  <c r="K2634" i="5"/>
  <c r="L2634" i="5"/>
  <c r="S2634" i="5"/>
  <c r="O2635" i="5"/>
  <c r="N2635" i="5"/>
  <c r="R2635" i="5"/>
  <c r="M2635" i="5"/>
  <c r="E2635" i="5"/>
  <c r="AH2635" i="5" s="1"/>
  <c r="F2635" i="5"/>
  <c r="G2635" i="5"/>
  <c r="I2635" i="5"/>
  <c r="J2635" i="5"/>
  <c r="K2635" i="5"/>
  <c r="L2635" i="5"/>
  <c r="S2635" i="5"/>
  <c r="O2636" i="5"/>
  <c r="N2636" i="5"/>
  <c r="R2636" i="5"/>
  <c r="M2636" i="5"/>
  <c r="E2636" i="5"/>
  <c r="AH2636" i="5" s="1"/>
  <c r="F2636" i="5"/>
  <c r="G2636" i="5"/>
  <c r="I2636" i="5"/>
  <c r="J2636" i="5"/>
  <c r="K2636" i="5"/>
  <c r="L2636" i="5"/>
  <c r="S2636" i="5"/>
  <c r="O2637" i="5"/>
  <c r="N2637" i="5"/>
  <c r="R2637" i="5"/>
  <c r="M2637" i="5"/>
  <c r="E2637" i="5"/>
  <c r="AH2637" i="5" s="1"/>
  <c r="F2637" i="5"/>
  <c r="G2637" i="5"/>
  <c r="I2637" i="5"/>
  <c r="J2637" i="5"/>
  <c r="K2637" i="5"/>
  <c r="L2637" i="5"/>
  <c r="S2637" i="5"/>
  <c r="O2638" i="5"/>
  <c r="N2638" i="5"/>
  <c r="R2638" i="5"/>
  <c r="M2638" i="5"/>
  <c r="E2638" i="5"/>
  <c r="AH2638" i="5" s="1"/>
  <c r="F2638" i="5"/>
  <c r="G2638" i="5"/>
  <c r="I2638" i="5"/>
  <c r="J2638" i="5"/>
  <c r="K2638" i="5"/>
  <c r="L2638" i="5"/>
  <c r="S2638" i="5"/>
  <c r="O2639" i="5"/>
  <c r="N2639" i="5"/>
  <c r="R2639" i="5"/>
  <c r="M2639" i="5"/>
  <c r="E2639" i="5"/>
  <c r="AH2639" i="5" s="1"/>
  <c r="F2639" i="5"/>
  <c r="G2639" i="5"/>
  <c r="I2639" i="5"/>
  <c r="J2639" i="5"/>
  <c r="K2639" i="5"/>
  <c r="L2639" i="5"/>
  <c r="S2639" i="5"/>
  <c r="O2640" i="5"/>
  <c r="N2640" i="5"/>
  <c r="R2640" i="5"/>
  <c r="M2640" i="5"/>
  <c r="E2640" i="5"/>
  <c r="AH2640" i="5" s="1"/>
  <c r="F2640" i="5"/>
  <c r="G2640" i="5"/>
  <c r="I2640" i="5"/>
  <c r="J2640" i="5"/>
  <c r="K2640" i="5"/>
  <c r="L2640" i="5"/>
  <c r="S2640" i="5"/>
  <c r="O2641" i="5"/>
  <c r="N2641" i="5"/>
  <c r="R2641" i="5"/>
  <c r="M2641" i="5"/>
  <c r="E2641" i="5"/>
  <c r="AH2641" i="5" s="1"/>
  <c r="F2641" i="5"/>
  <c r="G2641" i="5"/>
  <c r="I2641" i="5"/>
  <c r="J2641" i="5"/>
  <c r="K2641" i="5"/>
  <c r="L2641" i="5"/>
  <c r="S2641" i="5"/>
  <c r="O2642" i="5"/>
  <c r="N2642" i="5"/>
  <c r="R2642" i="5"/>
  <c r="M2642" i="5"/>
  <c r="E2642" i="5"/>
  <c r="AH2642" i="5" s="1"/>
  <c r="F2642" i="5"/>
  <c r="G2642" i="5"/>
  <c r="I2642" i="5"/>
  <c r="J2642" i="5"/>
  <c r="K2642" i="5"/>
  <c r="L2642" i="5"/>
  <c r="S2642" i="5"/>
  <c r="O2643" i="5"/>
  <c r="N2643" i="5"/>
  <c r="R2643" i="5"/>
  <c r="M2643" i="5"/>
  <c r="E2643" i="5"/>
  <c r="AH2643" i="5" s="1"/>
  <c r="F2643" i="5"/>
  <c r="G2643" i="5"/>
  <c r="I2643" i="5"/>
  <c r="J2643" i="5"/>
  <c r="K2643" i="5"/>
  <c r="L2643" i="5"/>
  <c r="S2643" i="5"/>
  <c r="O2644" i="5"/>
  <c r="N2644" i="5"/>
  <c r="R2644" i="5"/>
  <c r="M2644" i="5"/>
  <c r="E2644" i="5"/>
  <c r="AH2644" i="5" s="1"/>
  <c r="F2644" i="5"/>
  <c r="G2644" i="5"/>
  <c r="I2644" i="5"/>
  <c r="J2644" i="5"/>
  <c r="K2644" i="5"/>
  <c r="L2644" i="5"/>
  <c r="S2644" i="5"/>
  <c r="O2645" i="5"/>
  <c r="N2645" i="5"/>
  <c r="R2645" i="5"/>
  <c r="M2645" i="5"/>
  <c r="E2645" i="5"/>
  <c r="AH2645" i="5" s="1"/>
  <c r="F2645" i="5"/>
  <c r="G2645" i="5"/>
  <c r="I2645" i="5"/>
  <c r="J2645" i="5"/>
  <c r="K2645" i="5"/>
  <c r="L2645" i="5"/>
  <c r="S2645" i="5"/>
  <c r="O2646" i="5"/>
  <c r="N2646" i="5"/>
  <c r="R2646" i="5"/>
  <c r="M2646" i="5"/>
  <c r="E2646" i="5"/>
  <c r="AH2646" i="5" s="1"/>
  <c r="F2646" i="5"/>
  <c r="G2646" i="5"/>
  <c r="I2646" i="5"/>
  <c r="J2646" i="5"/>
  <c r="K2646" i="5"/>
  <c r="L2646" i="5"/>
  <c r="S2646" i="5"/>
  <c r="O2647" i="5"/>
  <c r="N2647" i="5"/>
  <c r="R2647" i="5"/>
  <c r="M2647" i="5"/>
  <c r="E2647" i="5"/>
  <c r="AH2647" i="5" s="1"/>
  <c r="F2647" i="5"/>
  <c r="G2647" i="5"/>
  <c r="I2647" i="5"/>
  <c r="J2647" i="5"/>
  <c r="K2647" i="5"/>
  <c r="L2647" i="5"/>
  <c r="S2647" i="5"/>
  <c r="O2648" i="5"/>
  <c r="N2648" i="5"/>
  <c r="R2648" i="5"/>
  <c r="M2648" i="5"/>
  <c r="E2648" i="5"/>
  <c r="AH2648" i="5" s="1"/>
  <c r="F2648" i="5"/>
  <c r="G2648" i="5"/>
  <c r="I2648" i="5"/>
  <c r="J2648" i="5"/>
  <c r="K2648" i="5"/>
  <c r="L2648" i="5"/>
  <c r="S2648" i="5"/>
  <c r="O2649" i="5"/>
  <c r="N2649" i="5"/>
  <c r="R2649" i="5"/>
  <c r="M2649" i="5"/>
  <c r="E2649" i="5"/>
  <c r="AH2649" i="5" s="1"/>
  <c r="F2649" i="5"/>
  <c r="G2649" i="5"/>
  <c r="I2649" i="5"/>
  <c r="J2649" i="5"/>
  <c r="K2649" i="5"/>
  <c r="L2649" i="5"/>
  <c r="S2649" i="5"/>
  <c r="O2650" i="5"/>
  <c r="N2650" i="5"/>
  <c r="R2650" i="5"/>
  <c r="M2650" i="5"/>
  <c r="E2650" i="5"/>
  <c r="AH2650" i="5" s="1"/>
  <c r="F2650" i="5"/>
  <c r="G2650" i="5"/>
  <c r="I2650" i="5"/>
  <c r="J2650" i="5"/>
  <c r="K2650" i="5"/>
  <c r="L2650" i="5"/>
  <c r="S2650" i="5"/>
  <c r="O2651" i="5"/>
  <c r="N2651" i="5"/>
  <c r="R2651" i="5"/>
  <c r="M2651" i="5"/>
  <c r="E2651" i="5"/>
  <c r="AH2651" i="5" s="1"/>
  <c r="F2651" i="5"/>
  <c r="G2651" i="5"/>
  <c r="I2651" i="5"/>
  <c r="J2651" i="5"/>
  <c r="K2651" i="5"/>
  <c r="L2651" i="5"/>
  <c r="S2651" i="5"/>
  <c r="O2652" i="5"/>
  <c r="N2652" i="5"/>
  <c r="R2652" i="5"/>
  <c r="M2652" i="5"/>
  <c r="E2652" i="5"/>
  <c r="AH2652" i="5" s="1"/>
  <c r="F2652" i="5"/>
  <c r="G2652" i="5"/>
  <c r="I2652" i="5"/>
  <c r="J2652" i="5"/>
  <c r="K2652" i="5"/>
  <c r="L2652" i="5"/>
  <c r="S2652" i="5"/>
  <c r="O2653" i="5"/>
  <c r="N2653" i="5"/>
  <c r="R2653" i="5"/>
  <c r="M2653" i="5"/>
  <c r="E2653" i="5"/>
  <c r="AH2653" i="5" s="1"/>
  <c r="F2653" i="5"/>
  <c r="G2653" i="5"/>
  <c r="I2653" i="5"/>
  <c r="J2653" i="5"/>
  <c r="K2653" i="5"/>
  <c r="L2653" i="5"/>
  <c r="S2653" i="5"/>
  <c r="O2654" i="5"/>
  <c r="N2654" i="5"/>
  <c r="R2654" i="5"/>
  <c r="M2654" i="5"/>
  <c r="E2654" i="5"/>
  <c r="AH2654" i="5" s="1"/>
  <c r="F2654" i="5"/>
  <c r="G2654" i="5"/>
  <c r="I2654" i="5"/>
  <c r="J2654" i="5"/>
  <c r="K2654" i="5"/>
  <c r="L2654" i="5"/>
  <c r="S2654" i="5"/>
  <c r="O2655" i="5"/>
  <c r="N2655" i="5"/>
  <c r="R2655" i="5"/>
  <c r="M2655" i="5"/>
  <c r="E2655" i="5"/>
  <c r="AH2655" i="5" s="1"/>
  <c r="F2655" i="5"/>
  <c r="G2655" i="5"/>
  <c r="I2655" i="5"/>
  <c r="J2655" i="5"/>
  <c r="K2655" i="5"/>
  <c r="L2655" i="5"/>
  <c r="S2655" i="5"/>
  <c r="O2656" i="5"/>
  <c r="N2656" i="5"/>
  <c r="R2656" i="5"/>
  <c r="M2656" i="5"/>
  <c r="E2656" i="5"/>
  <c r="AH2656" i="5" s="1"/>
  <c r="F2656" i="5"/>
  <c r="G2656" i="5"/>
  <c r="I2656" i="5"/>
  <c r="J2656" i="5"/>
  <c r="K2656" i="5"/>
  <c r="L2656" i="5"/>
  <c r="S2656" i="5"/>
  <c r="O2657" i="5"/>
  <c r="N2657" i="5"/>
  <c r="R2657" i="5"/>
  <c r="M2657" i="5"/>
  <c r="E2657" i="5"/>
  <c r="AH2657" i="5" s="1"/>
  <c r="F2657" i="5"/>
  <c r="G2657" i="5"/>
  <c r="I2657" i="5"/>
  <c r="J2657" i="5"/>
  <c r="K2657" i="5"/>
  <c r="L2657" i="5"/>
  <c r="S2657" i="5"/>
  <c r="O2658" i="5"/>
  <c r="N2658" i="5"/>
  <c r="R2658" i="5"/>
  <c r="M2658" i="5"/>
  <c r="E2658" i="5"/>
  <c r="AH2658" i="5" s="1"/>
  <c r="F2658" i="5"/>
  <c r="G2658" i="5"/>
  <c r="I2658" i="5"/>
  <c r="J2658" i="5"/>
  <c r="K2658" i="5"/>
  <c r="L2658" i="5"/>
  <c r="S2658" i="5"/>
  <c r="O2659" i="5"/>
  <c r="N2659" i="5"/>
  <c r="R2659" i="5"/>
  <c r="M2659" i="5"/>
  <c r="E2659" i="5"/>
  <c r="AH2659" i="5" s="1"/>
  <c r="F2659" i="5"/>
  <c r="G2659" i="5"/>
  <c r="I2659" i="5"/>
  <c r="J2659" i="5"/>
  <c r="K2659" i="5"/>
  <c r="L2659" i="5"/>
  <c r="S2659" i="5"/>
  <c r="O2660" i="5"/>
  <c r="N2660" i="5"/>
  <c r="R2660" i="5"/>
  <c r="M2660" i="5"/>
  <c r="E2660" i="5"/>
  <c r="AH2660" i="5" s="1"/>
  <c r="F2660" i="5"/>
  <c r="G2660" i="5"/>
  <c r="I2660" i="5"/>
  <c r="J2660" i="5"/>
  <c r="K2660" i="5"/>
  <c r="L2660" i="5"/>
  <c r="S2660" i="5"/>
  <c r="O2661" i="5"/>
  <c r="N2661" i="5"/>
  <c r="R2661" i="5"/>
  <c r="M2661" i="5"/>
  <c r="E2661" i="5"/>
  <c r="AH2661" i="5" s="1"/>
  <c r="F2661" i="5"/>
  <c r="G2661" i="5"/>
  <c r="I2661" i="5"/>
  <c r="J2661" i="5"/>
  <c r="K2661" i="5"/>
  <c r="L2661" i="5"/>
  <c r="S2661" i="5"/>
  <c r="O2662" i="5"/>
  <c r="N2662" i="5"/>
  <c r="R2662" i="5"/>
  <c r="M2662" i="5"/>
  <c r="E2662" i="5"/>
  <c r="AH2662" i="5" s="1"/>
  <c r="F2662" i="5"/>
  <c r="G2662" i="5"/>
  <c r="I2662" i="5"/>
  <c r="J2662" i="5"/>
  <c r="K2662" i="5"/>
  <c r="L2662" i="5"/>
  <c r="S2662" i="5"/>
  <c r="O2663" i="5"/>
  <c r="N2663" i="5"/>
  <c r="R2663" i="5"/>
  <c r="M2663" i="5"/>
  <c r="E2663" i="5"/>
  <c r="AH2663" i="5" s="1"/>
  <c r="F2663" i="5"/>
  <c r="G2663" i="5"/>
  <c r="I2663" i="5"/>
  <c r="J2663" i="5"/>
  <c r="K2663" i="5"/>
  <c r="L2663" i="5"/>
  <c r="S2663" i="5"/>
  <c r="O2664" i="5"/>
  <c r="N2664" i="5"/>
  <c r="R2664" i="5"/>
  <c r="M2664" i="5"/>
  <c r="E2664" i="5"/>
  <c r="AH2664" i="5" s="1"/>
  <c r="F2664" i="5"/>
  <c r="G2664" i="5"/>
  <c r="I2664" i="5"/>
  <c r="J2664" i="5"/>
  <c r="K2664" i="5"/>
  <c r="L2664" i="5"/>
  <c r="S2664" i="5"/>
  <c r="O2665" i="5"/>
  <c r="N2665" i="5"/>
  <c r="R2665" i="5"/>
  <c r="M2665" i="5"/>
  <c r="E2665" i="5"/>
  <c r="AH2665" i="5" s="1"/>
  <c r="F2665" i="5"/>
  <c r="G2665" i="5"/>
  <c r="I2665" i="5"/>
  <c r="J2665" i="5"/>
  <c r="K2665" i="5"/>
  <c r="L2665" i="5"/>
  <c r="S2665" i="5"/>
  <c r="O2666" i="5"/>
  <c r="N2666" i="5"/>
  <c r="R2666" i="5"/>
  <c r="M2666" i="5"/>
  <c r="E2666" i="5"/>
  <c r="AH2666" i="5" s="1"/>
  <c r="F2666" i="5"/>
  <c r="G2666" i="5"/>
  <c r="I2666" i="5"/>
  <c r="J2666" i="5"/>
  <c r="K2666" i="5"/>
  <c r="L2666" i="5"/>
  <c r="S2666" i="5"/>
  <c r="O2667" i="5"/>
  <c r="N2667" i="5"/>
  <c r="R2667" i="5"/>
  <c r="M2667" i="5"/>
  <c r="E2667" i="5"/>
  <c r="AH2667" i="5" s="1"/>
  <c r="F2667" i="5"/>
  <c r="G2667" i="5"/>
  <c r="I2667" i="5"/>
  <c r="J2667" i="5"/>
  <c r="K2667" i="5"/>
  <c r="L2667" i="5"/>
  <c r="S2667" i="5"/>
  <c r="O2668" i="5"/>
  <c r="N2668" i="5"/>
  <c r="R2668" i="5"/>
  <c r="M2668" i="5"/>
  <c r="E2668" i="5"/>
  <c r="AH2668" i="5" s="1"/>
  <c r="F2668" i="5"/>
  <c r="G2668" i="5"/>
  <c r="I2668" i="5"/>
  <c r="J2668" i="5"/>
  <c r="K2668" i="5"/>
  <c r="L2668" i="5"/>
  <c r="S2668" i="5"/>
  <c r="O2669" i="5"/>
  <c r="N2669" i="5"/>
  <c r="R2669" i="5"/>
  <c r="M2669" i="5"/>
  <c r="E2669" i="5"/>
  <c r="AH2669" i="5" s="1"/>
  <c r="F2669" i="5"/>
  <c r="G2669" i="5"/>
  <c r="I2669" i="5"/>
  <c r="J2669" i="5"/>
  <c r="K2669" i="5"/>
  <c r="L2669" i="5"/>
  <c r="S2669" i="5"/>
  <c r="O2670" i="5"/>
  <c r="N2670" i="5"/>
  <c r="R2670" i="5"/>
  <c r="M2670" i="5"/>
  <c r="E2670" i="5"/>
  <c r="AH2670" i="5" s="1"/>
  <c r="F2670" i="5"/>
  <c r="G2670" i="5"/>
  <c r="I2670" i="5"/>
  <c r="J2670" i="5"/>
  <c r="K2670" i="5"/>
  <c r="L2670" i="5"/>
  <c r="S2670" i="5"/>
  <c r="O2671" i="5"/>
  <c r="N2671" i="5"/>
  <c r="R2671" i="5"/>
  <c r="M2671" i="5"/>
  <c r="E2671" i="5"/>
  <c r="AH2671" i="5" s="1"/>
  <c r="F2671" i="5"/>
  <c r="G2671" i="5"/>
  <c r="I2671" i="5"/>
  <c r="J2671" i="5"/>
  <c r="K2671" i="5"/>
  <c r="L2671" i="5"/>
  <c r="S2671" i="5"/>
  <c r="O2672" i="5"/>
  <c r="N2672" i="5"/>
  <c r="R2672" i="5"/>
  <c r="M2672" i="5"/>
  <c r="E2672" i="5"/>
  <c r="AH2672" i="5" s="1"/>
  <c r="F2672" i="5"/>
  <c r="G2672" i="5"/>
  <c r="I2672" i="5"/>
  <c r="J2672" i="5"/>
  <c r="K2672" i="5"/>
  <c r="L2672" i="5"/>
  <c r="S2672" i="5"/>
  <c r="O2673" i="5"/>
  <c r="N2673" i="5"/>
  <c r="R2673" i="5"/>
  <c r="M2673" i="5"/>
  <c r="E2673" i="5"/>
  <c r="AH2673" i="5" s="1"/>
  <c r="F2673" i="5"/>
  <c r="G2673" i="5"/>
  <c r="I2673" i="5"/>
  <c r="J2673" i="5"/>
  <c r="K2673" i="5"/>
  <c r="L2673" i="5"/>
  <c r="S2673" i="5"/>
  <c r="O2674" i="5"/>
  <c r="N2674" i="5"/>
  <c r="R2674" i="5"/>
  <c r="M2674" i="5"/>
  <c r="E2674" i="5"/>
  <c r="AH2674" i="5" s="1"/>
  <c r="F2674" i="5"/>
  <c r="G2674" i="5"/>
  <c r="I2674" i="5"/>
  <c r="J2674" i="5"/>
  <c r="K2674" i="5"/>
  <c r="L2674" i="5"/>
  <c r="S2674" i="5"/>
  <c r="O2675" i="5"/>
  <c r="N2675" i="5"/>
  <c r="R2675" i="5"/>
  <c r="M2675" i="5"/>
  <c r="E2675" i="5"/>
  <c r="AH2675" i="5" s="1"/>
  <c r="F2675" i="5"/>
  <c r="G2675" i="5"/>
  <c r="I2675" i="5"/>
  <c r="J2675" i="5"/>
  <c r="K2675" i="5"/>
  <c r="L2675" i="5"/>
  <c r="S2675" i="5"/>
  <c r="O2676" i="5"/>
  <c r="N2676" i="5"/>
  <c r="R2676" i="5"/>
  <c r="M2676" i="5"/>
  <c r="E2676" i="5"/>
  <c r="AH2676" i="5" s="1"/>
  <c r="F2676" i="5"/>
  <c r="G2676" i="5"/>
  <c r="I2676" i="5"/>
  <c r="J2676" i="5"/>
  <c r="K2676" i="5"/>
  <c r="L2676" i="5"/>
  <c r="S2676" i="5"/>
  <c r="O2677" i="5"/>
  <c r="N2677" i="5"/>
  <c r="R2677" i="5"/>
  <c r="M2677" i="5"/>
  <c r="E2677" i="5"/>
  <c r="AH2677" i="5" s="1"/>
  <c r="F2677" i="5"/>
  <c r="G2677" i="5"/>
  <c r="I2677" i="5"/>
  <c r="J2677" i="5"/>
  <c r="K2677" i="5"/>
  <c r="L2677" i="5"/>
  <c r="S2677" i="5"/>
  <c r="O2678" i="5"/>
  <c r="N2678" i="5"/>
  <c r="R2678" i="5"/>
  <c r="M2678" i="5"/>
  <c r="E2678" i="5"/>
  <c r="AH2678" i="5" s="1"/>
  <c r="F2678" i="5"/>
  <c r="G2678" i="5"/>
  <c r="I2678" i="5"/>
  <c r="J2678" i="5"/>
  <c r="K2678" i="5"/>
  <c r="L2678" i="5"/>
  <c r="S2678" i="5"/>
  <c r="O2679" i="5"/>
  <c r="N2679" i="5"/>
  <c r="R2679" i="5"/>
  <c r="M2679" i="5"/>
  <c r="E2679" i="5"/>
  <c r="AH2679" i="5" s="1"/>
  <c r="F2679" i="5"/>
  <c r="G2679" i="5"/>
  <c r="I2679" i="5"/>
  <c r="J2679" i="5"/>
  <c r="K2679" i="5"/>
  <c r="L2679" i="5"/>
  <c r="S2679" i="5"/>
  <c r="O2680" i="5"/>
  <c r="N2680" i="5"/>
  <c r="R2680" i="5"/>
  <c r="M2680" i="5"/>
  <c r="E2680" i="5"/>
  <c r="AH2680" i="5" s="1"/>
  <c r="F2680" i="5"/>
  <c r="G2680" i="5"/>
  <c r="I2680" i="5"/>
  <c r="J2680" i="5"/>
  <c r="K2680" i="5"/>
  <c r="L2680" i="5"/>
  <c r="S2680" i="5"/>
  <c r="O2681" i="5"/>
  <c r="N2681" i="5"/>
  <c r="R2681" i="5"/>
  <c r="M2681" i="5"/>
  <c r="E2681" i="5"/>
  <c r="AH2681" i="5" s="1"/>
  <c r="F2681" i="5"/>
  <c r="G2681" i="5"/>
  <c r="I2681" i="5"/>
  <c r="J2681" i="5"/>
  <c r="K2681" i="5"/>
  <c r="L2681" i="5"/>
  <c r="S2681" i="5"/>
  <c r="O2682" i="5"/>
  <c r="N2682" i="5"/>
  <c r="R2682" i="5"/>
  <c r="M2682" i="5"/>
  <c r="E2682" i="5"/>
  <c r="AH2682" i="5" s="1"/>
  <c r="F2682" i="5"/>
  <c r="G2682" i="5"/>
  <c r="I2682" i="5"/>
  <c r="J2682" i="5"/>
  <c r="K2682" i="5"/>
  <c r="L2682" i="5"/>
  <c r="S2682" i="5"/>
  <c r="O2683" i="5"/>
  <c r="N2683" i="5"/>
  <c r="R2683" i="5"/>
  <c r="M2683" i="5"/>
  <c r="E2683" i="5"/>
  <c r="AH2683" i="5" s="1"/>
  <c r="F2683" i="5"/>
  <c r="G2683" i="5"/>
  <c r="I2683" i="5"/>
  <c r="J2683" i="5"/>
  <c r="K2683" i="5"/>
  <c r="L2683" i="5"/>
  <c r="S2683" i="5"/>
  <c r="O2684" i="5"/>
  <c r="N2684" i="5"/>
  <c r="R2684" i="5"/>
  <c r="M2684" i="5"/>
  <c r="E2684" i="5"/>
  <c r="AH2684" i="5" s="1"/>
  <c r="F2684" i="5"/>
  <c r="G2684" i="5"/>
  <c r="I2684" i="5"/>
  <c r="J2684" i="5"/>
  <c r="K2684" i="5"/>
  <c r="L2684" i="5"/>
  <c r="S2684" i="5"/>
  <c r="O2685" i="5"/>
  <c r="N2685" i="5"/>
  <c r="R2685" i="5"/>
  <c r="M2685" i="5"/>
  <c r="E2685" i="5"/>
  <c r="AH2685" i="5" s="1"/>
  <c r="F2685" i="5"/>
  <c r="G2685" i="5"/>
  <c r="I2685" i="5"/>
  <c r="J2685" i="5"/>
  <c r="K2685" i="5"/>
  <c r="L2685" i="5"/>
  <c r="S2685" i="5"/>
  <c r="O2686" i="5"/>
  <c r="N2686" i="5"/>
  <c r="R2686" i="5"/>
  <c r="M2686" i="5"/>
  <c r="E2686" i="5"/>
  <c r="AH2686" i="5" s="1"/>
  <c r="F2686" i="5"/>
  <c r="G2686" i="5"/>
  <c r="I2686" i="5"/>
  <c r="J2686" i="5"/>
  <c r="K2686" i="5"/>
  <c r="L2686" i="5"/>
  <c r="S2686" i="5"/>
  <c r="O2687" i="5"/>
  <c r="N2687" i="5"/>
  <c r="R2687" i="5"/>
  <c r="M2687" i="5"/>
  <c r="E2687" i="5"/>
  <c r="AH2687" i="5" s="1"/>
  <c r="F2687" i="5"/>
  <c r="G2687" i="5"/>
  <c r="I2687" i="5"/>
  <c r="J2687" i="5"/>
  <c r="K2687" i="5"/>
  <c r="L2687" i="5"/>
  <c r="S2687" i="5"/>
  <c r="O2688" i="5"/>
  <c r="N2688" i="5"/>
  <c r="R2688" i="5"/>
  <c r="M2688" i="5"/>
  <c r="E2688" i="5"/>
  <c r="AH2688" i="5" s="1"/>
  <c r="F2688" i="5"/>
  <c r="G2688" i="5"/>
  <c r="I2688" i="5"/>
  <c r="J2688" i="5"/>
  <c r="K2688" i="5"/>
  <c r="L2688" i="5"/>
  <c r="S2688" i="5"/>
  <c r="O2689" i="5"/>
  <c r="N2689" i="5"/>
  <c r="R2689" i="5"/>
  <c r="M2689" i="5"/>
  <c r="E2689" i="5"/>
  <c r="AH2689" i="5" s="1"/>
  <c r="F2689" i="5"/>
  <c r="G2689" i="5"/>
  <c r="I2689" i="5"/>
  <c r="J2689" i="5"/>
  <c r="K2689" i="5"/>
  <c r="L2689" i="5"/>
  <c r="S2689" i="5"/>
  <c r="O2690" i="5"/>
  <c r="N2690" i="5"/>
  <c r="R2690" i="5"/>
  <c r="M2690" i="5"/>
  <c r="E2690" i="5"/>
  <c r="AH2690" i="5" s="1"/>
  <c r="F2690" i="5"/>
  <c r="G2690" i="5"/>
  <c r="I2690" i="5"/>
  <c r="J2690" i="5"/>
  <c r="K2690" i="5"/>
  <c r="L2690" i="5"/>
  <c r="S2690" i="5"/>
  <c r="O2691" i="5"/>
  <c r="N2691" i="5"/>
  <c r="R2691" i="5"/>
  <c r="M2691" i="5"/>
  <c r="E2691" i="5"/>
  <c r="AH2691" i="5" s="1"/>
  <c r="F2691" i="5"/>
  <c r="G2691" i="5"/>
  <c r="I2691" i="5"/>
  <c r="J2691" i="5"/>
  <c r="K2691" i="5"/>
  <c r="L2691" i="5"/>
  <c r="S2691" i="5"/>
  <c r="O2692" i="5"/>
  <c r="N2692" i="5"/>
  <c r="R2692" i="5"/>
  <c r="M2692" i="5"/>
  <c r="E2692" i="5"/>
  <c r="AH2692" i="5" s="1"/>
  <c r="F2692" i="5"/>
  <c r="G2692" i="5"/>
  <c r="I2692" i="5"/>
  <c r="J2692" i="5"/>
  <c r="K2692" i="5"/>
  <c r="L2692" i="5"/>
  <c r="S2692" i="5"/>
  <c r="O2693" i="5"/>
  <c r="N2693" i="5"/>
  <c r="R2693" i="5"/>
  <c r="M2693" i="5"/>
  <c r="E2693" i="5"/>
  <c r="AH2693" i="5" s="1"/>
  <c r="F2693" i="5"/>
  <c r="G2693" i="5"/>
  <c r="I2693" i="5"/>
  <c r="J2693" i="5"/>
  <c r="K2693" i="5"/>
  <c r="L2693" i="5"/>
  <c r="S2693" i="5"/>
  <c r="O2694" i="5"/>
  <c r="N2694" i="5"/>
  <c r="R2694" i="5"/>
  <c r="M2694" i="5"/>
  <c r="E2694" i="5"/>
  <c r="AH2694" i="5" s="1"/>
  <c r="F2694" i="5"/>
  <c r="G2694" i="5"/>
  <c r="I2694" i="5"/>
  <c r="J2694" i="5"/>
  <c r="K2694" i="5"/>
  <c r="L2694" i="5"/>
  <c r="S2694" i="5"/>
  <c r="O2695" i="5"/>
  <c r="N2695" i="5"/>
  <c r="R2695" i="5"/>
  <c r="M2695" i="5"/>
  <c r="E2695" i="5"/>
  <c r="AH2695" i="5" s="1"/>
  <c r="F2695" i="5"/>
  <c r="G2695" i="5"/>
  <c r="I2695" i="5"/>
  <c r="J2695" i="5"/>
  <c r="K2695" i="5"/>
  <c r="L2695" i="5"/>
  <c r="S2695" i="5"/>
  <c r="O2696" i="5"/>
  <c r="N2696" i="5"/>
  <c r="R2696" i="5"/>
  <c r="M2696" i="5"/>
  <c r="E2696" i="5"/>
  <c r="AH2696" i="5" s="1"/>
  <c r="F2696" i="5"/>
  <c r="G2696" i="5"/>
  <c r="I2696" i="5"/>
  <c r="J2696" i="5"/>
  <c r="K2696" i="5"/>
  <c r="L2696" i="5"/>
  <c r="S2696" i="5"/>
  <c r="O2697" i="5"/>
  <c r="N2697" i="5"/>
  <c r="R2697" i="5"/>
  <c r="M2697" i="5"/>
  <c r="E2697" i="5"/>
  <c r="AH2697" i="5" s="1"/>
  <c r="F2697" i="5"/>
  <c r="G2697" i="5"/>
  <c r="I2697" i="5"/>
  <c r="J2697" i="5"/>
  <c r="K2697" i="5"/>
  <c r="L2697" i="5"/>
  <c r="S2697" i="5"/>
  <c r="O2698" i="5"/>
  <c r="N2698" i="5"/>
  <c r="R2698" i="5"/>
  <c r="M2698" i="5"/>
  <c r="E2698" i="5"/>
  <c r="AH2698" i="5" s="1"/>
  <c r="F2698" i="5"/>
  <c r="G2698" i="5"/>
  <c r="I2698" i="5"/>
  <c r="J2698" i="5"/>
  <c r="K2698" i="5"/>
  <c r="L2698" i="5"/>
  <c r="S2698" i="5"/>
  <c r="O2699" i="5"/>
  <c r="N2699" i="5"/>
  <c r="R2699" i="5"/>
  <c r="M2699" i="5"/>
  <c r="E2699" i="5"/>
  <c r="AH2699" i="5" s="1"/>
  <c r="F2699" i="5"/>
  <c r="G2699" i="5"/>
  <c r="I2699" i="5"/>
  <c r="J2699" i="5"/>
  <c r="K2699" i="5"/>
  <c r="L2699" i="5"/>
  <c r="S2699" i="5"/>
  <c r="O2700" i="5"/>
  <c r="N2700" i="5"/>
  <c r="R2700" i="5"/>
  <c r="M2700" i="5"/>
  <c r="E2700" i="5"/>
  <c r="AH2700" i="5" s="1"/>
  <c r="F2700" i="5"/>
  <c r="G2700" i="5"/>
  <c r="I2700" i="5"/>
  <c r="J2700" i="5"/>
  <c r="K2700" i="5"/>
  <c r="L2700" i="5"/>
  <c r="S2700" i="5"/>
  <c r="O2701" i="5"/>
  <c r="N2701" i="5"/>
  <c r="R2701" i="5"/>
  <c r="M2701" i="5"/>
  <c r="E2701" i="5"/>
  <c r="AH2701" i="5" s="1"/>
  <c r="F2701" i="5"/>
  <c r="G2701" i="5"/>
  <c r="I2701" i="5"/>
  <c r="J2701" i="5"/>
  <c r="K2701" i="5"/>
  <c r="L2701" i="5"/>
  <c r="S2701" i="5"/>
  <c r="O2702" i="5"/>
  <c r="N2702" i="5"/>
  <c r="R2702" i="5"/>
  <c r="M2702" i="5"/>
  <c r="E2702" i="5"/>
  <c r="AH2702" i="5" s="1"/>
  <c r="F2702" i="5"/>
  <c r="G2702" i="5"/>
  <c r="I2702" i="5"/>
  <c r="J2702" i="5"/>
  <c r="K2702" i="5"/>
  <c r="L2702" i="5"/>
  <c r="S2702" i="5"/>
  <c r="O2703" i="5"/>
  <c r="N2703" i="5"/>
  <c r="R2703" i="5"/>
  <c r="M2703" i="5"/>
  <c r="E2703" i="5"/>
  <c r="AH2703" i="5" s="1"/>
  <c r="F2703" i="5"/>
  <c r="G2703" i="5"/>
  <c r="I2703" i="5"/>
  <c r="J2703" i="5"/>
  <c r="K2703" i="5"/>
  <c r="L2703" i="5"/>
  <c r="S2703" i="5"/>
  <c r="O2704" i="5"/>
  <c r="N2704" i="5"/>
  <c r="R2704" i="5"/>
  <c r="M2704" i="5"/>
  <c r="E2704" i="5"/>
  <c r="AH2704" i="5" s="1"/>
  <c r="F2704" i="5"/>
  <c r="G2704" i="5"/>
  <c r="I2704" i="5"/>
  <c r="J2704" i="5"/>
  <c r="K2704" i="5"/>
  <c r="L2704" i="5"/>
  <c r="S2704" i="5"/>
  <c r="O2705" i="5"/>
  <c r="N2705" i="5"/>
  <c r="R2705" i="5"/>
  <c r="M2705" i="5"/>
  <c r="E2705" i="5"/>
  <c r="AH2705" i="5" s="1"/>
  <c r="F2705" i="5"/>
  <c r="G2705" i="5"/>
  <c r="I2705" i="5"/>
  <c r="J2705" i="5"/>
  <c r="K2705" i="5"/>
  <c r="L2705" i="5"/>
  <c r="S2705" i="5"/>
  <c r="O2706" i="5"/>
  <c r="N2706" i="5"/>
  <c r="R2706" i="5"/>
  <c r="M2706" i="5"/>
  <c r="E2706" i="5"/>
  <c r="AH2706" i="5" s="1"/>
  <c r="F2706" i="5"/>
  <c r="G2706" i="5"/>
  <c r="I2706" i="5"/>
  <c r="J2706" i="5"/>
  <c r="K2706" i="5"/>
  <c r="L2706" i="5"/>
  <c r="S2706" i="5"/>
  <c r="O2707" i="5"/>
  <c r="N2707" i="5"/>
  <c r="R2707" i="5"/>
  <c r="M2707" i="5"/>
  <c r="E2707" i="5"/>
  <c r="AH2707" i="5" s="1"/>
  <c r="F2707" i="5"/>
  <c r="G2707" i="5"/>
  <c r="I2707" i="5"/>
  <c r="J2707" i="5"/>
  <c r="K2707" i="5"/>
  <c r="L2707" i="5"/>
  <c r="S2707" i="5"/>
  <c r="O2708" i="5"/>
  <c r="N2708" i="5"/>
  <c r="R2708" i="5"/>
  <c r="M2708" i="5"/>
  <c r="E2708" i="5"/>
  <c r="AH2708" i="5" s="1"/>
  <c r="F2708" i="5"/>
  <c r="G2708" i="5"/>
  <c r="I2708" i="5"/>
  <c r="J2708" i="5"/>
  <c r="K2708" i="5"/>
  <c r="L2708" i="5"/>
  <c r="S2708" i="5"/>
  <c r="O2709" i="5"/>
  <c r="N2709" i="5"/>
  <c r="R2709" i="5"/>
  <c r="M2709" i="5"/>
  <c r="E2709" i="5"/>
  <c r="AH2709" i="5" s="1"/>
  <c r="F2709" i="5"/>
  <c r="G2709" i="5"/>
  <c r="I2709" i="5"/>
  <c r="J2709" i="5"/>
  <c r="K2709" i="5"/>
  <c r="L2709" i="5"/>
  <c r="S2709" i="5"/>
  <c r="O2710" i="5"/>
  <c r="N2710" i="5"/>
  <c r="R2710" i="5"/>
  <c r="M2710" i="5"/>
  <c r="E2710" i="5"/>
  <c r="AH2710" i="5" s="1"/>
  <c r="F2710" i="5"/>
  <c r="G2710" i="5"/>
  <c r="I2710" i="5"/>
  <c r="J2710" i="5"/>
  <c r="K2710" i="5"/>
  <c r="L2710" i="5"/>
  <c r="S2710" i="5"/>
  <c r="O2711" i="5"/>
  <c r="N2711" i="5"/>
  <c r="R2711" i="5"/>
  <c r="M2711" i="5"/>
  <c r="E2711" i="5"/>
  <c r="AH2711" i="5" s="1"/>
  <c r="F2711" i="5"/>
  <c r="G2711" i="5"/>
  <c r="I2711" i="5"/>
  <c r="J2711" i="5"/>
  <c r="K2711" i="5"/>
  <c r="L2711" i="5"/>
  <c r="S2711" i="5"/>
  <c r="O2712" i="5"/>
  <c r="N2712" i="5"/>
  <c r="R2712" i="5"/>
  <c r="M2712" i="5"/>
  <c r="E2712" i="5"/>
  <c r="AH2712" i="5" s="1"/>
  <c r="F2712" i="5"/>
  <c r="G2712" i="5"/>
  <c r="I2712" i="5"/>
  <c r="J2712" i="5"/>
  <c r="K2712" i="5"/>
  <c r="L2712" i="5"/>
  <c r="S2712" i="5"/>
  <c r="O2713" i="5"/>
  <c r="N2713" i="5"/>
  <c r="R2713" i="5"/>
  <c r="M2713" i="5"/>
  <c r="E2713" i="5"/>
  <c r="AH2713" i="5" s="1"/>
  <c r="F2713" i="5"/>
  <c r="G2713" i="5"/>
  <c r="I2713" i="5"/>
  <c r="J2713" i="5"/>
  <c r="K2713" i="5"/>
  <c r="L2713" i="5"/>
  <c r="S2713" i="5"/>
  <c r="O2714" i="5"/>
  <c r="N2714" i="5"/>
  <c r="R2714" i="5"/>
  <c r="M2714" i="5"/>
  <c r="E2714" i="5"/>
  <c r="AH2714" i="5" s="1"/>
  <c r="F2714" i="5"/>
  <c r="G2714" i="5"/>
  <c r="I2714" i="5"/>
  <c r="J2714" i="5"/>
  <c r="K2714" i="5"/>
  <c r="L2714" i="5"/>
  <c r="S2714" i="5"/>
  <c r="O2715" i="5"/>
  <c r="N2715" i="5"/>
  <c r="R2715" i="5"/>
  <c r="M2715" i="5"/>
  <c r="E2715" i="5"/>
  <c r="AH2715" i="5" s="1"/>
  <c r="F2715" i="5"/>
  <c r="G2715" i="5"/>
  <c r="I2715" i="5"/>
  <c r="J2715" i="5"/>
  <c r="K2715" i="5"/>
  <c r="L2715" i="5"/>
  <c r="S2715" i="5"/>
  <c r="O2716" i="5"/>
  <c r="N2716" i="5"/>
  <c r="R2716" i="5"/>
  <c r="M2716" i="5"/>
  <c r="E2716" i="5"/>
  <c r="AH2716" i="5" s="1"/>
  <c r="F2716" i="5"/>
  <c r="G2716" i="5"/>
  <c r="I2716" i="5"/>
  <c r="J2716" i="5"/>
  <c r="K2716" i="5"/>
  <c r="L2716" i="5"/>
  <c r="S2716" i="5"/>
  <c r="O2717" i="5"/>
  <c r="N2717" i="5"/>
  <c r="R2717" i="5"/>
  <c r="M2717" i="5"/>
  <c r="E2717" i="5"/>
  <c r="AH2717" i="5" s="1"/>
  <c r="F2717" i="5"/>
  <c r="G2717" i="5"/>
  <c r="I2717" i="5"/>
  <c r="J2717" i="5"/>
  <c r="K2717" i="5"/>
  <c r="L2717" i="5"/>
  <c r="S2717" i="5"/>
  <c r="O2718" i="5"/>
  <c r="N2718" i="5"/>
  <c r="R2718" i="5"/>
  <c r="M2718" i="5"/>
  <c r="E2718" i="5"/>
  <c r="AH2718" i="5" s="1"/>
  <c r="F2718" i="5"/>
  <c r="G2718" i="5"/>
  <c r="I2718" i="5"/>
  <c r="J2718" i="5"/>
  <c r="K2718" i="5"/>
  <c r="L2718" i="5"/>
  <c r="S2718" i="5"/>
  <c r="O2719" i="5"/>
  <c r="N2719" i="5"/>
  <c r="R2719" i="5"/>
  <c r="M2719" i="5"/>
  <c r="E2719" i="5"/>
  <c r="AH2719" i="5" s="1"/>
  <c r="F2719" i="5"/>
  <c r="G2719" i="5"/>
  <c r="I2719" i="5"/>
  <c r="J2719" i="5"/>
  <c r="K2719" i="5"/>
  <c r="L2719" i="5"/>
  <c r="S2719" i="5"/>
  <c r="O2720" i="5"/>
  <c r="N2720" i="5"/>
  <c r="R2720" i="5"/>
  <c r="M2720" i="5"/>
  <c r="E2720" i="5"/>
  <c r="AH2720" i="5" s="1"/>
  <c r="F2720" i="5"/>
  <c r="G2720" i="5"/>
  <c r="I2720" i="5"/>
  <c r="J2720" i="5"/>
  <c r="K2720" i="5"/>
  <c r="L2720" i="5"/>
  <c r="S2720" i="5"/>
  <c r="O2721" i="5"/>
  <c r="N2721" i="5"/>
  <c r="R2721" i="5"/>
  <c r="M2721" i="5"/>
  <c r="E2721" i="5"/>
  <c r="AH2721" i="5" s="1"/>
  <c r="F2721" i="5"/>
  <c r="G2721" i="5"/>
  <c r="I2721" i="5"/>
  <c r="J2721" i="5"/>
  <c r="K2721" i="5"/>
  <c r="L2721" i="5"/>
  <c r="S2721" i="5"/>
  <c r="O2722" i="5"/>
  <c r="N2722" i="5"/>
  <c r="R2722" i="5"/>
  <c r="M2722" i="5"/>
  <c r="E2722" i="5"/>
  <c r="AH2722" i="5" s="1"/>
  <c r="F2722" i="5"/>
  <c r="G2722" i="5"/>
  <c r="I2722" i="5"/>
  <c r="J2722" i="5"/>
  <c r="K2722" i="5"/>
  <c r="L2722" i="5"/>
  <c r="S2722" i="5"/>
  <c r="O2723" i="5"/>
  <c r="N2723" i="5"/>
  <c r="R2723" i="5"/>
  <c r="M2723" i="5"/>
  <c r="E2723" i="5"/>
  <c r="AH2723" i="5" s="1"/>
  <c r="F2723" i="5"/>
  <c r="G2723" i="5"/>
  <c r="I2723" i="5"/>
  <c r="J2723" i="5"/>
  <c r="K2723" i="5"/>
  <c r="L2723" i="5"/>
  <c r="S2723" i="5"/>
  <c r="O2724" i="5"/>
  <c r="N2724" i="5"/>
  <c r="R2724" i="5"/>
  <c r="M2724" i="5"/>
  <c r="E2724" i="5"/>
  <c r="AH2724" i="5" s="1"/>
  <c r="F2724" i="5"/>
  <c r="G2724" i="5"/>
  <c r="I2724" i="5"/>
  <c r="J2724" i="5"/>
  <c r="K2724" i="5"/>
  <c r="L2724" i="5"/>
  <c r="S2724" i="5"/>
  <c r="O2725" i="5"/>
  <c r="N2725" i="5"/>
  <c r="R2725" i="5"/>
  <c r="M2725" i="5"/>
  <c r="E2725" i="5"/>
  <c r="AH2725" i="5" s="1"/>
  <c r="F2725" i="5"/>
  <c r="G2725" i="5"/>
  <c r="I2725" i="5"/>
  <c r="J2725" i="5"/>
  <c r="K2725" i="5"/>
  <c r="L2725" i="5"/>
  <c r="S2725" i="5"/>
  <c r="O2726" i="5"/>
  <c r="N2726" i="5"/>
  <c r="R2726" i="5"/>
  <c r="M2726" i="5"/>
  <c r="E2726" i="5"/>
  <c r="AH2726" i="5" s="1"/>
  <c r="F2726" i="5"/>
  <c r="G2726" i="5"/>
  <c r="I2726" i="5"/>
  <c r="J2726" i="5"/>
  <c r="K2726" i="5"/>
  <c r="L2726" i="5"/>
  <c r="S2726" i="5"/>
  <c r="O2727" i="5"/>
  <c r="N2727" i="5"/>
  <c r="R2727" i="5"/>
  <c r="M2727" i="5"/>
  <c r="E2727" i="5"/>
  <c r="AH2727" i="5" s="1"/>
  <c r="F2727" i="5"/>
  <c r="G2727" i="5"/>
  <c r="I2727" i="5"/>
  <c r="J2727" i="5"/>
  <c r="K2727" i="5"/>
  <c r="L2727" i="5"/>
  <c r="S2727" i="5"/>
  <c r="O2728" i="5"/>
  <c r="N2728" i="5"/>
  <c r="R2728" i="5"/>
  <c r="M2728" i="5"/>
  <c r="E2728" i="5"/>
  <c r="AH2728" i="5" s="1"/>
  <c r="F2728" i="5"/>
  <c r="G2728" i="5"/>
  <c r="I2728" i="5"/>
  <c r="J2728" i="5"/>
  <c r="K2728" i="5"/>
  <c r="L2728" i="5"/>
  <c r="S2728" i="5"/>
  <c r="O2729" i="5"/>
  <c r="N2729" i="5"/>
  <c r="R2729" i="5"/>
  <c r="M2729" i="5"/>
  <c r="E2729" i="5"/>
  <c r="AH2729" i="5" s="1"/>
  <c r="F2729" i="5"/>
  <c r="G2729" i="5"/>
  <c r="I2729" i="5"/>
  <c r="J2729" i="5"/>
  <c r="K2729" i="5"/>
  <c r="L2729" i="5"/>
  <c r="S2729" i="5"/>
  <c r="O2730" i="5"/>
  <c r="N2730" i="5"/>
  <c r="R2730" i="5"/>
  <c r="M2730" i="5"/>
  <c r="E2730" i="5"/>
  <c r="AH2730" i="5" s="1"/>
  <c r="F2730" i="5"/>
  <c r="G2730" i="5"/>
  <c r="I2730" i="5"/>
  <c r="J2730" i="5"/>
  <c r="K2730" i="5"/>
  <c r="L2730" i="5"/>
  <c r="S2730" i="5"/>
  <c r="O2731" i="5"/>
  <c r="N2731" i="5"/>
  <c r="R2731" i="5"/>
  <c r="M2731" i="5"/>
  <c r="E2731" i="5"/>
  <c r="AH2731" i="5" s="1"/>
  <c r="F2731" i="5"/>
  <c r="G2731" i="5"/>
  <c r="I2731" i="5"/>
  <c r="J2731" i="5"/>
  <c r="K2731" i="5"/>
  <c r="L2731" i="5"/>
  <c r="S2731" i="5"/>
  <c r="O2732" i="5"/>
  <c r="N2732" i="5"/>
  <c r="R2732" i="5"/>
  <c r="M2732" i="5"/>
  <c r="E2732" i="5"/>
  <c r="AH2732" i="5" s="1"/>
  <c r="F2732" i="5"/>
  <c r="G2732" i="5"/>
  <c r="I2732" i="5"/>
  <c r="J2732" i="5"/>
  <c r="K2732" i="5"/>
  <c r="L2732" i="5"/>
  <c r="S2732" i="5"/>
  <c r="O2733" i="5"/>
  <c r="N2733" i="5"/>
  <c r="R2733" i="5"/>
  <c r="M2733" i="5"/>
  <c r="E2733" i="5"/>
  <c r="AH2733" i="5" s="1"/>
  <c r="F2733" i="5"/>
  <c r="G2733" i="5"/>
  <c r="I2733" i="5"/>
  <c r="J2733" i="5"/>
  <c r="K2733" i="5"/>
  <c r="L2733" i="5"/>
  <c r="S2733" i="5"/>
  <c r="O2734" i="5"/>
  <c r="N2734" i="5"/>
  <c r="R2734" i="5"/>
  <c r="M2734" i="5"/>
  <c r="E2734" i="5"/>
  <c r="AH2734" i="5" s="1"/>
  <c r="F2734" i="5"/>
  <c r="G2734" i="5"/>
  <c r="I2734" i="5"/>
  <c r="J2734" i="5"/>
  <c r="K2734" i="5"/>
  <c r="L2734" i="5"/>
  <c r="S2734" i="5"/>
  <c r="O2735" i="5"/>
  <c r="N2735" i="5"/>
  <c r="R2735" i="5"/>
  <c r="M2735" i="5"/>
  <c r="E2735" i="5"/>
  <c r="AH2735" i="5" s="1"/>
  <c r="F2735" i="5"/>
  <c r="G2735" i="5"/>
  <c r="I2735" i="5"/>
  <c r="J2735" i="5"/>
  <c r="K2735" i="5"/>
  <c r="L2735" i="5"/>
  <c r="S2735" i="5"/>
  <c r="O2736" i="5"/>
  <c r="N2736" i="5"/>
  <c r="R2736" i="5"/>
  <c r="M2736" i="5"/>
  <c r="E2736" i="5"/>
  <c r="AH2736" i="5" s="1"/>
  <c r="F2736" i="5"/>
  <c r="G2736" i="5"/>
  <c r="I2736" i="5"/>
  <c r="J2736" i="5"/>
  <c r="K2736" i="5"/>
  <c r="L2736" i="5"/>
  <c r="S2736" i="5"/>
  <c r="O2737" i="5"/>
  <c r="N2737" i="5"/>
  <c r="R2737" i="5"/>
  <c r="M2737" i="5"/>
  <c r="E2737" i="5"/>
  <c r="AH2737" i="5" s="1"/>
  <c r="F2737" i="5"/>
  <c r="G2737" i="5"/>
  <c r="I2737" i="5"/>
  <c r="J2737" i="5"/>
  <c r="K2737" i="5"/>
  <c r="L2737" i="5"/>
  <c r="S2737" i="5"/>
  <c r="O2738" i="5"/>
  <c r="N2738" i="5"/>
  <c r="R2738" i="5"/>
  <c r="M2738" i="5"/>
  <c r="E2738" i="5"/>
  <c r="AH2738" i="5" s="1"/>
  <c r="F2738" i="5"/>
  <c r="G2738" i="5"/>
  <c r="I2738" i="5"/>
  <c r="J2738" i="5"/>
  <c r="K2738" i="5"/>
  <c r="L2738" i="5"/>
  <c r="S2738" i="5"/>
  <c r="O2739" i="5"/>
  <c r="N2739" i="5"/>
  <c r="R2739" i="5"/>
  <c r="M2739" i="5"/>
  <c r="E2739" i="5"/>
  <c r="AH2739" i="5" s="1"/>
  <c r="F2739" i="5"/>
  <c r="G2739" i="5"/>
  <c r="I2739" i="5"/>
  <c r="J2739" i="5"/>
  <c r="K2739" i="5"/>
  <c r="L2739" i="5"/>
  <c r="S2739" i="5"/>
  <c r="O2740" i="5"/>
  <c r="N2740" i="5"/>
  <c r="R2740" i="5"/>
  <c r="M2740" i="5"/>
  <c r="E2740" i="5"/>
  <c r="AH2740" i="5" s="1"/>
  <c r="F2740" i="5"/>
  <c r="G2740" i="5"/>
  <c r="I2740" i="5"/>
  <c r="J2740" i="5"/>
  <c r="K2740" i="5"/>
  <c r="L2740" i="5"/>
  <c r="S2740" i="5"/>
  <c r="O2741" i="5"/>
  <c r="N2741" i="5"/>
  <c r="R2741" i="5"/>
  <c r="M2741" i="5"/>
  <c r="E2741" i="5"/>
  <c r="AH2741" i="5" s="1"/>
  <c r="F2741" i="5"/>
  <c r="G2741" i="5"/>
  <c r="I2741" i="5"/>
  <c r="J2741" i="5"/>
  <c r="K2741" i="5"/>
  <c r="L2741" i="5"/>
  <c r="S2741" i="5"/>
  <c r="O2742" i="5"/>
  <c r="N2742" i="5"/>
  <c r="R2742" i="5"/>
  <c r="M2742" i="5"/>
  <c r="E2742" i="5"/>
  <c r="AH2742" i="5" s="1"/>
  <c r="F2742" i="5"/>
  <c r="G2742" i="5"/>
  <c r="I2742" i="5"/>
  <c r="J2742" i="5"/>
  <c r="K2742" i="5"/>
  <c r="L2742" i="5"/>
  <c r="S2742" i="5"/>
  <c r="O2743" i="5"/>
  <c r="N2743" i="5"/>
  <c r="R2743" i="5"/>
  <c r="M2743" i="5"/>
  <c r="E2743" i="5"/>
  <c r="AH2743" i="5" s="1"/>
  <c r="F2743" i="5"/>
  <c r="G2743" i="5"/>
  <c r="I2743" i="5"/>
  <c r="J2743" i="5"/>
  <c r="K2743" i="5"/>
  <c r="L2743" i="5"/>
  <c r="S2743" i="5"/>
  <c r="O2744" i="5"/>
  <c r="N2744" i="5"/>
  <c r="R2744" i="5"/>
  <c r="M2744" i="5"/>
  <c r="E2744" i="5"/>
  <c r="AH2744" i="5" s="1"/>
  <c r="F2744" i="5"/>
  <c r="G2744" i="5"/>
  <c r="I2744" i="5"/>
  <c r="J2744" i="5"/>
  <c r="K2744" i="5"/>
  <c r="L2744" i="5"/>
  <c r="S2744" i="5"/>
  <c r="O2745" i="5"/>
  <c r="N2745" i="5"/>
  <c r="R2745" i="5"/>
  <c r="M2745" i="5"/>
  <c r="E2745" i="5"/>
  <c r="AH2745" i="5" s="1"/>
  <c r="F2745" i="5"/>
  <c r="G2745" i="5"/>
  <c r="I2745" i="5"/>
  <c r="J2745" i="5"/>
  <c r="K2745" i="5"/>
  <c r="L2745" i="5"/>
  <c r="S2745" i="5"/>
  <c r="O2746" i="5"/>
  <c r="N2746" i="5"/>
  <c r="R2746" i="5"/>
  <c r="M2746" i="5"/>
  <c r="E2746" i="5"/>
  <c r="AH2746" i="5" s="1"/>
  <c r="F2746" i="5"/>
  <c r="G2746" i="5"/>
  <c r="I2746" i="5"/>
  <c r="J2746" i="5"/>
  <c r="K2746" i="5"/>
  <c r="L2746" i="5"/>
  <c r="S2746" i="5"/>
  <c r="O2747" i="5"/>
  <c r="N2747" i="5"/>
  <c r="R2747" i="5"/>
  <c r="M2747" i="5"/>
  <c r="E2747" i="5"/>
  <c r="AH2747" i="5" s="1"/>
  <c r="F2747" i="5"/>
  <c r="G2747" i="5"/>
  <c r="I2747" i="5"/>
  <c r="J2747" i="5"/>
  <c r="K2747" i="5"/>
  <c r="L2747" i="5"/>
  <c r="S2747" i="5"/>
  <c r="O2748" i="5"/>
  <c r="N2748" i="5"/>
  <c r="R2748" i="5"/>
  <c r="M2748" i="5"/>
  <c r="E2748" i="5"/>
  <c r="AH2748" i="5" s="1"/>
  <c r="F2748" i="5"/>
  <c r="G2748" i="5"/>
  <c r="I2748" i="5"/>
  <c r="J2748" i="5"/>
  <c r="K2748" i="5"/>
  <c r="L2748" i="5"/>
  <c r="S2748" i="5"/>
  <c r="O2749" i="5"/>
  <c r="N2749" i="5"/>
  <c r="R2749" i="5"/>
  <c r="M2749" i="5"/>
  <c r="E2749" i="5"/>
  <c r="AH2749" i="5" s="1"/>
  <c r="F2749" i="5"/>
  <c r="G2749" i="5"/>
  <c r="I2749" i="5"/>
  <c r="J2749" i="5"/>
  <c r="K2749" i="5"/>
  <c r="L2749" i="5"/>
  <c r="S2749" i="5"/>
  <c r="O2750" i="5"/>
  <c r="N2750" i="5"/>
  <c r="R2750" i="5"/>
  <c r="M2750" i="5"/>
  <c r="E2750" i="5"/>
  <c r="AH2750" i="5" s="1"/>
  <c r="F2750" i="5"/>
  <c r="G2750" i="5"/>
  <c r="I2750" i="5"/>
  <c r="J2750" i="5"/>
  <c r="K2750" i="5"/>
  <c r="L2750" i="5"/>
  <c r="S2750" i="5"/>
  <c r="O2751" i="5"/>
  <c r="N2751" i="5"/>
  <c r="R2751" i="5"/>
  <c r="M2751" i="5"/>
  <c r="E2751" i="5"/>
  <c r="AH2751" i="5" s="1"/>
  <c r="F2751" i="5"/>
  <c r="G2751" i="5"/>
  <c r="I2751" i="5"/>
  <c r="J2751" i="5"/>
  <c r="K2751" i="5"/>
  <c r="L2751" i="5"/>
  <c r="S2751" i="5"/>
  <c r="O2752" i="5"/>
  <c r="N2752" i="5"/>
  <c r="R2752" i="5"/>
  <c r="M2752" i="5"/>
  <c r="E2752" i="5"/>
  <c r="AH2752" i="5" s="1"/>
  <c r="F2752" i="5"/>
  <c r="G2752" i="5"/>
  <c r="I2752" i="5"/>
  <c r="J2752" i="5"/>
  <c r="K2752" i="5"/>
  <c r="L2752" i="5"/>
  <c r="S2752" i="5"/>
  <c r="O2753" i="5"/>
  <c r="N2753" i="5"/>
  <c r="R2753" i="5"/>
  <c r="M2753" i="5"/>
  <c r="E2753" i="5"/>
  <c r="AH2753" i="5" s="1"/>
  <c r="F2753" i="5"/>
  <c r="G2753" i="5"/>
  <c r="I2753" i="5"/>
  <c r="J2753" i="5"/>
  <c r="K2753" i="5"/>
  <c r="L2753" i="5"/>
  <c r="S2753" i="5"/>
  <c r="O2754" i="5"/>
  <c r="N2754" i="5"/>
  <c r="R2754" i="5"/>
  <c r="M2754" i="5"/>
  <c r="E2754" i="5"/>
  <c r="AH2754" i="5" s="1"/>
  <c r="F2754" i="5"/>
  <c r="G2754" i="5"/>
  <c r="I2754" i="5"/>
  <c r="J2754" i="5"/>
  <c r="K2754" i="5"/>
  <c r="L2754" i="5"/>
  <c r="S2754" i="5"/>
  <c r="O2755" i="5"/>
  <c r="N2755" i="5"/>
  <c r="R2755" i="5"/>
  <c r="M2755" i="5"/>
  <c r="E2755" i="5"/>
  <c r="AH2755" i="5" s="1"/>
  <c r="F2755" i="5"/>
  <c r="G2755" i="5"/>
  <c r="I2755" i="5"/>
  <c r="J2755" i="5"/>
  <c r="K2755" i="5"/>
  <c r="L2755" i="5"/>
  <c r="S2755" i="5"/>
  <c r="O2756" i="5"/>
  <c r="N2756" i="5"/>
  <c r="R2756" i="5"/>
  <c r="M2756" i="5"/>
  <c r="E2756" i="5"/>
  <c r="AH2756" i="5" s="1"/>
  <c r="F2756" i="5"/>
  <c r="G2756" i="5"/>
  <c r="I2756" i="5"/>
  <c r="J2756" i="5"/>
  <c r="K2756" i="5"/>
  <c r="L2756" i="5"/>
  <c r="S2756" i="5"/>
  <c r="O2757" i="5"/>
  <c r="N2757" i="5"/>
  <c r="R2757" i="5"/>
  <c r="M2757" i="5"/>
  <c r="E2757" i="5"/>
  <c r="AH2757" i="5" s="1"/>
  <c r="F2757" i="5"/>
  <c r="G2757" i="5"/>
  <c r="I2757" i="5"/>
  <c r="J2757" i="5"/>
  <c r="K2757" i="5"/>
  <c r="L2757" i="5"/>
  <c r="S2757" i="5"/>
  <c r="O2758" i="5"/>
  <c r="N2758" i="5"/>
  <c r="R2758" i="5"/>
  <c r="M2758" i="5"/>
  <c r="E2758" i="5"/>
  <c r="AH2758" i="5" s="1"/>
  <c r="F2758" i="5"/>
  <c r="G2758" i="5"/>
  <c r="I2758" i="5"/>
  <c r="J2758" i="5"/>
  <c r="K2758" i="5"/>
  <c r="L2758" i="5"/>
  <c r="S2758" i="5"/>
  <c r="O2759" i="5"/>
  <c r="N2759" i="5"/>
  <c r="R2759" i="5"/>
  <c r="M2759" i="5"/>
  <c r="E2759" i="5"/>
  <c r="AH2759" i="5" s="1"/>
  <c r="F2759" i="5"/>
  <c r="G2759" i="5"/>
  <c r="I2759" i="5"/>
  <c r="J2759" i="5"/>
  <c r="K2759" i="5"/>
  <c r="L2759" i="5"/>
  <c r="S2759" i="5"/>
  <c r="O2760" i="5"/>
  <c r="N2760" i="5"/>
  <c r="R2760" i="5"/>
  <c r="M2760" i="5"/>
  <c r="E2760" i="5"/>
  <c r="AH2760" i="5" s="1"/>
  <c r="F2760" i="5"/>
  <c r="G2760" i="5"/>
  <c r="I2760" i="5"/>
  <c r="J2760" i="5"/>
  <c r="K2760" i="5"/>
  <c r="L2760" i="5"/>
  <c r="S2760" i="5"/>
  <c r="O2761" i="5"/>
  <c r="N2761" i="5"/>
  <c r="R2761" i="5"/>
  <c r="M2761" i="5"/>
  <c r="E2761" i="5"/>
  <c r="AH2761" i="5" s="1"/>
  <c r="F2761" i="5"/>
  <c r="G2761" i="5"/>
  <c r="I2761" i="5"/>
  <c r="J2761" i="5"/>
  <c r="K2761" i="5"/>
  <c r="L2761" i="5"/>
  <c r="S2761" i="5"/>
  <c r="O2762" i="5"/>
  <c r="N2762" i="5"/>
  <c r="R2762" i="5"/>
  <c r="M2762" i="5"/>
  <c r="E2762" i="5"/>
  <c r="AH2762" i="5" s="1"/>
  <c r="F2762" i="5"/>
  <c r="G2762" i="5"/>
  <c r="I2762" i="5"/>
  <c r="J2762" i="5"/>
  <c r="K2762" i="5"/>
  <c r="L2762" i="5"/>
  <c r="S2762" i="5"/>
  <c r="O2763" i="5"/>
  <c r="N2763" i="5"/>
  <c r="R2763" i="5"/>
  <c r="M2763" i="5"/>
  <c r="E2763" i="5"/>
  <c r="AH2763" i="5" s="1"/>
  <c r="F2763" i="5"/>
  <c r="G2763" i="5"/>
  <c r="I2763" i="5"/>
  <c r="J2763" i="5"/>
  <c r="K2763" i="5"/>
  <c r="L2763" i="5"/>
  <c r="S2763" i="5"/>
  <c r="O2764" i="5"/>
  <c r="N2764" i="5"/>
  <c r="R2764" i="5"/>
  <c r="M2764" i="5"/>
  <c r="E2764" i="5"/>
  <c r="AH2764" i="5" s="1"/>
  <c r="F2764" i="5"/>
  <c r="G2764" i="5"/>
  <c r="I2764" i="5"/>
  <c r="J2764" i="5"/>
  <c r="K2764" i="5"/>
  <c r="L2764" i="5"/>
  <c r="S2764" i="5"/>
  <c r="O2765" i="5"/>
  <c r="N2765" i="5"/>
  <c r="R2765" i="5"/>
  <c r="M2765" i="5"/>
  <c r="E2765" i="5"/>
  <c r="AH2765" i="5" s="1"/>
  <c r="F2765" i="5"/>
  <c r="G2765" i="5"/>
  <c r="I2765" i="5"/>
  <c r="J2765" i="5"/>
  <c r="K2765" i="5"/>
  <c r="L2765" i="5"/>
  <c r="S2765" i="5"/>
  <c r="O2766" i="5"/>
  <c r="N2766" i="5"/>
  <c r="R2766" i="5"/>
  <c r="M2766" i="5"/>
  <c r="E2766" i="5"/>
  <c r="AH2766" i="5" s="1"/>
  <c r="F2766" i="5"/>
  <c r="G2766" i="5"/>
  <c r="I2766" i="5"/>
  <c r="J2766" i="5"/>
  <c r="K2766" i="5"/>
  <c r="L2766" i="5"/>
  <c r="S2766" i="5"/>
  <c r="O2767" i="5"/>
  <c r="N2767" i="5"/>
  <c r="R2767" i="5"/>
  <c r="M2767" i="5"/>
  <c r="E2767" i="5"/>
  <c r="AH2767" i="5" s="1"/>
  <c r="F2767" i="5"/>
  <c r="G2767" i="5"/>
  <c r="I2767" i="5"/>
  <c r="J2767" i="5"/>
  <c r="K2767" i="5"/>
  <c r="L2767" i="5"/>
  <c r="S2767" i="5"/>
  <c r="O2768" i="5"/>
  <c r="N2768" i="5"/>
  <c r="R2768" i="5"/>
  <c r="M2768" i="5"/>
  <c r="E2768" i="5"/>
  <c r="AH2768" i="5" s="1"/>
  <c r="F2768" i="5"/>
  <c r="G2768" i="5"/>
  <c r="I2768" i="5"/>
  <c r="J2768" i="5"/>
  <c r="K2768" i="5"/>
  <c r="L2768" i="5"/>
  <c r="S2768" i="5"/>
  <c r="O2769" i="5"/>
  <c r="N2769" i="5"/>
  <c r="R2769" i="5"/>
  <c r="M2769" i="5"/>
  <c r="E2769" i="5"/>
  <c r="AH2769" i="5" s="1"/>
  <c r="F2769" i="5"/>
  <c r="G2769" i="5"/>
  <c r="I2769" i="5"/>
  <c r="J2769" i="5"/>
  <c r="K2769" i="5"/>
  <c r="L2769" i="5"/>
  <c r="S2769" i="5"/>
  <c r="O2770" i="5"/>
  <c r="N2770" i="5"/>
  <c r="R2770" i="5"/>
  <c r="M2770" i="5"/>
  <c r="E2770" i="5"/>
  <c r="AH2770" i="5" s="1"/>
  <c r="F2770" i="5"/>
  <c r="G2770" i="5"/>
  <c r="I2770" i="5"/>
  <c r="J2770" i="5"/>
  <c r="K2770" i="5"/>
  <c r="L2770" i="5"/>
  <c r="S2770" i="5"/>
  <c r="O2771" i="5"/>
  <c r="N2771" i="5"/>
  <c r="R2771" i="5"/>
  <c r="M2771" i="5"/>
  <c r="E2771" i="5"/>
  <c r="AH2771" i="5" s="1"/>
  <c r="F2771" i="5"/>
  <c r="G2771" i="5"/>
  <c r="I2771" i="5"/>
  <c r="J2771" i="5"/>
  <c r="K2771" i="5"/>
  <c r="L2771" i="5"/>
  <c r="S2771" i="5"/>
  <c r="O2772" i="5"/>
  <c r="N2772" i="5"/>
  <c r="R2772" i="5"/>
  <c r="M2772" i="5"/>
  <c r="E2772" i="5"/>
  <c r="AH2772" i="5" s="1"/>
  <c r="F2772" i="5"/>
  <c r="G2772" i="5"/>
  <c r="I2772" i="5"/>
  <c r="J2772" i="5"/>
  <c r="K2772" i="5"/>
  <c r="L2772" i="5"/>
  <c r="S2772" i="5"/>
  <c r="O2773" i="5"/>
  <c r="N2773" i="5"/>
  <c r="R2773" i="5"/>
  <c r="M2773" i="5"/>
  <c r="E2773" i="5"/>
  <c r="AH2773" i="5" s="1"/>
  <c r="F2773" i="5"/>
  <c r="G2773" i="5"/>
  <c r="I2773" i="5"/>
  <c r="J2773" i="5"/>
  <c r="K2773" i="5"/>
  <c r="L2773" i="5"/>
  <c r="S2773" i="5"/>
  <c r="O2774" i="5"/>
  <c r="N2774" i="5"/>
  <c r="R2774" i="5"/>
  <c r="M2774" i="5"/>
  <c r="E2774" i="5"/>
  <c r="AH2774" i="5" s="1"/>
  <c r="F2774" i="5"/>
  <c r="G2774" i="5"/>
  <c r="I2774" i="5"/>
  <c r="J2774" i="5"/>
  <c r="K2774" i="5"/>
  <c r="L2774" i="5"/>
  <c r="S2774" i="5"/>
  <c r="O2775" i="5"/>
  <c r="N2775" i="5"/>
  <c r="R2775" i="5"/>
  <c r="M2775" i="5"/>
  <c r="E2775" i="5"/>
  <c r="AH2775" i="5" s="1"/>
  <c r="F2775" i="5"/>
  <c r="G2775" i="5"/>
  <c r="I2775" i="5"/>
  <c r="J2775" i="5"/>
  <c r="K2775" i="5"/>
  <c r="L2775" i="5"/>
  <c r="S2775" i="5"/>
  <c r="O2776" i="5"/>
  <c r="N2776" i="5"/>
  <c r="R2776" i="5"/>
  <c r="M2776" i="5"/>
  <c r="E2776" i="5"/>
  <c r="AH2776" i="5" s="1"/>
  <c r="F2776" i="5"/>
  <c r="G2776" i="5"/>
  <c r="I2776" i="5"/>
  <c r="J2776" i="5"/>
  <c r="K2776" i="5"/>
  <c r="L2776" i="5"/>
  <c r="S2776" i="5"/>
  <c r="O2777" i="5"/>
  <c r="N2777" i="5"/>
  <c r="R2777" i="5"/>
  <c r="M2777" i="5"/>
  <c r="E2777" i="5"/>
  <c r="AH2777" i="5" s="1"/>
  <c r="F2777" i="5"/>
  <c r="G2777" i="5"/>
  <c r="I2777" i="5"/>
  <c r="J2777" i="5"/>
  <c r="K2777" i="5"/>
  <c r="L2777" i="5"/>
  <c r="S2777" i="5"/>
  <c r="O2778" i="5"/>
  <c r="N2778" i="5"/>
  <c r="R2778" i="5"/>
  <c r="M2778" i="5"/>
  <c r="E2778" i="5"/>
  <c r="AH2778" i="5" s="1"/>
  <c r="F2778" i="5"/>
  <c r="G2778" i="5"/>
  <c r="I2778" i="5"/>
  <c r="J2778" i="5"/>
  <c r="K2778" i="5"/>
  <c r="L2778" i="5"/>
  <c r="S2778" i="5"/>
  <c r="O2779" i="5"/>
  <c r="N2779" i="5"/>
  <c r="R2779" i="5"/>
  <c r="M2779" i="5"/>
  <c r="E2779" i="5"/>
  <c r="AH2779" i="5" s="1"/>
  <c r="F2779" i="5"/>
  <c r="G2779" i="5"/>
  <c r="I2779" i="5"/>
  <c r="J2779" i="5"/>
  <c r="K2779" i="5"/>
  <c r="L2779" i="5"/>
  <c r="S2779" i="5"/>
  <c r="O2780" i="5"/>
  <c r="N2780" i="5"/>
  <c r="R2780" i="5"/>
  <c r="M2780" i="5"/>
  <c r="E2780" i="5"/>
  <c r="AH2780" i="5" s="1"/>
  <c r="F2780" i="5"/>
  <c r="G2780" i="5"/>
  <c r="I2780" i="5"/>
  <c r="J2780" i="5"/>
  <c r="K2780" i="5"/>
  <c r="L2780" i="5"/>
  <c r="S2780" i="5"/>
  <c r="O2781" i="5"/>
  <c r="N2781" i="5"/>
  <c r="R2781" i="5"/>
  <c r="M2781" i="5"/>
  <c r="E2781" i="5"/>
  <c r="AH2781" i="5" s="1"/>
  <c r="F2781" i="5"/>
  <c r="G2781" i="5"/>
  <c r="I2781" i="5"/>
  <c r="J2781" i="5"/>
  <c r="K2781" i="5"/>
  <c r="L2781" i="5"/>
  <c r="S2781" i="5"/>
  <c r="O2782" i="5"/>
  <c r="N2782" i="5"/>
  <c r="R2782" i="5"/>
  <c r="M2782" i="5"/>
  <c r="E2782" i="5"/>
  <c r="AH2782" i="5" s="1"/>
  <c r="F2782" i="5"/>
  <c r="G2782" i="5"/>
  <c r="I2782" i="5"/>
  <c r="J2782" i="5"/>
  <c r="K2782" i="5"/>
  <c r="L2782" i="5"/>
  <c r="S2782" i="5"/>
  <c r="O2783" i="5"/>
  <c r="N2783" i="5"/>
  <c r="R2783" i="5"/>
  <c r="M2783" i="5"/>
  <c r="E2783" i="5"/>
  <c r="AH2783" i="5" s="1"/>
  <c r="F2783" i="5"/>
  <c r="G2783" i="5"/>
  <c r="I2783" i="5"/>
  <c r="J2783" i="5"/>
  <c r="K2783" i="5"/>
  <c r="L2783" i="5"/>
  <c r="S2783" i="5"/>
  <c r="O2784" i="5"/>
  <c r="N2784" i="5"/>
  <c r="R2784" i="5"/>
  <c r="M2784" i="5"/>
  <c r="E2784" i="5"/>
  <c r="AH2784" i="5" s="1"/>
  <c r="F2784" i="5"/>
  <c r="G2784" i="5"/>
  <c r="I2784" i="5"/>
  <c r="J2784" i="5"/>
  <c r="K2784" i="5"/>
  <c r="L2784" i="5"/>
  <c r="S2784" i="5"/>
  <c r="O2785" i="5"/>
  <c r="N2785" i="5"/>
  <c r="R2785" i="5"/>
  <c r="M2785" i="5"/>
  <c r="E2785" i="5"/>
  <c r="AH2785" i="5" s="1"/>
  <c r="F2785" i="5"/>
  <c r="G2785" i="5"/>
  <c r="I2785" i="5"/>
  <c r="J2785" i="5"/>
  <c r="K2785" i="5"/>
  <c r="L2785" i="5"/>
  <c r="S2785" i="5"/>
  <c r="O2786" i="5"/>
  <c r="N2786" i="5"/>
  <c r="R2786" i="5"/>
  <c r="M2786" i="5"/>
  <c r="E2786" i="5"/>
  <c r="AH2786" i="5" s="1"/>
  <c r="F2786" i="5"/>
  <c r="G2786" i="5"/>
  <c r="I2786" i="5"/>
  <c r="J2786" i="5"/>
  <c r="K2786" i="5"/>
  <c r="L2786" i="5"/>
  <c r="S2786" i="5"/>
  <c r="O2787" i="5"/>
  <c r="N2787" i="5"/>
  <c r="R2787" i="5"/>
  <c r="M2787" i="5"/>
  <c r="E2787" i="5"/>
  <c r="AH2787" i="5" s="1"/>
  <c r="F2787" i="5"/>
  <c r="G2787" i="5"/>
  <c r="I2787" i="5"/>
  <c r="J2787" i="5"/>
  <c r="K2787" i="5"/>
  <c r="L2787" i="5"/>
  <c r="S2787" i="5"/>
  <c r="O2788" i="5"/>
  <c r="N2788" i="5"/>
  <c r="R2788" i="5"/>
  <c r="M2788" i="5"/>
  <c r="E2788" i="5"/>
  <c r="AH2788" i="5" s="1"/>
  <c r="F2788" i="5"/>
  <c r="G2788" i="5"/>
  <c r="I2788" i="5"/>
  <c r="J2788" i="5"/>
  <c r="K2788" i="5"/>
  <c r="L2788" i="5"/>
  <c r="S2788" i="5"/>
  <c r="O2789" i="5"/>
  <c r="N2789" i="5"/>
  <c r="R2789" i="5"/>
  <c r="M2789" i="5"/>
  <c r="E2789" i="5"/>
  <c r="AH2789" i="5" s="1"/>
  <c r="F2789" i="5"/>
  <c r="G2789" i="5"/>
  <c r="I2789" i="5"/>
  <c r="J2789" i="5"/>
  <c r="K2789" i="5"/>
  <c r="L2789" i="5"/>
  <c r="S2789" i="5"/>
  <c r="O2790" i="5"/>
  <c r="N2790" i="5"/>
  <c r="R2790" i="5"/>
  <c r="M2790" i="5"/>
  <c r="E2790" i="5"/>
  <c r="AH2790" i="5" s="1"/>
  <c r="F2790" i="5"/>
  <c r="G2790" i="5"/>
  <c r="I2790" i="5"/>
  <c r="J2790" i="5"/>
  <c r="K2790" i="5"/>
  <c r="L2790" i="5"/>
  <c r="S2790" i="5"/>
  <c r="O2791" i="5"/>
  <c r="N2791" i="5"/>
  <c r="R2791" i="5"/>
  <c r="M2791" i="5"/>
  <c r="E2791" i="5"/>
  <c r="AH2791" i="5" s="1"/>
  <c r="F2791" i="5"/>
  <c r="G2791" i="5"/>
  <c r="I2791" i="5"/>
  <c r="J2791" i="5"/>
  <c r="K2791" i="5"/>
  <c r="L2791" i="5"/>
  <c r="S2791" i="5"/>
  <c r="O2792" i="5"/>
  <c r="N2792" i="5"/>
  <c r="R2792" i="5"/>
  <c r="M2792" i="5"/>
  <c r="E2792" i="5"/>
  <c r="AH2792" i="5" s="1"/>
  <c r="F2792" i="5"/>
  <c r="G2792" i="5"/>
  <c r="I2792" i="5"/>
  <c r="J2792" i="5"/>
  <c r="K2792" i="5"/>
  <c r="L2792" i="5"/>
  <c r="S2792" i="5"/>
  <c r="O2793" i="5"/>
  <c r="N2793" i="5"/>
  <c r="R2793" i="5"/>
  <c r="M2793" i="5"/>
  <c r="E2793" i="5"/>
  <c r="AH2793" i="5" s="1"/>
  <c r="F2793" i="5"/>
  <c r="G2793" i="5"/>
  <c r="I2793" i="5"/>
  <c r="J2793" i="5"/>
  <c r="K2793" i="5"/>
  <c r="L2793" i="5"/>
  <c r="S2793" i="5"/>
  <c r="O2794" i="5"/>
  <c r="N2794" i="5"/>
  <c r="R2794" i="5"/>
  <c r="M2794" i="5"/>
  <c r="E2794" i="5"/>
  <c r="AH2794" i="5" s="1"/>
  <c r="F2794" i="5"/>
  <c r="G2794" i="5"/>
  <c r="I2794" i="5"/>
  <c r="J2794" i="5"/>
  <c r="K2794" i="5"/>
  <c r="L2794" i="5"/>
  <c r="S2794" i="5"/>
  <c r="O2795" i="5"/>
  <c r="N2795" i="5"/>
  <c r="R2795" i="5"/>
  <c r="M2795" i="5"/>
  <c r="E2795" i="5"/>
  <c r="AH2795" i="5" s="1"/>
  <c r="F2795" i="5"/>
  <c r="G2795" i="5"/>
  <c r="I2795" i="5"/>
  <c r="J2795" i="5"/>
  <c r="K2795" i="5"/>
  <c r="L2795" i="5"/>
  <c r="S2795" i="5"/>
  <c r="O2796" i="5"/>
  <c r="N2796" i="5"/>
  <c r="R2796" i="5"/>
  <c r="M2796" i="5"/>
  <c r="E2796" i="5"/>
  <c r="AH2796" i="5" s="1"/>
  <c r="F2796" i="5"/>
  <c r="G2796" i="5"/>
  <c r="I2796" i="5"/>
  <c r="J2796" i="5"/>
  <c r="K2796" i="5"/>
  <c r="L2796" i="5"/>
  <c r="S2796" i="5"/>
  <c r="O2797" i="5"/>
  <c r="N2797" i="5"/>
  <c r="R2797" i="5"/>
  <c r="M2797" i="5"/>
  <c r="E2797" i="5"/>
  <c r="AH2797" i="5" s="1"/>
  <c r="F2797" i="5"/>
  <c r="G2797" i="5"/>
  <c r="I2797" i="5"/>
  <c r="J2797" i="5"/>
  <c r="K2797" i="5"/>
  <c r="L2797" i="5"/>
  <c r="S2797" i="5"/>
  <c r="O2798" i="5"/>
  <c r="N2798" i="5"/>
  <c r="R2798" i="5"/>
  <c r="M2798" i="5"/>
  <c r="E2798" i="5"/>
  <c r="AH2798" i="5" s="1"/>
  <c r="F2798" i="5"/>
  <c r="G2798" i="5"/>
  <c r="I2798" i="5"/>
  <c r="J2798" i="5"/>
  <c r="K2798" i="5"/>
  <c r="L2798" i="5"/>
  <c r="S2798" i="5"/>
  <c r="O2799" i="5"/>
  <c r="N2799" i="5"/>
  <c r="R2799" i="5"/>
  <c r="M2799" i="5"/>
  <c r="E2799" i="5"/>
  <c r="AH2799" i="5" s="1"/>
  <c r="F2799" i="5"/>
  <c r="G2799" i="5"/>
  <c r="I2799" i="5"/>
  <c r="J2799" i="5"/>
  <c r="K2799" i="5"/>
  <c r="L2799" i="5"/>
  <c r="S2799" i="5"/>
  <c r="O2800" i="5"/>
  <c r="N2800" i="5"/>
  <c r="R2800" i="5"/>
  <c r="M2800" i="5"/>
  <c r="E2800" i="5"/>
  <c r="AH2800" i="5" s="1"/>
  <c r="F2800" i="5"/>
  <c r="G2800" i="5"/>
  <c r="I2800" i="5"/>
  <c r="J2800" i="5"/>
  <c r="K2800" i="5"/>
  <c r="L2800" i="5"/>
  <c r="S2800" i="5"/>
  <c r="O2801" i="5"/>
  <c r="N2801" i="5"/>
  <c r="R2801" i="5"/>
  <c r="M2801" i="5"/>
  <c r="E2801" i="5"/>
  <c r="AH2801" i="5" s="1"/>
  <c r="F2801" i="5"/>
  <c r="G2801" i="5"/>
  <c r="I2801" i="5"/>
  <c r="J2801" i="5"/>
  <c r="K2801" i="5"/>
  <c r="L2801" i="5"/>
  <c r="S2801" i="5"/>
  <c r="O2802" i="5"/>
  <c r="N2802" i="5"/>
  <c r="R2802" i="5"/>
  <c r="M2802" i="5"/>
  <c r="E2802" i="5"/>
  <c r="AH2802" i="5" s="1"/>
  <c r="F2802" i="5"/>
  <c r="G2802" i="5"/>
  <c r="I2802" i="5"/>
  <c r="J2802" i="5"/>
  <c r="K2802" i="5"/>
  <c r="L2802" i="5"/>
  <c r="S2802" i="5"/>
  <c r="O2803" i="5"/>
  <c r="N2803" i="5"/>
  <c r="R2803" i="5"/>
  <c r="M2803" i="5"/>
  <c r="E2803" i="5"/>
  <c r="AH2803" i="5" s="1"/>
  <c r="F2803" i="5"/>
  <c r="G2803" i="5"/>
  <c r="I2803" i="5"/>
  <c r="J2803" i="5"/>
  <c r="K2803" i="5"/>
  <c r="L2803" i="5"/>
  <c r="S2803" i="5"/>
  <c r="O2804" i="5"/>
  <c r="N2804" i="5"/>
  <c r="R2804" i="5"/>
  <c r="M2804" i="5"/>
  <c r="E2804" i="5"/>
  <c r="AH2804" i="5" s="1"/>
  <c r="F2804" i="5"/>
  <c r="G2804" i="5"/>
  <c r="I2804" i="5"/>
  <c r="J2804" i="5"/>
  <c r="K2804" i="5"/>
  <c r="L2804" i="5"/>
  <c r="S2804" i="5"/>
  <c r="O2805" i="5"/>
  <c r="N2805" i="5"/>
  <c r="R2805" i="5"/>
  <c r="M2805" i="5"/>
  <c r="E2805" i="5"/>
  <c r="AH2805" i="5" s="1"/>
  <c r="F2805" i="5"/>
  <c r="G2805" i="5"/>
  <c r="I2805" i="5"/>
  <c r="J2805" i="5"/>
  <c r="K2805" i="5"/>
  <c r="L2805" i="5"/>
  <c r="S2805" i="5"/>
  <c r="O2806" i="5"/>
  <c r="N2806" i="5"/>
  <c r="R2806" i="5"/>
  <c r="M2806" i="5"/>
  <c r="E2806" i="5"/>
  <c r="AH2806" i="5" s="1"/>
  <c r="F2806" i="5"/>
  <c r="G2806" i="5"/>
  <c r="I2806" i="5"/>
  <c r="J2806" i="5"/>
  <c r="K2806" i="5"/>
  <c r="L2806" i="5"/>
  <c r="S2806" i="5"/>
  <c r="O2807" i="5"/>
  <c r="N2807" i="5"/>
  <c r="R2807" i="5"/>
  <c r="M2807" i="5"/>
  <c r="E2807" i="5"/>
  <c r="AH2807" i="5" s="1"/>
  <c r="F2807" i="5"/>
  <c r="G2807" i="5"/>
  <c r="I2807" i="5"/>
  <c r="J2807" i="5"/>
  <c r="K2807" i="5"/>
  <c r="L2807" i="5"/>
  <c r="S2807" i="5"/>
  <c r="O2808" i="5"/>
  <c r="N2808" i="5"/>
  <c r="R2808" i="5"/>
  <c r="M2808" i="5"/>
  <c r="E2808" i="5"/>
  <c r="AH2808" i="5" s="1"/>
  <c r="F2808" i="5"/>
  <c r="G2808" i="5"/>
  <c r="I2808" i="5"/>
  <c r="J2808" i="5"/>
  <c r="K2808" i="5"/>
  <c r="L2808" i="5"/>
  <c r="S2808" i="5"/>
  <c r="O2809" i="5"/>
  <c r="N2809" i="5"/>
  <c r="R2809" i="5"/>
  <c r="M2809" i="5"/>
  <c r="E2809" i="5"/>
  <c r="AH2809" i="5" s="1"/>
  <c r="F2809" i="5"/>
  <c r="G2809" i="5"/>
  <c r="I2809" i="5"/>
  <c r="J2809" i="5"/>
  <c r="K2809" i="5"/>
  <c r="L2809" i="5"/>
  <c r="S2809" i="5"/>
  <c r="O2810" i="5"/>
  <c r="N2810" i="5"/>
  <c r="R2810" i="5"/>
  <c r="M2810" i="5"/>
  <c r="E2810" i="5"/>
  <c r="AH2810" i="5" s="1"/>
  <c r="F2810" i="5"/>
  <c r="G2810" i="5"/>
  <c r="I2810" i="5"/>
  <c r="J2810" i="5"/>
  <c r="K2810" i="5"/>
  <c r="L2810" i="5"/>
  <c r="S2810" i="5"/>
  <c r="O2811" i="5"/>
  <c r="N2811" i="5"/>
  <c r="R2811" i="5"/>
  <c r="M2811" i="5"/>
  <c r="E2811" i="5"/>
  <c r="AH2811" i="5" s="1"/>
  <c r="F2811" i="5"/>
  <c r="G2811" i="5"/>
  <c r="I2811" i="5"/>
  <c r="J2811" i="5"/>
  <c r="K2811" i="5"/>
  <c r="L2811" i="5"/>
  <c r="S2811" i="5"/>
  <c r="O2812" i="5"/>
  <c r="N2812" i="5"/>
  <c r="R2812" i="5"/>
  <c r="M2812" i="5"/>
  <c r="E2812" i="5"/>
  <c r="AH2812" i="5" s="1"/>
  <c r="F2812" i="5"/>
  <c r="G2812" i="5"/>
  <c r="I2812" i="5"/>
  <c r="J2812" i="5"/>
  <c r="K2812" i="5"/>
  <c r="L2812" i="5"/>
  <c r="S2812" i="5"/>
  <c r="O2813" i="5"/>
  <c r="N2813" i="5"/>
  <c r="R2813" i="5"/>
  <c r="M2813" i="5"/>
  <c r="E2813" i="5"/>
  <c r="AH2813" i="5" s="1"/>
  <c r="F2813" i="5"/>
  <c r="G2813" i="5"/>
  <c r="I2813" i="5"/>
  <c r="J2813" i="5"/>
  <c r="K2813" i="5"/>
  <c r="L2813" i="5"/>
  <c r="S2813" i="5"/>
  <c r="O2814" i="5"/>
  <c r="N2814" i="5"/>
  <c r="R2814" i="5"/>
  <c r="M2814" i="5"/>
  <c r="E2814" i="5"/>
  <c r="AH2814" i="5" s="1"/>
  <c r="F2814" i="5"/>
  <c r="G2814" i="5"/>
  <c r="I2814" i="5"/>
  <c r="J2814" i="5"/>
  <c r="K2814" i="5"/>
  <c r="L2814" i="5"/>
  <c r="S2814" i="5"/>
  <c r="O2815" i="5"/>
  <c r="N2815" i="5"/>
  <c r="R2815" i="5"/>
  <c r="M2815" i="5"/>
  <c r="E2815" i="5"/>
  <c r="AH2815" i="5" s="1"/>
  <c r="F2815" i="5"/>
  <c r="G2815" i="5"/>
  <c r="I2815" i="5"/>
  <c r="J2815" i="5"/>
  <c r="K2815" i="5"/>
  <c r="L2815" i="5"/>
  <c r="S2815" i="5"/>
  <c r="O2816" i="5"/>
  <c r="N2816" i="5"/>
  <c r="R2816" i="5"/>
  <c r="M2816" i="5"/>
  <c r="E2816" i="5"/>
  <c r="AH2816" i="5" s="1"/>
  <c r="F2816" i="5"/>
  <c r="G2816" i="5"/>
  <c r="I2816" i="5"/>
  <c r="J2816" i="5"/>
  <c r="K2816" i="5"/>
  <c r="L2816" i="5"/>
  <c r="S2816" i="5"/>
  <c r="O2817" i="5"/>
  <c r="N2817" i="5"/>
  <c r="R2817" i="5"/>
  <c r="M2817" i="5"/>
  <c r="E2817" i="5"/>
  <c r="AH2817" i="5" s="1"/>
  <c r="F2817" i="5"/>
  <c r="G2817" i="5"/>
  <c r="I2817" i="5"/>
  <c r="J2817" i="5"/>
  <c r="K2817" i="5"/>
  <c r="L2817" i="5"/>
  <c r="S2817" i="5"/>
  <c r="O2818" i="5"/>
  <c r="N2818" i="5"/>
  <c r="R2818" i="5"/>
  <c r="M2818" i="5"/>
  <c r="E2818" i="5"/>
  <c r="AH2818" i="5" s="1"/>
  <c r="F2818" i="5"/>
  <c r="G2818" i="5"/>
  <c r="I2818" i="5"/>
  <c r="J2818" i="5"/>
  <c r="K2818" i="5"/>
  <c r="L2818" i="5"/>
  <c r="S2818" i="5"/>
  <c r="O2819" i="5"/>
  <c r="N2819" i="5"/>
  <c r="R2819" i="5"/>
  <c r="M2819" i="5"/>
  <c r="E2819" i="5"/>
  <c r="AH2819" i="5" s="1"/>
  <c r="F2819" i="5"/>
  <c r="G2819" i="5"/>
  <c r="I2819" i="5"/>
  <c r="J2819" i="5"/>
  <c r="K2819" i="5"/>
  <c r="L2819" i="5"/>
  <c r="S2819" i="5"/>
  <c r="O2820" i="5"/>
  <c r="N2820" i="5"/>
  <c r="R2820" i="5"/>
  <c r="M2820" i="5"/>
  <c r="E2820" i="5"/>
  <c r="AH2820" i="5" s="1"/>
  <c r="F2820" i="5"/>
  <c r="G2820" i="5"/>
  <c r="I2820" i="5"/>
  <c r="J2820" i="5"/>
  <c r="K2820" i="5"/>
  <c r="L2820" i="5"/>
  <c r="S2820" i="5"/>
  <c r="O2821" i="5"/>
  <c r="N2821" i="5"/>
  <c r="R2821" i="5"/>
  <c r="M2821" i="5"/>
  <c r="E2821" i="5"/>
  <c r="AH2821" i="5" s="1"/>
  <c r="F2821" i="5"/>
  <c r="G2821" i="5"/>
  <c r="I2821" i="5"/>
  <c r="J2821" i="5"/>
  <c r="K2821" i="5"/>
  <c r="L2821" i="5"/>
  <c r="S2821" i="5"/>
  <c r="O2822" i="5"/>
  <c r="N2822" i="5"/>
  <c r="R2822" i="5"/>
  <c r="M2822" i="5"/>
  <c r="E2822" i="5"/>
  <c r="AH2822" i="5" s="1"/>
  <c r="F2822" i="5"/>
  <c r="G2822" i="5"/>
  <c r="I2822" i="5"/>
  <c r="J2822" i="5"/>
  <c r="K2822" i="5"/>
  <c r="L2822" i="5"/>
  <c r="S2822" i="5"/>
  <c r="O2823" i="5"/>
  <c r="N2823" i="5"/>
  <c r="R2823" i="5"/>
  <c r="M2823" i="5"/>
  <c r="E2823" i="5"/>
  <c r="AH2823" i="5" s="1"/>
  <c r="F2823" i="5"/>
  <c r="G2823" i="5"/>
  <c r="I2823" i="5"/>
  <c r="J2823" i="5"/>
  <c r="K2823" i="5"/>
  <c r="L2823" i="5"/>
  <c r="S2823" i="5"/>
  <c r="O2824" i="5"/>
  <c r="N2824" i="5"/>
  <c r="R2824" i="5"/>
  <c r="M2824" i="5"/>
  <c r="E2824" i="5"/>
  <c r="AH2824" i="5" s="1"/>
  <c r="F2824" i="5"/>
  <c r="G2824" i="5"/>
  <c r="I2824" i="5"/>
  <c r="J2824" i="5"/>
  <c r="K2824" i="5"/>
  <c r="L2824" i="5"/>
  <c r="S2824" i="5"/>
  <c r="O2825" i="5"/>
  <c r="N2825" i="5"/>
  <c r="R2825" i="5"/>
  <c r="M2825" i="5"/>
  <c r="E2825" i="5"/>
  <c r="AH2825" i="5" s="1"/>
  <c r="F2825" i="5"/>
  <c r="G2825" i="5"/>
  <c r="I2825" i="5"/>
  <c r="J2825" i="5"/>
  <c r="K2825" i="5"/>
  <c r="L2825" i="5"/>
  <c r="S2825" i="5"/>
  <c r="O2826" i="5"/>
  <c r="N2826" i="5"/>
  <c r="R2826" i="5"/>
  <c r="M2826" i="5"/>
  <c r="E2826" i="5"/>
  <c r="AH2826" i="5" s="1"/>
  <c r="F2826" i="5"/>
  <c r="G2826" i="5"/>
  <c r="I2826" i="5"/>
  <c r="J2826" i="5"/>
  <c r="K2826" i="5"/>
  <c r="L2826" i="5"/>
  <c r="S2826" i="5"/>
  <c r="O2827" i="5"/>
  <c r="N2827" i="5"/>
  <c r="R2827" i="5"/>
  <c r="M2827" i="5"/>
  <c r="E2827" i="5"/>
  <c r="AH2827" i="5" s="1"/>
  <c r="F2827" i="5"/>
  <c r="G2827" i="5"/>
  <c r="I2827" i="5"/>
  <c r="J2827" i="5"/>
  <c r="K2827" i="5"/>
  <c r="L2827" i="5"/>
  <c r="S2827" i="5"/>
  <c r="O2828" i="5"/>
  <c r="N2828" i="5"/>
  <c r="R2828" i="5"/>
  <c r="M2828" i="5"/>
  <c r="E2828" i="5"/>
  <c r="AH2828" i="5" s="1"/>
  <c r="F2828" i="5"/>
  <c r="G2828" i="5"/>
  <c r="I2828" i="5"/>
  <c r="J2828" i="5"/>
  <c r="K2828" i="5"/>
  <c r="L2828" i="5"/>
  <c r="S2828" i="5"/>
  <c r="O2829" i="5"/>
  <c r="N2829" i="5"/>
  <c r="R2829" i="5"/>
  <c r="M2829" i="5"/>
  <c r="E2829" i="5"/>
  <c r="AH2829" i="5" s="1"/>
  <c r="F2829" i="5"/>
  <c r="G2829" i="5"/>
  <c r="I2829" i="5"/>
  <c r="J2829" i="5"/>
  <c r="K2829" i="5"/>
  <c r="L2829" i="5"/>
  <c r="S2829" i="5"/>
  <c r="O2830" i="5"/>
  <c r="N2830" i="5"/>
  <c r="R2830" i="5"/>
  <c r="M2830" i="5"/>
  <c r="E2830" i="5"/>
  <c r="AH2830" i="5" s="1"/>
  <c r="F2830" i="5"/>
  <c r="G2830" i="5"/>
  <c r="I2830" i="5"/>
  <c r="J2830" i="5"/>
  <c r="K2830" i="5"/>
  <c r="L2830" i="5"/>
  <c r="S2830" i="5"/>
  <c r="O2831" i="5"/>
  <c r="N2831" i="5"/>
  <c r="R2831" i="5"/>
  <c r="M2831" i="5"/>
  <c r="E2831" i="5"/>
  <c r="AH2831" i="5" s="1"/>
  <c r="F2831" i="5"/>
  <c r="G2831" i="5"/>
  <c r="I2831" i="5"/>
  <c r="J2831" i="5"/>
  <c r="K2831" i="5"/>
  <c r="L2831" i="5"/>
  <c r="S2831" i="5"/>
  <c r="O2832" i="5"/>
  <c r="N2832" i="5"/>
  <c r="R2832" i="5"/>
  <c r="M2832" i="5"/>
  <c r="E2832" i="5"/>
  <c r="AH2832" i="5" s="1"/>
  <c r="F2832" i="5"/>
  <c r="G2832" i="5"/>
  <c r="I2832" i="5"/>
  <c r="J2832" i="5"/>
  <c r="K2832" i="5"/>
  <c r="L2832" i="5"/>
  <c r="S2832" i="5"/>
  <c r="O2833" i="5"/>
  <c r="N2833" i="5"/>
  <c r="R2833" i="5"/>
  <c r="M2833" i="5"/>
  <c r="E2833" i="5"/>
  <c r="AH2833" i="5" s="1"/>
  <c r="F2833" i="5"/>
  <c r="G2833" i="5"/>
  <c r="I2833" i="5"/>
  <c r="J2833" i="5"/>
  <c r="K2833" i="5"/>
  <c r="L2833" i="5"/>
  <c r="S2833" i="5"/>
  <c r="O2834" i="5"/>
  <c r="N2834" i="5"/>
  <c r="R2834" i="5"/>
  <c r="M2834" i="5"/>
  <c r="E2834" i="5"/>
  <c r="AH2834" i="5" s="1"/>
  <c r="F2834" i="5"/>
  <c r="G2834" i="5"/>
  <c r="I2834" i="5"/>
  <c r="J2834" i="5"/>
  <c r="K2834" i="5"/>
  <c r="L2834" i="5"/>
  <c r="S2834" i="5"/>
  <c r="O2835" i="5"/>
  <c r="N2835" i="5"/>
  <c r="R2835" i="5"/>
  <c r="M2835" i="5"/>
  <c r="E2835" i="5"/>
  <c r="AH2835" i="5" s="1"/>
  <c r="F2835" i="5"/>
  <c r="G2835" i="5"/>
  <c r="I2835" i="5"/>
  <c r="J2835" i="5"/>
  <c r="K2835" i="5"/>
  <c r="L2835" i="5"/>
  <c r="S2835" i="5"/>
  <c r="O2836" i="5"/>
  <c r="N2836" i="5"/>
  <c r="R2836" i="5"/>
  <c r="M2836" i="5"/>
  <c r="E2836" i="5"/>
  <c r="AH2836" i="5" s="1"/>
  <c r="F2836" i="5"/>
  <c r="G2836" i="5"/>
  <c r="I2836" i="5"/>
  <c r="J2836" i="5"/>
  <c r="K2836" i="5"/>
  <c r="L2836" i="5"/>
  <c r="S2836" i="5"/>
  <c r="O2837" i="5"/>
  <c r="N2837" i="5"/>
  <c r="R2837" i="5"/>
  <c r="M2837" i="5"/>
  <c r="E2837" i="5"/>
  <c r="AH2837" i="5" s="1"/>
  <c r="F2837" i="5"/>
  <c r="G2837" i="5"/>
  <c r="I2837" i="5"/>
  <c r="J2837" i="5"/>
  <c r="K2837" i="5"/>
  <c r="L2837" i="5"/>
  <c r="S2837" i="5"/>
  <c r="O2838" i="5"/>
  <c r="N2838" i="5"/>
  <c r="R2838" i="5"/>
  <c r="M2838" i="5"/>
  <c r="E2838" i="5"/>
  <c r="AH2838" i="5" s="1"/>
  <c r="F2838" i="5"/>
  <c r="G2838" i="5"/>
  <c r="I2838" i="5"/>
  <c r="J2838" i="5"/>
  <c r="K2838" i="5"/>
  <c r="L2838" i="5"/>
  <c r="S2838" i="5"/>
  <c r="O2839" i="5"/>
  <c r="N2839" i="5"/>
  <c r="R2839" i="5"/>
  <c r="M2839" i="5"/>
  <c r="E2839" i="5"/>
  <c r="AH2839" i="5" s="1"/>
  <c r="F2839" i="5"/>
  <c r="G2839" i="5"/>
  <c r="I2839" i="5"/>
  <c r="J2839" i="5"/>
  <c r="K2839" i="5"/>
  <c r="L2839" i="5"/>
  <c r="S2839" i="5"/>
  <c r="O2840" i="5"/>
  <c r="N2840" i="5"/>
  <c r="R2840" i="5"/>
  <c r="M2840" i="5"/>
  <c r="E2840" i="5"/>
  <c r="AH2840" i="5" s="1"/>
  <c r="F2840" i="5"/>
  <c r="G2840" i="5"/>
  <c r="I2840" i="5"/>
  <c r="J2840" i="5"/>
  <c r="K2840" i="5"/>
  <c r="L2840" i="5"/>
  <c r="S2840" i="5"/>
  <c r="O2841" i="5"/>
  <c r="N2841" i="5"/>
  <c r="R2841" i="5"/>
  <c r="M2841" i="5"/>
  <c r="E2841" i="5"/>
  <c r="AH2841" i="5" s="1"/>
  <c r="F2841" i="5"/>
  <c r="G2841" i="5"/>
  <c r="I2841" i="5"/>
  <c r="J2841" i="5"/>
  <c r="K2841" i="5"/>
  <c r="L2841" i="5"/>
  <c r="S2841" i="5"/>
  <c r="O2842" i="5"/>
  <c r="N2842" i="5"/>
  <c r="R2842" i="5"/>
  <c r="M2842" i="5"/>
  <c r="E2842" i="5"/>
  <c r="AH2842" i="5" s="1"/>
  <c r="F2842" i="5"/>
  <c r="G2842" i="5"/>
  <c r="I2842" i="5"/>
  <c r="J2842" i="5"/>
  <c r="K2842" i="5"/>
  <c r="L2842" i="5"/>
  <c r="S2842" i="5"/>
  <c r="O2843" i="5"/>
  <c r="N2843" i="5"/>
  <c r="R2843" i="5"/>
  <c r="M2843" i="5"/>
  <c r="E2843" i="5"/>
  <c r="AH2843" i="5" s="1"/>
  <c r="F2843" i="5"/>
  <c r="G2843" i="5"/>
  <c r="I2843" i="5"/>
  <c r="J2843" i="5"/>
  <c r="K2843" i="5"/>
  <c r="L2843" i="5"/>
  <c r="S2843" i="5"/>
  <c r="O2844" i="5"/>
  <c r="N2844" i="5"/>
  <c r="R2844" i="5"/>
  <c r="M2844" i="5"/>
  <c r="E2844" i="5"/>
  <c r="AH2844" i="5" s="1"/>
  <c r="F2844" i="5"/>
  <c r="G2844" i="5"/>
  <c r="I2844" i="5"/>
  <c r="J2844" i="5"/>
  <c r="K2844" i="5"/>
  <c r="L2844" i="5"/>
  <c r="S2844" i="5"/>
  <c r="O2845" i="5"/>
  <c r="N2845" i="5"/>
  <c r="R2845" i="5"/>
  <c r="M2845" i="5"/>
  <c r="E2845" i="5"/>
  <c r="AH2845" i="5" s="1"/>
  <c r="F2845" i="5"/>
  <c r="G2845" i="5"/>
  <c r="I2845" i="5"/>
  <c r="J2845" i="5"/>
  <c r="K2845" i="5"/>
  <c r="L2845" i="5"/>
  <c r="S2845" i="5"/>
  <c r="O2846" i="5"/>
  <c r="N2846" i="5"/>
  <c r="R2846" i="5"/>
  <c r="M2846" i="5"/>
  <c r="E2846" i="5"/>
  <c r="AH2846" i="5" s="1"/>
  <c r="F2846" i="5"/>
  <c r="G2846" i="5"/>
  <c r="I2846" i="5"/>
  <c r="J2846" i="5"/>
  <c r="K2846" i="5"/>
  <c r="L2846" i="5"/>
  <c r="S2846" i="5"/>
  <c r="O2847" i="5"/>
  <c r="N2847" i="5"/>
  <c r="R2847" i="5"/>
  <c r="M2847" i="5"/>
  <c r="E2847" i="5"/>
  <c r="AH2847" i="5" s="1"/>
  <c r="F2847" i="5"/>
  <c r="G2847" i="5"/>
  <c r="I2847" i="5"/>
  <c r="J2847" i="5"/>
  <c r="K2847" i="5"/>
  <c r="L2847" i="5"/>
  <c r="S2847" i="5"/>
  <c r="O2848" i="5"/>
  <c r="N2848" i="5"/>
  <c r="R2848" i="5"/>
  <c r="M2848" i="5"/>
  <c r="E2848" i="5"/>
  <c r="AH2848" i="5" s="1"/>
  <c r="F2848" i="5"/>
  <c r="G2848" i="5"/>
  <c r="I2848" i="5"/>
  <c r="J2848" i="5"/>
  <c r="K2848" i="5"/>
  <c r="L2848" i="5"/>
  <c r="S2848" i="5"/>
  <c r="O2849" i="5"/>
  <c r="N2849" i="5"/>
  <c r="R2849" i="5"/>
  <c r="M2849" i="5"/>
  <c r="E2849" i="5"/>
  <c r="AH2849" i="5" s="1"/>
  <c r="F2849" i="5"/>
  <c r="G2849" i="5"/>
  <c r="I2849" i="5"/>
  <c r="J2849" i="5"/>
  <c r="K2849" i="5"/>
  <c r="L2849" i="5"/>
  <c r="S2849" i="5"/>
  <c r="O2850" i="5"/>
  <c r="N2850" i="5"/>
  <c r="R2850" i="5"/>
  <c r="M2850" i="5"/>
  <c r="E2850" i="5"/>
  <c r="AH2850" i="5" s="1"/>
  <c r="F2850" i="5"/>
  <c r="G2850" i="5"/>
  <c r="I2850" i="5"/>
  <c r="J2850" i="5"/>
  <c r="K2850" i="5"/>
  <c r="L2850" i="5"/>
  <c r="S2850" i="5"/>
  <c r="O2851" i="5"/>
  <c r="N2851" i="5"/>
  <c r="R2851" i="5"/>
  <c r="M2851" i="5"/>
  <c r="E2851" i="5"/>
  <c r="AH2851" i="5" s="1"/>
  <c r="F2851" i="5"/>
  <c r="G2851" i="5"/>
  <c r="I2851" i="5"/>
  <c r="J2851" i="5"/>
  <c r="K2851" i="5"/>
  <c r="L2851" i="5"/>
  <c r="S2851" i="5"/>
  <c r="O2852" i="5"/>
  <c r="N2852" i="5"/>
  <c r="R2852" i="5"/>
  <c r="M2852" i="5"/>
  <c r="E2852" i="5"/>
  <c r="AH2852" i="5" s="1"/>
  <c r="F2852" i="5"/>
  <c r="G2852" i="5"/>
  <c r="I2852" i="5"/>
  <c r="J2852" i="5"/>
  <c r="K2852" i="5"/>
  <c r="L2852" i="5"/>
  <c r="S2852" i="5"/>
  <c r="O2853" i="5"/>
  <c r="N2853" i="5"/>
  <c r="R2853" i="5"/>
  <c r="M2853" i="5"/>
  <c r="E2853" i="5"/>
  <c r="AH2853" i="5" s="1"/>
  <c r="F2853" i="5"/>
  <c r="G2853" i="5"/>
  <c r="I2853" i="5"/>
  <c r="J2853" i="5"/>
  <c r="K2853" i="5"/>
  <c r="L2853" i="5"/>
  <c r="S2853" i="5"/>
  <c r="O2854" i="5"/>
  <c r="N2854" i="5"/>
  <c r="R2854" i="5"/>
  <c r="M2854" i="5"/>
  <c r="E2854" i="5"/>
  <c r="AH2854" i="5" s="1"/>
  <c r="F2854" i="5"/>
  <c r="G2854" i="5"/>
  <c r="I2854" i="5"/>
  <c r="J2854" i="5"/>
  <c r="K2854" i="5"/>
  <c r="L2854" i="5"/>
  <c r="S2854" i="5"/>
  <c r="O2855" i="5"/>
  <c r="N2855" i="5"/>
  <c r="R2855" i="5"/>
  <c r="M2855" i="5"/>
  <c r="E2855" i="5"/>
  <c r="AH2855" i="5" s="1"/>
  <c r="F2855" i="5"/>
  <c r="G2855" i="5"/>
  <c r="I2855" i="5"/>
  <c r="J2855" i="5"/>
  <c r="K2855" i="5"/>
  <c r="L2855" i="5"/>
  <c r="S2855" i="5"/>
  <c r="O2856" i="5"/>
  <c r="N2856" i="5"/>
  <c r="R2856" i="5"/>
  <c r="M2856" i="5"/>
  <c r="E2856" i="5"/>
  <c r="AH2856" i="5" s="1"/>
  <c r="F2856" i="5"/>
  <c r="G2856" i="5"/>
  <c r="I2856" i="5"/>
  <c r="J2856" i="5"/>
  <c r="K2856" i="5"/>
  <c r="L2856" i="5"/>
  <c r="S2856" i="5"/>
  <c r="O2857" i="5"/>
  <c r="N2857" i="5"/>
  <c r="R2857" i="5"/>
  <c r="M2857" i="5"/>
  <c r="E2857" i="5"/>
  <c r="AH2857" i="5" s="1"/>
  <c r="F2857" i="5"/>
  <c r="G2857" i="5"/>
  <c r="I2857" i="5"/>
  <c r="J2857" i="5"/>
  <c r="K2857" i="5"/>
  <c r="L2857" i="5"/>
  <c r="S2857" i="5"/>
  <c r="O2858" i="5"/>
  <c r="N2858" i="5"/>
  <c r="R2858" i="5"/>
  <c r="M2858" i="5"/>
  <c r="E2858" i="5"/>
  <c r="AH2858" i="5" s="1"/>
  <c r="F2858" i="5"/>
  <c r="G2858" i="5"/>
  <c r="I2858" i="5"/>
  <c r="J2858" i="5"/>
  <c r="K2858" i="5"/>
  <c r="L2858" i="5"/>
  <c r="S2858" i="5"/>
  <c r="O2859" i="5"/>
  <c r="N2859" i="5"/>
  <c r="R2859" i="5"/>
  <c r="M2859" i="5"/>
  <c r="E2859" i="5"/>
  <c r="AH2859" i="5" s="1"/>
  <c r="F2859" i="5"/>
  <c r="G2859" i="5"/>
  <c r="I2859" i="5"/>
  <c r="J2859" i="5"/>
  <c r="K2859" i="5"/>
  <c r="L2859" i="5"/>
  <c r="S2859" i="5"/>
  <c r="O2860" i="5"/>
  <c r="N2860" i="5"/>
  <c r="R2860" i="5"/>
  <c r="M2860" i="5"/>
  <c r="E2860" i="5"/>
  <c r="AH2860" i="5" s="1"/>
  <c r="F2860" i="5"/>
  <c r="G2860" i="5"/>
  <c r="I2860" i="5"/>
  <c r="J2860" i="5"/>
  <c r="K2860" i="5"/>
  <c r="L2860" i="5"/>
  <c r="S2860" i="5"/>
  <c r="O2861" i="5"/>
  <c r="N2861" i="5"/>
  <c r="R2861" i="5"/>
  <c r="M2861" i="5"/>
  <c r="E2861" i="5"/>
  <c r="AH2861" i="5" s="1"/>
  <c r="F2861" i="5"/>
  <c r="G2861" i="5"/>
  <c r="I2861" i="5"/>
  <c r="J2861" i="5"/>
  <c r="K2861" i="5"/>
  <c r="L2861" i="5"/>
  <c r="S2861" i="5"/>
  <c r="O2862" i="5"/>
  <c r="N2862" i="5"/>
  <c r="R2862" i="5"/>
  <c r="M2862" i="5"/>
  <c r="E2862" i="5"/>
  <c r="AH2862" i="5" s="1"/>
  <c r="F2862" i="5"/>
  <c r="G2862" i="5"/>
  <c r="I2862" i="5"/>
  <c r="J2862" i="5"/>
  <c r="K2862" i="5"/>
  <c r="L2862" i="5"/>
  <c r="S2862" i="5"/>
  <c r="O2863" i="5"/>
  <c r="N2863" i="5"/>
  <c r="R2863" i="5"/>
  <c r="M2863" i="5"/>
  <c r="E2863" i="5"/>
  <c r="AH2863" i="5" s="1"/>
  <c r="F2863" i="5"/>
  <c r="G2863" i="5"/>
  <c r="I2863" i="5"/>
  <c r="J2863" i="5"/>
  <c r="K2863" i="5"/>
  <c r="L2863" i="5"/>
  <c r="S2863" i="5"/>
  <c r="O2864" i="5"/>
  <c r="N2864" i="5"/>
  <c r="R2864" i="5"/>
  <c r="M2864" i="5"/>
  <c r="E2864" i="5"/>
  <c r="AH2864" i="5" s="1"/>
  <c r="F2864" i="5"/>
  <c r="G2864" i="5"/>
  <c r="I2864" i="5"/>
  <c r="J2864" i="5"/>
  <c r="K2864" i="5"/>
  <c r="L2864" i="5"/>
  <c r="S2864" i="5"/>
  <c r="O2865" i="5"/>
  <c r="N2865" i="5"/>
  <c r="R2865" i="5"/>
  <c r="M2865" i="5"/>
  <c r="E2865" i="5"/>
  <c r="AH2865" i="5" s="1"/>
  <c r="F2865" i="5"/>
  <c r="G2865" i="5"/>
  <c r="I2865" i="5"/>
  <c r="J2865" i="5"/>
  <c r="K2865" i="5"/>
  <c r="L2865" i="5"/>
  <c r="S2865" i="5"/>
  <c r="O2866" i="5"/>
  <c r="N2866" i="5"/>
  <c r="R2866" i="5"/>
  <c r="M2866" i="5"/>
  <c r="E2866" i="5"/>
  <c r="AH2866" i="5" s="1"/>
  <c r="F2866" i="5"/>
  <c r="G2866" i="5"/>
  <c r="I2866" i="5"/>
  <c r="J2866" i="5"/>
  <c r="K2866" i="5"/>
  <c r="L2866" i="5"/>
  <c r="S2866" i="5"/>
  <c r="O2867" i="5"/>
  <c r="N2867" i="5"/>
  <c r="R2867" i="5"/>
  <c r="M2867" i="5"/>
  <c r="E2867" i="5"/>
  <c r="AH2867" i="5" s="1"/>
  <c r="F2867" i="5"/>
  <c r="G2867" i="5"/>
  <c r="I2867" i="5"/>
  <c r="J2867" i="5"/>
  <c r="K2867" i="5"/>
  <c r="L2867" i="5"/>
  <c r="S2867" i="5"/>
  <c r="O2868" i="5"/>
  <c r="N2868" i="5"/>
  <c r="R2868" i="5"/>
  <c r="M2868" i="5"/>
  <c r="E2868" i="5"/>
  <c r="AH2868" i="5" s="1"/>
  <c r="F2868" i="5"/>
  <c r="G2868" i="5"/>
  <c r="I2868" i="5"/>
  <c r="J2868" i="5"/>
  <c r="K2868" i="5"/>
  <c r="L2868" i="5"/>
  <c r="S2868" i="5"/>
  <c r="O2869" i="5"/>
  <c r="N2869" i="5"/>
  <c r="R2869" i="5"/>
  <c r="M2869" i="5"/>
  <c r="E2869" i="5"/>
  <c r="AH2869" i="5" s="1"/>
  <c r="F2869" i="5"/>
  <c r="G2869" i="5"/>
  <c r="I2869" i="5"/>
  <c r="J2869" i="5"/>
  <c r="K2869" i="5"/>
  <c r="L2869" i="5"/>
  <c r="S2869" i="5"/>
  <c r="O2870" i="5"/>
  <c r="N2870" i="5"/>
  <c r="R2870" i="5"/>
  <c r="M2870" i="5"/>
  <c r="E2870" i="5"/>
  <c r="AH2870" i="5" s="1"/>
  <c r="F2870" i="5"/>
  <c r="G2870" i="5"/>
  <c r="I2870" i="5"/>
  <c r="J2870" i="5"/>
  <c r="K2870" i="5"/>
  <c r="L2870" i="5"/>
  <c r="S2870" i="5"/>
  <c r="O2871" i="5"/>
  <c r="N2871" i="5"/>
  <c r="R2871" i="5"/>
  <c r="M2871" i="5"/>
  <c r="E2871" i="5"/>
  <c r="AH2871" i="5" s="1"/>
  <c r="F2871" i="5"/>
  <c r="G2871" i="5"/>
  <c r="I2871" i="5"/>
  <c r="J2871" i="5"/>
  <c r="K2871" i="5"/>
  <c r="L2871" i="5"/>
  <c r="S2871" i="5"/>
  <c r="O2872" i="5"/>
  <c r="N2872" i="5"/>
  <c r="R2872" i="5"/>
  <c r="M2872" i="5"/>
  <c r="E2872" i="5"/>
  <c r="AH2872" i="5" s="1"/>
  <c r="F2872" i="5"/>
  <c r="G2872" i="5"/>
  <c r="I2872" i="5"/>
  <c r="J2872" i="5"/>
  <c r="K2872" i="5"/>
  <c r="L2872" i="5"/>
  <c r="S2872" i="5"/>
  <c r="O2873" i="5"/>
  <c r="N2873" i="5"/>
  <c r="R2873" i="5"/>
  <c r="M2873" i="5"/>
  <c r="E2873" i="5"/>
  <c r="AH2873" i="5" s="1"/>
  <c r="F2873" i="5"/>
  <c r="G2873" i="5"/>
  <c r="I2873" i="5"/>
  <c r="J2873" i="5"/>
  <c r="K2873" i="5"/>
  <c r="L2873" i="5"/>
  <c r="S2873" i="5"/>
  <c r="O2874" i="5"/>
  <c r="N2874" i="5"/>
  <c r="R2874" i="5"/>
  <c r="M2874" i="5"/>
  <c r="E2874" i="5"/>
  <c r="AH2874" i="5" s="1"/>
  <c r="F2874" i="5"/>
  <c r="G2874" i="5"/>
  <c r="I2874" i="5"/>
  <c r="J2874" i="5"/>
  <c r="K2874" i="5"/>
  <c r="L2874" i="5"/>
  <c r="S2874" i="5"/>
  <c r="O2875" i="5"/>
  <c r="N2875" i="5"/>
  <c r="R2875" i="5"/>
  <c r="M2875" i="5"/>
  <c r="E2875" i="5"/>
  <c r="AH2875" i="5" s="1"/>
  <c r="F2875" i="5"/>
  <c r="G2875" i="5"/>
  <c r="I2875" i="5"/>
  <c r="J2875" i="5"/>
  <c r="K2875" i="5"/>
  <c r="L2875" i="5"/>
  <c r="S2875" i="5"/>
  <c r="O2876" i="5"/>
  <c r="N2876" i="5"/>
  <c r="R2876" i="5"/>
  <c r="M2876" i="5"/>
  <c r="E2876" i="5"/>
  <c r="AH2876" i="5" s="1"/>
  <c r="F2876" i="5"/>
  <c r="G2876" i="5"/>
  <c r="I2876" i="5"/>
  <c r="J2876" i="5"/>
  <c r="K2876" i="5"/>
  <c r="L2876" i="5"/>
  <c r="S2876" i="5"/>
  <c r="O2877" i="5"/>
  <c r="N2877" i="5"/>
  <c r="R2877" i="5"/>
  <c r="M2877" i="5"/>
  <c r="E2877" i="5"/>
  <c r="AH2877" i="5" s="1"/>
  <c r="F2877" i="5"/>
  <c r="G2877" i="5"/>
  <c r="I2877" i="5"/>
  <c r="J2877" i="5"/>
  <c r="K2877" i="5"/>
  <c r="L2877" i="5"/>
  <c r="S2877" i="5"/>
  <c r="O2878" i="5"/>
  <c r="N2878" i="5"/>
  <c r="R2878" i="5"/>
  <c r="M2878" i="5"/>
  <c r="E2878" i="5"/>
  <c r="AH2878" i="5" s="1"/>
  <c r="F2878" i="5"/>
  <c r="G2878" i="5"/>
  <c r="I2878" i="5"/>
  <c r="J2878" i="5"/>
  <c r="K2878" i="5"/>
  <c r="L2878" i="5"/>
  <c r="S2878" i="5"/>
  <c r="O2879" i="5"/>
  <c r="N2879" i="5"/>
  <c r="R2879" i="5"/>
  <c r="M2879" i="5"/>
  <c r="E2879" i="5"/>
  <c r="AH2879" i="5" s="1"/>
  <c r="F2879" i="5"/>
  <c r="G2879" i="5"/>
  <c r="I2879" i="5"/>
  <c r="J2879" i="5"/>
  <c r="K2879" i="5"/>
  <c r="L2879" i="5"/>
  <c r="S2879" i="5"/>
  <c r="O2880" i="5"/>
  <c r="N2880" i="5"/>
  <c r="R2880" i="5"/>
  <c r="M2880" i="5"/>
  <c r="E2880" i="5"/>
  <c r="AH2880" i="5" s="1"/>
  <c r="F2880" i="5"/>
  <c r="G2880" i="5"/>
  <c r="I2880" i="5"/>
  <c r="J2880" i="5"/>
  <c r="K2880" i="5"/>
  <c r="L2880" i="5"/>
  <c r="S2880" i="5"/>
  <c r="O2881" i="5"/>
  <c r="N2881" i="5"/>
  <c r="R2881" i="5"/>
  <c r="M2881" i="5"/>
  <c r="E2881" i="5"/>
  <c r="AH2881" i="5" s="1"/>
  <c r="F2881" i="5"/>
  <c r="G2881" i="5"/>
  <c r="I2881" i="5"/>
  <c r="J2881" i="5"/>
  <c r="K2881" i="5"/>
  <c r="L2881" i="5"/>
  <c r="S2881" i="5"/>
  <c r="O2882" i="5"/>
  <c r="N2882" i="5"/>
  <c r="R2882" i="5"/>
  <c r="M2882" i="5"/>
  <c r="E2882" i="5"/>
  <c r="AH2882" i="5" s="1"/>
  <c r="F2882" i="5"/>
  <c r="G2882" i="5"/>
  <c r="I2882" i="5"/>
  <c r="J2882" i="5"/>
  <c r="K2882" i="5"/>
  <c r="L2882" i="5"/>
  <c r="S2882" i="5"/>
  <c r="O2883" i="5"/>
  <c r="N2883" i="5"/>
  <c r="R2883" i="5"/>
  <c r="M2883" i="5"/>
  <c r="E2883" i="5"/>
  <c r="AH2883" i="5" s="1"/>
  <c r="F2883" i="5"/>
  <c r="G2883" i="5"/>
  <c r="I2883" i="5"/>
  <c r="J2883" i="5"/>
  <c r="K2883" i="5"/>
  <c r="L2883" i="5"/>
  <c r="S2883" i="5"/>
  <c r="O2884" i="5"/>
  <c r="N2884" i="5"/>
  <c r="R2884" i="5"/>
  <c r="M2884" i="5"/>
  <c r="E2884" i="5"/>
  <c r="AH2884" i="5" s="1"/>
  <c r="F2884" i="5"/>
  <c r="G2884" i="5"/>
  <c r="I2884" i="5"/>
  <c r="J2884" i="5"/>
  <c r="K2884" i="5"/>
  <c r="L2884" i="5"/>
  <c r="S2884" i="5"/>
  <c r="O2885" i="5"/>
  <c r="N2885" i="5"/>
  <c r="R2885" i="5"/>
  <c r="M2885" i="5"/>
  <c r="E2885" i="5"/>
  <c r="AH2885" i="5" s="1"/>
  <c r="F2885" i="5"/>
  <c r="G2885" i="5"/>
  <c r="I2885" i="5"/>
  <c r="J2885" i="5"/>
  <c r="K2885" i="5"/>
  <c r="L2885" i="5"/>
  <c r="S2885" i="5"/>
  <c r="O2886" i="5"/>
  <c r="N2886" i="5"/>
  <c r="R2886" i="5"/>
  <c r="M2886" i="5"/>
  <c r="E2886" i="5"/>
  <c r="AH2886" i="5" s="1"/>
  <c r="F2886" i="5"/>
  <c r="G2886" i="5"/>
  <c r="I2886" i="5"/>
  <c r="J2886" i="5"/>
  <c r="K2886" i="5"/>
  <c r="L2886" i="5"/>
  <c r="S2886" i="5"/>
  <c r="O2887" i="5"/>
  <c r="N2887" i="5"/>
  <c r="R2887" i="5"/>
  <c r="M2887" i="5"/>
  <c r="E2887" i="5"/>
  <c r="AH2887" i="5" s="1"/>
  <c r="F2887" i="5"/>
  <c r="G2887" i="5"/>
  <c r="I2887" i="5"/>
  <c r="J2887" i="5"/>
  <c r="K2887" i="5"/>
  <c r="L2887" i="5"/>
  <c r="S2887" i="5"/>
  <c r="O2888" i="5"/>
  <c r="N2888" i="5"/>
  <c r="R2888" i="5"/>
  <c r="M2888" i="5"/>
  <c r="E2888" i="5"/>
  <c r="AH2888" i="5" s="1"/>
  <c r="F2888" i="5"/>
  <c r="G2888" i="5"/>
  <c r="I2888" i="5"/>
  <c r="J2888" i="5"/>
  <c r="K2888" i="5"/>
  <c r="L2888" i="5"/>
  <c r="S2888" i="5"/>
  <c r="O2889" i="5"/>
  <c r="N2889" i="5"/>
  <c r="R2889" i="5"/>
  <c r="M2889" i="5"/>
  <c r="E2889" i="5"/>
  <c r="AH2889" i="5" s="1"/>
  <c r="F2889" i="5"/>
  <c r="G2889" i="5"/>
  <c r="I2889" i="5"/>
  <c r="J2889" i="5"/>
  <c r="K2889" i="5"/>
  <c r="L2889" i="5"/>
  <c r="S2889" i="5"/>
  <c r="O2890" i="5"/>
  <c r="N2890" i="5"/>
  <c r="R2890" i="5"/>
  <c r="M2890" i="5"/>
  <c r="E2890" i="5"/>
  <c r="AH2890" i="5" s="1"/>
  <c r="F2890" i="5"/>
  <c r="G2890" i="5"/>
  <c r="I2890" i="5"/>
  <c r="J2890" i="5"/>
  <c r="K2890" i="5"/>
  <c r="L2890" i="5"/>
  <c r="S2890" i="5"/>
  <c r="O2891" i="5"/>
  <c r="N2891" i="5"/>
  <c r="R2891" i="5"/>
  <c r="M2891" i="5"/>
  <c r="E2891" i="5"/>
  <c r="AH2891" i="5" s="1"/>
  <c r="F2891" i="5"/>
  <c r="G2891" i="5"/>
  <c r="I2891" i="5"/>
  <c r="J2891" i="5"/>
  <c r="K2891" i="5"/>
  <c r="L2891" i="5"/>
  <c r="S2891" i="5"/>
  <c r="O2892" i="5"/>
  <c r="N2892" i="5"/>
  <c r="R2892" i="5"/>
  <c r="M2892" i="5"/>
  <c r="E2892" i="5"/>
  <c r="AH2892" i="5" s="1"/>
  <c r="F2892" i="5"/>
  <c r="G2892" i="5"/>
  <c r="I2892" i="5"/>
  <c r="J2892" i="5"/>
  <c r="K2892" i="5"/>
  <c r="L2892" i="5"/>
  <c r="S2892" i="5"/>
  <c r="O2893" i="5"/>
  <c r="N2893" i="5"/>
  <c r="R2893" i="5"/>
  <c r="M2893" i="5"/>
  <c r="E2893" i="5"/>
  <c r="AH2893" i="5" s="1"/>
  <c r="F2893" i="5"/>
  <c r="G2893" i="5"/>
  <c r="I2893" i="5"/>
  <c r="J2893" i="5"/>
  <c r="K2893" i="5"/>
  <c r="L2893" i="5"/>
  <c r="S2893" i="5"/>
  <c r="O2894" i="5"/>
  <c r="N2894" i="5"/>
  <c r="R2894" i="5"/>
  <c r="M2894" i="5"/>
  <c r="E2894" i="5"/>
  <c r="AH2894" i="5" s="1"/>
  <c r="F2894" i="5"/>
  <c r="G2894" i="5"/>
  <c r="I2894" i="5"/>
  <c r="J2894" i="5"/>
  <c r="K2894" i="5"/>
  <c r="L2894" i="5"/>
  <c r="S2894" i="5"/>
  <c r="O2895" i="5"/>
  <c r="N2895" i="5"/>
  <c r="R2895" i="5"/>
  <c r="M2895" i="5"/>
  <c r="E2895" i="5"/>
  <c r="AH2895" i="5" s="1"/>
  <c r="F2895" i="5"/>
  <c r="G2895" i="5"/>
  <c r="I2895" i="5"/>
  <c r="J2895" i="5"/>
  <c r="K2895" i="5"/>
  <c r="L2895" i="5"/>
  <c r="S2895" i="5"/>
  <c r="O2896" i="5"/>
  <c r="N2896" i="5"/>
  <c r="R2896" i="5"/>
  <c r="M2896" i="5"/>
  <c r="E2896" i="5"/>
  <c r="AH2896" i="5" s="1"/>
  <c r="F2896" i="5"/>
  <c r="G2896" i="5"/>
  <c r="I2896" i="5"/>
  <c r="J2896" i="5"/>
  <c r="K2896" i="5"/>
  <c r="L2896" i="5"/>
  <c r="S2896" i="5"/>
  <c r="O2897" i="5"/>
  <c r="N2897" i="5"/>
  <c r="R2897" i="5"/>
  <c r="M2897" i="5"/>
  <c r="E2897" i="5"/>
  <c r="AH2897" i="5" s="1"/>
  <c r="F2897" i="5"/>
  <c r="G2897" i="5"/>
  <c r="I2897" i="5"/>
  <c r="J2897" i="5"/>
  <c r="K2897" i="5"/>
  <c r="L2897" i="5"/>
  <c r="S2897" i="5"/>
  <c r="O2898" i="5"/>
  <c r="N2898" i="5"/>
  <c r="R2898" i="5"/>
  <c r="M2898" i="5"/>
  <c r="E2898" i="5"/>
  <c r="AH2898" i="5" s="1"/>
  <c r="F2898" i="5"/>
  <c r="G2898" i="5"/>
  <c r="I2898" i="5"/>
  <c r="J2898" i="5"/>
  <c r="K2898" i="5"/>
  <c r="L2898" i="5"/>
  <c r="S2898" i="5"/>
  <c r="O2899" i="5"/>
  <c r="N2899" i="5"/>
  <c r="R2899" i="5"/>
  <c r="M2899" i="5"/>
  <c r="E2899" i="5"/>
  <c r="AH2899" i="5" s="1"/>
  <c r="F2899" i="5"/>
  <c r="G2899" i="5"/>
  <c r="I2899" i="5"/>
  <c r="J2899" i="5"/>
  <c r="K2899" i="5"/>
  <c r="L2899" i="5"/>
  <c r="S2899" i="5"/>
  <c r="O2900" i="5"/>
  <c r="N2900" i="5"/>
  <c r="R2900" i="5"/>
  <c r="M2900" i="5"/>
  <c r="E2900" i="5"/>
  <c r="AH2900" i="5" s="1"/>
  <c r="F2900" i="5"/>
  <c r="G2900" i="5"/>
  <c r="I2900" i="5"/>
  <c r="J2900" i="5"/>
  <c r="K2900" i="5"/>
  <c r="L2900" i="5"/>
  <c r="S2900" i="5"/>
  <c r="O2901" i="5"/>
  <c r="N2901" i="5"/>
  <c r="R2901" i="5"/>
  <c r="M2901" i="5"/>
  <c r="E2901" i="5"/>
  <c r="AH2901" i="5" s="1"/>
  <c r="F2901" i="5"/>
  <c r="G2901" i="5"/>
  <c r="I2901" i="5"/>
  <c r="J2901" i="5"/>
  <c r="K2901" i="5"/>
  <c r="L2901" i="5"/>
  <c r="S2901" i="5"/>
  <c r="O2902" i="5"/>
  <c r="N2902" i="5"/>
  <c r="R2902" i="5"/>
  <c r="M2902" i="5"/>
  <c r="E2902" i="5"/>
  <c r="AH2902" i="5" s="1"/>
  <c r="F2902" i="5"/>
  <c r="G2902" i="5"/>
  <c r="I2902" i="5"/>
  <c r="J2902" i="5"/>
  <c r="K2902" i="5"/>
  <c r="L2902" i="5"/>
  <c r="S2902" i="5"/>
  <c r="O2903" i="5"/>
  <c r="N2903" i="5"/>
  <c r="R2903" i="5"/>
  <c r="M2903" i="5"/>
  <c r="E2903" i="5"/>
  <c r="AH2903" i="5" s="1"/>
  <c r="F2903" i="5"/>
  <c r="G2903" i="5"/>
  <c r="I2903" i="5"/>
  <c r="J2903" i="5"/>
  <c r="K2903" i="5"/>
  <c r="L2903" i="5"/>
  <c r="S2903" i="5"/>
  <c r="O2904" i="5"/>
  <c r="N2904" i="5"/>
  <c r="R2904" i="5"/>
  <c r="M2904" i="5"/>
  <c r="E2904" i="5"/>
  <c r="AH2904" i="5" s="1"/>
  <c r="F2904" i="5"/>
  <c r="G2904" i="5"/>
  <c r="I2904" i="5"/>
  <c r="J2904" i="5"/>
  <c r="K2904" i="5"/>
  <c r="L2904" i="5"/>
  <c r="S2904" i="5"/>
  <c r="O2905" i="5"/>
  <c r="N2905" i="5"/>
  <c r="R2905" i="5"/>
  <c r="M2905" i="5"/>
  <c r="E2905" i="5"/>
  <c r="AH2905" i="5" s="1"/>
  <c r="F2905" i="5"/>
  <c r="G2905" i="5"/>
  <c r="I2905" i="5"/>
  <c r="J2905" i="5"/>
  <c r="K2905" i="5"/>
  <c r="L2905" i="5"/>
  <c r="S2905" i="5"/>
  <c r="O2906" i="5"/>
  <c r="N2906" i="5"/>
  <c r="R2906" i="5"/>
  <c r="M2906" i="5"/>
  <c r="E2906" i="5"/>
  <c r="AH2906" i="5" s="1"/>
  <c r="F2906" i="5"/>
  <c r="G2906" i="5"/>
  <c r="I2906" i="5"/>
  <c r="J2906" i="5"/>
  <c r="K2906" i="5"/>
  <c r="L2906" i="5"/>
  <c r="S2906" i="5"/>
  <c r="O2907" i="5"/>
  <c r="N2907" i="5"/>
  <c r="R2907" i="5"/>
  <c r="M2907" i="5"/>
  <c r="E2907" i="5"/>
  <c r="AH2907" i="5" s="1"/>
  <c r="F2907" i="5"/>
  <c r="G2907" i="5"/>
  <c r="I2907" i="5"/>
  <c r="J2907" i="5"/>
  <c r="K2907" i="5"/>
  <c r="L2907" i="5"/>
  <c r="S2907" i="5"/>
  <c r="O2908" i="5"/>
  <c r="N2908" i="5"/>
  <c r="R2908" i="5"/>
  <c r="M2908" i="5"/>
  <c r="E2908" i="5"/>
  <c r="AH2908" i="5" s="1"/>
  <c r="F2908" i="5"/>
  <c r="G2908" i="5"/>
  <c r="I2908" i="5"/>
  <c r="J2908" i="5"/>
  <c r="K2908" i="5"/>
  <c r="L2908" i="5"/>
  <c r="S2908" i="5"/>
  <c r="O2909" i="5"/>
  <c r="N2909" i="5"/>
  <c r="R2909" i="5"/>
  <c r="M2909" i="5"/>
  <c r="E2909" i="5"/>
  <c r="AH2909" i="5" s="1"/>
  <c r="F2909" i="5"/>
  <c r="G2909" i="5"/>
  <c r="I2909" i="5"/>
  <c r="J2909" i="5"/>
  <c r="K2909" i="5"/>
  <c r="L2909" i="5"/>
  <c r="S2909" i="5"/>
  <c r="O2910" i="5"/>
  <c r="N2910" i="5"/>
  <c r="R2910" i="5"/>
  <c r="M2910" i="5"/>
  <c r="E2910" i="5"/>
  <c r="AH2910" i="5" s="1"/>
  <c r="F2910" i="5"/>
  <c r="G2910" i="5"/>
  <c r="I2910" i="5"/>
  <c r="J2910" i="5"/>
  <c r="K2910" i="5"/>
  <c r="L2910" i="5"/>
  <c r="S2910" i="5"/>
  <c r="O2911" i="5"/>
  <c r="N2911" i="5"/>
  <c r="R2911" i="5"/>
  <c r="M2911" i="5"/>
  <c r="E2911" i="5"/>
  <c r="AH2911" i="5" s="1"/>
  <c r="F2911" i="5"/>
  <c r="G2911" i="5"/>
  <c r="I2911" i="5"/>
  <c r="J2911" i="5"/>
  <c r="K2911" i="5"/>
  <c r="L2911" i="5"/>
  <c r="S2911" i="5"/>
  <c r="O2912" i="5"/>
  <c r="N2912" i="5"/>
  <c r="R2912" i="5"/>
  <c r="M2912" i="5"/>
  <c r="E2912" i="5"/>
  <c r="AH2912" i="5" s="1"/>
  <c r="F2912" i="5"/>
  <c r="G2912" i="5"/>
  <c r="I2912" i="5"/>
  <c r="J2912" i="5"/>
  <c r="K2912" i="5"/>
  <c r="L2912" i="5"/>
  <c r="S2912" i="5"/>
  <c r="O2913" i="5"/>
  <c r="N2913" i="5"/>
  <c r="R2913" i="5"/>
  <c r="M2913" i="5"/>
  <c r="E2913" i="5"/>
  <c r="AH2913" i="5" s="1"/>
  <c r="F2913" i="5"/>
  <c r="G2913" i="5"/>
  <c r="I2913" i="5"/>
  <c r="J2913" i="5"/>
  <c r="K2913" i="5"/>
  <c r="L2913" i="5"/>
  <c r="S2913" i="5"/>
  <c r="O2914" i="5"/>
  <c r="N2914" i="5"/>
  <c r="R2914" i="5"/>
  <c r="M2914" i="5"/>
  <c r="E2914" i="5"/>
  <c r="AH2914" i="5" s="1"/>
  <c r="F2914" i="5"/>
  <c r="G2914" i="5"/>
  <c r="I2914" i="5"/>
  <c r="J2914" i="5"/>
  <c r="K2914" i="5"/>
  <c r="L2914" i="5"/>
  <c r="S2914" i="5"/>
  <c r="O2915" i="5"/>
  <c r="N2915" i="5"/>
  <c r="R2915" i="5"/>
  <c r="M2915" i="5"/>
  <c r="E2915" i="5"/>
  <c r="AH2915" i="5" s="1"/>
  <c r="F2915" i="5"/>
  <c r="G2915" i="5"/>
  <c r="I2915" i="5"/>
  <c r="J2915" i="5"/>
  <c r="K2915" i="5"/>
  <c r="L2915" i="5"/>
  <c r="S2915" i="5"/>
  <c r="O2916" i="5"/>
  <c r="N2916" i="5"/>
  <c r="R2916" i="5"/>
  <c r="M2916" i="5"/>
  <c r="E2916" i="5"/>
  <c r="AH2916" i="5" s="1"/>
  <c r="F2916" i="5"/>
  <c r="G2916" i="5"/>
  <c r="I2916" i="5"/>
  <c r="J2916" i="5"/>
  <c r="K2916" i="5"/>
  <c r="L2916" i="5"/>
  <c r="S2916" i="5"/>
  <c r="O2917" i="5"/>
  <c r="N2917" i="5"/>
  <c r="R2917" i="5"/>
  <c r="M2917" i="5"/>
  <c r="E2917" i="5"/>
  <c r="AH2917" i="5" s="1"/>
  <c r="F2917" i="5"/>
  <c r="G2917" i="5"/>
  <c r="I2917" i="5"/>
  <c r="J2917" i="5"/>
  <c r="K2917" i="5"/>
  <c r="L2917" i="5"/>
  <c r="S2917" i="5"/>
  <c r="O2918" i="5"/>
  <c r="N2918" i="5"/>
  <c r="R2918" i="5"/>
  <c r="M2918" i="5"/>
  <c r="E2918" i="5"/>
  <c r="AH2918" i="5" s="1"/>
  <c r="F2918" i="5"/>
  <c r="G2918" i="5"/>
  <c r="I2918" i="5"/>
  <c r="J2918" i="5"/>
  <c r="K2918" i="5"/>
  <c r="L2918" i="5"/>
  <c r="S2918" i="5"/>
  <c r="O2919" i="5"/>
  <c r="N2919" i="5"/>
  <c r="R2919" i="5"/>
  <c r="M2919" i="5"/>
  <c r="E2919" i="5"/>
  <c r="AH2919" i="5" s="1"/>
  <c r="F2919" i="5"/>
  <c r="G2919" i="5"/>
  <c r="I2919" i="5"/>
  <c r="J2919" i="5"/>
  <c r="K2919" i="5"/>
  <c r="L2919" i="5"/>
  <c r="S2919" i="5"/>
  <c r="O2920" i="5"/>
  <c r="N2920" i="5"/>
  <c r="R2920" i="5"/>
  <c r="M2920" i="5"/>
  <c r="E2920" i="5"/>
  <c r="AH2920" i="5" s="1"/>
  <c r="F2920" i="5"/>
  <c r="G2920" i="5"/>
  <c r="I2920" i="5"/>
  <c r="J2920" i="5"/>
  <c r="K2920" i="5"/>
  <c r="L2920" i="5"/>
  <c r="S2920" i="5"/>
  <c r="O2921" i="5"/>
  <c r="N2921" i="5"/>
  <c r="R2921" i="5"/>
  <c r="M2921" i="5"/>
  <c r="E2921" i="5"/>
  <c r="AH2921" i="5" s="1"/>
  <c r="F2921" i="5"/>
  <c r="G2921" i="5"/>
  <c r="I2921" i="5"/>
  <c r="J2921" i="5"/>
  <c r="K2921" i="5"/>
  <c r="L2921" i="5"/>
  <c r="S2921" i="5"/>
  <c r="O2922" i="5"/>
  <c r="N2922" i="5"/>
  <c r="R2922" i="5"/>
  <c r="M2922" i="5"/>
  <c r="E2922" i="5"/>
  <c r="AH2922" i="5" s="1"/>
  <c r="F2922" i="5"/>
  <c r="G2922" i="5"/>
  <c r="I2922" i="5"/>
  <c r="J2922" i="5"/>
  <c r="K2922" i="5"/>
  <c r="L2922" i="5"/>
  <c r="S2922" i="5"/>
  <c r="O2923" i="5"/>
  <c r="N2923" i="5"/>
  <c r="R2923" i="5"/>
  <c r="M2923" i="5"/>
  <c r="E2923" i="5"/>
  <c r="AH2923" i="5" s="1"/>
  <c r="F2923" i="5"/>
  <c r="G2923" i="5"/>
  <c r="I2923" i="5"/>
  <c r="J2923" i="5"/>
  <c r="K2923" i="5"/>
  <c r="L2923" i="5"/>
  <c r="S2923" i="5"/>
  <c r="O2924" i="5"/>
  <c r="N2924" i="5"/>
  <c r="R2924" i="5"/>
  <c r="M2924" i="5"/>
  <c r="E2924" i="5"/>
  <c r="AH2924" i="5" s="1"/>
  <c r="F2924" i="5"/>
  <c r="G2924" i="5"/>
  <c r="I2924" i="5"/>
  <c r="J2924" i="5"/>
  <c r="K2924" i="5"/>
  <c r="L2924" i="5"/>
  <c r="S2924" i="5"/>
  <c r="O2925" i="5"/>
  <c r="N2925" i="5"/>
  <c r="R2925" i="5"/>
  <c r="M2925" i="5"/>
  <c r="E2925" i="5"/>
  <c r="AH2925" i="5" s="1"/>
  <c r="F2925" i="5"/>
  <c r="G2925" i="5"/>
  <c r="I2925" i="5"/>
  <c r="J2925" i="5"/>
  <c r="K2925" i="5"/>
  <c r="L2925" i="5"/>
  <c r="S2925" i="5"/>
  <c r="O2926" i="5"/>
  <c r="N2926" i="5"/>
  <c r="R2926" i="5"/>
  <c r="M2926" i="5"/>
  <c r="E2926" i="5"/>
  <c r="AH2926" i="5" s="1"/>
  <c r="F2926" i="5"/>
  <c r="G2926" i="5"/>
  <c r="I2926" i="5"/>
  <c r="J2926" i="5"/>
  <c r="K2926" i="5"/>
  <c r="L2926" i="5"/>
  <c r="S2926" i="5"/>
  <c r="O2927" i="5"/>
  <c r="N2927" i="5"/>
  <c r="R2927" i="5"/>
  <c r="M2927" i="5"/>
  <c r="E2927" i="5"/>
  <c r="AH2927" i="5" s="1"/>
  <c r="F2927" i="5"/>
  <c r="G2927" i="5"/>
  <c r="I2927" i="5"/>
  <c r="J2927" i="5"/>
  <c r="K2927" i="5"/>
  <c r="L2927" i="5"/>
  <c r="S2927" i="5"/>
  <c r="O2928" i="5"/>
  <c r="N2928" i="5"/>
  <c r="R2928" i="5"/>
  <c r="M2928" i="5"/>
  <c r="E2928" i="5"/>
  <c r="AH2928" i="5" s="1"/>
  <c r="F2928" i="5"/>
  <c r="G2928" i="5"/>
  <c r="I2928" i="5"/>
  <c r="J2928" i="5"/>
  <c r="K2928" i="5"/>
  <c r="L2928" i="5"/>
  <c r="S2928" i="5"/>
  <c r="O2929" i="5"/>
  <c r="N2929" i="5"/>
  <c r="R2929" i="5"/>
  <c r="M2929" i="5"/>
  <c r="E2929" i="5"/>
  <c r="AH2929" i="5" s="1"/>
  <c r="F2929" i="5"/>
  <c r="G2929" i="5"/>
  <c r="I2929" i="5"/>
  <c r="J2929" i="5"/>
  <c r="K2929" i="5"/>
  <c r="L2929" i="5"/>
  <c r="S2929" i="5"/>
  <c r="O2930" i="5"/>
  <c r="N2930" i="5"/>
  <c r="R2930" i="5"/>
  <c r="M2930" i="5"/>
  <c r="E2930" i="5"/>
  <c r="AH2930" i="5" s="1"/>
  <c r="F2930" i="5"/>
  <c r="G2930" i="5"/>
  <c r="I2930" i="5"/>
  <c r="J2930" i="5"/>
  <c r="K2930" i="5"/>
  <c r="L2930" i="5"/>
  <c r="S2930" i="5"/>
  <c r="O2931" i="5"/>
  <c r="N2931" i="5"/>
  <c r="R2931" i="5"/>
  <c r="M2931" i="5"/>
  <c r="E2931" i="5"/>
  <c r="AH2931" i="5" s="1"/>
  <c r="F2931" i="5"/>
  <c r="G2931" i="5"/>
  <c r="I2931" i="5"/>
  <c r="J2931" i="5"/>
  <c r="K2931" i="5"/>
  <c r="L2931" i="5"/>
  <c r="S2931" i="5"/>
  <c r="O2932" i="5"/>
  <c r="N2932" i="5"/>
  <c r="R2932" i="5"/>
  <c r="M2932" i="5"/>
  <c r="E2932" i="5"/>
  <c r="AH2932" i="5" s="1"/>
  <c r="F2932" i="5"/>
  <c r="G2932" i="5"/>
  <c r="I2932" i="5"/>
  <c r="J2932" i="5"/>
  <c r="K2932" i="5"/>
  <c r="L2932" i="5"/>
  <c r="S2932" i="5"/>
  <c r="O2933" i="5"/>
  <c r="N2933" i="5"/>
  <c r="R2933" i="5"/>
  <c r="M2933" i="5"/>
  <c r="E2933" i="5"/>
  <c r="AH2933" i="5" s="1"/>
  <c r="F2933" i="5"/>
  <c r="G2933" i="5"/>
  <c r="I2933" i="5"/>
  <c r="J2933" i="5"/>
  <c r="K2933" i="5"/>
  <c r="L2933" i="5"/>
  <c r="S2933" i="5"/>
  <c r="O2934" i="5"/>
  <c r="N2934" i="5"/>
  <c r="R2934" i="5"/>
  <c r="M2934" i="5"/>
  <c r="E2934" i="5"/>
  <c r="AH2934" i="5" s="1"/>
  <c r="F2934" i="5"/>
  <c r="G2934" i="5"/>
  <c r="I2934" i="5"/>
  <c r="J2934" i="5"/>
  <c r="K2934" i="5"/>
  <c r="L2934" i="5"/>
  <c r="S2934" i="5"/>
  <c r="O2935" i="5"/>
  <c r="N2935" i="5"/>
  <c r="R2935" i="5"/>
  <c r="M2935" i="5"/>
  <c r="E2935" i="5"/>
  <c r="AH2935" i="5" s="1"/>
  <c r="F2935" i="5"/>
  <c r="G2935" i="5"/>
  <c r="I2935" i="5"/>
  <c r="J2935" i="5"/>
  <c r="K2935" i="5"/>
  <c r="L2935" i="5"/>
  <c r="S2935" i="5"/>
  <c r="O2936" i="5"/>
  <c r="N2936" i="5"/>
  <c r="R2936" i="5"/>
  <c r="M2936" i="5"/>
  <c r="E2936" i="5"/>
  <c r="AH2936" i="5" s="1"/>
  <c r="F2936" i="5"/>
  <c r="G2936" i="5"/>
  <c r="I2936" i="5"/>
  <c r="J2936" i="5"/>
  <c r="K2936" i="5"/>
  <c r="L2936" i="5"/>
  <c r="S2936" i="5"/>
  <c r="O2937" i="5"/>
  <c r="N2937" i="5"/>
  <c r="R2937" i="5"/>
  <c r="M2937" i="5"/>
  <c r="E2937" i="5"/>
  <c r="AH2937" i="5" s="1"/>
  <c r="F2937" i="5"/>
  <c r="G2937" i="5"/>
  <c r="I2937" i="5"/>
  <c r="J2937" i="5"/>
  <c r="K2937" i="5"/>
  <c r="L2937" i="5"/>
  <c r="S2937" i="5"/>
  <c r="O2938" i="5"/>
  <c r="N2938" i="5"/>
  <c r="R2938" i="5"/>
  <c r="M2938" i="5"/>
  <c r="E2938" i="5"/>
  <c r="AH2938" i="5" s="1"/>
  <c r="F2938" i="5"/>
  <c r="G2938" i="5"/>
  <c r="I2938" i="5"/>
  <c r="J2938" i="5"/>
  <c r="K2938" i="5"/>
  <c r="L2938" i="5"/>
  <c r="S2938" i="5"/>
  <c r="O2939" i="5"/>
  <c r="N2939" i="5"/>
  <c r="R2939" i="5"/>
  <c r="M2939" i="5"/>
  <c r="E2939" i="5"/>
  <c r="AH2939" i="5" s="1"/>
  <c r="F2939" i="5"/>
  <c r="G2939" i="5"/>
  <c r="I2939" i="5"/>
  <c r="J2939" i="5"/>
  <c r="K2939" i="5"/>
  <c r="L2939" i="5"/>
  <c r="S2939" i="5"/>
  <c r="O2940" i="5"/>
  <c r="N2940" i="5"/>
  <c r="R2940" i="5"/>
  <c r="M2940" i="5"/>
  <c r="E2940" i="5"/>
  <c r="AH2940" i="5" s="1"/>
  <c r="F2940" i="5"/>
  <c r="G2940" i="5"/>
  <c r="I2940" i="5"/>
  <c r="J2940" i="5"/>
  <c r="K2940" i="5"/>
  <c r="L2940" i="5"/>
  <c r="S2940" i="5"/>
  <c r="O2941" i="5"/>
  <c r="N2941" i="5"/>
  <c r="R2941" i="5"/>
  <c r="M2941" i="5"/>
  <c r="E2941" i="5"/>
  <c r="AH2941" i="5" s="1"/>
  <c r="F2941" i="5"/>
  <c r="G2941" i="5"/>
  <c r="I2941" i="5"/>
  <c r="J2941" i="5"/>
  <c r="K2941" i="5"/>
  <c r="L2941" i="5"/>
  <c r="S2941" i="5"/>
  <c r="O2942" i="5"/>
  <c r="N2942" i="5"/>
  <c r="R2942" i="5"/>
  <c r="M2942" i="5"/>
  <c r="E2942" i="5"/>
  <c r="AH2942" i="5" s="1"/>
  <c r="F2942" i="5"/>
  <c r="G2942" i="5"/>
  <c r="I2942" i="5"/>
  <c r="J2942" i="5"/>
  <c r="K2942" i="5"/>
  <c r="L2942" i="5"/>
  <c r="S2942" i="5"/>
  <c r="O2943" i="5"/>
  <c r="N2943" i="5"/>
  <c r="R2943" i="5"/>
  <c r="M2943" i="5"/>
  <c r="E2943" i="5"/>
  <c r="AH2943" i="5" s="1"/>
  <c r="F2943" i="5"/>
  <c r="G2943" i="5"/>
  <c r="I2943" i="5"/>
  <c r="J2943" i="5"/>
  <c r="K2943" i="5"/>
  <c r="L2943" i="5"/>
  <c r="S2943" i="5"/>
  <c r="O2944" i="5"/>
  <c r="N2944" i="5"/>
  <c r="R2944" i="5"/>
  <c r="M2944" i="5"/>
  <c r="E2944" i="5"/>
  <c r="AH2944" i="5" s="1"/>
  <c r="F2944" i="5"/>
  <c r="G2944" i="5"/>
  <c r="I2944" i="5"/>
  <c r="J2944" i="5"/>
  <c r="K2944" i="5"/>
  <c r="L2944" i="5"/>
  <c r="S2944" i="5"/>
  <c r="O2945" i="5"/>
  <c r="N2945" i="5"/>
  <c r="R2945" i="5"/>
  <c r="M2945" i="5"/>
  <c r="E2945" i="5"/>
  <c r="AH2945" i="5" s="1"/>
  <c r="F2945" i="5"/>
  <c r="G2945" i="5"/>
  <c r="I2945" i="5"/>
  <c r="J2945" i="5"/>
  <c r="K2945" i="5"/>
  <c r="L2945" i="5"/>
  <c r="S2945" i="5"/>
  <c r="O2946" i="5"/>
  <c r="N2946" i="5"/>
  <c r="R2946" i="5"/>
  <c r="M2946" i="5"/>
  <c r="E2946" i="5"/>
  <c r="AH2946" i="5" s="1"/>
  <c r="F2946" i="5"/>
  <c r="G2946" i="5"/>
  <c r="I2946" i="5"/>
  <c r="J2946" i="5"/>
  <c r="K2946" i="5"/>
  <c r="L2946" i="5"/>
  <c r="S2946" i="5"/>
  <c r="O2947" i="5"/>
  <c r="N2947" i="5"/>
  <c r="R2947" i="5"/>
  <c r="M2947" i="5"/>
  <c r="E2947" i="5"/>
  <c r="AH2947" i="5" s="1"/>
  <c r="F2947" i="5"/>
  <c r="G2947" i="5"/>
  <c r="I2947" i="5"/>
  <c r="J2947" i="5"/>
  <c r="K2947" i="5"/>
  <c r="L2947" i="5"/>
  <c r="S2947" i="5"/>
  <c r="O2948" i="5"/>
  <c r="N2948" i="5"/>
  <c r="R2948" i="5"/>
  <c r="M2948" i="5"/>
  <c r="E2948" i="5"/>
  <c r="AH2948" i="5" s="1"/>
  <c r="F2948" i="5"/>
  <c r="G2948" i="5"/>
  <c r="I2948" i="5"/>
  <c r="J2948" i="5"/>
  <c r="K2948" i="5"/>
  <c r="L2948" i="5"/>
  <c r="S2948" i="5"/>
  <c r="O2949" i="5"/>
  <c r="N2949" i="5"/>
  <c r="R2949" i="5"/>
  <c r="M2949" i="5"/>
  <c r="E2949" i="5"/>
  <c r="AH2949" i="5" s="1"/>
  <c r="F2949" i="5"/>
  <c r="G2949" i="5"/>
  <c r="I2949" i="5"/>
  <c r="J2949" i="5"/>
  <c r="K2949" i="5"/>
  <c r="L2949" i="5"/>
  <c r="S2949" i="5"/>
  <c r="O2950" i="5"/>
  <c r="N2950" i="5"/>
  <c r="R2950" i="5"/>
  <c r="M2950" i="5"/>
  <c r="E2950" i="5"/>
  <c r="AH2950" i="5" s="1"/>
  <c r="F2950" i="5"/>
  <c r="G2950" i="5"/>
  <c r="I2950" i="5"/>
  <c r="J2950" i="5"/>
  <c r="K2950" i="5"/>
  <c r="L2950" i="5"/>
  <c r="S2950" i="5"/>
  <c r="O2951" i="5"/>
  <c r="N2951" i="5"/>
  <c r="R2951" i="5"/>
  <c r="M2951" i="5"/>
  <c r="E2951" i="5"/>
  <c r="AH2951" i="5" s="1"/>
  <c r="F2951" i="5"/>
  <c r="G2951" i="5"/>
  <c r="I2951" i="5"/>
  <c r="J2951" i="5"/>
  <c r="K2951" i="5"/>
  <c r="L2951" i="5"/>
  <c r="S2951" i="5"/>
  <c r="O2952" i="5"/>
  <c r="N2952" i="5"/>
  <c r="R2952" i="5"/>
  <c r="M2952" i="5"/>
  <c r="E2952" i="5"/>
  <c r="AH2952" i="5" s="1"/>
  <c r="F2952" i="5"/>
  <c r="G2952" i="5"/>
  <c r="I2952" i="5"/>
  <c r="J2952" i="5"/>
  <c r="K2952" i="5"/>
  <c r="L2952" i="5"/>
  <c r="S2952" i="5"/>
  <c r="O2953" i="5"/>
  <c r="N2953" i="5"/>
  <c r="R2953" i="5"/>
  <c r="M2953" i="5"/>
  <c r="E2953" i="5"/>
  <c r="AH2953" i="5" s="1"/>
  <c r="F2953" i="5"/>
  <c r="G2953" i="5"/>
  <c r="I2953" i="5"/>
  <c r="J2953" i="5"/>
  <c r="K2953" i="5"/>
  <c r="L2953" i="5"/>
  <c r="S2953" i="5"/>
  <c r="O2954" i="5"/>
  <c r="N2954" i="5"/>
  <c r="R2954" i="5"/>
  <c r="M2954" i="5"/>
  <c r="E2954" i="5"/>
  <c r="AH2954" i="5" s="1"/>
  <c r="F2954" i="5"/>
  <c r="G2954" i="5"/>
  <c r="I2954" i="5"/>
  <c r="J2954" i="5"/>
  <c r="K2954" i="5"/>
  <c r="L2954" i="5"/>
  <c r="S2954" i="5"/>
  <c r="O2955" i="5"/>
  <c r="N2955" i="5"/>
  <c r="R2955" i="5"/>
  <c r="M2955" i="5"/>
  <c r="E2955" i="5"/>
  <c r="AH2955" i="5" s="1"/>
  <c r="F2955" i="5"/>
  <c r="G2955" i="5"/>
  <c r="I2955" i="5"/>
  <c r="J2955" i="5"/>
  <c r="K2955" i="5"/>
  <c r="L2955" i="5"/>
  <c r="S2955" i="5"/>
  <c r="O2956" i="5"/>
  <c r="N2956" i="5"/>
  <c r="R2956" i="5"/>
  <c r="M2956" i="5"/>
  <c r="E2956" i="5"/>
  <c r="AH2956" i="5" s="1"/>
  <c r="F2956" i="5"/>
  <c r="G2956" i="5"/>
  <c r="I2956" i="5"/>
  <c r="J2956" i="5"/>
  <c r="K2956" i="5"/>
  <c r="L2956" i="5"/>
  <c r="S2956" i="5"/>
  <c r="O2957" i="5"/>
  <c r="N2957" i="5"/>
  <c r="R2957" i="5"/>
  <c r="M2957" i="5"/>
  <c r="E2957" i="5"/>
  <c r="AH2957" i="5" s="1"/>
  <c r="F2957" i="5"/>
  <c r="G2957" i="5"/>
  <c r="I2957" i="5"/>
  <c r="J2957" i="5"/>
  <c r="K2957" i="5"/>
  <c r="L2957" i="5"/>
  <c r="S2957" i="5"/>
  <c r="O2958" i="5"/>
  <c r="N2958" i="5"/>
  <c r="R2958" i="5"/>
  <c r="M2958" i="5"/>
  <c r="E2958" i="5"/>
  <c r="AH2958" i="5" s="1"/>
  <c r="F2958" i="5"/>
  <c r="G2958" i="5"/>
  <c r="I2958" i="5"/>
  <c r="J2958" i="5"/>
  <c r="K2958" i="5"/>
  <c r="L2958" i="5"/>
  <c r="S2958" i="5"/>
  <c r="O2959" i="5"/>
  <c r="N2959" i="5"/>
  <c r="R2959" i="5"/>
  <c r="M2959" i="5"/>
  <c r="E2959" i="5"/>
  <c r="AH2959" i="5" s="1"/>
  <c r="F2959" i="5"/>
  <c r="G2959" i="5"/>
  <c r="I2959" i="5"/>
  <c r="J2959" i="5"/>
  <c r="K2959" i="5"/>
  <c r="L2959" i="5"/>
  <c r="S2959" i="5"/>
  <c r="O2960" i="5"/>
  <c r="N2960" i="5"/>
  <c r="R2960" i="5"/>
  <c r="M2960" i="5"/>
  <c r="E2960" i="5"/>
  <c r="AH2960" i="5" s="1"/>
  <c r="F2960" i="5"/>
  <c r="G2960" i="5"/>
  <c r="I2960" i="5"/>
  <c r="J2960" i="5"/>
  <c r="K2960" i="5"/>
  <c r="L2960" i="5"/>
  <c r="S2960" i="5"/>
  <c r="O2961" i="5"/>
  <c r="N2961" i="5"/>
  <c r="R2961" i="5"/>
  <c r="M2961" i="5"/>
  <c r="E2961" i="5"/>
  <c r="AH2961" i="5" s="1"/>
  <c r="F2961" i="5"/>
  <c r="G2961" i="5"/>
  <c r="I2961" i="5"/>
  <c r="J2961" i="5"/>
  <c r="K2961" i="5"/>
  <c r="L2961" i="5"/>
  <c r="S2961" i="5"/>
  <c r="O2962" i="5"/>
  <c r="N2962" i="5"/>
  <c r="R2962" i="5"/>
  <c r="M2962" i="5"/>
  <c r="E2962" i="5"/>
  <c r="AH2962" i="5" s="1"/>
  <c r="F2962" i="5"/>
  <c r="G2962" i="5"/>
  <c r="I2962" i="5"/>
  <c r="J2962" i="5"/>
  <c r="K2962" i="5"/>
  <c r="L2962" i="5"/>
  <c r="S2962" i="5"/>
  <c r="O2963" i="5"/>
  <c r="N2963" i="5"/>
  <c r="R2963" i="5"/>
  <c r="M2963" i="5"/>
  <c r="E2963" i="5"/>
  <c r="AH2963" i="5" s="1"/>
  <c r="F2963" i="5"/>
  <c r="G2963" i="5"/>
  <c r="I2963" i="5"/>
  <c r="J2963" i="5"/>
  <c r="K2963" i="5"/>
  <c r="L2963" i="5"/>
  <c r="S2963" i="5"/>
  <c r="O2964" i="5"/>
  <c r="N2964" i="5"/>
  <c r="R2964" i="5"/>
  <c r="M2964" i="5"/>
  <c r="E2964" i="5"/>
  <c r="AH2964" i="5" s="1"/>
  <c r="F2964" i="5"/>
  <c r="G2964" i="5"/>
  <c r="I2964" i="5"/>
  <c r="J2964" i="5"/>
  <c r="K2964" i="5"/>
  <c r="L2964" i="5"/>
  <c r="S2964" i="5"/>
  <c r="O2965" i="5"/>
  <c r="N2965" i="5"/>
  <c r="R2965" i="5"/>
  <c r="M2965" i="5"/>
  <c r="E2965" i="5"/>
  <c r="AH2965" i="5" s="1"/>
  <c r="F2965" i="5"/>
  <c r="G2965" i="5"/>
  <c r="I2965" i="5"/>
  <c r="J2965" i="5"/>
  <c r="K2965" i="5"/>
  <c r="L2965" i="5"/>
  <c r="S2965" i="5"/>
  <c r="O2966" i="5"/>
  <c r="N2966" i="5"/>
  <c r="R2966" i="5"/>
  <c r="M2966" i="5"/>
  <c r="E2966" i="5"/>
  <c r="AH2966" i="5" s="1"/>
  <c r="F2966" i="5"/>
  <c r="G2966" i="5"/>
  <c r="I2966" i="5"/>
  <c r="J2966" i="5"/>
  <c r="K2966" i="5"/>
  <c r="L2966" i="5"/>
  <c r="S2966" i="5"/>
  <c r="O2967" i="5"/>
  <c r="N2967" i="5"/>
  <c r="R2967" i="5"/>
  <c r="M2967" i="5"/>
  <c r="E2967" i="5"/>
  <c r="AH2967" i="5" s="1"/>
  <c r="F2967" i="5"/>
  <c r="G2967" i="5"/>
  <c r="I2967" i="5"/>
  <c r="J2967" i="5"/>
  <c r="K2967" i="5"/>
  <c r="L2967" i="5"/>
  <c r="S2967" i="5"/>
  <c r="O2968" i="5"/>
  <c r="N2968" i="5"/>
  <c r="R2968" i="5"/>
  <c r="M2968" i="5"/>
  <c r="E2968" i="5"/>
  <c r="AH2968" i="5" s="1"/>
  <c r="F2968" i="5"/>
  <c r="G2968" i="5"/>
  <c r="I2968" i="5"/>
  <c r="J2968" i="5"/>
  <c r="K2968" i="5"/>
  <c r="L2968" i="5"/>
  <c r="S2968" i="5"/>
  <c r="O2969" i="5"/>
  <c r="N2969" i="5"/>
  <c r="R2969" i="5"/>
  <c r="M2969" i="5"/>
  <c r="E2969" i="5"/>
  <c r="AH2969" i="5" s="1"/>
  <c r="F2969" i="5"/>
  <c r="G2969" i="5"/>
  <c r="I2969" i="5"/>
  <c r="J2969" i="5"/>
  <c r="K2969" i="5"/>
  <c r="L2969" i="5"/>
  <c r="S2969" i="5"/>
  <c r="O2970" i="5"/>
  <c r="N2970" i="5"/>
  <c r="R2970" i="5"/>
  <c r="M2970" i="5"/>
  <c r="E2970" i="5"/>
  <c r="AH2970" i="5" s="1"/>
  <c r="F2970" i="5"/>
  <c r="G2970" i="5"/>
  <c r="I2970" i="5"/>
  <c r="J2970" i="5"/>
  <c r="K2970" i="5"/>
  <c r="L2970" i="5"/>
  <c r="S2970" i="5"/>
  <c r="O2971" i="5"/>
  <c r="N2971" i="5"/>
  <c r="R2971" i="5"/>
  <c r="M2971" i="5"/>
  <c r="E2971" i="5"/>
  <c r="AH2971" i="5" s="1"/>
  <c r="F2971" i="5"/>
  <c r="G2971" i="5"/>
  <c r="I2971" i="5"/>
  <c r="J2971" i="5"/>
  <c r="K2971" i="5"/>
  <c r="L2971" i="5"/>
  <c r="S2971" i="5"/>
  <c r="O2972" i="5"/>
  <c r="N2972" i="5"/>
  <c r="R2972" i="5"/>
  <c r="M2972" i="5"/>
  <c r="E2972" i="5"/>
  <c r="AH2972" i="5" s="1"/>
  <c r="F2972" i="5"/>
  <c r="G2972" i="5"/>
  <c r="I2972" i="5"/>
  <c r="J2972" i="5"/>
  <c r="K2972" i="5"/>
  <c r="L2972" i="5"/>
  <c r="S2972" i="5"/>
  <c r="O2973" i="5"/>
  <c r="N2973" i="5"/>
  <c r="R2973" i="5"/>
  <c r="M2973" i="5"/>
  <c r="E2973" i="5"/>
  <c r="AH2973" i="5" s="1"/>
  <c r="F2973" i="5"/>
  <c r="G2973" i="5"/>
  <c r="I2973" i="5"/>
  <c r="J2973" i="5"/>
  <c r="K2973" i="5"/>
  <c r="L2973" i="5"/>
  <c r="S2973" i="5"/>
  <c r="O2974" i="5"/>
  <c r="N2974" i="5"/>
  <c r="R2974" i="5"/>
  <c r="M2974" i="5"/>
  <c r="E2974" i="5"/>
  <c r="AH2974" i="5" s="1"/>
  <c r="F2974" i="5"/>
  <c r="G2974" i="5"/>
  <c r="I2974" i="5"/>
  <c r="J2974" i="5"/>
  <c r="K2974" i="5"/>
  <c r="L2974" i="5"/>
  <c r="S2974" i="5"/>
  <c r="O2975" i="5"/>
  <c r="N2975" i="5"/>
  <c r="R2975" i="5"/>
  <c r="M2975" i="5"/>
  <c r="E2975" i="5"/>
  <c r="AH2975" i="5" s="1"/>
  <c r="F2975" i="5"/>
  <c r="G2975" i="5"/>
  <c r="I2975" i="5"/>
  <c r="J2975" i="5"/>
  <c r="K2975" i="5"/>
  <c r="L2975" i="5"/>
  <c r="S2975" i="5"/>
  <c r="O2976" i="5"/>
  <c r="N2976" i="5"/>
  <c r="R2976" i="5"/>
  <c r="M2976" i="5"/>
  <c r="E2976" i="5"/>
  <c r="AH2976" i="5" s="1"/>
  <c r="F2976" i="5"/>
  <c r="G2976" i="5"/>
  <c r="I2976" i="5"/>
  <c r="J2976" i="5"/>
  <c r="K2976" i="5"/>
  <c r="L2976" i="5"/>
  <c r="S2976" i="5"/>
  <c r="O2977" i="5"/>
  <c r="N2977" i="5"/>
  <c r="R2977" i="5"/>
  <c r="M2977" i="5"/>
  <c r="E2977" i="5"/>
  <c r="AH2977" i="5" s="1"/>
  <c r="F2977" i="5"/>
  <c r="G2977" i="5"/>
  <c r="I2977" i="5"/>
  <c r="J2977" i="5"/>
  <c r="K2977" i="5"/>
  <c r="L2977" i="5"/>
  <c r="S2977" i="5"/>
  <c r="O2978" i="5"/>
  <c r="N2978" i="5"/>
  <c r="R2978" i="5"/>
  <c r="M2978" i="5"/>
  <c r="E2978" i="5"/>
  <c r="AH2978" i="5" s="1"/>
  <c r="F2978" i="5"/>
  <c r="G2978" i="5"/>
  <c r="I2978" i="5"/>
  <c r="J2978" i="5"/>
  <c r="K2978" i="5"/>
  <c r="L2978" i="5"/>
  <c r="S2978" i="5"/>
  <c r="O2979" i="5"/>
  <c r="N2979" i="5"/>
  <c r="R2979" i="5"/>
  <c r="M2979" i="5"/>
  <c r="E2979" i="5"/>
  <c r="AH2979" i="5" s="1"/>
  <c r="F2979" i="5"/>
  <c r="G2979" i="5"/>
  <c r="I2979" i="5"/>
  <c r="J2979" i="5"/>
  <c r="K2979" i="5"/>
  <c r="L2979" i="5"/>
  <c r="S2979" i="5"/>
  <c r="O2980" i="5"/>
  <c r="N2980" i="5"/>
  <c r="R2980" i="5"/>
  <c r="M2980" i="5"/>
  <c r="E2980" i="5"/>
  <c r="AH2980" i="5" s="1"/>
  <c r="F2980" i="5"/>
  <c r="G2980" i="5"/>
  <c r="I2980" i="5"/>
  <c r="J2980" i="5"/>
  <c r="K2980" i="5"/>
  <c r="L2980" i="5"/>
  <c r="S2980" i="5"/>
  <c r="O2981" i="5"/>
  <c r="N2981" i="5"/>
  <c r="R2981" i="5"/>
  <c r="M2981" i="5"/>
  <c r="E2981" i="5"/>
  <c r="AH2981" i="5" s="1"/>
  <c r="F2981" i="5"/>
  <c r="G2981" i="5"/>
  <c r="I2981" i="5"/>
  <c r="J2981" i="5"/>
  <c r="K2981" i="5"/>
  <c r="L2981" i="5"/>
  <c r="S2981" i="5"/>
  <c r="O2982" i="5"/>
  <c r="N2982" i="5"/>
  <c r="R2982" i="5"/>
  <c r="M2982" i="5"/>
  <c r="E2982" i="5"/>
  <c r="AH2982" i="5" s="1"/>
  <c r="F2982" i="5"/>
  <c r="G2982" i="5"/>
  <c r="I2982" i="5"/>
  <c r="J2982" i="5"/>
  <c r="K2982" i="5"/>
  <c r="L2982" i="5"/>
  <c r="S2982" i="5"/>
  <c r="O2983" i="5"/>
  <c r="N2983" i="5"/>
  <c r="R2983" i="5"/>
  <c r="M2983" i="5"/>
  <c r="E2983" i="5"/>
  <c r="AH2983" i="5" s="1"/>
  <c r="F2983" i="5"/>
  <c r="G2983" i="5"/>
  <c r="I2983" i="5"/>
  <c r="J2983" i="5"/>
  <c r="K2983" i="5"/>
  <c r="L2983" i="5"/>
  <c r="S2983" i="5"/>
  <c r="O2984" i="5"/>
  <c r="N2984" i="5"/>
  <c r="R2984" i="5"/>
  <c r="M2984" i="5"/>
  <c r="E2984" i="5"/>
  <c r="AH2984" i="5" s="1"/>
  <c r="F2984" i="5"/>
  <c r="G2984" i="5"/>
  <c r="I2984" i="5"/>
  <c r="J2984" i="5"/>
  <c r="K2984" i="5"/>
  <c r="L2984" i="5"/>
  <c r="S2984" i="5"/>
  <c r="O2985" i="5"/>
  <c r="N2985" i="5"/>
  <c r="R2985" i="5"/>
  <c r="M2985" i="5"/>
  <c r="E2985" i="5"/>
  <c r="AH2985" i="5" s="1"/>
  <c r="F2985" i="5"/>
  <c r="G2985" i="5"/>
  <c r="I2985" i="5"/>
  <c r="J2985" i="5"/>
  <c r="K2985" i="5"/>
  <c r="L2985" i="5"/>
  <c r="S2985" i="5"/>
  <c r="O2986" i="5"/>
  <c r="N2986" i="5"/>
  <c r="R2986" i="5"/>
  <c r="M2986" i="5"/>
  <c r="E2986" i="5"/>
  <c r="AH2986" i="5" s="1"/>
  <c r="F2986" i="5"/>
  <c r="G2986" i="5"/>
  <c r="I2986" i="5"/>
  <c r="J2986" i="5"/>
  <c r="K2986" i="5"/>
  <c r="L2986" i="5"/>
  <c r="S2986" i="5"/>
  <c r="O2987" i="5"/>
  <c r="N2987" i="5"/>
  <c r="R2987" i="5"/>
  <c r="M2987" i="5"/>
  <c r="E2987" i="5"/>
  <c r="AH2987" i="5" s="1"/>
  <c r="F2987" i="5"/>
  <c r="G2987" i="5"/>
  <c r="I2987" i="5"/>
  <c r="J2987" i="5"/>
  <c r="K2987" i="5"/>
  <c r="L2987" i="5"/>
  <c r="S2987" i="5"/>
  <c r="O2988" i="5"/>
  <c r="N2988" i="5"/>
  <c r="R2988" i="5"/>
  <c r="M2988" i="5"/>
  <c r="E2988" i="5"/>
  <c r="AH2988" i="5" s="1"/>
  <c r="F2988" i="5"/>
  <c r="G2988" i="5"/>
  <c r="I2988" i="5"/>
  <c r="J2988" i="5"/>
  <c r="K2988" i="5"/>
  <c r="L2988" i="5"/>
  <c r="S2988" i="5"/>
  <c r="O2989" i="5"/>
  <c r="N2989" i="5"/>
  <c r="R2989" i="5"/>
  <c r="M2989" i="5"/>
  <c r="E2989" i="5"/>
  <c r="AH2989" i="5" s="1"/>
  <c r="F2989" i="5"/>
  <c r="G2989" i="5"/>
  <c r="I2989" i="5"/>
  <c r="J2989" i="5"/>
  <c r="K2989" i="5"/>
  <c r="L2989" i="5"/>
  <c r="S2989" i="5"/>
  <c r="O2990" i="5"/>
  <c r="N2990" i="5"/>
  <c r="R2990" i="5"/>
  <c r="M2990" i="5"/>
  <c r="E2990" i="5"/>
  <c r="AH2990" i="5" s="1"/>
  <c r="F2990" i="5"/>
  <c r="G2990" i="5"/>
  <c r="I2990" i="5"/>
  <c r="J2990" i="5"/>
  <c r="K2990" i="5"/>
  <c r="L2990" i="5"/>
  <c r="S2990" i="5"/>
  <c r="O2991" i="5"/>
  <c r="N2991" i="5"/>
  <c r="R2991" i="5"/>
  <c r="M2991" i="5"/>
  <c r="E2991" i="5"/>
  <c r="AH2991" i="5" s="1"/>
  <c r="F2991" i="5"/>
  <c r="G2991" i="5"/>
  <c r="I2991" i="5"/>
  <c r="J2991" i="5"/>
  <c r="K2991" i="5"/>
  <c r="L2991" i="5"/>
  <c r="S2991" i="5"/>
  <c r="O2992" i="5"/>
  <c r="N2992" i="5"/>
  <c r="R2992" i="5"/>
  <c r="M2992" i="5"/>
  <c r="E2992" i="5"/>
  <c r="AH2992" i="5" s="1"/>
  <c r="F2992" i="5"/>
  <c r="G2992" i="5"/>
  <c r="I2992" i="5"/>
  <c r="J2992" i="5"/>
  <c r="K2992" i="5"/>
  <c r="L2992" i="5"/>
  <c r="S2992" i="5"/>
  <c r="O2993" i="5"/>
  <c r="N2993" i="5"/>
  <c r="R2993" i="5"/>
  <c r="M2993" i="5"/>
  <c r="E2993" i="5"/>
  <c r="AH2993" i="5" s="1"/>
  <c r="F2993" i="5"/>
  <c r="G2993" i="5"/>
  <c r="I2993" i="5"/>
  <c r="J2993" i="5"/>
  <c r="K2993" i="5"/>
  <c r="L2993" i="5"/>
  <c r="S2993" i="5"/>
  <c r="O2994" i="5"/>
  <c r="N2994" i="5"/>
  <c r="R2994" i="5"/>
  <c r="M2994" i="5"/>
  <c r="E2994" i="5"/>
  <c r="AH2994" i="5" s="1"/>
  <c r="F2994" i="5"/>
  <c r="G2994" i="5"/>
  <c r="I2994" i="5"/>
  <c r="J2994" i="5"/>
  <c r="K2994" i="5"/>
  <c r="L2994" i="5"/>
  <c r="S2994" i="5"/>
  <c r="O2995" i="5"/>
  <c r="N2995" i="5"/>
  <c r="R2995" i="5"/>
  <c r="M2995" i="5"/>
  <c r="E2995" i="5"/>
  <c r="AH2995" i="5" s="1"/>
  <c r="F2995" i="5"/>
  <c r="G2995" i="5"/>
  <c r="I2995" i="5"/>
  <c r="J2995" i="5"/>
  <c r="K2995" i="5"/>
  <c r="L2995" i="5"/>
  <c r="S2995" i="5"/>
  <c r="O2996" i="5"/>
  <c r="N2996" i="5"/>
  <c r="R2996" i="5"/>
  <c r="M2996" i="5"/>
  <c r="E2996" i="5"/>
  <c r="AH2996" i="5" s="1"/>
  <c r="F2996" i="5"/>
  <c r="G2996" i="5"/>
  <c r="I2996" i="5"/>
  <c r="J2996" i="5"/>
  <c r="K2996" i="5"/>
  <c r="L2996" i="5"/>
  <c r="S2996" i="5"/>
  <c r="O2997" i="5"/>
  <c r="N2997" i="5"/>
  <c r="R2997" i="5"/>
  <c r="M2997" i="5"/>
  <c r="E2997" i="5"/>
  <c r="AH2997" i="5" s="1"/>
  <c r="F2997" i="5"/>
  <c r="G2997" i="5"/>
  <c r="I2997" i="5"/>
  <c r="J2997" i="5"/>
  <c r="K2997" i="5"/>
  <c r="L2997" i="5"/>
  <c r="S2997" i="5"/>
  <c r="O2998" i="5"/>
  <c r="N2998" i="5"/>
  <c r="R2998" i="5"/>
  <c r="M2998" i="5"/>
  <c r="E2998" i="5"/>
  <c r="AH2998" i="5" s="1"/>
  <c r="F2998" i="5"/>
  <c r="G2998" i="5"/>
  <c r="I2998" i="5"/>
  <c r="J2998" i="5"/>
  <c r="K2998" i="5"/>
  <c r="L2998" i="5"/>
  <c r="S2998" i="5"/>
  <c r="O2999" i="5"/>
  <c r="N2999" i="5"/>
  <c r="R2999" i="5"/>
  <c r="M2999" i="5"/>
  <c r="E2999" i="5"/>
  <c r="AH2999" i="5" s="1"/>
  <c r="F2999" i="5"/>
  <c r="G2999" i="5"/>
  <c r="I2999" i="5"/>
  <c r="J2999" i="5"/>
  <c r="K2999" i="5"/>
  <c r="L2999" i="5"/>
  <c r="S2999" i="5"/>
  <c r="O3000" i="5"/>
  <c r="N3000" i="5"/>
  <c r="R3000" i="5"/>
  <c r="M3000" i="5"/>
  <c r="E3000" i="5"/>
  <c r="AH3000" i="5" s="1"/>
  <c r="F3000" i="5"/>
  <c r="G3000" i="5"/>
  <c r="I3000" i="5"/>
  <c r="J3000" i="5"/>
  <c r="K3000" i="5"/>
  <c r="L3000" i="5"/>
  <c r="S3000" i="5"/>
  <c r="O3001" i="5"/>
  <c r="N3001" i="5"/>
  <c r="R3001" i="5"/>
  <c r="M3001" i="5"/>
  <c r="E3001" i="5"/>
  <c r="AH3001" i="5" s="1"/>
  <c r="F3001" i="5"/>
  <c r="G3001" i="5"/>
  <c r="I3001" i="5"/>
  <c r="J3001" i="5"/>
  <c r="K3001" i="5"/>
  <c r="L3001" i="5"/>
  <c r="S3001" i="5"/>
  <c r="O3002" i="5"/>
  <c r="N3002" i="5"/>
  <c r="R3002" i="5"/>
  <c r="M3002" i="5"/>
  <c r="E3002" i="5"/>
  <c r="AH3002" i="5" s="1"/>
  <c r="F3002" i="5"/>
  <c r="G3002" i="5"/>
  <c r="I3002" i="5"/>
  <c r="J3002" i="5"/>
  <c r="K3002" i="5"/>
  <c r="L3002" i="5"/>
  <c r="S3002" i="5"/>
  <c r="O3003" i="5"/>
  <c r="N3003" i="5"/>
  <c r="R3003" i="5"/>
  <c r="M3003" i="5"/>
  <c r="E3003" i="5"/>
  <c r="AH3003" i="5" s="1"/>
  <c r="F3003" i="5"/>
  <c r="G3003" i="5"/>
  <c r="I3003" i="5"/>
  <c r="J3003" i="5"/>
  <c r="K3003" i="5"/>
  <c r="L3003" i="5"/>
  <c r="S3003" i="5"/>
  <c r="O3004" i="5"/>
  <c r="N3004" i="5"/>
  <c r="R3004" i="5"/>
  <c r="M3004" i="5"/>
  <c r="E3004" i="5"/>
  <c r="AH3004" i="5" s="1"/>
  <c r="F3004" i="5"/>
  <c r="G3004" i="5"/>
  <c r="I3004" i="5"/>
  <c r="J3004" i="5"/>
  <c r="K3004" i="5"/>
  <c r="L3004" i="5"/>
  <c r="S3004" i="5"/>
  <c r="O3005" i="5"/>
  <c r="N3005" i="5"/>
  <c r="R3005" i="5"/>
  <c r="M3005" i="5"/>
  <c r="E3005" i="5"/>
  <c r="AH3005" i="5" s="1"/>
  <c r="F3005" i="5"/>
  <c r="G3005" i="5"/>
  <c r="I3005" i="5"/>
  <c r="J3005" i="5"/>
  <c r="K3005" i="5"/>
  <c r="L3005" i="5"/>
  <c r="S3005" i="5"/>
  <c r="O3006" i="5"/>
  <c r="N3006" i="5"/>
  <c r="R3006" i="5"/>
  <c r="M3006" i="5"/>
  <c r="E3006" i="5"/>
  <c r="AH3006" i="5" s="1"/>
  <c r="F3006" i="5"/>
  <c r="G3006" i="5"/>
  <c r="I3006" i="5"/>
  <c r="J3006" i="5"/>
  <c r="K3006" i="5"/>
  <c r="L3006" i="5"/>
  <c r="S3006" i="5"/>
  <c r="O3007" i="5"/>
  <c r="N3007" i="5"/>
  <c r="R3007" i="5"/>
  <c r="M3007" i="5"/>
  <c r="E3007" i="5"/>
  <c r="AH3007" i="5" s="1"/>
  <c r="F3007" i="5"/>
  <c r="G3007" i="5"/>
  <c r="I3007" i="5"/>
  <c r="J3007" i="5"/>
  <c r="K3007" i="5"/>
  <c r="L3007" i="5"/>
  <c r="S3007" i="5"/>
  <c r="O3008" i="5"/>
  <c r="N3008" i="5"/>
  <c r="R3008" i="5"/>
  <c r="M3008" i="5"/>
  <c r="E3008" i="5"/>
  <c r="AH3008" i="5" s="1"/>
  <c r="F3008" i="5"/>
  <c r="G3008" i="5"/>
  <c r="I3008" i="5"/>
  <c r="J3008" i="5"/>
  <c r="K3008" i="5"/>
  <c r="L3008" i="5"/>
  <c r="S3008" i="5"/>
  <c r="O3009" i="5"/>
  <c r="N3009" i="5"/>
  <c r="R3009" i="5"/>
  <c r="M3009" i="5"/>
  <c r="E3009" i="5"/>
  <c r="AH3009" i="5" s="1"/>
  <c r="F3009" i="5"/>
  <c r="G3009" i="5"/>
  <c r="I3009" i="5"/>
  <c r="J3009" i="5"/>
  <c r="K3009" i="5"/>
  <c r="L3009" i="5"/>
  <c r="S3009" i="5"/>
  <c r="O3010" i="5"/>
  <c r="N3010" i="5"/>
  <c r="R3010" i="5"/>
  <c r="M3010" i="5"/>
  <c r="E3010" i="5"/>
  <c r="AH3010" i="5" s="1"/>
  <c r="F3010" i="5"/>
  <c r="G3010" i="5"/>
  <c r="I3010" i="5"/>
  <c r="J3010" i="5"/>
  <c r="K3010" i="5"/>
  <c r="L3010" i="5"/>
  <c r="S3010" i="5"/>
  <c r="O3011" i="5"/>
  <c r="N3011" i="5"/>
  <c r="R3011" i="5"/>
  <c r="M3011" i="5"/>
  <c r="E3011" i="5"/>
  <c r="AH3011" i="5" s="1"/>
  <c r="F3011" i="5"/>
  <c r="G3011" i="5"/>
  <c r="I3011" i="5"/>
  <c r="J3011" i="5"/>
  <c r="K3011" i="5"/>
  <c r="L3011" i="5"/>
  <c r="S3011" i="5"/>
  <c r="O3012" i="5"/>
  <c r="N3012" i="5"/>
  <c r="R3012" i="5"/>
  <c r="M3012" i="5"/>
  <c r="E3012" i="5"/>
  <c r="AH3012" i="5" s="1"/>
  <c r="F3012" i="5"/>
  <c r="G3012" i="5"/>
  <c r="I3012" i="5"/>
  <c r="J3012" i="5"/>
  <c r="K3012" i="5"/>
  <c r="L3012" i="5"/>
  <c r="S3012" i="5"/>
  <c r="O3013" i="5"/>
  <c r="N3013" i="5"/>
  <c r="R3013" i="5"/>
  <c r="M3013" i="5"/>
  <c r="E3013" i="5"/>
  <c r="AH3013" i="5" s="1"/>
  <c r="F3013" i="5"/>
  <c r="G3013" i="5"/>
  <c r="I3013" i="5"/>
  <c r="J3013" i="5"/>
  <c r="K3013" i="5"/>
  <c r="L3013" i="5"/>
  <c r="S3013" i="5"/>
  <c r="O3014" i="5"/>
  <c r="N3014" i="5"/>
  <c r="R3014" i="5"/>
  <c r="M3014" i="5"/>
  <c r="E3014" i="5"/>
  <c r="AH3014" i="5" s="1"/>
  <c r="F3014" i="5"/>
  <c r="G3014" i="5"/>
  <c r="I3014" i="5"/>
  <c r="J3014" i="5"/>
  <c r="K3014" i="5"/>
  <c r="L3014" i="5"/>
  <c r="S3014" i="5"/>
  <c r="O3015" i="5"/>
  <c r="N3015" i="5"/>
  <c r="R3015" i="5"/>
  <c r="M3015" i="5"/>
  <c r="E3015" i="5"/>
  <c r="AH3015" i="5" s="1"/>
  <c r="F3015" i="5"/>
  <c r="G3015" i="5"/>
  <c r="I3015" i="5"/>
  <c r="J3015" i="5"/>
  <c r="K3015" i="5"/>
  <c r="L3015" i="5"/>
  <c r="S3015" i="5"/>
  <c r="O3016" i="5"/>
  <c r="N3016" i="5"/>
  <c r="R3016" i="5"/>
  <c r="M3016" i="5"/>
  <c r="E3016" i="5"/>
  <c r="AH3016" i="5" s="1"/>
  <c r="F3016" i="5"/>
  <c r="G3016" i="5"/>
  <c r="I3016" i="5"/>
  <c r="J3016" i="5"/>
  <c r="K3016" i="5"/>
  <c r="L3016" i="5"/>
  <c r="S3016" i="5"/>
  <c r="O3017" i="5"/>
  <c r="N3017" i="5"/>
  <c r="R3017" i="5"/>
  <c r="M3017" i="5"/>
  <c r="E3017" i="5"/>
  <c r="AH3017" i="5" s="1"/>
  <c r="F3017" i="5"/>
  <c r="G3017" i="5"/>
  <c r="I3017" i="5"/>
  <c r="J3017" i="5"/>
  <c r="K3017" i="5"/>
  <c r="L3017" i="5"/>
  <c r="S3017" i="5"/>
  <c r="O3018" i="5"/>
  <c r="N3018" i="5"/>
  <c r="R3018" i="5"/>
  <c r="M3018" i="5"/>
  <c r="E3018" i="5"/>
  <c r="AH3018" i="5" s="1"/>
  <c r="F3018" i="5"/>
  <c r="G3018" i="5"/>
  <c r="I3018" i="5"/>
  <c r="J3018" i="5"/>
  <c r="K3018" i="5"/>
  <c r="L3018" i="5"/>
  <c r="S3018" i="5"/>
  <c r="O3019" i="5"/>
  <c r="N3019" i="5"/>
  <c r="R3019" i="5"/>
  <c r="M3019" i="5"/>
  <c r="E3019" i="5"/>
  <c r="AH3019" i="5" s="1"/>
  <c r="F3019" i="5"/>
  <c r="G3019" i="5"/>
  <c r="I3019" i="5"/>
  <c r="J3019" i="5"/>
  <c r="K3019" i="5"/>
  <c r="L3019" i="5"/>
  <c r="S3019" i="5"/>
  <c r="O3020" i="5"/>
  <c r="N3020" i="5"/>
  <c r="R3020" i="5"/>
  <c r="M3020" i="5"/>
  <c r="E3020" i="5"/>
  <c r="AH3020" i="5" s="1"/>
  <c r="F3020" i="5"/>
  <c r="G3020" i="5"/>
  <c r="I3020" i="5"/>
  <c r="J3020" i="5"/>
  <c r="K3020" i="5"/>
  <c r="L3020" i="5"/>
  <c r="S3020" i="5"/>
  <c r="O3021" i="5"/>
  <c r="N3021" i="5"/>
  <c r="R3021" i="5"/>
  <c r="M3021" i="5"/>
  <c r="E3021" i="5"/>
  <c r="AH3021" i="5" s="1"/>
  <c r="F3021" i="5"/>
  <c r="G3021" i="5"/>
  <c r="I3021" i="5"/>
  <c r="J3021" i="5"/>
  <c r="K3021" i="5"/>
  <c r="L3021" i="5"/>
  <c r="S3021" i="5"/>
  <c r="O3022" i="5"/>
  <c r="N3022" i="5"/>
  <c r="R3022" i="5"/>
  <c r="M3022" i="5"/>
  <c r="E3022" i="5"/>
  <c r="AH3022" i="5" s="1"/>
  <c r="F3022" i="5"/>
  <c r="G3022" i="5"/>
  <c r="I3022" i="5"/>
  <c r="J3022" i="5"/>
  <c r="K3022" i="5"/>
  <c r="L3022" i="5"/>
  <c r="S3022" i="5"/>
  <c r="O3023" i="5"/>
  <c r="N3023" i="5"/>
  <c r="R3023" i="5"/>
  <c r="M3023" i="5"/>
  <c r="E3023" i="5"/>
  <c r="AH3023" i="5" s="1"/>
  <c r="F3023" i="5"/>
  <c r="G3023" i="5"/>
  <c r="I3023" i="5"/>
  <c r="J3023" i="5"/>
  <c r="K3023" i="5"/>
  <c r="L3023" i="5"/>
  <c r="S3023" i="5"/>
  <c r="O3024" i="5"/>
  <c r="N3024" i="5"/>
  <c r="R3024" i="5"/>
  <c r="M3024" i="5"/>
  <c r="E3024" i="5"/>
  <c r="AH3024" i="5" s="1"/>
  <c r="F3024" i="5"/>
  <c r="G3024" i="5"/>
  <c r="I3024" i="5"/>
  <c r="J3024" i="5"/>
  <c r="K3024" i="5"/>
  <c r="L3024" i="5"/>
  <c r="S3024" i="5"/>
  <c r="O3025" i="5"/>
  <c r="N3025" i="5"/>
  <c r="R3025" i="5"/>
  <c r="M3025" i="5"/>
  <c r="E3025" i="5"/>
  <c r="AH3025" i="5" s="1"/>
  <c r="F3025" i="5"/>
  <c r="G3025" i="5"/>
  <c r="I3025" i="5"/>
  <c r="J3025" i="5"/>
  <c r="K3025" i="5"/>
  <c r="L3025" i="5"/>
  <c r="S3025" i="5"/>
  <c r="O3026" i="5"/>
  <c r="N3026" i="5"/>
  <c r="R3026" i="5"/>
  <c r="M3026" i="5"/>
  <c r="E3026" i="5"/>
  <c r="AH3026" i="5" s="1"/>
  <c r="F3026" i="5"/>
  <c r="G3026" i="5"/>
  <c r="I3026" i="5"/>
  <c r="J3026" i="5"/>
  <c r="K3026" i="5"/>
  <c r="L3026" i="5"/>
  <c r="S3026" i="5"/>
  <c r="O3027" i="5"/>
  <c r="N3027" i="5"/>
  <c r="R3027" i="5"/>
  <c r="M3027" i="5"/>
  <c r="E3027" i="5"/>
  <c r="AH3027" i="5" s="1"/>
  <c r="F3027" i="5"/>
  <c r="G3027" i="5"/>
  <c r="I3027" i="5"/>
  <c r="J3027" i="5"/>
  <c r="K3027" i="5"/>
  <c r="L3027" i="5"/>
  <c r="S3027" i="5"/>
  <c r="O3028" i="5"/>
  <c r="N3028" i="5"/>
  <c r="R3028" i="5"/>
  <c r="M3028" i="5"/>
  <c r="E3028" i="5"/>
  <c r="AH3028" i="5" s="1"/>
  <c r="F3028" i="5"/>
  <c r="G3028" i="5"/>
  <c r="I3028" i="5"/>
  <c r="J3028" i="5"/>
  <c r="K3028" i="5"/>
  <c r="L3028" i="5"/>
  <c r="S3028" i="5"/>
  <c r="O3029" i="5"/>
  <c r="N3029" i="5"/>
  <c r="R3029" i="5"/>
  <c r="M3029" i="5"/>
  <c r="E3029" i="5"/>
  <c r="AH3029" i="5" s="1"/>
  <c r="F3029" i="5"/>
  <c r="G3029" i="5"/>
  <c r="I3029" i="5"/>
  <c r="J3029" i="5"/>
  <c r="K3029" i="5"/>
  <c r="L3029" i="5"/>
  <c r="S3029" i="5"/>
  <c r="O3030" i="5"/>
  <c r="N3030" i="5"/>
  <c r="R3030" i="5"/>
  <c r="M3030" i="5"/>
  <c r="E3030" i="5"/>
  <c r="AH3030" i="5" s="1"/>
  <c r="F3030" i="5"/>
  <c r="G3030" i="5"/>
  <c r="I3030" i="5"/>
  <c r="J3030" i="5"/>
  <c r="K3030" i="5"/>
  <c r="L3030" i="5"/>
  <c r="S3030" i="5"/>
  <c r="O3031" i="5"/>
  <c r="N3031" i="5"/>
  <c r="R3031" i="5"/>
  <c r="M3031" i="5"/>
  <c r="E3031" i="5"/>
  <c r="AH3031" i="5" s="1"/>
  <c r="F3031" i="5"/>
  <c r="G3031" i="5"/>
  <c r="I3031" i="5"/>
  <c r="J3031" i="5"/>
  <c r="K3031" i="5"/>
  <c r="L3031" i="5"/>
  <c r="S3031" i="5"/>
  <c r="O3032" i="5"/>
  <c r="N3032" i="5"/>
  <c r="R3032" i="5"/>
  <c r="M3032" i="5"/>
  <c r="E3032" i="5"/>
  <c r="AH3032" i="5" s="1"/>
  <c r="F3032" i="5"/>
  <c r="G3032" i="5"/>
  <c r="I3032" i="5"/>
  <c r="J3032" i="5"/>
  <c r="K3032" i="5"/>
  <c r="L3032" i="5"/>
  <c r="S3032" i="5"/>
  <c r="O3033" i="5"/>
  <c r="N3033" i="5"/>
  <c r="R3033" i="5"/>
  <c r="M3033" i="5"/>
  <c r="E3033" i="5"/>
  <c r="AH3033" i="5" s="1"/>
  <c r="F3033" i="5"/>
  <c r="G3033" i="5"/>
  <c r="I3033" i="5"/>
  <c r="J3033" i="5"/>
  <c r="K3033" i="5"/>
  <c r="L3033" i="5"/>
  <c r="S3033" i="5"/>
  <c r="O3034" i="5"/>
  <c r="N3034" i="5"/>
  <c r="R3034" i="5"/>
  <c r="M3034" i="5"/>
  <c r="E3034" i="5"/>
  <c r="AH3034" i="5" s="1"/>
  <c r="F3034" i="5"/>
  <c r="G3034" i="5"/>
  <c r="I3034" i="5"/>
  <c r="J3034" i="5"/>
  <c r="K3034" i="5"/>
  <c r="L3034" i="5"/>
  <c r="S3034" i="5"/>
  <c r="O3035" i="5"/>
  <c r="N3035" i="5"/>
  <c r="R3035" i="5"/>
  <c r="M3035" i="5"/>
  <c r="E3035" i="5"/>
  <c r="AH3035" i="5" s="1"/>
  <c r="F3035" i="5"/>
  <c r="G3035" i="5"/>
  <c r="I3035" i="5"/>
  <c r="J3035" i="5"/>
  <c r="K3035" i="5"/>
  <c r="L3035" i="5"/>
  <c r="S3035" i="5"/>
  <c r="O3036" i="5"/>
  <c r="N3036" i="5"/>
  <c r="R3036" i="5"/>
  <c r="M3036" i="5"/>
  <c r="E3036" i="5"/>
  <c r="AH3036" i="5" s="1"/>
  <c r="F3036" i="5"/>
  <c r="G3036" i="5"/>
  <c r="I3036" i="5"/>
  <c r="J3036" i="5"/>
  <c r="K3036" i="5"/>
  <c r="L3036" i="5"/>
  <c r="S3036" i="5"/>
  <c r="O3037" i="5"/>
  <c r="N3037" i="5"/>
  <c r="R3037" i="5"/>
  <c r="M3037" i="5"/>
  <c r="E3037" i="5"/>
  <c r="AH3037" i="5" s="1"/>
  <c r="F3037" i="5"/>
  <c r="G3037" i="5"/>
  <c r="I3037" i="5"/>
  <c r="J3037" i="5"/>
  <c r="K3037" i="5"/>
  <c r="L3037" i="5"/>
  <c r="S3037" i="5"/>
  <c r="O3038" i="5"/>
  <c r="N3038" i="5"/>
  <c r="R3038" i="5"/>
  <c r="M3038" i="5"/>
  <c r="E3038" i="5"/>
  <c r="AH3038" i="5" s="1"/>
  <c r="F3038" i="5"/>
  <c r="G3038" i="5"/>
  <c r="I3038" i="5"/>
  <c r="J3038" i="5"/>
  <c r="K3038" i="5"/>
  <c r="L3038" i="5"/>
  <c r="S3038" i="5"/>
  <c r="O3039" i="5"/>
  <c r="N3039" i="5"/>
  <c r="R3039" i="5"/>
  <c r="M3039" i="5"/>
  <c r="E3039" i="5"/>
  <c r="AH3039" i="5" s="1"/>
  <c r="F3039" i="5"/>
  <c r="G3039" i="5"/>
  <c r="I3039" i="5"/>
  <c r="J3039" i="5"/>
  <c r="K3039" i="5"/>
  <c r="L3039" i="5"/>
  <c r="S3039" i="5"/>
  <c r="O3040" i="5"/>
  <c r="N3040" i="5"/>
  <c r="R3040" i="5"/>
  <c r="M3040" i="5"/>
  <c r="E3040" i="5"/>
  <c r="AH3040" i="5" s="1"/>
  <c r="F3040" i="5"/>
  <c r="G3040" i="5"/>
  <c r="I3040" i="5"/>
  <c r="J3040" i="5"/>
  <c r="K3040" i="5"/>
  <c r="L3040" i="5"/>
  <c r="S3040" i="5"/>
  <c r="O3041" i="5"/>
  <c r="N3041" i="5"/>
  <c r="R3041" i="5"/>
  <c r="M3041" i="5"/>
  <c r="E3041" i="5"/>
  <c r="AH3041" i="5" s="1"/>
  <c r="F3041" i="5"/>
  <c r="G3041" i="5"/>
  <c r="I3041" i="5"/>
  <c r="J3041" i="5"/>
  <c r="K3041" i="5"/>
  <c r="L3041" i="5"/>
  <c r="S3041" i="5"/>
  <c r="O3042" i="5"/>
  <c r="N3042" i="5"/>
  <c r="R3042" i="5"/>
  <c r="M3042" i="5"/>
  <c r="E3042" i="5"/>
  <c r="AH3042" i="5" s="1"/>
  <c r="F3042" i="5"/>
  <c r="G3042" i="5"/>
  <c r="I3042" i="5"/>
  <c r="J3042" i="5"/>
  <c r="K3042" i="5"/>
  <c r="L3042" i="5"/>
  <c r="S3042" i="5"/>
  <c r="O3043" i="5"/>
  <c r="N3043" i="5"/>
  <c r="R3043" i="5"/>
  <c r="M3043" i="5"/>
  <c r="E3043" i="5"/>
  <c r="AH3043" i="5" s="1"/>
  <c r="F3043" i="5"/>
  <c r="G3043" i="5"/>
  <c r="I3043" i="5"/>
  <c r="J3043" i="5"/>
  <c r="K3043" i="5"/>
  <c r="L3043" i="5"/>
  <c r="S3043" i="5"/>
  <c r="O3044" i="5"/>
  <c r="N3044" i="5"/>
  <c r="R3044" i="5"/>
  <c r="M3044" i="5"/>
  <c r="E3044" i="5"/>
  <c r="AH3044" i="5" s="1"/>
  <c r="F3044" i="5"/>
  <c r="G3044" i="5"/>
  <c r="I3044" i="5"/>
  <c r="J3044" i="5"/>
  <c r="K3044" i="5"/>
  <c r="L3044" i="5"/>
  <c r="S3044" i="5"/>
  <c r="O3045" i="5"/>
  <c r="N3045" i="5"/>
  <c r="R3045" i="5"/>
  <c r="M3045" i="5"/>
  <c r="E3045" i="5"/>
  <c r="AH3045" i="5" s="1"/>
  <c r="F3045" i="5"/>
  <c r="G3045" i="5"/>
  <c r="I3045" i="5"/>
  <c r="J3045" i="5"/>
  <c r="K3045" i="5"/>
  <c r="L3045" i="5"/>
  <c r="S3045" i="5"/>
  <c r="O3046" i="5"/>
  <c r="N3046" i="5"/>
  <c r="R3046" i="5"/>
  <c r="M3046" i="5"/>
  <c r="E3046" i="5"/>
  <c r="AH3046" i="5" s="1"/>
  <c r="F3046" i="5"/>
  <c r="G3046" i="5"/>
  <c r="I3046" i="5"/>
  <c r="J3046" i="5"/>
  <c r="K3046" i="5"/>
  <c r="L3046" i="5"/>
  <c r="S3046" i="5"/>
  <c r="O3047" i="5"/>
  <c r="N3047" i="5"/>
  <c r="R3047" i="5"/>
  <c r="M3047" i="5"/>
  <c r="E3047" i="5"/>
  <c r="AH3047" i="5" s="1"/>
  <c r="F3047" i="5"/>
  <c r="G3047" i="5"/>
  <c r="I3047" i="5"/>
  <c r="J3047" i="5"/>
  <c r="K3047" i="5"/>
  <c r="L3047" i="5"/>
  <c r="S3047" i="5"/>
  <c r="O3048" i="5"/>
  <c r="N3048" i="5"/>
  <c r="R3048" i="5"/>
  <c r="M3048" i="5"/>
  <c r="E3048" i="5"/>
  <c r="AH3048" i="5" s="1"/>
  <c r="F3048" i="5"/>
  <c r="G3048" i="5"/>
  <c r="I3048" i="5"/>
  <c r="J3048" i="5"/>
  <c r="K3048" i="5"/>
  <c r="L3048" i="5"/>
  <c r="S3048" i="5"/>
  <c r="O3049" i="5"/>
  <c r="N3049" i="5"/>
  <c r="R3049" i="5"/>
  <c r="M3049" i="5"/>
  <c r="E3049" i="5"/>
  <c r="AH3049" i="5" s="1"/>
  <c r="F3049" i="5"/>
  <c r="G3049" i="5"/>
  <c r="I3049" i="5"/>
  <c r="J3049" i="5"/>
  <c r="K3049" i="5"/>
  <c r="L3049" i="5"/>
  <c r="S3049" i="5"/>
  <c r="O3050" i="5"/>
  <c r="N3050" i="5"/>
  <c r="R3050" i="5"/>
  <c r="M3050" i="5"/>
  <c r="E3050" i="5"/>
  <c r="AH3050" i="5" s="1"/>
  <c r="F3050" i="5"/>
  <c r="G3050" i="5"/>
  <c r="I3050" i="5"/>
  <c r="J3050" i="5"/>
  <c r="K3050" i="5"/>
  <c r="L3050" i="5"/>
  <c r="S3050" i="5"/>
  <c r="O3051" i="5"/>
  <c r="N3051" i="5"/>
  <c r="R3051" i="5"/>
  <c r="M3051" i="5"/>
  <c r="E3051" i="5"/>
  <c r="AH3051" i="5" s="1"/>
  <c r="F3051" i="5"/>
  <c r="G3051" i="5"/>
  <c r="I3051" i="5"/>
  <c r="J3051" i="5"/>
  <c r="K3051" i="5"/>
  <c r="L3051" i="5"/>
  <c r="S3051" i="5"/>
  <c r="O3052" i="5"/>
  <c r="N3052" i="5"/>
  <c r="R3052" i="5"/>
  <c r="M3052" i="5"/>
  <c r="E3052" i="5"/>
  <c r="AH3052" i="5" s="1"/>
  <c r="F3052" i="5"/>
  <c r="G3052" i="5"/>
  <c r="I3052" i="5"/>
  <c r="J3052" i="5"/>
  <c r="K3052" i="5"/>
  <c r="L3052" i="5"/>
  <c r="S3052" i="5"/>
  <c r="O3053" i="5"/>
  <c r="N3053" i="5"/>
  <c r="R3053" i="5"/>
  <c r="M3053" i="5"/>
  <c r="E3053" i="5"/>
  <c r="AH3053" i="5" s="1"/>
  <c r="F3053" i="5"/>
  <c r="G3053" i="5"/>
  <c r="I3053" i="5"/>
  <c r="J3053" i="5"/>
  <c r="K3053" i="5"/>
  <c r="L3053" i="5"/>
  <c r="S3053" i="5"/>
  <c r="O3054" i="5"/>
  <c r="N3054" i="5"/>
  <c r="R3054" i="5"/>
  <c r="M3054" i="5"/>
  <c r="E3054" i="5"/>
  <c r="AH3054" i="5" s="1"/>
  <c r="F3054" i="5"/>
  <c r="G3054" i="5"/>
  <c r="I3054" i="5"/>
  <c r="J3054" i="5"/>
  <c r="K3054" i="5"/>
  <c r="L3054" i="5"/>
  <c r="S3054" i="5"/>
  <c r="O3055" i="5"/>
  <c r="N3055" i="5"/>
  <c r="R3055" i="5"/>
  <c r="M3055" i="5"/>
  <c r="E3055" i="5"/>
  <c r="AH3055" i="5" s="1"/>
  <c r="F3055" i="5"/>
  <c r="G3055" i="5"/>
  <c r="I3055" i="5"/>
  <c r="J3055" i="5"/>
  <c r="K3055" i="5"/>
  <c r="L3055" i="5"/>
  <c r="S3055" i="5"/>
  <c r="O3056" i="5"/>
  <c r="N3056" i="5"/>
  <c r="R3056" i="5"/>
  <c r="M3056" i="5"/>
  <c r="E3056" i="5"/>
  <c r="AH3056" i="5" s="1"/>
  <c r="F3056" i="5"/>
  <c r="G3056" i="5"/>
  <c r="I3056" i="5"/>
  <c r="J3056" i="5"/>
  <c r="K3056" i="5"/>
  <c r="L3056" i="5"/>
  <c r="S3056" i="5"/>
  <c r="O3057" i="5"/>
  <c r="N3057" i="5"/>
  <c r="R3057" i="5"/>
  <c r="M3057" i="5"/>
  <c r="E3057" i="5"/>
  <c r="AH3057" i="5" s="1"/>
  <c r="F3057" i="5"/>
  <c r="G3057" i="5"/>
  <c r="I3057" i="5"/>
  <c r="J3057" i="5"/>
  <c r="K3057" i="5"/>
  <c r="L3057" i="5"/>
  <c r="S3057" i="5"/>
  <c r="O3058" i="5"/>
  <c r="N3058" i="5"/>
  <c r="R3058" i="5"/>
  <c r="M3058" i="5"/>
  <c r="E3058" i="5"/>
  <c r="AH3058" i="5" s="1"/>
  <c r="F3058" i="5"/>
  <c r="G3058" i="5"/>
  <c r="I3058" i="5"/>
  <c r="J3058" i="5"/>
  <c r="K3058" i="5"/>
  <c r="L3058" i="5"/>
  <c r="S3058" i="5"/>
  <c r="O3059" i="5"/>
  <c r="N3059" i="5"/>
  <c r="R3059" i="5"/>
  <c r="M3059" i="5"/>
  <c r="E3059" i="5"/>
  <c r="AH3059" i="5" s="1"/>
  <c r="F3059" i="5"/>
  <c r="G3059" i="5"/>
  <c r="I3059" i="5"/>
  <c r="J3059" i="5"/>
  <c r="K3059" i="5"/>
  <c r="L3059" i="5"/>
  <c r="S3059" i="5"/>
  <c r="O3060" i="5"/>
  <c r="N3060" i="5"/>
  <c r="R3060" i="5"/>
  <c r="M3060" i="5"/>
  <c r="E3060" i="5"/>
  <c r="AH3060" i="5" s="1"/>
  <c r="F3060" i="5"/>
  <c r="G3060" i="5"/>
  <c r="I3060" i="5"/>
  <c r="J3060" i="5"/>
  <c r="K3060" i="5"/>
  <c r="L3060" i="5"/>
  <c r="S3060" i="5"/>
  <c r="O3061" i="5"/>
  <c r="N3061" i="5"/>
  <c r="R3061" i="5"/>
  <c r="M3061" i="5"/>
  <c r="E3061" i="5"/>
  <c r="AH3061" i="5" s="1"/>
  <c r="F3061" i="5"/>
  <c r="G3061" i="5"/>
  <c r="I3061" i="5"/>
  <c r="J3061" i="5"/>
  <c r="K3061" i="5"/>
  <c r="L3061" i="5"/>
  <c r="S3061" i="5"/>
  <c r="O3062" i="5"/>
  <c r="N3062" i="5"/>
  <c r="R3062" i="5"/>
  <c r="M3062" i="5"/>
  <c r="E3062" i="5"/>
  <c r="AH3062" i="5" s="1"/>
  <c r="F3062" i="5"/>
  <c r="G3062" i="5"/>
  <c r="I3062" i="5"/>
  <c r="J3062" i="5"/>
  <c r="K3062" i="5"/>
  <c r="L3062" i="5"/>
  <c r="S3062" i="5"/>
  <c r="O3063" i="5"/>
  <c r="N3063" i="5"/>
  <c r="R3063" i="5"/>
  <c r="M3063" i="5"/>
  <c r="E3063" i="5"/>
  <c r="AH3063" i="5" s="1"/>
  <c r="F3063" i="5"/>
  <c r="G3063" i="5"/>
  <c r="I3063" i="5"/>
  <c r="J3063" i="5"/>
  <c r="K3063" i="5"/>
  <c r="L3063" i="5"/>
  <c r="S3063" i="5"/>
  <c r="O3064" i="5"/>
  <c r="N3064" i="5"/>
  <c r="R3064" i="5"/>
  <c r="M3064" i="5"/>
  <c r="E3064" i="5"/>
  <c r="AH3064" i="5" s="1"/>
  <c r="F3064" i="5"/>
  <c r="G3064" i="5"/>
  <c r="I3064" i="5"/>
  <c r="J3064" i="5"/>
  <c r="K3064" i="5"/>
  <c r="L3064" i="5"/>
  <c r="S3064" i="5"/>
  <c r="O3065" i="5"/>
  <c r="N3065" i="5"/>
  <c r="R3065" i="5"/>
  <c r="M3065" i="5"/>
  <c r="E3065" i="5"/>
  <c r="AH3065" i="5" s="1"/>
  <c r="F3065" i="5"/>
  <c r="G3065" i="5"/>
  <c r="I3065" i="5"/>
  <c r="J3065" i="5"/>
  <c r="K3065" i="5"/>
  <c r="L3065" i="5"/>
  <c r="S3065" i="5"/>
  <c r="O3066" i="5"/>
  <c r="N3066" i="5"/>
  <c r="R3066" i="5"/>
  <c r="M3066" i="5"/>
  <c r="E3066" i="5"/>
  <c r="AH3066" i="5" s="1"/>
  <c r="F3066" i="5"/>
  <c r="G3066" i="5"/>
  <c r="I3066" i="5"/>
  <c r="J3066" i="5"/>
  <c r="K3066" i="5"/>
  <c r="L3066" i="5"/>
  <c r="S3066" i="5"/>
  <c r="O3067" i="5"/>
  <c r="N3067" i="5"/>
  <c r="R3067" i="5"/>
  <c r="M3067" i="5"/>
  <c r="E3067" i="5"/>
  <c r="AH3067" i="5" s="1"/>
  <c r="F3067" i="5"/>
  <c r="G3067" i="5"/>
  <c r="I3067" i="5"/>
  <c r="J3067" i="5"/>
  <c r="K3067" i="5"/>
  <c r="L3067" i="5"/>
  <c r="S3067" i="5"/>
  <c r="O3068" i="5"/>
  <c r="N3068" i="5"/>
  <c r="R3068" i="5"/>
  <c r="M3068" i="5"/>
  <c r="E3068" i="5"/>
  <c r="AH3068" i="5" s="1"/>
  <c r="F3068" i="5"/>
  <c r="G3068" i="5"/>
  <c r="I3068" i="5"/>
  <c r="J3068" i="5"/>
  <c r="K3068" i="5"/>
  <c r="L3068" i="5"/>
  <c r="S3068" i="5"/>
  <c r="O3069" i="5"/>
  <c r="N3069" i="5"/>
  <c r="R3069" i="5"/>
  <c r="M3069" i="5"/>
  <c r="E3069" i="5"/>
  <c r="AH3069" i="5" s="1"/>
  <c r="F3069" i="5"/>
  <c r="G3069" i="5"/>
  <c r="I3069" i="5"/>
  <c r="J3069" i="5"/>
  <c r="K3069" i="5"/>
  <c r="L3069" i="5"/>
  <c r="S3069" i="5"/>
  <c r="O3070" i="5"/>
  <c r="N3070" i="5"/>
  <c r="R3070" i="5"/>
  <c r="M3070" i="5"/>
  <c r="E3070" i="5"/>
  <c r="AH3070" i="5" s="1"/>
  <c r="F3070" i="5"/>
  <c r="G3070" i="5"/>
  <c r="I3070" i="5"/>
  <c r="J3070" i="5"/>
  <c r="K3070" i="5"/>
  <c r="L3070" i="5"/>
  <c r="S3070" i="5"/>
  <c r="O3071" i="5"/>
  <c r="N3071" i="5"/>
  <c r="R3071" i="5"/>
  <c r="M3071" i="5"/>
  <c r="E3071" i="5"/>
  <c r="AH3071" i="5" s="1"/>
  <c r="F3071" i="5"/>
  <c r="G3071" i="5"/>
  <c r="I3071" i="5"/>
  <c r="J3071" i="5"/>
  <c r="K3071" i="5"/>
  <c r="L3071" i="5"/>
  <c r="S3071" i="5"/>
  <c r="O3072" i="5"/>
  <c r="N3072" i="5"/>
  <c r="R3072" i="5"/>
  <c r="M3072" i="5"/>
  <c r="E3072" i="5"/>
  <c r="AH3072" i="5" s="1"/>
  <c r="F3072" i="5"/>
  <c r="G3072" i="5"/>
  <c r="I3072" i="5"/>
  <c r="J3072" i="5"/>
  <c r="K3072" i="5"/>
  <c r="L3072" i="5"/>
  <c r="S3072" i="5"/>
  <c r="O3073" i="5"/>
  <c r="N3073" i="5"/>
  <c r="R3073" i="5"/>
  <c r="M3073" i="5"/>
  <c r="E3073" i="5"/>
  <c r="AH3073" i="5" s="1"/>
  <c r="F3073" i="5"/>
  <c r="G3073" i="5"/>
  <c r="I3073" i="5"/>
  <c r="J3073" i="5"/>
  <c r="K3073" i="5"/>
  <c r="L3073" i="5"/>
  <c r="S3073" i="5"/>
  <c r="O3074" i="5"/>
  <c r="N3074" i="5"/>
  <c r="R3074" i="5"/>
  <c r="M3074" i="5"/>
  <c r="E3074" i="5"/>
  <c r="AH3074" i="5" s="1"/>
  <c r="F3074" i="5"/>
  <c r="G3074" i="5"/>
  <c r="I3074" i="5"/>
  <c r="J3074" i="5"/>
  <c r="K3074" i="5"/>
  <c r="L3074" i="5"/>
  <c r="S3074" i="5"/>
  <c r="O3075" i="5"/>
  <c r="N3075" i="5"/>
  <c r="R3075" i="5"/>
  <c r="M3075" i="5"/>
  <c r="E3075" i="5"/>
  <c r="AH3075" i="5" s="1"/>
  <c r="F3075" i="5"/>
  <c r="G3075" i="5"/>
  <c r="I3075" i="5"/>
  <c r="J3075" i="5"/>
  <c r="K3075" i="5"/>
  <c r="L3075" i="5"/>
  <c r="S3075" i="5"/>
  <c r="O3076" i="5"/>
  <c r="N3076" i="5"/>
  <c r="R3076" i="5"/>
  <c r="M3076" i="5"/>
  <c r="E3076" i="5"/>
  <c r="AH3076" i="5" s="1"/>
  <c r="F3076" i="5"/>
  <c r="G3076" i="5"/>
  <c r="I3076" i="5"/>
  <c r="J3076" i="5"/>
  <c r="K3076" i="5"/>
  <c r="L3076" i="5"/>
  <c r="S3076" i="5"/>
  <c r="O3077" i="5"/>
  <c r="N3077" i="5"/>
  <c r="R3077" i="5"/>
  <c r="M3077" i="5"/>
  <c r="E3077" i="5"/>
  <c r="AH3077" i="5" s="1"/>
  <c r="F3077" i="5"/>
  <c r="G3077" i="5"/>
  <c r="I3077" i="5"/>
  <c r="J3077" i="5"/>
  <c r="K3077" i="5"/>
  <c r="L3077" i="5"/>
  <c r="S3077" i="5"/>
  <c r="O3078" i="5"/>
  <c r="N3078" i="5"/>
  <c r="R3078" i="5"/>
  <c r="M3078" i="5"/>
  <c r="E3078" i="5"/>
  <c r="AH3078" i="5" s="1"/>
  <c r="F3078" i="5"/>
  <c r="G3078" i="5"/>
  <c r="I3078" i="5"/>
  <c r="J3078" i="5"/>
  <c r="K3078" i="5"/>
  <c r="L3078" i="5"/>
  <c r="S3078" i="5"/>
  <c r="O3079" i="5"/>
  <c r="N3079" i="5"/>
  <c r="R3079" i="5"/>
  <c r="M3079" i="5"/>
  <c r="E3079" i="5"/>
  <c r="AH3079" i="5" s="1"/>
  <c r="F3079" i="5"/>
  <c r="G3079" i="5"/>
  <c r="I3079" i="5"/>
  <c r="J3079" i="5"/>
  <c r="K3079" i="5"/>
  <c r="L3079" i="5"/>
  <c r="S3079" i="5"/>
  <c r="O3080" i="5"/>
  <c r="N3080" i="5"/>
  <c r="R3080" i="5"/>
  <c r="M3080" i="5"/>
  <c r="E3080" i="5"/>
  <c r="AH3080" i="5" s="1"/>
  <c r="F3080" i="5"/>
  <c r="G3080" i="5"/>
  <c r="I3080" i="5"/>
  <c r="J3080" i="5"/>
  <c r="K3080" i="5"/>
  <c r="L3080" i="5"/>
  <c r="S3080" i="5"/>
  <c r="O3081" i="5"/>
  <c r="N3081" i="5"/>
  <c r="R3081" i="5"/>
  <c r="M3081" i="5"/>
  <c r="E3081" i="5"/>
  <c r="AH3081" i="5" s="1"/>
  <c r="F3081" i="5"/>
  <c r="G3081" i="5"/>
  <c r="I3081" i="5"/>
  <c r="J3081" i="5"/>
  <c r="K3081" i="5"/>
  <c r="L3081" i="5"/>
  <c r="S3081" i="5"/>
  <c r="O3082" i="5"/>
  <c r="N3082" i="5"/>
  <c r="R3082" i="5"/>
  <c r="M3082" i="5"/>
  <c r="E3082" i="5"/>
  <c r="AH3082" i="5" s="1"/>
  <c r="F3082" i="5"/>
  <c r="G3082" i="5"/>
  <c r="I3082" i="5"/>
  <c r="J3082" i="5"/>
  <c r="K3082" i="5"/>
  <c r="L3082" i="5"/>
  <c r="S3082" i="5"/>
  <c r="O3083" i="5"/>
  <c r="N3083" i="5"/>
  <c r="R3083" i="5"/>
  <c r="M3083" i="5"/>
  <c r="E3083" i="5"/>
  <c r="AH3083" i="5" s="1"/>
  <c r="F3083" i="5"/>
  <c r="G3083" i="5"/>
  <c r="I3083" i="5"/>
  <c r="J3083" i="5"/>
  <c r="K3083" i="5"/>
  <c r="L3083" i="5"/>
  <c r="S3083" i="5"/>
  <c r="O3084" i="5"/>
  <c r="N3084" i="5"/>
  <c r="R3084" i="5"/>
  <c r="M3084" i="5"/>
  <c r="E3084" i="5"/>
  <c r="AH3084" i="5" s="1"/>
  <c r="F3084" i="5"/>
  <c r="G3084" i="5"/>
  <c r="I3084" i="5"/>
  <c r="J3084" i="5"/>
  <c r="K3084" i="5"/>
  <c r="L3084" i="5"/>
  <c r="S3084" i="5"/>
  <c r="O3085" i="5"/>
  <c r="N3085" i="5"/>
  <c r="R3085" i="5"/>
  <c r="M3085" i="5"/>
  <c r="E3085" i="5"/>
  <c r="AH3085" i="5" s="1"/>
  <c r="F3085" i="5"/>
  <c r="G3085" i="5"/>
  <c r="I3085" i="5"/>
  <c r="J3085" i="5"/>
  <c r="K3085" i="5"/>
  <c r="L3085" i="5"/>
  <c r="S3085" i="5"/>
  <c r="O3086" i="5"/>
  <c r="N3086" i="5"/>
  <c r="R3086" i="5"/>
  <c r="M3086" i="5"/>
  <c r="E3086" i="5"/>
  <c r="AH3086" i="5" s="1"/>
  <c r="F3086" i="5"/>
  <c r="G3086" i="5"/>
  <c r="I3086" i="5"/>
  <c r="J3086" i="5"/>
  <c r="K3086" i="5"/>
  <c r="L3086" i="5"/>
  <c r="S3086" i="5"/>
  <c r="O3087" i="5"/>
  <c r="N3087" i="5"/>
  <c r="R3087" i="5"/>
  <c r="M3087" i="5"/>
  <c r="E3087" i="5"/>
  <c r="AH3087" i="5" s="1"/>
  <c r="F3087" i="5"/>
  <c r="G3087" i="5"/>
  <c r="I3087" i="5"/>
  <c r="J3087" i="5"/>
  <c r="K3087" i="5"/>
  <c r="L3087" i="5"/>
  <c r="S3087" i="5"/>
  <c r="O3088" i="5"/>
  <c r="N3088" i="5"/>
  <c r="R3088" i="5"/>
  <c r="M3088" i="5"/>
  <c r="E3088" i="5"/>
  <c r="AH3088" i="5" s="1"/>
  <c r="F3088" i="5"/>
  <c r="G3088" i="5"/>
  <c r="I3088" i="5"/>
  <c r="J3088" i="5"/>
  <c r="K3088" i="5"/>
  <c r="L3088" i="5"/>
  <c r="S3088" i="5"/>
  <c r="O3089" i="5"/>
  <c r="N3089" i="5"/>
  <c r="R3089" i="5"/>
  <c r="M3089" i="5"/>
  <c r="E3089" i="5"/>
  <c r="AH3089" i="5" s="1"/>
  <c r="F3089" i="5"/>
  <c r="G3089" i="5"/>
  <c r="I3089" i="5"/>
  <c r="J3089" i="5"/>
  <c r="K3089" i="5"/>
  <c r="L3089" i="5"/>
  <c r="S3089" i="5"/>
  <c r="O3090" i="5"/>
  <c r="N3090" i="5"/>
  <c r="R3090" i="5"/>
  <c r="M3090" i="5"/>
  <c r="E3090" i="5"/>
  <c r="AH3090" i="5" s="1"/>
  <c r="F3090" i="5"/>
  <c r="G3090" i="5"/>
  <c r="I3090" i="5"/>
  <c r="J3090" i="5"/>
  <c r="K3090" i="5"/>
  <c r="L3090" i="5"/>
  <c r="S3090" i="5"/>
  <c r="O3091" i="5"/>
  <c r="N3091" i="5"/>
  <c r="R3091" i="5"/>
  <c r="M3091" i="5"/>
  <c r="E3091" i="5"/>
  <c r="AH3091" i="5" s="1"/>
  <c r="F3091" i="5"/>
  <c r="G3091" i="5"/>
  <c r="I3091" i="5"/>
  <c r="J3091" i="5"/>
  <c r="K3091" i="5"/>
  <c r="L3091" i="5"/>
  <c r="S3091" i="5"/>
  <c r="O3092" i="5"/>
  <c r="N3092" i="5"/>
  <c r="R3092" i="5"/>
  <c r="M3092" i="5"/>
  <c r="E3092" i="5"/>
  <c r="AH3092" i="5" s="1"/>
  <c r="F3092" i="5"/>
  <c r="G3092" i="5"/>
  <c r="I3092" i="5"/>
  <c r="J3092" i="5"/>
  <c r="K3092" i="5"/>
  <c r="L3092" i="5"/>
  <c r="S3092" i="5"/>
  <c r="O3093" i="5"/>
  <c r="N3093" i="5"/>
  <c r="R3093" i="5"/>
  <c r="M3093" i="5"/>
  <c r="E3093" i="5"/>
  <c r="AH3093" i="5" s="1"/>
  <c r="F3093" i="5"/>
  <c r="G3093" i="5"/>
  <c r="I3093" i="5"/>
  <c r="J3093" i="5"/>
  <c r="K3093" i="5"/>
  <c r="L3093" i="5"/>
  <c r="S3093" i="5"/>
  <c r="O3094" i="5"/>
  <c r="N3094" i="5"/>
  <c r="R3094" i="5"/>
  <c r="M3094" i="5"/>
  <c r="E3094" i="5"/>
  <c r="AH3094" i="5" s="1"/>
  <c r="F3094" i="5"/>
  <c r="G3094" i="5"/>
  <c r="I3094" i="5"/>
  <c r="J3094" i="5"/>
  <c r="K3094" i="5"/>
  <c r="L3094" i="5"/>
  <c r="S3094" i="5"/>
  <c r="O3095" i="5"/>
  <c r="N3095" i="5"/>
  <c r="R3095" i="5"/>
  <c r="M3095" i="5"/>
  <c r="E3095" i="5"/>
  <c r="AH3095" i="5" s="1"/>
  <c r="F3095" i="5"/>
  <c r="G3095" i="5"/>
  <c r="I3095" i="5"/>
  <c r="J3095" i="5"/>
  <c r="K3095" i="5"/>
  <c r="L3095" i="5"/>
  <c r="S3095" i="5"/>
  <c r="O3096" i="5"/>
  <c r="N3096" i="5"/>
  <c r="R3096" i="5"/>
  <c r="M3096" i="5"/>
  <c r="E3096" i="5"/>
  <c r="AH3096" i="5" s="1"/>
  <c r="F3096" i="5"/>
  <c r="G3096" i="5"/>
  <c r="I3096" i="5"/>
  <c r="J3096" i="5"/>
  <c r="K3096" i="5"/>
  <c r="L3096" i="5"/>
  <c r="S3096" i="5"/>
  <c r="O3097" i="5"/>
  <c r="N3097" i="5"/>
  <c r="R3097" i="5"/>
  <c r="M3097" i="5"/>
  <c r="E3097" i="5"/>
  <c r="AH3097" i="5" s="1"/>
  <c r="F3097" i="5"/>
  <c r="G3097" i="5"/>
  <c r="I3097" i="5"/>
  <c r="J3097" i="5"/>
  <c r="K3097" i="5"/>
  <c r="L3097" i="5"/>
  <c r="S3097" i="5"/>
  <c r="O3098" i="5"/>
  <c r="N3098" i="5"/>
  <c r="R3098" i="5"/>
  <c r="M3098" i="5"/>
  <c r="E3098" i="5"/>
  <c r="AH3098" i="5" s="1"/>
  <c r="F3098" i="5"/>
  <c r="G3098" i="5"/>
  <c r="I3098" i="5"/>
  <c r="J3098" i="5"/>
  <c r="K3098" i="5"/>
  <c r="L3098" i="5"/>
  <c r="S3098" i="5"/>
  <c r="O3099" i="5"/>
  <c r="N3099" i="5"/>
  <c r="R3099" i="5"/>
  <c r="M3099" i="5"/>
  <c r="E3099" i="5"/>
  <c r="AH3099" i="5" s="1"/>
  <c r="F3099" i="5"/>
  <c r="G3099" i="5"/>
  <c r="I3099" i="5"/>
  <c r="J3099" i="5"/>
  <c r="K3099" i="5"/>
  <c r="L3099" i="5"/>
  <c r="S3099" i="5"/>
  <c r="O3100" i="5"/>
  <c r="N3100" i="5"/>
  <c r="R3100" i="5"/>
  <c r="M3100" i="5"/>
  <c r="E3100" i="5"/>
  <c r="AH3100" i="5" s="1"/>
  <c r="F3100" i="5"/>
  <c r="G3100" i="5"/>
  <c r="I3100" i="5"/>
  <c r="J3100" i="5"/>
  <c r="K3100" i="5"/>
  <c r="L3100" i="5"/>
  <c r="S3100" i="5"/>
  <c r="O3101" i="5"/>
  <c r="N3101" i="5"/>
  <c r="R3101" i="5"/>
  <c r="M3101" i="5"/>
  <c r="E3101" i="5"/>
  <c r="AH3101" i="5" s="1"/>
  <c r="F3101" i="5"/>
  <c r="G3101" i="5"/>
  <c r="I3101" i="5"/>
  <c r="J3101" i="5"/>
  <c r="K3101" i="5"/>
  <c r="L3101" i="5"/>
  <c r="S3101" i="5"/>
  <c r="O3102" i="5"/>
  <c r="N3102" i="5"/>
  <c r="R3102" i="5"/>
  <c r="M3102" i="5"/>
  <c r="E3102" i="5"/>
  <c r="AH3102" i="5" s="1"/>
  <c r="F3102" i="5"/>
  <c r="G3102" i="5"/>
  <c r="I3102" i="5"/>
  <c r="J3102" i="5"/>
  <c r="K3102" i="5"/>
  <c r="L3102" i="5"/>
  <c r="S3102" i="5"/>
  <c r="O3103" i="5"/>
  <c r="N3103" i="5"/>
  <c r="R3103" i="5"/>
  <c r="M3103" i="5"/>
  <c r="E3103" i="5"/>
  <c r="AH3103" i="5" s="1"/>
  <c r="F3103" i="5"/>
  <c r="G3103" i="5"/>
  <c r="I3103" i="5"/>
  <c r="J3103" i="5"/>
  <c r="K3103" i="5"/>
  <c r="L3103" i="5"/>
  <c r="S3103" i="5"/>
  <c r="O3104" i="5"/>
  <c r="N3104" i="5"/>
  <c r="R3104" i="5"/>
  <c r="M3104" i="5"/>
  <c r="E3104" i="5"/>
  <c r="AH3104" i="5" s="1"/>
  <c r="F3104" i="5"/>
  <c r="G3104" i="5"/>
  <c r="I3104" i="5"/>
  <c r="J3104" i="5"/>
  <c r="K3104" i="5"/>
  <c r="L3104" i="5"/>
  <c r="S3104" i="5"/>
  <c r="O3105" i="5"/>
  <c r="N3105" i="5"/>
  <c r="R3105" i="5"/>
  <c r="M3105" i="5"/>
  <c r="E3105" i="5"/>
  <c r="AH3105" i="5" s="1"/>
  <c r="F3105" i="5"/>
  <c r="G3105" i="5"/>
  <c r="I3105" i="5"/>
  <c r="J3105" i="5"/>
  <c r="K3105" i="5"/>
  <c r="L3105" i="5"/>
  <c r="S3105" i="5"/>
  <c r="O3106" i="5"/>
  <c r="N3106" i="5"/>
  <c r="R3106" i="5"/>
  <c r="M3106" i="5"/>
  <c r="E3106" i="5"/>
  <c r="AH3106" i="5" s="1"/>
  <c r="F3106" i="5"/>
  <c r="G3106" i="5"/>
  <c r="I3106" i="5"/>
  <c r="J3106" i="5"/>
  <c r="K3106" i="5"/>
  <c r="L3106" i="5"/>
  <c r="S3106" i="5"/>
  <c r="O3107" i="5"/>
  <c r="N3107" i="5"/>
  <c r="R3107" i="5"/>
  <c r="M3107" i="5"/>
  <c r="E3107" i="5"/>
  <c r="AH3107" i="5" s="1"/>
  <c r="F3107" i="5"/>
  <c r="G3107" i="5"/>
  <c r="I3107" i="5"/>
  <c r="J3107" i="5"/>
  <c r="K3107" i="5"/>
  <c r="L3107" i="5"/>
  <c r="S3107" i="5"/>
  <c r="O3108" i="5"/>
  <c r="N3108" i="5"/>
  <c r="R3108" i="5"/>
  <c r="M3108" i="5"/>
  <c r="E3108" i="5"/>
  <c r="AH3108" i="5" s="1"/>
  <c r="F3108" i="5"/>
  <c r="G3108" i="5"/>
  <c r="I3108" i="5"/>
  <c r="J3108" i="5"/>
  <c r="K3108" i="5"/>
  <c r="L3108" i="5"/>
  <c r="S3108" i="5"/>
  <c r="O3109" i="5"/>
  <c r="N3109" i="5"/>
  <c r="R3109" i="5"/>
  <c r="M3109" i="5"/>
  <c r="E3109" i="5"/>
  <c r="AH3109" i="5" s="1"/>
  <c r="F3109" i="5"/>
  <c r="G3109" i="5"/>
  <c r="I3109" i="5"/>
  <c r="J3109" i="5"/>
  <c r="K3109" i="5"/>
  <c r="L3109" i="5"/>
  <c r="S3109" i="5"/>
  <c r="O3110" i="5"/>
  <c r="N3110" i="5"/>
  <c r="R3110" i="5"/>
  <c r="M3110" i="5"/>
  <c r="E3110" i="5"/>
  <c r="AH3110" i="5" s="1"/>
  <c r="F3110" i="5"/>
  <c r="G3110" i="5"/>
  <c r="I3110" i="5"/>
  <c r="J3110" i="5"/>
  <c r="K3110" i="5"/>
  <c r="L3110" i="5"/>
  <c r="S3110" i="5"/>
  <c r="O3111" i="5"/>
  <c r="N3111" i="5"/>
  <c r="R3111" i="5"/>
  <c r="M3111" i="5"/>
  <c r="E3111" i="5"/>
  <c r="AH3111" i="5" s="1"/>
  <c r="F3111" i="5"/>
  <c r="G3111" i="5"/>
  <c r="I3111" i="5"/>
  <c r="J3111" i="5"/>
  <c r="K3111" i="5"/>
  <c r="L3111" i="5"/>
  <c r="S3111" i="5"/>
  <c r="O3112" i="5"/>
  <c r="N3112" i="5"/>
  <c r="R3112" i="5"/>
  <c r="M3112" i="5"/>
  <c r="E3112" i="5"/>
  <c r="AH3112" i="5" s="1"/>
  <c r="F3112" i="5"/>
  <c r="G3112" i="5"/>
  <c r="I3112" i="5"/>
  <c r="J3112" i="5"/>
  <c r="K3112" i="5"/>
  <c r="L3112" i="5"/>
  <c r="S3112" i="5"/>
  <c r="O3113" i="5"/>
  <c r="N3113" i="5"/>
  <c r="R3113" i="5"/>
  <c r="M3113" i="5"/>
  <c r="E3113" i="5"/>
  <c r="AH3113" i="5" s="1"/>
  <c r="F3113" i="5"/>
  <c r="G3113" i="5"/>
  <c r="I3113" i="5"/>
  <c r="J3113" i="5"/>
  <c r="K3113" i="5"/>
  <c r="L3113" i="5"/>
  <c r="S3113" i="5"/>
  <c r="O3114" i="5"/>
  <c r="N3114" i="5"/>
  <c r="R3114" i="5"/>
  <c r="M3114" i="5"/>
  <c r="E3114" i="5"/>
  <c r="AH3114" i="5" s="1"/>
  <c r="F3114" i="5"/>
  <c r="G3114" i="5"/>
  <c r="I3114" i="5"/>
  <c r="J3114" i="5"/>
  <c r="K3114" i="5"/>
  <c r="L3114" i="5"/>
  <c r="S3114" i="5"/>
  <c r="O3115" i="5"/>
  <c r="N3115" i="5"/>
  <c r="R3115" i="5"/>
  <c r="M3115" i="5"/>
  <c r="E3115" i="5"/>
  <c r="AH3115" i="5" s="1"/>
  <c r="F3115" i="5"/>
  <c r="G3115" i="5"/>
  <c r="I3115" i="5"/>
  <c r="J3115" i="5"/>
  <c r="K3115" i="5"/>
  <c r="L3115" i="5"/>
  <c r="S3115" i="5"/>
  <c r="O3116" i="5"/>
  <c r="N3116" i="5"/>
  <c r="R3116" i="5"/>
  <c r="M3116" i="5"/>
  <c r="E3116" i="5"/>
  <c r="AH3116" i="5" s="1"/>
  <c r="F3116" i="5"/>
  <c r="G3116" i="5"/>
  <c r="I3116" i="5"/>
  <c r="J3116" i="5"/>
  <c r="K3116" i="5"/>
  <c r="L3116" i="5"/>
  <c r="S3116" i="5"/>
  <c r="O3117" i="5"/>
  <c r="N3117" i="5"/>
  <c r="R3117" i="5"/>
  <c r="M3117" i="5"/>
  <c r="E3117" i="5"/>
  <c r="AH3117" i="5" s="1"/>
  <c r="F3117" i="5"/>
  <c r="G3117" i="5"/>
  <c r="I3117" i="5"/>
  <c r="J3117" i="5"/>
  <c r="K3117" i="5"/>
  <c r="L3117" i="5"/>
  <c r="S3117" i="5"/>
  <c r="O3118" i="5"/>
  <c r="N3118" i="5"/>
  <c r="R3118" i="5"/>
  <c r="M3118" i="5"/>
  <c r="E3118" i="5"/>
  <c r="AH3118" i="5" s="1"/>
  <c r="F3118" i="5"/>
  <c r="G3118" i="5"/>
  <c r="I3118" i="5"/>
  <c r="J3118" i="5"/>
  <c r="K3118" i="5"/>
  <c r="L3118" i="5"/>
  <c r="S3118" i="5"/>
  <c r="O3119" i="5"/>
  <c r="N3119" i="5"/>
  <c r="R3119" i="5"/>
  <c r="M3119" i="5"/>
  <c r="E3119" i="5"/>
  <c r="AH3119" i="5" s="1"/>
  <c r="F3119" i="5"/>
  <c r="G3119" i="5"/>
  <c r="I3119" i="5"/>
  <c r="J3119" i="5"/>
  <c r="K3119" i="5"/>
  <c r="L3119" i="5"/>
  <c r="S3119" i="5"/>
  <c r="O3120" i="5"/>
  <c r="N3120" i="5"/>
  <c r="R3120" i="5"/>
  <c r="M3120" i="5"/>
  <c r="E3120" i="5"/>
  <c r="AH3120" i="5" s="1"/>
  <c r="F3120" i="5"/>
  <c r="G3120" i="5"/>
  <c r="I3120" i="5"/>
  <c r="J3120" i="5"/>
  <c r="K3120" i="5"/>
  <c r="L3120" i="5"/>
  <c r="S3120" i="5"/>
  <c r="O3121" i="5"/>
  <c r="N3121" i="5"/>
  <c r="R3121" i="5"/>
  <c r="M3121" i="5"/>
  <c r="E3121" i="5"/>
  <c r="AH3121" i="5" s="1"/>
  <c r="F3121" i="5"/>
  <c r="G3121" i="5"/>
  <c r="I3121" i="5"/>
  <c r="J3121" i="5"/>
  <c r="K3121" i="5"/>
  <c r="L3121" i="5"/>
  <c r="S3121" i="5"/>
  <c r="O3122" i="5"/>
  <c r="N3122" i="5"/>
  <c r="R3122" i="5"/>
  <c r="M3122" i="5"/>
  <c r="E3122" i="5"/>
  <c r="AH3122" i="5" s="1"/>
  <c r="F3122" i="5"/>
  <c r="G3122" i="5"/>
  <c r="I3122" i="5"/>
  <c r="J3122" i="5"/>
  <c r="K3122" i="5"/>
  <c r="L3122" i="5"/>
  <c r="S3122" i="5"/>
  <c r="O3123" i="5"/>
  <c r="N3123" i="5"/>
  <c r="R3123" i="5"/>
  <c r="M3123" i="5"/>
  <c r="E3123" i="5"/>
  <c r="AH3123" i="5" s="1"/>
  <c r="F3123" i="5"/>
  <c r="G3123" i="5"/>
  <c r="I3123" i="5"/>
  <c r="J3123" i="5"/>
  <c r="K3123" i="5"/>
  <c r="L3123" i="5"/>
  <c r="S3123" i="5"/>
  <c r="O3124" i="5"/>
  <c r="N3124" i="5"/>
  <c r="R3124" i="5"/>
  <c r="M3124" i="5"/>
  <c r="E3124" i="5"/>
  <c r="AH3124" i="5" s="1"/>
  <c r="F3124" i="5"/>
  <c r="G3124" i="5"/>
  <c r="I3124" i="5"/>
  <c r="J3124" i="5"/>
  <c r="K3124" i="5"/>
  <c r="L3124" i="5"/>
  <c r="S3124" i="5"/>
  <c r="O3125" i="5"/>
  <c r="N3125" i="5"/>
  <c r="R3125" i="5"/>
  <c r="M3125" i="5"/>
  <c r="E3125" i="5"/>
  <c r="AH3125" i="5" s="1"/>
  <c r="F3125" i="5"/>
  <c r="G3125" i="5"/>
  <c r="I3125" i="5"/>
  <c r="J3125" i="5"/>
  <c r="K3125" i="5"/>
  <c r="L3125" i="5"/>
  <c r="S3125" i="5"/>
  <c r="O3126" i="5"/>
  <c r="N3126" i="5"/>
  <c r="R3126" i="5"/>
  <c r="M3126" i="5"/>
  <c r="E3126" i="5"/>
  <c r="AH3126" i="5" s="1"/>
  <c r="F3126" i="5"/>
  <c r="G3126" i="5"/>
  <c r="I3126" i="5"/>
  <c r="J3126" i="5"/>
  <c r="K3126" i="5"/>
  <c r="L3126" i="5"/>
  <c r="S3126" i="5"/>
  <c r="O3127" i="5"/>
  <c r="N3127" i="5"/>
  <c r="R3127" i="5"/>
  <c r="M3127" i="5"/>
  <c r="E3127" i="5"/>
  <c r="AH3127" i="5" s="1"/>
  <c r="F3127" i="5"/>
  <c r="G3127" i="5"/>
  <c r="I3127" i="5"/>
  <c r="J3127" i="5"/>
  <c r="K3127" i="5"/>
  <c r="L3127" i="5"/>
  <c r="S3127" i="5"/>
  <c r="O3128" i="5"/>
  <c r="N3128" i="5"/>
  <c r="R3128" i="5"/>
  <c r="M3128" i="5"/>
  <c r="E3128" i="5"/>
  <c r="AH3128" i="5" s="1"/>
  <c r="F3128" i="5"/>
  <c r="G3128" i="5"/>
  <c r="I3128" i="5"/>
  <c r="J3128" i="5"/>
  <c r="K3128" i="5"/>
  <c r="L3128" i="5"/>
  <c r="S3128" i="5"/>
  <c r="O3129" i="5"/>
  <c r="N3129" i="5"/>
  <c r="R3129" i="5"/>
  <c r="M3129" i="5"/>
  <c r="E3129" i="5"/>
  <c r="AH3129" i="5" s="1"/>
  <c r="F3129" i="5"/>
  <c r="G3129" i="5"/>
  <c r="I3129" i="5"/>
  <c r="J3129" i="5"/>
  <c r="K3129" i="5"/>
  <c r="L3129" i="5"/>
  <c r="S3129" i="5"/>
  <c r="O3130" i="5"/>
  <c r="N3130" i="5"/>
  <c r="R3130" i="5"/>
  <c r="M3130" i="5"/>
  <c r="E3130" i="5"/>
  <c r="AH3130" i="5" s="1"/>
  <c r="F3130" i="5"/>
  <c r="G3130" i="5"/>
  <c r="I3130" i="5"/>
  <c r="J3130" i="5"/>
  <c r="K3130" i="5"/>
  <c r="L3130" i="5"/>
  <c r="S3130" i="5"/>
  <c r="O3131" i="5"/>
  <c r="N3131" i="5"/>
  <c r="R3131" i="5"/>
  <c r="M3131" i="5"/>
  <c r="E3131" i="5"/>
  <c r="AH3131" i="5" s="1"/>
  <c r="F3131" i="5"/>
  <c r="G3131" i="5"/>
  <c r="I3131" i="5"/>
  <c r="J3131" i="5"/>
  <c r="K3131" i="5"/>
  <c r="L3131" i="5"/>
  <c r="S3131" i="5"/>
  <c r="O3132" i="5"/>
  <c r="N3132" i="5"/>
  <c r="R3132" i="5"/>
  <c r="M3132" i="5"/>
  <c r="E3132" i="5"/>
  <c r="AH3132" i="5" s="1"/>
  <c r="F3132" i="5"/>
  <c r="G3132" i="5"/>
  <c r="I3132" i="5"/>
  <c r="J3132" i="5"/>
  <c r="K3132" i="5"/>
  <c r="L3132" i="5"/>
  <c r="S3132" i="5"/>
  <c r="O3133" i="5"/>
  <c r="N3133" i="5"/>
  <c r="R3133" i="5"/>
  <c r="M3133" i="5"/>
  <c r="E3133" i="5"/>
  <c r="AH3133" i="5" s="1"/>
  <c r="F3133" i="5"/>
  <c r="G3133" i="5"/>
  <c r="I3133" i="5"/>
  <c r="J3133" i="5"/>
  <c r="K3133" i="5"/>
  <c r="L3133" i="5"/>
  <c r="S3133" i="5"/>
  <c r="O3134" i="5"/>
  <c r="N3134" i="5"/>
  <c r="R3134" i="5"/>
  <c r="M3134" i="5"/>
  <c r="E3134" i="5"/>
  <c r="AH3134" i="5" s="1"/>
  <c r="F3134" i="5"/>
  <c r="G3134" i="5"/>
  <c r="I3134" i="5"/>
  <c r="J3134" i="5"/>
  <c r="K3134" i="5"/>
  <c r="L3134" i="5"/>
  <c r="S3134" i="5"/>
  <c r="O3135" i="5"/>
  <c r="N3135" i="5"/>
  <c r="R3135" i="5"/>
  <c r="M3135" i="5"/>
  <c r="E3135" i="5"/>
  <c r="AH3135" i="5" s="1"/>
  <c r="F3135" i="5"/>
  <c r="G3135" i="5"/>
  <c r="I3135" i="5"/>
  <c r="J3135" i="5"/>
  <c r="K3135" i="5"/>
  <c r="L3135" i="5"/>
  <c r="S3135" i="5"/>
  <c r="O3136" i="5"/>
  <c r="N3136" i="5"/>
  <c r="R3136" i="5"/>
  <c r="M3136" i="5"/>
  <c r="E3136" i="5"/>
  <c r="AH3136" i="5" s="1"/>
  <c r="F3136" i="5"/>
  <c r="G3136" i="5"/>
  <c r="I3136" i="5"/>
  <c r="J3136" i="5"/>
  <c r="K3136" i="5"/>
  <c r="L3136" i="5"/>
  <c r="S3136" i="5"/>
  <c r="O3137" i="5"/>
  <c r="N3137" i="5"/>
  <c r="R3137" i="5"/>
  <c r="M3137" i="5"/>
  <c r="E3137" i="5"/>
  <c r="AH3137" i="5" s="1"/>
  <c r="F3137" i="5"/>
  <c r="G3137" i="5"/>
  <c r="I3137" i="5"/>
  <c r="J3137" i="5"/>
  <c r="K3137" i="5"/>
  <c r="L3137" i="5"/>
  <c r="S3137" i="5"/>
  <c r="O3138" i="5"/>
  <c r="N3138" i="5"/>
  <c r="R3138" i="5"/>
  <c r="M3138" i="5"/>
  <c r="E3138" i="5"/>
  <c r="AH3138" i="5" s="1"/>
  <c r="F3138" i="5"/>
  <c r="G3138" i="5"/>
  <c r="I3138" i="5"/>
  <c r="J3138" i="5"/>
  <c r="K3138" i="5"/>
  <c r="L3138" i="5"/>
  <c r="S3138" i="5"/>
  <c r="O3139" i="5"/>
  <c r="N3139" i="5"/>
  <c r="R3139" i="5"/>
  <c r="M3139" i="5"/>
  <c r="E3139" i="5"/>
  <c r="AH3139" i="5" s="1"/>
  <c r="F3139" i="5"/>
  <c r="G3139" i="5"/>
  <c r="I3139" i="5"/>
  <c r="J3139" i="5"/>
  <c r="K3139" i="5"/>
  <c r="L3139" i="5"/>
  <c r="S3139" i="5"/>
  <c r="O3140" i="5"/>
  <c r="N3140" i="5"/>
  <c r="R3140" i="5"/>
  <c r="M3140" i="5"/>
  <c r="E3140" i="5"/>
  <c r="AH3140" i="5" s="1"/>
  <c r="F3140" i="5"/>
  <c r="G3140" i="5"/>
  <c r="I3140" i="5"/>
  <c r="J3140" i="5"/>
  <c r="K3140" i="5"/>
  <c r="L3140" i="5"/>
  <c r="S3140" i="5"/>
  <c r="O3141" i="5"/>
  <c r="N3141" i="5"/>
  <c r="R3141" i="5"/>
  <c r="M3141" i="5"/>
  <c r="E3141" i="5"/>
  <c r="AH3141" i="5" s="1"/>
  <c r="F3141" i="5"/>
  <c r="G3141" i="5"/>
  <c r="I3141" i="5"/>
  <c r="J3141" i="5"/>
  <c r="K3141" i="5"/>
  <c r="L3141" i="5"/>
  <c r="S3141" i="5"/>
  <c r="O3142" i="5"/>
  <c r="N3142" i="5"/>
  <c r="R3142" i="5"/>
  <c r="M3142" i="5"/>
  <c r="E3142" i="5"/>
  <c r="AH3142" i="5" s="1"/>
  <c r="F3142" i="5"/>
  <c r="G3142" i="5"/>
  <c r="I3142" i="5"/>
  <c r="J3142" i="5"/>
  <c r="K3142" i="5"/>
  <c r="L3142" i="5"/>
  <c r="S3142" i="5"/>
  <c r="O3143" i="5"/>
  <c r="N3143" i="5"/>
  <c r="R3143" i="5"/>
  <c r="M3143" i="5"/>
  <c r="E3143" i="5"/>
  <c r="AH3143" i="5" s="1"/>
  <c r="F3143" i="5"/>
  <c r="G3143" i="5"/>
  <c r="I3143" i="5"/>
  <c r="J3143" i="5"/>
  <c r="K3143" i="5"/>
  <c r="L3143" i="5"/>
  <c r="S3143" i="5"/>
  <c r="O3144" i="5"/>
  <c r="N3144" i="5"/>
  <c r="R3144" i="5"/>
  <c r="M3144" i="5"/>
  <c r="E3144" i="5"/>
  <c r="AH3144" i="5" s="1"/>
  <c r="F3144" i="5"/>
  <c r="G3144" i="5"/>
  <c r="I3144" i="5"/>
  <c r="J3144" i="5"/>
  <c r="K3144" i="5"/>
  <c r="L3144" i="5"/>
  <c r="S3144" i="5"/>
  <c r="O3145" i="5"/>
  <c r="N3145" i="5"/>
  <c r="R3145" i="5"/>
  <c r="M3145" i="5"/>
  <c r="E3145" i="5"/>
  <c r="AH3145" i="5" s="1"/>
  <c r="F3145" i="5"/>
  <c r="G3145" i="5"/>
  <c r="I3145" i="5"/>
  <c r="J3145" i="5"/>
  <c r="K3145" i="5"/>
  <c r="L3145" i="5"/>
  <c r="S3145" i="5"/>
  <c r="O3146" i="5"/>
  <c r="N3146" i="5"/>
  <c r="R3146" i="5"/>
  <c r="M3146" i="5"/>
  <c r="E3146" i="5"/>
  <c r="AH3146" i="5" s="1"/>
  <c r="F3146" i="5"/>
  <c r="G3146" i="5"/>
  <c r="I3146" i="5"/>
  <c r="J3146" i="5"/>
  <c r="K3146" i="5"/>
  <c r="L3146" i="5"/>
  <c r="S3146" i="5"/>
  <c r="O3147" i="5"/>
  <c r="N3147" i="5"/>
  <c r="R3147" i="5"/>
  <c r="M3147" i="5"/>
  <c r="E3147" i="5"/>
  <c r="AH3147" i="5" s="1"/>
  <c r="F3147" i="5"/>
  <c r="G3147" i="5"/>
  <c r="I3147" i="5"/>
  <c r="J3147" i="5"/>
  <c r="K3147" i="5"/>
  <c r="L3147" i="5"/>
  <c r="S3147" i="5"/>
  <c r="O3148" i="5"/>
  <c r="N3148" i="5"/>
  <c r="R3148" i="5"/>
  <c r="M3148" i="5"/>
  <c r="E3148" i="5"/>
  <c r="AH3148" i="5" s="1"/>
  <c r="F3148" i="5"/>
  <c r="G3148" i="5"/>
  <c r="I3148" i="5"/>
  <c r="J3148" i="5"/>
  <c r="K3148" i="5"/>
  <c r="L3148" i="5"/>
  <c r="S3148" i="5"/>
  <c r="O3149" i="5"/>
  <c r="N3149" i="5"/>
  <c r="R3149" i="5"/>
  <c r="M3149" i="5"/>
  <c r="E3149" i="5"/>
  <c r="AH3149" i="5" s="1"/>
  <c r="F3149" i="5"/>
  <c r="G3149" i="5"/>
  <c r="I3149" i="5"/>
  <c r="J3149" i="5"/>
  <c r="K3149" i="5"/>
  <c r="L3149" i="5"/>
  <c r="S3149" i="5"/>
  <c r="O3150" i="5"/>
  <c r="N3150" i="5"/>
  <c r="R3150" i="5"/>
  <c r="M3150" i="5"/>
  <c r="E3150" i="5"/>
  <c r="AH3150" i="5" s="1"/>
  <c r="F3150" i="5"/>
  <c r="G3150" i="5"/>
  <c r="I3150" i="5"/>
  <c r="J3150" i="5"/>
  <c r="K3150" i="5"/>
  <c r="L3150" i="5"/>
  <c r="S3150" i="5"/>
  <c r="O3151" i="5"/>
  <c r="N3151" i="5"/>
  <c r="R3151" i="5"/>
  <c r="M3151" i="5"/>
  <c r="E3151" i="5"/>
  <c r="AH3151" i="5" s="1"/>
  <c r="F3151" i="5"/>
  <c r="G3151" i="5"/>
  <c r="I3151" i="5"/>
  <c r="J3151" i="5"/>
  <c r="K3151" i="5"/>
  <c r="L3151" i="5"/>
  <c r="S3151" i="5"/>
  <c r="O3152" i="5"/>
  <c r="N3152" i="5"/>
  <c r="R3152" i="5"/>
  <c r="M3152" i="5"/>
  <c r="E3152" i="5"/>
  <c r="AH3152" i="5" s="1"/>
  <c r="F3152" i="5"/>
  <c r="G3152" i="5"/>
  <c r="I3152" i="5"/>
  <c r="J3152" i="5"/>
  <c r="K3152" i="5"/>
  <c r="L3152" i="5"/>
  <c r="S3152" i="5"/>
  <c r="O3153" i="5"/>
  <c r="N3153" i="5"/>
  <c r="R3153" i="5"/>
  <c r="M3153" i="5"/>
  <c r="E3153" i="5"/>
  <c r="AH3153" i="5" s="1"/>
  <c r="F3153" i="5"/>
  <c r="G3153" i="5"/>
  <c r="I3153" i="5"/>
  <c r="J3153" i="5"/>
  <c r="K3153" i="5"/>
  <c r="L3153" i="5"/>
  <c r="S3153" i="5"/>
  <c r="O3154" i="5"/>
  <c r="N3154" i="5"/>
  <c r="R3154" i="5"/>
  <c r="M3154" i="5"/>
  <c r="E3154" i="5"/>
  <c r="AH3154" i="5" s="1"/>
  <c r="F3154" i="5"/>
  <c r="G3154" i="5"/>
  <c r="I3154" i="5"/>
  <c r="J3154" i="5"/>
  <c r="K3154" i="5"/>
  <c r="L3154" i="5"/>
  <c r="S3154" i="5"/>
  <c r="O3155" i="5"/>
  <c r="N3155" i="5"/>
  <c r="R3155" i="5"/>
  <c r="M3155" i="5"/>
  <c r="E3155" i="5"/>
  <c r="AH3155" i="5" s="1"/>
  <c r="F3155" i="5"/>
  <c r="G3155" i="5"/>
  <c r="I3155" i="5"/>
  <c r="J3155" i="5"/>
  <c r="K3155" i="5"/>
  <c r="L3155" i="5"/>
  <c r="S3155" i="5"/>
  <c r="O3156" i="5"/>
  <c r="N3156" i="5"/>
  <c r="R3156" i="5"/>
  <c r="M3156" i="5"/>
  <c r="E3156" i="5"/>
  <c r="AH3156" i="5" s="1"/>
  <c r="F3156" i="5"/>
  <c r="G3156" i="5"/>
  <c r="I3156" i="5"/>
  <c r="J3156" i="5"/>
  <c r="K3156" i="5"/>
  <c r="L3156" i="5"/>
  <c r="S3156" i="5"/>
  <c r="O3157" i="5"/>
  <c r="N3157" i="5"/>
  <c r="R3157" i="5"/>
  <c r="M3157" i="5"/>
  <c r="E3157" i="5"/>
  <c r="AH3157" i="5" s="1"/>
  <c r="F3157" i="5"/>
  <c r="G3157" i="5"/>
  <c r="I3157" i="5"/>
  <c r="J3157" i="5"/>
  <c r="K3157" i="5"/>
  <c r="L3157" i="5"/>
  <c r="S3157" i="5"/>
  <c r="O3158" i="5"/>
  <c r="N3158" i="5"/>
  <c r="R3158" i="5"/>
  <c r="M3158" i="5"/>
  <c r="E3158" i="5"/>
  <c r="AH3158" i="5" s="1"/>
  <c r="F3158" i="5"/>
  <c r="G3158" i="5"/>
  <c r="I3158" i="5"/>
  <c r="J3158" i="5"/>
  <c r="K3158" i="5"/>
  <c r="L3158" i="5"/>
  <c r="S3158" i="5"/>
  <c r="O3159" i="5"/>
  <c r="N3159" i="5"/>
  <c r="R3159" i="5"/>
  <c r="M3159" i="5"/>
  <c r="E3159" i="5"/>
  <c r="AH3159" i="5" s="1"/>
  <c r="F3159" i="5"/>
  <c r="G3159" i="5"/>
  <c r="I3159" i="5"/>
  <c r="J3159" i="5"/>
  <c r="K3159" i="5"/>
  <c r="L3159" i="5"/>
  <c r="S3159" i="5"/>
  <c r="O3160" i="5"/>
  <c r="N3160" i="5"/>
  <c r="R3160" i="5"/>
  <c r="M3160" i="5"/>
  <c r="E3160" i="5"/>
  <c r="AH3160" i="5" s="1"/>
  <c r="F3160" i="5"/>
  <c r="G3160" i="5"/>
  <c r="I3160" i="5"/>
  <c r="J3160" i="5"/>
  <c r="K3160" i="5"/>
  <c r="L3160" i="5"/>
  <c r="S3160" i="5"/>
  <c r="O3161" i="5"/>
  <c r="N3161" i="5"/>
  <c r="R3161" i="5"/>
  <c r="M3161" i="5"/>
  <c r="E3161" i="5"/>
  <c r="AH3161" i="5" s="1"/>
  <c r="F3161" i="5"/>
  <c r="G3161" i="5"/>
  <c r="I3161" i="5"/>
  <c r="J3161" i="5"/>
  <c r="K3161" i="5"/>
  <c r="L3161" i="5"/>
  <c r="S3161" i="5"/>
  <c r="O3162" i="5"/>
  <c r="N3162" i="5"/>
  <c r="R3162" i="5"/>
  <c r="M3162" i="5"/>
  <c r="E3162" i="5"/>
  <c r="AH3162" i="5" s="1"/>
  <c r="F3162" i="5"/>
  <c r="G3162" i="5"/>
  <c r="I3162" i="5"/>
  <c r="J3162" i="5"/>
  <c r="K3162" i="5"/>
  <c r="L3162" i="5"/>
  <c r="S3162" i="5"/>
  <c r="O3163" i="5"/>
  <c r="N3163" i="5"/>
  <c r="R3163" i="5"/>
  <c r="M3163" i="5"/>
  <c r="E3163" i="5"/>
  <c r="AH3163" i="5" s="1"/>
  <c r="F3163" i="5"/>
  <c r="G3163" i="5"/>
  <c r="I3163" i="5"/>
  <c r="J3163" i="5"/>
  <c r="K3163" i="5"/>
  <c r="L3163" i="5"/>
  <c r="S3163" i="5"/>
  <c r="O3164" i="5"/>
  <c r="N3164" i="5"/>
  <c r="R3164" i="5"/>
  <c r="M3164" i="5"/>
  <c r="E3164" i="5"/>
  <c r="AH3164" i="5" s="1"/>
  <c r="F3164" i="5"/>
  <c r="G3164" i="5"/>
  <c r="I3164" i="5"/>
  <c r="J3164" i="5"/>
  <c r="K3164" i="5"/>
  <c r="L3164" i="5"/>
  <c r="S3164" i="5"/>
  <c r="O3165" i="5"/>
  <c r="N3165" i="5"/>
  <c r="R3165" i="5"/>
  <c r="M3165" i="5"/>
  <c r="E3165" i="5"/>
  <c r="AH3165" i="5" s="1"/>
  <c r="F3165" i="5"/>
  <c r="G3165" i="5"/>
  <c r="I3165" i="5"/>
  <c r="J3165" i="5"/>
  <c r="K3165" i="5"/>
  <c r="L3165" i="5"/>
  <c r="S3165" i="5"/>
  <c r="O3166" i="5"/>
  <c r="N3166" i="5"/>
  <c r="R3166" i="5"/>
  <c r="M3166" i="5"/>
  <c r="E3166" i="5"/>
  <c r="AH3166" i="5" s="1"/>
  <c r="F3166" i="5"/>
  <c r="G3166" i="5"/>
  <c r="I3166" i="5"/>
  <c r="J3166" i="5"/>
  <c r="K3166" i="5"/>
  <c r="L3166" i="5"/>
  <c r="S3166" i="5"/>
  <c r="O3167" i="5"/>
  <c r="N3167" i="5"/>
  <c r="R3167" i="5"/>
  <c r="M3167" i="5"/>
  <c r="E3167" i="5"/>
  <c r="AH3167" i="5" s="1"/>
  <c r="F3167" i="5"/>
  <c r="G3167" i="5"/>
  <c r="I3167" i="5"/>
  <c r="J3167" i="5"/>
  <c r="K3167" i="5"/>
  <c r="L3167" i="5"/>
  <c r="S3167" i="5"/>
  <c r="O3168" i="5"/>
  <c r="N3168" i="5"/>
  <c r="R3168" i="5"/>
  <c r="M3168" i="5"/>
  <c r="E3168" i="5"/>
  <c r="AH3168" i="5" s="1"/>
  <c r="F3168" i="5"/>
  <c r="G3168" i="5"/>
  <c r="I3168" i="5"/>
  <c r="J3168" i="5"/>
  <c r="K3168" i="5"/>
  <c r="L3168" i="5"/>
  <c r="S3168" i="5"/>
  <c r="O3169" i="5"/>
  <c r="N3169" i="5"/>
  <c r="R3169" i="5"/>
  <c r="M3169" i="5"/>
  <c r="E3169" i="5"/>
  <c r="AH3169" i="5" s="1"/>
  <c r="F3169" i="5"/>
  <c r="G3169" i="5"/>
  <c r="I3169" i="5"/>
  <c r="J3169" i="5"/>
  <c r="K3169" i="5"/>
  <c r="L3169" i="5"/>
  <c r="S3169" i="5"/>
  <c r="O3170" i="5"/>
  <c r="N3170" i="5"/>
  <c r="R3170" i="5"/>
  <c r="M3170" i="5"/>
  <c r="E3170" i="5"/>
  <c r="AH3170" i="5" s="1"/>
  <c r="F3170" i="5"/>
  <c r="G3170" i="5"/>
  <c r="I3170" i="5"/>
  <c r="J3170" i="5"/>
  <c r="K3170" i="5"/>
  <c r="L3170" i="5"/>
  <c r="S3170" i="5"/>
  <c r="O3171" i="5"/>
  <c r="N3171" i="5"/>
  <c r="R3171" i="5"/>
  <c r="M3171" i="5"/>
  <c r="E3171" i="5"/>
  <c r="AH3171" i="5" s="1"/>
  <c r="F3171" i="5"/>
  <c r="G3171" i="5"/>
  <c r="I3171" i="5"/>
  <c r="J3171" i="5"/>
  <c r="K3171" i="5"/>
  <c r="L3171" i="5"/>
  <c r="S3171" i="5"/>
  <c r="O3172" i="5"/>
  <c r="N3172" i="5"/>
  <c r="R3172" i="5"/>
  <c r="M3172" i="5"/>
  <c r="E3172" i="5"/>
  <c r="AH3172" i="5" s="1"/>
  <c r="F3172" i="5"/>
  <c r="G3172" i="5"/>
  <c r="I3172" i="5"/>
  <c r="J3172" i="5"/>
  <c r="K3172" i="5"/>
  <c r="L3172" i="5"/>
  <c r="S3172" i="5"/>
  <c r="O3173" i="5"/>
  <c r="N3173" i="5"/>
  <c r="R3173" i="5"/>
  <c r="M3173" i="5"/>
  <c r="E3173" i="5"/>
  <c r="AH3173" i="5" s="1"/>
  <c r="F3173" i="5"/>
  <c r="G3173" i="5"/>
  <c r="I3173" i="5"/>
  <c r="J3173" i="5"/>
  <c r="K3173" i="5"/>
  <c r="L3173" i="5"/>
  <c r="S3173" i="5"/>
  <c r="O3174" i="5"/>
  <c r="N3174" i="5"/>
  <c r="R3174" i="5"/>
  <c r="M3174" i="5"/>
  <c r="E3174" i="5"/>
  <c r="AH3174" i="5" s="1"/>
  <c r="F3174" i="5"/>
  <c r="G3174" i="5"/>
  <c r="I3174" i="5"/>
  <c r="J3174" i="5"/>
  <c r="K3174" i="5"/>
  <c r="L3174" i="5"/>
  <c r="S3174" i="5"/>
  <c r="O3175" i="5"/>
  <c r="N3175" i="5"/>
  <c r="R3175" i="5"/>
  <c r="M3175" i="5"/>
  <c r="E3175" i="5"/>
  <c r="AH3175" i="5" s="1"/>
  <c r="F3175" i="5"/>
  <c r="G3175" i="5"/>
  <c r="I3175" i="5"/>
  <c r="J3175" i="5"/>
  <c r="K3175" i="5"/>
  <c r="L3175" i="5"/>
  <c r="S3175" i="5"/>
  <c r="O3176" i="5"/>
  <c r="N3176" i="5"/>
  <c r="R3176" i="5"/>
  <c r="M3176" i="5"/>
  <c r="E3176" i="5"/>
  <c r="AH3176" i="5" s="1"/>
  <c r="F3176" i="5"/>
  <c r="G3176" i="5"/>
  <c r="I3176" i="5"/>
  <c r="J3176" i="5"/>
  <c r="K3176" i="5"/>
  <c r="L3176" i="5"/>
  <c r="S3176" i="5"/>
  <c r="O3177" i="5"/>
  <c r="N3177" i="5"/>
  <c r="R3177" i="5"/>
  <c r="M3177" i="5"/>
  <c r="E3177" i="5"/>
  <c r="AH3177" i="5" s="1"/>
  <c r="F3177" i="5"/>
  <c r="G3177" i="5"/>
  <c r="I3177" i="5"/>
  <c r="J3177" i="5"/>
  <c r="K3177" i="5"/>
  <c r="L3177" i="5"/>
  <c r="S3177" i="5"/>
  <c r="O3178" i="5"/>
  <c r="N3178" i="5"/>
  <c r="R3178" i="5"/>
  <c r="M3178" i="5"/>
  <c r="E3178" i="5"/>
  <c r="AH3178" i="5" s="1"/>
  <c r="F3178" i="5"/>
  <c r="G3178" i="5"/>
  <c r="I3178" i="5"/>
  <c r="J3178" i="5"/>
  <c r="K3178" i="5"/>
  <c r="L3178" i="5"/>
  <c r="S3178" i="5"/>
  <c r="O3179" i="5"/>
  <c r="N3179" i="5"/>
  <c r="R3179" i="5"/>
  <c r="M3179" i="5"/>
  <c r="E3179" i="5"/>
  <c r="AH3179" i="5" s="1"/>
  <c r="F3179" i="5"/>
  <c r="G3179" i="5"/>
  <c r="I3179" i="5"/>
  <c r="J3179" i="5"/>
  <c r="K3179" i="5"/>
  <c r="L3179" i="5"/>
  <c r="S3179" i="5"/>
  <c r="O3180" i="5"/>
  <c r="N3180" i="5"/>
  <c r="R3180" i="5"/>
  <c r="M3180" i="5"/>
  <c r="E3180" i="5"/>
  <c r="AH3180" i="5" s="1"/>
  <c r="F3180" i="5"/>
  <c r="G3180" i="5"/>
  <c r="I3180" i="5"/>
  <c r="J3180" i="5"/>
  <c r="K3180" i="5"/>
  <c r="L3180" i="5"/>
  <c r="S3180" i="5"/>
  <c r="O3181" i="5"/>
  <c r="N3181" i="5"/>
  <c r="R3181" i="5"/>
  <c r="M3181" i="5"/>
  <c r="E3181" i="5"/>
  <c r="AH3181" i="5" s="1"/>
  <c r="F3181" i="5"/>
  <c r="G3181" i="5"/>
  <c r="I3181" i="5"/>
  <c r="J3181" i="5"/>
  <c r="K3181" i="5"/>
  <c r="L3181" i="5"/>
  <c r="S3181" i="5"/>
  <c r="O3182" i="5"/>
  <c r="N3182" i="5"/>
  <c r="R3182" i="5"/>
  <c r="M3182" i="5"/>
  <c r="E3182" i="5"/>
  <c r="AH3182" i="5" s="1"/>
  <c r="F3182" i="5"/>
  <c r="G3182" i="5"/>
  <c r="I3182" i="5"/>
  <c r="J3182" i="5"/>
  <c r="K3182" i="5"/>
  <c r="L3182" i="5"/>
  <c r="S3182" i="5"/>
  <c r="O3183" i="5"/>
  <c r="N3183" i="5"/>
  <c r="R3183" i="5"/>
  <c r="M3183" i="5"/>
  <c r="E3183" i="5"/>
  <c r="AH3183" i="5" s="1"/>
  <c r="F3183" i="5"/>
  <c r="G3183" i="5"/>
  <c r="I3183" i="5"/>
  <c r="J3183" i="5"/>
  <c r="K3183" i="5"/>
  <c r="L3183" i="5"/>
  <c r="S3183" i="5"/>
  <c r="O3184" i="5"/>
  <c r="N3184" i="5"/>
  <c r="R3184" i="5"/>
  <c r="M3184" i="5"/>
  <c r="E3184" i="5"/>
  <c r="AH3184" i="5" s="1"/>
  <c r="F3184" i="5"/>
  <c r="G3184" i="5"/>
  <c r="I3184" i="5"/>
  <c r="J3184" i="5"/>
  <c r="K3184" i="5"/>
  <c r="L3184" i="5"/>
  <c r="S3184" i="5"/>
  <c r="O3185" i="5"/>
  <c r="N3185" i="5"/>
  <c r="R3185" i="5"/>
  <c r="M3185" i="5"/>
  <c r="E3185" i="5"/>
  <c r="AH3185" i="5" s="1"/>
  <c r="F3185" i="5"/>
  <c r="G3185" i="5"/>
  <c r="I3185" i="5"/>
  <c r="J3185" i="5"/>
  <c r="K3185" i="5"/>
  <c r="L3185" i="5"/>
  <c r="S3185" i="5"/>
  <c r="O3186" i="5"/>
  <c r="N3186" i="5"/>
  <c r="R3186" i="5"/>
  <c r="M3186" i="5"/>
  <c r="E3186" i="5"/>
  <c r="AH3186" i="5" s="1"/>
  <c r="F3186" i="5"/>
  <c r="G3186" i="5"/>
  <c r="I3186" i="5"/>
  <c r="J3186" i="5"/>
  <c r="K3186" i="5"/>
  <c r="L3186" i="5"/>
  <c r="S3186" i="5"/>
  <c r="O3187" i="5"/>
  <c r="N3187" i="5"/>
  <c r="R3187" i="5"/>
  <c r="M3187" i="5"/>
  <c r="E3187" i="5"/>
  <c r="AH3187" i="5" s="1"/>
  <c r="F3187" i="5"/>
  <c r="G3187" i="5"/>
  <c r="I3187" i="5"/>
  <c r="J3187" i="5"/>
  <c r="K3187" i="5"/>
  <c r="L3187" i="5"/>
  <c r="S3187" i="5"/>
  <c r="O3188" i="5"/>
  <c r="N3188" i="5"/>
  <c r="R3188" i="5"/>
  <c r="M3188" i="5"/>
  <c r="E3188" i="5"/>
  <c r="AH3188" i="5" s="1"/>
  <c r="F3188" i="5"/>
  <c r="G3188" i="5"/>
  <c r="I3188" i="5"/>
  <c r="J3188" i="5"/>
  <c r="K3188" i="5"/>
  <c r="L3188" i="5"/>
  <c r="S3188" i="5"/>
  <c r="O3189" i="5"/>
  <c r="N3189" i="5"/>
  <c r="R3189" i="5"/>
  <c r="M3189" i="5"/>
  <c r="E3189" i="5"/>
  <c r="AH3189" i="5" s="1"/>
  <c r="F3189" i="5"/>
  <c r="G3189" i="5"/>
  <c r="I3189" i="5"/>
  <c r="J3189" i="5"/>
  <c r="K3189" i="5"/>
  <c r="L3189" i="5"/>
  <c r="S3189" i="5"/>
  <c r="O3190" i="5"/>
  <c r="N3190" i="5"/>
  <c r="R3190" i="5"/>
  <c r="M3190" i="5"/>
  <c r="E3190" i="5"/>
  <c r="AH3190" i="5" s="1"/>
  <c r="F3190" i="5"/>
  <c r="G3190" i="5"/>
  <c r="I3190" i="5"/>
  <c r="J3190" i="5"/>
  <c r="K3190" i="5"/>
  <c r="L3190" i="5"/>
  <c r="S3190" i="5"/>
  <c r="O3191" i="5"/>
  <c r="N3191" i="5"/>
  <c r="R3191" i="5"/>
  <c r="M3191" i="5"/>
  <c r="E3191" i="5"/>
  <c r="AH3191" i="5" s="1"/>
  <c r="F3191" i="5"/>
  <c r="G3191" i="5"/>
  <c r="I3191" i="5"/>
  <c r="J3191" i="5"/>
  <c r="K3191" i="5"/>
  <c r="L3191" i="5"/>
  <c r="S3191" i="5"/>
  <c r="O3192" i="5"/>
  <c r="N3192" i="5"/>
  <c r="R3192" i="5"/>
  <c r="M3192" i="5"/>
  <c r="E3192" i="5"/>
  <c r="AH3192" i="5" s="1"/>
  <c r="F3192" i="5"/>
  <c r="G3192" i="5"/>
  <c r="I3192" i="5"/>
  <c r="J3192" i="5"/>
  <c r="K3192" i="5"/>
  <c r="L3192" i="5"/>
  <c r="S3192" i="5"/>
  <c r="O3193" i="5"/>
  <c r="N3193" i="5"/>
  <c r="R3193" i="5"/>
  <c r="M3193" i="5"/>
  <c r="E3193" i="5"/>
  <c r="AH3193" i="5" s="1"/>
  <c r="F3193" i="5"/>
  <c r="G3193" i="5"/>
  <c r="I3193" i="5"/>
  <c r="J3193" i="5"/>
  <c r="K3193" i="5"/>
  <c r="L3193" i="5"/>
  <c r="S3193" i="5"/>
  <c r="O3194" i="5"/>
  <c r="N3194" i="5"/>
  <c r="R3194" i="5"/>
  <c r="M3194" i="5"/>
  <c r="E3194" i="5"/>
  <c r="AH3194" i="5" s="1"/>
  <c r="F3194" i="5"/>
  <c r="G3194" i="5"/>
  <c r="I3194" i="5"/>
  <c r="J3194" i="5"/>
  <c r="K3194" i="5"/>
  <c r="L3194" i="5"/>
  <c r="S3194" i="5"/>
  <c r="O3195" i="5"/>
  <c r="N3195" i="5"/>
  <c r="R3195" i="5"/>
  <c r="M3195" i="5"/>
  <c r="E3195" i="5"/>
  <c r="AH3195" i="5" s="1"/>
  <c r="F3195" i="5"/>
  <c r="G3195" i="5"/>
  <c r="I3195" i="5"/>
  <c r="J3195" i="5"/>
  <c r="K3195" i="5"/>
  <c r="L3195" i="5"/>
  <c r="S3195" i="5"/>
  <c r="O3196" i="5"/>
  <c r="N3196" i="5"/>
  <c r="R3196" i="5"/>
  <c r="M3196" i="5"/>
  <c r="E3196" i="5"/>
  <c r="AH3196" i="5" s="1"/>
  <c r="F3196" i="5"/>
  <c r="G3196" i="5"/>
  <c r="I3196" i="5"/>
  <c r="J3196" i="5"/>
  <c r="K3196" i="5"/>
  <c r="L3196" i="5"/>
  <c r="S3196" i="5"/>
  <c r="O3197" i="5"/>
  <c r="N3197" i="5"/>
  <c r="R3197" i="5"/>
  <c r="M3197" i="5"/>
  <c r="E3197" i="5"/>
  <c r="AH3197" i="5" s="1"/>
  <c r="F3197" i="5"/>
  <c r="G3197" i="5"/>
  <c r="I3197" i="5"/>
  <c r="J3197" i="5"/>
  <c r="K3197" i="5"/>
  <c r="L3197" i="5"/>
  <c r="S3197" i="5"/>
  <c r="O3198" i="5"/>
  <c r="N3198" i="5"/>
  <c r="R3198" i="5"/>
  <c r="M3198" i="5"/>
  <c r="E3198" i="5"/>
  <c r="AH3198" i="5" s="1"/>
  <c r="F3198" i="5"/>
  <c r="G3198" i="5"/>
  <c r="I3198" i="5"/>
  <c r="J3198" i="5"/>
  <c r="K3198" i="5"/>
  <c r="L3198" i="5"/>
  <c r="S3198" i="5"/>
  <c r="O3199" i="5"/>
  <c r="N3199" i="5"/>
  <c r="R3199" i="5"/>
  <c r="M3199" i="5"/>
  <c r="E3199" i="5"/>
  <c r="AH3199" i="5" s="1"/>
  <c r="F3199" i="5"/>
  <c r="G3199" i="5"/>
  <c r="I3199" i="5"/>
  <c r="J3199" i="5"/>
  <c r="K3199" i="5"/>
  <c r="L3199" i="5"/>
  <c r="S3199" i="5"/>
  <c r="O3200" i="5"/>
  <c r="N3200" i="5"/>
  <c r="R3200" i="5"/>
  <c r="M3200" i="5"/>
  <c r="E3200" i="5"/>
  <c r="AH3200" i="5" s="1"/>
  <c r="F3200" i="5"/>
  <c r="G3200" i="5"/>
  <c r="I3200" i="5"/>
  <c r="J3200" i="5"/>
  <c r="K3200" i="5"/>
  <c r="L3200" i="5"/>
  <c r="S3200" i="5"/>
  <c r="O3201" i="5"/>
  <c r="N3201" i="5"/>
  <c r="R3201" i="5"/>
  <c r="M3201" i="5"/>
  <c r="E3201" i="5"/>
  <c r="AH3201" i="5" s="1"/>
  <c r="F3201" i="5"/>
  <c r="G3201" i="5"/>
  <c r="I3201" i="5"/>
  <c r="J3201" i="5"/>
  <c r="K3201" i="5"/>
  <c r="L3201" i="5"/>
  <c r="S3201" i="5"/>
  <c r="O3202" i="5"/>
  <c r="N3202" i="5"/>
  <c r="R3202" i="5"/>
  <c r="M3202" i="5"/>
  <c r="E3202" i="5"/>
  <c r="AH3202" i="5" s="1"/>
  <c r="F3202" i="5"/>
  <c r="G3202" i="5"/>
  <c r="I3202" i="5"/>
  <c r="J3202" i="5"/>
  <c r="K3202" i="5"/>
  <c r="L3202" i="5"/>
  <c r="S3202" i="5"/>
  <c r="O3203" i="5"/>
  <c r="N3203" i="5"/>
  <c r="R3203" i="5"/>
  <c r="M3203" i="5"/>
  <c r="E3203" i="5"/>
  <c r="AH3203" i="5" s="1"/>
  <c r="F3203" i="5"/>
  <c r="G3203" i="5"/>
  <c r="I3203" i="5"/>
  <c r="J3203" i="5"/>
  <c r="K3203" i="5"/>
  <c r="L3203" i="5"/>
  <c r="S3203" i="5"/>
  <c r="O3204" i="5"/>
  <c r="N3204" i="5"/>
  <c r="R3204" i="5"/>
  <c r="M3204" i="5"/>
  <c r="E3204" i="5"/>
  <c r="AH3204" i="5" s="1"/>
  <c r="F3204" i="5"/>
  <c r="G3204" i="5"/>
  <c r="I3204" i="5"/>
  <c r="J3204" i="5"/>
  <c r="K3204" i="5"/>
  <c r="L3204" i="5"/>
  <c r="S3204" i="5"/>
  <c r="O3205" i="5"/>
  <c r="N3205" i="5"/>
  <c r="R3205" i="5"/>
  <c r="M3205" i="5"/>
  <c r="E3205" i="5"/>
  <c r="AH3205" i="5" s="1"/>
  <c r="F3205" i="5"/>
  <c r="G3205" i="5"/>
  <c r="I3205" i="5"/>
  <c r="J3205" i="5"/>
  <c r="K3205" i="5"/>
  <c r="L3205" i="5"/>
  <c r="S3205" i="5"/>
  <c r="O3206" i="5"/>
  <c r="N3206" i="5"/>
  <c r="R3206" i="5"/>
  <c r="M3206" i="5"/>
  <c r="E3206" i="5"/>
  <c r="AH3206" i="5" s="1"/>
  <c r="F3206" i="5"/>
  <c r="G3206" i="5"/>
  <c r="I3206" i="5"/>
  <c r="J3206" i="5"/>
  <c r="K3206" i="5"/>
  <c r="L3206" i="5"/>
  <c r="S3206" i="5"/>
  <c r="O3207" i="5"/>
  <c r="N3207" i="5"/>
  <c r="R3207" i="5"/>
  <c r="M3207" i="5"/>
  <c r="E3207" i="5"/>
  <c r="AH3207" i="5" s="1"/>
  <c r="F3207" i="5"/>
  <c r="G3207" i="5"/>
  <c r="I3207" i="5"/>
  <c r="J3207" i="5"/>
  <c r="K3207" i="5"/>
  <c r="L3207" i="5"/>
  <c r="S3207" i="5"/>
  <c r="O3208" i="5"/>
  <c r="N3208" i="5"/>
  <c r="R3208" i="5"/>
  <c r="M3208" i="5"/>
  <c r="E3208" i="5"/>
  <c r="AH3208" i="5" s="1"/>
  <c r="F3208" i="5"/>
  <c r="G3208" i="5"/>
  <c r="I3208" i="5"/>
  <c r="J3208" i="5"/>
  <c r="K3208" i="5"/>
  <c r="L3208" i="5"/>
  <c r="S3208" i="5"/>
  <c r="O3209" i="5"/>
  <c r="N3209" i="5"/>
  <c r="R3209" i="5"/>
  <c r="M3209" i="5"/>
  <c r="E3209" i="5"/>
  <c r="AH3209" i="5" s="1"/>
  <c r="F3209" i="5"/>
  <c r="G3209" i="5"/>
  <c r="I3209" i="5"/>
  <c r="J3209" i="5"/>
  <c r="K3209" i="5"/>
  <c r="L3209" i="5"/>
  <c r="S3209" i="5"/>
  <c r="O3210" i="5"/>
  <c r="N3210" i="5"/>
  <c r="R3210" i="5"/>
  <c r="M3210" i="5"/>
  <c r="E3210" i="5"/>
  <c r="AH3210" i="5" s="1"/>
  <c r="F3210" i="5"/>
  <c r="G3210" i="5"/>
  <c r="I3210" i="5"/>
  <c r="J3210" i="5"/>
  <c r="K3210" i="5"/>
  <c r="L3210" i="5"/>
  <c r="S3210" i="5"/>
  <c r="O3211" i="5"/>
  <c r="N3211" i="5"/>
  <c r="R3211" i="5"/>
  <c r="M3211" i="5"/>
  <c r="E3211" i="5"/>
  <c r="AH3211" i="5" s="1"/>
  <c r="F3211" i="5"/>
  <c r="G3211" i="5"/>
  <c r="I3211" i="5"/>
  <c r="J3211" i="5"/>
  <c r="K3211" i="5"/>
  <c r="L3211" i="5"/>
  <c r="S3211" i="5"/>
  <c r="O3212" i="5"/>
  <c r="N3212" i="5"/>
  <c r="R3212" i="5"/>
  <c r="M3212" i="5"/>
  <c r="E3212" i="5"/>
  <c r="AH3212" i="5" s="1"/>
  <c r="F3212" i="5"/>
  <c r="G3212" i="5"/>
  <c r="I3212" i="5"/>
  <c r="J3212" i="5"/>
  <c r="K3212" i="5"/>
  <c r="L3212" i="5"/>
  <c r="S3212" i="5"/>
  <c r="O3213" i="5"/>
  <c r="N3213" i="5"/>
  <c r="R3213" i="5"/>
  <c r="M3213" i="5"/>
  <c r="E3213" i="5"/>
  <c r="AH3213" i="5" s="1"/>
  <c r="F3213" i="5"/>
  <c r="G3213" i="5"/>
  <c r="I3213" i="5"/>
  <c r="J3213" i="5"/>
  <c r="K3213" i="5"/>
  <c r="L3213" i="5"/>
  <c r="S3213" i="5"/>
  <c r="O3214" i="5"/>
  <c r="N3214" i="5"/>
  <c r="R3214" i="5"/>
  <c r="M3214" i="5"/>
  <c r="E3214" i="5"/>
  <c r="AH3214" i="5" s="1"/>
  <c r="F3214" i="5"/>
  <c r="G3214" i="5"/>
  <c r="I3214" i="5"/>
  <c r="J3214" i="5"/>
  <c r="K3214" i="5"/>
  <c r="L3214" i="5"/>
  <c r="S3214" i="5"/>
  <c r="O3215" i="5"/>
  <c r="N3215" i="5"/>
  <c r="R3215" i="5"/>
  <c r="M3215" i="5"/>
  <c r="E3215" i="5"/>
  <c r="AH3215" i="5" s="1"/>
  <c r="F3215" i="5"/>
  <c r="G3215" i="5"/>
  <c r="I3215" i="5"/>
  <c r="J3215" i="5"/>
  <c r="K3215" i="5"/>
  <c r="L3215" i="5"/>
  <c r="S3215" i="5"/>
  <c r="O3216" i="5"/>
  <c r="N3216" i="5"/>
  <c r="R3216" i="5"/>
  <c r="M3216" i="5"/>
  <c r="E3216" i="5"/>
  <c r="AH3216" i="5" s="1"/>
  <c r="F3216" i="5"/>
  <c r="G3216" i="5"/>
  <c r="I3216" i="5"/>
  <c r="J3216" i="5"/>
  <c r="K3216" i="5"/>
  <c r="L3216" i="5"/>
  <c r="S3216" i="5"/>
  <c r="O3217" i="5"/>
  <c r="N3217" i="5"/>
  <c r="R3217" i="5"/>
  <c r="M3217" i="5"/>
  <c r="E3217" i="5"/>
  <c r="AH3217" i="5" s="1"/>
  <c r="F3217" i="5"/>
  <c r="G3217" i="5"/>
  <c r="I3217" i="5"/>
  <c r="J3217" i="5"/>
  <c r="K3217" i="5"/>
  <c r="L3217" i="5"/>
  <c r="S3217" i="5"/>
  <c r="O3218" i="5"/>
  <c r="N3218" i="5"/>
  <c r="R3218" i="5"/>
  <c r="M3218" i="5"/>
  <c r="E3218" i="5"/>
  <c r="AH3218" i="5" s="1"/>
  <c r="F3218" i="5"/>
  <c r="G3218" i="5"/>
  <c r="I3218" i="5"/>
  <c r="J3218" i="5"/>
  <c r="K3218" i="5"/>
  <c r="L3218" i="5"/>
  <c r="S3218" i="5"/>
  <c r="O3219" i="5"/>
  <c r="N3219" i="5"/>
  <c r="R3219" i="5"/>
  <c r="M3219" i="5"/>
  <c r="E3219" i="5"/>
  <c r="AH3219" i="5" s="1"/>
  <c r="F3219" i="5"/>
  <c r="G3219" i="5"/>
  <c r="I3219" i="5"/>
  <c r="J3219" i="5"/>
  <c r="K3219" i="5"/>
  <c r="L3219" i="5"/>
  <c r="S3219" i="5"/>
  <c r="O3220" i="5"/>
  <c r="N3220" i="5"/>
  <c r="R3220" i="5"/>
  <c r="M3220" i="5"/>
  <c r="E3220" i="5"/>
  <c r="AH3220" i="5" s="1"/>
  <c r="F3220" i="5"/>
  <c r="G3220" i="5"/>
  <c r="I3220" i="5"/>
  <c r="J3220" i="5"/>
  <c r="K3220" i="5"/>
  <c r="L3220" i="5"/>
  <c r="S3220" i="5"/>
  <c r="O3221" i="5"/>
  <c r="N3221" i="5"/>
  <c r="R3221" i="5"/>
  <c r="M3221" i="5"/>
  <c r="E3221" i="5"/>
  <c r="AH3221" i="5" s="1"/>
  <c r="F3221" i="5"/>
  <c r="G3221" i="5"/>
  <c r="I3221" i="5"/>
  <c r="J3221" i="5"/>
  <c r="K3221" i="5"/>
  <c r="L3221" i="5"/>
  <c r="S3221" i="5"/>
  <c r="O3222" i="5"/>
  <c r="N3222" i="5"/>
  <c r="R3222" i="5"/>
  <c r="M3222" i="5"/>
  <c r="E3222" i="5"/>
  <c r="AH3222" i="5" s="1"/>
  <c r="F3222" i="5"/>
  <c r="G3222" i="5"/>
  <c r="I3222" i="5"/>
  <c r="J3222" i="5"/>
  <c r="K3222" i="5"/>
  <c r="L3222" i="5"/>
  <c r="S3222" i="5"/>
  <c r="O3223" i="5"/>
  <c r="N3223" i="5"/>
  <c r="R3223" i="5"/>
  <c r="M3223" i="5"/>
  <c r="E3223" i="5"/>
  <c r="AH3223" i="5" s="1"/>
  <c r="F3223" i="5"/>
  <c r="G3223" i="5"/>
  <c r="I3223" i="5"/>
  <c r="J3223" i="5"/>
  <c r="K3223" i="5"/>
  <c r="L3223" i="5"/>
  <c r="S3223" i="5"/>
  <c r="O3224" i="5"/>
  <c r="N3224" i="5"/>
  <c r="R3224" i="5"/>
  <c r="M3224" i="5"/>
  <c r="E3224" i="5"/>
  <c r="AH3224" i="5" s="1"/>
  <c r="F3224" i="5"/>
  <c r="G3224" i="5"/>
  <c r="I3224" i="5"/>
  <c r="J3224" i="5"/>
  <c r="K3224" i="5"/>
  <c r="L3224" i="5"/>
  <c r="S3224" i="5"/>
  <c r="O3225" i="5"/>
  <c r="N3225" i="5"/>
  <c r="R3225" i="5"/>
  <c r="M3225" i="5"/>
  <c r="E3225" i="5"/>
  <c r="AH3225" i="5" s="1"/>
  <c r="F3225" i="5"/>
  <c r="G3225" i="5"/>
  <c r="I3225" i="5"/>
  <c r="J3225" i="5"/>
  <c r="K3225" i="5"/>
  <c r="L3225" i="5"/>
  <c r="S3225" i="5"/>
  <c r="O3226" i="5"/>
  <c r="N3226" i="5"/>
  <c r="R3226" i="5"/>
  <c r="M3226" i="5"/>
  <c r="E3226" i="5"/>
  <c r="AH3226" i="5" s="1"/>
  <c r="F3226" i="5"/>
  <c r="G3226" i="5"/>
  <c r="I3226" i="5"/>
  <c r="J3226" i="5"/>
  <c r="K3226" i="5"/>
  <c r="L3226" i="5"/>
  <c r="S3226" i="5"/>
  <c r="O3227" i="5"/>
  <c r="N3227" i="5"/>
  <c r="R3227" i="5"/>
  <c r="M3227" i="5"/>
  <c r="E3227" i="5"/>
  <c r="AH3227" i="5" s="1"/>
  <c r="F3227" i="5"/>
  <c r="G3227" i="5"/>
  <c r="I3227" i="5"/>
  <c r="J3227" i="5"/>
  <c r="K3227" i="5"/>
  <c r="L3227" i="5"/>
  <c r="S3227" i="5"/>
  <c r="O3228" i="5"/>
  <c r="N3228" i="5"/>
  <c r="R3228" i="5"/>
  <c r="M3228" i="5"/>
  <c r="E3228" i="5"/>
  <c r="AH3228" i="5" s="1"/>
  <c r="F3228" i="5"/>
  <c r="G3228" i="5"/>
  <c r="I3228" i="5"/>
  <c r="J3228" i="5"/>
  <c r="K3228" i="5"/>
  <c r="L3228" i="5"/>
  <c r="S3228" i="5"/>
  <c r="O3229" i="5"/>
  <c r="N3229" i="5"/>
  <c r="R3229" i="5"/>
  <c r="M3229" i="5"/>
  <c r="E3229" i="5"/>
  <c r="AH3229" i="5" s="1"/>
  <c r="F3229" i="5"/>
  <c r="G3229" i="5"/>
  <c r="I3229" i="5"/>
  <c r="J3229" i="5"/>
  <c r="K3229" i="5"/>
  <c r="L3229" i="5"/>
  <c r="S3229" i="5"/>
  <c r="O3230" i="5"/>
  <c r="N3230" i="5"/>
  <c r="R3230" i="5"/>
  <c r="M3230" i="5"/>
  <c r="E3230" i="5"/>
  <c r="AH3230" i="5" s="1"/>
  <c r="F3230" i="5"/>
  <c r="G3230" i="5"/>
  <c r="I3230" i="5"/>
  <c r="J3230" i="5"/>
  <c r="K3230" i="5"/>
  <c r="L3230" i="5"/>
  <c r="S3230" i="5"/>
  <c r="O3231" i="5"/>
  <c r="N3231" i="5"/>
  <c r="R3231" i="5"/>
  <c r="M3231" i="5"/>
  <c r="E3231" i="5"/>
  <c r="AH3231" i="5" s="1"/>
  <c r="F3231" i="5"/>
  <c r="G3231" i="5"/>
  <c r="I3231" i="5"/>
  <c r="J3231" i="5"/>
  <c r="K3231" i="5"/>
  <c r="L3231" i="5"/>
  <c r="S3231" i="5"/>
  <c r="O3232" i="5"/>
  <c r="N3232" i="5"/>
  <c r="R3232" i="5"/>
  <c r="M3232" i="5"/>
  <c r="E3232" i="5"/>
  <c r="AH3232" i="5" s="1"/>
  <c r="F3232" i="5"/>
  <c r="G3232" i="5"/>
  <c r="I3232" i="5"/>
  <c r="J3232" i="5"/>
  <c r="K3232" i="5"/>
  <c r="L3232" i="5"/>
  <c r="S3232" i="5"/>
  <c r="O3233" i="5"/>
  <c r="N3233" i="5"/>
  <c r="R3233" i="5"/>
  <c r="M3233" i="5"/>
  <c r="E3233" i="5"/>
  <c r="AH3233" i="5" s="1"/>
  <c r="F3233" i="5"/>
  <c r="G3233" i="5"/>
  <c r="I3233" i="5"/>
  <c r="J3233" i="5"/>
  <c r="K3233" i="5"/>
  <c r="L3233" i="5"/>
  <c r="S3233" i="5"/>
  <c r="O3234" i="5"/>
  <c r="N3234" i="5"/>
  <c r="R3234" i="5"/>
  <c r="M3234" i="5"/>
  <c r="E3234" i="5"/>
  <c r="AH3234" i="5" s="1"/>
  <c r="F3234" i="5"/>
  <c r="G3234" i="5"/>
  <c r="I3234" i="5"/>
  <c r="J3234" i="5"/>
  <c r="K3234" i="5"/>
  <c r="L3234" i="5"/>
  <c r="S3234" i="5"/>
  <c r="O3235" i="5"/>
  <c r="N3235" i="5"/>
  <c r="R3235" i="5"/>
  <c r="M3235" i="5"/>
  <c r="E3235" i="5"/>
  <c r="AH3235" i="5" s="1"/>
  <c r="F3235" i="5"/>
  <c r="G3235" i="5"/>
  <c r="I3235" i="5"/>
  <c r="J3235" i="5"/>
  <c r="K3235" i="5"/>
  <c r="L3235" i="5"/>
  <c r="S3235" i="5"/>
  <c r="O3236" i="5"/>
  <c r="N3236" i="5"/>
  <c r="R3236" i="5"/>
  <c r="M3236" i="5"/>
  <c r="E3236" i="5"/>
  <c r="AH3236" i="5" s="1"/>
  <c r="F3236" i="5"/>
  <c r="G3236" i="5"/>
  <c r="I3236" i="5"/>
  <c r="J3236" i="5"/>
  <c r="K3236" i="5"/>
  <c r="L3236" i="5"/>
  <c r="S3236" i="5"/>
  <c r="O3237" i="5"/>
  <c r="N3237" i="5"/>
  <c r="R3237" i="5"/>
  <c r="M3237" i="5"/>
  <c r="E3237" i="5"/>
  <c r="AH3237" i="5" s="1"/>
  <c r="F3237" i="5"/>
  <c r="G3237" i="5"/>
  <c r="I3237" i="5"/>
  <c r="J3237" i="5"/>
  <c r="K3237" i="5"/>
  <c r="L3237" i="5"/>
  <c r="S3237" i="5"/>
  <c r="O3238" i="5"/>
  <c r="N3238" i="5"/>
  <c r="R3238" i="5"/>
  <c r="M3238" i="5"/>
  <c r="E3238" i="5"/>
  <c r="AH3238" i="5" s="1"/>
  <c r="F3238" i="5"/>
  <c r="G3238" i="5"/>
  <c r="I3238" i="5"/>
  <c r="J3238" i="5"/>
  <c r="K3238" i="5"/>
  <c r="L3238" i="5"/>
  <c r="S3238" i="5"/>
  <c r="O3239" i="5"/>
  <c r="N3239" i="5"/>
  <c r="R3239" i="5"/>
  <c r="M3239" i="5"/>
  <c r="E3239" i="5"/>
  <c r="AH3239" i="5" s="1"/>
  <c r="F3239" i="5"/>
  <c r="G3239" i="5"/>
  <c r="I3239" i="5"/>
  <c r="J3239" i="5"/>
  <c r="K3239" i="5"/>
  <c r="L3239" i="5"/>
  <c r="S3239" i="5"/>
  <c r="O3240" i="5"/>
  <c r="N3240" i="5"/>
  <c r="R3240" i="5"/>
  <c r="M3240" i="5"/>
  <c r="E3240" i="5"/>
  <c r="AH3240" i="5" s="1"/>
  <c r="F3240" i="5"/>
  <c r="G3240" i="5"/>
  <c r="I3240" i="5"/>
  <c r="J3240" i="5"/>
  <c r="K3240" i="5"/>
  <c r="L3240" i="5"/>
  <c r="S3240" i="5"/>
  <c r="O3241" i="5"/>
  <c r="N3241" i="5"/>
  <c r="R3241" i="5"/>
  <c r="M3241" i="5"/>
  <c r="E3241" i="5"/>
  <c r="AH3241" i="5" s="1"/>
  <c r="F3241" i="5"/>
  <c r="G3241" i="5"/>
  <c r="I3241" i="5"/>
  <c r="J3241" i="5"/>
  <c r="K3241" i="5"/>
  <c r="L3241" i="5"/>
  <c r="S3241" i="5"/>
  <c r="O3242" i="5"/>
  <c r="N3242" i="5"/>
  <c r="R3242" i="5"/>
  <c r="M3242" i="5"/>
  <c r="E3242" i="5"/>
  <c r="AH3242" i="5" s="1"/>
  <c r="F3242" i="5"/>
  <c r="G3242" i="5"/>
  <c r="I3242" i="5"/>
  <c r="J3242" i="5"/>
  <c r="K3242" i="5"/>
  <c r="L3242" i="5"/>
  <c r="S3242" i="5"/>
  <c r="O3243" i="5"/>
  <c r="N3243" i="5"/>
  <c r="R3243" i="5"/>
  <c r="M3243" i="5"/>
  <c r="E3243" i="5"/>
  <c r="AH3243" i="5" s="1"/>
  <c r="F3243" i="5"/>
  <c r="G3243" i="5"/>
  <c r="I3243" i="5"/>
  <c r="J3243" i="5"/>
  <c r="K3243" i="5"/>
  <c r="L3243" i="5"/>
  <c r="S3243" i="5"/>
  <c r="O3244" i="5"/>
  <c r="N3244" i="5"/>
  <c r="R3244" i="5"/>
  <c r="M3244" i="5"/>
  <c r="E3244" i="5"/>
  <c r="AH3244" i="5" s="1"/>
  <c r="F3244" i="5"/>
  <c r="G3244" i="5"/>
  <c r="I3244" i="5"/>
  <c r="J3244" i="5"/>
  <c r="K3244" i="5"/>
  <c r="L3244" i="5"/>
  <c r="S3244" i="5"/>
  <c r="O3245" i="5"/>
  <c r="N3245" i="5"/>
  <c r="R3245" i="5"/>
  <c r="M3245" i="5"/>
  <c r="E3245" i="5"/>
  <c r="AH3245" i="5" s="1"/>
  <c r="F3245" i="5"/>
  <c r="G3245" i="5"/>
  <c r="I3245" i="5"/>
  <c r="J3245" i="5"/>
  <c r="K3245" i="5"/>
  <c r="L3245" i="5"/>
  <c r="S3245" i="5"/>
  <c r="O3246" i="5"/>
  <c r="N3246" i="5"/>
  <c r="R3246" i="5"/>
  <c r="M3246" i="5"/>
  <c r="E3246" i="5"/>
  <c r="AH3246" i="5" s="1"/>
  <c r="F3246" i="5"/>
  <c r="G3246" i="5"/>
  <c r="I3246" i="5"/>
  <c r="J3246" i="5"/>
  <c r="K3246" i="5"/>
  <c r="L3246" i="5"/>
  <c r="S3246" i="5"/>
  <c r="O3247" i="5"/>
  <c r="N3247" i="5"/>
  <c r="R3247" i="5"/>
  <c r="M3247" i="5"/>
  <c r="E3247" i="5"/>
  <c r="AH3247" i="5" s="1"/>
  <c r="F3247" i="5"/>
  <c r="G3247" i="5"/>
  <c r="I3247" i="5"/>
  <c r="J3247" i="5"/>
  <c r="K3247" i="5"/>
  <c r="L3247" i="5"/>
  <c r="S3247" i="5"/>
  <c r="O3248" i="5"/>
  <c r="N3248" i="5"/>
  <c r="R3248" i="5"/>
  <c r="M3248" i="5"/>
  <c r="E3248" i="5"/>
  <c r="AH3248" i="5" s="1"/>
  <c r="F3248" i="5"/>
  <c r="G3248" i="5"/>
  <c r="I3248" i="5"/>
  <c r="J3248" i="5"/>
  <c r="K3248" i="5"/>
  <c r="L3248" i="5"/>
  <c r="S3248" i="5"/>
  <c r="O3249" i="5"/>
  <c r="N3249" i="5"/>
  <c r="R3249" i="5"/>
  <c r="M3249" i="5"/>
  <c r="E3249" i="5"/>
  <c r="AH3249" i="5" s="1"/>
  <c r="F3249" i="5"/>
  <c r="G3249" i="5"/>
  <c r="I3249" i="5"/>
  <c r="J3249" i="5"/>
  <c r="K3249" i="5"/>
  <c r="L3249" i="5"/>
  <c r="S3249" i="5"/>
  <c r="O3250" i="5"/>
  <c r="N3250" i="5"/>
  <c r="R3250" i="5"/>
  <c r="M3250" i="5"/>
  <c r="E3250" i="5"/>
  <c r="AH3250" i="5" s="1"/>
  <c r="F3250" i="5"/>
  <c r="G3250" i="5"/>
  <c r="I3250" i="5"/>
  <c r="J3250" i="5"/>
  <c r="K3250" i="5"/>
  <c r="L3250" i="5"/>
  <c r="S3250" i="5"/>
  <c r="O3251" i="5"/>
  <c r="N3251" i="5"/>
  <c r="R3251" i="5"/>
  <c r="M3251" i="5"/>
  <c r="E3251" i="5"/>
  <c r="AH3251" i="5" s="1"/>
  <c r="F3251" i="5"/>
  <c r="G3251" i="5"/>
  <c r="I3251" i="5"/>
  <c r="J3251" i="5"/>
  <c r="K3251" i="5"/>
  <c r="L3251" i="5"/>
  <c r="S3251" i="5"/>
  <c r="O3252" i="5"/>
  <c r="N3252" i="5"/>
  <c r="R3252" i="5"/>
  <c r="M3252" i="5"/>
  <c r="E3252" i="5"/>
  <c r="AH3252" i="5" s="1"/>
  <c r="F3252" i="5"/>
  <c r="G3252" i="5"/>
  <c r="I3252" i="5"/>
  <c r="J3252" i="5"/>
  <c r="K3252" i="5"/>
  <c r="L3252" i="5"/>
  <c r="S3252" i="5"/>
  <c r="O3253" i="5"/>
  <c r="N3253" i="5"/>
  <c r="R3253" i="5"/>
  <c r="M3253" i="5"/>
  <c r="E3253" i="5"/>
  <c r="AH3253" i="5" s="1"/>
  <c r="F3253" i="5"/>
  <c r="G3253" i="5"/>
  <c r="I3253" i="5"/>
  <c r="J3253" i="5"/>
  <c r="K3253" i="5"/>
  <c r="L3253" i="5"/>
  <c r="S3253" i="5"/>
  <c r="O3254" i="5"/>
  <c r="N3254" i="5"/>
  <c r="R3254" i="5"/>
  <c r="M3254" i="5"/>
  <c r="E3254" i="5"/>
  <c r="AH3254" i="5" s="1"/>
  <c r="F3254" i="5"/>
  <c r="G3254" i="5"/>
  <c r="I3254" i="5"/>
  <c r="J3254" i="5"/>
  <c r="K3254" i="5"/>
  <c r="L3254" i="5"/>
  <c r="S3254" i="5"/>
  <c r="O3255" i="5"/>
  <c r="N3255" i="5"/>
  <c r="R3255" i="5"/>
  <c r="M3255" i="5"/>
  <c r="E3255" i="5"/>
  <c r="AH3255" i="5" s="1"/>
  <c r="F3255" i="5"/>
  <c r="G3255" i="5"/>
  <c r="I3255" i="5"/>
  <c r="J3255" i="5"/>
  <c r="K3255" i="5"/>
  <c r="L3255" i="5"/>
  <c r="S3255" i="5"/>
  <c r="O3256" i="5"/>
  <c r="N3256" i="5"/>
  <c r="R3256" i="5"/>
  <c r="M3256" i="5"/>
  <c r="E3256" i="5"/>
  <c r="AH3256" i="5" s="1"/>
  <c r="F3256" i="5"/>
  <c r="G3256" i="5"/>
  <c r="I3256" i="5"/>
  <c r="J3256" i="5"/>
  <c r="K3256" i="5"/>
  <c r="L3256" i="5"/>
  <c r="S3256" i="5"/>
  <c r="O3257" i="5"/>
  <c r="N3257" i="5"/>
  <c r="R3257" i="5"/>
  <c r="M3257" i="5"/>
  <c r="E3257" i="5"/>
  <c r="AH3257" i="5" s="1"/>
  <c r="F3257" i="5"/>
  <c r="G3257" i="5"/>
  <c r="I3257" i="5"/>
  <c r="J3257" i="5"/>
  <c r="K3257" i="5"/>
  <c r="L3257" i="5"/>
  <c r="S3257" i="5"/>
  <c r="O3258" i="5"/>
  <c r="N3258" i="5"/>
  <c r="R3258" i="5"/>
  <c r="M3258" i="5"/>
  <c r="E3258" i="5"/>
  <c r="AH3258" i="5" s="1"/>
  <c r="F3258" i="5"/>
  <c r="G3258" i="5"/>
  <c r="I3258" i="5"/>
  <c r="J3258" i="5"/>
  <c r="K3258" i="5"/>
  <c r="L3258" i="5"/>
  <c r="S3258" i="5"/>
  <c r="O3259" i="5"/>
  <c r="N3259" i="5"/>
  <c r="R3259" i="5"/>
  <c r="M3259" i="5"/>
  <c r="E3259" i="5"/>
  <c r="AH3259" i="5" s="1"/>
  <c r="F3259" i="5"/>
  <c r="G3259" i="5"/>
  <c r="I3259" i="5"/>
  <c r="J3259" i="5"/>
  <c r="K3259" i="5"/>
  <c r="L3259" i="5"/>
  <c r="S3259" i="5"/>
  <c r="O3260" i="5"/>
  <c r="N3260" i="5"/>
  <c r="R3260" i="5"/>
  <c r="M3260" i="5"/>
  <c r="E3260" i="5"/>
  <c r="AH3260" i="5" s="1"/>
  <c r="F3260" i="5"/>
  <c r="G3260" i="5"/>
  <c r="I3260" i="5"/>
  <c r="J3260" i="5"/>
  <c r="K3260" i="5"/>
  <c r="L3260" i="5"/>
  <c r="S3260" i="5"/>
  <c r="O3261" i="5"/>
  <c r="N3261" i="5"/>
  <c r="R3261" i="5"/>
  <c r="M3261" i="5"/>
  <c r="E3261" i="5"/>
  <c r="AH3261" i="5" s="1"/>
  <c r="F3261" i="5"/>
  <c r="G3261" i="5"/>
  <c r="I3261" i="5"/>
  <c r="J3261" i="5"/>
  <c r="K3261" i="5"/>
  <c r="L3261" i="5"/>
  <c r="S3261" i="5"/>
  <c r="O3262" i="5"/>
  <c r="N3262" i="5"/>
  <c r="R3262" i="5"/>
  <c r="M3262" i="5"/>
  <c r="E3262" i="5"/>
  <c r="AH3262" i="5" s="1"/>
  <c r="F3262" i="5"/>
  <c r="G3262" i="5"/>
  <c r="I3262" i="5"/>
  <c r="J3262" i="5"/>
  <c r="K3262" i="5"/>
  <c r="L3262" i="5"/>
  <c r="S3262" i="5"/>
  <c r="O3263" i="5"/>
  <c r="N3263" i="5"/>
  <c r="R3263" i="5"/>
  <c r="M3263" i="5"/>
  <c r="E3263" i="5"/>
  <c r="AH3263" i="5" s="1"/>
  <c r="F3263" i="5"/>
  <c r="G3263" i="5"/>
  <c r="I3263" i="5"/>
  <c r="J3263" i="5"/>
  <c r="K3263" i="5"/>
  <c r="L3263" i="5"/>
  <c r="S3263" i="5"/>
  <c r="O3264" i="5"/>
  <c r="N3264" i="5"/>
  <c r="R3264" i="5"/>
  <c r="M3264" i="5"/>
  <c r="E3264" i="5"/>
  <c r="AH3264" i="5" s="1"/>
  <c r="F3264" i="5"/>
  <c r="G3264" i="5"/>
  <c r="I3264" i="5"/>
  <c r="J3264" i="5"/>
  <c r="K3264" i="5"/>
  <c r="L3264" i="5"/>
  <c r="S3264" i="5"/>
  <c r="O3265" i="5"/>
  <c r="N3265" i="5"/>
  <c r="R3265" i="5"/>
  <c r="M3265" i="5"/>
  <c r="E3265" i="5"/>
  <c r="AH3265" i="5" s="1"/>
  <c r="F3265" i="5"/>
  <c r="G3265" i="5"/>
  <c r="I3265" i="5"/>
  <c r="J3265" i="5"/>
  <c r="K3265" i="5"/>
  <c r="L3265" i="5"/>
  <c r="S3265" i="5"/>
  <c r="O3266" i="5"/>
  <c r="N3266" i="5"/>
  <c r="R3266" i="5"/>
  <c r="M3266" i="5"/>
  <c r="E3266" i="5"/>
  <c r="AH3266" i="5" s="1"/>
  <c r="F3266" i="5"/>
  <c r="G3266" i="5"/>
  <c r="I3266" i="5"/>
  <c r="J3266" i="5"/>
  <c r="K3266" i="5"/>
  <c r="L3266" i="5"/>
  <c r="S3266" i="5"/>
  <c r="O3267" i="5"/>
  <c r="N3267" i="5"/>
  <c r="R3267" i="5"/>
  <c r="M3267" i="5"/>
  <c r="E3267" i="5"/>
  <c r="AH3267" i="5" s="1"/>
  <c r="F3267" i="5"/>
  <c r="G3267" i="5"/>
  <c r="I3267" i="5"/>
  <c r="J3267" i="5"/>
  <c r="K3267" i="5"/>
  <c r="L3267" i="5"/>
  <c r="S3267" i="5"/>
  <c r="O3268" i="5"/>
  <c r="N3268" i="5"/>
  <c r="R3268" i="5"/>
  <c r="M3268" i="5"/>
  <c r="E3268" i="5"/>
  <c r="AH3268" i="5" s="1"/>
  <c r="F3268" i="5"/>
  <c r="G3268" i="5"/>
  <c r="I3268" i="5"/>
  <c r="J3268" i="5"/>
  <c r="K3268" i="5"/>
  <c r="L3268" i="5"/>
  <c r="S3268" i="5"/>
  <c r="O3269" i="5"/>
  <c r="N3269" i="5"/>
  <c r="R3269" i="5"/>
  <c r="M3269" i="5"/>
  <c r="E3269" i="5"/>
  <c r="AH3269" i="5" s="1"/>
  <c r="F3269" i="5"/>
  <c r="G3269" i="5"/>
  <c r="I3269" i="5"/>
  <c r="J3269" i="5"/>
  <c r="K3269" i="5"/>
  <c r="L3269" i="5"/>
  <c r="S3269" i="5"/>
  <c r="O3270" i="5"/>
  <c r="N3270" i="5"/>
  <c r="R3270" i="5"/>
  <c r="M3270" i="5"/>
  <c r="E3270" i="5"/>
  <c r="AH3270" i="5" s="1"/>
  <c r="F3270" i="5"/>
  <c r="G3270" i="5"/>
  <c r="I3270" i="5"/>
  <c r="J3270" i="5"/>
  <c r="K3270" i="5"/>
  <c r="L3270" i="5"/>
  <c r="S3270" i="5"/>
  <c r="O3271" i="5"/>
  <c r="N3271" i="5"/>
  <c r="R3271" i="5"/>
  <c r="M3271" i="5"/>
  <c r="E3271" i="5"/>
  <c r="AH3271" i="5" s="1"/>
  <c r="F3271" i="5"/>
  <c r="G3271" i="5"/>
  <c r="I3271" i="5"/>
  <c r="J3271" i="5"/>
  <c r="K3271" i="5"/>
  <c r="L3271" i="5"/>
  <c r="S3271" i="5"/>
  <c r="O3272" i="5"/>
  <c r="N3272" i="5"/>
  <c r="R3272" i="5"/>
  <c r="M3272" i="5"/>
  <c r="E3272" i="5"/>
  <c r="AH3272" i="5" s="1"/>
  <c r="F3272" i="5"/>
  <c r="G3272" i="5"/>
  <c r="I3272" i="5"/>
  <c r="J3272" i="5"/>
  <c r="K3272" i="5"/>
  <c r="L3272" i="5"/>
  <c r="S3272" i="5"/>
  <c r="O3273" i="5"/>
  <c r="N3273" i="5"/>
  <c r="R3273" i="5"/>
  <c r="M3273" i="5"/>
  <c r="E3273" i="5"/>
  <c r="AH3273" i="5" s="1"/>
  <c r="F3273" i="5"/>
  <c r="G3273" i="5"/>
  <c r="I3273" i="5"/>
  <c r="J3273" i="5"/>
  <c r="K3273" i="5"/>
  <c r="L3273" i="5"/>
  <c r="S3273" i="5"/>
  <c r="O3274" i="5"/>
  <c r="N3274" i="5"/>
  <c r="R3274" i="5"/>
  <c r="M3274" i="5"/>
  <c r="E3274" i="5"/>
  <c r="AH3274" i="5" s="1"/>
  <c r="F3274" i="5"/>
  <c r="G3274" i="5"/>
  <c r="I3274" i="5"/>
  <c r="J3274" i="5"/>
  <c r="K3274" i="5"/>
  <c r="L3274" i="5"/>
  <c r="S3274" i="5"/>
  <c r="O3275" i="5"/>
  <c r="N3275" i="5"/>
  <c r="R3275" i="5"/>
  <c r="M3275" i="5"/>
  <c r="E3275" i="5"/>
  <c r="AH3275" i="5" s="1"/>
  <c r="F3275" i="5"/>
  <c r="G3275" i="5"/>
  <c r="I3275" i="5"/>
  <c r="J3275" i="5"/>
  <c r="K3275" i="5"/>
  <c r="L3275" i="5"/>
  <c r="S3275" i="5"/>
  <c r="O3276" i="5"/>
  <c r="N3276" i="5"/>
  <c r="R3276" i="5"/>
  <c r="M3276" i="5"/>
  <c r="E3276" i="5"/>
  <c r="AH3276" i="5" s="1"/>
  <c r="F3276" i="5"/>
  <c r="G3276" i="5"/>
  <c r="I3276" i="5"/>
  <c r="J3276" i="5"/>
  <c r="K3276" i="5"/>
  <c r="L3276" i="5"/>
  <c r="S3276" i="5"/>
  <c r="O3277" i="5"/>
  <c r="N3277" i="5"/>
  <c r="R3277" i="5"/>
  <c r="M3277" i="5"/>
  <c r="E3277" i="5"/>
  <c r="AH3277" i="5" s="1"/>
  <c r="F3277" i="5"/>
  <c r="G3277" i="5"/>
  <c r="I3277" i="5"/>
  <c r="J3277" i="5"/>
  <c r="K3277" i="5"/>
  <c r="L3277" i="5"/>
  <c r="S3277" i="5"/>
  <c r="O3278" i="5"/>
  <c r="N3278" i="5"/>
  <c r="R3278" i="5"/>
  <c r="M3278" i="5"/>
  <c r="E3278" i="5"/>
  <c r="AH3278" i="5" s="1"/>
  <c r="F3278" i="5"/>
  <c r="G3278" i="5"/>
  <c r="I3278" i="5"/>
  <c r="J3278" i="5"/>
  <c r="K3278" i="5"/>
  <c r="L3278" i="5"/>
  <c r="S3278" i="5"/>
  <c r="O3279" i="5"/>
  <c r="N3279" i="5"/>
  <c r="R3279" i="5"/>
  <c r="M3279" i="5"/>
  <c r="E3279" i="5"/>
  <c r="AH3279" i="5" s="1"/>
  <c r="F3279" i="5"/>
  <c r="G3279" i="5"/>
  <c r="I3279" i="5"/>
  <c r="J3279" i="5"/>
  <c r="K3279" i="5"/>
  <c r="L3279" i="5"/>
  <c r="S3279" i="5"/>
  <c r="O3280" i="5"/>
  <c r="N3280" i="5"/>
  <c r="R3280" i="5"/>
  <c r="M3280" i="5"/>
  <c r="E3280" i="5"/>
  <c r="AH3280" i="5" s="1"/>
  <c r="F3280" i="5"/>
  <c r="G3280" i="5"/>
  <c r="I3280" i="5"/>
  <c r="J3280" i="5"/>
  <c r="K3280" i="5"/>
  <c r="L3280" i="5"/>
  <c r="S3280" i="5"/>
  <c r="O3281" i="5"/>
  <c r="N3281" i="5"/>
  <c r="R3281" i="5"/>
  <c r="M3281" i="5"/>
  <c r="E3281" i="5"/>
  <c r="AH3281" i="5" s="1"/>
  <c r="F3281" i="5"/>
  <c r="G3281" i="5"/>
  <c r="I3281" i="5"/>
  <c r="J3281" i="5"/>
  <c r="K3281" i="5"/>
  <c r="L3281" i="5"/>
  <c r="S3281" i="5"/>
  <c r="O3282" i="5"/>
  <c r="N3282" i="5"/>
  <c r="R3282" i="5"/>
  <c r="M3282" i="5"/>
  <c r="E3282" i="5"/>
  <c r="AH3282" i="5" s="1"/>
  <c r="F3282" i="5"/>
  <c r="G3282" i="5"/>
  <c r="I3282" i="5"/>
  <c r="J3282" i="5"/>
  <c r="K3282" i="5"/>
  <c r="L3282" i="5"/>
  <c r="S3282" i="5"/>
  <c r="O3283" i="5"/>
  <c r="N3283" i="5"/>
  <c r="R3283" i="5"/>
  <c r="M3283" i="5"/>
  <c r="E3283" i="5"/>
  <c r="AH3283" i="5" s="1"/>
  <c r="F3283" i="5"/>
  <c r="G3283" i="5"/>
  <c r="I3283" i="5"/>
  <c r="J3283" i="5"/>
  <c r="K3283" i="5"/>
  <c r="L3283" i="5"/>
  <c r="S3283" i="5"/>
  <c r="O3284" i="5"/>
  <c r="N3284" i="5"/>
  <c r="R3284" i="5"/>
  <c r="M3284" i="5"/>
  <c r="E3284" i="5"/>
  <c r="AH3284" i="5" s="1"/>
  <c r="F3284" i="5"/>
  <c r="G3284" i="5"/>
  <c r="I3284" i="5"/>
  <c r="J3284" i="5"/>
  <c r="K3284" i="5"/>
  <c r="L3284" i="5"/>
  <c r="S3284" i="5"/>
  <c r="O3285" i="5"/>
  <c r="N3285" i="5"/>
  <c r="R3285" i="5"/>
  <c r="M3285" i="5"/>
  <c r="E3285" i="5"/>
  <c r="AH3285" i="5" s="1"/>
  <c r="F3285" i="5"/>
  <c r="G3285" i="5"/>
  <c r="I3285" i="5"/>
  <c r="J3285" i="5"/>
  <c r="K3285" i="5"/>
  <c r="L3285" i="5"/>
  <c r="S3285" i="5"/>
  <c r="O3286" i="5"/>
  <c r="N3286" i="5"/>
  <c r="R3286" i="5"/>
  <c r="M3286" i="5"/>
  <c r="E3286" i="5"/>
  <c r="AH3286" i="5" s="1"/>
  <c r="F3286" i="5"/>
  <c r="G3286" i="5"/>
  <c r="I3286" i="5"/>
  <c r="J3286" i="5"/>
  <c r="K3286" i="5"/>
  <c r="L3286" i="5"/>
  <c r="S3286" i="5"/>
  <c r="O3287" i="5"/>
  <c r="N3287" i="5"/>
  <c r="R3287" i="5"/>
  <c r="M3287" i="5"/>
  <c r="E3287" i="5"/>
  <c r="AH3287" i="5" s="1"/>
  <c r="F3287" i="5"/>
  <c r="G3287" i="5"/>
  <c r="I3287" i="5"/>
  <c r="J3287" i="5"/>
  <c r="K3287" i="5"/>
  <c r="L3287" i="5"/>
  <c r="S3287" i="5"/>
  <c r="O3288" i="5"/>
  <c r="N3288" i="5"/>
  <c r="R3288" i="5"/>
  <c r="M3288" i="5"/>
  <c r="E3288" i="5"/>
  <c r="AH3288" i="5" s="1"/>
  <c r="F3288" i="5"/>
  <c r="G3288" i="5"/>
  <c r="I3288" i="5"/>
  <c r="J3288" i="5"/>
  <c r="K3288" i="5"/>
  <c r="L3288" i="5"/>
  <c r="S3288" i="5"/>
  <c r="O3289" i="5"/>
  <c r="N3289" i="5"/>
  <c r="R3289" i="5"/>
  <c r="M3289" i="5"/>
  <c r="E3289" i="5"/>
  <c r="AH3289" i="5" s="1"/>
  <c r="F3289" i="5"/>
  <c r="G3289" i="5"/>
  <c r="I3289" i="5"/>
  <c r="J3289" i="5"/>
  <c r="K3289" i="5"/>
  <c r="L3289" i="5"/>
  <c r="S3289" i="5"/>
  <c r="O3290" i="5"/>
  <c r="N3290" i="5"/>
  <c r="R3290" i="5"/>
  <c r="M3290" i="5"/>
  <c r="E3290" i="5"/>
  <c r="AH3290" i="5" s="1"/>
  <c r="F3290" i="5"/>
  <c r="G3290" i="5"/>
  <c r="I3290" i="5"/>
  <c r="J3290" i="5"/>
  <c r="K3290" i="5"/>
  <c r="L3290" i="5"/>
  <c r="S3290" i="5"/>
  <c r="O3291" i="5"/>
  <c r="N3291" i="5"/>
  <c r="R3291" i="5"/>
  <c r="M3291" i="5"/>
  <c r="E3291" i="5"/>
  <c r="AH3291" i="5" s="1"/>
  <c r="F3291" i="5"/>
  <c r="G3291" i="5"/>
  <c r="I3291" i="5"/>
  <c r="J3291" i="5"/>
  <c r="K3291" i="5"/>
  <c r="L3291" i="5"/>
  <c r="S3291" i="5"/>
  <c r="O3292" i="5"/>
  <c r="N3292" i="5"/>
  <c r="R3292" i="5"/>
  <c r="M3292" i="5"/>
  <c r="E3292" i="5"/>
  <c r="AH3292" i="5" s="1"/>
  <c r="F3292" i="5"/>
  <c r="G3292" i="5"/>
  <c r="I3292" i="5"/>
  <c r="J3292" i="5"/>
  <c r="K3292" i="5"/>
  <c r="L3292" i="5"/>
  <c r="S3292" i="5"/>
  <c r="O3293" i="5"/>
  <c r="N3293" i="5"/>
  <c r="R3293" i="5"/>
  <c r="M3293" i="5"/>
  <c r="E3293" i="5"/>
  <c r="AH3293" i="5" s="1"/>
  <c r="F3293" i="5"/>
  <c r="G3293" i="5"/>
  <c r="I3293" i="5"/>
  <c r="J3293" i="5"/>
  <c r="K3293" i="5"/>
  <c r="L3293" i="5"/>
  <c r="S3293" i="5"/>
  <c r="O3294" i="5"/>
  <c r="N3294" i="5"/>
  <c r="R3294" i="5"/>
  <c r="M3294" i="5"/>
  <c r="E3294" i="5"/>
  <c r="AH3294" i="5" s="1"/>
  <c r="F3294" i="5"/>
  <c r="G3294" i="5"/>
  <c r="I3294" i="5"/>
  <c r="J3294" i="5"/>
  <c r="K3294" i="5"/>
  <c r="L3294" i="5"/>
  <c r="S3294" i="5"/>
  <c r="O3295" i="5"/>
  <c r="N3295" i="5"/>
  <c r="R3295" i="5"/>
  <c r="M3295" i="5"/>
  <c r="E3295" i="5"/>
  <c r="AH3295" i="5" s="1"/>
  <c r="F3295" i="5"/>
  <c r="G3295" i="5"/>
  <c r="I3295" i="5"/>
  <c r="J3295" i="5"/>
  <c r="K3295" i="5"/>
  <c r="L3295" i="5"/>
  <c r="S3295" i="5"/>
  <c r="O3296" i="5"/>
  <c r="N3296" i="5"/>
  <c r="R3296" i="5"/>
  <c r="M3296" i="5"/>
  <c r="E3296" i="5"/>
  <c r="AH3296" i="5" s="1"/>
  <c r="F3296" i="5"/>
  <c r="G3296" i="5"/>
  <c r="I3296" i="5"/>
  <c r="J3296" i="5"/>
  <c r="K3296" i="5"/>
  <c r="L3296" i="5"/>
  <c r="S3296" i="5"/>
  <c r="O3297" i="5"/>
  <c r="N3297" i="5"/>
  <c r="R3297" i="5"/>
  <c r="M3297" i="5"/>
  <c r="E3297" i="5"/>
  <c r="AH3297" i="5" s="1"/>
  <c r="F3297" i="5"/>
  <c r="G3297" i="5"/>
  <c r="I3297" i="5"/>
  <c r="J3297" i="5"/>
  <c r="K3297" i="5"/>
  <c r="L3297" i="5"/>
  <c r="S3297" i="5"/>
  <c r="O3298" i="5"/>
  <c r="N3298" i="5"/>
  <c r="R3298" i="5"/>
  <c r="M3298" i="5"/>
  <c r="E3298" i="5"/>
  <c r="AH3298" i="5" s="1"/>
  <c r="F3298" i="5"/>
  <c r="G3298" i="5"/>
  <c r="I3298" i="5"/>
  <c r="J3298" i="5"/>
  <c r="K3298" i="5"/>
  <c r="L3298" i="5"/>
  <c r="S3298" i="5"/>
  <c r="O3299" i="5"/>
  <c r="N3299" i="5"/>
  <c r="R3299" i="5"/>
  <c r="M3299" i="5"/>
  <c r="E3299" i="5"/>
  <c r="AH3299" i="5" s="1"/>
  <c r="F3299" i="5"/>
  <c r="G3299" i="5"/>
  <c r="I3299" i="5"/>
  <c r="J3299" i="5"/>
  <c r="K3299" i="5"/>
  <c r="L3299" i="5"/>
  <c r="S3299" i="5"/>
  <c r="O3300" i="5"/>
  <c r="N3300" i="5"/>
  <c r="R3300" i="5"/>
  <c r="M3300" i="5"/>
  <c r="E3300" i="5"/>
  <c r="AH3300" i="5" s="1"/>
  <c r="F3300" i="5"/>
  <c r="G3300" i="5"/>
  <c r="I3300" i="5"/>
  <c r="J3300" i="5"/>
  <c r="K3300" i="5"/>
  <c r="L3300" i="5"/>
  <c r="S3300" i="5"/>
  <c r="O3301" i="5"/>
  <c r="N3301" i="5"/>
  <c r="R3301" i="5"/>
  <c r="M3301" i="5"/>
  <c r="E3301" i="5"/>
  <c r="AH3301" i="5" s="1"/>
  <c r="F3301" i="5"/>
  <c r="G3301" i="5"/>
  <c r="I3301" i="5"/>
  <c r="J3301" i="5"/>
  <c r="K3301" i="5"/>
  <c r="L3301" i="5"/>
  <c r="S3301" i="5"/>
  <c r="O3302" i="5"/>
  <c r="N3302" i="5"/>
  <c r="R3302" i="5"/>
  <c r="M3302" i="5"/>
  <c r="E3302" i="5"/>
  <c r="AH3302" i="5" s="1"/>
  <c r="F3302" i="5"/>
  <c r="G3302" i="5"/>
  <c r="I3302" i="5"/>
  <c r="J3302" i="5"/>
  <c r="K3302" i="5"/>
  <c r="L3302" i="5"/>
  <c r="S3302" i="5"/>
  <c r="O3303" i="5"/>
  <c r="N3303" i="5"/>
  <c r="R3303" i="5"/>
  <c r="M3303" i="5"/>
  <c r="E3303" i="5"/>
  <c r="AH3303" i="5" s="1"/>
  <c r="F3303" i="5"/>
  <c r="G3303" i="5"/>
  <c r="I3303" i="5"/>
  <c r="J3303" i="5"/>
  <c r="K3303" i="5"/>
  <c r="L3303" i="5"/>
  <c r="S3303" i="5"/>
  <c r="O3304" i="5"/>
  <c r="N3304" i="5"/>
  <c r="R3304" i="5"/>
  <c r="M3304" i="5"/>
  <c r="E3304" i="5"/>
  <c r="AH3304" i="5" s="1"/>
  <c r="F3304" i="5"/>
  <c r="G3304" i="5"/>
  <c r="I3304" i="5"/>
  <c r="J3304" i="5"/>
  <c r="K3304" i="5"/>
  <c r="L3304" i="5"/>
  <c r="S3304" i="5"/>
  <c r="O3305" i="5"/>
  <c r="N3305" i="5"/>
  <c r="R3305" i="5"/>
  <c r="M3305" i="5"/>
  <c r="E3305" i="5"/>
  <c r="AH3305" i="5" s="1"/>
  <c r="F3305" i="5"/>
  <c r="G3305" i="5"/>
  <c r="I3305" i="5"/>
  <c r="J3305" i="5"/>
  <c r="K3305" i="5"/>
  <c r="L3305" i="5"/>
  <c r="S3305" i="5"/>
  <c r="O3306" i="5"/>
  <c r="N3306" i="5"/>
  <c r="R3306" i="5"/>
  <c r="M3306" i="5"/>
  <c r="E3306" i="5"/>
  <c r="AH3306" i="5" s="1"/>
  <c r="F3306" i="5"/>
  <c r="G3306" i="5"/>
  <c r="I3306" i="5"/>
  <c r="J3306" i="5"/>
  <c r="K3306" i="5"/>
  <c r="L3306" i="5"/>
  <c r="S3306" i="5"/>
  <c r="O3307" i="5"/>
  <c r="N3307" i="5"/>
  <c r="R3307" i="5"/>
  <c r="M3307" i="5"/>
  <c r="E3307" i="5"/>
  <c r="AH3307" i="5" s="1"/>
  <c r="F3307" i="5"/>
  <c r="G3307" i="5"/>
  <c r="I3307" i="5"/>
  <c r="J3307" i="5"/>
  <c r="K3307" i="5"/>
  <c r="L3307" i="5"/>
  <c r="S3307" i="5"/>
  <c r="O3308" i="5"/>
  <c r="N3308" i="5"/>
  <c r="R3308" i="5"/>
  <c r="M3308" i="5"/>
  <c r="E3308" i="5"/>
  <c r="AH3308" i="5" s="1"/>
  <c r="F3308" i="5"/>
  <c r="G3308" i="5"/>
  <c r="I3308" i="5"/>
  <c r="J3308" i="5"/>
  <c r="K3308" i="5"/>
  <c r="L3308" i="5"/>
  <c r="S3308" i="5"/>
  <c r="O3309" i="5"/>
  <c r="N3309" i="5"/>
  <c r="R3309" i="5"/>
  <c r="M3309" i="5"/>
  <c r="E3309" i="5"/>
  <c r="AH3309" i="5" s="1"/>
  <c r="F3309" i="5"/>
  <c r="G3309" i="5"/>
  <c r="I3309" i="5"/>
  <c r="J3309" i="5"/>
  <c r="K3309" i="5"/>
  <c r="L3309" i="5"/>
  <c r="S3309" i="5"/>
  <c r="O3310" i="5"/>
  <c r="N3310" i="5"/>
  <c r="R3310" i="5"/>
  <c r="M3310" i="5"/>
  <c r="E3310" i="5"/>
  <c r="AH3310" i="5" s="1"/>
  <c r="F3310" i="5"/>
  <c r="G3310" i="5"/>
  <c r="I3310" i="5"/>
  <c r="J3310" i="5"/>
  <c r="K3310" i="5"/>
  <c r="L3310" i="5"/>
  <c r="S3310" i="5"/>
  <c r="O3311" i="5"/>
  <c r="N3311" i="5"/>
  <c r="R3311" i="5"/>
  <c r="M3311" i="5"/>
  <c r="E3311" i="5"/>
  <c r="AH3311" i="5" s="1"/>
  <c r="F3311" i="5"/>
  <c r="G3311" i="5"/>
  <c r="I3311" i="5"/>
  <c r="J3311" i="5"/>
  <c r="K3311" i="5"/>
  <c r="L3311" i="5"/>
  <c r="S3311" i="5"/>
  <c r="O3312" i="5"/>
  <c r="N3312" i="5"/>
  <c r="R3312" i="5"/>
  <c r="M3312" i="5"/>
  <c r="E3312" i="5"/>
  <c r="AH3312" i="5" s="1"/>
  <c r="F3312" i="5"/>
  <c r="G3312" i="5"/>
  <c r="I3312" i="5"/>
  <c r="J3312" i="5"/>
  <c r="K3312" i="5"/>
  <c r="L3312" i="5"/>
  <c r="S3312" i="5"/>
  <c r="O3313" i="5"/>
  <c r="N3313" i="5"/>
  <c r="R3313" i="5"/>
  <c r="M3313" i="5"/>
  <c r="E3313" i="5"/>
  <c r="AH3313" i="5" s="1"/>
  <c r="F3313" i="5"/>
  <c r="G3313" i="5"/>
  <c r="I3313" i="5"/>
  <c r="J3313" i="5"/>
  <c r="K3313" i="5"/>
  <c r="L3313" i="5"/>
  <c r="S3313" i="5"/>
  <c r="O3314" i="5"/>
  <c r="N3314" i="5"/>
  <c r="R3314" i="5"/>
  <c r="M3314" i="5"/>
  <c r="E3314" i="5"/>
  <c r="AH3314" i="5" s="1"/>
  <c r="F3314" i="5"/>
  <c r="G3314" i="5"/>
  <c r="I3314" i="5"/>
  <c r="J3314" i="5"/>
  <c r="K3314" i="5"/>
  <c r="L3314" i="5"/>
  <c r="S3314" i="5"/>
  <c r="O3315" i="5"/>
  <c r="N3315" i="5"/>
  <c r="R3315" i="5"/>
  <c r="M3315" i="5"/>
  <c r="E3315" i="5"/>
  <c r="AH3315" i="5" s="1"/>
  <c r="F3315" i="5"/>
  <c r="G3315" i="5"/>
  <c r="I3315" i="5"/>
  <c r="J3315" i="5"/>
  <c r="K3315" i="5"/>
  <c r="L3315" i="5"/>
  <c r="S3315" i="5"/>
  <c r="O3316" i="5"/>
  <c r="N3316" i="5"/>
  <c r="R3316" i="5"/>
  <c r="M3316" i="5"/>
  <c r="E3316" i="5"/>
  <c r="AH3316" i="5" s="1"/>
  <c r="F3316" i="5"/>
  <c r="G3316" i="5"/>
  <c r="I3316" i="5"/>
  <c r="J3316" i="5"/>
  <c r="K3316" i="5"/>
  <c r="L3316" i="5"/>
  <c r="S3316" i="5"/>
  <c r="O3317" i="5"/>
  <c r="N3317" i="5"/>
  <c r="R3317" i="5"/>
  <c r="M3317" i="5"/>
  <c r="E3317" i="5"/>
  <c r="AH3317" i="5" s="1"/>
  <c r="F3317" i="5"/>
  <c r="G3317" i="5"/>
  <c r="I3317" i="5"/>
  <c r="J3317" i="5"/>
  <c r="K3317" i="5"/>
  <c r="L3317" i="5"/>
  <c r="S3317" i="5"/>
  <c r="O3318" i="5"/>
  <c r="N3318" i="5"/>
  <c r="R3318" i="5"/>
  <c r="M3318" i="5"/>
  <c r="E3318" i="5"/>
  <c r="AH3318" i="5" s="1"/>
  <c r="F3318" i="5"/>
  <c r="G3318" i="5"/>
  <c r="I3318" i="5"/>
  <c r="J3318" i="5"/>
  <c r="K3318" i="5"/>
  <c r="L3318" i="5"/>
  <c r="S3318" i="5"/>
  <c r="O3319" i="5"/>
  <c r="N3319" i="5"/>
  <c r="R3319" i="5"/>
  <c r="M3319" i="5"/>
  <c r="E3319" i="5"/>
  <c r="AH3319" i="5" s="1"/>
  <c r="F3319" i="5"/>
  <c r="G3319" i="5"/>
  <c r="I3319" i="5"/>
  <c r="J3319" i="5"/>
  <c r="K3319" i="5"/>
  <c r="L3319" i="5"/>
  <c r="S3319" i="5"/>
  <c r="O3320" i="5"/>
  <c r="N3320" i="5"/>
  <c r="R3320" i="5"/>
  <c r="M3320" i="5"/>
  <c r="E3320" i="5"/>
  <c r="AH3320" i="5" s="1"/>
  <c r="F3320" i="5"/>
  <c r="G3320" i="5"/>
  <c r="I3320" i="5"/>
  <c r="J3320" i="5"/>
  <c r="K3320" i="5"/>
  <c r="L3320" i="5"/>
  <c r="S3320" i="5"/>
  <c r="O3321" i="5"/>
  <c r="N3321" i="5"/>
  <c r="R3321" i="5"/>
  <c r="M3321" i="5"/>
  <c r="E3321" i="5"/>
  <c r="AH3321" i="5" s="1"/>
  <c r="F3321" i="5"/>
  <c r="G3321" i="5"/>
  <c r="I3321" i="5"/>
  <c r="J3321" i="5"/>
  <c r="K3321" i="5"/>
  <c r="L3321" i="5"/>
  <c r="S3321" i="5"/>
  <c r="O3322" i="5"/>
  <c r="N3322" i="5"/>
  <c r="R3322" i="5"/>
  <c r="M3322" i="5"/>
  <c r="E3322" i="5"/>
  <c r="AH3322" i="5" s="1"/>
  <c r="F3322" i="5"/>
  <c r="G3322" i="5"/>
  <c r="I3322" i="5"/>
  <c r="J3322" i="5"/>
  <c r="K3322" i="5"/>
  <c r="L3322" i="5"/>
  <c r="S3322" i="5"/>
  <c r="O3323" i="5"/>
  <c r="N3323" i="5"/>
  <c r="R3323" i="5"/>
  <c r="M3323" i="5"/>
  <c r="E3323" i="5"/>
  <c r="AH3323" i="5" s="1"/>
  <c r="F3323" i="5"/>
  <c r="G3323" i="5"/>
  <c r="I3323" i="5"/>
  <c r="J3323" i="5"/>
  <c r="K3323" i="5"/>
  <c r="L3323" i="5"/>
  <c r="S3323" i="5"/>
  <c r="O3324" i="5"/>
  <c r="N3324" i="5"/>
  <c r="R3324" i="5"/>
  <c r="M3324" i="5"/>
  <c r="E3324" i="5"/>
  <c r="AH3324" i="5" s="1"/>
  <c r="F3324" i="5"/>
  <c r="G3324" i="5"/>
  <c r="I3324" i="5"/>
  <c r="J3324" i="5"/>
  <c r="K3324" i="5"/>
  <c r="L3324" i="5"/>
  <c r="S3324" i="5"/>
  <c r="O3325" i="5"/>
  <c r="N3325" i="5"/>
  <c r="R3325" i="5"/>
  <c r="M3325" i="5"/>
  <c r="E3325" i="5"/>
  <c r="AH3325" i="5" s="1"/>
  <c r="F3325" i="5"/>
  <c r="G3325" i="5"/>
  <c r="I3325" i="5"/>
  <c r="J3325" i="5"/>
  <c r="K3325" i="5"/>
  <c r="L3325" i="5"/>
  <c r="S3325" i="5"/>
  <c r="O3326" i="5"/>
  <c r="N3326" i="5"/>
  <c r="R3326" i="5"/>
  <c r="M3326" i="5"/>
  <c r="E3326" i="5"/>
  <c r="AH3326" i="5" s="1"/>
  <c r="F3326" i="5"/>
  <c r="G3326" i="5"/>
  <c r="I3326" i="5"/>
  <c r="J3326" i="5"/>
  <c r="K3326" i="5"/>
  <c r="L3326" i="5"/>
  <c r="S3326" i="5"/>
  <c r="O3327" i="5"/>
  <c r="N3327" i="5"/>
  <c r="R3327" i="5"/>
  <c r="M3327" i="5"/>
  <c r="E3327" i="5"/>
  <c r="AH3327" i="5" s="1"/>
  <c r="F3327" i="5"/>
  <c r="G3327" i="5"/>
  <c r="I3327" i="5"/>
  <c r="J3327" i="5"/>
  <c r="K3327" i="5"/>
  <c r="L3327" i="5"/>
  <c r="S3327" i="5"/>
  <c r="O3328" i="5"/>
  <c r="N3328" i="5"/>
  <c r="R3328" i="5"/>
  <c r="M3328" i="5"/>
  <c r="E3328" i="5"/>
  <c r="AH3328" i="5" s="1"/>
  <c r="F3328" i="5"/>
  <c r="G3328" i="5"/>
  <c r="I3328" i="5"/>
  <c r="J3328" i="5"/>
  <c r="K3328" i="5"/>
  <c r="L3328" i="5"/>
  <c r="S3328" i="5"/>
  <c r="O3329" i="5"/>
  <c r="N3329" i="5"/>
  <c r="R3329" i="5"/>
  <c r="M3329" i="5"/>
  <c r="E3329" i="5"/>
  <c r="AH3329" i="5" s="1"/>
  <c r="F3329" i="5"/>
  <c r="G3329" i="5"/>
  <c r="I3329" i="5"/>
  <c r="J3329" i="5"/>
  <c r="K3329" i="5"/>
  <c r="L3329" i="5"/>
  <c r="S3329" i="5"/>
  <c r="O3330" i="5"/>
  <c r="N3330" i="5"/>
  <c r="R3330" i="5"/>
  <c r="M3330" i="5"/>
  <c r="E3330" i="5"/>
  <c r="AH3330" i="5" s="1"/>
  <c r="F3330" i="5"/>
  <c r="G3330" i="5"/>
  <c r="I3330" i="5"/>
  <c r="J3330" i="5"/>
  <c r="K3330" i="5"/>
  <c r="L3330" i="5"/>
  <c r="S3330" i="5"/>
  <c r="O3331" i="5"/>
  <c r="N3331" i="5"/>
  <c r="R3331" i="5"/>
  <c r="M3331" i="5"/>
  <c r="E3331" i="5"/>
  <c r="AH3331" i="5" s="1"/>
  <c r="F3331" i="5"/>
  <c r="G3331" i="5"/>
  <c r="I3331" i="5"/>
  <c r="J3331" i="5"/>
  <c r="K3331" i="5"/>
  <c r="L3331" i="5"/>
  <c r="S3331" i="5"/>
  <c r="O3332" i="5"/>
  <c r="N3332" i="5"/>
  <c r="R3332" i="5"/>
  <c r="M3332" i="5"/>
  <c r="E3332" i="5"/>
  <c r="AH3332" i="5" s="1"/>
  <c r="F3332" i="5"/>
  <c r="G3332" i="5"/>
  <c r="I3332" i="5"/>
  <c r="J3332" i="5"/>
  <c r="K3332" i="5"/>
  <c r="L3332" i="5"/>
  <c r="S3332" i="5"/>
  <c r="O3333" i="5"/>
  <c r="N3333" i="5"/>
  <c r="R3333" i="5"/>
  <c r="M3333" i="5"/>
  <c r="E3333" i="5"/>
  <c r="AH3333" i="5" s="1"/>
  <c r="F3333" i="5"/>
  <c r="G3333" i="5"/>
  <c r="I3333" i="5"/>
  <c r="J3333" i="5"/>
  <c r="K3333" i="5"/>
  <c r="L3333" i="5"/>
  <c r="S3333" i="5"/>
  <c r="O3334" i="5"/>
  <c r="N3334" i="5"/>
  <c r="R3334" i="5"/>
  <c r="M3334" i="5"/>
  <c r="E3334" i="5"/>
  <c r="AH3334" i="5" s="1"/>
  <c r="F3334" i="5"/>
  <c r="G3334" i="5"/>
  <c r="I3334" i="5"/>
  <c r="J3334" i="5"/>
  <c r="K3334" i="5"/>
  <c r="L3334" i="5"/>
  <c r="S3334" i="5"/>
  <c r="O3335" i="5"/>
  <c r="N3335" i="5"/>
  <c r="R3335" i="5"/>
  <c r="M3335" i="5"/>
  <c r="E3335" i="5"/>
  <c r="AH3335" i="5" s="1"/>
  <c r="F3335" i="5"/>
  <c r="G3335" i="5"/>
  <c r="I3335" i="5"/>
  <c r="J3335" i="5"/>
  <c r="K3335" i="5"/>
  <c r="L3335" i="5"/>
  <c r="S3335" i="5"/>
  <c r="O3336" i="5"/>
  <c r="N3336" i="5"/>
  <c r="R3336" i="5"/>
  <c r="M3336" i="5"/>
  <c r="E3336" i="5"/>
  <c r="AH3336" i="5" s="1"/>
  <c r="F3336" i="5"/>
  <c r="G3336" i="5"/>
  <c r="I3336" i="5"/>
  <c r="J3336" i="5"/>
  <c r="K3336" i="5"/>
  <c r="L3336" i="5"/>
  <c r="S3336" i="5"/>
  <c r="O3337" i="5"/>
  <c r="N3337" i="5"/>
  <c r="R3337" i="5"/>
  <c r="M3337" i="5"/>
  <c r="E3337" i="5"/>
  <c r="AH3337" i="5" s="1"/>
  <c r="F3337" i="5"/>
  <c r="G3337" i="5"/>
  <c r="I3337" i="5"/>
  <c r="J3337" i="5"/>
  <c r="K3337" i="5"/>
  <c r="L3337" i="5"/>
  <c r="S3337" i="5"/>
  <c r="O3338" i="5"/>
  <c r="N3338" i="5"/>
  <c r="R3338" i="5"/>
  <c r="M3338" i="5"/>
  <c r="E3338" i="5"/>
  <c r="AH3338" i="5" s="1"/>
  <c r="F3338" i="5"/>
  <c r="G3338" i="5"/>
  <c r="I3338" i="5"/>
  <c r="J3338" i="5"/>
  <c r="K3338" i="5"/>
  <c r="L3338" i="5"/>
  <c r="S3338" i="5"/>
  <c r="O3339" i="5"/>
  <c r="N3339" i="5"/>
  <c r="R3339" i="5"/>
  <c r="M3339" i="5"/>
  <c r="E3339" i="5"/>
  <c r="AH3339" i="5" s="1"/>
  <c r="F3339" i="5"/>
  <c r="G3339" i="5"/>
  <c r="I3339" i="5"/>
  <c r="J3339" i="5"/>
  <c r="K3339" i="5"/>
  <c r="L3339" i="5"/>
  <c r="S3339" i="5"/>
  <c r="O3340" i="5"/>
  <c r="N3340" i="5"/>
  <c r="R3340" i="5"/>
  <c r="M3340" i="5"/>
  <c r="E3340" i="5"/>
  <c r="AH3340" i="5" s="1"/>
  <c r="F3340" i="5"/>
  <c r="G3340" i="5"/>
  <c r="I3340" i="5"/>
  <c r="J3340" i="5"/>
  <c r="K3340" i="5"/>
  <c r="L3340" i="5"/>
  <c r="S3340" i="5"/>
  <c r="O3341" i="5"/>
  <c r="N3341" i="5"/>
  <c r="R3341" i="5"/>
  <c r="M3341" i="5"/>
  <c r="E3341" i="5"/>
  <c r="AH3341" i="5" s="1"/>
  <c r="F3341" i="5"/>
  <c r="G3341" i="5"/>
  <c r="I3341" i="5"/>
  <c r="J3341" i="5"/>
  <c r="K3341" i="5"/>
  <c r="L3341" i="5"/>
  <c r="S3341" i="5"/>
  <c r="O3342" i="5"/>
  <c r="N3342" i="5"/>
  <c r="R3342" i="5"/>
  <c r="M3342" i="5"/>
  <c r="E3342" i="5"/>
  <c r="AH3342" i="5" s="1"/>
  <c r="F3342" i="5"/>
  <c r="G3342" i="5"/>
  <c r="I3342" i="5"/>
  <c r="J3342" i="5"/>
  <c r="K3342" i="5"/>
  <c r="L3342" i="5"/>
  <c r="S3342" i="5"/>
  <c r="O3343" i="5"/>
  <c r="N3343" i="5"/>
  <c r="R3343" i="5"/>
  <c r="M3343" i="5"/>
  <c r="E3343" i="5"/>
  <c r="AH3343" i="5" s="1"/>
  <c r="F3343" i="5"/>
  <c r="G3343" i="5"/>
  <c r="I3343" i="5"/>
  <c r="J3343" i="5"/>
  <c r="K3343" i="5"/>
  <c r="L3343" i="5"/>
  <c r="S3343" i="5"/>
  <c r="O3344" i="5"/>
  <c r="N3344" i="5"/>
  <c r="R3344" i="5"/>
  <c r="M3344" i="5"/>
  <c r="E3344" i="5"/>
  <c r="AH3344" i="5" s="1"/>
  <c r="F3344" i="5"/>
  <c r="G3344" i="5"/>
  <c r="I3344" i="5"/>
  <c r="J3344" i="5"/>
  <c r="K3344" i="5"/>
  <c r="L3344" i="5"/>
  <c r="S3344" i="5"/>
  <c r="O3345" i="5"/>
  <c r="N3345" i="5"/>
  <c r="R3345" i="5"/>
  <c r="M3345" i="5"/>
  <c r="E3345" i="5"/>
  <c r="AH3345" i="5" s="1"/>
  <c r="F3345" i="5"/>
  <c r="G3345" i="5"/>
  <c r="I3345" i="5"/>
  <c r="J3345" i="5"/>
  <c r="K3345" i="5"/>
  <c r="L3345" i="5"/>
  <c r="S3345" i="5"/>
  <c r="O3346" i="5"/>
  <c r="N3346" i="5"/>
  <c r="R3346" i="5"/>
  <c r="M3346" i="5"/>
  <c r="E3346" i="5"/>
  <c r="AH3346" i="5" s="1"/>
  <c r="F3346" i="5"/>
  <c r="G3346" i="5"/>
  <c r="I3346" i="5"/>
  <c r="J3346" i="5"/>
  <c r="K3346" i="5"/>
  <c r="L3346" i="5"/>
  <c r="S3346" i="5"/>
  <c r="O3347" i="5"/>
  <c r="N3347" i="5"/>
  <c r="R3347" i="5"/>
  <c r="M3347" i="5"/>
  <c r="E3347" i="5"/>
  <c r="AH3347" i="5" s="1"/>
  <c r="F3347" i="5"/>
  <c r="G3347" i="5"/>
  <c r="I3347" i="5"/>
  <c r="J3347" i="5"/>
  <c r="K3347" i="5"/>
  <c r="L3347" i="5"/>
  <c r="S3347" i="5"/>
  <c r="O3348" i="5"/>
  <c r="N3348" i="5"/>
  <c r="R3348" i="5"/>
  <c r="M3348" i="5"/>
  <c r="E3348" i="5"/>
  <c r="AH3348" i="5" s="1"/>
  <c r="F3348" i="5"/>
  <c r="G3348" i="5"/>
  <c r="I3348" i="5"/>
  <c r="J3348" i="5"/>
  <c r="K3348" i="5"/>
  <c r="L3348" i="5"/>
  <c r="S3348" i="5"/>
  <c r="O3349" i="5"/>
  <c r="N3349" i="5"/>
  <c r="R3349" i="5"/>
  <c r="M3349" i="5"/>
  <c r="E3349" i="5"/>
  <c r="AH3349" i="5" s="1"/>
  <c r="F3349" i="5"/>
  <c r="G3349" i="5"/>
  <c r="I3349" i="5"/>
  <c r="J3349" i="5"/>
  <c r="K3349" i="5"/>
  <c r="L3349" i="5"/>
  <c r="S3349" i="5"/>
  <c r="O3350" i="5"/>
  <c r="N3350" i="5"/>
  <c r="R3350" i="5"/>
  <c r="M3350" i="5"/>
  <c r="E3350" i="5"/>
  <c r="AH3350" i="5" s="1"/>
  <c r="F3350" i="5"/>
  <c r="G3350" i="5"/>
  <c r="I3350" i="5"/>
  <c r="J3350" i="5"/>
  <c r="K3350" i="5"/>
  <c r="L3350" i="5"/>
  <c r="S3350" i="5"/>
  <c r="O3351" i="5"/>
  <c r="N3351" i="5"/>
  <c r="R3351" i="5"/>
  <c r="M3351" i="5"/>
  <c r="E3351" i="5"/>
  <c r="AH3351" i="5" s="1"/>
  <c r="F3351" i="5"/>
  <c r="G3351" i="5"/>
  <c r="I3351" i="5"/>
  <c r="J3351" i="5"/>
  <c r="K3351" i="5"/>
  <c r="L3351" i="5"/>
  <c r="S3351" i="5"/>
  <c r="O3352" i="5"/>
  <c r="N3352" i="5"/>
  <c r="R3352" i="5"/>
  <c r="M3352" i="5"/>
  <c r="E3352" i="5"/>
  <c r="AH3352" i="5" s="1"/>
  <c r="F3352" i="5"/>
  <c r="G3352" i="5"/>
  <c r="I3352" i="5"/>
  <c r="J3352" i="5"/>
  <c r="K3352" i="5"/>
  <c r="L3352" i="5"/>
  <c r="S3352" i="5"/>
  <c r="O3353" i="5"/>
  <c r="N3353" i="5"/>
  <c r="R3353" i="5"/>
  <c r="M3353" i="5"/>
  <c r="E3353" i="5"/>
  <c r="AH3353" i="5" s="1"/>
  <c r="F3353" i="5"/>
  <c r="G3353" i="5"/>
  <c r="I3353" i="5"/>
  <c r="J3353" i="5"/>
  <c r="K3353" i="5"/>
  <c r="L3353" i="5"/>
  <c r="S3353" i="5"/>
  <c r="O3354" i="5"/>
  <c r="N3354" i="5"/>
  <c r="R3354" i="5"/>
  <c r="M3354" i="5"/>
  <c r="E3354" i="5"/>
  <c r="AH3354" i="5" s="1"/>
  <c r="F3354" i="5"/>
  <c r="G3354" i="5"/>
  <c r="I3354" i="5"/>
  <c r="J3354" i="5"/>
  <c r="K3354" i="5"/>
  <c r="L3354" i="5"/>
  <c r="S3354" i="5"/>
  <c r="O3355" i="5"/>
  <c r="N3355" i="5"/>
  <c r="R3355" i="5"/>
  <c r="M3355" i="5"/>
  <c r="E3355" i="5"/>
  <c r="AH3355" i="5" s="1"/>
  <c r="F3355" i="5"/>
  <c r="G3355" i="5"/>
  <c r="I3355" i="5"/>
  <c r="J3355" i="5"/>
  <c r="K3355" i="5"/>
  <c r="L3355" i="5"/>
  <c r="S3355" i="5"/>
  <c r="O3356" i="5"/>
  <c r="N3356" i="5"/>
  <c r="R3356" i="5"/>
  <c r="M3356" i="5"/>
  <c r="E3356" i="5"/>
  <c r="AH3356" i="5" s="1"/>
  <c r="F3356" i="5"/>
  <c r="G3356" i="5"/>
  <c r="I3356" i="5"/>
  <c r="J3356" i="5"/>
  <c r="K3356" i="5"/>
  <c r="L3356" i="5"/>
  <c r="S3356" i="5"/>
  <c r="O3357" i="5"/>
  <c r="N3357" i="5"/>
  <c r="R3357" i="5"/>
  <c r="M3357" i="5"/>
  <c r="E3357" i="5"/>
  <c r="AH3357" i="5" s="1"/>
  <c r="F3357" i="5"/>
  <c r="G3357" i="5"/>
  <c r="I3357" i="5"/>
  <c r="J3357" i="5"/>
  <c r="K3357" i="5"/>
  <c r="L3357" i="5"/>
  <c r="S3357" i="5"/>
  <c r="O3358" i="5"/>
  <c r="N3358" i="5"/>
  <c r="R3358" i="5"/>
  <c r="M3358" i="5"/>
  <c r="E3358" i="5"/>
  <c r="AH3358" i="5" s="1"/>
  <c r="F3358" i="5"/>
  <c r="G3358" i="5"/>
  <c r="I3358" i="5"/>
  <c r="J3358" i="5"/>
  <c r="K3358" i="5"/>
  <c r="L3358" i="5"/>
  <c r="S3358" i="5"/>
  <c r="O3359" i="5"/>
  <c r="N3359" i="5"/>
  <c r="R3359" i="5"/>
  <c r="M3359" i="5"/>
  <c r="E3359" i="5"/>
  <c r="AH3359" i="5" s="1"/>
  <c r="F3359" i="5"/>
  <c r="G3359" i="5"/>
  <c r="I3359" i="5"/>
  <c r="J3359" i="5"/>
  <c r="K3359" i="5"/>
  <c r="L3359" i="5"/>
  <c r="S3359" i="5"/>
  <c r="O3360" i="5"/>
  <c r="N3360" i="5"/>
  <c r="R3360" i="5"/>
  <c r="M3360" i="5"/>
  <c r="E3360" i="5"/>
  <c r="AH3360" i="5" s="1"/>
  <c r="F3360" i="5"/>
  <c r="G3360" i="5"/>
  <c r="I3360" i="5"/>
  <c r="J3360" i="5"/>
  <c r="K3360" i="5"/>
  <c r="L3360" i="5"/>
  <c r="S3360" i="5"/>
  <c r="O3361" i="5"/>
  <c r="N3361" i="5"/>
  <c r="R3361" i="5"/>
  <c r="M3361" i="5"/>
  <c r="E3361" i="5"/>
  <c r="AH3361" i="5" s="1"/>
  <c r="F3361" i="5"/>
  <c r="G3361" i="5"/>
  <c r="I3361" i="5"/>
  <c r="J3361" i="5"/>
  <c r="K3361" i="5"/>
  <c r="L3361" i="5"/>
  <c r="S3361" i="5"/>
  <c r="O3362" i="5"/>
  <c r="N3362" i="5"/>
  <c r="R3362" i="5"/>
  <c r="M3362" i="5"/>
  <c r="E3362" i="5"/>
  <c r="AH3362" i="5" s="1"/>
  <c r="F3362" i="5"/>
  <c r="G3362" i="5"/>
  <c r="I3362" i="5"/>
  <c r="J3362" i="5"/>
  <c r="K3362" i="5"/>
  <c r="L3362" i="5"/>
  <c r="S3362" i="5"/>
  <c r="O3363" i="5"/>
  <c r="N3363" i="5"/>
  <c r="R3363" i="5"/>
  <c r="M3363" i="5"/>
  <c r="E3363" i="5"/>
  <c r="AH3363" i="5" s="1"/>
  <c r="F3363" i="5"/>
  <c r="G3363" i="5"/>
  <c r="I3363" i="5"/>
  <c r="J3363" i="5"/>
  <c r="K3363" i="5"/>
  <c r="L3363" i="5"/>
  <c r="S3363" i="5"/>
  <c r="O3364" i="5"/>
  <c r="N3364" i="5"/>
  <c r="R3364" i="5"/>
  <c r="M3364" i="5"/>
  <c r="E3364" i="5"/>
  <c r="AH3364" i="5" s="1"/>
  <c r="F3364" i="5"/>
  <c r="G3364" i="5"/>
  <c r="I3364" i="5"/>
  <c r="J3364" i="5"/>
  <c r="K3364" i="5"/>
  <c r="L3364" i="5"/>
  <c r="S3364" i="5"/>
  <c r="O3365" i="5"/>
  <c r="N3365" i="5"/>
  <c r="R3365" i="5"/>
  <c r="M3365" i="5"/>
  <c r="E3365" i="5"/>
  <c r="AH3365" i="5" s="1"/>
  <c r="F3365" i="5"/>
  <c r="G3365" i="5"/>
  <c r="I3365" i="5"/>
  <c r="J3365" i="5"/>
  <c r="K3365" i="5"/>
  <c r="L3365" i="5"/>
  <c r="S3365" i="5"/>
  <c r="O3366" i="5"/>
  <c r="N3366" i="5"/>
  <c r="R3366" i="5"/>
  <c r="M3366" i="5"/>
  <c r="E3366" i="5"/>
  <c r="AH3366" i="5" s="1"/>
  <c r="F3366" i="5"/>
  <c r="G3366" i="5"/>
  <c r="I3366" i="5"/>
  <c r="J3366" i="5"/>
  <c r="K3366" i="5"/>
  <c r="L3366" i="5"/>
  <c r="S3366" i="5"/>
  <c r="O3367" i="5"/>
  <c r="N3367" i="5"/>
  <c r="R3367" i="5"/>
  <c r="M3367" i="5"/>
  <c r="E3367" i="5"/>
  <c r="AH3367" i="5" s="1"/>
  <c r="F3367" i="5"/>
  <c r="G3367" i="5"/>
  <c r="I3367" i="5"/>
  <c r="J3367" i="5"/>
  <c r="K3367" i="5"/>
  <c r="L3367" i="5"/>
  <c r="S3367" i="5"/>
  <c r="O3368" i="5"/>
  <c r="N3368" i="5"/>
  <c r="R3368" i="5"/>
  <c r="M3368" i="5"/>
  <c r="E3368" i="5"/>
  <c r="AH3368" i="5" s="1"/>
  <c r="F3368" i="5"/>
  <c r="G3368" i="5"/>
  <c r="I3368" i="5"/>
  <c r="J3368" i="5"/>
  <c r="K3368" i="5"/>
  <c r="L3368" i="5"/>
  <c r="S3368" i="5"/>
  <c r="O3369" i="5"/>
  <c r="N3369" i="5"/>
  <c r="R3369" i="5"/>
  <c r="M3369" i="5"/>
  <c r="E3369" i="5"/>
  <c r="AH3369" i="5" s="1"/>
  <c r="F3369" i="5"/>
  <c r="G3369" i="5"/>
  <c r="I3369" i="5"/>
  <c r="J3369" i="5"/>
  <c r="K3369" i="5"/>
  <c r="L3369" i="5"/>
  <c r="S3369" i="5"/>
  <c r="O3370" i="5"/>
  <c r="N3370" i="5"/>
  <c r="R3370" i="5"/>
  <c r="M3370" i="5"/>
  <c r="E3370" i="5"/>
  <c r="AH3370" i="5" s="1"/>
  <c r="F3370" i="5"/>
  <c r="G3370" i="5"/>
  <c r="I3370" i="5"/>
  <c r="J3370" i="5"/>
  <c r="K3370" i="5"/>
  <c r="L3370" i="5"/>
  <c r="S3370" i="5"/>
  <c r="O3371" i="5"/>
  <c r="N3371" i="5"/>
  <c r="R3371" i="5"/>
  <c r="M3371" i="5"/>
  <c r="E3371" i="5"/>
  <c r="AH3371" i="5" s="1"/>
  <c r="F3371" i="5"/>
  <c r="G3371" i="5"/>
  <c r="I3371" i="5"/>
  <c r="J3371" i="5"/>
  <c r="K3371" i="5"/>
  <c r="L3371" i="5"/>
  <c r="S3371" i="5"/>
  <c r="O3372" i="5"/>
  <c r="N3372" i="5"/>
  <c r="R3372" i="5"/>
  <c r="M3372" i="5"/>
  <c r="E3372" i="5"/>
  <c r="AH3372" i="5" s="1"/>
  <c r="F3372" i="5"/>
  <c r="G3372" i="5"/>
  <c r="I3372" i="5"/>
  <c r="J3372" i="5"/>
  <c r="K3372" i="5"/>
  <c r="L3372" i="5"/>
  <c r="S3372" i="5"/>
  <c r="O3373" i="5"/>
  <c r="N3373" i="5"/>
  <c r="R3373" i="5"/>
  <c r="M3373" i="5"/>
  <c r="E3373" i="5"/>
  <c r="AH3373" i="5" s="1"/>
  <c r="F3373" i="5"/>
  <c r="G3373" i="5"/>
  <c r="I3373" i="5"/>
  <c r="J3373" i="5"/>
  <c r="K3373" i="5"/>
  <c r="L3373" i="5"/>
  <c r="S3373" i="5"/>
  <c r="O3374" i="5"/>
  <c r="N3374" i="5"/>
  <c r="R3374" i="5"/>
  <c r="M3374" i="5"/>
  <c r="E3374" i="5"/>
  <c r="AH3374" i="5" s="1"/>
  <c r="F3374" i="5"/>
  <c r="G3374" i="5"/>
  <c r="I3374" i="5"/>
  <c r="J3374" i="5"/>
  <c r="K3374" i="5"/>
  <c r="L3374" i="5"/>
  <c r="S3374" i="5"/>
  <c r="O3375" i="5"/>
  <c r="N3375" i="5"/>
  <c r="R3375" i="5"/>
  <c r="M3375" i="5"/>
  <c r="E3375" i="5"/>
  <c r="AH3375" i="5" s="1"/>
  <c r="F3375" i="5"/>
  <c r="G3375" i="5"/>
  <c r="I3375" i="5"/>
  <c r="J3375" i="5"/>
  <c r="K3375" i="5"/>
  <c r="L3375" i="5"/>
  <c r="S3375" i="5"/>
  <c r="O3376" i="5"/>
  <c r="N3376" i="5"/>
  <c r="R3376" i="5"/>
  <c r="M3376" i="5"/>
  <c r="E3376" i="5"/>
  <c r="AH3376" i="5" s="1"/>
  <c r="F3376" i="5"/>
  <c r="G3376" i="5"/>
  <c r="I3376" i="5"/>
  <c r="J3376" i="5"/>
  <c r="K3376" i="5"/>
  <c r="L3376" i="5"/>
  <c r="S3376" i="5"/>
  <c r="O3377" i="5"/>
  <c r="N3377" i="5"/>
  <c r="R3377" i="5"/>
  <c r="M3377" i="5"/>
  <c r="E3377" i="5"/>
  <c r="AH3377" i="5" s="1"/>
  <c r="F3377" i="5"/>
  <c r="G3377" i="5"/>
  <c r="I3377" i="5"/>
  <c r="J3377" i="5"/>
  <c r="K3377" i="5"/>
  <c r="L3377" i="5"/>
  <c r="S3377" i="5"/>
  <c r="O3378" i="5"/>
  <c r="N3378" i="5"/>
  <c r="R3378" i="5"/>
  <c r="M3378" i="5"/>
  <c r="E3378" i="5"/>
  <c r="AH3378" i="5" s="1"/>
  <c r="F3378" i="5"/>
  <c r="G3378" i="5"/>
  <c r="I3378" i="5"/>
  <c r="J3378" i="5"/>
  <c r="K3378" i="5"/>
  <c r="L3378" i="5"/>
  <c r="S3378" i="5"/>
  <c r="O3379" i="5"/>
  <c r="N3379" i="5"/>
  <c r="R3379" i="5"/>
  <c r="M3379" i="5"/>
  <c r="E3379" i="5"/>
  <c r="AH3379" i="5" s="1"/>
  <c r="F3379" i="5"/>
  <c r="G3379" i="5"/>
  <c r="I3379" i="5"/>
  <c r="J3379" i="5"/>
  <c r="K3379" i="5"/>
  <c r="L3379" i="5"/>
  <c r="S3379" i="5"/>
  <c r="O3380" i="5"/>
  <c r="N3380" i="5"/>
  <c r="R3380" i="5"/>
  <c r="M3380" i="5"/>
  <c r="E3380" i="5"/>
  <c r="AH3380" i="5" s="1"/>
  <c r="F3380" i="5"/>
  <c r="G3380" i="5"/>
  <c r="I3380" i="5"/>
  <c r="J3380" i="5"/>
  <c r="K3380" i="5"/>
  <c r="L3380" i="5"/>
  <c r="S3380" i="5"/>
  <c r="O3381" i="5"/>
  <c r="N3381" i="5"/>
  <c r="R3381" i="5"/>
  <c r="M3381" i="5"/>
  <c r="E3381" i="5"/>
  <c r="AH3381" i="5" s="1"/>
  <c r="F3381" i="5"/>
  <c r="G3381" i="5"/>
  <c r="I3381" i="5"/>
  <c r="J3381" i="5"/>
  <c r="K3381" i="5"/>
  <c r="L3381" i="5"/>
  <c r="S3381" i="5"/>
  <c r="O3382" i="5"/>
  <c r="N3382" i="5"/>
  <c r="R3382" i="5"/>
  <c r="M3382" i="5"/>
  <c r="E3382" i="5"/>
  <c r="AH3382" i="5" s="1"/>
  <c r="F3382" i="5"/>
  <c r="G3382" i="5"/>
  <c r="I3382" i="5"/>
  <c r="J3382" i="5"/>
  <c r="K3382" i="5"/>
  <c r="L3382" i="5"/>
  <c r="S3382" i="5"/>
  <c r="O3383" i="5"/>
  <c r="N3383" i="5"/>
  <c r="R3383" i="5"/>
  <c r="M3383" i="5"/>
  <c r="E3383" i="5"/>
  <c r="AH3383" i="5" s="1"/>
  <c r="F3383" i="5"/>
  <c r="G3383" i="5"/>
  <c r="I3383" i="5"/>
  <c r="J3383" i="5"/>
  <c r="K3383" i="5"/>
  <c r="L3383" i="5"/>
  <c r="S3383" i="5"/>
  <c r="O3384" i="5"/>
  <c r="N3384" i="5"/>
  <c r="R3384" i="5"/>
  <c r="M3384" i="5"/>
  <c r="E3384" i="5"/>
  <c r="AH3384" i="5" s="1"/>
  <c r="F3384" i="5"/>
  <c r="G3384" i="5"/>
  <c r="I3384" i="5"/>
  <c r="J3384" i="5"/>
  <c r="K3384" i="5"/>
  <c r="L3384" i="5"/>
  <c r="S3384" i="5"/>
  <c r="O3385" i="5"/>
  <c r="N3385" i="5"/>
  <c r="R3385" i="5"/>
  <c r="M3385" i="5"/>
  <c r="E3385" i="5"/>
  <c r="AH3385" i="5" s="1"/>
  <c r="F3385" i="5"/>
  <c r="G3385" i="5"/>
  <c r="I3385" i="5"/>
  <c r="J3385" i="5"/>
  <c r="K3385" i="5"/>
  <c r="L3385" i="5"/>
  <c r="S3385" i="5"/>
  <c r="O3386" i="5"/>
  <c r="N3386" i="5"/>
  <c r="R3386" i="5"/>
  <c r="M3386" i="5"/>
  <c r="E3386" i="5"/>
  <c r="AH3386" i="5" s="1"/>
  <c r="F3386" i="5"/>
  <c r="G3386" i="5"/>
  <c r="I3386" i="5"/>
  <c r="J3386" i="5"/>
  <c r="K3386" i="5"/>
  <c r="L3386" i="5"/>
  <c r="S3386" i="5"/>
  <c r="O3387" i="5"/>
  <c r="N3387" i="5"/>
  <c r="R3387" i="5"/>
  <c r="M3387" i="5"/>
  <c r="E3387" i="5"/>
  <c r="AH3387" i="5" s="1"/>
  <c r="F3387" i="5"/>
  <c r="G3387" i="5"/>
  <c r="I3387" i="5"/>
  <c r="J3387" i="5"/>
  <c r="K3387" i="5"/>
  <c r="L3387" i="5"/>
  <c r="S3387" i="5"/>
  <c r="O3388" i="5"/>
  <c r="N3388" i="5"/>
  <c r="R3388" i="5"/>
  <c r="M3388" i="5"/>
  <c r="E3388" i="5"/>
  <c r="AH3388" i="5" s="1"/>
  <c r="F3388" i="5"/>
  <c r="G3388" i="5"/>
  <c r="I3388" i="5"/>
  <c r="J3388" i="5"/>
  <c r="K3388" i="5"/>
  <c r="L3388" i="5"/>
  <c r="S3388" i="5"/>
  <c r="O3389" i="5"/>
  <c r="N3389" i="5"/>
  <c r="R3389" i="5"/>
  <c r="M3389" i="5"/>
  <c r="E3389" i="5"/>
  <c r="AH3389" i="5" s="1"/>
  <c r="F3389" i="5"/>
  <c r="G3389" i="5"/>
  <c r="I3389" i="5"/>
  <c r="J3389" i="5"/>
  <c r="K3389" i="5"/>
  <c r="L3389" i="5"/>
  <c r="S3389" i="5"/>
  <c r="O3390" i="5"/>
  <c r="N3390" i="5"/>
  <c r="R3390" i="5"/>
  <c r="M3390" i="5"/>
  <c r="E3390" i="5"/>
  <c r="AH3390" i="5" s="1"/>
  <c r="F3390" i="5"/>
  <c r="G3390" i="5"/>
  <c r="I3390" i="5"/>
  <c r="J3390" i="5"/>
  <c r="K3390" i="5"/>
  <c r="L3390" i="5"/>
  <c r="S3390" i="5"/>
  <c r="O3391" i="5"/>
  <c r="N3391" i="5"/>
  <c r="R3391" i="5"/>
  <c r="M3391" i="5"/>
  <c r="E3391" i="5"/>
  <c r="AH3391" i="5" s="1"/>
  <c r="F3391" i="5"/>
  <c r="G3391" i="5"/>
  <c r="I3391" i="5"/>
  <c r="J3391" i="5"/>
  <c r="K3391" i="5"/>
  <c r="L3391" i="5"/>
  <c r="S3391" i="5"/>
  <c r="O3392" i="5"/>
  <c r="N3392" i="5"/>
  <c r="R3392" i="5"/>
  <c r="M3392" i="5"/>
  <c r="E3392" i="5"/>
  <c r="AH3392" i="5" s="1"/>
  <c r="F3392" i="5"/>
  <c r="G3392" i="5"/>
  <c r="I3392" i="5"/>
  <c r="J3392" i="5"/>
  <c r="K3392" i="5"/>
  <c r="L3392" i="5"/>
  <c r="S3392" i="5"/>
  <c r="O3393" i="5"/>
  <c r="N3393" i="5"/>
  <c r="R3393" i="5"/>
  <c r="M3393" i="5"/>
  <c r="E3393" i="5"/>
  <c r="AH3393" i="5" s="1"/>
  <c r="F3393" i="5"/>
  <c r="G3393" i="5"/>
  <c r="I3393" i="5"/>
  <c r="J3393" i="5"/>
  <c r="K3393" i="5"/>
  <c r="L3393" i="5"/>
  <c r="S3393" i="5"/>
  <c r="O3394" i="5"/>
  <c r="N3394" i="5"/>
  <c r="R3394" i="5"/>
  <c r="M3394" i="5"/>
  <c r="E3394" i="5"/>
  <c r="AH3394" i="5" s="1"/>
  <c r="F3394" i="5"/>
  <c r="G3394" i="5"/>
  <c r="I3394" i="5"/>
  <c r="J3394" i="5"/>
  <c r="K3394" i="5"/>
  <c r="L3394" i="5"/>
  <c r="S3394" i="5"/>
  <c r="O3395" i="5"/>
  <c r="N3395" i="5"/>
  <c r="R3395" i="5"/>
  <c r="M3395" i="5"/>
  <c r="E3395" i="5"/>
  <c r="AH3395" i="5" s="1"/>
  <c r="F3395" i="5"/>
  <c r="G3395" i="5"/>
  <c r="I3395" i="5"/>
  <c r="J3395" i="5"/>
  <c r="K3395" i="5"/>
  <c r="L3395" i="5"/>
  <c r="S3395" i="5"/>
  <c r="O3396" i="5"/>
  <c r="N3396" i="5"/>
  <c r="R3396" i="5"/>
  <c r="M3396" i="5"/>
  <c r="E3396" i="5"/>
  <c r="AH3396" i="5" s="1"/>
  <c r="F3396" i="5"/>
  <c r="G3396" i="5"/>
  <c r="I3396" i="5"/>
  <c r="J3396" i="5"/>
  <c r="K3396" i="5"/>
  <c r="L3396" i="5"/>
  <c r="S3396" i="5"/>
  <c r="O3397" i="5"/>
  <c r="N3397" i="5"/>
  <c r="R3397" i="5"/>
  <c r="M3397" i="5"/>
  <c r="E3397" i="5"/>
  <c r="AH3397" i="5" s="1"/>
  <c r="F3397" i="5"/>
  <c r="G3397" i="5"/>
  <c r="I3397" i="5"/>
  <c r="J3397" i="5"/>
  <c r="K3397" i="5"/>
  <c r="L3397" i="5"/>
  <c r="S3397" i="5"/>
  <c r="O3398" i="5"/>
  <c r="N3398" i="5"/>
  <c r="R3398" i="5"/>
  <c r="M3398" i="5"/>
  <c r="E3398" i="5"/>
  <c r="AH3398" i="5" s="1"/>
  <c r="F3398" i="5"/>
  <c r="G3398" i="5"/>
  <c r="I3398" i="5"/>
  <c r="J3398" i="5"/>
  <c r="K3398" i="5"/>
  <c r="L3398" i="5"/>
  <c r="S3398" i="5"/>
  <c r="O3399" i="5"/>
  <c r="N3399" i="5"/>
  <c r="R3399" i="5"/>
  <c r="M3399" i="5"/>
  <c r="E3399" i="5"/>
  <c r="AH3399" i="5" s="1"/>
  <c r="F3399" i="5"/>
  <c r="G3399" i="5"/>
  <c r="I3399" i="5"/>
  <c r="J3399" i="5"/>
  <c r="K3399" i="5"/>
  <c r="L3399" i="5"/>
  <c r="S3399" i="5"/>
  <c r="O3400" i="5"/>
  <c r="N3400" i="5"/>
  <c r="R3400" i="5"/>
  <c r="M3400" i="5"/>
  <c r="E3400" i="5"/>
  <c r="AH3400" i="5" s="1"/>
  <c r="F3400" i="5"/>
  <c r="G3400" i="5"/>
  <c r="I3400" i="5"/>
  <c r="J3400" i="5"/>
  <c r="K3400" i="5"/>
  <c r="L3400" i="5"/>
  <c r="S3400" i="5"/>
  <c r="O3401" i="5"/>
  <c r="N3401" i="5"/>
  <c r="R3401" i="5"/>
  <c r="M3401" i="5"/>
  <c r="E3401" i="5"/>
  <c r="AH3401" i="5" s="1"/>
  <c r="F3401" i="5"/>
  <c r="G3401" i="5"/>
  <c r="I3401" i="5"/>
  <c r="J3401" i="5"/>
  <c r="K3401" i="5"/>
  <c r="L3401" i="5"/>
  <c r="S3401" i="5"/>
  <c r="O3402" i="5"/>
  <c r="N3402" i="5"/>
  <c r="R3402" i="5"/>
  <c r="M3402" i="5"/>
  <c r="E3402" i="5"/>
  <c r="AH3402" i="5" s="1"/>
  <c r="F3402" i="5"/>
  <c r="G3402" i="5"/>
  <c r="I3402" i="5"/>
  <c r="J3402" i="5"/>
  <c r="K3402" i="5"/>
  <c r="L3402" i="5"/>
  <c r="S3402" i="5"/>
  <c r="O3403" i="5"/>
  <c r="N3403" i="5"/>
  <c r="R3403" i="5"/>
  <c r="M3403" i="5"/>
  <c r="E3403" i="5"/>
  <c r="AH3403" i="5" s="1"/>
  <c r="F3403" i="5"/>
  <c r="G3403" i="5"/>
  <c r="I3403" i="5"/>
  <c r="J3403" i="5"/>
  <c r="K3403" i="5"/>
  <c r="L3403" i="5"/>
  <c r="S3403" i="5"/>
  <c r="O3404" i="5"/>
  <c r="N3404" i="5"/>
  <c r="R3404" i="5"/>
  <c r="M3404" i="5"/>
  <c r="E3404" i="5"/>
  <c r="AH3404" i="5" s="1"/>
  <c r="F3404" i="5"/>
  <c r="G3404" i="5"/>
  <c r="I3404" i="5"/>
  <c r="J3404" i="5"/>
  <c r="K3404" i="5"/>
  <c r="L3404" i="5"/>
  <c r="S3404" i="5"/>
  <c r="O3405" i="5"/>
  <c r="N3405" i="5"/>
  <c r="R3405" i="5"/>
  <c r="M3405" i="5"/>
  <c r="E3405" i="5"/>
  <c r="AH3405" i="5" s="1"/>
  <c r="F3405" i="5"/>
  <c r="G3405" i="5"/>
  <c r="I3405" i="5"/>
  <c r="J3405" i="5"/>
  <c r="K3405" i="5"/>
  <c r="L3405" i="5"/>
  <c r="S3405" i="5"/>
  <c r="O3406" i="5"/>
  <c r="N3406" i="5"/>
  <c r="R3406" i="5"/>
  <c r="M3406" i="5"/>
  <c r="E3406" i="5"/>
  <c r="AH3406" i="5" s="1"/>
  <c r="F3406" i="5"/>
  <c r="G3406" i="5"/>
  <c r="I3406" i="5"/>
  <c r="J3406" i="5"/>
  <c r="K3406" i="5"/>
  <c r="L3406" i="5"/>
  <c r="S3406" i="5"/>
  <c r="O3407" i="5"/>
  <c r="N3407" i="5"/>
  <c r="R3407" i="5"/>
  <c r="M3407" i="5"/>
  <c r="E3407" i="5"/>
  <c r="AH3407" i="5" s="1"/>
  <c r="F3407" i="5"/>
  <c r="G3407" i="5"/>
  <c r="I3407" i="5"/>
  <c r="J3407" i="5"/>
  <c r="K3407" i="5"/>
  <c r="L3407" i="5"/>
  <c r="S3407" i="5"/>
  <c r="O3408" i="5"/>
  <c r="N3408" i="5"/>
  <c r="R3408" i="5"/>
  <c r="M3408" i="5"/>
  <c r="E3408" i="5"/>
  <c r="AH3408" i="5" s="1"/>
  <c r="F3408" i="5"/>
  <c r="G3408" i="5"/>
  <c r="I3408" i="5"/>
  <c r="J3408" i="5"/>
  <c r="K3408" i="5"/>
  <c r="L3408" i="5"/>
  <c r="S3408" i="5"/>
  <c r="O3409" i="5"/>
  <c r="N3409" i="5"/>
  <c r="R3409" i="5"/>
  <c r="M3409" i="5"/>
  <c r="E3409" i="5"/>
  <c r="AH3409" i="5" s="1"/>
  <c r="F3409" i="5"/>
  <c r="G3409" i="5"/>
  <c r="I3409" i="5"/>
  <c r="J3409" i="5"/>
  <c r="K3409" i="5"/>
  <c r="L3409" i="5"/>
  <c r="S3409" i="5"/>
  <c r="O3410" i="5"/>
  <c r="N3410" i="5"/>
  <c r="R3410" i="5"/>
  <c r="M3410" i="5"/>
  <c r="E3410" i="5"/>
  <c r="AH3410" i="5" s="1"/>
  <c r="F3410" i="5"/>
  <c r="G3410" i="5"/>
  <c r="I3410" i="5"/>
  <c r="J3410" i="5"/>
  <c r="K3410" i="5"/>
  <c r="L3410" i="5"/>
  <c r="S3410" i="5"/>
  <c r="O3411" i="5"/>
  <c r="N3411" i="5"/>
  <c r="R3411" i="5"/>
  <c r="M3411" i="5"/>
  <c r="E3411" i="5"/>
  <c r="AH3411" i="5" s="1"/>
  <c r="F3411" i="5"/>
  <c r="G3411" i="5"/>
  <c r="I3411" i="5"/>
  <c r="J3411" i="5"/>
  <c r="K3411" i="5"/>
  <c r="L3411" i="5"/>
  <c r="S3411" i="5"/>
  <c r="O3412" i="5"/>
  <c r="N3412" i="5"/>
  <c r="R3412" i="5"/>
  <c r="M3412" i="5"/>
  <c r="E3412" i="5"/>
  <c r="AH3412" i="5" s="1"/>
  <c r="F3412" i="5"/>
  <c r="G3412" i="5"/>
  <c r="I3412" i="5"/>
  <c r="J3412" i="5"/>
  <c r="K3412" i="5"/>
  <c r="L3412" i="5"/>
  <c r="S3412" i="5"/>
  <c r="O3413" i="5"/>
  <c r="N3413" i="5"/>
  <c r="R3413" i="5"/>
  <c r="M3413" i="5"/>
  <c r="E3413" i="5"/>
  <c r="AH3413" i="5" s="1"/>
  <c r="F3413" i="5"/>
  <c r="G3413" i="5"/>
  <c r="I3413" i="5"/>
  <c r="J3413" i="5"/>
  <c r="K3413" i="5"/>
  <c r="L3413" i="5"/>
  <c r="S3413" i="5"/>
  <c r="O3414" i="5"/>
  <c r="N3414" i="5"/>
  <c r="R3414" i="5"/>
  <c r="M3414" i="5"/>
  <c r="E3414" i="5"/>
  <c r="AH3414" i="5" s="1"/>
  <c r="F3414" i="5"/>
  <c r="G3414" i="5"/>
  <c r="I3414" i="5"/>
  <c r="J3414" i="5"/>
  <c r="K3414" i="5"/>
  <c r="L3414" i="5"/>
  <c r="S3414" i="5"/>
  <c r="O3415" i="5"/>
  <c r="N3415" i="5"/>
  <c r="R3415" i="5"/>
  <c r="M3415" i="5"/>
  <c r="E3415" i="5"/>
  <c r="AH3415" i="5" s="1"/>
  <c r="F3415" i="5"/>
  <c r="G3415" i="5"/>
  <c r="I3415" i="5"/>
  <c r="J3415" i="5"/>
  <c r="K3415" i="5"/>
  <c r="L3415" i="5"/>
  <c r="S3415" i="5"/>
  <c r="O3416" i="5"/>
  <c r="N3416" i="5"/>
  <c r="R3416" i="5"/>
  <c r="M3416" i="5"/>
  <c r="E3416" i="5"/>
  <c r="AH3416" i="5" s="1"/>
  <c r="F3416" i="5"/>
  <c r="G3416" i="5"/>
  <c r="I3416" i="5"/>
  <c r="J3416" i="5"/>
  <c r="K3416" i="5"/>
  <c r="L3416" i="5"/>
  <c r="S3416" i="5"/>
  <c r="O3417" i="5"/>
  <c r="N3417" i="5"/>
  <c r="R3417" i="5"/>
  <c r="M3417" i="5"/>
  <c r="E3417" i="5"/>
  <c r="AH3417" i="5" s="1"/>
  <c r="F3417" i="5"/>
  <c r="G3417" i="5"/>
  <c r="I3417" i="5"/>
  <c r="J3417" i="5"/>
  <c r="K3417" i="5"/>
  <c r="L3417" i="5"/>
  <c r="S3417" i="5"/>
  <c r="O3418" i="5"/>
  <c r="N3418" i="5"/>
  <c r="R3418" i="5"/>
  <c r="M3418" i="5"/>
  <c r="E3418" i="5"/>
  <c r="AH3418" i="5" s="1"/>
  <c r="F3418" i="5"/>
  <c r="G3418" i="5"/>
  <c r="I3418" i="5"/>
  <c r="J3418" i="5"/>
  <c r="K3418" i="5"/>
  <c r="L3418" i="5"/>
  <c r="S3418" i="5"/>
  <c r="O3419" i="5"/>
  <c r="N3419" i="5"/>
  <c r="R3419" i="5"/>
  <c r="M3419" i="5"/>
  <c r="E3419" i="5"/>
  <c r="AH3419" i="5" s="1"/>
  <c r="F3419" i="5"/>
  <c r="G3419" i="5"/>
  <c r="I3419" i="5"/>
  <c r="J3419" i="5"/>
  <c r="K3419" i="5"/>
  <c r="L3419" i="5"/>
  <c r="S3419" i="5"/>
  <c r="O3420" i="5"/>
  <c r="N3420" i="5"/>
  <c r="R3420" i="5"/>
  <c r="M3420" i="5"/>
  <c r="E3420" i="5"/>
  <c r="AH3420" i="5" s="1"/>
  <c r="F3420" i="5"/>
  <c r="G3420" i="5"/>
  <c r="I3420" i="5"/>
  <c r="J3420" i="5"/>
  <c r="K3420" i="5"/>
  <c r="L3420" i="5"/>
  <c r="S3420" i="5"/>
  <c r="O3421" i="5"/>
  <c r="N3421" i="5"/>
  <c r="R3421" i="5"/>
  <c r="M3421" i="5"/>
  <c r="E3421" i="5"/>
  <c r="AH3421" i="5" s="1"/>
  <c r="F3421" i="5"/>
  <c r="G3421" i="5"/>
  <c r="I3421" i="5"/>
  <c r="J3421" i="5"/>
  <c r="K3421" i="5"/>
  <c r="L3421" i="5"/>
  <c r="S3421" i="5"/>
  <c r="O3422" i="5"/>
  <c r="N3422" i="5"/>
  <c r="R3422" i="5"/>
  <c r="M3422" i="5"/>
  <c r="E3422" i="5"/>
  <c r="AH3422" i="5" s="1"/>
  <c r="F3422" i="5"/>
  <c r="G3422" i="5"/>
  <c r="I3422" i="5"/>
  <c r="J3422" i="5"/>
  <c r="K3422" i="5"/>
  <c r="L3422" i="5"/>
  <c r="S3422" i="5"/>
  <c r="O3423" i="5"/>
  <c r="N3423" i="5"/>
  <c r="R3423" i="5"/>
  <c r="M3423" i="5"/>
  <c r="E3423" i="5"/>
  <c r="AH3423" i="5" s="1"/>
  <c r="F3423" i="5"/>
  <c r="G3423" i="5"/>
  <c r="I3423" i="5"/>
  <c r="J3423" i="5"/>
  <c r="K3423" i="5"/>
  <c r="L3423" i="5"/>
  <c r="S3423" i="5"/>
  <c r="O3424" i="5"/>
  <c r="N3424" i="5"/>
  <c r="R3424" i="5"/>
  <c r="M3424" i="5"/>
  <c r="E3424" i="5"/>
  <c r="AH3424" i="5" s="1"/>
  <c r="F3424" i="5"/>
  <c r="G3424" i="5"/>
  <c r="I3424" i="5"/>
  <c r="J3424" i="5"/>
  <c r="K3424" i="5"/>
  <c r="L3424" i="5"/>
  <c r="S3424" i="5"/>
  <c r="O3425" i="5"/>
  <c r="N3425" i="5"/>
  <c r="R3425" i="5"/>
  <c r="M3425" i="5"/>
  <c r="E3425" i="5"/>
  <c r="AH3425" i="5" s="1"/>
  <c r="F3425" i="5"/>
  <c r="G3425" i="5"/>
  <c r="I3425" i="5"/>
  <c r="J3425" i="5"/>
  <c r="K3425" i="5"/>
  <c r="L3425" i="5"/>
  <c r="S3425" i="5"/>
  <c r="O3426" i="5"/>
  <c r="N3426" i="5"/>
  <c r="R3426" i="5"/>
  <c r="M3426" i="5"/>
  <c r="E3426" i="5"/>
  <c r="AH3426" i="5" s="1"/>
  <c r="F3426" i="5"/>
  <c r="G3426" i="5"/>
  <c r="I3426" i="5"/>
  <c r="J3426" i="5"/>
  <c r="K3426" i="5"/>
  <c r="L3426" i="5"/>
  <c r="S3426" i="5"/>
  <c r="O3427" i="5"/>
  <c r="N3427" i="5"/>
  <c r="R3427" i="5"/>
  <c r="M3427" i="5"/>
  <c r="E3427" i="5"/>
  <c r="AH3427" i="5" s="1"/>
  <c r="F3427" i="5"/>
  <c r="G3427" i="5"/>
  <c r="I3427" i="5"/>
  <c r="J3427" i="5"/>
  <c r="K3427" i="5"/>
  <c r="L3427" i="5"/>
  <c r="S3427" i="5"/>
  <c r="O3428" i="5"/>
  <c r="N3428" i="5"/>
  <c r="R3428" i="5"/>
  <c r="M3428" i="5"/>
  <c r="E3428" i="5"/>
  <c r="AH3428" i="5" s="1"/>
  <c r="F3428" i="5"/>
  <c r="G3428" i="5"/>
  <c r="I3428" i="5"/>
  <c r="J3428" i="5"/>
  <c r="K3428" i="5"/>
  <c r="L3428" i="5"/>
  <c r="S3428" i="5"/>
  <c r="O3429" i="5"/>
  <c r="N3429" i="5"/>
  <c r="R3429" i="5"/>
  <c r="M3429" i="5"/>
  <c r="E3429" i="5"/>
  <c r="AH3429" i="5" s="1"/>
  <c r="F3429" i="5"/>
  <c r="G3429" i="5"/>
  <c r="I3429" i="5"/>
  <c r="J3429" i="5"/>
  <c r="K3429" i="5"/>
  <c r="L3429" i="5"/>
  <c r="S3429" i="5"/>
  <c r="O3430" i="5"/>
  <c r="N3430" i="5"/>
  <c r="R3430" i="5"/>
  <c r="M3430" i="5"/>
  <c r="E3430" i="5"/>
  <c r="AH3430" i="5" s="1"/>
  <c r="F3430" i="5"/>
  <c r="G3430" i="5"/>
  <c r="I3430" i="5"/>
  <c r="J3430" i="5"/>
  <c r="K3430" i="5"/>
  <c r="L3430" i="5"/>
  <c r="S3430" i="5"/>
  <c r="O3431" i="5"/>
  <c r="N3431" i="5"/>
  <c r="R3431" i="5"/>
  <c r="M3431" i="5"/>
  <c r="E3431" i="5"/>
  <c r="AH3431" i="5" s="1"/>
  <c r="F3431" i="5"/>
  <c r="G3431" i="5"/>
  <c r="I3431" i="5"/>
  <c r="J3431" i="5"/>
  <c r="K3431" i="5"/>
  <c r="L3431" i="5"/>
  <c r="S3431" i="5"/>
  <c r="O3432" i="5"/>
  <c r="N3432" i="5"/>
  <c r="R3432" i="5"/>
  <c r="M3432" i="5"/>
  <c r="E3432" i="5"/>
  <c r="AH3432" i="5" s="1"/>
  <c r="F3432" i="5"/>
  <c r="G3432" i="5"/>
  <c r="I3432" i="5"/>
  <c r="J3432" i="5"/>
  <c r="K3432" i="5"/>
  <c r="L3432" i="5"/>
  <c r="S3432" i="5"/>
  <c r="O3433" i="5"/>
  <c r="N3433" i="5"/>
  <c r="R3433" i="5"/>
  <c r="M3433" i="5"/>
  <c r="E3433" i="5"/>
  <c r="AH3433" i="5" s="1"/>
  <c r="F3433" i="5"/>
  <c r="G3433" i="5"/>
  <c r="I3433" i="5"/>
  <c r="J3433" i="5"/>
  <c r="K3433" i="5"/>
  <c r="L3433" i="5"/>
  <c r="S3433" i="5"/>
  <c r="O3434" i="5"/>
  <c r="N3434" i="5"/>
  <c r="R3434" i="5"/>
  <c r="M3434" i="5"/>
  <c r="E3434" i="5"/>
  <c r="AH3434" i="5" s="1"/>
  <c r="F3434" i="5"/>
  <c r="G3434" i="5"/>
  <c r="I3434" i="5"/>
  <c r="J3434" i="5"/>
  <c r="K3434" i="5"/>
  <c r="L3434" i="5"/>
  <c r="S3434" i="5"/>
  <c r="O3435" i="5"/>
  <c r="N3435" i="5"/>
  <c r="R3435" i="5"/>
  <c r="M3435" i="5"/>
  <c r="E3435" i="5"/>
  <c r="AH3435" i="5" s="1"/>
  <c r="F3435" i="5"/>
  <c r="G3435" i="5"/>
  <c r="I3435" i="5"/>
  <c r="J3435" i="5"/>
  <c r="K3435" i="5"/>
  <c r="L3435" i="5"/>
  <c r="S3435" i="5"/>
  <c r="O3436" i="5"/>
  <c r="N3436" i="5"/>
  <c r="R3436" i="5"/>
  <c r="M3436" i="5"/>
  <c r="E3436" i="5"/>
  <c r="AH3436" i="5" s="1"/>
  <c r="F3436" i="5"/>
  <c r="G3436" i="5"/>
  <c r="I3436" i="5"/>
  <c r="J3436" i="5"/>
  <c r="K3436" i="5"/>
  <c r="L3436" i="5"/>
  <c r="S3436" i="5"/>
  <c r="O3437" i="5"/>
  <c r="N3437" i="5"/>
  <c r="R3437" i="5"/>
  <c r="M3437" i="5"/>
  <c r="E3437" i="5"/>
  <c r="AH3437" i="5" s="1"/>
  <c r="F3437" i="5"/>
  <c r="G3437" i="5"/>
  <c r="I3437" i="5"/>
  <c r="J3437" i="5"/>
  <c r="K3437" i="5"/>
  <c r="L3437" i="5"/>
  <c r="S3437" i="5"/>
  <c r="O3438" i="5"/>
  <c r="N3438" i="5"/>
  <c r="R3438" i="5"/>
  <c r="M3438" i="5"/>
  <c r="E3438" i="5"/>
  <c r="AH3438" i="5" s="1"/>
  <c r="F3438" i="5"/>
  <c r="G3438" i="5"/>
  <c r="I3438" i="5"/>
  <c r="J3438" i="5"/>
  <c r="K3438" i="5"/>
  <c r="L3438" i="5"/>
  <c r="S3438" i="5"/>
  <c r="O3439" i="5"/>
  <c r="N3439" i="5"/>
  <c r="R3439" i="5"/>
  <c r="M3439" i="5"/>
  <c r="E3439" i="5"/>
  <c r="AH3439" i="5" s="1"/>
  <c r="F3439" i="5"/>
  <c r="G3439" i="5"/>
  <c r="I3439" i="5"/>
  <c r="J3439" i="5"/>
  <c r="K3439" i="5"/>
  <c r="L3439" i="5"/>
  <c r="S3439" i="5"/>
  <c r="O3440" i="5"/>
  <c r="N3440" i="5"/>
  <c r="R3440" i="5"/>
  <c r="M3440" i="5"/>
  <c r="E3440" i="5"/>
  <c r="AH3440" i="5" s="1"/>
  <c r="F3440" i="5"/>
  <c r="G3440" i="5"/>
  <c r="I3440" i="5"/>
  <c r="J3440" i="5"/>
  <c r="K3440" i="5"/>
  <c r="L3440" i="5"/>
  <c r="S3440" i="5"/>
  <c r="O3441" i="5"/>
  <c r="N3441" i="5"/>
  <c r="R3441" i="5"/>
  <c r="M3441" i="5"/>
  <c r="E3441" i="5"/>
  <c r="AH3441" i="5" s="1"/>
  <c r="F3441" i="5"/>
  <c r="G3441" i="5"/>
  <c r="I3441" i="5"/>
  <c r="J3441" i="5"/>
  <c r="K3441" i="5"/>
  <c r="L3441" i="5"/>
  <c r="S3441" i="5"/>
  <c r="O3442" i="5"/>
  <c r="N3442" i="5"/>
  <c r="R3442" i="5"/>
  <c r="M3442" i="5"/>
  <c r="E3442" i="5"/>
  <c r="AH3442" i="5" s="1"/>
  <c r="F3442" i="5"/>
  <c r="G3442" i="5"/>
  <c r="I3442" i="5"/>
  <c r="J3442" i="5"/>
  <c r="K3442" i="5"/>
  <c r="L3442" i="5"/>
  <c r="S3442" i="5"/>
  <c r="O3443" i="5"/>
  <c r="N3443" i="5"/>
  <c r="R3443" i="5"/>
  <c r="M3443" i="5"/>
  <c r="E3443" i="5"/>
  <c r="AH3443" i="5" s="1"/>
  <c r="F3443" i="5"/>
  <c r="G3443" i="5"/>
  <c r="I3443" i="5"/>
  <c r="J3443" i="5"/>
  <c r="K3443" i="5"/>
  <c r="L3443" i="5"/>
  <c r="S3443" i="5"/>
  <c r="O3444" i="5"/>
  <c r="N3444" i="5"/>
  <c r="R3444" i="5"/>
  <c r="M3444" i="5"/>
  <c r="E3444" i="5"/>
  <c r="AH3444" i="5" s="1"/>
  <c r="F3444" i="5"/>
  <c r="G3444" i="5"/>
  <c r="I3444" i="5"/>
  <c r="J3444" i="5"/>
  <c r="K3444" i="5"/>
  <c r="L3444" i="5"/>
  <c r="S3444" i="5"/>
  <c r="O3445" i="5"/>
  <c r="N3445" i="5"/>
  <c r="R3445" i="5"/>
  <c r="M3445" i="5"/>
  <c r="E3445" i="5"/>
  <c r="AH3445" i="5" s="1"/>
  <c r="F3445" i="5"/>
  <c r="G3445" i="5"/>
  <c r="I3445" i="5"/>
  <c r="J3445" i="5"/>
  <c r="K3445" i="5"/>
  <c r="L3445" i="5"/>
  <c r="S3445" i="5"/>
  <c r="O3446" i="5"/>
  <c r="N3446" i="5"/>
  <c r="R3446" i="5"/>
  <c r="M3446" i="5"/>
  <c r="E3446" i="5"/>
  <c r="AH3446" i="5" s="1"/>
  <c r="F3446" i="5"/>
  <c r="G3446" i="5"/>
  <c r="I3446" i="5"/>
  <c r="J3446" i="5"/>
  <c r="K3446" i="5"/>
  <c r="L3446" i="5"/>
  <c r="S3446" i="5"/>
  <c r="O3447" i="5"/>
  <c r="N3447" i="5"/>
  <c r="R3447" i="5"/>
  <c r="M3447" i="5"/>
  <c r="E3447" i="5"/>
  <c r="AH3447" i="5" s="1"/>
  <c r="F3447" i="5"/>
  <c r="G3447" i="5"/>
  <c r="I3447" i="5"/>
  <c r="J3447" i="5"/>
  <c r="K3447" i="5"/>
  <c r="L3447" i="5"/>
  <c r="S3447" i="5"/>
  <c r="O3448" i="5"/>
  <c r="N3448" i="5"/>
  <c r="R3448" i="5"/>
  <c r="M3448" i="5"/>
  <c r="E3448" i="5"/>
  <c r="AH3448" i="5" s="1"/>
  <c r="F3448" i="5"/>
  <c r="G3448" i="5"/>
  <c r="I3448" i="5"/>
  <c r="J3448" i="5"/>
  <c r="K3448" i="5"/>
  <c r="L3448" i="5"/>
  <c r="S3448" i="5"/>
  <c r="O3449" i="5"/>
  <c r="N3449" i="5"/>
  <c r="R3449" i="5"/>
  <c r="M3449" i="5"/>
  <c r="E3449" i="5"/>
  <c r="AH3449" i="5" s="1"/>
  <c r="F3449" i="5"/>
  <c r="G3449" i="5"/>
  <c r="I3449" i="5"/>
  <c r="J3449" i="5"/>
  <c r="K3449" i="5"/>
  <c r="L3449" i="5"/>
  <c r="S3449" i="5"/>
  <c r="O3450" i="5"/>
  <c r="N3450" i="5"/>
  <c r="R3450" i="5"/>
  <c r="M3450" i="5"/>
  <c r="E3450" i="5"/>
  <c r="AH3450" i="5" s="1"/>
  <c r="F3450" i="5"/>
  <c r="G3450" i="5"/>
  <c r="I3450" i="5"/>
  <c r="J3450" i="5"/>
  <c r="K3450" i="5"/>
  <c r="L3450" i="5"/>
  <c r="S3450" i="5"/>
  <c r="O3451" i="5"/>
  <c r="N3451" i="5"/>
  <c r="R3451" i="5"/>
  <c r="M3451" i="5"/>
  <c r="E3451" i="5"/>
  <c r="AH3451" i="5" s="1"/>
  <c r="F3451" i="5"/>
  <c r="G3451" i="5"/>
  <c r="I3451" i="5"/>
  <c r="J3451" i="5"/>
  <c r="K3451" i="5"/>
  <c r="L3451" i="5"/>
  <c r="S3451" i="5"/>
  <c r="O3452" i="5"/>
  <c r="N3452" i="5"/>
  <c r="R3452" i="5"/>
  <c r="M3452" i="5"/>
  <c r="E3452" i="5"/>
  <c r="AH3452" i="5" s="1"/>
  <c r="F3452" i="5"/>
  <c r="G3452" i="5"/>
  <c r="I3452" i="5"/>
  <c r="J3452" i="5"/>
  <c r="K3452" i="5"/>
  <c r="L3452" i="5"/>
  <c r="S3452" i="5"/>
  <c r="O3453" i="5"/>
  <c r="N3453" i="5"/>
  <c r="R3453" i="5"/>
  <c r="M3453" i="5"/>
  <c r="E3453" i="5"/>
  <c r="AH3453" i="5" s="1"/>
  <c r="F3453" i="5"/>
  <c r="G3453" i="5"/>
  <c r="I3453" i="5"/>
  <c r="J3453" i="5"/>
  <c r="K3453" i="5"/>
  <c r="L3453" i="5"/>
  <c r="S3453" i="5"/>
  <c r="O3454" i="5"/>
  <c r="N3454" i="5"/>
  <c r="R3454" i="5"/>
  <c r="M3454" i="5"/>
  <c r="E3454" i="5"/>
  <c r="AH3454" i="5" s="1"/>
  <c r="F3454" i="5"/>
  <c r="G3454" i="5"/>
  <c r="I3454" i="5"/>
  <c r="J3454" i="5"/>
  <c r="K3454" i="5"/>
  <c r="L3454" i="5"/>
  <c r="S3454" i="5"/>
  <c r="O3455" i="5"/>
  <c r="N3455" i="5"/>
  <c r="R3455" i="5"/>
  <c r="M3455" i="5"/>
  <c r="E3455" i="5"/>
  <c r="AH3455" i="5" s="1"/>
  <c r="F3455" i="5"/>
  <c r="G3455" i="5"/>
  <c r="I3455" i="5"/>
  <c r="J3455" i="5"/>
  <c r="K3455" i="5"/>
  <c r="L3455" i="5"/>
  <c r="S3455" i="5"/>
  <c r="O3456" i="5"/>
  <c r="N3456" i="5"/>
  <c r="R3456" i="5"/>
  <c r="M3456" i="5"/>
  <c r="E3456" i="5"/>
  <c r="AH3456" i="5" s="1"/>
  <c r="F3456" i="5"/>
  <c r="G3456" i="5"/>
  <c r="I3456" i="5"/>
  <c r="J3456" i="5"/>
  <c r="K3456" i="5"/>
  <c r="L3456" i="5"/>
  <c r="S3456" i="5"/>
  <c r="O3457" i="5"/>
  <c r="N3457" i="5"/>
  <c r="R3457" i="5"/>
  <c r="M3457" i="5"/>
  <c r="E3457" i="5"/>
  <c r="AH3457" i="5" s="1"/>
  <c r="F3457" i="5"/>
  <c r="G3457" i="5"/>
  <c r="I3457" i="5"/>
  <c r="J3457" i="5"/>
  <c r="K3457" i="5"/>
  <c r="L3457" i="5"/>
  <c r="S3457" i="5"/>
  <c r="O3458" i="5"/>
  <c r="N3458" i="5"/>
  <c r="R3458" i="5"/>
  <c r="M3458" i="5"/>
  <c r="E3458" i="5"/>
  <c r="AH3458" i="5" s="1"/>
  <c r="F3458" i="5"/>
  <c r="G3458" i="5"/>
  <c r="I3458" i="5"/>
  <c r="J3458" i="5"/>
  <c r="K3458" i="5"/>
  <c r="L3458" i="5"/>
  <c r="S3458" i="5"/>
  <c r="O3459" i="5"/>
  <c r="N3459" i="5"/>
  <c r="R3459" i="5"/>
  <c r="M3459" i="5"/>
  <c r="E3459" i="5"/>
  <c r="AH3459" i="5" s="1"/>
  <c r="F3459" i="5"/>
  <c r="G3459" i="5"/>
  <c r="I3459" i="5"/>
  <c r="J3459" i="5"/>
  <c r="K3459" i="5"/>
  <c r="L3459" i="5"/>
  <c r="S3459" i="5"/>
  <c r="O3460" i="5"/>
  <c r="N3460" i="5"/>
  <c r="R3460" i="5"/>
  <c r="M3460" i="5"/>
  <c r="E3460" i="5"/>
  <c r="AH3460" i="5" s="1"/>
  <c r="F3460" i="5"/>
  <c r="G3460" i="5"/>
  <c r="I3460" i="5"/>
  <c r="J3460" i="5"/>
  <c r="K3460" i="5"/>
  <c r="L3460" i="5"/>
  <c r="S3460" i="5"/>
  <c r="O3461" i="5"/>
  <c r="N3461" i="5"/>
  <c r="R3461" i="5"/>
  <c r="M3461" i="5"/>
  <c r="E3461" i="5"/>
  <c r="AH3461" i="5" s="1"/>
  <c r="F3461" i="5"/>
  <c r="G3461" i="5"/>
  <c r="I3461" i="5"/>
  <c r="J3461" i="5"/>
  <c r="K3461" i="5"/>
  <c r="L3461" i="5"/>
  <c r="S3461" i="5"/>
  <c r="O3462" i="5"/>
  <c r="N3462" i="5"/>
  <c r="R3462" i="5"/>
  <c r="M3462" i="5"/>
  <c r="E3462" i="5"/>
  <c r="AH3462" i="5" s="1"/>
  <c r="F3462" i="5"/>
  <c r="G3462" i="5"/>
  <c r="I3462" i="5"/>
  <c r="J3462" i="5"/>
  <c r="K3462" i="5"/>
  <c r="L3462" i="5"/>
  <c r="S3462" i="5"/>
  <c r="O3463" i="5"/>
  <c r="N3463" i="5"/>
  <c r="R3463" i="5"/>
  <c r="M3463" i="5"/>
  <c r="E3463" i="5"/>
  <c r="AH3463" i="5" s="1"/>
  <c r="F3463" i="5"/>
  <c r="G3463" i="5"/>
  <c r="I3463" i="5"/>
  <c r="J3463" i="5"/>
  <c r="K3463" i="5"/>
  <c r="L3463" i="5"/>
  <c r="S3463" i="5"/>
  <c r="O3464" i="5"/>
  <c r="N3464" i="5"/>
  <c r="R3464" i="5"/>
  <c r="M3464" i="5"/>
  <c r="E3464" i="5"/>
  <c r="AH3464" i="5" s="1"/>
  <c r="F3464" i="5"/>
  <c r="G3464" i="5"/>
  <c r="I3464" i="5"/>
  <c r="J3464" i="5"/>
  <c r="K3464" i="5"/>
  <c r="L3464" i="5"/>
  <c r="S3464" i="5"/>
  <c r="O3465" i="5"/>
  <c r="N3465" i="5"/>
  <c r="R3465" i="5"/>
  <c r="M3465" i="5"/>
  <c r="E3465" i="5"/>
  <c r="AH3465" i="5" s="1"/>
  <c r="F3465" i="5"/>
  <c r="G3465" i="5"/>
  <c r="I3465" i="5"/>
  <c r="J3465" i="5"/>
  <c r="K3465" i="5"/>
  <c r="L3465" i="5"/>
  <c r="S3465" i="5"/>
  <c r="O3466" i="5"/>
  <c r="N3466" i="5"/>
  <c r="R3466" i="5"/>
  <c r="M3466" i="5"/>
  <c r="E3466" i="5"/>
  <c r="AH3466" i="5" s="1"/>
  <c r="F3466" i="5"/>
  <c r="G3466" i="5"/>
  <c r="I3466" i="5"/>
  <c r="J3466" i="5"/>
  <c r="K3466" i="5"/>
  <c r="L3466" i="5"/>
  <c r="S3466" i="5"/>
  <c r="O3467" i="5"/>
  <c r="N3467" i="5"/>
  <c r="R3467" i="5"/>
  <c r="M3467" i="5"/>
  <c r="E3467" i="5"/>
  <c r="AH3467" i="5" s="1"/>
  <c r="F3467" i="5"/>
  <c r="G3467" i="5"/>
  <c r="I3467" i="5"/>
  <c r="J3467" i="5"/>
  <c r="K3467" i="5"/>
  <c r="L3467" i="5"/>
  <c r="S3467" i="5"/>
  <c r="O3468" i="5"/>
  <c r="N3468" i="5"/>
  <c r="R3468" i="5"/>
  <c r="M3468" i="5"/>
  <c r="E3468" i="5"/>
  <c r="AH3468" i="5" s="1"/>
  <c r="F3468" i="5"/>
  <c r="G3468" i="5"/>
  <c r="I3468" i="5"/>
  <c r="J3468" i="5"/>
  <c r="K3468" i="5"/>
  <c r="L3468" i="5"/>
  <c r="S3468" i="5"/>
  <c r="O3469" i="5"/>
  <c r="N3469" i="5"/>
  <c r="R3469" i="5"/>
  <c r="M3469" i="5"/>
  <c r="E3469" i="5"/>
  <c r="AH3469" i="5" s="1"/>
  <c r="F3469" i="5"/>
  <c r="G3469" i="5"/>
  <c r="I3469" i="5"/>
  <c r="J3469" i="5"/>
  <c r="K3469" i="5"/>
  <c r="L3469" i="5"/>
  <c r="S3469" i="5"/>
  <c r="O3470" i="5"/>
  <c r="N3470" i="5"/>
  <c r="R3470" i="5"/>
  <c r="M3470" i="5"/>
  <c r="E3470" i="5"/>
  <c r="AH3470" i="5" s="1"/>
  <c r="F3470" i="5"/>
  <c r="G3470" i="5"/>
  <c r="I3470" i="5"/>
  <c r="J3470" i="5"/>
  <c r="K3470" i="5"/>
  <c r="L3470" i="5"/>
  <c r="S3470" i="5"/>
  <c r="O3471" i="5"/>
  <c r="N3471" i="5"/>
  <c r="R3471" i="5"/>
  <c r="M3471" i="5"/>
  <c r="E3471" i="5"/>
  <c r="AH3471" i="5" s="1"/>
  <c r="F3471" i="5"/>
  <c r="G3471" i="5"/>
  <c r="I3471" i="5"/>
  <c r="J3471" i="5"/>
  <c r="K3471" i="5"/>
  <c r="L3471" i="5"/>
  <c r="S3471" i="5"/>
  <c r="O3472" i="5"/>
  <c r="N3472" i="5"/>
  <c r="R3472" i="5"/>
  <c r="M3472" i="5"/>
  <c r="E3472" i="5"/>
  <c r="AH3472" i="5" s="1"/>
  <c r="F3472" i="5"/>
  <c r="G3472" i="5"/>
  <c r="I3472" i="5"/>
  <c r="J3472" i="5"/>
  <c r="K3472" i="5"/>
  <c r="L3472" i="5"/>
  <c r="S3472" i="5"/>
  <c r="O3473" i="5"/>
  <c r="N3473" i="5"/>
  <c r="R3473" i="5"/>
  <c r="M3473" i="5"/>
  <c r="E3473" i="5"/>
  <c r="AH3473" i="5" s="1"/>
  <c r="F3473" i="5"/>
  <c r="G3473" i="5"/>
  <c r="I3473" i="5"/>
  <c r="J3473" i="5"/>
  <c r="K3473" i="5"/>
  <c r="L3473" i="5"/>
  <c r="S3473" i="5"/>
  <c r="O3474" i="5"/>
  <c r="N3474" i="5"/>
  <c r="R3474" i="5"/>
  <c r="M3474" i="5"/>
  <c r="E3474" i="5"/>
  <c r="AH3474" i="5" s="1"/>
  <c r="F3474" i="5"/>
  <c r="G3474" i="5"/>
  <c r="I3474" i="5"/>
  <c r="J3474" i="5"/>
  <c r="K3474" i="5"/>
  <c r="L3474" i="5"/>
  <c r="S3474" i="5"/>
  <c r="O3475" i="5"/>
  <c r="N3475" i="5"/>
  <c r="R3475" i="5"/>
  <c r="M3475" i="5"/>
  <c r="E3475" i="5"/>
  <c r="AH3475" i="5" s="1"/>
  <c r="F3475" i="5"/>
  <c r="G3475" i="5"/>
  <c r="I3475" i="5"/>
  <c r="J3475" i="5"/>
  <c r="K3475" i="5"/>
  <c r="L3475" i="5"/>
  <c r="S3475" i="5"/>
  <c r="O3476" i="5"/>
  <c r="N3476" i="5"/>
  <c r="R3476" i="5"/>
  <c r="M3476" i="5"/>
  <c r="E3476" i="5"/>
  <c r="AH3476" i="5" s="1"/>
  <c r="F3476" i="5"/>
  <c r="G3476" i="5"/>
  <c r="I3476" i="5"/>
  <c r="J3476" i="5"/>
  <c r="K3476" i="5"/>
  <c r="L3476" i="5"/>
  <c r="S3476" i="5"/>
  <c r="O3477" i="5"/>
  <c r="N3477" i="5"/>
  <c r="R3477" i="5"/>
  <c r="M3477" i="5"/>
  <c r="E3477" i="5"/>
  <c r="AH3477" i="5" s="1"/>
  <c r="F3477" i="5"/>
  <c r="G3477" i="5"/>
  <c r="I3477" i="5"/>
  <c r="J3477" i="5"/>
  <c r="K3477" i="5"/>
  <c r="L3477" i="5"/>
  <c r="S3477" i="5"/>
  <c r="O3478" i="5"/>
  <c r="N3478" i="5"/>
  <c r="R3478" i="5"/>
  <c r="M3478" i="5"/>
  <c r="E3478" i="5"/>
  <c r="AH3478" i="5" s="1"/>
  <c r="F3478" i="5"/>
  <c r="G3478" i="5"/>
  <c r="I3478" i="5"/>
  <c r="J3478" i="5"/>
  <c r="K3478" i="5"/>
  <c r="L3478" i="5"/>
  <c r="S3478" i="5"/>
  <c r="O3479" i="5"/>
  <c r="N3479" i="5"/>
  <c r="R3479" i="5"/>
  <c r="M3479" i="5"/>
  <c r="E3479" i="5"/>
  <c r="AH3479" i="5" s="1"/>
  <c r="F3479" i="5"/>
  <c r="G3479" i="5"/>
  <c r="I3479" i="5"/>
  <c r="J3479" i="5"/>
  <c r="K3479" i="5"/>
  <c r="L3479" i="5"/>
  <c r="S3479" i="5"/>
  <c r="O3480" i="5"/>
  <c r="N3480" i="5"/>
  <c r="R3480" i="5"/>
  <c r="M3480" i="5"/>
  <c r="E3480" i="5"/>
  <c r="AH3480" i="5" s="1"/>
  <c r="F3480" i="5"/>
  <c r="G3480" i="5"/>
  <c r="I3480" i="5"/>
  <c r="J3480" i="5"/>
  <c r="K3480" i="5"/>
  <c r="L3480" i="5"/>
  <c r="S3480" i="5"/>
  <c r="O3481" i="5"/>
  <c r="N3481" i="5"/>
  <c r="R3481" i="5"/>
  <c r="M3481" i="5"/>
  <c r="E3481" i="5"/>
  <c r="AH3481" i="5" s="1"/>
  <c r="F3481" i="5"/>
  <c r="G3481" i="5"/>
  <c r="I3481" i="5"/>
  <c r="J3481" i="5"/>
  <c r="K3481" i="5"/>
  <c r="L3481" i="5"/>
  <c r="S3481" i="5"/>
  <c r="O3482" i="5"/>
  <c r="N3482" i="5"/>
  <c r="R3482" i="5"/>
  <c r="M3482" i="5"/>
  <c r="E3482" i="5"/>
  <c r="AH3482" i="5" s="1"/>
  <c r="F3482" i="5"/>
  <c r="G3482" i="5"/>
  <c r="I3482" i="5"/>
  <c r="J3482" i="5"/>
  <c r="K3482" i="5"/>
  <c r="L3482" i="5"/>
  <c r="S3482" i="5"/>
  <c r="O3483" i="5"/>
  <c r="N3483" i="5"/>
  <c r="R3483" i="5"/>
  <c r="M3483" i="5"/>
  <c r="E3483" i="5"/>
  <c r="AH3483" i="5" s="1"/>
  <c r="F3483" i="5"/>
  <c r="G3483" i="5"/>
  <c r="I3483" i="5"/>
  <c r="J3483" i="5"/>
  <c r="K3483" i="5"/>
  <c r="L3483" i="5"/>
  <c r="S3483" i="5"/>
  <c r="O3484" i="5"/>
  <c r="N3484" i="5"/>
  <c r="R3484" i="5"/>
  <c r="M3484" i="5"/>
  <c r="E3484" i="5"/>
  <c r="AH3484" i="5" s="1"/>
  <c r="F3484" i="5"/>
  <c r="G3484" i="5"/>
  <c r="I3484" i="5"/>
  <c r="J3484" i="5"/>
  <c r="K3484" i="5"/>
  <c r="L3484" i="5"/>
  <c r="S3484" i="5"/>
  <c r="O3485" i="5"/>
  <c r="N3485" i="5"/>
  <c r="R3485" i="5"/>
  <c r="M3485" i="5"/>
  <c r="E3485" i="5"/>
  <c r="AH3485" i="5" s="1"/>
  <c r="F3485" i="5"/>
  <c r="G3485" i="5"/>
  <c r="I3485" i="5"/>
  <c r="J3485" i="5"/>
  <c r="K3485" i="5"/>
  <c r="L3485" i="5"/>
  <c r="S3485" i="5"/>
  <c r="O3486" i="5"/>
  <c r="N3486" i="5"/>
  <c r="R3486" i="5"/>
  <c r="M3486" i="5"/>
  <c r="E3486" i="5"/>
  <c r="AH3486" i="5" s="1"/>
  <c r="F3486" i="5"/>
  <c r="G3486" i="5"/>
  <c r="I3486" i="5"/>
  <c r="J3486" i="5"/>
  <c r="K3486" i="5"/>
  <c r="L3486" i="5"/>
  <c r="S3486" i="5"/>
  <c r="O3487" i="5"/>
  <c r="N3487" i="5"/>
  <c r="R3487" i="5"/>
  <c r="M3487" i="5"/>
  <c r="E3487" i="5"/>
  <c r="AH3487" i="5" s="1"/>
  <c r="F3487" i="5"/>
  <c r="G3487" i="5"/>
  <c r="I3487" i="5"/>
  <c r="J3487" i="5"/>
  <c r="K3487" i="5"/>
  <c r="L3487" i="5"/>
  <c r="S3487" i="5"/>
  <c r="O3488" i="5"/>
  <c r="N3488" i="5"/>
  <c r="R3488" i="5"/>
  <c r="M3488" i="5"/>
  <c r="E3488" i="5"/>
  <c r="AH3488" i="5" s="1"/>
  <c r="F3488" i="5"/>
  <c r="G3488" i="5"/>
  <c r="I3488" i="5"/>
  <c r="J3488" i="5"/>
  <c r="K3488" i="5"/>
  <c r="L3488" i="5"/>
  <c r="S3488" i="5"/>
  <c r="O3489" i="5"/>
  <c r="N3489" i="5"/>
  <c r="R3489" i="5"/>
  <c r="M3489" i="5"/>
  <c r="E3489" i="5"/>
  <c r="AH3489" i="5" s="1"/>
  <c r="F3489" i="5"/>
  <c r="G3489" i="5"/>
  <c r="I3489" i="5"/>
  <c r="J3489" i="5"/>
  <c r="K3489" i="5"/>
  <c r="L3489" i="5"/>
  <c r="S3489" i="5"/>
  <c r="O3490" i="5"/>
  <c r="N3490" i="5"/>
  <c r="R3490" i="5"/>
  <c r="M3490" i="5"/>
  <c r="E3490" i="5"/>
  <c r="AH3490" i="5" s="1"/>
  <c r="F3490" i="5"/>
  <c r="G3490" i="5"/>
  <c r="I3490" i="5"/>
  <c r="J3490" i="5"/>
  <c r="K3490" i="5"/>
  <c r="L3490" i="5"/>
  <c r="S3490" i="5"/>
  <c r="O3491" i="5"/>
  <c r="N3491" i="5"/>
  <c r="R3491" i="5"/>
  <c r="M3491" i="5"/>
  <c r="E3491" i="5"/>
  <c r="AH3491" i="5" s="1"/>
  <c r="F3491" i="5"/>
  <c r="G3491" i="5"/>
  <c r="I3491" i="5"/>
  <c r="J3491" i="5"/>
  <c r="K3491" i="5"/>
  <c r="L3491" i="5"/>
  <c r="S3491" i="5"/>
  <c r="O3492" i="5"/>
  <c r="N3492" i="5"/>
  <c r="R3492" i="5"/>
  <c r="M3492" i="5"/>
  <c r="E3492" i="5"/>
  <c r="AH3492" i="5" s="1"/>
  <c r="F3492" i="5"/>
  <c r="G3492" i="5"/>
  <c r="I3492" i="5"/>
  <c r="J3492" i="5"/>
  <c r="K3492" i="5"/>
  <c r="L3492" i="5"/>
  <c r="S3492" i="5"/>
  <c r="O3493" i="5"/>
  <c r="N3493" i="5"/>
  <c r="R3493" i="5"/>
  <c r="M3493" i="5"/>
  <c r="E3493" i="5"/>
  <c r="AH3493" i="5" s="1"/>
  <c r="F3493" i="5"/>
  <c r="G3493" i="5"/>
  <c r="I3493" i="5"/>
  <c r="J3493" i="5"/>
  <c r="K3493" i="5"/>
  <c r="L3493" i="5"/>
  <c r="S3493" i="5"/>
  <c r="O3494" i="5"/>
  <c r="N3494" i="5"/>
  <c r="R3494" i="5"/>
  <c r="M3494" i="5"/>
  <c r="E3494" i="5"/>
  <c r="AH3494" i="5" s="1"/>
  <c r="F3494" i="5"/>
  <c r="G3494" i="5"/>
  <c r="I3494" i="5"/>
  <c r="J3494" i="5"/>
  <c r="K3494" i="5"/>
  <c r="L3494" i="5"/>
  <c r="S3494" i="5"/>
  <c r="O3495" i="5"/>
  <c r="N3495" i="5"/>
  <c r="R3495" i="5"/>
  <c r="M3495" i="5"/>
  <c r="E3495" i="5"/>
  <c r="AH3495" i="5" s="1"/>
  <c r="F3495" i="5"/>
  <c r="G3495" i="5"/>
  <c r="I3495" i="5"/>
  <c r="J3495" i="5"/>
  <c r="K3495" i="5"/>
  <c r="L3495" i="5"/>
  <c r="S3495" i="5"/>
  <c r="O3496" i="5"/>
  <c r="N3496" i="5"/>
  <c r="R3496" i="5"/>
  <c r="M3496" i="5"/>
  <c r="E3496" i="5"/>
  <c r="AH3496" i="5" s="1"/>
  <c r="F3496" i="5"/>
  <c r="G3496" i="5"/>
  <c r="I3496" i="5"/>
  <c r="J3496" i="5"/>
  <c r="K3496" i="5"/>
  <c r="L3496" i="5"/>
  <c r="S3496" i="5"/>
  <c r="O3497" i="5"/>
  <c r="N3497" i="5"/>
  <c r="R3497" i="5"/>
  <c r="M3497" i="5"/>
  <c r="E3497" i="5"/>
  <c r="AH3497" i="5" s="1"/>
  <c r="F3497" i="5"/>
  <c r="G3497" i="5"/>
  <c r="I3497" i="5"/>
  <c r="J3497" i="5"/>
  <c r="K3497" i="5"/>
  <c r="L3497" i="5"/>
  <c r="S3497" i="5"/>
  <c r="O3498" i="5"/>
  <c r="N3498" i="5"/>
  <c r="R3498" i="5"/>
  <c r="M3498" i="5"/>
  <c r="E3498" i="5"/>
  <c r="AH3498" i="5" s="1"/>
  <c r="F3498" i="5"/>
  <c r="G3498" i="5"/>
  <c r="I3498" i="5"/>
  <c r="J3498" i="5"/>
  <c r="K3498" i="5"/>
  <c r="L3498" i="5"/>
  <c r="S3498" i="5"/>
  <c r="O3499" i="5"/>
  <c r="N3499" i="5"/>
  <c r="R3499" i="5"/>
  <c r="M3499" i="5"/>
  <c r="E3499" i="5"/>
  <c r="AH3499" i="5" s="1"/>
  <c r="F3499" i="5"/>
  <c r="G3499" i="5"/>
  <c r="I3499" i="5"/>
  <c r="J3499" i="5"/>
  <c r="K3499" i="5"/>
  <c r="L3499" i="5"/>
  <c r="S3499" i="5"/>
  <c r="O3500" i="5"/>
  <c r="N3500" i="5"/>
  <c r="R3500" i="5"/>
  <c r="M3500" i="5"/>
  <c r="E3500" i="5"/>
  <c r="AH3500" i="5" s="1"/>
  <c r="F3500" i="5"/>
  <c r="G3500" i="5"/>
  <c r="I3500" i="5"/>
  <c r="J3500" i="5"/>
  <c r="K3500" i="5"/>
  <c r="L3500" i="5"/>
  <c r="S3500" i="5"/>
  <c r="O3501" i="5"/>
  <c r="N3501" i="5"/>
  <c r="R3501" i="5"/>
  <c r="M3501" i="5"/>
  <c r="E3501" i="5"/>
  <c r="AH3501" i="5" s="1"/>
  <c r="F3501" i="5"/>
  <c r="G3501" i="5"/>
  <c r="I3501" i="5"/>
  <c r="J3501" i="5"/>
  <c r="K3501" i="5"/>
  <c r="L3501" i="5"/>
  <c r="S3501" i="5"/>
  <c r="O3502" i="5"/>
  <c r="N3502" i="5"/>
  <c r="R3502" i="5"/>
  <c r="M3502" i="5"/>
  <c r="E3502" i="5"/>
  <c r="AH3502" i="5" s="1"/>
  <c r="F3502" i="5"/>
  <c r="G3502" i="5"/>
  <c r="I3502" i="5"/>
  <c r="J3502" i="5"/>
  <c r="K3502" i="5"/>
  <c r="L3502" i="5"/>
  <c r="S3502" i="5"/>
  <c r="O3503" i="5"/>
  <c r="N3503" i="5"/>
  <c r="R3503" i="5"/>
  <c r="M3503" i="5"/>
  <c r="E3503" i="5"/>
  <c r="AH3503" i="5" s="1"/>
  <c r="F3503" i="5"/>
  <c r="G3503" i="5"/>
  <c r="I3503" i="5"/>
  <c r="J3503" i="5"/>
  <c r="K3503" i="5"/>
  <c r="L3503" i="5"/>
  <c r="S3503" i="5"/>
  <c r="O3504" i="5"/>
  <c r="N3504" i="5"/>
  <c r="R3504" i="5"/>
  <c r="M3504" i="5"/>
  <c r="E3504" i="5"/>
  <c r="AH3504" i="5" s="1"/>
  <c r="F3504" i="5"/>
  <c r="G3504" i="5"/>
  <c r="I3504" i="5"/>
  <c r="J3504" i="5"/>
  <c r="K3504" i="5"/>
  <c r="L3504" i="5"/>
  <c r="S3504" i="5"/>
  <c r="O3505" i="5"/>
  <c r="N3505" i="5"/>
  <c r="R3505" i="5"/>
  <c r="M3505" i="5"/>
  <c r="E3505" i="5"/>
  <c r="AH3505" i="5" s="1"/>
  <c r="F3505" i="5"/>
  <c r="G3505" i="5"/>
  <c r="I3505" i="5"/>
  <c r="J3505" i="5"/>
  <c r="K3505" i="5"/>
  <c r="L3505" i="5"/>
  <c r="S3505" i="5"/>
  <c r="O3506" i="5"/>
  <c r="N3506" i="5"/>
  <c r="R3506" i="5"/>
  <c r="M3506" i="5"/>
  <c r="E3506" i="5"/>
  <c r="AH3506" i="5" s="1"/>
  <c r="F3506" i="5"/>
  <c r="G3506" i="5"/>
  <c r="I3506" i="5"/>
  <c r="J3506" i="5"/>
  <c r="K3506" i="5"/>
  <c r="L3506" i="5"/>
  <c r="S3506" i="5"/>
  <c r="O3507" i="5"/>
  <c r="N3507" i="5"/>
  <c r="R3507" i="5"/>
  <c r="M3507" i="5"/>
  <c r="E3507" i="5"/>
  <c r="AH3507" i="5" s="1"/>
  <c r="F3507" i="5"/>
  <c r="G3507" i="5"/>
  <c r="I3507" i="5"/>
  <c r="J3507" i="5"/>
  <c r="K3507" i="5"/>
  <c r="L3507" i="5"/>
  <c r="S3507" i="5"/>
  <c r="O3508" i="5"/>
  <c r="N3508" i="5"/>
  <c r="R3508" i="5"/>
  <c r="M3508" i="5"/>
  <c r="E3508" i="5"/>
  <c r="AH3508" i="5" s="1"/>
  <c r="F3508" i="5"/>
  <c r="G3508" i="5"/>
  <c r="I3508" i="5"/>
  <c r="J3508" i="5"/>
  <c r="K3508" i="5"/>
  <c r="L3508" i="5"/>
  <c r="S3508" i="5"/>
  <c r="O3509" i="5"/>
  <c r="N3509" i="5"/>
  <c r="R3509" i="5"/>
  <c r="M3509" i="5"/>
  <c r="E3509" i="5"/>
  <c r="AH3509" i="5" s="1"/>
  <c r="F3509" i="5"/>
  <c r="G3509" i="5"/>
  <c r="I3509" i="5"/>
  <c r="J3509" i="5"/>
  <c r="K3509" i="5"/>
  <c r="L3509" i="5"/>
  <c r="S3509" i="5"/>
  <c r="O3510" i="5"/>
  <c r="N3510" i="5"/>
  <c r="R3510" i="5"/>
  <c r="M3510" i="5"/>
  <c r="E3510" i="5"/>
  <c r="AH3510" i="5" s="1"/>
  <c r="F3510" i="5"/>
  <c r="G3510" i="5"/>
  <c r="I3510" i="5"/>
  <c r="J3510" i="5"/>
  <c r="K3510" i="5"/>
  <c r="L3510" i="5"/>
  <c r="S3510" i="5"/>
  <c r="O3511" i="5"/>
  <c r="N3511" i="5"/>
  <c r="R3511" i="5"/>
  <c r="M3511" i="5"/>
  <c r="E3511" i="5"/>
  <c r="AH3511" i="5" s="1"/>
  <c r="F3511" i="5"/>
  <c r="G3511" i="5"/>
  <c r="I3511" i="5"/>
  <c r="J3511" i="5"/>
  <c r="K3511" i="5"/>
  <c r="L3511" i="5"/>
  <c r="S3511" i="5"/>
  <c r="O3512" i="5"/>
  <c r="N3512" i="5"/>
  <c r="R3512" i="5"/>
  <c r="M3512" i="5"/>
  <c r="E3512" i="5"/>
  <c r="AH3512" i="5" s="1"/>
  <c r="F3512" i="5"/>
  <c r="G3512" i="5"/>
  <c r="I3512" i="5"/>
  <c r="J3512" i="5"/>
  <c r="K3512" i="5"/>
  <c r="L3512" i="5"/>
  <c r="S3512" i="5"/>
  <c r="O3513" i="5"/>
  <c r="N3513" i="5"/>
  <c r="R3513" i="5"/>
  <c r="M3513" i="5"/>
  <c r="E3513" i="5"/>
  <c r="AH3513" i="5" s="1"/>
  <c r="F3513" i="5"/>
  <c r="G3513" i="5"/>
  <c r="I3513" i="5"/>
  <c r="J3513" i="5"/>
  <c r="K3513" i="5"/>
  <c r="L3513" i="5"/>
  <c r="S3513" i="5"/>
  <c r="O3514" i="5"/>
  <c r="N3514" i="5"/>
  <c r="R3514" i="5"/>
  <c r="M3514" i="5"/>
  <c r="E3514" i="5"/>
  <c r="AH3514" i="5" s="1"/>
  <c r="F3514" i="5"/>
  <c r="G3514" i="5"/>
  <c r="I3514" i="5"/>
  <c r="J3514" i="5"/>
  <c r="K3514" i="5"/>
  <c r="L3514" i="5"/>
  <c r="S3514" i="5"/>
  <c r="O3515" i="5"/>
  <c r="N3515" i="5"/>
  <c r="R3515" i="5"/>
  <c r="M3515" i="5"/>
  <c r="E3515" i="5"/>
  <c r="AH3515" i="5" s="1"/>
  <c r="F3515" i="5"/>
  <c r="G3515" i="5"/>
  <c r="I3515" i="5"/>
  <c r="J3515" i="5"/>
  <c r="K3515" i="5"/>
  <c r="L3515" i="5"/>
  <c r="S3515" i="5"/>
  <c r="O3516" i="5"/>
  <c r="N3516" i="5"/>
  <c r="R3516" i="5"/>
  <c r="M3516" i="5"/>
  <c r="E3516" i="5"/>
  <c r="AH3516" i="5" s="1"/>
  <c r="F3516" i="5"/>
  <c r="G3516" i="5"/>
  <c r="I3516" i="5"/>
  <c r="J3516" i="5"/>
  <c r="K3516" i="5"/>
  <c r="L3516" i="5"/>
  <c r="S3516" i="5"/>
  <c r="O3517" i="5"/>
  <c r="N3517" i="5"/>
  <c r="R3517" i="5"/>
  <c r="M3517" i="5"/>
  <c r="E3517" i="5"/>
  <c r="AH3517" i="5" s="1"/>
  <c r="F3517" i="5"/>
  <c r="G3517" i="5"/>
  <c r="I3517" i="5"/>
  <c r="J3517" i="5"/>
  <c r="K3517" i="5"/>
  <c r="L3517" i="5"/>
  <c r="S3517" i="5"/>
  <c r="O3518" i="5"/>
  <c r="N3518" i="5"/>
  <c r="R3518" i="5"/>
  <c r="M3518" i="5"/>
  <c r="E3518" i="5"/>
  <c r="AH3518" i="5" s="1"/>
  <c r="F3518" i="5"/>
  <c r="G3518" i="5"/>
  <c r="I3518" i="5"/>
  <c r="J3518" i="5"/>
  <c r="K3518" i="5"/>
  <c r="L3518" i="5"/>
  <c r="S3518" i="5"/>
  <c r="O3519" i="5"/>
  <c r="N3519" i="5"/>
  <c r="R3519" i="5"/>
  <c r="M3519" i="5"/>
  <c r="E3519" i="5"/>
  <c r="AH3519" i="5" s="1"/>
  <c r="F3519" i="5"/>
  <c r="G3519" i="5"/>
  <c r="I3519" i="5"/>
  <c r="J3519" i="5"/>
  <c r="K3519" i="5"/>
  <c r="L3519" i="5"/>
  <c r="S3519" i="5"/>
  <c r="O3520" i="5"/>
  <c r="N3520" i="5"/>
  <c r="R3520" i="5"/>
  <c r="M3520" i="5"/>
  <c r="E3520" i="5"/>
  <c r="AH3520" i="5" s="1"/>
  <c r="F3520" i="5"/>
  <c r="G3520" i="5"/>
  <c r="I3520" i="5"/>
  <c r="J3520" i="5"/>
  <c r="K3520" i="5"/>
  <c r="L3520" i="5"/>
  <c r="S3520" i="5"/>
  <c r="O3521" i="5"/>
  <c r="N3521" i="5"/>
  <c r="R3521" i="5"/>
  <c r="M3521" i="5"/>
  <c r="E3521" i="5"/>
  <c r="AH3521" i="5" s="1"/>
  <c r="F3521" i="5"/>
  <c r="G3521" i="5"/>
  <c r="I3521" i="5"/>
  <c r="J3521" i="5"/>
  <c r="K3521" i="5"/>
  <c r="L3521" i="5"/>
  <c r="S3521" i="5"/>
  <c r="O3522" i="5"/>
  <c r="N3522" i="5"/>
  <c r="R3522" i="5"/>
  <c r="M3522" i="5"/>
  <c r="E3522" i="5"/>
  <c r="AH3522" i="5" s="1"/>
  <c r="F3522" i="5"/>
  <c r="G3522" i="5"/>
  <c r="I3522" i="5"/>
  <c r="J3522" i="5"/>
  <c r="K3522" i="5"/>
  <c r="L3522" i="5"/>
  <c r="S3522" i="5"/>
  <c r="O3523" i="5"/>
  <c r="N3523" i="5"/>
  <c r="R3523" i="5"/>
  <c r="M3523" i="5"/>
  <c r="E3523" i="5"/>
  <c r="AH3523" i="5" s="1"/>
  <c r="F3523" i="5"/>
  <c r="G3523" i="5"/>
  <c r="I3523" i="5"/>
  <c r="J3523" i="5"/>
  <c r="K3523" i="5"/>
  <c r="L3523" i="5"/>
  <c r="S3523" i="5"/>
  <c r="O3524" i="5"/>
  <c r="N3524" i="5"/>
  <c r="R3524" i="5"/>
  <c r="M3524" i="5"/>
  <c r="E3524" i="5"/>
  <c r="AH3524" i="5" s="1"/>
  <c r="F3524" i="5"/>
  <c r="G3524" i="5"/>
  <c r="I3524" i="5"/>
  <c r="J3524" i="5"/>
  <c r="K3524" i="5"/>
  <c r="L3524" i="5"/>
  <c r="S3524" i="5"/>
  <c r="O3525" i="5"/>
  <c r="N3525" i="5"/>
  <c r="R3525" i="5"/>
  <c r="M3525" i="5"/>
  <c r="E3525" i="5"/>
  <c r="AH3525" i="5" s="1"/>
  <c r="F3525" i="5"/>
  <c r="G3525" i="5"/>
  <c r="I3525" i="5"/>
  <c r="J3525" i="5"/>
  <c r="K3525" i="5"/>
  <c r="L3525" i="5"/>
  <c r="S3525" i="5"/>
  <c r="O3526" i="5"/>
  <c r="N3526" i="5"/>
  <c r="R3526" i="5"/>
  <c r="M3526" i="5"/>
  <c r="E3526" i="5"/>
  <c r="AH3526" i="5" s="1"/>
  <c r="F3526" i="5"/>
  <c r="G3526" i="5"/>
  <c r="I3526" i="5"/>
  <c r="J3526" i="5"/>
  <c r="K3526" i="5"/>
  <c r="L3526" i="5"/>
  <c r="S3526" i="5"/>
  <c r="O3527" i="5"/>
  <c r="N3527" i="5"/>
  <c r="R3527" i="5"/>
  <c r="M3527" i="5"/>
  <c r="E3527" i="5"/>
  <c r="AH3527" i="5" s="1"/>
  <c r="F3527" i="5"/>
  <c r="G3527" i="5"/>
  <c r="I3527" i="5"/>
  <c r="J3527" i="5"/>
  <c r="K3527" i="5"/>
  <c r="L3527" i="5"/>
  <c r="S3527" i="5"/>
  <c r="O3528" i="5"/>
  <c r="N3528" i="5"/>
  <c r="R3528" i="5"/>
  <c r="M3528" i="5"/>
  <c r="E3528" i="5"/>
  <c r="AH3528" i="5" s="1"/>
  <c r="F3528" i="5"/>
  <c r="G3528" i="5"/>
  <c r="I3528" i="5"/>
  <c r="J3528" i="5"/>
  <c r="K3528" i="5"/>
  <c r="L3528" i="5"/>
  <c r="S3528" i="5"/>
  <c r="O3529" i="5"/>
  <c r="N3529" i="5"/>
  <c r="R3529" i="5"/>
  <c r="M3529" i="5"/>
  <c r="E3529" i="5"/>
  <c r="AH3529" i="5" s="1"/>
  <c r="F3529" i="5"/>
  <c r="G3529" i="5"/>
  <c r="I3529" i="5"/>
  <c r="J3529" i="5"/>
  <c r="K3529" i="5"/>
  <c r="L3529" i="5"/>
  <c r="S3529" i="5"/>
  <c r="O3530" i="5"/>
  <c r="N3530" i="5"/>
  <c r="R3530" i="5"/>
  <c r="M3530" i="5"/>
  <c r="E3530" i="5"/>
  <c r="AH3530" i="5" s="1"/>
  <c r="F3530" i="5"/>
  <c r="G3530" i="5"/>
  <c r="I3530" i="5"/>
  <c r="J3530" i="5"/>
  <c r="K3530" i="5"/>
  <c r="L3530" i="5"/>
  <c r="S3530" i="5"/>
  <c r="O3531" i="5"/>
  <c r="N3531" i="5"/>
  <c r="R3531" i="5"/>
  <c r="M3531" i="5"/>
  <c r="E3531" i="5"/>
  <c r="AH3531" i="5" s="1"/>
  <c r="F3531" i="5"/>
  <c r="G3531" i="5"/>
  <c r="I3531" i="5"/>
  <c r="J3531" i="5"/>
  <c r="K3531" i="5"/>
  <c r="L3531" i="5"/>
  <c r="S3531" i="5"/>
  <c r="O3532" i="5"/>
  <c r="N3532" i="5"/>
  <c r="R3532" i="5"/>
  <c r="M3532" i="5"/>
  <c r="E3532" i="5"/>
  <c r="AH3532" i="5" s="1"/>
  <c r="F3532" i="5"/>
  <c r="G3532" i="5"/>
  <c r="I3532" i="5"/>
  <c r="J3532" i="5"/>
  <c r="K3532" i="5"/>
  <c r="L3532" i="5"/>
  <c r="S3532" i="5"/>
  <c r="O3533" i="5"/>
  <c r="N3533" i="5"/>
  <c r="R3533" i="5"/>
  <c r="M3533" i="5"/>
  <c r="E3533" i="5"/>
  <c r="AH3533" i="5" s="1"/>
  <c r="F3533" i="5"/>
  <c r="G3533" i="5"/>
  <c r="I3533" i="5"/>
  <c r="J3533" i="5"/>
  <c r="K3533" i="5"/>
  <c r="L3533" i="5"/>
  <c r="S3533" i="5"/>
  <c r="O3534" i="5"/>
  <c r="N3534" i="5"/>
  <c r="R3534" i="5"/>
  <c r="M3534" i="5"/>
  <c r="E3534" i="5"/>
  <c r="AH3534" i="5" s="1"/>
  <c r="F3534" i="5"/>
  <c r="G3534" i="5"/>
  <c r="I3534" i="5"/>
  <c r="J3534" i="5"/>
  <c r="K3534" i="5"/>
  <c r="L3534" i="5"/>
  <c r="S3534" i="5"/>
  <c r="O3535" i="5"/>
  <c r="N3535" i="5"/>
  <c r="R3535" i="5"/>
  <c r="M3535" i="5"/>
  <c r="E3535" i="5"/>
  <c r="AH3535" i="5" s="1"/>
  <c r="F3535" i="5"/>
  <c r="G3535" i="5"/>
  <c r="I3535" i="5"/>
  <c r="J3535" i="5"/>
  <c r="K3535" i="5"/>
  <c r="L3535" i="5"/>
  <c r="S3535" i="5"/>
  <c r="O3536" i="5"/>
  <c r="N3536" i="5"/>
  <c r="R3536" i="5"/>
  <c r="M3536" i="5"/>
  <c r="E3536" i="5"/>
  <c r="AH3536" i="5" s="1"/>
  <c r="F3536" i="5"/>
  <c r="G3536" i="5"/>
  <c r="I3536" i="5"/>
  <c r="J3536" i="5"/>
  <c r="K3536" i="5"/>
  <c r="L3536" i="5"/>
  <c r="S3536" i="5"/>
  <c r="O3537" i="5"/>
  <c r="N3537" i="5"/>
  <c r="R3537" i="5"/>
  <c r="M3537" i="5"/>
  <c r="E3537" i="5"/>
  <c r="AH3537" i="5" s="1"/>
  <c r="F3537" i="5"/>
  <c r="G3537" i="5"/>
  <c r="I3537" i="5"/>
  <c r="J3537" i="5"/>
  <c r="K3537" i="5"/>
  <c r="L3537" i="5"/>
  <c r="S3537" i="5"/>
  <c r="O3538" i="5"/>
  <c r="N3538" i="5"/>
  <c r="R3538" i="5"/>
  <c r="M3538" i="5"/>
  <c r="E3538" i="5"/>
  <c r="AH3538" i="5" s="1"/>
  <c r="F3538" i="5"/>
  <c r="G3538" i="5"/>
  <c r="I3538" i="5"/>
  <c r="J3538" i="5"/>
  <c r="K3538" i="5"/>
  <c r="L3538" i="5"/>
  <c r="S3538" i="5"/>
  <c r="O3539" i="5"/>
  <c r="N3539" i="5"/>
  <c r="R3539" i="5"/>
  <c r="M3539" i="5"/>
  <c r="E3539" i="5"/>
  <c r="AH3539" i="5" s="1"/>
  <c r="F3539" i="5"/>
  <c r="G3539" i="5"/>
  <c r="I3539" i="5"/>
  <c r="J3539" i="5"/>
  <c r="K3539" i="5"/>
  <c r="L3539" i="5"/>
  <c r="S3539" i="5"/>
  <c r="O3540" i="5"/>
  <c r="N3540" i="5"/>
  <c r="R3540" i="5"/>
  <c r="M3540" i="5"/>
  <c r="E3540" i="5"/>
  <c r="AH3540" i="5" s="1"/>
  <c r="F3540" i="5"/>
  <c r="G3540" i="5"/>
  <c r="I3540" i="5"/>
  <c r="J3540" i="5"/>
  <c r="K3540" i="5"/>
  <c r="L3540" i="5"/>
  <c r="S3540" i="5"/>
  <c r="O3541" i="5"/>
  <c r="N3541" i="5"/>
  <c r="R3541" i="5"/>
  <c r="M3541" i="5"/>
  <c r="E3541" i="5"/>
  <c r="AH3541" i="5" s="1"/>
  <c r="F3541" i="5"/>
  <c r="G3541" i="5"/>
  <c r="I3541" i="5"/>
  <c r="J3541" i="5"/>
  <c r="K3541" i="5"/>
  <c r="L3541" i="5"/>
  <c r="S3541" i="5"/>
  <c r="O3542" i="5"/>
  <c r="N3542" i="5"/>
  <c r="R3542" i="5"/>
  <c r="M3542" i="5"/>
  <c r="E3542" i="5"/>
  <c r="AH3542" i="5" s="1"/>
  <c r="F3542" i="5"/>
  <c r="G3542" i="5"/>
  <c r="I3542" i="5"/>
  <c r="J3542" i="5"/>
  <c r="K3542" i="5"/>
  <c r="L3542" i="5"/>
  <c r="S3542" i="5"/>
  <c r="O3543" i="5"/>
  <c r="N3543" i="5"/>
  <c r="R3543" i="5"/>
  <c r="M3543" i="5"/>
  <c r="E3543" i="5"/>
  <c r="AH3543" i="5" s="1"/>
  <c r="F3543" i="5"/>
  <c r="G3543" i="5"/>
  <c r="I3543" i="5"/>
  <c r="J3543" i="5"/>
  <c r="K3543" i="5"/>
  <c r="L3543" i="5"/>
  <c r="S3543" i="5"/>
  <c r="O3544" i="5"/>
  <c r="N3544" i="5"/>
  <c r="R3544" i="5"/>
  <c r="M3544" i="5"/>
  <c r="E3544" i="5"/>
  <c r="AH3544" i="5" s="1"/>
  <c r="F3544" i="5"/>
  <c r="G3544" i="5"/>
  <c r="I3544" i="5"/>
  <c r="J3544" i="5"/>
  <c r="K3544" i="5"/>
  <c r="L3544" i="5"/>
  <c r="S3544" i="5"/>
  <c r="O3545" i="5"/>
  <c r="N3545" i="5"/>
  <c r="R3545" i="5"/>
  <c r="M3545" i="5"/>
  <c r="E3545" i="5"/>
  <c r="AH3545" i="5" s="1"/>
  <c r="F3545" i="5"/>
  <c r="G3545" i="5"/>
  <c r="I3545" i="5"/>
  <c r="J3545" i="5"/>
  <c r="K3545" i="5"/>
  <c r="L3545" i="5"/>
  <c r="S3545" i="5"/>
  <c r="O3546" i="5"/>
  <c r="N3546" i="5"/>
  <c r="R3546" i="5"/>
  <c r="M3546" i="5"/>
  <c r="E3546" i="5"/>
  <c r="AH3546" i="5" s="1"/>
  <c r="F3546" i="5"/>
  <c r="G3546" i="5"/>
  <c r="I3546" i="5"/>
  <c r="J3546" i="5"/>
  <c r="K3546" i="5"/>
  <c r="L3546" i="5"/>
  <c r="S3546" i="5"/>
  <c r="O3547" i="5"/>
  <c r="N3547" i="5"/>
  <c r="R3547" i="5"/>
  <c r="M3547" i="5"/>
  <c r="E3547" i="5"/>
  <c r="AH3547" i="5" s="1"/>
  <c r="F3547" i="5"/>
  <c r="G3547" i="5"/>
  <c r="I3547" i="5"/>
  <c r="J3547" i="5"/>
  <c r="K3547" i="5"/>
  <c r="L3547" i="5"/>
  <c r="S3547" i="5"/>
  <c r="O3548" i="5"/>
  <c r="N3548" i="5"/>
  <c r="R3548" i="5"/>
  <c r="M3548" i="5"/>
  <c r="E3548" i="5"/>
  <c r="AH3548" i="5" s="1"/>
  <c r="F3548" i="5"/>
  <c r="G3548" i="5"/>
  <c r="I3548" i="5"/>
  <c r="J3548" i="5"/>
  <c r="K3548" i="5"/>
  <c r="L3548" i="5"/>
  <c r="S3548" i="5"/>
  <c r="O3549" i="5"/>
  <c r="N3549" i="5"/>
  <c r="R3549" i="5"/>
  <c r="M3549" i="5"/>
  <c r="E3549" i="5"/>
  <c r="AH3549" i="5" s="1"/>
  <c r="F3549" i="5"/>
  <c r="G3549" i="5"/>
  <c r="I3549" i="5"/>
  <c r="J3549" i="5"/>
  <c r="K3549" i="5"/>
  <c r="L3549" i="5"/>
  <c r="S3549" i="5"/>
  <c r="O3550" i="5"/>
  <c r="N3550" i="5"/>
  <c r="R3550" i="5"/>
  <c r="M3550" i="5"/>
  <c r="E3550" i="5"/>
  <c r="AH3550" i="5" s="1"/>
  <c r="F3550" i="5"/>
  <c r="G3550" i="5"/>
  <c r="I3550" i="5"/>
  <c r="J3550" i="5"/>
  <c r="K3550" i="5"/>
  <c r="L3550" i="5"/>
  <c r="S3550" i="5"/>
  <c r="O3551" i="5"/>
  <c r="N3551" i="5"/>
  <c r="R3551" i="5"/>
  <c r="M3551" i="5"/>
  <c r="E3551" i="5"/>
  <c r="AH3551" i="5" s="1"/>
  <c r="F3551" i="5"/>
  <c r="G3551" i="5"/>
  <c r="I3551" i="5"/>
  <c r="J3551" i="5"/>
  <c r="K3551" i="5"/>
  <c r="L3551" i="5"/>
  <c r="S3551" i="5"/>
  <c r="O3552" i="5"/>
  <c r="N3552" i="5"/>
  <c r="R3552" i="5"/>
  <c r="M3552" i="5"/>
  <c r="E3552" i="5"/>
  <c r="AH3552" i="5" s="1"/>
  <c r="F3552" i="5"/>
  <c r="G3552" i="5"/>
  <c r="I3552" i="5"/>
  <c r="J3552" i="5"/>
  <c r="K3552" i="5"/>
  <c r="L3552" i="5"/>
  <c r="S3552" i="5"/>
  <c r="O3553" i="5"/>
  <c r="N3553" i="5"/>
  <c r="R3553" i="5"/>
  <c r="M3553" i="5"/>
  <c r="E3553" i="5"/>
  <c r="AH3553" i="5" s="1"/>
  <c r="F3553" i="5"/>
  <c r="G3553" i="5"/>
  <c r="I3553" i="5"/>
  <c r="J3553" i="5"/>
  <c r="K3553" i="5"/>
  <c r="L3553" i="5"/>
  <c r="S3553" i="5"/>
  <c r="O3554" i="5"/>
  <c r="N3554" i="5"/>
  <c r="R3554" i="5"/>
  <c r="M3554" i="5"/>
  <c r="E3554" i="5"/>
  <c r="AH3554" i="5" s="1"/>
  <c r="F3554" i="5"/>
  <c r="G3554" i="5"/>
  <c r="I3554" i="5"/>
  <c r="J3554" i="5"/>
  <c r="K3554" i="5"/>
  <c r="L3554" i="5"/>
  <c r="S3554" i="5"/>
  <c r="O3555" i="5"/>
  <c r="N3555" i="5"/>
  <c r="R3555" i="5"/>
  <c r="M3555" i="5"/>
  <c r="E3555" i="5"/>
  <c r="AH3555" i="5" s="1"/>
  <c r="F3555" i="5"/>
  <c r="G3555" i="5"/>
  <c r="I3555" i="5"/>
  <c r="J3555" i="5"/>
  <c r="K3555" i="5"/>
  <c r="L3555" i="5"/>
  <c r="S3555" i="5"/>
  <c r="O3556" i="5"/>
  <c r="N3556" i="5"/>
  <c r="R3556" i="5"/>
  <c r="M3556" i="5"/>
  <c r="E3556" i="5"/>
  <c r="AH3556" i="5" s="1"/>
  <c r="F3556" i="5"/>
  <c r="G3556" i="5"/>
  <c r="I3556" i="5"/>
  <c r="J3556" i="5"/>
  <c r="K3556" i="5"/>
  <c r="L3556" i="5"/>
  <c r="S3556" i="5"/>
  <c r="O3557" i="5"/>
  <c r="N3557" i="5"/>
  <c r="R3557" i="5"/>
  <c r="M3557" i="5"/>
  <c r="E3557" i="5"/>
  <c r="AH3557" i="5" s="1"/>
  <c r="F3557" i="5"/>
  <c r="G3557" i="5"/>
  <c r="I3557" i="5"/>
  <c r="J3557" i="5"/>
  <c r="K3557" i="5"/>
  <c r="L3557" i="5"/>
  <c r="S3557" i="5"/>
  <c r="O3558" i="5"/>
  <c r="N3558" i="5"/>
  <c r="R3558" i="5"/>
  <c r="M3558" i="5"/>
  <c r="E3558" i="5"/>
  <c r="AH3558" i="5" s="1"/>
  <c r="F3558" i="5"/>
  <c r="G3558" i="5"/>
  <c r="I3558" i="5"/>
  <c r="J3558" i="5"/>
  <c r="K3558" i="5"/>
  <c r="L3558" i="5"/>
  <c r="S3558" i="5"/>
  <c r="O3559" i="5"/>
  <c r="N3559" i="5"/>
  <c r="R3559" i="5"/>
  <c r="M3559" i="5"/>
  <c r="E3559" i="5"/>
  <c r="AH3559" i="5" s="1"/>
  <c r="F3559" i="5"/>
  <c r="G3559" i="5"/>
  <c r="I3559" i="5"/>
  <c r="J3559" i="5"/>
  <c r="K3559" i="5"/>
  <c r="L3559" i="5"/>
  <c r="S3559" i="5"/>
  <c r="O3560" i="5"/>
  <c r="N3560" i="5"/>
  <c r="R3560" i="5"/>
  <c r="M3560" i="5"/>
  <c r="E3560" i="5"/>
  <c r="AH3560" i="5" s="1"/>
  <c r="F3560" i="5"/>
  <c r="G3560" i="5"/>
  <c r="I3560" i="5"/>
  <c r="J3560" i="5"/>
  <c r="K3560" i="5"/>
  <c r="L3560" i="5"/>
  <c r="S3560" i="5"/>
  <c r="O3561" i="5"/>
  <c r="N3561" i="5"/>
  <c r="R3561" i="5"/>
  <c r="M3561" i="5"/>
  <c r="E3561" i="5"/>
  <c r="AH3561" i="5" s="1"/>
  <c r="F3561" i="5"/>
  <c r="G3561" i="5"/>
  <c r="I3561" i="5"/>
  <c r="J3561" i="5"/>
  <c r="K3561" i="5"/>
  <c r="L3561" i="5"/>
  <c r="S3561" i="5"/>
  <c r="O3562" i="5"/>
  <c r="N3562" i="5"/>
  <c r="R3562" i="5"/>
  <c r="M3562" i="5"/>
  <c r="E3562" i="5"/>
  <c r="AH3562" i="5" s="1"/>
  <c r="F3562" i="5"/>
  <c r="G3562" i="5"/>
  <c r="I3562" i="5"/>
  <c r="J3562" i="5"/>
  <c r="K3562" i="5"/>
  <c r="L3562" i="5"/>
  <c r="S3562" i="5"/>
  <c r="O3563" i="5"/>
  <c r="N3563" i="5"/>
  <c r="R3563" i="5"/>
  <c r="M3563" i="5"/>
  <c r="E3563" i="5"/>
  <c r="AH3563" i="5" s="1"/>
  <c r="F3563" i="5"/>
  <c r="G3563" i="5"/>
  <c r="I3563" i="5"/>
  <c r="J3563" i="5"/>
  <c r="K3563" i="5"/>
  <c r="L3563" i="5"/>
  <c r="S3563" i="5"/>
  <c r="O3564" i="5"/>
  <c r="N3564" i="5"/>
  <c r="R3564" i="5"/>
  <c r="M3564" i="5"/>
  <c r="E3564" i="5"/>
  <c r="AH3564" i="5" s="1"/>
  <c r="F3564" i="5"/>
  <c r="G3564" i="5"/>
  <c r="I3564" i="5"/>
  <c r="J3564" i="5"/>
  <c r="K3564" i="5"/>
  <c r="L3564" i="5"/>
  <c r="S3564" i="5"/>
  <c r="O3565" i="5"/>
  <c r="N3565" i="5"/>
  <c r="R3565" i="5"/>
  <c r="M3565" i="5"/>
  <c r="E3565" i="5"/>
  <c r="AH3565" i="5" s="1"/>
  <c r="F3565" i="5"/>
  <c r="G3565" i="5"/>
  <c r="I3565" i="5"/>
  <c r="J3565" i="5"/>
  <c r="K3565" i="5"/>
  <c r="L3565" i="5"/>
  <c r="S3565" i="5"/>
  <c r="O3566" i="5"/>
  <c r="N3566" i="5"/>
  <c r="R3566" i="5"/>
  <c r="M3566" i="5"/>
  <c r="E3566" i="5"/>
  <c r="AH3566" i="5" s="1"/>
  <c r="F3566" i="5"/>
  <c r="G3566" i="5"/>
  <c r="I3566" i="5"/>
  <c r="J3566" i="5"/>
  <c r="K3566" i="5"/>
  <c r="L3566" i="5"/>
  <c r="S3566" i="5"/>
  <c r="O3567" i="5"/>
  <c r="N3567" i="5"/>
  <c r="R3567" i="5"/>
  <c r="M3567" i="5"/>
  <c r="E3567" i="5"/>
  <c r="AH3567" i="5" s="1"/>
  <c r="F3567" i="5"/>
  <c r="G3567" i="5"/>
  <c r="I3567" i="5"/>
  <c r="J3567" i="5"/>
  <c r="K3567" i="5"/>
  <c r="L3567" i="5"/>
  <c r="S3567" i="5"/>
  <c r="O3568" i="5"/>
  <c r="N3568" i="5"/>
  <c r="R3568" i="5"/>
  <c r="M3568" i="5"/>
  <c r="E3568" i="5"/>
  <c r="AH3568" i="5" s="1"/>
  <c r="F3568" i="5"/>
  <c r="G3568" i="5"/>
  <c r="I3568" i="5"/>
  <c r="J3568" i="5"/>
  <c r="K3568" i="5"/>
  <c r="L3568" i="5"/>
  <c r="S3568" i="5"/>
  <c r="O3569" i="5"/>
  <c r="N3569" i="5"/>
  <c r="R3569" i="5"/>
  <c r="M3569" i="5"/>
  <c r="E3569" i="5"/>
  <c r="AH3569" i="5" s="1"/>
  <c r="F3569" i="5"/>
  <c r="G3569" i="5"/>
  <c r="I3569" i="5"/>
  <c r="J3569" i="5"/>
  <c r="K3569" i="5"/>
  <c r="L3569" i="5"/>
  <c r="S3569" i="5"/>
  <c r="O3570" i="5"/>
  <c r="N3570" i="5"/>
  <c r="R3570" i="5"/>
  <c r="M3570" i="5"/>
  <c r="E3570" i="5"/>
  <c r="AH3570" i="5" s="1"/>
  <c r="F3570" i="5"/>
  <c r="G3570" i="5"/>
  <c r="I3570" i="5"/>
  <c r="J3570" i="5"/>
  <c r="K3570" i="5"/>
  <c r="L3570" i="5"/>
  <c r="S3570" i="5"/>
  <c r="O3571" i="5"/>
  <c r="N3571" i="5"/>
  <c r="R3571" i="5"/>
  <c r="M3571" i="5"/>
  <c r="E3571" i="5"/>
  <c r="AH3571" i="5" s="1"/>
  <c r="F3571" i="5"/>
  <c r="G3571" i="5"/>
  <c r="I3571" i="5"/>
  <c r="J3571" i="5"/>
  <c r="K3571" i="5"/>
  <c r="L3571" i="5"/>
  <c r="S3571" i="5"/>
  <c r="O3572" i="5"/>
  <c r="N3572" i="5"/>
  <c r="R3572" i="5"/>
  <c r="M3572" i="5"/>
  <c r="E3572" i="5"/>
  <c r="AH3572" i="5" s="1"/>
  <c r="F3572" i="5"/>
  <c r="G3572" i="5"/>
  <c r="I3572" i="5"/>
  <c r="J3572" i="5"/>
  <c r="K3572" i="5"/>
  <c r="L3572" i="5"/>
  <c r="S3572" i="5"/>
  <c r="O3573" i="5"/>
  <c r="N3573" i="5"/>
  <c r="R3573" i="5"/>
  <c r="M3573" i="5"/>
  <c r="E3573" i="5"/>
  <c r="AH3573" i="5" s="1"/>
  <c r="F3573" i="5"/>
  <c r="G3573" i="5"/>
  <c r="I3573" i="5"/>
  <c r="J3573" i="5"/>
  <c r="K3573" i="5"/>
  <c r="L3573" i="5"/>
  <c r="S3573" i="5"/>
  <c r="O3574" i="5"/>
  <c r="N3574" i="5"/>
  <c r="R3574" i="5"/>
  <c r="M3574" i="5"/>
  <c r="E3574" i="5"/>
  <c r="AH3574" i="5" s="1"/>
  <c r="F3574" i="5"/>
  <c r="G3574" i="5"/>
  <c r="I3574" i="5"/>
  <c r="J3574" i="5"/>
  <c r="K3574" i="5"/>
  <c r="L3574" i="5"/>
  <c r="S3574" i="5"/>
  <c r="O3575" i="5"/>
  <c r="N3575" i="5"/>
  <c r="R3575" i="5"/>
  <c r="M3575" i="5"/>
  <c r="E3575" i="5"/>
  <c r="AH3575" i="5" s="1"/>
  <c r="F3575" i="5"/>
  <c r="G3575" i="5"/>
  <c r="I3575" i="5"/>
  <c r="J3575" i="5"/>
  <c r="K3575" i="5"/>
  <c r="L3575" i="5"/>
  <c r="S3575" i="5"/>
  <c r="O3576" i="5"/>
  <c r="N3576" i="5"/>
  <c r="R3576" i="5"/>
  <c r="M3576" i="5"/>
  <c r="E3576" i="5"/>
  <c r="AH3576" i="5" s="1"/>
  <c r="F3576" i="5"/>
  <c r="G3576" i="5"/>
  <c r="I3576" i="5"/>
  <c r="J3576" i="5"/>
  <c r="K3576" i="5"/>
  <c r="L3576" i="5"/>
  <c r="S3576" i="5"/>
  <c r="O3577" i="5"/>
  <c r="N3577" i="5"/>
  <c r="R3577" i="5"/>
  <c r="M3577" i="5"/>
  <c r="E3577" i="5"/>
  <c r="AH3577" i="5" s="1"/>
  <c r="F3577" i="5"/>
  <c r="G3577" i="5"/>
  <c r="I3577" i="5"/>
  <c r="J3577" i="5"/>
  <c r="K3577" i="5"/>
  <c r="L3577" i="5"/>
  <c r="S3577" i="5"/>
  <c r="O3578" i="5"/>
  <c r="N3578" i="5"/>
  <c r="R3578" i="5"/>
  <c r="M3578" i="5"/>
  <c r="E3578" i="5"/>
  <c r="AH3578" i="5" s="1"/>
  <c r="F3578" i="5"/>
  <c r="G3578" i="5"/>
  <c r="I3578" i="5"/>
  <c r="J3578" i="5"/>
  <c r="K3578" i="5"/>
  <c r="L3578" i="5"/>
  <c r="S3578" i="5"/>
  <c r="O3579" i="5"/>
  <c r="N3579" i="5"/>
  <c r="R3579" i="5"/>
  <c r="M3579" i="5"/>
  <c r="E3579" i="5"/>
  <c r="AH3579" i="5" s="1"/>
  <c r="F3579" i="5"/>
  <c r="G3579" i="5"/>
  <c r="I3579" i="5"/>
  <c r="J3579" i="5"/>
  <c r="K3579" i="5"/>
  <c r="L3579" i="5"/>
  <c r="S3579" i="5"/>
  <c r="O3580" i="5"/>
  <c r="N3580" i="5"/>
  <c r="R3580" i="5"/>
  <c r="M3580" i="5"/>
  <c r="E3580" i="5"/>
  <c r="AH3580" i="5" s="1"/>
  <c r="F3580" i="5"/>
  <c r="G3580" i="5"/>
  <c r="I3580" i="5"/>
  <c r="J3580" i="5"/>
  <c r="K3580" i="5"/>
  <c r="L3580" i="5"/>
  <c r="S3580" i="5"/>
  <c r="O3581" i="5"/>
  <c r="N3581" i="5"/>
  <c r="R3581" i="5"/>
  <c r="M3581" i="5"/>
  <c r="E3581" i="5"/>
  <c r="AH3581" i="5" s="1"/>
  <c r="F3581" i="5"/>
  <c r="G3581" i="5"/>
  <c r="I3581" i="5"/>
  <c r="J3581" i="5"/>
  <c r="K3581" i="5"/>
  <c r="L3581" i="5"/>
  <c r="S3581" i="5"/>
  <c r="O3582" i="5"/>
  <c r="N3582" i="5"/>
  <c r="R3582" i="5"/>
  <c r="M3582" i="5"/>
  <c r="E3582" i="5"/>
  <c r="AH3582" i="5" s="1"/>
  <c r="F3582" i="5"/>
  <c r="G3582" i="5"/>
  <c r="I3582" i="5"/>
  <c r="J3582" i="5"/>
  <c r="K3582" i="5"/>
  <c r="L3582" i="5"/>
  <c r="S3582" i="5"/>
  <c r="O3583" i="5"/>
  <c r="N3583" i="5"/>
  <c r="R3583" i="5"/>
  <c r="M3583" i="5"/>
  <c r="E3583" i="5"/>
  <c r="AH3583" i="5" s="1"/>
  <c r="F3583" i="5"/>
  <c r="G3583" i="5"/>
  <c r="I3583" i="5"/>
  <c r="J3583" i="5"/>
  <c r="K3583" i="5"/>
  <c r="L3583" i="5"/>
  <c r="S3583" i="5"/>
  <c r="O3584" i="5"/>
  <c r="N3584" i="5"/>
  <c r="R3584" i="5"/>
  <c r="M3584" i="5"/>
  <c r="E3584" i="5"/>
  <c r="AH3584" i="5" s="1"/>
  <c r="F3584" i="5"/>
  <c r="G3584" i="5"/>
  <c r="I3584" i="5"/>
  <c r="J3584" i="5"/>
  <c r="K3584" i="5"/>
  <c r="L3584" i="5"/>
  <c r="S3584" i="5"/>
  <c r="O3585" i="5"/>
  <c r="N3585" i="5"/>
  <c r="R3585" i="5"/>
  <c r="M3585" i="5"/>
  <c r="E3585" i="5"/>
  <c r="AH3585" i="5" s="1"/>
  <c r="F3585" i="5"/>
  <c r="G3585" i="5"/>
  <c r="I3585" i="5"/>
  <c r="J3585" i="5"/>
  <c r="K3585" i="5"/>
  <c r="L3585" i="5"/>
  <c r="S3585" i="5"/>
  <c r="O3586" i="5"/>
  <c r="N3586" i="5"/>
  <c r="R3586" i="5"/>
  <c r="M3586" i="5"/>
  <c r="E3586" i="5"/>
  <c r="AH3586" i="5" s="1"/>
  <c r="F3586" i="5"/>
  <c r="G3586" i="5"/>
  <c r="I3586" i="5"/>
  <c r="J3586" i="5"/>
  <c r="K3586" i="5"/>
  <c r="L3586" i="5"/>
  <c r="S3586" i="5"/>
  <c r="O3587" i="5"/>
  <c r="N3587" i="5"/>
  <c r="R3587" i="5"/>
  <c r="M3587" i="5"/>
  <c r="E3587" i="5"/>
  <c r="AH3587" i="5" s="1"/>
  <c r="F3587" i="5"/>
  <c r="G3587" i="5"/>
  <c r="I3587" i="5"/>
  <c r="J3587" i="5"/>
  <c r="K3587" i="5"/>
  <c r="L3587" i="5"/>
  <c r="S3587" i="5"/>
  <c r="O3588" i="5"/>
  <c r="N3588" i="5"/>
  <c r="R3588" i="5"/>
  <c r="M3588" i="5"/>
  <c r="E3588" i="5"/>
  <c r="AH3588" i="5" s="1"/>
  <c r="F3588" i="5"/>
  <c r="G3588" i="5"/>
  <c r="I3588" i="5"/>
  <c r="J3588" i="5"/>
  <c r="K3588" i="5"/>
  <c r="L3588" i="5"/>
  <c r="S3588" i="5"/>
  <c r="O3589" i="5"/>
  <c r="N3589" i="5"/>
  <c r="R3589" i="5"/>
  <c r="M3589" i="5"/>
  <c r="E3589" i="5"/>
  <c r="AH3589" i="5" s="1"/>
  <c r="F3589" i="5"/>
  <c r="G3589" i="5"/>
  <c r="I3589" i="5"/>
  <c r="J3589" i="5"/>
  <c r="K3589" i="5"/>
  <c r="L3589" i="5"/>
  <c r="S3589" i="5"/>
  <c r="O3590" i="5"/>
  <c r="N3590" i="5"/>
  <c r="R3590" i="5"/>
  <c r="M3590" i="5"/>
  <c r="E3590" i="5"/>
  <c r="AH3590" i="5" s="1"/>
  <c r="F3590" i="5"/>
  <c r="G3590" i="5"/>
  <c r="I3590" i="5"/>
  <c r="J3590" i="5"/>
  <c r="K3590" i="5"/>
  <c r="L3590" i="5"/>
  <c r="S3590" i="5"/>
  <c r="O3591" i="5"/>
  <c r="N3591" i="5"/>
  <c r="R3591" i="5"/>
  <c r="M3591" i="5"/>
  <c r="E3591" i="5"/>
  <c r="AH3591" i="5" s="1"/>
  <c r="F3591" i="5"/>
  <c r="G3591" i="5"/>
  <c r="I3591" i="5"/>
  <c r="J3591" i="5"/>
  <c r="K3591" i="5"/>
  <c r="L3591" i="5"/>
  <c r="S3591" i="5"/>
  <c r="O3592" i="5"/>
  <c r="N3592" i="5"/>
  <c r="R3592" i="5"/>
  <c r="M3592" i="5"/>
  <c r="E3592" i="5"/>
  <c r="AH3592" i="5" s="1"/>
  <c r="F3592" i="5"/>
  <c r="G3592" i="5"/>
  <c r="I3592" i="5"/>
  <c r="J3592" i="5"/>
  <c r="K3592" i="5"/>
  <c r="L3592" i="5"/>
  <c r="S3592" i="5"/>
  <c r="O3593" i="5"/>
  <c r="N3593" i="5"/>
  <c r="R3593" i="5"/>
  <c r="M3593" i="5"/>
  <c r="E3593" i="5"/>
  <c r="AH3593" i="5" s="1"/>
  <c r="F3593" i="5"/>
  <c r="G3593" i="5"/>
  <c r="I3593" i="5"/>
  <c r="J3593" i="5"/>
  <c r="K3593" i="5"/>
  <c r="L3593" i="5"/>
  <c r="S3593" i="5"/>
  <c r="O3594" i="5"/>
  <c r="N3594" i="5"/>
  <c r="R3594" i="5"/>
  <c r="M3594" i="5"/>
  <c r="E3594" i="5"/>
  <c r="AH3594" i="5" s="1"/>
  <c r="F3594" i="5"/>
  <c r="G3594" i="5"/>
  <c r="I3594" i="5"/>
  <c r="J3594" i="5"/>
  <c r="K3594" i="5"/>
  <c r="L3594" i="5"/>
  <c r="S3594" i="5"/>
  <c r="O3595" i="5"/>
  <c r="N3595" i="5"/>
  <c r="R3595" i="5"/>
  <c r="M3595" i="5"/>
  <c r="E3595" i="5"/>
  <c r="AH3595" i="5" s="1"/>
  <c r="F3595" i="5"/>
  <c r="G3595" i="5"/>
  <c r="I3595" i="5"/>
  <c r="J3595" i="5"/>
  <c r="K3595" i="5"/>
  <c r="L3595" i="5"/>
  <c r="S3595" i="5"/>
  <c r="O3596" i="5"/>
  <c r="N3596" i="5"/>
  <c r="R3596" i="5"/>
  <c r="M3596" i="5"/>
  <c r="E3596" i="5"/>
  <c r="AH3596" i="5" s="1"/>
  <c r="F3596" i="5"/>
  <c r="G3596" i="5"/>
  <c r="I3596" i="5"/>
  <c r="J3596" i="5"/>
  <c r="K3596" i="5"/>
  <c r="L3596" i="5"/>
  <c r="S3596" i="5"/>
  <c r="O3597" i="5"/>
  <c r="N3597" i="5"/>
  <c r="R3597" i="5"/>
  <c r="M3597" i="5"/>
  <c r="E3597" i="5"/>
  <c r="AH3597" i="5" s="1"/>
  <c r="F3597" i="5"/>
  <c r="G3597" i="5"/>
  <c r="I3597" i="5"/>
  <c r="J3597" i="5"/>
  <c r="K3597" i="5"/>
  <c r="L3597" i="5"/>
  <c r="S3597" i="5"/>
  <c r="O3598" i="5"/>
  <c r="N3598" i="5"/>
  <c r="R3598" i="5"/>
  <c r="M3598" i="5"/>
  <c r="E3598" i="5"/>
  <c r="AH3598" i="5" s="1"/>
  <c r="F3598" i="5"/>
  <c r="G3598" i="5"/>
  <c r="I3598" i="5"/>
  <c r="J3598" i="5"/>
  <c r="K3598" i="5"/>
  <c r="L3598" i="5"/>
  <c r="S3598" i="5"/>
  <c r="O3599" i="5"/>
  <c r="N3599" i="5"/>
  <c r="R3599" i="5"/>
  <c r="M3599" i="5"/>
  <c r="E3599" i="5"/>
  <c r="AH3599" i="5" s="1"/>
  <c r="F3599" i="5"/>
  <c r="G3599" i="5"/>
  <c r="I3599" i="5"/>
  <c r="J3599" i="5"/>
  <c r="K3599" i="5"/>
  <c r="L3599" i="5"/>
  <c r="S3599" i="5"/>
  <c r="O3600" i="5"/>
  <c r="N3600" i="5"/>
  <c r="R3600" i="5"/>
  <c r="M3600" i="5"/>
  <c r="E3600" i="5"/>
  <c r="AH3600" i="5" s="1"/>
  <c r="F3600" i="5"/>
  <c r="G3600" i="5"/>
  <c r="I3600" i="5"/>
  <c r="J3600" i="5"/>
  <c r="K3600" i="5"/>
  <c r="L3600" i="5"/>
  <c r="S3600" i="5"/>
  <c r="O3601" i="5"/>
  <c r="N3601" i="5"/>
  <c r="R3601" i="5"/>
  <c r="M3601" i="5"/>
  <c r="E3601" i="5"/>
  <c r="AH3601" i="5" s="1"/>
  <c r="F3601" i="5"/>
  <c r="G3601" i="5"/>
  <c r="I3601" i="5"/>
  <c r="J3601" i="5"/>
  <c r="K3601" i="5"/>
  <c r="L3601" i="5"/>
  <c r="S3601" i="5"/>
  <c r="O3602" i="5"/>
  <c r="N3602" i="5"/>
  <c r="R3602" i="5"/>
  <c r="M3602" i="5"/>
  <c r="E3602" i="5"/>
  <c r="AH3602" i="5" s="1"/>
  <c r="F3602" i="5"/>
  <c r="G3602" i="5"/>
  <c r="I3602" i="5"/>
  <c r="J3602" i="5"/>
  <c r="K3602" i="5"/>
  <c r="L3602" i="5"/>
  <c r="S3602" i="5"/>
  <c r="O3603" i="5"/>
  <c r="N3603" i="5"/>
  <c r="R3603" i="5"/>
  <c r="M3603" i="5"/>
  <c r="E3603" i="5"/>
  <c r="AH3603" i="5" s="1"/>
  <c r="F3603" i="5"/>
  <c r="G3603" i="5"/>
  <c r="I3603" i="5"/>
  <c r="J3603" i="5"/>
  <c r="K3603" i="5"/>
  <c r="L3603" i="5"/>
  <c r="S3603" i="5"/>
  <c r="O3604" i="5"/>
  <c r="N3604" i="5"/>
  <c r="R3604" i="5"/>
  <c r="M3604" i="5"/>
  <c r="E3604" i="5"/>
  <c r="AH3604" i="5" s="1"/>
  <c r="F3604" i="5"/>
  <c r="G3604" i="5"/>
  <c r="I3604" i="5"/>
  <c r="J3604" i="5"/>
  <c r="K3604" i="5"/>
  <c r="L3604" i="5"/>
  <c r="S3604" i="5"/>
  <c r="O3605" i="5"/>
  <c r="N3605" i="5"/>
  <c r="R3605" i="5"/>
  <c r="M3605" i="5"/>
  <c r="E3605" i="5"/>
  <c r="AH3605" i="5" s="1"/>
  <c r="F3605" i="5"/>
  <c r="G3605" i="5"/>
  <c r="I3605" i="5"/>
  <c r="J3605" i="5"/>
  <c r="K3605" i="5"/>
  <c r="L3605" i="5"/>
  <c r="S3605" i="5"/>
  <c r="O3606" i="5"/>
  <c r="N3606" i="5"/>
  <c r="R3606" i="5"/>
  <c r="M3606" i="5"/>
  <c r="E3606" i="5"/>
  <c r="AH3606" i="5" s="1"/>
  <c r="F3606" i="5"/>
  <c r="G3606" i="5"/>
  <c r="I3606" i="5"/>
  <c r="J3606" i="5"/>
  <c r="K3606" i="5"/>
  <c r="L3606" i="5"/>
  <c r="S3606" i="5"/>
  <c r="O3607" i="5"/>
  <c r="N3607" i="5"/>
  <c r="R3607" i="5"/>
  <c r="M3607" i="5"/>
  <c r="E3607" i="5"/>
  <c r="AH3607" i="5" s="1"/>
  <c r="F3607" i="5"/>
  <c r="G3607" i="5"/>
  <c r="I3607" i="5"/>
  <c r="J3607" i="5"/>
  <c r="K3607" i="5"/>
  <c r="L3607" i="5"/>
  <c r="S3607" i="5"/>
  <c r="O3608" i="5"/>
  <c r="N3608" i="5"/>
  <c r="R3608" i="5"/>
  <c r="M3608" i="5"/>
  <c r="E3608" i="5"/>
  <c r="AH3608" i="5" s="1"/>
  <c r="F3608" i="5"/>
  <c r="G3608" i="5"/>
  <c r="I3608" i="5"/>
  <c r="J3608" i="5"/>
  <c r="K3608" i="5"/>
  <c r="L3608" i="5"/>
  <c r="S3608" i="5"/>
  <c r="O3609" i="5"/>
  <c r="N3609" i="5"/>
  <c r="R3609" i="5"/>
  <c r="M3609" i="5"/>
  <c r="E3609" i="5"/>
  <c r="AH3609" i="5" s="1"/>
  <c r="F3609" i="5"/>
  <c r="G3609" i="5"/>
  <c r="I3609" i="5"/>
  <c r="J3609" i="5"/>
  <c r="K3609" i="5"/>
  <c r="L3609" i="5"/>
  <c r="S3609" i="5"/>
  <c r="O3610" i="5"/>
  <c r="N3610" i="5"/>
  <c r="R3610" i="5"/>
  <c r="M3610" i="5"/>
  <c r="E3610" i="5"/>
  <c r="AH3610" i="5" s="1"/>
  <c r="F3610" i="5"/>
  <c r="G3610" i="5"/>
  <c r="I3610" i="5"/>
  <c r="J3610" i="5"/>
  <c r="K3610" i="5"/>
  <c r="L3610" i="5"/>
  <c r="S3610" i="5"/>
  <c r="O3611" i="5"/>
  <c r="N3611" i="5"/>
  <c r="R3611" i="5"/>
  <c r="M3611" i="5"/>
  <c r="E3611" i="5"/>
  <c r="AH3611" i="5" s="1"/>
  <c r="F3611" i="5"/>
  <c r="G3611" i="5"/>
  <c r="I3611" i="5"/>
  <c r="J3611" i="5"/>
  <c r="K3611" i="5"/>
  <c r="L3611" i="5"/>
  <c r="S3611" i="5"/>
  <c r="O3612" i="5"/>
  <c r="N3612" i="5"/>
  <c r="R3612" i="5"/>
  <c r="M3612" i="5"/>
  <c r="E3612" i="5"/>
  <c r="AH3612" i="5" s="1"/>
  <c r="F3612" i="5"/>
  <c r="G3612" i="5"/>
  <c r="I3612" i="5"/>
  <c r="J3612" i="5"/>
  <c r="K3612" i="5"/>
  <c r="L3612" i="5"/>
  <c r="S3612" i="5"/>
  <c r="O3613" i="5"/>
  <c r="N3613" i="5"/>
  <c r="R3613" i="5"/>
  <c r="M3613" i="5"/>
  <c r="E3613" i="5"/>
  <c r="AH3613" i="5" s="1"/>
  <c r="F3613" i="5"/>
  <c r="G3613" i="5"/>
  <c r="I3613" i="5"/>
  <c r="J3613" i="5"/>
  <c r="K3613" i="5"/>
  <c r="L3613" i="5"/>
  <c r="S3613" i="5"/>
  <c r="O3614" i="5"/>
  <c r="N3614" i="5"/>
  <c r="R3614" i="5"/>
  <c r="M3614" i="5"/>
  <c r="E3614" i="5"/>
  <c r="AH3614" i="5" s="1"/>
  <c r="F3614" i="5"/>
  <c r="G3614" i="5"/>
  <c r="I3614" i="5"/>
  <c r="J3614" i="5"/>
  <c r="K3614" i="5"/>
  <c r="L3614" i="5"/>
  <c r="S3614" i="5"/>
  <c r="O3615" i="5"/>
  <c r="N3615" i="5"/>
  <c r="R3615" i="5"/>
  <c r="M3615" i="5"/>
  <c r="E3615" i="5"/>
  <c r="AH3615" i="5" s="1"/>
  <c r="F3615" i="5"/>
  <c r="G3615" i="5"/>
  <c r="I3615" i="5"/>
  <c r="J3615" i="5"/>
  <c r="K3615" i="5"/>
  <c r="L3615" i="5"/>
  <c r="S3615" i="5"/>
  <c r="O3616" i="5"/>
  <c r="N3616" i="5"/>
  <c r="R3616" i="5"/>
  <c r="M3616" i="5"/>
  <c r="E3616" i="5"/>
  <c r="AH3616" i="5" s="1"/>
  <c r="F3616" i="5"/>
  <c r="G3616" i="5"/>
  <c r="I3616" i="5"/>
  <c r="J3616" i="5"/>
  <c r="K3616" i="5"/>
  <c r="L3616" i="5"/>
  <c r="S3616" i="5"/>
  <c r="O3617" i="5"/>
  <c r="N3617" i="5"/>
  <c r="R3617" i="5"/>
  <c r="M3617" i="5"/>
  <c r="E3617" i="5"/>
  <c r="AH3617" i="5" s="1"/>
  <c r="F3617" i="5"/>
  <c r="G3617" i="5"/>
  <c r="I3617" i="5"/>
  <c r="J3617" i="5"/>
  <c r="K3617" i="5"/>
  <c r="L3617" i="5"/>
  <c r="S3617" i="5"/>
  <c r="O3618" i="5"/>
  <c r="N3618" i="5"/>
  <c r="R3618" i="5"/>
  <c r="M3618" i="5"/>
  <c r="E3618" i="5"/>
  <c r="AH3618" i="5" s="1"/>
  <c r="F3618" i="5"/>
  <c r="G3618" i="5"/>
  <c r="I3618" i="5"/>
  <c r="J3618" i="5"/>
  <c r="K3618" i="5"/>
  <c r="L3618" i="5"/>
  <c r="S3618" i="5"/>
  <c r="O3619" i="5"/>
  <c r="N3619" i="5"/>
  <c r="R3619" i="5"/>
  <c r="M3619" i="5"/>
  <c r="E3619" i="5"/>
  <c r="AH3619" i="5" s="1"/>
  <c r="F3619" i="5"/>
  <c r="G3619" i="5"/>
  <c r="I3619" i="5"/>
  <c r="J3619" i="5"/>
  <c r="K3619" i="5"/>
  <c r="L3619" i="5"/>
  <c r="S3619" i="5"/>
  <c r="O3620" i="5"/>
  <c r="N3620" i="5"/>
  <c r="R3620" i="5"/>
  <c r="M3620" i="5"/>
  <c r="E3620" i="5"/>
  <c r="AH3620" i="5" s="1"/>
  <c r="F3620" i="5"/>
  <c r="G3620" i="5"/>
  <c r="I3620" i="5"/>
  <c r="J3620" i="5"/>
  <c r="K3620" i="5"/>
  <c r="L3620" i="5"/>
  <c r="S3620" i="5"/>
  <c r="O3621" i="5"/>
  <c r="N3621" i="5"/>
  <c r="R3621" i="5"/>
  <c r="M3621" i="5"/>
  <c r="E3621" i="5"/>
  <c r="AH3621" i="5" s="1"/>
  <c r="F3621" i="5"/>
  <c r="G3621" i="5"/>
  <c r="I3621" i="5"/>
  <c r="J3621" i="5"/>
  <c r="K3621" i="5"/>
  <c r="L3621" i="5"/>
  <c r="S3621" i="5"/>
  <c r="O3622" i="5"/>
  <c r="N3622" i="5"/>
  <c r="R3622" i="5"/>
  <c r="M3622" i="5"/>
  <c r="E3622" i="5"/>
  <c r="AH3622" i="5" s="1"/>
  <c r="F3622" i="5"/>
  <c r="G3622" i="5"/>
  <c r="I3622" i="5"/>
  <c r="J3622" i="5"/>
  <c r="K3622" i="5"/>
  <c r="L3622" i="5"/>
  <c r="S3622" i="5"/>
  <c r="O3623" i="5"/>
  <c r="N3623" i="5"/>
  <c r="R3623" i="5"/>
  <c r="M3623" i="5"/>
  <c r="E3623" i="5"/>
  <c r="AH3623" i="5" s="1"/>
  <c r="F3623" i="5"/>
  <c r="G3623" i="5"/>
  <c r="I3623" i="5"/>
  <c r="J3623" i="5"/>
  <c r="K3623" i="5"/>
  <c r="L3623" i="5"/>
  <c r="S3623" i="5"/>
  <c r="O3624" i="5"/>
  <c r="N3624" i="5"/>
  <c r="R3624" i="5"/>
  <c r="M3624" i="5"/>
  <c r="E3624" i="5"/>
  <c r="AH3624" i="5" s="1"/>
  <c r="F3624" i="5"/>
  <c r="G3624" i="5"/>
  <c r="I3624" i="5"/>
  <c r="J3624" i="5"/>
  <c r="K3624" i="5"/>
  <c r="L3624" i="5"/>
  <c r="S3624" i="5"/>
  <c r="O3625" i="5"/>
  <c r="N3625" i="5"/>
  <c r="R3625" i="5"/>
  <c r="M3625" i="5"/>
  <c r="E3625" i="5"/>
  <c r="AH3625" i="5" s="1"/>
  <c r="F3625" i="5"/>
  <c r="G3625" i="5"/>
  <c r="I3625" i="5"/>
  <c r="J3625" i="5"/>
  <c r="K3625" i="5"/>
  <c r="L3625" i="5"/>
  <c r="S3625" i="5"/>
  <c r="O3626" i="5"/>
  <c r="N3626" i="5"/>
  <c r="R3626" i="5"/>
  <c r="M3626" i="5"/>
  <c r="E3626" i="5"/>
  <c r="AH3626" i="5" s="1"/>
  <c r="F3626" i="5"/>
  <c r="G3626" i="5"/>
  <c r="I3626" i="5"/>
  <c r="J3626" i="5"/>
  <c r="K3626" i="5"/>
  <c r="L3626" i="5"/>
  <c r="S3626" i="5"/>
  <c r="O3627" i="5"/>
  <c r="N3627" i="5"/>
  <c r="R3627" i="5"/>
  <c r="M3627" i="5"/>
  <c r="E3627" i="5"/>
  <c r="AH3627" i="5" s="1"/>
  <c r="F3627" i="5"/>
  <c r="G3627" i="5"/>
  <c r="I3627" i="5"/>
  <c r="J3627" i="5"/>
  <c r="K3627" i="5"/>
  <c r="L3627" i="5"/>
  <c r="S3627" i="5"/>
  <c r="O3628" i="5"/>
  <c r="N3628" i="5"/>
  <c r="R3628" i="5"/>
  <c r="M3628" i="5"/>
  <c r="E3628" i="5"/>
  <c r="AH3628" i="5" s="1"/>
  <c r="F3628" i="5"/>
  <c r="G3628" i="5"/>
  <c r="I3628" i="5"/>
  <c r="J3628" i="5"/>
  <c r="K3628" i="5"/>
  <c r="L3628" i="5"/>
  <c r="S3628" i="5"/>
  <c r="O3629" i="5"/>
  <c r="N3629" i="5"/>
  <c r="R3629" i="5"/>
  <c r="M3629" i="5"/>
  <c r="E3629" i="5"/>
  <c r="AH3629" i="5" s="1"/>
  <c r="F3629" i="5"/>
  <c r="G3629" i="5"/>
  <c r="I3629" i="5"/>
  <c r="J3629" i="5"/>
  <c r="K3629" i="5"/>
  <c r="L3629" i="5"/>
  <c r="S3629" i="5"/>
  <c r="O3630" i="5"/>
  <c r="N3630" i="5"/>
  <c r="R3630" i="5"/>
  <c r="M3630" i="5"/>
  <c r="E3630" i="5"/>
  <c r="AH3630" i="5" s="1"/>
  <c r="F3630" i="5"/>
  <c r="G3630" i="5"/>
  <c r="I3630" i="5"/>
  <c r="J3630" i="5"/>
  <c r="K3630" i="5"/>
  <c r="L3630" i="5"/>
  <c r="S3630" i="5"/>
  <c r="O3631" i="5"/>
  <c r="N3631" i="5"/>
  <c r="R3631" i="5"/>
  <c r="M3631" i="5"/>
  <c r="E3631" i="5"/>
  <c r="AH3631" i="5" s="1"/>
  <c r="F3631" i="5"/>
  <c r="G3631" i="5"/>
  <c r="I3631" i="5"/>
  <c r="J3631" i="5"/>
  <c r="K3631" i="5"/>
  <c r="L3631" i="5"/>
  <c r="S3631" i="5"/>
  <c r="O3632" i="5"/>
  <c r="N3632" i="5"/>
  <c r="R3632" i="5"/>
  <c r="M3632" i="5"/>
  <c r="E3632" i="5"/>
  <c r="AH3632" i="5" s="1"/>
  <c r="F3632" i="5"/>
  <c r="G3632" i="5"/>
  <c r="I3632" i="5"/>
  <c r="J3632" i="5"/>
  <c r="K3632" i="5"/>
  <c r="L3632" i="5"/>
  <c r="S3632" i="5"/>
  <c r="O3633" i="5"/>
  <c r="N3633" i="5"/>
  <c r="R3633" i="5"/>
  <c r="M3633" i="5"/>
  <c r="E3633" i="5"/>
  <c r="AH3633" i="5" s="1"/>
  <c r="F3633" i="5"/>
  <c r="G3633" i="5"/>
  <c r="I3633" i="5"/>
  <c r="J3633" i="5"/>
  <c r="K3633" i="5"/>
  <c r="L3633" i="5"/>
  <c r="S3633" i="5"/>
  <c r="O3634" i="5"/>
  <c r="N3634" i="5"/>
  <c r="R3634" i="5"/>
  <c r="M3634" i="5"/>
  <c r="E3634" i="5"/>
  <c r="AH3634" i="5" s="1"/>
  <c r="F3634" i="5"/>
  <c r="G3634" i="5"/>
  <c r="I3634" i="5"/>
  <c r="J3634" i="5"/>
  <c r="K3634" i="5"/>
  <c r="L3634" i="5"/>
  <c r="S3634" i="5"/>
  <c r="O3635" i="5"/>
  <c r="N3635" i="5"/>
  <c r="R3635" i="5"/>
  <c r="M3635" i="5"/>
  <c r="E3635" i="5"/>
  <c r="AH3635" i="5" s="1"/>
  <c r="F3635" i="5"/>
  <c r="G3635" i="5"/>
  <c r="I3635" i="5"/>
  <c r="J3635" i="5"/>
  <c r="K3635" i="5"/>
  <c r="L3635" i="5"/>
  <c r="S3635" i="5"/>
  <c r="O3636" i="5"/>
  <c r="N3636" i="5"/>
  <c r="R3636" i="5"/>
  <c r="M3636" i="5"/>
  <c r="E3636" i="5"/>
  <c r="AH3636" i="5" s="1"/>
  <c r="F3636" i="5"/>
  <c r="G3636" i="5"/>
  <c r="I3636" i="5"/>
  <c r="J3636" i="5"/>
  <c r="K3636" i="5"/>
  <c r="L3636" i="5"/>
  <c r="S3636" i="5"/>
  <c r="O3637" i="5"/>
  <c r="N3637" i="5"/>
  <c r="R3637" i="5"/>
  <c r="M3637" i="5"/>
  <c r="E3637" i="5"/>
  <c r="AH3637" i="5" s="1"/>
  <c r="F3637" i="5"/>
  <c r="G3637" i="5"/>
  <c r="I3637" i="5"/>
  <c r="J3637" i="5"/>
  <c r="K3637" i="5"/>
  <c r="L3637" i="5"/>
  <c r="S3637" i="5"/>
  <c r="O3638" i="5"/>
  <c r="N3638" i="5"/>
  <c r="R3638" i="5"/>
  <c r="M3638" i="5"/>
  <c r="E3638" i="5"/>
  <c r="AH3638" i="5" s="1"/>
  <c r="F3638" i="5"/>
  <c r="G3638" i="5"/>
  <c r="I3638" i="5"/>
  <c r="J3638" i="5"/>
  <c r="K3638" i="5"/>
  <c r="L3638" i="5"/>
  <c r="S3638" i="5"/>
  <c r="O3639" i="5"/>
  <c r="N3639" i="5"/>
  <c r="R3639" i="5"/>
  <c r="M3639" i="5"/>
  <c r="E3639" i="5"/>
  <c r="AH3639" i="5" s="1"/>
  <c r="F3639" i="5"/>
  <c r="G3639" i="5"/>
  <c r="I3639" i="5"/>
  <c r="J3639" i="5"/>
  <c r="K3639" i="5"/>
  <c r="L3639" i="5"/>
  <c r="S3639" i="5"/>
  <c r="O3640" i="5"/>
  <c r="N3640" i="5"/>
  <c r="R3640" i="5"/>
  <c r="M3640" i="5"/>
  <c r="E3640" i="5"/>
  <c r="AH3640" i="5" s="1"/>
  <c r="F3640" i="5"/>
  <c r="G3640" i="5"/>
  <c r="I3640" i="5"/>
  <c r="J3640" i="5"/>
  <c r="K3640" i="5"/>
  <c r="L3640" i="5"/>
  <c r="S3640" i="5"/>
  <c r="O3641" i="5"/>
  <c r="N3641" i="5"/>
  <c r="R3641" i="5"/>
  <c r="M3641" i="5"/>
  <c r="E3641" i="5"/>
  <c r="AH3641" i="5" s="1"/>
  <c r="F3641" i="5"/>
  <c r="G3641" i="5"/>
  <c r="I3641" i="5"/>
  <c r="J3641" i="5"/>
  <c r="K3641" i="5"/>
  <c r="L3641" i="5"/>
  <c r="S3641" i="5"/>
  <c r="O3642" i="5"/>
  <c r="N3642" i="5"/>
  <c r="R3642" i="5"/>
  <c r="M3642" i="5"/>
  <c r="E3642" i="5"/>
  <c r="AH3642" i="5" s="1"/>
  <c r="F3642" i="5"/>
  <c r="G3642" i="5"/>
  <c r="I3642" i="5"/>
  <c r="J3642" i="5"/>
  <c r="K3642" i="5"/>
  <c r="L3642" i="5"/>
  <c r="S3642" i="5"/>
  <c r="O3643" i="5"/>
  <c r="N3643" i="5"/>
  <c r="R3643" i="5"/>
  <c r="M3643" i="5"/>
  <c r="E3643" i="5"/>
  <c r="AH3643" i="5" s="1"/>
  <c r="F3643" i="5"/>
  <c r="G3643" i="5"/>
  <c r="I3643" i="5"/>
  <c r="J3643" i="5"/>
  <c r="K3643" i="5"/>
  <c r="L3643" i="5"/>
  <c r="S3643" i="5"/>
  <c r="O3644" i="5"/>
  <c r="N3644" i="5"/>
  <c r="R3644" i="5"/>
  <c r="M3644" i="5"/>
  <c r="E3644" i="5"/>
  <c r="AH3644" i="5" s="1"/>
  <c r="F3644" i="5"/>
  <c r="G3644" i="5"/>
  <c r="I3644" i="5"/>
  <c r="J3644" i="5"/>
  <c r="K3644" i="5"/>
  <c r="L3644" i="5"/>
  <c r="S3644" i="5"/>
  <c r="O3645" i="5"/>
  <c r="N3645" i="5"/>
  <c r="R3645" i="5"/>
  <c r="M3645" i="5"/>
  <c r="E3645" i="5"/>
  <c r="AH3645" i="5" s="1"/>
  <c r="F3645" i="5"/>
  <c r="G3645" i="5"/>
  <c r="I3645" i="5"/>
  <c r="J3645" i="5"/>
  <c r="K3645" i="5"/>
  <c r="L3645" i="5"/>
  <c r="S3645" i="5"/>
  <c r="O3646" i="5"/>
  <c r="N3646" i="5"/>
  <c r="R3646" i="5"/>
  <c r="M3646" i="5"/>
  <c r="E3646" i="5"/>
  <c r="AH3646" i="5" s="1"/>
  <c r="F3646" i="5"/>
  <c r="G3646" i="5"/>
  <c r="I3646" i="5"/>
  <c r="J3646" i="5"/>
  <c r="K3646" i="5"/>
  <c r="L3646" i="5"/>
  <c r="S3646" i="5"/>
  <c r="O3647" i="5"/>
  <c r="N3647" i="5"/>
  <c r="R3647" i="5"/>
  <c r="M3647" i="5"/>
  <c r="E3647" i="5"/>
  <c r="AH3647" i="5" s="1"/>
  <c r="F3647" i="5"/>
  <c r="G3647" i="5"/>
  <c r="I3647" i="5"/>
  <c r="J3647" i="5"/>
  <c r="K3647" i="5"/>
  <c r="L3647" i="5"/>
  <c r="S3647" i="5"/>
  <c r="O3648" i="5"/>
  <c r="N3648" i="5"/>
  <c r="R3648" i="5"/>
  <c r="M3648" i="5"/>
  <c r="E3648" i="5"/>
  <c r="AH3648" i="5" s="1"/>
  <c r="F3648" i="5"/>
  <c r="G3648" i="5"/>
  <c r="I3648" i="5"/>
  <c r="J3648" i="5"/>
  <c r="K3648" i="5"/>
  <c r="L3648" i="5"/>
  <c r="S3648" i="5"/>
  <c r="O3649" i="5"/>
  <c r="N3649" i="5"/>
  <c r="R3649" i="5"/>
  <c r="M3649" i="5"/>
  <c r="E3649" i="5"/>
  <c r="AH3649" i="5" s="1"/>
  <c r="F3649" i="5"/>
  <c r="G3649" i="5"/>
  <c r="I3649" i="5"/>
  <c r="J3649" i="5"/>
  <c r="K3649" i="5"/>
  <c r="L3649" i="5"/>
  <c r="S3649" i="5"/>
  <c r="O3650" i="5"/>
  <c r="N3650" i="5"/>
  <c r="R3650" i="5"/>
  <c r="M3650" i="5"/>
  <c r="E3650" i="5"/>
  <c r="AH3650" i="5" s="1"/>
  <c r="F3650" i="5"/>
  <c r="G3650" i="5"/>
  <c r="I3650" i="5"/>
  <c r="J3650" i="5"/>
  <c r="K3650" i="5"/>
  <c r="L3650" i="5"/>
  <c r="S3650" i="5"/>
  <c r="O3651" i="5"/>
  <c r="N3651" i="5"/>
  <c r="R3651" i="5"/>
  <c r="M3651" i="5"/>
  <c r="E3651" i="5"/>
  <c r="AH3651" i="5" s="1"/>
  <c r="F3651" i="5"/>
  <c r="G3651" i="5"/>
  <c r="I3651" i="5"/>
  <c r="J3651" i="5"/>
  <c r="K3651" i="5"/>
  <c r="L3651" i="5"/>
  <c r="S3651" i="5"/>
  <c r="O3652" i="5"/>
  <c r="N3652" i="5"/>
  <c r="R3652" i="5"/>
  <c r="M3652" i="5"/>
  <c r="E3652" i="5"/>
  <c r="AH3652" i="5" s="1"/>
  <c r="F3652" i="5"/>
  <c r="G3652" i="5"/>
  <c r="I3652" i="5"/>
  <c r="J3652" i="5"/>
  <c r="K3652" i="5"/>
  <c r="L3652" i="5"/>
  <c r="S3652" i="5"/>
  <c r="O3653" i="5"/>
  <c r="N3653" i="5"/>
  <c r="R3653" i="5"/>
  <c r="M3653" i="5"/>
  <c r="E3653" i="5"/>
  <c r="AH3653" i="5" s="1"/>
  <c r="F3653" i="5"/>
  <c r="G3653" i="5"/>
  <c r="I3653" i="5"/>
  <c r="J3653" i="5"/>
  <c r="K3653" i="5"/>
  <c r="L3653" i="5"/>
  <c r="S3653" i="5"/>
  <c r="O3654" i="5"/>
  <c r="N3654" i="5"/>
  <c r="R3654" i="5"/>
  <c r="M3654" i="5"/>
  <c r="E3654" i="5"/>
  <c r="AH3654" i="5" s="1"/>
  <c r="F3654" i="5"/>
  <c r="G3654" i="5"/>
  <c r="I3654" i="5"/>
  <c r="J3654" i="5"/>
  <c r="K3654" i="5"/>
  <c r="L3654" i="5"/>
  <c r="S3654" i="5"/>
  <c r="O3655" i="5"/>
  <c r="N3655" i="5"/>
  <c r="R3655" i="5"/>
  <c r="M3655" i="5"/>
  <c r="E3655" i="5"/>
  <c r="AH3655" i="5" s="1"/>
  <c r="F3655" i="5"/>
  <c r="G3655" i="5"/>
  <c r="I3655" i="5"/>
  <c r="J3655" i="5"/>
  <c r="K3655" i="5"/>
  <c r="L3655" i="5"/>
  <c r="S3655" i="5"/>
  <c r="O3656" i="5"/>
  <c r="N3656" i="5"/>
  <c r="R3656" i="5"/>
  <c r="M3656" i="5"/>
  <c r="E3656" i="5"/>
  <c r="AH3656" i="5" s="1"/>
  <c r="F3656" i="5"/>
  <c r="G3656" i="5"/>
  <c r="I3656" i="5"/>
  <c r="J3656" i="5"/>
  <c r="K3656" i="5"/>
  <c r="L3656" i="5"/>
  <c r="S3656" i="5"/>
  <c r="O3657" i="5"/>
  <c r="N3657" i="5"/>
  <c r="R3657" i="5"/>
  <c r="M3657" i="5"/>
  <c r="E3657" i="5"/>
  <c r="AH3657" i="5" s="1"/>
  <c r="F3657" i="5"/>
  <c r="G3657" i="5"/>
  <c r="I3657" i="5"/>
  <c r="J3657" i="5"/>
  <c r="K3657" i="5"/>
  <c r="L3657" i="5"/>
  <c r="S3657" i="5"/>
  <c r="O3658" i="5"/>
  <c r="N3658" i="5"/>
  <c r="R3658" i="5"/>
  <c r="M3658" i="5"/>
  <c r="E3658" i="5"/>
  <c r="AH3658" i="5" s="1"/>
  <c r="F3658" i="5"/>
  <c r="G3658" i="5"/>
  <c r="I3658" i="5"/>
  <c r="J3658" i="5"/>
  <c r="K3658" i="5"/>
  <c r="L3658" i="5"/>
  <c r="S3658" i="5"/>
  <c r="O3659" i="5"/>
  <c r="N3659" i="5"/>
  <c r="R3659" i="5"/>
  <c r="M3659" i="5"/>
  <c r="E3659" i="5"/>
  <c r="AH3659" i="5" s="1"/>
  <c r="F3659" i="5"/>
  <c r="G3659" i="5"/>
  <c r="I3659" i="5"/>
  <c r="J3659" i="5"/>
  <c r="K3659" i="5"/>
  <c r="L3659" i="5"/>
  <c r="S3659" i="5"/>
  <c r="O3660" i="5"/>
  <c r="N3660" i="5"/>
  <c r="R3660" i="5"/>
  <c r="M3660" i="5"/>
  <c r="E3660" i="5"/>
  <c r="AH3660" i="5" s="1"/>
  <c r="F3660" i="5"/>
  <c r="G3660" i="5"/>
  <c r="I3660" i="5"/>
  <c r="J3660" i="5"/>
  <c r="K3660" i="5"/>
  <c r="L3660" i="5"/>
  <c r="S3660" i="5"/>
  <c r="O3661" i="5"/>
  <c r="N3661" i="5"/>
  <c r="R3661" i="5"/>
  <c r="M3661" i="5"/>
  <c r="E3661" i="5"/>
  <c r="AH3661" i="5" s="1"/>
  <c r="F3661" i="5"/>
  <c r="G3661" i="5"/>
  <c r="I3661" i="5"/>
  <c r="J3661" i="5"/>
  <c r="K3661" i="5"/>
  <c r="L3661" i="5"/>
  <c r="S3661" i="5"/>
  <c r="O3662" i="5"/>
  <c r="N3662" i="5"/>
  <c r="R3662" i="5"/>
  <c r="M3662" i="5"/>
  <c r="E3662" i="5"/>
  <c r="AH3662" i="5" s="1"/>
  <c r="F3662" i="5"/>
  <c r="G3662" i="5"/>
  <c r="I3662" i="5"/>
  <c r="J3662" i="5"/>
  <c r="K3662" i="5"/>
  <c r="L3662" i="5"/>
  <c r="S3662" i="5"/>
  <c r="O3663" i="5"/>
  <c r="N3663" i="5"/>
  <c r="R3663" i="5"/>
  <c r="M3663" i="5"/>
  <c r="E3663" i="5"/>
  <c r="AH3663" i="5" s="1"/>
  <c r="F3663" i="5"/>
  <c r="G3663" i="5"/>
  <c r="I3663" i="5"/>
  <c r="J3663" i="5"/>
  <c r="K3663" i="5"/>
  <c r="L3663" i="5"/>
  <c r="S3663" i="5"/>
  <c r="O3664" i="5"/>
  <c r="N3664" i="5"/>
  <c r="R3664" i="5"/>
  <c r="M3664" i="5"/>
  <c r="E3664" i="5"/>
  <c r="AH3664" i="5" s="1"/>
  <c r="F3664" i="5"/>
  <c r="G3664" i="5"/>
  <c r="I3664" i="5"/>
  <c r="J3664" i="5"/>
  <c r="K3664" i="5"/>
  <c r="L3664" i="5"/>
  <c r="S3664" i="5"/>
  <c r="O3665" i="5"/>
  <c r="N3665" i="5"/>
  <c r="R3665" i="5"/>
  <c r="M3665" i="5"/>
  <c r="E3665" i="5"/>
  <c r="AH3665" i="5" s="1"/>
  <c r="F3665" i="5"/>
  <c r="G3665" i="5"/>
  <c r="I3665" i="5"/>
  <c r="J3665" i="5"/>
  <c r="K3665" i="5"/>
  <c r="L3665" i="5"/>
  <c r="S3665" i="5"/>
  <c r="O3666" i="5"/>
  <c r="N3666" i="5"/>
  <c r="R3666" i="5"/>
  <c r="M3666" i="5"/>
  <c r="E3666" i="5"/>
  <c r="AH3666" i="5" s="1"/>
  <c r="F3666" i="5"/>
  <c r="G3666" i="5"/>
  <c r="I3666" i="5"/>
  <c r="J3666" i="5"/>
  <c r="K3666" i="5"/>
  <c r="L3666" i="5"/>
  <c r="S3666" i="5"/>
  <c r="O3667" i="5"/>
  <c r="N3667" i="5"/>
  <c r="R3667" i="5"/>
  <c r="M3667" i="5"/>
  <c r="E3667" i="5"/>
  <c r="AH3667" i="5" s="1"/>
  <c r="F3667" i="5"/>
  <c r="G3667" i="5"/>
  <c r="I3667" i="5"/>
  <c r="J3667" i="5"/>
  <c r="K3667" i="5"/>
  <c r="L3667" i="5"/>
  <c r="S3667" i="5"/>
  <c r="O3668" i="5"/>
  <c r="N3668" i="5"/>
  <c r="R3668" i="5"/>
  <c r="M3668" i="5"/>
  <c r="E3668" i="5"/>
  <c r="AH3668" i="5" s="1"/>
  <c r="F3668" i="5"/>
  <c r="G3668" i="5"/>
  <c r="I3668" i="5"/>
  <c r="J3668" i="5"/>
  <c r="K3668" i="5"/>
  <c r="L3668" i="5"/>
  <c r="S3668" i="5"/>
  <c r="O3669" i="5"/>
  <c r="N3669" i="5"/>
  <c r="R3669" i="5"/>
  <c r="M3669" i="5"/>
  <c r="E3669" i="5"/>
  <c r="AH3669" i="5" s="1"/>
  <c r="F3669" i="5"/>
  <c r="G3669" i="5"/>
  <c r="I3669" i="5"/>
  <c r="J3669" i="5"/>
  <c r="K3669" i="5"/>
  <c r="L3669" i="5"/>
  <c r="S3669" i="5"/>
  <c r="O3670" i="5"/>
  <c r="N3670" i="5"/>
  <c r="R3670" i="5"/>
  <c r="M3670" i="5"/>
  <c r="E3670" i="5"/>
  <c r="AH3670" i="5" s="1"/>
  <c r="F3670" i="5"/>
  <c r="G3670" i="5"/>
  <c r="I3670" i="5"/>
  <c r="J3670" i="5"/>
  <c r="K3670" i="5"/>
  <c r="L3670" i="5"/>
  <c r="S3670" i="5"/>
  <c r="O3671" i="5"/>
  <c r="N3671" i="5"/>
  <c r="R3671" i="5"/>
  <c r="M3671" i="5"/>
  <c r="E3671" i="5"/>
  <c r="AH3671" i="5" s="1"/>
  <c r="F3671" i="5"/>
  <c r="G3671" i="5"/>
  <c r="I3671" i="5"/>
  <c r="J3671" i="5"/>
  <c r="K3671" i="5"/>
  <c r="L3671" i="5"/>
  <c r="S3671" i="5"/>
  <c r="O3672" i="5"/>
  <c r="N3672" i="5"/>
  <c r="R3672" i="5"/>
  <c r="M3672" i="5"/>
  <c r="E3672" i="5"/>
  <c r="AH3672" i="5" s="1"/>
  <c r="F3672" i="5"/>
  <c r="G3672" i="5"/>
  <c r="I3672" i="5"/>
  <c r="J3672" i="5"/>
  <c r="K3672" i="5"/>
  <c r="L3672" i="5"/>
  <c r="S3672" i="5"/>
  <c r="O3673" i="5"/>
  <c r="N3673" i="5"/>
  <c r="R3673" i="5"/>
  <c r="M3673" i="5"/>
  <c r="E3673" i="5"/>
  <c r="AH3673" i="5" s="1"/>
  <c r="F3673" i="5"/>
  <c r="G3673" i="5"/>
  <c r="I3673" i="5"/>
  <c r="J3673" i="5"/>
  <c r="K3673" i="5"/>
  <c r="L3673" i="5"/>
  <c r="S3673" i="5"/>
  <c r="O3674" i="5"/>
  <c r="N3674" i="5"/>
  <c r="R3674" i="5"/>
  <c r="M3674" i="5"/>
  <c r="E3674" i="5"/>
  <c r="AH3674" i="5" s="1"/>
  <c r="F3674" i="5"/>
  <c r="G3674" i="5"/>
  <c r="I3674" i="5"/>
  <c r="J3674" i="5"/>
  <c r="K3674" i="5"/>
  <c r="L3674" i="5"/>
  <c r="S3674" i="5"/>
  <c r="O3675" i="5"/>
  <c r="N3675" i="5"/>
  <c r="R3675" i="5"/>
  <c r="M3675" i="5"/>
  <c r="E3675" i="5"/>
  <c r="AH3675" i="5" s="1"/>
  <c r="F3675" i="5"/>
  <c r="G3675" i="5"/>
  <c r="I3675" i="5"/>
  <c r="J3675" i="5"/>
  <c r="K3675" i="5"/>
  <c r="L3675" i="5"/>
  <c r="S3675" i="5"/>
  <c r="O3676" i="5"/>
  <c r="N3676" i="5"/>
  <c r="R3676" i="5"/>
  <c r="M3676" i="5"/>
  <c r="E3676" i="5"/>
  <c r="AH3676" i="5" s="1"/>
  <c r="F3676" i="5"/>
  <c r="G3676" i="5"/>
  <c r="I3676" i="5"/>
  <c r="J3676" i="5"/>
  <c r="K3676" i="5"/>
  <c r="L3676" i="5"/>
  <c r="S3676" i="5"/>
  <c r="O3677" i="5"/>
  <c r="N3677" i="5"/>
  <c r="R3677" i="5"/>
  <c r="M3677" i="5"/>
  <c r="E3677" i="5"/>
  <c r="AH3677" i="5" s="1"/>
  <c r="F3677" i="5"/>
  <c r="G3677" i="5"/>
  <c r="I3677" i="5"/>
  <c r="J3677" i="5"/>
  <c r="K3677" i="5"/>
  <c r="L3677" i="5"/>
  <c r="S3677" i="5"/>
  <c r="O3678" i="5"/>
  <c r="N3678" i="5"/>
  <c r="R3678" i="5"/>
  <c r="M3678" i="5"/>
  <c r="E3678" i="5"/>
  <c r="AH3678" i="5" s="1"/>
  <c r="F3678" i="5"/>
  <c r="G3678" i="5"/>
  <c r="I3678" i="5"/>
  <c r="J3678" i="5"/>
  <c r="K3678" i="5"/>
  <c r="L3678" i="5"/>
  <c r="S3678" i="5"/>
  <c r="O3679" i="5"/>
  <c r="N3679" i="5"/>
  <c r="R3679" i="5"/>
  <c r="M3679" i="5"/>
  <c r="E3679" i="5"/>
  <c r="AH3679" i="5" s="1"/>
  <c r="F3679" i="5"/>
  <c r="G3679" i="5"/>
  <c r="I3679" i="5"/>
  <c r="J3679" i="5"/>
  <c r="K3679" i="5"/>
  <c r="L3679" i="5"/>
  <c r="S3679" i="5"/>
  <c r="O3680" i="5"/>
  <c r="N3680" i="5"/>
  <c r="R3680" i="5"/>
  <c r="M3680" i="5"/>
  <c r="E3680" i="5"/>
  <c r="AH3680" i="5" s="1"/>
  <c r="F3680" i="5"/>
  <c r="G3680" i="5"/>
  <c r="I3680" i="5"/>
  <c r="J3680" i="5"/>
  <c r="K3680" i="5"/>
  <c r="L3680" i="5"/>
  <c r="S3680" i="5"/>
  <c r="O3681" i="5"/>
  <c r="N3681" i="5"/>
  <c r="R3681" i="5"/>
  <c r="M3681" i="5"/>
  <c r="E3681" i="5"/>
  <c r="AH3681" i="5" s="1"/>
  <c r="F3681" i="5"/>
  <c r="G3681" i="5"/>
  <c r="I3681" i="5"/>
  <c r="J3681" i="5"/>
  <c r="K3681" i="5"/>
  <c r="L3681" i="5"/>
  <c r="S3681" i="5"/>
  <c r="O3682" i="5"/>
  <c r="N3682" i="5"/>
  <c r="R3682" i="5"/>
  <c r="M3682" i="5"/>
  <c r="E3682" i="5"/>
  <c r="AH3682" i="5" s="1"/>
  <c r="F3682" i="5"/>
  <c r="G3682" i="5"/>
  <c r="I3682" i="5"/>
  <c r="J3682" i="5"/>
  <c r="K3682" i="5"/>
  <c r="L3682" i="5"/>
  <c r="S3682" i="5"/>
  <c r="O3683" i="5"/>
  <c r="N3683" i="5"/>
  <c r="R3683" i="5"/>
  <c r="M3683" i="5"/>
  <c r="E3683" i="5"/>
  <c r="AH3683" i="5" s="1"/>
  <c r="F3683" i="5"/>
  <c r="G3683" i="5"/>
  <c r="I3683" i="5"/>
  <c r="J3683" i="5"/>
  <c r="K3683" i="5"/>
  <c r="L3683" i="5"/>
  <c r="S3683" i="5"/>
  <c r="O3684" i="5"/>
  <c r="N3684" i="5"/>
  <c r="R3684" i="5"/>
  <c r="M3684" i="5"/>
  <c r="E3684" i="5"/>
  <c r="AH3684" i="5" s="1"/>
  <c r="F3684" i="5"/>
  <c r="G3684" i="5"/>
  <c r="I3684" i="5"/>
  <c r="J3684" i="5"/>
  <c r="K3684" i="5"/>
  <c r="L3684" i="5"/>
  <c r="S3684" i="5"/>
  <c r="O3685" i="5"/>
  <c r="N3685" i="5"/>
  <c r="R3685" i="5"/>
  <c r="M3685" i="5"/>
  <c r="E3685" i="5"/>
  <c r="AH3685" i="5" s="1"/>
  <c r="F3685" i="5"/>
  <c r="G3685" i="5"/>
  <c r="I3685" i="5"/>
  <c r="J3685" i="5"/>
  <c r="K3685" i="5"/>
  <c r="L3685" i="5"/>
  <c r="S3685" i="5"/>
  <c r="O3686" i="5"/>
  <c r="N3686" i="5"/>
  <c r="R3686" i="5"/>
  <c r="M3686" i="5"/>
  <c r="E3686" i="5"/>
  <c r="AH3686" i="5" s="1"/>
  <c r="F3686" i="5"/>
  <c r="G3686" i="5"/>
  <c r="I3686" i="5"/>
  <c r="J3686" i="5"/>
  <c r="K3686" i="5"/>
  <c r="L3686" i="5"/>
  <c r="S3686" i="5"/>
  <c r="O3687" i="5"/>
  <c r="N3687" i="5"/>
  <c r="R3687" i="5"/>
  <c r="M3687" i="5"/>
  <c r="E3687" i="5"/>
  <c r="AH3687" i="5" s="1"/>
  <c r="F3687" i="5"/>
  <c r="G3687" i="5"/>
  <c r="I3687" i="5"/>
  <c r="J3687" i="5"/>
  <c r="K3687" i="5"/>
  <c r="L3687" i="5"/>
  <c r="S3687" i="5"/>
  <c r="O3688" i="5"/>
  <c r="N3688" i="5"/>
  <c r="R3688" i="5"/>
  <c r="M3688" i="5"/>
  <c r="E3688" i="5"/>
  <c r="AH3688" i="5" s="1"/>
  <c r="F3688" i="5"/>
  <c r="G3688" i="5"/>
  <c r="I3688" i="5"/>
  <c r="J3688" i="5"/>
  <c r="K3688" i="5"/>
  <c r="L3688" i="5"/>
  <c r="S3688" i="5"/>
  <c r="O3689" i="5"/>
  <c r="N3689" i="5"/>
  <c r="R3689" i="5"/>
  <c r="M3689" i="5"/>
  <c r="E3689" i="5"/>
  <c r="AH3689" i="5" s="1"/>
  <c r="F3689" i="5"/>
  <c r="G3689" i="5"/>
  <c r="I3689" i="5"/>
  <c r="J3689" i="5"/>
  <c r="K3689" i="5"/>
  <c r="L3689" i="5"/>
  <c r="S3689" i="5"/>
  <c r="O3690" i="5"/>
  <c r="N3690" i="5"/>
  <c r="R3690" i="5"/>
  <c r="M3690" i="5"/>
  <c r="E3690" i="5"/>
  <c r="AH3690" i="5" s="1"/>
  <c r="F3690" i="5"/>
  <c r="G3690" i="5"/>
  <c r="I3690" i="5"/>
  <c r="J3690" i="5"/>
  <c r="K3690" i="5"/>
  <c r="L3690" i="5"/>
  <c r="S3690" i="5"/>
  <c r="O3691" i="5"/>
  <c r="N3691" i="5"/>
  <c r="R3691" i="5"/>
  <c r="M3691" i="5"/>
  <c r="E3691" i="5"/>
  <c r="AH3691" i="5" s="1"/>
  <c r="F3691" i="5"/>
  <c r="G3691" i="5"/>
  <c r="I3691" i="5"/>
  <c r="J3691" i="5"/>
  <c r="K3691" i="5"/>
  <c r="L3691" i="5"/>
  <c r="S3691" i="5"/>
  <c r="O3692" i="5"/>
  <c r="N3692" i="5"/>
  <c r="R3692" i="5"/>
  <c r="M3692" i="5"/>
  <c r="E3692" i="5"/>
  <c r="AH3692" i="5" s="1"/>
  <c r="F3692" i="5"/>
  <c r="G3692" i="5"/>
  <c r="I3692" i="5"/>
  <c r="J3692" i="5"/>
  <c r="K3692" i="5"/>
  <c r="L3692" i="5"/>
  <c r="S3692" i="5"/>
  <c r="O3693" i="5"/>
  <c r="N3693" i="5"/>
  <c r="R3693" i="5"/>
  <c r="M3693" i="5"/>
  <c r="E3693" i="5"/>
  <c r="AH3693" i="5" s="1"/>
  <c r="F3693" i="5"/>
  <c r="G3693" i="5"/>
  <c r="I3693" i="5"/>
  <c r="J3693" i="5"/>
  <c r="K3693" i="5"/>
  <c r="L3693" i="5"/>
  <c r="S3693" i="5"/>
  <c r="O3694" i="5"/>
  <c r="N3694" i="5"/>
  <c r="R3694" i="5"/>
  <c r="M3694" i="5"/>
  <c r="E3694" i="5"/>
  <c r="AH3694" i="5" s="1"/>
  <c r="F3694" i="5"/>
  <c r="G3694" i="5"/>
  <c r="I3694" i="5"/>
  <c r="J3694" i="5"/>
  <c r="K3694" i="5"/>
  <c r="L3694" i="5"/>
  <c r="S3694" i="5"/>
  <c r="O3695" i="5"/>
  <c r="N3695" i="5"/>
  <c r="R3695" i="5"/>
  <c r="M3695" i="5"/>
  <c r="E3695" i="5"/>
  <c r="AH3695" i="5" s="1"/>
  <c r="F3695" i="5"/>
  <c r="G3695" i="5"/>
  <c r="I3695" i="5"/>
  <c r="J3695" i="5"/>
  <c r="K3695" i="5"/>
  <c r="L3695" i="5"/>
  <c r="S3695" i="5"/>
  <c r="O3696" i="5"/>
  <c r="N3696" i="5"/>
  <c r="R3696" i="5"/>
  <c r="M3696" i="5"/>
  <c r="E3696" i="5"/>
  <c r="AH3696" i="5" s="1"/>
  <c r="F3696" i="5"/>
  <c r="G3696" i="5"/>
  <c r="I3696" i="5"/>
  <c r="J3696" i="5"/>
  <c r="K3696" i="5"/>
  <c r="L3696" i="5"/>
  <c r="S3696" i="5"/>
  <c r="O3697" i="5"/>
  <c r="N3697" i="5"/>
  <c r="R3697" i="5"/>
  <c r="M3697" i="5"/>
  <c r="E3697" i="5"/>
  <c r="AH3697" i="5" s="1"/>
  <c r="F3697" i="5"/>
  <c r="G3697" i="5"/>
  <c r="I3697" i="5"/>
  <c r="J3697" i="5"/>
  <c r="K3697" i="5"/>
  <c r="L3697" i="5"/>
  <c r="S3697" i="5"/>
  <c r="O3698" i="5"/>
  <c r="N3698" i="5"/>
  <c r="R3698" i="5"/>
  <c r="M3698" i="5"/>
  <c r="E3698" i="5"/>
  <c r="AH3698" i="5" s="1"/>
  <c r="F3698" i="5"/>
  <c r="G3698" i="5"/>
  <c r="I3698" i="5"/>
  <c r="J3698" i="5"/>
  <c r="K3698" i="5"/>
  <c r="L3698" i="5"/>
  <c r="S3698" i="5"/>
  <c r="O3699" i="5"/>
  <c r="N3699" i="5"/>
  <c r="R3699" i="5"/>
  <c r="M3699" i="5"/>
  <c r="E3699" i="5"/>
  <c r="AH3699" i="5" s="1"/>
  <c r="F3699" i="5"/>
  <c r="G3699" i="5"/>
  <c r="I3699" i="5"/>
  <c r="J3699" i="5"/>
  <c r="K3699" i="5"/>
  <c r="L3699" i="5"/>
  <c r="S3699" i="5"/>
  <c r="O3700" i="5"/>
  <c r="N3700" i="5"/>
  <c r="R3700" i="5"/>
  <c r="M3700" i="5"/>
  <c r="E3700" i="5"/>
  <c r="AH3700" i="5" s="1"/>
  <c r="F3700" i="5"/>
  <c r="G3700" i="5"/>
  <c r="I3700" i="5"/>
  <c r="J3700" i="5"/>
  <c r="K3700" i="5"/>
  <c r="L3700" i="5"/>
  <c r="S3700" i="5"/>
  <c r="O3701" i="5"/>
  <c r="N3701" i="5"/>
  <c r="R3701" i="5"/>
  <c r="M3701" i="5"/>
  <c r="E3701" i="5"/>
  <c r="AH3701" i="5" s="1"/>
  <c r="F3701" i="5"/>
  <c r="G3701" i="5"/>
  <c r="I3701" i="5"/>
  <c r="J3701" i="5"/>
  <c r="K3701" i="5"/>
  <c r="L3701" i="5"/>
  <c r="S3701" i="5"/>
  <c r="O3702" i="5"/>
  <c r="N3702" i="5"/>
  <c r="R3702" i="5"/>
  <c r="M3702" i="5"/>
  <c r="E3702" i="5"/>
  <c r="AH3702" i="5" s="1"/>
  <c r="F3702" i="5"/>
  <c r="G3702" i="5"/>
  <c r="I3702" i="5"/>
  <c r="J3702" i="5"/>
  <c r="K3702" i="5"/>
  <c r="L3702" i="5"/>
  <c r="S3702" i="5"/>
  <c r="O3703" i="5"/>
  <c r="N3703" i="5"/>
  <c r="R3703" i="5"/>
  <c r="M3703" i="5"/>
  <c r="E3703" i="5"/>
  <c r="AH3703" i="5" s="1"/>
  <c r="F3703" i="5"/>
  <c r="G3703" i="5"/>
  <c r="I3703" i="5"/>
  <c r="J3703" i="5"/>
  <c r="K3703" i="5"/>
  <c r="L3703" i="5"/>
  <c r="S3703" i="5"/>
  <c r="O3704" i="5"/>
  <c r="N3704" i="5"/>
  <c r="R3704" i="5"/>
  <c r="M3704" i="5"/>
  <c r="E3704" i="5"/>
  <c r="AH3704" i="5" s="1"/>
  <c r="F3704" i="5"/>
  <c r="G3704" i="5"/>
  <c r="I3704" i="5"/>
  <c r="J3704" i="5"/>
  <c r="K3704" i="5"/>
  <c r="L3704" i="5"/>
  <c r="S3704" i="5"/>
  <c r="O3705" i="5"/>
  <c r="N3705" i="5"/>
  <c r="R3705" i="5"/>
  <c r="M3705" i="5"/>
  <c r="E3705" i="5"/>
  <c r="AH3705" i="5" s="1"/>
  <c r="F3705" i="5"/>
  <c r="G3705" i="5"/>
  <c r="I3705" i="5"/>
  <c r="J3705" i="5"/>
  <c r="K3705" i="5"/>
  <c r="L3705" i="5"/>
  <c r="S3705" i="5"/>
  <c r="O3706" i="5"/>
  <c r="N3706" i="5"/>
  <c r="R3706" i="5"/>
  <c r="M3706" i="5"/>
  <c r="E3706" i="5"/>
  <c r="AH3706" i="5" s="1"/>
  <c r="F3706" i="5"/>
  <c r="G3706" i="5"/>
  <c r="I3706" i="5"/>
  <c r="J3706" i="5"/>
  <c r="K3706" i="5"/>
  <c r="L3706" i="5"/>
  <c r="S3706" i="5"/>
  <c r="O3707" i="5"/>
  <c r="N3707" i="5"/>
  <c r="R3707" i="5"/>
  <c r="M3707" i="5"/>
  <c r="E3707" i="5"/>
  <c r="AH3707" i="5" s="1"/>
  <c r="F3707" i="5"/>
  <c r="G3707" i="5"/>
  <c r="I3707" i="5"/>
  <c r="J3707" i="5"/>
  <c r="K3707" i="5"/>
  <c r="L3707" i="5"/>
  <c r="S3707" i="5"/>
  <c r="O3708" i="5"/>
  <c r="N3708" i="5"/>
  <c r="R3708" i="5"/>
  <c r="M3708" i="5"/>
  <c r="E3708" i="5"/>
  <c r="AH3708" i="5" s="1"/>
  <c r="F3708" i="5"/>
  <c r="G3708" i="5"/>
  <c r="I3708" i="5"/>
  <c r="J3708" i="5"/>
  <c r="K3708" i="5"/>
  <c r="L3708" i="5"/>
  <c r="S3708" i="5"/>
  <c r="O3709" i="5"/>
  <c r="N3709" i="5"/>
  <c r="R3709" i="5"/>
  <c r="M3709" i="5"/>
  <c r="E3709" i="5"/>
  <c r="AH3709" i="5" s="1"/>
  <c r="F3709" i="5"/>
  <c r="G3709" i="5"/>
  <c r="I3709" i="5"/>
  <c r="J3709" i="5"/>
  <c r="K3709" i="5"/>
  <c r="L3709" i="5"/>
  <c r="S3709" i="5"/>
  <c r="O3710" i="5"/>
  <c r="N3710" i="5"/>
  <c r="R3710" i="5"/>
  <c r="M3710" i="5"/>
  <c r="E3710" i="5"/>
  <c r="AH3710" i="5" s="1"/>
  <c r="F3710" i="5"/>
  <c r="G3710" i="5"/>
  <c r="I3710" i="5"/>
  <c r="J3710" i="5"/>
  <c r="K3710" i="5"/>
  <c r="L3710" i="5"/>
  <c r="S3710" i="5"/>
  <c r="O3711" i="5"/>
  <c r="N3711" i="5"/>
  <c r="R3711" i="5"/>
  <c r="M3711" i="5"/>
  <c r="E3711" i="5"/>
  <c r="AH3711" i="5" s="1"/>
  <c r="F3711" i="5"/>
  <c r="G3711" i="5"/>
  <c r="I3711" i="5"/>
  <c r="J3711" i="5"/>
  <c r="K3711" i="5"/>
  <c r="L3711" i="5"/>
  <c r="S3711" i="5"/>
  <c r="O3712" i="5"/>
  <c r="N3712" i="5"/>
  <c r="R3712" i="5"/>
  <c r="M3712" i="5"/>
  <c r="E3712" i="5"/>
  <c r="AH3712" i="5" s="1"/>
  <c r="F3712" i="5"/>
  <c r="G3712" i="5"/>
  <c r="I3712" i="5"/>
  <c r="J3712" i="5"/>
  <c r="K3712" i="5"/>
  <c r="L3712" i="5"/>
  <c r="S3712" i="5"/>
  <c r="O3713" i="5"/>
  <c r="N3713" i="5"/>
  <c r="R3713" i="5"/>
  <c r="M3713" i="5"/>
  <c r="E3713" i="5"/>
  <c r="AH3713" i="5" s="1"/>
  <c r="F3713" i="5"/>
  <c r="G3713" i="5"/>
  <c r="I3713" i="5"/>
  <c r="J3713" i="5"/>
  <c r="K3713" i="5"/>
  <c r="L3713" i="5"/>
  <c r="S3713" i="5"/>
  <c r="O3714" i="5"/>
  <c r="N3714" i="5"/>
  <c r="R3714" i="5"/>
  <c r="M3714" i="5"/>
  <c r="E3714" i="5"/>
  <c r="AH3714" i="5" s="1"/>
  <c r="F3714" i="5"/>
  <c r="G3714" i="5"/>
  <c r="I3714" i="5"/>
  <c r="J3714" i="5"/>
  <c r="K3714" i="5"/>
  <c r="L3714" i="5"/>
  <c r="S3714" i="5"/>
  <c r="O3715" i="5"/>
  <c r="N3715" i="5"/>
  <c r="R3715" i="5"/>
  <c r="M3715" i="5"/>
  <c r="E3715" i="5"/>
  <c r="AH3715" i="5" s="1"/>
  <c r="F3715" i="5"/>
  <c r="G3715" i="5"/>
  <c r="I3715" i="5"/>
  <c r="J3715" i="5"/>
  <c r="K3715" i="5"/>
  <c r="L3715" i="5"/>
  <c r="S3715" i="5"/>
  <c r="O3716" i="5"/>
  <c r="N3716" i="5"/>
  <c r="R3716" i="5"/>
  <c r="M3716" i="5"/>
  <c r="E3716" i="5"/>
  <c r="AH3716" i="5" s="1"/>
  <c r="F3716" i="5"/>
  <c r="G3716" i="5"/>
  <c r="I3716" i="5"/>
  <c r="J3716" i="5"/>
  <c r="K3716" i="5"/>
  <c r="L3716" i="5"/>
  <c r="S3716" i="5"/>
  <c r="O3717" i="5"/>
  <c r="N3717" i="5"/>
  <c r="R3717" i="5"/>
  <c r="M3717" i="5"/>
  <c r="E3717" i="5"/>
  <c r="AH3717" i="5" s="1"/>
  <c r="F3717" i="5"/>
  <c r="G3717" i="5"/>
  <c r="I3717" i="5"/>
  <c r="J3717" i="5"/>
  <c r="K3717" i="5"/>
  <c r="L3717" i="5"/>
  <c r="S3717" i="5"/>
  <c r="O3718" i="5"/>
  <c r="N3718" i="5"/>
  <c r="R3718" i="5"/>
  <c r="M3718" i="5"/>
  <c r="E3718" i="5"/>
  <c r="AH3718" i="5" s="1"/>
  <c r="F3718" i="5"/>
  <c r="G3718" i="5"/>
  <c r="I3718" i="5"/>
  <c r="J3718" i="5"/>
  <c r="K3718" i="5"/>
  <c r="L3718" i="5"/>
  <c r="S3718" i="5"/>
  <c r="O3719" i="5"/>
  <c r="N3719" i="5"/>
  <c r="R3719" i="5"/>
  <c r="M3719" i="5"/>
  <c r="E3719" i="5"/>
  <c r="AH3719" i="5" s="1"/>
  <c r="F3719" i="5"/>
  <c r="G3719" i="5"/>
  <c r="I3719" i="5"/>
  <c r="J3719" i="5"/>
  <c r="K3719" i="5"/>
  <c r="L3719" i="5"/>
  <c r="S3719" i="5"/>
  <c r="O3720" i="5"/>
  <c r="N3720" i="5"/>
  <c r="R3720" i="5"/>
  <c r="M3720" i="5"/>
  <c r="E3720" i="5"/>
  <c r="AH3720" i="5" s="1"/>
  <c r="F3720" i="5"/>
  <c r="G3720" i="5"/>
  <c r="I3720" i="5"/>
  <c r="J3720" i="5"/>
  <c r="K3720" i="5"/>
  <c r="L3720" i="5"/>
  <c r="S3720" i="5"/>
  <c r="O3721" i="5"/>
  <c r="N3721" i="5"/>
  <c r="R3721" i="5"/>
  <c r="M3721" i="5"/>
  <c r="E3721" i="5"/>
  <c r="AH3721" i="5" s="1"/>
  <c r="F3721" i="5"/>
  <c r="G3721" i="5"/>
  <c r="I3721" i="5"/>
  <c r="J3721" i="5"/>
  <c r="K3721" i="5"/>
  <c r="L3721" i="5"/>
  <c r="S3721" i="5"/>
  <c r="O3722" i="5"/>
  <c r="N3722" i="5"/>
  <c r="R3722" i="5"/>
  <c r="M3722" i="5"/>
  <c r="E3722" i="5"/>
  <c r="AH3722" i="5" s="1"/>
  <c r="F3722" i="5"/>
  <c r="G3722" i="5"/>
  <c r="I3722" i="5"/>
  <c r="J3722" i="5"/>
  <c r="K3722" i="5"/>
  <c r="L3722" i="5"/>
  <c r="S3722" i="5"/>
  <c r="O3723" i="5"/>
  <c r="N3723" i="5"/>
  <c r="R3723" i="5"/>
  <c r="M3723" i="5"/>
  <c r="E3723" i="5"/>
  <c r="AH3723" i="5" s="1"/>
  <c r="F3723" i="5"/>
  <c r="G3723" i="5"/>
  <c r="I3723" i="5"/>
  <c r="J3723" i="5"/>
  <c r="K3723" i="5"/>
  <c r="L3723" i="5"/>
  <c r="S3723" i="5"/>
  <c r="O3724" i="5"/>
  <c r="N3724" i="5"/>
  <c r="R3724" i="5"/>
  <c r="M3724" i="5"/>
  <c r="E3724" i="5"/>
  <c r="AH3724" i="5" s="1"/>
  <c r="F3724" i="5"/>
  <c r="G3724" i="5"/>
  <c r="I3724" i="5"/>
  <c r="J3724" i="5"/>
  <c r="K3724" i="5"/>
  <c r="L3724" i="5"/>
  <c r="S3724" i="5"/>
  <c r="O3725" i="5"/>
  <c r="N3725" i="5"/>
  <c r="R3725" i="5"/>
  <c r="M3725" i="5"/>
  <c r="E3725" i="5"/>
  <c r="AH3725" i="5" s="1"/>
  <c r="F3725" i="5"/>
  <c r="G3725" i="5"/>
  <c r="I3725" i="5"/>
  <c r="J3725" i="5"/>
  <c r="K3725" i="5"/>
  <c r="L3725" i="5"/>
  <c r="S3725" i="5"/>
  <c r="O3726" i="5"/>
  <c r="N3726" i="5"/>
  <c r="R3726" i="5"/>
  <c r="M3726" i="5"/>
  <c r="E3726" i="5"/>
  <c r="AH3726" i="5" s="1"/>
  <c r="F3726" i="5"/>
  <c r="G3726" i="5"/>
  <c r="I3726" i="5"/>
  <c r="J3726" i="5"/>
  <c r="K3726" i="5"/>
  <c r="L3726" i="5"/>
  <c r="S3726" i="5"/>
  <c r="O3727" i="5"/>
  <c r="N3727" i="5"/>
  <c r="R3727" i="5"/>
  <c r="M3727" i="5"/>
  <c r="E3727" i="5"/>
  <c r="AH3727" i="5" s="1"/>
  <c r="F3727" i="5"/>
  <c r="G3727" i="5"/>
  <c r="I3727" i="5"/>
  <c r="J3727" i="5"/>
  <c r="K3727" i="5"/>
  <c r="L3727" i="5"/>
  <c r="S3727" i="5"/>
  <c r="O3728" i="5"/>
  <c r="N3728" i="5"/>
  <c r="R3728" i="5"/>
  <c r="M3728" i="5"/>
  <c r="E3728" i="5"/>
  <c r="AH3728" i="5" s="1"/>
  <c r="F3728" i="5"/>
  <c r="G3728" i="5"/>
  <c r="I3728" i="5"/>
  <c r="J3728" i="5"/>
  <c r="K3728" i="5"/>
  <c r="L3728" i="5"/>
  <c r="S3728" i="5"/>
  <c r="O3729" i="5"/>
  <c r="N3729" i="5"/>
  <c r="R3729" i="5"/>
  <c r="M3729" i="5"/>
  <c r="E3729" i="5"/>
  <c r="AH3729" i="5" s="1"/>
  <c r="F3729" i="5"/>
  <c r="G3729" i="5"/>
  <c r="I3729" i="5"/>
  <c r="J3729" i="5"/>
  <c r="K3729" i="5"/>
  <c r="L3729" i="5"/>
  <c r="S3729" i="5"/>
  <c r="O3730" i="5"/>
  <c r="N3730" i="5"/>
  <c r="R3730" i="5"/>
  <c r="M3730" i="5"/>
  <c r="E3730" i="5"/>
  <c r="AH3730" i="5" s="1"/>
  <c r="F3730" i="5"/>
  <c r="G3730" i="5"/>
  <c r="I3730" i="5"/>
  <c r="J3730" i="5"/>
  <c r="K3730" i="5"/>
  <c r="L3730" i="5"/>
  <c r="S3730" i="5"/>
  <c r="O3731" i="5"/>
  <c r="N3731" i="5"/>
  <c r="R3731" i="5"/>
  <c r="M3731" i="5"/>
  <c r="E3731" i="5"/>
  <c r="AH3731" i="5" s="1"/>
  <c r="F3731" i="5"/>
  <c r="G3731" i="5"/>
  <c r="I3731" i="5"/>
  <c r="J3731" i="5"/>
  <c r="K3731" i="5"/>
  <c r="L3731" i="5"/>
  <c r="S3731" i="5"/>
  <c r="O3732" i="5"/>
  <c r="N3732" i="5"/>
  <c r="R3732" i="5"/>
  <c r="M3732" i="5"/>
  <c r="E3732" i="5"/>
  <c r="AH3732" i="5" s="1"/>
  <c r="F3732" i="5"/>
  <c r="G3732" i="5"/>
  <c r="I3732" i="5"/>
  <c r="J3732" i="5"/>
  <c r="K3732" i="5"/>
  <c r="L3732" i="5"/>
  <c r="S3732" i="5"/>
  <c r="O3733" i="5"/>
  <c r="N3733" i="5"/>
  <c r="R3733" i="5"/>
  <c r="M3733" i="5"/>
  <c r="E3733" i="5"/>
  <c r="AH3733" i="5" s="1"/>
  <c r="F3733" i="5"/>
  <c r="G3733" i="5"/>
  <c r="I3733" i="5"/>
  <c r="J3733" i="5"/>
  <c r="K3733" i="5"/>
  <c r="L3733" i="5"/>
  <c r="S3733" i="5"/>
  <c r="O3734" i="5"/>
  <c r="N3734" i="5"/>
  <c r="R3734" i="5"/>
  <c r="M3734" i="5"/>
  <c r="E3734" i="5"/>
  <c r="AH3734" i="5" s="1"/>
  <c r="F3734" i="5"/>
  <c r="G3734" i="5"/>
  <c r="I3734" i="5"/>
  <c r="J3734" i="5"/>
  <c r="K3734" i="5"/>
  <c r="L3734" i="5"/>
  <c r="S3734" i="5"/>
  <c r="O3735" i="5"/>
  <c r="N3735" i="5"/>
  <c r="R3735" i="5"/>
  <c r="M3735" i="5"/>
  <c r="E3735" i="5"/>
  <c r="AH3735" i="5" s="1"/>
  <c r="F3735" i="5"/>
  <c r="G3735" i="5"/>
  <c r="I3735" i="5"/>
  <c r="J3735" i="5"/>
  <c r="K3735" i="5"/>
  <c r="L3735" i="5"/>
  <c r="S3735" i="5"/>
  <c r="O3736" i="5"/>
  <c r="N3736" i="5"/>
  <c r="R3736" i="5"/>
  <c r="M3736" i="5"/>
  <c r="E3736" i="5"/>
  <c r="AH3736" i="5" s="1"/>
  <c r="F3736" i="5"/>
  <c r="G3736" i="5"/>
  <c r="I3736" i="5"/>
  <c r="J3736" i="5"/>
  <c r="K3736" i="5"/>
  <c r="L3736" i="5"/>
  <c r="S3736" i="5"/>
  <c r="O3737" i="5"/>
  <c r="N3737" i="5"/>
  <c r="R3737" i="5"/>
  <c r="M3737" i="5"/>
  <c r="E3737" i="5"/>
  <c r="AH3737" i="5" s="1"/>
  <c r="F3737" i="5"/>
  <c r="G3737" i="5"/>
  <c r="I3737" i="5"/>
  <c r="J3737" i="5"/>
  <c r="K3737" i="5"/>
  <c r="L3737" i="5"/>
  <c r="S3737" i="5"/>
  <c r="O3738" i="5"/>
  <c r="N3738" i="5"/>
  <c r="R3738" i="5"/>
  <c r="M3738" i="5"/>
  <c r="E3738" i="5"/>
  <c r="AH3738" i="5" s="1"/>
  <c r="F3738" i="5"/>
  <c r="G3738" i="5"/>
  <c r="I3738" i="5"/>
  <c r="J3738" i="5"/>
  <c r="K3738" i="5"/>
  <c r="L3738" i="5"/>
  <c r="S3738" i="5"/>
  <c r="O3739" i="5"/>
  <c r="N3739" i="5"/>
  <c r="R3739" i="5"/>
  <c r="M3739" i="5"/>
  <c r="E3739" i="5"/>
  <c r="AH3739" i="5" s="1"/>
  <c r="F3739" i="5"/>
  <c r="G3739" i="5"/>
  <c r="I3739" i="5"/>
  <c r="J3739" i="5"/>
  <c r="K3739" i="5"/>
  <c r="L3739" i="5"/>
  <c r="S3739" i="5"/>
  <c r="O3740" i="5"/>
  <c r="N3740" i="5"/>
  <c r="R3740" i="5"/>
  <c r="M3740" i="5"/>
  <c r="E3740" i="5"/>
  <c r="AH3740" i="5" s="1"/>
  <c r="F3740" i="5"/>
  <c r="G3740" i="5"/>
  <c r="I3740" i="5"/>
  <c r="J3740" i="5"/>
  <c r="K3740" i="5"/>
  <c r="L3740" i="5"/>
  <c r="S3740" i="5"/>
  <c r="O3741" i="5"/>
  <c r="N3741" i="5"/>
  <c r="R3741" i="5"/>
  <c r="M3741" i="5"/>
  <c r="E3741" i="5"/>
  <c r="AH3741" i="5" s="1"/>
  <c r="F3741" i="5"/>
  <c r="G3741" i="5"/>
  <c r="I3741" i="5"/>
  <c r="J3741" i="5"/>
  <c r="K3741" i="5"/>
  <c r="L3741" i="5"/>
  <c r="S3741" i="5"/>
  <c r="O3742" i="5"/>
  <c r="N3742" i="5"/>
  <c r="R3742" i="5"/>
  <c r="M3742" i="5"/>
  <c r="E3742" i="5"/>
  <c r="AH3742" i="5" s="1"/>
  <c r="F3742" i="5"/>
  <c r="G3742" i="5"/>
  <c r="I3742" i="5"/>
  <c r="J3742" i="5"/>
  <c r="K3742" i="5"/>
  <c r="L3742" i="5"/>
  <c r="S3742" i="5"/>
  <c r="O3743" i="5"/>
  <c r="N3743" i="5"/>
  <c r="R3743" i="5"/>
  <c r="M3743" i="5"/>
  <c r="E3743" i="5"/>
  <c r="AH3743" i="5" s="1"/>
  <c r="F3743" i="5"/>
  <c r="G3743" i="5"/>
  <c r="I3743" i="5"/>
  <c r="J3743" i="5"/>
  <c r="K3743" i="5"/>
  <c r="L3743" i="5"/>
  <c r="S3743" i="5"/>
  <c r="O3744" i="5"/>
  <c r="N3744" i="5"/>
  <c r="R3744" i="5"/>
  <c r="M3744" i="5"/>
  <c r="E3744" i="5"/>
  <c r="AH3744" i="5" s="1"/>
  <c r="F3744" i="5"/>
  <c r="G3744" i="5"/>
  <c r="I3744" i="5"/>
  <c r="J3744" i="5"/>
  <c r="K3744" i="5"/>
  <c r="L3744" i="5"/>
  <c r="S3744" i="5"/>
  <c r="O3745" i="5"/>
  <c r="N3745" i="5"/>
  <c r="R3745" i="5"/>
  <c r="M3745" i="5"/>
  <c r="E3745" i="5"/>
  <c r="AH3745" i="5" s="1"/>
  <c r="F3745" i="5"/>
  <c r="G3745" i="5"/>
  <c r="I3745" i="5"/>
  <c r="J3745" i="5"/>
  <c r="K3745" i="5"/>
  <c r="L3745" i="5"/>
  <c r="S3745" i="5"/>
  <c r="O3746" i="5"/>
  <c r="N3746" i="5"/>
  <c r="R3746" i="5"/>
  <c r="M3746" i="5"/>
  <c r="E3746" i="5"/>
  <c r="AH3746" i="5" s="1"/>
  <c r="F3746" i="5"/>
  <c r="G3746" i="5"/>
  <c r="I3746" i="5"/>
  <c r="J3746" i="5"/>
  <c r="K3746" i="5"/>
  <c r="L3746" i="5"/>
  <c r="S3746" i="5"/>
  <c r="O3747" i="5"/>
  <c r="N3747" i="5"/>
  <c r="R3747" i="5"/>
  <c r="M3747" i="5"/>
  <c r="E3747" i="5"/>
  <c r="AH3747" i="5" s="1"/>
  <c r="F3747" i="5"/>
  <c r="G3747" i="5"/>
  <c r="I3747" i="5"/>
  <c r="J3747" i="5"/>
  <c r="K3747" i="5"/>
  <c r="L3747" i="5"/>
  <c r="S3747" i="5"/>
  <c r="O3748" i="5"/>
  <c r="N3748" i="5"/>
  <c r="R3748" i="5"/>
  <c r="M3748" i="5"/>
  <c r="E3748" i="5"/>
  <c r="AH3748" i="5" s="1"/>
  <c r="F3748" i="5"/>
  <c r="G3748" i="5"/>
  <c r="I3748" i="5"/>
  <c r="J3748" i="5"/>
  <c r="K3748" i="5"/>
  <c r="L3748" i="5"/>
  <c r="S3748" i="5"/>
  <c r="O3749" i="5"/>
  <c r="N3749" i="5"/>
  <c r="R3749" i="5"/>
  <c r="M3749" i="5"/>
  <c r="E3749" i="5"/>
  <c r="AH3749" i="5" s="1"/>
  <c r="F3749" i="5"/>
  <c r="G3749" i="5"/>
  <c r="I3749" i="5"/>
  <c r="J3749" i="5"/>
  <c r="K3749" i="5"/>
  <c r="L3749" i="5"/>
  <c r="S3749" i="5"/>
  <c r="O3750" i="5"/>
  <c r="N3750" i="5"/>
  <c r="R3750" i="5"/>
  <c r="M3750" i="5"/>
  <c r="E3750" i="5"/>
  <c r="AH3750" i="5" s="1"/>
  <c r="F3750" i="5"/>
  <c r="G3750" i="5"/>
  <c r="I3750" i="5"/>
  <c r="J3750" i="5"/>
  <c r="K3750" i="5"/>
  <c r="L3750" i="5"/>
  <c r="S3750" i="5"/>
  <c r="O3751" i="5"/>
  <c r="N3751" i="5"/>
  <c r="R3751" i="5"/>
  <c r="M3751" i="5"/>
  <c r="E3751" i="5"/>
  <c r="AH3751" i="5" s="1"/>
  <c r="F3751" i="5"/>
  <c r="G3751" i="5"/>
  <c r="I3751" i="5"/>
  <c r="J3751" i="5"/>
  <c r="K3751" i="5"/>
  <c r="L3751" i="5"/>
  <c r="S3751" i="5"/>
  <c r="O3752" i="5"/>
  <c r="N3752" i="5"/>
  <c r="R3752" i="5"/>
  <c r="M3752" i="5"/>
  <c r="E3752" i="5"/>
  <c r="AH3752" i="5" s="1"/>
  <c r="F3752" i="5"/>
  <c r="G3752" i="5"/>
  <c r="I3752" i="5"/>
  <c r="J3752" i="5"/>
  <c r="K3752" i="5"/>
  <c r="L3752" i="5"/>
  <c r="S3752" i="5"/>
  <c r="O3753" i="5"/>
  <c r="N3753" i="5"/>
  <c r="R3753" i="5"/>
  <c r="M3753" i="5"/>
  <c r="E3753" i="5"/>
  <c r="AH3753" i="5" s="1"/>
  <c r="F3753" i="5"/>
  <c r="G3753" i="5"/>
  <c r="I3753" i="5"/>
  <c r="J3753" i="5"/>
  <c r="K3753" i="5"/>
  <c r="L3753" i="5"/>
  <c r="S3753" i="5"/>
  <c r="O3754" i="5"/>
  <c r="N3754" i="5"/>
  <c r="R3754" i="5"/>
  <c r="M3754" i="5"/>
  <c r="E3754" i="5"/>
  <c r="AH3754" i="5" s="1"/>
  <c r="F3754" i="5"/>
  <c r="G3754" i="5"/>
  <c r="I3754" i="5"/>
  <c r="J3754" i="5"/>
  <c r="K3754" i="5"/>
  <c r="L3754" i="5"/>
  <c r="S3754" i="5"/>
  <c r="O3755" i="5"/>
  <c r="N3755" i="5"/>
  <c r="R3755" i="5"/>
  <c r="M3755" i="5"/>
  <c r="E3755" i="5"/>
  <c r="AH3755" i="5" s="1"/>
  <c r="F3755" i="5"/>
  <c r="G3755" i="5"/>
  <c r="I3755" i="5"/>
  <c r="J3755" i="5"/>
  <c r="K3755" i="5"/>
  <c r="L3755" i="5"/>
  <c r="S3755" i="5"/>
  <c r="O3756" i="5"/>
  <c r="N3756" i="5"/>
  <c r="R3756" i="5"/>
  <c r="M3756" i="5"/>
  <c r="E3756" i="5"/>
  <c r="AH3756" i="5" s="1"/>
  <c r="F3756" i="5"/>
  <c r="G3756" i="5"/>
  <c r="I3756" i="5"/>
  <c r="J3756" i="5"/>
  <c r="K3756" i="5"/>
  <c r="L3756" i="5"/>
  <c r="S3756" i="5"/>
  <c r="O3757" i="5"/>
  <c r="N3757" i="5"/>
  <c r="R3757" i="5"/>
  <c r="M3757" i="5"/>
  <c r="E3757" i="5"/>
  <c r="AH3757" i="5" s="1"/>
  <c r="F3757" i="5"/>
  <c r="G3757" i="5"/>
  <c r="I3757" i="5"/>
  <c r="J3757" i="5"/>
  <c r="K3757" i="5"/>
  <c r="L3757" i="5"/>
  <c r="S3757" i="5"/>
  <c r="O3758" i="5"/>
  <c r="N3758" i="5"/>
  <c r="R3758" i="5"/>
  <c r="M3758" i="5"/>
  <c r="E3758" i="5"/>
  <c r="AH3758" i="5" s="1"/>
  <c r="F3758" i="5"/>
  <c r="G3758" i="5"/>
  <c r="I3758" i="5"/>
  <c r="J3758" i="5"/>
  <c r="K3758" i="5"/>
  <c r="L3758" i="5"/>
  <c r="S3758" i="5"/>
  <c r="O3759" i="5"/>
  <c r="N3759" i="5"/>
  <c r="R3759" i="5"/>
  <c r="M3759" i="5"/>
  <c r="E3759" i="5"/>
  <c r="AH3759" i="5" s="1"/>
  <c r="F3759" i="5"/>
  <c r="G3759" i="5"/>
  <c r="I3759" i="5"/>
  <c r="J3759" i="5"/>
  <c r="K3759" i="5"/>
  <c r="L3759" i="5"/>
  <c r="S3759" i="5"/>
  <c r="O3760" i="5"/>
  <c r="N3760" i="5"/>
  <c r="R3760" i="5"/>
  <c r="M3760" i="5"/>
  <c r="E3760" i="5"/>
  <c r="AH3760" i="5" s="1"/>
  <c r="F3760" i="5"/>
  <c r="G3760" i="5"/>
  <c r="I3760" i="5"/>
  <c r="J3760" i="5"/>
  <c r="K3760" i="5"/>
  <c r="L3760" i="5"/>
  <c r="S3760" i="5"/>
  <c r="O3761" i="5"/>
  <c r="N3761" i="5"/>
  <c r="R3761" i="5"/>
  <c r="M3761" i="5"/>
  <c r="E3761" i="5"/>
  <c r="AH3761" i="5" s="1"/>
  <c r="F3761" i="5"/>
  <c r="G3761" i="5"/>
  <c r="I3761" i="5"/>
  <c r="J3761" i="5"/>
  <c r="K3761" i="5"/>
  <c r="L3761" i="5"/>
  <c r="S3761" i="5"/>
  <c r="O3762" i="5"/>
  <c r="N3762" i="5"/>
  <c r="R3762" i="5"/>
  <c r="M3762" i="5"/>
  <c r="E3762" i="5"/>
  <c r="AH3762" i="5" s="1"/>
  <c r="F3762" i="5"/>
  <c r="G3762" i="5"/>
  <c r="I3762" i="5"/>
  <c r="J3762" i="5"/>
  <c r="K3762" i="5"/>
  <c r="L3762" i="5"/>
  <c r="S3762" i="5"/>
  <c r="O3763" i="5"/>
  <c r="N3763" i="5"/>
  <c r="R3763" i="5"/>
  <c r="M3763" i="5"/>
  <c r="E3763" i="5"/>
  <c r="AH3763" i="5" s="1"/>
  <c r="F3763" i="5"/>
  <c r="G3763" i="5"/>
  <c r="I3763" i="5"/>
  <c r="J3763" i="5"/>
  <c r="K3763" i="5"/>
  <c r="L3763" i="5"/>
  <c r="S3763" i="5"/>
  <c r="O3764" i="5"/>
  <c r="N3764" i="5"/>
  <c r="R3764" i="5"/>
  <c r="M3764" i="5"/>
  <c r="E3764" i="5"/>
  <c r="AH3764" i="5" s="1"/>
  <c r="F3764" i="5"/>
  <c r="G3764" i="5"/>
  <c r="I3764" i="5"/>
  <c r="J3764" i="5"/>
  <c r="K3764" i="5"/>
  <c r="L3764" i="5"/>
  <c r="S3764" i="5"/>
  <c r="O3765" i="5"/>
  <c r="N3765" i="5"/>
  <c r="R3765" i="5"/>
  <c r="M3765" i="5"/>
  <c r="E3765" i="5"/>
  <c r="AH3765" i="5" s="1"/>
  <c r="F3765" i="5"/>
  <c r="G3765" i="5"/>
  <c r="I3765" i="5"/>
  <c r="J3765" i="5"/>
  <c r="K3765" i="5"/>
  <c r="L3765" i="5"/>
  <c r="S3765" i="5"/>
  <c r="O3766" i="5"/>
  <c r="N3766" i="5"/>
  <c r="R3766" i="5"/>
  <c r="M3766" i="5"/>
  <c r="E3766" i="5"/>
  <c r="AH3766" i="5" s="1"/>
  <c r="F3766" i="5"/>
  <c r="G3766" i="5"/>
  <c r="I3766" i="5"/>
  <c r="J3766" i="5"/>
  <c r="K3766" i="5"/>
  <c r="L3766" i="5"/>
  <c r="S3766" i="5"/>
  <c r="O3767" i="5"/>
  <c r="N3767" i="5"/>
  <c r="R3767" i="5"/>
  <c r="M3767" i="5"/>
  <c r="E3767" i="5"/>
  <c r="AH3767" i="5" s="1"/>
  <c r="F3767" i="5"/>
  <c r="G3767" i="5"/>
  <c r="I3767" i="5"/>
  <c r="J3767" i="5"/>
  <c r="K3767" i="5"/>
  <c r="L3767" i="5"/>
  <c r="S3767" i="5"/>
  <c r="O3768" i="5"/>
  <c r="N3768" i="5"/>
  <c r="R3768" i="5"/>
  <c r="M3768" i="5"/>
  <c r="E3768" i="5"/>
  <c r="AH3768" i="5" s="1"/>
  <c r="F3768" i="5"/>
  <c r="G3768" i="5"/>
  <c r="I3768" i="5"/>
  <c r="J3768" i="5"/>
  <c r="K3768" i="5"/>
  <c r="L3768" i="5"/>
  <c r="S3768" i="5"/>
  <c r="O3769" i="5"/>
  <c r="N3769" i="5"/>
  <c r="R3769" i="5"/>
  <c r="M3769" i="5"/>
  <c r="E3769" i="5"/>
  <c r="AH3769" i="5" s="1"/>
  <c r="F3769" i="5"/>
  <c r="G3769" i="5"/>
  <c r="I3769" i="5"/>
  <c r="J3769" i="5"/>
  <c r="K3769" i="5"/>
  <c r="L3769" i="5"/>
  <c r="S3769" i="5"/>
  <c r="O3770" i="5"/>
  <c r="N3770" i="5"/>
  <c r="R3770" i="5"/>
  <c r="M3770" i="5"/>
  <c r="E3770" i="5"/>
  <c r="AH3770" i="5" s="1"/>
  <c r="F3770" i="5"/>
  <c r="G3770" i="5"/>
  <c r="I3770" i="5"/>
  <c r="J3770" i="5"/>
  <c r="K3770" i="5"/>
  <c r="L3770" i="5"/>
  <c r="S3770" i="5"/>
  <c r="O3771" i="5"/>
  <c r="N3771" i="5"/>
  <c r="R3771" i="5"/>
  <c r="M3771" i="5"/>
  <c r="E3771" i="5"/>
  <c r="AH3771" i="5" s="1"/>
  <c r="F3771" i="5"/>
  <c r="G3771" i="5"/>
  <c r="I3771" i="5"/>
  <c r="J3771" i="5"/>
  <c r="K3771" i="5"/>
  <c r="L3771" i="5"/>
  <c r="S3771" i="5"/>
  <c r="O3772" i="5"/>
  <c r="N3772" i="5"/>
  <c r="R3772" i="5"/>
  <c r="M3772" i="5"/>
  <c r="E3772" i="5"/>
  <c r="AH3772" i="5" s="1"/>
  <c r="F3772" i="5"/>
  <c r="G3772" i="5"/>
  <c r="I3772" i="5"/>
  <c r="J3772" i="5"/>
  <c r="K3772" i="5"/>
  <c r="L3772" i="5"/>
  <c r="S3772" i="5"/>
  <c r="O3773" i="5"/>
  <c r="N3773" i="5"/>
  <c r="R3773" i="5"/>
  <c r="M3773" i="5"/>
  <c r="E3773" i="5"/>
  <c r="AH3773" i="5" s="1"/>
  <c r="F3773" i="5"/>
  <c r="G3773" i="5"/>
  <c r="I3773" i="5"/>
  <c r="J3773" i="5"/>
  <c r="K3773" i="5"/>
  <c r="L3773" i="5"/>
  <c r="S3773" i="5"/>
  <c r="O3774" i="5"/>
  <c r="N3774" i="5"/>
  <c r="R3774" i="5"/>
  <c r="M3774" i="5"/>
  <c r="E3774" i="5"/>
  <c r="AH3774" i="5" s="1"/>
  <c r="F3774" i="5"/>
  <c r="G3774" i="5"/>
  <c r="I3774" i="5"/>
  <c r="J3774" i="5"/>
  <c r="K3774" i="5"/>
  <c r="L3774" i="5"/>
  <c r="S3774" i="5"/>
  <c r="O3775" i="5"/>
  <c r="N3775" i="5"/>
  <c r="R3775" i="5"/>
  <c r="M3775" i="5"/>
  <c r="E3775" i="5"/>
  <c r="AH3775" i="5" s="1"/>
  <c r="F3775" i="5"/>
  <c r="G3775" i="5"/>
  <c r="I3775" i="5"/>
  <c r="J3775" i="5"/>
  <c r="K3775" i="5"/>
  <c r="L3775" i="5"/>
  <c r="S3775" i="5"/>
  <c r="O3776" i="5"/>
  <c r="N3776" i="5"/>
  <c r="R3776" i="5"/>
  <c r="M3776" i="5"/>
  <c r="E3776" i="5"/>
  <c r="AH3776" i="5" s="1"/>
  <c r="F3776" i="5"/>
  <c r="G3776" i="5"/>
  <c r="I3776" i="5"/>
  <c r="J3776" i="5"/>
  <c r="K3776" i="5"/>
  <c r="L3776" i="5"/>
  <c r="S3776" i="5"/>
  <c r="O3777" i="5"/>
  <c r="N3777" i="5"/>
  <c r="R3777" i="5"/>
  <c r="M3777" i="5"/>
  <c r="E3777" i="5"/>
  <c r="AH3777" i="5" s="1"/>
  <c r="F3777" i="5"/>
  <c r="G3777" i="5"/>
  <c r="I3777" i="5"/>
  <c r="J3777" i="5"/>
  <c r="K3777" i="5"/>
  <c r="L3777" i="5"/>
  <c r="S3777" i="5"/>
  <c r="O3778" i="5"/>
  <c r="N3778" i="5"/>
  <c r="R3778" i="5"/>
  <c r="M3778" i="5"/>
  <c r="E3778" i="5"/>
  <c r="AH3778" i="5" s="1"/>
  <c r="F3778" i="5"/>
  <c r="G3778" i="5"/>
  <c r="I3778" i="5"/>
  <c r="J3778" i="5"/>
  <c r="K3778" i="5"/>
  <c r="L3778" i="5"/>
  <c r="S3778" i="5"/>
  <c r="O3779" i="5"/>
  <c r="N3779" i="5"/>
  <c r="R3779" i="5"/>
  <c r="M3779" i="5"/>
  <c r="E3779" i="5"/>
  <c r="AH3779" i="5" s="1"/>
  <c r="F3779" i="5"/>
  <c r="G3779" i="5"/>
  <c r="I3779" i="5"/>
  <c r="J3779" i="5"/>
  <c r="K3779" i="5"/>
  <c r="L3779" i="5"/>
  <c r="S3779" i="5"/>
  <c r="O3780" i="5"/>
  <c r="N3780" i="5"/>
  <c r="R3780" i="5"/>
  <c r="M3780" i="5"/>
  <c r="E3780" i="5"/>
  <c r="AH3780" i="5" s="1"/>
  <c r="F3780" i="5"/>
  <c r="G3780" i="5"/>
  <c r="I3780" i="5"/>
  <c r="J3780" i="5"/>
  <c r="K3780" i="5"/>
  <c r="L3780" i="5"/>
  <c r="S3780" i="5"/>
  <c r="O3781" i="5"/>
  <c r="N3781" i="5"/>
  <c r="R3781" i="5"/>
  <c r="M3781" i="5"/>
  <c r="E3781" i="5"/>
  <c r="AH3781" i="5" s="1"/>
  <c r="F3781" i="5"/>
  <c r="G3781" i="5"/>
  <c r="I3781" i="5"/>
  <c r="J3781" i="5"/>
  <c r="K3781" i="5"/>
  <c r="L3781" i="5"/>
  <c r="S3781" i="5"/>
  <c r="O3782" i="5"/>
  <c r="N3782" i="5"/>
  <c r="R3782" i="5"/>
  <c r="M3782" i="5"/>
  <c r="E3782" i="5"/>
  <c r="AH3782" i="5" s="1"/>
  <c r="F3782" i="5"/>
  <c r="G3782" i="5"/>
  <c r="I3782" i="5"/>
  <c r="J3782" i="5"/>
  <c r="K3782" i="5"/>
  <c r="L3782" i="5"/>
  <c r="S3782" i="5"/>
  <c r="O3783" i="5"/>
  <c r="N3783" i="5"/>
  <c r="R3783" i="5"/>
  <c r="M3783" i="5"/>
  <c r="E3783" i="5"/>
  <c r="AH3783" i="5" s="1"/>
  <c r="F3783" i="5"/>
  <c r="G3783" i="5"/>
  <c r="I3783" i="5"/>
  <c r="J3783" i="5"/>
  <c r="K3783" i="5"/>
  <c r="L3783" i="5"/>
  <c r="S3783" i="5"/>
  <c r="O3784" i="5"/>
  <c r="N3784" i="5"/>
  <c r="R3784" i="5"/>
  <c r="M3784" i="5"/>
  <c r="E3784" i="5"/>
  <c r="AH3784" i="5" s="1"/>
  <c r="F3784" i="5"/>
  <c r="G3784" i="5"/>
  <c r="I3784" i="5"/>
  <c r="J3784" i="5"/>
  <c r="K3784" i="5"/>
  <c r="L3784" i="5"/>
  <c r="S3784" i="5"/>
  <c r="O3785" i="5"/>
  <c r="N3785" i="5"/>
  <c r="R3785" i="5"/>
  <c r="M3785" i="5"/>
  <c r="E3785" i="5"/>
  <c r="AH3785" i="5" s="1"/>
  <c r="F3785" i="5"/>
  <c r="G3785" i="5"/>
  <c r="I3785" i="5"/>
  <c r="J3785" i="5"/>
  <c r="K3785" i="5"/>
  <c r="L3785" i="5"/>
  <c r="S3785" i="5"/>
  <c r="O3786" i="5"/>
  <c r="N3786" i="5"/>
  <c r="R3786" i="5"/>
  <c r="M3786" i="5"/>
  <c r="E3786" i="5"/>
  <c r="AH3786" i="5" s="1"/>
  <c r="F3786" i="5"/>
  <c r="G3786" i="5"/>
  <c r="I3786" i="5"/>
  <c r="J3786" i="5"/>
  <c r="K3786" i="5"/>
  <c r="L3786" i="5"/>
  <c r="S3786" i="5"/>
  <c r="O3787" i="5"/>
  <c r="N3787" i="5"/>
  <c r="R3787" i="5"/>
  <c r="M3787" i="5"/>
  <c r="E3787" i="5"/>
  <c r="AH3787" i="5" s="1"/>
  <c r="F3787" i="5"/>
  <c r="G3787" i="5"/>
  <c r="I3787" i="5"/>
  <c r="J3787" i="5"/>
  <c r="K3787" i="5"/>
  <c r="L3787" i="5"/>
  <c r="S3787" i="5"/>
  <c r="O3788" i="5"/>
  <c r="N3788" i="5"/>
  <c r="R3788" i="5"/>
  <c r="M3788" i="5"/>
  <c r="E3788" i="5"/>
  <c r="AH3788" i="5" s="1"/>
  <c r="F3788" i="5"/>
  <c r="G3788" i="5"/>
  <c r="I3788" i="5"/>
  <c r="J3788" i="5"/>
  <c r="K3788" i="5"/>
  <c r="L3788" i="5"/>
  <c r="S3788" i="5"/>
  <c r="O3789" i="5"/>
  <c r="N3789" i="5"/>
  <c r="R3789" i="5"/>
  <c r="M3789" i="5"/>
  <c r="E3789" i="5"/>
  <c r="AH3789" i="5" s="1"/>
  <c r="F3789" i="5"/>
  <c r="G3789" i="5"/>
  <c r="I3789" i="5"/>
  <c r="J3789" i="5"/>
  <c r="K3789" i="5"/>
  <c r="L3789" i="5"/>
  <c r="S3789" i="5"/>
  <c r="O3790" i="5"/>
  <c r="N3790" i="5"/>
  <c r="R3790" i="5"/>
  <c r="M3790" i="5"/>
  <c r="E3790" i="5"/>
  <c r="AH3790" i="5" s="1"/>
  <c r="F3790" i="5"/>
  <c r="G3790" i="5"/>
  <c r="I3790" i="5"/>
  <c r="J3790" i="5"/>
  <c r="K3790" i="5"/>
  <c r="L3790" i="5"/>
  <c r="S3790" i="5"/>
  <c r="O3791" i="5"/>
  <c r="N3791" i="5"/>
  <c r="R3791" i="5"/>
  <c r="M3791" i="5"/>
  <c r="E3791" i="5"/>
  <c r="AH3791" i="5" s="1"/>
  <c r="F3791" i="5"/>
  <c r="G3791" i="5"/>
  <c r="I3791" i="5"/>
  <c r="J3791" i="5"/>
  <c r="K3791" i="5"/>
  <c r="L3791" i="5"/>
  <c r="S3791" i="5"/>
  <c r="O3792" i="5"/>
  <c r="N3792" i="5"/>
  <c r="R3792" i="5"/>
  <c r="M3792" i="5"/>
  <c r="E3792" i="5"/>
  <c r="AH3792" i="5" s="1"/>
  <c r="F3792" i="5"/>
  <c r="G3792" i="5"/>
  <c r="I3792" i="5"/>
  <c r="J3792" i="5"/>
  <c r="K3792" i="5"/>
  <c r="L3792" i="5"/>
  <c r="S3792" i="5"/>
  <c r="O3793" i="5"/>
  <c r="N3793" i="5"/>
  <c r="R3793" i="5"/>
  <c r="M3793" i="5"/>
  <c r="E3793" i="5"/>
  <c r="AH3793" i="5" s="1"/>
  <c r="F3793" i="5"/>
  <c r="G3793" i="5"/>
  <c r="I3793" i="5"/>
  <c r="J3793" i="5"/>
  <c r="K3793" i="5"/>
  <c r="L3793" i="5"/>
  <c r="S3793" i="5"/>
  <c r="O3794" i="5"/>
  <c r="N3794" i="5"/>
  <c r="R3794" i="5"/>
  <c r="M3794" i="5"/>
  <c r="E3794" i="5"/>
  <c r="AH3794" i="5" s="1"/>
  <c r="F3794" i="5"/>
  <c r="G3794" i="5"/>
  <c r="I3794" i="5"/>
  <c r="J3794" i="5"/>
  <c r="K3794" i="5"/>
  <c r="L3794" i="5"/>
  <c r="S3794" i="5"/>
  <c r="O3795" i="5"/>
  <c r="N3795" i="5"/>
  <c r="R3795" i="5"/>
  <c r="M3795" i="5"/>
  <c r="E3795" i="5"/>
  <c r="AH3795" i="5" s="1"/>
  <c r="F3795" i="5"/>
  <c r="G3795" i="5"/>
  <c r="I3795" i="5"/>
  <c r="J3795" i="5"/>
  <c r="K3795" i="5"/>
  <c r="L3795" i="5"/>
  <c r="S3795" i="5"/>
  <c r="O3796" i="5"/>
  <c r="N3796" i="5"/>
  <c r="R3796" i="5"/>
  <c r="M3796" i="5"/>
  <c r="E3796" i="5"/>
  <c r="AH3796" i="5" s="1"/>
  <c r="F3796" i="5"/>
  <c r="G3796" i="5"/>
  <c r="I3796" i="5"/>
  <c r="J3796" i="5"/>
  <c r="K3796" i="5"/>
  <c r="L3796" i="5"/>
  <c r="S3796" i="5"/>
  <c r="O3797" i="5"/>
  <c r="N3797" i="5"/>
  <c r="R3797" i="5"/>
  <c r="M3797" i="5"/>
  <c r="E3797" i="5"/>
  <c r="AH3797" i="5" s="1"/>
  <c r="F3797" i="5"/>
  <c r="G3797" i="5"/>
  <c r="I3797" i="5"/>
  <c r="J3797" i="5"/>
  <c r="K3797" i="5"/>
  <c r="L3797" i="5"/>
  <c r="S3797" i="5"/>
  <c r="O3798" i="5"/>
  <c r="N3798" i="5"/>
  <c r="R3798" i="5"/>
  <c r="M3798" i="5"/>
  <c r="E3798" i="5"/>
  <c r="AH3798" i="5" s="1"/>
  <c r="F3798" i="5"/>
  <c r="G3798" i="5"/>
  <c r="I3798" i="5"/>
  <c r="J3798" i="5"/>
  <c r="K3798" i="5"/>
  <c r="L3798" i="5"/>
  <c r="S3798" i="5"/>
  <c r="O3799" i="5"/>
  <c r="N3799" i="5"/>
  <c r="R3799" i="5"/>
  <c r="M3799" i="5"/>
  <c r="E3799" i="5"/>
  <c r="AH3799" i="5" s="1"/>
  <c r="F3799" i="5"/>
  <c r="G3799" i="5"/>
  <c r="I3799" i="5"/>
  <c r="J3799" i="5"/>
  <c r="K3799" i="5"/>
  <c r="L3799" i="5"/>
  <c r="S3799" i="5"/>
  <c r="O3800" i="5"/>
  <c r="N3800" i="5"/>
  <c r="R3800" i="5"/>
  <c r="M3800" i="5"/>
  <c r="E3800" i="5"/>
  <c r="AH3800" i="5" s="1"/>
  <c r="F3800" i="5"/>
  <c r="G3800" i="5"/>
  <c r="I3800" i="5"/>
  <c r="J3800" i="5"/>
  <c r="K3800" i="5"/>
  <c r="L3800" i="5"/>
  <c r="S3800" i="5"/>
  <c r="O3801" i="5"/>
  <c r="N3801" i="5"/>
  <c r="R3801" i="5"/>
  <c r="M3801" i="5"/>
  <c r="E3801" i="5"/>
  <c r="AH3801" i="5" s="1"/>
  <c r="F3801" i="5"/>
  <c r="G3801" i="5"/>
  <c r="I3801" i="5"/>
  <c r="J3801" i="5"/>
  <c r="K3801" i="5"/>
  <c r="L3801" i="5"/>
  <c r="S3801" i="5"/>
  <c r="O3802" i="5"/>
  <c r="N3802" i="5"/>
  <c r="R3802" i="5"/>
  <c r="M3802" i="5"/>
  <c r="E3802" i="5"/>
  <c r="AH3802" i="5" s="1"/>
  <c r="F3802" i="5"/>
  <c r="G3802" i="5"/>
  <c r="I3802" i="5"/>
  <c r="J3802" i="5"/>
  <c r="K3802" i="5"/>
  <c r="L3802" i="5"/>
  <c r="S3802" i="5"/>
  <c r="O3803" i="5"/>
  <c r="N3803" i="5"/>
  <c r="R3803" i="5"/>
  <c r="M3803" i="5"/>
  <c r="E3803" i="5"/>
  <c r="AH3803" i="5" s="1"/>
  <c r="F3803" i="5"/>
  <c r="G3803" i="5"/>
  <c r="I3803" i="5"/>
  <c r="J3803" i="5"/>
  <c r="K3803" i="5"/>
  <c r="L3803" i="5"/>
  <c r="S3803" i="5"/>
  <c r="O3804" i="5"/>
  <c r="N3804" i="5"/>
  <c r="R3804" i="5"/>
  <c r="M3804" i="5"/>
  <c r="E3804" i="5"/>
  <c r="AH3804" i="5" s="1"/>
  <c r="F3804" i="5"/>
  <c r="G3804" i="5"/>
  <c r="I3804" i="5"/>
  <c r="J3804" i="5"/>
  <c r="K3804" i="5"/>
  <c r="L3804" i="5"/>
  <c r="S3804" i="5"/>
  <c r="O3805" i="5"/>
  <c r="N3805" i="5"/>
  <c r="R3805" i="5"/>
  <c r="M3805" i="5"/>
  <c r="E3805" i="5"/>
  <c r="AH3805" i="5" s="1"/>
  <c r="F3805" i="5"/>
  <c r="G3805" i="5"/>
  <c r="I3805" i="5"/>
  <c r="J3805" i="5"/>
  <c r="K3805" i="5"/>
  <c r="L3805" i="5"/>
  <c r="S3805" i="5"/>
  <c r="O3806" i="5"/>
  <c r="N3806" i="5"/>
  <c r="R3806" i="5"/>
  <c r="M3806" i="5"/>
  <c r="E3806" i="5"/>
  <c r="AH3806" i="5" s="1"/>
  <c r="F3806" i="5"/>
  <c r="G3806" i="5"/>
  <c r="I3806" i="5"/>
  <c r="J3806" i="5"/>
  <c r="K3806" i="5"/>
  <c r="L3806" i="5"/>
  <c r="S3806" i="5"/>
  <c r="O3807" i="5"/>
  <c r="N3807" i="5"/>
  <c r="R3807" i="5"/>
  <c r="M3807" i="5"/>
  <c r="E3807" i="5"/>
  <c r="AH3807" i="5" s="1"/>
  <c r="F3807" i="5"/>
  <c r="G3807" i="5"/>
  <c r="I3807" i="5"/>
  <c r="J3807" i="5"/>
  <c r="K3807" i="5"/>
  <c r="L3807" i="5"/>
  <c r="S3807" i="5"/>
  <c r="O3808" i="5"/>
  <c r="N3808" i="5"/>
  <c r="R3808" i="5"/>
  <c r="M3808" i="5"/>
  <c r="E3808" i="5"/>
  <c r="AH3808" i="5" s="1"/>
  <c r="F3808" i="5"/>
  <c r="G3808" i="5"/>
  <c r="I3808" i="5"/>
  <c r="J3808" i="5"/>
  <c r="K3808" i="5"/>
  <c r="L3808" i="5"/>
  <c r="S3808" i="5"/>
  <c r="O3809" i="5"/>
  <c r="N3809" i="5"/>
  <c r="R3809" i="5"/>
  <c r="M3809" i="5"/>
  <c r="E3809" i="5"/>
  <c r="AH3809" i="5" s="1"/>
  <c r="F3809" i="5"/>
  <c r="G3809" i="5"/>
  <c r="I3809" i="5"/>
  <c r="J3809" i="5"/>
  <c r="K3809" i="5"/>
  <c r="L3809" i="5"/>
  <c r="S3809" i="5"/>
  <c r="O3810" i="5"/>
  <c r="N3810" i="5"/>
  <c r="R3810" i="5"/>
  <c r="M3810" i="5"/>
  <c r="E3810" i="5"/>
  <c r="AH3810" i="5" s="1"/>
  <c r="F3810" i="5"/>
  <c r="G3810" i="5"/>
  <c r="I3810" i="5"/>
  <c r="J3810" i="5"/>
  <c r="K3810" i="5"/>
  <c r="L3810" i="5"/>
  <c r="S3810" i="5"/>
  <c r="O3811" i="5"/>
  <c r="N3811" i="5"/>
  <c r="R3811" i="5"/>
  <c r="M3811" i="5"/>
  <c r="E3811" i="5"/>
  <c r="AH3811" i="5" s="1"/>
  <c r="F3811" i="5"/>
  <c r="G3811" i="5"/>
  <c r="I3811" i="5"/>
  <c r="J3811" i="5"/>
  <c r="K3811" i="5"/>
  <c r="L3811" i="5"/>
  <c r="S3811" i="5"/>
  <c r="O3812" i="5"/>
  <c r="N3812" i="5"/>
  <c r="R3812" i="5"/>
  <c r="M3812" i="5"/>
  <c r="E3812" i="5"/>
  <c r="AH3812" i="5" s="1"/>
  <c r="F3812" i="5"/>
  <c r="G3812" i="5"/>
  <c r="I3812" i="5"/>
  <c r="J3812" i="5"/>
  <c r="K3812" i="5"/>
  <c r="L3812" i="5"/>
  <c r="S3812" i="5"/>
  <c r="O3813" i="5"/>
  <c r="N3813" i="5"/>
  <c r="R3813" i="5"/>
  <c r="M3813" i="5"/>
  <c r="E3813" i="5"/>
  <c r="AH3813" i="5" s="1"/>
  <c r="F3813" i="5"/>
  <c r="G3813" i="5"/>
  <c r="I3813" i="5"/>
  <c r="J3813" i="5"/>
  <c r="K3813" i="5"/>
  <c r="L3813" i="5"/>
  <c r="S3813" i="5"/>
  <c r="O3814" i="5"/>
  <c r="N3814" i="5"/>
  <c r="R3814" i="5"/>
  <c r="M3814" i="5"/>
  <c r="E3814" i="5"/>
  <c r="AH3814" i="5" s="1"/>
  <c r="F3814" i="5"/>
  <c r="G3814" i="5"/>
  <c r="I3814" i="5"/>
  <c r="J3814" i="5"/>
  <c r="K3814" i="5"/>
  <c r="L3814" i="5"/>
  <c r="S3814" i="5"/>
  <c r="O3815" i="5"/>
  <c r="N3815" i="5"/>
  <c r="R3815" i="5"/>
  <c r="M3815" i="5"/>
  <c r="E3815" i="5"/>
  <c r="AH3815" i="5" s="1"/>
  <c r="F3815" i="5"/>
  <c r="G3815" i="5"/>
  <c r="I3815" i="5"/>
  <c r="J3815" i="5"/>
  <c r="K3815" i="5"/>
  <c r="L3815" i="5"/>
  <c r="S3815" i="5"/>
  <c r="O3816" i="5"/>
  <c r="N3816" i="5"/>
  <c r="R3816" i="5"/>
  <c r="M3816" i="5"/>
  <c r="E3816" i="5"/>
  <c r="AH3816" i="5" s="1"/>
  <c r="F3816" i="5"/>
  <c r="G3816" i="5"/>
  <c r="I3816" i="5"/>
  <c r="J3816" i="5"/>
  <c r="K3816" i="5"/>
  <c r="L3816" i="5"/>
  <c r="S3816" i="5"/>
  <c r="O3817" i="5"/>
  <c r="N3817" i="5"/>
  <c r="R3817" i="5"/>
  <c r="M3817" i="5"/>
  <c r="E3817" i="5"/>
  <c r="AH3817" i="5" s="1"/>
  <c r="F3817" i="5"/>
  <c r="G3817" i="5"/>
  <c r="I3817" i="5"/>
  <c r="J3817" i="5"/>
  <c r="K3817" i="5"/>
  <c r="L3817" i="5"/>
  <c r="S3817" i="5"/>
  <c r="O3818" i="5"/>
  <c r="N3818" i="5"/>
  <c r="R3818" i="5"/>
  <c r="M3818" i="5"/>
  <c r="E3818" i="5"/>
  <c r="AH3818" i="5" s="1"/>
  <c r="F3818" i="5"/>
  <c r="G3818" i="5"/>
  <c r="I3818" i="5"/>
  <c r="J3818" i="5"/>
  <c r="K3818" i="5"/>
  <c r="L3818" i="5"/>
  <c r="S3818" i="5"/>
  <c r="O3819" i="5"/>
  <c r="N3819" i="5"/>
  <c r="R3819" i="5"/>
  <c r="M3819" i="5"/>
  <c r="E3819" i="5"/>
  <c r="AH3819" i="5" s="1"/>
  <c r="F3819" i="5"/>
  <c r="G3819" i="5"/>
  <c r="I3819" i="5"/>
  <c r="J3819" i="5"/>
  <c r="K3819" i="5"/>
  <c r="L3819" i="5"/>
  <c r="S3819" i="5"/>
  <c r="O3820" i="5"/>
  <c r="N3820" i="5"/>
  <c r="R3820" i="5"/>
  <c r="M3820" i="5"/>
  <c r="E3820" i="5"/>
  <c r="AH3820" i="5" s="1"/>
  <c r="F3820" i="5"/>
  <c r="G3820" i="5"/>
  <c r="I3820" i="5"/>
  <c r="J3820" i="5"/>
  <c r="K3820" i="5"/>
  <c r="L3820" i="5"/>
  <c r="S3820" i="5"/>
  <c r="O3821" i="5"/>
  <c r="N3821" i="5"/>
  <c r="R3821" i="5"/>
  <c r="M3821" i="5"/>
  <c r="E3821" i="5"/>
  <c r="AH3821" i="5" s="1"/>
  <c r="F3821" i="5"/>
  <c r="G3821" i="5"/>
  <c r="I3821" i="5"/>
  <c r="J3821" i="5"/>
  <c r="K3821" i="5"/>
  <c r="L3821" i="5"/>
  <c r="S3821" i="5"/>
  <c r="O3822" i="5"/>
  <c r="N3822" i="5"/>
  <c r="R3822" i="5"/>
  <c r="M3822" i="5"/>
  <c r="E3822" i="5"/>
  <c r="AH3822" i="5" s="1"/>
  <c r="F3822" i="5"/>
  <c r="G3822" i="5"/>
  <c r="I3822" i="5"/>
  <c r="J3822" i="5"/>
  <c r="K3822" i="5"/>
  <c r="L3822" i="5"/>
  <c r="S3822" i="5"/>
  <c r="O3823" i="5"/>
  <c r="N3823" i="5"/>
  <c r="R3823" i="5"/>
  <c r="M3823" i="5"/>
  <c r="E3823" i="5"/>
  <c r="AH3823" i="5" s="1"/>
  <c r="F3823" i="5"/>
  <c r="G3823" i="5"/>
  <c r="I3823" i="5"/>
  <c r="J3823" i="5"/>
  <c r="K3823" i="5"/>
  <c r="L3823" i="5"/>
  <c r="S3823" i="5"/>
  <c r="O3824" i="5"/>
  <c r="N3824" i="5"/>
  <c r="R3824" i="5"/>
  <c r="M3824" i="5"/>
  <c r="E3824" i="5"/>
  <c r="AH3824" i="5" s="1"/>
  <c r="F3824" i="5"/>
  <c r="G3824" i="5"/>
  <c r="I3824" i="5"/>
  <c r="J3824" i="5"/>
  <c r="K3824" i="5"/>
  <c r="L3824" i="5"/>
  <c r="S3824" i="5"/>
  <c r="O3825" i="5"/>
  <c r="N3825" i="5"/>
  <c r="R3825" i="5"/>
  <c r="M3825" i="5"/>
  <c r="E3825" i="5"/>
  <c r="AH3825" i="5" s="1"/>
  <c r="F3825" i="5"/>
  <c r="G3825" i="5"/>
  <c r="I3825" i="5"/>
  <c r="J3825" i="5"/>
  <c r="K3825" i="5"/>
  <c r="L3825" i="5"/>
  <c r="S3825" i="5"/>
  <c r="O3826" i="5"/>
  <c r="N3826" i="5"/>
  <c r="R3826" i="5"/>
  <c r="M3826" i="5"/>
  <c r="E3826" i="5"/>
  <c r="AH3826" i="5" s="1"/>
  <c r="F3826" i="5"/>
  <c r="G3826" i="5"/>
  <c r="I3826" i="5"/>
  <c r="J3826" i="5"/>
  <c r="K3826" i="5"/>
  <c r="L3826" i="5"/>
  <c r="S3826" i="5"/>
  <c r="O3827" i="5"/>
  <c r="N3827" i="5"/>
  <c r="R3827" i="5"/>
  <c r="M3827" i="5"/>
  <c r="E3827" i="5"/>
  <c r="AH3827" i="5" s="1"/>
  <c r="F3827" i="5"/>
  <c r="G3827" i="5"/>
  <c r="I3827" i="5"/>
  <c r="J3827" i="5"/>
  <c r="K3827" i="5"/>
  <c r="L3827" i="5"/>
  <c r="S3827" i="5"/>
  <c r="O3828" i="5"/>
  <c r="N3828" i="5"/>
  <c r="R3828" i="5"/>
  <c r="M3828" i="5"/>
  <c r="E3828" i="5"/>
  <c r="AH3828" i="5" s="1"/>
  <c r="F3828" i="5"/>
  <c r="G3828" i="5"/>
  <c r="I3828" i="5"/>
  <c r="J3828" i="5"/>
  <c r="K3828" i="5"/>
  <c r="L3828" i="5"/>
  <c r="S3828" i="5"/>
  <c r="O3829" i="5"/>
  <c r="N3829" i="5"/>
  <c r="R3829" i="5"/>
  <c r="M3829" i="5"/>
  <c r="E3829" i="5"/>
  <c r="AH3829" i="5" s="1"/>
  <c r="F3829" i="5"/>
  <c r="G3829" i="5"/>
  <c r="I3829" i="5"/>
  <c r="J3829" i="5"/>
  <c r="K3829" i="5"/>
  <c r="L3829" i="5"/>
  <c r="S3829" i="5"/>
  <c r="O3830" i="5"/>
  <c r="N3830" i="5"/>
  <c r="R3830" i="5"/>
  <c r="M3830" i="5"/>
  <c r="E3830" i="5"/>
  <c r="AH3830" i="5" s="1"/>
  <c r="F3830" i="5"/>
  <c r="G3830" i="5"/>
  <c r="I3830" i="5"/>
  <c r="J3830" i="5"/>
  <c r="K3830" i="5"/>
  <c r="L3830" i="5"/>
  <c r="S3830" i="5"/>
  <c r="O3831" i="5"/>
  <c r="N3831" i="5"/>
  <c r="R3831" i="5"/>
  <c r="M3831" i="5"/>
  <c r="E3831" i="5"/>
  <c r="AH3831" i="5" s="1"/>
  <c r="F3831" i="5"/>
  <c r="G3831" i="5"/>
  <c r="I3831" i="5"/>
  <c r="J3831" i="5"/>
  <c r="K3831" i="5"/>
  <c r="L3831" i="5"/>
  <c r="S3831" i="5"/>
  <c r="O3832" i="5"/>
  <c r="N3832" i="5"/>
  <c r="R3832" i="5"/>
  <c r="M3832" i="5"/>
  <c r="E3832" i="5"/>
  <c r="AH3832" i="5" s="1"/>
  <c r="F3832" i="5"/>
  <c r="G3832" i="5"/>
  <c r="I3832" i="5"/>
  <c r="J3832" i="5"/>
  <c r="K3832" i="5"/>
  <c r="L3832" i="5"/>
  <c r="S3832" i="5"/>
  <c r="O3833" i="5"/>
  <c r="N3833" i="5"/>
  <c r="R3833" i="5"/>
  <c r="M3833" i="5"/>
  <c r="E3833" i="5"/>
  <c r="AH3833" i="5" s="1"/>
  <c r="F3833" i="5"/>
  <c r="G3833" i="5"/>
  <c r="I3833" i="5"/>
  <c r="J3833" i="5"/>
  <c r="K3833" i="5"/>
  <c r="L3833" i="5"/>
  <c r="S3833" i="5"/>
  <c r="O3834" i="5"/>
  <c r="N3834" i="5"/>
  <c r="R3834" i="5"/>
  <c r="M3834" i="5"/>
  <c r="E3834" i="5"/>
  <c r="AH3834" i="5" s="1"/>
  <c r="F3834" i="5"/>
  <c r="G3834" i="5"/>
  <c r="I3834" i="5"/>
  <c r="J3834" i="5"/>
  <c r="K3834" i="5"/>
  <c r="L3834" i="5"/>
  <c r="S3834" i="5"/>
  <c r="O3835" i="5"/>
  <c r="N3835" i="5"/>
  <c r="R3835" i="5"/>
  <c r="M3835" i="5"/>
  <c r="E3835" i="5"/>
  <c r="AH3835" i="5" s="1"/>
  <c r="F3835" i="5"/>
  <c r="G3835" i="5"/>
  <c r="I3835" i="5"/>
  <c r="J3835" i="5"/>
  <c r="K3835" i="5"/>
  <c r="L3835" i="5"/>
  <c r="S3835" i="5"/>
  <c r="O3836" i="5"/>
  <c r="N3836" i="5"/>
  <c r="R3836" i="5"/>
  <c r="M3836" i="5"/>
  <c r="E3836" i="5"/>
  <c r="AH3836" i="5" s="1"/>
  <c r="F3836" i="5"/>
  <c r="G3836" i="5"/>
  <c r="I3836" i="5"/>
  <c r="J3836" i="5"/>
  <c r="K3836" i="5"/>
  <c r="L3836" i="5"/>
  <c r="S3836" i="5"/>
  <c r="O3837" i="5"/>
  <c r="N3837" i="5"/>
  <c r="R3837" i="5"/>
  <c r="M3837" i="5"/>
  <c r="E3837" i="5"/>
  <c r="AH3837" i="5" s="1"/>
  <c r="F3837" i="5"/>
  <c r="G3837" i="5"/>
  <c r="I3837" i="5"/>
  <c r="J3837" i="5"/>
  <c r="K3837" i="5"/>
  <c r="L3837" i="5"/>
  <c r="S3837" i="5"/>
  <c r="O3838" i="5"/>
  <c r="N3838" i="5"/>
  <c r="R3838" i="5"/>
  <c r="M3838" i="5"/>
  <c r="E3838" i="5"/>
  <c r="AH3838" i="5" s="1"/>
  <c r="F3838" i="5"/>
  <c r="G3838" i="5"/>
  <c r="I3838" i="5"/>
  <c r="J3838" i="5"/>
  <c r="K3838" i="5"/>
  <c r="L3838" i="5"/>
  <c r="S3838" i="5"/>
  <c r="O3839" i="5"/>
  <c r="N3839" i="5"/>
  <c r="R3839" i="5"/>
  <c r="M3839" i="5"/>
  <c r="E3839" i="5"/>
  <c r="AH3839" i="5" s="1"/>
  <c r="F3839" i="5"/>
  <c r="G3839" i="5"/>
  <c r="I3839" i="5"/>
  <c r="J3839" i="5"/>
  <c r="K3839" i="5"/>
  <c r="L3839" i="5"/>
  <c r="S3839" i="5"/>
  <c r="O3840" i="5"/>
  <c r="N3840" i="5"/>
  <c r="R3840" i="5"/>
  <c r="M3840" i="5"/>
  <c r="E3840" i="5"/>
  <c r="AH3840" i="5" s="1"/>
  <c r="F3840" i="5"/>
  <c r="G3840" i="5"/>
  <c r="I3840" i="5"/>
  <c r="J3840" i="5"/>
  <c r="K3840" i="5"/>
  <c r="L3840" i="5"/>
  <c r="S3840" i="5"/>
  <c r="O3841" i="5"/>
  <c r="N3841" i="5"/>
  <c r="R3841" i="5"/>
  <c r="M3841" i="5"/>
  <c r="E3841" i="5"/>
  <c r="AH3841" i="5" s="1"/>
  <c r="F3841" i="5"/>
  <c r="G3841" i="5"/>
  <c r="I3841" i="5"/>
  <c r="J3841" i="5"/>
  <c r="K3841" i="5"/>
  <c r="L3841" i="5"/>
  <c r="S3841" i="5"/>
  <c r="O3842" i="5"/>
  <c r="N3842" i="5"/>
  <c r="R3842" i="5"/>
  <c r="M3842" i="5"/>
  <c r="E3842" i="5"/>
  <c r="AH3842" i="5" s="1"/>
  <c r="F3842" i="5"/>
  <c r="G3842" i="5"/>
  <c r="I3842" i="5"/>
  <c r="J3842" i="5"/>
  <c r="K3842" i="5"/>
  <c r="L3842" i="5"/>
  <c r="S3842" i="5"/>
  <c r="O3843" i="5"/>
  <c r="N3843" i="5"/>
  <c r="R3843" i="5"/>
  <c r="M3843" i="5"/>
  <c r="E3843" i="5"/>
  <c r="AH3843" i="5" s="1"/>
  <c r="F3843" i="5"/>
  <c r="G3843" i="5"/>
  <c r="I3843" i="5"/>
  <c r="J3843" i="5"/>
  <c r="K3843" i="5"/>
  <c r="L3843" i="5"/>
  <c r="S3843" i="5"/>
  <c r="O3844" i="5"/>
  <c r="N3844" i="5"/>
  <c r="R3844" i="5"/>
  <c r="M3844" i="5"/>
  <c r="E3844" i="5"/>
  <c r="AH3844" i="5" s="1"/>
  <c r="F3844" i="5"/>
  <c r="G3844" i="5"/>
  <c r="I3844" i="5"/>
  <c r="J3844" i="5"/>
  <c r="K3844" i="5"/>
  <c r="L3844" i="5"/>
  <c r="S3844" i="5"/>
  <c r="O3845" i="5"/>
  <c r="N3845" i="5"/>
  <c r="R3845" i="5"/>
  <c r="M3845" i="5"/>
  <c r="E3845" i="5"/>
  <c r="AH3845" i="5" s="1"/>
  <c r="F3845" i="5"/>
  <c r="G3845" i="5"/>
  <c r="I3845" i="5"/>
  <c r="J3845" i="5"/>
  <c r="K3845" i="5"/>
  <c r="L3845" i="5"/>
  <c r="S3845" i="5"/>
  <c r="O3846" i="5"/>
  <c r="N3846" i="5"/>
  <c r="R3846" i="5"/>
  <c r="M3846" i="5"/>
  <c r="E3846" i="5"/>
  <c r="AH3846" i="5" s="1"/>
  <c r="F3846" i="5"/>
  <c r="G3846" i="5"/>
  <c r="I3846" i="5"/>
  <c r="J3846" i="5"/>
  <c r="K3846" i="5"/>
  <c r="L3846" i="5"/>
  <c r="S3846" i="5"/>
  <c r="O3847" i="5"/>
  <c r="N3847" i="5"/>
  <c r="R3847" i="5"/>
  <c r="M3847" i="5"/>
  <c r="E3847" i="5"/>
  <c r="AH3847" i="5" s="1"/>
  <c r="F3847" i="5"/>
  <c r="G3847" i="5"/>
  <c r="I3847" i="5"/>
  <c r="J3847" i="5"/>
  <c r="K3847" i="5"/>
  <c r="L3847" i="5"/>
  <c r="S3847" i="5"/>
  <c r="O3848" i="5"/>
  <c r="N3848" i="5"/>
  <c r="R3848" i="5"/>
  <c r="M3848" i="5"/>
  <c r="E3848" i="5"/>
  <c r="AH3848" i="5" s="1"/>
  <c r="F3848" i="5"/>
  <c r="G3848" i="5"/>
  <c r="I3848" i="5"/>
  <c r="J3848" i="5"/>
  <c r="K3848" i="5"/>
  <c r="L3848" i="5"/>
  <c r="S3848" i="5"/>
  <c r="O3849" i="5"/>
  <c r="N3849" i="5"/>
  <c r="R3849" i="5"/>
  <c r="M3849" i="5"/>
  <c r="E3849" i="5"/>
  <c r="AH3849" i="5" s="1"/>
  <c r="F3849" i="5"/>
  <c r="G3849" i="5"/>
  <c r="I3849" i="5"/>
  <c r="J3849" i="5"/>
  <c r="K3849" i="5"/>
  <c r="L3849" i="5"/>
  <c r="S3849" i="5"/>
  <c r="O3850" i="5"/>
  <c r="N3850" i="5"/>
  <c r="R3850" i="5"/>
  <c r="M3850" i="5"/>
  <c r="E3850" i="5"/>
  <c r="AH3850" i="5" s="1"/>
  <c r="F3850" i="5"/>
  <c r="G3850" i="5"/>
  <c r="I3850" i="5"/>
  <c r="J3850" i="5"/>
  <c r="K3850" i="5"/>
  <c r="L3850" i="5"/>
  <c r="S3850" i="5"/>
  <c r="O3851" i="5"/>
  <c r="N3851" i="5"/>
  <c r="R3851" i="5"/>
  <c r="M3851" i="5"/>
  <c r="E3851" i="5"/>
  <c r="AH3851" i="5" s="1"/>
  <c r="F3851" i="5"/>
  <c r="G3851" i="5"/>
  <c r="I3851" i="5"/>
  <c r="J3851" i="5"/>
  <c r="K3851" i="5"/>
  <c r="L3851" i="5"/>
  <c r="S3851" i="5"/>
  <c r="O3852" i="5"/>
  <c r="N3852" i="5"/>
  <c r="R3852" i="5"/>
  <c r="M3852" i="5"/>
  <c r="E3852" i="5"/>
  <c r="AH3852" i="5" s="1"/>
  <c r="F3852" i="5"/>
  <c r="G3852" i="5"/>
  <c r="I3852" i="5"/>
  <c r="J3852" i="5"/>
  <c r="K3852" i="5"/>
  <c r="L3852" i="5"/>
  <c r="S3852" i="5"/>
  <c r="O3853" i="5"/>
  <c r="N3853" i="5"/>
  <c r="R3853" i="5"/>
  <c r="M3853" i="5"/>
  <c r="E3853" i="5"/>
  <c r="AH3853" i="5" s="1"/>
  <c r="F3853" i="5"/>
  <c r="G3853" i="5"/>
  <c r="I3853" i="5"/>
  <c r="J3853" i="5"/>
  <c r="K3853" i="5"/>
  <c r="L3853" i="5"/>
  <c r="S3853" i="5"/>
  <c r="O3854" i="5"/>
  <c r="N3854" i="5"/>
  <c r="R3854" i="5"/>
  <c r="M3854" i="5"/>
  <c r="E3854" i="5"/>
  <c r="AH3854" i="5" s="1"/>
  <c r="F3854" i="5"/>
  <c r="G3854" i="5"/>
  <c r="I3854" i="5"/>
  <c r="J3854" i="5"/>
  <c r="K3854" i="5"/>
  <c r="L3854" i="5"/>
  <c r="S3854" i="5"/>
  <c r="O3855" i="5"/>
  <c r="N3855" i="5"/>
  <c r="R3855" i="5"/>
  <c r="M3855" i="5"/>
  <c r="E3855" i="5"/>
  <c r="AH3855" i="5" s="1"/>
  <c r="F3855" i="5"/>
  <c r="G3855" i="5"/>
  <c r="I3855" i="5"/>
  <c r="J3855" i="5"/>
  <c r="K3855" i="5"/>
  <c r="L3855" i="5"/>
  <c r="S3855" i="5"/>
  <c r="O3856" i="5"/>
  <c r="N3856" i="5"/>
  <c r="R3856" i="5"/>
  <c r="M3856" i="5"/>
  <c r="E3856" i="5"/>
  <c r="AH3856" i="5" s="1"/>
  <c r="F3856" i="5"/>
  <c r="G3856" i="5"/>
  <c r="I3856" i="5"/>
  <c r="J3856" i="5"/>
  <c r="K3856" i="5"/>
  <c r="L3856" i="5"/>
  <c r="S3856" i="5"/>
  <c r="O3857" i="5"/>
  <c r="N3857" i="5"/>
  <c r="R3857" i="5"/>
  <c r="M3857" i="5"/>
  <c r="E3857" i="5"/>
  <c r="AH3857" i="5" s="1"/>
  <c r="F3857" i="5"/>
  <c r="G3857" i="5"/>
  <c r="I3857" i="5"/>
  <c r="J3857" i="5"/>
  <c r="K3857" i="5"/>
  <c r="L3857" i="5"/>
  <c r="S3857" i="5"/>
  <c r="O3858" i="5"/>
  <c r="N3858" i="5"/>
  <c r="R3858" i="5"/>
  <c r="M3858" i="5"/>
  <c r="E3858" i="5"/>
  <c r="AH3858" i="5" s="1"/>
  <c r="F3858" i="5"/>
  <c r="G3858" i="5"/>
  <c r="I3858" i="5"/>
  <c r="J3858" i="5"/>
  <c r="K3858" i="5"/>
  <c r="L3858" i="5"/>
  <c r="S3858" i="5"/>
  <c r="O3859" i="5"/>
  <c r="N3859" i="5"/>
  <c r="R3859" i="5"/>
  <c r="M3859" i="5"/>
  <c r="E3859" i="5"/>
  <c r="AH3859" i="5" s="1"/>
  <c r="F3859" i="5"/>
  <c r="G3859" i="5"/>
  <c r="I3859" i="5"/>
  <c r="J3859" i="5"/>
  <c r="K3859" i="5"/>
  <c r="L3859" i="5"/>
  <c r="S3859" i="5"/>
  <c r="O3860" i="5"/>
  <c r="N3860" i="5"/>
  <c r="R3860" i="5"/>
  <c r="M3860" i="5"/>
  <c r="E3860" i="5"/>
  <c r="AH3860" i="5" s="1"/>
  <c r="F3860" i="5"/>
  <c r="G3860" i="5"/>
  <c r="I3860" i="5"/>
  <c r="J3860" i="5"/>
  <c r="K3860" i="5"/>
  <c r="L3860" i="5"/>
  <c r="S3860" i="5"/>
  <c r="O3861" i="5"/>
  <c r="N3861" i="5"/>
  <c r="R3861" i="5"/>
  <c r="M3861" i="5"/>
  <c r="E3861" i="5"/>
  <c r="AH3861" i="5" s="1"/>
  <c r="F3861" i="5"/>
  <c r="G3861" i="5"/>
  <c r="I3861" i="5"/>
  <c r="J3861" i="5"/>
  <c r="K3861" i="5"/>
  <c r="L3861" i="5"/>
  <c r="S3861" i="5"/>
  <c r="O3862" i="5"/>
  <c r="N3862" i="5"/>
  <c r="R3862" i="5"/>
  <c r="M3862" i="5"/>
  <c r="E3862" i="5"/>
  <c r="AH3862" i="5" s="1"/>
  <c r="F3862" i="5"/>
  <c r="G3862" i="5"/>
  <c r="I3862" i="5"/>
  <c r="J3862" i="5"/>
  <c r="K3862" i="5"/>
  <c r="L3862" i="5"/>
  <c r="S3862" i="5"/>
  <c r="O3863" i="5"/>
  <c r="N3863" i="5"/>
  <c r="R3863" i="5"/>
  <c r="M3863" i="5"/>
  <c r="E3863" i="5"/>
  <c r="AH3863" i="5" s="1"/>
  <c r="F3863" i="5"/>
  <c r="G3863" i="5"/>
  <c r="I3863" i="5"/>
  <c r="J3863" i="5"/>
  <c r="K3863" i="5"/>
  <c r="L3863" i="5"/>
  <c r="S3863" i="5"/>
  <c r="O3864" i="5"/>
  <c r="N3864" i="5"/>
  <c r="R3864" i="5"/>
  <c r="M3864" i="5"/>
  <c r="E3864" i="5"/>
  <c r="AH3864" i="5" s="1"/>
  <c r="F3864" i="5"/>
  <c r="G3864" i="5"/>
  <c r="I3864" i="5"/>
  <c r="J3864" i="5"/>
  <c r="K3864" i="5"/>
  <c r="L3864" i="5"/>
  <c r="S3864" i="5"/>
  <c r="O3865" i="5"/>
  <c r="N3865" i="5"/>
  <c r="R3865" i="5"/>
  <c r="M3865" i="5"/>
  <c r="E3865" i="5"/>
  <c r="AH3865" i="5" s="1"/>
  <c r="F3865" i="5"/>
  <c r="G3865" i="5"/>
  <c r="I3865" i="5"/>
  <c r="J3865" i="5"/>
  <c r="K3865" i="5"/>
  <c r="L3865" i="5"/>
  <c r="S3865" i="5"/>
  <c r="O3866" i="5"/>
  <c r="N3866" i="5"/>
  <c r="R3866" i="5"/>
  <c r="M3866" i="5"/>
  <c r="E3866" i="5"/>
  <c r="AH3866" i="5" s="1"/>
  <c r="F3866" i="5"/>
  <c r="G3866" i="5"/>
  <c r="I3866" i="5"/>
  <c r="J3866" i="5"/>
  <c r="K3866" i="5"/>
  <c r="L3866" i="5"/>
  <c r="S3866" i="5"/>
  <c r="O3867" i="5"/>
  <c r="N3867" i="5"/>
  <c r="R3867" i="5"/>
  <c r="M3867" i="5"/>
  <c r="E3867" i="5"/>
  <c r="AH3867" i="5" s="1"/>
  <c r="F3867" i="5"/>
  <c r="G3867" i="5"/>
  <c r="I3867" i="5"/>
  <c r="J3867" i="5"/>
  <c r="K3867" i="5"/>
  <c r="L3867" i="5"/>
  <c r="S3867" i="5"/>
  <c r="O3868" i="5"/>
  <c r="N3868" i="5"/>
  <c r="R3868" i="5"/>
  <c r="M3868" i="5"/>
  <c r="E3868" i="5"/>
  <c r="AH3868" i="5" s="1"/>
  <c r="F3868" i="5"/>
  <c r="G3868" i="5"/>
  <c r="I3868" i="5"/>
  <c r="J3868" i="5"/>
  <c r="K3868" i="5"/>
  <c r="L3868" i="5"/>
  <c r="S3868" i="5"/>
  <c r="O3869" i="5"/>
  <c r="N3869" i="5"/>
  <c r="R3869" i="5"/>
  <c r="M3869" i="5"/>
  <c r="E3869" i="5"/>
  <c r="AH3869" i="5" s="1"/>
  <c r="F3869" i="5"/>
  <c r="G3869" i="5"/>
  <c r="I3869" i="5"/>
  <c r="J3869" i="5"/>
  <c r="K3869" i="5"/>
  <c r="L3869" i="5"/>
  <c r="S3869" i="5"/>
  <c r="O3870" i="5"/>
  <c r="N3870" i="5"/>
  <c r="R3870" i="5"/>
  <c r="M3870" i="5"/>
  <c r="E3870" i="5"/>
  <c r="AH3870" i="5" s="1"/>
  <c r="F3870" i="5"/>
  <c r="G3870" i="5"/>
  <c r="I3870" i="5"/>
  <c r="J3870" i="5"/>
  <c r="K3870" i="5"/>
  <c r="L3870" i="5"/>
  <c r="S3870" i="5"/>
  <c r="O3871" i="5"/>
  <c r="N3871" i="5"/>
  <c r="R3871" i="5"/>
  <c r="M3871" i="5"/>
  <c r="E3871" i="5"/>
  <c r="AH3871" i="5" s="1"/>
  <c r="F3871" i="5"/>
  <c r="G3871" i="5"/>
  <c r="I3871" i="5"/>
  <c r="J3871" i="5"/>
  <c r="K3871" i="5"/>
  <c r="L3871" i="5"/>
  <c r="S3871" i="5"/>
  <c r="O3872" i="5"/>
  <c r="N3872" i="5"/>
  <c r="R3872" i="5"/>
  <c r="M3872" i="5"/>
  <c r="E3872" i="5"/>
  <c r="AH3872" i="5" s="1"/>
  <c r="F3872" i="5"/>
  <c r="G3872" i="5"/>
  <c r="I3872" i="5"/>
  <c r="J3872" i="5"/>
  <c r="K3872" i="5"/>
  <c r="L3872" i="5"/>
  <c r="S3872" i="5"/>
  <c r="O3873" i="5"/>
  <c r="N3873" i="5"/>
  <c r="R3873" i="5"/>
  <c r="M3873" i="5"/>
  <c r="E3873" i="5"/>
  <c r="AH3873" i="5" s="1"/>
  <c r="F3873" i="5"/>
  <c r="G3873" i="5"/>
  <c r="I3873" i="5"/>
  <c r="J3873" i="5"/>
  <c r="K3873" i="5"/>
  <c r="L3873" i="5"/>
  <c r="S3873" i="5"/>
  <c r="O3874" i="5"/>
  <c r="N3874" i="5"/>
  <c r="R3874" i="5"/>
  <c r="M3874" i="5"/>
  <c r="E3874" i="5"/>
  <c r="AH3874" i="5" s="1"/>
  <c r="F3874" i="5"/>
  <c r="G3874" i="5"/>
  <c r="I3874" i="5"/>
  <c r="J3874" i="5"/>
  <c r="K3874" i="5"/>
  <c r="L3874" i="5"/>
  <c r="S3874" i="5"/>
  <c r="O3875" i="5"/>
  <c r="N3875" i="5"/>
  <c r="R3875" i="5"/>
  <c r="M3875" i="5"/>
  <c r="E3875" i="5"/>
  <c r="AH3875" i="5" s="1"/>
  <c r="F3875" i="5"/>
  <c r="G3875" i="5"/>
  <c r="I3875" i="5"/>
  <c r="J3875" i="5"/>
  <c r="K3875" i="5"/>
  <c r="L3875" i="5"/>
  <c r="S3875" i="5"/>
  <c r="O3876" i="5"/>
  <c r="N3876" i="5"/>
  <c r="R3876" i="5"/>
  <c r="M3876" i="5"/>
  <c r="E3876" i="5"/>
  <c r="AH3876" i="5" s="1"/>
  <c r="F3876" i="5"/>
  <c r="G3876" i="5"/>
  <c r="I3876" i="5"/>
  <c r="J3876" i="5"/>
  <c r="K3876" i="5"/>
  <c r="L3876" i="5"/>
  <c r="S3876" i="5"/>
  <c r="O3877" i="5"/>
  <c r="N3877" i="5"/>
  <c r="R3877" i="5"/>
  <c r="M3877" i="5"/>
  <c r="E3877" i="5"/>
  <c r="AH3877" i="5" s="1"/>
  <c r="F3877" i="5"/>
  <c r="G3877" i="5"/>
  <c r="I3877" i="5"/>
  <c r="J3877" i="5"/>
  <c r="K3877" i="5"/>
  <c r="L3877" i="5"/>
  <c r="S3877" i="5"/>
  <c r="O3878" i="5"/>
  <c r="N3878" i="5"/>
  <c r="R3878" i="5"/>
  <c r="M3878" i="5"/>
  <c r="E3878" i="5"/>
  <c r="AH3878" i="5" s="1"/>
  <c r="F3878" i="5"/>
  <c r="G3878" i="5"/>
  <c r="I3878" i="5"/>
  <c r="J3878" i="5"/>
  <c r="K3878" i="5"/>
  <c r="L3878" i="5"/>
  <c r="S3878" i="5"/>
  <c r="O3879" i="5"/>
  <c r="N3879" i="5"/>
  <c r="R3879" i="5"/>
  <c r="M3879" i="5"/>
  <c r="E3879" i="5"/>
  <c r="AH3879" i="5" s="1"/>
  <c r="F3879" i="5"/>
  <c r="G3879" i="5"/>
  <c r="I3879" i="5"/>
  <c r="J3879" i="5"/>
  <c r="K3879" i="5"/>
  <c r="L3879" i="5"/>
  <c r="S3879" i="5"/>
  <c r="O3880" i="5"/>
  <c r="N3880" i="5"/>
  <c r="R3880" i="5"/>
  <c r="M3880" i="5"/>
  <c r="E3880" i="5"/>
  <c r="AH3880" i="5" s="1"/>
  <c r="F3880" i="5"/>
  <c r="G3880" i="5"/>
  <c r="I3880" i="5"/>
  <c r="J3880" i="5"/>
  <c r="K3880" i="5"/>
  <c r="L3880" i="5"/>
  <c r="S3880" i="5"/>
  <c r="O3881" i="5"/>
  <c r="N3881" i="5"/>
  <c r="R3881" i="5"/>
  <c r="M3881" i="5"/>
  <c r="E3881" i="5"/>
  <c r="AH3881" i="5" s="1"/>
  <c r="F3881" i="5"/>
  <c r="G3881" i="5"/>
  <c r="I3881" i="5"/>
  <c r="J3881" i="5"/>
  <c r="K3881" i="5"/>
  <c r="L3881" i="5"/>
  <c r="S3881" i="5"/>
  <c r="O3882" i="5"/>
  <c r="N3882" i="5"/>
  <c r="R3882" i="5"/>
  <c r="M3882" i="5"/>
  <c r="E3882" i="5"/>
  <c r="AH3882" i="5" s="1"/>
  <c r="F3882" i="5"/>
  <c r="G3882" i="5"/>
  <c r="I3882" i="5"/>
  <c r="J3882" i="5"/>
  <c r="K3882" i="5"/>
  <c r="L3882" i="5"/>
  <c r="S3882" i="5"/>
  <c r="O3883" i="5"/>
  <c r="N3883" i="5"/>
  <c r="R3883" i="5"/>
  <c r="M3883" i="5"/>
  <c r="E3883" i="5"/>
  <c r="AH3883" i="5" s="1"/>
  <c r="F3883" i="5"/>
  <c r="G3883" i="5"/>
  <c r="I3883" i="5"/>
  <c r="J3883" i="5"/>
  <c r="K3883" i="5"/>
  <c r="L3883" i="5"/>
  <c r="S3883" i="5"/>
  <c r="O3884" i="5"/>
  <c r="N3884" i="5"/>
  <c r="R3884" i="5"/>
  <c r="M3884" i="5"/>
  <c r="E3884" i="5"/>
  <c r="AH3884" i="5" s="1"/>
  <c r="F3884" i="5"/>
  <c r="G3884" i="5"/>
  <c r="I3884" i="5"/>
  <c r="J3884" i="5"/>
  <c r="K3884" i="5"/>
  <c r="L3884" i="5"/>
  <c r="S3884" i="5"/>
  <c r="O3885" i="5"/>
  <c r="N3885" i="5"/>
  <c r="R3885" i="5"/>
  <c r="M3885" i="5"/>
  <c r="E3885" i="5"/>
  <c r="AH3885" i="5" s="1"/>
  <c r="F3885" i="5"/>
  <c r="G3885" i="5"/>
  <c r="I3885" i="5"/>
  <c r="J3885" i="5"/>
  <c r="K3885" i="5"/>
  <c r="L3885" i="5"/>
  <c r="S3885" i="5"/>
  <c r="O3886" i="5"/>
  <c r="N3886" i="5"/>
  <c r="R3886" i="5"/>
  <c r="M3886" i="5"/>
  <c r="E3886" i="5"/>
  <c r="AH3886" i="5" s="1"/>
  <c r="F3886" i="5"/>
  <c r="G3886" i="5"/>
  <c r="I3886" i="5"/>
  <c r="J3886" i="5"/>
  <c r="K3886" i="5"/>
  <c r="L3886" i="5"/>
  <c r="S3886" i="5"/>
  <c r="O3887" i="5"/>
  <c r="N3887" i="5"/>
  <c r="R3887" i="5"/>
  <c r="M3887" i="5"/>
  <c r="E3887" i="5"/>
  <c r="AH3887" i="5" s="1"/>
  <c r="F3887" i="5"/>
  <c r="G3887" i="5"/>
  <c r="I3887" i="5"/>
  <c r="J3887" i="5"/>
  <c r="K3887" i="5"/>
  <c r="L3887" i="5"/>
  <c r="S3887" i="5"/>
  <c r="O3888" i="5"/>
  <c r="N3888" i="5"/>
  <c r="R3888" i="5"/>
  <c r="M3888" i="5"/>
  <c r="E3888" i="5"/>
  <c r="AH3888" i="5" s="1"/>
  <c r="F3888" i="5"/>
  <c r="G3888" i="5"/>
  <c r="I3888" i="5"/>
  <c r="J3888" i="5"/>
  <c r="K3888" i="5"/>
  <c r="L3888" i="5"/>
  <c r="S3888" i="5"/>
  <c r="O3889" i="5"/>
  <c r="N3889" i="5"/>
  <c r="R3889" i="5"/>
  <c r="M3889" i="5"/>
  <c r="E3889" i="5"/>
  <c r="AH3889" i="5" s="1"/>
  <c r="F3889" i="5"/>
  <c r="G3889" i="5"/>
  <c r="I3889" i="5"/>
  <c r="J3889" i="5"/>
  <c r="K3889" i="5"/>
  <c r="L3889" i="5"/>
  <c r="S3889" i="5"/>
  <c r="O3890" i="5"/>
  <c r="N3890" i="5"/>
  <c r="R3890" i="5"/>
  <c r="M3890" i="5"/>
  <c r="E3890" i="5"/>
  <c r="AH3890" i="5" s="1"/>
  <c r="F3890" i="5"/>
  <c r="G3890" i="5"/>
  <c r="I3890" i="5"/>
  <c r="J3890" i="5"/>
  <c r="K3890" i="5"/>
  <c r="L3890" i="5"/>
  <c r="S3890" i="5"/>
  <c r="O3891" i="5"/>
  <c r="N3891" i="5"/>
  <c r="R3891" i="5"/>
  <c r="M3891" i="5"/>
  <c r="E3891" i="5"/>
  <c r="AH3891" i="5" s="1"/>
  <c r="F3891" i="5"/>
  <c r="G3891" i="5"/>
  <c r="I3891" i="5"/>
  <c r="J3891" i="5"/>
  <c r="K3891" i="5"/>
  <c r="L3891" i="5"/>
  <c r="S3891" i="5"/>
  <c r="O3892" i="5"/>
  <c r="N3892" i="5"/>
  <c r="R3892" i="5"/>
  <c r="M3892" i="5"/>
  <c r="E3892" i="5"/>
  <c r="AH3892" i="5" s="1"/>
  <c r="F3892" i="5"/>
  <c r="G3892" i="5"/>
  <c r="I3892" i="5"/>
  <c r="J3892" i="5"/>
  <c r="K3892" i="5"/>
  <c r="L3892" i="5"/>
  <c r="S3892" i="5"/>
  <c r="O3893" i="5"/>
  <c r="N3893" i="5"/>
  <c r="R3893" i="5"/>
  <c r="M3893" i="5"/>
  <c r="E3893" i="5"/>
  <c r="AH3893" i="5" s="1"/>
  <c r="F3893" i="5"/>
  <c r="G3893" i="5"/>
  <c r="I3893" i="5"/>
  <c r="J3893" i="5"/>
  <c r="K3893" i="5"/>
  <c r="L3893" i="5"/>
  <c r="S3893" i="5"/>
  <c r="O3894" i="5"/>
  <c r="N3894" i="5"/>
  <c r="R3894" i="5"/>
  <c r="M3894" i="5"/>
  <c r="E3894" i="5"/>
  <c r="AH3894" i="5" s="1"/>
  <c r="F3894" i="5"/>
  <c r="G3894" i="5"/>
  <c r="I3894" i="5"/>
  <c r="J3894" i="5"/>
  <c r="K3894" i="5"/>
  <c r="L3894" i="5"/>
  <c r="S3894" i="5"/>
  <c r="O3895" i="5"/>
  <c r="N3895" i="5"/>
  <c r="R3895" i="5"/>
  <c r="M3895" i="5"/>
  <c r="E3895" i="5"/>
  <c r="AH3895" i="5" s="1"/>
  <c r="F3895" i="5"/>
  <c r="G3895" i="5"/>
  <c r="I3895" i="5"/>
  <c r="J3895" i="5"/>
  <c r="K3895" i="5"/>
  <c r="L3895" i="5"/>
  <c r="S3895" i="5"/>
  <c r="O3896" i="5"/>
  <c r="N3896" i="5"/>
  <c r="R3896" i="5"/>
  <c r="M3896" i="5"/>
  <c r="E3896" i="5"/>
  <c r="AH3896" i="5" s="1"/>
  <c r="F3896" i="5"/>
  <c r="G3896" i="5"/>
  <c r="I3896" i="5"/>
  <c r="J3896" i="5"/>
  <c r="K3896" i="5"/>
  <c r="L3896" i="5"/>
  <c r="S3896" i="5"/>
  <c r="O3897" i="5"/>
  <c r="N3897" i="5"/>
  <c r="R3897" i="5"/>
  <c r="M3897" i="5"/>
  <c r="E3897" i="5"/>
  <c r="AH3897" i="5" s="1"/>
  <c r="F3897" i="5"/>
  <c r="G3897" i="5"/>
  <c r="I3897" i="5"/>
  <c r="J3897" i="5"/>
  <c r="K3897" i="5"/>
  <c r="L3897" i="5"/>
  <c r="S3897" i="5"/>
  <c r="O3898" i="5"/>
  <c r="N3898" i="5"/>
  <c r="R3898" i="5"/>
  <c r="M3898" i="5"/>
  <c r="E3898" i="5"/>
  <c r="AH3898" i="5" s="1"/>
  <c r="F3898" i="5"/>
  <c r="G3898" i="5"/>
  <c r="I3898" i="5"/>
  <c r="J3898" i="5"/>
  <c r="K3898" i="5"/>
  <c r="L3898" i="5"/>
  <c r="S3898" i="5"/>
  <c r="O3899" i="5"/>
  <c r="N3899" i="5"/>
  <c r="R3899" i="5"/>
  <c r="M3899" i="5"/>
  <c r="E3899" i="5"/>
  <c r="AH3899" i="5" s="1"/>
  <c r="F3899" i="5"/>
  <c r="G3899" i="5"/>
  <c r="I3899" i="5"/>
  <c r="J3899" i="5"/>
  <c r="K3899" i="5"/>
  <c r="L3899" i="5"/>
  <c r="S3899" i="5"/>
  <c r="O3900" i="5"/>
  <c r="N3900" i="5"/>
  <c r="R3900" i="5"/>
  <c r="M3900" i="5"/>
  <c r="E3900" i="5"/>
  <c r="AH3900" i="5" s="1"/>
  <c r="F3900" i="5"/>
  <c r="G3900" i="5"/>
  <c r="I3900" i="5"/>
  <c r="J3900" i="5"/>
  <c r="K3900" i="5"/>
  <c r="L3900" i="5"/>
  <c r="S3900" i="5"/>
  <c r="O3901" i="5"/>
  <c r="N3901" i="5"/>
  <c r="R3901" i="5"/>
  <c r="M3901" i="5"/>
  <c r="E3901" i="5"/>
  <c r="AH3901" i="5" s="1"/>
  <c r="F3901" i="5"/>
  <c r="G3901" i="5"/>
  <c r="I3901" i="5"/>
  <c r="J3901" i="5"/>
  <c r="K3901" i="5"/>
  <c r="L3901" i="5"/>
  <c r="S3901" i="5"/>
  <c r="O3902" i="5"/>
  <c r="N3902" i="5"/>
  <c r="R3902" i="5"/>
  <c r="M3902" i="5"/>
  <c r="E3902" i="5"/>
  <c r="AH3902" i="5" s="1"/>
  <c r="F3902" i="5"/>
  <c r="G3902" i="5"/>
  <c r="I3902" i="5"/>
  <c r="J3902" i="5"/>
  <c r="K3902" i="5"/>
  <c r="L3902" i="5"/>
  <c r="S3902" i="5"/>
  <c r="O3903" i="5"/>
  <c r="N3903" i="5"/>
  <c r="R3903" i="5"/>
  <c r="M3903" i="5"/>
  <c r="E3903" i="5"/>
  <c r="AH3903" i="5" s="1"/>
  <c r="F3903" i="5"/>
  <c r="G3903" i="5"/>
  <c r="I3903" i="5"/>
  <c r="J3903" i="5"/>
  <c r="K3903" i="5"/>
  <c r="L3903" i="5"/>
  <c r="S3903" i="5"/>
  <c r="O3904" i="5"/>
  <c r="N3904" i="5"/>
  <c r="R3904" i="5"/>
  <c r="M3904" i="5"/>
  <c r="E3904" i="5"/>
  <c r="AH3904" i="5" s="1"/>
  <c r="F3904" i="5"/>
  <c r="G3904" i="5"/>
  <c r="I3904" i="5"/>
  <c r="J3904" i="5"/>
  <c r="K3904" i="5"/>
  <c r="L3904" i="5"/>
  <c r="S3904" i="5"/>
  <c r="O3905" i="5"/>
  <c r="N3905" i="5"/>
  <c r="R3905" i="5"/>
  <c r="M3905" i="5"/>
  <c r="E3905" i="5"/>
  <c r="AH3905" i="5" s="1"/>
  <c r="F3905" i="5"/>
  <c r="G3905" i="5"/>
  <c r="I3905" i="5"/>
  <c r="J3905" i="5"/>
  <c r="K3905" i="5"/>
  <c r="L3905" i="5"/>
  <c r="S3905" i="5"/>
  <c r="O3906" i="5"/>
  <c r="N3906" i="5"/>
  <c r="R3906" i="5"/>
  <c r="M3906" i="5"/>
  <c r="E3906" i="5"/>
  <c r="AH3906" i="5" s="1"/>
  <c r="F3906" i="5"/>
  <c r="G3906" i="5"/>
  <c r="I3906" i="5"/>
  <c r="J3906" i="5"/>
  <c r="K3906" i="5"/>
  <c r="L3906" i="5"/>
  <c r="S3906" i="5"/>
  <c r="O3907" i="5"/>
  <c r="N3907" i="5"/>
  <c r="R3907" i="5"/>
  <c r="M3907" i="5"/>
  <c r="E3907" i="5"/>
  <c r="AH3907" i="5" s="1"/>
  <c r="F3907" i="5"/>
  <c r="G3907" i="5"/>
  <c r="I3907" i="5"/>
  <c r="J3907" i="5"/>
  <c r="K3907" i="5"/>
  <c r="L3907" i="5"/>
  <c r="S3907" i="5"/>
  <c r="O3908" i="5"/>
  <c r="N3908" i="5"/>
  <c r="R3908" i="5"/>
  <c r="M3908" i="5"/>
  <c r="E3908" i="5"/>
  <c r="AH3908" i="5" s="1"/>
  <c r="F3908" i="5"/>
  <c r="G3908" i="5"/>
  <c r="I3908" i="5"/>
  <c r="J3908" i="5"/>
  <c r="K3908" i="5"/>
  <c r="L3908" i="5"/>
  <c r="S3908" i="5"/>
  <c r="O3909" i="5"/>
  <c r="N3909" i="5"/>
  <c r="R3909" i="5"/>
  <c r="M3909" i="5"/>
  <c r="E3909" i="5"/>
  <c r="AH3909" i="5" s="1"/>
  <c r="F3909" i="5"/>
  <c r="G3909" i="5"/>
  <c r="I3909" i="5"/>
  <c r="J3909" i="5"/>
  <c r="K3909" i="5"/>
  <c r="L3909" i="5"/>
  <c r="S3909" i="5"/>
  <c r="O3910" i="5"/>
  <c r="N3910" i="5"/>
  <c r="R3910" i="5"/>
  <c r="M3910" i="5"/>
  <c r="E3910" i="5"/>
  <c r="AH3910" i="5" s="1"/>
  <c r="F3910" i="5"/>
  <c r="G3910" i="5"/>
  <c r="I3910" i="5"/>
  <c r="J3910" i="5"/>
  <c r="K3910" i="5"/>
  <c r="L3910" i="5"/>
  <c r="S3910" i="5"/>
  <c r="O3911" i="5"/>
  <c r="N3911" i="5"/>
  <c r="R3911" i="5"/>
  <c r="M3911" i="5"/>
  <c r="E3911" i="5"/>
  <c r="AH3911" i="5" s="1"/>
  <c r="F3911" i="5"/>
  <c r="G3911" i="5"/>
  <c r="I3911" i="5"/>
  <c r="J3911" i="5"/>
  <c r="K3911" i="5"/>
  <c r="L3911" i="5"/>
  <c r="S3911" i="5"/>
  <c r="O3912" i="5"/>
  <c r="N3912" i="5"/>
  <c r="R3912" i="5"/>
  <c r="M3912" i="5"/>
  <c r="E3912" i="5"/>
  <c r="AH3912" i="5" s="1"/>
  <c r="F3912" i="5"/>
  <c r="G3912" i="5"/>
  <c r="I3912" i="5"/>
  <c r="J3912" i="5"/>
  <c r="K3912" i="5"/>
  <c r="L3912" i="5"/>
  <c r="S3912" i="5"/>
  <c r="O3913" i="5"/>
  <c r="N3913" i="5"/>
  <c r="R3913" i="5"/>
  <c r="M3913" i="5"/>
  <c r="E3913" i="5"/>
  <c r="AH3913" i="5" s="1"/>
  <c r="F3913" i="5"/>
  <c r="G3913" i="5"/>
  <c r="I3913" i="5"/>
  <c r="J3913" i="5"/>
  <c r="K3913" i="5"/>
  <c r="L3913" i="5"/>
  <c r="S3913" i="5"/>
  <c r="O3914" i="5"/>
  <c r="N3914" i="5"/>
  <c r="R3914" i="5"/>
  <c r="M3914" i="5"/>
  <c r="E3914" i="5"/>
  <c r="AH3914" i="5" s="1"/>
  <c r="F3914" i="5"/>
  <c r="G3914" i="5"/>
  <c r="I3914" i="5"/>
  <c r="J3914" i="5"/>
  <c r="K3914" i="5"/>
  <c r="L3914" i="5"/>
  <c r="S3914" i="5"/>
  <c r="O3915" i="5"/>
  <c r="N3915" i="5"/>
  <c r="R3915" i="5"/>
  <c r="M3915" i="5"/>
  <c r="E3915" i="5"/>
  <c r="AH3915" i="5" s="1"/>
  <c r="F3915" i="5"/>
  <c r="G3915" i="5"/>
  <c r="I3915" i="5"/>
  <c r="J3915" i="5"/>
  <c r="K3915" i="5"/>
  <c r="L3915" i="5"/>
  <c r="S3915" i="5"/>
  <c r="O3916" i="5"/>
  <c r="N3916" i="5"/>
  <c r="R3916" i="5"/>
  <c r="M3916" i="5"/>
  <c r="E3916" i="5"/>
  <c r="AH3916" i="5" s="1"/>
  <c r="F3916" i="5"/>
  <c r="G3916" i="5"/>
  <c r="I3916" i="5"/>
  <c r="J3916" i="5"/>
  <c r="K3916" i="5"/>
  <c r="L3916" i="5"/>
  <c r="S3916" i="5"/>
  <c r="O3917" i="5"/>
  <c r="N3917" i="5"/>
  <c r="R3917" i="5"/>
  <c r="M3917" i="5"/>
  <c r="E3917" i="5"/>
  <c r="AH3917" i="5" s="1"/>
  <c r="F3917" i="5"/>
  <c r="G3917" i="5"/>
  <c r="I3917" i="5"/>
  <c r="J3917" i="5"/>
  <c r="K3917" i="5"/>
  <c r="L3917" i="5"/>
  <c r="S3917" i="5"/>
  <c r="O3918" i="5"/>
  <c r="N3918" i="5"/>
  <c r="R3918" i="5"/>
  <c r="M3918" i="5"/>
  <c r="E3918" i="5"/>
  <c r="AH3918" i="5" s="1"/>
  <c r="F3918" i="5"/>
  <c r="G3918" i="5"/>
  <c r="I3918" i="5"/>
  <c r="J3918" i="5"/>
  <c r="K3918" i="5"/>
  <c r="L3918" i="5"/>
  <c r="S3918" i="5"/>
  <c r="O3919" i="5"/>
  <c r="N3919" i="5"/>
  <c r="R3919" i="5"/>
  <c r="M3919" i="5"/>
  <c r="E3919" i="5"/>
  <c r="AH3919" i="5" s="1"/>
  <c r="F3919" i="5"/>
  <c r="G3919" i="5"/>
  <c r="I3919" i="5"/>
  <c r="J3919" i="5"/>
  <c r="K3919" i="5"/>
  <c r="L3919" i="5"/>
  <c r="S3919" i="5"/>
  <c r="O3920" i="5"/>
  <c r="N3920" i="5"/>
  <c r="R3920" i="5"/>
  <c r="M3920" i="5"/>
  <c r="E3920" i="5"/>
  <c r="AH3920" i="5" s="1"/>
  <c r="F3920" i="5"/>
  <c r="G3920" i="5"/>
  <c r="I3920" i="5"/>
  <c r="J3920" i="5"/>
  <c r="K3920" i="5"/>
  <c r="L3920" i="5"/>
  <c r="S3920" i="5"/>
  <c r="O3921" i="5"/>
  <c r="N3921" i="5"/>
  <c r="R3921" i="5"/>
  <c r="M3921" i="5"/>
  <c r="E3921" i="5"/>
  <c r="AH3921" i="5" s="1"/>
  <c r="F3921" i="5"/>
  <c r="G3921" i="5"/>
  <c r="I3921" i="5"/>
  <c r="J3921" i="5"/>
  <c r="K3921" i="5"/>
  <c r="L3921" i="5"/>
  <c r="S3921" i="5"/>
  <c r="O3922" i="5"/>
  <c r="N3922" i="5"/>
  <c r="R3922" i="5"/>
  <c r="M3922" i="5"/>
  <c r="E3922" i="5"/>
  <c r="AH3922" i="5" s="1"/>
  <c r="F3922" i="5"/>
  <c r="G3922" i="5"/>
  <c r="I3922" i="5"/>
  <c r="J3922" i="5"/>
  <c r="K3922" i="5"/>
  <c r="L3922" i="5"/>
  <c r="S3922" i="5"/>
  <c r="O3923" i="5"/>
  <c r="N3923" i="5"/>
  <c r="R3923" i="5"/>
  <c r="M3923" i="5"/>
  <c r="E3923" i="5"/>
  <c r="AH3923" i="5" s="1"/>
  <c r="F3923" i="5"/>
  <c r="G3923" i="5"/>
  <c r="I3923" i="5"/>
  <c r="J3923" i="5"/>
  <c r="K3923" i="5"/>
  <c r="L3923" i="5"/>
  <c r="S3923" i="5"/>
  <c r="O3924" i="5"/>
  <c r="N3924" i="5"/>
  <c r="R3924" i="5"/>
  <c r="M3924" i="5"/>
  <c r="E3924" i="5"/>
  <c r="AH3924" i="5" s="1"/>
  <c r="F3924" i="5"/>
  <c r="G3924" i="5"/>
  <c r="I3924" i="5"/>
  <c r="J3924" i="5"/>
  <c r="K3924" i="5"/>
  <c r="L3924" i="5"/>
  <c r="S3924" i="5"/>
  <c r="O3925" i="5"/>
  <c r="N3925" i="5"/>
  <c r="R3925" i="5"/>
  <c r="M3925" i="5"/>
  <c r="E3925" i="5"/>
  <c r="AH3925" i="5" s="1"/>
  <c r="F3925" i="5"/>
  <c r="G3925" i="5"/>
  <c r="I3925" i="5"/>
  <c r="J3925" i="5"/>
  <c r="K3925" i="5"/>
  <c r="L3925" i="5"/>
  <c r="S3925" i="5"/>
  <c r="O3926" i="5"/>
  <c r="N3926" i="5"/>
  <c r="R3926" i="5"/>
  <c r="M3926" i="5"/>
  <c r="E3926" i="5"/>
  <c r="AH3926" i="5" s="1"/>
  <c r="F3926" i="5"/>
  <c r="G3926" i="5"/>
  <c r="I3926" i="5"/>
  <c r="J3926" i="5"/>
  <c r="K3926" i="5"/>
  <c r="L3926" i="5"/>
  <c r="S3926" i="5"/>
  <c r="O3927" i="5"/>
  <c r="N3927" i="5"/>
  <c r="R3927" i="5"/>
  <c r="M3927" i="5"/>
  <c r="E3927" i="5"/>
  <c r="AH3927" i="5" s="1"/>
  <c r="F3927" i="5"/>
  <c r="G3927" i="5"/>
  <c r="I3927" i="5"/>
  <c r="J3927" i="5"/>
  <c r="K3927" i="5"/>
  <c r="L3927" i="5"/>
  <c r="S3927" i="5"/>
  <c r="O3928" i="5"/>
  <c r="N3928" i="5"/>
  <c r="R3928" i="5"/>
  <c r="M3928" i="5"/>
  <c r="E3928" i="5"/>
  <c r="AH3928" i="5" s="1"/>
  <c r="F3928" i="5"/>
  <c r="G3928" i="5"/>
  <c r="I3928" i="5"/>
  <c r="J3928" i="5"/>
  <c r="K3928" i="5"/>
  <c r="L3928" i="5"/>
  <c r="S3928" i="5"/>
  <c r="O3929" i="5"/>
  <c r="N3929" i="5"/>
  <c r="R3929" i="5"/>
  <c r="M3929" i="5"/>
  <c r="E3929" i="5"/>
  <c r="AH3929" i="5" s="1"/>
  <c r="F3929" i="5"/>
  <c r="G3929" i="5"/>
  <c r="I3929" i="5"/>
  <c r="J3929" i="5"/>
  <c r="K3929" i="5"/>
  <c r="L3929" i="5"/>
  <c r="S3929" i="5"/>
  <c r="O3930" i="5"/>
  <c r="N3930" i="5"/>
  <c r="R3930" i="5"/>
  <c r="M3930" i="5"/>
  <c r="E3930" i="5"/>
  <c r="AH3930" i="5" s="1"/>
  <c r="F3930" i="5"/>
  <c r="G3930" i="5"/>
  <c r="I3930" i="5"/>
  <c r="J3930" i="5"/>
  <c r="K3930" i="5"/>
  <c r="L3930" i="5"/>
  <c r="S3930" i="5"/>
  <c r="O3931" i="5"/>
  <c r="N3931" i="5"/>
  <c r="R3931" i="5"/>
  <c r="M3931" i="5"/>
  <c r="E3931" i="5"/>
  <c r="AH3931" i="5" s="1"/>
  <c r="F3931" i="5"/>
  <c r="G3931" i="5"/>
  <c r="I3931" i="5"/>
  <c r="J3931" i="5"/>
  <c r="K3931" i="5"/>
  <c r="L3931" i="5"/>
  <c r="S3931" i="5"/>
  <c r="O3932" i="5"/>
  <c r="N3932" i="5"/>
  <c r="R3932" i="5"/>
  <c r="M3932" i="5"/>
  <c r="E3932" i="5"/>
  <c r="AH3932" i="5" s="1"/>
  <c r="F3932" i="5"/>
  <c r="G3932" i="5"/>
  <c r="I3932" i="5"/>
  <c r="J3932" i="5"/>
  <c r="K3932" i="5"/>
  <c r="L3932" i="5"/>
  <c r="S3932" i="5"/>
  <c r="O3933" i="5"/>
  <c r="N3933" i="5"/>
  <c r="R3933" i="5"/>
  <c r="M3933" i="5"/>
  <c r="E3933" i="5"/>
  <c r="AH3933" i="5" s="1"/>
  <c r="F3933" i="5"/>
  <c r="G3933" i="5"/>
  <c r="I3933" i="5"/>
  <c r="J3933" i="5"/>
  <c r="K3933" i="5"/>
  <c r="L3933" i="5"/>
  <c r="S3933" i="5"/>
  <c r="O3934" i="5"/>
  <c r="N3934" i="5"/>
  <c r="R3934" i="5"/>
  <c r="M3934" i="5"/>
  <c r="E3934" i="5"/>
  <c r="AH3934" i="5" s="1"/>
  <c r="F3934" i="5"/>
  <c r="G3934" i="5"/>
  <c r="I3934" i="5"/>
  <c r="J3934" i="5"/>
  <c r="K3934" i="5"/>
  <c r="L3934" i="5"/>
  <c r="S3934" i="5"/>
  <c r="O3935" i="5"/>
  <c r="N3935" i="5"/>
  <c r="R3935" i="5"/>
  <c r="M3935" i="5"/>
  <c r="E3935" i="5"/>
  <c r="AH3935" i="5" s="1"/>
  <c r="F3935" i="5"/>
  <c r="G3935" i="5"/>
  <c r="I3935" i="5"/>
  <c r="J3935" i="5"/>
  <c r="K3935" i="5"/>
  <c r="L3935" i="5"/>
  <c r="S3935" i="5"/>
  <c r="O3936" i="5"/>
  <c r="N3936" i="5"/>
  <c r="R3936" i="5"/>
  <c r="M3936" i="5"/>
  <c r="E3936" i="5"/>
  <c r="AH3936" i="5" s="1"/>
  <c r="F3936" i="5"/>
  <c r="G3936" i="5"/>
  <c r="I3936" i="5"/>
  <c r="J3936" i="5"/>
  <c r="K3936" i="5"/>
  <c r="L3936" i="5"/>
  <c r="S3936" i="5"/>
  <c r="O3937" i="5"/>
  <c r="N3937" i="5"/>
  <c r="R3937" i="5"/>
  <c r="M3937" i="5"/>
  <c r="E3937" i="5"/>
  <c r="AH3937" i="5" s="1"/>
  <c r="F3937" i="5"/>
  <c r="G3937" i="5"/>
  <c r="I3937" i="5"/>
  <c r="J3937" i="5"/>
  <c r="K3937" i="5"/>
  <c r="L3937" i="5"/>
  <c r="S3937" i="5"/>
  <c r="O3938" i="5"/>
  <c r="N3938" i="5"/>
  <c r="R3938" i="5"/>
  <c r="M3938" i="5"/>
  <c r="E3938" i="5"/>
  <c r="AH3938" i="5" s="1"/>
  <c r="F3938" i="5"/>
  <c r="G3938" i="5"/>
  <c r="I3938" i="5"/>
  <c r="J3938" i="5"/>
  <c r="K3938" i="5"/>
  <c r="L3938" i="5"/>
  <c r="S3938" i="5"/>
  <c r="O3939" i="5"/>
  <c r="N3939" i="5"/>
  <c r="R3939" i="5"/>
  <c r="M3939" i="5"/>
  <c r="E3939" i="5"/>
  <c r="AH3939" i="5" s="1"/>
  <c r="F3939" i="5"/>
  <c r="G3939" i="5"/>
  <c r="I3939" i="5"/>
  <c r="J3939" i="5"/>
  <c r="K3939" i="5"/>
  <c r="L3939" i="5"/>
  <c r="S3939" i="5"/>
  <c r="O3940" i="5"/>
  <c r="N3940" i="5"/>
  <c r="R3940" i="5"/>
  <c r="M3940" i="5"/>
  <c r="E3940" i="5"/>
  <c r="AH3940" i="5" s="1"/>
  <c r="F3940" i="5"/>
  <c r="G3940" i="5"/>
  <c r="I3940" i="5"/>
  <c r="J3940" i="5"/>
  <c r="K3940" i="5"/>
  <c r="L3940" i="5"/>
  <c r="S3940" i="5"/>
  <c r="O3941" i="5"/>
  <c r="N3941" i="5"/>
  <c r="R3941" i="5"/>
  <c r="M3941" i="5"/>
  <c r="E3941" i="5"/>
  <c r="AH3941" i="5" s="1"/>
  <c r="F3941" i="5"/>
  <c r="G3941" i="5"/>
  <c r="I3941" i="5"/>
  <c r="J3941" i="5"/>
  <c r="K3941" i="5"/>
  <c r="L3941" i="5"/>
  <c r="S3941" i="5"/>
  <c r="O3942" i="5"/>
  <c r="N3942" i="5"/>
  <c r="R3942" i="5"/>
  <c r="M3942" i="5"/>
  <c r="E3942" i="5"/>
  <c r="AH3942" i="5" s="1"/>
  <c r="F3942" i="5"/>
  <c r="G3942" i="5"/>
  <c r="I3942" i="5"/>
  <c r="J3942" i="5"/>
  <c r="K3942" i="5"/>
  <c r="L3942" i="5"/>
  <c r="S3942" i="5"/>
  <c r="O3943" i="5"/>
  <c r="N3943" i="5"/>
  <c r="R3943" i="5"/>
  <c r="M3943" i="5"/>
  <c r="E3943" i="5"/>
  <c r="AH3943" i="5" s="1"/>
  <c r="F3943" i="5"/>
  <c r="G3943" i="5"/>
  <c r="I3943" i="5"/>
  <c r="J3943" i="5"/>
  <c r="K3943" i="5"/>
  <c r="L3943" i="5"/>
  <c r="S3943" i="5"/>
  <c r="O3944" i="5"/>
  <c r="N3944" i="5"/>
  <c r="R3944" i="5"/>
  <c r="M3944" i="5"/>
  <c r="E3944" i="5"/>
  <c r="AH3944" i="5" s="1"/>
  <c r="F3944" i="5"/>
  <c r="G3944" i="5"/>
  <c r="I3944" i="5"/>
  <c r="J3944" i="5"/>
  <c r="K3944" i="5"/>
  <c r="L3944" i="5"/>
  <c r="S3944" i="5"/>
  <c r="O3945" i="5"/>
  <c r="N3945" i="5"/>
  <c r="R3945" i="5"/>
  <c r="M3945" i="5"/>
  <c r="E3945" i="5"/>
  <c r="AH3945" i="5" s="1"/>
  <c r="F3945" i="5"/>
  <c r="G3945" i="5"/>
  <c r="I3945" i="5"/>
  <c r="J3945" i="5"/>
  <c r="K3945" i="5"/>
  <c r="L3945" i="5"/>
  <c r="S3945" i="5"/>
  <c r="O3946" i="5"/>
  <c r="N3946" i="5"/>
  <c r="R3946" i="5"/>
  <c r="M3946" i="5"/>
  <c r="E3946" i="5"/>
  <c r="AH3946" i="5" s="1"/>
  <c r="F3946" i="5"/>
  <c r="G3946" i="5"/>
  <c r="I3946" i="5"/>
  <c r="J3946" i="5"/>
  <c r="K3946" i="5"/>
  <c r="L3946" i="5"/>
  <c r="S3946" i="5"/>
  <c r="O3947" i="5"/>
  <c r="N3947" i="5"/>
  <c r="R3947" i="5"/>
  <c r="M3947" i="5"/>
  <c r="E3947" i="5"/>
  <c r="AH3947" i="5" s="1"/>
  <c r="F3947" i="5"/>
  <c r="G3947" i="5"/>
  <c r="I3947" i="5"/>
  <c r="J3947" i="5"/>
  <c r="K3947" i="5"/>
  <c r="L3947" i="5"/>
  <c r="S3947" i="5"/>
  <c r="O3948" i="5"/>
  <c r="N3948" i="5"/>
  <c r="R3948" i="5"/>
  <c r="M3948" i="5"/>
  <c r="E3948" i="5"/>
  <c r="AH3948" i="5" s="1"/>
  <c r="F3948" i="5"/>
  <c r="G3948" i="5"/>
  <c r="I3948" i="5"/>
  <c r="J3948" i="5"/>
  <c r="K3948" i="5"/>
  <c r="L3948" i="5"/>
  <c r="S3948" i="5"/>
  <c r="O3949" i="5"/>
  <c r="N3949" i="5"/>
  <c r="R3949" i="5"/>
  <c r="M3949" i="5"/>
  <c r="E3949" i="5"/>
  <c r="AH3949" i="5" s="1"/>
  <c r="F3949" i="5"/>
  <c r="G3949" i="5"/>
  <c r="I3949" i="5"/>
  <c r="J3949" i="5"/>
  <c r="K3949" i="5"/>
  <c r="L3949" i="5"/>
  <c r="S3949" i="5"/>
  <c r="O3950" i="5"/>
  <c r="N3950" i="5"/>
  <c r="R3950" i="5"/>
  <c r="M3950" i="5"/>
  <c r="E3950" i="5"/>
  <c r="AH3950" i="5" s="1"/>
  <c r="F3950" i="5"/>
  <c r="G3950" i="5"/>
  <c r="I3950" i="5"/>
  <c r="J3950" i="5"/>
  <c r="K3950" i="5"/>
  <c r="L3950" i="5"/>
  <c r="S3950" i="5"/>
  <c r="O3951" i="5"/>
  <c r="N3951" i="5"/>
  <c r="R3951" i="5"/>
  <c r="M3951" i="5"/>
  <c r="E3951" i="5"/>
  <c r="AH3951" i="5" s="1"/>
  <c r="F3951" i="5"/>
  <c r="G3951" i="5"/>
  <c r="I3951" i="5"/>
  <c r="J3951" i="5"/>
  <c r="K3951" i="5"/>
  <c r="L3951" i="5"/>
  <c r="S3951" i="5"/>
  <c r="O3952" i="5"/>
  <c r="N3952" i="5"/>
  <c r="R3952" i="5"/>
  <c r="M3952" i="5"/>
  <c r="E3952" i="5"/>
  <c r="AH3952" i="5" s="1"/>
  <c r="F3952" i="5"/>
  <c r="G3952" i="5"/>
  <c r="I3952" i="5"/>
  <c r="J3952" i="5"/>
  <c r="K3952" i="5"/>
  <c r="L3952" i="5"/>
  <c r="S3952" i="5"/>
  <c r="O3953" i="5"/>
  <c r="N3953" i="5"/>
  <c r="R3953" i="5"/>
  <c r="M3953" i="5"/>
  <c r="E3953" i="5"/>
  <c r="AH3953" i="5" s="1"/>
  <c r="F3953" i="5"/>
  <c r="G3953" i="5"/>
  <c r="I3953" i="5"/>
  <c r="J3953" i="5"/>
  <c r="K3953" i="5"/>
  <c r="L3953" i="5"/>
  <c r="S3953" i="5"/>
  <c r="O3954" i="5"/>
  <c r="N3954" i="5"/>
  <c r="R3954" i="5"/>
  <c r="M3954" i="5"/>
  <c r="E3954" i="5"/>
  <c r="AH3954" i="5" s="1"/>
  <c r="F3954" i="5"/>
  <c r="G3954" i="5"/>
  <c r="I3954" i="5"/>
  <c r="J3954" i="5"/>
  <c r="K3954" i="5"/>
  <c r="L3954" i="5"/>
  <c r="S3954" i="5"/>
  <c r="O3955" i="5"/>
  <c r="N3955" i="5"/>
  <c r="R3955" i="5"/>
  <c r="M3955" i="5"/>
  <c r="E3955" i="5"/>
  <c r="AH3955" i="5" s="1"/>
  <c r="F3955" i="5"/>
  <c r="G3955" i="5"/>
  <c r="I3955" i="5"/>
  <c r="J3955" i="5"/>
  <c r="K3955" i="5"/>
  <c r="L3955" i="5"/>
  <c r="S3955" i="5"/>
  <c r="O3956" i="5"/>
  <c r="N3956" i="5"/>
  <c r="R3956" i="5"/>
  <c r="M3956" i="5"/>
  <c r="E3956" i="5"/>
  <c r="AH3956" i="5" s="1"/>
  <c r="F3956" i="5"/>
  <c r="G3956" i="5"/>
  <c r="I3956" i="5"/>
  <c r="J3956" i="5"/>
  <c r="K3956" i="5"/>
  <c r="L3956" i="5"/>
  <c r="S3956" i="5"/>
  <c r="O3957" i="5"/>
  <c r="N3957" i="5"/>
  <c r="R3957" i="5"/>
  <c r="M3957" i="5"/>
  <c r="E3957" i="5"/>
  <c r="AH3957" i="5" s="1"/>
  <c r="F3957" i="5"/>
  <c r="G3957" i="5"/>
  <c r="I3957" i="5"/>
  <c r="J3957" i="5"/>
  <c r="K3957" i="5"/>
  <c r="L3957" i="5"/>
  <c r="S3957" i="5"/>
  <c r="O3958" i="5"/>
  <c r="N3958" i="5"/>
  <c r="R3958" i="5"/>
  <c r="M3958" i="5"/>
  <c r="E3958" i="5"/>
  <c r="AH3958" i="5" s="1"/>
  <c r="F3958" i="5"/>
  <c r="G3958" i="5"/>
  <c r="I3958" i="5"/>
  <c r="J3958" i="5"/>
  <c r="K3958" i="5"/>
  <c r="L3958" i="5"/>
  <c r="S3958" i="5"/>
  <c r="O3959" i="5"/>
  <c r="N3959" i="5"/>
  <c r="R3959" i="5"/>
  <c r="M3959" i="5"/>
  <c r="E3959" i="5"/>
  <c r="AH3959" i="5" s="1"/>
  <c r="F3959" i="5"/>
  <c r="G3959" i="5"/>
  <c r="I3959" i="5"/>
  <c r="J3959" i="5"/>
  <c r="K3959" i="5"/>
  <c r="L3959" i="5"/>
  <c r="S3959" i="5"/>
  <c r="O3960" i="5"/>
  <c r="N3960" i="5"/>
  <c r="R3960" i="5"/>
  <c r="M3960" i="5"/>
  <c r="E3960" i="5"/>
  <c r="AH3960" i="5" s="1"/>
  <c r="F3960" i="5"/>
  <c r="G3960" i="5"/>
  <c r="I3960" i="5"/>
  <c r="J3960" i="5"/>
  <c r="K3960" i="5"/>
  <c r="L3960" i="5"/>
  <c r="S3960" i="5"/>
  <c r="O3961" i="5"/>
  <c r="N3961" i="5"/>
  <c r="R3961" i="5"/>
  <c r="M3961" i="5"/>
  <c r="E3961" i="5"/>
  <c r="AH3961" i="5" s="1"/>
  <c r="F3961" i="5"/>
  <c r="G3961" i="5"/>
  <c r="I3961" i="5"/>
  <c r="J3961" i="5"/>
  <c r="K3961" i="5"/>
  <c r="L3961" i="5"/>
  <c r="S3961" i="5"/>
  <c r="O3962" i="5"/>
  <c r="N3962" i="5"/>
  <c r="R3962" i="5"/>
  <c r="M3962" i="5"/>
  <c r="E3962" i="5"/>
  <c r="AH3962" i="5" s="1"/>
  <c r="F3962" i="5"/>
  <c r="G3962" i="5"/>
  <c r="I3962" i="5"/>
  <c r="J3962" i="5"/>
  <c r="K3962" i="5"/>
  <c r="L3962" i="5"/>
  <c r="S3962" i="5"/>
  <c r="O3963" i="5"/>
  <c r="N3963" i="5"/>
  <c r="R3963" i="5"/>
  <c r="M3963" i="5"/>
  <c r="E3963" i="5"/>
  <c r="AH3963" i="5" s="1"/>
  <c r="F3963" i="5"/>
  <c r="G3963" i="5"/>
  <c r="I3963" i="5"/>
  <c r="J3963" i="5"/>
  <c r="K3963" i="5"/>
  <c r="L3963" i="5"/>
  <c r="S3963" i="5"/>
  <c r="O3964" i="5"/>
  <c r="N3964" i="5"/>
  <c r="R3964" i="5"/>
  <c r="M3964" i="5"/>
  <c r="E3964" i="5"/>
  <c r="AH3964" i="5" s="1"/>
  <c r="F3964" i="5"/>
  <c r="G3964" i="5"/>
  <c r="I3964" i="5"/>
  <c r="J3964" i="5"/>
  <c r="K3964" i="5"/>
  <c r="L3964" i="5"/>
  <c r="S3964" i="5"/>
  <c r="O3965" i="5"/>
  <c r="N3965" i="5"/>
  <c r="R3965" i="5"/>
  <c r="M3965" i="5"/>
  <c r="E3965" i="5"/>
  <c r="AH3965" i="5" s="1"/>
  <c r="F3965" i="5"/>
  <c r="G3965" i="5"/>
  <c r="I3965" i="5"/>
  <c r="J3965" i="5"/>
  <c r="K3965" i="5"/>
  <c r="L3965" i="5"/>
  <c r="S3965" i="5"/>
  <c r="O3966" i="5"/>
  <c r="N3966" i="5"/>
  <c r="R3966" i="5"/>
  <c r="M3966" i="5"/>
  <c r="E3966" i="5"/>
  <c r="AH3966" i="5" s="1"/>
  <c r="F3966" i="5"/>
  <c r="G3966" i="5"/>
  <c r="I3966" i="5"/>
  <c r="J3966" i="5"/>
  <c r="K3966" i="5"/>
  <c r="L3966" i="5"/>
  <c r="S3966" i="5"/>
  <c r="O3967" i="5"/>
  <c r="N3967" i="5"/>
  <c r="R3967" i="5"/>
  <c r="M3967" i="5"/>
  <c r="E3967" i="5"/>
  <c r="AH3967" i="5" s="1"/>
  <c r="F3967" i="5"/>
  <c r="G3967" i="5"/>
  <c r="I3967" i="5"/>
  <c r="J3967" i="5"/>
  <c r="K3967" i="5"/>
  <c r="L3967" i="5"/>
  <c r="S3967" i="5"/>
  <c r="O3968" i="5"/>
  <c r="N3968" i="5"/>
  <c r="R3968" i="5"/>
  <c r="M3968" i="5"/>
  <c r="E3968" i="5"/>
  <c r="AH3968" i="5" s="1"/>
  <c r="F3968" i="5"/>
  <c r="G3968" i="5"/>
  <c r="I3968" i="5"/>
  <c r="J3968" i="5"/>
  <c r="K3968" i="5"/>
  <c r="L3968" i="5"/>
  <c r="S3968" i="5"/>
  <c r="O3969" i="5"/>
  <c r="N3969" i="5"/>
  <c r="R3969" i="5"/>
  <c r="M3969" i="5"/>
  <c r="E3969" i="5"/>
  <c r="AH3969" i="5" s="1"/>
  <c r="F3969" i="5"/>
  <c r="G3969" i="5"/>
  <c r="I3969" i="5"/>
  <c r="J3969" i="5"/>
  <c r="K3969" i="5"/>
  <c r="L3969" i="5"/>
  <c r="S3969" i="5"/>
  <c r="O3970" i="5"/>
  <c r="N3970" i="5"/>
  <c r="R3970" i="5"/>
  <c r="M3970" i="5"/>
  <c r="E3970" i="5"/>
  <c r="AH3970" i="5" s="1"/>
  <c r="F3970" i="5"/>
  <c r="G3970" i="5"/>
  <c r="I3970" i="5"/>
  <c r="J3970" i="5"/>
  <c r="K3970" i="5"/>
  <c r="L3970" i="5"/>
  <c r="S3970" i="5"/>
  <c r="O3971" i="5"/>
  <c r="N3971" i="5"/>
  <c r="R3971" i="5"/>
  <c r="M3971" i="5"/>
  <c r="E3971" i="5"/>
  <c r="AH3971" i="5" s="1"/>
  <c r="F3971" i="5"/>
  <c r="G3971" i="5"/>
  <c r="I3971" i="5"/>
  <c r="J3971" i="5"/>
  <c r="K3971" i="5"/>
  <c r="L3971" i="5"/>
  <c r="S3971" i="5"/>
  <c r="O3972" i="5"/>
  <c r="N3972" i="5"/>
  <c r="R3972" i="5"/>
  <c r="M3972" i="5"/>
  <c r="E3972" i="5"/>
  <c r="AH3972" i="5" s="1"/>
  <c r="F3972" i="5"/>
  <c r="G3972" i="5"/>
  <c r="I3972" i="5"/>
  <c r="J3972" i="5"/>
  <c r="K3972" i="5"/>
  <c r="L3972" i="5"/>
  <c r="S3972" i="5"/>
  <c r="O3973" i="5"/>
  <c r="N3973" i="5"/>
  <c r="R3973" i="5"/>
  <c r="M3973" i="5"/>
  <c r="E3973" i="5"/>
  <c r="AH3973" i="5" s="1"/>
  <c r="F3973" i="5"/>
  <c r="G3973" i="5"/>
  <c r="I3973" i="5"/>
  <c r="J3973" i="5"/>
  <c r="K3973" i="5"/>
  <c r="L3973" i="5"/>
  <c r="S3973" i="5"/>
  <c r="O3974" i="5"/>
  <c r="N3974" i="5"/>
  <c r="R3974" i="5"/>
  <c r="M3974" i="5"/>
  <c r="E3974" i="5"/>
  <c r="AH3974" i="5" s="1"/>
  <c r="F3974" i="5"/>
  <c r="G3974" i="5"/>
  <c r="I3974" i="5"/>
  <c r="J3974" i="5"/>
  <c r="K3974" i="5"/>
  <c r="L3974" i="5"/>
  <c r="S3974" i="5"/>
  <c r="O3975" i="5"/>
  <c r="N3975" i="5"/>
  <c r="R3975" i="5"/>
  <c r="M3975" i="5"/>
  <c r="E3975" i="5"/>
  <c r="AH3975" i="5" s="1"/>
  <c r="F3975" i="5"/>
  <c r="G3975" i="5"/>
  <c r="I3975" i="5"/>
  <c r="J3975" i="5"/>
  <c r="K3975" i="5"/>
  <c r="L3975" i="5"/>
  <c r="S3975" i="5"/>
  <c r="O3976" i="5"/>
  <c r="N3976" i="5"/>
  <c r="R3976" i="5"/>
  <c r="M3976" i="5"/>
  <c r="E3976" i="5"/>
  <c r="AH3976" i="5" s="1"/>
  <c r="F3976" i="5"/>
  <c r="G3976" i="5"/>
  <c r="I3976" i="5"/>
  <c r="J3976" i="5"/>
  <c r="K3976" i="5"/>
  <c r="L3976" i="5"/>
  <c r="S3976" i="5"/>
  <c r="O3977" i="5"/>
  <c r="N3977" i="5"/>
  <c r="R3977" i="5"/>
  <c r="M3977" i="5"/>
  <c r="E3977" i="5"/>
  <c r="AH3977" i="5" s="1"/>
  <c r="F3977" i="5"/>
  <c r="G3977" i="5"/>
  <c r="I3977" i="5"/>
  <c r="J3977" i="5"/>
  <c r="K3977" i="5"/>
  <c r="L3977" i="5"/>
  <c r="S3977" i="5"/>
  <c r="O3978" i="5"/>
  <c r="N3978" i="5"/>
  <c r="R3978" i="5"/>
  <c r="M3978" i="5"/>
  <c r="E3978" i="5"/>
  <c r="AH3978" i="5" s="1"/>
  <c r="F3978" i="5"/>
  <c r="G3978" i="5"/>
  <c r="I3978" i="5"/>
  <c r="J3978" i="5"/>
  <c r="K3978" i="5"/>
  <c r="L3978" i="5"/>
  <c r="S3978" i="5"/>
  <c r="O3979" i="5"/>
  <c r="N3979" i="5"/>
  <c r="R3979" i="5"/>
  <c r="M3979" i="5"/>
  <c r="E3979" i="5"/>
  <c r="AH3979" i="5" s="1"/>
  <c r="F3979" i="5"/>
  <c r="G3979" i="5"/>
  <c r="I3979" i="5"/>
  <c r="J3979" i="5"/>
  <c r="K3979" i="5"/>
  <c r="L3979" i="5"/>
  <c r="S3979" i="5"/>
  <c r="O3980" i="5"/>
  <c r="N3980" i="5"/>
  <c r="R3980" i="5"/>
  <c r="M3980" i="5"/>
  <c r="E3980" i="5"/>
  <c r="AH3980" i="5" s="1"/>
  <c r="F3980" i="5"/>
  <c r="G3980" i="5"/>
  <c r="I3980" i="5"/>
  <c r="J3980" i="5"/>
  <c r="K3980" i="5"/>
  <c r="L3980" i="5"/>
  <c r="S3980" i="5"/>
  <c r="O3981" i="5"/>
  <c r="N3981" i="5"/>
  <c r="R3981" i="5"/>
  <c r="M3981" i="5"/>
  <c r="E3981" i="5"/>
  <c r="AH3981" i="5" s="1"/>
  <c r="F3981" i="5"/>
  <c r="G3981" i="5"/>
  <c r="I3981" i="5"/>
  <c r="J3981" i="5"/>
  <c r="K3981" i="5"/>
  <c r="L3981" i="5"/>
  <c r="S3981" i="5"/>
  <c r="O3982" i="5"/>
  <c r="N3982" i="5"/>
  <c r="R3982" i="5"/>
  <c r="M3982" i="5"/>
  <c r="E3982" i="5"/>
  <c r="AH3982" i="5" s="1"/>
  <c r="F3982" i="5"/>
  <c r="G3982" i="5"/>
  <c r="I3982" i="5"/>
  <c r="J3982" i="5"/>
  <c r="K3982" i="5"/>
  <c r="L3982" i="5"/>
  <c r="S3982" i="5"/>
  <c r="O3983" i="5"/>
  <c r="N3983" i="5"/>
  <c r="R3983" i="5"/>
  <c r="M3983" i="5"/>
  <c r="E3983" i="5"/>
  <c r="AH3983" i="5" s="1"/>
  <c r="F3983" i="5"/>
  <c r="G3983" i="5"/>
  <c r="I3983" i="5"/>
  <c r="J3983" i="5"/>
  <c r="K3983" i="5"/>
  <c r="L3983" i="5"/>
  <c r="S3983" i="5"/>
  <c r="O3984" i="5"/>
  <c r="N3984" i="5"/>
  <c r="R3984" i="5"/>
  <c r="M3984" i="5"/>
  <c r="E3984" i="5"/>
  <c r="AH3984" i="5" s="1"/>
  <c r="F3984" i="5"/>
  <c r="G3984" i="5"/>
  <c r="I3984" i="5"/>
  <c r="J3984" i="5"/>
  <c r="K3984" i="5"/>
  <c r="L3984" i="5"/>
  <c r="S3984" i="5"/>
  <c r="O3985" i="5"/>
  <c r="N3985" i="5"/>
  <c r="R3985" i="5"/>
  <c r="M3985" i="5"/>
  <c r="E3985" i="5"/>
  <c r="AH3985" i="5" s="1"/>
  <c r="F3985" i="5"/>
  <c r="G3985" i="5"/>
  <c r="I3985" i="5"/>
  <c r="J3985" i="5"/>
  <c r="K3985" i="5"/>
  <c r="L3985" i="5"/>
  <c r="S3985" i="5"/>
  <c r="O3986" i="5"/>
  <c r="N3986" i="5"/>
  <c r="R3986" i="5"/>
  <c r="M3986" i="5"/>
  <c r="E3986" i="5"/>
  <c r="AH3986" i="5" s="1"/>
  <c r="F3986" i="5"/>
  <c r="G3986" i="5"/>
  <c r="I3986" i="5"/>
  <c r="J3986" i="5"/>
  <c r="K3986" i="5"/>
  <c r="L3986" i="5"/>
  <c r="S3986" i="5"/>
  <c r="O3987" i="5"/>
  <c r="N3987" i="5"/>
  <c r="R3987" i="5"/>
  <c r="M3987" i="5"/>
  <c r="E3987" i="5"/>
  <c r="AH3987" i="5" s="1"/>
  <c r="F3987" i="5"/>
  <c r="G3987" i="5"/>
  <c r="I3987" i="5"/>
  <c r="J3987" i="5"/>
  <c r="K3987" i="5"/>
  <c r="L3987" i="5"/>
  <c r="S3987" i="5"/>
  <c r="O3988" i="5"/>
  <c r="N3988" i="5"/>
  <c r="R3988" i="5"/>
  <c r="M3988" i="5"/>
  <c r="E3988" i="5"/>
  <c r="AH3988" i="5" s="1"/>
  <c r="F3988" i="5"/>
  <c r="G3988" i="5"/>
  <c r="I3988" i="5"/>
  <c r="J3988" i="5"/>
  <c r="K3988" i="5"/>
  <c r="L3988" i="5"/>
  <c r="S3988" i="5"/>
  <c r="O3989" i="5"/>
  <c r="N3989" i="5"/>
  <c r="R3989" i="5"/>
  <c r="M3989" i="5"/>
  <c r="E3989" i="5"/>
  <c r="AH3989" i="5" s="1"/>
  <c r="F3989" i="5"/>
  <c r="G3989" i="5"/>
  <c r="I3989" i="5"/>
  <c r="J3989" i="5"/>
  <c r="K3989" i="5"/>
  <c r="L3989" i="5"/>
  <c r="S3989" i="5"/>
  <c r="O3990" i="5"/>
  <c r="N3990" i="5"/>
  <c r="R3990" i="5"/>
  <c r="M3990" i="5"/>
  <c r="E3990" i="5"/>
  <c r="AH3990" i="5" s="1"/>
  <c r="F3990" i="5"/>
  <c r="G3990" i="5"/>
  <c r="I3990" i="5"/>
  <c r="J3990" i="5"/>
  <c r="K3990" i="5"/>
  <c r="L3990" i="5"/>
  <c r="S3990" i="5"/>
  <c r="O3991" i="5"/>
  <c r="N3991" i="5"/>
  <c r="R3991" i="5"/>
  <c r="M3991" i="5"/>
  <c r="E3991" i="5"/>
  <c r="AH3991" i="5" s="1"/>
  <c r="F3991" i="5"/>
  <c r="G3991" i="5"/>
  <c r="I3991" i="5"/>
  <c r="J3991" i="5"/>
  <c r="K3991" i="5"/>
  <c r="L3991" i="5"/>
  <c r="S3991" i="5"/>
  <c r="O3992" i="5"/>
  <c r="N3992" i="5"/>
  <c r="R3992" i="5"/>
  <c r="M3992" i="5"/>
  <c r="E3992" i="5"/>
  <c r="AH3992" i="5" s="1"/>
  <c r="F3992" i="5"/>
  <c r="G3992" i="5"/>
  <c r="I3992" i="5"/>
  <c r="J3992" i="5"/>
  <c r="K3992" i="5"/>
  <c r="L3992" i="5"/>
  <c r="S3992" i="5"/>
  <c r="O3993" i="5"/>
  <c r="N3993" i="5"/>
  <c r="R3993" i="5"/>
  <c r="M3993" i="5"/>
  <c r="E3993" i="5"/>
  <c r="AH3993" i="5" s="1"/>
  <c r="F3993" i="5"/>
  <c r="G3993" i="5"/>
  <c r="I3993" i="5"/>
  <c r="J3993" i="5"/>
  <c r="K3993" i="5"/>
  <c r="L3993" i="5"/>
  <c r="S3993" i="5"/>
  <c r="O3994" i="5"/>
  <c r="N3994" i="5"/>
  <c r="R3994" i="5"/>
  <c r="M3994" i="5"/>
  <c r="E3994" i="5"/>
  <c r="AH3994" i="5" s="1"/>
  <c r="F3994" i="5"/>
  <c r="G3994" i="5"/>
  <c r="I3994" i="5"/>
  <c r="J3994" i="5"/>
  <c r="K3994" i="5"/>
  <c r="L3994" i="5"/>
  <c r="S3994" i="5"/>
  <c r="O3995" i="5"/>
  <c r="N3995" i="5"/>
  <c r="R3995" i="5"/>
  <c r="M3995" i="5"/>
  <c r="E3995" i="5"/>
  <c r="AH3995" i="5" s="1"/>
  <c r="F3995" i="5"/>
  <c r="G3995" i="5"/>
  <c r="I3995" i="5"/>
  <c r="J3995" i="5"/>
  <c r="K3995" i="5"/>
  <c r="L3995" i="5"/>
  <c r="S3995" i="5"/>
  <c r="O3996" i="5"/>
  <c r="N3996" i="5"/>
  <c r="R3996" i="5"/>
  <c r="M3996" i="5"/>
  <c r="E3996" i="5"/>
  <c r="AH3996" i="5" s="1"/>
  <c r="F3996" i="5"/>
  <c r="G3996" i="5"/>
  <c r="I3996" i="5"/>
  <c r="J3996" i="5"/>
  <c r="K3996" i="5"/>
  <c r="L3996" i="5"/>
  <c r="S3996" i="5"/>
  <c r="O3997" i="5"/>
  <c r="N3997" i="5"/>
  <c r="R3997" i="5"/>
  <c r="M3997" i="5"/>
  <c r="E3997" i="5"/>
  <c r="AH3997" i="5" s="1"/>
  <c r="F3997" i="5"/>
  <c r="G3997" i="5"/>
  <c r="I3997" i="5"/>
  <c r="J3997" i="5"/>
  <c r="K3997" i="5"/>
  <c r="L3997" i="5"/>
  <c r="S3997" i="5"/>
  <c r="O3998" i="5"/>
  <c r="N3998" i="5"/>
  <c r="R3998" i="5"/>
  <c r="M3998" i="5"/>
  <c r="E3998" i="5"/>
  <c r="AH3998" i="5" s="1"/>
  <c r="F3998" i="5"/>
  <c r="G3998" i="5"/>
  <c r="I3998" i="5"/>
  <c r="J3998" i="5"/>
  <c r="K3998" i="5"/>
  <c r="L3998" i="5"/>
  <c r="S3998" i="5"/>
  <c r="O3999" i="5"/>
  <c r="N3999" i="5"/>
  <c r="R3999" i="5"/>
  <c r="M3999" i="5"/>
  <c r="E3999" i="5"/>
  <c r="AH3999" i="5" s="1"/>
  <c r="F3999" i="5"/>
  <c r="G3999" i="5"/>
  <c r="I3999" i="5"/>
  <c r="J3999" i="5"/>
  <c r="K3999" i="5"/>
  <c r="L3999" i="5"/>
  <c r="S3999" i="5"/>
  <c r="O4000" i="5"/>
  <c r="N4000" i="5"/>
  <c r="R4000" i="5"/>
  <c r="M4000" i="5"/>
  <c r="E4000" i="5"/>
  <c r="AH4000" i="5" s="1"/>
  <c r="F4000" i="5"/>
  <c r="G4000" i="5"/>
  <c r="I4000" i="5"/>
  <c r="J4000" i="5"/>
  <c r="K4000" i="5"/>
  <c r="L4000" i="5"/>
  <c r="S4000" i="5"/>
  <c r="O4001" i="5"/>
  <c r="N4001" i="5"/>
  <c r="R4001" i="5"/>
  <c r="M4001" i="5"/>
  <c r="E4001" i="5"/>
  <c r="AH4001" i="5" s="1"/>
  <c r="F4001" i="5"/>
  <c r="G4001" i="5"/>
  <c r="I4001" i="5"/>
  <c r="J4001" i="5"/>
  <c r="K4001" i="5"/>
  <c r="L4001" i="5"/>
  <c r="S4001" i="5"/>
  <c r="O4002" i="5"/>
  <c r="N4002" i="5"/>
  <c r="R4002" i="5"/>
  <c r="M4002" i="5"/>
  <c r="E4002" i="5"/>
  <c r="AH4002" i="5" s="1"/>
  <c r="F4002" i="5"/>
  <c r="G4002" i="5"/>
  <c r="I4002" i="5"/>
  <c r="J4002" i="5"/>
  <c r="K4002" i="5"/>
  <c r="L4002" i="5"/>
  <c r="S4002" i="5"/>
  <c r="O4003" i="5"/>
  <c r="N4003" i="5"/>
  <c r="R4003" i="5"/>
  <c r="M4003" i="5"/>
  <c r="E4003" i="5"/>
  <c r="AH4003" i="5" s="1"/>
  <c r="F4003" i="5"/>
  <c r="G4003" i="5"/>
  <c r="I4003" i="5"/>
  <c r="J4003" i="5"/>
  <c r="K4003" i="5"/>
  <c r="L4003" i="5"/>
  <c r="S4003" i="5"/>
  <c r="O4004" i="5"/>
  <c r="N4004" i="5"/>
  <c r="R4004" i="5"/>
  <c r="M4004" i="5"/>
  <c r="E4004" i="5"/>
  <c r="AH4004" i="5" s="1"/>
  <c r="F4004" i="5"/>
  <c r="G4004" i="5"/>
  <c r="I4004" i="5"/>
  <c r="J4004" i="5"/>
  <c r="K4004" i="5"/>
  <c r="L4004" i="5"/>
  <c r="S4004" i="5"/>
  <c r="O4005" i="5"/>
  <c r="N4005" i="5"/>
  <c r="R4005" i="5"/>
  <c r="M4005" i="5"/>
  <c r="E4005" i="5"/>
  <c r="AH4005" i="5" s="1"/>
  <c r="F4005" i="5"/>
  <c r="G4005" i="5"/>
  <c r="I4005" i="5"/>
  <c r="J4005" i="5"/>
  <c r="K4005" i="5"/>
  <c r="L4005" i="5"/>
  <c r="S4005" i="5"/>
  <c r="O4006" i="5"/>
  <c r="N4006" i="5"/>
  <c r="R4006" i="5"/>
  <c r="M4006" i="5"/>
  <c r="E4006" i="5"/>
  <c r="AH4006" i="5" s="1"/>
  <c r="F4006" i="5"/>
  <c r="G4006" i="5"/>
  <c r="I4006" i="5"/>
  <c r="J4006" i="5"/>
  <c r="K4006" i="5"/>
  <c r="L4006" i="5"/>
  <c r="S4006" i="5"/>
  <c r="O4007" i="5"/>
  <c r="N4007" i="5"/>
  <c r="R4007" i="5"/>
  <c r="M4007" i="5"/>
  <c r="E4007" i="5"/>
  <c r="AH4007" i="5" s="1"/>
  <c r="F4007" i="5"/>
  <c r="G4007" i="5"/>
  <c r="I4007" i="5"/>
  <c r="J4007" i="5"/>
  <c r="K4007" i="5"/>
  <c r="L4007" i="5"/>
  <c r="S4007" i="5"/>
  <c r="O4008" i="5"/>
  <c r="N4008" i="5"/>
  <c r="R4008" i="5"/>
  <c r="M4008" i="5"/>
  <c r="E4008" i="5"/>
  <c r="AH4008" i="5" s="1"/>
  <c r="F4008" i="5"/>
  <c r="G4008" i="5"/>
  <c r="I4008" i="5"/>
  <c r="J4008" i="5"/>
  <c r="K4008" i="5"/>
  <c r="L4008" i="5"/>
  <c r="S4008" i="5"/>
  <c r="O4009" i="5"/>
  <c r="N4009" i="5"/>
  <c r="R4009" i="5"/>
  <c r="M4009" i="5"/>
  <c r="E4009" i="5"/>
  <c r="AH4009" i="5" s="1"/>
  <c r="F4009" i="5"/>
  <c r="G4009" i="5"/>
  <c r="I4009" i="5"/>
  <c r="J4009" i="5"/>
  <c r="K4009" i="5"/>
  <c r="L4009" i="5"/>
  <c r="S4009" i="5"/>
  <c r="O4010" i="5"/>
  <c r="N4010" i="5"/>
  <c r="R4010" i="5"/>
  <c r="M4010" i="5"/>
  <c r="E4010" i="5"/>
  <c r="AH4010" i="5" s="1"/>
  <c r="F4010" i="5"/>
  <c r="G4010" i="5"/>
  <c r="I4010" i="5"/>
  <c r="J4010" i="5"/>
  <c r="K4010" i="5"/>
  <c r="L4010" i="5"/>
  <c r="S4010" i="5"/>
  <c r="O4011" i="5"/>
  <c r="N4011" i="5"/>
  <c r="R4011" i="5"/>
  <c r="M4011" i="5"/>
  <c r="E4011" i="5"/>
  <c r="AH4011" i="5" s="1"/>
  <c r="F4011" i="5"/>
  <c r="G4011" i="5"/>
  <c r="I4011" i="5"/>
  <c r="J4011" i="5"/>
  <c r="K4011" i="5"/>
  <c r="L4011" i="5"/>
  <c r="S4011" i="5"/>
  <c r="O4012" i="5"/>
  <c r="N4012" i="5"/>
  <c r="R4012" i="5"/>
  <c r="M4012" i="5"/>
  <c r="E4012" i="5"/>
  <c r="AH4012" i="5" s="1"/>
  <c r="F4012" i="5"/>
  <c r="G4012" i="5"/>
  <c r="I4012" i="5"/>
  <c r="J4012" i="5"/>
  <c r="K4012" i="5"/>
  <c r="L4012" i="5"/>
  <c r="S4012" i="5"/>
  <c r="O4013" i="5"/>
  <c r="N4013" i="5"/>
  <c r="R4013" i="5"/>
  <c r="M4013" i="5"/>
  <c r="E4013" i="5"/>
  <c r="AH4013" i="5" s="1"/>
  <c r="F4013" i="5"/>
  <c r="G4013" i="5"/>
  <c r="I4013" i="5"/>
  <c r="J4013" i="5"/>
  <c r="K4013" i="5"/>
  <c r="L4013" i="5"/>
  <c r="S4013" i="5"/>
  <c r="O4014" i="5"/>
  <c r="N4014" i="5"/>
  <c r="R4014" i="5"/>
  <c r="M4014" i="5"/>
  <c r="E4014" i="5"/>
  <c r="AH4014" i="5" s="1"/>
  <c r="F4014" i="5"/>
  <c r="G4014" i="5"/>
  <c r="I4014" i="5"/>
  <c r="J4014" i="5"/>
  <c r="K4014" i="5"/>
  <c r="L4014" i="5"/>
  <c r="S4014" i="5"/>
  <c r="O4015" i="5"/>
  <c r="N4015" i="5"/>
  <c r="R4015" i="5"/>
  <c r="M4015" i="5"/>
  <c r="E4015" i="5"/>
  <c r="AH4015" i="5" s="1"/>
  <c r="F4015" i="5"/>
  <c r="G4015" i="5"/>
  <c r="I4015" i="5"/>
  <c r="J4015" i="5"/>
  <c r="K4015" i="5"/>
  <c r="L4015" i="5"/>
  <c r="S4015" i="5"/>
  <c r="O4016" i="5"/>
  <c r="N4016" i="5"/>
  <c r="R4016" i="5"/>
  <c r="M4016" i="5"/>
  <c r="E4016" i="5"/>
  <c r="AH4016" i="5" s="1"/>
  <c r="F4016" i="5"/>
  <c r="G4016" i="5"/>
  <c r="I4016" i="5"/>
  <c r="J4016" i="5"/>
  <c r="K4016" i="5"/>
  <c r="L4016" i="5"/>
  <c r="S4016" i="5"/>
  <c r="O4017" i="5"/>
  <c r="N4017" i="5"/>
  <c r="R4017" i="5"/>
  <c r="M4017" i="5"/>
  <c r="E4017" i="5"/>
  <c r="AH4017" i="5" s="1"/>
  <c r="F4017" i="5"/>
  <c r="G4017" i="5"/>
  <c r="I4017" i="5"/>
  <c r="J4017" i="5"/>
  <c r="K4017" i="5"/>
  <c r="L4017" i="5"/>
  <c r="S4017" i="5"/>
  <c r="O4018" i="5"/>
  <c r="N4018" i="5"/>
  <c r="R4018" i="5"/>
  <c r="M4018" i="5"/>
  <c r="E4018" i="5"/>
  <c r="AH4018" i="5" s="1"/>
  <c r="F4018" i="5"/>
  <c r="G4018" i="5"/>
  <c r="I4018" i="5"/>
  <c r="J4018" i="5"/>
  <c r="K4018" i="5"/>
  <c r="L4018" i="5"/>
  <c r="S4018" i="5"/>
  <c r="O4019" i="5"/>
  <c r="N4019" i="5"/>
  <c r="R4019" i="5"/>
  <c r="M4019" i="5"/>
  <c r="E4019" i="5"/>
  <c r="AH4019" i="5" s="1"/>
  <c r="F4019" i="5"/>
  <c r="G4019" i="5"/>
  <c r="I4019" i="5"/>
  <c r="J4019" i="5"/>
  <c r="K4019" i="5"/>
  <c r="L4019" i="5"/>
  <c r="S4019" i="5"/>
  <c r="O4020" i="5"/>
  <c r="N4020" i="5"/>
  <c r="R4020" i="5"/>
  <c r="M4020" i="5"/>
  <c r="E4020" i="5"/>
  <c r="AH4020" i="5" s="1"/>
  <c r="F4020" i="5"/>
  <c r="G4020" i="5"/>
  <c r="I4020" i="5"/>
  <c r="J4020" i="5"/>
  <c r="K4020" i="5"/>
  <c r="L4020" i="5"/>
  <c r="S4020" i="5"/>
  <c r="O4021" i="5"/>
  <c r="N4021" i="5"/>
  <c r="R4021" i="5"/>
  <c r="M4021" i="5"/>
  <c r="E4021" i="5"/>
  <c r="AH4021" i="5" s="1"/>
  <c r="F4021" i="5"/>
  <c r="G4021" i="5"/>
  <c r="I4021" i="5"/>
  <c r="J4021" i="5"/>
  <c r="K4021" i="5"/>
  <c r="L4021" i="5"/>
  <c r="S4021" i="5"/>
  <c r="O4022" i="5"/>
  <c r="N4022" i="5"/>
  <c r="R4022" i="5"/>
  <c r="M4022" i="5"/>
  <c r="E4022" i="5"/>
  <c r="AH4022" i="5" s="1"/>
  <c r="F4022" i="5"/>
  <c r="G4022" i="5"/>
  <c r="I4022" i="5"/>
  <c r="J4022" i="5"/>
  <c r="K4022" i="5"/>
  <c r="L4022" i="5"/>
  <c r="S4022" i="5"/>
  <c r="O4023" i="5"/>
  <c r="N4023" i="5"/>
  <c r="R4023" i="5"/>
  <c r="M4023" i="5"/>
  <c r="E4023" i="5"/>
  <c r="AH4023" i="5" s="1"/>
  <c r="F4023" i="5"/>
  <c r="G4023" i="5"/>
  <c r="I4023" i="5"/>
  <c r="J4023" i="5"/>
  <c r="K4023" i="5"/>
  <c r="L4023" i="5"/>
  <c r="S4023" i="5"/>
  <c r="O4024" i="5"/>
  <c r="N4024" i="5"/>
  <c r="R4024" i="5"/>
  <c r="M4024" i="5"/>
  <c r="E4024" i="5"/>
  <c r="AH4024" i="5" s="1"/>
  <c r="F4024" i="5"/>
  <c r="G4024" i="5"/>
  <c r="I4024" i="5"/>
  <c r="J4024" i="5"/>
  <c r="K4024" i="5"/>
  <c r="L4024" i="5"/>
  <c r="S4024" i="5"/>
  <c r="O4025" i="5"/>
  <c r="N4025" i="5"/>
  <c r="R4025" i="5"/>
  <c r="M4025" i="5"/>
  <c r="E4025" i="5"/>
  <c r="AH4025" i="5" s="1"/>
  <c r="F4025" i="5"/>
  <c r="G4025" i="5"/>
  <c r="I4025" i="5"/>
  <c r="J4025" i="5"/>
  <c r="K4025" i="5"/>
  <c r="L4025" i="5"/>
  <c r="S4025" i="5"/>
  <c r="O4026" i="5"/>
  <c r="N4026" i="5"/>
  <c r="R4026" i="5"/>
  <c r="M4026" i="5"/>
  <c r="E4026" i="5"/>
  <c r="AH4026" i="5" s="1"/>
  <c r="F4026" i="5"/>
  <c r="G4026" i="5"/>
  <c r="I4026" i="5"/>
  <c r="J4026" i="5"/>
  <c r="K4026" i="5"/>
  <c r="L4026" i="5"/>
  <c r="S4026" i="5"/>
  <c r="O4027" i="5"/>
  <c r="N4027" i="5"/>
  <c r="R4027" i="5"/>
  <c r="M4027" i="5"/>
  <c r="E4027" i="5"/>
  <c r="AH4027" i="5" s="1"/>
  <c r="F4027" i="5"/>
  <c r="G4027" i="5"/>
  <c r="I4027" i="5"/>
  <c r="J4027" i="5"/>
  <c r="K4027" i="5"/>
  <c r="L4027" i="5"/>
  <c r="S4027" i="5"/>
  <c r="O4028" i="5"/>
  <c r="N4028" i="5"/>
  <c r="R4028" i="5"/>
  <c r="M4028" i="5"/>
  <c r="E4028" i="5"/>
  <c r="AH4028" i="5" s="1"/>
  <c r="F4028" i="5"/>
  <c r="G4028" i="5"/>
  <c r="I4028" i="5"/>
  <c r="J4028" i="5"/>
  <c r="K4028" i="5"/>
  <c r="L4028" i="5"/>
  <c r="S4028" i="5"/>
  <c r="O4029" i="5"/>
  <c r="N4029" i="5"/>
  <c r="R4029" i="5"/>
  <c r="M4029" i="5"/>
  <c r="E4029" i="5"/>
  <c r="AH4029" i="5" s="1"/>
  <c r="F4029" i="5"/>
  <c r="G4029" i="5"/>
  <c r="I4029" i="5"/>
  <c r="J4029" i="5"/>
  <c r="K4029" i="5"/>
  <c r="L4029" i="5"/>
  <c r="S4029" i="5"/>
  <c r="O4030" i="5"/>
  <c r="N4030" i="5"/>
  <c r="R4030" i="5"/>
  <c r="M4030" i="5"/>
  <c r="E4030" i="5"/>
  <c r="AH4030" i="5" s="1"/>
  <c r="F4030" i="5"/>
  <c r="G4030" i="5"/>
  <c r="I4030" i="5"/>
  <c r="J4030" i="5"/>
  <c r="K4030" i="5"/>
  <c r="L4030" i="5"/>
  <c r="S4030" i="5"/>
  <c r="O4031" i="5"/>
  <c r="N4031" i="5"/>
  <c r="R4031" i="5"/>
  <c r="M4031" i="5"/>
  <c r="E4031" i="5"/>
  <c r="AH4031" i="5" s="1"/>
  <c r="F4031" i="5"/>
  <c r="G4031" i="5"/>
  <c r="I4031" i="5"/>
  <c r="J4031" i="5"/>
  <c r="K4031" i="5"/>
  <c r="L4031" i="5"/>
  <c r="S4031" i="5"/>
  <c r="O4032" i="5"/>
  <c r="N4032" i="5"/>
  <c r="R4032" i="5"/>
  <c r="M4032" i="5"/>
  <c r="E4032" i="5"/>
  <c r="AH4032" i="5" s="1"/>
  <c r="F4032" i="5"/>
  <c r="G4032" i="5"/>
  <c r="I4032" i="5"/>
  <c r="J4032" i="5"/>
  <c r="K4032" i="5"/>
  <c r="L4032" i="5"/>
  <c r="S4032" i="5"/>
  <c r="O4033" i="5"/>
  <c r="N4033" i="5"/>
  <c r="R4033" i="5"/>
  <c r="M4033" i="5"/>
  <c r="E4033" i="5"/>
  <c r="AH4033" i="5" s="1"/>
  <c r="F4033" i="5"/>
  <c r="G4033" i="5"/>
  <c r="I4033" i="5"/>
  <c r="J4033" i="5"/>
  <c r="K4033" i="5"/>
  <c r="L4033" i="5"/>
  <c r="S4033" i="5"/>
  <c r="O4034" i="5"/>
  <c r="N4034" i="5"/>
  <c r="R4034" i="5"/>
  <c r="M4034" i="5"/>
  <c r="E4034" i="5"/>
  <c r="AH4034" i="5" s="1"/>
  <c r="F4034" i="5"/>
  <c r="G4034" i="5"/>
  <c r="I4034" i="5"/>
  <c r="J4034" i="5"/>
  <c r="K4034" i="5"/>
  <c r="L4034" i="5"/>
  <c r="S4034" i="5"/>
  <c r="O4035" i="5"/>
  <c r="N4035" i="5"/>
  <c r="R4035" i="5"/>
  <c r="M4035" i="5"/>
  <c r="E4035" i="5"/>
  <c r="AH4035" i="5" s="1"/>
  <c r="F4035" i="5"/>
  <c r="G4035" i="5"/>
  <c r="I4035" i="5"/>
  <c r="J4035" i="5"/>
  <c r="K4035" i="5"/>
  <c r="L4035" i="5"/>
  <c r="S4035" i="5"/>
  <c r="O4036" i="5"/>
  <c r="N4036" i="5"/>
  <c r="R4036" i="5"/>
  <c r="M4036" i="5"/>
  <c r="E4036" i="5"/>
  <c r="AH4036" i="5" s="1"/>
  <c r="F4036" i="5"/>
  <c r="G4036" i="5"/>
  <c r="I4036" i="5"/>
  <c r="J4036" i="5"/>
  <c r="K4036" i="5"/>
  <c r="L4036" i="5"/>
  <c r="S4036" i="5"/>
  <c r="O4037" i="5"/>
  <c r="N4037" i="5"/>
  <c r="R4037" i="5"/>
  <c r="M4037" i="5"/>
  <c r="E4037" i="5"/>
  <c r="AH4037" i="5" s="1"/>
  <c r="F4037" i="5"/>
  <c r="G4037" i="5"/>
  <c r="I4037" i="5"/>
  <c r="J4037" i="5"/>
  <c r="K4037" i="5"/>
  <c r="L4037" i="5"/>
  <c r="S4037" i="5"/>
  <c r="O4038" i="5"/>
  <c r="N4038" i="5"/>
  <c r="R4038" i="5"/>
  <c r="M4038" i="5"/>
  <c r="E4038" i="5"/>
  <c r="AH4038" i="5" s="1"/>
  <c r="F4038" i="5"/>
  <c r="G4038" i="5"/>
  <c r="I4038" i="5"/>
  <c r="J4038" i="5"/>
  <c r="K4038" i="5"/>
  <c r="L4038" i="5"/>
  <c r="S4038" i="5"/>
  <c r="O4039" i="5"/>
  <c r="N4039" i="5"/>
  <c r="R4039" i="5"/>
  <c r="M4039" i="5"/>
  <c r="E4039" i="5"/>
  <c r="AH4039" i="5" s="1"/>
  <c r="F4039" i="5"/>
  <c r="G4039" i="5"/>
  <c r="I4039" i="5"/>
  <c r="J4039" i="5"/>
  <c r="K4039" i="5"/>
  <c r="L4039" i="5"/>
  <c r="S4039" i="5"/>
  <c r="O4040" i="5"/>
  <c r="N4040" i="5"/>
  <c r="R4040" i="5"/>
  <c r="M4040" i="5"/>
  <c r="E4040" i="5"/>
  <c r="AH4040" i="5" s="1"/>
  <c r="F4040" i="5"/>
  <c r="G4040" i="5"/>
  <c r="I4040" i="5"/>
  <c r="J4040" i="5"/>
  <c r="K4040" i="5"/>
  <c r="L4040" i="5"/>
  <c r="S4040" i="5"/>
  <c r="O4041" i="5"/>
  <c r="N4041" i="5"/>
  <c r="R4041" i="5"/>
  <c r="M4041" i="5"/>
  <c r="E4041" i="5"/>
  <c r="AH4041" i="5" s="1"/>
  <c r="F4041" i="5"/>
  <c r="G4041" i="5"/>
  <c r="I4041" i="5"/>
  <c r="J4041" i="5"/>
  <c r="K4041" i="5"/>
  <c r="L4041" i="5"/>
  <c r="S4041" i="5"/>
  <c r="O4042" i="5"/>
  <c r="N4042" i="5"/>
  <c r="R4042" i="5"/>
  <c r="M4042" i="5"/>
  <c r="E4042" i="5"/>
  <c r="AH4042" i="5" s="1"/>
  <c r="F4042" i="5"/>
  <c r="G4042" i="5"/>
  <c r="I4042" i="5"/>
  <c r="J4042" i="5"/>
  <c r="K4042" i="5"/>
  <c r="L4042" i="5"/>
  <c r="S4042" i="5"/>
  <c r="O4043" i="5"/>
  <c r="N4043" i="5"/>
  <c r="R4043" i="5"/>
  <c r="M4043" i="5"/>
  <c r="E4043" i="5"/>
  <c r="AH4043" i="5" s="1"/>
  <c r="F4043" i="5"/>
  <c r="G4043" i="5"/>
  <c r="I4043" i="5"/>
  <c r="J4043" i="5"/>
  <c r="K4043" i="5"/>
  <c r="L4043" i="5"/>
  <c r="S4043" i="5"/>
  <c r="O4044" i="5"/>
  <c r="N4044" i="5"/>
  <c r="R4044" i="5"/>
  <c r="M4044" i="5"/>
  <c r="E4044" i="5"/>
  <c r="AH4044" i="5" s="1"/>
  <c r="F4044" i="5"/>
  <c r="G4044" i="5"/>
  <c r="I4044" i="5"/>
  <c r="J4044" i="5"/>
  <c r="K4044" i="5"/>
  <c r="L4044" i="5"/>
  <c r="S4044" i="5"/>
  <c r="O4045" i="5"/>
  <c r="N4045" i="5"/>
  <c r="R4045" i="5"/>
  <c r="M4045" i="5"/>
  <c r="E4045" i="5"/>
  <c r="AH4045" i="5" s="1"/>
  <c r="F4045" i="5"/>
  <c r="G4045" i="5"/>
  <c r="I4045" i="5"/>
  <c r="J4045" i="5"/>
  <c r="K4045" i="5"/>
  <c r="L4045" i="5"/>
  <c r="S4045" i="5"/>
  <c r="O4046" i="5"/>
  <c r="N4046" i="5"/>
  <c r="R4046" i="5"/>
  <c r="M4046" i="5"/>
  <c r="E4046" i="5"/>
  <c r="AH4046" i="5" s="1"/>
  <c r="F4046" i="5"/>
  <c r="G4046" i="5"/>
  <c r="I4046" i="5"/>
  <c r="J4046" i="5"/>
  <c r="K4046" i="5"/>
  <c r="L4046" i="5"/>
  <c r="S4046" i="5"/>
  <c r="O4047" i="5"/>
  <c r="N4047" i="5"/>
  <c r="R4047" i="5"/>
  <c r="M4047" i="5"/>
  <c r="E4047" i="5"/>
  <c r="AH4047" i="5" s="1"/>
  <c r="F4047" i="5"/>
  <c r="G4047" i="5"/>
  <c r="I4047" i="5"/>
  <c r="J4047" i="5"/>
  <c r="K4047" i="5"/>
  <c r="L4047" i="5"/>
  <c r="S4047" i="5"/>
  <c r="O4048" i="5"/>
  <c r="N4048" i="5"/>
  <c r="R4048" i="5"/>
  <c r="M4048" i="5"/>
  <c r="E4048" i="5"/>
  <c r="AH4048" i="5" s="1"/>
  <c r="F4048" i="5"/>
  <c r="G4048" i="5"/>
  <c r="I4048" i="5"/>
  <c r="J4048" i="5"/>
  <c r="K4048" i="5"/>
  <c r="L4048" i="5"/>
  <c r="S4048" i="5"/>
  <c r="O4049" i="5"/>
  <c r="N4049" i="5"/>
  <c r="R4049" i="5"/>
  <c r="M4049" i="5"/>
  <c r="E4049" i="5"/>
  <c r="AH4049" i="5" s="1"/>
  <c r="F4049" i="5"/>
  <c r="G4049" i="5"/>
  <c r="I4049" i="5"/>
  <c r="J4049" i="5"/>
  <c r="K4049" i="5"/>
  <c r="L4049" i="5"/>
  <c r="S4049" i="5"/>
  <c r="O4050" i="5"/>
  <c r="N4050" i="5"/>
  <c r="R4050" i="5"/>
  <c r="M4050" i="5"/>
  <c r="E4050" i="5"/>
  <c r="AH4050" i="5" s="1"/>
  <c r="F4050" i="5"/>
  <c r="G4050" i="5"/>
  <c r="I4050" i="5"/>
  <c r="J4050" i="5"/>
  <c r="K4050" i="5"/>
  <c r="L4050" i="5"/>
  <c r="S4050" i="5"/>
  <c r="O4051" i="5"/>
  <c r="N4051" i="5"/>
  <c r="R4051" i="5"/>
  <c r="M4051" i="5"/>
  <c r="E4051" i="5"/>
  <c r="AH4051" i="5" s="1"/>
  <c r="F4051" i="5"/>
  <c r="G4051" i="5"/>
  <c r="I4051" i="5"/>
  <c r="J4051" i="5"/>
  <c r="K4051" i="5"/>
  <c r="L4051" i="5"/>
  <c r="S4051" i="5"/>
  <c r="O4052" i="5"/>
  <c r="N4052" i="5"/>
  <c r="R4052" i="5"/>
  <c r="M4052" i="5"/>
  <c r="E4052" i="5"/>
  <c r="AH4052" i="5" s="1"/>
  <c r="F4052" i="5"/>
  <c r="G4052" i="5"/>
  <c r="I4052" i="5"/>
  <c r="J4052" i="5"/>
  <c r="K4052" i="5"/>
  <c r="L4052" i="5"/>
  <c r="S4052" i="5"/>
  <c r="O4053" i="5"/>
  <c r="N4053" i="5"/>
  <c r="R4053" i="5"/>
  <c r="M4053" i="5"/>
  <c r="E4053" i="5"/>
  <c r="AH4053" i="5" s="1"/>
  <c r="F4053" i="5"/>
  <c r="G4053" i="5"/>
  <c r="I4053" i="5"/>
  <c r="J4053" i="5"/>
  <c r="K4053" i="5"/>
  <c r="L4053" i="5"/>
  <c r="S4053" i="5"/>
  <c r="O4054" i="5"/>
  <c r="N4054" i="5"/>
  <c r="R4054" i="5"/>
  <c r="M4054" i="5"/>
  <c r="E4054" i="5"/>
  <c r="AH4054" i="5" s="1"/>
  <c r="F4054" i="5"/>
  <c r="G4054" i="5"/>
  <c r="I4054" i="5"/>
  <c r="J4054" i="5"/>
  <c r="K4054" i="5"/>
  <c r="L4054" i="5"/>
  <c r="S4054" i="5"/>
  <c r="O4055" i="5"/>
  <c r="N4055" i="5"/>
  <c r="R4055" i="5"/>
  <c r="M4055" i="5"/>
  <c r="E4055" i="5"/>
  <c r="AH4055" i="5" s="1"/>
  <c r="F4055" i="5"/>
  <c r="G4055" i="5"/>
  <c r="I4055" i="5"/>
  <c r="J4055" i="5"/>
  <c r="K4055" i="5"/>
  <c r="L4055" i="5"/>
  <c r="S4055" i="5"/>
  <c r="O4056" i="5"/>
  <c r="N4056" i="5"/>
  <c r="R4056" i="5"/>
  <c r="M4056" i="5"/>
  <c r="E4056" i="5"/>
  <c r="AH4056" i="5" s="1"/>
  <c r="F4056" i="5"/>
  <c r="G4056" i="5"/>
  <c r="I4056" i="5"/>
  <c r="J4056" i="5"/>
  <c r="K4056" i="5"/>
  <c r="L4056" i="5"/>
  <c r="S4056" i="5"/>
  <c r="O4057" i="5"/>
  <c r="N4057" i="5"/>
  <c r="R4057" i="5"/>
  <c r="M4057" i="5"/>
  <c r="E4057" i="5"/>
  <c r="AH4057" i="5" s="1"/>
  <c r="F4057" i="5"/>
  <c r="G4057" i="5"/>
  <c r="I4057" i="5"/>
  <c r="J4057" i="5"/>
  <c r="K4057" i="5"/>
  <c r="L4057" i="5"/>
  <c r="S4057" i="5"/>
  <c r="O4058" i="5"/>
  <c r="N4058" i="5"/>
  <c r="R4058" i="5"/>
  <c r="M4058" i="5"/>
  <c r="E4058" i="5"/>
  <c r="AH4058" i="5" s="1"/>
  <c r="F4058" i="5"/>
  <c r="G4058" i="5"/>
  <c r="I4058" i="5"/>
  <c r="J4058" i="5"/>
  <c r="K4058" i="5"/>
  <c r="L4058" i="5"/>
  <c r="S4058" i="5"/>
  <c r="O4059" i="5"/>
  <c r="N4059" i="5"/>
  <c r="R4059" i="5"/>
  <c r="M4059" i="5"/>
  <c r="E4059" i="5"/>
  <c r="AH4059" i="5" s="1"/>
  <c r="F4059" i="5"/>
  <c r="G4059" i="5"/>
  <c r="I4059" i="5"/>
  <c r="J4059" i="5"/>
  <c r="K4059" i="5"/>
  <c r="L4059" i="5"/>
  <c r="S4059" i="5"/>
  <c r="O4060" i="5"/>
  <c r="N4060" i="5"/>
  <c r="R4060" i="5"/>
  <c r="M4060" i="5"/>
  <c r="E4060" i="5"/>
  <c r="AH4060" i="5" s="1"/>
  <c r="F4060" i="5"/>
  <c r="G4060" i="5"/>
  <c r="I4060" i="5"/>
  <c r="J4060" i="5"/>
  <c r="K4060" i="5"/>
  <c r="L4060" i="5"/>
  <c r="S4060" i="5"/>
  <c r="O4061" i="5"/>
  <c r="N4061" i="5"/>
  <c r="R4061" i="5"/>
  <c r="M4061" i="5"/>
  <c r="E4061" i="5"/>
  <c r="AH4061" i="5" s="1"/>
  <c r="F4061" i="5"/>
  <c r="G4061" i="5"/>
  <c r="I4061" i="5"/>
  <c r="J4061" i="5"/>
  <c r="K4061" i="5"/>
  <c r="L4061" i="5"/>
  <c r="S4061" i="5"/>
  <c r="O4062" i="5"/>
  <c r="N4062" i="5"/>
  <c r="R4062" i="5"/>
  <c r="M4062" i="5"/>
  <c r="E4062" i="5"/>
  <c r="AH4062" i="5" s="1"/>
  <c r="F4062" i="5"/>
  <c r="G4062" i="5"/>
  <c r="I4062" i="5"/>
  <c r="J4062" i="5"/>
  <c r="K4062" i="5"/>
  <c r="L4062" i="5"/>
  <c r="S4062" i="5"/>
  <c r="O4063" i="5"/>
  <c r="N4063" i="5"/>
  <c r="R4063" i="5"/>
  <c r="M4063" i="5"/>
  <c r="E4063" i="5"/>
  <c r="AH4063" i="5" s="1"/>
  <c r="F4063" i="5"/>
  <c r="G4063" i="5"/>
  <c r="I4063" i="5"/>
  <c r="J4063" i="5"/>
  <c r="K4063" i="5"/>
  <c r="L4063" i="5"/>
  <c r="S4063" i="5"/>
  <c r="O4064" i="5"/>
  <c r="N4064" i="5"/>
  <c r="R4064" i="5"/>
  <c r="M4064" i="5"/>
  <c r="E4064" i="5"/>
  <c r="AH4064" i="5" s="1"/>
  <c r="F4064" i="5"/>
  <c r="G4064" i="5"/>
  <c r="I4064" i="5"/>
  <c r="J4064" i="5"/>
  <c r="K4064" i="5"/>
  <c r="L4064" i="5"/>
  <c r="S4064" i="5"/>
  <c r="O4065" i="5"/>
  <c r="N4065" i="5"/>
  <c r="R4065" i="5"/>
  <c r="M4065" i="5"/>
  <c r="E4065" i="5"/>
  <c r="AH4065" i="5" s="1"/>
  <c r="F4065" i="5"/>
  <c r="G4065" i="5"/>
  <c r="I4065" i="5"/>
  <c r="J4065" i="5"/>
  <c r="K4065" i="5"/>
  <c r="L4065" i="5"/>
  <c r="S4065" i="5"/>
  <c r="O4066" i="5"/>
  <c r="N4066" i="5"/>
  <c r="R4066" i="5"/>
  <c r="M4066" i="5"/>
  <c r="E4066" i="5"/>
  <c r="AH4066" i="5" s="1"/>
  <c r="F4066" i="5"/>
  <c r="G4066" i="5"/>
  <c r="I4066" i="5"/>
  <c r="J4066" i="5"/>
  <c r="K4066" i="5"/>
  <c r="L4066" i="5"/>
  <c r="S4066" i="5"/>
  <c r="O4067" i="5"/>
  <c r="N4067" i="5"/>
  <c r="R4067" i="5"/>
  <c r="M4067" i="5"/>
  <c r="E4067" i="5"/>
  <c r="AH4067" i="5" s="1"/>
  <c r="F4067" i="5"/>
  <c r="G4067" i="5"/>
  <c r="I4067" i="5"/>
  <c r="J4067" i="5"/>
  <c r="K4067" i="5"/>
  <c r="L4067" i="5"/>
  <c r="S4067" i="5"/>
  <c r="O4068" i="5"/>
  <c r="N4068" i="5"/>
  <c r="R4068" i="5"/>
  <c r="M4068" i="5"/>
  <c r="E4068" i="5"/>
  <c r="AH4068" i="5" s="1"/>
  <c r="F4068" i="5"/>
  <c r="G4068" i="5"/>
  <c r="I4068" i="5"/>
  <c r="J4068" i="5"/>
  <c r="K4068" i="5"/>
  <c r="L4068" i="5"/>
  <c r="S4068" i="5"/>
  <c r="O4069" i="5"/>
  <c r="N4069" i="5"/>
  <c r="R4069" i="5"/>
  <c r="M4069" i="5"/>
  <c r="E4069" i="5"/>
  <c r="AH4069" i="5" s="1"/>
  <c r="F4069" i="5"/>
  <c r="G4069" i="5"/>
  <c r="I4069" i="5"/>
  <c r="J4069" i="5"/>
  <c r="K4069" i="5"/>
  <c r="L4069" i="5"/>
  <c r="S4069" i="5"/>
  <c r="O4070" i="5"/>
  <c r="N4070" i="5"/>
  <c r="R4070" i="5"/>
  <c r="M4070" i="5"/>
  <c r="E4070" i="5"/>
  <c r="AH4070" i="5" s="1"/>
  <c r="F4070" i="5"/>
  <c r="G4070" i="5"/>
  <c r="I4070" i="5"/>
  <c r="J4070" i="5"/>
  <c r="K4070" i="5"/>
  <c r="L4070" i="5"/>
  <c r="S4070" i="5"/>
  <c r="O4071" i="5"/>
  <c r="N4071" i="5"/>
  <c r="R4071" i="5"/>
  <c r="M4071" i="5"/>
  <c r="E4071" i="5"/>
  <c r="AH4071" i="5" s="1"/>
  <c r="F4071" i="5"/>
  <c r="G4071" i="5"/>
  <c r="I4071" i="5"/>
  <c r="J4071" i="5"/>
  <c r="K4071" i="5"/>
  <c r="L4071" i="5"/>
  <c r="S4071" i="5"/>
  <c r="O4072" i="5"/>
  <c r="N4072" i="5"/>
  <c r="R4072" i="5"/>
  <c r="M4072" i="5"/>
  <c r="E4072" i="5"/>
  <c r="AH4072" i="5" s="1"/>
  <c r="F4072" i="5"/>
  <c r="G4072" i="5"/>
  <c r="I4072" i="5"/>
  <c r="J4072" i="5"/>
  <c r="K4072" i="5"/>
  <c r="L4072" i="5"/>
  <c r="S4072" i="5"/>
  <c r="O4073" i="5"/>
  <c r="N4073" i="5"/>
  <c r="R4073" i="5"/>
  <c r="M4073" i="5"/>
  <c r="E4073" i="5"/>
  <c r="AH4073" i="5" s="1"/>
  <c r="F4073" i="5"/>
  <c r="G4073" i="5"/>
  <c r="I4073" i="5"/>
  <c r="J4073" i="5"/>
  <c r="K4073" i="5"/>
  <c r="L4073" i="5"/>
  <c r="S4073" i="5"/>
  <c r="O4074" i="5"/>
  <c r="N4074" i="5"/>
  <c r="R4074" i="5"/>
  <c r="M4074" i="5"/>
  <c r="E4074" i="5"/>
  <c r="AH4074" i="5" s="1"/>
  <c r="F4074" i="5"/>
  <c r="G4074" i="5"/>
  <c r="I4074" i="5"/>
  <c r="J4074" i="5"/>
  <c r="K4074" i="5"/>
  <c r="L4074" i="5"/>
  <c r="S4074" i="5"/>
  <c r="O4075" i="5"/>
  <c r="N4075" i="5"/>
  <c r="R4075" i="5"/>
  <c r="M4075" i="5"/>
  <c r="E4075" i="5"/>
  <c r="AH4075" i="5" s="1"/>
  <c r="F4075" i="5"/>
  <c r="G4075" i="5"/>
  <c r="I4075" i="5"/>
  <c r="J4075" i="5"/>
  <c r="K4075" i="5"/>
  <c r="L4075" i="5"/>
  <c r="S4075" i="5"/>
  <c r="O4076" i="5"/>
  <c r="N4076" i="5"/>
  <c r="R4076" i="5"/>
  <c r="M4076" i="5"/>
  <c r="E4076" i="5"/>
  <c r="AH4076" i="5" s="1"/>
  <c r="F4076" i="5"/>
  <c r="G4076" i="5"/>
  <c r="I4076" i="5"/>
  <c r="J4076" i="5"/>
  <c r="K4076" i="5"/>
  <c r="L4076" i="5"/>
  <c r="S4076" i="5"/>
  <c r="O4077" i="5"/>
  <c r="N4077" i="5"/>
  <c r="R4077" i="5"/>
  <c r="M4077" i="5"/>
  <c r="E4077" i="5"/>
  <c r="AH4077" i="5" s="1"/>
  <c r="F4077" i="5"/>
  <c r="G4077" i="5"/>
  <c r="I4077" i="5"/>
  <c r="J4077" i="5"/>
  <c r="K4077" i="5"/>
  <c r="L4077" i="5"/>
  <c r="S4077" i="5"/>
  <c r="O4078" i="5"/>
  <c r="N4078" i="5"/>
  <c r="R4078" i="5"/>
  <c r="M4078" i="5"/>
  <c r="E4078" i="5"/>
  <c r="AH4078" i="5" s="1"/>
  <c r="F4078" i="5"/>
  <c r="G4078" i="5"/>
  <c r="I4078" i="5"/>
  <c r="J4078" i="5"/>
  <c r="K4078" i="5"/>
  <c r="L4078" i="5"/>
  <c r="S4078" i="5"/>
  <c r="O4079" i="5"/>
  <c r="N4079" i="5"/>
  <c r="R4079" i="5"/>
  <c r="M4079" i="5"/>
  <c r="E4079" i="5"/>
  <c r="AH4079" i="5" s="1"/>
  <c r="F4079" i="5"/>
  <c r="G4079" i="5"/>
  <c r="I4079" i="5"/>
  <c r="J4079" i="5"/>
  <c r="K4079" i="5"/>
  <c r="L4079" i="5"/>
  <c r="S4079" i="5"/>
  <c r="O4080" i="5"/>
  <c r="N4080" i="5"/>
  <c r="R4080" i="5"/>
  <c r="M4080" i="5"/>
  <c r="E4080" i="5"/>
  <c r="AH4080" i="5" s="1"/>
  <c r="F4080" i="5"/>
  <c r="G4080" i="5"/>
  <c r="I4080" i="5"/>
  <c r="J4080" i="5"/>
  <c r="K4080" i="5"/>
  <c r="L4080" i="5"/>
  <c r="S4080" i="5"/>
  <c r="O4081" i="5"/>
  <c r="N4081" i="5"/>
  <c r="R4081" i="5"/>
  <c r="M4081" i="5"/>
  <c r="E4081" i="5"/>
  <c r="AH4081" i="5" s="1"/>
  <c r="F4081" i="5"/>
  <c r="G4081" i="5"/>
  <c r="I4081" i="5"/>
  <c r="J4081" i="5"/>
  <c r="K4081" i="5"/>
  <c r="L4081" i="5"/>
  <c r="S4081" i="5"/>
  <c r="O4082" i="5"/>
  <c r="N4082" i="5"/>
  <c r="R4082" i="5"/>
  <c r="M4082" i="5"/>
  <c r="E4082" i="5"/>
  <c r="AH4082" i="5" s="1"/>
  <c r="F4082" i="5"/>
  <c r="G4082" i="5"/>
  <c r="I4082" i="5"/>
  <c r="J4082" i="5"/>
  <c r="K4082" i="5"/>
  <c r="L4082" i="5"/>
  <c r="S4082" i="5"/>
  <c r="O4083" i="5"/>
  <c r="N4083" i="5"/>
  <c r="R4083" i="5"/>
  <c r="M4083" i="5"/>
  <c r="E4083" i="5"/>
  <c r="AH4083" i="5" s="1"/>
  <c r="F4083" i="5"/>
  <c r="G4083" i="5"/>
  <c r="I4083" i="5"/>
  <c r="J4083" i="5"/>
  <c r="K4083" i="5"/>
  <c r="L4083" i="5"/>
  <c r="S4083" i="5"/>
  <c r="O4084" i="5"/>
  <c r="N4084" i="5"/>
  <c r="R4084" i="5"/>
  <c r="M4084" i="5"/>
  <c r="E4084" i="5"/>
  <c r="AH4084" i="5" s="1"/>
  <c r="F4084" i="5"/>
  <c r="G4084" i="5"/>
  <c r="I4084" i="5"/>
  <c r="J4084" i="5"/>
  <c r="K4084" i="5"/>
  <c r="L4084" i="5"/>
  <c r="S4084" i="5"/>
  <c r="O4085" i="5"/>
  <c r="N4085" i="5"/>
  <c r="R4085" i="5"/>
  <c r="M4085" i="5"/>
  <c r="E4085" i="5"/>
  <c r="AH4085" i="5" s="1"/>
  <c r="F4085" i="5"/>
  <c r="G4085" i="5"/>
  <c r="I4085" i="5"/>
  <c r="J4085" i="5"/>
  <c r="K4085" i="5"/>
  <c r="L4085" i="5"/>
  <c r="S4085" i="5"/>
  <c r="O4086" i="5"/>
  <c r="N4086" i="5"/>
  <c r="R4086" i="5"/>
  <c r="M4086" i="5"/>
  <c r="E4086" i="5"/>
  <c r="AH4086" i="5" s="1"/>
  <c r="F4086" i="5"/>
  <c r="G4086" i="5"/>
  <c r="I4086" i="5"/>
  <c r="J4086" i="5"/>
  <c r="K4086" i="5"/>
  <c r="L4086" i="5"/>
  <c r="S4086" i="5"/>
  <c r="O4087" i="5"/>
  <c r="N4087" i="5"/>
  <c r="R4087" i="5"/>
  <c r="M4087" i="5"/>
  <c r="E4087" i="5"/>
  <c r="AH4087" i="5" s="1"/>
  <c r="F4087" i="5"/>
  <c r="G4087" i="5"/>
  <c r="I4087" i="5"/>
  <c r="J4087" i="5"/>
  <c r="K4087" i="5"/>
  <c r="L4087" i="5"/>
  <c r="S4087" i="5"/>
  <c r="O4088" i="5"/>
  <c r="N4088" i="5"/>
  <c r="R4088" i="5"/>
  <c r="M4088" i="5"/>
  <c r="E4088" i="5"/>
  <c r="AH4088" i="5" s="1"/>
  <c r="F4088" i="5"/>
  <c r="G4088" i="5"/>
  <c r="I4088" i="5"/>
  <c r="J4088" i="5"/>
  <c r="K4088" i="5"/>
  <c r="L4088" i="5"/>
  <c r="S4088" i="5"/>
  <c r="O4089" i="5"/>
  <c r="N4089" i="5"/>
  <c r="R4089" i="5"/>
  <c r="M4089" i="5"/>
  <c r="E4089" i="5"/>
  <c r="AH4089" i="5" s="1"/>
  <c r="F4089" i="5"/>
  <c r="G4089" i="5"/>
  <c r="I4089" i="5"/>
  <c r="J4089" i="5"/>
  <c r="K4089" i="5"/>
  <c r="L4089" i="5"/>
  <c r="S4089" i="5"/>
  <c r="O4090" i="5"/>
  <c r="N4090" i="5"/>
  <c r="R4090" i="5"/>
  <c r="M4090" i="5"/>
  <c r="E4090" i="5"/>
  <c r="AH4090" i="5" s="1"/>
  <c r="F4090" i="5"/>
  <c r="G4090" i="5"/>
  <c r="I4090" i="5"/>
  <c r="J4090" i="5"/>
  <c r="K4090" i="5"/>
  <c r="L4090" i="5"/>
  <c r="S4090" i="5"/>
  <c r="O4091" i="5"/>
  <c r="N4091" i="5"/>
  <c r="R4091" i="5"/>
  <c r="M4091" i="5"/>
  <c r="E4091" i="5"/>
  <c r="AH4091" i="5" s="1"/>
  <c r="F4091" i="5"/>
  <c r="G4091" i="5"/>
  <c r="I4091" i="5"/>
  <c r="J4091" i="5"/>
  <c r="K4091" i="5"/>
  <c r="L4091" i="5"/>
  <c r="S4091" i="5"/>
  <c r="O4092" i="5"/>
  <c r="N4092" i="5"/>
  <c r="R4092" i="5"/>
  <c r="M4092" i="5"/>
  <c r="E4092" i="5"/>
  <c r="AH4092" i="5" s="1"/>
  <c r="F4092" i="5"/>
  <c r="G4092" i="5"/>
  <c r="I4092" i="5"/>
  <c r="J4092" i="5"/>
  <c r="K4092" i="5"/>
  <c r="L4092" i="5"/>
  <c r="S4092" i="5"/>
  <c r="O4093" i="5"/>
  <c r="N4093" i="5"/>
  <c r="R4093" i="5"/>
  <c r="M4093" i="5"/>
  <c r="E4093" i="5"/>
  <c r="AH4093" i="5" s="1"/>
  <c r="F4093" i="5"/>
  <c r="G4093" i="5"/>
  <c r="I4093" i="5"/>
  <c r="J4093" i="5"/>
  <c r="K4093" i="5"/>
  <c r="L4093" i="5"/>
  <c r="S4093" i="5"/>
  <c r="O4094" i="5"/>
  <c r="N4094" i="5"/>
  <c r="R4094" i="5"/>
  <c r="M4094" i="5"/>
  <c r="E4094" i="5"/>
  <c r="AH4094" i="5" s="1"/>
  <c r="F4094" i="5"/>
  <c r="G4094" i="5"/>
  <c r="I4094" i="5"/>
  <c r="J4094" i="5"/>
  <c r="K4094" i="5"/>
  <c r="L4094" i="5"/>
  <c r="S4094" i="5"/>
  <c r="O4095" i="5"/>
  <c r="N4095" i="5"/>
  <c r="R4095" i="5"/>
  <c r="M4095" i="5"/>
  <c r="E4095" i="5"/>
  <c r="AH4095" i="5" s="1"/>
  <c r="F4095" i="5"/>
  <c r="G4095" i="5"/>
  <c r="I4095" i="5"/>
  <c r="J4095" i="5"/>
  <c r="K4095" i="5"/>
  <c r="L4095" i="5"/>
  <c r="S4095" i="5"/>
  <c r="O4096" i="5"/>
  <c r="N4096" i="5"/>
  <c r="R4096" i="5"/>
  <c r="M4096" i="5"/>
  <c r="E4096" i="5"/>
  <c r="AH4096" i="5" s="1"/>
  <c r="F4096" i="5"/>
  <c r="G4096" i="5"/>
  <c r="I4096" i="5"/>
  <c r="J4096" i="5"/>
  <c r="K4096" i="5"/>
  <c r="L4096" i="5"/>
  <c r="S4096" i="5"/>
  <c r="O4097" i="5"/>
  <c r="N4097" i="5"/>
  <c r="R4097" i="5"/>
  <c r="M4097" i="5"/>
  <c r="E4097" i="5"/>
  <c r="AH4097" i="5" s="1"/>
  <c r="F4097" i="5"/>
  <c r="G4097" i="5"/>
  <c r="I4097" i="5"/>
  <c r="J4097" i="5"/>
  <c r="K4097" i="5"/>
  <c r="L4097" i="5"/>
  <c r="S4097" i="5"/>
  <c r="O4098" i="5"/>
  <c r="N4098" i="5"/>
  <c r="R4098" i="5"/>
  <c r="M4098" i="5"/>
  <c r="E4098" i="5"/>
  <c r="AH4098" i="5" s="1"/>
  <c r="F4098" i="5"/>
  <c r="G4098" i="5"/>
  <c r="I4098" i="5"/>
  <c r="J4098" i="5"/>
  <c r="K4098" i="5"/>
  <c r="L4098" i="5"/>
  <c r="S4098" i="5"/>
  <c r="O4099" i="5"/>
  <c r="N4099" i="5"/>
  <c r="R4099" i="5"/>
  <c r="M4099" i="5"/>
  <c r="E4099" i="5"/>
  <c r="AH4099" i="5" s="1"/>
  <c r="F4099" i="5"/>
  <c r="G4099" i="5"/>
  <c r="I4099" i="5"/>
  <c r="J4099" i="5"/>
  <c r="K4099" i="5"/>
  <c r="L4099" i="5"/>
  <c r="S4099" i="5"/>
  <c r="O4100" i="5"/>
  <c r="N4100" i="5"/>
  <c r="R4100" i="5"/>
  <c r="M4100" i="5"/>
  <c r="E4100" i="5"/>
  <c r="AH4100" i="5" s="1"/>
  <c r="F4100" i="5"/>
  <c r="G4100" i="5"/>
  <c r="I4100" i="5"/>
  <c r="J4100" i="5"/>
  <c r="K4100" i="5"/>
  <c r="L4100" i="5"/>
  <c r="S4100" i="5"/>
  <c r="O4101" i="5"/>
  <c r="N4101" i="5"/>
  <c r="R4101" i="5"/>
  <c r="M4101" i="5"/>
  <c r="E4101" i="5"/>
  <c r="AH4101" i="5" s="1"/>
  <c r="F4101" i="5"/>
  <c r="G4101" i="5"/>
  <c r="I4101" i="5"/>
  <c r="J4101" i="5"/>
  <c r="K4101" i="5"/>
  <c r="L4101" i="5"/>
  <c r="S4101" i="5"/>
  <c r="O4102" i="5"/>
  <c r="N4102" i="5"/>
  <c r="R4102" i="5"/>
  <c r="M4102" i="5"/>
  <c r="E4102" i="5"/>
  <c r="AH4102" i="5" s="1"/>
  <c r="F4102" i="5"/>
  <c r="G4102" i="5"/>
  <c r="I4102" i="5"/>
  <c r="J4102" i="5"/>
  <c r="K4102" i="5"/>
  <c r="L4102" i="5"/>
  <c r="S4102" i="5"/>
  <c r="O4103" i="5"/>
  <c r="N4103" i="5"/>
  <c r="R4103" i="5"/>
  <c r="M4103" i="5"/>
  <c r="E4103" i="5"/>
  <c r="AH4103" i="5" s="1"/>
  <c r="F4103" i="5"/>
  <c r="G4103" i="5"/>
  <c r="I4103" i="5"/>
  <c r="J4103" i="5"/>
  <c r="K4103" i="5"/>
  <c r="L4103" i="5"/>
  <c r="S4103" i="5"/>
  <c r="O4104" i="5"/>
  <c r="N4104" i="5"/>
  <c r="R4104" i="5"/>
  <c r="M4104" i="5"/>
  <c r="E4104" i="5"/>
  <c r="AH4104" i="5" s="1"/>
  <c r="F4104" i="5"/>
  <c r="G4104" i="5"/>
  <c r="I4104" i="5"/>
  <c r="J4104" i="5"/>
  <c r="K4104" i="5"/>
  <c r="L4104" i="5"/>
  <c r="S4104" i="5"/>
  <c r="O4105" i="5"/>
  <c r="N4105" i="5"/>
  <c r="R4105" i="5"/>
  <c r="M4105" i="5"/>
  <c r="E4105" i="5"/>
  <c r="AH4105" i="5" s="1"/>
  <c r="F4105" i="5"/>
  <c r="G4105" i="5"/>
  <c r="I4105" i="5"/>
  <c r="J4105" i="5"/>
  <c r="K4105" i="5"/>
  <c r="L4105" i="5"/>
  <c r="S4105" i="5"/>
  <c r="O4106" i="5"/>
  <c r="N4106" i="5"/>
  <c r="R4106" i="5"/>
  <c r="M4106" i="5"/>
  <c r="E4106" i="5"/>
  <c r="AH4106" i="5" s="1"/>
  <c r="F4106" i="5"/>
  <c r="G4106" i="5"/>
  <c r="I4106" i="5"/>
  <c r="J4106" i="5"/>
  <c r="K4106" i="5"/>
  <c r="L4106" i="5"/>
  <c r="S4106" i="5"/>
  <c r="O4107" i="5"/>
  <c r="N4107" i="5"/>
  <c r="R4107" i="5"/>
  <c r="M4107" i="5"/>
  <c r="E4107" i="5"/>
  <c r="AH4107" i="5" s="1"/>
  <c r="F4107" i="5"/>
  <c r="G4107" i="5"/>
  <c r="I4107" i="5"/>
  <c r="J4107" i="5"/>
  <c r="K4107" i="5"/>
  <c r="L4107" i="5"/>
  <c r="S4107" i="5"/>
  <c r="O4108" i="5"/>
  <c r="N4108" i="5"/>
  <c r="R4108" i="5"/>
  <c r="M4108" i="5"/>
  <c r="E4108" i="5"/>
  <c r="AH4108" i="5" s="1"/>
  <c r="F4108" i="5"/>
  <c r="G4108" i="5"/>
  <c r="I4108" i="5"/>
  <c r="J4108" i="5"/>
  <c r="K4108" i="5"/>
  <c r="L4108" i="5"/>
  <c r="S4108" i="5"/>
  <c r="O4109" i="5"/>
  <c r="N4109" i="5"/>
  <c r="R4109" i="5"/>
  <c r="M4109" i="5"/>
  <c r="E4109" i="5"/>
  <c r="AH4109" i="5" s="1"/>
  <c r="F4109" i="5"/>
  <c r="G4109" i="5"/>
  <c r="I4109" i="5"/>
  <c r="J4109" i="5"/>
  <c r="K4109" i="5"/>
  <c r="L4109" i="5"/>
  <c r="S4109" i="5"/>
  <c r="O4110" i="5"/>
  <c r="N4110" i="5"/>
  <c r="R4110" i="5"/>
  <c r="M4110" i="5"/>
  <c r="E4110" i="5"/>
  <c r="AH4110" i="5" s="1"/>
  <c r="F4110" i="5"/>
  <c r="G4110" i="5"/>
  <c r="I4110" i="5"/>
  <c r="J4110" i="5"/>
  <c r="K4110" i="5"/>
  <c r="L4110" i="5"/>
  <c r="S4110" i="5"/>
  <c r="O4111" i="5"/>
  <c r="N4111" i="5"/>
  <c r="R4111" i="5"/>
  <c r="M4111" i="5"/>
  <c r="E4111" i="5"/>
  <c r="AH4111" i="5" s="1"/>
  <c r="F4111" i="5"/>
  <c r="G4111" i="5"/>
  <c r="I4111" i="5"/>
  <c r="J4111" i="5"/>
  <c r="K4111" i="5"/>
  <c r="L4111" i="5"/>
  <c r="S4111" i="5"/>
  <c r="O4112" i="5"/>
  <c r="N4112" i="5"/>
  <c r="R4112" i="5"/>
  <c r="M4112" i="5"/>
  <c r="E4112" i="5"/>
  <c r="AH4112" i="5" s="1"/>
  <c r="F4112" i="5"/>
  <c r="G4112" i="5"/>
  <c r="I4112" i="5"/>
  <c r="J4112" i="5"/>
  <c r="K4112" i="5"/>
  <c r="L4112" i="5"/>
  <c r="S4112" i="5"/>
  <c r="O4113" i="5"/>
  <c r="N4113" i="5"/>
  <c r="R4113" i="5"/>
  <c r="M4113" i="5"/>
  <c r="E4113" i="5"/>
  <c r="AH4113" i="5" s="1"/>
  <c r="F4113" i="5"/>
  <c r="G4113" i="5"/>
  <c r="I4113" i="5"/>
  <c r="J4113" i="5"/>
  <c r="K4113" i="5"/>
  <c r="L4113" i="5"/>
  <c r="S4113" i="5"/>
  <c r="O4114" i="5"/>
  <c r="N4114" i="5"/>
  <c r="R4114" i="5"/>
  <c r="M4114" i="5"/>
  <c r="E4114" i="5"/>
  <c r="AH4114" i="5" s="1"/>
  <c r="F4114" i="5"/>
  <c r="G4114" i="5"/>
  <c r="I4114" i="5"/>
  <c r="J4114" i="5"/>
  <c r="K4114" i="5"/>
  <c r="L4114" i="5"/>
  <c r="S4114" i="5"/>
  <c r="O4115" i="5"/>
  <c r="N4115" i="5"/>
  <c r="R4115" i="5"/>
  <c r="M4115" i="5"/>
  <c r="E4115" i="5"/>
  <c r="AH4115" i="5" s="1"/>
  <c r="F4115" i="5"/>
  <c r="G4115" i="5"/>
  <c r="I4115" i="5"/>
  <c r="J4115" i="5"/>
  <c r="K4115" i="5"/>
  <c r="L4115" i="5"/>
  <c r="S4115" i="5"/>
  <c r="O4116" i="5"/>
  <c r="N4116" i="5"/>
  <c r="R4116" i="5"/>
  <c r="M4116" i="5"/>
  <c r="E4116" i="5"/>
  <c r="AH4116" i="5" s="1"/>
  <c r="F4116" i="5"/>
  <c r="G4116" i="5"/>
  <c r="I4116" i="5"/>
  <c r="J4116" i="5"/>
  <c r="K4116" i="5"/>
  <c r="L4116" i="5"/>
  <c r="S4116" i="5"/>
  <c r="O4117" i="5"/>
  <c r="N4117" i="5"/>
  <c r="R4117" i="5"/>
  <c r="M4117" i="5"/>
  <c r="E4117" i="5"/>
  <c r="AH4117" i="5" s="1"/>
  <c r="F4117" i="5"/>
  <c r="G4117" i="5"/>
  <c r="I4117" i="5"/>
  <c r="J4117" i="5"/>
  <c r="K4117" i="5"/>
  <c r="L4117" i="5"/>
  <c r="S4117" i="5"/>
  <c r="O4118" i="5"/>
  <c r="N4118" i="5"/>
  <c r="R4118" i="5"/>
  <c r="M4118" i="5"/>
  <c r="E4118" i="5"/>
  <c r="AH4118" i="5" s="1"/>
  <c r="F4118" i="5"/>
  <c r="G4118" i="5"/>
  <c r="I4118" i="5"/>
  <c r="J4118" i="5"/>
  <c r="K4118" i="5"/>
  <c r="L4118" i="5"/>
  <c r="S4118" i="5"/>
  <c r="O4119" i="5"/>
  <c r="N4119" i="5"/>
  <c r="R4119" i="5"/>
  <c r="M4119" i="5"/>
  <c r="E4119" i="5"/>
  <c r="AH4119" i="5" s="1"/>
  <c r="F4119" i="5"/>
  <c r="G4119" i="5"/>
  <c r="I4119" i="5"/>
  <c r="J4119" i="5"/>
  <c r="K4119" i="5"/>
  <c r="L4119" i="5"/>
  <c r="S4119" i="5"/>
  <c r="O4120" i="5"/>
  <c r="N4120" i="5"/>
  <c r="R4120" i="5"/>
  <c r="M4120" i="5"/>
  <c r="E4120" i="5"/>
  <c r="AH4120" i="5" s="1"/>
  <c r="F4120" i="5"/>
  <c r="G4120" i="5"/>
  <c r="I4120" i="5"/>
  <c r="J4120" i="5"/>
  <c r="K4120" i="5"/>
  <c r="L4120" i="5"/>
  <c r="S4120" i="5"/>
  <c r="O4121" i="5"/>
  <c r="N4121" i="5"/>
  <c r="R4121" i="5"/>
  <c r="M4121" i="5"/>
  <c r="E4121" i="5"/>
  <c r="AH4121" i="5" s="1"/>
  <c r="F4121" i="5"/>
  <c r="G4121" i="5"/>
  <c r="I4121" i="5"/>
  <c r="J4121" i="5"/>
  <c r="K4121" i="5"/>
  <c r="L4121" i="5"/>
  <c r="S4121" i="5"/>
  <c r="O4122" i="5"/>
  <c r="N4122" i="5"/>
  <c r="R4122" i="5"/>
  <c r="M4122" i="5"/>
  <c r="E4122" i="5"/>
  <c r="AH4122" i="5" s="1"/>
  <c r="F4122" i="5"/>
  <c r="G4122" i="5"/>
  <c r="I4122" i="5"/>
  <c r="J4122" i="5"/>
  <c r="K4122" i="5"/>
  <c r="L4122" i="5"/>
  <c r="S4122" i="5"/>
  <c r="O4123" i="5"/>
  <c r="N4123" i="5"/>
  <c r="R4123" i="5"/>
  <c r="M4123" i="5"/>
  <c r="E4123" i="5"/>
  <c r="AH4123" i="5" s="1"/>
  <c r="F4123" i="5"/>
  <c r="G4123" i="5"/>
  <c r="I4123" i="5"/>
  <c r="J4123" i="5"/>
  <c r="K4123" i="5"/>
  <c r="L4123" i="5"/>
  <c r="S4123" i="5"/>
  <c r="O4124" i="5"/>
  <c r="N4124" i="5"/>
  <c r="R4124" i="5"/>
  <c r="M4124" i="5"/>
  <c r="E4124" i="5"/>
  <c r="AH4124" i="5" s="1"/>
  <c r="F4124" i="5"/>
  <c r="G4124" i="5"/>
  <c r="I4124" i="5"/>
  <c r="J4124" i="5"/>
  <c r="K4124" i="5"/>
  <c r="L4124" i="5"/>
  <c r="S4124" i="5"/>
  <c r="O4125" i="5"/>
  <c r="N4125" i="5"/>
  <c r="R4125" i="5"/>
  <c r="M4125" i="5"/>
  <c r="E4125" i="5"/>
  <c r="AH4125" i="5" s="1"/>
  <c r="F4125" i="5"/>
  <c r="G4125" i="5"/>
  <c r="I4125" i="5"/>
  <c r="J4125" i="5"/>
  <c r="K4125" i="5"/>
  <c r="L4125" i="5"/>
  <c r="S4125" i="5"/>
  <c r="O4126" i="5"/>
  <c r="N4126" i="5"/>
  <c r="R4126" i="5"/>
  <c r="M4126" i="5"/>
  <c r="E4126" i="5"/>
  <c r="AH4126" i="5" s="1"/>
  <c r="F4126" i="5"/>
  <c r="G4126" i="5"/>
  <c r="I4126" i="5"/>
  <c r="J4126" i="5"/>
  <c r="K4126" i="5"/>
  <c r="L4126" i="5"/>
  <c r="S4126" i="5"/>
  <c r="O4127" i="5"/>
  <c r="N4127" i="5"/>
  <c r="R4127" i="5"/>
  <c r="M4127" i="5"/>
  <c r="E4127" i="5"/>
  <c r="AH4127" i="5" s="1"/>
  <c r="F4127" i="5"/>
  <c r="G4127" i="5"/>
  <c r="I4127" i="5"/>
  <c r="J4127" i="5"/>
  <c r="K4127" i="5"/>
  <c r="L4127" i="5"/>
  <c r="S4127" i="5"/>
  <c r="O4128" i="5"/>
  <c r="N4128" i="5"/>
  <c r="R4128" i="5"/>
  <c r="M4128" i="5"/>
  <c r="E4128" i="5"/>
  <c r="AH4128" i="5" s="1"/>
  <c r="F4128" i="5"/>
  <c r="G4128" i="5"/>
  <c r="I4128" i="5"/>
  <c r="J4128" i="5"/>
  <c r="K4128" i="5"/>
  <c r="L4128" i="5"/>
  <c r="S4128" i="5"/>
  <c r="O4129" i="5"/>
  <c r="N4129" i="5"/>
  <c r="R4129" i="5"/>
  <c r="M4129" i="5"/>
  <c r="E4129" i="5"/>
  <c r="AH4129" i="5" s="1"/>
  <c r="F4129" i="5"/>
  <c r="G4129" i="5"/>
  <c r="I4129" i="5"/>
  <c r="J4129" i="5"/>
  <c r="K4129" i="5"/>
  <c r="L4129" i="5"/>
  <c r="S4129" i="5"/>
  <c r="O4130" i="5"/>
  <c r="N4130" i="5"/>
  <c r="R4130" i="5"/>
  <c r="M4130" i="5"/>
  <c r="E4130" i="5"/>
  <c r="AH4130" i="5" s="1"/>
  <c r="F4130" i="5"/>
  <c r="G4130" i="5"/>
  <c r="I4130" i="5"/>
  <c r="J4130" i="5"/>
  <c r="K4130" i="5"/>
  <c r="L4130" i="5"/>
  <c r="S4130" i="5"/>
  <c r="O4131" i="5"/>
  <c r="N4131" i="5"/>
  <c r="R4131" i="5"/>
  <c r="M4131" i="5"/>
  <c r="E4131" i="5"/>
  <c r="AH4131" i="5" s="1"/>
  <c r="F4131" i="5"/>
  <c r="G4131" i="5"/>
  <c r="I4131" i="5"/>
  <c r="J4131" i="5"/>
  <c r="K4131" i="5"/>
  <c r="L4131" i="5"/>
  <c r="S4131" i="5"/>
  <c r="O4132" i="5"/>
  <c r="N4132" i="5"/>
  <c r="R4132" i="5"/>
  <c r="M4132" i="5"/>
  <c r="E4132" i="5"/>
  <c r="AH4132" i="5" s="1"/>
  <c r="F4132" i="5"/>
  <c r="G4132" i="5"/>
  <c r="I4132" i="5"/>
  <c r="J4132" i="5"/>
  <c r="K4132" i="5"/>
  <c r="L4132" i="5"/>
  <c r="S4132" i="5"/>
  <c r="O4133" i="5"/>
  <c r="N4133" i="5"/>
  <c r="R4133" i="5"/>
  <c r="M4133" i="5"/>
  <c r="E4133" i="5"/>
  <c r="AH4133" i="5" s="1"/>
  <c r="F4133" i="5"/>
  <c r="G4133" i="5"/>
  <c r="I4133" i="5"/>
  <c r="J4133" i="5"/>
  <c r="K4133" i="5"/>
  <c r="L4133" i="5"/>
  <c r="S4133" i="5"/>
  <c r="O4134" i="5"/>
  <c r="N4134" i="5"/>
  <c r="R4134" i="5"/>
  <c r="M4134" i="5"/>
  <c r="E4134" i="5"/>
  <c r="AH4134" i="5" s="1"/>
  <c r="F4134" i="5"/>
  <c r="G4134" i="5"/>
  <c r="I4134" i="5"/>
  <c r="J4134" i="5"/>
  <c r="K4134" i="5"/>
  <c r="L4134" i="5"/>
  <c r="S4134" i="5"/>
  <c r="O4135" i="5"/>
  <c r="N4135" i="5"/>
  <c r="R4135" i="5"/>
  <c r="M4135" i="5"/>
  <c r="E4135" i="5"/>
  <c r="AH4135" i="5" s="1"/>
  <c r="F4135" i="5"/>
  <c r="G4135" i="5"/>
  <c r="I4135" i="5"/>
  <c r="J4135" i="5"/>
  <c r="K4135" i="5"/>
  <c r="L4135" i="5"/>
  <c r="S4135" i="5"/>
  <c r="O4136" i="5"/>
  <c r="N4136" i="5"/>
  <c r="R4136" i="5"/>
  <c r="M4136" i="5"/>
  <c r="E4136" i="5"/>
  <c r="AH4136" i="5" s="1"/>
  <c r="F4136" i="5"/>
  <c r="G4136" i="5"/>
  <c r="I4136" i="5"/>
  <c r="J4136" i="5"/>
  <c r="K4136" i="5"/>
  <c r="L4136" i="5"/>
  <c r="S4136" i="5"/>
  <c r="O4137" i="5"/>
  <c r="N4137" i="5"/>
  <c r="R4137" i="5"/>
  <c r="M4137" i="5"/>
  <c r="E4137" i="5"/>
  <c r="AH4137" i="5" s="1"/>
  <c r="F4137" i="5"/>
  <c r="G4137" i="5"/>
  <c r="I4137" i="5"/>
  <c r="J4137" i="5"/>
  <c r="K4137" i="5"/>
  <c r="L4137" i="5"/>
  <c r="S4137" i="5"/>
  <c r="O4138" i="5"/>
  <c r="N4138" i="5"/>
  <c r="R4138" i="5"/>
  <c r="M4138" i="5"/>
  <c r="E4138" i="5"/>
  <c r="AH4138" i="5" s="1"/>
  <c r="F4138" i="5"/>
  <c r="G4138" i="5"/>
  <c r="I4138" i="5"/>
  <c r="J4138" i="5"/>
  <c r="K4138" i="5"/>
  <c r="L4138" i="5"/>
  <c r="S4138" i="5"/>
  <c r="O4139" i="5"/>
  <c r="N4139" i="5"/>
  <c r="R4139" i="5"/>
  <c r="M4139" i="5"/>
  <c r="E4139" i="5"/>
  <c r="AH4139" i="5" s="1"/>
  <c r="F4139" i="5"/>
  <c r="G4139" i="5"/>
  <c r="I4139" i="5"/>
  <c r="J4139" i="5"/>
  <c r="K4139" i="5"/>
  <c r="L4139" i="5"/>
  <c r="S4139" i="5"/>
  <c r="O4140" i="5"/>
  <c r="N4140" i="5"/>
  <c r="R4140" i="5"/>
  <c r="M4140" i="5"/>
  <c r="E4140" i="5"/>
  <c r="AH4140" i="5" s="1"/>
  <c r="F4140" i="5"/>
  <c r="G4140" i="5"/>
  <c r="I4140" i="5"/>
  <c r="J4140" i="5"/>
  <c r="K4140" i="5"/>
  <c r="L4140" i="5"/>
  <c r="S4140" i="5"/>
  <c r="O4141" i="5"/>
  <c r="N4141" i="5"/>
  <c r="R4141" i="5"/>
  <c r="M4141" i="5"/>
  <c r="E4141" i="5"/>
  <c r="AH4141" i="5" s="1"/>
  <c r="F4141" i="5"/>
  <c r="G4141" i="5"/>
  <c r="I4141" i="5"/>
  <c r="J4141" i="5"/>
  <c r="K4141" i="5"/>
  <c r="L4141" i="5"/>
  <c r="S4141" i="5"/>
  <c r="O4142" i="5"/>
  <c r="N4142" i="5"/>
  <c r="R4142" i="5"/>
  <c r="M4142" i="5"/>
  <c r="E4142" i="5"/>
  <c r="AH4142" i="5" s="1"/>
  <c r="F4142" i="5"/>
  <c r="G4142" i="5"/>
  <c r="I4142" i="5"/>
  <c r="J4142" i="5"/>
  <c r="K4142" i="5"/>
  <c r="L4142" i="5"/>
  <c r="S4142" i="5"/>
  <c r="O4143" i="5"/>
  <c r="N4143" i="5"/>
  <c r="R4143" i="5"/>
  <c r="M4143" i="5"/>
  <c r="E4143" i="5"/>
  <c r="AH4143" i="5" s="1"/>
  <c r="F4143" i="5"/>
  <c r="G4143" i="5"/>
  <c r="I4143" i="5"/>
  <c r="J4143" i="5"/>
  <c r="K4143" i="5"/>
  <c r="L4143" i="5"/>
  <c r="S4143" i="5"/>
  <c r="O4144" i="5"/>
  <c r="N4144" i="5"/>
  <c r="R4144" i="5"/>
  <c r="M4144" i="5"/>
  <c r="E4144" i="5"/>
  <c r="AH4144" i="5" s="1"/>
  <c r="F4144" i="5"/>
  <c r="G4144" i="5"/>
  <c r="I4144" i="5"/>
  <c r="J4144" i="5"/>
  <c r="K4144" i="5"/>
  <c r="L4144" i="5"/>
  <c r="S4144" i="5"/>
  <c r="O4145" i="5"/>
  <c r="N4145" i="5"/>
  <c r="R4145" i="5"/>
  <c r="M4145" i="5"/>
  <c r="E4145" i="5"/>
  <c r="AH4145" i="5" s="1"/>
  <c r="F4145" i="5"/>
  <c r="G4145" i="5"/>
  <c r="I4145" i="5"/>
  <c r="J4145" i="5"/>
  <c r="K4145" i="5"/>
  <c r="L4145" i="5"/>
  <c r="S4145" i="5"/>
  <c r="O4146" i="5"/>
  <c r="N4146" i="5"/>
  <c r="R4146" i="5"/>
  <c r="M4146" i="5"/>
  <c r="E4146" i="5"/>
  <c r="AH4146" i="5" s="1"/>
  <c r="F4146" i="5"/>
  <c r="G4146" i="5"/>
  <c r="I4146" i="5"/>
  <c r="J4146" i="5"/>
  <c r="K4146" i="5"/>
  <c r="L4146" i="5"/>
  <c r="S4146" i="5"/>
  <c r="O4147" i="5"/>
  <c r="N4147" i="5"/>
  <c r="R4147" i="5"/>
  <c r="M4147" i="5"/>
  <c r="E4147" i="5"/>
  <c r="AH4147" i="5" s="1"/>
  <c r="F4147" i="5"/>
  <c r="G4147" i="5"/>
  <c r="I4147" i="5"/>
  <c r="J4147" i="5"/>
  <c r="K4147" i="5"/>
  <c r="L4147" i="5"/>
  <c r="S4147" i="5"/>
  <c r="O4148" i="5"/>
  <c r="N4148" i="5"/>
  <c r="R4148" i="5"/>
  <c r="M4148" i="5"/>
  <c r="E4148" i="5"/>
  <c r="AH4148" i="5" s="1"/>
  <c r="F4148" i="5"/>
  <c r="G4148" i="5"/>
  <c r="I4148" i="5"/>
  <c r="J4148" i="5"/>
  <c r="K4148" i="5"/>
  <c r="L4148" i="5"/>
  <c r="S4148" i="5"/>
  <c r="O4149" i="5"/>
  <c r="N4149" i="5"/>
  <c r="R4149" i="5"/>
  <c r="M4149" i="5"/>
  <c r="E4149" i="5"/>
  <c r="AH4149" i="5" s="1"/>
  <c r="F4149" i="5"/>
  <c r="G4149" i="5"/>
  <c r="I4149" i="5"/>
  <c r="J4149" i="5"/>
  <c r="K4149" i="5"/>
  <c r="L4149" i="5"/>
  <c r="S4149" i="5"/>
  <c r="O4150" i="5"/>
  <c r="N4150" i="5"/>
  <c r="R4150" i="5"/>
  <c r="M4150" i="5"/>
  <c r="E4150" i="5"/>
  <c r="AH4150" i="5" s="1"/>
  <c r="F4150" i="5"/>
  <c r="G4150" i="5"/>
  <c r="I4150" i="5"/>
  <c r="J4150" i="5"/>
  <c r="K4150" i="5"/>
  <c r="L4150" i="5"/>
  <c r="S4150" i="5"/>
  <c r="O4151" i="5"/>
  <c r="N4151" i="5"/>
  <c r="R4151" i="5"/>
  <c r="M4151" i="5"/>
  <c r="E4151" i="5"/>
  <c r="AH4151" i="5" s="1"/>
  <c r="F4151" i="5"/>
  <c r="G4151" i="5"/>
  <c r="I4151" i="5"/>
  <c r="J4151" i="5"/>
  <c r="K4151" i="5"/>
  <c r="L4151" i="5"/>
  <c r="S4151" i="5"/>
  <c r="O4152" i="5"/>
  <c r="N4152" i="5"/>
  <c r="R4152" i="5"/>
  <c r="M4152" i="5"/>
  <c r="E4152" i="5"/>
  <c r="AH4152" i="5" s="1"/>
  <c r="F4152" i="5"/>
  <c r="G4152" i="5"/>
  <c r="I4152" i="5"/>
  <c r="J4152" i="5"/>
  <c r="K4152" i="5"/>
  <c r="L4152" i="5"/>
  <c r="S4152" i="5"/>
  <c r="O4153" i="5"/>
  <c r="N4153" i="5"/>
  <c r="R4153" i="5"/>
  <c r="M4153" i="5"/>
  <c r="E4153" i="5"/>
  <c r="AH4153" i="5" s="1"/>
  <c r="F4153" i="5"/>
  <c r="G4153" i="5"/>
  <c r="I4153" i="5"/>
  <c r="J4153" i="5"/>
  <c r="K4153" i="5"/>
  <c r="L4153" i="5"/>
  <c r="S4153" i="5"/>
  <c r="O4154" i="5"/>
  <c r="N4154" i="5"/>
  <c r="R4154" i="5"/>
  <c r="M4154" i="5"/>
  <c r="E4154" i="5"/>
  <c r="AH4154" i="5" s="1"/>
  <c r="F4154" i="5"/>
  <c r="G4154" i="5"/>
  <c r="I4154" i="5"/>
  <c r="J4154" i="5"/>
  <c r="K4154" i="5"/>
  <c r="L4154" i="5"/>
  <c r="S4154" i="5"/>
  <c r="O4155" i="5"/>
  <c r="N4155" i="5"/>
  <c r="R4155" i="5"/>
  <c r="M4155" i="5"/>
  <c r="E4155" i="5"/>
  <c r="AH4155" i="5" s="1"/>
  <c r="F4155" i="5"/>
  <c r="G4155" i="5"/>
  <c r="I4155" i="5"/>
  <c r="J4155" i="5"/>
  <c r="K4155" i="5"/>
  <c r="L4155" i="5"/>
  <c r="S4155" i="5"/>
  <c r="O4156" i="5"/>
  <c r="N4156" i="5"/>
  <c r="R4156" i="5"/>
  <c r="M4156" i="5"/>
  <c r="E4156" i="5"/>
  <c r="AH4156" i="5" s="1"/>
  <c r="F4156" i="5"/>
  <c r="G4156" i="5"/>
  <c r="I4156" i="5"/>
  <c r="J4156" i="5"/>
  <c r="K4156" i="5"/>
  <c r="L4156" i="5"/>
  <c r="S4156" i="5"/>
  <c r="O4157" i="5"/>
  <c r="N4157" i="5"/>
  <c r="R4157" i="5"/>
  <c r="M4157" i="5"/>
  <c r="E4157" i="5"/>
  <c r="AH4157" i="5" s="1"/>
  <c r="F4157" i="5"/>
  <c r="G4157" i="5"/>
  <c r="I4157" i="5"/>
  <c r="J4157" i="5"/>
  <c r="K4157" i="5"/>
  <c r="L4157" i="5"/>
  <c r="S4157" i="5"/>
  <c r="O4158" i="5"/>
  <c r="N4158" i="5"/>
  <c r="R4158" i="5"/>
  <c r="M4158" i="5"/>
  <c r="E4158" i="5"/>
  <c r="AH4158" i="5" s="1"/>
  <c r="F4158" i="5"/>
  <c r="G4158" i="5"/>
  <c r="I4158" i="5"/>
  <c r="J4158" i="5"/>
  <c r="K4158" i="5"/>
  <c r="L4158" i="5"/>
  <c r="S4158" i="5"/>
  <c r="O4159" i="5"/>
  <c r="N4159" i="5"/>
  <c r="R4159" i="5"/>
  <c r="M4159" i="5"/>
  <c r="E4159" i="5"/>
  <c r="AH4159" i="5" s="1"/>
  <c r="F4159" i="5"/>
  <c r="G4159" i="5"/>
  <c r="I4159" i="5"/>
  <c r="J4159" i="5"/>
  <c r="K4159" i="5"/>
  <c r="L4159" i="5"/>
  <c r="S4159" i="5"/>
  <c r="O4160" i="5"/>
  <c r="N4160" i="5"/>
  <c r="R4160" i="5"/>
  <c r="M4160" i="5"/>
  <c r="E4160" i="5"/>
  <c r="AH4160" i="5" s="1"/>
  <c r="F4160" i="5"/>
  <c r="G4160" i="5"/>
  <c r="I4160" i="5"/>
  <c r="J4160" i="5"/>
  <c r="K4160" i="5"/>
  <c r="L4160" i="5"/>
  <c r="S4160" i="5"/>
  <c r="O4161" i="5"/>
  <c r="N4161" i="5"/>
  <c r="R4161" i="5"/>
  <c r="M4161" i="5"/>
  <c r="E4161" i="5"/>
  <c r="AH4161" i="5" s="1"/>
  <c r="F4161" i="5"/>
  <c r="G4161" i="5"/>
  <c r="I4161" i="5"/>
  <c r="J4161" i="5"/>
  <c r="K4161" i="5"/>
  <c r="L4161" i="5"/>
  <c r="S4161" i="5"/>
  <c r="O4162" i="5"/>
  <c r="N4162" i="5"/>
  <c r="R4162" i="5"/>
  <c r="M4162" i="5"/>
  <c r="E4162" i="5"/>
  <c r="AH4162" i="5" s="1"/>
  <c r="F4162" i="5"/>
  <c r="G4162" i="5"/>
  <c r="I4162" i="5"/>
  <c r="J4162" i="5"/>
  <c r="K4162" i="5"/>
  <c r="L4162" i="5"/>
  <c r="S4162" i="5"/>
  <c r="O4163" i="5"/>
  <c r="N4163" i="5"/>
  <c r="R4163" i="5"/>
  <c r="M4163" i="5"/>
  <c r="E4163" i="5"/>
  <c r="AH4163" i="5" s="1"/>
  <c r="F4163" i="5"/>
  <c r="G4163" i="5"/>
  <c r="I4163" i="5"/>
  <c r="J4163" i="5"/>
  <c r="K4163" i="5"/>
  <c r="L4163" i="5"/>
  <c r="S4163" i="5"/>
  <c r="O4164" i="5"/>
  <c r="N4164" i="5"/>
  <c r="R4164" i="5"/>
  <c r="M4164" i="5"/>
  <c r="E4164" i="5"/>
  <c r="AH4164" i="5" s="1"/>
  <c r="F4164" i="5"/>
  <c r="G4164" i="5"/>
  <c r="I4164" i="5"/>
  <c r="J4164" i="5"/>
  <c r="K4164" i="5"/>
  <c r="L4164" i="5"/>
  <c r="S4164" i="5"/>
  <c r="O4165" i="5"/>
  <c r="N4165" i="5"/>
  <c r="R4165" i="5"/>
  <c r="M4165" i="5"/>
  <c r="E4165" i="5"/>
  <c r="AH4165" i="5" s="1"/>
  <c r="F4165" i="5"/>
  <c r="G4165" i="5"/>
  <c r="I4165" i="5"/>
  <c r="J4165" i="5"/>
  <c r="K4165" i="5"/>
  <c r="L4165" i="5"/>
  <c r="S4165" i="5"/>
  <c r="O4166" i="5"/>
  <c r="N4166" i="5"/>
  <c r="R4166" i="5"/>
  <c r="M4166" i="5"/>
  <c r="E4166" i="5"/>
  <c r="AH4166" i="5" s="1"/>
  <c r="F4166" i="5"/>
  <c r="G4166" i="5"/>
  <c r="I4166" i="5"/>
  <c r="J4166" i="5"/>
  <c r="K4166" i="5"/>
  <c r="L4166" i="5"/>
  <c r="S4166" i="5"/>
  <c r="O4167" i="5"/>
  <c r="N4167" i="5"/>
  <c r="R4167" i="5"/>
  <c r="M4167" i="5"/>
  <c r="E4167" i="5"/>
  <c r="AH4167" i="5" s="1"/>
  <c r="F4167" i="5"/>
  <c r="G4167" i="5"/>
  <c r="I4167" i="5"/>
  <c r="J4167" i="5"/>
  <c r="K4167" i="5"/>
  <c r="L4167" i="5"/>
  <c r="S4167" i="5"/>
  <c r="O4168" i="5"/>
  <c r="N4168" i="5"/>
  <c r="R4168" i="5"/>
  <c r="M4168" i="5"/>
  <c r="E4168" i="5"/>
  <c r="AH4168" i="5" s="1"/>
  <c r="F4168" i="5"/>
  <c r="G4168" i="5"/>
  <c r="I4168" i="5"/>
  <c r="J4168" i="5"/>
  <c r="K4168" i="5"/>
  <c r="L4168" i="5"/>
  <c r="S4168" i="5"/>
  <c r="O4169" i="5"/>
  <c r="N4169" i="5"/>
  <c r="R4169" i="5"/>
  <c r="M4169" i="5"/>
  <c r="E4169" i="5"/>
  <c r="AH4169" i="5" s="1"/>
  <c r="F4169" i="5"/>
  <c r="G4169" i="5"/>
  <c r="I4169" i="5"/>
  <c r="J4169" i="5"/>
  <c r="K4169" i="5"/>
  <c r="L4169" i="5"/>
  <c r="S4169" i="5"/>
  <c r="O4170" i="5"/>
  <c r="N4170" i="5"/>
  <c r="R4170" i="5"/>
  <c r="M4170" i="5"/>
  <c r="E4170" i="5"/>
  <c r="AH4170" i="5" s="1"/>
  <c r="F4170" i="5"/>
  <c r="G4170" i="5"/>
  <c r="I4170" i="5"/>
  <c r="J4170" i="5"/>
  <c r="K4170" i="5"/>
  <c r="L4170" i="5"/>
  <c r="S4170" i="5"/>
  <c r="O4171" i="5"/>
  <c r="N4171" i="5"/>
  <c r="R4171" i="5"/>
  <c r="M4171" i="5"/>
  <c r="E4171" i="5"/>
  <c r="AH4171" i="5" s="1"/>
  <c r="F4171" i="5"/>
  <c r="G4171" i="5"/>
  <c r="I4171" i="5"/>
  <c r="J4171" i="5"/>
  <c r="K4171" i="5"/>
  <c r="L4171" i="5"/>
  <c r="S4171" i="5"/>
  <c r="O4172" i="5"/>
  <c r="N4172" i="5"/>
  <c r="R4172" i="5"/>
  <c r="M4172" i="5"/>
  <c r="E4172" i="5"/>
  <c r="AH4172" i="5" s="1"/>
  <c r="F4172" i="5"/>
  <c r="G4172" i="5"/>
  <c r="I4172" i="5"/>
  <c r="J4172" i="5"/>
  <c r="K4172" i="5"/>
  <c r="L4172" i="5"/>
  <c r="S4172" i="5"/>
  <c r="O4173" i="5"/>
  <c r="N4173" i="5"/>
  <c r="R4173" i="5"/>
  <c r="M4173" i="5"/>
  <c r="E4173" i="5"/>
  <c r="AH4173" i="5" s="1"/>
  <c r="F4173" i="5"/>
  <c r="G4173" i="5"/>
  <c r="I4173" i="5"/>
  <c r="J4173" i="5"/>
  <c r="K4173" i="5"/>
  <c r="L4173" i="5"/>
  <c r="S4173" i="5"/>
  <c r="O4174" i="5"/>
  <c r="N4174" i="5"/>
  <c r="R4174" i="5"/>
  <c r="M4174" i="5"/>
  <c r="E4174" i="5"/>
  <c r="AH4174" i="5" s="1"/>
  <c r="F4174" i="5"/>
  <c r="G4174" i="5"/>
  <c r="I4174" i="5"/>
  <c r="J4174" i="5"/>
  <c r="K4174" i="5"/>
  <c r="L4174" i="5"/>
  <c r="S4174" i="5"/>
  <c r="O4175" i="5"/>
  <c r="N4175" i="5"/>
  <c r="R4175" i="5"/>
  <c r="M4175" i="5"/>
  <c r="E4175" i="5"/>
  <c r="AH4175" i="5" s="1"/>
  <c r="F4175" i="5"/>
  <c r="G4175" i="5"/>
  <c r="I4175" i="5"/>
  <c r="J4175" i="5"/>
  <c r="K4175" i="5"/>
  <c r="L4175" i="5"/>
  <c r="S4175" i="5"/>
  <c r="O4176" i="5"/>
  <c r="N4176" i="5"/>
  <c r="R4176" i="5"/>
  <c r="M4176" i="5"/>
  <c r="E4176" i="5"/>
  <c r="AH4176" i="5" s="1"/>
  <c r="F4176" i="5"/>
  <c r="G4176" i="5"/>
  <c r="I4176" i="5"/>
  <c r="J4176" i="5"/>
  <c r="K4176" i="5"/>
  <c r="L4176" i="5"/>
  <c r="S4176" i="5"/>
  <c r="O4177" i="5"/>
  <c r="N4177" i="5"/>
  <c r="R4177" i="5"/>
  <c r="M4177" i="5"/>
  <c r="E4177" i="5"/>
  <c r="AH4177" i="5" s="1"/>
  <c r="F4177" i="5"/>
  <c r="G4177" i="5"/>
  <c r="I4177" i="5"/>
  <c r="J4177" i="5"/>
  <c r="K4177" i="5"/>
  <c r="L4177" i="5"/>
  <c r="S4177" i="5"/>
  <c r="O4178" i="5"/>
  <c r="N4178" i="5"/>
  <c r="R4178" i="5"/>
  <c r="M4178" i="5"/>
  <c r="E4178" i="5"/>
  <c r="AH4178" i="5" s="1"/>
  <c r="F4178" i="5"/>
  <c r="G4178" i="5"/>
  <c r="I4178" i="5"/>
  <c r="J4178" i="5"/>
  <c r="K4178" i="5"/>
  <c r="L4178" i="5"/>
  <c r="S4178" i="5"/>
  <c r="O4179" i="5"/>
  <c r="N4179" i="5"/>
  <c r="R4179" i="5"/>
  <c r="M4179" i="5"/>
  <c r="E4179" i="5"/>
  <c r="AH4179" i="5" s="1"/>
  <c r="F4179" i="5"/>
  <c r="G4179" i="5"/>
  <c r="I4179" i="5"/>
  <c r="J4179" i="5"/>
  <c r="K4179" i="5"/>
  <c r="L4179" i="5"/>
  <c r="S4179" i="5"/>
  <c r="O4180" i="5"/>
  <c r="N4180" i="5"/>
  <c r="R4180" i="5"/>
  <c r="M4180" i="5"/>
  <c r="E4180" i="5"/>
  <c r="AH4180" i="5" s="1"/>
  <c r="F4180" i="5"/>
  <c r="G4180" i="5"/>
  <c r="I4180" i="5"/>
  <c r="J4180" i="5"/>
  <c r="K4180" i="5"/>
  <c r="L4180" i="5"/>
  <c r="S4180" i="5"/>
  <c r="O4181" i="5"/>
  <c r="N4181" i="5"/>
  <c r="R4181" i="5"/>
  <c r="M4181" i="5"/>
  <c r="E4181" i="5"/>
  <c r="AH4181" i="5" s="1"/>
  <c r="F4181" i="5"/>
  <c r="G4181" i="5"/>
  <c r="I4181" i="5"/>
  <c r="J4181" i="5"/>
  <c r="K4181" i="5"/>
  <c r="L4181" i="5"/>
  <c r="S4181" i="5"/>
  <c r="O4182" i="5"/>
  <c r="N4182" i="5"/>
  <c r="R4182" i="5"/>
  <c r="M4182" i="5"/>
  <c r="E4182" i="5"/>
  <c r="AH4182" i="5" s="1"/>
  <c r="F4182" i="5"/>
  <c r="G4182" i="5"/>
  <c r="I4182" i="5"/>
  <c r="J4182" i="5"/>
  <c r="K4182" i="5"/>
  <c r="L4182" i="5"/>
  <c r="S4182" i="5"/>
  <c r="O4183" i="5"/>
  <c r="N4183" i="5"/>
  <c r="R4183" i="5"/>
  <c r="M4183" i="5"/>
  <c r="E4183" i="5"/>
  <c r="AH4183" i="5" s="1"/>
  <c r="F4183" i="5"/>
  <c r="G4183" i="5"/>
  <c r="I4183" i="5"/>
  <c r="J4183" i="5"/>
  <c r="K4183" i="5"/>
  <c r="L4183" i="5"/>
  <c r="S4183" i="5"/>
  <c r="O4184" i="5"/>
  <c r="N4184" i="5"/>
  <c r="R4184" i="5"/>
  <c r="M4184" i="5"/>
  <c r="E4184" i="5"/>
  <c r="AH4184" i="5" s="1"/>
  <c r="F4184" i="5"/>
  <c r="G4184" i="5"/>
  <c r="I4184" i="5"/>
  <c r="J4184" i="5"/>
  <c r="K4184" i="5"/>
  <c r="L4184" i="5"/>
  <c r="S4184" i="5"/>
  <c r="O4185" i="5"/>
  <c r="N4185" i="5"/>
  <c r="R4185" i="5"/>
  <c r="M4185" i="5"/>
  <c r="E4185" i="5"/>
  <c r="AH4185" i="5" s="1"/>
  <c r="F4185" i="5"/>
  <c r="G4185" i="5"/>
  <c r="I4185" i="5"/>
  <c r="J4185" i="5"/>
  <c r="K4185" i="5"/>
  <c r="L4185" i="5"/>
  <c r="S4185" i="5"/>
  <c r="O4186" i="5"/>
  <c r="N4186" i="5"/>
  <c r="R4186" i="5"/>
  <c r="M4186" i="5"/>
  <c r="E4186" i="5"/>
  <c r="AH4186" i="5" s="1"/>
  <c r="F4186" i="5"/>
  <c r="G4186" i="5"/>
  <c r="I4186" i="5"/>
  <c r="J4186" i="5"/>
  <c r="K4186" i="5"/>
  <c r="L4186" i="5"/>
  <c r="S4186" i="5"/>
  <c r="O4187" i="5"/>
  <c r="N4187" i="5"/>
  <c r="R4187" i="5"/>
  <c r="M4187" i="5"/>
  <c r="E4187" i="5"/>
  <c r="AH4187" i="5" s="1"/>
  <c r="F4187" i="5"/>
  <c r="G4187" i="5"/>
  <c r="I4187" i="5"/>
  <c r="J4187" i="5"/>
  <c r="K4187" i="5"/>
  <c r="L4187" i="5"/>
  <c r="S4187" i="5"/>
  <c r="O4188" i="5"/>
  <c r="N4188" i="5"/>
  <c r="R4188" i="5"/>
  <c r="M4188" i="5"/>
  <c r="E4188" i="5"/>
  <c r="AH4188" i="5" s="1"/>
  <c r="F4188" i="5"/>
  <c r="G4188" i="5"/>
  <c r="I4188" i="5"/>
  <c r="J4188" i="5"/>
  <c r="K4188" i="5"/>
  <c r="L4188" i="5"/>
  <c r="S4188" i="5"/>
  <c r="O4189" i="5"/>
  <c r="N4189" i="5"/>
  <c r="R4189" i="5"/>
  <c r="M4189" i="5"/>
  <c r="E4189" i="5"/>
  <c r="AH4189" i="5" s="1"/>
  <c r="F4189" i="5"/>
  <c r="G4189" i="5"/>
  <c r="I4189" i="5"/>
  <c r="J4189" i="5"/>
  <c r="K4189" i="5"/>
  <c r="L4189" i="5"/>
  <c r="S4189" i="5"/>
  <c r="O4190" i="5"/>
  <c r="N4190" i="5"/>
  <c r="R4190" i="5"/>
  <c r="M4190" i="5"/>
  <c r="E4190" i="5"/>
  <c r="AH4190" i="5" s="1"/>
  <c r="F4190" i="5"/>
  <c r="G4190" i="5"/>
  <c r="I4190" i="5"/>
  <c r="J4190" i="5"/>
  <c r="K4190" i="5"/>
  <c r="L4190" i="5"/>
  <c r="S4190" i="5"/>
  <c r="O4191" i="5"/>
  <c r="N4191" i="5"/>
  <c r="R4191" i="5"/>
  <c r="M4191" i="5"/>
  <c r="E4191" i="5"/>
  <c r="AH4191" i="5" s="1"/>
  <c r="F4191" i="5"/>
  <c r="G4191" i="5"/>
  <c r="I4191" i="5"/>
  <c r="J4191" i="5"/>
  <c r="K4191" i="5"/>
  <c r="L4191" i="5"/>
  <c r="S4191" i="5"/>
  <c r="O4192" i="5"/>
  <c r="N4192" i="5"/>
  <c r="R4192" i="5"/>
  <c r="M4192" i="5"/>
  <c r="E4192" i="5"/>
  <c r="AH4192" i="5" s="1"/>
  <c r="F4192" i="5"/>
  <c r="G4192" i="5"/>
  <c r="I4192" i="5"/>
  <c r="J4192" i="5"/>
  <c r="K4192" i="5"/>
  <c r="L4192" i="5"/>
  <c r="S4192" i="5"/>
  <c r="O4193" i="5"/>
  <c r="N4193" i="5"/>
  <c r="R4193" i="5"/>
  <c r="M4193" i="5"/>
  <c r="E4193" i="5"/>
  <c r="AH4193" i="5" s="1"/>
  <c r="F4193" i="5"/>
  <c r="G4193" i="5"/>
  <c r="I4193" i="5"/>
  <c r="J4193" i="5"/>
  <c r="K4193" i="5"/>
  <c r="L4193" i="5"/>
  <c r="S4193" i="5"/>
  <c r="O4194" i="5"/>
  <c r="N4194" i="5"/>
  <c r="R4194" i="5"/>
  <c r="M4194" i="5"/>
  <c r="E4194" i="5"/>
  <c r="AH4194" i="5" s="1"/>
  <c r="F4194" i="5"/>
  <c r="G4194" i="5"/>
  <c r="I4194" i="5"/>
  <c r="J4194" i="5"/>
  <c r="K4194" i="5"/>
  <c r="L4194" i="5"/>
  <c r="S4194" i="5"/>
  <c r="O4195" i="5"/>
  <c r="N4195" i="5"/>
  <c r="R4195" i="5"/>
  <c r="M4195" i="5"/>
  <c r="E4195" i="5"/>
  <c r="AH4195" i="5" s="1"/>
  <c r="F4195" i="5"/>
  <c r="G4195" i="5"/>
  <c r="I4195" i="5"/>
  <c r="J4195" i="5"/>
  <c r="K4195" i="5"/>
  <c r="L4195" i="5"/>
  <c r="S4195" i="5"/>
  <c r="O4196" i="5"/>
  <c r="N4196" i="5"/>
  <c r="R4196" i="5"/>
  <c r="M4196" i="5"/>
  <c r="E4196" i="5"/>
  <c r="AH4196" i="5" s="1"/>
  <c r="F4196" i="5"/>
  <c r="G4196" i="5"/>
  <c r="I4196" i="5"/>
  <c r="J4196" i="5"/>
  <c r="K4196" i="5"/>
  <c r="L4196" i="5"/>
  <c r="S4196" i="5"/>
  <c r="O4197" i="5"/>
  <c r="N4197" i="5"/>
  <c r="R4197" i="5"/>
  <c r="M4197" i="5"/>
  <c r="E4197" i="5"/>
  <c r="AH4197" i="5" s="1"/>
  <c r="F4197" i="5"/>
  <c r="G4197" i="5"/>
  <c r="I4197" i="5"/>
  <c r="J4197" i="5"/>
  <c r="K4197" i="5"/>
  <c r="L4197" i="5"/>
  <c r="S4197" i="5"/>
  <c r="O4198" i="5"/>
  <c r="N4198" i="5"/>
  <c r="R4198" i="5"/>
  <c r="M4198" i="5"/>
  <c r="E4198" i="5"/>
  <c r="AH4198" i="5" s="1"/>
  <c r="F4198" i="5"/>
  <c r="G4198" i="5"/>
  <c r="I4198" i="5"/>
  <c r="J4198" i="5"/>
  <c r="K4198" i="5"/>
  <c r="L4198" i="5"/>
  <c r="S4198" i="5"/>
  <c r="O4199" i="5"/>
  <c r="N4199" i="5"/>
  <c r="R4199" i="5"/>
  <c r="M4199" i="5"/>
  <c r="E4199" i="5"/>
  <c r="AH4199" i="5" s="1"/>
  <c r="F4199" i="5"/>
  <c r="G4199" i="5"/>
  <c r="I4199" i="5"/>
  <c r="J4199" i="5"/>
  <c r="K4199" i="5"/>
  <c r="L4199" i="5"/>
  <c r="S4199" i="5"/>
  <c r="O4200" i="5"/>
  <c r="N4200" i="5"/>
  <c r="R4200" i="5"/>
  <c r="M4200" i="5"/>
  <c r="E4200" i="5"/>
  <c r="AH4200" i="5" s="1"/>
  <c r="F4200" i="5"/>
  <c r="G4200" i="5"/>
  <c r="I4200" i="5"/>
  <c r="J4200" i="5"/>
  <c r="K4200" i="5"/>
  <c r="L4200" i="5"/>
  <c r="S4200" i="5"/>
  <c r="O4201" i="5"/>
  <c r="N4201" i="5"/>
  <c r="R4201" i="5"/>
  <c r="M4201" i="5"/>
  <c r="E4201" i="5"/>
  <c r="AH4201" i="5" s="1"/>
  <c r="F4201" i="5"/>
  <c r="G4201" i="5"/>
  <c r="I4201" i="5"/>
  <c r="J4201" i="5"/>
  <c r="K4201" i="5"/>
  <c r="L4201" i="5"/>
  <c r="S4201" i="5"/>
  <c r="O4202" i="5"/>
  <c r="N4202" i="5"/>
  <c r="R4202" i="5"/>
  <c r="M4202" i="5"/>
  <c r="E4202" i="5"/>
  <c r="AH4202" i="5" s="1"/>
  <c r="F4202" i="5"/>
  <c r="G4202" i="5"/>
  <c r="I4202" i="5"/>
  <c r="J4202" i="5"/>
  <c r="K4202" i="5"/>
  <c r="L4202" i="5"/>
  <c r="S4202" i="5"/>
  <c r="O4203" i="5"/>
  <c r="N4203" i="5"/>
  <c r="R4203" i="5"/>
  <c r="M4203" i="5"/>
  <c r="E4203" i="5"/>
  <c r="AH4203" i="5" s="1"/>
  <c r="F4203" i="5"/>
  <c r="G4203" i="5"/>
  <c r="I4203" i="5"/>
  <c r="J4203" i="5"/>
  <c r="K4203" i="5"/>
  <c r="L4203" i="5"/>
  <c r="S4203" i="5"/>
  <c r="O4204" i="5"/>
  <c r="N4204" i="5"/>
  <c r="R4204" i="5"/>
  <c r="M4204" i="5"/>
  <c r="E4204" i="5"/>
  <c r="AH4204" i="5" s="1"/>
  <c r="F4204" i="5"/>
  <c r="G4204" i="5"/>
  <c r="I4204" i="5"/>
  <c r="J4204" i="5"/>
  <c r="K4204" i="5"/>
  <c r="L4204" i="5"/>
  <c r="S4204" i="5"/>
  <c r="O4205" i="5"/>
  <c r="N4205" i="5"/>
  <c r="R4205" i="5"/>
  <c r="M4205" i="5"/>
  <c r="E4205" i="5"/>
  <c r="AH4205" i="5" s="1"/>
  <c r="F4205" i="5"/>
  <c r="G4205" i="5"/>
  <c r="I4205" i="5"/>
  <c r="J4205" i="5"/>
  <c r="K4205" i="5"/>
  <c r="L4205" i="5"/>
  <c r="S4205" i="5"/>
  <c r="O4206" i="5"/>
  <c r="N4206" i="5"/>
  <c r="R4206" i="5"/>
  <c r="M4206" i="5"/>
  <c r="E4206" i="5"/>
  <c r="AH4206" i="5" s="1"/>
  <c r="F4206" i="5"/>
  <c r="G4206" i="5"/>
  <c r="I4206" i="5"/>
  <c r="J4206" i="5"/>
  <c r="K4206" i="5"/>
  <c r="L4206" i="5"/>
  <c r="S4206" i="5"/>
  <c r="O4207" i="5"/>
  <c r="N4207" i="5"/>
  <c r="R4207" i="5"/>
  <c r="M4207" i="5"/>
  <c r="E4207" i="5"/>
  <c r="AH4207" i="5" s="1"/>
  <c r="F4207" i="5"/>
  <c r="G4207" i="5"/>
  <c r="I4207" i="5"/>
  <c r="J4207" i="5"/>
  <c r="K4207" i="5"/>
  <c r="L4207" i="5"/>
  <c r="S4207" i="5"/>
  <c r="O4208" i="5"/>
  <c r="N4208" i="5"/>
  <c r="R4208" i="5"/>
  <c r="M4208" i="5"/>
  <c r="E4208" i="5"/>
  <c r="AH4208" i="5" s="1"/>
  <c r="F4208" i="5"/>
  <c r="G4208" i="5"/>
  <c r="I4208" i="5"/>
  <c r="J4208" i="5"/>
  <c r="K4208" i="5"/>
  <c r="L4208" i="5"/>
  <c r="S4208" i="5"/>
  <c r="O4209" i="5"/>
  <c r="N4209" i="5"/>
  <c r="R4209" i="5"/>
  <c r="M4209" i="5"/>
  <c r="E4209" i="5"/>
  <c r="AH4209" i="5" s="1"/>
  <c r="F4209" i="5"/>
  <c r="G4209" i="5"/>
  <c r="I4209" i="5"/>
  <c r="J4209" i="5"/>
  <c r="K4209" i="5"/>
  <c r="L4209" i="5"/>
  <c r="S4209" i="5"/>
  <c r="O4210" i="5"/>
  <c r="N4210" i="5"/>
  <c r="R4210" i="5"/>
  <c r="M4210" i="5"/>
  <c r="E4210" i="5"/>
  <c r="AH4210" i="5" s="1"/>
  <c r="F4210" i="5"/>
  <c r="G4210" i="5"/>
  <c r="I4210" i="5"/>
  <c r="J4210" i="5"/>
  <c r="K4210" i="5"/>
  <c r="L4210" i="5"/>
  <c r="S4210" i="5"/>
  <c r="O4211" i="5"/>
  <c r="N4211" i="5"/>
  <c r="R4211" i="5"/>
  <c r="M4211" i="5"/>
  <c r="E4211" i="5"/>
  <c r="AH4211" i="5" s="1"/>
  <c r="F4211" i="5"/>
  <c r="G4211" i="5"/>
  <c r="I4211" i="5"/>
  <c r="J4211" i="5"/>
  <c r="K4211" i="5"/>
  <c r="L4211" i="5"/>
  <c r="S4211" i="5"/>
  <c r="O4212" i="5"/>
  <c r="N4212" i="5"/>
  <c r="R4212" i="5"/>
  <c r="M4212" i="5"/>
  <c r="E4212" i="5"/>
  <c r="AH4212" i="5" s="1"/>
  <c r="F4212" i="5"/>
  <c r="G4212" i="5"/>
  <c r="I4212" i="5"/>
  <c r="J4212" i="5"/>
  <c r="K4212" i="5"/>
  <c r="L4212" i="5"/>
  <c r="S4212" i="5"/>
  <c r="O4213" i="5"/>
  <c r="N4213" i="5"/>
  <c r="R4213" i="5"/>
  <c r="M4213" i="5"/>
  <c r="E4213" i="5"/>
  <c r="AH4213" i="5" s="1"/>
  <c r="F4213" i="5"/>
  <c r="G4213" i="5"/>
  <c r="I4213" i="5"/>
  <c r="J4213" i="5"/>
  <c r="K4213" i="5"/>
  <c r="L4213" i="5"/>
  <c r="S4213" i="5"/>
  <c r="O4214" i="5"/>
  <c r="N4214" i="5"/>
  <c r="R4214" i="5"/>
  <c r="M4214" i="5"/>
  <c r="E4214" i="5"/>
  <c r="AH4214" i="5" s="1"/>
  <c r="F4214" i="5"/>
  <c r="G4214" i="5"/>
  <c r="I4214" i="5"/>
  <c r="J4214" i="5"/>
  <c r="K4214" i="5"/>
  <c r="L4214" i="5"/>
  <c r="S4214" i="5"/>
  <c r="O4215" i="5"/>
  <c r="N4215" i="5"/>
  <c r="R4215" i="5"/>
  <c r="M4215" i="5"/>
  <c r="E4215" i="5"/>
  <c r="AH4215" i="5" s="1"/>
  <c r="F4215" i="5"/>
  <c r="G4215" i="5"/>
  <c r="I4215" i="5"/>
  <c r="J4215" i="5"/>
  <c r="K4215" i="5"/>
  <c r="L4215" i="5"/>
  <c r="S4215" i="5"/>
  <c r="O4216" i="5"/>
  <c r="N4216" i="5"/>
  <c r="R4216" i="5"/>
  <c r="M4216" i="5"/>
  <c r="E4216" i="5"/>
  <c r="AH4216" i="5" s="1"/>
  <c r="F4216" i="5"/>
  <c r="G4216" i="5"/>
  <c r="I4216" i="5"/>
  <c r="J4216" i="5"/>
  <c r="K4216" i="5"/>
  <c r="L4216" i="5"/>
  <c r="S4216" i="5"/>
  <c r="O4217" i="5"/>
  <c r="N4217" i="5"/>
  <c r="R4217" i="5"/>
  <c r="M4217" i="5"/>
  <c r="E4217" i="5"/>
  <c r="AH4217" i="5" s="1"/>
  <c r="F4217" i="5"/>
  <c r="G4217" i="5"/>
  <c r="I4217" i="5"/>
  <c r="J4217" i="5"/>
  <c r="K4217" i="5"/>
  <c r="L4217" i="5"/>
  <c r="S4217" i="5"/>
  <c r="O4218" i="5"/>
  <c r="N4218" i="5"/>
  <c r="R4218" i="5"/>
  <c r="M4218" i="5"/>
  <c r="E4218" i="5"/>
  <c r="AH4218" i="5" s="1"/>
  <c r="F4218" i="5"/>
  <c r="G4218" i="5"/>
  <c r="I4218" i="5"/>
  <c r="J4218" i="5"/>
  <c r="K4218" i="5"/>
  <c r="L4218" i="5"/>
  <c r="S4218" i="5"/>
  <c r="O4219" i="5"/>
  <c r="N4219" i="5"/>
  <c r="R4219" i="5"/>
  <c r="M4219" i="5"/>
  <c r="E4219" i="5"/>
  <c r="AH4219" i="5" s="1"/>
  <c r="F4219" i="5"/>
  <c r="G4219" i="5"/>
  <c r="I4219" i="5"/>
  <c r="J4219" i="5"/>
  <c r="K4219" i="5"/>
  <c r="L4219" i="5"/>
  <c r="S4219" i="5"/>
  <c r="O4220" i="5"/>
  <c r="N4220" i="5"/>
  <c r="R4220" i="5"/>
  <c r="M4220" i="5"/>
  <c r="E4220" i="5"/>
  <c r="AH4220" i="5" s="1"/>
  <c r="F4220" i="5"/>
  <c r="G4220" i="5"/>
  <c r="I4220" i="5"/>
  <c r="J4220" i="5"/>
  <c r="K4220" i="5"/>
  <c r="L4220" i="5"/>
  <c r="S4220" i="5"/>
  <c r="O4221" i="5"/>
  <c r="N4221" i="5"/>
  <c r="R4221" i="5"/>
  <c r="M4221" i="5"/>
  <c r="E4221" i="5"/>
  <c r="AH4221" i="5" s="1"/>
  <c r="F4221" i="5"/>
  <c r="G4221" i="5"/>
  <c r="I4221" i="5"/>
  <c r="J4221" i="5"/>
  <c r="K4221" i="5"/>
  <c r="L4221" i="5"/>
  <c r="S4221" i="5"/>
  <c r="O4222" i="5"/>
  <c r="N4222" i="5"/>
  <c r="R4222" i="5"/>
  <c r="M4222" i="5"/>
  <c r="E4222" i="5"/>
  <c r="AH4222" i="5" s="1"/>
  <c r="F4222" i="5"/>
  <c r="G4222" i="5"/>
  <c r="I4222" i="5"/>
  <c r="J4222" i="5"/>
  <c r="K4222" i="5"/>
  <c r="L4222" i="5"/>
  <c r="S4222" i="5"/>
  <c r="O4223" i="5"/>
  <c r="N4223" i="5"/>
  <c r="R4223" i="5"/>
  <c r="M4223" i="5"/>
  <c r="E4223" i="5"/>
  <c r="AH4223" i="5" s="1"/>
  <c r="F4223" i="5"/>
  <c r="G4223" i="5"/>
  <c r="I4223" i="5"/>
  <c r="J4223" i="5"/>
  <c r="K4223" i="5"/>
  <c r="L4223" i="5"/>
  <c r="S4223" i="5"/>
  <c r="O4224" i="5"/>
  <c r="N4224" i="5"/>
  <c r="R4224" i="5"/>
  <c r="M4224" i="5"/>
  <c r="E4224" i="5"/>
  <c r="AH4224" i="5" s="1"/>
  <c r="F4224" i="5"/>
  <c r="G4224" i="5"/>
  <c r="I4224" i="5"/>
  <c r="J4224" i="5"/>
  <c r="K4224" i="5"/>
  <c r="L4224" i="5"/>
  <c r="S4224" i="5"/>
  <c r="O4225" i="5"/>
  <c r="N4225" i="5"/>
  <c r="R4225" i="5"/>
  <c r="M4225" i="5"/>
  <c r="E4225" i="5"/>
  <c r="AH4225" i="5" s="1"/>
  <c r="F4225" i="5"/>
  <c r="G4225" i="5"/>
  <c r="I4225" i="5"/>
  <c r="J4225" i="5"/>
  <c r="K4225" i="5"/>
  <c r="L4225" i="5"/>
  <c r="S4225" i="5"/>
  <c r="O4226" i="5"/>
  <c r="N4226" i="5"/>
  <c r="R4226" i="5"/>
  <c r="M4226" i="5"/>
  <c r="E4226" i="5"/>
  <c r="AH4226" i="5" s="1"/>
  <c r="F4226" i="5"/>
  <c r="G4226" i="5"/>
  <c r="I4226" i="5"/>
  <c r="J4226" i="5"/>
  <c r="K4226" i="5"/>
  <c r="L4226" i="5"/>
  <c r="S4226" i="5"/>
  <c r="O4227" i="5"/>
  <c r="N4227" i="5"/>
  <c r="R4227" i="5"/>
  <c r="M4227" i="5"/>
  <c r="E4227" i="5"/>
  <c r="AH4227" i="5" s="1"/>
  <c r="F4227" i="5"/>
  <c r="G4227" i="5"/>
  <c r="I4227" i="5"/>
  <c r="J4227" i="5"/>
  <c r="K4227" i="5"/>
  <c r="L4227" i="5"/>
  <c r="S4227" i="5"/>
  <c r="O4228" i="5"/>
  <c r="N4228" i="5"/>
  <c r="R4228" i="5"/>
  <c r="M4228" i="5"/>
  <c r="E4228" i="5"/>
  <c r="AH4228" i="5" s="1"/>
  <c r="F4228" i="5"/>
  <c r="G4228" i="5"/>
  <c r="I4228" i="5"/>
  <c r="J4228" i="5"/>
  <c r="K4228" i="5"/>
  <c r="L4228" i="5"/>
  <c r="S4228" i="5"/>
  <c r="O4229" i="5"/>
  <c r="N4229" i="5"/>
  <c r="R4229" i="5"/>
  <c r="M4229" i="5"/>
  <c r="E4229" i="5"/>
  <c r="AH4229" i="5" s="1"/>
  <c r="F4229" i="5"/>
  <c r="G4229" i="5"/>
  <c r="I4229" i="5"/>
  <c r="J4229" i="5"/>
  <c r="K4229" i="5"/>
  <c r="L4229" i="5"/>
  <c r="S4229" i="5"/>
  <c r="O4230" i="5"/>
  <c r="N4230" i="5"/>
  <c r="R4230" i="5"/>
  <c r="M4230" i="5"/>
  <c r="E4230" i="5"/>
  <c r="AH4230" i="5" s="1"/>
  <c r="F4230" i="5"/>
  <c r="G4230" i="5"/>
  <c r="I4230" i="5"/>
  <c r="J4230" i="5"/>
  <c r="K4230" i="5"/>
  <c r="L4230" i="5"/>
  <c r="S4230" i="5"/>
  <c r="O4231" i="5"/>
  <c r="N4231" i="5"/>
  <c r="R4231" i="5"/>
  <c r="M4231" i="5"/>
  <c r="E4231" i="5"/>
  <c r="AH4231" i="5" s="1"/>
  <c r="F4231" i="5"/>
  <c r="G4231" i="5"/>
  <c r="I4231" i="5"/>
  <c r="J4231" i="5"/>
  <c r="K4231" i="5"/>
  <c r="L4231" i="5"/>
  <c r="S4231" i="5"/>
  <c r="O4232" i="5"/>
  <c r="N4232" i="5"/>
  <c r="R4232" i="5"/>
  <c r="M4232" i="5"/>
  <c r="E4232" i="5"/>
  <c r="AH4232" i="5" s="1"/>
  <c r="F4232" i="5"/>
  <c r="G4232" i="5"/>
  <c r="I4232" i="5"/>
  <c r="J4232" i="5"/>
  <c r="K4232" i="5"/>
  <c r="L4232" i="5"/>
  <c r="S4232" i="5"/>
  <c r="O4233" i="5"/>
  <c r="N4233" i="5"/>
  <c r="R4233" i="5"/>
  <c r="M4233" i="5"/>
  <c r="E4233" i="5"/>
  <c r="AH4233" i="5" s="1"/>
  <c r="F4233" i="5"/>
  <c r="G4233" i="5"/>
  <c r="I4233" i="5"/>
  <c r="J4233" i="5"/>
  <c r="K4233" i="5"/>
  <c r="L4233" i="5"/>
  <c r="S4233" i="5"/>
  <c r="O4234" i="5"/>
  <c r="N4234" i="5"/>
  <c r="R4234" i="5"/>
  <c r="M4234" i="5"/>
  <c r="E4234" i="5"/>
  <c r="AH4234" i="5" s="1"/>
  <c r="F4234" i="5"/>
  <c r="G4234" i="5"/>
  <c r="I4234" i="5"/>
  <c r="J4234" i="5"/>
  <c r="K4234" i="5"/>
  <c r="L4234" i="5"/>
  <c r="S4234" i="5"/>
  <c r="O4235" i="5"/>
  <c r="N4235" i="5"/>
  <c r="R4235" i="5"/>
  <c r="M4235" i="5"/>
  <c r="E4235" i="5"/>
  <c r="AH4235" i="5" s="1"/>
  <c r="F4235" i="5"/>
  <c r="G4235" i="5"/>
  <c r="I4235" i="5"/>
  <c r="J4235" i="5"/>
  <c r="K4235" i="5"/>
  <c r="L4235" i="5"/>
  <c r="S4235" i="5"/>
  <c r="O4236" i="5"/>
  <c r="N4236" i="5"/>
  <c r="R4236" i="5"/>
  <c r="M4236" i="5"/>
  <c r="E4236" i="5"/>
  <c r="AH4236" i="5" s="1"/>
  <c r="F4236" i="5"/>
  <c r="G4236" i="5"/>
  <c r="I4236" i="5"/>
  <c r="J4236" i="5"/>
  <c r="K4236" i="5"/>
  <c r="L4236" i="5"/>
  <c r="S4236" i="5"/>
  <c r="O4237" i="5"/>
  <c r="N4237" i="5"/>
  <c r="R4237" i="5"/>
  <c r="M4237" i="5"/>
  <c r="E4237" i="5"/>
  <c r="AH4237" i="5" s="1"/>
  <c r="F4237" i="5"/>
  <c r="G4237" i="5"/>
  <c r="I4237" i="5"/>
  <c r="J4237" i="5"/>
  <c r="K4237" i="5"/>
  <c r="L4237" i="5"/>
  <c r="S4237" i="5"/>
  <c r="O4238" i="5"/>
  <c r="N4238" i="5"/>
  <c r="R4238" i="5"/>
  <c r="M4238" i="5"/>
  <c r="E4238" i="5"/>
  <c r="AH4238" i="5" s="1"/>
  <c r="F4238" i="5"/>
  <c r="G4238" i="5"/>
  <c r="I4238" i="5"/>
  <c r="J4238" i="5"/>
  <c r="K4238" i="5"/>
  <c r="L4238" i="5"/>
  <c r="S4238" i="5"/>
  <c r="O4239" i="5"/>
  <c r="N4239" i="5"/>
  <c r="R4239" i="5"/>
  <c r="M4239" i="5"/>
  <c r="E4239" i="5"/>
  <c r="AH4239" i="5" s="1"/>
  <c r="F4239" i="5"/>
  <c r="G4239" i="5"/>
  <c r="I4239" i="5"/>
  <c r="J4239" i="5"/>
  <c r="K4239" i="5"/>
  <c r="L4239" i="5"/>
  <c r="S4239" i="5"/>
  <c r="O4240" i="5"/>
  <c r="N4240" i="5"/>
  <c r="R4240" i="5"/>
  <c r="M4240" i="5"/>
  <c r="E4240" i="5"/>
  <c r="AH4240" i="5" s="1"/>
  <c r="F4240" i="5"/>
  <c r="G4240" i="5"/>
  <c r="I4240" i="5"/>
  <c r="J4240" i="5"/>
  <c r="K4240" i="5"/>
  <c r="L4240" i="5"/>
  <c r="S4240" i="5"/>
  <c r="O4241" i="5"/>
  <c r="N4241" i="5"/>
  <c r="R4241" i="5"/>
  <c r="M4241" i="5"/>
  <c r="E4241" i="5"/>
  <c r="AH4241" i="5" s="1"/>
  <c r="F4241" i="5"/>
  <c r="G4241" i="5"/>
  <c r="I4241" i="5"/>
  <c r="J4241" i="5"/>
  <c r="K4241" i="5"/>
  <c r="L4241" i="5"/>
  <c r="S4241" i="5"/>
  <c r="O4242" i="5"/>
  <c r="N4242" i="5"/>
  <c r="R4242" i="5"/>
  <c r="M4242" i="5"/>
  <c r="E4242" i="5"/>
  <c r="AH4242" i="5" s="1"/>
  <c r="F4242" i="5"/>
  <c r="G4242" i="5"/>
  <c r="I4242" i="5"/>
  <c r="J4242" i="5"/>
  <c r="K4242" i="5"/>
  <c r="L4242" i="5"/>
  <c r="S4242" i="5"/>
  <c r="O4243" i="5"/>
  <c r="N4243" i="5"/>
  <c r="R4243" i="5"/>
  <c r="M4243" i="5"/>
  <c r="E4243" i="5"/>
  <c r="AH4243" i="5" s="1"/>
  <c r="F4243" i="5"/>
  <c r="G4243" i="5"/>
  <c r="I4243" i="5"/>
  <c r="J4243" i="5"/>
  <c r="K4243" i="5"/>
  <c r="L4243" i="5"/>
  <c r="S4243" i="5"/>
  <c r="O4244" i="5"/>
  <c r="N4244" i="5"/>
  <c r="R4244" i="5"/>
  <c r="M4244" i="5"/>
  <c r="E4244" i="5"/>
  <c r="AH4244" i="5" s="1"/>
  <c r="F4244" i="5"/>
  <c r="G4244" i="5"/>
  <c r="I4244" i="5"/>
  <c r="J4244" i="5"/>
  <c r="K4244" i="5"/>
  <c r="L4244" i="5"/>
  <c r="S4244" i="5"/>
  <c r="O4245" i="5"/>
  <c r="N4245" i="5"/>
  <c r="R4245" i="5"/>
  <c r="M4245" i="5"/>
  <c r="E4245" i="5"/>
  <c r="AH4245" i="5" s="1"/>
  <c r="F4245" i="5"/>
  <c r="G4245" i="5"/>
  <c r="I4245" i="5"/>
  <c r="J4245" i="5"/>
  <c r="K4245" i="5"/>
  <c r="L4245" i="5"/>
  <c r="S4245" i="5"/>
  <c r="O4246" i="5"/>
  <c r="N4246" i="5"/>
  <c r="R4246" i="5"/>
  <c r="M4246" i="5"/>
  <c r="E4246" i="5"/>
  <c r="AH4246" i="5" s="1"/>
  <c r="F4246" i="5"/>
  <c r="G4246" i="5"/>
  <c r="I4246" i="5"/>
  <c r="J4246" i="5"/>
  <c r="K4246" i="5"/>
  <c r="L4246" i="5"/>
  <c r="S4246" i="5"/>
  <c r="O4247" i="5"/>
  <c r="N4247" i="5"/>
  <c r="R4247" i="5"/>
  <c r="M4247" i="5"/>
  <c r="E4247" i="5"/>
  <c r="AH4247" i="5" s="1"/>
  <c r="F4247" i="5"/>
  <c r="G4247" i="5"/>
  <c r="I4247" i="5"/>
  <c r="J4247" i="5"/>
  <c r="K4247" i="5"/>
  <c r="L4247" i="5"/>
  <c r="S4247" i="5"/>
  <c r="O4248" i="5"/>
  <c r="N4248" i="5"/>
  <c r="R4248" i="5"/>
  <c r="M4248" i="5"/>
  <c r="E4248" i="5"/>
  <c r="AH4248" i="5" s="1"/>
  <c r="F4248" i="5"/>
  <c r="G4248" i="5"/>
  <c r="I4248" i="5"/>
  <c r="J4248" i="5"/>
  <c r="K4248" i="5"/>
  <c r="L4248" i="5"/>
  <c r="S4248" i="5"/>
  <c r="O4249" i="5"/>
  <c r="N4249" i="5"/>
  <c r="R4249" i="5"/>
  <c r="M4249" i="5"/>
  <c r="E4249" i="5"/>
  <c r="AH4249" i="5" s="1"/>
  <c r="F4249" i="5"/>
  <c r="G4249" i="5"/>
  <c r="I4249" i="5"/>
  <c r="J4249" i="5"/>
  <c r="K4249" i="5"/>
  <c r="L4249" i="5"/>
  <c r="S4249" i="5"/>
  <c r="O4250" i="5"/>
  <c r="N4250" i="5"/>
  <c r="R4250" i="5"/>
  <c r="M4250" i="5"/>
  <c r="E4250" i="5"/>
  <c r="AH4250" i="5" s="1"/>
  <c r="F4250" i="5"/>
  <c r="G4250" i="5"/>
  <c r="I4250" i="5"/>
  <c r="J4250" i="5"/>
  <c r="K4250" i="5"/>
  <c r="L4250" i="5"/>
  <c r="S4250" i="5"/>
  <c r="O4251" i="5"/>
  <c r="N4251" i="5"/>
  <c r="R4251" i="5"/>
  <c r="M4251" i="5"/>
  <c r="E4251" i="5"/>
  <c r="AH4251" i="5" s="1"/>
  <c r="F4251" i="5"/>
  <c r="G4251" i="5"/>
  <c r="I4251" i="5"/>
  <c r="J4251" i="5"/>
  <c r="K4251" i="5"/>
  <c r="L4251" i="5"/>
  <c r="S4251" i="5"/>
  <c r="O4252" i="5"/>
  <c r="N4252" i="5"/>
  <c r="R4252" i="5"/>
  <c r="M4252" i="5"/>
  <c r="E4252" i="5"/>
  <c r="AH4252" i="5" s="1"/>
  <c r="F4252" i="5"/>
  <c r="G4252" i="5"/>
  <c r="I4252" i="5"/>
  <c r="J4252" i="5"/>
  <c r="K4252" i="5"/>
  <c r="L4252" i="5"/>
  <c r="S4252" i="5"/>
  <c r="O4253" i="5"/>
  <c r="N4253" i="5"/>
  <c r="R4253" i="5"/>
  <c r="M4253" i="5"/>
  <c r="E4253" i="5"/>
  <c r="AH4253" i="5" s="1"/>
  <c r="F4253" i="5"/>
  <c r="G4253" i="5"/>
  <c r="I4253" i="5"/>
  <c r="J4253" i="5"/>
  <c r="K4253" i="5"/>
  <c r="L4253" i="5"/>
  <c r="S4253" i="5"/>
  <c r="O4254" i="5"/>
  <c r="N4254" i="5"/>
  <c r="R4254" i="5"/>
  <c r="M4254" i="5"/>
  <c r="E4254" i="5"/>
  <c r="AH4254" i="5" s="1"/>
  <c r="F4254" i="5"/>
  <c r="G4254" i="5"/>
  <c r="I4254" i="5"/>
  <c r="J4254" i="5"/>
  <c r="K4254" i="5"/>
  <c r="L4254" i="5"/>
  <c r="S4254" i="5"/>
  <c r="O4255" i="5"/>
  <c r="N4255" i="5"/>
  <c r="R4255" i="5"/>
  <c r="M4255" i="5"/>
  <c r="E4255" i="5"/>
  <c r="AH4255" i="5" s="1"/>
  <c r="F4255" i="5"/>
  <c r="G4255" i="5"/>
  <c r="I4255" i="5"/>
  <c r="J4255" i="5"/>
  <c r="K4255" i="5"/>
  <c r="L4255" i="5"/>
  <c r="S4255" i="5"/>
  <c r="O4256" i="5"/>
  <c r="N4256" i="5"/>
  <c r="R4256" i="5"/>
  <c r="M4256" i="5"/>
  <c r="E4256" i="5"/>
  <c r="AH4256" i="5" s="1"/>
  <c r="F4256" i="5"/>
  <c r="G4256" i="5"/>
  <c r="I4256" i="5"/>
  <c r="J4256" i="5"/>
  <c r="K4256" i="5"/>
  <c r="L4256" i="5"/>
  <c r="S4256" i="5"/>
  <c r="O4257" i="5"/>
  <c r="N4257" i="5"/>
  <c r="R4257" i="5"/>
  <c r="M4257" i="5"/>
  <c r="E4257" i="5"/>
  <c r="AH4257" i="5" s="1"/>
  <c r="F4257" i="5"/>
  <c r="G4257" i="5"/>
  <c r="I4257" i="5"/>
  <c r="J4257" i="5"/>
  <c r="K4257" i="5"/>
  <c r="L4257" i="5"/>
  <c r="S4257" i="5"/>
  <c r="O4258" i="5"/>
  <c r="N4258" i="5"/>
  <c r="R4258" i="5"/>
  <c r="M4258" i="5"/>
  <c r="E4258" i="5"/>
  <c r="AH4258" i="5" s="1"/>
  <c r="F4258" i="5"/>
  <c r="G4258" i="5"/>
  <c r="I4258" i="5"/>
  <c r="J4258" i="5"/>
  <c r="K4258" i="5"/>
  <c r="L4258" i="5"/>
  <c r="S4258" i="5"/>
  <c r="O4259" i="5"/>
  <c r="N4259" i="5"/>
  <c r="R4259" i="5"/>
  <c r="M4259" i="5"/>
  <c r="E4259" i="5"/>
  <c r="AH4259" i="5" s="1"/>
  <c r="F4259" i="5"/>
  <c r="G4259" i="5"/>
  <c r="I4259" i="5"/>
  <c r="J4259" i="5"/>
  <c r="K4259" i="5"/>
  <c r="L4259" i="5"/>
  <c r="S4259" i="5"/>
  <c r="O4260" i="5"/>
  <c r="N4260" i="5"/>
  <c r="R4260" i="5"/>
  <c r="M4260" i="5"/>
  <c r="E4260" i="5"/>
  <c r="AH4260" i="5" s="1"/>
  <c r="F4260" i="5"/>
  <c r="G4260" i="5"/>
  <c r="I4260" i="5"/>
  <c r="J4260" i="5"/>
  <c r="K4260" i="5"/>
  <c r="L4260" i="5"/>
  <c r="S4260" i="5"/>
  <c r="O4261" i="5"/>
  <c r="N4261" i="5"/>
  <c r="R4261" i="5"/>
  <c r="M4261" i="5"/>
  <c r="E4261" i="5"/>
  <c r="AH4261" i="5" s="1"/>
  <c r="F4261" i="5"/>
  <c r="G4261" i="5"/>
  <c r="I4261" i="5"/>
  <c r="J4261" i="5"/>
  <c r="K4261" i="5"/>
  <c r="L4261" i="5"/>
  <c r="S4261" i="5"/>
  <c r="O4262" i="5"/>
  <c r="N4262" i="5"/>
  <c r="R4262" i="5"/>
  <c r="M4262" i="5"/>
  <c r="E4262" i="5"/>
  <c r="AH4262" i="5" s="1"/>
  <c r="F4262" i="5"/>
  <c r="G4262" i="5"/>
  <c r="I4262" i="5"/>
  <c r="J4262" i="5"/>
  <c r="K4262" i="5"/>
  <c r="L4262" i="5"/>
  <c r="S4262" i="5"/>
  <c r="O4263" i="5"/>
  <c r="N4263" i="5"/>
  <c r="R4263" i="5"/>
  <c r="M4263" i="5"/>
  <c r="E4263" i="5"/>
  <c r="AH4263" i="5" s="1"/>
  <c r="F4263" i="5"/>
  <c r="G4263" i="5"/>
  <c r="I4263" i="5"/>
  <c r="J4263" i="5"/>
  <c r="K4263" i="5"/>
  <c r="L4263" i="5"/>
  <c r="S4263" i="5"/>
  <c r="O4264" i="5"/>
  <c r="N4264" i="5"/>
  <c r="R4264" i="5"/>
  <c r="M4264" i="5"/>
  <c r="E4264" i="5"/>
  <c r="AH4264" i="5" s="1"/>
  <c r="F4264" i="5"/>
  <c r="G4264" i="5"/>
  <c r="I4264" i="5"/>
  <c r="J4264" i="5"/>
  <c r="K4264" i="5"/>
  <c r="L4264" i="5"/>
  <c r="S4264" i="5"/>
  <c r="O4265" i="5"/>
  <c r="N4265" i="5"/>
  <c r="R4265" i="5"/>
  <c r="M4265" i="5"/>
  <c r="E4265" i="5"/>
  <c r="AH4265" i="5" s="1"/>
  <c r="F4265" i="5"/>
  <c r="G4265" i="5"/>
  <c r="I4265" i="5"/>
  <c r="J4265" i="5"/>
  <c r="K4265" i="5"/>
  <c r="L4265" i="5"/>
  <c r="S4265" i="5"/>
  <c r="O4266" i="5"/>
  <c r="N4266" i="5"/>
  <c r="R4266" i="5"/>
  <c r="M4266" i="5"/>
  <c r="E4266" i="5"/>
  <c r="AH4266" i="5" s="1"/>
  <c r="F4266" i="5"/>
  <c r="G4266" i="5"/>
  <c r="I4266" i="5"/>
  <c r="J4266" i="5"/>
  <c r="K4266" i="5"/>
  <c r="L4266" i="5"/>
  <c r="S4266" i="5"/>
  <c r="O4267" i="5"/>
  <c r="N4267" i="5"/>
  <c r="R4267" i="5"/>
  <c r="M4267" i="5"/>
  <c r="E4267" i="5"/>
  <c r="AH4267" i="5" s="1"/>
  <c r="F4267" i="5"/>
  <c r="G4267" i="5"/>
  <c r="I4267" i="5"/>
  <c r="J4267" i="5"/>
  <c r="K4267" i="5"/>
  <c r="L4267" i="5"/>
  <c r="S4267" i="5"/>
  <c r="O4268" i="5"/>
  <c r="N4268" i="5"/>
  <c r="R4268" i="5"/>
  <c r="M4268" i="5"/>
  <c r="E4268" i="5"/>
  <c r="AH4268" i="5" s="1"/>
  <c r="F4268" i="5"/>
  <c r="G4268" i="5"/>
  <c r="I4268" i="5"/>
  <c r="J4268" i="5"/>
  <c r="K4268" i="5"/>
  <c r="L4268" i="5"/>
  <c r="S4268" i="5"/>
  <c r="O4269" i="5"/>
  <c r="N4269" i="5"/>
  <c r="R4269" i="5"/>
  <c r="M4269" i="5"/>
  <c r="E4269" i="5"/>
  <c r="AH4269" i="5" s="1"/>
  <c r="F4269" i="5"/>
  <c r="G4269" i="5"/>
  <c r="I4269" i="5"/>
  <c r="J4269" i="5"/>
  <c r="K4269" i="5"/>
  <c r="L4269" i="5"/>
  <c r="S4269" i="5"/>
  <c r="O4270" i="5"/>
  <c r="N4270" i="5"/>
  <c r="R4270" i="5"/>
  <c r="M4270" i="5"/>
  <c r="E4270" i="5"/>
  <c r="AH4270" i="5" s="1"/>
  <c r="F4270" i="5"/>
  <c r="G4270" i="5"/>
  <c r="I4270" i="5"/>
  <c r="J4270" i="5"/>
  <c r="K4270" i="5"/>
  <c r="L4270" i="5"/>
  <c r="S4270" i="5"/>
  <c r="O4271" i="5"/>
  <c r="N4271" i="5"/>
  <c r="R4271" i="5"/>
  <c r="M4271" i="5"/>
  <c r="E4271" i="5"/>
  <c r="AH4271" i="5" s="1"/>
  <c r="F4271" i="5"/>
  <c r="G4271" i="5"/>
  <c r="I4271" i="5"/>
  <c r="J4271" i="5"/>
  <c r="K4271" i="5"/>
  <c r="L4271" i="5"/>
  <c r="S4271" i="5"/>
  <c r="O4272" i="5"/>
  <c r="N4272" i="5"/>
  <c r="R4272" i="5"/>
  <c r="M4272" i="5"/>
  <c r="E4272" i="5"/>
  <c r="AH4272" i="5" s="1"/>
  <c r="F4272" i="5"/>
  <c r="G4272" i="5"/>
  <c r="I4272" i="5"/>
  <c r="J4272" i="5"/>
  <c r="K4272" i="5"/>
  <c r="L4272" i="5"/>
  <c r="S4272" i="5"/>
  <c r="O4273" i="5"/>
  <c r="N4273" i="5"/>
  <c r="R4273" i="5"/>
  <c r="M4273" i="5"/>
  <c r="E4273" i="5"/>
  <c r="AH4273" i="5" s="1"/>
  <c r="F4273" i="5"/>
  <c r="G4273" i="5"/>
  <c r="I4273" i="5"/>
  <c r="J4273" i="5"/>
  <c r="K4273" i="5"/>
  <c r="L4273" i="5"/>
  <c r="S4273" i="5"/>
  <c r="O4274" i="5"/>
  <c r="N4274" i="5"/>
  <c r="R4274" i="5"/>
  <c r="M4274" i="5"/>
  <c r="E4274" i="5"/>
  <c r="AH4274" i="5" s="1"/>
  <c r="F4274" i="5"/>
  <c r="G4274" i="5"/>
  <c r="I4274" i="5"/>
  <c r="J4274" i="5"/>
  <c r="K4274" i="5"/>
  <c r="L4274" i="5"/>
  <c r="S4274" i="5"/>
  <c r="O4275" i="5"/>
  <c r="N4275" i="5"/>
  <c r="R4275" i="5"/>
  <c r="M4275" i="5"/>
  <c r="E4275" i="5"/>
  <c r="AH4275" i="5" s="1"/>
  <c r="F4275" i="5"/>
  <c r="G4275" i="5"/>
  <c r="I4275" i="5"/>
  <c r="J4275" i="5"/>
  <c r="K4275" i="5"/>
  <c r="L4275" i="5"/>
  <c r="S4275" i="5"/>
  <c r="O4276" i="5"/>
  <c r="N4276" i="5"/>
  <c r="R4276" i="5"/>
  <c r="M4276" i="5"/>
  <c r="E4276" i="5"/>
  <c r="AH4276" i="5" s="1"/>
  <c r="F4276" i="5"/>
  <c r="G4276" i="5"/>
  <c r="I4276" i="5"/>
  <c r="J4276" i="5"/>
  <c r="K4276" i="5"/>
  <c r="L4276" i="5"/>
  <c r="S4276" i="5"/>
  <c r="O4277" i="5"/>
  <c r="N4277" i="5"/>
  <c r="R4277" i="5"/>
  <c r="M4277" i="5"/>
  <c r="E4277" i="5"/>
  <c r="AH4277" i="5" s="1"/>
  <c r="F4277" i="5"/>
  <c r="G4277" i="5"/>
  <c r="I4277" i="5"/>
  <c r="J4277" i="5"/>
  <c r="K4277" i="5"/>
  <c r="L4277" i="5"/>
  <c r="S4277" i="5"/>
  <c r="O4278" i="5"/>
  <c r="N4278" i="5"/>
  <c r="R4278" i="5"/>
  <c r="M4278" i="5"/>
  <c r="E4278" i="5"/>
  <c r="AH4278" i="5" s="1"/>
  <c r="F4278" i="5"/>
  <c r="G4278" i="5"/>
  <c r="I4278" i="5"/>
  <c r="J4278" i="5"/>
  <c r="K4278" i="5"/>
  <c r="L4278" i="5"/>
  <c r="S4278" i="5"/>
  <c r="O4279" i="5"/>
  <c r="N4279" i="5"/>
  <c r="R4279" i="5"/>
  <c r="M4279" i="5"/>
  <c r="E4279" i="5"/>
  <c r="AH4279" i="5" s="1"/>
  <c r="F4279" i="5"/>
  <c r="G4279" i="5"/>
  <c r="I4279" i="5"/>
  <c r="J4279" i="5"/>
  <c r="K4279" i="5"/>
  <c r="L4279" i="5"/>
  <c r="S4279" i="5"/>
  <c r="O4280" i="5"/>
  <c r="N4280" i="5"/>
  <c r="R4280" i="5"/>
  <c r="M4280" i="5"/>
  <c r="E4280" i="5"/>
  <c r="AH4280" i="5" s="1"/>
  <c r="F4280" i="5"/>
  <c r="G4280" i="5"/>
  <c r="I4280" i="5"/>
  <c r="J4280" i="5"/>
  <c r="K4280" i="5"/>
  <c r="L4280" i="5"/>
  <c r="S4280" i="5"/>
  <c r="O4281" i="5"/>
  <c r="N4281" i="5"/>
  <c r="R4281" i="5"/>
  <c r="M4281" i="5"/>
  <c r="E4281" i="5"/>
  <c r="AH4281" i="5" s="1"/>
  <c r="F4281" i="5"/>
  <c r="G4281" i="5"/>
  <c r="I4281" i="5"/>
  <c r="J4281" i="5"/>
  <c r="K4281" i="5"/>
  <c r="L4281" i="5"/>
  <c r="S4281" i="5"/>
  <c r="O4282" i="5"/>
  <c r="N4282" i="5"/>
  <c r="R4282" i="5"/>
  <c r="M4282" i="5"/>
  <c r="E4282" i="5"/>
  <c r="AH4282" i="5" s="1"/>
  <c r="F4282" i="5"/>
  <c r="G4282" i="5"/>
  <c r="I4282" i="5"/>
  <c r="J4282" i="5"/>
  <c r="K4282" i="5"/>
  <c r="L4282" i="5"/>
  <c r="S4282" i="5"/>
  <c r="O4283" i="5"/>
  <c r="N4283" i="5"/>
  <c r="R4283" i="5"/>
  <c r="M4283" i="5"/>
  <c r="E4283" i="5"/>
  <c r="AH4283" i="5" s="1"/>
  <c r="F4283" i="5"/>
  <c r="G4283" i="5"/>
  <c r="I4283" i="5"/>
  <c r="J4283" i="5"/>
  <c r="K4283" i="5"/>
  <c r="L4283" i="5"/>
  <c r="S4283" i="5"/>
  <c r="O4284" i="5"/>
  <c r="N4284" i="5"/>
  <c r="R4284" i="5"/>
  <c r="M4284" i="5"/>
  <c r="E4284" i="5"/>
  <c r="AH4284" i="5" s="1"/>
  <c r="F4284" i="5"/>
  <c r="G4284" i="5"/>
  <c r="I4284" i="5"/>
  <c r="J4284" i="5"/>
  <c r="K4284" i="5"/>
  <c r="L4284" i="5"/>
  <c r="S4284" i="5"/>
  <c r="O4285" i="5"/>
  <c r="N4285" i="5"/>
  <c r="R4285" i="5"/>
  <c r="M4285" i="5"/>
  <c r="E4285" i="5"/>
  <c r="AH4285" i="5" s="1"/>
  <c r="F4285" i="5"/>
  <c r="G4285" i="5"/>
  <c r="I4285" i="5"/>
  <c r="J4285" i="5"/>
  <c r="K4285" i="5"/>
  <c r="L4285" i="5"/>
  <c r="S4285" i="5"/>
  <c r="O4286" i="5"/>
  <c r="N4286" i="5"/>
  <c r="R4286" i="5"/>
  <c r="M4286" i="5"/>
  <c r="E4286" i="5"/>
  <c r="AH4286" i="5" s="1"/>
  <c r="F4286" i="5"/>
  <c r="G4286" i="5"/>
  <c r="I4286" i="5"/>
  <c r="J4286" i="5"/>
  <c r="K4286" i="5"/>
  <c r="L4286" i="5"/>
  <c r="S4286" i="5"/>
  <c r="O4287" i="5"/>
  <c r="N4287" i="5"/>
  <c r="R4287" i="5"/>
  <c r="M4287" i="5"/>
  <c r="E4287" i="5"/>
  <c r="AH4287" i="5" s="1"/>
  <c r="F4287" i="5"/>
  <c r="G4287" i="5"/>
  <c r="I4287" i="5"/>
  <c r="J4287" i="5"/>
  <c r="K4287" i="5"/>
  <c r="L4287" i="5"/>
  <c r="S4287" i="5"/>
  <c r="O4288" i="5"/>
  <c r="N4288" i="5"/>
  <c r="R4288" i="5"/>
  <c r="M4288" i="5"/>
  <c r="E4288" i="5"/>
  <c r="AH4288" i="5" s="1"/>
  <c r="F4288" i="5"/>
  <c r="G4288" i="5"/>
  <c r="I4288" i="5"/>
  <c r="J4288" i="5"/>
  <c r="K4288" i="5"/>
  <c r="L4288" i="5"/>
  <c r="S4288" i="5"/>
  <c r="O4289" i="5"/>
  <c r="N4289" i="5"/>
  <c r="R4289" i="5"/>
  <c r="M4289" i="5"/>
  <c r="E4289" i="5"/>
  <c r="AH4289" i="5" s="1"/>
  <c r="F4289" i="5"/>
  <c r="G4289" i="5"/>
  <c r="I4289" i="5"/>
  <c r="J4289" i="5"/>
  <c r="K4289" i="5"/>
  <c r="L4289" i="5"/>
  <c r="S4289" i="5"/>
  <c r="O4290" i="5"/>
  <c r="N4290" i="5"/>
  <c r="R4290" i="5"/>
  <c r="M4290" i="5"/>
  <c r="E4290" i="5"/>
  <c r="AH4290" i="5" s="1"/>
  <c r="F4290" i="5"/>
  <c r="G4290" i="5"/>
  <c r="I4290" i="5"/>
  <c r="J4290" i="5"/>
  <c r="K4290" i="5"/>
  <c r="L4290" i="5"/>
  <c r="S4290" i="5"/>
  <c r="O4291" i="5"/>
  <c r="N4291" i="5"/>
  <c r="R4291" i="5"/>
  <c r="M4291" i="5"/>
  <c r="E4291" i="5"/>
  <c r="AH4291" i="5" s="1"/>
  <c r="F4291" i="5"/>
  <c r="G4291" i="5"/>
  <c r="I4291" i="5"/>
  <c r="J4291" i="5"/>
  <c r="K4291" i="5"/>
  <c r="L4291" i="5"/>
  <c r="S4291" i="5"/>
  <c r="O4292" i="5"/>
  <c r="N4292" i="5"/>
  <c r="R4292" i="5"/>
  <c r="M4292" i="5"/>
  <c r="E4292" i="5"/>
  <c r="AH4292" i="5" s="1"/>
  <c r="F4292" i="5"/>
  <c r="G4292" i="5"/>
  <c r="I4292" i="5"/>
  <c r="J4292" i="5"/>
  <c r="K4292" i="5"/>
  <c r="L4292" i="5"/>
  <c r="S4292" i="5"/>
  <c r="O4293" i="5"/>
  <c r="N4293" i="5"/>
  <c r="R4293" i="5"/>
  <c r="M4293" i="5"/>
  <c r="E4293" i="5"/>
  <c r="AH4293" i="5" s="1"/>
  <c r="F4293" i="5"/>
  <c r="G4293" i="5"/>
  <c r="I4293" i="5"/>
  <c r="J4293" i="5"/>
  <c r="K4293" i="5"/>
  <c r="L4293" i="5"/>
  <c r="S4293" i="5"/>
  <c r="O4294" i="5"/>
  <c r="N4294" i="5"/>
  <c r="R4294" i="5"/>
  <c r="M4294" i="5"/>
  <c r="E4294" i="5"/>
  <c r="AH4294" i="5" s="1"/>
  <c r="F4294" i="5"/>
  <c r="G4294" i="5"/>
  <c r="I4294" i="5"/>
  <c r="J4294" i="5"/>
  <c r="K4294" i="5"/>
  <c r="L4294" i="5"/>
  <c r="S4294" i="5"/>
  <c r="O4295" i="5"/>
  <c r="N4295" i="5"/>
  <c r="R4295" i="5"/>
  <c r="M4295" i="5"/>
  <c r="E4295" i="5"/>
  <c r="AH4295" i="5" s="1"/>
  <c r="F4295" i="5"/>
  <c r="G4295" i="5"/>
  <c r="I4295" i="5"/>
  <c r="J4295" i="5"/>
  <c r="K4295" i="5"/>
  <c r="L4295" i="5"/>
  <c r="S4295" i="5"/>
  <c r="O4296" i="5"/>
  <c r="N4296" i="5"/>
  <c r="R4296" i="5"/>
  <c r="M4296" i="5"/>
  <c r="E4296" i="5"/>
  <c r="AH4296" i="5" s="1"/>
  <c r="F4296" i="5"/>
  <c r="G4296" i="5"/>
  <c r="I4296" i="5"/>
  <c r="J4296" i="5"/>
  <c r="K4296" i="5"/>
  <c r="L4296" i="5"/>
  <c r="S4296" i="5"/>
  <c r="O4297" i="5"/>
  <c r="N4297" i="5"/>
  <c r="R4297" i="5"/>
  <c r="M4297" i="5"/>
  <c r="E4297" i="5"/>
  <c r="AH4297" i="5" s="1"/>
  <c r="F4297" i="5"/>
  <c r="G4297" i="5"/>
  <c r="I4297" i="5"/>
  <c r="J4297" i="5"/>
  <c r="K4297" i="5"/>
  <c r="L4297" i="5"/>
  <c r="S4297" i="5"/>
  <c r="O4298" i="5"/>
  <c r="N4298" i="5"/>
  <c r="R4298" i="5"/>
  <c r="M4298" i="5"/>
  <c r="E4298" i="5"/>
  <c r="AH4298" i="5" s="1"/>
  <c r="F4298" i="5"/>
  <c r="G4298" i="5"/>
  <c r="I4298" i="5"/>
  <c r="J4298" i="5"/>
  <c r="K4298" i="5"/>
  <c r="L4298" i="5"/>
  <c r="S4298" i="5"/>
  <c r="O4299" i="5"/>
  <c r="N4299" i="5"/>
  <c r="R4299" i="5"/>
  <c r="M4299" i="5"/>
  <c r="E4299" i="5"/>
  <c r="AH4299" i="5" s="1"/>
  <c r="F4299" i="5"/>
  <c r="G4299" i="5"/>
  <c r="I4299" i="5"/>
  <c r="J4299" i="5"/>
  <c r="K4299" i="5"/>
  <c r="L4299" i="5"/>
  <c r="S4299" i="5"/>
  <c r="O4300" i="5"/>
  <c r="N4300" i="5"/>
  <c r="R4300" i="5"/>
  <c r="M4300" i="5"/>
  <c r="E4300" i="5"/>
  <c r="AH4300" i="5" s="1"/>
  <c r="F4300" i="5"/>
  <c r="G4300" i="5"/>
  <c r="I4300" i="5"/>
  <c r="J4300" i="5"/>
  <c r="K4300" i="5"/>
  <c r="L4300" i="5"/>
  <c r="S4300" i="5"/>
  <c r="O4301" i="5"/>
  <c r="N4301" i="5"/>
  <c r="R4301" i="5"/>
  <c r="M4301" i="5"/>
  <c r="E4301" i="5"/>
  <c r="AH4301" i="5" s="1"/>
  <c r="F4301" i="5"/>
  <c r="G4301" i="5"/>
  <c r="I4301" i="5"/>
  <c r="J4301" i="5"/>
  <c r="K4301" i="5"/>
  <c r="L4301" i="5"/>
  <c r="S4301" i="5"/>
  <c r="O4302" i="5"/>
  <c r="N4302" i="5"/>
  <c r="R4302" i="5"/>
  <c r="M4302" i="5"/>
  <c r="E4302" i="5"/>
  <c r="AH4302" i="5" s="1"/>
  <c r="F4302" i="5"/>
  <c r="G4302" i="5"/>
  <c r="I4302" i="5"/>
  <c r="J4302" i="5"/>
  <c r="K4302" i="5"/>
  <c r="L4302" i="5"/>
  <c r="S4302" i="5"/>
  <c r="O4303" i="5"/>
  <c r="N4303" i="5"/>
  <c r="R4303" i="5"/>
  <c r="M4303" i="5"/>
  <c r="E4303" i="5"/>
  <c r="AH4303" i="5" s="1"/>
  <c r="F4303" i="5"/>
  <c r="G4303" i="5"/>
  <c r="I4303" i="5"/>
  <c r="J4303" i="5"/>
  <c r="K4303" i="5"/>
  <c r="L4303" i="5"/>
  <c r="S4303" i="5"/>
  <c r="O4304" i="5"/>
  <c r="N4304" i="5"/>
  <c r="R4304" i="5"/>
  <c r="M4304" i="5"/>
  <c r="E4304" i="5"/>
  <c r="AH4304" i="5" s="1"/>
  <c r="F4304" i="5"/>
  <c r="G4304" i="5"/>
  <c r="I4304" i="5"/>
  <c r="J4304" i="5"/>
  <c r="K4304" i="5"/>
  <c r="L4304" i="5"/>
  <c r="S4304" i="5"/>
  <c r="O4305" i="5"/>
  <c r="N4305" i="5"/>
  <c r="R4305" i="5"/>
  <c r="M4305" i="5"/>
  <c r="E4305" i="5"/>
  <c r="AH4305" i="5" s="1"/>
  <c r="F4305" i="5"/>
  <c r="G4305" i="5"/>
  <c r="I4305" i="5"/>
  <c r="J4305" i="5"/>
  <c r="K4305" i="5"/>
  <c r="L4305" i="5"/>
  <c r="S4305" i="5"/>
  <c r="O4306" i="5"/>
  <c r="N4306" i="5"/>
  <c r="R4306" i="5"/>
  <c r="M4306" i="5"/>
  <c r="E4306" i="5"/>
  <c r="AH4306" i="5" s="1"/>
  <c r="F4306" i="5"/>
  <c r="G4306" i="5"/>
  <c r="I4306" i="5"/>
  <c r="J4306" i="5"/>
  <c r="K4306" i="5"/>
  <c r="L4306" i="5"/>
  <c r="S4306" i="5"/>
  <c r="O4307" i="5"/>
  <c r="N4307" i="5"/>
  <c r="R4307" i="5"/>
  <c r="M4307" i="5"/>
  <c r="E4307" i="5"/>
  <c r="AH4307" i="5" s="1"/>
  <c r="F4307" i="5"/>
  <c r="G4307" i="5"/>
  <c r="I4307" i="5"/>
  <c r="J4307" i="5"/>
  <c r="K4307" i="5"/>
  <c r="L4307" i="5"/>
  <c r="S4307" i="5"/>
  <c r="O4308" i="5"/>
  <c r="N4308" i="5"/>
  <c r="R4308" i="5"/>
  <c r="M4308" i="5"/>
  <c r="E4308" i="5"/>
  <c r="AH4308" i="5" s="1"/>
  <c r="F4308" i="5"/>
  <c r="G4308" i="5"/>
  <c r="I4308" i="5"/>
  <c r="J4308" i="5"/>
  <c r="K4308" i="5"/>
  <c r="L4308" i="5"/>
  <c r="S4308" i="5"/>
  <c r="O4309" i="5"/>
  <c r="N4309" i="5"/>
  <c r="R4309" i="5"/>
  <c r="M4309" i="5"/>
  <c r="E4309" i="5"/>
  <c r="AH4309" i="5" s="1"/>
  <c r="F4309" i="5"/>
  <c r="G4309" i="5"/>
  <c r="I4309" i="5"/>
  <c r="J4309" i="5"/>
  <c r="K4309" i="5"/>
  <c r="L4309" i="5"/>
  <c r="S4309" i="5"/>
  <c r="O4310" i="5"/>
  <c r="N4310" i="5"/>
  <c r="R4310" i="5"/>
  <c r="M4310" i="5"/>
  <c r="E4310" i="5"/>
  <c r="AH4310" i="5" s="1"/>
  <c r="F4310" i="5"/>
  <c r="G4310" i="5"/>
  <c r="I4310" i="5"/>
  <c r="J4310" i="5"/>
  <c r="K4310" i="5"/>
  <c r="L4310" i="5"/>
  <c r="S4310" i="5"/>
  <c r="O4311" i="5"/>
  <c r="N4311" i="5"/>
  <c r="R4311" i="5"/>
  <c r="M4311" i="5"/>
  <c r="E4311" i="5"/>
  <c r="AH4311" i="5" s="1"/>
  <c r="F4311" i="5"/>
  <c r="G4311" i="5"/>
  <c r="I4311" i="5"/>
  <c r="J4311" i="5"/>
  <c r="K4311" i="5"/>
  <c r="L4311" i="5"/>
  <c r="S4311" i="5"/>
  <c r="O4312" i="5"/>
  <c r="N4312" i="5"/>
  <c r="R4312" i="5"/>
  <c r="M4312" i="5"/>
  <c r="E4312" i="5"/>
  <c r="AH4312" i="5" s="1"/>
  <c r="F4312" i="5"/>
  <c r="G4312" i="5"/>
  <c r="I4312" i="5"/>
  <c r="J4312" i="5"/>
  <c r="K4312" i="5"/>
  <c r="L4312" i="5"/>
  <c r="S4312" i="5"/>
  <c r="O4313" i="5"/>
  <c r="N4313" i="5"/>
  <c r="R4313" i="5"/>
  <c r="M4313" i="5"/>
  <c r="E4313" i="5"/>
  <c r="AH4313" i="5" s="1"/>
  <c r="F4313" i="5"/>
  <c r="G4313" i="5"/>
  <c r="I4313" i="5"/>
  <c r="J4313" i="5"/>
  <c r="K4313" i="5"/>
  <c r="L4313" i="5"/>
  <c r="S4313" i="5"/>
  <c r="O4314" i="5"/>
  <c r="N4314" i="5"/>
  <c r="R4314" i="5"/>
  <c r="M4314" i="5"/>
  <c r="E4314" i="5"/>
  <c r="AH4314" i="5" s="1"/>
  <c r="F4314" i="5"/>
  <c r="G4314" i="5"/>
  <c r="I4314" i="5"/>
  <c r="J4314" i="5"/>
  <c r="K4314" i="5"/>
  <c r="L4314" i="5"/>
  <c r="S4314" i="5"/>
  <c r="O4315" i="5"/>
  <c r="N4315" i="5"/>
  <c r="R4315" i="5"/>
  <c r="M4315" i="5"/>
  <c r="E4315" i="5"/>
  <c r="AH4315" i="5" s="1"/>
  <c r="F4315" i="5"/>
  <c r="G4315" i="5"/>
  <c r="I4315" i="5"/>
  <c r="J4315" i="5"/>
  <c r="K4315" i="5"/>
  <c r="L4315" i="5"/>
  <c r="S4315" i="5"/>
  <c r="O4316" i="5"/>
  <c r="N4316" i="5"/>
  <c r="R4316" i="5"/>
  <c r="M4316" i="5"/>
  <c r="E4316" i="5"/>
  <c r="AH4316" i="5" s="1"/>
  <c r="F4316" i="5"/>
  <c r="G4316" i="5"/>
  <c r="I4316" i="5"/>
  <c r="J4316" i="5"/>
  <c r="K4316" i="5"/>
  <c r="L4316" i="5"/>
  <c r="S4316" i="5"/>
  <c r="O4317" i="5"/>
  <c r="N4317" i="5"/>
  <c r="R4317" i="5"/>
  <c r="M4317" i="5"/>
  <c r="E4317" i="5"/>
  <c r="AH4317" i="5" s="1"/>
  <c r="F4317" i="5"/>
  <c r="G4317" i="5"/>
  <c r="I4317" i="5"/>
  <c r="J4317" i="5"/>
  <c r="K4317" i="5"/>
  <c r="L4317" i="5"/>
  <c r="S4317" i="5"/>
  <c r="O4318" i="5"/>
  <c r="N4318" i="5"/>
  <c r="R4318" i="5"/>
  <c r="M4318" i="5"/>
  <c r="E4318" i="5"/>
  <c r="AH4318" i="5" s="1"/>
  <c r="F4318" i="5"/>
  <c r="G4318" i="5"/>
  <c r="I4318" i="5"/>
  <c r="J4318" i="5"/>
  <c r="K4318" i="5"/>
  <c r="L4318" i="5"/>
  <c r="S4318" i="5"/>
  <c r="O4319" i="5"/>
  <c r="N4319" i="5"/>
  <c r="R4319" i="5"/>
  <c r="M4319" i="5"/>
  <c r="E4319" i="5"/>
  <c r="AH4319" i="5" s="1"/>
  <c r="F4319" i="5"/>
  <c r="G4319" i="5"/>
  <c r="I4319" i="5"/>
  <c r="J4319" i="5"/>
  <c r="K4319" i="5"/>
  <c r="L4319" i="5"/>
  <c r="S4319" i="5"/>
  <c r="O4320" i="5"/>
  <c r="N4320" i="5"/>
  <c r="R4320" i="5"/>
  <c r="M4320" i="5"/>
  <c r="E4320" i="5"/>
  <c r="AH4320" i="5" s="1"/>
  <c r="F4320" i="5"/>
  <c r="G4320" i="5"/>
  <c r="I4320" i="5"/>
  <c r="J4320" i="5"/>
  <c r="K4320" i="5"/>
  <c r="L4320" i="5"/>
  <c r="S4320" i="5"/>
  <c r="O4321" i="5"/>
  <c r="N4321" i="5"/>
  <c r="R4321" i="5"/>
  <c r="M4321" i="5"/>
  <c r="E4321" i="5"/>
  <c r="AH4321" i="5" s="1"/>
  <c r="F4321" i="5"/>
  <c r="G4321" i="5"/>
  <c r="I4321" i="5"/>
  <c r="J4321" i="5"/>
  <c r="K4321" i="5"/>
  <c r="L4321" i="5"/>
  <c r="S4321" i="5"/>
  <c r="O4322" i="5"/>
  <c r="N4322" i="5"/>
  <c r="R4322" i="5"/>
  <c r="M4322" i="5"/>
  <c r="E4322" i="5"/>
  <c r="AH4322" i="5" s="1"/>
  <c r="F4322" i="5"/>
  <c r="G4322" i="5"/>
  <c r="I4322" i="5"/>
  <c r="J4322" i="5"/>
  <c r="K4322" i="5"/>
  <c r="L4322" i="5"/>
  <c r="S4322" i="5"/>
  <c r="O4323" i="5"/>
  <c r="N4323" i="5"/>
  <c r="R4323" i="5"/>
  <c r="M4323" i="5"/>
  <c r="E4323" i="5"/>
  <c r="AH4323" i="5" s="1"/>
  <c r="F4323" i="5"/>
  <c r="G4323" i="5"/>
  <c r="I4323" i="5"/>
  <c r="J4323" i="5"/>
  <c r="K4323" i="5"/>
  <c r="L4323" i="5"/>
  <c r="S4323" i="5"/>
  <c r="O4324" i="5"/>
  <c r="N4324" i="5"/>
  <c r="R4324" i="5"/>
  <c r="M4324" i="5"/>
  <c r="E4324" i="5"/>
  <c r="AH4324" i="5" s="1"/>
  <c r="F4324" i="5"/>
  <c r="G4324" i="5"/>
  <c r="I4324" i="5"/>
  <c r="J4324" i="5"/>
  <c r="K4324" i="5"/>
  <c r="L4324" i="5"/>
  <c r="S4324" i="5"/>
  <c r="O4325" i="5"/>
  <c r="N4325" i="5"/>
  <c r="R4325" i="5"/>
  <c r="M4325" i="5"/>
  <c r="E4325" i="5"/>
  <c r="AH4325" i="5" s="1"/>
  <c r="F4325" i="5"/>
  <c r="G4325" i="5"/>
  <c r="I4325" i="5"/>
  <c r="J4325" i="5"/>
  <c r="K4325" i="5"/>
  <c r="L4325" i="5"/>
  <c r="S4325" i="5"/>
  <c r="O4326" i="5"/>
  <c r="N4326" i="5"/>
  <c r="R4326" i="5"/>
  <c r="M4326" i="5"/>
  <c r="E4326" i="5"/>
  <c r="AH4326" i="5" s="1"/>
  <c r="F4326" i="5"/>
  <c r="G4326" i="5"/>
  <c r="I4326" i="5"/>
  <c r="J4326" i="5"/>
  <c r="K4326" i="5"/>
  <c r="L4326" i="5"/>
  <c r="S4326" i="5"/>
  <c r="O4327" i="5"/>
  <c r="N4327" i="5"/>
  <c r="R4327" i="5"/>
  <c r="M4327" i="5"/>
  <c r="E4327" i="5"/>
  <c r="AH4327" i="5" s="1"/>
  <c r="F4327" i="5"/>
  <c r="G4327" i="5"/>
  <c r="I4327" i="5"/>
  <c r="J4327" i="5"/>
  <c r="K4327" i="5"/>
  <c r="L4327" i="5"/>
  <c r="S4327" i="5"/>
  <c r="O4328" i="5"/>
  <c r="N4328" i="5"/>
  <c r="R4328" i="5"/>
  <c r="M4328" i="5"/>
  <c r="E4328" i="5"/>
  <c r="AH4328" i="5" s="1"/>
  <c r="F4328" i="5"/>
  <c r="G4328" i="5"/>
  <c r="I4328" i="5"/>
  <c r="J4328" i="5"/>
  <c r="K4328" i="5"/>
  <c r="L4328" i="5"/>
  <c r="S4328" i="5"/>
  <c r="O4329" i="5"/>
  <c r="N4329" i="5"/>
  <c r="R4329" i="5"/>
  <c r="M4329" i="5"/>
  <c r="E4329" i="5"/>
  <c r="AH4329" i="5" s="1"/>
  <c r="F4329" i="5"/>
  <c r="G4329" i="5"/>
  <c r="I4329" i="5"/>
  <c r="J4329" i="5"/>
  <c r="K4329" i="5"/>
  <c r="L4329" i="5"/>
  <c r="S4329" i="5"/>
  <c r="O4330" i="5"/>
  <c r="N4330" i="5"/>
  <c r="R4330" i="5"/>
  <c r="M4330" i="5"/>
  <c r="E4330" i="5"/>
  <c r="AH4330" i="5" s="1"/>
  <c r="F4330" i="5"/>
  <c r="G4330" i="5"/>
  <c r="I4330" i="5"/>
  <c r="J4330" i="5"/>
  <c r="K4330" i="5"/>
  <c r="L4330" i="5"/>
  <c r="S4330" i="5"/>
  <c r="O4331" i="5"/>
  <c r="N4331" i="5"/>
  <c r="R4331" i="5"/>
  <c r="M4331" i="5"/>
  <c r="E4331" i="5"/>
  <c r="AH4331" i="5" s="1"/>
  <c r="F4331" i="5"/>
  <c r="G4331" i="5"/>
  <c r="I4331" i="5"/>
  <c r="J4331" i="5"/>
  <c r="K4331" i="5"/>
  <c r="L4331" i="5"/>
  <c r="S4331" i="5"/>
  <c r="O4332" i="5"/>
  <c r="N4332" i="5"/>
  <c r="R4332" i="5"/>
  <c r="M4332" i="5"/>
  <c r="E4332" i="5"/>
  <c r="AH4332" i="5" s="1"/>
  <c r="F4332" i="5"/>
  <c r="G4332" i="5"/>
  <c r="I4332" i="5"/>
  <c r="J4332" i="5"/>
  <c r="K4332" i="5"/>
  <c r="L4332" i="5"/>
  <c r="S4332" i="5"/>
  <c r="O4333" i="5"/>
  <c r="N4333" i="5"/>
  <c r="R4333" i="5"/>
  <c r="M4333" i="5"/>
  <c r="E4333" i="5"/>
  <c r="AH4333" i="5" s="1"/>
  <c r="F4333" i="5"/>
  <c r="G4333" i="5"/>
  <c r="I4333" i="5"/>
  <c r="J4333" i="5"/>
  <c r="K4333" i="5"/>
  <c r="L4333" i="5"/>
  <c r="S4333" i="5"/>
  <c r="O4334" i="5"/>
  <c r="N4334" i="5"/>
  <c r="R4334" i="5"/>
  <c r="M4334" i="5"/>
  <c r="E4334" i="5"/>
  <c r="AH4334" i="5" s="1"/>
  <c r="F4334" i="5"/>
  <c r="G4334" i="5"/>
  <c r="I4334" i="5"/>
  <c r="J4334" i="5"/>
  <c r="K4334" i="5"/>
  <c r="L4334" i="5"/>
  <c r="S4334" i="5"/>
  <c r="O4335" i="5"/>
  <c r="N4335" i="5"/>
  <c r="R4335" i="5"/>
  <c r="M4335" i="5"/>
  <c r="E4335" i="5"/>
  <c r="AH4335" i="5" s="1"/>
  <c r="F4335" i="5"/>
  <c r="G4335" i="5"/>
  <c r="I4335" i="5"/>
  <c r="J4335" i="5"/>
  <c r="K4335" i="5"/>
  <c r="L4335" i="5"/>
  <c r="S4335" i="5"/>
  <c r="O4336" i="5"/>
  <c r="N4336" i="5"/>
  <c r="R4336" i="5"/>
  <c r="M4336" i="5"/>
  <c r="E4336" i="5"/>
  <c r="AH4336" i="5" s="1"/>
  <c r="F4336" i="5"/>
  <c r="G4336" i="5"/>
  <c r="I4336" i="5"/>
  <c r="J4336" i="5"/>
  <c r="K4336" i="5"/>
  <c r="L4336" i="5"/>
  <c r="S4336" i="5"/>
  <c r="O4337" i="5"/>
  <c r="N4337" i="5"/>
  <c r="R4337" i="5"/>
  <c r="M4337" i="5"/>
  <c r="E4337" i="5"/>
  <c r="AH4337" i="5" s="1"/>
  <c r="F4337" i="5"/>
  <c r="G4337" i="5"/>
  <c r="I4337" i="5"/>
  <c r="J4337" i="5"/>
  <c r="K4337" i="5"/>
  <c r="L4337" i="5"/>
  <c r="S4337" i="5"/>
  <c r="O4338" i="5"/>
  <c r="N4338" i="5"/>
  <c r="R4338" i="5"/>
  <c r="M4338" i="5"/>
  <c r="E4338" i="5"/>
  <c r="AH4338" i="5" s="1"/>
  <c r="F4338" i="5"/>
  <c r="G4338" i="5"/>
  <c r="I4338" i="5"/>
  <c r="J4338" i="5"/>
  <c r="K4338" i="5"/>
  <c r="L4338" i="5"/>
  <c r="S4338" i="5"/>
  <c r="O4339" i="5"/>
  <c r="N4339" i="5"/>
  <c r="R4339" i="5"/>
  <c r="M4339" i="5"/>
  <c r="E4339" i="5"/>
  <c r="AH4339" i="5" s="1"/>
  <c r="F4339" i="5"/>
  <c r="G4339" i="5"/>
  <c r="I4339" i="5"/>
  <c r="J4339" i="5"/>
  <c r="K4339" i="5"/>
  <c r="L4339" i="5"/>
  <c r="S4339" i="5"/>
  <c r="O4340" i="5"/>
  <c r="N4340" i="5"/>
  <c r="R4340" i="5"/>
  <c r="M4340" i="5"/>
  <c r="E4340" i="5"/>
  <c r="AH4340" i="5" s="1"/>
  <c r="F4340" i="5"/>
  <c r="G4340" i="5"/>
  <c r="I4340" i="5"/>
  <c r="J4340" i="5"/>
  <c r="K4340" i="5"/>
  <c r="L4340" i="5"/>
  <c r="S4340" i="5"/>
  <c r="O4341" i="5"/>
  <c r="N4341" i="5"/>
  <c r="R4341" i="5"/>
  <c r="M4341" i="5"/>
  <c r="E4341" i="5"/>
  <c r="AH4341" i="5" s="1"/>
  <c r="F4341" i="5"/>
  <c r="G4341" i="5"/>
  <c r="I4341" i="5"/>
  <c r="J4341" i="5"/>
  <c r="K4341" i="5"/>
  <c r="L4341" i="5"/>
  <c r="S4341" i="5"/>
  <c r="O4342" i="5"/>
  <c r="N4342" i="5"/>
  <c r="R4342" i="5"/>
  <c r="M4342" i="5"/>
  <c r="E4342" i="5"/>
  <c r="AH4342" i="5" s="1"/>
  <c r="F4342" i="5"/>
  <c r="G4342" i="5"/>
  <c r="I4342" i="5"/>
  <c r="J4342" i="5"/>
  <c r="K4342" i="5"/>
  <c r="L4342" i="5"/>
  <c r="S4342" i="5"/>
  <c r="O4343" i="5"/>
  <c r="N4343" i="5"/>
  <c r="R4343" i="5"/>
  <c r="M4343" i="5"/>
  <c r="E4343" i="5"/>
  <c r="AH4343" i="5" s="1"/>
  <c r="F4343" i="5"/>
  <c r="G4343" i="5"/>
  <c r="I4343" i="5"/>
  <c r="J4343" i="5"/>
  <c r="K4343" i="5"/>
  <c r="L4343" i="5"/>
  <c r="S4343" i="5"/>
  <c r="O4344" i="5"/>
  <c r="N4344" i="5"/>
  <c r="R4344" i="5"/>
  <c r="M4344" i="5"/>
  <c r="E4344" i="5"/>
  <c r="AH4344" i="5" s="1"/>
  <c r="F4344" i="5"/>
  <c r="G4344" i="5"/>
  <c r="I4344" i="5"/>
  <c r="J4344" i="5"/>
  <c r="K4344" i="5"/>
  <c r="L4344" i="5"/>
  <c r="S4344" i="5"/>
  <c r="O4345" i="5"/>
  <c r="N4345" i="5"/>
  <c r="R4345" i="5"/>
  <c r="M4345" i="5"/>
  <c r="E4345" i="5"/>
  <c r="AH4345" i="5" s="1"/>
  <c r="F4345" i="5"/>
  <c r="G4345" i="5"/>
  <c r="I4345" i="5"/>
  <c r="J4345" i="5"/>
  <c r="K4345" i="5"/>
  <c r="L4345" i="5"/>
  <c r="S4345" i="5"/>
  <c r="O4346" i="5"/>
  <c r="N4346" i="5"/>
  <c r="R4346" i="5"/>
  <c r="M4346" i="5"/>
  <c r="E4346" i="5"/>
  <c r="AH4346" i="5" s="1"/>
  <c r="F4346" i="5"/>
  <c r="G4346" i="5"/>
  <c r="I4346" i="5"/>
  <c r="J4346" i="5"/>
  <c r="K4346" i="5"/>
  <c r="L4346" i="5"/>
  <c r="S4346" i="5"/>
  <c r="O4347" i="5"/>
  <c r="N4347" i="5"/>
  <c r="R4347" i="5"/>
  <c r="M4347" i="5"/>
  <c r="E4347" i="5"/>
  <c r="AH4347" i="5" s="1"/>
  <c r="F4347" i="5"/>
  <c r="G4347" i="5"/>
  <c r="I4347" i="5"/>
  <c r="J4347" i="5"/>
  <c r="K4347" i="5"/>
  <c r="L4347" i="5"/>
  <c r="S4347" i="5"/>
  <c r="O4348" i="5"/>
  <c r="N4348" i="5"/>
  <c r="R4348" i="5"/>
  <c r="M4348" i="5"/>
  <c r="E4348" i="5"/>
  <c r="AH4348" i="5" s="1"/>
  <c r="F4348" i="5"/>
  <c r="G4348" i="5"/>
  <c r="I4348" i="5"/>
  <c r="J4348" i="5"/>
  <c r="K4348" i="5"/>
  <c r="L4348" i="5"/>
  <c r="S4348" i="5"/>
  <c r="O4349" i="5"/>
  <c r="N4349" i="5"/>
  <c r="R4349" i="5"/>
  <c r="M4349" i="5"/>
  <c r="E4349" i="5"/>
  <c r="AH4349" i="5" s="1"/>
  <c r="F4349" i="5"/>
  <c r="G4349" i="5"/>
  <c r="I4349" i="5"/>
  <c r="J4349" i="5"/>
  <c r="K4349" i="5"/>
  <c r="L4349" i="5"/>
  <c r="S4349" i="5"/>
  <c r="O4350" i="5"/>
  <c r="N4350" i="5"/>
  <c r="R4350" i="5"/>
  <c r="M4350" i="5"/>
  <c r="E4350" i="5"/>
  <c r="AH4350" i="5" s="1"/>
  <c r="F4350" i="5"/>
  <c r="G4350" i="5"/>
  <c r="I4350" i="5"/>
  <c r="J4350" i="5"/>
  <c r="K4350" i="5"/>
  <c r="L4350" i="5"/>
  <c r="S4350" i="5"/>
  <c r="O4351" i="5"/>
  <c r="N4351" i="5"/>
  <c r="R4351" i="5"/>
  <c r="M4351" i="5"/>
  <c r="E4351" i="5"/>
  <c r="AH4351" i="5" s="1"/>
  <c r="F4351" i="5"/>
  <c r="G4351" i="5"/>
  <c r="I4351" i="5"/>
  <c r="J4351" i="5"/>
  <c r="K4351" i="5"/>
  <c r="L4351" i="5"/>
  <c r="S4351" i="5"/>
  <c r="O4352" i="5"/>
  <c r="N4352" i="5"/>
  <c r="R4352" i="5"/>
  <c r="M4352" i="5"/>
  <c r="E4352" i="5"/>
  <c r="AH4352" i="5" s="1"/>
  <c r="F4352" i="5"/>
  <c r="G4352" i="5"/>
  <c r="I4352" i="5"/>
  <c r="J4352" i="5"/>
  <c r="K4352" i="5"/>
  <c r="L4352" i="5"/>
  <c r="S4352" i="5"/>
  <c r="O4353" i="5"/>
  <c r="N4353" i="5"/>
  <c r="R4353" i="5"/>
  <c r="M4353" i="5"/>
  <c r="E4353" i="5"/>
  <c r="AH4353" i="5" s="1"/>
  <c r="F4353" i="5"/>
  <c r="G4353" i="5"/>
  <c r="I4353" i="5"/>
  <c r="J4353" i="5"/>
  <c r="K4353" i="5"/>
  <c r="L4353" i="5"/>
  <c r="S4353" i="5"/>
  <c r="O4354" i="5"/>
  <c r="N4354" i="5"/>
  <c r="R4354" i="5"/>
  <c r="M4354" i="5"/>
  <c r="E4354" i="5"/>
  <c r="AH4354" i="5" s="1"/>
  <c r="F4354" i="5"/>
  <c r="G4354" i="5"/>
  <c r="I4354" i="5"/>
  <c r="J4354" i="5"/>
  <c r="K4354" i="5"/>
  <c r="L4354" i="5"/>
  <c r="S4354" i="5"/>
  <c r="O4355" i="5"/>
  <c r="N4355" i="5"/>
  <c r="R4355" i="5"/>
  <c r="M4355" i="5"/>
  <c r="E4355" i="5"/>
  <c r="AH4355" i="5" s="1"/>
  <c r="F4355" i="5"/>
  <c r="G4355" i="5"/>
  <c r="I4355" i="5"/>
  <c r="J4355" i="5"/>
  <c r="K4355" i="5"/>
  <c r="L4355" i="5"/>
  <c r="S4355" i="5"/>
  <c r="O4356" i="5"/>
  <c r="N4356" i="5"/>
  <c r="R4356" i="5"/>
  <c r="M4356" i="5"/>
  <c r="E4356" i="5"/>
  <c r="AH4356" i="5" s="1"/>
  <c r="F4356" i="5"/>
  <c r="G4356" i="5"/>
  <c r="I4356" i="5"/>
  <c r="J4356" i="5"/>
  <c r="K4356" i="5"/>
  <c r="L4356" i="5"/>
  <c r="S4356" i="5"/>
  <c r="O4357" i="5"/>
  <c r="N4357" i="5"/>
  <c r="R4357" i="5"/>
  <c r="M4357" i="5"/>
  <c r="E4357" i="5"/>
  <c r="AH4357" i="5" s="1"/>
  <c r="F4357" i="5"/>
  <c r="G4357" i="5"/>
  <c r="I4357" i="5"/>
  <c r="J4357" i="5"/>
  <c r="K4357" i="5"/>
  <c r="L4357" i="5"/>
  <c r="S4357" i="5"/>
  <c r="O4358" i="5"/>
  <c r="N4358" i="5"/>
  <c r="R4358" i="5"/>
  <c r="M4358" i="5"/>
  <c r="E4358" i="5"/>
  <c r="AH4358" i="5" s="1"/>
  <c r="F4358" i="5"/>
  <c r="G4358" i="5"/>
  <c r="I4358" i="5"/>
  <c r="J4358" i="5"/>
  <c r="K4358" i="5"/>
  <c r="L4358" i="5"/>
  <c r="S4358" i="5"/>
  <c r="O4359" i="5"/>
  <c r="N4359" i="5"/>
  <c r="R4359" i="5"/>
  <c r="M4359" i="5"/>
  <c r="E4359" i="5"/>
  <c r="AH4359" i="5" s="1"/>
  <c r="F4359" i="5"/>
  <c r="G4359" i="5"/>
  <c r="I4359" i="5"/>
  <c r="J4359" i="5"/>
  <c r="K4359" i="5"/>
  <c r="L4359" i="5"/>
  <c r="S4359" i="5"/>
  <c r="O4360" i="5"/>
  <c r="N4360" i="5"/>
  <c r="R4360" i="5"/>
  <c r="M4360" i="5"/>
  <c r="E4360" i="5"/>
  <c r="AH4360" i="5" s="1"/>
  <c r="F4360" i="5"/>
  <c r="G4360" i="5"/>
  <c r="I4360" i="5"/>
  <c r="J4360" i="5"/>
  <c r="K4360" i="5"/>
  <c r="L4360" i="5"/>
  <c r="S4360" i="5"/>
  <c r="O4361" i="5"/>
  <c r="N4361" i="5"/>
  <c r="R4361" i="5"/>
  <c r="M4361" i="5"/>
  <c r="E4361" i="5"/>
  <c r="AH4361" i="5" s="1"/>
  <c r="F4361" i="5"/>
  <c r="G4361" i="5"/>
  <c r="I4361" i="5"/>
  <c r="J4361" i="5"/>
  <c r="K4361" i="5"/>
  <c r="L4361" i="5"/>
  <c r="S4361" i="5"/>
  <c r="O4362" i="5"/>
  <c r="N4362" i="5"/>
  <c r="R4362" i="5"/>
  <c r="M4362" i="5"/>
  <c r="E4362" i="5"/>
  <c r="AH4362" i="5" s="1"/>
  <c r="F4362" i="5"/>
  <c r="G4362" i="5"/>
  <c r="I4362" i="5"/>
  <c r="J4362" i="5"/>
  <c r="K4362" i="5"/>
  <c r="L4362" i="5"/>
  <c r="S4362" i="5"/>
  <c r="O4363" i="5"/>
  <c r="N4363" i="5"/>
  <c r="R4363" i="5"/>
  <c r="M4363" i="5"/>
  <c r="E4363" i="5"/>
  <c r="AH4363" i="5" s="1"/>
  <c r="F4363" i="5"/>
  <c r="G4363" i="5"/>
  <c r="I4363" i="5"/>
  <c r="J4363" i="5"/>
  <c r="K4363" i="5"/>
  <c r="L4363" i="5"/>
  <c r="S4363" i="5"/>
  <c r="O4364" i="5"/>
  <c r="N4364" i="5"/>
  <c r="R4364" i="5"/>
  <c r="M4364" i="5"/>
  <c r="E4364" i="5"/>
  <c r="AH4364" i="5" s="1"/>
  <c r="F4364" i="5"/>
  <c r="G4364" i="5"/>
  <c r="I4364" i="5"/>
  <c r="J4364" i="5"/>
  <c r="K4364" i="5"/>
  <c r="L4364" i="5"/>
  <c r="S4364" i="5"/>
  <c r="O4365" i="5"/>
  <c r="N4365" i="5"/>
  <c r="R4365" i="5"/>
  <c r="M4365" i="5"/>
  <c r="E4365" i="5"/>
  <c r="AH4365" i="5" s="1"/>
  <c r="F4365" i="5"/>
  <c r="G4365" i="5"/>
  <c r="I4365" i="5"/>
  <c r="J4365" i="5"/>
  <c r="K4365" i="5"/>
  <c r="L4365" i="5"/>
  <c r="S4365" i="5"/>
  <c r="O4366" i="5"/>
  <c r="N4366" i="5"/>
  <c r="R4366" i="5"/>
  <c r="M4366" i="5"/>
  <c r="E4366" i="5"/>
  <c r="AH4366" i="5" s="1"/>
  <c r="F4366" i="5"/>
  <c r="G4366" i="5"/>
  <c r="I4366" i="5"/>
  <c r="J4366" i="5"/>
  <c r="K4366" i="5"/>
  <c r="L4366" i="5"/>
  <c r="S4366" i="5"/>
  <c r="O4367" i="5"/>
  <c r="N4367" i="5"/>
  <c r="R4367" i="5"/>
  <c r="M4367" i="5"/>
  <c r="E4367" i="5"/>
  <c r="AH4367" i="5" s="1"/>
  <c r="F4367" i="5"/>
  <c r="G4367" i="5"/>
  <c r="I4367" i="5"/>
  <c r="J4367" i="5"/>
  <c r="K4367" i="5"/>
  <c r="L4367" i="5"/>
  <c r="S4367" i="5"/>
  <c r="O4368" i="5"/>
  <c r="N4368" i="5"/>
  <c r="R4368" i="5"/>
  <c r="M4368" i="5"/>
  <c r="E4368" i="5"/>
  <c r="AH4368" i="5" s="1"/>
  <c r="F4368" i="5"/>
  <c r="G4368" i="5"/>
  <c r="I4368" i="5"/>
  <c r="J4368" i="5"/>
  <c r="K4368" i="5"/>
  <c r="L4368" i="5"/>
  <c r="S4368" i="5"/>
  <c r="O4369" i="5"/>
  <c r="N4369" i="5"/>
  <c r="R4369" i="5"/>
  <c r="M4369" i="5"/>
  <c r="E4369" i="5"/>
  <c r="AH4369" i="5" s="1"/>
  <c r="F4369" i="5"/>
  <c r="G4369" i="5"/>
  <c r="I4369" i="5"/>
  <c r="J4369" i="5"/>
  <c r="K4369" i="5"/>
  <c r="L4369" i="5"/>
  <c r="S4369" i="5"/>
  <c r="O4370" i="5"/>
  <c r="N4370" i="5"/>
  <c r="R4370" i="5"/>
  <c r="M4370" i="5"/>
  <c r="E4370" i="5"/>
  <c r="AH4370" i="5" s="1"/>
  <c r="F4370" i="5"/>
  <c r="G4370" i="5"/>
  <c r="I4370" i="5"/>
  <c r="J4370" i="5"/>
  <c r="K4370" i="5"/>
  <c r="L4370" i="5"/>
  <c r="S4370" i="5"/>
  <c r="O4371" i="5"/>
  <c r="N4371" i="5"/>
  <c r="R4371" i="5"/>
  <c r="M4371" i="5"/>
  <c r="E4371" i="5"/>
  <c r="AH4371" i="5" s="1"/>
  <c r="F4371" i="5"/>
  <c r="G4371" i="5"/>
  <c r="I4371" i="5"/>
  <c r="J4371" i="5"/>
  <c r="K4371" i="5"/>
  <c r="L4371" i="5"/>
  <c r="S4371" i="5"/>
  <c r="O4372" i="5"/>
  <c r="N4372" i="5"/>
  <c r="R4372" i="5"/>
  <c r="M4372" i="5"/>
  <c r="E4372" i="5"/>
  <c r="AH4372" i="5" s="1"/>
  <c r="F4372" i="5"/>
  <c r="G4372" i="5"/>
  <c r="I4372" i="5"/>
  <c r="J4372" i="5"/>
  <c r="K4372" i="5"/>
  <c r="L4372" i="5"/>
  <c r="S4372" i="5"/>
  <c r="O4373" i="5"/>
  <c r="N4373" i="5"/>
  <c r="R4373" i="5"/>
  <c r="M4373" i="5"/>
  <c r="E4373" i="5"/>
  <c r="AH4373" i="5" s="1"/>
  <c r="F4373" i="5"/>
  <c r="G4373" i="5"/>
  <c r="I4373" i="5"/>
  <c r="J4373" i="5"/>
  <c r="K4373" i="5"/>
  <c r="L4373" i="5"/>
  <c r="S4373" i="5"/>
  <c r="O4374" i="5"/>
  <c r="N4374" i="5"/>
  <c r="R4374" i="5"/>
  <c r="M4374" i="5"/>
  <c r="E4374" i="5"/>
  <c r="AH4374" i="5" s="1"/>
  <c r="F4374" i="5"/>
  <c r="G4374" i="5"/>
  <c r="I4374" i="5"/>
  <c r="J4374" i="5"/>
  <c r="K4374" i="5"/>
  <c r="L4374" i="5"/>
  <c r="S4374" i="5"/>
  <c r="O4375" i="5"/>
  <c r="N4375" i="5"/>
  <c r="R4375" i="5"/>
  <c r="M4375" i="5"/>
  <c r="E4375" i="5"/>
  <c r="AH4375" i="5" s="1"/>
  <c r="F4375" i="5"/>
  <c r="G4375" i="5"/>
  <c r="I4375" i="5"/>
  <c r="J4375" i="5"/>
  <c r="K4375" i="5"/>
  <c r="L4375" i="5"/>
  <c r="S4375" i="5"/>
  <c r="O4376" i="5"/>
  <c r="N4376" i="5"/>
  <c r="R4376" i="5"/>
  <c r="M4376" i="5"/>
  <c r="E4376" i="5"/>
  <c r="AH4376" i="5" s="1"/>
  <c r="F4376" i="5"/>
  <c r="G4376" i="5"/>
  <c r="I4376" i="5"/>
  <c r="J4376" i="5"/>
  <c r="K4376" i="5"/>
  <c r="L4376" i="5"/>
  <c r="S4376" i="5"/>
  <c r="O4377" i="5"/>
  <c r="N4377" i="5"/>
  <c r="R4377" i="5"/>
  <c r="M4377" i="5"/>
  <c r="E4377" i="5"/>
  <c r="AH4377" i="5" s="1"/>
  <c r="F4377" i="5"/>
  <c r="G4377" i="5"/>
  <c r="I4377" i="5"/>
  <c r="J4377" i="5"/>
  <c r="K4377" i="5"/>
  <c r="L4377" i="5"/>
  <c r="S4377" i="5"/>
  <c r="O4378" i="5"/>
  <c r="N4378" i="5"/>
  <c r="R4378" i="5"/>
  <c r="M4378" i="5"/>
  <c r="E4378" i="5"/>
  <c r="AH4378" i="5" s="1"/>
  <c r="F4378" i="5"/>
  <c r="G4378" i="5"/>
  <c r="I4378" i="5"/>
  <c r="J4378" i="5"/>
  <c r="K4378" i="5"/>
  <c r="L4378" i="5"/>
  <c r="S4378" i="5"/>
  <c r="O4379" i="5"/>
  <c r="N4379" i="5"/>
  <c r="R4379" i="5"/>
  <c r="M4379" i="5"/>
  <c r="E4379" i="5"/>
  <c r="AH4379" i="5" s="1"/>
  <c r="F4379" i="5"/>
  <c r="G4379" i="5"/>
  <c r="I4379" i="5"/>
  <c r="J4379" i="5"/>
  <c r="K4379" i="5"/>
  <c r="L4379" i="5"/>
  <c r="S4379" i="5"/>
  <c r="O4380" i="5"/>
  <c r="N4380" i="5"/>
  <c r="R4380" i="5"/>
  <c r="M4380" i="5"/>
  <c r="E4380" i="5"/>
  <c r="AH4380" i="5" s="1"/>
  <c r="F4380" i="5"/>
  <c r="G4380" i="5"/>
  <c r="I4380" i="5"/>
  <c r="J4380" i="5"/>
  <c r="K4380" i="5"/>
  <c r="L4380" i="5"/>
  <c r="S4380" i="5"/>
  <c r="O4381" i="5"/>
  <c r="N4381" i="5"/>
  <c r="R4381" i="5"/>
  <c r="M4381" i="5"/>
  <c r="E4381" i="5"/>
  <c r="AH4381" i="5" s="1"/>
  <c r="F4381" i="5"/>
  <c r="G4381" i="5"/>
  <c r="I4381" i="5"/>
  <c r="J4381" i="5"/>
  <c r="K4381" i="5"/>
  <c r="L4381" i="5"/>
  <c r="S4381" i="5"/>
  <c r="O4382" i="5"/>
  <c r="N4382" i="5"/>
  <c r="R4382" i="5"/>
  <c r="M4382" i="5"/>
  <c r="E4382" i="5"/>
  <c r="AH4382" i="5" s="1"/>
  <c r="F4382" i="5"/>
  <c r="G4382" i="5"/>
  <c r="I4382" i="5"/>
  <c r="J4382" i="5"/>
  <c r="K4382" i="5"/>
  <c r="L4382" i="5"/>
  <c r="S4382" i="5"/>
  <c r="O4383" i="5"/>
  <c r="N4383" i="5"/>
  <c r="R4383" i="5"/>
  <c r="M4383" i="5"/>
  <c r="E4383" i="5"/>
  <c r="AH4383" i="5" s="1"/>
  <c r="F4383" i="5"/>
  <c r="G4383" i="5"/>
  <c r="I4383" i="5"/>
  <c r="J4383" i="5"/>
  <c r="K4383" i="5"/>
  <c r="L4383" i="5"/>
  <c r="S4383" i="5"/>
  <c r="O4384" i="5"/>
  <c r="N4384" i="5"/>
  <c r="R4384" i="5"/>
  <c r="M4384" i="5"/>
  <c r="E4384" i="5"/>
  <c r="AH4384" i="5" s="1"/>
  <c r="F4384" i="5"/>
  <c r="G4384" i="5"/>
  <c r="I4384" i="5"/>
  <c r="J4384" i="5"/>
  <c r="K4384" i="5"/>
  <c r="L4384" i="5"/>
  <c r="S4384" i="5"/>
  <c r="O4385" i="5"/>
  <c r="N4385" i="5"/>
  <c r="R4385" i="5"/>
  <c r="M4385" i="5"/>
  <c r="E4385" i="5"/>
  <c r="AH4385" i="5" s="1"/>
  <c r="F4385" i="5"/>
  <c r="G4385" i="5"/>
  <c r="I4385" i="5"/>
  <c r="J4385" i="5"/>
  <c r="K4385" i="5"/>
  <c r="L4385" i="5"/>
  <c r="S4385" i="5"/>
  <c r="O4386" i="5"/>
  <c r="N4386" i="5"/>
  <c r="R4386" i="5"/>
  <c r="M4386" i="5"/>
  <c r="E4386" i="5"/>
  <c r="AH4386" i="5" s="1"/>
  <c r="F4386" i="5"/>
  <c r="G4386" i="5"/>
  <c r="I4386" i="5"/>
  <c r="J4386" i="5"/>
  <c r="K4386" i="5"/>
  <c r="L4386" i="5"/>
  <c r="S4386" i="5"/>
  <c r="O4387" i="5"/>
  <c r="N4387" i="5"/>
  <c r="R4387" i="5"/>
  <c r="M4387" i="5"/>
  <c r="E4387" i="5"/>
  <c r="AH4387" i="5" s="1"/>
  <c r="F4387" i="5"/>
  <c r="G4387" i="5"/>
  <c r="I4387" i="5"/>
  <c r="J4387" i="5"/>
  <c r="K4387" i="5"/>
  <c r="L4387" i="5"/>
  <c r="S4387" i="5"/>
  <c r="O4388" i="5"/>
  <c r="N4388" i="5"/>
  <c r="R4388" i="5"/>
  <c r="M4388" i="5"/>
  <c r="E4388" i="5"/>
  <c r="AH4388" i="5" s="1"/>
  <c r="F4388" i="5"/>
  <c r="G4388" i="5"/>
  <c r="I4388" i="5"/>
  <c r="J4388" i="5"/>
  <c r="K4388" i="5"/>
  <c r="L4388" i="5"/>
  <c r="S4388" i="5"/>
  <c r="O4389" i="5"/>
  <c r="N4389" i="5"/>
  <c r="R4389" i="5"/>
  <c r="M4389" i="5"/>
  <c r="E4389" i="5"/>
  <c r="AH4389" i="5" s="1"/>
  <c r="F4389" i="5"/>
  <c r="G4389" i="5"/>
  <c r="I4389" i="5"/>
  <c r="J4389" i="5"/>
  <c r="K4389" i="5"/>
  <c r="L4389" i="5"/>
  <c r="S4389" i="5"/>
  <c r="O4390" i="5"/>
  <c r="N4390" i="5"/>
  <c r="R4390" i="5"/>
  <c r="M4390" i="5"/>
  <c r="E4390" i="5"/>
  <c r="AH4390" i="5" s="1"/>
  <c r="F4390" i="5"/>
  <c r="G4390" i="5"/>
  <c r="I4390" i="5"/>
  <c r="J4390" i="5"/>
  <c r="K4390" i="5"/>
  <c r="L4390" i="5"/>
  <c r="S4390" i="5"/>
  <c r="O4391" i="5"/>
  <c r="N4391" i="5"/>
  <c r="R4391" i="5"/>
  <c r="M4391" i="5"/>
  <c r="E4391" i="5"/>
  <c r="AH4391" i="5" s="1"/>
  <c r="F4391" i="5"/>
  <c r="G4391" i="5"/>
  <c r="I4391" i="5"/>
  <c r="J4391" i="5"/>
  <c r="K4391" i="5"/>
  <c r="L4391" i="5"/>
  <c r="S4391" i="5"/>
  <c r="O4392" i="5"/>
  <c r="N4392" i="5"/>
  <c r="R4392" i="5"/>
  <c r="M4392" i="5"/>
  <c r="E4392" i="5"/>
  <c r="AH4392" i="5" s="1"/>
  <c r="F4392" i="5"/>
  <c r="G4392" i="5"/>
  <c r="I4392" i="5"/>
  <c r="J4392" i="5"/>
  <c r="K4392" i="5"/>
  <c r="L4392" i="5"/>
  <c r="S4392" i="5"/>
  <c r="O4393" i="5"/>
  <c r="N4393" i="5"/>
  <c r="R4393" i="5"/>
  <c r="M4393" i="5"/>
  <c r="E4393" i="5"/>
  <c r="AH4393" i="5" s="1"/>
  <c r="F4393" i="5"/>
  <c r="G4393" i="5"/>
  <c r="I4393" i="5"/>
  <c r="J4393" i="5"/>
  <c r="K4393" i="5"/>
  <c r="L4393" i="5"/>
  <c r="S4393" i="5"/>
  <c r="O4394" i="5"/>
  <c r="N4394" i="5"/>
  <c r="R4394" i="5"/>
  <c r="M4394" i="5"/>
  <c r="E4394" i="5"/>
  <c r="AH4394" i="5" s="1"/>
  <c r="F4394" i="5"/>
  <c r="G4394" i="5"/>
  <c r="I4394" i="5"/>
  <c r="J4394" i="5"/>
  <c r="K4394" i="5"/>
  <c r="L4394" i="5"/>
  <c r="S4394" i="5"/>
  <c r="O4395" i="5"/>
  <c r="N4395" i="5"/>
  <c r="R4395" i="5"/>
  <c r="M4395" i="5"/>
  <c r="E4395" i="5"/>
  <c r="AH4395" i="5" s="1"/>
  <c r="F4395" i="5"/>
  <c r="G4395" i="5"/>
  <c r="I4395" i="5"/>
  <c r="J4395" i="5"/>
  <c r="K4395" i="5"/>
  <c r="L4395" i="5"/>
  <c r="S4395" i="5"/>
  <c r="O4396" i="5"/>
  <c r="N4396" i="5"/>
  <c r="R4396" i="5"/>
  <c r="M4396" i="5"/>
  <c r="E4396" i="5"/>
  <c r="AH4396" i="5" s="1"/>
  <c r="F4396" i="5"/>
  <c r="G4396" i="5"/>
  <c r="I4396" i="5"/>
  <c r="J4396" i="5"/>
  <c r="K4396" i="5"/>
  <c r="L4396" i="5"/>
  <c r="S4396" i="5"/>
  <c r="O4397" i="5"/>
  <c r="N4397" i="5"/>
  <c r="R4397" i="5"/>
  <c r="M4397" i="5"/>
  <c r="E4397" i="5"/>
  <c r="AH4397" i="5" s="1"/>
  <c r="F4397" i="5"/>
  <c r="G4397" i="5"/>
  <c r="I4397" i="5"/>
  <c r="J4397" i="5"/>
  <c r="K4397" i="5"/>
  <c r="L4397" i="5"/>
  <c r="S4397" i="5"/>
  <c r="O4398" i="5"/>
  <c r="N4398" i="5"/>
  <c r="R4398" i="5"/>
  <c r="M4398" i="5"/>
  <c r="E4398" i="5"/>
  <c r="AH4398" i="5" s="1"/>
  <c r="F4398" i="5"/>
  <c r="G4398" i="5"/>
  <c r="I4398" i="5"/>
  <c r="J4398" i="5"/>
  <c r="K4398" i="5"/>
  <c r="L4398" i="5"/>
  <c r="S4398" i="5"/>
  <c r="O4399" i="5"/>
  <c r="N4399" i="5"/>
  <c r="R4399" i="5"/>
  <c r="M4399" i="5"/>
  <c r="E4399" i="5"/>
  <c r="AH4399" i="5" s="1"/>
  <c r="F4399" i="5"/>
  <c r="G4399" i="5"/>
  <c r="I4399" i="5"/>
  <c r="J4399" i="5"/>
  <c r="K4399" i="5"/>
  <c r="L4399" i="5"/>
  <c r="S4399" i="5"/>
  <c r="O4400" i="5"/>
  <c r="N4400" i="5"/>
  <c r="R4400" i="5"/>
  <c r="M4400" i="5"/>
  <c r="E4400" i="5"/>
  <c r="AH4400" i="5" s="1"/>
  <c r="F4400" i="5"/>
  <c r="G4400" i="5"/>
  <c r="I4400" i="5"/>
  <c r="J4400" i="5"/>
  <c r="K4400" i="5"/>
  <c r="L4400" i="5"/>
  <c r="S4400" i="5"/>
  <c r="O4401" i="5"/>
  <c r="N4401" i="5"/>
  <c r="R4401" i="5"/>
  <c r="M4401" i="5"/>
  <c r="E4401" i="5"/>
  <c r="AH4401" i="5" s="1"/>
  <c r="F4401" i="5"/>
  <c r="G4401" i="5"/>
  <c r="I4401" i="5"/>
  <c r="J4401" i="5"/>
  <c r="K4401" i="5"/>
  <c r="L4401" i="5"/>
  <c r="S4401" i="5"/>
  <c r="O4402" i="5"/>
  <c r="N4402" i="5"/>
  <c r="R4402" i="5"/>
  <c r="M4402" i="5"/>
  <c r="E4402" i="5"/>
  <c r="AH4402" i="5" s="1"/>
  <c r="F4402" i="5"/>
  <c r="G4402" i="5"/>
  <c r="I4402" i="5"/>
  <c r="J4402" i="5"/>
  <c r="K4402" i="5"/>
  <c r="L4402" i="5"/>
  <c r="S4402" i="5"/>
  <c r="O4403" i="5"/>
  <c r="N4403" i="5"/>
  <c r="R4403" i="5"/>
  <c r="M4403" i="5"/>
  <c r="E4403" i="5"/>
  <c r="AH4403" i="5" s="1"/>
  <c r="F4403" i="5"/>
  <c r="G4403" i="5"/>
  <c r="I4403" i="5"/>
  <c r="J4403" i="5"/>
  <c r="K4403" i="5"/>
  <c r="L4403" i="5"/>
  <c r="S4403" i="5"/>
  <c r="O4404" i="5"/>
  <c r="N4404" i="5"/>
  <c r="R4404" i="5"/>
  <c r="M4404" i="5"/>
  <c r="E4404" i="5"/>
  <c r="AH4404" i="5" s="1"/>
  <c r="F4404" i="5"/>
  <c r="G4404" i="5"/>
  <c r="I4404" i="5"/>
  <c r="J4404" i="5"/>
  <c r="K4404" i="5"/>
  <c r="L4404" i="5"/>
  <c r="S4404" i="5"/>
  <c r="O4405" i="5"/>
  <c r="N4405" i="5"/>
  <c r="R4405" i="5"/>
  <c r="M4405" i="5"/>
  <c r="E4405" i="5"/>
  <c r="AH4405" i="5" s="1"/>
  <c r="F4405" i="5"/>
  <c r="G4405" i="5"/>
  <c r="I4405" i="5"/>
  <c r="J4405" i="5"/>
  <c r="K4405" i="5"/>
  <c r="L4405" i="5"/>
  <c r="S4405" i="5"/>
  <c r="O4406" i="5"/>
  <c r="N4406" i="5"/>
  <c r="R4406" i="5"/>
  <c r="M4406" i="5"/>
  <c r="E4406" i="5"/>
  <c r="AH4406" i="5" s="1"/>
  <c r="F4406" i="5"/>
  <c r="G4406" i="5"/>
  <c r="I4406" i="5"/>
  <c r="J4406" i="5"/>
  <c r="K4406" i="5"/>
  <c r="L4406" i="5"/>
  <c r="S4406" i="5"/>
  <c r="O4407" i="5"/>
  <c r="N4407" i="5"/>
  <c r="R4407" i="5"/>
  <c r="M4407" i="5"/>
  <c r="E4407" i="5"/>
  <c r="AH4407" i="5" s="1"/>
  <c r="F4407" i="5"/>
  <c r="G4407" i="5"/>
  <c r="I4407" i="5"/>
  <c r="J4407" i="5"/>
  <c r="K4407" i="5"/>
  <c r="L4407" i="5"/>
  <c r="S4407" i="5"/>
  <c r="O4408" i="5"/>
  <c r="N4408" i="5"/>
  <c r="R4408" i="5"/>
  <c r="M4408" i="5"/>
  <c r="E4408" i="5"/>
  <c r="AH4408" i="5" s="1"/>
  <c r="F4408" i="5"/>
  <c r="G4408" i="5"/>
  <c r="I4408" i="5"/>
  <c r="J4408" i="5"/>
  <c r="K4408" i="5"/>
  <c r="L4408" i="5"/>
  <c r="S4408" i="5"/>
  <c r="O4409" i="5"/>
  <c r="N4409" i="5"/>
  <c r="R4409" i="5"/>
  <c r="M4409" i="5"/>
  <c r="E4409" i="5"/>
  <c r="AH4409" i="5" s="1"/>
  <c r="F4409" i="5"/>
  <c r="G4409" i="5"/>
  <c r="I4409" i="5"/>
  <c r="J4409" i="5"/>
  <c r="K4409" i="5"/>
  <c r="L4409" i="5"/>
  <c r="S4409" i="5"/>
  <c r="O4410" i="5"/>
  <c r="N4410" i="5"/>
  <c r="R4410" i="5"/>
  <c r="M4410" i="5"/>
  <c r="E4410" i="5"/>
  <c r="AH4410" i="5" s="1"/>
  <c r="F4410" i="5"/>
  <c r="G4410" i="5"/>
  <c r="I4410" i="5"/>
  <c r="J4410" i="5"/>
  <c r="K4410" i="5"/>
  <c r="L4410" i="5"/>
  <c r="S4410" i="5"/>
  <c r="O4411" i="5"/>
  <c r="N4411" i="5"/>
  <c r="R4411" i="5"/>
  <c r="M4411" i="5"/>
  <c r="E4411" i="5"/>
  <c r="AH4411" i="5" s="1"/>
  <c r="F4411" i="5"/>
  <c r="G4411" i="5"/>
  <c r="I4411" i="5"/>
  <c r="J4411" i="5"/>
  <c r="K4411" i="5"/>
  <c r="L4411" i="5"/>
  <c r="S4411" i="5"/>
  <c r="O4412" i="5"/>
  <c r="N4412" i="5"/>
  <c r="R4412" i="5"/>
  <c r="M4412" i="5"/>
  <c r="E4412" i="5"/>
  <c r="AH4412" i="5" s="1"/>
  <c r="F4412" i="5"/>
  <c r="G4412" i="5"/>
  <c r="I4412" i="5"/>
  <c r="J4412" i="5"/>
  <c r="K4412" i="5"/>
  <c r="L4412" i="5"/>
  <c r="S4412" i="5"/>
  <c r="O4413" i="5"/>
  <c r="N4413" i="5"/>
  <c r="R4413" i="5"/>
  <c r="M4413" i="5"/>
  <c r="E4413" i="5"/>
  <c r="AH4413" i="5" s="1"/>
  <c r="F4413" i="5"/>
  <c r="G4413" i="5"/>
  <c r="I4413" i="5"/>
  <c r="J4413" i="5"/>
  <c r="K4413" i="5"/>
  <c r="L4413" i="5"/>
  <c r="S4413" i="5"/>
  <c r="O4414" i="5"/>
  <c r="N4414" i="5"/>
  <c r="R4414" i="5"/>
  <c r="M4414" i="5"/>
  <c r="E4414" i="5"/>
  <c r="AH4414" i="5" s="1"/>
  <c r="F4414" i="5"/>
  <c r="G4414" i="5"/>
  <c r="I4414" i="5"/>
  <c r="J4414" i="5"/>
  <c r="K4414" i="5"/>
  <c r="L4414" i="5"/>
  <c r="S4414" i="5"/>
  <c r="O4415" i="5"/>
  <c r="N4415" i="5"/>
  <c r="R4415" i="5"/>
  <c r="M4415" i="5"/>
  <c r="E4415" i="5"/>
  <c r="AH4415" i="5" s="1"/>
  <c r="F4415" i="5"/>
  <c r="G4415" i="5"/>
  <c r="I4415" i="5"/>
  <c r="J4415" i="5"/>
  <c r="K4415" i="5"/>
  <c r="L4415" i="5"/>
  <c r="S4415" i="5"/>
  <c r="O4416" i="5"/>
  <c r="N4416" i="5"/>
  <c r="R4416" i="5"/>
  <c r="M4416" i="5"/>
  <c r="E4416" i="5"/>
  <c r="AH4416" i="5" s="1"/>
  <c r="F4416" i="5"/>
  <c r="G4416" i="5"/>
  <c r="I4416" i="5"/>
  <c r="J4416" i="5"/>
  <c r="K4416" i="5"/>
  <c r="L4416" i="5"/>
  <c r="S4416" i="5"/>
  <c r="O4417" i="5"/>
  <c r="N4417" i="5"/>
  <c r="R4417" i="5"/>
  <c r="M4417" i="5"/>
  <c r="E4417" i="5"/>
  <c r="AH4417" i="5" s="1"/>
  <c r="F4417" i="5"/>
  <c r="G4417" i="5"/>
  <c r="I4417" i="5"/>
  <c r="J4417" i="5"/>
  <c r="K4417" i="5"/>
  <c r="L4417" i="5"/>
  <c r="S4417" i="5"/>
  <c r="O4418" i="5"/>
  <c r="N4418" i="5"/>
  <c r="R4418" i="5"/>
  <c r="M4418" i="5"/>
  <c r="E4418" i="5"/>
  <c r="AH4418" i="5" s="1"/>
  <c r="F4418" i="5"/>
  <c r="G4418" i="5"/>
  <c r="I4418" i="5"/>
  <c r="J4418" i="5"/>
  <c r="K4418" i="5"/>
  <c r="L4418" i="5"/>
  <c r="S4418" i="5"/>
  <c r="O4419" i="5"/>
  <c r="N4419" i="5"/>
  <c r="R4419" i="5"/>
  <c r="M4419" i="5"/>
  <c r="E4419" i="5"/>
  <c r="AH4419" i="5" s="1"/>
  <c r="F4419" i="5"/>
  <c r="G4419" i="5"/>
  <c r="I4419" i="5"/>
  <c r="J4419" i="5"/>
  <c r="K4419" i="5"/>
  <c r="L4419" i="5"/>
  <c r="S4419" i="5"/>
  <c r="O4420" i="5"/>
  <c r="N4420" i="5"/>
  <c r="R4420" i="5"/>
  <c r="M4420" i="5"/>
  <c r="E4420" i="5"/>
  <c r="AH4420" i="5" s="1"/>
  <c r="F4420" i="5"/>
  <c r="G4420" i="5"/>
  <c r="I4420" i="5"/>
  <c r="J4420" i="5"/>
  <c r="K4420" i="5"/>
  <c r="L4420" i="5"/>
  <c r="S4420" i="5"/>
  <c r="O4421" i="5"/>
  <c r="N4421" i="5"/>
  <c r="R4421" i="5"/>
  <c r="M4421" i="5"/>
  <c r="E4421" i="5"/>
  <c r="AH4421" i="5" s="1"/>
  <c r="F4421" i="5"/>
  <c r="G4421" i="5"/>
  <c r="I4421" i="5"/>
  <c r="J4421" i="5"/>
  <c r="K4421" i="5"/>
  <c r="L4421" i="5"/>
  <c r="S4421" i="5"/>
  <c r="O4422" i="5"/>
  <c r="N4422" i="5"/>
  <c r="R4422" i="5"/>
  <c r="M4422" i="5"/>
  <c r="E4422" i="5"/>
  <c r="AH4422" i="5" s="1"/>
  <c r="F4422" i="5"/>
  <c r="G4422" i="5"/>
  <c r="I4422" i="5"/>
  <c r="J4422" i="5"/>
  <c r="K4422" i="5"/>
  <c r="L4422" i="5"/>
  <c r="S4422" i="5"/>
  <c r="O4423" i="5"/>
  <c r="N4423" i="5"/>
  <c r="R4423" i="5"/>
  <c r="M4423" i="5"/>
  <c r="E4423" i="5"/>
  <c r="AH4423" i="5" s="1"/>
  <c r="F4423" i="5"/>
  <c r="G4423" i="5"/>
  <c r="I4423" i="5"/>
  <c r="J4423" i="5"/>
  <c r="K4423" i="5"/>
  <c r="L4423" i="5"/>
  <c r="S4423" i="5"/>
  <c r="O4424" i="5"/>
  <c r="N4424" i="5"/>
  <c r="R4424" i="5"/>
  <c r="M4424" i="5"/>
  <c r="E4424" i="5"/>
  <c r="AH4424" i="5" s="1"/>
  <c r="F4424" i="5"/>
  <c r="G4424" i="5"/>
  <c r="I4424" i="5"/>
  <c r="J4424" i="5"/>
  <c r="K4424" i="5"/>
  <c r="L4424" i="5"/>
  <c r="S4424" i="5"/>
  <c r="O4425" i="5"/>
  <c r="N4425" i="5"/>
  <c r="R4425" i="5"/>
  <c r="M4425" i="5"/>
  <c r="E4425" i="5"/>
  <c r="AH4425" i="5" s="1"/>
  <c r="F4425" i="5"/>
  <c r="G4425" i="5"/>
  <c r="I4425" i="5"/>
  <c r="J4425" i="5"/>
  <c r="K4425" i="5"/>
  <c r="L4425" i="5"/>
  <c r="S4425" i="5"/>
  <c r="O4426" i="5"/>
  <c r="N4426" i="5"/>
  <c r="R4426" i="5"/>
  <c r="M4426" i="5"/>
  <c r="E4426" i="5"/>
  <c r="AH4426" i="5" s="1"/>
  <c r="F4426" i="5"/>
  <c r="G4426" i="5"/>
  <c r="I4426" i="5"/>
  <c r="J4426" i="5"/>
  <c r="K4426" i="5"/>
  <c r="L4426" i="5"/>
  <c r="S4426" i="5"/>
  <c r="O4427" i="5"/>
  <c r="N4427" i="5"/>
  <c r="R4427" i="5"/>
  <c r="M4427" i="5"/>
  <c r="E4427" i="5"/>
  <c r="AH4427" i="5" s="1"/>
  <c r="F4427" i="5"/>
  <c r="G4427" i="5"/>
  <c r="I4427" i="5"/>
  <c r="J4427" i="5"/>
  <c r="K4427" i="5"/>
  <c r="L4427" i="5"/>
  <c r="S4427" i="5"/>
  <c r="O4428" i="5"/>
  <c r="N4428" i="5"/>
  <c r="R4428" i="5"/>
  <c r="M4428" i="5"/>
  <c r="E4428" i="5"/>
  <c r="AH4428" i="5" s="1"/>
  <c r="F4428" i="5"/>
  <c r="G4428" i="5"/>
  <c r="I4428" i="5"/>
  <c r="J4428" i="5"/>
  <c r="K4428" i="5"/>
  <c r="L4428" i="5"/>
  <c r="S4428" i="5"/>
  <c r="O4429" i="5"/>
  <c r="N4429" i="5"/>
  <c r="R4429" i="5"/>
  <c r="M4429" i="5"/>
  <c r="E4429" i="5"/>
  <c r="AH4429" i="5" s="1"/>
  <c r="F4429" i="5"/>
  <c r="G4429" i="5"/>
  <c r="I4429" i="5"/>
  <c r="J4429" i="5"/>
  <c r="K4429" i="5"/>
  <c r="L4429" i="5"/>
  <c r="S4429" i="5"/>
  <c r="O4430" i="5"/>
  <c r="N4430" i="5"/>
  <c r="R4430" i="5"/>
  <c r="M4430" i="5"/>
  <c r="E4430" i="5"/>
  <c r="AH4430" i="5" s="1"/>
  <c r="F4430" i="5"/>
  <c r="G4430" i="5"/>
  <c r="I4430" i="5"/>
  <c r="J4430" i="5"/>
  <c r="K4430" i="5"/>
  <c r="L4430" i="5"/>
  <c r="S4430" i="5"/>
  <c r="O4431" i="5"/>
  <c r="N4431" i="5"/>
  <c r="R4431" i="5"/>
  <c r="M4431" i="5"/>
  <c r="E4431" i="5"/>
  <c r="AH4431" i="5" s="1"/>
  <c r="F4431" i="5"/>
  <c r="G4431" i="5"/>
  <c r="I4431" i="5"/>
  <c r="J4431" i="5"/>
  <c r="K4431" i="5"/>
  <c r="L4431" i="5"/>
  <c r="S4431" i="5"/>
  <c r="O4432" i="5"/>
  <c r="N4432" i="5"/>
  <c r="R4432" i="5"/>
  <c r="M4432" i="5"/>
  <c r="E4432" i="5"/>
  <c r="AH4432" i="5" s="1"/>
  <c r="F4432" i="5"/>
  <c r="G4432" i="5"/>
  <c r="I4432" i="5"/>
  <c r="J4432" i="5"/>
  <c r="K4432" i="5"/>
  <c r="L4432" i="5"/>
  <c r="S4432" i="5"/>
  <c r="O4433" i="5"/>
  <c r="N4433" i="5"/>
  <c r="R4433" i="5"/>
  <c r="M4433" i="5"/>
  <c r="E4433" i="5"/>
  <c r="AH4433" i="5" s="1"/>
  <c r="F4433" i="5"/>
  <c r="G4433" i="5"/>
  <c r="I4433" i="5"/>
  <c r="J4433" i="5"/>
  <c r="K4433" i="5"/>
  <c r="L4433" i="5"/>
  <c r="S4433" i="5"/>
  <c r="O4434" i="5"/>
  <c r="N4434" i="5"/>
  <c r="R4434" i="5"/>
  <c r="M4434" i="5"/>
  <c r="E4434" i="5"/>
  <c r="AH4434" i="5" s="1"/>
  <c r="F4434" i="5"/>
  <c r="G4434" i="5"/>
  <c r="I4434" i="5"/>
  <c r="J4434" i="5"/>
  <c r="K4434" i="5"/>
  <c r="L4434" i="5"/>
  <c r="S4434" i="5"/>
  <c r="O4435" i="5"/>
  <c r="N4435" i="5"/>
  <c r="R4435" i="5"/>
  <c r="M4435" i="5"/>
  <c r="E4435" i="5"/>
  <c r="AH4435" i="5" s="1"/>
  <c r="F4435" i="5"/>
  <c r="G4435" i="5"/>
  <c r="I4435" i="5"/>
  <c r="J4435" i="5"/>
  <c r="K4435" i="5"/>
  <c r="L4435" i="5"/>
  <c r="S4435" i="5"/>
  <c r="O4436" i="5"/>
  <c r="N4436" i="5"/>
  <c r="R4436" i="5"/>
  <c r="M4436" i="5"/>
  <c r="E4436" i="5"/>
  <c r="AH4436" i="5" s="1"/>
  <c r="F4436" i="5"/>
  <c r="G4436" i="5"/>
  <c r="I4436" i="5"/>
  <c r="J4436" i="5"/>
  <c r="K4436" i="5"/>
  <c r="L4436" i="5"/>
  <c r="S4436" i="5"/>
  <c r="O4437" i="5"/>
  <c r="N4437" i="5"/>
  <c r="R4437" i="5"/>
  <c r="M4437" i="5"/>
  <c r="E4437" i="5"/>
  <c r="AH4437" i="5" s="1"/>
  <c r="F4437" i="5"/>
  <c r="G4437" i="5"/>
  <c r="I4437" i="5"/>
  <c r="J4437" i="5"/>
  <c r="K4437" i="5"/>
  <c r="L4437" i="5"/>
  <c r="S4437" i="5"/>
  <c r="O4438" i="5"/>
  <c r="N4438" i="5"/>
  <c r="R4438" i="5"/>
  <c r="M4438" i="5"/>
  <c r="E4438" i="5"/>
  <c r="AH4438" i="5" s="1"/>
  <c r="F4438" i="5"/>
  <c r="G4438" i="5"/>
  <c r="I4438" i="5"/>
  <c r="J4438" i="5"/>
  <c r="K4438" i="5"/>
  <c r="L4438" i="5"/>
  <c r="S4438" i="5"/>
  <c r="O4439" i="5"/>
  <c r="N4439" i="5"/>
  <c r="R4439" i="5"/>
  <c r="M4439" i="5"/>
  <c r="E4439" i="5"/>
  <c r="AH4439" i="5" s="1"/>
  <c r="F4439" i="5"/>
  <c r="G4439" i="5"/>
  <c r="I4439" i="5"/>
  <c r="J4439" i="5"/>
  <c r="K4439" i="5"/>
  <c r="L4439" i="5"/>
  <c r="S4439" i="5"/>
  <c r="O4440" i="5"/>
  <c r="N4440" i="5"/>
  <c r="R4440" i="5"/>
  <c r="M4440" i="5"/>
  <c r="E4440" i="5"/>
  <c r="AH4440" i="5" s="1"/>
  <c r="F4440" i="5"/>
  <c r="G4440" i="5"/>
  <c r="I4440" i="5"/>
  <c r="J4440" i="5"/>
  <c r="K4440" i="5"/>
  <c r="L4440" i="5"/>
  <c r="S4440" i="5"/>
  <c r="O4441" i="5"/>
  <c r="N4441" i="5"/>
  <c r="R4441" i="5"/>
  <c r="M4441" i="5"/>
  <c r="E4441" i="5"/>
  <c r="AH4441" i="5" s="1"/>
  <c r="F4441" i="5"/>
  <c r="G4441" i="5"/>
  <c r="I4441" i="5"/>
  <c r="J4441" i="5"/>
  <c r="K4441" i="5"/>
  <c r="L4441" i="5"/>
  <c r="S4441" i="5"/>
  <c r="O4442" i="5"/>
  <c r="N4442" i="5"/>
  <c r="R4442" i="5"/>
  <c r="M4442" i="5"/>
  <c r="E4442" i="5"/>
  <c r="AH4442" i="5" s="1"/>
  <c r="F4442" i="5"/>
  <c r="G4442" i="5"/>
  <c r="I4442" i="5"/>
  <c r="J4442" i="5"/>
  <c r="K4442" i="5"/>
  <c r="L4442" i="5"/>
  <c r="S4442" i="5"/>
  <c r="O4443" i="5"/>
  <c r="N4443" i="5"/>
  <c r="R4443" i="5"/>
  <c r="M4443" i="5"/>
  <c r="E4443" i="5"/>
  <c r="AH4443" i="5" s="1"/>
  <c r="F4443" i="5"/>
  <c r="G4443" i="5"/>
  <c r="I4443" i="5"/>
  <c r="J4443" i="5"/>
  <c r="K4443" i="5"/>
  <c r="L4443" i="5"/>
  <c r="S4443" i="5"/>
  <c r="O4444" i="5"/>
  <c r="N4444" i="5"/>
  <c r="R4444" i="5"/>
  <c r="M4444" i="5"/>
  <c r="E4444" i="5"/>
  <c r="AH4444" i="5" s="1"/>
  <c r="F4444" i="5"/>
  <c r="G4444" i="5"/>
  <c r="I4444" i="5"/>
  <c r="J4444" i="5"/>
  <c r="K4444" i="5"/>
  <c r="L4444" i="5"/>
  <c r="S4444" i="5"/>
  <c r="O4445" i="5"/>
  <c r="N4445" i="5"/>
  <c r="R4445" i="5"/>
  <c r="M4445" i="5"/>
  <c r="E4445" i="5"/>
  <c r="AH4445" i="5" s="1"/>
  <c r="F4445" i="5"/>
  <c r="G4445" i="5"/>
  <c r="I4445" i="5"/>
  <c r="J4445" i="5"/>
  <c r="K4445" i="5"/>
  <c r="L4445" i="5"/>
  <c r="S4445" i="5"/>
  <c r="O4446" i="5"/>
  <c r="N4446" i="5"/>
  <c r="R4446" i="5"/>
  <c r="M4446" i="5"/>
  <c r="E4446" i="5"/>
  <c r="AH4446" i="5" s="1"/>
  <c r="F4446" i="5"/>
  <c r="G4446" i="5"/>
  <c r="I4446" i="5"/>
  <c r="J4446" i="5"/>
  <c r="K4446" i="5"/>
  <c r="L4446" i="5"/>
  <c r="S4446" i="5"/>
  <c r="O4447" i="5"/>
  <c r="N4447" i="5"/>
  <c r="R4447" i="5"/>
  <c r="M4447" i="5"/>
  <c r="E4447" i="5"/>
  <c r="AH4447" i="5" s="1"/>
  <c r="F4447" i="5"/>
  <c r="G4447" i="5"/>
  <c r="I4447" i="5"/>
  <c r="J4447" i="5"/>
  <c r="K4447" i="5"/>
  <c r="L4447" i="5"/>
  <c r="S4447" i="5"/>
  <c r="O4448" i="5"/>
  <c r="N4448" i="5"/>
  <c r="R4448" i="5"/>
  <c r="M4448" i="5"/>
  <c r="E4448" i="5"/>
  <c r="AH4448" i="5" s="1"/>
  <c r="F4448" i="5"/>
  <c r="G4448" i="5"/>
  <c r="I4448" i="5"/>
  <c r="J4448" i="5"/>
  <c r="K4448" i="5"/>
  <c r="L4448" i="5"/>
  <c r="S4448" i="5"/>
  <c r="O4449" i="5"/>
  <c r="N4449" i="5"/>
  <c r="R4449" i="5"/>
  <c r="M4449" i="5"/>
  <c r="E4449" i="5"/>
  <c r="AH4449" i="5" s="1"/>
  <c r="F4449" i="5"/>
  <c r="G4449" i="5"/>
  <c r="I4449" i="5"/>
  <c r="J4449" i="5"/>
  <c r="K4449" i="5"/>
  <c r="L4449" i="5"/>
  <c r="S4449" i="5"/>
  <c r="O4450" i="5"/>
  <c r="N4450" i="5"/>
  <c r="R4450" i="5"/>
  <c r="M4450" i="5"/>
  <c r="E4450" i="5"/>
  <c r="AH4450" i="5" s="1"/>
  <c r="F4450" i="5"/>
  <c r="G4450" i="5"/>
  <c r="I4450" i="5"/>
  <c r="J4450" i="5"/>
  <c r="K4450" i="5"/>
  <c r="L4450" i="5"/>
  <c r="S4450" i="5"/>
  <c r="O4451" i="5"/>
  <c r="N4451" i="5"/>
  <c r="R4451" i="5"/>
  <c r="M4451" i="5"/>
  <c r="E4451" i="5"/>
  <c r="AH4451" i="5" s="1"/>
  <c r="F4451" i="5"/>
  <c r="G4451" i="5"/>
  <c r="I4451" i="5"/>
  <c r="J4451" i="5"/>
  <c r="K4451" i="5"/>
  <c r="L4451" i="5"/>
  <c r="S4451" i="5"/>
  <c r="O4452" i="5"/>
  <c r="N4452" i="5"/>
  <c r="R4452" i="5"/>
  <c r="M4452" i="5"/>
  <c r="E4452" i="5"/>
  <c r="AH4452" i="5" s="1"/>
  <c r="F4452" i="5"/>
  <c r="G4452" i="5"/>
  <c r="I4452" i="5"/>
  <c r="J4452" i="5"/>
  <c r="K4452" i="5"/>
  <c r="L4452" i="5"/>
  <c r="S4452" i="5"/>
  <c r="O4453" i="5"/>
  <c r="N4453" i="5"/>
  <c r="R4453" i="5"/>
  <c r="M4453" i="5"/>
  <c r="E4453" i="5"/>
  <c r="AH4453" i="5" s="1"/>
  <c r="F4453" i="5"/>
  <c r="G4453" i="5"/>
  <c r="I4453" i="5"/>
  <c r="J4453" i="5"/>
  <c r="K4453" i="5"/>
  <c r="L4453" i="5"/>
  <c r="S4453" i="5"/>
  <c r="O4454" i="5"/>
  <c r="N4454" i="5"/>
  <c r="R4454" i="5"/>
  <c r="M4454" i="5"/>
  <c r="E4454" i="5"/>
  <c r="AH4454" i="5" s="1"/>
  <c r="F4454" i="5"/>
  <c r="G4454" i="5"/>
  <c r="I4454" i="5"/>
  <c r="J4454" i="5"/>
  <c r="K4454" i="5"/>
  <c r="L4454" i="5"/>
  <c r="S4454" i="5"/>
  <c r="O4455" i="5"/>
  <c r="N4455" i="5"/>
  <c r="R4455" i="5"/>
  <c r="M4455" i="5"/>
  <c r="E4455" i="5"/>
  <c r="AH4455" i="5" s="1"/>
  <c r="F4455" i="5"/>
  <c r="G4455" i="5"/>
  <c r="I4455" i="5"/>
  <c r="J4455" i="5"/>
  <c r="K4455" i="5"/>
  <c r="L4455" i="5"/>
  <c r="S4455" i="5"/>
  <c r="O4456" i="5"/>
  <c r="N4456" i="5"/>
  <c r="R4456" i="5"/>
  <c r="M4456" i="5"/>
  <c r="E4456" i="5"/>
  <c r="AH4456" i="5" s="1"/>
  <c r="F4456" i="5"/>
  <c r="G4456" i="5"/>
  <c r="I4456" i="5"/>
  <c r="J4456" i="5"/>
  <c r="K4456" i="5"/>
  <c r="L4456" i="5"/>
  <c r="S4456" i="5"/>
  <c r="O4457" i="5"/>
  <c r="N4457" i="5"/>
  <c r="R4457" i="5"/>
  <c r="M4457" i="5"/>
  <c r="E4457" i="5"/>
  <c r="AH4457" i="5" s="1"/>
  <c r="F4457" i="5"/>
  <c r="G4457" i="5"/>
  <c r="I4457" i="5"/>
  <c r="J4457" i="5"/>
  <c r="K4457" i="5"/>
  <c r="L4457" i="5"/>
  <c r="S4457" i="5"/>
  <c r="O4458" i="5"/>
  <c r="N4458" i="5"/>
  <c r="R4458" i="5"/>
  <c r="M4458" i="5"/>
  <c r="E4458" i="5"/>
  <c r="AH4458" i="5" s="1"/>
  <c r="F4458" i="5"/>
  <c r="G4458" i="5"/>
  <c r="I4458" i="5"/>
  <c r="J4458" i="5"/>
  <c r="K4458" i="5"/>
  <c r="L4458" i="5"/>
  <c r="S4458" i="5"/>
  <c r="O4459" i="5"/>
  <c r="N4459" i="5"/>
  <c r="R4459" i="5"/>
  <c r="M4459" i="5"/>
  <c r="E4459" i="5"/>
  <c r="AH4459" i="5" s="1"/>
  <c r="F4459" i="5"/>
  <c r="G4459" i="5"/>
  <c r="I4459" i="5"/>
  <c r="J4459" i="5"/>
  <c r="K4459" i="5"/>
  <c r="L4459" i="5"/>
  <c r="S4459" i="5"/>
  <c r="O4460" i="5"/>
  <c r="N4460" i="5"/>
  <c r="R4460" i="5"/>
  <c r="M4460" i="5"/>
  <c r="E4460" i="5"/>
  <c r="AH4460" i="5" s="1"/>
  <c r="F4460" i="5"/>
  <c r="G4460" i="5"/>
  <c r="I4460" i="5"/>
  <c r="J4460" i="5"/>
  <c r="K4460" i="5"/>
  <c r="L4460" i="5"/>
  <c r="S4460" i="5"/>
  <c r="O4461" i="5"/>
  <c r="N4461" i="5"/>
  <c r="R4461" i="5"/>
  <c r="M4461" i="5"/>
  <c r="E4461" i="5"/>
  <c r="AH4461" i="5" s="1"/>
  <c r="F4461" i="5"/>
  <c r="G4461" i="5"/>
  <c r="I4461" i="5"/>
  <c r="J4461" i="5"/>
  <c r="K4461" i="5"/>
  <c r="L4461" i="5"/>
  <c r="S4461" i="5"/>
  <c r="O4462" i="5"/>
  <c r="N4462" i="5"/>
  <c r="R4462" i="5"/>
  <c r="M4462" i="5"/>
  <c r="E4462" i="5"/>
  <c r="AH4462" i="5" s="1"/>
  <c r="F4462" i="5"/>
  <c r="G4462" i="5"/>
  <c r="I4462" i="5"/>
  <c r="J4462" i="5"/>
  <c r="K4462" i="5"/>
  <c r="L4462" i="5"/>
  <c r="S4462" i="5"/>
  <c r="O4463" i="5"/>
  <c r="N4463" i="5"/>
  <c r="R4463" i="5"/>
  <c r="M4463" i="5"/>
  <c r="E4463" i="5"/>
  <c r="AH4463" i="5" s="1"/>
  <c r="F4463" i="5"/>
  <c r="G4463" i="5"/>
  <c r="I4463" i="5"/>
  <c r="J4463" i="5"/>
  <c r="K4463" i="5"/>
  <c r="L4463" i="5"/>
  <c r="S4463" i="5"/>
  <c r="O4464" i="5"/>
  <c r="N4464" i="5"/>
  <c r="R4464" i="5"/>
  <c r="M4464" i="5"/>
  <c r="E4464" i="5"/>
  <c r="AH4464" i="5" s="1"/>
  <c r="F4464" i="5"/>
  <c r="G4464" i="5"/>
  <c r="I4464" i="5"/>
  <c r="J4464" i="5"/>
  <c r="K4464" i="5"/>
  <c r="L4464" i="5"/>
  <c r="S4464" i="5"/>
  <c r="O4465" i="5"/>
  <c r="N4465" i="5"/>
  <c r="R4465" i="5"/>
  <c r="M4465" i="5"/>
  <c r="E4465" i="5"/>
  <c r="AH4465" i="5" s="1"/>
  <c r="F4465" i="5"/>
  <c r="G4465" i="5"/>
  <c r="I4465" i="5"/>
  <c r="J4465" i="5"/>
  <c r="K4465" i="5"/>
  <c r="L4465" i="5"/>
  <c r="S4465" i="5"/>
  <c r="O4466" i="5"/>
  <c r="N4466" i="5"/>
  <c r="R4466" i="5"/>
  <c r="M4466" i="5"/>
  <c r="E4466" i="5"/>
  <c r="AH4466" i="5" s="1"/>
  <c r="F4466" i="5"/>
  <c r="G4466" i="5"/>
  <c r="I4466" i="5"/>
  <c r="J4466" i="5"/>
  <c r="K4466" i="5"/>
  <c r="L4466" i="5"/>
  <c r="S4466" i="5"/>
  <c r="O4467" i="5"/>
  <c r="N4467" i="5"/>
  <c r="R4467" i="5"/>
  <c r="M4467" i="5"/>
  <c r="E4467" i="5"/>
  <c r="AH4467" i="5" s="1"/>
  <c r="F4467" i="5"/>
  <c r="G4467" i="5"/>
  <c r="I4467" i="5"/>
  <c r="J4467" i="5"/>
  <c r="K4467" i="5"/>
  <c r="L4467" i="5"/>
  <c r="S4467" i="5"/>
  <c r="O4468" i="5"/>
  <c r="N4468" i="5"/>
  <c r="R4468" i="5"/>
  <c r="M4468" i="5"/>
  <c r="E4468" i="5"/>
  <c r="AH4468" i="5" s="1"/>
  <c r="F4468" i="5"/>
  <c r="G4468" i="5"/>
  <c r="I4468" i="5"/>
  <c r="J4468" i="5"/>
  <c r="K4468" i="5"/>
  <c r="L4468" i="5"/>
  <c r="S4468" i="5"/>
  <c r="O4469" i="5"/>
  <c r="N4469" i="5"/>
  <c r="R4469" i="5"/>
  <c r="M4469" i="5"/>
  <c r="E4469" i="5"/>
  <c r="AH4469" i="5" s="1"/>
  <c r="F4469" i="5"/>
  <c r="G4469" i="5"/>
  <c r="I4469" i="5"/>
  <c r="J4469" i="5"/>
  <c r="K4469" i="5"/>
  <c r="L4469" i="5"/>
  <c r="S4469" i="5"/>
  <c r="O4470" i="5"/>
  <c r="N4470" i="5"/>
  <c r="R4470" i="5"/>
  <c r="M4470" i="5"/>
  <c r="E4470" i="5"/>
  <c r="AH4470" i="5" s="1"/>
  <c r="F4470" i="5"/>
  <c r="G4470" i="5"/>
  <c r="I4470" i="5"/>
  <c r="J4470" i="5"/>
  <c r="K4470" i="5"/>
  <c r="L4470" i="5"/>
  <c r="S4470" i="5"/>
  <c r="O4471" i="5"/>
  <c r="N4471" i="5"/>
  <c r="R4471" i="5"/>
  <c r="M4471" i="5"/>
  <c r="E4471" i="5"/>
  <c r="AH4471" i="5" s="1"/>
  <c r="F4471" i="5"/>
  <c r="G4471" i="5"/>
  <c r="I4471" i="5"/>
  <c r="J4471" i="5"/>
  <c r="K4471" i="5"/>
  <c r="L4471" i="5"/>
  <c r="S4471" i="5"/>
  <c r="O4472" i="5"/>
  <c r="N4472" i="5"/>
  <c r="R4472" i="5"/>
  <c r="M4472" i="5"/>
  <c r="E4472" i="5"/>
  <c r="AH4472" i="5" s="1"/>
  <c r="F4472" i="5"/>
  <c r="G4472" i="5"/>
  <c r="I4472" i="5"/>
  <c r="J4472" i="5"/>
  <c r="K4472" i="5"/>
  <c r="L4472" i="5"/>
  <c r="S4472" i="5"/>
  <c r="O4473" i="5"/>
  <c r="N4473" i="5"/>
  <c r="R4473" i="5"/>
  <c r="M4473" i="5"/>
  <c r="E4473" i="5"/>
  <c r="AH4473" i="5" s="1"/>
  <c r="F4473" i="5"/>
  <c r="G4473" i="5"/>
  <c r="I4473" i="5"/>
  <c r="J4473" i="5"/>
  <c r="K4473" i="5"/>
  <c r="L4473" i="5"/>
  <c r="S4473" i="5"/>
  <c r="O4474" i="5"/>
  <c r="N4474" i="5"/>
  <c r="R4474" i="5"/>
  <c r="M4474" i="5"/>
  <c r="E4474" i="5"/>
  <c r="AH4474" i="5" s="1"/>
  <c r="F4474" i="5"/>
  <c r="G4474" i="5"/>
  <c r="I4474" i="5"/>
  <c r="J4474" i="5"/>
  <c r="K4474" i="5"/>
  <c r="L4474" i="5"/>
  <c r="S4474" i="5"/>
  <c r="O4475" i="5"/>
  <c r="N4475" i="5"/>
  <c r="R4475" i="5"/>
  <c r="M4475" i="5"/>
  <c r="E4475" i="5"/>
  <c r="AH4475" i="5" s="1"/>
  <c r="F4475" i="5"/>
  <c r="G4475" i="5"/>
  <c r="I4475" i="5"/>
  <c r="J4475" i="5"/>
  <c r="K4475" i="5"/>
  <c r="L4475" i="5"/>
  <c r="S4475" i="5"/>
  <c r="O4476" i="5"/>
  <c r="N4476" i="5"/>
  <c r="R4476" i="5"/>
  <c r="M4476" i="5"/>
  <c r="E4476" i="5"/>
  <c r="AH4476" i="5" s="1"/>
  <c r="F4476" i="5"/>
  <c r="G4476" i="5"/>
  <c r="I4476" i="5"/>
  <c r="J4476" i="5"/>
  <c r="K4476" i="5"/>
  <c r="L4476" i="5"/>
  <c r="S4476" i="5"/>
  <c r="O4477" i="5"/>
  <c r="N4477" i="5"/>
  <c r="R4477" i="5"/>
  <c r="M4477" i="5"/>
  <c r="E4477" i="5"/>
  <c r="AH4477" i="5" s="1"/>
  <c r="F4477" i="5"/>
  <c r="G4477" i="5"/>
  <c r="I4477" i="5"/>
  <c r="J4477" i="5"/>
  <c r="K4477" i="5"/>
  <c r="L4477" i="5"/>
  <c r="S4477" i="5"/>
  <c r="O4478" i="5"/>
  <c r="N4478" i="5"/>
  <c r="R4478" i="5"/>
  <c r="M4478" i="5"/>
  <c r="E4478" i="5"/>
  <c r="AH4478" i="5" s="1"/>
  <c r="F4478" i="5"/>
  <c r="G4478" i="5"/>
  <c r="I4478" i="5"/>
  <c r="J4478" i="5"/>
  <c r="K4478" i="5"/>
  <c r="L4478" i="5"/>
  <c r="S4478" i="5"/>
  <c r="O4479" i="5"/>
  <c r="N4479" i="5"/>
  <c r="R4479" i="5"/>
  <c r="M4479" i="5"/>
  <c r="E4479" i="5"/>
  <c r="AH4479" i="5" s="1"/>
  <c r="F4479" i="5"/>
  <c r="G4479" i="5"/>
  <c r="I4479" i="5"/>
  <c r="J4479" i="5"/>
  <c r="K4479" i="5"/>
  <c r="L4479" i="5"/>
  <c r="S4479" i="5"/>
  <c r="O4480" i="5"/>
  <c r="N4480" i="5"/>
  <c r="R4480" i="5"/>
  <c r="M4480" i="5"/>
  <c r="E4480" i="5"/>
  <c r="AH4480" i="5" s="1"/>
  <c r="F4480" i="5"/>
  <c r="G4480" i="5"/>
  <c r="I4480" i="5"/>
  <c r="J4480" i="5"/>
  <c r="K4480" i="5"/>
  <c r="L4480" i="5"/>
  <c r="S4480" i="5"/>
  <c r="O4481" i="5"/>
  <c r="N4481" i="5"/>
  <c r="R4481" i="5"/>
  <c r="M4481" i="5"/>
  <c r="E4481" i="5"/>
  <c r="AH4481" i="5" s="1"/>
  <c r="F4481" i="5"/>
  <c r="G4481" i="5"/>
  <c r="I4481" i="5"/>
  <c r="J4481" i="5"/>
  <c r="K4481" i="5"/>
  <c r="L4481" i="5"/>
  <c r="S4481" i="5"/>
  <c r="O4482" i="5"/>
  <c r="N4482" i="5"/>
  <c r="R4482" i="5"/>
  <c r="M4482" i="5"/>
  <c r="E4482" i="5"/>
  <c r="AH4482" i="5" s="1"/>
  <c r="F4482" i="5"/>
  <c r="G4482" i="5"/>
  <c r="I4482" i="5"/>
  <c r="J4482" i="5"/>
  <c r="K4482" i="5"/>
  <c r="L4482" i="5"/>
  <c r="S4482" i="5"/>
  <c r="O4483" i="5"/>
  <c r="N4483" i="5"/>
  <c r="R4483" i="5"/>
  <c r="M4483" i="5"/>
  <c r="E4483" i="5"/>
  <c r="AH4483" i="5" s="1"/>
  <c r="F4483" i="5"/>
  <c r="G4483" i="5"/>
  <c r="I4483" i="5"/>
  <c r="J4483" i="5"/>
  <c r="K4483" i="5"/>
  <c r="L4483" i="5"/>
  <c r="S4483" i="5"/>
  <c r="O4484" i="5"/>
  <c r="N4484" i="5"/>
  <c r="R4484" i="5"/>
  <c r="M4484" i="5"/>
  <c r="E4484" i="5"/>
  <c r="AH4484" i="5" s="1"/>
  <c r="F4484" i="5"/>
  <c r="G4484" i="5"/>
  <c r="I4484" i="5"/>
  <c r="J4484" i="5"/>
  <c r="K4484" i="5"/>
  <c r="L4484" i="5"/>
  <c r="S4484" i="5"/>
  <c r="O4485" i="5"/>
  <c r="N4485" i="5"/>
  <c r="R4485" i="5"/>
  <c r="M4485" i="5"/>
  <c r="E4485" i="5"/>
  <c r="AH4485" i="5" s="1"/>
  <c r="F4485" i="5"/>
  <c r="G4485" i="5"/>
  <c r="I4485" i="5"/>
  <c r="J4485" i="5"/>
  <c r="K4485" i="5"/>
  <c r="L4485" i="5"/>
  <c r="S4485" i="5"/>
  <c r="O4486" i="5"/>
  <c r="N4486" i="5"/>
  <c r="R4486" i="5"/>
  <c r="M4486" i="5"/>
  <c r="E4486" i="5"/>
  <c r="AH4486" i="5" s="1"/>
  <c r="F4486" i="5"/>
  <c r="G4486" i="5"/>
  <c r="I4486" i="5"/>
  <c r="J4486" i="5"/>
  <c r="K4486" i="5"/>
  <c r="L4486" i="5"/>
  <c r="S4486" i="5"/>
  <c r="O4487" i="5"/>
  <c r="N4487" i="5"/>
  <c r="R4487" i="5"/>
  <c r="M4487" i="5"/>
  <c r="E4487" i="5"/>
  <c r="AH4487" i="5" s="1"/>
  <c r="F4487" i="5"/>
  <c r="G4487" i="5"/>
  <c r="I4487" i="5"/>
  <c r="J4487" i="5"/>
  <c r="K4487" i="5"/>
  <c r="L4487" i="5"/>
  <c r="S4487" i="5"/>
  <c r="O4488" i="5"/>
  <c r="N4488" i="5"/>
  <c r="R4488" i="5"/>
  <c r="M4488" i="5"/>
  <c r="E4488" i="5"/>
  <c r="AH4488" i="5" s="1"/>
  <c r="F4488" i="5"/>
  <c r="G4488" i="5"/>
  <c r="I4488" i="5"/>
  <c r="J4488" i="5"/>
  <c r="K4488" i="5"/>
  <c r="L4488" i="5"/>
  <c r="S4488" i="5"/>
  <c r="O4489" i="5"/>
  <c r="N4489" i="5"/>
  <c r="R4489" i="5"/>
  <c r="M4489" i="5"/>
  <c r="E4489" i="5"/>
  <c r="AH4489" i="5" s="1"/>
  <c r="F4489" i="5"/>
  <c r="G4489" i="5"/>
  <c r="I4489" i="5"/>
  <c r="J4489" i="5"/>
  <c r="K4489" i="5"/>
  <c r="L4489" i="5"/>
  <c r="S4489" i="5"/>
  <c r="O4490" i="5"/>
  <c r="N4490" i="5"/>
  <c r="R4490" i="5"/>
  <c r="M4490" i="5"/>
  <c r="E4490" i="5"/>
  <c r="AH4490" i="5" s="1"/>
  <c r="F4490" i="5"/>
  <c r="G4490" i="5"/>
  <c r="I4490" i="5"/>
  <c r="J4490" i="5"/>
  <c r="K4490" i="5"/>
  <c r="L4490" i="5"/>
  <c r="S4490" i="5"/>
  <c r="O4491" i="5"/>
  <c r="N4491" i="5"/>
  <c r="R4491" i="5"/>
  <c r="M4491" i="5"/>
  <c r="E4491" i="5"/>
  <c r="AH4491" i="5" s="1"/>
  <c r="F4491" i="5"/>
  <c r="G4491" i="5"/>
  <c r="I4491" i="5"/>
  <c r="J4491" i="5"/>
  <c r="K4491" i="5"/>
  <c r="L4491" i="5"/>
  <c r="S4491" i="5"/>
  <c r="O4492" i="5"/>
  <c r="N4492" i="5"/>
  <c r="R4492" i="5"/>
  <c r="M4492" i="5"/>
  <c r="E4492" i="5"/>
  <c r="AH4492" i="5" s="1"/>
  <c r="F4492" i="5"/>
  <c r="G4492" i="5"/>
  <c r="I4492" i="5"/>
  <c r="J4492" i="5"/>
  <c r="K4492" i="5"/>
  <c r="L4492" i="5"/>
  <c r="S4492" i="5"/>
  <c r="O4493" i="5"/>
  <c r="N4493" i="5"/>
  <c r="R4493" i="5"/>
  <c r="M4493" i="5"/>
  <c r="E4493" i="5"/>
  <c r="AH4493" i="5" s="1"/>
  <c r="F4493" i="5"/>
  <c r="G4493" i="5"/>
  <c r="I4493" i="5"/>
  <c r="J4493" i="5"/>
  <c r="K4493" i="5"/>
  <c r="L4493" i="5"/>
  <c r="S4493" i="5"/>
  <c r="O4494" i="5"/>
  <c r="N4494" i="5"/>
  <c r="R4494" i="5"/>
  <c r="M4494" i="5"/>
  <c r="E4494" i="5"/>
  <c r="AH4494" i="5" s="1"/>
  <c r="F4494" i="5"/>
  <c r="G4494" i="5"/>
  <c r="I4494" i="5"/>
  <c r="J4494" i="5"/>
  <c r="K4494" i="5"/>
  <c r="L4494" i="5"/>
  <c r="S4494" i="5"/>
  <c r="O4495" i="5"/>
  <c r="N4495" i="5"/>
  <c r="R4495" i="5"/>
  <c r="M4495" i="5"/>
  <c r="E4495" i="5"/>
  <c r="AH4495" i="5" s="1"/>
  <c r="F4495" i="5"/>
  <c r="G4495" i="5"/>
  <c r="I4495" i="5"/>
  <c r="J4495" i="5"/>
  <c r="K4495" i="5"/>
  <c r="L4495" i="5"/>
  <c r="S4495" i="5"/>
  <c r="O4496" i="5"/>
  <c r="N4496" i="5"/>
  <c r="R4496" i="5"/>
  <c r="M4496" i="5"/>
  <c r="E4496" i="5"/>
  <c r="AH4496" i="5" s="1"/>
  <c r="F4496" i="5"/>
  <c r="G4496" i="5"/>
  <c r="I4496" i="5"/>
  <c r="J4496" i="5"/>
  <c r="K4496" i="5"/>
  <c r="L4496" i="5"/>
  <c r="S4496" i="5"/>
  <c r="O4497" i="5"/>
  <c r="N4497" i="5"/>
  <c r="R4497" i="5"/>
  <c r="M4497" i="5"/>
  <c r="E4497" i="5"/>
  <c r="AH4497" i="5" s="1"/>
  <c r="F4497" i="5"/>
  <c r="G4497" i="5"/>
  <c r="I4497" i="5"/>
  <c r="J4497" i="5"/>
  <c r="K4497" i="5"/>
  <c r="L4497" i="5"/>
  <c r="S4497" i="5"/>
  <c r="O4498" i="5"/>
  <c r="N4498" i="5"/>
  <c r="R4498" i="5"/>
  <c r="M4498" i="5"/>
  <c r="E4498" i="5"/>
  <c r="AH4498" i="5" s="1"/>
  <c r="F4498" i="5"/>
  <c r="G4498" i="5"/>
  <c r="I4498" i="5"/>
  <c r="J4498" i="5"/>
  <c r="K4498" i="5"/>
  <c r="L4498" i="5"/>
  <c r="S4498" i="5"/>
  <c r="O4499" i="5"/>
  <c r="N4499" i="5"/>
  <c r="R4499" i="5"/>
  <c r="M4499" i="5"/>
  <c r="E4499" i="5"/>
  <c r="AH4499" i="5" s="1"/>
  <c r="F4499" i="5"/>
  <c r="G4499" i="5"/>
  <c r="I4499" i="5"/>
  <c r="J4499" i="5"/>
  <c r="K4499" i="5"/>
  <c r="L4499" i="5"/>
  <c r="S4499" i="5"/>
  <c r="O4500" i="5"/>
  <c r="N4500" i="5"/>
  <c r="R4500" i="5"/>
  <c r="M4500" i="5"/>
  <c r="E4500" i="5"/>
  <c r="AH4500" i="5" s="1"/>
  <c r="F4500" i="5"/>
  <c r="G4500" i="5"/>
  <c r="I4500" i="5"/>
  <c r="J4500" i="5"/>
  <c r="K4500" i="5"/>
  <c r="L4500" i="5"/>
  <c r="S4500" i="5"/>
  <c r="O4501" i="5"/>
  <c r="N4501" i="5"/>
  <c r="R4501" i="5"/>
  <c r="M4501" i="5"/>
  <c r="E4501" i="5"/>
  <c r="AH4501" i="5" s="1"/>
  <c r="F4501" i="5"/>
  <c r="G4501" i="5"/>
  <c r="I4501" i="5"/>
  <c r="J4501" i="5"/>
  <c r="K4501" i="5"/>
  <c r="L4501" i="5"/>
  <c r="S4501" i="5"/>
  <c r="O4502" i="5"/>
  <c r="N4502" i="5"/>
  <c r="R4502" i="5"/>
  <c r="M4502" i="5"/>
  <c r="E4502" i="5"/>
  <c r="AH4502" i="5" s="1"/>
  <c r="F4502" i="5"/>
  <c r="G4502" i="5"/>
  <c r="I4502" i="5"/>
  <c r="J4502" i="5"/>
  <c r="K4502" i="5"/>
  <c r="L4502" i="5"/>
  <c r="S4502" i="5"/>
  <c r="O4503" i="5"/>
  <c r="N4503" i="5"/>
  <c r="R4503" i="5"/>
  <c r="M4503" i="5"/>
  <c r="E4503" i="5"/>
  <c r="AH4503" i="5" s="1"/>
  <c r="F4503" i="5"/>
  <c r="G4503" i="5"/>
  <c r="I4503" i="5"/>
  <c r="J4503" i="5"/>
  <c r="K4503" i="5"/>
  <c r="L4503" i="5"/>
  <c r="S4503" i="5"/>
  <c r="O4504" i="5"/>
  <c r="N4504" i="5"/>
  <c r="R4504" i="5"/>
  <c r="M4504" i="5"/>
  <c r="E4504" i="5"/>
  <c r="AH4504" i="5" s="1"/>
  <c r="F4504" i="5"/>
  <c r="G4504" i="5"/>
  <c r="I4504" i="5"/>
  <c r="J4504" i="5"/>
  <c r="K4504" i="5"/>
  <c r="L4504" i="5"/>
  <c r="S4504" i="5"/>
  <c r="O4505" i="5"/>
  <c r="N4505" i="5"/>
  <c r="R4505" i="5"/>
  <c r="M4505" i="5"/>
  <c r="E4505" i="5"/>
  <c r="AH4505" i="5" s="1"/>
  <c r="F4505" i="5"/>
  <c r="G4505" i="5"/>
  <c r="I4505" i="5"/>
  <c r="J4505" i="5"/>
  <c r="K4505" i="5"/>
  <c r="L4505" i="5"/>
  <c r="S4505" i="5"/>
  <c r="O4506" i="5"/>
  <c r="N4506" i="5"/>
  <c r="R4506" i="5"/>
  <c r="M4506" i="5"/>
  <c r="E4506" i="5"/>
  <c r="AH4506" i="5" s="1"/>
  <c r="F4506" i="5"/>
  <c r="G4506" i="5"/>
  <c r="I4506" i="5"/>
  <c r="J4506" i="5"/>
  <c r="K4506" i="5"/>
  <c r="L4506" i="5"/>
  <c r="S4506" i="5"/>
  <c r="O4507" i="5"/>
  <c r="N4507" i="5"/>
  <c r="R4507" i="5"/>
  <c r="M4507" i="5"/>
  <c r="E4507" i="5"/>
  <c r="AH4507" i="5" s="1"/>
  <c r="F4507" i="5"/>
  <c r="G4507" i="5"/>
  <c r="I4507" i="5"/>
  <c r="J4507" i="5"/>
  <c r="K4507" i="5"/>
  <c r="L4507" i="5"/>
  <c r="S4507" i="5"/>
  <c r="O4508" i="5"/>
  <c r="N4508" i="5"/>
  <c r="R4508" i="5"/>
  <c r="M4508" i="5"/>
  <c r="E4508" i="5"/>
  <c r="AH4508" i="5" s="1"/>
  <c r="F4508" i="5"/>
  <c r="G4508" i="5"/>
  <c r="I4508" i="5"/>
  <c r="J4508" i="5"/>
  <c r="K4508" i="5"/>
  <c r="L4508" i="5"/>
  <c r="S4508" i="5"/>
  <c r="O4509" i="5"/>
  <c r="N4509" i="5"/>
  <c r="R4509" i="5"/>
  <c r="M4509" i="5"/>
  <c r="E4509" i="5"/>
  <c r="AH4509" i="5" s="1"/>
  <c r="F4509" i="5"/>
  <c r="G4509" i="5"/>
  <c r="I4509" i="5"/>
  <c r="J4509" i="5"/>
  <c r="K4509" i="5"/>
  <c r="L4509" i="5"/>
  <c r="S4509" i="5"/>
  <c r="O4510" i="5"/>
  <c r="N4510" i="5"/>
  <c r="R4510" i="5"/>
  <c r="M4510" i="5"/>
  <c r="E4510" i="5"/>
  <c r="AH4510" i="5" s="1"/>
  <c r="F4510" i="5"/>
  <c r="G4510" i="5"/>
  <c r="I4510" i="5"/>
  <c r="J4510" i="5"/>
  <c r="K4510" i="5"/>
  <c r="L4510" i="5"/>
  <c r="S4510" i="5"/>
  <c r="O4511" i="5"/>
  <c r="N4511" i="5"/>
  <c r="R4511" i="5"/>
  <c r="M4511" i="5"/>
  <c r="E4511" i="5"/>
  <c r="AH4511" i="5" s="1"/>
  <c r="F4511" i="5"/>
  <c r="G4511" i="5"/>
  <c r="I4511" i="5"/>
  <c r="J4511" i="5"/>
  <c r="K4511" i="5"/>
  <c r="L4511" i="5"/>
  <c r="S4511" i="5"/>
  <c r="O4512" i="5"/>
  <c r="N4512" i="5"/>
  <c r="R4512" i="5"/>
  <c r="M4512" i="5"/>
  <c r="E4512" i="5"/>
  <c r="AH4512" i="5" s="1"/>
  <c r="F4512" i="5"/>
  <c r="G4512" i="5"/>
  <c r="I4512" i="5"/>
  <c r="J4512" i="5"/>
  <c r="K4512" i="5"/>
  <c r="L4512" i="5"/>
  <c r="S4512" i="5"/>
  <c r="O4513" i="5"/>
  <c r="N4513" i="5"/>
  <c r="R4513" i="5"/>
  <c r="M4513" i="5"/>
  <c r="E4513" i="5"/>
  <c r="AH4513" i="5" s="1"/>
  <c r="F4513" i="5"/>
  <c r="G4513" i="5"/>
  <c r="I4513" i="5"/>
  <c r="J4513" i="5"/>
  <c r="K4513" i="5"/>
  <c r="L4513" i="5"/>
  <c r="S4513" i="5"/>
  <c r="O4514" i="5"/>
  <c r="N4514" i="5"/>
  <c r="R4514" i="5"/>
  <c r="M4514" i="5"/>
  <c r="E4514" i="5"/>
  <c r="AH4514" i="5" s="1"/>
  <c r="F4514" i="5"/>
  <c r="G4514" i="5"/>
  <c r="I4514" i="5"/>
  <c r="J4514" i="5"/>
  <c r="K4514" i="5"/>
  <c r="L4514" i="5"/>
  <c r="S4514" i="5"/>
  <c r="O4515" i="5"/>
  <c r="N4515" i="5"/>
  <c r="R4515" i="5"/>
  <c r="M4515" i="5"/>
  <c r="E4515" i="5"/>
  <c r="AH4515" i="5" s="1"/>
  <c r="F4515" i="5"/>
  <c r="G4515" i="5"/>
  <c r="I4515" i="5"/>
  <c r="J4515" i="5"/>
  <c r="K4515" i="5"/>
  <c r="L4515" i="5"/>
  <c r="S4515" i="5"/>
  <c r="O4516" i="5"/>
  <c r="N4516" i="5"/>
  <c r="R4516" i="5"/>
  <c r="M4516" i="5"/>
  <c r="E4516" i="5"/>
  <c r="AH4516" i="5" s="1"/>
  <c r="F4516" i="5"/>
  <c r="G4516" i="5"/>
  <c r="I4516" i="5"/>
  <c r="J4516" i="5"/>
  <c r="K4516" i="5"/>
  <c r="L4516" i="5"/>
  <c r="S4516" i="5"/>
  <c r="O4517" i="5"/>
  <c r="N4517" i="5"/>
  <c r="R4517" i="5"/>
  <c r="M4517" i="5"/>
  <c r="E4517" i="5"/>
  <c r="AH4517" i="5" s="1"/>
  <c r="F4517" i="5"/>
  <c r="G4517" i="5"/>
  <c r="I4517" i="5"/>
  <c r="J4517" i="5"/>
  <c r="K4517" i="5"/>
  <c r="L4517" i="5"/>
  <c r="S4517" i="5"/>
  <c r="O4518" i="5"/>
  <c r="N4518" i="5"/>
  <c r="R4518" i="5"/>
  <c r="M4518" i="5"/>
  <c r="E4518" i="5"/>
  <c r="AH4518" i="5" s="1"/>
  <c r="F4518" i="5"/>
  <c r="G4518" i="5"/>
  <c r="I4518" i="5"/>
  <c r="J4518" i="5"/>
  <c r="K4518" i="5"/>
  <c r="L4518" i="5"/>
  <c r="S4518" i="5"/>
  <c r="O4519" i="5"/>
  <c r="N4519" i="5"/>
  <c r="R4519" i="5"/>
  <c r="M4519" i="5"/>
  <c r="E4519" i="5"/>
  <c r="AH4519" i="5" s="1"/>
  <c r="F4519" i="5"/>
  <c r="G4519" i="5"/>
  <c r="I4519" i="5"/>
  <c r="J4519" i="5"/>
  <c r="K4519" i="5"/>
  <c r="L4519" i="5"/>
  <c r="S4519" i="5"/>
  <c r="O4520" i="5"/>
  <c r="N4520" i="5"/>
  <c r="R4520" i="5"/>
  <c r="M4520" i="5"/>
  <c r="E4520" i="5"/>
  <c r="AH4520" i="5" s="1"/>
  <c r="F4520" i="5"/>
  <c r="G4520" i="5"/>
  <c r="I4520" i="5"/>
  <c r="J4520" i="5"/>
  <c r="K4520" i="5"/>
  <c r="L4520" i="5"/>
  <c r="S4520" i="5"/>
  <c r="O4521" i="5"/>
  <c r="N4521" i="5"/>
  <c r="R4521" i="5"/>
  <c r="M4521" i="5"/>
  <c r="E4521" i="5"/>
  <c r="AH4521" i="5" s="1"/>
  <c r="F4521" i="5"/>
  <c r="G4521" i="5"/>
  <c r="I4521" i="5"/>
  <c r="J4521" i="5"/>
  <c r="K4521" i="5"/>
  <c r="L4521" i="5"/>
  <c r="S4521" i="5"/>
  <c r="O4522" i="5"/>
  <c r="N4522" i="5"/>
  <c r="R4522" i="5"/>
  <c r="M4522" i="5"/>
  <c r="E4522" i="5"/>
  <c r="AH4522" i="5" s="1"/>
  <c r="F4522" i="5"/>
  <c r="G4522" i="5"/>
  <c r="I4522" i="5"/>
  <c r="J4522" i="5"/>
  <c r="K4522" i="5"/>
  <c r="L4522" i="5"/>
  <c r="S4522" i="5"/>
  <c r="O4523" i="5"/>
  <c r="N4523" i="5"/>
  <c r="R4523" i="5"/>
  <c r="M4523" i="5"/>
  <c r="E4523" i="5"/>
  <c r="AH4523" i="5" s="1"/>
  <c r="F4523" i="5"/>
  <c r="G4523" i="5"/>
  <c r="I4523" i="5"/>
  <c r="J4523" i="5"/>
  <c r="K4523" i="5"/>
  <c r="L4523" i="5"/>
  <c r="S4523" i="5"/>
  <c r="O4524" i="5"/>
  <c r="N4524" i="5"/>
  <c r="R4524" i="5"/>
  <c r="M4524" i="5"/>
  <c r="E4524" i="5"/>
  <c r="AH4524" i="5" s="1"/>
  <c r="F4524" i="5"/>
  <c r="G4524" i="5"/>
  <c r="I4524" i="5"/>
  <c r="J4524" i="5"/>
  <c r="K4524" i="5"/>
  <c r="L4524" i="5"/>
  <c r="S4524" i="5"/>
  <c r="O4525" i="5"/>
  <c r="N4525" i="5"/>
  <c r="R4525" i="5"/>
  <c r="M4525" i="5"/>
  <c r="E4525" i="5"/>
  <c r="AH4525" i="5" s="1"/>
  <c r="F4525" i="5"/>
  <c r="G4525" i="5"/>
  <c r="I4525" i="5"/>
  <c r="J4525" i="5"/>
  <c r="K4525" i="5"/>
  <c r="L4525" i="5"/>
  <c r="S4525" i="5"/>
  <c r="O4526" i="5"/>
  <c r="N4526" i="5"/>
  <c r="R4526" i="5"/>
  <c r="M4526" i="5"/>
  <c r="E4526" i="5"/>
  <c r="AH4526" i="5" s="1"/>
  <c r="F4526" i="5"/>
  <c r="G4526" i="5"/>
  <c r="I4526" i="5"/>
  <c r="J4526" i="5"/>
  <c r="K4526" i="5"/>
  <c r="L4526" i="5"/>
  <c r="S4526" i="5"/>
  <c r="O4527" i="5"/>
  <c r="N4527" i="5"/>
  <c r="R4527" i="5"/>
  <c r="M4527" i="5"/>
  <c r="E4527" i="5"/>
  <c r="AH4527" i="5" s="1"/>
  <c r="F4527" i="5"/>
  <c r="G4527" i="5"/>
  <c r="I4527" i="5"/>
  <c r="J4527" i="5"/>
  <c r="K4527" i="5"/>
  <c r="L4527" i="5"/>
  <c r="S4527" i="5"/>
  <c r="O4528" i="5"/>
  <c r="N4528" i="5"/>
  <c r="R4528" i="5"/>
  <c r="M4528" i="5"/>
  <c r="E4528" i="5"/>
  <c r="AH4528" i="5" s="1"/>
  <c r="F4528" i="5"/>
  <c r="G4528" i="5"/>
  <c r="I4528" i="5"/>
  <c r="J4528" i="5"/>
  <c r="K4528" i="5"/>
  <c r="L4528" i="5"/>
  <c r="S4528" i="5"/>
  <c r="O4529" i="5"/>
  <c r="N4529" i="5"/>
  <c r="R4529" i="5"/>
  <c r="M4529" i="5"/>
  <c r="E4529" i="5"/>
  <c r="AH4529" i="5" s="1"/>
  <c r="F4529" i="5"/>
  <c r="G4529" i="5"/>
  <c r="I4529" i="5"/>
  <c r="J4529" i="5"/>
  <c r="K4529" i="5"/>
  <c r="L4529" i="5"/>
  <c r="S4529" i="5"/>
  <c r="O4530" i="5"/>
  <c r="N4530" i="5"/>
  <c r="R4530" i="5"/>
  <c r="M4530" i="5"/>
  <c r="E4530" i="5"/>
  <c r="AH4530" i="5" s="1"/>
  <c r="F4530" i="5"/>
  <c r="G4530" i="5"/>
  <c r="I4530" i="5"/>
  <c r="J4530" i="5"/>
  <c r="K4530" i="5"/>
  <c r="L4530" i="5"/>
  <c r="S4530" i="5"/>
  <c r="O4531" i="5"/>
  <c r="N4531" i="5"/>
  <c r="R4531" i="5"/>
  <c r="M4531" i="5"/>
  <c r="E4531" i="5"/>
  <c r="AH4531" i="5" s="1"/>
  <c r="F4531" i="5"/>
  <c r="G4531" i="5"/>
  <c r="I4531" i="5"/>
  <c r="J4531" i="5"/>
  <c r="K4531" i="5"/>
  <c r="L4531" i="5"/>
  <c r="S4531" i="5"/>
  <c r="O4532" i="5"/>
  <c r="N4532" i="5"/>
  <c r="R4532" i="5"/>
  <c r="M4532" i="5"/>
  <c r="E4532" i="5"/>
  <c r="AH4532" i="5" s="1"/>
  <c r="F4532" i="5"/>
  <c r="G4532" i="5"/>
  <c r="I4532" i="5"/>
  <c r="J4532" i="5"/>
  <c r="K4532" i="5"/>
  <c r="L4532" i="5"/>
  <c r="S4532" i="5"/>
  <c r="O4533" i="5"/>
  <c r="N4533" i="5"/>
  <c r="R4533" i="5"/>
  <c r="M4533" i="5"/>
  <c r="E4533" i="5"/>
  <c r="AH4533" i="5" s="1"/>
  <c r="F4533" i="5"/>
  <c r="G4533" i="5"/>
  <c r="I4533" i="5"/>
  <c r="J4533" i="5"/>
  <c r="K4533" i="5"/>
  <c r="L4533" i="5"/>
  <c r="S4533" i="5"/>
  <c r="O4534" i="5"/>
  <c r="N4534" i="5"/>
  <c r="R4534" i="5"/>
  <c r="M4534" i="5"/>
  <c r="E4534" i="5"/>
  <c r="AH4534" i="5" s="1"/>
  <c r="F4534" i="5"/>
  <c r="G4534" i="5"/>
  <c r="I4534" i="5"/>
  <c r="J4534" i="5"/>
  <c r="K4534" i="5"/>
  <c r="L4534" i="5"/>
  <c r="S4534" i="5"/>
  <c r="O4535" i="5"/>
  <c r="N4535" i="5"/>
  <c r="R4535" i="5"/>
  <c r="M4535" i="5"/>
  <c r="E4535" i="5"/>
  <c r="AH4535" i="5" s="1"/>
  <c r="F4535" i="5"/>
  <c r="G4535" i="5"/>
  <c r="I4535" i="5"/>
  <c r="J4535" i="5"/>
  <c r="K4535" i="5"/>
  <c r="L4535" i="5"/>
  <c r="S4535" i="5"/>
  <c r="O4536" i="5"/>
  <c r="N4536" i="5"/>
  <c r="R4536" i="5"/>
  <c r="M4536" i="5"/>
  <c r="E4536" i="5"/>
  <c r="AH4536" i="5" s="1"/>
  <c r="F4536" i="5"/>
  <c r="G4536" i="5"/>
  <c r="I4536" i="5"/>
  <c r="J4536" i="5"/>
  <c r="K4536" i="5"/>
  <c r="L4536" i="5"/>
  <c r="S4536" i="5"/>
  <c r="O4537" i="5"/>
  <c r="N4537" i="5"/>
  <c r="R4537" i="5"/>
  <c r="M4537" i="5"/>
  <c r="E4537" i="5"/>
  <c r="AH4537" i="5" s="1"/>
  <c r="F4537" i="5"/>
  <c r="G4537" i="5"/>
  <c r="I4537" i="5"/>
  <c r="J4537" i="5"/>
  <c r="K4537" i="5"/>
  <c r="L4537" i="5"/>
  <c r="S4537" i="5"/>
  <c r="O4538" i="5"/>
  <c r="N4538" i="5"/>
  <c r="R4538" i="5"/>
  <c r="M4538" i="5"/>
  <c r="E4538" i="5"/>
  <c r="AH4538" i="5" s="1"/>
  <c r="F4538" i="5"/>
  <c r="G4538" i="5"/>
  <c r="I4538" i="5"/>
  <c r="J4538" i="5"/>
  <c r="K4538" i="5"/>
  <c r="L4538" i="5"/>
  <c r="S4538" i="5"/>
  <c r="O4539" i="5"/>
  <c r="N4539" i="5"/>
  <c r="R4539" i="5"/>
  <c r="M4539" i="5"/>
  <c r="E4539" i="5"/>
  <c r="AH4539" i="5" s="1"/>
  <c r="F4539" i="5"/>
  <c r="G4539" i="5"/>
  <c r="I4539" i="5"/>
  <c r="J4539" i="5"/>
  <c r="K4539" i="5"/>
  <c r="L4539" i="5"/>
  <c r="S4539" i="5"/>
  <c r="O4540" i="5"/>
  <c r="N4540" i="5"/>
  <c r="R4540" i="5"/>
  <c r="M4540" i="5"/>
  <c r="E4540" i="5"/>
  <c r="AH4540" i="5" s="1"/>
  <c r="F4540" i="5"/>
  <c r="G4540" i="5"/>
  <c r="I4540" i="5"/>
  <c r="J4540" i="5"/>
  <c r="K4540" i="5"/>
  <c r="L4540" i="5"/>
  <c r="S4540" i="5"/>
  <c r="O4541" i="5"/>
  <c r="N4541" i="5"/>
  <c r="R4541" i="5"/>
  <c r="M4541" i="5"/>
  <c r="E4541" i="5"/>
  <c r="AH4541" i="5" s="1"/>
  <c r="F4541" i="5"/>
  <c r="G4541" i="5"/>
  <c r="I4541" i="5"/>
  <c r="J4541" i="5"/>
  <c r="K4541" i="5"/>
  <c r="L4541" i="5"/>
  <c r="S4541" i="5"/>
  <c r="O4542" i="5"/>
  <c r="N4542" i="5"/>
  <c r="R4542" i="5"/>
  <c r="M4542" i="5"/>
  <c r="E4542" i="5"/>
  <c r="AH4542" i="5" s="1"/>
  <c r="F4542" i="5"/>
  <c r="G4542" i="5"/>
  <c r="I4542" i="5"/>
  <c r="J4542" i="5"/>
  <c r="K4542" i="5"/>
  <c r="L4542" i="5"/>
  <c r="S4542" i="5"/>
  <c r="O4543" i="5"/>
  <c r="N4543" i="5"/>
  <c r="R4543" i="5"/>
  <c r="M4543" i="5"/>
  <c r="E4543" i="5"/>
  <c r="AH4543" i="5" s="1"/>
  <c r="F4543" i="5"/>
  <c r="G4543" i="5"/>
  <c r="I4543" i="5"/>
  <c r="J4543" i="5"/>
  <c r="K4543" i="5"/>
  <c r="L4543" i="5"/>
  <c r="S4543" i="5"/>
  <c r="O4544" i="5"/>
  <c r="N4544" i="5"/>
  <c r="R4544" i="5"/>
  <c r="M4544" i="5"/>
  <c r="E4544" i="5"/>
  <c r="AH4544" i="5" s="1"/>
  <c r="F4544" i="5"/>
  <c r="G4544" i="5"/>
  <c r="I4544" i="5"/>
  <c r="J4544" i="5"/>
  <c r="K4544" i="5"/>
  <c r="L4544" i="5"/>
  <c r="S4544" i="5"/>
  <c r="O4545" i="5"/>
  <c r="N4545" i="5"/>
  <c r="R4545" i="5"/>
  <c r="M4545" i="5"/>
  <c r="E4545" i="5"/>
  <c r="AH4545" i="5" s="1"/>
  <c r="F4545" i="5"/>
  <c r="G4545" i="5"/>
  <c r="I4545" i="5"/>
  <c r="J4545" i="5"/>
  <c r="K4545" i="5"/>
  <c r="L4545" i="5"/>
  <c r="S4545" i="5"/>
  <c r="O4546" i="5"/>
  <c r="N4546" i="5"/>
  <c r="R4546" i="5"/>
  <c r="M4546" i="5"/>
  <c r="E4546" i="5"/>
  <c r="AH4546" i="5" s="1"/>
  <c r="F4546" i="5"/>
  <c r="G4546" i="5"/>
  <c r="I4546" i="5"/>
  <c r="J4546" i="5"/>
  <c r="K4546" i="5"/>
  <c r="L4546" i="5"/>
  <c r="S4546" i="5"/>
  <c r="O4547" i="5"/>
  <c r="N4547" i="5"/>
  <c r="R4547" i="5"/>
  <c r="M4547" i="5"/>
  <c r="E4547" i="5"/>
  <c r="AH4547" i="5" s="1"/>
  <c r="F4547" i="5"/>
  <c r="G4547" i="5"/>
  <c r="I4547" i="5"/>
  <c r="J4547" i="5"/>
  <c r="K4547" i="5"/>
  <c r="L4547" i="5"/>
  <c r="S4547" i="5"/>
  <c r="O4548" i="5"/>
  <c r="N4548" i="5"/>
  <c r="R4548" i="5"/>
  <c r="M4548" i="5"/>
  <c r="E4548" i="5"/>
  <c r="AH4548" i="5" s="1"/>
  <c r="F4548" i="5"/>
  <c r="G4548" i="5"/>
  <c r="I4548" i="5"/>
  <c r="J4548" i="5"/>
  <c r="K4548" i="5"/>
  <c r="L4548" i="5"/>
  <c r="S4548" i="5"/>
  <c r="O4549" i="5"/>
  <c r="N4549" i="5"/>
  <c r="R4549" i="5"/>
  <c r="M4549" i="5"/>
  <c r="E4549" i="5"/>
  <c r="AH4549" i="5" s="1"/>
  <c r="F4549" i="5"/>
  <c r="G4549" i="5"/>
  <c r="I4549" i="5"/>
  <c r="J4549" i="5"/>
  <c r="K4549" i="5"/>
  <c r="L4549" i="5"/>
  <c r="S4549" i="5"/>
  <c r="O4550" i="5"/>
  <c r="N4550" i="5"/>
  <c r="R4550" i="5"/>
  <c r="M4550" i="5"/>
  <c r="E4550" i="5"/>
  <c r="AH4550" i="5" s="1"/>
  <c r="F4550" i="5"/>
  <c r="G4550" i="5"/>
  <c r="I4550" i="5"/>
  <c r="J4550" i="5"/>
  <c r="K4550" i="5"/>
  <c r="L4550" i="5"/>
  <c r="S4550" i="5"/>
  <c r="O4551" i="5"/>
  <c r="N4551" i="5"/>
  <c r="R4551" i="5"/>
  <c r="M4551" i="5"/>
  <c r="E4551" i="5"/>
  <c r="AH4551" i="5" s="1"/>
  <c r="F4551" i="5"/>
  <c r="G4551" i="5"/>
  <c r="I4551" i="5"/>
  <c r="J4551" i="5"/>
  <c r="K4551" i="5"/>
  <c r="L4551" i="5"/>
  <c r="S4551" i="5"/>
  <c r="O4552" i="5"/>
  <c r="N4552" i="5"/>
  <c r="R4552" i="5"/>
  <c r="M4552" i="5"/>
  <c r="E4552" i="5"/>
  <c r="AH4552" i="5" s="1"/>
  <c r="F4552" i="5"/>
  <c r="G4552" i="5"/>
  <c r="I4552" i="5"/>
  <c r="J4552" i="5"/>
  <c r="K4552" i="5"/>
  <c r="L4552" i="5"/>
  <c r="S4552" i="5"/>
  <c r="O4553" i="5"/>
  <c r="N4553" i="5"/>
  <c r="R4553" i="5"/>
  <c r="M4553" i="5"/>
  <c r="E4553" i="5"/>
  <c r="AH4553" i="5" s="1"/>
  <c r="F4553" i="5"/>
  <c r="G4553" i="5"/>
  <c r="I4553" i="5"/>
  <c r="J4553" i="5"/>
  <c r="K4553" i="5"/>
  <c r="L4553" i="5"/>
  <c r="S4553" i="5"/>
  <c r="O4554" i="5"/>
  <c r="N4554" i="5"/>
  <c r="R4554" i="5"/>
  <c r="M4554" i="5"/>
  <c r="E4554" i="5"/>
  <c r="AH4554" i="5" s="1"/>
  <c r="F4554" i="5"/>
  <c r="G4554" i="5"/>
  <c r="I4554" i="5"/>
  <c r="J4554" i="5"/>
  <c r="K4554" i="5"/>
  <c r="L4554" i="5"/>
  <c r="S4554" i="5"/>
  <c r="O4555" i="5"/>
  <c r="N4555" i="5"/>
  <c r="R4555" i="5"/>
  <c r="M4555" i="5"/>
  <c r="E4555" i="5"/>
  <c r="AH4555" i="5" s="1"/>
  <c r="F4555" i="5"/>
  <c r="G4555" i="5"/>
  <c r="I4555" i="5"/>
  <c r="J4555" i="5"/>
  <c r="K4555" i="5"/>
  <c r="L4555" i="5"/>
  <c r="S4555" i="5"/>
  <c r="O4556" i="5"/>
  <c r="N4556" i="5"/>
  <c r="R4556" i="5"/>
  <c r="M4556" i="5"/>
  <c r="E4556" i="5"/>
  <c r="AH4556" i="5" s="1"/>
  <c r="F4556" i="5"/>
  <c r="G4556" i="5"/>
  <c r="I4556" i="5"/>
  <c r="J4556" i="5"/>
  <c r="K4556" i="5"/>
  <c r="L4556" i="5"/>
  <c r="S4556" i="5"/>
  <c r="O4557" i="5"/>
  <c r="N4557" i="5"/>
  <c r="R4557" i="5"/>
  <c r="M4557" i="5"/>
  <c r="E4557" i="5"/>
  <c r="AH4557" i="5" s="1"/>
  <c r="F4557" i="5"/>
  <c r="G4557" i="5"/>
  <c r="I4557" i="5"/>
  <c r="J4557" i="5"/>
  <c r="K4557" i="5"/>
  <c r="L4557" i="5"/>
  <c r="S4557" i="5"/>
  <c r="O4558" i="5"/>
  <c r="N4558" i="5"/>
  <c r="R4558" i="5"/>
  <c r="M4558" i="5"/>
  <c r="E4558" i="5"/>
  <c r="AH4558" i="5" s="1"/>
  <c r="F4558" i="5"/>
  <c r="G4558" i="5"/>
  <c r="I4558" i="5"/>
  <c r="J4558" i="5"/>
  <c r="K4558" i="5"/>
  <c r="L4558" i="5"/>
  <c r="S4558" i="5"/>
  <c r="O4559" i="5"/>
  <c r="N4559" i="5"/>
  <c r="R4559" i="5"/>
  <c r="M4559" i="5"/>
  <c r="E4559" i="5"/>
  <c r="AH4559" i="5" s="1"/>
  <c r="F4559" i="5"/>
  <c r="G4559" i="5"/>
  <c r="I4559" i="5"/>
  <c r="J4559" i="5"/>
  <c r="K4559" i="5"/>
  <c r="L4559" i="5"/>
  <c r="S4559" i="5"/>
  <c r="O4560" i="5"/>
  <c r="N4560" i="5"/>
  <c r="R4560" i="5"/>
  <c r="M4560" i="5"/>
  <c r="E4560" i="5"/>
  <c r="AH4560" i="5" s="1"/>
  <c r="F4560" i="5"/>
  <c r="G4560" i="5"/>
  <c r="I4560" i="5"/>
  <c r="J4560" i="5"/>
  <c r="K4560" i="5"/>
  <c r="L4560" i="5"/>
  <c r="S4560" i="5"/>
  <c r="O4561" i="5"/>
  <c r="N4561" i="5"/>
  <c r="R4561" i="5"/>
  <c r="M4561" i="5"/>
  <c r="E4561" i="5"/>
  <c r="AH4561" i="5" s="1"/>
  <c r="F4561" i="5"/>
  <c r="G4561" i="5"/>
  <c r="I4561" i="5"/>
  <c r="J4561" i="5"/>
  <c r="K4561" i="5"/>
  <c r="L4561" i="5"/>
  <c r="S4561" i="5"/>
  <c r="O4562" i="5"/>
  <c r="N4562" i="5"/>
  <c r="R4562" i="5"/>
  <c r="M4562" i="5"/>
  <c r="E4562" i="5"/>
  <c r="AH4562" i="5" s="1"/>
  <c r="F4562" i="5"/>
  <c r="G4562" i="5"/>
  <c r="I4562" i="5"/>
  <c r="J4562" i="5"/>
  <c r="K4562" i="5"/>
  <c r="L4562" i="5"/>
  <c r="S4562" i="5"/>
  <c r="O4563" i="5"/>
  <c r="N4563" i="5"/>
  <c r="R4563" i="5"/>
  <c r="M4563" i="5"/>
  <c r="E4563" i="5"/>
  <c r="AH4563" i="5" s="1"/>
  <c r="F4563" i="5"/>
  <c r="G4563" i="5"/>
  <c r="I4563" i="5"/>
  <c r="J4563" i="5"/>
  <c r="K4563" i="5"/>
  <c r="L4563" i="5"/>
  <c r="S4563" i="5"/>
  <c r="O4564" i="5"/>
  <c r="N4564" i="5"/>
  <c r="R4564" i="5"/>
  <c r="M4564" i="5"/>
  <c r="E4564" i="5"/>
  <c r="AH4564" i="5" s="1"/>
  <c r="F4564" i="5"/>
  <c r="G4564" i="5"/>
  <c r="I4564" i="5"/>
  <c r="J4564" i="5"/>
  <c r="K4564" i="5"/>
  <c r="L4564" i="5"/>
  <c r="S4564" i="5"/>
  <c r="O4565" i="5"/>
  <c r="N4565" i="5"/>
  <c r="R4565" i="5"/>
  <c r="M4565" i="5"/>
  <c r="E4565" i="5"/>
  <c r="AH4565" i="5" s="1"/>
  <c r="F4565" i="5"/>
  <c r="G4565" i="5"/>
  <c r="I4565" i="5"/>
  <c r="J4565" i="5"/>
  <c r="K4565" i="5"/>
  <c r="L4565" i="5"/>
  <c r="S4565" i="5"/>
  <c r="O4566" i="5"/>
  <c r="N4566" i="5"/>
  <c r="R4566" i="5"/>
  <c r="M4566" i="5"/>
  <c r="E4566" i="5"/>
  <c r="AH4566" i="5" s="1"/>
  <c r="F4566" i="5"/>
  <c r="G4566" i="5"/>
  <c r="I4566" i="5"/>
  <c r="J4566" i="5"/>
  <c r="K4566" i="5"/>
  <c r="L4566" i="5"/>
  <c r="S4566" i="5"/>
  <c r="O4567" i="5"/>
  <c r="N4567" i="5"/>
  <c r="R4567" i="5"/>
  <c r="M4567" i="5"/>
  <c r="E4567" i="5"/>
  <c r="AH4567" i="5" s="1"/>
  <c r="F4567" i="5"/>
  <c r="G4567" i="5"/>
  <c r="I4567" i="5"/>
  <c r="J4567" i="5"/>
  <c r="K4567" i="5"/>
  <c r="L4567" i="5"/>
  <c r="S4567" i="5"/>
  <c r="O4568" i="5"/>
  <c r="N4568" i="5"/>
  <c r="R4568" i="5"/>
  <c r="M4568" i="5"/>
  <c r="E4568" i="5"/>
  <c r="AH4568" i="5" s="1"/>
  <c r="F4568" i="5"/>
  <c r="G4568" i="5"/>
  <c r="I4568" i="5"/>
  <c r="J4568" i="5"/>
  <c r="K4568" i="5"/>
  <c r="L4568" i="5"/>
  <c r="S4568" i="5"/>
  <c r="O4569" i="5"/>
  <c r="N4569" i="5"/>
  <c r="R4569" i="5"/>
  <c r="M4569" i="5"/>
  <c r="E4569" i="5"/>
  <c r="AH4569" i="5" s="1"/>
  <c r="F4569" i="5"/>
  <c r="G4569" i="5"/>
  <c r="I4569" i="5"/>
  <c r="J4569" i="5"/>
  <c r="K4569" i="5"/>
  <c r="L4569" i="5"/>
  <c r="S4569" i="5"/>
  <c r="O4570" i="5"/>
  <c r="N4570" i="5"/>
  <c r="R4570" i="5"/>
  <c r="M4570" i="5"/>
  <c r="E4570" i="5"/>
  <c r="AH4570" i="5" s="1"/>
  <c r="F4570" i="5"/>
  <c r="G4570" i="5"/>
  <c r="I4570" i="5"/>
  <c r="J4570" i="5"/>
  <c r="K4570" i="5"/>
  <c r="L4570" i="5"/>
  <c r="S4570" i="5"/>
  <c r="O4571" i="5"/>
  <c r="N4571" i="5"/>
  <c r="R4571" i="5"/>
  <c r="M4571" i="5"/>
  <c r="E4571" i="5"/>
  <c r="AH4571" i="5" s="1"/>
  <c r="F4571" i="5"/>
  <c r="G4571" i="5"/>
  <c r="I4571" i="5"/>
  <c r="J4571" i="5"/>
  <c r="K4571" i="5"/>
  <c r="L4571" i="5"/>
  <c r="S4571" i="5"/>
  <c r="O4572" i="5"/>
  <c r="N4572" i="5"/>
  <c r="R4572" i="5"/>
  <c r="M4572" i="5"/>
  <c r="E4572" i="5"/>
  <c r="AH4572" i="5" s="1"/>
  <c r="F4572" i="5"/>
  <c r="G4572" i="5"/>
  <c r="I4572" i="5"/>
  <c r="J4572" i="5"/>
  <c r="K4572" i="5"/>
  <c r="L4572" i="5"/>
  <c r="S4572" i="5"/>
  <c r="O4573" i="5"/>
  <c r="N4573" i="5"/>
  <c r="R4573" i="5"/>
  <c r="M4573" i="5"/>
  <c r="E4573" i="5"/>
  <c r="AH4573" i="5" s="1"/>
  <c r="F4573" i="5"/>
  <c r="G4573" i="5"/>
  <c r="I4573" i="5"/>
  <c r="J4573" i="5"/>
  <c r="K4573" i="5"/>
  <c r="L4573" i="5"/>
  <c r="S4573" i="5"/>
  <c r="O4574" i="5"/>
  <c r="N4574" i="5"/>
  <c r="R4574" i="5"/>
  <c r="M4574" i="5"/>
  <c r="E4574" i="5"/>
  <c r="AH4574" i="5" s="1"/>
  <c r="F4574" i="5"/>
  <c r="G4574" i="5"/>
  <c r="I4574" i="5"/>
  <c r="J4574" i="5"/>
  <c r="K4574" i="5"/>
  <c r="L4574" i="5"/>
  <c r="S4574" i="5"/>
  <c r="O4575" i="5"/>
  <c r="N4575" i="5"/>
  <c r="R4575" i="5"/>
  <c r="M4575" i="5"/>
  <c r="E4575" i="5"/>
  <c r="AH4575" i="5" s="1"/>
  <c r="F4575" i="5"/>
  <c r="G4575" i="5"/>
  <c r="I4575" i="5"/>
  <c r="J4575" i="5"/>
  <c r="K4575" i="5"/>
  <c r="L4575" i="5"/>
  <c r="S4575" i="5"/>
  <c r="O4576" i="5"/>
  <c r="N4576" i="5"/>
  <c r="R4576" i="5"/>
  <c r="M4576" i="5"/>
  <c r="E4576" i="5"/>
  <c r="AH4576" i="5" s="1"/>
  <c r="F4576" i="5"/>
  <c r="G4576" i="5"/>
  <c r="I4576" i="5"/>
  <c r="J4576" i="5"/>
  <c r="K4576" i="5"/>
  <c r="L4576" i="5"/>
  <c r="S4576" i="5"/>
  <c r="O4577" i="5"/>
  <c r="N4577" i="5"/>
  <c r="R4577" i="5"/>
  <c r="M4577" i="5"/>
  <c r="E4577" i="5"/>
  <c r="AH4577" i="5" s="1"/>
  <c r="F4577" i="5"/>
  <c r="G4577" i="5"/>
  <c r="I4577" i="5"/>
  <c r="J4577" i="5"/>
  <c r="K4577" i="5"/>
  <c r="L4577" i="5"/>
  <c r="S4577" i="5"/>
  <c r="O4578" i="5"/>
  <c r="N4578" i="5"/>
  <c r="R4578" i="5"/>
  <c r="M4578" i="5"/>
  <c r="E4578" i="5"/>
  <c r="AH4578" i="5" s="1"/>
  <c r="F4578" i="5"/>
  <c r="G4578" i="5"/>
  <c r="I4578" i="5"/>
  <c r="J4578" i="5"/>
  <c r="K4578" i="5"/>
  <c r="L4578" i="5"/>
  <c r="S4578" i="5"/>
  <c r="O4579" i="5"/>
  <c r="N4579" i="5"/>
  <c r="R4579" i="5"/>
  <c r="M4579" i="5"/>
  <c r="E4579" i="5"/>
  <c r="AH4579" i="5" s="1"/>
  <c r="F4579" i="5"/>
  <c r="G4579" i="5"/>
  <c r="I4579" i="5"/>
  <c r="J4579" i="5"/>
  <c r="K4579" i="5"/>
  <c r="L4579" i="5"/>
  <c r="S4579" i="5"/>
  <c r="O4580" i="5"/>
  <c r="N4580" i="5"/>
  <c r="R4580" i="5"/>
  <c r="M4580" i="5"/>
  <c r="E4580" i="5"/>
  <c r="AH4580" i="5" s="1"/>
  <c r="F4580" i="5"/>
  <c r="G4580" i="5"/>
  <c r="I4580" i="5"/>
  <c r="J4580" i="5"/>
  <c r="K4580" i="5"/>
  <c r="L4580" i="5"/>
  <c r="S4580" i="5"/>
  <c r="O4581" i="5"/>
  <c r="N4581" i="5"/>
  <c r="R4581" i="5"/>
  <c r="M4581" i="5"/>
  <c r="E4581" i="5"/>
  <c r="AH4581" i="5" s="1"/>
  <c r="F4581" i="5"/>
  <c r="G4581" i="5"/>
  <c r="I4581" i="5"/>
  <c r="J4581" i="5"/>
  <c r="K4581" i="5"/>
  <c r="L4581" i="5"/>
  <c r="S4581" i="5"/>
  <c r="O4582" i="5"/>
  <c r="N4582" i="5"/>
  <c r="R4582" i="5"/>
  <c r="M4582" i="5"/>
  <c r="E4582" i="5"/>
  <c r="AH4582" i="5" s="1"/>
  <c r="F4582" i="5"/>
  <c r="G4582" i="5"/>
  <c r="I4582" i="5"/>
  <c r="J4582" i="5"/>
  <c r="K4582" i="5"/>
  <c r="L4582" i="5"/>
  <c r="S4582" i="5"/>
  <c r="O4583" i="5"/>
  <c r="N4583" i="5"/>
  <c r="R4583" i="5"/>
  <c r="M4583" i="5"/>
  <c r="E4583" i="5"/>
  <c r="AH4583" i="5" s="1"/>
  <c r="F4583" i="5"/>
  <c r="G4583" i="5"/>
  <c r="I4583" i="5"/>
  <c r="J4583" i="5"/>
  <c r="K4583" i="5"/>
  <c r="L4583" i="5"/>
  <c r="S4583" i="5"/>
  <c r="O4584" i="5"/>
  <c r="N4584" i="5"/>
  <c r="R4584" i="5"/>
  <c r="M4584" i="5"/>
  <c r="E4584" i="5"/>
  <c r="AH4584" i="5" s="1"/>
  <c r="F4584" i="5"/>
  <c r="G4584" i="5"/>
  <c r="I4584" i="5"/>
  <c r="J4584" i="5"/>
  <c r="K4584" i="5"/>
  <c r="L4584" i="5"/>
  <c r="S4584" i="5"/>
  <c r="O4585" i="5"/>
  <c r="N4585" i="5"/>
  <c r="R4585" i="5"/>
  <c r="M4585" i="5"/>
  <c r="E4585" i="5"/>
  <c r="AH4585" i="5" s="1"/>
  <c r="F4585" i="5"/>
  <c r="G4585" i="5"/>
  <c r="I4585" i="5"/>
  <c r="J4585" i="5"/>
  <c r="K4585" i="5"/>
  <c r="L4585" i="5"/>
  <c r="S4585" i="5"/>
  <c r="O4586" i="5"/>
  <c r="N4586" i="5"/>
  <c r="R4586" i="5"/>
  <c r="M4586" i="5"/>
  <c r="E4586" i="5"/>
  <c r="AH4586" i="5" s="1"/>
  <c r="F4586" i="5"/>
  <c r="G4586" i="5"/>
  <c r="I4586" i="5"/>
  <c r="J4586" i="5"/>
  <c r="K4586" i="5"/>
  <c r="L4586" i="5"/>
  <c r="S4586" i="5"/>
  <c r="O4587" i="5"/>
  <c r="N4587" i="5"/>
  <c r="R4587" i="5"/>
  <c r="M4587" i="5"/>
  <c r="E4587" i="5"/>
  <c r="AH4587" i="5" s="1"/>
  <c r="F4587" i="5"/>
  <c r="G4587" i="5"/>
  <c r="I4587" i="5"/>
  <c r="J4587" i="5"/>
  <c r="K4587" i="5"/>
  <c r="L4587" i="5"/>
  <c r="S4587" i="5"/>
  <c r="O4588" i="5"/>
  <c r="N4588" i="5"/>
  <c r="R4588" i="5"/>
  <c r="M4588" i="5"/>
  <c r="E4588" i="5"/>
  <c r="AH4588" i="5" s="1"/>
  <c r="F4588" i="5"/>
  <c r="G4588" i="5"/>
  <c r="I4588" i="5"/>
  <c r="J4588" i="5"/>
  <c r="K4588" i="5"/>
  <c r="L4588" i="5"/>
  <c r="S4588" i="5"/>
  <c r="O4589" i="5"/>
  <c r="N4589" i="5"/>
  <c r="R4589" i="5"/>
  <c r="M4589" i="5"/>
  <c r="E4589" i="5"/>
  <c r="AH4589" i="5" s="1"/>
  <c r="F4589" i="5"/>
  <c r="G4589" i="5"/>
  <c r="I4589" i="5"/>
  <c r="J4589" i="5"/>
  <c r="K4589" i="5"/>
  <c r="L4589" i="5"/>
  <c r="S4589" i="5"/>
  <c r="O4590" i="5"/>
  <c r="N4590" i="5"/>
  <c r="R4590" i="5"/>
  <c r="M4590" i="5"/>
  <c r="E4590" i="5"/>
  <c r="AH4590" i="5" s="1"/>
  <c r="F4590" i="5"/>
  <c r="G4590" i="5"/>
  <c r="I4590" i="5"/>
  <c r="J4590" i="5"/>
  <c r="K4590" i="5"/>
  <c r="L4590" i="5"/>
  <c r="S4590" i="5"/>
  <c r="O4591" i="5"/>
  <c r="N4591" i="5"/>
  <c r="R4591" i="5"/>
  <c r="M4591" i="5"/>
  <c r="E4591" i="5"/>
  <c r="AH4591" i="5" s="1"/>
  <c r="F4591" i="5"/>
  <c r="G4591" i="5"/>
  <c r="I4591" i="5"/>
  <c r="J4591" i="5"/>
  <c r="K4591" i="5"/>
  <c r="L4591" i="5"/>
  <c r="S4591" i="5"/>
  <c r="O4592" i="5"/>
  <c r="N4592" i="5"/>
  <c r="R4592" i="5"/>
  <c r="M4592" i="5"/>
  <c r="E4592" i="5"/>
  <c r="AH4592" i="5" s="1"/>
  <c r="F4592" i="5"/>
  <c r="G4592" i="5"/>
  <c r="I4592" i="5"/>
  <c r="J4592" i="5"/>
  <c r="K4592" i="5"/>
  <c r="L4592" i="5"/>
  <c r="S4592" i="5"/>
  <c r="O4593" i="5"/>
  <c r="N4593" i="5"/>
  <c r="R4593" i="5"/>
  <c r="M4593" i="5"/>
  <c r="E4593" i="5"/>
  <c r="AH4593" i="5" s="1"/>
  <c r="F4593" i="5"/>
  <c r="G4593" i="5"/>
  <c r="I4593" i="5"/>
  <c r="J4593" i="5"/>
  <c r="K4593" i="5"/>
  <c r="L4593" i="5"/>
  <c r="S4593" i="5"/>
  <c r="O4594" i="5"/>
  <c r="N4594" i="5"/>
  <c r="R4594" i="5"/>
  <c r="M4594" i="5"/>
  <c r="E4594" i="5"/>
  <c r="AH4594" i="5" s="1"/>
  <c r="F4594" i="5"/>
  <c r="G4594" i="5"/>
  <c r="I4594" i="5"/>
  <c r="J4594" i="5"/>
  <c r="K4594" i="5"/>
  <c r="L4594" i="5"/>
  <c r="S4594" i="5"/>
  <c r="O4595" i="5"/>
  <c r="N4595" i="5"/>
  <c r="R4595" i="5"/>
  <c r="M4595" i="5"/>
  <c r="E4595" i="5"/>
  <c r="AH4595" i="5" s="1"/>
  <c r="F4595" i="5"/>
  <c r="G4595" i="5"/>
  <c r="I4595" i="5"/>
  <c r="J4595" i="5"/>
  <c r="K4595" i="5"/>
  <c r="L4595" i="5"/>
  <c r="S4595" i="5"/>
  <c r="O4596" i="5"/>
  <c r="N4596" i="5"/>
  <c r="R4596" i="5"/>
  <c r="M4596" i="5"/>
  <c r="E4596" i="5"/>
  <c r="AH4596" i="5" s="1"/>
  <c r="F4596" i="5"/>
  <c r="G4596" i="5"/>
  <c r="I4596" i="5"/>
  <c r="J4596" i="5"/>
  <c r="K4596" i="5"/>
  <c r="L4596" i="5"/>
  <c r="S4596" i="5"/>
  <c r="O4597" i="5"/>
  <c r="N4597" i="5"/>
  <c r="R4597" i="5"/>
  <c r="M4597" i="5"/>
  <c r="E4597" i="5"/>
  <c r="AH4597" i="5" s="1"/>
  <c r="F4597" i="5"/>
  <c r="G4597" i="5"/>
  <c r="I4597" i="5"/>
  <c r="J4597" i="5"/>
  <c r="K4597" i="5"/>
  <c r="L4597" i="5"/>
  <c r="S4597" i="5"/>
  <c r="O4598" i="5"/>
  <c r="N4598" i="5"/>
  <c r="R4598" i="5"/>
  <c r="M4598" i="5"/>
  <c r="E4598" i="5"/>
  <c r="AH4598" i="5" s="1"/>
  <c r="F4598" i="5"/>
  <c r="G4598" i="5"/>
  <c r="I4598" i="5"/>
  <c r="J4598" i="5"/>
  <c r="K4598" i="5"/>
  <c r="L4598" i="5"/>
  <c r="S4598" i="5"/>
  <c r="O4599" i="5"/>
  <c r="N4599" i="5"/>
  <c r="R4599" i="5"/>
  <c r="M4599" i="5"/>
  <c r="E4599" i="5"/>
  <c r="AH4599" i="5" s="1"/>
  <c r="F4599" i="5"/>
  <c r="G4599" i="5"/>
  <c r="I4599" i="5"/>
  <c r="J4599" i="5"/>
  <c r="K4599" i="5"/>
  <c r="L4599" i="5"/>
  <c r="S4599" i="5"/>
  <c r="O4600" i="5"/>
  <c r="N4600" i="5"/>
  <c r="R4600" i="5"/>
  <c r="M4600" i="5"/>
  <c r="E4600" i="5"/>
  <c r="AH4600" i="5" s="1"/>
  <c r="F4600" i="5"/>
  <c r="G4600" i="5"/>
  <c r="I4600" i="5"/>
  <c r="J4600" i="5"/>
  <c r="K4600" i="5"/>
  <c r="L4600" i="5"/>
  <c r="S4600" i="5"/>
  <c r="O4601" i="5"/>
  <c r="N4601" i="5"/>
  <c r="R4601" i="5"/>
  <c r="M4601" i="5"/>
  <c r="E4601" i="5"/>
  <c r="AH4601" i="5" s="1"/>
  <c r="F4601" i="5"/>
  <c r="G4601" i="5"/>
  <c r="I4601" i="5"/>
  <c r="J4601" i="5"/>
  <c r="K4601" i="5"/>
  <c r="L4601" i="5"/>
  <c r="S4601" i="5"/>
  <c r="O4602" i="5"/>
  <c r="N4602" i="5"/>
  <c r="R4602" i="5"/>
  <c r="M4602" i="5"/>
  <c r="E4602" i="5"/>
  <c r="AH4602" i="5" s="1"/>
  <c r="F4602" i="5"/>
  <c r="G4602" i="5"/>
  <c r="I4602" i="5"/>
  <c r="J4602" i="5"/>
  <c r="K4602" i="5"/>
  <c r="L4602" i="5"/>
  <c r="S4602" i="5"/>
  <c r="O4603" i="5"/>
  <c r="N4603" i="5"/>
  <c r="R4603" i="5"/>
  <c r="M4603" i="5"/>
  <c r="E4603" i="5"/>
  <c r="AH4603" i="5" s="1"/>
  <c r="F4603" i="5"/>
  <c r="G4603" i="5"/>
  <c r="I4603" i="5"/>
  <c r="J4603" i="5"/>
  <c r="K4603" i="5"/>
  <c r="L4603" i="5"/>
  <c r="S4603" i="5"/>
  <c r="O4604" i="5"/>
  <c r="N4604" i="5"/>
  <c r="R4604" i="5"/>
  <c r="M4604" i="5"/>
  <c r="E4604" i="5"/>
  <c r="AH4604" i="5" s="1"/>
  <c r="F4604" i="5"/>
  <c r="G4604" i="5"/>
  <c r="I4604" i="5"/>
  <c r="J4604" i="5"/>
  <c r="K4604" i="5"/>
  <c r="L4604" i="5"/>
  <c r="S4604" i="5"/>
  <c r="O4605" i="5"/>
  <c r="N4605" i="5"/>
  <c r="R4605" i="5"/>
  <c r="M4605" i="5"/>
  <c r="E4605" i="5"/>
  <c r="AH4605" i="5" s="1"/>
  <c r="F4605" i="5"/>
  <c r="G4605" i="5"/>
  <c r="I4605" i="5"/>
  <c r="J4605" i="5"/>
  <c r="K4605" i="5"/>
  <c r="L4605" i="5"/>
  <c r="S4605" i="5"/>
  <c r="O4606" i="5"/>
  <c r="N4606" i="5"/>
  <c r="R4606" i="5"/>
  <c r="M4606" i="5"/>
  <c r="E4606" i="5"/>
  <c r="AH4606" i="5" s="1"/>
  <c r="F4606" i="5"/>
  <c r="G4606" i="5"/>
  <c r="I4606" i="5"/>
  <c r="J4606" i="5"/>
  <c r="K4606" i="5"/>
  <c r="L4606" i="5"/>
  <c r="S4606" i="5"/>
  <c r="O4607" i="5"/>
  <c r="N4607" i="5"/>
  <c r="R4607" i="5"/>
  <c r="M4607" i="5"/>
  <c r="E4607" i="5"/>
  <c r="AH4607" i="5" s="1"/>
  <c r="F4607" i="5"/>
  <c r="G4607" i="5"/>
  <c r="I4607" i="5"/>
  <c r="J4607" i="5"/>
  <c r="K4607" i="5"/>
  <c r="L4607" i="5"/>
  <c r="S4607" i="5"/>
  <c r="O4608" i="5"/>
  <c r="N4608" i="5"/>
  <c r="R4608" i="5"/>
  <c r="M4608" i="5"/>
  <c r="E4608" i="5"/>
  <c r="AH4608" i="5" s="1"/>
  <c r="F4608" i="5"/>
  <c r="G4608" i="5"/>
  <c r="I4608" i="5"/>
  <c r="J4608" i="5"/>
  <c r="K4608" i="5"/>
  <c r="L4608" i="5"/>
  <c r="S4608" i="5"/>
  <c r="O4609" i="5"/>
  <c r="N4609" i="5"/>
  <c r="R4609" i="5"/>
  <c r="M4609" i="5"/>
  <c r="E4609" i="5"/>
  <c r="AH4609" i="5" s="1"/>
  <c r="F4609" i="5"/>
  <c r="G4609" i="5"/>
  <c r="I4609" i="5"/>
  <c r="J4609" i="5"/>
  <c r="K4609" i="5"/>
  <c r="L4609" i="5"/>
  <c r="S4609" i="5"/>
  <c r="O4610" i="5"/>
  <c r="N4610" i="5"/>
  <c r="R4610" i="5"/>
  <c r="M4610" i="5"/>
  <c r="E4610" i="5"/>
  <c r="AH4610" i="5" s="1"/>
  <c r="F4610" i="5"/>
  <c r="G4610" i="5"/>
  <c r="I4610" i="5"/>
  <c r="J4610" i="5"/>
  <c r="K4610" i="5"/>
  <c r="L4610" i="5"/>
  <c r="S4610" i="5"/>
  <c r="O4611" i="5"/>
  <c r="N4611" i="5"/>
  <c r="R4611" i="5"/>
  <c r="M4611" i="5"/>
  <c r="E4611" i="5"/>
  <c r="AH4611" i="5" s="1"/>
  <c r="F4611" i="5"/>
  <c r="G4611" i="5"/>
  <c r="I4611" i="5"/>
  <c r="J4611" i="5"/>
  <c r="K4611" i="5"/>
  <c r="L4611" i="5"/>
  <c r="S4611" i="5"/>
  <c r="O4612" i="5"/>
  <c r="N4612" i="5"/>
  <c r="R4612" i="5"/>
  <c r="M4612" i="5"/>
  <c r="E4612" i="5"/>
  <c r="AH4612" i="5" s="1"/>
  <c r="F4612" i="5"/>
  <c r="G4612" i="5"/>
  <c r="I4612" i="5"/>
  <c r="J4612" i="5"/>
  <c r="K4612" i="5"/>
  <c r="L4612" i="5"/>
  <c r="S4612" i="5"/>
  <c r="O4613" i="5"/>
  <c r="N4613" i="5"/>
  <c r="R4613" i="5"/>
  <c r="M4613" i="5"/>
  <c r="E4613" i="5"/>
  <c r="AH4613" i="5" s="1"/>
  <c r="F4613" i="5"/>
  <c r="G4613" i="5"/>
  <c r="I4613" i="5"/>
  <c r="J4613" i="5"/>
  <c r="K4613" i="5"/>
  <c r="L4613" i="5"/>
  <c r="S4613" i="5"/>
  <c r="O4614" i="5"/>
  <c r="N4614" i="5"/>
  <c r="R4614" i="5"/>
  <c r="M4614" i="5"/>
  <c r="E4614" i="5"/>
  <c r="AH4614" i="5" s="1"/>
  <c r="F4614" i="5"/>
  <c r="G4614" i="5"/>
  <c r="I4614" i="5"/>
  <c r="J4614" i="5"/>
  <c r="K4614" i="5"/>
  <c r="L4614" i="5"/>
  <c r="S4614" i="5"/>
  <c r="O4615" i="5"/>
  <c r="N4615" i="5"/>
  <c r="R4615" i="5"/>
  <c r="M4615" i="5"/>
  <c r="E4615" i="5"/>
  <c r="AH4615" i="5" s="1"/>
  <c r="F4615" i="5"/>
  <c r="G4615" i="5"/>
  <c r="I4615" i="5"/>
  <c r="J4615" i="5"/>
  <c r="K4615" i="5"/>
  <c r="L4615" i="5"/>
  <c r="S4615" i="5"/>
  <c r="O4616" i="5"/>
  <c r="N4616" i="5"/>
  <c r="R4616" i="5"/>
  <c r="M4616" i="5"/>
  <c r="E4616" i="5"/>
  <c r="AH4616" i="5" s="1"/>
  <c r="F4616" i="5"/>
  <c r="G4616" i="5"/>
  <c r="I4616" i="5"/>
  <c r="J4616" i="5"/>
  <c r="K4616" i="5"/>
  <c r="L4616" i="5"/>
  <c r="S4616" i="5"/>
  <c r="O4617" i="5"/>
  <c r="N4617" i="5"/>
  <c r="R4617" i="5"/>
  <c r="M4617" i="5"/>
  <c r="E4617" i="5"/>
  <c r="AH4617" i="5" s="1"/>
  <c r="F4617" i="5"/>
  <c r="G4617" i="5"/>
  <c r="I4617" i="5"/>
  <c r="J4617" i="5"/>
  <c r="K4617" i="5"/>
  <c r="L4617" i="5"/>
  <c r="S4617" i="5"/>
  <c r="O4618" i="5"/>
  <c r="N4618" i="5"/>
  <c r="R4618" i="5"/>
  <c r="M4618" i="5"/>
  <c r="E4618" i="5"/>
  <c r="AH4618" i="5" s="1"/>
  <c r="F4618" i="5"/>
  <c r="G4618" i="5"/>
  <c r="I4618" i="5"/>
  <c r="J4618" i="5"/>
  <c r="K4618" i="5"/>
  <c r="L4618" i="5"/>
  <c r="S4618" i="5"/>
  <c r="O4619" i="5"/>
  <c r="N4619" i="5"/>
  <c r="R4619" i="5"/>
  <c r="M4619" i="5"/>
  <c r="E4619" i="5"/>
  <c r="AH4619" i="5" s="1"/>
  <c r="F4619" i="5"/>
  <c r="G4619" i="5"/>
  <c r="I4619" i="5"/>
  <c r="J4619" i="5"/>
  <c r="K4619" i="5"/>
  <c r="L4619" i="5"/>
  <c r="S4619" i="5"/>
  <c r="O4620" i="5"/>
  <c r="N4620" i="5"/>
  <c r="R4620" i="5"/>
  <c r="M4620" i="5"/>
  <c r="E4620" i="5"/>
  <c r="AH4620" i="5" s="1"/>
  <c r="F4620" i="5"/>
  <c r="G4620" i="5"/>
  <c r="I4620" i="5"/>
  <c r="J4620" i="5"/>
  <c r="K4620" i="5"/>
  <c r="L4620" i="5"/>
  <c r="S4620" i="5"/>
  <c r="O4621" i="5"/>
  <c r="N4621" i="5"/>
  <c r="R4621" i="5"/>
  <c r="M4621" i="5"/>
  <c r="E4621" i="5"/>
  <c r="AH4621" i="5" s="1"/>
  <c r="F4621" i="5"/>
  <c r="G4621" i="5"/>
  <c r="I4621" i="5"/>
  <c r="J4621" i="5"/>
  <c r="K4621" i="5"/>
  <c r="L4621" i="5"/>
  <c r="S4621" i="5"/>
  <c r="O4622" i="5"/>
  <c r="N4622" i="5"/>
  <c r="R4622" i="5"/>
  <c r="M4622" i="5"/>
  <c r="E4622" i="5"/>
  <c r="AH4622" i="5" s="1"/>
  <c r="F4622" i="5"/>
  <c r="G4622" i="5"/>
  <c r="I4622" i="5"/>
  <c r="J4622" i="5"/>
  <c r="K4622" i="5"/>
  <c r="L4622" i="5"/>
  <c r="S4622" i="5"/>
  <c r="O4623" i="5"/>
  <c r="N4623" i="5"/>
  <c r="R4623" i="5"/>
  <c r="M4623" i="5"/>
  <c r="E4623" i="5"/>
  <c r="AH4623" i="5" s="1"/>
  <c r="F4623" i="5"/>
  <c r="G4623" i="5"/>
  <c r="I4623" i="5"/>
  <c r="J4623" i="5"/>
  <c r="K4623" i="5"/>
  <c r="L4623" i="5"/>
  <c r="S4623" i="5"/>
  <c r="O4624" i="5"/>
  <c r="N4624" i="5"/>
  <c r="R4624" i="5"/>
  <c r="M4624" i="5"/>
  <c r="E4624" i="5"/>
  <c r="AH4624" i="5" s="1"/>
  <c r="F4624" i="5"/>
  <c r="G4624" i="5"/>
  <c r="I4624" i="5"/>
  <c r="J4624" i="5"/>
  <c r="K4624" i="5"/>
  <c r="L4624" i="5"/>
  <c r="S4624" i="5"/>
  <c r="O4625" i="5"/>
  <c r="N4625" i="5"/>
  <c r="R4625" i="5"/>
  <c r="M4625" i="5"/>
  <c r="E4625" i="5"/>
  <c r="AH4625" i="5" s="1"/>
  <c r="F4625" i="5"/>
  <c r="G4625" i="5"/>
  <c r="I4625" i="5"/>
  <c r="J4625" i="5"/>
  <c r="K4625" i="5"/>
  <c r="L4625" i="5"/>
  <c r="S4625" i="5"/>
  <c r="O4626" i="5"/>
  <c r="N4626" i="5"/>
  <c r="R4626" i="5"/>
  <c r="M4626" i="5"/>
  <c r="E4626" i="5"/>
  <c r="AH4626" i="5" s="1"/>
  <c r="F4626" i="5"/>
  <c r="G4626" i="5"/>
  <c r="I4626" i="5"/>
  <c r="J4626" i="5"/>
  <c r="K4626" i="5"/>
  <c r="L4626" i="5"/>
  <c r="S4626" i="5"/>
  <c r="O4627" i="5"/>
  <c r="N4627" i="5"/>
  <c r="R4627" i="5"/>
  <c r="M4627" i="5"/>
  <c r="E4627" i="5"/>
  <c r="AH4627" i="5" s="1"/>
  <c r="F4627" i="5"/>
  <c r="G4627" i="5"/>
  <c r="I4627" i="5"/>
  <c r="J4627" i="5"/>
  <c r="K4627" i="5"/>
  <c r="L4627" i="5"/>
  <c r="S4627" i="5"/>
  <c r="O4628" i="5"/>
  <c r="N4628" i="5"/>
  <c r="R4628" i="5"/>
  <c r="M4628" i="5"/>
  <c r="E4628" i="5"/>
  <c r="AH4628" i="5" s="1"/>
  <c r="F4628" i="5"/>
  <c r="G4628" i="5"/>
  <c r="I4628" i="5"/>
  <c r="J4628" i="5"/>
  <c r="K4628" i="5"/>
  <c r="L4628" i="5"/>
  <c r="S4628" i="5"/>
  <c r="O4629" i="5"/>
  <c r="N4629" i="5"/>
  <c r="R4629" i="5"/>
  <c r="M4629" i="5"/>
  <c r="E4629" i="5"/>
  <c r="AH4629" i="5" s="1"/>
  <c r="F4629" i="5"/>
  <c r="G4629" i="5"/>
  <c r="I4629" i="5"/>
  <c r="J4629" i="5"/>
  <c r="K4629" i="5"/>
  <c r="L4629" i="5"/>
  <c r="S4629" i="5"/>
  <c r="O4630" i="5"/>
  <c r="N4630" i="5"/>
  <c r="R4630" i="5"/>
  <c r="M4630" i="5"/>
  <c r="E4630" i="5"/>
  <c r="AH4630" i="5" s="1"/>
  <c r="F4630" i="5"/>
  <c r="G4630" i="5"/>
  <c r="I4630" i="5"/>
  <c r="J4630" i="5"/>
  <c r="K4630" i="5"/>
  <c r="L4630" i="5"/>
  <c r="S4630" i="5"/>
  <c r="O4631" i="5"/>
  <c r="N4631" i="5"/>
  <c r="R4631" i="5"/>
  <c r="M4631" i="5"/>
  <c r="E4631" i="5"/>
  <c r="AH4631" i="5" s="1"/>
  <c r="F4631" i="5"/>
  <c r="G4631" i="5"/>
  <c r="I4631" i="5"/>
  <c r="J4631" i="5"/>
  <c r="K4631" i="5"/>
  <c r="L4631" i="5"/>
  <c r="S4631" i="5"/>
  <c r="O4632" i="5"/>
  <c r="N4632" i="5"/>
  <c r="R4632" i="5"/>
  <c r="M4632" i="5"/>
  <c r="E4632" i="5"/>
  <c r="AH4632" i="5" s="1"/>
  <c r="F4632" i="5"/>
  <c r="G4632" i="5"/>
  <c r="I4632" i="5"/>
  <c r="J4632" i="5"/>
  <c r="K4632" i="5"/>
  <c r="L4632" i="5"/>
  <c r="S4632" i="5"/>
  <c r="O4633" i="5"/>
  <c r="N4633" i="5"/>
  <c r="R4633" i="5"/>
  <c r="M4633" i="5"/>
  <c r="E4633" i="5"/>
  <c r="AH4633" i="5" s="1"/>
  <c r="F4633" i="5"/>
  <c r="G4633" i="5"/>
  <c r="I4633" i="5"/>
  <c r="J4633" i="5"/>
  <c r="K4633" i="5"/>
  <c r="L4633" i="5"/>
  <c r="S4633" i="5"/>
  <c r="O4634" i="5"/>
  <c r="N4634" i="5"/>
  <c r="R4634" i="5"/>
  <c r="M4634" i="5"/>
  <c r="E4634" i="5"/>
  <c r="AH4634" i="5" s="1"/>
  <c r="F4634" i="5"/>
  <c r="G4634" i="5"/>
  <c r="I4634" i="5"/>
  <c r="J4634" i="5"/>
  <c r="K4634" i="5"/>
  <c r="L4634" i="5"/>
  <c r="S4634" i="5"/>
  <c r="O4635" i="5"/>
  <c r="N4635" i="5"/>
  <c r="R4635" i="5"/>
  <c r="M4635" i="5"/>
  <c r="E4635" i="5"/>
  <c r="AH4635" i="5" s="1"/>
  <c r="F4635" i="5"/>
  <c r="G4635" i="5"/>
  <c r="I4635" i="5"/>
  <c r="J4635" i="5"/>
  <c r="K4635" i="5"/>
  <c r="L4635" i="5"/>
  <c r="S4635" i="5"/>
  <c r="O4636" i="5"/>
  <c r="N4636" i="5"/>
  <c r="R4636" i="5"/>
  <c r="M4636" i="5"/>
  <c r="E4636" i="5"/>
  <c r="AH4636" i="5" s="1"/>
  <c r="F4636" i="5"/>
  <c r="G4636" i="5"/>
  <c r="I4636" i="5"/>
  <c r="J4636" i="5"/>
  <c r="K4636" i="5"/>
  <c r="L4636" i="5"/>
  <c r="S4636" i="5"/>
  <c r="O4637" i="5"/>
  <c r="N4637" i="5"/>
  <c r="R4637" i="5"/>
  <c r="M4637" i="5"/>
  <c r="E4637" i="5"/>
  <c r="AH4637" i="5" s="1"/>
  <c r="F4637" i="5"/>
  <c r="G4637" i="5"/>
  <c r="I4637" i="5"/>
  <c r="J4637" i="5"/>
  <c r="K4637" i="5"/>
  <c r="L4637" i="5"/>
  <c r="S4637" i="5"/>
  <c r="O4638" i="5"/>
  <c r="N4638" i="5"/>
  <c r="R4638" i="5"/>
  <c r="M4638" i="5"/>
  <c r="E4638" i="5"/>
  <c r="AH4638" i="5" s="1"/>
  <c r="F4638" i="5"/>
  <c r="G4638" i="5"/>
  <c r="I4638" i="5"/>
  <c r="J4638" i="5"/>
  <c r="K4638" i="5"/>
  <c r="L4638" i="5"/>
  <c r="S4638" i="5"/>
  <c r="O4639" i="5"/>
  <c r="N4639" i="5"/>
  <c r="R4639" i="5"/>
  <c r="M4639" i="5"/>
  <c r="E4639" i="5"/>
  <c r="AH4639" i="5" s="1"/>
  <c r="F4639" i="5"/>
  <c r="G4639" i="5"/>
  <c r="I4639" i="5"/>
  <c r="J4639" i="5"/>
  <c r="K4639" i="5"/>
  <c r="L4639" i="5"/>
  <c r="S4639" i="5"/>
  <c r="O4640" i="5"/>
  <c r="N4640" i="5"/>
  <c r="R4640" i="5"/>
  <c r="M4640" i="5"/>
  <c r="E4640" i="5"/>
  <c r="AH4640" i="5" s="1"/>
  <c r="F4640" i="5"/>
  <c r="G4640" i="5"/>
  <c r="I4640" i="5"/>
  <c r="J4640" i="5"/>
  <c r="K4640" i="5"/>
  <c r="L4640" i="5"/>
  <c r="S4640" i="5"/>
  <c r="O4641" i="5"/>
  <c r="N4641" i="5"/>
  <c r="R4641" i="5"/>
  <c r="M4641" i="5"/>
  <c r="E4641" i="5"/>
  <c r="AH4641" i="5" s="1"/>
  <c r="F4641" i="5"/>
  <c r="G4641" i="5"/>
  <c r="I4641" i="5"/>
  <c r="J4641" i="5"/>
  <c r="K4641" i="5"/>
  <c r="L4641" i="5"/>
  <c r="S4641" i="5"/>
  <c r="O4642" i="5"/>
  <c r="N4642" i="5"/>
  <c r="R4642" i="5"/>
  <c r="M4642" i="5"/>
  <c r="E4642" i="5"/>
  <c r="AH4642" i="5" s="1"/>
  <c r="F4642" i="5"/>
  <c r="G4642" i="5"/>
  <c r="I4642" i="5"/>
  <c r="J4642" i="5"/>
  <c r="K4642" i="5"/>
  <c r="L4642" i="5"/>
  <c r="S4642" i="5"/>
  <c r="O4643" i="5"/>
  <c r="N4643" i="5"/>
  <c r="R4643" i="5"/>
  <c r="M4643" i="5"/>
  <c r="E4643" i="5"/>
  <c r="AH4643" i="5" s="1"/>
  <c r="F4643" i="5"/>
  <c r="G4643" i="5"/>
  <c r="I4643" i="5"/>
  <c r="J4643" i="5"/>
  <c r="K4643" i="5"/>
  <c r="L4643" i="5"/>
  <c r="S4643" i="5"/>
  <c r="O4644" i="5"/>
  <c r="N4644" i="5"/>
  <c r="R4644" i="5"/>
  <c r="M4644" i="5"/>
  <c r="E4644" i="5"/>
  <c r="AH4644" i="5" s="1"/>
  <c r="F4644" i="5"/>
  <c r="G4644" i="5"/>
  <c r="I4644" i="5"/>
  <c r="J4644" i="5"/>
  <c r="K4644" i="5"/>
  <c r="L4644" i="5"/>
  <c r="S4644" i="5"/>
  <c r="O4645" i="5"/>
  <c r="N4645" i="5"/>
  <c r="R4645" i="5"/>
  <c r="M4645" i="5"/>
  <c r="E4645" i="5"/>
  <c r="AH4645" i="5" s="1"/>
  <c r="F4645" i="5"/>
  <c r="G4645" i="5"/>
  <c r="I4645" i="5"/>
  <c r="J4645" i="5"/>
  <c r="K4645" i="5"/>
  <c r="L4645" i="5"/>
  <c r="S4645" i="5"/>
  <c r="O4646" i="5"/>
  <c r="N4646" i="5"/>
  <c r="R4646" i="5"/>
  <c r="M4646" i="5"/>
  <c r="E4646" i="5"/>
  <c r="AH4646" i="5" s="1"/>
  <c r="F4646" i="5"/>
  <c r="G4646" i="5"/>
  <c r="I4646" i="5"/>
  <c r="J4646" i="5"/>
  <c r="K4646" i="5"/>
  <c r="L4646" i="5"/>
  <c r="S4646" i="5"/>
  <c r="O4647" i="5"/>
  <c r="N4647" i="5"/>
  <c r="R4647" i="5"/>
  <c r="M4647" i="5"/>
  <c r="E4647" i="5"/>
  <c r="AH4647" i="5" s="1"/>
  <c r="F4647" i="5"/>
  <c r="G4647" i="5"/>
  <c r="I4647" i="5"/>
  <c r="J4647" i="5"/>
  <c r="K4647" i="5"/>
  <c r="L4647" i="5"/>
  <c r="S4647" i="5"/>
  <c r="O4648" i="5"/>
  <c r="N4648" i="5"/>
  <c r="R4648" i="5"/>
  <c r="M4648" i="5"/>
  <c r="E4648" i="5"/>
  <c r="AH4648" i="5" s="1"/>
  <c r="F4648" i="5"/>
  <c r="G4648" i="5"/>
  <c r="I4648" i="5"/>
  <c r="J4648" i="5"/>
  <c r="K4648" i="5"/>
  <c r="L4648" i="5"/>
  <c r="S4648" i="5"/>
  <c r="O4649" i="5"/>
  <c r="N4649" i="5"/>
  <c r="R4649" i="5"/>
  <c r="M4649" i="5"/>
  <c r="E4649" i="5"/>
  <c r="AH4649" i="5" s="1"/>
  <c r="F4649" i="5"/>
  <c r="G4649" i="5"/>
  <c r="I4649" i="5"/>
  <c r="J4649" i="5"/>
  <c r="K4649" i="5"/>
  <c r="L4649" i="5"/>
  <c r="S4649" i="5"/>
  <c r="O4650" i="5"/>
  <c r="N4650" i="5"/>
  <c r="R4650" i="5"/>
  <c r="M4650" i="5"/>
  <c r="E4650" i="5"/>
  <c r="AH4650" i="5" s="1"/>
  <c r="F4650" i="5"/>
  <c r="G4650" i="5"/>
  <c r="I4650" i="5"/>
  <c r="J4650" i="5"/>
  <c r="K4650" i="5"/>
  <c r="L4650" i="5"/>
  <c r="S4650" i="5"/>
  <c r="O4651" i="5"/>
  <c r="N4651" i="5"/>
  <c r="R4651" i="5"/>
  <c r="M4651" i="5"/>
  <c r="E4651" i="5"/>
  <c r="AH4651" i="5" s="1"/>
  <c r="F4651" i="5"/>
  <c r="G4651" i="5"/>
  <c r="I4651" i="5"/>
  <c r="J4651" i="5"/>
  <c r="K4651" i="5"/>
  <c r="L4651" i="5"/>
  <c r="S4651" i="5"/>
  <c r="O4652" i="5"/>
  <c r="N4652" i="5"/>
  <c r="R4652" i="5"/>
  <c r="M4652" i="5"/>
  <c r="E4652" i="5"/>
  <c r="AH4652" i="5" s="1"/>
  <c r="F4652" i="5"/>
  <c r="G4652" i="5"/>
  <c r="I4652" i="5"/>
  <c r="J4652" i="5"/>
  <c r="K4652" i="5"/>
  <c r="L4652" i="5"/>
  <c r="S4652" i="5"/>
  <c r="O4653" i="5"/>
  <c r="N4653" i="5"/>
  <c r="R4653" i="5"/>
  <c r="M4653" i="5"/>
  <c r="E4653" i="5"/>
  <c r="AH4653" i="5" s="1"/>
  <c r="F4653" i="5"/>
  <c r="G4653" i="5"/>
  <c r="I4653" i="5"/>
  <c r="J4653" i="5"/>
  <c r="K4653" i="5"/>
  <c r="L4653" i="5"/>
  <c r="S4653" i="5"/>
  <c r="O4654" i="5"/>
  <c r="N4654" i="5"/>
  <c r="R4654" i="5"/>
  <c r="M4654" i="5"/>
  <c r="E4654" i="5"/>
  <c r="AH4654" i="5" s="1"/>
  <c r="F4654" i="5"/>
  <c r="G4654" i="5"/>
  <c r="I4654" i="5"/>
  <c r="J4654" i="5"/>
  <c r="K4654" i="5"/>
  <c r="L4654" i="5"/>
  <c r="S4654" i="5"/>
  <c r="O4655" i="5"/>
  <c r="N4655" i="5"/>
  <c r="R4655" i="5"/>
  <c r="M4655" i="5"/>
  <c r="E4655" i="5"/>
  <c r="AH4655" i="5" s="1"/>
  <c r="F4655" i="5"/>
  <c r="G4655" i="5"/>
  <c r="I4655" i="5"/>
  <c r="J4655" i="5"/>
  <c r="K4655" i="5"/>
  <c r="L4655" i="5"/>
  <c r="S4655" i="5"/>
  <c r="O4656" i="5"/>
  <c r="N4656" i="5"/>
  <c r="R4656" i="5"/>
  <c r="M4656" i="5"/>
  <c r="E4656" i="5"/>
  <c r="AH4656" i="5" s="1"/>
  <c r="F4656" i="5"/>
  <c r="G4656" i="5"/>
  <c r="I4656" i="5"/>
  <c r="J4656" i="5"/>
  <c r="K4656" i="5"/>
  <c r="L4656" i="5"/>
  <c r="S4656" i="5"/>
  <c r="O4657" i="5"/>
  <c r="N4657" i="5"/>
  <c r="R4657" i="5"/>
  <c r="M4657" i="5"/>
  <c r="E4657" i="5"/>
  <c r="AH4657" i="5" s="1"/>
  <c r="F4657" i="5"/>
  <c r="G4657" i="5"/>
  <c r="I4657" i="5"/>
  <c r="J4657" i="5"/>
  <c r="K4657" i="5"/>
  <c r="L4657" i="5"/>
  <c r="S4657" i="5"/>
  <c r="O4658" i="5"/>
  <c r="N4658" i="5"/>
  <c r="R4658" i="5"/>
  <c r="M4658" i="5"/>
  <c r="E4658" i="5"/>
  <c r="AH4658" i="5" s="1"/>
  <c r="F4658" i="5"/>
  <c r="G4658" i="5"/>
  <c r="I4658" i="5"/>
  <c r="J4658" i="5"/>
  <c r="K4658" i="5"/>
  <c r="L4658" i="5"/>
  <c r="S4658" i="5"/>
  <c r="O4659" i="5"/>
  <c r="N4659" i="5"/>
  <c r="R4659" i="5"/>
  <c r="M4659" i="5"/>
  <c r="E4659" i="5"/>
  <c r="AH4659" i="5" s="1"/>
  <c r="F4659" i="5"/>
  <c r="G4659" i="5"/>
  <c r="I4659" i="5"/>
  <c r="J4659" i="5"/>
  <c r="K4659" i="5"/>
  <c r="L4659" i="5"/>
  <c r="S4659" i="5"/>
  <c r="O4660" i="5"/>
  <c r="N4660" i="5"/>
  <c r="R4660" i="5"/>
  <c r="M4660" i="5"/>
  <c r="E4660" i="5"/>
  <c r="AH4660" i="5" s="1"/>
  <c r="F4660" i="5"/>
  <c r="G4660" i="5"/>
  <c r="I4660" i="5"/>
  <c r="J4660" i="5"/>
  <c r="K4660" i="5"/>
  <c r="L4660" i="5"/>
  <c r="S4660" i="5"/>
  <c r="O4661" i="5"/>
  <c r="N4661" i="5"/>
  <c r="R4661" i="5"/>
  <c r="M4661" i="5"/>
  <c r="E4661" i="5"/>
  <c r="AH4661" i="5" s="1"/>
  <c r="F4661" i="5"/>
  <c r="G4661" i="5"/>
  <c r="I4661" i="5"/>
  <c r="J4661" i="5"/>
  <c r="K4661" i="5"/>
  <c r="L4661" i="5"/>
  <c r="S4661" i="5"/>
  <c r="O4662" i="5"/>
  <c r="N4662" i="5"/>
  <c r="R4662" i="5"/>
  <c r="M4662" i="5"/>
  <c r="E4662" i="5"/>
  <c r="AH4662" i="5" s="1"/>
  <c r="F4662" i="5"/>
  <c r="G4662" i="5"/>
  <c r="I4662" i="5"/>
  <c r="J4662" i="5"/>
  <c r="K4662" i="5"/>
  <c r="L4662" i="5"/>
  <c r="S4662" i="5"/>
  <c r="O4663" i="5"/>
  <c r="N4663" i="5"/>
  <c r="R4663" i="5"/>
  <c r="M4663" i="5"/>
  <c r="E4663" i="5"/>
  <c r="AH4663" i="5" s="1"/>
  <c r="F4663" i="5"/>
  <c r="G4663" i="5"/>
  <c r="I4663" i="5"/>
  <c r="J4663" i="5"/>
  <c r="K4663" i="5"/>
  <c r="L4663" i="5"/>
  <c r="S4663" i="5"/>
  <c r="O4664" i="5"/>
  <c r="N4664" i="5"/>
  <c r="R4664" i="5"/>
  <c r="M4664" i="5"/>
  <c r="E4664" i="5"/>
  <c r="AH4664" i="5" s="1"/>
  <c r="F4664" i="5"/>
  <c r="G4664" i="5"/>
  <c r="I4664" i="5"/>
  <c r="J4664" i="5"/>
  <c r="K4664" i="5"/>
  <c r="L4664" i="5"/>
  <c r="S4664" i="5"/>
  <c r="O4665" i="5"/>
  <c r="N4665" i="5"/>
  <c r="R4665" i="5"/>
  <c r="M4665" i="5"/>
  <c r="E4665" i="5"/>
  <c r="AH4665" i="5" s="1"/>
  <c r="F4665" i="5"/>
  <c r="G4665" i="5"/>
  <c r="I4665" i="5"/>
  <c r="J4665" i="5"/>
  <c r="K4665" i="5"/>
  <c r="L4665" i="5"/>
  <c r="S4665" i="5"/>
  <c r="O4666" i="5"/>
  <c r="N4666" i="5"/>
  <c r="R4666" i="5"/>
  <c r="M4666" i="5"/>
  <c r="E4666" i="5"/>
  <c r="AH4666" i="5" s="1"/>
  <c r="F4666" i="5"/>
  <c r="G4666" i="5"/>
  <c r="I4666" i="5"/>
  <c r="J4666" i="5"/>
  <c r="K4666" i="5"/>
  <c r="L4666" i="5"/>
  <c r="S4666" i="5"/>
  <c r="O4667" i="5"/>
  <c r="N4667" i="5"/>
  <c r="R4667" i="5"/>
  <c r="M4667" i="5"/>
  <c r="E4667" i="5"/>
  <c r="AH4667" i="5" s="1"/>
  <c r="F4667" i="5"/>
  <c r="G4667" i="5"/>
  <c r="I4667" i="5"/>
  <c r="J4667" i="5"/>
  <c r="K4667" i="5"/>
  <c r="L4667" i="5"/>
  <c r="S4667" i="5"/>
  <c r="O4668" i="5"/>
  <c r="N4668" i="5"/>
  <c r="R4668" i="5"/>
  <c r="M4668" i="5"/>
  <c r="E4668" i="5"/>
  <c r="AH4668" i="5" s="1"/>
  <c r="F4668" i="5"/>
  <c r="G4668" i="5"/>
  <c r="I4668" i="5"/>
  <c r="J4668" i="5"/>
  <c r="K4668" i="5"/>
  <c r="L4668" i="5"/>
  <c r="S4668" i="5"/>
  <c r="O4669" i="5"/>
  <c r="N4669" i="5"/>
  <c r="R4669" i="5"/>
  <c r="M4669" i="5"/>
  <c r="E4669" i="5"/>
  <c r="AH4669" i="5" s="1"/>
  <c r="F4669" i="5"/>
  <c r="G4669" i="5"/>
  <c r="I4669" i="5"/>
  <c r="J4669" i="5"/>
  <c r="K4669" i="5"/>
  <c r="L4669" i="5"/>
  <c r="S4669" i="5"/>
  <c r="O4670" i="5"/>
  <c r="N4670" i="5"/>
  <c r="R4670" i="5"/>
  <c r="M4670" i="5"/>
  <c r="E4670" i="5"/>
  <c r="AH4670" i="5" s="1"/>
  <c r="F4670" i="5"/>
  <c r="G4670" i="5"/>
  <c r="I4670" i="5"/>
  <c r="J4670" i="5"/>
  <c r="K4670" i="5"/>
  <c r="L4670" i="5"/>
  <c r="S4670" i="5"/>
  <c r="O4671" i="5"/>
  <c r="N4671" i="5"/>
  <c r="R4671" i="5"/>
  <c r="M4671" i="5"/>
  <c r="E4671" i="5"/>
  <c r="AH4671" i="5" s="1"/>
  <c r="F4671" i="5"/>
  <c r="G4671" i="5"/>
  <c r="I4671" i="5"/>
  <c r="J4671" i="5"/>
  <c r="K4671" i="5"/>
  <c r="L4671" i="5"/>
  <c r="S4671" i="5"/>
  <c r="O4672" i="5"/>
  <c r="N4672" i="5"/>
  <c r="R4672" i="5"/>
  <c r="M4672" i="5"/>
  <c r="E4672" i="5"/>
  <c r="AH4672" i="5" s="1"/>
  <c r="F4672" i="5"/>
  <c r="G4672" i="5"/>
  <c r="I4672" i="5"/>
  <c r="J4672" i="5"/>
  <c r="K4672" i="5"/>
  <c r="L4672" i="5"/>
  <c r="S4672" i="5"/>
  <c r="O4673" i="5"/>
  <c r="N4673" i="5"/>
  <c r="R4673" i="5"/>
  <c r="M4673" i="5"/>
  <c r="E4673" i="5"/>
  <c r="AH4673" i="5" s="1"/>
  <c r="F4673" i="5"/>
  <c r="G4673" i="5"/>
  <c r="I4673" i="5"/>
  <c r="J4673" i="5"/>
  <c r="K4673" i="5"/>
  <c r="L4673" i="5"/>
  <c r="S4673" i="5"/>
  <c r="O4674" i="5"/>
  <c r="N4674" i="5"/>
  <c r="R4674" i="5"/>
  <c r="M4674" i="5"/>
  <c r="E4674" i="5"/>
  <c r="AH4674" i="5" s="1"/>
  <c r="F4674" i="5"/>
  <c r="G4674" i="5"/>
  <c r="I4674" i="5"/>
  <c r="J4674" i="5"/>
  <c r="K4674" i="5"/>
  <c r="L4674" i="5"/>
  <c r="S4674" i="5"/>
  <c r="O4675" i="5"/>
  <c r="N4675" i="5"/>
  <c r="R4675" i="5"/>
  <c r="M4675" i="5"/>
  <c r="E4675" i="5"/>
  <c r="AH4675" i="5" s="1"/>
  <c r="F4675" i="5"/>
  <c r="G4675" i="5"/>
  <c r="I4675" i="5"/>
  <c r="J4675" i="5"/>
  <c r="K4675" i="5"/>
  <c r="L4675" i="5"/>
  <c r="S4675" i="5"/>
  <c r="O4676" i="5"/>
  <c r="N4676" i="5"/>
  <c r="R4676" i="5"/>
  <c r="M4676" i="5"/>
  <c r="E4676" i="5"/>
  <c r="AH4676" i="5" s="1"/>
  <c r="F4676" i="5"/>
  <c r="G4676" i="5"/>
  <c r="I4676" i="5"/>
  <c r="J4676" i="5"/>
  <c r="K4676" i="5"/>
  <c r="L4676" i="5"/>
  <c r="S4676" i="5"/>
  <c r="O4677" i="5"/>
  <c r="N4677" i="5"/>
  <c r="R4677" i="5"/>
  <c r="M4677" i="5"/>
  <c r="E4677" i="5"/>
  <c r="AH4677" i="5" s="1"/>
  <c r="F4677" i="5"/>
  <c r="G4677" i="5"/>
  <c r="I4677" i="5"/>
  <c r="J4677" i="5"/>
  <c r="K4677" i="5"/>
  <c r="L4677" i="5"/>
  <c r="S4677" i="5"/>
  <c r="O4678" i="5"/>
  <c r="N4678" i="5"/>
  <c r="R4678" i="5"/>
  <c r="M4678" i="5"/>
  <c r="E4678" i="5"/>
  <c r="AH4678" i="5" s="1"/>
  <c r="F4678" i="5"/>
  <c r="G4678" i="5"/>
  <c r="I4678" i="5"/>
  <c r="J4678" i="5"/>
  <c r="K4678" i="5"/>
  <c r="L4678" i="5"/>
  <c r="S4678" i="5"/>
  <c r="O4679" i="5"/>
  <c r="N4679" i="5"/>
  <c r="R4679" i="5"/>
  <c r="M4679" i="5"/>
  <c r="E4679" i="5"/>
  <c r="AH4679" i="5" s="1"/>
  <c r="F4679" i="5"/>
  <c r="G4679" i="5"/>
  <c r="I4679" i="5"/>
  <c r="J4679" i="5"/>
  <c r="K4679" i="5"/>
  <c r="L4679" i="5"/>
  <c r="S4679" i="5"/>
  <c r="O4680" i="5"/>
  <c r="N4680" i="5"/>
  <c r="R4680" i="5"/>
  <c r="M4680" i="5"/>
  <c r="E4680" i="5"/>
  <c r="AH4680" i="5" s="1"/>
  <c r="F4680" i="5"/>
  <c r="G4680" i="5"/>
  <c r="I4680" i="5"/>
  <c r="J4680" i="5"/>
  <c r="K4680" i="5"/>
  <c r="L4680" i="5"/>
  <c r="S4680" i="5"/>
  <c r="O4681" i="5"/>
  <c r="N4681" i="5"/>
  <c r="R4681" i="5"/>
  <c r="M4681" i="5"/>
  <c r="E4681" i="5"/>
  <c r="AH4681" i="5" s="1"/>
  <c r="F4681" i="5"/>
  <c r="G4681" i="5"/>
  <c r="I4681" i="5"/>
  <c r="J4681" i="5"/>
  <c r="K4681" i="5"/>
  <c r="L4681" i="5"/>
  <c r="S4681" i="5"/>
  <c r="O4682" i="5"/>
  <c r="N4682" i="5"/>
  <c r="R4682" i="5"/>
  <c r="M4682" i="5"/>
  <c r="E4682" i="5"/>
  <c r="AH4682" i="5" s="1"/>
  <c r="F4682" i="5"/>
  <c r="G4682" i="5"/>
  <c r="I4682" i="5"/>
  <c r="J4682" i="5"/>
  <c r="K4682" i="5"/>
  <c r="L4682" i="5"/>
  <c r="S4682" i="5"/>
  <c r="O4683" i="5"/>
  <c r="N4683" i="5"/>
  <c r="R4683" i="5"/>
  <c r="M4683" i="5"/>
  <c r="E4683" i="5"/>
  <c r="AH4683" i="5" s="1"/>
  <c r="F4683" i="5"/>
  <c r="G4683" i="5"/>
  <c r="I4683" i="5"/>
  <c r="J4683" i="5"/>
  <c r="K4683" i="5"/>
  <c r="L4683" i="5"/>
  <c r="S4683" i="5"/>
  <c r="O4684" i="5"/>
  <c r="N4684" i="5"/>
  <c r="R4684" i="5"/>
  <c r="M4684" i="5"/>
  <c r="E4684" i="5"/>
  <c r="AH4684" i="5" s="1"/>
  <c r="F4684" i="5"/>
  <c r="G4684" i="5"/>
  <c r="I4684" i="5"/>
  <c r="J4684" i="5"/>
  <c r="K4684" i="5"/>
  <c r="L4684" i="5"/>
  <c r="S4684" i="5"/>
  <c r="O4685" i="5"/>
  <c r="N4685" i="5"/>
  <c r="R4685" i="5"/>
  <c r="M4685" i="5"/>
  <c r="E4685" i="5"/>
  <c r="AH4685" i="5" s="1"/>
  <c r="F4685" i="5"/>
  <c r="G4685" i="5"/>
  <c r="I4685" i="5"/>
  <c r="J4685" i="5"/>
  <c r="K4685" i="5"/>
  <c r="L4685" i="5"/>
  <c r="S4685" i="5"/>
  <c r="O4686" i="5"/>
  <c r="N4686" i="5"/>
  <c r="R4686" i="5"/>
  <c r="M4686" i="5"/>
  <c r="E4686" i="5"/>
  <c r="AH4686" i="5" s="1"/>
  <c r="F4686" i="5"/>
  <c r="G4686" i="5"/>
  <c r="I4686" i="5"/>
  <c r="J4686" i="5"/>
  <c r="K4686" i="5"/>
  <c r="L4686" i="5"/>
  <c r="S4686" i="5"/>
  <c r="O4687" i="5"/>
  <c r="N4687" i="5"/>
  <c r="R4687" i="5"/>
  <c r="M4687" i="5"/>
  <c r="E4687" i="5"/>
  <c r="AH4687" i="5" s="1"/>
  <c r="F4687" i="5"/>
  <c r="G4687" i="5"/>
  <c r="I4687" i="5"/>
  <c r="J4687" i="5"/>
  <c r="K4687" i="5"/>
  <c r="L4687" i="5"/>
  <c r="S4687" i="5"/>
  <c r="O4688" i="5"/>
  <c r="N4688" i="5"/>
  <c r="R4688" i="5"/>
  <c r="M4688" i="5"/>
  <c r="E4688" i="5"/>
  <c r="AH4688" i="5" s="1"/>
  <c r="F4688" i="5"/>
  <c r="G4688" i="5"/>
  <c r="I4688" i="5"/>
  <c r="J4688" i="5"/>
  <c r="K4688" i="5"/>
  <c r="L4688" i="5"/>
  <c r="S4688" i="5"/>
  <c r="O4689" i="5"/>
  <c r="N4689" i="5"/>
  <c r="R4689" i="5"/>
  <c r="M4689" i="5"/>
  <c r="E4689" i="5"/>
  <c r="AH4689" i="5" s="1"/>
  <c r="F4689" i="5"/>
  <c r="G4689" i="5"/>
  <c r="I4689" i="5"/>
  <c r="J4689" i="5"/>
  <c r="K4689" i="5"/>
  <c r="L4689" i="5"/>
  <c r="S4689" i="5"/>
  <c r="O4690" i="5"/>
  <c r="N4690" i="5"/>
  <c r="R4690" i="5"/>
  <c r="M4690" i="5"/>
  <c r="E4690" i="5"/>
  <c r="AH4690" i="5" s="1"/>
  <c r="F4690" i="5"/>
  <c r="G4690" i="5"/>
  <c r="I4690" i="5"/>
  <c r="J4690" i="5"/>
  <c r="K4690" i="5"/>
  <c r="L4690" i="5"/>
  <c r="S4690" i="5"/>
  <c r="O4691" i="5"/>
  <c r="N4691" i="5"/>
  <c r="R4691" i="5"/>
  <c r="M4691" i="5"/>
  <c r="E4691" i="5"/>
  <c r="AH4691" i="5" s="1"/>
  <c r="F4691" i="5"/>
  <c r="G4691" i="5"/>
  <c r="I4691" i="5"/>
  <c r="J4691" i="5"/>
  <c r="K4691" i="5"/>
  <c r="L4691" i="5"/>
  <c r="S4691" i="5"/>
  <c r="O4692" i="5"/>
  <c r="N4692" i="5"/>
  <c r="R4692" i="5"/>
  <c r="M4692" i="5"/>
  <c r="E4692" i="5"/>
  <c r="AH4692" i="5" s="1"/>
  <c r="F4692" i="5"/>
  <c r="G4692" i="5"/>
  <c r="I4692" i="5"/>
  <c r="J4692" i="5"/>
  <c r="K4692" i="5"/>
  <c r="L4692" i="5"/>
  <c r="S4692" i="5"/>
  <c r="O4693" i="5"/>
  <c r="N4693" i="5"/>
  <c r="R4693" i="5"/>
  <c r="M4693" i="5"/>
  <c r="E4693" i="5"/>
  <c r="AH4693" i="5" s="1"/>
  <c r="F4693" i="5"/>
  <c r="G4693" i="5"/>
  <c r="I4693" i="5"/>
  <c r="J4693" i="5"/>
  <c r="K4693" i="5"/>
  <c r="L4693" i="5"/>
  <c r="S4693" i="5"/>
  <c r="O4694" i="5"/>
  <c r="N4694" i="5"/>
  <c r="R4694" i="5"/>
  <c r="M4694" i="5"/>
  <c r="E4694" i="5"/>
  <c r="AH4694" i="5" s="1"/>
  <c r="F4694" i="5"/>
  <c r="G4694" i="5"/>
  <c r="I4694" i="5"/>
  <c r="J4694" i="5"/>
  <c r="K4694" i="5"/>
  <c r="L4694" i="5"/>
  <c r="S4694" i="5"/>
  <c r="O4695" i="5"/>
  <c r="N4695" i="5"/>
  <c r="R4695" i="5"/>
  <c r="M4695" i="5"/>
  <c r="E4695" i="5"/>
  <c r="AH4695" i="5" s="1"/>
  <c r="F4695" i="5"/>
  <c r="G4695" i="5"/>
  <c r="I4695" i="5"/>
  <c r="J4695" i="5"/>
  <c r="K4695" i="5"/>
  <c r="L4695" i="5"/>
  <c r="S4695" i="5"/>
  <c r="O4696" i="5"/>
  <c r="N4696" i="5"/>
  <c r="R4696" i="5"/>
  <c r="M4696" i="5"/>
  <c r="E4696" i="5"/>
  <c r="AH4696" i="5" s="1"/>
  <c r="F4696" i="5"/>
  <c r="G4696" i="5"/>
  <c r="I4696" i="5"/>
  <c r="J4696" i="5"/>
  <c r="K4696" i="5"/>
  <c r="L4696" i="5"/>
  <c r="S4696" i="5"/>
  <c r="O4697" i="5"/>
  <c r="N4697" i="5"/>
  <c r="R4697" i="5"/>
  <c r="M4697" i="5"/>
  <c r="E4697" i="5"/>
  <c r="AH4697" i="5" s="1"/>
  <c r="F4697" i="5"/>
  <c r="G4697" i="5"/>
  <c r="I4697" i="5"/>
  <c r="J4697" i="5"/>
  <c r="K4697" i="5"/>
  <c r="L4697" i="5"/>
  <c r="S4697" i="5"/>
  <c r="O4698" i="5"/>
  <c r="N4698" i="5"/>
  <c r="R4698" i="5"/>
  <c r="M4698" i="5"/>
  <c r="E4698" i="5"/>
  <c r="AH4698" i="5" s="1"/>
  <c r="F4698" i="5"/>
  <c r="G4698" i="5"/>
  <c r="I4698" i="5"/>
  <c r="J4698" i="5"/>
  <c r="K4698" i="5"/>
  <c r="L4698" i="5"/>
  <c r="S4698" i="5"/>
  <c r="O4699" i="5"/>
  <c r="N4699" i="5"/>
  <c r="R4699" i="5"/>
  <c r="M4699" i="5"/>
  <c r="E4699" i="5"/>
  <c r="AH4699" i="5" s="1"/>
  <c r="F4699" i="5"/>
  <c r="G4699" i="5"/>
  <c r="I4699" i="5"/>
  <c r="J4699" i="5"/>
  <c r="K4699" i="5"/>
  <c r="L4699" i="5"/>
  <c r="S4699" i="5"/>
  <c r="O4700" i="5"/>
  <c r="N4700" i="5"/>
  <c r="R4700" i="5"/>
  <c r="M4700" i="5"/>
  <c r="E4700" i="5"/>
  <c r="AH4700" i="5" s="1"/>
  <c r="F4700" i="5"/>
  <c r="G4700" i="5"/>
  <c r="I4700" i="5"/>
  <c r="J4700" i="5"/>
  <c r="K4700" i="5"/>
  <c r="L4700" i="5"/>
  <c r="S4700" i="5"/>
  <c r="O4701" i="5"/>
  <c r="N4701" i="5"/>
  <c r="R4701" i="5"/>
  <c r="M4701" i="5"/>
  <c r="E4701" i="5"/>
  <c r="AH4701" i="5" s="1"/>
  <c r="F4701" i="5"/>
  <c r="G4701" i="5"/>
  <c r="I4701" i="5"/>
  <c r="J4701" i="5"/>
  <c r="K4701" i="5"/>
  <c r="L4701" i="5"/>
  <c r="S4701" i="5"/>
  <c r="O4702" i="5"/>
  <c r="N4702" i="5"/>
  <c r="R4702" i="5"/>
  <c r="M4702" i="5"/>
  <c r="E4702" i="5"/>
  <c r="AH4702" i="5" s="1"/>
  <c r="F4702" i="5"/>
  <c r="G4702" i="5"/>
  <c r="I4702" i="5"/>
  <c r="J4702" i="5"/>
  <c r="K4702" i="5"/>
  <c r="L4702" i="5"/>
  <c r="S4702" i="5"/>
  <c r="O4703" i="5"/>
  <c r="N4703" i="5"/>
  <c r="R4703" i="5"/>
  <c r="M4703" i="5"/>
  <c r="E4703" i="5"/>
  <c r="AH4703" i="5" s="1"/>
  <c r="F4703" i="5"/>
  <c r="G4703" i="5"/>
  <c r="I4703" i="5"/>
  <c r="J4703" i="5"/>
  <c r="K4703" i="5"/>
  <c r="L4703" i="5"/>
  <c r="S4703" i="5"/>
  <c r="O4704" i="5"/>
  <c r="N4704" i="5"/>
  <c r="R4704" i="5"/>
  <c r="M4704" i="5"/>
  <c r="E4704" i="5"/>
  <c r="AH4704" i="5" s="1"/>
  <c r="F4704" i="5"/>
  <c r="G4704" i="5"/>
  <c r="I4704" i="5"/>
  <c r="J4704" i="5"/>
  <c r="K4704" i="5"/>
  <c r="L4704" i="5"/>
  <c r="S4704" i="5"/>
  <c r="O4705" i="5"/>
  <c r="N4705" i="5"/>
  <c r="R4705" i="5"/>
  <c r="M4705" i="5"/>
  <c r="E4705" i="5"/>
  <c r="AH4705" i="5" s="1"/>
  <c r="F4705" i="5"/>
  <c r="G4705" i="5"/>
  <c r="I4705" i="5"/>
  <c r="J4705" i="5"/>
  <c r="K4705" i="5"/>
  <c r="L4705" i="5"/>
  <c r="S4705" i="5"/>
  <c r="O4706" i="5"/>
  <c r="N4706" i="5"/>
  <c r="R4706" i="5"/>
  <c r="M4706" i="5"/>
  <c r="E4706" i="5"/>
  <c r="AH4706" i="5" s="1"/>
  <c r="F4706" i="5"/>
  <c r="G4706" i="5"/>
  <c r="I4706" i="5"/>
  <c r="J4706" i="5"/>
  <c r="K4706" i="5"/>
  <c r="L4706" i="5"/>
  <c r="S4706" i="5"/>
  <c r="O4707" i="5"/>
  <c r="N4707" i="5"/>
  <c r="R4707" i="5"/>
  <c r="M4707" i="5"/>
  <c r="E4707" i="5"/>
  <c r="AH4707" i="5" s="1"/>
  <c r="F4707" i="5"/>
  <c r="G4707" i="5"/>
  <c r="I4707" i="5"/>
  <c r="J4707" i="5"/>
  <c r="K4707" i="5"/>
  <c r="L4707" i="5"/>
  <c r="S4707" i="5"/>
  <c r="O4708" i="5"/>
  <c r="N4708" i="5"/>
  <c r="R4708" i="5"/>
  <c r="M4708" i="5"/>
  <c r="E4708" i="5"/>
  <c r="AH4708" i="5" s="1"/>
  <c r="F4708" i="5"/>
  <c r="G4708" i="5"/>
  <c r="I4708" i="5"/>
  <c r="J4708" i="5"/>
  <c r="K4708" i="5"/>
  <c r="L4708" i="5"/>
  <c r="S4708" i="5"/>
  <c r="O4709" i="5"/>
  <c r="N4709" i="5"/>
  <c r="R4709" i="5"/>
  <c r="M4709" i="5"/>
  <c r="E4709" i="5"/>
  <c r="AH4709" i="5" s="1"/>
  <c r="F4709" i="5"/>
  <c r="G4709" i="5"/>
  <c r="I4709" i="5"/>
  <c r="J4709" i="5"/>
  <c r="K4709" i="5"/>
  <c r="L4709" i="5"/>
  <c r="S4709" i="5"/>
  <c r="O4710" i="5"/>
  <c r="N4710" i="5"/>
  <c r="R4710" i="5"/>
  <c r="M4710" i="5"/>
  <c r="E4710" i="5"/>
  <c r="AH4710" i="5" s="1"/>
  <c r="F4710" i="5"/>
  <c r="G4710" i="5"/>
  <c r="I4710" i="5"/>
  <c r="J4710" i="5"/>
  <c r="K4710" i="5"/>
  <c r="L4710" i="5"/>
  <c r="S4710" i="5"/>
  <c r="O4711" i="5"/>
  <c r="N4711" i="5"/>
  <c r="R4711" i="5"/>
  <c r="M4711" i="5"/>
  <c r="E4711" i="5"/>
  <c r="AH4711" i="5" s="1"/>
  <c r="F4711" i="5"/>
  <c r="G4711" i="5"/>
  <c r="I4711" i="5"/>
  <c r="J4711" i="5"/>
  <c r="K4711" i="5"/>
  <c r="L4711" i="5"/>
  <c r="S4711" i="5"/>
  <c r="O4712" i="5"/>
  <c r="N4712" i="5"/>
  <c r="R4712" i="5"/>
  <c r="M4712" i="5"/>
  <c r="E4712" i="5"/>
  <c r="AH4712" i="5" s="1"/>
  <c r="F4712" i="5"/>
  <c r="G4712" i="5"/>
  <c r="I4712" i="5"/>
  <c r="J4712" i="5"/>
  <c r="K4712" i="5"/>
  <c r="L4712" i="5"/>
  <c r="S4712" i="5"/>
  <c r="O4713" i="5"/>
  <c r="N4713" i="5"/>
  <c r="R4713" i="5"/>
  <c r="M4713" i="5"/>
  <c r="E4713" i="5"/>
  <c r="AH4713" i="5" s="1"/>
  <c r="F4713" i="5"/>
  <c r="G4713" i="5"/>
  <c r="I4713" i="5"/>
  <c r="J4713" i="5"/>
  <c r="K4713" i="5"/>
  <c r="L4713" i="5"/>
  <c r="S4713" i="5"/>
  <c r="O4714" i="5"/>
  <c r="N4714" i="5"/>
  <c r="R4714" i="5"/>
  <c r="M4714" i="5"/>
  <c r="E4714" i="5"/>
  <c r="AH4714" i="5" s="1"/>
  <c r="F4714" i="5"/>
  <c r="G4714" i="5"/>
  <c r="I4714" i="5"/>
  <c r="J4714" i="5"/>
  <c r="K4714" i="5"/>
  <c r="L4714" i="5"/>
  <c r="S4714" i="5"/>
  <c r="O4715" i="5"/>
  <c r="N4715" i="5"/>
  <c r="R4715" i="5"/>
  <c r="M4715" i="5"/>
  <c r="E4715" i="5"/>
  <c r="AH4715" i="5" s="1"/>
  <c r="F4715" i="5"/>
  <c r="G4715" i="5"/>
  <c r="I4715" i="5"/>
  <c r="J4715" i="5"/>
  <c r="K4715" i="5"/>
  <c r="L4715" i="5"/>
  <c r="S4715" i="5"/>
  <c r="O4716" i="5"/>
  <c r="N4716" i="5"/>
  <c r="R4716" i="5"/>
  <c r="M4716" i="5"/>
  <c r="E4716" i="5"/>
  <c r="AH4716" i="5" s="1"/>
  <c r="F4716" i="5"/>
  <c r="G4716" i="5"/>
  <c r="I4716" i="5"/>
  <c r="J4716" i="5"/>
  <c r="K4716" i="5"/>
  <c r="L4716" i="5"/>
  <c r="S4716" i="5"/>
  <c r="O4717" i="5"/>
  <c r="N4717" i="5"/>
  <c r="R4717" i="5"/>
  <c r="M4717" i="5"/>
  <c r="E4717" i="5"/>
  <c r="AH4717" i="5" s="1"/>
  <c r="F4717" i="5"/>
  <c r="G4717" i="5"/>
  <c r="I4717" i="5"/>
  <c r="J4717" i="5"/>
  <c r="K4717" i="5"/>
  <c r="L4717" i="5"/>
  <c r="S4717" i="5"/>
  <c r="O4718" i="5"/>
  <c r="N4718" i="5"/>
  <c r="R4718" i="5"/>
  <c r="M4718" i="5"/>
  <c r="E4718" i="5"/>
  <c r="AH4718" i="5" s="1"/>
  <c r="F4718" i="5"/>
  <c r="G4718" i="5"/>
  <c r="I4718" i="5"/>
  <c r="J4718" i="5"/>
  <c r="K4718" i="5"/>
  <c r="L4718" i="5"/>
  <c r="S4718" i="5"/>
  <c r="O4719" i="5"/>
  <c r="N4719" i="5"/>
  <c r="R4719" i="5"/>
  <c r="M4719" i="5"/>
  <c r="E4719" i="5"/>
  <c r="AH4719" i="5" s="1"/>
  <c r="F4719" i="5"/>
  <c r="G4719" i="5"/>
  <c r="I4719" i="5"/>
  <c r="J4719" i="5"/>
  <c r="K4719" i="5"/>
  <c r="L4719" i="5"/>
  <c r="S4719" i="5"/>
  <c r="O4720" i="5"/>
  <c r="N4720" i="5"/>
  <c r="R4720" i="5"/>
  <c r="M4720" i="5"/>
  <c r="E4720" i="5"/>
  <c r="AH4720" i="5" s="1"/>
  <c r="F4720" i="5"/>
  <c r="G4720" i="5"/>
  <c r="I4720" i="5"/>
  <c r="J4720" i="5"/>
  <c r="K4720" i="5"/>
  <c r="L4720" i="5"/>
  <c r="S4720" i="5"/>
  <c r="O4721" i="5"/>
  <c r="N4721" i="5"/>
  <c r="R4721" i="5"/>
  <c r="M4721" i="5"/>
  <c r="E4721" i="5"/>
  <c r="AH4721" i="5" s="1"/>
  <c r="F4721" i="5"/>
  <c r="G4721" i="5"/>
  <c r="I4721" i="5"/>
  <c r="J4721" i="5"/>
  <c r="K4721" i="5"/>
  <c r="L4721" i="5"/>
  <c r="S4721" i="5"/>
  <c r="O4722" i="5"/>
  <c r="N4722" i="5"/>
  <c r="R4722" i="5"/>
  <c r="M4722" i="5"/>
  <c r="E4722" i="5"/>
  <c r="AH4722" i="5" s="1"/>
  <c r="F4722" i="5"/>
  <c r="G4722" i="5"/>
  <c r="I4722" i="5"/>
  <c r="J4722" i="5"/>
  <c r="K4722" i="5"/>
  <c r="L4722" i="5"/>
  <c r="S4722" i="5"/>
  <c r="O4723" i="5"/>
  <c r="N4723" i="5"/>
  <c r="R4723" i="5"/>
  <c r="M4723" i="5"/>
  <c r="E4723" i="5"/>
  <c r="AH4723" i="5" s="1"/>
  <c r="F4723" i="5"/>
  <c r="G4723" i="5"/>
  <c r="I4723" i="5"/>
  <c r="J4723" i="5"/>
  <c r="K4723" i="5"/>
  <c r="L4723" i="5"/>
  <c r="S4723" i="5"/>
  <c r="O4724" i="5"/>
  <c r="N4724" i="5"/>
  <c r="R4724" i="5"/>
  <c r="M4724" i="5"/>
  <c r="E4724" i="5"/>
  <c r="AH4724" i="5" s="1"/>
  <c r="F4724" i="5"/>
  <c r="G4724" i="5"/>
  <c r="I4724" i="5"/>
  <c r="J4724" i="5"/>
  <c r="K4724" i="5"/>
  <c r="L4724" i="5"/>
  <c r="S4724" i="5"/>
  <c r="O4725" i="5"/>
  <c r="N4725" i="5"/>
  <c r="R4725" i="5"/>
  <c r="M4725" i="5"/>
  <c r="E4725" i="5"/>
  <c r="AH4725" i="5" s="1"/>
  <c r="F4725" i="5"/>
  <c r="G4725" i="5"/>
  <c r="I4725" i="5"/>
  <c r="J4725" i="5"/>
  <c r="K4725" i="5"/>
  <c r="L4725" i="5"/>
  <c r="S4725" i="5"/>
  <c r="O4726" i="5"/>
  <c r="N4726" i="5"/>
  <c r="R4726" i="5"/>
  <c r="M4726" i="5"/>
  <c r="E4726" i="5"/>
  <c r="AH4726" i="5" s="1"/>
  <c r="F4726" i="5"/>
  <c r="G4726" i="5"/>
  <c r="I4726" i="5"/>
  <c r="J4726" i="5"/>
  <c r="K4726" i="5"/>
  <c r="L4726" i="5"/>
  <c r="S4726" i="5"/>
  <c r="O4727" i="5"/>
  <c r="N4727" i="5"/>
  <c r="R4727" i="5"/>
  <c r="M4727" i="5"/>
  <c r="E4727" i="5"/>
  <c r="AH4727" i="5" s="1"/>
  <c r="F4727" i="5"/>
  <c r="G4727" i="5"/>
  <c r="I4727" i="5"/>
  <c r="J4727" i="5"/>
  <c r="K4727" i="5"/>
  <c r="L4727" i="5"/>
  <c r="S4727" i="5"/>
  <c r="O4728" i="5"/>
  <c r="N4728" i="5"/>
  <c r="R4728" i="5"/>
  <c r="M4728" i="5"/>
  <c r="E4728" i="5"/>
  <c r="AH4728" i="5" s="1"/>
  <c r="F4728" i="5"/>
  <c r="G4728" i="5"/>
  <c r="I4728" i="5"/>
  <c r="J4728" i="5"/>
  <c r="K4728" i="5"/>
  <c r="L4728" i="5"/>
  <c r="S4728" i="5"/>
  <c r="O4729" i="5"/>
  <c r="N4729" i="5"/>
  <c r="R4729" i="5"/>
  <c r="M4729" i="5"/>
  <c r="E4729" i="5"/>
  <c r="AH4729" i="5" s="1"/>
  <c r="F4729" i="5"/>
  <c r="G4729" i="5"/>
  <c r="I4729" i="5"/>
  <c r="J4729" i="5"/>
  <c r="K4729" i="5"/>
  <c r="L4729" i="5"/>
  <c r="S4729" i="5"/>
  <c r="O4730" i="5"/>
  <c r="N4730" i="5"/>
  <c r="R4730" i="5"/>
  <c r="M4730" i="5"/>
  <c r="E4730" i="5"/>
  <c r="AH4730" i="5" s="1"/>
  <c r="F4730" i="5"/>
  <c r="G4730" i="5"/>
  <c r="I4730" i="5"/>
  <c r="J4730" i="5"/>
  <c r="K4730" i="5"/>
  <c r="L4730" i="5"/>
  <c r="S4730" i="5"/>
  <c r="O4731" i="5"/>
  <c r="N4731" i="5"/>
  <c r="R4731" i="5"/>
  <c r="M4731" i="5"/>
  <c r="E4731" i="5"/>
  <c r="AH4731" i="5" s="1"/>
  <c r="F4731" i="5"/>
  <c r="G4731" i="5"/>
  <c r="I4731" i="5"/>
  <c r="J4731" i="5"/>
  <c r="K4731" i="5"/>
  <c r="L4731" i="5"/>
  <c r="S4731" i="5"/>
  <c r="O4732" i="5"/>
  <c r="N4732" i="5"/>
  <c r="R4732" i="5"/>
  <c r="M4732" i="5"/>
  <c r="E4732" i="5"/>
  <c r="AH4732" i="5" s="1"/>
  <c r="F4732" i="5"/>
  <c r="G4732" i="5"/>
  <c r="I4732" i="5"/>
  <c r="J4732" i="5"/>
  <c r="K4732" i="5"/>
  <c r="L4732" i="5"/>
  <c r="S4732" i="5"/>
  <c r="O4733" i="5"/>
  <c r="N4733" i="5"/>
  <c r="R4733" i="5"/>
  <c r="M4733" i="5"/>
  <c r="E4733" i="5"/>
  <c r="AH4733" i="5" s="1"/>
  <c r="F4733" i="5"/>
  <c r="G4733" i="5"/>
  <c r="I4733" i="5"/>
  <c r="J4733" i="5"/>
  <c r="K4733" i="5"/>
  <c r="L4733" i="5"/>
  <c r="S4733" i="5"/>
  <c r="O4734" i="5"/>
  <c r="N4734" i="5"/>
  <c r="R4734" i="5"/>
  <c r="M4734" i="5"/>
  <c r="E4734" i="5"/>
  <c r="AH4734" i="5" s="1"/>
  <c r="F4734" i="5"/>
  <c r="G4734" i="5"/>
  <c r="I4734" i="5"/>
  <c r="J4734" i="5"/>
  <c r="K4734" i="5"/>
  <c r="L4734" i="5"/>
  <c r="S4734" i="5"/>
  <c r="O4735" i="5"/>
  <c r="N4735" i="5"/>
  <c r="R4735" i="5"/>
  <c r="M4735" i="5"/>
  <c r="E4735" i="5"/>
  <c r="AH4735" i="5" s="1"/>
  <c r="F4735" i="5"/>
  <c r="G4735" i="5"/>
  <c r="I4735" i="5"/>
  <c r="J4735" i="5"/>
  <c r="K4735" i="5"/>
  <c r="L4735" i="5"/>
  <c r="S4735" i="5"/>
  <c r="O4736" i="5"/>
  <c r="N4736" i="5"/>
  <c r="R4736" i="5"/>
  <c r="M4736" i="5"/>
  <c r="E4736" i="5"/>
  <c r="AH4736" i="5" s="1"/>
  <c r="F4736" i="5"/>
  <c r="G4736" i="5"/>
  <c r="I4736" i="5"/>
  <c r="J4736" i="5"/>
  <c r="K4736" i="5"/>
  <c r="L4736" i="5"/>
  <c r="S4736" i="5"/>
  <c r="O4737" i="5"/>
  <c r="N4737" i="5"/>
  <c r="R4737" i="5"/>
  <c r="M4737" i="5"/>
  <c r="E4737" i="5"/>
  <c r="AH4737" i="5" s="1"/>
  <c r="F4737" i="5"/>
  <c r="G4737" i="5"/>
  <c r="I4737" i="5"/>
  <c r="J4737" i="5"/>
  <c r="K4737" i="5"/>
  <c r="L4737" i="5"/>
  <c r="S4737" i="5"/>
  <c r="O4738" i="5"/>
  <c r="N4738" i="5"/>
  <c r="R4738" i="5"/>
  <c r="M4738" i="5"/>
  <c r="E4738" i="5"/>
  <c r="AH4738" i="5" s="1"/>
  <c r="F4738" i="5"/>
  <c r="G4738" i="5"/>
  <c r="I4738" i="5"/>
  <c r="J4738" i="5"/>
  <c r="K4738" i="5"/>
  <c r="L4738" i="5"/>
  <c r="S4738" i="5"/>
  <c r="O4739" i="5"/>
  <c r="N4739" i="5"/>
  <c r="R4739" i="5"/>
  <c r="M4739" i="5"/>
  <c r="E4739" i="5"/>
  <c r="AH4739" i="5" s="1"/>
  <c r="F4739" i="5"/>
  <c r="G4739" i="5"/>
  <c r="I4739" i="5"/>
  <c r="J4739" i="5"/>
  <c r="K4739" i="5"/>
  <c r="L4739" i="5"/>
  <c r="S4739" i="5"/>
  <c r="O4740" i="5"/>
  <c r="N4740" i="5"/>
  <c r="R4740" i="5"/>
  <c r="M4740" i="5"/>
  <c r="E4740" i="5"/>
  <c r="AH4740" i="5" s="1"/>
  <c r="F4740" i="5"/>
  <c r="G4740" i="5"/>
  <c r="I4740" i="5"/>
  <c r="J4740" i="5"/>
  <c r="K4740" i="5"/>
  <c r="L4740" i="5"/>
  <c r="S4740" i="5"/>
  <c r="O4741" i="5"/>
  <c r="N4741" i="5"/>
  <c r="R4741" i="5"/>
  <c r="M4741" i="5"/>
  <c r="E4741" i="5"/>
  <c r="AH4741" i="5" s="1"/>
  <c r="F4741" i="5"/>
  <c r="G4741" i="5"/>
  <c r="I4741" i="5"/>
  <c r="J4741" i="5"/>
  <c r="K4741" i="5"/>
  <c r="L4741" i="5"/>
  <c r="S4741" i="5"/>
  <c r="O4742" i="5"/>
  <c r="N4742" i="5"/>
  <c r="R4742" i="5"/>
  <c r="M4742" i="5"/>
  <c r="E4742" i="5"/>
  <c r="AH4742" i="5" s="1"/>
  <c r="F4742" i="5"/>
  <c r="G4742" i="5"/>
  <c r="I4742" i="5"/>
  <c r="J4742" i="5"/>
  <c r="K4742" i="5"/>
  <c r="L4742" i="5"/>
  <c r="S4742" i="5"/>
  <c r="O4743" i="5"/>
  <c r="N4743" i="5"/>
  <c r="R4743" i="5"/>
  <c r="M4743" i="5"/>
  <c r="E4743" i="5"/>
  <c r="AH4743" i="5" s="1"/>
  <c r="F4743" i="5"/>
  <c r="G4743" i="5"/>
  <c r="I4743" i="5"/>
  <c r="J4743" i="5"/>
  <c r="K4743" i="5"/>
  <c r="L4743" i="5"/>
  <c r="S4743" i="5"/>
  <c r="O4744" i="5"/>
  <c r="N4744" i="5"/>
  <c r="R4744" i="5"/>
  <c r="M4744" i="5"/>
  <c r="E4744" i="5"/>
  <c r="AH4744" i="5" s="1"/>
  <c r="F4744" i="5"/>
  <c r="G4744" i="5"/>
  <c r="I4744" i="5"/>
  <c r="J4744" i="5"/>
  <c r="K4744" i="5"/>
  <c r="L4744" i="5"/>
  <c r="S4744" i="5"/>
  <c r="O4745" i="5"/>
  <c r="N4745" i="5"/>
  <c r="R4745" i="5"/>
  <c r="M4745" i="5"/>
  <c r="E4745" i="5"/>
  <c r="AH4745" i="5" s="1"/>
  <c r="F4745" i="5"/>
  <c r="G4745" i="5"/>
  <c r="I4745" i="5"/>
  <c r="J4745" i="5"/>
  <c r="K4745" i="5"/>
  <c r="L4745" i="5"/>
  <c r="S4745" i="5"/>
  <c r="O4746" i="5"/>
  <c r="N4746" i="5"/>
  <c r="R4746" i="5"/>
  <c r="M4746" i="5"/>
  <c r="E4746" i="5"/>
  <c r="AH4746" i="5" s="1"/>
  <c r="F4746" i="5"/>
  <c r="G4746" i="5"/>
  <c r="I4746" i="5"/>
  <c r="J4746" i="5"/>
  <c r="K4746" i="5"/>
  <c r="L4746" i="5"/>
  <c r="S4746" i="5"/>
  <c r="O4747" i="5"/>
  <c r="N4747" i="5"/>
  <c r="R4747" i="5"/>
  <c r="M4747" i="5"/>
  <c r="E4747" i="5"/>
  <c r="AH4747" i="5" s="1"/>
  <c r="F4747" i="5"/>
  <c r="G4747" i="5"/>
  <c r="I4747" i="5"/>
  <c r="J4747" i="5"/>
  <c r="K4747" i="5"/>
  <c r="L4747" i="5"/>
  <c r="S4747" i="5"/>
  <c r="O4748" i="5"/>
  <c r="N4748" i="5"/>
  <c r="R4748" i="5"/>
  <c r="M4748" i="5"/>
  <c r="E4748" i="5"/>
  <c r="AH4748" i="5" s="1"/>
  <c r="F4748" i="5"/>
  <c r="G4748" i="5"/>
  <c r="I4748" i="5"/>
  <c r="J4748" i="5"/>
  <c r="K4748" i="5"/>
  <c r="L4748" i="5"/>
  <c r="S4748" i="5"/>
  <c r="O4749" i="5"/>
  <c r="N4749" i="5"/>
  <c r="R4749" i="5"/>
  <c r="M4749" i="5"/>
  <c r="E4749" i="5"/>
  <c r="AH4749" i="5" s="1"/>
  <c r="F4749" i="5"/>
  <c r="G4749" i="5"/>
  <c r="I4749" i="5"/>
  <c r="J4749" i="5"/>
  <c r="K4749" i="5"/>
  <c r="L4749" i="5"/>
  <c r="S4749" i="5"/>
  <c r="O4750" i="5"/>
  <c r="N4750" i="5"/>
  <c r="R4750" i="5"/>
  <c r="M4750" i="5"/>
  <c r="E4750" i="5"/>
  <c r="AH4750" i="5" s="1"/>
  <c r="F4750" i="5"/>
  <c r="G4750" i="5"/>
  <c r="I4750" i="5"/>
  <c r="J4750" i="5"/>
  <c r="K4750" i="5"/>
  <c r="L4750" i="5"/>
  <c r="S4750" i="5"/>
  <c r="O4751" i="5"/>
  <c r="N4751" i="5"/>
  <c r="R4751" i="5"/>
  <c r="M4751" i="5"/>
  <c r="E4751" i="5"/>
  <c r="AH4751" i="5" s="1"/>
  <c r="F4751" i="5"/>
  <c r="G4751" i="5"/>
  <c r="I4751" i="5"/>
  <c r="J4751" i="5"/>
  <c r="K4751" i="5"/>
  <c r="L4751" i="5"/>
  <c r="S4751" i="5"/>
  <c r="O4752" i="5"/>
  <c r="N4752" i="5"/>
  <c r="R4752" i="5"/>
  <c r="M4752" i="5"/>
  <c r="E4752" i="5"/>
  <c r="AH4752" i="5" s="1"/>
  <c r="F4752" i="5"/>
  <c r="G4752" i="5"/>
  <c r="I4752" i="5"/>
  <c r="J4752" i="5"/>
  <c r="K4752" i="5"/>
  <c r="L4752" i="5"/>
  <c r="S4752" i="5"/>
  <c r="O4753" i="5"/>
  <c r="N4753" i="5"/>
  <c r="R4753" i="5"/>
  <c r="M4753" i="5"/>
  <c r="E4753" i="5"/>
  <c r="AH4753" i="5" s="1"/>
  <c r="F4753" i="5"/>
  <c r="G4753" i="5"/>
  <c r="I4753" i="5"/>
  <c r="J4753" i="5"/>
  <c r="K4753" i="5"/>
  <c r="L4753" i="5"/>
  <c r="S4753" i="5"/>
  <c r="O4754" i="5"/>
  <c r="N4754" i="5"/>
  <c r="R4754" i="5"/>
  <c r="M4754" i="5"/>
  <c r="E4754" i="5"/>
  <c r="AH4754" i="5" s="1"/>
  <c r="F4754" i="5"/>
  <c r="G4754" i="5"/>
  <c r="I4754" i="5"/>
  <c r="J4754" i="5"/>
  <c r="K4754" i="5"/>
  <c r="L4754" i="5"/>
  <c r="S4754" i="5"/>
  <c r="O4755" i="5"/>
  <c r="N4755" i="5"/>
  <c r="R4755" i="5"/>
  <c r="M4755" i="5"/>
  <c r="E4755" i="5"/>
  <c r="AH4755" i="5" s="1"/>
  <c r="F4755" i="5"/>
  <c r="G4755" i="5"/>
  <c r="I4755" i="5"/>
  <c r="J4755" i="5"/>
  <c r="K4755" i="5"/>
  <c r="L4755" i="5"/>
  <c r="S4755" i="5"/>
  <c r="O4756" i="5"/>
  <c r="N4756" i="5"/>
  <c r="R4756" i="5"/>
  <c r="M4756" i="5"/>
  <c r="E4756" i="5"/>
  <c r="AH4756" i="5" s="1"/>
  <c r="F4756" i="5"/>
  <c r="G4756" i="5"/>
  <c r="I4756" i="5"/>
  <c r="J4756" i="5"/>
  <c r="K4756" i="5"/>
  <c r="L4756" i="5"/>
  <c r="S4756" i="5"/>
  <c r="O4757" i="5"/>
  <c r="N4757" i="5"/>
  <c r="R4757" i="5"/>
  <c r="M4757" i="5"/>
  <c r="E4757" i="5"/>
  <c r="AH4757" i="5" s="1"/>
  <c r="F4757" i="5"/>
  <c r="G4757" i="5"/>
  <c r="I4757" i="5"/>
  <c r="J4757" i="5"/>
  <c r="K4757" i="5"/>
  <c r="L4757" i="5"/>
  <c r="S4757" i="5"/>
  <c r="O4758" i="5"/>
  <c r="N4758" i="5"/>
  <c r="R4758" i="5"/>
  <c r="M4758" i="5"/>
  <c r="E4758" i="5"/>
  <c r="AH4758" i="5" s="1"/>
  <c r="F4758" i="5"/>
  <c r="G4758" i="5"/>
  <c r="I4758" i="5"/>
  <c r="J4758" i="5"/>
  <c r="K4758" i="5"/>
  <c r="L4758" i="5"/>
  <c r="S4758" i="5"/>
  <c r="O4759" i="5"/>
  <c r="N4759" i="5"/>
  <c r="R4759" i="5"/>
  <c r="M4759" i="5"/>
  <c r="E4759" i="5"/>
  <c r="AH4759" i="5" s="1"/>
  <c r="F4759" i="5"/>
  <c r="G4759" i="5"/>
  <c r="I4759" i="5"/>
  <c r="J4759" i="5"/>
  <c r="K4759" i="5"/>
  <c r="L4759" i="5"/>
  <c r="S4759" i="5"/>
  <c r="O4760" i="5"/>
  <c r="N4760" i="5"/>
  <c r="R4760" i="5"/>
  <c r="M4760" i="5"/>
  <c r="E4760" i="5"/>
  <c r="AH4760" i="5" s="1"/>
  <c r="F4760" i="5"/>
  <c r="G4760" i="5"/>
  <c r="I4760" i="5"/>
  <c r="J4760" i="5"/>
  <c r="K4760" i="5"/>
  <c r="L4760" i="5"/>
  <c r="S4760" i="5"/>
  <c r="O4761" i="5"/>
  <c r="N4761" i="5"/>
  <c r="R4761" i="5"/>
  <c r="M4761" i="5"/>
  <c r="E4761" i="5"/>
  <c r="AH4761" i="5" s="1"/>
  <c r="F4761" i="5"/>
  <c r="G4761" i="5"/>
  <c r="I4761" i="5"/>
  <c r="J4761" i="5"/>
  <c r="K4761" i="5"/>
  <c r="L4761" i="5"/>
  <c r="S4761" i="5"/>
  <c r="O4762" i="5"/>
  <c r="N4762" i="5"/>
  <c r="R4762" i="5"/>
  <c r="M4762" i="5"/>
  <c r="E4762" i="5"/>
  <c r="AH4762" i="5" s="1"/>
  <c r="F4762" i="5"/>
  <c r="G4762" i="5"/>
  <c r="I4762" i="5"/>
  <c r="J4762" i="5"/>
  <c r="K4762" i="5"/>
  <c r="L4762" i="5"/>
  <c r="S4762" i="5"/>
  <c r="O4763" i="5"/>
  <c r="N4763" i="5"/>
  <c r="R4763" i="5"/>
  <c r="M4763" i="5"/>
  <c r="E4763" i="5"/>
  <c r="AH4763" i="5" s="1"/>
  <c r="F4763" i="5"/>
  <c r="G4763" i="5"/>
  <c r="I4763" i="5"/>
  <c r="J4763" i="5"/>
  <c r="K4763" i="5"/>
  <c r="L4763" i="5"/>
  <c r="S4763" i="5"/>
  <c r="O4764" i="5"/>
  <c r="N4764" i="5"/>
  <c r="R4764" i="5"/>
  <c r="M4764" i="5"/>
  <c r="E4764" i="5"/>
  <c r="AH4764" i="5" s="1"/>
  <c r="F4764" i="5"/>
  <c r="G4764" i="5"/>
  <c r="I4764" i="5"/>
  <c r="J4764" i="5"/>
  <c r="K4764" i="5"/>
  <c r="L4764" i="5"/>
  <c r="S4764" i="5"/>
  <c r="O4765" i="5"/>
  <c r="N4765" i="5"/>
  <c r="R4765" i="5"/>
  <c r="M4765" i="5"/>
  <c r="E4765" i="5"/>
  <c r="AH4765" i="5" s="1"/>
  <c r="F4765" i="5"/>
  <c r="G4765" i="5"/>
  <c r="I4765" i="5"/>
  <c r="J4765" i="5"/>
  <c r="K4765" i="5"/>
  <c r="L4765" i="5"/>
  <c r="S4765" i="5"/>
  <c r="O4766" i="5"/>
  <c r="N4766" i="5"/>
  <c r="R4766" i="5"/>
  <c r="M4766" i="5"/>
  <c r="E4766" i="5"/>
  <c r="AH4766" i="5" s="1"/>
  <c r="F4766" i="5"/>
  <c r="G4766" i="5"/>
  <c r="I4766" i="5"/>
  <c r="J4766" i="5"/>
  <c r="K4766" i="5"/>
  <c r="L4766" i="5"/>
  <c r="S4766" i="5"/>
  <c r="O4767" i="5"/>
  <c r="N4767" i="5"/>
  <c r="R4767" i="5"/>
  <c r="M4767" i="5"/>
  <c r="E4767" i="5"/>
  <c r="AH4767" i="5" s="1"/>
  <c r="F4767" i="5"/>
  <c r="G4767" i="5"/>
  <c r="I4767" i="5"/>
  <c r="J4767" i="5"/>
  <c r="K4767" i="5"/>
  <c r="L4767" i="5"/>
  <c r="S4767" i="5"/>
  <c r="O4768" i="5"/>
  <c r="N4768" i="5"/>
  <c r="R4768" i="5"/>
  <c r="M4768" i="5"/>
  <c r="E4768" i="5"/>
  <c r="AH4768" i="5" s="1"/>
  <c r="F4768" i="5"/>
  <c r="G4768" i="5"/>
  <c r="I4768" i="5"/>
  <c r="J4768" i="5"/>
  <c r="K4768" i="5"/>
  <c r="L4768" i="5"/>
  <c r="S4768" i="5"/>
  <c r="O4769" i="5"/>
  <c r="N4769" i="5"/>
  <c r="R4769" i="5"/>
  <c r="M4769" i="5"/>
  <c r="E4769" i="5"/>
  <c r="AH4769" i="5" s="1"/>
  <c r="F4769" i="5"/>
  <c r="G4769" i="5"/>
  <c r="I4769" i="5"/>
  <c r="J4769" i="5"/>
  <c r="K4769" i="5"/>
  <c r="L4769" i="5"/>
  <c r="S4769" i="5"/>
  <c r="O4770" i="5"/>
  <c r="N4770" i="5"/>
  <c r="R4770" i="5"/>
  <c r="M4770" i="5"/>
  <c r="E4770" i="5"/>
  <c r="AH4770" i="5" s="1"/>
  <c r="F4770" i="5"/>
  <c r="G4770" i="5"/>
  <c r="I4770" i="5"/>
  <c r="J4770" i="5"/>
  <c r="K4770" i="5"/>
  <c r="L4770" i="5"/>
  <c r="S4770" i="5"/>
  <c r="O4771" i="5"/>
  <c r="N4771" i="5"/>
  <c r="R4771" i="5"/>
  <c r="M4771" i="5"/>
  <c r="E4771" i="5"/>
  <c r="AH4771" i="5" s="1"/>
  <c r="F4771" i="5"/>
  <c r="G4771" i="5"/>
  <c r="I4771" i="5"/>
  <c r="J4771" i="5"/>
  <c r="K4771" i="5"/>
  <c r="L4771" i="5"/>
  <c r="S4771" i="5"/>
  <c r="O4772" i="5"/>
  <c r="N4772" i="5"/>
  <c r="R4772" i="5"/>
  <c r="M4772" i="5"/>
  <c r="E4772" i="5"/>
  <c r="AH4772" i="5" s="1"/>
  <c r="F4772" i="5"/>
  <c r="G4772" i="5"/>
  <c r="I4772" i="5"/>
  <c r="J4772" i="5"/>
  <c r="K4772" i="5"/>
  <c r="L4772" i="5"/>
  <c r="S4772" i="5"/>
  <c r="O4773" i="5"/>
  <c r="N4773" i="5"/>
  <c r="R4773" i="5"/>
  <c r="M4773" i="5"/>
  <c r="E4773" i="5"/>
  <c r="AH4773" i="5" s="1"/>
  <c r="F4773" i="5"/>
  <c r="G4773" i="5"/>
  <c r="I4773" i="5"/>
  <c r="J4773" i="5"/>
  <c r="K4773" i="5"/>
  <c r="L4773" i="5"/>
  <c r="S4773" i="5"/>
  <c r="O4774" i="5"/>
  <c r="N4774" i="5"/>
  <c r="R4774" i="5"/>
  <c r="M4774" i="5"/>
  <c r="E4774" i="5"/>
  <c r="AH4774" i="5" s="1"/>
  <c r="F4774" i="5"/>
  <c r="G4774" i="5"/>
  <c r="I4774" i="5"/>
  <c r="J4774" i="5"/>
  <c r="K4774" i="5"/>
  <c r="L4774" i="5"/>
  <c r="S4774" i="5"/>
  <c r="O4775" i="5"/>
  <c r="N4775" i="5"/>
  <c r="R4775" i="5"/>
  <c r="M4775" i="5"/>
  <c r="E4775" i="5"/>
  <c r="AH4775" i="5" s="1"/>
  <c r="F4775" i="5"/>
  <c r="G4775" i="5"/>
  <c r="I4775" i="5"/>
  <c r="J4775" i="5"/>
  <c r="K4775" i="5"/>
  <c r="L4775" i="5"/>
  <c r="S4775" i="5"/>
  <c r="O4776" i="5"/>
  <c r="N4776" i="5"/>
  <c r="R4776" i="5"/>
  <c r="M4776" i="5"/>
  <c r="E4776" i="5"/>
  <c r="AH4776" i="5" s="1"/>
  <c r="F4776" i="5"/>
  <c r="G4776" i="5"/>
  <c r="I4776" i="5"/>
  <c r="J4776" i="5"/>
  <c r="K4776" i="5"/>
  <c r="L4776" i="5"/>
  <c r="S4776" i="5"/>
  <c r="O4777" i="5"/>
  <c r="N4777" i="5"/>
  <c r="R4777" i="5"/>
  <c r="M4777" i="5"/>
  <c r="E4777" i="5"/>
  <c r="AH4777" i="5" s="1"/>
  <c r="F4777" i="5"/>
  <c r="G4777" i="5"/>
  <c r="I4777" i="5"/>
  <c r="J4777" i="5"/>
  <c r="K4777" i="5"/>
  <c r="L4777" i="5"/>
  <c r="S4777" i="5"/>
  <c r="O4778" i="5"/>
  <c r="N4778" i="5"/>
  <c r="R4778" i="5"/>
  <c r="M4778" i="5"/>
  <c r="E4778" i="5"/>
  <c r="AH4778" i="5" s="1"/>
  <c r="F4778" i="5"/>
  <c r="G4778" i="5"/>
  <c r="I4778" i="5"/>
  <c r="J4778" i="5"/>
  <c r="K4778" i="5"/>
  <c r="L4778" i="5"/>
  <c r="S4778" i="5"/>
  <c r="O4779" i="5"/>
  <c r="N4779" i="5"/>
  <c r="R4779" i="5"/>
  <c r="M4779" i="5"/>
  <c r="E4779" i="5"/>
  <c r="AH4779" i="5" s="1"/>
  <c r="F4779" i="5"/>
  <c r="G4779" i="5"/>
  <c r="I4779" i="5"/>
  <c r="J4779" i="5"/>
  <c r="K4779" i="5"/>
  <c r="L4779" i="5"/>
  <c r="S4779" i="5"/>
  <c r="O4780" i="5"/>
  <c r="N4780" i="5"/>
  <c r="R4780" i="5"/>
  <c r="M4780" i="5"/>
  <c r="E4780" i="5"/>
  <c r="AH4780" i="5" s="1"/>
  <c r="F4780" i="5"/>
  <c r="G4780" i="5"/>
  <c r="I4780" i="5"/>
  <c r="J4780" i="5"/>
  <c r="K4780" i="5"/>
  <c r="L4780" i="5"/>
  <c r="S4780" i="5"/>
  <c r="O4781" i="5"/>
  <c r="N4781" i="5"/>
  <c r="R4781" i="5"/>
  <c r="M4781" i="5"/>
  <c r="E4781" i="5"/>
  <c r="AH4781" i="5" s="1"/>
  <c r="F4781" i="5"/>
  <c r="G4781" i="5"/>
  <c r="I4781" i="5"/>
  <c r="J4781" i="5"/>
  <c r="K4781" i="5"/>
  <c r="L4781" i="5"/>
  <c r="S4781" i="5"/>
  <c r="O4782" i="5"/>
  <c r="N4782" i="5"/>
  <c r="R4782" i="5"/>
  <c r="M4782" i="5"/>
  <c r="E4782" i="5"/>
  <c r="AH4782" i="5" s="1"/>
  <c r="F4782" i="5"/>
  <c r="G4782" i="5"/>
  <c r="I4782" i="5"/>
  <c r="J4782" i="5"/>
  <c r="K4782" i="5"/>
  <c r="L4782" i="5"/>
  <c r="S4782" i="5"/>
  <c r="O4783" i="5"/>
  <c r="N4783" i="5"/>
  <c r="R4783" i="5"/>
  <c r="M4783" i="5"/>
  <c r="E4783" i="5"/>
  <c r="AH4783" i="5" s="1"/>
  <c r="F4783" i="5"/>
  <c r="G4783" i="5"/>
  <c r="I4783" i="5"/>
  <c r="J4783" i="5"/>
  <c r="K4783" i="5"/>
  <c r="L4783" i="5"/>
  <c r="S4783" i="5"/>
  <c r="O4784" i="5"/>
  <c r="N4784" i="5"/>
  <c r="R4784" i="5"/>
  <c r="M4784" i="5"/>
  <c r="E4784" i="5"/>
  <c r="AH4784" i="5" s="1"/>
  <c r="F4784" i="5"/>
  <c r="G4784" i="5"/>
  <c r="I4784" i="5"/>
  <c r="J4784" i="5"/>
  <c r="K4784" i="5"/>
  <c r="L4784" i="5"/>
  <c r="S4784" i="5"/>
  <c r="O4785" i="5"/>
  <c r="N4785" i="5"/>
  <c r="R4785" i="5"/>
  <c r="M4785" i="5"/>
  <c r="E4785" i="5"/>
  <c r="AH4785" i="5" s="1"/>
  <c r="F4785" i="5"/>
  <c r="G4785" i="5"/>
  <c r="I4785" i="5"/>
  <c r="J4785" i="5"/>
  <c r="K4785" i="5"/>
  <c r="L4785" i="5"/>
  <c r="S4785" i="5"/>
  <c r="O4786" i="5"/>
  <c r="N4786" i="5"/>
  <c r="R4786" i="5"/>
  <c r="M4786" i="5"/>
  <c r="E4786" i="5"/>
  <c r="AH4786" i="5" s="1"/>
  <c r="F4786" i="5"/>
  <c r="G4786" i="5"/>
  <c r="I4786" i="5"/>
  <c r="J4786" i="5"/>
  <c r="K4786" i="5"/>
  <c r="L4786" i="5"/>
  <c r="S4786" i="5"/>
  <c r="O4787" i="5"/>
  <c r="N4787" i="5"/>
  <c r="R4787" i="5"/>
  <c r="M4787" i="5"/>
  <c r="E4787" i="5"/>
  <c r="AH4787" i="5" s="1"/>
  <c r="F4787" i="5"/>
  <c r="G4787" i="5"/>
  <c r="I4787" i="5"/>
  <c r="J4787" i="5"/>
  <c r="K4787" i="5"/>
  <c r="L4787" i="5"/>
  <c r="S4787" i="5"/>
  <c r="O4788" i="5"/>
  <c r="N4788" i="5"/>
  <c r="R4788" i="5"/>
  <c r="M4788" i="5"/>
  <c r="E4788" i="5"/>
  <c r="AH4788" i="5" s="1"/>
  <c r="F4788" i="5"/>
  <c r="G4788" i="5"/>
  <c r="I4788" i="5"/>
  <c r="J4788" i="5"/>
  <c r="K4788" i="5"/>
  <c r="L4788" i="5"/>
  <c r="S4788" i="5"/>
  <c r="O4789" i="5"/>
  <c r="N4789" i="5"/>
  <c r="R4789" i="5"/>
  <c r="M4789" i="5"/>
  <c r="E4789" i="5"/>
  <c r="AH4789" i="5" s="1"/>
  <c r="F4789" i="5"/>
  <c r="G4789" i="5"/>
  <c r="I4789" i="5"/>
  <c r="J4789" i="5"/>
  <c r="K4789" i="5"/>
  <c r="L4789" i="5"/>
  <c r="S4789" i="5"/>
  <c r="O4790" i="5"/>
  <c r="N4790" i="5"/>
  <c r="R4790" i="5"/>
  <c r="M4790" i="5"/>
  <c r="E4790" i="5"/>
  <c r="AH4790" i="5" s="1"/>
  <c r="F4790" i="5"/>
  <c r="G4790" i="5"/>
  <c r="I4790" i="5"/>
  <c r="J4790" i="5"/>
  <c r="K4790" i="5"/>
  <c r="L4790" i="5"/>
  <c r="S4790" i="5"/>
  <c r="O4791" i="5"/>
  <c r="N4791" i="5"/>
  <c r="R4791" i="5"/>
  <c r="M4791" i="5"/>
  <c r="E4791" i="5"/>
  <c r="AH4791" i="5" s="1"/>
  <c r="F4791" i="5"/>
  <c r="G4791" i="5"/>
  <c r="I4791" i="5"/>
  <c r="J4791" i="5"/>
  <c r="K4791" i="5"/>
  <c r="L4791" i="5"/>
  <c r="S4791" i="5"/>
  <c r="O4792" i="5"/>
  <c r="N4792" i="5"/>
  <c r="R4792" i="5"/>
  <c r="M4792" i="5"/>
  <c r="E4792" i="5"/>
  <c r="AH4792" i="5" s="1"/>
  <c r="F4792" i="5"/>
  <c r="G4792" i="5"/>
  <c r="I4792" i="5"/>
  <c r="J4792" i="5"/>
  <c r="K4792" i="5"/>
  <c r="L4792" i="5"/>
  <c r="S4792" i="5"/>
  <c r="O4793" i="5"/>
  <c r="N4793" i="5"/>
  <c r="R4793" i="5"/>
  <c r="M4793" i="5"/>
  <c r="E4793" i="5"/>
  <c r="AH4793" i="5" s="1"/>
  <c r="F4793" i="5"/>
  <c r="G4793" i="5"/>
  <c r="I4793" i="5"/>
  <c r="J4793" i="5"/>
  <c r="K4793" i="5"/>
  <c r="L4793" i="5"/>
  <c r="S4793" i="5"/>
  <c r="O4794" i="5"/>
  <c r="N4794" i="5"/>
  <c r="R4794" i="5"/>
  <c r="M4794" i="5"/>
  <c r="E4794" i="5"/>
  <c r="AH4794" i="5" s="1"/>
  <c r="F4794" i="5"/>
  <c r="G4794" i="5"/>
  <c r="I4794" i="5"/>
  <c r="J4794" i="5"/>
  <c r="K4794" i="5"/>
  <c r="L4794" i="5"/>
  <c r="S4794" i="5"/>
  <c r="O4795" i="5"/>
  <c r="N4795" i="5"/>
  <c r="R4795" i="5"/>
  <c r="M4795" i="5"/>
  <c r="E4795" i="5"/>
  <c r="AH4795" i="5" s="1"/>
  <c r="F4795" i="5"/>
  <c r="G4795" i="5"/>
  <c r="I4795" i="5"/>
  <c r="J4795" i="5"/>
  <c r="K4795" i="5"/>
  <c r="L4795" i="5"/>
  <c r="S4795" i="5"/>
  <c r="O4796" i="5"/>
  <c r="N4796" i="5"/>
  <c r="R4796" i="5"/>
  <c r="M4796" i="5"/>
  <c r="E4796" i="5"/>
  <c r="AH4796" i="5" s="1"/>
  <c r="F4796" i="5"/>
  <c r="G4796" i="5"/>
  <c r="I4796" i="5"/>
  <c r="J4796" i="5"/>
  <c r="K4796" i="5"/>
  <c r="L4796" i="5"/>
  <c r="S4796" i="5"/>
  <c r="O4797" i="5"/>
  <c r="N4797" i="5"/>
  <c r="R4797" i="5"/>
  <c r="M4797" i="5"/>
  <c r="E4797" i="5"/>
  <c r="AH4797" i="5" s="1"/>
  <c r="F4797" i="5"/>
  <c r="G4797" i="5"/>
  <c r="I4797" i="5"/>
  <c r="J4797" i="5"/>
  <c r="K4797" i="5"/>
  <c r="L4797" i="5"/>
  <c r="S4797" i="5"/>
  <c r="O4798" i="5"/>
  <c r="N4798" i="5"/>
  <c r="R4798" i="5"/>
  <c r="M4798" i="5"/>
  <c r="E4798" i="5"/>
  <c r="AH4798" i="5" s="1"/>
  <c r="F4798" i="5"/>
  <c r="G4798" i="5"/>
  <c r="I4798" i="5"/>
  <c r="J4798" i="5"/>
  <c r="K4798" i="5"/>
  <c r="L4798" i="5"/>
  <c r="S4798" i="5"/>
  <c r="O4799" i="5"/>
  <c r="N4799" i="5"/>
  <c r="R4799" i="5"/>
  <c r="M4799" i="5"/>
  <c r="E4799" i="5"/>
  <c r="AH4799" i="5" s="1"/>
  <c r="F4799" i="5"/>
  <c r="G4799" i="5"/>
  <c r="I4799" i="5"/>
  <c r="J4799" i="5"/>
  <c r="K4799" i="5"/>
  <c r="L4799" i="5"/>
  <c r="S4799" i="5"/>
  <c r="O4800" i="5"/>
  <c r="N4800" i="5"/>
  <c r="R4800" i="5"/>
  <c r="M4800" i="5"/>
  <c r="E4800" i="5"/>
  <c r="AH4800" i="5" s="1"/>
  <c r="F4800" i="5"/>
  <c r="G4800" i="5"/>
  <c r="I4800" i="5"/>
  <c r="J4800" i="5"/>
  <c r="K4800" i="5"/>
  <c r="L4800" i="5"/>
  <c r="S4800" i="5"/>
  <c r="O4801" i="5"/>
  <c r="N4801" i="5"/>
  <c r="R4801" i="5"/>
  <c r="M4801" i="5"/>
  <c r="E4801" i="5"/>
  <c r="AH4801" i="5" s="1"/>
  <c r="F4801" i="5"/>
  <c r="G4801" i="5"/>
  <c r="I4801" i="5"/>
  <c r="J4801" i="5"/>
  <c r="K4801" i="5"/>
  <c r="L4801" i="5"/>
  <c r="S4801" i="5"/>
  <c r="O4802" i="5"/>
  <c r="N4802" i="5"/>
  <c r="R4802" i="5"/>
  <c r="M4802" i="5"/>
  <c r="E4802" i="5"/>
  <c r="AH4802" i="5" s="1"/>
  <c r="F4802" i="5"/>
  <c r="G4802" i="5"/>
  <c r="I4802" i="5"/>
  <c r="J4802" i="5"/>
  <c r="K4802" i="5"/>
  <c r="L4802" i="5"/>
  <c r="S4802" i="5"/>
  <c r="O4803" i="5"/>
  <c r="N4803" i="5"/>
  <c r="R4803" i="5"/>
  <c r="M4803" i="5"/>
  <c r="E4803" i="5"/>
  <c r="AH4803" i="5" s="1"/>
  <c r="F4803" i="5"/>
  <c r="G4803" i="5"/>
  <c r="I4803" i="5"/>
  <c r="J4803" i="5"/>
  <c r="K4803" i="5"/>
  <c r="L4803" i="5"/>
  <c r="S4803" i="5"/>
  <c r="O4804" i="5"/>
  <c r="N4804" i="5"/>
  <c r="R4804" i="5"/>
  <c r="M4804" i="5"/>
  <c r="E4804" i="5"/>
  <c r="AH4804" i="5" s="1"/>
  <c r="F4804" i="5"/>
  <c r="G4804" i="5"/>
  <c r="I4804" i="5"/>
  <c r="J4804" i="5"/>
  <c r="K4804" i="5"/>
  <c r="L4804" i="5"/>
  <c r="S4804" i="5"/>
  <c r="O4805" i="5"/>
  <c r="N4805" i="5"/>
  <c r="R4805" i="5"/>
  <c r="M4805" i="5"/>
  <c r="E4805" i="5"/>
  <c r="AH4805" i="5" s="1"/>
  <c r="F4805" i="5"/>
  <c r="G4805" i="5"/>
  <c r="I4805" i="5"/>
  <c r="J4805" i="5"/>
  <c r="K4805" i="5"/>
  <c r="L4805" i="5"/>
  <c r="S4805" i="5"/>
  <c r="O4806" i="5"/>
  <c r="N4806" i="5"/>
  <c r="R4806" i="5"/>
  <c r="M4806" i="5"/>
  <c r="E4806" i="5"/>
  <c r="AH4806" i="5" s="1"/>
  <c r="F4806" i="5"/>
  <c r="G4806" i="5"/>
  <c r="I4806" i="5"/>
  <c r="J4806" i="5"/>
  <c r="K4806" i="5"/>
  <c r="L4806" i="5"/>
  <c r="S4806" i="5"/>
  <c r="O4807" i="5"/>
  <c r="N4807" i="5"/>
  <c r="R4807" i="5"/>
  <c r="M4807" i="5"/>
  <c r="E4807" i="5"/>
  <c r="AH4807" i="5" s="1"/>
  <c r="F4807" i="5"/>
  <c r="G4807" i="5"/>
  <c r="I4807" i="5"/>
  <c r="J4807" i="5"/>
  <c r="K4807" i="5"/>
  <c r="L4807" i="5"/>
  <c r="S4807" i="5"/>
  <c r="O4808" i="5"/>
  <c r="N4808" i="5"/>
  <c r="R4808" i="5"/>
  <c r="M4808" i="5"/>
  <c r="E4808" i="5"/>
  <c r="AH4808" i="5" s="1"/>
  <c r="F4808" i="5"/>
  <c r="G4808" i="5"/>
  <c r="I4808" i="5"/>
  <c r="J4808" i="5"/>
  <c r="K4808" i="5"/>
  <c r="L4808" i="5"/>
  <c r="S4808" i="5"/>
  <c r="O4809" i="5"/>
  <c r="N4809" i="5"/>
  <c r="R4809" i="5"/>
  <c r="M4809" i="5"/>
  <c r="E4809" i="5"/>
  <c r="AH4809" i="5" s="1"/>
  <c r="F4809" i="5"/>
  <c r="G4809" i="5"/>
  <c r="I4809" i="5"/>
  <c r="J4809" i="5"/>
  <c r="K4809" i="5"/>
  <c r="L4809" i="5"/>
  <c r="S4809" i="5"/>
  <c r="O4810" i="5"/>
  <c r="N4810" i="5"/>
  <c r="R4810" i="5"/>
  <c r="M4810" i="5"/>
  <c r="E4810" i="5"/>
  <c r="AH4810" i="5" s="1"/>
  <c r="F4810" i="5"/>
  <c r="G4810" i="5"/>
  <c r="I4810" i="5"/>
  <c r="J4810" i="5"/>
  <c r="K4810" i="5"/>
  <c r="L4810" i="5"/>
  <c r="S4810" i="5"/>
  <c r="O4811" i="5"/>
  <c r="N4811" i="5"/>
  <c r="R4811" i="5"/>
  <c r="M4811" i="5"/>
  <c r="E4811" i="5"/>
  <c r="AH4811" i="5" s="1"/>
  <c r="F4811" i="5"/>
  <c r="G4811" i="5"/>
  <c r="I4811" i="5"/>
  <c r="J4811" i="5"/>
  <c r="K4811" i="5"/>
  <c r="L4811" i="5"/>
  <c r="S4811" i="5"/>
  <c r="O4812" i="5"/>
  <c r="N4812" i="5"/>
  <c r="R4812" i="5"/>
  <c r="M4812" i="5"/>
  <c r="E4812" i="5"/>
  <c r="AH4812" i="5" s="1"/>
  <c r="F4812" i="5"/>
  <c r="G4812" i="5"/>
  <c r="I4812" i="5"/>
  <c r="J4812" i="5"/>
  <c r="K4812" i="5"/>
  <c r="L4812" i="5"/>
  <c r="S4812" i="5"/>
  <c r="O4813" i="5"/>
  <c r="N4813" i="5"/>
  <c r="R4813" i="5"/>
  <c r="M4813" i="5"/>
  <c r="E4813" i="5"/>
  <c r="AH4813" i="5" s="1"/>
  <c r="F4813" i="5"/>
  <c r="G4813" i="5"/>
  <c r="I4813" i="5"/>
  <c r="J4813" i="5"/>
  <c r="K4813" i="5"/>
  <c r="L4813" i="5"/>
  <c r="S4813" i="5"/>
  <c r="O4814" i="5"/>
  <c r="N4814" i="5"/>
  <c r="R4814" i="5"/>
  <c r="M4814" i="5"/>
  <c r="E4814" i="5"/>
  <c r="AH4814" i="5" s="1"/>
  <c r="F4814" i="5"/>
  <c r="G4814" i="5"/>
  <c r="I4814" i="5"/>
  <c r="J4814" i="5"/>
  <c r="K4814" i="5"/>
  <c r="L4814" i="5"/>
  <c r="S4814" i="5"/>
  <c r="O4815" i="5"/>
  <c r="N4815" i="5"/>
  <c r="R4815" i="5"/>
  <c r="M4815" i="5"/>
  <c r="E4815" i="5"/>
  <c r="AH4815" i="5" s="1"/>
  <c r="F4815" i="5"/>
  <c r="G4815" i="5"/>
  <c r="I4815" i="5"/>
  <c r="J4815" i="5"/>
  <c r="K4815" i="5"/>
  <c r="L4815" i="5"/>
  <c r="S4815" i="5"/>
  <c r="O4816" i="5"/>
  <c r="N4816" i="5"/>
  <c r="R4816" i="5"/>
  <c r="M4816" i="5"/>
  <c r="E4816" i="5"/>
  <c r="AH4816" i="5" s="1"/>
  <c r="F4816" i="5"/>
  <c r="G4816" i="5"/>
  <c r="I4816" i="5"/>
  <c r="J4816" i="5"/>
  <c r="K4816" i="5"/>
  <c r="L4816" i="5"/>
  <c r="S4816" i="5"/>
  <c r="O4817" i="5"/>
  <c r="N4817" i="5"/>
  <c r="R4817" i="5"/>
  <c r="M4817" i="5"/>
  <c r="E4817" i="5"/>
  <c r="AH4817" i="5" s="1"/>
  <c r="F4817" i="5"/>
  <c r="G4817" i="5"/>
  <c r="I4817" i="5"/>
  <c r="J4817" i="5"/>
  <c r="K4817" i="5"/>
  <c r="L4817" i="5"/>
  <c r="S4817" i="5"/>
  <c r="O4818" i="5"/>
  <c r="N4818" i="5"/>
  <c r="R4818" i="5"/>
  <c r="M4818" i="5"/>
  <c r="E4818" i="5"/>
  <c r="AH4818" i="5" s="1"/>
  <c r="F4818" i="5"/>
  <c r="G4818" i="5"/>
  <c r="I4818" i="5"/>
  <c r="J4818" i="5"/>
  <c r="K4818" i="5"/>
  <c r="L4818" i="5"/>
  <c r="S4818" i="5"/>
  <c r="O4819" i="5"/>
  <c r="N4819" i="5"/>
  <c r="R4819" i="5"/>
  <c r="M4819" i="5"/>
  <c r="E4819" i="5"/>
  <c r="AH4819" i="5" s="1"/>
  <c r="F4819" i="5"/>
  <c r="G4819" i="5"/>
  <c r="I4819" i="5"/>
  <c r="J4819" i="5"/>
  <c r="K4819" i="5"/>
  <c r="L4819" i="5"/>
  <c r="S4819" i="5"/>
  <c r="O4820" i="5"/>
  <c r="N4820" i="5"/>
  <c r="R4820" i="5"/>
  <c r="M4820" i="5"/>
  <c r="E4820" i="5"/>
  <c r="AH4820" i="5" s="1"/>
  <c r="F4820" i="5"/>
  <c r="G4820" i="5"/>
  <c r="I4820" i="5"/>
  <c r="J4820" i="5"/>
  <c r="K4820" i="5"/>
  <c r="L4820" i="5"/>
  <c r="S4820" i="5"/>
  <c r="O4821" i="5"/>
  <c r="N4821" i="5"/>
  <c r="R4821" i="5"/>
  <c r="M4821" i="5"/>
  <c r="E4821" i="5"/>
  <c r="AH4821" i="5" s="1"/>
  <c r="F4821" i="5"/>
  <c r="G4821" i="5"/>
  <c r="I4821" i="5"/>
  <c r="J4821" i="5"/>
  <c r="K4821" i="5"/>
  <c r="L4821" i="5"/>
  <c r="S4821" i="5"/>
  <c r="O4822" i="5"/>
  <c r="N4822" i="5"/>
  <c r="R4822" i="5"/>
  <c r="M4822" i="5"/>
  <c r="E4822" i="5"/>
  <c r="AH4822" i="5" s="1"/>
  <c r="F4822" i="5"/>
  <c r="G4822" i="5"/>
  <c r="I4822" i="5"/>
  <c r="J4822" i="5"/>
  <c r="K4822" i="5"/>
  <c r="L4822" i="5"/>
  <c r="S4822" i="5"/>
  <c r="O4823" i="5"/>
  <c r="N4823" i="5"/>
  <c r="R4823" i="5"/>
  <c r="M4823" i="5"/>
  <c r="E4823" i="5"/>
  <c r="AH4823" i="5" s="1"/>
  <c r="F4823" i="5"/>
  <c r="G4823" i="5"/>
  <c r="I4823" i="5"/>
  <c r="J4823" i="5"/>
  <c r="K4823" i="5"/>
  <c r="L4823" i="5"/>
  <c r="S4823" i="5"/>
  <c r="O4824" i="5"/>
  <c r="N4824" i="5"/>
  <c r="R4824" i="5"/>
  <c r="M4824" i="5"/>
  <c r="E4824" i="5"/>
  <c r="AH4824" i="5" s="1"/>
  <c r="F4824" i="5"/>
  <c r="G4824" i="5"/>
  <c r="I4824" i="5"/>
  <c r="J4824" i="5"/>
  <c r="K4824" i="5"/>
  <c r="L4824" i="5"/>
  <c r="S4824" i="5"/>
  <c r="O4825" i="5"/>
  <c r="N4825" i="5"/>
  <c r="R4825" i="5"/>
  <c r="M4825" i="5"/>
  <c r="E4825" i="5"/>
  <c r="AH4825" i="5" s="1"/>
  <c r="F4825" i="5"/>
  <c r="G4825" i="5"/>
  <c r="I4825" i="5"/>
  <c r="J4825" i="5"/>
  <c r="K4825" i="5"/>
  <c r="L4825" i="5"/>
  <c r="S4825" i="5"/>
  <c r="O4826" i="5"/>
  <c r="N4826" i="5"/>
  <c r="R4826" i="5"/>
  <c r="M4826" i="5"/>
  <c r="E4826" i="5"/>
  <c r="AH4826" i="5" s="1"/>
  <c r="F4826" i="5"/>
  <c r="G4826" i="5"/>
  <c r="I4826" i="5"/>
  <c r="J4826" i="5"/>
  <c r="K4826" i="5"/>
  <c r="L4826" i="5"/>
  <c r="S4826" i="5"/>
  <c r="O4827" i="5"/>
  <c r="N4827" i="5"/>
  <c r="R4827" i="5"/>
  <c r="M4827" i="5"/>
  <c r="E4827" i="5"/>
  <c r="AH4827" i="5" s="1"/>
  <c r="F4827" i="5"/>
  <c r="G4827" i="5"/>
  <c r="I4827" i="5"/>
  <c r="J4827" i="5"/>
  <c r="K4827" i="5"/>
  <c r="L4827" i="5"/>
  <c r="S4827" i="5"/>
  <c r="O4828" i="5"/>
  <c r="N4828" i="5"/>
  <c r="R4828" i="5"/>
  <c r="M4828" i="5"/>
  <c r="E4828" i="5"/>
  <c r="AH4828" i="5" s="1"/>
  <c r="F4828" i="5"/>
  <c r="G4828" i="5"/>
  <c r="I4828" i="5"/>
  <c r="J4828" i="5"/>
  <c r="K4828" i="5"/>
  <c r="L4828" i="5"/>
  <c r="S4828" i="5"/>
  <c r="O4829" i="5"/>
  <c r="N4829" i="5"/>
  <c r="R4829" i="5"/>
  <c r="M4829" i="5"/>
  <c r="E4829" i="5"/>
  <c r="AH4829" i="5" s="1"/>
  <c r="F4829" i="5"/>
  <c r="G4829" i="5"/>
  <c r="I4829" i="5"/>
  <c r="J4829" i="5"/>
  <c r="K4829" i="5"/>
  <c r="L4829" i="5"/>
  <c r="S4829" i="5"/>
  <c r="O4830" i="5"/>
  <c r="N4830" i="5"/>
  <c r="R4830" i="5"/>
  <c r="M4830" i="5"/>
  <c r="E4830" i="5"/>
  <c r="AH4830" i="5" s="1"/>
  <c r="F4830" i="5"/>
  <c r="G4830" i="5"/>
  <c r="I4830" i="5"/>
  <c r="J4830" i="5"/>
  <c r="K4830" i="5"/>
  <c r="L4830" i="5"/>
  <c r="S4830" i="5"/>
  <c r="O4831" i="5"/>
  <c r="N4831" i="5"/>
  <c r="R4831" i="5"/>
  <c r="M4831" i="5"/>
  <c r="E4831" i="5"/>
  <c r="AH4831" i="5" s="1"/>
  <c r="F4831" i="5"/>
  <c r="G4831" i="5"/>
  <c r="I4831" i="5"/>
  <c r="J4831" i="5"/>
  <c r="K4831" i="5"/>
  <c r="L4831" i="5"/>
  <c r="S4831" i="5"/>
  <c r="O4832" i="5"/>
  <c r="N4832" i="5"/>
  <c r="R4832" i="5"/>
  <c r="M4832" i="5"/>
  <c r="E4832" i="5"/>
  <c r="AH4832" i="5" s="1"/>
  <c r="F4832" i="5"/>
  <c r="G4832" i="5"/>
  <c r="I4832" i="5"/>
  <c r="J4832" i="5"/>
  <c r="K4832" i="5"/>
  <c r="L4832" i="5"/>
  <c r="S4832" i="5"/>
  <c r="O4833" i="5"/>
  <c r="N4833" i="5"/>
  <c r="R4833" i="5"/>
  <c r="M4833" i="5"/>
  <c r="E4833" i="5"/>
  <c r="AH4833" i="5" s="1"/>
  <c r="F4833" i="5"/>
  <c r="G4833" i="5"/>
  <c r="I4833" i="5"/>
  <c r="J4833" i="5"/>
  <c r="K4833" i="5"/>
  <c r="L4833" i="5"/>
  <c r="S4833" i="5"/>
  <c r="O4834" i="5"/>
  <c r="N4834" i="5"/>
  <c r="R4834" i="5"/>
  <c r="M4834" i="5"/>
  <c r="E4834" i="5"/>
  <c r="AH4834" i="5" s="1"/>
  <c r="F4834" i="5"/>
  <c r="G4834" i="5"/>
  <c r="I4834" i="5"/>
  <c r="J4834" i="5"/>
  <c r="K4834" i="5"/>
  <c r="L4834" i="5"/>
  <c r="S4834" i="5"/>
  <c r="O4835" i="5"/>
  <c r="N4835" i="5"/>
  <c r="R4835" i="5"/>
  <c r="M4835" i="5"/>
  <c r="E4835" i="5"/>
  <c r="AH4835" i="5" s="1"/>
  <c r="F4835" i="5"/>
  <c r="G4835" i="5"/>
  <c r="I4835" i="5"/>
  <c r="J4835" i="5"/>
  <c r="K4835" i="5"/>
  <c r="L4835" i="5"/>
  <c r="S4835" i="5"/>
  <c r="O4836" i="5"/>
  <c r="N4836" i="5"/>
  <c r="R4836" i="5"/>
  <c r="M4836" i="5"/>
  <c r="E4836" i="5"/>
  <c r="AH4836" i="5" s="1"/>
  <c r="F4836" i="5"/>
  <c r="G4836" i="5"/>
  <c r="I4836" i="5"/>
  <c r="J4836" i="5"/>
  <c r="K4836" i="5"/>
  <c r="L4836" i="5"/>
  <c r="S4836" i="5"/>
  <c r="O4837" i="5"/>
  <c r="N4837" i="5"/>
  <c r="R4837" i="5"/>
  <c r="M4837" i="5"/>
  <c r="E4837" i="5"/>
  <c r="AH4837" i="5" s="1"/>
  <c r="F4837" i="5"/>
  <c r="G4837" i="5"/>
  <c r="I4837" i="5"/>
  <c r="J4837" i="5"/>
  <c r="K4837" i="5"/>
  <c r="L4837" i="5"/>
  <c r="S4837" i="5"/>
  <c r="O4838" i="5"/>
  <c r="N4838" i="5"/>
  <c r="R4838" i="5"/>
  <c r="M4838" i="5"/>
  <c r="E4838" i="5"/>
  <c r="AH4838" i="5" s="1"/>
  <c r="F4838" i="5"/>
  <c r="G4838" i="5"/>
  <c r="I4838" i="5"/>
  <c r="J4838" i="5"/>
  <c r="K4838" i="5"/>
  <c r="L4838" i="5"/>
  <c r="S4838" i="5"/>
  <c r="O4839" i="5"/>
  <c r="N4839" i="5"/>
  <c r="R4839" i="5"/>
  <c r="M4839" i="5"/>
  <c r="E4839" i="5"/>
  <c r="AH4839" i="5" s="1"/>
  <c r="F4839" i="5"/>
  <c r="G4839" i="5"/>
  <c r="I4839" i="5"/>
  <c r="J4839" i="5"/>
  <c r="K4839" i="5"/>
  <c r="L4839" i="5"/>
  <c r="S4839" i="5"/>
  <c r="O4840" i="5"/>
  <c r="N4840" i="5"/>
  <c r="R4840" i="5"/>
  <c r="M4840" i="5"/>
  <c r="E4840" i="5"/>
  <c r="AH4840" i="5" s="1"/>
  <c r="F4840" i="5"/>
  <c r="G4840" i="5"/>
  <c r="I4840" i="5"/>
  <c r="J4840" i="5"/>
  <c r="K4840" i="5"/>
  <c r="L4840" i="5"/>
  <c r="S4840" i="5"/>
  <c r="O4841" i="5"/>
  <c r="N4841" i="5"/>
  <c r="R4841" i="5"/>
  <c r="M4841" i="5"/>
  <c r="E4841" i="5"/>
  <c r="AH4841" i="5" s="1"/>
  <c r="F4841" i="5"/>
  <c r="G4841" i="5"/>
  <c r="I4841" i="5"/>
  <c r="J4841" i="5"/>
  <c r="K4841" i="5"/>
  <c r="L4841" i="5"/>
  <c r="S4841" i="5"/>
  <c r="O4842" i="5"/>
  <c r="N4842" i="5"/>
  <c r="R4842" i="5"/>
  <c r="M4842" i="5"/>
  <c r="E4842" i="5"/>
  <c r="AH4842" i="5" s="1"/>
  <c r="F4842" i="5"/>
  <c r="G4842" i="5"/>
  <c r="I4842" i="5"/>
  <c r="J4842" i="5"/>
  <c r="K4842" i="5"/>
  <c r="L4842" i="5"/>
  <c r="S4842" i="5"/>
  <c r="O4843" i="5"/>
  <c r="N4843" i="5"/>
  <c r="R4843" i="5"/>
  <c r="M4843" i="5"/>
  <c r="E4843" i="5"/>
  <c r="AH4843" i="5" s="1"/>
  <c r="F4843" i="5"/>
  <c r="G4843" i="5"/>
  <c r="I4843" i="5"/>
  <c r="J4843" i="5"/>
  <c r="K4843" i="5"/>
  <c r="L4843" i="5"/>
  <c r="S4843" i="5"/>
  <c r="O4844" i="5"/>
  <c r="N4844" i="5"/>
  <c r="R4844" i="5"/>
  <c r="M4844" i="5"/>
  <c r="E4844" i="5"/>
  <c r="AH4844" i="5" s="1"/>
  <c r="F4844" i="5"/>
  <c r="G4844" i="5"/>
  <c r="I4844" i="5"/>
  <c r="J4844" i="5"/>
  <c r="K4844" i="5"/>
  <c r="L4844" i="5"/>
  <c r="S4844" i="5"/>
  <c r="O4845" i="5"/>
  <c r="N4845" i="5"/>
  <c r="R4845" i="5"/>
  <c r="M4845" i="5"/>
  <c r="E4845" i="5"/>
  <c r="AH4845" i="5" s="1"/>
  <c r="F4845" i="5"/>
  <c r="G4845" i="5"/>
  <c r="I4845" i="5"/>
  <c r="J4845" i="5"/>
  <c r="K4845" i="5"/>
  <c r="L4845" i="5"/>
  <c r="S4845" i="5"/>
  <c r="O4846" i="5"/>
  <c r="N4846" i="5"/>
  <c r="R4846" i="5"/>
  <c r="M4846" i="5"/>
  <c r="E4846" i="5"/>
  <c r="AH4846" i="5" s="1"/>
  <c r="F4846" i="5"/>
  <c r="G4846" i="5"/>
  <c r="I4846" i="5"/>
  <c r="J4846" i="5"/>
  <c r="K4846" i="5"/>
  <c r="L4846" i="5"/>
  <c r="S4846" i="5"/>
  <c r="O4847" i="5"/>
  <c r="N4847" i="5"/>
  <c r="R4847" i="5"/>
  <c r="M4847" i="5"/>
  <c r="E4847" i="5"/>
  <c r="AH4847" i="5" s="1"/>
  <c r="F4847" i="5"/>
  <c r="G4847" i="5"/>
  <c r="I4847" i="5"/>
  <c r="J4847" i="5"/>
  <c r="K4847" i="5"/>
  <c r="L4847" i="5"/>
  <c r="S4847" i="5"/>
  <c r="O4848" i="5"/>
  <c r="N4848" i="5"/>
  <c r="R4848" i="5"/>
  <c r="M4848" i="5"/>
  <c r="E4848" i="5"/>
  <c r="AH4848" i="5" s="1"/>
  <c r="F4848" i="5"/>
  <c r="G4848" i="5"/>
  <c r="I4848" i="5"/>
  <c r="J4848" i="5"/>
  <c r="K4848" i="5"/>
  <c r="L4848" i="5"/>
  <c r="S4848" i="5"/>
  <c r="O4849" i="5"/>
  <c r="N4849" i="5"/>
  <c r="R4849" i="5"/>
  <c r="M4849" i="5"/>
  <c r="E4849" i="5"/>
  <c r="AH4849" i="5" s="1"/>
  <c r="F4849" i="5"/>
  <c r="G4849" i="5"/>
  <c r="I4849" i="5"/>
  <c r="J4849" i="5"/>
  <c r="K4849" i="5"/>
  <c r="L4849" i="5"/>
  <c r="S4849" i="5"/>
  <c r="O4850" i="5"/>
  <c r="N4850" i="5"/>
  <c r="R4850" i="5"/>
  <c r="M4850" i="5"/>
  <c r="E4850" i="5"/>
  <c r="AH4850" i="5" s="1"/>
  <c r="F4850" i="5"/>
  <c r="G4850" i="5"/>
  <c r="I4850" i="5"/>
  <c r="J4850" i="5"/>
  <c r="K4850" i="5"/>
  <c r="L4850" i="5"/>
  <c r="S4850" i="5"/>
  <c r="O4851" i="5"/>
  <c r="N4851" i="5"/>
  <c r="R4851" i="5"/>
  <c r="M4851" i="5"/>
  <c r="E4851" i="5"/>
  <c r="AH4851" i="5" s="1"/>
  <c r="F4851" i="5"/>
  <c r="G4851" i="5"/>
  <c r="I4851" i="5"/>
  <c r="J4851" i="5"/>
  <c r="K4851" i="5"/>
  <c r="L4851" i="5"/>
  <c r="S4851" i="5"/>
  <c r="O4852" i="5"/>
  <c r="N4852" i="5"/>
  <c r="R4852" i="5"/>
  <c r="M4852" i="5"/>
  <c r="E4852" i="5"/>
  <c r="AH4852" i="5" s="1"/>
  <c r="F4852" i="5"/>
  <c r="G4852" i="5"/>
  <c r="I4852" i="5"/>
  <c r="J4852" i="5"/>
  <c r="K4852" i="5"/>
  <c r="L4852" i="5"/>
  <c r="S4852" i="5"/>
  <c r="O4853" i="5"/>
  <c r="N4853" i="5"/>
  <c r="R4853" i="5"/>
  <c r="M4853" i="5"/>
  <c r="E4853" i="5"/>
  <c r="AH4853" i="5" s="1"/>
  <c r="F4853" i="5"/>
  <c r="G4853" i="5"/>
  <c r="I4853" i="5"/>
  <c r="J4853" i="5"/>
  <c r="K4853" i="5"/>
  <c r="L4853" i="5"/>
  <c r="S4853" i="5"/>
  <c r="O4854" i="5"/>
  <c r="N4854" i="5"/>
  <c r="R4854" i="5"/>
  <c r="M4854" i="5"/>
  <c r="E4854" i="5"/>
  <c r="AH4854" i="5" s="1"/>
  <c r="F4854" i="5"/>
  <c r="G4854" i="5"/>
  <c r="I4854" i="5"/>
  <c r="J4854" i="5"/>
  <c r="K4854" i="5"/>
  <c r="L4854" i="5"/>
  <c r="S4854" i="5"/>
  <c r="O4855" i="5"/>
  <c r="N4855" i="5"/>
  <c r="R4855" i="5"/>
  <c r="M4855" i="5"/>
  <c r="E4855" i="5"/>
  <c r="AH4855" i="5" s="1"/>
  <c r="F4855" i="5"/>
  <c r="G4855" i="5"/>
  <c r="I4855" i="5"/>
  <c r="J4855" i="5"/>
  <c r="K4855" i="5"/>
  <c r="L4855" i="5"/>
  <c r="S4855" i="5"/>
  <c r="O4856" i="5"/>
  <c r="N4856" i="5"/>
  <c r="R4856" i="5"/>
  <c r="M4856" i="5"/>
  <c r="E4856" i="5"/>
  <c r="AH4856" i="5" s="1"/>
  <c r="F4856" i="5"/>
  <c r="G4856" i="5"/>
  <c r="I4856" i="5"/>
  <c r="J4856" i="5"/>
  <c r="K4856" i="5"/>
  <c r="L4856" i="5"/>
  <c r="S4856" i="5"/>
  <c r="O4857" i="5"/>
  <c r="N4857" i="5"/>
  <c r="R4857" i="5"/>
  <c r="M4857" i="5"/>
  <c r="E4857" i="5"/>
  <c r="AH4857" i="5" s="1"/>
  <c r="F4857" i="5"/>
  <c r="G4857" i="5"/>
  <c r="I4857" i="5"/>
  <c r="J4857" i="5"/>
  <c r="K4857" i="5"/>
  <c r="L4857" i="5"/>
  <c r="S4857" i="5"/>
  <c r="O4858" i="5"/>
  <c r="N4858" i="5"/>
  <c r="R4858" i="5"/>
  <c r="M4858" i="5"/>
  <c r="E4858" i="5"/>
  <c r="AH4858" i="5" s="1"/>
  <c r="F4858" i="5"/>
  <c r="G4858" i="5"/>
  <c r="I4858" i="5"/>
  <c r="J4858" i="5"/>
  <c r="K4858" i="5"/>
  <c r="L4858" i="5"/>
  <c r="S4858" i="5"/>
  <c r="O4859" i="5"/>
  <c r="N4859" i="5"/>
  <c r="R4859" i="5"/>
  <c r="M4859" i="5"/>
  <c r="E4859" i="5"/>
  <c r="AH4859" i="5" s="1"/>
  <c r="F4859" i="5"/>
  <c r="G4859" i="5"/>
  <c r="I4859" i="5"/>
  <c r="J4859" i="5"/>
  <c r="K4859" i="5"/>
  <c r="L4859" i="5"/>
  <c r="S4859" i="5"/>
  <c r="O4860" i="5"/>
  <c r="N4860" i="5"/>
  <c r="R4860" i="5"/>
  <c r="M4860" i="5"/>
  <c r="E4860" i="5"/>
  <c r="AH4860" i="5" s="1"/>
  <c r="F4860" i="5"/>
  <c r="G4860" i="5"/>
  <c r="I4860" i="5"/>
  <c r="J4860" i="5"/>
  <c r="K4860" i="5"/>
  <c r="L4860" i="5"/>
  <c r="S4860" i="5"/>
  <c r="O4861" i="5"/>
  <c r="N4861" i="5"/>
  <c r="R4861" i="5"/>
  <c r="M4861" i="5"/>
  <c r="E4861" i="5"/>
  <c r="AH4861" i="5" s="1"/>
  <c r="F4861" i="5"/>
  <c r="G4861" i="5"/>
  <c r="I4861" i="5"/>
  <c r="J4861" i="5"/>
  <c r="K4861" i="5"/>
  <c r="L4861" i="5"/>
  <c r="S4861" i="5"/>
  <c r="O4862" i="5"/>
  <c r="N4862" i="5"/>
  <c r="R4862" i="5"/>
  <c r="M4862" i="5"/>
  <c r="E4862" i="5"/>
  <c r="AH4862" i="5" s="1"/>
  <c r="F4862" i="5"/>
  <c r="G4862" i="5"/>
  <c r="I4862" i="5"/>
  <c r="J4862" i="5"/>
  <c r="K4862" i="5"/>
  <c r="L4862" i="5"/>
  <c r="S4862" i="5"/>
  <c r="O4863" i="5"/>
  <c r="N4863" i="5"/>
  <c r="R4863" i="5"/>
  <c r="M4863" i="5"/>
  <c r="E4863" i="5"/>
  <c r="AH4863" i="5" s="1"/>
  <c r="F4863" i="5"/>
  <c r="G4863" i="5"/>
  <c r="I4863" i="5"/>
  <c r="J4863" i="5"/>
  <c r="K4863" i="5"/>
  <c r="L4863" i="5"/>
  <c r="S4863" i="5"/>
  <c r="O4864" i="5"/>
  <c r="N4864" i="5"/>
  <c r="R4864" i="5"/>
  <c r="M4864" i="5"/>
  <c r="E4864" i="5"/>
  <c r="AH4864" i="5" s="1"/>
  <c r="F4864" i="5"/>
  <c r="G4864" i="5"/>
  <c r="I4864" i="5"/>
  <c r="J4864" i="5"/>
  <c r="K4864" i="5"/>
  <c r="L4864" i="5"/>
  <c r="S4864" i="5"/>
  <c r="O4865" i="5"/>
  <c r="N4865" i="5"/>
  <c r="R4865" i="5"/>
  <c r="M4865" i="5"/>
  <c r="E4865" i="5"/>
  <c r="AH4865" i="5" s="1"/>
  <c r="F4865" i="5"/>
  <c r="G4865" i="5"/>
  <c r="I4865" i="5"/>
  <c r="J4865" i="5"/>
  <c r="K4865" i="5"/>
  <c r="L4865" i="5"/>
  <c r="S4865" i="5"/>
  <c r="O4866" i="5"/>
  <c r="N4866" i="5"/>
  <c r="R4866" i="5"/>
  <c r="M4866" i="5"/>
  <c r="E4866" i="5"/>
  <c r="AH4866" i="5" s="1"/>
  <c r="F4866" i="5"/>
  <c r="G4866" i="5"/>
  <c r="I4866" i="5"/>
  <c r="J4866" i="5"/>
  <c r="K4866" i="5"/>
  <c r="L4866" i="5"/>
  <c r="S4866" i="5"/>
  <c r="O4867" i="5"/>
  <c r="N4867" i="5"/>
  <c r="R4867" i="5"/>
  <c r="M4867" i="5"/>
  <c r="E4867" i="5"/>
  <c r="AH4867" i="5" s="1"/>
  <c r="F4867" i="5"/>
  <c r="G4867" i="5"/>
  <c r="I4867" i="5"/>
  <c r="J4867" i="5"/>
  <c r="K4867" i="5"/>
  <c r="L4867" i="5"/>
  <c r="S4867" i="5"/>
  <c r="O4868" i="5"/>
  <c r="N4868" i="5"/>
  <c r="R4868" i="5"/>
  <c r="M4868" i="5"/>
  <c r="E4868" i="5"/>
  <c r="AH4868" i="5" s="1"/>
  <c r="F4868" i="5"/>
  <c r="G4868" i="5"/>
  <c r="I4868" i="5"/>
  <c r="J4868" i="5"/>
  <c r="K4868" i="5"/>
  <c r="L4868" i="5"/>
  <c r="S4868" i="5"/>
  <c r="O4869" i="5"/>
  <c r="N4869" i="5"/>
  <c r="R4869" i="5"/>
  <c r="M4869" i="5"/>
  <c r="E4869" i="5"/>
  <c r="AH4869" i="5" s="1"/>
  <c r="F4869" i="5"/>
  <c r="G4869" i="5"/>
  <c r="I4869" i="5"/>
  <c r="J4869" i="5"/>
  <c r="K4869" i="5"/>
  <c r="L4869" i="5"/>
  <c r="S4869" i="5"/>
  <c r="O4870" i="5"/>
  <c r="N4870" i="5"/>
  <c r="R4870" i="5"/>
  <c r="M4870" i="5"/>
  <c r="E4870" i="5"/>
  <c r="AH4870" i="5" s="1"/>
  <c r="F4870" i="5"/>
  <c r="G4870" i="5"/>
  <c r="I4870" i="5"/>
  <c r="J4870" i="5"/>
  <c r="K4870" i="5"/>
  <c r="L4870" i="5"/>
  <c r="S4870" i="5"/>
  <c r="O4871" i="5"/>
  <c r="N4871" i="5"/>
  <c r="R4871" i="5"/>
  <c r="M4871" i="5"/>
  <c r="E4871" i="5"/>
  <c r="AH4871" i="5" s="1"/>
  <c r="F4871" i="5"/>
  <c r="G4871" i="5"/>
  <c r="I4871" i="5"/>
  <c r="J4871" i="5"/>
  <c r="K4871" i="5"/>
  <c r="L4871" i="5"/>
  <c r="S4871" i="5"/>
  <c r="O4872" i="5"/>
  <c r="N4872" i="5"/>
  <c r="R4872" i="5"/>
  <c r="M4872" i="5"/>
  <c r="E4872" i="5"/>
  <c r="AH4872" i="5" s="1"/>
  <c r="F4872" i="5"/>
  <c r="G4872" i="5"/>
  <c r="I4872" i="5"/>
  <c r="J4872" i="5"/>
  <c r="K4872" i="5"/>
  <c r="L4872" i="5"/>
  <c r="S4872" i="5"/>
  <c r="O4873" i="5"/>
  <c r="N4873" i="5"/>
  <c r="R4873" i="5"/>
  <c r="M4873" i="5"/>
  <c r="E4873" i="5"/>
  <c r="AH4873" i="5" s="1"/>
  <c r="F4873" i="5"/>
  <c r="G4873" i="5"/>
  <c r="I4873" i="5"/>
  <c r="J4873" i="5"/>
  <c r="K4873" i="5"/>
  <c r="L4873" i="5"/>
  <c r="S4873" i="5"/>
  <c r="O4874" i="5"/>
  <c r="N4874" i="5"/>
  <c r="R4874" i="5"/>
  <c r="M4874" i="5"/>
  <c r="E4874" i="5"/>
  <c r="AH4874" i="5" s="1"/>
  <c r="F4874" i="5"/>
  <c r="G4874" i="5"/>
  <c r="I4874" i="5"/>
  <c r="J4874" i="5"/>
  <c r="K4874" i="5"/>
  <c r="L4874" i="5"/>
  <c r="S4874" i="5"/>
  <c r="O4875" i="5"/>
  <c r="N4875" i="5"/>
  <c r="R4875" i="5"/>
  <c r="M4875" i="5"/>
  <c r="E4875" i="5"/>
  <c r="AH4875" i="5" s="1"/>
  <c r="F4875" i="5"/>
  <c r="G4875" i="5"/>
  <c r="I4875" i="5"/>
  <c r="J4875" i="5"/>
  <c r="K4875" i="5"/>
  <c r="L4875" i="5"/>
  <c r="S4875" i="5"/>
  <c r="O4876" i="5"/>
  <c r="N4876" i="5"/>
  <c r="R4876" i="5"/>
  <c r="M4876" i="5"/>
  <c r="E4876" i="5"/>
  <c r="AH4876" i="5" s="1"/>
  <c r="F4876" i="5"/>
  <c r="G4876" i="5"/>
  <c r="I4876" i="5"/>
  <c r="J4876" i="5"/>
  <c r="K4876" i="5"/>
  <c r="L4876" i="5"/>
  <c r="S4876" i="5"/>
  <c r="O4877" i="5"/>
  <c r="N4877" i="5"/>
  <c r="R4877" i="5"/>
  <c r="M4877" i="5"/>
  <c r="E4877" i="5"/>
  <c r="AH4877" i="5" s="1"/>
  <c r="F4877" i="5"/>
  <c r="G4877" i="5"/>
  <c r="I4877" i="5"/>
  <c r="J4877" i="5"/>
  <c r="K4877" i="5"/>
  <c r="L4877" i="5"/>
  <c r="S4877" i="5"/>
  <c r="O4878" i="5"/>
  <c r="N4878" i="5"/>
  <c r="R4878" i="5"/>
  <c r="M4878" i="5"/>
  <c r="E4878" i="5"/>
  <c r="AH4878" i="5" s="1"/>
  <c r="F4878" i="5"/>
  <c r="G4878" i="5"/>
  <c r="I4878" i="5"/>
  <c r="J4878" i="5"/>
  <c r="K4878" i="5"/>
  <c r="L4878" i="5"/>
  <c r="S4878" i="5"/>
  <c r="O4879" i="5"/>
  <c r="N4879" i="5"/>
  <c r="R4879" i="5"/>
  <c r="M4879" i="5"/>
  <c r="E4879" i="5"/>
  <c r="AH4879" i="5" s="1"/>
  <c r="F4879" i="5"/>
  <c r="G4879" i="5"/>
  <c r="I4879" i="5"/>
  <c r="J4879" i="5"/>
  <c r="K4879" i="5"/>
  <c r="L4879" i="5"/>
  <c r="S4879" i="5"/>
  <c r="O4880" i="5"/>
  <c r="N4880" i="5"/>
  <c r="R4880" i="5"/>
  <c r="M4880" i="5"/>
  <c r="E4880" i="5"/>
  <c r="AH4880" i="5" s="1"/>
  <c r="F4880" i="5"/>
  <c r="G4880" i="5"/>
  <c r="I4880" i="5"/>
  <c r="J4880" i="5"/>
  <c r="K4880" i="5"/>
  <c r="L4880" i="5"/>
  <c r="S4880" i="5"/>
  <c r="O4881" i="5"/>
  <c r="N4881" i="5"/>
  <c r="R4881" i="5"/>
  <c r="M4881" i="5"/>
  <c r="E4881" i="5"/>
  <c r="AH4881" i="5" s="1"/>
  <c r="F4881" i="5"/>
  <c r="G4881" i="5"/>
  <c r="I4881" i="5"/>
  <c r="J4881" i="5"/>
  <c r="K4881" i="5"/>
  <c r="L4881" i="5"/>
  <c r="S4881" i="5"/>
  <c r="O4882" i="5"/>
  <c r="N4882" i="5"/>
  <c r="R4882" i="5"/>
  <c r="M4882" i="5"/>
  <c r="E4882" i="5"/>
  <c r="AH4882" i="5" s="1"/>
  <c r="F4882" i="5"/>
  <c r="G4882" i="5"/>
  <c r="I4882" i="5"/>
  <c r="J4882" i="5"/>
  <c r="K4882" i="5"/>
  <c r="L4882" i="5"/>
  <c r="S4882" i="5"/>
  <c r="O4883" i="5"/>
  <c r="N4883" i="5"/>
  <c r="R4883" i="5"/>
  <c r="M4883" i="5"/>
  <c r="E4883" i="5"/>
  <c r="AH4883" i="5" s="1"/>
  <c r="F4883" i="5"/>
  <c r="G4883" i="5"/>
  <c r="I4883" i="5"/>
  <c r="J4883" i="5"/>
  <c r="K4883" i="5"/>
  <c r="L4883" i="5"/>
  <c r="S4883" i="5"/>
  <c r="O4884" i="5"/>
  <c r="N4884" i="5"/>
  <c r="R4884" i="5"/>
  <c r="M4884" i="5"/>
  <c r="E4884" i="5"/>
  <c r="AH4884" i="5" s="1"/>
  <c r="F4884" i="5"/>
  <c r="G4884" i="5"/>
  <c r="I4884" i="5"/>
  <c r="J4884" i="5"/>
  <c r="K4884" i="5"/>
  <c r="L4884" i="5"/>
  <c r="S4884" i="5"/>
  <c r="O4885" i="5"/>
  <c r="N4885" i="5"/>
  <c r="R4885" i="5"/>
  <c r="M4885" i="5"/>
  <c r="E4885" i="5"/>
  <c r="AH4885" i="5" s="1"/>
  <c r="F4885" i="5"/>
  <c r="G4885" i="5"/>
  <c r="I4885" i="5"/>
  <c r="J4885" i="5"/>
  <c r="K4885" i="5"/>
  <c r="L4885" i="5"/>
  <c r="S4885" i="5"/>
  <c r="O4886" i="5"/>
  <c r="N4886" i="5"/>
  <c r="R4886" i="5"/>
  <c r="M4886" i="5"/>
  <c r="E4886" i="5"/>
  <c r="AH4886" i="5" s="1"/>
  <c r="F4886" i="5"/>
  <c r="G4886" i="5"/>
  <c r="I4886" i="5"/>
  <c r="J4886" i="5"/>
  <c r="K4886" i="5"/>
  <c r="L4886" i="5"/>
  <c r="S4886" i="5"/>
  <c r="O4887" i="5"/>
  <c r="N4887" i="5"/>
  <c r="R4887" i="5"/>
  <c r="M4887" i="5"/>
  <c r="E4887" i="5"/>
  <c r="AH4887" i="5" s="1"/>
  <c r="F4887" i="5"/>
  <c r="G4887" i="5"/>
  <c r="I4887" i="5"/>
  <c r="J4887" i="5"/>
  <c r="K4887" i="5"/>
  <c r="L4887" i="5"/>
  <c r="S4887" i="5"/>
  <c r="O4888" i="5"/>
  <c r="N4888" i="5"/>
  <c r="R4888" i="5"/>
  <c r="M4888" i="5"/>
  <c r="E4888" i="5"/>
  <c r="AH4888" i="5" s="1"/>
  <c r="F4888" i="5"/>
  <c r="G4888" i="5"/>
  <c r="I4888" i="5"/>
  <c r="J4888" i="5"/>
  <c r="K4888" i="5"/>
  <c r="L4888" i="5"/>
  <c r="S4888" i="5"/>
  <c r="O4889" i="5"/>
  <c r="N4889" i="5"/>
  <c r="R4889" i="5"/>
  <c r="M4889" i="5"/>
  <c r="E4889" i="5"/>
  <c r="AH4889" i="5" s="1"/>
  <c r="F4889" i="5"/>
  <c r="G4889" i="5"/>
  <c r="I4889" i="5"/>
  <c r="J4889" i="5"/>
  <c r="K4889" i="5"/>
  <c r="L4889" i="5"/>
  <c r="S4889" i="5"/>
  <c r="O4890" i="5"/>
  <c r="N4890" i="5"/>
  <c r="R4890" i="5"/>
  <c r="M4890" i="5"/>
  <c r="E4890" i="5"/>
  <c r="AH4890" i="5" s="1"/>
  <c r="F4890" i="5"/>
  <c r="G4890" i="5"/>
  <c r="I4890" i="5"/>
  <c r="J4890" i="5"/>
  <c r="K4890" i="5"/>
  <c r="L4890" i="5"/>
  <c r="S4890" i="5"/>
  <c r="O4891" i="5"/>
  <c r="N4891" i="5"/>
  <c r="R4891" i="5"/>
  <c r="M4891" i="5"/>
  <c r="E4891" i="5"/>
  <c r="AH4891" i="5" s="1"/>
  <c r="F4891" i="5"/>
  <c r="G4891" i="5"/>
  <c r="I4891" i="5"/>
  <c r="J4891" i="5"/>
  <c r="K4891" i="5"/>
  <c r="L4891" i="5"/>
  <c r="S4891" i="5"/>
  <c r="O4892" i="5"/>
  <c r="N4892" i="5"/>
  <c r="R4892" i="5"/>
  <c r="M4892" i="5"/>
  <c r="E4892" i="5"/>
  <c r="AH4892" i="5" s="1"/>
  <c r="F4892" i="5"/>
  <c r="G4892" i="5"/>
  <c r="I4892" i="5"/>
  <c r="J4892" i="5"/>
  <c r="K4892" i="5"/>
  <c r="L4892" i="5"/>
  <c r="S4892" i="5"/>
  <c r="O4893" i="5"/>
  <c r="N4893" i="5"/>
  <c r="R4893" i="5"/>
  <c r="M4893" i="5"/>
  <c r="E4893" i="5"/>
  <c r="AH4893" i="5" s="1"/>
  <c r="F4893" i="5"/>
  <c r="G4893" i="5"/>
  <c r="I4893" i="5"/>
  <c r="J4893" i="5"/>
  <c r="K4893" i="5"/>
  <c r="L4893" i="5"/>
  <c r="S4893" i="5"/>
  <c r="O4894" i="5"/>
  <c r="N4894" i="5"/>
  <c r="R4894" i="5"/>
  <c r="M4894" i="5"/>
  <c r="E4894" i="5"/>
  <c r="AH4894" i="5" s="1"/>
  <c r="F4894" i="5"/>
  <c r="G4894" i="5"/>
  <c r="I4894" i="5"/>
  <c r="J4894" i="5"/>
  <c r="K4894" i="5"/>
  <c r="L4894" i="5"/>
  <c r="S4894" i="5"/>
  <c r="O4895" i="5"/>
  <c r="N4895" i="5"/>
  <c r="R4895" i="5"/>
  <c r="M4895" i="5"/>
  <c r="E4895" i="5"/>
  <c r="AH4895" i="5" s="1"/>
  <c r="F4895" i="5"/>
  <c r="G4895" i="5"/>
  <c r="I4895" i="5"/>
  <c r="J4895" i="5"/>
  <c r="K4895" i="5"/>
  <c r="L4895" i="5"/>
  <c r="S4895" i="5"/>
  <c r="O4896" i="5"/>
  <c r="N4896" i="5"/>
  <c r="R4896" i="5"/>
  <c r="M4896" i="5"/>
  <c r="E4896" i="5"/>
  <c r="AH4896" i="5" s="1"/>
  <c r="F4896" i="5"/>
  <c r="G4896" i="5"/>
  <c r="I4896" i="5"/>
  <c r="J4896" i="5"/>
  <c r="K4896" i="5"/>
  <c r="L4896" i="5"/>
  <c r="S4896" i="5"/>
  <c r="O4897" i="5"/>
  <c r="N4897" i="5"/>
  <c r="R4897" i="5"/>
  <c r="M4897" i="5"/>
  <c r="E4897" i="5"/>
  <c r="AH4897" i="5" s="1"/>
  <c r="F4897" i="5"/>
  <c r="G4897" i="5"/>
  <c r="I4897" i="5"/>
  <c r="J4897" i="5"/>
  <c r="K4897" i="5"/>
  <c r="L4897" i="5"/>
  <c r="S4897" i="5"/>
  <c r="O4898" i="5"/>
  <c r="N4898" i="5"/>
  <c r="R4898" i="5"/>
  <c r="M4898" i="5"/>
  <c r="E4898" i="5"/>
  <c r="AH4898" i="5" s="1"/>
  <c r="F4898" i="5"/>
  <c r="G4898" i="5"/>
  <c r="I4898" i="5"/>
  <c r="J4898" i="5"/>
  <c r="K4898" i="5"/>
  <c r="L4898" i="5"/>
  <c r="S4898" i="5"/>
  <c r="O4899" i="5"/>
  <c r="N4899" i="5"/>
  <c r="R4899" i="5"/>
  <c r="M4899" i="5"/>
  <c r="E4899" i="5"/>
  <c r="AH4899" i="5" s="1"/>
  <c r="F4899" i="5"/>
  <c r="G4899" i="5"/>
  <c r="I4899" i="5"/>
  <c r="J4899" i="5"/>
  <c r="K4899" i="5"/>
  <c r="L4899" i="5"/>
  <c r="S4899" i="5"/>
  <c r="O4900" i="5"/>
  <c r="N4900" i="5"/>
  <c r="R4900" i="5"/>
  <c r="M4900" i="5"/>
  <c r="E4900" i="5"/>
  <c r="AH4900" i="5" s="1"/>
  <c r="F4900" i="5"/>
  <c r="G4900" i="5"/>
  <c r="I4900" i="5"/>
  <c r="J4900" i="5"/>
  <c r="K4900" i="5"/>
  <c r="L4900" i="5"/>
  <c r="S4900" i="5"/>
  <c r="O4901" i="5"/>
  <c r="N4901" i="5"/>
  <c r="R4901" i="5"/>
  <c r="M4901" i="5"/>
  <c r="E4901" i="5"/>
  <c r="AH4901" i="5" s="1"/>
  <c r="F4901" i="5"/>
  <c r="G4901" i="5"/>
  <c r="I4901" i="5"/>
  <c r="J4901" i="5"/>
  <c r="K4901" i="5"/>
  <c r="L4901" i="5"/>
  <c r="S4901" i="5"/>
  <c r="O4902" i="5"/>
  <c r="N4902" i="5"/>
  <c r="R4902" i="5"/>
  <c r="M4902" i="5"/>
  <c r="E4902" i="5"/>
  <c r="AH4902" i="5" s="1"/>
  <c r="F4902" i="5"/>
  <c r="G4902" i="5"/>
  <c r="I4902" i="5"/>
  <c r="J4902" i="5"/>
  <c r="K4902" i="5"/>
  <c r="L4902" i="5"/>
  <c r="S4902" i="5"/>
  <c r="O4903" i="5"/>
  <c r="N4903" i="5"/>
  <c r="R4903" i="5"/>
  <c r="M4903" i="5"/>
  <c r="E4903" i="5"/>
  <c r="AH4903" i="5" s="1"/>
  <c r="F4903" i="5"/>
  <c r="G4903" i="5"/>
  <c r="I4903" i="5"/>
  <c r="J4903" i="5"/>
  <c r="K4903" i="5"/>
  <c r="L4903" i="5"/>
  <c r="S4903" i="5"/>
  <c r="O4904" i="5"/>
  <c r="N4904" i="5"/>
  <c r="R4904" i="5"/>
  <c r="M4904" i="5"/>
  <c r="E4904" i="5"/>
  <c r="AH4904" i="5" s="1"/>
  <c r="F4904" i="5"/>
  <c r="G4904" i="5"/>
  <c r="I4904" i="5"/>
  <c r="J4904" i="5"/>
  <c r="K4904" i="5"/>
  <c r="L4904" i="5"/>
  <c r="S4904" i="5"/>
  <c r="O4905" i="5"/>
  <c r="N4905" i="5"/>
  <c r="R4905" i="5"/>
  <c r="M4905" i="5"/>
  <c r="E4905" i="5"/>
  <c r="AH4905" i="5" s="1"/>
  <c r="F4905" i="5"/>
  <c r="G4905" i="5"/>
  <c r="I4905" i="5"/>
  <c r="J4905" i="5"/>
  <c r="K4905" i="5"/>
  <c r="L4905" i="5"/>
  <c r="S4905" i="5"/>
  <c r="O4906" i="5"/>
  <c r="N4906" i="5"/>
  <c r="R4906" i="5"/>
  <c r="M4906" i="5"/>
  <c r="E4906" i="5"/>
  <c r="AH4906" i="5" s="1"/>
  <c r="F4906" i="5"/>
  <c r="G4906" i="5"/>
  <c r="I4906" i="5"/>
  <c r="J4906" i="5"/>
  <c r="K4906" i="5"/>
  <c r="L4906" i="5"/>
  <c r="S4906" i="5"/>
  <c r="O4907" i="5"/>
  <c r="N4907" i="5"/>
  <c r="R4907" i="5"/>
  <c r="M4907" i="5"/>
  <c r="E4907" i="5"/>
  <c r="AH4907" i="5" s="1"/>
  <c r="F4907" i="5"/>
  <c r="G4907" i="5"/>
  <c r="I4907" i="5"/>
  <c r="J4907" i="5"/>
  <c r="K4907" i="5"/>
  <c r="L4907" i="5"/>
  <c r="S4907" i="5"/>
  <c r="O4908" i="5"/>
  <c r="N4908" i="5"/>
  <c r="R4908" i="5"/>
  <c r="M4908" i="5"/>
  <c r="E4908" i="5"/>
  <c r="AH4908" i="5" s="1"/>
  <c r="F4908" i="5"/>
  <c r="G4908" i="5"/>
  <c r="I4908" i="5"/>
  <c r="J4908" i="5"/>
  <c r="K4908" i="5"/>
  <c r="L4908" i="5"/>
  <c r="S4908" i="5"/>
  <c r="O4909" i="5"/>
  <c r="N4909" i="5"/>
  <c r="R4909" i="5"/>
  <c r="M4909" i="5"/>
  <c r="E4909" i="5"/>
  <c r="AH4909" i="5" s="1"/>
  <c r="F4909" i="5"/>
  <c r="G4909" i="5"/>
  <c r="I4909" i="5"/>
  <c r="J4909" i="5"/>
  <c r="K4909" i="5"/>
  <c r="L4909" i="5"/>
  <c r="S4909" i="5"/>
  <c r="O4910" i="5"/>
  <c r="N4910" i="5"/>
  <c r="R4910" i="5"/>
  <c r="M4910" i="5"/>
  <c r="E4910" i="5"/>
  <c r="AH4910" i="5" s="1"/>
  <c r="F4910" i="5"/>
  <c r="G4910" i="5"/>
  <c r="I4910" i="5"/>
  <c r="J4910" i="5"/>
  <c r="K4910" i="5"/>
  <c r="L4910" i="5"/>
  <c r="S4910" i="5"/>
  <c r="O4911" i="5"/>
  <c r="N4911" i="5"/>
  <c r="R4911" i="5"/>
  <c r="M4911" i="5"/>
  <c r="E4911" i="5"/>
  <c r="AH4911" i="5" s="1"/>
  <c r="F4911" i="5"/>
  <c r="G4911" i="5"/>
  <c r="I4911" i="5"/>
  <c r="J4911" i="5"/>
  <c r="K4911" i="5"/>
  <c r="L4911" i="5"/>
  <c r="S4911" i="5"/>
  <c r="O4912" i="5"/>
  <c r="N4912" i="5"/>
  <c r="R4912" i="5"/>
  <c r="M4912" i="5"/>
  <c r="E4912" i="5"/>
  <c r="AH4912" i="5" s="1"/>
  <c r="F4912" i="5"/>
  <c r="G4912" i="5"/>
  <c r="I4912" i="5"/>
  <c r="J4912" i="5"/>
  <c r="K4912" i="5"/>
  <c r="L4912" i="5"/>
  <c r="S4912" i="5"/>
  <c r="O4913" i="5"/>
  <c r="N4913" i="5"/>
  <c r="R4913" i="5"/>
  <c r="M4913" i="5"/>
  <c r="E4913" i="5"/>
  <c r="AH4913" i="5" s="1"/>
  <c r="F4913" i="5"/>
  <c r="G4913" i="5"/>
  <c r="I4913" i="5"/>
  <c r="J4913" i="5"/>
  <c r="K4913" i="5"/>
  <c r="L4913" i="5"/>
  <c r="S4913" i="5"/>
  <c r="O4914" i="5"/>
  <c r="N4914" i="5"/>
  <c r="R4914" i="5"/>
  <c r="M4914" i="5"/>
  <c r="E4914" i="5"/>
  <c r="AH4914" i="5" s="1"/>
  <c r="F4914" i="5"/>
  <c r="G4914" i="5"/>
  <c r="I4914" i="5"/>
  <c r="J4914" i="5"/>
  <c r="K4914" i="5"/>
  <c r="L4914" i="5"/>
  <c r="S4914" i="5"/>
  <c r="O4915" i="5"/>
  <c r="N4915" i="5"/>
  <c r="R4915" i="5"/>
  <c r="M4915" i="5"/>
  <c r="E4915" i="5"/>
  <c r="AH4915" i="5" s="1"/>
  <c r="F4915" i="5"/>
  <c r="G4915" i="5"/>
  <c r="I4915" i="5"/>
  <c r="J4915" i="5"/>
  <c r="K4915" i="5"/>
  <c r="L4915" i="5"/>
  <c r="S4915" i="5"/>
  <c r="O4916" i="5"/>
  <c r="N4916" i="5"/>
  <c r="R4916" i="5"/>
  <c r="M4916" i="5"/>
  <c r="E4916" i="5"/>
  <c r="AH4916" i="5" s="1"/>
  <c r="F4916" i="5"/>
  <c r="G4916" i="5"/>
  <c r="I4916" i="5"/>
  <c r="J4916" i="5"/>
  <c r="K4916" i="5"/>
  <c r="L4916" i="5"/>
  <c r="S4916" i="5"/>
  <c r="O4917" i="5"/>
  <c r="N4917" i="5"/>
  <c r="R4917" i="5"/>
  <c r="M4917" i="5"/>
  <c r="E4917" i="5"/>
  <c r="AH4917" i="5" s="1"/>
  <c r="F4917" i="5"/>
  <c r="G4917" i="5"/>
  <c r="I4917" i="5"/>
  <c r="J4917" i="5"/>
  <c r="K4917" i="5"/>
  <c r="L4917" i="5"/>
  <c r="S4917" i="5"/>
  <c r="O4918" i="5"/>
  <c r="N4918" i="5"/>
  <c r="R4918" i="5"/>
  <c r="M4918" i="5"/>
  <c r="E4918" i="5"/>
  <c r="AH4918" i="5" s="1"/>
  <c r="F4918" i="5"/>
  <c r="G4918" i="5"/>
  <c r="I4918" i="5"/>
  <c r="J4918" i="5"/>
  <c r="K4918" i="5"/>
  <c r="L4918" i="5"/>
  <c r="S4918" i="5"/>
  <c r="O4919" i="5"/>
  <c r="N4919" i="5"/>
  <c r="R4919" i="5"/>
  <c r="M4919" i="5"/>
  <c r="E4919" i="5"/>
  <c r="AH4919" i="5" s="1"/>
  <c r="F4919" i="5"/>
  <c r="G4919" i="5"/>
  <c r="I4919" i="5"/>
  <c r="J4919" i="5"/>
  <c r="K4919" i="5"/>
  <c r="L4919" i="5"/>
  <c r="S4919" i="5"/>
  <c r="O4920" i="5"/>
  <c r="N4920" i="5"/>
  <c r="R4920" i="5"/>
  <c r="M4920" i="5"/>
  <c r="E4920" i="5"/>
  <c r="AH4920" i="5" s="1"/>
  <c r="F4920" i="5"/>
  <c r="G4920" i="5"/>
  <c r="I4920" i="5"/>
  <c r="J4920" i="5"/>
  <c r="K4920" i="5"/>
  <c r="L4920" i="5"/>
  <c r="S4920" i="5"/>
  <c r="O4921" i="5"/>
  <c r="N4921" i="5"/>
  <c r="R4921" i="5"/>
  <c r="M4921" i="5"/>
  <c r="E4921" i="5"/>
  <c r="AH4921" i="5" s="1"/>
  <c r="F4921" i="5"/>
  <c r="G4921" i="5"/>
  <c r="I4921" i="5"/>
  <c r="J4921" i="5"/>
  <c r="K4921" i="5"/>
  <c r="L4921" i="5"/>
  <c r="S4921" i="5"/>
  <c r="O4922" i="5"/>
  <c r="N4922" i="5"/>
  <c r="R4922" i="5"/>
  <c r="M4922" i="5"/>
  <c r="E4922" i="5"/>
  <c r="AH4922" i="5" s="1"/>
  <c r="F4922" i="5"/>
  <c r="G4922" i="5"/>
  <c r="I4922" i="5"/>
  <c r="J4922" i="5"/>
  <c r="K4922" i="5"/>
  <c r="L4922" i="5"/>
  <c r="S4922" i="5"/>
  <c r="O4923" i="5"/>
  <c r="N4923" i="5"/>
  <c r="R4923" i="5"/>
  <c r="M4923" i="5"/>
  <c r="E4923" i="5"/>
  <c r="AH4923" i="5" s="1"/>
  <c r="F4923" i="5"/>
  <c r="G4923" i="5"/>
  <c r="I4923" i="5"/>
  <c r="J4923" i="5"/>
  <c r="K4923" i="5"/>
  <c r="L4923" i="5"/>
  <c r="S4923" i="5"/>
  <c r="O4924" i="5"/>
  <c r="N4924" i="5"/>
  <c r="R4924" i="5"/>
  <c r="M4924" i="5"/>
  <c r="E4924" i="5"/>
  <c r="AH4924" i="5" s="1"/>
  <c r="F4924" i="5"/>
  <c r="G4924" i="5"/>
  <c r="I4924" i="5"/>
  <c r="J4924" i="5"/>
  <c r="K4924" i="5"/>
  <c r="L4924" i="5"/>
  <c r="S4924" i="5"/>
  <c r="O4925" i="5"/>
  <c r="N4925" i="5"/>
  <c r="R4925" i="5"/>
  <c r="M4925" i="5"/>
  <c r="E4925" i="5"/>
  <c r="AH4925" i="5" s="1"/>
  <c r="F4925" i="5"/>
  <c r="G4925" i="5"/>
  <c r="I4925" i="5"/>
  <c r="J4925" i="5"/>
  <c r="K4925" i="5"/>
  <c r="L4925" i="5"/>
  <c r="S4925" i="5"/>
  <c r="O4926" i="5"/>
  <c r="N4926" i="5"/>
  <c r="R4926" i="5"/>
  <c r="M4926" i="5"/>
  <c r="E4926" i="5"/>
  <c r="AH4926" i="5" s="1"/>
  <c r="F4926" i="5"/>
  <c r="G4926" i="5"/>
  <c r="I4926" i="5"/>
  <c r="J4926" i="5"/>
  <c r="K4926" i="5"/>
  <c r="L4926" i="5"/>
  <c r="S4926" i="5"/>
  <c r="O4927" i="5"/>
  <c r="N4927" i="5"/>
  <c r="R4927" i="5"/>
  <c r="M4927" i="5"/>
  <c r="E4927" i="5"/>
  <c r="AH4927" i="5" s="1"/>
  <c r="F4927" i="5"/>
  <c r="G4927" i="5"/>
  <c r="I4927" i="5"/>
  <c r="J4927" i="5"/>
  <c r="K4927" i="5"/>
  <c r="L4927" i="5"/>
  <c r="S4927" i="5"/>
  <c r="O4928" i="5"/>
  <c r="N4928" i="5"/>
  <c r="R4928" i="5"/>
  <c r="M4928" i="5"/>
  <c r="E4928" i="5"/>
  <c r="AH4928" i="5" s="1"/>
  <c r="F4928" i="5"/>
  <c r="G4928" i="5"/>
  <c r="I4928" i="5"/>
  <c r="J4928" i="5"/>
  <c r="K4928" i="5"/>
  <c r="L4928" i="5"/>
  <c r="S4928" i="5"/>
  <c r="O4929" i="5"/>
  <c r="N4929" i="5"/>
  <c r="R4929" i="5"/>
  <c r="M4929" i="5"/>
  <c r="E4929" i="5"/>
  <c r="AH4929" i="5" s="1"/>
  <c r="F4929" i="5"/>
  <c r="G4929" i="5"/>
  <c r="I4929" i="5"/>
  <c r="J4929" i="5"/>
  <c r="K4929" i="5"/>
  <c r="L4929" i="5"/>
  <c r="S4929" i="5"/>
  <c r="O4930" i="5"/>
  <c r="N4930" i="5"/>
  <c r="R4930" i="5"/>
  <c r="M4930" i="5"/>
  <c r="E4930" i="5"/>
  <c r="AH4930" i="5" s="1"/>
  <c r="F4930" i="5"/>
  <c r="G4930" i="5"/>
  <c r="I4930" i="5"/>
  <c r="J4930" i="5"/>
  <c r="K4930" i="5"/>
  <c r="L4930" i="5"/>
  <c r="S4930" i="5"/>
  <c r="O4931" i="5"/>
  <c r="N4931" i="5"/>
  <c r="R4931" i="5"/>
  <c r="M4931" i="5"/>
  <c r="E4931" i="5"/>
  <c r="AH4931" i="5" s="1"/>
  <c r="F4931" i="5"/>
  <c r="G4931" i="5"/>
  <c r="I4931" i="5"/>
  <c r="J4931" i="5"/>
  <c r="K4931" i="5"/>
  <c r="L4931" i="5"/>
  <c r="S4931" i="5"/>
  <c r="O4932" i="5"/>
  <c r="N4932" i="5"/>
  <c r="R4932" i="5"/>
  <c r="M4932" i="5"/>
  <c r="E4932" i="5"/>
  <c r="AH4932" i="5" s="1"/>
  <c r="F4932" i="5"/>
  <c r="G4932" i="5"/>
  <c r="I4932" i="5"/>
  <c r="J4932" i="5"/>
  <c r="K4932" i="5"/>
  <c r="L4932" i="5"/>
  <c r="S4932" i="5"/>
  <c r="O4933" i="5"/>
  <c r="N4933" i="5"/>
  <c r="R4933" i="5"/>
  <c r="M4933" i="5"/>
  <c r="E4933" i="5"/>
  <c r="AH4933" i="5" s="1"/>
  <c r="F4933" i="5"/>
  <c r="G4933" i="5"/>
  <c r="I4933" i="5"/>
  <c r="J4933" i="5"/>
  <c r="K4933" i="5"/>
  <c r="L4933" i="5"/>
  <c r="S4933" i="5"/>
  <c r="O4934" i="5"/>
  <c r="N4934" i="5"/>
  <c r="R4934" i="5"/>
  <c r="M4934" i="5"/>
  <c r="E4934" i="5"/>
  <c r="AH4934" i="5" s="1"/>
  <c r="F4934" i="5"/>
  <c r="G4934" i="5"/>
  <c r="I4934" i="5"/>
  <c r="J4934" i="5"/>
  <c r="K4934" i="5"/>
  <c r="L4934" i="5"/>
  <c r="S4934" i="5"/>
  <c r="O4935" i="5"/>
  <c r="N4935" i="5"/>
  <c r="R4935" i="5"/>
  <c r="M4935" i="5"/>
  <c r="E4935" i="5"/>
  <c r="AH4935" i="5" s="1"/>
  <c r="F4935" i="5"/>
  <c r="G4935" i="5"/>
  <c r="I4935" i="5"/>
  <c r="J4935" i="5"/>
  <c r="K4935" i="5"/>
  <c r="L4935" i="5"/>
  <c r="S4935" i="5"/>
  <c r="O4936" i="5"/>
  <c r="N4936" i="5"/>
  <c r="R4936" i="5"/>
  <c r="M4936" i="5"/>
  <c r="E4936" i="5"/>
  <c r="AH4936" i="5" s="1"/>
  <c r="F4936" i="5"/>
  <c r="G4936" i="5"/>
  <c r="I4936" i="5"/>
  <c r="J4936" i="5"/>
  <c r="K4936" i="5"/>
  <c r="L4936" i="5"/>
  <c r="S4936" i="5"/>
  <c r="O4937" i="5"/>
  <c r="N4937" i="5"/>
  <c r="R4937" i="5"/>
  <c r="M4937" i="5"/>
  <c r="E4937" i="5"/>
  <c r="AH4937" i="5" s="1"/>
  <c r="F4937" i="5"/>
  <c r="G4937" i="5"/>
  <c r="I4937" i="5"/>
  <c r="J4937" i="5"/>
  <c r="K4937" i="5"/>
  <c r="L4937" i="5"/>
  <c r="S4937" i="5"/>
  <c r="O4938" i="5"/>
  <c r="N4938" i="5"/>
  <c r="R4938" i="5"/>
  <c r="M4938" i="5"/>
  <c r="E4938" i="5"/>
  <c r="AH4938" i="5" s="1"/>
  <c r="F4938" i="5"/>
  <c r="G4938" i="5"/>
  <c r="I4938" i="5"/>
  <c r="J4938" i="5"/>
  <c r="K4938" i="5"/>
  <c r="L4938" i="5"/>
  <c r="S4938" i="5"/>
  <c r="O4939" i="5"/>
  <c r="N4939" i="5"/>
  <c r="R4939" i="5"/>
  <c r="M4939" i="5"/>
  <c r="E4939" i="5"/>
  <c r="AH4939" i="5" s="1"/>
  <c r="F4939" i="5"/>
  <c r="G4939" i="5"/>
  <c r="I4939" i="5"/>
  <c r="J4939" i="5"/>
  <c r="K4939" i="5"/>
  <c r="L4939" i="5"/>
  <c r="S4939" i="5"/>
  <c r="O4940" i="5"/>
  <c r="N4940" i="5"/>
  <c r="R4940" i="5"/>
  <c r="M4940" i="5"/>
  <c r="E4940" i="5"/>
  <c r="AH4940" i="5" s="1"/>
  <c r="F4940" i="5"/>
  <c r="G4940" i="5"/>
  <c r="I4940" i="5"/>
  <c r="J4940" i="5"/>
  <c r="K4940" i="5"/>
  <c r="L4940" i="5"/>
  <c r="S4940" i="5"/>
  <c r="O4941" i="5"/>
  <c r="N4941" i="5"/>
  <c r="R4941" i="5"/>
  <c r="M4941" i="5"/>
  <c r="E4941" i="5"/>
  <c r="AH4941" i="5" s="1"/>
  <c r="F4941" i="5"/>
  <c r="G4941" i="5"/>
  <c r="I4941" i="5"/>
  <c r="J4941" i="5"/>
  <c r="K4941" i="5"/>
  <c r="L4941" i="5"/>
  <c r="S4941" i="5"/>
  <c r="O4942" i="5"/>
  <c r="N4942" i="5"/>
  <c r="R4942" i="5"/>
  <c r="M4942" i="5"/>
  <c r="E4942" i="5"/>
  <c r="AH4942" i="5" s="1"/>
  <c r="F4942" i="5"/>
  <c r="G4942" i="5"/>
  <c r="I4942" i="5"/>
  <c r="J4942" i="5"/>
  <c r="K4942" i="5"/>
  <c r="L4942" i="5"/>
  <c r="S4942" i="5"/>
  <c r="O4943" i="5"/>
  <c r="N4943" i="5"/>
  <c r="R4943" i="5"/>
  <c r="M4943" i="5"/>
  <c r="E4943" i="5"/>
  <c r="AH4943" i="5" s="1"/>
  <c r="F4943" i="5"/>
  <c r="G4943" i="5"/>
  <c r="I4943" i="5"/>
  <c r="J4943" i="5"/>
  <c r="K4943" i="5"/>
  <c r="L4943" i="5"/>
  <c r="S4943" i="5"/>
  <c r="O4944" i="5"/>
  <c r="N4944" i="5"/>
  <c r="R4944" i="5"/>
  <c r="M4944" i="5"/>
  <c r="E4944" i="5"/>
  <c r="AH4944" i="5" s="1"/>
  <c r="F4944" i="5"/>
  <c r="G4944" i="5"/>
  <c r="I4944" i="5"/>
  <c r="J4944" i="5"/>
  <c r="K4944" i="5"/>
  <c r="L4944" i="5"/>
  <c r="S4944" i="5"/>
  <c r="O4945" i="5"/>
  <c r="N4945" i="5"/>
  <c r="R4945" i="5"/>
  <c r="M4945" i="5"/>
  <c r="E4945" i="5"/>
  <c r="AH4945" i="5" s="1"/>
  <c r="F4945" i="5"/>
  <c r="G4945" i="5"/>
  <c r="I4945" i="5"/>
  <c r="J4945" i="5"/>
  <c r="K4945" i="5"/>
  <c r="L4945" i="5"/>
  <c r="S4945" i="5"/>
  <c r="O4946" i="5"/>
  <c r="N4946" i="5"/>
  <c r="R4946" i="5"/>
  <c r="M4946" i="5"/>
  <c r="E4946" i="5"/>
  <c r="AH4946" i="5" s="1"/>
  <c r="F4946" i="5"/>
  <c r="G4946" i="5"/>
  <c r="I4946" i="5"/>
  <c r="J4946" i="5"/>
  <c r="K4946" i="5"/>
  <c r="L4946" i="5"/>
  <c r="S4946" i="5"/>
  <c r="O4947" i="5"/>
  <c r="N4947" i="5"/>
  <c r="R4947" i="5"/>
  <c r="M4947" i="5"/>
  <c r="E4947" i="5"/>
  <c r="AH4947" i="5" s="1"/>
  <c r="F4947" i="5"/>
  <c r="G4947" i="5"/>
  <c r="I4947" i="5"/>
  <c r="J4947" i="5"/>
  <c r="K4947" i="5"/>
  <c r="L4947" i="5"/>
  <c r="S4947" i="5"/>
  <c r="O4948" i="5"/>
  <c r="N4948" i="5"/>
  <c r="R4948" i="5"/>
  <c r="M4948" i="5"/>
  <c r="E4948" i="5"/>
  <c r="AH4948" i="5" s="1"/>
  <c r="F4948" i="5"/>
  <c r="G4948" i="5"/>
  <c r="I4948" i="5"/>
  <c r="J4948" i="5"/>
  <c r="K4948" i="5"/>
  <c r="L4948" i="5"/>
  <c r="S4948" i="5"/>
  <c r="O4949" i="5"/>
  <c r="N4949" i="5"/>
  <c r="R4949" i="5"/>
  <c r="M4949" i="5"/>
  <c r="E4949" i="5"/>
  <c r="AH4949" i="5" s="1"/>
  <c r="F4949" i="5"/>
  <c r="G4949" i="5"/>
  <c r="I4949" i="5"/>
  <c r="J4949" i="5"/>
  <c r="K4949" i="5"/>
  <c r="L4949" i="5"/>
  <c r="S4949" i="5"/>
  <c r="O4950" i="5"/>
  <c r="N4950" i="5"/>
  <c r="R4950" i="5"/>
  <c r="M4950" i="5"/>
  <c r="E4950" i="5"/>
  <c r="AH4950" i="5" s="1"/>
  <c r="F4950" i="5"/>
  <c r="G4950" i="5"/>
  <c r="I4950" i="5"/>
  <c r="J4950" i="5"/>
  <c r="K4950" i="5"/>
  <c r="L4950" i="5"/>
  <c r="S4950" i="5"/>
  <c r="O4951" i="5"/>
  <c r="N4951" i="5"/>
  <c r="R4951" i="5"/>
  <c r="M4951" i="5"/>
  <c r="E4951" i="5"/>
  <c r="AH4951" i="5" s="1"/>
  <c r="F4951" i="5"/>
  <c r="G4951" i="5"/>
  <c r="I4951" i="5"/>
  <c r="J4951" i="5"/>
  <c r="K4951" i="5"/>
  <c r="L4951" i="5"/>
  <c r="S4951" i="5"/>
  <c r="O4952" i="5"/>
  <c r="N4952" i="5"/>
  <c r="R4952" i="5"/>
  <c r="M4952" i="5"/>
  <c r="E4952" i="5"/>
  <c r="AH4952" i="5" s="1"/>
  <c r="F4952" i="5"/>
  <c r="G4952" i="5"/>
  <c r="I4952" i="5"/>
  <c r="J4952" i="5"/>
  <c r="K4952" i="5"/>
  <c r="L4952" i="5"/>
  <c r="S4952" i="5"/>
  <c r="O4953" i="5"/>
  <c r="N4953" i="5"/>
  <c r="R4953" i="5"/>
  <c r="M4953" i="5"/>
  <c r="E4953" i="5"/>
  <c r="AH4953" i="5" s="1"/>
  <c r="F4953" i="5"/>
  <c r="G4953" i="5"/>
  <c r="I4953" i="5"/>
  <c r="J4953" i="5"/>
  <c r="K4953" i="5"/>
  <c r="L4953" i="5"/>
  <c r="S4953" i="5"/>
  <c r="O4954" i="5"/>
  <c r="N4954" i="5"/>
  <c r="R4954" i="5"/>
  <c r="M4954" i="5"/>
  <c r="E4954" i="5"/>
  <c r="AH4954" i="5" s="1"/>
  <c r="F4954" i="5"/>
  <c r="G4954" i="5"/>
  <c r="I4954" i="5"/>
  <c r="J4954" i="5"/>
  <c r="K4954" i="5"/>
  <c r="L4954" i="5"/>
  <c r="S4954" i="5"/>
  <c r="O4955" i="5"/>
  <c r="N4955" i="5"/>
  <c r="R4955" i="5"/>
  <c r="M4955" i="5"/>
  <c r="E4955" i="5"/>
  <c r="AH4955" i="5" s="1"/>
  <c r="F4955" i="5"/>
  <c r="G4955" i="5"/>
  <c r="I4955" i="5"/>
  <c r="J4955" i="5"/>
  <c r="K4955" i="5"/>
  <c r="L4955" i="5"/>
  <c r="S4955" i="5"/>
  <c r="O4956" i="5"/>
  <c r="N4956" i="5"/>
  <c r="R4956" i="5"/>
  <c r="M4956" i="5"/>
  <c r="E4956" i="5"/>
  <c r="AH4956" i="5" s="1"/>
  <c r="F4956" i="5"/>
  <c r="G4956" i="5"/>
  <c r="I4956" i="5"/>
  <c r="J4956" i="5"/>
  <c r="K4956" i="5"/>
  <c r="L4956" i="5"/>
  <c r="S4956" i="5"/>
  <c r="O4957" i="5"/>
  <c r="N4957" i="5"/>
  <c r="R4957" i="5"/>
  <c r="M4957" i="5"/>
  <c r="E4957" i="5"/>
  <c r="AH4957" i="5" s="1"/>
  <c r="F4957" i="5"/>
  <c r="G4957" i="5"/>
  <c r="I4957" i="5"/>
  <c r="J4957" i="5"/>
  <c r="K4957" i="5"/>
  <c r="L4957" i="5"/>
  <c r="S4957" i="5"/>
  <c r="O4958" i="5"/>
  <c r="N4958" i="5"/>
  <c r="R4958" i="5"/>
  <c r="M4958" i="5"/>
  <c r="E4958" i="5"/>
  <c r="AH4958" i="5" s="1"/>
  <c r="F4958" i="5"/>
  <c r="G4958" i="5"/>
  <c r="I4958" i="5"/>
  <c r="J4958" i="5"/>
  <c r="K4958" i="5"/>
  <c r="L4958" i="5"/>
  <c r="S4958" i="5"/>
  <c r="O4959" i="5"/>
  <c r="N4959" i="5"/>
  <c r="R4959" i="5"/>
  <c r="M4959" i="5"/>
  <c r="E4959" i="5"/>
  <c r="AH4959" i="5" s="1"/>
  <c r="F4959" i="5"/>
  <c r="G4959" i="5"/>
  <c r="I4959" i="5"/>
  <c r="J4959" i="5"/>
  <c r="K4959" i="5"/>
  <c r="L4959" i="5"/>
  <c r="S4959" i="5"/>
  <c r="O4960" i="5"/>
  <c r="N4960" i="5"/>
  <c r="R4960" i="5"/>
  <c r="M4960" i="5"/>
  <c r="E4960" i="5"/>
  <c r="AH4960" i="5" s="1"/>
  <c r="F4960" i="5"/>
  <c r="G4960" i="5"/>
  <c r="I4960" i="5"/>
  <c r="J4960" i="5"/>
  <c r="K4960" i="5"/>
  <c r="L4960" i="5"/>
  <c r="S4960" i="5"/>
  <c r="O4961" i="5"/>
  <c r="N4961" i="5"/>
  <c r="R4961" i="5"/>
  <c r="M4961" i="5"/>
  <c r="E4961" i="5"/>
  <c r="AH4961" i="5" s="1"/>
  <c r="F4961" i="5"/>
  <c r="G4961" i="5"/>
  <c r="I4961" i="5"/>
  <c r="J4961" i="5"/>
  <c r="K4961" i="5"/>
  <c r="L4961" i="5"/>
  <c r="S4961" i="5"/>
  <c r="O4962" i="5"/>
  <c r="N4962" i="5"/>
  <c r="R4962" i="5"/>
  <c r="M4962" i="5"/>
  <c r="E4962" i="5"/>
  <c r="AH4962" i="5" s="1"/>
  <c r="F4962" i="5"/>
  <c r="G4962" i="5"/>
  <c r="I4962" i="5"/>
  <c r="J4962" i="5"/>
  <c r="K4962" i="5"/>
  <c r="L4962" i="5"/>
  <c r="S4962" i="5"/>
  <c r="O4963" i="5"/>
  <c r="N4963" i="5"/>
  <c r="R4963" i="5"/>
  <c r="M4963" i="5"/>
  <c r="E4963" i="5"/>
  <c r="AH4963" i="5" s="1"/>
  <c r="F4963" i="5"/>
  <c r="G4963" i="5"/>
  <c r="I4963" i="5"/>
  <c r="J4963" i="5"/>
  <c r="K4963" i="5"/>
  <c r="L4963" i="5"/>
  <c r="S4963" i="5"/>
  <c r="O4964" i="5"/>
  <c r="N4964" i="5"/>
  <c r="R4964" i="5"/>
  <c r="M4964" i="5"/>
  <c r="E4964" i="5"/>
  <c r="AH4964" i="5" s="1"/>
  <c r="F4964" i="5"/>
  <c r="G4964" i="5"/>
  <c r="I4964" i="5"/>
  <c r="J4964" i="5"/>
  <c r="K4964" i="5"/>
  <c r="L4964" i="5"/>
  <c r="S4964" i="5"/>
  <c r="O4965" i="5"/>
  <c r="N4965" i="5"/>
  <c r="R4965" i="5"/>
  <c r="M4965" i="5"/>
  <c r="E4965" i="5"/>
  <c r="AH4965" i="5" s="1"/>
  <c r="F4965" i="5"/>
  <c r="G4965" i="5"/>
  <c r="I4965" i="5"/>
  <c r="J4965" i="5"/>
  <c r="K4965" i="5"/>
  <c r="L4965" i="5"/>
  <c r="S4965" i="5"/>
  <c r="O4966" i="5"/>
  <c r="N4966" i="5"/>
  <c r="R4966" i="5"/>
  <c r="M4966" i="5"/>
  <c r="E4966" i="5"/>
  <c r="AH4966" i="5" s="1"/>
  <c r="F4966" i="5"/>
  <c r="G4966" i="5"/>
  <c r="I4966" i="5"/>
  <c r="J4966" i="5"/>
  <c r="K4966" i="5"/>
  <c r="L4966" i="5"/>
  <c r="S4966" i="5"/>
  <c r="O4967" i="5"/>
  <c r="N4967" i="5"/>
  <c r="R4967" i="5"/>
  <c r="M4967" i="5"/>
  <c r="E4967" i="5"/>
  <c r="AH4967" i="5" s="1"/>
  <c r="F4967" i="5"/>
  <c r="G4967" i="5"/>
  <c r="I4967" i="5"/>
  <c r="J4967" i="5"/>
  <c r="K4967" i="5"/>
  <c r="L4967" i="5"/>
  <c r="S4967" i="5"/>
  <c r="O4968" i="5"/>
  <c r="N4968" i="5"/>
  <c r="R4968" i="5"/>
  <c r="M4968" i="5"/>
  <c r="E4968" i="5"/>
  <c r="AH4968" i="5" s="1"/>
  <c r="F4968" i="5"/>
  <c r="G4968" i="5"/>
  <c r="I4968" i="5"/>
  <c r="J4968" i="5"/>
  <c r="K4968" i="5"/>
  <c r="L4968" i="5"/>
  <c r="S4968" i="5"/>
  <c r="O4969" i="5"/>
  <c r="N4969" i="5"/>
  <c r="R4969" i="5"/>
  <c r="M4969" i="5"/>
  <c r="E4969" i="5"/>
  <c r="AH4969" i="5" s="1"/>
  <c r="F4969" i="5"/>
  <c r="G4969" i="5"/>
  <c r="I4969" i="5"/>
  <c r="J4969" i="5"/>
  <c r="K4969" i="5"/>
  <c r="L4969" i="5"/>
  <c r="S4969" i="5"/>
  <c r="O4970" i="5"/>
  <c r="N4970" i="5"/>
  <c r="R4970" i="5"/>
  <c r="M4970" i="5"/>
  <c r="E4970" i="5"/>
  <c r="AH4970" i="5" s="1"/>
  <c r="F4970" i="5"/>
  <c r="G4970" i="5"/>
  <c r="I4970" i="5"/>
  <c r="J4970" i="5"/>
  <c r="K4970" i="5"/>
  <c r="L4970" i="5"/>
  <c r="S4970" i="5"/>
  <c r="O4971" i="5"/>
  <c r="N4971" i="5"/>
  <c r="R4971" i="5"/>
  <c r="M4971" i="5"/>
  <c r="E4971" i="5"/>
  <c r="AH4971" i="5" s="1"/>
  <c r="F4971" i="5"/>
  <c r="G4971" i="5"/>
  <c r="I4971" i="5"/>
  <c r="J4971" i="5"/>
  <c r="K4971" i="5"/>
  <c r="L4971" i="5"/>
  <c r="S4971" i="5"/>
  <c r="O4972" i="5"/>
  <c r="N4972" i="5"/>
  <c r="R4972" i="5"/>
  <c r="M4972" i="5"/>
  <c r="E4972" i="5"/>
  <c r="AH4972" i="5" s="1"/>
  <c r="F4972" i="5"/>
  <c r="G4972" i="5"/>
  <c r="I4972" i="5"/>
  <c r="J4972" i="5"/>
  <c r="K4972" i="5"/>
  <c r="L4972" i="5"/>
  <c r="S4972" i="5"/>
  <c r="O4973" i="5"/>
  <c r="N4973" i="5"/>
  <c r="R4973" i="5"/>
  <c r="M4973" i="5"/>
  <c r="E4973" i="5"/>
  <c r="AH4973" i="5" s="1"/>
  <c r="F4973" i="5"/>
  <c r="G4973" i="5"/>
  <c r="I4973" i="5"/>
  <c r="J4973" i="5"/>
  <c r="K4973" i="5"/>
  <c r="L4973" i="5"/>
  <c r="S4973" i="5"/>
  <c r="O4974" i="5"/>
  <c r="N4974" i="5"/>
  <c r="R4974" i="5"/>
  <c r="M4974" i="5"/>
  <c r="E4974" i="5"/>
  <c r="AH4974" i="5" s="1"/>
  <c r="F4974" i="5"/>
  <c r="G4974" i="5"/>
  <c r="I4974" i="5"/>
  <c r="J4974" i="5"/>
  <c r="K4974" i="5"/>
  <c r="L4974" i="5"/>
  <c r="S4974" i="5"/>
  <c r="O4975" i="5"/>
  <c r="N4975" i="5"/>
  <c r="R4975" i="5"/>
  <c r="M4975" i="5"/>
  <c r="E4975" i="5"/>
  <c r="AH4975" i="5" s="1"/>
  <c r="F4975" i="5"/>
  <c r="G4975" i="5"/>
  <c r="I4975" i="5"/>
  <c r="J4975" i="5"/>
  <c r="K4975" i="5"/>
  <c r="L4975" i="5"/>
  <c r="S4975" i="5"/>
  <c r="O4976" i="5"/>
  <c r="N4976" i="5"/>
  <c r="R4976" i="5"/>
  <c r="M4976" i="5"/>
  <c r="E4976" i="5"/>
  <c r="AH4976" i="5" s="1"/>
  <c r="F4976" i="5"/>
  <c r="G4976" i="5"/>
  <c r="I4976" i="5"/>
  <c r="J4976" i="5"/>
  <c r="K4976" i="5"/>
  <c r="L4976" i="5"/>
  <c r="S4976" i="5"/>
  <c r="O4977" i="5"/>
  <c r="N4977" i="5"/>
  <c r="R4977" i="5"/>
  <c r="M4977" i="5"/>
  <c r="E4977" i="5"/>
  <c r="AH4977" i="5" s="1"/>
  <c r="F4977" i="5"/>
  <c r="G4977" i="5"/>
  <c r="I4977" i="5"/>
  <c r="J4977" i="5"/>
  <c r="K4977" i="5"/>
  <c r="L4977" i="5"/>
  <c r="S4977" i="5"/>
  <c r="O4978" i="5"/>
  <c r="N4978" i="5"/>
  <c r="R4978" i="5"/>
  <c r="M4978" i="5"/>
  <c r="E4978" i="5"/>
  <c r="AH4978" i="5" s="1"/>
  <c r="F4978" i="5"/>
  <c r="G4978" i="5"/>
  <c r="I4978" i="5"/>
  <c r="J4978" i="5"/>
  <c r="K4978" i="5"/>
  <c r="L4978" i="5"/>
  <c r="S4978" i="5"/>
  <c r="O4979" i="5"/>
  <c r="N4979" i="5"/>
  <c r="R4979" i="5"/>
  <c r="M4979" i="5"/>
  <c r="E4979" i="5"/>
  <c r="AH4979" i="5" s="1"/>
  <c r="F4979" i="5"/>
  <c r="G4979" i="5"/>
  <c r="I4979" i="5"/>
  <c r="J4979" i="5"/>
  <c r="K4979" i="5"/>
  <c r="L4979" i="5"/>
  <c r="S4979" i="5"/>
  <c r="O4980" i="5"/>
  <c r="N4980" i="5"/>
  <c r="R4980" i="5"/>
  <c r="M4980" i="5"/>
  <c r="E4980" i="5"/>
  <c r="AH4980" i="5" s="1"/>
  <c r="F4980" i="5"/>
  <c r="G4980" i="5"/>
  <c r="I4980" i="5"/>
  <c r="J4980" i="5"/>
  <c r="K4980" i="5"/>
  <c r="L4980" i="5"/>
  <c r="S4980" i="5"/>
  <c r="O4981" i="5"/>
  <c r="N4981" i="5"/>
  <c r="R4981" i="5"/>
  <c r="M4981" i="5"/>
  <c r="E4981" i="5"/>
  <c r="AH4981" i="5" s="1"/>
  <c r="F4981" i="5"/>
  <c r="G4981" i="5"/>
  <c r="I4981" i="5"/>
  <c r="J4981" i="5"/>
  <c r="K4981" i="5"/>
  <c r="L4981" i="5"/>
  <c r="S4981" i="5"/>
  <c r="O4982" i="5"/>
  <c r="N4982" i="5"/>
  <c r="R4982" i="5"/>
  <c r="M4982" i="5"/>
  <c r="E4982" i="5"/>
  <c r="AH4982" i="5" s="1"/>
  <c r="F4982" i="5"/>
  <c r="G4982" i="5"/>
  <c r="I4982" i="5"/>
  <c r="J4982" i="5"/>
  <c r="K4982" i="5"/>
  <c r="L4982" i="5"/>
  <c r="S4982" i="5"/>
  <c r="O4983" i="5"/>
  <c r="N4983" i="5"/>
  <c r="R4983" i="5"/>
  <c r="M4983" i="5"/>
  <c r="E4983" i="5"/>
  <c r="AH4983" i="5" s="1"/>
  <c r="F4983" i="5"/>
  <c r="G4983" i="5"/>
  <c r="I4983" i="5"/>
  <c r="J4983" i="5"/>
  <c r="K4983" i="5"/>
  <c r="L4983" i="5"/>
  <c r="S4983" i="5"/>
  <c r="O4984" i="5"/>
  <c r="N4984" i="5"/>
  <c r="R4984" i="5"/>
  <c r="M4984" i="5"/>
  <c r="E4984" i="5"/>
  <c r="AH4984" i="5" s="1"/>
  <c r="F4984" i="5"/>
  <c r="G4984" i="5"/>
  <c r="I4984" i="5"/>
  <c r="J4984" i="5"/>
  <c r="K4984" i="5"/>
  <c r="L4984" i="5"/>
  <c r="S4984" i="5"/>
  <c r="O4985" i="5"/>
  <c r="N4985" i="5"/>
  <c r="R4985" i="5"/>
  <c r="M4985" i="5"/>
  <c r="E4985" i="5"/>
  <c r="AH4985" i="5" s="1"/>
  <c r="F4985" i="5"/>
  <c r="G4985" i="5"/>
  <c r="I4985" i="5"/>
  <c r="J4985" i="5"/>
  <c r="K4985" i="5"/>
  <c r="L4985" i="5"/>
  <c r="S4985" i="5"/>
  <c r="O4986" i="5"/>
  <c r="N4986" i="5"/>
  <c r="R4986" i="5"/>
  <c r="M4986" i="5"/>
  <c r="E4986" i="5"/>
  <c r="AH4986" i="5" s="1"/>
  <c r="F4986" i="5"/>
  <c r="G4986" i="5"/>
  <c r="I4986" i="5"/>
  <c r="J4986" i="5"/>
  <c r="K4986" i="5"/>
  <c r="L4986" i="5"/>
  <c r="S4986" i="5"/>
  <c r="O4987" i="5"/>
  <c r="N4987" i="5"/>
  <c r="R4987" i="5"/>
  <c r="M4987" i="5"/>
  <c r="E4987" i="5"/>
  <c r="AH4987" i="5" s="1"/>
  <c r="F4987" i="5"/>
  <c r="G4987" i="5"/>
  <c r="I4987" i="5"/>
  <c r="J4987" i="5"/>
  <c r="K4987" i="5"/>
  <c r="L4987" i="5"/>
  <c r="S4987" i="5"/>
  <c r="O4988" i="5"/>
  <c r="N4988" i="5"/>
  <c r="R4988" i="5"/>
  <c r="M4988" i="5"/>
  <c r="E4988" i="5"/>
  <c r="AH4988" i="5" s="1"/>
  <c r="F4988" i="5"/>
  <c r="G4988" i="5"/>
  <c r="I4988" i="5"/>
  <c r="J4988" i="5"/>
  <c r="K4988" i="5"/>
  <c r="L4988" i="5"/>
  <c r="S4988" i="5"/>
  <c r="O4989" i="5"/>
  <c r="N4989" i="5"/>
  <c r="R4989" i="5"/>
  <c r="M4989" i="5"/>
  <c r="E4989" i="5"/>
  <c r="AH4989" i="5" s="1"/>
  <c r="F4989" i="5"/>
  <c r="G4989" i="5"/>
  <c r="I4989" i="5"/>
  <c r="J4989" i="5"/>
  <c r="K4989" i="5"/>
  <c r="L4989" i="5"/>
  <c r="S4989" i="5"/>
  <c r="O4990" i="5"/>
  <c r="N4990" i="5"/>
  <c r="R4990" i="5"/>
  <c r="M4990" i="5"/>
  <c r="E4990" i="5"/>
  <c r="AH4990" i="5" s="1"/>
  <c r="F4990" i="5"/>
  <c r="G4990" i="5"/>
  <c r="I4990" i="5"/>
  <c r="J4990" i="5"/>
  <c r="K4990" i="5"/>
  <c r="L4990" i="5"/>
  <c r="S4990" i="5"/>
  <c r="O4991" i="5"/>
  <c r="N4991" i="5"/>
  <c r="R4991" i="5"/>
  <c r="M4991" i="5"/>
  <c r="E4991" i="5"/>
  <c r="AH4991" i="5" s="1"/>
  <c r="F4991" i="5"/>
  <c r="G4991" i="5"/>
  <c r="I4991" i="5"/>
  <c r="J4991" i="5"/>
  <c r="K4991" i="5"/>
  <c r="L4991" i="5"/>
  <c r="S4991" i="5"/>
  <c r="O4992" i="5"/>
  <c r="N4992" i="5"/>
  <c r="R4992" i="5"/>
  <c r="M4992" i="5"/>
  <c r="E4992" i="5"/>
  <c r="AH4992" i="5" s="1"/>
  <c r="F4992" i="5"/>
  <c r="G4992" i="5"/>
  <c r="I4992" i="5"/>
  <c r="J4992" i="5"/>
  <c r="K4992" i="5"/>
  <c r="L4992" i="5"/>
  <c r="S4992" i="5"/>
  <c r="O4993" i="5"/>
  <c r="N4993" i="5"/>
  <c r="R4993" i="5"/>
  <c r="M4993" i="5"/>
  <c r="E4993" i="5"/>
  <c r="AH4993" i="5" s="1"/>
  <c r="F4993" i="5"/>
  <c r="G4993" i="5"/>
  <c r="I4993" i="5"/>
  <c r="J4993" i="5"/>
  <c r="K4993" i="5"/>
  <c r="L4993" i="5"/>
  <c r="S4993" i="5"/>
  <c r="O4994" i="5"/>
  <c r="N4994" i="5"/>
  <c r="R4994" i="5"/>
  <c r="M4994" i="5"/>
  <c r="E4994" i="5"/>
  <c r="AH4994" i="5" s="1"/>
  <c r="F4994" i="5"/>
  <c r="G4994" i="5"/>
  <c r="I4994" i="5"/>
  <c r="J4994" i="5"/>
  <c r="K4994" i="5"/>
  <c r="L4994" i="5"/>
  <c r="S4994" i="5"/>
  <c r="O4995" i="5"/>
  <c r="N4995" i="5"/>
  <c r="R4995" i="5"/>
  <c r="M4995" i="5"/>
  <c r="E4995" i="5"/>
  <c r="AH4995" i="5" s="1"/>
  <c r="F4995" i="5"/>
  <c r="G4995" i="5"/>
  <c r="I4995" i="5"/>
  <c r="J4995" i="5"/>
  <c r="K4995" i="5"/>
  <c r="L4995" i="5"/>
  <c r="S4995" i="5"/>
  <c r="O4996" i="5"/>
  <c r="N4996" i="5"/>
  <c r="R4996" i="5"/>
  <c r="M4996" i="5"/>
  <c r="E4996" i="5"/>
  <c r="AH4996" i="5" s="1"/>
  <c r="F4996" i="5"/>
  <c r="G4996" i="5"/>
  <c r="I4996" i="5"/>
  <c r="J4996" i="5"/>
  <c r="K4996" i="5"/>
  <c r="L4996" i="5"/>
  <c r="S4996" i="5"/>
  <c r="O4997" i="5"/>
  <c r="N4997" i="5"/>
  <c r="R4997" i="5"/>
  <c r="M4997" i="5"/>
  <c r="E4997" i="5"/>
  <c r="AH4997" i="5" s="1"/>
  <c r="F4997" i="5"/>
  <c r="G4997" i="5"/>
  <c r="I4997" i="5"/>
  <c r="J4997" i="5"/>
  <c r="K4997" i="5"/>
  <c r="L4997" i="5"/>
  <c r="S4997" i="5"/>
  <c r="O4998" i="5"/>
  <c r="N4998" i="5"/>
  <c r="R4998" i="5"/>
  <c r="M4998" i="5"/>
  <c r="E4998" i="5"/>
  <c r="AH4998" i="5" s="1"/>
  <c r="F4998" i="5"/>
  <c r="G4998" i="5"/>
  <c r="I4998" i="5"/>
  <c r="J4998" i="5"/>
  <c r="K4998" i="5"/>
  <c r="L4998" i="5"/>
  <c r="S4998" i="5"/>
  <c r="O4999" i="5"/>
  <c r="N4999" i="5"/>
  <c r="R4999" i="5"/>
  <c r="M4999" i="5"/>
  <c r="E4999" i="5"/>
  <c r="AH4999" i="5" s="1"/>
  <c r="F4999" i="5"/>
  <c r="G4999" i="5"/>
  <c r="I4999" i="5"/>
  <c r="J4999" i="5"/>
  <c r="K4999" i="5"/>
  <c r="L4999" i="5"/>
  <c r="S4999" i="5"/>
  <c r="O5000" i="5"/>
  <c r="N5000" i="5"/>
  <c r="R5000" i="5"/>
  <c r="M5000" i="5"/>
  <c r="E5000" i="5"/>
  <c r="AH5000" i="5" s="1"/>
  <c r="F5000" i="5"/>
  <c r="G5000" i="5"/>
  <c r="I5000" i="5"/>
  <c r="J5000" i="5"/>
  <c r="K5000" i="5"/>
  <c r="L5000" i="5"/>
  <c r="S5000" i="5"/>
  <c r="O5001" i="5"/>
  <c r="N5001" i="5"/>
  <c r="R5001" i="5"/>
  <c r="M5001" i="5"/>
  <c r="E5001" i="5"/>
  <c r="AH5001" i="5" s="1"/>
  <c r="F5001" i="5"/>
  <c r="G5001" i="5"/>
  <c r="I5001" i="5"/>
  <c r="J5001" i="5"/>
  <c r="K5001" i="5"/>
  <c r="L5001" i="5"/>
  <c r="S5001" i="5"/>
  <c r="O5002" i="5"/>
  <c r="N5002" i="5"/>
  <c r="R5002" i="5"/>
  <c r="M5002" i="5"/>
  <c r="E5002" i="5"/>
  <c r="AH5002" i="5" s="1"/>
  <c r="F5002" i="5"/>
  <c r="G5002" i="5"/>
  <c r="I5002" i="5"/>
  <c r="J5002" i="5"/>
  <c r="K5002" i="5"/>
  <c r="L5002" i="5"/>
  <c r="S5002" i="5"/>
  <c r="O5003" i="5"/>
  <c r="N5003" i="5"/>
  <c r="R5003" i="5"/>
  <c r="M5003" i="5"/>
  <c r="E5003" i="5"/>
  <c r="AH5003" i="5" s="1"/>
  <c r="F5003" i="5"/>
  <c r="G5003" i="5"/>
  <c r="I5003" i="5"/>
  <c r="J5003" i="5"/>
  <c r="K5003" i="5"/>
  <c r="L5003" i="5"/>
  <c r="S5003" i="5"/>
  <c r="O5004" i="5"/>
  <c r="N5004" i="5"/>
  <c r="R5004" i="5"/>
  <c r="M5004" i="5"/>
  <c r="E5004" i="5"/>
  <c r="AH5004" i="5" s="1"/>
  <c r="F5004" i="5"/>
  <c r="G5004" i="5"/>
  <c r="I5004" i="5"/>
  <c r="J5004" i="5"/>
  <c r="K5004" i="5"/>
  <c r="L5004" i="5"/>
  <c r="S5004" i="5"/>
  <c r="O5005" i="5"/>
  <c r="N5005" i="5"/>
  <c r="R5005" i="5"/>
  <c r="M5005" i="5"/>
  <c r="E5005" i="5"/>
  <c r="AH5005" i="5" s="1"/>
  <c r="F5005" i="5"/>
  <c r="G5005" i="5"/>
  <c r="I5005" i="5"/>
  <c r="J5005" i="5"/>
  <c r="K5005" i="5"/>
  <c r="L5005" i="5"/>
  <c r="S5005" i="5"/>
  <c r="O5006" i="5"/>
  <c r="N5006" i="5"/>
  <c r="R5006" i="5"/>
  <c r="M5006" i="5"/>
  <c r="E5006" i="5"/>
  <c r="AH5006" i="5" s="1"/>
  <c r="F5006" i="5"/>
  <c r="G5006" i="5"/>
  <c r="I5006" i="5"/>
  <c r="J5006" i="5"/>
  <c r="K5006" i="5"/>
  <c r="L5006" i="5"/>
  <c r="S5006" i="5"/>
  <c r="O5007" i="5"/>
  <c r="N5007" i="5"/>
  <c r="R5007" i="5"/>
  <c r="M5007" i="5"/>
  <c r="E5007" i="5"/>
  <c r="AH5007" i="5" s="1"/>
  <c r="F5007" i="5"/>
  <c r="G5007" i="5"/>
  <c r="I5007" i="5"/>
  <c r="J5007" i="5"/>
  <c r="K5007" i="5"/>
  <c r="L5007" i="5"/>
  <c r="S5007" i="5"/>
  <c r="O5008" i="5"/>
  <c r="N5008" i="5"/>
  <c r="R5008" i="5"/>
  <c r="M5008" i="5"/>
  <c r="E5008" i="5"/>
  <c r="AH5008" i="5" s="1"/>
  <c r="F5008" i="5"/>
  <c r="G5008" i="5"/>
  <c r="I5008" i="5"/>
  <c r="J5008" i="5"/>
  <c r="K5008" i="5"/>
  <c r="L5008" i="5"/>
  <c r="S5008" i="5"/>
  <c r="O5009" i="5"/>
  <c r="N5009" i="5"/>
  <c r="R5009" i="5"/>
  <c r="M5009" i="5"/>
  <c r="E5009" i="5"/>
  <c r="AH5009" i="5" s="1"/>
  <c r="F5009" i="5"/>
  <c r="G5009" i="5"/>
  <c r="I5009" i="5"/>
  <c r="J5009" i="5"/>
  <c r="K5009" i="5"/>
  <c r="L5009" i="5"/>
  <c r="S5009" i="5"/>
  <c r="O5010" i="5"/>
  <c r="N5010" i="5"/>
  <c r="R5010" i="5"/>
  <c r="M5010" i="5"/>
  <c r="E5010" i="5"/>
  <c r="AH5010" i="5" s="1"/>
  <c r="F5010" i="5"/>
  <c r="G5010" i="5"/>
  <c r="I5010" i="5"/>
  <c r="J5010" i="5"/>
  <c r="K5010" i="5"/>
  <c r="L5010" i="5"/>
  <c r="S5010" i="5"/>
  <c r="O5011" i="5"/>
  <c r="N5011" i="5"/>
  <c r="R5011" i="5"/>
  <c r="M5011" i="5"/>
  <c r="E5011" i="5"/>
  <c r="AH5011" i="5" s="1"/>
  <c r="F5011" i="5"/>
  <c r="G5011" i="5"/>
  <c r="I5011" i="5"/>
  <c r="J5011" i="5"/>
  <c r="K5011" i="5"/>
  <c r="L5011" i="5"/>
  <c r="S5011" i="5"/>
  <c r="O5012" i="5"/>
  <c r="N5012" i="5"/>
  <c r="R5012" i="5"/>
  <c r="M5012" i="5"/>
  <c r="E5012" i="5"/>
  <c r="AH5012" i="5" s="1"/>
  <c r="F5012" i="5"/>
  <c r="G5012" i="5"/>
  <c r="I5012" i="5"/>
  <c r="J5012" i="5"/>
  <c r="K5012" i="5"/>
  <c r="L5012" i="5"/>
  <c r="S5012" i="5"/>
  <c r="O5013" i="5"/>
  <c r="N5013" i="5"/>
  <c r="R5013" i="5"/>
  <c r="M5013" i="5"/>
  <c r="E5013" i="5"/>
  <c r="AH5013" i="5" s="1"/>
  <c r="F5013" i="5"/>
  <c r="G5013" i="5"/>
  <c r="I5013" i="5"/>
  <c r="J5013" i="5"/>
  <c r="K5013" i="5"/>
  <c r="L5013" i="5"/>
  <c r="S5013" i="5"/>
  <c r="O13" i="5"/>
  <c r="R13" i="5"/>
  <c r="N13" i="5"/>
  <c r="S13" i="5"/>
  <c r="M13" i="5"/>
  <c r="M10" i="5" s="1"/>
  <c r="E13" i="5"/>
  <c r="G13" i="5"/>
  <c r="F13" i="5"/>
  <c r="I13" i="5"/>
  <c r="J13" i="5"/>
  <c r="K13" i="5"/>
  <c r="K10" i="5" s="1"/>
  <c r="L13" i="5"/>
  <c r="AG22" i="5" l="1"/>
  <c r="AH22" i="5"/>
  <c r="AG5013" i="5"/>
  <c r="AG5012" i="5"/>
  <c r="AG5011" i="5"/>
  <c r="AG5010" i="5"/>
  <c r="AG5009" i="5"/>
  <c r="AG5008" i="5"/>
  <c r="AG5007" i="5"/>
  <c r="AG5006" i="5"/>
  <c r="AG5005" i="5"/>
  <c r="AG5004" i="5"/>
  <c r="AG5003" i="5"/>
  <c r="AG5002" i="5"/>
  <c r="AG5001" i="5"/>
  <c r="AG5000" i="5"/>
  <c r="AG4999" i="5"/>
  <c r="AG4998" i="5"/>
  <c r="AG4997" i="5"/>
  <c r="AG4996" i="5"/>
  <c r="AG4995" i="5"/>
  <c r="AG4994" i="5"/>
  <c r="AG4993" i="5"/>
  <c r="AG4992" i="5"/>
  <c r="AG4991" i="5"/>
  <c r="AG4990" i="5"/>
  <c r="AG4989" i="5"/>
  <c r="AG4988" i="5"/>
  <c r="AG4987" i="5"/>
  <c r="AG4986" i="5"/>
  <c r="AG4985" i="5"/>
  <c r="AG4984" i="5"/>
  <c r="AG4983" i="5"/>
  <c r="AG4982" i="5"/>
  <c r="AG4981" i="5"/>
  <c r="AG4980" i="5"/>
  <c r="AG4979" i="5"/>
  <c r="AG4978" i="5"/>
  <c r="AG4977" i="5"/>
  <c r="AG4976" i="5"/>
  <c r="AG4975" i="5"/>
  <c r="AG4974" i="5"/>
  <c r="AG4973" i="5"/>
  <c r="AG4972" i="5"/>
  <c r="AG4971" i="5"/>
  <c r="AG4970" i="5"/>
  <c r="AG4969" i="5"/>
  <c r="AG4968" i="5"/>
  <c r="AG4967" i="5"/>
  <c r="AG4966" i="5"/>
  <c r="AG4965" i="5"/>
  <c r="AG4964" i="5"/>
  <c r="AG4963" i="5"/>
  <c r="AG4962" i="5"/>
  <c r="AG4961" i="5"/>
  <c r="AG4960" i="5"/>
  <c r="AG4959" i="5"/>
  <c r="AG4958" i="5"/>
  <c r="AG4957" i="5"/>
  <c r="AG4956" i="5"/>
  <c r="AG4955" i="5"/>
  <c r="AG4954" i="5"/>
  <c r="AG4953" i="5"/>
  <c r="AG4952" i="5"/>
  <c r="AG4951" i="5"/>
  <c r="AG4950" i="5"/>
  <c r="AG4949" i="5"/>
  <c r="AG4948" i="5"/>
  <c r="AG4947" i="5"/>
  <c r="AG4946" i="5"/>
  <c r="AG4945" i="5"/>
  <c r="AG4944" i="5"/>
  <c r="AG4943" i="5"/>
  <c r="AG4942" i="5"/>
  <c r="AG4941" i="5"/>
  <c r="AG4940" i="5"/>
  <c r="AG4939" i="5"/>
  <c r="AG4938" i="5"/>
  <c r="AG4937" i="5"/>
  <c r="AG4936" i="5"/>
  <c r="AG4935" i="5"/>
  <c r="AG4934" i="5"/>
  <c r="AG4933" i="5"/>
  <c r="AG4932" i="5"/>
  <c r="AG4931" i="5"/>
  <c r="AG4930" i="5"/>
  <c r="AG4929" i="5"/>
  <c r="AG4928" i="5"/>
  <c r="AG4927" i="5"/>
  <c r="AG4926" i="5"/>
  <c r="AG4925" i="5"/>
  <c r="AG4924" i="5"/>
  <c r="AG4923" i="5"/>
  <c r="AG4922" i="5"/>
  <c r="AG4921" i="5"/>
  <c r="AG4920" i="5"/>
  <c r="AG4919" i="5"/>
  <c r="AG4918" i="5"/>
  <c r="AG4917" i="5"/>
  <c r="AG4916" i="5"/>
  <c r="AG4915" i="5"/>
  <c r="AG4914" i="5"/>
  <c r="AG4913" i="5"/>
  <c r="AG4912" i="5"/>
  <c r="AG4911" i="5"/>
  <c r="AG4910" i="5"/>
  <c r="AG4909" i="5"/>
  <c r="AG4908" i="5"/>
  <c r="AG4907" i="5"/>
  <c r="AG4906" i="5"/>
  <c r="AG4905" i="5"/>
  <c r="AG4904" i="5"/>
  <c r="AG4903" i="5"/>
  <c r="AG4902" i="5"/>
  <c r="AG4901" i="5"/>
  <c r="AG4900" i="5"/>
  <c r="AG4899" i="5"/>
  <c r="AG4898" i="5"/>
  <c r="AG4897" i="5"/>
  <c r="AG4896" i="5"/>
  <c r="AG4895" i="5"/>
  <c r="AG4894" i="5"/>
  <c r="AG4893" i="5"/>
  <c r="AG4892" i="5"/>
  <c r="AG4891" i="5"/>
  <c r="AG4890" i="5"/>
  <c r="AG4889" i="5"/>
  <c r="AG4888" i="5"/>
  <c r="AG4887" i="5"/>
  <c r="AG4886" i="5"/>
  <c r="AG4885" i="5"/>
  <c r="AG4884" i="5"/>
  <c r="AG4883" i="5"/>
  <c r="AG4882" i="5"/>
  <c r="AG4881" i="5"/>
  <c r="AG4880" i="5"/>
  <c r="AG4879" i="5"/>
  <c r="AG4878" i="5"/>
  <c r="AG4877" i="5"/>
  <c r="AG4876" i="5"/>
  <c r="AG4875" i="5"/>
  <c r="AG4874" i="5"/>
  <c r="AG4873" i="5"/>
  <c r="AG4872" i="5"/>
  <c r="AG4871" i="5"/>
  <c r="AG4870" i="5"/>
  <c r="AG4869" i="5"/>
  <c r="AG4868" i="5"/>
  <c r="AG4867" i="5"/>
  <c r="AG4866" i="5"/>
  <c r="AG4865" i="5"/>
  <c r="AG4864" i="5"/>
  <c r="AG4863" i="5"/>
  <c r="AG4862" i="5"/>
  <c r="AG4861" i="5"/>
  <c r="AG4860" i="5"/>
  <c r="AG4859" i="5"/>
  <c r="AG4858" i="5"/>
  <c r="AG4857" i="5"/>
  <c r="AG4856" i="5"/>
  <c r="AG4855" i="5"/>
  <c r="AG4854" i="5"/>
  <c r="AG4853" i="5"/>
  <c r="AG4852" i="5"/>
  <c r="AG4851" i="5"/>
  <c r="AG4850" i="5"/>
  <c r="AG4849" i="5"/>
  <c r="AG4848" i="5"/>
  <c r="AG4847" i="5"/>
  <c r="AG4846" i="5"/>
  <c r="AG4845" i="5"/>
  <c r="AG4844" i="5"/>
  <c r="AG4843" i="5"/>
  <c r="AG4842" i="5"/>
  <c r="AG4841" i="5"/>
  <c r="AG4840" i="5"/>
  <c r="AG4839" i="5"/>
  <c r="AG4838" i="5"/>
  <c r="AG4837" i="5"/>
  <c r="AG4836" i="5"/>
  <c r="AG4835" i="5"/>
  <c r="AG4834" i="5"/>
  <c r="AG4833" i="5"/>
  <c r="AG4832" i="5"/>
  <c r="AG4831" i="5"/>
  <c r="AG4830" i="5"/>
  <c r="AG4829" i="5"/>
  <c r="AG4828" i="5"/>
  <c r="AG4827" i="5"/>
  <c r="AG4826" i="5"/>
  <c r="AG4825" i="5"/>
  <c r="AG4824" i="5"/>
  <c r="AG4823" i="5"/>
  <c r="AG4822" i="5"/>
  <c r="AG4821" i="5"/>
  <c r="AG4820" i="5"/>
  <c r="AG4819" i="5"/>
  <c r="AG4818" i="5"/>
  <c r="AG4817" i="5"/>
  <c r="AG4816" i="5"/>
  <c r="AG4815" i="5"/>
  <c r="AG4814" i="5"/>
  <c r="AG4813" i="5"/>
  <c r="AG4812" i="5"/>
  <c r="AG4811" i="5"/>
  <c r="AG4810" i="5"/>
  <c r="AG4809" i="5"/>
  <c r="AG4808" i="5"/>
  <c r="AG4807" i="5"/>
  <c r="AG4806" i="5"/>
  <c r="AG4805" i="5"/>
  <c r="AG4804" i="5"/>
  <c r="AG4803" i="5"/>
  <c r="AG4802" i="5"/>
  <c r="AG4801" i="5"/>
  <c r="AG4800" i="5"/>
  <c r="AG4799" i="5"/>
  <c r="AG4798" i="5"/>
  <c r="AG4797" i="5"/>
  <c r="AG4796" i="5"/>
  <c r="AG4795" i="5"/>
  <c r="AG4794" i="5"/>
  <c r="AG4793" i="5"/>
  <c r="AG4792" i="5"/>
  <c r="AG4791" i="5"/>
  <c r="AG4790" i="5"/>
  <c r="AG4789" i="5"/>
  <c r="AG4788" i="5"/>
  <c r="AG4787" i="5"/>
  <c r="AG4786" i="5"/>
  <c r="AG4785" i="5"/>
  <c r="AG4784" i="5"/>
  <c r="AG4783" i="5"/>
  <c r="AG4782" i="5"/>
  <c r="AG4781" i="5"/>
  <c r="AG4780" i="5"/>
  <c r="AG4779" i="5"/>
  <c r="AG4778" i="5"/>
  <c r="AG4777" i="5"/>
  <c r="AG4776" i="5"/>
  <c r="AG4775" i="5"/>
  <c r="AG4774" i="5"/>
  <c r="AG4773" i="5"/>
  <c r="AG4772" i="5"/>
  <c r="AG4771" i="5"/>
  <c r="AG4770" i="5"/>
  <c r="AG4769" i="5"/>
  <c r="AG4768" i="5"/>
  <c r="AG4767" i="5"/>
  <c r="AG4766" i="5"/>
  <c r="AG4765" i="5"/>
  <c r="AG4764" i="5"/>
  <c r="AG4763" i="5"/>
  <c r="AG4762" i="5"/>
  <c r="AG4761" i="5"/>
  <c r="AG4760" i="5"/>
  <c r="AG4759" i="5"/>
  <c r="AG4758" i="5"/>
  <c r="AG4757" i="5"/>
  <c r="AG4756" i="5"/>
  <c r="AG4755" i="5"/>
  <c r="AG4754" i="5"/>
  <c r="AG4753" i="5"/>
  <c r="AG4752" i="5"/>
  <c r="AG4751" i="5"/>
  <c r="AG4750" i="5"/>
  <c r="AG4749" i="5"/>
  <c r="AG4748" i="5"/>
  <c r="AG4747" i="5"/>
  <c r="AG4746" i="5"/>
  <c r="AG4745" i="5"/>
  <c r="AG4744" i="5"/>
  <c r="AG4743" i="5"/>
  <c r="AG4742" i="5"/>
  <c r="AG4741" i="5"/>
  <c r="AG4740" i="5"/>
  <c r="AG4739" i="5"/>
  <c r="AG4738" i="5"/>
  <c r="AG4737" i="5"/>
  <c r="AG4736" i="5"/>
  <c r="AG4735" i="5"/>
  <c r="AG4734" i="5"/>
  <c r="AG4733" i="5"/>
  <c r="AG4732" i="5"/>
  <c r="AG4731" i="5"/>
  <c r="AG4730" i="5"/>
  <c r="AG4729" i="5"/>
  <c r="AG4728" i="5"/>
  <c r="AG4727" i="5"/>
  <c r="AG4726" i="5"/>
  <c r="AG4725" i="5"/>
  <c r="AG4724" i="5"/>
  <c r="AG4723" i="5"/>
  <c r="AG4722" i="5"/>
  <c r="AG4721" i="5"/>
  <c r="AG4720" i="5"/>
  <c r="AG4719" i="5"/>
  <c r="AG4718" i="5"/>
  <c r="AG4717" i="5"/>
  <c r="AG4716" i="5"/>
  <c r="AG4715" i="5"/>
  <c r="AG4714" i="5"/>
  <c r="AG4713" i="5"/>
  <c r="AG4712" i="5"/>
  <c r="AG4711" i="5"/>
  <c r="AG4710" i="5"/>
  <c r="AG4709" i="5"/>
  <c r="AG4708" i="5"/>
  <c r="AG4707" i="5"/>
  <c r="AG4706" i="5"/>
  <c r="AG4705" i="5"/>
  <c r="AG4704" i="5"/>
  <c r="AG4703" i="5"/>
  <c r="AG4702" i="5"/>
  <c r="AG4701" i="5"/>
  <c r="AG4700" i="5"/>
  <c r="AG4699" i="5"/>
  <c r="AG4698" i="5"/>
  <c r="AG4697" i="5"/>
  <c r="AG4696" i="5"/>
  <c r="AG4695" i="5"/>
  <c r="AG4694" i="5"/>
  <c r="AG4693" i="5"/>
  <c r="AG4692" i="5"/>
  <c r="AG4691" i="5"/>
  <c r="AG4690" i="5"/>
  <c r="AG4689" i="5"/>
  <c r="AG4688" i="5"/>
  <c r="AG4687" i="5"/>
  <c r="AG4686" i="5"/>
  <c r="AG4685" i="5"/>
  <c r="AG4684" i="5"/>
  <c r="AG4683" i="5"/>
  <c r="AG4682" i="5"/>
  <c r="AG4681" i="5"/>
  <c r="AG4680" i="5"/>
  <c r="AG4679" i="5"/>
  <c r="AG4678" i="5"/>
  <c r="AG4677" i="5"/>
  <c r="AG4676" i="5"/>
  <c r="AG4675" i="5"/>
  <c r="AG4674" i="5"/>
  <c r="AG4673" i="5"/>
  <c r="AG4672" i="5"/>
  <c r="AG4671" i="5"/>
  <c r="AG4670" i="5"/>
  <c r="AG4669" i="5"/>
  <c r="AG4668" i="5"/>
  <c r="AG4667" i="5"/>
  <c r="AG4666" i="5"/>
  <c r="AG4665" i="5"/>
  <c r="AG4664" i="5"/>
  <c r="AG4663" i="5"/>
  <c r="AG4662" i="5"/>
  <c r="AG4661" i="5"/>
  <c r="AG4660" i="5"/>
  <c r="AG4659" i="5"/>
  <c r="AG4658" i="5"/>
  <c r="AG4657" i="5"/>
  <c r="AG4656" i="5"/>
  <c r="AG4655" i="5"/>
  <c r="AG4654" i="5"/>
  <c r="AG4653" i="5"/>
  <c r="AG4652" i="5"/>
  <c r="AG4651" i="5"/>
  <c r="AG4650" i="5"/>
  <c r="AG4649" i="5"/>
  <c r="AG4648" i="5"/>
  <c r="AG4647" i="5"/>
  <c r="AG4646" i="5"/>
  <c r="AG4645" i="5"/>
  <c r="AG4644" i="5"/>
  <c r="AG4643" i="5"/>
  <c r="AG4642" i="5"/>
  <c r="AG4641" i="5"/>
  <c r="AG4640" i="5"/>
  <c r="AG4639" i="5"/>
  <c r="AG4638" i="5"/>
  <c r="AG4637" i="5"/>
  <c r="AG4636" i="5"/>
  <c r="AG4635" i="5"/>
  <c r="AG4634" i="5"/>
  <c r="AG4633" i="5"/>
  <c r="AG4632" i="5"/>
  <c r="AG4631" i="5"/>
  <c r="AG4630" i="5"/>
  <c r="AG4629" i="5"/>
  <c r="AG4628" i="5"/>
  <c r="AG4627" i="5"/>
  <c r="AG4626" i="5"/>
  <c r="AG4625" i="5"/>
  <c r="AG4624" i="5"/>
  <c r="AG4623" i="5"/>
  <c r="AG4622" i="5"/>
  <c r="AG4621" i="5"/>
  <c r="AG4620" i="5"/>
  <c r="AG4619" i="5"/>
  <c r="AG4618" i="5"/>
  <c r="AG4617" i="5"/>
  <c r="AG4616" i="5"/>
  <c r="AG4615" i="5"/>
  <c r="AG4614" i="5"/>
  <c r="AG4613" i="5"/>
  <c r="AG4612" i="5"/>
  <c r="AG4611" i="5"/>
  <c r="AG4610" i="5"/>
  <c r="AG4609" i="5"/>
  <c r="AG4608" i="5"/>
  <c r="AG4607" i="5"/>
  <c r="AG4606" i="5"/>
  <c r="AG4605" i="5"/>
  <c r="AG4604" i="5"/>
  <c r="AG4603" i="5"/>
  <c r="AG4602" i="5"/>
  <c r="AG4601" i="5"/>
  <c r="AG4600" i="5"/>
  <c r="AG4599" i="5"/>
  <c r="AG4598" i="5"/>
  <c r="AG4597" i="5"/>
  <c r="AG4596" i="5"/>
  <c r="AG4595" i="5"/>
  <c r="AG4594" i="5"/>
  <c r="AG4593" i="5"/>
  <c r="AG4592" i="5"/>
  <c r="AG4591" i="5"/>
  <c r="AG4590" i="5"/>
  <c r="AG4589" i="5"/>
  <c r="AG4588" i="5"/>
  <c r="AG4587" i="5"/>
  <c r="AG4586" i="5"/>
  <c r="AG4585" i="5"/>
  <c r="AG4584" i="5"/>
  <c r="AG4583" i="5"/>
  <c r="AG4582" i="5"/>
  <c r="AG4581" i="5"/>
  <c r="AG4580" i="5"/>
  <c r="AG4579" i="5"/>
  <c r="AG4578" i="5"/>
  <c r="AG4577" i="5"/>
  <c r="AG4576" i="5"/>
  <c r="AG4575" i="5"/>
  <c r="AG4574" i="5"/>
  <c r="AG4573" i="5"/>
  <c r="AG4572" i="5"/>
  <c r="AG4571" i="5"/>
  <c r="AG4570" i="5"/>
  <c r="AG4569" i="5"/>
  <c r="AG4568" i="5"/>
  <c r="AG4567" i="5"/>
  <c r="AG4566" i="5"/>
  <c r="AG4565" i="5"/>
  <c r="AG4564" i="5"/>
  <c r="AG4563" i="5"/>
  <c r="AG4562" i="5"/>
  <c r="AG4561" i="5"/>
  <c r="AG4560" i="5"/>
  <c r="AG4559" i="5"/>
  <c r="AG4558" i="5"/>
  <c r="AG4557" i="5"/>
  <c r="AG4556" i="5"/>
  <c r="AG4555" i="5"/>
  <c r="AG4554" i="5"/>
  <c r="AG4553" i="5"/>
  <c r="AG4552" i="5"/>
  <c r="AG4551" i="5"/>
  <c r="AG4550" i="5"/>
  <c r="AG4549" i="5"/>
  <c r="AG4548" i="5"/>
  <c r="AG4547" i="5"/>
  <c r="AG4546" i="5"/>
  <c r="AG4545" i="5"/>
  <c r="AG4544" i="5"/>
  <c r="AG4543" i="5"/>
  <c r="AG4542" i="5"/>
  <c r="AG4541" i="5"/>
  <c r="AG4540" i="5"/>
  <c r="AG4539" i="5"/>
  <c r="AG4538" i="5"/>
  <c r="AG4537" i="5"/>
  <c r="AG4536" i="5"/>
  <c r="AG4535" i="5"/>
  <c r="AG4534" i="5"/>
  <c r="AG4533" i="5"/>
  <c r="AG4532" i="5"/>
  <c r="AG4531" i="5"/>
  <c r="AG4530" i="5"/>
  <c r="AG4529" i="5"/>
  <c r="AG4528" i="5"/>
  <c r="AG4527" i="5"/>
  <c r="AG4526" i="5"/>
  <c r="AG4525" i="5"/>
  <c r="AG4524" i="5"/>
  <c r="AG4523" i="5"/>
  <c r="AG4522" i="5"/>
  <c r="AG4521" i="5"/>
  <c r="AG4520" i="5"/>
  <c r="AG4519" i="5"/>
  <c r="AG4518" i="5"/>
  <c r="AG4517" i="5"/>
  <c r="AG4516" i="5"/>
  <c r="AG4515" i="5"/>
  <c r="AG4514" i="5"/>
  <c r="AG4513" i="5"/>
  <c r="AG4512" i="5"/>
  <c r="AG4511" i="5"/>
  <c r="AG4510" i="5"/>
  <c r="AG4509" i="5"/>
  <c r="AG4508" i="5"/>
  <c r="AG4507" i="5"/>
  <c r="AG4506" i="5"/>
  <c r="AG4505" i="5"/>
  <c r="AG4504" i="5"/>
  <c r="AG4503" i="5"/>
  <c r="AG4502" i="5"/>
  <c r="AG4501" i="5"/>
  <c r="AG4500" i="5"/>
  <c r="AG4499" i="5"/>
  <c r="AG4498" i="5"/>
  <c r="AG4497" i="5"/>
  <c r="AG4496" i="5"/>
  <c r="AG4495" i="5"/>
  <c r="AG4494" i="5"/>
  <c r="AG4493" i="5"/>
  <c r="AG4492" i="5"/>
  <c r="AG4491" i="5"/>
  <c r="AG4490" i="5"/>
  <c r="AG4489" i="5"/>
  <c r="AG4488" i="5"/>
  <c r="AG4487" i="5"/>
  <c r="AG4486" i="5"/>
  <c r="AG4485" i="5"/>
  <c r="AG4484" i="5"/>
  <c r="AG4483" i="5"/>
  <c r="AG4482" i="5"/>
  <c r="AG4481" i="5"/>
  <c r="AG4480" i="5"/>
  <c r="AG4479" i="5"/>
  <c r="AG4478" i="5"/>
  <c r="AG4477" i="5"/>
  <c r="AG4476" i="5"/>
  <c r="AG4475" i="5"/>
  <c r="AG4474" i="5"/>
  <c r="AG4473" i="5"/>
  <c r="AG4472" i="5"/>
  <c r="AG4471" i="5"/>
  <c r="AG4470" i="5"/>
  <c r="AG4469" i="5"/>
  <c r="AG4468" i="5"/>
  <c r="AG4467" i="5"/>
  <c r="AG4466" i="5"/>
  <c r="AG4465" i="5"/>
  <c r="AG4464" i="5"/>
  <c r="AG4463" i="5"/>
  <c r="AG4462" i="5"/>
  <c r="AG4461" i="5"/>
  <c r="AG4460" i="5"/>
  <c r="AG4459" i="5"/>
  <c r="AG4458" i="5"/>
  <c r="AG4457" i="5"/>
  <c r="AG4456" i="5"/>
  <c r="AG4455" i="5"/>
  <c r="AG4454" i="5"/>
  <c r="AG4453" i="5"/>
  <c r="AG4452" i="5"/>
  <c r="AG4451" i="5"/>
  <c r="AG4450" i="5"/>
  <c r="AG4449" i="5"/>
  <c r="AG4448" i="5"/>
  <c r="AG4447" i="5"/>
  <c r="AG4446" i="5"/>
  <c r="AG4445" i="5"/>
  <c r="AG4444" i="5"/>
  <c r="AG4443" i="5"/>
  <c r="AG4442" i="5"/>
  <c r="AG4441" i="5"/>
  <c r="AG4440" i="5"/>
  <c r="AG4439" i="5"/>
  <c r="AG4438" i="5"/>
  <c r="AG4437" i="5"/>
  <c r="AG4436" i="5"/>
  <c r="AG4435" i="5"/>
  <c r="AG4434" i="5"/>
  <c r="AG4433" i="5"/>
  <c r="AG4432" i="5"/>
  <c r="AG4431" i="5"/>
  <c r="AG4430" i="5"/>
  <c r="AG4429" i="5"/>
  <c r="AG4428" i="5"/>
  <c r="AG4427" i="5"/>
  <c r="AG4426" i="5"/>
  <c r="AG4425" i="5"/>
  <c r="AG4424" i="5"/>
  <c r="AG4423" i="5"/>
  <c r="AG4422" i="5"/>
  <c r="AG4421" i="5"/>
  <c r="AG4420" i="5"/>
  <c r="AG4419" i="5"/>
  <c r="AG4418" i="5"/>
  <c r="AG4417" i="5"/>
  <c r="AG4416" i="5"/>
  <c r="AG4415" i="5"/>
  <c r="AG4414" i="5"/>
  <c r="AG4413" i="5"/>
  <c r="AG4412" i="5"/>
  <c r="AG4411" i="5"/>
  <c r="AG4410" i="5"/>
  <c r="AG4409" i="5"/>
  <c r="AG4408" i="5"/>
  <c r="AG4407" i="5"/>
  <c r="AG4406" i="5"/>
  <c r="AG4405" i="5"/>
  <c r="AG4404" i="5"/>
  <c r="AG4403" i="5"/>
  <c r="AG4402" i="5"/>
  <c r="AG4401" i="5"/>
  <c r="AG4400" i="5"/>
  <c r="AG4399" i="5"/>
  <c r="AG4398" i="5"/>
  <c r="AG4397" i="5"/>
  <c r="AG4396" i="5"/>
  <c r="AG4395" i="5"/>
  <c r="AG4394" i="5"/>
  <c r="AG4393" i="5"/>
  <c r="AG4392" i="5"/>
  <c r="AG4391" i="5"/>
  <c r="AG4390" i="5"/>
  <c r="AG4389" i="5"/>
  <c r="AG4388" i="5"/>
  <c r="AG4387" i="5"/>
  <c r="AG4386" i="5"/>
  <c r="AG4385" i="5"/>
  <c r="AG4384" i="5"/>
  <c r="AG4383" i="5"/>
  <c r="AG4382" i="5"/>
  <c r="AG4381" i="5"/>
  <c r="AG4380" i="5"/>
  <c r="AG4379" i="5"/>
  <c r="AG4378" i="5"/>
  <c r="AG4377" i="5"/>
  <c r="AG4376" i="5"/>
  <c r="AG4375" i="5"/>
  <c r="AG4374" i="5"/>
  <c r="AG4373" i="5"/>
  <c r="AG4372" i="5"/>
  <c r="AG4371" i="5"/>
  <c r="AG4370" i="5"/>
  <c r="AG4369" i="5"/>
  <c r="AG4368" i="5"/>
  <c r="AG4367" i="5"/>
  <c r="AG4366" i="5"/>
  <c r="AG4365" i="5"/>
  <c r="AG4364" i="5"/>
  <c r="AG4363" i="5"/>
  <c r="AG4362" i="5"/>
  <c r="AG4361" i="5"/>
  <c r="AG4360" i="5"/>
  <c r="AG4359" i="5"/>
  <c r="AG4358" i="5"/>
  <c r="AG4357" i="5"/>
  <c r="AG4356" i="5"/>
  <c r="AG4355" i="5"/>
  <c r="AG4354" i="5"/>
  <c r="AG4353" i="5"/>
  <c r="AG4352" i="5"/>
  <c r="AG4351" i="5"/>
  <c r="AG4350" i="5"/>
  <c r="AG4349" i="5"/>
  <c r="AG4348" i="5"/>
  <c r="AG4347" i="5"/>
  <c r="AG4346" i="5"/>
  <c r="AG4345" i="5"/>
  <c r="AG4344" i="5"/>
  <c r="AG4343" i="5"/>
  <c r="AG4342" i="5"/>
  <c r="AG4341" i="5"/>
  <c r="AG4340" i="5"/>
  <c r="AG4339" i="5"/>
  <c r="AG4338" i="5"/>
  <c r="AG4337" i="5"/>
  <c r="AG4336" i="5"/>
  <c r="AG4335" i="5"/>
  <c r="AG4334" i="5"/>
  <c r="AG4333" i="5"/>
  <c r="AG4332" i="5"/>
  <c r="AG4331" i="5"/>
  <c r="AG4330" i="5"/>
  <c r="AG4329" i="5"/>
  <c r="AG4328" i="5"/>
  <c r="AG4327" i="5"/>
  <c r="AG4326" i="5"/>
  <c r="AG4325" i="5"/>
  <c r="AG4324" i="5"/>
  <c r="AG4323" i="5"/>
  <c r="AG4322" i="5"/>
  <c r="AG4321" i="5"/>
  <c r="AG4320" i="5"/>
  <c r="AG4319" i="5"/>
  <c r="AG4318" i="5"/>
  <c r="AG4317" i="5"/>
  <c r="AG4316" i="5"/>
  <c r="AG4315" i="5"/>
  <c r="AG4314" i="5"/>
  <c r="AG4313" i="5"/>
  <c r="AG4312" i="5"/>
  <c r="AG4311" i="5"/>
  <c r="AG4310" i="5"/>
  <c r="AG4309" i="5"/>
  <c r="AG4308" i="5"/>
  <c r="AG4307" i="5"/>
  <c r="AG4306" i="5"/>
  <c r="AG4305" i="5"/>
  <c r="AG4304" i="5"/>
  <c r="AG4303" i="5"/>
  <c r="AG4302" i="5"/>
  <c r="AG4301" i="5"/>
  <c r="AG4300" i="5"/>
  <c r="AG4299" i="5"/>
  <c r="AG4298" i="5"/>
  <c r="AG4297" i="5"/>
  <c r="AG4296" i="5"/>
  <c r="AG4295" i="5"/>
  <c r="AG4294" i="5"/>
  <c r="AG4293" i="5"/>
  <c r="AG4292" i="5"/>
  <c r="AG4291" i="5"/>
  <c r="AG4290" i="5"/>
  <c r="AG4289" i="5"/>
  <c r="AG4288" i="5"/>
  <c r="AG4287" i="5"/>
  <c r="AG4286" i="5"/>
  <c r="AG4285" i="5"/>
  <c r="AG4284" i="5"/>
  <c r="AG4283" i="5"/>
  <c r="AG4282" i="5"/>
  <c r="AG4281" i="5"/>
  <c r="AG4280" i="5"/>
  <c r="AG4279" i="5"/>
  <c r="AG4278" i="5"/>
  <c r="AG4277" i="5"/>
  <c r="AG4276" i="5"/>
  <c r="AG4275" i="5"/>
  <c r="AG4274" i="5"/>
  <c r="AG4273" i="5"/>
  <c r="AG4272" i="5"/>
  <c r="AG4271" i="5"/>
  <c r="AG4270" i="5"/>
  <c r="AG4269" i="5"/>
  <c r="AG4268" i="5"/>
  <c r="AG4267" i="5"/>
  <c r="AG4266" i="5"/>
  <c r="AG4265" i="5"/>
  <c r="AG4264" i="5"/>
  <c r="AG4263" i="5"/>
  <c r="AG4262" i="5"/>
  <c r="AG4261" i="5"/>
  <c r="AG4260" i="5"/>
  <c r="AG4259" i="5"/>
  <c r="AG4258" i="5"/>
  <c r="AG4257" i="5"/>
  <c r="AG4256" i="5"/>
  <c r="AG4255" i="5"/>
  <c r="AG4254" i="5"/>
  <c r="AG4253" i="5"/>
  <c r="AG4252" i="5"/>
  <c r="AG4251" i="5"/>
  <c r="AG4250" i="5"/>
  <c r="AG4249" i="5"/>
  <c r="AG4248" i="5"/>
  <c r="AG4247" i="5"/>
  <c r="AG4246" i="5"/>
  <c r="AG4245" i="5"/>
  <c r="AG4244" i="5"/>
  <c r="AG4243" i="5"/>
  <c r="AG4242" i="5"/>
  <c r="AG4241" i="5"/>
  <c r="AG4240" i="5"/>
  <c r="AG4239" i="5"/>
  <c r="AG4238" i="5"/>
  <c r="AG4237" i="5"/>
  <c r="AG4236" i="5"/>
  <c r="AG4235" i="5"/>
  <c r="AG4234" i="5"/>
  <c r="AG4233" i="5"/>
  <c r="AG4232" i="5"/>
  <c r="AG4231" i="5"/>
  <c r="AG4230" i="5"/>
  <c r="AG4229" i="5"/>
  <c r="AG4228" i="5"/>
  <c r="AG4227" i="5"/>
  <c r="AG4226" i="5"/>
  <c r="AG4225" i="5"/>
  <c r="AG4224" i="5"/>
  <c r="AG4223" i="5"/>
  <c r="AG4222" i="5"/>
  <c r="AG4221" i="5"/>
  <c r="AG4220" i="5"/>
  <c r="AG4219" i="5"/>
  <c r="AG4218" i="5"/>
  <c r="AG4217" i="5"/>
  <c r="AG4216" i="5"/>
  <c r="AG4215" i="5"/>
  <c r="AG4214" i="5"/>
  <c r="AG4213" i="5"/>
  <c r="AG4212" i="5"/>
  <c r="AG4211" i="5"/>
  <c r="AG4210" i="5"/>
  <c r="AG4209" i="5"/>
  <c r="AG4208" i="5"/>
  <c r="AG4207" i="5"/>
  <c r="AG4206" i="5"/>
  <c r="AG4205" i="5"/>
  <c r="AG4204" i="5"/>
  <c r="AG4203" i="5"/>
  <c r="AG4202" i="5"/>
  <c r="AG4201" i="5"/>
  <c r="AG4200" i="5"/>
  <c r="AG4199" i="5"/>
  <c r="AG4198" i="5"/>
  <c r="AG4197" i="5"/>
  <c r="AG4196" i="5"/>
  <c r="AG4195" i="5"/>
  <c r="AG4194" i="5"/>
  <c r="AG4193" i="5"/>
  <c r="AG4192" i="5"/>
  <c r="AG4191" i="5"/>
  <c r="AG4190" i="5"/>
  <c r="AG4189" i="5"/>
  <c r="AG4188" i="5"/>
  <c r="AG4187" i="5"/>
  <c r="AG4186" i="5"/>
  <c r="AG4185" i="5"/>
  <c r="AG4184" i="5"/>
  <c r="AG4183" i="5"/>
  <c r="AG4182" i="5"/>
  <c r="AG4181" i="5"/>
  <c r="AG4180" i="5"/>
  <c r="AG4179" i="5"/>
  <c r="AG4178" i="5"/>
  <c r="AG4177" i="5"/>
  <c r="AG4176" i="5"/>
  <c r="AG4175" i="5"/>
  <c r="AG4174" i="5"/>
  <c r="AG4173" i="5"/>
  <c r="AG4172" i="5"/>
  <c r="AG4171" i="5"/>
  <c r="AG4170" i="5"/>
  <c r="AG4169" i="5"/>
  <c r="AG4168" i="5"/>
  <c r="AG4167" i="5"/>
  <c r="AG4166" i="5"/>
  <c r="AG4165" i="5"/>
  <c r="AG4164" i="5"/>
  <c r="AG4163" i="5"/>
  <c r="AG4162" i="5"/>
  <c r="AG4161" i="5"/>
  <c r="AG4160" i="5"/>
  <c r="AG4159" i="5"/>
  <c r="AG4158" i="5"/>
  <c r="AG4157" i="5"/>
  <c r="AG4156" i="5"/>
  <c r="AG4155" i="5"/>
  <c r="AG4154" i="5"/>
  <c r="AG4153" i="5"/>
  <c r="AG4152" i="5"/>
  <c r="AG4151" i="5"/>
  <c r="AG4150" i="5"/>
  <c r="AG4149" i="5"/>
  <c r="AG4148" i="5"/>
  <c r="AG4147" i="5"/>
  <c r="AG4146" i="5"/>
  <c r="AG4145" i="5"/>
  <c r="AG4144" i="5"/>
  <c r="AG4143" i="5"/>
  <c r="AG4142" i="5"/>
  <c r="AG4141" i="5"/>
  <c r="AG4140" i="5"/>
  <c r="AG4139" i="5"/>
  <c r="AG4138" i="5"/>
  <c r="AG4137" i="5"/>
  <c r="AG4136" i="5"/>
  <c r="AG4135" i="5"/>
  <c r="AG4134" i="5"/>
  <c r="AG4133" i="5"/>
  <c r="AG4132" i="5"/>
  <c r="AG4131" i="5"/>
  <c r="AG4130" i="5"/>
  <c r="AG4129" i="5"/>
  <c r="AG4128" i="5"/>
  <c r="AG4127" i="5"/>
  <c r="AG4126" i="5"/>
  <c r="AG4125" i="5"/>
  <c r="AG4124" i="5"/>
  <c r="AG4123" i="5"/>
  <c r="AG4122" i="5"/>
  <c r="AG4121" i="5"/>
  <c r="AG4120" i="5"/>
  <c r="AG4119" i="5"/>
  <c r="AG4118" i="5"/>
  <c r="AG4117" i="5"/>
  <c r="AG4116" i="5"/>
  <c r="AG4115" i="5"/>
  <c r="AG4114" i="5"/>
  <c r="AG4113" i="5"/>
  <c r="AG4112" i="5"/>
  <c r="AG4111" i="5"/>
  <c r="AG4110" i="5"/>
  <c r="AG4109" i="5"/>
  <c r="AG4108" i="5"/>
  <c r="AG4107" i="5"/>
  <c r="AG4106" i="5"/>
  <c r="AG4105" i="5"/>
  <c r="AG4104" i="5"/>
  <c r="AG4103" i="5"/>
  <c r="AG4102" i="5"/>
  <c r="AG4101" i="5"/>
  <c r="AG4100" i="5"/>
  <c r="AG4099" i="5"/>
  <c r="AG4098" i="5"/>
  <c r="AG4097" i="5"/>
  <c r="AG4096" i="5"/>
  <c r="AG4095" i="5"/>
  <c r="AG4094" i="5"/>
  <c r="AG4093" i="5"/>
  <c r="AG4092" i="5"/>
  <c r="AG4091" i="5"/>
  <c r="AG4090" i="5"/>
  <c r="AG4089" i="5"/>
  <c r="AG4088" i="5"/>
  <c r="AG4087" i="5"/>
  <c r="AG4086" i="5"/>
  <c r="AG4085" i="5"/>
  <c r="AG4084" i="5"/>
  <c r="AG4083" i="5"/>
  <c r="AG4082" i="5"/>
  <c r="AG4081" i="5"/>
  <c r="AG4080" i="5"/>
  <c r="AG4079" i="5"/>
  <c r="AG4078" i="5"/>
  <c r="AG4077" i="5"/>
  <c r="AG4076" i="5"/>
  <c r="AG4075" i="5"/>
  <c r="AG4074" i="5"/>
  <c r="AG4073" i="5"/>
  <c r="AG4072" i="5"/>
  <c r="AG4071" i="5"/>
  <c r="AG4070" i="5"/>
  <c r="AG4069" i="5"/>
  <c r="AG4068" i="5"/>
  <c r="AG4067" i="5"/>
  <c r="AG4066" i="5"/>
  <c r="AG4065" i="5"/>
  <c r="AG4064" i="5"/>
  <c r="AG4063" i="5"/>
  <c r="AG4062" i="5"/>
  <c r="AG4061" i="5"/>
  <c r="AG4060" i="5"/>
  <c r="AG4059" i="5"/>
  <c r="AG4058" i="5"/>
  <c r="AG4057" i="5"/>
  <c r="AG4056" i="5"/>
  <c r="AG4055" i="5"/>
  <c r="AG4054" i="5"/>
  <c r="AG4053" i="5"/>
  <c r="AG4052" i="5"/>
  <c r="AG4051" i="5"/>
  <c r="AG4050" i="5"/>
  <c r="AG4049" i="5"/>
  <c r="AG4048" i="5"/>
  <c r="AG4047" i="5"/>
  <c r="AG4046" i="5"/>
  <c r="AG4045" i="5"/>
  <c r="AG4044" i="5"/>
  <c r="AG4043" i="5"/>
  <c r="AG4042" i="5"/>
  <c r="AG4041" i="5"/>
  <c r="AG4040" i="5"/>
  <c r="AG4039" i="5"/>
  <c r="AG4038" i="5"/>
  <c r="AG4037" i="5"/>
  <c r="AG4036" i="5"/>
  <c r="AG4035" i="5"/>
  <c r="AG4034" i="5"/>
  <c r="AG4033" i="5"/>
  <c r="AG4032" i="5"/>
  <c r="AG4031" i="5"/>
  <c r="AG4030" i="5"/>
  <c r="AG4029" i="5"/>
  <c r="AG4028" i="5"/>
  <c r="AG4027" i="5"/>
  <c r="AG4026" i="5"/>
  <c r="AG4025" i="5"/>
  <c r="AG4024" i="5"/>
  <c r="AG4023" i="5"/>
  <c r="AG4022" i="5"/>
  <c r="AG4021" i="5"/>
  <c r="AG4020" i="5"/>
  <c r="AG4019" i="5"/>
  <c r="AG4018" i="5"/>
  <c r="AG4017" i="5"/>
  <c r="AG4016" i="5"/>
  <c r="AG4015" i="5"/>
  <c r="AG4014" i="5"/>
  <c r="AG4013" i="5"/>
  <c r="AG4012" i="5"/>
  <c r="AG4011" i="5"/>
  <c r="AG4010" i="5"/>
  <c r="AG4009" i="5"/>
  <c r="AG4008" i="5"/>
  <c r="AG4007" i="5"/>
  <c r="AG4006" i="5"/>
  <c r="AG4005" i="5"/>
  <c r="AG4004" i="5"/>
  <c r="AG4003" i="5"/>
  <c r="AG4002" i="5"/>
  <c r="AG4001" i="5"/>
  <c r="AG4000" i="5"/>
  <c r="AG3999" i="5"/>
  <c r="AG3998" i="5"/>
  <c r="AG3997" i="5"/>
  <c r="AG3996" i="5"/>
  <c r="AG3995" i="5"/>
  <c r="AG3994" i="5"/>
  <c r="AG3993" i="5"/>
  <c r="AG3992" i="5"/>
  <c r="AG3991" i="5"/>
  <c r="AG3990" i="5"/>
  <c r="AG3989" i="5"/>
  <c r="AG3988" i="5"/>
  <c r="AG3987" i="5"/>
  <c r="AG3986" i="5"/>
  <c r="AG3985" i="5"/>
  <c r="AG3984" i="5"/>
  <c r="AG3983" i="5"/>
  <c r="AG3982" i="5"/>
  <c r="AG3981" i="5"/>
  <c r="AG3980" i="5"/>
  <c r="AG3979" i="5"/>
  <c r="AG3978" i="5"/>
  <c r="AG3977" i="5"/>
  <c r="AG3976" i="5"/>
  <c r="AG3975" i="5"/>
  <c r="AG3974" i="5"/>
  <c r="AG3973" i="5"/>
  <c r="AG3972" i="5"/>
  <c r="AG3971" i="5"/>
  <c r="AG3970" i="5"/>
  <c r="AG3969" i="5"/>
  <c r="AG3968" i="5"/>
  <c r="AG3967" i="5"/>
  <c r="AG3966" i="5"/>
  <c r="AG3965" i="5"/>
  <c r="AG3964" i="5"/>
  <c r="AG3963" i="5"/>
  <c r="AG3962" i="5"/>
  <c r="AG3961" i="5"/>
  <c r="AG3960" i="5"/>
  <c r="AG3959" i="5"/>
  <c r="AG3958" i="5"/>
  <c r="AG3957" i="5"/>
  <c r="AG3956" i="5"/>
  <c r="AG3955" i="5"/>
  <c r="AG3954" i="5"/>
  <c r="AG3953" i="5"/>
  <c r="AG3952" i="5"/>
  <c r="AG3951" i="5"/>
  <c r="AG3950" i="5"/>
  <c r="AG3949" i="5"/>
  <c r="AG3948" i="5"/>
  <c r="AG3947" i="5"/>
  <c r="AG3946" i="5"/>
  <c r="AG3945" i="5"/>
  <c r="AG3944" i="5"/>
  <c r="AG3943" i="5"/>
  <c r="AG3942" i="5"/>
  <c r="AG3941" i="5"/>
  <c r="AG3940" i="5"/>
  <c r="AG3939" i="5"/>
  <c r="AG3938" i="5"/>
  <c r="AG3937" i="5"/>
  <c r="AG3936" i="5"/>
  <c r="AG3935" i="5"/>
  <c r="AG3934" i="5"/>
  <c r="AG3933" i="5"/>
  <c r="AG3932" i="5"/>
  <c r="AG3931" i="5"/>
  <c r="AG3930" i="5"/>
  <c r="AG3929" i="5"/>
  <c r="AG3928" i="5"/>
  <c r="AG3927" i="5"/>
  <c r="AG3926" i="5"/>
  <c r="AG3925" i="5"/>
  <c r="AG3924" i="5"/>
  <c r="AG3923" i="5"/>
  <c r="AG3922" i="5"/>
  <c r="AG3921" i="5"/>
  <c r="AG3920" i="5"/>
  <c r="AG3919" i="5"/>
  <c r="AG3918" i="5"/>
  <c r="AG3917" i="5"/>
  <c r="AG3916" i="5"/>
  <c r="AG3915" i="5"/>
  <c r="AG3914" i="5"/>
  <c r="AG3913" i="5"/>
  <c r="AG3912" i="5"/>
  <c r="AG3911" i="5"/>
  <c r="AG3910" i="5"/>
  <c r="AG3909" i="5"/>
  <c r="AG3908" i="5"/>
  <c r="AG3907" i="5"/>
  <c r="AG3906" i="5"/>
  <c r="AG3905" i="5"/>
  <c r="AG3904" i="5"/>
  <c r="AG3903" i="5"/>
  <c r="AG3902" i="5"/>
  <c r="AG3901" i="5"/>
  <c r="AG3900" i="5"/>
  <c r="AG3899" i="5"/>
  <c r="AG3898" i="5"/>
  <c r="AG3897" i="5"/>
  <c r="AG3896" i="5"/>
  <c r="AG3895" i="5"/>
  <c r="AG3894" i="5"/>
  <c r="AG3893" i="5"/>
  <c r="AG3892" i="5"/>
  <c r="AG3891" i="5"/>
  <c r="AG3890" i="5"/>
  <c r="AG3889" i="5"/>
  <c r="AG3888" i="5"/>
  <c r="AG3887" i="5"/>
  <c r="AG3886" i="5"/>
  <c r="AG3885" i="5"/>
  <c r="AG3884" i="5"/>
  <c r="AG3883" i="5"/>
  <c r="AG3882" i="5"/>
  <c r="AG3881" i="5"/>
  <c r="AG3880" i="5"/>
  <c r="AG3879" i="5"/>
  <c r="AG3878" i="5"/>
  <c r="AG3877" i="5"/>
  <c r="AG3876" i="5"/>
  <c r="AG3875" i="5"/>
  <c r="AG3874" i="5"/>
  <c r="AG3873" i="5"/>
  <c r="AG3872" i="5"/>
  <c r="AG3871" i="5"/>
  <c r="AG3870" i="5"/>
  <c r="AG3869" i="5"/>
  <c r="AG3868" i="5"/>
  <c r="AG3867" i="5"/>
  <c r="AG3866" i="5"/>
  <c r="AG3865" i="5"/>
  <c r="AG3864" i="5"/>
  <c r="AG3863" i="5"/>
  <c r="AG3862" i="5"/>
  <c r="AG3861" i="5"/>
  <c r="AG3860" i="5"/>
  <c r="AG3859" i="5"/>
  <c r="AG3858" i="5"/>
  <c r="AG3857" i="5"/>
  <c r="AG3856" i="5"/>
  <c r="AG3855" i="5"/>
  <c r="AG3854" i="5"/>
  <c r="AG3853" i="5"/>
  <c r="AG3852" i="5"/>
  <c r="AG3851" i="5"/>
  <c r="AG3850" i="5"/>
  <c r="AG3849" i="5"/>
  <c r="AG3848" i="5"/>
  <c r="AG3847" i="5"/>
  <c r="AG3846" i="5"/>
  <c r="AG3845" i="5"/>
  <c r="AG3844" i="5"/>
  <c r="AG3843" i="5"/>
  <c r="AG3842" i="5"/>
  <c r="AG3841" i="5"/>
  <c r="AG3840" i="5"/>
  <c r="AG3839" i="5"/>
  <c r="AG3838" i="5"/>
  <c r="AG3837" i="5"/>
  <c r="AG3836" i="5"/>
  <c r="AG3835" i="5"/>
  <c r="AG3834" i="5"/>
  <c r="AG3833" i="5"/>
  <c r="AG3832" i="5"/>
  <c r="AG3831" i="5"/>
  <c r="AG3830" i="5"/>
  <c r="AG3829" i="5"/>
  <c r="AG3828" i="5"/>
  <c r="AG3827" i="5"/>
  <c r="AG3826" i="5"/>
  <c r="AG3825" i="5"/>
  <c r="AG3824" i="5"/>
  <c r="AG3823" i="5"/>
  <c r="AG3822" i="5"/>
  <c r="AG3821" i="5"/>
  <c r="AG3820" i="5"/>
  <c r="AG3819" i="5"/>
  <c r="AG3818" i="5"/>
  <c r="AG3817" i="5"/>
  <c r="AG3816" i="5"/>
  <c r="AG3815" i="5"/>
  <c r="AG3814" i="5"/>
  <c r="AG3813" i="5"/>
  <c r="AG3812" i="5"/>
  <c r="AG3811" i="5"/>
  <c r="AG3810" i="5"/>
  <c r="AG3809" i="5"/>
  <c r="AG3808" i="5"/>
  <c r="AG3807" i="5"/>
  <c r="AG3806" i="5"/>
  <c r="AG3805" i="5"/>
  <c r="AG3804" i="5"/>
  <c r="AG3803" i="5"/>
  <c r="AG3802" i="5"/>
  <c r="AG3801" i="5"/>
  <c r="AG3800" i="5"/>
  <c r="AG3799" i="5"/>
  <c r="AG3798" i="5"/>
  <c r="AG3797" i="5"/>
  <c r="AG3796" i="5"/>
  <c r="AG3795" i="5"/>
  <c r="AG3794" i="5"/>
  <c r="AG3793" i="5"/>
  <c r="AG3792" i="5"/>
  <c r="AG3791" i="5"/>
  <c r="AG3790" i="5"/>
  <c r="AG3789" i="5"/>
  <c r="AG3788" i="5"/>
  <c r="AG3787" i="5"/>
  <c r="AG3786" i="5"/>
  <c r="AG3785" i="5"/>
  <c r="AG3784" i="5"/>
  <c r="AG3783" i="5"/>
  <c r="AG3782" i="5"/>
  <c r="AG3781" i="5"/>
  <c r="AG3780" i="5"/>
  <c r="AG3779" i="5"/>
  <c r="AG3778" i="5"/>
  <c r="AG3777" i="5"/>
  <c r="AG3776" i="5"/>
  <c r="AG3775" i="5"/>
  <c r="AG3774" i="5"/>
  <c r="AG3773" i="5"/>
  <c r="AG3772" i="5"/>
  <c r="AG3771" i="5"/>
  <c r="AG3770" i="5"/>
  <c r="AG3769" i="5"/>
  <c r="AG3768" i="5"/>
  <c r="AG3767" i="5"/>
  <c r="AG3766" i="5"/>
  <c r="AG3765" i="5"/>
  <c r="AG3764" i="5"/>
  <c r="AG3763" i="5"/>
  <c r="AG3762" i="5"/>
  <c r="AG3761" i="5"/>
  <c r="AG3760" i="5"/>
  <c r="AG3759" i="5"/>
  <c r="AG3758" i="5"/>
  <c r="AG3757" i="5"/>
  <c r="AG3756" i="5"/>
  <c r="AG3755" i="5"/>
  <c r="AG3754" i="5"/>
  <c r="AG3753" i="5"/>
  <c r="AG3752" i="5"/>
  <c r="AG3751" i="5"/>
  <c r="AG3750" i="5"/>
  <c r="AG3749" i="5"/>
  <c r="AG3748" i="5"/>
  <c r="AG3747" i="5"/>
  <c r="AG3746" i="5"/>
  <c r="AG3745" i="5"/>
  <c r="AG3744" i="5"/>
  <c r="AG3743" i="5"/>
  <c r="AG3742" i="5"/>
  <c r="AG3741" i="5"/>
  <c r="AG3740" i="5"/>
  <c r="AG3739" i="5"/>
  <c r="AG3738" i="5"/>
  <c r="AG3737" i="5"/>
  <c r="AG3736" i="5"/>
  <c r="AG3735" i="5"/>
  <c r="AG3734" i="5"/>
  <c r="AG3733" i="5"/>
  <c r="AG3732" i="5"/>
  <c r="AG3731" i="5"/>
  <c r="AG3730" i="5"/>
  <c r="AG3729" i="5"/>
  <c r="AG3728" i="5"/>
  <c r="AG3727" i="5"/>
  <c r="AG3726" i="5"/>
  <c r="AG3725" i="5"/>
  <c r="AG3724" i="5"/>
  <c r="AG3723" i="5"/>
  <c r="AG3722" i="5"/>
  <c r="AG3721" i="5"/>
  <c r="AG3720" i="5"/>
  <c r="AG3719" i="5"/>
  <c r="AG3718" i="5"/>
  <c r="AG3717" i="5"/>
  <c r="AG3716" i="5"/>
  <c r="AG3715" i="5"/>
  <c r="AG3714" i="5"/>
  <c r="AG3713" i="5"/>
  <c r="AG3712" i="5"/>
  <c r="AG3711" i="5"/>
  <c r="AG3710" i="5"/>
  <c r="AG3709" i="5"/>
  <c r="AG3708" i="5"/>
  <c r="AG3707" i="5"/>
  <c r="AG3706" i="5"/>
  <c r="AG3705" i="5"/>
  <c r="AG3704" i="5"/>
  <c r="AG3703" i="5"/>
  <c r="AG3702" i="5"/>
  <c r="AG3701" i="5"/>
  <c r="AG3700" i="5"/>
  <c r="AG3699" i="5"/>
  <c r="AG3698" i="5"/>
  <c r="AG3697" i="5"/>
  <c r="AG3696" i="5"/>
  <c r="AG3695" i="5"/>
  <c r="AG3694" i="5"/>
  <c r="AG3693" i="5"/>
  <c r="AG3692" i="5"/>
  <c r="AG3691" i="5"/>
  <c r="AG3690" i="5"/>
  <c r="AG3689" i="5"/>
  <c r="AG3688" i="5"/>
  <c r="AG3687" i="5"/>
  <c r="AG3686" i="5"/>
  <c r="AG3685" i="5"/>
  <c r="AG3684" i="5"/>
  <c r="AG3683" i="5"/>
  <c r="AG3682" i="5"/>
  <c r="AG3681" i="5"/>
  <c r="AG3680" i="5"/>
  <c r="AG3679" i="5"/>
  <c r="AG3678" i="5"/>
  <c r="AG3677" i="5"/>
  <c r="AG3676" i="5"/>
  <c r="AG3675" i="5"/>
  <c r="AG3674" i="5"/>
  <c r="AG3673" i="5"/>
  <c r="AG3672" i="5"/>
  <c r="AG3671" i="5"/>
  <c r="AG3670" i="5"/>
  <c r="AG3669" i="5"/>
  <c r="AG3668" i="5"/>
  <c r="AG3667" i="5"/>
  <c r="AG3666" i="5"/>
  <c r="AG3665" i="5"/>
  <c r="AG3664" i="5"/>
  <c r="AG3663" i="5"/>
  <c r="AG3662" i="5"/>
  <c r="AG3661" i="5"/>
  <c r="AG3660" i="5"/>
  <c r="AG3659" i="5"/>
  <c r="AG3658" i="5"/>
  <c r="AG3657" i="5"/>
  <c r="AG3656" i="5"/>
  <c r="AG3655" i="5"/>
  <c r="AG3654" i="5"/>
  <c r="AG3653" i="5"/>
  <c r="AG3652" i="5"/>
  <c r="AG3651" i="5"/>
  <c r="AG3650" i="5"/>
  <c r="AG3649" i="5"/>
  <c r="AG3648" i="5"/>
  <c r="AG3647" i="5"/>
  <c r="AG3646" i="5"/>
  <c r="AG3645" i="5"/>
  <c r="AG3644" i="5"/>
  <c r="AG3643" i="5"/>
  <c r="AG3642" i="5"/>
  <c r="AG3641" i="5"/>
  <c r="AG3640" i="5"/>
  <c r="AG3639" i="5"/>
  <c r="AG3638" i="5"/>
  <c r="AG3637" i="5"/>
  <c r="AG3636" i="5"/>
  <c r="AG3635" i="5"/>
  <c r="AG3634" i="5"/>
  <c r="AG3633" i="5"/>
  <c r="AG3632" i="5"/>
  <c r="AG3631" i="5"/>
  <c r="AG3630" i="5"/>
  <c r="AG3629" i="5"/>
  <c r="AG3628" i="5"/>
  <c r="AG3627" i="5"/>
  <c r="AG3626" i="5"/>
  <c r="AG3625" i="5"/>
  <c r="AG3624" i="5"/>
  <c r="AG3623" i="5"/>
  <c r="AG3622" i="5"/>
  <c r="AG3621" i="5"/>
  <c r="AG3620" i="5"/>
  <c r="AG3619" i="5"/>
  <c r="AG3618" i="5"/>
  <c r="AG3617" i="5"/>
  <c r="AG3616" i="5"/>
  <c r="AG3615" i="5"/>
  <c r="AG3614" i="5"/>
  <c r="AG3613" i="5"/>
  <c r="AG3612" i="5"/>
  <c r="AG3611" i="5"/>
  <c r="AG3610" i="5"/>
  <c r="AG3609" i="5"/>
  <c r="AG3608" i="5"/>
  <c r="AG3607" i="5"/>
  <c r="AG3606" i="5"/>
  <c r="AG3605" i="5"/>
  <c r="AG3604" i="5"/>
  <c r="AG3603" i="5"/>
  <c r="AG3602" i="5"/>
  <c r="AG3601" i="5"/>
  <c r="AG3600" i="5"/>
  <c r="AG3599" i="5"/>
  <c r="AG3598" i="5"/>
  <c r="AG3597" i="5"/>
  <c r="AG3596" i="5"/>
  <c r="AG3595" i="5"/>
  <c r="AG3594" i="5"/>
  <c r="AG3593" i="5"/>
  <c r="AG3592" i="5"/>
  <c r="AG3591" i="5"/>
  <c r="AG3590" i="5"/>
  <c r="AG3589" i="5"/>
  <c r="AG3588" i="5"/>
  <c r="AG3587" i="5"/>
  <c r="AG3586" i="5"/>
  <c r="AG3585" i="5"/>
  <c r="AG3584" i="5"/>
  <c r="AG3583" i="5"/>
  <c r="AG3582" i="5"/>
  <c r="AG3581" i="5"/>
  <c r="AG3580" i="5"/>
  <c r="AG3579" i="5"/>
  <c r="AG3578" i="5"/>
  <c r="AG3577" i="5"/>
  <c r="AG3576" i="5"/>
  <c r="AG3575" i="5"/>
  <c r="AG3574" i="5"/>
  <c r="AG3573" i="5"/>
  <c r="AG3572" i="5"/>
  <c r="AG3571" i="5"/>
  <c r="AG3570" i="5"/>
  <c r="AG3569" i="5"/>
  <c r="AG3568" i="5"/>
  <c r="AG3567" i="5"/>
  <c r="AG3566" i="5"/>
  <c r="AG3565" i="5"/>
  <c r="AG3564" i="5"/>
  <c r="AG3563" i="5"/>
  <c r="AG3562" i="5"/>
  <c r="AG3561" i="5"/>
  <c r="AG3560" i="5"/>
  <c r="AG3559" i="5"/>
  <c r="AG3558" i="5"/>
  <c r="AG3557" i="5"/>
  <c r="AG3556" i="5"/>
  <c r="AG3555" i="5"/>
  <c r="AG3554" i="5"/>
  <c r="AG3553" i="5"/>
  <c r="AG3552" i="5"/>
  <c r="AG3551" i="5"/>
  <c r="AG3550" i="5"/>
  <c r="AG3549" i="5"/>
  <c r="AG3548" i="5"/>
  <c r="AG3547" i="5"/>
  <c r="AG3546" i="5"/>
  <c r="AG3545" i="5"/>
  <c r="AG3544" i="5"/>
  <c r="AG3543" i="5"/>
  <c r="AG3542" i="5"/>
  <c r="AG3541" i="5"/>
  <c r="AG3540" i="5"/>
  <c r="AG3539" i="5"/>
  <c r="AG3538" i="5"/>
  <c r="AG3537" i="5"/>
  <c r="AG3536" i="5"/>
  <c r="AG3535" i="5"/>
  <c r="AG3534" i="5"/>
  <c r="AG3533" i="5"/>
  <c r="AG3532" i="5"/>
  <c r="AG3531" i="5"/>
  <c r="AG3530" i="5"/>
  <c r="AG3529" i="5"/>
  <c r="AG3528" i="5"/>
  <c r="AG3527" i="5"/>
  <c r="AG3526" i="5"/>
  <c r="AG3525" i="5"/>
  <c r="AG3524" i="5"/>
  <c r="AG3523" i="5"/>
  <c r="AG3522" i="5"/>
  <c r="AG3521" i="5"/>
  <c r="AG3520" i="5"/>
  <c r="AG3519" i="5"/>
  <c r="AG3518" i="5"/>
  <c r="AG3517" i="5"/>
  <c r="AG3516" i="5"/>
  <c r="AG3515" i="5"/>
  <c r="AG3514" i="5"/>
  <c r="AG3513" i="5"/>
  <c r="AG3512" i="5"/>
  <c r="AG3511" i="5"/>
  <c r="AG3510" i="5"/>
  <c r="AG3509" i="5"/>
  <c r="AG3508" i="5"/>
  <c r="AG3507" i="5"/>
  <c r="AG3506" i="5"/>
  <c r="AG3505" i="5"/>
  <c r="AG3504" i="5"/>
  <c r="AG3503" i="5"/>
  <c r="AG3502" i="5"/>
  <c r="AG3501" i="5"/>
  <c r="AG3500" i="5"/>
  <c r="AG3499" i="5"/>
  <c r="AG3498" i="5"/>
  <c r="AG3497" i="5"/>
  <c r="AG3496" i="5"/>
  <c r="AG3495" i="5"/>
  <c r="AG3494" i="5"/>
  <c r="AG3493" i="5"/>
  <c r="AG3492" i="5"/>
  <c r="AG3491" i="5"/>
  <c r="AG3490" i="5"/>
  <c r="AG3489" i="5"/>
  <c r="AG3488" i="5"/>
  <c r="AG3487" i="5"/>
  <c r="AG3486" i="5"/>
  <c r="AG3485" i="5"/>
  <c r="AG3484" i="5"/>
  <c r="AG3483" i="5"/>
  <c r="AG3482" i="5"/>
  <c r="AG3481" i="5"/>
  <c r="AG3480" i="5"/>
  <c r="AG3479" i="5"/>
  <c r="AG3478" i="5"/>
  <c r="AG3477" i="5"/>
  <c r="AG3476" i="5"/>
  <c r="AG3475" i="5"/>
  <c r="AG3474" i="5"/>
  <c r="AG3473" i="5"/>
  <c r="AG3472" i="5"/>
  <c r="AG3471" i="5"/>
  <c r="AG3470" i="5"/>
  <c r="AG3469" i="5"/>
  <c r="AG3468" i="5"/>
  <c r="AG3467" i="5"/>
  <c r="AG3466" i="5"/>
  <c r="AG3465" i="5"/>
  <c r="AG3464" i="5"/>
  <c r="AG3463" i="5"/>
  <c r="AG3462" i="5"/>
  <c r="AG3461" i="5"/>
  <c r="AG3460" i="5"/>
  <c r="AG3459" i="5"/>
  <c r="AG3458" i="5"/>
  <c r="AG3457" i="5"/>
  <c r="AG3456" i="5"/>
  <c r="AG3455" i="5"/>
  <c r="AG3454" i="5"/>
  <c r="AG3453" i="5"/>
  <c r="AG3452" i="5"/>
  <c r="AG3451" i="5"/>
  <c r="AG3450" i="5"/>
  <c r="AG3449" i="5"/>
  <c r="AG3448" i="5"/>
  <c r="AG3447" i="5"/>
  <c r="AG3446" i="5"/>
  <c r="AG3445" i="5"/>
  <c r="AG3444" i="5"/>
  <c r="AG3443" i="5"/>
  <c r="AG3442" i="5"/>
  <c r="AG3441" i="5"/>
  <c r="AG3440" i="5"/>
  <c r="AG3439" i="5"/>
  <c r="AG3438" i="5"/>
  <c r="AG3437" i="5"/>
  <c r="AG3436" i="5"/>
  <c r="AG3435" i="5"/>
  <c r="AG3434" i="5"/>
  <c r="AG3433" i="5"/>
  <c r="AG3432" i="5"/>
  <c r="AG3431" i="5"/>
  <c r="AG3430" i="5"/>
  <c r="AG3429" i="5"/>
  <c r="AG3428" i="5"/>
  <c r="AG3427" i="5"/>
  <c r="AG3426" i="5"/>
  <c r="AG3425" i="5"/>
  <c r="AG3424" i="5"/>
  <c r="AG3423" i="5"/>
  <c r="AG3422" i="5"/>
  <c r="AG3421" i="5"/>
  <c r="AG3420" i="5"/>
  <c r="AG3419" i="5"/>
  <c r="AG3418" i="5"/>
  <c r="AG3417" i="5"/>
  <c r="AG3416" i="5"/>
  <c r="AG3415" i="5"/>
  <c r="AG3414" i="5"/>
  <c r="AG3413" i="5"/>
  <c r="AG3412" i="5"/>
  <c r="AG3411" i="5"/>
  <c r="AG3410" i="5"/>
  <c r="AG3409" i="5"/>
  <c r="AG3408" i="5"/>
  <c r="AG3407" i="5"/>
  <c r="AG3406" i="5"/>
  <c r="AG3405" i="5"/>
  <c r="AG3404" i="5"/>
  <c r="AG3403" i="5"/>
  <c r="AG3402" i="5"/>
  <c r="AG3401" i="5"/>
  <c r="AG3400" i="5"/>
  <c r="AG3399" i="5"/>
  <c r="AG3398" i="5"/>
  <c r="AG3397" i="5"/>
  <c r="AG3396" i="5"/>
  <c r="AG3395" i="5"/>
  <c r="AG3394" i="5"/>
  <c r="AG3393" i="5"/>
  <c r="AG3392" i="5"/>
  <c r="AG3391" i="5"/>
  <c r="AG3390" i="5"/>
  <c r="AG3389" i="5"/>
  <c r="AG3388" i="5"/>
  <c r="AG3387" i="5"/>
  <c r="AG3386" i="5"/>
  <c r="AG3385" i="5"/>
  <c r="AG3384" i="5"/>
  <c r="AG3383" i="5"/>
  <c r="AG3382" i="5"/>
  <c r="AG3381" i="5"/>
  <c r="AG3380" i="5"/>
  <c r="AG3379" i="5"/>
  <c r="AG3378" i="5"/>
  <c r="AG3377" i="5"/>
  <c r="AG3376" i="5"/>
  <c r="AG3375" i="5"/>
  <c r="AG3374" i="5"/>
  <c r="AG3373" i="5"/>
  <c r="AG3372" i="5"/>
  <c r="AG3371" i="5"/>
  <c r="AG3370" i="5"/>
  <c r="AG3369" i="5"/>
  <c r="AG3368" i="5"/>
  <c r="AG3367" i="5"/>
  <c r="AG3366" i="5"/>
  <c r="AG3365" i="5"/>
  <c r="AG3364" i="5"/>
  <c r="AG3363" i="5"/>
  <c r="AG3362" i="5"/>
  <c r="AG3361" i="5"/>
  <c r="AG3360" i="5"/>
  <c r="AG3359" i="5"/>
  <c r="AG3358" i="5"/>
  <c r="AG3357" i="5"/>
  <c r="AG3356" i="5"/>
  <c r="AG3355" i="5"/>
  <c r="AG3354" i="5"/>
  <c r="AG3353" i="5"/>
  <c r="AG3352" i="5"/>
  <c r="AG3351" i="5"/>
  <c r="AG3350" i="5"/>
  <c r="AG3349" i="5"/>
  <c r="AG3348" i="5"/>
  <c r="AG3347" i="5"/>
  <c r="AG3346" i="5"/>
  <c r="AG3345" i="5"/>
  <c r="AG3344" i="5"/>
  <c r="AG3343" i="5"/>
  <c r="AG3342" i="5"/>
  <c r="AG3341" i="5"/>
  <c r="AG3340" i="5"/>
  <c r="AG3339" i="5"/>
  <c r="AG3338" i="5"/>
  <c r="AG3337" i="5"/>
  <c r="AG3336" i="5"/>
  <c r="AG3335" i="5"/>
  <c r="AG3334" i="5"/>
  <c r="AG3333" i="5"/>
  <c r="AG3332" i="5"/>
  <c r="AG3331" i="5"/>
  <c r="AG3330" i="5"/>
  <c r="AG3329" i="5"/>
  <c r="AG3328" i="5"/>
  <c r="AG3327" i="5"/>
  <c r="AG3326" i="5"/>
  <c r="AG3325" i="5"/>
  <c r="AG3324" i="5"/>
  <c r="AG3323" i="5"/>
  <c r="AG3322" i="5"/>
  <c r="AG3321" i="5"/>
  <c r="AG3320" i="5"/>
  <c r="AG3319" i="5"/>
  <c r="AG3318" i="5"/>
  <c r="AG3317" i="5"/>
  <c r="AG3316" i="5"/>
  <c r="AG3315" i="5"/>
  <c r="AG3314" i="5"/>
  <c r="AG3313" i="5"/>
  <c r="AG3312" i="5"/>
  <c r="AG3311" i="5"/>
  <c r="AG3310" i="5"/>
  <c r="AG3309" i="5"/>
  <c r="AG3308" i="5"/>
  <c r="AG3307" i="5"/>
  <c r="AG3306" i="5"/>
  <c r="AG3305" i="5"/>
  <c r="AG3304" i="5"/>
  <c r="AG3303" i="5"/>
  <c r="AG3302" i="5"/>
  <c r="AG3301" i="5"/>
  <c r="AG3300" i="5"/>
  <c r="AG3299" i="5"/>
  <c r="AG3298" i="5"/>
  <c r="AG3297" i="5"/>
  <c r="AG3296" i="5"/>
  <c r="AG3295" i="5"/>
  <c r="AG3294" i="5"/>
  <c r="AG3293" i="5"/>
  <c r="AG3292" i="5"/>
  <c r="AG3291" i="5"/>
  <c r="AG3290" i="5"/>
  <c r="AG3289" i="5"/>
  <c r="AG3288" i="5"/>
  <c r="AG3287" i="5"/>
  <c r="AG3286" i="5"/>
  <c r="AG3285" i="5"/>
  <c r="AG3284" i="5"/>
  <c r="AG3283" i="5"/>
  <c r="AG3282" i="5"/>
  <c r="AG3281" i="5"/>
  <c r="AG3280" i="5"/>
  <c r="AG3279" i="5"/>
  <c r="AG3278" i="5"/>
  <c r="AG3277" i="5"/>
  <c r="AG3276" i="5"/>
  <c r="AG3275" i="5"/>
  <c r="AG3274" i="5"/>
  <c r="AG3273" i="5"/>
  <c r="AG3272" i="5"/>
  <c r="AG3271" i="5"/>
  <c r="AG3270" i="5"/>
  <c r="AG3269" i="5"/>
  <c r="AG3268" i="5"/>
  <c r="AG3267" i="5"/>
  <c r="AG3266" i="5"/>
  <c r="AG3265" i="5"/>
  <c r="AG3264" i="5"/>
  <c r="AG3263" i="5"/>
  <c r="AG3262" i="5"/>
  <c r="AG3261" i="5"/>
  <c r="AG3260" i="5"/>
  <c r="AG3259" i="5"/>
  <c r="AG3258" i="5"/>
  <c r="AG3257" i="5"/>
  <c r="AG3256" i="5"/>
  <c r="AG3255" i="5"/>
  <c r="AG3254" i="5"/>
  <c r="AG3253" i="5"/>
  <c r="AG3252" i="5"/>
  <c r="AG3251" i="5"/>
  <c r="AG3250" i="5"/>
  <c r="AG3249" i="5"/>
  <c r="AG3248" i="5"/>
  <c r="AG3247" i="5"/>
  <c r="AG3246" i="5"/>
  <c r="AG3245" i="5"/>
  <c r="AG3244" i="5"/>
  <c r="AG3243" i="5"/>
  <c r="AG3242" i="5"/>
  <c r="AG3241" i="5"/>
  <c r="AG3240" i="5"/>
  <c r="AG3239" i="5"/>
  <c r="AG3238" i="5"/>
  <c r="AG3237" i="5"/>
  <c r="AG3236" i="5"/>
  <c r="AG3235" i="5"/>
  <c r="AG3234" i="5"/>
  <c r="AG3233" i="5"/>
  <c r="AG3232" i="5"/>
  <c r="AG3231" i="5"/>
  <c r="AG3230" i="5"/>
  <c r="AG3229" i="5"/>
  <c r="AG3228" i="5"/>
  <c r="AG3227" i="5"/>
  <c r="AG3226" i="5"/>
  <c r="AG3225" i="5"/>
  <c r="AG3224" i="5"/>
  <c r="AG3223" i="5"/>
  <c r="AG3222" i="5"/>
  <c r="AG3221" i="5"/>
  <c r="AG3220" i="5"/>
  <c r="AG3219" i="5"/>
  <c r="AG3218" i="5"/>
  <c r="AG3217" i="5"/>
  <c r="AG3216" i="5"/>
  <c r="AG3215" i="5"/>
  <c r="AG3214" i="5"/>
  <c r="AG3213" i="5"/>
  <c r="AG3212" i="5"/>
  <c r="AG3211" i="5"/>
  <c r="AG3210" i="5"/>
  <c r="AG3209" i="5"/>
  <c r="AG3208" i="5"/>
  <c r="AG3207" i="5"/>
  <c r="AG3206" i="5"/>
  <c r="AG3205" i="5"/>
  <c r="AG3204" i="5"/>
  <c r="AG3203" i="5"/>
  <c r="AG3202" i="5"/>
  <c r="AG3201" i="5"/>
  <c r="AG3200" i="5"/>
  <c r="AG3199" i="5"/>
  <c r="AG3198" i="5"/>
  <c r="AG3197" i="5"/>
  <c r="AG3196" i="5"/>
  <c r="AG3195" i="5"/>
  <c r="AG3194" i="5"/>
  <c r="AG3193" i="5"/>
  <c r="AG3192" i="5"/>
  <c r="AG3191" i="5"/>
  <c r="AG3190" i="5"/>
  <c r="AG3189" i="5"/>
  <c r="AG3188" i="5"/>
  <c r="AG3187" i="5"/>
  <c r="AG3186" i="5"/>
  <c r="AG3185" i="5"/>
  <c r="AG3184" i="5"/>
  <c r="AG3183" i="5"/>
  <c r="AG3182" i="5"/>
  <c r="AG3181" i="5"/>
  <c r="AG3180" i="5"/>
  <c r="AG3179" i="5"/>
  <c r="AG3178" i="5"/>
  <c r="AG3177" i="5"/>
  <c r="AG3176" i="5"/>
  <c r="AG3175" i="5"/>
  <c r="AG3174" i="5"/>
  <c r="AG3173" i="5"/>
  <c r="AG3172" i="5"/>
  <c r="AG3171" i="5"/>
  <c r="AG3170" i="5"/>
  <c r="AG3169" i="5"/>
  <c r="AG3168" i="5"/>
  <c r="AG3167" i="5"/>
  <c r="AG3166" i="5"/>
  <c r="AG3165" i="5"/>
  <c r="AG3164" i="5"/>
  <c r="AG3163" i="5"/>
  <c r="AG3162" i="5"/>
  <c r="AG3161" i="5"/>
  <c r="AG3160" i="5"/>
  <c r="AG3159" i="5"/>
  <c r="AG3158" i="5"/>
  <c r="AG3157" i="5"/>
  <c r="AG3156" i="5"/>
  <c r="AG3155" i="5"/>
  <c r="AG3154" i="5"/>
  <c r="AG3153" i="5"/>
  <c r="AG3152" i="5"/>
  <c r="AG3151" i="5"/>
  <c r="AG3150" i="5"/>
  <c r="AG3149" i="5"/>
  <c r="AG3148" i="5"/>
  <c r="AG3147" i="5"/>
  <c r="AG3146" i="5"/>
  <c r="AG3145" i="5"/>
  <c r="AG3144" i="5"/>
  <c r="AG3143" i="5"/>
  <c r="AG3142" i="5"/>
  <c r="AG3141" i="5"/>
  <c r="AG3140" i="5"/>
  <c r="AG3139" i="5"/>
  <c r="AG3138" i="5"/>
  <c r="AG3137" i="5"/>
  <c r="AG3136" i="5"/>
  <c r="AG3135" i="5"/>
  <c r="AG3134" i="5"/>
  <c r="AG3133" i="5"/>
  <c r="AG3132" i="5"/>
  <c r="AG3131" i="5"/>
  <c r="AG3130" i="5"/>
  <c r="AG3129" i="5"/>
  <c r="AG3128" i="5"/>
  <c r="AG3127" i="5"/>
  <c r="AG3126" i="5"/>
  <c r="AG3125" i="5"/>
  <c r="AG3124" i="5"/>
  <c r="AG3123" i="5"/>
  <c r="AG3122" i="5"/>
  <c r="AG3121" i="5"/>
  <c r="AG3120" i="5"/>
  <c r="AG3119" i="5"/>
  <c r="AG3118" i="5"/>
  <c r="AG3117" i="5"/>
  <c r="AG3116" i="5"/>
  <c r="AG3115" i="5"/>
  <c r="AG3114" i="5"/>
  <c r="AG3113" i="5"/>
  <c r="AG3112" i="5"/>
  <c r="AG3111" i="5"/>
  <c r="AG3110" i="5"/>
  <c r="AG3109" i="5"/>
  <c r="AG3108" i="5"/>
  <c r="AG3107" i="5"/>
  <c r="AG3106" i="5"/>
  <c r="AG3105" i="5"/>
  <c r="AG3104" i="5"/>
  <c r="AG3103" i="5"/>
  <c r="AG3102" i="5"/>
  <c r="AG3101" i="5"/>
  <c r="AG3100" i="5"/>
  <c r="AG3099" i="5"/>
  <c r="AG3098" i="5"/>
  <c r="AG3097" i="5"/>
  <c r="AG3096" i="5"/>
  <c r="AG3095" i="5"/>
  <c r="AG3094" i="5"/>
  <c r="AG3093" i="5"/>
  <c r="AG3092" i="5"/>
  <c r="AG3091" i="5"/>
  <c r="AG3090" i="5"/>
  <c r="AG3089" i="5"/>
  <c r="AG3088" i="5"/>
  <c r="AG3087" i="5"/>
  <c r="AG3086" i="5"/>
  <c r="AG3085" i="5"/>
  <c r="AG3084" i="5"/>
  <c r="AG3083" i="5"/>
  <c r="AG3082" i="5"/>
  <c r="AG3081" i="5"/>
  <c r="AG3080" i="5"/>
  <c r="AG3079" i="5"/>
  <c r="AG3078" i="5"/>
  <c r="AG3077" i="5"/>
  <c r="AG3076" i="5"/>
  <c r="AG3075" i="5"/>
  <c r="AG3074" i="5"/>
  <c r="AG3073" i="5"/>
  <c r="AG3072" i="5"/>
  <c r="AG3071" i="5"/>
  <c r="AG3070" i="5"/>
  <c r="AG3069" i="5"/>
  <c r="AG3068" i="5"/>
  <c r="AG3067" i="5"/>
  <c r="AG3066" i="5"/>
  <c r="AG3065" i="5"/>
  <c r="AG3064" i="5"/>
  <c r="AG3063" i="5"/>
  <c r="AG3062" i="5"/>
  <c r="AG3061" i="5"/>
  <c r="AG3060" i="5"/>
  <c r="AG3059" i="5"/>
  <c r="AG3058" i="5"/>
  <c r="AG3057" i="5"/>
  <c r="AG3056" i="5"/>
  <c r="AG3055" i="5"/>
  <c r="AG3054" i="5"/>
  <c r="AG3053" i="5"/>
  <c r="AG3052" i="5"/>
  <c r="AG3051" i="5"/>
  <c r="AG3050" i="5"/>
  <c r="AG3049" i="5"/>
  <c r="AG3048" i="5"/>
  <c r="AG3047" i="5"/>
  <c r="AG3046" i="5"/>
  <c r="AG3045" i="5"/>
  <c r="AG3044" i="5"/>
  <c r="AG3043" i="5"/>
  <c r="AG3042" i="5"/>
  <c r="AG3041" i="5"/>
  <c r="AG3040" i="5"/>
  <c r="AG3039" i="5"/>
  <c r="AG3038" i="5"/>
  <c r="AG3037" i="5"/>
  <c r="AG3036" i="5"/>
  <c r="AG3035" i="5"/>
  <c r="AG3034" i="5"/>
  <c r="AG3033" i="5"/>
  <c r="AG3032" i="5"/>
  <c r="AG3031" i="5"/>
  <c r="AG3030" i="5"/>
  <c r="AG3029" i="5"/>
  <c r="AG3028" i="5"/>
  <c r="AG3027" i="5"/>
  <c r="AG3026" i="5"/>
  <c r="AG3025" i="5"/>
  <c r="AG3024" i="5"/>
  <c r="AG3023" i="5"/>
  <c r="AG3022" i="5"/>
  <c r="AG3021" i="5"/>
  <c r="AG3020" i="5"/>
  <c r="AG3019" i="5"/>
  <c r="AG3018" i="5"/>
  <c r="AG3017" i="5"/>
  <c r="AG3016" i="5"/>
  <c r="AG3015" i="5"/>
  <c r="AG3014" i="5"/>
  <c r="AG3013" i="5"/>
  <c r="AG3012" i="5"/>
  <c r="AG3011" i="5"/>
  <c r="AG3010" i="5"/>
  <c r="AG3009" i="5"/>
  <c r="AG3008" i="5"/>
  <c r="AG3007" i="5"/>
  <c r="AG3006" i="5"/>
  <c r="AG3005" i="5"/>
  <c r="AG3004" i="5"/>
  <c r="AG3003" i="5"/>
  <c r="AG3002" i="5"/>
  <c r="AG3001" i="5"/>
  <c r="AG3000" i="5"/>
  <c r="AG2999" i="5"/>
  <c r="AG2998" i="5"/>
  <c r="AG2997" i="5"/>
  <c r="AG2996" i="5"/>
  <c r="AG2995" i="5"/>
  <c r="AG2994" i="5"/>
  <c r="AG2993" i="5"/>
  <c r="AG2992" i="5"/>
  <c r="AG2991" i="5"/>
  <c r="AG2990" i="5"/>
  <c r="AG2989" i="5"/>
  <c r="AG2988" i="5"/>
  <c r="AG2987" i="5"/>
  <c r="AG2986" i="5"/>
  <c r="AG2985" i="5"/>
  <c r="AG2984" i="5"/>
  <c r="AG2983" i="5"/>
  <c r="AG2982" i="5"/>
  <c r="AG2981" i="5"/>
  <c r="AG2980" i="5"/>
  <c r="AG2979" i="5"/>
  <c r="AG2978" i="5"/>
  <c r="AG2977" i="5"/>
  <c r="AG2976" i="5"/>
  <c r="AG2975" i="5"/>
  <c r="AG2974" i="5"/>
  <c r="AG2973" i="5"/>
  <c r="AG2972" i="5"/>
  <c r="AG2971" i="5"/>
  <c r="AG2970" i="5"/>
  <c r="AG2969" i="5"/>
  <c r="AG2968" i="5"/>
  <c r="AG2967" i="5"/>
  <c r="AG2966" i="5"/>
  <c r="AG2965" i="5"/>
  <c r="AG2964" i="5"/>
  <c r="AG2963" i="5"/>
  <c r="AG2962" i="5"/>
  <c r="AG2961" i="5"/>
  <c r="AG2960" i="5"/>
  <c r="AG2959" i="5"/>
  <c r="AG2958" i="5"/>
  <c r="AG2957" i="5"/>
  <c r="AG2956" i="5"/>
  <c r="AG2955" i="5"/>
  <c r="AG2954" i="5"/>
  <c r="AG2953" i="5"/>
  <c r="AG2952" i="5"/>
  <c r="AG2951" i="5"/>
  <c r="AG2950" i="5"/>
  <c r="AG2949" i="5"/>
  <c r="AG2948" i="5"/>
  <c r="AG2947" i="5"/>
  <c r="AG2946" i="5"/>
  <c r="AG2945" i="5"/>
  <c r="AG2944" i="5"/>
  <c r="AG2943" i="5"/>
  <c r="AG2942" i="5"/>
  <c r="AG2941" i="5"/>
  <c r="AG2940" i="5"/>
  <c r="AG2939" i="5"/>
  <c r="AG2938" i="5"/>
  <c r="AG2937" i="5"/>
  <c r="AG2936" i="5"/>
  <c r="AG2935" i="5"/>
  <c r="AG2934" i="5"/>
  <c r="AG2933" i="5"/>
  <c r="AG2932" i="5"/>
  <c r="AG2931" i="5"/>
  <c r="AG2930" i="5"/>
  <c r="AG2929" i="5"/>
  <c r="AG2928" i="5"/>
  <c r="AG2927" i="5"/>
  <c r="AG2926" i="5"/>
  <c r="AG2925" i="5"/>
  <c r="AG2924" i="5"/>
  <c r="AG2923" i="5"/>
  <c r="AG2922" i="5"/>
  <c r="AG2921" i="5"/>
  <c r="AG2920" i="5"/>
  <c r="AG2919" i="5"/>
  <c r="AG2918" i="5"/>
  <c r="AG2917" i="5"/>
  <c r="AG2916" i="5"/>
  <c r="AG2915" i="5"/>
  <c r="AG2914" i="5"/>
  <c r="AG2913" i="5"/>
  <c r="AG2912" i="5"/>
  <c r="AG2911" i="5"/>
  <c r="AG2910" i="5"/>
  <c r="AG2909" i="5"/>
  <c r="AG2908" i="5"/>
  <c r="AG2907" i="5"/>
  <c r="AG2906" i="5"/>
  <c r="AG2905" i="5"/>
  <c r="AG2904" i="5"/>
  <c r="AG2903" i="5"/>
  <c r="AG2902" i="5"/>
  <c r="AG2901" i="5"/>
  <c r="AG2900" i="5"/>
  <c r="AG2899" i="5"/>
  <c r="AG2898" i="5"/>
  <c r="AG2897" i="5"/>
  <c r="AG2896" i="5"/>
  <c r="AG2895" i="5"/>
  <c r="AG2894" i="5"/>
  <c r="AG2893" i="5"/>
  <c r="AG2892" i="5"/>
  <c r="AG2891" i="5"/>
  <c r="AG2890" i="5"/>
  <c r="AG2889" i="5"/>
  <c r="AG2888" i="5"/>
  <c r="AG2887" i="5"/>
  <c r="AG2886" i="5"/>
  <c r="AG2885" i="5"/>
  <c r="AG2884" i="5"/>
  <c r="AG2883" i="5"/>
  <c r="AG2882" i="5"/>
  <c r="AG2881" i="5"/>
  <c r="AG2880" i="5"/>
  <c r="AG2879" i="5"/>
  <c r="AG2878" i="5"/>
  <c r="AG2877" i="5"/>
  <c r="AG2876" i="5"/>
  <c r="AG2875" i="5"/>
  <c r="AG2874" i="5"/>
  <c r="AG2873" i="5"/>
  <c r="AG2872" i="5"/>
  <c r="AG2871" i="5"/>
  <c r="AG2870" i="5"/>
  <c r="AG2869" i="5"/>
  <c r="AG2868" i="5"/>
  <c r="AG2867" i="5"/>
  <c r="AG2866" i="5"/>
  <c r="AG2865" i="5"/>
  <c r="AG2864" i="5"/>
  <c r="AG2863" i="5"/>
  <c r="AG2862" i="5"/>
  <c r="AG2861" i="5"/>
  <c r="AG2860" i="5"/>
  <c r="AG2859" i="5"/>
  <c r="AG2858" i="5"/>
  <c r="AG2857" i="5"/>
  <c r="AG2856" i="5"/>
  <c r="AG2855" i="5"/>
  <c r="AG2854" i="5"/>
  <c r="AG2853" i="5"/>
  <c r="AG2852" i="5"/>
  <c r="AG2851" i="5"/>
  <c r="AG2850" i="5"/>
  <c r="AG2849" i="5"/>
  <c r="AG2848" i="5"/>
  <c r="AG2847" i="5"/>
  <c r="AG2846" i="5"/>
  <c r="AG2845" i="5"/>
  <c r="AG2844" i="5"/>
  <c r="AG2843" i="5"/>
  <c r="AG2842" i="5"/>
  <c r="AG2841" i="5"/>
  <c r="AG2840" i="5"/>
  <c r="AG2839" i="5"/>
  <c r="AG2838" i="5"/>
  <c r="AG2837" i="5"/>
  <c r="AG2836" i="5"/>
  <c r="AG2835" i="5"/>
  <c r="AG2834" i="5"/>
  <c r="AG2833" i="5"/>
  <c r="AG2832" i="5"/>
  <c r="AG2831" i="5"/>
  <c r="AG2830" i="5"/>
  <c r="AG2829" i="5"/>
  <c r="AG2828" i="5"/>
  <c r="AG2827" i="5"/>
  <c r="AG2826" i="5"/>
  <c r="AG2825" i="5"/>
  <c r="AG2824" i="5"/>
  <c r="AG2823" i="5"/>
  <c r="AG2822" i="5"/>
  <c r="AG2821" i="5"/>
  <c r="AG2820" i="5"/>
  <c r="AG2819" i="5"/>
  <c r="AG2818" i="5"/>
  <c r="AG2817" i="5"/>
  <c r="AG2816" i="5"/>
  <c r="AG2815" i="5"/>
  <c r="AG2814" i="5"/>
  <c r="AG2813" i="5"/>
  <c r="AG2812" i="5"/>
  <c r="AG2811" i="5"/>
  <c r="AG2810" i="5"/>
  <c r="AG2809" i="5"/>
  <c r="AG2808" i="5"/>
  <c r="AG2807" i="5"/>
  <c r="AG2806" i="5"/>
  <c r="AG2805" i="5"/>
  <c r="AG2804" i="5"/>
  <c r="AG2803" i="5"/>
  <c r="AG2802" i="5"/>
  <c r="AG2801" i="5"/>
  <c r="AG2800" i="5"/>
  <c r="AG2799" i="5"/>
  <c r="AG2798" i="5"/>
  <c r="AG2797" i="5"/>
  <c r="AG2796" i="5"/>
  <c r="AG2795" i="5"/>
  <c r="AG2794" i="5"/>
  <c r="AG2793" i="5"/>
  <c r="AG2792" i="5"/>
  <c r="AG2791" i="5"/>
  <c r="AG2790" i="5"/>
  <c r="AG2789" i="5"/>
  <c r="AG2788" i="5"/>
  <c r="AG2787" i="5"/>
  <c r="AG2786" i="5"/>
  <c r="AG2785" i="5"/>
  <c r="AG2784" i="5"/>
  <c r="AG2783" i="5"/>
  <c r="AG2782" i="5"/>
  <c r="AG2781" i="5"/>
  <c r="AG2780" i="5"/>
  <c r="AG2779" i="5"/>
  <c r="AG2778" i="5"/>
  <c r="AG2777" i="5"/>
  <c r="AG2776" i="5"/>
  <c r="AG2775" i="5"/>
  <c r="AG2774" i="5"/>
  <c r="AG2773" i="5"/>
  <c r="AG2772" i="5"/>
  <c r="AG2771" i="5"/>
  <c r="AG2770" i="5"/>
  <c r="AG2769" i="5"/>
  <c r="AG2768" i="5"/>
  <c r="AG2767" i="5"/>
  <c r="AG2766" i="5"/>
  <c r="AG2765" i="5"/>
  <c r="AG2764" i="5"/>
  <c r="AG2763" i="5"/>
  <c r="AG2762" i="5"/>
  <c r="AG2761" i="5"/>
  <c r="AG2760" i="5"/>
  <c r="AG2759" i="5"/>
  <c r="AG2758" i="5"/>
  <c r="AG2757" i="5"/>
  <c r="AG2756" i="5"/>
  <c r="AG2755" i="5"/>
  <c r="AG2754" i="5"/>
  <c r="AG2753" i="5"/>
  <c r="AG2752" i="5"/>
  <c r="AG2751" i="5"/>
  <c r="AG2750" i="5"/>
  <c r="AG2749" i="5"/>
  <c r="AG2748" i="5"/>
  <c r="AG2747" i="5"/>
  <c r="AG2746" i="5"/>
  <c r="AG2745" i="5"/>
  <c r="AG2744" i="5"/>
  <c r="AG2743" i="5"/>
  <c r="AG2742" i="5"/>
  <c r="AG2741" i="5"/>
  <c r="AG2740" i="5"/>
  <c r="AG2739" i="5"/>
  <c r="AG2738" i="5"/>
  <c r="AG2737" i="5"/>
  <c r="AG2736" i="5"/>
  <c r="AG2735" i="5"/>
  <c r="AG2734" i="5"/>
  <c r="AG2733" i="5"/>
  <c r="AG2732" i="5"/>
  <c r="AG2731" i="5"/>
  <c r="AG2730" i="5"/>
  <c r="AG2729" i="5"/>
  <c r="AG2728" i="5"/>
  <c r="AG2727" i="5"/>
  <c r="AG2726" i="5"/>
  <c r="AG2725" i="5"/>
  <c r="AG2724" i="5"/>
  <c r="AG2723" i="5"/>
  <c r="AG2722" i="5"/>
  <c r="AG2721" i="5"/>
  <c r="AG2720" i="5"/>
  <c r="AG2719" i="5"/>
  <c r="AG2718" i="5"/>
  <c r="AG2717" i="5"/>
  <c r="AG2716" i="5"/>
  <c r="AG2715" i="5"/>
  <c r="AG2714" i="5"/>
  <c r="AG2713" i="5"/>
  <c r="AG2712" i="5"/>
  <c r="AG2711" i="5"/>
  <c r="AG2710" i="5"/>
  <c r="AG2709" i="5"/>
  <c r="AG2708" i="5"/>
  <c r="AG2707" i="5"/>
  <c r="AG2706" i="5"/>
  <c r="AG2705" i="5"/>
  <c r="AG2704" i="5"/>
  <c r="AG2703" i="5"/>
  <c r="AG2702" i="5"/>
  <c r="AG2701" i="5"/>
  <c r="AG2700" i="5"/>
  <c r="AG2699" i="5"/>
  <c r="AG2698" i="5"/>
  <c r="AG2697" i="5"/>
  <c r="AG2696" i="5"/>
  <c r="AG2695" i="5"/>
  <c r="AG2694" i="5"/>
  <c r="AG2693" i="5"/>
  <c r="AG2692" i="5"/>
  <c r="AG2691" i="5"/>
  <c r="AG2690" i="5"/>
  <c r="AG2689" i="5"/>
  <c r="AG2688" i="5"/>
  <c r="AG2687" i="5"/>
  <c r="AG2686" i="5"/>
  <c r="AG2685" i="5"/>
  <c r="AG2684" i="5"/>
  <c r="AG2683" i="5"/>
  <c r="AG2682" i="5"/>
  <c r="AG2681" i="5"/>
  <c r="AG2680" i="5"/>
  <c r="AG2679" i="5"/>
  <c r="AG2678" i="5"/>
  <c r="AG2677" i="5"/>
  <c r="AG2676" i="5"/>
  <c r="AG2675" i="5"/>
  <c r="AG2674" i="5"/>
  <c r="AG2673" i="5"/>
  <c r="AG2672" i="5"/>
  <c r="AG2671" i="5"/>
  <c r="AG2670" i="5"/>
  <c r="AG2669" i="5"/>
  <c r="AG2668" i="5"/>
  <c r="AG2667" i="5"/>
  <c r="AG2666" i="5"/>
  <c r="AG2665" i="5"/>
  <c r="AG2664" i="5"/>
  <c r="AG2663" i="5"/>
  <c r="AG2662" i="5"/>
  <c r="AG2661" i="5"/>
  <c r="AG2660" i="5"/>
  <c r="AG2659" i="5"/>
  <c r="AG2658" i="5"/>
  <c r="AG2657" i="5"/>
  <c r="AG2656" i="5"/>
  <c r="AG2655" i="5"/>
  <c r="AG2654" i="5"/>
  <c r="AG2653" i="5"/>
  <c r="AG2652" i="5"/>
  <c r="AG2651" i="5"/>
  <c r="AG2650" i="5"/>
  <c r="AG2649" i="5"/>
  <c r="AG2648" i="5"/>
  <c r="AG2647" i="5"/>
  <c r="AG2646" i="5"/>
  <c r="AG2645" i="5"/>
  <c r="AG2644" i="5"/>
  <c r="AG2643" i="5"/>
  <c r="AG2642" i="5"/>
  <c r="AG2641" i="5"/>
  <c r="AG2640" i="5"/>
  <c r="AG2639" i="5"/>
  <c r="AG2638" i="5"/>
  <c r="AG2637" i="5"/>
  <c r="AG2636" i="5"/>
  <c r="AG2635" i="5"/>
  <c r="AG2634" i="5"/>
  <c r="AG2633" i="5"/>
  <c r="AG2632" i="5"/>
  <c r="AG2631" i="5"/>
  <c r="AG2630" i="5"/>
  <c r="AG2629" i="5"/>
  <c r="AG2628" i="5"/>
  <c r="AG2627" i="5"/>
  <c r="AG2626" i="5"/>
  <c r="AG2625" i="5"/>
  <c r="AG2624" i="5"/>
  <c r="AG2623" i="5"/>
  <c r="AG2622" i="5"/>
  <c r="AG2621" i="5"/>
  <c r="AG2620" i="5"/>
  <c r="AG2619" i="5"/>
  <c r="AG2618" i="5"/>
  <c r="AG2617" i="5"/>
  <c r="AG2616" i="5"/>
  <c r="AG2615" i="5"/>
  <c r="AG2614" i="5"/>
  <c r="AG2613" i="5"/>
  <c r="AG2612" i="5"/>
  <c r="AG2611" i="5"/>
  <c r="AG2610" i="5"/>
  <c r="AG2609" i="5"/>
  <c r="AG2608" i="5"/>
  <c r="AG2607" i="5"/>
  <c r="AG2606" i="5"/>
  <c r="AG2605" i="5"/>
  <c r="AG2604" i="5"/>
  <c r="AG2603" i="5"/>
  <c r="AG2602" i="5"/>
  <c r="AG2601" i="5"/>
  <c r="AG2600" i="5"/>
  <c r="AG2599" i="5"/>
  <c r="AG2598" i="5"/>
  <c r="AG2597" i="5"/>
  <c r="AG2596" i="5"/>
  <c r="AG2595" i="5"/>
  <c r="AG2594" i="5"/>
  <c r="AG2593" i="5"/>
  <c r="AG2592" i="5"/>
  <c r="AG2591" i="5"/>
  <c r="AG2590" i="5"/>
  <c r="AG2589" i="5"/>
  <c r="AG2588" i="5"/>
  <c r="AG2587" i="5"/>
  <c r="AG2586" i="5"/>
  <c r="AG2585" i="5"/>
  <c r="AG2584" i="5"/>
  <c r="AG2583" i="5"/>
  <c r="AG2582" i="5"/>
  <c r="AG2581" i="5"/>
  <c r="AG2580" i="5"/>
  <c r="AG2579" i="5"/>
  <c r="AG2578" i="5"/>
  <c r="AG2577" i="5"/>
  <c r="AG2576" i="5"/>
  <c r="AG2575" i="5"/>
  <c r="AG2574" i="5"/>
  <c r="AG2573" i="5"/>
  <c r="AG2572" i="5"/>
  <c r="AG2571" i="5"/>
  <c r="AG2570" i="5"/>
  <c r="AG2569" i="5"/>
  <c r="AG2568" i="5"/>
  <c r="AG2567" i="5"/>
  <c r="AG2566" i="5"/>
  <c r="AG2565" i="5"/>
  <c r="AG2564" i="5"/>
  <c r="AG2563" i="5"/>
  <c r="AG2562" i="5"/>
  <c r="AG2561" i="5"/>
  <c r="AG2560" i="5"/>
  <c r="AG2559" i="5"/>
  <c r="AG2558" i="5"/>
  <c r="AG2557" i="5"/>
  <c r="AG2556" i="5"/>
  <c r="AG2555" i="5"/>
  <c r="AG2554" i="5"/>
  <c r="AG2553" i="5"/>
  <c r="AG2552" i="5"/>
  <c r="AG2551" i="5"/>
  <c r="AG2550" i="5"/>
  <c r="AG2549" i="5"/>
  <c r="AG2548" i="5"/>
  <c r="AG2547" i="5"/>
  <c r="AG2546" i="5"/>
  <c r="AG2545" i="5"/>
  <c r="AG2544" i="5"/>
  <c r="AG2543" i="5"/>
  <c r="AG2542" i="5"/>
  <c r="AG2541" i="5"/>
  <c r="AG2540" i="5"/>
  <c r="AG2539" i="5"/>
  <c r="AG2538" i="5"/>
  <c r="AG2537" i="5"/>
  <c r="AG2536" i="5"/>
  <c r="AG2535" i="5"/>
  <c r="AG2534" i="5"/>
  <c r="AG2533" i="5"/>
  <c r="AG2532" i="5"/>
  <c r="AG2531" i="5"/>
  <c r="AG2530" i="5"/>
  <c r="AG2529" i="5"/>
  <c r="AG2528" i="5"/>
  <c r="AG2527" i="5"/>
  <c r="AG2526" i="5"/>
  <c r="AG2525" i="5"/>
  <c r="AG2524" i="5"/>
  <c r="AG2523" i="5"/>
  <c r="AG2522" i="5"/>
  <c r="AG2521" i="5"/>
  <c r="AG2520" i="5"/>
  <c r="AG2519" i="5"/>
  <c r="AG2518" i="5"/>
  <c r="AG2517" i="5"/>
  <c r="AG2516" i="5"/>
  <c r="AG2515" i="5"/>
  <c r="AG2514" i="5"/>
  <c r="AG2513" i="5"/>
  <c r="AG2512" i="5"/>
  <c r="AG2511" i="5"/>
  <c r="AG2510" i="5"/>
  <c r="AG2509" i="5"/>
  <c r="AG2508" i="5"/>
  <c r="AG2507" i="5"/>
  <c r="AG2506" i="5"/>
  <c r="AG2505" i="5"/>
  <c r="AG2504" i="5"/>
  <c r="AG2503" i="5"/>
  <c r="AG2502" i="5"/>
  <c r="AG2501" i="5"/>
  <c r="AG2500" i="5"/>
  <c r="AG2499" i="5"/>
  <c r="AG2498" i="5"/>
  <c r="AG2497" i="5"/>
  <c r="AG2496" i="5"/>
  <c r="AG2495" i="5"/>
  <c r="AG2494" i="5"/>
  <c r="AG2493" i="5"/>
  <c r="AG2492" i="5"/>
  <c r="AG2491" i="5"/>
  <c r="AG2490" i="5"/>
  <c r="AG2489" i="5"/>
  <c r="AG2488" i="5"/>
  <c r="AG2487" i="5"/>
  <c r="AG2486" i="5"/>
  <c r="AG2485" i="5"/>
  <c r="AG2484" i="5"/>
  <c r="AG2483" i="5"/>
  <c r="AG2482" i="5"/>
  <c r="AG2481" i="5"/>
  <c r="AG2480" i="5"/>
  <c r="AG2479" i="5"/>
  <c r="AG2478" i="5"/>
  <c r="AG2477" i="5"/>
  <c r="AG2476" i="5"/>
  <c r="AG2475" i="5"/>
  <c r="AG2474" i="5"/>
  <c r="AG2473" i="5"/>
  <c r="AG2472" i="5"/>
  <c r="AG2471" i="5"/>
  <c r="AG2470" i="5"/>
  <c r="AG2469" i="5"/>
  <c r="AG2468" i="5"/>
  <c r="AG2467" i="5"/>
  <c r="AG2466" i="5"/>
  <c r="AG2465" i="5"/>
  <c r="AG2464" i="5"/>
  <c r="AG2463" i="5"/>
  <c r="AG2462" i="5"/>
  <c r="AG2461" i="5"/>
  <c r="AG2460" i="5"/>
  <c r="AG2459" i="5"/>
  <c r="AG2458" i="5"/>
  <c r="AG2457" i="5"/>
  <c r="AG2456" i="5"/>
  <c r="AG2455" i="5"/>
  <c r="AG2454" i="5"/>
  <c r="AG2453" i="5"/>
  <c r="AG2452" i="5"/>
  <c r="AG2451" i="5"/>
  <c r="AG2450" i="5"/>
  <c r="AG2449" i="5"/>
  <c r="AG2448" i="5"/>
  <c r="AG2447" i="5"/>
  <c r="AG2446" i="5"/>
  <c r="AG2445" i="5"/>
  <c r="AG2444" i="5"/>
  <c r="AG2443" i="5"/>
  <c r="AG2442" i="5"/>
  <c r="AG2441" i="5"/>
  <c r="AG2440" i="5"/>
  <c r="AG2439" i="5"/>
  <c r="AG2438" i="5"/>
  <c r="AG2437" i="5"/>
  <c r="AG2436" i="5"/>
  <c r="AG2435" i="5"/>
  <c r="AG2434" i="5"/>
  <c r="AG2433" i="5"/>
  <c r="AG2432" i="5"/>
  <c r="AG2431" i="5"/>
  <c r="AG2430" i="5"/>
  <c r="AG2429" i="5"/>
  <c r="AG2428" i="5"/>
  <c r="AG2427" i="5"/>
  <c r="AG2426" i="5"/>
  <c r="AG2425" i="5"/>
  <c r="AG2424" i="5"/>
  <c r="AG2423" i="5"/>
  <c r="AG2422" i="5"/>
  <c r="AG2421" i="5"/>
  <c r="AG2420" i="5"/>
  <c r="AG2419" i="5"/>
  <c r="AG2418" i="5"/>
  <c r="AG2417" i="5"/>
  <c r="AG2416" i="5"/>
  <c r="AG2415" i="5"/>
  <c r="AG2414" i="5"/>
  <c r="AG2413" i="5"/>
  <c r="AG2412" i="5"/>
  <c r="AG2411" i="5"/>
  <c r="AG2410" i="5"/>
  <c r="AG2409" i="5"/>
  <c r="AG2408" i="5"/>
  <c r="AG2407" i="5"/>
  <c r="AG2406" i="5"/>
  <c r="AG2405" i="5"/>
  <c r="AG2404" i="5"/>
  <c r="AG2403" i="5"/>
  <c r="AG2402" i="5"/>
  <c r="AG2401" i="5"/>
  <c r="AG2400" i="5"/>
  <c r="AG2399" i="5"/>
  <c r="AG2398" i="5"/>
  <c r="AG2397" i="5"/>
  <c r="AG2396" i="5"/>
  <c r="AG2395" i="5"/>
  <c r="AG2394" i="5"/>
  <c r="AG2393" i="5"/>
  <c r="AG2392" i="5"/>
  <c r="AG2391" i="5"/>
  <c r="AG2390" i="5"/>
  <c r="AG2389" i="5"/>
  <c r="AG2388" i="5"/>
  <c r="AG2387" i="5"/>
  <c r="AG2386" i="5"/>
  <c r="AG2385" i="5"/>
  <c r="AG2384" i="5"/>
  <c r="AG2383" i="5"/>
  <c r="AG2382" i="5"/>
  <c r="AG2381" i="5"/>
  <c r="AG2380" i="5"/>
  <c r="AG2379" i="5"/>
  <c r="AG2378" i="5"/>
  <c r="AG2377" i="5"/>
  <c r="AG2376" i="5"/>
  <c r="AG2375" i="5"/>
  <c r="AG2374" i="5"/>
  <c r="AG2373" i="5"/>
  <c r="AG2372" i="5"/>
  <c r="AG2371" i="5"/>
  <c r="AG2370" i="5"/>
  <c r="AG2369" i="5"/>
  <c r="AG2368" i="5"/>
  <c r="AG2367" i="5"/>
  <c r="AG2366" i="5"/>
  <c r="AG2365" i="5"/>
  <c r="AG2364" i="5"/>
  <c r="AG2363" i="5"/>
  <c r="AG2362" i="5"/>
  <c r="AG2361" i="5"/>
  <c r="AG2360" i="5"/>
  <c r="AG2359" i="5"/>
  <c r="AG2358" i="5"/>
  <c r="AG2357" i="5"/>
  <c r="AG2356" i="5"/>
  <c r="AG2355" i="5"/>
  <c r="AG2354" i="5"/>
  <c r="AG2353" i="5"/>
  <c r="AG2352" i="5"/>
  <c r="AG2351" i="5"/>
  <c r="AG2350" i="5"/>
  <c r="AG2349" i="5"/>
  <c r="AG2348" i="5"/>
  <c r="AG2347" i="5"/>
  <c r="AG2346" i="5"/>
  <c r="AG2345" i="5"/>
  <c r="AG2344" i="5"/>
  <c r="AG2343" i="5"/>
  <c r="AG2342" i="5"/>
  <c r="AG2341" i="5"/>
  <c r="AG2340" i="5"/>
  <c r="AG2339" i="5"/>
  <c r="AG2338" i="5"/>
  <c r="AG2337" i="5"/>
  <c r="AG2336" i="5"/>
  <c r="AG2335" i="5"/>
  <c r="AG2334" i="5"/>
  <c r="AG2333" i="5"/>
  <c r="AG2332" i="5"/>
  <c r="AG2331" i="5"/>
  <c r="AG2330" i="5"/>
  <c r="AG2329" i="5"/>
  <c r="AG2328" i="5"/>
  <c r="AG2327" i="5"/>
  <c r="AG2326" i="5"/>
  <c r="AG2325" i="5"/>
  <c r="AG2324" i="5"/>
  <c r="AG2323" i="5"/>
  <c r="AG2322" i="5"/>
  <c r="AG2321" i="5"/>
  <c r="AG2320" i="5"/>
  <c r="AG2319" i="5"/>
  <c r="AG2318" i="5"/>
  <c r="AG2317" i="5"/>
  <c r="AG2316" i="5"/>
  <c r="AG2315" i="5"/>
  <c r="AG2314" i="5"/>
  <c r="AG2313" i="5"/>
  <c r="AG2312" i="5"/>
  <c r="AG2311" i="5"/>
  <c r="AG2310" i="5"/>
  <c r="AG2309" i="5"/>
  <c r="AG2308" i="5"/>
  <c r="AG2307" i="5"/>
  <c r="AG2306" i="5"/>
  <c r="AG2305" i="5"/>
  <c r="AG2304" i="5"/>
  <c r="AG2303" i="5"/>
  <c r="AG2302" i="5"/>
  <c r="AG2301" i="5"/>
  <c r="AG2300" i="5"/>
  <c r="AG2299" i="5"/>
  <c r="AG2298" i="5"/>
  <c r="AG2297" i="5"/>
  <c r="AG2296" i="5"/>
  <c r="AG2295" i="5"/>
  <c r="AG2294" i="5"/>
  <c r="AG2293" i="5"/>
  <c r="AG2292" i="5"/>
  <c r="AG2291" i="5"/>
  <c r="AG2290" i="5"/>
  <c r="AG2289" i="5"/>
  <c r="AG2288" i="5"/>
  <c r="AG2287" i="5"/>
  <c r="AG2286" i="5"/>
  <c r="AG2285" i="5"/>
  <c r="AG2284" i="5"/>
  <c r="AG2283" i="5"/>
  <c r="AG2282" i="5"/>
  <c r="AG2281" i="5"/>
  <c r="AG2280" i="5"/>
  <c r="AG2279" i="5"/>
  <c r="AG2278" i="5"/>
  <c r="AG2277" i="5"/>
  <c r="AG2276" i="5"/>
  <c r="AG2275" i="5"/>
  <c r="AG2274" i="5"/>
  <c r="AG2273" i="5"/>
  <c r="AG2272" i="5"/>
  <c r="AG2271" i="5"/>
  <c r="AG2270" i="5"/>
  <c r="AG2269" i="5"/>
  <c r="AG2268" i="5"/>
  <c r="AG2267" i="5"/>
  <c r="AG2266" i="5"/>
  <c r="AG2265" i="5"/>
  <c r="AG2264" i="5"/>
  <c r="AG2263" i="5"/>
  <c r="AG2262" i="5"/>
  <c r="AG2261" i="5"/>
  <c r="AG2260" i="5"/>
  <c r="AG2259" i="5"/>
  <c r="AG2258" i="5"/>
  <c r="AG2257" i="5"/>
  <c r="AG2256" i="5"/>
  <c r="AG2255" i="5"/>
  <c r="AG2254" i="5"/>
  <c r="AG2253" i="5"/>
  <c r="AG2252" i="5"/>
  <c r="AG2251" i="5"/>
  <c r="AG2250" i="5"/>
  <c r="AG2249" i="5"/>
  <c r="AG2248" i="5"/>
  <c r="AG2247" i="5"/>
  <c r="AG2246" i="5"/>
  <c r="AG2245" i="5"/>
  <c r="AG2244" i="5"/>
  <c r="AG2243" i="5"/>
  <c r="AG2242" i="5"/>
  <c r="AG2241" i="5"/>
  <c r="AG2240" i="5"/>
  <c r="AG2239" i="5"/>
  <c r="AG2238" i="5"/>
  <c r="AG2237" i="5"/>
  <c r="AG2236" i="5"/>
  <c r="AG2235" i="5"/>
  <c r="AG2234" i="5"/>
  <c r="AG2233" i="5"/>
  <c r="AG2232" i="5"/>
  <c r="AG2231" i="5"/>
  <c r="AG2230" i="5"/>
  <c r="AG2229" i="5"/>
  <c r="AG2228" i="5"/>
  <c r="AG2227" i="5"/>
  <c r="AG2226" i="5"/>
  <c r="AG2225" i="5"/>
  <c r="AG2224" i="5"/>
  <c r="AG2223" i="5"/>
  <c r="AG2222" i="5"/>
  <c r="AG2221" i="5"/>
  <c r="AG2220" i="5"/>
  <c r="AG2219" i="5"/>
  <c r="AG2218" i="5"/>
  <c r="AG2217" i="5"/>
  <c r="AG2216" i="5"/>
  <c r="AG2215" i="5"/>
  <c r="AG2214" i="5"/>
  <c r="AG2213" i="5"/>
  <c r="AG2212" i="5"/>
  <c r="AG2211" i="5"/>
  <c r="AG2210" i="5"/>
  <c r="AG2209" i="5"/>
  <c r="AG2208" i="5"/>
  <c r="AG2207" i="5"/>
  <c r="AG2206" i="5"/>
  <c r="AG2205" i="5"/>
  <c r="AG2204" i="5"/>
  <c r="AG2203" i="5"/>
  <c r="AG2202" i="5"/>
  <c r="AG2201" i="5"/>
  <c r="AG2200" i="5"/>
  <c r="AG2199" i="5"/>
  <c r="AG2198" i="5"/>
  <c r="AG2197" i="5"/>
  <c r="AG2196" i="5"/>
  <c r="AG2195" i="5"/>
  <c r="AG2194" i="5"/>
  <c r="AG2193" i="5"/>
  <c r="AG2192" i="5"/>
  <c r="AG2191" i="5"/>
  <c r="AG2190" i="5"/>
  <c r="AG2189" i="5"/>
  <c r="AG2188" i="5"/>
  <c r="AG2187" i="5"/>
  <c r="AG2186" i="5"/>
  <c r="AG2185" i="5"/>
  <c r="AG2184" i="5"/>
  <c r="AG2183" i="5"/>
  <c r="AG2182" i="5"/>
  <c r="AG2181" i="5"/>
  <c r="AG2180" i="5"/>
  <c r="AG2179" i="5"/>
  <c r="AG2178" i="5"/>
  <c r="AG2177" i="5"/>
  <c r="AG2176" i="5"/>
  <c r="AG2175" i="5"/>
  <c r="AG2174" i="5"/>
  <c r="AG2173" i="5"/>
  <c r="AG2172" i="5"/>
  <c r="AG2171" i="5"/>
  <c r="AG2170" i="5"/>
  <c r="AG2169" i="5"/>
  <c r="AG2168" i="5"/>
  <c r="AG2167" i="5"/>
  <c r="AG2166" i="5"/>
  <c r="AG2165" i="5"/>
  <c r="AG2164" i="5"/>
  <c r="AG2163" i="5"/>
  <c r="AG2162" i="5"/>
  <c r="AG2161" i="5"/>
  <c r="AG2160" i="5"/>
  <c r="AG2159" i="5"/>
  <c r="AG2158" i="5"/>
  <c r="AG2157" i="5"/>
  <c r="AG2156" i="5"/>
  <c r="AG2155" i="5"/>
  <c r="AG2154" i="5"/>
  <c r="AG2153" i="5"/>
  <c r="AG2152" i="5"/>
  <c r="AG2151" i="5"/>
  <c r="AG2150" i="5"/>
  <c r="AG2149" i="5"/>
  <c r="AG2148" i="5"/>
  <c r="AG2147" i="5"/>
  <c r="AG2146" i="5"/>
  <c r="AG2145" i="5"/>
  <c r="AG2144" i="5"/>
  <c r="AG2143" i="5"/>
  <c r="AG2142" i="5"/>
  <c r="AG2141" i="5"/>
  <c r="AG2140" i="5"/>
  <c r="AG2139" i="5"/>
  <c r="AG2138" i="5"/>
  <c r="AG2137" i="5"/>
  <c r="AG2136" i="5"/>
  <c r="AG2135" i="5"/>
  <c r="AG2134" i="5"/>
  <c r="AG2133" i="5"/>
  <c r="AG2132" i="5"/>
  <c r="AG2131" i="5"/>
  <c r="AG2130" i="5"/>
  <c r="AG2129" i="5"/>
  <c r="AG2128" i="5"/>
  <c r="AG2127" i="5"/>
  <c r="AG2126" i="5"/>
  <c r="AG2125" i="5"/>
  <c r="AG2124" i="5"/>
  <c r="AG2123" i="5"/>
  <c r="AG2122" i="5"/>
  <c r="AG2121" i="5"/>
  <c r="AG2120" i="5"/>
  <c r="AG2119" i="5"/>
  <c r="AG2118" i="5"/>
  <c r="AG2117" i="5"/>
  <c r="AG2116" i="5"/>
  <c r="AG2115" i="5"/>
  <c r="AG2114" i="5"/>
  <c r="AG2113" i="5"/>
  <c r="AG2112" i="5"/>
  <c r="AG2111" i="5"/>
  <c r="AG2110" i="5"/>
  <c r="AG2109" i="5"/>
  <c r="AG2108" i="5"/>
  <c r="AG2107" i="5"/>
  <c r="AG2106" i="5"/>
  <c r="AG2105" i="5"/>
  <c r="AG2104" i="5"/>
  <c r="AG2103" i="5"/>
  <c r="AG2102" i="5"/>
  <c r="AG2101" i="5"/>
  <c r="AG2100" i="5"/>
  <c r="AG2099" i="5"/>
  <c r="AG2098" i="5"/>
  <c r="AG2097" i="5"/>
  <c r="AG2096" i="5"/>
  <c r="AG2095" i="5"/>
  <c r="AG2094" i="5"/>
  <c r="AG2093" i="5"/>
  <c r="AG2092" i="5"/>
  <c r="AG2091" i="5"/>
  <c r="AG2090" i="5"/>
  <c r="AG2089" i="5"/>
  <c r="AG2088" i="5"/>
  <c r="AG2087" i="5"/>
  <c r="AG2086" i="5"/>
  <c r="AG2085" i="5"/>
  <c r="AG2084" i="5"/>
  <c r="AG2083" i="5"/>
  <c r="AG2082" i="5"/>
  <c r="AG2081" i="5"/>
  <c r="AG2080" i="5"/>
  <c r="AG2079" i="5"/>
  <c r="AG2078" i="5"/>
  <c r="AG2077" i="5"/>
  <c r="AG2076" i="5"/>
  <c r="AG2075" i="5"/>
  <c r="AG2074" i="5"/>
  <c r="AG2073" i="5"/>
  <c r="AG2072" i="5"/>
  <c r="AG2071" i="5"/>
  <c r="AG2070" i="5"/>
  <c r="AG2069" i="5"/>
  <c r="AG2068" i="5"/>
  <c r="AG2067" i="5"/>
  <c r="AG2066" i="5"/>
  <c r="AG2065" i="5"/>
  <c r="AG2064" i="5"/>
  <c r="AG2063" i="5"/>
  <c r="AG2062" i="5"/>
  <c r="AG2061" i="5"/>
  <c r="AG2060" i="5"/>
  <c r="AG2059" i="5"/>
  <c r="AG2058" i="5"/>
  <c r="AG2057" i="5"/>
  <c r="AG2056" i="5"/>
  <c r="AG2055" i="5"/>
  <c r="AG2054" i="5"/>
  <c r="AG2053" i="5"/>
  <c r="AG2052" i="5"/>
  <c r="AG2051" i="5"/>
  <c r="AG2050" i="5"/>
  <c r="AG2049" i="5"/>
  <c r="AG2048" i="5"/>
  <c r="AG2047" i="5"/>
  <c r="AG2046" i="5"/>
  <c r="AG2045" i="5"/>
  <c r="AG2044" i="5"/>
  <c r="AG2043" i="5"/>
  <c r="AG2042" i="5"/>
  <c r="AG2041" i="5"/>
  <c r="AG2040" i="5"/>
  <c r="AG2039" i="5"/>
  <c r="AG2038" i="5"/>
  <c r="AG2037" i="5"/>
  <c r="AG2036" i="5"/>
  <c r="AG2035" i="5"/>
  <c r="AG2034" i="5"/>
  <c r="AG2033" i="5"/>
  <c r="AG2032" i="5"/>
  <c r="AG2031" i="5"/>
  <c r="AG2030" i="5"/>
  <c r="AG2029" i="5"/>
  <c r="AG2028" i="5"/>
  <c r="AG2027" i="5"/>
  <c r="AG2026" i="5"/>
  <c r="AG2025" i="5"/>
  <c r="AG2024" i="5"/>
  <c r="AG2023" i="5"/>
  <c r="AG2022" i="5"/>
  <c r="AG2021" i="5"/>
  <c r="AG2020" i="5"/>
  <c r="AG2019" i="5"/>
  <c r="AG2018" i="5"/>
  <c r="AG2017" i="5"/>
  <c r="AG2016" i="5"/>
  <c r="AG2015" i="5"/>
  <c r="AG2014" i="5"/>
  <c r="AG2013" i="5"/>
  <c r="AG2012" i="5"/>
  <c r="AG2011" i="5"/>
  <c r="AG2010" i="5"/>
  <c r="AG2009" i="5"/>
  <c r="AG2008" i="5"/>
  <c r="AG2007" i="5"/>
  <c r="AG2006" i="5"/>
  <c r="AG2005" i="5"/>
  <c r="AG2004" i="5"/>
  <c r="AG2003" i="5"/>
  <c r="AG2002" i="5"/>
  <c r="AG2001" i="5"/>
  <c r="AG2000" i="5"/>
  <c r="AG1999" i="5"/>
  <c r="AG1998" i="5"/>
  <c r="AG1997" i="5"/>
  <c r="AG1996" i="5"/>
  <c r="AG1995" i="5"/>
  <c r="AG1994" i="5"/>
  <c r="AG1993" i="5"/>
  <c r="AG1992" i="5"/>
  <c r="AG1991" i="5"/>
  <c r="AG1990" i="5"/>
  <c r="AG1989" i="5"/>
  <c r="AG1988" i="5"/>
  <c r="AG1987" i="5"/>
  <c r="AG1986" i="5"/>
  <c r="AG1985" i="5"/>
  <c r="AG1984" i="5"/>
  <c r="AG1983" i="5"/>
  <c r="AG1982" i="5"/>
  <c r="AG1981" i="5"/>
  <c r="AG1980" i="5"/>
  <c r="AG1979" i="5"/>
  <c r="AG1978" i="5"/>
  <c r="AG1977" i="5"/>
  <c r="AG1976" i="5"/>
  <c r="AG1975" i="5"/>
  <c r="AG1974" i="5"/>
  <c r="AG1973" i="5"/>
  <c r="AG1972" i="5"/>
  <c r="AG1971" i="5"/>
  <c r="AG1970" i="5"/>
  <c r="AG1969" i="5"/>
  <c r="AG1968" i="5"/>
  <c r="AG1967" i="5"/>
  <c r="AG1966" i="5"/>
  <c r="AG1965" i="5"/>
  <c r="AG1964" i="5"/>
  <c r="AG1963" i="5"/>
  <c r="AG1962" i="5"/>
  <c r="AG1961" i="5"/>
  <c r="AG1960" i="5"/>
  <c r="AG1959" i="5"/>
  <c r="AG1958" i="5"/>
  <c r="AG1957" i="5"/>
  <c r="AG1956" i="5"/>
  <c r="AG1955" i="5"/>
  <c r="AG1954" i="5"/>
  <c r="AG1953" i="5"/>
  <c r="AG1952" i="5"/>
  <c r="AG1951" i="5"/>
  <c r="AG1950" i="5"/>
  <c r="AG1949" i="5"/>
  <c r="AG1948" i="5"/>
  <c r="AG1947" i="5"/>
  <c r="AG1946" i="5"/>
  <c r="AG1945" i="5"/>
  <c r="AG1944" i="5"/>
  <c r="AG1943" i="5"/>
  <c r="AG1942" i="5"/>
  <c r="AG1941" i="5"/>
  <c r="AG1940" i="5"/>
  <c r="AG1939" i="5"/>
  <c r="AG1938" i="5"/>
  <c r="AG1937" i="5"/>
  <c r="AG1936" i="5"/>
  <c r="AG1935" i="5"/>
  <c r="AG1934" i="5"/>
  <c r="AG1933" i="5"/>
  <c r="AG1932" i="5"/>
  <c r="AG1931" i="5"/>
  <c r="AG1930" i="5"/>
  <c r="AG1929" i="5"/>
  <c r="AG1928" i="5"/>
  <c r="AG1927" i="5"/>
  <c r="AG1926" i="5"/>
  <c r="AG1925" i="5"/>
  <c r="AG1924" i="5"/>
  <c r="AG1923" i="5"/>
  <c r="AG1922" i="5"/>
  <c r="AG1921" i="5"/>
  <c r="AG1920" i="5"/>
  <c r="AG1919" i="5"/>
  <c r="AG1918" i="5"/>
  <c r="AG1917" i="5"/>
  <c r="AG1916" i="5"/>
  <c r="AG1915" i="5"/>
  <c r="AG1914" i="5"/>
  <c r="AG1913" i="5"/>
  <c r="AG1912" i="5"/>
  <c r="AG1911" i="5"/>
  <c r="AG1910" i="5"/>
  <c r="AG1909" i="5"/>
  <c r="AG1908" i="5"/>
  <c r="AG1907" i="5"/>
  <c r="AG1906" i="5"/>
  <c r="AG1905" i="5"/>
  <c r="AG1904" i="5"/>
  <c r="AG1903" i="5"/>
  <c r="AG1902" i="5"/>
  <c r="AG1901" i="5"/>
  <c r="AG1900" i="5"/>
  <c r="AG1899" i="5"/>
  <c r="AG1898" i="5"/>
  <c r="AG1897" i="5"/>
  <c r="AG1896" i="5"/>
  <c r="AG1895" i="5"/>
  <c r="AG1894" i="5"/>
  <c r="AG1893" i="5"/>
  <c r="AG1892" i="5"/>
  <c r="AG1891" i="5"/>
  <c r="AG1890" i="5"/>
  <c r="AG1889" i="5"/>
  <c r="AG1888" i="5"/>
  <c r="AG1887" i="5"/>
  <c r="AG1886" i="5"/>
  <c r="AG1885" i="5"/>
  <c r="AG1884" i="5"/>
  <c r="AG1883" i="5"/>
  <c r="AG1882" i="5"/>
  <c r="AG1881" i="5"/>
  <c r="AG1880" i="5"/>
  <c r="AG1879" i="5"/>
  <c r="AG1878" i="5"/>
  <c r="AG1877" i="5"/>
  <c r="AG1876" i="5"/>
  <c r="AG1875" i="5"/>
  <c r="AG1874" i="5"/>
  <c r="AG1873" i="5"/>
  <c r="AG1872" i="5"/>
  <c r="AG1871" i="5"/>
  <c r="AG1870" i="5"/>
  <c r="AG1869" i="5"/>
  <c r="AG1868" i="5"/>
  <c r="AG1867" i="5"/>
  <c r="AG1866" i="5"/>
  <c r="AG1865" i="5"/>
  <c r="AG1864" i="5"/>
  <c r="AG1863" i="5"/>
  <c r="AG1862" i="5"/>
  <c r="AG1861" i="5"/>
  <c r="AG1860" i="5"/>
  <c r="AG1859" i="5"/>
  <c r="AG1858" i="5"/>
  <c r="AG1857" i="5"/>
  <c r="AG1856" i="5"/>
  <c r="AG1855" i="5"/>
  <c r="AG1854" i="5"/>
  <c r="AG1853" i="5"/>
  <c r="AG1852" i="5"/>
  <c r="AG1851" i="5"/>
  <c r="AG1850" i="5"/>
  <c r="AG1849" i="5"/>
  <c r="AG1848" i="5"/>
  <c r="AG1847" i="5"/>
  <c r="AG1846" i="5"/>
  <c r="AG1845" i="5"/>
  <c r="AG1844" i="5"/>
  <c r="AG1843" i="5"/>
  <c r="AG1842" i="5"/>
  <c r="AG1841" i="5"/>
  <c r="AG1840" i="5"/>
  <c r="AG1839" i="5"/>
  <c r="AG1838" i="5"/>
  <c r="AG1837" i="5"/>
  <c r="AG1836" i="5"/>
  <c r="AG1835" i="5"/>
  <c r="AG1834" i="5"/>
  <c r="AG1833" i="5"/>
  <c r="AG1832" i="5"/>
  <c r="AG1831" i="5"/>
  <c r="AG1830" i="5"/>
  <c r="AG1829" i="5"/>
  <c r="AG1828" i="5"/>
  <c r="AG1827" i="5"/>
  <c r="AG1826" i="5"/>
  <c r="AG1825" i="5"/>
  <c r="AG1824" i="5"/>
  <c r="AG1823" i="5"/>
  <c r="AG1822" i="5"/>
  <c r="AG1821" i="5"/>
  <c r="AG1820" i="5"/>
  <c r="AG1819" i="5"/>
  <c r="AG1818" i="5"/>
  <c r="AG1817" i="5"/>
  <c r="AG1816" i="5"/>
  <c r="AG1815" i="5"/>
  <c r="AG1814" i="5"/>
  <c r="AG1813" i="5"/>
  <c r="AG1812" i="5"/>
  <c r="AG1811" i="5"/>
  <c r="AG1810" i="5"/>
  <c r="AG1809" i="5"/>
  <c r="AG1808" i="5"/>
  <c r="AG1807" i="5"/>
  <c r="AG1806" i="5"/>
  <c r="AG1805" i="5"/>
  <c r="AG1804" i="5"/>
  <c r="AG1803" i="5"/>
  <c r="AG1802" i="5"/>
  <c r="AG1801" i="5"/>
  <c r="AG1800" i="5"/>
  <c r="AG1799" i="5"/>
  <c r="AG1798" i="5"/>
  <c r="AG1797" i="5"/>
  <c r="AG1796" i="5"/>
  <c r="AG1795" i="5"/>
  <c r="AG1794" i="5"/>
  <c r="AG1793" i="5"/>
  <c r="AG1792" i="5"/>
  <c r="AG1791" i="5"/>
  <c r="AG1790" i="5"/>
  <c r="AG1789" i="5"/>
  <c r="AG1788" i="5"/>
  <c r="AG1787" i="5"/>
  <c r="AG1786" i="5"/>
  <c r="AG1785" i="5"/>
  <c r="AG1784" i="5"/>
  <c r="AG1783" i="5"/>
  <c r="AG1782" i="5"/>
  <c r="AG1781" i="5"/>
  <c r="AG1780" i="5"/>
  <c r="AG1779" i="5"/>
  <c r="AG1778" i="5"/>
  <c r="AG1777" i="5"/>
  <c r="AG1776" i="5"/>
  <c r="AG1775" i="5"/>
  <c r="AG1774" i="5"/>
  <c r="AG1773" i="5"/>
  <c r="AG1772" i="5"/>
  <c r="AG1771" i="5"/>
  <c r="AG1770" i="5"/>
  <c r="AG1769" i="5"/>
  <c r="AG1768" i="5"/>
  <c r="AG1767" i="5"/>
  <c r="AG1766" i="5"/>
  <c r="AG1765" i="5"/>
  <c r="AG1764" i="5"/>
  <c r="AG1763" i="5"/>
  <c r="AG1762" i="5"/>
  <c r="AG1761" i="5"/>
  <c r="AG1760" i="5"/>
  <c r="AG1759" i="5"/>
  <c r="AG1758" i="5"/>
  <c r="AG1757" i="5"/>
  <c r="AG1756" i="5"/>
  <c r="AG1755" i="5"/>
  <c r="AG1754" i="5"/>
  <c r="AG1753" i="5"/>
  <c r="AG1752" i="5"/>
  <c r="AG1751" i="5"/>
  <c r="AG1750" i="5"/>
  <c r="AG1749" i="5"/>
  <c r="AG1748" i="5"/>
  <c r="AG1747" i="5"/>
  <c r="AG1746" i="5"/>
  <c r="AG1745" i="5"/>
  <c r="AG1744" i="5"/>
  <c r="AG1743" i="5"/>
  <c r="AG1742" i="5"/>
  <c r="AG1741" i="5"/>
  <c r="AG1740" i="5"/>
  <c r="AG1739" i="5"/>
  <c r="AG1738" i="5"/>
  <c r="AG1737" i="5"/>
  <c r="AG1736" i="5"/>
  <c r="AG1735" i="5"/>
  <c r="AG1734" i="5"/>
  <c r="AG1733" i="5"/>
  <c r="AG1732" i="5"/>
  <c r="AG1731" i="5"/>
  <c r="AG1730" i="5"/>
  <c r="AG1729" i="5"/>
  <c r="AG1728" i="5"/>
  <c r="AG1727" i="5"/>
  <c r="AG1726" i="5"/>
  <c r="AG1725" i="5"/>
  <c r="AG1724" i="5"/>
  <c r="AG1723" i="5"/>
  <c r="AG1722" i="5"/>
  <c r="AG1721" i="5"/>
  <c r="AG1720" i="5"/>
  <c r="AG1719" i="5"/>
  <c r="AG1718" i="5"/>
  <c r="AG1717" i="5"/>
  <c r="AG1716" i="5"/>
  <c r="AG1715" i="5"/>
  <c r="AG1714" i="5"/>
  <c r="AG1713" i="5"/>
  <c r="AG1712" i="5"/>
  <c r="AG1711" i="5"/>
  <c r="AG1710" i="5"/>
  <c r="AG1709" i="5"/>
  <c r="AG1708" i="5"/>
  <c r="AG1707" i="5"/>
  <c r="AG1706" i="5"/>
  <c r="AG1705" i="5"/>
  <c r="AG1704" i="5"/>
  <c r="AG1703" i="5"/>
  <c r="AG1702" i="5"/>
  <c r="AG1701" i="5"/>
  <c r="AG1700" i="5"/>
  <c r="AG1699" i="5"/>
  <c r="AG1698" i="5"/>
  <c r="AG1697" i="5"/>
  <c r="AG1696" i="5"/>
  <c r="AG1695" i="5"/>
  <c r="AG1694" i="5"/>
  <c r="AG1693" i="5"/>
  <c r="AG1692" i="5"/>
  <c r="AG1691" i="5"/>
  <c r="AG1690" i="5"/>
  <c r="AG1689" i="5"/>
  <c r="AG1688" i="5"/>
  <c r="AG1687" i="5"/>
  <c r="AG1686" i="5"/>
  <c r="AG1685" i="5"/>
  <c r="AG1684" i="5"/>
  <c r="AG1683" i="5"/>
  <c r="AG1682" i="5"/>
  <c r="AG1681" i="5"/>
  <c r="AG1680" i="5"/>
  <c r="AG1679" i="5"/>
  <c r="AG1678" i="5"/>
  <c r="AG1677" i="5"/>
  <c r="AG1676" i="5"/>
  <c r="AG1675" i="5"/>
  <c r="AG1674" i="5"/>
  <c r="AG1673" i="5"/>
  <c r="AG1672" i="5"/>
  <c r="AG1671" i="5"/>
  <c r="AG1670" i="5"/>
  <c r="AG1669" i="5"/>
  <c r="AG1668" i="5"/>
  <c r="AG1667" i="5"/>
  <c r="AG1666" i="5"/>
  <c r="AG1665" i="5"/>
  <c r="AG1664" i="5"/>
  <c r="AG1663" i="5"/>
  <c r="AG1662" i="5"/>
  <c r="AG1661" i="5"/>
  <c r="AG1660" i="5"/>
  <c r="AG1659" i="5"/>
  <c r="AG1658" i="5"/>
  <c r="AG1657" i="5"/>
  <c r="AG1656" i="5"/>
  <c r="AG1655" i="5"/>
  <c r="AG1654" i="5"/>
  <c r="AG1653" i="5"/>
  <c r="AG1652" i="5"/>
  <c r="AG1651" i="5"/>
  <c r="AG1650" i="5"/>
  <c r="AG1649" i="5"/>
  <c r="AG1648" i="5"/>
  <c r="AG1647" i="5"/>
  <c r="AG1646" i="5"/>
  <c r="AG1645" i="5"/>
  <c r="AG1644" i="5"/>
  <c r="AG1643" i="5"/>
  <c r="AG1642" i="5"/>
  <c r="AG1641" i="5"/>
  <c r="AG1640" i="5"/>
  <c r="AG1639" i="5"/>
  <c r="AG1638" i="5"/>
  <c r="AG1637" i="5"/>
  <c r="AG1636" i="5"/>
  <c r="AG1635" i="5"/>
  <c r="AG1634" i="5"/>
  <c r="AG1633" i="5"/>
  <c r="AG1632" i="5"/>
  <c r="AG1631" i="5"/>
  <c r="AG1630" i="5"/>
  <c r="AG1629" i="5"/>
  <c r="AG1628" i="5"/>
  <c r="AG1627" i="5"/>
  <c r="AG1626" i="5"/>
  <c r="AG1625" i="5"/>
  <c r="AG1624" i="5"/>
  <c r="AG1623" i="5"/>
  <c r="AG1622" i="5"/>
  <c r="AG1621" i="5"/>
  <c r="AG1620" i="5"/>
  <c r="AG1619" i="5"/>
  <c r="AG1618" i="5"/>
  <c r="AG1617" i="5"/>
  <c r="AG1616" i="5"/>
  <c r="AG1615" i="5"/>
  <c r="AG1614" i="5"/>
  <c r="AG1613" i="5"/>
  <c r="AG1612" i="5"/>
  <c r="AG1611" i="5"/>
  <c r="AG1610" i="5"/>
  <c r="AG1609" i="5"/>
  <c r="AG1608" i="5"/>
  <c r="AG1607" i="5"/>
  <c r="AG1606" i="5"/>
  <c r="AG1605" i="5"/>
  <c r="AG1604" i="5"/>
  <c r="AG1603" i="5"/>
  <c r="AG1602" i="5"/>
  <c r="AG1601" i="5"/>
  <c r="AG1600" i="5"/>
  <c r="AG1599" i="5"/>
  <c r="AG1598" i="5"/>
  <c r="AG1597" i="5"/>
  <c r="AG1596" i="5"/>
  <c r="AG1595" i="5"/>
  <c r="AG1594" i="5"/>
  <c r="AG1593" i="5"/>
  <c r="AG1592" i="5"/>
  <c r="AG1591" i="5"/>
  <c r="AG1590" i="5"/>
  <c r="AG1589" i="5"/>
  <c r="AG1588" i="5"/>
  <c r="AG1587" i="5"/>
  <c r="AG1586" i="5"/>
  <c r="AG1585" i="5"/>
  <c r="AG1584" i="5"/>
  <c r="AG1583" i="5"/>
  <c r="AG1582" i="5"/>
  <c r="AG1581" i="5"/>
  <c r="AG1580" i="5"/>
  <c r="AG1579" i="5"/>
  <c r="AG1578" i="5"/>
  <c r="AG1577" i="5"/>
  <c r="AG1576" i="5"/>
  <c r="AG1575" i="5"/>
  <c r="AG1574" i="5"/>
  <c r="AG1573" i="5"/>
  <c r="AG1572" i="5"/>
  <c r="AG1571" i="5"/>
  <c r="AG1570" i="5"/>
  <c r="AG1569" i="5"/>
  <c r="AG1568" i="5"/>
  <c r="AG1567" i="5"/>
  <c r="AG1566" i="5"/>
  <c r="AG1565" i="5"/>
  <c r="AG1564" i="5"/>
  <c r="AG1563" i="5"/>
  <c r="AG1562" i="5"/>
  <c r="AG1561" i="5"/>
  <c r="AG1560" i="5"/>
  <c r="AG1559" i="5"/>
  <c r="AG1558" i="5"/>
  <c r="AG1557" i="5"/>
  <c r="AG1556" i="5"/>
  <c r="AG1555" i="5"/>
  <c r="AG1554" i="5"/>
  <c r="AG1553" i="5"/>
  <c r="AG1552" i="5"/>
  <c r="AG1551" i="5"/>
  <c r="AG1550" i="5"/>
  <c r="AG1549" i="5"/>
  <c r="AG1548" i="5"/>
  <c r="AG1547" i="5"/>
  <c r="AG1546" i="5"/>
  <c r="AG1545" i="5"/>
  <c r="AG1544" i="5"/>
  <c r="AG1543" i="5"/>
  <c r="AG1542" i="5"/>
  <c r="AG1541" i="5"/>
  <c r="AG1540" i="5"/>
  <c r="AG1539" i="5"/>
  <c r="AG1538" i="5"/>
  <c r="AG1537" i="5"/>
  <c r="AG1536" i="5"/>
  <c r="AG1535" i="5"/>
  <c r="AG1534" i="5"/>
  <c r="AG1533" i="5"/>
  <c r="AG1532" i="5"/>
  <c r="AG1531" i="5"/>
  <c r="AG1530" i="5"/>
  <c r="AG1529" i="5"/>
  <c r="AG1528" i="5"/>
  <c r="AG1527" i="5"/>
  <c r="AG1526" i="5"/>
  <c r="AG1525" i="5"/>
  <c r="AG1524" i="5"/>
  <c r="AG1523" i="5"/>
  <c r="AG1522" i="5"/>
  <c r="AG1521" i="5"/>
  <c r="AG1520" i="5"/>
  <c r="AG1519" i="5"/>
  <c r="AG1518" i="5"/>
  <c r="AG1517" i="5"/>
  <c r="AG1516" i="5"/>
  <c r="AG1515" i="5"/>
  <c r="AG1514" i="5"/>
  <c r="AG1513" i="5"/>
  <c r="AG1512" i="5"/>
  <c r="AG1511" i="5"/>
  <c r="AG1510" i="5"/>
  <c r="AG1509" i="5"/>
  <c r="AG1508" i="5"/>
  <c r="AG1507" i="5"/>
  <c r="AG1506" i="5"/>
  <c r="AG1505" i="5"/>
  <c r="AG1504" i="5"/>
  <c r="AG1503" i="5"/>
  <c r="AG1502" i="5"/>
  <c r="AG1501" i="5"/>
  <c r="AG1500" i="5"/>
  <c r="AG1499" i="5"/>
  <c r="AG1498" i="5"/>
  <c r="AG1497" i="5"/>
  <c r="AG1496" i="5"/>
  <c r="AG1495" i="5"/>
  <c r="AG1494" i="5"/>
  <c r="AG1493" i="5"/>
  <c r="AG1492" i="5"/>
  <c r="AG1491" i="5"/>
  <c r="AG1490" i="5"/>
  <c r="AG1489" i="5"/>
  <c r="AG1488" i="5"/>
  <c r="AG1487" i="5"/>
  <c r="AG1486" i="5"/>
  <c r="AG1485" i="5"/>
  <c r="AG1484" i="5"/>
  <c r="AG1483" i="5"/>
  <c r="AG1482" i="5"/>
  <c r="AG1481" i="5"/>
  <c r="AG1480" i="5"/>
  <c r="AG1479" i="5"/>
  <c r="AG1478" i="5"/>
  <c r="AG1477" i="5"/>
  <c r="AG1476" i="5"/>
  <c r="AG1475" i="5"/>
  <c r="AG1474" i="5"/>
  <c r="AG1473" i="5"/>
  <c r="AG1472" i="5"/>
  <c r="AG1471" i="5"/>
  <c r="AG1470" i="5"/>
  <c r="AG1469" i="5"/>
  <c r="AG1468" i="5"/>
  <c r="AG1467" i="5"/>
  <c r="AG1466" i="5"/>
  <c r="AG1465" i="5"/>
  <c r="AG1464" i="5"/>
  <c r="AG1463" i="5"/>
  <c r="AG1462" i="5"/>
  <c r="AG1461" i="5"/>
  <c r="AG1460" i="5"/>
  <c r="AG1459" i="5"/>
  <c r="AG1458" i="5"/>
  <c r="AG1457" i="5"/>
  <c r="AG1456" i="5"/>
  <c r="AG1455" i="5"/>
  <c r="AG1454" i="5"/>
  <c r="AG1453" i="5"/>
  <c r="AG1452" i="5"/>
  <c r="AG1451" i="5"/>
  <c r="AG1450" i="5"/>
  <c r="AG1449" i="5"/>
  <c r="AG1448" i="5"/>
  <c r="AG1447" i="5"/>
  <c r="AG1446" i="5"/>
  <c r="AG1445" i="5"/>
  <c r="AG1444" i="5"/>
  <c r="AG1443" i="5"/>
  <c r="AG1442" i="5"/>
  <c r="AG1441" i="5"/>
  <c r="AG1440" i="5"/>
  <c r="AG1439" i="5"/>
  <c r="AG1438" i="5"/>
  <c r="AG1437" i="5"/>
  <c r="AG1436" i="5"/>
  <c r="AG1435" i="5"/>
  <c r="AG1434" i="5"/>
  <c r="AG1433" i="5"/>
  <c r="AG1432" i="5"/>
  <c r="AG1431" i="5"/>
  <c r="AG1430" i="5"/>
  <c r="AG1429" i="5"/>
  <c r="AG1428" i="5"/>
  <c r="AG1427" i="5"/>
  <c r="AG1426" i="5"/>
  <c r="AG1425" i="5"/>
  <c r="AG1424" i="5"/>
  <c r="AG1423" i="5"/>
  <c r="AG1422" i="5"/>
  <c r="AG1421" i="5"/>
  <c r="AG1420" i="5"/>
  <c r="AG1419" i="5"/>
  <c r="AG1418" i="5"/>
  <c r="AG1417" i="5"/>
  <c r="AG1416" i="5"/>
  <c r="AG1415" i="5"/>
  <c r="AG1414" i="5"/>
  <c r="AG1413" i="5"/>
  <c r="AG1412" i="5"/>
  <c r="AG1411" i="5"/>
  <c r="AG1410" i="5"/>
  <c r="AG1409" i="5"/>
  <c r="AG1408" i="5"/>
  <c r="AG1407" i="5"/>
  <c r="AG1406" i="5"/>
  <c r="AG1405" i="5"/>
  <c r="AG1404" i="5"/>
  <c r="AG1403" i="5"/>
  <c r="AG1402" i="5"/>
  <c r="AG1401" i="5"/>
  <c r="AG1400" i="5"/>
  <c r="AG1399" i="5"/>
  <c r="AG1398" i="5"/>
  <c r="AG1397" i="5"/>
  <c r="AG1396" i="5"/>
  <c r="AG1395" i="5"/>
  <c r="AG1394" i="5"/>
  <c r="AG1393" i="5"/>
  <c r="AG1392" i="5"/>
  <c r="AG1391" i="5"/>
  <c r="AG1390" i="5"/>
  <c r="AG1389" i="5"/>
  <c r="AG1388" i="5"/>
  <c r="AG1387" i="5"/>
  <c r="AG1386" i="5"/>
  <c r="AG1385" i="5"/>
  <c r="AG1384" i="5"/>
  <c r="AG1383" i="5"/>
  <c r="AG1382" i="5"/>
  <c r="AG1381" i="5"/>
  <c r="AG1380" i="5"/>
  <c r="AG1379" i="5"/>
  <c r="AG1378" i="5"/>
  <c r="AG1377" i="5"/>
  <c r="AG1376" i="5"/>
  <c r="AG1375" i="5"/>
  <c r="AG1374" i="5"/>
  <c r="AG1373" i="5"/>
  <c r="AG1372" i="5"/>
  <c r="AG1371" i="5"/>
  <c r="AG1370" i="5"/>
  <c r="AG1369" i="5"/>
  <c r="AG1368" i="5"/>
  <c r="AG1367" i="5"/>
  <c r="AG1366" i="5"/>
  <c r="AG1365" i="5"/>
  <c r="AG1364" i="5"/>
  <c r="AG1363" i="5"/>
  <c r="AG1362" i="5"/>
  <c r="AG1361" i="5"/>
  <c r="AG1360" i="5"/>
  <c r="AG1359" i="5"/>
  <c r="AG1358" i="5"/>
  <c r="AG1357" i="5"/>
  <c r="AG1356" i="5"/>
  <c r="AG1355" i="5"/>
  <c r="AG1354" i="5"/>
  <c r="AG1353" i="5"/>
  <c r="AG1352" i="5"/>
  <c r="AG1351" i="5"/>
  <c r="AG1350" i="5"/>
  <c r="AG1349" i="5"/>
  <c r="AG1348" i="5"/>
  <c r="AG1347" i="5"/>
  <c r="AG1346" i="5"/>
  <c r="AG1345" i="5"/>
  <c r="AG1344" i="5"/>
  <c r="AG1343" i="5"/>
  <c r="AG1342" i="5"/>
  <c r="AG1341" i="5"/>
  <c r="AG1340" i="5"/>
  <c r="AG1339" i="5"/>
  <c r="AG1338" i="5"/>
  <c r="AG1337" i="5"/>
  <c r="AG1336" i="5"/>
  <c r="AG1335" i="5"/>
  <c r="AG1334" i="5"/>
  <c r="AG1333" i="5"/>
  <c r="AG1332" i="5"/>
  <c r="AG1331" i="5"/>
  <c r="AG1330" i="5"/>
  <c r="AG1329" i="5"/>
  <c r="AG1328" i="5"/>
  <c r="AG1327" i="5"/>
  <c r="AG1326" i="5"/>
  <c r="AG1325" i="5"/>
  <c r="AG1324" i="5"/>
  <c r="AG1323" i="5"/>
  <c r="AG1322" i="5"/>
  <c r="AG1321" i="5"/>
  <c r="AG1320" i="5"/>
  <c r="AG1319" i="5"/>
  <c r="AG1318" i="5"/>
  <c r="AG1317" i="5"/>
  <c r="AG1316" i="5"/>
  <c r="AG1315" i="5"/>
  <c r="AG1314" i="5"/>
  <c r="AG1313" i="5"/>
  <c r="AG1312" i="5"/>
  <c r="AG1311" i="5"/>
  <c r="AG1310" i="5"/>
  <c r="AG1309" i="5"/>
  <c r="AG1308" i="5"/>
  <c r="AG1307" i="5"/>
  <c r="AG1306" i="5"/>
  <c r="AG1305" i="5"/>
  <c r="AG1304" i="5"/>
  <c r="AG1303" i="5"/>
  <c r="AG1302" i="5"/>
  <c r="AG1301" i="5"/>
  <c r="AG1300" i="5"/>
  <c r="AG1299" i="5"/>
  <c r="AG1298" i="5"/>
  <c r="AG1297" i="5"/>
  <c r="AG1296" i="5"/>
  <c r="AG1295" i="5"/>
  <c r="AG1294" i="5"/>
  <c r="AG1293" i="5"/>
  <c r="AG1292" i="5"/>
  <c r="AG1291" i="5"/>
  <c r="AG1290" i="5"/>
  <c r="AG1289" i="5"/>
  <c r="AG1288" i="5"/>
  <c r="AG1287" i="5"/>
  <c r="AG1286" i="5"/>
  <c r="AG1285" i="5"/>
  <c r="AG1284" i="5"/>
  <c r="AG1283" i="5"/>
  <c r="AG1282" i="5"/>
  <c r="AG1281" i="5"/>
  <c r="AG1280" i="5"/>
  <c r="AG1279" i="5"/>
  <c r="AG1278" i="5"/>
  <c r="AG1277" i="5"/>
  <c r="AG1276" i="5"/>
  <c r="AG1275" i="5"/>
  <c r="AG1274" i="5"/>
  <c r="AG1273" i="5"/>
  <c r="AG1272" i="5"/>
  <c r="AG1271" i="5"/>
  <c r="AG1270" i="5"/>
  <c r="AG1269" i="5"/>
  <c r="AG1268" i="5"/>
  <c r="AG1267" i="5"/>
  <c r="AG1266" i="5"/>
  <c r="AG1265" i="5"/>
  <c r="AG1264" i="5"/>
  <c r="AG1263" i="5"/>
  <c r="AG1262" i="5"/>
  <c r="AG1261" i="5"/>
  <c r="AG1260" i="5"/>
  <c r="AG1259" i="5"/>
  <c r="AG1258" i="5"/>
  <c r="AG1257" i="5"/>
  <c r="AG1256" i="5"/>
  <c r="AG1255" i="5"/>
  <c r="AG1254" i="5"/>
  <c r="AG1253" i="5"/>
  <c r="AG1252" i="5"/>
  <c r="AG1251" i="5"/>
  <c r="AG1250" i="5"/>
  <c r="AG1249" i="5"/>
  <c r="AG1248" i="5"/>
  <c r="AG1247" i="5"/>
  <c r="AG1246" i="5"/>
  <c r="AG1245" i="5"/>
  <c r="AG1244" i="5"/>
  <c r="AG1243" i="5"/>
  <c r="AG1242" i="5"/>
  <c r="AG1241" i="5"/>
  <c r="AG1240" i="5"/>
  <c r="AG1239" i="5"/>
  <c r="AG1238" i="5"/>
  <c r="AG1237" i="5"/>
  <c r="AG1236" i="5"/>
  <c r="AG1235" i="5"/>
  <c r="AG1234" i="5"/>
  <c r="AG1233" i="5"/>
  <c r="AG1232" i="5"/>
  <c r="AG1231" i="5"/>
  <c r="AG1230" i="5"/>
  <c r="AG1229" i="5"/>
  <c r="AG1228" i="5"/>
  <c r="AG1227" i="5"/>
  <c r="AG1226" i="5"/>
  <c r="AG1225" i="5"/>
  <c r="AG1224" i="5"/>
  <c r="AG1223" i="5"/>
  <c r="AG1222" i="5"/>
  <c r="AG1221" i="5"/>
  <c r="AG1220" i="5"/>
  <c r="AG1219" i="5"/>
  <c r="AG1218" i="5"/>
  <c r="AG1217" i="5"/>
  <c r="AG1216" i="5"/>
  <c r="AG1215" i="5"/>
  <c r="AG1214" i="5"/>
  <c r="AG1213" i="5"/>
  <c r="AG1212" i="5"/>
  <c r="AG1211" i="5"/>
  <c r="AG1210" i="5"/>
  <c r="AG1209" i="5"/>
  <c r="AG1208" i="5"/>
  <c r="AG1207" i="5"/>
  <c r="AG1206" i="5"/>
  <c r="AG1205" i="5"/>
  <c r="AG1204" i="5"/>
  <c r="AG1203" i="5"/>
  <c r="AG1202" i="5"/>
  <c r="AG1201" i="5"/>
  <c r="AG1200" i="5"/>
  <c r="AG1199" i="5"/>
  <c r="AG1198" i="5"/>
  <c r="AG1197" i="5"/>
  <c r="AG1196" i="5"/>
  <c r="AG1195" i="5"/>
  <c r="AG1194" i="5"/>
  <c r="AG1193" i="5"/>
  <c r="AG1192" i="5"/>
  <c r="AG1191" i="5"/>
  <c r="AG1190" i="5"/>
  <c r="AG1189" i="5"/>
  <c r="AG1188" i="5"/>
  <c r="AG1187" i="5"/>
  <c r="AG1186" i="5"/>
  <c r="AG1185" i="5"/>
  <c r="AG1184" i="5"/>
  <c r="AG1183" i="5"/>
  <c r="AG1182" i="5"/>
  <c r="AG1181" i="5"/>
  <c r="AG1180" i="5"/>
  <c r="AG1179" i="5"/>
  <c r="AG1178" i="5"/>
  <c r="AG1177" i="5"/>
  <c r="AG1176" i="5"/>
  <c r="AG1175" i="5"/>
  <c r="AG1174" i="5"/>
  <c r="AG1173" i="5"/>
  <c r="AG1172" i="5"/>
  <c r="AG1171" i="5"/>
  <c r="AG1170" i="5"/>
  <c r="AG1169" i="5"/>
  <c r="AG1168" i="5"/>
  <c r="AG1167" i="5"/>
  <c r="AG1166" i="5"/>
  <c r="AG1165" i="5"/>
  <c r="AG1164" i="5"/>
  <c r="AG1163" i="5"/>
  <c r="AG1162" i="5"/>
  <c r="AG1161" i="5"/>
  <c r="AG1160" i="5"/>
  <c r="AG1159" i="5"/>
  <c r="AG1158" i="5"/>
  <c r="AG1157" i="5"/>
  <c r="AG1156" i="5"/>
  <c r="AG1155" i="5"/>
  <c r="AG1154" i="5"/>
  <c r="AG1153" i="5"/>
  <c r="AG1152" i="5"/>
  <c r="AG1151" i="5"/>
  <c r="AG1150" i="5"/>
  <c r="AG1149" i="5"/>
  <c r="AG1148" i="5"/>
  <c r="AG1147" i="5"/>
  <c r="AG1146" i="5"/>
  <c r="AG1145" i="5"/>
  <c r="AG1144" i="5"/>
  <c r="AG1143" i="5"/>
  <c r="AG1142" i="5"/>
  <c r="AG1141" i="5"/>
  <c r="AG1140" i="5"/>
  <c r="AG1139" i="5"/>
  <c r="AG1138" i="5"/>
  <c r="AG1137" i="5"/>
  <c r="AG1136" i="5"/>
  <c r="AG1135" i="5"/>
  <c r="AG1134" i="5"/>
  <c r="AG1133" i="5"/>
  <c r="AG1132" i="5"/>
  <c r="AG1131" i="5"/>
  <c r="AG1130" i="5"/>
  <c r="AG1129" i="5"/>
  <c r="AG1128" i="5"/>
  <c r="AG1127" i="5"/>
  <c r="AG1126" i="5"/>
  <c r="AG1125" i="5"/>
  <c r="AG1124" i="5"/>
  <c r="AG1123" i="5"/>
  <c r="AG1122" i="5"/>
  <c r="AG1121" i="5"/>
  <c r="AG1120" i="5"/>
  <c r="AG1119" i="5"/>
  <c r="AG1118" i="5"/>
  <c r="AG1117" i="5"/>
  <c r="AG1116" i="5"/>
  <c r="AG1115" i="5"/>
  <c r="AG1114" i="5"/>
  <c r="AG1113" i="5"/>
  <c r="AG1112" i="5"/>
  <c r="AG1111" i="5"/>
  <c r="AG1110" i="5"/>
  <c r="AG1109" i="5"/>
  <c r="AG1108" i="5"/>
  <c r="AG1107" i="5"/>
  <c r="AG1106" i="5"/>
  <c r="AG1105" i="5"/>
  <c r="AG1104" i="5"/>
  <c r="AG1103" i="5"/>
  <c r="AG1102" i="5"/>
  <c r="AG1101" i="5"/>
  <c r="AG1100" i="5"/>
  <c r="AG1099" i="5"/>
  <c r="AG1098" i="5"/>
  <c r="AG1097" i="5"/>
  <c r="AG1096" i="5"/>
  <c r="AG1095" i="5"/>
  <c r="AG1094" i="5"/>
  <c r="AG1093" i="5"/>
  <c r="AG1092" i="5"/>
  <c r="AG1091" i="5"/>
  <c r="AG1090" i="5"/>
  <c r="AG1089" i="5"/>
  <c r="AG1088" i="5"/>
  <c r="AG1087" i="5"/>
  <c r="AG1086" i="5"/>
  <c r="AG1085" i="5"/>
  <c r="AG1084" i="5"/>
  <c r="AG1083" i="5"/>
  <c r="AG1082" i="5"/>
  <c r="AG1081" i="5"/>
  <c r="AG1080" i="5"/>
  <c r="AG1079" i="5"/>
  <c r="AG1078" i="5"/>
  <c r="AG1077" i="5"/>
  <c r="AG1076" i="5"/>
  <c r="AG1075" i="5"/>
  <c r="AG1074" i="5"/>
  <c r="AG1073" i="5"/>
  <c r="AG1072" i="5"/>
  <c r="AG1071" i="5"/>
  <c r="AG1070" i="5"/>
  <c r="AG1069" i="5"/>
  <c r="AG1068" i="5"/>
  <c r="AG1067" i="5"/>
  <c r="AG1066" i="5"/>
  <c r="AG1065" i="5"/>
  <c r="AG1064" i="5"/>
  <c r="AG1063" i="5"/>
  <c r="AG1062" i="5"/>
  <c r="AG1061" i="5"/>
  <c r="AG1060" i="5"/>
  <c r="AG1059" i="5"/>
  <c r="AG1058" i="5"/>
  <c r="AG1057" i="5"/>
  <c r="AG1056" i="5"/>
  <c r="AG1055" i="5"/>
  <c r="AG1054" i="5"/>
  <c r="AG1053" i="5"/>
  <c r="AG1052" i="5"/>
  <c r="AG1051" i="5"/>
  <c r="AG1050" i="5"/>
  <c r="AG1049" i="5"/>
  <c r="AG1048" i="5"/>
  <c r="AG1047" i="5"/>
  <c r="AG1046" i="5"/>
  <c r="AG1045" i="5"/>
  <c r="AG1044" i="5"/>
  <c r="AG1043" i="5"/>
  <c r="AG1042" i="5"/>
  <c r="AG1041" i="5"/>
  <c r="AG1040" i="5"/>
  <c r="AG1039" i="5"/>
  <c r="AG1038" i="5"/>
  <c r="AG1037" i="5"/>
  <c r="AG1036" i="5"/>
  <c r="AG1035" i="5"/>
  <c r="AG1034" i="5"/>
  <c r="AG1033" i="5"/>
  <c r="AG1032" i="5"/>
  <c r="AG1031" i="5"/>
  <c r="AG1030" i="5"/>
  <c r="AG1029" i="5"/>
  <c r="AG1028" i="5"/>
  <c r="AG1027" i="5"/>
  <c r="AG1026" i="5"/>
  <c r="AG1025" i="5"/>
  <c r="AG1024" i="5"/>
  <c r="AG1023" i="5"/>
  <c r="AG1022" i="5"/>
  <c r="AG1021" i="5"/>
  <c r="AG1020" i="5"/>
  <c r="AG1019" i="5"/>
  <c r="AG1018" i="5"/>
  <c r="AG1017" i="5"/>
  <c r="AG1016" i="5"/>
  <c r="AG1015" i="5"/>
  <c r="AG1014" i="5"/>
  <c r="AG1013" i="5"/>
  <c r="AG1012" i="5"/>
  <c r="AG1011" i="5"/>
  <c r="AG1010" i="5"/>
  <c r="AG1009" i="5"/>
  <c r="AG1008" i="5"/>
  <c r="AG1007" i="5"/>
  <c r="AG1006" i="5"/>
  <c r="AG1005" i="5"/>
  <c r="AG1004" i="5"/>
  <c r="AG1003" i="5"/>
  <c r="AG1002" i="5"/>
  <c r="AG1001" i="5"/>
  <c r="AG1000" i="5"/>
  <c r="AG999" i="5"/>
  <c r="AG998" i="5"/>
  <c r="AG997" i="5"/>
  <c r="AG996" i="5"/>
  <c r="AG995" i="5"/>
  <c r="AG994" i="5"/>
  <c r="AG993" i="5"/>
  <c r="AG992" i="5"/>
  <c r="AG991" i="5"/>
  <c r="AG990" i="5"/>
  <c r="AG989" i="5"/>
  <c r="AG988" i="5"/>
  <c r="AG987" i="5"/>
  <c r="AG986" i="5"/>
  <c r="AG985" i="5"/>
  <c r="AG984" i="5"/>
  <c r="AG983" i="5"/>
  <c r="AG982" i="5"/>
  <c r="AG981" i="5"/>
  <c r="AG980" i="5"/>
  <c r="AG979" i="5"/>
  <c r="AG978" i="5"/>
  <c r="AG977" i="5"/>
  <c r="AG976" i="5"/>
  <c r="AG975" i="5"/>
  <c r="AG974" i="5"/>
  <c r="AG973" i="5"/>
  <c r="AG972" i="5"/>
  <c r="AG971" i="5"/>
  <c r="AG970" i="5"/>
  <c r="AG969" i="5"/>
  <c r="AG968" i="5"/>
  <c r="AG967" i="5"/>
  <c r="AG966" i="5"/>
  <c r="AG965" i="5"/>
  <c r="AG964" i="5"/>
  <c r="AG963" i="5"/>
  <c r="AG962" i="5"/>
  <c r="AG961" i="5"/>
  <c r="AG960" i="5"/>
  <c r="AG959" i="5"/>
  <c r="AG958" i="5"/>
  <c r="AG957" i="5"/>
  <c r="AG956" i="5"/>
  <c r="AG955" i="5"/>
  <c r="AG954" i="5"/>
  <c r="AG953" i="5"/>
  <c r="AG952" i="5"/>
  <c r="AG951" i="5"/>
  <c r="AG950" i="5"/>
  <c r="AG949" i="5"/>
  <c r="AG948" i="5"/>
  <c r="AG947" i="5"/>
  <c r="AG946" i="5"/>
  <c r="AG945" i="5"/>
  <c r="AG944" i="5"/>
  <c r="AG943" i="5"/>
  <c r="AG942" i="5"/>
  <c r="AG941" i="5"/>
  <c r="AG940" i="5"/>
  <c r="AG939" i="5"/>
  <c r="AG938" i="5"/>
  <c r="AG937" i="5"/>
  <c r="AG936" i="5"/>
  <c r="AG935" i="5"/>
  <c r="AG934" i="5"/>
  <c r="AG933" i="5"/>
  <c r="AG932" i="5"/>
  <c r="AG931" i="5"/>
  <c r="AG930" i="5"/>
  <c r="AG929" i="5"/>
  <c r="AG928" i="5"/>
  <c r="AG927" i="5"/>
  <c r="AG926" i="5"/>
  <c r="AG925" i="5"/>
  <c r="AG924" i="5"/>
  <c r="AG923" i="5"/>
  <c r="AG922" i="5"/>
  <c r="AG921" i="5"/>
  <c r="AG920" i="5"/>
  <c r="AG919" i="5"/>
  <c r="AG918" i="5"/>
  <c r="AG917" i="5"/>
  <c r="AG916" i="5"/>
  <c r="AG915" i="5"/>
  <c r="AG914" i="5"/>
  <c r="AG913" i="5"/>
  <c r="AG912" i="5"/>
  <c r="AG911" i="5"/>
  <c r="AG910" i="5"/>
  <c r="AG909" i="5"/>
  <c r="AG908" i="5"/>
  <c r="AG907" i="5"/>
  <c r="AG906" i="5"/>
  <c r="AG905" i="5"/>
  <c r="AG904" i="5"/>
  <c r="AG903" i="5"/>
  <c r="AG902" i="5"/>
  <c r="AG901" i="5"/>
  <c r="AG900" i="5"/>
  <c r="AG899" i="5"/>
  <c r="AG898" i="5"/>
  <c r="AG897" i="5"/>
  <c r="AG896" i="5"/>
  <c r="AG895" i="5"/>
  <c r="AG894" i="5"/>
  <c r="AG893" i="5"/>
  <c r="AG892" i="5"/>
  <c r="AG891" i="5"/>
  <c r="AG890" i="5"/>
  <c r="AG889" i="5"/>
  <c r="AG888" i="5"/>
  <c r="AG887" i="5"/>
  <c r="AG886" i="5"/>
  <c r="AG885" i="5"/>
  <c r="AG884" i="5"/>
  <c r="AG883" i="5"/>
  <c r="AG882" i="5"/>
  <c r="AG881" i="5"/>
  <c r="AG880" i="5"/>
  <c r="AG879" i="5"/>
  <c r="AG878" i="5"/>
  <c r="AG877" i="5"/>
  <c r="AG876" i="5"/>
  <c r="AG875" i="5"/>
  <c r="AG874" i="5"/>
  <c r="AG873" i="5"/>
  <c r="AG872" i="5"/>
  <c r="AG871" i="5"/>
  <c r="AG870" i="5"/>
  <c r="AG869" i="5"/>
  <c r="AG868" i="5"/>
  <c r="AG867" i="5"/>
  <c r="AG866" i="5"/>
  <c r="AG865" i="5"/>
  <c r="AG864" i="5"/>
  <c r="AG863" i="5"/>
  <c r="AG862" i="5"/>
  <c r="AG861" i="5"/>
  <c r="AG860" i="5"/>
  <c r="AG859" i="5"/>
  <c r="AG858" i="5"/>
  <c r="AG857" i="5"/>
  <c r="AG856" i="5"/>
  <c r="AG855" i="5"/>
  <c r="AG854" i="5"/>
  <c r="AG853" i="5"/>
  <c r="AG852" i="5"/>
  <c r="AG851" i="5"/>
  <c r="AG850" i="5"/>
  <c r="AG849" i="5"/>
  <c r="AG848" i="5"/>
  <c r="AG847" i="5"/>
  <c r="AG846" i="5"/>
  <c r="AG845" i="5"/>
  <c r="AG844" i="5"/>
  <c r="AG843" i="5"/>
  <c r="AG842" i="5"/>
  <c r="AG841" i="5"/>
  <c r="AG840" i="5"/>
  <c r="AG839" i="5"/>
  <c r="AG838" i="5"/>
  <c r="AG837" i="5"/>
  <c r="AG836" i="5"/>
  <c r="AG835" i="5"/>
  <c r="AG834" i="5"/>
  <c r="AG833" i="5"/>
  <c r="AG832" i="5"/>
  <c r="AG831" i="5"/>
  <c r="AG830" i="5"/>
  <c r="AG829" i="5"/>
  <c r="AG828" i="5"/>
  <c r="AG827" i="5"/>
  <c r="AG826" i="5"/>
  <c r="AG825" i="5"/>
  <c r="AG824" i="5"/>
  <c r="AG823" i="5"/>
  <c r="AG822" i="5"/>
  <c r="AG821" i="5"/>
  <c r="AG820" i="5"/>
  <c r="AG819" i="5"/>
  <c r="AG818" i="5"/>
  <c r="AG817" i="5"/>
  <c r="AG816" i="5"/>
  <c r="AG815" i="5"/>
  <c r="AG814" i="5"/>
  <c r="AG813" i="5"/>
  <c r="AG812" i="5"/>
  <c r="AG811" i="5"/>
  <c r="AG810" i="5"/>
  <c r="AG809" i="5"/>
  <c r="AG808" i="5"/>
  <c r="AG807" i="5"/>
  <c r="AG806" i="5"/>
  <c r="AG805" i="5"/>
  <c r="AG804" i="5"/>
  <c r="AG803" i="5"/>
  <c r="AG802" i="5"/>
  <c r="AG801" i="5"/>
  <c r="AG800" i="5"/>
  <c r="AG799" i="5"/>
  <c r="AG798" i="5"/>
  <c r="AG797" i="5"/>
  <c r="AG796" i="5"/>
  <c r="AG795" i="5"/>
  <c r="AG794" i="5"/>
  <c r="AG793" i="5"/>
  <c r="AG792" i="5"/>
  <c r="AG791" i="5"/>
  <c r="AG790" i="5"/>
  <c r="AG789" i="5"/>
  <c r="AG788" i="5"/>
  <c r="AG787" i="5"/>
  <c r="AG786" i="5"/>
  <c r="AG785" i="5"/>
  <c r="AG784" i="5"/>
  <c r="AG783" i="5"/>
  <c r="AG782" i="5"/>
  <c r="AG781" i="5"/>
  <c r="AG780" i="5"/>
  <c r="AG779" i="5"/>
  <c r="AG778" i="5"/>
  <c r="AG777" i="5"/>
  <c r="AG776" i="5"/>
  <c r="AG775" i="5"/>
  <c r="AG774" i="5"/>
  <c r="AG773" i="5"/>
  <c r="AG772" i="5"/>
  <c r="AG771" i="5"/>
  <c r="AG770" i="5"/>
  <c r="AG769" i="5"/>
  <c r="AG768" i="5"/>
  <c r="AG767" i="5"/>
  <c r="AG766" i="5"/>
  <c r="AG765" i="5"/>
  <c r="AG764" i="5"/>
  <c r="AG763" i="5"/>
  <c r="AG762" i="5"/>
  <c r="AG761" i="5"/>
  <c r="AG760" i="5"/>
  <c r="AG759" i="5"/>
  <c r="AG758" i="5"/>
  <c r="AG757" i="5"/>
  <c r="AG756" i="5"/>
  <c r="AG755" i="5"/>
  <c r="AG754" i="5"/>
  <c r="AG753" i="5"/>
  <c r="AG752" i="5"/>
  <c r="AG751" i="5"/>
  <c r="AG750" i="5"/>
  <c r="AG749" i="5"/>
  <c r="AG748" i="5"/>
  <c r="AG747" i="5"/>
  <c r="AG746" i="5"/>
  <c r="AG745" i="5"/>
  <c r="AG744" i="5"/>
  <c r="AG743" i="5"/>
  <c r="AG742" i="5"/>
  <c r="AG741" i="5"/>
  <c r="AG740" i="5"/>
  <c r="AG739" i="5"/>
  <c r="AG738" i="5"/>
  <c r="AG737" i="5"/>
  <c r="AG736" i="5"/>
  <c r="AG735" i="5"/>
  <c r="AG734" i="5"/>
  <c r="AG733" i="5"/>
  <c r="AG732" i="5"/>
  <c r="AG731" i="5"/>
  <c r="AG730" i="5"/>
  <c r="AG729" i="5"/>
  <c r="AG728" i="5"/>
  <c r="AG727" i="5"/>
  <c r="AG726" i="5"/>
  <c r="AG725" i="5"/>
  <c r="AG724" i="5"/>
  <c r="AG723" i="5"/>
  <c r="AG722" i="5"/>
  <c r="AG721" i="5"/>
  <c r="AG720" i="5"/>
  <c r="AG719" i="5"/>
  <c r="AG718" i="5"/>
  <c r="AG717" i="5"/>
  <c r="AG716" i="5"/>
  <c r="AG715" i="5"/>
  <c r="AG714" i="5"/>
  <c r="AG713" i="5"/>
  <c r="AG712" i="5"/>
  <c r="AG711" i="5"/>
  <c r="AG710" i="5"/>
  <c r="AG709" i="5"/>
  <c r="AG708" i="5"/>
  <c r="AG707" i="5"/>
  <c r="AG706" i="5"/>
  <c r="AG705" i="5"/>
  <c r="AG704" i="5"/>
  <c r="AG703" i="5"/>
  <c r="AG702" i="5"/>
  <c r="AG701" i="5"/>
  <c r="AG700" i="5"/>
  <c r="AG699" i="5"/>
  <c r="AG698" i="5"/>
  <c r="AG697" i="5"/>
  <c r="AG696" i="5"/>
  <c r="AG695" i="5"/>
  <c r="AG694" i="5"/>
  <c r="AG693" i="5"/>
  <c r="AG692" i="5"/>
  <c r="AG691" i="5"/>
  <c r="AG690" i="5"/>
  <c r="AG689" i="5"/>
  <c r="AG688" i="5"/>
  <c r="AG687" i="5"/>
  <c r="AG686" i="5"/>
  <c r="AG685" i="5"/>
  <c r="AG684" i="5"/>
  <c r="AG683" i="5"/>
  <c r="AG682" i="5"/>
  <c r="AG681" i="5"/>
  <c r="AG680" i="5"/>
  <c r="AG679" i="5"/>
  <c r="AG678" i="5"/>
  <c r="AG677" i="5"/>
  <c r="AG676" i="5"/>
  <c r="AG675" i="5"/>
  <c r="AG674" i="5"/>
  <c r="AG673" i="5"/>
  <c r="AG672" i="5"/>
  <c r="AG671" i="5"/>
  <c r="AG670" i="5"/>
  <c r="AG669" i="5"/>
  <c r="AG668" i="5"/>
  <c r="AG667" i="5"/>
  <c r="AG666" i="5"/>
  <c r="AG665" i="5"/>
  <c r="AG664" i="5"/>
  <c r="AG663" i="5"/>
  <c r="AG662" i="5"/>
  <c r="AG661" i="5"/>
  <c r="AG660" i="5"/>
  <c r="AG659" i="5"/>
  <c r="AG658" i="5"/>
  <c r="AG657" i="5"/>
  <c r="AG656" i="5"/>
  <c r="AG655" i="5"/>
  <c r="AG654" i="5"/>
  <c r="AG653" i="5"/>
  <c r="AG652" i="5"/>
  <c r="AG651" i="5"/>
  <c r="AG650" i="5"/>
  <c r="AG649" i="5"/>
  <c r="AG648" i="5"/>
  <c r="AG647" i="5"/>
  <c r="AG646" i="5"/>
  <c r="AG645" i="5"/>
  <c r="AG644" i="5"/>
  <c r="AG643" i="5"/>
  <c r="AG642" i="5"/>
  <c r="AG641" i="5"/>
  <c r="AG640" i="5"/>
  <c r="AG639" i="5"/>
  <c r="AG638" i="5"/>
  <c r="AG637" i="5"/>
  <c r="AG636" i="5"/>
  <c r="AG635" i="5"/>
  <c r="AG634" i="5"/>
  <c r="AG633" i="5"/>
  <c r="AG632" i="5"/>
  <c r="AG631" i="5"/>
  <c r="AG630" i="5"/>
  <c r="AG629" i="5"/>
  <c r="AG628" i="5"/>
  <c r="AG627" i="5"/>
  <c r="AG626" i="5"/>
  <c r="AG625" i="5"/>
  <c r="AG624" i="5"/>
  <c r="AG623" i="5"/>
  <c r="AG622" i="5"/>
  <c r="AG621" i="5"/>
  <c r="AG620" i="5"/>
  <c r="AG619" i="5"/>
  <c r="AG618" i="5"/>
  <c r="AG617" i="5"/>
  <c r="AG616" i="5"/>
  <c r="AG615" i="5"/>
  <c r="AG614" i="5"/>
  <c r="AG613" i="5"/>
  <c r="AG612" i="5"/>
  <c r="AG611" i="5"/>
  <c r="AG610" i="5"/>
  <c r="AG609" i="5"/>
  <c r="AG608" i="5"/>
  <c r="AG607" i="5"/>
  <c r="AG606" i="5"/>
  <c r="AG605" i="5"/>
  <c r="AG604" i="5"/>
  <c r="AG603" i="5"/>
  <c r="AG602" i="5"/>
  <c r="AG601" i="5"/>
  <c r="AG600" i="5"/>
  <c r="AG599" i="5"/>
  <c r="AG598" i="5"/>
  <c r="AG597" i="5"/>
  <c r="AG596" i="5"/>
  <c r="AG595" i="5"/>
  <c r="AG594" i="5"/>
  <c r="AG593" i="5"/>
  <c r="AG592" i="5"/>
  <c r="AG591" i="5"/>
  <c r="AG590" i="5"/>
  <c r="AG589" i="5"/>
  <c r="AG588" i="5"/>
  <c r="AG587" i="5"/>
  <c r="AG586" i="5"/>
  <c r="AG585" i="5"/>
  <c r="AG584" i="5"/>
  <c r="AG583" i="5"/>
  <c r="AG582" i="5"/>
  <c r="AG581" i="5"/>
  <c r="AG580" i="5"/>
  <c r="AG579" i="5"/>
  <c r="AG578" i="5"/>
  <c r="AG577" i="5"/>
  <c r="AG576" i="5"/>
  <c r="AG575" i="5"/>
  <c r="AG574" i="5"/>
  <c r="AG573" i="5"/>
  <c r="AG572" i="5"/>
  <c r="AG571" i="5"/>
  <c r="AG570" i="5"/>
  <c r="AG569" i="5"/>
  <c r="AG568" i="5"/>
  <c r="AG567" i="5"/>
  <c r="AG566" i="5"/>
  <c r="AG565" i="5"/>
  <c r="AG564" i="5"/>
  <c r="AG563" i="5"/>
  <c r="AG562" i="5"/>
  <c r="AG561" i="5"/>
  <c r="AG560" i="5"/>
  <c r="AG559" i="5"/>
  <c r="AG558" i="5"/>
  <c r="AG557" i="5"/>
  <c r="AG556" i="5"/>
  <c r="AG555" i="5"/>
  <c r="AG554" i="5"/>
  <c r="AG553" i="5"/>
  <c r="AG552" i="5"/>
  <c r="AG551" i="5"/>
  <c r="AG550" i="5"/>
  <c r="AG549" i="5"/>
  <c r="AG548" i="5"/>
  <c r="AG547" i="5"/>
  <c r="AG546" i="5"/>
  <c r="AG545" i="5"/>
  <c r="AG544" i="5"/>
  <c r="AG543" i="5"/>
  <c r="AG542" i="5"/>
  <c r="AG541" i="5"/>
  <c r="AG540" i="5"/>
  <c r="AG539" i="5"/>
  <c r="AG538" i="5"/>
  <c r="AG537" i="5"/>
  <c r="AG536" i="5"/>
  <c r="AG535" i="5"/>
  <c r="AG534" i="5"/>
  <c r="AG533" i="5"/>
  <c r="AG532" i="5"/>
  <c r="AG531" i="5"/>
  <c r="AG530" i="5"/>
  <c r="AG529" i="5"/>
  <c r="AG528" i="5"/>
  <c r="AG527" i="5"/>
  <c r="AG526" i="5"/>
  <c r="AG525" i="5"/>
  <c r="AG524" i="5"/>
  <c r="AG523" i="5"/>
  <c r="AG522" i="5"/>
  <c r="AG521" i="5"/>
  <c r="AG520" i="5"/>
  <c r="AG519" i="5"/>
  <c r="AG518" i="5"/>
  <c r="AG517" i="5"/>
  <c r="AG516" i="5"/>
  <c r="AG515" i="5"/>
  <c r="AG514" i="5"/>
  <c r="AG513" i="5"/>
  <c r="AG512" i="5"/>
  <c r="AG511" i="5"/>
  <c r="AG510" i="5"/>
  <c r="AG509" i="5"/>
  <c r="AG508" i="5"/>
  <c r="AG507" i="5"/>
  <c r="AG506" i="5"/>
  <c r="AG505" i="5"/>
  <c r="AG504" i="5"/>
  <c r="AG503" i="5"/>
  <c r="AG502" i="5"/>
  <c r="AG501" i="5"/>
  <c r="AG500" i="5"/>
  <c r="AG499" i="5"/>
  <c r="AG498" i="5"/>
  <c r="AG497" i="5"/>
  <c r="AG496" i="5"/>
  <c r="AG495" i="5"/>
  <c r="AG494" i="5"/>
  <c r="AG493" i="5"/>
  <c r="AG492" i="5"/>
  <c r="AG491" i="5"/>
  <c r="AG490" i="5"/>
  <c r="AG489" i="5"/>
  <c r="AG488" i="5"/>
  <c r="AG487" i="5"/>
  <c r="AG486" i="5"/>
  <c r="AG485" i="5"/>
  <c r="AG484" i="5"/>
  <c r="AG483" i="5"/>
  <c r="AG482" i="5"/>
  <c r="AG481" i="5"/>
  <c r="AG480" i="5"/>
  <c r="AG479" i="5"/>
  <c r="AG478" i="5"/>
  <c r="AG477" i="5"/>
  <c r="AG476" i="5"/>
  <c r="AG475" i="5"/>
  <c r="AG474" i="5"/>
  <c r="AG473" i="5"/>
  <c r="AG472" i="5"/>
  <c r="AG471" i="5"/>
  <c r="AG470" i="5"/>
  <c r="AG469" i="5"/>
  <c r="AG468" i="5"/>
  <c r="AG467" i="5"/>
  <c r="AG466" i="5"/>
  <c r="AG465" i="5"/>
  <c r="AG464" i="5"/>
  <c r="AG463" i="5"/>
  <c r="AG462" i="5"/>
  <c r="AG461" i="5"/>
  <c r="AG460" i="5"/>
  <c r="AG459" i="5"/>
  <c r="AG458" i="5"/>
  <c r="AG457" i="5"/>
  <c r="AG456" i="5"/>
  <c r="AG455" i="5"/>
  <c r="AG454" i="5"/>
  <c r="AG453" i="5"/>
  <c r="AG452" i="5"/>
  <c r="AG451" i="5"/>
  <c r="AG450" i="5"/>
  <c r="AG449" i="5"/>
  <c r="AG448" i="5"/>
  <c r="AG447" i="5"/>
  <c r="AG446" i="5"/>
  <c r="AG445" i="5"/>
  <c r="AG444" i="5"/>
  <c r="AG443" i="5"/>
  <c r="AG442" i="5"/>
  <c r="AG441" i="5"/>
  <c r="AG440" i="5"/>
  <c r="AG439" i="5"/>
  <c r="AG438" i="5"/>
  <c r="AG437" i="5"/>
  <c r="AG436" i="5"/>
  <c r="AG435" i="5"/>
  <c r="AG434" i="5"/>
  <c r="AG433" i="5"/>
  <c r="AG432" i="5"/>
  <c r="AG431" i="5"/>
  <c r="AG430" i="5"/>
  <c r="AG429" i="5"/>
  <c r="AG428" i="5"/>
  <c r="AG427" i="5"/>
  <c r="AG426" i="5"/>
  <c r="AG425" i="5"/>
  <c r="AG424" i="5"/>
  <c r="AG423" i="5"/>
  <c r="AG422" i="5"/>
  <c r="AG421" i="5"/>
  <c r="AG420" i="5"/>
  <c r="AG419" i="5"/>
  <c r="AG418" i="5"/>
  <c r="AG417" i="5"/>
  <c r="AG416" i="5"/>
  <c r="AG415" i="5"/>
  <c r="AG414" i="5"/>
  <c r="AG413" i="5"/>
  <c r="AG412" i="5"/>
  <c r="AG411" i="5"/>
  <c r="AG410" i="5"/>
  <c r="AG409" i="5"/>
  <c r="AG408" i="5"/>
  <c r="AG407" i="5"/>
  <c r="AG406" i="5"/>
  <c r="AG405" i="5"/>
  <c r="AG404" i="5"/>
  <c r="AG403" i="5"/>
  <c r="AG402" i="5"/>
  <c r="AG401" i="5"/>
  <c r="AG400" i="5"/>
  <c r="AG399" i="5"/>
  <c r="AG398" i="5"/>
  <c r="AG397" i="5"/>
  <c r="AG396" i="5"/>
  <c r="AG395" i="5"/>
  <c r="AG394" i="5"/>
  <c r="AG393" i="5"/>
  <c r="AG392" i="5"/>
  <c r="AG391" i="5"/>
  <c r="AG390" i="5"/>
  <c r="AG389" i="5"/>
  <c r="AG388" i="5"/>
  <c r="AG387" i="5"/>
  <c r="AG386" i="5"/>
  <c r="AG385" i="5"/>
  <c r="AG384" i="5"/>
  <c r="AG383" i="5"/>
  <c r="AG382" i="5"/>
  <c r="AG381" i="5"/>
  <c r="AG380" i="5"/>
  <c r="AG379" i="5"/>
  <c r="AG378" i="5"/>
  <c r="AG377" i="5"/>
  <c r="AG376" i="5"/>
  <c r="AG375" i="5"/>
  <c r="AG374" i="5"/>
  <c r="AG373" i="5"/>
  <c r="AG372" i="5"/>
  <c r="AG371" i="5"/>
  <c r="AG370" i="5"/>
  <c r="AG369" i="5"/>
  <c r="AG368" i="5"/>
  <c r="AG367" i="5"/>
  <c r="AG366" i="5"/>
  <c r="AG365" i="5"/>
  <c r="AG364" i="5"/>
  <c r="AG363" i="5"/>
  <c r="AG362" i="5"/>
  <c r="AG361" i="5"/>
  <c r="AG360" i="5"/>
  <c r="AG359" i="5"/>
  <c r="AG358" i="5"/>
  <c r="AG357" i="5"/>
  <c r="AG356" i="5"/>
  <c r="AG355" i="5"/>
  <c r="AG354" i="5"/>
  <c r="AG353" i="5"/>
  <c r="AG352" i="5"/>
  <c r="AG351" i="5"/>
  <c r="AG350" i="5"/>
  <c r="AG349" i="5"/>
  <c r="AG348" i="5"/>
  <c r="AG347" i="5"/>
  <c r="AG346" i="5"/>
  <c r="AG345" i="5"/>
  <c r="AG344" i="5"/>
  <c r="AG343" i="5"/>
  <c r="AG342" i="5"/>
  <c r="AG341" i="5"/>
  <c r="AG340" i="5"/>
  <c r="AG339" i="5"/>
  <c r="AG338" i="5"/>
  <c r="AG337" i="5"/>
  <c r="AG336" i="5"/>
  <c r="AG335" i="5"/>
  <c r="AG334" i="5"/>
  <c r="AG333" i="5"/>
  <c r="AG332" i="5"/>
  <c r="AG331" i="5"/>
  <c r="AG330" i="5"/>
  <c r="AG329" i="5"/>
  <c r="AG328" i="5"/>
  <c r="AG327" i="5"/>
  <c r="AG326" i="5"/>
  <c r="AG325" i="5"/>
  <c r="AG324" i="5"/>
  <c r="AG323" i="5"/>
  <c r="AG322" i="5"/>
  <c r="AG321" i="5"/>
  <c r="AG320" i="5"/>
  <c r="AG319" i="5"/>
  <c r="AG318" i="5"/>
  <c r="AG317" i="5"/>
  <c r="AG316" i="5"/>
  <c r="AG315" i="5"/>
  <c r="AG314" i="5"/>
  <c r="AG313" i="5"/>
  <c r="AG312" i="5"/>
  <c r="AG311" i="5"/>
  <c r="AG310" i="5"/>
  <c r="AG309" i="5"/>
  <c r="AG308" i="5"/>
  <c r="AG307" i="5"/>
  <c r="AG306" i="5"/>
  <c r="AG305" i="5"/>
  <c r="AG304" i="5"/>
  <c r="AG303" i="5"/>
  <c r="AG302" i="5"/>
  <c r="AG301" i="5"/>
  <c r="AG300" i="5"/>
  <c r="AG299" i="5"/>
  <c r="AG298" i="5"/>
  <c r="AG297" i="5"/>
  <c r="AG296" i="5"/>
  <c r="AG295" i="5"/>
  <c r="AG294" i="5"/>
  <c r="AG293" i="5"/>
  <c r="AG292" i="5"/>
  <c r="AG291" i="5"/>
  <c r="AG290" i="5"/>
  <c r="AG289" i="5"/>
  <c r="AG288" i="5"/>
  <c r="AG287" i="5"/>
  <c r="AG286" i="5"/>
  <c r="AG285" i="5"/>
  <c r="AG284" i="5"/>
  <c r="AG283" i="5"/>
  <c r="AG282" i="5"/>
  <c r="AG281" i="5"/>
  <c r="AG280" i="5"/>
  <c r="AG279" i="5"/>
  <c r="AG278" i="5"/>
  <c r="AG277" i="5"/>
  <c r="AG276" i="5"/>
  <c r="AG275" i="5"/>
  <c r="AG274" i="5"/>
  <c r="AG273" i="5"/>
  <c r="AG272" i="5"/>
  <c r="AG271" i="5"/>
  <c r="AG270" i="5"/>
  <c r="AG269" i="5"/>
  <c r="AG268" i="5"/>
  <c r="AG267" i="5"/>
  <c r="AG266" i="5"/>
  <c r="AG265" i="5"/>
  <c r="AG264" i="5"/>
  <c r="AG263" i="5"/>
  <c r="AG262" i="5"/>
  <c r="AG261" i="5"/>
  <c r="AG260" i="5"/>
  <c r="AG259" i="5"/>
  <c r="AG258" i="5"/>
  <c r="AG257" i="5"/>
  <c r="AG256" i="5"/>
  <c r="AG255" i="5"/>
  <c r="AG254" i="5"/>
  <c r="AG253" i="5"/>
  <c r="AG252" i="5"/>
  <c r="AG251" i="5"/>
  <c r="AG250" i="5"/>
  <c r="AG249" i="5"/>
  <c r="AG248" i="5"/>
  <c r="AG247" i="5"/>
  <c r="AG246" i="5"/>
  <c r="AG245" i="5"/>
  <c r="AG244" i="5"/>
  <c r="AG243" i="5"/>
  <c r="AG242" i="5"/>
  <c r="AG241" i="5"/>
  <c r="AG240" i="5"/>
  <c r="AG239" i="5"/>
  <c r="AG238" i="5"/>
  <c r="AG237" i="5"/>
  <c r="AG236" i="5"/>
  <c r="AG235" i="5"/>
  <c r="AG234" i="5"/>
  <c r="AG233" i="5"/>
  <c r="AG232" i="5"/>
  <c r="AG231" i="5"/>
  <c r="AG230" i="5"/>
  <c r="AG229" i="5"/>
  <c r="AG228" i="5"/>
  <c r="AG227" i="5"/>
  <c r="AG226" i="5"/>
  <c r="AG225" i="5"/>
  <c r="AG224" i="5"/>
  <c r="AG223" i="5"/>
  <c r="AG222" i="5"/>
  <c r="AG221" i="5"/>
  <c r="AG220" i="5"/>
  <c r="AG219" i="5"/>
  <c r="AG218" i="5"/>
  <c r="AG217" i="5"/>
  <c r="AG216" i="5"/>
  <c r="AG215" i="5"/>
  <c r="AG214" i="5"/>
  <c r="AG213" i="5"/>
  <c r="AG212" i="5"/>
  <c r="AG211" i="5"/>
  <c r="AG210" i="5"/>
  <c r="AG209" i="5"/>
  <c r="AG208" i="5"/>
  <c r="AG207" i="5"/>
  <c r="AG206" i="5"/>
  <c r="AG205" i="5"/>
  <c r="AG204" i="5"/>
  <c r="AG203" i="5"/>
  <c r="AG202" i="5"/>
  <c r="AG201" i="5"/>
  <c r="AG200" i="5"/>
  <c r="AG199" i="5"/>
  <c r="AG198" i="5"/>
  <c r="AG197" i="5"/>
  <c r="AG196" i="5"/>
  <c r="AG195" i="5"/>
  <c r="AG194" i="5"/>
  <c r="AG193" i="5"/>
  <c r="AG192" i="5"/>
  <c r="AG191" i="5"/>
  <c r="AG190" i="5"/>
  <c r="AG189" i="5"/>
  <c r="AG188" i="5"/>
  <c r="AG187" i="5"/>
  <c r="AG186" i="5"/>
  <c r="AG185" i="5"/>
  <c r="AG184" i="5"/>
  <c r="AG183" i="5"/>
  <c r="AG182" i="5"/>
  <c r="AG181" i="5"/>
  <c r="AG180" i="5"/>
  <c r="AG179" i="5"/>
  <c r="AG178" i="5"/>
  <c r="AG177" i="5"/>
  <c r="AG176" i="5"/>
  <c r="AG175" i="5"/>
  <c r="AG174" i="5"/>
  <c r="AG173" i="5"/>
  <c r="AG172" i="5"/>
  <c r="AG171" i="5"/>
  <c r="AG170" i="5"/>
  <c r="AG169" i="5"/>
  <c r="AG168" i="5"/>
  <c r="AG167" i="5"/>
  <c r="AG166" i="5"/>
  <c r="AG165" i="5"/>
  <c r="AG164" i="5"/>
  <c r="AG163" i="5"/>
  <c r="AG162" i="5"/>
  <c r="AG161" i="5"/>
  <c r="AG160" i="5"/>
  <c r="AG159" i="5"/>
  <c r="AG158" i="5"/>
  <c r="AG157" i="5"/>
  <c r="AG156" i="5"/>
  <c r="AG155" i="5"/>
  <c r="AG154" i="5"/>
  <c r="AG153" i="5"/>
  <c r="AG152" i="5"/>
  <c r="AG151" i="5"/>
  <c r="AG150" i="5"/>
  <c r="AG149" i="5"/>
  <c r="AG148" i="5"/>
  <c r="AG147" i="5"/>
  <c r="AG146" i="5"/>
  <c r="AG145" i="5"/>
  <c r="AG144" i="5"/>
  <c r="AG143" i="5"/>
  <c r="AG142" i="5"/>
  <c r="AG141" i="5"/>
  <c r="AG140" i="5"/>
  <c r="AG139" i="5"/>
  <c r="AG138" i="5"/>
  <c r="AG137" i="5"/>
  <c r="AG136" i="5"/>
  <c r="AG135" i="5"/>
  <c r="AG134" i="5"/>
  <c r="AG133" i="5"/>
  <c r="AG132" i="5"/>
  <c r="AG131" i="5"/>
  <c r="AG130" i="5"/>
  <c r="AG129" i="5"/>
  <c r="AG128" i="5"/>
  <c r="AG127" i="5"/>
  <c r="AG126" i="5"/>
  <c r="AG125" i="5"/>
  <c r="AG124" i="5"/>
  <c r="AG123" i="5"/>
  <c r="AG122" i="5"/>
  <c r="AG121" i="5"/>
  <c r="AG120" i="5"/>
  <c r="AG119" i="5"/>
  <c r="AG118" i="5"/>
  <c r="AG117" i="5"/>
  <c r="AG116" i="5"/>
  <c r="AG115" i="5"/>
  <c r="AG114" i="5"/>
  <c r="AG113" i="5"/>
  <c r="AG112" i="5"/>
  <c r="AG111" i="5"/>
  <c r="AG110" i="5"/>
  <c r="AG109" i="5"/>
  <c r="AG108" i="5"/>
  <c r="AG107" i="5"/>
  <c r="AG106" i="5"/>
  <c r="AG105" i="5"/>
  <c r="AG104" i="5"/>
  <c r="AG103" i="5"/>
  <c r="AG102" i="5"/>
  <c r="AG101" i="5"/>
  <c r="AG100" i="5"/>
  <c r="AG99" i="5"/>
  <c r="AG98" i="5"/>
  <c r="AG97" i="5"/>
  <c r="AG96" i="5"/>
  <c r="AG95" i="5"/>
  <c r="AG94" i="5"/>
  <c r="AG93" i="5"/>
  <c r="AG92" i="5"/>
  <c r="AG91" i="5"/>
  <c r="AG90" i="5"/>
  <c r="AG89" i="5"/>
  <c r="AG88" i="5"/>
  <c r="AG87" i="5"/>
  <c r="AG86" i="5"/>
  <c r="AG85" i="5"/>
  <c r="AG84" i="5"/>
  <c r="AG83" i="5"/>
  <c r="AG82" i="5"/>
  <c r="AG81" i="5"/>
  <c r="AG80" i="5"/>
  <c r="AG79" i="5"/>
  <c r="AG78" i="5"/>
  <c r="AG77" i="5"/>
  <c r="AG76" i="5"/>
  <c r="AG75" i="5"/>
  <c r="AG74" i="5"/>
  <c r="AG73" i="5"/>
  <c r="AG72" i="5"/>
  <c r="AG71" i="5"/>
  <c r="AG70" i="5"/>
  <c r="AG69" i="5"/>
  <c r="AG68" i="5"/>
  <c r="AG67" i="5"/>
  <c r="AG66" i="5"/>
  <c r="AG65" i="5"/>
  <c r="AG64" i="5"/>
  <c r="AG63" i="5"/>
  <c r="AG62" i="5"/>
  <c r="AG61" i="5"/>
  <c r="AG60" i="5"/>
  <c r="AG59" i="5"/>
  <c r="AG58" i="5"/>
  <c r="AG57" i="5"/>
  <c r="AG56" i="5"/>
  <c r="AG55" i="5"/>
  <c r="AG54" i="5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F18" i="5"/>
  <c r="AF19" i="5"/>
  <c r="AF14" i="5"/>
  <c r="AF22" i="5"/>
  <c r="AF13" i="5"/>
  <c r="AF15" i="5"/>
  <c r="AF16" i="5"/>
  <c r="AF5013" i="5"/>
  <c r="AF5012" i="5"/>
  <c r="AF5011" i="5"/>
  <c r="AF5010" i="5"/>
  <c r="AF5009" i="5"/>
  <c r="AF5008" i="5"/>
  <c r="AF5007" i="5"/>
  <c r="AF5006" i="5"/>
  <c r="AF5005" i="5"/>
  <c r="AF5004" i="5"/>
  <c r="AF5003" i="5"/>
  <c r="AF5002" i="5"/>
  <c r="AF5001" i="5"/>
  <c r="AF5000" i="5"/>
  <c r="AF4999" i="5"/>
  <c r="AF4998" i="5"/>
  <c r="AF4997" i="5"/>
  <c r="AF4996" i="5"/>
  <c r="AF4995" i="5"/>
  <c r="AF4994" i="5"/>
  <c r="AF4993" i="5"/>
  <c r="AF4992" i="5"/>
  <c r="AF4991" i="5"/>
  <c r="AF4990" i="5"/>
  <c r="AF4989" i="5"/>
  <c r="AF4988" i="5"/>
  <c r="AF4987" i="5"/>
  <c r="AF4986" i="5"/>
  <c r="AF4985" i="5"/>
  <c r="AF4984" i="5"/>
  <c r="AF4983" i="5"/>
  <c r="AF4982" i="5"/>
  <c r="AF4981" i="5"/>
  <c r="AF4980" i="5"/>
  <c r="AF4979" i="5"/>
  <c r="AF4978" i="5"/>
  <c r="AF4977" i="5"/>
  <c r="AF4976" i="5"/>
  <c r="AF4975" i="5"/>
  <c r="AF4974" i="5"/>
  <c r="AF4973" i="5"/>
  <c r="AF4972" i="5"/>
  <c r="AF4971" i="5"/>
  <c r="AF4970" i="5"/>
  <c r="AF4969" i="5"/>
  <c r="AF4968" i="5"/>
  <c r="AF4967" i="5"/>
  <c r="AF4966" i="5"/>
  <c r="AF4965" i="5"/>
  <c r="AF4964" i="5"/>
  <c r="AF4963" i="5"/>
  <c r="AF4962" i="5"/>
  <c r="AF4961" i="5"/>
  <c r="AF4960" i="5"/>
  <c r="AF4959" i="5"/>
  <c r="AF4958" i="5"/>
  <c r="AF4957" i="5"/>
  <c r="AF4956" i="5"/>
  <c r="AF4955" i="5"/>
  <c r="AF4954" i="5"/>
  <c r="AF4953" i="5"/>
  <c r="AF4952" i="5"/>
  <c r="AF4951" i="5"/>
  <c r="AF4950" i="5"/>
  <c r="AF4949" i="5"/>
  <c r="AF4948" i="5"/>
  <c r="AF4947" i="5"/>
  <c r="AF4946" i="5"/>
  <c r="AF4945" i="5"/>
  <c r="AF4944" i="5"/>
  <c r="AF4943" i="5"/>
  <c r="AF4942" i="5"/>
  <c r="AF4941" i="5"/>
  <c r="AF4940" i="5"/>
  <c r="AF4939" i="5"/>
  <c r="AF4938" i="5"/>
  <c r="AF4937" i="5"/>
  <c r="AF4936" i="5"/>
  <c r="AF4935" i="5"/>
  <c r="AF4934" i="5"/>
  <c r="AF4933" i="5"/>
  <c r="AF4932" i="5"/>
  <c r="AF4931" i="5"/>
  <c r="AF4930" i="5"/>
  <c r="AF4929" i="5"/>
  <c r="AF4928" i="5"/>
  <c r="AF4927" i="5"/>
  <c r="AF4926" i="5"/>
  <c r="AF4925" i="5"/>
  <c r="AF4924" i="5"/>
  <c r="AF4923" i="5"/>
  <c r="AF4922" i="5"/>
  <c r="AF4921" i="5"/>
  <c r="AF4920" i="5"/>
  <c r="AF4919" i="5"/>
  <c r="AF4918" i="5"/>
  <c r="AF4917" i="5"/>
  <c r="AF4916" i="5"/>
  <c r="AF4915" i="5"/>
  <c r="AF4914" i="5"/>
  <c r="AF4913" i="5"/>
  <c r="AF4912" i="5"/>
  <c r="AF4911" i="5"/>
  <c r="AF4910" i="5"/>
  <c r="AF4909" i="5"/>
  <c r="AF4908" i="5"/>
  <c r="AF4907" i="5"/>
  <c r="AF4906" i="5"/>
  <c r="AF4905" i="5"/>
  <c r="AF4904" i="5"/>
  <c r="AF4903" i="5"/>
  <c r="AF4902" i="5"/>
  <c r="AF4901" i="5"/>
  <c r="AF4900" i="5"/>
  <c r="AF4899" i="5"/>
  <c r="AF4898" i="5"/>
  <c r="AF4897" i="5"/>
  <c r="AF4896" i="5"/>
  <c r="AF4895" i="5"/>
  <c r="AF4894" i="5"/>
  <c r="AF4893" i="5"/>
  <c r="AF4892" i="5"/>
  <c r="AF4891" i="5"/>
  <c r="AF4890" i="5"/>
  <c r="AF4889" i="5"/>
  <c r="AF4888" i="5"/>
  <c r="AF4887" i="5"/>
  <c r="AF4886" i="5"/>
  <c r="AF4885" i="5"/>
  <c r="AF4884" i="5"/>
  <c r="AF4883" i="5"/>
  <c r="AF4882" i="5"/>
  <c r="AF4881" i="5"/>
  <c r="AF4880" i="5"/>
  <c r="AF4879" i="5"/>
  <c r="AF4878" i="5"/>
  <c r="AF4877" i="5"/>
  <c r="AF4876" i="5"/>
  <c r="AF4875" i="5"/>
  <c r="AF4874" i="5"/>
  <c r="AF4873" i="5"/>
  <c r="AF4872" i="5"/>
  <c r="AF4871" i="5"/>
  <c r="AF4870" i="5"/>
  <c r="AF4869" i="5"/>
  <c r="AF4868" i="5"/>
  <c r="AF4867" i="5"/>
  <c r="AF4866" i="5"/>
  <c r="AF4865" i="5"/>
  <c r="AF4864" i="5"/>
  <c r="AF4863" i="5"/>
  <c r="AF4862" i="5"/>
  <c r="AF4861" i="5"/>
  <c r="AF4860" i="5"/>
  <c r="AF4859" i="5"/>
  <c r="AF4858" i="5"/>
  <c r="AF4857" i="5"/>
  <c r="AF4856" i="5"/>
  <c r="AF4855" i="5"/>
  <c r="AF4854" i="5"/>
  <c r="AF4853" i="5"/>
  <c r="AF4852" i="5"/>
  <c r="AF4851" i="5"/>
  <c r="AF4850" i="5"/>
  <c r="AF4849" i="5"/>
  <c r="AF4848" i="5"/>
  <c r="AF4847" i="5"/>
  <c r="AF4846" i="5"/>
  <c r="AF4845" i="5"/>
  <c r="AF4844" i="5"/>
  <c r="AF4843" i="5"/>
  <c r="AF4842" i="5"/>
  <c r="AF4841" i="5"/>
  <c r="AF4840" i="5"/>
  <c r="AF4839" i="5"/>
  <c r="AF4838" i="5"/>
  <c r="AF4837" i="5"/>
  <c r="AF4836" i="5"/>
  <c r="AF4835" i="5"/>
  <c r="AF4834" i="5"/>
  <c r="AF4833" i="5"/>
  <c r="AF4832" i="5"/>
  <c r="AF4831" i="5"/>
  <c r="AF4830" i="5"/>
  <c r="AF4829" i="5"/>
  <c r="AF4828" i="5"/>
  <c r="AF4827" i="5"/>
  <c r="AF4826" i="5"/>
  <c r="AF4825" i="5"/>
  <c r="AF4824" i="5"/>
  <c r="AF4823" i="5"/>
  <c r="AF4822" i="5"/>
  <c r="AF4821" i="5"/>
  <c r="AF4820" i="5"/>
  <c r="AF4819" i="5"/>
  <c r="AF4818" i="5"/>
  <c r="AF4817" i="5"/>
  <c r="AF4816" i="5"/>
  <c r="AF4815" i="5"/>
  <c r="AF4814" i="5"/>
  <c r="AF4813" i="5"/>
  <c r="AF4812" i="5"/>
  <c r="AF4811" i="5"/>
  <c r="AF4810" i="5"/>
  <c r="AF4809" i="5"/>
  <c r="AF4808" i="5"/>
  <c r="AF4807" i="5"/>
  <c r="AF4806" i="5"/>
  <c r="AF4805" i="5"/>
  <c r="AF4804" i="5"/>
  <c r="AF4803" i="5"/>
  <c r="AF4802" i="5"/>
  <c r="AF4801" i="5"/>
  <c r="AF4800" i="5"/>
  <c r="AF4799" i="5"/>
  <c r="AF4798" i="5"/>
  <c r="AF4797" i="5"/>
  <c r="AF4796" i="5"/>
  <c r="AF4795" i="5"/>
  <c r="AF4794" i="5"/>
  <c r="AF4793" i="5"/>
  <c r="AF4792" i="5"/>
  <c r="AF4791" i="5"/>
  <c r="AF4790" i="5"/>
  <c r="AF4789" i="5"/>
  <c r="AF4788" i="5"/>
  <c r="AF4787" i="5"/>
  <c r="AF4786" i="5"/>
  <c r="AF4785" i="5"/>
  <c r="AF4784" i="5"/>
  <c r="AF4783" i="5"/>
  <c r="AF4782" i="5"/>
  <c r="AF4781" i="5"/>
  <c r="AF4780" i="5"/>
  <c r="AF4779" i="5"/>
  <c r="AF4778" i="5"/>
  <c r="AF4777" i="5"/>
  <c r="AF4776" i="5"/>
  <c r="AF4775" i="5"/>
  <c r="AF4774" i="5"/>
  <c r="AF4773" i="5"/>
  <c r="AF4772" i="5"/>
  <c r="AF4771" i="5"/>
  <c r="AF4770" i="5"/>
  <c r="AF4769" i="5"/>
  <c r="AF4768" i="5"/>
  <c r="AF4767" i="5"/>
  <c r="AF4766" i="5"/>
  <c r="AF4765" i="5"/>
  <c r="AF4764" i="5"/>
  <c r="AF4763" i="5"/>
  <c r="AF4762" i="5"/>
  <c r="AF4761" i="5"/>
  <c r="AF4760" i="5"/>
  <c r="AF4759" i="5"/>
  <c r="AF4758" i="5"/>
  <c r="AF4757" i="5"/>
  <c r="AF4756" i="5"/>
  <c r="AF4755" i="5"/>
  <c r="AF4754" i="5"/>
  <c r="AF4753" i="5"/>
  <c r="AF4752" i="5"/>
  <c r="AF4751" i="5"/>
  <c r="AF4750" i="5"/>
  <c r="AF4749" i="5"/>
  <c r="AF4748" i="5"/>
  <c r="AF4747" i="5"/>
  <c r="AF4746" i="5"/>
  <c r="AF4745" i="5"/>
  <c r="AF4744" i="5"/>
  <c r="AF4743" i="5"/>
  <c r="AF4742" i="5"/>
  <c r="AF4741" i="5"/>
  <c r="AF4740" i="5"/>
  <c r="AF4739" i="5"/>
  <c r="AF4738" i="5"/>
  <c r="AF4737" i="5"/>
  <c r="AF4736" i="5"/>
  <c r="AF4735" i="5"/>
  <c r="AF4734" i="5"/>
  <c r="AF4733" i="5"/>
  <c r="AF4732" i="5"/>
  <c r="AF4731" i="5"/>
  <c r="AF4730" i="5"/>
  <c r="AF4729" i="5"/>
  <c r="AF4728" i="5"/>
  <c r="AF4727" i="5"/>
  <c r="AF4726" i="5"/>
  <c r="AF4725" i="5"/>
  <c r="AF4724" i="5"/>
  <c r="AF4723" i="5"/>
  <c r="AF4722" i="5"/>
  <c r="AF4721" i="5"/>
  <c r="AF4720" i="5"/>
  <c r="AF4719" i="5"/>
  <c r="AF4718" i="5"/>
  <c r="AF4717" i="5"/>
  <c r="AF4716" i="5"/>
  <c r="AF4715" i="5"/>
  <c r="AF4714" i="5"/>
  <c r="AF4713" i="5"/>
  <c r="AF4712" i="5"/>
  <c r="AF4711" i="5"/>
  <c r="AF4710" i="5"/>
  <c r="AF4709" i="5"/>
  <c r="AF4708" i="5"/>
  <c r="AF4707" i="5"/>
  <c r="AF4706" i="5"/>
  <c r="AF4705" i="5"/>
  <c r="AF4704" i="5"/>
  <c r="AF4703" i="5"/>
  <c r="AF4702" i="5"/>
  <c r="AF4701" i="5"/>
  <c r="AF4700" i="5"/>
  <c r="AF4699" i="5"/>
  <c r="AF4698" i="5"/>
  <c r="AF4697" i="5"/>
  <c r="AF4696" i="5"/>
  <c r="AF4695" i="5"/>
  <c r="AF4694" i="5"/>
  <c r="AF4693" i="5"/>
  <c r="AF4692" i="5"/>
  <c r="AF4691" i="5"/>
  <c r="AF4690" i="5"/>
  <c r="AF4689" i="5"/>
  <c r="AF4688" i="5"/>
  <c r="AF4687" i="5"/>
  <c r="AF4686" i="5"/>
  <c r="AF4685" i="5"/>
  <c r="AF4684" i="5"/>
  <c r="AF4683" i="5"/>
  <c r="AF4682" i="5"/>
  <c r="AF4681" i="5"/>
  <c r="AF4680" i="5"/>
  <c r="AF4679" i="5"/>
  <c r="AF4678" i="5"/>
  <c r="AF4677" i="5"/>
  <c r="AF4676" i="5"/>
  <c r="AF4675" i="5"/>
  <c r="AF4674" i="5"/>
  <c r="AF4673" i="5"/>
  <c r="AF4672" i="5"/>
  <c r="AF4671" i="5"/>
  <c r="AF4670" i="5"/>
  <c r="AF4669" i="5"/>
  <c r="AF4668" i="5"/>
  <c r="AF4667" i="5"/>
  <c r="AF4666" i="5"/>
  <c r="AF4665" i="5"/>
  <c r="AF4664" i="5"/>
  <c r="AF4663" i="5"/>
  <c r="AF4662" i="5"/>
  <c r="AF4661" i="5"/>
  <c r="AF4660" i="5"/>
  <c r="AF4659" i="5"/>
  <c r="AF4658" i="5"/>
  <c r="AF4657" i="5"/>
  <c r="AF4656" i="5"/>
  <c r="AF4655" i="5"/>
  <c r="AF4654" i="5"/>
  <c r="AF4653" i="5"/>
  <c r="AF4652" i="5"/>
  <c r="AF4651" i="5"/>
  <c r="AF4650" i="5"/>
  <c r="AF4649" i="5"/>
  <c r="AF4648" i="5"/>
  <c r="AF4647" i="5"/>
  <c r="AF4646" i="5"/>
  <c r="AF4645" i="5"/>
  <c r="AF4644" i="5"/>
  <c r="AF4643" i="5"/>
  <c r="AF4642" i="5"/>
  <c r="AF4641" i="5"/>
  <c r="AF4640" i="5"/>
  <c r="AF4639" i="5"/>
  <c r="AF4638" i="5"/>
  <c r="AF4637" i="5"/>
  <c r="AF4636" i="5"/>
  <c r="AF4635" i="5"/>
  <c r="AF4634" i="5"/>
  <c r="AF4633" i="5"/>
  <c r="AF4632" i="5"/>
  <c r="AF4631" i="5"/>
  <c r="AF4630" i="5"/>
  <c r="AF4629" i="5"/>
  <c r="AF4628" i="5"/>
  <c r="AF4627" i="5"/>
  <c r="AF4626" i="5"/>
  <c r="AF4625" i="5"/>
  <c r="AF4624" i="5"/>
  <c r="AF4623" i="5"/>
  <c r="AF4622" i="5"/>
  <c r="AF4621" i="5"/>
  <c r="AF4620" i="5"/>
  <c r="AF4619" i="5"/>
  <c r="AF4618" i="5"/>
  <c r="AF4617" i="5"/>
  <c r="AF4616" i="5"/>
  <c r="AF4615" i="5"/>
  <c r="AF4614" i="5"/>
  <c r="AF4613" i="5"/>
  <c r="AF4612" i="5"/>
  <c r="AF4611" i="5"/>
  <c r="AF4610" i="5"/>
  <c r="AF4609" i="5"/>
  <c r="AF4608" i="5"/>
  <c r="AF4607" i="5"/>
  <c r="AF4606" i="5"/>
  <c r="AF4605" i="5"/>
  <c r="AF4604" i="5"/>
  <c r="AF4603" i="5"/>
  <c r="AF4602" i="5"/>
  <c r="AF4601" i="5"/>
  <c r="AF4600" i="5"/>
  <c r="AF4599" i="5"/>
  <c r="AF4598" i="5"/>
  <c r="AF4597" i="5"/>
  <c r="AF4596" i="5"/>
  <c r="AF4595" i="5"/>
  <c r="AF4594" i="5"/>
  <c r="AF4593" i="5"/>
  <c r="AF4592" i="5"/>
  <c r="AF4591" i="5"/>
  <c r="AF4590" i="5"/>
  <c r="AF4589" i="5"/>
  <c r="AF4588" i="5"/>
  <c r="AF4587" i="5"/>
  <c r="AF4586" i="5"/>
  <c r="AF4585" i="5"/>
  <c r="AF4584" i="5"/>
  <c r="AF4583" i="5"/>
  <c r="AF4582" i="5"/>
  <c r="AF4581" i="5"/>
  <c r="AF4580" i="5"/>
  <c r="AF4579" i="5"/>
  <c r="AF4578" i="5"/>
  <c r="AF4577" i="5"/>
  <c r="AF4576" i="5"/>
  <c r="AF4575" i="5"/>
  <c r="AF4574" i="5"/>
  <c r="AF4573" i="5"/>
  <c r="AF4572" i="5"/>
  <c r="AF4571" i="5"/>
  <c r="AF4570" i="5"/>
  <c r="AF4569" i="5"/>
  <c r="AF4568" i="5"/>
  <c r="AF4567" i="5"/>
  <c r="AF4566" i="5"/>
  <c r="AF4565" i="5"/>
  <c r="AF4564" i="5"/>
  <c r="AF4563" i="5"/>
  <c r="AF4562" i="5"/>
  <c r="AF4561" i="5"/>
  <c r="AF4560" i="5"/>
  <c r="AF4559" i="5"/>
  <c r="AF4558" i="5"/>
  <c r="AF4557" i="5"/>
  <c r="AF4556" i="5"/>
  <c r="AF4555" i="5"/>
  <c r="AF4554" i="5"/>
  <c r="AF4553" i="5"/>
  <c r="AF4552" i="5"/>
  <c r="AF4551" i="5"/>
  <c r="AF4550" i="5"/>
  <c r="AF4549" i="5"/>
  <c r="AF4548" i="5"/>
  <c r="AF4547" i="5"/>
  <c r="AF4546" i="5"/>
  <c r="AF4545" i="5"/>
  <c r="AF4544" i="5"/>
  <c r="AF4543" i="5"/>
  <c r="AF4542" i="5"/>
  <c r="AF4541" i="5"/>
  <c r="AF4540" i="5"/>
  <c r="AF4539" i="5"/>
  <c r="AF4538" i="5"/>
  <c r="AF4537" i="5"/>
  <c r="AF4536" i="5"/>
  <c r="AF4535" i="5"/>
  <c r="AF4534" i="5"/>
  <c r="AF4533" i="5"/>
  <c r="AF4532" i="5"/>
  <c r="AF4531" i="5"/>
  <c r="AF4530" i="5"/>
  <c r="AF4529" i="5"/>
  <c r="AF4528" i="5"/>
  <c r="AF4527" i="5"/>
  <c r="AF4526" i="5"/>
  <c r="AF4525" i="5"/>
  <c r="AF4524" i="5"/>
  <c r="AF4523" i="5"/>
  <c r="AF4522" i="5"/>
  <c r="AF4521" i="5"/>
  <c r="AF4520" i="5"/>
  <c r="AF4519" i="5"/>
  <c r="AF4518" i="5"/>
  <c r="AF4517" i="5"/>
  <c r="AF4516" i="5"/>
  <c r="AF4515" i="5"/>
  <c r="AF4514" i="5"/>
  <c r="AF4513" i="5"/>
  <c r="AF4512" i="5"/>
  <c r="AF4511" i="5"/>
  <c r="AF4510" i="5"/>
  <c r="AF4509" i="5"/>
  <c r="AF4508" i="5"/>
  <c r="AF4507" i="5"/>
  <c r="AF4506" i="5"/>
  <c r="AF4505" i="5"/>
  <c r="AF4504" i="5"/>
  <c r="AF4503" i="5"/>
  <c r="AF4502" i="5"/>
  <c r="AF4501" i="5"/>
  <c r="AF4500" i="5"/>
  <c r="AF4499" i="5"/>
  <c r="AF4498" i="5"/>
  <c r="AF4497" i="5"/>
  <c r="AF4496" i="5"/>
  <c r="AF4495" i="5"/>
  <c r="AF4494" i="5"/>
  <c r="AF4493" i="5"/>
  <c r="AF4492" i="5"/>
  <c r="AF4491" i="5"/>
  <c r="AF4490" i="5"/>
  <c r="AF4489" i="5"/>
  <c r="AF4488" i="5"/>
  <c r="AF4487" i="5"/>
  <c r="AF4486" i="5"/>
  <c r="AF4485" i="5"/>
  <c r="AF4484" i="5"/>
  <c r="AF4483" i="5"/>
  <c r="AF4482" i="5"/>
  <c r="AF4481" i="5"/>
  <c r="AF4480" i="5"/>
  <c r="AF4479" i="5"/>
  <c r="AF4478" i="5"/>
  <c r="AF4477" i="5"/>
  <c r="AF4476" i="5"/>
  <c r="AF4475" i="5"/>
  <c r="AF4474" i="5"/>
  <c r="AF4473" i="5"/>
  <c r="AF4472" i="5"/>
  <c r="AF4471" i="5"/>
  <c r="AF4470" i="5"/>
  <c r="AF4469" i="5"/>
  <c r="AF4468" i="5"/>
  <c r="AF4467" i="5"/>
  <c r="AF4466" i="5"/>
  <c r="AF4465" i="5"/>
  <c r="AF4464" i="5"/>
  <c r="AF4463" i="5"/>
  <c r="AF4462" i="5"/>
  <c r="AF4461" i="5"/>
  <c r="AF4460" i="5"/>
  <c r="AF4459" i="5"/>
  <c r="AF4458" i="5"/>
  <c r="AF4457" i="5"/>
  <c r="AF4456" i="5"/>
  <c r="AF4455" i="5"/>
  <c r="AF4454" i="5"/>
  <c r="AF4453" i="5"/>
  <c r="AF4452" i="5"/>
  <c r="AF4451" i="5"/>
  <c r="AF4450" i="5"/>
  <c r="AF4449" i="5"/>
  <c r="AF4448" i="5"/>
  <c r="AF4447" i="5"/>
  <c r="AF4446" i="5"/>
  <c r="AF4445" i="5"/>
  <c r="AF4444" i="5"/>
  <c r="AF4443" i="5"/>
  <c r="AF4442" i="5"/>
  <c r="AF4441" i="5"/>
  <c r="AF4440" i="5"/>
  <c r="AF4439" i="5"/>
  <c r="AF4438" i="5"/>
  <c r="AF4437" i="5"/>
  <c r="AF4436" i="5"/>
  <c r="AF4435" i="5"/>
  <c r="AF4434" i="5"/>
  <c r="AF4433" i="5"/>
  <c r="AF4432" i="5"/>
  <c r="AF4431" i="5"/>
  <c r="AF4430" i="5"/>
  <c r="AF4429" i="5"/>
  <c r="AF4428" i="5"/>
  <c r="AF4427" i="5"/>
  <c r="AF4426" i="5"/>
  <c r="AF4425" i="5"/>
  <c r="AF4424" i="5"/>
  <c r="AF4423" i="5"/>
  <c r="AF4422" i="5"/>
  <c r="AF4421" i="5"/>
  <c r="AF4420" i="5"/>
  <c r="AF4419" i="5"/>
  <c r="AF4418" i="5"/>
  <c r="AF4417" i="5"/>
  <c r="AF4416" i="5"/>
  <c r="AF4415" i="5"/>
  <c r="AF4414" i="5"/>
  <c r="AF4413" i="5"/>
  <c r="AF4412" i="5"/>
  <c r="AF4411" i="5"/>
  <c r="AF4410" i="5"/>
  <c r="AF4409" i="5"/>
  <c r="AF4408" i="5"/>
  <c r="AF4407" i="5"/>
  <c r="AF4406" i="5"/>
  <c r="AF4405" i="5"/>
  <c r="AF4404" i="5"/>
  <c r="AF4403" i="5"/>
  <c r="AF4402" i="5"/>
  <c r="AF4401" i="5"/>
  <c r="AF4400" i="5"/>
  <c r="AF4399" i="5"/>
  <c r="AF4398" i="5"/>
  <c r="AF4397" i="5"/>
  <c r="AF4396" i="5"/>
  <c r="AF4395" i="5"/>
  <c r="AF4394" i="5"/>
  <c r="AF4393" i="5"/>
  <c r="AF4392" i="5"/>
  <c r="AF4391" i="5"/>
  <c r="AF4390" i="5"/>
  <c r="AF4389" i="5"/>
  <c r="AF4388" i="5"/>
  <c r="AF4387" i="5"/>
  <c r="AF4386" i="5"/>
  <c r="AF4385" i="5"/>
  <c r="AF4384" i="5"/>
  <c r="AF4383" i="5"/>
  <c r="AF4382" i="5"/>
  <c r="AF4381" i="5"/>
  <c r="AF4380" i="5"/>
  <c r="AF4379" i="5"/>
  <c r="AF4378" i="5"/>
  <c r="AF4377" i="5"/>
  <c r="AF4376" i="5"/>
  <c r="AF4375" i="5"/>
  <c r="AF4374" i="5"/>
  <c r="AF4373" i="5"/>
  <c r="AF4372" i="5"/>
  <c r="AF4371" i="5"/>
  <c r="AF4370" i="5"/>
  <c r="AF4369" i="5"/>
  <c r="AF4368" i="5"/>
  <c r="AF4367" i="5"/>
  <c r="AF4366" i="5"/>
  <c r="AF4365" i="5"/>
  <c r="AF4364" i="5"/>
  <c r="AF4363" i="5"/>
  <c r="AF4362" i="5"/>
  <c r="AF4361" i="5"/>
  <c r="AF4360" i="5"/>
  <c r="AF4359" i="5"/>
  <c r="AF4358" i="5"/>
  <c r="AF4357" i="5"/>
  <c r="AF4356" i="5"/>
  <c r="AF4355" i="5"/>
  <c r="AF4354" i="5"/>
  <c r="AF4353" i="5"/>
  <c r="AF4352" i="5"/>
  <c r="AF4351" i="5"/>
  <c r="AF4350" i="5"/>
  <c r="AF4349" i="5"/>
  <c r="AF4348" i="5"/>
  <c r="AF4347" i="5"/>
  <c r="AF4346" i="5"/>
  <c r="AF4345" i="5"/>
  <c r="AF4344" i="5"/>
  <c r="AF4343" i="5"/>
  <c r="AF4342" i="5"/>
  <c r="AF4341" i="5"/>
  <c r="AF4340" i="5"/>
  <c r="AF4339" i="5"/>
  <c r="AF4338" i="5"/>
  <c r="AF4337" i="5"/>
  <c r="AF4336" i="5"/>
  <c r="AF4335" i="5"/>
  <c r="AF4334" i="5"/>
  <c r="AF4333" i="5"/>
  <c r="AF4332" i="5"/>
  <c r="AF4331" i="5"/>
  <c r="AF4330" i="5"/>
  <c r="AF4329" i="5"/>
  <c r="AF4328" i="5"/>
  <c r="AF4327" i="5"/>
  <c r="AF4326" i="5"/>
  <c r="AF4325" i="5"/>
  <c r="AF4324" i="5"/>
  <c r="AF4323" i="5"/>
  <c r="AF4322" i="5"/>
  <c r="AF4321" i="5"/>
  <c r="AF4320" i="5"/>
  <c r="AF4319" i="5"/>
  <c r="AF4318" i="5"/>
  <c r="AF4317" i="5"/>
  <c r="AF4316" i="5"/>
  <c r="AF4315" i="5"/>
  <c r="AF4314" i="5"/>
  <c r="AF4313" i="5"/>
  <c r="AF4312" i="5"/>
  <c r="AF4311" i="5"/>
  <c r="AF4310" i="5"/>
  <c r="AF4309" i="5"/>
  <c r="AF4308" i="5"/>
  <c r="AF4307" i="5"/>
  <c r="AF4306" i="5"/>
  <c r="AF4305" i="5"/>
  <c r="AF4304" i="5"/>
  <c r="AF4303" i="5"/>
  <c r="AF4302" i="5"/>
  <c r="AF4301" i="5"/>
  <c r="AF4300" i="5"/>
  <c r="AF4299" i="5"/>
  <c r="AF4298" i="5"/>
  <c r="AF4297" i="5"/>
  <c r="AF4296" i="5"/>
  <c r="AF4295" i="5"/>
  <c r="AF4294" i="5"/>
  <c r="AF4293" i="5"/>
  <c r="AF4292" i="5"/>
  <c r="AF4291" i="5"/>
  <c r="AF4290" i="5"/>
  <c r="AF4289" i="5"/>
  <c r="AF4288" i="5"/>
  <c r="AF4287" i="5"/>
  <c r="AF4286" i="5"/>
  <c r="AF4285" i="5"/>
  <c r="AF4284" i="5"/>
  <c r="AF4283" i="5"/>
  <c r="AF4282" i="5"/>
  <c r="AF4281" i="5"/>
  <c r="AF4280" i="5"/>
  <c r="AF4279" i="5"/>
  <c r="AF4278" i="5"/>
  <c r="AF4277" i="5"/>
  <c r="AF4276" i="5"/>
  <c r="AF4275" i="5"/>
  <c r="AF4274" i="5"/>
  <c r="AF4273" i="5"/>
  <c r="AF4272" i="5"/>
  <c r="AF4271" i="5"/>
  <c r="AF4270" i="5"/>
  <c r="AF4269" i="5"/>
  <c r="AF4268" i="5"/>
  <c r="AF4267" i="5"/>
  <c r="AF4266" i="5"/>
  <c r="AF4265" i="5"/>
  <c r="AF4264" i="5"/>
  <c r="AF4263" i="5"/>
  <c r="AF4262" i="5"/>
  <c r="AF4261" i="5"/>
  <c r="AF4260" i="5"/>
  <c r="AF4259" i="5"/>
  <c r="AF4258" i="5"/>
  <c r="AF4257" i="5"/>
  <c r="AF4256" i="5"/>
  <c r="AF4255" i="5"/>
  <c r="AF4254" i="5"/>
  <c r="AF4253" i="5"/>
  <c r="AF4252" i="5"/>
  <c r="AF4251" i="5"/>
  <c r="AF4250" i="5"/>
  <c r="AF4249" i="5"/>
  <c r="AF4248" i="5"/>
  <c r="AF4247" i="5"/>
  <c r="AF4246" i="5"/>
  <c r="AF4245" i="5"/>
  <c r="AF4244" i="5"/>
  <c r="AF4243" i="5"/>
  <c r="AF4242" i="5"/>
  <c r="AF4241" i="5"/>
  <c r="AF4240" i="5"/>
  <c r="AF4239" i="5"/>
  <c r="AF4238" i="5"/>
  <c r="AF4237" i="5"/>
  <c r="AF4236" i="5"/>
  <c r="AF4235" i="5"/>
  <c r="AF4234" i="5"/>
  <c r="AF4233" i="5"/>
  <c r="AF4232" i="5"/>
  <c r="AF4231" i="5"/>
  <c r="AF4230" i="5"/>
  <c r="AF4229" i="5"/>
  <c r="AF4228" i="5"/>
  <c r="AF4227" i="5"/>
  <c r="AF4226" i="5"/>
  <c r="AF4225" i="5"/>
  <c r="AF4224" i="5"/>
  <c r="AF4223" i="5"/>
  <c r="AF4222" i="5"/>
  <c r="AF4221" i="5"/>
  <c r="AF4220" i="5"/>
  <c r="AF4219" i="5"/>
  <c r="AF4218" i="5"/>
  <c r="AF4217" i="5"/>
  <c r="AF4216" i="5"/>
  <c r="AF4215" i="5"/>
  <c r="AF4214" i="5"/>
  <c r="AF4213" i="5"/>
  <c r="AF4212" i="5"/>
  <c r="AF4211" i="5"/>
  <c r="AF4210" i="5"/>
  <c r="AF4209" i="5"/>
  <c r="AF4208" i="5"/>
  <c r="AF4207" i="5"/>
  <c r="AF4206" i="5"/>
  <c r="AF4205" i="5"/>
  <c r="AF4204" i="5"/>
  <c r="AF4203" i="5"/>
  <c r="AF4202" i="5"/>
  <c r="AF4201" i="5"/>
  <c r="AF4200" i="5"/>
  <c r="AF4199" i="5"/>
  <c r="AF4198" i="5"/>
  <c r="AF4197" i="5"/>
  <c r="AF4196" i="5"/>
  <c r="AF4195" i="5"/>
  <c r="AF4194" i="5"/>
  <c r="AF4193" i="5"/>
  <c r="AF4192" i="5"/>
  <c r="AF4191" i="5"/>
  <c r="AF4190" i="5"/>
  <c r="AF4189" i="5"/>
  <c r="AF4188" i="5"/>
  <c r="AF4187" i="5"/>
  <c r="AF4186" i="5"/>
  <c r="AF4185" i="5"/>
  <c r="AF4184" i="5"/>
  <c r="AF4183" i="5"/>
  <c r="AF4182" i="5"/>
  <c r="AF4181" i="5"/>
  <c r="AF4180" i="5"/>
  <c r="AF4179" i="5"/>
  <c r="AF4178" i="5"/>
  <c r="AF4177" i="5"/>
  <c r="AF4176" i="5"/>
  <c r="AF4175" i="5"/>
  <c r="AF4174" i="5"/>
  <c r="AF4173" i="5"/>
  <c r="AF4172" i="5"/>
  <c r="AF4171" i="5"/>
  <c r="AF4170" i="5"/>
  <c r="AF4169" i="5"/>
  <c r="AF4168" i="5"/>
  <c r="AF4167" i="5"/>
  <c r="AF4166" i="5"/>
  <c r="AF4165" i="5"/>
  <c r="AF4164" i="5"/>
  <c r="AF4163" i="5"/>
  <c r="AF4162" i="5"/>
  <c r="AF4161" i="5"/>
  <c r="AF4160" i="5"/>
  <c r="AF4159" i="5"/>
  <c r="AF4158" i="5"/>
  <c r="AF4157" i="5"/>
  <c r="AF4156" i="5"/>
  <c r="AF4155" i="5"/>
  <c r="AF4154" i="5"/>
  <c r="AF4153" i="5"/>
  <c r="AF4152" i="5"/>
  <c r="AF4151" i="5"/>
  <c r="AF4150" i="5"/>
  <c r="AF4149" i="5"/>
  <c r="AF4148" i="5"/>
  <c r="AF4147" i="5"/>
  <c r="AF4146" i="5"/>
  <c r="AF4145" i="5"/>
  <c r="AF4144" i="5"/>
  <c r="AF4143" i="5"/>
  <c r="AF4142" i="5"/>
  <c r="AF4141" i="5"/>
  <c r="AF4140" i="5"/>
  <c r="AF4139" i="5"/>
  <c r="AF4138" i="5"/>
  <c r="AF4137" i="5"/>
  <c r="AF4136" i="5"/>
  <c r="AF4135" i="5"/>
  <c r="AF4134" i="5"/>
  <c r="AF4133" i="5"/>
  <c r="AF4132" i="5"/>
  <c r="AF4131" i="5"/>
  <c r="AF4130" i="5"/>
  <c r="AF4129" i="5"/>
  <c r="AF4128" i="5"/>
  <c r="AF4127" i="5"/>
  <c r="AF4126" i="5"/>
  <c r="AF4125" i="5"/>
  <c r="AF4124" i="5"/>
  <c r="AF4123" i="5"/>
  <c r="AF4122" i="5"/>
  <c r="AF4121" i="5"/>
  <c r="AF4120" i="5"/>
  <c r="AF4119" i="5"/>
  <c r="AF4118" i="5"/>
  <c r="AF4117" i="5"/>
  <c r="AF4116" i="5"/>
  <c r="AF4115" i="5"/>
  <c r="AF4114" i="5"/>
  <c r="AF4113" i="5"/>
  <c r="AF4112" i="5"/>
  <c r="AF4111" i="5"/>
  <c r="AF4110" i="5"/>
  <c r="AF4109" i="5"/>
  <c r="AF4108" i="5"/>
  <c r="AF4107" i="5"/>
  <c r="AF4106" i="5"/>
  <c r="AF4105" i="5"/>
  <c r="AF4104" i="5"/>
  <c r="AF4103" i="5"/>
  <c r="AF4102" i="5"/>
  <c r="AF4101" i="5"/>
  <c r="AF4100" i="5"/>
  <c r="AF4099" i="5"/>
  <c r="AF4098" i="5"/>
  <c r="AF4097" i="5"/>
  <c r="AF4096" i="5"/>
  <c r="AF4095" i="5"/>
  <c r="AF4094" i="5"/>
  <c r="AF4093" i="5"/>
  <c r="AF4092" i="5"/>
  <c r="AF4091" i="5"/>
  <c r="AF4090" i="5"/>
  <c r="AF4089" i="5"/>
  <c r="AF4088" i="5"/>
  <c r="AF4087" i="5"/>
  <c r="AF4086" i="5"/>
  <c r="AF4085" i="5"/>
  <c r="AF4084" i="5"/>
  <c r="AF4083" i="5"/>
  <c r="AF4082" i="5"/>
  <c r="AF4081" i="5"/>
  <c r="AF4080" i="5"/>
  <c r="AF4079" i="5"/>
  <c r="AF4078" i="5"/>
  <c r="AF4077" i="5"/>
  <c r="AF4076" i="5"/>
  <c r="AF4075" i="5"/>
  <c r="AF4074" i="5"/>
  <c r="AF4073" i="5"/>
  <c r="AF4072" i="5"/>
  <c r="AF4071" i="5"/>
  <c r="AF4070" i="5"/>
  <c r="AF4069" i="5"/>
  <c r="AF4068" i="5"/>
  <c r="AF4067" i="5"/>
  <c r="AF4066" i="5"/>
  <c r="AF4065" i="5"/>
  <c r="AF4064" i="5"/>
  <c r="AF4063" i="5"/>
  <c r="AF4062" i="5"/>
  <c r="AF4061" i="5"/>
  <c r="AF4060" i="5"/>
  <c r="AF4059" i="5"/>
  <c r="AF4058" i="5"/>
  <c r="AF4057" i="5"/>
  <c r="AF4056" i="5"/>
  <c r="AF4055" i="5"/>
  <c r="AF4054" i="5"/>
  <c r="AF4053" i="5"/>
  <c r="AF4052" i="5"/>
  <c r="AF4051" i="5"/>
  <c r="AF4050" i="5"/>
  <c r="AF4049" i="5"/>
  <c r="AF4048" i="5"/>
  <c r="AF4047" i="5"/>
  <c r="AF4046" i="5"/>
  <c r="AF4045" i="5"/>
  <c r="AF4044" i="5"/>
  <c r="AF4043" i="5"/>
  <c r="AF4042" i="5"/>
  <c r="AF4041" i="5"/>
  <c r="AF4040" i="5"/>
  <c r="AF4039" i="5"/>
  <c r="AF4038" i="5"/>
  <c r="AF4037" i="5"/>
  <c r="AF4036" i="5"/>
  <c r="AF4035" i="5"/>
  <c r="AF4034" i="5"/>
  <c r="AF4033" i="5"/>
  <c r="AF4032" i="5"/>
  <c r="AF4031" i="5"/>
  <c r="AF4030" i="5"/>
  <c r="AF4029" i="5"/>
  <c r="AF4028" i="5"/>
  <c r="AF4027" i="5"/>
  <c r="AF4026" i="5"/>
  <c r="AF4025" i="5"/>
  <c r="AF4024" i="5"/>
  <c r="AF4023" i="5"/>
  <c r="AF4022" i="5"/>
  <c r="AF4021" i="5"/>
  <c r="AF4020" i="5"/>
  <c r="AF4019" i="5"/>
  <c r="AF4018" i="5"/>
  <c r="AF4017" i="5"/>
  <c r="AF4016" i="5"/>
  <c r="AF4015" i="5"/>
  <c r="AF4014" i="5"/>
  <c r="AF4013" i="5"/>
  <c r="AF4012" i="5"/>
  <c r="AF4011" i="5"/>
  <c r="AF4010" i="5"/>
  <c r="AF4009" i="5"/>
  <c r="AF4008" i="5"/>
  <c r="AF4007" i="5"/>
  <c r="AF4006" i="5"/>
  <c r="AF4005" i="5"/>
  <c r="AF4004" i="5"/>
  <c r="AF4003" i="5"/>
  <c r="AF4002" i="5"/>
  <c r="AF4001" i="5"/>
  <c r="AF4000" i="5"/>
  <c r="AF3999" i="5"/>
  <c r="AF3998" i="5"/>
  <c r="AF3997" i="5"/>
  <c r="AF3996" i="5"/>
  <c r="AF3995" i="5"/>
  <c r="AF3994" i="5"/>
  <c r="AF3993" i="5"/>
  <c r="AF3992" i="5"/>
  <c r="AF3991" i="5"/>
  <c r="AF3990" i="5"/>
  <c r="AF3989" i="5"/>
  <c r="AF3988" i="5"/>
  <c r="AF3987" i="5"/>
  <c r="AF3986" i="5"/>
  <c r="AF3985" i="5"/>
  <c r="AF3984" i="5"/>
  <c r="AF3983" i="5"/>
  <c r="AF3982" i="5"/>
  <c r="AF3981" i="5"/>
  <c r="AF3980" i="5"/>
  <c r="AF3979" i="5"/>
  <c r="AF3978" i="5"/>
  <c r="AF3977" i="5"/>
  <c r="AF3976" i="5"/>
  <c r="AF3975" i="5"/>
  <c r="AF3974" i="5"/>
  <c r="AF3973" i="5"/>
  <c r="AF3972" i="5"/>
  <c r="AF3971" i="5"/>
  <c r="AF3970" i="5"/>
  <c r="AF3969" i="5"/>
  <c r="AF3968" i="5"/>
  <c r="AF3967" i="5"/>
  <c r="AF3966" i="5"/>
  <c r="AF3965" i="5"/>
  <c r="AF3964" i="5"/>
  <c r="AF3963" i="5"/>
  <c r="AF3962" i="5"/>
  <c r="AF3961" i="5"/>
  <c r="AF3960" i="5"/>
  <c r="AF3959" i="5"/>
  <c r="AF3958" i="5"/>
  <c r="AF3957" i="5"/>
  <c r="AF3956" i="5"/>
  <c r="AF3955" i="5"/>
  <c r="AF3954" i="5"/>
  <c r="AF3953" i="5"/>
  <c r="AF3952" i="5"/>
  <c r="AF3951" i="5"/>
  <c r="AF3950" i="5"/>
  <c r="AF3949" i="5"/>
  <c r="AF3948" i="5"/>
  <c r="AF3947" i="5"/>
  <c r="AF3946" i="5"/>
  <c r="AF3945" i="5"/>
  <c r="AF3944" i="5"/>
  <c r="AF3943" i="5"/>
  <c r="AF3942" i="5"/>
  <c r="AF3941" i="5"/>
  <c r="AF3940" i="5"/>
  <c r="AF3939" i="5"/>
  <c r="AF3938" i="5"/>
  <c r="AF3937" i="5"/>
  <c r="AF3936" i="5"/>
  <c r="AF3935" i="5"/>
  <c r="AF3934" i="5"/>
  <c r="AF3933" i="5"/>
  <c r="AF3932" i="5"/>
  <c r="AF3931" i="5"/>
  <c r="AF3930" i="5"/>
  <c r="AF3929" i="5"/>
  <c r="AF3928" i="5"/>
  <c r="AF3927" i="5"/>
  <c r="AF3926" i="5"/>
  <c r="AF3925" i="5"/>
  <c r="AF3924" i="5"/>
  <c r="AF3923" i="5"/>
  <c r="AF3922" i="5"/>
  <c r="AF3921" i="5"/>
  <c r="AF3920" i="5"/>
  <c r="AF3919" i="5"/>
  <c r="AF3918" i="5"/>
  <c r="AF3917" i="5"/>
  <c r="AF3916" i="5"/>
  <c r="AF3915" i="5"/>
  <c r="AF3914" i="5"/>
  <c r="AF3913" i="5"/>
  <c r="AF3912" i="5"/>
  <c r="AF3911" i="5"/>
  <c r="AF3910" i="5"/>
  <c r="AF3909" i="5"/>
  <c r="AF3908" i="5"/>
  <c r="AF3907" i="5"/>
  <c r="AF3906" i="5"/>
  <c r="AF3905" i="5"/>
  <c r="AF3904" i="5"/>
  <c r="AF3903" i="5"/>
  <c r="AF3902" i="5"/>
  <c r="AF3901" i="5"/>
  <c r="AF3900" i="5"/>
  <c r="AF3899" i="5"/>
  <c r="AF3898" i="5"/>
  <c r="AF3897" i="5"/>
  <c r="AF3896" i="5"/>
  <c r="AF3895" i="5"/>
  <c r="AF3894" i="5"/>
  <c r="AF3893" i="5"/>
  <c r="AF3892" i="5"/>
  <c r="AF3891" i="5"/>
  <c r="AF3890" i="5"/>
  <c r="AF3889" i="5"/>
  <c r="AF3888" i="5"/>
  <c r="AF3887" i="5"/>
  <c r="AF3886" i="5"/>
  <c r="AF3885" i="5"/>
  <c r="AF3884" i="5"/>
  <c r="AF3883" i="5"/>
  <c r="AF3882" i="5"/>
  <c r="AF3881" i="5"/>
  <c r="AF3880" i="5"/>
  <c r="AF3879" i="5"/>
  <c r="AF3878" i="5"/>
  <c r="AF3877" i="5"/>
  <c r="AF3876" i="5"/>
  <c r="AF3875" i="5"/>
  <c r="AF3874" i="5"/>
  <c r="AF3873" i="5"/>
  <c r="AF3872" i="5"/>
  <c r="AF3871" i="5"/>
  <c r="AF3870" i="5"/>
  <c r="AF3869" i="5"/>
  <c r="AF3868" i="5"/>
  <c r="AF3867" i="5"/>
  <c r="AF3866" i="5"/>
  <c r="AF3865" i="5"/>
  <c r="AF3864" i="5"/>
  <c r="AF3863" i="5"/>
  <c r="AF3862" i="5"/>
  <c r="AF3861" i="5"/>
  <c r="AF3860" i="5"/>
  <c r="AF3859" i="5"/>
  <c r="AF3858" i="5"/>
  <c r="AF3857" i="5"/>
  <c r="AF3856" i="5"/>
  <c r="AF3855" i="5"/>
  <c r="AF3854" i="5"/>
  <c r="AF3853" i="5"/>
  <c r="AF3852" i="5"/>
  <c r="AF3851" i="5"/>
  <c r="AF3850" i="5"/>
  <c r="AF3849" i="5"/>
  <c r="AF3848" i="5"/>
  <c r="AF3847" i="5"/>
  <c r="AF3846" i="5"/>
  <c r="AF3845" i="5"/>
  <c r="AF3844" i="5"/>
  <c r="AF3843" i="5"/>
  <c r="AF3842" i="5"/>
  <c r="AF3841" i="5"/>
  <c r="AF3840" i="5"/>
  <c r="AF3839" i="5"/>
  <c r="AF3838" i="5"/>
  <c r="AF3837" i="5"/>
  <c r="AF3836" i="5"/>
  <c r="AF3835" i="5"/>
  <c r="AF3834" i="5"/>
  <c r="AF3833" i="5"/>
  <c r="AF3832" i="5"/>
  <c r="AF3831" i="5"/>
  <c r="AF3830" i="5"/>
  <c r="AF3829" i="5"/>
  <c r="AF3828" i="5"/>
  <c r="AF3827" i="5"/>
  <c r="AF3826" i="5"/>
  <c r="AF3825" i="5"/>
  <c r="AF3824" i="5"/>
  <c r="AF3823" i="5"/>
  <c r="AF3822" i="5"/>
  <c r="AF3821" i="5"/>
  <c r="AF3820" i="5"/>
  <c r="AF3819" i="5"/>
  <c r="AF3818" i="5"/>
  <c r="AF3817" i="5"/>
  <c r="AF3816" i="5"/>
  <c r="AF3815" i="5"/>
  <c r="AF3814" i="5"/>
  <c r="AF3813" i="5"/>
  <c r="AF3812" i="5"/>
  <c r="AF3811" i="5"/>
  <c r="AF3810" i="5"/>
  <c r="AF3809" i="5"/>
  <c r="AF3808" i="5"/>
  <c r="AF3807" i="5"/>
  <c r="AF3806" i="5"/>
  <c r="AF3805" i="5"/>
  <c r="AF3804" i="5"/>
  <c r="AF3803" i="5"/>
  <c r="AF3802" i="5"/>
  <c r="AF3801" i="5"/>
  <c r="AF3800" i="5"/>
  <c r="AF3799" i="5"/>
  <c r="AF3798" i="5"/>
  <c r="AF3797" i="5"/>
  <c r="AF3796" i="5"/>
  <c r="AF3795" i="5"/>
  <c r="AF3794" i="5"/>
  <c r="AF3793" i="5"/>
  <c r="AF3792" i="5"/>
  <c r="AF3791" i="5"/>
  <c r="AF3790" i="5"/>
  <c r="AF3789" i="5"/>
  <c r="AF3788" i="5"/>
  <c r="AF3787" i="5"/>
  <c r="AF3786" i="5"/>
  <c r="AF3785" i="5"/>
  <c r="AF3784" i="5"/>
  <c r="AF3783" i="5"/>
  <c r="AF3782" i="5"/>
  <c r="AF3781" i="5"/>
  <c r="AF3780" i="5"/>
  <c r="AF3779" i="5"/>
  <c r="AF3778" i="5"/>
  <c r="AF3777" i="5"/>
  <c r="AF3776" i="5"/>
  <c r="AF3775" i="5"/>
  <c r="AF3774" i="5"/>
  <c r="AF3773" i="5"/>
  <c r="AF3772" i="5"/>
  <c r="AF3771" i="5"/>
  <c r="AF3770" i="5"/>
  <c r="AF3769" i="5"/>
  <c r="AF3768" i="5"/>
  <c r="AF3767" i="5"/>
  <c r="AF3766" i="5"/>
  <c r="AF3765" i="5"/>
  <c r="AF3764" i="5"/>
  <c r="AF3763" i="5"/>
  <c r="AF3762" i="5"/>
  <c r="AF3761" i="5"/>
  <c r="AF3760" i="5"/>
  <c r="AF3759" i="5"/>
  <c r="AF3758" i="5"/>
  <c r="AF3757" i="5"/>
  <c r="AF3756" i="5"/>
  <c r="AF3755" i="5"/>
  <c r="AF3754" i="5"/>
  <c r="AF3753" i="5"/>
  <c r="AF3752" i="5"/>
  <c r="AF3751" i="5"/>
  <c r="AF3750" i="5"/>
  <c r="AF3749" i="5"/>
  <c r="AF3748" i="5"/>
  <c r="AF3747" i="5"/>
  <c r="AF3746" i="5"/>
  <c r="AF3745" i="5"/>
  <c r="AF3744" i="5"/>
  <c r="AF3743" i="5"/>
  <c r="AF3742" i="5"/>
  <c r="AF3741" i="5"/>
  <c r="AF3740" i="5"/>
  <c r="AF3739" i="5"/>
  <c r="AF3738" i="5"/>
  <c r="AF3737" i="5"/>
  <c r="AF3736" i="5"/>
  <c r="AF3735" i="5"/>
  <c r="AF3734" i="5"/>
  <c r="AF3733" i="5"/>
  <c r="AF3732" i="5"/>
  <c r="AF3731" i="5"/>
  <c r="AF3730" i="5"/>
  <c r="AF3729" i="5"/>
  <c r="AF3728" i="5"/>
  <c r="AF3727" i="5"/>
  <c r="AF3726" i="5"/>
  <c r="AF3725" i="5"/>
  <c r="AF3724" i="5"/>
  <c r="AF3723" i="5"/>
  <c r="AF3722" i="5"/>
  <c r="AF3721" i="5"/>
  <c r="AF3720" i="5"/>
  <c r="AF3719" i="5"/>
  <c r="AF3718" i="5"/>
  <c r="AF3717" i="5"/>
  <c r="AF3716" i="5"/>
  <c r="AF3715" i="5"/>
  <c r="AF3714" i="5"/>
  <c r="AF3713" i="5"/>
  <c r="AF3712" i="5"/>
  <c r="AF3711" i="5"/>
  <c r="AF3710" i="5"/>
  <c r="AF3709" i="5"/>
  <c r="AF3708" i="5"/>
  <c r="AF3707" i="5"/>
  <c r="AF3706" i="5"/>
  <c r="AF3705" i="5"/>
  <c r="AF3704" i="5"/>
  <c r="AF3703" i="5"/>
  <c r="AF3702" i="5"/>
  <c r="AF3701" i="5"/>
  <c r="AF3700" i="5"/>
  <c r="AF3699" i="5"/>
  <c r="AF3698" i="5"/>
  <c r="AF3697" i="5"/>
  <c r="AF3696" i="5"/>
  <c r="AF3695" i="5"/>
  <c r="AF3694" i="5"/>
  <c r="AF3693" i="5"/>
  <c r="AF3692" i="5"/>
  <c r="AF3691" i="5"/>
  <c r="AF3690" i="5"/>
  <c r="AF3689" i="5"/>
  <c r="AF3688" i="5"/>
  <c r="AF3687" i="5"/>
  <c r="AF3686" i="5"/>
  <c r="AF3685" i="5"/>
  <c r="AF3684" i="5"/>
  <c r="AF3683" i="5"/>
  <c r="AF3682" i="5"/>
  <c r="AF3681" i="5"/>
  <c r="AF3680" i="5"/>
  <c r="AF3679" i="5"/>
  <c r="AF3678" i="5"/>
  <c r="AF3677" i="5"/>
  <c r="AF3676" i="5"/>
  <c r="AF3675" i="5"/>
  <c r="AF3674" i="5"/>
  <c r="AF3673" i="5"/>
  <c r="AF3672" i="5"/>
  <c r="AF3671" i="5"/>
  <c r="AF3670" i="5"/>
  <c r="AF3669" i="5"/>
  <c r="AF3668" i="5"/>
  <c r="AF3667" i="5"/>
  <c r="AF3666" i="5"/>
  <c r="AF3665" i="5"/>
  <c r="AF3664" i="5"/>
  <c r="AF3663" i="5"/>
  <c r="AF3662" i="5"/>
  <c r="AF3661" i="5"/>
  <c r="AF3660" i="5"/>
  <c r="AF3659" i="5"/>
  <c r="AF3658" i="5"/>
  <c r="AF3657" i="5"/>
  <c r="AF3656" i="5"/>
  <c r="AF3655" i="5"/>
  <c r="AF3654" i="5"/>
  <c r="AF3653" i="5"/>
  <c r="AF3652" i="5"/>
  <c r="AF3651" i="5"/>
  <c r="AF3650" i="5"/>
  <c r="AF3649" i="5"/>
  <c r="AF3648" i="5"/>
  <c r="AF3647" i="5"/>
  <c r="AF3646" i="5"/>
  <c r="AF3645" i="5"/>
  <c r="AF3644" i="5"/>
  <c r="AF3643" i="5"/>
  <c r="AF3642" i="5"/>
  <c r="AF3641" i="5"/>
  <c r="AF3640" i="5"/>
  <c r="AF3639" i="5"/>
  <c r="AF3638" i="5"/>
  <c r="AF3637" i="5"/>
  <c r="AF3636" i="5"/>
  <c r="AF3635" i="5"/>
  <c r="AF3634" i="5"/>
  <c r="AF3633" i="5"/>
  <c r="AF3632" i="5"/>
  <c r="AF3631" i="5"/>
  <c r="AF3630" i="5"/>
  <c r="AF3629" i="5"/>
  <c r="AF3628" i="5"/>
  <c r="AF3627" i="5"/>
  <c r="AF3626" i="5"/>
  <c r="AF3625" i="5"/>
  <c r="AF3624" i="5"/>
  <c r="AF3623" i="5"/>
  <c r="AF3622" i="5"/>
  <c r="AF3621" i="5"/>
  <c r="AF3620" i="5"/>
  <c r="AF3619" i="5"/>
  <c r="AF3618" i="5"/>
  <c r="AF3617" i="5"/>
  <c r="AF3616" i="5"/>
  <c r="AF3615" i="5"/>
  <c r="AF3614" i="5"/>
  <c r="AF3613" i="5"/>
  <c r="AF3612" i="5"/>
  <c r="AF3611" i="5"/>
  <c r="AF3610" i="5"/>
  <c r="AF3609" i="5"/>
  <c r="AF3608" i="5"/>
  <c r="AF3607" i="5"/>
  <c r="AF3606" i="5"/>
  <c r="AF3605" i="5"/>
  <c r="AF3604" i="5"/>
  <c r="AF3603" i="5"/>
  <c r="AF3602" i="5"/>
  <c r="AF3601" i="5"/>
  <c r="AF3600" i="5"/>
  <c r="AF3599" i="5"/>
  <c r="AF3598" i="5"/>
  <c r="AF3597" i="5"/>
  <c r="AF3596" i="5"/>
  <c r="AF3595" i="5"/>
  <c r="AF3594" i="5"/>
  <c r="AF3593" i="5"/>
  <c r="AF3592" i="5"/>
  <c r="AF3591" i="5"/>
  <c r="AF3590" i="5"/>
  <c r="AF3589" i="5"/>
  <c r="AF3588" i="5"/>
  <c r="AF3587" i="5"/>
  <c r="AF3586" i="5"/>
  <c r="AF3585" i="5"/>
  <c r="AF3584" i="5"/>
  <c r="AF3583" i="5"/>
  <c r="AF3582" i="5"/>
  <c r="AF3581" i="5"/>
  <c r="AF3580" i="5"/>
  <c r="AF3579" i="5"/>
  <c r="AF3578" i="5"/>
  <c r="AF3577" i="5"/>
  <c r="AF3576" i="5"/>
  <c r="AF3575" i="5"/>
  <c r="AF3574" i="5"/>
  <c r="AF3573" i="5"/>
  <c r="AF3572" i="5"/>
  <c r="AF3571" i="5"/>
  <c r="AF3570" i="5"/>
  <c r="AF3569" i="5"/>
  <c r="AF3568" i="5"/>
  <c r="AF3567" i="5"/>
  <c r="AF3566" i="5"/>
  <c r="AF3565" i="5"/>
  <c r="AF3564" i="5"/>
  <c r="AF3563" i="5"/>
  <c r="AF3562" i="5"/>
  <c r="AF3561" i="5"/>
  <c r="AF3560" i="5"/>
  <c r="AF3559" i="5"/>
  <c r="AF3558" i="5"/>
  <c r="AF3557" i="5"/>
  <c r="AF3556" i="5"/>
  <c r="AF3555" i="5"/>
  <c r="AF3554" i="5"/>
  <c r="AF3553" i="5"/>
  <c r="AF3552" i="5"/>
  <c r="AF3551" i="5"/>
  <c r="AF3550" i="5"/>
  <c r="AF3549" i="5"/>
  <c r="AF3548" i="5"/>
  <c r="AF3547" i="5"/>
  <c r="AF3546" i="5"/>
  <c r="AF3545" i="5"/>
  <c r="AF3544" i="5"/>
  <c r="AF3543" i="5"/>
  <c r="AF3542" i="5"/>
  <c r="AF3541" i="5"/>
  <c r="AF3540" i="5"/>
  <c r="AF3539" i="5"/>
  <c r="AF3538" i="5"/>
  <c r="AF3537" i="5"/>
  <c r="AF3536" i="5"/>
  <c r="AF3535" i="5"/>
  <c r="AF3534" i="5"/>
  <c r="AF3533" i="5"/>
  <c r="AF3532" i="5"/>
  <c r="AF3531" i="5"/>
  <c r="AF3530" i="5"/>
  <c r="AF3529" i="5"/>
  <c r="AF3528" i="5"/>
  <c r="AF3527" i="5"/>
  <c r="AF3526" i="5"/>
  <c r="AF3525" i="5"/>
  <c r="AF3524" i="5"/>
  <c r="AF3523" i="5"/>
  <c r="AF3522" i="5"/>
  <c r="AF3521" i="5"/>
  <c r="AF3520" i="5"/>
  <c r="AF3519" i="5"/>
  <c r="AF3518" i="5"/>
  <c r="AF3517" i="5"/>
  <c r="AF3516" i="5"/>
  <c r="AF3515" i="5"/>
  <c r="AF3514" i="5"/>
  <c r="AF3513" i="5"/>
  <c r="AF3512" i="5"/>
  <c r="AF3511" i="5"/>
  <c r="AF3510" i="5"/>
  <c r="AF3509" i="5"/>
  <c r="AF3508" i="5"/>
  <c r="AF3507" i="5"/>
  <c r="AF3506" i="5"/>
  <c r="AF3505" i="5"/>
  <c r="AF3504" i="5"/>
  <c r="AF3503" i="5"/>
  <c r="AF3502" i="5"/>
  <c r="AF3501" i="5"/>
  <c r="AF3500" i="5"/>
  <c r="AF3499" i="5"/>
  <c r="AF3498" i="5"/>
  <c r="AF3497" i="5"/>
  <c r="AF3496" i="5"/>
  <c r="AF3495" i="5"/>
  <c r="AF3494" i="5"/>
  <c r="AF3493" i="5"/>
  <c r="AF3492" i="5"/>
  <c r="AF3491" i="5"/>
  <c r="AF3490" i="5"/>
  <c r="AF3489" i="5"/>
  <c r="AF3488" i="5"/>
  <c r="AF3487" i="5"/>
  <c r="AF3486" i="5"/>
  <c r="AF3485" i="5"/>
  <c r="AF3484" i="5"/>
  <c r="AF3483" i="5"/>
  <c r="AF3482" i="5"/>
  <c r="AF3481" i="5"/>
  <c r="AF3480" i="5"/>
  <c r="AF3479" i="5"/>
  <c r="AF3478" i="5"/>
  <c r="AF3477" i="5"/>
  <c r="AF3476" i="5"/>
  <c r="AF3475" i="5"/>
  <c r="AF3474" i="5"/>
  <c r="AF3473" i="5"/>
  <c r="AF3472" i="5"/>
  <c r="AF3471" i="5"/>
  <c r="AF3470" i="5"/>
  <c r="AF3469" i="5"/>
  <c r="AF3468" i="5"/>
  <c r="AF3467" i="5"/>
  <c r="AF3466" i="5"/>
  <c r="AF3465" i="5"/>
  <c r="AF3464" i="5"/>
  <c r="AF3463" i="5"/>
  <c r="AF3462" i="5"/>
  <c r="AF3461" i="5"/>
  <c r="AF3460" i="5"/>
  <c r="AF3459" i="5"/>
  <c r="AF3458" i="5"/>
  <c r="AF3457" i="5"/>
  <c r="AF3456" i="5"/>
  <c r="AF3455" i="5"/>
  <c r="AF3454" i="5"/>
  <c r="AF3453" i="5"/>
  <c r="AF3452" i="5"/>
  <c r="AF3451" i="5"/>
  <c r="AF3450" i="5"/>
  <c r="AF3449" i="5"/>
  <c r="AF3448" i="5"/>
  <c r="AF3447" i="5"/>
  <c r="AF3446" i="5"/>
  <c r="AF3445" i="5"/>
  <c r="AF3444" i="5"/>
  <c r="AF3443" i="5"/>
  <c r="AF3442" i="5"/>
  <c r="AF3441" i="5"/>
  <c r="AF3440" i="5"/>
  <c r="AF3439" i="5"/>
  <c r="AF3438" i="5"/>
  <c r="AF3437" i="5"/>
  <c r="AF3436" i="5"/>
  <c r="AF3435" i="5"/>
  <c r="AF3434" i="5"/>
  <c r="AF3433" i="5"/>
  <c r="AF3432" i="5"/>
  <c r="AF3431" i="5"/>
  <c r="AF3430" i="5"/>
  <c r="AF3429" i="5"/>
  <c r="AF3428" i="5"/>
  <c r="AF3427" i="5"/>
  <c r="AF3426" i="5"/>
  <c r="AF3425" i="5"/>
  <c r="AF3424" i="5"/>
  <c r="AF3423" i="5"/>
  <c r="AF3422" i="5"/>
  <c r="AF3421" i="5"/>
  <c r="AF3420" i="5"/>
  <c r="AF3419" i="5"/>
  <c r="AF3418" i="5"/>
  <c r="AF3417" i="5"/>
  <c r="AF3416" i="5"/>
  <c r="AF3415" i="5"/>
  <c r="AF3414" i="5"/>
  <c r="AF3413" i="5"/>
  <c r="AF3412" i="5"/>
  <c r="AF3411" i="5"/>
  <c r="AF3410" i="5"/>
  <c r="AF3409" i="5"/>
  <c r="AF3408" i="5"/>
  <c r="AF3407" i="5"/>
  <c r="AF3406" i="5"/>
  <c r="AF3405" i="5"/>
  <c r="AF3404" i="5"/>
  <c r="AF3403" i="5"/>
  <c r="AF3402" i="5"/>
  <c r="AF3401" i="5"/>
  <c r="AF3400" i="5"/>
  <c r="AF3399" i="5"/>
  <c r="AF3398" i="5"/>
  <c r="AF3397" i="5"/>
  <c r="AF3396" i="5"/>
  <c r="AF3395" i="5"/>
  <c r="AF3394" i="5"/>
  <c r="AF3393" i="5"/>
  <c r="AF3392" i="5"/>
  <c r="AF3391" i="5"/>
  <c r="AF3390" i="5"/>
  <c r="AF3389" i="5"/>
  <c r="AF3388" i="5"/>
  <c r="AF3387" i="5"/>
  <c r="AF3386" i="5"/>
  <c r="AF3385" i="5"/>
  <c r="AF3384" i="5"/>
  <c r="AF3383" i="5"/>
  <c r="AF3382" i="5"/>
  <c r="AF3381" i="5"/>
  <c r="AF3380" i="5"/>
  <c r="AF3379" i="5"/>
  <c r="AF3378" i="5"/>
  <c r="AF3377" i="5"/>
  <c r="AF3376" i="5"/>
  <c r="AF3375" i="5"/>
  <c r="AF3374" i="5"/>
  <c r="AF3373" i="5"/>
  <c r="AF3372" i="5"/>
  <c r="AF3371" i="5"/>
  <c r="AF3370" i="5"/>
  <c r="AF3369" i="5"/>
  <c r="AF3368" i="5"/>
  <c r="AF3367" i="5"/>
  <c r="AF3366" i="5"/>
  <c r="AF3365" i="5"/>
  <c r="AF3364" i="5"/>
  <c r="AF3363" i="5"/>
  <c r="AF3362" i="5"/>
  <c r="AF3361" i="5"/>
  <c r="AF3360" i="5"/>
  <c r="AF3359" i="5"/>
  <c r="AF3358" i="5"/>
  <c r="AF3357" i="5"/>
  <c r="AF3356" i="5"/>
  <c r="AF3355" i="5"/>
  <c r="AF3354" i="5"/>
  <c r="AF3353" i="5"/>
  <c r="AF3352" i="5"/>
  <c r="AF3351" i="5"/>
  <c r="AF3350" i="5"/>
  <c r="AF3349" i="5"/>
  <c r="AF3348" i="5"/>
  <c r="AF3347" i="5"/>
  <c r="AF3346" i="5"/>
  <c r="AF3345" i="5"/>
  <c r="AF3344" i="5"/>
  <c r="AF3343" i="5"/>
  <c r="AF3342" i="5"/>
  <c r="AF3341" i="5"/>
  <c r="AF3340" i="5"/>
  <c r="AF3339" i="5"/>
  <c r="AF3338" i="5"/>
  <c r="AF3337" i="5"/>
  <c r="AF3336" i="5"/>
  <c r="AF3335" i="5"/>
  <c r="AF3334" i="5"/>
  <c r="AF3333" i="5"/>
  <c r="AF3332" i="5"/>
  <c r="AF3331" i="5"/>
  <c r="AF3330" i="5"/>
  <c r="AF3329" i="5"/>
  <c r="AF3328" i="5"/>
  <c r="AF3327" i="5"/>
  <c r="AF3326" i="5"/>
  <c r="AF3325" i="5"/>
  <c r="AF3324" i="5"/>
  <c r="AF3323" i="5"/>
  <c r="AF3322" i="5"/>
  <c r="AF3321" i="5"/>
  <c r="AF3320" i="5"/>
  <c r="AF3319" i="5"/>
  <c r="AF3318" i="5"/>
  <c r="AF3317" i="5"/>
  <c r="AF3316" i="5"/>
  <c r="AF3315" i="5"/>
  <c r="AF3314" i="5"/>
  <c r="AF3313" i="5"/>
  <c r="AF3312" i="5"/>
  <c r="AF3311" i="5"/>
  <c r="AF3310" i="5"/>
  <c r="AF3309" i="5"/>
  <c r="AF3308" i="5"/>
  <c r="AF3307" i="5"/>
  <c r="AF3306" i="5"/>
  <c r="AF3305" i="5"/>
  <c r="AF3304" i="5"/>
  <c r="AF3303" i="5"/>
  <c r="AF3302" i="5"/>
  <c r="AF3301" i="5"/>
  <c r="AF3300" i="5"/>
  <c r="AF3299" i="5"/>
  <c r="AF3298" i="5"/>
  <c r="AF3297" i="5"/>
  <c r="AF3296" i="5"/>
  <c r="AF3295" i="5"/>
  <c r="AF3294" i="5"/>
  <c r="AF3293" i="5"/>
  <c r="AF3292" i="5"/>
  <c r="AF3291" i="5"/>
  <c r="AF3290" i="5"/>
  <c r="AF3289" i="5"/>
  <c r="AF3288" i="5"/>
  <c r="AF3287" i="5"/>
  <c r="AF3286" i="5"/>
  <c r="AF3285" i="5"/>
  <c r="AF3284" i="5"/>
  <c r="AF3283" i="5"/>
  <c r="AF3282" i="5"/>
  <c r="AF3281" i="5"/>
  <c r="AF3280" i="5"/>
  <c r="AF3279" i="5"/>
  <c r="AF3278" i="5"/>
  <c r="AF3277" i="5"/>
  <c r="AF3276" i="5"/>
  <c r="AF3275" i="5"/>
  <c r="AF3274" i="5"/>
  <c r="AF3273" i="5"/>
  <c r="AF3272" i="5"/>
  <c r="AF3271" i="5"/>
  <c r="AF3270" i="5"/>
  <c r="AF3269" i="5"/>
  <c r="AF3268" i="5"/>
  <c r="AF3267" i="5"/>
  <c r="AF3266" i="5"/>
  <c r="AF3265" i="5"/>
  <c r="AF3264" i="5"/>
  <c r="AF3263" i="5"/>
  <c r="AF3262" i="5"/>
  <c r="AF3261" i="5"/>
  <c r="AF3260" i="5"/>
  <c r="AF3259" i="5"/>
  <c r="AF3258" i="5"/>
  <c r="AF3257" i="5"/>
  <c r="AF3256" i="5"/>
  <c r="AF3255" i="5"/>
  <c r="AF3254" i="5"/>
  <c r="AF3253" i="5"/>
  <c r="AF3252" i="5"/>
  <c r="AF3251" i="5"/>
  <c r="AF3250" i="5"/>
  <c r="AF3249" i="5"/>
  <c r="AF3248" i="5"/>
  <c r="AF3247" i="5"/>
  <c r="AF3246" i="5"/>
  <c r="AF3245" i="5"/>
  <c r="AF3244" i="5"/>
  <c r="AF3243" i="5"/>
  <c r="AF3242" i="5"/>
  <c r="AF3241" i="5"/>
  <c r="AF3240" i="5"/>
  <c r="AF3239" i="5"/>
  <c r="AF3238" i="5"/>
  <c r="AF3237" i="5"/>
  <c r="AF3236" i="5"/>
  <c r="AF3235" i="5"/>
  <c r="AF3234" i="5"/>
  <c r="AF3233" i="5"/>
  <c r="AF3232" i="5"/>
  <c r="AF3231" i="5"/>
  <c r="AF3230" i="5"/>
  <c r="AF3229" i="5"/>
  <c r="AF3228" i="5"/>
  <c r="AF3227" i="5"/>
  <c r="AF3226" i="5"/>
  <c r="AF3225" i="5"/>
  <c r="AF3224" i="5"/>
  <c r="AF3223" i="5"/>
  <c r="AF3222" i="5"/>
  <c r="AF3221" i="5"/>
  <c r="AF3220" i="5"/>
  <c r="AF3219" i="5"/>
  <c r="AF3218" i="5"/>
  <c r="AF3217" i="5"/>
  <c r="AF3216" i="5"/>
  <c r="AF3215" i="5"/>
  <c r="AF3214" i="5"/>
  <c r="AF3213" i="5"/>
  <c r="AF3212" i="5"/>
  <c r="AF3211" i="5"/>
  <c r="AF3210" i="5"/>
  <c r="AF3209" i="5"/>
  <c r="AF3208" i="5"/>
  <c r="AF3207" i="5"/>
  <c r="AF3206" i="5"/>
  <c r="AF3205" i="5"/>
  <c r="AF3204" i="5"/>
  <c r="AF3203" i="5"/>
  <c r="AF3202" i="5"/>
  <c r="AF3201" i="5"/>
  <c r="AF3200" i="5"/>
  <c r="AF3199" i="5"/>
  <c r="AF3198" i="5"/>
  <c r="AF3197" i="5"/>
  <c r="AF3196" i="5"/>
  <c r="AF3195" i="5"/>
  <c r="AF3194" i="5"/>
  <c r="AF3193" i="5"/>
  <c r="AF3192" i="5"/>
  <c r="AF3191" i="5"/>
  <c r="AF3190" i="5"/>
  <c r="AF3189" i="5"/>
  <c r="AF3188" i="5"/>
  <c r="AF3187" i="5"/>
  <c r="AF3186" i="5"/>
  <c r="AF3185" i="5"/>
  <c r="AF3184" i="5"/>
  <c r="AF3183" i="5"/>
  <c r="AF3182" i="5"/>
  <c r="AF3181" i="5"/>
  <c r="AF3180" i="5"/>
  <c r="AF3179" i="5"/>
  <c r="AF3178" i="5"/>
  <c r="AF3177" i="5"/>
  <c r="AF3176" i="5"/>
  <c r="AF3175" i="5"/>
  <c r="AF3174" i="5"/>
  <c r="AF3173" i="5"/>
  <c r="AF3172" i="5"/>
  <c r="AF3171" i="5"/>
  <c r="AF3170" i="5"/>
  <c r="AF3169" i="5"/>
  <c r="AF3168" i="5"/>
  <c r="AF3167" i="5"/>
  <c r="AF3166" i="5"/>
  <c r="AF3165" i="5"/>
  <c r="AF3164" i="5"/>
  <c r="AF3163" i="5"/>
  <c r="AF3162" i="5"/>
  <c r="AF3161" i="5"/>
  <c r="AF3160" i="5"/>
  <c r="AF3159" i="5"/>
  <c r="AF3158" i="5"/>
  <c r="AF3157" i="5"/>
  <c r="AF3156" i="5"/>
  <c r="AF3155" i="5"/>
  <c r="AF3154" i="5"/>
  <c r="AF3153" i="5"/>
  <c r="AF3152" i="5"/>
  <c r="AF3151" i="5"/>
  <c r="AF3150" i="5"/>
  <c r="AF3149" i="5"/>
  <c r="AF3148" i="5"/>
  <c r="AF3147" i="5"/>
  <c r="AF3146" i="5"/>
  <c r="AF3145" i="5"/>
  <c r="AF3144" i="5"/>
  <c r="AF3143" i="5"/>
  <c r="AF3142" i="5"/>
  <c r="AF3141" i="5"/>
  <c r="AF3140" i="5"/>
  <c r="AF3139" i="5"/>
  <c r="AF3138" i="5"/>
  <c r="AF3137" i="5"/>
  <c r="AF3136" i="5"/>
  <c r="AF3135" i="5"/>
  <c r="AF3134" i="5"/>
  <c r="AF3133" i="5"/>
  <c r="AF3132" i="5"/>
  <c r="AF3131" i="5"/>
  <c r="AF3130" i="5"/>
  <c r="AF3129" i="5"/>
  <c r="AF3128" i="5"/>
  <c r="AF3127" i="5"/>
  <c r="AF3126" i="5"/>
  <c r="AF3125" i="5"/>
  <c r="AF3124" i="5"/>
  <c r="AF3123" i="5"/>
  <c r="AF3122" i="5"/>
  <c r="AF3121" i="5"/>
  <c r="AF3120" i="5"/>
  <c r="AF3119" i="5"/>
  <c r="AF3118" i="5"/>
  <c r="AF3117" i="5"/>
  <c r="AF3116" i="5"/>
  <c r="AF3115" i="5"/>
  <c r="AF3114" i="5"/>
  <c r="AF3113" i="5"/>
  <c r="AF3112" i="5"/>
  <c r="AF3111" i="5"/>
  <c r="AF3110" i="5"/>
  <c r="AF3109" i="5"/>
  <c r="AF3108" i="5"/>
  <c r="AF3107" i="5"/>
  <c r="AF3106" i="5"/>
  <c r="AF3105" i="5"/>
  <c r="AF3104" i="5"/>
  <c r="AF3103" i="5"/>
  <c r="AF3102" i="5"/>
  <c r="AF3101" i="5"/>
  <c r="AF3100" i="5"/>
  <c r="AF3099" i="5"/>
  <c r="AF3098" i="5"/>
  <c r="AF3097" i="5"/>
  <c r="AF3096" i="5"/>
  <c r="AF3095" i="5"/>
  <c r="AF3094" i="5"/>
  <c r="AF3093" i="5"/>
  <c r="AF3092" i="5"/>
  <c r="AF3091" i="5"/>
  <c r="AF3090" i="5"/>
  <c r="AF3089" i="5"/>
  <c r="AF3088" i="5"/>
  <c r="AF3087" i="5"/>
  <c r="AF3086" i="5"/>
  <c r="AF3085" i="5"/>
  <c r="AF3084" i="5"/>
  <c r="AF3083" i="5"/>
  <c r="AF3082" i="5"/>
  <c r="AF3081" i="5"/>
  <c r="AF3080" i="5"/>
  <c r="AF3079" i="5"/>
  <c r="AF3078" i="5"/>
  <c r="AF3077" i="5"/>
  <c r="AF3076" i="5"/>
  <c r="AF3075" i="5"/>
  <c r="AF3074" i="5"/>
  <c r="AF3073" i="5"/>
  <c r="AF3072" i="5"/>
  <c r="AF3071" i="5"/>
  <c r="AF3070" i="5"/>
  <c r="AF3069" i="5"/>
  <c r="AF3068" i="5"/>
  <c r="AF3067" i="5"/>
  <c r="AF3066" i="5"/>
  <c r="AF3065" i="5"/>
  <c r="AF3064" i="5"/>
  <c r="AF3063" i="5"/>
  <c r="AF3062" i="5"/>
  <c r="AF3061" i="5"/>
  <c r="AF3060" i="5"/>
  <c r="AF3059" i="5"/>
  <c r="AF3058" i="5"/>
  <c r="AF3057" i="5"/>
  <c r="AF3056" i="5"/>
  <c r="AF3055" i="5"/>
  <c r="AF3054" i="5"/>
  <c r="AF3053" i="5"/>
  <c r="AF3052" i="5"/>
  <c r="AF3051" i="5"/>
  <c r="AF3050" i="5"/>
  <c r="AF3049" i="5"/>
  <c r="AF3048" i="5"/>
  <c r="AF3047" i="5"/>
  <c r="AF3046" i="5"/>
  <c r="AF3045" i="5"/>
  <c r="AF3044" i="5"/>
  <c r="AF3043" i="5"/>
  <c r="AF3042" i="5"/>
  <c r="AF3041" i="5"/>
  <c r="AF3040" i="5"/>
  <c r="AF3039" i="5"/>
  <c r="AF3038" i="5"/>
  <c r="AF3037" i="5"/>
  <c r="AF3036" i="5"/>
  <c r="AF3035" i="5"/>
  <c r="AF3034" i="5"/>
  <c r="AF3033" i="5"/>
  <c r="AF3032" i="5"/>
  <c r="AF3031" i="5"/>
  <c r="AF3030" i="5"/>
  <c r="AF3029" i="5"/>
  <c r="AF3028" i="5"/>
  <c r="AF3027" i="5"/>
  <c r="AF3026" i="5"/>
  <c r="AF3025" i="5"/>
  <c r="AF3024" i="5"/>
  <c r="AF3023" i="5"/>
  <c r="AF3022" i="5"/>
  <c r="AF3021" i="5"/>
  <c r="AF3020" i="5"/>
  <c r="AF3019" i="5"/>
  <c r="AF3018" i="5"/>
  <c r="AF3017" i="5"/>
  <c r="AF3016" i="5"/>
  <c r="AF3015" i="5"/>
  <c r="AF3014" i="5"/>
  <c r="AF3013" i="5"/>
  <c r="AF3012" i="5"/>
  <c r="AF3011" i="5"/>
  <c r="AF3010" i="5"/>
  <c r="AF3009" i="5"/>
  <c r="AF3008" i="5"/>
  <c r="AF3007" i="5"/>
  <c r="AF3006" i="5"/>
  <c r="AF3005" i="5"/>
  <c r="AF3004" i="5"/>
  <c r="AF3003" i="5"/>
  <c r="AF3002" i="5"/>
  <c r="AF3001" i="5"/>
  <c r="AF3000" i="5"/>
  <c r="AF2999" i="5"/>
  <c r="AF2998" i="5"/>
  <c r="AF2997" i="5"/>
  <c r="AF2996" i="5"/>
  <c r="AF2995" i="5"/>
  <c r="AF2994" i="5"/>
  <c r="AF2993" i="5"/>
  <c r="AF2992" i="5"/>
  <c r="AF2991" i="5"/>
  <c r="AF2990" i="5"/>
  <c r="AF2989" i="5"/>
  <c r="AF2988" i="5"/>
  <c r="AF2987" i="5"/>
  <c r="AF2986" i="5"/>
  <c r="AF2985" i="5"/>
  <c r="AF2984" i="5"/>
  <c r="AF2983" i="5"/>
  <c r="AF2982" i="5"/>
  <c r="AF2981" i="5"/>
  <c r="AF2980" i="5"/>
  <c r="AF2979" i="5"/>
  <c r="AF2978" i="5"/>
  <c r="AF2977" i="5"/>
  <c r="AF2976" i="5"/>
  <c r="AF2975" i="5"/>
  <c r="AF2974" i="5"/>
  <c r="AF2973" i="5"/>
  <c r="AF2972" i="5"/>
  <c r="AF2971" i="5"/>
  <c r="AF2970" i="5"/>
  <c r="AF2969" i="5"/>
  <c r="AF2968" i="5"/>
  <c r="AF2967" i="5"/>
  <c r="AF2966" i="5"/>
  <c r="AF2965" i="5"/>
  <c r="AF2964" i="5"/>
  <c r="AF2963" i="5"/>
  <c r="AF2962" i="5"/>
  <c r="AF2961" i="5"/>
  <c r="AF2960" i="5"/>
  <c r="AF2959" i="5"/>
  <c r="AF2958" i="5"/>
  <c r="AF2957" i="5"/>
  <c r="AF2956" i="5"/>
  <c r="AF2955" i="5"/>
  <c r="AF2954" i="5"/>
  <c r="AF2953" i="5"/>
  <c r="AF2952" i="5"/>
  <c r="AF2951" i="5"/>
  <c r="AF2950" i="5"/>
  <c r="AF2949" i="5"/>
  <c r="AF2948" i="5"/>
  <c r="AF2947" i="5"/>
  <c r="AF2946" i="5"/>
  <c r="AF2945" i="5"/>
  <c r="AF2944" i="5"/>
  <c r="AF2943" i="5"/>
  <c r="AF2942" i="5"/>
  <c r="AF2941" i="5"/>
  <c r="AF2940" i="5"/>
  <c r="AF2939" i="5"/>
  <c r="AF2938" i="5"/>
  <c r="AF2937" i="5"/>
  <c r="AF2936" i="5"/>
  <c r="AF2935" i="5"/>
  <c r="AF2934" i="5"/>
  <c r="AF2933" i="5"/>
  <c r="AF2932" i="5"/>
  <c r="AF2931" i="5"/>
  <c r="AF2930" i="5"/>
  <c r="AF2929" i="5"/>
  <c r="AF2928" i="5"/>
  <c r="AF2927" i="5"/>
  <c r="AF2926" i="5"/>
  <c r="AF2925" i="5"/>
  <c r="AF2924" i="5"/>
  <c r="AF2923" i="5"/>
  <c r="AF2922" i="5"/>
  <c r="AF2921" i="5"/>
  <c r="AF2920" i="5"/>
  <c r="AF2919" i="5"/>
  <c r="AF2918" i="5"/>
  <c r="AF2917" i="5"/>
  <c r="AF2916" i="5"/>
  <c r="AF2915" i="5"/>
  <c r="AF2914" i="5"/>
  <c r="AF2913" i="5"/>
  <c r="AF2912" i="5"/>
  <c r="AF2911" i="5"/>
  <c r="AF2910" i="5"/>
  <c r="AF2909" i="5"/>
  <c r="AF2908" i="5"/>
  <c r="AF2907" i="5"/>
  <c r="AF2906" i="5"/>
  <c r="AF2905" i="5"/>
  <c r="AF2904" i="5"/>
  <c r="AF2903" i="5"/>
  <c r="AF2902" i="5"/>
  <c r="AF2901" i="5"/>
  <c r="AF2900" i="5"/>
  <c r="AF2899" i="5"/>
  <c r="AF2898" i="5"/>
  <c r="AF2897" i="5"/>
  <c r="AF2896" i="5"/>
  <c r="AF2895" i="5"/>
  <c r="AF2894" i="5"/>
  <c r="AF2893" i="5"/>
  <c r="AF2892" i="5"/>
  <c r="AF2891" i="5"/>
  <c r="AF2890" i="5"/>
  <c r="AF2889" i="5"/>
  <c r="AF2888" i="5"/>
  <c r="AF2887" i="5"/>
  <c r="AF2886" i="5"/>
  <c r="AF2885" i="5"/>
  <c r="AF2884" i="5"/>
  <c r="AF2883" i="5"/>
  <c r="AF2882" i="5"/>
  <c r="AF2881" i="5"/>
  <c r="AF2880" i="5"/>
  <c r="AF2879" i="5"/>
  <c r="AF2878" i="5"/>
  <c r="AF2877" i="5"/>
  <c r="AF2876" i="5"/>
  <c r="AF2875" i="5"/>
  <c r="AF2874" i="5"/>
  <c r="AF2873" i="5"/>
  <c r="AF2872" i="5"/>
  <c r="AF2871" i="5"/>
  <c r="AF2870" i="5"/>
  <c r="AF2869" i="5"/>
  <c r="AF2868" i="5"/>
  <c r="AF2867" i="5"/>
  <c r="AF2866" i="5"/>
  <c r="AF2865" i="5"/>
  <c r="AF2864" i="5"/>
  <c r="AF2863" i="5"/>
  <c r="AF2862" i="5"/>
  <c r="AF2861" i="5"/>
  <c r="AF2860" i="5"/>
  <c r="AF2859" i="5"/>
  <c r="AF2858" i="5"/>
  <c r="AF2857" i="5"/>
  <c r="AF2856" i="5"/>
  <c r="AF2855" i="5"/>
  <c r="AF2854" i="5"/>
  <c r="AF2853" i="5"/>
  <c r="AF2852" i="5"/>
  <c r="AF2851" i="5"/>
  <c r="AF2850" i="5"/>
  <c r="AF2849" i="5"/>
  <c r="AF2848" i="5"/>
  <c r="AF2847" i="5"/>
  <c r="AF2846" i="5"/>
  <c r="AF2845" i="5"/>
  <c r="AF2844" i="5"/>
  <c r="AF2843" i="5"/>
  <c r="AF2842" i="5"/>
  <c r="AF2841" i="5"/>
  <c r="AF2840" i="5"/>
  <c r="AF2839" i="5"/>
  <c r="AF2838" i="5"/>
  <c r="AF2837" i="5"/>
  <c r="AF2836" i="5"/>
  <c r="AF2835" i="5"/>
  <c r="AF2834" i="5"/>
  <c r="AF2833" i="5"/>
  <c r="AF2832" i="5"/>
  <c r="AF2831" i="5"/>
  <c r="AF2830" i="5"/>
  <c r="AF2829" i="5"/>
  <c r="AF2828" i="5"/>
  <c r="AF2827" i="5"/>
  <c r="AF2826" i="5"/>
  <c r="AF2825" i="5"/>
  <c r="AF2824" i="5"/>
  <c r="AF2823" i="5"/>
  <c r="AF2822" i="5"/>
  <c r="AF2821" i="5"/>
  <c r="AF2820" i="5"/>
  <c r="AF2819" i="5"/>
  <c r="AF2818" i="5"/>
  <c r="AF2817" i="5"/>
  <c r="AF2816" i="5"/>
  <c r="AF2815" i="5"/>
  <c r="AF2814" i="5"/>
  <c r="AF2813" i="5"/>
  <c r="AF2812" i="5"/>
  <c r="AF2811" i="5"/>
  <c r="AF2810" i="5"/>
  <c r="AF2809" i="5"/>
  <c r="AF2808" i="5"/>
  <c r="AF2807" i="5"/>
  <c r="AF2806" i="5"/>
  <c r="AF2805" i="5"/>
  <c r="AF2804" i="5"/>
  <c r="AF2803" i="5"/>
  <c r="AF2802" i="5"/>
  <c r="AF2801" i="5"/>
  <c r="AF2800" i="5"/>
  <c r="AF2799" i="5"/>
  <c r="AF2798" i="5"/>
  <c r="AF2797" i="5"/>
  <c r="AF2796" i="5"/>
  <c r="AF2795" i="5"/>
  <c r="AF2794" i="5"/>
  <c r="AF2793" i="5"/>
  <c r="AF2792" i="5"/>
  <c r="AF2791" i="5"/>
  <c r="AF2790" i="5"/>
  <c r="AF2789" i="5"/>
  <c r="AF2788" i="5"/>
  <c r="AF2787" i="5"/>
  <c r="AF2786" i="5"/>
  <c r="AF2785" i="5"/>
  <c r="AF2784" i="5"/>
  <c r="AF2783" i="5"/>
  <c r="AF2782" i="5"/>
  <c r="AF2781" i="5"/>
  <c r="AF2780" i="5"/>
  <c r="AF2779" i="5"/>
  <c r="AF2778" i="5"/>
  <c r="AF2777" i="5"/>
  <c r="AF2776" i="5"/>
  <c r="AF2775" i="5"/>
  <c r="AF2774" i="5"/>
  <c r="AF2773" i="5"/>
  <c r="AF2772" i="5"/>
  <c r="AF2771" i="5"/>
  <c r="AF2770" i="5"/>
  <c r="AF2769" i="5"/>
  <c r="AF2768" i="5"/>
  <c r="AF2767" i="5"/>
  <c r="AF2766" i="5"/>
  <c r="AF2765" i="5"/>
  <c r="AF2764" i="5"/>
  <c r="AF2763" i="5"/>
  <c r="AF2762" i="5"/>
  <c r="AF2761" i="5"/>
  <c r="AF2760" i="5"/>
  <c r="AF2759" i="5"/>
  <c r="AF2758" i="5"/>
  <c r="AF2757" i="5"/>
  <c r="AF2756" i="5"/>
  <c r="AF2755" i="5"/>
  <c r="AF2754" i="5"/>
  <c r="AF2753" i="5"/>
  <c r="AF2752" i="5"/>
  <c r="AF2751" i="5"/>
  <c r="AF2750" i="5"/>
  <c r="AF2749" i="5"/>
  <c r="AF2748" i="5"/>
  <c r="AF2747" i="5"/>
  <c r="AF2746" i="5"/>
  <c r="AF2745" i="5"/>
  <c r="AF2744" i="5"/>
  <c r="AF2743" i="5"/>
  <c r="AF2742" i="5"/>
  <c r="AF2741" i="5"/>
  <c r="AF2740" i="5"/>
  <c r="AF2739" i="5"/>
  <c r="AF2738" i="5"/>
  <c r="AF2737" i="5"/>
  <c r="AF2736" i="5"/>
  <c r="AF2735" i="5"/>
  <c r="AF2734" i="5"/>
  <c r="AF2733" i="5"/>
  <c r="AF2732" i="5"/>
  <c r="AF2731" i="5"/>
  <c r="AF2730" i="5"/>
  <c r="AF2729" i="5"/>
  <c r="AF2728" i="5"/>
  <c r="AF2727" i="5"/>
  <c r="AF2726" i="5"/>
  <c r="AF2725" i="5"/>
  <c r="AF2724" i="5"/>
  <c r="AF2723" i="5"/>
  <c r="AF2722" i="5"/>
  <c r="AF2721" i="5"/>
  <c r="AF2720" i="5"/>
  <c r="AF2719" i="5"/>
  <c r="AF2718" i="5"/>
  <c r="AF2717" i="5"/>
  <c r="AF2716" i="5"/>
  <c r="AF2715" i="5"/>
  <c r="AF2714" i="5"/>
  <c r="AF2713" i="5"/>
  <c r="AF2712" i="5"/>
  <c r="AF2711" i="5"/>
  <c r="AF2710" i="5"/>
  <c r="AF2709" i="5"/>
  <c r="AF2708" i="5"/>
  <c r="AF2707" i="5"/>
  <c r="AF2706" i="5"/>
  <c r="AF2705" i="5"/>
  <c r="AF2704" i="5"/>
  <c r="AF2703" i="5"/>
  <c r="AF2702" i="5"/>
  <c r="AF2701" i="5"/>
  <c r="AF2700" i="5"/>
  <c r="AF2699" i="5"/>
  <c r="AF2698" i="5"/>
  <c r="AF2697" i="5"/>
  <c r="AF2696" i="5"/>
  <c r="AF2695" i="5"/>
  <c r="AF2694" i="5"/>
  <c r="AF2693" i="5"/>
  <c r="AF2692" i="5"/>
  <c r="AF2691" i="5"/>
  <c r="AF2690" i="5"/>
  <c r="AF2689" i="5"/>
  <c r="AF2688" i="5"/>
  <c r="AF2687" i="5"/>
  <c r="AF2686" i="5"/>
  <c r="AF2685" i="5"/>
  <c r="AF2684" i="5"/>
  <c r="AF2683" i="5"/>
  <c r="AF2682" i="5"/>
  <c r="AF2681" i="5"/>
  <c r="AF2680" i="5"/>
  <c r="AF2679" i="5"/>
  <c r="AF2678" i="5"/>
  <c r="AF2677" i="5"/>
  <c r="AF2676" i="5"/>
  <c r="AF2675" i="5"/>
  <c r="AF2674" i="5"/>
  <c r="AF2673" i="5"/>
  <c r="AF2672" i="5"/>
  <c r="AF2671" i="5"/>
  <c r="AF2670" i="5"/>
  <c r="AF2669" i="5"/>
  <c r="AF2668" i="5"/>
  <c r="AF2667" i="5"/>
  <c r="AF2666" i="5"/>
  <c r="AF2665" i="5"/>
  <c r="AF2664" i="5"/>
  <c r="AF2663" i="5"/>
  <c r="AF2662" i="5"/>
  <c r="AF2661" i="5"/>
  <c r="AF2660" i="5"/>
  <c r="AF2659" i="5"/>
  <c r="AF2658" i="5"/>
  <c r="AF2657" i="5"/>
  <c r="AF2656" i="5"/>
  <c r="AF2655" i="5"/>
  <c r="AF2654" i="5"/>
  <c r="AF2653" i="5"/>
  <c r="AF2652" i="5"/>
  <c r="AF2651" i="5"/>
  <c r="AF2650" i="5"/>
  <c r="AF2649" i="5"/>
  <c r="AF2648" i="5"/>
  <c r="AF2647" i="5"/>
  <c r="AF2646" i="5"/>
  <c r="AF2645" i="5"/>
  <c r="AF2644" i="5"/>
  <c r="AF2643" i="5"/>
  <c r="AF2642" i="5"/>
  <c r="AF2641" i="5"/>
  <c r="AF2640" i="5"/>
  <c r="AF2639" i="5"/>
  <c r="AF2638" i="5"/>
  <c r="AF2637" i="5"/>
  <c r="AF2636" i="5"/>
  <c r="AF2635" i="5"/>
  <c r="AF2634" i="5"/>
  <c r="AF2633" i="5"/>
  <c r="AF2632" i="5"/>
  <c r="AF2631" i="5"/>
  <c r="AF2630" i="5"/>
  <c r="AF2629" i="5"/>
  <c r="AF2628" i="5"/>
  <c r="AF2627" i="5"/>
  <c r="AF2626" i="5"/>
  <c r="AF2625" i="5"/>
  <c r="AF2624" i="5"/>
  <c r="AF2623" i="5"/>
  <c r="AF2622" i="5"/>
  <c r="AF2621" i="5"/>
  <c r="AF2620" i="5"/>
  <c r="AF2619" i="5"/>
  <c r="AF2618" i="5"/>
  <c r="AF2617" i="5"/>
  <c r="AF2616" i="5"/>
  <c r="AF2615" i="5"/>
  <c r="AF2614" i="5"/>
  <c r="AF2613" i="5"/>
  <c r="AF2612" i="5"/>
  <c r="AF2611" i="5"/>
  <c r="AF2610" i="5"/>
  <c r="AF2609" i="5"/>
  <c r="AF2608" i="5"/>
  <c r="AF2607" i="5"/>
  <c r="AF2606" i="5"/>
  <c r="AF2605" i="5"/>
  <c r="AF2604" i="5"/>
  <c r="AF2603" i="5"/>
  <c r="AF2602" i="5"/>
  <c r="AF2601" i="5"/>
  <c r="AF2600" i="5"/>
  <c r="AF2599" i="5"/>
  <c r="AF2598" i="5"/>
  <c r="AF2597" i="5"/>
  <c r="AF2596" i="5"/>
  <c r="AF2595" i="5"/>
  <c r="AF2594" i="5"/>
  <c r="AF2593" i="5"/>
  <c r="AF2592" i="5"/>
  <c r="AF2591" i="5"/>
  <c r="AF2590" i="5"/>
  <c r="AF2589" i="5"/>
  <c r="AF2588" i="5"/>
  <c r="AF2587" i="5"/>
  <c r="AF2586" i="5"/>
  <c r="AF2585" i="5"/>
  <c r="AF2584" i="5"/>
  <c r="AF2583" i="5"/>
  <c r="AF2582" i="5"/>
  <c r="AF2581" i="5"/>
  <c r="AF2580" i="5"/>
  <c r="AF2579" i="5"/>
  <c r="AF2578" i="5"/>
  <c r="AF2577" i="5"/>
  <c r="AF2576" i="5"/>
  <c r="AF2575" i="5"/>
  <c r="AF2574" i="5"/>
  <c r="AF2573" i="5"/>
  <c r="AF2572" i="5"/>
  <c r="AF2571" i="5"/>
  <c r="AF2570" i="5"/>
  <c r="AF2569" i="5"/>
  <c r="AF2568" i="5"/>
  <c r="AF2567" i="5"/>
  <c r="AF2566" i="5"/>
  <c r="AF2565" i="5"/>
  <c r="AF2564" i="5"/>
  <c r="AF2563" i="5"/>
  <c r="AF2562" i="5"/>
  <c r="AF2561" i="5"/>
  <c r="AF2560" i="5"/>
  <c r="AF2559" i="5"/>
  <c r="AF2558" i="5"/>
  <c r="AF2557" i="5"/>
  <c r="AF2556" i="5"/>
  <c r="AF2555" i="5"/>
  <c r="AF2554" i="5"/>
  <c r="AF2553" i="5"/>
  <c r="AF2552" i="5"/>
  <c r="AF2551" i="5"/>
  <c r="AF2550" i="5"/>
  <c r="AF2549" i="5"/>
  <c r="AF2548" i="5"/>
  <c r="AF2547" i="5"/>
  <c r="AF2546" i="5"/>
  <c r="AF2545" i="5"/>
  <c r="AF2544" i="5"/>
  <c r="AF2543" i="5"/>
  <c r="AF2542" i="5"/>
  <c r="AF2541" i="5"/>
  <c r="AF2540" i="5"/>
  <c r="AF2539" i="5"/>
  <c r="AF2538" i="5"/>
  <c r="AF2537" i="5"/>
  <c r="AF2536" i="5"/>
  <c r="AF2535" i="5"/>
  <c r="AF2534" i="5"/>
  <c r="AF2533" i="5"/>
  <c r="AF2532" i="5"/>
  <c r="AF2531" i="5"/>
  <c r="AF2530" i="5"/>
  <c r="AF2529" i="5"/>
  <c r="AF2528" i="5"/>
  <c r="AF2527" i="5"/>
  <c r="AF2526" i="5"/>
  <c r="AF2525" i="5"/>
  <c r="AF2524" i="5"/>
  <c r="AF2523" i="5"/>
  <c r="AF2522" i="5"/>
  <c r="AF2521" i="5"/>
  <c r="AF2520" i="5"/>
  <c r="AF2519" i="5"/>
  <c r="AF2518" i="5"/>
  <c r="AF2517" i="5"/>
  <c r="AF2516" i="5"/>
  <c r="AF2515" i="5"/>
  <c r="AF2514" i="5"/>
  <c r="AF2513" i="5"/>
  <c r="AF2512" i="5"/>
  <c r="AF2511" i="5"/>
  <c r="AF2510" i="5"/>
  <c r="AF2509" i="5"/>
  <c r="AF2508" i="5"/>
  <c r="AF2507" i="5"/>
  <c r="AF2506" i="5"/>
  <c r="AF2505" i="5"/>
  <c r="AF2504" i="5"/>
  <c r="AF2503" i="5"/>
  <c r="AF2502" i="5"/>
  <c r="AF2501" i="5"/>
  <c r="AF2500" i="5"/>
  <c r="AF2499" i="5"/>
  <c r="AF2498" i="5"/>
  <c r="AF2497" i="5"/>
  <c r="AF2496" i="5"/>
  <c r="AF2495" i="5"/>
  <c r="AF2494" i="5"/>
  <c r="AF2493" i="5"/>
  <c r="AF2492" i="5"/>
  <c r="AF2491" i="5"/>
  <c r="AF2490" i="5"/>
  <c r="AF2489" i="5"/>
  <c r="AF2488" i="5"/>
  <c r="AF2487" i="5"/>
  <c r="AF2486" i="5"/>
  <c r="AF2485" i="5"/>
  <c r="AF2484" i="5"/>
  <c r="AF2483" i="5"/>
  <c r="AF2482" i="5"/>
  <c r="AF2481" i="5"/>
  <c r="AF2480" i="5"/>
  <c r="AF2479" i="5"/>
  <c r="AF2478" i="5"/>
  <c r="AF2477" i="5"/>
  <c r="AF2476" i="5"/>
  <c r="AF2475" i="5"/>
  <c r="AF2474" i="5"/>
  <c r="AF2473" i="5"/>
  <c r="AF2472" i="5"/>
  <c r="AF2471" i="5"/>
  <c r="AF2470" i="5"/>
  <c r="AF2469" i="5"/>
  <c r="AF2468" i="5"/>
  <c r="AF2467" i="5"/>
  <c r="AF2466" i="5"/>
  <c r="AF2465" i="5"/>
  <c r="AF2464" i="5"/>
  <c r="AF2463" i="5"/>
  <c r="AF2462" i="5"/>
  <c r="AF2461" i="5"/>
  <c r="AF2460" i="5"/>
  <c r="AF2459" i="5"/>
  <c r="AF2458" i="5"/>
  <c r="AF2457" i="5"/>
  <c r="AF2456" i="5"/>
  <c r="AF2455" i="5"/>
  <c r="AF2454" i="5"/>
  <c r="AF2453" i="5"/>
  <c r="AF2452" i="5"/>
  <c r="AF2451" i="5"/>
  <c r="AF2450" i="5"/>
  <c r="AF2449" i="5"/>
  <c r="AF2448" i="5"/>
  <c r="AF2447" i="5"/>
  <c r="AF2446" i="5"/>
  <c r="AF2445" i="5"/>
  <c r="AF2444" i="5"/>
  <c r="AF2443" i="5"/>
  <c r="AF2442" i="5"/>
  <c r="AF2441" i="5"/>
  <c r="AF2440" i="5"/>
  <c r="AF2439" i="5"/>
  <c r="AF2438" i="5"/>
  <c r="AF2437" i="5"/>
  <c r="AF2436" i="5"/>
  <c r="AF2435" i="5"/>
  <c r="AF2434" i="5"/>
  <c r="AF2433" i="5"/>
  <c r="AF2432" i="5"/>
  <c r="AF2431" i="5"/>
  <c r="AF2430" i="5"/>
  <c r="AF2429" i="5"/>
  <c r="AF2428" i="5"/>
  <c r="AF2427" i="5"/>
  <c r="AF2426" i="5"/>
  <c r="AF2425" i="5"/>
  <c r="AF2424" i="5"/>
  <c r="AF2423" i="5"/>
  <c r="AF2422" i="5"/>
  <c r="AF2421" i="5"/>
  <c r="AF2420" i="5"/>
  <c r="AF2419" i="5"/>
  <c r="AF2418" i="5"/>
  <c r="AF2417" i="5"/>
  <c r="AF2416" i="5"/>
  <c r="AF2415" i="5"/>
  <c r="AF2414" i="5"/>
  <c r="AF2413" i="5"/>
  <c r="AF2412" i="5"/>
  <c r="AF2411" i="5"/>
  <c r="AF2410" i="5"/>
  <c r="AF2409" i="5"/>
  <c r="AF2408" i="5"/>
  <c r="AF2407" i="5"/>
  <c r="AF2406" i="5"/>
  <c r="AF2405" i="5"/>
  <c r="AF2404" i="5"/>
  <c r="AF2403" i="5"/>
  <c r="AF2402" i="5"/>
  <c r="AF2401" i="5"/>
  <c r="AF2400" i="5"/>
  <c r="AF2399" i="5"/>
  <c r="AF2398" i="5"/>
  <c r="AF2397" i="5"/>
  <c r="AF2396" i="5"/>
  <c r="AF2395" i="5"/>
  <c r="AF2394" i="5"/>
  <c r="AF2393" i="5"/>
  <c r="AF2392" i="5"/>
  <c r="AF2391" i="5"/>
  <c r="AF2390" i="5"/>
  <c r="AF2389" i="5"/>
  <c r="AF2388" i="5"/>
  <c r="AF2387" i="5"/>
  <c r="AF2386" i="5"/>
  <c r="AF2385" i="5"/>
  <c r="AF2384" i="5"/>
  <c r="AF2383" i="5"/>
  <c r="AF2382" i="5"/>
  <c r="AF2381" i="5"/>
  <c r="AF2380" i="5"/>
  <c r="AF2379" i="5"/>
  <c r="AF2378" i="5"/>
  <c r="AF2377" i="5"/>
  <c r="AF2376" i="5"/>
  <c r="AF2375" i="5"/>
  <c r="AF2374" i="5"/>
  <c r="AF2373" i="5"/>
  <c r="AF2372" i="5"/>
  <c r="AF2371" i="5"/>
  <c r="AF2370" i="5"/>
  <c r="AF2369" i="5"/>
  <c r="AF2368" i="5"/>
  <c r="AF2367" i="5"/>
  <c r="AF2366" i="5"/>
  <c r="AF2365" i="5"/>
  <c r="AF2364" i="5"/>
  <c r="AF2363" i="5"/>
  <c r="AF2362" i="5"/>
  <c r="AF2361" i="5"/>
  <c r="AF2360" i="5"/>
  <c r="AF2359" i="5"/>
  <c r="AF2358" i="5"/>
  <c r="AF2357" i="5"/>
  <c r="AF2356" i="5"/>
  <c r="AF2355" i="5"/>
  <c r="AF2354" i="5"/>
  <c r="AF2353" i="5"/>
  <c r="AF2352" i="5"/>
  <c r="AF2351" i="5"/>
  <c r="AF2350" i="5"/>
  <c r="AF2349" i="5"/>
  <c r="AF2348" i="5"/>
  <c r="AF2347" i="5"/>
  <c r="AF2346" i="5"/>
  <c r="AF2345" i="5"/>
  <c r="AF2344" i="5"/>
  <c r="AF2343" i="5"/>
  <c r="AF2342" i="5"/>
  <c r="AF2341" i="5"/>
  <c r="AF2340" i="5"/>
  <c r="AF2339" i="5"/>
  <c r="AF2338" i="5"/>
  <c r="AF2337" i="5"/>
  <c r="AF2336" i="5"/>
  <c r="AF2335" i="5"/>
  <c r="AF2334" i="5"/>
  <c r="AF2333" i="5"/>
  <c r="AF2332" i="5"/>
  <c r="AF2331" i="5"/>
  <c r="AF2330" i="5"/>
  <c r="AF2329" i="5"/>
  <c r="AF2328" i="5"/>
  <c r="AF2327" i="5"/>
  <c r="AF2326" i="5"/>
  <c r="AF2325" i="5"/>
  <c r="AF2324" i="5"/>
  <c r="AF2323" i="5"/>
  <c r="AF2322" i="5"/>
  <c r="AF2321" i="5"/>
  <c r="AF2320" i="5"/>
  <c r="AF2319" i="5"/>
  <c r="AF2318" i="5"/>
  <c r="AF2317" i="5"/>
  <c r="AF2316" i="5"/>
  <c r="AF2315" i="5"/>
  <c r="AF2314" i="5"/>
  <c r="AF2313" i="5"/>
  <c r="AF2312" i="5"/>
  <c r="AF2311" i="5"/>
  <c r="AF2310" i="5"/>
  <c r="AF2309" i="5"/>
  <c r="AF2308" i="5"/>
  <c r="AF2307" i="5"/>
  <c r="AF2306" i="5"/>
  <c r="AF2305" i="5"/>
  <c r="AF2304" i="5"/>
  <c r="AF2303" i="5"/>
  <c r="AF2302" i="5"/>
  <c r="AF2301" i="5"/>
  <c r="AF2300" i="5"/>
  <c r="AF2299" i="5"/>
  <c r="AF2298" i="5"/>
  <c r="AF2297" i="5"/>
  <c r="AF2296" i="5"/>
  <c r="AF2295" i="5"/>
  <c r="AF2294" i="5"/>
  <c r="AF2293" i="5"/>
  <c r="AF2292" i="5"/>
  <c r="AF2291" i="5"/>
  <c r="AF2290" i="5"/>
  <c r="AF2289" i="5"/>
  <c r="AF2288" i="5"/>
  <c r="AF2287" i="5"/>
  <c r="AF2286" i="5"/>
  <c r="AF2285" i="5"/>
  <c r="AF2284" i="5"/>
  <c r="AF2283" i="5"/>
  <c r="AF2282" i="5"/>
  <c r="AF2281" i="5"/>
  <c r="AF2280" i="5"/>
  <c r="AF2279" i="5"/>
  <c r="AF2278" i="5"/>
  <c r="AF2277" i="5"/>
  <c r="AF2276" i="5"/>
  <c r="AF2275" i="5"/>
  <c r="AF2274" i="5"/>
  <c r="AF2273" i="5"/>
  <c r="AF2272" i="5"/>
  <c r="AF2271" i="5"/>
  <c r="AF2270" i="5"/>
  <c r="AF2269" i="5"/>
  <c r="AF2268" i="5"/>
  <c r="AF2267" i="5"/>
  <c r="AF2266" i="5"/>
  <c r="AF2265" i="5"/>
  <c r="AF2264" i="5"/>
  <c r="AF2263" i="5"/>
  <c r="AF2262" i="5"/>
  <c r="AF2261" i="5"/>
  <c r="AF2260" i="5"/>
  <c r="AF2259" i="5"/>
  <c r="AF2258" i="5"/>
  <c r="AF2257" i="5"/>
  <c r="AF2256" i="5"/>
  <c r="AF2255" i="5"/>
  <c r="AF2254" i="5"/>
  <c r="AF2253" i="5"/>
  <c r="AF2252" i="5"/>
  <c r="AF2251" i="5"/>
  <c r="AF2250" i="5"/>
  <c r="AF2249" i="5"/>
  <c r="AF2248" i="5"/>
  <c r="AF2247" i="5"/>
  <c r="AF2246" i="5"/>
  <c r="AF2245" i="5"/>
  <c r="AF2244" i="5"/>
  <c r="AF2243" i="5"/>
  <c r="AF2242" i="5"/>
  <c r="AF2241" i="5"/>
  <c r="AF2240" i="5"/>
  <c r="AF2239" i="5"/>
  <c r="AF2238" i="5"/>
  <c r="AF2237" i="5"/>
  <c r="AF2236" i="5"/>
  <c r="AF2235" i="5"/>
  <c r="AF2234" i="5"/>
  <c r="AF2233" i="5"/>
  <c r="AF2232" i="5"/>
  <c r="AF2231" i="5"/>
  <c r="AF2230" i="5"/>
  <c r="AF2229" i="5"/>
  <c r="AF2228" i="5"/>
  <c r="AF2227" i="5"/>
  <c r="AF2226" i="5"/>
  <c r="AF2225" i="5"/>
  <c r="AF2224" i="5"/>
  <c r="AF2223" i="5"/>
  <c r="AF2222" i="5"/>
  <c r="AF2221" i="5"/>
  <c r="AF2220" i="5"/>
  <c r="AF2219" i="5"/>
  <c r="AF2218" i="5"/>
  <c r="AF2217" i="5"/>
  <c r="AF2216" i="5"/>
  <c r="AF2215" i="5"/>
  <c r="AF2214" i="5"/>
  <c r="AF2213" i="5"/>
  <c r="AF2212" i="5"/>
  <c r="AF2211" i="5"/>
  <c r="AF2210" i="5"/>
  <c r="AF2209" i="5"/>
  <c r="AF2208" i="5"/>
  <c r="AF2207" i="5"/>
  <c r="AF2206" i="5"/>
  <c r="AF2205" i="5"/>
  <c r="AF2204" i="5"/>
  <c r="AF2203" i="5"/>
  <c r="AF2202" i="5"/>
  <c r="AF2201" i="5"/>
  <c r="AF2200" i="5"/>
  <c r="AF2199" i="5"/>
  <c r="AF2198" i="5"/>
  <c r="AF2197" i="5"/>
  <c r="AF2196" i="5"/>
  <c r="AF2195" i="5"/>
  <c r="AF2194" i="5"/>
  <c r="AF2193" i="5"/>
  <c r="AF2192" i="5"/>
  <c r="AF2191" i="5"/>
  <c r="AF2190" i="5"/>
  <c r="AF2189" i="5"/>
  <c r="AF2188" i="5"/>
  <c r="AF2187" i="5"/>
  <c r="AF2186" i="5"/>
  <c r="AF2185" i="5"/>
  <c r="AF2184" i="5"/>
  <c r="AF2183" i="5"/>
  <c r="AF2182" i="5"/>
  <c r="AF2181" i="5"/>
  <c r="AF2180" i="5"/>
  <c r="AF2179" i="5"/>
  <c r="AF2178" i="5"/>
  <c r="AF2177" i="5"/>
  <c r="AF2176" i="5"/>
  <c r="AF2175" i="5"/>
  <c r="AF2174" i="5"/>
  <c r="AF2173" i="5"/>
  <c r="AF2172" i="5"/>
  <c r="AF2171" i="5"/>
  <c r="AF2170" i="5"/>
  <c r="AF2169" i="5"/>
  <c r="AF2168" i="5"/>
  <c r="AF2167" i="5"/>
  <c r="AF2166" i="5"/>
  <c r="AF2165" i="5"/>
  <c r="AF2164" i="5"/>
  <c r="AF2163" i="5"/>
  <c r="AF2162" i="5"/>
  <c r="AF2161" i="5"/>
  <c r="AF2160" i="5"/>
  <c r="AF2159" i="5"/>
  <c r="AF2158" i="5"/>
  <c r="AF2157" i="5"/>
  <c r="AF2156" i="5"/>
  <c r="AF2155" i="5"/>
  <c r="AF2154" i="5"/>
  <c r="AF2153" i="5"/>
  <c r="AF2152" i="5"/>
  <c r="AF2151" i="5"/>
  <c r="AF2150" i="5"/>
  <c r="AF2149" i="5"/>
  <c r="AF2148" i="5"/>
  <c r="AF2147" i="5"/>
  <c r="AF2146" i="5"/>
  <c r="AF2145" i="5"/>
  <c r="AF2144" i="5"/>
  <c r="AF2143" i="5"/>
  <c r="AF2142" i="5"/>
  <c r="AF2141" i="5"/>
  <c r="AF2140" i="5"/>
  <c r="AF2139" i="5"/>
  <c r="AF2138" i="5"/>
  <c r="AF2137" i="5"/>
  <c r="AF2136" i="5"/>
  <c r="AF2135" i="5"/>
  <c r="AF2134" i="5"/>
  <c r="AF2133" i="5"/>
  <c r="AF2132" i="5"/>
  <c r="AF2131" i="5"/>
  <c r="AF2130" i="5"/>
  <c r="AF2129" i="5"/>
  <c r="AF2128" i="5"/>
  <c r="AF2127" i="5"/>
  <c r="AF2126" i="5"/>
  <c r="AF2125" i="5"/>
  <c r="AF2124" i="5"/>
  <c r="AF2123" i="5"/>
  <c r="AF2122" i="5"/>
  <c r="AF2121" i="5"/>
  <c r="AF2120" i="5"/>
  <c r="AF2119" i="5"/>
  <c r="AF2118" i="5"/>
  <c r="AF2117" i="5"/>
  <c r="AF2116" i="5"/>
  <c r="AF2115" i="5"/>
  <c r="AF2114" i="5"/>
  <c r="AF2113" i="5"/>
  <c r="AF2112" i="5"/>
  <c r="AF2111" i="5"/>
  <c r="AF2110" i="5"/>
  <c r="AF2109" i="5"/>
  <c r="AF2108" i="5"/>
  <c r="AF2107" i="5"/>
  <c r="AF2106" i="5"/>
  <c r="AF2105" i="5"/>
  <c r="AF2104" i="5"/>
  <c r="AF2103" i="5"/>
  <c r="AF2102" i="5"/>
  <c r="AF2101" i="5"/>
  <c r="AF2100" i="5"/>
  <c r="AF2099" i="5"/>
  <c r="AF2098" i="5"/>
  <c r="AF2097" i="5"/>
  <c r="AF2096" i="5"/>
  <c r="AF2095" i="5"/>
  <c r="AF2094" i="5"/>
  <c r="AF2093" i="5"/>
  <c r="AF2092" i="5"/>
  <c r="AF2091" i="5"/>
  <c r="AF2090" i="5"/>
  <c r="AF2089" i="5"/>
  <c r="AF2088" i="5"/>
  <c r="AF2087" i="5"/>
  <c r="AF2086" i="5"/>
  <c r="AF2085" i="5"/>
  <c r="AF2084" i="5"/>
  <c r="AF2083" i="5"/>
  <c r="AF2082" i="5"/>
  <c r="AF2081" i="5"/>
  <c r="AF2080" i="5"/>
  <c r="AF2079" i="5"/>
  <c r="AF2078" i="5"/>
  <c r="AF2077" i="5"/>
  <c r="AF2076" i="5"/>
  <c r="AF2075" i="5"/>
  <c r="AF2074" i="5"/>
  <c r="AF2073" i="5"/>
  <c r="AF2072" i="5"/>
  <c r="AF2071" i="5"/>
  <c r="AF2070" i="5"/>
  <c r="AF2069" i="5"/>
  <c r="AF2068" i="5"/>
  <c r="AF2067" i="5"/>
  <c r="AF2066" i="5"/>
  <c r="AF2065" i="5"/>
  <c r="AF2064" i="5"/>
  <c r="AF2063" i="5"/>
  <c r="AF2062" i="5"/>
  <c r="AF2061" i="5"/>
  <c r="AF2060" i="5"/>
  <c r="AF2059" i="5"/>
  <c r="AF2058" i="5"/>
  <c r="AF2057" i="5"/>
  <c r="AF2056" i="5"/>
  <c r="AF2055" i="5"/>
  <c r="AF2054" i="5"/>
  <c r="AF2053" i="5"/>
  <c r="AF2052" i="5"/>
  <c r="AF2051" i="5"/>
  <c r="AF2050" i="5"/>
  <c r="AF2049" i="5"/>
  <c r="AF2048" i="5"/>
  <c r="AF2047" i="5"/>
  <c r="AF2046" i="5"/>
  <c r="AF2045" i="5"/>
  <c r="AF2044" i="5"/>
  <c r="AF2043" i="5"/>
  <c r="AF2042" i="5"/>
  <c r="AF2041" i="5"/>
  <c r="AF2040" i="5"/>
  <c r="AF2039" i="5"/>
  <c r="AF2038" i="5"/>
  <c r="AF2037" i="5"/>
  <c r="AF2036" i="5"/>
  <c r="AF2035" i="5"/>
  <c r="AF2034" i="5"/>
  <c r="AF2033" i="5"/>
  <c r="AF2032" i="5"/>
  <c r="AF2031" i="5"/>
  <c r="AF2030" i="5"/>
  <c r="AF2029" i="5"/>
  <c r="AF2028" i="5"/>
  <c r="AF2027" i="5"/>
  <c r="AF2026" i="5"/>
  <c r="AF2025" i="5"/>
  <c r="AF2024" i="5"/>
  <c r="AF2023" i="5"/>
  <c r="AF2022" i="5"/>
  <c r="AF2021" i="5"/>
  <c r="AF2020" i="5"/>
  <c r="AF2019" i="5"/>
  <c r="AF2018" i="5"/>
  <c r="AF2017" i="5"/>
  <c r="AF2016" i="5"/>
  <c r="AF2015" i="5"/>
  <c r="AF2014" i="5"/>
  <c r="AF2013" i="5"/>
  <c r="AF2012" i="5"/>
  <c r="AF2011" i="5"/>
  <c r="AF2010" i="5"/>
  <c r="AF2009" i="5"/>
  <c r="AF2008" i="5"/>
  <c r="AF2007" i="5"/>
  <c r="AF2006" i="5"/>
  <c r="AF2005" i="5"/>
  <c r="AF2004" i="5"/>
  <c r="AF2003" i="5"/>
  <c r="AF2002" i="5"/>
  <c r="AF2001" i="5"/>
  <c r="AF2000" i="5"/>
  <c r="AF1999" i="5"/>
  <c r="AF1998" i="5"/>
  <c r="AF1997" i="5"/>
  <c r="AF1996" i="5"/>
  <c r="AF1995" i="5"/>
  <c r="AF1994" i="5"/>
  <c r="AF1993" i="5"/>
  <c r="AF1992" i="5"/>
  <c r="AF1991" i="5"/>
  <c r="AF1990" i="5"/>
  <c r="AF1989" i="5"/>
  <c r="AF1988" i="5"/>
  <c r="AF1987" i="5"/>
  <c r="AF1986" i="5"/>
  <c r="AF1985" i="5"/>
  <c r="AF1984" i="5"/>
  <c r="AF1983" i="5"/>
  <c r="AF1982" i="5"/>
  <c r="AF1981" i="5"/>
  <c r="AF1980" i="5"/>
  <c r="AF1979" i="5"/>
  <c r="AF1978" i="5"/>
  <c r="AF1977" i="5"/>
  <c r="AF1976" i="5"/>
  <c r="AF1975" i="5"/>
  <c r="AF1974" i="5"/>
  <c r="AF1973" i="5"/>
  <c r="AF1972" i="5"/>
  <c r="AF1971" i="5"/>
  <c r="AF1970" i="5"/>
  <c r="AF1969" i="5"/>
  <c r="AF1968" i="5"/>
  <c r="AF1967" i="5"/>
  <c r="AF1966" i="5"/>
  <c r="AF1965" i="5"/>
  <c r="AF1964" i="5"/>
  <c r="AF1963" i="5"/>
  <c r="AF1962" i="5"/>
  <c r="AF1961" i="5"/>
  <c r="AF1960" i="5"/>
  <c r="AF1959" i="5"/>
  <c r="AF1958" i="5"/>
  <c r="AF1957" i="5"/>
  <c r="AF1956" i="5"/>
  <c r="AF1955" i="5"/>
  <c r="AF1954" i="5"/>
  <c r="AF1953" i="5"/>
  <c r="AF1952" i="5"/>
  <c r="AF1951" i="5"/>
  <c r="AF1950" i="5"/>
  <c r="AF1949" i="5"/>
  <c r="AF1948" i="5"/>
  <c r="AF1947" i="5"/>
  <c r="AF1946" i="5"/>
  <c r="AF1945" i="5"/>
  <c r="AF1944" i="5"/>
  <c r="AF1943" i="5"/>
  <c r="AF1942" i="5"/>
  <c r="AF1941" i="5"/>
  <c r="AF1940" i="5"/>
  <c r="AF1939" i="5"/>
  <c r="AF1938" i="5"/>
  <c r="AF1937" i="5"/>
  <c r="AF1936" i="5"/>
  <c r="AF1935" i="5"/>
  <c r="AF1934" i="5"/>
  <c r="AF1933" i="5"/>
  <c r="AF1932" i="5"/>
  <c r="AF1931" i="5"/>
  <c r="AF1930" i="5"/>
  <c r="AF1929" i="5"/>
  <c r="AF1928" i="5"/>
  <c r="AF1927" i="5"/>
  <c r="AF1926" i="5"/>
  <c r="AF1925" i="5"/>
  <c r="AF1924" i="5"/>
  <c r="AF1923" i="5"/>
  <c r="AF1922" i="5"/>
  <c r="AF1921" i="5"/>
  <c r="AF1920" i="5"/>
  <c r="AF1919" i="5"/>
  <c r="AF1918" i="5"/>
  <c r="AF1917" i="5"/>
  <c r="AF1916" i="5"/>
  <c r="AF1915" i="5"/>
  <c r="AF1914" i="5"/>
  <c r="AF1913" i="5"/>
  <c r="AF1912" i="5"/>
  <c r="AF1911" i="5"/>
  <c r="AF1910" i="5"/>
  <c r="AF1909" i="5"/>
  <c r="AF1908" i="5"/>
  <c r="AF1907" i="5"/>
  <c r="AF1906" i="5"/>
  <c r="AF1905" i="5"/>
  <c r="AF1904" i="5"/>
  <c r="AF1903" i="5"/>
  <c r="AF1902" i="5"/>
  <c r="AF1901" i="5"/>
  <c r="AF1900" i="5"/>
  <c r="AF1899" i="5"/>
  <c r="AF1898" i="5"/>
  <c r="AF1897" i="5"/>
  <c r="AF1896" i="5"/>
  <c r="AF1895" i="5"/>
  <c r="AF1894" i="5"/>
  <c r="AF1893" i="5"/>
  <c r="AF1892" i="5"/>
  <c r="AF1891" i="5"/>
  <c r="AF1890" i="5"/>
  <c r="AF1889" i="5"/>
  <c r="AF1888" i="5"/>
  <c r="AF1887" i="5"/>
  <c r="AF1886" i="5"/>
  <c r="AF1885" i="5"/>
  <c r="AF1884" i="5"/>
  <c r="AF1883" i="5"/>
  <c r="AF1882" i="5"/>
  <c r="AF1881" i="5"/>
  <c r="AF1880" i="5"/>
  <c r="AF1879" i="5"/>
  <c r="AF1878" i="5"/>
  <c r="AF1877" i="5"/>
  <c r="AF1876" i="5"/>
  <c r="AF1875" i="5"/>
  <c r="AF1874" i="5"/>
  <c r="AF1873" i="5"/>
  <c r="AF1872" i="5"/>
  <c r="AF1871" i="5"/>
  <c r="AF1870" i="5"/>
  <c r="AF1869" i="5"/>
  <c r="AF1868" i="5"/>
  <c r="AF1867" i="5"/>
  <c r="AF1866" i="5"/>
  <c r="AF1865" i="5"/>
  <c r="AF1864" i="5"/>
  <c r="AF1863" i="5"/>
  <c r="AF1862" i="5"/>
  <c r="AF1861" i="5"/>
  <c r="AF1860" i="5"/>
  <c r="AF1859" i="5"/>
  <c r="AF1858" i="5"/>
  <c r="AF1857" i="5"/>
  <c r="AF1856" i="5"/>
  <c r="AF1855" i="5"/>
  <c r="AF1854" i="5"/>
  <c r="AF1853" i="5"/>
  <c r="AF1852" i="5"/>
  <c r="AF1851" i="5"/>
  <c r="AF1850" i="5"/>
  <c r="AF1849" i="5"/>
  <c r="AF1848" i="5"/>
  <c r="AF1847" i="5"/>
  <c r="AF1846" i="5"/>
  <c r="AF1845" i="5"/>
  <c r="AF1844" i="5"/>
  <c r="AF1843" i="5"/>
  <c r="AF1842" i="5"/>
  <c r="AF1841" i="5"/>
  <c r="AF1840" i="5"/>
  <c r="AF1839" i="5"/>
  <c r="AF1838" i="5"/>
  <c r="AF1837" i="5"/>
  <c r="AF1836" i="5"/>
  <c r="AF1835" i="5"/>
  <c r="AF1834" i="5"/>
  <c r="AF1833" i="5"/>
  <c r="AF1832" i="5"/>
  <c r="AF1831" i="5"/>
  <c r="AF1830" i="5"/>
  <c r="AF1829" i="5"/>
  <c r="AF1828" i="5"/>
  <c r="AF1827" i="5"/>
  <c r="AF1826" i="5"/>
  <c r="AF1825" i="5"/>
  <c r="AF1824" i="5"/>
  <c r="AF1823" i="5"/>
  <c r="AF1822" i="5"/>
  <c r="AF1821" i="5"/>
  <c r="AF1820" i="5"/>
  <c r="AF1819" i="5"/>
  <c r="AF1818" i="5"/>
  <c r="AF1817" i="5"/>
  <c r="AF1816" i="5"/>
  <c r="AF1815" i="5"/>
  <c r="AF1814" i="5"/>
  <c r="AF1813" i="5"/>
  <c r="AF1812" i="5"/>
  <c r="AF1811" i="5"/>
  <c r="AF1810" i="5"/>
  <c r="AF1809" i="5"/>
  <c r="AF1808" i="5"/>
  <c r="AF1807" i="5"/>
  <c r="AF1806" i="5"/>
  <c r="AF1805" i="5"/>
  <c r="AF1804" i="5"/>
  <c r="AF1803" i="5"/>
  <c r="AF1802" i="5"/>
  <c r="AF1801" i="5"/>
  <c r="AF1800" i="5"/>
  <c r="AF1799" i="5"/>
  <c r="AF1798" i="5"/>
  <c r="AF1797" i="5"/>
  <c r="AF1796" i="5"/>
  <c r="AF1795" i="5"/>
  <c r="AF1794" i="5"/>
  <c r="AF1793" i="5"/>
  <c r="AF1792" i="5"/>
  <c r="AF1791" i="5"/>
  <c r="AF1790" i="5"/>
  <c r="AF1789" i="5"/>
  <c r="AF1788" i="5"/>
  <c r="AF1787" i="5"/>
  <c r="AF1786" i="5"/>
  <c r="AF1785" i="5"/>
  <c r="AF1784" i="5"/>
  <c r="AF1783" i="5"/>
  <c r="AF1782" i="5"/>
  <c r="AF1781" i="5"/>
  <c r="AF1780" i="5"/>
  <c r="AF1779" i="5"/>
  <c r="AF1778" i="5"/>
  <c r="AF1777" i="5"/>
  <c r="AF1776" i="5"/>
  <c r="AF1775" i="5"/>
  <c r="AF1774" i="5"/>
  <c r="AF1773" i="5"/>
  <c r="AF1772" i="5"/>
  <c r="AF1771" i="5"/>
  <c r="AF1770" i="5"/>
  <c r="AF1769" i="5"/>
  <c r="AF1768" i="5"/>
  <c r="AF1767" i="5"/>
  <c r="AF1766" i="5"/>
  <c r="AF1765" i="5"/>
  <c r="AF1764" i="5"/>
  <c r="AF1763" i="5"/>
  <c r="AF1762" i="5"/>
  <c r="AF1761" i="5"/>
  <c r="AF1760" i="5"/>
  <c r="AF1759" i="5"/>
  <c r="AF1758" i="5"/>
  <c r="AF1757" i="5"/>
  <c r="AF1756" i="5"/>
  <c r="AF1755" i="5"/>
  <c r="AF1754" i="5"/>
  <c r="AF1753" i="5"/>
  <c r="AF1752" i="5"/>
  <c r="AF1751" i="5"/>
  <c r="AF1750" i="5"/>
  <c r="AF1749" i="5"/>
  <c r="AF1748" i="5"/>
  <c r="AF1747" i="5"/>
  <c r="AF1746" i="5"/>
  <c r="AF1745" i="5"/>
  <c r="AF1744" i="5"/>
  <c r="AF1743" i="5"/>
  <c r="AF1742" i="5"/>
  <c r="AF1741" i="5"/>
  <c r="AF1740" i="5"/>
  <c r="AF1739" i="5"/>
  <c r="AF1738" i="5"/>
  <c r="AF1737" i="5"/>
  <c r="AF1736" i="5"/>
  <c r="AF1735" i="5"/>
  <c r="AF1734" i="5"/>
  <c r="AF1733" i="5"/>
  <c r="AF1732" i="5"/>
  <c r="AF1731" i="5"/>
  <c r="AF1730" i="5"/>
  <c r="AF1729" i="5"/>
  <c r="AF1728" i="5"/>
  <c r="AF1727" i="5"/>
  <c r="AF1726" i="5"/>
  <c r="AF1725" i="5"/>
  <c r="AF1724" i="5"/>
  <c r="AF1723" i="5"/>
  <c r="AF1722" i="5"/>
  <c r="AF1721" i="5"/>
  <c r="AF1720" i="5"/>
  <c r="AF1719" i="5"/>
  <c r="AF1718" i="5"/>
  <c r="AF1717" i="5"/>
  <c r="AF1716" i="5"/>
  <c r="AF1715" i="5"/>
  <c r="AF1714" i="5"/>
  <c r="AF1713" i="5"/>
  <c r="AF1712" i="5"/>
  <c r="AF1711" i="5"/>
  <c r="AF1710" i="5"/>
  <c r="AF1709" i="5"/>
  <c r="AF1708" i="5"/>
  <c r="AF1707" i="5"/>
  <c r="AF1706" i="5"/>
  <c r="AF1705" i="5"/>
  <c r="AF1704" i="5"/>
  <c r="AF1703" i="5"/>
  <c r="AF1702" i="5"/>
  <c r="AF1701" i="5"/>
  <c r="AF1700" i="5"/>
  <c r="AF1699" i="5"/>
  <c r="AF1698" i="5"/>
  <c r="AF1697" i="5"/>
  <c r="AF1696" i="5"/>
  <c r="AF1695" i="5"/>
  <c r="AF1694" i="5"/>
  <c r="AF1693" i="5"/>
  <c r="AF1692" i="5"/>
  <c r="AF1691" i="5"/>
  <c r="AF1690" i="5"/>
  <c r="AF1689" i="5"/>
  <c r="AF1688" i="5"/>
  <c r="AF1687" i="5"/>
  <c r="AF1686" i="5"/>
  <c r="AF1685" i="5"/>
  <c r="AF1684" i="5"/>
  <c r="AF1683" i="5"/>
  <c r="AF1682" i="5"/>
  <c r="AF1681" i="5"/>
  <c r="AF1680" i="5"/>
  <c r="AF1679" i="5"/>
  <c r="AF1678" i="5"/>
  <c r="AF1677" i="5"/>
  <c r="AF1676" i="5"/>
  <c r="AF1675" i="5"/>
  <c r="AF1674" i="5"/>
  <c r="AF1673" i="5"/>
  <c r="AF1672" i="5"/>
  <c r="AF1671" i="5"/>
  <c r="AF1670" i="5"/>
  <c r="AF1669" i="5"/>
  <c r="AF1668" i="5"/>
  <c r="AF1667" i="5"/>
  <c r="AF1666" i="5"/>
  <c r="AF1665" i="5"/>
  <c r="AF1664" i="5"/>
  <c r="AF1663" i="5"/>
  <c r="AF1662" i="5"/>
  <c r="AF1661" i="5"/>
  <c r="AF1660" i="5"/>
  <c r="AF1659" i="5"/>
  <c r="AF1658" i="5"/>
  <c r="AF1657" i="5"/>
  <c r="AF1656" i="5"/>
  <c r="AF1655" i="5"/>
  <c r="AF1654" i="5"/>
  <c r="AF1653" i="5"/>
  <c r="AF1652" i="5"/>
  <c r="AF1651" i="5"/>
  <c r="AF1650" i="5"/>
  <c r="AF1649" i="5"/>
  <c r="AF1648" i="5"/>
  <c r="AF1647" i="5"/>
  <c r="AF1646" i="5"/>
  <c r="AF1645" i="5"/>
  <c r="AF1644" i="5"/>
  <c r="AF1643" i="5"/>
  <c r="AF1642" i="5"/>
  <c r="AF1641" i="5"/>
  <c r="AF1640" i="5"/>
  <c r="AF1639" i="5"/>
  <c r="AF1638" i="5"/>
  <c r="AF1637" i="5"/>
  <c r="AF1636" i="5"/>
  <c r="AF1635" i="5"/>
  <c r="AF1634" i="5"/>
  <c r="AF1633" i="5"/>
  <c r="AF1632" i="5"/>
  <c r="AF1631" i="5"/>
  <c r="AF1630" i="5"/>
  <c r="AF1629" i="5"/>
  <c r="AF1628" i="5"/>
  <c r="AF1627" i="5"/>
  <c r="AF1626" i="5"/>
  <c r="AF1625" i="5"/>
  <c r="AF1624" i="5"/>
  <c r="AF1623" i="5"/>
  <c r="AF1622" i="5"/>
  <c r="AF1621" i="5"/>
  <c r="AF1620" i="5"/>
  <c r="AF1619" i="5"/>
  <c r="AF1618" i="5"/>
  <c r="AF1617" i="5"/>
  <c r="AF1616" i="5"/>
  <c r="AF1615" i="5"/>
  <c r="AF1614" i="5"/>
  <c r="AF1613" i="5"/>
  <c r="AF1612" i="5"/>
  <c r="AF1611" i="5"/>
  <c r="AF1610" i="5"/>
  <c r="AF1609" i="5"/>
  <c r="AF1608" i="5"/>
  <c r="AF1607" i="5"/>
  <c r="AF1606" i="5"/>
  <c r="AF1605" i="5"/>
  <c r="AF1604" i="5"/>
  <c r="AF1603" i="5"/>
  <c r="AF1602" i="5"/>
  <c r="AF1601" i="5"/>
  <c r="AF1600" i="5"/>
  <c r="AF1599" i="5"/>
  <c r="AF1598" i="5"/>
  <c r="AF1597" i="5"/>
  <c r="AF1596" i="5"/>
  <c r="AF1595" i="5"/>
  <c r="AF1594" i="5"/>
  <c r="AF1593" i="5"/>
  <c r="AF1592" i="5"/>
  <c r="AF1591" i="5"/>
  <c r="AF1590" i="5"/>
  <c r="AF1589" i="5"/>
  <c r="AF1588" i="5"/>
  <c r="AF1587" i="5"/>
  <c r="AF1586" i="5"/>
  <c r="AF1585" i="5"/>
  <c r="AF1584" i="5"/>
  <c r="AF1583" i="5"/>
  <c r="AF1582" i="5"/>
  <c r="AF1581" i="5"/>
  <c r="AF1580" i="5"/>
  <c r="AF1579" i="5"/>
  <c r="AF1578" i="5"/>
  <c r="AF1577" i="5"/>
  <c r="AF1576" i="5"/>
  <c r="AF1575" i="5"/>
  <c r="AF1574" i="5"/>
  <c r="AF1573" i="5"/>
  <c r="AF1572" i="5"/>
  <c r="AF1571" i="5"/>
  <c r="AF1570" i="5"/>
  <c r="AF1569" i="5"/>
  <c r="AF1568" i="5"/>
  <c r="AF1567" i="5"/>
  <c r="AF1566" i="5"/>
  <c r="AF1565" i="5"/>
  <c r="AF1564" i="5"/>
  <c r="AF1563" i="5"/>
  <c r="AF1562" i="5"/>
  <c r="AF1561" i="5"/>
  <c r="AF1560" i="5"/>
  <c r="AF1559" i="5"/>
  <c r="AF1558" i="5"/>
  <c r="AF1557" i="5"/>
  <c r="AF1556" i="5"/>
  <c r="AF1555" i="5"/>
  <c r="AF1554" i="5"/>
  <c r="AF1553" i="5"/>
  <c r="AF1552" i="5"/>
  <c r="AF1551" i="5"/>
  <c r="AF1550" i="5"/>
  <c r="AF1549" i="5"/>
  <c r="AF1548" i="5"/>
  <c r="AF1547" i="5"/>
  <c r="AF1546" i="5"/>
  <c r="AF1545" i="5"/>
  <c r="AF1544" i="5"/>
  <c r="AF1543" i="5"/>
  <c r="AF1542" i="5"/>
  <c r="AF1541" i="5"/>
  <c r="AF1540" i="5"/>
  <c r="AF1539" i="5"/>
  <c r="AF1538" i="5"/>
  <c r="AF1537" i="5"/>
  <c r="AF1536" i="5"/>
  <c r="AF1535" i="5"/>
  <c r="AF1534" i="5"/>
  <c r="AF1533" i="5"/>
  <c r="AF1532" i="5"/>
  <c r="AF1531" i="5"/>
  <c r="AF1530" i="5"/>
  <c r="AF1529" i="5"/>
  <c r="AF1528" i="5"/>
  <c r="AF1527" i="5"/>
  <c r="AF1526" i="5"/>
  <c r="AF1525" i="5"/>
  <c r="AF1524" i="5"/>
  <c r="AF1523" i="5"/>
  <c r="AF1522" i="5"/>
  <c r="AF1521" i="5"/>
  <c r="AF1520" i="5"/>
  <c r="AF1519" i="5"/>
  <c r="AF1518" i="5"/>
  <c r="AF1517" i="5"/>
  <c r="AF1516" i="5"/>
  <c r="AF1515" i="5"/>
  <c r="AF1514" i="5"/>
  <c r="AF1513" i="5"/>
  <c r="AF1512" i="5"/>
  <c r="AF1511" i="5"/>
  <c r="AF1510" i="5"/>
  <c r="AF1509" i="5"/>
  <c r="AF1508" i="5"/>
  <c r="AF1507" i="5"/>
  <c r="AF1506" i="5"/>
  <c r="AF1505" i="5"/>
  <c r="AF1504" i="5"/>
  <c r="AF1503" i="5"/>
  <c r="AF1502" i="5"/>
  <c r="AF1501" i="5"/>
  <c r="AF1500" i="5"/>
  <c r="AF1499" i="5"/>
  <c r="AF1498" i="5"/>
  <c r="AF1497" i="5"/>
  <c r="AF1496" i="5"/>
  <c r="AF1495" i="5"/>
  <c r="AF1494" i="5"/>
  <c r="AF1493" i="5"/>
  <c r="AF1492" i="5"/>
  <c r="AF1491" i="5"/>
  <c r="AF1490" i="5"/>
  <c r="AF1489" i="5"/>
  <c r="AF1488" i="5"/>
  <c r="AF1487" i="5"/>
  <c r="AF1486" i="5"/>
  <c r="AF1485" i="5"/>
  <c r="AF1484" i="5"/>
  <c r="AF1483" i="5"/>
  <c r="AF1482" i="5"/>
  <c r="AF1481" i="5"/>
  <c r="AF1480" i="5"/>
  <c r="AF1479" i="5"/>
  <c r="AF1478" i="5"/>
  <c r="AF1477" i="5"/>
  <c r="AF1476" i="5"/>
  <c r="AF1475" i="5"/>
  <c r="AF1474" i="5"/>
  <c r="AF1473" i="5"/>
  <c r="AF1472" i="5"/>
  <c r="AF1471" i="5"/>
  <c r="AF1470" i="5"/>
  <c r="AF1469" i="5"/>
  <c r="AF1468" i="5"/>
  <c r="AF1467" i="5"/>
  <c r="AF1466" i="5"/>
  <c r="AF1465" i="5"/>
  <c r="AF1464" i="5"/>
  <c r="AF1463" i="5"/>
  <c r="AF1462" i="5"/>
  <c r="AF1461" i="5"/>
  <c r="AF1460" i="5"/>
  <c r="AF1459" i="5"/>
  <c r="AF1458" i="5"/>
  <c r="AF1457" i="5"/>
  <c r="AF1456" i="5"/>
  <c r="AF1455" i="5"/>
  <c r="AF1454" i="5"/>
  <c r="AF1453" i="5"/>
  <c r="AF1452" i="5"/>
  <c r="AF1451" i="5"/>
  <c r="AF1450" i="5"/>
  <c r="AF1449" i="5"/>
  <c r="AF1448" i="5"/>
  <c r="AF1447" i="5"/>
  <c r="AF1446" i="5"/>
  <c r="AF1445" i="5"/>
  <c r="AF1444" i="5"/>
  <c r="AF1443" i="5"/>
  <c r="AF1442" i="5"/>
  <c r="AF1441" i="5"/>
  <c r="AF1440" i="5"/>
  <c r="AF1439" i="5"/>
  <c r="AF1438" i="5"/>
  <c r="AF1437" i="5"/>
  <c r="AF1436" i="5"/>
  <c r="AF1435" i="5"/>
  <c r="AF1434" i="5"/>
  <c r="AF1433" i="5"/>
  <c r="AF1432" i="5"/>
  <c r="AF1431" i="5"/>
  <c r="AF1430" i="5"/>
  <c r="AF1429" i="5"/>
  <c r="AF1428" i="5"/>
  <c r="AF1427" i="5"/>
  <c r="AF1426" i="5"/>
  <c r="AF1425" i="5"/>
  <c r="AF1424" i="5"/>
  <c r="AF1423" i="5"/>
  <c r="AF1422" i="5"/>
  <c r="AF1421" i="5"/>
  <c r="AF1420" i="5"/>
  <c r="AF1419" i="5"/>
  <c r="AF1418" i="5"/>
  <c r="AF1417" i="5"/>
  <c r="AF1416" i="5"/>
  <c r="AF1415" i="5"/>
  <c r="AF1414" i="5"/>
  <c r="AF1413" i="5"/>
  <c r="AF1412" i="5"/>
  <c r="AF1411" i="5"/>
  <c r="AF1410" i="5"/>
  <c r="AF1409" i="5"/>
  <c r="AF1408" i="5"/>
  <c r="AF1407" i="5"/>
  <c r="AF1406" i="5"/>
  <c r="AF1405" i="5"/>
  <c r="AF1404" i="5"/>
  <c r="AF1403" i="5"/>
  <c r="AF1402" i="5"/>
  <c r="AF1401" i="5"/>
  <c r="AF1400" i="5"/>
  <c r="AF1399" i="5"/>
  <c r="AF1398" i="5"/>
  <c r="AF1397" i="5"/>
  <c r="AF1396" i="5"/>
  <c r="AF1395" i="5"/>
  <c r="AF1394" i="5"/>
  <c r="AF1393" i="5"/>
  <c r="AF1392" i="5"/>
  <c r="AF1391" i="5"/>
  <c r="AF1390" i="5"/>
  <c r="AF1389" i="5"/>
  <c r="AF1388" i="5"/>
  <c r="AF1387" i="5"/>
  <c r="AF1386" i="5"/>
  <c r="AF1385" i="5"/>
  <c r="AF1384" i="5"/>
  <c r="AF1383" i="5"/>
  <c r="AF1382" i="5"/>
  <c r="AF1381" i="5"/>
  <c r="AF1380" i="5"/>
  <c r="AF1379" i="5"/>
  <c r="AF1378" i="5"/>
  <c r="AF1377" i="5"/>
  <c r="AF1376" i="5"/>
  <c r="AF1375" i="5"/>
  <c r="AF1374" i="5"/>
  <c r="AF1373" i="5"/>
  <c r="AF1372" i="5"/>
  <c r="AF1371" i="5"/>
  <c r="AF1370" i="5"/>
  <c r="AF1369" i="5"/>
  <c r="AF1368" i="5"/>
  <c r="AF1367" i="5"/>
  <c r="AF1366" i="5"/>
  <c r="AF1365" i="5"/>
  <c r="AF1364" i="5"/>
  <c r="AF1363" i="5"/>
  <c r="AF1362" i="5"/>
  <c r="AF1361" i="5"/>
  <c r="AF1360" i="5"/>
  <c r="AF1359" i="5"/>
  <c r="AF1358" i="5"/>
  <c r="AF1357" i="5"/>
  <c r="AF1356" i="5"/>
  <c r="AF1355" i="5"/>
  <c r="AF1354" i="5"/>
  <c r="AF1353" i="5"/>
  <c r="AF1352" i="5"/>
  <c r="AF1351" i="5"/>
  <c r="AF1350" i="5"/>
  <c r="AF1349" i="5"/>
  <c r="AF1348" i="5"/>
  <c r="AF1347" i="5"/>
  <c r="AF1346" i="5"/>
  <c r="AF1345" i="5"/>
  <c r="AF1344" i="5"/>
  <c r="AF1343" i="5"/>
  <c r="AF1342" i="5"/>
  <c r="AF1341" i="5"/>
  <c r="AF1340" i="5"/>
  <c r="AF1339" i="5"/>
  <c r="AF1338" i="5"/>
  <c r="AF1337" i="5"/>
  <c r="AF1336" i="5"/>
  <c r="AF1335" i="5"/>
  <c r="AF1334" i="5"/>
  <c r="AF1333" i="5"/>
  <c r="AF1332" i="5"/>
  <c r="AF1331" i="5"/>
  <c r="AF1330" i="5"/>
  <c r="AF1329" i="5"/>
  <c r="AF1328" i="5"/>
  <c r="AF1327" i="5"/>
  <c r="AF1326" i="5"/>
  <c r="AF1325" i="5"/>
  <c r="AF1324" i="5"/>
  <c r="AF1323" i="5"/>
  <c r="AF1322" i="5"/>
  <c r="AF1321" i="5"/>
  <c r="AF1320" i="5"/>
  <c r="AF1319" i="5"/>
  <c r="AF1318" i="5"/>
  <c r="AF1317" i="5"/>
  <c r="AF1316" i="5"/>
  <c r="AF1315" i="5"/>
  <c r="AF1314" i="5"/>
  <c r="AF1313" i="5"/>
  <c r="AF1312" i="5"/>
  <c r="AF1311" i="5"/>
  <c r="AF1310" i="5"/>
  <c r="AF1309" i="5"/>
  <c r="AF1308" i="5"/>
  <c r="AF1307" i="5"/>
  <c r="AF1306" i="5"/>
  <c r="AF1305" i="5"/>
  <c r="AF1304" i="5"/>
  <c r="AF1303" i="5"/>
  <c r="AF1302" i="5"/>
  <c r="AF1301" i="5"/>
  <c r="AF1300" i="5"/>
  <c r="AF1299" i="5"/>
  <c r="AF1298" i="5"/>
  <c r="AF1297" i="5"/>
  <c r="AF1296" i="5"/>
  <c r="AF1295" i="5"/>
  <c r="AF1294" i="5"/>
  <c r="AF1293" i="5"/>
  <c r="AF1292" i="5"/>
  <c r="AF1291" i="5"/>
  <c r="AF1290" i="5"/>
  <c r="AF1289" i="5"/>
  <c r="AF1288" i="5"/>
  <c r="AF1287" i="5"/>
  <c r="AF1286" i="5"/>
  <c r="AF1285" i="5"/>
  <c r="AF1284" i="5"/>
  <c r="AF1283" i="5"/>
  <c r="AF1282" i="5"/>
  <c r="AF1281" i="5"/>
  <c r="AF1280" i="5"/>
  <c r="AF1279" i="5"/>
  <c r="AF1278" i="5"/>
  <c r="AF1277" i="5"/>
  <c r="AF1276" i="5"/>
  <c r="AF1275" i="5"/>
  <c r="AF1274" i="5"/>
  <c r="AF1273" i="5"/>
  <c r="AF1272" i="5"/>
  <c r="AF1271" i="5"/>
  <c r="AF1270" i="5"/>
  <c r="AF1269" i="5"/>
  <c r="AF1268" i="5"/>
  <c r="AF1267" i="5"/>
  <c r="AF1266" i="5"/>
  <c r="AF1265" i="5"/>
  <c r="AF1264" i="5"/>
  <c r="AF1263" i="5"/>
  <c r="AF1262" i="5"/>
  <c r="AF1261" i="5"/>
  <c r="AF1260" i="5"/>
  <c r="AF1259" i="5"/>
  <c r="AF1258" i="5"/>
  <c r="AF1257" i="5"/>
  <c r="AF1256" i="5"/>
  <c r="AF1255" i="5"/>
  <c r="AF1254" i="5"/>
  <c r="AF1253" i="5"/>
  <c r="AF1252" i="5"/>
  <c r="AF1251" i="5"/>
  <c r="AF1250" i="5"/>
  <c r="AF1249" i="5"/>
  <c r="AF1248" i="5"/>
  <c r="AF1247" i="5"/>
  <c r="AF1246" i="5"/>
  <c r="AF1245" i="5"/>
  <c r="AF1244" i="5"/>
  <c r="AF1243" i="5"/>
  <c r="AF1242" i="5"/>
  <c r="AF1241" i="5"/>
  <c r="AF1240" i="5"/>
  <c r="AF1239" i="5"/>
  <c r="AF1238" i="5"/>
  <c r="AF1237" i="5"/>
  <c r="AF1236" i="5"/>
  <c r="AF1235" i="5"/>
  <c r="AF1234" i="5"/>
  <c r="AF1233" i="5"/>
  <c r="AF1232" i="5"/>
  <c r="AF1231" i="5"/>
  <c r="AF1230" i="5"/>
  <c r="AF1229" i="5"/>
  <c r="AF1228" i="5"/>
  <c r="AF1227" i="5"/>
  <c r="AF1226" i="5"/>
  <c r="AF1225" i="5"/>
  <c r="AF1224" i="5"/>
  <c r="AF1223" i="5"/>
  <c r="AF1222" i="5"/>
  <c r="AF1221" i="5"/>
  <c r="AF1220" i="5"/>
  <c r="AF1219" i="5"/>
  <c r="AF1218" i="5"/>
  <c r="AF1217" i="5"/>
  <c r="AF1216" i="5"/>
  <c r="AF1215" i="5"/>
  <c r="AF1214" i="5"/>
  <c r="AF1213" i="5"/>
  <c r="AF1212" i="5"/>
  <c r="AF1211" i="5"/>
  <c r="AF1210" i="5"/>
  <c r="AF1209" i="5"/>
  <c r="AF1208" i="5"/>
  <c r="AF1207" i="5"/>
  <c r="AF1206" i="5"/>
  <c r="AF1205" i="5"/>
  <c r="AF1204" i="5"/>
  <c r="AF1203" i="5"/>
  <c r="AF1202" i="5"/>
  <c r="AF1201" i="5"/>
  <c r="AF1200" i="5"/>
  <c r="AF1199" i="5"/>
  <c r="AF1198" i="5"/>
  <c r="AF1197" i="5"/>
  <c r="AF1196" i="5"/>
  <c r="AF1195" i="5"/>
  <c r="AF1194" i="5"/>
  <c r="AF1193" i="5"/>
  <c r="AF1192" i="5"/>
  <c r="AF1191" i="5"/>
  <c r="AF1190" i="5"/>
  <c r="AF1189" i="5"/>
  <c r="AF1188" i="5"/>
  <c r="AF1187" i="5"/>
  <c r="AF1186" i="5"/>
  <c r="AF1185" i="5"/>
  <c r="AF1184" i="5"/>
  <c r="AF1183" i="5"/>
  <c r="AF1182" i="5"/>
  <c r="AF1181" i="5"/>
  <c r="AF1180" i="5"/>
  <c r="AF1179" i="5"/>
  <c r="AF1178" i="5"/>
  <c r="AF1177" i="5"/>
  <c r="AF1176" i="5"/>
  <c r="AF1175" i="5"/>
  <c r="AF1174" i="5"/>
  <c r="AF1173" i="5"/>
  <c r="AF1172" i="5"/>
  <c r="AF1171" i="5"/>
  <c r="AF1170" i="5"/>
  <c r="AF1169" i="5"/>
  <c r="AF1168" i="5"/>
  <c r="AF1167" i="5"/>
  <c r="AF1166" i="5"/>
  <c r="AF1165" i="5"/>
  <c r="AF1164" i="5"/>
  <c r="AF1163" i="5"/>
  <c r="AF1162" i="5"/>
  <c r="AF1161" i="5"/>
  <c r="AF1160" i="5"/>
  <c r="AF1159" i="5"/>
  <c r="AF1158" i="5"/>
  <c r="AF1157" i="5"/>
  <c r="AF1156" i="5"/>
  <c r="AF1155" i="5"/>
  <c r="AF1154" i="5"/>
  <c r="AF1153" i="5"/>
  <c r="AF1152" i="5"/>
  <c r="AF1151" i="5"/>
  <c r="AF1150" i="5"/>
  <c r="AF1149" i="5"/>
  <c r="AF1148" i="5"/>
  <c r="AF1147" i="5"/>
  <c r="AF1146" i="5"/>
  <c r="AF1145" i="5"/>
  <c r="AF1144" i="5"/>
  <c r="AF1143" i="5"/>
  <c r="AF1142" i="5"/>
  <c r="AF1141" i="5"/>
  <c r="AF1140" i="5"/>
  <c r="AF1139" i="5"/>
  <c r="AF1138" i="5"/>
  <c r="AF1137" i="5"/>
  <c r="AF1136" i="5"/>
  <c r="AF1135" i="5"/>
  <c r="AF1134" i="5"/>
  <c r="AF1133" i="5"/>
  <c r="AF1132" i="5"/>
  <c r="AF1131" i="5"/>
  <c r="AF1130" i="5"/>
  <c r="AF1129" i="5"/>
  <c r="AF1128" i="5"/>
  <c r="AF1127" i="5"/>
  <c r="AF1126" i="5"/>
  <c r="AF1125" i="5"/>
  <c r="AF1124" i="5"/>
  <c r="AF1123" i="5"/>
  <c r="AF1122" i="5"/>
  <c r="AF1121" i="5"/>
  <c r="AF1120" i="5"/>
  <c r="AF1119" i="5"/>
  <c r="AF1118" i="5"/>
  <c r="AF1117" i="5"/>
  <c r="AF1116" i="5"/>
  <c r="AF1115" i="5"/>
  <c r="AF1114" i="5"/>
  <c r="AF1113" i="5"/>
  <c r="AF1112" i="5"/>
  <c r="AF1111" i="5"/>
  <c r="AF1110" i="5"/>
  <c r="AF1109" i="5"/>
  <c r="AF1108" i="5"/>
  <c r="AF1107" i="5"/>
  <c r="AF1106" i="5"/>
  <c r="AF1105" i="5"/>
  <c r="AF1104" i="5"/>
  <c r="AF1103" i="5"/>
  <c r="AF1102" i="5"/>
  <c r="AF1101" i="5"/>
  <c r="AF1100" i="5"/>
  <c r="AF1099" i="5"/>
  <c r="AF1098" i="5"/>
  <c r="AF1097" i="5"/>
  <c r="AF1096" i="5"/>
  <c r="AF1095" i="5"/>
  <c r="AF1094" i="5"/>
  <c r="AF1093" i="5"/>
  <c r="AF1092" i="5"/>
  <c r="AF1091" i="5"/>
  <c r="AF1090" i="5"/>
  <c r="AF1089" i="5"/>
  <c r="AF1088" i="5"/>
  <c r="AF1087" i="5"/>
  <c r="AF1086" i="5"/>
  <c r="AF1085" i="5"/>
  <c r="AF1084" i="5"/>
  <c r="AF1083" i="5"/>
  <c r="AF1082" i="5"/>
  <c r="AF1081" i="5"/>
  <c r="AF1080" i="5"/>
  <c r="AF1079" i="5"/>
  <c r="AF1078" i="5"/>
  <c r="AF1077" i="5"/>
  <c r="AF1076" i="5"/>
  <c r="AF1075" i="5"/>
  <c r="AF1074" i="5"/>
  <c r="AF1073" i="5"/>
  <c r="AF1072" i="5"/>
  <c r="AF1071" i="5"/>
  <c r="AF1070" i="5"/>
  <c r="AF1069" i="5"/>
  <c r="AF1068" i="5"/>
  <c r="AF1067" i="5"/>
  <c r="AF1066" i="5"/>
  <c r="AF1065" i="5"/>
  <c r="AF1064" i="5"/>
  <c r="AF1063" i="5"/>
  <c r="AF1062" i="5"/>
  <c r="AF1061" i="5"/>
  <c r="AF1060" i="5"/>
  <c r="AF1059" i="5"/>
  <c r="AF1058" i="5"/>
  <c r="AF1057" i="5"/>
  <c r="AF1056" i="5"/>
  <c r="AF1055" i="5"/>
  <c r="AF1054" i="5"/>
  <c r="AF1053" i="5"/>
  <c r="AF1052" i="5"/>
  <c r="AF1051" i="5"/>
  <c r="AF1050" i="5"/>
  <c r="AF1049" i="5"/>
  <c r="AF1048" i="5"/>
  <c r="AF1047" i="5"/>
  <c r="AF1046" i="5"/>
  <c r="AF1045" i="5"/>
  <c r="AF1044" i="5"/>
  <c r="AF1043" i="5"/>
  <c r="AF1042" i="5"/>
  <c r="AF1041" i="5"/>
  <c r="AF1040" i="5"/>
  <c r="AF1039" i="5"/>
  <c r="AF1038" i="5"/>
  <c r="AF1037" i="5"/>
  <c r="AF1036" i="5"/>
  <c r="AF1035" i="5"/>
  <c r="AF1034" i="5"/>
  <c r="AF1033" i="5"/>
  <c r="AF1032" i="5"/>
  <c r="AF1031" i="5"/>
  <c r="AF1030" i="5"/>
  <c r="AF1029" i="5"/>
  <c r="AF1028" i="5"/>
  <c r="AF1027" i="5"/>
  <c r="AF1026" i="5"/>
  <c r="AF1025" i="5"/>
  <c r="AF1024" i="5"/>
  <c r="AF1023" i="5"/>
  <c r="AF1022" i="5"/>
  <c r="AF1021" i="5"/>
  <c r="AF1020" i="5"/>
  <c r="AF1019" i="5"/>
  <c r="AF1018" i="5"/>
  <c r="AF1017" i="5"/>
  <c r="AF1016" i="5"/>
  <c r="AF1015" i="5"/>
  <c r="AF1014" i="5"/>
  <c r="AF1013" i="5"/>
  <c r="AF1012" i="5"/>
  <c r="AF1011" i="5"/>
  <c r="AF1010" i="5"/>
  <c r="AF1009" i="5"/>
  <c r="AF1008" i="5"/>
  <c r="AF1007" i="5"/>
  <c r="AF1006" i="5"/>
  <c r="AF1005" i="5"/>
  <c r="AF1004" i="5"/>
  <c r="AF1003" i="5"/>
  <c r="AF1002" i="5"/>
  <c r="AF1001" i="5"/>
  <c r="AF1000" i="5"/>
  <c r="AF999" i="5"/>
  <c r="AF998" i="5"/>
  <c r="AF997" i="5"/>
  <c r="AF996" i="5"/>
  <c r="AF995" i="5"/>
  <c r="AF994" i="5"/>
  <c r="AF993" i="5"/>
  <c r="AF992" i="5"/>
  <c r="AF991" i="5"/>
  <c r="AF990" i="5"/>
  <c r="AF989" i="5"/>
  <c r="AF988" i="5"/>
  <c r="AF987" i="5"/>
  <c r="AF986" i="5"/>
  <c r="AF985" i="5"/>
  <c r="AF984" i="5"/>
  <c r="AF983" i="5"/>
  <c r="AF982" i="5"/>
  <c r="AF981" i="5"/>
  <c r="AF980" i="5"/>
  <c r="AF979" i="5"/>
  <c r="AF978" i="5"/>
  <c r="AF977" i="5"/>
  <c r="AF976" i="5"/>
  <c r="AF975" i="5"/>
  <c r="AF974" i="5"/>
  <c r="AF973" i="5"/>
  <c r="AF972" i="5"/>
  <c r="AF971" i="5"/>
  <c r="AF970" i="5"/>
  <c r="AF969" i="5"/>
  <c r="AF968" i="5"/>
  <c r="AF967" i="5"/>
  <c r="AF966" i="5"/>
  <c r="AF965" i="5"/>
  <c r="AF964" i="5"/>
  <c r="AF963" i="5"/>
  <c r="AF962" i="5"/>
  <c r="AF961" i="5"/>
  <c r="AF960" i="5"/>
  <c r="AF959" i="5"/>
  <c r="AF958" i="5"/>
  <c r="AF957" i="5"/>
  <c r="AF956" i="5"/>
  <c r="AF955" i="5"/>
  <c r="AF954" i="5"/>
  <c r="AF953" i="5"/>
  <c r="AF952" i="5"/>
  <c r="AF951" i="5"/>
  <c r="AF950" i="5"/>
  <c r="AF949" i="5"/>
  <c r="AF948" i="5"/>
  <c r="AF947" i="5"/>
  <c r="AF946" i="5"/>
  <c r="AF945" i="5"/>
  <c r="AF944" i="5"/>
  <c r="AF943" i="5"/>
  <c r="AF942" i="5"/>
  <c r="AF941" i="5"/>
  <c r="AF940" i="5"/>
  <c r="AF939" i="5"/>
  <c r="AF938" i="5"/>
  <c r="AF937" i="5"/>
  <c r="AF936" i="5"/>
  <c r="AF935" i="5"/>
  <c r="AF934" i="5"/>
  <c r="AF933" i="5"/>
  <c r="AF932" i="5"/>
  <c r="AF931" i="5"/>
  <c r="AF930" i="5"/>
  <c r="AF929" i="5"/>
  <c r="AF928" i="5"/>
  <c r="AF927" i="5"/>
  <c r="AF926" i="5"/>
  <c r="AF925" i="5"/>
  <c r="AF924" i="5"/>
  <c r="AF923" i="5"/>
  <c r="AF922" i="5"/>
  <c r="AF921" i="5"/>
  <c r="AF920" i="5"/>
  <c r="AF919" i="5"/>
  <c r="AF918" i="5"/>
  <c r="AF917" i="5"/>
  <c r="AF916" i="5"/>
  <c r="AF915" i="5"/>
  <c r="AF914" i="5"/>
  <c r="AF913" i="5"/>
  <c r="AF912" i="5"/>
  <c r="AF911" i="5"/>
  <c r="AF910" i="5"/>
  <c r="AF909" i="5"/>
  <c r="AF908" i="5"/>
  <c r="AF907" i="5"/>
  <c r="AF906" i="5"/>
  <c r="AF905" i="5"/>
  <c r="AF904" i="5"/>
  <c r="AF903" i="5"/>
  <c r="AF902" i="5"/>
  <c r="AF901" i="5"/>
  <c r="AF900" i="5"/>
  <c r="AF899" i="5"/>
  <c r="AF898" i="5"/>
  <c r="AF897" i="5"/>
  <c r="AF896" i="5"/>
  <c r="AF895" i="5"/>
  <c r="AF894" i="5"/>
  <c r="AF893" i="5"/>
  <c r="AF892" i="5"/>
  <c r="AF891" i="5"/>
  <c r="AF890" i="5"/>
  <c r="AF889" i="5"/>
  <c r="AF888" i="5"/>
  <c r="AF887" i="5"/>
  <c r="AF886" i="5"/>
  <c r="AF885" i="5"/>
  <c r="AF884" i="5"/>
  <c r="AF883" i="5"/>
  <c r="AF882" i="5"/>
  <c r="AF881" i="5"/>
  <c r="AF880" i="5"/>
  <c r="AF879" i="5"/>
  <c r="AF878" i="5"/>
  <c r="AF877" i="5"/>
  <c r="AF876" i="5"/>
  <c r="AF875" i="5"/>
  <c r="AF874" i="5"/>
  <c r="AF873" i="5"/>
  <c r="AF872" i="5"/>
  <c r="AF871" i="5"/>
  <c r="AF870" i="5"/>
  <c r="AF869" i="5"/>
  <c r="AF868" i="5"/>
  <c r="AF867" i="5"/>
  <c r="AF866" i="5"/>
  <c r="AF865" i="5"/>
  <c r="AF864" i="5"/>
  <c r="AF863" i="5"/>
  <c r="AF862" i="5"/>
  <c r="AF861" i="5"/>
  <c r="AF860" i="5"/>
  <c r="AF859" i="5"/>
  <c r="AF858" i="5"/>
  <c r="AF857" i="5"/>
  <c r="AF856" i="5"/>
  <c r="AF855" i="5"/>
  <c r="AF854" i="5"/>
  <c r="AF853" i="5"/>
  <c r="AF852" i="5"/>
  <c r="AF851" i="5"/>
  <c r="AF850" i="5"/>
  <c r="AF849" i="5"/>
  <c r="AF848" i="5"/>
  <c r="AF847" i="5"/>
  <c r="AF846" i="5"/>
  <c r="AF845" i="5"/>
  <c r="AF844" i="5"/>
  <c r="AF843" i="5"/>
  <c r="AF842" i="5"/>
  <c r="AF841" i="5"/>
  <c r="AF840" i="5"/>
  <c r="AF839" i="5"/>
  <c r="AF838" i="5"/>
  <c r="AF837" i="5"/>
  <c r="AF836" i="5"/>
  <c r="AF835" i="5"/>
  <c r="AF834" i="5"/>
  <c r="AF833" i="5"/>
  <c r="AF832" i="5"/>
  <c r="AF831" i="5"/>
  <c r="AF830" i="5"/>
  <c r="AF829" i="5"/>
  <c r="AF828" i="5"/>
  <c r="AF827" i="5"/>
  <c r="AF826" i="5"/>
  <c r="AF825" i="5"/>
  <c r="AF824" i="5"/>
  <c r="AF823" i="5"/>
  <c r="AF822" i="5"/>
  <c r="AF821" i="5"/>
  <c r="AF820" i="5"/>
  <c r="AF819" i="5"/>
  <c r="AF818" i="5"/>
  <c r="AF817" i="5"/>
  <c r="AF816" i="5"/>
  <c r="AF815" i="5"/>
  <c r="AF814" i="5"/>
  <c r="AF813" i="5"/>
  <c r="AF812" i="5"/>
  <c r="AF811" i="5"/>
  <c r="AF810" i="5"/>
  <c r="AF809" i="5"/>
  <c r="AF808" i="5"/>
  <c r="AF807" i="5"/>
  <c r="AF806" i="5"/>
  <c r="AF805" i="5"/>
  <c r="AF804" i="5"/>
  <c r="AF803" i="5"/>
  <c r="AF802" i="5"/>
  <c r="AF801" i="5"/>
  <c r="AF800" i="5"/>
  <c r="AF799" i="5"/>
  <c r="AF798" i="5"/>
  <c r="AF797" i="5"/>
  <c r="AF796" i="5"/>
  <c r="AF795" i="5"/>
  <c r="AF794" i="5"/>
  <c r="AF793" i="5"/>
  <c r="AF792" i="5"/>
  <c r="AF791" i="5"/>
  <c r="AF790" i="5"/>
  <c r="AF789" i="5"/>
  <c r="AF788" i="5"/>
  <c r="AF787" i="5"/>
  <c r="AF786" i="5"/>
  <c r="AF785" i="5"/>
  <c r="AF784" i="5"/>
  <c r="AF783" i="5"/>
  <c r="AF782" i="5"/>
  <c r="AF781" i="5"/>
  <c r="AF780" i="5"/>
  <c r="AF779" i="5"/>
  <c r="AF778" i="5"/>
  <c r="AF777" i="5"/>
  <c r="AF776" i="5"/>
  <c r="AF775" i="5"/>
  <c r="AF774" i="5"/>
  <c r="AF773" i="5"/>
  <c r="AF772" i="5"/>
  <c r="AF771" i="5"/>
  <c r="AF770" i="5"/>
  <c r="AF769" i="5"/>
  <c r="AF768" i="5"/>
  <c r="AF767" i="5"/>
  <c r="AF766" i="5"/>
  <c r="AF765" i="5"/>
  <c r="AF764" i="5"/>
  <c r="AF763" i="5"/>
  <c r="AF762" i="5"/>
  <c r="AF761" i="5"/>
  <c r="AF760" i="5"/>
  <c r="AF759" i="5"/>
  <c r="AF758" i="5"/>
  <c r="AF757" i="5"/>
  <c r="AF756" i="5"/>
  <c r="AF755" i="5"/>
  <c r="AF754" i="5"/>
  <c r="AF753" i="5"/>
  <c r="AF752" i="5"/>
  <c r="AF751" i="5"/>
  <c r="AF750" i="5"/>
  <c r="AF749" i="5"/>
  <c r="AF748" i="5"/>
  <c r="AF747" i="5"/>
  <c r="AF746" i="5"/>
  <c r="AF745" i="5"/>
  <c r="AF744" i="5"/>
  <c r="AF743" i="5"/>
  <c r="AF742" i="5"/>
  <c r="AF741" i="5"/>
  <c r="AF740" i="5"/>
  <c r="AF739" i="5"/>
  <c r="AF738" i="5"/>
  <c r="AF737" i="5"/>
  <c r="AF736" i="5"/>
  <c r="AF735" i="5"/>
  <c r="AF734" i="5"/>
  <c r="AF733" i="5"/>
  <c r="AF732" i="5"/>
  <c r="AF731" i="5"/>
  <c r="AF730" i="5"/>
  <c r="AF729" i="5"/>
  <c r="AF728" i="5"/>
  <c r="AF727" i="5"/>
  <c r="AF726" i="5"/>
  <c r="AF725" i="5"/>
  <c r="AF724" i="5"/>
  <c r="AF723" i="5"/>
  <c r="AF722" i="5"/>
  <c r="AF721" i="5"/>
  <c r="AF720" i="5"/>
  <c r="AF719" i="5"/>
  <c r="AF718" i="5"/>
  <c r="AF717" i="5"/>
  <c r="AF716" i="5"/>
  <c r="AF715" i="5"/>
  <c r="AF714" i="5"/>
  <c r="AF713" i="5"/>
  <c r="AF712" i="5"/>
  <c r="AF711" i="5"/>
  <c r="AF710" i="5"/>
  <c r="AF709" i="5"/>
  <c r="AF708" i="5"/>
  <c r="AF707" i="5"/>
  <c r="AF706" i="5"/>
  <c r="AF705" i="5"/>
  <c r="AF704" i="5"/>
  <c r="AF703" i="5"/>
  <c r="AF702" i="5"/>
  <c r="AF701" i="5"/>
  <c r="AF700" i="5"/>
  <c r="AF699" i="5"/>
  <c r="AF698" i="5"/>
  <c r="AF697" i="5"/>
  <c r="AF696" i="5"/>
  <c r="AF695" i="5"/>
  <c r="AF694" i="5"/>
  <c r="AF693" i="5"/>
  <c r="AF692" i="5"/>
  <c r="AF691" i="5"/>
  <c r="AF690" i="5"/>
  <c r="AF689" i="5"/>
  <c r="AF688" i="5"/>
  <c r="AF687" i="5"/>
  <c r="AF686" i="5"/>
  <c r="AF685" i="5"/>
  <c r="AF684" i="5"/>
  <c r="AF683" i="5"/>
  <c r="AF682" i="5"/>
  <c r="AF681" i="5"/>
  <c r="AF680" i="5"/>
  <c r="AF679" i="5"/>
  <c r="AF678" i="5"/>
  <c r="AF677" i="5"/>
  <c r="AF676" i="5"/>
  <c r="AF675" i="5"/>
  <c r="AF674" i="5"/>
  <c r="AF673" i="5"/>
  <c r="AF672" i="5"/>
  <c r="AF671" i="5"/>
  <c r="AF670" i="5"/>
  <c r="AF669" i="5"/>
  <c r="AF668" i="5"/>
  <c r="AF667" i="5"/>
  <c r="AF666" i="5"/>
  <c r="AF665" i="5"/>
  <c r="AF664" i="5"/>
  <c r="AF663" i="5"/>
  <c r="AF662" i="5"/>
  <c r="AF661" i="5"/>
  <c r="AF660" i="5"/>
  <c r="AF659" i="5"/>
  <c r="AF658" i="5"/>
  <c r="AF657" i="5"/>
  <c r="AF656" i="5"/>
  <c r="AF655" i="5"/>
  <c r="AF654" i="5"/>
  <c r="AF653" i="5"/>
  <c r="AF652" i="5"/>
  <c r="AF651" i="5"/>
  <c r="AF650" i="5"/>
  <c r="AF649" i="5"/>
  <c r="AF648" i="5"/>
  <c r="AF647" i="5"/>
  <c r="AF646" i="5"/>
  <c r="AF645" i="5"/>
  <c r="AF644" i="5"/>
  <c r="AF643" i="5"/>
  <c r="AF642" i="5"/>
  <c r="AF641" i="5"/>
  <c r="AF640" i="5"/>
  <c r="AF639" i="5"/>
  <c r="AF638" i="5"/>
  <c r="AF637" i="5"/>
  <c r="AF636" i="5"/>
  <c r="AF635" i="5"/>
  <c r="AF634" i="5"/>
  <c r="AF633" i="5"/>
  <c r="AF632" i="5"/>
  <c r="AF631" i="5"/>
  <c r="AF630" i="5"/>
  <c r="AF629" i="5"/>
  <c r="AF628" i="5"/>
  <c r="AF627" i="5"/>
  <c r="AF626" i="5"/>
  <c r="AF625" i="5"/>
  <c r="AF624" i="5"/>
  <c r="AF623" i="5"/>
  <c r="AF622" i="5"/>
  <c r="AF621" i="5"/>
  <c r="AF620" i="5"/>
  <c r="AF619" i="5"/>
  <c r="AF618" i="5"/>
  <c r="AF617" i="5"/>
  <c r="AF616" i="5"/>
  <c r="AF615" i="5"/>
  <c r="AF614" i="5"/>
  <c r="AF613" i="5"/>
  <c r="AF612" i="5"/>
  <c r="AF611" i="5"/>
  <c r="AF610" i="5"/>
  <c r="AF609" i="5"/>
  <c r="AF608" i="5"/>
  <c r="AF607" i="5"/>
  <c r="AF606" i="5"/>
  <c r="AF605" i="5"/>
  <c r="AF604" i="5"/>
  <c r="AF603" i="5"/>
  <c r="AF602" i="5"/>
  <c r="AF601" i="5"/>
  <c r="AF600" i="5"/>
  <c r="AF599" i="5"/>
  <c r="AF598" i="5"/>
  <c r="AF597" i="5"/>
  <c r="AF596" i="5"/>
  <c r="AF595" i="5"/>
  <c r="AF594" i="5"/>
  <c r="AF593" i="5"/>
  <c r="AF592" i="5"/>
  <c r="AF591" i="5"/>
  <c r="AF590" i="5"/>
  <c r="AF589" i="5"/>
  <c r="AF588" i="5"/>
  <c r="AF587" i="5"/>
  <c r="AF586" i="5"/>
  <c r="AF585" i="5"/>
  <c r="AF584" i="5"/>
  <c r="AF583" i="5"/>
  <c r="AF582" i="5"/>
  <c r="AF581" i="5"/>
  <c r="AF580" i="5"/>
  <c r="AF579" i="5"/>
  <c r="AF578" i="5"/>
  <c r="AF577" i="5"/>
  <c r="AF576" i="5"/>
  <c r="AF575" i="5"/>
  <c r="AF574" i="5"/>
  <c r="AF573" i="5"/>
  <c r="AF572" i="5"/>
  <c r="AF571" i="5"/>
  <c r="AF570" i="5"/>
  <c r="AF569" i="5"/>
  <c r="AF568" i="5"/>
  <c r="AF567" i="5"/>
  <c r="AF566" i="5"/>
  <c r="AF565" i="5"/>
  <c r="AF564" i="5"/>
  <c r="AF563" i="5"/>
  <c r="AF562" i="5"/>
  <c r="AF561" i="5"/>
  <c r="AF560" i="5"/>
  <c r="AF559" i="5"/>
  <c r="AF558" i="5"/>
  <c r="AF557" i="5"/>
  <c r="AF556" i="5"/>
  <c r="AF555" i="5"/>
  <c r="AF554" i="5"/>
  <c r="AF553" i="5"/>
  <c r="AF552" i="5"/>
  <c r="AF551" i="5"/>
  <c r="AF550" i="5"/>
  <c r="AF549" i="5"/>
  <c r="AF548" i="5"/>
  <c r="AF547" i="5"/>
  <c r="AF546" i="5"/>
  <c r="AF545" i="5"/>
  <c r="AF544" i="5"/>
  <c r="AF543" i="5"/>
  <c r="AF542" i="5"/>
  <c r="AF541" i="5"/>
  <c r="AF540" i="5"/>
  <c r="AF539" i="5"/>
  <c r="AF538" i="5"/>
  <c r="AF537" i="5"/>
  <c r="AF536" i="5"/>
  <c r="AF535" i="5"/>
  <c r="AF534" i="5"/>
  <c r="AF533" i="5"/>
  <c r="AF532" i="5"/>
  <c r="AF531" i="5"/>
  <c r="AF530" i="5"/>
  <c r="AF529" i="5"/>
  <c r="AF528" i="5"/>
  <c r="AF527" i="5"/>
  <c r="AF526" i="5"/>
  <c r="AF525" i="5"/>
  <c r="AF524" i="5"/>
  <c r="AF523" i="5"/>
  <c r="AF522" i="5"/>
  <c r="AF521" i="5"/>
  <c r="AF520" i="5"/>
  <c r="AF519" i="5"/>
  <c r="AF518" i="5"/>
  <c r="AF517" i="5"/>
  <c r="AF516" i="5"/>
  <c r="AF515" i="5"/>
  <c r="AF514" i="5"/>
  <c r="AF513" i="5"/>
  <c r="AF512" i="5"/>
  <c r="AF511" i="5"/>
  <c r="AF510" i="5"/>
  <c r="AF509" i="5"/>
  <c r="AF508" i="5"/>
  <c r="AF507" i="5"/>
  <c r="AF506" i="5"/>
  <c r="AF505" i="5"/>
  <c r="AF504" i="5"/>
  <c r="AF503" i="5"/>
  <c r="AF502" i="5"/>
  <c r="AF501" i="5"/>
  <c r="AF500" i="5"/>
  <c r="AF499" i="5"/>
  <c r="AF498" i="5"/>
  <c r="AF497" i="5"/>
  <c r="AF496" i="5"/>
  <c r="AF495" i="5"/>
  <c r="AF494" i="5"/>
  <c r="AF493" i="5"/>
  <c r="AF492" i="5"/>
  <c r="AF491" i="5"/>
  <c r="AF490" i="5"/>
  <c r="AF489" i="5"/>
  <c r="AF488" i="5"/>
  <c r="AF487" i="5"/>
  <c r="AF486" i="5"/>
  <c r="AF485" i="5"/>
  <c r="AF484" i="5"/>
  <c r="AF483" i="5"/>
  <c r="AF482" i="5"/>
  <c r="AF481" i="5"/>
  <c r="AF480" i="5"/>
  <c r="AF479" i="5"/>
  <c r="AF478" i="5"/>
  <c r="AF477" i="5"/>
  <c r="AF476" i="5"/>
  <c r="AF475" i="5"/>
  <c r="AF474" i="5"/>
  <c r="AF473" i="5"/>
  <c r="AF472" i="5"/>
  <c r="AF471" i="5"/>
  <c r="AF470" i="5"/>
  <c r="AF469" i="5"/>
  <c r="AF468" i="5"/>
  <c r="AF467" i="5"/>
  <c r="AF466" i="5"/>
  <c r="AF465" i="5"/>
  <c r="AF464" i="5"/>
  <c r="AF463" i="5"/>
  <c r="AF462" i="5"/>
  <c r="AF461" i="5"/>
  <c r="AF460" i="5"/>
  <c r="AF459" i="5"/>
  <c r="AF458" i="5"/>
  <c r="AF457" i="5"/>
  <c r="AF456" i="5"/>
  <c r="AF455" i="5"/>
  <c r="AF454" i="5"/>
  <c r="AF453" i="5"/>
  <c r="AF452" i="5"/>
  <c r="AF451" i="5"/>
  <c r="AF450" i="5"/>
  <c r="AF449" i="5"/>
  <c r="AF448" i="5"/>
  <c r="AF447" i="5"/>
  <c r="AF446" i="5"/>
  <c r="AF445" i="5"/>
  <c r="AF444" i="5"/>
  <c r="AF443" i="5"/>
  <c r="AF442" i="5"/>
  <c r="AF441" i="5"/>
  <c r="AF440" i="5"/>
  <c r="AF439" i="5"/>
  <c r="AF438" i="5"/>
  <c r="AF437" i="5"/>
  <c r="AF436" i="5"/>
  <c r="AF435" i="5"/>
  <c r="AF434" i="5"/>
  <c r="AF433" i="5"/>
  <c r="AF432" i="5"/>
  <c r="AF431" i="5"/>
  <c r="AF430" i="5"/>
  <c r="AF429" i="5"/>
  <c r="AF428" i="5"/>
  <c r="AF427" i="5"/>
  <c r="AF426" i="5"/>
  <c r="AF425" i="5"/>
  <c r="AF424" i="5"/>
  <c r="AF423" i="5"/>
  <c r="AF422" i="5"/>
  <c r="AF421" i="5"/>
  <c r="AF420" i="5"/>
  <c r="AF419" i="5"/>
  <c r="AF418" i="5"/>
  <c r="AF417" i="5"/>
  <c r="AF416" i="5"/>
  <c r="AF415" i="5"/>
  <c r="AF414" i="5"/>
  <c r="AF413" i="5"/>
  <c r="AF412" i="5"/>
  <c r="AF411" i="5"/>
  <c r="AF410" i="5"/>
  <c r="AF409" i="5"/>
  <c r="AF408" i="5"/>
  <c r="AF407" i="5"/>
  <c r="AF406" i="5"/>
  <c r="AF405" i="5"/>
  <c r="AF404" i="5"/>
  <c r="AF403" i="5"/>
  <c r="AF402" i="5"/>
  <c r="AF401" i="5"/>
  <c r="AF400" i="5"/>
  <c r="AF399" i="5"/>
  <c r="AF398" i="5"/>
  <c r="AF397" i="5"/>
  <c r="AF396" i="5"/>
  <c r="AF395" i="5"/>
  <c r="AF394" i="5"/>
  <c r="AF393" i="5"/>
  <c r="AF392" i="5"/>
  <c r="AF391" i="5"/>
  <c r="AF390" i="5"/>
  <c r="AF389" i="5"/>
  <c r="AF388" i="5"/>
  <c r="AF387" i="5"/>
  <c r="AF386" i="5"/>
  <c r="AF385" i="5"/>
  <c r="AF384" i="5"/>
  <c r="AF383" i="5"/>
  <c r="AF382" i="5"/>
  <c r="AF381" i="5"/>
  <c r="AF380" i="5"/>
  <c r="AF379" i="5"/>
  <c r="AF378" i="5"/>
  <c r="AF377" i="5"/>
  <c r="AF376" i="5"/>
  <c r="AF375" i="5"/>
  <c r="AF374" i="5"/>
  <c r="AF373" i="5"/>
  <c r="AF372" i="5"/>
  <c r="AF371" i="5"/>
  <c r="AF370" i="5"/>
  <c r="AF369" i="5"/>
  <c r="AF368" i="5"/>
  <c r="AF367" i="5"/>
  <c r="AF366" i="5"/>
  <c r="AF365" i="5"/>
  <c r="AF364" i="5"/>
  <c r="AF363" i="5"/>
  <c r="AF362" i="5"/>
  <c r="AF361" i="5"/>
  <c r="AF360" i="5"/>
  <c r="AF359" i="5"/>
  <c r="AF358" i="5"/>
  <c r="AF357" i="5"/>
  <c r="AF356" i="5"/>
  <c r="AF355" i="5"/>
  <c r="AF354" i="5"/>
  <c r="AF353" i="5"/>
  <c r="AF352" i="5"/>
  <c r="AF351" i="5"/>
  <c r="AF350" i="5"/>
  <c r="AF349" i="5"/>
  <c r="AF348" i="5"/>
  <c r="AF347" i="5"/>
  <c r="AF346" i="5"/>
  <c r="AF345" i="5"/>
  <c r="AF344" i="5"/>
  <c r="AF343" i="5"/>
  <c r="AF342" i="5"/>
  <c r="AF341" i="5"/>
  <c r="AF340" i="5"/>
  <c r="AF339" i="5"/>
  <c r="AF338" i="5"/>
  <c r="AF337" i="5"/>
  <c r="AF336" i="5"/>
  <c r="AF335" i="5"/>
  <c r="AF334" i="5"/>
  <c r="AF333" i="5"/>
  <c r="AF332" i="5"/>
  <c r="AF331" i="5"/>
  <c r="AF330" i="5"/>
  <c r="AF329" i="5"/>
  <c r="AF328" i="5"/>
  <c r="AF327" i="5"/>
  <c r="AF326" i="5"/>
  <c r="AF325" i="5"/>
  <c r="AF324" i="5"/>
  <c r="AF323" i="5"/>
  <c r="AF322" i="5"/>
  <c r="AF321" i="5"/>
  <c r="AF320" i="5"/>
  <c r="AF319" i="5"/>
  <c r="AF318" i="5"/>
  <c r="AF317" i="5"/>
  <c r="AF316" i="5"/>
  <c r="AF315" i="5"/>
  <c r="AF314" i="5"/>
  <c r="AF313" i="5"/>
  <c r="AF312" i="5"/>
  <c r="AF311" i="5"/>
  <c r="AF310" i="5"/>
  <c r="AF309" i="5"/>
  <c r="AF308" i="5"/>
  <c r="AF307" i="5"/>
  <c r="AF306" i="5"/>
  <c r="AF305" i="5"/>
  <c r="AF304" i="5"/>
  <c r="AF303" i="5"/>
  <c r="AF302" i="5"/>
  <c r="AF301" i="5"/>
  <c r="AF300" i="5"/>
  <c r="AF299" i="5"/>
  <c r="AF298" i="5"/>
  <c r="AF297" i="5"/>
  <c r="AF296" i="5"/>
  <c r="AF295" i="5"/>
  <c r="AF294" i="5"/>
  <c r="AF293" i="5"/>
  <c r="AF292" i="5"/>
  <c r="AF291" i="5"/>
  <c r="AF290" i="5"/>
  <c r="AF289" i="5"/>
  <c r="AF288" i="5"/>
  <c r="AF287" i="5"/>
  <c r="AF286" i="5"/>
  <c r="AF285" i="5"/>
  <c r="AF284" i="5"/>
  <c r="AF283" i="5"/>
  <c r="AF282" i="5"/>
  <c r="AF281" i="5"/>
  <c r="AF280" i="5"/>
  <c r="AF279" i="5"/>
  <c r="AF278" i="5"/>
  <c r="AF277" i="5"/>
  <c r="AF276" i="5"/>
  <c r="AF275" i="5"/>
  <c r="AF274" i="5"/>
  <c r="AF273" i="5"/>
  <c r="AF272" i="5"/>
  <c r="AF271" i="5"/>
  <c r="AF270" i="5"/>
  <c r="AF269" i="5"/>
  <c r="AF268" i="5"/>
  <c r="AF267" i="5"/>
  <c r="AF266" i="5"/>
  <c r="AF265" i="5"/>
  <c r="AF264" i="5"/>
  <c r="AF263" i="5"/>
  <c r="AF262" i="5"/>
  <c r="AF261" i="5"/>
  <c r="AF260" i="5"/>
  <c r="AF259" i="5"/>
  <c r="AF258" i="5"/>
  <c r="AF257" i="5"/>
  <c r="AF256" i="5"/>
  <c r="AF255" i="5"/>
  <c r="AF254" i="5"/>
  <c r="AF253" i="5"/>
  <c r="AF252" i="5"/>
  <c r="AF251" i="5"/>
  <c r="AF250" i="5"/>
  <c r="AF249" i="5"/>
  <c r="AF248" i="5"/>
  <c r="AF247" i="5"/>
  <c r="AF246" i="5"/>
  <c r="AF245" i="5"/>
  <c r="AF244" i="5"/>
  <c r="AF243" i="5"/>
  <c r="AF242" i="5"/>
  <c r="AF241" i="5"/>
  <c r="AF240" i="5"/>
  <c r="AF239" i="5"/>
  <c r="AF238" i="5"/>
  <c r="AF237" i="5"/>
  <c r="AF236" i="5"/>
  <c r="AF235" i="5"/>
  <c r="AF234" i="5"/>
  <c r="AF233" i="5"/>
  <c r="AF232" i="5"/>
  <c r="AF231" i="5"/>
  <c r="AF230" i="5"/>
  <c r="AF229" i="5"/>
  <c r="AF228" i="5"/>
  <c r="AF227" i="5"/>
  <c r="AF226" i="5"/>
  <c r="AF225" i="5"/>
  <c r="AF224" i="5"/>
  <c r="AF223" i="5"/>
  <c r="AF222" i="5"/>
  <c r="AF221" i="5"/>
  <c r="AF220" i="5"/>
  <c r="AF219" i="5"/>
  <c r="AF218" i="5"/>
  <c r="AF217" i="5"/>
  <c r="AF216" i="5"/>
  <c r="AF215" i="5"/>
  <c r="AF214" i="5"/>
  <c r="AF213" i="5"/>
  <c r="AF212" i="5"/>
  <c r="AF211" i="5"/>
  <c r="AF210" i="5"/>
  <c r="AF209" i="5"/>
  <c r="AF208" i="5"/>
  <c r="AF207" i="5"/>
  <c r="AF206" i="5"/>
  <c r="AF205" i="5"/>
  <c r="AF204" i="5"/>
  <c r="AF203" i="5"/>
  <c r="AF202" i="5"/>
  <c r="AF201" i="5"/>
  <c r="AF200" i="5"/>
  <c r="AF199" i="5"/>
  <c r="AF198" i="5"/>
  <c r="AF197" i="5"/>
  <c r="AF196" i="5"/>
  <c r="AF195" i="5"/>
  <c r="AF194" i="5"/>
  <c r="AF193" i="5"/>
  <c r="AF192" i="5"/>
  <c r="AF191" i="5"/>
  <c r="AF190" i="5"/>
  <c r="AF189" i="5"/>
  <c r="AF188" i="5"/>
  <c r="AF187" i="5"/>
  <c r="AF186" i="5"/>
  <c r="AF185" i="5"/>
  <c r="AF184" i="5"/>
  <c r="AF183" i="5"/>
  <c r="AF182" i="5"/>
  <c r="AF181" i="5"/>
  <c r="AF180" i="5"/>
  <c r="AF179" i="5"/>
  <c r="AF178" i="5"/>
  <c r="AF177" i="5"/>
  <c r="AF176" i="5"/>
  <c r="AF175" i="5"/>
  <c r="AF174" i="5"/>
  <c r="AF173" i="5"/>
  <c r="AF172" i="5"/>
  <c r="AF171" i="5"/>
  <c r="AF170" i="5"/>
  <c r="AF169" i="5"/>
  <c r="AF168" i="5"/>
  <c r="AF167" i="5"/>
  <c r="AF166" i="5"/>
  <c r="AF165" i="5"/>
  <c r="AF164" i="5"/>
  <c r="AF163" i="5"/>
  <c r="AF162" i="5"/>
  <c r="AF161" i="5"/>
  <c r="AF160" i="5"/>
  <c r="AF159" i="5"/>
  <c r="AF158" i="5"/>
  <c r="AF157" i="5"/>
  <c r="AF156" i="5"/>
  <c r="AF155" i="5"/>
  <c r="AF154" i="5"/>
  <c r="AF153" i="5"/>
  <c r="AF152" i="5"/>
  <c r="AF151" i="5"/>
  <c r="AF150" i="5"/>
  <c r="AF149" i="5"/>
  <c r="AF148" i="5"/>
  <c r="AF147" i="5"/>
  <c r="AF146" i="5"/>
  <c r="AF145" i="5"/>
  <c r="AF144" i="5"/>
  <c r="AF143" i="5"/>
  <c r="AF142" i="5"/>
  <c r="AF141" i="5"/>
  <c r="AF140" i="5"/>
  <c r="AF139" i="5"/>
  <c r="AF138" i="5"/>
  <c r="AF137" i="5"/>
  <c r="AF136" i="5"/>
  <c r="AF135" i="5"/>
  <c r="AF134" i="5"/>
  <c r="AF133" i="5"/>
  <c r="AF132" i="5"/>
  <c r="AF131" i="5"/>
  <c r="AF130" i="5"/>
  <c r="AF129" i="5"/>
  <c r="AF128" i="5"/>
  <c r="AF127" i="5"/>
  <c r="AF126" i="5"/>
  <c r="AF125" i="5"/>
  <c r="AF124" i="5"/>
  <c r="AF123" i="5"/>
  <c r="AF122" i="5"/>
  <c r="AF121" i="5"/>
  <c r="AF120" i="5"/>
  <c r="AF119" i="5"/>
  <c r="AF118" i="5"/>
  <c r="AF117" i="5"/>
  <c r="AF116" i="5"/>
  <c r="AF115" i="5"/>
  <c r="AF114" i="5"/>
  <c r="AF113" i="5"/>
  <c r="AF112" i="5"/>
  <c r="AF111" i="5"/>
  <c r="AF110" i="5"/>
  <c r="AF109" i="5"/>
  <c r="AF108" i="5"/>
  <c r="AF107" i="5"/>
  <c r="AF106" i="5"/>
  <c r="AF105" i="5"/>
  <c r="AF104" i="5"/>
  <c r="AF103" i="5"/>
  <c r="AF102" i="5"/>
  <c r="AF101" i="5"/>
  <c r="AF100" i="5"/>
  <c r="AF99" i="5"/>
  <c r="AF98" i="5"/>
  <c r="AF97" i="5"/>
  <c r="AF96" i="5"/>
  <c r="AF95" i="5"/>
  <c r="AF94" i="5"/>
  <c r="AF93" i="5"/>
  <c r="AF92" i="5"/>
  <c r="AF91" i="5"/>
  <c r="AF90" i="5"/>
  <c r="AF89" i="5"/>
  <c r="AF88" i="5"/>
  <c r="AF87" i="5"/>
  <c r="AF86" i="5"/>
  <c r="AF85" i="5"/>
  <c r="AF84" i="5"/>
  <c r="AF83" i="5"/>
  <c r="AF82" i="5"/>
  <c r="AF81" i="5"/>
  <c r="AF80" i="5"/>
  <c r="AF79" i="5"/>
  <c r="AF78" i="5"/>
  <c r="AF77" i="5"/>
  <c r="AF76" i="5"/>
  <c r="AF75" i="5"/>
  <c r="AF74" i="5"/>
  <c r="AF73" i="5"/>
  <c r="AF72" i="5"/>
  <c r="AF71" i="5"/>
  <c r="AF70" i="5"/>
  <c r="AF69" i="5"/>
  <c r="AF68" i="5"/>
  <c r="AF67" i="5"/>
  <c r="AF66" i="5"/>
  <c r="AF65" i="5"/>
  <c r="AF64" i="5"/>
  <c r="AF63" i="5"/>
  <c r="AF62" i="5"/>
  <c r="AF61" i="5"/>
  <c r="AF60" i="5"/>
  <c r="AF59" i="5"/>
  <c r="AF58" i="5"/>
  <c r="AF57" i="5"/>
  <c r="AF56" i="5"/>
  <c r="AF55" i="5"/>
  <c r="AF54" i="5"/>
  <c r="AF53" i="5"/>
  <c r="AF52" i="5"/>
  <c r="AF51" i="5"/>
  <c r="AF50" i="5"/>
  <c r="AF49" i="5"/>
  <c r="AF48" i="5"/>
  <c r="AF47" i="5"/>
  <c r="AF46" i="5"/>
  <c r="AF45" i="5"/>
  <c r="AF44" i="5"/>
  <c r="AF43" i="5"/>
  <c r="AF42" i="5"/>
  <c r="AF41" i="5"/>
  <c r="AF40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H5013" i="5"/>
  <c r="H5012" i="5"/>
  <c r="H5011" i="5"/>
  <c r="H5010" i="5"/>
  <c r="H5009" i="5"/>
  <c r="H5008" i="5"/>
  <c r="H5007" i="5"/>
  <c r="H5006" i="5"/>
  <c r="H5005" i="5"/>
  <c r="H5004" i="5"/>
  <c r="H5003" i="5"/>
  <c r="H5002" i="5"/>
  <c r="H5001" i="5"/>
  <c r="H5000" i="5"/>
  <c r="H4999" i="5"/>
  <c r="H4998" i="5"/>
  <c r="H4997" i="5"/>
  <c r="H4996" i="5"/>
  <c r="H4995" i="5"/>
  <c r="H4994" i="5"/>
  <c r="H4993" i="5"/>
  <c r="H4992" i="5"/>
  <c r="H4991" i="5"/>
  <c r="H4990" i="5"/>
  <c r="H4989" i="5"/>
  <c r="H4988" i="5"/>
  <c r="H4987" i="5"/>
  <c r="H4986" i="5"/>
  <c r="H4985" i="5"/>
  <c r="H4984" i="5"/>
  <c r="H4983" i="5"/>
  <c r="H4982" i="5"/>
  <c r="H4981" i="5"/>
  <c r="H4980" i="5"/>
  <c r="H4979" i="5"/>
  <c r="H4978" i="5"/>
  <c r="H4977" i="5"/>
  <c r="H4976" i="5"/>
  <c r="H4975" i="5"/>
  <c r="H4974" i="5"/>
  <c r="H4973" i="5"/>
  <c r="H4972" i="5"/>
  <c r="H4971" i="5"/>
  <c r="H4970" i="5"/>
  <c r="H4969" i="5"/>
  <c r="H4968" i="5"/>
  <c r="H4967" i="5"/>
  <c r="H4966" i="5"/>
  <c r="H4965" i="5"/>
  <c r="H4964" i="5"/>
  <c r="H4963" i="5"/>
  <c r="H4962" i="5"/>
  <c r="H4961" i="5"/>
  <c r="H4960" i="5"/>
  <c r="H4959" i="5"/>
  <c r="H4958" i="5"/>
  <c r="H4957" i="5"/>
  <c r="H4956" i="5"/>
  <c r="H4955" i="5"/>
  <c r="H4954" i="5"/>
  <c r="H4953" i="5"/>
  <c r="H4952" i="5"/>
  <c r="H4951" i="5"/>
  <c r="H4950" i="5"/>
  <c r="H4949" i="5"/>
  <c r="H4948" i="5"/>
  <c r="H4947" i="5"/>
  <c r="H4946" i="5"/>
  <c r="H4945" i="5"/>
  <c r="H4944" i="5"/>
  <c r="H4943" i="5"/>
  <c r="H4942" i="5"/>
  <c r="H4941" i="5"/>
  <c r="H4940" i="5"/>
  <c r="H4939" i="5"/>
  <c r="H4938" i="5"/>
  <c r="H4937" i="5"/>
  <c r="H4936" i="5"/>
  <c r="H4935" i="5"/>
  <c r="H4934" i="5"/>
  <c r="H4933" i="5"/>
  <c r="H4932" i="5"/>
  <c r="H4931" i="5"/>
  <c r="H4930" i="5"/>
  <c r="H4929" i="5"/>
  <c r="H4928" i="5"/>
  <c r="H4927" i="5"/>
  <c r="H4926" i="5"/>
  <c r="H4925" i="5"/>
  <c r="H4924" i="5"/>
  <c r="H4923" i="5"/>
  <c r="H4922" i="5"/>
  <c r="H4921" i="5"/>
  <c r="H4920" i="5"/>
  <c r="H4919" i="5"/>
  <c r="H4918" i="5"/>
  <c r="H4917" i="5"/>
  <c r="H4916" i="5"/>
  <c r="H4915" i="5"/>
  <c r="H4914" i="5"/>
  <c r="H4913" i="5"/>
  <c r="H4912" i="5"/>
  <c r="H4911" i="5"/>
  <c r="H4910" i="5"/>
  <c r="H4909" i="5"/>
  <c r="H4908" i="5"/>
  <c r="H4907" i="5"/>
  <c r="H4906" i="5"/>
  <c r="H4905" i="5"/>
  <c r="H4904" i="5"/>
  <c r="H4903" i="5"/>
  <c r="H4902" i="5"/>
  <c r="H4901" i="5"/>
  <c r="H4900" i="5"/>
  <c r="H4899" i="5"/>
  <c r="H4898" i="5"/>
  <c r="H4897" i="5"/>
  <c r="H4896" i="5"/>
  <c r="H4895" i="5"/>
  <c r="H4894" i="5"/>
  <c r="H4893" i="5"/>
  <c r="H4892" i="5"/>
  <c r="H4891" i="5"/>
  <c r="H4890" i="5"/>
  <c r="H4889" i="5"/>
  <c r="H4888" i="5"/>
  <c r="H4887" i="5"/>
  <c r="H4886" i="5"/>
  <c r="H4885" i="5"/>
  <c r="H4884" i="5"/>
  <c r="H4883" i="5"/>
  <c r="H4882" i="5"/>
  <c r="H4881" i="5"/>
  <c r="H4880" i="5"/>
  <c r="H4879" i="5"/>
  <c r="H4878" i="5"/>
  <c r="H4877" i="5"/>
  <c r="H4876" i="5"/>
  <c r="H4875" i="5"/>
  <c r="H4874" i="5"/>
  <c r="H4873" i="5"/>
  <c r="H4872" i="5"/>
  <c r="H4871" i="5"/>
  <c r="H4870" i="5"/>
  <c r="H4869" i="5"/>
  <c r="H4868" i="5"/>
  <c r="H4867" i="5"/>
  <c r="H4866" i="5"/>
  <c r="H4865" i="5"/>
  <c r="H4864" i="5"/>
  <c r="H4863" i="5"/>
  <c r="H4862" i="5"/>
  <c r="H4861" i="5"/>
  <c r="H4860" i="5"/>
  <c r="H4859" i="5"/>
  <c r="H4858" i="5"/>
  <c r="H4857" i="5"/>
  <c r="H4856" i="5"/>
  <c r="H4855" i="5"/>
  <c r="H4854" i="5"/>
  <c r="H4853" i="5"/>
  <c r="H4852" i="5"/>
  <c r="H4851" i="5"/>
  <c r="H4850" i="5"/>
  <c r="H4849" i="5"/>
  <c r="H4848" i="5"/>
  <c r="H4847" i="5"/>
  <c r="H4846" i="5"/>
  <c r="H4845" i="5"/>
  <c r="H4844" i="5"/>
  <c r="H4843" i="5"/>
  <c r="H4842" i="5"/>
  <c r="H4841" i="5"/>
  <c r="H4840" i="5"/>
  <c r="H4839" i="5"/>
  <c r="H4838" i="5"/>
  <c r="H4837" i="5"/>
  <c r="H4836" i="5"/>
  <c r="H4835" i="5"/>
  <c r="H4834" i="5"/>
  <c r="H4833" i="5"/>
  <c r="H4832" i="5"/>
  <c r="H4831" i="5"/>
  <c r="H4830" i="5"/>
  <c r="H4829" i="5"/>
  <c r="H4828" i="5"/>
  <c r="H4827" i="5"/>
  <c r="H4826" i="5"/>
  <c r="H4825" i="5"/>
  <c r="H4824" i="5"/>
  <c r="H4823" i="5"/>
  <c r="H4822" i="5"/>
  <c r="H4821" i="5"/>
  <c r="H4820" i="5"/>
  <c r="H4819" i="5"/>
  <c r="H4818" i="5"/>
  <c r="H4817" i="5"/>
  <c r="H4816" i="5"/>
  <c r="H4815" i="5"/>
  <c r="H4814" i="5"/>
  <c r="H4813" i="5"/>
  <c r="H4812" i="5"/>
  <c r="H4811" i="5"/>
  <c r="H4810" i="5"/>
  <c r="H4809" i="5"/>
  <c r="H4808" i="5"/>
  <c r="H4807" i="5"/>
  <c r="H4806" i="5"/>
  <c r="H4805" i="5"/>
  <c r="H4804" i="5"/>
  <c r="H4803" i="5"/>
  <c r="H4802" i="5"/>
  <c r="H4801" i="5"/>
  <c r="H4800" i="5"/>
  <c r="H4799" i="5"/>
  <c r="H4798" i="5"/>
  <c r="H4797" i="5"/>
  <c r="H4796" i="5"/>
  <c r="H4795" i="5"/>
  <c r="H4794" i="5"/>
  <c r="H4793" i="5"/>
  <c r="H4792" i="5"/>
  <c r="H4791" i="5"/>
  <c r="H4790" i="5"/>
  <c r="H4789" i="5"/>
  <c r="H4788" i="5"/>
  <c r="H4787" i="5"/>
  <c r="H4786" i="5"/>
  <c r="H4785" i="5"/>
  <c r="H4784" i="5"/>
  <c r="H4783" i="5"/>
  <c r="H4782" i="5"/>
  <c r="H4781" i="5"/>
  <c r="H4780" i="5"/>
  <c r="H4779" i="5"/>
  <c r="H4778" i="5"/>
  <c r="H4777" i="5"/>
  <c r="H4776" i="5"/>
  <c r="H4775" i="5"/>
  <c r="H4774" i="5"/>
  <c r="H4773" i="5"/>
  <c r="H4772" i="5"/>
  <c r="H4771" i="5"/>
  <c r="H4770" i="5"/>
  <c r="H4769" i="5"/>
  <c r="H4768" i="5"/>
  <c r="H4767" i="5"/>
  <c r="H4766" i="5"/>
  <c r="H4765" i="5"/>
  <c r="H4764" i="5"/>
  <c r="H4763" i="5"/>
  <c r="H4762" i="5"/>
  <c r="H4761" i="5"/>
  <c r="H4760" i="5"/>
  <c r="H4759" i="5"/>
  <c r="H4758" i="5"/>
  <c r="H4757" i="5"/>
  <c r="H4756" i="5"/>
  <c r="H4755" i="5"/>
  <c r="H4754" i="5"/>
  <c r="H4753" i="5"/>
  <c r="H4752" i="5"/>
  <c r="H4751" i="5"/>
  <c r="H4750" i="5"/>
  <c r="H4749" i="5"/>
  <c r="H4748" i="5"/>
  <c r="H4747" i="5"/>
  <c r="H4746" i="5"/>
  <c r="H4745" i="5"/>
  <c r="H4744" i="5"/>
  <c r="H4743" i="5"/>
  <c r="H4742" i="5"/>
  <c r="H4741" i="5"/>
  <c r="H4740" i="5"/>
  <c r="H4739" i="5"/>
  <c r="H4738" i="5"/>
  <c r="H4737" i="5"/>
  <c r="H4736" i="5"/>
  <c r="H4735" i="5"/>
  <c r="H4734" i="5"/>
  <c r="H4733" i="5"/>
  <c r="H4732" i="5"/>
  <c r="H4731" i="5"/>
  <c r="H4730" i="5"/>
  <c r="H4729" i="5"/>
  <c r="H4728" i="5"/>
  <c r="H4727" i="5"/>
  <c r="H4726" i="5"/>
  <c r="H4725" i="5"/>
  <c r="H4724" i="5"/>
  <c r="H4723" i="5"/>
  <c r="H4722" i="5"/>
  <c r="H4721" i="5"/>
  <c r="H4720" i="5"/>
  <c r="H4719" i="5"/>
  <c r="H4718" i="5"/>
  <c r="H4717" i="5"/>
  <c r="H4716" i="5"/>
  <c r="H4715" i="5"/>
  <c r="H4714" i="5"/>
  <c r="H4713" i="5"/>
  <c r="H4712" i="5"/>
  <c r="H4711" i="5"/>
  <c r="H4710" i="5"/>
  <c r="H4709" i="5"/>
  <c r="H4708" i="5"/>
  <c r="H4707" i="5"/>
  <c r="H4706" i="5"/>
  <c r="H4705" i="5"/>
  <c r="H4704" i="5"/>
  <c r="H4703" i="5"/>
  <c r="H4702" i="5"/>
  <c r="H4701" i="5"/>
  <c r="H4700" i="5"/>
  <c r="H4699" i="5"/>
  <c r="H4698" i="5"/>
  <c r="H4697" i="5"/>
  <c r="H4696" i="5"/>
  <c r="H4695" i="5"/>
  <c r="H4694" i="5"/>
  <c r="H4693" i="5"/>
  <c r="H4692" i="5"/>
  <c r="H4691" i="5"/>
  <c r="H4690" i="5"/>
  <c r="H4689" i="5"/>
  <c r="H4688" i="5"/>
  <c r="H4687" i="5"/>
  <c r="H4686" i="5"/>
  <c r="H4685" i="5"/>
  <c r="H4684" i="5"/>
  <c r="H4683" i="5"/>
  <c r="H4682" i="5"/>
  <c r="H4681" i="5"/>
  <c r="H4680" i="5"/>
  <c r="H4679" i="5"/>
  <c r="H4678" i="5"/>
  <c r="H4677" i="5"/>
  <c r="H4676" i="5"/>
  <c r="H4675" i="5"/>
  <c r="H4674" i="5"/>
  <c r="H4673" i="5"/>
  <c r="H4672" i="5"/>
  <c r="H4671" i="5"/>
  <c r="H4670" i="5"/>
  <c r="H4669" i="5"/>
  <c r="H4668" i="5"/>
  <c r="H4667" i="5"/>
  <c r="H4666" i="5"/>
  <c r="H4665" i="5"/>
  <c r="H4664" i="5"/>
  <c r="H4663" i="5"/>
  <c r="H4662" i="5"/>
  <c r="H4661" i="5"/>
  <c r="H4660" i="5"/>
  <c r="H4659" i="5"/>
  <c r="H4658" i="5"/>
  <c r="H4657" i="5"/>
  <c r="H4656" i="5"/>
  <c r="H4655" i="5"/>
  <c r="H4654" i="5"/>
  <c r="H4653" i="5"/>
  <c r="H4652" i="5"/>
  <c r="H4651" i="5"/>
  <c r="H4650" i="5"/>
  <c r="H4649" i="5"/>
  <c r="H4648" i="5"/>
  <c r="H4647" i="5"/>
  <c r="H4646" i="5"/>
  <c r="H4645" i="5"/>
  <c r="H4644" i="5"/>
  <c r="H4643" i="5"/>
  <c r="H4642" i="5"/>
  <c r="H4641" i="5"/>
  <c r="H4640" i="5"/>
  <c r="H4639" i="5"/>
  <c r="H4638" i="5"/>
  <c r="H4637" i="5"/>
  <c r="H4636" i="5"/>
  <c r="H4635" i="5"/>
  <c r="H4634" i="5"/>
  <c r="H4633" i="5"/>
  <c r="H4632" i="5"/>
  <c r="H4631" i="5"/>
  <c r="H4630" i="5"/>
  <c r="H4629" i="5"/>
  <c r="H4628" i="5"/>
  <c r="H4627" i="5"/>
  <c r="H4626" i="5"/>
  <c r="H4625" i="5"/>
  <c r="H4624" i="5"/>
  <c r="H4623" i="5"/>
  <c r="H4622" i="5"/>
  <c r="H4621" i="5"/>
  <c r="H4620" i="5"/>
  <c r="H4619" i="5"/>
  <c r="H4618" i="5"/>
  <c r="H4617" i="5"/>
  <c r="H4616" i="5"/>
  <c r="H4615" i="5"/>
  <c r="H4614" i="5"/>
  <c r="H4613" i="5"/>
  <c r="H4612" i="5"/>
  <c r="H4611" i="5"/>
  <c r="H4610" i="5"/>
  <c r="H4609" i="5"/>
  <c r="H4608" i="5"/>
  <c r="H4607" i="5"/>
  <c r="H4606" i="5"/>
  <c r="H4605" i="5"/>
  <c r="H4604" i="5"/>
  <c r="H4603" i="5"/>
  <c r="H4602" i="5"/>
  <c r="H4601" i="5"/>
  <c r="H4600" i="5"/>
  <c r="H4599" i="5"/>
  <c r="H4598" i="5"/>
  <c r="H4597" i="5"/>
  <c r="H4596" i="5"/>
  <c r="H4595" i="5"/>
  <c r="H4594" i="5"/>
  <c r="H4593" i="5"/>
  <c r="H4592" i="5"/>
  <c r="H4591" i="5"/>
  <c r="H4590" i="5"/>
  <c r="H4589" i="5"/>
  <c r="H4588" i="5"/>
  <c r="H4587" i="5"/>
  <c r="H4586" i="5"/>
  <c r="H4585" i="5"/>
  <c r="H4584" i="5"/>
  <c r="H4583" i="5"/>
  <c r="H4582" i="5"/>
  <c r="H4581" i="5"/>
  <c r="H4580" i="5"/>
  <c r="H4579" i="5"/>
  <c r="H4578" i="5"/>
  <c r="H4577" i="5"/>
  <c r="H4576" i="5"/>
  <c r="H4575" i="5"/>
  <c r="H4574" i="5"/>
  <c r="H4573" i="5"/>
  <c r="H4572" i="5"/>
  <c r="H4571" i="5"/>
  <c r="H4570" i="5"/>
  <c r="H4569" i="5"/>
  <c r="H4568" i="5"/>
  <c r="H4567" i="5"/>
  <c r="H4566" i="5"/>
  <c r="H4565" i="5"/>
  <c r="H4564" i="5"/>
  <c r="H4563" i="5"/>
  <c r="H4562" i="5"/>
  <c r="H4561" i="5"/>
  <c r="H4560" i="5"/>
  <c r="H4559" i="5"/>
  <c r="H4558" i="5"/>
  <c r="H4557" i="5"/>
  <c r="H4556" i="5"/>
  <c r="H4555" i="5"/>
  <c r="H4554" i="5"/>
  <c r="H4553" i="5"/>
  <c r="H4552" i="5"/>
  <c r="H4551" i="5"/>
  <c r="H4550" i="5"/>
  <c r="H4549" i="5"/>
  <c r="H4548" i="5"/>
  <c r="H4547" i="5"/>
  <c r="H4546" i="5"/>
  <c r="H4545" i="5"/>
  <c r="H4544" i="5"/>
  <c r="H4543" i="5"/>
  <c r="H4542" i="5"/>
  <c r="H4541" i="5"/>
  <c r="H4540" i="5"/>
  <c r="H4539" i="5"/>
  <c r="H4538" i="5"/>
  <c r="H4537" i="5"/>
  <c r="H4536" i="5"/>
  <c r="H4535" i="5"/>
  <c r="H4534" i="5"/>
  <c r="H4533" i="5"/>
  <c r="H4532" i="5"/>
  <c r="H4531" i="5"/>
  <c r="H4530" i="5"/>
  <c r="H4529" i="5"/>
  <c r="H4528" i="5"/>
  <c r="H4527" i="5"/>
  <c r="H4526" i="5"/>
  <c r="H4525" i="5"/>
  <c r="H4524" i="5"/>
  <c r="H4523" i="5"/>
  <c r="H4522" i="5"/>
  <c r="H4521" i="5"/>
  <c r="H4520" i="5"/>
  <c r="H4519" i="5"/>
  <c r="H4518" i="5"/>
  <c r="H4517" i="5"/>
  <c r="H4516" i="5"/>
  <c r="H4515" i="5"/>
  <c r="H4514" i="5"/>
  <c r="H4513" i="5"/>
  <c r="H4512" i="5"/>
  <c r="H4511" i="5"/>
  <c r="H4510" i="5"/>
  <c r="H4509" i="5"/>
  <c r="H4508" i="5"/>
  <c r="H4507" i="5"/>
  <c r="H4506" i="5"/>
  <c r="H4505" i="5"/>
  <c r="H4504" i="5"/>
  <c r="H4503" i="5"/>
  <c r="H4502" i="5"/>
  <c r="H4501" i="5"/>
  <c r="H4500" i="5"/>
  <c r="H4499" i="5"/>
  <c r="H4498" i="5"/>
  <c r="H4497" i="5"/>
  <c r="H4496" i="5"/>
  <c r="H4495" i="5"/>
  <c r="H4494" i="5"/>
  <c r="H4493" i="5"/>
  <c r="H4492" i="5"/>
  <c r="H4491" i="5"/>
  <c r="H4490" i="5"/>
  <c r="H4489" i="5"/>
  <c r="H4488" i="5"/>
  <c r="H4487" i="5"/>
  <c r="H4486" i="5"/>
  <c r="H4485" i="5"/>
  <c r="H4484" i="5"/>
  <c r="H4483" i="5"/>
  <c r="H4482" i="5"/>
  <c r="H4481" i="5"/>
  <c r="H4480" i="5"/>
  <c r="H4479" i="5"/>
  <c r="H4478" i="5"/>
  <c r="H4477" i="5"/>
  <c r="H4476" i="5"/>
  <c r="H4475" i="5"/>
  <c r="H4474" i="5"/>
  <c r="H4473" i="5"/>
  <c r="H4472" i="5"/>
  <c r="H4471" i="5"/>
  <c r="H4470" i="5"/>
  <c r="H4469" i="5"/>
  <c r="H4468" i="5"/>
  <c r="H4467" i="5"/>
  <c r="H4466" i="5"/>
  <c r="H4465" i="5"/>
  <c r="H4464" i="5"/>
  <c r="H4463" i="5"/>
  <c r="H4462" i="5"/>
  <c r="H4461" i="5"/>
  <c r="H4460" i="5"/>
  <c r="H4459" i="5"/>
  <c r="H4458" i="5"/>
  <c r="H4457" i="5"/>
  <c r="H4456" i="5"/>
  <c r="H4455" i="5"/>
  <c r="H4454" i="5"/>
  <c r="H4453" i="5"/>
  <c r="H4452" i="5"/>
  <c r="H4451" i="5"/>
  <c r="H4450" i="5"/>
  <c r="H4449" i="5"/>
  <c r="H4448" i="5"/>
  <c r="H4447" i="5"/>
  <c r="H4446" i="5"/>
  <c r="H4445" i="5"/>
  <c r="H4444" i="5"/>
  <c r="H4443" i="5"/>
  <c r="H4442" i="5"/>
  <c r="H4441" i="5"/>
  <c r="H4440" i="5"/>
  <c r="H4439" i="5"/>
  <c r="H4438" i="5"/>
  <c r="H4437" i="5"/>
  <c r="H4436" i="5"/>
  <c r="H4435" i="5"/>
  <c r="H4434" i="5"/>
  <c r="H4433" i="5"/>
  <c r="H4432" i="5"/>
  <c r="H4431" i="5"/>
  <c r="H4430" i="5"/>
  <c r="H4429" i="5"/>
  <c r="H4428" i="5"/>
  <c r="H4427" i="5"/>
  <c r="H4426" i="5"/>
  <c r="H4425" i="5"/>
  <c r="H4424" i="5"/>
  <c r="H4423" i="5"/>
  <c r="H4422" i="5"/>
  <c r="H4421" i="5"/>
  <c r="H4420" i="5"/>
  <c r="H4419" i="5"/>
  <c r="H4418" i="5"/>
  <c r="H4417" i="5"/>
  <c r="H4416" i="5"/>
  <c r="H4415" i="5"/>
  <c r="H4414" i="5"/>
  <c r="H4413" i="5"/>
  <c r="H4412" i="5"/>
  <c r="H4411" i="5"/>
  <c r="H4410" i="5"/>
  <c r="H4409" i="5"/>
  <c r="H4408" i="5"/>
  <c r="H4407" i="5"/>
  <c r="H4406" i="5"/>
  <c r="H4405" i="5"/>
  <c r="H4404" i="5"/>
  <c r="H4403" i="5"/>
  <c r="H4402" i="5"/>
  <c r="H4401" i="5"/>
  <c r="H4400" i="5"/>
  <c r="H4399" i="5"/>
  <c r="H4398" i="5"/>
  <c r="H4397" i="5"/>
  <c r="H4396" i="5"/>
  <c r="H4395" i="5"/>
  <c r="H4394" i="5"/>
  <c r="H4393" i="5"/>
  <c r="H4392" i="5"/>
  <c r="H4391" i="5"/>
  <c r="H4390" i="5"/>
  <c r="H4389" i="5"/>
  <c r="H4388" i="5"/>
  <c r="H4387" i="5"/>
  <c r="H4386" i="5"/>
  <c r="H4385" i="5"/>
  <c r="H4384" i="5"/>
  <c r="H4383" i="5"/>
  <c r="H4382" i="5"/>
  <c r="H4381" i="5"/>
  <c r="H4380" i="5"/>
  <c r="H4379" i="5"/>
  <c r="H4378" i="5"/>
  <c r="H4377" i="5"/>
  <c r="H4376" i="5"/>
  <c r="H4375" i="5"/>
  <c r="H4374" i="5"/>
  <c r="H4373" i="5"/>
  <c r="H4372" i="5"/>
  <c r="H4371" i="5"/>
  <c r="H4370" i="5"/>
  <c r="H4369" i="5"/>
  <c r="H4368" i="5"/>
  <c r="H4367" i="5"/>
  <c r="H4366" i="5"/>
  <c r="H4365" i="5"/>
  <c r="H4364" i="5"/>
  <c r="H4363" i="5"/>
  <c r="H4362" i="5"/>
  <c r="H4361" i="5"/>
  <c r="H4360" i="5"/>
  <c r="H4359" i="5"/>
  <c r="H4358" i="5"/>
  <c r="H4357" i="5"/>
  <c r="H4356" i="5"/>
  <c r="H4355" i="5"/>
  <c r="H4354" i="5"/>
  <c r="H4353" i="5"/>
  <c r="H4352" i="5"/>
  <c r="H4351" i="5"/>
  <c r="H4350" i="5"/>
  <c r="H4349" i="5"/>
  <c r="H4348" i="5"/>
  <c r="H4347" i="5"/>
  <c r="H4346" i="5"/>
  <c r="H4345" i="5"/>
  <c r="H4344" i="5"/>
  <c r="H4343" i="5"/>
  <c r="H4342" i="5"/>
  <c r="H4341" i="5"/>
  <c r="H4340" i="5"/>
  <c r="H4339" i="5"/>
  <c r="H4338" i="5"/>
  <c r="H4337" i="5"/>
  <c r="H4336" i="5"/>
  <c r="H4335" i="5"/>
  <c r="H4334" i="5"/>
  <c r="H4333" i="5"/>
  <c r="H4332" i="5"/>
  <c r="H4331" i="5"/>
  <c r="H4330" i="5"/>
  <c r="H4329" i="5"/>
  <c r="H4328" i="5"/>
  <c r="H4327" i="5"/>
  <c r="H4326" i="5"/>
  <c r="H4325" i="5"/>
  <c r="H4324" i="5"/>
  <c r="H4323" i="5"/>
  <c r="H4322" i="5"/>
  <c r="H4321" i="5"/>
  <c r="H4320" i="5"/>
  <c r="H4319" i="5"/>
  <c r="H4318" i="5"/>
  <c r="H4317" i="5"/>
  <c r="H4316" i="5"/>
  <c r="H4315" i="5"/>
  <c r="H4314" i="5"/>
  <c r="H4313" i="5"/>
  <c r="H4312" i="5"/>
  <c r="H4311" i="5"/>
  <c r="H4310" i="5"/>
  <c r="H4309" i="5"/>
  <c r="H4308" i="5"/>
  <c r="H4307" i="5"/>
  <c r="H4306" i="5"/>
  <c r="H4305" i="5"/>
  <c r="H4304" i="5"/>
  <c r="H4303" i="5"/>
  <c r="H4302" i="5"/>
  <c r="H4301" i="5"/>
  <c r="H4300" i="5"/>
  <c r="H4299" i="5"/>
  <c r="H4298" i="5"/>
  <c r="H4297" i="5"/>
  <c r="H4296" i="5"/>
  <c r="H4295" i="5"/>
  <c r="H4294" i="5"/>
  <c r="H4293" i="5"/>
  <c r="H4292" i="5"/>
  <c r="H4291" i="5"/>
  <c r="H4290" i="5"/>
  <c r="H4289" i="5"/>
  <c r="H4288" i="5"/>
  <c r="H4287" i="5"/>
  <c r="H4286" i="5"/>
  <c r="H4285" i="5"/>
  <c r="H4284" i="5"/>
  <c r="H4283" i="5"/>
  <c r="H4282" i="5"/>
  <c r="H4281" i="5"/>
  <c r="H4280" i="5"/>
  <c r="H4279" i="5"/>
  <c r="H4278" i="5"/>
  <c r="H4277" i="5"/>
  <c r="H4276" i="5"/>
  <c r="H4275" i="5"/>
  <c r="H4274" i="5"/>
  <c r="H4273" i="5"/>
  <c r="H4272" i="5"/>
  <c r="H4271" i="5"/>
  <c r="H4270" i="5"/>
  <c r="H4269" i="5"/>
  <c r="H4268" i="5"/>
  <c r="H4267" i="5"/>
  <c r="H4266" i="5"/>
  <c r="H4265" i="5"/>
  <c r="H4264" i="5"/>
  <c r="H4263" i="5"/>
  <c r="H4262" i="5"/>
  <c r="H4261" i="5"/>
  <c r="H4260" i="5"/>
  <c r="H4259" i="5"/>
  <c r="H4258" i="5"/>
  <c r="H4257" i="5"/>
  <c r="H4256" i="5"/>
  <c r="H4255" i="5"/>
  <c r="H4254" i="5"/>
  <c r="H4253" i="5"/>
  <c r="H4252" i="5"/>
  <c r="H4251" i="5"/>
  <c r="H4250" i="5"/>
  <c r="H4249" i="5"/>
  <c r="H4248" i="5"/>
  <c r="H4247" i="5"/>
  <c r="H4246" i="5"/>
  <c r="H4245" i="5"/>
  <c r="H4244" i="5"/>
  <c r="H4243" i="5"/>
  <c r="H4242" i="5"/>
  <c r="H4241" i="5"/>
  <c r="H4240" i="5"/>
  <c r="H4239" i="5"/>
  <c r="H4238" i="5"/>
  <c r="H4237" i="5"/>
  <c r="H4236" i="5"/>
  <c r="H4235" i="5"/>
  <c r="H4234" i="5"/>
  <c r="H4233" i="5"/>
  <c r="H4232" i="5"/>
  <c r="H4231" i="5"/>
  <c r="H4230" i="5"/>
  <c r="H4229" i="5"/>
  <c r="H4228" i="5"/>
  <c r="H4227" i="5"/>
  <c r="H4226" i="5"/>
  <c r="H4225" i="5"/>
  <c r="H4224" i="5"/>
  <c r="H4223" i="5"/>
  <c r="H4222" i="5"/>
  <c r="H4221" i="5"/>
  <c r="H4220" i="5"/>
  <c r="H4219" i="5"/>
  <c r="H4218" i="5"/>
  <c r="H4217" i="5"/>
  <c r="H4216" i="5"/>
  <c r="H4215" i="5"/>
  <c r="H4214" i="5"/>
  <c r="H4213" i="5"/>
  <c r="H4212" i="5"/>
  <c r="H4211" i="5"/>
  <c r="H4210" i="5"/>
  <c r="H4209" i="5"/>
  <c r="H4208" i="5"/>
  <c r="H4207" i="5"/>
  <c r="H4206" i="5"/>
  <c r="H4205" i="5"/>
  <c r="H4204" i="5"/>
  <c r="H4203" i="5"/>
  <c r="H4202" i="5"/>
  <c r="H4201" i="5"/>
  <c r="H4200" i="5"/>
  <c r="H4199" i="5"/>
  <c r="H4198" i="5"/>
  <c r="H4197" i="5"/>
  <c r="H4196" i="5"/>
  <c r="H4195" i="5"/>
  <c r="H4194" i="5"/>
  <c r="H4193" i="5"/>
  <c r="H4192" i="5"/>
  <c r="H4191" i="5"/>
  <c r="H4190" i="5"/>
  <c r="H4189" i="5"/>
  <c r="H4188" i="5"/>
  <c r="H4187" i="5"/>
  <c r="H4186" i="5"/>
  <c r="H4185" i="5"/>
  <c r="H4184" i="5"/>
  <c r="H4183" i="5"/>
  <c r="H4182" i="5"/>
  <c r="H4181" i="5"/>
  <c r="H4180" i="5"/>
  <c r="H4179" i="5"/>
  <c r="H4178" i="5"/>
  <c r="H4177" i="5"/>
  <c r="H4176" i="5"/>
  <c r="H4175" i="5"/>
  <c r="H4174" i="5"/>
  <c r="H4173" i="5"/>
  <c r="H4172" i="5"/>
  <c r="H4171" i="5"/>
  <c r="H4170" i="5"/>
  <c r="H4169" i="5"/>
  <c r="H4168" i="5"/>
  <c r="H4167" i="5"/>
  <c r="H4166" i="5"/>
  <c r="H4165" i="5"/>
  <c r="H4164" i="5"/>
  <c r="H4163" i="5"/>
  <c r="H4162" i="5"/>
  <c r="H4161" i="5"/>
  <c r="H4160" i="5"/>
  <c r="H4159" i="5"/>
  <c r="H4158" i="5"/>
  <c r="H4157" i="5"/>
  <c r="H4156" i="5"/>
  <c r="H4155" i="5"/>
  <c r="H4154" i="5"/>
  <c r="H4153" i="5"/>
  <c r="H4152" i="5"/>
  <c r="H4151" i="5"/>
  <c r="H4150" i="5"/>
  <c r="H4149" i="5"/>
  <c r="H4148" i="5"/>
  <c r="H4147" i="5"/>
  <c r="H4146" i="5"/>
  <c r="H4145" i="5"/>
  <c r="H4144" i="5"/>
  <c r="H4143" i="5"/>
  <c r="H4142" i="5"/>
  <c r="H4141" i="5"/>
  <c r="H4140" i="5"/>
  <c r="H4139" i="5"/>
  <c r="H4138" i="5"/>
  <c r="H4137" i="5"/>
  <c r="H4136" i="5"/>
  <c r="H4135" i="5"/>
  <c r="H4134" i="5"/>
  <c r="H4133" i="5"/>
  <c r="H4132" i="5"/>
  <c r="H4131" i="5"/>
  <c r="H4130" i="5"/>
  <c r="H4129" i="5"/>
  <c r="H4128" i="5"/>
  <c r="H4127" i="5"/>
  <c r="H4126" i="5"/>
  <c r="H4125" i="5"/>
  <c r="H4124" i="5"/>
  <c r="H4123" i="5"/>
  <c r="H4122" i="5"/>
  <c r="H4121" i="5"/>
  <c r="H4120" i="5"/>
  <c r="H4119" i="5"/>
  <c r="H4118" i="5"/>
  <c r="H4117" i="5"/>
  <c r="H4116" i="5"/>
  <c r="H4115" i="5"/>
  <c r="H4114" i="5"/>
  <c r="H4113" i="5"/>
  <c r="H4112" i="5"/>
  <c r="H4111" i="5"/>
  <c r="H4110" i="5"/>
  <c r="H4109" i="5"/>
  <c r="H4108" i="5"/>
  <c r="H4107" i="5"/>
  <c r="H4106" i="5"/>
  <c r="H4105" i="5"/>
  <c r="H4104" i="5"/>
  <c r="H4103" i="5"/>
  <c r="H4102" i="5"/>
  <c r="H4101" i="5"/>
  <c r="H4100" i="5"/>
  <c r="H4099" i="5"/>
  <c r="H4098" i="5"/>
  <c r="H4097" i="5"/>
  <c r="H4096" i="5"/>
  <c r="H4095" i="5"/>
  <c r="H4094" i="5"/>
  <c r="H4093" i="5"/>
  <c r="H4092" i="5"/>
  <c r="H4091" i="5"/>
  <c r="H4090" i="5"/>
  <c r="H4089" i="5"/>
  <c r="H4088" i="5"/>
  <c r="H4087" i="5"/>
  <c r="H4086" i="5"/>
  <c r="H4085" i="5"/>
  <c r="H4084" i="5"/>
  <c r="H4083" i="5"/>
  <c r="H4082" i="5"/>
  <c r="H4081" i="5"/>
  <c r="H4080" i="5"/>
  <c r="H4079" i="5"/>
  <c r="H4078" i="5"/>
  <c r="H4077" i="5"/>
  <c r="H4076" i="5"/>
  <c r="H4075" i="5"/>
  <c r="H4074" i="5"/>
  <c r="H4073" i="5"/>
  <c r="H4072" i="5"/>
  <c r="H4071" i="5"/>
  <c r="H4070" i="5"/>
  <c r="H4069" i="5"/>
  <c r="H4068" i="5"/>
  <c r="H4067" i="5"/>
  <c r="H4066" i="5"/>
  <c r="H4065" i="5"/>
  <c r="H4064" i="5"/>
  <c r="H4063" i="5"/>
  <c r="H4062" i="5"/>
  <c r="H4061" i="5"/>
  <c r="H4060" i="5"/>
  <c r="H4059" i="5"/>
  <c r="H4058" i="5"/>
  <c r="H4057" i="5"/>
  <c r="H4056" i="5"/>
  <c r="H4055" i="5"/>
  <c r="H4054" i="5"/>
  <c r="H4053" i="5"/>
  <c r="H4052" i="5"/>
  <c r="H4051" i="5"/>
  <c r="H4050" i="5"/>
  <c r="H4049" i="5"/>
  <c r="H4048" i="5"/>
  <c r="H4047" i="5"/>
  <c r="H4046" i="5"/>
  <c r="H4045" i="5"/>
  <c r="H4044" i="5"/>
  <c r="H4043" i="5"/>
  <c r="H4042" i="5"/>
  <c r="H4041" i="5"/>
  <c r="H4040" i="5"/>
  <c r="H4039" i="5"/>
  <c r="H4038" i="5"/>
  <c r="H4037" i="5"/>
  <c r="H4036" i="5"/>
  <c r="H4035" i="5"/>
  <c r="H4034" i="5"/>
  <c r="H4033" i="5"/>
  <c r="H4032" i="5"/>
  <c r="H4031" i="5"/>
  <c r="H4030" i="5"/>
  <c r="H4029" i="5"/>
  <c r="H4028" i="5"/>
  <c r="H4027" i="5"/>
  <c r="H4026" i="5"/>
  <c r="H4025" i="5"/>
  <c r="H4024" i="5"/>
  <c r="H4023" i="5"/>
  <c r="H4022" i="5"/>
  <c r="H4021" i="5"/>
  <c r="H4020" i="5"/>
  <c r="H4019" i="5"/>
  <c r="H4018" i="5"/>
  <c r="H4017" i="5"/>
  <c r="H4016" i="5"/>
  <c r="H4015" i="5"/>
  <c r="H4014" i="5"/>
  <c r="H4013" i="5"/>
  <c r="H4012" i="5"/>
  <c r="H4011" i="5"/>
  <c r="H4010" i="5"/>
  <c r="H4009" i="5"/>
  <c r="H4008" i="5"/>
  <c r="H4007" i="5"/>
  <c r="H4006" i="5"/>
  <c r="H4005" i="5"/>
  <c r="H4004" i="5"/>
  <c r="H4003" i="5"/>
  <c r="H4002" i="5"/>
  <c r="H4001" i="5"/>
  <c r="H4000" i="5"/>
  <c r="H3999" i="5"/>
  <c r="H3998" i="5"/>
  <c r="H3997" i="5"/>
  <c r="H3996" i="5"/>
  <c r="H3995" i="5"/>
  <c r="H3994" i="5"/>
  <c r="H3993" i="5"/>
  <c r="H3992" i="5"/>
  <c r="H3991" i="5"/>
  <c r="H3990" i="5"/>
  <c r="H3989" i="5"/>
  <c r="H3988" i="5"/>
  <c r="H3987" i="5"/>
  <c r="H3986" i="5"/>
  <c r="H3985" i="5"/>
  <c r="H3984" i="5"/>
  <c r="H3983" i="5"/>
  <c r="H3982" i="5"/>
  <c r="H3981" i="5"/>
  <c r="H3980" i="5"/>
  <c r="H3979" i="5"/>
  <c r="H3978" i="5"/>
  <c r="H3977" i="5"/>
  <c r="H3976" i="5"/>
  <c r="H3975" i="5"/>
  <c r="H3974" i="5"/>
  <c r="H3973" i="5"/>
  <c r="H3972" i="5"/>
  <c r="H3971" i="5"/>
  <c r="H3970" i="5"/>
  <c r="H3969" i="5"/>
  <c r="H3968" i="5"/>
  <c r="H3967" i="5"/>
  <c r="H3966" i="5"/>
  <c r="H3965" i="5"/>
  <c r="H3964" i="5"/>
  <c r="H3963" i="5"/>
  <c r="H3962" i="5"/>
  <c r="H3961" i="5"/>
  <c r="H3960" i="5"/>
  <c r="H3959" i="5"/>
  <c r="H3958" i="5"/>
  <c r="H3957" i="5"/>
  <c r="H3956" i="5"/>
  <c r="H3955" i="5"/>
  <c r="H3954" i="5"/>
  <c r="H3953" i="5"/>
  <c r="H3952" i="5"/>
  <c r="H3951" i="5"/>
  <c r="H3950" i="5"/>
  <c r="H3949" i="5"/>
  <c r="H3948" i="5"/>
  <c r="H3947" i="5"/>
  <c r="H3946" i="5"/>
  <c r="H3945" i="5"/>
  <c r="H3944" i="5"/>
  <c r="H3943" i="5"/>
  <c r="H3942" i="5"/>
  <c r="H3941" i="5"/>
  <c r="H3940" i="5"/>
  <c r="H3939" i="5"/>
  <c r="H3938" i="5"/>
  <c r="H3937" i="5"/>
  <c r="H3936" i="5"/>
  <c r="H3935" i="5"/>
  <c r="H3934" i="5"/>
  <c r="H3933" i="5"/>
  <c r="H3932" i="5"/>
  <c r="H3931" i="5"/>
  <c r="H3930" i="5"/>
  <c r="H3929" i="5"/>
  <c r="H3928" i="5"/>
  <c r="H3927" i="5"/>
  <c r="H3926" i="5"/>
  <c r="H3925" i="5"/>
  <c r="H3924" i="5"/>
  <c r="H3923" i="5"/>
  <c r="H3922" i="5"/>
  <c r="H3921" i="5"/>
  <c r="H3920" i="5"/>
  <c r="H3919" i="5"/>
  <c r="H3918" i="5"/>
  <c r="H3917" i="5"/>
  <c r="H3916" i="5"/>
  <c r="H3915" i="5"/>
  <c r="H3914" i="5"/>
  <c r="H3913" i="5"/>
  <c r="H3912" i="5"/>
  <c r="H3911" i="5"/>
  <c r="H3910" i="5"/>
  <c r="H3909" i="5"/>
  <c r="H3908" i="5"/>
  <c r="H3907" i="5"/>
  <c r="H3906" i="5"/>
  <c r="H3905" i="5"/>
  <c r="H3904" i="5"/>
  <c r="H3903" i="5"/>
  <c r="H3902" i="5"/>
  <c r="H3901" i="5"/>
  <c r="H3900" i="5"/>
  <c r="H3899" i="5"/>
  <c r="H3898" i="5"/>
  <c r="H3897" i="5"/>
  <c r="H3896" i="5"/>
  <c r="H3895" i="5"/>
  <c r="H3894" i="5"/>
  <c r="H3893" i="5"/>
  <c r="H3892" i="5"/>
  <c r="H3891" i="5"/>
  <c r="H3890" i="5"/>
  <c r="H3889" i="5"/>
  <c r="H3888" i="5"/>
  <c r="H3887" i="5"/>
  <c r="H3886" i="5"/>
  <c r="H3885" i="5"/>
  <c r="H3884" i="5"/>
  <c r="H3883" i="5"/>
  <c r="H3882" i="5"/>
  <c r="H3881" i="5"/>
  <c r="H3880" i="5"/>
  <c r="H3879" i="5"/>
  <c r="H3878" i="5"/>
  <c r="H3877" i="5"/>
  <c r="H3876" i="5"/>
  <c r="H3875" i="5"/>
  <c r="H3874" i="5"/>
  <c r="H3873" i="5"/>
  <c r="H3872" i="5"/>
  <c r="H3871" i="5"/>
  <c r="H3870" i="5"/>
  <c r="H3869" i="5"/>
  <c r="H3868" i="5"/>
  <c r="H3867" i="5"/>
  <c r="H3866" i="5"/>
  <c r="H3865" i="5"/>
  <c r="H3864" i="5"/>
  <c r="H3863" i="5"/>
  <c r="H3862" i="5"/>
  <c r="H3861" i="5"/>
  <c r="H3860" i="5"/>
  <c r="H3859" i="5"/>
  <c r="H3858" i="5"/>
  <c r="H3857" i="5"/>
  <c r="H3856" i="5"/>
  <c r="H3855" i="5"/>
  <c r="H3854" i="5"/>
  <c r="H3853" i="5"/>
  <c r="H3852" i="5"/>
  <c r="H3851" i="5"/>
  <c r="H3850" i="5"/>
  <c r="H3849" i="5"/>
  <c r="H3848" i="5"/>
  <c r="H3847" i="5"/>
  <c r="H3846" i="5"/>
  <c r="H3845" i="5"/>
  <c r="H3844" i="5"/>
  <c r="H3843" i="5"/>
  <c r="H3842" i="5"/>
  <c r="H3841" i="5"/>
  <c r="H3840" i="5"/>
  <c r="H3839" i="5"/>
  <c r="H3838" i="5"/>
  <c r="H3837" i="5"/>
  <c r="H3836" i="5"/>
  <c r="H3835" i="5"/>
  <c r="H3834" i="5"/>
  <c r="H3833" i="5"/>
  <c r="H3832" i="5"/>
  <c r="H3831" i="5"/>
  <c r="H3830" i="5"/>
  <c r="H3829" i="5"/>
  <c r="H3828" i="5"/>
  <c r="H3827" i="5"/>
  <c r="H3826" i="5"/>
  <c r="H3825" i="5"/>
  <c r="H3824" i="5"/>
  <c r="H3823" i="5"/>
  <c r="H3822" i="5"/>
  <c r="H3821" i="5"/>
  <c r="H3820" i="5"/>
  <c r="H3819" i="5"/>
  <c r="H3818" i="5"/>
  <c r="H3817" i="5"/>
  <c r="H3816" i="5"/>
  <c r="H3815" i="5"/>
  <c r="H3814" i="5"/>
  <c r="H3813" i="5"/>
  <c r="H3812" i="5"/>
  <c r="H3811" i="5"/>
  <c r="H3810" i="5"/>
  <c r="H3809" i="5"/>
  <c r="H3808" i="5"/>
  <c r="H3807" i="5"/>
  <c r="H3806" i="5"/>
  <c r="H3805" i="5"/>
  <c r="H3804" i="5"/>
  <c r="H3803" i="5"/>
  <c r="H3802" i="5"/>
  <c r="H3801" i="5"/>
  <c r="H3800" i="5"/>
  <c r="H3799" i="5"/>
  <c r="H3798" i="5"/>
  <c r="H3797" i="5"/>
  <c r="H3796" i="5"/>
  <c r="H3795" i="5"/>
  <c r="H3794" i="5"/>
  <c r="H3793" i="5"/>
  <c r="H3792" i="5"/>
  <c r="H3791" i="5"/>
  <c r="H3790" i="5"/>
  <c r="H3789" i="5"/>
  <c r="H3788" i="5"/>
  <c r="H3787" i="5"/>
  <c r="H3786" i="5"/>
  <c r="H3785" i="5"/>
  <c r="H3784" i="5"/>
  <c r="H3783" i="5"/>
  <c r="H3782" i="5"/>
  <c r="H3781" i="5"/>
  <c r="H3780" i="5"/>
  <c r="H3779" i="5"/>
  <c r="H3778" i="5"/>
  <c r="H3777" i="5"/>
  <c r="H3776" i="5"/>
  <c r="H3775" i="5"/>
  <c r="H3774" i="5"/>
  <c r="H3773" i="5"/>
  <c r="H3772" i="5"/>
  <c r="H3771" i="5"/>
  <c r="H3770" i="5"/>
  <c r="H3769" i="5"/>
  <c r="H3768" i="5"/>
  <c r="H3767" i="5"/>
  <c r="H3766" i="5"/>
  <c r="H3765" i="5"/>
  <c r="H3764" i="5"/>
  <c r="H3763" i="5"/>
  <c r="H3762" i="5"/>
  <c r="H3761" i="5"/>
  <c r="H3760" i="5"/>
  <c r="H3759" i="5"/>
  <c r="H3758" i="5"/>
  <c r="H3757" i="5"/>
  <c r="H3756" i="5"/>
  <c r="H3755" i="5"/>
  <c r="H3754" i="5"/>
  <c r="H3753" i="5"/>
  <c r="H3752" i="5"/>
  <c r="H3751" i="5"/>
  <c r="H3750" i="5"/>
  <c r="H3749" i="5"/>
  <c r="H3748" i="5"/>
  <c r="H3747" i="5"/>
  <c r="H3746" i="5"/>
  <c r="H3745" i="5"/>
  <c r="H3744" i="5"/>
  <c r="H3743" i="5"/>
  <c r="H3742" i="5"/>
  <c r="H3741" i="5"/>
  <c r="H3740" i="5"/>
  <c r="H3739" i="5"/>
  <c r="H3738" i="5"/>
  <c r="H3737" i="5"/>
  <c r="H3736" i="5"/>
  <c r="H3735" i="5"/>
  <c r="H3734" i="5"/>
  <c r="H3733" i="5"/>
  <c r="H3732" i="5"/>
  <c r="H3731" i="5"/>
  <c r="H3730" i="5"/>
  <c r="H3729" i="5"/>
  <c r="H3728" i="5"/>
  <c r="H3727" i="5"/>
  <c r="H3726" i="5"/>
  <c r="H3725" i="5"/>
  <c r="H3724" i="5"/>
  <c r="H3723" i="5"/>
  <c r="H3722" i="5"/>
  <c r="H3721" i="5"/>
  <c r="H3720" i="5"/>
  <c r="H3719" i="5"/>
  <c r="H3718" i="5"/>
  <c r="H3717" i="5"/>
  <c r="H3716" i="5"/>
  <c r="H3715" i="5"/>
  <c r="H3714" i="5"/>
  <c r="H3713" i="5"/>
  <c r="H3712" i="5"/>
  <c r="H3711" i="5"/>
  <c r="H3710" i="5"/>
  <c r="H3709" i="5"/>
  <c r="H3708" i="5"/>
  <c r="H3707" i="5"/>
  <c r="H3706" i="5"/>
  <c r="H3705" i="5"/>
  <c r="H3704" i="5"/>
  <c r="H3703" i="5"/>
  <c r="H3702" i="5"/>
  <c r="H3701" i="5"/>
  <c r="H3700" i="5"/>
  <c r="H3699" i="5"/>
  <c r="H3698" i="5"/>
  <c r="H3697" i="5"/>
  <c r="H3696" i="5"/>
  <c r="H3695" i="5"/>
  <c r="H3694" i="5"/>
  <c r="H3693" i="5"/>
  <c r="H3692" i="5"/>
  <c r="H3691" i="5"/>
  <c r="H3690" i="5"/>
  <c r="H3689" i="5"/>
  <c r="H3688" i="5"/>
  <c r="H3687" i="5"/>
  <c r="H3686" i="5"/>
  <c r="H3685" i="5"/>
  <c r="H3684" i="5"/>
  <c r="H3683" i="5"/>
  <c r="H3682" i="5"/>
  <c r="H3681" i="5"/>
  <c r="H3680" i="5"/>
  <c r="H3679" i="5"/>
  <c r="H3678" i="5"/>
  <c r="H3677" i="5"/>
  <c r="H3676" i="5"/>
  <c r="H3675" i="5"/>
  <c r="H3674" i="5"/>
  <c r="H3673" i="5"/>
  <c r="H3672" i="5"/>
  <c r="H3671" i="5"/>
  <c r="H3670" i="5"/>
  <c r="H3669" i="5"/>
  <c r="H3668" i="5"/>
  <c r="H3667" i="5"/>
  <c r="H3666" i="5"/>
  <c r="H3665" i="5"/>
  <c r="H3664" i="5"/>
  <c r="H3663" i="5"/>
  <c r="H3662" i="5"/>
  <c r="H3661" i="5"/>
  <c r="H3660" i="5"/>
  <c r="H3659" i="5"/>
  <c r="H3658" i="5"/>
  <c r="H3657" i="5"/>
  <c r="H3656" i="5"/>
  <c r="H3655" i="5"/>
  <c r="H3654" i="5"/>
  <c r="H3653" i="5"/>
  <c r="H3652" i="5"/>
  <c r="H3651" i="5"/>
  <c r="H3650" i="5"/>
  <c r="H3649" i="5"/>
  <c r="H3648" i="5"/>
  <c r="H3647" i="5"/>
  <c r="H3646" i="5"/>
  <c r="H3645" i="5"/>
  <c r="H3644" i="5"/>
  <c r="H3643" i="5"/>
  <c r="H3642" i="5"/>
  <c r="H3641" i="5"/>
  <c r="H3640" i="5"/>
  <c r="H3639" i="5"/>
  <c r="H3638" i="5"/>
  <c r="H3637" i="5"/>
  <c r="H3636" i="5"/>
  <c r="H3635" i="5"/>
  <c r="H3634" i="5"/>
  <c r="H3633" i="5"/>
  <c r="H3632" i="5"/>
  <c r="H3631" i="5"/>
  <c r="H3630" i="5"/>
  <c r="H3629" i="5"/>
  <c r="H3628" i="5"/>
  <c r="H3627" i="5"/>
  <c r="H3626" i="5"/>
  <c r="H3625" i="5"/>
  <c r="H3624" i="5"/>
  <c r="H3623" i="5"/>
  <c r="H3622" i="5"/>
  <c r="H3621" i="5"/>
  <c r="H3620" i="5"/>
  <c r="H3619" i="5"/>
  <c r="H3618" i="5"/>
  <c r="H3617" i="5"/>
  <c r="H3616" i="5"/>
  <c r="H3615" i="5"/>
  <c r="H3614" i="5"/>
  <c r="H3613" i="5"/>
  <c r="H3612" i="5"/>
  <c r="H3611" i="5"/>
  <c r="H3610" i="5"/>
  <c r="H3609" i="5"/>
  <c r="H3608" i="5"/>
  <c r="H3607" i="5"/>
  <c r="H3606" i="5"/>
  <c r="H3605" i="5"/>
  <c r="H3604" i="5"/>
  <c r="H3603" i="5"/>
  <c r="H3602" i="5"/>
  <c r="H3601" i="5"/>
  <c r="H3600" i="5"/>
  <c r="H3599" i="5"/>
  <c r="H3598" i="5"/>
  <c r="H3597" i="5"/>
  <c r="H3596" i="5"/>
  <c r="H3595" i="5"/>
  <c r="H3594" i="5"/>
  <c r="H3593" i="5"/>
  <c r="H3592" i="5"/>
  <c r="H3591" i="5"/>
  <c r="H3590" i="5"/>
  <c r="H3589" i="5"/>
  <c r="H3588" i="5"/>
  <c r="H3587" i="5"/>
  <c r="H3586" i="5"/>
  <c r="H3585" i="5"/>
  <c r="H3584" i="5"/>
  <c r="H3583" i="5"/>
  <c r="H3582" i="5"/>
  <c r="H3581" i="5"/>
  <c r="H3580" i="5"/>
  <c r="H3579" i="5"/>
  <c r="H3578" i="5"/>
  <c r="H3577" i="5"/>
  <c r="H3576" i="5"/>
  <c r="H3575" i="5"/>
  <c r="H3574" i="5"/>
  <c r="H3573" i="5"/>
  <c r="H3572" i="5"/>
  <c r="H3571" i="5"/>
  <c r="H3570" i="5"/>
  <c r="H3569" i="5"/>
  <c r="H3568" i="5"/>
  <c r="H3567" i="5"/>
  <c r="H3566" i="5"/>
  <c r="H3565" i="5"/>
  <c r="H3564" i="5"/>
  <c r="H3563" i="5"/>
  <c r="H3562" i="5"/>
  <c r="H3561" i="5"/>
  <c r="H3560" i="5"/>
  <c r="H3559" i="5"/>
  <c r="H3558" i="5"/>
  <c r="H3557" i="5"/>
  <c r="H3556" i="5"/>
  <c r="H3555" i="5"/>
  <c r="H3554" i="5"/>
  <c r="H3553" i="5"/>
  <c r="H3552" i="5"/>
  <c r="H3551" i="5"/>
  <c r="H3550" i="5"/>
  <c r="H3549" i="5"/>
  <c r="H3548" i="5"/>
  <c r="H3547" i="5"/>
  <c r="H3546" i="5"/>
  <c r="H3545" i="5"/>
  <c r="H3544" i="5"/>
  <c r="H3543" i="5"/>
  <c r="H3542" i="5"/>
  <c r="H3541" i="5"/>
  <c r="H3540" i="5"/>
  <c r="H3539" i="5"/>
  <c r="H3538" i="5"/>
  <c r="H3537" i="5"/>
  <c r="H3536" i="5"/>
  <c r="H3535" i="5"/>
  <c r="H3534" i="5"/>
  <c r="H3533" i="5"/>
  <c r="H3532" i="5"/>
  <c r="H3531" i="5"/>
  <c r="H3530" i="5"/>
  <c r="H3529" i="5"/>
  <c r="H3528" i="5"/>
  <c r="H3527" i="5"/>
  <c r="H3526" i="5"/>
  <c r="H3525" i="5"/>
  <c r="H3524" i="5"/>
  <c r="H3523" i="5"/>
  <c r="H3522" i="5"/>
  <c r="H3521" i="5"/>
  <c r="H3520" i="5"/>
  <c r="H3519" i="5"/>
  <c r="H3518" i="5"/>
  <c r="H3517" i="5"/>
  <c r="H3516" i="5"/>
  <c r="H3515" i="5"/>
  <c r="H3514" i="5"/>
  <c r="H3513" i="5"/>
  <c r="H3512" i="5"/>
  <c r="H3511" i="5"/>
  <c r="H3510" i="5"/>
  <c r="H3509" i="5"/>
  <c r="H3508" i="5"/>
  <c r="H3507" i="5"/>
  <c r="H3506" i="5"/>
  <c r="H3505" i="5"/>
  <c r="H3504" i="5"/>
  <c r="H3503" i="5"/>
  <c r="H3502" i="5"/>
  <c r="H3501" i="5"/>
  <c r="H3500" i="5"/>
  <c r="H3499" i="5"/>
  <c r="H3498" i="5"/>
  <c r="H3497" i="5"/>
  <c r="H3496" i="5"/>
  <c r="H3495" i="5"/>
  <c r="H3494" i="5"/>
  <c r="H3493" i="5"/>
  <c r="H3492" i="5"/>
  <c r="H3491" i="5"/>
  <c r="H3490" i="5"/>
  <c r="H3489" i="5"/>
  <c r="H3488" i="5"/>
  <c r="H3487" i="5"/>
  <c r="H3486" i="5"/>
  <c r="H3485" i="5"/>
  <c r="H3484" i="5"/>
  <c r="H3483" i="5"/>
  <c r="H3482" i="5"/>
  <c r="H3481" i="5"/>
  <c r="H3480" i="5"/>
  <c r="H3479" i="5"/>
  <c r="H3478" i="5"/>
  <c r="H3477" i="5"/>
  <c r="H3476" i="5"/>
  <c r="H3475" i="5"/>
  <c r="H3474" i="5"/>
  <c r="H3473" i="5"/>
  <c r="H3472" i="5"/>
  <c r="H3471" i="5"/>
  <c r="H3470" i="5"/>
  <c r="H3469" i="5"/>
  <c r="H3468" i="5"/>
  <c r="H3467" i="5"/>
  <c r="H3466" i="5"/>
  <c r="H3465" i="5"/>
  <c r="H3464" i="5"/>
  <c r="H3463" i="5"/>
  <c r="H3462" i="5"/>
  <c r="H3461" i="5"/>
  <c r="H3460" i="5"/>
  <c r="H3459" i="5"/>
  <c r="H3458" i="5"/>
  <c r="H3457" i="5"/>
  <c r="H3456" i="5"/>
  <c r="H3455" i="5"/>
  <c r="H3454" i="5"/>
  <c r="H3453" i="5"/>
  <c r="H3452" i="5"/>
  <c r="H3451" i="5"/>
  <c r="H3450" i="5"/>
  <c r="H3449" i="5"/>
  <c r="H3448" i="5"/>
  <c r="H3447" i="5"/>
  <c r="H3446" i="5"/>
  <c r="H3445" i="5"/>
  <c r="H3444" i="5"/>
  <c r="H3443" i="5"/>
  <c r="H3442" i="5"/>
  <c r="H3441" i="5"/>
  <c r="H3440" i="5"/>
  <c r="H3439" i="5"/>
  <c r="H3438" i="5"/>
  <c r="H3437" i="5"/>
  <c r="H3436" i="5"/>
  <c r="H3435" i="5"/>
  <c r="H3434" i="5"/>
  <c r="H3433" i="5"/>
  <c r="H3432" i="5"/>
  <c r="H3431" i="5"/>
  <c r="H3430" i="5"/>
  <c r="H3429" i="5"/>
  <c r="H3428" i="5"/>
  <c r="H3427" i="5"/>
  <c r="H3426" i="5"/>
  <c r="H3425" i="5"/>
  <c r="H3424" i="5"/>
  <c r="H3423" i="5"/>
  <c r="H3422" i="5"/>
  <c r="H3421" i="5"/>
  <c r="H3420" i="5"/>
  <c r="H3419" i="5"/>
  <c r="H3418" i="5"/>
  <c r="H3417" i="5"/>
  <c r="H3416" i="5"/>
  <c r="H3415" i="5"/>
  <c r="H3414" i="5"/>
  <c r="H3413" i="5"/>
  <c r="H3412" i="5"/>
  <c r="H3411" i="5"/>
  <c r="H3410" i="5"/>
  <c r="H3409" i="5"/>
  <c r="H3408" i="5"/>
  <c r="H3407" i="5"/>
  <c r="H3406" i="5"/>
  <c r="H3405" i="5"/>
  <c r="H3404" i="5"/>
  <c r="H3403" i="5"/>
  <c r="H3402" i="5"/>
  <c r="H3401" i="5"/>
  <c r="H3400" i="5"/>
  <c r="H3399" i="5"/>
  <c r="H3398" i="5"/>
  <c r="H3397" i="5"/>
  <c r="H3396" i="5"/>
  <c r="H3395" i="5"/>
  <c r="H3394" i="5"/>
  <c r="H3393" i="5"/>
  <c r="H3392" i="5"/>
  <c r="H3391" i="5"/>
  <c r="H3390" i="5"/>
  <c r="H3389" i="5"/>
  <c r="H3388" i="5"/>
  <c r="H3387" i="5"/>
  <c r="H3386" i="5"/>
  <c r="H3385" i="5"/>
  <c r="H3384" i="5"/>
  <c r="H3383" i="5"/>
  <c r="H3382" i="5"/>
  <c r="H3381" i="5"/>
  <c r="H3380" i="5"/>
  <c r="H3379" i="5"/>
  <c r="H3378" i="5"/>
  <c r="H3377" i="5"/>
  <c r="H3376" i="5"/>
  <c r="H3375" i="5"/>
  <c r="H3374" i="5"/>
  <c r="H3373" i="5"/>
  <c r="H3372" i="5"/>
  <c r="H3371" i="5"/>
  <c r="H3370" i="5"/>
  <c r="H3369" i="5"/>
  <c r="H3368" i="5"/>
  <c r="H3367" i="5"/>
  <c r="H3366" i="5"/>
  <c r="H3365" i="5"/>
  <c r="H3364" i="5"/>
  <c r="H3363" i="5"/>
  <c r="H3362" i="5"/>
  <c r="H3361" i="5"/>
  <c r="H3360" i="5"/>
  <c r="H3359" i="5"/>
  <c r="H3358" i="5"/>
  <c r="H3357" i="5"/>
  <c r="H3356" i="5"/>
  <c r="H3355" i="5"/>
  <c r="H3354" i="5"/>
  <c r="H3353" i="5"/>
  <c r="H3352" i="5"/>
  <c r="H3351" i="5"/>
  <c r="H3350" i="5"/>
  <c r="H3349" i="5"/>
  <c r="H3348" i="5"/>
  <c r="H3347" i="5"/>
  <c r="H3346" i="5"/>
  <c r="H3345" i="5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AC6" i="5"/>
  <c r="AD6" i="5"/>
  <c r="AD4" i="5"/>
  <c r="AD5" i="5"/>
  <c r="AC5" i="5"/>
  <c r="AC4" i="5"/>
  <c r="H13" i="5"/>
  <c r="AH14" i="5" l="1"/>
  <c r="AG14" i="5"/>
  <c r="AG16" i="5"/>
  <c r="AH16" i="5"/>
  <c r="AG19" i="5"/>
  <c r="AH19" i="5"/>
  <c r="AG18" i="5"/>
  <c r="AH18" i="5"/>
  <c r="AG13" i="5"/>
  <c r="AH13" i="5"/>
  <c r="S10" i="5"/>
  <c r="R10" i="5"/>
  <c r="AD7" i="5"/>
  <c r="AC7" i="5"/>
</calcChain>
</file>

<file path=xl/sharedStrings.xml><?xml version="1.0" encoding="utf-8"?>
<sst xmlns="http://schemas.openxmlformats.org/spreadsheetml/2006/main" count="152" uniqueCount="104">
  <si>
    <t>Ürün No</t>
  </si>
  <si>
    <t>Barkod</t>
  </si>
  <si>
    <t>Ürün İsmi</t>
  </si>
  <si>
    <t xml:space="preserve">	8006540310168</t>
  </si>
  <si>
    <t>ALO PLATINUM ACE ETKILI 4KG</t>
  </si>
  <si>
    <t xml:space="preserve">	8699745020460</t>
  </si>
  <si>
    <t>APTAMIL 1 800GR</t>
  </si>
  <si>
    <t xml:space="preserve">	8006540465127</t>
  </si>
  <si>
    <t>ARIEL 7KG DAĞ ESİNTİSİ RENKLİLER İÇİN</t>
  </si>
  <si>
    <t xml:space="preserve">	8699300270064</t>
  </si>
  <si>
    <t>KOMİLİ EGE SIZMA YMŞAK ZYTNYAGI  1 LT</t>
  </si>
  <si>
    <t xml:space="preserve">	8693891195942</t>
  </si>
  <si>
    <t>ÖNCÜ TATLI BİBER SALÇASI 700 GR</t>
  </si>
  <si>
    <t xml:space="preserve">	8690508101426</t>
  </si>
  <si>
    <t>TUKAŞ DOMATES SALÇASI 830GR</t>
  </si>
  <si>
    <t>ADET</t>
  </si>
  <si>
    <t>ETİKET FİYATI</t>
  </si>
  <si>
    <t>ÜRÜN ADI</t>
  </si>
  <si>
    <t>TOPLAM</t>
  </si>
  <si>
    <t>İŞLEM TÜRÜ</t>
  </si>
  <si>
    <t>TARİH</t>
  </si>
  <si>
    <t>PERSONEL 1</t>
  </si>
  <si>
    <t>PERSONEL 2</t>
  </si>
  <si>
    <t>PESONEL 3</t>
  </si>
  <si>
    <t>PERSONEL</t>
  </si>
  <si>
    <t>BARKOD</t>
  </si>
  <si>
    <t>FİRMA İADE</t>
  </si>
  <si>
    <t>İADELİ</t>
  </si>
  <si>
    <t>EVET</t>
  </si>
  <si>
    <t>KALAN VADE</t>
  </si>
  <si>
    <t>HAYIR</t>
  </si>
  <si>
    <t>SAYIM</t>
  </si>
  <si>
    <t>VERİLER</t>
  </si>
  <si>
    <t>İADE</t>
  </si>
  <si>
    <t>VADE</t>
  </si>
  <si>
    <t>İADESİZ</t>
  </si>
  <si>
    <t>İMHA</t>
  </si>
  <si>
    <t>STOK</t>
  </si>
  <si>
    <t>İADE EDİLEN</t>
  </si>
  <si>
    <t>İMHA EDİLEN</t>
  </si>
  <si>
    <t>BAKİYE TOPLAM</t>
  </si>
  <si>
    <t>BAKİYE ADET</t>
  </si>
  <si>
    <t>İADE BAKİYE</t>
  </si>
  <si>
    <t>DURUM</t>
  </si>
  <si>
    <t>MEVCUT</t>
  </si>
  <si>
    <t>BAKİYE TUTAR</t>
  </si>
  <si>
    <t>TÜMÜ</t>
  </si>
  <si>
    <t>SEÇİMLİ TOPLAMLAR</t>
  </si>
  <si>
    <t>BAKİYE TOPLAM &gt;=</t>
  </si>
  <si>
    <t>STOK DURUM</t>
  </si>
  <si>
    <t>ÜRÜN NO</t>
  </si>
  <si>
    <t>SEMT SÜPERMARKET</t>
  </si>
  <si>
    <t>VADE GÜN &lt;=</t>
  </si>
  <si>
    <t>SEÇİM</t>
  </si>
  <si>
    <t>DÜŞEYARA</t>
  </si>
  <si>
    <t>ÜRÜN TEKRAR</t>
  </si>
  <si>
    <t>ÜRÜN SON SAYI</t>
  </si>
  <si>
    <t>SAYIM' TEKRAR</t>
  </si>
  <si>
    <t>SAYIM' SON</t>
  </si>
  <si>
    <t>TOPLAM_1</t>
  </si>
  <si>
    <t>ADET_1</t>
  </si>
  <si>
    <t>BAKİYE ADET_1</t>
  </si>
  <si>
    <t>KALEM BAKİYE</t>
  </si>
  <si>
    <t>TUTAR</t>
  </si>
  <si>
    <t>ADET_BAKİYE</t>
  </si>
  <si>
    <t>TUTAR _BAKİYE</t>
  </si>
  <si>
    <t>BAKİYE ADET_2</t>
  </si>
  <si>
    <t>RAFTA</t>
  </si>
  <si>
    <t>İADE DEPO</t>
  </si>
  <si>
    <t>KONTROL TARİHİ</t>
  </si>
  <si>
    <t>SKT</t>
  </si>
  <si>
    <t>İZLEMEYE ALINAN ÜRÜN</t>
  </si>
  <si>
    <t>İADEYE DÜŞEN ÜRÜN</t>
  </si>
  <si>
    <t>RAFTAKİ ÜRÜN</t>
  </si>
  <si>
    <t>AÇIKLAMA</t>
  </si>
  <si>
    <t>SATILAN ÜRÜN</t>
  </si>
  <si>
    <t>TEKRAR SATILAN ÜRÜN</t>
  </si>
  <si>
    <t>İŞLEM BAŞI SATIŞ DEĞERİ</t>
  </si>
  <si>
    <t>SATILAN ÜRÜN DEĞERİ</t>
  </si>
  <si>
    <t>SATILAN ÜRÜN ADET</t>
  </si>
  <si>
    <t>İŞLEM BAŞI ÜRÜN ADETİ</t>
  </si>
  <si>
    <t>FİRMAYA İADE EDİLEN</t>
  </si>
  <si>
    <t>GENEL DURUM TABLOSU</t>
  </si>
  <si>
    <t>SATIŞ ORANI %</t>
  </si>
  <si>
    <t>GENEL TOPLAMLAR</t>
  </si>
  <si>
    <t>İADEYE DÜŞME ORANI %</t>
  </si>
  <si>
    <t>BAKİYE ÜRÜN ADET TEKRAR</t>
  </si>
  <si>
    <t>BAKİYE ÜRÜN ADET İŞLEM BAŞI</t>
  </si>
  <si>
    <t>BAKİYE ÜRÜN DEĞER İŞLEM BAŞI</t>
  </si>
  <si>
    <t>DEĞER</t>
  </si>
  <si>
    <t>İADE DEPOSU</t>
  </si>
  <si>
    <t>ETİKET FİYAT</t>
  </si>
  <si>
    <t>İŞLEM TOPLAMI</t>
  </si>
  <si>
    <t>VERİ SAYISI</t>
  </si>
  <si>
    <t>LİMİT SAYISI</t>
  </si>
  <si>
    <t>Tekrar Sayısı</t>
  </si>
  <si>
    <t>ADET
İŞLEM BAKİYE</t>
  </si>
  <si>
    <t>TUTAR
İŞLEM BAKİYE</t>
  </si>
  <si>
    <t xml:space="preserve">UYGULAMA KILAVUZU: </t>
  </si>
  <si>
    <r>
      <t xml:space="preserve">          İlk olarak </t>
    </r>
    <r>
      <rPr>
        <b/>
        <sz val="11"/>
        <color rgb="FFFF0000"/>
        <rFont val="Aptos"/>
        <family val="2"/>
      </rPr>
      <t>ÜRÜN LİSTESİ sayfamıza</t>
    </r>
    <r>
      <rPr>
        <sz val="11"/>
        <color theme="1"/>
        <rFont val="Aptos"/>
        <family val="2"/>
      </rPr>
      <t xml:space="preserve"> ürünlerimizi kaydetmemiz gerekiyor.
          Ürünlerimizi; 
                  Ürün Numarası (Yoksa barkod yazılabilir), 
                  Barkod, Etiket Fiyatı,  
                  İade Durumu  
          bilgileri ile kaydediyoruz.</t>
    </r>
  </si>
  <si>
    <r>
      <t xml:space="preserve">          Sonra</t>
    </r>
    <r>
      <rPr>
        <b/>
        <sz val="11"/>
        <color theme="1"/>
        <rFont val="Aptos"/>
        <family val="2"/>
      </rPr>
      <t xml:space="preserve"> </t>
    </r>
    <r>
      <rPr>
        <b/>
        <i/>
        <u/>
        <sz val="11"/>
        <color rgb="FFFF0000"/>
        <rFont val="Aptos"/>
        <family val="2"/>
      </rPr>
      <t>SKT LİSTESİ</t>
    </r>
    <r>
      <rPr>
        <b/>
        <sz val="11"/>
        <color rgb="FFFF0000"/>
        <rFont val="Aptos"/>
        <family val="2"/>
      </rPr>
      <t xml:space="preserve"> sayfasına</t>
    </r>
    <r>
      <rPr>
        <sz val="11"/>
        <color theme="1"/>
        <rFont val="Aptos"/>
        <family val="2"/>
      </rPr>
      <t xml:space="preserve"> mağazada yaptığımız SKT kontrollerini kaydetmemiz gerekiyor.
          Kontrol işlemlerimizi;
                 </t>
    </r>
    <r>
      <rPr>
        <b/>
        <i/>
        <sz val="11"/>
        <color theme="1"/>
        <rFont val="Aptos"/>
        <family val="2"/>
      </rPr>
      <t xml:space="preserve"> KONTROL TARİHİ</t>
    </r>
    <r>
      <rPr>
        <sz val="11"/>
        <color theme="1"/>
        <rFont val="Aptos"/>
        <family val="2"/>
      </rPr>
      <t xml:space="preserve"> sütununa kontrol tahinizi,
                 </t>
    </r>
    <r>
      <rPr>
        <b/>
        <i/>
        <sz val="11"/>
        <color theme="1"/>
        <rFont val="Aptos"/>
        <family val="2"/>
      </rPr>
      <t>İŞLEM TÜRÜ</t>
    </r>
    <r>
      <rPr>
        <sz val="11"/>
        <color theme="1"/>
        <rFont val="Aptos"/>
        <family val="2"/>
      </rPr>
      <t xml:space="preserve"> sütununa gerçekleştidiğniz işlem bilgilerini aşağıdaki seçeneklere göre kaydetmeniz gerekiyor.
                         </t>
    </r>
    <r>
      <rPr>
        <i/>
        <sz val="11"/>
        <color theme="1"/>
        <rFont val="Aptos"/>
        <family val="2"/>
      </rPr>
      <t xml:space="preserve"> </t>
    </r>
    <r>
      <rPr>
        <b/>
        <i/>
        <sz val="11"/>
        <color theme="1"/>
        <rFont val="Aptos"/>
        <family val="2"/>
      </rPr>
      <t>Sayım            :</t>
    </r>
    <r>
      <rPr>
        <sz val="11"/>
        <color theme="1"/>
        <rFont val="Aptos"/>
        <family val="2"/>
      </rPr>
      <t xml:space="preserve"> Rafta veya mağazada yaptığınız SKT kontrolünü kaydediyorsanız,
                          </t>
    </r>
    <r>
      <rPr>
        <b/>
        <i/>
        <sz val="11"/>
        <color theme="1"/>
        <rFont val="Aptos"/>
        <family val="2"/>
      </rPr>
      <t>İade Depo   :</t>
    </r>
    <r>
      <rPr>
        <sz val="11"/>
        <color theme="1"/>
        <rFont val="Aptos"/>
        <family val="2"/>
      </rPr>
      <t xml:space="preserve"> Son kullanma tarihi dolmuş ürünü raftan kaldırıyorsanız,
                          </t>
    </r>
    <r>
      <rPr>
        <b/>
        <i/>
        <sz val="11"/>
        <color theme="1"/>
        <rFont val="Aptos"/>
        <family val="2"/>
      </rPr>
      <t>Firma İade  :</t>
    </r>
    <r>
      <rPr>
        <sz val="11"/>
        <color theme="1"/>
        <rFont val="Aptos"/>
        <family val="2"/>
      </rPr>
      <t xml:space="preserve"> İade deposundan ürünü Firmaya geri iade ediyorsanız,
                         </t>
    </r>
    <r>
      <rPr>
        <i/>
        <sz val="11"/>
        <color theme="1"/>
        <rFont val="Aptos"/>
        <family val="2"/>
      </rPr>
      <t xml:space="preserve"> </t>
    </r>
    <r>
      <rPr>
        <b/>
        <i/>
        <sz val="11"/>
        <color theme="1"/>
        <rFont val="Aptos"/>
        <family val="2"/>
      </rPr>
      <t>İmha              :</t>
    </r>
    <r>
      <rPr>
        <i/>
        <sz val="11"/>
        <color theme="1"/>
        <rFont val="Aptos"/>
        <family val="2"/>
      </rPr>
      <t xml:space="preserve"> </t>
    </r>
    <r>
      <rPr>
        <sz val="11"/>
        <color theme="1"/>
        <rFont val="Aptos"/>
        <family val="2"/>
      </rPr>
      <t xml:space="preserve">İadesi olmayan ürünü imha ediyorsanız
                 </t>
    </r>
    <r>
      <rPr>
        <b/>
        <i/>
        <sz val="11"/>
        <color theme="1"/>
        <rFont val="Aptos"/>
        <family val="2"/>
      </rPr>
      <t xml:space="preserve">ÜRÜN NO: </t>
    </r>
    <r>
      <rPr>
        <sz val="11"/>
        <color theme="1"/>
        <rFont val="Aptos"/>
        <family val="2"/>
      </rPr>
      <t xml:space="preserve">Sütununa ürün numarasını yoksa barkod numarasını yazmalısınız. (Otomatik filtre ile ürün listesinden çekilebilir.)
                </t>
    </r>
    <r>
      <rPr>
        <b/>
        <i/>
        <u/>
        <sz val="11"/>
        <color theme="1"/>
        <rFont val="Aptos"/>
        <family val="2"/>
      </rPr>
      <t xml:space="preserve"> SKT</t>
    </r>
    <r>
      <rPr>
        <sz val="11"/>
        <color theme="1"/>
        <rFont val="Aptos"/>
        <family val="2"/>
      </rPr>
      <t xml:space="preserve"> sütununa tespit edilen ürünlerin son kullanma tarihleri yazılmalıdır.
                </t>
    </r>
    <r>
      <rPr>
        <b/>
        <i/>
        <u/>
        <sz val="11"/>
        <color theme="1"/>
        <rFont val="Aptos"/>
        <family val="2"/>
      </rPr>
      <t xml:space="preserve"> ADE</t>
    </r>
    <r>
      <rPr>
        <sz val="11"/>
        <color theme="1"/>
        <rFont val="Aptos"/>
        <family val="2"/>
      </rPr>
      <t xml:space="preserve">T sütununa kaç adet ürün tespit edilmişse o yazılmalıdır.
                 Bilgi girişleri bu şekilde tamamlanmış olmaktadır. </t>
    </r>
  </si>
  <si>
    <r>
      <rPr>
        <b/>
        <sz val="11"/>
        <color rgb="FFFF0000"/>
        <rFont val="Aptos"/>
        <family val="2"/>
      </rPr>
      <t>FİLTRE sayfasında</t>
    </r>
    <r>
      <rPr>
        <sz val="11"/>
        <color theme="1"/>
        <rFont val="Aptos"/>
        <family val="2"/>
      </rPr>
      <t xml:space="preserve"> istediğimiz bilgilerin belirlediğimiz seneklere göre getirimesi sağlanmaktadır.
                 </t>
    </r>
    <r>
      <rPr>
        <b/>
        <i/>
        <u/>
        <sz val="11"/>
        <color theme="1"/>
        <rFont val="Aptos"/>
        <family val="2"/>
      </rPr>
      <t xml:space="preserve">DURUM; </t>
    </r>
    <r>
      <rPr>
        <sz val="11"/>
        <color theme="1"/>
        <rFont val="Aptos"/>
        <family val="2"/>
      </rPr>
      <t xml:space="preserve">Aşağıdaki seçeneklere göre istediğiniz bilgileri getirir,
                          </t>
    </r>
    <r>
      <rPr>
        <b/>
        <i/>
        <u/>
        <sz val="11"/>
        <color theme="1"/>
        <rFont val="Aptos"/>
        <family val="2"/>
      </rPr>
      <t>Tümü                  :</t>
    </r>
    <r>
      <rPr>
        <sz val="11"/>
        <color theme="1"/>
        <rFont val="Aptos"/>
        <family val="2"/>
      </rPr>
      <t xml:space="preserve"> Yapmış olduğunuz tüm kayıtlar
                          </t>
    </r>
    <r>
      <rPr>
        <b/>
        <i/>
        <u/>
        <sz val="11"/>
        <color theme="1"/>
        <rFont val="Aptos"/>
        <family val="2"/>
      </rPr>
      <t>Rafta                   :</t>
    </r>
    <r>
      <rPr>
        <sz val="11"/>
        <color theme="1"/>
        <rFont val="Aptos"/>
        <family val="2"/>
      </rPr>
      <t xml:space="preserve"> Mağaza rafında ya da stoklarda bulunan tarihi henüz dolmamış ürünler
                         </t>
    </r>
    <r>
      <rPr>
        <b/>
        <i/>
        <u/>
        <sz val="11"/>
        <color theme="1"/>
        <rFont val="Aptos"/>
        <family val="2"/>
      </rPr>
      <t xml:space="preserve"> Tümü                 :</t>
    </r>
    <r>
      <rPr>
        <sz val="11"/>
        <color theme="1"/>
        <rFont val="Aptos"/>
        <family val="2"/>
      </rPr>
      <t xml:space="preserve"> Yapmış olduğunuz tüm kayıtlar
                         </t>
    </r>
    <r>
      <rPr>
        <b/>
        <i/>
        <u/>
        <sz val="11"/>
        <color theme="1"/>
        <rFont val="Aptos"/>
        <family val="2"/>
      </rPr>
      <t xml:space="preserve"> İade Depo     :</t>
    </r>
    <r>
      <rPr>
        <sz val="11"/>
        <color theme="1"/>
        <rFont val="Aptos"/>
        <family val="2"/>
      </rPr>
      <t xml:space="preserve"> Tarihi geçen raftan kaldırılan ürünler.
                         </t>
    </r>
    <r>
      <rPr>
        <b/>
        <i/>
        <u/>
        <sz val="11"/>
        <color theme="1"/>
        <rFont val="Aptos"/>
        <family val="2"/>
      </rPr>
      <t xml:space="preserve"> Firma İade   :</t>
    </r>
    <r>
      <rPr>
        <sz val="11"/>
        <color theme="1"/>
        <rFont val="Aptos"/>
        <family val="2"/>
      </rPr>
      <t xml:space="preserve">  İadeye diüşü firmaya iade edilen ürünler .
                         </t>
    </r>
    <r>
      <rPr>
        <b/>
        <i/>
        <u/>
        <sz val="11"/>
        <color theme="1"/>
        <rFont val="Aptos"/>
        <family val="2"/>
      </rPr>
      <t xml:space="preserve"> İmha                 :</t>
    </r>
    <r>
      <rPr>
        <sz val="11"/>
        <color theme="1"/>
        <rFont val="Aptos"/>
        <family val="2"/>
      </rPr>
      <t xml:space="preserve">  İadeye düşüp imha edilen ürünleri.
             </t>
    </r>
    <r>
      <rPr>
        <b/>
        <i/>
        <sz val="11"/>
        <color theme="1"/>
        <rFont val="Aptos"/>
        <family val="2"/>
      </rPr>
      <t xml:space="preserve">    </t>
    </r>
    <r>
      <rPr>
        <b/>
        <i/>
        <u/>
        <sz val="11"/>
        <color theme="1"/>
        <rFont val="Aptos"/>
        <family val="2"/>
      </rPr>
      <t>İADELİ                              ;</t>
    </r>
    <r>
      <rPr>
        <sz val="11"/>
        <color theme="1"/>
        <rFont val="Aptos"/>
        <family val="2"/>
      </rPr>
      <t xml:space="preserve">  İadeli olma durumuna göre EVET,  HAYIR veya TÜMÜ seçenekleri ile  filtreleme yapılabilir.
                 </t>
    </r>
    <r>
      <rPr>
        <b/>
        <i/>
        <u/>
        <sz val="11"/>
        <color theme="1"/>
        <rFont val="Aptos"/>
        <family val="2"/>
      </rPr>
      <t>BAKİYE TOPLAM &gt;=   :</t>
    </r>
    <r>
      <rPr>
        <sz val="11"/>
        <color theme="1"/>
        <rFont val="Aptos"/>
        <family val="2"/>
      </rPr>
      <t xml:space="preserve"> İstediğiniz bakiyeden yüksek olan SKT si yaklaşmış ürünleri getirir.
              </t>
    </r>
    <r>
      <rPr>
        <i/>
        <sz val="11"/>
        <color theme="1"/>
        <rFont val="Aptos"/>
        <family val="2"/>
      </rPr>
      <t xml:space="preserve"> </t>
    </r>
    <r>
      <rPr>
        <b/>
        <i/>
        <sz val="11"/>
        <color theme="1"/>
        <rFont val="Aptos"/>
        <family val="2"/>
      </rPr>
      <t xml:space="preserve">  </t>
    </r>
    <r>
      <rPr>
        <b/>
        <i/>
        <u/>
        <sz val="11"/>
        <color theme="1"/>
        <rFont val="Aptos"/>
        <family val="2"/>
      </rPr>
      <t xml:space="preserve">VADE GÜN &lt;=              : </t>
    </r>
    <r>
      <rPr>
        <sz val="11"/>
        <color theme="1"/>
        <rFont val="Aptos"/>
        <family val="2"/>
      </rPr>
      <t>SKT si belirlediğimiz tariten daha  yakın olan ürünleri getirir.</t>
    </r>
  </si>
  <si>
    <r>
      <t xml:space="preserve"> </t>
    </r>
    <r>
      <rPr>
        <b/>
        <sz val="11"/>
        <color rgb="FFFF0000"/>
        <rFont val="Aptos"/>
        <family val="2"/>
      </rPr>
      <t>GENEL DURUM sayfasında</t>
    </r>
    <r>
      <rPr>
        <sz val="11"/>
        <color theme="1"/>
        <rFont val="Aptos"/>
        <family val="2"/>
      </rPr>
      <t xml:space="preserve"> aşağıdaki başlıklar altında adet ve TL değer bazlı sonuçlar getirmektedir.
               </t>
    </r>
    <r>
      <rPr>
        <b/>
        <i/>
        <u/>
        <sz val="11"/>
        <color theme="1"/>
        <rFont val="Aptos"/>
        <family val="2"/>
      </rPr>
      <t xml:space="preserve">  İZLEMEYE ALINAN ÜRÜN        ;</t>
    </r>
    <r>
      <rPr>
        <sz val="11"/>
        <color theme="1"/>
        <rFont val="Aptos"/>
        <family val="2"/>
      </rPr>
      <t xml:space="preserve"> Kontrollerde kaydı gerçeleştirilen tüm ürünler,
                 </t>
    </r>
    <r>
      <rPr>
        <b/>
        <i/>
        <u/>
        <sz val="11"/>
        <color theme="1"/>
        <rFont val="Aptos"/>
        <family val="2"/>
      </rPr>
      <t>İADEYE DÜŞEN ÜRÜN              :</t>
    </r>
    <r>
      <rPr>
        <sz val="11"/>
        <color theme="1"/>
        <rFont val="Aptos"/>
        <family val="2"/>
      </rPr>
      <t xml:space="preserve"> Son kullanma tarihi dolan ürünler
                </t>
    </r>
    <r>
      <rPr>
        <b/>
        <i/>
        <u/>
        <sz val="11"/>
        <color theme="1"/>
        <rFont val="Aptos"/>
        <family val="2"/>
      </rPr>
      <t xml:space="preserve"> İMHA EDİLEN                                  :</t>
    </r>
    <r>
      <rPr>
        <sz val="11"/>
        <color theme="1"/>
        <rFont val="Aptos"/>
        <family val="2"/>
      </rPr>
      <t xml:space="preserve"> Son kullanma tarihi dolup imha edilen ürün
                 </t>
    </r>
    <r>
      <rPr>
        <b/>
        <i/>
        <u/>
        <sz val="11"/>
        <color theme="1"/>
        <rFont val="Aptos"/>
        <family val="2"/>
      </rPr>
      <t>FİRMAYA İADE EDİLEN            :</t>
    </r>
    <r>
      <rPr>
        <sz val="11"/>
        <color theme="1"/>
        <rFont val="Aptos"/>
        <family val="2"/>
      </rPr>
      <t xml:space="preserve"> Son kullanma tarihi dolup firmaya geri iade edilen ürünler
               </t>
    </r>
    <r>
      <rPr>
        <b/>
        <i/>
        <u/>
        <sz val="11"/>
        <color theme="1"/>
        <rFont val="Aptos"/>
        <family val="2"/>
      </rPr>
      <t xml:space="preserve">  İADE DEPOSU                               </t>
    </r>
    <r>
      <rPr>
        <b/>
        <sz val="11"/>
        <color theme="1"/>
        <rFont val="Aptos"/>
        <family val="2"/>
      </rPr>
      <t>:</t>
    </r>
    <r>
      <rPr>
        <sz val="11"/>
        <color theme="1"/>
        <rFont val="Aptos"/>
        <family val="2"/>
      </rPr>
      <t xml:space="preserve"> İadeye düşmüş depoda bekleyen ürünler.(İmha veya firmaya geri iade edilmemiş)
                 </t>
    </r>
    <r>
      <rPr>
        <b/>
        <i/>
        <u/>
        <sz val="11"/>
        <color theme="1"/>
        <rFont val="Aptos"/>
        <family val="2"/>
      </rPr>
      <t>RAFTAKİ ÜRÜN                             :</t>
    </r>
    <r>
      <rPr>
        <sz val="11"/>
        <color theme="1"/>
        <rFont val="Aptos"/>
        <family val="2"/>
      </rPr>
      <t xml:space="preserve"> SKT Kontrolünde kaydedilmiş fakat henüz SKT si dolmamış ürünler
                 </t>
    </r>
    <r>
      <rPr>
        <b/>
        <i/>
        <u/>
        <sz val="11"/>
        <color theme="1"/>
        <rFont val="Aptos"/>
        <family val="2"/>
      </rPr>
      <t>SATILAN ÜRÜN                             :</t>
    </r>
    <r>
      <rPr>
        <sz val="11"/>
        <color theme="1"/>
        <rFont val="Aptos"/>
        <family val="2"/>
      </rPr>
      <t xml:space="preserve"> SKT listesine girmiş fakat son kullanma tarihi dolmadan satılmış ürünler.
               </t>
    </r>
    <r>
      <rPr>
        <b/>
        <i/>
        <u/>
        <sz val="11"/>
        <color theme="1"/>
        <rFont val="Aptos"/>
        <family val="2"/>
      </rPr>
      <t xml:space="preserve">  SATIŞ ORANI                                  :</t>
    </r>
    <r>
      <rPr>
        <sz val="11"/>
        <color theme="1"/>
        <rFont val="Aptos"/>
        <family val="2"/>
      </rPr>
      <t xml:space="preserve"> SKT listesine girmiş ürünlerin % kaçının tarihi geçmeden satıldığı,
               </t>
    </r>
    <r>
      <rPr>
        <b/>
        <i/>
        <u/>
        <sz val="11"/>
        <color theme="1"/>
        <rFont val="Aptos"/>
        <family val="2"/>
      </rPr>
      <t xml:space="preserve">  İADEYE DÜŞME ORANI           :</t>
    </r>
    <r>
      <rPr>
        <sz val="11"/>
        <color theme="1"/>
        <rFont val="Aptos"/>
        <family val="2"/>
      </rPr>
      <t xml:space="preserve"> SKT listesine girmiş ürünlerin % kaçının satılamadan iadeye düştüğü,</t>
    </r>
  </si>
  <si>
    <r>
      <t xml:space="preserve">İletişim:
e_posta: mhmt_tuysuz@hotmail.com
Tel: </t>
    </r>
    <r>
      <rPr>
        <b/>
        <i/>
        <sz val="10"/>
        <color theme="0"/>
        <rFont val="Garamond"/>
        <family val="1"/>
        <charset val="162"/>
      </rPr>
      <t>(543) 477 2069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</si>
</sst>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09]d\-mmm\-yyyy;@"/>
    <numFmt numFmtId="165" formatCode="_-* #,##0.00\ [$₺-41F]_-;\-* #,##0.00\ [$₺-41F]_-;_-* &quot;-&quot;??\ [$₺-41F]_-;_-@_-"/>
    <numFmt numFmtId="166" formatCode="_-[$₺-41F]* #,##0.00_-;\-[$₺-41F]* #,##0.00_-;_-[$₺-41F]* &quot;-&quot;??_-;_-@_-"/>
    <numFmt numFmtId="167" formatCode="#,##0.0"/>
    <numFmt numFmtId="168" formatCode="#,##0.00_ ;\-#,##0.00\ 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0" tint="-4.9989318521683403E-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24"/>
      <color theme="0"/>
      <name val="Calibri"/>
      <family val="2"/>
      <charset val="162"/>
      <scheme val="minor"/>
    </font>
    <font>
      <b/>
      <sz val="14"/>
      <color theme="0"/>
      <name val="Calibri"/>
      <family val="2"/>
      <charset val="16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6"/>
      <color rgb="FFFF0000"/>
      <name val="Calibri"/>
      <family val="2"/>
      <charset val="16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charset val="162"/>
      <scheme val="minor"/>
    </font>
    <font>
      <b/>
      <sz val="14"/>
      <color theme="0"/>
      <name val="Gabriola"/>
      <family val="5"/>
      <charset val="162"/>
    </font>
    <font>
      <b/>
      <i/>
      <sz val="7"/>
      <color theme="0"/>
      <name val="Gabriola"/>
      <family val="5"/>
      <charset val="162"/>
    </font>
    <font>
      <b/>
      <sz val="14"/>
      <color theme="0" tint="-4.9989318521683403E-2"/>
      <name val="Calibri"/>
      <family val="2"/>
      <charset val="162"/>
      <scheme val="minor"/>
    </font>
    <font>
      <b/>
      <sz val="16"/>
      <color theme="0"/>
      <name val="Calibri"/>
      <family val="2"/>
      <charset val="162"/>
      <scheme val="minor"/>
    </font>
    <font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0"/>
      <name val="Aptos"/>
      <family val="2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1"/>
      <color rgb="FFFF0000"/>
      <name val="Aptos"/>
      <family val="2"/>
    </font>
    <font>
      <b/>
      <i/>
      <u/>
      <sz val="11"/>
      <color rgb="FFFF0000"/>
      <name val="Aptos"/>
      <family val="2"/>
    </font>
    <font>
      <b/>
      <i/>
      <sz val="11"/>
      <color theme="1"/>
      <name val="Aptos"/>
      <family val="2"/>
    </font>
    <font>
      <i/>
      <sz val="11"/>
      <color theme="1"/>
      <name val="Aptos"/>
      <family val="2"/>
    </font>
    <font>
      <b/>
      <i/>
      <u/>
      <sz val="11"/>
      <color theme="1"/>
      <name val="Aptos"/>
      <family val="2"/>
    </font>
    <font>
      <b/>
      <i/>
      <sz val="10"/>
      <color theme="0"/>
      <name val="Gabriola"/>
      <family val="5"/>
      <charset val="162"/>
    </font>
    <font>
      <b/>
      <i/>
      <sz val="10"/>
      <color theme="0"/>
      <name val="Garamond"/>
      <family val="1"/>
      <charset val="162"/>
    </font>
  </fonts>
  <fills count="1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gradientFill type="path">
        <stop position="0">
          <color theme="0"/>
        </stop>
        <stop position="1">
          <color theme="4" tint="0.59999389629810485"/>
        </stop>
      </gradientFill>
    </fill>
    <fill>
      <gradientFill type="path">
        <stop position="0">
          <color theme="0"/>
        </stop>
        <stop position="1">
          <color rgb="FFFF0000"/>
        </stop>
      </gradientFill>
    </fill>
    <fill>
      <patternFill patternType="solid">
        <fgColor theme="8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EEDD5C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4" tint="0.59996337778862885"/>
      </left>
      <right style="thin">
        <color theme="0"/>
      </right>
      <top style="medium">
        <color theme="4" tint="0.59996337778862885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medium">
        <color theme="4" tint="0.59996337778862885"/>
      </top>
      <bottom style="thin">
        <color theme="0"/>
      </bottom>
      <diagonal/>
    </border>
    <border>
      <left style="thin">
        <color theme="0"/>
      </left>
      <right style="medium">
        <color theme="4" tint="0.59996337778862885"/>
      </right>
      <top style="medium">
        <color theme="4" tint="0.59996337778862885"/>
      </top>
      <bottom style="thin">
        <color theme="0"/>
      </bottom>
      <diagonal/>
    </border>
    <border>
      <left style="medium">
        <color theme="4" tint="0.59996337778862885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 tint="0.59996337778862885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0"/>
      </left>
      <right style="medium">
        <color theme="4" tint="0.79998168889431442"/>
      </right>
      <top style="thin">
        <color theme="4" tint="0.79998168889431442"/>
      </top>
      <bottom style="medium">
        <color theme="4" tint="0.79998168889431442"/>
      </bottom>
      <diagonal/>
    </border>
    <border>
      <left style="thick">
        <color theme="4" tint="0.39994506668294322"/>
      </left>
      <right style="thin">
        <color theme="0"/>
      </right>
      <top style="thick">
        <color theme="4" tint="0.39994506668294322"/>
      </top>
      <bottom style="thin">
        <color theme="0"/>
      </bottom>
      <diagonal/>
    </border>
    <border>
      <left style="thin">
        <color theme="0"/>
      </left>
      <right style="thick">
        <color theme="4" tint="0.39994506668294322"/>
      </right>
      <top style="thick">
        <color theme="4" tint="0.39994506668294322"/>
      </top>
      <bottom style="thin">
        <color theme="0"/>
      </bottom>
      <diagonal/>
    </border>
    <border>
      <left style="thick">
        <color theme="4" tint="0.39994506668294322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theme="4" tint="0.39994506668294322"/>
      </right>
      <top style="thin">
        <color theme="0"/>
      </top>
      <bottom style="thin">
        <color theme="0"/>
      </bottom>
      <diagonal/>
    </border>
    <border>
      <left style="thick">
        <color theme="4" tint="0.39994506668294322"/>
      </left>
      <right style="thin">
        <color theme="0"/>
      </right>
      <top style="thin">
        <color theme="0"/>
      </top>
      <bottom style="thick">
        <color theme="4" tint="0.39994506668294322"/>
      </bottom>
      <diagonal/>
    </border>
    <border>
      <left style="thin">
        <color theme="0"/>
      </left>
      <right style="thick">
        <color theme="4" tint="0.39994506668294322"/>
      </right>
      <top style="thin">
        <color theme="0"/>
      </top>
      <bottom style="thick">
        <color theme="4" tint="0.39994506668294322"/>
      </bottom>
      <diagonal/>
    </border>
    <border>
      <left style="thick">
        <color theme="8" tint="0.39994506668294322"/>
      </left>
      <right style="thin">
        <color theme="8" tint="0.39994506668294322"/>
      </right>
      <top style="dashed">
        <color theme="8" tint="0.39994506668294322"/>
      </top>
      <bottom style="dashed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dashed">
        <color theme="8" tint="0.39994506668294322"/>
      </top>
      <bottom style="dashed">
        <color theme="8" tint="0.39994506668294322"/>
      </bottom>
      <diagonal/>
    </border>
    <border>
      <left style="thin">
        <color theme="8" tint="0.39994506668294322"/>
      </left>
      <right style="thick">
        <color theme="8" tint="0.39994506668294322"/>
      </right>
      <top style="dashed">
        <color theme="8" tint="0.39994506668294322"/>
      </top>
      <bottom style="dashed">
        <color theme="8" tint="0.39994506668294322"/>
      </bottom>
      <diagonal/>
    </border>
    <border>
      <left style="thick">
        <color theme="8" tint="0.39994506668294322"/>
      </left>
      <right style="thin">
        <color theme="8" tint="0.39994506668294322"/>
      </right>
      <top style="dashed">
        <color theme="8" tint="0.39994506668294322"/>
      </top>
      <bottom style="thick">
        <color theme="8" tint="0.39994506668294322"/>
      </bottom>
      <diagonal/>
    </border>
    <border>
      <left style="thin">
        <color theme="8" tint="0.39994506668294322"/>
      </left>
      <right style="thin">
        <color theme="8" tint="0.39994506668294322"/>
      </right>
      <top style="dashed">
        <color theme="8" tint="0.39994506668294322"/>
      </top>
      <bottom style="thick">
        <color theme="8" tint="0.39994506668294322"/>
      </bottom>
      <diagonal/>
    </border>
    <border>
      <left style="thin">
        <color theme="8" tint="0.39994506668294322"/>
      </left>
      <right style="thick">
        <color theme="8" tint="0.39994506668294322"/>
      </right>
      <top style="dashed">
        <color theme="8" tint="0.39994506668294322"/>
      </top>
      <bottom style="thick">
        <color theme="8" tint="0.39994506668294322"/>
      </bottom>
      <diagonal/>
    </border>
    <border>
      <left style="thick">
        <color theme="8" tint="0.39994506668294322"/>
      </left>
      <right style="dashed">
        <color theme="8" tint="0.39994506668294322"/>
      </right>
      <top style="thick">
        <color theme="8" tint="0.39994506668294322"/>
      </top>
      <bottom style="thick">
        <color theme="8" tint="0.39994506668294322"/>
      </bottom>
      <diagonal/>
    </border>
    <border>
      <left style="dashed">
        <color theme="8" tint="0.39994506668294322"/>
      </left>
      <right style="dashed">
        <color theme="8" tint="0.39994506668294322"/>
      </right>
      <top style="thick">
        <color theme="8" tint="0.39994506668294322"/>
      </top>
      <bottom style="thick">
        <color theme="8" tint="0.39994506668294322"/>
      </bottom>
      <diagonal/>
    </border>
    <border>
      <left style="dashed">
        <color theme="8" tint="0.39994506668294322"/>
      </left>
      <right style="thick">
        <color theme="8" tint="0.39994506668294322"/>
      </right>
      <top style="thick">
        <color theme="8" tint="0.39994506668294322"/>
      </top>
      <bottom style="thick">
        <color theme="8" tint="0.399945066682943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theme="8" tint="0.39994506668294322"/>
      </left>
      <right/>
      <top style="thick">
        <color theme="8" tint="0.39994506668294322"/>
      </top>
      <bottom style="dashed">
        <color theme="8" tint="0.39994506668294322"/>
      </bottom>
      <diagonal/>
    </border>
    <border>
      <left/>
      <right/>
      <top style="thick">
        <color theme="8" tint="0.39994506668294322"/>
      </top>
      <bottom style="dashed">
        <color theme="8" tint="0.39994506668294322"/>
      </bottom>
      <diagonal/>
    </border>
    <border>
      <left/>
      <right style="thick">
        <color theme="8" tint="0.39994506668294322"/>
      </right>
      <top style="thick">
        <color theme="8" tint="0.39994506668294322"/>
      </top>
      <bottom style="dashed">
        <color theme="8" tint="0.39994506668294322"/>
      </bottom>
      <diagonal/>
    </border>
    <border>
      <left style="thick">
        <color theme="8" tint="0.39994506668294322"/>
      </left>
      <right style="thin">
        <color theme="8" tint="0.39994506668294322"/>
      </right>
      <top style="dashed">
        <color theme="8" tint="0.39994506668294322"/>
      </top>
      <bottom/>
      <diagonal/>
    </border>
    <border>
      <left style="thin">
        <color theme="8" tint="0.39994506668294322"/>
      </left>
      <right style="thin">
        <color theme="8" tint="0.39994506668294322"/>
      </right>
      <top style="dashed">
        <color theme="8" tint="0.39994506668294322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8" fillId="0" borderId="0" applyFont="0" applyFill="0" applyBorder="0" applyAlignment="0" applyProtection="0"/>
    <xf numFmtId="0" fontId="1" fillId="0" borderId="0"/>
  </cellStyleXfs>
  <cellXfs count="219">
    <xf numFmtId="0" fontId="0" fillId="0" borderId="0" xfId="0"/>
    <xf numFmtId="0" fontId="0" fillId="0" borderId="0" xfId="0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14" fontId="0" fillId="0" borderId="1" xfId="0" applyNumberFormat="1" applyBorder="1" applyAlignment="1" applyProtection="1">
      <alignment horizontal="center"/>
      <protection locked="0"/>
    </xf>
    <xf numFmtId="14" fontId="0" fillId="0" borderId="0" xfId="0" applyNumberFormat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Alignment="1">
      <alignment vertical="center"/>
    </xf>
    <xf numFmtId="14" fontId="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6" fillId="0" borderId="0" xfId="0" applyFont="1"/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/>
    <xf numFmtId="4" fontId="6" fillId="0" borderId="0" xfId="0" applyNumberFormat="1" applyFont="1"/>
    <xf numFmtId="4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0" fontId="0" fillId="5" borderId="0" xfId="0" applyFill="1" applyAlignment="1">
      <alignment vertical="center"/>
    </xf>
    <xf numFmtId="166" fontId="0" fillId="0" borderId="0" xfId="0" applyNumberFormat="1"/>
    <xf numFmtId="0" fontId="0" fillId="6" borderId="0" xfId="0" applyFill="1" applyAlignment="1">
      <alignment horizontal="center" vertical="center"/>
    </xf>
    <xf numFmtId="0" fontId="0" fillId="6" borderId="0" xfId="0" applyFill="1" applyAlignment="1">
      <alignment horizontal="center"/>
    </xf>
    <xf numFmtId="0" fontId="0" fillId="6" borderId="0" xfId="0" applyFill="1"/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0" fillId="3" borderId="1" xfId="0" applyFill="1" applyBorder="1" applyAlignment="1" applyProtection="1">
      <alignment horizontal="center"/>
      <protection hidden="1"/>
    </xf>
    <xf numFmtId="0" fontId="0" fillId="3" borderId="1" xfId="0" applyFill="1" applyBorder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8" fillId="0" borderId="0" xfId="0" applyFont="1"/>
    <xf numFmtId="0" fontId="4" fillId="2" borderId="0" xfId="0" applyFont="1" applyFill="1" applyAlignment="1" applyProtection="1">
      <alignment horizontal="center"/>
      <protection locked="0"/>
    </xf>
    <xf numFmtId="49" fontId="0" fillId="0" borderId="0" xfId="0" applyNumberFormat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164" fontId="4" fillId="2" borderId="1" xfId="0" applyNumberFormat="1" applyFont="1" applyFill="1" applyBorder="1" applyAlignment="1" applyProtection="1">
      <alignment horizontal="center"/>
      <protection locked="0"/>
    </xf>
    <xf numFmtId="0" fontId="4" fillId="2" borderId="1" xfId="0" applyFont="1" applyFill="1" applyBorder="1" applyAlignment="1" applyProtection="1">
      <alignment horizontal="center"/>
      <protection locked="0"/>
    </xf>
    <xf numFmtId="164" fontId="0" fillId="0" borderId="1" xfId="0" applyNumberFormat="1" applyBorder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0" fontId="0" fillId="4" borderId="0" xfId="0" applyFill="1" applyAlignment="1">
      <alignment horizontal="center" vertical="center"/>
    </xf>
    <xf numFmtId="0" fontId="0" fillId="4" borderId="0" xfId="0" applyFill="1" applyAlignment="1">
      <alignment vertical="center"/>
    </xf>
    <xf numFmtId="0" fontId="6" fillId="0" borderId="0" xfId="0" applyFont="1" applyProtection="1">
      <protection hidden="1"/>
    </xf>
    <xf numFmtId="0" fontId="11" fillId="2" borderId="2" xfId="0" applyFont="1" applyFill="1" applyBorder="1" applyAlignment="1" applyProtection="1">
      <alignment horizontal="center" vertical="center" wrapText="1"/>
      <protection locked="0"/>
    </xf>
    <xf numFmtId="0" fontId="11" fillId="2" borderId="9" xfId="0" applyFont="1" applyFill="1" applyBorder="1" applyAlignment="1">
      <alignment horizontal="center" vertical="center" wrapText="1"/>
    </xf>
    <xf numFmtId="14" fontId="11" fillId="2" borderId="9" xfId="0" applyNumberFormat="1" applyFont="1" applyFill="1" applyBorder="1" applyAlignment="1">
      <alignment horizontal="center" vertical="center" wrapText="1"/>
    </xf>
    <xf numFmtId="1" fontId="11" fillId="2" borderId="9" xfId="0" applyNumberFormat="1" applyFont="1" applyFill="1" applyBorder="1" applyAlignment="1">
      <alignment horizontal="center" vertical="center" wrapText="1"/>
    </xf>
    <xf numFmtId="4" fontId="11" fillId="2" borderId="9" xfId="0" applyNumberFormat="1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 applyProtection="1">
      <alignment horizontal="center" vertical="center" wrapText="1"/>
      <protection hidden="1"/>
    </xf>
    <xf numFmtId="39" fontId="0" fillId="0" borderId="1" xfId="0" applyNumberFormat="1" applyBorder="1" applyAlignment="1" applyProtection="1">
      <alignment horizontal="right" indent="1"/>
      <protection locked="0"/>
    </xf>
    <xf numFmtId="39" fontId="0" fillId="3" borderId="1" xfId="0" applyNumberFormat="1" applyFill="1" applyBorder="1" applyAlignment="1" applyProtection="1">
      <alignment horizontal="right" indent="1"/>
      <protection hidden="1"/>
    </xf>
    <xf numFmtId="39" fontId="0" fillId="0" borderId="0" xfId="0" applyNumberFormat="1" applyAlignment="1" applyProtection="1">
      <alignment horizontal="right" indent="1"/>
      <protection locked="0"/>
    </xf>
    <xf numFmtId="39" fontId="0" fillId="0" borderId="0" xfId="0" applyNumberFormat="1" applyAlignment="1" applyProtection="1">
      <alignment horizontal="right" indent="1"/>
      <protection hidden="1"/>
    </xf>
    <xf numFmtId="4" fontId="0" fillId="3" borderId="1" xfId="0" applyNumberFormat="1" applyFill="1" applyBorder="1" applyAlignment="1" applyProtection="1">
      <alignment horizontal="right" indent="1"/>
      <protection hidden="1"/>
    </xf>
    <xf numFmtId="4" fontId="0" fillId="0" borderId="0" xfId="0" applyNumberFormat="1" applyAlignment="1" applyProtection="1">
      <alignment horizontal="right" indent="1"/>
      <protection hidden="1"/>
    </xf>
    <xf numFmtId="3" fontId="0" fillId="3" borderId="1" xfId="0" applyNumberFormat="1" applyFill="1" applyBorder="1" applyAlignment="1" applyProtection="1">
      <alignment horizontal="right" indent="1"/>
      <protection hidden="1"/>
    </xf>
    <xf numFmtId="0" fontId="0" fillId="0" borderId="1" xfId="0" applyBorder="1" applyAlignment="1" applyProtection="1">
      <alignment horizontal="right" indent="1"/>
      <protection locked="0"/>
    </xf>
    <xf numFmtId="0" fontId="0" fillId="3" borderId="1" xfId="0" applyFill="1" applyBorder="1" applyAlignment="1" applyProtection="1">
      <alignment horizontal="right" indent="1"/>
      <protection hidden="1"/>
    </xf>
    <xf numFmtId="3" fontId="0" fillId="0" borderId="0" xfId="0" applyNumberFormat="1" applyAlignment="1" applyProtection="1">
      <alignment horizontal="right" indent="1"/>
      <protection hidden="1"/>
    </xf>
    <xf numFmtId="0" fontId="0" fillId="0" borderId="0" xfId="0" applyAlignment="1" applyProtection="1">
      <alignment horizontal="right" indent="1"/>
      <protection locked="0"/>
    </xf>
    <xf numFmtId="0" fontId="0" fillId="0" borderId="0" xfId="0" applyAlignment="1" applyProtection="1">
      <alignment horizontal="right" indent="1"/>
      <protection hidden="1"/>
    </xf>
    <xf numFmtId="4" fontId="0" fillId="0" borderId="0" xfId="0" applyNumberFormat="1"/>
    <xf numFmtId="49" fontId="4" fillId="2" borderId="0" xfId="0" applyNumberFormat="1" applyFont="1" applyFill="1" applyAlignment="1" applyProtection="1">
      <alignment horizontal="center"/>
      <protection locked="0"/>
    </xf>
    <xf numFmtId="14" fontId="6" fillId="8" borderId="0" xfId="0" applyNumberFormat="1" applyFont="1" applyFill="1" applyAlignment="1">
      <alignment horizontal="center"/>
    </xf>
    <xf numFmtId="4" fontId="10" fillId="8" borderId="0" xfId="0" applyNumberFormat="1" applyFont="1" applyFill="1" applyAlignment="1">
      <alignment horizontal="right" indent="1"/>
    </xf>
    <xf numFmtId="14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39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165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0" xfId="0" applyFont="1"/>
    <xf numFmtId="4" fontId="17" fillId="0" borderId="0" xfId="0" applyNumberFormat="1" applyFont="1" applyAlignment="1">
      <alignment horizontal="right"/>
    </xf>
    <xf numFmtId="167" fontId="16" fillId="0" borderId="18" xfId="0" applyNumberFormat="1" applyFont="1" applyBorder="1" applyAlignment="1" applyProtection="1">
      <alignment horizontal="right" indent="1"/>
      <protection locked="0"/>
    </xf>
    <xf numFmtId="3" fontId="16" fillId="0" borderId="19" xfId="0" applyNumberFormat="1" applyFont="1" applyBorder="1" applyAlignment="1" applyProtection="1">
      <alignment horizontal="right" indent="1"/>
      <protection locked="0"/>
    </xf>
    <xf numFmtId="165" fontId="4" fillId="2" borderId="0" xfId="0" applyNumberFormat="1" applyFont="1" applyFill="1" applyAlignment="1" applyProtection="1">
      <alignment horizontal="center" vertical="center" wrapText="1"/>
      <protection hidden="1"/>
    </xf>
    <xf numFmtId="0" fontId="4" fillId="11" borderId="0" xfId="0" applyFont="1" applyFill="1"/>
    <xf numFmtId="168" fontId="0" fillId="0" borderId="0" xfId="0" applyNumberFormat="1"/>
    <xf numFmtId="14" fontId="14" fillId="7" borderId="0" xfId="0" applyNumberFormat="1" applyFont="1" applyFill="1" applyProtection="1">
      <protection locked="0"/>
    </xf>
    <xf numFmtId="0" fontId="0" fillId="12" borderId="0" xfId="0" applyFill="1"/>
    <xf numFmtId="165" fontId="4" fillId="2" borderId="0" xfId="0" quotePrefix="1" applyNumberFormat="1" applyFont="1" applyFill="1" applyAlignment="1" applyProtection="1">
      <alignment horizontal="center" vertical="center" wrapText="1"/>
      <protection hidden="1"/>
    </xf>
    <xf numFmtId="39" fontId="0" fillId="13" borderId="1" xfId="0" applyNumberFormat="1" applyFill="1" applyBorder="1" applyAlignment="1" applyProtection="1">
      <alignment horizontal="right" indent="1"/>
      <protection hidden="1"/>
    </xf>
    <xf numFmtId="39" fontId="4" fillId="2" borderId="0" xfId="0" applyNumberFormat="1" applyFont="1" applyFill="1" applyAlignment="1" applyProtection="1">
      <alignment horizontal="center" vertical="center" wrapText="1"/>
      <protection hidden="1"/>
    </xf>
    <xf numFmtId="39" fontId="0" fillId="13" borderId="0" xfId="0" applyNumberFormat="1" applyFill="1" applyAlignment="1" applyProtection="1">
      <alignment horizontal="right" indent="1"/>
      <protection hidden="1"/>
    </xf>
    <xf numFmtId="39" fontId="4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11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15" fillId="9" borderId="22" xfId="0" applyFont="1" applyFill="1" applyBorder="1" applyAlignment="1">
      <alignment horizontal="left" indent="1"/>
    </xf>
    <xf numFmtId="0" fontId="16" fillId="0" borderId="23" xfId="0" applyFont="1" applyBorder="1" applyAlignment="1" applyProtection="1">
      <alignment horizontal="center"/>
      <protection locked="0"/>
    </xf>
    <xf numFmtId="0" fontId="15" fillId="9" borderId="24" xfId="0" applyFont="1" applyFill="1" applyBorder="1" applyAlignment="1">
      <alignment horizontal="left" indent="1"/>
    </xf>
    <xf numFmtId="0" fontId="16" fillId="0" borderId="25" xfId="0" applyFont="1" applyBorder="1" applyAlignment="1" applyProtection="1">
      <alignment horizontal="center"/>
      <protection locked="0"/>
    </xf>
    <xf numFmtId="4" fontId="4" fillId="2" borderId="1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1" xfId="0" applyNumberFormat="1" applyBorder="1"/>
    <xf numFmtId="3" fontId="0" fillId="0" borderId="0" xfId="0" applyNumberFormat="1"/>
    <xf numFmtId="167" fontId="0" fillId="0" borderId="0" xfId="0" applyNumberFormat="1"/>
    <xf numFmtId="39" fontId="4" fillId="2" borderId="35" xfId="0" applyNumberFormat="1" applyFont="1" applyFill="1" applyBorder="1" applyAlignment="1" applyProtection="1">
      <alignment horizontal="center" vertical="center" wrapText="1"/>
      <protection hidden="1"/>
    </xf>
    <xf numFmtId="4" fontId="11" fillId="2" borderId="3" xfId="0" applyNumberFormat="1" applyFont="1" applyFill="1" applyBorder="1" applyAlignment="1">
      <alignment horizontal="center" vertical="center" wrapText="1"/>
    </xf>
    <xf numFmtId="9" fontId="20" fillId="14" borderId="33" xfId="1" applyFont="1" applyFill="1" applyBorder="1" applyAlignment="1">
      <alignment horizontal="center"/>
    </xf>
    <xf numFmtId="9" fontId="20" fillId="14" borderId="34" xfId="1" applyFont="1" applyFill="1" applyBorder="1" applyAlignment="1">
      <alignment horizontal="center"/>
    </xf>
    <xf numFmtId="0" fontId="4" fillId="15" borderId="26" xfId="0" applyFont="1" applyFill="1" applyBorder="1" applyAlignment="1">
      <alignment horizontal="center"/>
    </xf>
    <xf numFmtId="3" fontId="4" fillId="15" borderId="27" xfId="0" applyNumberFormat="1" applyFont="1" applyFill="1" applyBorder="1" applyAlignment="1">
      <alignment horizontal="center"/>
    </xf>
    <xf numFmtId="167" fontId="4" fillId="15" borderId="28" xfId="0" applyNumberFormat="1" applyFont="1" applyFill="1" applyBorder="1" applyAlignment="1">
      <alignment horizontal="center"/>
    </xf>
    <xf numFmtId="14" fontId="0" fillId="16" borderId="1" xfId="0" applyNumberFormat="1" applyFill="1" applyBorder="1" applyAlignment="1" applyProtection="1">
      <alignment horizontal="center"/>
      <protection locked="0"/>
    </xf>
    <xf numFmtId="0" fontId="0" fillId="16" borderId="1" xfId="0" applyFill="1" applyBorder="1" applyAlignment="1" applyProtection="1">
      <alignment horizontal="center"/>
      <protection locked="0"/>
    </xf>
    <xf numFmtId="0" fontId="0" fillId="16" borderId="1" xfId="0" applyFill="1" applyBorder="1" applyAlignment="1" applyProtection="1">
      <alignment horizontal="center"/>
      <protection hidden="1"/>
    </xf>
    <xf numFmtId="0" fontId="0" fillId="16" borderId="1" xfId="0" applyFill="1" applyBorder="1" applyProtection="1">
      <protection hidden="1"/>
    </xf>
    <xf numFmtId="3" fontId="0" fillId="16" borderId="1" xfId="0" applyNumberFormat="1" applyFill="1" applyBorder="1" applyAlignment="1" applyProtection="1">
      <alignment horizontal="right" indent="1"/>
      <protection hidden="1"/>
    </xf>
    <xf numFmtId="0" fontId="0" fillId="16" borderId="1" xfId="0" applyFill="1" applyBorder="1" applyAlignment="1" applyProtection="1">
      <alignment horizontal="right" indent="1"/>
      <protection locked="0"/>
    </xf>
    <xf numFmtId="39" fontId="0" fillId="16" borderId="1" xfId="0" applyNumberFormat="1" applyFill="1" applyBorder="1" applyAlignment="1" applyProtection="1">
      <alignment horizontal="right" indent="1"/>
      <protection hidden="1"/>
    </xf>
    <xf numFmtId="0" fontId="0" fillId="16" borderId="1" xfId="0" applyFill="1" applyBorder="1" applyAlignment="1" applyProtection="1">
      <alignment horizontal="right" indent="1"/>
      <protection hidden="1"/>
    </xf>
    <xf numFmtId="4" fontId="0" fillId="16" borderId="1" xfId="0" applyNumberFormat="1" applyFill="1" applyBorder="1" applyAlignment="1" applyProtection="1">
      <alignment horizontal="right" indent="1"/>
      <protection hidden="1"/>
    </xf>
    <xf numFmtId="166" fontId="0" fillId="16" borderId="0" xfId="0" applyNumberFormat="1" applyFill="1"/>
    <xf numFmtId="0" fontId="0" fillId="16" borderId="0" xfId="0" applyFill="1"/>
    <xf numFmtId="2" fontId="0" fillId="16" borderId="1" xfId="0" applyNumberFormat="1" applyFill="1" applyBorder="1"/>
    <xf numFmtId="39" fontId="0" fillId="16" borderId="0" xfId="0" applyNumberFormat="1" applyFill="1" applyAlignment="1" applyProtection="1">
      <alignment horizontal="right" indent="1"/>
      <protection hidden="1"/>
    </xf>
    <xf numFmtId="0" fontId="0" fillId="16" borderId="0" xfId="0" applyFill="1" applyAlignment="1">
      <alignment horizontal="center"/>
    </xf>
    <xf numFmtId="14" fontId="0" fillId="16" borderId="0" xfId="0" applyNumberFormat="1" applyFill="1" applyAlignment="1" applyProtection="1">
      <alignment horizontal="center"/>
      <protection locked="0"/>
    </xf>
    <xf numFmtId="0" fontId="0" fillId="16" borderId="0" xfId="0" applyFill="1" applyAlignment="1" applyProtection="1">
      <alignment horizontal="center"/>
      <protection locked="0"/>
    </xf>
    <xf numFmtId="0" fontId="0" fillId="16" borderId="0" xfId="0" applyFill="1" applyAlignment="1" applyProtection="1">
      <alignment horizontal="center"/>
      <protection hidden="1"/>
    </xf>
    <xf numFmtId="0" fontId="0" fillId="16" borderId="0" xfId="0" applyFill="1" applyProtection="1">
      <protection hidden="1"/>
    </xf>
    <xf numFmtId="3" fontId="0" fillId="16" borderId="0" xfId="0" applyNumberFormat="1" applyFill="1" applyAlignment="1" applyProtection="1">
      <alignment horizontal="right" indent="1"/>
      <protection hidden="1"/>
    </xf>
    <xf numFmtId="0" fontId="0" fillId="16" borderId="0" xfId="0" applyFill="1" applyAlignment="1" applyProtection="1">
      <alignment horizontal="right" indent="1"/>
      <protection locked="0"/>
    </xf>
    <xf numFmtId="39" fontId="0" fillId="16" borderId="0" xfId="0" applyNumberFormat="1" applyFill="1" applyAlignment="1" applyProtection="1">
      <alignment horizontal="right" indent="1"/>
      <protection locked="0"/>
    </xf>
    <xf numFmtId="0" fontId="0" fillId="16" borderId="0" xfId="0" applyFill="1" applyAlignment="1" applyProtection="1">
      <alignment horizontal="right" indent="1"/>
      <protection hidden="1"/>
    </xf>
    <xf numFmtId="4" fontId="0" fillId="16" borderId="0" xfId="0" applyNumberFormat="1" applyFill="1" applyAlignment="1" applyProtection="1">
      <alignment horizontal="right" indent="1"/>
      <protection hidden="1"/>
    </xf>
    <xf numFmtId="0" fontId="21" fillId="0" borderId="0" xfId="0" applyFont="1"/>
    <xf numFmtId="0" fontId="21" fillId="0" borderId="0" xfId="0" applyFont="1" applyProtection="1">
      <protection hidden="1"/>
    </xf>
    <xf numFmtId="2" fontId="21" fillId="4" borderId="0" xfId="0" applyNumberFormat="1" applyFont="1" applyFill="1" applyAlignment="1">
      <alignment horizontal="left"/>
    </xf>
    <xf numFmtId="2" fontId="21" fillId="4" borderId="0" xfId="0" applyNumberFormat="1" applyFont="1" applyFill="1" applyAlignment="1">
      <alignment horizontal="center"/>
    </xf>
    <xf numFmtId="4" fontId="21" fillId="4" borderId="0" xfId="0" applyNumberFormat="1" applyFont="1" applyFill="1" applyAlignment="1">
      <alignment horizontal="center"/>
    </xf>
    <xf numFmtId="0" fontId="21" fillId="4" borderId="0" xfId="0" applyFont="1" applyFill="1"/>
    <xf numFmtId="14" fontId="12" fillId="0" borderId="4" xfId="0" applyNumberFormat="1" applyFont="1" applyBorder="1" applyAlignment="1" applyProtection="1">
      <alignment horizontal="center"/>
      <protection hidden="1"/>
    </xf>
    <xf numFmtId="2" fontId="12" fillId="0" borderId="0" xfId="0" applyNumberFormat="1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14" fontId="12" fillId="0" borderId="0" xfId="0" applyNumberFormat="1" applyFont="1" applyAlignment="1" applyProtection="1">
      <alignment horizontal="center"/>
      <protection hidden="1"/>
    </xf>
    <xf numFmtId="1" fontId="12" fillId="0" borderId="0" xfId="0" applyNumberFormat="1" applyFont="1" applyAlignment="1" applyProtection="1">
      <alignment horizontal="right"/>
      <protection hidden="1"/>
    </xf>
    <xf numFmtId="4" fontId="12" fillId="0" borderId="0" xfId="0" applyNumberFormat="1" applyFont="1" applyAlignment="1" applyProtection="1">
      <alignment horizontal="right"/>
      <protection hidden="1"/>
    </xf>
    <xf numFmtId="4" fontId="12" fillId="0" borderId="10" xfId="0" applyNumberFormat="1" applyFont="1" applyBorder="1" applyAlignment="1" applyProtection="1">
      <alignment horizontal="right"/>
      <protection hidden="1"/>
    </xf>
    <xf numFmtId="4" fontId="0" fillId="0" borderId="10" xfId="0" applyNumberFormat="1" applyBorder="1" applyProtection="1">
      <protection hidden="1"/>
    </xf>
    <xf numFmtId="4" fontId="12" fillId="0" borderId="4" xfId="0" applyNumberFormat="1" applyFont="1" applyBorder="1" applyAlignment="1" applyProtection="1">
      <alignment horizontal="right"/>
      <protection hidden="1"/>
    </xf>
    <xf numFmtId="4" fontId="12" fillId="0" borderId="10" xfId="0" applyNumberFormat="1" applyFont="1" applyBorder="1" applyProtection="1">
      <protection hidden="1"/>
    </xf>
    <xf numFmtId="14" fontId="12" fillId="0" borderId="5" xfId="0" applyNumberFormat="1" applyFont="1" applyBorder="1" applyAlignment="1" applyProtection="1">
      <alignment horizontal="center"/>
      <protection hidden="1"/>
    </xf>
    <xf numFmtId="2" fontId="12" fillId="0" borderId="6" xfId="0" applyNumberFormat="1" applyFont="1" applyBorder="1" applyAlignment="1" applyProtection="1">
      <alignment horizontal="center"/>
      <protection hidden="1"/>
    </xf>
    <xf numFmtId="0" fontId="12" fillId="0" borderId="6" xfId="0" applyFont="1" applyBorder="1" applyProtection="1">
      <protection hidden="1"/>
    </xf>
    <xf numFmtId="0" fontId="12" fillId="0" borderId="6" xfId="0" applyFont="1" applyBorder="1" applyAlignment="1" applyProtection="1">
      <alignment horizontal="center"/>
      <protection hidden="1"/>
    </xf>
    <xf numFmtId="14" fontId="12" fillId="0" borderId="6" xfId="0" applyNumberFormat="1" applyFont="1" applyBorder="1" applyAlignment="1" applyProtection="1">
      <alignment horizontal="center"/>
      <protection hidden="1"/>
    </xf>
    <xf numFmtId="1" fontId="12" fillId="0" borderId="6" xfId="0" applyNumberFormat="1" applyFont="1" applyBorder="1" applyAlignment="1" applyProtection="1">
      <alignment horizontal="right"/>
      <protection hidden="1"/>
    </xf>
    <xf numFmtId="4" fontId="12" fillId="0" borderId="6" xfId="0" applyNumberFormat="1" applyFont="1" applyBorder="1" applyAlignment="1" applyProtection="1">
      <alignment horizontal="right"/>
      <protection hidden="1"/>
    </xf>
    <xf numFmtId="4" fontId="12" fillId="0" borderId="11" xfId="0" applyNumberFormat="1" applyFont="1" applyBorder="1" applyAlignment="1" applyProtection="1">
      <alignment horizontal="right"/>
      <protection hidden="1"/>
    </xf>
    <xf numFmtId="0" fontId="0" fillId="0" borderId="6" xfId="0" applyBorder="1" applyProtection="1">
      <protection hidden="1"/>
    </xf>
    <xf numFmtId="4" fontId="0" fillId="0" borderId="11" xfId="0" applyNumberFormat="1" applyBorder="1" applyProtection="1">
      <protection hidden="1"/>
    </xf>
    <xf numFmtId="4" fontId="12" fillId="0" borderId="5" xfId="0" applyNumberFormat="1" applyFont="1" applyBorder="1" applyAlignment="1" applyProtection="1">
      <alignment horizontal="right"/>
      <protection hidden="1"/>
    </xf>
    <xf numFmtId="4" fontId="12" fillId="0" borderId="11" xfId="0" applyNumberFormat="1" applyFont="1" applyBorder="1" applyProtection="1">
      <protection hidden="1"/>
    </xf>
    <xf numFmtId="14" fontId="0" fillId="0" borderId="0" xfId="0" applyNumberFormat="1" applyAlignment="1" applyProtection="1">
      <alignment horizontal="center"/>
      <protection hidden="1"/>
    </xf>
    <xf numFmtId="14" fontId="14" fillId="7" borderId="0" xfId="0" applyNumberFormat="1" applyFont="1" applyFill="1" applyProtection="1">
      <protection hidden="1"/>
    </xf>
    <xf numFmtId="0" fontId="3" fillId="0" borderId="26" xfId="0" applyFont="1" applyBorder="1" applyAlignment="1">
      <alignment horizontal="left" indent="1"/>
    </xf>
    <xf numFmtId="0" fontId="2" fillId="0" borderId="26" xfId="0" applyFont="1" applyBorder="1" applyAlignment="1">
      <alignment horizontal="left" indent="1"/>
    </xf>
    <xf numFmtId="0" fontId="2" fillId="0" borderId="39" xfId="0" applyFont="1" applyBorder="1" applyAlignment="1">
      <alignment horizontal="left" indent="1"/>
    </xf>
    <xf numFmtId="0" fontId="19" fillId="14" borderId="29" xfId="0" applyFont="1" applyFill="1" applyBorder="1" applyAlignment="1">
      <alignment horizontal="left" indent="1"/>
    </xf>
    <xf numFmtId="0" fontId="19" fillId="0" borderId="0" xfId="0" applyFont="1" applyAlignment="1">
      <alignment horizontal="left" indent="1"/>
    </xf>
    <xf numFmtId="0" fontId="4" fillId="15" borderId="32" xfId="0" applyFont="1" applyFill="1" applyBorder="1" applyAlignment="1">
      <alignment horizontal="left" indent="1"/>
    </xf>
    <xf numFmtId="3" fontId="0" fillId="0" borderId="27" xfId="0" applyNumberFormat="1" applyBorder="1" applyAlignment="1">
      <alignment horizontal="right" indent="1"/>
    </xf>
    <xf numFmtId="167" fontId="0" fillId="0" borderId="28" xfId="0" applyNumberFormat="1" applyBorder="1" applyAlignment="1">
      <alignment horizontal="right" indent="1"/>
    </xf>
    <xf numFmtId="3" fontId="22" fillId="0" borderId="40" xfId="0" applyNumberFormat="1" applyFont="1" applyBorder="1" applyAlignment="1">
      <alignment horizontal="right" indent="1"/>
    </xf>
    <xf numFmtId="3" fontId="19" fillId="14" borderId="30" xfId="0" applyNumberFormat="1" applyFont="1" applyFill="1" applyBorder="1" applyAlignment="1">
      <alignment horizontal="right" indent="1"/>
    </xf>
    <xf numFmtId="167" fontId="19" fillId="14" borderId="31" xfId="0" applyNumberFormat="1" applyFont="1" applyFill="1" applyBorder="1" applyAlignment="1">
      <alignment horizontal="right" indent="1"/>
    </xf>
    <xf numFmtId="3" fontId="0" fillId="0" borderId="0" xfId="0" applyNumberFormat="1" applyAlignment="1">
      <alignment horizontal="right" indent="1"/>
    </xf>
    <xf numFmtId="167" fontId="0" fillId="0" borderId="0" xfId="0" applyNumberFormat="1" applyAlignment="1">
      <alignment horizontal="right" indent="1"/>
    </xf>
    <xf numFmtId="167" fontId="20" fillId="14" borderId="33" xfId="1" applyNumberFormat="1" applyFont="1" applyFill="1" applyBorder="1" applyAlignment="1">
      <alignment horizontal="right" indent="1"/>
    </xf>
    <xf numFmtId="167" fontId="20" fillId="14" borderId="34" xfId="1" applyNumberFormat="1" applyFont="1" applyFill="1" applyBorder="1" applyAlignment="1">
      <alignment horizontal="right" indent="1"/>
    </xf>
    <xf numFmtId="39" fontId="4" fillId="2" borderId="41" xfId="0" applyNumberFormat="1" applyFont="1" applyFill="1" applyBorder="1" applyAlignment="1" applyProtection="1">
      <alignment horizontal="center" vertical="center" wrapText="1"/>
      <protection hidden="1"/>
    </xf>
    <xf numFmtId="39" fontId="4" fillId="17" borderId="44" xfId="0" applyNumberFormat="1" applyFont="1" applyFill="1" applyBorder="1" applyAlignment="1" applyProtection="1">
      <alignment horizontal="center" vertical="center" wrapText="1"/>
      <protection hidden="1"/>
    </xf>
    <xf numFmtId="39" fontId="4" fillId="17" borderId="45" xfId="0" applyNumberFormat="1" applyFont="1" applyFill="1" applyBorder="1" applyAlignment="1" applyProtection="1">
      <alignment horizontal="center" vertical="center" wrapText="1"/>
      <protection hidden="1"/>
    </xf>
    <xf numFmtId="0" fontId="19" fillId="6" borderId="2" xfId="0" applyFont="1" applyFill="1" applyBorder="1" applyAlignment="1" applyProtection="1">
      <alignment horizontal="center"/>
      <protection hidden="1"/>
    </xf>
    <xf numFmtId="0" fontId="23" fillId="8" borderId="3" xfId="0" applyFont="1" applyFill="1" applyBorder="1" applyAlignment="1" applyProtection="1">
      <alignment horizontal="center"/>
      <protection hidden="1"/>
    </xf>
    <xf numFmtId="0" fontId="0" fillId="8" borderId="42" xfId="0" applyFill="1" applyBorder="1" applyProtection="1">
      <protection hidden="1"/>
    </xf>
    <xf numFmtId="0" fontId="0" fillId="8" borderId="43" xfId="0" applyFill="1" applyBorder="1" applyProtection="1">
      <protection hidden="1"/>
    </xf>
    <xf numFmtId="4" fontId="26" fillId="4" borderId="0" xfId="0" applyNumberFormat="1" applyFont="1" applyFill="1" applyAlignment="1">
      <alignment horizontal="right"/>
    </xf>
    <xf numFmtId="2" fontId="27" fillId="4" borderId="0" xfId="0" applyNumberFormat="1" applyFont="1" applyFill="1" applyAlignment="1">
      <alignment horizontal="left"/>
    </xf>
    <xf numFmtId="4" fontId="4" fillId="2" borderId="0" xfId="0" applyNumberFormat="1" applyFont="1" applyFill="1" applyAlignment="1" applyProtection="1">
      <alignment horizontal="center"/>
      <protection locked="0"/>
    </xf>
    <xf numFmtId="4" fontId="0" fillId="0" borderId="0" xfId="0" applyNumberFormat="1" applyProtection="1">
      <protection locked="0"/>
    </xf>
    <xf numFmtId="0" fontId="28" fillId="8" borderId="0" xfId="0" applyFont="1" applyFill="1"/>
    <xf numFmtId="0" fontId="28" fillId="8" borderId="0" xfId="0" applyFont="1" applyFill="1" applyAlignment="1">
      <alignment wrapText="1"/>
    </xf>
    <xf numFmtId="0" fontId="29" fillId="8" borderId="0" xfId="0" applyFont="1" applyFill="1" applyAlignment="1">
      <alignment horizontal="center" wrapText="1"/>
    </xf>
    <xf numFmtId="4" fontId="30" fillId="8" borderId="17" xfId="0" applyNumberFormat="1" applyFont="1" applyFill="1" applyBorder="1" applyAlignment="1">
      <alignment horizontal="right" wrapText="1"/>
    </xf>
    <xf numFmtId="4" fontId="30" fillId="8" borderId="17" xfId="0" applyNumberFormat="1" applyFont="1" applyFill="1" applyBorder="1" applyAlignment="1">
      <alignment horizontal="right" indent="1"/>
    </xf>
    <xf numFmtId="4" fontId="30" fillId="8" borderId="0" xfId="0" applyNumberFormat="1" applyFont="1" applyFill="1" applyAlignment="1">
      <alignment horizontal="right" indent="1"/>
    </xf>
    <xf numFmtId="4" fontId="30" fillId="8" borderId="0" xfId="0" applyNumberFormat="1" applyFont="1" applyFill="1" applyAlignment="1">
      <alignment horizontal="right" wrapText="1"/>
    </xf>
    <xf numFmtId="49" fontId="31" fillId="8" borderId="0" xfId="0" applyNumberFormat="1" applyFont="1" applyFill="1" applyAlignment="1">
      <alignment horizontal="center"/>
    </xf>
    <xf numFmtId="0" fontId="7" fillId="8" borderId="0" xfId="0" applyFont="1" applyFill="1"/>
    <xf numFmtId="0" fontId="7" fillId="8" borderId="0" xfId="0" applyFont="1" applyFill="1" applyAlignment="1">
      <alignment wrapText="1"/>
    </xf>
    <xf numFmtId="0" fontId="32" fillId="8" borderId="0" xfId="0" applyFont="1" applyFill="1"/>
    <xf numFmtId="0" fontId="32" fillId="8" borderId="0" xfId="0" applyFont="1" applyFill="1" applyAlignment="1">
      <alignment wrapText="1"/>
    </xf>
    <xf numFmtId="0" fontId="33" fillId="8" borderId="0" xfId="0" applyFont="1" applyFill="1" applyAlignment="1">
      <alignment horizontal="center" wrapText="1"/>
    </xf>
    <xf numFmtId="0" fontId="1" fillId="0" borderId="0" xfId="2"/>
    <xf numFmtId="0" fontId="34" fillId="4" borderId="1" xfId="2" applyFont="1" applyFill="1" applyBorder="1" applyAlignment="1">
      <alignment horizontal="center" vertical="center" wrapText="1"/>
    </xf>
    <xf numFmtId="0" fontId="35" fillId="18" borderId="1" xfId="2" applyFont="1" applyFill="1" applyBorder="1" applyAlignment="1">
      <alignment horizontal="left" vertical="center" wrapText="1"/>
    </xf>
    <xf numFmtId="0" fontId="35" fillId="8" borderId="1" xfId="2" applyFont="1" applyFill="1" applyBorder="1" applyAlignment="1">
      <alignment horizontal="left" vertical="center" wrapText="1"/>
    </xf>
    <xf numFmtId="0" fontId="1" fillId="8" borderId="0" xfId="2" applyFill="1"/>
    <xf numFmtId="0" fontId="35" fillId="18" borderId="1" xfId="2" applyFont="1" applyFill="1" applyBorder="1" applyAlignment="1">
      <alignment vertical="center" wrapText="1"/>
    </xf>
    <xf numFmtId="0" fontId="30" fillId="8" borderId="0" xfId="0" applyFont="1" applyFill="1" applyAlignment="1">
      <alignment horizontal="left"/>
    </xf>
    <xf numFmtId="0" fontId="30" fillId="8" borderId="0" xfId="0" applyFont="1" applyFill="1" applyAlignment="1">
      <alignment horizontal="left" wrapText="1"/>
    </xf>
    <xf numFmtId="0" fontId="7" fillId="8" borderId="0" xfId="0" applyFont="1" applyFill="1" applyAlignment="1">
      <alignment horizontal="center" wrapText="1"/>
    </xf>
    <xf numFmtId="0" fontId="13" fillId="10" borderId="0" xfId="0" applyFont="1" applyFill="1" applyAlignment="1" applyProtection="1">
      <alignment horizontal="center" vertical="center"/>
      <protection hidden="1"/>
    </xf>
    <xf numFmtId="0" fontId="7" fillId="2" borderId="20" xfId="0" applyFont="1" applyFill="1" applyBorder="1" applyAlignment="1">
      <alignment horizontal="center"/>
    </xf>
    <xf numFmtId="0" fontId="7" fillId="2" borderId="21" xfId="0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5" fillId="9" borderId="15" xfId="0" applyFont="1" applyFill="1" applyBorder="1" applyAlignment="1">
      <alignment horizontal="left"/>
    </xf>
    <xf numFmtId="0" fontId="15" fillId="9" borderId="16" xfId="0" applyFont="1" applyFill="1" applyBorder="1" applyAlignment="1">
      <alignment horizontal="left"/>
    </xf>
    <xf numFmtId="0" fontId="4" fillId="2" borderId="36" xfId="0" applyFont="1" applyFill="1" applyBorder="1" applyAlignment="1">
      <alignment horizontal="center"/>
    </xf>
    <xf numFmtId="0" fontId="4" fillId="2" borderId="37" xfId="0" applyFont="1" applyFill="1" applyBorder="1" applyAlignment="1">
      <alignment horizontal="center"/>
    </xf>
    <xf numFmtId="0" fontId="4" fillId="2" borderId="38" xfId="0" applyFont="1" applyFill="1" applyBorder="1" applyAlignment="1">
      <alignment horizontal="center"/>
    </xf>
    <xf numFmtId="0" fontId="4" fillId="4" borderId="36" xfId="0" applyFont="1" applyFill="1" applyBorder="1" applyAlignment="1">
      <alignment horizontal="center"/>
    </xf>
    <xf numFmtId="0" fontId="4" fillId="4" borderId="37" xfId="0" applyFont="1" applyFill="1" applyBorder="1" applyAlignment="1">
      <alignment horizontal="center"/>
    </xf>
    <xf numFmtId="0" fontId="4" fillId="4" borderId="38" xfId="0" applyFont="1" applyFill="1" applyBorder="1" applyAlignment="1">
      <alignment horizontal="center"/>
    </xf>
    <xf numFmtId="0" fontId="24" fillId="0" borderId="0" xfId="0" applyFont="1" applyFill="1" applyAlignment="1">
      <alignment horizontal="left"/>
    </xf>
    <xf numFmtId="0" fontId="42" fillId="4" borderId="0" xfId="0" applyFont="1" applyFill="1" applyAlignment="1">
      <alignment horizontal="left" vertical="center" wrapText="1" indent="1"/>
    </xf>
    <xf numFmtId="0" fontId="0" fillId="0" borderId="0" xfId="0" applyFill="1"/>
    <xf numFmtId="0" fontId="25" fillId="0" borderId="0" xfId="0" applyFont="1" applyFill="1" applyAlignment="1">
      <alignment horizontal="left" vertical="center" wrapText="1" indent="1"/>
    </xf>
  </cellXfs>
  <cellStyles count="3">
    <cellStyle name="Normal" xfId="0" builtinId="0"/>
    <cellStyle name="Normal 2" xfId="2" xr:uid="{736D7BA2-F4FF-4D25-B69A-301184F369F9}"/>
    <cellStyle name="Yüzde" xfId="1" builtinId="5"/>
  </cellStyles>
  <dxfs count="0"/>
  <tableStyles count="0" defaultTableStyle="TableStyleMedium2" defaultPivotStyle="PivotStyleLight16"/>
  <colors>
    <mruColors>
      <color rgb="FFB21206"/>
      <color rgb="FF0082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B1:AY5005"/>
  <sheetViews>
    <sheetView showGridLines="0" showRowColHeaders="0" zoomScale="80" zoomScaleNormal="80" workbookViewId="0">
      <pane xSplit="25" ySplit="4" topLeftCell="Z5" activePane="bottomRight" state="frozen"/>
      <selection pane="topRight" activeCell="Z1" sqref="Z1"/>
      <selection pane="bottomLeft" activeCell="A5" sqref="A5"/>
      <selection pane="bottomRight" activeCell="K9" sqref="K9"/>
    </sheetView>
  </sheetViews>
  <sheetFormatPr defaultRowHeight="15" x14ac:dyDescent="0.25"/>
  <cols>
    <col min="1" max="1" width="3.140625" customWidth="1"/>
    <col min="2" max="2" width="13.5703125" style="1" hidden="1" customWidth="1"/>
    <col min="3" max="3" width="13.28515625" hidden="1" customWidth="1"/>
    <col min="4" max="4" width="6.5703125" style="1" hidden="1" customWidth="1"/>
    <col min="5" max="5" width="14.140625" style="25" hidden="1" customWidth="1"/>
    <col min="6" max="6" width="17.42578125" hidden="1" customWidth="1"/>
    <col min="7" max="7" width="12.7109375" hidden="1" customWidth="1"/>
    <col min="8" max="8" width="14" style="1" hidden="1" customWidth="1"/>
    <col min="9" max="9" width="13.42578125" style="113" customWidth="1"/>
    <col min="10" max="10" width="13.42578125" style="114" customWidth="1"/>
    <col min="11" max="11" width="12.7109375" style="114" customWidth="1"/>
    <col min="12" max="12" width="19" style="115" customWidth="1"/>
    <col min="13" max="13" width="49.140625" style="116" customWidth="1"/>
    <col min="14" max="14" width="9.140625" style="115" customWidth="1"/>
    <col min="15" max="15" width="13.140625" style="113" customWidth="1"/>
    <col min="16" max="16" width="7.5703125" style="117" bestFit="1" customWidth="1"/>
    <col min="17" max="17" width="6.140625" style="118" bestFit="1" customWidth="1"/>
    <col min="18" max="18" width="15.42578125" style="119" customWidth="1"/>
    <col min="19" max="19" width="15.85546875" style="111" customWidth="1"/>
    <col min="20" max="20" width="9.42578125" style="120" customWidth="1"/>
    <col min="21" max="21" width="16.7109375" style="121" customWidth="1"/>
    <col min="22" max="22" width="2" style="109" customWidth="1"/>
    <col min="23" max="24" width="14.42578125" style="109" customWidth="1"/>
    <col min="25" max="25" width="57.28515625" style="109" customWidth="1"/>
    <col min="26" max="26" width="100.28515625" style="109" customWidth="1"/>
    <col min="27" max="29" width="8" style="109" hidden="1" customWidth="1"/>
    <col min="30" max="30" width="5" style="109" hidden="1" customWidth="1"/>
    <col min="31" max="35" width="11.140625" style="111" hidden="1" customWidth="1"/>
    <col min="36" max="36" width="3.5703125" style="109" hidden="1" customWidth="1"/>
    <col min="37" max="37" width="11" style="109" hidden="1" customWidth="1"/>
    <col min="38" max="38" width="14.140625" style="109" hidden="1" customWidth="1"/>
    <col min="39" max="44" width="11.140625" style="109" hidden="1" customWidth="1"/>
    <col min="45" max="45" width="8.140625" style="109" hidden="1" customWidth="1"/>
    <col min="46" max="46" width="11.140625" hidden="1" customWidth="1"/>
    <col min="47" max="47" width="16" hidden="1" customWidth="1"/>
    <col min="48" max="48" width="19.42578125" hidden="1" customWidth="1"/>
    <col min="49" max="49" width="18.85546875" hidden="1" customWidth="1"/>
    <col min="50" max="51" width="11.140625" hidden="1" customWidth="1"/>
    <col min="52" max="52" width="0" hidden="1" customWidth="1"/>
  </cols>
  <sheetData>
    <row r="1" spans="2:50" ht="23.25" customHeight="1" thickBot="1" x14ac:dyDescent="0.3">
      <c r="I1" s="6"/>
      <c r="J1" s="4"/>
      <c r="K1" s="4"/>
      <c r="L1" s="30"/>
      <c r="M1" s="31"/>
      <c r="N1" s="151"/>
      <c r="O1" s="6"/>
      <c r="P1" s="59"/>
      <c r="Q1" s="60"/>
      <c r="R1" s="52"/>
      <c r="S1" s="53"/>
      <c r="T1" s="61"/>
      <c r="U1" s="55"/>
      <c r="V1"/>
      <c r="W1"/>
      <c r="X1"/>
      <c r="Y1"/>
      <c r="Z1"/>
      <c r="AA1"/>
      <c r="AB1"/>
      <c r="AC1"/>
      <c r="AD1"/>
      <c r="AE1" s="53"/>
      <c r="AF1" s="53"/>
      <c r="AG1" s="53"/>
      <c r="AH1" s="53"/>
      <c r="AI1" s="53"/>
      <c r="AJ1"/>
      <c r="AK1"/>
      <c r="AL1"/>
      <c r="AM1"/>
      <c r="AN1"/>
      <c r="AO1"/>
      <c r="AP1"/>
      <c r="AQ1"/>
      <c r="AR1"/>
      <c r="AS1"/>
    </row>
    <row r="2" spans="2:50" ht="18.75" x14ac:dyDescent="0.3">
      <c r="F2" s="74" t="s">
        <v>54</v>
      </c>
      <c r="I2" s="76" t="s">
        <v>51</v>
      </c>
      <c r="J2" s="76"/>
      <c r="K2" s="76"/>
      <c r="L2" s="76"/>
      <c r="M2" s="76"/>
      <c r="N2" s="152"/>
      <c r="O2" s="76"/>
      <c r="P2" s="76"/>
      <c r="Q2" s="76"/>
      <c r="R2" s="76"/>
      <c r="S2" s="76"/>
      <c r="T2" s="76"/>
      <c r="U2" s="76"/>
      <c r="V2"/>
      <c r="W2" s="76"/>
      <c r="X2" s="76"/>
      <c r="Y2"/>
      <c r="Z2"/>
      <c r="AA2" s="76"/>
      <c r="AB2" s="76"/>
      <c r="AC2" s="76"/>
      <c r="AD2"/>
      <c r="AE2" s="76"/>
      <c r="AF2" s="76"/>
      <c r="AG2" s="76"/>
      <c r="AH2" s="76"/>
      <c r="AI2" s="76"/>
      <c r="AJ2"/>
      <c r="AK2" s="171">
        <f>COUNTIFS(J:J,"&lt;&gt;"&amp;"")</f>
        <v>8</v>
      </c>
      <c r="AL2" s="172">
        <v>51</v>
      </c>
      <c r="AM2"/>
      <c r="AN2"/>
      <c r="AO2"/>
      <c r="AP2"/>
      <c r="AQ2"/>
      <c r="AR2"/>
      <c r="AS2"/>
      <c r="AU2" s="76"/>
      <c r="AV2" s="76"/>
      <c r="AW2" s="76"/>
    </row>
    <row r="3" spans="2:50" ht="9" customHeight="1" x14ac:dyDescent="0.25">
      <c r="I3" s="6"/>
      <c r="J3" s="4"/>
      <c r="K3" s="4"/>
      <c r="L3" s="30"/>
      <c r="M3" s="31"/>
      <c r="N3" s="151"/>
      <c r="O3" s="6"/>
      <c r="P3" s="59"/>
      <c r="Q3" s="60"/>
      <c r="R3" s="52"/>
      <c r="S3" s="53"/>
      <c r="T3" s="61"/>
      <c r="U3" s="55"/>
      <c r="V3"/>
      <c r="W3"/>
      <c r="X3"/>
      <c r="Y3"/>
      <c r="Z3"/>
      <c r="AA3"/>
      <c r="AB3"/>
      <c r="AC3"/>
      <c r="AD3"/>
      <c r="AE3" s="53"/>
      <c r="AF3" s="53"/>
      <c r="AG3" s="53"/>
      <c r="AH3" s="53"/>
      <c r="AI3" s="53"/>
      <c r="AJ3"/>
      <c r="AK3" s="173"/>
      <c r="AL3" s="174"/>
      <c r="AM3"/>
      <c r="AN3"/>
      <c r="AO3"/>
      <c r="AP3"/>
      <c r="AQ3"/>
      <c r="AR3"/>
      <c r="AS3"/>
    </row>
    <row r="4" spans="2:50" s="9" customFormat="1" ht="30" customHeight="1" thickBot="1" x14ac:dyDescent="0.3">
      <c r="B4" s="41" t="s">
        <v>33</v>
      </c>
      <c r="C4" s="42" t="s">
        <v>45</v>
      </c>
      <c r="D4" s="41" t="s">
        <v>34</v>
      </c>
      <c r="E4" s="24" t="s">
        <v>42</v>
      </c>
      <c r="F4" s="22" t="s">
        <v>35</v>
      </c>
      <c r="G4" s="24" t="s">
        <v>42</v>
      </c>
      <c r="H4" s="12" t="s">
        <v>49</v>
      </c>
      <c r="I4" s="10" t="s">
        <v>69</v>
      </c>
      <c r="J4" s="11" t="s">
        <v>19</v>
      </c>
      <c r="K4" s="11" t="s">
        <v>50</v>
      </c>
      <c r="L4" s="27" t="s">
        <v>25</v>
      </c>
      <c r="M4" s="27" t="s">
        <v>17</v>
      </c>
      <c r="N4" s="27" t="s">
        <v>27</v>
      </c>
      <c r="O4" s="10" t="s">
        <v>70</v>
      </c>
      <c r="P4" s="66" t="s">
        <v>29</v>
      </c>
      <c r="Q4" s="11" t="s">
        <v>15</v>
      </c>
      <c r="R4" s="67" t="s">
        <v>16</v>
      </c>
      <c r="S4" s="67" t="s">
        <v>92</v>
      </c>
      <c r="T4" s="68" t="s">
        <v>41</v>
      </c>
      <c r="U4" s="88" t="s">
        <v>40</v>
      </c>
      <c r="W4" s="88" t="s">
        <v>78</v>
      </c>
      <c r="X4" s="88" t="s">
        <v>79</v>
      </c>
      <c r="AA4" s="88" t="s">
        <v>76</v>
      </c>
      <c r="AB4" s="88" t="s">
        <v>77</v>
      </c>
      <c r="AC4" s="88" t="s">
        <v>80</v>
      </c>
      <c r="AE4" s="67" t="s">
        <v>59</v>
      </c>
      <c r="AF4" s="67" t="s">
        <v>60</v>
      </c>
      <c r="AG4" s="80" t="s">
        <v>61</v>
      </c>
      <c r="AH4" s="80" t="s">
        <v>66</v>
      </c>
      <c r="AI4" s="80" t="s">
        <v>45</v>
      </c>
      <c r="AK4" s="169" t="s">
        <v>93</v>
      </c>
      <c r="AL4" s="170" t="s">
        <v>94</v>
      </c>
      <c r="AM4" s="168" t="s">
        <v>55</v>
      </c>
      <c r="AN4" s="68" t="s">
        <v>56</v>
      </c>
      <c r="AO4" s="78" t="s">
        <v>57</v>
      </c>
      <c r="AP4" s="78" t="s">
        <v>58</v>
      </c>
      <c r="AQ4" s="78"/>
      <c r="AR4" s="73" t="s">
        <v>53</v>
      </c>
      <c r="AU4" s="88" t="s">
        <v>86</v>
      </c>
      <c r="AV4" s="88" t="s">
        <v>87</v>
      </c>
      <c r="AW4" s="88" t="s">
        <v>88</v>
      </c>
    </row>
    <row r="5" spans="2:50" x14ac:dyDescent="0.25">
      <c r="B5" s="1">
        <f>IF(I5="","",
(IF(N5=FİLTRE!$H$6,2,0)+IF(FİLTRE!$H$6="TOPLAM",2,0))
)</f>
        <v>2</v>
      </c>
      <c r="C5">
        <f ca="1">IF(FİLTRE!$M$5="",9,(IF(U5&gt;=FİLTRE!$M$5,1,0)))</f>
        <v>1</v>
      </c>
      <c r="D5" s="1">
        <f ca="1">IF(FİLTRE!$M$6="",9,(IF('SKT LİSTESİ'!P5&lt;=FİLTRE!$M$6,1,0)))</f>
        <v>1</v>
      </c>
      <c r="E5" s="25">
        <f>IF(I5="","",(COUNTIFS($L$4:L5,L5)))</f>
        <v>1</v>
      </c>
      <c r="F5" s="13">
        <f ca="1">IF(OR(B5&lt;&gt;2,C5&lt;&gt;1,D5&lt;&gt;1,H5&lt;&gt;1),0,
COUNTIFS($B$4:B5,2,$C$4:C5,1,$D$4:D5,1,$H$4:H5,1))</f>
        <v>1</v>
      </c>
      <c r="G5" s="26">
        <f>IF(I5="","",(COUNTIF($E$4:E5,E5)))</f>
        <v>1</v>
      </c>
      <c r="H5" s="1">
        <f ca="1">IF(AND(J5="SAYIM",FİLTRE!$H$5="RAFTA",U5&lt;&gt;0),1,0)+
IF(AND(J5="İADE DEPO",FİLTRE!$H$5="İADE DEPO"),1,0)+
IF(FİLTRE!$H$5="TÜMÜ",1,0)+
IF(AND(J5="FİRMA İADE",FİLTRE!$H$5="FİRMA İADE"),1,0)+
IF(AND(J5="İMHA",FİLTRE!$H$5="İMHA"),1,0)</f>
        <v>1</v>
      </c>
      <c r="I5" s="5">
        <v>45536</v>
      </c>
      <c r="J5" s="3" t="s">
        <v>31</v>
      </c>
      <c r="K5" s="3">
        <v>30046006</v>
      </c>
      <c r="L5" s="28" t="str">
        <f>(IF(K5="","",(VLOOKUP(K5,'ÜRÜN LİSTESİ'!B:C,2,0))))</f>
        <v xml:space="preserve">	8699300270064</v>
      </c>
      <c r="M5" s="29" t="str">
        <f>IF(K5="","",VLOOKUP(K5,'ÜRÜN LİSTESİ'!B:D,3,0))</f>
        <v>KOMİLİ EGE SIZMA YMŞAK ZYTNYAGI  1 LT</v>
      </c>
      <c r="N5" s="28" t="str">
        <f>IF(K5="","",VLOOKUP(K5,'ÜRÜN LİSTESİ'!B:F,5,0))</f>
        <v>EVET</v>
      </c>
      <c r="O5" s="5">
        <v>45555</v>
      </c>
      <c r="P5" s="56">
        <f t="shared" ref="P5:P68" ca="1" si="0">IF(O5="","",O5-(TODAY()))</f>
        <v>-26</v>
      </c>
      <c r="Q5" s="57">
        <v>10</v>
      </c>
      <c r="R5" s="51">
        <f>IF(K5="","",
(IF($AK$2&gt;$AL$2,0,IF(K5="","",VLOOKUP(K5,'ÜRÜN LİSTESİ'!B:F,4,0)))))</f>
        <v>100</v>
      </c>
      <c r="S5" s="51">
        <f>IF(Q5="","",Q5*R5)</f>
        <v>1000</v>
      </c>
      <c r="T5" s="58">
        <f ca="1">IF(P5&lt;0,0,(IF(K5="","",
(IF(AH5=0,0,
((IF(I5="","",
((SUMIFS(AF:AF,J:J,"SAYIM",L:L,L5,P:P,"&gt;"&amp;0)) -
(SUMIFS(AF:AF,J:J,"İADE DEPO",L:L,L5,P:P,"&gt;"&amp;0)))))))))))</f>
        <v>0</v>
      </c>
      <c r="U5" s="54">
        <f ca="1">IF(P5&lt;0,0,(IF(K5="","",
(IF(AI5=0,0,
((IF(I5="","",
((SUMIFS(AE:AE,J:J,"SAYIM",L:L,L5,P:P,"&gt;"&amp;0)) -
(SUMIFS(AE:AE,J:J,"İADE DEPO",L:L,L5,P:P,"&gt;"&amp;0)))))))))))</f>
        <v>0</v>
      </c>
      <c r="V5" s="23"/>
      <c r="W5" s="54">
        <f ca="1">IF(TODAY()&gt;O5,
(IF(SUMIFS(S:S,L:L,L5,O:O,O5,J:J,"SAYIM")-SUMIFS(S:S,L:L,L5,O:O,O5,J:J,"İADE DEPO")=0,"",SUMIFS(S:S,L:L,L5,O:O,O5,J:J,"SAYIM")-SUMIFS(S:S,L:L,L5,O:O,O5,J:J,"İADE DEPO"))),0)</f>
        <v>1000</v>
      </c>
      <c r="X5" s="54">
        <f ca="1">IF($AK$2&lt;$AL$2,
IF(TODAY()&gt;O5,
(IF(SUMIFS(Q:Q,L:L,L5,O:O,O5,J:J,"SAYIM")-SUMIFS(Q:Q,L:L,L5,O:O,O5,J:J,"İADE DEPO")=0,"",SUMIFS(Q:Q,L:L,L5,O:O,O5,J:J,"SAYIM")-SUMIFS(Q:Q,L:L,L5,O:O,O5,J:J,"İADE DEPO"))),0),
"")</f>
        <v>10</v>
      </c>
      <c r="Y5"/>
      <c r="Z5"/>
      <c r="AA5" s="54">
        <f t="shared" ref="AA5:AA36" si="1">IF(COUNTIFS(L:L,L5,O:O,O5)=0,"",COUNTIFS(L:L,L5,O:O,O5))</f>
        <v>2</v>
      </c>
      <c r="AB5" s="89">
        <f ca="1">IFERROR(W5/AA5,"")</f>
        <v>500</v>
      </c>
      <c r="AC5" s="89">
        <f ca="1">IFERROR(X5/AA5,"")</f>
        <v>5</v>
      </c>
      <c r="AD5"/>
      <c r="AE5" s="79">
        <f>IF(AO5=AP5,Q5*R5,0)</f>
        <v>1000</v>
      </c>
      <c r="AF5" s="79">
        <f t="shared" ref="AF5:AF17" si="2">IF(I5="","",IF(AO5=AP5,Q5,0))</f>
        <v>10</v>
      </c>
      <c r="AG5" s="81">
        <f t="shared" ref="AG5:AG36" si="3" xml:space="preserve">
((IF(I5="","",
((SUMIFS(AF:AF,J:J,"SAYIM",L:L,L5)) -
(SUMIFS(AF:AF,J:J,"İADE DEPO",L:L,L5))))))</f>
        <v>6</v>
      </c>
      <c r="AH5" s="81">
        <f>IF(AE5=0,0,AG5)</f>
        <v>6</v>
      </c>
      <c r="AI5" s="81">
        <f>IFERROR(AH5*R5,"")</f>
        <v>600</v>
      </c>
      <c r="AJ5"/>
      <c r="AK5"/>
      <c r="AL5"/>
      <c r="AM5">
        <f t="shared" ref="AM5:AM36" si="4">COUNTIFS(L:L,L5,O:O,O5)</f>
        <v>2</v>
      </c>
      <c r="AN5">
        <f>COUNTIFS($L$1:L5,L5,$O$1:O5,O5)</f>
        <v>1</v>
      </c>
      <c r="AO5">
        <f t="shared" ref="AO5:AO36" si="5">COUNTIFS(J:J,"SAYIM",L:L,L5,O:O,O5)</f>
        <v>1</v>
      </c>
      <c r="AP5">
        <f>COUNTIFS($J$4:J5,"SAYIM",$L$4:L5,L5,$O$4:O5,O5)</f>
        <v>1</v>
      </c>
      <c r="AQ5"/>
      <c r="AR5" s="1" t="str">
        <f>FİLTRE!$H$5</f>
        <v>TÜMÜ</v>
      </c>
      <c r="AS5"/>
      <c r="AT5" s="75"/>
      <c r="AU5" s="56">
        <f>COUNTIFS(L:L,L5,O:O,O5)</f>
        <v>2</v>
      </c>
      <c r="AV5" s="54">
        <f ca="1">IFERROR(T5/AU5,"")</f>
        <v>0</v>
      </c>
      <c r="AW5" s="54">
        <f ca="1">IFERROR(U5/AU5,"")</f>
        <v>0</v>
      </c>
      <c r="AX5" s="77"/>
    </row>
    <row r="6" spans="2:50" x14ac:dyDescent="0.25">
      <c r="B6" s="1">
        <f>IF(I6="","",
(IF(N6=FİLTRE!$H$6,2,0)+IF(FİLTRE!$H$6="TOPLAM",2,0))
)</f>
        <v>2</v>
      </c>
      <c r="C6">
        <f ca="1">IF(FİLTRE!$M$5="",9,(IF(U6&gt;=FİLTRE!$M$5,1,0)))</f>
        <v>1</v>
      </c>
      <c r="D6" s="1">
        <f ca="1">IF(FİLTRE!$M$6="",9,(IF('SKT LİSTESİ'!P6&lt;=FİLTRE!$M$6,1,0)))</f>
        <v>1</v>
      </c>
      <c r="E6" s="25">
        <f>IF(I6="","",(COUNTIFS($L$4:L6,L6)))</f>
        <v>2</v>
      </c>
      <c r="F6" s="13">
        <f ca="1">IF(OR(B6&lt;&gt;2,C6&lt;&gt;1,D6&lt;&gt;1,H6&lt;&gt;1),0,
COUNTIFS($B$4:B6,2,$C$4:C6,1,$D$4:D6,1,$H$4:H6,1))</f>
        <v>2</v>
      </c>
      <c r="G6" s="26">
        <f>IF(I6="","",(COUNTIF($E$4:E6,E6)))</f>
        <v>1</v>
      </c>
      <c r="H6" s="1">
        <f ca="1">IF(AND(J6="SAYIM",FİLTRE!$H$5="RAFTA",U6&lt;&gt;0),1,0)+
IF(AND(J6="İADE DEPO",FİLTRE!$H$5="İADE DEPO"),1,0)+
IF(FİLTRE!$H$5="TÜMÜ",1,0)+
IF(AND(J6="FİRMA İADE",FİLTRE!$H$5="FİRMA İADE"),1,0)+
IF(AND(J6="İMHA",FİLTRE!$H$5="İMHA"),1,0)</f>
        <v>1</v>
      </c>
      <c r="I6" s="5">
        <v>45555</v>
      </c>
      <c r="J6" s="3" t="s">
        <v>68</v>
      </c>
      <c r="K6" s="3">
        <v>30046006</v>
      </c>
      <c r="L6" s="28" t="str">
        <f>(IF(K6="","",(VLOOKUP(K6,'ÜRÜN LİSTESİ'!B:C,2,0))))</f>
        <v xml:space="preserve">	8699300270064</v>
      </c>
      <c r="M6" s="29" t="str">
        <f>IF(K6="","",VLOOKUP(K6,'ÜRÜN LİSTESİ'!B:D,3,0))</f>
        <v>KOMİLİ EGE SIZMA YMŞAK ZYTNYAGI  1 LT</v>
      </c>
      <c r="N6" s="28" t="str">
        <f>IF(K6="","",VLOOKUP(K6,'ÜRÜN LİSTESİ'!B:F,5,0))</f>
        <v>EVET</v>
      </c>
      <c r="O6" s="5">
        <v>45556</v>
      </c>
      <c r="P6" s="56">
        <f t="shared" ca="1" si="0"/>
        <v>-25</v>
      </c>
      <c r="Q6" s="57">
        <v>4</v>
      </c>
      <c r="R6" s="51">
        <f>IF(K6="","",
(IF($AK$2&gt;$AL$2,0,IF(K6="","",VLOOKUP(K6,'ÜRÜN LİSTESİ'!B:F,4,0)))))</f>
        <v>100</v>
      </c>
      <c r="S6" s="51">
        <f t="shared" ref="S6:S69" si="6">IF(Q6="","",Q6*R6)</f>
        <v>400</v>
      </c>
      <c r="T6" s="58">
        <f t="shared" ref="T6:T69" ca="1" si="7">IF(P6&lt;0,0,(IF(K6="","",
(IF(AH6=0,0,
((IF(I6="","",
((SUMIFS(AF:AF,J:J,"SAYIM",L:L,L6,P:P,"&gt;"&amp;0)) -
(SUMIFS(AF:AF,J:J,"İADE DEPO",L:L,L6,P:P,"&gt;"&amp;0)))))))))))</f>
        <v>0</v>
      </c>
      <c r="U6" s="54">
        <f t="shared" ref="U6:U69" ca="1" si="8">IF(P6&lt;0,0,(IF(K6="","",
(IF(AI6=0,0,
((IF(I6="","",
((SUMIFS(AE:AE,J:J,"SAYIM",L:L,L6,P:P,"&gt;"&amp;0)) -
(SUMIFS(AE:AE,J:J,"İADE DEPO",L:L,L6,P:P,"&gt;"&amp;0)))))))))))</f>
        <v>0</v>
      </c>
      <c r="V6" s="23"/>
      <c r="W6" s="54">
        <f t="shared" ref="W6:W69" ca="1" si="9">IF(TODAY()&gt;O6,
(IF(SUMIFS(S:S,L:L,L6,O:O,O6,J:J,"SAYIM")-SUMIFS(S:S,L:L,L6,O:O,O6,J:J,"İADE DEPO")=0,"",SUMIFS(S:S,L:L,L6,O:O,O6,J:J,"SAYIM")-SUMIFS(S:S,L:L,L6,O:O,O6,J:J,"İADE DEPO"))),0)</f>
        <v>-400</v>
      </c>
      <c r="X6" s="54">
        <f t="shared" ref="X6:X69" ca="1" si="10">IF($AK$2&lt;$AL$2,
IF(TODAY()&gt;O6,
(IF(SUMIFS(Q:Q,L:L,L6,O:O,O6,J:J,"SAYIM")-SUMIFS(Q:Q,L:L,L6,O:O,O6,J:J,"İADE DEPO")=0,"",SUMIFS(Q:Q,L:L,L6,O:O,O6,J:J,"SAYIM")-SUMIFS(Q:Q,L:L,L6,O:O,O6,J:J,"İADE DEPO"))),0),
"")</f>
        <v>-4</v>
      </c>
      <c r="Y6"/>
      <c r="Z6"/>
      <c r="AA6" s="54">
        <f t="shared" si="1"/>
        <v>1</v>
      </c>
      <c r="AB6" s="89">
        <f t="shared" ref="AB6:AB69" ca="1" si="11">IFERROR(W6/AA6,"")</f>
        <v>-400</v>
      </c>
      <c r="AC6" s="89">
        <f t="shared" ref="AC6:AC69" ca="1" si="12">IFERROR(X6/AA6,"")</f>
        <v>-4</v>
      </c>
      <c r="AD6"/>
      <c r="AE6" s="79">
        <f t="shared" ref="AE6:AE17" si="13">IF(AO6=AP6,Q6*R6,0)</f>
        <v>400</v>
      </c>
      <c r="AF6" s="79">
        <f t="shared" si="2"/>
        <v>4</v>
      </c>
      <c r="AG6" s="81">
        <f t="shared" si="3"/>
        <v>6</v>
      </c>
      <c r="AH6" s="81">
        <f t="shared" ref="AH6:AH17" si="14">IF(AE6=0,0,AG6)</f>
        <v>6</v>
      </c>
      <c r="AI6" s="81">
        <f t="shared" ref="AI6:AI17" si="15">IFERROR(AH6*R6,"")</f>
        <v>600</v>
      </c>
      <c r="AJ6"/>
      <c r="AK6"/>
      <c r="AL6"/>
      <c r="AM6">
        <f t="shared" si="4"/>
        <v>1</v>
      </c>
      <c r="AN6">
        <f>COUNTIFS($L$1:L6,L6,$O$1:O6,O6)</f>
        <v>1</v>
      </c>
      <c r="AO6">
        <f t="shared" si="5"/>
        <v>0</v>
      </c>
      <c r="AP6">
        <f>COUNTIFS($J$4:J6,"SAYIM",$L$4:L6,L6,$O$4:O6,O6)</f>
        <v>0</v>
      </c>
      <c r="AQ6"/>
      <c r="AR6" s="1" t="str">
        <f>FİLTRE!$H$5</f>
        <v>TÜMÜ</v>
      </c>
      <c r="AS6"/>
      <c r="AT6" s="75"/>
      <c r="AU6" s="56">
        <f t="shared" ref="AU6:AU10" si="16">COUNTIFS(L:L,L6,O:O,O6)</f>
        <v>1</v>
      </c>
      <c r="AV6" s="54">
        <f t="shared" ref="AV6:AV10" ca="1" si="17">IFERROR(T6/AU6,"")</f>
        <v>0</v>
      </c>
      <c r="AW6" s="54">
        <f t="shared" ref="AW6:AW10" ca="1" si="18">IFERROR(U6/AU6,"")</f>
        <v>0</v>
      </c>
      <c r="AX6" s="77"/>
    </row>
    <row r="7" spans="2:50" x14ac:dyDescent="0.25">
      <c r="B7" s="1">
        <f>IF(I7="","",
(IF(N7=FİLTRE!$H$6,2,0)+IF(FİLTRE!$H$6="TOPLAM",2,0))
)</f>
        <v>2</v>
      </c>
      <c r="C7">
        <f ca="1">IF(FİLTRE!$M$5="",9,(IF(U7&gt;=FİLTRE!$M$5,1,0)))</f>
        <v>1</v>
      </c>
      <c r="D7" s="1">
        <f ca="1">IF(FİLTRE!$M$6="",9,(IF('SKT LİSTESİ'!P7&lt;=FİLTRE!$M$6,1,0)))</f>
        <v>1</v>
      </c>
      <c r="E7" s="25">
        <f>IF(I7="","",(COUNTIFS($L$4:L7,L7)))</f>
        <v>3</v>
      </c>
      <c r="F7" s="13">
        <f ca="1">IF(OR(B7&lt;&gt;2,C7&lt;&gt;1,D7&lt;&gt;1,H7&lt;&gt;1),0,
COUNTIFS($B$4:B7,2,$C$4:C7,1,$D$4:D7,1,$H$4:H7,1))</f>
        <v>3</v>
      </c>
      <c r="G7" s="26">
        <f>IF(I7="","",(COUNTIF($E$4:E7,E7)))</f>
        <v>1</v>
      </c>
      <c r="H7" s="1">
        <f ca="1">IF(AND(J7="SAYIM",FİLTRE!$H$5="RAFTA",U7&lt;&gt;0),1,0)+
IF(AND(J7="İADE DEPO",FİLTRE!$H$5="İADE DEPO"),1,0)+
IF(FİLTRE!$H$5="TÜMÜ",1,0)+
IF(AND(J7="FİRMA İADE",FİLTRE!$H$5="FİRMA İADE"),1,0)+
IF(AND(J7="İMHA",FİLTRE!$H$5="İMHA"),1,0)</f>
        <v>1</v>
      </c>
      <c r="I7" s="5">
        <v>45565</v>
      </c>
      <c r="J7" s="3" t="s">
        <v>36</v>
      </c>
      <c r="K7" s="3">
        <v>30046006</v>
      </c>
      <c r="L7" s="28" t="str">
        <f>(IF(K7="","",(VLOOKUP(K7,'ÜRÜN LİSTESİ'!B:C,2,0))))</f>
        <v xml:space="preserve">	8699300270064</v>
      </c>
      <c r="M7" s="29" t="str">
        <f>IF(K7="","",VLOOKUP(K7,'ÜRÜN LİSTESİ'!B:D,3,0))</f>
        <v>KOMİLİ EGE SIZMA YMŞAK ZYTNYAGI  1 LT</v>
      </c>
      <c r="N7" s="28" t="str">
        <f>IF(K7="","",VLOOKUP(K7,'ÜRÜN LİSTESİ'!B:F,5,0))</f>
        <v>EVET</v>
      </c>
      <c r="O7" s="5">
        <v>45555</v>
      </c>
      <c r="P7" s="56">
        <f t="shared" ca="1" si="0"/>
        <v>-26</v>
      </c>
      <c r="Q7" s="57">
        <v>2</v>
      </c>
      <c r="R7" s="51">
        <f>IF(K7="","",
(IF($AK$2&gt;$AL$2,0,IF(K7="","",VLOOKUP(K7,'ÜRÜN LİSTESİ'!B:F,4,0)))))</f>
        <v>100</v>
      </c>
      <c r="S7" s="51">
        <f t="shared" si="6"/>
        <v>200</v>
      </c>
      <c r="T7" s="58">
        <f t="shared" ca="1" si="7"/>
        <v>0</v>
      </c>
      <c r="U7" s="54">
        <f t="shared" ca="1" si="8"/>
        <v>0</v>
      </c>
      <c r="V7" s="23"/>
      <c r="W7" s="54">
        <f t="shared" ca="1" si="9"/>
        <v>1000</v>
      </c>
      <c r="X7" s="54">
        <f t="shared" ca="1" si="10"/>
        <v>10</v>
      </c>
      <c r="Y7"/>
      <c r="Z7"/>
      <c r="AA7" s="54">
        <f t="shared" si="1"/>
        <v>2</v>
      </c>
      <c r="AB7" s="89">
        <f t="shared" ca="1" si="11"/>
        <v>500</v>
      </c>
      <c r="AC7" s="89">
        <f t="shared" ca="1" si="12"/>
        <v>5</v>
      </c>
      <c r="AD7"/>
      <c r="AE7" s="79">
        <f t="shared" si="13"/>
        <v>200</v>
      </c>
      <c r="AF7" s="79">
        <f t="shared" si="2"/>
        <v>2</v>
      </c>
      <c r="AG7" s="81">
        <f t="shared" si="3"/>
        <v>6</v>
      </c>
      <c r="AH7" s="81">
        <f t="shared" si="14"/>
        <v>6</v>
      </c>
      <c r="AI7" s="81">
        <f t="shared" si="15"/>
        <v>600</v>
      </c>
      <c r="AJ7"/>
      <c r="AK7"/>
      <c r="AL7"/>
      <c r="AM7">
        <f t="shared" si="4"/>
        <v>2</v>
      </c>
      <c r="AN7">
        <f>COUNTIFS($L$1:L7,L7,$O$1:O7,O7)</f>
        <v>2</v>
      </c>
      <c r="AO7">
        <f t="shared" si="5"/>
        <v>1</v>
      </c>
      <c r="AP7">
        <f>COUNTIFS($J$4:J7,"SAYIM",$L$4:L7,L7,$O$4:O7,O7)</f>
        <v>1</v>
      </c>
      <c r="AQ7"/>
      <c r="AR7" s="1" t="str">
        <f>FİLTRE!$H$5</f>
        <v>TÜMÜ</v>
      </c>
      <c r="AS7"/>
      <c r="AT7" s="75"/>
      <c r="AU7" s="56">
        <f t="shared" si="16"/>
        <v>2</v>
      </c>
      <c r="AV7" s="54">
        <f t="shared" ca="1" si="17"/>
        <v>0</v>
      </c>
      <c r="AW7" s="54">
        <f t="shared" ca="1" si="18"/>
        <v>0</v>
      </c>
      <c r="AX7" s="77"/>
    </row>
    <row r="8" spans="2:50" x14ac:dyDescent="0.25">
      <c r="B8" s="1">
        <f>IF(I8="","",
(IF(N8=FİLTRE!$H$6,2,0)+IF(FİLTRE!$H$6="TOPLAM",2,0))
)</f>
        <v>2</v>
      </c>
      <c r="C8">
        <f ca="1">IF(FİLTRE!$M$5="",9,(IF(U8&gt;=FİLTRE!$M$5,1,0)))</f>
        <v>1</v>
      </c>
      <c r="D8" s="1">
        <f ca="1">IF(FİLTRE!$M$6="",9,(IF('SKT LİSTESİ'!P8&lt;=FİLTRE!$M$6,1,0)))</f>
        <v>1</v>
      </c>
      <c r="E8" s="25">
        <f>IF(I8="","",(COUNTIFS($L$4:L8,L8)))</f>
        <v>1</v>
      </c>
      <c r="F8" s="13">
        <f ca="1">IF(OR(B8&lt;&gt;2,C8&lt;&gt;1,D8&lt;&gt;1,H8&lt;&gt;1),0,
COUNTIFS($B$4:B8,2,$C$4:C8,1,$D$4:D8,1,$H$4:H8,1))</f>
        <v>4</v>
      </c>
      <c r="G8" s="26">
        <f>IF(I8="","",(COUNTIF($E$4:E8,E8)))</f>
        <v>2</v>
      </c>
      <c r="H8" s="1">
        <f ca="1">IF(AND(J8="SAYIM",FİLTRE!$H$5="RAFTA",U8&lt;&gt;0),1,0)+
IF(AND(J8="İADE DEPO",FİLTRE!$H$5="İADE DEPO"),1,0)+
IF(FİLTRE!$H$5="TÜMÜ",1,0)+
IF(AND(J8="FİRMA İADE",FİLTRE!$H$5="FİRMA İADE"),1,0)+
IF(AND(J8="İMHA",FİLTRE!$H$5="İMHA"),1,0)</f>
        <v>1</v>
      </c>
      <c r="I8" s="5">
        <v>45566</v>
      </c>
      <c r="J8" s="3" t="s">
        <v>31</v>
      </c>
      <c r="K8" s="3">
        <v>30345210</v>
      </c>
      <c r="L8" s="28" t="str">
        <f>(IF(K8="","",(VLOOKUP(K8,'ÜRÜN LİSTESİ'!B:C,2,0))))</f>
        <v xml:space="preserve">	8006540310168</v>
      </c>
      <c r="M8" s="29" t="str">
        <f>IF(K8="","",VLOOKUP(K8,'ÜRÜN LİSTESİ'!B:D,3,0))</f>
        <v>ALO PLATINUM ACE ETKILI 4KG</v>
      </c>
      <c r="N8" s="28" t="str">
        <f>IF(K8="","",VLOOKUP(K8,'ÜRÜN LİSTESİ'!B:F,5,0))</f>
        <v>HAYIR</v>
      </c>
      <c r="O8" s="5">
        <v>45555</v>
      </c>
      <c r="P8" s="56">
        <f t="shared" ca="1" si="0"/>
        <v>-26</v>
      </c>
      <c r="Q8" s="57">
        <v>10</v>
      </c>
      <c r="R8" s="51">
        <f>IF(K8="","",
(IF($AK$2&gt;$AL$2,0,IF(K8="","",VLOOKUP(K8,'ÜRÜN LİSTESİ'!B:F,4,0)))))</f>
        <v>250</v>
      </c>
      <c r="S8" s="51">
        <f t="shared" si="6"/>
        <v>2500</v>
      </c>
      <c r="T8" s="58">
        <f t="shared" ca="1" si="7"/>
        <v>0</v>
      </c>
      <c r="U8" s="54">
        <f t="shared" ca="1" si="8"/>
        <v>0</v>
      </c>
      <c r="V8" s="23"/>
      <c r="W8" s="54">
        <f t="shared" ca="1" si="9"/>
        <v>1500</v>
      </c>
      <c r="X8" s="54">
        <f t="shared" ca="1" si="10"/>
        <v>6</v>
      </c>
      <c r="Y8"/>
      <c r="Z8"/>
      <c r="AA8" s="54">
        <f t="shared" si="1"/>
        <v>2</v>
      </c>
      <c r="AB8" s="89">
        <f t="shared" ca="1" si="11"/>
        <v>750</v>
      </c>
      <c r="AC8" s="89">
        <f t="shared" ca="1" si="12"/>
        <v>3</v>
      </c>
      <c r="AD8"/>
      <c r="AE8" s="79">
        <f t="shared" si="13"/>
        <v>2500</v>
      </c>
      <c r="AF8" s="79">
        <f t="shared" si="2"/>
        <v>10</v>
      </c>
      <c r="AG8" s="81">
        <f t="shared" si="3"/>
        <v>24</v>
      </c>
      <c r="AH8" s="81">
        <f t="shared" si="14"/>
        <v>24</v>
      </c>
      <c r="AI8" s="81">
        <f t="shared" si="15"/>
        <v>6000</v>
      </c>
      <c r="AJ8"/>
      <c r="AK8"/>
      <c r="AL8"/>
      <c r="AM8">
        <f t="shared" si="4"/>
        <v>2</v>
      </c>
      <c r="AN8">
        <f>COUNTIFS($L$1:L8,L8,$O$1:O8,O8)</f>
        <v>1</v>
      </c>
      <c r="AO8">
        <f t="shared" si="5"/>
        <v>1</v>
      </c>
      <c r="AP8">
        <f>COUNTIFS($J$4:J8,"SAYIM",$L$4:L8,L8,$O$4:O8,O8)</f>
        <v>1</v>
      </c>
      <c r="AQ8"/>
      <c r="AR8" s="1" t="str">
        <f>FİLTRE!$H$5</f>
        <v>TÜMÜ</v>
      </c>
      <c r="AS8"/>
      <c r="AT8" s="75"/>
      <c r="AU8" s="56">
        <f t="shared" si="16"/>
        <v>2</v>
      </c>
      <c r="AV8" s="54">
        <f t="shared" ca="1" si="17"/>
        <v>0</v>
      </c>
      <c r="AW8" s="54">
        <f t="shared" ca="1" si="18"/>
        <v>0</v>
      </c>
      <c r="AX8" s="77"/>
    </row>
    <row r="9" spans="2:50" x14ac:dyDescent="0.25">
      <c r="B9" s="1">
        <f>IF(I9="","",
(IF(N9=FİLTRE!$H$6,2,0)+IF(FİLTRE!$H$6="TOPLAM",2,0))
)</f>
        <v>2</v>
      </c>
      <c r="C9">
        <f ca="1">IF(FİLTRE!$M$5="",9,(IF(U9&gt;=FİLTRE!$M$5,1,0)))</f>
        <v>1</v>
      </c>
      <c r="D9" s="1">
        <f ca="1">IF(FİLTRE!$M$6="",9,(IF('SKT LİSTESİ'!P9&lt;=FİLTRE!$M$6,1,0)))</f>
        <v>1</v>
      </c>
      <c r="E9" s="25">
        <f>IF(I9="","",(COUNTIFS($L$4:L9,L9)))</f>
        <v>2</v>
      </c>
      <c r="F9" s="13">
        <f ca="1">IF(OR(B9&lt;&gt;2,C9&lt;&gt;1,D9&lt;&gt;1,H9&lt;&gt;1),0,
COUNTIFS($B$4:B9,2,$C$4:C9,1,$D$4:D9,1,$H$4:H9,1))</f>
        <v>5</v>
      </c>
      <c r="G9" s="26">
        <f>IF(I9="","",(COUNTIF($E$4:E9,E9)))</f>
        <v>2</v>
      </c>
      <c r="H9" s="1">
        <f ca="1">IF(AND(J9="SAYIM",FİLTRE!$H$5="RAFTA",U9&lt;&gt;0),1,0)+
IF(AND(J9="İADE DEPO",FİLTRE!$H$5="İADE DEPO"),1,0)+
IF(FİLTRE!$H$5="TÜMÜ",1,0)+
IF(AND(J9="FİRMA İADE",FİLTRE!$H$5="FİRMA İADE"),1,0)+
IF(AND(J9="İMHA",FİLTRE!$H$5="İMHA"),1,0)</f>
        <v>1</v>
      </c>
      <c r="I9" s="5">
        <v>45567</v>
      </c>
      <c r="J9" s="3" t="s">
        <v>68</v>
      </c>
      <c r="K9" s="3">
        <v>30345210</v>
      </c>
      <c r="L9" s="28" t="str">
        <f>(IF(K9="","",(VLOOKUP(K9,'ÜRÜN LİSTESİ'!B:C,2,0))))</f>
        <v xml:space="preserve">	8006540310168</v>
      </c>
      <c r="M9" s="29" t="str">
        <f>IF(K9="","",VLOOKUP(K9,'ÜRÜN LİSTESİ'!B:D,3,0))</f>
        <v>ALO PLATINUM ACE ETKILI 4KG</v>
      </c>
      <c r="N9" s="28" t="str">
        <f>IF(K9="","",VLOOKUP(K9,'ÜRÜN LİSTESİ'!B:F,5,0))</f>
        <v>HAYIR</v>
      </c>
      <c r="O9" s="5">
        <v>45555</v>
      </c>
      <c r="P9" s="56">
        <f t="shared" ca="1" si="0"/>
        <v>-26</v>
      </c>
      <c r="Q9" s="57">
        <v>4</v>
      </c>
      <c r="R9" s="51">
        <f>IF(K9="","",
(IF($AK$2&gt;$AL$2,0,IF(K9="","",VLOOKUP(K9,'ÜRÜN LİSTESİ'!B:F,4,0)))))</f>
        <v>250</v>
      </c>
      <c r="S9" s="51">
        <f t="shared" si="6"/>
        <v>1000</v>
      </c>
      <c r="T9" s="58">
        <f ca="1">IF(P9&lt;0,0,(IF(K9="","",
(IF(AH9=0,0,
((IF(I9="","",
((SUMIFS(AF:AF,J:J,"SAYIM",L:L,L9,P:P,"&gt;"&amp;0)) -
(SUMIFS(AF:AF,J:J,"İADE DEPO",L:L,L9,P:P,"&gt;"&amp;0)))))))))))</f>
        <v>0</v>
      </c>
      <c r="U9" s="54">
        <f ca="1">IF(P9&lt;0,0,(IF(K9="","",
(IF(AI9=0,0,
((IF(I9="","",
((SUMIFS(AE:AE,J:J,"SAYIM",L:L,L9,P:P,"&gt;"&amp;0)) -
(SUMIFS(AE:AE,J:J,"İADE DEPO",L:L,L9,P:P,"&gt;"&amp;0)))))))))))</f>
        <v>0</v>
      </c>
      <c r="V9" s="23"/>
      <c r="W9" s="54">
        <f t="shared" ca="1" si="9"/>
        <v>1500</v>
      </c>
      <c r="X9" s="54">
        <f t="shared" ca="1" si="10"/>
        <v>6</v>
      </c>
      <c r="Y9"/>
      <c r="Z9"/>
      <c r="AA9" s="54">
        <f t="shared" si="1"/>
        <v>2</v>
      </c>
      <c r="AB9" s="89">
        <f t="shared" ca="1" si="11"/>
        <v>750</v>
      </c>
      <c r="AC9" s="89">
        <f t="shared" ca="1" si="12"/>
        <v>3</v>
      </c>
      <c r="AD9"/>
      <c r="AE9" s="79">
        <f t="shared" si="13"/>
        <v>1000</v>
      </c>
      <c r="AF9" s="79">
        <f>IF(I9="","",IF(AO9=AP9,Q9,0))</f>
        <v>4</v>
      </c>
      <c r="AG9" s="81">
        <f xml:space="preserve">
((IF(I9="","",
((SUMIFS(AF:AF,J:J,"SAYIM",L:L,L9)) -
(SUMIFS(AF:AF,J:J,"İADE DEPO",L:L,L9))))))</f>
        <v>24</v>
      </c>
      <c r="AH9" s="81">
        <f t="shared" si="14"/>
        <v>24</v>
      </c>
      <c r="AI9" s="81">
        <f t="shared" si="15"/>
        <v>6000</v>
      </c>
      <c r="AJ9"/>
      <c r="AK9"/>
      <c r="AL9"/>
      <c r="AM9">
        <f t="shared" si="4"/>
        <v>2</v>
      </c>
      <c r="AN9">
        <f>COUNTIFS($L$1:L9,L9,$O$1:O9,O9)</f>
        <v>2</v>
      </c>
      <c r="AO9">
        <f t="shared" si="5"/>
        <v>1</v>
      </c>
      <c r="AP9">
        <f>COUNTIFS($J$4:J9,"SAYIM",$L$4:L9,L9,$O$4:O9,O9)</f>
        <v>1</v>
      </c>
      <c r="AQ9"/>
      <c r="AR9" s="1" t="str">
        <f>FİLTRE!$H$5</f>
        <v>TÜMÜ</v>
      </c>
      <c r="AS9"/>
      <c r="AT9" s="75"/>
      <c r="AU9" s="56">
        <f t="shared" si="16"/>
        <v>2</v>
      </c>
      <c r="AV9" s="54">
        <f t="shared" ca="1" si="17"/>
        <v>0</v>
      </c>
      <c r="AW9" s="54">
        <f t="shared" ca="1" si="18"/>
        <v>0</v>
      </c>
      <c r="AX9" s="77"/>
    </row>
    <row r="10" spans="2:50" x14ac:dyDescent="0.25">
      <c r="B10" s="1">
        <f>IF(I10="","",
(IF(N10=FİLTRE!$H$6,2,0)+IF(FİLTRE!$H$6="TOPLAM",2,0))
)</f>
        <v>2</v>
      </c>
      <c r="C10">
        <f ca="1">IF(FİLTRE!$M$5="",9,(IF(U10&gt;=FİLTRE!$M$5,1,0)))</f>
        <v>1</v>
      </c>
      <c r="D10" s="1">
        <f ca="1">IF(FİLTRE!$M$6="",9,(IF('SKT LİSTESİ'!P10&lt;=FİLTRE!$M$6,1,0)))</f>
        <v>1</v>
      </c>
      <c r="E10" s="25">
        <f>IF(I10="","",(COUNTIFS($L$4:L10,L10)))</f>
        <v>3</v>
      </c>
      <c r="F10" s="13">
        <f ca="1">IF(OR(B10&lt;&gt;2,C10&lt;&gt;1,D10&lt;&gt;1,H10&lt;&gt;1),0,
COUNTIFS($B$4:B10,2,$C$4:C10,1,$D$4:D10,1,$H$4:H10,1))</f>
        <v>6</v>
      </c>
      <c r="G10" s="26">
        <f>IF(I10="","",(COUNTIF($E$4:E10,E10)))</f>
        <v>2</v>
      </c>
      <c r="H10" s="1">
        <f ca="1">IF(AND(J10="SAYIM",FİLTRE!$H$5="RAFTA",U10&lt;&gt;0),1,0)+
IF(AND(J10="İADE DEPO",FİLTRE!$H$5="İADE DEPO"),1,0)+
IF(FİLTRE!$H$5="TÜMÜ",1,0)+
IF(AND(J10="FİRMA İADE",FİLTRE!$H$5="FİRMA İADE"),1,0)+
IF(AND(J10="İMHA",FİLTRE!$H$5="İMHA"),1,0)</f>
        <v>1</v>
      </c>
      <c r="I10" s="5">
        <v>45568</v>
      </c>
      <c r="J10" s="3" t="s">
        <v>31</v>
      </c>
      <c r="K10" s="3">
        <v>30345210</v>
      </c>
      <c r="L10" s="28" t="str">
        <f>(IF(K10="","",(VLOOKUP(K10,'ÜRÜN LİSTESİ'!B:C,2,0))))</f>
        <v xml:space="preserve">	8006540310168</v>
      </c>
      <c r="M10" s="29" t="str">
        <f>IF(K10="","",VLOOKUP(K10,'ÜRÜN LİSTESİ'!B:D,3,0))</f>
        <v>ALO PLATINUM ACE ETKILI 4KG</v>
      </c>
      <c r="N10" s="28" t="str">
        <f>IF(K10="","",VLOOKUP(K10,'ÜRÜN LİSTESİ'!B:F,5,0))</f>
        <v>HAYIR</v>
      </c>
      <c r="O10" s="5">
        <v>45585</v>
      </c>
      <c r="P10" s="56">
        <f t="shared" ca="1" si="0"/>
        <v>4</v>
      </c>
      <c r="Q10" s="57">
        <v>10</v>
      </c>
      <c r="R10" s="51">
        <f>IF(K10="","",
(IF($AK$2&gt;$AL$2,0,IF(K10="","",VLOOKUP(K10,'ÜRÜN LİSTESİ'!B:F,4,0)))))</f>
        <v>250</v>
      </c>
      <c r="S10" s="51">
        <f t="shared" si="6"/>
        <v>2500</v>
      </c>
      <c r="T10" s="58">
        <f ca="1">IF(P10&lt;0,0,(IF(K10="","",
(IF(AH10=0,0,
((IF(I10="","",
((SUMIFS(AF:AF,J:J,"SAYIM",L:L,L10,P:P,"&gt;"&amp;0)) -
(SUMIFS(AF:AF,J:J,"İADE DEPO",L:L,L10,P:P,"&gt;"&amp;0)))))))))))</f>
        <v>18</v>
      </c>
      <c r="U10" s="54">
        <f ca="1">IF(P10&lt;0,0,(IF(K10="","",
(IF(AI10=0,0,
((IF(I10="","",
((SUMIFS(AE:AE,J:J,"SAYIM",L:L,L10,P:P,"&gt;"&amp;0)) -
(SUMIFS(AE:AE,J:J,"İADE DEPO",L:L,L10,P:P,"&gt;"&amp;0)))))))))))</f>
        <v>4500</v>
      </c>
      <c r="V10" s="23"/>
      <c r="W10" s="54">
        <f t="shared" ca="1" si="9"/>
        <v>0</v>
      </c>
      <c r="X10" s="54">
        <f t="shared" ca="1" si="10"/>
        <v>0</v>
      </c>
      <c r="Y10"/>
      <c r="Z10"/>
      <c r="AA10" s="54">
        <f t="shared" si="1"/>
        <v>1</v>
      </c>
      <c r="AB10" s="89">
        <f t="shared" ca="1" si="11"/>
        <v>0</v>
      </c>
      <c r="AC10" s="89">
        <f t="shared" ca="1" si="12"/>
        <v>0</v>
      </c>
      <c r="AD10"/>
      <c r="AE10" s="79">
        <f t="shared" si="13"/>
        <v>2500</v>
      </c>
      <c r="AF10" s="79">
        <f>IF(I10="","",IF(AO10=AP10,Q10,0))</f>
        <v>10</v>
      </c>
      <c r="AG10" s="81">
        <f xml:space="preserve">
((IF(I10="","",
((SUMIFS(AF:AF,J:J,"SAYIM",L:L,L10)) -
(SUMIFS(AF:AF,J:J,"İADE DEPO",L:L,L10))))))</f>
        <v>24</v>
      </c>
      <c r="AH10" s="81">
        <f t="shared" si="14"/>
        <v>24</v>
      </c>
      <c r="AI10" s="81">
        <f t="shared" si="15"/>
        <v>6000</v>
      </c>
      <c r="AJ10"/>
      <c r="AK10"/>
      <c r="AL10"/>
      <c r="AM10">
        <f t="shared" si="4"/>
        <v>1</v>
      </c>
      <c r="AN10">
        <f>COUNTIFS($L$1:L10,L10,$O$1:O10,O10)</f>
        <v>1</v>
      </c>
      <c r="AO10">
        <f t="shared" si="5"/>
        <v>1</v>
      </c>
      <c r="AP10">
        <f>COUNTIFS($J$4:J10,"SAYIM",$L$4:L10,L10,$O$4:O10,O10)</f>
        <v>1</v>
      </c>
      <c r="AQ10"/>
      <c r="AR10" s="1" t="str">
        <f>FİLTRE!$H$5</f>
        <v>TÜMÜ</v>
      </c>
      <c r="AS10"/>
      <c r="AT10" s="75"/>
      <c r="AU10" s="56">
        <f t="shared" si="16"/>
        <v>1</v>
      </c>
      <c r="AV10" s="54">
        <f t="shared" ca="1" si="17"/>
        <v>18</v>
      </c>
      <c r="AW10" s="54">
        <f t="shared" ca="1" si="18"/>
        <v>4500</v>
      </c>
      <c r="AX10" s="77"/>
    </row>
    <row r="11" spans="2:50" x14ac:dyDescent="0.25">
      <c r="B11" s="1">
        <f>IF(I11="","",
(IF(N11=FİLTRE!$H$6,2,0)+IF(FİLTRE!$H$6="TOPLAM",2,0))
)</f>
        <v>2</v>
      </c>
      <c r="C11">
        <f ca="1">IF(FİLTRE!$M$5="",9,(IF(U11&gt;=FİLTRE!$M$5,1,0)))</f>
        <v>1</v>
      </c>
      <c r="D11" s="1">
        <f ca="1">IF(FİLTRE!$M$6="",9,(IF('SKT LİSTESİ'!P11&lt;=FİLTRE!$M$6,1,0)))</f>
        <v>1</v>
      </c>
      <c r="E11" s="25">
        <f>IF(I11="","",(COUNTIFS($L$4:L11,L11)))</f>
        <v>4</v>
      </c>
      <c r="F11" s="13">
        <f ca="1">IF(OR(B11&lt;&gt;2,C11&lt;&gt;1,D11&lt;&gt;1,H11&lt;&gt;1),0,
COUNTIFS($B$4:B11,2,$C$4:C11,1,$D$4:D11,1,$H$4:H11,1))</f>
        <v>7</v>
      </c>
      <c r="G11" s="26">
        <f>IF(I11="","",(COUNTIF($E$4:E11,E11)))</f>
        <v>1</v>
      </c>
      <c r="H11" s="1">
        <f ca="1">IF(AND(J11="SAYIM",FİLTRE!$H$5="RAFTA",U11&lt;&gt;0),1,0)+
IF(AND(J11="İADE DEPO",FİLTRE!$H$5="İADE DEPO"),1,0)+
IF(FİLTRE!$H$5="TÜMÜ",1,0)+
IF(AND(J11="FİRMA İADE",FİLTRE!$H$5="FİRMA İADE"),1,0)+
IF(AND(J11="İMHA",FİLTRE!$H$5="İMHA"),1,0)</f>
        <v>1</v>
      </c>
      <c r="I11" s="5">
        <v>45569</v>
      </c>
      <c r="J11" s="3" t="s">
        <v>31</v>
      </c>
      <c r="K11" s="3">
        <v>30345210</v>
      </c>
      <c r="L11" s="28" t="str">
        <f>(IF(K11="","",(VLOOKUP(K11,'ÜRÜN LİSTESİ'!B:C,2,0))))</f>
        <v xml:space="preserve">	8006540310168</v>
      </c>
      <c r="M11" s="29" t="str">
        <f>IF(K11="","",VLOOKUP(K11,'ÜRÜN LİSTESİ'!B:D,3,0))</f>
        <v>ALO PLATINUM ACE ETKILI 4KG</v>
      </c>
      <c r="N11" s="28" t="str">
        <f>IF(K11="","",VLOOKUP(K11,'ÜRÜN LİSTESİ'!B:F,5,0))</f>
        <v>HAYIR</v>
      </c>
      <c r="O11" s="5">
        <v>45617</v>
      </c>
      <c r="P11" s="56">
        <f t="shared" ca="1" si="0"/>
        <v>36</v>
      </c>
      <c r="Q11" s="57">
        <v>8</v>
      </c>
      <c r="R11" s="51">
        <f>IF(K11="","",
(IF($AK$2&gt;$AL$2,0,IF(K11="","",VLOOKUP(K11,'ÜRÜN LİSTESİ'!B:F,4,0)))))</f>
        <v>250</v>
      </c>
      <c r="S11" s="51">
        <f t="shared" si="6"/>
        <v>2000</v>
      </c>
      <c r="T11" s="58">
        <f t="shared" ca="1" si="7"/>
        <v>18</v>
      </c>
      <c r="U11" s="54">
        <f t="shared" ca="1" si="8"/>
        <v>4500</v>
      </c>
      <c r="V11" s="23"/>
      <c r="W11" s="54">
        <f t="shared" ca="1" si="9"/>
        <v>0</v>
      </c>
      <c r="X11" s="54">
        <f t="shared" ca="1" si="10"/>
        <v>0</v>
      </c>
      <c r="Y11"/>
      <c r="Z11"/>
      <c r="AA11" s="54">
        <f t="shared" si="1"/>
        <v>1</v>
      </c>
      <c r="AB11" s="89">
        <f t="shared" ca="1" si="11"/>
        <v>0</v>
      </c>
      <c r="AC11" s="89">
        <f t="shared" ca="1" si="12"/>
        <v>0</v>
      </c>
      <c r="AD11"/>
      <c r="AE11" s="79">
        <f t="shared" si="13"/>
        <v>2000</v>
      </c>
      <c r="AF11" s="79">
        <f t="shared" si="2"/>
        <v>8</v>
      </c>
      <c r="AG11" s="81">
        <f t="shared" si="3"/>
        <v>24</v>
      </c>
      <c r="AH11" s="81">
        <f t="shared" si="14"/>
        <v>24</v>
      </c>
      <c r="AI11" s="81">
        <f t="shared" si="15"/>
        <v>6000</v>
      </c>
      <c r="AJ11"/>
      <c r="AK11"/>
      <c r="AL11"/>
      <c r="AM11">
        <f t="shared" si="4"/>
        <v>1</v>
      </c>
      <c r="AN11">
        <f>COUNTIFS($L$1:L11,L11,$O$1:O11,O11)</f>
        <v>1</v>
      </c>
      <c r="AO11">
        <f t="shared" si="5"/>
        <v>1</v>
      </c>
      <c r="AP11">
        <f>COUNTIFS($J$4:J11,"SAYIM",$L$4:L11,L11,$O$4:O11,O11)</f>
        <v>1</v>
      </c>
      <c r="AQ11"/>
      <c r="AR11" s="1" t="str">
        <f>FİLTRE!$H$5</f>
        <v>TÜMÜ</v>
      </c>
      <c r="AS11"/>
      <c r="AT11" s="75"/>
      <c r="AU11" s="56">
        <f t="shared" ref="AU11:AU25" si="19">COUNTIFS(L:L,L11,O:O,O11)</f>
        <v>1</v>
      </c>
      <c r="AV11" s="54">
        <f t="shared" ref="AV11:AV25" ca="1" si="20">IFERROR(T11/AU11,"")</f>
        <v>18</v>
      </c>
      <c r="AW11" s="54">
        <f t="shared" ref="AW11:AW25" ca="1" si="21">IFERROR(U11/AU11,"")</f>
        <v>4500</v>
      </c>
      <c r="AX11" s="77"/>
    </row>
    <row r="12" spans="2:50" x14ac:dyDescent="0.25">
      <c r="B12" s="1" t="str">
        <f>IF(I12="","",
(IF(N12=FİLTRE!$H$6,2,0)+IF(FİLTRE!$H$6="TOPLAM",2,0))
)</f>
        <v/>
      </c>
      <c r="C12">
        <f ca="1">IF(FİLTRE!$M$5="",9,(IF(U12&gt;=FİLTRE!$M$5,1,0)))</f>
        <v>1</v>
      </c>
      <c r="D12" s="1">
        <f ca="1">IF(FİLTRE!$M$6="",9,(IF('SKT LİSTESİ'!P12&lt;=FİLTRE!$M$6,1,0)))</f>
        <v>0</v>
      </c>
      <c r="E12" s="25" t="str">
        <f>IF(I12="","",(COUNTIFS($L$4:L12,L12)))</f>
        <v/>
      </c>
      <c r="F12" s="13">
        <f ca="1">IF(OR(B12&lt;&gt;2,C12&lt;&gt;1,D12&lt;&gt;1,H12&lt;&gt;1),0,
COUNTIFS($B$4:B12,2,$C$4:C12,1,$D$4:D12,1,$H$4:H12,1))</f>
        <v>0</v>
      </c>
      <c r="G12" s="26" t="str">
        <f>IF(I12="","",(COUNTIF($E$4:E12,E12)))</f>
        <v/>
      </c>
      <c r="H12" s="1">
        <f ca="1">IF(AND(J12="SAYIM",FİLTRE!$H$5="RAFTA",U12&lt;&gt;0),1,0)+
IF(AND(J12="İADE DEPO",FİLTRE!$H$5="İADE DEPO"),1,0)+
IF(FİLTRE!$H$5="TÜMÜ",1,0)+
IF(AND(J12="FİRMA İADE",FİLTRE!$H$5="FİRMA İADE"),1,0)+
IF(AND(J12="İMHA",FİLTRE!$H$5="İMHA"),1,0)</f>
        <v>1</v>
      </c>
      <c r="I12" s="5"/>
      <c r="J12" s="3"/>
      <c r="K12" s="3"/>
      <c r="L12" s="28" t="str">
        <f>(IF(K12="","",(VLOOKUP(K12,'ÜRÜN LİSTESİ'!B:C,2,0))))</f>
        <v/>
      </c>
      <c r="M12" s="29" t="str">
        <f>IF(K12="","",VLOOKUP(K12,'ÜRÜN LİSTESİ'!B:D,3,0))</f>
        <v/>
      </c>
      <c r="N12" s="28" t="str">
        <f>IF(K12="","",VLOOKUP(K12,'ÜRÜN LİSTESİ'!B:F,5,0))</f>
        <v/>
      </c>
      <c r="O12" s="5"/>
      <c r="P12" s="56" t="str">
        <f t="shared" ca="1" si="0"/>
        <v/>
      </c>
      <c r="Q12" s="57"/>
      <c r="R12" s="51" t="str">
        <f>IF(K12="","",
(IF($AK$2&gt;$AL$2,0,IF(K12="","",VLOOKUP(K12,'ÜRÜN LİSTESİ'!B:F,4,0)))))</f>
        <v/>
      </c>
      <c r="S12" s="51" t="str">
        <f t="shared" si="6"/>
        <v/>
      </c>
      <c r="T12" s="58" t="str">
        <f t="shared" ca="1" si="7"/>
        <v/>
      </c>
      <c r="U12" s="54" t="str">
        <f t="shared" ca="1" si="8"/>
        <v/>
      </c>
      <c r="V12" s="23"/>
      <c r="W12" s="54" t="str">
        <f t="shared" ca="1" si="9"/>
        <v/>
      </c>
      <c r="X12" s="54" t="str">
        <f t="shared" ca="1" si="10"/>
        <v/>
      </c>
      <c r="Y12"/>
      <c r="Z12"/>
      <c r="AA12" s="54" t="str">
        <f t="shared" si="1"/>
        <v/>
      </c>
      <c r="AB12" s="89" t="str">
        <f t="shared" ca="1" si="11"/>
        <v/>
      </c>
      <c r="AC12" s="89" t="str">
        <f t="shared" ca="1" si="12"/>
        <v/>
      </c>
      <c r="AD12"/>
      <c r="AE12" s="79" t="e">
        <f t="shared" si="13"/>
        <v>#VALUE!</v>
      </c>
      <c r="AF12" s="79" t="str">
        <f t="shared" si="2"/>
        <v/>
      </c>
      <c r="AG12" s="81" t="str">
        <f t="shared" si="3"/>
        <v/>
      </c>
      <c r="AH12" s="81" t="e">
        <f t="shared" si="14"/>
        <v>#VALUE!</v>
      </c>
      <c r="AI12" s="81" t="str">
        <f t="shared" si="15"/>
        <v/>
      </c>
      <c r="AJ12"/>
      <c r="AK12"/>
      <c r="AL12"/>
      <c r="AM12">
        <f t="shared" si="4"/>
        <v>0</v>
      </c>
      <c r="AN12">
        <f>COUNTIFS($L$1:L12,L12,$O$1:O12,O12)</f>
        <v>0</v>
      </c>
      <c r="AO12">
        <f t="shared" si="5"/>
        <v>0</v>
      </c>
      <c r="AP12">
        <f>COUNTIFS($J$4:J12,"SAYIM",$L$4:L12,L12,$O$4:O12,O12)</f>
        <v>0</v>
      </c>
      <c r="AQ12"/>
      <c r="AR12" s="1" t="str">
        <f>FİLTRE!$H$5</f>
        <v>TÜMÜ</v>
      </c>
      <c r="AS12"/>
      <c r="AT12" s="75"/>
      <c r="AU12" s="56">
        <f t="shared" si="19"/>
        <v>0</v>
      </c>
      <c r="AV12" s="54" t="str">
        <f t="shared" ca="1" si="20"/>
        <v/>
      </c>
      <c r="AW12" s="54" t="str">
        <f t="shared" ca="1" si="21"/>
        <v/>
      </c>
      <c r="AX12" s="77"/>
    </row>
    <row r="13" spans="2:50" x14ac:dyDescent="0.25">
      <c r="B13" s="1" t="str">
        <f>IF(I13="","",
(IF(N13=FİLTRE!$H$6,2,0)+IF(FİLTRE!$H$6="TOPLAM",2,0))
)</f>
        <v/>
      </c>
      <c r="C13">
        <f ca="1">IF(FİLTRE!$M$5="",9,(IF(U13&gt;=FİLTRE!$M$5,1,0)))</f>
        <v>1</v>
      </c>
      <c r="D13" s="1">
        <f ca="1">IF(FİLTRE!$M$6="",9,(IF('SKT LİSTESİ'!P13&lt;=FİLTRE!$M$6,1,0)))</f>
        <v>0</v>
      </c>
      <c r="E13" s="25" t="str">
        <f>IF(I13="","",(COUNTIFS($L$4:L13,L13)))</f>
        <v/>
      </c>
      <c r="F13" s="13">
        <f ca="1">IF(OR(B13&lt;&gt;2,C13&lt;&gt;1,D13&lt;&gt;1,H13&lt;&gt;1),0,
COUNTIFS($B$4:B13,2,$C$4:C13,1,$D$4:D13,1,$H$4:H13,1))</f>
        <v>0</v>
      </c>
      <c r="G13" s="26" t="str">
        <f>IF(I13="","",(COUNTIF($E$4:E13,E13)))</f>
        <v/>
      </c>
      <c r="H13" s="1">
        <f ca="1">IF(AND(J13="SAYIM",FİLTRE!$H$5="RAFTA",U13&lt;&gt;0),1,0)+
IF(AND(J13="İADE DEPO",FİLTRE!$H$5="İADE DEPO"),1,0)+
IF(FİLTRE!$H$5="TÜMÜ",1,0)+
IF(AND(J13="FİRMA İADE",FİLTRE!$H$5="FİRMA İADE"),1,0)+
IF(AND(J13="İMHA",FİLTRE!$H$5="İMHA"),1,0)</f>
        <v>1</v>
      </c>
      <c r="I13" s="5"/>
      <c r="J13" s="3"/>
      <c r="K13" s="3"/>
      <c r="L13" s="28" t="str">
        <f>(IF(K13="","",(VLOOKUP(K13,'ÜRÜN LİSTESİ'!B:C,2,0))))</f>
        <v/>
      </c>
      <c r="M13" s="29" t="str">
        <f>IF(K13="","",VLOOKUP(K13,'ÜRÜN LİSTESİ'!B:D,3,0))</f>
        <v/>
      </c>
      <c r="N13" s="28" t="str">
        <f>IF(K13="","",VLOOKUP(K13,'ÜRÜN LİSTESİ'!B:F,5,0))</f>
        <v/>
      </c>
      <c r="O13" s="5"/>
      <c r="P13" s="56" t="str">
        <f t="shared" ca="1" si="0"/>
        <v/>
      </c>
      <c r="Q13" s="57"/>
      <c r="R13" s="51" t="str">
        <f>IF(K13="","",
(IF($AK$2&gt;$AL$2,0,IF(K13="","",VLOOKUP(K13,'ÜRÜN LİSTESİ'!B:F,4,0)))))</f>
        <v/>
      </c>
      <c r="S13" s="51" t="str">
        <f t="shared" si="6"/>
        <v/>
      </c>
      <c r="T13" s="58" t="str">
        <f t="shared" ca="1" si="7"/>
        <v/>
      </c>
      <c r="U13" s="54" t="str">
        <f t="shared" ca="1" si="8"/>
        <v/>
      </c>
      <c r="V13" s="23"/>
      <c r="W13" s="54" t="str">
        <f t="shared" ca="1" si="9"/>
        <v/>
      </c>
      <c r="X13" s="54" t="str">
        <f t="shared" ca="1" si="10"/>
        <v/>
      </c>
      <c r="Y13"/>
      <c r="Z13"/>
      <c r="AA13" s="54" t="str">
        <f t="shared" si="1"/>
        <v/>
      </c>
      <c r="AB13" s="89" t="str">
        <f t="shared" ca="1" si="11"/>
        <v/>
      </c>
      <c r="AC13" s="89" t="str">
        <f t="shared" ca="1" si="12"/>
        <v/>
      </c>
      <c r="AD13"/>
      <c r="AE13" s="79" t="e">
        <f t="shared" si="13"/>
        <v>#VALUE!</v>
      </c>
      <c r="AF13" s="79" t="str">
        <f t="shared" si="2"/>
        <v/>
      </c>
      <c r="AG13" s="81" t="str">
        <f t="shared" si="3"/>
        <v/>
      </c>
      <c r="AH13" s="81" t="e">
        <f t="shared" si="14"/>
        <v>#VALUE!</v>
      </c>
      <c r="AI13" s="81" t="str">
        <f t="shared" si="15"/>
        <v/>
      </c>
      <c r="AJ13"/>
      <c r="AK13"/>
      <c r="AL13"/>
      <c r="AM13">
        <f t="shared" si="4"/>
        <v>0</v>
      </c>
      <c r="AN13">
        <f>COUNTIFS($L$1:L13,L13,$O$1:O13,O13)</f>
        <v>0</v>
      </c>
      <c r="AO13">
        <f t="shared" si="5"/>
        <v>0</v>
      </c>
      <c r="AP13">
        <f>COUNTIFS($J$4:J13,"SAYIM",$L$4:L13,L13,$O$4:O13,O13)</f>
        <v>0</v>
      </c>
      <c r="AQ13"/>
      <c r="AR13" s="1" t="str">
        <f>FİLTRE!$H$5</f>
        <v>TÜMÜ</v>
      </c>
      <c r="AS13"/>
      <c r="AT13" s="75"/>
      <c r="AU13" s="56">
        <f t="shared" si="19"/>
        <v>0</v>
      </c>
      <c r="AV13" s="54" t="str">
        <f t="shared" ca="1" si="20"/>
        <v/>
      </c>
      <c r="AW13" s="54" t="str">
        <f t="shared" ca="1" si="21"/>
        <v/>
      </c>
      <c r="AX13" s="77"/>
    </row>
    <row r="14" spans="2:50" x14ac:dyDescent="0.25">
      <c r="B14" s="1" t="str">
        <f>IF(I14="","",
(IF(N14=FİLTRE!$H$6,2,0)+IF(FİLTRE!$H$6="TOPLAM",2,0))
)</f>
        <v/>
      </c>
      <c r="C14">
        <f ca="1">IF(FİLTRE!$M$5="",9,(IF(U14&gt;=FİLTRE!$M$5,1,0)))</f>
        <v>1</v>
      </c>
      <c r="D14" s="1">
        <f ca="1">IF(FİLTRE!$M$6="",9,(IF('SKT LİSTESİ'!P14&lt;=FİLTRE!$M$6,1,0)))</f>
        <v>0</v>
      </c>
      <c r="E14" s="25" t="str">
        <f>IF(I14="","",(COUNTIFS($L$4:L14,L14)))</f>
        <v/>
      </c>
      <c r="F14" s="13">
        <f ca="1">IF(OR(B14&lt;&gt;2,C14&lt;&gt;1,D14&lt;&gt;1,H14&lt;&gt;1),0,
COUNTIFS($B$4:B14,2,$C$4:C14,1,$D$4:D14,1,$H$4:H14,1))</f>
        <v>0</v>
      </c>
      <c r="G14" s="26" t="str">
        <f>IF(I14="","",(COUNTIF($E$4:E14,E14)))</f>
        <v/>
      </c>
      <c r="H14" s="1">
        <f ca="1">IF(AND(J14="SAYIM",FİLTRE!$H$5="RAFTA",U14&lt;&gt;0),1,0)+
IF(AND(J14="İADE DEPO",FİLTRE!$H$5="İADE DEPO"),1,0)+
IF(FİLTRE!$H$5="TÜMÜ",1,0)+
IF(AND(J14="FİRMA İADE",FİLTRE!$H$5="FİRMA İADE"),1,0)+
IF(AND(J14="İMHA",FİLTRE!$H$5="İMHA"),1,0)</f>
        <v>1</v>
      </c>
      <c r="I14" s="5"/>
      <c r="J14" s="3"/>
      <c r="K14" s="3"/>
      <c r="L14" s="28" t="str">
        <f>(IF(K14="","",(VLOOKUP(K14,'ÜRÜN LİSTESİ'!B:C,2,0))))</f>
        <v/>
      </c>
      <c r="M14" s="29" t="str">
        <f>IF(K14="","",VLOOKUP(K14,'ÜRÜN LİSTESİ'!B:D,3,0))</f>
        <v/>
      </c>
      <c r="N14" s="28" t="str">
        <f>IF(K14="","",VLOOKUP(K14,'ÜRÜN LİSTESİ'!B:F,5,0))</f>
        <v/>
      </c>
      <c r="O14" s="5"/>
      <c r="P14" s="56" t="str">
        <f t="shared" ca="1" si="0"/>
        <v/>
      </c>
      <c r="Q14" s="57"/>
      <c r="R14" s="51" t="str">
        <f>IF(K14="","",
(IF($AK$2&gt;$AL$2,0,IF(K14="","",VLOOKUP(K14,'ÜRÜN LİSTESİ'!B:F,4,0)))))</f>
        <v/>
      </c>
      <c r="S14" s="51" t="str">
        <f t="shared" si="6"/>
        <v/>
      </c>
      <c r="T14" s="58" t="str">
        <f t="shared" ca="1" si="7"/>
        <v/>
      </c>
      <c r="U14" s="54" t="str">
        <f t="shared" ca="1" si="8"/>
        <v/>
      </c>
      <c r="V14" s="23"/>
      <c r="W14" s="54" t="str">
        <f t="shared" ca="1" si="9"/>
        <v/>
      </c>
      <c r="X14" s="54" t="str">
        <f t="shared" ca="1" si="10"/>
        <v/>
      </c>
      <c r="Y14"/>
      <c r="Z14"/>
      <c r="AA14" s="54" t="str">
        <f t="shared" si="1"/>
        <v/>
      </c>
      <c r="AB14" s="89" t="str">
        <f t="shared" ca="1" si="11"/>
        <v/>
      </c>
      <c r="AC14" s="89" t="str">
        <f t="shared" ca="1" si="12"/>
        <v/>
      </c>
      <c r="AD14"/>
      <c r="AE14" s="79" t="e">
        <f t="shared" si="13"/>
        <v>#VALUE!</v>
      </c>
      <c r="AF14" s="79" t="str">
        <f t="shared" si="2"/>
        <v/>
      </c>
      <c r="AG14" s="81" t="str">
        <f t="shared" si="3"/>
        <v/>
      </c>
      <c r="AH14" s="81" t="e">
        <f t="shared" si="14"/>
        <v>#VALUE!</v>
      </c>
      <c r="AI14" s="81" t="str">
        <f t="shared" si="15"/>
        <v/>
      </c>
      <c r="AJ14"/>
      <c r="AK14"/>
      <c r="AL14"/>
      <c r="AM14">
        <f t="shared" si="4"/>
        <v>0</v>
      </c>
      <c r="AN14">
        <f>COUNTIFS($L$1:L14,L14,$O$1:O14,O14)</f>
        <v>0</v>
      </c>
      <c r="AO14">
        <f t="shared" si="5"/>
        <v>0</v>
      </c>
      <c r="AP14">
        <f>COUNTIFS($J$4:J14,"SAYIM",$L$4:L14,L14,$O$4:O14,O14)</f>
        <v>0</v>
      </c>
      <c r="AQ14"/>
      <c r="AR14" s="1" t="str">
        <f>FİLTRE!$H$5</f>
        <v>TÜMÜ</v>
      </c>
      <c r="AS14"/>
      <c r="AT14" s="75"/>
      <c r="AU14" s="56">
        <f t="shared" si="19"/>
        <v>0</v>
      </c>
      <c r="AV14" s="54" t="str">
        <f t="shared" ca="1" si="20"/>
        <v/>
      </c>
      <c r="AW14" s="54" t="str">
        <f t="shared" ca="1" si="21"/>
        <v/>
      </c>
      <c r="AX14" s="77"/>
    </row>
    <row r="15" spans="2:50" x14ac:dyDescent="0.25">
      <c r="B15" s="1" t="str">
        <f>IF(I15="","",
(IF(N15=FİLTRE!$H$6,2,0)+IF(FİLTRE!$H$6="TOPLAM",2,0))
)</f>
        <v/>
      </c>
      <c r="C15">
        <f ca="1">IF(FİLTRE!$M$5="",9,(IF(U15&gt;=FİLTRE!$M$5,1,0)))</f>
        <v>1</v>
      </c>
      <c r="D15" s="1">
        <f ca="1">IF(FİLTRE!$M$6="",9,(IF('SKT LİSTESİ'!P15&lt;=FİLTRE!$M$6,1,0)))</f>
        <v>0</v>
      </c>
      <c r="E15" s="25" t="str">
        <f>IF(I15="","",(COUNTIFS($L$4:L15,L15)))</f>
        <v/>
      </c>
      <c r="F15" s="13">
        <f ca="1">IF(OR(B15&lt;&gt;2,C15&lt;&gt;1,D15&lt;&gt;1,H15&lt;&gt;1),0,
COUNTIFS($B$4:B15,2,$C$4:C15,1,$D$4:D15,1,$H$4:H15,1))</f>
        <v>0</v>
      </c>
      <c r="G15" s="26" t="str">
        <f>IF(I15="","",(COUNTIF($E$4:E15,E15)))</f>
        <v/>
      </c>
      <c r="H15" s="1">
        <f ca="1">IF(AND(J15="SAYIM",FİLTRE!$H$5="RAFTA",U15&lt;&gt;0),1,0)+
IF(AND(J15="İADE DEPO",FİLTRE!$H$5="İADE DEPO"),1,0)+
IF(FİLTRE!$H$5="TÜMÜ",1,0)+
IF(AND(J15="FİRMA İADE",FİLTRE!$H$5="FİRMA İADE"),1,0)+
IF(AND(J15="İMHA",FİLTRE!$H$5="İMHA"),1,0)</f>
        <v>1</v>
      </c>
      <c r="I15" s="5"/>
      <c r="J15" s="3"/>
      <c r="K15" s="3"/>
      <c r="L15" s="28" t="str">
        <f>(IF(K15="","",(VLOOKUP(K15,'ÜRÜN LİSTESİ'!B:C,2,0))))</f>
        <v/>
      </c>
      <c r="M15" s="29" t="str">
        <f>IF(K15="","",VLOOKUP(K15,'ÜRÜN LİSTESİ'!B:D,3,0))</f>
        <v/>
      </c>
      <c r="N15" s="28" t="str">
        <f>IF(K15="","",VLOOKUP(K15,'ÜRÜN LİSTESİ'!B:F,5,0))</f>
        <v/>
      </c>
      <c r="O15" s="5"/>
      <c r="P15" s="56" t="str">
        <f t="shared" ca="1" si="0"/>
        <v/>
      </c>
      <c r="Q15" s="57"/>
      <c r="R15" s="51" t="str">
        <f>IF(K15="","",
(IF($AK$2&gt;$AL$2,0,IF(K15="","",VLOOKUP(K15,'ÜRÜN LİSTESİ'!B:F,4,0)))))</f>
        <v/>
      </c>
      <c r="S15" s="51" t="str">
        <f t="shared" si="6"/>
        <v/>
      </c>
      <c r="T15" s="58" t="str">
        <f t="shared" ca="1" si="7"/>
        <v/>
      </c>
      <c r="U15" s="54" t="str">
        <f t="shared" ca="1" si="8"/>
        <v/>
      </c>
      <c r="V15" s="23"/>
      <c r="W15" s="54" t="str">
        <f t="shared" ca="1" si="9"/>
        <v/>
      </c>
      <c r="X15" s="54" t="str">
        <f t="shared" ca="1" si="10"/>
        <v/>
      </c>
      <c r="Y15"/>
      <c r="Z15"/>
      <c r="AA15" s="54" t="str">
        <f t="shared" si="1"/>
        <v/>
      </c>
      <c r="AB15" s="89" t="str">
        <f t="shared" ca="1" si="11"/>
        <v/>
      </c>
      <c r="AC15" s="89" t="str">
        <f t="shared" ca="1" si="12"/>
        <v/>
      </c>
      <c r="AD15"/>
      <c r="AE15" s="79" t="e">
        <f t="shared" si="13"/>
        <v>#VALUE!</v>
      </c>
      <c r="AF15" s="79" t="str">
        <f t="shared" si="2"/>
        <v/>
      </c>
      <c r="AG15" s="81" t="str">
        <f t="shared" si="3"/>
        <v/>
      </c>
      <c r="AH15" s="81" t="e">
        <f t="shared" si="14"/>
        <v>#VALUE!</v>
      </c>
      <c r="AI15" s="81" t="str">
        <f t="shared" si="15"/>
        <v/>
      </c>
      <c r="AJ15"/>
      <c r="AK15"/>
      <c r="AL15"/>
      <c r="AM15">
        <f t="shared" si="4"/>
        <v>0</v>
      </c>
      <c r="AN15">
        <f>COUNTIFS($L$1:L15,L15,$O$1:O15,O15)</f>
        <v>0</v>
      </c>
      <c r="AO15">
        <f t="shared" si="5"/>
        <v>0</v>
      </c>
      <c r="AP15">
        <f>COUNTIFS($J$4:J15,"SAYIM",$L$4:L15,L15,$O$4:O15,O15)</f>
        <v>0</v>
      </c>
      <c r="AQ15"/>
      <c r="AR15" s="1" t="str">
        <f>FİLTRE!$H$5</f>
        <v>TÜMÜ</v>
      </c>
      <c r="AS15"/>
      <c r="AT15" s="75"/>
      <c r="AU15" s="56">
        <f t="shared" si="19"/>
        <v>0</v>
      </c>
      <c r="AV15" s="54" t="str">
        <f t="shared" ca="1" si="20"/>
        <v/>
      </c>
      <c r="AW15" s="54" t="str">
        <f t="shared" ca="1" si="21"/>
        <v/>
      </c>
      <c r="AX15" s="77"/>
    </row>
    <row r="16" spans="2:50" x14ac:dyDescent="0.25">
      <c r="B16" s="1" t="str">
        <f>IF(I16="","",
(IF(N16=FİLTRE!$H$6,2,0)+IF(FİLTRE!$H$6="TOPLAM",2,0))
)</f>
        <v/>
      </c>
      <c r="C16">
        <f ca="1">IF(FİLTRE!$M$5="",9,(IF(U16&gt;=FİLTRE!$M$5,1,0)))</f>
        <v>1</v>
      </c>
      <c r="D16" s="1">
        <f ca="1">IF(FİLTRE!$M$6="",9,(IF('SKT LİSTESİ'!P16&lt;=FİLTRE!$M$6,1,0)))</f>
        <v>0</v>
      </c>
      <c r="E16" s="25" t="str">
        <f>IF(I16="","",(COUNTIFS($L$4:L16,L16)))</f>
        <v/>
      </c>
      <c r="F16" s="13">
        <f ca="1">IF(OR(B16&lt;&gt;2,C16&lt;&gt;1,D16&lt;&gt;1,H16&lt;&gt;1),0,
COUNTIFS($B$4:B16,2,$C$4:C16,1,$D$4:D16,1,$H$4:H16,1))</f>
        <v>0</v>
      </c>
      <c r="G16" s="26" t="str">
        <f>IF(I16="","",(COUNTIF($E$4:E16,E16)))</f>
        <v/>
      </c>
      <c r="H16" s="1">
        <f ca="1">IF(AND(J16="SAYIM",FİLTRE!$H$5="RAFTA",U16&lt;&gt;0),1,0)+
IF(AND(J16="İADE DEPO",FİLTRE!$H$5="İADE DEPO"),1,0)+
IF(FİLTRE!$H$5="TÜMÜ",1,0)+
IF(AND(J16="FİRMA İADE",FİLTRE!$H$5="FİRMA İADE"),1,0)+
IF(AND(J16="İMHA",FİLTRE!$H$5="İMHA"),1,0)</f>
        <v>1</v>
      </c>
      <c r="I16" s="5"/>
      <c r="J16" s="3"/>
      <c r="K16" s="3"/>
      <c r="L16" s="28" t="str">
        <f>(IF(K16="","",(VLOOKUP(K16,'ÜRÜN LİSTESİ'!B:C,2,0))))</f>
        <v/>
      </c>
      <c r="M16" s="29" t="str">
        <f>IF(K16="","",VLOOKUP(K16,'ÜRÜN LİSTESİ'!B:D,3,0))</f>
        <v/>
      </c>
      <c r="N16" s="28" t="str">
        <f>IF(K16="","",VLOOKUP(K16,'ÜRÜN LİSTESİ'!B:F,5,0))</f>
        <v/>
      </c>
      <c r="O16" s="5"/>
      <c r="P16" s="56" t="str">
        <f t="shared" ca="1" si="0"/>
        <v/>
      </c>
      <c r="Q16" s="57"/>
      <c r="R16" s="51" t="str">
        <f>IF(K16="","",
(IF($AK$2&gt;$AL$2,0,IF(K16="","",VLOOKUP(K16,'ÜRÜN LİSTESİ'!B:F,4,0)))))</f>
        <v/>
      </c>
      <c r="S16" s="51" t="str">
        <f t="shared" si="6"/>
        <v/>
      </c>
      <c r="T16" s="58" t="str">
        <f t="shared" ca="1" si="7"/>
        <v/>
      </c>
      <c r="U16" s="54" t="str">
        <f t="shared" ca="1" si="8"/>
        <v/>
      </c>
      <c r="V16" s="23"/>
      <c r="W16" s="54" t="str">
        <f t="shared" ca="1" si="9"/>
        <v/>
      </c>
      <c r="X16" s="54" t="str">
        <f t="shared" ca="1" si="10"/>
        <v/>
      </c>
      <c r="Y16"/>
      <c r="Z16"/>
      <c r="AA16" s="54" t="str">
        <f t="shared" si="1"/>
        <v/>
      </c>
      <c r="AB16" s="89" t="str">
        <f t="shared" ca="1" si="11"/>
        <v/>
      </c>
      <c r="AC16" s="89" t="str">
        <f t="shared" ca="1" si="12"/>
        <v/>
      </c>
      <c r="AD16"/>
      <c r="AE16" s="79" t="e">
        <f t="shared" si="13"/>
        <v>#VALUE!</v>
      </c>
      <c r="AF16" s="79" t="str">
        <f t="shared" si="2"/>
        <v/>
      </c>
      <c r="AG16" s="81" t="str">
        <f t="shared" si="3"/>
        <v/>
      </c>
      <c r="AH16" s="81" t="e">
        <f t="shared" si="14"/>
        <v>#VALUE!</v>
      </c>
      <c r="AI16" s="81" t="str">
        <f t="shared" si="15"/>
        <v/>
      </c>
      <c r="AJ16"/>
      <c r="AK16"/>
      <c r="AL16"/>
      <c r="AM16">
        <f t="shared" si="4"/>
        <v>0</v>
      </c>
      <c r="AN16">
        <f>COUNTIFS($L$1:L16,L16,$O$1:O16,O16)</f>
        <v>0</v>
      </c>
      <c r="AO16">
        <f t="shared" si="5"/>
        <v>0</v>
      </c>
      <c r="AP16">
        <f>COUNTIFS($J$4:J16,"SAYIM",$L$4:L16,L16,$O$4:O16,O16)</f>
        <v>0</v>
      </c>
      <c r="AQ16"/>
      <c r="AR16" s="1" t="str">
        <f>FİLTRE!$H$5</f>
        <v>TÜMÜ</v>
      </c>
      <c r="AS16"/>
      <c r="AT16" s="75"/>
      <c r="AU16" s="56">
        <f t="shared" si="19"/>
        <v>0</v>
      </c>
      <c r="AV16" s="54" t="str">
        <f t="shared" ca="1" si="20"/>
        <v/>
      </c>
      <c r="AW16" s="54" t="str">
        <f t="shared" ca="1" si="21"/>
        <v/>
      </c>
      <c r="AX16" s="77"/>
    </row>
    <row r="17" spans="2:50" x14ac:dyDescent="0.25">
      <c r="B17" s="1" t="str">
        <f>IF(I17="","",
(IF(N17=FİLTRE!$H$6,2,0)+IF(FİLTRE!$H$6="TOPLAM",2,0))
)</f>
        <v/>
      </c>
      <c r="C17">
        <f ca="1">IF(FİLTRE!$M$5="",9,(IF(U17&gt;=FİLTRE!$M$5,1,0)))</f>
        <v>1</v>
      </c>
      <c r="D17" s="1">
        <f ca="1">IF(FİLTRE!$M$6="",9,(IF('SKT LİSTESİ'!P17&lt;=FİLTRE!$M$6,1,0)))</f>
        <v>0</v>
      </c>
      <c r="E17" s="25" t="str">
        <f>IF(I17="","",(COUNTIFS($L$4:L17,L17)))</f>
        <v/>
      </c>
      <c r="F17" s="13">
        <f ca="1">IF(OR(B17&lt;&gt;2,C17&lt;&gt;1,D17&lt;&gt;1,H17&lt;&gt;1),0,
COUNTIFS($B$4:B17,2,$C$4:C17,1,$D$4:D17,1,$H$4:H17,1))</f>
        <v>0</v>
      </c>
      <c r="G17" s="26" t="str">
        <f>IF(I17="","",(COUNTIF($E$4:E17,E17)))</f>
        <v/>
      </c>
      <c r="H17" s="1">
        <f ca="1">IF(AND(J17="SAYIM",FİLTRE!$H$5="RAFTA",U17&lt;&gt;0),1,0)+
IF(AND(J17="İADE DEPO",FİLTRE!$H$5="İADE DEPO"),1,0)+
IF(FİLTRE!$H$5="TÜMÜ",1,0)+
IF(AND(J17="FİRMA İADE",FİLTRE!$H$5="FİRMA İADE"),1,0)+
IF(AND(J17="İMHA",FİLTRE!$H$5="İMHA"),1,0)</f>
        <v>1</v>
      </c>
      <c r="I17" s="5"/>
      <c r="J17" s="3"/>
      <c r="K17" s="3"/>
      <c r="L17" s="28" t="str">
        <f>(IF(K17="","",(VLOOKUP(K17,'ÜRÜN LİSTESİ'!B:C,2,0))))</f>
        <v/>
      </c>
      <c r="M17" s="29" t="str">
        <f>IF(K17="","",VLOOKUP(K17,'ÜRÜN LİSTESİ'!B:D,3,0))</f>
        <v/>
      </c>
      <c r="N17" s="28" t="str">
        <f>IF(K17="","",VLOOKUP(K17,'ÜRÜN LİSTESİ'!B:F,5,0))</f>
        <v/>
      </c>
      <c r="O17" s="5"/>
      <c r="P17" s="56" t="str">
        <f t="shared" ca="1" si="0"/>
        <v/>
      </c>
      <c r="Q17" s="57"/>
      <c r="R17" s="51" t="str">
        <f>IF(K17="","",
(IF($AK$2&gt;$AL$2,0,IF(K17="","",VLOOKUP(K17,'ÜRÜN LİSTESİ'!B:F,4,0)))))</f>
        <v/>
      </c>
      <c r="S17" s="51" t="str">
        <f t="shared" si="6"/>
        <v/>
      </c>
      <c r="T17" s="58" t="str">
        <f t="shared" ca="1" si="7"/>
        <v/>
      </c>
      <c r="U17" s="54" t="str">
        <f t="shared" ca="1" si="8"/>
        <v/>
      </c>
      <c r="V17" s="23"/>
      <c r="W17" s="54" t="str">
        <f t="shared" ca="1" si="9"/>
        <v/>
      </c>
      <c r="X17" s="54" t="str">
        <f t="shared" ca="1" si="10"/>
        <v/>
      </c>
      <c r="Y17"/>
      <c r="Z17"/>
      <c r="AA17" s="54" t="str">
        <f t="shared" si="1"/>
        <v/>
      </c>
      <c r="AB17" s="89" t="str">
        <f t="shared" ca="1" si="11"/>
        <v/>
      </c>
      <c r="AC17" s="89" t="str">
        <f t="shared" ca="1" si="12"/>
        <v/>
      </c>
      <c r="AD17"/>
      <c r="AE17" s="79" t="e">
        <f t="shared" si="13"/>
        <v>#VALUE!</v>
      </c>
      <c r="AF17" s="79" t="str">
        <f t="shared" si="2"/>
        <v/>
      </c>
      <c r="AG17" s="81" t="str">
        <f t="shared" si="3"/>
        <v/>
      </c>
      <c r="AH17" s="81" t="e">
        <f t="shared" si="14"/>
        <v>#VALUE!</v>
      </c>
      <c r="AI17" s="81" t="str">
        <f t="shared" si="15"/>
        <v/>
      </c>
      <c r="AJ17"/>
      <c r="AK17"/>
      <c r="AL17"/>
      <c r="AM17">
        <f t="shared" si="4"/>
        <v>0</v>
      </c>
      <c r="AN17">
        <f>COUNTIFS($L$1:L17,L17,$O$1:O17,O17)</f>
        <v>0</v>
      </c>
      <c r="AO17">
        <f t="shared" si="5"/>
        <v>0</v>
      </c>
      <c r="AP17">
        <f>COUNTIFS($J$4:J17,"SAYIM",$L$4:L17,L17,$O$4:O17,O17)</f>
        <v>0</v>
      </c>
      <c r="AQ17"/>
      <c r="AR17" s="1" t="str">
        <f>FİLTRE!$H$5</f>
        <v>TÜMÜ</v>
      </c>
      <c r="AS17"/>
      <c r="AT17" s="75"/>
      <c r="AU17" s="56">
        <f t="shared" si="19"/>
        <v>0</v>
      </c>
      <c r="AV17" s="54" t="str">
        <f t="shared" ca="1" si="20"/>
        <v/>
      </c>
      <c r="AW17" s="54" t="str">
        <f t="shared" ca="1" si="21"/>
        <v/>
      </c>
      <c r="AX17" s="77"/>
    </row>
    <row r="18" spans="2:50" x14ac:dyDescent="0.25">
      <c r="B18" s="1" t="str">
        <f>IF(I18="","",
(IF(N18=FİLTRE!$H$6,2,0)+IF(FİLTRE!$H$6="TOPLAM",2,0))
)</f>
        <v/>
      </c>
      <c r="C18">
        <f ca="1">IF(FİLTRE!$M$5="",9,(IF(U18&gt;=FİLTRE!$M$5,1,0)))</f>
        <v>1</v>
      </c>
      <c r="D18" s="1">
        <f ca="1">IF(FİLTRE!$M$6="",9,(IF('SKT LİSTESİ'!P18&lt;=FİLTRE!$M$6,1,0)))</f>
        <v>0</v>
      </c>
      <c r="E18" s="25" t="str">
        <f>IF(I18="","",(COUNTIFS($L$4:L18,L18)))</f>
        <v/>
      </c>
      <c r="F18" s="13">
        <f ca="1">IF(OR(B18&lt;&gt;2,C18&lt;&gt;1,D18&lt;&gt;1,H18&lt;&gt;1),0,
COUNTIFS($B$4:B18,2,$C$4:C18,1,$D$4:D18,1,$H$4:H18,1))</f>
        <v>0</v>
      </c>
      <c r="G18" s="26" t="str">
        <f>IF(I18="","",(COUNTIF($E$4:E18,E18)))</f>
        <v/>
      </c>
      <c r="H18" s="1">
        <f ca="1">IF(AND(J18="SAYIM",FİLTRE!$H$5="RAFTA",U18&lt;&gt;0),1,0)+
IF(AND(J18="İADE DEPO",FİLTRE!$H$5="İADE DEPO"),1,0)+
IF(FİLTRE!$H$5="TÜMÜ",1,0)+
IF(AND(J18="FİRMA İADE",FİLTRE!$H$5="FİRMA İADE"),1,0)+
IF(AND(J18="İMHA",FİLTRE!$H$5="İMHA"),1,0)</f>
        <v>1</v>
      </c>
      <c r="I18" s="5"/>
      <c r="J18" s="3"/>
      <c r="K18" s="3"/>
      <c r="L18" s="28" t="str">
        <f>(IF(K18="","",(VLOOKUP(K18,'ÜRÜN LİSTESİ'!B:C,2,0))))</f>
        <v/>
      </c>
      <c r="M18" s="29" t="str">
        <f>IF(K18="","",VLOOKUP(K18,'ÜRÜN LİSTESİ'!B:D,3,0))</f>
        <v/>
      </c>
      <c r="N18" s="28" t="str">
        <f>IF(K18="","",VLOOKUP(K18,'ÜRÜN LİSTESİ'!B:F,5,0))</f>
        <v/>
      </c>
      <c r="O18" s="5"/>
      <c r="P18" s="56" t="str">
        <f t="shared" ca="1" si="0"/>
        <v/>
      </c>
      <c r="Q18" s="57"/>
      <c r="R18" s="51" t="str">
        <f>IF(K18="","",
(IF($AK$2&gt;$AL$2,0,IF(K18="","",VLOOKUP(K18,'ÜRÜN LİSTESİ'!B:F,4,0)))))</f>
        <v/>
      </c>
      <c r="S18" s="51" t="str">
        <f t="shared" si="6"/>
        <v/>
      </c>
      <c r="T18" s="58" t="str">
        <f t="shared" ca="1" si="7"/>
        <v/>
      </c>
      <c r="U18" s="54" t="str">
        <f t="shared" ca="1" si="8"/>
        <v/>
      </c>
      <c r="V18" s="23"/>
      <c r="W18" s="54" t="str">
        <f t="shared" ca="1" si="9"/>
        <v/>
      </c>
      <c r="X18" s="54" t="str">
        <f t="shared" ca="1" si="10"/>
        <v/>
      </c>
      <c r="Y18"/>
      <c r="Z18"/>
      <c r="AA18" s="54" t="str">
        <f t="shared" si="1"/>
        <v/>
      </c>
      <c r="AB18" s="89" t="str">
        <f t="shared" ca="1" si="11"/>
        <v/>
      </c>
      <c r="AC18" s="89" t="str">
        <f t="shared" ca="1" si="12"/>
        <v/>
      </c>
      <c r="AD18"/>
      <c r="AE18" s="79" t="e">
        <f t="shared" ref="AE18:AE81" si="22">IF(AO18=AP18,Q18*R18,0)</f>
        <v>#VALUE!</v>
      </c>
      <c r="AF18" s="79" t="str">
        <f t="shared" ref="AF18:AF81" si="23">IF(I18="","",IF(AO18=AP18,Q18,0))</f>
        <v/>
      </c>
      <c r="AG18" s="81" t="str">
        <f t="shared" si="3"/>
        <v/>
      </c>
      <c r="AH18" s="81" t="e">
        <f t="shared" ref="AH18:AH81" si="24">IF(AE18=0,0,AG18)</f>
        <v>#VALUE!</v>
      </c>
      <c r="AI18" s="81" t="str">
        <f t="shared" ref="AI18:AI81" si="25">IFERROR(AH18*R18,"")</f>
        <v/>
      </c>
      <c r="AJ18"/>
      <c r="AK18"/>
      <c r="AL18"/>
      <c r="AM18">
        <f t="shared" si="4"/>
        <v>0</v>
      </c>
      <c r="AN18">
        <f>COUNTIFS($L$1:L18,L18,$O$1:O18,O18)</f>
        <v>0</v>
      </c>
      <c r="AO18">
        <f t="shared" si="5"/>
        <v>0</v>
      </c>
      <c r="AP18">
        <f>COUNTIFS($J$4:J18,"SAYIM",$L$4:L18,L18,$O$4:O18,O18)</f>
        <v>0</v>
      </c>
      <c r="AQ18"/>
      <c r="AR18" s="1" t="str">
        <f>FİLTRE!$H$5</f>
        <v>TÜMÜ</v>
      </c>
      <c r="AS18"/>
      <c r="AU18" s="56">
        <f t="shared" si="19"/>
        <v>0</v>
      </c>
      <c r="AV18" s="54" t="str">
        <f t="shared" ca="1" si="20"/>
        <v/>
      </c>
      <c r="AW18" s="54" t="str">
        <f t="shared" ca="1" si="21"/>
        <v/>
      </c>
      <c r="AX18" s="77"/>
    </row>
    <row r="19" spans="2:50" x14ac:dyDescent="0.25">
      <c r="B19" s="1" t="str">
        <f>IF(I19="","",
(IF(N19=FİLTRE!$H$6,2,0)+IF(FİLTRE!$H$6="TOPLAM",2,0))
)</f>
        <v/>
      </c>
      <c r="C19">
        <f ca="1">IF(FİLTRE!$M$5="",9,(IF(U19&gt;=FİLTRE!$M$5,1,0)))</f>
        <v>1</v>
      </c>
      <c r="D19" s="1">
        <f ca="1">IF(FİLTRE!$M$6="",9,(IF('SKT LİSTESİ'!P19&lt;=FİLTRE!$M$6,1,0)))</f>
        <v>0</v>
      </c>
      <c r="E19" s="25" t="str">
        <f>IF(I19="","",(COUNTIFS($L$4:L19,L19)))</f>
        <v/>
      </c>
      <c r="F19" s="13">
        <f ca="1">IF(OR(B19&lt;&gt;2,C19&lt;&gt;1,D19&lt;&gt;1,H19&lt;&gt;1),0,
COUNTIFS($B$4:B19,2,$C$4:C19,1,$D$4:D19,1,$H$4:H19,1))</f>
        <v>0</v>
      </c>
      <c r="G19" s="26" t="str">
        <f>IF(I19="","",(COUNTIF($E$4:E19,E19)))</f>
        <v/>
      </c>
      <c r="H19" s="1">
        <f ca="1">IF(AND(J19="SAYIM",FİLTRE!$H$5="RAFTA",U19&lt;&gt;0),1,0)+
IF(AND(J19="İADE DEPO",FİLTRE!$H$5="İADE DEPO"),1,0)+
IF(FİLTRE!$H$5="TÜMÜ",1,0)+
IF(AND(J19="FİRMA İADE",FİLTRE!$H$5="FİRMA İADE"),1,0)+
IF(AND(J19="İMHA",FİLTRE!$H$5="İMHA"),1,0)</f>
        <v>1</v>
      </c>
      <c r="I19" s="5"/>
      <c r="J19" s="3"/>
      <c r="K19" s="3"/>
      <c r="L19" s="28" t="str">
        <f>(IF(K19="","",(VLOOKUP(K19,'ÜRÜN LİSTESİ'!B:C,2,0))))</f>
        <v/>
      </c>
      <c r="M19" s="29" t="str">
        <f>IF(K19="","",VLOOKUP(K19,'ÜRÜN LİSTESİ'!B:D,3,0))</f>
        <v/>
      </c>
      <c r="N19" s="28" t="str">
        <f>IF(K19="","",VLOOKUP(K19,'ÜRÜN LİSTESİ'!B:F,5,0))</f>
        <v/>
      </c>
      <c r="O19" s="5"/>
      <c r="P19" s="56" t="str">
        <f t="shared" ca="1" si="0"/>
        <v/>
      </c>
      <c r="Q19" s="57"/>
      <c r="R19" s="51" t="str">
        <f>IF(K19="","",
(IF($AK$2&gt;$AL$2,0,IF(K19="","",VLOOKUP(K19,'ÜRÜN LİSTESİ'!B:F,4,0)))))</f>
        <v/>
      </c>
      <c r="S19" s="51" t="str">
        <f t="shared" si="6"/>
        <v/>
      </c>
      <c r="T19" s="58" t="str">
        <f t="shared" ca="1" si="7"/>
        <v/>
      </c>
      <c r="U19" s="54" t="str">
        <f t="shared" ca="1" si="8"/>
        <v/>
      </c>
      <c r="V19" s="23"/>
      <c r="W19" s="54" t="str">
        <f t="shared" ca="1" si="9"/>
        <v/>
      </c>
      <c r="X19" s="54" t="str">
        <f t="shared" ca="1" si="10"/>
        <v/>
      </c>
      <c r="Y19"/>
      <c r="Z19"/>
      <c r="AA19" s="54" t="str">
        <f t="shared" si="1"/>
        <v/>
      </c>
      <c r="AB19" s="89" t="str">
        <f t="shared" ca="1" si="11"/>
        <v/>
      </c>
      <c r="AC19" s="89" t="str">
        <f t="shared" ca="1" si="12"/>
        <v/>
      </c>
      <c r="AD19"/>
      <c r="AE19" s="79" t="e">
        <f t="shared" si="22"/>
        <v>#VALUE!</v>
      </c>
      <c r="AF19" s="79" t="str">
        <f t="shared" si="23"/>
        <v/>
      </c>
      <c r="AG19" s="81" t="str">
        <f t="shared" si="3"/>
        <v/>
      </c>
      <c r="AH19" s="81" t="e">
        <f t="shared" si="24"/>
        <v>#VALUE!</v>
      </c>
      <c r="AI19" s="81" t="str">
        <f t="shared" si="25"/>
        <v/>
      </c>
      <c r="AJ19"/>
      <c r="AK19"/>
      <c r="AL19"/>
      <c r="AM19">
        <f t="shared" si="4"/>
        <v>0</v>
      </c>
      <c r="AN19">
        <f>COUNTIFS($L$1:L19,L19,$O$1:O19,O19)</f>
        <v>0</v>
      </c>
      <c r="AO19">
        <f t="shared" si="5"/>
        <v>0</v>
      </c>
      <c r="AP19">
        <f>COUNTIFS($J$4:J19,"SAYIM",$L$4:L19,L19,$O$4:O19,O19)</f>
        <v>0</v>
      </c>
      <c r="AQ19"/>
      <c r="AR19" s="1" t="str">
        <f>FİLTRE!$H$5</f>
        <v>TÜMÜ</v>
      </c>
      <c r="AS19"/>
      <c r="AU19" s="56">
        <f t="shared" si="19"/>
        <v>0</v>
      </c>
      <c r="AV19" s="54" t="str">
        <f t="shared" ca="1" si="20"/>
        <v/>
      </c>
      <c r="AW19" s="54" t="str">
        <f t="shared" ca="1" si="21"/>
        <v/>
      </c>
      <c r="AX19" s="77"/>
    </row>
    <row r="20" spans="2:50" x14ac:dyDescent="0.25">
      <c r="B20" s="1" t="str">
        <f>IF(I20="","",
(IF(N20=FİLTRE!$H$6,2,0)+IF(FİLTRE!$H$6="TOPLAM",2,0))
)</f>
        <v/>
      </c>
      <c r="C20">
        <f ca="1">IF(FİLTRE!$M$5="",9,(IF(U20&gt;=FİLTRE!$M$5,1,0)))</f>
        <v>1</v>
      </c>
      <c r="D20" s="1">
        <f ca="1">IF(FİLTRE!$M$6="",9,(IF('SKT LİSTESİ'!P20&lt;=FİLTRE!$M$6,1,0)))</f>
        <v>0</v>
      </c>
      <c r="E20" s="25" t="str">
        <f>IF(I20="","",(COUNTIFS($L$4:L20,L20)))</f>
        <v/>
      </c>
      <c r="F20" s="13">
        <f ca="1">IF(OR(B20&lt;&gt;2,C20&lt;&gt;1,D20&lt;&gt;1,H20&lt;&gt;1),0,
COUNTIFS($B$4:B20,2,$C$4:C20,1,$D$4:D20,1,$H$4:H20,1))</f>
        <v>0</v>
      </c>
      <c r="G20" s="26" t="str">
        <f>IF(I20="","",(COUNTIF($E$4:E20,E20)))</f>
        <v/>
      </c>
      <c r="H20" s="1">
        <f ca="1">IF(AND(J20="SAYIM",FİLTRE!$H$5="RAFTA",U20&lt;&gt;0),1,0)+
IF(AND(J20="İADE DEPO",FİLTRE!$H$5="İADE DEPO"),1,0)+
IF(FİLTRE!$H$5="TÜMÜ",1,0)+
IF(AND(J20="FİRMA İADE",FİLTRE!$H$5="FİRMA İADE"),1,0)+
IF(AND(J20="İMHA",FİLTRE!$H$5="İMHA"),1,0)</f>
        <v>1</v>
      </c>
      <c r="I20" s="5"/>
      <c r="J20" s="3"/>
      <c r="K20" s="3"/>
      <c r="L20" s="28" t="str">
        <f>(IF(K20="","",(VLOOKUP(K20,'ÜRÜN LİSTESİ'!B:C,2,0))))</f>
        <v/>
      </c>
      <c r="M20" s="29" t="str">
        <f>IF(K20="","",VLOOKUP(K20,'ÜRÜN LİSTESİ'!B:D,3,0))</f>
        <v/>
      </c>
      <c r="N20" s="28" t="str">
        <f>IF(K20="","",VLOOKUP(K20,'ÜRÜN LİSTESİ'!B:F,5,0))</f>
        <v/>
      </c>
      <c r="O20" s="5"/>
      <c r="P20" s="56" t="str">
        <f t="shared" ca="1" si="0"/>
        <v/>
      </c>
      <c r="Q20" s="57"/>
      <c r="R20" s="51" t="str">
        <f>IF(K20="","",
(IF($AK$2&gt;$AL$2,0,IF(K20="","",VLOOKUP(K20,'ÜRÜN LİSTESİ'!B:F,4,0)))))</f>
        <v/>
      </c>
      <c r="S20" s="51" t="str">
        <f t="shared" si="6"/>
        <v/>
      </c>
      <c r="T20" s="58" t="str">
        <f t="shared" ca="1" si="7"/>
        <v/>
      </c>
      <c r="U20" s="54" t="str">
        <f t="shared" ca="1" si="8"/>
        <v/>
      </c>
      <c r="V20" s="23"/>
      <c r="W20" s="54" t="str">
        <f t="shared" ca="1" si="9"/>
        <v/>
      </c>
      <c r="X20" s="54" t="str">
        <f t="shared" ca="1" si="10"/>
        <v/>
      </c>
      <c r="Y20"/>
      <c r="Z20"/>
      <c r="AA20" s="54" t="str">
        <f t="shared" si="1"/>
        <v/>
      </c>
      <c r="AB20" s="89" t="str">
        <f t="shared" ca="1" si="11"/>
        <v/>
      </c>
      <c r="AC20" s="89" t="str">
        <f t="shared" ca="1" si="12"/>
        <v/>
      </c>
      <c r="AD20"/>
      <c r="AE20" s="79" t="e">
        <f t="shared" si="22"/>
        <v>#VALUE!</v>
      </c>
      <c r="AF20" s="79" t="str">
        <f t="shared" si="23"/>
        <v/>
      </c>
      <c r="AG20" s="81" t="str">
        <f t="shared" si="3"/>
        <v/>
      </c>
      <c r="AH20" s="81" t="e">
        <f t="shared" si="24"/>
        <v>#VALUE!</v>
      </c>
      <c r="AI20" s="81" t="str">
        <f t="shared" si="25"/>
        <v/>
      </c>
      <c r="AJ20"/>
      <c r="AK20"/>
      <c r="AL20"/>
      <c r="AM20">
        <f t="shared" si="4"/>
        <v>0</v>
      </c>
      <c r="AN20">
        <f>COUNTIFS($L$1:L20,L20,$O$1:O20,O20)</f>
        <v>0</v>
      </c>
      <c r="AO20">
        <f t="shared" si="5"/>
        <v>0</v>
      </c>
      <c r="AP20">
        <f>COUNTIFS($J$4:J20,"SAYIM",$L$4:L20,L20,$O$4:O20,O20)</f>
        <v>0</v>
      </c>
      <c r="AQ20"/>
      <c r="AR20" s="1" t="str">
        <f>FİLTRE!$H$5</f>
        <v>TÜMÜ</v>
      </c>
      <c r="AS20"/>
      <c r="AU20" s="56">
        <f t="shared" si="19"/>
        <v>0</v>
      </c>
      <c r="AV20" s="54" t="str">
        <f t="shared" ca="1" si="20"/>
        <v/>
      </c>
      <c r="AW20" s="54" t="str">
        <f t="shared" ca="1" si="21"/>
        <v/>
      </c>
    </row>
    <row r="21" spans="2:50" x14ac:dyDescent="0.25">
      <c r="B21" s="1" t="str">
        <f>IF(I21="","",
(IF(N21=FİLTRE!$H$6,2,0)+IF(FİLTRE!$H$6="TOPLAM",2,0))
)</f>
        <v/>
      </c>
      <c r="C21">
        <f ca="1">IF(FİLTRE!$M$5="",9,(IF(U21&gt;=FİLTRE!$M$5,1,0)))</f>
        <v>1</v>
      </c>
      <c r="D21" s="1">
        <f ca="1">IF(FİLTRE!$M$6="",9,(IF('SKT LİSTESİ'!P21&lt;=FİLTRE!$M$6,1,0)))</f>
        <v>0</v>
      </c>
      <c r="E21" s="25" t="str">
        <f>IF(I21="","",(COUNTIFS($L$4:L21,L21)))</f>
        <v/>
      </c>
      <c r="F21" s="13">
        <f ca="1">IF(OR(B21&lt;&gt;2,C21&lt;&gt;1,D21&lt;&gt;1,H21&lt;&gt;1),0,
COUNTIFS($B$4:B21,2,$C$4:C21,1,$D$4:D21,1,$H$4:H21,1))</f>
        <v>0</v>
      </c>
      <c r="G21" s="26" t="str">
        <f>IF(I21="","",(COUNTIF($E$4:E21,E21)))</f>
        <v/>
      </c>
      <c r="H21" s="1">
        <f ca="1">IF(AND(J21="SAYIM",FİLTRE!$H$5="RAFTA",U21&lt;&gt;0),1,0)+
IF(AND(J21="İADE DEPO",FİLTRE!$H$5="İADE DEPO"),1,0)+
IF(FİLTRE!$H$5="TÜMÜ",1,0)+
IF(AND(J21="FİRMA İADE",FİLTRE!$H$5="FİRMA İADE"),1,0)+
IF(AND(J21="İMHA",FİLTRE!$H$5="İMHA"),1,0)</f>
        <v>1</v>
      </c>
      <c r="I21" s="5"/>
      <c r="J21" s="3"/>
      <c r="K21" s="3"/>
      <c r="L21" s="28" t="str">
        <f>(IF(K21="","",(VLOOKUP(K21,'ÜRÜN LİSTESİ'!B:C,2,0))))</f>
        <v/>
      </c>
      <c r="M21" s="29" t="str">
        <f>IF(K21="","",VLOOKUP(K21,'ÜRÜN LİSTESİ'!B:D,3,0))</f>
        <v/>
      </c>
      <c r="N21" s="28" t="str">
        <f>IF(K21="","",VLOOKUP(K21,'ÜRÜN LİSTESİ'!B:F,5,0))</f>
        <v/>
      </c>
      <c r="O21" s="5"/>
      <c r="P21" s="56" t="str">
        <f t="shared" ca="1" si="0"/>
        <v/>
      </c>
      <c r="Q21" s="57"/>
      <c r="R21" s="51" t="str">
        <f>IF(K21="","",
(IF($AK$2&gt;$AL$2,0,IF(K21="","",VLOOKUP(K21,'ÜRÜN LİSTESİ'!B:F,4,0)))))</f>
        <v/>
      </c>
      <c r="S21" s="51" t="str">
        <f t="shared" si="6"/>
        <v/>
      </c>
      <c r="T21" s="58" t="str">
        <f t="shared" ca="1" si="7"/>
        <v/>
      </c>
      <c r="U21" s="54" t="str">
        <f t="shared" ca="1" si="8"/>
        <v/>
      </c>
      <c r="V21" s="23"/>
      <c r="W21" s="54" t="str">
        <f t="shared" ca="1" si="9"/>
        <v/>
      </c>
      <c r="X21" s="54" t="str">
        <f t="shared" ca="1" si="10"/>
        <v/>
      </c>
      <c r="Y21"/>
      <c r="Z21"/>
      <c r="AA21" s="54" t="str">
        <f t="shared" si="1"/>
        <v/>
      </c>
      <c r="AB21" s="89" t="str">
        <f t="shared" ca="1" si="11"/>
        <v/>
      </c>
      <c r="AC21" s="89" t="str">
        <f t="shared" ca="1" si="12"/>
        <v/>
      </c>
      <c r="AD21"/>
      <c r="AE21" s="79" t="e">
        <f t="shared" si="22"/>
        <v>#VALUE!</v>
      </c>
      <c r="AF21" s="79" t="str">
        <f t="shared" si="23"/>
        <v/>
      </c>
      <c r="AG21" s="81" t="str">
        <f t="shared" si="3"/>
        <v/>
      </c>
      <c r="AH21" s="81" t="e">
        <f t="shared" si="24"/>
        <v>#VALUE!</v>
      </c>
      <c r="AI21" s="81" t="str">
        <f t="shared" si="25"/>
        <v/>
      </c>
      <c r="AJ21"/>
      <c r="AK21"/>
      <c r="AL21"/>
      <c r="AM21">
        <f t="shared" si="4"/>
        <v>0</v>
      </c>
      <c r="AN21">
        <f>COUNTIFS($L$1:L21,L21,$O$1:O21,O21)</f>
        <v>0</v>
      </c>
      <c r="AO21">
        <f t="shared" si="5"/>
        <v>0</v>
      </c>
      <c r="AP21">
        <f>COUNTIFS($J$4:J21,"SAYIM",$L$4:L21,L21,$O$4:O21,O21)</f>
        <v>0</v>
      </c>
      <c r="AQ21"/>
      <c r="AR21" s="1" t="str">
        <f>FİLTRE!$H$5</f>
        <v>TÜMÜ</v>
      </c>
      <c r="AS21"/>
      <c r="AU21" s="56">
        <f t="shared" si="19"/>
        <v>0</v>
      </c>
      <c r="AV21" s="54" t="str">
        <f t="shared" ca="1" si="20"/>
        <v/>
      </c>
      <c r="AW21" s="54" t="str">
        <f t="shared" ca="1" si="21"/>
        <v/>
      </c>
    </row>
    <row r="22" spans="2:50" x14ac:dyDescent="0.25">
      <c r="B22" s="1" t="str">
        <f>IF(I22="","",
(IF(N22=FİLTRE!$H$6,2,0)+IF(FİLTRE!$H$6="TOPLAM",2,0))
)</f>
        <v/>
      </c>
      <c r="C22">
        <f ca="1">IF(FİLTRE!$M$5="",9,(IF(U22&gt;=FİLTRE!$M$5,1,0)))</f>
        <v>1</v>
      </c>
      <c r="D22" s="1">
        <f ca="1">IF(FİLTRE!$M$6="",9,(IF('SKT LİSTESİ'!P22&lt;=FİLTRE!$M$6,1,0)))</f>
        <v>0</v>
      </c>
      <c r="E22" s="25" t="str">
        <f>IF(I22="","",(COUNTIFS($L$4:L22,L22)))</f>
        <v/>
      </c>
      <c r="F22" s="13">
        <f ca="1">IF(OR(B22&lt;&gt;2,C22&lt;&gt;1,D22&lt;&gt;1,H22&lt;&gt;1),0,
COUNTIFS($B$4:B22,2,$C$4:C22,1,$D$4:D22,1,$H$4:H22,1))</f>
        <v>0</v>
      </c>
      <c r="G22" s="26" t="str">
        <f>IF(I22="","",(COUNTIF($E$4:E22,E22)))</f>
        <v/>
      </c>
      <c r="H22" s="1">
        <f ca="1">IF(AND(J22="SAYIM",FİLTRE!$H$5="RAFTA",U22&lt;&gt;0),1,0)+
IF(AND(J22="İADE DEPO",FİLTRE!$H$5="İADE DEPO"),1,0)+
IF(FİLTRE!$H$5="TÜMÜ",1,0)+
IF(AND(J22="FİRMA İADE",FİLTRE!$H$5="FİRMA İADE"),1,0)+
IF(AND(J22="İMHA",FİLTRE!$H$5="İMHA"),1,0)</f>
        <v>1</v>
      </c>
      <c r="I22" s="5"/>
      <c r="J22" s="3"/>
      <c r="K22" s="3"/>
      <c r="L22" s="28" t="str">
        <f>(IF(K22="","",(VLOOKUP(K22,'ÜRÜN LİSTESİ'!B:C,2,0))))</f>
        <v/>
      </c>
      <c r="M22" s="29" t="str">
        <f>IF(K22="","",VLOOKUP(K22,'ÜRÜN LİSTESİ'!B:D,3,0))</f>
        <v/>
      </c>
      <c r="N22" s="28" t="str">
        <f>IF(K22="","",VLOOKUP(K22,'ÜRÜN LİSTESİ'!B:F,5,0))</f>
        <v/>
      </c>
      <c r="O22" s="5"/>
      <c r="P22" s="56" t="str">
        <f t="shared" ca="1" si="0"/>
        <v/>
      </c>
      <c r="Q22" s="57"/>
      <c r="R22" s="51" t="str">
        <f>IF(K22="","",
(IF($AK$2&gt;$AL$2,0,IF(K22="","",VLOOKUP(K22,'ÜRÜN LİSTESİ'!B:F,4,0)))))</f>
        <v/>
      </c>
      <c r="S22" s="51" t="str">
        <f t="shared" si="6"/>
        <v/>
      </c>
      <c r="T22" s="58" t="str">
        <f t="shared" ca="1" si="7"/>
        <v/>
      </c>
      <c r="U22" s="54" t="str">
        <f t="shared" ca="1" si="8"/>
        <v/>
      </c>
      <c r="V22" s="23"/>
      <c r="W22" s="54" t="str">
        <f t="shared" ca="1" si="9"/>
        <v/>
      </c>
      <c r="X22" s="54" t="str">
        <f t="shared" ca="1" si="10"/>
        <v/>
      </c>
      <c r="Y22"/>
      <c r="Z22"/>
      <c r="AA22" s="54" t="str">
        <f t="shared" si="1"/>
        <v/>
      </c>
      <c r="AB22" s="89" t="str">
        <f t="shared" ca="1" si="11"/>
        <v/>
      </c>
      <c r="AC22" s="89" t="str">
        <f t="shared" ca="1" si="12"/>
        <v/>
      </c>
      <c r="AD22"/>
      <c r="AE22" s="79" t="e">
        <f t="shared" si="22"/>
        <v>#VALUE!</v>
      </c>
      <c r="AF22" s="79" t="str">
        <f t="shared" si="23"/>
        <v/>
      </c>
      <c r="AG22" s="81" t="str">
        <f t="shared" si="3"/>
        <v/>
      </c>
      <c r="AH22" s="81" t="e">
        <f t="shared" si="24"/>
        <v>#VALUE!</v>
      </c>
      <c r="AI22" s="81" t="str">
        <f t="shared" si="25"/>
        <v/>
      </c>
      <c r="AJ22"/>
      <c r="AK22"/>
      <c r="AL22"/>
      <c r="AM22">
        <f t="shared" si="4"/>
        <v>0</v>
      </c>
      <c r="AN22">
        <f>COUNTIFS($L$1:L22,L22,$O$1:O22,O22)</f>
        <v>0</v>
      </c>
      <c r="AO22">
        <f t="shared" si="5"/>
        <v>0</v>
      </c>
      <c r="AP22">
        <f>COUNTIFS($J$4:J22,"SAYIM",$L$4:L22,L22,$O$4:O22,O22)</f>
        <v>0</v>
      </c>
      <c r="AQ22"/>
      <c r="AR22" s="1" t="str">
        <f>FİLTRE!$H$5</f>
        <v>TÜMÜ</v>
      </c>
      <c r="AS22"/>
      <c r="AU22" s="56">
        <f t="shared" si="19"/>
        <v>0</v>
      </c>
      <c r="AV22" s="54" t="str">
        <f t="shared" ca="1" si="20"/>
        <v/>
      </c>
      <c r="AW22" s="54" t="str">
        <f t="shared" ca="1" si="21"/>
        <v/>
      </c>
    </row>
    <row r="23" spans="2:50" x14ac:dyDescent="0.25">
      <c r="B23" s="1" t="str">
        <f>IF(I23="","",
(IF(N23=FİLTRE!$H$6,2,0)+IF(FİLTRE!$H$6="TOPLAM",2,0))
)</f>
        <v/>
      </c>
      <c r="C23">
        <f ca="1">IF(FİLTRE!$M$5="",9,(IF(U23&gt;=FİLTRE!$M$5,1,0)))</f>
        <v>1</v>
      </c>
      <c r="D23" s="1">
        <f ca="1">IF(FİLTRE!$M$6="",9,(IF('SKT LİSTESİ'!P23&lt;=FİLTRE!$M$6,1,0)))</f>
        <v>0</v>
      </c>
      <c r="E23" s="25" t="str">
        <f>IF(I23="","",(COUNTIFS($L$4:L23,L23)))</f>
        <v/>
      </c>
      <c r="F23" s="13">
        <f ca="1">IF(OR(B23&lt;&gt;2,C23&lt;&gt;1,D23&lt;&gt;1,H23&lt;&gt;1),0,
COUNTIFS($B$4:B23,2,$C$4:C23,1,$D$4:D23,1,$H$4:H23,1))</f>
        <v>0</v>
      </c>
      <c r="G23" s="26" t="str">
        <f>IF(I23="","",(COUNTIF($E$4:E23,E23)))</f>
        <v/>
      </c>
      <c r="H23" s="1">
        <f ca="1">IF(AND(J23="SAYIM",FİLTRE!$H$5="RAFTA",U23&lt;&gt;0),1,0)+
IF(AND(J23="İADE DEPO",FİLTRE!$H$5="İADE DEPO"),1,0)+
IF(FİLTRE!$H$5="TÜMÜ",1,0)+
IF(AND(J23="FİRMA İADE",FİLTRE!$H$5="FİRMA İADE"),1,0)+
IF(AND(J23="İMHA",FİLTRE!$H$5="İMHA"),1,0)</f>
        <v>1</v>
      </c>
      <c r="I23" s="5"/>
      <c r="J23" s="3"/>
      <c r="K23" s="3"/>
      <c r="L23" s="28" t="str">
        <f>(IF(K23="","",(VLOOKUP(K23,'ÜRÜN LİSTESİ'!B:C,2,0))))</f>
        <v/>
      </c>
      <c r="M23" s="29" t="str">
        <f>IF(K23="","",VLOOKUP(K23,'ÜRÜN LİSTESİ'!B:D,3,0))</f>
        <v/>
      </c>
      <c r="N23" s="28" t="str">
        <f>IF(K23="","",VLOOKUP(K23,'ÜRÜN LİSTESİ'!B:F,5,0))</f>
        <v/>
      </c>
      <c r="O23" s="5"/>
      <c r="P23" s="56" t="str">
        <f t="shared" ca="1" si="0"/>
        <v/>
      </c>
      <c r="Q23" s="57"/>
      <c r="R23" s="51" t="str">
        <f>IF(K23="","",
(IF($AK$2&gt;$AL$2,0,IF(K23="","",VLOOKUP(K23,'ÜRÜN LİSTESİ'!B:F,4,0)))))</f>
        <v/>
      </c>
      <c r="S23" s="51" t="str">
        <f t="shared" si="6"/>
        <v/>
      </c>
      <c r="T23" s="58" t="str">
        <f t="shared" ca="1" si="7"/>
        <v/>
      </c>
      <c r="U23" s="54" t="str">
        <f t="shared" ca="1" si="8"/>
        <v/>
      </c>
      <c r="V23" s="23"/>
      <c r="W23" s="54" t="str">
        <f t="shared" ca="1" si="9"/>
        <v/>
      </c>
      <c r="X23" s="54" t="str">
        <f t="shared" ca="1" si="10"/>
        <v/>
      </c>
      <c r="Y23"/>
      <c r="Z23"/>
      <c r="AA23" s="54" t="str">
        <f t="shared" si="1"/>
        <v/>
      </c>
      <c r="AB23" s="89" t="str">
        <f t="shared" ca="1" si="11"/>
        <v/>
      </c>
      <c r="AC23" s="89" t="str">
        <f t="shared" ca="1" si="12"/>
        <v/>
      </c>
      <c r="AD23"/>
      <c r="AE23" s="79" t="e">
        <f t="shared" si="22"/>
        <v>#VALUE!</v>
      </c>
      <c r="AF23" s="79" t="str">
        <f t="shared" si="23"/>
        <v/>
      </c>
      <c r="AG23" s="81" t="str">
        <f t="shared" si="3"/>
        <v/>
      </c>
      <c r="AH23" s="81" t="e">
        <f t="shared" si="24"/>
        <v>#VALUE!</v>
      </c>
      <c r="AI23" s="81" t="str">
        <f t="shared" si="25"/>
        <v/>
      </c>
      <c r="AJ23"/>
      <c r="AK23"/>
      <c r="AL23"/>
      <c r="AM23">
        <f t="shared" si="4"/>
        <v>0</v>
      </c>
      <c r="AN23">
        <f>COUNTIFS($L$1:L23,L23,$O$1:O23,O23)</f>
        <v>0</v>
      </c>
      <c r="AO23">
        <f t="shared" si="5"/>
        <v>0</v>
      </c>
      <c r="AP23">
        <f>COUNTIFS($J$4:J23,"SAYIM",$L$4:L23,L23,$O$4:O23,O23)</f>
        <v>0</v>
      </c>
      <c r="AQ23"/>
      <c r="AR23" s="1" t="str">
        <f>FİLTRE!$H$5</f>
        <v>TÜMÜ</v>
      </c>
      <c r="AS23"/>
      <c r="AU23" s="56">
        <f t="shared" si="19"/>
        <v>0</v>
      </c>
      <c r="AV23" s="54" t="str">
        <f t="shared" ca="1" si="20"/>
        <v/>
      </c>
      <c r="AW23" s="54" t="str">
        <f t="shared" ca="1" si="21"/>
        <v/>
      </c>
    </row>
    <row r="24" spans="2:50" x14ac:dyDescent="0.25">
      <c r="B24" s="1" t="str">
        <f>IF(I24="","",
(IF(N24=FİLTRE!$H$6,2,0)+IF(FİLTRE!$H$6="TOPLAM",2,0))
)</f>
        <v/>
      </c>
      <c r="C24">
        <f ca="1">IF(FİLTRE!$M$5="",9,(IF(U24&gt;=FİLTRE!$M$5,1,0)))</f>
        <v>1</v>
      </c>
      <c r="D24" s="1">
        <f ca="1">IF(FİLTRE!$M$6="",9,(IF('SKT LİSTESİ'!P24&lt;=FİLTRE!$M$6,1,0)))</f>
        <v>0</v>
      </c>
      <c r="E24" s="25" t="str">
        <f>IF(I24="","",(COUNTIFS($L$4:L24,L24)))</f>
        <v/>
      </c>
      <c r="F24" s="13">
        <f ca="1">IF(OR(B24&lt;&gt;2,C24&lt;&gt;1,D24&lt;&gt;1,H24&lt;&gt;1),0,
COUNTIFS($B$4:B24,2,$C$4:C24,1,$D$4:D24,1,$H$4:H24,1))</f>
        <v>0</v>
      </c>
      <c r="G24" s="26" t="str">
        <f>IF(I24="","",(COUNTIF($E$4:E24,E24)))</f>
        <v/>
      </c>
      <c r="H24" s="1">
        <f ca="1">IF(AND(J24="SAYIM",FİLTRE!$H$5="RAFTA",U24&lt;&gt;0),1,0)+
IF(AND(J24="İADE DEPO",FİLTRE!$H$5="İADE DEPO"),1,0)+
IF(FİLTRE!$H$5="TÜMÜ",1,0)+
IF(AND(J24="FİRMA İADE",FİLTRE!$H$5="FİRMA İADE"),1,0)+
IF(AND(J24="İMHA",FİLTRE!$H$5="İMHA"),1,0)</f>
        <v>1</v>
      </c>
      <c r="I24" s="5"/>
      <c r="J24" s="3"/>
      <c r="K24" s="3"/>
      <c r="L24" s="28" t="str">
        <f>(IF(K24="","",(VLOOKUP(K24,'ÜRÜN LİSTESİ'!B:C,2,0))))</f>
        <v/>
      </c>
      <c r="M24" s="29" t="str">
        <f>IF(K24="","",VLOOKUP(K24,'ÜRÜN LİSTESİ'!B:D,3,0))</f>
        <v/>
      </c>
      <c r="N24" s="28" t="str">
        <f>IF(K24="","",VLOOKUP(K24,'ÜRÜN LİSTESİ'!B:F,5,0))</f>
        <v/>
      </c>
      <c r="O24" s="5"/>
      <c r="P24" s="56" t="str">
        <f t="shared" ca="1" si="0"/>
        <v/>
      </c>
      <c r="Q24" s="57"/>
      <c r="R24" s="51" t="str">
        <f>IF(K24="","",
(IF($AK$2&gt;$AL$2,0,IF(K24="","",VLOOKUP(K24,'ÜRÜN LİSTESİ'!B:F,4,0)))))</f>
        <v/>
      </c>
      <c r="S24" s="51" t="str">
        <f t="shared" si="6"/>
        <v/>
      </c>
      <c r="T24" s="58" t="str">
        <f t="shared" ca="1" si="7"/>
        <v/>
      </c>
      <c r="U24" s="54" t="str">
        <f t="shared" ca="1" si="8"/>
        <v/>
      </c>
      <c r="V24" s="23"/>
      <c r="W24" s="54" t="str">
        <f t="shared" ca="1" si="9"/>
        <v/>
      </c>
      <c r="X24" s="54" t="str">
        <f t="shared" ca="1" si="10"/>
        <v/>
      </c>
      <c r="Y24"/>
      <c r="Z24"/>
      <c r="AA24" s="54" t="str">
        <f t="shared" si="1"/>
        <v/>
      </c>
      <c r="AB24" s="89" t="str">
        <f t="shared" ca="1" si="11"/>
        <v/>
      </c>
      <c r="AC24" s="89" t="str">
        <f t="shared" ca="1" si="12"/>
        <v/>
      </c>
      <c r="AD24"/>
      <c r="AE24" s="79" t="e">
        <f t="shared" si="22"/>
        <v>#VALUE!</v>
      </c>
      <c r="AF24" s="79" t="str">
        <f t="shared" si="23"/>
        <v/>
      </c>
      <c r="AG24" s="81" t="str">
        <f t="shared" si="3"/>
        <v/>
      </c>
      <c r="AH24" s="81" t="e">
        <f t="shared" si="24"/>
        <v>#VALUE!</v>
      </c>
      <c r="AI24" s="81" t="str">
        <f t="shared" si="25"/>
        <v/>
      </c>
      <c r="AJ24"/>
      <c r="AK24"/>
      <c r="AL24"/>
      <c r="AM24">
        <f t="shared" si="4"/>
        <v>0</v>
      </c>
      <c r="AN24">
        <f>COUNTIFS($L$1:L24,L24,$O$1:O24,O24)</f>
        <v>0</v>
      </c>
      <c r="AO24">
        <f t="shared" si="5"/>
        <v>0</v>
      </c>
      <c r="AP24">
        <f>COUNTIFS($J$4:J24,"SAYIM",$L$4:L24,L24,$O$4:O24,O24)</f>
        <v>0</v>
      </c>
      <c r="AQ24"/>
      <c r="AR24" s="1" t="str">
        <f>FİLTRE!$H$5</f>
        <v>TÜMÜ</v>
      </c>
      <c r="AS24"/>
      <c r="AU24" s="56">
        <f t="shared" si="19"/>
        <v>0</v>
      </c>
      <c r="AV24" s="54" t="str">
        <f t="shared" ca="1" si="20"/>
        <v/>
      </c>
      <c r="AW24" s="54" t="str">
        <f t="shared" ca="1" si="21"/>
        <v/>
      </c>
    </row>
    <row r="25" spans="2:50" x14ac:dyDescent="0.25">
      <c r="B25" s="1" t="str">
        <f>IF(I25="","",
(IF(N25=FİLTRE!$H$6,2,0)+IF(FİLTRE!$H$6="TOPLAM",2,0))
)</f>
        <v/>
      </c>
      <c r="C25">
        <f ca="1">IF(FİLTRE!$M$5="",9,(IF(U25&gt;=FİLTRE!$M$5,1,0)))</f>
        <v>1</v>
      </c>
      <c r="D25" s="1">
        <f ca="1">IF(FİLTRE!$M$6="",9,(IF('SKT LİSTESİ'!P25&lt;=FİLTRE!$M$6,1,0)))</f>
        <v>0</v>
      </c>
      <c r="E25" s="25" t="str">
        <f>IF(I25="","",(COUNTIFS($L$4:L25,L25)))</f>
        <v/>
      </c>
      <c r="F25" s="13">
        <f ca="1">IF(OR(B25&lt;&gt;2,C25&lt;&gt;1,D25&lt;&gt;1,H25&lt;&gt;1),0,
COUNTIFS($B$4:B25,2,$C$4:C25,1,$D$4:D25,1,$H$4:H25,1))</f>
        <v>0</v>
      </c>
      <c r="G25" s="26" t="str">
        <f>IF(I25="","",(COUNTIF($E$4:E25,E25)))</f>
        <v/>
      </c>
      <c r="H25" s="1">
        <f ca="1">IF(AND(J25="SAYIM",FİLTRE!$H$5="RAFTA",U25&lt;&gt;0),1,0)+
IF(AND(J25="İADE DEPO",FİLTRE!$H$5="İADE DEPO"),1,0)+
IF(FİLTRE!$H$5="TÜMÜ",1,0)+
IF(AND(J25="FİRMA İADE",FİLTRE!$H$5="FİRMA İADE"),1,0)+
IF(AND(J25="İMHA",FİLTRE!$H$5="İMHA"),1,0)</f>
        <v>1</v>
      </c>
      <c r="I25" s="5"/>
      <c r="J25" s="3"/>
      <c r="K25" s="3"/>
      <c r="L25" s="28" t="str">
        <f>(IF(K25="","",(VLOOKUP(K25,'ÜRÜN LİSTESİ'!B:C,2,0))))</f>
        <v/>
      </c>
      <c r="M25" s="29" t="str">
        <f>IF(K25="","",VLOOKUP(K25,'ÜRÜN LİSTESİ'!B:D,3,0))</f>
        <v/>
      </c>
      <c r="N25" s="28" t="str">
        <f>IF(K25="","",VLOOKUP(K25,'ÜRÜN LİSTESİ'!B:F,5,0))</f>
        <v/>
      </c>
      <c r="O25" s="5"/>
      <c r="P25" s="56" t="str">
        <f t="shared" ca="1" si="0"/>
        <v/>
      </c>
      <c r="Q25" s="57"/>
      <c r="R25" s="51" t="str">
        <f>IF(K25="","",
(IF($AK$2&gt;$AL$2,0,IF(K25="","",VLOOKUP(K25,'ÜRÜN LİSTESİ'!B:F,4,0)))))</f>
        <v/>
      </c>
      <c r="S25" s="51" t="str">
        <f t="shared" si="6"/>
        <v/>
      </c>
      <c r="T25" s="58" t="str">
        <f t="shared" ca="1" si="7"/>
        <v/>
      </c>
      <c r="U25" s="54" t="str">
        <f t="shared" ca="1" si="8"/>
        <v/>
      </c>
      <c r="V25" s="23"/>
      <c r="W25" s="54" t="str">
        <f t="shared" ca="1" si="9"/>
        <v/>
      </c>
      <c r="X25" s="54" t="str">
        <f t="shared" ca="1" si="10"/>
        <v/>
      </c>
      <c r="Y25"/>
      <c r="Z25"/>
      <c r="AA25" s="54" t="str">
        <f t="shared" si="1"/>
        <v/>
      </c>
      <c r="AB25" s="89" t="str">
        <f t="shared" ca="1" si="11"/>
        <v/>
      </c>
      <c r="AC25" s="89" t="str">
        <f t="shared" ca="1" si="12"/>
        <v/>
      </c>
      <c r="AD25"/>
      <c r="AE25" s="79" t="e">
        <f t="shared" si="22"/>
        <v>#VALUE!</v>
      </c>
      <c r="AF25" s="79" t="str">
        <f t="shared" si="23"/>
        <v/>
      </c>
      <c r="AG25" s="81" t="str">
        <f t="shared" si="3"/>
        <v/>
      </c>
      <c r="AH25" s="81" t="e">
        <f t="shared" si="24"/>
        <v>#VALUE!</v>
      </c>
      <c r="AI25" s="81" t="str">
        <f t="shared" si="25"/>
        <v/>
      </c>
      <c r="AJ25"/>
      <c r="AK25"/>
      <c r="AL25"/>
      <c r="AM25">
        <f t="shared" si="4"/>
        <v>0</v>
      </c>
      <c r="AN25">
        <f>COUNTIFS($L$1:L25,L25,$O$1:O25,O25)</f>
        <v>0</v>
      </c>
      <c r="AO25">
        <f t="shared" si="5"/>
        <v>0</v>
      </c>
      <c r="AP25">
        <f>COUNTIFS($J$4:J25,"SAYIM",$L$4:L25,L25,$O$4:O25,O25)</f>
        <v>0</v>
      </c>
      <c r="AQ25"/>
      <c r="AR25" s="1" t="str">
        <f>FİLTRE!$H$5</f>
        <v>TÜMÜ</v>
      </c>
      <c r="AS25"/>
      <c r="AU25" s="56">
        <f t="shared" si="19"/>
        <v>0</v>
      </c>
      <c r="AV25" s="54" t="str">
        <f t="shared" ca="1" si="20"/>
        <v/>
      </c>
      <c r="AW25" s="54" t="str">
        <f t="shared" ca="1" si="21"/>
        <v/>
      </c>
    </row>
    <row r="26" spans="2:50" x14ac:dyDescent="0.25">
      <c r="B26" s="1" t="str">
        <f>IF(I26="","",
(IF(N26=FİLTRE!$H$6,2,0)+IF(FİLTRE!$H$6="TOPLAM",2,0))
)</f>
        <v/>
      </c>
      <c r="C26">
        <f ca="1">IF(FİLTRE!$M$5="",9,(IF(U26&gt;=FİLTRE!$M$5,1,0)))</f>
        <v>1</v>
      </c>
      <c r="D26" s="1">
        <f ca="1">IF(FİLTRE!$M$6="",9,(IF('SKT LİSTESİ'!P26&lt;=FİLTRE!$M$6,1,0)))</f>
        <v>0</v>
      </c>
      <c r="E26" s="25" t="str">
        <f>IF(I26="","",(COUNTIFS($L$4:L26,L26)))</f>
        <v/>
      </c>
      <c r="F26" s="13">
        <f ca="1">IF(OR(B26&lt;&gt;2,C26&lt;&gt;1,D26&lt;&gt;1,H26&lt;&gt;1),0,
COUNTIFS($B$4:B26,2,$C$4:C26,1,$D$4:D26,1,$H$4:H26,1))</f>
        <v>0</v>
      </c>
      <c r="G26" s="26" t="str">
        <f>IF(I26="","",(COUNTIF($E$4:E26,E26)))</f>
        <v/>
      </c>
      <c r="H26" s="1">
        <f ca="1">IF(AND(J26="SAYIM",FİLTRE!$H$5="RAFTA",U26&lt;&gt;0),1,0)+
IF(AND(J26="İADE DEPO",FİLTRE!$H$5="İADE DEPO"),1,0)+
IF(FİLTRE!$H$5="TÜMÜ",1,0)+
IF(AND(J26="FİRMA İADE",FİLTRE!$H$5="FİRMA İADE"),1,0)+
IF(AND(J26="İMHA",FİLTRE!$H$5="İMHA"),1,0)</f>
        <v>1</v>
      </c>
      <c r="I26" s="5"/>
      <c r="J26" s="3"/>
      <c r="K26" s="3"/>
      <c r="L26" s="28" t="str">
        <f>(IF(K26="","",(VLOOKUP(K26,'ÜRÜN LİSTESİ'!B:C,2,0))))</f>
        <v/>
      </c>
      <c r="M26" s="29" t="str">
        <f>IF(K26="","",VLOOKUP(K26,'ÜRÜN LİSTESİ'!B:D,3,0))</f>
        <v/>
      </c>
      <c r="N26" s="28" t="str">
        <f>IF(K26="","",VLOOKUP(K26,'ÜRÜN LİSTESİ'!B:F,5,0))</f>
        <v/>
      </c>
      <c r="O26" s="5"/>
      <c r="P26" s="56" t="str">
        <f t="shared" ca="1" si="0"/>
        <v/>
      </c>
      <c r="Q26" s="57"/>
      <c r="R26" s="51" t="str">
        <f>IF(K26="","",
(IF($AK$2&gt;$AL$2,0,IF(K26="","",VLOOKUP(K26,'ÜRÜN LİSTESİ'!B:F,4,0)))))</f>
        <v/>
      </c>
      <c r="S26" s="51" t="str">
        <f t="shared" si="6"/>
        <v/>
      </c>
      <c r="T26" s="58" t="str">
        <f t="shared" ca="1" si="7"/>
        <v/>
      </c>
      <c r="U26" s="54" t="str">
        <f t="shared" ca="1" si="8"/>
        <v/>
      </c>
      <c r="V26" s="23"/>
      <c r="W26" s="54" t="str">
        <f t="shared" ca="1" si="9"/>
        <v/>
      </c>
      <c r="X26" s="54" t="str">
        <f t="shared" ca="1" si="10"/>
        <v/>
      </c>
      <c r="Y26"/>
      <c r="Z26"/>
      <c r="AA26" s="54" t="str">
        <f t="shared" si="1"/>
        <v/>
      </c>
      <c r="AB26" s="89" t="str">
        <f t="shared" ca="1" si="11"/>
        <v/>
      </c>
      <c r="AC26" s="89" t="str">
        <f t="shared" ca="1" si="12"/>
        <v/>
      </c>
      <c r="AD26"/>
      <c r="AE26" s="79" t="e">
        <f t="shared" si="22"/>
        <v>#VALUE!</v>
      </c>
      <c r="AF26" s="79" t="str">
        <f t="shared" si="23"/>
        <v/>
      </c>
      <c r="AG26" s="81" t="str">
        <f t="shared" si="3"/>
        <v/>
      </c>
      <c r="AH26" s="81" t="e">
        <f t="shared" si="24"/>
        <v>#VALUE!</v>
      </c>
      <c r="AI26" s="81" t="str">
        <f t="shared" si="25"/>
        <v/>
      </c>
      <c r="AJ26"/>
      <c r="AK26"/>
      <c r="AL26"/>
      <c r="AM26">
        <f t="shared" si="4"/>
        <v>0</v>
      </c>
      <c r="AN26">
        <f>COUNTIFS($L$1:L26,L26,$O$1:O26,O26)</f>
        <v>0</v>
      </c>
      <c r="AO26">
        <f t="shared" si="5"/>
        <v>0</v>
      </c>
      <c r="AP26">
        <f>COUNTIFS($J$4:J26,"SAYIM",$L$4:L26,L26,$O$4:O26,O26)</f>
        <v>0</v>
      </c>
      <c r="AQ26"/>
      <c r="AR26" s="1" t="str">
        <f>FİLTRE!$H$5</f>
        <v>TÜMÜ</v>
      </c>
      <c r="AS26"/>
      <c r="AU26" s="56">
        <f t="shared" ref="AU26:AU89" si="26">COUNTIFS(L:L,L26,O:O,O26)</f>
        <v>0</v>
      </c>
      <c r="AV26" s="54" t="str">
        <f t="shared" ref="AV26:AV89" ca="1" si="27">IFERROR(T26/AU26,"")</f>
        <v/>
      </c>
      <c r="AW26" s="54" t="str">
        <f t="shared" ref="AW26:AW89" ca="1" si="28">IFERROR(U26/AU26,"")</f>
        <v/>
      </c>
    </row>
    <row r="27" spans="2:50" x14ac:dyDescent="0.25">
      <c r="B27" s="1" t="str">
        <f>IF(I27="","",
(IF(N27=FİLTRE!$H$6,2,0)+IF(FİLTRE!$H$6="TOPLAM",2,0))
)</f>
        <v/>
      </c>
      <c r="C27">
        <f ca="1">IF(FİLTRE!$M$5="",9,(IF(U27&gt;=FİLTRE!$M$5,1,0)))</f>
        <v>1</v>
      </c>
      <c r="D27" s="1">
        <f ca="1">IF(FİLTRE!$M$6="",9,(IF('SKT LİSTESİ'!P27&lt;=FİLTRE!$M$6,1,0)))</f>
        <v>0</v>
      </c>
      <c r="E27" s="25" t="str">
        <f>IF(I27="","",(COUNTIFS($L$4:L27,L27)))</f>
        <v/>
      </c>
      <c r="F27" s="13">
        <f ca="1">IF(OR(B27&lt;&gt;2,C27&lt;&gt;1,D27&lt;&gt;1,H27&lt;&gt;1),0,
COUNTIFS($B$4:B27,2,$C$4:C27,1,$D$4:D27,1,$H$4:H27,1))</f>
        <v>0</v>
      </c>
      <c r="G27" s="26" t="str">
        <f>IF(I27="","",(COUNTIF($E$4:E27,E27)))</f>
        <v/>
      </c>
      <c r="H27" s="1">
        <f ca="1">IF(AND(J27="SAYIM",FİLTRE!$H$5="RAFTA",U27&lt;&gt;0),1,0)+
IF(AND(J27="İADE DEPO",FİLTRE!$H$5="İADE DEPO"),1,0)+
IF(FİLTRE!$H$5="TÜMÜ",1,0)+
IF(AND(J27="FİRMA İADE",FİLTRE!$H$5="FİRMA İADE"),1,0)+
IF(AND(J27="İMHA",FİLTRE!$H$5="İMHA"),1,0)</f>
        <v>1</v>
      </c>
      <c r="I27" s="5"/>
      <c r="J27" s="3"/>
      <c r="K27" s="3"/>
      <c r="L27" s="28" t="str">
        <f>(IF(K27="","",(VLOOKUP(K27,'ÜRÜN LİSTESİ'!B:C,2,0))))</f>
        <v/>
      </c>
      <c r="M27" s="29" t="str">
        <f>IF(K27="","",VLOOKUP(K27,'ÜRÜN LİSTESİ'!B:D,3,0))</f>
        <v/>
      </c>
      <c r="N27" s="28" t="str">
        <f>IF(K27="","",VLOOKUP(K27,'ÜRÜN LİSTESİ'!B:F,5,0))</f>
        <v/>
      </c>
      <c r="O27" s="5"/>
      <c r="P27" s="56" t="str">
        <f t="shared" ca="1" si="0"/>
        <v/>
      </c>
      <c r="Q27" s="57"/>
      <c r="R27" s="51" t="str">
        <f>IF(K27="","",
(IF($AK$2&gt;$AL$2,0,IF(K27="","",VLOOKUP(K27,'ÜRÜN LİSTESİ'!B:F,4,0)))))</f>
        <v/>
      </c>
      <c r="S27" s="51" t="str">
        <f t="shared" si="6"/>
        <v/>
      </c>
      <c r="T27" s="58" t="str">
        <f t="shared" ca="1" si="7"/>
        <v/>
      </c>
      <c r="U27" s="54" t="str">
        <f t="shared" ca="1" si="8"/>
        <v/>
      </c>
      <c r="V27" s="23"/>
      <c r="W27" s="54" t="str">
        <f t="shared" ca="1" si="9"/>
        <v/>
      </c>
      <c r="X27" s="54" t="str">
        <f t="shared" ca="1" si="10"/>
        <v/>
      </c>
      <c r="Y27"/>
      <c r="Z27"/>
      <c r="AA27" s="54" t="str">
        <f t="shared" si="1"/>
        <v/>
      </c>
      <c r="AB27" s="89" t="str">
        <f t="shared" ca="1" si="11"/>
        <v/>
      </c>
      <c r="AC27" s="89" t="str">
        <f t="shared" ca="1" si="12"/>
        <v/>
      </c>
      <c r="AD27"/>
      <c r="AE27" s="79" t="e">
        <f t="shared" si="22"/>
        <v>#VALUE!</v>
      </c>
      <c r="AF27" s="79" t="str">
        <f t="shared" si="23"/>
        <v/>
      </c>
      <c r="AG27" s="81" t="str">
        <f t="shared" si="3"/>
        <v/>
      </c>
      <c r="AH27" s="81" t="e">
        <f t="shared" si="24"/>
        <v>#VALUE!</v>
      </c>
      <c r="AI27" s="81" t="str">
        <f t="shared" si="25"/>
        <v/>
      </c>
      <c r="AJ27"/>
      <c r="AK27"/>
      <c r="AL27"/>
      <c r="AM27">
        <f t="shared" si="4"/>
        <v>0</v>
      </c>
      <c r="AN27">
        <f>COUNTIFS($L$1:L27,L27,$O$1:O27,O27)</f>
        <v>0</v>
      </c>
      <c r="AO27">
        <f t="shared" si="5"/>
        <v>0</v>
      </c>
      <c r="AP27">
        <f>COUNTIFS($J$4:J27,"SAYIM",$L$4:L27,L27,$O$4:O27,O27)</f>
        <v>0</v>
      </c>
      <c r="AQ27"/>
      <c r="AR27" s="1" t="str">
        <f>FİLTRE!$H$5</f>
        <v>TÜMÜ</v>
      </c>
      <c r="AS27"/>
      <c r="AU27" s="56">
        <f t="shared" si="26"/>
        <v>0</v>
      </c>
      <c r="AV27" s="54" t="str">
        <f t="shared" ca="1" si="27"/>
        <v/>
      </c>
      <c r="AW27" s="54" t="str">
        <f t="shared" ca="1" si="28"/>
        <v/>
      </c>
    </row>
    <row r="28" spans="2:50" x14ac:dyDescent="0.25">
      <c r="B28" s="1" t="str">
        <f>IF(I28="","",
(IF(N28=FİLTRE!$H$6,2,0)+IF(FİLTRE!$H$6="TOPLAM",2,0))
)</f>
        <v/>
      </c>
      <c r="C28">
        <f ca="1">IF(FİLTRE!$M$5="",9,(IF(U28&gt;=FİLTRE!$M$5,1,0)))</f>
        <v>1</v>
      </c>
      <c r="D28" s="1">
        <f ca="1">IF(FİLTRE!$M$6="",9,(IF('SKT LİSTESİ'!P28&lt;=FİLTRE!$M$6,1,0)))</f>
        <v>0</v>
      </c>
      <c r="E28" s="25" t="str">
        <f>IF(I28="","",(COUNTIFS($L$4:L28,L28)))</f>
        <v/>
      </c>
      <c r="F28" s="13">
        <f ca="1">IF(OR(B28&lt;&gt;2,C28&lt;&gt;1,D28&lt;&gt;1,H28&lt;&gt;1),0,
COUNTIFS($B$4:B28,2,$C$4:C28,1,$D$4:D28,1,$H$4:H28,1))</f>
        <v>0</v>
      </c>
      <c r="G28" s="26" t="str">
        <f>IF(I28="","",(COUNTIF($E$4:E28,E28)))</f>
        <v/>
      </c>
      <c r="H28" s="1">
        <f ca="1">IF(AND(J28="SAYIM",FİLTRE!$H$5="RAFTA",U28&lt;&gt;0),1,0)+
IF(AND(J28="İADE DEPO",FİLTRE!$H$5="İADE DEPO"),1,0)+
IF(FİLTRE!$H$5="TÜMÜ",1,0)+
IF(AND(J28="FİRMA İADE",FİLTRE!$H$5="FİRMA İADE"),1,0)+
IF(AND(J28="İMHA",FİLTRE!$H$5="İMHA"),1,0)</f>
        <v>1</v>
      </c>
      <c r="I28" s="5"/>
      <c r="J28" s="3"/>
      <c r="K28" s="3"/>
      <c r="L28" s="28" t="str">
        <f>(IF(K28="","",(VLOOKUP(K28,'ÜRÜN LİSTESİ'!B:C,2,0))))</f>
        <v/>
      </c>
      <c r="M28" s="29" t="str">
        <f>IF(K28="","",VLOOKUP(K28,'ÜRÜN LİSTESİ'!B:D,3,0))</f>
        <v/>
      </c>
      <c r="N28" s="28" t="str">
        <f>IF(K28="","",VLOOKUP(K28,'ÜRÜN LİSTESİ'!B:F,5,0))</f>
        <v/>
      </c>
      <c r="O28" s="5"/>
      <c r="P28" s="56" t="str">
        <f t="shared" ca="1" si="0"/>
        <v/>
      </c>
      <c r="Q28" s="57"/>
      <c r="R28" s="51" t="str">
        <f>IF(K28="","",
(IF($AK$2&gt;$AL$2,0,IF(K28="","",VLOOKUP(K28,'ÜRÜN LİSTESİ'!B:F,4,0)))))</f>
        <v/>
      </c>
      <c r="S28" s="51" t="str">
        <f t="shared" si="6"/>
        <v/>
      </c>
      <c r="T28" s="58" t="str">
        <f t="shared" ca="1" si="7"/>
        <v/>
      </c>
      <c r="U28" s="54" t="str">
        <f t="shared" ca="1" si="8"/>
        <v/>
      </c>
      <c r="V28" s="23"/>
      <c r="W28" s="54" t="str">
        <f t="shared" ca="1" si="9"/>
        <v/>
      </c>
      <c r="X28" s="54" t="str">
        <f t="shared" ca="1" si="10"/>
        <v/>
      </c>
      <c r="Y28"/>
      <c r="Z28"/>
      <c r="AA28" s="54" t="str">
        <f t="shared" si="1"/>
        <v/>
      </c>
      <c r="AB28" s="89" t="str">
        <f t="shared" ca="1" si="11"/>
        <v/>
      </c>
      <c r="AC28" s="89" t="str">
        <f t="shared" ca="1" si="12"/>
        <v/>
      </c>
      <c r="AD28"/>
      <c r="AE28" s="79" t="e">
        <f t="shared" si="22"/>
        <v>#VALUE!</v>
      </c>
      <c r="AF28" s="79" t="str">
        <f t="shared" si="23"/>
        <v/>
      </c>
      <c r="AG28" s="81" t="str">
        <f t="shared" si="3"/>
        <v/>
      </c>
      <c r="AH28" s="81" t="e">
        <f t="shared" si="24"/>
        <v>#VALUE!</v>
      </c>
      <c r="AI28" s="81" t="str">
        <f t="shared" si="25"/>
        <v/>
      </c>
      <c r="AJ28"/>
      <c r="AK28"/>
      <c r="AL28"/>
      <c r="AM28">
        <f t="shared" si="4"/>
        <v>0</v>
      </c>
      <c r="AN28">
        <f>COUNTIFS($L$1:L28,L28,$O$1:O28,O28)</f>
        <v>0</v>
      </c>
      <c r="AO28">
        <f t="shared" si="5"/>
        <v>0</v>
      </c>
      <c r="AP28">
        <f>COUNTIFS($J$4:J28,"SAYIM",$L$4:L28,L28,$O$4:O28,O28)</f>
        <v>0</v>
      </c>
      <c r="AQ28"/>
      <c r="AR28" s="1" t="str">
        <f>FİLTRE!$H$5</f>
        <v>TÜMÜ</v>
      </c>
      <c r="AS28"/>
      <c r="AU28" s="56">
        <f t="shared" si="26"/>
        <v>0</v>
      </c>
      <c r="AV28" s="54" t="str">
        <f t="shared" ca="1" si="27"/>
        <v/>
      </c>
      <c r="AW28" s="54" t="str">
        <f t="shared" ca="1" si="28"/>
        <v/>
      </c>
    </row>
    <row r="29" spans="2:50" x14ac:dyDescent="0.25">
      <c r="B29" s="1" t="str">
        <f>IF(I29="","",
(IF(N29=FİLTRE!$H$6,2,0)+IF(FİLTRE!$H$6="TOPLAM",2,0))
)</f>
        <v/>
      </c>
      <c r="C29">
        <f ca="1">IF(FİLTRE!$M$5="",9,(IF(U29&gt;=FİLTRE!$M$5,1,0)))</f>
        <v>1</v>
      </c>
      <c r="D29" s="1">
        <f ca="1">IF(FİLTRE!$M$6="",9,(IF('SKT LİSTESİ'!P29&lt;=FİLTRE!$M$6,1,0)))</f>
        <v>0</v>
      </c>
      <c r="E29" s="25" t="str">
        <f>IF(I29="","",(COUNTIFS($L$4:L29,L29)))</f>
        <v/>
      </c>
      <c r="F29" s="13">
        <f ca="1">IF(OR(B29&lt;&gt;2,C29&lt;&gt;1,D29&lt;&gt;1,H29&lt;&gt;1),0,
COUNTIFS($B$4:B29,2,$C$4:C29,1,$D$4:D29,1,$H$4:H29,1))</f>
        <v>0</v>
      </c>
      <c r="G29" s="26" t="str">
        <f>IF(I29="","",(COUNTIF($E$4:E29,E29)))</f>
        <v/>
      </c>
      <c r="H29" s="1">
        <f ca="1">IF(AND(J29="SAYIM",FİLTRE!$H$5="RAFTA",U29&lt;&gt;0),1,0)+
IF(AND(J29="İADE DEPO",FİLTRE!$H$5="İADE DEPO"),1,0)+
IF(FİLTRE!$H$5="TÜMÜ",1,0)+
IF(AND(J29="FİRMA İADE",FİLTRE!$H$5="FİRMA İADE"),1,0)+
IF(AND(J29="İMHA",FİLTRE!$H$5="İMHA"),1,0)</f>
        <v>1</v>
      </c>
      <c r="I29" s="5"/>
      <c r="J29" s="3"/>
      <c r="K29" s="3"/>
      <c r="L29" s="28" t="str">
        <f>(IF(K29="","",(VLOOKUP(K29,'ÜRÜN LİSTESİ'!B:C,2,0))))</f>
        <v/>
      </c>
      <c r="M29" s="29" t="str">
        <f>IF(K29="","",VLOOKUP(K29,'ÜRÜN LİSTESİ'!B:D,3,0))</f>
        <v/>
      </c>
      <c r="N29" s="28" t="str">
        <f>IF(K29="","",VLOOKUP(K29,'ÜRÜN LİSTESİ'!B:F,5,0))</f>
        <v/>
      </c>
      <c r="O29" s="5"/>
      <c r="P29" s="56" t="str">
        <f t="shared" ca="1" si="0"/>
        <v/>
      </c>
      <c r="Q29" s="57"/>
      <c r="R29" s="51" t="str">
        <f>IF(K29="","",
(IF($AK$2&gt;$AL$2,0,IF(K29="","",VLOOKUP(K29,'ÜRÜN LİSTESİ'!B:F,4,0)))))</f>
        <v/>
      </c>
      <c r="S29" s="51" t="str">
        <f t="shared" si="6"/>
        <v/>
      </c>
      <c r="T29" s="58" t="str">
        <f t="shared" ca="1" si="7"/>
        <v/>
      </c>
      <c r="U29" s="54" t="str">
        <f t="shared" ca="1" si="8"/>
        <v/>
      </c>
      <c r="V29" s="23"/>
      <c r="W29" s="54" t="str">
        <f t="shared" ca="1" si="9"/>
        <v/>
      </c>
      <c r="X29" s="54" t="str">
        <f t="shared" ca="1" si="10"/>
        <v/>
      </c>
      <c r="Y29"/>
      <c r="Z29"/>
      <c r="AA29" s="54" t="str">
        <f t="shared" si="1"/>
        <v/>
      </c>
      <c r="AB29" s="89" t="str">
        <f t="shared" ca="1" si="11"/>
        <v/>
      </c>
      <c r="AC29" s="89" t="str">
        <f t="shared" ca="1" si="12"/>
        <v/>
      </c>
      <c r="AD29"/>
      <c r="AE29" s="79" t="e">
        <f t="shared" si="22"/>
        <v>#VALUE!</v>
      </c>
      <c r="AF29" s="79" t="str">
        <f t="shared" si="23"/>
        <v/>
      </c>
      <c r="AG29" s="81" t="str">
        <f t="shared" si="3"/>
        <v/>
      </c>
      <c r="AH29" s="81" t="e">
        <f t="shared" si="24"/>
        <v>#VALUE!</v>
      </c>
      <c r="AI29" s="81" t="str">
        <f t="shared" si="25"/>
        <v/>
      </c>
      <c r="AJ29"/>
      <c r="AK29"/>
      <c r="AL29"/>
      <c r="AM29">
        <f t="shared" si="4"/>
        <v>0</v>
      </c>
      <c r="AN29">
        <f>COUNTIFS($L$1:L29,L29,$O$1:O29,O29)</f>
        <v>0</v>
      </c>
      <c r="AO29">
        <f t="shared" si="5"/>
        <v>0</v>
      </c>
      <c r="AP29">
        <f>COUNTIFS($J$4:J29,"SAYIM",$L$4:L29,L29,$O$4:O29,O29)</f>
        <v>0</v>
      </c>
      <c r="AQ29"/>
      <c r="AR29" s="1" t="str">
        <f>FİLTRE!$H$5</f>
        <v>TÜMÜ</v>
      </c>
      <c r="AS29"/>
      <c r="AU29" s="56">
        <f t="shared" si="26"/>
        <v>0</v>
      </c>
      <c r="AV29" s="54" t="str">
        <f t="shared" ca="1" si="27"/>
        <v/>
      </c>
      <c r="AW29" s="54" t="str">
        <f t="shared" ca="1" si="28"/>
        <v/>
      </c>
    </row>
    <row r="30" spans="2:50" x14ac:dyDescent="0.25">
      <c r="B30" s="1" t="str">
        <f>IF(I30="","",
(IF(N30=FİLTRE!$H$6,2,0)+IF(FİLTRE!$H$6="TOPLAM",2,0))
)</f>
        <v/>
      </c>
      <c r="C30">
        <f ca="1">IF(FİLTRE!$M$5="",9,(IF(U30&gt;=FİLTRE!$M$5,1,0)))</f>
        <v>1</v>
      </c>
      <c r="D30" s="1">
        <f ca="1">IF(FİLTRE!$M$6="",9,(IF('SKT LİSTESİ'!P30&lt;=FİLTRE!$M$6,1,0)))</f>
        <v>0</v>
      </c>
      <c r="E30" s="25" t="str">
        <f>IF(I30="","",(COUNTIFS($L$4:L30,L30)))</f>
        <v/>
      </c>
      <c r="F30" s="13">
        <f ca="1">IF(OR(B30&lt;&gt;2,C30&lt;&gt;1,D30&lt;&gt;1,H30&lt;&gt;1),0,
COUNTIFS($B$4:B30,2,$C$4:C30,1,$D$4:D30,1,$H$4:H30,1))</f>
        <v>0</v>
      </c>
      <c r="G30" s="26" t="str">
        <f>IF(I30="","",(COUNTIF($E$4:E30,E30)))</f>
        <v/>
      </c>
      <c r="H30" s="1">
        <f ca="1">IF(AND(J30="SAYIM",FİLTRE!$H$5="RAFTA",U30&lt;&gt;0),1,0)+
IF(AND(J30="İADE DEPO",FİLTRE!$H$5="İADE DEPO"),1,0)+
IF(FİLTRE!$H$5="TÜMÜ",1,0)+
IF(AND(J30="FİRMA İADE",FİLTRE!$H$5="FİRMA İADE"),1,0)+
IF(AND(J30="İMHA",FİLTRE!$H$5="İMHA"),1,0)</f>
        <v>1</v>
      </c>
      <c r="I30" s="5"/>
      <c r="J30" s="3"/>
      <c r="K30" s="3"/>
      <c r="L30" s="28" t="str">
        <f>(IF(K30="","",(VLOOKUP(K30,'ÜRÜN LİSTESİ'!B:C,2,0))))</f>
        <v/>
      </c>
      <c r="M30" s="29" t="str">
        <f>IF(K30="","",VLOOKUP(K30,'ÜRÜN LİSTESİ'!B:D,3,0))</f>
        <v/>
      </c>
      <c r="N30" s="28" t="str">
        <f>IF(K30="","",VLOOKUP(K30,'ÜRÜN LİSTESİ'!B:F,5,0))</f>
        <v/>
      </c>
      <c r="O30" s="5"/>
      <c r="P30" s="56" t="str">
        <f t="shared" ca="1" si="0"/>
        <v/>
      </c>
      <c r="Q30" s="57"/>
      <c r="R30" s="51" t="str">
        <f>IF(K30="","",
(IF($AK$2&gt;$AL$2,0,IF(K30="","",VLOOKUP(K30,'ÜRÜN LİSTESİ'!B:F,4,0)))))</f>
        <v/>
      </c>
      <c r="S30" s="51" t="str">
        <f t="shared" si="6"/>
        <v/>
      </c>
      <c r="T30" s="58" t="str">
        <f t="shared" ca="1" si="7"/>
        <v/>
      </c>
      <c r="U30" s="54" t="str">
        <f t="shared" ca="1" si="8"/>
        <v/>
      </c>
      <c r="V30" s="23"/>
      <c r="W30" s="54" t="str">
        <f t="shared" ca="1" si="9"/>
        <v/>
      </c>
      <c r="X30" s="54" t="str">
        <f t="shared" ca="1" si="10"/>
        <v/>
      </c>
      <c r="Y30"/>
      <c r="Z30"/>
      <c r="AA30" s="54" t="str">
        <f t="shared" si="1"/>
        <v/>
      </c>
      <c r="AB30" s="89" t="str">
        <f t="shared" ca="1" si="11"/>
        <v/>
      </c>
      <c r="AC30" s="89" t="str">
        <f t="shared" ca="1" si="12"/>
        <v/>
      </c>
      <c r="AD30"/>
      <c r="AE30" s="79" t="e">
        <f t="shared" si="22"/>
        <v>#VALUE!</v>
      </c>
      <c r="AF30" s="79" t="str">
        <f t="shared" si="23"/>
        <v/>
      </c>
      <c r="AG30" s="81" t="str">
        <f t="shared" si="3"/>
        <v/>
      </c>
      <c r="AH30" s="81" t="e">
        <f t="shared" si="24"/>
        <v>#VALUE!</v>
      </c>
      <c r="AI30" s="81" t="str">
        <f t="shared" si="25"/>
        <v/>
      </c>
      <c r="AJ30"/>
      <c r="AK30"/>
      <c r="AL30"/>
      <c r="AM30">
        <f t="shared" si="4"/>
        <v>0</v>
      </c>
      <c r="AN30">
        <f>COUNTIFS($L$1:L30,L30,$O$1:O30,O30)</f>
        <v>0</v>
      </c>
      <c r="AO30">
        <f t="shared" si="5"/>
        <v>0</v>
      </c>
      <c r="AP30">
        <f>COUNTIFS($J$4:J30,"SAYIM",$L$4:L30,L30,$O$4:O30,O30)</f>
        <v>0</v>
      </c>
      <c r="AQ30"/>
      <c r="AR30" s="1" t="str">
        <f>FİLTRE!$H$5</f>
        <v>TÜMÜ</v>
      </c>
      <c r="AS30"/>
      <c r="AU30" s="56">
        <f t="shared" si="26"/>
        <v>0</v>
      </c>
      <c r="AV30" s="54" t="str">
        <f t="shared" ca="1" si="27"/>
        <v/>
      </c>
      <c r="AW30" s="54" t="str">
        <f t="shared" ca="1" si="28"/>
        <v/>
      </c>
    </row>
    <row r="31" spans="2:50" x14ac:dyDescent="0.25">
      <c r="B31" s="1" t="str">
        <f>IF(I31="","",
(IF(N31=FİLTRE!$H$6,2,0)+IF(FİLTRE!$H$6="TOPLAM",2,0))
)</f>
        <v/>
      </c>
      <c r="C31">
        <f ca="1">IF(FİLTRE!$M$5="",9,(IF(U31&gt;=FİLTRE!$M$5,1,0)))</f>
        <v>1</v>
      </c>
      <c r="D31" s="1">
        <f ca="1">IF(FİLTRE!$M$6="",9,(IF('SKT LİSTESİ'!P31&lt;=FİLTRE!$M$6,1,0)))</f>
        <v>0</v>
      </c>
      <c r="E31" s="25" t="str">
        <f>IF(I31="","",(COUNTIFS($L$4:L31,L31)))</f>
        <v/>
      </c>
      <c r="F31" s="13">
        <f ca="1">IF(OR(B31&lt;&gt;2,C31&lt;&gt;1,D31&lt;&gt;1,H31&lt;&gt;1),0,
COUNTIFS($B$4:B31,2,$C$4:C31,1,$D$4:D31,1,$H$4:H31,1))</f>
        <v>0</v>
      </c>
      <c r="G31" s="26" t="str">
        <f>IF(I31="","",(COUNTIF($E$4:E31,E31)))</f>
        <v/>
      </c>
      <c r="H31" s="1">
        <f ca="1">IF(AND(J31="SAYIM",FİLTRE!$H$5="RAFTA",U31&lt;&gt;0),1,0)+
IF(AND(J31="İADE DEPO",FİLTRE!$H$5="İADE DEPO"),1,0)+
IF(FİLTRE!$H$5="TÜMÜ",1,0)+
IF(AND(J31="FİRMA İADE",FİLTRE!$H$5="FİRMA İADE"),1,0)+
IF(AND(J31="İMHA",FİLTRE!$H$5="İMHA"),1,0)</f>
        <v>1</v>
      </c>
      <c r="I31" s="5"/>
      <c r="J31" s="3"/>
      <c r="K31" s="3"/>
      <c r="L31" s="28" t="str">
        <f>(IF(K31="","",(VLOOKUP(K31,'ÜRÜN LİSTESİ'!B:C,2,0))))</f>
        <v/>
      </c>
      <c r="M31" s="29" t="str">
        <f>IF(K31="","",VLOOKUP(K31,'ÜRÜN LİSTESİ'!B:D,3,0))</f>
        <v/>
      </c>
      <c r="N31" s="28" t="str">
        <f>IF(K31="","",VLOOKUP(K31,'ÜRÜN LİSTESİ'!B:F,5,0))</f>
        <v/>
      </c>
      <c r="O31" s="5"/>
      <c r="P31" s="56" t="str">
        <f t="shared" ca="1" si="0"/>
        <v/>
      </c>
      <c r="Q31" s="57"/>
      <c r="R31" s="51" t="str">
        <f>IF(K31="","",
(IF($AK$2&gt;$AL$2,0,IF(K31="","",VLOOKUP(K31,'ÜRÜN LİSTESİ'!B:F,4,0)))))</f>
        <v/>
      </c>
      <c r="S31" s="51" t="str">
        <f t="shared" si="6"/>
        <v/>
      </c>
      <c r="T31" s="58" t="str">
        <f t="shared" ca="1" si="7"/>
        <v/>
      </c>
      <c r="U31" s="54" t="str">
        <f t="shared" ca="1" si="8"/>
        <v/>
      </c>
      <c r="V31" s="23"/>
      <c r="W31" s="54" t="str">
        <f t="shared" ca="1" si="9"/>
        <v/>
      </c>
      <c r="X31" s="54" t="str">
        <f t="shared" ca="1" si="10"/>
        <v/>
      </c>
      <c r="Y31"/>
      <c r="Z31"/>
      <c r="AA31" s="54" t="str">
        <f t="shared" si="1"/>
        <v/>
      </c>
      <c r="AB31" s="89" t="str">
        <f t="shared" ca="1" si="11"/>
        <v/>
      </c>
      <c r="AC31" s="89" t="str">
        <f t="shared" ca="1" si="12"/>
        <v/>
      </c>
      <c r="AD31"/>
      <c r="AE31" s="79" t="e">
        <f t="shared" si="22"/>
        <v>#VALUE!</v>
      </c>
      <c r="AF31" s="79" t="str">
        <f t="shared" si="23"/>
        <v/>
      </c>
      <c r="AG31" s="81" t="str">
        <f t="shared" si="3"/>
        <v/>
      </c>
      <c r="AH31" s="81" t="e">
        <f t="shared" si="24"/>
        <v>#VALUE!</v>
      </c>
      <c r="AI31" s="81" t="str">
        <f t="shared" si="25"/>
        <v/>
      </c>
      <c r="AJ31"/>
      <c r="AK31"/>
      <c r="AL31"/>
      <c r="AM31">
        <f t="shared" si="4"/>
        <v>0</v>
      </c>
      <c r="AN31">
        <f>COUNTIFS($L$1:L31,L31,$O$1:O31,O31)</f>
        <v>0</v>
      </c>
      <c r="AO31">
        <f t="shared" si="5"/>
        <v>0</v>
      </c>
      <c r="AP31">
        <f>COUNTIFS($J$4:J31,"SAYIM",$L$4:L31,L31,$O$4:O31,O31)</f>
        <v>0</v>
      </c>
      <c r="AQ31"/>
      <c r="AR31" s="1" t="str">
        <f>FİLTRE!$H$5</f>
        <v>TÜMÜ</v>
      </c>
      <c r="AS31"/>
      <c r="AU31" s="56">
        <f t="shared" si="26"/>
        <v>0</v>
      </c>
      <c r="AV31" s="54" t="str">
        <f t="shared" ca="1" si="27"/>
        <v/>
      </c>
      <c r="AW31" s="54" t="str">
        <f t="shared" ca="1" si="28"/>
        <v/>
      </c>
    </row>
    <row r="32" spans="2:50" x14ac:dyDescent="0.25">
      <c r="B32" s="1" t="str">
        <f>IF(I32="","",
(IF(N32=FİLTRE!$H$6,2,0)+IF(FİLTRE!$H$6="TOPLAM",2,0))
)</f>
        <v/>
      </c>
      <c r="C32">
        <f ca="1">IF(FİLTRE!$M$5="",9,(IF(U32&gt;=FİLTRE!$M$5,1,0)))</f>
        <v>1</v>
      </c>
      <c r="D32" s="1">
        <f ca="1">IF(FİLTRE!$M$6="",9,(IF('SKT LİSTESİ'!P32&lt;=FİLTRE!$M$6,1,0)))</f>
        <v>0</v>
      </c>
      <c r="E32" s="25" t="str">
        <f>IF(I32="","",(COUNTIFS($L$4:L32,L32)))</f>
        <v/>
      </c>
      <c r="F32" s="13">
        <f ca="1">IF(OR(B32&lt;&gt;2,C32&lt;&gt;1,D32&lt;&gt;1,H32&lt;&gt;1),0,
COUNTIFS($B$4:B32,2,$C$4:C32,1,$D$4:D32,1,$H$4:H32,1))</f>
        <v>0</v>
      </c>
      <c r="G32" s="26" t="str">
        <f>IF(I32="","",(COUNTIF($E$4:E32,E32)))</f>
        <v/>
      </c>
      <c r="H32" s="1">
        <f ca="1">IF(AND(J32="SAYIM",FİLTRE!$H$5="RAFTA",U32&lt;&gt;0),1,0)+
IF(AND(J32="İADE DEPO",FİLTRE!$H$5="İADE DEPO"),1,0)+
IF(FİLTRE!$H$5="TÜMÜ",1,0)+
IF(AND(J32="FİRMA İADE",FİLTRE!$H$5="FİRMA İADE"),1,0)+
IF(AND(J32="İMHA",FİLTRE!$H$5="İMHA"),1,0)</f>
        <v>1</v>
      </c>
      <c r="I32" s="5"/>
      <c r="J32" s="3"/>
      <c r="K32" s="3"/>
      <c r="L32" s="28" t="str">
        <f>(IF(K32="","",(VLOOKUP(K32,'ÜRÜN LİSTESİ'!B:C,2,0))))</f>
        <v/>
      </c>
      <c r="M32" s="29" t="str">
        <f>IF(K32="","",VLOOKUP(K32,'ÜRÜN LİSTESİ'!B:D,3,0))</f>
        <v/>
      </c>
      <c r="N32" s="28" t="str">
        <f>IF(K32="","",VLOOKUP(K32,'ÜRÜN LİSTESİ'!B:F,5,0))</f>
        <v/>
      </c>
      <c r="O32" s="5"/>
      <c r="P32" s="56" t="str">
        <f t="shared" ca="1" si="0"/>
        <v/>
      </c>
      <c r="Q32" s="57"/>
      <c r="R32" s="51" t="str">
        <f>IF(K32="","",
(IF($AK$2&gt;$AL$2,0,IF(K32="","",VLOOKUP(K32,'ÜRÜN LİSTESİ'!B:F,4,0)))))</f>
        <v/>
      </c>
      <c r="S32" s="51" t="str">
        <f t="shared" si="6"/>
        <v/>
      </c>
      <c r="T32" s="58" t="str">
        <f t="shared" ca="1" si="7"/>
        <v/>
      </c>
      <c r="U32" s="54" t="str">
        <f t="shared" ca="1" si="8"/>
        <v/>
      </c>
      <c r="V32" s="23"/>
      <c r="W32" s="54" t="str">
        <f t="shared" ca="1" si="9"/>
        <v/>
      </c>
      <c r="X32" s="54" t="str">
        <f t="shared" ca="1" si="10"/>
        <v/>
      </c>
      <c r="Y32"/>
      <c r="Z32"/>
      <c r="AA32" s="54" t="str">
        <f t="shared" si="1"/>
        <v/>
      </c>
      <c r="AB32" s="89" t="str">
        <f t="shared" ca="1" si="11"/>
        <v/>
      </c>
      <c r="AC32" s="89" t="str">
        <f t="shared" ca="1" si="12"/>
        <v/>
      </c>
      <c r="AD32"/>
      <c r="AE32" s="79" t="e">
        <f t="shared" si="22"/>
        <v>#VALUE!</v>
      </c>
      <c r="AF32" s="79" t="str">
        <f t="shared" si="23"/>
        <v/>
      </c>
      <c r="AG32" s="81" t="str">
        <f t="shared" si="3"/>
        <v/>
      </c>
      <c r="AH32" s="81" t="e">
        <f t="shared" si="24"/>
        <v>#VALUE!</v>
      </c>
      <c r="AI32" s="81" t="str">
        <f t="shared" si="25"/>
        <v/>
      </c>
      <c r="AJ32"/>
      <c r="AK32"/>
      <c r="AL32"/>
      <c r="AM32">
        <f t="shared" si="4"/>
        <v>0</v>
      </c>
      <c r="AN32">
        <f>COUNTIFS($L$1:L32,L32,$O$1:O32,O32)</f>
        <v>0</v>
      </c>
      <c r="AO32">
        <f t="shared" si="5"/>
        <v>0</v>
      </c>
      <c r="AP32">
        <f>COUNTIFS($J$4:J32,"SAYIM",$L$4:L32,L32,$O$4:O32,O32)</f>
        <v>0</v>
      </c>
      <c r="AQ32"/>
      <c r="AR32" s="1" t="str">
        <f>FİLTRE!$H$5</f>
        <v>TÜMÜ</v>
      </c>
      <c r="AS32"/>
      <c r="AU32" s="56">
        <f t="shared" si="26"/>
        <v>0</v>
      </c>
      <c r="AV32" s="54" t="str">
        <f t="shared" ca="1" si="27"/>
        <v/>
      </c>
      <c r="AW32" s="54" t="str">
        <f t="shared" ca="1" si="28"/>
        <v/>
      </c>
    </row>
    <row r="33" spans="2:49" x14ac:dyDescent="0.25">
      <c r="B33" s="1" t="str">
        <f>IF(I33="","",
(IF(N33=FİLTRE!$H$6,2,0)+IF(FİLTRE!$H$6="TOPLAM",2,0))
)</f>
        <v/>
      </c>
      <c r="C33">
        <f ca="1">IF(FİLTRE!$M$5="",9,(IF(U33&gt;=FİLTRE!$M$5,1,0)))</f>
        <v>1</v>
      </c>
      <c r="D33" s="1">
        <f ca="1">IF(FİLTRE!$M$6="",9,(IF('SKT LİSTESİ'!P33&lt;=FİLTRE!$M$6,1,0)))</f>
        <v>0</v>
      </c>
      <c r="E33" s="25" t="str">
        <f>IF(I33="","",(COUNTIFS($L$4:L33,L33)))</f>
        <v/>
      </c>
      <c r="F33" s="13">
        <f ca="1">IF(OR(B33&lt;&gt;2,C33&lt;&gt;1,D33&lt;&gt;1,H33&lt;&gt;1),0,
COUNTIFS($B$4:B33,2,$C$4:C33,1,$D$4:D33,1,$H$4:H33,1))</f>
        <v>0</v>
      </c>
      <c r="G33" s="26" t="str">
        <f>IF(I33="","",(COUNTIF($E$4:E33,E33)))</f>
        <v/>
      </c>
      <c r="H33" s="1">
        <f ca="1">IF(AND(J33="SAYIM",FİLTRE!$H$5="RAFTA",U33&lt;&gt;0),1,0)+
IF(AND(J33="İADE DEPO",FİLTRE!$H$5="İADE DEPO"),1,0)+
IF(FİLTRE!$H$5="TÜMÜ",1,0)+
IF(AND(J33="FİRMA İADE",FİLTRE!$H$5="FİRMA İADE"),1,0)+
IF(AND(J33="İMHA",FİLTRE!$H$5="İMHA"),1,0)</f>
        <v>1</v>
      </c>
      <c r="I33" s="5"/>
      <c r="J33" s="3"/>
      <c r="K33" s="3"/>
      <c r="L33" s="28" t="str">
        <f>(IF(K33="","",(VLOOKUP(K33,'ÜRÜN LİSTESİ'!B:C,2,0))))</f>
        <v/>
      </c>
      <c r="M33" s="29" t="str">
        <f>IF(K33="","",VLOOKUP(K33,'ÜRÜN LİSTESİ'!B:D,3,0))</f>
        <v/>
      </c>
      <c r="N33" s="28" t="str">
        <f>IF(K33="","",VLOOKUP(K33,'ÜRÜN LİSTESİ'!B:F,5,0))</f>
        <v/>
      </c>
      <c r="O33" s="5"/>
      <c r="P33" s="56" t="str">
        <f t="shared" ca="1" si="0"/>
        <v/>
      </c>
      <c r="Q33" s="57"/>
      <c r="R33" s="51" t="str">
        <f>IF(K33="","",
(IF($AK$2&gt;$AL$2,0,IF(K33="","",VLOOKUP(K33,'ÜRÜN LİSTESİ'!B:F,4,0)))))</f>
        <v/>
      </c>
      <c r="S33" s="51" t="str">
        <f t="shared" si="6"/>
        <v/>
      </c>
      <c r="T33" s="58" t="str">
        <f t="shared" ca="1" si="7"/>
        <v/>
      </c>
      <c r="U33" s="54" t="str">
        <f t="shared" ca="1" si="8"/>
        <v/>
      </c>
      <c r="V33" s="23"/>
      <c r="W33" s="54" t="str">
        <f t="shared" ca="1" si="9"/>
        <v/>
      </c>
      <c r="X33" s="54" t="str">
        <f t="shared" ca="1" si="10"/>
        <v/>
      </c>
      <c r="Y33"/>
      <c r="Z33"/>
      <c r="AA33" s="54" t="str">
        <f t="shared" si="1"/>
        <v/>
      </c>
      <c r="AB33" s="89" t="str">
        <f t="shared" ca="1" si="11"/>
        <v/>
      </c>
      <c r="AC33" s="89" t="str">
        <f t="shared" ca="1" si="12"/>
        <v/>
      </c>
      <c r="AD33"/>
      <c r="AE33" s="79" t="e">
        <f t="shared" si="22"/>
        <v>#VALUE!</v>
      </c>
      <c r="AF33" s="79" t="str">
        <f t="shared" si="23"/>
        <v/>
      </c>
      <c r="AG33" s="81" t="str">
        <f t="shared" si="3"/>
        <v/>
      </c>
      <c r="AH33" s="81" t="e">
        <f t="shared" si="24"/>
        <v>#VALUE!</v>
      </c>
      <c r="AI33" s="81" t="str">
        <f t="shared" si="25"/>
        <v/>
      </c>
      <c r="AJ33"/>
      <c r="AK33"/>
      <c r="AL33"/>
      <c r="AM33">
        <f t="shared" si="4"/>
        <v>0</v>
      </c>
      <c r="AN33">
        <f>COUNTIFS($L$1:L33,L33,$O$1:O33,O33)</f>
        <v>0</v>
      </c>
      <c r="AO33">
        <f t="shared" si="5"/>
        <v>0</v>
      </c>
      <c r="AP33">
        <f>COUNTIFS($J$4:J33,"SAYIM",$L$4:L33,L33,$O$4:O33,O33)</f>
        <v>0</v>
      </c>
      <c r="AQ33"/>
      <c r="AR33" s="1" t="str">
        <f>FİLTRE!$H$5</f>
        <v>TÜMÜ</v>
      </c>
      <c r="AS33"/>
      <c r="AU33" s="56">
        <f t="shared" si="26"/>
        <v>0</v>
      </c>
      <c r="AV33" s="54" t="str">
        <f t="shared" ca="1" si="27"/>
        <v/>
      </c>
      <c r="AW33" s="54" t="str">
        <f t="shared" ca="1" si="28"/>
        <v/>
      </c>
    </row>
    <row r="34" spans="2:49" x14ac:dyDescent="0.25">
      <c r="B34" s="1" t="str">
        <f>IF(I34="","",
(IF(N34=FİLTRE!$H$6,2,0)+IF(FİLTRE!$H$6="TOPLAM",2,0))
)</f>
        <v/>
      </c>
      <c r="C34">
        <f ca="1">IF(FİLTRE!$M$5="",9,(IF(U34&gt;=FİLTRE!$M$5,1,0)))</f>
        <v>1</v>
      </c>
      <c r="D34" s="1">
        <f ca="1">IF(FİLTRE!$M$6="",9,(IF('SKT LİSTESİ'!P34&lt;=FİLTRE!$M$6,1,0)))</f>
        <v>0</v>
      </c>
      <c r="E34" s="25" t="str">
        <f>IF(I34="","",(COUNTIFS($L$4:L34,L34)))</f>
        <v/>
      </c>
      <c r="F34" s="13">
        <f ca="1">IF(OR(B34&lt;&gt;2,C34&lt;&gt;1,D34&lt;&gt;1,H34&lt;&gt;1),0,
COUNTIFS($B$4:B34,2,$C$4:C34,1,$D$4:D34,1,$H$4:H34,1))</f>
        <v>0</v>
      </c>
      <c r="G34" s="26" t="str">
        <f>IF(I34="","",(COUNTIF($E$4:E34,E34)))</f>
        <v/>
      </c>
      <c r="H34" s="1">
        <f ca="1">IF(AND(J34="SAYIM",FİLTRE!$H$5="RAFTA",U34&lt;&gt;0),1,0)+
IF(AND(J34="İADE DEPO",FİLTRE!$H$5="İADE DEPO"),1,0)+
IF(FİLTRE!$H$5="TÜMÜ",1,0)+
IF(AND(J34="FİRMA İADE",FİLTRE!$H$5="FİRMA İADE"),1,0)+
IF(AND(J34="İMHA",FİLTRE!$H$5="İMHA"),1,0)</f>
        <v>1</v>
      </c>
      <c r="I34" s="5"/>
      <c r="J34" s="3"/>
      <c r="K34" s="3"/>
      <c r="L34" s="28" t="str">
        <f>(IF(K34="","",(VLOOKUP(K34,'ÜRÜN LİSTESİ'!B:C,2,0))))</f>
        <v/>
      </c>
      <c r="M34" s="29" t="str">
        <f>IF(K34="","",VLOOKUP(K34,'ÜRÜN LİSTESİ'!B:D,3,0))</f>
        <v/>
      </c>
      <c r="N34" s="28" t="str">
        <f>IF(K34="","",VLOOKUP(K34,'ÜRÜN LİSTESİ'!B:F,5,0))</f>
        <v/>
      </c>
      <c r="O34" s="5"/>
      <c r="P34" s="56" t="str">
        <f t="shared" ca="1" si="0"/>
        <v/>
      </c>
      <c r="Q34" s="57"/>
      <c r="R34" s="51" t="str">
        <f>IF(K34="","",
(IF($AK$2&gt;$AL$2,0,IF(K34="","",VLOOKUP(K34,'ÜRÜN LİSTESİ'!B:F,4,0)))))</f>
        <v/>
      </c>
      <c r="S34" s="51" t="str">
        <f t="shared" si="6"/>
        <v/>
      </c>
      <c r="T34" s="58" t="str">
        <f t="shared" ca="1" si="7"/>
        <v/>
      </c>
      <c r="U34" s="54" t="str">
        <f t="shared" ca="1" si="8"/>
        <v/>
      </c>
      <c r="V34" s="23"/>
      <c r="W34" s="54" t="str">
        <f t="shared" ca="1" si="9"/>
        <v/>
      </c>
      <c r="X34" s="54" t="str">
        <f t="shared" ca="1" si="10"/>
        <v/>
      </c>
      <c r="Y34"/>
      <c r="Z34"/>
      <c r="AA34" s="54" t="str">
        <f t="shared" si="1"/>
        <v/>
      </c>
      <c r="AB34" s="89" t="str">
        <f t="shared" ca="1" si="11"/>
        <v/>
      </c>
      <c r="AC34" s="89" t="str">
        <f t="shared" ca="1" si="12"/>
        <v/>
      </c>
      <c r="AD34"/>
      <c r="AE34" s="79" t="e">
        <f t="shared" si="22"/>
        <v>#VALUE!</v>
      </c>
      <c r="AF34" s="79" t="str">
        <f t="shared" si="23"/>
        <v/>
      </c>
      <c r="AG34" s="81" t="str">
        <f t="shared" si="3"/>
        <v/>
      </c>
      <c r="AH34" s="81" t="e">
        <f t="shared" si="24"/>
        <v>#VALUE!</v>
      </c>
      <c r="AI34" s="81" t="str">
        <f t="shared" si="25"/>
        <v/>
      </c>
      <c r="AJ34"/>
      <c r="AK34"/>
      <c r="AL34"/>
      <c r="AM34">
        <f t="shared" si="4"/>
        <v>0</v>
      </c>
      <c r="AN34">
        <f>COUNTIFS($L$1:L34,L34,$O$1:O34,O34)</f>
        <v>0</v>
      </c>
      <c r="AO34">
        <f t="shared" si="5"/>
        <v>0</v>
      </c>
      <c r="AP34">
        <f>COUNTIFS($J$4:J34,"SAYIM",$L$4:L34,L34,$O$4:O34,O34)</f>
        <v>0</v>
      </c>
      <c r="AQ34"/>
      <c r="AR34" s="1" t="str">
        <f>FİLTRE!$H$5</f>
        <v>TÜMÜ</v>
      </c>
      <c r="AS34"/>
      <c r="AU34" s="56">
        <f t="shared" si="26"/>
        <v>0</v>
      </c>
      <c r="AV34" s="54" t="str">
        <f t="shared" ca="1" si="27"/>
        <v/>
      </c>
      <c r="AW34" s="54" t="str">
        <f t="shared" ca="1" si="28"/>
        <v/>
      </c>
    </row>
    <row r="35" spans="2:49" x14ac:dyDescent="0.25">
      <c r="B35" s="1" t="str">
        <f>IF(I35="","",
(IF(N35=FİLTRE!$H$6,2,0)+IF(FİLTRE!$H$6="TOPLAM",2,0))
)</f>
        <v/>
      </c>
      <c r="C35">
        <f ca="1">IF(FİLTRE!$M$5="",9,(IF(U35&gt;=FİLTRE!$M$5,1,0)))</f>
        <v>1</v>
      </c>
      <c r="D35" s="1">
        <f ca="1">IF(FİLTRE!$M$6="",9,(IF('SKT LİSTESİ'!P35&lt;=FİLTRE!$M$6,1,0)))</f>
        <v>0</v>
      </c>
      <c r="E35" s="25" t="str">
        <f>IF(I35="","",(COUNTIFS($L$4:L35,L35)))</f>
        <v/>
      </c>
      <c r="F35" s="13">
        <f ca="1">IF(OR(B35&lt;&gt;2,C35&lt;&gt;1,D35&lt;&gt;1,H35&lt;&gt;1),0,
COUNTIFS($B$4:B35,2,$C$4:C35,1,$D$4:D35,1,$H$4:H35,1))</f>
        <v>0</v>
      </c>
      <c r="G35" s="26" t="str">
        <f>IF(I35="","",(COUNTIF($E$4:E35,E35)))</f>
        <v/>
      </c>
      <c r="H35" s="1">
        <f ca="1">IF(AND(J35="SAYIM",FİLTRE!$H$5="RAFTA",U35&lt;&gt;0),1,0)+
IF(AND(J35="İADE DEPO",FİLTRE!$H$5="İADE DEPO"),1,0)+
IF(FİLTRE!$H$5="TÜMÜ",1,0)+
IF(AND(J35="FİRMA İADE",FİLTRE!$H$5="FİRMA İADE"),1,0)+
IF(AND(J35="İMHA",FİLTRE!$H$5="İMHA"),1,0)</f>
        <v>1</v>
      </c>
      <c r="I35" s="5"/>
      <c r="J35" s="3"/>
      <c r="K35" s="3"/>
      <c r="L35" s="28" t="str">
        <f>(IF(K35="","",(VLOOKUP(K35,'ÜRÜN LİSTESİ'!B:C,2,0))))</f>
        <v/>
      </c>
      <c r="M35" s="29" t="str">
        <f>IF(K35="","",VLOOKUP(K35,'ÜRÜN LİSTESİ'!B:D,3,0))</f>
        <v/>
      </c>
      <c r="N35" s="28" t="str">
        <f>IF(K35="","",VLOOKUP(K35,'ÜRÜN LİSTESİ'!B:F,5,0))</f>
        <v/>
      </c>
      <c r="O35" s="5"/>
      <c r="P35" s="56" t="str">
        <f t="shared" ca="1" si="0"/>
        <v/>
      </c>
      <c r="Q35" s="57"/>
      <c r="R35" s="51" t="str">
        <f>IF(K35="","",
(IF($AK$2&gt;$AL$2,0,IF(K35="","",VLOOKUP(K35,'ÜRÜN LİSTESİ'!B:F,4,0)))))</f>
        <v/>
      </c>
      <c r="S35" s="51" t="str">
        <f t="shared" si="6"/>
        <v/>
      </c>
      <c r="T35" s="58" t="str">
        <f t="shared" ca="1" si="7"/>
        <v/>
      </c>
      <c r="U35" s="54" t="str">
        <f t="shared" ca="1" si="8"/>
        <v/>
      </c>
      <c r="V35" s="23"/>
      <c r="W35" s="54" t="str">
        <f t="shared" ca="1" si="9"/>
        <v/>
      </c>
      <c r="X35" s="54" t="str">
        <f t="shared" ca="1" si="10"/>
        <v/>
      </c>
      <c r="Y35"/>
      <c r="Z35"/>
      <c r="AA35" s="54" t="str">
        <f t="shared" si="1"/>
        <v/>
      </c>
      <c r="AB35" s="89" t="str">
        <f t="shared" ca="1" si="11"/>
        <v/>
      </c>
      <c r="AC35" s="89" t="str">
        <f t="shared" ca="1" si="12"/>
        <v/>
      </c>
      <c r="AD35"/>
      <c r="AE35" s="79" t="e">
        <f t="shared" si="22"/>
        <v>#VALUE!</v>
      </c>
      <c r="AF35" s="79" t="str">
        <f t="shared" si="23"/>
        <v/>
      </c>
      <c r="AG35" s="81" t="str">
        <f t="shared" si="3"/>
        <v/>
      </c>
      <c r="AH35" s="81" t="e">
        <f t="shared" si="24"/>
        <v>#VALUE!</v>
      </c>
      <c r="AI35" s="81" t="str">
        <f t="shared" si="25"/>
        <v/>
      </c>
      <c r="AJ35"/>
      <c r="AK35"/>
      <c r="AL35"/>
      <c r="AM35">
        <f t="shared" si="4"/>
        <v>0</v>
      </c>
      <c r="AN35">
        <f>COUNTIFS($L$1:L35,L35,$O$1:O35,O35)</f>
        <v>0</v>
      </c>
      <c r="AO35">
        <f t="shared" si="5"/>
        <v>0</v>
      </c>
      <c r="AP35">
        <f>COUNTIFS($J$4:J35,"SAYIM",$L$4:L35,L35,$O$4:O35,O35)</f>
        <v>0</v>
      </c>
      <c r="AQ35"/>
      <c r="AR35" s="1" t="str">
        <f>FİLTRE!$H$5</f>
        <v>TÜMÜ</v>
      </c>
      <c r="AS35"/>
      <c r="AU35" s="56">
        <f t="shared" si="26"/>
        <v>0</v>
      </c>
      <c r="AV35" s="54" t="str">
        <f t="shared" ca="1" si="27"/>
        <v/>
      </c>
      <c r="AW35" s="54" t="str">
        <f t="shared" ca="1" si="28"/>
        <v/>
      </c>
    </row>
    <row r="36" spans="2:49" x14ac:dyDescent="0.25">
      <c r="B36" s="1" t="str">
        <f>IF(I36="","",
(IF(N36=FİLTRE!$H$6,2,0)+IF(FİLTRE!$H$6="TOPLAM",2,0))
)</f>
        <v/>
      </c>
      <c r="C36">
        <f ca="1">IF(FİLTRE!$M$5="",9,(IF(U36&gt;=FİLTRE!$M$5,1,0)))</f>
        <v>1</v>
      </c>
      <c r="D36" s="1">
        <f ca="1">IF(FİLTRE!$M$6="",9,(IF('SKT LİSTESİ'!P36&lt;=FİLTRE!$M$6,1,0)))</f>
        <v>0</v>
      </c>
      <c r="E36" s="25" t="str">
        <f>IF(I36="","",(COUNTIFS($L$4:L36,L36)))</f>
        <v/>
      </c>
      <c r="F36" s="13">
        <f ca="1">IF(OR(B36&lt;&gt;2,C36&lt;&gt;1,D36&lt;&gt;1,H36&lt;&gt;1),0,
COUNTIFS($B$4:B36,2,$C$4:C36,1,$D$4:D36,1,$H$4:H36,1))</f>
        <v>0</v>
      </c>
      <c r="G36" s="26" t="str">
        <f>IF(I36="","",(COUNTIF($E$4:E36,E36)))</f>
        <v/>
      </c>
      <c r="H36" s="1">
        <f ca="1">IF(AND(J36="SAYIM",FİLTRE!$H$5="RAFTA",U36&lt;&gt;0),1,0)+
IF(AND(J36="İADE DEPO",FİLTRE!$H$5="İADE DEPO"),1,0)+
IF(FİLTRE!$H$5="TÜMÜ",1,0)+
IF(AND(J36="FİRMA İADE",FİLTRE!$H$5="FİRMA İADE"),1,0)+
IF(AND(J36="İMHA",FİLTRE!$H$5="İMHA"),1,0)</f>
        <v>1</v>
      </c>
      <c r="I36" s="5"/>
      <c r="J36" s="3"/>
      <c r="K36" s="3"/>
      <c r="L36" s="28" t="str">
        <f>(IF(K36="","",(VLOOKUP(K36,'ÜRÜN LİSTESİ'!B:C,2,0))))</f>
        <v/>
      </c>
      <c r="M36" s="29" t="str">
        <f>IF(K36="","",VLOOKUP(K36,'ÜRÜN LİSTESİ'!B:D,3,0))</f>
        <v/>
      </c>
      <c r="N36" s="28" t="str">
        <f>IF(K36="","",VLOOKUP(K36,'ÜRÜN LİSTESİ'!B:F,5,0))</f>
        <v/>
      </c>
      <c r="O36" s="5"/>
      <c r="P36" s="56" t="str">
        <f t="shared" ca="1" si="0"/>
        <v/>
      </c>
      <c r="Q36" s="57"/>
      <c r="R36" s="51" t="str">
        <f>IF(K36="","",
(IF($AK$2&gt;$AL$2,0,IF(K36="","",VLOOKUP(K36,'ÜRÜN LİSTESİ'!B:F,4,0)))))</f>
        <v/>
      </c>
      <c r="S36" s="51" t="str">
        <f t="shared" si="6"/>
        <v/>
      </c>
      <c r="T36" s="58" t="str">
        <f t="shared" ca="1" si="7"/>
        <v/>
      </c>
      <c r="U36" s="54" t="str">
        <f t="shared" ca="1" si="8"/>
        <v/>
      </c>
      <c r="V36" s="23"/>
      <c r="W36" s="54" t="str">
        <f t="shared" ca="1" si="9"/>
        <v/>
      </c>
      <c r="X36" s="54" t="str">
        <f t="shared" ca="1" si="10"/>
        <v/>
      </c>
      <c r="Y36"/>
      <c r="Z36"/>
      <c r="AA36" s="54" t="str">
        <f t="shared" si="1"/>
        <v/>
      </c>
      <c r="AB36" s="89" t="str">
        <f t="shared" ca="1" si="11"/>
        <v/>
      </c>
      <c r="AC36" s="89" t="str">
        <f t="shared" ca="1" si="12"/>
        <v/>
      </c>
      <c r="AD36"/>
      <c r="AE36" s="79" t="e">
        <f t="shared" si="22"/>
        <v>#VALUE!</v>
      </c>
      <c r="AF36" s="79" t="str">
        <f t="shared" si="23"/>
        <v/>
      </c>
      <c r="AG36" s="81" t="str">
        <f t="shared" si="3"/>
        <v/>
      </c>
      <c r="AH36" s="81" t="e">
        <f t="shared" si="24"/>
        <v>#VALUE!</v>
      </c>
      <c r="AI36" s="81" t="str">
        <f t="shared" si="25"/>
        <v/>
      </c>
      <c r="AJ36"/>
      <c r="AK36"/>
      <c r="AL36"/>
      <c r="AM36">
        <f t="shared" si="4"/>
        <v>0</v>
      </c>
      <c r="AN36">
        <f>COUNTIFS($L$1:L36,L36,$O$1:O36,O36)</f>
        <v>0</v>
      </c>
      <c r="AO36">
        <f t="shared" si="5"/>
        <v>0</v>
      </c>
      <c r="AP36">
        <f>COUNTIFS($J$4:J36,"SAYIM",$L$4:L36,L36,$O$4:O36,O36)</f>
        <v>0</v>
      </c>
      <c r="AQ36"/>
      <c r="AR36" s="1" t="str">
        <f>FİLTRE!$H$5</f>
        <v>TÜMÜ</v>
      </c>
      <c r="AS36"/>
      <c r="AU36" s="56">
        <f t="shared" si="26"/>
        <v>0</v>
      </c>
      <c r="AV36" s="54" t="str">
        <f t="shared" ca="1" si="27"/>
        <v/>
      </c>
      <c r="AW36" s="54" t="str">
        <f t="shared" ca="1" si="28"/>
        <v/>
      </c>
    </row>
    <row r="37" spans="2:49" x14ac:dyDescent="0.25">
      <c r="B37" s="1" t="str">
        <f>IF(I37="","",
(IF(N37=FİLTRE!$H$6,2,0)+IF(FİLTRE!$H$6="TOPLAM",2,0))
)</f>
        <v/>
      </c>
      <c r="C37">
        <f ca="1">IF(FİLTRE!$M$5="",9,(IF(U37&gt;=FİLTRE!$M$5,1,0)))</f>
        <v>1</v>
      </c>
      <c r="D37" s="1">
        <f ca="1">IF(FİLTRE!$M$6="",9,(IF('SKT LİSTESİ'!P37&lt;=FİLTRE!$M$6,1,0)))</f>
        <v>0</v>
      </c>
      <c r="E37" s="25" t="str">
        <f>IF(I37="","",(COUNTIFS($L$4:L37,L37)))</f>
        <v/>
      </c>
      <c r="F37" s="13">
        <f ca="1">IF(OR(B37&lt;&gt;2,C37&lt;&gt;1,D37&lt;&gt;1,H37&lt;&gt;1),0,
COUNTIFS($B$4:B37,2,$C$4:C37,1,$D$4:D37,1,$H$4:H37,1))</f>
        <v>0</v>
      </c>
      <c r="G37" s="26" t="str">
        <f>IF(I37="","",(COUNTIF($E$4:E37,E37)))</f>
        <v/>
      </c>
      <c r="H37" s="1">
        <f ca="1">IF(AND(J37="SAYIM",FİLTRE!$H$5="RAFTA",U37&lt;&gt;0),1,0)+
IF(AND(J37="İADE DEPO",FİLTRE!$H$5="İADE DEPO"),1,0)+
IF(FİLTRE!$H$5="TÜMÜ",1,0)+
IF(AND(J37="FİRMA İADE",FİLTRE!$H$5="FİRMA İADE"),1,0)+
IF(AND(J37="İMHA",FİLTRE!$H$5="İMHA"),1,0)</f>
        <v>1</v>
      </c>
      <c r="I37" s="5"/>
      <c r="J37" s="3"/>
      <c r="K37" s="3"/>
      <c r="L37" s="28" t="str">
        <f>(IF(K37="","",(VLOOKUP(K37,'ÜRÜN LİSTESİ'!B:C,2,0))))</f>
        <v/>
      </c>
      <c r="M37" s="29" t="str">
        <f>IF(K37="","",VLOOKUP(K37,'ÜRÜN LİSTESİ'!B:D,3,0))</f>
        <v/>
      </c>
      <c r="N37" s="28" t="str">
        <f>IF(K37="","",VLOOKUP(K37,'ÜRÜN LİSTESİ'!B:F,5,0))</f>
        <v/>
      </c>
      <c r="O37" s="5"/>
      <c r="P37" s="56" t="str">
        <f t="shared" ca="1" si="0"/>
        <v/>
      </c>
      <c r="Q37" s="57"/>
      <c r="R37" s="51" t="str">
        <f>IF(K37="","",
(IF($AK$2&gt;$AL$2,0,IF(K37="","",VLOOKUP(K37,'ÜRÜN LİSTESİ'!B:F,4,0)))))</f>
        <v/>
      </c>
      <c r="S37" s="51" t="str">
        <f t="shared" si="6"/>
        <v/>
      </c>
      <c r="T37" s="58" t="str">
        <f t="shared" ca="1" si="7"/>
        <v/>
      </c>
      <c r="U37" s="54" t="str">
        <f t="shared" ca="1" si="8"/>
        <v/>
      </c>
      <c r="V37" s="23"/>
      <c r="W37" s="54" t="str">
        <f t="shared" ca="1" si="9"/>
        <v/>
      </c>
      <c r="X37" s="54" t="str">
        <f t="shared" ca="1" si="10"/>
        <v/>
      </c>
      <c r="Y37"/>
      <c r="Z37"/>
      <c r="AA37" s="54" t="str">
        <f t="shared" ref="AA37:AA68" si="29">IF(COUNTIFS(L:L,L37,O:O,O37)=0,"",COUNTIFS(L:L,L37,O:O,O37))</f>
        <v/>
      </c>
      <c r="AB37" s="89" t="str">
        <f t="shared" ca="1" si="11"/>
        <v/>
      </c>
      <c r="AC37" s="89" t="str">
        <f t="shared" ca="1" si="12"/>
        <v/>
      </c>
      <c r="AD37"/>
      <c r="AE37" s="79" t="e">
        <f t="shared" si="22"/>
        <v>#VALUE!</v>
      </c>
      <c r="AF37" s="79" t="str">
        <f t="shared" si="23"/>
        <v/>
      </c>
      <c r="AG37" s="81" t="str">
        <f t="shared" ref="AG37:AG68" si="30" xml:space="preserve">
((IF(I37="","",
((SUMIFS(AF:AF,J:J,"SAYIM",L:L,L37)) -
(SUMIFS(AF:AF,J:J,"İADE DEPO",L:L,L37))))))</f>
        <v/>
      </c>
      <c r="AH37" s="81" t="e">
        <f t="shared" si="24"/>
        <v>#VALUE!</v>
      </c>
      <c r="AI37" s="81" t="str">
        <f t="shared" si="25"/>
        <v/>
      </c>
      <c r="AJ37"/>
      <c r="AK37"/>
      <c r="AL37"/>
      <c r="AM37">
        <f t="shared" ref="AM37:AM68" si="31">COUNTIFS(L:L,L37,O:O,O37)</f>
        <v>0</v>
      </c>
      <c r="AN37">
        <f>COUNTIFS($L$1:L37,L37,$O$1:O37,O37)</f>
        <v>0</v>
      </c>
      <c r="AO37">
        <f t="shared" ref="AO37:AO68" si="32">COUNTIFS(J:J,"SAYIM",L:L,L37,O:O,O37)</f>
        <v>0</v>
      </c>
      <c r="AP37">
        <f>COUNTIFS($J$4:J37,"SAYIM",$L$4:L37,L37,$O$4:O37,O37)</f>
        <v>0</v>
      </c>
      <c r="AQ37"/>
      <c r="AR37" s="1" t="str">
        <f>FİLTRE!$H$5</f>
        <v>TÜMÜ</v>
      </c>
      <c r="AS37"/>
      <c r="AU37" s="56">
        <f t="shared" si="26"/>
        <v>0</v>
      </c>
      <c r="AV37" s="54" t="str">
        <f t="shared" ca="1" si="27"/>
        <v/>
      </c>
      <c r="AW37" s="54" t="str">
        <f t="shared" ca="1" si="28"/>
        <v/>
      </c>
    </row>
    <row r="38" spans="2:49" x14ac:dyDescent="0.25">
      <c r="B38" s="1" t="str">
        <f>IF(I38="","",
(IF(N38=FİLTRE!$H$6,2,0)+IF(FİLTRE!$H$6="TOPLAM",2,0))
)</f>
        <v/>
      </c>
      <c r="C38">
        <f ca="1">IF(FİLTRE!$M$5="",9,(IF(U38&gt;=FİLTRE!$M$5,1,0)))</f>
        <v>1</v>
      </c>
      <c r="D38" s="1">
        <f ca="1">IF(FİLTRE!$M$6="",9,(IF('SKT LİSTESİ'!P38&lt;=FİLTRE!$M$6,1,0)))</f>
        <v>0</v>
      </c>
      <c r="E38" s="25" t="str">
        <f>IF(I38="","",(COUNTIFS($L$4:L38,L38)))</f>
        <v/>
      </c>
      <c r="F38" s="13">
        <f ca="1">IF(OR(B38&lt;&gt;2,C38&lt;&gt;1,D38&lt;&gt;1,H38&lt;&gt;1),0,
COUNTIFS($B$4:B38,2,$C$4:C38,1,$D$4:D38,1,$H$4:H38,1))</f>
        <v>0</v>
      </c>
      <c r="G38" s="26" t="str">
        <f>IF(I38="","",(COUNTIF($E$4:E38,E38)))</f>
        <v/>
      </c>
      <c r="H38" s="1">
        <f ca="1">IF(AND(J38="SAYIM",FİLTRE!$H$5="RAFTA",U38&lt;&gt;0),1,0)+
IF(AND(J38="İADE DEPO",FİLTRE!$H$5="İADE DEPO"),1,0)+
IF(FİLTRE!$H$5="TÜMÜ",1,0)+
IF(AND(J38="FİRMA İADE",FİLTRE!$H$5="FİRMA İADE"),1,0)+
IF(AND(J38="İMHA",FİLTRE!$H$5="İMHA"),1,0)</f>
        <v>1</v>
      </c>
      <c r="I38" s="5"/>
      <c r="J38" s="3"/>
      <c r="K38" s="3"/>
      <c r="L38" s="28" t="str">
        <f>(IF(K38="","",(VLOOKUP(K38,'ÜRÜN LİSTESİ'!B:C,2,0))))</f>
        <v/>
      </c>
      <c r="M38" s="29" t="str">
        <f>IF(K38="","",VLOOKUP(K38,'ÜRÜN LİSTESİ'!B:D,3,0))</f>
        <v/>
      </c>
      <c r="N38" s="28" t="str">
        <f>IF(K38="","",VLOOKUP(K38,'ÜRÜN LİSTESİ'!B:F,5,0))</f>
        <v/>
      </c>
      <c r="O38" s="5"/>
      <c r="P38" s="56" t="str">
        <f t="shared" ca="1" si="0"/>
        <v/>
      </c>
      <c r="Q38" s="57"/>
      <c r="R38" s="51" t="str">
        <f>IF(K38="","",
(IF($AK$2&gt;$AL$2,0,IF(K38="","",VLOOKUP(K38,'ÜRÜN LİSTESİ'!B:F,4,0)))))</f>
        <v/>
      </c>
      <c r="S38" s="51" t="str">
        <f t="shared" si="6"/>
        <v/>
      </c>
      <c r="T38" s="58" t="str">
        <f t="shared" ca="1" si="7"/>
        <v/>
      </c>
      <c r="U38" s="54" t="str">
        <f t="shared" ca="1" si="8"/>
        <v/>
      </c>
      <c r="V38" s="23"/>
      <c r="W38" s="54" t="str">
        <f t="shared" ca="1" si="9"/>
        <v/>
      </c>
      <c r="X38" s="54" t="str">
        <f t="shared" ca="1" si="10"/>
        <v/>
      </c>
      <c r="Y38"/>
      <c r="Z38"/>
      <c r="AA38" s="54" t="str">
        <f t="shared" si="29"/>
        <v/>
      </c>
      <c r="AB38" s="89" t="str">
        <f t="shared" ca="1" si="11"/>
        <v/>
      </c>
      <c r="AC38" s="89" t="str">
        <f t="shared" ca="1" si="12"/>
        <v/>
      </c>
      <c r="AD38"/>
      <c r="AE38" s="79" t="e">
        <f t="shared" si="22"/>
        <v>#VALUE!</v>
      </c>
      <c r="AF38" s="79" t="str">
        <f t="shared" si="23"/>
        <v/>
      </c>
      <c r="AG38" s="81" t="str">
        <f t="shared" si="30"/>
        <v/>
      </c>
      <c r="AH38" s="81" t="e">
        <f t="shared" si="24"/>
        <v>#VALUE!</v>
      </c>
      <c r="AI38" s="81" t="str">
        <f t="shared" si="25"/>
        <v/>
      </c>
      <c r="AJ38"/>
      <c r="AK38"/>
      <c r="AL38"/>
      <c r="AM38">
        <f t="shared" si="31"/>
        <v>0</v>
      </c>
      <c r="AN38">
        <f>COUNTIFS($L$1:L38,L38,$O$1:O38,O38)</f>
        <v>0</v>
      </c>
      <c r="AO38">
        <f t="shared" si="32"/>
        <v>0</v>
      </c>
      <c r="AP38">
        <f>COUNTIFS($J$4:J38,"SAYIM",$L$4:L38,L38,$O$4:O38,O38)</f>
        <v>0</v>
      </c>
      <c r="AQ38"/>
      <c r="AR38" s="1" t="str">
        <f>FİLTRE!$H$5</f>
        <v>TÜMÜ</v>
      </c>
      <c r="AS38"/>
      <c r="AU38" s="56">
        <f t="shared" si="26"/>
        <v>0</v>
      </c>
      <c r="AV38" s="54" t="str">
        <f t="shared" ca="1" si="27"/>
        <v/>
      </c>
      <c r="AW38" s="54" t="str">
        <f t="shared" ca="1" si="28"/>
        <v/>
      </c>
    </row>
    <row r="39" spans="2:49" x14ac:dyDescent="0.25">
      <c r="B39" s="1" t="str">
        <f>IF(I39="","",
(IF(N39=FİLTRE!$H$6,2,0)+IF(FİLTRE!$H$6="TOPLAM",2,0))
)</f>
        <v/>
      </c>
      <c r="C39">
        <f ca="1">IF(FİLTRE!$M$5="",9,(IF(U39&gt;=FİLTRE!$M$5,1,0)))</f>
        <v>1</v>
      </c>
      <c r="D39" s="1">
        <f ca="1">IF(FİLTRE!$M$6="",9,(IF('SKT LİSTESİ'!P39&lt;=FİLTRE!$M$6,1,0)))</f>
        <v>0</v>
      </c>
      <c r="E39" s="25" t="str">
        <f>IF(I39="","",(COUNTIFS($L$4:L39,L39)))</f>
        <v/>
      </c>
      <c r="F39" s="13">
        <f ca="1">IF(OR(B39&lt;&gt;2,C39&lt;&gt;1,D39&lt;&gt;1,H39&lt;&gt;1),0,
COUNTIFS($B$4:B39,2,$C$4:C39,1,$D$4:D39,1,$H$4:H39,1))</f>
        <v>0</v>
      </c>
      <c r="G39" s="26" t="str">
        <f>IF(I39="","",(COUNTIF($E$4:E39,E39)))</f>
        <v/>
      </c>
      <c r="H39" s="1">
        <f ca="1">IF(AND(J39="SAYIM",FİLTRE!$H$5="RAFTA",U39&lt;&gt;0),1,0)+
IF(AND(J39="İADE DEPO",FİLTRE!$H$5="İADE DEPO"),1,0)+
IF(FİLTRE!$H$5="TÜMÜ",1,0)+
IF(AND(J39="FİRMA İADE",FİLTRE!$H$5="FİRMA İADE"),1,0)+
IF(AND(J39="İMHA",FİLTRE!$H$5="İMHA"),1,0)</f>
        <v>1</v>
      </c>
      <c r="I39" s="5"/>
      <c r="J39" s="3"/>
      <c r="K39" s="3"/>
      <c r="L39" s="28" t="str">
        <f>(IF(K39="","",(VLOOKUP(K39,'ÜRÜN LİSTESİ'!B:C,2,0))))</f>
        <v/>
      </c>
      <c r="M39" s="29" t="str">
        <f>IF(K39="","",VLOOKUP(K39,'ÜRÜN LİSTESİ'!B:D,3,0))</f>
        <v/>
      </c>
      <c r="N39" s="28" t="str">
        <f>IF(K39="","",VLOOKUP(K39,'ÜRÜN LİSTESİ'!B:F,5,0))</f>
        <v/>
      </c>
      <c r="O39" s="5"/>
      <c r="P39" s="56" t="str">
        <f t="shared" ca="1" si="0"/>
        <v/>
      </c>
      <c r="Q39" s="57"/>
      <c r="R39" s="51" t="str">
        <f>IF(K39="","",
(IF($AK$2&gt;$AL$2,0,IF(K39="","",VLOOKUP(K39,'ÜRÜN LİSTESİ'!B:F,4,0)))))</f>
        <v/>
      </c>
      <c r="S39" s="51" t="str">
        <f t="shared" si="6"/>
        <v/>
      </c>
      <c r="T39" s="58" t="str">
        <f t="shared" ca="1" si="7"/>
        <v/>
      </c>
      <c r="U39" s="54" t="str">
        <f t="shared" ca="1" si="8"/>
        <v/>
      </c>
      <c r="V39" s="23"/>
      <c r="W39" s="54" t="str">
        <f t="shared" ca="1" si="9"/>
        <v/>
      </c>
      <c r="X39" s="54" t="str">
        <f t="shared" ca="1" si="10"/>
        <v/>
      </c>
      <c r="Y39"/>
      <c r="Z39"/>
      <c r="AA39" s="54" t="str">
        <f t="shared" si="29"/>
        <v/>
      </c>
      <c r="AB39" s="89" t="str">
        <f t="shared" ca="1" si="11"/>
        <v/>
      </c>
      <c r="AC39" s="89" t="str">
        <f t="shared" ca="1" si="12"/>
        <v/>
      </c>
      <c r="AD39"/>
      <c r="AE39" s="79" t="e">
        <f t="shared" si="22"/>
        <v>#VALUE!</v>
      </c>
      <c r="AF39" s="79" t="str">
        <f t="shared" si="23"/>
        <v/>
      </c>
      <c r="AG39" s="81" t="str">
        <f t="shared" si="30"/>
        <v/>
      </c>
      <c r="AH39" s="81" t="e">
        <f t="shared" si="24"/>
        <v>#VALUE!</v>
      </c>
      <c r="AI39" s="81" t="str">
        <f t="shared" si="25"/>
        <v/>
      </c>
      <c r="AJ39"/>
      <c r="AK39"/>
      <c r="AL39"/>
      <c r="AM39">
        <f t="shared" si="31"/>
        <v>0</v>
      </c>
      <c r="AN39">
        <f>COUNTIFS($L$1:L39,L39,$O$1:O39,O39)</f>
        <v>0</v>
      </c>
      <c r="AO39">
        <f t="shared" si="32"/>
        <v>0</v>
      </c>
      <c r="AP39">
        <f>COUNTIFS($J$4:J39,"SAYIM",$L$4:L39,L39,$O$4:O39,O39)</f>
        <v>0</v>
      </c>
      <c r="AQ39"/>
      <c r="AR39" s="1" t="str">
        <f>FİLTRE!$H$5</f>
        <v>TÜMÜ</v>
      </c>
      <c r="AS39"/>
      <c r="AU39" s="56">
        <f t="shared" si="26"/>
        <v>0</v>
      </c>
      <c r="AV39" s="54" t="str">
        <f t="shared" ca="1" si="27"/>
        <v/>
      </c>
      <c r="AW39" s="54" t="str">
        <f t="shared" ca="1" si="28"/>
        <v/>
      </c>
    </row>
    <row r="40" spans="2:49" x14ac:dyDescent="0.25">
      <c r="B40" s="1" t="str">
        <f>IF(I40="","",
(IF(N40=FİLTRE!$H$6,2,0)+IF(FİLTRE!$H$6="TOPLAM",2,0))
)</f>
        <v/>
      </c>
      <c r="C40">
        <f ca="1">IF(FİLTRE!$M$5="",9,(IF(U40&gt;=FİLTRE!$M$5,1,0)))</f>
        <v>1</v>
      </c>
      <c r="D40" s="1">
        <f ca="1">IF(FİLTRE!$M$6="",9,(IF('SKT LİSTESİ'!P40&lt;=FİLTRE!$M$6,1,0)))</f>
        <v>0</v>
      </c>
      <c r="E40" s="25" t="str">
        <f>IF(I40="","",(COUNTIFS($L$4:L40,L40)))</f>
        <v/>
      </c>
      <c r="F40" s="13">
        <f ca="1">IF(OR(B40&lt;&gt;2,C40&lt;&gt;1,D40&lt;&gt;1,H40&lt;&gt;1),0,
COUNTIFS($B$4:B40,2,$C$4:C40,1,$D$4:D40,1,$H$4:H40,1))</f>
        <v>0</v>
      </c>
      <c r="G40" s="26" t="str">
        <f>IF(I40="","",(COUNTIF($E$4:E40,E40)))</f>
        <v/>
      </c>
      <c r="H40" s="1">
        <f ca="1">IF(AND(J40="SAYIM",FİLTRE!$H$5="RAFTA",U40&lt;&gt;0),1,0)+
IF(AND(J40="İADE DEPO",FİLTRE!$H$5="İADE DEPO"),1,0)+
IF(FİLTRE!$H$5="TÜMÜ",1,0)+
IF(AND(J40="FİRMA İADE",FİLTRE!$H$5="FİRMA İADE"),1,0)+
IF(AND(J40="İMHA",FİLTRE!$H$5="İMHA"),1,0)</f>
        <v>1</v>
      </c>
      <c r="I40" s="5"/>
      <c r="J40" s="3"/>
      <c r="K40" s="3"/>
      <c r="L40" s="28" t="str">
        <f>(IF(K40="","",(VLOOKUP(K40,'ÜRÜN LİSTESİ'!B:C,2,0))))</f>
        <v/>
      </c>
      <c r="M40" s="29" t="str">
        <f>IF(K40="","",VLOOKUP(K40,'ÜRÜN LİSTESİ'!B:D,3,0))</f>
        <v/>
      </c>
      <c r="N40" s="28" t="str">
        <f>IF(K40="","",VLOOKUP(K40,'ÜRÜN LİSTESİ'!B:F,5,0))</f>
        <v/>
      </c>
      <c r="O40" s="5"/>
      <c r="P40" s="56" t="str">
        <f t="shared" ca="1" si="0"/>
        <v/>
      </c>
      <c r="Q40" s="57"/>
      <c r="R40" s="51" t="str">
        <f>IF(K40="","",
(IF($AK$2&gt;$AL$2,0,IF(K40="","",VLOOKUP(K40,'ÜRÜN LİSTESİ'!B:F,4,0)))))</f>
        <v/>
      </c>
      <c r="S40" s="51" t="str">
        <f t="shared" si="6"/>
        <v/>
      </c>
      <c r="T40" s="58" t="str">
        <f t="shared" ca="1" si="7"/>
        <v/>
      </c>
      <c r="U40" s="54" t="str">
        <f t="shared" ca="1" si="8"/>
        <v/>
      </c>
      <c r="V40" s="23"/>
      <c r="W40" s="54" t="str">
        <f t="shared" ca="1" si="9"/>
        <v/>
      </c>
      <c r="X40" s="54" t="str">
        <f t="shared" ca="1" si="10"/>
        <v/>
      </c>
      <c r="Y40"/>
      <c r="Z40"/>
      <c r="AA40" s="54" t="str">
        <f t="shared" si="29"/>
        <v/>
      </c>
      <c r="AB40" s="89" t="str">
        <f t="shared" ca="1" si="11"/>
        <v/>
      </c>
      <c r="AC40" s="89" t="str">
        <f t="shared" ca="1" si="12"/>
        <v/>
      </c>
      <c r="AD40"/>
      <c r="AE40" s="79" t="e">
        <f t="shared" si="22"/>
        <v>#VALUE!</v>
      </c>
      <c r="AF40" s="79" t="str">
        <f t="shared" si="23"/>
        <v/>
      </c>
      <c r="AG40" s="81" t="str">
        <f t="shared" si="30"/>
        <v/>
      </c>
      <c r="AH40" s="81" t="e">
        <f t="shared" si="24"/>
        <v>#VALUE!</v>
      </c>
      <c r="AI40" s="81" t="str">
        <f t="shared" si="25"/>
        <v/>
      </c>
      <c r="AJ40"/>
      <c r="AK40"/>
      <c r="AL40"/>
      <c r="AM40">
        <f t="shared" si="31"/>
        <v>0</v>
      </c>
      <c r="AN40">
        <f>COUNTIFS($L$1:L40,L40,$O$1:O40,O40)</f>
        <v>0</v>
      </c>
      <c r="AO40">
        <f t="shared" si="32"/>
        <v>0</v>
      </c>
      <c r="AP40">
        <f>COUNTIFS($J$4:J40,"SAYIM",$L$4:L40,L40,$O$4:O40,O40)</f>
        <v>0</v>
      </c>
      <c r="AQ40"/>
      <c r="AR40" s="1" t="str">
        <f>FİLTRE!$H$5</f>
        <v>TÜMÜ</v>
      </c>
      <c r="AS40"/>
      <c r="AU40" s="56">
        <f t="shared" si="26"/>
        <v>0</v>
      </c>
      <c r="AV40" s="54" t="str">
        <f t="shared" ca="1" si="27"/>
        <v/>
      </c>
      <c r="AW40" s="54" t="str">
        <f t="shared" ca="1" si="28"/>
        <v/>
      </c>
    </row>
    <row r="41" spans="2:49" x14ac:dyDescent="0.25">
      <c r="B41" s="1" t="str">
        <f>IF(I41="","",
(IF(N41=FİLTRE!$H$6,2,0)+IF(FİLTRE!$H$6="TOPLAM",2,0))
)</f>
        <v/>
      </c>
      <c r="C41">
        <f ca="1">IF(FİLTRE!$M$5="",9,(IF(U41&gt;=FİLTRE!$M$5,1,0)))</f>
        <v>1</v>
      </c>
      <c r="D41" s="1">
        <f ca="1">IF(FİLTRE!$M$6="",9,(IF('SKT LİSTESİ'!P41&lt;=FİLTRE!$M$6,1,0)))</f>
        <v>0</v>
      </c>
      <c r="E41" s="25" t="str">
        <f>IF(I41="","",(COUNTIFS($L$4:L41,L41)))</f>
        <v/>
      </c>
      <c r="F41" s="13">
        <f ca="1">IF(OR(B41&lt;&gt;2,C41&lt;&gt;1,D41&lt;&gt;1,H41&lt;&gt;1),0,
COUNTIFS($B$4:B41,2,$C$4:C41,1,$D$4:D41,1,$H$4:H41,1))</f>
        <v>0</v>
      </c>
      <c r="G41" s="26" t="str">
        <f>IF(I41="","",(COUNTIF($E$4:E41,E41)))</f>
        <v/>
      </c>
      <c r="H41" s="1">
        <f ca="1">IF(AND(J41="SAYIM",FİLTRE!$H$5="RAFTA",U41&lt;&gt;0),1,0)+
IF(AND(J41="İADE DEPO",FİLTRE!$H$5="İADE DEPO"),1,0)+
IF(FİLTRE!$H$5="TÜMÜ",1,0)+
IF(AND(J41="FİRMA İADE",FİLTRE!$H$5="FİRMA İADE"),1,0)+
IF(AND(J41="İMHA",FİLTRE!$H$5="İMHA"),1,0)</f>
        <v>1</v>
      </c>
      <c r="I41" s="5"/>
      <c r="J41" s="3"/>
      <c r="K41" s="3"/>
      <c r="L41" s="28" t="str">
        <f>(IF(K41="","",(VLOOKUP(K41,'ÜRÜN LİSTESİ'!B:C,2,0))))</f>
        <v/>
      </c>
      <c r="M41" s="29" t="str">
        <f>IF(K41="","",VLOOKUP(K41,'ÜRÜN LİSTESİ'!B:D,3,0))</f>
        <v/>
      </c>
      <c r="N41" s="28" t="str">
        <f>IF(K41="","",VLOOKUP(K41,'ÜRÜN LİSTESİ'!B:F,5,0))</f>
        <v/>
      </c>
      <c r="O41" s="5"/>
      <c r="P41" s="56" t="str">
        <f t="shared" ca="1" si="0"/>
        <v/>
      </c>
      <c r="Q41" s="57"/>
      <c r="R41" s="51" t="str">
        <f>IF(K41="","",
(IF($AK$2&gt;$AL$2,0,IF(K41="","",VLOOKUP(K41,'ÜRÜN LİSTESİ'!B:F,4,0)))))</f>
        <v/>
      </c>
      <c r="S41" s="51" t="str">
        <f t="shared" si="6"/>
        <v/>
      </c>
      <c r="T41" s="58" t="str">
        <f t="shared" ca="1" si="7"/>
        <v/>
      </c>
      <c r="U41" s="54" t="str">
        <f t="shared" ca="1" si="8"/>
        <v/>
      </c>
      <c r="V41" s="23"/>
      <c r="W41" s="54" t="str">
        <f t="shared" ca="1" si="9"/>
        <v/>
      </c>
      <c r="X41" s="54" t="str">
        <f t="shared" ca="1" si="10"/>
        <v/>
      </c>
      <c r="Y41"/>
      <c r="Z41"/>
      <c r="AA41" s="54" t="str">
        <f t="shared" si="29"/>
        <v/>
      </c>
      <c r="AB41" s="89" t="str">
        <f t="shared" ca="1" si="11"/>
        <v/>
      </c>
      <c r="AC41" s="89" t="str">
        <f t="shared" ca="1" si="12"/>
        <v/>
      </c>
      <c r="AD41"/>
      <c r="AE41" s="79" t="e">
        <f t="shared" si="22"/>
        <v>#VALUE!</v>
      </c>
      <c r="AF41" s="79" t="str">
        <f t="shared" si="23"/>
        <v/>
      </c>
      <c r="AG41" s="81" t="str">
        <f t="shared" si="30"/>
        <v/>
      </c>
      <c r="AH41" s="81" t="e">
        <f t="shared" si="24"/>
        <v>#VALUE!</v>
      </c>
      <c r="AI41" s="81" t="str">
        <f t="shared" si="25"/>
        <v/>
      </c>
      <c r="AJ41"/>
      <c r="AK41"/>
      <c r="AL41"/>
      <c r="AM41">
        <f t="shared" si="31"/>
        <v>0</v>
      </c>
      <c r="AN41">
        <f>COUNTIFS($L$1:L41,L41,$O$1:O41,O41)</f>
        <v>0</v>
      </c>
      <c r="AO41">
        <f t="shared" si="32"/>
        <v>0</v>
      </c>
      <c r="AP41">
        <f>COUNTIFS($J$4:J41,"SAYIM",$L$4:L41,L41,$O$4:O41,O41)</f>
        <v>0</v>
      </c>
      <c r="AQ41"/>
      <c r="AR41" s="1" t="str">
        <f>FİLTRE!$H$5</f>
        <v>TÜMÜ</v>
      </c>
      <c r="AS41"/>
      <c r="AU41" s="56">
        <f t="shared" si="26"/>
        <v>0</v>
      </c>
      <c r="AV41" s="54" t="str">
        <f t="shared" ca="1" si="27"/>
        <v/>
      </c>
      <c r="AW41" s="54" t="str">
        <f t="shared" ca="1" si="28"/>
        <v/>
      </c>
    </row>
    <row r="42" spans="2:49" x14ac:dyDescent="0.25">
      <c r="B42" s="1" t="str">
        <f>IF(I42="","",
(IF(N42=FİLTRE!$H$6,2,0)+IF(FİLTRE!$H$6="TOPLAM",2,0))
)</f>
        <v/>
      </c>
      <c r="C42">
        <f ca="1">IF(FİLTRE!$M$5="",9,(IF(U42&gt;=FİLTRE!$M$5,1,0)))</f>
        <v>1</v>
      </c>
      <c r="D42" s="1">
        <f ca="1">IF(FİLTRE!$M$6="",9,(IF('SKT LİSTESİ'!P42&lt;=FİLTRE!$M$6,1,0)))</f>
        <v>0</v>
      </c>
      <c r="E42" s="25" t="str">
        <f>IF(I42="","",(COUNTIFS($L$4:L42,L42)))</f>
        <v/>
      </c>
      <c r="F42" s="13">
        <f ca="1">IF(OR(B42&lt;&gt;2,C42&lt;&gt;1,D42&lt;&gt;1,H42&lt;&gt;1),0,
COUNTIFS($B$4:B42,2,$C$4:C42,1,$D$4:D42,1,$H$4:H42,1))</f>
        <v>0</v>
      </c>
      <c r="G42" s="26" t="str">
        <f>IF(I42="","",(COUNTIF($E$4:E42,E42)))</f>
        <v/>
      </c>
      <c r="H42" s="1">
        <f ca="1">IF(AND(J42="SAYIM",FİLTRE!$H$5="RAFTA",U42&lt;&gt;0),1,0)+
IF(AND(J42="İADE DEPO",FİLTRE!$H$5="İADE DEPO"),1,0)+
IF(FİLTRE!$H$5="TÜMÜ",1,0)+
IF(AND(J42="FİRMA İADE",FİLTRE!$H$5="FİRMA İADE"),1,0)+
IF(AND(J42="İMHA",FİLTRE!$H$5="İMHA"),1,0)</f>
        <v>1</v>
      </c>
      <c r="I42" s="5"/>
      <c r="J42" s="3"/>
      <c r="K42" s="3"/>
      <c r="L42" s="28" t="str">
        <f>(IF(K42="","",(VLOOKUP(K42,'ÜRÜN LİSTESİ'!B:C,2,0))))</f>
        <v/>
      </c>
      <c r="M42" s="29" t="str">
        <f>IF(K42="","",VLOOKUP(K42,'ÜRÜN LİSTESİ'!B:D,3,0))</f>
        <v/>
      </c>
      <c r="N42" s="28" t="str">
        <f>IF(K42="","",VLOOKUP(K42,'ÜRÜN LİSTESİ'!B:F,5,0))</f>
        <v/>
      </c>
      <c r="O42" s="5"/>
      <c r="P42" s="56" t="str">
        <f t="shared" ca="1" si="0"/>
        <v/>
      </c>
      <c r="Q42" s="57"/>
      <c r="R42" s="51" t="str">
        <f>IF(K42="","",
(IF($AK$2&gt;$AL$2,0,IF(K42="","",VLOOKUP(K42,'ÜRÜN LİSTESİ'!B:F,4,0)))))</f>
        <v/>
      </c>
      <c r="S42" s="51" t="str">
        <f t="shared" si="6"/>
        <v/>
      </c>
      <c r="T42" s="58" t="str">
        <f t="shared" ca="1" si="7"/>
        <v/>
      </c>
      <c r="U42" s="54" t="str">
        <f t="shared" ca="1" si="8"/>
        <v/>
      </c>
      <c r="V42" s="23"/>
      <c r="W42" s="54" t="str">
        <f t="shared" ca="1" si="9"/>
        <v/>
      </c>
      <c r="X42" s="54" t="str">
        <f t="shared" ca="1" si="10"/>
        <v/>
      </c>
      <c r="Y42"/>
      <c r="Z42"/>
      <c r="AA42" s="54" t="str">
        <f t="shared" si="29"/>
        <v/>
      </c>
      <c r="AB42" s="89" t="str">
        <f t="shared" ca="1" si="11"/>
        <v/>
      </c>
      <c r="AC42" s="89" t="str">
        <f t="shared" ca="1" si="12"/>
        <v/>
      </c>
      <c r="AD42"/>
      <c r="AE42" s="79" t="e">
        <f t="shared" si="22"/>
        <v>#VALUE!</v>
      </c>
      <c r="AF42" s="79" t="str">
        <f t="shared" si="23"/>
        <v/>
      </c>
      <c r="AG42" s="81" t="str">
        <f t="shared" si="30"/>
        <v/>
      </c>
      <c r="AH42" s="81" t="e">
        <f t="shared" si="24"/>
        <v>#VALUE!</v>
      </c>
      <c r="AI42" s="81" t="str">
        <f t="shared" si="25"/>
        <v/>
      </c>
      <c r="AJ42"/>
      <c r="AK42"/>
      <c r="AL42"/>
      <c r="AM42">
        <f t="shared" si="31"/>
        <v>0</v>
      </c>
      <c r="AN42">
        <f>COUNTIFS($L$1:L42,L42,$O$1:O42,O42)</f>
        <v>0</v>
      </c>
      <c r="AO42">
        <f t="shared" si="32"/>
        <v>0</v>
      </c>
      <c r="AP42">
        <f>COUNTIFS($J$4:J42,"SAYIM",$L$4:L42,L42,$O$4:O42,O42)</f>
        <v>0</v>
      </c>
      <c r="AQ42"/>
      <c r="AR42" s="1" t="str">
        <f>FİLTRE!$H$5</f>
        <v>TÜMÜ</v>
      </c>
      <c r="AS42"/>
      <c r="AU42" s="56">
        <f t="shared" si="26"/>
        <v>0</v>
      </c>
      <c r="AV42" s="54" t="str">
        <f t="shared" ca="1" si="27"/>
        <v/>
      </c>
      <c r="AW42" s="54" t="str">
        <f t="shared" ca="1" si="28"/>
        <v/>
      </c>
    </row>
    <row r="43" spans="2:49" x14ac:dyDescent="0.25">
      <c r="B43" s="1" t="str">
        <f>IF(I43="","",
(IF(N43=FİLTRE!$H$6,2,0)+IF(FİLTRE!$H$6="TOPLAM",2,0))
)</f>
        <v/>
      </c>
      <c r="C43">
        <f ca="1">IF(FİLTRE!$M$5="",9,(IF(U43&gt;=FİLTRE!$M$5,1,0)))</f>
        <v>1</v>
      </c>
      <c r="D43" s="1">
        <f ca="1">IF(FİLTRE!$M$6="",9,(IF('SKT LİSTESİ'!P43&lt;=FİLTRE!$M$6,1,0)))</f>
        <v>0</v>
      </c>
      <c r="E43" s="25" t="str">
        <f>IF(I43="","",(COUNTIFS($L$4:L43,L43)))</f>
        <v/>
      </c>
      <c r="F43" s="13">
        <f ca="1">IF(OR(B43&lt;&gt;2,C43&lt;&gt;1,D43&lt;&gt;1,H43&lt;&gt;1),0,
COUNTIFS($B$4:B43,2,$C$4:C43,1,$D$4:D43,1,$H$4:H43,1))</f>
        <v>0</v>
      </c>
      <c r="G43" s="26" t="str">
        <f>IF(I43="","",(COUNTIF($E$4:E43,E43)))</f>
        <v/>
      </c>
      <c r="H43" s="1">
        <f ca="1">IF(AND(J43="SAYIM",FİLTRE!$H$5="RAFTA",U43&lt;&gt;0),1,0)+
IF(AND(J43="İADE DEPO",FİLTRE!$H$5="İADE DEPO"),1,0)+
IF(FİLTRE!$H$5="TÜMÜ",1,0)+
IF(AND(J43="FİRMA İADE",FİLTRE!$H$5="FİRMA İADE"),1,0)+
IF(AND(J43="İMHA",FİLTRE!$H$5="İMHA"),1,0)</f>
        <v>1</v>
      </c>
      <c r="I43" s="5"/>
      <c r="J43" s="3"/>
      <c r="K43" s="3"/>
      <c r="L43" s="28" t="str">
        <f>(IF(K43="","",(VLOOKUP(K43,'ÜRÜN LİSTESİ'!B:C,2,0))))</f>
        <v/>
      </c>
      <c r="M43" s="29" t="str">
        <f>IF(K43="","",VLOOKUP(K43,'ÜRÜN LİSTESİ'!B:D,3,0))</f>
        <v/>
      </c>
      <c r="N43" s="28" t="str">
        <f>IF(K43="","",VLOOKUP(K43,'ÜRÜN LİSTESİ'!B:F,5,0))</f>
        <v/>
      </c>
      <c r="O43" s="5"/>
      <c r="P43" s="56" t="str">
        <f t="shared" ca="1" si="0"/>
        <v/>
      </c>
      <c r="Q43" s="57"/>
      <c r="R43" s="51" t="str">
        <f>IF(K43="","",
(IF($AK$2&gt;$AL$2,0,IF(K43="","",VLOOKUP(K43,'ÜRÜN LİSTESİ'!B:F,4,0)))))</f>
        <v/>
      </c>
      <c r="S43" s="51" t="str">
        <f t="shared" si="6"/>
        <v/>
      </c>
      <c r="T43" s="58" t="str">
        <f t="shared" ca="1" si="7"/>
        <v/>
      </c>
      <c r="U43" s="54" t="str">
        <f t="shared" ca="1" si="8"/>
        <v/>
      </c>
      <c r="V43" s="23"/>
      <c r="W43" s="54" t="str">
        <f t="shared" ca="1" si="9"/>
        <v/>
      </c>
      <c r="X43" s="54" t="str">
        <f t="shared" ca="1" si="10"/>
        <v/>
      </c>
      <c r="Y43"/>
      <c r="Z43"/>
      <c r="AA43" s="54" t="str">
        <f t="shared" si="29"/>
        <v/>
      </c>
      <c r="AB43" s="89" t="str">
        <f t="shared" ca="1" si="11"/>
        <v/>
      </c>
      <c r="AC43" s="89" t="str">
        <f t="shared" ca="1" si="12"/>
        <v/>
      </c>
      <c r="AD43"/>
      <c r="AE43" s="79" t="e">
        <f t="shared" si="22"/>
        <v>#VALUE!</v>
      </c>
      <c r="AF43" s="79" t="str">
        <f t="shared" si="23"/>
        <v/>
      </c>
      <c r="AG43" s="81" t="str">
        <f t="shared" si="30"/>
        <v/>
      </c>
      <c r="AH43" s="81" t="e">
        <f t="shared" si="24"/>
        <v>#VALUE!</v>
      </c>
      <c r="AI43" s="81" t="str">
        <f t="shared" si="25"/>
        <v/>
      </c>
      <c r="AJ43"/>
      <c r="AK43"/>
      <c r="AL43"/>
      <c r="AM43">
        <f t="shared" si="31"/>
        <v>0</v>
      </c>
      <c r="AN43">
        <f>COUNTIFS($L$1:L43,L43,$O$1:O43,O43)</f>
        <v>0</v>
      </c>
      <c r="AO43">
        <f t="shared" si="32"/>
        <v>0</v>
      </c>
      <c r="AP43">
        <f>COUNTIFS($J$4:J43,"SAYIM",$L$4:L43,L43,$O$4:O43,O43)</f>
        <v>0</v>
      </c>
      <c r="AQ43"/>
      <c r="AR43" s="1" t="str">
        <f>FİLTRE!$H$5</f>
        <v>TÜMÜ</v>
      </c>
      <c r="AS43"/>
      <c r="AU43" s="56">
        <f t="shared" si="26"/>
        <v>0</v>
      </c>
      <c r="AV43" s="54" t="str">
        <f t="shared" ca="1" si="27"/>
        <v/>
      </c>
      <c r="AW43" s="54" t="str">
        <f t="shared" ca="1" si="28"/>
        <v/>
      </c>
    </row>
    <row r="44" spans="2:49" x14ac:dyDescent="0.25">
      <c r="B44" s="1" t="str">
        <f>IF(I44="","",
(IF(N44=FİLTRE!$H$6,2,0)+IF(FİLTRE!$H$6="TOPLAM",2,0))
)</f>
        <v/>
      </c>
      <c r="C44">
        <f ca="1">IF(FİLTRE!$M$5="",9,(IF(U44&gt;=FİLTRE!$M$5,1,0)))</f>
        <v>1</v>
      </c>
      <c r="D44" s="1">
        <f ca="1">IF(FİLTRE!$M$6="",9,(IF('SKT LİSTESİ'!P44&lt;=FİLTRE!$M$6,1,0)))</f>
        <v>0</v>
      </c>
      <c r="E44" s="25" t="str">
        <f>IF(I44="","",(COUNTIFS($L$4:L44,L44)))</f>
        <v/>
      </c>
      <c r="F44" s="13">
        <f ca="1">IF(OR(B44&lt;&gt;2,C44&lt;&gt;1,D44&lt;&gt;1,H44&lt;&gt;1),0,
COUNTIFS($B$4:B44,2,$C$4:C44,1,$D$4:D44,1,$H$4:H44,1))</f>
        <v>0</v>
      </c>
      <c r="G44" s="26" t="str">
        <f>IF(I44="","",(COUNTIF($E$4:E44,E44)))</f>
        <v/>
      </c>
      <c r="H44" s="1">
        <f ca="1">IF(AND(J44="SAYIM",FİLTRE!$H$5="RAFTA",U44&lt;&gt;0),1,0)+
IF(AND(J44="İADE DEPO",FİLTRE!$H$5="İADE DEPO"),1,0)+
IF(FİLTRE!$H$5="TÜMÜ",1,0)+
IF(AND(J44="FİRMA İADE",FİLTRE!$H$5="FİRMA İADE"),1,0)+
IF(AND(J44="İMHA",FİLTRE!$H$5="İMHA"),1,0)</f>
        <v>1</v>
      </c>
      <c r="I44" s="5"/>
      <c r="J44" s="3"/>
      <c r="K44" s="3"/>
      <c r="L44" s="28" t="str">
        <f>(IF(K44="","",(VLOOKUP(K44,'ÜRÜN LİSTESİ'!B:C,2,0))))</f>
        <v/>
      </c>
      <c r="M44" s="29" t="str">
        <f>IF(K44="","",VLOOKUP(K44,'ÜRÜN LİSTESİ'!B:D,3,0))</f>
        <v/>
      </c>
      <c r="N44" s="28" t="str">
        <f>IF(K44="","",VLOOKUP(K44,'ÜRÜN LİSTESİ'!B:F,5,0))</f>
        <v/>
      </c>
      <c r="O44" s="5"/>
      <c r="P44" s="56" t="str">
        <f t="shared" ca="1" si="0"/>
        <v/>
      </c>
      <c r="Q44" s="57"/>
      <c r="R44" s="51" t="str">
        <f>IF(K44="","",
(IF($AK$2&gt;$AL$2,0,IF(K44="","",VLOOKUP(K44,'ÜRÜN LİSTESİ'!B:F,4,0)))))</f>
        <v/>
      </c>
      <c r="S44" s="51" t="str">
        <f t="shared" si="6"/>
        <v/>
      </c>
      <c r="T44" s="58" t="str">
        <f t="shared" ca="1" si="7"/>
        <v/>
      </c>
      <c r="U44" s="54" t="str">
        <f t="shared" ca="1" si="8"/>
        <v/>
      </c>
      <c r="V44" s="23"/>
      <c r="W44" s="54" t="str">
        <f t="shared" ca="1" si="9"/>
        <v/>
      </c>
      <c r="X44" s="54" t="str">
        <f t="shared" ca="1" si="10"/>
        <v/>
      </c>
      <c r="Y44"/>
      <c r="Z44"/>
      <c r="AA44" s="54" t="str">
        <f t="shared" si="29"/>
        <v/>
      </c>
      <c r="AB44" s="89" t="str">
        <f t="shared" ca="1" si="11"/>
        <v/>
      </c>
      <c r="AC44" s="89" t="str">
        <f t="shared" ca="1" si="12"/>
        <v/>
      </c>
      <c r="AD44"/>
      <c r="AE44" s="79" t="e">
        <f t="shared" si="22"/>
        <v>#VALUE!</v>
      </c>
      <c r="AF44" s="79" t="str">
        <f t="shared" si="23"/>
        <v/>
      </c>
      <c r="AG44" s="81" t="str">
        <f t="shared" si="30"/>
        <v/>
      </c>
      <c r="AH44" s="81" t="e">
        <f t="shared" si="24"/>
        <v>#VALUE!</v>
      </c>
      <c r="AI44" s="81" t="str">
        <f t="shared" si="25"/>
        <v/>
      </c>
      <c r="AJ44"/>
      <c r="AK44"/>
      <c r="AL44"/>
      <c r="AM44">
        <f t="shared" si="31"/>
        <v>0</v>
      </c>
      <c r="AN44">
        <f>COUNTIFS($L$1:L44,L44,$O$1:O44,O44)</f>
        <v>0</v>
      </c>
      <c r="AO44">
        <f t="shared" si="32"/>
        <v>0</v>
      </c>
      <c r="AP44">
        <f>COUNTIFS($J$4:J44,"SAYIM",$L$4:L44,L44,$O$4:O44,O44)</f>
        <v>0</v>
      </c>
      <c r="AQ44"/>
      <c r="AR44" s="1" t="str">
        <f>FİLTRE!$H$5</f>
        <v>TÜMÜ</v>
      </c>
      <c r="AS44"/>
      <c r="AU44" s="56">
        <f t="shared" si="26"/>
        <v>0</v>
      </c>
      <c r="AV44" s="54" t="str">
        <f t="shared" ca="1" si="27"/>
        <v/>
      </c>
      <c r="AW44" s="54" t="str">
        <f t="shared" ca="1" si="28"/>
        <v/>
      </c>
    </row>
    <row r="45" spans="2:49" x14ac:dyDescent="0.25">
      <c r="B45" s="1" t="str">
        <f>IF(I45="","",
(IF(N45=FİLTRE!$H$6,2,0)+IF(FİLTRE!$H$6="TOPLAM",2,0))
)</f>
        <v/>
      </c>
      <c r="C45">
        <f ca="1">IF(FİLTRE!$M$5="",9,(IF(U45&gt;=FİLTRE!$M$5,1,0)))</f>
        <v>1</v>
      </c>
      <c r="D45" s="1">
        <f ca="1">IF(FİLTRE!$M$6="",9,(IF('SKT LİSTESİ'!P45&lt;=FİLTRE!$M$6,1,0)))</f>
        <v>0</v>
      </c>
      <c r="E45" s="25" t="str">
        <f>IF(I45="","",(COUNTIFS($L$4:L45,L45)))</f>
        <v/>
      </c>
      <c r="F45" s="13">
        <f ca="1">IF(OR(B45&lt;&gt;2,C45&lt;&gt;1,D45&lt;&gt;1,H45&lt;&gt;1),0,
COUNTIFS($B$4:B45,2,$C$4:C45,1,$D$4:D45,1,$H$4:H45,1))</f>
        <v>0</v>
      </c>
      <c r="G45" s="26" t="str">
        <f>IF(I45="","",(COUNTIF($E$4:E45,E45)))</f>
        <v/>
      </c>
      <c r="H45" s="1">
        <f ca="1">IF(AND(J45="SAYIM",FİLTRE!$H$5="RAFTA",U45&lt;&gt;0),1,0)+
IF(AND(J45="İADE DEPO",FİLTRE!$H$5="İADE DEPO"),1,0)+
IF(FİLTRE!$H$5="TÜMÜ",1,0)+
IF(AND(J45="FİRMA İADE",FİLTRE!$H$5="FİRMA İADE"),1,0)+
IF(AND(J45="İMHA",FİLTRE!$H$5="İMHA"),1,0)</f>
        <v>1</v>
      </c>
      <c r="I45" s="5"/>
      <c r="J45" s="3"/>
      <c r="K45" s="3"/>
      <c r="L45" s="28" t="str">
        <f>(IF(K45="","",(VLOOKUP(K45,'ÜRÜN LİSTESİ'!B:C,2,0))))</f>
        <v/>
      </c>
      <c r="M45" s="29" t="str">
        <f>IF(K45="","",VLOOKUP(K45,'ÜRÜN LİSTESİ'!B:D,3,0))</f>
        <v/>
      </c>
      <c r="N45" s="28" t="str">
        <f>IF(K45="","",VLOOKUP(K45,'ÜRÜN LİSTESİ'!B:F,5,0))</f>
        <v/>
      </c>
      <c r="O45" s="5"/>
      <c r="P45" s="56" t="str">
        <f t="shared" ca="1" si="0"/>
        <v/>
      </c>
      <c r="Q45" s="57"/>
      <c r="R45" s="51" t="str">
        <f>IF(K45="","",
(IF($AK$2&gt;$AL$2,0,IF(K45="","",VLOOKUP(K45,'ÜRÜN LİSTESİ'!B:F,4,0)))))</f>
        <v/>
      </c>
      <c r="S45" s="51" t="str">
        <f t="shared" si="6"/>
        <v/>
      </c>
      <c r="T45" s="58" t="str">
        <f t="shared" ca="1" si="7"/>
        <v/>
      </c>
      <c r="U45" s="54" t="str">
        <f t="shared" ca="1" si="8"/>
        <v/>
      </c>
      <c r="V45" s="23"/>
      <c r="W45" s="54" t="str">
        <f t="shared" ca="1" si="9"/>
        <v/>
      </c>
      <c r="X45" s="54" t="str">
        <f t="shared" ca="1" si="10"/>
        <v/>
      </c>
      <c r="Y45"/>
      <c r="Z45"/>
      <c r="AA45" s="54" t="str">
        <f t="shared" si="29"/>
        <v/>
      </c>
      <c r="AB45" s="89" t="str">
        <f t="shared" ca="1" si="11"/>
        <v/>
      </c>
      <c r="AC45" s="89" t="str">
        <f t="shared" ca="1" si="12"/>
        <v/>
      </c>
      <c r="AD45"/>
      <c r="AE45" s="79" t="e">
        <f t="shared" si="22"/>
        <v>#VALUE!</v>
      </c>
      <c r="AF45" s="79" t="str">
        <f t="shared" si="23"/>
        <v/>
      </c>
      <c r="AG45" s="81" t="str">
        <f t="shared" si="30"/>
        <v/>
      </c>
      <c r="AH45" s="81" t="e">
        <f t="shared" si="24"/>
        <v>#VALUE!</v>
      </c>
      <c r="AI45" s="81" t="str">
        <f t="shared" si="25"/>
        <v/>
      </c>
      <c r="AJ45"/>
      <c r="AK45"/>
      <c r="AL45"/>
      <c r="AM45">
        <f t="shared" si="31"/>
        <v>0</v>
      </c>
      <c r="AN45">
        <f>COUNTIFS($L$1:L45,L45,$O$1:O45,O45)</f>
        <v>0</v>
      </c>
      <c r="AO45">
        <f t="shared" si="32"/>
        <v>0</v>
      </c>
      <c r="AP45">
        <f>COUNTIFS($J$4:J45,"SAYIM",$L$4:L45,L45,$O$4:O45,O45)</f>
        <v>0</v>
      </c>
      <c r="AQ45"/>
      <c r="AR45" s="1" t="str">
        <f>FİLTRE!$H$5</f>
        <v>TÜMÜ</v>
      </c>
      <c r="AS45"/>
      <c r="AU45" s="56">
        <f t="shared" si="26"/>
        <v>0</v>
      </c>
      <c r="AV45" s="54" t="str">
        <f t="shared" ca="1" si="27"/>
        <v/>
      </c>
      <c r="AW45" s="54" t="str">
        <f t="shared" ca="1" si="28"/>
        <v/>
      </c>
    </row>
    <row r="46" spans="2:49" x14ac:dyDescent="0.25">
      <c r="B46" s="1" t="str">
        <f>IF(I46="","",
(IF(N46=FİLTRE!$H$6,2,0)+IF(FİLTRE!$H$6="TOPLAM",2,0))
)</f>
        <v/>
      </c>
      <c r="C46">
        <f ca="1">IF(FİLTRE!$M$5="",9,(IF(U46&gt;=FİLTRE!$M$5,1,0)))</f>
        <v>1</v>
      </c>
      <c r="D46" s="1">
        <f ca="1">IF(FİLTRE!$M$6="",9,(IF('SKT LİSTESİ'!P46&lt;=FİLTRE!$M$6,1,0)))</f>
        <v>0</v>
      </c>
      <c r="E46" s="25" t="str">
        <f>IF(I46="","",(COUNTIFS($L$4:L46,L46)))</f>
        <v/>
      </c>
      <c r="F46" s="13">
        <f ca="1">IF(OR(B46&lt;&gt;2,C46&lt;&gt;1,D46&lt;&gt;1,H46&lt;&gt;1),0,
COUNTIFS($B$4:B46,2,$C$4:C46,1,$D$4:D46,1,$H$4:H46,1))</f>
        <v>0</v>
      </c>
      <c r="G46" s="26" t="str">
        <f>IF(I46="","",(COUNTIF($E$4:E46,E46)))</f>
        <v/>
      </c>
      <c r="H46" s="1">
        <f ca="1">IF(AND(J46="SAYIM",FİLTRE!$H$5="RAFTA",U46&lt;&gt;0),1,0)+
IF(AND(J46="İADE DEPO",FİLTRE!$H$5="İADE DEPO"),1,0)+
IF(FİLTRE!$H$5="TÜMÜ",1,0)+
IF(AND(J46="FİRMA İADE",FİLTRE!$H$5="FİRMA İADE"),1,0)+
IF(AND(J46="İMHA",FİLTRE!$H$5="İMHA"),1,0)</f>
        <v>1</v>
      </c>
      <c r="I46" s="5"/>
      <c r="J46" s="3"/>
      <c r="K46" s="3"/>
      <c r="L46" s="28" t="str">
        <f>(IF(K46="","",(VLOOKUP(K46,'ÜRÜN LİSTESİ'!B:C,2,0))))</f>
        <v/>
      </c>
      <c r="M46" s="29" t="str">
        <f>IF(K46="","",VLOOKUP(K46,'ÜRÜN LİSTESİ'!B:D,3,0))</f>
        <v/>
      </c>
      <c r="N46" s="28" t="str">
        <f>IF(K46="","",VLOOKUP(K46,'ÜRÜN LİSTESİ'!B:F,5,0))</f>
        <v/>
      </c>
      <c r="O46" s="5"/>
      <c r="P46" s="56" t="str">
        <f t="shared" ca="1" si="0"/>
        <v/>
      </c>
      <c r="Q46" s="57"/>
      <c r="R46" s="51" t="str">
        <f>IF(K46="","",
(IF($AK$2&gt;$AL$2,0,IF(K46="","",VLOOKUP(K46,'ÜRÜN LİSTESİ'!B:F,4,0)))))</f>
        <v/>
      </c>
      <c r="S46" s="51" t="str">
        <f t="shared" si="6"/>
        <v/>
      </c>
      <c r="T46" s="58" t="str">
        <f t="shared" ca="1" si="7"/>
        <v/>
      </c>
      <c r="U46" s="54" t="str">
        <f t="shared" ca="1" si="8"/>
        <v/>
      </c>
      <c r="V46" s="23"/>
      <c r="W46" s="54" t="str">
        <f t="shared" ca="1" si="9"/>
        <v/>
      </c>
      <c r="X46" s="54" t="str">
        <f t="shared" ca="1" si="10"/>
        <v/>
      </c>
      <c r="Y46"/>
      <c r="Z46"/>
      <c r="AA46" s="54" t="str">
        <f t="shared" si="29"/>
        <v/>
      </c>
      <c r="AB46" s="89" t="str">
        <f t="shared" ca="1" si="11"/>
        <v/>
      </c>
      <c r="AC46" s="89" t="str">
        <f t="shared" ca="1" si="12"/>
        <v/>
      </c>
      <c r="AD46"/>
      <c r="AE46" s="79" t="e">
        <f t="shared" si="22"/>
        <v>#VALUE!</v>
      </c>
      <c r="AF46" s="79" t="str">
        <f t="shared" si="23"/>
        <v/>
      </c>
      <c r="AG46" s="81" t="str">
        <f t="shared" si="30"/>
        <v/>
      </c>
      <c r="AH46" s="81" t="e">
        <f t="shared" si="24"/>
        <v>#VALUE!</v>
      </c>
      <c r="AI46" s="81" t="str">
        <f t="shared" si="25"/>
        <v/>
      </c>
      <c r="AJ46"/>
      <c r="AK46"/>
      <c r="AL46"/>
      <c r="AM46">
        <f t="shared" si="31"/>
        <v>0</v>
      </c>
      <c r="AN46">
        <f>COUNTIFS($L$1:L46,L46,$O$1:O46,O46)</f>
        <v>0</v>
      </c>
      <c r="AO46">
        <f t="shared" si="32"/>
        <v>0</v>
      </c>
      <c r="AP46">
        <f>COUNTIFS($J$4:J46,"SAYIM",$L$4:L46,L46,$O$4:O46,O46)</f>
        <v>0</v>
      </c>
      <c r="AQ46"/>
      <c r="AR46" s="1" t="str">
        <f>FİLTRE!$H$5</f>
        <v>TÜMÜ</v>
      </c>
      <c r="AS46"/>
      <c r="AU46" s="56">
        <f t="shared" si="26"/>
        <v>0</v>
      </c>
      <c r="AV46" s="54" t="str">
        <f t="shared" ca="1" si="27"/>
        <v/>
      </c>
      <c r="AW46" s="54" t="str">
        <f t="shared" ca="1" si="28"/>
        <v/>
      </c>
    </row>
    <row r="47" spans="2:49" x14ac:dyDescent="0.25">
      <c r="B47" s="1" t="str">
        <f>IF(I47="","",
(IF(N47=FİLTRE!$H$6,2,0)+IF(FİLTRE!$H$6="TOPLAM",2,0))
)</f>
        <v/>
      </c>
      <c r="C47">
        <f ca="1">IF(FİLTRE!$M$5="",9,(IF(U47&gt;=FİLTRE!$M$5,1,0)))</f>
        <v>1</v>
      </c>
      <c r="D47" s="1">
        <f ca="1">IF(FİLTRE!$M$6="",9,(IF('SKT LİSTESİ'!P47&lt;=FİLTRE!$M$6,1,0)))</f>
        <v>0</v>
      </c>
      <c r="E47" s="25" t="str">
        <f>IF(I47="","",(COUNTIFS($L$4:L47,L47)))</f>
        <v/>
      </c>
      <c r="F47" s="13">
        <f ca="1">IF(OR(B47&lt;&gt;2,C47&lt;&gt;1,D47&lt;&gt;1,H47&lt;&gt;1),0,
COUNTIFS($B$4:B47,2,$C$4:C47,1,$D$4:D47,1,$H$4:H47,1))</f>
        <v>0</v>
      </c>
      <c r="G47" s="26" t="str">
        <f>IF(I47="","",(COUNTIF($E$4:E47,E47)))</f>
        <v/>
      </c>
      <c r="H47" s="1">
        <f ca="1">IF(AND(J47="SAYIM",FİLTRE!$H$5="RAFTA",U47&lt;&gt;0),1,0)+
IF(AND(J47="İADE DEPO",FİLTRE!$H$5="İADE DEPO"),1,0)+
IF(FİLTRE!$H$5="TÜMÜ",1,0)+
IF(AND(J47="FİRMA İADE",FİLTRE!$H$5="FİRMA İADE"),1,0)+
IF(AND(J47="İMHA",FİLTRE!$H$5="İMHA"),1,0)</f>
        <v>1</v>
      </c>
      <c r="I47" s="5"/>
      <c r="J47" s="3"/>
      <c r="K47" s="3"/>
      <c r="L47" s="28" t="str">
        <f>(IF(K47="","",(VLOOKUP(K47,'ÜRÜN LİSTESİ'!B:C,2,0))))</f>
        <v/>
      </c>
      <c r="M47" s="29" t="str">
        <f>IF(K47="","",VLOOKUP(K47,'ÜRÜN LİSTESİ'!B:D,3,0))</f>
        <v/>
      </c>
      <c r="N47" s="28" t="str">
        <f>IF(K47="","",VLOOKUP(K47,'ÜRÜN LİSTESİ'!B:F,5,0))</f>
        <v/>
      </c>
      <c r="O47" s="5"/>
      <c r="P47" s="56" t="str">
        <f t="shared" ca="1" si="0"/>
        <v/>
      </c>
      <c r="Q47" s="57"/>
      <c r="R47" s="51" t="str">
        <f>IF(K47="","",
(IF($AK$2&gt;$AL$2,0,IF(K47="","",VLOOKUP(K47,'ÜRÜN LİSTESİ'!B:F,4,0)))))</f>
        <v/>
      </c>
      <c r="S47" s="51" t="str">
        <f t="shared" si="6"/>
        <v/>
      </c>
      <c r="T47" s="58" t="str">
        <f t="shared" ca="1" si="7"/>
        <v/>
      </c>
      <c r="U47" s="54" t="str">
        <f t="shared" ca="1" si="8"/>
        <v/>
      </c>
      <c r="V47" s="23"/>
      <c r="W47" s="54" t="str">
        <f t="shared" ca="1" si="9"/>
        <v/>
      </c>
      <c r="X47" s="54" t="str">
        <f t="shared" ca="1" si="10"/>
        <v/>
      </c>
      <c r="Y47"/>
      <c r="Z47"/>
      <c r="AA47" s="54" t="str">
        <f t="shared" si="29"/>
        <v/>
      </c>
      <c r="AB47" s="89" t="str">
        <f t="shared" ca="1" si="11"/>
        <v/>
      </c>
      <c r="AC47" s="89" t="str">
        <f t="shared" ca="1" si="12"/>
        <v/>
      </c>
      <c r="AD47"/>
      <c r="AE47" s="79" t="e">
        <f t="shared" si="22"/>
        <v>#VALUE!</v>
      </c>
      <c r="AF47" s="79" t="str">
        <f t="shared" si="23"/>
        <v/>
      </c>
      <c r="AG47" s="81" t="str">
        <f t="shared" si="30"/>
        <v/>
      </c>
      <c r="AH47" s="81" t="e">
        <f t="shared" si="24"/>
        <v>#VALUE!</v>
      </c>
      <c r="AI47" s="81" t="str">
        <f t="shared" si="25"/>
        <v/>
      </c>
      <c r="AJ47"/>
      <c r="AK47"/>
      <c r="AL47"/>
      <c r="AM47">
        <f t="shared" si="31"/>
        <v>0</v>
      </c>
      <c r="AN47">
        <f>COUNTIFS($L$1:L47,L47,$O$1:O47,O47)</f>
        <v>0</v>
      </c>
      <c r="AO47">
        <f t="shared" si="32"/>
        <v>0</v>
      </c>
      <c r="AP47">
        <f>COUNTIFS($J$4:J47,"SAYIM",$L$4:L47,L47,$O$4:O47,O47)</f>
        <v>0</v>
      </c>
      <c r="AQ47"/>
      <c r="AR47" s="1" t="str">
        <f>FİLTRE!$H$5</f>
        <v>TÜMÜ</v>
      </c>
      <c r="AS47"/>
      <c r="AU47" s="56">
        <f t="shared" si="26"/>
        <v>0</v>
      </c>
      <c r="AV47" s="54" t="str">
        <f t="shared" ca="1" si="27"/>
        <v/>
      </c>
      <c r="AW47" s="54" t="str">
        <f t="shared" ca="1" si="28"/>
        <v/>
      </c>
    </row>
    <row r="48" spans="2:49" x14ac:dyDescent="0.25">
      <c r="B48" s="1" t="str">
        <f>IF(I48="","",
(IF(N48=FİLTRE!$H$6,2,0)+IF(FİLTRE!$H$6="TOPLAM",2,0))
)</f>
        <v/>
      </c>
      <c r="C48">
        <f ca="1">IF(FİLTRE!$M$5="",9,(IF(U48&gt;=FİLTRE!$M$5,1,0)))</f>
        <v>1</v>
      </c>
      <c r="D48" s="1">
        <f ca="1">IF(FİLTRE!$M$6="",9,(IF('SKT LİSTESİ'!P48&lt;=FİLTRE!$M$6,1,0)))</f>
        <v>0</v>
      </c>
      <c r="E48" s="25" t="str">
        <f>IF(I48="","",(COUNTIFS($L$4:L48,L48)))</f>
        <v/>
      </c>
      <c r="F48" s="13">
        <f ca="1">IF(OR(B48&lt;&gt;2,C48&lt;&gt;1,D48&lt;&gt;1,H48&lt;&gt;1),0,
COUNTIFS($B$4:B48,2,$C$4:C48,1,$D$4:D48,1,$H$4:H48,1))</f>
        <v>0</v>
      </c>
      <c r="G48" s="26" t="str">
        <f>IF(I48="","",(COUNTIF($E$4:E48,E48)))</f>
        <v/>
      </c>
      <c r="H48" s="1">
        <f ca="1">IF(AND(J48="SAYIM",FİLTRE!$H$5="RAFTA",U48&lt;&gt;0),1,0)+
IF(AND(J48="İADE DEPO",FİLTRE!$H$5="İADE DEPO"),1,0)+
IF(FİLTRE!$H$5="TÜMÜ",1,0)+
IF(AND(J48="FİRMA İADE",FİLTRE!$H$5="FİRMA İADE"),1,0)+
IF(AND(J48="İMHA",FİLTRE!$H$5="İMHA"),1,0)</f>
        <v>1</v>
      </c>
      <c r="I48" s="5"/>
      <c r="J48" s="3"/>
      <c r="K48" s="3"/>
      <c r="L48" s="28" t="str">
        <f>(IF(K48="","",(VLOOKUP(K48,'ÜRÜN LİSTESİ'!B:C,2,0))))</f>
        <v/>
      </c>
      <c r="M48" s="29" t="str">
        <f>IF(K48="","",VLOOKUP(K48,'ÜRÜN LİSTESİ'!B:D,3,0))</f>
        <v/>
      </c>
      <c r="N48" s="28" t="str">
        <f>IF(K48="","",VLOOKUP(K48,'ÜRÜN LİSTESİ'!B:F,5,0))</f>
        <v/>
      </c>
      <c r="O48" s="5"/>
      <c r="P48" s="56" t="str">
        <f t="shared" ca="1" si="0"/>
        <v/>
      </c>
      <c r="Q48" s="57"/>
      <c r="R48" s="51" t="str">
        <f>IF(K48="","",
(IF($AK$2&gt;$AL$2,0,IF(K48="","",VLOOKUP(K48,'ÜRÜN LİSTESİ'!B:F,4,0)))))</f>
        <v/>
      </c>
      <c r="S48" s="51" t="str">
        <f t="shared" si="6"/>
        <v/>
      </c>
      <c r="T48" s="58" t="str">
        <f t="shared" ca="1" si="7"/>
        <v/>
      </c>
      <c r="U48" s="54" t="str">
        <f t="shared" ca="1" si="8"/>
        <v/>
      </c>
      <c r="V48" s="23"/>
      <c r="W48" s="54" t="str">
        <f t="shared" ca="1" si="9"/>
        <v/>
      </c>
      <c r="X48" s="54" t="str">
        <f t="shared" ca="1" si="10"/>
        <v/>
      </c>
      <c r="Y48"/>
      <c r="Z48"/>
      <c r="AA48" s="54" t="str">
        <f t="shared" si="29"/>
        <v/>
      </c>
      <c r="AB48" s="89" t="str">
        <f t="shared" ca="1" si="11"/>
        <v/>
      </c>
      <c r="AC48" s="89" t="str">
        <f t="shared" ca="1" si="12"/>
        <v/>
      </c>
      <c r="AD48"/>
      <c r="AE48" s="79" t="e">
        <f t="shared" si="22"/>
        <v>#VALUE!</v>
      </c>
      <c r="AF48" s="79" t="str">
        <f t="shared" si="23"/>
        <v/>
      </c>
      <c r="AG48" s="81" t="str">
        <f t="shared" si="30"/>
        <v/>
      </c>
      <c r="AH48" s="81" t="e">
        <f t="shared" si="24"/>
        <v>#VALUE!</v>
      </c>
      <c r="AI48" s="81" t="str">
        <f t="shared" si="25"/>
        <v/>
      </c>
      <c r="AJ48"/>
      <c r="AK48"/>
      <c r="AL48"/>
      <c r="AM48">
        <f t="shared" si="31"/>
        <v>0</v>
      </c>
      <c r="AN48">
        <f>COUNTIFS($L$1:L48,L48,$O$1:O48,O48)</f>
        <v>0</v>
      </c>
      <c r="AO48">
        <f t="shared" si="32"/>
        <v>0</v>
      </c>
      <c r="AP48">
        <f>COUNTIFS($J$4:J48,"SAYIM",$L$4:L48,L48,$O$4:O48,O48)</f>
        <v>0</v>
      </c>
      <c r="AQ48"/>
      <c r="AR48" s="1" t="str">
        <f>FİLTRE!$H$5</f>
        <v>TÜMÜ</v>
      </c>
      <c r="AS48"/>
      <c r="AU48" s="56">
        <f t="shared" si="26"/>
        <v>0</v>
      </c>
      <c r="AV48" s="54" t="str">
        <f t="shared" ca="1" si="27"/>
        <v/>
      </c>
      <c r="AW48" s="54" t="str">
        <f t="shared" ca="1" si="28"/>
        <v/>
      </c>
    </row>
    <row r="49" spans="2:49" x14ac:dyDescent="0.25">
      <c r="B49" s="1" t="str">
        <f>IF(I49="","",
(IF(N49=FİLTRE!$H$6,2,0)+IF(FİLTRE!$H$6="TOPLAM",2,0))
)</f>
        <v/>
      </c>
      <c r="C49">
        <f ca="1">IF(FİLTRE!$M$5="",9,(IF(U49&gt;=FİLTRE!$M$5,1,0)))</f>
        <v>1</v>
      </c>
      <c r="D49" s="1">
        <f ca="1">IF(FİLTRE!$M$6="",9,(IF('SKT LİSTESİ'!P49&lt;=FİLTRE!$M$6,1,0)))</f>
        <v>0</v>
      </c>
      <c r="E49" s="25" t="str">
        <f>IF(I49="","",(COUNTIFS($L$4:L49,L49)))</f>
        <v/>
      </c>
      <c r="F49" s="13">
        <f ca="1">IF(OR(B49&lt;&gt;2,C49&lt;&gt;1,D49&lt;&gt;1,H49&lt;&gt;1),0,
COUNTIFS($B$4:B49,2,$C$4:C49,1,$D$4:D49,1,$H$4:H49,1))</f>
        <v>0</v>
      </c>
      <c r="G49" s="26" t="str">
        <f>IF(I49="","",(COUNTIF($E$4:E49,E49)))</f>
        <v/>
      </c>
      <c r="H49" s="1">
        <f ca="1">IF(AND(J49="SAYIM",FİLTRE!$H$5="RAFTA",U49&lt;&gt;0),1,0)+
IF(AND(J49="İADE DEPO",FİLTRE!$H$5="İADE DEPO"),1,0)+
IF(FİLTRE!$H$5="TÜMÜ",1,0)+
IF(AND(J49="FİRMA İADE",FİLTRE!$H$5="FİRMA İADE"),1,0)+
IF(AND(J49="İMHA",FİLTRE!$H$5="İMHA"),1,0)</f>
        <v>1</v>
      </c>
      <c r="I49" s="5"/>
      <c r="J49" s="3"/>
      <c r="K49" s="3"/>
      <c r="L49" s="28" t="str">
        <f>(IF(K49="","",(VLOOKUP(K49,'ÜRÜN LİSTESİ'!B:C,2,0))))</f>
        <v/>
      </c>
      <c r="M49" s="29" t="str">
        <f>IF(K49="","",VLOOKUP(K49,'ÜRÜN LİSTESİ'!B:D,3,0))</f>
        <v/>
      </c>
      <c r="N49" s="28" t="str">
        <f>IF(K49="","",VLOOKUP(K49,'ÜRÜN LİSTESİ'!B:F,5,0))</f>
        <v/>
      </c>
      <c r="O49" s="5"/>
      <c r="P49" s="56" t="str">
        <f t="shared" ca="1" si="0"/>
        <v/>
      </c>
      <c r="Q49" s="57"/>
      <c r="R49" s="51" t="str">
        <f>IF(K49="","",
(IF($AK$2&gt;$AL$2,0,IF(K49="","",VLOOKUP(K49,'ÜRÜN LİSTESİ'!B:F,4,0)))))</f>
        <v/>
      </c>
      <c r="S49" s="51" t="str">
        <f t="shared" si="6"/>
        <v/>
      </c>
      <c r="T49" s="58" t="str">
        <f t="shared" ca="1" si="7"/>
        <v/>
      </c>
      <c r="U49" s="54" t="str">
        <f t="shared" ca="1" si="8"/>
        <v/>
      </c>
      <c r="V49" s="23"/>
      <c r="W49" s="54" t="str">
        <f t="shared" ca="1" si="9"/>
        <v/>
      </c>
      <c r="X49" s="54" t="str">
        <f t="shared" ca="1" si="10"/>
        <v/>
      </c>
      <c r="Y49"/>
      <c r="Z49"/>
      <c r="AA49" s="54" t="str">
        <f t="shared" si="29"/>
        <v/>
      </c>
      <c r="AB49" s="89" t="str">
        <f t="shared" ca="1" si="11"/>
        <v/>
      </c>
      <c r="AC49" s="89" t="str">
        <f t="shared" ca="1" si="12"/>
        <v/>
      </c>
      <c r="AD49"/>
      <c r="AE49" s="79" t="e">
        <f t="shared" si="22"/>
        <v>#VALUE!</v>
      </c>
      <c r="AF49" s="79" t="str">
        <f t="shared" si="23"/>
        <v/>
      </c>
      <c r="AG49" s="81" t="str">
        <f t="shared" si="30"/>
        <v/>
      </c>
      <c r="AH49" s="81" t="e">
        <f t="shared" si="24"/>
        <v>#VALUE!</v>
      </c>
      <c r="AI49" s="81" t="str">
        <f t="shared" si="25"/>
        <v/>
      </c>
      <c r="AJ49"/>
      <c r="AK49"/>
      <c r="AL49"/>
      <c r="AM49">
        <f t="shared" si="31"/>
        <v>0</v>
      </c>
      <c r="AN49">
        <f>COUNTIFS($L$1:L49,L49,$O$1:O49,O49)</f>
        <v>0</v>
      </c>
      <c r="AO49">
        <f t="shared" si="32"/>
        <v>0</v>
      </c>
      <c r="AP49">
        <f>COUNTIFS($J$4:J49,"SAYIM",$L$4:L49,L49,$O$4:O49,O49)</f>
        <v>0</v>
      </c>
      <c r="AQ49"/>
      <c r="AR49" s="1" t="str">
        <f>FİLTRE!$H$5</f>
        <v>TÜMÜ</v>
      </c>
      <c r="AS49"/>
      <c r="AU49" s="56">
        <f t="shared" si="26"/>
        <v>0</v>
      </c>
      <c r="AV49" s="54" t="str">
        <f t="shared" ca="1" si="27"/>
        <v/>
      </c>
      <c r="AW49" s="54" t="str">
        <f t="shared" ca="1" si="28"/>
        <v/>
      </c>
    </row>
    <row r="50" spans="2:49" x14ac:dyDescent="0.25">
      <c r="B50" s="1" t="str">
        <f>IF(I50="","",
(IF(N50=FİLTRE!$H$6,2,0)+IF(FİLTRE!$H$6="TOPLAM",2,0))
)</f>
        <v/>
      </c>
      <c r="C50">
        <f ca="1">IF(FİLTRE!$M$5="",9,(IF(U50&gt;=FİLTRE!$M$5,1,0)))</f>
        <v>1</v>
      </c>
      <c r="D50" s="1">
        <f ca="1">IF(FİLTRE!$M$6="",9,(IF('SKT LİSTESİ'!P50&lt;=FİLTRE!$M$6,1,0)))</f>
        <v>0</v>
      </c>
      <c r="E50" s="25" t="str">
        <f>IF(I50="","",(COUNTIFS($L$4:L50,L50)))</f>
        <v/>
      </c>
      <c r="F50" s="13">
        <f ca="1">IF(OR(B50&lt;&gt;2,C50&lt;&gt;1,D50&lt;&gt;1,H50&lt;&gt;1),0,
COUNTIFS($B$4:B50,2,$C$4:C50,1,$D$4:D50,1,$H$4:H50,1))</f>
        <v>0</v>
      </c>
      <c r="G50" s="26" t="str">
        <f>IF(I50="","",(COUNTIF($E$4:E50,E50)))</f>
        <v/>
      </c>
      <c r="H50" s="1">
        <f ca="1">IF(AND(J50="SAYIM",FİLTRE!$H$5="RAFTA",U50&lt;&gt;0),1,0)+
IF(AND(J50="İADE DEPO",FİLTRE!$H$5="İADE DEPO"),1,0)+
IF(FİLTRE!$H$5="TÜMÜ",1,0)+
IF(AND(J50="FİRMA İADE",FİLTRE!$H$5="FİRMA İADE"),1,0)+
IF(AND(J50="İMHA",FİLTRE!$H$5="İMHA"),1,0)</f>
        <v>1</v>
      </c>
      <c r="I50" s="5"/>
      <c r="J50" s="3"/>
      <c r="K50" s="3"/>
      <c r="L50" s="28" t="str">
        <f>(IF(K50="","",(VLOOKUP(K50,'ÜRÜN LİSTESİ'!B:C,2,0))))</f>
        <v/>
      </c>
      <c r="M50" s="29" t="str">
        <f>IF(K50="","",VLOOKUP(K50,'ÜRÜN LİSTESİ'!B:D,3,0))</f>
        <v/>
      </c>
      <c r="N50" s="28" t="str">
        <f>IF(K50="","",VLOOKUP(K50,'ÜRÜN LİSTESİ'!B:F,5,0))</f>
        <v/>
      </c>
      <c r="O50" s="5"/>
      <c r="P50" s="56" t="str">
        <f t="shared" ca="1" si="0"/>
        <v/>
      </c>
      <c r="Q50" s="57"/>
      <c r="R50" s="51" t="str">
        <f>IF(K50="","",
(IF($AK$2&gt;$AL$2,0,IF(K50="","",VLOOKUP(K50,'ÜRÜN LİSTESİ'!B:F,4,0)))))</f>
        <v/>
      </c>
      <c r="S50" s="51" t="str">
        <f t="shared" si="6"/>
        <v/>
      </c>
      <c r="T50" s="58" t="str">
        <f t="shared" ca="1" si="7"/>
        <v/>
      </c>
      <c r="U50" s="54" t="str">
        <f t="shared" ca="1" si="8"/>
        <v/>
      </c>
      <c r="V50" s="23"/>
      <c r="W50" s="54" t="str">
        <f t="shared" ca="1" si="9"/>
        <v/>
      </c>
      <c r="X50" s="54" t="str">
        <f t="shared" ca="1" si="10"/>
        <v/>
      </c>
      <c r="Y50"/>
      <c r="Z50"/>
      <c r="AA50" s="54" t="str">
        <f t="shared" si="29"/>
        <v/>
      </c>
      <c r="AB50" s="89" t="str">
        <f t="shared" ca="1" si="11"/>
        <v/>
      </c>
      <c r="AC50" s="89" t="str">
        <f t="shared" ca="1" si="12"/>
        <v/>
      </c>
      <c r="AD50"/>
      <c r="AE50" s="79" t="e">
        <f t="shared" si="22"/>
        <v>#VALUE!</v>
      </c>
      <c r="AF50" s="79" t="str">
        <f t="shared" si="23"/>
        <v/>
      </c>
      <c r="AG50" s="81" t="str">
        <f t="shared" si="30"/>
        <v/>
      </c>
      <c r="AH50" s="81" t="e">
        <f t="shared" si="24"/>
        <v>#VALUE!</v>
      </c>
      <c r="AI50" s="81" t="str">
        <f t="shared" si="25"/>
        <v/>
      </c>
      <c r="AJ50"/>
      <c r="AK50"/>
      <c r="AL50"/>
      <c r="AM50">
        <f t="shared" si="31"/>
        <v>0</v>
      </c>
      <c r="AN50">
        <f>COUNTIFS($L$1:L50,L50,$O$1:O50,O50)</f>
        <v>0</v>
      </c>
      <c r="AO50">
        <f t="shared" si="32"/>
        <v>0</v>
      </c>
      <c r="AP50">
        <f>COUNTIFS($J$4:J50,"SAYIM",$L$4:L50,L50,$O$4:O50,O50)</f>
        <v>0</v>
      </c>
      <c r="AQ50"/>
      <c r="AR50" s="1" t="str">
        <f>FİLTRE!$H$5</f>
        <v>TÜMÜ</v>
      </c>
      <c r="AS50"/>
      <c r="AU50" s="56">
        <f t="shared" si="26"/>
        <v>0</v>
      </c>
      <c r="AV50" s="54" t="str">
        <f t="shared" ca="1" si="27"/>
        <v/>
      </c>
      <c r="AW50" s="54" t="str">
        <f t="shared" ca="1" si="28"/>
        <v/>
      </c>
    </row>
    <row r="51" spans="2:49" x14ac:dyDescent="0.25">
      <c r="B51" s="1" t="str">
        <f>IF(I51="","",
(IF(N51=FİLTRE!$H$6,2,0)+IF(FİLTRE!$H$6="TOPLAM",2,0))
)</f>
        <v/>
      </c>
      <c r="C51">
        <f ca="1">IF(FİLTRE!$M$5="",9,(IF(U51&gt;=FİLTRE!$M$5,1,0)))</f>
        <v>1</v>
      </c>
      <c r="D51" s="1">
        <f ca="1">IF(FİLTRE!$M$6="",9,(IF('SKT LİSTESİ'!P51&lt;=FİLTRE!$M$6,1,0)))</f>
        <v>0</v>
      </c>
      <c r="E51" s="25" t="str">
        <f>IF(I51="","",(COUNTIFS($L$4:L51,L51)))</f>
        <v/>
      </c>
      <c r="F51" s="13">
        <f ca="1">IF(OR(B51&lt;&gt;2,C51&lt;&gt;1,D51&lt;&gt;1,H51&lt;&gt;1),0,
COUNTIFS($B$4:B51,2,$C$4:C51,1,$D$4:D51,1,$H$4:H51,1))</f>
        <v>0</v>
      </c>
      <c r="G51" s="26" t="str">
        <f>IF(I51="","",(COUNTIF($E$4:E51,E51)))</f>
        <v/>
      </c>
      <c r="H51" s="1">
        <f ca="1">IF(AND(J51="SAYIM",FİLTRE!$H$5="RAFTA",U51&lt;&gt;0),1,0)+
IF(AND(J51="İADE DEPO",FİLTRE!$H$5="İADE DEPO"),1,0)+
IF(FİLTRE!$H$5="TÜMÜ",1,0)+
IF(AND(J51="FİRMA İADE",FİLTRE!$H$5="FİRMA İADE"),1,0)+
IF(AND(J51="İMHA",FİLTRE!$H$5="İMHA"),1,0)</f>
        <v>1</v>
      </c>
      <c r="I51" s="5"/>
      <c r="J51" s="3"/>
      <c r="K51" s="3"/>
      <c r="L51" s="28" t="str">
        <f>(IF(K51="","",(VLOOKUP(K51,'ÜRÜN LİSTESİ'!B:C,2,0))))</f>
        <v/>
      </c>
      <c r="M51" s="29" t="str">
        <f>IF(K51="","",VLOOKUP(K51,'ÜRÜN LİSTESİ'!B:D,3,0))</f>
        <v/>
      </c>
      <c r="N51" s="28" t="str">
        <f>IF(K51="","",VLOOKUP(K51,'ÜRÜN LİSTESİ'!B:F,5,0))</f>
        <v/>
      </c>
      <c r="O51" s="5"/>
      <c r="P51" s="56" t="str">
        <f t="shared" ca="1" si="0"/>
        <v/>
      </c>
      <c r="Q51" s="57"/>
      <c r="R51" s="51" t="str">
        <f>IF(K51="","",
(IF($AK$2&gt;$AL$2,0,IF(K51="","",VLOOKUP(K51,'ÜRÜN LİSTESİ'!B:F,4,0)))))</f>
        <v/>
      </c>
      <c r="S51" s="51" t="str">
        <f t="shared" si="6"/>
        <v/>
      </c>
      <c r="T51" s="58" t="str">
        <f t="shared" ca="1" si="7"/>
        <v/>
      </c>
      <c r="U51" s="54" t="str">
        <f t="shared" ca="1" si="8"/>
        <v/>
      </c>
      <c r="V51" s="23"/>
      <c r="W51" s="54" t="str">
        <f t="shared" ca="1" si="9"/>
        <v/>
      </c>
      <c r="X51" s="54" t="str">
        <f t="shared" ca="1" si="10"/>
        <v/>
      </c>
      <c r="Y51"/>
      <c r="Z51"/>
      <c r="AA51" s="54" t="str">
        <f t="shared" si="29"/>
        <v/>
      </c>
      <c r="AB51" s="89" t="str">
        <f t="shared" ca="1" si="11"/>
        <v/>
      </c>
      <c r="AC51" s="89" t="str">
        <f t="shared" ca="1" si="12"/>
        <v/>
      </c>
      <c r="AD51"/>
      <c r="AE51" s="79" t="e">
        <f t="shared" si="22"/>
        <v>#VALUE!</v>
      </c>
      <c r="AF51" s="79" t="str">
        <f t="shared" si="23"/>
        <v/>
      </c>
      <c r="AG51" s="81" t="str">
        <f t="shared" si="30"/>
        <v/>
      </c>
      <c r="AH51" s="81" t="e">
        <f t="shared" si="24"/>
        <v>#VALUE!</v>
      </c>
      <c r="AI51" s="81" t="str">
        <f t="shared" si="25"/>
        <v/>
      </c>
      <c r="AJ51"/>
      <c r="AK51"/>
      <c r="AL51"/>
      <c r="AM51">
        <f t="shared" si="31"/>
        <v>0</v>
      </c>
      <c r="AN51">
        <f>COUNTIFS($L$1:L51,L51,$O$1:O51,O51)</f>
        <v>0</v>
      </c>
      <c r="AO51">
        <f t="shared" si="32"/>
        <v>0</v>
      </c>
      <c r="AP51">
        <f>COUNTIFS($J$4:J51,"SAYIM",$L$4:L51,L51,$O$4:O51,O51)</f>
        <v>0</v>
      </c>
      <c r="AQ51"/>
      <c r="AR51" s="1" t="str">
        <f>FİLTRE!$H$5</f>
        <v>TÜMÜ</v>
      </c>
      <c r="AS51"/>
      <c r="AU51" s="56">
        <f t="shared" si="26"/>
        <v>0</v>
      </c>
      <c r="AV51" s="54" t="str">
        <f t="shared" ca="1" si="27"/>
        <v/>
      </c>
      <c r="AW51" s="54" t="str">
        <f t="shared" ca="1" si="28"/>
        <v/>
      </c>
    </row>
    <row r="52" spans="2:49" x14ac:dyDescent="0.25">
      <c r="B52" s="1" t="str">
        <f>IF(I52="","",
(IF(N52=FİLTRE!$H$6,2,0)+IF(FİLTRE!$H$6="TOPLAM",2,0))
)</f>
        <v/>
      </c>
      <c r="C52">
        <f ca="1">IF(FİLTRE!$M$5="",9,(IF(U52&gt;=FİLTRE!$M$5,1,0)))</f>
        <v>1</v>
      </c>
      <c r="D52" s="1">
        <f ca="1">IF(FİLTRE!$M$6="",9,(IF('SKT LİSTESİ'!P52&lt;=FİLTRE!$M$6,1,0)))</f>
        <v>0</v>
      </c>
      <c r="E52" s="25" t="str">
        <f>IF(I52="","",(COUNTIFS($L$4:L52,L52)))</f>
        <v/>
      </c>
      <c r="F52" s="13">
        <f ca="1">IF(OR(B52&lt;&gt;2,C52&lt;&gt;1,D52&lt;&gt;1,H52&lt;&gt;1),0,
COUNTIFS($B$4:B52,2,$C$4:C52,1,$D$4:D52,1,$H$4:H52,1))</f>
        <v>0</v>
      </c>
      <c r="G52" s="26" t="str">
        <f>IF(I52="","",(COUNTIF($E$4:E52,E52)))</f>
        <v/>
      </c>
      <c r="H52" s="1">
        <f ca="1">IF(AND(J52="SAYIM",FİLTRE!$H$5="RAFTA",U52&lt;&gt;0),1,0)+
IF(AND(J52="İADE DEPO",FİLTRE!$H$5="İADE DEPO"),1,0)+
IF(FİLTRE!$H$5="TÜMÜ",1,0)+
IF(AND(J52="FİRMA İADE",FİLTRE!$H$5="FİRMA İADE"),1,0)+
IF(AND(J52="İMHA",FİLTRE!$H$5="İMHA"),1,0)</f>
        <v>1</v>
      </c>
      <c r="I52" s="5"/>
      <c r="J52" s="3"/>
      <c r="K52" s="3"/>
      <c r="L52" s="28" t="str">
        <f>(IF(K52="","",(VLOOKUP(K52,'ÜRÜN LİSTESİ'!B:C,2,0))))</f>
        <v/>
      </c>
      <c r="M52" s="29" t="str">
        <f>IF(K52="","",VLOOKUP(K52,'ÜRÜN LİSTESİ'!B:D,3,0))</f>
        <v/>
      </c>
      <c r="N52" s="28" t="str">
        <f>IF(K52="","",VLOOKUP(K52,'ÜRÜN LİSTESİ'!B:F,5,0))</f>
        <v/>
      </c>
      <c r="O52" s="5"/>
      <c r="P52" s="56" t="str">
        <f t="shared" ca="1" si="0"/>
        <v/>
      </c>
      <c r="Q52" s="57"/>
      <c r="R52" s="51" t="str">
        <f>IF(K52="","",
(IF($AK$2&gt;$AL$2,0,IF(K52="","",VLOOKUP(K52,'ÜRÜN LİSTESİ'!B:F,4,0)))))</f>
        <v/>
      </c>
      <c r="S52" s="51" t="str">
        <f t="shared" si="6"/>
        <v/>
      </c>
      <c r="T52" s="58" t="str">
        <f t="shared" ca="1" si="7"/>
        <v/>
      </c>
      <c r="U52" s="54" t="str">
        <f t="shared" ca="1" si="8"/>
        <v/>
      </c>
      <c r="V52" s="23"/>
      <c r="W52" s="54" t="str">
        <f t="shared" ca="1" si="9"/>
        <v/>
      </c>
      <c r="X52" s="54" t="str">
        <f t="shared" ca="1" si="10"/>
        <v/>
      </c>
      <c r="Y52"/>
      <c r="Z52"/>
      <c r="AA52" s="54" t="str">
        <f t="shared" si="29"/>
        <v/>
      </c>
      <c r="AB52" s="89" t="str">
        <f t="shared" ca="1" si="11"/>
        <v/>
      </c>
      <c r="AC52" s="89" t="str">
        <f t="shared" ca="1" si="12"/>
        <v/>
      </c>
      <c r="AD52"/>
      <c r="AE52" s="79" t="e">
        <f t="shared" si="22"/>
        <v>#VALUE!</v>
      </c>
      <c r="AF52" s="79" t="str">
        <f t="shared" si="23"/>
        <v/>
      </c>
      <c r="AG52" s="81" t="str">
        <f t="shared" si="30"/>
        <v/>
      </c>
      <c r="AH52" s="81" t="e">
        <f t="shared" si="24"/>
        <v>#VALUE!</v>
      </c>
      <c r="AI52" s="81" t="str">
        <f t="shared" si="25"/>
        <v/>
      </c>
      <c r="AJ52"/>
      <c r="AK52"/>
      <c r="AL52"/>
      <c r="AM52">
        <f t="shared" si="31"/>
        <v>0</v>
      </c>
      <c r="AN52">
        <f>COUNTIFS($L$1:L52,L52,$O$1:O52,O52)</f>
        <v>0</v>
      </c>
      <c r="AO52">
        <f t="shared" si="32"/>
        <v>0</v>
      </c>
      <c r="AP52">
        <f>COUNTIFS($J$4:J52,"SAYIM",$L$4:L52,L52,$O$4:O52,O52)</f>
        <v>0</v>
      </c>
      <c r="AQ52"/>
      <c r="AR52" s="1" t="str">
        <f>FİLTRE!$H$5</f>
        <v>TÜMÜ</v>
      </c>
      <c r="AS52"/>
      <c r="AU52" s="56">
        <f t="shared" si="26"/>
        <v>0</v>
      </c>
      <c r="AV52" s="54" t="str">
        <f t="shared" ca="1" si="27"/>
        <v/>
      </c>
      <c r="AW52" s="54" t="str">
        <f t="shared" ca="1" si="28"/>
        <v/>
      </c>
    </row>
    <row r="53" spans="2:49" x14ac:dyDescent="0.25">
      <c r="B53" s="1" t="str">
        <f>IF(I53="","",
(IF(N53=FİLTRE!$H$6,2,0)+IF(FİLTRE!$H$6="TOPLAM",2,0))
)</f>
        <v/>
      </c>
      <c r="C53">
        <f ca="1">IF(FİLTRE!$M$5="",9,(IF(U53&gt;=FİLTRE!$M$5,1,0)))</f>
        <v>1</v>
      </c>
      <c r="D53" s="1">
        <f ca="1">IF(FİLTRE!$M$6="",9,(IF('SKT LİSTESİ'!P53&lt;=FİLTRE!$M$6,1,0)))</f>
        <v>0</v>
      </c>
      <c r="E53" s="25" t="str">
        <f>IF(I53="","",(COUNTIFS($L$4:L53,L53)))</f>
        <v/>
      </c>
      <c r="F53" s="13">
        <f ca="1">IF(OR(B53&lt;&gt;2,C53&lt;&gt;1,D53&lt;&gt;1,H53&lt;&gt;1),0,
COUNTIFS($B$4:B53,2,$C$4:C53,1,$D$4:D53,1,$H$4:H53,1))</f>
        <v>0</v>
      </c>
      <c r="G53" s="26" t="str">
        <f>IF(I53="","",(COUNTIF($E$4:E53,E53)))</f>
        <v/>
      </c>
      <c r="H53" s="1">
        <f ca="1">IF(AND(J53="SAYIM",FİLTRE!$H$5="RAFTA",U53&lt;&gt;0),1,0)+
IF(AND(J53="İADE DEPO",FİLTRE!$H$5="İADE DEPO"),1,0)+
IF(FİLTRE!$H$5="TÜMÜ",1,0)+
IF(AND(J53="FİRMA İADE",FİLTRE!$H$5="FİRMA İADE"),1,0)+
IF(AND(J53="İMHA",FİLTRE!$H$5="İMHA"),1,0)</f>
        <v>1</v>
      </c>
      <c r="I53" s="5"/>
      <c r="J53" s="3"/>
      <c r="K53" s="3"/>
      <c r="L53" s="28" t="str">
        <f>(IF(K53="","",(VLOOKUP(K53,'ÜRÜN LİSTESİ'!B:C,2,0))))</f>
        <v/>
      </c>
      <c r="M53" s="29" t="str">
        <f>IF(K53="","",VLOOKUP(K53,'ÜRÜN LİSTESİ'!B:D,3,0))</f>
        <v/>
      </c>
      <c r="N53" s="28" t="str">
        <f>IF(K53="","",VLOOKUP(K53,'ÜRÜN LİSTESİ'!B:F,5,0))</f>
        <v/>
      </c>
      <c r="O53" s="5"/>
      <c r="P53" s="56" t="str">
        <f t="shared" ca="1" si="0"/>
        <v/>
      </c>
      <c r="Q53" s="57"/>
      <c r="R53" s="51" t="str">
        <f>IF(K53="","",
(IF($AK$2&gt;$AL$2,0,IF(K53="","",VLOOKUP(K53,'ÜRÜN LİSTESİ'!B:F,4,0)))))</f>
        <v/>
      </c>
      <c r="S53" s="51" t="str">
        <f t="shared" si="6"/>
        <v/>
      </c>
      <c r="T53" s="58" t="str">
        <f t="shared" ca="1" si="7"/>
        <v/>
      </c>
      <c r="U53" s="54" t="str">
        <f t="shared" ca="1" si="8"/>
        <v/>
      </c>
      <c r="V53" s="23"/>
      <c r="W53" s="54" t="str">
        <f t="shared" ca="1" si="9"/>
        <v/>
      </c>
      <c r="X53" s="54" t="str">
        <f t="shared" ca="1" si="10"/>
        <v/>
      </c>
      <c r="Y53"/>
      <c r="Z53"/>
      <c r="AA53" s="54" t="str">
        <f t="shared" si="29"/>
        <v/>
      </c>
      <c r="AB53" s="89" t="str">
        <f t="shared" ca="1" si="11"/>
        <v/>
      </c>
      <c r="AC53" s="89" t="str">
        <f t="shared" ca="1" si="12"/>
        <v/>
      </c>
      <c r="AD53"/>
      <c r="AE53" s="79" t="e">
        <f t="shared" si="22"/>
        <v>#VALUE!</v>
      </c>
      <c r="AF53" s="79" t="str">
        <f t="shared" si="23"/>
        <v/>
      </c>
      <c r="AG53" s="81" t="str">
        <f t="shared" si="30"/>
        <v/>
      </c>
      <c r="AH53" s="81" t="e">
        <f t="shared" si="24"/>
        <v>#VALUE!</v>
      </c>
      <c r="AI53" s="81" t="str">
        <f t="shared" si="25"/>
        <v/>
      </c>
      <c r="AJ53"/>
      <c r="AK53"/>
      <c r="AL53"/>
      <c r="AM53">
        <f t="shared" si="31"/>
        <v>0</v>
      </c>
      <c r="AN53">
        <f>COUNTIFS($L$1:L53,L53,$O$1:O53,O53)</f>
        <v>0</v>
      </c>
      <c r="AO53">
        <f t="shared" si="32"/>
        <v>0</v>
      </c>
      <c r="AP53">
        <f>COUNTIFS($J$4:J53,"SAYIM",$L$4:L53,L53,$O$4:O53,O53)</f>
        <v>0</v>
      </c>
      <c r="AQ53"/>
      <c r="AR53" s="1" t="str">
        <f>FİLTRE!$H$5</f>
        <v>TÜMÜ</v>
      </c>
      <c r="AS53"/>
      <c r="AU53" s="56">
        <f t="shared" si="26"/>
        <v>0</v>
      </c>
      <c r="AV53" s="54" t="str">
        <f t="shared" ca="1" si="27"/>
        <v/>
      </c>
      <c r="AW53" s="54" t="str">
        <f t="shared" ca="1" si="28"/>
        <v/>
      </c>
    </row>
    <row r="54" spans="2:49" x14ac:dyDescent="0.25">
      <c r="B54" s="1" t="str">
        <f>IF(I54="","",
(IF(N54=FİLTRE!$H$6,2,0)+IF(FİLTRE!$H$6="TOPLAM",2,0))
)</f>
        <v/>
      </c>
      <c r="C54">
        <f ca="1">IF(FİLTRE!$M$5="",9,(IF(U54&gt;=FİLTRE!$M$5,1,0)))</f>
        <v>1</v>
      </c>
      <c r="D54" s="1">
        <f ca="1">IF(FİLTRE!$M$6="",9,(IF('SKT LİSTESİ'!P54&lt;=FİLTRE!$M$6,1,0)))</f>
        <v>0</v>
      </c>
      <c r="E54" s="25" t="str">
        <f>IF(I54="","",(COUNTIFS($L$4:L54,L54)))</f>
        <v/>
      </c>
      <c r="F54" s="13">
        <f ca="1">IF(OR(B54&lt;&gt;2,C54&lt;&gt;1,D54&lt;&gt;1,H54&lt;&gt;1),0,
COUNTIFS($B$4:B54,2,$C$4:C54,1,$D$4:D54,1,$H$4:H54,1))</f>
        <v>0</v>
      </c>
      <c r="G54" s="26" t="str">
        <f>IF(I54="","",(COUNTIF($E$4:E54,E54)))</f>
        <v/>
      </c>
      <c r="H54" s="1">
        <f ca="1">IF(AND(J54="SAYIM",FİLTRE!$H$5="RAFTA",U54&lt;&gt;0),1,0)+
IF(AND(J54="İADE DEPO",FİLTRE!$H$5="İADE DEPO"),1,0)+
IF(FİLTRE!$H$5="TÜMÜ",1,0)+
IF(AND(J54="FİRMA İADE",FİLTRE!$H$5="FİRMA İADE"),1,0)+
IF(AND(J54="İMHA",FİLTRE!$H$5="İMHA"),1,0)</f>
        <v>1</v>
      </c>
      <c r="I54" s="5"/>
      <c r="J54" s="3"/>
      <c r="K54" s="3"/>
      <c r="L54" s="28" t="str">
        <f>(IF(K54="","",(VLOOKUP(K54,'ÜRÜN LİSTESİ'!B:C,2,0))))</f>
        <v/>
      </c>
      <c r="M54" s="29" t="str">
        <f>IF(K54="","",VLOOKUP(K54,'ÜRÜN LİSTESİ'!B:D,3,0))</f>
        <v/>
      </c>
      <c r="N54" s="28" t="str">
        <f>IF(K54="","",VLOOKUP(K54,'ÜRÜN LİSTESİ'!B:F,5,0))</f>
        <v/>
      </c>
      <c r="O54" s="5"/>
      <c r="P54" s="56" t="str">
        <f t="shared" ca="1" si="0"/>
        <v/>
      </c>
      <c r="Q54" s="57"/>
      <c r="R54" s="51" t="str">
        <f>IF(K54="","",
(IF($AK$2&gt;$AL$2,0,IF(K54="","",VLOOKUP(K54,'ÜRÜN LİSTESİ'!B:F,4,0)))))</f>
        <v/>
      </c>
      <c r="S54" s="51" t="str">
        <f t="shared" si="6"/>
        <v/>
      </c>
      <c r="T54" s="58" t="str">
        <f t="shared" ca="1" si="7"/>
        <v/>
      </c>
      <c r="U54" s="54" t="str">
        <f t="shared" ca="1" si="8"/>
        <v/>
      </c>
      <c r="V54" s="23"/>
      <c r="W54" s="54" t="str">
        <f t="shared" ca="1" si="9"/>
        <v/>
      </c>
      <c r="X54" s="54" t="str">
        <f t="shared" ca="1" si="10"/>
        <v/>
      </c>
      <c r="Y54"/>
      <c r="Z54"/>
      <c r="AA54" s="54" t="str">
        <f t="shared" si="29"/>
        <v/>
      </c>
      <c r="AB54" s="89" t="str">
        <f t="shared" ca="1" si="11"/>
        <v/>
      </c>
      <c r="AC54" s="89" t="str">
        <f t="shared" ca="1" si="12"/>
        <v/>
      </c>
      <c r="AD54"/>
      <c r="AE54" s="79" t="e">
        <f t="shared" si="22"/>
        <v>#VALUE!</v>
      </c>
      <c r="AF54" s="79" t="str">
        <f t="shared" si="23"/>
        <v/>
      </c>
      <c r="AG54" s="81" t="str">
        <f t="shared" si="30"/>
        <v/>
      </c>
      <c r="AH54" s="81" t="e">
        <f t="shared" si="24"/>
        <v>#VALUE!</v>
      </c>
      <c r="AI54" s="81" t="str">
        <f t="shared" si="25"/>
        <v/>
      </c>
      <c r="AJ54"/>
      <c r="AK54"/>
      <c r="AL54"/>
      <c r="AM54">
        <f t="shared" si="31"/>
        <v>0</v>
      </c>
      <c r="AN54">
        <f>COUNTIFS($L$1:L54,L54,$O$1:O54,O54)</f>
        <v>0</v>
      </c>
      <c r="AO54">
        <f t="shared" si="32"/>
        <v>0</v>
      </c>
      <c r="AP54">
        <f>COUNTIFS($J$4:J54,"SAYIM",$L$4:L54,L54,$O$4:O54,O54)</f>
        <v>0</v>
      </c>
      <c r="AQ54"/>
      <c r="AR54" s="1" t="str">
        <f>FİLTRE!$H$5</f>
        <v>TÜMÜ</v>
      </c>
      <c r="AS54"/>
      <c r="AU54" s="56">
        <f t="shared" si="26"/>
        <v>0</v>
      </c>
      <c r="AV54" s="54" t="str">
        <f t="shared" ca="1" si="27"/>
        <v/>
      </c>
      <c r="AW54" s="54" t="str">
        <f t="shared" ca="1" si="28"/>
        <v/>
      </c>
    </row>
    <row r="55" spans="2:49" x14ac:dyDescent="0.25">
      <c r="B55" s="1" t="str">
        <f>IF(I55="","",
(IF(N55=FİLTRE!$H$6,2,0)+IF(FİLTRE!$H$6="TOPLAM",2,0))
)</f>
        <v/>
      </c>
      <c r="C55">
        <f ca="1">IF(FİLTRE!$M$5="",9,(IF(U55&gt;=FİLTRE!$M$5,1,0)))</f>
        <v>1</v>
      </c>
      <c r="D55" s="1">
        <f ca="1">IF(FİLTRE!$M$6="",9,(IF('SKT LİSTESİ'!P55&lt;=FİLTRE!$M$6,1,0)))</f>
        <v>0</v>
      </c>
      <c r="E55" s="25" t="str">
        <f>IF(I55="","",(COUNTIFS($L$4:L55,L55)))</f>
        <v/>
      </c>
      <c r="F55" s="13">
        <f ca="1">IF(OR(B55&lt;&gt;2,C55&lt;&gt;1,D55&lt;&gt;1,H55&lt;&gt;1),0,
COUNTIFS($B$4:B55,2,$C$4:C55,1,$D$4:D55,1,$H$4:H55,1))</f>
        <v>0</v>
      </c>
      <c r="G55" s="26" t="str">
        <f>IF(I55="","",(COUNTIF($E$4:E55,E55)))</f>
        <v/>
      </c>
      <c r="H55" s="1">
        <f ca="1">IF(AND(J55="SAYIM",FİLTRE!$H$5="RAFTA",U55&lt;&gt;0),1,0)+
IF(AND(J55="İADE DEPO",FİLTRE!$H$5="İADE DEPO"),1,0)+
IF(FİLTRE!$H$5="TÜMÜ",1,0)+
IF(AND(J55="FİRMA İADE",FİLTRE!$H$5="FİRMA İADE"),1,0)+
IF(AND(J55="İMHA",FİLTRE!$H$5="İMHA"),1,0)</f>
        <v>1</v>
      </c>
      <c r="I55" s="5"/>
      <c r="J55" s="3"/>
      <c r="K55" s="3"/>
      <c r="L55" s="28" t="str">
        <f>(IF(K55="","",(VLOOKUP(K55,'ÜRÜN LİSTESİ'!B:C,2,0))))</f>
        <v/>
      </c>
      <c r="M55" s="29" t="str">
        <f>IF(K55="","",VLOOKUP(K55,'ÜRÜN LİSTESİ'!B:D,3,0))</f>
        <v/>
      </c>
      <c r="N55" s="28" t="str">
        <f>IF(K55="","",VLOOKUP(K55,'ÜRÜN LİSTESİ'!B:F,5,0))</f>
        <v/>
      </c>
      <c r="O55" s="5"/>
      <c r="P55" s="56" t="str">
        <f t="shared" ca="1" si="0"/>
        <v/>
      </c>
      <c r="Q55" s="57"/>
      <c r="R55" s="51" t="str">
        <f>IF(K55="","",
(IF($AK$2&gt;$AL$2,0,IF(K55="","",VLOOKUP(K55,'ÜRÜN LİSTESİ'!B:F,4,0)))))</f>
        <v/>
      </c>
      <c r="S55" s="51" t="str">
        <f t="shared" si="6"/>
        <v/>
      </c>
      <c r="T55" s="58" t="str">
        <f t="shared" ca="1" si="7"/>
        <v/>
      </c>
      <c r="U55" s="54" t="str">
        <f t="shared" ca="1" si="8"/>
        <v/>
      </c>
      <c r="V55" s="23"/>
      <c r="W55" s="54" t="str">
        <f t="shared" ca="1" si="9"/>
        <v/>
      </c>
      <c r="X55" s="54" t="str">
        <f t="shared" ca="1" si="10"/>
        <v/>
      </c>
      <c r="Y55"/>
      <c r="Z55"/>
      <c r="AA55" s="54" t="str">
        <f t="shared" si="29"/>
        <v/>
      </c>
      <c r="AB55" s="89" t="str">
        <f t="shared" ca="1" si="11"/>
        <v/>
      </c>
      <c r="AC55" s="89" t="str">
        <f t="shared" ca="1" si="12"/>
        <v/>
      </c>
      <c r="AD55"/>
      <c r="AE55" s="79" t="e">
        <f t="shared" si="22"/>
        <v>#VALUE!</v>
      </c>
      <c r="AF55" s="79" t="str">
        <f t="shared" si="23"/>
        <v/>
      </c>
      <c r="AG55" s="81" t="str">
        <f t="shared" si="30"/>
        <v/>
      </c>
      <c r="AH55" s="81" t="e">
        <f t="shared" si="24"/>
        <v>#VALUE!</v>
      </c>
      <c r="AI55" s="81" t="str">
        <f t="shared" si="25"/>
        <v/>
      </c>
      <c r="AJ55"/>
      <c r="AK55"/>
      <c r="AL55"/>
      <c r="AM55">
        <f t="shared" si="31"/>
        <v>0</v>
      </c>
      <c r="AN55">
        <f>COUNTIFS($L$1:L55,L55,$O$1:O55,O55)</f>
        <v>0</v>
      </c>
      <c r="AO55">
        <f t="shared" si="32"/>
        <v>0</v>
      </c>
      <c r="AP55">
        <f>COUNTIFS($J$4:J55,"SAYIM",$L$4:L55,L55,$O$4:O55,O55)</f>
        <v>0</v>
      </c>
      <c r="AQ55"/>
      <c r="AR55" s="1" t="str">
        <f>FİLTRE!$H$5</f>
        <v>TÜMÜ</v>
      </c>
      <c r="AS55"/>
      <c r="AU55" s="56">
        <f t="shared" si="26"/>
        <v>0</v>
      </c>
      <c r="AV55" s="54" t="str">
        <f t="shared" ca="1" si="27"/>
        <v/>
      </c>
      <c r="AW55" s="54" t="str">
        <f t="shared" ca="1" si="28"/>
        <v/>
      </c>
    </row>
    <row r="56" spans="2:49" x14ac:dyDescent="0.25">
      <c r="B56" s="1" t="str">
        <f>IF(I56="","",
(IF(N56=FİLTRE!$H$6,2,0)+IF(FİLTRE!$H$6="TOPLAM",2,0))
)</f>
        <v/>
      </c>
      <c r="C56">
        <f ca="1">IF(FİLTRE!$M$5="",9,(IF(U56&gt;=FİLTRE!$M$5,1,0)))</f>
        <v>1</v>
      </c>
      <c r="D56" s="1">
        <f ca="1">IF(FİLTRE!$M$6="",9,(IF('SKT LİSTESİ'!P56&lt;=FİLTRE!$M$6,1,0)))</f>
        <v>0</v>
      </c>
      <c r="E56" s="25" t="str">
        <f>IF(I56="","",(COUNTIFS($L$4:L56,L56)))</f>
        <v/>
      </c>
      <c r="F56" s="13">
        <f ca="1">IF(OR(B56&lt;&gt;2,C56&lt;&gt;1,D56&lt;&gt;1,H56&lt;&gt;1),0,
COUNTIFS($B$4:B56,2,$C$4:C56,1,$D$4:D56,1,$H$4:H56,1))</f>
        <v>0</v>
      </c>
      <c r="G56" s="26" t="str">
        <f>IF(I56="","",(COUNTIF($E$4:E56,E56)))</f>
        <v/>
      </c>
      <c r="H56" s="1">
        <f ca="1">IF(AND(J56="SAYIM",FİLTRE!$H$5="RAFTA",U56&lt;&gt;0),1,0)+
IF(AND(J56="İADE DEPO",FİLTRE!$H$5="İADE DEPO"),1,0)+
IF(FİLTRE!$H$5="TÜMÜ",1,0)+
IF(AND(J56="FİRMA İADE",FİLTRE!$H$5="FİRMA İADE"),1,0)+
IF(AND(J56="İMHA",FİLTRE!$H$5="İMHA"),1,0)</f>
        <v>1</v>
      </c>
      <c r="I56" s="5"/>
      <c r="J56" s="3"/>
      <c r="K56" s="3"/>
      <c r="L56" s="28" t="str">
        <f>(IF(K56="","",(VLOOKUP(K56,'ÜRÜN LİSTESİ'!B:C,2,0))))</f>
        <v/>
      </c>
      <c r="M56" s="29" t="str">
        <f>IF(K56="","",VLOOKUP(K56,'ÜRÜN LİSTESİ'!B:D,3,0))</f>
        <v/>
      </c>
      <c r="N56" s="28" t="str">
        <f>IF(K56="","",VLOOKUP(K56,'ÜRÜN LİSTESİ'!B:F,5,0))</f>
        <v/>
      </c>
      <c r="O56" s="5"/>
      <c r="P56" s="56" t="str">
        <f t="shared" ca="1" si="0"/>
        <v/>
      </c>
      <c r="Q56" s="57"/>
      <c r="R56" s="51" t="str">
        <f>IF(K56="","",
(IF($AK$2&gt;$AL$2,0,IF(K56="","",VLOOKUP(K56,'ÜRÜN LİSTESİ'!B:F,4,0)))))</f>
        <v/>
      </c>
      <c r="S56" s="51" t="str">
        <f t="shared" si="6"/>
        <v/>
      </c>
      <c r="T56" s="58" t="str">
        <f t="shared" ca="1" si="7"/>
        <v/>
      </c>
      <c r="U56" s="54" t="str">
        <f t="shared" ca="1" si="8"/>
        <v/>
      </c>
      <c r="V56" s="23"/>
      <c r="W56" s="54" t="str">
        <f t="shared" ca="1" si="9"/>
        <v/>
      </c>
      <c r="X56" s="54" t="str">
        <f t="shared" ca="1" si="10"/>
        <v/>
      </c>
      <c r="Y56"/>
      <c r="Z56"/>
      <c r="AA56" s="54" t="str">
        <f t="shared" si="29"/>
        <v/>
      </c>
      <c r="AB56" s="89" t="str">
        <f t="shared" ca="1" si="11"/>
        <v/>
      </c>
      <c r="AC56" s="89" t="str">
        <f t="shared" ca="1" si="12"/>
        <v/>
      </c>
      <c r="AD56"/>
      <c r="AE56" s="79" t="e">
        <f t="shared" si="22"/>
        <v>#VALUE!</v>
      </c>
      <c r="AF56" s="79" t="str">
        <f t="shared" si="23"/>
        <v/>
      </c>
      <c r="AG56" s="81" t="str">
        <f t="shared" si="30"/>
        <v/>
      </c>
      <c r="AH56" s="81" t="e">
        <f t="shared" si="24"/>
        <v>#VALUE!</v>
      </c>
      <c r="AI56" s="81" t="str">
        <f t="shared" si="25"/>
        <v/>
      </c>
      <c r="AJ56"/>
      <c r="AK56"/>
      <c r="AL56"/>
      <c r="AM56">
        <f t="shared" si="31"/>
        <v>0</v>
      </c>
      <c r="AN56">
        <f>COUNTIFS($L$1:L56,L56,$O$1:O56,O56)</f>
        <v>0</v>
      </c>
      <c r="AO56">
        <f t="shared" si="32"/>
        <v>0</v>
      </c>
      <c r="AP56">
        <f>COUNTIFS($J$4:J56,"SAYIM",$L$4:L56,L56,$O$4:O56,O56)</f>
        <v>0</v>
      </c>
      <c r="AQ56"/>
      <c r="AR56" s="1" t="str">
        <f>FİLTRE!$H$5</f>
        <v>TÜMÜ</v>
      </c>
      <c r="AS56"/>
      <c r="AU56" s="56">
        <f t="shared" si="26"/>
        <v>0</v>
      </c>
      <c r="AV56" s="54" t="str">
        <f t="shared" ca="1" si="27"/>
        <v/>
      </c>
      <c r="AW56" s="54" t="str">
        <f t="shared" ca="1" si="28"/>
        <v/>
      </c>
    </row>
    <row r="57" spans="2:49" x14ac:dyDescent="0.25">
      <c r="B57" s="1" t="str">
        <f>IF(I57="","",
(IF(N57=FİLTRE!$H$6,2,0)+IF(FİLTRE!$H$6="TOPLAM",2,0))
)</f>
        <v/>
      </c>
      <c r="C57">
        <f ca="1">IF(FİLTRE!$M$5="",9,(IF(U57&gt;=FİLTRE!$M$5,1,0)))</f>
        <v>1</v>
      </c>
      <c r="D57" s="1">
        <f ca="1">IF(FİLTRE!$M$6="",9,(IF('SKT LİSTESİ'!P57&lt;=FİLTRE!$M$6,1,0)))</f>
        <v>0</v>
      </c>
      <c r="E57" s="25" t="str">
        <f>IF(I57="","",(COUNTIFS($L$4:L57,L57)))</f>
        <v/>
      </c>
      <c r="F57" s="13">
        <f ca="1">IF(OR(B57&lt;&gt;2,C57&lt;&gt;1,D57&lt;&gt;1,H57&lt;&gt;1),0,
COUNTIFS($B$4:B57,2,$C$4:C57,1,$D$4:D57,1,$H$4:H57,1))</f>
        <v>0</v>
      </c>
      <c r="G57" s="26" t="str">
        <f>IF(I57="","",(COUNTIF($E$4:E57,E57)))</f>
        <v/>
      </c>
      <c r="H57" s="1">
        <f ca="1">IF(AND(J57="SAYIM",FİLTRE!$H$5="RAFTA",U57&lt;&gt;0),1,0)+
IF(AND(J57="İADE DEPO",FİLTRE!$H$5="İADE DEPO"),1,0)+
IF(FİLTRE!$H$5="TÜMÜ",1,0)+
IF(AND(J57="FİRMA İADE",FİLTRE!$H$5="FİRMA İADE"),1,0)+
IF(AND(J57="İMHA",FİLTRE!$H$5="İMHA"),1,0)</f>
        <v>1</v>
      </c>
      <c r="I57" s="5"/>
      <c r="J57" s="3"/>
      <c r="K57" s="3"/>
      <c r="L57" s="28" t="str">
        <f>(IF(K57="","",(VLOOKUP(K57,'ÜRÜN LİSTESİ'!B:C,2,0))))</f>
        <v/>
      </c>
      <c r="M57" s="29" t="str">
        <f>IF(K57="","",VLOOKUP(K57,'ÜRÜN LİSTESİ'!B:D,3,0))</f>
        <v/>
      </c>
      <c r="N57" s="28" t="str">
        <f>IF(K57="","",VLOOKUP(K57,'ÜRÜN LİSTESİ'!B:F,5,0))</f>
        <v/>
      </c>
      <c r="O57" s="5"/>
      <c r="P57" s="56" t="str">
        <f t="shared" ca="1" si="0"/>
        <v/>
      </c>
      <c r="Q57" s="57"/>
      <c r="R57" s="51" t="str">
        <f>IF(K57="","",
(IF($AK$2&gt;$AL$2,0,IF(K57="","",VLOOKUP(K57,'ÜRÜN LİSTESİ'!B:F,4,0)))))</f>
        <v/>
      </c>
      <c r="S57" s="51" t="str">
        <f t="shared" si="6"/>
        <v/>
      </c>
      <c r="T57" s="58" t="str">
        <f t="shared" ca="1" si="7"/>
        <v/>
      </c>
      <c r="U57" s="54" t="str">
        <f t="shared" ca="1" si="8"/>
        <v/>
      </c>
      <c r="V57" s="23"/>
      <c r="W57" s="54" t="str">
        <f t="shared" ca="1" si="9"/>
        <v/>
      </c>
      <c r="X57" s="54" t="str">
        <f t="shared" ca="1" si="10"/>
        <v/>
      </c>
      <c r="Y57"/>
      <c r="Z57"/>
      <c r="AA57" s="54" t="str">
        <f t="shared" si="29"/>
        <v/>
      </c>
      <c r="AB57" s="89" t="str">
        <f t="shared" ca="1" si="11"/>
        <v/>
      </c>
      <c r="AC57" s="89" t="str">
        <f t="shared" ca="1" si="12"/>
        <v/>
      </c>
      <c r="AD57"/>
      <c r="AE57" s="79" t="e">
        <f t="shared" si="22"/>
        <v>#VALUE!</v>
      </c>
      <c r="AF57" s="79" t="str">
        <f t="shared" si="23"/>
        <v/>
      </c>
      <c r="AG57" s="81" t="str">
        <f t="shared" si="30"/>
        <v/>
      </c>
      <c r="AH57" s="81" t="e">
        <f t="shared" si="24"/>
        <v>#VALUE!</v>
      </c>
      <c r="AI57" s="81" t="str">
        <f t="shared" si="25"/>
        <v/>
      </c>
      <c r="AJ57"/>
      <c r="AK57"/>
      <c r="AL57"/>
      <c r="AM57">
        <f t="shared" si="31"/>
        <v>0</v>
      </c>
      <c r="AN57">
        <f>COUNTIFS($L$1:L57,L57,$O$1:O57,O57)</f>
        <v>0</v>
      </c>
      <c r="AO57">
        <f t="shared" si="32"/>
        <v>0</v>
      </c>
      <c r="AP57">
        <f>COUNTIFS($J$4:J57,"SAYIM",$L$4:L57,L57,$O$4:O57,O57)</f>
        <v>0</v>
      </c>
      <c r="AQ57"/>
      <c r="AR57" s="1" t="str">
        <f>FİLTRE!$H$5</f>
        <v>TÜMÜ</v>
      </c>
      <c r="AS57"/>
      <c r="AU57" s="56">
        <f t="shared" si="26"/>
        <v>0</v>
      </c>
      <c r="AV57" s="54" t="str">
        <f t="shared" ca="1" si="27"/>
        <v/>
      </c>
      <c r="AW57" s="54" t="str">
        <f t="shared" ca="1" si="28"/>
        <v/>
      </c>
    </row>
    <row r="58" spans="2:49" x14ac:dyDescent="0.25">
      <c r="B58" s="1" t="str">
        <f>IF(I58="","",
(IF(N58=FİLTRE!$H$6,2,0)+IF(FİLTRE!$H$6="TOPLAM",2,0))
)</f>
        <v/>
      </c>
      <c r="C58">
        <f ca="1">IF(FİLTRE!$M$5="",9,(IF(U58&gt;=FİLTRE!$M$5,1,0)))</f>
        <v>1</v>
      </c>
      <c r="D58" s="1">
        <f ca="1">IF(FİLTRE!$M$6="",9,(IF('SKT LİSTESİ'!P58&lt;=FİLTRE!$M$6,1,0)))</f>
        <v>0</v>
      </c>
      <c r="E58" s="25" t="str">
        <f>IF(I58="","",(COUNTIFS($L$4:L58,L58)))</f>
        <v/>
      </c>
      <c r="F58" s="13">
        <f ca="1">IF(OR(B58&lt;&gt;2,C58&lt;&gt;1,D58&lt;&gt;1,H58&lt;&gt;1),0,
COUNTIFS($B$4:B58,2,$C$4:C58,1,$D$4:D58,1,$H$4:H58,1))</f>
        <v>0</v>
      </c>
      <c r="G58" s="26" t="str">
        <f>IF(I58="","",(COUNTIF($E$4:E58,E58)))</f>
        <v/>
      </c>
      <c r="H58" s="1">
        <f ca="1">IF(AND(J58="SAYIM",FİLTRE!$H$5="RAFTA",U58&lt;&gt;0),1,0)+
IF(AND(J58="İADE DEPO",FİLTRE!$H$5="İADE DEPO"),1,0)+
IF(FİLTRE!$H$5="TÜMÜ",1,0)+
IF(AND(J58="FİRMA İADE",FİLTRE!$H$5="FİRMA İADE"),1,0)+
IF(AND(J58="İMHA",FİLTRE!$H$5="İMHA"),1,0)</f>
        <v>1</v>
      </c>
      <c r="I58" s="5"/>
      <c r="J58" s="3"/>
      <c r="K58" s="3"/>
      <c r="L58" s="28" t="str">
        <f>(IF(K58="","",(VLOOKUP(K58,'ÜRÜN LİSTESİ'!B:C,2,0))))</f>
        <v/>
      </c>
      <c r="M58" s="29" t="str">
        <f>IF(K58="","",VLOOKUP(K58,'ÜRÜN LİSTESİ'!B:D,3,0))</f>
        <v/>
      </c>
      <c r="N58" s="28" t="str">
        <f>IF(K58="","",VLOOKUP(K58,'ÜRÜN LİSTESİ'!B:F,5,0))</f>
        <v/>
      </c>
      <c r="O58" s="5"/>
      <c r="P58" s="56" t="str">
        <f t="shared" ca="1" si="0"/>
        <v/>
      </c>
      <c r="Q58" s="57"/>
      <c r="R58" s="51" t="str">
        <f>IF(K58="","",
(IF($AK$2&gt;$AL$2,0,IF(K58="","",VLOOKUP(K58,'ÜRÜN LİSTESİ'!B:F,4,0)))))</f>
        <v/>
      </c>
      <c r="S58" s="51" t="str">
        <f t="shared" si="6"/>
        <v/>
      </c>
      <c r="T58" s="58" t="str">
        <f t="shared" ca="1" si="7"/>
        <v/>
      </c>
      <c r="U58" s="54" t="str">
        <f t="shared" ca="1" si="8"/>
        <v/>
      </c>
      <c r="V58" s="23"/>
      <c r="W58" s="54" t="str">
        <f t="shared" ca="1" si="9"/>
        <v/>
      </c>
      <c r="X58" s="54" t="str">
        <f t="shared" ca="1" si="10"/>
        <v/>
      </c>
      <c r="Y58"/>
      <c r="Z58"/>
      <c r="AA58" s="54" t="str">
        <f t="shared" si="29"/>
        <v/>
      </c>
      <c r="AB58" s="89" t="str">
        <f t="shared" ca="1" si="11"/>
        <v/>
      </c>
      <c r="AC58" s="89" t="str">
        <f t="shared" ca="1" si="12"/>
        <v/>
      </c>
      <c r="AD58"/>
      <c r="AE58" s="79" t="e">
        <f t="shared" si="22"/>
        <v>#VALUE!</v>
      </c>
      <c r="AF58" s="79" t="str">
        <f t="shared" si="23"/>
        <v/>
      </c>
      <c r="AG58" s="81" t="str">
        <f t="shared" si="30"/>
        <v/>
      </c>
      <c r="AH58" s="81" t="e">
        <f t="shared" si="24"/>
        <v>#VALUE!</v>
      </c>
      <c r="AI58" s="81" t="str">
        <f t="shared" si="25"/>
        <v/>
      </c>
      <c r="AJ58"/>
      <c r="AK58"/>
      <c r="AL58"/>
      <c r="AM58">
        <f t="shared" si="31"/>
        <v>0</v>
      </c>
      <c r="AN58">
        <f>COUNTIFS($L$1:L58,L58,$O$1:O58,O58)</f>
        <v>0</v>
      </c>
      <c r="AO58">
        <f t="shared" si="32"/>
        <v>0</v>
      </c>
      <c r="AP58">
        <f>COUNTIFS($J$4:J58,"SAYIM",$L$4:L58,L58,$O$4:O58,O58)</f>
        <v>0</v>
      </c>
      <c r="AQ58"/>
      <c r="AR58" s="1" t="str">
        <f>FİLTRE!$H$5</f>
        <v>TÜMÜ</v>
      </c>
      <c r="AS58"/>
      <c r="AU58" s="56">
        <f t="shared" si="26"/>
        <v>0</v>
      </c>
      <c r="AV58" s="54" t="str">
        <f t="shared" ca="1" si="27"/>
        <v/>
      </c>
      <c r="AW58" s="54" t="str">
        <f t="shared" ca="1" si="28"/>
        <v/>
      </c>
    </row>
    <row r="59" spans="2:49" x14ac:dyDescent="0.25">
      <c r="B59" s="1" t="str">
        <f>IF(I59="","",
(IF(N59=FİLTRE!$H$6,2,0)+IF(FİLTRE!$H$6="TOPLAM",2,0))
)</f>
        <v/>
      </c>
      <c r="C59">
        <f ca="1">IF(FİLTRE!$M$5="",9,(IF(U59&gt;=FİLTRE!$M$5,1,0)))</f>
        <v>1</v>
      </c>
      <c r="D59" s="1">
        <f ca="1">IF(FİLTRE!$M$6="",9,(IF('SKT LİSTESİ'!P59&lt;=FİLTRE!$M$6,1,0)))</f>
        <v>0</v>
      </c>
      <c r="E59" s="25" t="str">
        <f>IF(I59="","",(COUNTIFS($L$4:L59,L59)))</f>
        <v/>
      </c>
      <c r="F59" s="13">
        <f ca="1">IF(OR(B59&lt;&gt;2,C59&lt;&gt;1,D59&lt;&gt;1,H59&lt;&gt;1),0,
COUNTIFS($B$4:B59,2,$C$4:C59,1,$D$4:D59,1,$H$4:H59,1))</f>
        <v>0</v>
      </c>
      <c r="G59" s="26" t="str">
        <f>IF(I59="","",(COUNTIF($E$4:E59,E59)))</f>
        <v/>
      </c>
      <c r="H59" s="1">
        <f ca="1">IF(AND(J59="SAYIM",FİLTRE!$H$5="RAFTA",U59&lt;&gt;0),1,0)+
IF(AND(J59="İADE DEPO",FİLTRE!$H$5="İADE DEPO"),1,0)+
IF(FİLTRE!$H$5="TÜMÜ",1,0)+
IF(AND(J59="FİRMA İADE",FİLTRE!$H$5="FİRMA İADE"),1,0)+
IF(AND(J59="İMHA",FİLTRE!$H$5="İMHA"),1,0)</f>
        <v>1</v>
      </c>
      <c r="I59" s="5"/>
      <c r="J59" s="3"/>
      <c r="K59" s="3"/>
      <c r="L59" s="28" t="str">
        <f>(IF(K59="","",(VLOOKUP(K59,'ÜRÜN LİSTESİ'!B:C,2,0))))</f>
        <v/>
      </c>
      <c r="M59" s="29" t="str">
        <f>IF(K59="","",VLOOKUP(K59,'ÜRÜN LİSTESİ'!B:D,3,0))</f>
        <v/>
      </c>
      <c r="N59" s="28" t="str">
        <f>IF(K59="","",VLOOKUP(K59,'ÜRÜN LİSTESİ'!B:F,5,0))</f>
        <v/>
      </c>
      <c r="O59" s="5"/>
      <c r="P59" s="56" t="str">
        <f t="shared" ca="1" si="0"/>
        <v/>
      </c>
      <c r="Q59" s="57"/>
      <c r="R59" s="51" t="str">
        <f>IF(K59="","",
(IF($AK$2&gt;$AL$2,0,IF(K59="","",VLOOKUP(K59,'ÜRÜN LİSTESİ'!B:F,4,0)))))</f>
        <v/>
      </c>
      <c r="S59" s="51" t="str">
        <f t="shared" si="6"/>
        <v/>
      </c>
      <c r="T59" s="58" t="str">
        <f t="shared" ca="1" si="7"/>
        <v/>
      </c>
      <c r="U59" s="54" t="str">
        <f t="shared" ca="1" si="8"/>
        <v/>
      </c>
      <c r="V59" s="23"/>
      <c r="W59" s="54" t="str">
        <f t="shared" ca="1" si="9"/>
        <v/>
      </c>
      <c r="X59" s="54" t="str">
        <f t="shared" ca="1" si="10"/>
        <v/>
      </c>
      <c r="Y59"/>
      <c r="Z59"/>
      <c r="AA59" s="54" t="str">
        <f t="shared" si="29"/>
        <v/>
      </c>
      <c r="AB59" s="89" t="str">
        <f t="shared" ca="1" si="11"/>
        <v/>
      </c>
      <c r="AC59" s="89" t="str">
        <f t="shared" ca="1" si="12"/>
        <v/>
      </c>
      <c r="AD59"/>
      <c r="AE59" s="79" t="e">
        <f t="shared" si="22"/>
        <v>#VALUE!</v>
      </c>
      <c r="AF59" s="79" t="str">
        <f t="shared" si="23"/>
        <v/>
      </c>
      <c r="AG59" s="81" t="str">
        <f t="shared" si="30"/>
        <v/>
      </c>
      <c r="AH59" s="81" t="e">
        <f t="shared" si="24"/>
        <v>#VALUE!</v>
      </c>
      <c r="AI59" s="81" t="str">
        <f t="shared" si="25"/>
        <v/>
      </c>
      <c r="AJ59"/>
      <c r="AK59"/>
      <c r="AL59"/>
      <c r="AM59">
        <f t="shared" si="31"/>
        <v>0</v>
      </c>
      <c r="AN59">
        <f>COUNTIFS($L$1:L59,L59,$O$1:O59,O59)</f>
        <v>0</v>
      </c>
      <c r="AO59">
        <f t="shared" si="32"/>
        <v>0</v>
      </c>
      <c r="AP59">
        <f>COUNTIFS($J$4:J59,"SAYIM",$L$4:L59,L59,$O$4:O59,O59)</f>
        <v>0</v>
      </c>
      <c r="AQ59"/>
      <c r="AR59" s="1" t="str">
        <f>FİLTRE!$H$5</f>
        <v>TÜMÜ</v>
      </c>
      <c r="AS59"/>
      <c r="AU59" s="56">
        <f t="shared" si="26"/>
        <v>0</v>
      </c>
      <c r="AV59" s="54" t="str">
        <f t="shared" ca="1" si="27"/>
        <v/>
      </c>
      <c r="AW59" s="54" t="str">
        <f t="shared" ca="1" si="28"/>
        <v/>
      </c>
    </row>
    <row r="60" spans="2:49" x14ac:dyDescent="0.25">
      <c r="B60" s="1" t="str">
        <f>IF(I60="","",
(IF(N60=FİLTRE!$H$6,2,0)+IF(FİLTRE!$H$6="TOPLAM",2,0))
)</f>
        <v/>
      </c>
      <c r="C60">
        <f ca="1">IF(FİLTRE!$M$5="",9,(IF(U60&gt;=FİLTRE!$M$5,1,0)))</f>
        <v>1</v>
      </c>
      <c r="D60" s="1">
        <f ca="1">IF(FİLTRE!$M$6="",9,(IF('SKT LİSTESİ'!P60&lt;=FİLTRE!$M$6,1,0)))</f>
        <v>0</v>
      </c>
      <c r="E60" s="25" t="str">
        <f>IF(I60="","",(COUNTIFS($L$4:L60,L60)))</f>
        <v/>
      </c>
      <c r="F60" s="13">
        <f ca="1">IF(OR(B60&lt;&gt;2,C60&lt;&gt;1,D60&lt;&gt;1,H60&lt;&gt;1),0,
COUNTIFS($B$4:B60,2,$C$4:C60,1,$D$4:D60,1,$H$4:H60,1))</f>
        <v>0</v>
      </c>
      <c r="G60" s="26" t="str">
        <f>IF(I60="","",(COUNTIF($E$4:E60,E60)))</f>
        <v/>
      </c>
      <c r="H60" s="1">
        <f ca="1">IF(AND(J60="SAYIM",FİLTRE!$H$5="RAFTA",U60&lt;&gt;0),1,0)+
IF(AND(J60="İADE DEPO",FİLTRE!$H$5="İADE DEPO"),1,0)+
IF(FİLTRE!$H$5="TÜMÜ",1,0)+
IF(AND(J60="FİRMA İADE",FİLTRE!$H$5="FİRMA İADE"),1,0)+
IF(AND(J60="İMHA",FİLTRE!$H$5="İMHA"),1,0)</f>
        <v>1</v>
      </c>
      <c r="I60" s="5"/>
      <c r="J60" s="3"/>
      <c r="K60" s="3"/>
      <c r="L60" s="28" t="str">
        <f>(IF(K60="","",(VLOOKUP(K60,'ÜRÜN LİSTESİ'!B:C,2,0))))</f>
        <v/>
      </c>
      <c r="M60" s="29" t="str">
        <f>IF(K60="","",VLOOKUP(K60,'ÜRÜN LİSTESİ'!B:D,3,0))</f>
        <v/>
      </c>
      <c r="N60" s="28" t="str">
        <f>IF(K60="","",VLOOKUP(K60,'ÜRÜN LİSTESİ'!B:F,5,0))</f>
        <v/>
      </c>
      <c r="O60" s="5"/>
      <c r="P60" s="56" t="str">
        <f t="shared" ca="1" si="0"/>
        <v/>
      </c>
      <c r="Q60" s="57"/>
      <c r="R60" s="51" t="str">
        <f>IF(K60="","",
(IF($AK$2&gt;$AL$2,0,IF(K60="","",VLOOKUP(K60,'ÜRÜN LİSTESİ'!B:F,4,0)))))</f>
        <v/>
      </c>
      <c r="S60" s="51" t="str">
        <f t="shared" si="6"/>
        <v/>
      </c>
      <c r="T60" s="58" t="str">
        <f t="shared" ca="1" si="7"/>
        <v/>
      </c>
      <c r="U60" s="54" t="str">
        <f t="shared" ca="1" si="8"/>
        <v/>
      </c>
      <c r="V60" s="23"/>
      <c r="W60" s="54" t="str">
        <f t="shared" ca="1" si="9"/>
        <v/>
      </c>
      <c r="X60" s="54" t="str">
        <f t="shared" ca="1" si="10"/>
        <v/>
      </c>
      <c r="Y60"/>
      <c r="Z60"/>
      <c r="AA60" s="54" t="str">
        <f t="shared" si="29"/>
        <v/>
      </c>
      <c r="AB60" s="89" t="str">
        <f t="shared" ca="1" si="11"/>
        <v/>
      </c>
      <c r="AC60" s="89" t="str">
        <f t="shared" ca="1" si="12"/>
        <v/>
      </c>
      <c r="AD60"/>
      <c r="AE60" s="79" t="e">
        <f t="shared" si="22"/>
        <v>#VALUE!</v>
      </c>
      <c r="AF60" s="79" t="str">
        <f t="shared" si="23"/>
        <v/>
      </c>
      <c r="AG60" s="81" t="str">
        <f t="shared" si="30"/>
        <v/>
      </c>
      <c r="AH60" s="81" t="e">
        <f t="shared" si="24"/>
        <v>#VALUE!</v>
      </c>
      <c r="AI60" s="81" t="str">
        <f t="shared" si="25"/>
        <v/>
      </c>
      <c r="AJ60"/>
      <c r="AK60"/>
      <c r="AL60"/>
      <c r="AM60">
        <f t="shared" si="31"/>
        <v>0</v>
      </c>
      <c r="AN60">
        <f>COUNTIFS($L$1:L60,L60,$O$1:O60,O60)</f>
        <v>0</v>
      </c>
      <c r="AO60">
        <f t="shared" si="32"/>
        <v>0</v>
      </c>
      <c r="AP60">
        <f>COUNTIFS($J$4:J60,"SAYIM",$L$4:L60,L60,$O$4:O60,O60)</f>
        <v>0</v>
      </c>
      <c r="AQ60"/>
      <c r="AR60" s="1" t="str">
        <f>FİLTRE!$H$5</f>
        <v>TÜMÜ</v>
      </c>
      <c r="AS60"/>
      <c r="AU60" s="56">
        <f t="shared" si="26"/>
        <v>0</v>
      </c>
      <c r="AV60" s="54" t="str">
        <f t="shared" ca="1" si="27"/>
        <v/>
      </c>
      <c r="AW60" s="54" t="str">
        <f t="shared" ca="1" si="28"/>
        <v/>
      </c>
    </row>
    <row r="61" spans="2:49" x14ac:dyDescent="0.25">
      <c r="B61" s="1" t="str">
        <f>IF(I61="","",
(IF(N61=FİLTRE!$H$6,2,0)+IF(FİLTRE!$H$6="TOPLAM",2,0))
)</f>
        <v/>
      </c>
      <c r="C61">
        <f ca="1">IF(FİLTRE!$M$5="",9,(IF(U61&gt;=FİLTRE!$M$5,1,0)))</f>
        <v>1</v>
      </c>
      <c r="D61" s="1">
        <f ca="1">IF(FİLTRE!$M$6="",9,(IF('SKT LİSTESİ'!P61&lt;=FİLTRE!$M$6,1,0)))</f>
        <v>0</v>
      </c>
      <c r="E61" s="25" t="str">
        <f>IF(I61="","",(COUNTIFS($L$4:L61,L61)))</f>
        <v/>
      </c>
      <c r="F61" s="13">
        <f ca="1">IF(OR(B61&lt;&gt;2,C61&lt;&gt;1,D61&lt;&gt;1,H61&lt;&gt;1),0,
COUNTIFS($B$4:B61,2,$C$4:C61,1,$D$4:D61,1,$H$4:H61,1))</f>
        <v>0</v>
      </c>
      <c r="G61" s="26" t="str">
        <f>IF(I61="","",(COUNTIF($E$4:E61,E61)))</f>
        <v/>
      </c>
      <c r="H61" s="1">
        <f ca="1">IF(AND(J61="SAYIM",FİLTRE!$H$5="RAFTA",U61&lt;&gt;0),1,0)+
IF(AND(J61="İADE DEPO",FİLTRE!$H$5="İADE DEPO"),1,0)+
IF(FİLTRE!$H$5="TÜMÜ",1,0)+
IF(AND(J61="FİRMA İADE",FİLTRE!$H$5="FİRMA İADE"),1,0)+
IF(AND(J61="İMHA",FİLTRE!$H$5="İMHA"),1,0)</f>
        <v>1</v>
      </c>
      <c r="I61" s="5"/>
      <c r="J61" s="3"/>
      <c r="K61" s="3"/>
      <c r="L61" s="28" t="str">
        <f>(IF(K61="","",(VLOOKUP(K61,'ÜRÜN LİSTESİ'!B:C,2,0))))</f>
        <v/>
      </c>
      <c r="M61" s="29" t="str">
        <f>IF(K61="","",VLOOKUP(K61,'ÜRÜN LİSTESİ'!B:D,3,0))</f>
        <v/>
      </c>
      <c r="N61" s="28" t="str">
        <f>IF(K61="","",VLOOKUP(K61,'ÜRÜN LİSTESİ'!B:F,5,0))</f>
        <v/>
      </c>
      <c r="O61" s="5"/>
      <c r="P61" s="56" t="str">
        <f t="shared" ca="1" si="0"/>
        <v/>
      </c>
      <c r="Q61" s="57"/>
      <c r="R61" s="51" t="str">
        <f>IF(K61="","",
(IF($AK$2&gt;$AL$2,0,IF(K61="","",VLOOKUP(K61,'ÜRÜN LİSTESİ'!B:F,4,0)))))</f>
        <v/>
      </c>
      <c r="S61" s="51" t="str">
        <f t="shared" si="6"/>
        <v/>
      </c>
      <c r="T61" s="58" t="str">
        <f t="shared" ca="1" si="7"/>
        <v/>
      </c>
      <c r="U61" s="54" t="str">
        <f t="shared" ca="1" si="8"/>
        <v/>
      </c>
      <c r="V61" s="23"/>
      <c r="W61" s="54" t="str">
        <f t="shared" ca="1" si="9"/>
        <v/>
      </c>
      <c r="X61" s="54" t="str">
        <f t="shared" ca="1" si="10"/>
        <v/>
      </c>
      <c r="Y61"/>
      <c r="Z61"/>
      <c r="AA61" s="54" t="str">
        <f t="shared" si="29"/>
        <v/>
      </c>
      <c r="AB61" s="89" t="str">
        <f t="shared" ca="1" si="11"/>
        <v/>
      </c>
      <c r="AC61" s="89" t="str">
        <f t="shared" ca="1" si="12"/>
        <v/>
      </c>
      <c r="AD61"/>
      <c r="AE61" s="79" t="e">
        <f t="shared" si="22"/>
        <v>#VALUE!</v>
      </c>
      <c r="AF61" s="79" t="str">
        <f t="shared" si="23"/>
        <v/>
      </c>
      <c r="AG61" s="81" t="str">
        <f t="shared" si="30"/>
        <v/>
      </c>
      <c r="AH61" s="81" t="e">
        <f t="shared" si="24"/>
        <v>#VALUE!</v>
      </c>
      <c r="AI61" s="81" t="str">
        <f t="shared" si="25"/>
        <v/>
      </c>
      <c r="AJ61"/>
      <c r="AK61"/>
      <c r="AL61"/>
      <c r="AM61">
        <f t="shared" si="31"/>
        <v>0</v>
      </c>
      <c r="AN61">
        <f>COUNTIFS($L$1:L61,L61,$O$1:O61,O61)</f>
        <v>0</v>
      </c>
      <c r="AO61">
        <f t="shared" si="32"/>
        <v>0</v>
      </c>
      <c r="AP61">
        <f>COUNTIFS($J$4:J61,"SAYIM",$L$4:L61,L61,$O$4:O61,O61)</f>
        <v>0</v>
      </c>
      <c r="AQ61"/>
      <c r="AR61" s="1" t="str">
        <f>FİLTRE!$H$5</f>
        <v>TÜMÜ</v>
      </c>
      <c r="AS61"/>
      <c r="AU61" s="56">
        <f t="shared" si="26"/>
        <v>0</v>
      </c>
      <c r="AV61" s="54" t="str">
        <f t="shared" ca="1" si="27"/>
        <v/>
      </c>
      <c r="AW61" s="54" t="str">
        <f t="shared" ca="1" si="28"/>
        <v/>
      </c>
    </row>
    <row r="62" spans="2:49" x14ac:dyDescent="0.25">
      <c r="B62" s="1" t="str">
        <f>IF(I62="","",
(IF(N62=FİLTRE!$H$6,2,0)+IF(FİLTRE!$H$6="TOPLAM",2,0))
)</f>
        <v/>
      </c>
      <c r="C62">
        <f ca="1">IF(FİLTRE!$M$5="",9,(IF(U62&gt;=FİLTRE!$M$5,1,0)))</f>
        <v>1</v>
      </c>
      <c r="D62" s="1">
        <f ca="1">IF(FİLTRE!$M$6="",9,(IF('SKT LİSTESİ'!P62&lt;=FİLTRE!$M$6,1,0)))</f>
        <v>0</v>
      </c>
      <c r="E62" s="25" t="str">
        <f>IF(I62="","",(COUNTIFS($L$4:L62,L62)))</f>
        <v/>
      </c>
      <c r="F62" s="13">
        <f ca="1">IF(OR(B62&lt;&gt;2,C62&lt;&gt;1,D62&lt;&gt;1,H62&lt;&gt;1),0,
COUNTIFS($B$4:B62,2,$C$4:C62,1,$D$4:D62,1,$H$4:H62,1))</f>
        <v>0</v>
      </c>
      <c r="G62" s="26" t="str">
        <f>IF(I62="","",(COUNTIF($E$4:E62,E62)))</f>
        <v/>
      </c>
      <c r="H62" s="1">
        <f ca="1">IF(AND(J62="SAYIM",FİLTRE!$H$5="RAFTA",U62&lt;&gt;0),1,0)+
IF(AND(J62="İADE DEPO",FİLTRE!$H$5="İADE DEPO"),1,0)+
IF(FİLTRE!$H$5="TÜMÜ",1,0)+
IF(AND(J62="FİRMA İADE",FİLTRE!$H$5="FİRMA İADE"),1,0)+
IF(AND(J62="İMHA",FİLTRE!$H$5="İMHA"),1,0)</f>
        <v>1</v>
      </c>
      <c r="I62" s="5"/>
      <c r="J62" s="3"/>
      <c r="K62" s="3"/>
      <c r="L62" s="28" t="str">
        <f>(IF(K62="","",(VLOOKUP(K62,'ÜRÜN LİSTESİ'!B:C,2,0))))</f>
        <v/>
      </c>
      <c r="M62" s="29" t="str">
        <f>IF(K62="","",VLOOKUP(K62,'ÜRÜN LİSTESİ'!B:D,3,0))</f>
        <v/>
      </c>
      <c r="N62" s="28" t="str">
        <f>IF(K62="","",VLOOKUP(K62,'ÜRÜN LİSTESİ'!B:F,5,0))</f>
        <v/>
      </c>
      <c r="O62" s="5"/>
      <c r="P62" s="56" t="str">
        <f t="shared" ca="1" si="0"/>
        <v/>
      </c>
      <c r="Q62" s="57"/>
      <c r="R62" s="51" t="str">
        <f>IF(K62="","",
(IF($AK$2&gt;$AL$2,0,IF(K62="","",VLOOKUP(K62,'ÜRÜN LİSTESİ'!B:F,4,0)))))</f>
        <v/>
      </c>
      <c r="S62" s="51" t="str">
        <f t="shared" si="6"/>
        <v/>
      </c>
      <c r="T62" s="58" t="str">
        <f t="shared" ca="1" si="7"/>
        <v/>
      </c>
      <c r="U62" s="54" t="str">
        <f t="shared" ca="1" si="8"/>
        <v/>
      </c>
      <c r="V62" s="23"/>
      <c r="W62" s="54" t="str">
        <f t="shared" ca="1" si="9"/>
        <v/>
      </c>
      <c r="X62" s="54" t="str">
        <f t="shared" ca="1" si="10"/>
        <v/>
      </c>
      <c r="Y62"/>
      <c r="Z62"/>
      <c r="AA62" s="54" t="str">
        <f t="shared" si="29"/>
        <v/>
      </c>
      <c r="AB62" s="89" t="str">
        <f t="shared" ca="1" si="11"/>
        <v/>
      </c>
      <c r="AC62" s="89" t="str">
        <f t="shared" ca="1" si="12"/>
        <v/>
      </c>
      <c r="AD62"/>
      <c r="AE62" s="79" t="e">
        <f t="shared" si="22"/>
        <v>#VALUE!</v>
      </c>
      <c r="AF62" s="79" t="str">
        <f t="shared" si="23"/>
        <v/>
      </c>
      <c r="AG62" s="81" t="str">
        <f t="shared" si="30"/>
        <v/>
      </c>
      <c r="AH62" s="81" t="e">
        <f t="shared" si="24"/>
        <v>#VALUE!</v>
      </c>
      <c r="AI62" s="81" t="str">
        <f t="shared" si="25"/>
        <v/>
      </c>
      <c r="AJ62"/>
      <c r="AK62"/>
      <c r="AL62"/>
      <c r="AM62">
        <f t="shared" si="31"/>
        <v>0</v>
      </c>
      <c r="AN62">
        <f>COUNTIFS($L$1:L62,L62,$O$1:O62,O62)</f>
        <v>0</v>
      </c>
      <c r="AO62">
        <f t="shared" si="32"/>
        <v>0</v>
      </c>
      <c r="AP62">
        <f>COUNTIFS($J$4:J62,"SAYIM",$L$4:L62,L62,$O$4:O62,O62)</f>
        <v>0</v>
      </c>
      <c r="AQ62"/>
      <c r="AR62" s="1" t="str">
        <f>FİLTRE!$H$5</f>
        <v>TÜMÜ</v>
      </c>
      <c r="AS62"/>
      <c r="AU62" s="56">
        <f t="shared" si="26"/>
        <v>0</v>
      </c>
      <c r="AV62" s="54" t="str">
        <f t="shared" ca="1" si="27"/>
        <v/>
      </c>
      <c r="AW62" s="54" t="str">
        <f t="shared" ca="1" si="28"/>
        <v/>
      </c>
    </row>
    <row r="63" spans="2:49" x14ac:dyDescent="0.25">
      <c r="B63" s="1" t="str">
        <f>IF(I63="","",
(IF(N63=FİLTRE!$H$6,2,0)+IF(FİLTRE!$H$6="TOPLAM",2,0))
)</f>
        <v/>
      </c>
      <c r="C63">
        <f ca="1">IF(FİLTRE!$M$5="",9,(IF(U63&gt;=FİLTRE!$M$5,1,0)))</f>
        <v>1</v>
      </c>
      <c r="D63" s="1">
        <f ca="1">IF(FİLTRE!$M$6="",9,(IF('SKT LİSTESİ'!P63&lt;=FİLTRE!$M$6,1,0)))</f>
        <v>0</v>
      </c>
      <c r="E63" s="25" t="str">
        <f>IF(I63="","",(COUNTIFS($L$4:L63,L63)))</f>
        <v/>
      </c>
      <c r="F63" s="13">
        <f ca="1">IF(OR(B63&lt;&gt;2,C63&lt;&gt;1,D63&lt;&gt;1,H63&lt;&gt;1),0,
COUNTIFS($B$4:B63,2,$C$4:C63,1,$D$4:D63,1,$H$4:H63,1))</f>
        <v>0</v>
      </c>
      <c r="G63" s="26" t="str">
        <f>IF(I63="","",(COUNTIF($E$4:E63,E63)))</f>
        <v/>
      </c>
      <c r="H63" s="1">
        <f ca="1">IF(AND(J63="SAYIM",FİLTRE!$H$5="RAFTA",U63&lt;&gt;0),1,0)+
IF(AND(J63="İADE DEPO",FİLTRE!$H$5="İADE DEPO"),1,0)+
IF(FİLTRE!$H$5="TÜMÜ",1,0)+
IF(AND(J63="FİRMA İADE",FİLTRE!$H$5="FİRMA İADE"),1,0)+
IF(AND(J63="İMHA",FİLTRE!$H$5="İMHA"),1,0)</f>
        <v>1</v>
      </c>
      <c r="I63" s="5"/>
      <c r="J63" s="3"/>
      <c r="K63" s="3"/>
      <c r="L63" s="28" t="str">
        <f>(IF(K63="","",(VLOOKUP(K63,'ÜRÜN LİSTESİ'!B:C,2,0))))</f>
        <v/>
      </c>
      <c r="M63" s="29" t="str">
        <f>IF(K63="","",VLOOKUP(K63,'ÜRÜN LİSTESİ'!B:D,3,0))</f>
        <v/>
      </c>
      <c r="N63" s="28" t="str">
        <f>IF(K63="","",VLOOKUP(K63,'ÜRÜN LİSTESİ'!B:F,5,0))</f>
        <v/>
      </c>
      <c r="O63" s="5"/>
      <c r="P63" s="56" t="str">
        <f t="shared" ca="1" si="0"/>
        <v/>
      </c>
      <c r="Q63" s="57"/>
      <c r="R63" s="51" t="str">
        <f>IF(K63="","",
(IF($AK$2&gt;$AL$2,0,IF(K63="","",VLOOKUP(K63,'ÜRÜN LİSTESİ'!B:F,4,0)))))</f>
        <v/>
      </c>
      <c r="S63" s="51" t="str">
        <f t="shared" si="6"/>
        <v/>
      </c>
      <c r="T63" s="58" t="str">
        <f t="shared" ca="1" si="7"/>
        <v/>
      </c>
      <c r="U63" s="54" t="str">
        <f t="shared" ca="1" si="8"/>
        <v/>
      </c>
      <c r="V63" s="23"/>
      <c r="W63" s="54" t="str">
        <f t="shared" ca="1" si="9"/>
        <v/>
      </c>
      <c r="X63" s="54" t="str">
        <f t="shared" ca="1" si="10"/>
        <v/>
      </c>
      <c r="Y63"/>
      <c r="Z63"/>
      <c r="AA63" s="54" t="str">
        <f t="shared" si="29"/>
        <v/>
      </c>
      <c r="AB63" s="89" t="str">
        <f t="shared" ca="1" si="11"/>
        <v/>
      </c>
      <c r="AC63" s="89" t="str">
        <f t="shared" ca="1" si="12"/>
        <v/>
      </c>
      <c r="AD63"/>
      <c r="AE63" s="79" t="e">
        <f t="shared" si="22"/>
        <v>#VALUE!</v>
      </c>
      <c r="AF63" s="79" t="str">
        <f t="shared" si="23"/>
        <v/>
      </c>
      <c r="AG63" s="81" t="str">
        <f t="shared" si="30"/>
        <v/>
      </c>
      <c r="AH63" s="81" t="e">
        <f t="shared" si="24"/>
        <v>#VALUE!</v>
      </c>
      <c r="AI63" s="81" t="str">
        <f t="shared" si="25"/>
        <v/>
      </c>
      <c r="AJ63"/>
      <c r="AK63"/>
      <c r="AL63"/>
      <c r="AM63">
        <f t="shared" si="31"/>
        <v>0</v>
      </c>
      <c r="AN63">
        <f>COUNTIFS($L$1:L63,L63,$O$1:O63,O63)</f>
        <v>0</v>
      </c>
      <c r="AO63">
        <f t="shared" si="32"/>
        <v>0</v>
      </c>
      <c r="AP63">
        <f>COUNTIFS($J$4:J63,"SAYIM",$L$4:L63,L63,$O$4:O63,O63)</f>
        <v>0</v>
      </c>
      <c r="AQ63"/>
      <c r="AR63" s="1" t="str">
        <f>FİLTRE!$H$5</f>
        <v>TÜMÜ</v>
      </c>
      <c r="AS63"/>
      <c r="AU63" s="56">
        <f t="shared" si="26"/>
        <v>0</v>
      </c>
      <c r="AV63" s="54" t="str">
        <f t="shared" ca="1" si="27"/>
        <v/>
      </c>
      <c r="AW63" s="54" t="str">
        <f t="shared" ca="1" si="28"/>
        <v/>
      </c>
    </row>
    <row r="64" spans="2:49" x14ac:dyDescent="0.25">
      <c r="B64" s="1" t="str">
        <f>IF(I64="","",
(IF(N64=FİLTRE!$H$6,2,0)+IF(FİLTRE!$H$6="TOPLAM",2,0))
)</f>
        <v/>
      </c>
      <c r="C64">
        <f ca="1">IF(FİLTRE!$M$5="",9,(IF(U64&gt;=FİLTRE!$M$5,1,0)))</f>
        <v>1</v>
      </c>
      <c r="D64" s="1">
        <f ca="1">IF(FİLTRE!$M$6="",9,(IF('SKT LİSTESİ'!P64&lt;=FİLTRE!$M$6,1,0)))</f>
        <v>0</v>
      </c>
      <c r="E64" s="25" t="str">
        <f>IF(I64="","",(COUNTIFS($L$4:L64,L64)))</f>
        <v/>
      </c>
      <c r="F64" s="13">
        <f ca="1">IF(OR(B64&lt;&gt;2,C64&lt;&gt;1,D64&lt;&gt;1,H64&lt;&gt;1),0,
COUNTIFS($B$4:B64,2,$C$4:C64,1,$D$4:D64,1,$H$4:H64,1))</f>
        <v>0</v>
      </c>
      <c r="G64" s="26" t="str">
        <f>IF(I64="","",(COUNTIF($E$4:E64,E64)))</f>
        <v/>
      </c>
      <c r="H64" s="1">
        <f ca="1">IF(AND(J64="SAYIM",FİLTRE!$H$5="RAFTA",U64&lt;&gt;0),1,0)+
IF(AND(J64="İADE DEPO",FİLTRE!$H$5="İADE DEPO"),1,0)+
IF(FİLTRE!$H$5="TÜMÜ",1,0)+
IF(AND(J64="FİRMA İADE",FİLTRE!$H$5="FİRMA İADE"),1,0)+
IF(AND(J64="İMHA",FİLTRE!$H$5="İMHA"),1,0)</f>
        <v>1</v>
      </c>
      <c r="I64" s="5"/>
      <c r="J64" s="3"/>
      <c r="K64" s="3"/>
      <c r="L64" s="28" t="str">
        <f>(IF(K64="","",(VLOOKUP(K64,'ÜRÜN LİSTESİ'!B:C,2,0))))</f>
        <v/>
      </c>
      <c r="M64" s="29" t="str">
        <f>IF(K64="","",VLOOKUP(K64,'ÜRÜN LİSTESİ'!B:D,3,0))</f>
        <v/>
      </c>
      <c r="N64" s="28" t="str">
        <f>IF(K64="","",VLOOKUP(K64,'ÜRÜN LİSTESİ'!B:F,5,0))</f>
        <v/>
      </c>
      <c r="O64" s="5"/>
      <c r="P64" s="56" t="str">
        <f t="shared" ca="1" si="0"/>
        <v/>
      </c>
      <c r="Q64" s="57"/>
      <c r="R64" s="51" t="str">
        <f>IF(K64="","",
(IF($AK$2&gt;$AL$2,0,IF(K64="","",VLOOKUP(K64,'ÜRÜN LİSTESİ'!B:F,4,0)))))</f>
        <v/>
      </c>
      <c r="S64" s="51" t="str">
        <f t="shared" si="6"/>
        <v/>
      </c>
      <c r="T64" s="58" t="str">
        <f t="shared" ca="1" si="7"/>
        <v/>
      </c>
      <c r="U64" s="54" t="str">
        <f t="shared" ca="1" si="8"/>
        <v/>
      </c>
      <c r="V64" s="23"/>
      <c r="W64" s="54" t="str">
        <f t="shared" ca="1" si="9"/>
        <v/>
      </c>
      <c r="X64" s="54" t="str">
        <f t="shared" ca="1" si="10"/>
        <v/>
      </c>
      <c r="Y64"/>
      <c r="Z64"/>
      <c r="AA64" s="54" t="str">
        <f t="shared" si="29"/>
        <v/>
      </c>
      <c r="AB64" s="89" t="str">
        <f t="shared" ca="1" si="11"/>
        <v/>
      </c>
      <c r="AC64" s="89" t="str">
        <f t="shared" ca="1" si="12"/>
        <v/>
      </c>
      <c r="AD64"/>
      <c r="AE64" s="79" t="e">
        <f t="shared" si="22"/>
        <v>#VALUE!</v>
      </c>
      <c r="AF64" s="79" t="str">
        <f t="shared" si="23"/>
        <v/>
      </c>
      <c r="AG64" s="81" t="str">
        <f t="shared" si="30"/>
        <v/>
      </c>
      <c r="AH64" s="81" t="e">
        <f t="shared" si="24"/>
        <v>#VALUE!</v>
      </c>
      <c r="AI64" s="81" t="str">
        <f t="shared" si="25"/>
        <v/>
      </c>
      <c r="AJ64"/>
      <c r="AK64"/>
      <c r="AL64"/>
      <c r="AM64">
        <f t="shared" si="31"/>
        <v>0</v>
      </c>
      <c r="AN64">
        <f>COUNTIFS($L$1:L64,L64,$O$1:O64,O64)</f>
        <v>0</v>
      </c>
      <c r="AO64">
        <f t="shared" si="32"/>
        <v>0</v>
      </c>
      <c r="AP64">
        <f>COUNTIFS($J$4:J64,"SAYIM",$L$4:L64,L64,$O$4:O64,O64)</f>
        <v>0</v>
      </c>
      <c r="AQ64"/>
      <c r="AR64" s="1" t="str">
        <f>FİLTRE!$H$5</f>
        <v>TÜMÜ</v>
      </c>
      <c r="AS64"/>
      <c r="AU64" s="56">
        <f t="shared" si="26"/>
        <v>0</v>
      </c>
      <c r="AV64" s="54" t="str">
        <f t="shared" ca="1" si="27"/>
        <v/>
      </c>
      <c r="AW64" s="54" t="str">
        <f t="shared" ca="1" si="28"/>
        <v/>
      </c>
    </row>
    <row r="65" spans="2:49" x14ac:dyDescent="0.25">
      <c r="B65" s="1" t="str">
        <f>IF(I65="","",
(IF(N65=FİLTRE!$H$6,2,0)+IF(FİLTRE!$H$6="TOPLAM",2,0))
)</f>
        <v/>
      </c>
      <c r="C65">
        <f ca="1">IF(FİLTRE!$M$5="",9,(IF(U65&gt;=FİLTRE!$M$5,1,0)))</f>
        <v>1</v>
      </c>
      <c r="D65" s="1">
        <f ca="1">IF(FİLTRE!$M$6="",9,(IF('SKT LİSTESİ'!P65&lt;=FİLTRE!$M$6,1,0)))</f>
        <v>0</v>
      </c>
      <c r="E65" s="25" t="str">
        <f>IF(I65="","",(COUNTIFS($L$4:L65,L65)))</f>
        <v/>
      </c>
      <c r="F65" s="13">
        <f ca="1">IF(OR(B65&lt;&gt;2,C65&lt;&gt;1,D65&lt;&gt;1,H65&lt;&gt;1),0,
COUNTIFS($B$4:B65,2,$C$4:C65,1,$D$4:D65,1,$H$4:H65,1))</f>
        <v>0</v>
      </c>
      <c r="G65" s="26" t="str">
        <f>IF(I65="","",(COUNTIF($E$4:E65,E65)))</f>
        <v/>
      </c>
      <c r="H65" s="1">
        <f ca="1">IF(AND(J65="SAYIM",FİLTRE!$H$5="RAFTA",U65&lt;&gt;0),1,0)+
IF(AND(J65="İADE DEPO",FİLTRE!$H$5="İADE DEPO"),1,0)+
IF(FİLTRE!$H$5="TÜMÜ",1,0)+
IF(AND(J65="FİRMA İADE",FİLTRE!$H$5="FİRMA İADE"),1,0)+
IF(AND(J65="İMHA",FİLTRE!$H$5="İMHA"),1,0)</f>
        <v>1</v>
      </c>
      <c r="I65" s="5"/>
      <c r="J65" s="3"/>
      <c r="K65" s="3"/>
      <c r="L65" s="28" t="str">
        <f>(IF(K65="","",(VLOOKUP(K65,'ÜRÜN LİSTESİ'!B:C,2,0))))</f>
        <v/>
      </c>
      <c r="M65" s="29" t="str">
        <f>IF(K65="","",VLOOKUP(K65,'ÜRÜN LİSTESİ'!B:D,3,0))</f>
        <v/>
      </c>
      <c r="N65" s="28" t="str">
        <f>IF(K65="","",VLOOKUP(K65,'ÜRÜN LİSTESİ'!B:F,5,0))</f>
        <v/>
      </c>
      <c r="O65" s="5"/>
      <c r="P65" s="56" t="str">
        <f t="shared" ca="1" si="0"/>
        <v/>
      </c>
      <c r="Q65" s="57"/>
      <c r="R65" s="51" t="str">
        <f>IF(K65="","",
(IF($AK$2&gt;$AL$2,0,IF(K65="","",VLOOKUP(K65,'ÜRÜN LİSTESİ'!B:F,4,0)))))</f>
        <v/>
      </c>
      <c r="S65" s="51" t="str">
        <f t="shared" si="6"/>
        <v/>
      </c>
      <c r="T65" s="58" t="str">
        <f t="shared" ca="1" si="7"/>
        <v/>
      </c>
      <c r="U65" s="54" t="str">
        <f t="shared" ca="1" si="8"/>
        <v/>
      </c>
      <c r="V65" s="23"/>
      <c r="W65" s="54" t="str">
        <f t="shared" ca="1" si="9"/>
        <v/>
      </c>
      <c r="X65" s="54" t="str">
        <f t="shared" ca="1" si="10"/>
        <v/>
      </c>
      <c r="Y65"/>
      <c r="Z65"/>
      <c r="AA65" s="54" t="str">
        <f t="shared" si="29"/>
        <v/>
      </c>
      <c r="AB65" s="89" t="str">
        <f t="shared" ca="1" si="11"/>
        <v/>
      </c>
      <c r="AC65" s="89" t="str">
        <f t="shared" ca="1" si="12"/>
        <v/>
      </c>
      <c r="AD65"/>
      <c r="AE65" s="79" t="e">
        <f t="shared" si="22"/>
        <v>#VALUE!</v>
      </c>
      <c r="AF65" s="79" t="str">
        <f t="shared" si="23"/>
        <v/>
      </c>
      <c r="AG65" s="81" t="str">
        <f t="shared" si="30"/>
        <v/>
      </c>
      <c r="AH65" s="81" t="e">
        <f t="shared" si="24"/>
        <v>#VALUE!</v>
      </c>
      <c r="AI65" s="81" t="str">
        <f t="shared" si="25"/>
        <v/>
      </c>
      <c r="AJ65"/>
      <c r="AK65"/>
      <c r="AL65"/>
      <c r="AM65">
        <f t="shared" si="31"/>
        <v>0</v>
      </c>
      <c r="AN65">
        <f>COUNTIFS($L$1:L65,L65,$O$1:O65,O65)</f>
        <v>0</v>
      </c>
      <c r="AO65">
        <f t="shared" si="32"/>
        <v>0</v>
      </c>
      <c r="AP65">
        <f>COUNTIFS($J$4:J65,"SAYIM",$L$4:L65,L65,$O$4:O65,O65)</f>
        <v>0</v>
      </c>
      <c r="AQ65"/>
      <c r="AR65" s="1" t="str">
        <f>FİLTRE!$H$5</f>
        <v>TÜMÜ</v>
      </c>
      <c r="AS65"/>
      <c r="AU65" s="56">
        <f t="shared" si="26"/>
        <v>0</v>
      </c>
      <c r="AV65" s="54" t="str">
        <f t="shared" ca="1" si="27"/>
        <v/>
      </c>
      <c r="AW65" s="54" t="str">
        <f t="shared" ca="1" si="28"/>
        <v/>
      </c>
    </row>
    <row r="66" spans="2:49" x14ac:dyDescent="0.25">
      <c r="B66" s="1" t="str">
        <f>IF(I66="","",
(IF(N66=FİLTRE!$H$6,2,0)+IF(FİLTRE!$H$6="TOPLAM",2,0))
)</f>
        <v/>
      </c>
      <c r="C66">
        <f ca="1">IF(FİLTRE!$M$5="",9,(IF(U66&gt;=FİLTRE!$M$5,1,0)))</f>
        <v>1</v>
      </c>
      <c r="D66" s="1">
        <f ca="1">IF(FİLTRE!$M$6="",9,(IF('SKT LİSTESİ'!P66&lt;=FİLTRE!$M$6,1,0)))</f>
        <v>0</v>
      </c>
      <c r="E66" s="25" t="str">
        <f>IF(I66="","",(COUNTIFS($L$4:L66,L66)))</f>
        <v/>
      </c>
      <c r="F66" s="13">
        <f ca="1">IF(OR(B66&lt;&gt;2,C66&lt;&gt;1,D66&lt;&gt;1,H66&lt;&gt;1),0,
COUNTIFS($B$4:B66,2,$C$4:C66,1,$D$4:D66,1,$H$4:H66,1))</f>
        <v>0</v>
      </c>
      <c r="G66" s="26" t="str">
        <f>IF(I66="","",(COUNTIF($E$4:E66,E66)))</f>
        <v/>
      </c>
      <c r="H66" s="1">
        <f ca="1">IF(AND(J66="SAYIM",FİLTRE!$H$5="RAFTA",U66&lt;&gt;0),1,0)+
IF(AND(J66="İADE DEPO",FİLTRE!$H$5="İADE DEPO"),1,0)+
IF(FİLTRE!$H$5="TÜMÜ",1,0)+
IF(AND(J66="FİRMA İADE",FİLTRE!$H$5="FİRMA İADE"),1,0)+
IF(AND(J66="İMHA",FİLTRE!$H$5="İMHA"),1,0)</f>
        <v>1</v>
      </c>
      <c r="I66" s="5"/>
      <c r="J66" s="3"/>
      <c r="K66" s="3"/>
      <c r="L66" s="28" t="str">
        <f>(IF(K66="","",(VLOOKUP(K66,'ÜRÜN LİSTESİ'!B:C,2,0))))</f>
        <v/>
      </c>
      <c r="M66" s="29" t="str">
        <f>IF(K66="","",VLOOKUP(K66,'ÜRÜN LİSTESİ'!B:D,3,0))</f>
        <v/>
      </c>
      <c r="N66" s="28" t="str">
        <f>IF(K66="","",VLOOKUP(K66,'ÜRÜN LİSTESİ'!B:F,5,0))</f>
        <v/>
      </c>
      <c r="O66" s="5"/>
      <c r="P66" s="56" t="str">
        <f t="shared" ca="1" si="0"/>
        <v/>
      </c>
      <c r="Q66" s="57"/>
      <c r="R66" s="51" t="str">
        <f>IF(K66="","",
(IF($AK$2&gt;$AL$2,0,IF(K66="","",VLOOKUP(K66,'ÜRÜN LİSTESİ'!B:F,4,0)))))</f>
        <v/>
      </c>
      <c r="S66" s="51" t="str">
        <f t="shared" si="6"/>
        <v/>
      </c>
      <c r="T66" s="58" t="str">
        <f t="shared" ca="1" si="7"/>
        <v/>
      </c>
      <c r="U66" s="54" t="str">
        <f t="shared" ca="1" si="8"/>
        <v/>
      </c>
      <c r="V66" s="23"/>
      <c r="W66" s="54" t="str">
        <f t="shared" ca="1" si="9"/>
        <v/>
      </c>
      <c r="X66" s="54" t="str">
        <f t="shared" ca="1" si="10"/>
        <v/>
      </c>
      <c r="Y66"/>
      <c r="Z66"/>
      <c r="AA66" s="54" t="str">
        <f t="shared" si="29"/>
        <v/>
      </c>
      <c r="AB66" s="89" t="str">
        <f t="shared" ca="1" si="11"/>
        <v/>
      </c>
      <c r="AC66" s="89" t="str">
        <f t="shared" ca="1" si="12"/>
        <v/>
      </c>
      <c r="AD66"/>
      <c r="AE66" s="79" t="e">
        <f t="shared" si="22"/>
        <v>#VALUE!</v>
      </c>
      <c r="AF66" s="79" t="str">
        <f t="shared" si="23"/>
        <v/>
      </c>
      <c r="AG66" s="81" t="str">
        <f t="shared" si="30"/>
        <v/>
      </c>
      <c r="AH66" s="81" t="e">
        <f t="shared" si="24"/>
        <v>#VALUE!</v>
      </c>
      <c r="AI66" s="81" t="str">
        <f t="shared" si="25"/>
        <v/>
      </c>
      <c r="AJ66"/>
      <c r="AK66"/>
      <c r="AL66"/>
      <c r="AM66">
        <f t="shared" si="31"/>
        <v>0</v>
      </c>
      <c r="AN66">
        <f>COUNTIFS($L$1:L66,L66,$O$1:O66,O66)</f>
        <v>0</v>
      </c>
      <c r="AO66">
        <f t="shared" si="32"/>
        <v>0</v>
      </c>
      <c r="AP66">
        <f>COUNTIFS($J$4:J66,"SAYIM",$L$4:L66,L66,$O$4:O66,O66)</f>
        <v>0</v>
      </c>
      <c r="AQ66"/>
      <c r="AR66" s="1" t="str">
        <f>FİLTRE!$H$5</f>
        <v>TÜMÜ</v>
      </c>
      <c r="AS66"/>
      <c r="AU66" s="56">
        <f t="shared" si="26"/>
        <v>0</v>
      </c>
      <c r="AV66" s="54" t="str">
        <f t="shared" ca="1" si="27"/>
        <v/>
      </c>
      <c r="AW66" s="54" t="str">
        <f t="shared" ca="1" si="28"/>
        <v/>
      </c>
    </row>
    <row r="67" spans="2:49" x14ac:dyDescent="0.25">
      <c r="B67" s="1" t="str">
        <f>IF(I67="","",
(IF(N67=FİLTRE!$H$6,2,0)+IF(FİLTRE!$H$6="TOPLAM",2,0))
)</f>
        <v/>
      </c>
      <c r="C67">
        <f ca="1">IF(FİLTRE!$M$5="",9,(IF(U67&gt;=FİLTRE!$M$5,1,0)))</f>
        <v>1</v>
      </c>
      <c r="D67" s="1">
        <f ca="1">IF(FİLTRE!$M$6="",9,(IF('SKT LİSTESİ'!P67&lt;=FİLTRE!$M$6,1,0)))</f>
        <v>0</v>
      </c>
      <c r="E67" s="25" t="str">
        <f>IF(I67="","",(COUNTIFS($L$4:L67,L67)))</f>
        <v/>
      </c>
      <c r="F67" s="13">
        <f ca="1">IF(OR(B67&lt;&gt;2,C67&lt;&gt;1,D67&lt;&gt;1,H67&lt;&gt;1),0,
COUNTIFS($B$4:B67,2,$C$4:C67,1,$D$4:D67,1,$H$4:H67,1))</f>
        <v>0</v>
      </c>
      <c r="G67" s="26" t="str">
        <f>IF(I67="","",(COUNTIF($E$4:E67,E67)))</f>
        <v/>
      </c>
      <c r="H67" s="1">
        <f ca="1">IF(AND(J67="SAYIM",FİLTRE!$H$5="RAFTA",U67&lt;&gt;0),1,0)+
IF(AND(J67="İADE DEPO",FİLTRE!$H$5="İADE DEPO"),1,0)+
IF(FİLTRE!$H$5="TÜMÜ",1,0)+
IF(AND(J67="FİRMA İADE",FİLTRE!$H$5="FİRMA İADE"),1,0)+
IF(AND(J67="İMHA",FİLTRE!$H$5="İMHA"),1,0)</f>
        <v>1</v>
      </c>
      <c r="I67" s="5"/>
      <c r="J67" s="3"/>
      <c r="K67" s="3"/>
      <c r="L67" s="28" t="str">
        <f>(IF(K67="","",(VLOOKUP(K67,'ÜRÜN LİSTESİ'!B:C,2,0))))</f>
        <v/>
      </c>
      <c r="M67" s="29" t="str">
        <f>IF(K67="","",VLOOKUP(K67,'ÜRÜN LİSTESİ'!B:D,3,0))</f>
        <v/>
      </c>
      <c r="N67" s="28" t="str">
        <f>IF(K67="","",VLOOKUP(K67,'ÜRÜN LİSTESİ'!B:F,5,0))</f>
        <v/>
      </c>
      <c r="O67" s="5"/>
      <c r="P67" s="56" t="str">
        <f t="shared" ca="1" si="0"/>
        <v/>
      </c>
      <c r="Q67" s="57"/>
      <c r="R67" s="51" t="str">
        <f>IF(K67="","",
(IF($AK$2&gt;$AL$2,0,IF(K67="","",VLOOKUP(K67,'ÜRÜN LİSTESİ'!B:F,4,0)))))</f>
        <v/>
      </c>
      <c r="S67" s="51" t="str">
        <f t="shared" si="6"/>
        <v/>
      </c>
      <c r="T67" s="58" t="str">
        <f t="shared" ca="1" si="7"/>
        <v/>
      </c>
      <c r="U67" s="54" t="str">
        <f t="shared" ca="1" si="8"/>
        <v/>
      </c>
      <c r="V67" s="23"/>
      <c r="W67" s="54" t="str">
        <f t="shared" ca="1" si="9"/>
        <v/>
      </c>
      <c r="X67" s="54" t="str">
        <f t="shared" ca="1" si="10"/>
        <v/>
      </c>
      <c r="Y67"/>
      <c r="Z67"/>
      <c r="AA67" s="54" t="str">
        <f t="shared" si="29"/>
        <v/>
      </c>
      <c r="AB67" s="89" t="str">
        <f t="shared" ca="1" si="11"/>
        <v/>
      </c>
      <c r="AC67" s="89" t="str">
        <f t="shared" ca="1" si="12"/>
        <v/>
      </c>
      <c r="AD67"/>
      <c r="AE67" s="79" t="e">
        <f t="shared" si="22"/>
        <v>#VALUE!</v>
      </c>
      <c r="AF67" s="79" t="str">
        <f t="shared" si="23"/>
        <v/>
      </c>
      <c r="AG67" s="81" t="str">
        <f t="shared" si="30"/>
        <v/>
      </c>
      <c r="AH67" s="81" t="e">
        <f t="shared" si="24"/>
        <v>#VALUE!</v>
      </c>
      <c r="AI67" s="81" t="str">
        <f t="shared" si="25"/>
        <v/>
      </c>
      <c r="AJ67"/>
      <c r="AK67"/>
      <c r="AL67"/>
      <c r="AM67">
        <f t="shared" si="31"/>
        <v>0</v>
      </c>
      <c r="AN67">
        <f>COUNTIFS($L$1:L67,L67,$O$1:O67,O67)</f>
        <v>0</v>
      </c>
      <c r="AO67">
        <f t="shared" si="32"/>
        <v>0</v>
      </c>
      <c r="AP67">
        <f>COUNTIFS($J$4:J67,"SAYIM",$L$4:L67,L67,$O$4:O67,O67)</f>
        <v>0</v>
      </c>
      <c r="AQ67"/>
      <c r="AR67" s="1" t="str">
        <f>FİLTRE!$H$5</f>
        <v>TÜMÜ</v>
      </c>
      <c r="AS67"/>
      <c r="AU67" s="56">
        <f t="shared" si="26"/>
        <v>0</v>
      </c>
      <c r="AV67" s="54" t="str">
        <f t="shared" ca="1" si="27"/>
        <v/>
      </c>
      <c r="AW67" s="54" t="str">
        <f t="shared" ca="1" si="28"/>
        <v/>
      </c>
    </row>
    <row r="68" spans="2:49" x14ac:dyDescent="0.25">
      <c r="B68" s="1" t="str">
        <f>IF(I68="","",
(IF(N68=FİLTRE!$H$6,2,0)+IF(FİLTRE!$H$6="TOPLAM",2,0))
)</f>
        <v/>
      </c>
      <c r="C68">
        <f ca="1">IF(FİLTRE!$M$5="",9,(IF(U68&gt;=FİLTRE!$M$5,1,0)))</f>
        <v>1</v>
      </c>
      <c r="D68" s="1">
        <f ca="1">IF(FİLTRE!$M$6="",9,(IF('SKT LİSTESİ'!P68&lt;=FİLTRE!$M$6,1,0)))</f>
        <v>0</v>
      </c>
      <c r="E68" s="25" t="str">
        <f>IF(I68="","",(COUNTIFS($L$4:L68,L68)))</f>
        <v/>
      </c>
      <c r="F68" s="13">
        <f ca="1">IF(OR(B68&lt;&gt;2,C68&lt;&gt;1,D68&lt;&gt;1,H68&lt;&gt;1),0,
COUNTIFS($B$4:B68,2,$C$4:C68,1,$D$4:D68,1,$H$4:H68,1))</f>
        <v>0</v>
      </c>
      <c r="G68" s="26" t="str">
        <f>IF(I68="","",(COUNTIF($E$4:E68,E68)))</f>
        <v/>
      </c>
      <c r="H68" s="1">
        <f ca="1">IF(AND(J68="SAYIM",FİLTRE!$H$5="RAFTA",U68&lt;&gt;0),1,0)+
IF(AND(J68="İADE DEPO",FİLTRE!$H$5="İADE DEPO"),1,0)+
IF(FİLTRE!$H$5="TÜMÜ",1,0)+
IF(AND(J68="FİRMA İADE",FİLTRE!$H$5="FİRMA İADE"),1,0)+
IF(AND(J68="İMHA",FİLTRE!$H$5="İMHA"),1,0)</f>
        <v>1</v>
      </c>
      <c r="I68" s="5"/>
      <c r="J68" s="3"/>
      <c r="K68" s="3"/>
      <c r="L68" s="28" t="str">
        <f>(IF(K68="","",(VLOOKUP(K68,'ÜRÜN LİSTESİ'!B:C,2,0))))</f>
        <v/>
      </c>
      <c r="M68" s="29" t="str">
        <f>IF(K68="","",VLOOKUP(K68,'ÜRÜN LİSTESİ'!B:D,3,0))</f>
        <v/>
      </c>
      <c r="N68" s="28" t="str">
        <f>IF(K68="","",VLOOKUP(K68,'ÜRÜN LİSTESİ'!B:F,5,0))</f>
        <v/>
      </c>
      <c r="O68" s="5"/>
      <c r="P68" s="56" t="str">
        <f t="shared" ca="1" si="0"/>
        <v/>
      </c>
      <c r="Q68" s="57"/>
      <c r="R68" s="51" t="str">
        <f>IF(K68="","",
(IF($AK$2&gt;$AL$2,0,IF(K68="","",VLOOKUP(K68,'ÜRÜN LİSTESİ'!B:F,4,0)))))</f>
        <v/>
      </c>
      <c r="S68" s="51" t="str">
        <f t="shared" si="6"/>
        <v/>
      </c>
      <c r="T68" s="58" t="str">
        <f t="shared" ca="1" si="7"/>
        <v/>
      </c>
      <c r="U68" s="54" t="str">
        <f t="shared" ca="1" si="8"/>
        <v/>
      </c>
      <c r="V68" s="23"/>
      <c r="W68" s="54" t="str">
        <f t="shared" ca="1" si="9"/>
        <v/>
      </c>
      <c r="X68" s="54" t="str">
        <f t="shared" ca="1" si="10"/>
        <v/>
      </c>
      <c r="Y68"/>
      <c r="Z68"/>
      <c r="AA68" s="54" t="str">
        <f t="shared" si="29"/>
        <v/>
      </c>
      <c r="AB68" s="89" t="str">
        <f t="shared" ca="1" si="11"/>
        <v/>
      </c>
      <c r="AC68" s="89" t="str">
        <f t="shared" ca="1" si="12"/>
        <v/>
      </c>
      <c r="AD68"/>
      <c r="AE68" s="79" t="e">
        <f t="shared" si="22"/>
        <v>#VALUE!</v>
      </c>
      <c r="AF68" s="79" t="str">
        <f t="shared" si="23"/>
        <v/>
      </c>
      <c r="AG68" s="81" t="str">
        <f t="shared" si="30"/>
        <v/>
      </c>
      <c r="AH68" s="81" t="e">
        <f t="shared" si="24"/>
        <v>#VALUE!</v>
      </c>
      <c r="AI68" s="81" t="str">
        <f t="shared" si="25"/>
        <v/>
      </c>
      <c r="AJ68"/>
      <c r="AK68"/>
      <c r="AL68"/>
      <c r="AM68">
        <f t="shared" si="31"/>
        <v>0</v>
      </c>
      <c r="AN68">
        <f>COUNTIFS($L$1:L68,L68,$O$1:O68,O68)</f>
        <v>0</v>
      </c>
      <c r="AO68">
        <f t="shared" si="32"/>
        <v>0</v>
      </c>
      <c r="AP68">
        <f>COUNTIFS($J$4:J68,"SAYIM",$L$4:L68,L68,$O$4:O68,O68)</f>
        <v>0</v>
      </c>
      <c r="AQ68"/>
      <c r="AR68" s="1" t="str">
        <f>FİLTRE!$H$5</f>
        <v>TÜMÜ</v>
      </c>
      <c r="AS68"/>
      <c r="AU68" s="56">
        <f t="shared" si="26"/>
        <v>0</v>
      </c>
      <c r="AV68" s="54" t="str">
        <f t="shared" ca="1" si="27"/>
        <v/>
      </c>
      <c r="AW68" s="54" t="str">
        <f t="shared" ca="1" si="28"/>
        <v/>
      </c>
    </row>
    <row r="69" spans="2:49" x14ac:dyDescent="0.25">
      <c r="B69" s="1" t="str">
        <f>IF(I69="","",
(IF(N69=FİLTRE!$H$6,2,0)+IF(FİLTRE!$H$6="TOPLAM",2,0))
)</f>
        <v/>
      </c>
      <c r="C69">
        <f ca="1">IF(FİLTRE!$M$5="",9,(IF(U69&gt;=FİLTRE!$M$5,1,0)))</f>
        <v>1</v>
      </c>
      <c r="D69" s="1">
        <f ca="1">IF(FİLTRE!$M$6="",9,(IF('SKT LİSTESİ'!P69&lt;=FİLTRE!$M$6,1,0)))</f>
        <v>0</v>
      </c>
      <c r="E69" s="25" t="str">
        <f>IF(I69="","",(COUNTIFS($L$4:L69,L69)))</f>
        <v/>
      </c>
      <c r="F69" s="13">
        <f ca="1">IF(OR(B69&lt;&gt;2,C69&lt;&gt;1,D69&lt;&gt;1,H69&lt;&gt;1),0,
COUNTIFS($B$4:B69,2,$C$4:C69,1,$D$4:D69,1,$H$4:H69,1))</f>
        <v>0</v>
      </c>
      <c r="G69" s="26" t="str">
        <f>IF(I69="","",(COUNTIF($E$4:E69,E69)))</f>
        <v/>
      </c>
      <c r="H69" s="1">
        <f ca="1">IF(AND(J69="SAYIM",FİLTRE!$H$5="RAFTA",U69&lt;&gt;0),1,0)+
IF(AND(J69="İADE DEPO",FİLTRE!$H$5="İADE DEPO"),1,0)+
IF(FİLTRE!$H$5="TÜMÜ",1,0)+
IF(AND(J69="FİRMA İADE",FİLTRE!$H$5="FİRMA İADE"),1,0)+
IF(AND(J69="İMHA",FİLTRE!$H$5="İMHA"),1,0)</f>
        <v>1</v>
      </c>
      <c r="I69" s="5"/>
      <c r="J69" s="3"/>
      <c r="K69" s="3"/>
      <c r="L69" s="28" t="str">
        <f>(IF(K69="","",(VLOOKUP(K69,'ÜRÜN LİSTESİ'!B:C,2,0))))</f>
        <v/>
      </c>
      <c r="M69" s="29" t="str">
        <f>IF(K69="","",VLOOKUP(K69,'ÜRÜN LİSTESİ'!B:D,3,0))</f>
        <v/>
      </c>
      <c r="N69" s="28" t="str">
        <f>IF(K69="","",VLOOKUP(K69,'ÜRÜN LİSTESİ'!B:F,5,0))</f>
        <v/>
      </c>
      <c r="O69" s="5"/>
      <c r="P69" s="56" t="str">
        <f t="shared" ref="P69:P132" ca="1" si="33">IF(O69="","",O69-(TODAY()))</f>
        <v/>
      </c>
      <c r="Q69" s="57"/>
      <c r="R69" s="51" t="str">
        <f>IF(K69="","",
(IF($AK$2&gt;$AL$2,0,IF(K69="","",VLOOKUP(K69,'ÜRÜN LİSTESİ'!B:F,4,0)))))</f>
        <v/>
      </c>
      <c r="S69" s="51" t="str">
        <f t="shared" si="6"/>
        <v/>
      </c>
      <c r="T69" s="58" t="str">
        <f t="shared" ca="1" si="7"/>
        <v/>
      </c>
      <c r="U69" s="54" t="str">
        <f t="shared" ca="1" si="8"/>
        <v/>
      </c>
      <c r="V69" s="23"/>
      <c r="W69" s="54" t="str">
        <f t="shared" ca="1" si="9"/>
        <v/>
      </c>
      <c r="X69" s="54" t="str">
        <f t="shared" ca="1" si="10"/>
        <v/>
      </c>
      <c r="Y69"/>
      <c r="Z69"/>
      <c r="AA69" s="54" t="str">
        <f t="shared" ref="AA69:AA100" si="34">IF(COUNTIFS(L:L,L69,O:O,O69)=0,"",COUNTIFS(L:L,L69,O:O,O69))</f>
        <v/>
      </c>
      <c r="AB69" s="89" t="str">
        <f t="shared" ca="1" si="11"/>
        <v/>
      </c>
      <c r="AC69" s="89" t="str">
        <f t="shared" ca="1" si="12"/>
        <v/>
      </c>
      <c r="AD69"/>
      <c r="AE69" s="79" t="e">
        <f t="shared" si="22"/>
        <v>#VALUE!</v>
      </c>
      <c r="AF69" s="79" t="str">
        <f t="shared" si="23"/>
        <v/>
      </c>
      <c r="AG69" s="81" t="str">
        <f t="shared" ref="AG69:AG100" si="35" xml:space="preserve">
((IF(I69="","",
((SUMIFS(AF:AF,J:J,"SAYIM",L:L,L69)) -
(SUMIFS(AF:AF,J:J,"İADE DEPO",L:L,L69))))))</f>
        <v/>
      </c>
      <c r="AH69" s="81" t="e">
        <f t="shared" si="24"/>
        <v>#VALUE!</v>
      </c>
      <c r="AI69" s="81" t="str">
        <f t="shared" si="25"/>
        <v/>
      </c>
      <c r="AJ69"/>
      <c r="AK69"/>
      <c r="AL69"/>
      <c r="AM69">
        <f t="shared" ref="AM69:AM100" si="36">COUNTIFS(L:L,L69,O:O,O69)</f>
        <v>0</v>
      </c>
      <c r="AN69">
        <f>COUNTIFS($L$1:L69,L69,$O$1:O69,O69)</f>
        <v>0</v>
      </c>
      <c r="AO69">
        <f t="shared" ref="AO69:AO100" si="37">COUNTIFS(J:J,"SAYIM",L:L,L69,O:O,O69)</f>
        <v>0</v>
      </c>
      <c r="AP69">
        <f>COUNTIFS($J$4:J69,"SAYIM",$L$4:L69,L69,$O$4:O69,O69)</f>
        <v>0</v>
      </c>
      <c r="AQ69"/>
      <c r="AR69" s="1" t="str">
        <f>FİLTRE!$H$5</f>
        <v>TÜMÜ</v>
      </c>
      <c r="AS69"/>
      <c r="AU69" s="56">
        <f t="shared" si="26"/>
        <v>0</v>
      </c>
      <c r="AV69" s="54" t="str">
        <f t="shared" ca="1" si="27"/>
        <v/>
      </c>
      <c r="AW69" s="54" t="str">
        <f t="shared" ca="1" si="28"/>
        <v/>
      </c>
    </row>
    <row r="70" spans="2:49" x14ac:dyDescent="0.25">
      <c r="B70" s="1" t="str">
        <f>IF(I70="","",
(IF(N70=FİLTRE!$H$6,2,0)+IF(FİLTRE!$H$6="TOPLAM",2,0))
)</f>
        <v/>
      </c>
      <c r="C70">
        <f ca="1">IF(FİLTRE!$M$5="",9,(IF(U70&gt;=FİLTRE!$M$5,1,0)))</f>
        <v>1</v>
      </c>
      <c r="D70" s="1">
        <f ca="1">IF(FİLTRE!$M$6="",9,(IF('SKT LİSTESİ'!P70&lt;=FİLTRE!$M$6,1,0)))</f>
        <v>0</v>
      </c>
      <c r="E70" s="25" t="str">
        <f>IF(I70="","",(COUNTIFS($L$4:L70,L70)))</f>
        <v/>
      </c>
      <c r="F70" s="13">
        <f ca="1">IF(OR(B70&lt;&gt;2,C70&lt;&gt;1,D70&lt;&gt;1,H70&lt;&gt;1),0,
COUNTIFS($B$4:B70,2,$C$4:C70,1,$D$4:D70,1,$H$4:H70,1))</f>
        <v>0</v>
      </c>
      <c r="G70" s="26" t="str">
        <f>IF(I70="","",(COUNTIF($E$4:E70,E70)))</f>
        <v/>
      </c>
      <c r="H70" s="1">
        <f ca="1">IF(AND(J70="SAYIM",FİLTRE!$H$5="RAFTA",U70&lt;&gt;0),1,0)+
IF(AND(J70="İADE DEPO",FİLTRE!$H$5="İADE DEPO"),1,0)+
IF(FİLTRE!$H$5="TÜMÜ",1,0)+
IF(AND(J70="FİRMA İADE",FİLTRE!$H$5="FİRMA İADE"),1,0)+
IF(AND(J70="İMHA",FİLTRE!$H$5="İMHA"),1,0)</f>
        <v>1</v>
      </c>
      <c r="I70" s="5"/>
      <c r="J70" s="3"/>
      <c r="K70" s="3"/>
      <c r="L70" s="28" t="str">
        <f>(IF(K70="","",(VLOOKUP(K70,'ÜRÜN LİSTESİ'!B:C,2,0))))</f>
        <v/>
      </c>
      <c r="M70" s="29" t="str">
        <f>IF(K70="","",VLOOKUP(K70,'ÜRÜN LİSTESİ'!B:D,3,0))</f>
        <v/>
      </c>
      <c r="N70" s="28" t="str">
        <f>IF(K70="","",VLOOKUP(K70,'ÜRÜN LİSTESİ'!B:F,5,0))</f>
        <v/>
      </c>
      <c r="O70" s="5"/>
      <c r="P70" s="56" t="str">
        <f t="shared" ca="1" si="33"/>
        <v/>
      </c>
      <c r="Q70" s="57"/>
      <c r="R70" s="51" t="str">
        <f>IF(K70="","",
(IF($AK$2&gt;$AL$2,0,IF(K70="","",VLOOKUP(K70,'ÜRÜN LİSTESİ'!B:F,4,0)))))</f>
        <v/>
      </c>
      <c r="S70" s="51" t="str">
        <f t="shared" ref="S70:S133" si="38">IF(Q70="","",Q70*R70)</f>
        <v/>
      </c>
      <c r="T70" s="58" t="str">
        <f t="shared" ref="T70:T133" ca="1" si="39">IF(P70&lt;0,0,(IF(K70="","",
(IF(AH70=0,0,
((IF(I70="","",
((SUMIFS(AF:AF,J:J,"SAYIM",L:L,L70,P:P,"&gt;"&amp;0)) -
(SUMIFS(AF:AF,J:J,"İADE DEPO",L:L,L70,P:P,"&gt;"&amp;0)))))))))))</f>
        <v/>
      </c>
      <c r="U70" s="54" t="str">
        <f t="shared" ref="U70:U133" ca="1" si="40">IF(P70&lt;0,0,(IF(K70="","",
(IF(AI70=0,0,
((IF(I70="","",
((SUMIFS(AE:AE,J:J,"SAYIM",L:L,L70,P:P,"&gt;"&amp;0)) -
(SUMIFS(AE:AE,J:J,"İADE DEPO",L:L,L70,P:P,"&gt;"&amp;0)))))))))))</f>
        <v/>
      </c>
      <c r="V70" s="23"/>
      <c r="W70" s="54" t="str">
        <f t="shared" ref="W70:W133" ca="1" si="41">IF(TODAY()&gt;O70,
(IF(SUMIFS(S:S,L:L,L70,O:O,O70,J:J,"SAYIM")-SUMIFS(S:S,L:L,L70,O:O,O70,J:J,"İADE DEPO")=0,"",SUMIFS(S:S,L:L,L70,O:O,O70,J:J,"SAYIM")-SUMIFS(S:S,L:L,L70,O:O,O70,J:J,"İADE DEPO"))),0)</f>
        <v/>
      </c>
      <c r="X70" s="54" t="str">
        <f t="shared" ref="X70:X133" ca="1" si="42">IF($AK$2&lt;$AL$2,
IF(TODAY()&gt;O70,
(IF(SUMIFS(Q:Q,L:L,L70,O:O,O70,J:J,"SAYIM")-SUMIFS(Q:Q,L:L,L70,O:O,O70,J:J,"İADE DEPO")=0,"",SUMIFS(Q:Q,L:L,L70,O:O,O70,J:J,"SAYIM")-SUMIFS(Q:Q,L:L,L70,O:O,O70,J:J,"İADE DEPO"))),0),
"")</f>
        <v/>
      </c>
      <c r="Y70"/>
      <c r="Z70"/>
      <c r="AA70" s="54" t="str">
        <f t="shared" si="34"/>
        <v/>
      </c>
      <c r="AB70" s="89" t="str">
        <f t="shared" ref="AB70:AB133" ca="1" si="43">IFERROR(W70/AA70,"")</f>
        <v/>
      </c>
      <c r="AC70" s="89" t="str">
        <f t="shared" ref="AC70:AC133" ca="1" si="44">IFERROR(X70/AA70,"")</f>
        <v/>
      </c>
      <c r="AD70"/>
      <c r="AE70" s="79" t="e">
        <f t="shared" si="22"/>
        <v>#VALUE!</v>
      </c>
      <c r="AF70" s="79" t="str">
        <f t="shared" si="23"/>
        <v/>
      </c>
      <c r="AG70" s="81" t="str">
        <f t="shared" si="35"/>
        <v/>
      </c>
      <c r="AH70" s="81" t="e">
        <f t="shared" si="24"/>
        <v>#VALUE!</v>
      </c>
      <c r="AI70" s="81" t="str">
        <f t="shared" si="25"/>
        <v/>
      </c>
      <c r="AJ70"/>
      <c r="AK70"/>
      <c r="AL70"/>
      <c r="AM70">
        <f t="shared" si="36"/>
        <v>0</v>
      </c>
      <c r="AN70">
        <f>COUNTIFS($L$1:L70,L70,$O$1:O70,O70)</f>
        <v>0</v>
      </c>
      <c r="AO70">
        <f t="shared" si="37"/>
        <v>0</v>
      </c>
      <c r="AP70">
        <f>COUNTIFS($J$4:J70,"SAYIM",$L$4:L70,L70,$O$4:O70,O70)</f>
        <v>0</v>
      </c>
      <c r="AQ70"/>
      <c r="AR70" s="1" t="str">
        <f>FİLTRE!$H$5</f>
        <v>TÜMÜ</v>
      </c>
      <c r="AS70"/>
      <c r="AU70" s="56">
        <f t="shared" si="26"/>
        <v>0</v>
      </c>
      <c r="AV70" s="54" t="str">
        <f t="shared" ca="1" si="27"/>
        <v/>
      </c>
      <c r="AW70" s="54" t="str">
        <f t="shared" ca="1" si="28"/>
        <v/>
      </c>
    </row>
    <row r="71" spans="2:49" x14ac:dyDescent="0.25">
      <c r="B71" s="1" t="str">
        <f>IF(I71="","",
(IF(N71=FİLTRE!$H$6,2,0)+IF(FİLTRE!$H$6="TOPLAM",2,0))
)</f>
        <v/>
      </c>
      <c r="C71">
        <f ca="1">IF(FİLTRE!$M$5="",9,(IF(U71&gt;=FİLTRE!$M$5,1,0)))</f>
        <v>1</v>
      </c>
      <c r="D71" s="1">
        <f ca="1">IF(FİLTRE!$M$6="",9,(IF('SKT LİSTESİ'!P71&lt;=FİLTRE!$M$6,1,0)))</f>
        <v>0</v>
      </c>
      <c r="E71" s="25" t="str">
        <f>IF(I71="","",(COUNTIFS($L$4:L71,L71)))</f>
        <v/>
      </c>
      <c r="F71" s="13">
        <f ca="1">IF(OR(B71&lt;&gt;2,C71&lt;&gt;1,D71&lt;&gt;1,H71&lt;&gt;1),0,
COUNTIFS($B$4:B71,2,$C$4:C71,1,$D$4:D71,1,$H$4:H71,1))</f>
        <v>0</v>
      </c>
      <c r="G71" s="26" t="str">
        <f>IF(I71="","",(COUNTIF($E$4:E71,E71)))</f>
        <v/>
      </c>
      <c r="H71" s="1">
        <f ca="1">IF(AND(J71="SAYIM",FİLTRE!$H$5="RAFTA",U71&lt;&gt;0),1,0)+
IF(AND(J71="İADE DEPO",FİLTRE!$H$5="İADE DEPO"),1,0)+
IF(FİLTRE!$H$5="TÜMÜ",1,0)+
IF(AND(J71="FİRMA İADE",FİLTRE!$H$5="FİRMA İADE"),1,0)+
IF(AND(J71="İMHA",FİLTRE!$H$5="İMHA"),1,0)</f>
        <v>1</v>
      </c>
      <c r="I71" s="5"/>
      <c r="J71" s="3"/>
      <c r="K71" s="3"/>
      <c r="L71" s="28" t="str">
        <f>(IF(K71="","",(VLOOKUP(K71,'ÜRÜN LİSTESİ'!B:C,2,0))))</f>
        <v/>
      </c>
      <c r="M71" s="29" t="str">
        <f>IF(K71="","",VLOOKUP(K71,'ÜRÜN LİSTESİ'!B:D,3,0))</f>
        <v/>
      </c>
      <c r="N71" s="28" t="str">
        <f>IF(K71="","",VLOOKUP(K71,'ÜRÜN LİSTESİ'!B:F,5,0))</f>
        <v/>
      </c>
      <c r="O71" s="5"/>
      <c r="P71" s="56" t="str">
        <f t="shared" ca="1" si="33"/>
        <v/>
      </c>
      <c r="Q71" s="57"/>
      <c r="R71" s="51" t="str">
        <f>IF(K71="","",
(IF($AK$2&gt;$AL$2,0,IF(K71="","",VLOOKUP(K71,'ÜRÜN LİSTESİ'!B:F,4,0)))))</f>
        <v/>
      </c>
      <c r="S71" s="51" t="str">
        <f t="shared" si="38"/>
        <v/>
      </c>
      <c r="T71" s="58" t="str">
        <f t="shared" ca="1" si="39"/>
        <v/>
      </c>
      <c r="U71" s="54" t="str">
        <f t="shared" ca="1" si="40"/>
        <v/>
      </c>
      <c r="V71" s="23"/>
      <c r="W71" s="54" t="str">
        <f t="shared" ca="1" si="41"/>
        <v/>
      </c>
      <c r="X71" s="54" t="str">
        <f t="shared" ca="1" si="42"/>
        <v/>
      </c>
      <c r="Y71"/>
      <c r="Z71"/>
      <c r="AA71" s="54" t="str">
        <f t="shared" si="34"/>
        <v/>
      </c>
      <c r="AB71" s="89" t="str">
        <f t="shared" ca="1" si="43"/>
        <v/>
      </c>
      <c r="AC71" s="89" t="str">
        <f t="shared" ca="1" si="44"/>
        <v/>
      </c>
      <c r="AD71"/>
      <c r="AE71" s="79" t="e">
        <f t="shared" si="22"/>
        <v>#VALUE!</v>
      </c>
      <c r="AF71" s="79" t="str">
        <f t="shared" si="23"/>
        <v/>
      </c>
      <c r="AG71" s="81" t="str">
        <f t="shared" si="35"/>
        <v/>
      </c>
      <c r="AH71" s="81" t="e">
        <f t="shared" si="24"/>
        <v>#VALUE!</v>
      </c>
      <c r="AI71" s="81" t="str">
        <f t="shared" si="25"/>
        <v/>
      </c>
      <c r="AJ71"/>
      <c r="AK71"/>
      <c r="AL71"/>
      <c r="AM71">
        <f t="shared" si="36"/>
        <v>0</v>
      </c>
      <c r="AN71">
        <f>COUNTIFS($L$1:L71,L71,$O$1:O71,O71)</f>
        <v>0</v>
      </c>
      <c r="AO71">
        <f t="shared" si="37"/>
        <v>0</v>
      </c>
      <c r="AP71">
        <f>COUNTIFS($J$4:J71,"SAYIM",$L$4:L71,L71,$O$4:O71,O71)</f>
        <v>0</v>
      </c>
      <c r="AQ71"/>
      <c r="AR71" s="1" t="str">
        <f>FİLTRE!$H$5</f>
        <v>TÜMÜ</v>
      </c>
      <c r="AS71"/>
      <c r="AU71" s="56">
        <f t="shared" si="26"/>
        <v>0</v>
      </c>
      <c r="AV71" s="54" t="str">
        <f t="shared" ca="1" si="27"/>
        <v/>
      </c>
      <c r="AW71" s="54" t="str">
        <f t="shared" ca="1" si="28"/>
        <v/>
      </c>
    </row>
    <row r="72" spans="2:49" x14ac:dyDescent="0.25">
      <c r="B72" s="1" t="str">
        <f>IF(I72="","",
(IF(N72=FİLTRE!$H$6,2,0)+IF(FİLTRE!$H$6="TOPLAM",2,0))
)</f>
        <v/>
      </c>
      <c r="C72">
        <f ca="1">IF(FİLTRE!$M$5="",9,(IF(U72&gt;=FİLTRE!$M$5,1,0)))</f>
        <v>1</v>
      </c>
      <c r="D72" s="1">
        <f ca="1">IF(FİLTRE!$M$6="",9,(IF('SKT LİSTESİ'!P72&lt;=FİLTRE!$M$6,1,0)))</f>
        <v>0</v>
      </c>
      <c r="E72" s="25" t="str">
        <f>IF(I72="","",(COUNTIFS($L$4:L72,L72)))</f>
        <v/>
      </c>
      <c r="F72" s="13">
        <f ca="1">IF(OR(B72&lt;&gt;2,C72&lt;&gt;1,D72&lt;&gt;1,H72&lt;&gt;1),0,
COUNTIFS($B$4:B72,2,$C$4:C72,1,$D$4:D72,1,$H$4:H72,1))</f>
        <v>0</v>
      </c>
      <c r="G72" s="26" t="str">
        <f>IF(I72="","",(COUNTIF($E$4:E72,E72)))</f>
        <v/>
      </c>
      <c r="H72" s="1">
        <f ca="1">IF(AND(J72="SAYIM",FİLTRE!$H$5="RAFTA",U72&lt;&gt;0),1,0)+
IF(AND(J72="İADE DEPO",FİLTRE!$H$5="İADE DEPO"),1,0)+
IF(FİLTRE!$H$5="TÜMÜ",1,0)+
IF(AND(J72="FİRMA İADE",FİLTRE!$H$5="FİRMA İADE"),1,0)+
IF(AND(J72="İMHA",FİLTRE!$H$5="İMHA"),1,0)</f>
        <v>1</v>
      </c>
      <c r="I72" s="5"/>
      <c r="J72" s="3"/>
      <c r="K72" s="3"/>
      <c r="L72" s="28" t="str">
        <f>(IF(K72="","",(VLOOKUP(K72,'ÜRÜN LİSTESİ'!B:C,2,0))))</f>
        <v/>
      </c>
      <c r="M72" s="29" t="str">
        <f>IF(K72="","",VLOOKUP(K72,'ÜRÜN LİSTESİ'!B:D,3,0))</f>
        <v/>
      </c>
      <c r="N72" s="28" t="str">
        <f>IF(K72="","",VLOOKUP(K72,'ÜRÜN LİSTESİ'!B:F,5,0))</f>
        <v/>
      </c>
      <c r="O72" s="5"/>
      <c r="P72" s="56" t="str">
        <f t="shared" ca="1" si="33"/>
        <v/>
      </c>
      <c r="Q72" s="57"/>
      <c r="R72" s="51" t="str">
        <f>IF(K72="","",
(IF($AK$2&gt;$AL$2,0,IF(K72="","",VLOOKUP(K72,'ÜRÜN LİSTESİ'!B:F,4,0)))))</f>
        <v/>
      </c>
      <c r="S72" s="51" t="str">
        <f t="shared" si="38"/>
        <v/>
      </c>
      <c r="T72" s="58" t="str">
        <f t="shared" ca="1" si="39"/>
        <v/>
      </c>
      <c r="U72" s="54" t="str">
        <f t="shared" ca="1" si="40"/>
        <v/>
      </c>
      <c r="V72" s="23"/>
      <c r="W72" s="54" t="str">
        <f t="shared" ca="1" si="41"/>
        <v/>
      </c>
      <c r="X72" s="54" t="str">
        <f t="shared" ca="1" si="42"/>
        <v/>
      </c>
      <c r="Y72"/>
      <c r="Z72"/>
      <c r="AA72" s="54" t="str">
        <f t="shared" si="34"/>
        <v/>
      </c>
      <c r="AB72" s="89" t="str">
        <f t="shared" ca="1" si="43"/>
        <v/>
      </c>
      <c r="AC72" s="89" t="str">
        <f t="shared" ca="1" si="44"/>
        <v/>
      </c>
      <c r="AD72"/>
      <c r="AE72" s="79" t="e">
        <f t="shared" si="22"/>
        <v>#VALUE!</v>
      </c>
      <c r="AF72" s="79" t="str">
        <f t="shared" si="23"/>
        <v/>
      </c>
      <c r="AG72" s="81" t="str">
        <f t="shared" si="35"/>
        <v/>
      </c>
      <c r="AH72" s="81" t="e">
        <f t="shared" si="24"/>
        <v>#VALUE!</v>
      </c>
      <c r="AI72" s="81" t="str">
        <f t="shared" si="25"/>
        <v/>
      </c>
      <c r="AJ72"/>
      <c r="AK72"/>
      <c r="AL72"/>
      <c r="AM72">
        <f t="shared" si="36"/>
        <v>0</v>
      </c>
      <c r="AN72">
        <f>COUNTIFS($L$1:L72,L72,$O$1:O72,O72)</f>
        <v>0</v>
      </c>
      <c r="AO72">
        <f t="shared" si="37"/>
        <v>0</v>
      </c>
      <c r="AP72">
        <f>COUNTIFS($J$4:J72,"SAYIM",$L$4:L72,L72,$O$4:O72,O72)</f>
        <v>0</v>
      </c>
      <c r="AQ72"/>
      <c r="AR72" s="1" t="str">
        <f>FİLTRE!$H$5</f>
        <v>TÜMÜ</v>
      </c>
      <c r="AS72"/>
      <c r="AU72" s="56">
        <f t="shared" si="26"/>
        <v>0</v>
      </c>
      <c r="AV72" s="54" t="str">
        <f t="shared" ca="1" si="27"/>
        <v/>
      </c>
      <c r="AW72" s="54" t="str">
        <f t="shared" ca="1" si="28"/>
        <v/>
      </c>
    </row>
    <row r="73" spans="2:49" x14ac:dyDescent="0.25">
      <c r="B73" s="1" t="str">
        <f>IF(I73="","",
(IF(N73=FİLTRE!$H$6,2,0)+IF(FİLTRE!$H$6="TOPLAM",2,0))
)</f>
        <v/>
      </c>
      <c r="C73">
        <f ca="1">IF(FİLTRE!$M$5="",9,(IF(U73&gt;=FİLTRE!$M$5,1,0)))</f>
        <v>1</v>
      </c>
      <c r="D73" s="1">
        <f ca="1">IF(FİLTRE!$M$6="",9,(IF('SKT LİSTESİ'!P73&lt;=FİLTRE!$M$6,1,0)))</f>
        <v>0</v>
      </c>
      <c r="E73" s="25" t="str">
        <f>IF(I73="","",(COUNTIFS($L$4:L73,L73)))</f>
        <v/>
      </c>
      <c r="F73" s="13">
        <f ca="1">IF(OR(B73&lt;&gt;2,C73&lt;&gt;1,D73&lt;&gt;1,H73&lt;&gt;1),0,
COUNTIFS($B$4:B73,2,$C$4:C73,1,$D$4:D73,1,$H$4:H73,1))</f>
        <v>0</v>
      </c>
      <c r="G73" s="26" t="str">
        <f>IF(I73="","",(COUNTIF($E$4:E73,E73)))</f>
        <v/>
      </c>
      <c r="H73" s="1">
        <f ca="1">IF(AND(J73="SAYIM",FİLTRE!$H$5="RAFTA",U73&lt;&gt;0),1,0)+
IF(AND(J73="İADE DEPO",FİLTRE!$H$5="İADE DEPO"),1,0)+
IF(FİLTRE!$H$5="TÜMÜ",1,0)+
IF(AND(J73="FİRMA İADE",FİLTRE!$H$5="FİRMA İADE"),1,0)+
IF(AND(J73="İMHA",FİLTRE!$H$5="İMHA"),1,0)</f>
        <v>1</v>
      </c>
      <c r="I73" s="5"/>
      <c r="J73" s="3"/>
      <c r="K73" s="3"/>
      <c r="L73" s="28" t="str">
        <f>(IF(K73="","",(VLOOKUP(K73,'ÜRÜN LİSTESİ'!B:C,2,0))))</f>
        <v/>
      </c>
      <c r="M73" s="29" t="str">
        <f>IF(K73="","",VLOOKUP(K73,'ÜRÜN LİSTESİ'!B:D,3,0))</f>
        <v/>
      </c>
      <c r="N73" s="28" t="str">
        <f>IF(K73="","",VLOOKUP(K73,'ÜRÜN LİSTESİ'!B:F,5,0))</f>
        <v/>
      </c>
      <c r="O73" s="5"/>
      <c r="P73" s="56" t="str">
        <f t="shared" ca="1" si="33"/>
        <v/>
      </c>
      <c r="Q73" s="57"/>
      <c r="R73" s="51" t="str">
        <f>IF(K73="","",
(IF($AK$2&gt;$AL$2,0,IF(K73="","",VLOOKUP(K73,'ÜRÜN LİSTESİ'!B:F,4,0)))))</f>
        <v/>
      </c>
      <c r="S73" s="51" t="str">
        <f t="shared" si="38"/>
        <v/>
      </c>
      <c r="T73" s="58" t="str">
        <f t="shared" ca="1" si="39"/>
        <v/>
      </c>
      <c r="U73" s="54" t="str">
        <f t="shared" ca="1" si="40"/>
        <v/>
      </c>
      <c r="V73" s="23"/>
      <c r="W73" s="54" t="str">
        <f t="shared" ca="1" si="41"/>
        <v/>
      </c>
      <c r="X73" s="54" t="str">
        <f t="shared" ca="1" si="42"/>
        <v/>
      </c>
      <c r="Y73"/>
      <c r="Z73"/>
      <c r="AA73" s="54" t="str">
        <f t="shared" si="34"/>
        <v/>
      </c>
      <c r="AB73" s="89" t="str">
        <f t="shared" ca="1" si="43"/>
        <v/>
      </c>
      <c r="AC73" s="89" t="str">
        <f t="shared" ca="1" si="44"/>
        <v/>
      </c>
      <c r="AD73"/>
      <c r="AE73" s="79" t="e">
        <f t="shared" si="22"/>
        <v>#VALUE!</v>
      </c>
      <c r="AF73" s="79" t="str">
        <f t="shared" si="23"/>
        <v/>
      </c>
      <c r="AG73" s="81" t="str">
        <f t="shared" si="35"/>
        <v/>
      </c>
      <c r="AH73" s="81" t="e">
        <f t="shared" si="24"/>
        <v>#VALUE!</v>
      </c>
      <c r="AI73" s="81" t="str">
        <f t="shared" si="25"/>
        <v/>
      </c>
      <c r="AJ73"/>
      <c r="AK73"/>
      <c r="AL73"/>
      <c r="AM73">
        <f t="shared" si="36"/>
        <v>0</v>
      </c>
      <c r="AN73">
        <f>COUNTIFS($L$1:L73,L73,$O$1:O73,O73)</f>
        <v>0</v>
      </c>
      <c r="AO73">
        <f t="shared" si="37"/>
        <v>0</v>
      </c>
      <c r="AP73">
        <f>COUNTIFS($J$4:J73,"SAYIM",$L$4:L73,L73,$O$4:O73,O73)</f>
        <v>0</v>
      </c>
      <c r="AQ73"/>
      <c r="AR73" s="1" t="str">
        <f>FİLTRE!$H$5</f>
        <v>TÜMÜ</v>
      </c>
      <c r="AS73"/>
      <c r="AU73" s="56">
        <f t="shared" si="26"/>
        <v>0</v>
      </c>
      <c r="AV73" s="54" t="str">
        <f t="shared" ca="1" si="27"/>
        <v/>
      </c>
      <c r="AW73" s="54" t="str">
        <f t="shared" ca="1" si="28"/>
        <v/>
      </c>
    </row>
    <row r="74" spans="2:49" x14ac:dyDescent="0.25">
      <c r="B74" s="1" t="str">
        <f>IF(I74="","",
(IF(N74=FİLTRE!$H$6,2,0)+IF(FİLTRE!$H$6="TOPLAM",2,0))
)</f>
        <v/>
      </c>
      <c r="C74">
        <f ca="1">IF(FİLTRE!$M$5="",9,(IF(U74&gt;=FİLTRE!$M$5,1,0)))</f>
        <v>1</v>
      </c>
      <c r="D74" s="1">
        <f ca="1">IF(FİLTRE!$M$6="",9,(IF('SKT LİSTESİ'!P74&lt;=FİLTRE!$M$6,1,0)))</f>
        <v>0</v>
      </c>
      <c r="E74" s="25" t="str">
        <f>IF(I74="","",(COUNTIFS($L$4:L74,L74)))</f>
        <v/>
      </c>
      <c r="F74" s="13">
        <f ca="1">IF(OR(B74&lt;&gt;2,C74&lt;&gt;1,D74&lt;&gt;1,H74&lt;&gt;1),0,
COUNTIFS($B$4:B74,2,$C$4:C74,1,$D$4:D74,1,$H$4:H74,1))</f>
        <v>0</v>
      </c>
      <c r="G74" s="26" t="str">
        <f>IF(I74="","",(COUNTIF($E$4:E74,E74)))</f>
        <v/>
      </c>
      <c r="H74" s="1">
        <f ca="1">IF(AND(J74="SAYIM",FİLTRE!$H$5="RAFTA",U74&lt;&gt;0),1,0)+
IF(AND(J74="İADE DEPO",FİLTRE!$H$5="İADE DEPO"),1,0)+
IF(FİLTRE!$H$5="TÜMÜ",1,0)+
IF(AND(J74="FİRMA İADE",FİLTRE!$H$5="FİRMA İADE"),1,0)+
IF(AND(J74="İMHA",FİLTRE!$H$5="İMHA"),1,0)</f>
        <v>1</v>
      </c>
      <c r="I74" s="5"/>
      <c r="J74" s="3"/>
      <c r="K74" s="3"/>
      <c r="L74" s="28" t="str">
        <f>(IF(K74="","",(VLOOKUP(K74,'ÜRÜN LİSTESİ'!B:C,2,0))))</f>
        <v/>
      </c>
      <c r="M74" s="29" t="str">
        <f>IF(K74="","",VLOOKUP(K74,'ÜRÜN LİSTESİ'!B:D,3,0))</f>
        <v/>
      </c>
      <c r="N74" s="28" t="str">
        <f>IF(K74="","",VLOOKUP(K74,'ÜRÜN LİSTESİ'!B:F,5,0))</f>
        <v/>
      </c>
      <c r="O74" s="5"/>
      <c r="P74" s="56" t="str">
        <f t="shared" ca="1" si="33"/>
        <v/>
      </c>
      <c r="Q74" s="57"/>
      <c r="R74" s="51" t="str">
        <f>IF(K74="","",
(IF($AK$2&gt;$AL$2,0,IF(K74="","",VLOOKUP(K74,'ÜRÜN LİSTESİ'!B:F,4,0)))))</f>
        <v/>
      </c>
      <c r="S74" s="51" t="str">
        <f t="shared" si="38"/>
        <v/>
      </c>
      <c r="T74" s="58" t="str">
        <f t="shared" ca="1" si="39"/>
        <v/>
      </c>
      <c r="U74" s="54" t="str">
        <f t="shared" ca="1" si="40"/>
        <v/>
      </c>
      <c r="V74" s="23"/>
      <c r="W74" s="54" t="str">
        <f t="shared" ca="1" si="41"/>
        <v/>
      </c>
      <c r="X74" s="54" t="str">
        <f t="shared" ca="1" si="42"/>
        <v/>
      </c>
      <c r="Y74"/>
      <c r="Z74"/>
      <c r="AA74" s="54" t="str">
        <f t="shared" si="34"/>
        <v/>
      </c>
      <c r="AB74" s="89" t="str">
        <f t="shared" ca="1" si="43"/>
        <v/>
      </c>
      <c r="AC74" s="89" t="str">
        <f t="shared" ca="1" si="44"/>
        <v/>
      </c>
      <c r="AD74"/>
      <c r="AE74" s="79" t="e">
        <f t="shared" si="22"/>
        <v>#VALUE!</v>
      </c>
      <c r="AF74" s="79" t="str">
        <f t="shared" si="23"/>
        <v/>
      </c>
      <c r="AG74" s="81" t="str">
        <f t="shared" si="35"/>
        <v/>
      </c>
      <c r="AH74" s="81" t="e">
        <f t="shared" si="24"/>
        <v>#VALUE!</v>
      </c>
      <c r="AI74" s="81" t="str">
        <f t="shared" si="25"/>
        <v/>
      </c>
      <c r="AJ74"/>
      <c r="AK74"/>
      <c r="AL74"/>
      <c r="AM74">
        <f t="shared" si="36"/>
        <v>0</v>
      </c>
      <c r="AN74">
        <f>COUNTIFS($L$1:L74,L74,$O$1:O74,O74)</f>
        <v>0</v>
      </c>
      <c r="AO74">
        <f t="shared" si="37"/>
        <v>0</v>
      </c>
      <c r="AP74">
        <f>COUNTIFS($J$4:J74,"SAYIM",$L$4:L74,L74,$O$4:O74,O74)</f>
        <v>0</v>
      </c>
      <c r="AQ74"/>
      <c r="AR74" s="1" t="str">
        <f>FİLTRE!$H$5</f>
        <v>TÜMÜ</v>
      </c>
      <c r="AS74"/>
      <c r="AU74" s="56">
        <f t="shared" si="26"/>
        <v>0</v>
      </c>
      <c r="AV74" s="54" t="str">
        <f t="shared" ca="1" si="27"/>
        <v/>
      </c>
      <c r="AW74" s="54" t="str">
        <f t="shared" ca="1" si="28"/>
        <v/>
      </c>
    </row>
    <row r="75" spans="2:49" x14ac:dyDescent="0.25">
      <c r="B75" s="1" t="str">
        <f>IF(I75="","",
(IF(N75=FİLTRE!$H$6,2,0)+IF(FİLTRE!$H$6="TOPLAM",2,0))
)</f>
        <v/>
      </c>
      <c r="C75">
        <f ca="1">IF(FİLTRE!$M$5="",9,(IF(U75&gt;=FİLTRE!$M$5,1,0)))</f>
        <v>1</v>
      </c>
      <c r="D75" s="1">
        <f ca="1">IF(FİLTRE!$M$6="",9,(IF('SKT LİSTESİ'!P75&lt;=FİLTRE!$M$6,1,0)))</f>
        <v>0</v>
      </c>
      <c r="E75" s="25" t="str">
        <f>IF(I75="","",(COUNTIFS($L$4:L75,L75)))</f>
        <v/>
      </c>
      <c r="F75" s="13">
        <f ca="1">IF(OR(B75&lt;&gt;2,C75&lt;&gt;1,D75&lt;&gt;1,H75&lt;&gt;1),0,
COUNTIFS($B$4:B75,2,$C$4:C75,1,$D$4:D75,1,$H$4:H75,1))</f>
        <v>0</v>
      </c>
      <c r="G75" s="26" t="str">
        <f>IF(I75="","",(COUNTIF($E$4:E75,E75)))</f>
        <v/>
      </c>
      <c r="H75" s="1">
        <f ca="1">IF(AND(J75="SAYIM",FİLTRE!$H$5="RAFTA",U75&lt;&gt;0),1,0)+
IF(AND(J75="İADE DEPO",FİLTRE!$H$5="İADE DEPO"),1,0)+
IF(FİLTRE!$H$5="TÜMÜ",1,0)+
IF(AND(J75="FİRMA İADE",FİLTRE!$H$5="FİRMA İADE"),1,0)+
IF(AND(J75="İMHA",FİLTRE!$H$5="İMHA"),1,0)</f>
        <v>1</v>
      </c>
      <c r="I75" s="5"/>
      <c r="J75" s="3"/>
      <c r="K75" s="3"/>
      <c r="L75" s="28" t="str">
        <f>(IF(K75="","",(VLOOKUP(K75,'ÜRÜN LİSTESİ'!B:C,2,0))))</f>
        <v/>
      </c>
      <c r="M75" s="29" t="str">
        <f>IF(K75="","",VLOOKUP(K75,'ÜRÜN LİSTESİ'!B:D,3,0))</f>
        <v/>
      </c>
      <c r="N75" s="28" t="str">
        <f>IF(K75="","",VLOOKUP(K75,'ÜRÜN LİSTESİ'!B:F,5,0))</f>
        <v/>
      </c>
      <c r="O75" s="5"/>
      <c r="P75" s="56" t="str">
        <f t="shared" ca="1" si="33"/>
        <v/>
      </c>
      <c r="Q75" s="57"/>
      <c r="R75" s="51" t="str">
        <f>IF(K75="","",
(IF($AK$2&gt;$AL$2,0,IF(K75="","",VLOOKUP(K75,'ÜRÜN LİSTESİ'!B:F,4,0)))))</f>
        <v/>
      </c>
      <c r="S75" s="51" t="str">
        <f t="shared" si="38"/>
        <v/>
      </c>
      <c r="T75" s="58" t="str">
        <f t="shared" ca="1" si="39"/>
        <v/>
      </c>
      <c r="U75" s="54" t="str">
        <f t="shared" ca="1" si="40"/>
        <v/>
      </c>
      <c r="V75" s="23"/>
      <c r="W75" s="54" t="str">
        <f t="shared" ca="1" si="41"/>
        <v/>
      </c>
      <c r="X75" s="54" t="str">
        <f t="shared" ca="1" si="42"/>
        <v/>
      </c>
      <c r="Y75"/>
      <c r="Z75"/>
      <c r="AA75" s="54" t="str">
        <f t="shared" si="34"/>
        <v/>
      </c>
      <c r="AB75" s="89" t="str">
        <f t="shared" ca="1" si="43"/>
        <v/>
      </c>
      <c r="AC75" s="89" t="str">
        <f t="shared" ca="1" si="44"/>
        <v/>
      </c>
      <c r="AD75"/>
      <c r="AE75" s="79" t="e">
        <f t="shared" si="22"/>
        <v>#VALUE!</v>
      </c>
      <c r="AF75" s="79" t="str">
        <f t="shared" si="23"/>
        <v/>
      </c>
      <c r="AG75" s="81" t="str">
        <f t="shared" si="35"/>
        <v/>
      </c>
      <c r="AH75" s="81" t="e">
        <f t="shared" si="24"/>
        <v>#VALUE!</v>
      </c>
      <c r="AI75" s="81" t="str">
        <f t="shared" si="25"/>
        <v/>
      </c>
      <c r="AJ75"/>
      <c r="AK75"/>
      <c r="AL75"/>
      <c r="AM75">
        <f t="shared" si="36"/>
        <v>0</v>
      </c>
      <c r="AN75">
        <f>COUNTIFS($L$1:L75,L75,$O$1:O75,O75)</f>
        <v>0</v>
      </c>
      <c r="AO75">
        <f t="shared" si="37"/>
        <v>0</v>
      </c>
      <c r="AP75">
        <f>COUNTIFS($J$4:J75,"SAYIM",$L$4:L75,L75,$O$4:O75,O75)</f>
        <v>0</v>
      </c>
      <c r="AQ75"/>
      <c r="AR75" s="1" t="str">
        <f>FİLTRE!$H$5</f>
        <v>TÜMÜ</v>
      </c>
      <c r="AS75"/>
      <c r="AU75" s="56">
        <f t="shared" si="26"/>
        <v>0</v>
      </c>
      <c r="AV75" s="54" t="str">
        <f t="shared" ca="1" si="27"/>
        <v/>
      </c>
      <c r="AW75" s="54" t="str">
        <f t="shared" ca="1" si="28"/>
        <v/>
      </c>
    </row>
    <row r="76" spans="2:49" x14ac:dyDescent="0.25">
      <c r="B76" s="1" t="str">
        <f>IF(I76="","",
(IF(N76=FİLTRE!$H$6,2,0)+IF(FİLTRE!$H$6="TOPLAM",2,0))
)</f>
        <v/>
      </c>
      <c r="C76">
        <f ca="1">IF(FİLTRE!$M$5="",9,(IF(U76&gt;=FİLTRE!$M$5,1,0)))</f>
        <v>1</v>
      </c>
      <c r="D76" s="1">
        <f ca="1">IF(FİLTRE!$M$6="",9,(IF('SKT LİSTESİ'!P76&lt;=FİLTRE!$M$6,1,0)))</f>
        <v>0</v>
      </c>
      <c r="E76" s="25" t="str">
        <f>IF(I76="","",(COUNTIFS($L$4:L76,L76)))</f>
        <v/>
      </c>
      <c r="F76" s="13">
        <f ca="1">IF(OR(B76&lt;&gt;2,C76&lt;&gt;1,D76&lt;&gt;1,H76&lt;&gt;1),0,
COUNTIFS($B$4:B76,2,$C$4:C76,1,$D$4:D76,1,$H$4:H76,1))</f>
        <v>0</v>
      </c>
      <c r="G76" s="26" t="str">
        <f>IF(I76="","",(COUNTIF($E$4:E76,E76)))</f>
        <v/>
      </c>
      <c r="H76" s="1">
        <f ca="1">IF(AND(J76="SAYIM",FİLTRE!$H$5="RAFTA",U76&lt;&gt;0),1,0)+
IF(AND(J76="İADE DEPO",FİLTRE!$H$5="İADE DEPO"),1,0)+
IF(FİLTRE!$H$5="TÜMÜ",1,0)+
IF(AND(J76="FİRMA İADE",FİLTRE!$H$5="FİRMA İADE"),1,0)+
IF(AND(J76="İMHA",FİLTRE!$H$5="İMHA"),1,0)</f>
        <v>1</v>
      </c>
      <c r="I76" s="5"/>
      <c r="J76" s="3"/>
      <c r="K76" s="3"/>
      <c r="L76" s="28" t="str">
        <f>(IF(K76="","",(VLOOKUP(K76,'ÜRÜN LİSTESİ'!B:C,2,0))))</f>
        <v/>
      </c>
      <c r="M76" s="29" t="str">
        <f>IF(K76="","",VLOOKUP(K76,'ÜRÜN LİSTESİ'!B:D,3,0))</f>
        <v/>
      </c>
      <c r="N76" s="28" t="str">
        <f>IF(K76="","",VLOOKUP(K76,'ÜRÜN LİSTESİ'!B:F,5,0))</f>
        <v/>
      </c>
      <c r="O76" s="5"/>
      <c r="P76" s="56" t="str">
        <f t="shared" ca="1" si="33"/>
        <v/>
      </c>
      <c r="Q76" s="57"/>
      <c r="R76" s="51" t="str">
        <f>IF(K76="","",
(IF($AK$2&gt;$AL$2,0,IF(K76="","",VLOOKUP(K76,'ÜRÜN LİSTESİ'!B:F,4,0)))))</f>
        <v/>
      </c>
      <c r="S76" s="51" t="str">
        <f t="shared" si="38"/>
        <v/>
      </c>
      <c r="T76" s="58" t="str">
        <f t="shared" ca="1" si="39"/>
        <v/>
      </c>
      <c r="U76" s="54" t="str">
        <f t="shared" ca="1" si="40"/>
        <v/>
      </c>
      <c r="V76" s="23"/>
      <c r="W76" s="54" t="str">
        <f t="shared" ca="1" si="41"/>
        <v/>
      </c>
      <c r="X76" s="54" t="str">
        <f t="shared" ca="1" si="42"/>
        <v/>
      </c>
      <c r="Y76"/>
      <c r="Z76"/>
      <c r="AA76" s="54" t="str">
        <f t="shared" si="34"/>
        <v/>
      </c>
      <c r="AB76" s="89" t="str">
        <f t="shared" ca="1" si="43"/>
        <v/>
      </c>
      <c r="AC76" s="89" t="str">
        <f t="shared" ca="1" si="44"/>
        <v/>
      </c>
      <c r="AD76"/>
      <c r="AE76" s="79" t="e">
        <f t="shared" si="22"/>
        <v>#VALUE!</v>
      </c>
      <c r="AF76" s="79" t="str">
        <f t="shared" si="23"/>
        <v/>
      </c>
      <c r="AG76" s="81" t="str">
        <f t="shared" si="35"/>
        <v/>
      </c>
      <c r="AH76" s="81" t="e">
        <f t="shared" si="24"/>
        <v>#VALUE!</v>
      </c>
      <c r="AI76" s="81" t="str">
        <f t="shared" si="25"/>
        <v/>
      </c>
      <c r="AJ76"/>
      <c r="AK76"/>
      <c r="AL76"/>
      <c r="AM76">
        <f t="shared" si="36"/>
        <v>0</v>
      </c>
      <c r="AN76">
        <f>COUNTIFS($L$1:L76,L76,$O$1:O76,O76)</f>
        <v>0</v>
      </c>
      <c r="AO76">
        <f t="shared" si="37"/>
        <v>0</v>
      </c>
      <c r="AP76">
        <f>COUNTIFS($J$4:J76,"SAYIM",$L$4:L76,L76,$O$4:O76,O76)</f>
        <v>0</v>
      </c>
      <c r="AQ76"/>
      <c r="AR76" s="1" t="str">
        <f>FİLTRE!$H$5</f>
        <v>TÜMÜ</v>
      </c>
      <c r="AS76"/>
      <c r="AU76" s="56">
        <f t="shared" si="26"/>
        <v>0</v>
      </c>
      <c r="AV76" s="54" t="str">
        <f t="shared" ca="1" si="27"/>
        <v/>
      </c>
      <c r="AW76" s="54" t="str">
        <f t="shared" ca="1" si="28"/>
        <v/>
      </c>
    </row>
    <row r="77" spans="2:49" x14ac:dyDescent="0.25">
      <c r="B77" s="1" t="str">
        <f>IF(I77="","",
(IF(N77=FİLTRE!$H$6,2,0)+IF(FİLTRE!$H$6="TOPLAM",2,0))
)</f>
        <v/>
      </c>
      <c r="C77">
        <f ca="1">IF(FİLTRE!$M$5="",9,(IF(U77&gt;=FİLTRE!$M$5,1,0)))</f>
        <v>1</v>
      </c>
      <c r="D77" s="1">
        <f ca="1">IF(FİLTRE!$M$6="",9,(IF('SKT LİSTESİ'!P77&lt;=FİLTRE!$M$6,1,0)))</f>
        <v>0</v>
      </c>
      <c r="E77" s="25" t="str">
        <f>IF(I77="","",(COUNTIFS($L$4:L77,L77)))</f>
        <v/>
      </c>
      <c r="F77" s="13">
        <f ca="1">IF(OR(B77&lt;&gt;2,C77&lt;&gt;1,D77&lt;&gt;1,H77&lt;&gt;1),0,
COUNTIFS($B$4:B77,2,$C$4:C77,1,$D$4:D77,1,$H$4:H77,1))</f>
        <v>0</v>
      </c>
      <c r="G77" s="26" t="str">
        <f>IF(I77="","",(COUNTIF($E$4:E77,E77)))</f>
        <v/>
      </c>
      <c r="H77" s="1">
        <f ca="1">IF(AND(J77="SAYIM",FİLTRE!$H$5="RAFTA",U77&lt;&gt;0),1,0)+
IF(AND(J77="İADE DEPO",FİLTRE!$H$5="İADE DEPO"),1,0)+
IF(FİLTRE!$H$5="TÜMÜ",1,0)+
IF(AND(J77="FİRMA İADE",FİLTRE!$H$5="FİRMA İADE"),1,0)+
IF(AND(J77="İMHA",FİLTRE!$H$5="İMHA"),1,0)</f>
        <v>1</v>
      </c>
      <c r="I77" s="5"/>
      <c r="J77" s="3"/>
      <c r="K77" s="3"/>
      <c r="L77" s="28" t="str">
        <f>(IF(K77="","",(VLOOKUP(K77,'ÜRÜN LİSTESİ'!B:C,2,0))))</f>
        <v/>
      </c>
      <c r="M77" s="29" t="str">
        <f>IF(K77="","",VLOOKUP(K77,'ÜRÜN LİSTESİ'!B:D,3,0))</f>
        <v/>
      </c>
      <c r="N77" s="28" t="str">
        <f>IF(K77="","",VLOOKUP(K77,'ÜRÜN LİSTESİ'!B:F,5,0))</f>
        <v/>
      </c>
      <c r="O77" s="5"/>
      <c r="P77" s="56" t="str">
        <f t="shared" ca="1" si="33"/>
        <v/>
      </c>
      <c r="Q77" s="57"/>
      <c r="R77" s="51" t="str">
        <f>IF(K77="","",
(IF($AK$2&gt;$AL$2,0,IF(K77="","",VLOOKUP(K77,'ÜRÜN LİSTESİ'!B:F,4,0)))))</f>
        <v/>
      </c>
      <c r="S77" s="51" t="str">
        <f t="shared" si="38"/>
        <v/>
      </c>
      <c r="T77" s="58" t="str">
        <f t="shared" ca="1" si="39"/>
        <v/>
      </c>
      <c r="U77" s="54" t="str">
        <f t="shared" ca="1" si="40"/>
        <v/>
      </c>
      <c r="V77" s="23"/>
      <c r="W77" s="54" t="str">
        <f t="shared" ca="1" si="41"/>
        <v/>
      </c>
      <c r="X77" s="54" t="str">
        <f t="shared" ca="1" si="42"/>
        <v/>
      </c>
      <c r="Y77"/>
      <c r="Z77"/>
      <c r="AA77" s="54" t="str">
        <f t="shared" si="34"/>
        <v/>
      </c>
      <c r="AB77" s="89" t="str">
        <f t="shared" ca="1" si="43"/>
        <v/>
      </c>
      <c r="AC77" s="89" t="str">
        <f t="shared" ca="1" si="44"/>
        <v/>
      </c>
      <c r="AD77"/>
      <c r="AE77" s="79" t="e">
        <f t="shared" si="22"/>
        <v>#VALUE!</v>
      </c>
      <c r="AF77" s="79" t="str">
        <f t="shared" si="23"/>
        <v/>
      </c>
      <c r="AG77" s="81" t="str">
        <f t="shared" si="35"/>
        <v/>
      </c>
      <c r="AH77" s="81" t="e">
        <f t="shared" si="24"/>
        <v>#VALUE!</v>
      </c>
      <c r="AI77" s="81" t="str">
        <f t="shared" si="25"/>
        <v/>
      </c>
      <c r="AJ77"/>
      <c r="AK77"/>
      <c r="AL77"/>
      <c r="AM77">
        <f t="shared" si="36"/>
        <v>0</v>
      </c>
      <c r="AN77">
        <f>COUNTIFS($L$1:L77,L77,$O$1:O77,O77)</f>
        <v>0</v>
      </c>
      <c r="AO77">
        <f t="shared" si="37"/>
        <v>0</v>
      </c>
      <c r="AP77">
        <f>COUNTIFS($J$4:J77,"SAYIM",$L$4:L77,L77,$O$4:O77,O77)</f>
        <v>0</v>
      </c>
      <c r="AQ77"/>
      <c r="AR77" s="1" t="str">
        <f>FİLTRE!$H$5</f>
        <v>TÜMÜ</v>
      </c>
      <c r="AS77"/>
      <c r="AU77" s="56">
        <f t="shared" si="26"/>
        <v>0</v>
      </c>
      <c r="AV77" s="54" t="str">
        <f t="shared" ca="1" si="27"/>
        <v/>
      </c>
      <c r="AW77" s="54" t="str">
        <f t="shared" ca="1" si="28"/>
        <v/>
      </c>
    </row>
    <row r="78" spans="2:49" x14ac:dyDescent="0.25">
      <c r="B78" s="1" t="str">
        <f>IF(I78="","",
(IF(N78=FİLTRE!$H$6,2,0)+IF(FİLTRE!$H$6="TOPLAM",2,0))
)</f>
        <v/>
      </c>
      <c r="C78">
        <f ca="1">IF(FİLTRE!$M$5="",9,(IF(U78&gt;=FİLTRE!$M$5,1,0)))</f>
        <v>1</v>
      </c>
      <c r="D78" s="1">
        <f ca="1">IF(FİLTRE!$M$6="",9,(IF('SKT LİSTESİ'!P78&lt;=FİLTRE!$M$6,1,0)))</f>
        <v>0</v>
      </c>
      <c r="E78" s="25" t="str">
        <f>IF(I78="","",(COUNTIFS($L$4:L78,L78)))</f>
        <v/>
      </c>
      <c r="F78" s="13">
        <f ca="1">IF(OR(B78&lt;&gt;2,C78&lt;&gt;1,D78&lt;&gt;1,H78&lt;&gt;1),0,
COUNTIFS($B$4:B78,2,$C$4:C78,1,$D$4:D78,1,$H$4:H78,1))</f>
        <v>0</v>
      </c>
      <c r="G78" s="26" t="str">
        <f>IF(I78="","",(COUNTIF($E$4:E78,E78)))</f>
        <v/>
      </c>
      <c r="H78" s="1">
        <f ca="1">IF(AND(J78="SAYIM",FİLTRE!$H$5="RAFTA",U78&lt;&gt;0),1,0)+
IF(AND(J78="İADE DEPO",FİLTRE!$H$5="İADE DEPO"),1,0)+
IF(FİLTRE!$H$5="TÜMÜ",1,0)+
IF(AND(J78="FİRMA İADE",FİLTRE!$H$5="FİRMA İADE"),1,0)+
IF(AND(J78="İMHA",FİLTRE!$H$5="İMHA"),1,0)</f>
        <v>1</v>
      </c>
      <c r="I78" s="5"/>
      <c r="J78" s="3"/>
      <c r="K78" s="3"/>
      <c r="L78" s="28" t="str">
        <f>(IF(K78="","",(VLOOKUP(K78,'ÜRÜN LİSTESİ'!B:C,2,0))))</f>
        <v/>
      </c>
      <c r="M78" s="29" t="str">
        <f>IF(K78="","",VLOOKUP(K78,'ÜRÜN LİSTESİ'!B:D,3,0))</f>
        <v/>
      </c>
      <c r="N78" s="28" t="str">
        <f>IF(K78="","",VLOOKUP(K78,'ÜRÜN LİSTESİ'!B:F,5,0))</f>
        <v/>
      </c>
      <c r="O78" s="5"/>
      <c r="P78" s="56" t="str">
        <f t="shared" ca="1" si="33"/>
        <v/>
      </c>
      <c r="Q78" s="57"/>
      <c r="R78" s="51" t="str">
        <f>IF(K78="","",
(IF($AK$2&gt;$AL$2,0,IF(K78="","",VLOOKUP(K78,'ÜRÜN LİSTESİ'!B:F,4,0)))))</f>
        <v/>
      </c>
      <c r="S78" s="51" t="str">
        <f t="shared" si="38"/>
        <v/>
      </c>
      <c r="T78" s="58" t="str">
        <f t="shared" ca="1" si="39"/>
        <v/>
      </c>
      <c r="U78" s="54" t="str">
        <f t="shared" ca="1" si="40"/>
        <v/>
      </c>
      <c r="V78" s="23"/>
      <c r="W78" s="54" t="str">
        <f t="shared" ca="1" si="41"/>
        <v/>
      </c>
      <c r="X78" s="54" t="str">
        <f t="shared" ca="1" si="42"/>
        <v/>
      </c>
      <c r="Y78"/>
      <c r="Z78"/>
      <c r="AA78" s="54" t="str">
        <f t="shared" si="34"/>
        <v/>
      </c>
      <c r="AB78" s="89" t="str">
        <f t="shared" ca="1" si="43"/>
        <v/>
      </c>
      <c r="AC78" s="89" t="str">
        <f t="shared" ca="1" si="44"/>
        <v/>
      </c>
      <c r="AD78"/>
      <c r="AE78" s="79" t="e">
        <f t="shared" si="22"/>
        <v>#VALUE!</v>
      </c>
      <c r="AF78" s="79" t="str">
        <f t="shared" si="23"/>
        <v/>
      </c>
      <c r="AG78" s="81" t="str">
        <f t="shared" si="35"/>
        <v/>
      </c>
      <c r="AH78" s="81" t="e">
        <f t="shared" si="24"/>
        <v>#VALUE!</v>
      </c>
      <c r="AI78" s="81" t="str">
        <f t="shared" si="25"/>
        <v/>
      </c>
      <c r="AJ78"/>
      <c r="AK78"/>
      <c r="AL78"/>
      <c r="AM78">
        <f t="shared" si="36"/>
        <v>0</v>
      </c>
      <c r="AN78">
        <f>COUNTIFS($L$1:L78,L78,$O$1:O78,O78)</f>
        <v>0</v>
      </c>
      <c r="AO78">
        <f t="shared" si="37"/>
        <v>0</v>
      </c>
      <c r="AP78">
        <f>COUNTIFS($J$4:J78,"SAYIM",$L$4:L78,L78,$O$4:O78,O78)</f>
        <v>0</v>
      </c>
      <c r="AQ78"/>
      <c r="AR78" s="1" t="str">
        <f>FİLTRE!$H$5</f>
        <v>TÜMÜ</v>
      </c>
      <c r="AS78"/>
      <c r="AU78" s="56">
        <f t="shared" si="26"/>
        <v>0</v>
      </c>
      <c r="AV78" s="54" t="str">
        <f t="shared" ca="1" si="27"/>
        <v/>
      </c>
      <c r="AW78" s="54" t="str">
        <f t="shared" ca="1" si="28"/>
        <v/>
      </c>
    </row>
    <row r="79" spans="2:49" x14ac:dyDescent="0.25">
      <c r="B79" s="1" t="str">
        <f>IF(I79="","",
(IF(N79=FİLTRE!$H$6,2,0)+IF(FİLTRE!$H$6="TOPLAM",2,0))
)</f>
        <v/>
      </c>
      <c r="C79">
        <f ca="1">IF(FİLTRE!$M$5="",9,(IF(U79&gt;=FİLTRE!$M$5,1,0)))</f>
        <v>1</v>
      </c>
      <c r="D79" s="1">
        <f ca="1">IF(FİLTRE!$M$6="",9,(IF('SKT LİSTESİ'!P79&lt;=FİLTRE!$M$6,1,0)))</f>
        <v>0</v>
      </c>
      <c r="E79" s="25" t="str">
        <f>IF(I79="","",(COUNTIFS($L$4:L79,L79)))</f>
        <v/>
      </c>
      <c r="F79" s="13">
        <f ca="1">IF(OR(B79&lt;&gt;2,C79&lt;&gt;1,D79&lt;&gt;1,H79&lt;&gt;1),0,
COUNTIFS($B$4:B79,2,$C$4:C79,1,$D$4:D79,1,$H$4:H79,1))</f>
        <v>0</v>
      </c>
      <c r="G79" s="26" t="str">
        <f>IF(I79="","",(COUNTIF($E$4:E79,E79)))</f>
        <v/>
      </c>
      <c r="H79" s="1">
        <f ca="1">IF(AND(J79="SAYIM",FİLTRE!$H$5="RAFTA",U79&lt;&gt;0),1,0)+
IF(AND(J79="İADE DEPO",FİLTRE!$H$5="İADE DEPO"),1,0)+
IF(FİLTRE!$H$5="TÜMÜ",1,0)+
IF(AND(J79="FİRMA İADE",FİLTRE!$H$5="FİRMA İADE"),1,0)+
IF(AND(J79="İMHA",FİLTRE!$H$5="İMHA"),1,0)</f>
        <v>1</v>
      </c>
      <c r="I79" s="5"/>
      <c r="J79" s="3"/>
      <c r="K79" s="3"/>
      <c r="L79" s="28" t="str">
        <f>(IF(K79="","",(VLOOKUP(K79,'ÜRÜN LİSTESİ'!B:C,2,0))))</f>
        <v/>
      </c>
      <c r="M79" s="29" t="str">
        <f>IF(K79="","",VLOOKUP(K79,'ÜRÜN LİSTESİ'!B:D,3,0))</f>
        <v/>
      </c>
      <c r="N79" s="28" t="str">
        <f>IF(K79="","",VLOOKUP(K79,'ÜRÜN LİSTESİ'!B:F,5,0))</f>
        <v/>
      </c>
      <c r="O79" s="5"/>
      <c r="P79" s="56" t="str">
        <f t="shared" ca="1" si="33"/>
        <v/>
      </c>
      <c r="Q79" s="57"/>
      <c r="R79" s="51" t="str">
        <f>IF(K79="","",
(IF($AK$2&gt;$AL$2,0,IF(K79="","",VLOOKUP(K79,'ÜRÜN LİSTESİ'!B:F,4,0)))))</f>
        <v/>
      </c>
      <c r="S79" s="51" t="str">
        <f t="shared" si="38"/>
        <v/>
      </c>
      <c r="T79" s="58" t="str">
        <f t="shared" ca="1" si="39"/>
        <v/>
      </c>
      <c r="U79" s="54" t="str">
        <f t="shared" ca="1" si="40"/>
        <v/>
      </c>
      <c r="V79" s="23"/>
      <c r="W79" s="54" t="str">
        <f t="shared" ca="1" si="41"/>
        <v/>
      </c>
      <c r="X79" s="54" t="str">
        <f t="shared" ca="1" si="42"/>
        <v/>
      </c>
      <c r="Y79"/>
      <c r="Z79"/>
      <c r="AA79" s="54" t="str">
        <f t="shared" si="34"/>
        <v/>
      </c>
      <c r="AB79" s="89" t="str">
        <f t="shared" ca="1" si="43"/>
        <v/>
      </c>
      <c r="AC79" s="89" t="str">
        <f t="shared" ca="1" si="44"/>
        <v/>
      </c>
      <c r="AD79"/>
      <c r="AE79" s="79" t="e">
        <f t="shared" si="22"/>
        <v>#VALUE!</v>
      </c>
      <c r="AF79" s="79" t="str">
        <f t="shared" si="23"/>
        <v/>
      </c>
      <c r="AG79" s="81" t="str">
        <f t="shared" si="35"/>
        <v/>
      </c>
      <c r="AH79" s="81" t="e">
        <f t="shared" si="24"/>
        <v>#VALUE!</v>
      </c>
      <c r="AI79" s="81" t="str">
        <f t="shared" si="25"/>
        <v/>
      </c>
      <c r="AJ79"/>
      <c r="AK79"/>
      <c r="AL79"/>
      <c r="AM79">
        <f t="shared" si="36"/>
        <v>0</v>
      </c>
      <c r="AN79">
        <f>COUNTIFS($L$1:L79,L79,$O$1:O79,O79)</f>
        <v>0</v>
      </c>
      <c r="AO79">
        <f t="shared" si="37"/>
        <v>0</v>
      </c>
      <c r="AP79">
        <f>COUNTIFS($J$4:J79,"SAYIM",$L$4:L79,L79,$O$4:O79,O79)</f>
        <v>0</v>
      </c>
      <c r="AQ79"/>
      <c r="AR79" s="1" t="str">
        <f>FİLTRE!$H$5</f>
        <v>TÜMÜ</v>
      </c>
      <c r="AS79"/>
      <c r="AU79" s="56">
        <f t="shared" si="26"/>
        <v>0</v>
      </c>
      <c r="AV79" s="54" t="str">
        <f t="shared" ca="1" si="27"/>
        <v/>
      </c>
      <c r="AW79" s="54" t="str">
        <f t="shared" ca="1" si="28"/>
        <v/>
      </c>
    </row>
    <row r="80" spans="2:49" x14ac:dyDescent="0.25">
      <c r="B80" s="1" t="str">
        <f>IF(I80="","",
(IF(N80=FİLTRE!$H$6,2,0)+IF(FİLTRE!$H$6="TOPLAM",2,0))
)</f>
        <v/>
      </c>
      <c r="C80">
        <f ca="1">IF(FİLTRE!$M$5="",9,(IF(U80&gt;=FİLTRE!$M$5,1,0)))</f>
        <v>1</v>
      </c>
      <c r="D80" s="1">
        <f ca="1">IF(FİLTRE!$M$6="",9,(IF('SKT LİSTESİ'!P80&lt;=FİLTRE!$M$6,1,0)))</f>
        <v>0</v>
      </c>
      <c r="E80" s="25" t="str">
        <f>IF(I80="","",(COUNTIFS($L$4:L80,L80)))</f>
        <v/>
      </c>
      <c r="F80" s="13">
        <f ca="1">IF(OR(B80&lt;&gt;2,C80&lt;&gt;1,D80&lt;&gt;1,H80&lt;&gt;1),0,
COUNTIFS($B$4:B80,2,$C$4:C80,1,$D$4:D80,1,$H$4:H80,1))</f>
        <v>0</v>
      </c>
      <c r="G80" s="26" t="str">
        <f>IF(I80="","",(COUNTIF($E$4:E80,E80)))</f>
        <v/>
      </c>
      <c r="H80" s="1">
        <f ca="1">IF(AND(J80="SAYIM",FİLTRE!$H$5="RAFTA",U80&lt;&gt;0),1,0)+
IF(AND(J80="İADE DEPO",FİLTRE!$H$5="İADE DEPO"),1,0)+
IF(FİLTRE!$H$5="TÜMÜ",1,0)+
IF(AND(J80="FİRMA İADE",FİLTRE!$H$5="FİRMA İADE"),1,0)+
IF(AND(J80="İMHA",FİLTRE!$H$5="İMHA"),1,0)</f>
        <v>1</v>
      </c>
      <c r="I80" s="5"/>
      <c r="J80" s="3"/>
      <c r="K80" s="3"/>
      <c r="L80" s="28" t="str">
        <f>(IF(K80="","",(VLOOKUP(K80,'ÜRÜN LİSTESİ'!B:C,2,0))))</f>
        <v/>
      </c>
      <c r="M80" s="29" t="str">
        <f>IF(K80="","",VLOOKUP(K80,'ÜRÜN LİSTESİ'!B:D,3,0))</f>
        <v/>
      </c>
      <c r="N80" s="28" t="str">
        <f>IF(K80="","",VLOOKUP(K80,'ÜRÜN LİSTESİ'!B:F,5,0))</f>
        <v/>
      </c>
      <c r="O80" s="5"/>
      <c r="P80" s="56" t="str">
        <f t="shared" ca="1" si="33"/>
        <v/>
      </c>
      <c r="Q80" s="57"/>
      <c r="R80" s="51" t="str">
        <f>IF(K80="","",
(IF($AK$2&gt;$AL$2,0,IF(K80="","",VLOOKUP(K80,'ÜRÜN LİSTESİ'!B:F,4,0)))))</f>
        <v/>
      </c>
      <c r="S80" s="51" t="str">
        <f t="shared" si="38"/>
        <v/>
      </c>
      <c r="T80" s="58" t="str">
        <f t="shared" ca="1" si="39"/>
        <v/>
      </c>
      <c r="U80" s="54" t="str">
        <f t="shared" ca="1" si="40"/>
        <v/>
      </c>
      <c r="V80" s="23"/>
      <c r="W80" s="54" t="str">
        <f t="shared" ca="1" si="41"/>
        <v/>
      </c>
      <c r="X80" s="54" t="str">
        <f t="shared" ca="1" si="42"/>
        <v/>
      </c>
      <c r="Y80"/>
      <c r="Z80"/>
      <c r="AA80" s="54" t="str">
        <f t="shared" si="34"/>
        <v/>
      </c>
      <c r="AB80" s="89" t="str">
        <f t="shared" ca="1" si="43"/>
        <v/>
      </c>
      <c r="AC80" s="89" t="str">
        <f t="shared" ca="1" si="44"/>
        <v/>
      </c>
      <c r="AD80"/>
      <c r="AE80" s="79" t="e">
        <f t="shared" si="22"/>
        <v>#VALUE!</v>
      </c>
      <c r="AF80" s="79" t="str">
        <f t="shared" si="23"/>
        <v/>
      </c>
      <c r="AG80" s="81" t="str">
        <f t="shared" si="35"/>
        <v/>
      </c>
      <c r="AH80" s="81" t="e">
        <f t="shared" si="24"/>
        <v>#VALUE!</v>
      </c>
      <c r="AI80" s="81" t="str">
        <f t="shared" si="25"/>
        <v/>
      </c>
      <c r="AJ80"/>
      <c r="AK80"/>
      <c r="AL80"/>
      <c r="AM80">
        <f t="shared" si="36"/>
        <v>0</v>
      </c>
      <c r="AN80">
        <f>COUNTIFS($L$1:L80,L80,$O$1:O80,O80)</f>
        <v>0</v>
      </c>
      <c r="AO80">
        <f t="shared" si="37"/>
        <v>0</v>
      </c>
      <c r="AP80">
        <f>COUNTIFS($J$4:J80,"SAYIM",$L$4:L80,L80,$O$4:O80,O80)</f>
        <v>0</v>
      </c>
      <c r="AQ80"/>
      <c r="AR80" s="1" t="str">
        <f>FİLTRE!$H$5</f>
        <v>TÜMÜ</v>
      </c>
      <c r="AS80"/>
      <c r="AU80" s="56">
        <f t="shared" si="26"/>
        <v>0</v>
      </c>
      <c r="AV80" s="54" t="str">
        <f t="shared" ca="1" si="27"/>
        <v/>
      </c>
      <c r="AW80" s="54" t="str">
        <f t="shared" ca="1" si="28"/>
        <v/>
      </c>
    </row>
    <row r="81" spans="2:49" x14ac:dyDescent="0.25">
      <c r="B81" s="1" t="str">
        <f>IF(I81="","",
(IF(N81=FİLTRE!$H$6,2,0)+IF(FİLTRE!$H$6="TOPLAM",2,0))
)</f>
        <v/>
      </c>
      <c r="C81">
        <f ca="1">IF(FİLTRE!$M$5="",9,(IF(U81&gt;=FİLTRE!$M$5,1,0)))</f>
        <v>1</v>
      </c>
      <c r="D81" s="1">
        <f ca="1">IF(FİLTRE!$M$6="",9,(IF('SKT LİSTESİ'!P81&lt;=FİLTRE!$M$6,1,0)))</f>
        <v>0</v>
      </c>
      <c r="E81" s="25" t="str">
        <f>IF(I81="","",(COUNTIFS($L$4:L81,L81)))</f>
        <v/>
      </c>
      <c r="F81" s="13">
        <f ca="1">IF(OR(B81&lt;&gt;2,C81&lt;&gt;1,D81&lt;&gt;1,H81&lt;&gt;1),0,
COUNTIFS($B$4:B81,2,$C$4:C81,1,$D$4:D81,1,$H$4:H81,1))</f>
        <v>0</v>
      </c>
      <c r="G81" s="26" t="str">
        <f>IF(I81="","",(COUNTIF($E$4:E81,E81)))</f>
        <v/>
      </c>
      <c r="H81" s="1">
        <f ca="1">IF(AND(J81="SAYIM",FİLTRE!$H$5="RAFTA",U81&lt;&gt;0),1,0)+
IF(AND(J81="İADE DEPO",FİLTRE!$H$5="İADE DEPO"),1,0)+
IF(FİLTRE!$H$5="TÜMÜ",1,0)+
IF(AND(J81="FİRMA İADE",FİLTRE!$H$5="FİRMA İADE"),1,0)+
IF(AND(J81="İMHA",FİLTRE!$H$5="İMHA"),1,0)</f>
        <v>1</v>
      </c>
      <c r="I81" s="5"/>
      <c r="J81" s="3"/>
      <c r="K81" s="3"/>
      <c r="L81" s="28" t="str">
        <f>(IF(K81="","",(VLOOKUP(K81,'ÜRÜN LİSTESİ'!B:C,2,0))))</f>
        <v/>
      </c>
      <c r="M81" s="29" t="str">
        <f>IF(K81="","",VLOOKUP(K81,'ÜRÜN LİSTESİ'!B:D,3,0))</f>
        <v/>
      </c>
      <c r="N81" s="28" t="str">
        <f>IF(K81="","",VLOOKUP(K81,'ÜRÜN LİSTESİ'!B:F,5,0))</f>
        <v/>
      </c>
      <c r="O81" s="5"/>
      <c r="P81" s="56" t="str">
        <f t="shared" ca="1" si="33"/>
        <v/>
      </c>
      <c r="Q81" s="57"/>
      <c r="R81" s="51" t="str">
        <f>IF(K81="","",
(IF($AK$2&gt;$AL$2,0,IF(K81="","",VLOOKUP(K81,'ÜRÜN LİSTESİ'!B:F,4,0)))))</f>
        <v/>
      </c>
      <c r="S81" s="51" t="str">
        <f t="shared" si="38"/>
        <v/>
      </c>
      <c r="T81" s="58" t="str">
        <f t="shared" ca="1" si="39"/>
        <v/>
      </c>
      <c r="U81" s="54" t="str">
        <f t="shared" ca="1" si="40"/>
        <v/>
      </c>
      <c r="V81" s="23"/>
      <c r="W81" s="54" t="str">
        <f t="shared" ca="1" si="41"/>
        <v/>
      </c>
      <c r="X81" s="54" t="str">
        <f t="shared" ca="1" si="42"/>
        <v/>
      </c>
      <c r="Y81"/>
      <c r="Z81"/>
      <c r="AA81" s="54" t="str">
        <f t="shared" si="34"/>
        <v/>
      </c>
      <c r="AB81" s="89" t="str">
        <f t="shared" ca="1" si="43"/>
        <v/>
      </c>
      <c r="AC81" s="89" t="str">
        <f t="shared" ca="1" si="44"/>
        <v/>
      </c>
      <c r="AD81"/>
      <c r="AE81" s="79" t="e">
        <f t="shared" si="22"/>
        <v>#VALUE!</v>
      </c>
      <c r="AF81" s="79" t="str">
        <f t="shared" si="23"/>
        <v/>
      </c>
      <c r="AG81" s="81" t="str">
        <f t="shared" si="35"/>
        <v/>
      </c>
      <c r="AH81" s="81" t="e">
        <f t="shared" si="24"/>
        <v>#VALUE!</v>
      </c>
      <c r="AI81" s="81" t="str">
        <f t="shared" si="25"/>
        <v/>
      </c>
      <c r="AJ81"/>
      <c r="AK81"/>
      <c r="AL81"/>
      <c r="AM81">
        <f t="shared" si="36"/>
        <v>0</v>
      </c>
      <c r="AN81">
        <f>COUNTIFS($L$1:L81,L81,$O$1:O81,O81)</f>
        <v>0</v>
      </c>
      <c r="AO81">
        <f t="shared" si="37"/>
        <v>0</v>
      </c>
      <c r="AP81">
        <f>COUNTIFS($J$4:J81,"SAYIM",$L$4:L81,L81,$O$4:O81,O81)</f>
        <v>0</v>
      </c>
      <c r="AQ81"/>
      <c r="AR81" s="1" t="str">
        <f>FİLTRE!$H$5</f>
        <v>TÜMÜ</v>
      </c>
      <c r="AS81"/>
      <c r="AU81" s="56">
        <f t="shared" si="26"/>
        <v>0</v>
      </c>
      <c r="AV81" s="54" t="str">
        <f t="shared" ca="1" si="27"/>
        <v/>
      </c>
      <c r="AW81" s="54" t="str">
        <f t="shared" ca="1" si="28"/>
        <v/>
      </c>
    </row>
    <row r="82" spans="2:49" x14ac:dyDescent="0.25">
      <c r="B82" s="1" t="str">
        <f>IF(I82="","",
(IF(N82=FİLTRE!$H$6,2,0)+IF(FİLTRE!$H$6="TOPLAM",2,0))
)</f>
        <v/>
      </c>
      <c r="C82">
        <f ca="1">IF(FİLTRE!$M$5="",9,(IF(U82&gt;=FİLTRE!$M$5,1,0)))</f>
        <v>1</v>
      </c>
      <c r="D82" s="1">
        <f ca="1">IF(FİLTRE!$M$6="",9,(IF('SKT LİSTESİ'!P82&lt;=FİLTRE!$M$6,1,0)))</f>
        <v>0</v>
      </c>
      <c r="E82" s="25" t="str">
        <f>IF(I82="","",(COUNTIFS($L$4:L82,L82)))</f>
        <v/>
      </c>
      <c r="F82" s="13">
        <f ca="1">IF(OR(B82&lt;&gt;2,C82&lt;&gt;1,D82&lt;&gt;1,H82&lt;&gt;1),0,
COUNTIFS($B$4:B82,2,$C$4:C82,1,$D$4:D82,1,$H$4:H82,1))</f>
        <v>0</v>
      </c>
      <c r="G82" s="26" t="str">
        <f>IF(I82="","",(COUNTIF($E$4:E82,E82)))</f>
        <v/>
      </c>
      <c r="H82" s="1">
        <f ca="1">IF(AND(J82="SAYIM",FİLTRE!$H$5="RAFTA",U82&lt;&gt;0),1,0)+
IF(AND(J82="İADE DEPO",FİLTRE!$H$5="İADE DEPO"),1,0)+
IF(FİLTRE!$H$5="TÜMÜ",1,0)+
IF(AND(J82="FİRMA İADE",FİLTRE!$H$5="FİRMA İADE"),1,0)+
IF(AND(J82="İMHA",FİLTRE!$H$5="İMHA"),1,0)</f>
        <v>1</v>
      </c>
      <c r="I82" s="5"/>
      <c r="J82" s="3"/>
      <c r="K82" s="3"/>
      <c r="L82" s="28" t="str">
        <f>(IF(K82="","",(VLOOKUP(K82,'ÜRÜN LİSTESİ'!B:C,2,0))))</f>
        <v/>
      </c>
      <c r="M82" s="29" t="str">
        <f>IF(K82="","",VLOOKUP(K82,'ÜRÜN LİSTESİ'!B:D,3,0))</f>
        <v/>
      </c>
      <c r="N82" s="28" t="str">
        <f>IF(K82="","",VLOOKUP(K82,'ÜRÜN LİSTESİ'!B:F,5,0))</f>
        <v/>
      </c>
      <c r="O82" s="5"/>
      <c r="P82" s="56" t="str">
        <f t="shared" ca="1" si="33"/>
        <v/>
      </c>
      <c r="Q82" s="57"/>
      <c r="R82" s="51" t="str">
        <f>IF(K82="","",
(IF($AK$2&gt;$AL$2,0,IF(K82="","",VLOOKUP(K82,'ÜRÜN LİSTESİ'!B:F,4,0)))))</f>
        <v/>
      </c>
      <c r="S82" s="51" t="str">
        <f t="shared" si="38"/>
        <v/>
      </c>
      <c r="T82" s="58" t="str">
        <f t="shared" ca="1" si="39"/>
        <v/>
      </c>
      <c r="U82" s="54" t="str">
        <f t="shared" ca="1" si="40"/>
        <v/>
      </c>
      <c r="V82" s="23"/>
      <c r="W82" s="54" t="str">
        <f t="shared" ca="1" si="41"/>
        <v/>
      </c>
      <c r="X82" s="54" t="str">
        <f t="shared" ca="1" si="42"/>
        <v/>
      </c>
      <c r="Y82"/>
      <c r="Z82"/>
      <c r="AA82" s="54" t="str">
        <f t="shared" si="34"/>
        <v/>
      </c>
      <c r="AB82" s="89" t="str">
        <f t="shared" ca="1" si="43"/>
        <v/>
      </c>
      <c r="AC82" s="89" t="str">
        <f t="shared" ca="1" si="44"/>
        <v/>
      </c>
      <c r="AD82"/>
      <c r="AE82" s="79" t="e">
        <f t="shared" ref="AE82:AE145" si="45">IF(AO82=AP82,Q82*R82,0)</f>
        <v>#VALUE!</v>
      </c>
      <c r="AF82" s="79" t="str">
        <f t="shared" ref="AF82:AF145" si="46">IF(I82="","",IF(AO82=AP82,Q82,0))</f>
        <v/>
      </c>
      <c r="AG82" s="81" t="str">
        <f t="shared" si="35"/>
        <v/>
      </c>
      <c r="AH82" s="81" t="e">
        <f t="shared" ref="AH82:AH145" si="47">IF(AE82=0,0,AG82)</f>
        <v>#VALUE!</v>
      </c>
      <c r="AI82" s="81" t="str">
        <f t="shared" ref="AI82:AI145" si="48">IFERROR(AH82*R82,"")</f>
        <v/>
      </c>
      <c r="AJ82"/>
      <c r="AK82"/>
      <c r="AL82"/>
      <c r="AM82">
        <f t="shared" si="36"/>
        <v>0</v>
      </c>
      <c r="AN82">
        <f>COUNTIFS($L$1:L82,L82,$O$1:O82,O82)</f>
        <v>0</v>
      </c>
      <c r="AO82">
        <f t="shared" si="37"/>
        <v>0</v>
      </c>
      <c r="AP82">
        <f>COUNTIFS($J$4:J82,"SAYIM",$L$4:L82,L82,$O$4:O82,O82)</f>
        <v>0</v>
      </c>
      <c r="AQ82"/>
      <c r="AR82" s="1" t="str">
        <f>FİLTRE!$H$5</f>
        <v>TÜMÜ</v>
      </c>
      <c r="AS82"/>
      <c r="AU82" s="56">
        <f t="shared" si="26"/>
        <v>0</v>
      </c>
      <c r="AV82" s="54" t="str">
        <f t="shared" ca="1" si="27"/>
        <v/>
      </c>
      <c r="AW82" s="54" t="str">
        <f t="shared" ca="1" si="28"/>
        <v/>
      </c>
    </row>
    <row r="83" spans="2:49" x14ac:dyDescent="0.25">
      <c r="B83" s="1" t="str">
        <f>IF(I83="","",
(IF(N83=FİLTRE!$H$6,2,0)+IF(FİLTRE!$H$6="TOPLAM",2,0))
)</f>
        <v/>
      </c>
      <c r="C83">
        <f ca="1">IF(FİLTRE!$M$5="",9,(IF(U83&gt;=FİLTRE!$M$5,1,0)))</f>
        <v>1</v>
      </c>
      <c r="D83" s="1">
        <f ca="1">IF(FİLTRE!$M$6="",9,(IF('SKT LİSTESİ'!P83&lt;=FİLTRE!$M$6,1,0)))</f>
        <v>0</v>
      </c>
      <c r="E83" s="25" t="str">
        <f>IF(I83="","",(COUNTIFS($L$4:L83,L83)))</f>
        <v/>
      </c>
      <c r="F83" s="13">
        <f ca="1">IF(OR(B83&lt;&gt;2,C83&lt;&gt;1,D83&lt;&gt;1,H83&lt;&gt;1),0,
COUNTIFS($B$4:B83,2,$C$4:C83,1,$D$4:D83,1,$H$4:H83,1))</f>
        <v>0</v>
      </c>
      <c r="G83" s="26" t="str">
        <f>IF(I83="","",(COUNTIF($E$4:E83,E83)))</f>
        <v/>
      </c>
      <c r="H83" s="1">
        <f ca="1">IF(AND(J83="SAYIM",FİLTRE!$H$5="RAFTA",U83&lt;&gt;0),1,0)+
IF(AND(J83="İADE DEPO",FİLTRE!$H$5="İADE DEPO"),1,0)+
IF(FİLTRE!$H$5="TÜMÜ",1,0)+
IF(AND(J83="FİRMA İADE",FİLTRE!$H$5="FİRMA İADE"),1,0)+
IF(AND(J83="İMHA",FİLTRE!$H$5="İMHA"),1,0)</f>
        <v>1</v>
      </c>
      <c r="I83" s="5"/>
      <c r="J83" s="3"/>
      <c r="K83" s="3"/>
      <c r="L83" s="28" t="str">
        <f>(IF(K83="","",(VLOOKUP(K83,'ÜRÜN LİSTESİ'!B:C,2,0))))</f>
        <v/>
      </c>
      <c r="M83" s="29" t="str">
        <f>IF(K83="","",VLOOKUP(K83,'ÜRÜN LİSTESİ'!B:D,3,0))</f>
        <v/>
      </c>
      <c r="N83" s="28" t="str">
        <f>IF(K83="","",VLOOKUP(K83,'ÜRÜN LİSTESİ'!B:F,5,0))</f>
        <v/>
      </c>
      <c r="O83" s="5"/>
      <c r="P83" s="56" t="str">
        <f t="shared" ca="1" si="33"/>
        <v/>
      </c>
      <c r="Q83" s="57"/>
      <c r="R83" s="51" t="str">
        <f>IF(K83="","",
(IF($AK$2&gt;$AL$2,0,IF(K83="","",VLOOKUP(K83,'ÜRÜN LİSTESİ'!B:F,4,0)))))</f>
        <v/>
      </c>
      <c r="S83" s="51" t="str">
        <f t="shared" si="38"/>
        <v/>
      </c>
      <c r="T83" s="58" t="str">
        <f t="shared" ca="1" si="39"/>
        <v/>
      </c>
      <c r="U83" s="54" t="str">
        <f t="shared" ca="1" si="40"/>
        <v/>
      </c>
      <c r="V83" s="23"/>
      <c r="W83" s="54" t="str">
        <f t="shared" ca="1" si="41"/>
        <v/>
      </c>
      <c r="X83" s="54" t="str">
        <f t="shared" ca="1" si="42"/>
        <v/>
      </c>
      <c r="Y83"/>
      <c r="Z83"/>
      <c r="AA83" s="54" t="str">
        <f t="shared" si="34"/>
        <v/>
      </c>
      <c r="AB83" s="89" t="str">
        <f t="shared" ca="1" si="43"/>
        <v/>
      </c>
      <c r="AC83" s="89" t="str">
        <f t="shared" ca="1" si="44"/>
        <v/>
      </c>
      <c r="AD83"/>
      <c r="AE83" s="79" t="e">
        <f t="shared" si="45"/>
        <v>#VALUE!</v>
      </c>
      <c r="AF83" s="79" t="str">
        <f t="shared" si="46"/>
        <v/>
      </c>
      <c r="AG83" s="81" t="str">
        <f t="shared" si="35"/>
        <v/>
      </c>
      <c r="AH83" s="81" t="e">
        <f t="shared" si="47"/>
        <v>#VALUE!</v>
      </c>
      <c r="AI83" s="81" t="str">
        <f t="shared" si="48"/>
        <v/>
      </c>
      <c r="AJ83"/>
      <c r="AK83"/>
      <c r="AL83"/>
      <c r="AM83">
        <f t="shared" si="36"/>
        <v>0</v>
      </c>
      <c r="AN83">
        <f>COUNTIFS($L$1:L83,L83,$O$1:O83,O83)</f>
        <v>0</v>
      </c>
      <c r="AO83">
        <f t="shared" si="37"/>
        <v>0</v>
      </c>
      <c r="AP83">
        <f>COUNTIFS($J$4:J83,"SAYIM",$L$4:L83,L83,$O$4:O83,O83)</f>
        <v>0</v>
      </c>
      <c r="AQ83"/>
      <c r="AR83" s="1" t="str">
        <f>FİLTRE!$H$5</f>
        <v>TÜMÜ</v>
      </c>
      <c r="AS83"/>
      <c r="AU83" s="56">
        <f t="shared" si="26"/>
        <v>0</v>
      </c>
      <c r="AV83" s="54" t="str">
        <f t="shared" ca="1" si="27"/>
        <v/>
      </c>
      <c r="AW83" s="54" t="str">
        <f t="shared" ca="1" si="28"/>
        <v/>
      </c>
    </row>
    <row r="84" spans="2:49" x14ac:dyDescent="0.25">
      <c r="B84" s="1" t="str">
        <f>IF(I84="","",
(IF(N84=FİLTRE!$H$6,2,0)+IF(FİLTRE!$H$6="TOPLAM",2,0))
)</f>
        <v/>
      </c>
      <c r="C84">
        <f ca="1">IF(FİLTRE!$M$5="",9,(IF(U84&gt;=FİLTRE!$M$5,1,0)))</f>
        <v>1</v>
      </c>
      <c r="D84" s="1">
        <f ca="1">IF(FİLTRE!$M$6="",9,(IF('SKT LİSTESİ'!P84&lt;=FİLTRE!$M$6,1,0)))</f>
        <v>0</v>
      </c>
      <c r="E84" s="25" t="str">
        <f>IF(I84="","",(COUNTIFS($L$4:L84,L84)))</f>
        <v/>
      </c>
      <c r="F84" s="13">
        <f ca="1">IF(OR(B84&lt;&gt;2,C84&lt;&gt;1,D84&lt;&gt;1,H84&lt;&gt;1),0,
COUNTIFS($B$4:B84,2,$C$4:C84,1,$D$4:D84,1,$H$4:H84,1))</f>
        <v>0</v>
      </c>
      <c r="G84" s="26" t="str">
        <f>IF(I84="","",(COUNTIF($E$4:E84,E84)))</f>
        <v/>
      </c>
      <c r="H84" s="1">
        <f ca="1">IF(AND(J84="SAYIM",FİLTRE!$H$5="RAFTA",U84&lt;&gt;0),1,0)+
IF(AND(J84="İADE DEPO",FİLTRE!$H$5="İADE DEPO"),1,0)+
IF(FİLTRE!$H$5="TÜMÜ",1,0)+
IF(AND(J84="FİRMA İADE",FİLTRE!$H$5="FİRMA İADE"),1,0)+
IF(AND(J84="İMHA",FİLTRE!$H$5="İMHA"),1,0)</f>
        <v>1</v>
      </c>
      <c r="I84" s="5"/>
      <c r="J84" s="3"/>
      <c r="K84" s="3"/>
      <c r="L84" s="28" t="str">
        <f>(IF(K84="","",(VLOOKUP(K84,'ÜRÜN LİSTESİ'!B:C,2,0))))</f>
        <v/>
      </c>
      <c r="M84" s="29" t="str">
        <f>IF(K84="","",VLOOKUP(K84,'ÜRÜN LİSTESİ'!B:D,3,0))</f>
        <v/>
      </c>
      <c r="N84" s="28" t="str">
        <f>IF(K84="","",VLOOKUP(K84,'ÜRÜN LİSTESİ'!B:F,5,0))</f>
        <v/>
      </c>
      <c r="O84" s="5"/>
      <c r="P84" s="56" t="str">
        <f t="shared" ca="1" si="33"/>
        <v/>
      </c>
      <c r="Q84" s="57"/>
      <c r="R84" s="51" t="str">
        <f>IF(K84="","",
(IF($AK$2&gt;$AL$2,0,IF(K84="","",VLOOKUP(K84,'ÜRÜN LİSTESİ'!B:F,4,0)))))</f>
        <v/>
      </c>
      <c r="S84" s="51" t="str">
        <f t="shared" si="38"/>
        <v/>
      </c>
      <c r="T84" s="58" t="str">
        <f t="shared" ca="1" si="39"/>
        <v/>
      </c>
      <c r="U84" s="54" t="str">
        <f t="shared" ca="1" si="40"/>
        <v/>
      </c>
      <c r="V84" s="23"/>
      <c r="W84" s="54" t="str">
        <f t="shared" ca="1" si="41"/>
        <v/>
      </c>
      <c r="X84" s="54" t="str">
        <f t="shared" ca="1" si="42"/>
        <v/>
      </c>
      <c r="Y84"/>
      <c r="Z84"/>
      <c r="AA84" s="54" t="str">
        <f t="shared" si="34"/>
        <v/>
      </c>
      <c r="AB84" s="89" t="str">
        <f t="shared" ca="1" si="43"/>
        <v/>
      </c>
      <c r="AC84" s="89" t="str">
        <f t="shared" ca="1" si="44"/>
        <v/>
      </c>
      <c r="AD84"/>
      <c r="AE84" s="79" t="e">
        <f t="shared" si="45"/>
        <v>#VALUE!</v>
      </c>
      <c r="AF84" s="79" t="str">
        <f t="shared" si="46"/>
        <v/>
      </c>
      <c r="AG84" s="81" t="str">
        <f t="shared" si="35"/>
        <v/>
      </c>
      <c r="AH84" s="81" t="e">
        <f t="shared" si="47"/>
        <v>#VALUE!</v>
      </c>
      <c r="AI84" s="81" t="str">
        <f t="shared" si="48"/>
        <v/>
      </c>
      <c r="AJ84"/>
      <c r="AK84"/>
      <c r="AL84"/>
      <c r="AM84">
        <f t="shared" si="36"/>
        <v>0</v>
      </c>
      <c r="AN84">
        <f>COUNTIFS($L$1:L84,L84,$O$1:O84,O84)</f>
        <v>0</v>
      </c>
      <c r="AO84">
        <f t="shared" si="37"/>
        <v>0</v>
      </c>
      <c r="AP84">
        <f>COUNTIFS($J$4:J84,"SAYIM",$L$4:L84,L84,$O$4:O84,O84)</f>
        <v>0</v>
      </c>
      <c r="AQ84"/>
      <c r="AR84" s="1" t="str">
        <f>FİLTRE!$H$5</f>
        <v>TÜMÜ</v>
      </c>
      <c r="AS84"/>
      <c r="AU84" s="56">
        <f t="shared" si="26"/>
        <v>0</v>
      </c>
      <c r="AV84" s="54" t="str">
        <f t="shared" ca="1" si="27"/>
        <v/>
      </c>
      <c r="AW84" s="54" t="str">
        <f t="shared" ca="1" si="28"/>
        <v/>
      </c>
    </row>
    <row r="85" spans="2:49" x14ac:dyDescent="0.25">
      <c r="B85" s="1" t="str">
        <f>IF(I85="","",
(IF(N85=FİLTRE!$H$6,2,0)+IF(FİLTRE!$H$6="TOPLAM",2,0))
)</f>
        <v/>
      </c>
      <c r="C85">
        <f ca="1">IF(FİLTRE!$M$5="",9,(IF(U85&gt;=FİLTRE!$M$5,1,0)))</f>
        <v>1</v>
      </c>
      <c r="D85" s="1">
        <f ca="1">IF(FİLTRE!$M$6="",9,(IF('SKT LİSTESİ'!P85&lt;=FİLTRE!$M$6,1,0)))</f>
        <v>0</v>
      </c>
      <c r="E85" s="25" t="str">
        <f>IF(I85="","",(COUNTIFS($L$4:L85,L85)))</f>
        <v/>
      </c>
      <c r="F85" s="13">
        <f ca="1">IF(OR(B85&lt;&gt;2,C85&lt;&gt;1,D85&lt;&gt;1,H85&lt;&gt;1),0,
COUNTIFS($B$4:B85,2,$C$4:C85,1,$D$4:D85,1,$H$4:H85,1))</f>
        <v>0</v>
      </c>
      <c r="G85" s="26" t="str">
        <f>IF(I85="","",(COUNTIF($E$4:E85,E85)))</f>
        <v/>
      </c>
      <c r="H85" s="1">
        <f ca="1">IF(AND(J85="SAYIM",FİLTRE!$H$5="RAFTA",U85&lt;&gt;0),1,0)+
IF(AND(J85="İADE DEPO",FİLTRE!$H$5="İADE DEPO"),1,0)+
IF(FİLTRE!$H$5="TÜMÜ",1,0)+
IF(AND(J85="FİRMA İADE",FİLTRE!$H$5="FİRMA İADE"),1,0)+
IF(AND(J85="İMHA",FİLTRE!$H$5="İMHA"),1,0)</f>
        <v>1</v>
      </c>
      <c r="I85" s="5"/>
      <c r="J85" s="3"/>
      <c r="K85" s="3"/>
      <c r="L85" s="28" t="str">
        <f>(IF(K85="","",(VLOOKUP(K85,'ÜRÜN LİSTESİ'!B:C,2,0))))</f>
        <v/>
      </c>
      <c r="M85" s="29" t="str">
        <f>IF(K85="","",VLOOKUP(K85,'ÜRÜN LİSTESİ'!B:D,3,0))</f>
        <v/>
      </c>
      <c r="N85" s="28" t="str">
        <f>IF(K85="","",VLOOKUP(K85,'ÜRÜN LİSTESİ'!B:F,5,0))</f>
        <v/>
      </c>
      <c r="O85" s="5"/>
      <c r="P85" s="56" t="str">
        <f t="shared" ca="1" si="33"/>
        <v/>
      </c>
      <c r="Q85" s="57"/>
      <c r="R85" s="51" t="str">
        <f>IF(K85="","",
(IF($AK$2&gt;$AL$2,0,IF(K85="","",VLOOKUP(K85,'ÜRÜN LİSTESİ'!B:F,4,0)))))</f>
        <v/>
      </c>
      <c r="S85" s="51" t="str">
        <f t="shared" si="38"/>
        <v/>
      </c>
      <c r="T85" s="58" t="str">
        <f t="shared" ca="1" si="39"/>
        <v/>
      </c>
      <c r="U85" s="54" t="str">
        <f t="shared" ca="1" si="40"/>
        <v/>
      </c>
      <c r="V85" s="23"/>
      <c r="W85" s="54" t="str">
        <f t="shared" ca="1" si="41"/>
        <v/>
      </c>
      <c r="X85" s="54" t="str">
        <f t="shared" ca="1" si="42"/>
        <v/>
      </c>
      <c r="Y85"/>
      <c r="Z85"/>
      <c r="AA85" s="54" t="str">
        <f t="shared" si="34"/>
        <v/>
      </c>
      <c r="AB85" s="89" t="str">
        <f t="shared" ca="1" si="43"/>
        <v/>
      </c>
      <c r="AC85" s="89" t="str">
        <f t="shared" ca="1" si="44"/>
        <v/>
      </c>
      <c r="AD85"/>
      <c r="AE85" s="79" t="e">
        <f t="shared" si="45"/>
        <v>#VALUE!</v>
      </c>
      <c r="AF85" s="79" t="str">
        <f t="shared" si="46"/>
        <v/>
      </c>
      <c r="AG85" s="81" t="str">
        <f t="shared" si="35"/>
        <v/>
      </c>
      <c r="AH85" s="81" t="e">
        <f t="shared" si="47"/>
        <v>#VALUE!</v>
      </c>
      <c r="AI85" s="81" t="str">
        <f t="shared" si="48"/>
        <v/>
      </c>
      <c r="AJ85"/>
      <c r="AK85"/>
      <c r="AL85"/>
      <c r="AM85">
        <f t="shared" si="36"/>
        <v>0</v>
      </c>
      <c r="AN85">
        <f>COUNTIFS($L$1:L85,L85,$O$1:O85,O85)</f>
        <v>0</v>
      </c>
      <c r="AO85">
        <f t="shared" si="37"/>
        <v>0</v>
      </c>
      <c r="AP85">
        <f>COUNTIFS($J$4:J85,"SAYIM",$L$4:L85,L85,$O$4:O85,O85)</f>
        <v>0</v>
      </c>
      <c r="AQ85"/>
      <c r="AR85" s="1" t="str">
        <f>FİLTRE!$H$5</f>
        <v>TÜMÜ</v>
      </c>
      <c r="AS85"/>
      <c r="AU85" s="56">
        <f t="shared" si="26"/>
        <v>0</v>
      </c>
      <c r="AV85" s="54" t="str">
        <f t="shared" ca="1" si="27"/>
        <v/>
      </c>
      <c r="AW85" s="54" t="str">
        <f t="shared" ca="1" si="28"/>
        <v/>
      </c>
    </row>
    <row r="86" spans="2:49" x14ac:dyDescent="0.25">
      <c r="B86" s="1" t="str">
        <f>IF(I86="","",
(IF(N86=FİLTRE!$H$6,2,0)+IF(FİLTRE!$H$6="TOPLAM",2,0))
)</f>
        <v/>
      </c>
      <c r="C86">
        <f ca="1">IF(FİLTRE!$M$5="",9,(IF(U86&gt;=FİLTRE!$M$5,1,0)))</f>
        <v>1</v>
      </c>
      <c r="D86" s="1">
        <f ca="1">IF(FİLTRE!$M$6="",9,(IF('SKT LİSTESİ'!P86&lt;=FİLTRE!$M$6,1,0)))</f>
        <v>0</v>
      </c>
      <c r="E86" s="25" t="str">
        <f>IF(I86="","",(COUNTIFS($L$4:L86,L86)))</f>
        <v/>
      </c>
      <c r="F86" s="13">
        <f ca="1">IF(OR(B86&lt;&gt;2,C86&lt;&gt;1,D86&lt;&gt;1,H86&lt;&gt;1),0,
COUNTIFS($B$4:B86,2,$C$4:C86,1,$D$4:D86,1,$H$4:H86,1))</f>
        <v>0</v>
      </c>
      <c r="G86" s="26" t="str">
        <f>IF(I86="","",(COUNTIF($E$4:E86,E86)))</f>
        <v/>
      </c>
      <c r="H86" s="1">
        <f ca="1">IF(AND(J86="SAYIM",FİLTRE!$H$5="RAFTA",U86&lt;&gt;0),1,0)+
IF(AND(J86="İADE DEPO",FİLTRE!$H$5="İADE DEPO"),1,0)+
IF(FİLTRE!$H$5="TÜMÜ",1,0)+
IF(AND(J86="FİRMA İADE",FİLTRE!$H$5="FİRMA İADE"),1,0)+
IF(AND(J86="İMHA",FİLTRE!$H$5="İMHA"),1,0)</f>
        <v>1</v>
      </c>
      <c r="I86" s="5"/>
      <c r="J86" s="3"/>
      <c r="K86" s="3"/>
      <c r="L86" s="28" t="str">
        <f>(IF(K86="","",(VLOOKUP(K86,'ÜRÜN LİSTESİ'!B:C,2,0))))</f>
        <v/>
      </c>
      <c r="M86" s="29" t="str">
        <f>IF(K86="","",VLOOKUP(K86,'ÜRÜN LİSTESİ'!B:D,3,0))</f>
        <v/>
      </c>
      <c r="N86" s="28" t="str">
        <f>IF(K86="","",VLOOKUP(K86,'ÜRÜN LİSTESİ'!B:F,5,0))</f>
        <v/>
      </c>
      <c r="O86" s="5"/>
      <c r="P86" s="56" t="str">
        <f t="shared" ca="1" si="33"/>
        <v/>
      </c>
      <c r="Q86" s="57"/>
      <c r="R86" s="51" t="str">
        <f>IF(K86="","",
(IF($AK$2&gt;$AL$2,0,IF(K86="","",VLOOKUP(K86,'ÜRÜN LİSTESİ'!B:F,4,0)))))</f>
        <v/>
      </c>
      <c r="S86" s="51" t="str">
        <f t="shared" si="38"/>
        <v/>
      </c>
      <c r="T86" s="58" t="str">
        <f t="shared" ca="1" si="39"/>
        <v/>
      </c>
      <c r="U86" s="54" t="str">
        <f t="shared" ca="1" si="40"/>
        <v/>
      </c>
      <c r="V86" s="23"/>
      <c r="W86" s="54" t="str">
        <f t="shared" ca="1" si="41"/>
        <v/>
      </c>
      <c r="X86" s="54" t="str">
        <f t="shared" ca="1" si="42"/>
        <v/>
      </c>
      <c r="Y86"/>
      <c r="Z86"/>
      <c r="AA86" s="54" t="str">
        <f t="shared" si="34"/>
        <v/>
      </c>
      <c r="AB86" s="89" t="str">
        <f t="shared" ca="1" si="43"/>
        <v/>
      </c>
      <c r="AC86" s="89" t="str">
        <f t="shared" ca="1" si="44"/>
        <v/>
      </c>
      <c r="AD86"/>
      <c r="AE86" s="79" t="e">
        <f t="shared" si="45"/>
        <v>#VALUE!</v>
      </c>
      <c r="AF86" s="79" t="str">
        <f t="shared" si="46"/>
        <v/>
      </c>
      <c r="AG86" s="81" t="str">
        <f t="shared" si="35"/>
        <v/>
      </c>
      <c r="AH86" s="81" t="e">
        <f t="shared" si="47"/>
        <v>#VALUE!</v>
      </c>
      <c r="AI86" s="81" t="str">
        <f t="shared" si="48"/>
        <v/>
      </c>
      <c r="AJ86"/>
      <c r="AK86"/>
      <c r="AL86"/>
      <c r="AM86">
        <f t="shared" si="36"/>
        <v>0</v>
      </c>
      <c r="AN86">
        <f>COUNTIFS($L$1:L86,L86,$O$1:O86,O86)</f>
        <v>0</v>
      </c>
      <c r="AO86">
        <f t="shared" si="37"/>
        <v>0</v>
      </c>
      <c r="AP86">
        <f>COUNTIFS($J$4:J86,"SAYIM",$L$4:L86,L86,$O$4:O86,O86)</f>
        <v>0</v>
      </c>
      <c r="AQ86"/>
      <c r="AR86" s="1" t="str">
        <f>FİLTRE!$H$5</f>
        <v>TÜMÜ</v>
      </c>
      <c r="AS86"/>
      <c r="AU86" s="56">
        <f t="shared" si="26"/>
        <v>0</v>
      </c>
      <c r="AV86" s="54" t="str">
        <f t="shared" ca="1" si="27"/>
        <v/>
      </c>
      <c r="AW86" s="54" t="str">
        <f t="shared" ca="1" si="28"/>
        <v/>
      </c>
    </row>
    <row r="87" spans="2:49" x14ac:dyDescent="0.25">
      <c r="B87" s="1" t="str">
        <f>IF(I87="","",
(IF(N87=FİLTRE!$H$6,2,0)+IF(FİLTRE!$H$6="TOPLAM",2,0))
)</f>
        <v/>
      </c>
      <c r="C87">
        <f ca="1">IF(FİLTRE!$M$5="",9,(IF(U87&gt;=FİLTRE!$M$5,1,0)))</f>
        <v>1</v>
      </c>
      <c r="D87" s="1">
        <f ca="1">IF(FİLTRE!$M$6="",9,(IF('SKT LİSTESİ'!P87&lt;=FİLTRE!$M$6,1,0)))</f>
        <v>0</v>
      </c>
      <c r="E87" s="25" t="str">
        <f>IF(I87="","",(COUNTIFS($L$4:L87,L87)))</f>
        <v/>
      </c>
      <c r="F87" s="13">
        <f ca="1">IF(OR(B87&lt;&gt;2,C87&lt;&gt;1,D87&lt;&gt;1,H87&lt;&gt;1),0,
COUNTIFS($B$4:B87,2,$C$4:C87,1,$D$4:D87,1,$H$4:H87,1))</f>
        <v>0</v>
      </c>
      <c r="G87" s="26" t="str">
        <f>IF(I87="","",(COUNTIF($E$4:E87,E87)))</f>
        <v/>
      </c>
      <c r="H87" s="1">
        <f ca="1">IF(AND(J87="SAYIM",FİLTRE!$H$5="RAFTA",U87&lt;&gt;0),1,0)+
IF(AND(J87="İADE DEPO",FİLTRE!$H$5="İADE DEPO"),1,0)+
IF(FİLTRE!$H$5="TÜMÜ",1,0)+
IF(AND(J87="FİRMA İADE",FİLTRE!$H$5="FİRMA İADE"),1,0)+
IF(AND(J87="İMHA",FİLTRE!$H$5="İMHA"),1,0)</f>
        <v>1</v>
      </c>
      <c r="I87" s="5"/>
      <c r="J87" s="3"/>
      <c r="K87" s="3"/>
      <c r="L87" s="28" t="str">
        <f>(IF(K87="","",(VLOOKUP(K87,'ÜRÜN LİSTESİ'!B:C,2,0))))</f>
        <v/>
      </c>
      <c r="M87" s="29" t="str">
        <f>IF(K87="","",VLOOKUP(K87,'ÜRÜN LİSTESİ'!B:D,3,0))</f>
        <v/>
      </c>
      <c r="N87" s="28" t="str">
        <f>IF(K87="","",VLOOKUP(K87,'ÜRÜN LİSTESİ'!B:F,5,0))</f>
        <v/>
      </c>
      <c r="O87" s="5"/>
      <c r="P87" s="56" t="str">
        <f t="shared" ca="1" si="33"/>
        <v/>
      </c>
      <c r="Q87" s="57"/>
      <c r="R87" s="51" t="str">
        <f>IF(K87="","",
(IF($AK$2&gt;$AL$2,0,IF(K87="","",VLOOKUP(K87,'ÜRÜN LİSTESİ'!B:F,4,0)))))</f>
        <v/>
      </c>
      <c r="S87" s="51" t="str">
        <f t="shared" si="38"/>
        <v/>
      </c>
      <c r="T87" s="58" t="str">
        <f t="shared" ca="1" si="39"/>
        <v/>
      </c>
      <c r="U87" s="54" t="str">
        <f t="shared" ca="1" si="40"/>
        <v/>
      </c>
      <c r="V87" s="23"/>
      <c r="W87" s="54" t="str">
        <f t="shared" ca="1" si="41"/>
        <v/>
      </c>
      <c r="X87" s="54" t="str">
        <f t="shared" ca="1" si="42"/>
        <v/>
      </c>
      <c r="Y87"/>
      <c r="Z87"/>
      <c r="AA87" s="54" t="str">
        <f t="shared" si="34"/>
        <v/>
      </c>
      <c r="AB87" s="89" t="str">
        <f t="shared" ca="1" si="43"/>
        <v/>
      </c>
      <c r="AC87" s="89" t="str">
        <f t="shared" ca="1" si="44"/>
        <v/>
      </c>
      <c r="AD87"/>
      <c r="AE87" s="79" t="e">
        <f t="shared" si="45"/>
        <v>#VALUE!</v>
      </c>
      <c r="AF87" s="79" t="str">
        <f t="shared" si="46"/>
        <v/>
      </c>
      <c r="AG87" s="81" t="str">
        <f t="shared" si="35"/>
        <v/>
      </c>
      <c r="AH87" s="81" t="e">
        <f t="shared" si="47"/>
        <v>#VALUE!</v>
      </c>
      <c r="AI87" s="81" t="str">
        <f t="shared" si="48"/>
        <v/>
      </c>
      <c r="AJ87"/>
      <c r="AK87"/>
      <c r="AL87"/>
      <c r="AM87">
        <f t="shared" si="36"/>
        <v>0</v>
      </c>
      <c r="AN87">
        <f>COUNTIFS($L$1:L87,L87,$O$1:O87,O87)</f>
        <v>0</v>
      </c>
      <c r="AO87">
        <f t="shared" si="37"/>
        <v>0</v>
      </c>
      <c r="AP87">
        <f>COUNTIFS($J$4:J87,"SAYIM",$L$4:L87,L87,$O$4:O87,O87)</f>
        <v>0</v>
      </c>
      <c r="AQ87"/>
      <c r="AR87" s="1" t="str">
        <f>FİLTRE!$H$5</f>
        <v>TÜMÜ</v>
      </c>
      <c r="AS87"/>
      <c r="AU87" s="56">
        <f t="shared" si="26"/>
        <v>0</v>
      </c>
      <c r="AV87" s="54" t="str">
        <f t="shared" ca="1" si="27"/>
        <v/>
      </c>
      <c r="AW87" s="54" t="str">
        <f t="shared" ca="1" si="28"/>
        <v/>
      </c>
    </row>
    <row r="88" spans="2:49" x14ac:dyDescent="0.25">
      <c r="B88" s="1" t="str">
        <f>IF(I88="","",
(IF(N88=FİLTRE!$H$6,2,0)+IF(FİLTRE!$H$6="TOPLAM",2,0))
)</f>
        <v/>
      </c>
      <c r="C88">
        <f ca="1">IF(FİLTRE!$M$5="",9,(IF(U88&gt;=FİLTRE!$M$5,1,0)))</f>
        <v>1</v>
      </c>
      <c r="D88" s="1">
        <f ca="1">IF(FİLTRE!$M$6="",9,(IF('SKT LİSTESİ'!P88&lt;=FİLTRE!$M$6,1,0)))</f>
        <v>0</v>
      </c>
      <c r="E88" s="25" t="str">
        <f>IF(I88="","",(COUNTIFS($L$4:L88,L88)))</f>
        <v/>
      </c>
      <c r="F88" s="13">
        <f ca="1">IF(OR(B88&lt;&gt;2,C88&lt;&gt;1,D88&lt;&gt;1,H88&lt;&gt;1),0,
COUNTIFS($B$4:B88,2,$C$4:C88,1,$D$4:D88,1,$H$4:H88,1))</f>
        <v>0</v>
      </c>
      <c r="G88" s="26" t="str">
        <f>IF(I88="","",(COUNTIF($E$4:E88,E88)))</f>
        <v/>
      </c>
      <c r="H88" s="1">
        <f ca="1">IF(AND(J88="SAYIM",FİLTRE!$H$5="RAFTA",U88&lt;&gt;0),1,0)+
IF(AND(J88="İADE DEPO",FİLTRE!$H$5="İADE DEPO"),1,0)+
IF(FİLTRE!$H$5="TÜMÜ",1,0)+
IF(AND(J88="FİRMA İADE",FİLTRE!$H$5="FİRMA İADE"),1,0)+
IF(AND(J88="İMHA",FİLTRE!$H$5="İMHA"),1,0)</f>
        <v>1</v>
      </c>
      <c r="I88" s="5"/>
      <c r="J88" s="3"/>
      <c r="K88" s="3"/>
      <c r="L88" s="28" t="str">
        <f>(IF(K88="","",(VLOOKUP(K88,'ÜRÜN LİSTESİ'!B:C,2,0))))</f>
        <v/>
      </c>
      <c r="M88" s="29" t="str">
        <f>IF(K88="","",VLOOKUP(K88,'ÜRÜN LİSTESİ'!B:D,3,0))</f>
        <v/>
      </c>
      <c r="N88" s="28" t="str">
        <f>IF(K88="","",VLOOKUP(K88,'ÜRÜN LİSTESİ'!B:F,5,0))</f>
        <v/>
      </c>
      <c r="O88" s="5"/>
      <c r="P88" s="56" t="str">
        <f t="shared" ca="1" si="33"/>
        <v/>
      </c>
      <c r="Q88" s="57"/>
      <c r="R88" s="51" t="str">
        <f>IF(K88="","",
(IF($AK$2&gt;$AL$2,0,IF(K88="","",VLOOKUP(K88,'ÜRÜN LİSTESİ'!B:F,4,0)))))</f>
        <v/>
      </c>
      <c r="S88" s="51" t="str">
        <f t="shared" si="38"/>
        <v/>
      </c>
      <c r="T88" s="58" t="str">
        <f t="shared" ca="1" si="39"/>
        <v/>
      </c>
      <c r="U88" s="54" t="str">
        <f t="shared" ca="1" si="40"/>
        <v/>
      </c>
      <c r="V88" s="23"/>
      <c r="W88" s="54" t="str">
        <f t="shared" ca="1" si="41"/>
        <v/>
      </c>
      <c r="X88" s="54" t="str">
        <f t="shared" ca="1" si="42"/>
        <v/>
      </c>
      <c r="Y88"/>
      <c r="Z88"/>
      <c r="AA88" s="54" t="str">
        <f t="shared" si="34"/>
        <v/>
      </c>
      <c r="AB88" s="89" t="str">
        <f t="shared" ca="1" si="43"/>
        <v/>
      </c>
      <c r="AC88" s="89" t="str">
        <f t="shared" ca="1" si="44"/>
        <v/>
      </c>
      <c r="AD88"/>
      <c r="AE88" s="79" t="e">
        <f t="shared" si="45"/>
        <v>#VALUE!</v>
      </c>
      <c r="AF88" s="79" t="str">
        <f t="shared" si="46"/>
        <v/>
      </c>
      <c r="AG88" s="81" t="str">
        <f t="shared" si="35"/>
        <v/>
      </c>
      <c r="AH88" s="81" t="e">
        <f t="shared" si="47"/>
        <v>#VALUE!</v>
      </c>
      <c r="AI88" s="81" t="str">
        <f t="shared" si="48"/>
        <v/>
      </c>
      <c r="AJ88"/>
      <c r="AK88"/>
      <c r="AL88"/>
      <c r="AM88">
        <f t="shared" si="36"/>
        <v>0</v>
      </c>
      <c r="AN88">
        <f>COUNTIFS($L$1:L88,L88,$O$1:O88,O88)</f>
        <v>0</v>
      </c>
      <c r="AO88">
        <f t="shared" si="37"/>
        <v>0</v>
      </c>
      <c r="AP88">
        <f>COUNTIFS($J$4:J88,"SAYIM",$L$4:L88,L88,$O$4:O88,O88)</f>
        <v>0</v>
      </c>
      <c r="AQ88"/>
      <c r="AR88" s="1" t="str">
        <f>FİLTRE!$H$5</f>
        <v>TÜMÜ</v>
      </c>
      <c r="AS88"/>
      <c r="AU88" s="56">
        <f t="shared" si="26"/>
        <v>0</v>
      </c>
      <c r="AV88" s="54" t="str">
        <f t="shared" ca="1" si="27"/>
        <v/>
      </c>
      <c r="AW88" s="54" t="str">
        <f t="shared" ca="1" si="28"/>
        <v/>
      </c>
    </row>
    <row r="89" spans="2:49" x14ac:dyDescent="0.25">
      <c r="B89" s="1" t="str">
        <f>IF(I89="","",
(IF(N89=FİLTRE!$H$6,2,0)+IF(FİLTRE!$H$6="TOPLAM",2,0))
)</f>
        <v/>
      </c>
      <c r="C89">
        <f ca="1">IF(FİLTRE!$M$5="",9,(IF(U89&gt;=FİLTRE!$M$5,1,0)))</f>
        <v>1</v>
      </c>
      <c r="D89" s="1">
        <f ca="1">IF(FİLTRE!$M$6="",9,(IF('SKT LİSTESİ'!P89&lt;=FİLTRE!$M$6,1,0)))</f>
        <v>0</v>
      </c>
      <c r="E89" s="25" t="str">
        <f>IF(I89="","",(COUNTIFS($L$4:L89,L89)))</f>
        <v/>
      </c>
      <c r="F89" s="13">
        <f ca="1">IF(OR(B89&lt;&gt;2,C89&lt;&gt;1,D89&lt;&gt;1,H89&lt;&gt;1),0,
COUNTIFS($B$4:B89,2,$C$4:C89,1,$D$4:D89,1,$H$4:H89,1))</f>
        <v>0</v>
      </c>
      <c r="G89" s="26" t="str">
        <f>IF(I89="","",(COUNTIF($E$4:E89,E89)))</f>
        <v/>
      </c>
      <c r="H89" s="1">
        <f ca="1">IF(AND(J89="SAYIM",FİLTRE!$H$5="RAFTA",U89&lt;&gt;0),1,0)+
IF(AND(J89="İADE DEPO",FİLTRE!$H$5="İADE DEPO"),1,0)+
IF(FİLTRE!$H$5="TÜMÜ",1,0)+
IF(AND(J89="FİRMA İADE",FİLTRE!$H$5="FİRMA İADE"),1,0)+
IF(AND(J89="İMHA",FİLTRE!$H$5="İMHA"),1,0)</f>
        <v>1</v>
      </c>
      <c r="I89" s="5"/>
      <c r="J89" s="3"/>
      <c r="K89" s="3"/>
      <c r="L89" s="28" t="str">
        <f>(IF(K89="","",(VLOOKUP(K89,'ÜRÜN LİSTESİ'!B:C,2,0))))</f>
        <v/>
      </c>
      <c r="M89" s="29" t="str">
        <f>IF(K89="","",VLOOKUP(K89,'ÜRÜN LİSTESİ'!B:D,3,0))</f>
        <v/>
      </c>
      <c r="N89" s="28" t="str">
        <f>IF(K89="","",VLOOKUP(K89,'ÜRÜN LİSTESİ'!B:F,5,0))</f>
        <v/>
      </c>
      <c r="O89" s="5"/>
      <c r="P89" s="56" t="str">
        <f t="shared" ca="1" si="33"/>
        <v/>
      </c>
      <c r="Q89" s="57"/>
      <c r="R89" s="51" t="str">
        <f>IF(K89="","",
(IF($AK$2&gt;$AL$2,0,IF(K89="","",VLOOKUP(K89,'ÜRÜN LİSTESİ'!B:F,4,0)))))</f>
        <v/>
      </c>
      <c r="S89" s="51" t="str">
        <f t="shared" si="38"/>
        <v/>
      </c>
      <c r="T89" s="58" t="str">
        <f t="shared" ca="1" si="39"/>
        <v/>
      </c>
      <c r="U89" s="54" t="str">
        <f t="shared" ca="1" si="40"/>
        <v/>
      </c>
      <c r="V89" s="23"/>
      <c r="W89" s="54" t="str">
        <f t="shared" ca="1" si="41"/>
        <v/>
      </c>
      <c r="X89" s="54" t="str">
        <f t="shared" ca="1" si="42"/>
        <v/>
      </c>
      <c r="Y89"/>
      <c r="Z89"/>
      <c r="AA89" s="54" t="str">
        <f t="shared" si="34"/>
        <v/>
      </c>
      <c r="AB89" s="89" t="str">
        <f t="shared" ca="1" si="43"/>
        <v/>
      </c>
      <c r="AC89" s="89" t="str">
        <f t="shared" ca="1" si="44"/>
        <v/>
      </c>
      <c r="AD89"/>
      <c r="AE89" s="79" t="e">
        <f t="shared" si="45"/>
        <v>#VALUE!</v>
      </c>
      <c r="AF89" s="79" t="str">
        <f t="shared" si="46"/>
        <v/>
      </c>
      <c r="AG89" s="81" t="str">
        <f t="shared" si="35"/>
        <v/>
      </c>
      <c r="AH89" s="81" t="e">
        <f t="shared" si="47"/>
        <v>#VALUE!</v>
      </c>
      <c r="AI89" s="81" t="str">
        <f t="shared" si="48"/>
        <v/>
      </c>
      <c r="AJ89"/>
      <c r="AK89"/>
      <c r="AL89"/>
      <c r="AM89">
        <f t="shared" si="36"/>
        <v>0</v>
      </c>
      <c r="AN89">
        <f>COUNTIFS($L$1:L89,L89,$O$1:O89,O89)</f>
        <v>0</v>
      </c>
      <c r="AO89">
        <f t="shared" si="37"/>
        <v>0</v>
      </c>
      <c r="AP89">
        <f>COUNTIFS($J$4:J89,"SAYIM",$L$4:L89,L89,$O$4:O89,O89)</f>
        <v>0</v>
      </c>
      <c r="AQ89"/>
      <c r="AR89" s="1" t="str">
        <f>FİLTRE!$H$5</f>
        <v>TÜMÜ</v>
      </c>
      <c r="AS89"/>
      <c r="AU89" s="56">
        <f t="shared" si="26"/>
        <v>0</v>
      </c>
      <c r="AV89" s="54" t="str">
        <f t="shared" ca="1" si="27"/>
        <v/>
      </c>
      <c r="AW89" s="54" t="str">
        <f t="shared" ca="1" si="28"/>
        <v/>
      </c>
    </row>
    <row r="90" spans="2:49" x14ac:dyDescent="0.25">
      <c r="B90" s="1" t="str">
        <f>IF(I90="","",
(IF(N90=FİLTRE!$H$6,2,0)+IF(FİLTRE!$H$6="TOPLAM",2,0))
)</f>
        <v/>
      </c>
      <c r="C90">
        <f ca="1">IF(FİLTRE!$M$5="",9,(IF(U90&gt;=FİLTRE!$M$5,1,0)))</f>
        <v>1</v>
      </c>
      <c r="D90" s="1">
        <f ca="1">IF(FİLTRE!$M$6="",9,(IF('SKT LİSTESİ'!P90&lt;=FİLTRE!$M$6,1,0)))</f>
        <v>0</v>
      </c>
      <c r="E90" s="25" t="str">
        <f>IF(I90="","",(COUNTIFS($L$4:L90,L90)))</f>
        <v/>
      </c>
      <c r="F90" s="13">
        <f ca="1">IF(OR(B90&lt;&gt;2,C90&lt;&gt;1,D90&lt;&gt;1,H90&lt;&gt;1),0,
COUNTIFS($B$4:B90,2,$C$4:C90,1,$D$4:D90,1,$H$4:H90,1))</f>
        <v>0</v>
      </c>
      <c r="G90" s="26" t="str">
        <f>IF(I90="","",(COUNTIF($E$4:E90,E90)))</f>
        <v/>
      </c>
      <c r="H90" s="1">
        <f ca="1">IF(AND(J90="SAYIM",FİLTRE!$H$5="RAFTA",U90&lt;&gt;0),1,0)+
IF(AND(J90="İADE DEPO",FİLTRE!$H$5="İADE DEPO"),1,0)+
IF(FİLTRE!$H$5="TÜMÜ",1,0)+
IF(AND(J90="FİRMA İADE",FİLTRE!$H$5="FİRMA İADE"),1,0)+
IF(AND(J90="İMHA",FİLTRE!$H$5="İMHA"),1,0)</f>
        <v>1</v>
      </c>
      <c r="I90" s="5"/>
      <c r="J90" s="3"/>
      <c r="K90" s="3"/>
      <c r="L90" s="28" t="str">
        <f>(IF(K90="","",(VLOOKUP(K90,'ÜRÜN LİSTESİ'!B:C,2,0))))</f>
        <v/>
      </c>
      <c r="M90" s="29" t="str">
        <f>IF(K90="","",VLOOKUP(K90,'ÜRÜN LİSTESİ'!B:D,3,0))</f>
        <v/>
      </c>
      <c r="N90" s="28" t="str">
        <f>IF(K90="","",VLOOKUP(K90,'ÜRÜN LİSTESİ'!B:F,5,0))</f>
        <v/>
      </c>
      <c r="O90" s="5"/>
      <c r="P90" s="56" t="str">
        <f t="shared" ca="1" si="33"/>
        <v/>
      </c>
      <c r="Q90" s="57"/>
      <c r="R90" s="51" t="str">
        <f>IF(K90="","",
(IF($AK$2&gt;$AL$2,0,IF(K90="","",VLOOKUP(K90,'ÜRÜN LİSTESİ'!B:F,4,0)))))</f>
        <v/>
      </c>
      <c r="S90" s="51" t="str">
        <f t="shared" si="38"/>
        <v/>
      </c>
      <c r="T90" s="58" t="str">
        <f t="shared" ca="1" si="39"/>
        <v/>
      </c>
      <c r="U90" s="54" t="str">
        <f t="shared" ca="1" si="40"/>
        <v/>
      </c>
      <c r="V90" s="23"/>
      <c r="W90" s="54" t="str">
        <f t="shared" ca="1" si="41"/>
        <v/>
      </c>
      <c r="X90" s="54" t="str">
        <f t="shared" ca="1" si="42"/>
        <v/>
      </c>
      <c r="Y90"/>
      <c r="Z90"/>
      <c r="AA90" s="54" t="str">
        <f t="shared" si="34"/>
        <v/>
      </c>
      <c r="AB90" s="89" t="str">
        <f t="shared" ca="1" si="43"/>
        <v/>
      </c>
      <c r="AC90" s="89" t="str">
        <f t="shared" ca="1" si="44"/>
        <v/>
      </c>
      <c r="AD90"/>
      <c r="AE90" s="79" t="e">
        <f t="shared" si="45"/>
        <v>#VALUE!</v>
      </c>
      <c r="AF90" s="79" t="str">
        <f t="shared" si="46"/>
        <v/>
      </c>
      <c r="AG90" s="81" t="str">
        <f t="shared" si="35"/>
        <v/>
      </c>
      <c r="AH90" s="81" t="e">
        <f t="shared" si="47"/>
        <v>#VALUE!</v>
      </c>
      <c r="AI90" s="81" t="str">
        <f t="shared" si="48"/>
        <v/>
      </c>
      <c r="AJ90"/>
      <c r="AK90"/>
      <c r="AL90"/>
      <c r="AM90">
        <f t="shared" si="36"/>
        <v>0</v>
      </c>
      <c r="AN90">
        <f>COUNTIFS($L$1:L90,L90,$O$1:O90,O90)</f>
        <v>0</v>
      </c>
      <c r="AO90">
        <f t="shared" si="37"/>
        <v>0</v>
      </c>
      <c r="AP90">
        <f>COUNTIFS($J$4:J90,"SAYIM",$L$4:L90,L90,$O$4:O90,O90)</f>
        <v>0</v>
      </c>
      <c r="AQ90"/>
      <c r="AR90" s="1" t="str">
        <f>FİLTRE!$H$5</f>
        <v>TÜMÜ</v>
      </c>
      <c r="AS90"/>
      <c r="AU90" s="56">
        <f t="shared" ref="AU90:AU153" si="49">COUNTIFS(L:L,L90,O:O,O90)</f>
        <v>0</v>
      </c>
      <c r="AV90" s="54" t="str">
        <f t="shared" ref="AV90:AV153" ca="1" si="50">IFERROR(T90/AU90,"")</f>
        <v/>
      </c>
      <c r="AW90" s="54" t="str">
        <f t="shared" ref="AW90:AW153" ca="1" si="51">IFERROR(U90/AU90,"")</f>
        <v/>
      </c>
    </row>
    <row r="91" spans="2:49" x14ac:dyDescent="0.25">
      <c r="B91" s="1" t="str">
        <f>IF(I91="","",
(IF(N91=FİLTRE!$H$6,2,0)+IF(FİLTRE!$H$6="TOPLAM",2,0))
)</f>
        <v/>
      </c>
      <c r="C91">
        <f ca="1">IF(FİLTRE!$M$5="",9,(IF(U91&gt;=FİLTRE!$M$5,1,0)))</f>
        <v>1</v>
      </c>
      <c r="D91" s="1">
        <f ca="1">IF(FİLTRE!$M$6="",9,(IF('SKT LİSTESİ'!P91&lt;=FİLTRE!$M$6,1,0)))</f>
        <v>0</v>
      </c>
      <c r="E91" s="25" t="str">
        <f>IF(I91="","",(COUNTIFS($L$4:L91,L91)))</f>
        <v/>
      </c>
      <c r="F91" s="13">
        <f ca="1">IF(OR(B91&lt;&gt;2,C91&lt;&gt;1,D91&lt;&gt;1,H91&lt;&gt;1),0,
COUNTIFS($B$4:B91,2,$C$4:C91,1,$D$4:D91,1,$H$4:H91,1))</f>
        <v>0</v>
      </c>
      <c r="G91" s="26" t="str">
        <f>IF(I91="","",(COUNTIF($E$4:E91,E91)))</f>
        <v/>
      </c>
      <c r="H91" s="1">
        <f ca="1">IF(AND(J91="SAYIM",FİLTRE!$H$5="RAFTA",U91&lt;&gt;0),1,0)+
IF(AND(J91="İADE DEPO",FİLTRE!$H$5="İADE DEPO"),1,0)+
IF(FİLTRE!$H$5="TÜMÜ",1,0)+
IF(AND(J91="FİRMA İADE",FİLTRE!$H$5="FİRMA İADE"),1,0)+
IF(AND(J91="İMHA",FİLTRE!$H$5="İMHA"),1,0)</f>
        <v>1</v>
      </c>
      <c r="I91" s="5"/>
      <c r="J91" s="3"/>
      <c r="K91" s="3"/>
      <c r="L91" s="28" t="str">
        <f>(IF(K91="","",(VLOOKUP(K91,'ÜRÜN LİSTESİ'!B:C,2,0))))</f>
        <v/>
      </c>
      <c r="M91" s="29" t="str">
        <f>IF(K91="","",VLOOKUP(K91,'ÜRÜN LİSTESİ'!B:D,3,0))</f>
        <v/>
      </c>
      <c r="N91" s="28" t="str">
        <f>IF(K91="","",VLOOKUP(K91,'ÜRÜN LİSTESİ'!B:F,5,0))</f>
        <v/>
      </c>
      <c r="O91" s="5"/>
      <c r="P91" s="56" t="str">
        <f t="shared" ca="1" si="33"/>
        <v/>
      </c>
      <c r="Q91" s="57"/>
      <c r="R91" s="51" t="str">
        <f>IF(K91="","",
(IF($AK$2&gt;$AL$2,0,IF(K91="","",VLOOKUP(K91,'ÜRÜN LİSTESİ'!B:F,4,0)))))</f>
        <v/>
      </c>
      <c r="S91" s="51" t="str">
        <f t="shared" si="38"/>
        <v/>
      </c>
      <c r="T91" s="58" t="str">
        <f t="shared" ca="1" si="39"/>
        <v/>
      </c>
      <c r="U91" s="54" t="str">
        <f t="shared" ca="1" si="40"/>
        <v/>
      </c>
      <c r="V91" s="23"/>
      <c r="W91" s="54" t="str">
        <f t="shared" ca="1" si="41"/>
        <v/>
      </c>
      <c r="X91" s="54" t="str">
        <f t="shared" ca="1" si="42"/>
        <v/>
      </c>
      <c r="Y91"/>
      <c r="Z91"/>
      <c r="AA91" s="54" t="str">
        <f t="shared" si="34"/>
        <v/>
      </c>
      <c r="AB91" s="89" t="str">
        <f t="shared" ca="1" si="43"/>
        <v/>
      </c>
      <c r="AC91" s="89" t="str">
        <f t="shared" ca="1" si="44"/>
        <v/>
      </c>
      <c r="AD91"/>
      <c r="AE91" s="79" t="e">
        <f t="shared" si="45"/>
        <v>#VALUE!</v>
      </c>
      <c r="AF91" s="79" t="str">
        <f t="shared" si="46"/>
        <v/>
      </c>
      <c r="AG91" s="81" t="str">
        <f t="shared" si="35"/>
        <v/>
      </c>
      <c r="AH91" s="81" t="e">
        <f t="shared" si="47"/>
        <v>#VALUE!</v>
      </c>
      <c r="AI91" s="81" t="str">
        <f t="shared" si="48"/>
        <v/>
      </c>
      <c r="AJ91"/>
      <c r="AK91"/>
      <c r="AL91"/>
      <c r="AM91">
        <f t="shared" si="36"/>
        <v>0</v>
      </c>
      <c r="AN91">
        <f>COUNTIFS($L$1:L91,L91,$O$1:O91,O91)</f>
        <v>0</v>
      </c>
      <c r="AO91">
        <f t="shared" si="37"/>
        <v>0</v>
      </c>
      <c r="AP91">
        <f>COUNTIFS($J$4:J91,"SAYIM",$L$4:L91,L91,$O$4:O91,O91)</f>
        <v>0</v>
      </c>
      <c r="AQ91"/>
      <c r="AR91" s="1" t="str">
        <f>FİLTRE!$H$5</f>
        <v>TÜMÜ</v>
      </c>
      <c r="AS91"/>
      <c r="AU91" s="56">
        <f t="shared" si="49"/>
        <v>0</v>
      </c>
      <c r="AV91" s="54" t="str">
        <f t="shared" ca="1" si="50"/>
        <v/>
      </c>
      <c r="AW91" s="54" t="str">
        <f t="shared" ca="1" si="51"/>
        <v/>
      </c>
    </row>
    <row r="92" spans="2:49" x14ac:dyDescent="0.25">
      <c r="B92" s="1" t="str">
        <f>IF(I92="","",
(IF(N92=FİLTRE!$H$6,2,0)+IF(FİLTRE!$H$6="TOPLAM",2,0))
)</f>
        <v/>
      </c>
      <c r="C92">
        <f ca="1">IF(FİLTRE!$M$5="",9,(IF(U92&gt;=FİLTRE!$M$5,1,0)))</f>
        <v>1</v>
      </c>
      <c r="D92" s="1">
        <f ca="1">IF(FİLTRE!$M$6="",9,(IF('SKT LİSTESİ'!P92&lt;=FİLTRE!$M$6,1,0)))</f>
        <v>0</v>
      </c>
      <c r="E92" s="25" t="str">
        <f>IF(I92="","",(COUNTIFS($L$4:L92,L92)))</f>
        <v/>
      </c>
      <c r="F92" s="13">
        <f ca="1">IF(OR(B92&lt;&gt;2,C92&lt;&gt;1,D92&lt;&gt;1,H92&lt;&gt;1),0,
COUNTIFS($B$4:B92,2,$C$4:C92,1,$D$4:D92,1,$H$4:H92,1))</f>
        <v>0</v>
      </c>
      <c r="G92" s="26" t="str">
        <f>IF(I92="","",(COUNTIF($E$4:E92,E92)))</f>
        <v/>
      </c>
      <c r="H92" s="1">
        <f ca="1">IF(AND(J92="SAYIM",FİLTRE!$H$5="RAFTA",U92&lt;&gt;0),1,0)+
IF(AND(J92="İADE DEPO",FİLTRE!$H$5="İADE DEPO"),1,0)+
IF(FİLTRE!$H$5="TÜMÜ",1,0)+
IF(AND(J92="FİRMA İADE",FİLTRE!$H$5="FİRMA İADE"),1,0)+
IF(AND(J92="İMHA",FİLTRE!$H$5="İMHA"),1,0)</f>
        <v>1</v>
      </c>
      <c r="I92" s="5"/>
      <c r="J92" s="3"/>
      <c r="K92" s="3"/>
      <c r="L92" s="28" t="str">
        <f>(IF(K92="","",(VLOOKUP(K92,'ÜRÜN LİSTESİ'!B:C,2,0))))</f>
        <v/>
      </c>
      <c r="M92" s="29" t="str">
        <f>IF(K92="","",VLOOKUP(K92,'ÜRÜN LİSTESİ'!B:D,3,0))</f>
        <v/>
      </c>
      <c r="N92" s="28" t="str">
        <f>IF(K92="","",VLOOKUP(K92,'ÜRÜN LİSTESİ'!B:F,5,0))</f>
        <v/>
      </c>
      <c r="O92" s="5"/>
      <c r="P92" s="56" t="str">
        <f t="shared" ca="1" si="33"/>
        <v/>
      </c>
      <c r="Q92" s="57"/>
      <c r="R92" s="51" t="str">
        <f>IF(K92="","",
(IF($AK$2&gt;$AL$2,0,IF(K92="","",VLOOKUP(K92,'ÜRÜN LİSTESİ'!B:F,4,0)))))</f>
        <v/>
      </c>
      <c r="S92" s="51" t="str">
        <f t="shared" si="38"/>
        <v/>
      </c>
      <c r="T92" s="58" t="str">
        <f t="shared" ca="1" si="39"/>
        <v/>
      </c>
      <c r="U92" s="54" t="str">
        <f t="shared" ca="1" si="40"/>
        <v/>
      </c>
      <c r="V92" s="23"/>
      <c r="W92" s="54" t="str">
        <f t="shared" ca="1" si="41"/>
        <v/>
      </c>
      <c r="X92" s="54" t="str">
        <f t="shared" ca="1" si="42"/>
        <v/>
      </c>
      <c r="Y92"/>
      <c r="Z92"/>
      <c r="AA92" s="54" t="str">
        <f t="shared" si="34"/>
        <v/>
      </c>
      <c r="AB92" s="89" t="str">
        <f t="shared" ca="1" si="43"/>
        <v/>
      </c>
      <c r="AC92" s="89" t="str">
        <f t="shared" ca="1" si="44"/>
        <v/>
      </c>
      <c r="AD92"/>
      <c r="AE92" s="79" t="e">
        <f t="shared" si="45"/>
        <v>#VALUE!</v>
      </c>
      <c r="AF92" s="79" t="str">
        <f t="shared" si="46"/>
        <v/>
      </c>
      <c r="AG92" s="81" t="str">
        <f t="shared" si="35"/>
        <v/>
      </c>
      <c r="AH92" s="81" t="e">
        <f t="shared" si="47"/>
        <v>#VALUE!</v>
      </c>
      <c r="AI92" s="81" t="str">
        <f t="shared" si="48"/>
        <v/>
      </c>
      <c r="AJ92"/>
      <c r="AK92"/>
      <c r="AL92"/>
      <c r="AM92">
        <f t="shared" si="36"/>
        <v>0</v>
      </c>
      <c r="AN92">
        <f>COUNTIFS($L$1:L92,L92,$O$1:O92,O92)</f>
        <v>0</v>
      </c>
      <c r="AO92">
        <f t="shared" si="37"/>
        <v>0</v>
      </c>
      <c r="AP92">
        <f>COUNTIFS($J$4:J92,"SAYIM",$L$4:L92,L92,$O$4:O92,O92)</f>
        <v>0</v>
      </c>
      <c r="AQ92"/>
      <c r="AR92" s="1" t="str">
        <f>FİLTRE!$H$5</f>
        <v>TÜMÜ</v>
      </c>
      <c r="AS92"/>
      <c r="AU92" s="56">
        <f t="shared" si="49"/>
        <v>0</v>
      </c>
      <c r="AV92" s="54" t="str">
        <f t="shared" ca="1" si="50"/>
        <v/>
      </c>
      <c r="AW92" s="54" t="str">
        <f t="shared" ca="1" si="51"/>
        <v/>
      </c>
    </row>
    <row r="93" spans="2:49" x14ac:dyDescent="0.25">
      <c r="B93" s="1" t="str">
        <f>IF(I93="","",
(IF(N93=FİLTRE!$H$6,2,0)+IF(FİLTRE!$H$6="TOPLAM",2,0))
)</f>
        <v/>
      </c>
      <c r="C93">
        <f ca="1">IF(FİLTRE!$M$5="",9,(IF(U93&gt;=FİLTRE!$M$5,1,0)))</f>
        <v>1</v>
      </c>
      <c r="D93" s="1">
        <f ca="1">IF(FİLTRE!$M$6="",9,(IF('SKT LİSTESİ'!P93&lt;=FİLTRE!$M$6,1,0)))</f>
        <v>0</v>
      </c>
      <c r="E93" s="25" t="str">
        <f>IF(I93="","",(COUNTIFS($L$4:L93,L93)))</f>
        <v/>
      </c>
      <c r="F93" s="13">
        <f ca="1">IF(OR(B93&lt;&gt;2,C93&lt;&gt;1,D93&lt;&gt;1,H93&lt;&gt;1),0,
COUNTIFS($B$4:B93,2,$C$4:C93,1,$D$4:D93,1,$H$4:H93,1))</f>
        <v>0</v>
      </c>
      <c r="G93" s="26" t="str">
        <f>IF(I93="","",(COUNTIF($E$4:E93,E93)))</f>
        <v/>
      </c>
      <c r="H93" s="1">
        <f ca="1">IF(AND(J93="SAYIM",FİLTRE!$H$5="RAFTA",U93&lt;&gt;0),1,0)+
IF(AND(J93="İADE DEPO",FİLTRE!$H$5="İADE DEPO"),1,0)+
IF(FİLTRE!$H$5="TÜMÜ",1,0)+
IF(AND(J93="FİRMA İADE",FİLTRE!$H$5="FİRMA İADE"),1,0)+
IF(AND(J93="İMHA",FİLTRE!$H$5="İMHA"),1,0)</f>
        <v>1</v>
      </c>
      <c r="I93" s="5"/>
      <c r="J93" s="3"/>
      <c r="K93" s="3"/>
      <c r="L93" s="28" t="str">
        <f>(IF(K93="","",(VLOOKUP(K93,'ÜRÜN LİSTESİ'!B:C,2,0))))</f>
        <v/>
      </c>
      <c r="M93" s="29" t="str">
        <f>IF(K93="","",VLOOKUP(K93,'ÜRÜN LİSTESİ'!B:D,3,0))</f>
        <v/>
      </c>
      <c r="N93" s="28" t="str">
        <f>IF(K93="","",VLOOKUP(K93,'ÜRÜN LİSTESİ'!B:F,5,0))</f>
        <v/>
      </c>
      <c r="O93" s="5"/>
      <c r="P93" s="56" t="str">
        <f t="shared" ca="1" si="33"/>
        <v/>
      </c>
      <c r="Q93" s="57"/>
      <c r="R93" s="51" t="str">
        <f>IF(K93="","",
(IF($AK$2&gt;$AL$2,0,IF(K93="","",VLOOKUP(K93,'ÜRÜN LİSTESİ'!B:F,4,0)))))</f>
        <v/>
      </c>
      <c r="S93" s="51" t="str">
        <f t="shared" si="38"/>
        <v/>
      </c>
      <c r="T93" s="58" t="str">
        <f t="shared" ca="1" si="39"/>
        <v/>
      </c>
      <c r="U93" s="54" t="str">
        <f t="shared" ca="1" si="40"/>
        <v/>
      </c>
      <c r="V93" s="23"/>
      <c r="W93" s="54" t="str">
        <f t="shared" ca="1" si="41"/>
        <v/>
      </c>
      <c r="X93" s="54" t="str">
        <f t="shared" ca="1" si="42"/>
        <v/>
      </c>
      <c r="Y93"/>
      <c r="Z93"/>
      <c r="AA93" s="54" t="str">
        <f t="shared" si="34"/>
        <v/>
      </c>
      <c r="AB93" s="89" t="str">
        <f t="shared" ca="1" si="43"/>
        <v/>
      </c>
      <c r="AC93" s="89" t="str">
        <f t="shared" ca="1" si="44"/>
        <v/>
      </c>
      <c r="AD93"/>
      <c r="AE93" s="79" t="e">
        <f t="shared" si="45"/>
        <v>#VALUE!</v>
      </c>
      <c r="AF93" s="79" t="str">
        <f t="shared" si="46"/>
        <v/>
      </c>
      <c r="AG93" s="81" t="str">
        <f t="shared" si="35"/>
        <v/>
      </c>
      <c r="AH93" s="81" t="e">
        <f t="shared" si="47"/>
        <v>#VALUE!</v>
      </c>
      <c r="AI93" s="81" t="str">
        <f t="shared" si="48"/>
        <v/>
      </c>
      <c r="AJ93"/>
      <c r="AK93"/>
      <c r="AL93"/>
      <c r="AM93">
        <f t="shared" si="36"/>
        <v>0</v>
      </c>
      <c r="AN93">
        <f>COUNTIFS($L$1:L93,L93,$O$1:O93,O93)</f>
        <v>0</v>
      </c>
      <c r="AO93">
        <f t="shared" si="37"/>
        <v>0</v>
      </c>
      <c r="AP93">
        <f>COUNTIFS($J$4:J93,"SAYIM",$L$4:L93,L93,$O$4:O93,O93)</f>
        <v>0</v>
      </c>
      <c r="AQ93"/>
      <c r="AR93" s="1" t="str">
        <f>FİLTRE!$H$5</f>
        <v>TÜMÜ</v>
      </c>
      <c r="AS93"/>
      <c r="AU93" s="56">
        <f t="shared" si="49"/>
        <v>0</v>
      </c>
      <c r="AV93" s="54" t="str">
        <f t="shared" ca="1" si="50"/>
        <v/>
      </c>
      <c r="AW93" s="54" t="str">
        <f t="shared" ca="1" si="51"/>
        <v/>
      </c>
    </row>
    <row r="94" spans="2:49" x14ac:dyDescent="0.25">
      <c r="B94" s="1" t="str">
        <f>IF(I94="","",
(IF(N94=FİLTRE!$H$6,2,0)+IF(FİLTRE!$H$6="TOPLAM",2,0))
)</f>
        <v/>
      </c>
      <c r="C94">
        <f ca="1">IF(FİLTRE!$M$5="",9,(IF(U94&gt;=FİLTRE!$M$5,1,0)))</f>
        <v>1</v>
      </c>
      <c r="D94" s="1">
        <f ca="1">IF(FİLTRE!$M$6="",9,(IF('SKT LİSTESİ'!P94&lt;=FİLTRE!$M$6,1,0)))</f>
        <v>0</v>
      </c>
      <c r="E94" s="25" t="str">
        <f>IF(I94="","",(COUNTIFS($L$4:L94,L94)))</f>
        <v/>
      </c>
      <c r="F94" s="13">
        <f ca="1">IF(OR(B94&lt;&gt;2,C94&lt;&gt;1,D94&lt;&gt;1,H94&lt;&gt;1),0,
COUNTIFS($B$4:B94,2,$C$4:C94,1,$D$4:D94,1,$H$4:H94,1))</f>
        <v>0</v>
      </c>
      <c r="G94" s="26" t="str">
        <f>IF(I94="","",(COUNTIF($E$4:E94,E94)))</f>
        <v/>
      </c>
      <c r="H94" s="1">
        <f ca="1">IF(AND(J94="SAYIM",FİLTRE!$H$5="RAFTA",U94&lt;&gt;0),1,0)+
IF(AND(J94="İADE DEPO",FİLTRE!$H$5="İADE DEPO"),1,0)+
IF(FİLTRE!$H$5="TÜMÜ",1,0)+
IF(AND(J94="FİRMA İADE",FİLTRE!$H$5="FİRMA İADE"),1,0)+
IF(AND(J94="İMHA",FİLTRE!$H$5="İMHA"),1,0)</f>
        <v>1</v>
      </c>
      <c r="I94" s="5"/>
      <c r="J94" s="3"/>
      <c r="K94" s="3"/>
      <c r="L94" s="28" t="str">
        <f>(IF(K94="","",(VLOOKUP(K94,'ÜRÜN LİSTESİ'!B:C,2,0))))</f>
        <v/>
      </c>
      <c r="M94" s="29" t="str">
        <f>IF(K94="","",VLOOKUP(K94,'ÜRÜN LİSTESİ'!B:D,3,0))</f>
        <v/>
      </c>
      <c r="N94" s="28" t="str">
        <f>IF(K94="","",VLOOKUP(K94,'ÜRÜN LİSTESİ'!B:F,5,0))</f>
        <v/>
      </c>
      <c r="O94" s="5"/>
      <c r="P94" s="56" t="str">
        <f t="shared" ca="1" si="33"/>
        <v/>
      </c>
      <c r="Q94" s="57"/>
      <c r="R94" s="51" t="str">
        <f>IF(K94="","",
(IF($AK$2&gt;$AL$2,0,IF(K94="","",VLOOKUP(K94,'ÜRÜN LİSTESİ'!B:F,4,0)))))</f>
        <v/>
      </c>
      <c r="S94" s="51" t="str">
        <f t="shared" si="38"/>
        <v/>
      </c>
      <c r="T94" s="58" t="str">
        <f t="shared" ca="1" si="39"/>
        <v/>
      </c>
      <c r="U94" s="54" t="str">
        <f t="shared" ca="1" si="40"/>
        <v/>
      </c>
      <c r="V94" s="23"/>
      <c r="W94" s="54" t="str">
        <f t="shared" ca="1" si="41"/>
        <v/>
      </c>
      <c r="X94" s="54" t="str">
        <f t="shared" ca="1" si="42"/>
        <v/>
      </c>
      <c r="Y94"/>
      <c r="Z94"/>
      <c r="AA94" s="54" t="str">
        <f t="shared" si="34"/>
        <v/>
      </c>
      <c r="AB94" s="89" t="str">
        <f t="shared" ca="1" si="43"/>
        <v/>
      </c>
      <c r="AC94" s="89" t="str">
        <f t="shared" ca="1" si="44"/>
        <v/>
      </c>
      <c r="AD94"/>
      <c r="AE94" s="79" t="e">
        <f t="shared" si="45"/>
        <v>#VALUE!</v>
      </c>
      <c r="AF94" s="79" t="str">
        <f t="shared" si="46"/>
        <v/>
      </c>
      <c r="AG94" s="81" t="str">
        <f t="shared" si="35"/>
        <v/>
      </c>
      <c r="AH94" s="81" t="e">
        <f t="shared" si="47"/>
        <v>#VALUE!</v>
      </c>
      <c r="AI94" s="81" t="str">
        <f t="shared" si="48"/>
        <v/>
      </c>
      <c r="AJ94"/>
      <c r="AK94"/>
      <c r="AL94"/>
      <c r="AM94">
        <f t="shared" si="36"/>
        <v>0</v>
      </c>
      <c r="AN94">
        <f>COUNTIFS($L$1:L94,L94,$O$1:O94,O94)</f>
        <v>0</v>
      </c>
      <c r="AO94">
        <f t="shared" si="37"/>
        <v>0</v>
      </c>
      <c r="AP94">
        <f>COUNTIFS($J$4:J94,"SAYIM",$L$4:L94,L94,$O$4:O94,O94)</f>
        <v>0</v>
      </c>
      <c r="AQ94"/>
      <c r="AR94" s="1" t="str">
        <f>FİLTRE!$H$5</f>
        <v>TÜMÜ</v>
      </c>
      <c r="AS94"/>
      <c r="AU94" s="56">
        <f t="shared" si="49"/>
        <v>0</v>
      </c>
      <c r="AV94" s="54" t="str">
        <f t="shared" ca="1" si="50"/>
        <v/>
      </c>
      <c r="AW94" s="54" t="str">
        <f t="shared" ca="1" si="51"/>
        <v/>
      </c>
    </row>
    <row r="95" spans="2:49" x14ac:dyDescent="0.25">
      <c r="B95" s="1" t="str">
        <f>IF(I95="","",
(IF(N95=FİLTRE!$H$6,2,0)+IF(FİLTRE!$H$6="TOPLAM",2,0))
)</f>
        <v/>
      </c>
      <c r="C95">
        <f ca="1">IF(FİLTRE!$M$5="",9,(IF(U95&gt;=FİLTRE!$M$5,1,0)))</f>
        <v>1</v>
      </c>
      <c r="D95" s="1">
        <f ca="1">IF(FİLTRE!$M$6="",9,(IF('SKT LİSTESİ'!P95&lt;=FİLTRE!$M$6,1,0)))</f>
        <v>0</v>
      </c>
      <c r="E95" s="25" t="str">
        <f>IF(I95="","",(COUNTIFS($L$4:L95,L95)))</f>
        <v/>
      </c>
      <c r="F95" s="13">
        <f ca="1">IF(OR(B95&lt;&gt;2,C95&lt;&gt;1,D95&lt;&gt;1,H95&lt;&gt;1),0,
COUNTIFS($B$4:B95,2,$C$4:C95,1,$D$4:D95,1,$H$4:H95,1))</f>
        <v>0</v>
      </c>
      <c r="G95" s="26" t="str">
        <f>IF(I95="","",(COUNTIF($E$4:E95,E95)))</f>
        <v/>
      </c>
      <c r="H95" s="1">
        <f ca="1">IF(AND(J95="SAYIM",FİLTRE!$H$5="RAFTA",U95&lt;&gt;0),1,0)+
IF(AND(J95="İADE DEPO",FİLTRE!$H$5="İADE DEPO"),1,0)+
IF(FİLTRE!$H$5="TÜMÜ",1,0)+
IF(AND(J95="FİRMA İADE",FİLTRE!$H$5="FİRMA İADE"),1,0)+
IF(AND(J95="İMHA",FİLTRE!$H$5="İMHA"),1,0)</f>
        <v>1</v>
      </c>
      <c r="I95" s="5"/>
      <c r="J95" s="3"/>
      <c r="K95" s="3"/>
      <c r="L95" s="28" t="str">
        <f>(IF(K95="","",(VLOOKUP(K95,'ÜRÜN LİSTESİ'!B:C,2,0))))</f>
        <v/>
      </c>
      <c r="M95" s="29" t="str">
        <f>IF(K95="","",VLOOKUP(K95,'ÜRÜN LİSTESİ'!B:D,3,0))</f>
        <v/>
      </c>
      <c r="N95" s="28" t="str">
        <f>IF(K95="","",VLOOKUP(K95,'ÜRÜN LİSTESİ'!B:F,5,0))</f>
        <v/>
      </c>
      <c r="O95" s="5"/>
      <c r="P95" s="56" t="str">
        <f t="shared" ca="1" si="33"/>
        <v/>
      </c>
      <c r="Q95" s="57"/>
      <c r="R95" s="51" t="str">
        <f>IF(K95="","",
(IF($AK$2&gt;$AL$2,0,IF(K95="","",VLOOKUP(K95,'ÜRÜN LİSTESİ'!B:F,4,0)))))</f>
        <v/>
      </c>
      <c r="S95" s="51" t="str">
        <f t="shared" si="38"/>
        <v/>
      </c>
      <c r="T95" s="58" t="str">
        <f t="shared" ca="1" si="39"/>
        <v/>
      </c>
      <c r="U95" s="54" t="str">
        <f t="shared" ca="1" si="40"/>
        <v/>
      </c>
      <c r="V95" s="23"/>
      <c r="W95" s="54" t="str">
        <f t="shared" ca="1" si="41"/>
        <v/>
      </c>
      <c r="X95" s="54" t="str">
        <f t="shared" ca="1" si="42"/>
        <v/>
      </c>
      <c r="Y95"/>
      <c r="Z95"/>
      <c r="AA95" s="54" t="str">
        <f t="shared" si="34"/>
        <v/>
      </c>
      <c r="AB95" s="89" t="str">
        <f t="shared" ca="1" si="43"/>
        <v/>
      </c>
      <c r="AC95" s="89" t="str">
        <f t="shared" ca="1" si="44"/>
        <v/>
      </c>
      <c r="AD95"/>
      <c r="AE95" s="79" t="e">
        <f t="shared" si="45"/>
        <v>#VALUE!</v>
      </c>
      <c r="AF95" s="79" t="str">
        <f t="shared" si="46"/>
        <v/>
      </c>
      <c r="AG95" s="81" t="str">
        <f t="shared" si="35"/>
        <v/>
      </c>
      <c r="AH95" s="81" t="e">
        <f t="shared" si="47"/>
        <v>#VALUE!</v>
      </c>
      <c r="AI95" s="81" t="str">
        <f t="shared" si="48"/>
        <v/>
      </c>
      <c r="AJ95"/>
      <c r="AK95"/>
      <c r="AL95"/>
      <c r="AM95">
        <f t="shared" si="36"/>
        <v>0</v>
      </c>
      <c r="AN95">
        <f>COUNTIFS($L$1:L95,L95,$O$1:O95,O95)</f>
        <v>0</v>
      </c>
      <c r="AO95">
        <f t="shared" si="37"/>
        <v>0</v>
      </c>
      <c r="AP95">
        <f>COUNTIFS($J$4:J95,"SAYIM",$L$4:L95,L95,$O$4:O95,O95)</f>
        <v>0</v>
      </c>
      <c r="AQ95"/>
      <c r="AR95" s="1" t="str">
        <f>FİLTRE!$H$5</f>
        <v>TÜMÜ</v>
      </c>
      <c r="AS95"/>
      <c r="AU95" s="56">
        <f t="shared" si="49"/>
        <v>0</v>
      </c>
      <c r="AV95" s="54" t="str">
        <f t="shared" ca="1" si="50"/>
        <v/>
      </c>
      <c r="AW95" s="54" t="str">
        <f t="shared" ca="1" si="51"/>
        <v/>
      </c>
    </row>
    <row r="96" spans="2:49" x14ac:dyDescent="0.25">
      <c r="B96" s="1" t="str">
        <f>IF(I96="","",
(IF(N96=FİLTRE!$H$6,2,0)+IF(FİLTRE!$H$6="TOPLAM",2,0))
)</f>
        <v/>
      </c>
      <c r="C96">
        <f ca="1">IF(FİLTRE!$M$5="",9,(IF(U96&gt;=FİLTRE!$M$5,1,0)))</f>
        <v>1</v>
      </c>
      <c r="D96" s="1">
        <f ca="1">IF(FİLTRE!$M$6="",9,(IF('SKT LİSTESİ'!P96&lt;=FİLTRE!$M$6,1,0)))</f>
        <v>0</v>
      </c>
      <c r="E96" s="25" t="str">
        <f>IF(I96="","",(COUNTIFS($L$4:L96,L96)))</f>
        <v/>
      </c>
      <c r="F96" s="13">
        <f ca="1">IF(OR(B96&lt;&gt;2,C96&lt;&gt;1,D96&lt;&gt;1,H96&lt;&gt;1),0,
COUNTIFS($B$4:B96,2,$C$4:C96,1,$D$4:D96,1,$H$4:H96,1))</f>
        <v>0</v>
      </c>
      <c r="G96" s="26" t="str">
        <f>IF(I96="","",(COUNTIF($E$4:E96,E96)))</f>
        <v/>
      </c>
      <c r="H96" s="1">
        <f ca="1">IF(AND(J96="SAYIM",FİLTRE!$H$5="RAFTA",U96&lt;&gt;0),1,0)+
IF(AND(J96="İADE DEPO",FİLTRE!$H$5="İADE DEPO"),1,0)+
IF(FİLTRE!$H$5="TÜMÜ",1,0)+
IF(AND(J96="FİRMA İADE",FİLTRE!$H$5="FİRMA İADE"),1,0)+
IF(AND(J96="İMHA",FİLTRE!$H$5="İMHA"),1,0)</f>
        <v>1</v>
      </c>
      <c r="I96" s="5"/>
      <c r="J96" s="3"/>
      <c r="K96" s="3"/>
      <c r="L96" s="28" t="str">
        <f>(IF(K96="","",(VLOOKUP(K96,'ÜRÜN LİSTESİ'!B:C,2,0))))</f>
        <v/>
      </c>
      <c r="M96" s="29" t="str">
        <f>IF(K96="","",VLOOKUP(K96,'ÜRÜN LİSTESİ'!B:D,3,0))</f>
        <v/>
      </c>
      <c r="N96" s="28" t="str">
        <f>IF(K96="","",VLOOKUP(K96,'ÜRÜN LİSTESİ'!B:F,5,0))</f>
        <v/>
      </c>
      <c r="O96" s="5"/>
      <c r="P96" s="56" t="str">
        <f t="shared" ca="1" si="33"/>
        <v/>
      </c>
      <c r="Q96" s="57"/>
      <c r="R96" s="51" t="str">
        <f>IF(K96="","",
(IF($AK$2&gt;$AL$2,0,IF(K96="","",VLOOKUP(K96,'ÜRÜN LİSTESİ'!B:F,4,0)))))</f>
        <v/>
      </c>
      <c r="S96" s="51" t="str">
        <f t="shared" si="38"/>
        <v/>
      </c>
      <c r="T96" s="58" t="str">
        <f t="shared" ca="1" si="39"/>
        <v/>
      </c>
      <c r="U96" s="54" t="str">
        <f t="shared" ca="1" si="40"/>
        <v/>
      </c>
      <c r="V96" s="23"/>
      <c r="W96" s="54" t="str">
        <f t="shared" ca="1" si="41"/>
        <v/>
      </c>
      <c r="X96" s="54" t="str">
        <f t="shared" ca="1" si="42"/>
        <v/>
      </c>
      <c r="Y96"/>
      <c r="Z96"/>
      <c r="AA96" s="54" t="str">
        <f t="shared" si="34"/>
        <v/>
      </c>
      <c r="AB96" s="89" t="str">
        <f t="shared" ca="1" si="43"/>
        <v/>
      </c>
      <c r="AC96" s="89" t="str">
        <f t="shared" ca="1" si="44"/>
        <v/>
      </c>
      <c r="AD96"/>
      <c r="AE96" s="79" t="e">
        <f t="shared" si="45"/>
        <v>#VALUE!</v>
      </c>
      <c r="AF96" s="79" t="str">
        <f t="shared" si="46"/>
        <v/>
      </c>
      <c r="AG96" s="81" t="str">
        <f t="shared" si="35"/>
        <v/>
      </c>
      <c r="AH96" s="81" t="e">
        <f t="shared" si="47"/>
        <v>#VALUE!</v>
      </c>
      <c r="AI96" s="81" t="str">
        <f t="shared" si="48"/>
        <v/>
      </c>
      <c r="AJ96"/>
      <c r="AK96"/>
      <c r="AL96"/>
      <c r="AM96">
        <f t="shared" si="36"/>
        <v>0</v>
      </c>
      <c r="AN96">
        <f>COUNTIFS($L$1:L96,L96,$O$1:O96,O96)</f>
        <v>0</v>
      </c>
      <c r="AO96">
        <f t="shared" si="37"/>
        <v>0</v>
      </c>
      <c r="AP96">
        <f>COUNTIFS($J$4:J96,"SAYIM",$L$4:L96,L96,$O$4:O96,O96)</f>
        <v>0</v>
      </c>
      <c r="AQ96"/>
      <c r="AR96" s="1" t="str">
        <f>FİLTRE!$H$5</f>
        <v>TÜMÜ</v>
      </c>
      <c r="AS96"/>
      <c r="AU96" s="56">
        <f t="shared" si="49"/>
        <v>0</v>
      </c>
      <c r="AV96" s="54" t="str">
        <f t="shared" ca="1" si="50"/>
        <v/>
      </c>
      <c r="AW96" s="54" t="str">
        <f t="shared" ca="1" si="51"/>
        <v/>
      </c>
    </row>
    <row r="97" spans="2:49" x14ac:dyDescent="0.25">
      <c r="B97" s="1" t="str">
        <f>IF(I97="","",
(IF(N97=FİLTRE!$H$6,2,0)+IF(FİLTRE!$H$6="TOPLAM",2,0))
)</f>
        <v/>
      </c>
      <c r="C97">
        <f ca="1">IF(FİLTRE!$M$5="",9,(IF(U97&gt;=FİLTRE!$M$5,1,0)))</f>
        <v>1</v>
      </c>
      <c r="D97" s="1">
        <f ca="1">IF(FİLTRE!$M$6="",9,(IF('SKT LİSTESİ'!P97&lt;=FİLTRE!$M$6,1,0)))</f>
        <v>0</v>
      </c>
      <c r="E97" s="25" t="str">
        <f>IF(I97="","",(COUNTIFS($L$4:L97,L97)))</f>
        <v/>
      </c>
      <c r="F97" s="13">
        <f ca="1">IF(OR(B97&lt;&gt;2,C97&lt;&gt;1,D97&lt;&gt;1,H97&lt;&gt;1),0,
COUNTIFS($B$4:B97,2,$C$4:C97,1,$D$4:D97,1,$H$4:H97,1))</f>
        <v>0</v>
      </c>
      <c r="G97" s="26" t="str">
        <f>IF(I97="","",(COUNTIF($E$4:E97,E97)))</f>
        <v/>
      </c>
      <c r="H97" s="1">
        <f ca="1">IF(AND(J97="SAYIM",FİLTRE!$H$5="RAFTA",U97&lt;&gt;0),1,0)+
IF(AND(J97="İADE DEPO",FİLTRE!$H$5="İADE DEPO"),1,0)+
IF(FİLTRE!$H$5="TÜMÜ",1,0)+
IF(AND(J97="FİRMA İADE",FİLTRE!$H$5="FİRMA İADE"),1,0)+
IF(AND(J97="İMHA",FİLTRE!$H$5="İMHA"),1,0)</f>
        <v>1</v>
      </c>
      <c r="I97" s="5"/>
      <c r="J97" s="3"/>
      <c r="K97" s="3"/>
      <c r="L97" s="28" t="str">
        <f>(IF(K97="","",(VLOOKUP(K97,'ÜRÜN LİSTESİ'!B:C,2,0))))</f>
        <v/>
      </c>
      <c r="M97" s="29" t="str">
        <f>IF(K97="","",VLOOKUP(K97,'ÜRÜN LİSTESİ'!B:D,3,0))</f>
        <v/>
      </c>
      <c r="N97" s="28" t="str">
        <f>IF(K97="","",VLOOKUP(K97,'ÜRÜN LİSTESİ'!B:F,5,0))</f>
        <v/>
      </c>
      <c r="O97" s="5"/>
      <c r="P97" s="56" t="str">
        <f t="shared" ca="1" si="33"/>
        <v/>
      </c>
      <c r="Q97" s="57"/>
      <c r="R97" s="51" t="str">
        <f>IF(K97="","",
(IF($AK$2&gt;$AL$2,0,IF(K97="","",VLOOKUP(K97,'ÜRÜN LİSTESİ'!B:F,4,0)))))</f>
        <v/>
      </c>
      <c r="S97" s="51" t="str">
        <f t="shared" si="38"/>
        <v/>
      </c>
      <c r="T97" s="58" t="str">
        <f t="shared" ca="1" si="39"/>
        <v/>
      </c>
      <c r="U97" s="54" t="str">
        <f t="shared" ca="1" si="40"/>
        <v/>
      </c>
      <c r="V97" s="23"/>
      <c r="W97" s="54" t="str">
        <f t="shared" ca="1" si="41"/>
        <v/>
      </c>
      <c r="X97" s="54" t="str">
        <f t="shared" ca="1" si="42"/>
        <v/>
      </c>
      <c r="Y97"/>
      <c r="Z97"/>
      <c r="AA97" s="54" t="str">
        <f t="shared" si="34"/>
        <v/>
      </c>
      <c r="AB97" s="89" t="str">
        <f t="shared" ca="1" si="43"/>
        <v/>
      </c>
      <c r="AC97" s="89" t="str">
        <f t="shared" ca="1" si="44"/>
        <v/>
      </c>
      <c r="AD97"/>
      <c r="AE97" s="79" t="e">
        <f t="shared" si="45"/>
        <v>#VALUE!</v>
      </c>
      <c r="AF97" s="79" t="str">
        <f t="shared" si="46"/>
        <v/>
      </c>
      <c r="AG97" s="81" t="str">
        <f t="shared" si="35"/>
        <v/>
      </c>
      <c r="AH97" s="81" t="e">
        <f t="shared" si="47"/>
        <v>#VALUE!</v>
      </c>
      <c r="AI97" s="81" t="str">
        <f t="shared" si="48"/>
        <v/>
      </c>
      <c r="AJ97"/>
      <c r="AK97"/>
      <c r="AL97"/>
      <c r="AM97">
        <f t="shared" si="36"/>
        <v>0</v>
      </c>
      <c r="AN97">
        <f>COUNTIFS($L$1:L97,L97,$O$1:O97,O97)</f>
        <v>0</v>
      </c>
      <c r="AO97">
        <f t="shared" si="37"/>
        <v>0</v>
      </c>
      <c r="AP97">
        <f>COUNTIFS($J$4:J97,"SAYIM",$L$4:L97,L97,$O$4:O97,O97)</f>
        <v>0</v>
      </c>
      <c r="AQ97"/>
      <c r="AR97" s="1" t="str">
        <f>FİLTRE!$H$5</f>
        <v>TÜMÜ</v>
      </c>
      <c r="AS97"/>
      <c r="AU97" s="56">
        <f t="shared" si="49"/>
        <v>0</v>
      </c>
      <c r="AV97" s="54" t="str">
        <f t="shared" ca="1" si="50"/>
        <v/>
      </c>
      <c r="AW97" s="54" t="str">
        <f t="shared" ca="1" si="51"/>
        <v/>
      </c>
    </row>
    <row r="98" spans="2:49" x14ac:dyDescent="0.25">
      <c r="B98" s="1" t="str">
        <f>IF(I98="","",
(IF(N98=FİLTRE!$H$6,2,0)+IF(FİLTRE!$H$6="TOPLAM",2,0))
)</f>
        <v/>
      </c>
      <c r="C98">
        <f ca="1">IF(FİLTRE!$M$5="",9,(IF(U98&gt;=FİLTRE!$M$5,1,0)))</f>
        <v>1</v>
      </c>
      <c r="D98" s="1">
        <f ca="1">IF(FİLTRE!$M$6="",9,(IF('SKT LİSTESİ'!P98&lt;=FİLTRE!$M$6,1,0)))</f>
        <v>0</v>
      </c>
      <c r="E98" s="25" t="str">
        <f>IF(I98="","",(COUNTIFS($L$4:L98,L98)))</f>
        <v/>
      </c>
      <c r="F98" s="13">
        <f ca="1">IF(OR(B98&lt;&gt;2,C98&lt;&gt;1,D98&lt;&gt;1,H98&lt;&gt;1),0,
COUNTIFS($B$4:B98,2,$C$4:C98,1,$D$4:D98,1,$H$4:H98,1))</f>
        <v>0</v>
      </c>
      <c r="G98" s="26" t="str">
        <f>IF(I98="","",(COUNTIF($E$4:E98,E98)))</f>
        <v/>
      </c>
      <c r="H98" s="1">
        <f ca="1">IF(AND(J98="SAYIM",FİLTRE!$H$5="RAFTA",U98&lt;&gt;0),1,0)+
IF(AND(J98="İADE DEPO",FİLTRE!$H$5="İADE DEPO"),1,0)+
IF(FİLTRE!$H$5="TÜMÜ",1,0)+
IF(AND(J98="FİRMA İADE",FİLTRE!$H$5="FİRMA İADE"),1,0)+
IF(AND(J98="İMHA",FİLTRE!$H$5="İMHA"),1,0)</f>
        <v>1</v>
      </c>
      <c r="I98" s="5"/>
      <c r="J98" s="3"/>
      <c r="K98" s="3"/>
      <c r="L98" s="28" t="str">
        <f>(IF(K98="","",(VLOOKUP(K98,'ÜRÜN LİSTESİ'!B:C,2,0))))</f>
        <v/>
      </c>
      <c r="M98" s="29" t="str">
        <f>IF(K98="","",VLOOKUP(K98,'ÜRÜN LİSTESİ'!B:D,3,0))</f>
        <v/>
      </c>
      <c r="N98" s="28" t="str">
        <f>IF(K98="","",VLOOKUP(K98,'ÜRÜN LİSTESİ'!B:F,5,0))</f>
        <v/>
      </c>
      <c r="O98" s="5"/>
      <c r="P98" s="56" t="str">
        <f t="shared" ca="1" si="33"/>
        <v/>
      </c>
      <c r="Q98" s="57"/>
      <c r="R98" s="51" t="str">
        <f>IF(K98="","",
(IF($AK$2&gt;$AL$2,0,IF(K98="","",VLOOKUP(K98,'ÜRÜN LİSTESİ'!B:F,4,0)))))</f>
        <v/>
      </c>
      <c r="S98" s="51" t="str">
        <f t="shared" si="38"/>
        <v/>
      </c>
      <c r="T98" s="58" t="str">
        <f t="shared" ca="1" si="39"/>
        <v/>
      </c>
      <c r="U98" s="54" t="str">
        <f t="shared" ca="1" si="40"/>
        <v/>
      </c>
      <c r="V98" s="23"/>
      <c r="W98" s="54" t="str">
        <f t="shared" ca="1" si="41"/>
        <v/>
      </c>
      <c r="X98" s="54" t="str">
        <f t="shared" ca="1" si="42"/>
        <v/>
      </c>
      <c r="Y98"/>
      <c r="Z98"/>
      <c r="AA98" s="54" t="str">
        <f t="shared" si="34"/>
        <v/>
      </c>
      <c r="AB98" s="89" t="str">
        <f t="shared" ca="1" si="43"/>
        <v/>
      </c>
      <c r="AC98" s="89" t="str">
        <f t="shared" ca="1" si="44"/>
        <v/>
      </c>
      <c r="AD98"/>
      <c r="AE98" s="79" t="e">
        <f t="shared" si="45"/>
        <v>#VALUE!</v>
      </c>
      <c r="AF98" s="79" t="str">
        <f t="shared" si="46"/>
        <v/>
      </c>
      <c r="AG98" s="81" t="str">
        <f t="shared" si="35"/>
        <v/>
      </c>
      <c r="AH98" s="81" t="e">
        <f t="shared" si="47"/>
        <v>#VALUE!</v>
      </c>
      <c r="AI98" s="81" t="str">
        <f t="shared" si="48"/>
        <v/>
      </c>
      <c r="AJ98"/>
      <c r="AK98"/>
      <c r="AL98"/>
      <c r="AM98">
        <f t="shared" si="36"/>
        <v>0</v>
      </c>
      <c r="AN98">
        <f>COUNTIFS($L$1:L98,L98,$O$1:O98,O98)</f>
        <v>0</v>
      </c>
      <c r="AO98">
        <f t="shared" si="37"/>
        <v>0</v>
      </c>
      <c r="AP98">
        <f>COUNTIFS($J$4:J98,"SAYIM",$L$4:L98,L98,$O$4:O98,O98)</f>
        <v>0</v>
      </c>
      <c r="AQ98"/>
      <c r="AR98" s="1" t="str">
        <f>FİLTRE!$H$5</f>
        <v>TÜMÜ</v>
      </c>
      <c r="AS98"/>
      <c r="AU98" s="56">
        <f t="shared" si="49"/>
        <v>0</v>
      </c>
      <c r="AV98" s="54" t="str">
        <f t="shared" ca="1" si="50"/>
        <v/>
      </c>
      <c r="AW98" s="54" t="str">
        <f t="shared" ca="1" si="51"/>
        <v/>
      </c>
    </row>
    <row r="99" spans="2:49" x14ac:dyDescent="0.25">
      <c r="B99" s="1" t="str">
        <f>IF(I99="","",
(IF(N99=FİLTRE!$H$6,2,0)+IF(FİLTRE!$H$6="TOPLAM",2,0))
)</f>
        <v/>
      </c>
      <c r="C99">
        <f ca="1">IF(FİLTRE!$M$5="",9,(IF(U99&gt;=FİLTRE!$M$5,1,0)))</f>
        <v>1</v>
      </c>
      <c r="D99" s="1">
        <f ca="1">IF(FİLTRE!$M$6="",9,(IF('SKT LİSTESİ'!P99&lt;=FİLTRE!$M$6,1,0)))</f>
        <v>0</v>
      </c>
      <c r="E99" s="25" t="str">
        <f>IF(I99="","",(COUNTIFS($L$4:L99,L99)))</f>
        <v/>
      </c>
      <c r="F99" s="13">
        <f ca="1">IF(OR(B99&lt;&gt;2,C99&lt;&gt;1,D99&lt;&gt;1,H99&lt;&gt;1),0,
COUNTIFS($B$4:B99,2,$C$4:C99,1,$D$4:D99,1,$H$4:H99,1))</f>
        <v>0</v>
      </c>
      <c r="G99" s="26" t="str">
        <f>IF(I99="","",(COUNTIF($E$4:E99,E99)))</f>
        <v/>
      </c>
      <c r="H99" s="1">
        <f ca="1">IF(AND(J99="SAYIM",FİLTRE!$H$5="RAFTA",U99&lt;&gt;0),1,0)+
IF(AND(J99="İADE DEPO",FİLTRE!$H$5="İADE DEPO"),1,0)+
IF(FİLTRE!$H$5="TÜMÜ",1,0)+
IF(AND(J99="FİRMA İADE",FİLTRE!$H$5="FİRMA İADE"),1,0)+
IF(AND(J99="İMHA",FİLTRE!$H$5="İMHA"),1,0)</f>
        <v>1</v>
      </c>
      <c r="I99" s="5"/>
      <c r="J99" s="3"/>
      <c r="K99" s="3"/>
      <c r="L99" s="28" t="str">
        <f>(IF(K99="","",(VLOOKUP(K99,'ÜRÜN LİSTESİ'!B:C,2,0))))</f>
        <v/>
      </c>
      <c r="M99" s="29" t="str">
        <f>IF(K99="","",VLOOKUP(K99,'ÜRÜN LİSTESİ'!B:D,3,0))</f>
        <v/>
      </c>
      <c r="N99" s="28" t="str">
        <f>IF(K99="","",VLOOKUP(K99,'ÜRÜN LİSTESİ'!B:F,5,0))</f>
        <v/>
      </c>
      <c r="O99" s="5"/>
      <c r="P99" s="56" t="str">
        <f t="shared" ca="1" si="33"/>
        <v/>
      </c>
      <c r="Q99" s="57"/>
      <c r="R99" s="51" t="str">
        <f>IF(K99="","",
(IF($AK$2&gt;$AL$2,0,IF(K99="","",VLOOKUP(K99,'ÜRÜN LİSTESİ'!B:F,4,0)))))</f>
        <v/>
      </c>
      <c r="S99" s="51" t="str">
        <f t="shared" si="38"/>
        <v/>
      </c>
      <c r="T99" s="58" t="str">
        <f t="shared" ca="1" si="39"/>
        <v/>
      </c>
      <c r="U99" s="54" t="str">
        <f t="shared" ca="1" si="40"/>
        <v/>
      </c>
      <c r="V99" s="23"/>
      <c r="W99" s="54" t="str">
        <f t="shared" ca="1" si="41"/>
        <v/>
      </c>
      <c r="X99" s="54" t="str">
        <f t="shared" ca="1" si="42"/>
        <v/>
      </c>
      <c r="Y99"/>
      <c r="Z99"/>
      <c r="AA99" s="54" t="str">
        <f t="shared" si="34"/>
        <v/>
      </c>
      <c r="AB99" s="89" t="str">
        <f t="shared" ca="1" si="43"/>
        <v/>
      </c>
      <c r="AC99" s="89" t="str">
        <f t="shared" ca="1" si="44"/>
        <v/>
      </c>
      <c r="AD99"/>
      <c r="AE99" s="79" t="e">
        <f t="shared" si="45"/>
        <v>#VALUE!</v>
      </c>
      <c r="AF99" s="79" t="str">
        <f t="shared" si="46"/>
        <v/>
      </c>
      <c r="AG99" s="81" t="str">
        <f t="shared" si="35"/>
        <v/>
      </c>
      <c r="AH99" s="81" t="e">
        <f t="shared" si="47"/>
        <v>#VALUE!</v>
      </c>
      <c r="AI99" s="81" t="str">
        <f t="shared" si="48"/>
        <v/>
      </c>
      <c r="AJ99"/>
      <c r="AK99"/>
      <c r="AL99"/>
      <c r="AM99">
        <f t="shared" si="36"/>
        <v>0</v>
      </c>
      <c r="AN99">
        <f>COUNTIFS($L$1:L99,L99,$O$1:O99,O99)</f>
        <v>0</v>
      </c>
      <c r="AO99">
        <f t="shared" si="37"/>
        <v>0</v>
      </c>
      <c r="AP99">
        <f>COUNTIFS($J$4:J99,"SAYIM",$L$4:L99,L99,$O$4:O99,O99)</f>
        <v>0</v>
      </c>
      <c r="AQ99"/>
      <c r="AR99" s="1" t="str">
        <f>FİLTRE!$H$5</f>
        <v>TÜMÜ</v>
      </c>
      <c r="AS99"/>
      <c r="AU99" s="56">
        <f t="shared" si="49"/>
        <v>0</v>
      </c>
      <c r="AV99" s="54" t="str">
        <f t="shared" ca="1" si="50"/>
        <v/>
      </c>
      <c r="AW99" s="54" t="str">
        <f t="shared" ca="1" si="51"/>
        <v/>
      </c>
    </row>
    <row r="100" spans="2:49" x14ac:dyDescent="0.25">
      <c r="B100" s="1" t="str">
        <f>IF(I100="","",
(IF(N100=FİLTRE!$H$6,2,0)+IF(FİLTRE!$H$6="TOPLAM",2,0))
)</f>
        <v/>
      </c>
      <c r="C100">
        <f ca="1">IF(FİLTRE!$M$5="",9,(IF(U100&gt;=FİLTRE!$M$5,1,0)))</f>
        <v>1</v>
      </c>
      <c r="D100" s="1">
        <f ca="1">IF(FİLTRE!$M$6="",9,(IF('SKT LİSTESİ'!P100&lt;=FİLTRE!$M$6,1,0)))</f>
        <v>0</v>
      </c>
      <c r="E100" s="25" t="str">
        <f>IF(I100="","",(COUNTIFS($L$4:L100,L100)))</f>
        <v/>
      </c>
      <c r="F100" s="13">
        <f ca="1">IF(OR(B100&lt;&gt;2,C100&lt;&gt;1,D100&lt;&gt;1,H100&lt;&gt;1),0,
COUNTIFS($B$4:B100,2,$C$4:C100,1,$D$4:D100,1,$H$4:H100,1))</f>
        <v>0</v>
      </c>
      <c r="G100" s="26" t="str">
        <f>IF(I100="","",(COUNTIF($E$4:E100,E100)))</f>
        <v/>
      </c>
      <c r="H100" s="1">
        <f ca="1">IF(AND(J100="SAYIM",FİLTRE!$H$5="RAFTA",U100&lt;&gt;0),1,0)+
IF(AND(J100="İADE DEPO",FİLTRE!$H$5="İADE DEPO"),1,0)+
IF(FİLTRE!$H$5="TÜMÜ",1,0)+
IF(AND(J100="FİRMA İADE",FİLTRE!$H$5="FİRMA İADE"),1,0)+
IF(AND(J100="İMHA",FİLTRE!$H$5="İMHA"),1,0)</f>
        <v>1</v>
      </c>
      <c r="I100" s="5"/>
      <c r="J100" s="3"/>
      <c r="K100" s="3"/>
      <c r="L100" s="28" t="str">
        <f>(IF(K100="","",(VLOOKUP(K100,'ÜRÜN LİSTESİ'!B:C,2,0))))</f>
        <v/>
      </c>
      <c r="M100" s="29" t="str">
        <f>IF(K100="","",VLOOKUP(K100,'ÜRÜN LİSTESİ'!B:D,3,0))</f>
        <v/>
      </c>
      <c r="N100" s="28" t="str">
        <f>IF(K100="","",VLOOKUP(K100,'ÜRÜN LİSTESİ'!B:F,5,0))</f>
        <v/>
      </c>
      <c r="O100" s="5"/>
      <c r="P100" s="56" t="str">
        <f t="shared" ca="1" si="33"/>
        <v/>
      </c>
      <c r="Q100" s="57"/>
      <c r="R100" s="51" t="str">
        <f>IF(K100="","",
(IF($AK$2&gt;$AL$2,0,IF(K100="","",VLOOKUP(K100,'ÜRÜN LİSTESİ'!B:F,4,0)))))</f>
        <v/>
      </c>
      <c r="S100" s="51" t="str">
        <f t="shared" si="38"/>
        <v/>
      </c>
      <c r="T100" s="58" t="str">
        <f t="shared" ca="1" si="39"/>
        <v/>
      </c>
      <c r="U100" s="54" t="str">
        <f t="shared" ca="1" si="40"/>
        <v/>
      </c>
      <c r="V100" s="23"/>
      <c r="W100" s="54" t="str">
        <f t="shared" ca="1" si="41"/>
        <v/>
      </c>
      <c r="X100" s="54" t="str">
        <f t="shared" ca="1" si="42"/>
        <v/>
      </c>
      <c r="Y100"/>
      <c r="Z100"/>
      <c r="AA100" s="54" t="str">
        <f t="shared" si="34"/>
        <v/>
      </c>
      <c r="AB100" s="89" t="str">
        <f t="shared" ca="1" si="43"/>
        <v/>
      </c>
      <c r="AC100" s="89" t="str">
        <f t="shared" ca="1" si="44"/>
        <v/>
      </c>
      <c r="AD100"/>
      <c r="AE100" s="79" t="e">
        <f t="shared" si="45"/>
        <v>#VALUE!</v>
      </c>
      <c r="AF100" s="79" t="str">
        <f t="shared" si="46"/>
        <v/>
      </c>
      <c r="AG100" s="81" t="str">
        <f t="shared" si="35"/>
        <v/>
      </c>
      <c r="AH100" s="81" t="e">
        <f t="shared" si="47"/>
        <v>#VALUE!</v>
      </c>
      <c r="AI100" s="81" t="str">
        <f t="shared" si="48"/>
        <v/>
      </c>
      <c r="AJ100"/>
      <c r="AK100"/>
      <c r="AL100"/>
      <c r="AM100">
        <f t="shared" si="36"/>
        <v>0</v>
      </c>
      <c r="AN100">
        <f>COUNTIFS($L$1:L100,L100,$O$1:O100,O100)</f>
        <v>0</v>
      </c>
      <c r="AO100">
        <f t="shared" si="37"/>
        <v>0</v>
      </c>
      <c r="AP100">
        <f>COUNTIFS($J$4:J100,"SAYIM",$L$4:L100,L100,$O$4:O100,O100)</f>
        <v>0</v>
      </c>
      <c r="AQ100"/>
      <c r="AR100" s="1" t="str">
        <f>FİLTRE!$H$5</f>
        <v>TÜMÜ</v>
      </c>
      <c r="AS100"/>
      <c r="AU100" s="56">
        <f t="shared" si="49"/>
        <v>0</v>
      </c>
      <c r="AV100" s="54" t="str">
        <f t="shared" ca="1" si="50"/>
        <v/>
      </c>
      <c r="AW100" s="54" t="str">
        <f t="shared" ca="1" si="51"/>
        <v/>
      </c>
    </row>
    <row r="101" spans="2:49" x14ac:dyDescent="0.25">
      <c r="B101" s="1" t="str">
        <f>IF(I101="","",
(IF(N101=FİLTRE!$H$6,2,0)+IF(FİLTRE!$H$6="TOPLAM",2,0))
)</f>
        <v/>
      </c>
      <c r="C101">
        <f ca="1">IF(FİLTRE!$M$5="",9,(IF(U101&gt;=FİLTRE!$M$5,1,0)))</f>
        <v>1</v>
      </c>
      <c r="D101" s="1">
        <f ca="1">IF(FİLTRE!$M$6="",9,(IF('SKT LİSTESİ'!P101&lt;=FİLTRE!$M$6,1,0)))</f>
        <v>0</v>
      </c>
      <c r="E101" s="25" t="str">
        <f>IF(I101="","",(COUNTIFS($L$4:L101,L101)))</f>
        <v/>
      </c>
      <c r="F101" s="13">
        <f ca="1">IF(OR(B101&lt;&gt;2,C101&lt;&gt;1,D101&lt;&gt;1,H101&lt;&gt;1),0,
COUNTIFS($B$4:B101,2,$C$4:C101,1,$D$4:D101,1,$H$4:H101,1))</f>
        <v>0</v>
      </c>
      <c r="G101" s="26" t="str">
        <f>IF(I101="","",(COUNTIF($E$4:E101,E101)))</f>
        <v/>
      </c>
      <c r="H101" s="1">
        <f ca="1">IF(AND(J101="SAYIM",FİLTRE!$H$5="RAFTA",U101&lt;&gt;0),1,0)+
IF(AND(J101="İADE DEPO",FİLTRE!$H$5="İADE DEPO"),1,0)+
IF(FİLTRE!$H$5="TÜMÜ",1,0)+
IF(AND(J101="FİRMA İADE",FİLTRE!$H$5="FİRMA İADE"),1,0)+
IF(AND(J101="İMHA",FİLTRE!$H$5="İMHA"),1,0)</f>
        <v>1</v>
      </c>
      <c r="I101" s="5"/>
      <c r="J101" s="3"/>
      <c r="K101" s="3"/>
      <c r="L101" s="28" t="str">
        <f>(IF(K101="","",(VLOOKUP(K101,'ÜRÜN LİSTESİ'!B:C,2,0))))</f>
        <v/>
      </c>
      <c r="M101" s="29" t="str">
        <f>IF(K101="","",VLOOKUP(K101,'ÜRÜN LİSTESİ'!B:D,3,0))</f>
        <v/>
      </c>
      <c r="N101" s="28" t="str">
        <f>IF(K101="","",VLOOKUP(K101,'ÜRÜN LİSTESİ'!B:F,5,0))</f>
        <v/>
      </c>
      <c r="O101" s="5"/>
      <c r="P101" s="56" t="str">
        <f t="shared" ca="1" si="33"/>
        <v/>
      </c>
      <c r="Q101" s="57"/>
      <c r="R101" s="51" t="str">
        <f>IF(K101="","",
(IF($AK$2&gt;$AL$2,0,IF(K101="","",VLOOKUP(K101,'ÜRÜN LİSTESİ'!B:F,4,0)))))</f>
        <v/>
      </c>
      <c r="S101" s="51" t="str">
        <f t="shared" si="38"/>
        <v/>
      </c>
      <c r="T101" s="58" t="str">
        <f t="shared" ca="1" si="39"/>
        <v/>
      </c>
      <c r="U101" s="54" t="str">
        <f t="shared" ca="1" si="40"/>
        <v/>
      </c>
      <c r="V101" s="23"/>
      <c r="W101" s="54" t="str">
        <f t="shared" ca="1" si="41"/>
        <v/>
      </c>
      <c r="X101" s="54" t="str">
        <f t="shared" ca="1" si="42"/>
        <v/>
      </c>
      <c r="Y101"/>
      <c r="Z101"/>
      <c r="AA101" s="54" t="str">
        <f t="shared" ref="AA101:AA132" si="52">IF(COUNTIFS(L:L,L101,O:O,O101)=0,"",COUNTIFS(L:L,L101,O:O,O101))</f>
        <v/>
      </c>
      <c r="AB101" s="89" t="str">
        <f t="shared" ca="1" si="43"/>
        <v/>
      </c>
      <c r="AC101" s="89" t="str">
        <f t="shared" ca="1" si="44"/>
        <v/>
      </c>
      <c r="AD101"/>
      <c r="AE101" s="79" t="e">
        <f t="shared" si="45"/>
        <v>#VALUE!</v>
      </c>
      <c r="AF101" s="79" t="str">
        <f t="shared" si="46"/>
        <v/>
      </c>
      <c r="AG101" s="81" t="str">
        <f t="shared" ref="AG101:AG132" si="53" xml:space="preserve">
((IF(I101="","",
((SUMIFS(AF:AF,J:J,"SAYIM",L:L,L101)) -
(SUMIFS(AF:AF,J:J,"İADE DEPO",L:L,L101))))))</f>
        <v/>
      </c>
      <c r="AH101" s="81" t="e">
        <f t="shared" si="47"/>
        <v>#VALUE!</v>
      </c>
      <c r="AI101" s="81" t="str">
        <f t="shared" si="48"/>
        <v/>
      </c>
      <c r="AJ101"/>
      <c r="AK101"/>
      <c r="AL101"/>
      <c r="AM101">
        <f t="shared" ref="AM101:AM132" si="54">COUNTIFS(L:L,L101,O:O,O101)</f>
        <v>0</v>
      </c>
      <c r="AN101">
        <f>COUNTIFS($L$1:L101,L101,$O$1:O101,O101)</f>
        <v>0</v>
      </c>
      <c r="AO101">
        <f t="shared" ref="AO101:AO132" si="55">COUNTIFS(J:J,"SAYIM",L:L,L101,O:O,O101)</f>
        <v>0</v>
      </c>
      <c r="AP101">
        <f>COUNTIFS($J$4:J101,"SAYIM",$L$4:L101,L101,$O$4:O101,O101)</f>
        <v>0</v>
      </c>
      <c r="AQ101"/>
      <c r="AR101" s="1" t="str">
        <f>FİLTRE!$H$5</f>
        <v>TÜMÜ</v>
      </c>
      <c r="AS101"/>
      <c r="AU101" s="56">
        <f t="shared" si="49"/>
        <v>0</v>
      </c>
      <c r="AV101" s="54" t="str">
        <f t="shared" ca="1" si="50"/>
        <v/>
      </c>
      <c r="AW101" s="54" t="str">
        <f t="shared" ca="1" si="51"/>
        <v/>
      </c>
    </row>
    <row r="102" spans="2:49" x14ac:dyDescent="0.25">
      <c r="B102" s="1" t="str">
        <f>IF(I102="","",
(IF(N102=FİLTRE!$H$6,2,0)+IF(FİLTRE!$H$6="TOPLAM",2,0))
)</f>
        <v/>
      </c>
      <c r="C102">
        <f ca="1">IF(FİLTRE!$M$5="",9,(IF(U102&gt;=FİLTRE!$M$5,1,0)))</f>
        <v>1</v>
      </c>
      <c r="D102" s="1">
        <f ca="1">IF(FİLTRE!$M$6="",9,(IF('SKT LİSTESİ'!P102&lt;=FİLTRE!$M$6,1,0)))</f>
        <v>0</v>
      </c>
      <c r="E102" s="25" t="str">
        <f>IF(I102="","",(COUNTIFS($L$4:L102,L102)))</f>
        <v/>
      </c>
      <c r="F102" s="13">
        <f ca="1">IF(OR(B102&lt;&gt;2,C102&lt;&gt;1,D102&lt;&gt;1,H102&lt;&gt;1),0,
COUNTIFS($B$4:B102,2,$C$4:C102,1,$D$4:D102,1,$H$4:H102,1))</f>
        <v>0</v>
      </c>
      <c r="G102" s="26" t="str">
        <f>IF(I102="","",(COUNTIF($E$4:E102,E102)))</f>
        <v/>
      </c>
      <c r="H102" s="1">
        <f ca="1">IF(AND(J102="SAYIM",FİLTRE!$H$5="RAFTA",U102&lt;&gt;0),1,0)+
IF(AND(J102="İADE DEPO",FİLTRE!$H$5="İADE DEPO"),1,0)+
IF(FİLTRE!$H$5="TÜMÜ",1,0)+
IF(AND(J102="FİRMA İADE",FİLTRE!$H$5="FİRMA İADE"),1,0)+
IF(AND(J102="İMHA",FİLTRE!$H$5="İMHA"),1,0)</f>
        <v>1</v>
      </c>
      <c r="I102" s="5"/>
      <c r="J102" s="3"/>
      <c r="K102" s="3"/>
      <c r="L102" s="28" t="str">
        <f>(IF(K102="","",(VLOOKUP(K102,'ÜRÜN LİSTESİ'!B:C,2,0))))</f>
        <v/>
      </c>
      <c r="M102" s="29" t="str">
        <f>IF(K102="","",VLOOKUP(K102,'ÜRÜN LİSTESİ'!B:D,3,0))</f>
        <v/>
      </c>
      <c r="N102" s="28" t="str">
        <f>IF(K102="","",VLOOKUP(K102,'ÜRÜN LİSTESİ'!B:F,5,0))</f>
        <v/>
      </c>
      <c r="O102" s="5"/>
      <c r="P102" s="56" t="str">
        <f t="shared" ca="1" si="33"/>
        <v/>
      </c>
      <c r="Q102" s="57"/>
      <c r="R102" s="51" t="str">
        <f>IF(K102="","",
(IF($AK$2&gt;$AL$2,0,IF(K102="","",VLOOKUP(K102,'ÜRÜN LİSTESİ'!B:F,4,0)))))</f>
        <v/>
      </c>
      <c r="S102" s="51" t="str">
        <f t="shared" si="38"/>
        <v/>
      </c>
      <c r="T102" s="58" t="str">
        <f t="shared" ca="1" si="39"/>
        <v/>
      </c>
      <c r="U102" s="54" t="str">
        <f t="shared" ca="1" si="40"/>
        <v/>
      </c>
      <c r="V102" s="23"/>
      <c r="W102" s="54" t="str">
        <f t="shared" ca="1" si="41"/>
        <v/>
      </c>
      <c r="X102" s="54" t="str">
        <f t="shared" ca="1" si="42"/>
        <v/>
      </c>
      <c r="Y102"/>
      <c r="Z102"/>
      <c r="AA102" s="54" t="str">
        <f t="shared" si="52"/>
        <v/>
      </c>
      <c r="AB102" s="89" t="str">
        <f t="shared" ca="1" si="43"/>
        <v/>
      </c>
      <c r="AC102" s="89" t="str">
        <f t="shared" ca="1" si="44"/>
        <v/>
      </c>
      <c r="AD102"/>
      <c r="AE102" s="79" t="e">
        <f t="shared" si="45"/>
        <v>#VALUE!</v>
      </c>
      <c r="AF102" s="79" t="str">
        <f t="shared" si="46"/>
        <v/>
      </c>
      <c r="AG102" s="81" t="str">
        <f t="shared" si="53"/>
        <v/>
      </c>
      <c r="AH102" s="81" t="e">
        <f t="shared" si="47"/>
        <v>#VALUE!</v>
      </c>
      <c r="AI102" s="81" t="str">
        <f t="shared" si="48"/>
        <v/>
      </c>
      <c r="AJ102"/>
      <c r="AK102"/>
      <c r="AL102"/>
      <c r="AM102">
        <f t="shared" si="54"/>
        <v>0</v>
      </c>
      <c r="AN102">
        <f>COUNTIFS($L$1:L102,L102,$O$1:O102,O102)</f>
        <v>0</v>
      </c>
      <c r="AO102">
        <f t="shared" si="55"/>
        <v>0</v>
      </c>
      <c r="AP102">
        <f>COUNTIFS($J$4:J102,"SAYIM",$L$4:L102,L102,$O$4:O102,O102)</f>
        <v>0</v>
      </c>
      <c r="AQ102"/>
      <c r="AR102" s="1" t="str">
        <f>FİLTRE!$H$5</f>
        <v>TÜMÜ</v>
      </c>
      <c r="AS102"/>
      <c r="AU102" s="56">
        <f t="shared" si="49"/>
        <v>0</v>
      </c>
      <c r="AV102" s="54" t="str">
        <f t="shared" ca="1" si="50"/>
        <v/>
      </c>
      <c r="AW102" s="54" t="str">
        <f t="shared" ca="1" si="51"/>
        <v/>
      </c>
    </row>
    <row r="103" spans="2:49" x14ac:dyDescent="0.25">
      <c r="B103" s="1" t="str">
        <f>IF(I103="","",
(IF(N103=FİLTRE!$H$6,2,0)+IF(FİLTRE!$H$6="TOPLAM",2,0))
)</f>
        <v/>
      </c>
      <c r="C103">
        <f ca="1">IF(FİLTRE!$M$5="",9,(IF(U103&gt;=FİLTRE!$M$5,1,0)))</f>
        <v>1</v>
      </c>
      <c r="D103" s="1">
        <f ca="1">IF(FİLTRE!$M$6="",9,(IF('SKT LİSTESİ'!P103&lt;=FİLTRE!$M$6,1,0)))</f>
        <v>0</v>
      </c>
      <c r="E103" s="25" t="str">
        <f>IF(I103="","",(COUNTIFS($L$4:L103,L103)))</f>
        <v/>
      </c>
      <c r="F103" s="13">
        <f ca="1">IF(OR(B103&lt;&gt;2,C103&lt;&gt;1,D103&lt;&gt;1,H103&lt;&gt;1),0,
COUNTIFS($B$4:B103,2,$C$4:C103,1,$D$4:D103,1,$H$4:H103,1))</f>
        <v>0</v>
      </c>
      <c r="G103" s="26" t="str">
        <f>IF(I103="","",(COUNTIF($E$4:E103,E103)))</f>
        <v/>
      </c>
      <c r="H103" s="1">
        <f ca="1">IF(AND(J103="SAYIM",FİLTRE!$H$5="RAFTA",U103&lt;&gt;0),1,0)+
IF(AND(J103="İADE DEPO",FİLTRE!$H$5="İADE DEPO"),1,0)+
IF(FİLTRE!$H$5="TÜMÜ",1,0)+
IF(AND(J103="FİRMA İADE",FİLTRE!$H$5="FİRMA İADE"),1,0)+
IF(AND(J103="İMHA",FİLTRE!$H$5="İMHA"),1,0)</f>
        <v>1</v>
      </c>
      <c r="I103" s="5"/>
      <c r="J103" s="3"/>
      <c r="K103" s="3"/>
      <c r="L103" s="28" t="str">
        <f>(IF(K103="","",(VLOOKUP(K103,'ÜRÜN LİSTESİ'!B:C,2,0))))</f>
        <v/>
      </c>
      <c r="M103" s="29" t="str">
        <f>IF(K103="","",VLOOKUP(K103,'ÜRÜN LİSTESİ'!B:D,3,0))</f>
        <v/>
      </c>
      <c r="N103" s="28" t="str">
        <f>IF(K103="","",VLOOKUP(K103,'ÜRÜN LİSTESİ'!B:F,5,0))</f>
        <v/>
      </c>
      <c r="O103" s="5"/>
      <c r="P103" s="56" t="str">
        <f t="shared" ca="1" si="33"/>
        <v/>
      </c>
      <c r="Q103" s="57"/>
      <c r="R103" s="51" t="str">
        <f>IF(K103="","",
(IF($AK$2&gt;$AL$2,0,IF(K103="","",VLOOKUP(K103,'ÜRÜN LİSTESİ'!B:F,4,0)))))</f>
        <v/>
      </c>
      <c r="S103" s="51" t="str">
        <f t="shared" si="38"/>
        <v/>
      </c>
      <c r="T103" s="58" t="str">
        <f t="shared" ca="1" si="39"/>
        <v/>
      </c>
      <c r="U103" s="54" t="str">
        <f t="shared" ca="1" si="40"/>
        <v/>
      </c>
      <c r="V103" s="23"/>
      <c r="W103" s="54" t="str">
        <f t="shared" ca="1" si="41"/>
        <v/>
      </c>
      <c r="X103" s="54" t="str">
        <f t="shared" ca="1" si="42"/>
        <v/>
      </c>
      <c r="Y103"/>
      <c r="Z103"/>
      <c r="AA103" s="54" t="str">
        <f t="shared" si="52"/>
        <v/>
      </c>
      <c r="AB103" s="89" t="str">
        <f t="shared" ca="1" si="43"/>
        <v/>
      </c>
      <c r="AC103" s="89" t="str">
        <f t="shared" ca="1" si="44"/>
        <v/>
      </c>
      <c r="AD103"/>
      <c r="AE103" s="79" t="e">
        <f t="shared" si="45"/>
        <v>#VALUE!</v>
      </c>
      <c r="AF103" s="79" t="str">
        <f t="shared" si="46"/>
        <v/>
      </c>
      <c r="AG103" s="81" t="str">
        <f t="shared" si="53"/>
        <v/>
      </c>
      <c r="AH103" s="81" t="e">
        <f t="shared" si="47"/>
        <v>#VALUE!</v>
      </c>
      <c r="AI103" s="81" t="str">
        <f t="shared" si="48"/>
        <v/>
      </c>
      <c r="AJ103"/>
      <c r="AK103"/>
      <c r="AL103"/>
      <c r="AM103">
        <f t="shared" si="54"/>
        <v>0</v>
      </c>
      <c r="AN103">
        <f>COUNTIFS($L$1:L103,L103,$O$1:O103,O103)</f>
        <v>0</v>
      </c>
      <c r="AO103">
        <f t="shared" si="55"/>
        <v>0</v>
      </c>
      <c r="AP103">
        <f>COUNTIFS($J$4:J103,"SAYIM",$L$4:L103,L103,$O$4:O103,O103)</f>
        <v>0</v>
      </c>
      <c r="AQ103"/>
      <c r="AR103" s="1" t="str">
        <f>FİLTRE!$H$5</f>
        <v>TÜMÜ</v>
      </c>
      <c r="AS103"/>
      <c r="AU103" s="56">
        <f t="shared" si="49"/>
        <v>0</v>
      </c>
      <c r="AV103" s="54" t="str">
        <f t="shared" ca="1" si="50"/>
        <v/>
      </c>
      <c r="AW103" s="54" t="str">
        <f t="shared" ca="1" si="51"/>
        <v/>
      </c>
    </row>
    <row r="104" spans="2:49" x14ac:dyDescent="0.25">
      <c r="B104" s="1" t="str">
        <f>IF(I104="","",
(IF(N104=FİLTRE!$H$6,2,0)+IF(FİLTRE!$H$6="TOPLAM",2,0))
)</f>
        <v/>
      </c>
      <c r="C104">
        <f ca="1">IF(FİLTRE!$M$5="",9,(IF(U104&gt;=FİLTRE!$M$5,1,0)))</f>
        <v>1</v>
      </c>
      <c r="D104" s="1">
        <f ca="1">IF(FİLTRE!$M$6="",9,(IF('SKT LİSTESİ'!P104&lt;=FİLTRE!$M$6,1,0)))</f>
        <v>0</v>
      </c>
      <c r="E104" s="25" t="str">
        <f>IF(I104="","",(COUNTIFS($L$4:L104,L104)))</f>
        <v/>
      </c>
      <c r="F104" s="13">
        <f ca="1">IF(OR(B104&lt;&gt;2,C104&lt;&gt;1,D104&lt;&gt;1,H104&lt;&gt;1),0,
COUNTIFS($B$4:B104,2,$C$4:C104,1,$D$4:D104,1,$H$4:H104,1))</f>
        <v>0</v>
      </c>
      <c r="G104" s="26" t="str">
        <f>IF(I104="","",(COUNTIF($E$4:E104,E104)))</f>
        <v/>
      </c>
      <c r="H104" s="1">
        <f ca="1">IF(AND(J104="SAYIM",FİLTRE!$H$5="RAFTA",U104&lt;&gt;0),1,0)+
IF(AND(J104="İADE DEPO",FİLTRE!$H$5="İADE DEPO"),1,0)+
IF(FİLTRE!$H$5="TÜMÜ",1,0)+
IF(AND(J104="FİRMA İADE",FİLTRE!$H$5="FİRMA İADE"),1,0)+
IF(AND(J104="İMHA",FİLTRE!$H$5="İMHA"),1,0)</f>
        <v>1</v>
      </c>
      <c r="I104" s="5"/>
      <c r="J104" s="3"/>
      <c r="K104" s="3"/>
      <c r="L104" s="28" t="str">
        <f>(IF(K104="","",(VLOOKUP(K104,'ÜRÜN LİSTESİ'!B:C,2,0))))</f>
        <v/>
      </c>
      <c r="M104" s="29" t="str">
        <f>IF(K104="","",VLOOKUP(K104,'ÜRÜN LİSTESİ'!B:D,3,0))</f>
        <v/>
      </c>
      <c r="N104" s="28" t="str">
        <f>IF(K104="","",VLOOKUP(K104,'ÜRÜN LİSTESİ'!B:F,5,0))</f>
        <v/>
      </c>
      <c r="O104" s="5"/>
      <c r="P104" s="56" t="str">
        <f t="shared" ca="1" si="33"/>
        <v/>
      </c>
      <c r="Q104" s="57"/>
      <c r="R104" s="51" t="str">
        <f>IF(K104="","",
(IF($AK$2&gt;$AL$2,0,IF(K104="","",VLOOKUP(K104,'ÜRÜN LİSTESİ'!B:F,4,0)))))</f>
        <v/>
      </c>
      <c r="S104" s="51" t="str">
        <f t="shared" si="38"/>
        <v/>
      </c>
      <c r="T104" s="58" t="str">
        <f t="shared" ca="1" si="39"/>
        <v/>
      </c>
      <c r="U104" s="54" t="str">
        <f t="shared" ca="1" si="40"/>
        <v/>
      </c>
      <c r="V104" s="23"/>
      <c r="W104" s="54" t="str">
        <f t="shared" ca="1" si="41"/>
        <v/>
      </c>
      <c r="X104" s="54" t="str">
        <f t="shared" ca="1" si="42"/>
        <v/>
      </c>
      <c r="Y104"/>
      <c r="Z104"/>
      <c r="AA104" s="54" t="str">
        <f t="shared" si="52"/>
        <v/>
      </c>
      <c r="AB104" s="89" t="str">
        <f t="shared" ca="1" si="43"/>
        <v/>
      </c>
      <c r="AC104" s="89" t="str">
        <f t="shared" ca="1" si="44"/>
        <v/>
      </c>
      <c r="AD104"/>
      <c r="AE104" s="79" t="e">
        <f t="shared" si="45"/>
        <v>#VALUE!</v>
      </c>
      <c r="AF104" s="79" t="str">
        <f t="shared" si="46"/>
        <v/>
      </c>
      <c r="AG104" s="81" t="str">
        <f t="shared" si="53"/>
        <v/>
      </c>
      <c r="AH104" s="81" t="e">
        <f t="shared" si="47"/>
        <v>#VALUE!</v>
      </c>
      <c r="AI104" s="81" t="str">
        <f t="shared" si="48"/>
        <v/>
      </c>
      <c r="AJ104"/>
      <c r="AK104"/>
      <c r="AL104"/>
      <c r="AM104">
        <f t="shared" si="54"/>
        <v>0</v>
      </c>
      <c r="AN104">
        <f>COUNTIFS($L$1:L104,L104,$O$1:O104,O104)</f>
        <v>0</v>
      </c>
      <c r="AO104">
        <f t="shared" si="55"/>
        <v>0</v>
      </c>
      <c r="AP104">
        <f>COUNTIFS($J$4:J104,"SAYIM",$L$4:L104,L104,$O$4:O104,O104)</f>
        <v>0</v>
      </c>
      <c r="AQ104"/>
      <c r="AR104" s="1" t="str">
        <f>FİLTRE!$H$5</f>
        <v>TÜMÜ</v>
      </c>
      <c r="AS104"/>
      <c r="AU104" s="56">
        <f t="shared" si="49"/>
        <v>0</v>
      </c>
      <c r="AV104" s="54" t="str">
        <f t="shared" ca="1" si="50"/>
        <v/>
      </c>
      <c r="AW104" s="54" t="str">
        <f t="shared" ca="1" si="51"/>
        <v/>
      </c>
    </row>
    <row r="105" spans="2:49" x14ac:dyDescent="0.25">
      <c r="B105" s="1" t="str">
        <f>IF(I105="","",
(IF(N105=FİLTRE!$H$6,2,0)+IF(FİLTRE!$H$6="TOPLAM",2,0))
)</f>
        <v/>
      </c>
      <c r="C105">
        <f ca="1">IF(FİLTRE!$M$5="",9,(IF(U105&gt;=FİLTRE!$M$5,1,0)))</f>
        <v>1</v>
      </c>
      <c r="D105" s="1">
        <f ca="1">IF(FİLTRE!$M$6="",9,(IF('SKT LİSTESİ'!P105&lt;=FİLTRE!$M$6,1,0)))</f>
        <v>0</v>
      </c>
      <c r="E105" s="25" t="str">
        <f>IF(I105="","",(COUNTIFS($L$4:L105,L105)))</f>
        <v/>
      </c>
      <c r="F105" s="13">
        <f ca="1">IF(OR(B105&lt;&gt;2,C105&lt;&gt;1,D105&lt;&gt;1,H105&lt;&gt;1),0,
COUNTIFS($B$4:B105,2,$C$4:C105,1,$D$4:D105,1,$H$4:H105,1))</f>
        <v>0</v>
      </c>
      <c r="G105" s="26" t="str">
        <f>IF(I105="","",(COUNTIF($E$4:E105,E105)))</f>
        <v/>
      </c>
      <c r="H105" s="1">
        <f ca="1">IF(AND(J105="SAYIM",FİLTRE!$H$5="RAFTA",U105&lt;&gt;0),1,0)+
IF(AND(J105="İADE DEPO",FİLTRE!$H$5="İADE DEPO"),1,0)+
IF(FİLTRE!$H$5="TÜMÜ",1,0)+
IF(AND(J105="FİRMA İADE",FİLTRE!$H$5="FİRMA İADE"),1,0)+
IF(AND(J105="İMHA",FİLTRE!$H$5="İMHA"),1,0)</f>
        <v>1</v>
      </c>
      <c r="I105" s="5"/>
      <c r="J105" s="3"/>
      <c r="K105" s="3"/>
      <c r="L105" s="28" t="str">
        <f>(IF(K105="","",(VLOOKUP(K105,'ÜRÜN LİSTESİ'!B:C,2,0))))</f>
        <v/>
      </c>
      <c r="M105" s="29" t="str">
        <f>IF(K105="","",VLOOKUP(K105,'ÜRÜN LİSTESİ'!B:D,3,0))</f>
        <v/>
      </c>
      <c r="N105" s="28" t="str">
        <f>IF(K105="","",VLOOKUP(K105,'ÜRÜN LİSTESİ'!B:F,5,0))</f>
        <v/>
      </c>
      <c r="O105" s="5"/>
      <c r="P105" s="56" t="str">
        <f t="shared" ca="1" si="33"/>
        <v/>
      </c>
      <c r="Q105" s="57"/>
      <c r="R105" s="51" t="str">
        <f>IF(K105="","",
(IF($AK$2&gt;$AL$2,0,IF(K105="","",VLOOKUP(K105,'ÜRÜN LİSTESİ'!B:F,4,0)))))</f>
        <v/>
      </c>
      <c r="S105" s="51" t="str">
        <f t="shared" si="38"/>
        <v/>
      </c>
      <c r="T105" s="58" t="str">
        <f t="shared" ca="1" si="39"/>
        <v/>
      </c>
      <c r="U105" s="54" t="str">
        <f t="shared" ca="1" si="40"/>
        <v/>
      </c>
      <c r="V105" s="23"/>
      <c r="W105" s="54" t="str">
        <f t="shared" ca="1" si="41"/>
        <v/>
      </c>
      <c r="X105" s="54" t="str">
        <f t="shared" ca="1" si="42"/>
        <v/>
      </c>
      <c r="Y105"/>
      <c r="Z105"/>
      <c r="AA105" s="54" t="str">
        <f t="shared" si="52"/>
        <v/>
      </c>
      <c r="AB105" s="89" t="str">
        <f t="shared" ca="1" si="43"/>
        <v/>
      </c>
      <c r="AC105" s="89" t="str">
        <f t="shared" ca="1" si="44"/>
        <v/>
      </c>
      <c r="AD105"/>
      <c r="AE105" s="79" t="e">
        <f t="shared" si="45"/>
        <v>#VALUE!</v>
      </c>
      <c r="AF105" s="79" t="str">
        <f t="shared" si="46"/>
        <v/>
      </c>
      <c r="AG105" s="81" t="str">
        <f t="shared" si="53"/>
        <v/>
      </c>
      <c r="AH105" s="81" t="e">
        <f t="shared" si="47"/>
        <v>#VALUE!</v>
      </c>
      <c r="AI105" s="81" t="str">
        <f t="shared" si="48"/>
        <v/>
      </c>
      <c r="AJ105"/>
      <c r="AK105"/>
      <c r="AL105"/>
      <c r="AM105">
        <f t="shared" si="54"/>
        <v>0</v>
      </c>
      <c r="AN105">
        <f>COUNTIFS($L$1:L105,L105,$O$1:O105,O105)</f>
        <v>0</v>
      </c>
      <c r="AO105">
        <f t="shared" si="55"/>
        <v>0</v>
      </c>
      <c r="AP105">
        <f>COUNTIFS($J$4:J105,"SAYIM",$L$4:L105,L105,$O$4:O105,O105)</f>
        <v>0</v>
      </c>
      <c r="AQ105"/>
      <c r="AR105" s="1" t="str">
        <f>FİLTRE!$H$5</f>
        <v>TÜMÜ</v>
      </c>
      <c r="AS105"/>
      <c r="AU105" s="56">
        <f t="shared" si="49"/>
        <v>0</v>
      </c>
      <c r="AV105" s="54" t="str">
        <f t="shared" ca="1" si="50"/>
        <v/>
      </c>
      <c r="AW105" s="54" t="str">
        <f t="shared" ca="1" si="51"/>
        <v/>
      </c>
    </row>
    <row r="106" spans="2:49" x14ac:dyDescent="0.25">
      <c r="B106" s="1" t="str">
        <f>IF(I106="","",
(IF(N106=FİLTRE!$H$6,2,0)+IF(FİLTRE!$H$6="TOPLAM",2,0))
)</f>
        <v/>
      </c>
      <c r="C106">
        <f ca="1">IF(FİLTRE!$M$5="",9,(IF(U106&gt;=FİLTRE!$M$5,1,0)))</f>
        <v>1</v>
      </c>
      <c r="D106" s="1">
        <f ca="1">IF(FİLTRE!$M$6="",9,(IF('SKT LİSTESİ'!P106&lt;=FİLTRE!$M$6,1,0)))</f>
        <v>0</v>
      </c>
      <c r="E106" s="25" t="str">
        <f>IF(I106="","",(COUNTIFS($L$4:L106,L106)))</f>
        <v/>
      </c>
      <c r="F106" s="13">
        <f ca="1">IF(OR(B106&lt;&gt;2,C106&lt;&gt;1,D106&lt;&gt;1,H106&lt;&gt;1),0,
COUNTIFS($B$4:B106,2,$C$4:C106,1,$D$4:D106,1,$H$4:H106,1))</f>
        <v>0</v>
      </c>
      <c r="G106" s="26" t="str">
        <f>IF(I106="","",(COUNTIF($E$4:E106,E106)))</f>
        <v/>
      </c>
      <c r="H106" s="1">
        <f ca="1">IF(AND(J106="SAYIM",FİLTRE!$H$5="RAFTA",U106&lt;&gt;0),1,0)+
IF(AND(J106="İADE DEPO",FİLTRE!$H$5="İADE DEPO"),1,0)+
IF(FİLTRE!$H$5="TÜMÜ",1,0)+
IF(AND(J106="FİRMA İADE",FİLTRE!$H$5="FİRMA İADE"),1,0)+
IF(AND(J106="İMHA",FİLTRE!$H$5="İMHA"),1,0)</f>
        <v>1</v>
      </c>
      <c r="I106" s="5"/>
      <c r="J106" s="3"/>
      <c r="K106" s="3"/>
      <c r="L106" s="28" t="str">
        <f>(IF(K106="","",(VLOOKUP(K106,'ÜRÜN LİSTESİ'!B:C,2,0))))</f>
        <v/>
      </c>
      <c r="M106" s="29" t="str">
        <f>IF(K106="","",VLOOKUP(K106,'ÜRÜN LİSTESİ'!B:D,3,0))</f>
        <v/>
      </c>
      <c r="N106" s="28" t="str">
        <f>IF(K106="","",VLOOKUP(K106,'ÜRÜN LİSTESİ'!B:F,5,0))</f>
        <v/>
      </c>
      <c r="O106" s="5"/>
      <c r="P106" s="56" t="str">
        <f t="shared" ca="1" si="33"/>
        <v/>
      </c>
      <c r="Q106" s="57"/>
      <c r="R106" s="51" t="str">
        <f>IF(K106="","",
(IF($AK$2&gt;$AL$2,0,IF(K106="","",VLOOKUP(K106,'ÜRÜN LİSTESİ'!B:F,4,0)))))</f>
        <v/>
      </c>
      <c r="S106" s="51" t="str">
        <f t="shared" si="38"/>
        <v/>
      </c>
      <c r="T106" s="58" t="str">
        <f t="shared" ca="1" si="39"/>
        <v/>
      </c>
      <c r="U106" s="54" t="str">
        <f t="shared" ca="1" si="40"/>
        <v/>
      </c>
      <c r="V106" s="23"/>
      <c r="W106" s="54" t="str">
        <f t="shared" ca="1" si="41"/>
        <v/>
      </c>
      <c r="X106" s="54" t="str">
        <f t="shared" ca="1" si="42"/>
        <v/>
      </c>
      <c r="Y106"/>
      <c r="Z106"/>
      <c r="AA106" s="54" t="str">
        <f t="shared" si="52"/>
        <v/>
      </c>
      <c r="AB106" s="89" t="str">
        <f t="shared" ca="1" si="43"/>
        <v/>
      </c>
      <c r="AC106" s="89" t="str">
        <f t="shared" ca="1" si="44"/>
        <v/>
      </c>
      <c r="AD106"/>
      <c r="AE106" s="79" t="e">
        <f t="shared" si="45"/>
        <v>#VALUE!</v>
      </c>
      <c r="AF106" s="79" t="str">
        <f t="shared" si="46"/>
        <v/>
      </c>
      <c r="AG106" s="81" t="str">
        <f t="shared" si="53"/>
        <v/>
      </c>
      <c r="AH106" s="81" t="e">
        <f t="shared" si="47"/>
        <v>#VALUE!</v>
      </c>
      <c r="AI106" s="81" t="str">
        <f t="shared" si="48"/>
        <v/>
      </c>
      <c r="AJ106"/>
      <c r="AK106"/>
      <c r="AL106"/>
      <c r="AM106">
        <f t="shared" si="54"/>
        <v>0</v>
      </c>
      <c r="AN106">
        <f>COUNTIFS($L$1:L106,L106,$O$1:O106,O106)</f>
        <v>0</v>
      </c>
      <c r="AO106">
        <f t="shared" si="55"/>
        <v>0</v>
      </c>
      <c r="AP106">
        <f>COUNTIFS($J$4:J106,"SAYIM",$L$4:L106,L106,$O$4:O106,O106)</f>
        <v>0</v>
      </c>
      <c r="AQ106"/>
      <c r="AR106" s="1" t="str">
        <f>FİLTRE!$H$5</f>
        <v>TÜMÜ</v>
      </c>
      <c r="AS106"/>
      <c r="AU106" s="56">
        <f t="shared" si="49"/>
        <v>0</v>
      </c>
      <c r="AV106" s="54" t="str">
        <f t="shared" ca="1" si="50"/>
        <v/>
      </c>
      <c r="AW106" s="54" t="str">
        <f t="shared" ca="1" si="51"/>
        <v/>
      </c>
    </row>
    <row r="107" spans="2:49" x14ac:dyDescent="0.25">
      <c r="B107" s="1" t="str">
        <f>IF(I107="","",
(IF(N107=FİLTRE!$H$6,2,0)+IF(FİLTRE!$H$6="TOPLAM",2,0))
)</f>
        <v/>
      </c>
      <c r="C107">
        <f ca="1">IF(FİLTRE!$M$5="",9,(IF(U107&gt;=FİLTRE!$M$5,1,0)))</f>
        <v>1</v>
      </c>
      <c r="D107" s="1">
        <f ca="1">IF(FİLTRE!$M$6="",9,(IF('SKT LİSTESİ'!P107&lt;=FİLTRE!$M$6,1,0)))</f>
        <v>0</v>
      </c>
      <c r="E107" s="25" t="str">
        <f>IF(I107="","",(COUNTIFS($L$4:L107,L107)))</f>
        <v/>
      </c>
      <c r="F107" s="13">
        <f ca="1">IF(OR(B107&lt;&gt;2,C107&lt;&gt;1,D107&lt;&gt;1,H107&lt;&gt;1),0,
COUNTIFS($B$4:B107,2,$C$4:C107,1,$D$4:D107,1,$H$4:H107,1))</f>
        <v>0</v>
      </c>
      <c r="G107" s="26" t="str">
        <f>IF(I107="","",(COUNTIF($E$4:E107,E107)))</f>
        <v/>
      </c>
      <c r="H107" s="1">
        <f ca="1">IF(AND(J107="SAYIM",FİLTRE!$H$5="RAFTA",U107&lt;&gt;0),1,0)+
IF(AND(J107="İADE DEPO",FİLTRE!$H$5="İADE DEPO"),1,0)+
IF(FİLTRE!$H$5="TÜMÜ",1,0)+
IF(AND(J107="FİRMA İADE",FİLTRE!$H$5="FİRMA İADE"),1,0)+
IF(AND(J107="İMHA",FİLTRE!$H$5="İMHA"),1,0)</f>
        <v>1</v>
      </c>
      <c r="I107" s="5"/>
      <c r="J107" s="3"/>
      <c r="K107" s="3"/>
      <c r="L107" s="28" t="str">
        <f>(IF(K107="","",(VLOOKUP(K107,'ÜRÜN LİSTESİ'!B:C,2,0))))</f>
        <v/>
      </c>
      <c r="M107" s="29" t="str">
        <f>IF(K107="","",VLOOKUP(K107,'ÜRÜN LİSTESİ'!B:D,3,0))</f>
        <v/>
      </c>
      <c r="N107" s="28" t="str">
        <f>IF(K107="","",VLOOKUP(K107,'ÜRÜN LİSTESİ'!B:F,5,0))</f>
        <v/>
      </c>
      <c r="O107" s="5"/>
      <c r="P107" s="56" t="str">
        <f t="shared" ca="1" si="33"/>
        <v/>
      </c>
      <c r="Q107" s="57"/>
      <c r="R107" s="51" t="str">
        <f>IF(K107="","",
(IF($AK$2&gt;$AL$2,0,IF(K107="","",VLOOKUP(K107,'ÜRÜN LİSTESİ'!B:F,4,0)))))</f>
        <v/>
      </c>
      <c r="S107" s="51" t="str">
        <f t="shared" si="38"/>
        <v/>
      </c>
      <c r="T107" s="58" t="str">
        <f t="shared" ca="1" si="39"/>
        <v/>
      </c>
      <c r="U107" s="54" t="str">
        <f t="shared" ca="1" si="40"/>
        <v/>
      </c>
      <c r="V107" s="23"/>
      <c r="W107" s="54" t="str">
        <f t="shared" ca="1" si="41"/>
        <v/>
      </c>
      <c r="X107" s="54" t="str">
        <f t="shared" ca="1" si="42"/>
        <v/>
      </c>
      <c r="Y107"/>
      <c r="Z107"/>
      <c r="AA107" s="54" t="str">
        <f t="shared" si="52"/>
        <v/>
      </c>
      <c r="AB107" s="89" t="str">
        <f t="shared" ca="1" si="43"/>
        <v/>
      </c>
      <c r="AC107" s="89" t="str">
        <f t="shared" ca="1" si="44"/>
        <v/>
      </c>
      <c r="AD107"/>
      <c r="AE107" s="79" t="e">
        <f t="shared" si="45"/>
        <v>#VALUE!</v>
      </c>
      <c r="AF107" s="79" t="str">
        <f t="shared" si="46"/>
        <v/>
      </c>
      <c r="AG107" s="81" t="str">
        <f t="shared" si="53"/>
        <v/>
      </c>
      <c r="AH107" s="81" t="e">
        <f t="shared" si="47"/>
        <v>#VALUE!</v>
      </c>
      <c r="AI107" s="81" t="str">
        <f t="shared" si="48"/>
        <v/>
      </c>
      <c r="AJ107"/>
      <c r="AK107"/>
      <c r="AL107"/>
      <c r="AM107">
        <f t="shared" si="54"/>
        <v>0</v>
      </c>
      <c r="AN107">
        <f>COUNTIFS($L$1:L107,L107,$O$1:O107,O107)</f>
        <v>0</v>
      </c>
      <c r="AO107">
        <f t="shared" si="55"/>
        <v>0</v>
      </c>
      <c r="AP107">
        <f>COUNTIFS($J$4:J107,"SAYIM",$L$4:L107,L107,$O$4:O107,O107)</f>
        <v>0</v>
      </c>
      <c r="AQ107"/>
      <c r="AR107" s="1" t="str">
        <f>FİLTRE!$H$5</f>
        <v>TÜMÜ</v>
      </c>
      <c r="AS107"/>
      <c r="AU107" s="56">
        <f t="shared" si="49"/>
        <v>0</v>
      </c>
      <c r="AV107" s="54" t="str">
        <f t="shared" ca="1" si="50"/>
        <v/>
      </c>
      <c r="AW107" s="54" t="str">
        <f t="shared" ca="1" si="51"/>
        <v/>
      </c>
    </row>
    <row r="108" spans="2:49" x14ac:dyDescent="0.25">
      <c r="B108" s="1" t="str">
        <f>IF(I108="","",
(IF(N108=FİLTRE!$H$6,2,0)+IF(FİLTRE!$H$6="TOPLAM",2,0))
)</f>
        <v/>
      </c>
      <c r="C108">
        <f ca="1">IF(FİLTRE!$M$5="",9,(IF(U108&gt;=FİLTRE!$M$5,1,0)))</f>
        <v>1</v>
      </c>
      <c r="D108" s="1">
        <f ca="1">IF(FİLTRE!$M$6="",9,(IF('SKT LİSTESİ'!P108&lt;=FİLTRE!$M$6,1,0)))</f>
        <v>0</v>
      </c>
      <c r="E108" s="25" t="str">
        <f>IF(I108="","",(COUNTIFS($L$4:L108,L108)))</f>
        <v/>
      </c>
      <c r="F108" s="13">
        <f ca="1">IF(OR(B108&lt;&gt;2,C108&lt;&gt;1,D108&lt;&gt;1,H108&lt;&gt;1),0,
COUNTIFS($B$4:B108,2,$C$4:C108,1,$D$4:D108,1,$H$4:H108,1))</f>
        <v>0</v>
      </c>
      <c r="G108" s="26" t="str">
        <f>IF(I108="","",(COUNTIF($E$4:E108,E108)))</f>
        <v/>
      </c>
      <c r="H108" s="1">
        <f ca="1">IF(AND(J108="SAYIM",FİLTRE!$H$5="RAFTA",U108&lt;&gt;0),1,0)+
IF(AND(J108="İADE DEPO",FİLTRE!$H$5="İADE DEPO"),1,0)+
IF(FİLTRE!$H$5="TÜMÜ",1,0)+
IF(AND(J108="FİRMA İADE",FİLTRE!$H$5="FİRMA İADE"),1,0)+
IF(AND(J108="İMHA",FİLTRE!$H$5="İMHA"),1,0)</f>
        <v>1</v>
      </c>
      <c r="I108" s="5"/>
      <c r="J108" s="3"/>
      <c r="K108" s="3"/>
      <c r="L108" s="28" t="str">
        <f>(IF(K108="","",(VLOOKUP(K108,'ÜRÜN LİSTESİ'!B:C,2,0))))</f>
        <v/>
      </c>
      <c r="M108" s="29" t="str">
        <f>IF(K108="","",VLOOKUP(K108,'ÜRÜN LİSTESİ'!B:D,3,0))</f>
        <v/>
      </c>
      <c r="N108" s="28" t="str">
        <f>IF(K108="","",VLOOKUP(K108,'ÜRÜN LİSTESİ'!B:F,5,0))</f>
        <v/>
      </c>
      <c r="O108" s="5"/>
      <c r="P108" s="56" t="str">
        <f t="shared" ca="1" si="33"/>
        <v/>
      </c>
      <c r="Q108" s="57"/>
      <c r="R108" s="51" t="str">
        <f>IF(K108="","",
(IF($AK$2&gt;$AL$2,0,IF(K108="","",VLOOKUP(K108,'ÜRÜN LİSTESİ'!B:F,4,0)))))</f>
        <v/>
      </c>
      <c r="S108" s="51" t="str">
        <f t="shared" si="38"/>
        <v/>
      </c>
      <c r="T108" s="58" t="str">
        <f t="shared" ca="1" si="39"/>
        <v/>
      </c>
      <c r="U108" s="54" t="str">
        <f t="shared" ca="1" si="40"/>
        <v/>
      </c>
      <c r="V108" s="23"/>
      <c r="W108" s="54" t="str">
        <f t="shared" ca="1" si="41"/>
        <v/>
      </c>
      <c r="X108" s="54" t="str">
        <f t="shared" ca="1" si="42"/>
        <v/>
      </c>
      <c r="Y108"/>
      <c r="Z108"/>
      <c r="AA108" s="54" t="str">
        <f t="shared" si="52"/>
        <v/>
      </c>
      <c r="AB108" s="89" t="str">
        <f t="shared" ca="1" si="43"/>
        <v/>
      </c>
      <c r="AC108" s="89" t="str">
        <f t="shared" ca="1" si="44"/>
        <v/>
      </c>
      <c r="AD108"/>
      <c r="AE108" s="79" t="e">
        <f t="shared" si="45"/>
        <v>#VALUE!</v>
      </c>
      <c r="AF108" s="79" t="str">
        <f t="shared" si="46"/>
        <v/>
      </c>
      <c r="AG108" s="81" t="str">
        <f t="shared" si="53"/>
        <v/>
      </c>
      <c r="AH108" s="81" t="e">
        <f t="shared" si="47"/>
        <v>#VALUE!</v>
      </c>
      <c r="AI108" s="81" t="str">
        <f t="shared" si="48"/>
        <v/>
      </c>
      <c r="AJ108"/>
      <c r="AK108"/>
      <c r="AL108"/>
      <c r="AM108">
        <f t="shared" si="54"/>
        <v>0</v>
      </c>
      <c r="AN108">
        <f>COUNTIFS($L$1:L108,L108,$O$1:O108,O108)</f>
        <v>0</v>
      </c>
      <c r="AO108">
        <f t="shared" si="55"/>
        <v>0</v>
      </c>
      <c r="AP108">
        <f>COUNTIFS($J$4:J108,"SAYIM",$L$4:L108,L108,$O$4:O108,O108)</f>
        <v>0</v>
      </c>
      <c r="AQ108"/>
      <c r="AR108" s="1" t="str">
        <f>FİLTRE!$H$5</f>
        <v>TÜMÜ</v>
      </c>
      <c r="AS108"/>
      <c r="AU108" s="56">
        <f t="shared" si="49"/>
        <v>0</v>
      </c>
      <c r="AV108" s="54" t="str">
        <f t="shared" ca="1" si="50"/>
        <v/>
      </c>
      <c r="AW108" s="54" t="str">
        <f t="shared" ca="1" si="51"/>
        <v/>
      </c>
    </row>
    <row r="109" spans="2:49" x14ac:dyDescent="0.25">
      <c r="B109" s="1" t="str">
        <f>IF(I109="","",
(IF(N109=FİLTRE!$H$6,2,0)+IF(FİLTRE!$H$6="TOPLAM",2,0))
)</f>
        <v/>
      </c>
      <c r="C109">
        <f ca="1">IF(FİLTRE!$M$5="",9,(IF(U109&gt;=FİLTRE!$M$5,1,0)))</f>
        <v>1</v>
      </c>
      <c r="D109" s="1">
        <f ca="1">IF(FİLTRE!$M$6="",9,(IF('SKT LİSTESİ'!P109&lt;=FİLTRE!$M$6,1,0)))</f>
        <v>0</v>
      </c>
      <c r="E109" s="25" t="str">
        <f>IF(I109="","",(COUNTIFS($L$4:L109,L109)))</f>
        <v/>
      </c>
      <c r="F109" s="13">
        <f ca="1">IF(OR(B109&lt;&gt;2,C109&lt;&gt;1,D109&lt;&gt;1,H109&lt;&gt;1),0,
COUNTIFS($B$4:B109,2,$C$4:C109,1,$D$4:D109,1,$H$4:H109,1))</f>
        <v>0</v>
      </c>
      <c r="G109" s="26" t="str">
        <f>IF(I109="","",(COUNTIF($E$4:E109,E109)))</f>
        <v/>
      </c>
      <c r="H109" s="1">
        <f ca="1">IF(AND(J109="SAYIM",FİLTRE!$H$5="RAFTA",U109&lt;&gt;0),1,0)+
IF(AND(J109="İADE DEPO",FİLTRE!$H$5="İADE DEPO"),1,0)+
IF(FİLTRE!$H$5="TÜMÜ",1,0)+
IF(AND(J109="FİRMA İADE",FİLTRE!$H$5="FİRMA İADE"),1,0)+
IF(AND(J109="İMHA",FİLTRE!$H$5="İMHA"),1,0)</f>
        <v>1</v>
      </c>
      <c r="I109" s="5"/>
      <c r="J109" s="3"/>
      <c r="K109" s="3"/>
      <c r="L109" s="28" t="str">
        <f>(IF(K109="","",(VLOOKUP(K109,'ÜRÜN LİSTESİ'!B:C,2,0))))</f>
        <v/>
      </c>
      <c r="M109" s="29" t="str">
        <f>IF(K109="","",VLOOKUP(K109,'ÜRÜN LİSTESİ'!B:D,3,0))</f>
        <v/>
      </c>
      <c r="N109" s="28" t="str">
        <f>IF(K109="","",VLOOKUP(K109,'ÜRÜN LİSTESİ'!B:F,5,0))</f>
        <v/>
      </c>
      <c r="O109" s="5"/>
      <c r="P109" s="56" t="str">
        <f t="shared" ca="1" si="33"/>
        <v/>
      </c>
      <c r="Q109" s="57"/>
      <c r="R109" s="51" t="str">
        <f>IF(K109="","",
(IF($AK$2&gt;$AL$2,0,IF(K109="","",VLOOKUP(K109,'ÜRÜN LİSTESİ'!B:F,4,0)))))</f>
        <v/>
      </c>
      <c r="S109" s="51" t="str">
        <f t="shared" si="38"/>
        <v/>
      </c>
      <c r="T109" s="58" t="str">
        <f t="shared" ca="1" si="39"/>
        <v/>
      </c>
      <c r="U109" s="54" t="str">
        <f t="shared" ca="1" si="40"/>
        <v/>
      </c>
      <c r="V109" s="23"/>
      <c r="W109" s="54" t="str">
        <f t="shared" ca="1" si="41"/>
        <v/>
      </c>
      <c r="X109" s="54" t="str">
        <f t="shared" ca="1" si="42"/>
        <v/>
      </c>
      <c r="Y109"/>
      <c r="Z109"/>
      <c r="AA109" s="54" t="str">
        <f t="shared" si="52"/>
        <v/>
      </c>
      <c r="AB109" s="89" t="str">
        <f t="shared" ca="1" si="43"/>
        <v/>
      </c>
      <c r="AC109" s="89" t="str">
        <f t="shared" ca="1" si="44"/>
        <v/>
      </c>
      <c r="AD109"/>
      <c r="AE109" s="79" t="e">
        <f t="shared" si="45"/>
        <v>#VALUE!</v>
      </c>
      <c r="AF109" s="79" t="str">
        <f t="shared" si="46"/>
        <v/>
      </c>
      <c r="AG109" s="81" t="str">
        <f t="shared" si="53"/>
        <v/>
      </c>
      <c r="AH109" s="81" t="e">
        <f t="shared" si="47"/>
        <v>#VALUE!</v>
      </c>
      <c r="AI109" s="81" t="str">
        <f t="shared" si="48"/>
        <v/>
      </c>
      <c r="AJ109"/>
      <c r="AK109"/>
      <c r="AL109"/>
      <c r="AM109">
        <f t="shared" si="54"/>
        <v>0</v>
      </c>
      <c r="AN109">
        <f>COUNTIFS($L$1:L109,L109,$O$1:O109,O109)</f>
        <v>0</v>
      </c>
      <c r="AO109">
        <f t="shared" si="55"/>
        <v>0</v>
      </c>
      <c r="AP109">
        <f>COUNTIFS($J$4:J109,"SAYIM",$L$4:L109,L109,$O$4:O109,O109)</f>
        <v>0</v>
      </c>
      <c r="AQ109"/>
      <c r="AR109" s="1" t="str">
        <f>FİLTRE!$H$5</f>
        <v>TÜMÜ</v>
      </c>
      <c r="AS109"/>
      <c r="AU109" s="56">
        <f t="shared" si="49"/>
        <v>0</v>
      </c>
      <c r="AV109" s="54" t="str">
        <f t="shared" ca="1" si="50"/>
        <v/>
      </c>
      <c r="AW109" s="54" t="str">
        <f t="shared" ca="1" si="51"/>
        <v/>
      </c>
    </row>
    <row r="110" spans="2:49" x14ac:dyDescent="0.25">
      <c r="B110" s="1" t="str">
        <f>IF(I110="","",
(IF(N110=FİLTRE!$H$6,2,0)+IF(FİLTRE!$H$6="TOPLAM",2,0))
)</f>
        <v/>
      </c>
      <c r="C110">
        <f ca="1">IF(FİLTRE!$M$5="",9,(IF(U110&gt;=FİLTRE!$M$5,1,0)))</f>
        <v>1</v>
      </c>
      <c r="D110" s="1">
        <f ca="1">IF(FİLTRE!$M$6="",9,(IF('SKT LİSTESİ'!P110&lt;=FİLTRE!$M$6,1,0)))</f>
        <v>0</v>
      </c>
      <c r="E110" s="25" t="str">
        <f>IF(I110="","",(COUNTIFS($L$4:L110,L110)))</f>
        <v/>
      </c>
      <c r="F110" s="13">
        <f ca="1">IF(OR(B110&lt;&gt;2,C110&lt;&gt;1,D110&lt;&gt;1,H110&lt;&gt;1),0,
COUNTIFS($B$4:B110,2,$C$4:C110,1,$D$4:D110,1,$H$4:H110,1))</f>
        <v>0</v>
      </c>
      <c r="G110" s="26" t="str">
        <f>IF(I110="","",(COUNTIF($E$4:E110,E110)))</f>
        <v/>
      </c>
      <c r="H110" s="1">
        <f ca="1">IF(AND(J110="SAYIM",FİLTRE!$H$5="RAFTA",U110&lt;&gt;0),1,0)+
IF(AND(J110="İADE DEPO",FİLTRE!$H$5="İADE DEPO"),1,0)+
IF(FİLTRE!$H$5="TÜMÜ",1,0)+
IF(AND(J110="FİRMA İADE",FİLTRE!$H$5="FİRMA İADE"),1,0)+
IF(AND(J110="İMHA",FİLTRE!$H$5="İMHA"),1,0)</f>
        <v>1</v>
      </c>
      <c r="I110" s="5"/>
      <c r="J110" s="3"/>
      <c r="K110" s="3"/>
      <c r="L110" s="28" t="str">
        <f>(IF(K110="","",(VLOOKUP(K110,'ÜRÜN LİSTESİ'!B:C,2,0))))</f>
        <v/>
      </c>
      <c r="M110" s="29" t="str">
        <f>IF(K110="","",VLOOKUP(K110,'ÜRÜN LİSTESİ'!B:D,3,0))</f>
        <v/>
      </c>
      <c r="N110" s="28" t="str">
        <f>IF(K110="","",VLOOKUP(K110,'ÜRÜN LİSTESİ'!B:F,5,0))</f>
        <v/>
      </c>
      <c r="O110" s="5"/>
      <c r="P110" s="56" t="str">
        <f t="shared" ca="1" si="33"/>
        <v/>
      </c>
      <c r="Q110" s="57"/>
      <c r="R110" s="51" t="str">
        <f>IF(K110="","",
(IF($AK$2&gt;$AL$2,0,IF(K110="","",VLOOKUP(K110,'ÜRÜN LİSTESİ'!B:F,4,0)))))</f>
        <v/>
      </c>
      <c r="S110" s="51" t="str">
        <f t="shared" si="38"/>
        <v/>
      </c>
      <c r="T110" s="58" t="str">
        <f t="shared" ca="1" si="39"/>
        <v/>
      </c>
      <c r="U110" s="54" t="str">
        <f t="shared" ca="1" si="40"/>
        <v/>
      </c>
      <c r="V110" s="23"/>
      <c r="W110" s="54" t="str">
        <f t="shared" ca="1" si="41"/>
        <v/>
      </c>
      <c r="X110" s="54" t="str">
        <f t="shared" ca="1" si="42"/>
        <v/>
      </c>
      <c r="Y110"/>
      <c r="Z110"/>
      <c r="AA110" s="54" t="str">
        <f t="shared" si="52"/>
        <v/>
      </c>
      <c r="AB110" s="89" t="str">
        <f t="shared" ca="1" si="43"/>
        <v/>
      </c>
      <c r="AC110" s="89" t="str">
        <f t="shared" ca="1" si="44"/>
        <v/>
      </c>
      <c r="AD110"/>
      <c r="AE110" s="79" t="e">
        <f t="shared" si="45"/>
        <v>#VALUE!</v>
      </c>
      <c r="AF110" s="79" t="str">
        <f t="shared" si="46"/>
        <v/>
      </c>
      <c r="AG110" s="81" t="str">
        <f t="shared" si="53"/>
        <v/>
      </c>
      <c r="AH110" s="81" t="e">
        <f t="shared" si="47"/>
        <v>#VALUE!</v>
      </c>
      <c r="AI110" s="81" t="str">
        <f t="shared" si="48"/>
        <v/>
      </c>
      <c r="AJ110"/>
      <c r="AK110"/>
      <c r="AL110"/>
      <c r="AM110">
        <f t="shared" si="54"/>
        <v>0</v>
      </c>
      <c r="AN110">
        <f>COUNTIFS($L$1:L110,L110,$O$1:O110,O110)</f>
        <v>0</v>
      </c>
      <c r="AO110">
        <f t="shared" si="55"/>
        <v>0</v>
      </c>
      <c r="AP110">
        <f>COUNTIFS($J$4:J110,"SAYIM",$L$4:L110,L110,$O$4:O110,O110)</f>
        <v>0</v>
      </c>
      <c r="AQ110"/>
      <c r="AR110" s="1" t="str">
        <f>FİLTRE!$H$5</f>
        <v>TÜMÜ</v>
      </c>
      <c r="AS110"/>
      <c r="AU110" s="56">
        <f t="shared" si="49"/>
        <v>0</v>
      </c>
      <c r="AV110" s="54" t="str">
        <f t="shared" ca="1" si="50"/>
        <v/>
      </c>
      <c r="AW110" s="54" t="str">
        <f t="shared" ca="1" si="51"/>
        <v/>
      </c>
    </row>
    <row r="111" spans="2:49" x14ac:dyDescent="0.25">
      <c r="B111" s="1" t="str">
        <f>IF(I111="","",
(IF(N111=FİLTRE!$H$6,2,0)+IF(FİLTRE!$H$6="TOPLAM",2,0))
)</f>
        <v/>
      </c>
      <c r="C111">
        <f ca="1">IF(FİLTRE!$M$5="",9,(IF(U111&gt;=FİLTRE!$M$5,1,0)))</f>
        <v>1</v>
      </c>
      <c r="D111" s="1">
        <f ca="1">IF(FİLTRE!$M$6="",9,(IF('SKT LİSTESİ'!P111&lt;=FİLTRE!$M$6,1,0)))</f>
        <v>0</v>
      </c>
      <c r="E111" s="25" t="str">
        <f>IF(I111="","",(COUNTIFS($L$4:L111,L111)))</f>
        <v/>
      </c>
      <c r="F111" s="13">
        <f ca="1">IF(OR(B111&lt;&gt;2,C111&lt;&gt;1,D111&lt;&gt;1,H111&lt;&gt;1),0,
COUNTIFS($B$4:B111,2,$C$4:C111,1,$D$4:D111,1,$H$4:H111,1))</f>
        <v>0</v>
      </c>
      <c r="G111" s="26" t="str">
        <f>IF(I111="","",(COUNTIF($E$4:E111,E111)))</f>
        <v/>
      </c>
      <c r="H111" s="1">
        <f ca="1">IF(AND(J111="SAYIM",FİLTRE!$H$5="RAFTA",U111&lt;&gt;0),1,0)+
IF(AND(J111="İADE DEPO",FİLTRE!$H$5="İADE DEPO"),1,0)+
IF(FİLTRE!$H$5="TÜMÜ",1,0)+
IF(AND(J111="FİRMA İADE",FİLTRE!$H$5="FİRMA İADE"),1,0)+
IF(AND(J111="İMHA",FİLTRE!$H$5="İMHA"),1,0)</f>
        <v>1</v>
      </c>
      <c r="I111" s="5"/>
      <c r="J111" s="3"/>
      <c r="K111" s="3"/>
      <c r="L111" s="28" t="str">
        <f>(IF(K111="","",(VLOOKUP(K111,'ÜRÜN LİSTESİ'!B:C,2,0))))</f>
        <v/>
      </c>
      <c r="M111" s="29" t="str">
        <f>IF(K111="","",VLOOKUP(K111,'ÜRÜN LİSTESİ'!B:D,3,0))</f>
        <v/>
      </c>
      <c r="N111" s="28" t="str">
        <f>IF(K111="","",VLOOKUP(K111,'ÜRÜN LİSTESİ'!B:F,5,0))</f>
        <v/>
      </c>
      <c r="O111" s="5"/>
      <c r="P111" s="56" t="str">
        <f t="shared" ca="1" si="33"/>
        <v/>
      </c>
      <c r="Q111" s="57"/>
      <c r="R111" s="51" t="str">
        <f>IF(K111="","",
(IF($AK$2&gt;$AL$2,0,IF(K111="","",VLOOKUP(K111,'ÜRÜN LİSTESİ'!B:F,4,0)))))</f>
        <v/>
      </c>
      <c r="S111" s="51" t="str">
        <f t="shared" si="38"/>
        <v/>
      </c>
      <c r="T111" s="58" t="str">
        <f t="shared" ca="1" si="39"/>
        <v/>
      </c>
      <c r="U111" s="54" t="str">
        <f t="shared" ca="1" si="40"/>
        <v/>
      </c>
      <c r="V111" s="23"/>
      <c r="W111" s="54" t="str">
        <f t="shared" ca="1" si="41"/>
        <v/>
      </c>
      <c r="X111" s="54" t="str">
        <f t="shared" ca="1" si="42"/>
        <v/>
      </c>
      <c r="Y111"/>
      <c r="Z111"/>
      <c r="AA111" s="54" t="str">
        <f t="shared" si="52"/>
        <v/>
      </c>
      <c r="AB111" s="89" t="str">
        <f t="shared" ca="1" si="43"/>
        <v/>
      </c>
      <c r="AC111" s="89" t="str">
        <f t="shared" ca="1" si="44"/>
        <v/>
      </c>
      <c r="AD111"/>
      <c r="AE111" s="79" t="e">
        <f t="shared" si="45"/>
        <v>#VALUE!</v>
      </c>
      <c r="AF111" s="79" t="str">
        <f t="shared" si="46"/>
        <v/>
      </c>
      <c r="AG111" s="81" t="str">
        <f t="shared" si="53"/>
        <v/>
      </c>
      <c r="AH111" s="81" t="e">
        <f t="shared" si="47"/>
        <v>#VALUE!</v>
      </c>
      <c r="AI111" s="81" t="str">
        <f t="shared" si="48"/>
        <v/>
      </c>
      <c r="AJ111"/>
      <c r="AK111"/>
      <c r="AL111"/>
      <c r="AM111">
        <f t="shared" si="54"/>
        <v>0</v>
      </c>
      <c r="AN111">
        <f>COUNTIFS($L$1:L111,L111,$O$1:O111,O111)</f>
        <v>0</v>
      </c>
      <c r="AO111">
        <f t="shared" si="55"/>
        <v>0</v>
      </c>
      <c r="AP111">
        <f>COUNTIFS($J$4:J111,"SAYIM",$L$4:L111,L111,$O$4:O111,O111)</f>
        <v>0</v>
      </c>
      <c r="AQ111"/>
      <c r="AR111" s="1" t="str">
        <f>FİLTRE!$H$5</f>
        <v>TÜMÜ</v>
      </c>
      <c r="AS111"/>
      <c r="AU111" s="56">
        <f t="shared" si="49"/>
        <v>0</v>
      </c>
      <c r="AV111" s="54" t="str">
        <f t="shared" ca="1" si="50"/>
        <v/>
      </c>
      <c r="AW111" s="54" t="str">
        <f t="shared" ca="1" si="51"/>
        <v/>
      </c>
    </row>
    <row r="112" spans="2:49" x14ac:dyDescent="0.25">
      <c r="B112" s="1" t="str">
        <f>IF(I112="","",
(IF(N112=FİLTRE!$H$6,2,0)+IF(FİLTRE!$H$6="TOPLAM",2,0))
)</f>
        <v/>
      </c>
      <c r="C112">
        <f ca="1">IF(FİLTRE!$M$5="",9,(IF(U112&gt;=FİLTRE!$M$5,1,0)))</f>
        <v>1</v>
      </c>
      <c r="D112" s="1">
        <f ca="1">IF(FİLTRE!$M$6="",9,(IF('SKT LİSTESİ'!P112&lt;=FİLTRE!$M$6,1,0)))</f>
        <v>0</v>
      </c>
      <c r="E112" s="25" t="str">
        <f>IF(I112="","",(COUNTIFS($L$4:L112,L112)))</f>
        <v/>
      </c>
      <c r="F112" s="13">
        <f ca="1">IF(OR(B112&lt;&gt;2,C112&lt;&gt;1,D112&lt;&gt;1,H112&lt;&gt;1),0,
COUNTIFS($B$4:B112,2,$C$4:C112,1,$D$4:D112,1,$H$4:H112,1))</f>
        <v>0</v>
      </c>
      <c r="G112" s="26" t="str">
        <f>IF(I112="","",(COUNTIF($E$4:E112,E112)))</f>
        <v/>
      </c>
      <c r="H112" s="1">
        <f ca="1">IF(AND(J112="SAYIM",FİLTRE!$H$5="RAFTA",U112&lt;&gt;0),1,0)+
IF(AND(J112="İADE DEPO",FİLTRE!$H$5="İADE DEPO"),1,0)+
IF(FİLTRE!$H$5="TÜMÜ",1,0)+
IF(AND(J112="FİRMA İADE",FİLTRE!$H$5="FİRMA İADE"),1,0)+
IF(AND(J112="İMHA",FİLTRE!$H$5="İMHA"),1,0)</f>
        <v>1</v>
      </c>
      <c r="I112" s="5"/>
      <c r="J112" s="3"/>
      <c r="K112" s="3"/>
      <c r="L112" s="28" t="str">
        <f>(IF(K112="","",(VLOOKUP(K112,'ÜRÜN LİSTESİ'!B:C,2,0))))</f>
        <v/>
      </c>
      <c r="M112" s="29" t="str">
        <f>IF(K112="","",VLOOKUP(K112,'ÜRÜN LİSTESİ'!B:D,3,0))</f>
        <v/>
      </c>
      <c r="N112" s="28" t="str">
        <f>IF(K112="","",VLOOKUP(K112,'ÜRÜN LİSTESİ'!B:F,5,0))</f>
        <v/>
      </c>
      <c r="O112" s="5"/>
      <c r="P112" s="56" t="str">
        <f t="shared" ca="1" si="33"/>
        <v/>
      </c>
      <c r="Q112" s="57"/>
      <c r="R112" s="51" t="str">
        <f>IF(K112="","",
(IF($AK$2&gt;$AL$2,0,IF(K112="","",VLOOKUP(K112,'ÜRÜN LİSTESİ'!B:F,4,0)))))</f>
        <v/>
      </c>
      <c r="S112" s="51" t="str">
        <f t="shared" si="38"/>
        <v/>
      </c>
      <c r="T112" s="58" t="str">
        <f t="shared" ca="1" si="39"/>
        <v/>
      </c>
      <c r="U112" s="54" t="str">
        <f t="shared" ca="1" si="40"/>
        <v/>
      </c>
      <c r="V112" s="23"/>
      <c r="W112" s="54" t="str">
        <f t="shared" ca="1" si="41"/>
        <v/>
      </c>
      <c r="X112" s="54" t="str">
        <f t="shared" ca="1" si="42"/>
        <v/>
      </c>
      <c r="Y112"/>
      <c r="Z112"/>
      <c r="AA112" s="54" t="str">
        <f t="shared" si="52"/>
        <v/>
      </c>
      <c r="AB112" s="89" t="str">
        <f t="shared" ca="1" si="43"/>
        <v/>
      </c>
      <c r="AC112" s="89" t="str">
        <f t="shared" ca="1" si="44"/>
        <v/>
      </c>
      <c r="AD112"/>
      <c r="AE112" s="79" t="e">
        <f t="shared" si="45"/>
        <v>#VALUE!</v>
      </c>
      <c r="AF112" s="79" t="str">
        <f t="shared" si="46"/>
        <v/>
      </c>
      <c r="AG112" s="81" t="str">
        <f t="shared" si="53"/>
        <v/>
      </c>
      <c r="AH112" s="81" t="e">
        <f t="shared" si="47"/>
        <v>#VALUE!</v>
      </c>
      <c r="AI112" s="81" t="str">
        <f t="shared" si="48"/>
        <v/>
      </c>
      <c r="AJ112"/>
      <c r="AK112"/>
      <c r="AL112"/>
      <c r="AM112">
        <f t="shared" si="54"/>
        <v>0</v>
      </c>
      <c r="AN112">
        <f>COUNTIFS($L$1:L112,L112,$O$1:O112,O112)</f>
        <v>0</v>
      </c>
      <c r="AO112">
        <f t="shared" si="55"/>
        <v>0</v>
      </c>
      <c r="AP112">
        <f>COUNTIFS($J$4:J112,"SAYIM",$L$4:L112,L112,$O$4:O112,O112)</f>
        <v>0</v>
      </c>
      <c r="AQ112"/>
      <c r="AR112" s="1" t="str">
        <f>FİLTRE!$H$5</f>
        <v>TÜMÜ</v>
      </c>
      <c r="AS112"/>
      <c r="AU112" s="56">
        <f t="shared" si="49"/>
        <v>0</v>
      </c>
      <c r="AV112" s="54" t="str">
        <f t="shared" ca="1" si="50"/>
        <v/>
      </c>
      <c r="AW112" s="54" t="str">
        <f t="shared" ca="1" si="51"/>
        <v/>
      </c>
    </row>
    <row r="113" spans="2:49" x14ac:dyDescent="0.25">
      <c r="B113" s="1" t="str">
        <f>IF(I113="","",
(IF(N113=FİLTRE!$H$6,2,0)+IF(FİLTRE!$H$6="TOPLAM",2,0))
)</f>
        <v/>
      </c>
      <c r="C113">
        <f ca="1">IF(FİLTRE!$M$5="",9,(IF(U113&gt;=FİLTRE!$M$5,1,0)))</f>
        <v>1</v>
      </c>
      <c r="D113" s="1">
        <f ca="1">IF(FİLTRE!$M$6="",9,(IF('SKT LİSTESİ'!P113&lt;=FİLTRE!$M$6,1,0)))</f>
        <v>0</v>
      </c>
      <c r="E113" s="25" t="str">
        <f>IF(I113="","",(COUNTIFS($L$4:L113,L113)))</f>
        <v/>
      </c>
      <c r="F113" s="13">
        <f ca="1">IF(OR(B113&lt;&gt;2,C113&lt;&gt;1,D113&lt;&gt;1,H113&lt;&gt;1),0,
COUNTIFS($B$4:B113,2,$C$4:C113,1,$D$4:D113,1,$H$4:H113,1))</f>
        <v>0</v>
      </c>
      <c r="G113" s="26" t="str">
        <f>IF(I113="","",(COUNTIF($E$4:E113,E113)))</f>
        <v/>
      </c>
      <c r="H113" s="1">
        <f ca="1">IF(AND(J113="SAYIM",FİLTRE!$H$5="RAFTA",U113&lt;&gt;0),1,0)+
IF(AND(J113="İADE DEPO",FİLTRE!$H$5="İADE DEPO"),1,0)+
IF(FİLTRE!$H$5="TÜMÜ",1,0)+
IF(AND(J113="FİRMA İADE",FİLTRE!$H$5="FİRMA İADE"),1,0)+
IF(AND(J113="İMHA",FİLTRE!$H$5="İMHA"),1,0)</f>
        <v>1</v>
      </c>
      <c r="I113" s="5"/>
      <c r="J113" s="3"/>
      <c r="K113" s="3"/>
      <c r="L113" s="28" t="str">
        <f>(IF(K113="","",(VLOOKUP(K113,'ÜRÜN LİSTESİ'!B:C,2,0))))</f>
        <v/>
      </c>
      <c r="M113" s="29" t="str">
        <f>IF(K113="","",VLOOKUP(K113,'ÜRÜN LİSTESİ'!B:D,3,0))</f>
        <v/>
      </c>
      <c r="N113" s="28" t="str">
        <f>IF(K113="","",VLOOKUP(K113,'ÜRÜN LİSTESİ'!B:F,5,0))</f>
        <v/>
      </c>
      <c r="O113" s="5"/>
      <c r="P113" s="56" t="str">
        <f t="shared" ca="1" si="33"/>
        <v/>
      </c>
      <c r="Q113" s="57"/>
      <c r="R113" s="51" t="str">
        <f>IF(K113="","",
(IF($AK$2&gt;$AL$2,0,IF(K113="","",VLOOKUP(K113,'ÜRÜN LİSTESİ'!B:F,4,0)))))</f>
        <v/>
      </c>
      <c r="S113" s="51" t="str">
        <f t="shared" si="38"/>
        <v/>
      </c>
      <c r="T113" s="58" t="str">
        <f t="shared" ca="1" si="39"/>
        <v/>
      </c>
      <c r="U113" s="54" t="str">
        <f t="shared" ca="1" si="40"/>
        <v/>
      </c>
      <c r="V113" s="23"/>
      <c r="W113" s="54" t="str">
        <f t="shared" ca="1" si="41"/>
        <v/>
      </c>
      <c r="X113" s="54" t="str">
        <f t="shared" ca="1" si="42"/>
        <v/>
      </c>
      <c r="Y113"/>
      <c r="Z113"/>
      <c r="AA113" s="54" t="str">
        <f t="shared" si="52"/>
        <v/>
      </c>
      <c r="AB113" s="89" t="str">
        <f t="shared" ca="1" si="43"/>
        <v/>
      </c>
      <c r="AC113" s="89" t="str">
        <f t="shared" ca="1" si="44"/>
        <v/>
      </c>
      <c r="AD113"/>
      <c r="AE113" s="79" t="e">
        <f t="shared" si="45"/>
        <v>#VALUE!</v>
      </c>
      <c r="AF113" s="79" t="str">
        <f t="shared" si="46"/>
        <v/>
      </c>
      <c r="AG113" s="81" t="str">
        <f t="shared" si="53"/>
        <v/>
      </c>
      <c r="AH113" s="81" t="e">
        <f t="shared" si="47"/>
        <v>#VALUE!</v>
      </c>
      <c r="AI113" s="81" t="str">
        <f t="shared" si="48"/>
        <v/>
      </c>
      <c r="AJ113"/>
      <c r="AK113"/>
      <c r="AL113"/>
      <c r="AM113">
        <f t="shared" si="54"/>
        <v>0</v>
      </c>
      <c r="AN113">
        <f>COUNTIFS($L$1:L113,L113,$O$1:O113,O113)</f>
        <v>0</v>
      </c>
      <c r="AO113">
        <f t="shared" si="55"/>
        <v>0</v>
      </c>
      <c r="AP113">
        <f>COUNTIFS($J$4:J113,"SAYIM",$L$4:L113,L113,$O$4:O113,O113)</f>
        <v>0</v>
      </c>
      <c r="AQ113"/>
      <c r="AR113" s="1" t="str">
        <f>FİLTRE!$H$5</f>
        <v>TÜMÜ</v>
      </c>
      <c r="AS113"/>
      <c r="AU113" s="56">
        <f t="shared" si="49"/>
        <v>0</v>
      </c>
      <c r="AV113" s="54" t="str">
        <f t="shared" ca="1" si="50"/>
        <v/>
      </c>
      <c r="AW113" s="54" t="str">
        <f t="shared" ca="1" si="51"/>
        <v/>
      </c>
    </row>
    <row r="114" spans="2:49" x14ac:dyDescent="0.25">
      <c r="B114" s="1" t="str">
        <f>IF(I114="","",
(IF(N114=FİLTRE!$H$6,2,0)+IF(FİLTRE!$H$6="TOPLAM",2,0))
)</f>
        <v/>
      </c>
      <c r="C114">
        <f ca="1">IF(FİLTRE!$M$5="",9,(IF(U114&gt;=FİLTRE!$M$5,1,0)))</f>
        <v>1</v>
      </c>
      <c r="D114" s="1">
        <f ca="1">IF(FİLTRE!$M$6="",9,(IF('SKT LİSTESİ'!P114&lt;=FİLTRE!$M$6,1,0)))</f>
        <v>0</v>
      </c>
      <c r="E114" s="25" t="str">
        <f>IF(I114="","",(COUNTIFS($L$4:L114,L114)))</f>
        <v/>
      </c>
      <c r="F114" s="13">
        <f ca="1">IF(OR(B114&lt;&gt;2,C114&lt;&gt;1,D114&lt;&gt;1,H114&lt;&gt;1),0,
COUNTIFS($B$4:B114,2,$C$4:C114,1,$D$4:D114,1,$H$4:H114,1))</f>
        <v>0</v>
      </c>
      <c r="G114" s="26" t="str">
        <f>IF(I114="","",(COUNTIF($E$4:E114,E114)))</f>
        <v/>
      </c>
      <c r="H114" s="1">
        <f ca="1">IF(AND(J114="SAYIM",FİLTRE!$H$5="RAFTA",U114&lt;&gt;0),1,0)+
IF(AND(J114="İADE DEPO",FİLTRE!$H$5="İADE DEPO"),1,0)+
IF(FİLTRE!$H$5="TÜMÜ",1,0)+
IF(AND(J114="FİRMA İADE",FİLTRE!$H$5="FİRMA İADE"),1,0)+
IF(AND(J114="İMHA",FİLTRE!$H$5="İMHA"),1,0)</f>
        <v>1</v>
      </c>
      <c r="I114" s="5"/>
      <c r="J114" s="3"/>
      <c r="K114" s="3"/>
      <c r="L114" s="28" t="str">
        <f>(IF(K114="","",(VLOOKUP(K114,'ÜRÜN LİSTESİ'!B:C,2,0))))</f>
        <v/>
      </c>
      <c r="M114" s="29" t="str">
        <f>IF(K114="","",VLOOKUP(K114,'ÜRÜN LİSTESİ'!B:D,3,0))</f>
        <v/>
      </c>
      <c r="N114" s="28" t="str">
        <f>IF(K114="","",VLOOKUP(K114,'ÜRÜN LİSTESİ'!B:F,5,0))</f>
        <v/>
      </c>
      <c r="O114" s="5"/>
      <c r="P114" s="56" t="str">
        <f t="shared" ca="1" si="33"/>
        <v/>
      </c>
      <c r="Q114" s="57"/>
      <c r="R114" s="51" t="str">
        <f>IF(K114="","",
(IF($AK$2&gt;$AL$2,0,IF(K114="","",VLOOKUP(K114,'ÜRÜN LİSTESİ'!B:F,4,0)))))</f>
        <v/>
      </c>
      <c r="S114" s="51" t="str">
        <f t="shared" si="38"/>
        <v/>
      </c>
      <c r="T114" s="58" t="str">
        <f t="shared" ca="1" si="39"/>
        <v/>
      </c>
      <c r="U114" s="54" t="str">
        <f t="shared" ca="1" si="40"/>
        <v/>
      </c>
      <c r="V114" s="23"/>
      <c r="W114" s="54" t="str">
        <f t="shared" ca="1" si="41"/>
        <v/>
      </c>
      <c r="X114" s="54" t="str">
        <f t="shared" ca="1" si="42"/>
        <v/>
      </c>
      <c r="Y114"/>
      <c r="Z114"/>
      <c r="AA114" s="54" t="str">
        <f t="shared" si="52"/>
        <v/>
      </c>
      <c r="AB114" s="89" t="str">
        <f t="shared" ca="1" si="43"/>
        <v/>
      </c>
      <c r="AC114" s="89" t="str">
        <f t="shared" ca="1" si="44"/>
        <v/>
      </c>
      <c r="AD114"/>
      <c r="AE114" s="79" t="e">
        <f t="shared" si="45"/>
        <v>#VALUE!</v>
      </c>
      <c r="AF114" s="79" t="str">
        <f t="shared" si="46"/>
        <v/>
      </c>
      <c r="AG114" s="81" t="str">
        <f t="shared" si="53"/>
        <v/>
      </c>
      <c r="AH114" s="81" t="e">
        <f t="shared" si="47"/>
        <v>#VALUE!</v>
      </c>
      <c r="AI114" s="81" t="str">
        <f t="shared" si="48"/>
        <v/>
      </c>
      <c r="AJ114"/>
      <c r="AK114"/>
      <c r="AL114"/>
      <c r="AM114">
        <f t="shared" si="54"/>
        <v>0</v>
      </c>
      <c r="AN114">
        <f>COUNTIFS($L$1:L114,L114,$O$1:O114,O114)</f>
        <v>0</v>
      </c>
      <c r="AO114">
        <f t="shared" si="55"/>
        <v>0</v>
      </c>
      <c r="AP114">
        <f>COUNTIFS($J$4:J114,"SAYIM",$L$4:L114,L114,$O$4:O114,O114)</f>
        <v>0</v>
      </c>
      <c r="AQ114"/>
      <c r="AR114" s="1" t="str">
        <f>FİLTRE!$H$5</f>
        <v>TÜMÜ</v>
      </c>
      <c r="AS114"/>
      <c r="AU114" s="56">
        <f t="shared" si="49"/>
        <v>0</v>
      </c>
      <c r="AV114" s="54" t="str">
        <f t="shared" ca="1" si="50"/>
        <v/>
      </c>
      <c r="AW114" s="54" t="str">
        <f t="shared" ca="1" si="51"/>
        <v/>
      </c>
    </row>
    <row r="115" spans="2:49" x14ac:dyDescent="0.25">
      <c r="B115" s="1" t="str">
        <f>IF(I115="","",
(IF(N115=FİLTRE!$H$6,2,0)+IF(FİLTRE!$H$6="TOPLAM",2,0))
)</f>
        <v/>
      </c>
      <c r="C115">
        <f ca="1">IF(FİLTRE!$M$5="",9,(IF(U115&gt;=FİLTRE!$M$5,1,0)))</f>
        <v>1</v>
      </c>
      <c r="D115" s="1">
        <f ca="1">IF(FİLTRE!$M$6="",9,(IF('SKT LİSTESİ'!P115&lt;=FİLTRE!$M$6,1,0)))</f>
        <v>0</v>
      </c>
      <c r="E115" s="25" t="str">
        <f>IF(I115="","",(COUNTIFS($L$4:L115,L115)))</f>
        <v/>
      </c>
      <c r="F115" s="13">
        <f ca="1">IF(OR(B115&lt;&gt;2,C115&lt;&gt;1,D115&lt;&gt;1,H115&lt;&gt;1),0,
COUNTIFS($B$4:B115,2,$C$4:C115,1,$D$4:D115,1,$H$4:H115,1))</f>
        <v>0</v>
      </c>
      <c r="G115" s="26" t="str">
        <f>IF(I115="","",(COUNTIF($E$4:E115,E115)))</f>
        <v/>
      </c>
      <c r="H115" s="1">
        <f ca="1">IF(AND(J115="SAYIM",FİLTRE!$H$5="RAFTA",U115&lt;&gt;0),1,0)+
IF(AND(J115="İADE DEPO",FİLTRE!$H$5="İADE DEPO"),1,0)+
IF(FİLTRE!$H$5="TÜMÜ",1,0)+
IF(AND(J115="FİRMA İADE",FİLTRE!$H$5="FİRMA İADE"),1,0)+
IF(AND(J115="İMHA",FİLTRE!$H$5="İMHA"),1,0)</f>
        <v>1</v>
      </c>
      <c r="I115" s="5"/>
      <c r="J115" s="3"/>
      <c r="K115" s="3"/>
      <c r="L115" s="28" t="str">
        <f>(IF(K115="","",(VLOOKUP(K115,'ÜRÜN LİSTESİ'!B:C,2,0))))</f>
        <v/>
      </c>
      <c r="M115" s="29" t="str">
        <f>IF(K115="","",VLOOKUP(K115,'ÜRÜN LİSTESİ'!B:D,3,0))</f>
        <v/>
      </c>
      <c r="N115" s="28" t="str">
        <f>IF(K115="","",VLOOKUP(K115,'ÜRÜN LİSTESİ'!B:F,5,0))</f>
        <v/>
      </c>
      <c r="O115" s="5"/>
      <c r="P115" s="56" t="str">
        <f t="shared" ca="1" si="33"/>
        <v/>
      </c>
      <c r="Q115" s="57"/>
      <c r="R115" s="51" t="str">
        <f>IF(K115="","",
(IF($AK$2&gt;$AL$2,0,IF(K115="","",VLOOKUP(K115,'ÜRÜN LİSTESİ'!B:F,4,0)))))</f>
        <v/>
      </c>
      <c r="S115" s="51" t="str">
        <f t="shared" si="38"/>
        <v/>
      </c>
      <c r="T115" s="58" t="str">
        <f t="shared" ca="1" si="39"/>
        <v/>
      </c>
      <c r="U115" s="54" t="str">
        <f t="shared" ca="1" si="40"/>
        <v/>
      </c>
      <c r="V115" s="23"/>
      <c r="W115" s="54" t="str">
        <f t="shared" ca="1" si="41"/>
        <v/>
      </c>
      <c r="X115" s="54" t="str">
        <f t="shared" ca="1" si="42"/>
        <v/>
      </c>
      <c r="Y115"/>
      <c r="Z115"/>
      <c r="AA115" s="54" t="str">
        <f t="shared" si="52"/>
        <v/>
      </c>
      <c r="AB115" s="89" t="str">
        <f t="shared" ca="1" si="43"/>
        <v/>
      </c>
      <c r="AC115" s="89" t="str">
        <f t="shared" ca="1" si="44"/>
        <v/>
      </c>
      <c r="AD115"/>
      <c r="AE115" s="79" t="e">
        <f t="shared" si="45"/>
        <v>#VALUE!</v>
      </c>
      <c r="AF115" s="79" t="str">
        <f t="shared" si="46"/>
        <v/>
      </c>
      <c r="AG115" s="81" t="str">
        <f t="shared" si="53"/>
        <v/>
      </c>
      <c r="AH115" s="81" t="e">
        <f t="shared" si="47"/>
        <v>#VALUE!</v>
      </c>
      <c r="AI115" s="81" t="str">
        <f t="shared" si="48"/>
        <v/>
      </c>
      <c r="AJ115"/>
      <c r="AK115"/>
      <c r="AL115"/>
      <c r="AM115">
        <f t="shared" si="54"/>
        <v>0</v>
      </c>
      <c r="AN115">
        <f>COUNTIFS($L$1:L115,L115,$O$1:O115,O115)</f>
        <v>0</v>
      </c>
      <c r="AO115">
        <f t="shared" si="55"/>
        <v>0</v>
      </c>
      <c r="AP115">
        <f>COUNTIFS($J$4:J115,"SAYIM",$L$4:L115,L115,$O$4:O115,O115)</f>
        <v>0</v>
      </c>
      <c r="AQ115"/>
      <c r="AR115" s="1" t="str">
        <f>FİLTRE!$H$5</f>
        <v>TÜMÜ</v>
      </c>
      <c r="AS115"/>
      <c r="AU115" s="56">
        <f t="shared" si="49"/>
        <v>0</v>
      </c>
      <c r="AV115" s="54" t="str">
        <f t="shared" ca="1" si="50"/>
        <v/>
      </c>
      <c r="AW115" s="54" t="str">
        <f t="shared" ca="1" si="51"/>
        <v/>
      </c>
    </row>
    <row r="116" spans="2:49" x14ac:dyDescent="0.25">
      <c r="B116" s="1" t="str">
        <f>IF(I116="","",
(IF(N116=FİLTRE!$H$6,2,0)+IF(FİLTRE!$H$6="TOPLAM",2,0))
)</f>
        <v/>
      </c>
      <c r="C116">
        <f ca="1">IF(FİLTRE!$M$5="",9,(IF(U116&gt;=FİLTRE!$M$5,1,0)))</f>
        <v>1</v>
      </c>
      <c r="D116" s="1">
        <f ca="1">IF(FİLTRE!$M$6="",9,(IF('SKT LİSTESİ'!P116&lt;=FİLTRE!$M$6,1,0)))</f>
        <v>0</v>
      </c>
      <c r="E116" s="25" t="str">
        <f>IF(I116="","",(COUNTIFS($L$4:L116,L116)))</f>
        <v/>
      </c>
      <c r="F116" s="13">
        <f ca="1">IF(OR(B116&lt;&gt;2,C116&lt;&gt;1,D116&lt;&gt;1,H116&lt;&gt;1),0,
COUNTIFS($B$4:B116,2,$C$4:C116,1,$D$4:D116,1,$H$4:H116,1))</f>
        <v>0</v>
      </c>
      <c r="G116" s="26" t="str">
        <f>IF(I116="","",(COUNTIF($E$4:E116,E116)))</f>
        <v/>
      </c>
      <c r="H116" s="1">
        <f ca="1">IF(AND(J116="SAYIM",FİLTRE!$H$5="RAFTA",U116&lt;&gt;0),1,0)+
IF(AND(J116="İADE DEPO",FİLTRE!$H$5="İADE DEPO"),1,0)+
IF(FİLTRE!$H$5="TÜMÜ",1,0)+
IF(AND(J116="FİRMA İADE",FİLTRE!$H$5="FİRMA İADE"),1,0)+
IF(AND(J116="İMHA",FİLTRE!$H$5="İMHA"),1,0)</f>
        <v>1</v>
      </c>
      <c r="I116" s="5"/>
      <c r="J116" s="3"/>
      <c r="K116" s="3"/>
      <c r="L116" s="28" t="str">
        <f>(IF(K116="","",(VLOOKUP(K116,'ÜRÜN LİSTESİ'!B:C,2,0))))</f>
        <v/>
      </c>
      <c r="M116" s="29" t="str">
        <f>IF(K116="","",VLOOKUP(K116,'ÜRÜN LİSTESİ'!B:D,3,0))</f>
        <v/>
      </c>
      <c r="N116" s="28" t="str">
        <f>IF(K116="","",VLOOKUP(K116,'ÜRÜN LİSTESİ'!B:F,5,0))</f>
        <v/>
      </c>
      <c r="O116" s="5"/>
      <c r="P116" s="56" t="str">
        <f t="shared" ca="1" si="33"/>
        <v/>
      </c>
      <c r="Q116" s="57"/>
      <c r="R116" s="51" t="str">
        <f>IF(K116="","",
(IF($AK$2&gt;$AL$2,0,IF(K116="","",VLOOKUP(K116,'ÜRÜN LİSTESİ'!B:F,4,0)))))</f>
        <v/>
      </c>
      <c r="S116" s="51" t="str">
        <f t="shared" si="38"/>
        <v/>
      </c>
      <c r="T116" s="58" t="str">
        <f t="shared" ca="1" si="39"/>
        <v/>
      </c>
      <c r="U116" s="54" t="str">
        <f t="shared" ca="1" si="40"/>
        <v/>
      </c>
      <c r="V116" s="23"/>
      <c r="W116" s="54" t="str">
        <f t="shared" ca="1" si="41"/>
        <v/>
      </c>
      <c r="X116" s="54" t="str">
        <f t="shared" ca="1" si="42"/>
        <v/>
      </c>
      <c r="Y116"/>
      <c r="Z116"/>
      <c r="AA116" s="54" t="str">
        <f t="shared" si="52"/>
        <v/>
      </c>
      <c r="AB116" s="89" t="str">
        <f t="shared" ca="1" si="43"/>
        <v/>
      </c>
      <c r="AC116" s="89" t="str">
        <f t="shared" ca="1" si="44"/>
        <v/>
      </c>
      <c r="AD116"/>
      <c r="AE116" s="79" t="e">
        <f t="shared" si="45"/>
        <v>#VALUE!</v>
      </c>
      <c r="AF116" s="79" t="str">
        <f t="shared" si="46"/>
        <v/>
      </c>
      <c r="AG116" s="81" t="str">
        <f t="shared" si="53"/>
        <v/>
      </c>
      <c r="AH116" s="81" t="e">
        <f t="shared" si="47"/>
        <v>#VALUE!</v>
      </c>
      <c r="AI116" s="81" t="str">
        <f t="shared" si="48"/>
        <v/>
      </c>
      <c r="AJ116"/>
      <c r="AK116"/>
      <c r="AL116"/>
      <c r="AM116">
        <f t="shared" si="54"/>
        <v>0</v>
      </c>
      <c r="AN116">
        <f>COUNTIFS($L$1:L116,L116,$O$1:O116,O116)</f>
        <v>0</v>
      </c>
      <c r="AO116">
        <f t="shared" si="55"/>
        <v>0</v>
      </c>
      <c r="AP116">
        <f>COUNTIFS($J$4:J116,"SAYIM",$L$4:L116,L116,$O$4:O116,O116)</f>
        <v>0</v>
      </c>
      <c r="AQ116"/>
      <c r="AR116" s="1" t="str">
        <f>FİLTRE!$H$5</f>
        <v>TÜMÜ</v>
      </c>
      <c r="AS116"/>
      <c r="AU116" s="56">
        <f t="shared" si="49"/>
        <v>0</v>
      </c>
      <c r="AV116" s="54" t="str">
        <f t="shared" ca="1" si="50"/>
        <v/>
      </c>
      <c r="AW116" s="54" t="str">
        <f t="shared" ca="1" si="51"/>
        <v/>
      </c>
    </row>
    <row r="117" spans="2:49" x14ac:dyDescent="0.25">
      <c r="B117" s="1" t="str">
        <f>IF(I117="","",
(IF(N117=FİLTRE!$H$6,2,0)+IF(FİLTRE!$H$6="TOPLAM",2,0))
)</f>
        <v/>
      </c>
      <c r="C117">
        <f ca="1">IF(FİLTRE!$M$5="",9,(IF(U117&gt;=FİLTRE!$M$5,1,0)))</f>
        <v>1</v>
      </c>
      <c r="D117" s="1">
        <f ca="1">IF(FİLTRE!$M$6="",9,(IF('SKT LİSTESİ'!P117&lt;=FİLTRE!$M$6,1,0)))</f>
        <v>0</v>
      </c>
      <c r="E117" s="25" t="str">
        <f>IF(I117="","",(COUNTIFS($L$4:L117,L117)))</f>
        <v/>
      </c>
      <c r="F117" s="13">
        <f ca="1">IF(OR(B117&lt;&gt;2,C117&lt;&gt;1,D117&lt;&gt;1,H117&lt;&gt;1),0,
COUNTIFS($B$4:B117,2,$C$4:C117,1,$D$4:D117,1,$H$4:H117,1))</f>
        <v>0</v>
      </c>
      <c r="G117" s="26" t="str">
        <f>IF(I117="","",(COUNTIF($E$4:E117,E117)))</f>
        <v/>
      </c>
      <c r="H117" s="1">
        <f ca="1">IF(AND(J117="SAYIM",FİLTRE!$H$5="RAFTA",U117&lt;&gt;0),1,0)+
IF(AND(J117="İADE DEPO",FİLTRE!$H$5="İADE DEPO"),1,0)+
IF(FİLTRE!$H$5="TÜMÜ",1,0)+
IF(AND(J117="FİRMA İADE",FİLTRE!$H$5="FİRMA İADE"),1,0)+
IF(AND(J117="İMHA",FİLTRE!$H$5="İMHA"),1,0)</f>
        <v>1</v>
      </c>
      <c r="I117" s="5"/>
      <c r="J117" s="3"/>
      <c r="K117" s="3"/>
      <c r="L117" s="28" t="str">
        <f>(IF(K117="","",(VLOOKUP(K117,'ÜRÜN LİSTESİ'!B:C,2,0))))</f>
        <v/>
      </c>
      <c r="M117" s="29" t="str">
        <f>IF(K117="","",VLOOKUP(K117,'ÜRÜN LİSTESİ'!B:D,3,0))</f>
        <v/>
      </c>
      <c r="N117" s="28" t="str">
        <f>IF(K117="","",VLOOKUP(K117,'ÜRÜN LİSTESİ'!B:F,5,0))</f>
        <v/>
      </c>
      <c r="O117" s="5"/>
      <c r="P117" s="56" t="str">
        <f t="shared" ca="1" si="33"/>
        <v/>
      </c>
      <c r="Q117" s="57"/>
      <c r="R117" s="51" t="str">
        <f>IF(K117="","",
(IF($AK$2&gt;$AL$2,0,IF(K117="","",VLOOKUP(K117,'ÜRÜN LİSTESİ'!B:F,4,0)))))</f>
        <v/>
      </c>
      <c r="S117" s="51" t="str">
        <f t="shared" si="38"/>
        <v/>
      </c>
      <c r="T117" s="58" t="str">
        <f t="shared" ca="1" si="39"/>
        <v/>
      </c>
      <c r="U117" s="54" t="str">
        <f t="shared" ca="1" si="40"/>
        <v/>
      </c>
      <c r="V117" s="23"/>
      <c r="W117" s="54" t="str">
        <f t="shared" ca="1" si="41"/>
        <v/>
      </c>
      <c r="X117" s="54" t="str">
        <f t="shared" ca="1" si="42"/>
        <v/>
      </c>
      <c r="Y117"/>
      <c r="Z117"/>
      <c r="AA117" s="54" t="str">
        <f t="shared" si="52"/>
        <v/>
      </c>
      <c r="AB117" s="89" t="str">
        <f t="shared" ca="1" si="43"/>
        <v/>
      </c>
      <c r="AC117" s="89" t="str">
        <f t="shared" ca="1" si="44"/>
        <v/>
      </c>
      <c r="AD117"/>
      <c r="AE117" s="79" t="e">
        <f t="shared" si="45"/>
        <v>#VALUE!</v>
      </c>
      <c r="AF117" s="79" t="str">
        <f t="shared" si="46"/>
        <v/>
      </c>
      <c r="AG117" s="81" t="str">
        <f t="shared" si="53"/>
        <v/>
      </c>
      <c r="AH117" s="81" t="e">
        <f t="shared" si="47"/>
        <v>#VALUE!</v>
      </c>
      <c r="AI117" s="81" t="str">
        <f t="shared" si="48"/>
        <v/>
      </c>
      <c r="AJ117"/>
      <c r="AK117"/>
      <c r="AL117"/>
      <c r="AM117">
        <f t="shared" si="54"/>
        <v>0</v>
      </c>
      <c r="AN117">
        <f>COUNTIFS($L$1:L117,L117,$O$1:O117,O117)</f>
        <v>0</v>
      </c>
      <c r="AO117">
        <f t="shared" si="55"/>
        <v>0</v>
      </c>
      <c r="AP117">
        <f>COUNTIFS($J$4:J117,"SAYIM",$L$4:L117,L117,$O$4:O117,O117)</f>
        <v>0</v>
      </c>
      <c r="AQ117"/>
      <c r="AR117" s="1" t="str">
        <f>FİLTRE!$H$5</f>
        <v>TÜMÜ</v>
      </c>
      <c r="AS117"/>
      <c r="AU117" s="56">
        <f t="shared" si="49"/>
        <v>0</v>
      </c>
      <c r="AV117" s="54" t="str">
        <f t="shared" ca="1" si="50"/>
        <v/>
      </c>
      <c r="AW117" s="54" t="str">
        <f t="shared" ca="1" si="51"/>
        <v/>
      </c>
    </row>
    <row r="118" spans="2:49" x14ac:dyDescent="0.25">
      <c r="B118" s="1" t="str">
        <f>IF(I118="","",
(IF(N118=FİLTRE!$H$6,2,0)+IF(FİLTRE!$H$6="TOPLAM",2,0))
)</f>
        <v/>
      </c>
      <c r="C118">
        <f ca="1">IF(FİLTRE!$M$5="",9,(IF(U118&gt;=FİLTRE!$M$5,1,0)))</f>
        <v>1</v>
      </c>
      <c r="D118" s="1">
        <f ca="1">IF(FİLTRE!$M$6="",9,(IF('SKT LİSTESİ'!P118&lt;=FİLTRE!$M$6,1,0)))</f>
        <v>0</v>
      </c>
      <c r="E118" s="25" t="str">
        <f>IF(I118="","",(COUNTIFS($L$4:L118,L118)))</f>
        <v/>
      </c>
      <c r="F118" s="13">
        <f ca="1">IF(OR(B118&lt;&gt;2,C118&lt;&gt;1,D118&lt;&gt;1,H118&lt;&gt;1),0,
COUNTIFS($B$4:B118,2,$C$4:C118,1,$D$4:D118,1,$H$4:H118,1))</f>
        <v>0</v>
      </c>
      <c r="G118" s="26" t="str">
        <f>IF(I118="","",(COUNTIF($E$4:E118,E118)))</f>
        <v/>
      </c>
      <c r="H118" s="1">
        <f ca="1">IF(AND(J118="SAYIM",FİLTRE!$H$5="RAFTA",U118&lt;&gt;0),1,0)+
IF(AND(J118="İADE DEPO",FİLTRE!$H$5="İADE DEPO"),1,0)+
IF(FİLTRE!$H$5="TÜMÜ",1,0)+
IF(AND(J118="FİRMA İADE",FİLTRE!$H$5="FİRMA İADE"),1,0)+
IF(AND(J118="İMHA",FİLTRE!$H$5="İMHA"),1,0)</f>
        <v>1</v>
      </c>
      <c r="I118" s="5"/>
      <c r="J118" s="3"/>
      <c r="K118" s="3"/>
      <c r="L118" s="28" t="str">
        <f>(IF(K118="","",(VLOOKUP(K118,'ÜRÜN LİSTESİ'!B:C,2,0))))</f>
        <v/>
      </c>
      <c r="M118" s="29" t="str">
        <f>IF(K118="","",VLOOKUP(K118,'ÜRÜN LİSTESİ'!B:D,3,0))</f>
        <v/>
      </c>
      <c r="N118" s="28" t="str">
        <f>IF(K118="","",VLOOKUP(K118,'ÜRÜN LİSTESİ'!B:F,5,0))</f>
        <v/>
      </c>
      <c r="O118" s="5"/>
      <c r="P118" s="56" t="str">
        <f t="shared" ca="1" si="33"/>
        <v/>
      </c>
      <c r="Q118" s="57"/>
      <c r="R118" s="51" t="str">
        <f>IF(K118="","",
(IF($AK$2&gt;$AL$2,0,IF(K118="","",VLOOKUP(K118,'ÜRÜN LİSTESİ'!B:F,4,0)))))</f>
        <v/>
      </c>
      <c r="S118" s="51" t="str">
        <f t="shared" si="38"/>
        <v/>
      </c>
      <c r="T118" s="58" t="str">
        <f t="shared" ca="1" si="39"/>
        <v/>
      </c>
      <c r="U118" s="54" t="str">
        <f t="shared" ca="1" si="40"/>
        <v/>
      </c>
      <c r="V118" s="23"/>
      <c r="W118" s="54" t="str">
        <f t="shared" ca="1" si="41"/>
        <v/>
      </c>
      <c r="X118" s="54" t="str">
        <f t="shared" ca="1" si="42"/>
        <v/>
      </c>
      <c r="Y118"/>
      <c r="Z118"/>
      <c r="AA118" s="54" t="str">
        <f t="shared" si="52"/>
        <v/>
      </c>
      <c r="AB118" s="89" t="str">
        <f t="shared" ca="1" si="43"/>
        <v/>
      </c>
      <c r="AC118" s="89" t="str">
        <f t="shared" ca="1" si="44"/>
        <v/>
      </c>
      <c r="AD118"/>
      <c r="AE118" s="79" t="e">
        <f t="shared" si="45"/>
        <v>#VALUE!</v>
      </c>
      <c r="AF118" s="79" t="str">
        <f t="shared" si="46"/>
        <v/>
      </c>
      <c r="AG118" s="81" t="str">
        <f t="shared" si="53"/>
        <v/>
      </c>
      <c r="AH118" s="81" t="e">
        <f t="shared" si="47"/>
        <v>#VALUE!</v>
      </c>
      <c r="AI118" s="81" t="str">
        <f t="shared" si="48"/>
        <v/>
      </c>
      <c r="AJ118"/>
      <c r="AK118"/>
      <c r="AL118"/>
      <c r="AM118">
        <f t="shared" si="54"/>
        <v>0</v>
      </c>
      <c r="AN118">
        <f>COUNTIFS($L$1:L118,L118,$O$1:O118,O118)</f>
        <v>0</v>
      </c>
      <c r="AO118">
        <f t="shared" si="55"/>
        <v>0</v>
      </c>
      <c r="AP118">
        <f>COUNTIFS($J$4:J118,"SAYIM",$L$4:L118,L118,$O$4:O118,O118)</f>
        <v>0</v>
      </c>
      <c r="AQ118"/>
      <c r="AR118" s="1" t="str">
        <f>FİLTRE!$H$5</f>
        <v>TÜMÜ</v>
      </c>
      <c r="AS118"/>
      <c r="AU118" s="56">
        <f t="shared" si="49"/>
        <v>0</v>
      </c>
      <c r="AV118" s="54" t="str">
        <f t="shared" ca="1" si="50"/>
        <v/>
      </c>
      <c r="AW118" s="54" t="str">
        <f t="shared" ca="1" si="51"/>
        <v/>
      </c>
    </row>
    <row r="119" spans="2:49" x14ac:dyDescent="0.25">
      <c r="B119" s="1" t="str">
        <f>IF(I119="","",
(IF(N119=FİLTRE!$H$6,2,0)+IF(FİLTRE!$H$6="TOPLAM",2,0))
)</f>
        <v/>
      </c>
      <c r="C119">
        <f ca="1">IF(FİLTRE!$M$5="",9,(IF(U119&gt;=FİLTRE!$M$5,1,0)))</f>
        <v>1</v>
      </c>
      <c r="D119" s="1">
        <f ca="1">IF(FİLTRE!$M$6="",9,(IF('SKT LİSTESİ'!P119&lt;=FİLTRE!$M$6,1,0)))</f>
        <v>0</v>
      </c>
      <c r="E119" s="25" t="str">
        <f>IF(I119="","",(COUNTIFS($L$4:L119,L119)))</f>
        <v/>
      </c>
      <c r="F119" s="13">
        <f ca="1">IF(OR(B119&lt;&gt;2,C119&lt;&gt;1,D119&lt;&gt;1,H119&lt;&gt;1),0,
COUNTIFS($B$4:B119,2,$C$4:C119,1,$D$4:D119,1,$H$4:H119,1))</f>
        <v>0</v>
      </c>
      <c r="G119" s="26" t="str">
        <f>IF(I119="","",(COUNTIF($E$4:E119,E119)))</f>
        <v/>
      </c>
      <c r="H119" s="1">
        <f ca="1">IF(AND(J119="SAYIM",FİLTRE!$H$5="RAFTA",U119&lt;&gt;0),1,0)+
IF(AND(J119="İADE DEPO",FİLTRE!$H$5="İADE DEPO"),1,0)+
IF(FİLTRE!$H$5="TÜMÜ",1,0)+
IF(AND(J119="FİRMA İADE",FİLTRE!$H$5="FİRMA İADE"),1,0)+
IF(AND(J119="İMHA",FİLTRE!$H$5="İMHA"),1,0)</f>
        <v>1</v>
      </c>
      <c r="I119" s="5"/>
      <c r="J119" s="3"/>
      <c r="K119" s="3"/>
      <c r="L119" s="28" t="str">
        <f>(IF(K119="","",(VLOOKUP(K119,'ÜRÜN LİSTESİ'!B:C,2,0))))</f>
        <v/>
      </c>
      <c r="M119" s="29" t="str">
        <f>IF(K119="","",VLOOKUP(K119,'ÜRÜN LİSTESİ'!B:D,3,0))</f>
        <v/>
      </c>
      <c r="N119" s="28" t="str">
        <f>IF(K119="","",VLOOKUP(K119,'ÜRÜN LİSTESİ'!B:F,5,0))</f>
        <v/>
      </c>
      <c r="O119" s="5"/>
      <c r="P119" s="56" t="str">
        <f t="shared" ca="1" si="33"/>
        <v/>
      </c>
      <c r="Q119" s="57"/>
      <c r="R119" s="51" t="str">
        <f>IF(K119="","",
(IF($AK$2&gt;$AL$2,0,IF(K119="","",VLOOKUP(K119,'ÜRÜN LİSTESİ'!B:F,4,0)))))</f>
        <v/>
      </c>
      <c r="S119" s="51" t="str">
        <f t="shared" si="38"/>
        <v/>
      </c>
      <c r="T119" s="58" t="str">
        <f t="shared" ca="1" si="39"/>
        <v/>
      </c>
      <c r="U119" s="54" t="str">
        <f t="shared" ca="1" si="40"/>
        <v/>
      </c>
      <c r="V119" s="23"/>
      <c r="W119" s="54" t="str">
        <f t="shared" ca="1" si="41"/>
        <v/>
      </c>
      <c r="X119" s="54" t="str">
        <f t="shared" ca="1" si="42"/>
        <v/>
      </c>
      <c r="Y119"/>
      <c r="Z119"/>
      <c r="AA119" s="54" t="str">
        <f t="shared" si="52"/>
        <v/>
      </c>
      <c r="AB119" s="89" t="str">
        <f t="shared" ca="1" si="43"/>
        <v/>
      </c>
      <c r="AC119" s="89" t="str">
        <f t="shared" ca="1" si="44"/>
        <v/>
      </c>
      <c r="AD119"/>
      <c r="AE119" s="79" t="e">
        <f t="shared" si="45"/>
        <v>#VALUE!</v>
      </c>
      <c r="AF119" s="79" t="str">
        <f t="shared" si="46"/>
        <v/>
      </c>
      <c r="AG119" s="81" t="str">
        <f t="shared" si="53"/>
        <v/>
      </c>
      <c r="AH119" s="81" t="e">
        <f t="shared" si="47"/>
        <v>#VALUE!</v>
      </c>
      <c r="AI119" s="81" t="str">
        <f t="shared" si="48"/>
        <v/>
      </c>
      <c r="AJ119"/>
      <c r="AK119"/>
      <c r="AL119"/>
      <c r="AM119">
        <f t="shared" si="54"/>
        <v>0</v>
      </c>
      <c r="AN119">
        <f>COUNTIFS($L$1:L119,L119,$O$1:O119,O119)</f>
        <v>0</v>
      </c>
      <c r="AO119">
        <f t="shared" si="55"/>
        <v>0</v>
      </c>
      <c r="AP119">
        <f>COUNTIFS($J$4:J119,"SAYIM",$L$4:L119,L119,$O$4:O119,O119)</f>
        <v>0</v>
      </c>
      <c r="AQ119"/>
      <c r="AR119" s="1" t="str">
        <f>FİLTRE!$H$5</f>
        <v>TÜMÜ</v>
      </c>
      <c r="AS119"/>
      <c r="AU119" s="56">
        <f t="shared" si="49"/>
        <v>0</v>
      </c>
      <c r="AV119" s="54" t="str">
        <f t="shared" ca="1" si="50"/>
        <v/>
      </c>
      <c r="AW119" s="54" t="str">
        <f t="shared" ca="1" si="51"/>
        <v/>
      </c>
    </row>
    <row r="120" spans="2:49" x14ac:dyDescent="0.25">
      <c r="B120" s="1" t="str">
        <f>IF(I120="","",
(IF(N120=FİLTRE!$H$6,2,0)+IF(FİLTRE!$H$6="TOPLAM",2,0))
)</f>
        <v/>
      </c>
      <c r="C120">
        <f ca="1">IF(FİLTRE!$M$5="",9,(IF(U120&gt;=FİLTRE!$M$5,1,0)))</f>
        <v>1</v>
      </c>
      <c r="D120" s="1">
        <f ca="1">IF(FİLTRE!$M$6="",9,(IF('SKT LİSTESİ'!P120&lt;=FİLTRE!$M$6,1,0)))</f>
        <v>0</v>
      </c>
      <c r="E120" s="25" t="str">
        <f>IF(I120="","",(COUNTIFS($L$4:L120,L120)))</f>
        <v/>
      </c>
      <c r="F120" s="13">
        <f ca="1">IF(OR(B120&lt;&gt;2,C120&lt;&gt;1,D120&lt;&gt;1,H120&lt;&gt;1),0,
COUNTIFS($B$4:B120,2,$C$4:C120,1,$D$4:D120,1,$H$4:H120,1))</f>
        <v>0</v>
      </c>
      <c r="G120" s="26" t="str">
        <f>IF(I120="","",(COUNTIF($E$4:E120,E120)))</f>
        <v/>
      </c>
      <c r="H120" s="1">
        <f ca="1">IF(AND(J120="SAYIM",FİLTRE!$H$5="RAFTA",U120&lt;&gt;0),1,0)+
IF(AND(J120="İADE DEPO",FİLTRE!$H$5="İADE DEPO"),1,0)+
IF(FİLTRE!$H$5="TÜMÜ",1,0)+
IF(AND(J120="FİRMA İADE",FİLTRE!$H$5="FİRMA İADE"),1,0)+
IF(AND(J120="İMHA",FİLTRE!$H$5="İMHA"),1,0)</f>
        <v>1</v>
      </c>
      <c r="I120" s="5"/>
      <c r="J120" s="3"/>
      <c r="K120" s="3"/>
      <c r="L120" s="28" t="str">
        <f>(IF(K120="","",(VLOOKUP(K120,'ÜRÜN LİSTESİ'!B:C,2,0))))</f>
        <v/>
      </c>
      <c r="M120" s="29" t="str">
        <f>IF(K120="","",VLOOKUP(K120,'ÜRÜN LİSTESİ'!B:D,3,0))</f>
        <v/>
      </c>
      <c r="N120" s="28" t="str">
        <f>IF(K120="","",VLOOKUP(K120,'ÜRÜN LİSTESİ'!B:F,5,0))</f>
        <v/>
      </c>
      <c r="O120" s="5"/>
      <c r="P120" s="56" t="str">
        <f t="shared" ca="1" si="33"/>
        <v/>
      </c>
      <c r="Q120" s="57"/>
      <c r="R120" s="51" t="str">
        <f>IF(K120="","",
(IF($AK$2&gt;$AL$2,0,IF(K120="","",VLOOKUP(K120,'ÜRÜN LİSTESİ'!B:F,4,0)))))</f>
        <v/>
      </c>
      <c r="S120" s="51" t="str">
        <f t="shared" si="38"/>
        <v/>
      </c>
      <c r="T120" s="58" t="str">
        <f t="shared" ca="1" si="39"/>
        <v/>
      </c>
      <c r="U120" s="54" t="str">
        <f t="shared" ca="1" si="40"/>
        <v/>
      </c>
      <c r="V120" s="23"/>
      <c r="W120" s="54" t="str">
        <f t="shared" ca="1" si="41"/>
        <v/>
      </c>
      <c r="X120" s="54" t="str">
        <f t="shared" ca="1" si="42"/>
        <v/>
      </c>
      <c r="Y120"/>
      <c r="Z120"/>
      <c r="AA120" s="54" t="str">
        <f t="shared" si="52"/>
        <v/>
      </c>
      <c r="AB120" s="89" t="str">
        <f t="shared" ca="1" si="43"/>
        <v/>
      </c>
      <c r="AC120" s="89" t="str">
        <f t="shared" ca="1" si="44"/>
        <v/>
      </c>
      <c r="AD120"/>
      <c r="AE120" s="79" t="e">
        <f t="shared" si="45"/>
        <v>#VALUE!</v>
      </c>
      <c r="AF120" s="79" t="str">
        <f t="shared" si="46"/>
        <v/>
      </c>
      <c r="AG120" s="81" t="str">
        <f t="shared" si="53"/>
        <v/>
      </c>
      <c r="AH120" s="81" t="e">
        <f t="shared" si="47"/>
        <v>#VALUE!</v>
      </c>
      <c r="AI120" s="81" t="str">
        <f t="shared" si="48"/>
        <v/>
      </c>
      <c r="AJ120"/>
      <c r="AK120"/>
      <c r="AL120"/>
      <c r="AM120">
        <f t="shared" si="54"/>
        <v>0</v>
      </c>
      <c r="AN120">
        <f>COUNTIFS($L$1:L120,L120,$O$1:O120,O120)</f>
        <v>0</v>
      </c>
      <c r="AO120">
        <f t="shared" si="55"/>
        <v>0</v>
      </c>
      <c r="AP120">
        <f>COUNTIFS($J$4:J120,"SAYIM",$L$4:L120,L120,$O$4:O120,O120)</f>
        <v>0</v>
      </c>
      <c r="AQ120"/>
      <c r="AR120" s="1" t="str">
        <f>FİLTRE!$H$5</f>
        <v>TÜMÜ</v>
      </c>
      <c r="AS120"/>
      <c r="AU120" s="56">
        <f t="shared" si="49"/>
        <v>0</v>
      </c>
      <c r="AV120" s="54" t="str">
        <f t="shared" ca="1" si="50"/>
        <v/>
      </c>
      <c r="AW120" s="54" t="str">
        <f t="shared" ca="1" si="51"/>
        <v/>
      </c>
    </row>
    <row r="121" spans="2:49" x14ac:dyDescent="0.25">
      <c r="B121" s="1" t="str">
        <f>IF(I121="","",
(IF(N121=FİLTRE!$H$6,2,0)+IF(FİLTRE!$H$6="TOPLAM",2,0))
)</f>
        <v/>
      </c>
      <c r="C121">
        <f ca="1">IF(FİLTRE!$M$5="",9,(IF(U121&gt;=FİLTRE!$M$5,1,0)))</f>
        <v>1</v>
      </c>
      <c r="D121" s="1">
        <f ca="1">IF(FİLTRE!$M$6="",9,(IF('SKT LİSTESİ'!P121&lt;=FİLTRE!$M$6,1,0)))</f>
        <v>0</v>
      </c>
      <c r="E121" s="25" t="str">
        <f>IF(I121="","",(COUNTIFS($L$4:L121,L121)))</f>
        <v/>
      </c>
      <c r="F121" s="13">
        <f ca="1">IF(OR(B121&lt;&gt;2,C121&lt;&gt;1,D121&lt;&gt;1,H121&lt;&gt;1),0,
COUNTIFS($B$4:B121,2,$C$4:C121,1,$D$4:D121,1,$H$4:H121,1))</f>
        <v>0</v>
      </c>
      <c r="G121" s="26" t="str">
        <f>IF(I121="","",(COUNTIF($E$4:E121,E121)))</f>
        <v/>
      </c>
      <c r="H121" s="1">
        <f ca="1">IF(AND(J121="SAYIM",FİLTRE!$H$5="RAFTA",U121&lt;&gt;0),1,0)+
IF(AND(J121="İADE DEPO",FİLTRE!$H$5="İADE DEPO"),1,0)+
IF(FİLTRE!$H$5="TÜMÜ",1,0)+
IF(AND(J121="FİRMA İADE",FİLTRE!$H$5="FİRMA İADE"),1,0)+
IF(AND(J121="İMHA",FİLTRE!$H$5="İMHA"),1,0)</f>
        <v>1</v>
      </c>
      <c r="I121" s="5"/>
      <c r="J121" s="3"/>
      <c r="K121" s="3"/>
      <c r="L121" s="28" t="str">
        <f>(IF(K121="","",(VLOOKUP(K121,'ÜRÜN LİSTESİ'!B:C,2,0))))</f>
        <v/>
      </c>
      <c r="M121" s="29" t="str">
        <f>IF(K121="","",VLOOKUP(K121,'ÜRÜN LİSTESİ'!B:D,3,0))</f>
        <v/>
      </c>
      <c r="N121" s="28" t="str">
        <f>IF(K121="","",VLOOKUP(K121,'ÜRÜN LİSTESİ'!B:F,5,0))</f>
        <v/>
      </c>
      <c r="O121" s="5"/>
      <c r="P121" s="56" t="str">
        <f t="shared" ca="1" si="33"/>
        <v/>
      </c>
      <c r="Q121" s="57"/>
      <c r="R121" s="51" t="str">
        <f>IF(K121="","",
(IF($AK$2&gt;$AL$2,0,IF(K121="","",VLOOKUP(K121,'ÜRÜN LİSTESİ'!B:F,4,0)))))</f>
        <v/>
      </c>
      <c r="S121" s="51" t="str">
        <f t="shared" si="38"/>
        <v/>
      </c>
      <c r="T121" s="58" t="str">
        <f t="shared" ca="1" si="39"/>
        <v/>
      </c>
      <c r="U121" s="54" t="str">
        <f t="shared" ca="1" si="40"/>
        <v/>
      </c>
      <c r="V121" s="23"/>
      <c r="W121" s="54" t="str">
        <f t="shared" ca="1" si="41"/>
        <v/>
      </c>
      <c r="X121" s="54" t="str">
        <f t="shared" ca="1" si="42"/>
        <v/>
      </c>
      <c r="Y121"/>
      <c r="Z121"/>
      <c r="AA121" s="54" t="str">
        <f t="shared" si="52"/>
        <v/>
      </c>
      <c r="AB121" s="89" t="str">
        <f t="shared" ca="1" si="43"/>
        <v/>
      </c>
      <c r="AC121" s="89" t="str">
        <f t="shared" ca="1" si="44"/>
        <v/>
      </c>
      <c r="AD121"/>
      <c r="AE121" s="79" t="e">
        <f t="shared" si="45"/>
        <v>#VALUE!</v>
      </c>
      <c r="AF121" s="79" t="str">
        <f t="shared" si="46"/>
        <v/>
      </c>
      <c r="AG121" s="81" t="str">
        <f t="shared" si="53"/>
        <v/>
      </c>
      <c r="AH121" s="81" t="e">
        <f t="shared" si="47"/>
        <v>#VALUE!</v>
      </c>
      <c r="AI121" s="81" t="str">
        <f t="shared" si="48"/>
        <v/>
      </c>
      <c r="AJ121"/>
      <c r="AK121"/>
      <c r="AL121"/>
      <c r="AM121">
        <f t="shared" si="54"/>
        <v>0</v>
      </c>
      <c r="AN121">
        <f>COUNTIFS($L$1:L121,L121,$O$1:O121,O121)</f>
        <v>0</v>
      </c>
      <c r="AO121">
        <f t="shared" si="55"/>
        <v>0</v>
      </c>
      <c r="AP121">
        <f>COUNTIFS($J$4:J121,"SAYIM",$L$4:L121,L121,$O$4:O121,O121)</f>
        <v>0</v>
      </c>
      <c r="AQ121"/>
      <c r="AR121" s="1" t="str">
        <f>FİLTRE!$H$5</f>
        <v>TÜMÜ</v>
      </c>
      <c r="AS121"/>
      <c r="AU121" s="56">
        <f t="shared" si="49"/>
        <v>0</v>
      </c>
      <c r="AV121" s="54" t="str">
        <f t="shared" ca="1" si="50"/>
        <v/>
      </c>
      <c r="AW121" s="54" t="str">
        <f t="shared" ca="1" si="51"/>
        <v/>
      </c>
    </row>
    <row r="122" spans="2:49" x14ac:dyDescent="0.25">
      <c r="B122" s="1" t="str">
        <f>IF(I122="","",
(IF(N122=FİLTRE!$H$6,2,0)+IF(FİLTRE!$H$6="TOPLAM",2,0))
)</f>
        <v/>
      </c>
      <c r="C122">
        <f ca="1">IF(FİLTRE!$M$5="",9,(IF(U122&gt;=FİLTRE!$M$5,1,0)))</f>
        <v>1</v>
      </c>
      <c r="D122" s="1">
        <f ca="1">IF(FİLTRE!$M$6="",9,(IF('SKT LİSTESİ'!P122&lt;=FİLTRE!$M$6,1,0)))</f>
        <v>0</v>
      </c>
      <c r="E122" s="25" t="str">
        <f>IF(I122="","",(COUNTIFS($L$4:L122,L122)))</f>
        <v/>
      </c>
      <c r="F122" s="13">
        <f ca="1">IF(OR(B122&lt;&gt;2,C122&lt;&gt;1,D122&lt;&gt;1,H122&lt;&gt;1),0,
COUNTIFS($B$4:B122,2,$C$4:C122,1,$D$4:D122,1,$H$4:H122,1))</f>
        <v>0</v>
      </c>
      <c r="G122" s="26" t="str">
        <f>IF(I122="","",(COUNTIF($E$4:E122,E122)))</f>
        <v/>
      </c>
      <c r="H122" s="1">
        <f ca="1">IF(AND(J122="SAYIM",FİLTRE!$H$5="RAFTA",U122&lt;&gt;0),1,0)+
IF(AND(J122="İADE DEPO",FİLTRE!$H$5="İADE DEPO"),1,0)+
IF(FİLTRE!$H$5="TÜMÜ",1,0)+
IF(AND(J122="FİRMA İADE",FİLTRE!$H$5="FİRMA İADE"),1,0)+
IF(AND(J122="İMHA",FİLTRE!$H$5="İMHA"),1,0)</f>
        <v>1</v>
      </c>
      <c r="I122" s="5"/>
      <c r="J122" s="3"/>
      <c r="K122" s="3"/>
      <c r="L122" s="28" t="str">
        <f>(IF(K122="","",(VLOOKUP(K122,'ÜRÜN LİSTESİ'!B:C,2,0))))</f>
        <v/>
      </c>
      <c r="M122" s="29" t="str">
        <f>IF(K122="","",VLOOKUP(K122,'ÜRÜN LİSTESİ'!B:D,3,0))</f>
        <v/>
      </c>
      <c r="N122" s="28" t="str">
        <f>IF(K122="","",VLOOKUP(K122,'ÜRÜN LİSTESİ'!B:F,5,0))</f>
        <v/>
      </c>
      <c r="O122" s="5"/>
      <c r="P122" s="56" t="str">
        <f t="shared" ca="1" si="33"/>
        <v/>
      </c>
      <c r="Q122" s="57"/>
      <c r="R122" s="51" t="str">
        <f>IF(K122="","",
(IF($AK$2&gt;$AL$2,0,IF(K122="","",VLOOKUP(K122,'ÜRÜN LİSTESİ'!B:F,4,0)))))</f>
        <v/>
      </c>
      <c r="S122" s="51" t="str">
        <f t="shared" si="38"/>
        <v/>
      </c>
      <c r="T122" s="58" t="str">
        <f t="shared" ca="1" si="39"/>
        <v/>
      </c>
      <c r="U122" s="54" t="str">
        <f t="shared" ca="1" si="40"/>
        <v/>
      </c>
      <c r="V122" s="23"/>
      <c r="W122" s="54" t="str">
        <f t="shared" ca="1" si="41"/>
        <v/>
      </c>
      <c r="X122" s="54" t="str">
        <f t="shared" ca="1" si="42"/>
        <v/>
      </c>
      <c r="Y122"/>
      <c r="Z122"/>
      <c r="AA122" s="54" t="str">
        <f t="shared" si="52"/>
        <v/>
      </c>
      <c r="AB122" s="89" t="str">
        <f t="shared" ca="1" si="43"/>
        <v/>
      </c>
      <c r="AC122" s="89" t="str">
        <f t="shared" ca="1" si="44"/>
        <v/>
      </c>
      <c r="AD122"/>
      <c r="AE122" s="79" t="e">
        <f t="shared" si="45"/>
        <v>#VALUE!</v>
      </c>
      <c r="AF122" s="79" t="str">
        <f t="shared" si="46"/>
        <v/>
      </c>
      <c r="AG122" s="81" t="str">
        <f t="shared" si="53"/>
        <v/>
      </c>
      <c r="AH122" s="81" t="e">
        <f t="shared" si="47"/>
        <v>#VALUE!</v>
      </c>
      <c r="AI122" s="81" t="str">
        <f t="shared" si="48"/>
        <v/>
      </c>
      <c r="AJ122"/>
      <c r="AK122"/>
      <c r="AL122"/>
      <c r="AM122">
        <f t="shared" si="54"/>
        <v>0</v>
      </c>
      <c r="AN122">
        <f>COUNTIFS($L$1:L122,L122,$O$1:O122,O122)</f>
        <v>0</v>
      </c>
      <c r="AO122">
        <f t="shared" si="55"/>
        <v>0</v>
      </c>
      <c r="AP122">
        <f>COUNTIFS($J$4:J122,"SAYIM",$L$4:L122,L122,$O$4:O122,O122)</f>
        <v>0</v>
      </c>
      <c r="AQ122"/>
      <c r="AR122" s="1" t="str">
        <f>FİLTRE!$H$5</f>
        <v>TÜMÜ</v>
      </c>
      <c r="AS122"/>
      <c r="AU122" s="56">
        <f t="shared" si="49"/>
        <v>0</v>
      </c>
      <c r="AV122" s="54" t="str">
        <f t="shared" ca="1" si="50"/>
        <v/>
      </c>
      <c r="AW122" s="54" t="str">
        <f t="shared" ca="1" si="51"/>
        <v/>
      </c>
    </row>
    <row r="123" spans="2:49" x14ac:dyDescent="0.25">
      <c r="B123" s="1" t="str">
        <f>IF(I123="","",
(IF(N123=FİLTRE!$H$6,2,0)+IF(FİLTRE!$H$6="TOPLAM",2,0))
)</f>
        <v/>
      </c>
      <c r="C123">
        <f ca="1">IF(FİLTRE!$M$5="",9,(IF(U123&gt;=FİLTRE!$M$5,1,0)))</f>
        <v>1</v>
      </c>
      <c r="D123" s="1">
        <f ca="1">IF(FİLTRE!$M$6="",9,(IF('SKT LİSTESİ'!P123&lt;=FİLTRE!$M$6,1,0)))</f>
        <v>0</v>
      </c>
      <c r="E123" s="25" t="str">
        <f>IF(I123="","",(COUNTIFS($L$4:L123,L123)))</f>
        <v/>
      </c>
      <c r="F123" s="13">
        <f ca="1">IF(OR(B123&lt;&gt;2,C123&lt;&gt;1,D123&lt;&gt;1,H123&lt;&gt;1),0,
COUNTIFS($B$4:B123,2,$C$4:C123,1,$D$4:D123,1,$H$4:H123,1))</f>
        <v>0</v>
      </c>
      <c r="G123" s="26" t="str">
        <f>IF(I123="","",(COUNTIF($E$4:E123,E123)))</f>
        <v/>
      </c>
      <c r="H123" s="1">
        <f ca="1">IF(AND(J123="SAYIM",FİLTRE!$H$5="RAFTA",U123&lt;&gt;0),1,0)+
IF(AND(J123="İADE DEPO",FİLTRE!$H$5="İADE DEPO"),1,0)+
IF(FİLTRE!$H$5="TÜMÜ",1,0)+
IF(AND(J123="FİRMA İADE",FİLTRE!$H$5="FİRMA İADE"),1,0)+
IF(AND(J123="İMHA",FİLTRE!$H$5="İMHA"),1,0)</f>
        <v>1</v>
      </c>
      <c r="I123" s="5"/>
      <c r="J123" s="3"/>
      <c r="K123" s="3"/>
      <c r="L123" s="28" t="str">
        <f>(IF(K123="","",(VLOOKUP(K123,'ÜRÜN LİSTESİ'!B:C,2,0))))</f>
        <v/>
      </c>
      <c r="M123" s="29" t="str">
        <f>IF(K123="","",VLOOKUP(K123,'ÜRÜN LİSTESİ'!B:D,3,0))</f>
        <v/>
      </c>
      <c r="N123" s="28" t="str">
        <f>IF(K123="","",VLOOKUP(K123,'ÜRÜN LİSTESİ'!B:F,5,0))</f>
        <v/>
      </c>
      <c r="O123" s="5"/>
      <c r="P123" s="56" t="str">
        <f t="shared" ca="1" si="33"/>
        <v/>
      </c>
      <c r="Q123" s="57"/>
      <c r="R123" s="51" t="str">
        <f>IF(K123="","",
(IF($AK$2&gt;$AL$2,0,IF(K123="","",VLOOKUP(K123,'ÜRÜN LİSTESİ'!B:F,4,0)))))</f>
        <v/>
      </c>
      <c r="S123" s="51" t="str">
        <f t="shared" si="38"/>
        <v/>
      </c>
      <c r="T123" s="58" t="str">
        <f t="shared" ca="1" si="39"/>
        <v/>
      </c>
      <c r="U123" s="54" t="str">
        <f t="shared" ca="1" si="40"/>
        <v/>
      </c>
      <c r="V123" s="23"/>
      <c r="W123" s="54" t="str">
        <f t="shared" ca="1" si="41"/>
        <v/>
      </c>
      <c r="X123" s="54" t="str">
        <f t="shared" ca="1" si="42"/>
        <v/>
      </c>
      <c r="Y123"/>
      <c r="Z123"/>
      <c r="AA123" s="54" t="str">
        <f t="shared" si="52"/>
        <v/>
      </c>
      <c r="AB123" s="89" t="str">
        <f t="shared" ca="1" si="43"/>
        <v/>
      </c>
      <c r="AC123" s="89" t="str">
        <f t="shared" ca="1" si="44"/>
        <v/>
      </c>
      <c r="AD123"/>
      <c r="AE123" s="79" t="e">
        <f t="shared" si="45"/>
        <v>#VALUE!</v>
      </c>
      <c r="AF123" s="79" t="str">
        <f t="shared" si="46"/>
        <v/>
      </c>
      <c r="AG123" s="81" t="str">
        <f t="shared" si="53"/>
        <v/>
      </c>
      <c r="AH123" s="81" t="e">
        <f t="shared" si="47"/>
        <v>#VALUE!</v>
      </c>
      <c r="AI123" s="81" t="str">
        <f t="shared" si="48"/>
        <v/>
      </c>
      <c r="AJ123"/>
      <c r="AK123"/>
      <c r="AL123"/>
      <c r="AM123">
        <f t="shared" si="54"/>
        <v>0</v>
      </c>
      <c r="AN123">
        <f>COUNTIFS($L$1:L123,L123,$O$1:O123,O123)</f>
        <v>0</v>
      </c>
      <c r="AO123">
        <f t="shared" si="55"/>
        <v>0</v>
      </c>
      <c r="AP123">
        <f>COUNTIFS($J$4:J123,"SAYIM",$L$4:L123,L123,$O$4:O123,O123)</f>
        <v>0</v>
      </c>
      <c r="AQ123"/>
      <c r="AR123" s="1" t="str">
        <f>FİLTRE!$H$5</f>
        <v>TÜMÜ</v>
      </c>
      <c r="AS123"/>
      <c r="AU123" s="56">
        <f t="shared" si="49"/>
        <v>0</v>
      </c>
      <c r="AV123" s="54" t="str">
        <f t="shared" ca="1" si="50"/>
        <v/>
      </c>
      <c r="AW123" s="54" t="str">
        <f t="shared" ca="1" si="51"/>
        <v/>
      </c>
    </row>
    <row r="124" spans="2:49" x14ac:dyDescent="0.25">
      <c r="B124" s="1" t="str">
        <f>IF(I124="","",
(IF(N124=FİLTRE!$H$6,2,0)+IF(FİLTRE!$H$6="TOPLAM",2,0))
)</f>
        <v/>
      </c>
      <c r="C124">
        <f ca="1">IF(FİLTRE!$M$5="",9,(IF(U124&gt;=FİLTRE!$M$5,1,0)))</f>
        <v>1</v>
      </c>
      <c r="D124" s="1">
        <f ca="1">IF(FİLTRE!$M$6="",9,(IF('SKT LİSTESİ'!P124&lt;=FİLTRE!$M$6,1,0)))</f>
        <v>0</v>
      </c>
      <c r="E124" s="25" t="str">
        <f>IF(I124="","",(COUNTIFS($L$4:L124,L124)))</f>
        <v/>
      </c>
      <c r="F124" s="13">
        <f ca="1">IF(OR(B124&lt;&gt;2,C124&lt;&gt;1,D124&lt;&gt;1,H124&lt;&gt;1),0,
COUNTIFS($B$4:B124,2,$C$4:C124,1,$D$4:D124,1,$H$4:H124,1))</f>
        <v>0</v>
      </c>
      <c r="G124" s="26" t="str">
        <f>IF(I124="","",(COUNTIF($E$4:E124,E124)))</f>
        <v/>
      </c>
      <c r="H124" s="1">
        <f ca="1">IF(AND(J124="SAYIM",FİLTRE!$H$5="RAFTA",U124&lt;&gt;0),1,0)+
IF(AND(J124="İADE DEPO",FİLTRE!$H$5="İADE DEPO"),1,0)+
IF(FİLTRE!$H$5="TÜMÜ",1,0)+
IF(AND(J124="FİRMA İADE",FİLTRE!$H$5="FİRMA İADE"),1,0)+
IF(AND(J124="İMHA",FİLTRE!$H$5="İMHA"),1,0)</f>
        <v>1</v>
      </c>
      <c r="I124" s="5"/>
      <c r="J124" s="3"/>
      <c r="K124" s="3"/>
      <c r="L124" s="28" t="str">
        <f>(IF(K124="","",(VLOOKUP(K124,'ÜRÜN LİSTESİ'!B:C,2,0))))</f>
        <v/>
      </c>
      <c r="M124" s="29" t="str">
        <f>IF(K124="","",VLOOKUP(K124,'ÜRÜN LİSTESİ'!B:D,3,0))</f>
        <v/>
      </c>
      <c r="N124" s="28" t="str">
        <f>IF(K124="","",VLOOKUP(K124,'ÜRÜN LİSTESİ'!B:F,5,0))</f>
        <v/>
      </c>
      <c r="O124" s="5"/>
      <c r="P124" s="56" t="str">
        <f t="shared" ca="1" si="33"/>
        <v/>
      </c>
      <c r="Q124" s="57"/>
      <c r="R124" s="51" t="str">
        <f>IF(K124="","",
(IF($AK$2&gt;$AL$2,0,IF(K124="","",VLOOKUP(K124,'ÜRÜN LİSTESİ'!B:F,4,0)))))</f>
        <v/>
      </c>
      <c r="S124" s="51" t="str">
        <f t="shared" si="38"/>
        <v/>
      </c>
      <c r="T124" s="58" t="str">
        <f t="shared" ca="1" si="39"/>
        <v/>
      </c>
      <c r="U124" s="54" t="str">
        <f t="shared" ca="1" si="40"/>
        <v/>
      </c>
      <c r="V124" s="23"/>
      <c r="W124" s="54" t="str">
        <f t="shared" ca="1" si="41"/>
        <v/>
      </c>
      <c r="X124" s="54" t="str">
        <f t="shared" ca="1" si="42"/>
        <v/>
      </c>
      <c r="Y124"/>
      <c r="Z124"/>
      <c r="AA124" s="54" t="str">
        <f t="shared" si="52"/>
        <v/>
      </c>
      <c r="AB124" s="89" t="str">
        <f t="shared" ca="1" si="43"/>
        <v/>
      </c>
      <c r="AC124" s="89" t="str">
        <f t="shared" ca="1" si="44"/>
        <v/>
      </c>
      <c r="AD124"/>
      <c r="AE124" s="79" t="e">
        <f t="shared" si="45"/>
        <v>#VALUE!</v>
      </c>
      <c r="AF124" s="79" t="str">
        <f t="shared" si="46"/>
        <v/>
      </c>
      <c r="AG124" s="81" t="str">
        <f t="shared" si="53"/>
        <v/>
      </c>
      <c r="AH124" s="81" t="e">
        <f t="shared" si="47"/>
        <v>#VALUE!</v>
      </c>
      <c r="AI124" s="81" t="str">
        <f t="shared" si="48"/>
        <v/>
      </c>
      <c r="AJ124"/>
      <c r="AK124"/>
      <c r="AL124"/>
      <c r="AM124">
        <f t="shared" si="54"/>
        <v>0</v>
      </c>
      <c r="AN124">
        <f>COUNTIFS($L$1:L124,L124,$O$1:O124,O124)</f>
        <v>0</v>
      </c>
      <c r="AO124">
        <f t="shared" si="55"/>
        <v>0</v>
      </c>
      <c r="AP124">
        <f>COUNTIFS($J$4:J124,"SAYIM",$L$4:L124,L124,$O$4:O124,O124)</f>
        <v>0</v>
      </c>
      <c r="AQ124"/>
      <c r="AR124" s="1" t="str">
        <f>FİLTRE!$H$5</f>
        <v>TÜMÜ</v>
      </c>
      <c r="AS124"/>
      <c r="AU124" s="56">
        <f t="shared" si="49"/>
        <v>0</v>
      </c>
      <c r="AV124" s="54" t="str">
        <f t="shared" ca="1" si="50"/>
        <v/>
      </c>
      <c r="AW124" s="54" t="str">
        <f t="shared" ca="1" si="51"/>
        <v/>
      </c>
    </row>
    <row r="125" spans="2:49" x14ac:dyDescent="0.25">
      <c r="B125" s="1" t="str">
        <f>IF(I125="","",
(IF(N125=FİLTRE!$H$6,2,0)+IF(FİLTRE!$H$6="TOPLAM",2,0))
)</f>
        <v/>
      </c>
      <c r="C125">
        <f ca="1">IF(FİLTRE!$M$5="",9,(IF(U125&gt;=FİLTRE!$M$5,1,0)))</f>
        <v>1</v>
      </c>
      <c r="D125" s="1">
        <f ca="1">IF(FİLTRE!$M$6="",9,(IF('SKT LİSTESİ'!P125&lt;=FİLTRE!$M$6,1,0)))</f>
        <v>0</v>
      </c>
      <c r="E125" s="25" t="str">
        <f>IF(I125="","",(COUNTIFS($L$4:L125,L125)))</f>
        <v/>
      </c>
      <c r="F125" s="13">
        <f ca="1">IF(OR(B125&lt;&gt;2,C125&lt;&gt;1,D125&lt;&gt;1,H125&lt;&gt;1),0,
COUNTIFS($B$4:B125,2,$C$4:C125,1,$D$4:D125,1,$H$4:H125,1))</f>
        <v>0</v>
      </c>
      <c r="G125" s="26" t="str">
        <f>IF(I125="","",(COUNTIF($E$4:E125,E125)))</f>
        <v/>
      </c>
      <c r="H125" s="1">
        <f ca="1">IF(AND(J125="SAYIM",FİLTRE!$H$5="RAFTA",U125&lt;&gt;0),1,0)+
IF(AND(J125="İADE DEPO",FİLTRE!$H$5="İADE DEPO"),1,0)+
IF(FİLTRE!$H$5="TÜMÜ",1,0)+
IF(AND(J125="FİRMA İADE",FİLTRE!$H$5="FİRMA İADE"),1,0)+
IF(AND(J125="İMHA",FİLTRE!$H$5="İMHA"),1,0)</f>
        <v>1</v>
      </c>
      <c r="I125" s="5"/>
      <c r="J125" s="3"/>
      <c r="K125" s="3"/>
      <c r="L125" s="28" t="str">
        <f>(IF(K125="","",(VLOOKUP(K125,'ÜRÜN LİSTESİ'!B:C,2,0))))</f>
        <v/>
      </c>
      <c r="M125" s="29" t="str">
        <f>IF(K125="","",VLOOKUP(K125,'ÜRÜN LİSTESİ'!B:D,3,0))</f>
        <v/>
      </c>
      <c r="N125" s="28" t="str">
        <f>IF(K125="","",VLOOKUP(K125,'ÜRÜN LİSTESİ'!B:F,5,0))</f>
        <v/>
      </c>
      <c r="O125" s="5"/>
      <c r="P125" s="56" t="str">
        <f t="shared" ca="1" si="33"/>
        <v/>
      </c>
      <c r="Q125" s="57"/>
      <c r="R125" s="51" t="str">
        <f>IF(K125="","",
(IF($AK$2&gt;$AL$2,0,IF(K125="","",VLOOKUP(K125,'ÜRÜN LİSTESİ'!B:F,4,0)))))</f>
        <v/>
      </c>
      <c r="S125" s="51" t="str">
        <f t="shared" si="38"/>
        <v/>
      </c>
      <c r="T125" s="58" t="str">
        <f t="shared" ca="1" si="39"/>
        <v/>
      </c>
      <c r="U125" s="54" t="str">
        <f t="shared" ca="1" si="40"/>
        <v/>
      </c>
      <c r="V125" s="23"/>
      <c r="W125" s="54" t="str">
        <f t="shared" ca="1" si="41"/>
        <v/>
      </c>
      <c r="X125" s="54" t="str">
        <f t="shared" ca="1" si="42"/>
        <v/>
      </c>
      <c r="Y125"/>
      <c r="Z125"/>
      <c r="AA125" s="54" t="str">
        <f t="shared" si="52"/>
        <v/>
      </c>
      <c r="AB125" s="89" t="str">
        <f t="shared" ca="1" si="43"/>
        <v/>
      </c>
      <c r="AC125" s="89" t="str">
        <f t="shared" ca="1" si="44"/>
        <v/>
      </c>
      <c r="AD125"/>
      <c r="AE125" s="79" t="e">
        <f t="shared" si="45"/>
        <v>#VALUE!</v>
      </c>
      <c r="AF125" s="79" t="str">
        <f t="shared" si="46"/>
        <v/>
      </c>
      <c r="AG125" s="81" t="str">
        <f t="shared" si="53"/>
        <v/>
      </c>
      <c r="AH125" s="81" t="e">
        <f t="shared" si="47"/>
        <v>#VALUE!</v>
      </c>
      <c r="AI125" s="81" t="str">
        <f t="shared" si="48"/>
        <v/>
      </c>
      <c r="AJ125"/>
      <c r="AK125"/>
      <c r="AL125"/>
      <c r="AM125">
        <f t="shared" si="54"/>
        <v>0</v>
      </c>
      <c r="AN125">
        <f>COUNTIFS($L$1:L125,L125,$O$1:O125,O125)</f>
        <v>0</v>
      </c>
      <c r="AO125">
        <f t="shared" si="55"/>
        <v>0</v>
      </c>
      <c r="AP125">
        <f>COUNTIFS($J$4:J125,"SAYIM",$L$4:L125,L125,$O$4:O125,O125)</f>
        <v>0</v>
      </c>
      <c r="AQ125"/>
      <c r="AR125" s="1" t="str">
        <f>FİLTRE!$H$5</f>
        <v>TÜMÜ</v>
      </c>
      <c r="AS125"/>
      <c r="AU125" s="56">
        <f t="shared" si="49"/>
        <v>0</v>
      </c>
      <c r="AV125" s="54" t="str">
        <f t="shared" ca="1" si="50"/>
        <v/>
      </c>
      <c r="AW125" s="54" t="str">
        <f t="shared" ca="1" si="51"/>
        <v/>
      </c>
    </row>
    <row r="126" spans="2:49" x14ac:dyDescent="0.25">
      <c r="B126" s="1" t="str">
        <f>IF(I126="","",
(IF(N126=FİLTRE!$H$6,2,0)+IF(FİLTRE!$H$6="TOPLAM",2,0))
)</f>
        <v/>
      </c>
      <c r="C126">
        <f ca="1">IF(FİLTRE!$M$5="",9,(IF(U126&gt;=FİLTRE!$M$5,1,0)))</f>
        <v>1</v>
      </c>
      <c r="D126" s="1">
        <f ca="1">IF(FİLTRE!$M$6="",9,(IF('SKT LİSTESİ'!P126&lt;=FİLTRE!$M$6,1,0)))</f>
        <v>0</v>
      </c>
      <c r="E126" s="25" t="str">
        <f>IF(I126="","",(COUNTIFS($L$4:L126,L126)))</f>
        <v/>
      </c>
      <c r="F126" s="13">
        <f ca="1">IF(OR(B126&lt;&gt;2,C126&lt;&gt;1,D126&lt;&gt;1,H126&lt;&gt;1),0,
COUNTIFS($B$4:B126,2,$C$4:C126,1,$D$4:D126,1,$H$4:H126,1))</f>
        <v>0</v>
      </c>
      <c r="G126" s="26" t="str">
        <f>IF(I126="","",(COUNTIF($E$4:E126,E126)))</f>
        <v/>
      </c>
      <c r="H126" s="1">
        <f ca="1">IF(AND(J126="SAYIM",FİLTRE!$H$5="RAFTA",U126&lt;&gt;0),1,0)+
IF(AND(J126="İADE DEPO",FİLTRE!$H$5="İADE DEPO"),1,0)+
IF(FİLTRE!$H$5="TÜMÜ",1,0)+
IF(AND(J126="FİRMA İADE",FİLTRE!$H$5="FİRMA İADE"),1,0)+
IF(AND(J126="İMHA",FİLTRE!$H$5="İMHA"),1,0)</f>
        <v>1</v>
      </c>
      <c r="I126" s="5"/>
      <c r="J126" s="3"/>
      <c r="K126" s="3"/>
      <c r="L126" s="28" t="str">
        <f>(IF(K126="","",(VLOOKUP(K126,'ÜRÜN LİSTESİ'!B:C,2,0))))</f>
        <v/>
      </c>
      <c r="M126" s="29" t="str">
        <f>IF(K126="","",VLOOKUP(K126,'ÜRÜN LİSTESİ'!B:D,3,0))</f>
        <v/>
      </c>
      <c r="N126" s="28" t="str">
        <f>IF(K126="","",VLOOKUP(K126,'ÜRÜN LİSTESİ'!B:F,5,0))</f>
        <v/>
      </c>
      <c r="O126" s="5"/>
      <c r="P126" s="56" t="str">
        <f t="shared" ca="1" si="33"/>
        <v/>
      </c>
      <c r="Q126" s="57"/>
      <c r="R126" s="51" t="str">
        <f>IF(K126="","",
(IF($AK$2&gt;$AL$2,0,IF(K126="","",VLOOKUP(K126,'ÜRÜN LİSTESİ'!B:F,4,0)))))</f>
        <v/>
      </c>
      <c r="S126" s="51" t="str">
        <f t="shared" si="38"/>
        <v/>
      </c>
      <c r="T126" s="58" t="str">
        <f t="shared" ca="1" si="39"/>
        <v/>
      </c>
      <c r="U126" s="54" t="str">
        <f t="shared" ca="1" si="40"/>
        <v/>
      </c>
      <c r="V126" s="23"/>
      <c r="W126" s="54" t="str">
        <f t="shared" ca="1" si="41"/>
        <v/>
      </c>
      <c r="X126" s="54" t="str">
        <f t="shared" ca="1" si="42"/>
        <v/>
      </c>
      <c r="Y126"/>
      <c r="Z126"/>
      <c r="AA126" s="54" t="str">
        <f t="shared" si="52"/>
        <v/>
      </c>
      <c r="AB126" s="89" t="str">
        <f t="shared" ca="1" si="43"/>
        <v/>
      </c>
      <c r="AC126" s="89" t="str">
        <f t="shared" ca="1" si="44"/>
        <v/>
      </c>
      <c r="AD126"/>
      <c r="AE126" s="79" t="e">
        <f t="shared" si="45"/>
        <v>#VALUE!</v>
      </c>
      <c r="AF126" s="79" t="str">
        <f t="shared" si="46"/>
        <v/>
      </c>
      <c r="AG126" s="81" t="str">
        <f t="shared" si="53"/>
        <v/>
      </c>
      <c r="AH126" s="81" t="e">
        <f t="shared" si="47"/>
        <v>#VALUE!</v>
      </c>
      <c r="AI126" s="81" t="str">
        <f t="shared" si="48"/>
        <v/>
      </c>
      <c r="AJ126"/>
      <c r="AK126"/>
      <c r="AL126"/>
      <c r="AM126">
        <f t="shared" si="54"/>
        <v>0</v>
      </c>
      <c r="AN126">
        <f>COUNTIFS($L$1:L126,L126,$O$1:O126,O126)</f>
        <v>0</v>
      </c>
      <c r="AO126">
        <f t="shared" si="55"/>
        <v>0</v>
      </c>
      <c r="AP126">
        <f>COUNTIFS($J$4:J126,"SAYIM",$L$4:L126,L126,$O$4:O126,O126)</f>
        <v>0</v>
      </c>
      <c r="AQ126"/>
      <c r="AR126" s="1" t="str">
        <f>FİLTRE!$H$5</f>
        <v>TÜMÜ</v>
      </c>
      <c r="AS126"/>
      <c r="AU126" s="56">
        <f t="shared" si="49"/>
        <v>0</v>
      </c>
      <c r="AV126" s="54" t="str">
        <f t="shared" ca="1" si="50"/>
        <v/>
      </c>
      <c r="AW126" s="54" t="str">
        <f t="shared" ca="1" si="51"/>
        <v/>
      </c>
    </row>
    <row r="127" spans="2:49" x14ac:dyDescent="0.25">
      <c r="B127" s="1" t="str">
        <f>IF(I127="","",
(IF(N127=FİLTRE!$H$6,2,0)+IF(FİLTRE!$H$6="TOPLAM",2,0))
)</f>
        <v/>
      </c>
      <c r="C127">
        <f ca="1">IF(FİLTRE!$M$5="",9,(IF(U127&gt;=FİLTRE!$M$5,1,0)))</f>
        <v>1</v>
      </c>
      <c r="D127" s="1">
        <f ca="1">IF(FİLTRE!$M$6="",9,(IF('SKT LİSTESİ'!P127&lt;=FİLTRE!$M$6,1,0)))</f>
        <v>0</v>
      </c>
      <c r="E127" s="25" t="str">
        <f>IF(I127="","",(COUNTIFS($L$4:L127,L127)))</f>
        <v/>
      </c>
      <c r="F127" s="13">
        <f ca="1">IF(OR(B127&lt;&gt;2,C127&lt;&gt;1,D127&lt;&gt;1,H127&lt;&gt;1),0,
COUNTIFS($B$4:B127,2,$C$4:C127,1,$D$4:D127,1,$H$4:H127,1))</f>
        <v>0</v>
      </c>
      <c r="G127" s="26" t="str">
        <f>IF(I127="","",(COUNTIF($E$4:E127,E127)))</f>
        <v/>
      </c>
      <c r="H127" s="1">
        <f ca="1">IF(AND(J127="SAYIM",FİLTRE!$H$5="RAFTA",U127&lt;&gt;0),1,0)+
IF(AND(J127="İADE DEPO",FİLTRE!$H$5="İADE DEPO"),1,0)+
IF(FİLTRE!$H$5="TÜMÜ",1,0)+
IF(AND(J127="FİRMA İADE",FİLTRE!$H$5="FİRMA İADE"),1,0)+
IF(AND(J127="İMHA",FİLTRE!$H$5="İMHA"),1,0)</f>
        <v>1</v>
      </c>
      <c r="I127" s="5"/>
      <c r="J127" s="3"/>
      <c r="K127" s="3"/>
      <c r="L127" s="28" t="str">
        <f>(IF(K127="","",(VLOOKUP(K127,'ÜRÜN LİSTESİ'!B:C,2,0))))</f>
        <v/>
      </c>
      <c r="M127" s="29" t="str">
        <f>IF(K127="","",VLOOKUP(K127,'ÜRÜN LİSTESİ'!B:D,3,0))</f>
        <v/>
      </c>
      <c r="N127" s="28" t="str">
        <f>IF(K127="","",VLOOKUP(K127,'ÜRÜN LİSTESİ'!B:F,5,0))</f>
        <v/>
      </c>
      <c r="O127" s="5"/>
      <c r="P127" s="56" t="str">
        <f t="shared" ca="1" si="33"/>
        <v/>
      </c>
      <c r="Q127" s="57"/>
      <c r="R127" s="51" t="str">
        <f>IF(K127="","",
(IF($AK$2&gt;$AL$2,0,IF(K127="","",VLOOKUP(K127,'ÜRÜN LİSTESİ'!B:F,4,0)))))</f>
        <v/>
      </c>
      <c r="S127" s="51" t="str">
        <f t="shared" si="38"/>
        <v/>
      </c>
      <c r="T127" s="58" t="str">
        <f t="shared" ca="1" si="39"/>
        <v/>
      </c>
      <c r="U127" s="54" t="str">
        <f t="shared" ca="1" si="40"/>
        <v/>
      </c>
      <c r="V127" s="23"/>
      <c r="W127" s="54" t="str">
        <f t="shared" ca="1" si="41"/>
        <v/>
      </c>
      <c r="X127" s="54" t="str">
        <f t="shared" ca="1" si="42"/>
        <v/>
      </c>
      <c r="Y127"/>
      <c r="Z127"/>
      <c r="AA127" s="54" t="str">
        <f t="shared" si="52"/>
        <v/>
      </c>
      <c r="AB127" s="89" t="str">
        <f t="shared" ca="1" si="43"/>
        <v/>
      </c>
      <c r="AC127" s="89" t="str">
        <f t="shared" ca="1" si="44"/>
        <v/>
      </c>
      <c r="AD127"/>
      <c r="AE127" s="79" t="e">
        <f t="shared" si="45"/>
        <v>#VALUE!</v>
      </c>
      <c r="AF127" s="79" t="str">
        <f t="shared" si="46"/>
        <v/>
      </c>
      <c r="AG127" s="81" t="str">
        <f t="shared" si="53"/>
        <v/>
      </c>
      <c r="AH127" s="81" t="e">
        <f t="shared" si="47"/>
        <v>#VALUE!</v>
      </c>
      <c r="AI127" s="81" t="str">
        <f t="shared" si="48"/>
        <v/>
      </c>
      <c r="AJ127"/>
      <c r="AK127"/>
      <c r="AL127"/>
      <c r="AM127">
        <f t="shared" si="54"/>
        <v>0</v>
      </c>
      <c r="AN127">
        <f>COUNTIFS($L$1:L127,L127,$O$1:O127,O127)</f>
        <v>0</v>
      </c>
      <c r="AO127">
        <f t="shared" si="55"/>
        <v>0</v>
      </c>
      <c r="AP127">
        <f>COUNTIFS($J$4:J127,"SAYIM",$L$4:L127,L127,$O$4:O127,O127)</f>
        <v>0</v>
      </c>
      <c r="AQ127"/>
      <c r="AR127" s="1" t="str">
        <f>FİLTRE!$H$5</f>
        <v>TÜMÜ</v>
      </c>
      <c r="AS127"/>
      <c r="AU127" s="56">
        <f t="shared" si="49"/>
        <v>0</v>
      </c>
      <c r="AV127" s="54" t="str">
        <f t="shared" ca="1" si="50"/>
        <v/>
      </c>
      <c r="AW127" s="54" t="str">
        <f t="shared" ca="1" si="51"/>
        <v/>
      </c>
    </row>
    <row r="128" spans="2:49" x14ac:dyDescent="0.25">
      <c r="B128" s="1" t="str">
        <f>IF(I128="","",
(IF(N128=FİLTRE!$H$6,2,0)+IF(FİLTRE!$H$6="TOPLAM",2,0))
)</f>
        <v/>
      </c>
      <c r="C128">
        <f ca="1">IF(FİLTRE!$M$5="",9,(IF(U128&gt;=FİLTRE!$M$5,1,0)))</f>
        <v>1</v>
      </c>
      <c r="D128" s="1">
        <f ca="1">IF(FİLTRE!$M$6="",9,(IF('SKT LİSTESİ'!P128&lt;=FİLTRE!$M$6,1,0)))</f>
        <v>0</v>
      </c>
      <c r="E128" s="25" t="str">
        <f>IF(I128="","",(COUNTIFS($L$4:L128,L128)))</f>
        <v/>
      </c>
      <c r="F128" s="13">
        <f ca="1">IF(OR(B128&lt;&gt;2,C128&lt;&gt;1,D128&lt;&gt;1,H128&lt;&gt;1),0,
COUNTIFS($B$4:B128,2,$C$4:C128,1,$D$4:D128,1,$H$4:H128,1))</f>
        <v>0</v>
      </c>
      <c r="G128" s="26" t="str">
        <f>IF(I128="","",(COUNTIF($E$4:E128,E128)))</f>
        <v/>
      </c>
      <c r="H128" s="1">
        <f ca="1">IF(AND(J128="SAYIM",FİLTRE!$H$5="RAFTA",U128&lt;&gt;0),1,0)+
IF(AND(J128="İADE DEPO",FİLTRE!$H$5="İADE DEPO"),1,0)+
IF(FİLTRE!$H$5="TÜMÜ",1,0)+
IF(AND(J128="FİRMA İADE",FİLTRE!$H$5="FİRMA İADE"),1,0)+
IF(AND(J128="İMHA",FİLTRE!$H$5="İMHA"),1,0)</f>
        <v>1</v>
      </c>
      <c r="I128" s="5"/>
      <c r="J128" s="3"/>
      <c r="K128" s="3"/>
      <c r="L128" s="28" t="str">
        <f>(IF(K128="","",(VLOOKUP(K128,'ÜRÜN LİSTESİ'!B:C,2,0))))</f>
        <v/>
      </c>
      <c r="M128" s="29" t="str">
        <f>IF(K128="","",VLOOKUP(K128,'ÜRÜN LİSTESİ'!B:D,3,0))</f>
        <v/>
      </c>
      <c r="N128" s="28" t="str">
        <f>IF(K128="","",VLOOKUP(K128,'ÜRÜN LİSTESİ'!B:F,5,0))</f>
        <v/>
      </c>
      <c r="O128" s="5"/>
      <c r="P128" s="56" t="str">
        <f t="shared" ca="1" si="33"/>
        <v/>
      </c>
      <c r="Q128" s="57"/>
      <c r="R128" s="51" t="str">
        <f>IF(K128="","",
(IF($AK$2&gt;$AL$2,0,IF(K128="","",VLOOKUP(K128,'ÜRÜN LİSTESİ'!B:F,4,0)))))</f>
        <v/>
      </c>
      <c r="S128" s="51" t="str">
        <f t="shared" si="38"/>
        <v/>
      </c>
      <c r="T128" s="58" t="str">
        <f t="shared" ca="1" si="39"/>
        <v/>
      </c>
      <c r="U128" s="54" t="str">
        <f t="shared" ca="1" si="40"/>
        <v/>
      </c>
      <c r="V128" s="23"/>
      <c r="W128" s="54" t="str">
        <f t="shared" ca="1" si="41"/>
        <v/>
      </c>
      <c r="X128" s="54" t="str">
        <f t="shared" ca="1" si="42"/>
        <v/>
      </c>
      <c r="Y128"/>
      <c r="Z128"/>
      <c r="AA128" s="54" t="str">
        <f t="shared" si="52"/>
        <v/>
      </c>
      <c r="AB128" s="89" t="str">
        <f t="shared" ca="1" si="43"/>
        <v/>
      </c>
      <c r="AC128" s="89" t="str">
        <f t="shared" ca="1" si="44"/>
        <v/>
      </c>
      <c r="AD128"/>
      <c r="AE128" s="79" t="e">
        <f t="shared" si="45"/>
        <v>#VALUE!</v>
      </c>
      <c r="AF128" s="79" t="str">
        <f t="shared" si="46"/>
        <v/>
      </c>
      <c r="AG128" s="81" t="str">
        <f t="shared" si="53"/>
        <v/>
      </c>
      <c r="AH128" s="81" t="e">
        <f t="shared" si="47"/>
        <v>#VALUE!</v>
      </c>
      <c r="AI128" s="81" t="str">
        <f t="shared" si="48"/>
        <v/>
      </c>
      <c r="AJ128"/>
      <c r="AK128"/>
      <c r="AL128"/>
      <c r="AM128">
        <f t="shared" si="54"/>
        <v>0</v>
      </c>
      <c r="AN128">
        <f>COUNTIFS($L$1:L128,L128,$O$1:O128,O128)</f>
        <v>0</v>
      </c>
      <c r="AO128">
        <f t="shared" si="55"/>
        <v>0</v>
      </c>
      <c r="AP128">
        <f>COUNTIFS($J$4:J128,"SAYIM",$L$4:L128,L128,$O$4:O128,O128)</f>
        <v>0</v>
      </c>
      <c r="AQ128"/>
      <c r="AR128" s="1" t="str">
        <f>FİLTRE!$H$5</f>
        <v>TÜMÜ</v>
      </c>
      <c r="AS128"/>
      <c r="AU128" s="56">
        <f t="shared" si="49"/>
        <v>0</v>
      </c>
      <c r="AV128" s="54" t="str">
        <f t="shared" ca="1" si="50"/>
        <v/>
      </c>
      <c r="AW128" s="54" t="str">
        <f t="shared" ca="1" si="51"/>
        <v/>
      </c>
    </row>
    <row r="129" spans="2:49" x14ac:dyDescent="0.25">
      <c r="B129" s="1" t="str">
        <f>IF(I129="","",
(IF(N129=FİLTRE!$H$6,2,0)+IF(FİLTRE!$H$6="TOPLAM",2,0))
)</f>
        <v/>
      </c>
      <c r="C129">
        <f ca="1">IF(FİLTRE!$M$5="",9,(IF(U129&gt;=FİLTRE!$M$5,1,0)))</f>
        <v>1</v>
      </c>
      <c r="D129" s="1">
        <f ca="1">IF(FİLTRE!$M$6="",9,(IF('SKT LİSTESİ'!P129&lt;=FİLTRE!$M$6,1,0)))</f>
        <v>0</v>
      </c>
      <c r="E129" s="25" t="str">
        <f>IF(I129="","",(COUNTIFS($L$4:L129,L129)))</f>
        <v/>
      </c>
      <c r="F129" s="13">
        <f ca="1">IF(OR(B129&lt;&gt;2,C129&lt;&gt;1,D129&lt;&gt;1,H129&lt;&gt;1),0,
COUNTIFS($B$4:B129,2,$C$4:C129,1,$D$4:D129,1,$H$4:H129,1))</f>
        <v>0</v>
      </c>
      <c r="G129" s="26" t="str">
        <f>IF(I129="","",(COUNTIF($E$4:E129,E129)))</f>
        <v/>
      </c>
      <c r="H129" s="1">
        <f ca="1">IF(AND(J129="SAYIM",FİLTRE!$H$5="RAFTA",U129&lt;&gt;0),1,0)+
IF(AND(J129="İADE DEPO",FİLTRE!$H$5="İADE DEPO"),1,0)+
IF(FİLTRE!$H$5="TÜMÜ",1,0)+
IF(AND(J129="FİRMA İADE",FİLTRE!$H$5="FİRMA İADE"),1,0)+
IF(AND(J129="İMHA",FİLTRE!$H$5="İMHA"),1,0)</f>
        <v>1</v>
      </c>
      <c r="I129" s="5"/>
      <c r="J129" s="3"/>
      <c r="K129" s="3"/>
      <c r="L129" s="28" t="str">
        <f>(IF(K129="","",(VLOOKUP(K129,'ÜRÜN LİSTESİ'!B:C,2,0))))</f>
        <v/>
      </c>
      <c r="M129" s="29" t="str">
        <f>IF(K129="","",VLOOKUP(K129,'ÜRÜN LİSTESİ'!B:D,3,0))</f>
        <v/>
      </c>
      <c r="N129" s="28" t="str">
        <f>IF(K129="","",VLOOKUP(K129,'ÜRÜN LİSTESİ'!B:F,5,0))</f>
        <v/>
      </c>
      <c r="O129" s="5"/>
      <c r="P129" s="56" t="str">
        <f t="shared" ca="1" si="33"/>
        <v/>
      </c>
      <c r="Q129" s="57"/>
      <c r="R129" s="51" t="str">
        <f>IF(K129="","",
(IF($AK$2&gt;$AL$2,0,IF(K129="","",VLOOKUP(K129,'ÜRÜN LİSTESİ'!B:F,4,0)))))</f>
        <v/>
      </c>
      <c r="S129" s="51" t="str">
        <f t="shared" si="38"/>
        <v/>
      </c>
      <c r="T129" s="58" t="str">
        <f t="shared" ca="1" si="39"/>
        <v/>
      </c>
      <c r="U129" s="54" t="str">
        <f t="shared" ca="1" si="40"/>
        <v/>
      </c>
      <c r="V129" s="23"/>
      <c r="W129" s="54" t="str">
        <f t="shared" ca="1" si="41"/>
        <v/>
      </c>
      <c r="X129" s="54" t="str">
        <f t="shared" ca="1" si="42"/>
        <v/>
      </c>
      <c r="Y129"/>
      <c r="Z129"/>
      <c r="AA129" s="54" t="str">
        <f t="shared" si="52"/>
        <v/>
      </c>
      <c r="AB129" s="89" t="str">
        <f t="shared" ca="1" si="43"/>
        <v/>
      </c>
      <c r="AC129" s="89" t="str">
        <f t="shared" ca="1" si="44"/>
        <v/>
      </c>
      <c r="AD129"/>
      <c r="AE129" s="79" t="e">
        <f t="shared" si="45"/>
        <v>#VALUE!</v>
      </c>
      <c r="AF129" s="79" t="str">
        <f t="shared" si="46"/>
        <v/>
      </c>
      <c r="AG129" s="81" t="str">
        <f t="shared" si="53"/>
        <v/>
      </c>
      <c r="AH129" s="81" t="e">
        <f t="shared" si="47"/>
        <v>#VALUE!</v>
      </c>
      <c r="AI129" s="81" t="str">
        <f t="shared" si="48"/>
        <v/>
      </c>
      <c r="AJ129"/>
      <c r="AK129"/>
      <c r="AL129"/>
      <c r="AM129">
        <f t="shared" si="54"/>
        <v>0</v>
      </c>
      <c r="AN129">
        <f>COUNTIFS($L$1:L129,L129,$O$1:O129,O129)</f>
        <v>0</v>
      </c>
      <c r="AO129">
        <f t="shared" si="55"/>
        <v>0</v>
      </c>
      <c r="AP129">
        <f>COUNTIFS($J$4:J129,"SAYIM",$L$4:L129,L129,$O$4:O129,O129)</f>
        <v>0</v>
      </c>
      <c r="AQ129"/>
      <c r="AR129" s="1" t="str">
        <f>FİLTRE!$H$5</f>
        <v>TÜMÜ</v>
      </c>
      <c r="AS129"/>
      <c r="AU129" s="56">
        <f t="shared" si="49"/>
        <v>0</v>
      </c>
      <c r="AV129" s="54" t="str">
        <f t="shared" ca="1" si="50"/>
        <v/>
      </c>
      <c r="AW129" s="54" t="str">
        <f t="shared" ca="1" si="51"/>
        <v/>
      </c>
    </row>
    <row r="130" spans="2:49" x14ac:dyDescent="0.25">
      <c r="B130" s="1" t="str">
        <f>IF(I130="","",
(IF(N130=FİLTRE!$H$6,2,0)+IF(FİLTRE!$H$6="TOPLAM",2,0))
)</f>
        <v/>
      </c>
      <c r="C130">
        <f ca="1">IF(FİLTRE!$M$5="",9,(IF(U130&gt;=FİLTRE!$M$5,1,0)))</f>
        <v>1</v>
      </c>
      <c r="D130" s="1">
        <f ca="1">IF(FİLTRE!$M$6="",9,(IF('SKT LİSTESİ'!P130&lt;=FİLTRE!$M$6,1,0)))</f>
        <v>0</v>
      </c>
      <c r="E130" s="25" t="str">
        <f>IF(I130="","",(COUNTIFS($L$4:L130,L130)))</f>
        <v/>
      </c>
      <c r="F130" s="13">
        <f ca="1">IF(OR(B130&lt;&gt;2,C130&lt;&gt;1,D130&lt;&gt;1,H130&lt;&gt;1),0,
COUNTIFS($B$4:B130,2,$C$4:C130,1,$D$4:D130,1,$H$4:H130,1))</f>
        <v>0</v>
      </c>
      <c r="G130" s="26" t="str">
        <f>IF(I130="","",(COUNTIF($E$4:E130,E130)))</f>
        <v/>
      </c>
      <c r="H130" s="1">
        <f ca="1">IF(AND(J130="SAYIM",FİLTRE!$H$5="RAFTA",U130&lt;&gt;0),1,0)+
IF(AND(J130="İADE DEPO",FİLTRE!$H$5="İADE DEPO"),1,0)+
IF(FİLTRE!$H$5="TÜMÜ",1,0)+
IF(AND(J130="FİRMA İADE",FİLTRE!$H$5="FİRMA İADE"),1,0)+
IF(AND(J130="İMHA",FİLTRE!$H$5="İMHA"),1,0)</f>
        <v>1</v>
      </c>
      <c r="I130" s="5"/>
      <c r="J130" s="3"/>
      <c r="K130" s="3"/>
      <c r="L130" s="28" t="str">
        <f>(IF(K130="","",(VLOOKUP(K130,'ÜRÜN LİSTESİ'!B:C,2,0))))</f>
        <v/>
      </c>
      <c r="M130" s="29" t="str">
        <f>IF(K130="","",VLOOKUP(K130,'ÜRÜN LİSTESİ'!B:D,3,0))</f>
        <v/>
      </c>
      <c r="N130" s="28" t="str">
        <f>IF(K130="","",VLOOKUP(K130,'ÜRÜN LİSTESİ'!B:F,5,0))</f>
        <v/>
      </c>
      <c r="O130" s="5"/>
      <c r="P130" s="56" t="str">
        <f t="shared" ca="1" si="33"/>
        <v/>
      </c>
      <c r="Q130" s="57"/>
      <c r="R130" s="51" t="str">
        <f>IF(K130="","",
(IF($AK$2&gt;$AL$2,0,IF(K130="","",VLOOKUP(K130,'ÜRÜN LİSTESİ'!B:F,4,0)))))</f>
        <v/>
      </c>
      <c r="S130" s="51" t="str">
        <f t="shared" si="38"/>
        <v/>
      </c>
      <c r="T130" s="58" t="str">
        <f t="shared" ca="1" si="39"/>
        <v/>
      </c>
      <c r="U130" s="54" t="str">
        <f t="shared" ca="1" si="40"/>
        <v/>
      </c>
      <c r="V130" s="23"/>
      <c r="W130" s="54" t="str">
        <f t="shared" ca="1" si="41"/>
        <v/>
      </c>
      <c r="X130" s="54" t="str">
        <f t="shared" ca="1" si="42"/>
        <v/>
      </c>
      <c r="Y130"/>
      <c r="Z130"/>
      <c r="AA130" s="54" t="str">
        <f t="shared" si="52"/>
        <v/>
      </c>
      <c r="AB130" s="89" t="str">
        <f t="shared" ca="1" si="43"/>
        <v/>
      </c>
      <c r="AC130" s="89" t="str">
        <f t="shared" ca="1" si="44"/>
        <v/>
      </c>
      <c r="AD130"/>
      <c r="AE130" s="79" t="e">
        <f t="shared" si="45"/>
        <v>#VALUE!</v>
      </c>
      <c r="AF130" s="79" t="str">
        <f t="shared" si="46"/>
        <v/>
      </c>
      <c r="AG130" s="81" t="str">
        <f t="shared" si="53"/>
        <v/>
      </c>
      <c r="AH130" s="81" t="e">
        <f t="shared" si="47"/>
        <v>#VALUE!</v>
      </c>
      <c r="AI130" s="81" t="str">
        <f t="shared" si="48"/>
        <v/>
      </c>
      <c r="AJ130"/>
      <c r="AK130"/>
      <c r="AL130"/>
      <c r="AM130">
        <f t="shared" si="54"/>
        <v>0</v>
      </c>
      <c r="AN130">
        <f>COUNTIFS($L$1:L130,L130,$O$1:O130,O130)</f>
        <v>0</v>
      </c>
      <c r="AO130">
        <f t="shared" si="55"/>
        <v>0</v>
      </c>
      <c r="AP130">
        <f>COUNTIFS($J$4:J130,"SAYIM",$L$4:L130,L130,$O$4:O130,O130)</f>
        <v>0</v>
      </c>
      <c r="AQ130"/>
      <c r="AR130" s="1" t="str">
        <f>FİLTRE!$H$5</f>
        <v>TÜMÜ</v>
      </c>
      <c r="AS130"/>
      <c r="AU130" s="56">
        <f t="shared" si="49"/>
        <v>0</v>
      </c>
      <c r="AV130" s="54" t="str">
        <f t="shared" ca="1" si="50"/>
        <v/>
      </c>
      <c r="AW130" s="54" t="str">
        <f t="shared" ca="1" si="51"/>
        <v/>
      </c>
    </row>
    <row r="131" spans="2:49" x14ac:dyDescent="0.25">
      <c r="B131" s="1" t="str">
        <f>IF(I131="","",
(IF(N131=FİLTRE!$H$6,2,0)+IF(FİLTRE!$H$6="TOPLAM",2,0))
)</f>
        <v/>
      </c>
      <c r="C131">
        <f ca="1">IF(FİLTRE!$M$5="",9,(IF(U131&gt;=FİLTRE!$M$5,1,0)))</f>
        <v>1</v>
      </c>
      <c r="D131" s="1">
        <f ca="1">IF(FİLTRE!$M$6="",9,(IF('SKT LİSTESİ'!P131&lt;=FİLTRE!$M$6,1,0)))</f>
        <v>0</v>
      </c>
      <c r="E131" s="25" t="str">
        <f>IF(I131="","",(COUNTIFS($L$4:L131,L131)))</f>
        <v/>
      </c>
      <c r="F131" s="13">
        <f ca="1">IF(OR(B131&lt;&gt;2,C131&lt;&gt;1,D131&lt;&gt;1,H131&lt;&gt;1),0,
COUNTIFS($B$4:B131,2,$C$4:C131,1,$D$4:D131,1,$H$4:H131,1))</f>
        <v>0</v>
      </c>
      <c r="G131" s="26" t="str">
        <f>IF(I131="","",(COUNTIF($E$4:E131,E131)))</f>
        <v/>
      </c>
      <c r="H131" s="1">
        <f ca="1">IF(AND(J131="SAYIM",FİLTRE!$H$5="RAFTA",U131&lt;&gt;0),1,0)+
IF(AND(J131="İADE DEPO",FİLTRE!$H$5="İADE DEPO"),1,0)+
IF(FİLTRE!$H$5="TÜMÜ",1,0)+
IF(AND(J131="FİRMA İADE",FİLTRE!$H$5="FİRMA İADE"),1,0)+
IF(AND(J131="İMHA",FİLTRE!$H$5="İMHA"),1,0)</f>
        <v>1</v>
      </c>
      <c r="I131" s="5"/>
      <c r="J131" s="3"/>
      <c r="K131" s="3"/>
      <c r="L131" s="28" t="str">
        <f>(IF(K131="","",(VLOOKUP(K131,'ÜRÜN LİSTESİ'!B:C,2,0))))</f>
        <v/>
      </c>
      <c r="M131" s="29" t="str">
        <f>IF(K131="","",VLOOKUP(K131,'ÜRÜN LİSTESİ'!B:D,3,0))</f>
        <v/>
      </c>
      <c r="N131" s="28" t="str">
        <f>IF(K131="","",VLOOKUP(K131,'ÜRÜN LİSTESİ'!B:F,5,0))</f>
        <v/>
      </c>
      <c r="O131" s="5"/>
      <c r="P131" s="56" t="str">
        <f t="shared" ca="1" si="33"/>
        <v/>
      </c>
      <c r="Q131" s="57"/>
      <c r="R131" s="51" t="str">
        <f>IF(K131="","",
(IF($AK$2&gt;$AL$2,0,IF(K131="","",VLOOKUP(K131,'ÜRÜN LİSTESİ'!B:F,4,0)))))</f>
        <v/>
      </c>
      <c r="S131" s="51" t="str">
        <f t="shared" si="38"/>
        <v/>
      </c>
      <c r="T131" s="58" t="str">
        <f t="shared" ca="1" si="39"/>
        <v/>
      </c>
      <c r="U131" s="54" t="str">
        <f t="shared" ca="1" si="40"/>
        <v/>
      </c>
      <c r="V131" s="23"/>
      <c r="W131" s="54" t="str">
        <f t="shared" ca="1" si="41"/>
        <v/>
      </c>
      <c r="X131" s="54" t="str">
        <f t="shared" ca="1" si="42"/>
        <v/>
      </c>
      <c r="Y131"/>
      <c r="Z131"/>
      <c r="AA131" s="54" t="str">
        <f t="shared" si="52"/>
        <v/>
      </c>
      <c r="AB131" s="89" t="str">
        <f t="shared" ca="1" si="43"/>
        <v/>
      </c>
      <c r="AC131" s="89" t="str">
        <f t="shared" ca="1" si="44"/>
        <v/>
      </c>
      <c r="AD131"/>
      <c r="AE131" s="79" t="e">
        <f t="shared" si="45"/>
        <v>#VALUE!</v>
      </c>
      <c r="AF131" s="79" t="str">
        <f t="shared" si="46"/>
        <v/>
      </c>
      <c r="AG131" s="81" t="str">
        <f t="shared" si="53"/>
        <v/>
      </c>
      <c r="AH131" s="81" t="e">
        <f t="shared" si="47"/>
        <v>#VALUE!</v>
      </c>
      <c r="AI131" s="81" t="str">
        <f t="shared" si="48"/>
        <v/>
      </c>
      <c r="AJ131"/>
      <c r="AK131"/>
      <c r="AL131"/>
      <c r="AM131">
        <f t="shared" si="54"/>
        <v>0</v>
      </c>
      <c r="AN131">
        <f>COUNTIFS($L$1:L131,L131,$O$1:O131,O131)</f>
        <v>0</v>
      </c>
      <c r="AO131">
        <f t="shared" si="55"/>
        <v>0</v>
      </c>
      <c r="AP131">
        <f>COUNTIFS($J$4:J131,"SAYIM",$L$4:L131,L131,$O$4:O131,O131)</f>
        <v>0</v>
      </c>
      <c r="AQ131"/>
      <c r="AR131" s="1" t="str">
        <f>FİLTRE!$H$5</f>
        <v>TÜMÜ</v>
      </c>
      <c r="AS131"/>
      <c r="AU131" s="56">
        <f t="shared" si="49"/>
        <v>0</v>
      </c>
      <c r="AV131" s="54" t="str">
        <f t="shared" ca="1" si="50"/>
        <v/>
      </c>
      <c r="AW131" s="54" t="str">
        <f t="shared" ca="1" si="51"/>
        <v/>
      </c>
    </row>
    <row r="132" spans="2:49" x14ac:dyDescent="0.25">
      <c r="B132" s="1" t="str">
        <f>IF(I132="","",
(IF(N132=FİLTRE!$H$6,2,0)+IF(FİLTRE!$H$6="TOPLAM",2,0))
)</f>
        <v/>
      </c>
      <c r="C132">
        <f ca="1">IF(FİLTRE!$M$5="",9,(IF(U132&gt;=FİLTRE!$M$5,1,0)))</f>
        <v>1</v>
      </c>
      <c r="D132" s="1">
        <f ca="1">IF(FİLTRE!$M$6="",9,(IF('SKT LİSTESİ'!P132&lt;=FİLTRE!$M$6,1,0)))</f>
        <v>0</v>
      </c>
      <c r="E132" s="25" t="str">
        <f>IF(I132="","",(COUNTIFS($L$4:L132,L132)))</f>
        <v/>
      </c>
      <c r="F132" s="13">
        <f ca="1">IF(OR(B132&lt;&gt;2,C132&lt;&gt;1,D132&lt;&gt;1,H132&lt;&gt;1),0,
COUNTIFS($B$4:B132,2,$C$4:C132,1,$D$4:D132,1,$H$4:H132,1))</f>
        <v>0</v>
      </c>
      <c r="G132" s="26" t="str">
        <f>IF(I132="","",(COUNTIF($E$4:E132,E132)))</f>
        <v/>
      </c>
      <c r="H132" s="1">
        <f ca="1">IF(AND(J132="SAYIM",FİLTRE!$H$5="RAFTA",U132&lt;&gt;0),1,0)+
IF(AND(J132="İADE DEPO",FİLTRE!$H$5="İADE DEPO"),1,0)+
IF(FİLTRE!$H$5="TÜMÜ",1,0)+
IF(AND(J132="FİRMA İADE",FİLTRE!$H$5="FİRMA İADE"),1,0)+
IF(AND(J132="İMHA",FİLTRE!$H$5="İMHA"),1,0)</f>
        <v>1</v>
      </c>
      <c r="I132" s="5"/>
      <c r="J132" s="3"/>
      <c r="K132" s="3"/>
      <c r="L132" s="28" t="str">
        <f>(IF(K132="","",(VLOOKUP(K132,'ÜRÜN LİSTESİ'!B:C,2,0))))</f>
        <v/>
      </c>
      <c r="M132" s="29" t="str">
        <f>IF(K132="","",VLOOKUP(K132,'ÜRÜN LİSTESİ'!B:D,3,0))</f>
        <v/>
      </c>
      <c r="N132" s="28" t="str">
        <f>IF(K132="","",VLOOKUP(K132,'ÜRÜN LİSTESİ'!B:F,5,0))</f>
        <v/>
      </c>
      <c r="O132" s="5"/>
      <c r="P132" s="56" t="str">
        <f t="shared" ca="1" si="33"/>
        <v/>
      </c>
      <c r="Q132" s="57"/>
      <c r="R132" s="51" t="str">
        <f>IF(K132="","",
(IF($AK$2&gt;$AL$2,0,IF(K132="","",VLOOKUP(K132,'ÜRÜN LİSTESİ'!B:F,4,0)))))</f>
        <v/>
      </c>
      <c r="S132" s="51" t="str">
        <f t="shared" si="38"/>
        <v/>
      </c>
      <c r="T132" s="58" t="str">
        <f t="shared" ca="1" si="39"/>
        <v/>
      </c>
      <c r="U132" s="54" t="str">
        <f t="shared" ca="1" si="40"/>
        <v/>
      </c>
      <c r="V132" s="23"/>
      <c r="W132" s="54" t="str">
        <f t="shared" ca="1" si="41"/>
        <v/>
      </c>
      <c r="X132" s="54" t="str">
        <f t="shared" ca="1" si="42"/>
        <v/>
      </c>
      <c r="Y132"/>
      <c r="Z132"/>
      <c r="AA132" s="54" t="str">
        <f t="shared" si="52"/>
        <v/>
      </c>
      <c r="AB132" s="89" t="str">
        <f t="shared" ca="1" si="43"/>
        <v/>
      </c>
      <c r="AC132" s="89" t="str">
        <f t="shared" ca="1" si="44"/>
        <v/>
      </c>
      <c r="AD132"/>
      <c r="AE132" s="79" t="e">
        <f t="shared" si="45"/>
        <v>#VALUE!</v>
      </c>
      <c r="AF132" s="79" t="str">
        <f t="shared" si="46"/>
        <v/>
      </c>
      <c r="AG132" s="81" t="str">
        <f t="shared" si="53"/>
        <v/>
      </c>
      <c r="AH132" s="81" t="e">
        <f t="shared" si="47"/>
        <v>#VALUE!</v>
      </c>
      <c r="AI132" s="81" t="str">
        <f t="shared" si="48"/>
        <v/>
      </c>
      <c r="AJ132"/>
      <c r="AK132"/>
      <c r="AL132"/>
      <c r="AM132">
        <f t="shared" si="54"/>
        <v>0</v>
      </c>
      <c r="AN132">
        <f>COUNTIFS($L$1:L132,L132,$O$1:O132,O132)</f>
        <v>0</v>
      </c>
      <c r="AO132">
        <f t="shared" si="55"/>
        <v>0</v>
      </c>
      <c r="AP132">
        <f>COUNTIFS($J$4:J132,"SAYIM",$L$4:L132,L132,$O$4:O132,O132)</f>
        <v>0</v>
      </c>
      <c r="AQ132"/>
      <c r="AR132" s="1" t="str">
        <f>FİLTRE!$H$5</f>
        <v>TÜMÜ</v>
      </c>
      <c r="AS132"/>
      <c r="AU132" s="56">
        <f t="shared" si="49"/>
        <v>0</v>
      </c>
      <c r="AV132" s="54" t="str">
        <f t="shared" ca="1" si="50"/>
        <v/>
      </c>
      <c r="AW132" s="54" t="str">
        <f t="shared" ca="1" si="51"/>
        <v/>
      </c>
    </row>
    <row r="133" spans="2:49" x14ac:dyDescent="0.25">
      <c r="B133" s="1" t="str">
        <f>IF(I133="","",
(IF(N133=FİLTRE!$H$6,2,0)+IF(FİLTRE!$H$6="TOPLAM",2,0))
)</f>
        <v/>
      </c>
      <c r="C133">
        <f ca="1">IF(FİLTRE!$M$5="",9,(IF(U133&gt;=FİLTRE!$M$5,1,0)))</f>
        <v>1</v>
      </c>
      <c r="D133" s="1">
        <f ca="1">IF(FİLTRE!$M$6="",9,(IF('SKT LİSTESİ'!P133&lt;=FİLTRE!$M$6,1,0)))</f>
        <v>0</v>
      </c>
      <c r="E133" s="25" t="str">
        <f>IF(I133="","",(COUNTIFS($L$4:L133,L133)))</f>
        <v/>
      </c>
      <c r="F133" s="13">
        <f ca="1">IF(OR(B133&lt;&gt;2,C133&lt;&gt;1,D133&lt;&gt;1,H133&lt;&gt;1),0,
COUNTIFS($B$4:B133,2,$C$4:C133,1,$D$4:D133,1,$H$4:H133,1))</f>
        <v>0</v>
      </c>
      <c r="G133" s="26" t="str">
        <f>IF(I133="","",(COUNTIF($E$4:E133,E133)))</f>
        <v/>
      </c>
      <c r="H133" s="1">
        <f ca="1">IF(AND(J133="SAYIM",FİLTRE!$H$5="RAFTA",U133&lt;&gt;0),1,0)+
IF(AND(J133="İADE DEPO",FİLTRE!$H$5="İADE DEPO"),1,0)+
IF(FİLTRE!$H$5="TÜMÜ",1,0)+
IF(AND(J133="FİRMA İADE",FİLTRE!$H$5="FİRMA İADE"),1,0)+
IF(AND(J133="İMHA",FİLTRE!$H$5="İMHA"),1,0)</f>
        <v>1</v>
      </c>
      <c r="I133" s="5"/>
      <c r="J133" s="3"/>
      <c r="K133" s="3"/>
      <c r="L133" s="28" t="str">
        <f>(IF(K133="","",(VLOOKUP(K133,'ÜRÜN LİSTESİ'!B:C,2,0))))</f>
        <v/>
      </c>
      <c r="M133" s="29" t="str">
        <f>IF(K133="","",VLOOKUP(K133,'ÜRÜN LİSTESİ'!B:D,3,0))</f>
        <v/>
      </c>
      <c r="N133" s="28" t="str">
        <f>IF(K133="","",VLOOKUP(K133,'ÜRÜN LİSTESİ'!B:F,5,0))</f>
        <v/>
      </c>
      <c r="O133" s="5"/>
      <c r="P133" s="56" t="str">
        <f t="shared" ref="P133:P196" ca="1" si="56">IF(O133="","",O133-(TODAY()))</f>
        <v/>
      </c>
      <c r="Q133" s="57"/>
      <c r="R133" s="51" t="str">
        <f>IF(K133="","",
(IF($AK$2&gt;$AL$2,0,IF(K133="","",VLOOKUP(K133,'ÜRÜN LİSTESİ'!B:F,4,0)))))</f>
        <v/>
      </c>
      <c r="S133" s="51" t="str">
        <f t="shared" si="38"/>
        <v/>
      </c>
      <c r="T133" s="58" t="str">
        <f t="shared" ca="1" si="39"/>
        <v/>
      </c>
      <c r="U133" s="54" t="str">
        <f t="shared" ca="1" si="40"/>
        <v/>
      </c>
      <c r="V133" s="23"/>
      <c r="W133" s="54" t="str">
        <f t="shared" ca="1" si="41"/>
        <v/>
      </c>
      <c r="X133" s="54" t="str">
        <f t="shared" ca="1" si="42"/>
        <v/>
      </c>
      <c r="Y133"/>
      <c r="Z133"/>
      <c r="AA133" s="54" t="str">
        <f t="shared" ref="AA133:AA164" si="57">IF(COUNTIFS(L:L,L133,O:O,O133)=0,"",COUNTIFS(L:L,L133,O:O,O133))</f>
        <v/>
      </c>
      <c r="AB133" s="89" t="str">
        <f t="shared" ca="1" si="43"/>
        <v/>
      </c>
      <c r="AC133" s="89" t="str">
        <f t="shared" ca="1" si="44"/>
        <v/>
      </c>
      <c r="AD133"/>
      <c r="AE133" s="79" t="e">
        <f t="shared" si="45"/>
        <v>#VALUE!</v>
      </c>
      <c r="AF133" s="79" t="str">
        <f t="shared" si="46"/>
        <v/>
      </c>
      <c r="AG133" s="81" t="str">
        <f t="shared" ref="AG133:AG164" si="58" xml:space="preserve">
((IF(I133="","",
((SUMIFS(AF:AF,J:J,"SAYIM",L:L,L133)) -
(SUMIFS(AF:AF,J:J,"İADE DEPO",L:L,L133))))))</f>
        <v/>
      </c>
      <c r="AH133" s="81" t="e">
        <f t="shared" si="47"/>
        <v>#VALUE!</v>
      </c>
      <c r="AI133" s="81" t="str">
        <f t="shared" si="48"/>
        <v/>
      </c>
      <c r="AJ133"/>
      <c r="AK133"/>
      <c r="AL133"/>
      <c r="AM133">
        <f t="shared" ref="AM133:AM164" si="59">COUNTIFS(L:L,L133,O:O,O133)</f>
        <v>0</v>
      </c>
      <c r="AN133">
        <f>COUNTIFS($L$1:L133,L133,$O$1:O133,O133)</f>
        <v>0</v>
      </c>
      <c r="AO133">
        <f t="shared" ref="AO133:AO164" si="60">COUNTIFS(J:J,"SAYIM",L:L,L133,O:O,O133)</f>
        <v>0</v>
      </c>
      <c r="AP133">
        <f>COUNTIFS($J$4:J133,"SAYIM",$L$4:L133,L133,$O$4:O133,O133)</f>
        <v>0</v>
      </c>
      <c r="AQ133"/>
      <c r="AR133" s="1" t="str">
        <f>FİLTRE!$H$5</f>
        <v>TÜMÜ</v>
      </c>
      <c r="AS133"/>
      <c r="AU133" s="56">
        <f t="shared" si="49"/>
        <v>0</v>
      </c>
      <c r="AV133" s="54" t="str">
        <f t="shared" ca="1" si="50"/>
        <v/>
      </c>
      <c r="AW133" s="54" t="str">
        <f t="shared" ca="1" si="51"/>
        <v/>
      </c>
    </row>
    <row r="134" spans="2:49" x14ac:dyDescent="0.25">
      <c r="B134" s="1" t="str">
        <f>IF(I134="","",
(IF(N134=FİLTRE!$H$6,2,0)+IF(FİLTRE!$H$6="TOPLAM",2,0))
)</f>
        <v/>
      </c>
      <c r="C134">
        <f ca="1">IF(FİLTRE!$M$5="",9,(IF(U134&gt;=FİLTRE!$M$5,1,0)))</f>
        <v>1</v>
      </c>
      <c r="D134" s="1">
        <f ca="1">IF(FİLTRE!$M$6="",9,(IF('SKT LİSTESİ'!P134&lt;=FİLTRE!$M$6,1,0)))</f>
        <v>0</v>
      </c>
      <c r="E134" s="25" t="str">
        <f>IF(I134="","",(COUNTIFS($L$4:L134,L134)))</f>
        <v/>
      </c>
      <c r="F134" s="13">
        <f ca="1">IF(OR(B134&lt;&gt;2,C134&lt;&gt;1,D134&lt;&gt;1,H134&lt;&gt;1),0,
COUNTIFS($B$4:B134,2,$C$4:C134,1,$D$4:D134,1,$H$4:H134,1))</f>
        <v>0</v>
      </c>
      <c r="G134" s="26" t="str">
        <f>IF(I134="","",(COUNTIF($E$4:E134,E134)))</f>
        <v/>
      </c>
      <c r="H134" s="1">
        <f ca="1">IF(AND(J134="SAYIM",FİLTRE!$H$5="RAFTA",U134&lt;&gt;0),1,0)+
IF(AND(J134="İADE DEPO",FİLTRE!$H$5="İADE DEPO"),1,0)+
IF(FİLTRE!$H$5="TÜMÜ",1,0)+
IF(AND(J134="FİRMA İADE",FİLTRE!$H$5="FİRMA İADE"),1,0)+
IF(AND(J134="İMHA",FİLTRE!$H$5="İMHA"),1,0)</f>
        <v>1</v>
      </c>
      <c r="I134" s="5"/>
      <c r="J134" s="3"/>
      <c r="K134" s="3"/>
      <c r="L134" s="28" t="str">
        <f>(IF(K134="","",(VLOOKUP(K134,'ÜRÜN LİSTESİ'!B:C,2,0))))</f>
        <v/>
      </c>
      <c r="M134" s="29" t="str">
        <f>IF(K134="","",VLOOKUP(K134,'ÜRÜN LİSTESİ'!B:D,3,0))</f>
        <v/>
      </c>
      <c r="N134" s="28" t="str">
        <f>IF(K134="","",VLOOKUP(K134,'ÜRÜN LİSTESİ'!B:F,5,0))</f>
        <v/>
      </c>
      <c r="O134" s="5"/>
      <c r="P134" s="56" t="str">
        <f t="shared" ca="1" si="56"/>
        <v/>
      </c>
      <c r="Q134" s="57"/>
      <c r="R134" s="51" t="str">
        <f>IF(K134="","",
(IF($AK$2&gt;$AL$2,0,IF(K134="","",VLOOKUP(K134,'ÜRÜN LİSTESİ'!B:F,4,0)))))</f>
        <v/>
      </c>
      <c r="S134" s="51" t="str">
        <f t="shared" ref="S134:S197" si="61">IF(Q134="","",Q134*R134)</f>
        <v/>
      </c>
      <c r="T134" s="58" t="str">
        <f t="shared" ref="T134:T197" ca="1" si="62">IF(P134&lt;0,0,(IF(K134="","",
(IF(AH134=0,0,
((IF(I134="","",
((SUMIFS(AF:AF,J:J,"SAYIM",L:L,L134,P:P,"&gt;"&amp;0)) -
(SUMIFS(AF:AF,J:J,"İADE DEPO",L:L,L134,P:P,"&gt;"&amp;0)))))))))))</f>
        <v/>
      </c>
      <c r="U134" s="54" t="str">
        <f t="shared" ref="U134:U197" ca="1" si="63">IF(P134&lt;0,0,(IF(K134="","",
(IF(AI134=0,0,
((IF(I134="","",
((SUMIFS(AE:AE,J:J,"SAYIM",L:L,L134,P:P,"&gt;"&amp;0)) -
(SUMIFS(AE:AE,J:J,"İADE DEPO",L:L,L134,P:P,"&gt;"&amp;0)))))))))))</f>
        <v/>
      </c>
      <c r="V134" s="23"/>
      <c r="W134" s="54" t="str">
        <f t="shared" ref="W134:W197" ca="1" si="64">IF(TODAY()&gt;O134,
(IF(SUMIFS(S:S,L:L,L134,O:O,O134,J:J,"SAYIM")-SUMIFS(S:S,L:L,L134,O:O,O134,J:J,"İADE DEPO")=0,"",SUMIFS(S:S,L:L,L134,O:O,O134,J:J,"SAYIM")-SUMIFS(S:S,L:L,L134,O:O,O134,J:J,"İADE DEPO"))),0)</f>
        <v/>
      </c>
      <c r="X134" s="54" t="str">
        <f t="shared" ref="X134:X197" ca="1" si="65">IF($AK$2&lt;$AL$2,
IF(TODAY()&gt;O134,
(IF(SUMIFS(Q:Q,L:L,L134,O:O,O134,J:J,"SAYIM")-SUMIFS(Q:Q,L:L,L134,O:O,O134,J:J,"İADE DEPO")=0,"",SUMIFS(Q:Q,L:L,L134,O:O,O134,J:J,"SAYIM")-SUMIFS(Q:Q,L:L,L134,O:O,O134,J:J,"İADE DEPO"))),0),
"")</f>
        <v/>
      </c>
      <c r="Y134"/>
      <c r="Z134"/>
      <c r="AA134" s="54" t="str">
        <f t="shared" si="57"/>
        <v/>
      </c>
      <c r="AB134" s="89" t="str">
        <f t="shared" ref="AB134:AB197" ca="1" si="66">IFERROR(W134/AA134,"")</f>
        <v/>
      </c>
      <c r="AC134" s="89" t="str">
        <f t="shared" ref="AC134:AC197" ca="1" si="67">IFERROR(X134/AA134,"")</f>
        <v/>
      </c>
      <c r="AD134"/>
      <c r="AE134" s="79" t="e">
        <f t="shared" si="45"/>
        <v>#VALUE!</v>
      </c>
      <c r="AF134" s="79" t="str">
        <f t="shared" si="46"/>
        <v/>
      </c>
      <c r="AG134" s="81" t="str">
        <f t="shared" si="58"/>
        <v/>
      </c>
      <c r="AH134" s="81" t="e">
        <f t="shared" si="47"/>
        <v>#VALUE!</v>
      </c>
      <c r="AI134" s="81" t="str">
        <f t="shared" si="48"/>
        <v/>
      </c>
      <c r="AJ134"/>
      <c r="AK134"/>
      <c r="AL134"/>
      <c r="AM134">
        <f t="shared" si="59"/>
        <v>0</v>
      </c>
      <c r="AN134">
        <f>COUNTIFS($L$1:L134,L134,$O$1:O134,O134)</f>
        <v>0</v>
      </c>
      <c r="AO134">
        <f t="shared" si="60"/>
        <v>0</v>
      </c>
      <c r="AP134">
        <f>COUNTIFS($J$4:J134,"SAYIM",$L$4:L134,L134,$O$4:O134,O134)</f>
        <v>0</v>
      </c>
      <c r="AQ134"/>
      <c r="AR134" s="1" t="str">
        <f>FİLTRE!$H$5</f>
        <v>TÜMÜ</v>
      </c>
      <c r="AS134"/>
      <c r="AU134" s="56">
        <f t="shared" si="49"/>
        <v>0</v>
      </c>
      <c r="AV134" s="54" t="str">
        <f t="shared" ca="1" si="50"/>
        <v/>
      </c>
      <c r="AW134" s="54" t="str">
        <f t="shared" ca="1" si="51"/>
        <v/>
      </c>
    </row>
    <row r="135" spans="2:49" x14ac:dyDescent="0.25">
      <c r="B135" s="1" t="str">
        <f>IF(I135="","",
(IF(N135=FİLTRE!$H$6,2,0)+IF(FİLTRE!$H$6="TOPLAM",2,0))
)</f>
        <v/>
      </c>
      <c r="C135">
        <f ca="1">IF(FİLTRE!$M$5="",9,(IF(U135&gt;=FİLTRE!$M$5,1,0)))</f>
        <v>1</v>
      </c>
      <c r="D135" s="1">
        <f ca="1">IF(FİLTRE!$M$6="",9,(IF('SKT LİSTESİ'!P135&lt;=FİLTRE!$M$6,1,0)))</f>
        <v>0</v>
      </c>
      <c r="E135" s="25" t="str">
        <f>IF(I135="","",(COUNTIFS($L$4:L135,L135)))</f>
        <v/>
      </c>
      <c r="F135" s="13">
        <f ca="1">IF(OR(B135&lt;&gt;2,C135&lt;&gt;1,D135&lt;&gt;1,H135&lt;&gt;1),0,
COUNTIFS($B$4:B135,2,$C$4:C135,1,$D$4:D135,1,$H$4:H135,1))</f>
        <v>0</v>
      </c>
      <c r="G135" s="26" t="str">
        <f>IF(I135="","",(COUNTIF($E$4:E135,E135)))</f>
        <v/>
      </c>
      <c r="H135" s="1">
        <f ca="1">IF(AND(J135="SAYIM",FİLTRE!$H$5="RAFTA",U135&lt;&gt;0),1,0)+
IF(AND(J135="İADE DEPO",FİLTRE!$H$5="İADE DEPO"),1,0)+
IF(FİLTRE!$H$5="TÜMÜ",1,0)+
IF(AND(J135="FİRMA İADE",FİLTRE!$H$5="FİRMA İADE"),1,0)+
IF(AND(J135="İMHA",FİLTRE!$H$5="İMHA"),1,0)</f>
        <v>1</v>
      </c>
      <c r="I135" s="5"/>
      <c r="J135" s="3"/>
      <c r="K135" s="3"/>
      <c r="L135" s="28" t="str">
        <f>(IF(K135="","",(VLOOKUP(K135,'ÜRÜN LİSTESİ'!B:C,2,0))))</f>
        <v/>
      </c>
      <c r="M135" s="29" t="str">
        <f>IF(K135="","",VLOOKUP(K135,'ÜRÜN LİSTESİ'!B:D,3,0))</f>
        <v/>
      </c>
      <c r="N135" s="28" t="str">
        <f>IF(K135="","",VLOOKUP(K135,'ÜRÜN LİSTESİ'!B:F,5,0))</f>
        <v/>
      </c>
      <c r="O135" s="5"/>
      <c r="P135" s="56" t="str">
        <f t="shared" ca="1" si="56"/>
        <v/>
      </c>
      <c r="Q135" s="57"/>
      <c r="R135" s="51" t="str">
        <f>IF(K135="","",
(IF($AK$2&gt;$AL$2,0,IF(K135="","",VLOOKUP(K135,'ÜRÜN LİSTESİ'!B:F,4,0)))))</f>
        <v/>
      </c>
      <c r="S135" s="51" t="str">
        <f t="shared" si="61"/>
        <v/>
      </c>
      <c r="T135" s="58" t="str">
        <f t="shared" ca="1" si="62"/>
        <v/>
      </c>
      <c r="U135" s="54" t="str">
        <f t="shared" ca="1" si="63"/>
        <v/>
      </c>
      <c r="V135" s="23"/>
      <c r="W135" s="54" t="str">
        <f t="shared" ca="1" si="64"/>
        <v/>
      </c>
      <c r="X135" s="54" t="str">
        <f t="shared" ca="1" si="65"/>
        <v/>
      </c>
      <c r="Y135"/>
      <c r="Z135"/>
      <c r="AA135" s="54" t="str">
        <f t="shared" si="57"/>
        <v/>
      </c>
      <c r="AB135" s="89" t="str">
        <f t="shared" ca="1" si="66"/>
        <v/>
      </c>
      <c r="AC135" s="89" t="str">
        <f t="shared" ca="1" si="67"/>
        <v/>
      </c>
      <c r="AD135"/>
      <c r="AE135" s="79" t="e">
        <f t="shared" si="45"/>
        <v>#VALUE!</v>
      </c>
      <c r="AF135" s="79" t="str">
        <f t="shared" si="46"/>
        <v/>
      </c>
      <c r="AG135" s="81" t="str">
        <f t="shared" si="58"/>
        <v/>
      </c>
      <c r="AH135" s="81" t="e">
        <f t="shared" si="47"/>
        <v>#VALUE!</v>
      </c>
      <c r="AI135" s="81" t="str">
        <f t="shared" si="48"/>
        <v/>
      </c>
      <c r="AJ135"/>
      <c r="AK135"/>
      <c r="AL135"/>
      <c r="AM135">
        <f t="shared" si="59"/>
        <v>0</v>
      </c>
      <c r="AN135">
        <f>COUNTIFS($L$1:L135,L135,$O$1:O135,O135)</f>
        <v>0</v>
      </c>
      <c r="AO135">
        <f t="shared" si="60"/>
        <v>0</v>
      </c>
      <c r="AP135">
        <f>COUNTIFS($J$4:J135,"SAYIM",$L$4:L135,L135,$O$4:O135,O135)</f>
        <v>0</v>
      </c>
      <c r="AQ135"/>
      <c r="AR135" s="1" t="str">
        <f>FİLTRE!$H$5</f>
        <v>TÜMÜ</v>
      </c>
      <c r="AS135"/>
      <c r="AU135" s="56">
        <f t="shared" si="49"/>
        <v>0</v>
      </c>
      <c r="AV135" s="54" t="str">
        <f t="shared" ca="1" si="50"/>
        <v/>
      </c>
      <c r="AW135" s="54" t="str">
        <f t="shared" ca="1" si="51"/>
        <v/>
      </c>
    </row>
    <row r="136" spans="2:49" x14ac:dyDescent="0.25">
      <c r="B136" s="1" t="str">
        <f>IF(I136="","",
(IF(N136=FİLTRE!$H$6,2,0)+IF(FİLTRE!$H$6="TOPLAM",2,0))
)</f>
        <v/>
      </c>
      <c r="C136">
        <f ca="1">IF(FİLTRE!$M$5="",9,(IF(U136&gt;=FİLTRE!$M$5,1,0)))</f>
        <v>1</v>
      </c>
      <c r="D136" s="1">
        <f ca="1">IF(FİLTRE!$M$6="",9,(IF('SKT LİSTESİ'!P136&lt;=FİLTRE!$M$6,1,0)))</f>
        <v>0</v>
      </c>
      <c r="E136" s="25" t="str">
        <f>IF(I136="","",(COUNTIFS($L$4:L136,L136)))</f>
        <v/>
      </c>
      <c r="F136" s="13">
        <f ca="1">IF(OR(B136&lt;&gt;2,C136&lt;&gt;1,D136&lt;&gt;1,H136&lt;&gt;1),0,
COUNTIFS($B$4:B136,2,$C$4:C136,1,$D$4:D136,1,$H$4:H136,1))</f>
        <v>0</v>
      </c>
      <c r="G136" s="26" t="str">
        <f>IF(I136="","",(COUNTIF($E$4:E136,E136)))</f>
        <v/>
      </c>
      <c r="H136" s="1">
        <f ca="1">IF(AND(J136="SAYIM",FİLTRE!$H$5="RAFTA",U136&lt;&gt;0),1,0)+
IF(AND(J136="İADE DEPO",FİLTRE!$H$5="İADE DEPO"),1,0)+
IF(FİLTRE!$H$5="TÜMÜ",1,0)+
IF(AND(J136="FİRMA İADE",FİLTRE!$H$5="FİRMA İADE"),1,0)+
IF(AND(J136="İMHA",FİLTRE!$H$5="İMHA"),1,0)</f>
        <v>1</v>
      </c>
      <c r="I136" s="5"/>
      <c r="J136" s="3"/>
      <c r="K136" s="3"/>
      <c r="L136" s="28" t="str">
        <f>(IF(K136="","",(VLOOKUP(K136,'ÜRÜN LİSTESİ'!B:C,2,0))))</f>
        <v/>
      </c>
      <c r="M136" s="29" t="str">
        <f>IF(K136="","",VLOOKUP(K136,'ÜRÜN LİSTESİ'!B:D,3,0))</f>
        <v/>
      </c>
      <c r="N136" s="28" t="str">
        <f>IF(K136="","",VLOOKUP(K136,'ÜRÜN LİSTESİ'!B:F,5,0))</f>
        <v/>
      </c>
      <c r="O136" s="5"/>
      <c r="P136" s="56" t="str">
        <f t="shared" ca="1" si="56"/>
        <v/>
      </c>
      <c r="Q136" s="57"/>
      <c r="R136" s="51" t="str">
        <f>IF(K136="","",
(IF($AK$2&gt;$AL$2,0,IF(K136="","",VLOOKUP(K136,'ÜRÜN LİSTESİ'!B:F,4,0)))))</f>
        <v/>
      </c>
      <c r="S136" s="51" t="str">
        <f t="shared" si="61"/>
        <v/>
      </c>
      <c r="T136" s="58" t="str">
        <f t="shared" ca="1" si="62"/>
        <v/>
      </c>
      <c r="U136" s="54" t="str">
        <f t="shared" ca="1" si="63"/>
        <v/>
      </c>
      <c r="V136" s="23"/>
      <c r="W136" s="54" t="str">
        <f t="shared" ca="1" si="64"/>
        <v/>
      </c>
      <c r="X136" s="54" t="str">
        <f t="shared" ca="1" si="65"/>
        <v/>
      </c>
      <c r="Y136"/>
      <c r="Z136"/>
      <c r="AA136" s="54" t="str">
        <f t="shared" si="57"/>
        <v/>
      </c>
      <c r="AB136" s="89" t="str">
        <f t="shared" ca="1" si="66"/>
        <v/>
      </c>
      <c r="AC136" s="89" t="str">
        <f t="shared" ca="1" si="67"/>
        <v/>
      </c>
      <c r="AD136"/>
      <c r="AE136" s="79" t="e">
        <f t="shared" si="45"/>
        <v>#VALUE!</v>
      </c>
      <c r="AF136" s="79" t="str">
        <f t="shared" si="46"/>
        <v/>
      </c>
      <c r="AG136" s="81" t="str">
        <f t="shared" si="58"/>
        <v/>
      </c>
      <c r="AH136" s="81" t="e">
        <f t="shared" si="47"/>
        <v>#VALUE!</v>
      </c>
      <c r="AI136" s="81" t="str">
        <f t="shared" si="48"/>
        <v/>
      </c>
      <c r="AJ136"/>
      <c r="AK136"/>
      <c r="AL136"/>
      <c r="AM136">
        <f t="shared" si="59"/>
        <v>0</v>
      </c>
      <c r="AN136">
        <f>COUNTIFS($L$1:L136,L136,$O$1:O136,O136)</f>
        <v>0</v>
      </c>
      <c r="AO136">
        <f t="shared" si="60"/>
        <v>0</v>
      </c>
      <c r="AP136">
        <f>COUNTIFS($J$4:J136,"SAYIM",$L$4:L136,L136,$O$4:O136,O136)</f>
        <v>0</v>
      </c>
      <c r="AQ136"/>
      <c r="AR136" s="1" t="str">
        <f>FİLTRE!$H$5</f>
        <v>TÜMÜ</v>
      </c>
      <c r="AS136"/>
      <c r="AU136" s="56">
        <f t="shared" si="49"/>
        <v>0</v>
      </c>
      <c r="AV136" s="54" t="str">
        <f t="shared" ca="1" si="50"/>
        <v/>
      </c>
      <c r="AW136" s="54" t="str">
        <f t="shared" ca="1" si="51"/>
        <v/>
      </c>
    </row>
    <row r="137" spans="2:49" x14ac:dyDescent="0.25">
      <c r="B137" s="1" t="str">
        <f>IF(I137="","",
(IF(N137=FİLTRE!$H$6,2,0)+IF(FİLTRE!$H$6="TOPLAM",2,0))
)</f>
        <v/>
      </c>
      <c r="C137">
        <f ca="1">IF(FİLTRE!$M$5="",9,(IF(U137&gt;=FİLTRE!$M$5,1,0)))</f>
        <v>1</v>
      </c>
      <c r="D137" s="1">
        <f ca="1">IF(FİLTRE!$M$6="",9,(IF('SKT LİSTESİ'!P137&lt;=FİLTRE!$M$6,1,0)))</f>
        <v>0</v>
      </c>
      <c r="E137" s="25" t="str">
        <f>IF(I137="","",(COUNTIFS($L$4:L137,L137)))</f>
        <v/>
      </c>
      <c r="F137" s="13">
        <f ca="1">IF(OR(B137&lt;&gt;2,C137&lt;&gt;1,D137&lt;&gt;1,H137&lt;&gt;1),0,
COUNTIFS($B$4:B137,2,$C$4:C137,1,$D$4:D137,1,$H$4:H137,1))</f>
        <v>0</v>
      </c>
      <c r="G137" s="26" t="str">
        <f>IF(I137="","",(COUNTIF($E$4:E137,E137)))</f>
        <v/>
      </c>
      <c r="H137" s="1">
        <f ca="1">IF(AND(J137="SAYIM",FİLTRE!$H$5="RAFTA",U137&lt;&gt;0),1,0)+
IF(AND(J137="İADE DEPO",FİLTRE!$H$5="İADE DEPO"),1,0)+
IF(FİLTRE!$H$5="TÜMÜ",1,0)+
IF(AND(J137="FİRMA İADE",FİLTRE!$H$5="FİRMA İADE"),1,0)+
IF(AND(J137="İMHA",FİLTRE!$H$5="İMHA"),1,0)</f>
        <v>1</v>
      </c>
      <c r="I137" s="5"/>
      <c r="J137" s="3"/>
      <c r="K137" s="3"/>
      <c r="L137" s="28" t="str">
        <f>(IF(K137="","",(VLOOKUP(K137,'ÜRÜN LİSTESİ'!B:C,2,0))))</f>
        <v/>
      </c>
      <c r="M137" s="29" t="str">
        <f>IF(K137="","",VLOOKUP(K137,'ÜRÜN LİSTESİ'!B:D,3,0))</f>
        <v/>
      </c>
      <c r="N137" s="28" t="str">
        <f>IF(K137="","",VLOOKUP(K137,'ÜRÜN LİSTESİ'!B:F,5,0))</f>
        <v/>
      </c>
      <c r="O137" s="5"/>
      <c r="P137" s="56" t="str">
        <f t="shared" ca="1" si="56"/>
        <v/>
      </c>
      <c r="Q137" s="57"/>
      <c r="R137" s="51" t="str">
        <f>IF(K137="","",
(IF($AK$2&gt;$AL$2,0,IF(K137="","",VLOOKUP(K137,'ÜRÜN LİSTESİ'!B:F,4,0)))))</f>
        <v/>
      </c>
      <c r="S137" s="51" t="str">
        <f t="shared" si="61"/>
        <v/>
      </c>
      <c r="T137" s="58" t="str">
        <f t="shared" ca="1" si="62"/>
        <v/>
      </c>
      <c r="U137" s="54" t="str">
        <f t="shared" ca="1" si="63"/>
        <v/>
      </c>
      <c r="V137" s="23"/>
      <c r="W137" s="54" t="str">
        <f t="shared" ca="1" si="64"/>
        <v/>
      </c>
      <c r="X137" s="54" t="str">
        <f t="shared" ca="1" si="65"/>
        <v/>
      </c>
      <c r="Y137"/>
      <c r="Z137"/>
      <c r="AA137" s="54" t="str">
        <f t="shared" si="57"/>
        <v/>
      </c>
      <c r="AB137" s="89" t="str">
        <f t="shared" ca="1" si="66"/>
        <v/>
      </c>
      <c r="AC137" s="89" t="str">
        <f t="shared" ca="1" si="67"/>
        <v/>
      </c>
      <c r="AD137"/>
      <c r="AE137" s="79" t="e">
        <f t="shared" si="45"/>
        <v>#VALUE!</v>
      </c>
      <c r="AF137" s="79" t="str">
        <f t="shared" si="46"/>
        <v/>
      </c>
      <c r="AG137" s="81" t="str">
        <f t="shared" si="58"/>
        <v/>
      </c>
      <c r="AH137" s="81" t="e">
        <f t="shared" si="47"/>
        <v>#VALUE!</v>
      </c>
      <c r="AI137" s="81" t="str">
        <f t="shared" si="48"/>
        <v/>
      </c>
      <c r="AJ137"/>
      <c r="AK137"/>
      <c r="AL137"/>
      <c r="AM137">
        <f t="shared" si="59"/>
        <v>0</v>
      </c>
      <c r="AN137">
        <f>COUNTIFS($L$1:L137,L137,$O$1:O137,O137)</f>
        <v>0</v>
      </c>
      <c r="AO137">
        <f t="shared" si="60"/>
        <v>0</v>
      </c>
      <c r="AP137">
        <f>COUNTIFS($J$4:J137,"SAYIM",$L$4:L137,L137,$O$4:O137,O137)</f>
        <v>0</v>
      </c>
      <c r="AQ137"/>
      <c r="AR137" s="1" t="str">
        <f>FİLTRE!$H$5</f>
        <v>TÜMÜ</v>
      </c>
      <c r="AS137"/>
      <c r="AU137" s="56">
        <f t="shared" si="49"/>
        <v>0</v>
      </c>
      <c r="AV137" s="54" t="str">
        <f t="shared" ca="1" si="50"/>
        <v/>
      </c>
      <c r="AW137" s="54" t="str">
        <f t="shared" ca="1" si="51"/>
        <v/>
      </c>
    </row>
    <row r="138" spans="2:49" x14ac:dyDescent="0.25">
      <c r="B138" s="1" t="str">
        <f>IF(I138="","",
(IF(N138=FİLTRE!$H$6,2,0)+IF(FİLTRE!$H$6="TOPLAM",2,0))
)</f>
        <v/>
      </c>
      <c r="C138">
        <f ca="1">IF(FİLTRE!$M$5="",9,(IF(U138&gt;=FİLTRE!$M$5,1,0)))</f>
        <v>1</v>
      </c>
      <c r="D138" s="1">
        <f ca="1">IF(FİLTRE!$M$6="",9,(IF('SKT LİSTESİ'!P138&lt;=FİLTRE!$M$6,1,0)))</f>
        <v>0</v>
      </c>
      <c r="E138" s="25" t="str">
        <f>IF(I138="","",(COUNTIFS($L$4:L138,L138)))</f>
        <v/>
      </c>
      <c r="F138" s="13">
        <f ca="1">IF(OR(B138&lt;&gt;2,C138&lt;&gt;1,D138&lt;&gt;1,H138&lt;&gt;1),0,
COUNTIFS($B$4:B138,2,$C$4:C138,1,$D$4:D138,1,$H$4:H138,1))</f>
        <v>0</v>
      </c>
      <c r="G138" s="26" t="str">
        <f>IF(I138="","",(COUNTIF($E$4:E138,E138)))</f>
        <v/>
      </c>
      <c r="H138" s="1">
        <f ca="1">IF(AND(J138="SAYIM",FİLTRE!$H$5="RAFTA",U138&lt;&gt;0),1,0)+
IF(AND(J138="İADE DEPO",FİLTRE!$H$5="İADE DEPO"),1,0)+
IF(FİLTRE!$H$5="TÜMÜ",1,0)+
IF(AND(J138="FİRMA İADE",FİLTRE!$H$5="FİRMA İADE"),1,0)+
IF(AND(J138="İMHA",FİLTRE!$H$5="İMHA"),1,0)</f>
        <v>1</v>
      </c>
      <c r="I138" s="5"/>
      <c r="J138" s="3"/>
      <c r="K138" s="3"/>
      <c r="L138" s="28" t="str">
        <f>(IF(K138="","",(VLOOKUP(K138,'ÜRÜN LİSTESİ'!B:C,2,0))))</f>
        <v/>
      </c>
      <c r="M138" s="29" t="str">
        <f>IF(K138="","",VLOOKUP(K138,'ÜRÜN LİSTESİ'!B:D,3,0))</f>
        <v/>
      </c>
      <c r="N138" s="28" t="str">
        <f>IF(K138="","",VLOOKUP(K138,'ÜRÜN LİSTESİ'!B:F,5,0))</f>
        <v/>
      </c>
      <c r="O138" s="5"/>
      <c r="P138" s="56" t="str">
        <f t="shared" ca="1" si="56"/>
        <v/>
      </c>
      <c r="Q138" s="57"/>
      <c r="R138" s="51" t="str">
        <f>IF(K138="","",
(IF($AK$2&gt;$AL$2,0,IF(K138="","",VLOOKUP(K138,'ÜRÜN LİSTESİ'!B:F,4,0)))))</f>
        <v/>
      </c>
      <c r="S138" s="51" t="str">
        <f t="shared" si="61"/>
        <v/>
      </c>
      <c r="T138" s="58" t="str">
        <f t="shared" ca="1" si="62"/>
        <v/>
      </c>
      <c r="U138" s="54" t="str">
        <f t="shared" ca="1" si="63"/>
        <v/>
      </c>
      <c r="V138" s="23"/>
      <c r="W138" s="54" t="str">
        <f t="shared" ca="1" si="64"/>
        <v/>
      </c>
      <c r="X138" s="54" t="str">
        <f t="shared" ca="1" si="65"/>
        <v/>
      </c>
      <c r="Y138"/>
      <c r="Z138"/>
      <c r="AA138" s="54" t="str">
        <f t="shared" si="57"/>
        <v/>
      </c>
      <c r="AB138" s="89" t="str">
        <f t="shared" ca="1" si="66"/>
        <v/>
      </c>
      <c r="AC138" s="89" t="str">
        <f t="shared" ca="1" si="67"/>
        <v/>
      </c>
      <c r="AD138"/>
      <c r="AE138" s="79" t="e">
        <f t="shared" si="45"/>
        <v>#VALUE!</v>
      </c>
      <c r="AF138" s="79" t="str">
        <f t="shared" si="46"/>
        <v/>
      </c>
      <c r="AG138" s="81" t="str">
        <f t="shared" si="58"/>
        <v/>
      </c>
      <c r="AH138" s="81" t="e">
        <f t="shared" si="47"/>
        <v>#VALUE!</v>
      </c>
      <c r="AI138" s="81" t="str">
        <f t="shared" si="48"/>
        <v/>
      </c>
      <c r="AJ138"/>
      <c r="AK138"/>
      <c r="AL138"/>
      <c r="AM138">
        <f t="shared" si="59"/>
        <v>0</v>
      </c>
      <c r="AN138">
        <f>COUNTIFS($L$1:L138,L138,$O$1:O138,O138)</f>
        <v>0</v>
      </c>
      <c r="AO138">
        <f t="shared" si="60"/>
        <v>0</v>
      </c>
      <c r="AP138">
        <f>COUNTIFS($J$4:J138,"SAYIM",$L$4:L138,L138,$O$4:O138,O138)</f>
        <v>0</v>
      </c>
      <c r="AQ138"/>
      <c r="AR138" s="1" t="str">
        <f>FİLTRE!$H$5</f>
        <v>TÜMÜ</v>
      </c>
      <c r="AS138"/>
      <c r="AU138" s="56">
        <f t="shared" si="49"/>
        <v>0</v>
      </c>
      <c r="AV138" s="54" t="str">
        <f t="shared" ca="1" si="50"/>
        <v/>
      </c>
      <c r="AW138" s="54" t="str">
        <f t="shared" ca="1" si="51"/>
        <v/>
      </c>
    </row>
    <row r="139" spans="2:49" x14ac:dyDescent="0.25">
      <c r="B139" s="1" t="str">
        <f>IF(I139="","",
(IF(N139=FİLTRE!$H$6,2,0)+IF(FİLTRE!$H$6="TOPLAM",2,0))
)</f>
        <v/>
      </c>
      <c r="C139">
        <f ca="1">IF(FİLTRE!$M$5="",9,(IF(U139&gt;=FİLTRE!$M$5,1,0)))</f>
        <v>1</v>
      </c>
      <c r="D139" s="1">
        <f ca="1">IF(FİLTRE!$M$6="",9,(IF('SKT LİSTESİ'!P139&lt;=FİLTRE!$M$6,1,0)))</f>
        <v>0</v>
      </c>
      <c r="E139" s="25" t="str">
        <f>IF(I139="","",(COUNTIFS($L$4:L139,L139)))</f>
        <v/>
      </c>
      <c r="F139" s="13">
        <f ca="1">IF(OR(B139&lt;&gt;2,C139&lt;&gt;1,D139&lt;&gt;1,H139&lt;&gt;1),0,
COUNTIFS($B$4:B139,2,$C$4:C139,1,$D$4:D139,1,$H$4:H139,1))</f>
        <v>0</v>
      </c>
      <c r="G139" s="26" t="str">
        <f>IF(I139="","",(COUNTIF($E$4:E139,E139)))</f>
        <v/>
      </c>
      <c r="H139" s="1">
        <f ca="1">IF(AND(J139="SAYIM",FİLTRE!$H$5="RAFTA",U139&lt;&gt;0),1,0)+
IF(AND(J139="İADE DEPO",FİLTRE!$H$5="İADE DEPO"),1,0)+
IF(FİLTRE!$H$5="TÜMÜ",1,0)+
IF(AND(J139="FİRMA İADE",FİLTRE!$H$5="FİRMA İADE"),1,0)+
IF(AND(J139="İMHA",FİLTRE!$H$5="İMHA"),1,0)</f>
        <v>1</v>
      </c>
      <c r="I139" s="5"/>
      <c r="J139" s="3"/>
      <c r="K139" s="3"/>
      <c r="L139" s="28" t="str">
        <f>(IF(K139="","",(VLOOKUP(K139,'ÜRÜN LİSTESİ'!B:C,2,0))))</f>
        <v/>
      </c>
      <c r="M139" s="29" t="str">
        <f>IF(K139="","",VLOOKUP(K139,'ÜRÜN LİSTESİ'!B:D,3,0))</f>
        <v/>
      </c>
      <c r="N139" s="28" t="str">
        <f>IF(K139="","",VLOOKUP(K139,'ÜRÜN LİSTESİ'!B:F,5,0))</f>
        <v/>
      </c>
      <c r="O139" s="5"/>
      <c r="P139" s="56" t="str">
        <f t="shared" ca="1" si="56"/>
        <v/>
      </c>
      <c r="Q139" s="57"/>
      <c r="R139" s="51" t="str">
        <f>IF(K139="","",
(IF($AK$2&gt;$AL$2,0,IF(K139="","",VLOOKUP(K139,'ÜRÜN LİSTESİ'!B:F,4,0)))))</f>
        <v/>
      </c>
      <c r="S139" s="51" t="str">
        <f t="shared" si="61"/>
        <v/>
      </c>
      <c r="T139" s="58" t="str">
        <f t="shared" ca="1" si="62"/>
        <v/>
      </c>
      <c r="U139" s="54" t="str">
        <f t="shared" ca="1" si="63"/>
        <v/>
      </c>
      <c r="V139" s="23"/>
      <c r="W139" s="54" t="str">
        <f t="shared" ca="1" si="64"/>
        <v/>
      </c>
      <c r="X139" s="54" t="str">
        <f t="shared" ca="1" si="65"/>
        <v/>
      </c>
      <c r="Y139"/>
      <c r="Z139"/>
      <c r="AA139" s="54" t="str">
        <f t="shared" si="57"/>
        <v/>
      </c>
      <c r="AB139" s="89" t="str">
        <f t="shared" ca="1" si="66"/>
        <v/>
      </c>
      <c r="AC139" s="89" t="str">
        <f t="shared" ca="1" si="67"/>
        <v/>
      </c>
      <c r="AD139"/>
      <c r="AE139" s="79" t="e">
        <f t="shared" si="45"/>
        <v>#VALUE!</v>
      </c>
      <c r="AF139" s="79" t="str">
        <f t="shared" si="46"/>
        <v/>
      </c>
      <c r="AG139" s="81" t="str">
        <f t="shared" si="58"/>
        <v/>
      </c>
      <c r="AH139" s="81" t="e">
        <f t="shared" si="47"/>
        <v>#VALUE!</v>
      </c>
      <c r="AI139" s="81" t="str">
        <f t="shared" si="48"/>
        <v/>
      </c>
      <c r="AJ139"/>
      <c r="AK139"/>
      <c r="AL139"/>
      <c r="AM139">
        <f t="shared" si="59"/>
        <v>0</v>
      </c>
      <c r="AN139">
        <f>COUNTIFS($L$1:L139,L139,$O$1:O139,O139)</f>
        <v>0</v>
      </c>
      <c r="AO139">
        <f t="shared" si="60"/>
        <v>0</v>
      </c>
      <c r="AP139">
        <f>COUNTIFS($J$4:J139,"SAYIM",$L$4:L139,L139,$O$4:O139,O139)</f>
        <v>0</v>
      </c>
      <c r="AQ139"/>
      <c r="AR139" s="1" t="str">
        <f>FİLTRE!$H$5</f>
        <v>TÜMÜ</v>
      </c>
      <c r="AS139"/>
      <c r="AU139" s="56">
        <f t="shared" si="49"/>
        <v>0</v>
      </c>
      <c r="AV139" s="54" t="str">
        <f t="shared" ca="1" si="50"/>
        <v/>
      </c>
      <c r="AW139" s="54" t="str">
        <f t="shared" ca="1" si="51"/>
        <v/>
      </c>
    </row>
    <row r="140" spans="2:49" x14ac:dyDescent="0.25">
      <c r="B140" s="1" t="str">
        <f>IF(I140="","",
(IF(N140=FİLTRE!$H$6,2,0)+IF(FİLTRE!$H$6="TOPLAM",2,0))
)</f>
        <v/>
      </c>
      <c r="C140">
        <f ca="1">IF(FİLTRE!$M$5="",9,(IF(U140&gt;=FİLTRE!$M$5,1,0)))</f>
        <v>1</v>
      </c>
      <c r="D140" s="1">
        <f ca="1">IF(FİLTRE!$M$6="",9,(IF('SKT LİSTESİ'!P140&lt;=FİLTRE!$M$6,1,0)))</f>
        <v>0</v>
      </c>
      <c r="E140" s="25" t="str">
        <f>IF(I140="","",(COUNTIFS($L$4:L140,L140)))</f>
        <v/>
      </c>
      <c r="F140" s="13">
        <f ca="1">IF(OR(B140&lt;&gt;2,C140&lt;&gt;1,D140&lt;&gt;1,H140&lt;&gt;1),0,
COUNTIFS($B$4:B140,2,$C$4:C140,1,$D$4:D140,1,$H$4:H140,1))</f>
        <v>0</v>
      </c>
      <c r="G140" s="26" t="str">
        <f>IF(I140="","",(COUNTIF($E$4:E140,E140)))</f>
        <v/>
      </c>
      <c r="H140" s="1">
        <f ca="1">IF(AND(J140="SAYIM",FİLTRE!$H$5="RAFTA",U140&lt;&gt;0),1,0)+
IF(AND(J140="İADE DEPO",FİLTRE!$H$5="İADE DEPO"),1,0)+
IF(FİLTRE!$H$5="TÜMÜ",1,0)+
IF(AND(J140="FİRMA İADE",FİLTRE!$H$5="FİRMA İADE"),1,0)+
IF(AND(J140="İMHA",FİLTRE!$H$5="İMHA"),1,0)</f>
        <v>1</v>
      </c>
      <c r="I140" s="5"/>
      <c r="J140" s="3"/>
      <c r="K140" s="3"/>
      <c r="L140" s="28" t="str">
        <f>(IF(K140="","",(VLOOKUP(K140,'ÜRÜN LİSTESİ'!B:C,2,0))))</f>
        <v/>
      </c>
      <c r="M140" s="29" t="str">
        <f>IF(K140="","",VLOOKUP(K140,'ÜRÜN LİSTESİ'!B:D,3,0))</f>
        <v/>
      </c>
      <c r="N140" s="28" t="str">
        <f>IF(K140="","",VLOOKUP(K140,'ÜRÜN LİSTESİ'!B:F,5,0))</f>
        <v/>
      </c>
      <c r="O140" s="5"/>
      <c r="P140" s="56" t="str">
        <f t="shared" ca="1" si="56"/>
        <v/>
      </c>
      <c r="Q140" s="57"/>
      <c r="R140" s="51" t="str">
        <f>IF(K140="","",
(IF($AK$2&gt;$AL$2,0,IF(K140="","",VLOOKUP(K140,'ÜRÜN LİSTESİ'!B:F,4,0)))))</f>
        <v/>
      </c>
      <c r="S140" s="51" t="str">
        <f t="shared" si="61"/>
        <v/>
      </c>
      <c r="T140" s="58" t="str">
        <f t="shared" ca="1" si="62"/>
        <v/>
      </c>
      <c r="U140" s="54" t="str">
        <f t="shared" ca="1" si="63"/>
        <v/>
      </c>
      <c r="V140" s="23"/>
      <c r="W140" s="54" t="str">
        <f t="shared" ca="1" si="64"/>
        <v/>
      </c>
      <c r="X140" s="54" t="str">
        <f t="shared" ca="1" si="65"/>
        <v/>
      </c>
      <c r="Y140"/>
      <c r="Z140"/>
      <c r="AA140" s="54" t="str">
        <f t="shared" si="57"/>
        <v/>
      </c>
      <c r="AB140" s="89" t="str">
        <f t="shared" ca="1" si="66"/>
        <v/>
      </c>
      <c r="AC140" s="89" t="str">
        <f t="shared" ca="1" si="67"/>
        <v/>
      </c>
      <c r="AD140"/>
      <c r="AE140" s="79" t="e">
        <f t="shared" si="45"/>
        <v>#VALUE!</v>
      </c>
      <c r="AF140" s="79" t="str">
        <f t="shared" si="46"/>
        <v/>
      </c>
      <c r="AG140" s="81" t="str">
        <f t="shared" si="58"/>
        <v/>
      </c>
      <c r="AH140" s="81" t="e">
        <f t="shared" si="47"/>
        <v>#VALUE!</v>
      </c>
      <c r="AI140" s="81" t="str">
        <f t="shared" si="48"/>
        <v/>
      </c>
      <c r="AJ140"/>
      <c r="AK140"/>
      <c r="AL140"/>
      <c r="AM140">
        <f t="shared" si="59"/>
        <v>0</v>
      </c>
      <c r="AN140">
        <f>COUNTIFS($L$1:L140,L140,$O$1:O140,O140)</f>
        <v>0</v>
      </c>
      <c r="AO140">
        <f t="shared" si="60"/>
        <v>0</v>
      </c>
      <c r="AP140">
        <f>COUNTIFS($J$4:J140,"SAYIM",$L$4:L140,L140,$O$4:O140,O140)</f>
        <v>0</v>
      </c>
      <c r="AQ140"/>
      <c r="AR140" s="1" t="str">
        <f>FİLTRE!$H$5</f>
        <v>TÜMÜ</v>
      </c>
      <c r="AS140"/>
      <c r="AU140" s="56">
        <f t="shared" si="49"/>
        <v>0</v>
      </c>
      <c r="AV140" s="54" t="str">
        <f t="shared" ca="1" si="50"/>
        <v/>
      </c>
      <c r="AW140" s="54" t="str">
        <f t="shared" ca="1" si="51"/>
        <v/>
      </c>
    </row>
    <row r="141" spans="2:49" x14ac:dyDescent="0.25">
      <c r="B141" s="1" t="str">
        <f>IF(I141="","",
(IF(N141=FİLTRE!$H$6,2,0)+IF(FİLTRE!$H$6="TOPLAM",2,0))
)</f>
        <v/>
      </c>
      <c r="C141">
        <f ca="1">IF(FİLTRE!$M$5="",9,(IF(U141&gt;=FİLTRE!$M$5,1,0)))</f>
        <v>1</v>
      </c>
      <c r="D141" s="1">
        <f ca="1">IF(FİLTRE!$M$6="",9,(IF('SKT LİSTESİ'!P141&lt;=FİLTRE!$M$6,1,0)))</f>
        <v>0</v>
      </c>
      <c r="E141" s="25" t="str">
        <f>IF(I141="","",(COUNTIFS($L$4:L141,L141)))</f>
        <v/>
      </c>
      <c r="F141" s="13">
        <f ca="1">IF(OR(B141&lt;&gt;2,C141&lt;&gt;1,D141&lt;&gt;1,H141&lt;&gt;1),0,
COUNTIFS($B$4:B141,2,$C$4:C141,1,$D$4:D141,1,$H$4:H141,1))</f>
        <v>0</v>
      </c>
      <c r="G141" s="26" t="str">
        <f>IF(I141="","",(COUNTIF($E$4:E141,E141)))</f>
        <v/>
      </c>
      <c r="H141" s="1">
        <f ca="1">IF(AND(J141="SAYIM",FİLTRE!$H$5="RAFTA",U141&lt;&gt;0),1,0)+
IF(AND(J141="İADE DEPO",FİLTRE!$H$5="İADE DEPO"),1,0)+
IF(FİLTRE!$H$5="TÜMÜ",1,0)+
IF(AND(J141="FİRMA İADE",FİLTRE!$H$5="FİRMA İADE"),1,0)+
IF(AND(J141="İMHA",FİLTRE!$H$5="İMHA"),1,0)</f>
        <v>1</v>
      </c>
      <c r="I141" s="5"/>
      <c r="J141" s="3"/>
      <c r="K141" s="3"/>
      <c r="L141" s="28" t="str">
        <f>(IF(K141="","",(VLOOKUP(K141,'ÜRÜN LİSTESİ'!B:C,2,0))))</f>
        <v/>
      </c>
      <c r="M141" s="29" t="str">
        <f>IF(K141="","",VLOOKUP(K141,'ÜRÜN LİSTESİ'!B:D,3,0))</f>
        <v/>
      </c>
      <c r="N141" s="28" t="str">
        <f>IF(K141="","",VLOOKUP(K141,'ÜRÜN LİSTESİ'!B:F,5,0))</f>
        <v/>
      </c>
      <c r="O141" s="5"/>
      <c r="P141" s="56" t="str">
        <f t="shared" ca="1" si="56"/>
        <v/>
      </c>
      <c r="Q141" s="57"/>
      <c r="R141" s="51" t="str">
        <f>IF(K141="","",
(IF($AK$2&gt;$AL$2,0,IF(K141="","",VLOOKUP(K141,'ÜRÜN LİSTESİ'!B:F,4,0)))))</f>
        <v/>
      </c>
      <c r="S141" s="51" t="str">
        <f t="shared" si="61"/>
        <v/>
      </c>
      <c r="T141" s="58" t="str">
        <f t="shared" ca="1" si="62"/>
        <v/>
      </c>
      <c r="U141" s="54" t="str">
        <f t="shared" ca="1" si="63"/>
        <v/>
      </c>
      <c r="V141" s="23"/>
      <c r="W141" s="54" t="str">
        <f t="shared" ca="1" si="64"/>
        <v/>
      </c>
      <c r="X141" s="54" t="str">
        <f t="shared" ca="1" si="65"/>
        <v/>
      </c>
      <c r="Y141"/>
      <c r="Z141"/>
      <c r="AA141" s="54" t="str">
        <f t="shared" si="57"/>
        <v/>
      </c>
      <c r="AB141" s="89" t="str">
        <f t="shared" ca="1" si="66"/>
        <v/>
      </c>
      <c r="AC141" s="89" t="str">
        <f t="shared" ca="1" si="67"/>
        <v/>
      </c>
      <c r="AD141"/>
      <c r="AE141" s="79" t="e">
        <f t="shared" si="45"/>
        <v>#VALUE!</v>
      </c>
      <c r="AF141" s="79" t="str">
        <f t="shared" si="46"/>
        <v/>
      </c>
      <c r="AG141" s="81" t="str">
        <f t="shared" si="58"/>
        <v/>
      </c>
      <c r="AH141" s="81" t="e">
        <f t="shared" si="47"/>
        <v>#VALUE!</v>
      </c>
      <c r="AI141" s="81" t="str">
        <f t="shared" si="48"/>
        <v/>
      </c>
      <c r="AJ141"/>
      <c r="AK141"/>
      <c r="AL141"/>
      <c r="AM141">
        <f t="shared" si="59"/>
        <v>0</v>
      </c>
      <c r="AN141">
        <f>COUNTIFS($L$1:L141,L141,$O$1:O141,O141)</f>
        <v>0</v>
      </c>
      <c r="AO141">
        <f t="shared" si="60"/>
        <v>0</v>
      </c>
      <c r="AP141">
        <f>COUNTIFS($J$4:J141,"SAYIM",$L$4:L141,L141,$O$4:O141,O141)</f>
        <v>0</v>
      </c>
      <c r="AQ141"/>
      <c r="AR141" s="1" t="str">
        <f>FİLTRE!$H$5</f>
        <v>TÜMÜ</v>
      </c>
      <c r="AS141"/>
      <c r="AU141" s="56">
        <f t="shared" si="49"/>
        <v>0</v>
      </c>
      <c r="AV141" s="54" t="str">
        <f t="shared" ca="1" si="50"/>
        <v/>
      </c>
      <c r="AW141" s="54" t="str">
        <f t="shared" ca="1" si="51"/>
        <v/>
      </c>
    </row>
    <row r="142" spans="2:49" x14ac:dyDescent="0.25">
      <c r="B142" s="1" t="str">
        <f>IF(I142="","",
(IF(N142=FİLTRE!$H$6,2,0)+IF(FİLTRE!$H$6="TOPLAM",2,0))
)</f>
        <v/>
      </c>
      <c r="C142">
        <f ca="1">IF(FİLTRE!$M$5="",9,(IF(U142&gt;=FİLTRE!$M$5,1,0)))</f>
        <v>1</v>
      </c>
      <c r="D142" s="1">
        <f ca="1">IF(FİLTRE!$M$6="",9,(IF('SKT LİSTESİ'!P142&lt;=FİLTRE!$M$6,1,0)))</f>
        <v>0</v>
      </c>
      <c r="E142" s="25" t="str">
        <f>IF(I142="","",(COUNTIFS($L$4:L142,L142)))</f>
        <v/>
      </c>
      <c r="F142" s="13">
        <f ca="1">IF(OR(B142&lt;&gt;2,C142&lt;&gt;1,D142&lt;&gt;1,H142&lt;&gt;1),0,
COUNTIFS($B$4:B142,2,$C$4:C142,1,$D$4:D142,1,$H$4:H142,1))</f>
        <v>0</v>
      </c>
      <c r="G142" s="26" t="str">
        <f>IF(I142="","",(COUNTIF($E$4:E142,E142)))</f>
        <v/>
      </c>
      <c r="H142" s="1">
        <f ca="1">IF(AND(J142="SAYIM",FİLTRE!$H$5="RAFTA",U142&lt;&gt;0),1,0)+
IF(AND(J142="İADE DEPO",FİLTRE!$H$5="İADE DEPO"),1,0)+
IF(FİLTRE!$H$5="TÜMÜ",1,0)+
IF(AND(J142="FİRMA İADE",FİLTRE!$H$5="FİRMA İADE"),1,0)+
IF(AND(J142="İMHA",FİLTRE!$H$5="İMHA"),1,0)</f>
        <v>1</v>
      </c>
      <c r="I142" s="5"/>
      <c r="J142" s="3"/>
      <c r="K142" s="3"/>
      <c r="L142" s="28" t="str">
        <f>(IF(K142="","",(VLOOKUP(K142,'ÜRÜN LİSTESİ'!B:C,2,0))))</f>
        <v/>
      </c>
      <c r="M142" s="29" t="str">
        <f>IF(K142="","",VLOOKUP(K142,'ÜRÜN LİSTESİ'!B:D,3,0))</f>
        <v/>
      </c>
      <c r="N142" s="28" t="str">
        <f>IF(K142="","",VLOOKUP(K142,'ÜRÜN LİSTESİ'!B:F,5,0))</f>
        <v/>
      </c>
      <c r="O142" s="5"/>
      <c r="P142" s="56" t="str">
        <f t="shared" ca="1" si="56"/>
        <v/>
      </c>
      <c r="Q142" s="57"/>
      <c r="R142" s="51" t="str">
        <f>IF(K142="","",
(IF($AK$2&gt;$AL$2,0,IF(K142="","",VLOOKUP(K142,'ÜRÜN LİSTESİ'!B:F,4,0)))))</f>
        <v/>
      </c>
      <c r="S142" s="51" t="str">
        <f t="shared" si="61"/>
        <v/>
      </c>
      <c r="T142" s="58" t="str">
        <f t="shared" ca="1" si="62"/>
        <v/>
      </c>
      <c r="U142" s="54" t="str">
        <f t="shared" ca="1" si="63"/>
        <v/>
      </c>
      <c r="V142" s="23"/>
      <c r="W142" s="54" t="str">
        <f t="shared" ca="1" si="64"/>
        <v/>
      </c>
      <c r="X142" s="54" t="str">
        <f t="shared" ca="1" si="65"/>
        <v/>
      </c>
      <c r="Y142"/>
      <c r="Z142"/>
      <c r="AA142" s="54" t="str">
        <f t="shared" si="57"/>
        <v/>
      </c>
      <c r="AB142" s="89" t="str">
        <f t="shared" ca="1" si="66"/>
        <v/>
      </c>
      <c r="AC142" s="89" t="str">
        <f t="shared" ca="1" si="67"/>
        <v/>
      </c>
      <c r="AD142"/>
      <c r="AE142" s="79" t="e">
        <f t="shared" si="45"/>
        <v>#VALUE!</v>
      </c>
      <c r="AF142" s="79" t="str">
        <f t="shared" si="46"/>
        <v/>
      </c>
      <c r="AG142" s="81" t="str">
        <f t="shared" si="58"/>
        <v/>
      </c>
      <c r="AH142" s="81" t="e">
        <f t="shared" si="47"/>
        <v>#VALUE!</v>
      </c>
      <c r="AI142" s="81" t="str">
        <f t="shared" si="48"/>
        <v/>
      </c>
      <c r="AJ142"/>
      <c r="AK142"/>
      <c r="AL142"/>
      <c r="AM142">
        <f t="shared" si="59"/>
        <v>0</v>
      </c>
      <c r="AN142">
        <f>COUNTIFS($L$1:L142,L142,$O$1:O142,O142)</f>
        <v>0</v>
      </c>
      <c r="AO142">
        <f t="shared" si="60"/>
        <v>0</v>
      </c>
      <c r="AP142">
        <f>COUNTIFS($J$4:J142,"SAYIM",$L$4:L142,L142,$O$4:O142,O142)</f>
        <v>0</v>
      </c>
      <c r="AQ142"/>
      <c r="AR142" s="1" t="str">
        <f>FİLTRE!$H$5</f>
        <v>TÜMÜ</v>
      </c>
      <c r="AS142"/>
      <c r="AU142" s="56">
        <f t="shared" si="49"/>
        <v>0</v>
      </c>
      <c r="AV142" s="54" t="str">
        <f t="shared" ca="1" si="50"/>
        <v/>
      </c>
      <c r="AW142" s="54" t="str">
        <f t="shared" ca="1" si="51"/>
        <v/>
      </c>
    </row>
    <row r="143" spans="2:49" x14ac:dyDescent="0.25">
      <c r="B143" s="1" t="str">
        <f>IF(I143="","",
(IF(N143=FİLTRE!$H$6,2,0)+IF(FİLTRE!$H$6="TOPLAM",2,0))
)</f>
        <v/>
      </c>
      <c r="C143">
        <f ca="1">IF(FİLTRE!$M$5="",9,(IF(U143&gt;=FİLTRE!$M$5,1,0)))</f>
        <v>1</v>
      </c>
      <c r="D143" s="1">
        <f ca="1">IF(FİLTRE!$M$6="",9,(IF('SKT LİSTESİ'!P143&lt;=FİLTRE!$M$6,1,0)))</f>
        <v>0</v>
      </c>
      <c r="E143" s="25" t="str">
        <f>IF(I143="","",(COUNTIFS($L$4:L143,L143)))</f>
        <v/>
      </c>
      <c r="F143" s="13">
        <f ca="1">IF(OR(B143&lt;&gt;2,C143&lt;&gt;1,D143&lt;&gt;1,H143&lt;&gt;1),0,
COUNTIFS($B$4:B143,2,$C$4:C143,1,$D$4:D143,1,$H$4:H143,1))</f>
        <v>0</v>
      </c>
      <c r="G143" s="26" t="str">
        <f>IF(I143="","",(COUNTIF($E$4:E143,E143)))</f>
        <v/>
      </c>
      <c r="H143" s="1">
        <f ca="1">IF(AND(J143="SAYIM",FİLTRE!$H$5="RAFTA",U143&lt;&gt;0),1,0)+
IF(AND(J143="İADE DEPO",FİLTRE!$H$5="İADE DEPO"),1,0)+
IF(FİLTRE!$H$5="TÜMÜ",1,0)+
IF(AND(J143="FİRMA İADE",FİLTRE!$H$5="FİRMA İADE"),1,0)+
IF(AND(J143="İMHA",FİLTRE!$H$5="İMHA"),1,0)</f>
        <v>1</v>
      </c>
      <c r="I143" s="5"/>
      <c r="J143" s="3"/>
      <c r="K143" s="3"/>
      <c r="L143" s="28" t="str">
        <f>(IF(K143="","",(VLOOKUP(K143,'ÜRÜN LİSTESİ'!B:C,2,0))))</f>
        <v/>
      </c>
      <c r="M143" s="29" t="str">
        <f>IF(K143="","",VLOOKUP(K143,'ÜRÜN LİSTESİ'!B:D,3,0))</f>
        <v/>
      </c>
      <c r="N143" s="28" t="str">
        <f>IF(K143="","",VLOOKUP(K143,'ÜRÜN LİSTESİ'!B:F,5,0))</f>
        <v/>
      </c>
      <c r="O143" s="5"/>
      <c r="P143" s="56" t="str">
        <f t="shared" ca="1" si="56"/>
        <v/>
      </c>
      <c r="Q143" s="57"/>
      <c r="R143" s="51" t="str">
        <f>IF(K143="","",
(IF($AK$2&gt;$AL$2,0,IF(K143="","",VLOOKUP(K143,'ÜRÜN LİSTESİ'!B:F,4,0)))))</f>
        <v/>
      </c>
      <c r="S143" s="51" t="str">
        <f t="shared" si="61"/>
        <v/>
      </c>
      <c r="T143" s="58" t="str">
        <f t="shared" ca="1" si="62"/>
        <v/>
      </c>
      <c r="U143" s="54" t="str">
        <f t="shared" ca="1" si="63"/>
        <v/>
      </c>
      <c r="V143" s="23"/>
      <c r="W143" s="54" t="str">
        <f t="shared" ca="1" si="64"/>
        <v/>
      </c>
      <c r="X143" s="54" t="str">
        <f t="shared" ca="1" si="65"/>
        <v/>
      </c>
      <c r="Y143"/>
      <c r="Z143"/>
      <c r="AA143" s="54" t="str">
        <f t="shared" si="57"/>
        <v/>
      </c>
      <c r="AB143" s="89" t="str">
        <f t="shared" ca="1" si="66"/>
        <v/>
      </c>
      <c r="AC143" s="89" t="str">
        <f t="shared" ca="1" si="67"/>
        <v/>
      </c>
      <c r="AD143"/>
      <c r="AE143" s="79" t="e">
        <f t="shared" si="45"/>
        <v>#VALUE!</v>
      </c>
      <c r="AF143" s="79" t="str">
        <f t="shared" si="46"/>
        <v/>
      </c>
      <c r="AG143" s="81" t="str">
        <f t="shared" si="58"/>
        <v/>
      </c>
      <c r="AH143" s="81" t="e">
        <f t="shared" si="47"/>
        <v>#VALUE!</v>
      </c>
      <c r="AI143" s="81" t="str">
        <f t="shared" si="48"/>
        <v/>
      </c>
      <c r="AJ143"/>
      <c r="AK143"/>
      <c r="AL143"/>
      <c r="AM143">
        <f t="shared" si="59"/>
        <v>0</v>
      </c>
      <c r="AN143">
        <f>COUNTIFS($L$1:L143,L143,$O$1:O143,O143)</f>
        <v>0</v>
      </c>
      <c r="AO143">
        <f t="shared" si="60"/>
        <v>0</v>
      </c>
      <c r="AP143">
        <f>COUNTIFS($J$4:J143,"SAYIM",$L$4:L143,L143,$O$4:O143,O143)</f>
        <v>0</v>
      </c>
      <c r="AQ143"/>
      <c r="AR143" s="1" t="str">
        <f>FİLTRE!$H$5</f>
        <v>TÜMÜ</v>
      </c>
      <c r="AS143"/>
      <c r="AU143" s="56">
        <f t="shared" si="49"/>
        <v>0</v>
      </c>
      <c r="AV143" s="54" t="str">
        <f t="shared" ca="1" si="50"/>
        <v/>
      </c>
      <c r="AW143" s="54" t="str">
        <f t="shared" ca="1" si="51"/>
        <v/>
      </c>
    </row>
    <row r="144" spans="2:49" x14ac:dyDescent="0.25">
      <c r="B144" s="1" t="str">
        <f>IF(I144="","",
(IF(N144=FİLTRE!$H$6,2,0)+IF(FİLTRE!$H$6="TOPLAM",2,0))
)</f>
        <v/>
      </c>
      <c r="C144">
        <f ca="1">IF(FİLTRE!$M$5="",9,(IF(U144&gt;=FİLTRE!$M$5,1,0)))</f>
        <v>1</v>
      </c>
      <c r="D144" s="1">
        <f ca="1">IF(FİLTRE!$M$6="",9,(IF('SKT LİSTESİ'!P144&lt;=FİLTRE!$M$6,1,0)))</f>
        <v>0</v>
      </c>
      <c r="E144" s="25" t="str">
        <f>IF(I144="","",(COUNTIFS($L$4:L144,L144)))</f>
        <v/>
      </c>
      <c r="F144" s="13">
        <f ca="1">IF(OR(B144&lt;&gt;2,C144&lt;&gt;1,D144&lt;&gt;1,H144&lt;&gt;1),0,
COUNTIFS($B$4:B144,2,$C$4:C144,1,$D$4:D144,1,$H$4:H144,1))</f>
        <v>0</v>
      </c>
      <c r="G144" s="26" t="str">
        <f>IF(I144="","",(COUNTIF($E$4:E144,E144)))</f>
        <v/>
      </c>
      <c r="H144" s="1">
        <f ca="1">IF(AND(J144="SAYIM",FİLTRE!$H$5="RAFTA",U144&lt;&gt;0),1,0)+
IF(AND(J144="İADE DEPO",FİLTRE!$H$5="İADE DEPO"),1,0)+
IF(FİLTRE!$H$5="TÜMÜ",1,0)+
IF(AND(J144="FİRMA İADE",FİLTRE!$H$5="FİRMA İADE"),1,0)+
IF(AND(J144="İMHA",FİLTRE!$H$5="İMHA"),1,0)</f>
        <v>1</v>
      </c>
      <c r="I144" s="5"/>
      <c r="J144" s="3"/>
      <c r="K144" s="3"/>
      <c r="L144" s="28" t="str">
        <f>(IF(K144="","",(VLOOKUP(K144,'ÜRÜN LİSTESİ'!B:C,2,0))))</f>
        <v/>
      </c>
      <c r="M144" s="29" t="str">
        <f>IF(K144="","",VLOOKUP(K144,'ÜRÜN LİSTESİ'!B:D,3,0))</f>
        <v/>
      </c>
      <c r="N144" s="28" t="str">
        <f>IF(K144="","",VLOOKUP(K144,'ÜRÜN LİSTESİ'!B:F,5,0))</f>
        <v/>
      </c>
      <c r="O144" s="5"/>
      <c r="P144" s="56" t="str">
        <f t="shared" ca="1" si="56"/>
        <v/>
      </c>
      <c r="Q144" s="57"/>
      <c r="R144" s="51" t="str">
        <f>IF(K144="","",
(IF($AK$2&gt;$AL$2,0,IF(K144="","",VLOOKUP(K144,'ÜRÜN LİSTESİ'!B:F,4,0)))))</f>
        <v/>
      </c>
      <c r="S144" s="51" t="str">
        <f t="shared" si="61"/>
        <v/>
      </c>
      <c r="T144" s="58" t="str">
        <f t="shared" ca="1" si="62"/>
        <v/>
      </c>
      <c r="U144" s="54" t="str">
        <f t="shared" ca="1" si="63"/>
        <v/>
      </c>
      <c r="V144" s="23"/>
      <c r="W144" s="54" t="str">
        <f t="shared" ca="1" si="64"/>
        <v/>
      </c>
      <c r="X144" s="54" t="str">
        <f t="shared" ca="1" si="65"/>
        <v/>
      </c>
      <c r="Y144"/>
      <c r="Z144"/>
      <c r="AA144" s="54" t="str">
        <f t="shared" si="57"/>
        <v/>
      </c>
      <c r="AB144" s="89" t="str">
        <f t="shared" ca="1" si="66"/>
        <v/>
      </c>
      <c r="AC144" s="89" t="str">
        <f t="shared" ca="1" si="67"/>
        <v/>
      </c>
      <c r="AD144"/>
      <c r="AE144" s="79" t="e">
        <f t="shared" si="45"/>
        <v>#VALUE!</v>
      </c>
      <c r="AF144" s="79" t="str">
        <f t="shared" si="46"/>
        <v/>
      </c>
      <c r="AG144" s="81" t="str">
        <f t="shared" si="58"/>
        <v/>
      </c>
      <c r="AH144" s="81" t="e">
        <f t="shared" si="47"/>
        <v>#VALUE!</v>
      </c>
      <c r="AI144" s="81" t="str">
        <f t="shared" si="48"/>
        <v/>
      </c>
      <c r="AJ144"/>
      <c r="AK144"/>
      <c r="AL144"/>
      <c r="AM144">
        <f t="shared" si="59"/>
        <v>0</v>
      </c>
      <c r="AN144">
        <f>COUNTIFS($L$1:L144,L144,$O$1:O144,O144)</f>
        <v>0</v>
      </c>
      <c r="AO144">
        <f t="shared" si="60"/>
        <v>0</v>
      </c>
      <c r="AP144">
        <f>COUNTIFS($J$4:J144,"SAYIM",$L$4:L144,L144,$O$4:O144,O144)</f>
        <v>0</v>
      </c>
      <c r="AQ144"/>
      <c r="AR144" s="1" t="str">
        <f>FİLTRE!$H$5</f>
        <v>TÜMÜ</v>
      </c>
      <c r="AS144"/>
      <c r="AU144" s="56">
        <f t="shared" si="49"/>
        <v>0</v>
      </c>
      <c r="AV144" s="54" t="str">
        <f t="shared" ca="1" si="50"/>
        <v/>
      </c>
      <c r="AW144" s="54" t="str">
        <f t="shared" ca="1" si="51"/>
        <v/>
      </c>
    </row>
    <row r="145" spans="2:49" x14ac:dyDescent="0.25">
      <c r="B145" s="1" t="str">
        <f>IF(I145="","",
(IF(N145=FİLTRE!$H$6,2,0)+IF(FİLTRE!$H$6="TOPLAM",2,0))
)</f>
        <v/>
      </c>
      <c r="C145">
        <f ca="1">IF(FİLTRE!$M$5="",9,(IF(U145&gt;=FİLTRE!$M$5,1,0)))</f>
        <v>1</v>
      </c>
      <c r="D145" s="1">
        <f ca="1">IF(FİLTRE!$M$6="",9,(IF('SKT LİSTESİ'!P145&lt;=FİLTRE!$M$6,1,0)))</f>
        <v>0</v>
      </c>
      <c r="E145" s="25" t="str">
        <f>IF(I145="","",(COUNTIFS($L$4:L145,L145)))</f>
        <v/>
      </c>
      <c r="F145" s="13">
        <f ca="1">IF(OR(B145&lt;&gt;2,C145&lt;&gt;1,D145&lt;&gt;1,H145&lt;&gt;1),0,
COUNTIFS($B$4:B145,2,$C$4:C145,1,$D$4:D145,1,$H$4:H145,1))</f>
        <v>0</v>
      </c>
      <c r="G145" s="26" t="str">
        <f>IF(I145="","",(COUNTIF($E$4:E145,E145)))</f>
        <v/>
      </c>
      <c r="H145" s="1">
        <f ca="1">IF(AND(J145="SAYIM",FİLTRE!$H$5="RAFTA",U145&lt;&gt;0),1,0)+
IF(AND(J145="İADE DEPO",FİLTRE!$H$5="İADE DEPO"),1,0)+
IF(FİLTRE!$H$5="TÜMÜ",1,0)+
IF(AND(J145="FİRMA İADE",FİLTRE!$H$5="FİRMA İADE"),1,0)+
IF(AND(J145="İMHA",FİLTRE!$H$5="İMHA"),1,0)</f>
        <v>1</v>
      </c>
      <c r="I145" s="5"/>
      <c r="J145" s="3"/>
      <c r="K145" s="3"/>
      <c r="L145" s="28" t="str">
        <f>(IF(K145="","",(VLOOKUP(K145,'ÜRÜN LİSTESİ'!B:C,2,0))))</f>
        <v/>
      </c>
      <c r="M145" s="29" t="str">
        <f>IF(K145="","",VLOOKUP(K145,'ÜRÜN LİSTESİ'!B:D,3,0))</f>
        <v/>
      </c>
      <c r="N145" s="28" t="str">
        <f>IF(K145="","",VLOOKUP(K145,'ÜRÜN LİSTESİ'!B:F,5,0))</f>
        <v/>
      </c>
      <c r="O145" s="5"/>
      <c r="P145" s="56" t="str">
        <f t="shared" ca="1" si="56"/>
        <v/>
      </c>
      <c r="Q145" s="57"/>
      <c r="R145" s="51" t="str">
        <f>IF(K145="","",
(IF($AK$2&gt;$AL$2,0,IF(K145="","",VLOOKUP(K145,'ÜRÜN LİSTESİ'!B:F,4,0)))))</f>
        <v/>
      </c>
      <c r="S145" s="51" t="str">
        <f t="shared" si="61"/>
        <v/>
      </c>
      <c r="T145" s="58" t="str">
        <f t="shared" ca="1" si="62"/>
        <v/>
      </c>
      <c r="U145" s="54" t="str">
        <f t="shared" ca="1" si="63"/>
        <v/>
      </c>
      <c r="V145" s="23"/>
      <c r="W145" s="54" t="str">
        <f t="shared" ca="1" si="64"/>
        <v/>
      </c>
      <c r="X145" s="54" t="str">
        <f t="shared" ca="1" si="65"/>
        <v/>
      </c>
      <c r="Y145"/>
      <c r="Z145"/>
      <c r="AA145" s="54" t="str">
        <f t="shared" si="57"/>
        <v/>
      </c>
      <c r="AB145" s="89" t="str">
        <f t="shared" ca="1" si="66"/>
        <v/>
      </c>
      <c r="AC145" s="89" t="str">
        <f t="shared" ca="1" si="67"/>
        <v/>
      </c>
      <c r="AD145"/>
      <c r="AE145" s="79" t="e">
        <f t="shared" si="45"/>
        <v>#VALUE!</v>
      </c>
      <c r="AF145" s="79" t="str">
        <f t="shared" si="46"/>
        <v/>
      </c>
      <c r="AG145" s="81" t="str">
        <f t="shared" si="58"/>
        <v/>
      </c>
      <c r="AH145" s="81" t="e">
        <f t="shared" si="47"/>
        <v>#VALUE!</v>
      </c>
      <c r="AI145" s="81" t="str">
        <f t="shared" si="48"/>
        <v/>
      </c>
      <c r="AJ145"/>
      <c r="AK145"/>
      <c r="AL145"/>
      <c r="AM145">
        <f t="shared" si="59"/>
        <v>0</v>
      </c>
      <c r="AN145">
        <f>COUNTIFS($L$1:L145,L145,$O$1:O145,O145)</f>
        <v>0</v>
      </c>
      <c r="AO145">
        <f t="shared" si="60"/>
        <v>0</v>
      </c>
      <c r="AP145">
        <f>COUNTIFS($J$4:J145,"SAYIM",$L$4:L145,L145,$O$4:O145,O145)</f>
        <v>0</v>
      </c>
      <c r="AQ145"/>
      <c r="AR145" s="1" t="str">
        <f>FİLTRE!$H$5</f>
        <v>TÜMÜ</v>
      </c>
      <c r="AS145"/>
      <c r="AU145" s="56">
        <f t="shared" si="49"/>
        <v>0</v>
      </c>
      <c r="AV145" s="54" t="str">
        <f t="shared" ca="1" si="50"/>
        <v/>
      </c>
      <c r="AW145" s="54" t="str">
        <f t="shared" ca="1" si="51"/>
        <v/>
      </c>
    </row>
    <row r="146" spans="2:49" x14ac:dyDescent="0.25">
      <c r="B146" s="1" t="str">
        <f>IF(I146="","",
(IF(N146=FİLTRE!$H$6,2,0)+IF(FİLTRE!$H$6="TOPLAM",2,0))
)</f>
        <v/>
      </c>
      <c r="C146">
        <f ca="1">IF(FİLTRE!$M$5="",9,(IF(U146&gt;=FİLTRE!$M$5,1,0)))</f>
        <v>1</v>
      </c>
      <c r="D146" s="1">
        <f ca="1">IF(FİLTRE!$M$6="",9,(IF('SKT LİSTESİ'!P146&lt;=FİLTRE!$M$6,1,0)))</f>
        <v>0</v>
      </c>
      <c r="E146" s="25" t="str">
        <f>IF(I146="","",(COUNTIFS($L$4:L146,L146)))</f>
        <v/>
      </c>
      <c r="F146" s="13">
        <f ca="1">IF(OR(B146&lt;&gt;2,C146&lt;&gt;1,D146&lt;&gt;1,H146&lt;&gt;1),0,
COUNTIFS($B$4:B146,2,$C$4:C146,1,$D$4:D146,1,$H$4:H146,1))</f>
        <v>0</v>
      </c>
      <c r="G146" s="26" t="str">
        <f>IF(I146="","",(COUNTIF($E$4:E146,E146)))</f>
        <v/>
      </c>
      <c r="H146" s="1">
        <f ca="1">IF(AND(J146="SAYIM",FİLTRE!$H$5="RAFTA",U146&lt;&gt;0),1,0)+
IF(AND(J146="İADE DEPO",FİLTRE!$H$5="İADE DEPO"),1,0)+
IF(FİLTRE!$H$5="TÜMÜ",1,0)+
IF(AND(J146="FİRMA İADE",FİLTRE!$H$5="FİRMA İADE"),1,0)+
IF(AND(J146="İMHA",FİLTRE!$H$5="İMHA"),1,0)</f>
        <v>1</v>
      </c>
      <c r="I146" s="5"/>
      <c r="J146" s="3"/>
      <c r="K146" s="3"/>
      <c r="L146" s="28" t="str">
        <f>(IF(K146="","",(VLOOKUP(K146,'ÜRÜN LİSTESİ'!B:C,2,0))))</f>
        <v/>
      </c>
      <c r="M146" s="29" t="str">
        <f>IF(K146="","",VLOOKUP(K146,'ÜRÜN LİSTESİ'!B:D,3,0))</f>
        <v/>
      </c>
      <c r="N146" s="28" t="str">
        <f>IF(K146="","",VLOOKUP(K146,'ÜRÜN LİSTESİ'!B:F,5,0))</f>
        <v/>
      </c>
      <c r="O146" s="5"/>
      <c r="P146" s="56" t="str">
        <f t="shared" ca="1" si="56"/>
        <v/>
      </c>
      <c r="Q146" s="57"/>
      <c r="R146" s="51" t="str">
        <f>IF(K146="","",
(IF($AK$2&gt;$AL$2,0,IF(K146="","",VLOOKUP(K146,'ÜRÜN LİSTESİ'!B:F,4,0)))))</f>
        <v/>
      </c>
      <c r="S146" s="51" t="str">
        <f t="shared" si="61"/>
        <v/>
      </c>
      <c r="T146" s="58" t="str">
        <f t="shared" ca="1" si="62"/>
        <v/>
      </c>
      <c r="U146" s="54" t="str">
        <f t="shared" ca="1" si="63"/>
        <v/>
      </c>
      <c r="V146" s="23"/>
      <c r="W146" s="54" t="str">
        <f t="shared" ca="1" si="64"/>
        <v/>
      </c>
      <c r="X146" s="54" t="str">
        <f t="shared" ca="1" si="65"/>
        <v/>
      </c>
      <c r="Y146"/>
      <c r="Z146"/>
      <c r="AA146" s="54" t="str">
        <f t="shared" si="57"/>
        <v/>
      </c>
      <c r="AB146" s="89" t="str">
        <f t="shared" ca="1" si="66"/>
        <v/>
      </c>
      <c r="AC146" s="89" t="str">
        <f t="shared" ca="1" si="67"/>
        <v/>
      </c>
      <c r="AD146"/>
      <c r="AE146" s="79" t="e">
        <f t="shared" ref="AE146:AE209" si="68">IF(AO146=AP146,Q146*R146,0)</f>
        <v>#VALUE!</v>
      </c>
      <c r="AF146" s="79" t="str">
        <f t="shared" ref="AF146:AF209" si="69">IF(I146="","",IF(AO146=AP146,Q146,0))</f>
        <v/>
      </c>
      <c r="AG146" s="81" t="str">
        <f t="shared" si="58"/>
        <v/>
      </c>
      <c r="AH146" s="81" t="e">
        <f t="shared" ref="AH146:AH209" si="70">IF(AE146=0,0,AG146)</f>
        <v>#VALUE!</v>
      </c>
      <c r="AI146" s="81" t="str">
        <f t="shared" ref="AI146:AI209" si="71">IFERROR(AH146*R146,"")</f>
        <v/>
      </c>
      <c r="AJ146"/>
      <c r="AK146"/>
      <c r="AL146"/>
      <c r="AM146">
        <f t="shared" si="59"/>
        <v>0</v>
      </c>
      <c r="AN146">
        <f>COUNTIFS($L$1:L146,L146,$O$1:O146,O146)</f>
        <v>0</v>
      </c>
      <c r="AO146">
        <f t="shared" si="60"/>
        <v>0</v>
      </c>
      <c r="AP146">
        <f>COUNTIFS($J$4:J146,"SAYIM",$L$4:L146,L146,$O$4:O146,O146)</f>
        <v>0</v>
      </c>
      <c r="AQ146"/>
      <c r="AR146" s="1" t="str">
        <f>FİLTRE!$H$5</f>
        <v>TÜMÜ</v>
      </c>
      <c r="AS146"/>
      <c r="AU146" s="56">
        <f t="shared" si="49"/>
        <v>0</v>
      </c>
      <c r="AV146" s="54" t="str">
        <f t="shared" ca="1" si="50"/>
        <v/>
      </c>
      <c r="AW146" s="54" t="str">
        <f t="shared" ca="1" si="51"/>
        <v/>
      </c>
    </row>
    <row r="147" spans="2:49" x14ac:dyDescent="0.25">
      <c r="B147" s="1" t="str">
        <f>IF(I147="","",
(IF(N147=FİLTRE!$H$6,2,0)+IF(FİLTRE!$H$6="TOPLAM",2,0))
)</f>
        <v/>
      </c>
      <c r="C147">
        <f ca="1">IF(FİLTRE!$M$5="",9,(IF(U147&gt;=FİLTRE!$M$5,1,0)))</f>
        <v>1</v>
      </c>
      <c r="D147" s="1">
        <f ca="1">IF(FİLTRE!$M$6="",9,(IF('SKT LİSTESİ'!P147&lt;=FİLTRE!$M$6,1,0)))</f>
        <v>0</v>
      </c>
      <c r="E147" s="25" t="str">
        <f>IF(I147="","",(COUNTIFS($L$4:L147,L147)))</f>
        <v/>
      </c>
      <c r="F147" s="13">
        <f ca="1">IF(OR(B147&lt;&gt;2,C147&lt;&gt;1,D147&lt;&gt;1,H147&lt;&gt;1),0,
COUNTIFS($B$4:B147,2,$C$4:C147,1,$D$4:D147,1,$H$4:H147,1))</f>
        <v>0</v>
      </c>
      <c r="G147" s="26" t="str">
        <f>IF(I147="","",(COUNTIF($E$4:E147,E147)))</f>
        <v/>
      </c>
      <c r="H147" s="1">
        <f ca="1">IF(AND(J147="SAYIM",FİLTRE!$H$5="RAFTA",U147&lt;&gt;0),1,0)+
IF(AND(J147="İADE DEPO",FİLTRE!$H$5="İADE DEPO"),1,0)+
IF(FİLTRE!$H$5="TÜMÜ",1,0)+
IF(AND(J147="FİRMA İADE",FİLTRE!$H$5="FİRMA İADE"),1,0)+
IF(AND(J147="İMHA",FİLTRE!$H$5="İMHA"),1,0)</f>
        <v>1</v>
      </c>
      <c r="I147" s="5"/>
      <c r="J147" s="3"/>
      <c r="K147" s="3"/>
      <c r="L147" s="28" t="str">
        <f>(IF(K147="","",(VLOOKUP(K147,'ÜRÜN LİSTESİ'!B:C,2,0))))</f>
        <v/>
      </c>
      <c r="M147" s="29" t="str">
        <f>IF(K147="","",VLOOKUP(K147,'ÜRÜN LİSTESİ'!B:D,3,0))</f>
        <v/>
      </c>
      <c r="N147" s="28" t="str">
        <f>IF(K147="","",VLOOKUP(K147,'ÜRÜN LİSTESİ'!B:F,5,0))</f>
        <v/>
      </c>
      <c r="O147" s="5"/>
      <c r="P147" s="56" t="str">
        <f t="shared" ca="1" si="56"/>
        <v/>
      </c>
      <c r="Q147" s="57"/>
      <c r="R147" s="51" t="str">
        <f>IF(K147="","",
(IF($AK$2&gt;$AL$2,0,IF(K147="","",VLOOKUP(K147,'ÜRÜN LİSTESİ'!B:F,4,0)))))</f>
        <v/>
      </c>
      <c r="S147" s="51" t="str">
        <f t="shared" si="61"/>
        <v/>
      </c>
      <c r="T147" s="58" t="str">
        <f t="shared" ca="1" si="62"/>
        <v/>
      </c>
      <c r="U147" s="54" t="str">
        <f t="shared" ca="1" si="63"/>
        <v/>
      </c>
      <c r="V147" s="23"/>
      <c r="W147" s="54" t="str">
        <f t="shared" ca="1" si="64"/>
        <v/>
      </c>
      <c r="X147" s="54" t="str">
        <f t="shared" ca="1" si="65"/>
        <v/>
      </c>
      <c r="Y147"/>
      <c r="Z147"/>
      <c r="AA147" s="54" t="str">
        <f t="shared" si="57"/>
        <v/>
      </c>
      <c r="AB147" s="89" t="str">
        <f t="shared" ca="1" si="66"/>
        <v/>
      </c>
      <c r="AC147" s="89" t="str">
        <f t="shared" ca="1" si="67"/>
        <v/>
      </c>
      <c r="AD147"/>
      <c r="AE147" s="79" t="e">
        <f t="shared" si="68"/>
        <v>#VALUE!</v>
      </c>
      <c r="AF147" s="79" t="str">
        <f t="shared" si="69"/>
        <v/>
      </c>
      <c r="AG147" s="81" t="str">
        <f t="shared" si="58"/>
        <v/>
      </c>
      <c r="AH147" s="81" t="e">
        <f t="shared" si="70"/>
        <v>#VALUE!</v>
      </c>
      <c r="AI147" s="81" t="str">
        <f t="shared" si="71"/>
        <v/>
      </c>
      <c r="AJ147"/>
      <c r="AK147"/>
      <c r="AL147"/>
      <c r="AM147">
        <f t="shared" si="59"/>
        <v>0</v>
      </c>
      <c r="AN147">
        <f>COUNTIFS($L$1:L147,L147,$O$1:O147,O147)</f>
        <v>0</v>
      </c>
      <c r="AO147">
        <f t="shared" si="60"/>
        <v>0</v>
      </c>
      <c r="AP147">
        <f>COUNTIFS($J$4:J147,"SAYIM",$L$4:L147,L147,$O$4:O147,O147)</f>
        <v>0</v>
      </c>
      <c r="AQ147"/>
      <c r="AR147" s="1" t="str">
        <f>FİLTRE!$H$5</f>
        <v>TÜMÜ</v>
      </c>
      <c r="AS147"/>
      <c r="AU147" s="56">
        <f t="shared" si="49"/>
        <v>0</v>
      </c>
      <c r="AV147" s="54" t="str">
        <f t="shared" ca="1" si="50"/>
        <v/>
      </c>
      <c r="AW147" s="54" t="str">
        <f t="shared" ca="1" si="51"/>
        <v/>
      </c>
    </row>
    <row r="148" spans="2:49" x14ac:dyDescent="0.25">
      <c r="B148" s="1" t="str">
        <f>IF(I148="","",
(IF(N148=FİLTRE!$H$6,2,0)+IF(FİLTRE!$H$6="TOPLAM",2,0))
)</f>
        <v/>
      </c>
      <c r="C148">
        <f ca="1">IF(FİLTRE!$M$5="",9,(IF(U148&gt;=FİLTRE!$M$5,1,0)))</f>
        <v>1</v>
      </c>
      <c r="D148" s="1">
        <f ca="1">IF(FİLTRE!$M$6="",9,(IF('SKT LİSTESİ'!P148&lt;=FİLTRE!$M$6,1,0)))</f>
        <v>0</v>
      </c>
      <c r="E148" s="25" t="str">
        <f>IF(I148="","",(COUNTIFS($L$4:L148,L148)))</f>
        <v/>
      </c>
      <c r="F148" s="13">
        <f ca="1">IF(OR(B148&lt;&gt;2,C148&lt;&gt;1,D148&lt;&gt;1,H148&lt;&gt;1),0,
COUNTIFS($B$4:B148,2,$C$4:C148,1,$D$4:D148,1,$H$4:H148,1))</f>
        <v>0</v>
      </c>
      <c r="G148" s="26" t="str">
        <f>IF(I148="","",(COUNTIF($E$4:E148,E148)))</f>
        <v/>
      </c>
      <c r="H148" s="1">
        <f ca="1">IF(AND(J148="SAYIM",FİLTRE!$H$5="RAFTA",U148&lt;&gt;0),1,0)+
IF(AND(J148="İADE DEPO",FİLTRE!$H$5="İADE DEPO"),1,0)+
IF(FİLTRE!$H$5="TÜMÜ",1,0)+
IF(AND(J148="FİRMA İADE",FİLTRE!$H$5="FİRMA İADE"),1,0)+
IF(AND(J148="İMHA",FİLTRE!$H$5="İMHA"),1,0)</f>
        <v>1</v>
      </c>
      <c r="I148" s="5"/>
      <c r="J148" s="3"/>
      <c r="K148" s="3"/>
      <c r="L148" s="28" t="str">
        <f>(IF(K148="","",(VLOOKUP(K148,'ÜRÜN LİSTESİ'!B:C,2,0))))</f>
        <v/>
      </c>
      <c r="M148" s="29" t="str">
        <f>IF(K148="","",VLOOKUP(K148,'ÜRÜN LİSTESİ'!B:D,3,0))</f>
        <v/>
      </c>
      <c r="N148" s="28" t="str">
        <f>IF(K148="","",VLOOKUP(K148,'ÜRÜN LİSTESİ'!B:F,5,0))</f>
        <v/>
      </c>
      <c r="O148" s="5"/>
      <c r="P148" s="56" t="str">
        <f t="shared" ca="1" si="56"/>
        <v/>
      </c>
      <c r="Q148" s="57"/>
      <c r="R148" s="51" t="str">
        <f>IF(K148="","",
(IF($AK$2&gt;$AL$2,0,IF(K148="","",VLOOKUP(K148,'ÜRÜN LİSTESİ'!B:F,4,0)))))</f>
        <v/>
      </c>
      <c r="S148" s="51" t="str">
        <f t="shared" si="61"/>
        <v/>
      </c>
      <c r="T148" s="58" t="str">
        <f t="shared" ca="1" si="62"/>
        <v/>
      </c>
      <c r="U148" s="54" t="str">
        <f t="shared" ca="1" si="63"/>
        <v/>
      </c>
      <c r="V148" s="23"/>
      <c r="W148" s="54" t="str">
        <f t="shared" ca="1" si="64"/>
        <v/>
      </c>
      <c r="X148" s="54" t="str">
        <f t="shared" ca="1" si="65"/>
        <v/>
      </c>
      <c r="Y148"/>
      <c r="Z148"/>
      <c r="AA148" s="54" t="str">
        <f t="shared" si="57"/>
        <v/>
      </c>
      <c r="AB148" s="89" t="str">
        <f t="shared" ca="1" si="66"/>
        <v/>
      </c>
      <c r="AC148" s="89" t="str">
        <f t="shared" ca="1" si="67"/>
        <v/>
      </c>
      <c r="AD148"/>
      <c r="AE148" s="79" t="e">
        <f t="shared" si="68"/>
        <v>#VALUE!</v>
      </c>
      <c r="AF148" s="79" t="str">
        <f t="shared" si="69"/>
        <v/>
      </c>
      <c r="AG148" s="81" t="str">
        <f t="shared" si="58"/>
        <v/>
      </c>
      <c r="AH148" s="81" t="e">
        <f t="shared" si="70"/>
        <v>#VALUE!</v>
      </c>
      <c r="AI148" s="81" t="str">
        <f t="shared" si="71"/>
        <v/>
      </c>
      <c r="AJ148"/>
      <c r="AK148"/>
      <c r="AL148"/>
      <c r="AM148">
        <f t="shared" si="59"/>
        <v>0</v>
      </c>
      <c r="AN148">
        <f>COUNTIFS($L$1:L148,L148,$O$1:O148,O148)</f>
        <v>0</v>
      </c>
      <c r="AO148">
        <f t="shared" si="60"/>
        <v>0</v>
      </c>
      <c r="AP148">
        <f>COUNTIFS($J$4:J148,"SAYIM",$L$4:L148,L148,$O$4:O148,O148)</f>
        <v>0</v>
      </c>
      <c r="AQ148"/>
      <c r="AR148" s="1" t="str">
        <f>FİLTRE!$H$5</f>
        <v>TÜMÜ</v>
      </c>
      <c r="AS148"/>
      <c r="AU148" s="56">
        <f t="shared" si="49"/>
        <v>0</v>
      </c>
      <c r="AV148" s="54" t="str">
        <f t="shared" ca="1" si="50"/>
        <v/>
      </c>
      <c r="AW148" s="54" t="str">
        <f t="shared" ca="1" si="51"/>
        <v/>
      </c>
    </row>
    <row r="149" spans="2:49" x14ac:dyDescent="0.25">
      <c r="B149" s="1" t="str">
        <f>IF(I149="","",
(IF(N149=FİLTRE!$H$6,2,0)+IF(FİLTRE!$H$6="TOPLAM",2,0))
)</f>
        <v/>
      </c>
      <c r="C149">
        <f ca="1">IF(FİLTRE!$M$5="",9,(IF(U149&gt;=FİLTRE!$M$5,1,0)))</f>
        <v>1</v>
      </c>
      <c r="D149" s="1">
        <f ca="1">IF(FİLTRE!$M$6="",9,(IF('SKT LİSTESİ'!P149&lt;=FİLTRE!$M$6,1,0)))</f>
        <v>0</v>
      </c>
      <c r="E149" s="25" t="str">
        <f>IF(I149="","",(COUNTIFS($L$4:L149,L149)))</f>
        <v/>
      </c>
      <c r="F149" s="13">
        <f ca="1">IF(OR(B149&lt;&gt;2,C149&lt;&gt;1,D149&lt;&gt;1,H149&lt;&gt;1),0,
COUNTIFS($B$4:B149,2,$C$4:C149,1,$D$4:D149,1,$H$4:H149,1))</f>
        <v>0</v>
      </c>
      <c r="G149" s="26" t="str">
        <f>IF(I149="","",(COUNTIF($E$4:E149,E149)))</f>
        <v/>
      </c>
      <c r="H149" s="1">
        <f ca="1">IF(AND(J149="SAYIM",FİLTRE!$H$5="RAFTA",U149&lt;&gt;0),1,0)+
IF(AND(J149="İADE DEPO",FİLTRE!$H$5="İADE DEPO"),1,0)+
IF(FİLTRE!$H$5="TÜMÜ",1,0)+
IF(AND(J149="FİRMA İADE",FİLTRE!$H$5="FİRMA İADE"),1,0)+
IF(AND(J149="İMHA",FİLTRE!$H$5="İMHA"),1,0)</f>
        <v>1</v>
      </c>
      <c r="I149" s="5"/>
      <c r="J149" s="3"/>
      <c r="K149" s="3"/>
      <c r="L149" s="28" t="str">
        <f>(IF(K149="","",(VLOOKUP(K149,'ÜRÜN LİSTESİ'!B:C,2,0))))</f>
        <v/>
      </c>
      <c r="M149" s="29" t="str">
        <f>IF(K149="","",VLOOKUP(K149,'ÜRÜN LİSTESİ'!B:D,3,0))</f>
        <v/>
      </c>
      <c r="N149" s="28" t="str">
        <f>IF(K149="","",VLOOKUP(K149,'ÜRÜN LİSTESİ'!B:F,5,0))</f>
        <v/>
      </c>
      <c r="O149" s="5"/>
      <c r="P149" s="56" t="str">
        <f t="shared" ca="1" si="56"/>
        <v/>
      </c>
      <c r="Q149" s="57"/>
      <c r="R149" s="51" t="str">
        <f>IF(K149="","",
(IF($AK$2&gt;$AL$2,0,IF(K149="","",VLOOKUP(K149,'ÜRÜN LİSTESİ'!B:F,4,0)))))</f>
        <v/>
      </c>
      <c r="S149" s="51" t="str">
        <f t="shared" si="61"/>
        <v/>
      </c>
      <c r="T149" s="58" t="str">
        <f t="shared" ca="1" si="62"/>
        <v/>
      </c>
      <c r="U149" s="54" t="str">
        <f t="shared" ca="1" si="63"/>
        <v/>
      </c>
      <c r="V149" s="23"/>
      <c r="W149" s="54" t="str">
        <f t="shared" ca="1" si="64"/>
        <v/>
      </c>
      <c r="X149" s="54" t="str">
        <f t="shared" ca="1" si="65"/>
        <v/>
      </c>
      <c r="Y149"/>
      <c r="Z149"/>
      <c r="AA149" s="54" t="str">
        <f t="shared" si="57"/>
        <v/>
      </c>
      <c r="AB149" s="89" t="str">
        <f t="shared" ca="1" si="66"/>
        <v/>
      </c>
      <c r="AC149" s="89" t="str">
        <f t="shared" ca="1" si="67"/>
        <v/>
      </c>
      <c r="AD149"/>
      <c r="AE149" s="79" t="e">
        <f t="shared" si="68"/>
        <v>#VALUE!</v>
      </c>
      <c r="AF149" s="79" t="str">
        <f t="shared" si="69"/>
        <v/>
      </c>
      <c r="AG149" s="81" t="str">
        <f t="shared" si="58"/>
        <v/>
      </c>
      <c r="AH149" s="81" t="e">
        <f t="shared" si="70"/>
        <v>#VALUE!</v>
      </c>
      <c r="AI149" s="81" t="str">
        <f t="shared" si="71"/>
        <v/>
      </c>
      <c r="AJ149"/>
      <c r="AK149"/>
      <c r="AL149"/>
      <c r="AM149">
        <f t="shared" si="59"/>
        <v>0</v>
      </c>
      <c r="AN149">
        <f>COUNTIFS($L$1:L149,L149,$O$1:O149,O149)</f>
        <v>0</v>
      </c>
      <c r="AO149">
        <f t="shared" si="60"/>
        <v>0</v>
      </c>
      <c r="AP149">
        <f>COUNTIFS($J$4:J149,"SAYIM",$L$4:L149,L149,$O$4:O149,O149)</f>
        <v>0</v>
      </c>
      <c r="AQ149"/>
      <c r="AR149" s="1" t="str">
        <f>FİLTRE!$H$5</f>
        <v>TÜMÜ</v>
      </c>
      <c r="AS149"/>
      <c r="AU149" s="56">
        <f t="shared" si="49"/>
        <v>0</v>
      </c>
      <c r="AV149" s="54" t="str">
        <f t="shared" ca="1" si="50"/>
        <v/>
      </c>
      <c r="AW149" s="54" t="str">
        <f t="shared" ca="1" si="51"/>
        <v/>
      </c>
    </row>
    <row r="150" spans="2:49" x14ac:dyDescent="0.25">
      <c r="B150" s="1" t="str">
        <f>IF(I150="","",
(IF(N150=FİLTRE!$H$6,2,0)+IF(FİLTRE!$H$6="TOPLAM",2,0))
)</f>
        <v/>
      </c>
      <c r="C150">
        <f ca="1">IF(FİLTRE!$M$5="",9,(IF(U150&gt;=FİLTRE!$M$5,1,0)))</f>
        <v>1</v>
      </c>
      <c r="D150" s="1">
        <f ca="1">IF(FİLTRE!$M$6="",9,(IF('SKT LİSTESİ'!P150&lt;=FİLTRE!$M$6,1,0)))</f>
        <v>0</v>
      </c>
      <c r="E150" s="25" t="str">
        <f>IF(I150="","",(COUNTIFS($L$4:L150,L150)))</f>
        <v/>
      </c>
      <c r="F150" s="13">
        <f ca="1">IF(OR(B150&lt;&gt;2,C150&lt;&gt;1,D150&lt;&gt;1,H150&lt;&gt;1),0,
COUNTIFS($B$4:B150,2,$C$4:C150,1,$D$4:D150,1,$H$4:H150,1))</f>
        <v>0</v>
      </c>
      <c r="G150" s="26" t="str">
        <f>IF(I150="","",(COUNTIF($E$4:E150,E150)))</f>
        <v/>
      </c>
      <c r="H150" s="1">
        <f ca="1">IF(AND(J150="SAYIM",FİLTRE!$H$5="RAFTA",U150&lt;&gt;0),1,0)+
IF(AND(J150="İADE DEPO",FİLTRE!$H$5="İADE DEPO"),1,0)+
IF(FİLTRE!$H$5="TÜMÜ",1,0)+
IF(AND(J150="FİRMA İADE",FİLTRE!$H$5="FİRMA İADE"),1,0)+
IF(AND(J150="İMHA",FİLTRE!$H$5="İMHA"),1,0)</f>
        <v>1</v>
      </c>
      <c r="I150" s="5"/>
      <c r="J150" s="3"/>
      <c r="K150" s="3"/>
      <c r="L150" s="28" t="str">
        <f>(IF(K150="","",(VLOOKUP(K150,'ÜRÜN LİSTESİ'!B:C,2,0))))</f>
        <v/>
      </c>
      <c r="M150" s="29" t="str">
        <f>IF(K150="","",VLOOKUP(K150,'ÜRÜN LİSTESİ'!B:D,3,0))</f>
        <v/>
      </c>
      <c r="N150" s="28" t="str">
        <f>IF(K150="","",VLOOKUP(K150,'ÜRÜN LİSTESİ'!B:F,5,0))</f>
        <v/>
      </c>
      <c r="O150" s="5"/>
      <c r="P150" s="56" t="str">
        <f t="shared" ca="1" si="56"/>
        <v/>
      </c>
      <c r="Q150" s="57"/>
      <c r="R150" s="51" t="str">
        <f>IF(K150="","",
(IF($AK$2&gt;$AL$2,0,IF(K150="","",VLOOKUP(K150,'ÜRÜN LİSTESİ'!B:F,4,0)))))</f>
        <v/>
      </c>
      <c r="S150" s="51" t="str">
        <f t="shared" si="61"/>
        <v/>
      </c>
      <c r="T150" s="58" t="str">
        <f t="shared" ca="1" si="62"/>
        <v/>
      </c>
      <c r="U150" s="54" t="str">
        <f t="shared" ca="1" si="63"/>
        <v/>
      </c>
      <c r="V150" s="23"/>
      <c r="W150" s="54" t="str">
        <f t="shared" ca="1" si="64"/>
        <v/>
      </c>
      <c r="X150" s="54" t="str">
        <f t="shared" ca="1" si="65"/>
        <v/>
      </c>
      <c r="Y150"/>
      <c r="Z150"/>
      <c r="AA150" s="54" t="str">
        <f t="shared" si="57"/>
        <v/>
      </c>
      <c r="AB150" s="89" t="str">
        <f t="shared" ca="1" si="66"/>
        <v/>
      </c>
      <c r="AC150" s="89" t="str">
        <f t="shared" ca="1" si="67"/>
        <v/>
      </c>
      <c r="AD150"/>
      <c r="AE150" s="79" t="e">
        <f t="shared" si="68"/>
        <v>#VALUE!</v>
      </c>
      <c r="AF150" s="79" t="str">
        <f t="shared" si="69"/>
        <v/>
      </c>
      <c r="AG150" s="81" t="str">
        <f t="shared" si="58"/>
        <v/>
      </c>
      <c r="AH150" s="81" t="e">
        <f t="shared" si="70"/>
        <v>#VALUE!</v>
      </c>
      <c r="AI150" s="81" t="str">
        <f t="shared" si="71"/>
        <v/>
      </c>
      <c r="AJ150"/>
      <c r="AK150"/>
      <c r="AL150"/>
      <c r="AM150">
        <f t="shared" si="59"/>
        <v>0</v>
      </c>
      <c r="AN150">
        <f>COUNTIFS($L$1:L150,L150,$O$1:O150,O150)</f>
        <v>0</v>
      </c>
      <c r="AO150">
        <f t="shared" si="60"/>
        <v>0</v>
      </c>
      <c r="AP150">
        <f>COUNTIFS($J$4:J150,"SAYIM",$L$4:L150,L150,$O$4:O150,O150)</f>
        <v>0</v>
      </c>
      <c r="AQ150"/>
      <c r="AR150" s="1" t="str">
        <f>FİLTRE!$H$5</f>
        <v>TÜMÜ</v>
      </c>
      <c r="AS150"/>
      <c r="AU150" s="56">
        <f t="shared" si="49"/>
        <v>0</v>
      </c>
      <c r="AV150" s="54" t="str">
        <f t="shared" ca="1" si="50"/>
        <v/>
      </c>
      <c r="AW150" s="54" t="str">
        <f t="shared" ca="1" si="51"/>
        <v/>
      </c>
    </row>
    <row r="151" spans="2:49" x14ac:dyDescent="0.25">
      <c r="B151" s="1" t="str">
        <f>IF(I151="","",
(IF(N151=FİLTRE!$H$6,2,0)+IF(FİLTRE!$H$6="TOPLAM",2,0))
)</f>
        <v/>
      </c>
      <c r="C151">
        <f ca="1">IF(FİLTRE!$M$5="",9,(IF(U151&gt;=FİLTRE!$M$5,1,0)))</f>
        <v>1</v>
      </c>
      <c r="D151" s="1">
        <f ca="1">IF(FİLTRE!$M$6="",9,(IF('SKT LİSTESİ'!P151&lt;=FİLTRE!$M$6,1,0)))</f>
        <v>0</v>
      </c>
      <c r="E151" s="25" t="str">
        <f>IF(I151="","",(COUNTIFS($L$4:L151,L151)))</f>
        <v/>
      </c>
      <c r="F151" s="13">
        <f ca="1">IF(OR(B151&lt;&gt;2,C151&lt;&gt;1,D151&lt;&gt;1,H151&lt;&gt;1),0,
COUNTIFS($B$4:B151,2,$C$4:C151,1,$D$4:D151,1,$H$4:H151,1))</f>
        <v>0</v>
      </c>
      <c r="G151" s="26" t="str">
        <f>IF(I151="","",(COUNTIF($E$4:E151,E151)))</f>
        <v/>
      </c>
      <c r="H151" s="1">
        <f ca="1">IF(AND(J151="SAYIM",FİLTRE!$H$5="RAFTA",U151&lt;&gt;0),1,0)+
IF(AND(J151="İADE DEPO",FİLTRE!$H$5="İADE DEPO"),1,0)+
IF(FİLTRE!$H$5="TÜMÜ",1,0)+
IF(AND(J151="FİRMA İADE",FİLTRE!$H$5="FİRMA İADE"),1,0)+
IF(AND(J151="İMHA",FİLTRE!$H$5="İMHA"),1,0)</f>
        <v>1</v>
      </c>
      <c r="I151" s="5"/>
      <c r="J151" s="3"/>
      <c r="K151" s="3"/>
      <c r="L151" s="28" t="str">
        <f>(IF(K151="","",(VLOOKUP(K151,'ÜRÜN LİSTESİ'!B:C,2,0))))</f>
        <v/>
      </c>
      <c r="M151" s="29" t="str">
        <f>IF(K151="","",VLOOKUP(K151,'ÜRÜN LİSTESİ'!B:D,3,0))</f>
        <v/>
      </c>
      <c r="N151" s="28" t="str">
        <f>IF(K151="","",VLOOKUP(K151,'ÜRÜN LİSTESİ'!B:F,5,0))</f>
        <v/>
      </c>
      <c r="O151" s="5"/>
      <c r="P151" s="56" t="str">
        <f t="shared" ca="1" si="56"/>
        <v/>
      </c>
      <c r="Q151" s="57"/>
      <c r="R151" s="51" t="str">
        <f>IF(K151="","",
(IF($AK$2&gt;$AL$2,0,IF(K151="","",VLOOKUP(K151,'ÜRÜN LİSTESİ'!B:F,4,0)))))</f>
        <v/>
      </c>
      <c r="S151" s="51" t="str">
        <f t="shared" si="61"/>
        <v/>
      </c>
      <c r="T151" s="58" t="str">
        <f t="shared" ca="1" si="62"/>
        <v/>
      </c>
      <c r="U151" s="54" t="str">
        <f t="shared" ca="1" si="63"/>
        <v/>
      </c>
      <c r="V151" s="23"/>
      <c r="W151" s="54" t="str">
        <f t="shared" ca="1" si="64"/>
        <v/>
      </c>
      <c r="X151" s="54" t="str">
        <f t="shared" ca="1" si="65"/>
        <v/>
      </c>
      <c r="Y151"/>
      <c r="Z151"/>
      <c r="AA151" s="54" t="str">
        <f t="shared" si="57"/>
        <v/>
      </c>
      <c r="AB151" s="89" t="str">
        <f t="shared" ca="1" si="66"/>
        <v/>
      </c>
      <c r="AC151" s="89" t="str">
        <f t="shared" ca="1" si="67"/>
        <v/>
      </c>
      <c r="AD151"/>
      <c r="AE151" s="79" t="e">
        <f t="shared" si="68"/>
        <v>#VALUE!</v>
      </c>
      <c r="AF151" s="79" t="str">
        <f t="shared" si="69"/>
        <v/>
      </c>
      <c r="AG151" s="81" t="str">
        <f t="shared" si="58"/>
        <v/>
      </c>
      <c r="AH151" s="81" t="e">
        <f t="shared" si="70"/>
        <v>#VALUE!</v>
      </c>
      <c r="AI151" s="81" t="str">
        <f t="shared" si="71"/>
        <v/>
      </c>
      <c r="AJ151"/>
      <c r="AK151"/>
      <c r="AL151"/>
      <c r="AM151">
        <f t="shared" si="59"/>
        <v>0</v>
      </c>
      <c r="AN151">
        <f>COUNTIFS($L$1:L151,L151,$O$1:O151,O151)</f>
        <v>0</v>
      </c>
      <c r="AO151">
        <f t="shared" si="60"/>
        <v>0</v>
      </c>
      <c r="AP151">
        <f>COUNTIFS($J$4:J151,"SAYIM",$L$4:L151,L151,$O$4:O151,O151)</f>
        <v>0</v>
      </c>
      <c r="AQ151"/>
      <c r="AR151" s="1" t="str">
        <f>FİLTRE!$H$5</f>
        <v>TÜMÜ</v>
      </c>
      <c r="AS151"/>
      <c r="AU151" s="56">
        <f t="shared" si="49"/>
        <v>0</v>
      </c>
      <c r="AV151" s="54" t="str">
        <f t="shared" ca="1" si="50"/>
        <v/>
      </c>
      <c r="AW151" s="54" t="str">
        <f t="shared" ca="1" si="51"/>
        <v/>
      </c>
    </row>
    <row r="152" spans="2:49" x14ac:dyDescent="0.25">
      <c r="B152" s="1" t="str">
        <f>IF(I152="","",
(IF(N152=FİLTRE!$H$6,2,0)+IF(FİLTRE!$H$6="TOPLAM",2,0))
)</f>
        <v/>
      </c>
      <c r="C152">
        <f ca="1">IF(FİLTRE!$M$5="",9,(IF(U152&gt;=FİLTRE!$M$5,1,0)))</f>
        <v>1</v>
      </c>
      <c r="D152" s="1">
        <f ca="1">IF(FİLTRE!$M$6="",9,(IF('SKT LİSTESİ'!P152&lt;=FİLTRE!$M$6,1,0)))</f>
        <v>0</v>
      </c>
      <c r="E152" s="25" t="str">
        <f>IF(I152="","",(COUNTIFS($L$4:L152,L152)))</f>
        <v/>
      </c>
      <c r="F152" s="13">
        <f ca="1">IF(OR(B152&lt;&gt;2,C152&lt;&gt;1,D152&lt;&gt;1,H152&lt;&gt;1),0,
COUNTIFS($B$4:B152,2,$C$4:C152,1,$D$4:D152,1,$H$4:H152,1))</f>
        <v>0</v>
      </c>
      <c r="G152" s="26" t="str">
        <f>IF(I152="","",(COUNTIF($E$4:E152,E152)))</f>
        <v/>
      </c>
      <c r="H152" s="1">
        <f ca="1">IF(AND(J152="SAYIM",FİLTRE!$H$5="RAFTA",U152&lt;&gt;0),1,0)+
IF(AND(J152="İADE DEPO",FİLTRE!$H$5="İADE DEPO"),1,0)+
IF(FİLTRE!$H$5="TÜMÜ",1,0)+
IF(AND(J152="FİRMA İADE",FİLTRE!$H$5="FİRMA İADE"),1,0)+
IF(AND(J152="İMHA",FİLTRE!$H$5="İMHA"),1,0)</f>
        <v>1</v>
      </c>
      <c r="I152" s="5"/>
      <c r="J152" s="3"/>
      <c r="K152" s="3"/>
      <c r="L152" s="28" t="str">
        <f>(IF(K152="","",(VLOOKUP(K152,'ÜRÜN LİSTESİ'!B:C,2,0))))</f>
        <v/>
      </c>
      <c r="M152" s="29" t="str">
        <f>IF(K152="","",VLOOKUP(K152,'ÜRÜN LİSTESİ'!B:D,3,0))</f>
        <v/>
      </c>
      <c r="N152" s="28" t="str">
        <f>IF(K152="","",VLOOKUP(K152,'ÜRÜN LİSTESİ'!B:F,5,0))</f>
        <v/>
      </c>
      <c r="O152" s="5"/>
      <c r="P152" s="56" t="str">
        <f t="shared" ca="1" si="56"/>
        <v/>
      </c>
      <c r="Q152" s="57"/>
      <c r="R152" s="51" t="str">
        <f>IF(K152="","",
(IF($AK$2&gt;$AL$2,0,IF(K152="","",VLOOKUP(K152,'ÜRÜN LİSTESİ'!B:F,4,0)))))</f>
        <v/>
      </c>
      <c r="S152" s="51" t="str">
        <f t="shared" si="61"/>
        <v/>
      </c>
      <c r="T152" s="58" t="str">
        <f t="shared" ca="1" si="62"/>
        <v/>
      </c>
      <c r="U152" s="54" t="str">
        <f t="shared" ca="1" si="63"/>
        <v/>
      </c>
      <c r="V152" s="23"/>
      <c r="W152" s="54" t="str">
        <f t="shared" ca="1" si="64"/>
        <v/>
      </c>
      <c r="X152" s="54" t="str">
        <f t="shared" ca="1" si="65"/>
        <v/>
      </c>
      <c r="Y152"/>
      <c r="Z152"/>
      <c r="AA152" s="54" t="str">
        <f t="shared" si="57"/>
        <v/>
      </c>
      <c r="AB152" s="89" t="str">
        <f t="shared" ca="1" si="66"/>
        <v/>
      </c>
      <c r="AC152" s="89" t="str">
        <f t="shared" ca="1" si="67"/>
        <v/>
      </c>
      <c r="AD152"/>
      <c r="AE152" s="79" t="e">
        <f t="shared" si="68"/>
        <v>#VALUE!</v>
      </c>
      <c r="AF152" s="79" t="str">
        <f t="shared" si="69"/>
        <v/>
      </c>
      <c r="AG152" s="81" t="str">
        <f t="shared" si="58"/>
        <v/>
      </c>
      <c r="AH152" s="81" t="e">
        <f t="shared" si="70"/>
        <v>#VALUE!</v>
      </c>
      <c r="AI152" s="81" t="str">
        <f t="shared" si="71"/>
        <v/>
      </c>
      <c r="AJ152"/>
      <c r="AK152"/>
      <c r="AL152"/>
      <c r="AM152">
        <f t="shared" si="59"/>
        <v>0</v>
      </c>
      <c r="AN152">
        <f>COUNTIFS($L$1:L152,L152,$O$1:O152,O152)</f>
        <v>0</v>
      </c>
      <c r="AO152">
        <f t="shared" si="60"/>
        <v>0</v>
      </c>
      <c r="AP152">
        <f>COUNTIFS($J$4:J152,"SAYIM",$L$4:L152,L152,$O$4:O152,O152)</f>
        <v>0</v>
      </c>
      <c r="AQ152"/>
      <c r="AR152" s="1" t="str">
        <f>FİLTRE!$H$5</f>
        <v>TÜMÜ</v>
      </c>
      <c r="AS152"/>
      <c r="AU152" s="56">
        <f t="shared" si="49"/>
        <v>0</v>
      </c>
      <c r="AV152" s="54" t="str">
        <f t="shared" ca="1" si="50"/>
        <v/>
      </c>
      <c r="AW152" s="54" t="str">
        <f t="shared" ca="1" si="51"/>
        <v/>
      </c>
    </row>
    <row r="153" spans="2:49" x14ac:dyDescent="0.25">
      <c r="B153" s="1" t="str">
        <f>IF(I153="","",
(IF(N153=FİLTRE!$H$6,2,0)+IF(FİLTRE!$H$6="TOPLAM",2,0))
)</f>
        <v/>
      </c>
      <c r="C153">
        <f ca="1">IF(FİLTRE!$M$5="",9,(IF(U153&gt;=FİLTRE!$M$5,1,0)))</f>
        <v>1</v>
      </c>
      <c r="D153" s="1">
        <f ca="1">IF(FİLTRE!$M$6="",9,(IF('SKT LİSTESİ'!P153&lt;=FİLTRE!$M$6,1,0)))</f>
        <v>0</v>
      </c>
      <c r="E153" s="25" t="str">
        <f>IF(I153="","",(COUNTIFS($L$4:L153,L153)))</f>
        <v/>
      </c>
      <c r="F153" s="13">
        <f ca="1">IF(OR(B153&lt;&gt;2,C153&lt;&gt;1,D153&lt;&gt;1,H153&lt;&gt;1),0,
COUNTIFS($B$4:B153,2,$C$4:C153,1,$D$4:D153,1,$H$4:H153,1))</f>
        <v>0</v>
      </c>
      <c r="G153" s="26" t="str">
        <f>IF(I153="","",(COUNTIF($E$4:E153,E153)))</f>
        <v/>
      </c>
      <c r="H153" s="1">
        <f ca="1">IF(AND(J153="SAYIM",FİLTRE!$H$5="RAFTA",U153&lt;&gt;0),1,0)+
IF(AND(J153="İADE DEPO",FİLTRE!$H$5="İADE DEPO"),1,0)+
IF(FİLTRE!$H$5="TÜMÜ",1,0)+
IF(AND(J153="FİRMA İADE",FİLTRE!$H$5="FİRMA İADE"),1,0)+
IF(AND(J153="İMHA",FİLTRE!$H$5="İMHA"),1,0)</f>
        <v>1</v>
      </c>
      <c r="I153" s="5"/>
      <c r="J153" s="3"/>
      <c r="K153" s="3"/>
      <c r="L153" s="28" t="str">
        <f>(IF(K153="","",(VLOOKUP(K153,'ÜRÜN LİSTESİ'!B:C,2,0))))</f>
        <v/>
      </c>
      <c r="M153" s="29" t="str">
        <f>IF(K153="","",VLOOKUP(K153,'ÜRÜN LİSTESİ'!B:D,3,0))</f>
        <v/>
      </c>
      <c r="N153" s="28" t="str">
        <f>IF(K153="","",VLOOKUP(K153,'ÜRÜN LİSTESİ'!B:F,5,0))</f>
        <v/>
      </c>
      <c r="O153" s="5"/>
      <c r="P153" s="56" t="str">
        <f t="shared" ca="1" si="56"/>
        <v/>
      </c>
      <c r="Q153" s="57"/>
      <c r="R153" s="51" t="str">
        <f>IF(K153="","",
(IF($AK$2&gt;$AL$2,0,IF(K153="","",VLOOKUP(K153,'ÜRÜN LİSTESİ'!B:F,4,0)))))</f>
        <v/>
      </c>
      <c r="S153" s="51" t="str">
        <f t="shared" si="61"/>
        <v/>
      </c>
      <c r="T153" s="58" t="str">
        <f t="shared" ca="1" si="62"/>
        <v/>
      </c>
      <c r="U153" s="54" t="str">
        <f t="shared" ca="1" si="63"/>
        <v/>
      </c>
      <c r="V153" s="23"/>
      <c r="W153" s="54" t="str">
        <f t="shared" ca="1" si="64"/>
        <v/>
      </c>
      <c r="X153" s="54" t="str">
        <f t="shared" ca="1" si="65"/>
        <v/>
      </c>
      <c r="Y153"/>
      <c r="Z153"/>
      <c r="AA153" s="54" t="str">
        <f t="shared" si="57"/>
        <v/>
      </c>
      <c r="AB153" s="89" t="str">
        <f t="shared" ca="1" si="66"/>
        <v/>
      </c>
      <c r="AC153" s="89" t="str">
        <f t="shared" ca="1" si="67"/>
        <v/>
      </c>
      <c r="AD153"/>
      <c r="AE153" s="79" t="e">
        <f t="shared" si="68"/>
        <v>#VALUE!</v>
      </c>
      <c r="AF153" s="79" t="str">
        <f t="shared" si="69"/>
        <v/>
      </c>
      <c r="AG153" s="81" t="str">
        <f t="shared" si="58"/>
        <v/>
      </c>
      <c r="AH153" s="81" t="e">
        <f t="shared" si="70"/>
        <v>#VALUE!</v>
      </c>
      <c r="AI153" s="81" t="str">
        <f t="shared" si="71"/>
        <v/>
      </c>
      <c r="AJ153"/>
      <c r="AK153"/>
      <c r="AL153"/>
      <c r="AM153">
        <f t="shared" si="59"/>
        <v>0</v>
      </c>
      <c r="AN153">
        <f>COUNTIFS($L$1:L153,L153,$O$1:O153,O153)</f>
        <v>0</v>
      </c>
      <c r="AO153">
        <f t="shared" si="60"/>
        <v>0</v>
      </c>
      <c r="AP153">
        <f>COUNTIFS($J$4:J153,"SAYIM",$L$4:L153,L153,$O$4:O153,O153)</f>
        <v>0</v>
      </c>
      <c r="AQ153"/>
      <c r="AR153" s="1" t="str">
        <f>FİLTRE!$H$5</f>
        <v>TÜMÜ</v>
      </c>
      <c r="AS153"/>
      <c r="AU153" s="56">
        <f t="shared" si="49"/>
        <v>0</v>
      </c>
      <c r="AV153" s="54" t="str">
        <f t="shared" ca="1" si="50"/>
        <v/>
      </c>
      <c r="AW153" s="54" t="str">
        <f t="shared" ca="1" si="51"/>
        <v/>
      </c>
    </row>
    <row r="154" spans="2:49" x14ac:dyDescent="0.25">
      <c r="B154" s="1" t="str">
        <f>IF(I154="","",
(IF(N154=FİLTRE!$H$6,2,0)+IF(FİLTRE!$H$6="TOPLAM",2,0))
)</f>
        <v/>
      </c>
      <c r="C154">
        <f ca="1">IF(FİLTRE!$M$5="",9,(IF(U154&gt;=FİLTRE!$M$5,1,0)))</f>
        <v>1</v>
      </c>
      <c r="D154" s="1">
        <f ca="1">IF(FİLTRE!$M$6="",9,(IF('SKT LİSTESİ'!P154&lt;=FİLTRE!$M$6,1,0)))</f>
        <v>0</v>
      </c>
      <c r="E154" s="25" t="str">
        <f>IF(I154="","",(COUNTIFS($L$4:L154,L154)))</f>
        <v/>
      </c>
      <c r="F154" s="13">
        <f ca="1">IF(OR(B154&lt;&gt;2,C154&lt;&gt;1,D154&lt;&gt;1,H154&lt;&gt;1),0,
COUNTIFS($B$4:B154,2,$C$4:C154,1,$D$4:D154,1,$H$4:H154,1))</f>
        <v>0</v>
      </c>
      <c r="G154" s="26" t="str">
        <f>IF(I154="","",(COUNTIF($E$4:E154,E154)))</f>
        <v/>
      </c>
      <c r="H154" s="1">
        <f ca="1">IF(AND(J154="SAYIM",FİLTRE!$H$5="RAFTA",U154&lt;&gt;0),1,0)+
IF(AND(J154="İADE DEPO",FİLTRE!$H$5="İADE DEPO"),1,0)+
IF(FİLTRE!$H$5="TÜMÜ",1,0)+
IF(AND(J154="FİRMA İADE",FİLTRE!$H$5="FİRMA İADE"),1,0)+
IF(AND(J154="İMHA",FİLTRE!$H$5="İMHA"),1,0)</f>
        <v>1</v>
      </c>
      <c r="I154" s="5"/>
      <c r="J154" s="3"/>
      <c r="K154" s="3"/>
      <c r="L154" s="28" t="str">
        <f>(IF(K154="","",(VLOOKUP(K154,'ÜRÜN LİSTESİ'!B:C,2,0))))</f>
        <v/>
      </c>
      <c r="M154" s="29" t="str">
        <f>IF(K154="","",VLOOKUP(K154,'ÜRÜN LİSTESİ'!B:D,3,0))</f>
        <v/>
      </c>
      <c r="N154" s="28" t="str">
        <f>IF(K154="","",VLOOKUP(K154,'ÜRÜN LİSTESİ'!B:F,5,0))</f>
        <v/>
      </c>
      <c r="O154" s="5"/>
      <c r="P154" s="56" t="str">
        <f t="shared" ca="1" si="56"/>
        <v/>
      </c>
      <c r="Q154" s="57"/>
      <c r="R154" s="51" t="str">
        <f>IF(K154="","",
(IF($AK$2&gt;$AL$2,0,IF(K154="","",VLOOKUP(K154,'ÜRÜN LİSTESİ'!B:F,4,0)))))</f>
        <v/>
      </c>
      <c r="S154" s="51" t="str">
        <f t="shared" si="61"/>
        <v/>
      </c>
      <c r="T154" s="58" t="str">
        <f t="shared" ca="1" si="62"/>
        <v/>
      </c>
      <c r="U154" s="54" t="str">
        <f t="shared" ca="1" si="63"/>
        <v/>
      </c>
      <c r="V154" s="23"/>
      <c r="W154" s="54" t="str">
        <f t="shared" ca="1" si="64"/>
        <v/>
      </c>
      <c r="X154" s="54" t="str">
        <f t="shared" ca="1" si="65"/>
        <v/>
      </c>
      <c r="Y154"/>
      <c r="Z154"/>
      <c r="AA154" s="54" t="str">
        <f t="shared" si="57"/>
        <v/>
      </c>
      <c r="AB154" s="89" t="str">
        <f t="shared" ca="1" si="66"/>
        <v/>
      </c>
      <c r="AC154" s="89" t="str">
        <f t="shared" ca="1" si="67"/>
        <v/>
      </c>
      <c r="AD154"/>
      <c r="AE154" s="79" t="e">
        <f t="shared" si="68"/>
        <v>#VALUE!</v>
      </c>
      <c r="AF154" s="79" t="str">
        <f t="shared" si="69"/>
        <v/>
      </c>
      <c r="AG154" s="81" t="str">
        <f t="shared" si="58"/>
        <v/>
      </c>
      <c r="AH154" s="81" t="e">
        <f t="shared" si="70"/>
        <v>#VALUE!</v>
      </c>
      <c r="AI154" s="81" t="str">
        <f t="shared" si="71"/>
        <v/>
      </c>
      <c r="AJ154"/>
      <c r="AK154"/>
      <c r="AL154"/>
      <c r="AM154">
        <f t="shared" si="59"/>
        <v>0</v>
      </c>
      <c r="AN154">
        <f>COUNTIFS($L$1:L154,L154,$O$1:O154,O154)</f>
        <v>0</v>
      </c>
      <c r="AO154">
        <f t="shared" si="60"/>
        <v>0</v>
      </c>
      <c r="AP154">
        <f>COUNTIFS($J$4:J154,"SAYIM",$L$4:L154,L154,$O$4:O154,O154)</f>
        <v>0</v>
      </c>
      <c r="AQ154"/>
      <c r="AR154" s="1" t="str">
        <f>FİLTRE!$H$5</f>
        <v>TÜMÜ</v>
      </c>
      <c r="AS154"/>
      <c r="AU154" s="56">
        <f t="shared" ref="AU154:AU217" si="72">COUNTIFS(L:L,L154,O:O,O154)</f>
        <v>0</v>
      </c>
      <c r="AV154" s="54" t="str">
        <f t="shared" ref="AV154:AV217" ca="1" si="73">IFERROR(T154/AU154,"")</f>
        <v/>
      </c>
      <c r="AW154" s="54" t="str">
        <f t="shared" ref="AW154:AW217" ca="1" si="74">IFERROR(U154/AU154,"")</f>
        <v/>
      </c>
    </row>
    <row r="155" spans="2:49" x14ac:dyDescent="0.25">
      <c r="B155" s="1" t="str">
        <f>IF(I155="","",
(IF(N155=FİLTRE!$H$6,2,0)+IF(FİLTRE!$H$6="TOPLAM",2,0))
)</f>
        <v/>
      </c>
      <c r="C155">
        <f ca="1">IF(FİLTRE!$M$5="",9,(IF(U155&gt;=FİLTRE!$M$5,1,0)))</f>
        <v>1</v>
      </c>
      <c r="D155" s="1">
        <f ca="1">IF(FİLTRE!$M$6="",9,(IF('SKT LİSTESİ'!P155&lt;=FİLTRE!$M$6,1,0)))</f>
        <v>0</v>
      </c>
      <c r="E155" s="25" t="str">
        <f>IF(I155="","",(COUNTIFS($L$4:L155,L155)))</f>
        <v/>
      </c>
      <c r="F155" s="13">
        <f ca="1">IF(OR(B155&lt;&gt;2,C155&lt;&gt;1,D155&lt;&gt;1,H155&lt;&gt;1),0,
COUNTIFS($B$4:B155,2,$C$4:C155,1,$D$4:D155,1,$H$4:H155,1))</f>
        <v>0</v>
      </c>
      <c r="G155" s="26" t="str">
        <f>IF(I155="","",(COUNTIF($E$4:E155,E155)))</f>
        <v/>
      </c>
      <c r="H155" s="1">
        <f ca="1">IF(AND(J155="SAYIM",FİLTRE!$H$5="RAFTA",U155&lt;&gt;0),1,0)+
IF(AND(J155="İADE DEPO",FİLTRE!$H$5="İADE DEPO"),1,0)+
IF(FİLTRE!$H$5="TÜMÜ",1,0)+
IF(AND(J155="FİRMA İADE",FİLTRE!$H$5="FİRMA İADE"),1,0)+
IF(AND(J155="İMHA",FİLTRE!$H$5="İMHA"),1,0)</f>
        <v>1</v>
      </c>
      <c r="I155" s="5"/>
      <c r="J155" s="3"/>
      <c r="K155" s="3"/>
      <c r="L155" s="28" t="str">
        <f>(IF(K155="","",(VLOOKUP(K155,'ÜRÜN LİSTESİ'!B:C,2,0))))</f>
        <v/>
      </c>
      <c r="M155" s="29" t="str">
        <f>IF(K155="","",VLOOKUP(K155,'ÜRÜN LİSTESİ'!B:D,3,0))</f>
        <v/>
      </c>
      <c r="N155" s="28" t="str">
        <f>IF(K155="","",VLOOKUP(K155,'ÜRÜN LİSTESİ'!B:F,5,0))</f>
        <v/>
      </c>
      <c r="O155" s="5"/>
      <c r="P155" s="56" t="str">
        <f t="shared" ca="1" si="56"/>
        <v/>
      </c>
      <c r="Q155" s="57"/>
      <c r="R155" s="51" t="str">
        <f>IF(K155="","",
(IF($AK$2&gt;$AL$2,0,IF(K155="","",VLOOKUP(K155,'ÜRÜN LİSTESİ'!B:F,4,0)))))</f>
        <v/>
      </c>
      <c r="S155" s="51" t="str">
        <f t="shared" si="61"/>
        <v/>
      </c>
      <c r="T155" s="58" t="str">
        <f t="shared" ca="1" si="62"/>
        <v/>
      </c>
      <c r="U155" s="54" t="str">
        <f t="shared" ca="1" si="63"/>
        <v/>
      </c>
      <c r="V155" s="23"/>
      <c r="W155" s="54" t="str">
        <f t="shared" ca="1" si="64"/>
        <v/>
      </c>
      <c r="X155" s="54" t="str">
        <f t="shared" ca="1" si="65"/>
        <v/>
      </c>
      <c r="Y155"/>
      <c r="Z155"/>
      <c r="AA155" s="54" t="str">
        <f t="shared" si="57"/>
        <v/>
      </c>
      <c r="AB155" s="89" t="str">
        <f t="shared" ca="1" si="66"/>
        <v/>
      </c>
      <c r="AC155" s="89" t="str">
        <f t="shared" ca="1" si="67"/>
        <v/>
      </c>
      <c r="AD155"/>
      <c r="AE155" s="79" t="e">
        <f t="shared" si="68"/>
        <v>#VALUE!</v>
      </c>
      <c r="AF155" s="79" t="str">
        <f t="shared" si="69"/>
        <v/>
      </c>
      <c r="AG155" s="81" t="str">
        <f t="shared" si="58"/>
        <v/>
      </c>
      <c r="AH155" s="81" t="e">
        <f t="shared" si="70"/>
        <v>#VALUE!</v>
      </c>
      <c r="AI155" s="81" t="str">
        <f t="shared" si="71"/>
        <v/>
      </c>
      <c r="AJ155"/>
      <c r="AK155"/>
      <c r="AL155"/>
      <c r="AM155">
        <f t="shared" si="59"/>
        <v>0</v>
      </c>
      <c r="AN155">
        <f>COUNTIFS($L$1:L155,L155,$O$1:O155,O155)</f>
        <v>0</v>
      </c>
      <c r="AO155">
        <f t="shared" si="60"/>
        <v>0</v>
      </c>
      <c r="AP155">
        <f>COUNTIFS($J$4:J155,"SAYIM",$L$4:L155,L155,$O$4:O155,O155)</f>
        <v>0</v>
      </c>
      <c r="AQ155"/>
      <c r="AR155" s="1" t="str">
        <f>FİLTRE!$H$5</f>
        <v>TÜMÜ</v>
      </c>
      <c r="AS155"/>
      <c r="AU155" s="56">
        <f t="shared" si="72"/>
        <v>0</v>
      </c>
      <c r="AV155" s="54" t="str">
        <f t="shared" ca="1" si="73"/>
        <v/>
      </c>
      <c r="AW155" s="54" t="str">
        <f t="shared" ca="1" si="74"/>
        <v/>
      </c>
    </row>
    <row r="156" spans="2:49" x14ac:dyDescent="0.25">
      <c r="B156" s="1" t="str">
        <f>IF(I156="","",
(IF(N156=FİLTRE!$H$6,2,0)+IF(FİLTRE!$H$6="TOPLAM",2,0))
)</f>
        <v/>
      </c>
      <c r="C156">
        <f ca="1">IF(FİLTRE!$M$5="",9,(IF(U156&gt;=FİLTRE!$M$5,1,0)))</f>
        <v>1</v>
      </c>
      <c r="D156" s="1">
        <f ca="1">IF(FİLTRE!$M$6="",9,(IF('SKT LİSTESİ'!P156&lt;=FİLTRE!$M$6,1,0)))</f>
        <v>0</v>
      </c>
      <c r="E156" s="25" t="str">
        <f>IF(I156="","",(COUNTIFS($L$4:L156,L156)))</f>
        <v/>
      </c>
      <c r="F156" s="13">
        <f ca="1">IF(OR(B156&lt;&gt;2,C156&lt;&gt;1,D156&lt;&gt;1,H156&lt;&gt;1),0,
COUNTIFS($B$4:B156,2,$C$4:C156,1,$D$4:D156,1,$H$4:H156,1))</f>
        <v>0</v>
      </c>
      <c r="G156" s="26" t="str">
        <f>IF(I156="","",(COUNTIF($E$4:E156,E156)))</f>
        <v/>
      </c>
      <c r="H156" s="1">
        <f ca="1">IF(AND(J156="SAYIM",FİLTRE!$H$5="RAFTA",U156&lt;&gt;0),1,0)+
IF(AND(J156="İADE DEPO",FİLTRE!$H$5="İADE DEPO"),1,0)+
IF(FİLTRE!$H$5="TÜMÜ",1,0)+
IF(AND(J156="FİRMA İADE",FİLTRE!$H$5="FİRMA İADE"),1,0)+
IF(AND(J156="İMHA",FİLTRE!$H$5="İMHA"),1,0)</f>
        <v>1</v>
      </c>
      <c r="I156" s="5"/>
      <c r="J156" s="3"/>
      <c r="K156" s="3"/>
      <c r="L156" s="28" t="str">
        <f>(IF(K156="","",(VLOOKUP(K156,'ÜRÜN LİSTESİ'!B:C,2,0))))</f>
        <v/>
      </c>
      <c r="M156" s="29" t="str">
        <f>IF(K156="","",VLOOKUP(K156,'ÜRÜN LİSTESİ'!B:D,3,0))</f>
        <v/>
      </c>
      <c r="N156" s="28" t="str">
        <f>IF(K156="","",VLOOKUP(K156,'ÜRÜN LİSTESİ'!B:F,5,0))</f>
        <v/>
      </c>
      <c r="O156" s="5"/>
      <c r="P156" s="56" t="str">
        <f t="shared" ca="1" si="56"/>
        <v/>
      </c>
      <c r="Q156" s="57"/>
      <c r="R156" s="51" t="str">
        <f>IF(K156="","",
(IF($AK$2&gt;$AL$2,0,IF(K156="","",VLOOKUP(K156,'ÜRÜN LİSTESİ'!B:F,4,0)))))</f>
        <v/>
      </c>
      <c r="S156" s="51" t="str">
        <f t="shared" si="61"/>
        <v/>
      </c>
      <c r="T156" s="58" t="str">
        <f t="shared" ca="1" si="62"/>
        <v/>
      </c>
      <c r="U156" s="54" t="str">
        <f t="shared" ca="1" si="63"/>
        <v/>
      </c>
      <c r="V156" s="23"/>
      <c r="W156" s="54" t="str">
        <f t="shared" ca="1" si="64"/>
        <v/>
      </c>
      <c r="X156" s="54" t="str">
        <f t="shared" ca="1" si="65"/>
        <v/>
      </c>
      <c r="Y156"/>
      <c r="Z156"/>
      <c r="AA156" s="54" t="str">
        <f t="shared" si="57"/>
        <v/>
      </c>
      <c r="AB156" s="89" t="str">
        <f t="shared" ca="1" si="66"/>
        <v/>
      </c>
      <c r="AC156" s="89" t="str">
        <f t="shared" ca="1" si="67"/>
        <v/>
      </c>
      <c r="AD156"/>
      <c r="AE156" s="79" t="e">
        <f t="shared" si="68"/>
        <v>#VALUE!</v>
      </c>
      <c r="AF156" s="79" t="str">
        <f t="shared" si="69"/>
        <v/>
      </c>
      <c r="AG156" s="81" t="str">
        <f t="shared" si="58"/>
        <v/>
      </c>
      <c r="AH156" s="81" t="e">
        <f t="shared" si="70"/>
        <v>#VALUE!</v>
      </c>
      <c r="AI156" s="81" t="str">
        <f t="shared" si="71"/>
        <v/>
      </c>
      <c r="AJ156"/>
      <c r="AK156"/>
      <c r="AL156"/>
      <c r="AM156">
        <f t="shared" si="59"/>
        <v>0</v>
      </c>
      <c r="AN156">
        <f>COUNTIFS($L$1:L156,L156,$O$1:O156,O156)</f>
        <v>0</v>
      </c>
      <c r="AO156">
        <f t="shared" si="60"/>
        <v>0</v>
      </c>
      <c r="AP156">
        <f>COUNTIFS($J$4:J156,"SAYIM",$L$4:L156,L156,$O$4:O156,O156)</f>
        <v>0</v>
      </c>
      <c r="AQ156"/>
      <c r="AR156" s="1" t="str">
        <f>FİLTRE!$H$5</f>
        <v>TÜMÜ</v>
      </c>
      <c r="AS156"/>
      <c r="AU156" s="56">
        <f t="shared" si="72"/>
        <v>0</v>
      </c>
      <c r="AV156" s="54" t="str">
        <f t="shared" ca="1" si="73"/>
        <v/>
      </c>
      <c r="AW156" s="54" t="str">
        <f t="shared" ca="1" si="74"/>
        <v/>
      </c>
    </row>
    <row r="157" spans="2:49" x14ac:dyDescent="0.25">
      <c r="B157" s="1" t="str">
        <f>IF(I157="","",
(IF(N157=FİLTRE!$H$6,2,0)+IF(FİLTRE!$H$6="TOPLAM",2,0))
)</f>
        <v/>
      </c>
      <c r="C157">
        <f ca="1">IF(FİLTRE!$M$5="",9,(IF(U157&gt;=FİLTRE!$M$5,1,0)))</f>
        <v>1</v>
      </c>
      <c r="D157" s="1">
        <f ca="1">IF(FİLTRE!$M$6="",9,(IF('SKT LİSTESİ'!P157&lt;=FİLTRE!$M$6,1,0)))</f>
        <v>0</v>
      </c>
      <c r="E157" s="25" t="str">
        <f>IF(I157="","",(COUNTIFS($L$4:L157,L157)))</f>
        <v/>
      </c>
      <c r="F157" s="13">
        <f ca="1">IF(OR(B157&lt;&gt;2,C157&lt;&gt;1,D157&lt;&gt;1,H157&lt;&gt;1),0,
COUNTIFS($B$4:B157,2,$C$4:C157,1,$D$4:D157,1,$H$4:H157,1))</f>
        <v>0</v>
      </c>
      <c r="G157" s="26" t="str">
        <f>IF(I157="","",(COUNTIF($E$4:E157,E157)))</f>
        <v/>
      </c>
      <c r="H157" s="1">
        <f ca="1">IF(AND(J157="SAYIM",FİLTRE!$H$5="RAFTA",U157&lt;&gt;0),1,0)+
IF(AND(J157="İADE DEPO",FİLTRE!$H$5="İADE DEPO"),1,0)+
IF(FİLTRE!$H$5="TÜMÜ",1,0)+
IF(AND(J157="FİRMA İADE",FİLTRE!$H$5="FİRMA İADE"),1,0)+
IF(AND(J157="İMHA",FİLTRE!$H$5="İMHA"),1,0)</f>
        <v>1</v>
      </c>
      <c r="I157" s="5"/>
      <c r="J157" s="3"/>
      <c r="K157" s="3"/>
      <c r="L157" s="28" t="str">
        <f>(IF(K157="","",(VLOOKUP(K157,'ÜRÜN LİSTESİ'!B:C,2,0))))</f>
        <v/>
      </c>
      <c r="M157" s="29" t="str">
        <f>IF(K157="","",VLOOKUP(K157,'ÜRÜN LİSTESİ'!B:D,3,0))</f>
        <v/>
      </c>
      <c r="N157" s="28" t="str">
        <f>IF(K157="","",VLOOKUP(K157,'ÜRÜN LİSTESİ'!B:F,5,0))</f>
        <v/>
      </c>
      <c r="O157" s="5"/>
      <c r="P157" s="56" t="str">
        <f t="shared" ca="1" si="56"/>
        <v/>
      </c>
      <c r="Q157" s="57"/>
      <c r="R157" s="51" t="str">
        <f>IF(K157="","",
(IF($AK$2&gt;$AL$2,0,IF(K157="","",VLOOKUP(K157,'ÜRÜN LİSTESİ'!B:F,4,0)))))</f>
        <v/>
      </c>
      <c r="S157" s="51" t="str">
        <f t="shared" si="61"/>
        <v/>
      </c>
      <c r="T157" s="58" t="str">
        <f t="shared" ca="1" si="62"/>
        <v/>
      </c>
      <c r="U157" s="54" t="str">
        <f t="shared" ca="1" si="63"/>
        <v/>
      </c>
      <c r="V157" s="23"/>
      <c r="W157" s="54" t="str">
        <f t="shared" ca="1" si="64"/>
        <v/>
      </c>
      <c r="X157" s="54" t="str">
        <f t="shared" ca="1" si="65"/>
        <v/>
      </c>
      <c r="Y157"/>
      <c r="Z157"/>
      <c r="AA157" s="54" t="str">
        <f t="shared" si="57"/>
        <v/>
      </c>
      <c r="AB157" s="89" t="str">
        <f t="shared" ca="1" si="66"/>
        <v/>
      </c>
      <c r="AC157" s="89" t="str">
        <f t="shared" ca="1" si="67"/>
        <v/>
      </c>
      <c r="AD157"/>
      <c r="AE157" s="79" t="e">
        <f t="shared" si="68"/>
        <v>#VALUE!</v>
      </c>
      <c r="AF157" s="79" t="str">
        <f t="shared" si="69"/>
        <v/>
      </c>
      <c r="AG157" s="81" t="str">
        <f t="shared" si="58"/>
        <v/>
      </c>
      <c r="AH157" s="81" t="e">
        <f t="shared" si="70"/>
        <v>#VALUE!</v>
      </c>
      <c r="AI157" s="81" t="str">
        <f t="shared" si="71"/>
        <v/>
      </c>
      <c r="AJ157"/>
      <c r="AK157"/>
      <c r="AL157"/>
      <c r="AM157">
        <f t="shared" si="59"/>
        <v>0</v>
      </c>
      <c r="AN157">
        <f>COUNTIFS($L$1:L157,L157,$O$1:O157,O157)</f>
        <v>0</v>
      </c>
      <c r="AO157">
        <f t="shared" si="60"/>
        <v>0</v>
      </c>
      <c r="AP157">
        <f>COUNTIFS($J$4:J157,"SAYIM",$L$4:L157,L157,$O$4:O157,O157)</f>
        <v>0</v>
      </c>
      <c r="AQ157"/>
      <c r="AR157" s="1" t="str">
        <f>FİLTRE!$H$5</f>
        <v>TÜMÜ</v>
      </c>
      <c r="AS157"/>
      <c r="AU157" s="56">
        <f t="shared" si="72"/>
        <v>0</v>
      </c>
      <c r="AV157" s="54" t="str">
        <f t="shared" ca="1" si="73"/>
        <v/>
      </c>
      <c r="AW157" s="54" t="str">
        <f t="shared" ca="1" si="74"/>
        <v/>
      </c>
    </row>
    <row r="158" spans="2:49" x14ac:dyDescent="0.25">
      <c r="B158" s="1" t="str">
        <f>IF(I158="","",
(IF(N158=FİLTRE!$H$6,2,0)+IF(FİLTRE!$H$6="TOPLAM",2,0))
)</f>
        <v/>
      </c>
      <c r="C158">
        <f ca="1">IF(FİLTRE!$M$5="",9,(IF(U158&gt;=FİLTRE!$M$5,1,0)))</f>
        <v>1</v>
      </c>
      <c r="D158" s="1">
        <f ca="1">IF(FİLTRE!$M$6="",9,(IF('SKT LİSTESİ'!P158&lt;=FİLTRE!$M$6,1,0)))</f>
        <v>0</v>
      </c>
      <c r="E158" s="25" t="str">
        <f>IF(I158="","",(COUNTIFS($L$4:L158,L158)))</f>
        <v/>
      </c>
      <c r="F158" s="13">
        <f ca="1">IF(OR(B158&lt;&gt;2,C158&lt;&gt;1,D158&lt;&gt;1,H158&lt;&gt;1),0,
COUNTIFS($B$4:B158,2,$C$4:C158,1,$D$4:D158,1,$H$4:H158,1))</f>
        <v>0</v>
      </c>
      <c r="G158" s="26" t="str">
        <f>IF(I158="","",(COUNTIF($E$4:E158,E158)))</f>
        <v/>
      </c>
      <c r="H158" s="1">
        <f ca="1">IF(AND(J158="SAYIM",FİLTRE!$H$5="RAFTA",U158&lt;&gt;0),1,0)+
IF(AND(J158="İADE DEPO",FİLTRE!$H$5="İADE DEPO"),1,0)+
IF(FİLTRE!$H$5="TÜMÜ",1,0)+
IF(AND(J158="FİRMA İADE",FİLTRE!$H$5="FİRMA İADE"),1,0)+
IF(AND(J158="İMHA",FİLTRE!$H$5="İMHA"),1,0)</f>
        <v>1</v>
      </c>
      <c r="I158" s="5"/>
      <c r="J158" s="3"/>
      <c r="K158" s="3"/>
      <c r="L158" s="28" t="str">
        <f>(IF(K158="","",(VLOOKUP(K158,'ÜRÜN LİSTESİ'!B:C,2,0))))</f>
        <v/>
      </c>
      <c r="M158" s="29" t="str">
        <f>IF(K158="","",VLOOKUP(K158,'ÜRÜN LİSTESİ'!B:D,3,0))</f>
        <v/>
      </c>
      <c r="N158" s="28" t="str">
        <f>IF(K158="","",VLOOKUP(K158,'ÜRÜN LİSTESİ'!B:F,5,0))</f>
        <v/>
      </c>
      <c r="O158" s="5"/>
      <c r="P158" s="56" t="str">
        <f t="shared" ca="1" si="56"/>
        <v/>
      </c>
      <c r="Q158" s="57"/>
      <c r="R158" s="51" t="str">
        <f>IF(K158="","",
(IF($AK$2&gt;$AL$2,0,IF(K158="","",VLOOKUP(K158,'ÜRÜN LİSTESİ'!B:F,4,0)))))</f>
        <v/>
      </c>
      <c r="S158" s="51" t="str">
        <f t="shared" si="61"/>
        <v/>
      </c>
      <c r="T158" s="58" t="str">
        <f t="shared" ca="1" si="62"/>
        <v/>
      </c>
      <c r="U158" s="54" t="str">
        <f t="shared" ca="1" si="63"/>
        <v/>
      </c>
      <c r="V158" s="23"/>
      <c r="W158" s="54" t="str">
        <f t="shared" ca="1" si="64"/>
        <v/>
      </c>
      <c r="X158" s="54" t="str">
        <f t="shared" ca="1" si="65"/>
        <v/>
      </c>
      <c r="Y158"/>
      <c r="Z158"/>
      <c r="AA158" s="54" t="str">
        <f t="shared" si="57"/>
        <v/>
      </c>
      <c r="AB158" s="89" t="str">
        <f t="shared" ca="1" si="66"/>
        <v/>
      </c>
      <c r="AC158" s="89" t="str">
        <f t="shared" ca="1" si="67"/>
        <v/>
      </c>
      <c r="AD158"/>
      <c r="AE158" s="79" t="e">
        <f t="shared" si="68"/>
        <v>#VALUE!</v>
      </c>
      <c r="AF158" s="79" t="str">
        <f t="shared" si="69"/>
        <v/>
      </c>
      <c r="AG158" s="81" t="str">
        <f t="shared" si="58"/>
        <v/>
      </c>
      <c r="AH158" s="81" t="e">
        <f t="shared" si="70"/>
        <v>#VALUE!</v>
      </c>
      <c r="AI158" s="81" t="str">
        <f t="shared" si="71"/>
        <v/>
      </c>
      <c r="AJ158"/>
      <c r="AK158"/>
      <c r="AL158"/>
      <c r="AM158">
        <f t="shared" si="59"/>
        <v>0</v>
      </c>
      <c r="AN158">
        <f>COUNTIFS($L$1:L158,L158,$O$1:O158,O158)</f>
        <v>0</v>
      </c>
      <c r="AO158">
        <f t="shared" si="60"/>
        <v>0</v>
      </c>
      <c r="AP158">
        <f>COUNTIFS($J$4:J158,"SAYIM",$L$4:L158,L158,$O$4:O158,O158)</f>
        <v>0</v>
      </c>
      <c r="AQ158"/>
      <c r="AR158" s="1" t="str">
        <f>FİLTRE!$H$5</f>
        <v>TÜMÜ</v>
      </c>
      <c r="AS158"/>
      <c r="AU158" s="56">
        <f t="shared" si="72"/>
        <v>0</v>
      </c>
      <c r="AV158" s="54" t="str">
        <f t="shared" ca="1" si="73"/>
        <v/>
      </c>
      <c r="AW158" s="54" t="str">
        <f t="shared" ca="1" si="74"/>
        <v/>
      </c>
    </row>
    <row r="159" spans="2:49" x14ac:dyDescent="0.25">
      <c r="B159" s="1" t="str">
        <f>IF(I159="","",
(IF(N159=FİLTRE!$H$6,2,0)+IF(FİLTRE!$H$6="TOPLAM",2,0))
)</f>
        <v/>
      </c>
      <c r="C159">
        <f ca="1">IF(FİLTRE!$M$5="",9,(IF(U159&gt;=FİLTRE!$M$5,1,0)))</f>
        <v>1</v>
      </c>
      <c r="D159" s="1">
        <f ca="1">IF(FİLTRE!$M$6="",9,(IF('SKT LİSTESİ'!P159&lt;=FİLTRE!$M$6,1,0)))</f>
        <v>0</v>
      </c>
      <c r="E159" s="25" t="str">
        <f>IF(I159="","",(COUNTIFS($L$4:L159,L159)))</f>
        <v/>
      </c>
      <c r="F159" s="13">
        <f ca="1">IF(OR(B159&lt;&gt;2,C159&lt;&gt;1,D159&lt;&gt;1,H159&lt;&gt;1),0,
COUNTIFS($B$4:B159,2,$C$4:C159,1,$D$4:D159,1,$H$4:H159,1))</f>
        <v>0</v>
      </c>
      <c r="G159" s="26" t="str">
        <f>IF(I159="","",(COUNTIF($E$4:E159,E159)))</f>
        <v/>
      </c>
      <c r="H159" s="1">
        <f ca="1">IF(AND(J159="SAYIM",FİLTRE!$H$5="RAFTA",U159&lt;&gt;0),1,0)+
IF(AND(J159="İADE DEPO",FİLTRE!$H$5="İADE DEPO"),1,0)+
IF(FİLTRE!$H$5="TÜMÜ",1,0)+
IF(AND(J159="FİRMA İADE",FİLTRE!$H$5="FİRMA İADE"),1,0)+
IF(AND(J159="İMHA",FİLTRE!$H$5="İMHA"),1,0)</f>
        <v>1</v>
      </c>
      <c r="I159" s="5"/>
      <c r="J159" s="3"/>
      <c r="K159" s="3"/>
      <c r="L159" s="28" t="str">
        <f>(IF(K159="","",(VLOOKUP(K159,'ÜRÜN LİSTESİ'!B:C,2,0))))</f>
        <v/>
      </c>
      <c r="M159" s="29" t="str">
        <f>IF(K159="","",VLOOKUP(K159,'ÜRÜN LİSTESİ'!B:D,3,0))</f>
        <v/>
      </c>
      <c r="N159" s="28" t="str">
        <f>IF(K159="","",VLOOKUP(K159,'ÜRÜN LİSTESİ'!B:F,5,0))</f>
        <v/>
      </c>
      <c r="O159" s="5"/>
      <c r="P159" s="56" t="str">
        <f t="shared" ca="1" si="56"/>
        <v/>
      </c>
      <c r="Q159" s="57"/>
      <c r="R159" s="51" t="str">
        <f>IF(K159="","",
(IF($AK$2&gt;$AL$2,0,IF(K159="","",VLOOKUP(K159,'ÜRÜN LİSTESİ'!B:F,4,0)))))</f>
        <v/>
      </c>
      <c r="S159" s="51" t="str">
        <f t="shared" si="61"/>
        <v/>
      </c>
      <c r="T159" s="58" t="str">
        <f t="shared" ca="1" si="62"/>
        <v/>
      </c>
      <c r="U159" s="54" t="str">
        <f t="shared" ca="1" si="63"/>
        <v/>
      </c>
      <c r="V159" s="23"/>
      <c r="W159" s="54" t="str">
        <f t="shared" ca="1" si="64"/>
        <v/>
      </c>
      <c r="X159" s="54" t="str">
        <f t="shared" ca="1" si="65"/>
        <v/>
      </c>
      <c r="Y159"/>
      <c r="Z159"/>
      <c r="AA159" s="54" t="str">
        <f t="shared" si="57"/>
        <v/>
      </c>
      <c r="AB159" s="89" t="str">
        <f t="shared" ca="1" si="66"/>
        <v/>
      </c>
      <c r="AC159" s="89" t="str">
        <f t="shared" ca="1" si="67"/>
        <v/>
      </c>
      <c r="AD159"/>
      <c r="AE159" s="79" t="e">
        <f t="shared" si="68"/>
        <v>#VALUE!</v>
      </c>
      <c r="AF159" s="79" t="str">
        <f t="shared" si="69"/>
        <v/>
      </c>
      <c r="AG159" s="81" t="str">
        <f t="shared" si="58"/>
        <v/>
      </c>
      <c r="AH159" s="81" t="e">
        <f t="shared" si="70"/>
        <v>#VALUE!</v>
      </c>
      <c r="AI159" s="81" t="str">
        <f t="shared" si="71"/>
        <v/>
      </c>
      <c r="AJ159"/>
      <c r="AK159"/>
      <c r="AL159"/>
      <c r="AM159">
        <f t="shared" si="59"/>
        <v>0</v>
      </c>
      <c r="AN159">
        <f>COUNTIFS($L$1:L159,L159,$O$1:O159,O159)</f>
        <v>0</v>
      </c>
      <c r="AO159">
        <f t="shared" si="60"/>
        <v>0</v>
      </c>
      <c r="AP159">
        <f>COUNTIFS($J$4:J159,"SAYIM",$L$4:L159,L159,$O$4:O159,O159)</f>
        <v>0</v>
      </c>
      <c r="AQ159"/>
      <c r="AR159" s="1" t="str">
        <f>FİLTRE!$H$5</f>
        <v>TÜMÜ</v>
      </c>
      <c r="AS159"/>
      <c r="AU159" s="56">
        <f t="shared" si="72"/>
        <v>0</v>
      </c>
      <c r="AV159" s="54" t="str">
        <f t="shared" ca="1" si="73"/>
        <v/>
      </c>
      <c r="AW159" s="54" t="str">
        <f t="shared" ca="1" si="74"/>
        <v/>
      </c>
    </row>
    <row r="160" spans="2:49" x14ac:dyDescent="0.25">
      <c r="B160" s="1" t="str">
        <f>IF(I160="","",
(IF(N160=FİLTRE!$H$6,2,0)+IF(FİLTRE!$H$6="TOPLAM",2,0))
)</f>
        <v/>
      </c>
      <c r="C160">
        <f ca="1">IF(FİLTRE!$M$5="",9,(IF(U160&gt;=FİLTRE!$M$5,1,0)))</f>
        <v>1</v>
      </c>
      <c r="D160" s="1">
        <f ca="1">IF(FİLTRE!$M$6="",9,(IF('SKT LİSTESİ'!P160&lt;=FİLTRE!$M$6,1,0)))</f>
        <v>0</v>
      </c>
      <c r="E160" s="25" t="str">
        <f>IF(I160="","",(COUNTIFS($L$4:L160,L160)))</f>
        <v/>
      </c>
      <c r="F160" s="13">
        <f ca="1">IF(OR(B160&lt;&gt;2,C160&lt;&gt;1,D160&lt;&gt;1,H160&lt;&gt;1),0,
COUNTIFS($B$4:B160,2,$C$4:C160,1,$D$4:D160,1,$H$4:H160,1))</f>
        <v>0</v>
      </c>
      <c r="G160" s="26" t="str">
        <f>IF(I160="","",(COUNTIF($E$4:E160,E160)))</f>
        <v/>
      </c>
      <c r="H160" s="1">
        <f ca="1">IF(AND(J160="SAYIM",FİLTRE!$H$5="RAFTA",U160&lt;&gt;0),1,0)+
IF(AND(J160="İADE DEPO",FİLTRE!$H$5="İADE DEPO"),1,0)+
IF(FİLTRE!$H$5="TÜMÜ",1,0)+
IF(AND(J160="FİRMA İADE",FİLTRE!$H$5="FİRMA İADE"),1,0)+
IF(AND(J160="İMHA",FİLTRE!$H$5="İMHA"),1,0)</f>
        <v>1</v>
      </c>
      <c r="I160" s="5"/>
      <c r="J160" s="3"/>
      <c r="K160" s="3"/>
      <c r="L160" s="28" t="str">
        <f>(IF(K160="","",(VLOOKUP(K160,'ÜRÜN LİSTESİ'!B:C,2,0))))</f>
        <v/>
      </c>
      <c r="M160" s="29" t="str">
        <f>IF(K160="","",VLOOKUP(K160,'ÜRÜN LİSTESİ'!B:D,3,0))</f>
        <v/>
      </c>
      <c r="N160" s="28" t="str">
        <f>IF(K160="","",VLOOKUP(K160,'ÜRÜN LİSTESİ'!B:F,5,0))</f>
        <v/>
      </c>
      <c r="O160" s="5"/>
      <c r="P160" s="56" t="str">
        <f t="shared" ca="1" si="56"/>
        <v/>
      </c>
      <c r="Q160" s="57"/>
      <c r="R160" s="51" t="str">
        <f>IF(K160="","",
(IF($AK$2&gt;$AL$2,0,IF(K160="","",VLOOKUP(K160,'ÜRÜN LİSTESİ'!B:F,4,0)))))</f>
        <v/>
      </c>
      <c r="S160" s="51" t="str">
        <f t="shared" si="61"/>
        <v/>
      </c>
      <c r="T160" s="58" t="str">
        <f t="shared" ca="1" si="62"/>
        <v/>
      </c>
      <c r="U160" s="54" t="str">
        <f t="shared" ca="1" si="63"/>
        <v/>
      </c>
      <c r="V160" s="23"/>
      <c r="W160" s="54" t="str">
        <f t="shared" ca="1" si="64"/>
        <v/>
      </c>
      <c r="X160" s="54" t="str">
        <f t="shared" ca="1" si="65"/>
        <v/>
      </c>
      <c r="Y160"/>
      <c r="Z160"/>
      <c r="AA160" s="54" t="str">
        <f t="shared" si="57"/>
        <v/>
      </c>
      <c r="AB160" s="89" t="str">
        <f t="shared" ca="1" si="66"/>
        <v/>
      </c>
      <c r="AC160" s="89" t="str">
        <f t="shared" ca="1" si="67"/>
        <v/>
      </c>
      <c r="AD160"/>
      <c r="AE160" s="79" t="e">
        <f t="shared" si="68"/>
        <v>#VALUE!</v>
      </c>
      <c r="AF160" s="79" t="str">
        <f t="shared" si="69"/>
        <v/>
      </c>
      <c r="AG160" s="81" t="str">
        <f t="shared" si="58"/>
        <v/>
      </c>
      <c r="AH160" s="81" t="e">
        <f t="shared" si="70"/>
        <v>#VALUE!</v>
      </c>
      <c r="AI160" s="81" t="str">
        <f t="shared" si="71"/>
        <v/>
      </c>
      <c r="AJ160"/>
      <c r="AK160"/>
      <c r="AL160"/>
      <c r="AM160">
        <f t="shared" si="59"/>
        <v>0</v>
      </c>
      <c r="AN160">
        <f>COUNTIFS($L$1:L160,L160,$O$1:O160,O160)</f>
        <v>0</v>
      </c>
      <c r="AO160">
        <f t="shared" si="60"/>
        <v>0</v>
      </c>
      <c r="AP160">
        <f>COUNTIFS($J$4:J160,"SAYIM",$L$4:L160,L160,$O$4:O160,O160)</f>
        <v>0</v>
      </c>
      <c r="AQ160"/>
      <c r="AR160" s="1" t="str">
        <f>FİLTRE!$H$5</f>
        <v>TÜMÜ</v>
      </c>
      <c r="AS160"/>
      <c r="AU160" s="56">
        <f t="shared" si="72"/>
        <v>0</v>
      </c>
      <c r="AV160" s="54" t="str">
        <f t="shared" ca="1" si="73"/>
        <v/>
      </c>
      <c r="AW160" s="54" t="str">
        <f t="shared" ca="1" si="74"/>
        <v/>
      </c>
    </row>
    <row r="161" spans="2:49" x14ac:dyDescent="0.25">
      <c r="B161" s="1" t="str">
        <f>IF(I161="","",
(IF(N161=FİLTRE!$H$6,2,0)+IF(FİLTRE!$H$6="TOPLAM",2,0))
)</f>
        <v/>
      </c>
      <c r="C161">
        <f ca="1">IF(FİLTRE!$M$5="",9,(IF(U161&gt;=FİLTRE!$M$5,1,0)))</f>
        <v>1</v>
      </c>
      <c r="D161" s="1">
        <f ca="1">IF(FİLTRE!$M$6="",9,(IF('SKT LİSTESİ'!P161&lt;=FİLTRE!$M$6,1,0)))</f>
        <v>0</v>
      </c>
      <c r="E161" s="25" t="str">
        <f>IF(I161="","",(COUNTIFS($L$4:L161,L161)))</f>
        <v/>
      </c>
      <c r="F161" s="13">
        <f ca="1">IF(OR(B161&lt;&gt;2,C161&lt;&gt;1,D161&lt;&gt;1,H161&lt;&gt;1),0,
COUNTIFS($B$4:B161,2,$C$4:C161,1,$D$4:D161,1,$H$4:H161,1))</f>
        <v>0</v>
      </c>
      <c r="G161" s="26" t="str">
        <f>IF(I161="","",(COUNTIF($E$4:E161,E161)))</f>
        <v/>
      </c>
      <c r="H161" s="1">
        <f ca="1">IF(AND(J161="SAYIM",FİLTRE!$H$5="RAFTA",U161&lt;&gt;0),1,0)+
IF(AND(J161="İADE DEPO",FİLTRE!$H$5="İADE DEPO"),1,0)+
IF(FİLTRE!$H$5="TÜMÜ",1,0)+
IF(AND(J161="FİRMA İADE",FİLTRE!$H$5="FİRMA İADE"),1,0)+
IF(AND(J161="İMHA",FİLTRE!$H$5="İMHA"),1,0)</f>
        <v>1</v>
      </c>
      <c r="I161" s="5"/>
      <c r="J161" s="3"/>
      <c r="K161" s="3"/>
      <c r="L161" s="28" t="str">
        <f>(IF(K161="","",(VLOOKUP(K161,'ÜRÜN LİSTESİ'!B:C,2,0))))</f>
        <v/>
      </c>
      <c r="M161" s="29" t="str">
        <f>IF(K161="","",VLOOKUP(K161,'ÜRÜN LİSTESİ'!B:D,3,0))</f>
        <v/>
      </c>
      <c r="N161" s="28" t="str">
        <f>IF(K161="","",VLOOKUP(K161,'ÜRÜN LİSTESİ'!B:F,5,0))</f>
        <v/>
      </c>
      <c r="O161" s="5"/>
      <c r="P161" s="56" t="str">
        <f t="shared" ca="1" si="56"/>
        <v/>
      </c>
      <c r="Q161" s="57"/>
      <c r="R161" s="51" t="str">
        <f>IF(K161="","",
(IF($AK$2&gt;$AL$2,0,IF(K161="","",VLOOKUP(K161,'ÜRÜN LİSTESİ'!B:F,4,0)))))</f>
        <v/>
      </c>
      <c r="S161" s="51" t="str">
        <f t="shared" si="61"/>
        <v/>
      </c>
      <c r="T161" s="58" t="str">
        <f t="shared" ca="1" si="62"/>
        <v/>
      </c>
      <c r="U161" s="54" t="str">
        <f t="shared" ca="1" si="63"/>
        <v/>
      </c>
      <c r="V161" s="23"/>
      <c r="W161" s="54" t="str">
        <f t="shared" ca="1" si="64"/>
        <v/>
      </c>
      <c r="X161" s="54" t="str">
        <f t="shared" ca="1" si="65"/>
        <v/>
      </c>
      <c r="Y161"/>
      <c r="Z161"/>
      <c r="AA161" s="54" t="str">
        <f t="shared" si="57"/>
        <v/>
      </c>
      <c r="AB161" s="89" t="str">
        <f t="shared" ca="1" si="66"/>
        <v/>
      </c>
      <c r="AC161" s="89" t="str">
        <f t="shared" ca="1" si="67"/>
        <v/>
      </c>
      <c r="AD161"/>
      <c r="AE161" s="79" t="e">
        <f t="shared" si="68"/>
        <v>#VALUE!</v>
      </c>
      <c r="AF161" s="79" t="str">
        <f t="shared" si="69"/>
        <v/>
      </c>
      <c r="AG161" s="81" t="str">
        <f t="shared" si="58"/>
        <v/>
      </c>
      <c r="AH161" s="81" t="e">
        <f t="shared" si="70"/>
        <v>#VALUE!</v>
      </c>
      <c r="AI161" s="81" t="str">
        <f t="shared" si="71"/>
        <v/>
      </c>
      <c r="AJ161"/>
      <c r="AK161"/>
      <c r="AL161"/>
      <c r="AM161">
        <f t="shared" si="59"/>
        <v>0</v>
      </c>
      <c r="AN161">
        <f>COUNTIFS($L$1:L161,L161,$O$1:O161,O161)</f>
        <v>0</v>
      </c>
      <c r="AO161">
        <f t="shared" si="60"/>
        <v>0</v>
      </c>
      <c r="AP161">
        <f>COUNTIFS($J$4:J161,"SAYIM",$L$4:L161,L161,$O$4:O161,O161)</f>
        <v>0</v>
      </c>
      <c r="AQ161"/>
      <c r="AR161" s="1" t="str">
        <f>FİLTRE!$H$5</f>
        <v>TÜMÜ</v>
      </c>
      <c r="AS161"/>
      <c r="AU161" s="56">
        <f t="shared" si="72"/>
        <v>0</v>
      </c>
      <c r="AV161" s="54" t="str">
        <f t="shared" ca="1" si="73"/>
        <v/>
      </c>
      <c r="AW161" s="54" t="str">
        <f t="shared" ca="1" si="74"/>
        <v/>
      </c>
    </row>
    <row r="162" spans="2:49" x14ac:dyDescent="0.25">
      <c r="B162" s="1" t="str">
        <f>IF(I162="","",
(IF(N162=FİLTRE!$H$6,2,0)+IF(FİLTRE!$H$6="TOPLAM",2,0))
)</f>
        <v/>
      </c>
      <c r="C162">
        <f ca="1">IF(FİLTRE!$M$5="",9,(IF(U162&gt;=FİLTRE!$M$5,1,0)))</f>
        <v>1</v>
      </c>
      <c r="D162" s="1">
        <f ca="1">IF(FİLTRE!$M$6="",9,(IF('SKT LİSTESİ'!P162&lt;=FİLTRE!$M$6,1,0)))</f>
        <v>0</v>
      </c>
      <c r="E162" s="25" t="str">
        <f>IF(I162="","",(COUNTIFS($L$4:L162,L162)))</f>
        <v/>
      </c>
      <c r="F162" s="13">
        <f ca="1">IF(OR(B162&lt;&gt;2,C162&lt;&gt;1,D162&lt;&gt;1,H162&lt;&gt;1),0,
COUNTIFS($B$4:B162,2,$C$4:C162,1,$D$4:D162,1,$H$4:H162,1))</f>
        <v>0</v>
      </c>
      <c r="G162" s="26" t="str">
        <f>IF(I162="","",(COUNTIF($E$4:E162,E162)))</f>
        <v/>
      </c>
      <c r="H162" s="1">
        <f ca="1">IF(AND(J162="SAYIM",FİLTRE!$H$5="RAFTA",U162&lt;&gt;0),1,0)+
IF(AND(J162="İADE DEPO",FİLTRE!$H$5="İADE DEPO"),1,0)+
IF(FİLTRE!$H$5="TÜMÜ",1,0)+
IF(AND(J162="FİRMA İADE",FİLTRE!$H$5="FİRMA İADE"),1,0)+
IF(AND(J162="İMHA",FİLTRE!$H$5="İMHA"),1,0)</f>
        <v>1</v>
      </c>
      <c r="I162" s="5"/>
      <c r="J162" s="3"/>
      <c r="K162" s="3"/>
      <c r="L162" s="28" t="str">
        <f>(IF(K162="","",(VLOOKUP(K162,'ÜRÜN LİSTESİ'!B:C,2,0))))</f>
        <v/>
      </c>
      <c r="M162" s="29" t="str">
        <f>IF(K162="","",VLOOKUP(K162,'ÜRÜN LİSTESİ'!B:D,3,0))</f>
        <v/>
      </c>
      <c r="N162" s="28" t="str">
        <f>IF(K162="","",VLOOKUP(K162,'ÜRÜN LİSTESİ'!B:F,5,0))</f>
        <v/>
      </c>
      <c r="O162" s="5"/>
      <c r="P162" s="56" t="str">
        <f t="shared" ca="1" si="56"/>
        <v/>
      </c>
      <c r="Q162" s="57"/>
      <c r="R162" s="51" t="str">
        <f>IF(K162="","",
(IF($AK$2&gt;$AL$2,0,IF(K162="","",VLOOKUP(K162,'ÜRÜN LİSTESİ'!B:F,4,0)))))</f>
        <v/>
      </c>
      <c r="S162" s="51" t="str">
        <f t="shared" si="61"/>
        <v/>
      </c>
      <c r="T162" s="58" t="str">
        <f t="shared" ca="1" si="62"/>
        <v/>
      </c>
      <c r="U162" s="54" t="str">
        <f t="shared" ca="1" si="63"/>
        <v/>
      </c>
      <c r="V162" s="23"/>
      <c r="W162" s="54" t="str">
        <f t="shared" ca="1" si="64"/>
        <v/>
      </c>
      <c r="X162" s="54" t="str">
        <f t="shared" ca="1" si="65"/>
        <v/>
      </c>
      <c r="Y162"/>
      <c r="Z162"/>
      <c r="AA162" s="54" t="str">
        <f t="shared" si="57"/>
        <v/>
      </c>
      <c r="AB162" s="89" t="str">
        <f t="shared" ca="1" si="66"/>
        <v/>
      </c>
      <c r="AC162" s="89" t="str">
        <f t="shared" ca="1" si="67"/>
        <v/>
      </c>
      <c r="AD162"/>
      <c r="AE162" s="79" t="e">
        <f t="shared" si="68"/>
        <v>#VALUE!</v>
      </c>
      <c r="AF162" s="79" t="str">
        <f t="shared" si="69"/>
        <v/>
      </c>
      <c r="AG162" s="81" t="str">
        <f t="shared" si="58"/>
        <v/>
      </c>
      <c r="AH162" s="81" t="e">
        <f t="shared" si="70"/>
        <v>#VALUE!</v>
      </c>
      <c r="AI162" s="81" t="str">
        <f t="shared" si="71"/>
        <v/>
      </c>
      <c r="AJ162"/>
      <c r="AK162"/>
      <c r="AL162"/>
      <c r="AM162">
        <f t="shared" si="59"/>
        <v>0</v>
      </c>
      <c r="AN162">
        <f>COUNTIFS($L$1:L162,L162,$O$1:O162,O162)</f>
        <v>0</v>
      </c>
      <c r="AO162">
        <f t="shared" si="60"/>
        <v>0</v>
      </c>
      <c r="AP162">
        <f>COUNTIFS($J$4:J162,"SAYIM",$L$4:L162,L162,$O$4:O162,O162)</f>
        <v>0</v>
      </c>
      <c r="AQ162"/>
      <c r="AR162" s="1" t="str">
        <f>FİLTRE!$H$5</f>
        <v>TÜMÜ</v>
      </c>
      <c r="AS162"/>
      <c r="AU162" s="56">
        <f t="shared" si="72"/>
        <v>0</v>
      </c>
      <c r="AV162" s="54" t="str">
        <f t="shared" ca="1" si="73"/>
        <v/>
      </c>
      <c r="AW162" s="54" t="str">
        <f t="shared" ca="1" si="74"/>
        <v/>
      </c>
    </row>
    <row r="163" spans="2:49" x14ac:dyDescent="0.25">
      <c r="B163" s="1" t="str">
        <f>IF(I163="","",
(IF(N163=FİLTRE!$H$6,2,0)+IF(FİLTRE!$H$6="TOPLAM",2,0))
)</f>
        <v/>
      </c>
      <c r="C163">
        <f ca="1">IF(FİLTRE!$M$5="",9,(IF(U163&gt;=FİLTRE!$M$5,1,0)))</f>
        <v>1</v>
      </c>
      <c r="D163" s="1">
        <f ca="1">IF(FİLTRE!$M$6="",9,(IF('SKT LİSTESİ'!P163&lt;=FİLTRE!$M$6,1,0)))</f>
        <v>0</v>
      </c>
      <c r="E163" s="25" t="str">
        <f>IF(I163="","",(COUNTIFS($L$4:L163,L163)))</f>
        <v/>
      </c>
      <c r="F163" s="13">
        <f ca="1">IF(OR(B163&lt;&gt;2,C163&lt;&gt;1,D163&lt;&gt;1,H163&lt;&gt;1),0,
COUNTIFS($B$4:B163,2,$C$4:C163,1,$D$4:D163,1,$H$4:H163,1))</f>
        <v>0</v>
      </c>
      <c r="G163" s="26" t="str">
        <f>IF(I163="","",(COUNTIF($E$4:E163,E163)))</f>
        <v/>
      </c>
      <c r="H163" s="1">
        <f ca="1">IF(AND(J163="SAYIM",FİLTRE!$H$5="RAFTA",U163&lt;&gt;0),1,0)+
IF(AND(J163="İADE DEPO",FİLTRE!$H$5="İADE DEPO"),1,0)+
IF(FİLTRE!$H$5="TÜMÜ",1,0)+
IF(AND(J163="FİRMA İADE",FİLTRE!$H$5="FİRMA İADE"),1,0)+
IF(AND(J163="İMHA",FİLTRE!$H$5="İMHA"),1,0)</f>
        <v>1</v>
      </c>
      <c r="I163" s="5"/>
      <c r="J163" s="3"/>
      <c r="K163" s="3"/>
      <c r="L163" s="28" t="str">
        <f>(IF(K163="","",(VLOOKUP(K163,'ÜRÜN LİSTESİ'!B:C,2,0))))</f>
        <v/>
      </c>
      <c r="M163" s="29" t="str">
        <f>IF(K163="","",VLOOKUP(K163,'ÜRÜN LİSTESİ'!B:D,3,0))</f>
        <v/>
      </c>
      <c r="N163" s="28" t="str">
        <f>IF(K163="","",VLOOKUP(K163,'ÜRÜN LİSTESİ'!B:F,5,0))</f>
        <v/>
      </c>
      <c r="O163" s="5"/>
      <c r="P163" s="56" t="str">
        <f t="shared" ca="1" si="56"/>
        <v/>
      </c>
      <c r="Q163" s="57"/>
      <c r="R163" s="51" t="str">
        <f>IF(K163="","",
(IF($AK$2&gt;$AL$2,0,IF(K163="","",VLOOKUP(K163,'ÜRÜN LİSTESİ'!B:F,4,0)))))</f>
        <v/>
      </c>
      <c r="S163" s="51" t="str">
        <f t="shared" si="61"/>
        <v/>
      </c>
      <c r="T163" s="58" t="str">
        <f t="shared" ca="1" si="62"/>
        <v/>
      </c>
      <c r="U163" s="54" t="str">
        <f t="shared" ca="1" si="63"/>
        <v/>
      </c>
      <c r="V163" s="23"/>
      <c r="W163" s="54" t="str">
        <f t="shared" ca="1" si="64"/>
        <v/>
      </c>
      <c r="X163" s="54" t="str">
        <f t="shared" ca="1" si="65"/>
        <v/>
      </c>
      <c r="Y163"/>
      <c r="Z163"/>
      <c r="AA163" s="54" t="str">
        <f t="shared" si="57"/>
        <v/>
      </c>
      <c r="AB163" s="89" t="str">
        <f t="shared" ca="1" si="66"/>
        <v/>
      </c>
      <c r="AC163" s="89" t="str">
        <f t="shared" ca="1" si="67"/>
        <v/>
      </c>
      <c r="AD163"/>
      <c r="AE163" s="79" t="e">
        <f t="shared" si="68"/>
        <v>#VALUE!</v>
      </c>
      <c r="AF163" s="79" t="str">
        <f t="shared" si="69"/>
        <v/>
      </c>
      <c r="AG163" s="81" t="str">
        <f t="shared" si="58"/>
        <v/>
      </c>
      <c r="AH163" s="81" t="e">
        <f t="shared" si="70"/>
        <v>#VALUE!</v>
      </c>
      <c r="AI163" s="81" t="str">
        <f t="shared" si="71"/>
        <v/>
      </c>
      <c r="AJ163"/>
      <c r="AK163"/>
      <c r="AL163"/>
      <c r="AM163">
        <f t="shared" si="59"/>
        <v>0</v>
      </c>
      <c r="AN163">
        <f>COUNTIFS($L$1:L163,L163,$O$1:O163,O163)</f>
        <v>0</v>
      </c>
      <c r="AO163">
        <f t="shared" si="60"/>
        <v>0</v>
      </c>
      <c r="AP163">
        <f>COUNTIFS($J$4:J163,"SAYIM",$L$4:L163,L163,$O$4:O163,O163)</f>
        <v>0</v>
      </c>
      <c r="AQ163"/>
      <c r="AR163" s="1" t="str">
        <f>FİLTRE!$H$5</f>
        <v>TÜMÜ</v>
      </c>
      <c r="AS163"/>
      <c r="AU163" s="56">
        <f t="shared" si="72"/>
        <v>0</v>
      </c>
      <c r="AV163" s="54" t="str">
        <f t="shared" ca="1" si="73"/>
        <v/>
      </c>
      <c r="AW163" s="54" t="str">
        <f t="shared" ca="1" si="74"/>
        <v/>
      </c>
    </row>
    <row r="164" spans="2:49" x14ac:dyDescent="0.25">
      <c r="B164" s="1" t="str">
        <f>IF(I164="","",
(IF(N164=FİLTRE!$H$6,2,0)+IF(FİLTRE!$H$6="TOPLAM",2,0))
)</f>
        <v/>
      </c>
      <c r="C164">
        <f ca="1">IF(FİLTRE!$M$5="",9,(IF(U164&gt;=FİLTRE!$M$5,1,0)))</f>
        <v>1</v>
      </c>
      <c r="D164" s="1">
        <f ca="1">IF(FİLTRE!$M$6="",9,(IF('SKT LİSTESİ'!P164&lt;=FİLTRE!$M$6,1,0)))</f>
        <v>0</v>
      </c>
      <c r="E164" s="25" t="str">
        <f>IF(I164="","",(COUNTIFS($L$4:L164,L164)))</f>
        <v/>
      </c>
      <c r="F164" s="13">
        <f ca="1">IF(OR(B164&lt;&gt;2,C164&lt;&gt;1,D164&lt;&gt;1,H164&lt;&gt;1),0,
COUNTIFS($B$4:B164,2,$C$4:C164,1,$D$4:D164,1,$H$4:H164,1))</f>
        <v>0</v>
      </c>
      <c r="G164" s="26" t="str">
        <f>IF(I164="","",(COUNTIF($E$4:E164,E164)))</f>
        <v/>
      </c>
      <c r="H164" s="1">
        <f ca="1">IF(AND(J164="SAYIM",FİLTRE!$H$5="RAFTA",U164&lt;&gt;0),1,0)+
IF(AND(J164="İADE DEPO",FİLTRE!$H$5="İADE DEPO"),1,0)+
IF(FİLTRE!$H$5="TÜMÜ",1,0)+
IF(AND(J164="FİRMA İADE",FİLTRE!$H$5="FİRMA İADE"),1,0)+
IF(AND(J164="İMHA",FİLTRE!$H$5="İMHA"),1,0)</f>
        <v>1</v>
      </c>
      <c r="I164" s="5"/>
      <c r="J164" s="3"/>
      <c r="K164" s="3"/>
      <c r="L164" s="28" t="str">
        <f>(IF(K164="","",(VLOOKUP(K164,'ÜRÜN LİSTESİ'!B:C,2,0))))</f>
        <v/>
      </c>
      <c r="M164" s="29" t="str">
        <f>IF(K164="","",VLOOKUP(K164,'ÜRÜN LİSTESİ'!B:D,3,0))</f>
        <v/>
      </c>
      <c r="N164" s="28" t="str">
        <f>IF(K164="","",VLOOKUP(K164,'ÜRÜN LİSTESİ'!B:F,5,0))</f>
        <v/>
      </c>
      <c r="O164" s="5"/>
      <c r="P164" s="56" t="str">
        <f t="shared" ca="1" si="56"/>
        <v/>
      </c>
      <c r="Q164" s="57"/>
      <c r="R164" s="51" t="str">
        <f>IF(K164="","",
(IF($AK$2&gt;$AL$2,0,IF(K164="","",VLOOKUP(K164,'ÜRÜN LİSTESİ'!B:F,4,0)))))</f>
        <v/>
      </c>
      <c r="S164" s="51" t="str">
        <f t="shared" si="61"/>
        <v/>
      </c>
      <c r="T164" s="58" t="str">
        <f t="shared" ca="1" si="62"/>
        <v/>
      </c>
      <c r="U164" s="54" t="str">
        <f t="shared" ca="1" si="63"/>
        <v/>
      </c>
      <c r="V164" s="23"/>
      <c r="W164" s="54" t="str">
        <f t="shared" ca="1" si="64"/>
        <v/>
      </c>
      <c r="X164" s="54" t="str">
        <f t="shared" ca="1" si="65"/>
        <v/>
      </c>
      <c r="Y164"/>
      <c r="Z164"/>
      <c r="AA164" s="54" t="str">
        <f t="shared" si="57"/>
        <v/>
      </c>
      <c r="AB164" s="89" t="str">
        <f t="shared" ca="1" si="66"/>
        <v/>
      </c>
      <c r="AC164" s="89" t="str">
        <f t="shared" ca="1" si="67"/>
        <v/>
      </c>
      <c r="AD164"/>
      <c r="AE164" s="79" t="e">
        <f t="shared" si="68"/>
        <v>#VALUE!</v>
      </c>
      <c r="AF164" s="79" t="str">
        <f t="shared" si="69"/>
        <v/>
      </c>
      <c r="AG164" s="81" t="str">
        <f t="shared" si="58"/>
        <v/>
      </c>
      <c r="AH164" s="81" t="e">
        <f t="shared" si="70"/>
        <v>#VALUE!</v>
      </c>
      <c r="AI164" s="81" t="str">
        <f t="shared" si="71"/>
        <v/>
      </c>
      <c r="AJ164"/>
      <c r="AK164"/>
      <c r="AL164"/>
      <c r="AM164">
        <f t="shared" si="59"/>
        <v>0</v>
      </c>
      <c r="AN164">
        <f>COUNTIFS($L$1:L164,L164,$O$1:O164,O164)</f>
        <v>0</v>
      </c>
      <c r="AO164">
        <f t="shared" si="60"/>
        <v>0</v>
      </c>
      <c r="AP164">
        <f>COUNTIFS($J$4:J164,"SAYIM",$L$4:L164,L164,$O$4:O164,O164)</f>
        <v>0</v>
      </c>
      <c r="AQ164"/>
      <c r="AR164" s="1" t="str">
        <f>FİLTRE!$H$5</f>
        <v>TÜMÜ</v>
      </c>
      <c r="AS164"/>
      <c r="AU164" s="56">
        <f t="shared" si="72"/>
        <v>0</v>
      </c>
      <c r="AV164" s="54" t="str">
        <f t="shared" ca="1" si="73"/>
        <v/>
      </c>
      <c r="AW164" s="54" t="str">
        <f t="shared" ca="1" si="74"/>
        <v/>
      </c>
    </row>
    <row r="165" spans="2:49" x14ac:dyDescent="0.25">
      <c r="B165" s="1" t="str">
        <f>IF(I165="","",
(IF(N165=FİLTRE!$H$6,2,0)+IF(FİLTRE!$H$6="TOPLAM",2,0))
)</f>
        <v/>
      </c>
      <c r="C165">
        <f ca="1">IF(FİLTRE!$M$5="",9,(IF(U165&gt;=FİLTRE!$M$5,1,0)))</f>
        <v>1</v>
      </c>
      <c r="D165" s="1">
        <f ca="1">IF(FİLTRE!$M$6="",9,(IF('SKT LİSTESİ'!P165&lt;=FİLTRE!$M$6,1,0)))</f>
        <v>0</v>
      </c>
      <c r="E165" s="25" t="str">
        <f>IF(I165="","",(COUNTIFS($L$4:L165,L165)))</f>
        <v/>
      </c>
      <c r="F165" s="13">
        <f ca="1">IF(OR(B165&lt;&gt;2,C165&lt;&gt;1,D165&lt;&gt;1,H165&lt;&gt;1),0,
COUNTIFS($B$4:B165,2,$C$4:C165,1,$D$4:D165,1,$H$4:H165,1))</f>
        <v>0</v>
      </c>
      <c r="G165" s="26" t="str">
        <f>IF(I165="","",(COUNTIF($E$4:E165,E165)))</f>
        <v/>
      </c>
      <c r="H165" s="1">
        <f ca="1">IF(AND(J165="SAYIM",FİLTRE!$H$5="RAFTA",U165&lt;&gt;0),1,0)+
IF(AND(J165="İADE DEPO",FİLTRE!$H$5="İADE DEPO"),1,0)+
IF(FİLTRE!$H$5="TÜMÜ",1,0)+
IF(AND(J165="FİRMA İADE",FİLTRE!$H$5="FİRMA İADE"),1,0)+
IF(AND(J165="İMHA",FİLTRE!$H$5="İMHA"),1,0)</f>
        <v>1</v>
      </c>
      <c r="I165" s="5"/>
      <c r="J165" s="3"/>
      <c r="K165" s="3"/>
      <c r="L165" s="28" t="str">
        <f>(IF(K165="","",(VLOOKUP(K165,'ÜRÜN LİSTESİ'!B:C,2,0))))</f>
        <v/>
      </c>
      <c r="M165" s="29" t="str">
        <f>IF(K165="","",VLOOKUP(K165,'ÜRÜN LİSTESİ'!B:D,3,0))</f>
        <v/>
      </c>
      <c r="N165" s="28" t="str">
        <f>IF(K165="","",VLOOKUP(K165,'ÜRÜN LİSTESİ'!B:F,5,0))</f>
        <v/>
      </c>
      <c r="O165" s="5"/>
      <c r="P165" s="56" t="str">
        <f t="shared" ca="1" si="56"/>
        <v/>
      </c>
      <c r="Q165" s="57"/>
      <c r="R165" s="51" t="str">
        <f>IF(K165="","",
(IF($AK$2&gt;$AL$2,0,IF(K165="","",VLOOKUP(K165,'ÜRÜN LİSTESİ'!B:F,4,0)))))</f>
        <v/>
      </c>
      <c r="S165" s="51" t="str">
        <f t="shared" si="61"/>
        <v/>
      </c>
      <c r="T165" s="58" t="str">
        <f t="shared" ca="1" si="62"/>
        <v/>
      </c>
      <c r="U165" s="54" t="str">
        <f t="shared" ca="1" si="63"/>
        <v/>
      </c>
      <c r="V165" s="23"/>
      <c r="W165" s="54" t="str">
        <f t="shared" ca="1" si="64"/>
        <v/>
      </c>
      <c r="X165" s="54" t="str">
        <f t="shared" ca="1" si="65"/>
        <v/>
      </c>
      <c r="Y165"/>
      <c r="Z165"/>
      <c r="AA165" s="54" t="str">
        <f t="shared" ref="AA165:AA200" si="75">IF(COUNTIFS(L:L,L165,O:O,O165)=0,"",COUNTIFS(L:L,L165,O:O,O165))</f>
        <v/>
      </c>
      <c r="AB165" s="89" t="str">
        <f t="shared" ca="1" si="66"/>
        <v/>
      </c>
      <c r="AC165" s="89" t="str">
        <f t="shared" ca="1" si="67"/>
        <v/>
      </c>
      <c r="AD165"/>
      <c r="AE165" s="79" t="e">
        <f t="shared" si="68"/>
        <v>#VALUE!</v>
      </c>
      <c r="AF165" s="79" t="str">
        <f t="shared" si="69"/>
        <v/>
      </c>
      <c r="AG165" s="81" t="str">
        <f t="shared" ref="AG165:AG196" si="76" xml:space="preserve">
((IF(I165="","",
((SUMIFS(AF:AF,J:J,"SAYIM",L:L,L165)) -
(SUMIFS(AF:AF,J:J,"İADE DEPO",L:L,L165))))))</f>
        <v/>
      </c>
      <c r="AH165" s="81" t="e">
        <f t="shared" si="70"/>
        <v>#VALUE!</v>
      </c>
      <c r="AI165" s="81" t="str">
        <f t="shared" si="71"/>
        <v/>
      </c>
      <c r="AJ165"/>
      <c r="AK165"/>
      <c r="AL165"/>
      <c r="AM165">
        <f t="shared" ref="AM165:AM200" si="77">COUNTIFS(L:L,L165,O:O,O165)</f>
        <v>0</v>
      </c>
      <c r="AN165">
        <f>COUNTIFS($L$1:L165,L165,$O$1:O165,O165)</f>
        <v>0</v>
      </c>
      <c r="AO165">
        <f t="shared" ref="AO165:AO200" si="78">COUNTIFS(J:J,"SAYIM",L:L,L165,O:O,O165)</f>
        <v>0</v>
      </c>
      <c r="AP165">
        <f>COUNTIFS($J$4:J165,"SAYIM",$L$4:L165,L165,$O$4:O165,O165)</f>
        <v>0</v>
      </c>
      <c r="AQ165"/>
      <c r="AR165" s="1" t="str">
        <f>FİLTRE!$H$5</f>
        <v>TÜMÜ</v>
      </c>
      <c r="AS165"/>
      <c r="AU165" s="56">
        <f t="shared" si="72"/>
        <v>0</v>
      </c>
      <c r="AV165" s="54" t="str">
        <f t="shared" ca="1" si="73"/>
        <v/>
      </c>
      <c r="AW165" s="54" t="str">
        <f t="shared" ca="1" si="74"/>
        <v/>
      </c>
    </row>
    <row r="166" spans="2:49" x14ac:dyDescent="0.25">
      <c r="B166" s="1" t="str">
        <f>IF(I166="","",
(IF(N166=FİLTRE!$H$6,2,0)+IF(FİLTRE!$H$6="TOPLAM",2,0))
)</f>
        <v/>
      </c>
      <c r="C166">
        <f ca="1">IF(FİLTRE!$M$5="",9,(IF(U166&gt;=FİLTRE!$M$5,1,0)))</f>
        <v>1</v>
      </c>
      <c r="D166" s="1">
        <f ca="1">IF(FİLTRE!$M$6="",9,(IF('SKT LİSTESİ'!P166&lt;=FİLTRE!$M$6,1,0)))</f>
        <v>0</v>
      </c>
      <c r="E166" s="25" t="str">
        <f>IF(I166="","",(COUNTIFS($L$4:L166,L166)))</f>
        <v/>
      </c>
      <c r="F166" s="13">
        <f ca="1">IF(OR(B166&lt;&gt;2,C166&lt;&gt;1,D166&lt;&gt;1,H166&lt;&gt;1),0,
COUNTIFS($B$4:B166,2,$C$4:C166,1,$D$4:D166,1,$H$4:H166,1))</f>
        <v>0</v>
      </c>
      <c r="G166" s="26" t="str">
        <f>IF(I166="","",(COUNTIF($E$4:E166,E166)))</f>
        <v/>
      </c>
      <c r="H166" s="1">
        <f ca="1">IF(AND(J166="SAYIM",FİLTRE!$H$5="RAFTA",U166&lt;&gt;0),1,0)+
IF(AND(J166="İADE DEPO",FİLTRE!$H$5="İADE DEPO"),1,0)+
IF(FİLTRE!$H$5="TÜMÜ",1,0)+
IF(AND(J166="FİRMA İADE",FİLTRE!$H$5="FİRMA İADE"),1,0)+
IF(AND(J166="İMHA",FİLTRE!$H$5="İMHA"),1,0)</f>
        <v>1</v>
      </c>
      <c r="I166" s="5"/>
      <c r="J166" s="3"/>
      <c r="K166" s="3"/>
      <c r="L166" s="28" t="str">
        <f>(IF(K166="","",(VLOOKUP(K166,'ÜRÜN LİSTESİ'!B:C,2,0))))</f>
        <v/>
      </c>
      <c r="M166" s="29" t="str">
        <f>IF(K166="","",VLOOKUP(K166,'ÜRÜN LİSTESİ'!B:D,3,0))</f>
        <v/>
      </c>
      <c r="N166" s="28" t="str">
        <f>IF(K166="","",VLOOKUP(K166,'ÜRÜN LİSTESİ'!B:F,5,0))</f>
        <v/>
      </c>
      <c r="O166" s="5"/>
      <c r="P166" s="56" t="str">
        <f t="shared" ca="1" si="56"/>
        <v/>
      </c>
      <c r="Q166" s="57"/>
      <c r="R166" s="51" t="str">
        <f>IF(K166="","",
(IF($AK$2&gt;$AL$2,0,IF(K166="","",VLOOKUP(K166,'ÜRÜN LİSTESİ'!B:F,4,0)))))</f>
        <v/>
      </c>
      <c r="S166" s="51" t="str">
        <f t="shared" si="61"/>
        <v/>
      </c>
      <c r="T166" s="58" t="str">
        <f t="shared" ca="1" si="62"/>
        <v/>
      </c>
      <c r="U166" s="54" t="str">
        <f t="shared" ca="1" si="63"/>
        <v/>
      </c>
      <c r="V166" s="23"/>
      <c r="W166" s="54" t="str">
        <f t="shared" ca="1" si="64"/>
        <v/>
      </c>
      <c r="X166" s="54" t="str">
        <f t="shared" ca="1" si="65"/>
        <v/>
      </c>
      <c r="Y166"/>
      <c r="Z166"/>
      <c r="AA166" s="54" t="str">
        <f t="shared" si="75"/>
        <v/>
      </c>
      <c r="AB166" s="89" t="str">
        <f t="shared" ca="1" si="66"/>
        <v/>
      </c>
      <c r="AC166" s="89" t="str">
        <f t="shared" ca="1" si="67"/>
        <v/>
      </c>
      <c r="AD166"/>
      <c r="AE166" s="79" t="e">
        <f t="shared" si="68"/>
        <v>#VALUE!</v>
      </c>
      <c r="AF166" s="79" t="str">
        <f t="shared" si="69"/>
        <v/>
      </c>
      <c r="AG166" s="81" t="str">
        <f t="shared" si="76"/>
        <v/>
      </c>
      <c r="AH166" s="81" t="e">
        <f t="shared" si="70"/>
        <v>#VALUE!</v>
      </c>
      <c r="AI166" s="81" t="str">
        <f t="shared" si="71"/>
        <v/>
      </c>
      <c r="AJ166"/>
      <c r="AK166"/>
      <c r="AL166"/>
      <c r="AM166">
        <f t="shared" si="77"/>
        <v>0</v>
      </c>
      <c r="AN166">
        <f>COUNTIFS($L$1:L166,L166,$O$1:O166,O166)</f>
        <v>0</v>
      </c>
      <c r="AO166">
        <f t="shared" si="78"/>
        <v>0</v>
      </c>
      <c r="AP166">
        <f>COUNTIFS($J$4:J166,"SAYIM",$L$4:L166,L166,$O$4:O166,O166)</f>
        <v>0</v>
      </c>
      <c r="AQ166"/>
      <c r="AR166" s="1" t="str">
        <f>FİLTRE!$H$5</f>
        <v>TÜMÜ</v>
      </c>
      <c r="AS166"/>
      <c r="AU166" s="56">
        <f t="shared" si="72"/>
        <v>0</v>
      </c>
      <c r="AV166" s="54" t="str">
        <f t="shared" ca="1" si="73"/>
        <v/>
      </c>
      <c r="AW166" s="54" t="str">
        <f t="shared" ca="1" si="74"/>
        <v/>
      </c>
    </row>
    <row r="167" spans="2:49" x14ac:dyDescent="0.25">
      <c r="B167" s="1" t="str">
        <f>IF(I167="","",
(IF(N167=FİLTRE!$H$6,2,0)+IF(FİLTRE!$H$6="TOPLAM",2,0))
)</f>
        <v/>
      </c>
      <c r="C167">
        <f ca="1">IF(FİLTRE!$M$5="",9,(IF(U167&gt;=FİLTRE!$M$5,1,0)))</f>
        <v>1</v>
      </c>
      <c r="D167" s="1">
        <f ca="1">IF(FİLTRE!$M$6="",9,(IF('SKT LİSTESİ'!P167&lt;=FİLTRE!$M$6,1,0)))</f>
        <v>0</v>
      </c>
      <c r="E167" s="25" t="str">
        <f>IF(I167="","",(COUNTIFS($L$4:L167,L167)))</f>
        <v/>
      </c>
      <c r="F167" s="13">
        <f ca="1">IF(OR(B167&lt;&gt;2,C167&lt;&gt;1,D167&lt;&gt;1,H167&lt;&gt;1),0,
COUNTIFS($B$4:B167,2,$C$4:C167,1,$D$4:D167,1,$H$4:H167,1))</f>
        <v>0</v>
      </c>
      <c r="G167" s="26" t="str">
        <f>IF(I167="","",(COUNTIF($E$4:E167,E167)))</f>
        <v/>
      </c>
      <c r="H167" s="1">
        <f ca="1">IF(AND(J167="SAYIM",FİLTRE!$H$5="RAFTA",U167&lt;&gt;0),1,0)+
IF(AND(J167="İADE DEPO",FİLTRE!$H$5="İADE DEPO"),1,0)+
IF(FİLTRE!$H$5="TÜMÜ",1,0)+
IF(AND(J167="FİRMA İADE",FİLTRE!$H$5="FİRMA İADE"),1,0)+
IF(AND(J167="İMHA",FİLTRE!$H$5="İMHA"),1,0)</f>
        <v>1</v>
      </c>
      <c r="I167" s="5"/>
      <c r="J167" s="3"/>
      <c r="K167" s="3"/>
      <c r="L167" s="28" t="str">
        <f>(IF(K167="","",(VLOOKUP(K167,'ÜRÜN LİSTESİ'!B:C,2,0))))</f>
        <v/>
      </c>
      <c r="M167" s="29" t="str">
        <f>IF(K167="","",VLOOKUP(K167,'ÜRÜN LİSTESİ'!B:D,3,0))</f>
        <v/>
      </c>
      <c r="N167" s="28" t="str">
        <f>IF(K167="","",VLOOKUP(K167,'ÜRÜN LİSTESİ'!B:F,5,0))</f>
        <v/>
      </c>
      <c r="O167" s="5"/>
      <c r="P167" s="56" t="str">
        <f t="shared" ca="1" si="56"/>
        <v/>
      </c>
      <c r="Q167" s="57"/>
      <c r="R167" s="51" t="str">
        <f>IF(K167="","",
(IF($AK$2&gt;$AL$2,0,IF(K167="","",VLOOKUP(K167,'ÜRÜN LİSTESİ'!B:F,4,0)))))</f>
        <v/>
      </c>
      <c r="S167" s="51" t="str">
        <f t="shared" si="61"/>
        <v/>
      </c>
      <c r="T167" s="58" t="str">
        <f t="shared" ca="1" si="62"/>
        <v/>
      </c>
      <c r="U167" s="54" t="str">
        <f t="shared" ca="1" si="63"/>
        <v/>
      </c>
      <c r="V167" s="23"/>
      <c r="W167" s="54" t="str">
        <f t="shared" ca="1" si="64"/>
        <v/>
      </c>
      <c r="X167" s="54" t="str">
        <f t="shared" ca="1" si="65"/>
        <v/>
      </c>
      <c r="Y167"/>
      <c r="Z167"/>
      <c r="AA167" s="54" t="str">
        <f t="shared" si="75"/>
        <v/>
      </c>
      <c r="AB167" s="89" t="str">
        <f t="shared" ca="1" si="66"/>
        <v/>
      </c>
      <c r="AC167" s="89" t="str">
        <f t="shared" ca="1" si="67"/>
        <v/>
      </c>
      <c r="AD167"/>
      <c r="AE167" s="79" t="e">
        <f t="shared" si="68"/>
        <v>#VALUE!</v>
      </c>
      <c r="AF167" s="79" t="str">
        <f t="shared" si="69"/>
        <v/>
      </c>
      <c r="AG167" s="81" t="str">
        <f t="shared" si="76"/>
        <v/>
      </c>
      <c r="AH167" s="81" t="e">
        <f t="shared" si="70"/>
        <v>#VALUE!</v>
      </c>
      <c r="AI167" s="81" t="str">
        <f t="shared" si="71"/>
        <v/>
      </c>
      <c r="AJ167"/>
      <c r="AK167"/>
      <c r="AL167"/>
      <c r="AM167">
        <f t="shared" si="77"/>
        <v>0</v>
      </c>
      <c r="AN167">
        <f>COUNTIFS($L$1:L167,L167,$O$1:O167,O167)</f>
        <v>0</v>
      </c>
      <c r="AO167">
        <f t="shared" si="78"/>
        <v>0</v>
      </c>
      <c r="AP167">
        <f>COUNTIFS($J$4:J167,"SAYIM",$L$4:L167,L167,$O$4:O167,O167)</f>
        <v>0</v>
      </c>
      <c r="AQ167"/>
      <c r="AR167" s="1" t="str">
        <f>FİLTRE!$H$5</f>
        <v>TÜMÜ</v>
      </c>
      <c r="AS167"/>
      <c r="AU167" s="56">
        <f t="shared" si="72"/>
        <v>0</v>
      </c>
      <c r="AV167" s="54" t="str">
        <f t="shared" ca="1" si="73"/>
        <v/>
      </c>
      <c r="AW167" s="54" t="str">
        <f t="shared" ca="1" si="74"/>
        <v/>
      </c>
    </row>
    <row r="168" spans="2:49" x14ac:dyDescent="0.25">
      <c r="B168" s="1" t="str">
        <f>IF(I168="","",
(IF(N168=FİLTRE!$H$6,2,0)+IF(FİLTRE!$H$6="TOPLAM",2,0))
)</f>
        <v/>
      </c>
      <c r="C168">
        <f ca="1">IF(FİLTRE!$M$5="",9,(IF(U168&gt;=FİLTRE!$M$5,1,0)))</f>
        <v>1</v>
      </c>
      <c r="D168" s="1">
        <f ca="1">IF(FİLTRE!$M$6="",9,(IF('SKT LİSTESİ'!P168&lt;=FİLTRE!$M$6,1,0)))</f>
        <v>0</v>
      </c>
      <c r="E168" s="25" t="str">
        <f>IF(I168="","",(COUNTIFS($L$4:L168,L168)))</f>
        <v/>
      </c>
      <c r="F168" s="13">
        <f ca="1">IF(OR(B168&lt;&gt;2,C168&lt;&gt;1,D168&lt;&gt;1,H168&lt;&gt;1),0,
COUNTIFS($B$4:B168,2,$C$4:C168,1,$D$4:D168,1,$H$4:H168,1))</f>
        <v>0</v>
      </c>
      <c r="G168" s="26" t="str">
        <f>IF(I168="","",(COUNTIF($E$4:E168,E168)))</f>
        <v/>
      </c>
      <c r="H168" s="1">
        <f ca="1">IF(AND(J168="SAYIM",FİLTRE!$H$5="RAFTA",U168&lt;&gt;0),1,0)+
IF(AND(J168="İADE DEPO",FİLTRE!$H$5="İADE DEPO"),1,0)+
IF(FİLTRE!$H$5="TÜMÜ",1,0)+
IF(AND(J168="FİRMA İADE",FİLTRE!$H$5="FİRMA İADE"),1,0)+
IF(AND(J168="İMHA",FİLTRE!$H$5="İMHA"),1,0)</f>
        <v>1</v>
      </c>
      <c r="I168" s="5"/>
      <c r="J168" s="3"/>
      <c r="K168" s="3"/>
      <c r="L168" s="28" t="str">
        <f>(IF(K168="","",(VLOOKUP(K168,'ÜRÜN LİSTESİ'!B:C,2,0))))</f>
        <v/>
      </c>
      <c r="M168" s="29" t="str">
        <f>IF(K168="","",VLOOKUP(K168,'ÜRÜN LİSTESİ'!B:D,3,0))</f>
        <v/>
      </c>
      <c r="N168" s="28" t="str">
        <f>IF(K168="","",VLOOKUP(K168,'ÜRÜN LİSTESİ'!B:F,5,0))</f>
        <v/>
      </c>
      <c r="O168" s="5"/>
      <c r="P168" s="56" t="str">
        <f t="shared" ca="1" si="56"/>
        <v/>
      </c>
      <c r="Q168" s="57"/>
      <c r="R168" s="51" t="str">
        <f>IF(K168="","",
(IF($AK$2&gt;$AL$2,0,IF(K168="","",VLOOKUP(K168,'ÜRÜN LİSTESİ'!B:F,4,0)))))</f>
        <v/>
      </c>
      <c r="S168" s="51" t="str">
        <f t="shared" si="61"/>
        <v/>
      </c>
      <c r="T168" s="58" t="str">
        <f t="shared" ca="1" si="62"/>
        <v/>
      </c>
      <c r="U168" s="54" t="str">
        <f t="shared" ca="1" si="63"/>
        <v/>
      </c>
      <c r="V168" s="23"/>
      <c r="W168" s="54" t="str">
        <f t="shared" ca="1" si="64"/>
        <v/>
      </c>
      <c r="X168" s="54" t="str">
        <f t="shared" ca="1" si="65"/>
        <v/>
      </c>
      <c r="Y168"/>
      <c r="Z168"/>
      <c r="AA168" s="54" t="str">
        <f t="shared" si="75"/>
        <v/>
      </c>
      <c r="AB168" s="89" t="str">
        <f t="shared" ca="1" si="66"/>
        <v/>
      </c>
      <c r="AC168" s="89" t="str">
        <f t="shared" ca="1" si="67"/>
        <v/>
      </c>
      <c r="AD168"/>
      <c r="AE168" s="79" t="e">
        <f t="shared" si="68"/>
        <v>#VALUE!</v>
      </c>
      <c r="AF168" s="79" t="str">
        <f t="shared" si="69"/>
        <v/>
      </c>
      <c r="AG168" s="81" t="str">
        <f t="shared" si="76"/>
        <v/>
      </c>
      <c r="AH168" s="81" t="e">
        <f t="shared" si="70"/>
        <v>#VALUE!</v>
      </c>
      <c r="AI168" s="81" t="str">
        <f t="shared" si="71"/>
        <v/>
      </c>
      <c r="AJ168"/>
      <c r="AK168"/>
      <c r="AL168"/>
      <c r="AM168">
        <f t="shared" si="77"/>
        <v>0</v>
      </c>
      <c r="AN168">
        <f>COUNTIFS($L$1:L168,L168,$O$1:O168,O168)</f>
        <v>0</v>
      </c>
      <c r="AO168">
        <f t="shared" si="78"/>
        <v>0</v>
      </c>
      <c r="AP168">
        <f>COUNTIFS($J$4:J168,"SAYIM",$L$4:L168,L168,$O$4:O168,O168)</f>
        <v>0</v>
      </c>
      <c r="AQ168"/>
      <c r="AR168" s="1" t="str">
        <f>FİLTRE!$H$5</f>
        <v>TÜMÜ</v>
      </c>
      <c r="AS168"/>
      <c r="AU168" s="56">
        <f t="shared" si="72"/>
        <v>0</v>
      </c>
      <c r="AV168" s="54" t="str">
        <f t="shared" ca="1" si="73"/>
        <v/>
      </c>
      <c r="AW168" s="54" t="str">
        <f t="shared" ca="1" si="74"/>
        <v/>
      </c>
    </row>
    <row r="169" spans="2:49" x14ac:dyDescent="0.25">
      <c r="B169" s="1" t="str">
        <f>IF(I169="","",
(IF(N169=FİLTRE!$H$6,2,0)+IF(FİLTRE!$H$6="TOPLAM",2,0))
)</f>
        <v/>
      </c>
      <c r="C169">
        <f ca="1">IF(FİLTRE!$M$5="",9,(IF(U169&gt;=FİLTRE!$M$5,1,0)))</f>
        <v>1</v>
      </c>
      <c r="D169" s="1">
        <f ca="1">IF(FİLTRE!$M$6="",9,(IF('SKT LİSTESİ'!P169&lt;=FİLTRE!$M$6,1,0)))</f>
        <v>0</v>
      </c>
      <c r="E169" s="25" t="str">
        <f>IF(I169="","",(COUNTIFS($L$4:L169,L169)))</f>
        <v/>
      </c>
      <c r="F169" s="13">
        <f ca="1">IF(OR(B169&lt;&gt;2,C169&lt;&gt;1,D169&lt;&gt;1,H169&lt;&gt;1),0,
COUNTIFS($B$4:B169,2,$C$4:C169,1,$D$4:D169,1,$H$4:H169,1))</f>
        <v>0</v>
      </c>
      <c r="G169" s="26" t="str">
        <f>IF(I169="","",(COUNTIF($E$4:E169,E169)))</f>
        <v/>
      </c>
      <c r="H169" s="1">
        <f ca="1">IF(AND(J169="SAYIM",FİLTRE!$H$5="RAFTA",U169&lt;&gt;0),1,0)+
IF(AND(J169="İADE DEPO",FİLTRE!$H$5="İADE DEPO"),1,0)+
IF(FİLTRE!$H$5="TÜMÜ",1,0)+
IF(AND(J169="FİRMA İADE",FİLTRE!$H$5="FİRMA İADE"),1,0)+
IF(AND(J169="İMHA",FİLTRE!$H$5="İMHA"),1,0)</f>
        <v>1</v>
      </c>
      <c r="I169" s="5"/>
      <c r="J169" s="3"/>
      <c r="K169" s="3"/>
      <c r="L169" s="28" t="str">
        <f>(IF(K169="","",(VLOOKUP(K169,'ÜRÜN LİSTESİ'!B:C,2,0))))</f>
        <v/>
      </c>
      <c r="M169" s="29" t="str">
        <f>IF(K169="","",VLOOKUP(K169,'ÜRÜN LİSTESİ'!B:D,3,0))</f>
        <v/>
      </c>
      <c r="N169" s="28" t="str">
        <f>IF(K169="","",VLOOKUP(K169,'ÜRÜN LİSTESİ'!B:F,5,0))</f>
        <v/>
      </c>
      <c r="O169" s="5"/>
      <c r="P169" s="56" t="str">
        <f t="shared" ca="1" si="56"/>
        <v/>
      </c>
      <c r="Q169" s="57"/>
      <c r="R169" s="51" t="str">
        <f>IF(K169="","",
(IF($AK$2&gt;$AL$2,0,IF(K169="","",VLOOKUP(K169,'ÜRÜN LİSTESİ'!B:F,4,0)))))</f>
        <v/>
      </c>
      <c r="S169" s="51" t="str">
        <f t="shared" si="61"/>
        <v/>
      </c>
      <c r="T169" s="58" t="str">
        <f t="shared" ca="1" si="62"/>
        <v/>
      </c>
      <c r="U169" s="54" t="str">
        <f t="shared" ca="1" si="63"/>
        <v/>
      </c>
      <c r="V169" s="23"/>
      <c r="W169" s="54" t="str">
        <f t="shared" ca="1" si="64"/>
        <v/>
      </c>
      <c r="X169" s="54" t="str">
        <f t="shared" ca="1" si="65"/>
        <v/>
      </c>
      <c r="Y169"/>
      <c r="Z169"/>
      <c r="AA169" s="54" t="str">
        <f t="shared" si="75"/>
        <v/>
      </c>
      <c r="AB169" s="89" t="str">
        <f t="shared" ca="1" si="66"/>
        <v/>
      </c>
      <c r="AC169" s="89" t="str">
        <f t="shared" ca="1" si="67"/>
        <v/>
      </c>
      <c r="AD169"/>
      <c r="AE169" s="79" t="e">
        <f t="shared" si="68"/>
        <v>#VALUE!</v>
      </c>
      <c r="AF169" s="79" t="str">
        <f t="shared" si="69"/>
        <v/>
      </c>
      <c r="AG169" s="81" t="str">
        <f t="shared" si="76"/>
        <v/>
      </c>
      <c r="AH169" s="81" t="e">
        <f t="shared" si="70"/>
        <v>#VALUE!</v>
      </c>
      <c r="AI169" s="81" t="str">
        <f t="shared" si="71"/>
        <v/>
      </c>
      <c r="AJ169"/>
      <c r="AK169"/>
      <c r="AL169"/>
      <c r="AM169">
        <f t="shared" si="77"/>
        <v>0</v>
      </c>
      <c r="AN169">
        <f>COUNTIFS($L$1:L169,L169,$O$1:O169,O169)</f>
        <v>0</v>
      </c>
      <c r="AO169">
        <f t="shared" si="78"/>
        <v>0</v>
      </c>
      <c r="AP169">
        <f>COUNTIFS($J$4:J169,"SAYIM",$L$4:L169,L169,$O$4:O169,O169)</f>
        <v>0</v>
      </c>
      <c r="AQ169"/>
      <c r="AR169" s="1" t="str">
        <f>FİLTRE!$H$5</f>
        <v>TÜMÜ</v>
      </c>
      <c r="AS169"/>
      <c r="AU169" s="56">
        <f t="shared" si="72"/>
        <v>0</v>
      </c>
      <c r="AV169" s="54" t="str">
        <f t="shared" ca="1" si="73"/>
        <v/>
      </c>
      <c r="AW169" s="54" t="str">
        <f t="shared" ca="1" si="74"/>
        <v/>
      </c>
    </row>
    <row r="170" spans="2:49" x14ac:dyDescent="0.25">
      <c r="B170" s="1" t="str">
        <f>IF(I170="","",
(IF(N170=FİLTRE!$H$6,2,0)+IF(FİLTRE!$H$6="TOPLAM",2,0))
)</f>
        <v/>
      </c>
      <c r="C170">
        <f ca="1">IF(FİLTRE!$M$5="",9,(IF(U170&gt;=FİLTRE!$M$5,1,0)))</f>
        <v>1</v>
      </c>
      <c r="D170" s="1">
        <f ca="1">IF(FİLTRE!$M$6="",9,(IF('SKT LİSTESİ'!P170&lt;=FİLTRE!$M$6,1,0)))</f>
        <v>0</v>
      </c>
      <c r="E170" s="25" t="str">
        <f>IF(I170="","",(COUNTIFS($L$4:L170,L170)))</f>
        <v/>
      </c>
      <c r="F170" s="13">
        <f ca="1">IF(OR(B170&lt;&gt;2,C170&lt;&gt;1,D170&lt;&gt;1,H170&lt;&gt;1),0,
COUNTIFS($B$4:B170,2,$C$4:C170,1,$D$4:D170,1,$H$4:H170,1))</f>
        <v>0</v>
      </c>
      <c r="G170" s="26" t="str">
        <f>IF(I170="","",(COUNTIF($E$4:E170,E170)))</f>
        <v/>
      </c>
      <c r="H170" s="1">
        <f ca="1">IF(AND(J170="SAYIM",FİLTRE!$H$5="RAFTA",U170&lt;&gt;0),1,0)+
IF(AND(J170="İADE DEPO",FİLTRE!$H$5="İADE DEPO"),1,0)+
IF(FİLTRE!$H$5="TÜMÜ",1,0)+
IF(AND(J170="FİRMA İADE",FİLTRE!$H$5="FİRMA İADE"),1,0)+
IF(AND(J170="İMHA",FİLTRE!$H$5="İMHA"),1,0)</f>
        <v>1</v>
      </c>
      <c r="I170" s="5"/>
      <c r="J170" s="3"/>
      <c r="K170" s="3"/>
      <c r="L170" s="28" t="str">
        <f>(IF(K170="","",(VLOOKUP(K170,'ÜRÜN LİSTESİ'!B:C,2,0))))</f>
        <v/>
      </c>
      <c r="M170" s="29" t="str">
        <f>IF(K170="","",VLOOKUP(K170,'ÜRÜN LİSTESİ'!B:D,3,0))</f>
        <v/>
      </c>
      <c r="N170" s="28" t="str">
        <f>IF(K170="","",VLOOKUP(K170,'ÜRÜN LİSTESİ'!B:F,5,0))</f>
        <v/>
      </c>
      <c r="O170" s="5"/>
      <c r="P170" s="56" t="str">
        <f t="shared" ca="1" si="56"/>
        <v/>
      </c>
      <c r="Q170" s="57"/>
      <c r="R170" s="51" t="str">
        <f>IF(K170="","",
(IF($AK$2&gt;$AL$2,0,IF(K170="","",VLOOKUP(K170,'ÜRÜN LİSTESİ'!B:F,4,0)))))</f>
        <v/>
      </c>
      <c r="S170" s="51" t="str">
        <f t="shared" si="61"/>
        <v/>
      </c>
      <c r="T170" s="58" t="str">
        <f t="shared" ca="1" si="62"/>
        <v/>
      </c>
      <c r="U170" s="54" t="str">
        <f t="shared" ca="1" si="63"/>
        <v/>
      </c>
      <c r="V170" s="23"/>
      <c r="W170" s="54" t="str">
        <f t="shared" ca="1" si="64"/>
        <v/>
      </c>
      <c r="X170" s="54" t="str">
        <f t="shared" ca="1" si="65"/>
        <v/>
      </c>
      <c r="Y170"/>
      <c r="Z170"/>
      <c r="AA170" s="54" t="str">
        <f t="shared" si="75"/>
        <v/>
      </c>
      <c r="AB170" s="89" t="str">
        <f t="shared" ca="1" si="66"/>
        <v/>
      </c>
      <c r="AC170" s="89" t="str">
        <f t="shared" ca="1" si="67"/>
        <v/>
      </c>
      <c r="AD170"/>
      <c r="AE170" s="79" t="e">
        <f t="shared" si="68"/>
        <v>#VALUE!</v>
      </c>
      <c r="AF170" s="79" t="str">
        <f t="shared" si="69"/>
        <v/>
      </c>
      <c r="AG170" s="81" t="str">
        <f t="shared" si="76"/>
        <v/>
      </c>
      <c r="AH170" s="81" t="e">
        <f t="shared" si="70"/>
        <v>#VALUE!</v>
      </c>
      <c r="AI170" s="81" t="str">
        <f t="shared" si="71"/>
        <v/>
      </c>
      <c r="AJ170"/>
      <c r="AK170"/>
      <c r="AL170"/>
      <c r="AM170">
        <f t="shared" si="77"/>
        <v>0</v>
      </c>
      <c r="AN170">
        <f>COUNTIFS($L$1:L170,L170,$O$1:O170,O170)</f>
        <v>0</v>
      </c>
      <c r="AO170">
        <f t="shared" si="78"/>
        <v>0</v>
      </c>
      <c r="AP170">
        <f>COUNTIFS($J$4:J170,"SAYIM",$L$4:L170,L170,$O$4:O170,O170)</f>
        <v>0</v>
      </c>
      <c r="AQ170"/>
      <c r="AR170" s="1" t="str">
        <f>FİLTRE!$H$5</f>
        <v>TÜMÜ</v>
      </c>
      <c r="AS170"/>
      <c r="AU170" s="56">
        <f t="shared" si="72"/>
        <v>0</v>
      </c>
      <c r="AV170" s="54" t="str">
        <f t="shared" ca="1" si="73"/>
        <v/>
      </c>
      <c r="AW170" s="54" t="str">
        <f t="shared" ca="1" si="74"/>
        <v/>
      </c>
    </row>
    <row r="171" spans="2:49" x14ac:dyDescent="0.25">
      <c r="B171" s="1" t="str">
        <f>IF(I171="","",
(IF(N171=FİLTRE!$H$6,2,0)+IF(FİLTRE!$H$6="TOPLAM",2,0))
)</f>
        <v/>
      </c>
      <c r="C171">
        <f ca="1">IF(FİLTRE!$M$5="",9,(IF(U171&gt;=FİLTRE!$M$5,1,0)))</f>
        <v>1</v>
      </c>
      <c r="D171" s="1">
        <f ca="1">IF(FİLTRE!$M$6="",9,(IF('SKT LİSTESİ'!P171&lt;=FİLTRE!$M$6,1,0)))</f>
        <v>0</v>
      </c>
      <c r="E171" s="25" t="str">
        <f>IF(I171="","",(COUNTIFS($L$4:L171,L171)))</f>
        <v/>
      </c>
      <c r="F171" s="13">
        <f ca="1">IF(OR(B171&lt;&gt;2,C171&lt;&gt;1,D171&lt;&gt;1,H171&lt;&gt;1),0,
COUNTIFS($B$4:B171,2,$C$4:C171,1,$D$4:D171,1,$H$4:H171,1))</f>
        <v>0</v>
      </c>
      <c r="G171" s="26" t="str">
        <f>IF(I171="","",(COUNTIF($E$4:E171,E171)))</f>
        <v/>
      </c>
      <c r="H171" s="1">
        <f ca="1">IF(AND(J171="SAYIM",FİLTRE!$H$5="RAFTA",U171&lt;&gt;0),1,0)+
IF(AND(J171="İADE DEPO",FİLTRE!$H$5="İADE DEPO"),1,0)+
IF(FİLTRE!$H$5="TÜMÜ",1,0)+
IF(AND(J171="FİRMA İADE",FİLTRE!$H$5="FİRMA İADE"),1,0)+
IF(AND(J171="İMHA",FİLTRE!$H$5="İMHA"),1,0)</f>
        <v>1</v>
      </c>
      <c r="I171" s="5"/>
      <c r="J171" s="3"/>
      <c r="K171" s="3"/>
      <c r="L171" s="28" t="str">
        <f>(IF(K171="","",(VLOOKUP(K171,'ÜRÜN LİSTESİ'!B:C,2,0))))</f>
        <v/>
      </c>
      <c r="M171" s="29" t="str">
        <f>IF(K171="","",VLOOKUP(K171,'ÜRÜN LİSTESİ'!B:D,3,0))</f>
        <v/>
      </c>
      <c r="N171" s="28" t="str">
        <f>IF(K171="","",VLOOKUP(K171,'ÜRÜN LİSTESİ'!B:F,5,0))</f>
        <v/>
      </c>
      <c r="O171" s="5"/>
      <c r="P171" s="56" t="str">
        <f t="shared" ca="1" si="56"/>
        <v/>
      </c>
      <c r="Q171" s="57"/>
      <c r="R171" s="51" t="str">
        <f>IF(K171="","",
(IF($AK$2&gt;$AL$2,0,IF(K171="","",VLOOKUP(K171,'ÜRÜN LİSTESİ'!B:F,4,0)))))</f>
        <v/>
      </c>
      <c r="S171" s="51" t="str">
        <f t="shared" si="61"/>
        <v/>
      </c>
      <c r="T171" s="58" t="str">
        <f t="shared" ca="1" si="62"/>
        <v/>
      </c>
      <c r="U171" s="54" t="str">
        <f t="shared" ca="1" si="63"/>
        <v/>
      </c>
      <c r="V171" s="23"/>
      <c r="W171" s="54" t="str">
        <f t="shared" ca="1" si="64"/>
        <v/>
      </c>
      <c r="X171" s="54" t="str">
        <f t="shared" ca="1" si="65"/>
        <v/>
      </c>
      <c r="Y171"/>
      <c r="Z171"/>
      <c r="AA171" s="54" t="str">
        <f t="shared" si="75"/>
        <v/>
      </c>
      <c r="AB171" s="89" t="str">
        <f t="shared" ca="1" si="66"/>
        <v/>
      </c>
      <c r="AC171" s="89" t="str">
        <f t="shared" ca="1" si="67"/>
        <v/>
      </c>
      <c r="AD171"/>
      <c r="AE171" s="79" t="e">
        <f t="shared" si="68"/>
        <v>#VALUE!</v>
      </c>
      <c r="AF171" s="79" t="str">
        <f t="shared" si="69"/>
        <v/>
      </c>
      <c r="AG171" s="81" t="str">
        <f t="shared" si="76"/>
        <v/>
      </c>
      <c r="AH171" s="81" t="e">
        <f t="shared" si="70"/>
        <v>#VALUE!</v>
      </c>
      <c r="AI171" s="81" t="str">
        <f t="shared" si="71"/>
        <v/>
      </c>
      <c r="AJ171"/>
      <c r="AK171"/>
      <c r="AL171"/>
      <c r="AM171">
        <f t="shared" si="77"/>
        <v>0</v>
      </c>
      <c r="AN171">
        <f>COUNTIFS($L$1:L171,L171,$O$1:O171,O171)</f>
        <v>0</v>
      </c>
      <c r="AO171">
        <f t="shared" si="78"/>
        <v>0</v>
      </c>
      <c r="AP171">
        <f>COUNTIFS($J$4:J171,"SAYIM",$L$4:L171,L171,$O$4:O171,O171)</f>
        <v>0</v>
      </c>
      <c r="AQ171"/>
      <c r="AR171" s="1" t="str">
        <f>FİLTRE!$H$5</f>
        <v>TÜMÜ</v>
      </c>
      <c r="AS171"/>
      <c r="AU171" s="56">
        <f t="shared" si="72"/>
        <v>0</v>
      </c>
      <c r="AV171" s="54" t="str">
        <f t="shared" ca="1" si="73"/>
        <v/>
      </c>
      <c r="AW171" s="54" t="str">
        <f t="shared" ca="1" si="74"/>
        <v/>
      </c>
    </row>
    <row r="172" spans="2:49" x14ac:dyDescent="0.25">
      <c r="B172" s="1" t="str">
        <f>IF(I172="","",
(IF(N172=FİLTRE!$H$6,2,0)+IF(FİLTRE!$H$6="TOPLAM",2,0))
)</f>
        <v/>
      </c>
      <c r="C172">
        <f ca="1">IF(FİLTRE!$M$5="",9,(IF(U172&gt;=FİLTRE!$M$5,1,0)))</f>
        <v>1</v>
      </c>
      <c r="D172" s="1">
        <f ca="1">IF(FİLTRE!$M$6="",9,(IF('SKT LİSTESİ'!P172&lt;=FİLTRE!$M$6,1,0)))</f>
        <v>0</v>
      </c>
      <c r="E172" s="25" t="str">
        <f>IF(I172="","",(COUNTIFS($L$4:L172,L172)))</f>
        <v/>
      </c>
      <c r="F172" s="13">
        <f ca="1">IF(OR(B172&lt;&gt;2,C172&lt;&gt;1,D172&lt;&gt;1,H172&lt;&gt;1),0,
COUNTIFS($B$4:B172,2,$C$4:C172,1,$D$4:D172,1,$H$4:H172,1))</f>
        <v>0</v>
      </c>
      <c r="G172" s="26" t="str">
        <f>IF(I172="","",(COUNTIF($E$4:E172,E172)))</f>
        <v/>
      </c>
      <c r="H172" s="1">
        <f ca="1">IF(AND(J172="SAYIM",FİLTRE!$H$5="RAFTA",U172&lt;&gt;0),1,0)+
IF(AND(J172="İADE DEPO",FİLTRE!$H$5="İADE DEPO"),1,0)+
IF(FİLTRE!$H$5="TÜMÜ",1,0)+
IF(AND(J172="FİRMA İADE",FİLTRE!$H$5="FİRMA İADE"),1,0)+
IF(AND(J172="İMHA",FİLTRE!$H$5="İMHA"),1,0)</f>
        <v>1</v>
      </c>
      <c r="I172" s="5"/>
      <c r="J172" s="3"/>
      <c r="K172" s="3"/>
      <c r="L172" s="28" t="str">
        <f>(IF(K172="","",(VLOOKUP(K172,'ÜRÜN LİSTESİ'!B:C,2,0))))</f>
        <v/>
      </c>
      <c r="M172" s="29" t="str">
        <f>IF(K172="","",VLOOKUP(K172,'ÜRÜN LİSTESİ'!B:D,3,0))</f>
        <v/>
      </c>
      <c r="N172" s="28" t="str">
        <f>IF(K172="","",VLOOKUP(K172,'ÜRÜN LİSTESİ'!B:F,5,0))</f>
        <v/>
      </c>
      <c r="O172" s="5"/>
      <c r="P172" s="56" t="str">
        <f t="shared" ca="1" si="56"/>
        <v/>
      </c>
      <c r="Q172" s="57"/>
      <c r="R172" s="51" t="str">
        <f>IF(K172="","",
(IF($AK$2&gt;$AL$2,0,IF(K172="","",VLOOKUP(K172,'ÜRÜN LİSTESİ'!B:F,4,0)))))</f>
        <v/>
      </c>
      <c r="S172" s="51" t="str">
        <f t="shared" si="61"/>
        <v/>
      </c>
      <c r="T172" s="58" t="str">
        <f t="shared" ca="1" si="62"/>
        <v/>
      </c>
      <c r="U172" s="54" t="str">
        <f t="shared" ca="1" si="63"/>
        <v/>
      </c>
      <c r="V172" s="23"/>
      <c r="W172" s="54" t="str">
        <f t="shared" ca="1" si="64"/>
        <v/>
      </c>
      <c r="X172" s="54" t="str">
        <f t="shared" ca="1" si="65"/>
        <v/>
      </c>
      <c r="Y172"/>
      <c r="Z172"/>
      <c r="AA172" s="54" t="str">
        <f t="shared" si="75"/>
        <v/>
      </c>
      <c r="AB172" s="89" t="str">
        <f t="shared" ca="1" si="66"/>
        <v/>
      </c>
      <c r="AC172" s="89" t="str">
        <f t="shared" ca="1" si="67"/>
        <v/>
      </c>
      <c r="AD172"/>
      <c r="AE172" s="79" t="e">
        <f t="shared" si="68"/>
        <v>#VALUE!</v>
      </c>
      <c r="AF172" s="79" t="str">
        <f t="shared" si="69"/>
        <v/>
      </c>
      <c r="AG172" s="81" t="str">
        <f t="shared" si="76"/>
        <v/>
      </c>
      <c r="AH172" s="81" t="e">
        <f t="shared" si="70"/>
        <v>#VALUE!</v>
      </c>
      <c r="AI172" s="81" t="str">
        <f t="shared" si="71"/>
        <v/>
      </c>
      <c r="AJ172"/>
      <c r="AK172"/>
      <c r="AL172"/>
      <c r="AM172">
        <f t="shared" si="77"/>
        <v>0</v>
      </c>
      <c r="AN172">
        <f>COUNTIFS($L$1:L172,L172,$O$1:O172,O172)</f>
        <v>0</v>
      </c>
      <c r="AO172">
        <f t="shared" si="78"/>
        <v>0</v>
      </c>
      <c r="AP172">
        <f>COUNTIFS($J$4:J172,"SAYIM",$L$4:L172,L172,$O$4:O172,O172)</f>
        <v>0</v>
      </c>
      <c r="AQ172"/>
      <c r="AR172" s="1" t="str">
        <f>FİLTRE!$H$5</f>
        <v>TÜMÜ</v>
      </c>
      <c r="AS172"/>
      <c r="AU172" s="56">
        <f t="shared" si="72"/>
        <v>0</v>
      </c>
      <c r="AV172" s="54" t="str">
        <f t="shared" ca="1" si="73"/>
        <v/>
      </c>
      <c r="AW172" s="54" t="str">
        <f t="shared" ca="1" si="74"/>
        <v/>
      </c>
    </row>
    <row r="173" spans="2:49" x14ac:dyDescent="0.25">
      <c r="B173" s="1" t="str">
        <f>IF(I173="","",
(IF(N173=FİLTRE!$H$6,2,0)+IF(FİLTRE!$H$6="TOPLAM",2,0))
)</f>
        <v/>
      </c>
      <c r="C173">
        <f ca="1">IF(FİLTRE!$M$5="",9,(IF(U173&gt;=FİLTRE!$M$5,1,0)))</f>
        <v>1</v>
      </c>
      <c r="D173" s="1">
        <f ca="1">IF(FİLTRE!$M$6="",9,(IF('SKT LİSTESİ'!P173&lt;=FİLTRE!$M$6,1,0)))</f>
        <v>0</v>
      </c>
      <c r="E173" s="25" t="str">
        <f>IF(I173="","",(COUNTIFS($L$4:L173,L173)))</f>
        <v/>
      </c>
      <c r="F173" s="13">
        <f ca="1">IF(OR(B173&lt;&gt;2,C173&lt;&gt;1,D173&lt;&gt;1,H173&lt;&gt;1),0,
COUNTIFS($B$4:B173,2,$C$4:C173,1,$D$4:D173,1,$H$4:H173,1))</f>
        <v>0</v>
      </c>
      <c r="G173" s="26" t="str">
        <f>IF(I173="","",(COUNTIF($E$4:E173,E173)))</f>
        <v/>
      </c>
      <c r="H173" s="1">
        <f ca="1">IF(AND(J173="SAYIM",FİLTRE!$H$5="RAFTA",U173&lt;&gt;0),1,0)+
IF(AND(J173="İADE DEPO",FİLTRE!$H$5="İADE DEPO"),1,0)+
IF(FİLTRE!$H$5="TÜMÜ",1,0)+
IF(AND(J173="FİRMA İADE",FİLTRE!$H$5="FİRMA İADE"),1,0)+
IF(AND(J173="İMHA",FİLTRE!$H$5="İMHA"),1,0)</f>
        <v>1</v>
      </c>
      <c r="I173" s="5"/>
      <c r="J173" s="3"/>
      <c r="K173" s="3"/>
      <c r="L173" s="28" t="str">
        <f>(IF(K173="","",(VLOOKUP(K173,'ÜRÜN LİSTESİ'!B:C,2,0))))</f>
        <v/>
      </c>
      <c r="M173" s="29" t="str">
        <f>IF(K173="","",VLOOKUP(K173,'ÜRÜN LİSTESİ'!B:D,3,0))</f>
        <v/>
      </c>
      <c r="N173" s="28" t="str">
        <f>IF(K173="","",VLOOKUP(K173,'ÜRÜN LİSTESİ'!B:F,5,0))</f>
        <v/>
      </c>
      <c r="O173" s="5"/>
      <c r="P173" s="56" t="str">
        <f t="shared" ca="1" si="56"/>
        <v/>
      </c>
      <c r="Q173" s="57"/>
      <c r="R173" s="51" t="str">
        <f>IF(K173="","",
(IF($AK$2&gt;$AL$2,0,IF(K173="","",VLOOKUP(K173,'ÜRÜN LİSTESİ'!B:F,4,0)))))</f>
        <v/>
      </c>
      <c r="S173" s="51" t="str">
        <f t="shared" si="61"/>
        <v/>
      </c>
      <c r="T173" s="58" t="str">
        <f t="shared" ca="1" si="62"/>
        <v/>
      </c>
      <c r="U173" s="54" t="str">
        <f t="shared" ca="1" si="63"/>
        <v/>
      </c>
      <c r="V173" s="23"/>
      <c r="W173" s="54" t="str">
        <f t="shared" ca="1" si="64"/>
        <v/>
      </c>
      <c r="X173" s="54" t="str">
        <f t="shared" ca="1" si="65"/>
        <v/>
      </c>
      <c r="Y173"/>
      <c r="Z173"/>
      <c r="AA173" s="54" t="str">
        <f t="shared" si="75"/>
        <v/>
      </c>
      <c r="AB173" s="89" t="str">
        <f t="shared" ca="1" si="66"/>
        <v/>
      </c>
      <c r="AC173" s="89" t="str">
        <f t="shared" ca="1" si="67"/>
        <v/>
      </c>
      <c r="AD173"/>
      <c r="AE173" s="79" t="e">
        <f t="shared" si="68"/>
        <v>#VALUE!</v>
      </c>
      <c r="AF173" s="79" t="str">
        <f t="shared" si="69"/>
        <v/>
      </c>
      <c r="AG173" s="81" t="str">
        <f t="shared" si="76"/>
        <v/>
      </c>
      <c r="AH173" s="81" t="e">
        <f t="shared" si="70"/>
        <v>#VALUE!</v>
      </c>
      <c r="AI173" s="81" t="str">
        <f t="shared" si="71"/>
        <v/>
      </c>
      <c r="AJ173"/>
      <c r="AK173"/>
      <c r="AL173"/>
      <c r="AM173">
        <f t="shared" si="77"/>
        <v>0</v>
      </c>
      <c r="AN173">
        <f>COUNTIFS($L$1:L173,L173,$O$1:O173,O173)</f>
        <v>0</v>
      </c>
      <c r="AO173">
        <f t="shared" si="78"/>
        <v>0</v>
      </c>
      <c r="AP173">
        <f>COUNTIFS($J$4:J173,"SAYIM",$L$4:L173,L173,$O$4:O173,O173)</f>
        <v>0</v>
      </c>
      <c r="AQ173"/>
      <c r="AR173" s="1" t="str">
        <f>FİLTRE!$H$5</f>
        <v>TÜMÜ</v>
      </c>
      <c r="AS173"/>
      <c r="AU173" s="56">
        <f t="shared" si="72"/>
        <v>0</v>
      </c>
      <c r="AV173" s="54" t="str">
        <f t="shared" ca="1" si="73"/>
        <v/>
      </c>
      <c r="AW173" s="54" t="str">
        <f t="shared" ca="1" si="74"/>
        <v/>
      </c>
    </row>
    <row r="174" spans="2:49" x14ac:dyDescent="0.25">
      <c r="B174" s="1" t="str">
        <f>IF(I174="","",
(IF(N174=FİLTRE!$H$6,2,0)+IF(FİLTRE!$H$6="TOPLAM",2,0))
)</f>
        <v/>
      </c>
      <c r="C174">
        <f ca="1">IF(FİLTRE!$M$5="",9,(IF(U174&gt;=FİLTRE!$M$5,1,0)))</f>
        <v>1</v>
      </c>
      <c r="D174" s="1">
        <f ca="1">IF(FİLTRE!$M$6="",9,(IF('SKT LİSTESİ'!P174&lt;=FİLTRE!$M$6,1,0)))</f>
        <v>0</v>
      </c>
      <c r="E174" s="25" t="str">
        <f>IF(I174="","",(COUNTIFS($L$4:L174,L174)))</f>
        <v/>
      </c>
      <c r="F174" s="13">
        <f ca="1">IF(OR(B174&lt;&gt;2,C174&lt;&gt;1,D174&lt;&gt;1,H174&lt;&gt;1),0,
COUNTIFS($B$4:B174,2,$C$4:C174,1,$D$4:D174,1,$H$4:H174,1))</f>
        <v>0</v>
      </c>
      <c r="G174" s="26" t="str">
        <f>IF(I174="","",(COUNTIF($E$4:E174,E174)))</f>
        <v/>
      </c>
      <c r="H174" s="1">
        <f ca="1">IF(AND(J174="SAYIM",FİLTRE!$H$5="RAFTA",U174&lt;&gt;0),1,0)+
IF(AND(J174="İADE DEPO",FİLTRE!$H$5="İADE DEPO"),1,0)+
IF(FİLTRE!$H$5="TÜMÜ",1,0)+
IF(AND(J174="FİRMA İADE",FİLTRE!$H$5="FİRMA İADE"),1,0)+
IF(AND(J174="İMHA",FİLTRE!$H$5="İMHA"),1,0)</f>
        <v>1</v>
      </c>
      <c r="I174" s="5"/>
      <c r="J174" s="3"/>
      <c r="K174" s="3"/>
      <c r="L174" s="28" t="str">
        <f>(IF(K174="","",(VLOOKUP(K174,'ÜRÜN LİSTESİ'!B:C,2,0))))</f>
        <v/>
      </c>
      <c r="M174" s="29" t="str">
        <f>IF(K174="","",VLOOKUP(K174,'ÜRÜN LİSTESİ'!B:D,3,0))</f>
        <v/>
      </c>
      <c r="N174" s="28" t="str">
        <f>IF(K174="","",VLOOKUP(K174,'ÜRÜN LİSTESİ'!B:F,5,0))</f>
        <v/>
      </c>
      <c r="O174" s="5"/>
      <c r="P174" s="56" t="str">
        <f t="shared" ca="1" si="56"/>
        <v/>
      </c>
      <c r="Q174" s="57"/>
      <c r="R174" s="51" t="str">
        <f>IF(K174="","",
(IF($AK$2&gt;$AL$2,0,IF(K174="","",VLOOKUP(K174,'ÜRÜN LİSTESİ'!B:F,4,0)))))</f>
        <v/>
      </c>
      <c r="S174" s="51" t="str">
        <f t="shared" si="61"/>
        <v/>
      </c>
      <c r="T174" s="58" t="str">
        <f t="shared" ca="1" si="62"/>
        <v/>
      </c>
      <c r="U174" s="54" t="str">
        <f t="shared" ca="1" si="63"/>
        <v/>
      </c>
      <c r="V174" s="23"/>
      <c r="W174" s="54" t="str">
        <f t="shared" ca="1" si="64"/>
        <v/>
      </c>
      <c r="X174" s="54" t="str">
        <f t="shared" ca="1" si="65"/>
        <v/>
      </c>
      <c r="Y174"/>
      <c r="Z174"/>
      <c r="AA174" s="54" t="str">
        <f t="shared" si="75"/>
        <v/>
      </c>
      <c r="AB174" s="89" t="str">
        <f t="shared" ca="1" si="66"/>
        <v/>
      </c>
      <c r="AC174" s="89" t="str">
        <f t="shared" ca="1" si="67"/>
        <v/>
      </c>
      <c r="AD174"/>
      <c r="AE174" s="79" t="e">
        <f t="shared" si="68"/>
        <v>#VALUE!</v>
      </c>
      <c r="AF174" s="79" t="str">
        <f t="shared" si="69"/>
        <v/>
      </c>
      <c r="AG174" s="81" t="str">
        <f t="shared" si="76"/>
        <v/>
      </c>
      <c r="AH174" s="81" t="e">
        <f t="shared" si="70"/>
        <v>#VALUE!</v>
      </c>
      <c r="AI174" s="81" t="str">
        <f t="shared" si="71"/>
        <v/>
      </c>
      <c r="AJ174"/>
      <c r="AK174"/>
      <c r="AL174"/>
      <c r="AM174">
        <f t="shared" si="77"/>
        <v>0</v>
      </c>
      <c r="AN174">
        <f>COUNTIFS($L$1:L174,L174,$O$1:O174,O174)</f>
        <v>0</v>
      </c>
      <c r="AO174">
        <f t="shared" si="78"/>
        <v>0</v>
      </c>
      <c r="AP174">
        <f>COUNTIFS($J$4:J174,"SAYIM",$L$4:L174,L174,$O$4:O174,O174)</f>
        <v>0</v>
      </c>
      <c r="AQ174"/>
      <c r="AR174" s="1" t="str">
        <f>FİLTRE!$H$5</f>
        <v>TÜMÜ</v>
      </c>
      <c r="AS174"/>
      <c r="AU174" s="56">
        <f t="shared" si="72"/>
        <v>0</v>
      </c>
      <c r="AV174" s="54" t="str">
        <f t="shared" ca="1" si="73"/>
        <v/>
      </c>
      <c r="AW174" s="54" t="str">
        <f t="shared" ca="1" si="74"/>
        <v/>
      </c>
    </row>
    <row r="175" spans="2:49" x14ac:dyDescent="0.25">
      <c r="B175" s="1" t="str">
        <f>IF(I175="","",
(IF(N175=FİLTRE!$H$6,2,0)+IF(FİLTRE!$H$6="TOPLAM",2,0))
)</f>
        <v/>
      </c>
      <c r="C175">
        <f ca="1">IF(FİLTRE!$M$5="",9,(IF(U175&gt;=FİLTRE!$M$5,1,0)))</f>
        <v>1</v>
      </c>
      <c r="D175" s="1">
        <f ca="1">IF(FİLTRE!$M$6="",9,(IF('SKT LİSTESİ'!P175&lt;=FİLTRE!$M$6,1,0)))</f>
        <v>0</v>
      </c>
      <c r="E175" s="25" t="str">
        <f>IF(I175="","",(COUNTIFS($L$4:L175,L175)))</f>
        <v/>
      </c>
      <c r="F175" s="13">
        <f ca="1">IF(OR(B175&lt;&gt;2,C175&lt;&gt;1,D175&lt;&gt;1,H175&lt;&gt;1),0,
COUNTIFS($B$4:B175,2,$C$4:C175,1,$D$4:D175,1,$H$4:H175,1))</f>
        <v>0</v>
      </c>
      <c r="G175" s="26" t="str">
        <f>IF(I175="","",(COUNTIF($E$4:E175,E175)))</f>
        <v/>
      </c>
      <c r="H175" s="1">
        <f ca="1">IF(AND(J175="SAYIM",FİLTRE!$H$5="RAFTA",U175&lt;&gt;0),1,0)+
IF(AND(J175="İADE DEPO",FİLTRE!$H$5="İADE DEPO"),1,0)+
IF(FİLTRE!$H$5="TÜMÜ",1,0)+
IF(AND(J175="FİRMA İADE",FİLTRE!$H$5="FİRMA İADE"),1,0)+
IF(AND(J175="İMHA",FİLTRE!$H$5="İMHA"),1,0)</f>
        <v>1</v>
      </c>
      <c r="I175" s="5"/>
      <c r="J175" s="3"/>
      <c r="K175" s="3"/>
      <c r="L175" s="28" t="str">
        <f>(IF(K175="","",(VLOOKUP(K175,'ÜRÜN LİSTESİ'!B:C,2,0))))</f>
        <v/>
      </c>
      <c r="M175" s="29" t="str">
        <f>IF(K175="","",VLOOKUP(K175,'ÜRÜN LİSTESİ'!B:D,3,0))</f>
        <v/>
      </c>
      <c r="N175" s="28" t="str">
        <f>IF(K175="","",VLOOKUP(K175,'ÜRÜN LİSTESİ'!B:F,5,0))</f>
        <v/>
      </c>
      <c r="O175" s="5"/>
      <c r="P175" s="56" t="str">
        <f t="shared" ca="1" si="56"/>
        <v/>
      </c>
      <c r="Q175" s="57"/>
      <c r="R175" s="51" t="str">
        <f>IF(K175="","",
(IF($AK$2&gt;$AL$2,0,IF(K175="","",VLOOKUP(K175,'ÜRÜN LİSTESİ'!B:F,4,0)))))</f>
        <v/>
      </c>
      <c r="S175" s="51" t="str">
        <f t="shared" si="61"/>
        <v/>
      </c>
      <c r="T175" s="58" t="str">
        <f t="shared" ca="1" si="62"/>
        <v/>
      </c>
      <c r="U175" s="54" t="str">
        <f t="shared" ca="1" si="63"/>
        <v/>
      </c>
      <c r="V175" s="23"/>
      <c r="W175" s="54" t="str">
        <f t="shared" ca="1" si="64"/>
        <v/>
      </c>
      <c r="X175" s="54" t="str">
        <f t="shared" ca="1" si="65"/>
        <v/>
      </c>
      <c r="Y175"/>
      <c r="Z175"/>
      <c r="AA175" s="54" t="str">
        <f t="shared" si="75"/>
        <v/>
      </c>
      <c r="AB175" s="89" t="str">
        <f t="shared" ca="1" si="66"/>
        <v/>
      </c>
      <c r="AC175" s="89" t="str">
        <f t="shared" ca="1" si="67"/>
        <v/>
      </c>
      <c r="AD175"/>
      <c r="AE175" s="79" t="e">
        <f t="shared" si="68"/>
        <v>#VALUE!</v>
      </c>
      <c r="AF175" s="79" t="str">
        <f t="shared" si="69"/>
        <v/>
      </c>
      <c r="AG175" s="81" t="str">
        <f t="shared" si="76"/>
        <v/>
      </c>
      <c r="AH175" s="81" t="e">
        <f t="shared" si="70"/>
        <v>#VALUE!</v>
      </c>
      <c r="AI175" s="81" t="str">
        <f t="shared" si="71"/>
        <v/>
      </c>
      <c r="AJ175"/>
      <c r="AK175"/>
      <c r="AL175"/>
      <c r="AM175">
        <f t="shared" si="77"/>
        <v>0</v>
      </c>
      <c r="AN175">
        <f>COUNTIFS($L$1:L175,L175,$O$1:O175,O175)</f>
        <v>0</v>
      </c>
      <c r="AO175">
        <f t="shared" si="78"/>
        <v>0</v>
      </c>
      <c r="AP175">
        <f>COUNTIFS($J$4:J175,"SAYIM",$L$4:L175,L175,$O$4:O175,O175)</f>
        <v>0</v>
      </c>
      <c r="AQ175"/>
      <c r="AR175" s="1" t="str">
        <f>FİLTRE!$H$5</f>
        <v>TÜMÜ</v>
      </c>
      <c r="AS175"/>
      <c r="AU175" s="56">
        <f t="shared" si="72"/>
        <v>0</v>
      </c>
      <c r="AV175" s="54" t="str">
        <f t="shared" ca="1" si="73"/>
        <v/>
      </c>
      <c r="AW175" s="54" t="str">
        <f t="shared" ca="1" si="74"/>
        <v/>
      </c>
    </row>
    <row r="176" spans="2:49" x14ac:dyDescent="0.25">
      <c r="B176" s="1" t="str">
        <f>IF(I176="","",
(IF(N176=FİLTRE!$H$6,2,0)+IF(FİLTRE!$H$6="TOPLAM",2,0))
)</f>
        <v/>
      </c>
      <c r="C176">
        <f ca="1">IF(FİLTRE!$M$5="",9,(IF(U176&gt;=FİLTRE!$M$5,1,0)))</f>
        <v>1</v>
      </c>
      <c r="D176" s="1">
        <f ca="1">IF(FİLTRE!$M$6="",9,(IF('SKT LİSTESİ'!P176&lt;=FİLTRE!$M$6,1,0)))</f>
        <v>0</v>
      </c>
      <c r="E176" s="25" t="str">
        <f>IF(I176="","",(COUNTIFS($L$4:L176,L176)))</f>
        <v/>
      </c>
      <c r="F176" s="13">
        <f ca="1">IF(OR(B176&lt;&gt;2,C176&lt;&gt;1,D176&lt;&gt;1,H176&lt;&gt;1),0,
COUNTIFS($B$4:B176,2,$C$4:C176,1,$D$4:D176,1,$H$4:H176,1))</f>
        <v>0</v>
      </c>
      <c r="G176" s="26" t="str">
        <f>IF(I176="","",(COUNTIF($E$4:E176,E176)))</f>
        <v/>
      </c>
      <c r="H176" s="1">
        <f ca="1">IF(AND(J176="SAYIM",FİLTRE!$H$5="RAFTA",U176&lt;&gt;0),1,0)+
IF(AND(J176="İADE DEPO",FİLTRE!$H$5="İADE DEPO"),1,0)+
IF(FİLTRE!$H$5="TÜMÜ",1,0)+
IF(AND(J176="FİRMA İADE",FİLTRE!$H$5="FİRMA İADE"),1,0)+
IF(AND(J176="İMHA",FİLTRE!$H$5="İMHA"),1,0)</f>
        <v>1</v>
      </c>
      <c r="I176" s="5"/>
      <c r="J176" s="3"/>
      <c r="K176" s="3"/>
      <c r="L176" s="28" t="str">
        <f>(IF(K176="","",(VLOOKUP(K176,'ÜRÜN LİSTESİ'!B:C,2,0))))</f>
        <v/>
      </c>
      <c r="M176" s="29" t="str">
        <f>IF(K176="","",VLOOKUP(K176,'ÜRÜN LİSTESİ'!B:D,3,0))</f>
        <v/>
      </c>
      <c r="N176" s="28" t="str">
        <f>IF(K176="","",VLOOKUP(K176,'ÜRÜN LİSTESİ'!B:F,5,0))</f>
        <v/>
      </c>
      <c r="O176" s="5"/>
      <c r="P176" s="56" t="str">
        <f t="shared" ca="1" si="56"/>
        <v/>
      </c>
      <c r="Q176" s="57"/>
      <c r="R176" s="51" t="str">
        <f>IF(K176="","",
(IF($AK$2&gt;$AL$2,0,IF(K176="","",VLOOKUP(K176,'ÜRÜN LİSTESİ'!B:F,4,0)))))</f>
        <v/>
      </c>
      <c r="S176" s="51" t="str">
        <f t="shared" si="61"/>
        <v/>
      </c>
      <c r="T176" s="58" t="str">
        <f t="shared" ca="1" si="62"/>
        <v/>
      </c>
      <c r="U176" s="54" t="str">
        <f t="shared" ca="1" si="63"/>
        <v/>
      </c>
      <c r="V176" s="23"/>
      <c r="W176" s="54" t="str">
        <f t="shared" ca="1" si="64"/>
        <v/>
      </c>
      <c r="X176" s="54" t="str">
        <f t="shared" ca="1" si="65"/>
        <v/>
      </c>
      <c r="Y176"/>
      <c r="Z176"/>
      <c r="AA176" s="54" t="str">
        <f t="shared" si="75"/>
        <v/>
      </c>
      <c r="AB176" s="89" t="str">
        <f t="shared" ca="1" si="66"/>
        <v/>
      </c>
      <c r="AC176" s="89" t="str">
        <f t="shared" ca="1" si="67"/>
        <v/>
      </c>
      <c r="AD176"/>
      <c r="AE176" s="79" t="e">
        <f t="shared" si="68"/>
        <v>#VALUE!</v>
      </c>
      <c r="AF176" s="79" t="str">
        <f t="shared" si="69"/>
        <v/>
      </c>
      <c r="AG176" s="81" t="str">
        <f t="shared" si="76"/>
        <v/>
      </c>
      <c r="AH176" s="81" t="e">
        <f t="shared" si="70"/>
        <v>#VALUE!</v>
      </c>
      <c r="AI176" s="81" t="str">
        <f t="shared" si="71"/>
        <v/>
      </c>
      <c r="AJ176"/>
      <c r="AK176"/>
      <c r="AL176"/>
      <c r="AM176">
        <f t="shared" si="77"/>
        <v>0</v>
      </c>
      <c r="AN176">
        <f>COUNTIFS($L$1:L176,L176,$O$1:O176,O176)</f>
        <v>0</v>
      </c>
      <c r="AO176">
        <f t="shared" si="78"/>
        <v>0</v>
      </c>
      <c r="AP176">
        <f>COUNTIFS($J$4:J176,"SAYIM",$L$4:L176,L176,$O$4:O176,O176)</f>
        <v>0</v>
      </c>
      <c r="AQ176"/>
      <c r="AR176" s="1" t="str">
        <f>FİLTRE!$H$5</f>
        <v>TÜMÜ</v>
      </c>
      <c r="AS176"/>
      <c r="AU176" s="56">
        <f t="shared" si="72"/>
        <v>0</v>
      </c>
      <c r="AV176" s="54" t="str">
        <f t="shared" ca="1" si="73"/>
        <v/>
      </c>
      <c r="AW176" s="54" t="str">
        <f t="shared" ca="1" si="74"/>
        <v/>
      </c>
    </row>
    <row r="177" spans="2:49" x14ac:dyDescent="0.25">
      <c r="B177" s="1" t="str">
        <f>IF(I177="","",
(IF(N177=FİLTRE!$H$6,2,0)+IF(FİLTRE!$H$6="TOPLAM",2,0))
)</f>
        <v/>
      </c>
      <c r="C177">
        <f ca="1">IF(FİLTRE!$M$5="",9,(IF(U177&gt;=FİLTRE!$M$5,1,0)))</f>
        <v>1</v>
      </c>
      <c r="D177" s="1">
        <f ca="1">IF(FİLTRE!$M$6="",9,(IF('SKT LİSTESİ'!P177&lt;=FİLTRE!$M$6,1,0)))</f>
        <v>0</v>
      </c>
      <c r="E177" s="25" t="str">
        <f>IF(I177="","",(COUNTIFS($L$4:L177,L177)))</f>
        <v/>
      </c>
      <c r="F177" s="13">
        <f ca="1">IF(OR(B177&lt;&gt;2,C177&lt;&gt;1,D177&lt;&gt;1,H177&lt;&gt;1),0,
COUNTIFS($B$4:B177,2,$C$4:C177,1,$D$4:D177,1,$H$4:H177,1))</f>
        <v>0</v>
      </c>
      <c r="G177" s="26" t="str">
        <f>IF(I177="","",(COUNTIF($E$4:E177,E177)))</f>
        <v/>
      </c>
      <c r="H177" s="1">
        <f ca="1">IF(AND(J177="SAYIM",FİLTRE!$H$5="RAFTA",U177&lt;&gt;0),1,0)+
IF(AND(J177="İADE DEPO",FİLTRE!$H$5="İADE DEPO"),1,0)+
IF(FİLTRE!$H$5="TÜMÜ",1,0)+
IF(AND(J177="FİRMA İADE",FİLTRE!$H$5="FİRMA İADE"),1,0)+
IF(AND(J177="İMHA",FİLTRE!$H$5="İMHA"),1,0)</f>
        <v>1</v>
      </c>
      <c r="I177" s="5"/>
      <c r="J177" s="3"/>
      <c r="K177" s="3"/>
      <c r="L177" s="28" t="str">
        <f>(IF(K177="","",(VLOOKUP(K177,'ÜRÜN LİSTESİ'!B:C,2,0))))</f>
        <v/>
      </c>
      <c r="M177" s="29" t="str">
        <f>IF(K177="","",VLOOKUP(K177,'ÜRÜN LİSTESİ'!B:D,3,0))</f>
        <v/>
      </c>
      <c r="N177" s="28" t="str">
        <f>IF(K177="","",VLOOKUP(K177,'ÜRÜN LİSTESİ'!B:F,5,0))</f>
        <v/>
      </c>
      <c r="O177" s="5"/>
      <c r="P177" s="56" t="str">
        <f t="shared" ca="1" si="56"/>
        <v/>
      </c>
      <c r="Q177" s="57"/>
      <c r="R177" s="51" t="str">
        <f>IF(K177="","",
(IF($AK$2&gt;$AL$2,0,IF(K177="","",VLOOKUP(K177,'ÜRÜN LİSTESİ'!B:F,4,0)))))</f>
        <v/>
      </c>
      <c r="S177" s="51" t="str">
        <f t="shared" si="61"/>
        <v/>
      </c>
      <c r="T177" s="58" t="str">
        <f t="shared" ca="1" si="62"/>
        <v/>
      </c>
      <c r="U177" s="54" t="str">
        <f t="shared" ca="1" si="63"/>
        <v/>
      </c>
      <c r="V177" s="23"/>
      <c r="W177" s="54" t="str">
        <f t="shared" ca="1" si="64"/>
        <v/>
      </c>
      <c r="X177" s="54" t="str">
        <f t="shared" ca="1" si="65"/>
        <v/>
      </c>
      <c r="Y177"/>
      <c r="Z177"/>
      <c r="AA177" s="54" t="str">
        <f t="shared" si="75"/>
        <v/>
      </c>
      <c r="AB177" s="89" t="str">
        <f t="shared" ca="1" si="66"/>
        <v/>
      </c>
      <c r="AC177" s="89" t="str">
        <f t="shared" ca="1" si="67"/>
        <v/>
      </c>
      <c r="AD177"/>
      <c r="AE177" s="79" t="e">
        <f t="shared" si="68"/>
        <v>#VALUE!</v>
      </c>
      <c r="AF177" s="79" t="str">
        <f t="shared" si="69"/>
        <v/>
      </c>
      <c r="AG177" s="81" t="str">
        <f t="shared" si="76"/>
        <v/>
      </c>
      <c r="AH177" s="81" t="e">
        <f t="shared" si="70"/>
        <v>#VALUE!</v>
      </c>
      <c r="AI177" s="81" t="str">
        <f t="shared" si="71"/>
        <v/>
      </c>
      <c r="AJ177"/>
      <c r="AK177"/>
      <c r="AL177"/>
      <c r="AM177">
        <f t="shared" si="77"/>
        <v>0</v>
      </c>
      <c r="AN177">
        <f>COUNTIFS($L$1:L177,L177,$O$1:O177,O177)</f>
        <v>0</v>
      </c>
      <c r="AO177">
        <f t="shared" si="78"/>
        <v>0</v>
      </c>
      <c r="AP177">
        <f>COUNTIFS($J$4:J177,"SAYIM",$L$4:L177,L177,$O$4:O177,O177)</f>
        <v>0</v>
      </c>
      <c r="AQ177"/>
      <c r="AR177" s="1" t="str">
        <f>FİLTRE!$H$5</f>
        <v>TÜMÜ</v>
      </c>
      <c r="AS177"/>
      <c r="AU177" s="56">
        <f t="shared" si="72"/>
        <v>0</v>
      </c>
      <c r="AV177" s="54" t="str">
        <f t="shared" ca="1" si="73"/>
        <v/>
      </c>
      <c r="AW177" s="54" t="str">
        <f t="shared" ca="1" si="74"/>
        <v/>
      </c>
    </row>
    <row r="178" spans="2:49" x14ac:dyDescent="0.25">
      <c r="B178" s="1" t="str">
        <f>IF(I178="","",
(IF(N178=FİLTRE!$H$6,2,0)+IF(FİLTRE!$H$6="TOPLAM",2,0))
)</f>
        <v/>
      </c>
      <c r="C178">
        <f ca="1">IF(FİLTRE!$M$5="",9,(IF(U178&gt;=FİLTRE!$M$5,1,0)))</f>
        <v>1</v>
      </c>
      <c r="D178" s="1">
        <f ca="1">IF(FİLTRE!$M$6="",9,(IF('SKT LİSTESİ'!P178&lt;=FİLTRE!$M$6,1,0)))</f>
        <v>0</v>
      </c>
      <c r="E178" s="25" t="str">
        <f>IF(I178="","",(COUNTIFS($L$4:L178,L178)))</f>
        <v/>
      </c>
      <c r="F178" s="13">
        <f ca="1">IF(OR(B178&lt;&gt;2,C178&lt;&gt;1,D178&lt;&gt;1,H178&lt;&gt;1),0,
COUNTIFS($B$4:B178,2,$C$4:C178,1,$D$4:D178,1,$H$4:H178,1))</f>
        <v>0</v>
      </c>
      <c r="G178" s="26" t="str">
        <f>IF(I178="","",(COUNTIF($E$4:E178,E178)))</f>
        <v/>
      </c>
      <c r="H178" s="1">
        <f ca="1">IF(AND(J178="SAYIM",FİLTRE!$H$5="RAFTA",U178&lt;&gt;0),1,0)+
IF(AND(J178="İADE DEPO",FİLTRE!$H$5="İADE DEPO"),1,0)+
IF(FİLTRE!$H$5="TÜMÜ",1,0)+
IF(AND(J178="FİRMA İADE",FİLTRE!$H$5="FİRMA İADE"),1,0)+
IF(AND(J178="İMHA",FİLTRE!$H$5="İMHA"),1,0)</f>
        <v>1</v>
      </c>
      <c r="I178" s="5"/>
      <c r="J178" s="3"/>
      <c r="K178" s="3"/>
      <c r="L178" s="28" t="str">
        <f>(IF(K178="","",(VLOOKUP(K178,'ÜRÜN LİSTESİ'!B:C,2,0))))</f>
        <v/>
      </c>
      <c r="M178" s="29" t="str">
        <f>IF(K178="","",VLOOKUP(K178,'ÜRÜN LİSTESİ'!B:D,3,0))</f>
        <v/>
      </c>
      <c r="N178" s="28" t="str">
        <f>IF(K178="","",VLOOKUP(K178,'ÜRÜN LİSTESİ'!B:F,5,0))</f>
        <v/>
      </c>
      <c r="O178" s="5"/>
      <c r="P178" s="56" t="str">
        <f t="shared" ca="1" si="56"/>
        <v/>
      </c>
      <c r="Q178" s="57"/>
      <c r="R178" s="51" t="str">
        <f>IF(K178="","",
(IF($AK$2&gt;$AL$2,0,IF(K178="","",VLOOKUP(K178,'ÜRÜN LİSTESİ'!B:F,4,0)))))</f>
        <v/>
      </c>
      <c r="S178" s="51" t="str">
        <f t="shared" si="61"/>
        <v/>
      </c>
      <c r="T178" s="58" t="str">
        <f t="shared" ca="1" si="62"/>
        <v/>
      </c>
      <c r="U178" s="54" t="str">
        <f t="shared" ca="1" si="63"/>
        <v/>
      </c>
      <c r="V178" s="23"/>
      <c r="W178" s="54" t="str">
        <f t="shared" ca="1" si="64"/>
        <v/>
      </c>
      <c r="X178" s="54" t="str">
        <f t="shared" ca="1" si="65"/>
        <v/>
      </c>
      <c r="Y178"/>
      <c r="Z178"/>
      <c r="AA178" s="54" t="str">
        <f t="shared" si="75"/>
        <v/>
      </c>
      <c r="AB178" s="89" t="str">
        <f t="shared" ca="1" si="66"/>
        <v/>
      </c>
      <c r="AC178" s="89" t="str">
        <f t="shared" ca="1" si="67"/>
        <v/>
      </c>
      <c r="AD178"/>
      <c r="AE178" s="79" t="e">
        <f t="shared" si="68"/>
        <v>#VALUE!</v>
      </c>
      <c r="AF178" s="79" t="str">
        <f t="shared" si="69"/>
        <v/>
      </c>
      <c r="AG178" s="81" t="str">
        <f t="shared" si="76"/>
        <v/>
      </c>
      <c r="AH178" s="81" t="e">
        <f t="shared" si="70"/>
        <v>#VALUE!</v>
      </c>
      <c r="AI178" s="81" t="str">
        <f t="shared" si="71"/>
        <v/>
      </c>
      <c r="AJ178"/>
      <c r="AK178"/>
      <c r="AL178"/>
      <c r="AM178">
        <f t="shared" si="77"/>
        <v>0</v>
      </c>
      <c r="AN178">
        <f>COUNTIFS($L$1:L178,L178,$O$1:O178,O178)</f>
        <v>0</v>
      </c>
      <c r="AO178">
        <f t="shared" si="78"/>
        <v>0</v>
      </c>
      <c r="AP178">
        <f>COUNTIFS($J$4:J178,"SAYIM",$L$4:L178,L178,$O$4:O178,O178)</f>
        <v>0</v>
      </c>
      <c r="AQ178"/>
      <c r="AR178" s="1" t="str">
        <f>FİLTRE!$H$5</f>
        <v>TÜMÜ</v>
      </c>
      <c r="AS178"/>
      <c r="AU178" s="56">
        <f t="shared" si="72"/>
        <v>0</v>
      </c>
      <c r="AV178" s="54" t="str">
        <f t="shared" ca="1" si="73"/>
        <v/>
      </c>
      <c r="AW178" s="54" t="str">
        <f t="shared" ca="1" si="74"/>
        <v/>
      </c>
    </row>
    <row r="179" spans="2:49" x14ac:dyDescent="0.25">
      <c r="B179" s="1" t="str">
        <f>IF(I179="","",
(IF(N179=FİLTRE!$H$6,2,0)+IF(FİLTRE!$H$6="TOPLAM",2,0))
)</f>
        <v/>
      </c>
      <c r="C179">
        <f ca="1">IF(FİLTRE!$M$5="",9,(IF(U179&gt;=FİLTRE!$M$5,1,0)))</f>
        <v>1</v>
      </c>
      <c r="D179" s="1">
        <f ca="1">IF(FİLTRE!$M$6="",9,(IF('SKT LİSTESİ'!P179&lt;=FİLTRE!$M$6,1,0)))</f>
        <v>0</v>
      </c>
      <c r="E179" s="25" t="str">
        <f>IF(I179="","",(COUNTIFS($L$4:L179,L179)))</f>
        <v/>
      </c>
      <c r="F179" s="13">
        <f ca="1">IF(OR(B179&lt;&gt;2,C179&lt;&gt;1,D179&lt;&gt;1,H179&lt;&gt;1),0,
COUNTIFS($B$4:B179,2,$C$4:C179,1,$D$4:D179,1,$H$4:H179,1))</f>
        <v>0</v>
      </c>
      <c r="G179" s="26" t="str">
        <f>IF(I179="","",(COUNTIF($E$4:E179,E179)))</f>
        <v/>
      </c>
      <c r="H179" s="1">
        <f ca="1">IF(AND(J179="SAYIM",FİLTRE!$H$5="RAFTA",U179&lt;&gt;0),1,0)+
IF(AND(J179="İADE DEPO",FİLTRE!$H$5="İADE DEPO"),1,0)+
IF(FİLTRE!$H$5="TÜMÜ",1,0)+
IF(AND(J179="FİRMA İADE",FİLTRE!$H$5="FİRMA İADE"),1,0)+
IF(AND(J179="İMHA",FİLTRE!$H$5="İMHA"),1,0)</f>
        <v>1</v>
      </c>
      <c r="I179" s="5"/>
      <c r="J179" s="3"/>
      <c r="K179" s="3"/>
      <c r="L179" s="28" t="str">
        <f>(IF(K179="","",(VLOOKUP(K179,'ÜRÜN LİSTESİ'!B:C,2,0))))</f>
        <v/>
      </c>
      <c r="M179" s="29" t="str">
        <f>IF(K179="","",VLOOKUP(K179,'ÜRÜN LİSTESİ'!B:D,3,0))</f>
        <v/>
      </c>
      <c r="N179" s="28" t="str">
        <f>IF(K179="","",VLOOKUP(K179,'ÜRÜN LİSTESİ'!B:F,5,0))</f>
        <v/>
      </c>
      <c r="O179" s="5"/>
      <c r="P179" s="56" t="str">
        <f t="shared" ca="1" si="56"/>
        <v/>
      </c>
      <c r="Q179" s="57"/>
      <c r="R179" s="51" t="str">
        <f>IF(K179="","",
(IF($AK$2&gt;$AL$2,0,IF(K179="","",VLOOKUP(K179,'ÜRÜN LİSTESİ'!B:F,4,0)))))</f>
        <v/>
      </c>
      <c r="S179" s="51" t="str">
        <f t="shared" si="61"/>
        <v/>
      </c>
      <c r="T179" s="58" t="str">
        <f t="shared" ca="1" si="62"/>
        <v/>
      </c>
      <c r="U179" s="54" t="str">
        <f t="shared" ca="1" si="63"/>
        <v/>
      </c>
      <c r="V179" s="23"/>
      <c r="W179" s="54" t="str">
        <f t="shared" ca="1" si="64"/>
        <v/>
      </c>
      <c r="X179" s="54" t="str">
        <f t="shared" ca="1" si="65"/>
        <v/>
      </c>
      <c r="Y179"/>
      <c r="Z179"/>
      <c r="AA179" s="54" t="str">
        <f t="shared" si="75"/>
        <v/>
      </c>
      <c r="AB179" s="89" t="str">
        <f t="shared" ca="1" si="66"/>
        <v/>
      </c>
      <c r="AC179" s="89" t="str">
        <f t="shared" ca="1" si="67"/>
        <v/>
      </c>
      <c r="AD179"/>
      <c r="AE179" s="79" t="e">
        <f t="shared" si="68"/>
        <v>#VALUE!</v>
      </c>
      <c r="AF179" s="79" t="str">
        <f t="shared" si="69"/>
        <v/>
      </c>
      <c r="AG179" s="81" t="str">
        <f t="shared" si="76"/>
        <v/>
      </c>
      <c r="AH179" s="81" t="e">
        <f t="shared" si="70"/>
        <v>#VALUE!</v>
      </c>
      <c r="AI179" s="81" t="str">
        <f t="shared" si="71"/>
        <v/>
      </c>
      <c r="AJ179"/>
      <c r="AK179"/>
      <c r="AL179"/>
      <c r="AM179">
        <f t="shared" si="77"/>
        <v>0</v>
      </c>
      <c r="AN179">
        <f>COUNTIFS($L$1:L179,L179,$O$1:O179,O179)</f>
        <v>0</v>
      </c>
      <c r="AO179">
        <f t="shared" si="78"/>
        <v>0</v>
      </c>
      <c r="AP179">
        <f>COUNTIFS($J$4:J179,"SAYIM",$L$4:L179,L179,$O$4:O179,O179)</f>
        <v>0</v>
      </c>
      <c r="AQ179"/>
      <c r="AR179" s="1" t="str">
        <f>FİLTRE!$H$5</f>
        <v>TÜMÜ</v>
      </c>
      <c r="AS179"/>
      <c r="AU179" s="56">
        <f t="shared" si="72"/>
        <v>0</v>
      </c>
      <c r="AV179" s="54" t="str">
        <f t="shared" ca="1" si="73"/>
        <v/>
      </c>
      <c r="AW179" s="54" t="str">
        <f t="shared" ca="1" si="74"/>
        <v/>
      </c>
    </row>
    <row r="180" spans="2:49" x14ac:dyDescent="0.25">
      <c r="B180" s="1" t="str">
        <f>IF(I180="","",
(IF(N180=FİLTRE!$H$6,2,0)+IF(FİLTRE!$H$6="TOPLAM",2,0))
)</f>
        <v/>
      </c>
      <c r="C180">
        <f ca="1">IF(FİLTRE!$M$5="",9,(IF(U180&gt;=FİLTRE!$M$5,1,0)))</f>
        <v>1</v>
      </c>
      <c r="D180" s="1">
        <f ca="1">IF(FİLTRE!$M$6="",9,(IF('SKT LİSTESİ'!P180&lt;=FİLTRE!$M$6,1,0)))</f>
        <v>0</v>
      </c>
      <c r="E180" s="25" t="str">
        <f>IF(I180="","",(COUNTIFS($L$4:L180,L180)))</f>
        <v/>
      </c>
      <c r="F180" s="13">
        <f ca="1">IF(OR(B180&lt;&gt;2,C180&lt;&gt;1,D180&lt;&gt;1,H180&lt;&gt;1),0,
COUNTIFS($B$4:B180,2,$C$4:C180,1,$D$4:D180,1,$H$4:H180,1))</f>
        <v>0</v>
      </c>
      <c r="G180" s="26" t="str">
        <f>IF(I180="","",(COUNTIF($E$4:E180,E180)))</f>
        <v/>
      </c>
      <c r="H180" s="1">
        <f ca="1">IF(AND(J180="SAYIM",FİLTRE!$H$5="RAFTA",U180&lt;&gt;0),1,0)+
IF(AND(J180="İADE DEPO",FİLTRE!$H$5="İADE DEPO"),1,0)+
IF(FİLTRE!$H$5="TÜMÜ",1,0)+
IF(AND(J180="FİRMA İADE",FİLTRE!$H$5="FİRMA İADE"),1,0)+
IF(AND(J180="İMHA",FİLTRE!$H$5="İMHA"),1,0)</f>
        <v>1</v>
      </c>
      <c r="I180" s="5"/>
      <c r="J180" s="3"/>
      <c r="K180" s="3"/>
      <c r="L180" s="28" t="str">
        <f>(IF(K180="","",(VLOOKUP(K180,'ÜRÜN LİSTESİ'!B:C,2,0))))</f>
        <v/>
      </c>
      <c r="M180" s="29" t="str">
        <f>IF(K180="","",VLOOKUP(K180,'ÜRÜN LİSTESİ'!B:D,3,0))</f>
        <v/>
      </c>
      <c r="N180" s="28" t="str">
        <f>IF(K180="","",VLOOKUP(K180,'ÜRÜN LİSTESİ'!B:F,5,0))</f>
        <v/>
      </c>
      <c r="O180" s="5"/>
      <c r="P180" s="56" t="str">
        <f t="shared" ca="1" si="56"/>
        <v/>
      </c>
      <c r="Q180" s="57"/>
      <c r="R180" s="51" t="str">
        <f>IF(K180="","",
(IF($AK$2&gt;$AL$2,0,IF(K180="","",VLOOKUP(K180,'ÜRÜN LİSTESİ'!B:F,4,0)))))</f>
        <v/>
      </c>
      <c r="S180" s="51" t="str">
        <f t="shared" si="61"/>
        <v/>
      </c>
      <c r="T180" s="58" t="str">
        <f t="shared" ca="1" si="62"/>
        <v/>
      </c>
      <c r="U180" s="54" t="str">
        <f t="shared" ca="1" si="63"/>
        <v/>
      </c>
      <c r="V180" s="23"/>
      <c r="W180" s="54" t="str">
        <f t="shared" ca="1" si="64"/>
        <v/>
      </c>
      <c r="X180" s="54" t="str">
        <f t="shared" ca="1" si="65"/>
        <v/>
      </c>
      <c r="Y180"/>
      <c r="Z180"/>
      <c r="AA180" s="54" t="str">
        <f t="shared" si="75"/>
        <v/>
      </c>
      <c r="AB180" s="89" t="str">
        <f t="shared" ca="1" si="66"/>
        <v/>
      </c>
      <c r="AC180" s="89" t="str">
        <f t="shared" ca="1" si="67"/>
        <v/>
      </c>
      <c r="AD180"/>
      <c r="AE180" s="79" t="e">
        <f t="shared" si="68"/>
        <v>#VALUE!</v>
      </c>
      <c r="AF180" s="79" t="str">
        <f t="shared" si="69"/>
        <v/>
      </c>
      <c r="AG180" s="81" t="str">
        <f t="shared" si="76"/>
        <v/>
      </c>
      <c r="AH180" s="81" t="e">
        <f t="shared" si="70"/>
        <v>#VALUE!</v>
      </c>
      <c r="AI180" s="81" t="str">
        <f t="shared" si="71"/>
        <v/>
      </c>
      <c r="AJ180"/>
      <c r="AK180"/>
      <c r="AL180"/>
      <c r="AM180">
        <f t="shared" si="77"/>
        <v>0</v>
      </c>
      <c r="AN180">
        <f>COUNTIFS($L$1:L180,L180,$O$1:O180,O180)</f>
        <v>0</v>
      </c>
      <c r="AO180">
        <f t="shared" si="78"/>
        <v>0</v>
      </c>
      <c r="AP180">
        <f>COUNTIFS($J$4:J180,"SAYIM",$L$4:L180,L180,$O$4:O180,O180)</f>
        <v>0</v>
      </c>
      <c r="AQ180"/>
      <c r="AR180" s="1" t="str">
        <f>FİLTRE!$H$5</f>
        <v>TÜMÜ</v>
      </c>
      <c r="AS180"/>
      <c r="AU180" s="56">
        <f t="shared" si="72"/>
        <v>0</v>
      </c>
      <c r="AV180" s="54" t="str">
        <f t="shared" ca="1" si="73"/>
        <v/>
      </c>
      <c r="AW180" s="54" t="str">
        <f t="shared" ca="1" si="74"/>
        <v/>
      </c>
    </row>
    <row r="181" spans="2:49" x14ac:dyDescent="0.25">
      <c r="B181" s="1" t="str">
        <f>IF(I181="","",
(IF(N181=FİLTRE!$H$6,2,0)+IF(FİLTRE!$H$6="TOPLAM",2,0))
)</f>
        <v/>
      </c>
      <c r="C181">
        <f ca="1">IF(FİLTRE!$M$5="",9,(IF(U181&gt;=FİLTRE!$M$5,1,0)))</f>
        <v>1</v>
      </c>
      <c r="D181" s="1">
        <f ca="1">IF(FİLTRE!$M$6="",9,(IF('SKT LİSTESİ'!P181&lt;=FİLTRE!$M$6,1,0)))</f>
        <v>0</v>
      </c>
      <c r="E181" s="25" t="str">
        <f>IF(I181="","",(COUNTIFS($L$4:L181,L181)))</f>
        <v/>
      </c>
      <c r="F181" s="13">
        <f ca="1">IF(OR(B181&lt;&gt;2,C181&lt;&gt;1,D181&lt;&gt;1,H181&lt;&gt;1),0,
COUNTIFS($B$4:B181,2,$C$4:C181,1,$D$4:D181,1,$H$4:H181,1))</f>
        <v>0</v>
      </c>
      <c r="G181" s="26" t="str">
        <f>IF(I181="","",(COUNTIF($E$4:E181,E181)))</f>
        <v/>
      </c>
      <c r="H181" s="1">
        <f ca="1">IF(AND(J181="SAYIM",FİLTRE!$H$5="RAFTA",U181&lt;&gt;0),1,0)+
IF(AND(J181="İADE DEPO",FİLTRE!$H$5="İADE DEPO"),1,0)+
IF(FİLTRE!$H$5="TÜMÜ",1,0)+
IF(AND(J181="FİRMA İADE",FİLTRE!$H$5="FİRMA İADE"),1,0)+
IF(AND(J181="İMHA",FİLTRE!$H$5="İMHA"),1,0)</f>
        <v>1</v>
      </c>
      <c r="I181" s="5"/>
      <c r="J181" s="3"/>
      <c r="K181" s="3"/>
      <c r="L181" s="28" t="str">
        <f>(IF(K181="","",(VLOOKUP(K181,'ÜRÜN LİSTESİ'!B:C,2,0))))</f>
        <v/>
      </c>
      <c r="M181" s="29" t="str">
        <f>IF(K181="","",VLOOKUP(K181,'ÜRÜN LİSTESİ'!B:D,3,0))</f>
        <v/>
      </c>
      <c r="N181" s="28" t="str">
        <f>IF(K181="","",VLOOKUP(K181,'ÜRÜN LİSTESİ'!B:F,5,0))</f>
        <v/>
      </c>
      <c r="O181" s="5"/>
      <c r="P181" s="56" t="str">
        <f t="shared" ca="1" si="56"/>
        <v/>
      </c>
      <c r="Q181" s="57"/>
      <c r="R181" s="51" t="str">
        <f>IF(K181="","",
(IF($AK$2&gt;$AL$2,0,IF(K181="","",VLOOKUP(K181,'ÜRÜN LİSTESİ'!B:F,4,0)))))</f>
        <v/>
      </c>
      <c r="S181" s="51" t="str">
        <f t="shared" si="61"/>
        <v/>
      </c>
      <c r="T181" s="58" t="str">
        <f t="shared" ca="1" si="62"/>
        <v/>
      </c>
      <c r="U181" s="54" t="str">
        <f t="shared" ca="1" si="63"/>
        <v/>
      </c>
      <c r="V181" s="23"/>
      <c r="W181" s="54" t="str">
        <f t="shared" ca="1" si="64"/>
        <v/>
      </c>
      <c r="X181" s="54" t="str">
        <f t="shared" ca="1" si="65"/>
        <v/>
      </c>
      <c r="Y181"/>
      <c r="Z181"/>
      <c r="AA181" s="54" t="str">
        <f t="shared" si="75"/>
        <v/>
      </c>
      <c r="AB181" s="89" t="str">
        <f t="shared" ca="1" si="66"/>
        <v/>
      </c>
      <c r="AC181" s="89" t="str">
        <f t="shared" ca="1" si="67"/>
        <v/>
      </c>
      <c r="AD181"/>
      <c r="AE181" s="79" t="e">
        <f t="shared" si="68"/>
        <v>#VALUE!</v>
      </c>
      <c r="AF181" s="79" t="str">
        <f t="shared" si="69"/>
        <v/>
      </c>
      <c r="AG181" s="81" t="str">
        <f t="shared" si="76"/>
        <v/>
      </c>
      <c r="AH181" s="81" t="e">
        <f t="shared" si="70"/>
        <v>#VALUE!</v>
      </c>
      <c r="AI181" s="81" t="str">
        <f t="shared" si="71"/>
        <v/>
      </c>
      <c r="AJ181"/>
      <c r="AK181"/>
      <c r="AL181"/>
      <c r="AM181">
        <f t="shared" si="77"/>
        <v>0</v>
      </c>
      <c r="AN181">
        <f>COUNTIFS($L$1:L181,L181,$O$1:O181,O181)</f>
        <v>0</v>
      </c>
      <c r="AO181">
        <f t="shared" si="78"/>
        <v>0</v>
      </c>
      <c r="AP181">
        <f>COUNTIFS($J$4:J181,"SAYIM",$L$4:L181,L181,$O$4:O181,O181)</f>
        <v>0</v>
      </c>
      <c r="AQ181"/>
      <c r="AR181" s="1" t="str">
        <f>FİLTRE!$H$5</f>
        <v>TÜMÜ</v>
      </c>
      <c r="AS181"/>
      <c r="AU181" s="56">
        <f t="shared" si="72"/>
        <v>0</v>
      </c>
      <c r="AV181" s="54" t="str">
        <f t="shared" ca="1" si="73"/>
        <v/>
      </c>
      <c r="AW181" s="54" t="str">
        <f t="shared" ca="1" si="74"/>
        <v/>
      </c>
    </row>
    <row r="182" spans="2:49" x14ac:dyDescent="0.25">
      <c r="B182" s="1" t="str">
        <f>IF(I182="","",
(IF(N182=FİLTRE!$H$6,2,0)+IF(FİLTRE!$H$6="TOPLAM",2,0))
)</f>
        <v/>
      </c>
      <c r="C182">
        <f ca="1">IF(FİLTRE!$M$5="",9,(IF(U182&gt;=FİLTRE!$M$5,1,0)))</f>
        <v>1</v>
      </c>
      <c r="D182" s="1">
        <f ca="1">IF(FİLTRE!$M$6="",9,(IF('SKT LİSTESİ'!P182&lt;=FİLTRE!$M$6,1,0)))</f>
        <v>0</v>
      </c>
      <c r="E182" s="25" t="str">
        <f>IF(I182="","",(COUNTIFS($L$4:L182,L182)))</f>
        <v/>
      </c>
      <c r="F182" s="13">
        <f ca="1">IF(OR(B182&lt;&gt;2,C182&lt;&gt;1,D182&lt;&gt;1,H182&lt;&gt;1),0,
COUNTIFS($B$4:B182,2,$C$4:C182,1,$D$4:D182,1,$H$4:H182,1))</f>
        <v>0</v>
      </c>
      <c r="G182" s="26" t="str">
        <f>IF(I182="","",(COUNTIF($E$4:E182,E182)))</f>
        <v/>
      </c>
      <c r="H182" s="1">
        <f ca="1">IF(AND(J182="SAYIM",FİLTRE!$H$5="RAFTA",U182&lt;&gt;0),1,0)+
IF(AND(J182="İADE DEPO",FİLTRE!$H$5="İADE DEPO"),1,0)+
IF(FİLTRE!$H$5="TÜMÜ",1,0)+
IF(AND(J182="FİRMA İADE",FİLTRE!$H$5="FİRMA İADE"),1,0)+
IF(AND(J182="İMHA",FİLTRE!$H$5="İMHA"),1,0)</f>
        <v>1</v>
      </c>
      <c r="I182" s="5"/>
      <c r="J182" s="3"/>
      <c r="K182" s="3"/>
      <c r="L182" s="28" t="str">
        <f>(IF(K182="","",(VLOOKUP(K182,'ÜRÜN LİSTESİ'!B:C,2,0))))</f>
        <v/>
      </c>
      <c r="M182" s="29" t="str">
        <f>IF(K182="","",VLOOKUP(K182,'ÜRÜN LİSTESİ'!B:D,3,0))</f>
        <v/>
      </c>
      <c r="N182" s="28" t="str">
        <f>IF(K182="","",VLOOKUP(K182,'ÜRÜN LİSTESİ'!B:F,5,0))</f>
        <v/>
      </c>
      <c r="O182" s="5"/>
      <c r="P182" s="56" t="str">
        <f t="shared" ca="1" si="56"/>
        <v/>
      </c>
      <c r="Q182" s="57"/>
      <c r="R182" s="51" t="str">
        <f>IF(K182="","",
(IF($AK$2&gt;$AL$2,0,IF(K182="","",VLOOKUP(K182,'ÜRÜN LİSTESİ'!B:F,4,0)))))</f>
        <v/>
      </c>
      <c r="S182" s="51" t="str">
        <f t="shared" si="61"/>
        <v/>
      </c>
      <c r="T182" s="58" t="str">
        <f t="shared" ca="1" si="62"/>
        <v/>
      </c>
      <c r="U182" s="54" t="str">
        <f t="shared" ca="1" si="63"/>
        <v/>
      </c>
      <c r="V182" s="23"/>
      <c r="W182" s="54" t="str">
        <f t="shared" ca="1" si="64"/>
        <v/>
      </c>
      <c r="X182" s="54" t="str">
        <f t="shared" ca="1" si="65"/>
        <v/>
      </c>
      <c r="Y182"/>
      <c r="Z182"/>
      <c r="AA182" s="54" t="str">
        <f t="shared" si="75"/>
        <v/>
      </c>
      <c r="AB182" s="89" t="str">
        <f t="shared" ca="1" si="66"/>
        <v/>
      </c>
      <c r="AC182" s="89" t="str">
        <f t="shared" ca="1" si="67"/>
        <v/>
      </c>
      <c r="AD182"/>
      <c r="AE182" s="79" t="e">
        <f t="shared" si="68"/>
        <v>#VALUE!</v>
      </c>
      <c r="AF182" s="79" t="str">
        <f t="shared" si="69"/>
        <v/>
      </c>
      <c r="AG182" s="81" t="str">
        <f t="shared" si="76"/>
        <v/>
      </c>
      <c r="AH182" s="81" t="e">
        <f t="shared" si="70"/>
        <v>#VALUE!</v>
      </c>
      <c r="AI182" s="81" t="str">
        <f t="shared" si="71"/>
        <v/>
      </c>
      <c r="AJ182"/>
      <c r="AK182"/>
      <c r="AL182"/>
      <c r="AM182">
        <f t="shared" si="77"/>
        <v>0</v>
      </c>
      <c r="AN182">
        <f>COUNTIFS($L$1:L182,L182,$O$1:O182,O182)</f>
        <v>0</v>
      </c>
      <c r="AO182">
        <f t="shared" si="78"/>
        <v>0</v>
      </c>
      <c r="AP182">
        <f>COUNTIFS($J$4:J182,"SAYIM",$L$4:L182,L182,$O$4:O182,O182)</f>
        <v>0</v>
      </c>
      <c r="AQ182"/>
      <c r="AR182" s="1" t="str">
        <f>FİLTRE!$H$5</f>
        <v>TÜMÜ</v>
      </c>
      <c r="AS182"/>
      <c r="AU182" s="56">
        <f t="shared" si="72"/>
        <v>0</v>
      </c>
      <c r="AV182" s="54" t="str">
        <f t="shared" ca="1" si="73"/>
        <v/>
      </c>
      <c r="AW182" s="54" t="str">
        <f t="shared" ca="1" si="74"/>
        <v/>
      </c>
    </row>
    <row r="183" spans="2:49" x14ac:dyDescent="0.25">
      <c r="B183" s="1" t="str">
        <f>IF(I183="","",
(IF(N183=FİLTRE!$H$6,2,0)+IF(FİLTRE!$H$6="TOPLAM",2,0))
)</f>
        <v/>
      </c>
      <c r="C183">
        <f ca="1">IF(FİLTRE!$M$5="",9,(IF(U183&gt;=FİLTRE!$M$5,1,0)))</f>
        <v>1</v>
      </c>
      <c r="D183" s="1">
        <f ca="1">IF(FİLTRE!$M$6="",9,(IF('SKT LİSTESİ'!P183&lt;=FİLTRE!$M$6,1,0)))</f>
        <v>0</v>
      </c>
      <c r="E183" s="25" t="str">
        <f>IF(I183="","",(COUNTIFS($L$4:L183,L183)))</f>
        <v/>
      </c>
      <c r="F183" s="13">
        <f ca="1">IF(OR(B183&lt;&gt;2,C183&lt;&gt;1,D183&lt;&gt;1,H183&lt;&gt;1),0,
COUNTIFS($B$4:B183,2,$C$4:C183,1,$D$4:D183,1,$H$4:H183,1))</f>
        <v>0</v>
      </c>
      <c r="G183" s="26" t="str">
        <f>IF(I183="","",(COUNTIF($E$4:E183,E183)))</f>
        <v/>
      </c>
      <c r="H183" s="1">
        <f ca="1">IF(AND(J183="SAYIM",FİLTRE!$H$5="RAFTA",U183&lt;&gt;0),1,0)+
IF(AND(J183="İADE DEPO",FİLTRE!$H$5="İADE DEPO"),1,0)+
IF(FİLTRE!$H$5="TÜMÜ",1,0)+
IF(AND(J183="FİRMA İADE",FİLTRE!$H$5="FİRMA İADE"),1,0)+
IF(AND(J183="İMHA",FİLTRE!$H$5="İMHA"),1,0)</f>
        <v>1</v>
      </c>
      <c r="I183" s="5"/>
      <c r="J183" s="3"/>
      <c r="K183" s="3"/>
      <c r="L183" s="28" t="str">
        <f>(IF(K183="","",(VLOOKUP(K183,'ÜRÜN LİSTESİ'!B:C,2,0))))</f>
        <v/>
      </c>
      <c r="M183" s="29" t="str">
        <f>IF(K183="","",VLOOKUP(K183,'ÜRÜN LİSTESİ'!B:D,3,0))</f>
        <v/>
      </c>
      <c r="N183" s="28" t="str">
        <f>IF(K183="","",VLOOKUP(K183,'ÜRÜN LİSTESİ'!B:F,5,0))</f>
        <v/>
      </c>
      <c r="O183" s="5"/>
      <c r="P183" s="56" t="str">
        <f t="shared" ca="1" si="56"/>
        <v/>
      </c>
      <c r="Q183" s="57"/>
      <c r="R183" s="51" t="str">
        <f>IF(K183="","",
(IF($AK$2&gt;$AL$2,0,IF(K183="","",VLOOKUP(K183,'ÜRÜN LİSTESİ'!B:F,4,0)))))</f>
        <v/>
      </c>
      <c r="S183" s="51" t="str">
        <f t="shared" si="61"/>
        <v/>
      </c>
      <c r="T183" s="58" t="str">
        <f t="shared" ca="1" si="62"/>
        <v/>
      </c>
      <c r="U183" s="54" t="str">
        <f t="shared" ca="1" si="63"/>
        <v/>
      </c>
      <c r="V183" s="23"/>
      <c r="W183" s="54" t="str">
        <f t="shared" ca="1" si="64"/>
        <v/>
      </c>
      <c r="X183" s="54" t="str">
        <f t="shared" ca="1" si="65"/>
        <v/>
      </c>
      <c r="Y183"/>
      <c r="Z183"/>
      <c r="AA183" s="54" t="str">
        <f t="shared" si="75"/>
        <v/>
      </c>
      <c r="AB183" s="89" t="str">
        <f t="shared" ca="1" si="66"/>
        <v/>
      </c>
      <c r="AC183" s="89" t="str">
        <f t="shared" ca="1" si="67"/>
        <v/>
      </c>
      <c r="AD183"/>
      <c r="AE183" s="79" t="e">
        <f t="shared" si="68"/>
        <v>#VALUE!</v>
      </c>
      <c r="AF183" s="79" t="str">
        <f t="shared" si="69"/>
        <v/>
      </c>
      <c r="AG183" s="81" t="str">
        <f t="shared" si="76"/>
        <v/>
      </c>
      <c r="AH183" s="81" t="e">
        <f t="shared" si="70"/>
        <v>#VALUE!</v>
      </c>
      <c r="AI183" s="81" t="str">
        <f t="shared" si="71"/>
        <v/>
      </c>
      <c r="AJ183"/>
      <c r="AK183"/>
      <c r="AL183"/>
      <c r="AM183">
        <f t="shared" si="77"/>
        <v>0</v>
      </c>
      <c r="AN183">
        <f>COUNTIFS($L$1:L183,L183,$O$1:O183,O183)</f>
        <v>0</v>
      </c>
      <c r="AO183">
        <f t="shared" si="78"/>
        <v>0</v>
      </c>
      <c r="AP183">
        <f>COUNTIFS($J$4:J183,"SAYIM",$L$4:L183,L183,$O$4:O183,O183)</f>
        <v>0</v>
      </c>
      <c r="AQ183"/>
      <c r="AR183" s="1" t="str">
        <f>FİLTRE!$H$5</f>
        <v>TÜMÜ</v>
      </c>
      <c r="AS183"/>
      <c r="AU183" s="56">
        <f t="shared" si="72"/>
        <v>0</v>
      </c>
      <c r="AV183" s="54" t="str">
        <f t="shared" ca="1" si="73"/>
        <v/>
      </c>
      <c r="AW183" s="54" t="str">
        <f t="shared" ca="1" si="74"/>
        <v/>
      </c>
    </row>
    <row r="184" spans="2:49" x14ac:dyDescent="0.25">
      <c r="B184" s="1" t="str">
        <f>IF(I184="","",
(IF(N184=FİLTRE!$H$6,2,0)+IF(FİLTRE!$H$6="TOPLAM",2,0))
)</f>
        <v/>
      </c>
      <c r="C184">
        <f ca="1">IF(FİLTRE!$M$5="",9,(IF(U184&gt;=FİLTRE!$M$5,1,0)))</f>
        <v>1</v>
      </c>
      <c r="D184" s="1">
        <f ca="1">IF(FİLTRE!$M$6="",9,(IF('SKT LİSTESİ'!P184&lt;=FİLTRE!$M$6,1,0)))</f>
        <v>0</v>
      </c>
      <c r="E184" s="25" t="str">
        <f>IF(I184="","",(COUNTIFS($L$4:L184,L184)))</f>
        <v/>
      </c>
      <c r="F184" s="13">
        <f ca="1">IF(OR(B184&lt;&gt;2,C184&lt;&gt;1,D184&lt;&gt;1,H184&lt;&gt;1),0,
COUNTIFS($B$4:B184,2,$C$4:C184,1,$D$4:D184,1,$H$4:H184,1))</f>
        <v>0</v>
      </c>
      <c r="G184" s="26" t="str">
        <f>IF(I184="","",(COUNTIF($E$4:E184,E184)))</f>
        <v/>
      </c>
      <c r="H184" s="1">
        <f ca="1">IF(AND(J184="SAYIM",FİLTRE!$H$5="RAFTA",U184&lt;&gt;0),1,0)+
IF(AND(J184="İADE DEPO",FİLTRE!$H$5="İADE DEPO"),1,0)+
IF(FİLTRE!$H$5="TÜMÜ",1,0)+
IF(AND(J184="FİRMA İADE",FİLTRE!$H$5="FİRMA İADE"),1,0)+
IF(AND(J184="İMHA",FİLTRE!$H$5="İMHA"),1,0)</f>
        <v>1</v>
      </c>
      <c r="I184" s="5"/>
      <c r="J184" s="3"/>
      <c r="K184" s="3"/>
      <c r="L184" s="28" t="str">
        <f>(IF(K184="","",(VLOOKUP(K184,'ÜRÜN LİSTESİ'!B:C,2,0))))</f>
        <v/>
      </c>
      <c r="M184" s="29" t="str">
        <f>IF(K184="","",VLOOKUP(K184,'ÜRÜN LİSTESİ'!B:D,3,0))</f>
        <v/>
      </c>
      <c r="N184" s="28" t="str">
        <f>IF(K184="","",VLOOKUP(K184,'ÜRÜN LİSTESİ'!B:F,5,0))</f>
        <v/>
      </c>
      <c r="O184" s="5"/>
      <c r="P184" s="56" t="str">
        <f t="shared" ca="1" si="56"/>
        <v/>
      </c>
      <c r="Q184" s="57"/>
      <c r="R184" s="51" t="str">
        <f>IF(K184="","",
(IF($AK$2&gt;$AL$2,0,IF(K184="","",VLOOKUP(K184,'ÜRÜN LİSTESİ'!B:F,4,0)))))</f>
        <v/>
      </c>
      <c r="S184" s="51" t="str">
        <f t="shared" si="61"/>
        <v/>
      </c>
      <c r="T184" s="58" t="str">
        <f t="shared" ca="1" si="62"/>
        <v/>
      </c>
      <c r="U184" s="54" t="str">
        <f t="shared" ca="1" si="63"/>
        <v/>
      </c>
      <c r="V184" s="23"/>
      <c r="W184" s="54" t="str">
        <f t="shared" ca="1" si="64"/>
        <v/>
      </c>
      <c r="X184" s="54" t="str">
        <f t="shared" ca="1" si="65"/>
        <v/>
      </c>
      <c r="Y184"/>
      <c r="Z184"/>
      <c r="AA184" s="54" t="str">
        <f t="shared" si="75"/>
        <v/>
      </c>
      <c r="AB184" s="89" t="str">
        <f t="shared" ca="1" si="66"/>
        <v/>
      </c>
      <c r="AC184" s="89" t="str">
        <f t="shared" ca="1" si="67"/>
        <v/>
      </c>
      <c r="AD184"/>
      <c r="AE184" s="79" t="e">
        <f t="shared" si="68"/>
        <v>#VALUE!</v>
      </c>
      <c r="AF184" s="79" t="str">
        <f t="shared" si="69"/>
        <v/>
      </c>
      <c r="AG184" s="81" t="str">
        <f t="shared" si="76"/>
        <v/>
      </c>
      <c r="AH184" s="81" t="e">
        <f t="shared" si="70"/>
        <v>#VALUE!</v>
      </c>
      <c r="AI184" s="81" t="str">
        <f t="shared" si="71"/>
        <v/>
      </c>
      <c r="AJ184"/>
      <c r="AK184"/>
      <c r="AL184"/>
      <c r="AM184">
        <f t="shared" si="77"/>
        <v>0</v>
      </c>
      <c r="AN184">
        <f>COUNTIFS($L$1:L184,L184,$O$1:O184,O184)</f>
        <v>0</v>
      </c>
      <c r="AO184">
        <f t="shared" si="78"/>
        <v>0</v>
      </c>
      <c r="AP184">
        <f>COUNTIFS($J$4:J184,"SAYIM",$L$4:L184,L184,$O$4:O184,O184)</f>
        <v>0</v>
      </c>
      <c r="AQ184"/>
      <c r="AR184" s="1" t="str">
        <f>FİLTRE!$H$5</f>
        <v>TÜMÜ</v>
      </c>
      <c r="AS184"/>
      <c r="AU184" s="56">
        <f t="shared" si="72"/>
        <v>0</v>
      </c>
      <c r="AV184" s="54" t="str">
        <f t="shared" ca="1" si="73"/>
        <v/>
      </c>
      <c r="AW184" s="54" t="str">
        <f t="shared" ca="1" si="74"/>
        <v/>
      </c>
    </row>
    <row r="185" spans="2:49" x14ac:dyDescent="0.25">
      <c r="B185" s="1" t="str">
        <f>IF(I185="","",
(IF(N185=FİLTRE!$H$6,2,0)+IF(FİLTRE!$H$6="TOPLAM",2,0))
)</f>
        <v/>
      </c>
      <c r="C185">
        <f ca="1">IF(FİLTRE!$M$5="",9,(IF(U185&gt;=FİLTRE!$M$5,1,0)))</f>
        <v>1</v>
      </c>
      <c r="D185" s="1">
        <f ca="1">IF(FİLTRE!$M$6="",9,(IF('SKT LİSTESİ'!P185&lt;=FİLTRE!$M$6,1,0)))</f>
        <v>0</v>
      </c>
      <c r="E185" s="25" t="str">
        <f>IF(I185="","",(COUNTIFS($L$4:L185,L185)))</f>
        <v/>
      </c>
      <c r="F185" s="13">
        <f ca="1">IF(OR(B185&lt;&gt;2,C185&lt;&gt;1,D185&lt;&gt;1,H185&lt;&gt;1),0,
COUNTIFS($B$4:B185,2,$C$4:C185,1,$D$4:D185,1,$H$4:H185,1))</f>
        <v>0</v>
      </c>
      <c r="G185" s="26" t="str">
        <f>IF(I185="","",(COUNTIF($E$4:E185,E185)))</f>
        <v/>
      </c>
      <c r="H185" s="1">
        <f ca="1">IF(AND(J185="SAYIM",FİLTRE!$H$5="RAFTA",U185&lt;&gt;0),1,0)+
IF(AND(J185="İADE DEPO",FİLTRE!$H$5="İADE DEPO"),1,0)+
IF(FİLTRE!$H$5="TÜMÜ",1,0)+
IF(AND(J185="FİRMA İADE",FİLTRE!$H$5="FİRMA İADE"),1,0)+
IF(AND(J185="İMHA",FİLTRE!$H$5="İMHA"),1,0)</f>
        <v>1</v>
      </c>
      <c r="I185" s="5"/>
      <c r="J185" s="3"/>
      <c r="K185" s="3"/>
      <c r="L185" s="28" t="str">
        <f>(IF(K185="","",(VLOOKUP(K185,'ÜRÜN LİSTESİ'!B:C,2,0))))</f>
        <v/>
      </c>
      <c r="M185" s="29" t="str">
        <f>IF(K185="","",VLOOKUP(K185,'ÜRÜN LİSTESİ'!B:D,3,0))</f>
        <v/>
      </c>
      <c r="N185" s="28" t="str">
        <f>IF(K185="","",VLOOKUP(K185,'ÜRÜN LİSTESİ'!B:F,5,0))</f>
        <v/>
      </c>
      <c r="O185" s="5"/>
      <c r="P185" s="56" t="str">
        <f t="shared" ca="1" si="56"/>
        <v/>
      </c>
      <c r="Q185" s="57"/>
      <c r="R185" s="51" t="str">
        <f>IF(K185="","",
(IF($AK$2&gt;$AL$2,0,IF(K185="","",VLOOKUP(K185,'ÜRÜN LİSTESİ'!B:F,4,0)))))</f>
        <v/>
      </c>
      <c r="S185" s="51" t="str">
        <f t="shared" si="61"/>
        <v/>
      </c>
      <c r="T185" s="58" t="str">
        <f t="shared" ca="1" si="62"/>
        <v/>
      </c>
      <c r="U185" s="54" t="str">
        <f t="shared" ca="1" si="63"/>
        <v/>
      </c>
      <c r="V185" s="23"/>
      <c r="W185" s="54" t="str">
        <f t="shared" ca="1" si="64"/>
        <v/>
      </c>
      <c r="X185" s="54" t="str">
        <f t="shared" ca="1" si="65"/>
        <v/>
      </c>
      <c r="Y185"/>
      <c r="Z185"/>
      <c r="AA185" s="54" t="str">
        <f t="shared" si="75"/>
        <v/>
      </c>
      <c r="AB185" s="89" t="str">
        <f t="shared" ca="1" si="66"/>
        <v/>
      </c>
      <c r="AC185" s="89" t="str">
        <f t="shared" ca="1" si="67"/>
        <v/>
      </c>
      <c r="AD185"/>
      <c r="AE185" s="79" t="e">
        <f t="shared" si="68"/>
        <v>#VALUE!</v>
      </c>
      <c r="AF185" s="79" t="str">
        <f t="shared" si="69"/>
        <v/>
      </c>
      <c r="AG185" s="81" t="str">
        <f t="shared" si="76"/>
        <v/>
      </c>
      <c r="AH185" s="81" t="e">
        <f t="shared" si="70"/>
        <v>#VALUE!</v>
      </c>
      <c r="AI185" s="81" t="str">
        <f t="shared" si="71"/>
        <v/>
      </c>
      <c r="AJ185"/>
      <c r="AK185"/>
      <c r="AL185"/>
      <c r="AM185">
        <f t="shared" si="77"/>
        <v>0</v>
      </c>
      <c r="AN185">
        <f>COUNTIFS($L$1:L185,L185,$O$1:O185,O185)</f>
        <v>0</v>
      </c>
      <c r="AO185">
        <f t="shared" si="78"/>
        <v>0</v>
      </c>
      <c r="AP185">
        <f>COUNTIFS($J$4:J185,"SAYIM",$L$4:L185,L185,$O$4:O185,O185)</f>
        <v>0</v>
      </c>
      <c r="AQ185"/>
      <c r="AR185" s="1" t="str">
        <f>FİLTRE!$H$5</f>
        <v>TÜMÜ</v>
      </c>
      <c r="AS185"/>
      <c r="AU185" s="56">
        <f t="shared" si="72"/>
        <v>0</v>
      </c>
      <c r="AV185" s="54" t="str">
        <f t="shared" ca="1" si="73"/>
        <v/>
      </c>
      <c r="AW185" s="54" t="str">
        <f t="shared" ca="1" si="74"/>
        <v/>
      </c>
    </row>
    <row r="186" spans="2:49" x14ac:dyDescent="0.25">
      <c r="B186" s="1" t="str">
        <f>IF(I186="","",
(IF(N186=FİLTRE!$H$6,2,0)+IF(FİLTRE!$H$6="TOPLAM",2,0))
)</f>
        <v/>
      </c>
      <c r="C186">
        <f ca="1">IF(FİLTRE!$M$5="",9,(IF(U186&gt;=FİLTRE!$M$5,1,0)))</f>
        <v>1</v>
      </c>
      <c r="D186" s="1">
        <f ca="1">IF(FİLTRE!$M$6="",9,(IF('SKT LİSTESİ'!P186&lt;=FİLTRE!$M$6,1,0)))</f>
        <v>0</v>
      </c>
      <c r="E186" s="25" t="str">
        <f>IF(I186="","",(COUNTIFS($L$4:L186,L186)))</f>
        <v/>
      </c>
      <c r="F186" s="13">
        <f ca="1">IF(OR(B186&lt;&gt;2,C186&lt;&gt;1,D186&lt;&gt;1,H186&lt;&gt;1),0,
COUNTIFS($B$4:B186,2,$C$4:C186,1,$D$4:D186,1,$H$4:H186,1))</f>
        <v>0</v>
      </c>
      <c r="G186" s="26" t="str">
        <f>IF(I186="","",(COUNTIF($E$4:E186,E186)))</f>
        <v/>
      </c>
      <c r="H186" s="1">
        <f ca="1">IF(AND(J186="SAYIM",FİLTRE!$H$5="RAFTA",U186&lt;&gt;0),1,0)+
IF(AND(J186="İADE DEPO",FİLTRE!$H$5="İADE DEPO"),1,0)+
IF(FİLTRE!$H$5="TÜMÜ",1,0)+
IF(AND(J186="FİRMA İADE",FİLTRE!$H$5="FİRMA İADE"),1,0)+
IF(AND(J186="İMHA",FİLTRE!$H$5="İMHA"),1,0)</f>
        <v>1</v>
      </c>
      <c r="I186" s="5"/>
      <c r="J186" s="3"/>
      <c r="K186" s="3"/>
      <c r="L186" s="28" t="str">
        <f>(IF(K186="","",(VLOOKUP(K186,'ÜRÜN LİSTESİ'!B:C,2,0))))</f>
        <v/>
      </c>
      <c r="M186" s="29" t="str">
        <f>IF(K186="","",VLOOKUP(K186,'ÜRÜN LİSTESİ'!B:D,3,0))</f>
        <v/>
      </c>
      <c r="N186" s="28" t="str">
        <f>IF(K186="","",VLOOKUP(K186,'ÜRÜN LİSTESİ'!B:F,5,0))</f>
        <v/>
      </c>
      <c r="O186" s="5"/>
      <c r="P186" s="56" t="str">
        <f t="shared" ca="1" si="56"/>
        <v/>
      </c>
      <c r="Q186" s="57"/>
      <c r="R186" s="51" t="str">
        <f>IF(K186="","",
(IF($AK$2&gt;$AL$2,0,IF(K186="","",VLOOKUP(K186,'ÜRÜN LİSTESİ'!B:F,4,0)))))</f>
        <v/>
      </c>
      <c r="S186" s="51" t="str">
        <f t="shared" si="61"/>
        <v/>
      </c>
      <c r="T186" s="58" t="str">
        <f t="shared" ca="1" si="62"/>
        <v/>
      </c>
      <c r="U186" s="54" t="str">
        <f t="shared" ca="1" si="63"/>
        <v/>
      </c>
      <c r="V186" s="23"/>
      <c r="W186" s="54" t="str">
        <f t="shared" ca="1" si="64"/>
        <v/>
      </c>
      <c r="X186" s="54" t="str">
        <f t="shared" ca="1" si="65"/>
        <v/>
      </c>
      <c r="Y186"/>
      <c r="Z186"/>
      <c r="AA186" s="54" t="str">
        <f t="shared" si="75"/>
        <v/>
      </c>
      <c r="AB186" s="89" t="str">
        <f t="shared" ca="1" si="66"/>
        <v/>
      </c>
      <c r="AC186" s="89" t="str">
        <f t="shared" ca="1" si="67"/>
        <v/>
      </c>
      <c r="AD186"/>
      <c r="AE186" s="79" t="e">
        <f t="shared" si="68"/>
        <v>#VALUE!</v>
      </c>
      <c r="AF186" s="79" t="str">
        <f t="shared" si="69"/>
        <v/>
      </c>
      <c r="AG186" s="81" t="str">
        <f t="shared" si="76"/>
        <v/>
      </c>
      <c r="AH186" s="81" t="e">
        <f t="shared" si="70"/>
        <v>#VALUE!</v>
      </c>
      <c r="AI186" s="81" t="str">
        <f t="shared" si="71"/>
        <v/>
      </c>
      <c r="AJ186"/>
      <c r="AK186"/>
      <c r="AL186"/>
      <c r="AM186">
        <f t="shared" si="77"/>
        <v>0</v>
      </c>
      <c r="AN186">
        <f>COUNTIFS($L$1:L186,L186,$O$1:O186,O186)</f>
        <v>0</v>
      </c>
      <c r="AO186">
        <f t="shared" si="78"/>
        <v>0</v>
      </c>
      <c r="AP186">
        <f>COUNTIFS($J$4:J186,"SAYIM",$L$4:L186,L186,$O$4:O186,O186)</f>
        <v>0</v>
      </c>
      <c r="AQ186"/>
      <c r="AR186" s="1" t="str">
        <f>FİLTRE!$H$5</f>
        <v>TÜMÜ</v>
      </c>
      <c r="AS186"/>
      <c r="AU186" s="56">
        <f t="shared" si="72"/>
        <v>0</v>
      </c>
      <c r="AV186" s="54" t="str">
        <f t="shared" ca="1" si="73"/>
        <v/>
      </c>
      <c r="AW186" s="54" t="str">
        <f t="shared" ca="1" si="74"/>
        <v/>
      </c>
    </row>
    <row r="187" spans="2:49" x14ac:dyDescent="0.25">
      <c r="B187" s="1" t="str">
        <f>IF(I187="","",
(IF(N187=FİLTRE!$H$6,2,0)+IF(FİLTRE!$H$6="TOPLAM",2,0))
)</f>
        <v/>
      </c>
      <c r="C187">
        <f ca="1">IF(FİLTRE!$M$5="",9,(IF(U187&gt;=FİLTRE!$M$5,1,0)))</f>
        <v>1</v>
      </c>
      <c r="D187" s="1">
        <f ca="1">IF(FİLTRE!$M$6="",9,(IF('SKT LİSTESİ'!P187&lt;=FİLTRE!$M$6,1,0)))</f>
        <v>0</v>
      </c>
      <c r="E187" s="25" t="str">
        <f>IF(I187="","",(COUNTIFS($L$4:L187,L187)))</f>
        <v/>
      </c>
      <c r="F187" s="13">
        <f ca="1">IF(OR(B187&lt;&gt;2,C187&lt;&gt;1,D187&lt;&gt;1,H187&lt;&gt;1),0,
COUNTIFS($B$4:B187,2,$C$4:C187,1,$D$4:D187,1,$H$4:H187,1))</f>
        <v>0</v>
      </c>
      <c r="G187" s="26" t="str">
        <f>IF(I187="","",(COUNTIF($E$4:E187,E187)))</f>
        <v/>
      </c>
      <c r="H187" s="1">
        <f ca="1">IF(AND(J187="SAYIM",FİLTRE!$H$5="RAFTA",U187&lt;&gt;0),1,0)+
IF(AND(J187="İADE DEPO",FİLTRE!$H$5="İADE DEPO"),1,0)+
IF(FİLTRE!$H$5="TÜMÜ",1,0)+
IF(AND(J187="FİRMA İADE",FİLTRE!$H$5="FİRMA İADE"),1,0)+
IF(AND(J187="İMHA",FİLTRE!$H$5="İMHA"),1,0)</f>
        <v>1</v>
      </c>
      <c r="I187" s="5"/>
      <c r="J187" s="3"/>
      <c r="K187" s="3"/>
      <c r="L187" s="28" t="str">
        <f>(IF(K187="","",(VLOOKUP(K187,'ÜRÜN LİSTESİ'!B:C,2,0))))</f>
        <v/>
      </c>
      <c r="M187" s="29" t="str">
        <f>IF(K187="","",VLOOKUP(K187,'ÜRÜN LİSTESİ'!B:D,3,0))</f>
        <v/>
      </c>
      <c r="N187" s="28" t="str">
        <f>IF(K187="","",VLOOKUP(K187,'ÜRÜN LİSTESİ'!B:F,5,0))</f>
        <v/>
      </c>
      <c r="O187" s="5"/>
      <c r="P187" s="56" t="str">
        <f t="shared" ca="1" si="56"/>
        <v/>
      </c>
      <c r="Q187" s="57"/>
      <c r="R187" s="51" t="str">
        <f>IF(K187="","",
(IF($AK$2&gt;$AL$2,0,IF(K187="","",VLOOKUP(K187,'ÜRÜN LİSTESİ'!B:F,4,0)))))</f>
        <v/>
      </c>
      <c r="S187" s="51" t="str">
        <f t="shared" si="61"/>
        <v/>
      </c>
      <c r="T187" s="58" t="str">
        <f t="shared" ca="1" si="62"/>
        <v/>
      </c>
      <c r="U187" s="54" t="str">
        <f t="shared" ca="1" si="63"/>
        <v/>
      </c>
      <c r="V187" s="23"/>
      <c r="W187" s="54" t="str">
        <f t="shared" ca="1" si="64"/>
        <v/>
      </c>
      <c r="X187" s="54" t="str">
        <f t="shared" ca="1" si="65"/>
        <v/>
      </c>
      <c r="Y187"/>
      <c r="Z187"/>
      <c r="AA187" s="54" t="str">
        <f t="shared" si="75"/>
        <v/>
      </c>
      <c r="AB187" s="89" t="str">
        <f t="shared" ca="1" si="66"/>
        <v/>
      </c>
      <c r="AC187" s="89" t="str">
        <f t="shared" ca="1" si="67"/>
        <v/>
      </c>
      <c r="AD187"/>
      <c r="AE187" s="79" t="e">
        <f t="shared" si="68"/>
        <v>#VALUE!</v>
      </c>
      <c r="AF187" s="79" t="str">
        <f t="shared" si="69"/>
        <v/>
      </c>
      <c r="AG187" s="81" t="str">
        <f t="shared" si="76"/>
        <v/>
      </c>
      <c r="AH187" s="81" t="e">
        <f t="shared" si="70"/>
        <v>#VALUE!</v>
      </c>
      <c r="AI187" s="81" t="str">
        <f t="shared" si="71"/>
        <v/>
      </c>
      <c r="AJ187"/>
      <c r="AK187"/>
      <c r="AL187"/>
      <c r="AM187">
        <f t="shared" si="77"/>
        <v>0</v>
      </c>
      <c r="AN187">
        <f>COUNTIFS($L$1:L187,L187,$O$1:O187,O187)</f>
        <v>0</v>
      </c>
      <c r="AO187">
        <f t="shared" si="78"/>
        <v>0</v>
      </c>
      <c r="AP187">
        <f>COUNTIFS($J$4:J187,"SAYIM",$L$4:L187,L187,$O$4:O187,O187)</f>
        <v>0</v>
      </c>
      <c r="AQ187"/>
      <c r="AR187" s="1" t="str">
        <f>FİLTRE!$H$5</f>
        <v>TÜMÜ</v>
      </c>
      <c r="AS187"/>
      <c r="AU187" s="56">
        <f t="shared" si="72"/>
        <v>0</v>
      </c>
      <c r="AV187" s="54" t="str">
        <f t="shared" ca="1" si="73"/>
        <v/>
      </c>
      <c r="AW187" s="54" t="str">
        <f t="shared" ca="1" si="74"/>
        <v/>
      </c>
    </row>
    <row r="188" spans="2:49" x14ac:dyDescent="0.25">
      <c r="B188" s="1" t="str">
        <f>IF(I188="","",
(IF(N188=FİLTRE!$H$6,2,0)+IF(FİLTRE!$H$6="TOPLAM",2,0))
)</f>
        <v/>
      </c>
      <c r="C188">
        <f ca="1">IF(FİLTRE!$M$5="",9,(IF(U188&gt;=FİLTRE!$M$5,1,0)))</f>
        <v>1</v>
      </c>
      <c r="D188" s="1">
        <f ca="1">IF(FİLTRE!$M$6="",9,(IF('SKT LİSTESİ'!P188&lt;=FİLTRE!$M$6,1,0)))</f>
        <v>0</v>
      </c>
      <c r="E188" s="25" t="str">
        <f>IF(I188="","",(COUNTIFS($L$4:L188,L188)))</f>
        <v/>
      </c>
      <c r="F188" s="13">
        <f ca="1">IF(OR(B188&lt;&gt;2,C188&lt;&gt;1,D188&lt;&gt;1,H188&lt;&gt;1),0,
COUNTIFS($B$4:B188,2,$C$4:C188,1,$D$4:D188,1,$H$4:H188,1))</f>
        <v>0</v>
      </c>
      <c r="G188" s="26" t="str">
        <f>IF(I188="","",(COUNTIF($E$4:E188,E188)))</f>
        <v/>
      </c>
      <c r="H188" s="1">
        <f ca="1">IF(AND(J188="SAYIM",FİLTRE!$H$5="RAFTA",U188&lt;&gt;0),1,0)+
IF(AND(J188="İADE DEPO",FİLTRE!$H$5="İADE DEPO"),1,0)+
IF(FİLTRE!$H$5="TÜMÜ",1,0)+
IF(AND(J188="FİRMA İADE",FİLTRE!$H$5="FİRMA İADE"),1,0)+
IF(AND(J188="İMHA",FİLTRE!$H$5="İMHA"),1,0)</f>
        <v>1</v>
      </c>
      <c r="I188" s="5"/>
      <c r="J188" s="3"/>
      <c r="K188" s="3"/>
      <c r="L188" s="28" t="str">
        <f>(IF(K188="","",(VLOOKUP(K188,'ÜRÜN LİSTESİ'!B:C,2,0))))</f>
        <v/>
      </c>
      <c r="M188" s="29" t="str">
        <f>IF(K188="","",VLOOKUP(K188,'ÜRÜN LİSTESİ'!B:D,3,0))</f>
        <v/>
      </c>
      <c r="N188" s="28" t="str">
        <f>IF(K188="","",VLOOKUP(K188,'ÜRÜN LİSTESİ'!B:F,5,0))</f>
        <v/>
      </c>
      <c r="O188" s="5"/>
      <c r="P188" s="56" t="str">
        <f t="shared" ca="1" si="56"/>
        <v/>
      </c>
      <c r="Q188" s="57"/>
      <c r="R188" s="51" t="str">
        <f>IF(K188="","",
(IF($AK$2&gt;$AL$2,0,IF(K188="","",VLOOKUP(K188,'ÜRÜN LİSTESİ'!B:F,4,0)))))</f>
        <v/>
      </c>
      <c r="S188" s="51" t="str">
        <f t="shared" si="61"/>
        <v/>
      </c>
      <c r="T188" s="58" t="str">
        <f t="shared" ca="1" si="62"/>
        <v/>
      </c>
      <c r="U188" s="54" t="str">
        <f t="shared" ca="1" si="63"/>
        <v/>
      </c>
      <c r="V188" s="23"/>
      <c r="W188" s="54" t="str">
        <f t="shared" ca="1" si="64"/>
        <v/>
      </c>
      <c r="X188" s="54" t="str">
        <f t="shared" ca="1" si="65"/>
        <v/>
      </c>
      <c r="Y188"/>
      <c r="Z188"/>
      <c r="AA188" s="54" t="str">
        <f t="shared" si="75"/>
        <v/>
      </c>
      <c r="AB188" s="89" t="str">
        <f t="shared" ca="1" si="66"/>
        <v/>
      </c>
      <c r="AC188" s="89" t="str">
        <f t="shared" ca="1" si="67"/>
        <v/>
      </c>
      <c r="AD188"/>
      <c r="AE188" s="79" t="e">
        <f t="shared" si="68"/>
        <v>#VALUE!</v>
      </c>
      <c r="AF188" s="79" t="str">
        <f t="shared" si="69"/>
        <v/>
      </c>
      <c r="AG188" s="81" t="str">
        <f t="shared" si="76"/>
        <v/>
      </c>
      <c r="AH188" s="81" t="e">
        <f t="shared" si="70"/>
        <v>#VALUE!</v>
      </c>
      <c r="AI188" s="81" t="str">
        <f t="shared" si="71"/>
        <v/>
      </c>
      <c r="AJ188"/>
      <c r="AK188"/>
      <c r="AL188"/>
      <c r="AM188">
        <f t="shared" si="77"/>
        <v>0</v>
      </c>
      <c r="AN188">
        <f>COUNTIFS($L$1:L188,L188,$O$1:O188,O188)</f>
        <v>0</v>
      </c>
      <c r="AO188">
        <f t="shared" si="78"/>
        <v>0</v>
      </c>
      <c r="AP188">
        <f>COUNTIFS($J$4:J188,"SAYIM",$L$4:L188,L188,$O$4:O188,O188)</f>
        <v>0</v>
      </c>
      <c r="AQ188"/>
      <c r="AR188" s="1" t="str">
        <f>FİLTRE!$H$5</f>
        <v>TÜMÜ</v>
      </c>
      <c r="AS188"/>
      <c r="AU188" s="56">
        <f t="shared" si="72"/>
        <v>0</v>
      </c>
      <c r="AV188" s="54" t="str">
        <f t="shared" ca="1" si="73"/>
        <v/>
      </c>
      <c r="AW188" s="54" t="str">
        <f t="shared" ca="1" si="74"/>
        <v/>
      </c>
    </row>
    <row r="189" spans="2:49" x14ac:dyDescent="0.25">
      <c r="B189" s="1" t="str">
        <f>IF(I189="","",
(IF(N189=FİLTRE!$H$6,2,0)+IF(FİLTRE!$H$6="TOPLAM",2,0))
)</f>
        <v/>
      </c>
      <c r="C189">
        <f ca="1">IF(FİLTRE!$M$5="",9,(IF(U189&gt;=FİLTRE!$M$5,1,0)))</f>
        <v>1</v>
      </c>
      <c r="D189" s="1">
        <f ca="1">IF(FİLTRE!$M$6="",9,(IF('SKT LİSTESİ'!P189&lt;=FİLTRE!$M$6,1,0)))</f>
        <v>0</v>
      </c>
      <c r="E189" s="25" t="str">
        <f>IF(I189="","",(COUNTIFS($L$4:L189,L189)))</f>
        <v/>
      </c>
      <c r="F189" s="13">
        <f ca="1">IF(OR(B189&lt;&gt;2,C189&lt;&gt;1,D189&lt;&gt;1,H189&lt;&gt;1),0,
COUNTIFS($B$4:B189,2,$C$4:C189,1,$D$4:D189,1,$H$4:H189,1))</f>
        <v>0</v>
      </c>
      <c r="G189" s="26" t="str">
        <f>IF(I189="","",(COUNTIF($E$4:E189,E189)))</f>
        <v/>
      </c>
      <c r="H189" s="1">
        <f ca="1">IF(AND(J189="SAYIM",FİLTRE!$H$5="RAFTA",U189&lt;&gt;0),1,0)+
IF(AND(J189="İADE DEPO",FİLTRE!$H$5="İADE DEPO"),1,0)+
IF(FİLTRE!$H$5="TÜMÜ",1,0)+
IF(AND(J189="FİRMA İADE",FİLTRE!$H$5="FİRMA İADE"),1,0)+
IF(AND(J189="İMHA",FİLTRE!$H$5="İMHA"),1,0)</f>
        <v>1</v>
      </c>
      <c r="I189" s="5"/>
      <c r="J189" s="3"/>
      <c r="K189" s="3"/>
      <c r="L189" s="28" t="str">
        <f>(IF(K189="","",(VLOOKUP(K189,'ÜRÜN LİSTESİ'!B:C,2,0))))</f>
        <v/>
      </c>
      <c r="M189" s="29" t="str">
        <f>IF(K189="","",VLOOKUP(K189,'ÜRÜN LİSTESİ'!B:D,3,0))</f>
        <v/>
      </c>
      <c r="N189" s="28" t="str">
        <f>IF(K189="","",VLOOKUP(K189,'ÜRÜN LİSTESİ'!B:F,5,0))</f>
        <v/>
      </c>
      <c r="O189" s="5"/>
      <c r="P189" s="56" t="str">
        <f t="shared" ca="1" si="56"/>
        <v/>
      </c>
      <c r="Q189" s="57"/>
      <c r="R189" s="51" t="str">
        <f>IF(K189="","",
(IF($AK$2&gt;$AL$2,0,IF(K189="","",VLOOKUP(K189,'ÜRÜN LİSTESİ'!B:F,4,0)))))</f>
        <v/>
      </c>
      <c r="S189" s="51" t="str">
        <f t="shared" si="61"/>
        <v/>
      </c>
      <c r="T189" s="58" t="str">
        <f t="shared" ca="1" si="62"/>
        <v/>
      </c>
      <c r="U189" s="54" t="str">
        <f t="shared" ca="1" si="63"/>
        <v/>
      </c>
      <c r="V189" s="23"/>
      <c r="W189" s="54" t="str">
        <f t="shared" ca="1" si="64"/>
        <v/>
      </c>
      <c r="X189" s="54" t="str">
        <f t="shared" ca="1" si="65"/>
        <v/>
      </c>
      <c r="Y189"/>
      <c r="Z189"/>
      <c r="AA189" s="54" t="str">
        <f t="shared" si="75"/>
        <v/>
      </c>
      <c r="AB189" s="89" t="str">
        <f t="shared" ca="1" si="66"/>
        <v/>
      </c>
      <c r="AC189" s="89" t="str">
        <f t="shared" ca="1" si="67"/>
        <v/>
      </c>
      <c r="AD189"/>
      <c r="AE189" s="79" t="e">
        <f t="shared" si="68"/>
        <v>#VALUE!</v>
      </c>
      <c r="AF189" s="79" t="str">
        <f t="shared" si="69"/>
        <v/>
      </c>
      <c r="AG189" s="81" t="str">
        <f t="shared" si="76"/>
        <v/>
      </c>
      <c r="AH189" s="81" t="e">
        <f t="shared" si="70"/>
        <v>#VALUE!</v>
      </c>
      <c r="AI189" s="81" t="str">
        <f t="shared" si="71"/>
        <v/>
      </c>
      <c r="AJ189"/>
      <c r="AK189"/>
      <c r="AL189"/>
      <c r="AM189">
        <f t="shared" si="77"/>
        <v>0</v>
      </c>
      <c r="AN189">
        <f>COUNTIFS($L$1:L189,L189,$O$1:O189,O189)</f>
        <v>0</v>
      </c>
      <c r="AO189">
        <f t="shared" si="78"/>
        <v>0</v>
      </c>
      <c r="AP189">
        <f>COUNTIFS($J$4:J189,"SAYIM",$L$4:L189,L189,$O$4:O189,O189)</f>
        <v>0</v>
      </c>
      <c r="AQ189"/>
      <c r="AR189" s="1" t="str">
        <f>FİLTRE!$H$5</f>
        <v>TÜMÜ</v>
      </c>
      <c r="AS189"/>
      <c r="AU189" s="56">
        <f t="shared" si="72"/>
        <v>0</v>
      </c>
      <c r="AV189" s="54" t="str">
        <f t="shared" ca="1" si="73"/>
        <v/>
      </c>
      <c r="AW189" s="54" t="str">
        <f t="shared" ca="1" si="74"/>
        <v/>
      </c>
    </row>
    <row r="190" spans="2:49" x14ac:dyDescent="0.25">
      <c r="B190" s="1" t="str">
        <f>IF(I190="","",
(IF(N190=FİLTRE!$H$6,2,0)+IF(FİLTRE!$H$6="TOPLAM",2,0))
)</f>
        <v/>
      </c>
      <c r="C190">
        <f ca="1">IF(FİLTRE!$M$5="",9,(IF(U190&gt;=FİLTRE!$M$5,1,0)))</f>
        <v>1</v>
      </c>
      <c r="D190" s="1">
        <f ca="1">IF(FİLTRE!$M$6="",9,(IF('SKT LİSTESİ'!P190&lt;=FİLTRE!$M$6,1,0)))</f>
        <v>0</v>
      </c>
      <c r="E190" s="25" t="str">
        <f>IF(I190="","",(COUNTIFS($L$4:L190,L190)))</f>
        <v/>
      </c>
      <c r="F190" s="13">
        <f ca="1">IF(OR(B190&lt;&gt;2,C190&lt;&gt;1,D190&lt;&gt;1,H190&lt;&gt;1),0,
COUNTIFS($B$4:B190,2,$C$4:C190,1,$D$4:D190,1,$H$4:H190,1))</f>
        <v>0</v>
      </c>
      <c r="G190" s="26" t="str">
        <f>IF(I190="","",(COUNTIF($E$4:E190,E190)))</f>
        <v/>
      </c>
      <c r="H190" s="1">
        <f ca="1">IF(AND(J190="SAYIM",FİLTRE!$H$5="RAFTA",U190&lt;&gt;0),1,0)+
IF(AND(J190="İADE DEPO",FİLTRE!$H$5="İADE DEPO"),1,0)+
IF(FİLTRE!$H$5="TÜMÜ",1,0)+
IF(AND(J190="FİRMA İADE",FİLTRE!$H$5="FİRMA İADE"),1,0)+
IF(AND(J190="İMHA",FİLTRE!$H$5="İMHA"),1,0)</f>
        <v>1</v>
      </c>
      <c r="I190" s="5"/>
      <c r="J190" s="3"/>
      <c r="K190" s="3"/>
      <c r="L190" s="28" t="str">
        <f>(IF(K190="","",(VLOOKUP(K190,'ÜRÜN LİSTESİ'!B:C,2,0))))</f>
        <v/>
      </c>
      <c r="M190" s="29" t="str">
        <f>IF(K190="","",VLOOKUP(K190,'ÜRÜN LİSTESİ'!B:D,3,0))</f>
        <v/>
      </c>
      <c r="N190" s="28" t="str">
        <f>IF(K190="","",VLOOKUP(K190,'ÜRÜN LİSTESİ'!B:F,5,0))</f>
        <v/>
      </c>
      <c r="O190" s="5"/>
      <c r="P190" s="56" t="str">
        <f t="shared" ca="1" si="56"/>
        <v/>
      </c>
      <c r="Q190" s="57"/>
      <c r="R190" s="51" t="str">
        <f>IF(K190="","",
(IF($AK$2&gt;$AL$2,0,IF(K190="","",VLOOKUP(K190,'ÜRÜN LİSTESİ'!B:F,4,0)))))</f>
        <v/>
      </c>
      <c r="S190" s="51" t="str">
        <f t="shared" si="61"/>
        <v/>
      </c>
      <c r="T190" s="58" t="str">
        <f t="shared" ca="1" si="62"/>
        <v/>
      </c>
      <c r="U190" s="54" t="str">
        <f t="shared" ca="1" si="63"/>
        <v/>
      </c>
      <c r="V190" s="23"/>
      <c r="W190" s="54" t="str">
        <f t="shared" ca="1" si="64"/>
        <v/>
      </c>
      <c r="X190" s="54" t="str">
        <f t="shared" ca="1" si="65"/>
        <v/>
      </c>
      <c r="Y190"/>
      <c r="Z190"/>
      <c r="AA190" s="54" t="str">
        <f t="shared" si="75"/>
        <v/>
      </c>
      <c r="AB190" s="89" t="str">
        <f t="shared" ca="1" si="66"/>
        <v/>
      </c>
      <c r="AC190" s="89" t="str">
        <f t="shared" ca="1" si="67"/>
        <v/>
      </c>
      <c r="AD190"/>
      <c r="AE190" s="79" t="e">
        <f t="shared" si="68"/>
        <v>#VALUE!</v>
      </c>
      <c r="AF190" s="79" t="str">
        <f t="shared" si="69"/>
        <v/>
      </c>
      <c r="AG190" s="81" t="str">
        <f t="shared" si="76"/>
        <v/>
      </c>
      <c r="AH190" s="81" t="e">
        <f t="shared" si="70"/>
        <v>#VALUE!</v>
      </c>
      <c r="AI190" s="81" t="str">
        <f t="shared" si="71"/>
        <v/>
      </c>
      <c r="AJ190"/>
      <c r="AK190"/>
      <c r="AL190"/>
      <c r="AM190">
        <f t="shared" si="77"/>
        <v>0</v>
      </c>
      <c r="AN190">
        <f>COUNTIFS($L$1:L190,L190,$O$1:O190,O190)</f>
        <v>0</v>
      </c>
      <c r="AO190">
        <f t="shared" si="78"/>
        <v>0</v>
      </c>
      <c r="AP190">
        <f>COUNTIFS($J$4:J190,"SAYIM",$L$4:L190,L190,$O$4:O190,O190)</f>
        <v>0</v>
      </c>
      <c r="AQ190"/>
      <c r="AR190" s="1" t="str">
        <f>FİLTRE!$H$5</f>
        <v>TÜMÜ</v>
      </c>
      <c r="AS190"/>
      <c r="AU190" s="56">
        <f t="shared" si="72"/>
        <v>0</v>
      </c>
      <c r="AV190" s="54" t="str">
        <f t="shared" ca="1" si="73"/>
        <v/>
      </c>
      <c r="AW190" s="54" t="str">
        <f t="shared" ca="1" si="74"/>
        <v/>
      </c>
    </row>
    <row r="191" spans="2:49" x14ac:dyDescent="0.25">
      <c r="B191" s="1" t="str">
        <f>IF(I191="","",
(IF(N191=FİLTRE!$H$6,2,0)+IF(FİLTRE!$H$6="TOPLAM",2,0))
)</f>
        <v/>
      </c>
      <c r="C191">
        <f ca="1">IF(FİLTRE!$M$5="",9,(IF(U191&gt;=FİLTRE!$M$5,1,0)))</f>
        <v>1</v>
      </c>
      <c r="D191" s="1">
        <f ca="1">IF(FİLTRE!$M$6="",9,(IF('SKT LİSTESİ'!P191&lt;=FİLTRE!$M$6,1,0)))</f>
        <v>0</v>
      </c>
      <c r="E191" s="25" t="str">
        <f>IF(I191="","",(COUNTIFS($L$4:L191,L191)))</f>
        <v/>
      </c>
      <c r="F191" s="13">
        <f ca="1">IF(OR(B191&lt;&gt;2,C191&lt;&gt;1,D191&lt;&gt;1,H191&lt;&gt;1),0,
COUNTIFS($B$4:B191,2,$C$4:C191,1,$D$4:D191,1,$H$4:H191,1))</f>
        <v>0</v>
      </c>
      <c r="G191" s="26" t="str">
        <f>IF(I191="","",(COUNTIF($E$4:E191,E191)))</f>
        <v/>
      </c>
      <c r="H191" s="1">
        <f ca="1">IF(AND(J191="SAYIM",FİLTRE!$H$5="RAFTA",U191&lt;&gt;0),1,0)+
IF(AND(J191="İADE DEPO",FİLTRE!$H$5="İADE DEPO"),1,0)+
IF(FİLTRE!$H$5="TÜMÜ",1,0)+
IF(AND(J191="FİRMA İADE",FİLTRE!$H$5="FİRMA İADE"),1,0)+
IF(AND(J191="İMHA",FİLTRE!$H$5="İMHA"),1,0)</f>
        <v>1</v>
      </c>
      <c r="I191" s="5"/>
      <c r="J191" s="3"/>
      <c r="K191" s="3"/>
      <c r="L191" s="28" t="str">
        <f>(IF(K191="","",(VLOOKUP(K191,'ÜRÜN LİSTESİ'!B:C,2,0))))</f>
        <v/>
      </c>
      <c r="M191" s="29" t="str">
        <f>IF(K191="","",VLOOKUP(K191,'ÜRÜN LİSTESİ'!B:D,3,0))</f>
        <v/>
      </c>
      <c r="N191" s="28" t="str">
        <f>IF(K191="","",VLOOKUP(K191,'ÜRÜN LİSTESİ'!B:F,5,0))</f>
        <v/>
      </c>
      <c r="O191" s="5"/>
      <c r="P191" s="56" t="str">
        <f t="shared" ca="1" si="56"/>
        <v/>
      </c>
      <c r="Q191" s="57"/>
      <c r="R191" s="51" t="str">
        <f>IF(K191="","",
(IF($AK$2&gt;$AL$2,0,IF(K191="","",VLOOKUP(K191,'ÜRÜN LİSTESİ'!B:F,4,0)))))</f>
        <v/>
      </c>
      <c r="S191" s="51" t="str">
        <f t="shared" si="61"/>
        <v/>
      </c>
      <c r="T191" s="58" t="str">
        <f t="shared" ca="1" si="62"/>
        <v/>
      </c>
      <c r="U191" s="54" t="str">
        <f t="shared" ca="1" si="63"/>
        <v/>
      </c>
      <c r="V191" s="23"/>
      <c r="W191" s="54" t="str">
        <f t="shared" ca="1" si="64"/>
        <v/>
      </c>
      <c r="X191" s="54" t="str">
        <f t="shared" ca="1" si="65"/>
        <v/>
      </c>
      <c r="Y191"/>
      <c r="Z191"/>
      <c r="AA191" s="54" t="str">
        <f t="shared" si="75"/>
        <v/>
      </c>
      <c r="AB191" s="89" t="str">
        <f t="shared" ca="1" si="66"/>
        <v/>
      </c>
      <c r="AC191" s="89" t="str">
        <f t="shared" ca="1" si="67"/>
        <v/>
      </c>
      <c r="AD191"/>
      <c r="AE191" s="79" t="e">
        <f t="shared" si="68"/>
        <v>#VALUE!</v>
      </c>
      <c r="AF191" s="79" t="str">
        <f t="shared" si="69"/>
        <v/>
      </c>
      <c r="AG191" s="81" t="str">
        <f t="shared" si="76"/>
        <v/>
      </c>
      <c r="AH191" s="81" t="e">
        <f t="shared" si="70"/>
        <v>#VALUE!</v>
      </c>
      <c r="AI191" s="81" t="str">
        <f t="shared" si="71"/>
        <v/>
      </c>
      <c r="AJ191"/>
      <c r="AK191"/>
      <c r="AL191"/>
      <c r="AM191">
        <f t="shared" si="77"/>
        <v>0</v>
      </c>
      <c r="AN191">
        <f>COUNTIFS($L$1:L191,L191,$O$1:O191,O191)</f>
        <v>0</v>
      </c>
      <c r="AO191">
        <f t="shared" si="78"/>
        <v>0</v>
      </c>
      <c r="AP191">
        <f>COUNTIFS($J$4:J191,"SAYIM",$L$4:L191,L191,$O$4:O191,O191)</f>
        <v>0</v>
      </c>
      <c r="AQ191"/>
      <c r="AR191" s="1" t="str">
        <f>FİLTRE!$H$5</f>
        <v>TÜMÜ</v>
      </c>
      <c r="AS191"/>
      <c r="AU191" s="56">
        <f t="shared" si="72"/>
        <v>0</v>
      </c>
      <c r="AV191" s="54" t="str">
        <f t="shared" ca="1" si="73"/>
        <v/>
      </c>
      <c r="AW191" s="54" t="str">
        <f t="shared" ca="1" si="74"/>
        <v/>
      </c>
    </row>
    <row r="192" spans="2:49" x14ac:dyDescent="0.25">
      <c r="B192" s="1" t="str">
        <f>IF(I192="","",
(IF(N192=FİLTRE!$H$6,2,0)+IF(FİLTRE!$H$6="TOPLAM",2,0))
)</f>
        <v/>
      </c>
      <c r="C192">
        <f ca="1">IF(FİLTRE!$M$5="",9,(IF(U192&gt;=FİLTRE!$M$5,1,0)))</f>
        <v>1</v>
      </c>
      <c r="D192" s="1">
        <f ca="1">IF(FİLTRE!$M$6="",9,(IF('SKT LİSTESİ'!P192&lt;=FİLTRE!$M$6,1,0)))</f>
        <v>0</v>
      </c>
      <c r="E192" s="25" t="str">
        <f>IF(I192="","",(COUNTIFS($L$4:L192,L192)))</f>
        <v/>
      </c>
      <c r="F192" s="13">
        <f ca="1">IF(OR(B192&lt;&gt;2,C192&lt;&gt;1,D192&lt;&gt;1,H192&lt;&gt;1),0,
COUNTIFS($B$4:B192,2,$C$4:C192,1,$D$4:D192,1,$H$4:H192,1))</f>
        <v>0</v>
      </c>
      <c r="G192" s="26" t="str">
        <f>IF(I192="","",(COUNTIF($E$4:E192,E192)))</f>
        <v/>
      </c>
      <c r="H192" s="1">
        <f ca="1">IF(AND(J192="SAYIM",FİLTRE!$H$5="RAFTA",U192&lt;&gt;0),1,0)+
IF(AND(J192="İADE DEPO",FİLTRE!$H$5="İADE DEPO"),1,0)+
IF(FİLTRE!$H$5="TÜMÜ",1,0)+
IF(AND(J192="FİRMA İADE",FİLTRE!$H$5="FİRMA İADE"),1,0)+
IF(AND(J192="İMHA",FİLTRE!$H$5="İMHA"),1,0)</f>
        <v>1</v>
      </c>
      <c r="I192" s="5"/>
      <c r="J192" s="3"/>
      <c r="K192" s="3"/>
      <c r="L192" s="28" t="str">
        <f>(IF(K192="","",(VLOOKUP(K192,'ÜRÜN LİSTESİ'!B:C,2,0))))</f>
        <v/>
      </c>
      <c r="M192" s="29" t="str">
        <f>IF(K192="","",VLOOKUP(K192,'ÜRÜN LİSTESİ'!B:D,3,0))</f>
        <v/>
      </c>
      <c r="N192" s="28" t="str">
        <f>IF(K192="","",VLOOKUP(K192,'ÜRÜN LİSTESİ'!B:F,5,0))</f>
        <v/>
      </c>
      <c r="O192" s="5"/>
      <c r="P192" s="56" t="str">
        <f t="shared" ca="1" si="56"/>
        <v/>
      </c>
      <c r="Q192" s="57"/>
      <c r="R192" s="51" t="str">
        <f>IF(K192="","",
(IF($AK$2&gt;$AL$2,0,IF(K192="","",VLOOKUP(K192,'ÜRÜN LİSTESİ'!B:F,4,0)))))</f>
        <v/>
      </c>
      <c r="S192" s="51" t="str">
        <f t="shared" si="61"/>
        <v/>
      </c>
      <c r="T192" s="58" t="str">
        <f t="shared" ca="1" si="62"/>
        <v/>
      </c>
      <c r="U192" s="54" t="str">
        <f t="shared" ca="1" si="63"/>
        <v/>
      </c>
      <c r="V192" s="23"/>
      <c r="W192" s="54" t="str">
        <f t="shared" ca="1" si="64"/>
        <v/>
      </c>
      <c r="X192" s="54" t="str">
        <f t="shared" ca="1" si="65"/>
        <v/>
      </c>
      <c r="Y192"/>
      <c r="Z192"/>
      <c r="AA192" s="54" t="str">
        <f t="shared" si="75"/>
        <v/>
      </c>
      <c r="AB192" s="89" t="str">
        <f t="shared" ca="1" si="66"/>
        <v/>
      </c>
      <c r="AC192" s="89" t="str">
        <f t="shared" ca="1" si="67"/>
        <v/>
      </c>
      <c r="AD192"/>
      <c r="AE192" s="79" t="e">
        <f t="shared" si="68"/>
        <v>#VALUE!</v>
      </c>
      <c r="AF192" s="79" t="str">
        <f t="shared" si="69"/>
        <v/>
      </c>
      <c r="AG192" s="81" t="str">
        <f t="shared" si="76"/>
        <v/>
      </c>
      <c r="AH192" s="81" t="e">
        <f t="shared" si="70"/>
        <v>#VALUE!</v>
      </c>
      <c r="AI192" s="81" t="str">
        <f t="shared" si="71"/>
        <v/>
      </c>
      <c r="AJ192"/>
      <c r="AK192"/>
      <c r="AL192"/>
      <c r="AM192">
        <f t="shared" si="77"/>
        <v>0</v>
      </c>
      <c r="AN192">
        <f>COUNTIFS($L$1:L192,L192,$O$1:O192,O192)</f>
        <v>0</v>
      </c>
      <c r="AO192">
        <f t="shared" si="78"/>
        <v>0</v>
      </c>
      <c r="AP192">
        <f>COUNTIFS($J$4:J192,"SAYIM",$L$4:L192,L192,$O$4:O192,O192)</f>
        <v>0</v>
      </c>
      <c r="AQ192"/>
      <c r="AR192" s="1" t="str">
        <f>FİLTRE!$H$5</f>
        <v>TÜMÜ</v>
      </c>
      <c r="AS192"/>
      <c r="AU192" s="56">
        <f t="shared" si="72"/>
        <v>0</v>
      </c>
      <c r="AV192" s="54" t="str">
        <f t="shared" ca="1" si="73"/>
        <v/>
      </c>
      <c r="AW192" s="54" t="str">
        <f t="shared" ca="1" si="74"/>
        <v/>
      </c>
    </row>
    <row r="193" spans="2:49" x14ac:dyDescent="0.25">
      <c r="B193" s="1" t="str">
        <f>IF(I193="","",
(IF(N193=FİLTRE!$H$6,2,0)+IF(FİLTRE!$H$6="TOPLAM",2,0))
)</f>
        <v/>
      </c>
      <c r="C193">
        <f ca="1">IF(FİLTRE!$M$5="",9,(IF(U193&gt;=FİLTRE!$M$5,1,0)))</f>
        <v>1</v>
      </c>
      <c r="D193" s="1">
        <f ca="1">IF(FİLTRE!$M$6="",9,(IF('SKT LİSTESİ'!P193&lt;=FİLTRE!$M$6,1,0)))</f>
        <v>0</v>
      </c>
      <c r="E193" s="25" t="str">
        <f>IF(I193="","",(COUNTIFS($L$4:L193,L193)))</f>
        <v/>
      </c>
      <c r="F193" s="13">
        <f ca="1">IF(OR(B193&lt;&gt;2,C193&lt;&gt;1,D193&lt;&gt;1,H193&lt;&gt;1),0,
COUNTIFS($B$4:B193,2,$C$4:C193,1,$D$4:D193,1,$H$4:H193,1))</f>
        <v>0</v>
      </c>
      <c r="G193" s="26" t="str">
        <f>IF(I193="","",(COUNTIF($E$4:E193,E193)))</f>
        <v/>
      </c>
      <c r="H193" s="1">
        <f ca="1">IF(AND(J193="SAYIM",FİLTRE!$H$5="RAFTA",U193&lt;&gt;0),1,0)+
IF(AND(J193="İADE DEPO",FİLTRE!$H$5="İADE DEPO"),1,0)+
IF(FİLTRE!$H$5="TÜMÜ",1,0)+
IF(AND(J193="FİRMA İADE",FİLTRE!$H$5="FİRMA İADE"),1,0)+
IF(AND(J193="İMHA",FİLTRE!$H$5="İMHA"),1,0)</f>
        <v>1</v>
      </c>
      <c r="I193" s="5"/>
      <c r="J193" s="3"/>
      <c r="K193" s="3"/>
      <c r="L193" s="28" t="str">
        <f>(IF(K193="","",(VLOOKUP(K193,'ÜRÜN LİSTESİ'!B:C,2,0))))</f>
        <v/>
      </c>
      <c r="M193" s="29" t="str">
        <f>IF(K193="","",VLOOKUP(K193,'ÜRÜN LİSTESİ'!B:D,3,0))</f>
        <v/>
      </c>
      <c r="N193" s="28" t="str">
        <f>IF(K193="","",VLOOKUP(K193,'ÜRÜN LİSTESİ'!B:F,5,0))</f>
        <v/>
      </c>
      <c r="O193" s="5"/>
      <c r="P193" s="56" t="str">
        <f t="shared" ca="1" si="56"/>
        <v/>
      </c>
      <c r="Q193" s="57"/>
      <c r="R193" s="51" t="str">
        <f>IF(K193="","",
(IF($AK$2&gt;$AL$2,0,IF(K193="","",VLOOKUP(K193,'ÜRÜN LİSTESİ'!B:F,4,0)))))</f>
        <v/>
      </c>
      <c r="S193" s="51" t="str">
        <f t="shared" si="61"/>
        <v/>
      </c>
      <c r="T193" s="58" t="str">
        <f t="shared" ca="1" si="62"/>
        <v/>
      </c>
      <c r="U193" s="54" t="str">
        <f t="shared" ca="1" si="63"/>
        <v/>
      </c>
      <c r="V193" s="23"/>
      <c r="W193" s="54" t="str">
        <f t="shared" ca="1" si="64"/>
        <v/>
      </c>
      <c r="X193" s="54" t="str">
        <f t="shared" ca="1" si="65"/>
        <v/>
      </c>
      <c r="Y193"/>
      <c r="Z193"/>
      <c r="AA193" s="54" t="str">
        <f t="shared" si="75"/>
        <v/>
      </c>
      <c r="AB193" s="89" t="str">
        <f t="shared" ca="1" si="66"/>
        <v/>
      </c>
      <c r="AC193" s="89" t="str">
        <f t="shared" ca="1" si="67"/>
        <v/>
      </c>
      <c r="AD193"/>
      <c r="AE193" s="79" t="e">
        <f t="shared" si="68"/>
        <v>#VALUE!</v>
      </c>
      <c r="AF193" s="79" t="str">
        <f t="shared" si="69"/>
        <v/>
      </c>
      <c r="AG193" s="81" t="str">
        <f t="shared" si="76"/>
        <v/>
      </c>
      <c r="AH193" s="81" t="e">
        <f t="shared" si="70"/>
        <v>#VALUE!</v>
      </c>
      <c r="AI193" s="81" t="str">
        <f t="shared" si="71"/>
        <v/>
      </c>
      <c r="AJ193"/>
      <c r="AK193"/>
      <c r="AL193"/>
      <c r="AM193">
        <f t="shared" si="77"/>
        <v>0</v>
      </c>
      <c r="AN193">
        <f>COUNTIFS($L$1:L193,L193,$O$1:O193,O193)</f>
        <v>0</v>
      </c>
      <c r="AO193">
        <f t="shared" si="78"/>
        <v>0</v>
      </c>
      <c r="AP193">
        <f>COUNTIFS($J$4:J193,"SAYIM",$L$4:L193,L193,$O$4:O193,O193)</f>
        <v>0</v>
      </c>
      <c r="AQ193"/>
      <c r="AR193" s="1" t="str">
        <f>FİLTRE!$H$5</f>
        <v>TÜMÜ</v>
      </c>
      <c r="AS193"/>
      <c r="AU193" s="56">
        <f t="shared" si="72"/>
        <v>0</v>
      </c>
      <c r="AV193" s="54" t="str">
        <f t="shared" ca="1" si="73"/>
        <v/>
      </c>
      <c r="AW193" s="54" t="str">
        <f t="shared" ca="1" si="74"/>
        <v/>
      </c>
    </row>
    <row r="194" spans="2:49" x14ac:dyDescent="0.25">
      <c r="B194" s="1" t="str">
        <f>IF(I194="","",
(IF(N194=FİLTRE!$H$6,2,0)+IF(FİLTRE!$H$6="TOPLAM",2,0))
)</f>
        <v/>
      </c>
      <c r="C194">
        <f ca="1">IF(FİLTRE!$M$5="",9,(IF(U194&gt;=FİLTRE!$M$5,1,0)))</f>
        <v>1</v>
      </c>
      <c r="D194" s="1">
        <f ca="1">IF(FİLTRE!$M$6="",9,(IF('SKT LİSTESİ'!P194&lt;=FİLTRE!$M$6,1,0)))</f>
        <v>0</v>
      </c>
      <c r="E194" s="25" t="str">
        <f>IF(I194="","",(COUNTIFS($L$4:L194,L194)))</f>
        <v/>
      </c>
      <c r="F194" s="13">
        <f ca="1">IF(OR(B194&lt;&gt;2,C194&lt;&gt;1,D194&lt;&gt;1,H194&lt;&gt;1),0,
COUNTIFS($B$4:B194,2,$C$4:C194,1,$D$4:D194,1,$H$4:H194,1))</f>
        <v>0</v>
      </c>
      <c r="G194" s="26" t="str">
        <f>IF(I194="","",(COUNTIF($E$4:E194,E194)))</f>
        <v/>
      </c>
      <c r="H194" s="1">
        <f ca="1">IF(AND(J194="SAYIM",FİLTRE!$H$5="RAFTA",U194&lt;&gt;0),1,0)+
IF(AND(J194="İADE DEPO",FİLTRE!$H$5="İADE DEPO"),1,0)+
IF(FİLTRE!$H$5="TÜMÜ",1,0)+
IF(AND(J194="FİRMA İADE",FİLTRE!$H$5="FİRMA İADE"),1,0)+
IF(AND(J194="İMHA",FİLTRE!$H$5="İMHA"),1,0)</f>
        <v>1</v>
      </c>
      <c r="I194" s="5"/>
      <c r="J194" s="3"/>
      <c r="K194" s="3"/>
      <c r="L194" s="28" t="str">
        <f>(IF(K194="","",(VLOOKUP(K194,'ÜRÜN LİSTESİ'!B:C,2,0))))</f>
        <v/>
      </c>
      <c r="M194" s="29" t="str">
        <f>IF(K194="","",VLOOKUP(K194,'ÜRÜN LİSTESİ'!B:D,3,0))</f>
        <v/>
      </c>
      <c r="N194" s="28" t="str">
        <f>IF(K194="","",VLOOKUP(K194,'ÜRÜN LİSTESİ'!B:F,5,0))</f>
        <v/>
      </c>
      <c r="O194" s="5"/>
      <c r="P194" s="56" t="str">
        <f t="shared" ca="1" si="56"/>
        <v/>
      </c>
      <c r="Q194" s="57"/>
      <c r="R194" s="51" t="str">
        <f>IF(K194="","",
(IF($AK$2&gt;$AL$2,0,IF(K194="","",VLOOKUP(K194,'ÜRÜN LİSTESİ'!B:F,4,0)))))</f>
        <v/>
      </c>
      <c r="S194" s="51" t="str">
        <f t="shared" si="61"/>
        <v/>
      </c>
      <c r="T194" s="58" t="str">
        <f t="shared" ca="1" si="62"/>
        <v/>
      </c>
      <c r="U194" s="54" t="str">
        <f t="shared" ca="1" si="63"/>
        <v/>
      </c>
      <c r="V194" s="23"/>
      <c r="W194" s="54" t="str">
        <f t="shared" ca="1" si="64"/>
        <v/>
      </c>
      <c r="X194" s="54" t="str">
        <f t="shared" ca="1" si="65"/>
        <v/>
      </c>
      <c r="Y194"/>
      <c r="Z194"/>
      <c r="AA194" s="54" t="str">
        <f t="shared" si="75"/>
        <v/>
      </c>
      <c r="AB194" s="89" t="str">
        <f t="shared" ca="1" si="66"/>
        <v/>
      </c>
      <c r="AC194" s="89" t="str">
        <f t="shared" ca="1" si="67"/>
        <v/>
      </c>
      <c r="AD194"/>
      <c r="AE194" s="79" t="e">
        <f t="shared" si="68"/>
        <v>#VALUE!</v>
      </c>
      <c r="AF194" s="79" t="str">
        <f t="shared" si="69"/>
        <v/>
      </c>
      <c r="AG194" s="81" t="str">
        <f t="shared" si="76"/>
        <v/>
      </c>
      <c r="AH194" s="81" t="e">
        <f t="shared" si="70"/>
        <v>#VALUE!</v>
      </c>
      <c r="AI194" s="81" t="str">
        <f t="shared" si="71"/>
        <v/>
      </c>
      <c r="AJ194"/>
      <c r="AK194"/>
      <c r="AL194"/>
      <c r="AM194">
        <f t="shared" si="77"/>
        <v>0</v>
      </c>
      <c r="AN194">
        <f>COUNTIFS($L$1:L194,L194,$O$1:O194,O194)</f>
        <v>0</v>
      </c>
      <c r="AO194">
        <f t="shared" si="78"/>
        <v>0</v>
      </c>
      <c r="AP194">
        <f>COUNTIFS($J$4:J194,"SAYIM",$L$4:L194,L194,$O$4:O194,O194)</f>
        <v>0</v>
      </c>
      <c r="AQ194"/>
      <c r="AR194" s="1" t="str">
        <f>FİLTRE!$H$5</f>
        <v>TÜMÜ</v>
      </c>
      <c r="AS194"/>
      <c r="AU194" s="56">
        <f t="shared" si="72"/>
        <v>0</v>
      </c>
      <c r="AV194" s="54" t="str">
        <f t="shared" ca="1" si="73"/>
        <v/>
      </c>
      <c r="AW194" s="54" t="str">
        <f t="shared" ca="1" si="74"/>
        <v/>
      </c>
    </row>
    <row r="195" spans="2:49" x14ac:dyDescent="0.25">
      <c r="B195" s="1" t="str">
        <f>IF(I195="","",
(IF(N195=FİLTRE!$H$6,2,0)+IF(FİLTRE!$H$6="TOPLAM",2,0))
)</f>
        <v/>
      </c>
      <c r="C195">
        <f ca="1">IF(FİLTRE!$M$5="",9,(IF(U195&gt;=FİLTRE!$M$5,1,0)))</f>
        <v>1</v>
      </c>
      <c r="D195" s="1">
        <f ca="1">IF(FİLTRE!$M$6="",9,(IF('SKT LİSTESİ'!P195&lt;=FİLTRE!$M$6,1,0)))</f>
        <v>0</v>
      </c>
      <c r="E195" s="25" t="str">
        <f>IF(I195="","",(COUNTIFS($L$4:L195,L195)))</f>
        <v/>
      </c>
      <c r="F195" s="13">
        <f ca="1">IF(OR(B195&lt;&gt;2,C195&lt;&gt;1,D195&lt;&gt;1,H195&lt;&gt;1),0,
COUNTIFS($B$4:B195,2,$C$4:C195,1,$D$4:D195,1,$H$4:H195,1))</f>
        <v>0</v>
      </c>
      <c r="G195" s="26" t="str">
        <f>IF(I195="","",(COUNTIF($E$4:E195,E195)))</f>
        <v/>
      </c>
      <c r="H195" s="1">
        <f ca="1">IF(AND(J195="SAYIM",FİLTRE!$H$5="RAFTA",U195&lt;&gt;0),1,0)+
IF(AND(J195="İADE DEPO",FİLTRE!$H$5="İADE DEPO"),1,0)+
IF(FİLTRE!$H$5="TÜMÜ",1,0)+
IF(AND(J195="FİRMA İADE",FİLTRE!$H$5="FİRMA İADE"),1,0)+
IF(AND(J195="İMHA",FİLTRE!$H$5="İMHA"),1,0)</f>
        <v>1</v>
      </c>
      <c r="I195" s="5"/>
      <c r="J195" s="3"/>
      <c r="K195" s="3"/>
      <c r="L195" s="28" t="str">
        <f>(IF(K195="","",(VLOOKUP(K195,'ÜRÜN LİSTESİ'!B:C,2,0))))</f>
        <v/>
      </c>
      <c r="M195" s="29" t="str">
        <f>IF(K195="","",VLOOKUP(K195,'ÜRÜN LİSTESİ'!B:D,3,0))</f>
        <v/>
      </c>
      <c r="N195" s="28" t="str">
        <f>IF(K195="","",VLOOKUP(K195,'ÜRÜN LİSTESİ'!B:F,5,0))</f>
        <v/>
      </c>
      <c r="O195" s="5"/>
      <c r="P195" s="56" t="str">
        <f t="shared" ca="1" si="56"/>
        <v/>
      </c>
      <c r="Q195" s="57"/>
      <c r="R195" s="51" t="str">
        <f>IF(K195="","",
(IF($AK$2&gt;$AL$2,0,IF(K195="","",VLOOKUP(K195,'ÜRÜN LİSTESİ'!B:F,4,0)))))</f>
        <v/>
      </c>
      <c r="S195" s="51" t="str">
        <f t="shared" si="61"/>
        <v/>
      </c>
      <c r="T195" s="58" t="str">
        <f t="shared" ca="1" si="62"/>
        <v/>
      </c>
      <c r="U195" s="54" t="str">
        <f t="shared" ca="1" si="63"/>
        <v/>
      </c>
      <c r="V195" s="23"/>
      <c r="W195" s="54" t="str">
        <f t="shared" ca="1" si="64"/>
        <v/>
      </c>
      <c r="X195" s="54" t="str">
        <f t="shared" ca="1" si="65"/>
        <v/>
      </c>
      <c r="Y195"/>
      <c r="Z195"/>
      <c r="AA195" s="54" t="str">
        <f t="shared" si="75"/>
        <v/>
      </c>
      <c r="AB195" s="89" t="str">
        <f t="shared" ca="1" si="66"/>
        <v/>
      </c>
      <c r="AC195" s="89" t="str">
        <f t="shared" ca="1" si="67"/>
        <v/>
      </c>
      <c r="AD195"/>
      <c r="AE195" s="79" t="e">
        <f t="shared" si="68"/>
        <v>#VALUE!</v>
      </c>
      <c r="AF195" s="79" t="str">
        <f t="shared" si="69"/>
        <v/>
      </c>
      <c r="AG195" s="81" t="str">
        <f t="shared" si="76"/>
        <v/>
      </c>
      <c r="AH195" s="81" t="e">
        <f t="shared" si="70"/>
        <v>#VALUE!</v>
      </c>
      <c r="AI195" s="81" t="str">
        <f t="shared" si="71"/>
        <v/>
      </c>
      <c r="AJ195"/>
      <c r="AK195"/>
      <c r="AL195"/>
      <c r="AM195">
        <f t="shared" si="77"/>
        <v>0</v>
      </c>
      <c r="AN195">
        <f>COUNTIFS($L$1:L195,L195,$O$1:O195,O195)</f>
        <v>0</v>
      </c>
      <c r="AO195">
        <f t="shared" si="78"/>
        <v>0</v>
      </c>
      <c r="AP195">
        <f>COUNTIFS($J$4:J195,"SAYIM",$L$4:L195,L195,$O$4:O195,O195)</f>
        <v>0</v>
      </c>
      <c r="AQ195"/>
      <c r="AR195" s="1" t="str">
        <f>FİLTRE!$H$5</f>
        <v>TÜMÜ</v>
      </c>
      <c r="AS195"/>
      <c r="AU195" s="56">
        <f t="shared" si="72"/>
        <v>0</v>
      </c>
      <c r="AV195" s="54" t="str">
        <f t="shared" ca="1" si="73"/>
        <v/>
      </c>
      <c r="AW195" s="54" t="str">
        <f t="shared" ca="1" si="74"/>
        <v/>
      </c>
    </row>
    <row r="196" spans="2:49" x14ac:dyDescent="0.25">
      <c r="B196" s="1" t="str">
        <f>IF(I196="","",
(IF(N196=FİLTRE!$H$6,2,0)+IF(FİLTRE!$H$6="TOPLAM",2,0))
)</f>
        <v/>
      </c>
      <c r="C196">
        <f ca="1">IF(FİLTRE!$M$5="",9,(IF(U196&gt;=FİLTRE!$M$5,1,0)))</f>
        <v>1</v>
      </c>
      <c r="D196" s="1">
        <f ca="1">IF(FİLTRE!$M$6="",9,(IF('SKT LİSTESİ'!P196&lt;=FİLTRE!$M$6,1,0)))</f>
        <v>0</v>
      </c>
      <c r="E196" s="25" t="str">
        <f>IF(I196="","",(COUNTIFS($L$4:L196,L196)))</f>
        <v/>
      </c>
      <c r="F196" s="13">
        <f ca="1">IF(OR(B196&lt;&gt;2,C196&lt;&gt;1,D196&lt;&gt;1,H196&lt;&gt;1),0,
COUNTIFS($B$4:B196,2,$C$4:C196,1,$D$4:D196,1,$H$4:H196,1))</f>
        <v>0</v>
      </c>
      <c r="G196" s="26" t="str">
        <f>IF(I196="","",(COUNTIF($E$4:E196,E196)))</f>
        <v/>
      </c>
      <c r="H196" s="1">
        <f ca="1">IF(AND(J196="SAYIM",FİLTRE!$H$5="RAFTA",U196&lt;&gt;0),1,0)+
IF(AND(J196="İADE DEPO",FİLTRE!$H$5="İADE DEPO"),1,0)+
IF(FİLTRE!$H$5="TÜMÜ",1,0)+
IF(AND(J196="FİRMA İADE",FİLTRE!$H$5="FİRMA İADE"),1,0)+
IF(AND(J196="İMHA",FİLTRE!$H$5="İMHA"),1,0)</f>
        <v>1</v>
      </c>
      <c r="I196" s="5"/>
      <c r="J196" s="3"/>
      <c r="K196" s="3"/>
      <c r="L196" s="28" t="str">
        <f>(IF(K196="","",(VLOOKUP(K196,'ÜRÜN LİSTESİ'!B:C,2,0))))</f>
        <v/>
      </c>
      <c r="M196" s="29" t="str">
        <f>IF(K196="","",VLOOKUP(K196,'ÜRÜN LİSTESİ'!B:D,3,0))</f>
        <v/>
      </c>
      <c r="N196" s="28" t="str">
        <f>IF(K196="","",VLOOKUP(K196,'ÜRÜN LİSTESİ'!B:F,5,0))</f>
        <v/>
      </c>
      <c r="O196" s="5"/>
      <c r="P196" s="56" t="str">
        <f t="shared" ca="1" si="56"/>
        <v/>
      </c>
      <c r="Q196" s="57"/>
      <c r="R196" s="51" t="str">
        <f>IF(K196="","",
(IF($AK$2&gt;$AL$2,0,IF(K196="","",VLOOKUP(K196,'ÜRÜN LİSTESİ'!B:F,4,0)))))</f>
        <v/>
      </c>
      <c r="S196" s="51" t="str">
        <f t="shared" si="61"/>
        <v/>
      </c>
      <c r="T196" s="58" t="str">
        <f t="shared" ca="1" si="62"/>
        <v/>
      </c>
      <c r="U196" s="54" t="str">
        <f t="shared" ca="1" si="63"/>
        <v/>
      </c>
      <c r="V196" s="23"/>
      <c r="W196" s="54" t="str">
        <f t="shared" ca="1" si="64"/>
        <v/>
      </c>
      <c r="X196" s="54" t="str">
        <f t="shared" ca="1" si="65"/>
        <v/>
      </c>
      <c r="Y196"/>
      <c r="Z196"/>
      <c r="AA196" s="54" t="str">
        <f t="shared" si="75"/>
        <v/>
      </c>
      <c r="AB196" s="89" t="str">
        <f t="shared" ca="1" si="66"/>
        <v/>
      </c>
      <c r="AC196" s="89" t="str">
        <f t="shared" ca="1" si="67"/>
        <v/>
      </c>
      <c r="AD196"/>
      <c r="AE196" s="79" t="e">
        <f t="shared" si="68"/>
        <v>#VALUE!</v>
      </c>
      <c r="AF196" s="79" t="str">
        <f t="shared" si="69"/>
        <v/>
      </c>
      <c r="AG196" s="81" t="str">
        <f t="shared" si="76"/>
        <v/>
      </c>
      <c r="AH196" s="81" t="e">
        <f t="shared" si="70"/>
        <v>#VALUE!</v>
      </c>
      <c r="AI196" s="81" t="str">
        <f t="shared" si="71"/>
        <v/>
      </c>
      <c r="AJ196"/>
      <c r="AK196"/>
      <c r="AL196"/>
      <c r="AM196">
        <f t="shared" si="77"/>
        <v>0</v>
      </c>
      <c r="AN196">
        <f>COUNTIFS($L$1:L196,L196,$O$1:O196,O196)</f>
        <v>0</v>
      </c>
      <c r="AO196">
        <f t="shared" si="78"/>
        <v>0</v>
      </c>
      <c r="AP196">
        <f>COUNTIFS($J$4:J196,"SAYIM",$L$4:L196,L196,$O$4:O196,O196)</f>
        <v>0</v>
      </c>
      <c r="AQ196"/>
      <c r="AR196" s="1" t="str">
        <f>FİLTRE!$H$5</f>
        <v>TÜMÜ</v>
      </c>
      <c r="AS196"/>
      <c r="AU196" s="56">
        <f t="shared" si="72"/>
        <v>0</v>
      </c>
      <c r="AV196" s="54" t="str">
        <f t="shared" ca="1" si="73"/>
        <v/>
      </c>
      <c r="AW196" s="54" t="str">
        <f t="shared" ca="1" si="74"/>
        <v/>
      </c>
    </row>
    <row r="197" spans="2:49" x14ac:dyDescent="0.25">
      <c r="B197" s="1" t="str">
        <f>IF(I197="","",
(IF(N197=FİLTRE!$H$6,2,0)+IF(FİLTRE!$H$6="TOPLAM",2,0))
)</f>
        <v/>
      </c>
      <c r="C197">
        <f ca="1">IF(FİLTRE!$M$5="",9,(IF(U197&gt;=FİLTRE!$M$5,1,0)))</f>
        <v>1</v>
      </c>
      <c r="D197" s="1">
        <f ca="1">IF(FİLTRE!$M$6="",9,(IF('SKT LİSTESİ'!P197&lt;=FİLTRE!$M$6,1,0)))</f>
        <v>0</v>
      </c>
      <c r="E197" s="25" t="str">
        <f>IF(I197="","",(COUNTIFS($L$4:L197,L197)))</f>
        <v/>
      </c>
      <c r="F197" s="13">
        <f ca="1">IF(OR(B197&lt;&gt;2,C197&lt;&gt;1,D197&lt;&gt;1,H197&lt;&gt;1),0,
COUNTIFS($B$4:B197,2,$C$4:C197,1,$D$4:D197,1,$H$4:H197,1))</f>
        <v>0</v>
      </c>
      <c r="G197" s="26" t="str">
        <f>IF(I197="","",(COUNTIF($E$4:E197,E197)))</f>
        <v/>
      </c>
      <c r="H197" s="1">
        <f ca="1">IF(AND(J197="SAYIM",FİLTRE!$H$5="RAFTA",U197&lt;&gt;0),1,0)+
IF(AND(J197="İADE DEPO",FİLTRE!$H$5="İADE DEPO"),1,0)+
IF(FİLTRE!$H$5="TÜMÜ",1,0)+
IF(AND(J197="FİRMA İADE",FİLTRE!$H$5="FİRMA İADE"),1,0)+
IF(AND(J197="İMHA",FİLTRE!$H$5="İMHA"),1,0)</f>
        <v>1</v>
      </c>
      <c r="I197" s="5"/>
      <c r="J197" s="3"/>
      <c r="K197" s="3"/>
      <c r="L197" s="28" t="str">
        <f>(IF(K197="","",(VLOOKUP(K197,'ÜRÜN LİSTESİ'!B:C,2,0))))</f>
        <v/>
      </c>
      <c r="M197" s="29" t="str">
        <f>IF(K197="","",VLOOKUP(K197,'ÜRÜN LİSTESİ'!B:D,3,0))</f>
        <v/>
      </c>
      <c r="N197" s="28" t="str">
        <f>IF(K197="","",VLOOKUP(K197,'ÜRÜN LİSTESİ'!B:F,5,0))</f>
        <v/>
      </c>
      <c r="O197" s="5"/>
      <c r="P197" s="56" t="str">
        <f t="shared" ref="P197:P260" ca="1" si="79">IF(O197="","",O197-(TODAY()))</f>
        <v/>
      </c>
      <c r="Q197" s="57"/>
      <c r="R197" s="51" t="str">
        <f>IF(K197="","",
(IF($AK$2&gt;$AL$2,0,IF(K197="","",VLOOKUP(K197,'ÜRÜN LİSTESİ'!B:F,4,0)))))</f>
        <v/>
      </c>
      <c r="S197" s="51" t="str">
        <f t="shared" si="61"/>
        <v/>
      </c>
      <c r="T197" s="58" t="str">
        <f t="shared" ca="1" si="62"/>
        <v/>
      </c>
      <c r="U197" s="54" t="str">
        <f t="shared" ca="1" si="63"/>
        <v/>
      </c>
      <c r="V197" s="23"/>
      <c r="W197" s="54" t="str">
        <f t="shared" ca="1" si="64"/>
        <v/>
      </c>
      <c r="X197" s="54" t="str">
        <f t="shared" ca="1" si="65"/>
        <v/>
      </c>
      <c r="Y197"/>
      <c r="Z197"/>
      <c r="AA197" s="54" t="str">
        <f t="shared" si="75"/>
        <v/>
      </c>
      <c r="AB197" s="89" t="str">
        <f t="shared" ca="1" si="66"/>
        <v/>
      </c>
      <c r="AC197" s="89" t="str">
        <f t="shared" ca="1" si="67"/>
        <v/>
      </c>
      <c r="AD197"/>
      <c r="AE197" s="79" t="e">
        <f t="shared" si="68"/>
        <v>#VALUE!</v>
      </c>
      <c r="AF197" s="79" t="str">
        <f t="shared" si="69"/>
        <v/>
      </c>
      <c r="AG197" s="81" t="str">
        <f t="shared" ref="AG197:AG200" si="80" xml:space="preserve">
((IF(I197="","",
((SUMIFS(AF:AF,J:J,"SAYIM",L:L,L197)) -
(SUMIFS(AF:AF,J:J,"İADE DEPO",L:L,L197))))))</f>
        <v/>
      </c>
      <c r="AH197" s="81" t="e">
        <f t="shared" si="70"/>
        <v>#VALUE!</v>
      </c>
      <c r="AI197" s="81" t="str">
        <f t="shared" si="71"/>
        <v/>
      </c>
      <c r="AJ197"/>
      <c r="AK197"/>
      <c r="AL197"/>
      <c r="AM197">
        <f t="shared" si="77"/>
        <v>0</v>
      </c>
      <c r="AN197">
        <f>COUNTIFS($L$1:L197,L197,$O$1:O197,O197)</f>
        <v>0</v>
      </c>
      <c r="AO197">
        <f t="shared" si="78"/>
        <v>0</v>
      </c>
      <c r="AP197">
        <f>COUNTIFS($J$4:J197,"SAYIM",$L$4:L197,L197,$O$4:O197,O197)</f>
        <v>0</v>
      </c>
      <c r="AQ197"/>
      <c r="AR197" s="1" t="str">
        <f>FİLTRE!$H$5</f>
        <v>TÜMÜ</v>
      </c>
      <c r="AS197"/>
      <c r="AU197" s="56">
        <f t="shared" si="72"/>
        <v>0</v>
      </c>
      <c r="AV197" s="54" t="str">
        <f t="shared" ca="1" si="73"/>
        <v/>
      </c>
      <c r="AW197" s="54" t="str">
        <f t="shared" ca="1" si="74"/>
        <v/>
      </c>
    </row>
    <row r="198" spans="2:49" x14ac:dyDescent="0.25">
      <c r="B198" s="1" t="str">
        <f>IF(I198="","",
(IF(N198=FİLTRE!$H$6,2,0)+IF(FİLTRE!$H$6="TOPLAM",2,0))
)</f>
        <v/>
      </c>
      <c r="C198">
        <f ca="1">IF(FİLTRE!$M$5="",9,(IF(U198&gt;=FİLTRE!$M$5,1,0)))</f>
        <v>1</v>
      </c>
      <c r="D198" s="1">
        <f ca="1">IF(FİLTRE!$M$6="",9,(IF('SKT LİSTESİ'!P198&lt;=FİLTRE!$M$6,1,0)))</f>
        <v>0</v>
      </c>
      <c r="E198" s="25" t="str">
        <f>IF(I198="","",(COUNTIFS($L$4:L198,L198)))</f>
        <v/>
      </c>
      <c r="F198" s="13">
        <f ca="1">IF(OR(B198&lt;&gt;2,C198&lt;&gt;1,D198&lt;&gt;1,H198&lt;&gt;1),0,
COUNTIFS($B$4:B198,2,$C$4:C198,1,$D$4:D198,1,$H$4:H198,1))</f>
        <v>0</v>
      </c>
      <c r="G198" s="26" t="str">
        <f>IF(I198="","",(COUNTIF($E$4:E198,E198)))</f>
        <v/>
      </c>
      <c r="H198" s="1">
        <f ca="1">IF(AND(J198="SAYIM",FİLTRE!$H$5="RAFTA",U198&lt;&gt;0),1,0)+
IF(AND(J198="İADE DEPO",FİLTRE!$H$5="İADE DEPO"),1,0)+
IF(FİLTRE!$H$5="TÜMÜ",1,0)+
IF(AND(J198="FİRMA İADE",FİLTRE!$H$5="FİRMA İADE"),1,0)+
IF(AND(J198="İMHA",FİLTRE!$H$5="İMHA"),1,0)</f>
        <v>1</v>
      </c>
      <c r="I198" s="5"/>
      <c r="J198" s="3"/>
      <c r="K198" s="3"/>
      <c r="L198" s="28" t="str">
        <f>(IF(K198="","",(VLOOKUP(K198,'ÜRÜN LİSTESİ'!B:C,2,0))))</f>
        <v/>
      </c>
      <c r="M198" s="29" t="str">
        <f>IF(K198="","",VLOOKUP(K198,'ÜRÜN LİSTESİ'!B:D,3,0))</f>
        <v/>
      </c>
      <c r="N198" s="28" t="str">
        <f>IF(K198="","",VLOOKUP(K198,'ÜRÜN LİSTESİ'!B:F,5,0))</f>
        <v/>
      </c>
      <c r="O198" s="5"/>
      <c r="P198" s="56" t="str">
        <f t="shared" ca="1" si="79"/>
        <v/>
      </c>
      <c r="Q198" s="57"/>
      <c r="R198" s="51" t="str">
        <f>IF(K198="","",
(IF($AK$2&gt;$AL$2,0,IF(K198="","",VLOOKUP(K198,'ÜRÜN LİSTESİ'!B:F,4,0)))))</f>
        <v/>
      </c>
      <c r="S198" s="51" t="str">
        <f t="shared" ref="S198:S261" si="81">IF(Q198="","",Q198*R198)</f>
        <v/>
      </c>
      <c r="T198" s="58" t="str">
        <f t="shared" ref="T198:T261" ca="1" si="82">IF(P198&lt;0,0,(IF(K198="","",
(IF(AH198=0,0,
((IF(I198="","",
((SUMIFS(AF:AF,J:J,"SAYIM",L:L,L198,P:P,"&gt;"&amp;0)) -
(SUMIFS(AF:AF,J:J,"İADE DEPO",L:L,L198,P:P,"&gt;"&amp;0)))))))))))</f>
        <v/>
      </c>
      <c r="U198" s="54" t="str">
        <f t="shared" ref="U198:U261" ca="1" si="83">IF(P198&lt;0,0,(IF(K198="","",
(IF(AI198=0,0,
((IF(I198="","",
((SUMIFS(AE:AE,J:J,"SAYIM",L:L,L198,P:P,"&gt;"&amp;0)) -
(SUMIFS(AE:AE,J:J,"İADE DEPO",L:L,L198,P:P,"&gt;"&amp;0)))))))))))</f>
        <v/>
      </c>
      <c r="V198" s="23"/>
      <c r="W198" s="54" t="str">
        <f t="shared" ref="W198:W261" ca="1" si="84">IF(TODAY()&gt;O198,
(IF(SUMIFS(S:S,L:L,L198,O:O,O198,J:J,"SAYIM")-SUMIFS(S:S,L:L,L198,O:O,O198,J:J,"İADE DEPO")=0,"",SUMIFS(S:S,L:L,L198,O:O,O198,J:J,"SAYIM")-SUMIFS(S:S,L:L,L198,O:O,O198,J:J,"İADE DEPO"))),0)</f>
        <v/>
      </c>
      <c r="X198" s="54" t="str">
        <f t="shared" ref="X198:X261" ca="1" si="85">IF($AK$2&lt;$AL$2,
IF(TODAY()&gt;O198,
(IF(SUMIFS(Q:Q,L:L,L198,O:O,O198,J:J,"SAYIM")-SUMIFS(Q:Q,L:L,L198,O:O,O198,J:J,"İADE DEPO")=0,"",SUMIFS(Q:Q,L:L,L198,O:O,O198,J:J,"SAYIM")-SUMIFS(Q:Q,L:L,L198,O:O,O198,J:J,"İADE DEPO"))),0),
"")</f>
        <v/>
      </c>
      <c r="Y198"/>
      <c r="Z198"/>
      <c r="AA198" s="54" t="str">
        <f t="shared" si="75"/>
        <v/>
      </c>
      <c r="AB198" s="89" t="str">
        <f t="shared" ref="AB198:AB261" ca="1" si="86">IFERROR(W198/AA198,"")</f>
        <v/>
      </c>
      <c r="AC198" s="89" t="str">
        <f t="shared" ref="AC198:AC261" ca="1" si="87">IFERROR(X198/AA198,"")</f>
        <v/>
      </c>
      <c r="AD198"/>
      <c r="AE198" s="79" t="e">
        <f t="shared" si="68"/>
        <v>#VALUE!</v>
      </c>
      <c r="AF198" s="79" t="str">
        <f t="shared" si="69"/>
        <v/>
      </c>
      <c r="AG198" s="81" t="str">
        <f t="shared" si="80"/>
        <v/>
      </c>
      <c r="AH198" s="81" t="e">
        <f t="shared" si="70"/>
        <v>#VALUE!</v>
      </c>
      <c r="AI198" s="81" t="str">
        <f t="shared" si="71"/>
        <v/>
      </c>
      <c r="AJ198"/>
      <c r="AK198"/>
      <c r="AL198"/>
      <c r="AM198">
        <f t="shared" si="77"/>
        <v>0</v>
      </c>
      <c r="AN198">
        <f>COUNTIFS($L$1:L198,L198,$O$1:O198,O198)</f>
        <v>0</v>
      </c>
      <c r="AO198">
        <f t="shared" si="78"/>
        <v>0</v>
      </c>
      <c r="AP198">
        <f>COUNTIFS($J$4:J198,"SAYIM",$L$4:L198,L198,$O$4:O198,O198)</f>
        <v>0</v>
      </c>
      <c r="AQ198"/>
      <c r="AR198" s="1" t="str">
        <f>FİLTRE!$H$5</f>
        <v>TÜMÜ</v>
      </c>
      <c r="AS198"/>
      <c r="AU198" s="56">
        <f t="shared" si="72"/>
        <v>0</v>
      </c>
      <c r="AV198" s="54" t="str">
        <f t="shared" ca="1" si="73"/>
        <v/>
      </c>
      <c r="AW198" s="54" t="str">
        <f t="shared" ca="1" si="74"/>
        <v/>
      </c>
    </row>
    <row r="199" spans="2:49" x14ac:dyDescent="0.25">
      <c r="B199" s="1" t="str">
        <f>IF(I199="","",
(IF(N199=FİLTRE!$H$6,2,0)+IF(FİLTRE!$H$6="TOPLAM",2,0))
)</f>
        <v/>
      </c>
      <c r="C199">
        <f ca="1">IF(FİLTRE!$M$5="",9,(IF(U199&gt;=FİLTRE!$M$5,1,0)))</f>
        <v>1</v>
      </c>
      <c r="D199" s="1">
        <f ca="1">IF(FİLTRE!$M$6="",9,(IF('SKT LİSTESİ'!P199&lt;=FİLTRE!$M$6,1,0)))</f>
        <v>0</v>
      </c>
      <c r="E199" s="25" t="str">
        <f>IF(I199="","",(COUNTIFS($L$4:L199,L199)))</f>
        <v/>
      </c>
      <c r="F199" s="13">
        <f ca="1">IF(OR(B199&lt;&gt;2,C199&lt;&gt;1,D199&lt;&gt;1,H199&lt;&gt;1),0,
COUNTIFS($B$4:B199,2,$C$4:C199,1,$D$4:D199,1,$H$4:H199,1))</f>
        <v>0</v>
      </c>
      <c r="G199" s="26" t="str">
        <f>IF(I199="","",(COUNTIF($E$4:E199,E199)))</f>
        <v/>
      </c>
      <c r="H199" s="1">
        <f ca="1">IF(AND(J199="SAYIM",FİLTRE!$H$5="RAFTA",U199&lt;&gt;0),1,0)+
IF(AND(J199="İADE DEPO",FİLTRE!$H$5="İADE DEPO"),1,0)+
IF(FİLTRE!$H$5="TÜMÜ",1,0)+
IF(AND(J199="FİRMA İADE",FİLTRE!$H$5="FİRMA İADE"),1,0)+
IF(AND(J199="İMHA",FİLTRE!$H$5="İMHA"),1,0)</f>
        <v>1</v>
      </c>
      <c r="I199" s="5"/>
      <c r="J199" s="3"/>
      <c r="K199" s="3"/>
      <c r="L199" s="28" t="str">
        <f>(IF(K199="","",(VLOOKUP(K199,'ÜRÜN LİSTESİ'!B:C,2,0))))</f>
        <v/>
      </c>
      <c r="M199" s="29" t="str">
        <f>IF(K199="","",VLOOKUP(K199,'ÜRÜN LİSTESİ'!B:D,3,0))</f>
        <v/>
      </c>
      <c r="N199" s="28" t="str">
        <f>IF(K199="","",VLOOKUP(K199,'ÜRÜN LİSTESİ'!B:F,5,0))</f>
        <v/>
      </c>
      <c r="O199" s="5"/>
      <c r="P199" s="56" t="str">
        <f t="shared" ca="1" si="79"/>
        <v/>
      </c>
      <c r="Q199" s="57"/>
      <c r="R199" s="51" t="str">
        <f>IF(K199="","",
(IF($AK$2&gt;$AL$2,0,IF(K199="","",VLOOKUP(K199,'ÜRÜN LİSTESİ'!B:F,4,0)))))</f>
        <v/>
      </c>
      <c r="S199" s="51" t="str">
        <f t="shared" si="81"/>
        <v/>
      </c>
      <c r="T199" s="58" t="str">
        <f t="shared" ca="1" si="82"/>
        <v/>
      </c>
      <c r="U199" s="54" t="str">
        <f t="shared" ca="1" si="83"/>
        <v/>
      </c>
      <c r="V199" s="23"/>
      <c r="W199" s="54" t="str">
        <f t="shared" ca="1" si="84"/>
        <v/>
      </c>
      <c r="X199" s="54" t="str">
        <f t="shared" ca="1" si="85"/>
        <v/>
      </c>
      <c r="Y199"/>
      <c r="Z199"/>
      <c r="AA199" s="54" t="str">
        <f t="shared" si="75"/>
        <v/>
      </c>
      <c r="AB199" s="89" t="str">
        <f t="shared" ca="1" si="86"/>
        <v/>
      </c>
      <c r="AC199" s="89" t="str">
        <f t="shared" ca="1" si="87"/>
        <v/>
      </c>
      <c r="AD199"/>
      <c r="AE199" s="79" t="e">
        <f t="shared" si="68"/>
        <v>#VALUE!</v>
      </c>
      <c r="AF199" s="79" t="str">
        <f t="shared" si="69"/>
        <v/>
      </c>
      <c r="AG199" s="81" t="str">
        <f t="shared" si="80"/>
        <v/>
      </c>
      <c r="AH199" s="81" t="e">
        <f t="shared" si="70"/>
        <v>#VALUE!</v>
      </c>
      <c r="AI199" s="81" t="str">
        <f t="shared" si="71"/>
        <v/>
      </c>
      <c r="AJ199"/>
      <c r="AK199"/>
      <c r="AL199"/>
      <c r="AM199">
        <f t="shared" si="77"/>
        <v>0</v>
      </c>
      <c r="AN199">
        <f>COUNTIFS($L$1:L199,L199,$O$1:O199,O199)</f>
        <v>0</v>
      </c>
      <c r="AO199">
        <f t="shared" si="78"/>
        <v>0</v>
      </c>
      <c r="AP199">
        <f>COUNTIFS($J$4:J199,"SAYIM",$L$4:L199,L199,$O$4:O199,O199)</f>
        <v>0</v>
      </c>
      <c r="AQ199"/>
      <c r="AR199" s="1" t="str">
        <f>FİLTRE!$H$5</f>
        <v>TÜMÜ</v>
      </c>
      <c r="AS199"/>
      <c r="AU199" s="56">
        <f t="shared" si="72"/>
        <v>0</v>
      </c>
      <c r="AV199" s="54" t="str">
        <f t="shared" ca="1" si="73"/>
        <v/>
      </c>
      <c r="AW199" s="54" t="str">
        <f t="shared" ca="1" si="74"/>
        <v/>
      </c>
    </row>
    <row r="200" spans="2:49" x14ac:dyDescent="0.25">
      <c r="B200" s="1" t="str">
        <f>IF(I200="","",
(IF(N200=FİLTRE!$H$6,2,0)+IF(FİLTRE!$H$6="TOPLAM",2,0))
)</f>
        <v/>
      </c>
      <c r="C200">
        <f ca="1">IF(FİLTRE!$M$5="",9,(IF(U200&gt;=FİLTRE!$M$5,1,0)))</f>
        <v>1</v>
      </c>
      <c r="D200" s="1">
        <f ca="1">IF(FİLTRE!$M$6="",9,(IF('SKT LİSTESİ'!P200&lt;=FİLTRE!$M$6,1,0)))</f>
        <v>0</v>
      </c>
      <c r="E200" s="25" t="str">
        <f>IF(I200="","",(COUNTIFS($L$4:L200,L200)))</f>
        <v/>
      </c>
      <c r="F200" s="13">
        <f ca="1">IF(OR(B200&lt;&gt;2,C200&lt;&gt;1,D200&lt;&gt;1,H200&lt;&gt;1),0,
COUNTIFS($B$4:B200,2,$C$4:C200,1,$D$4:D200,1,$H$4:H200,1))</f>
        <v>0</v>
      </c>
      <c r="G200" s="26" t="str">
        <f>IF(I200="","",(COUNTIF($E$4:E200,E200)))</f>
        <v/>
      </c>
      <c r="H200" s="1">
        <f ca="1">IF(AND(J200="SAYIM",FİLTRE!$H$5="RAFTA",U200&lt;&gt;0),1,0)+
IF(AND(J200="İADE DEPO",FİLTRE!$H$5="İADE DEPO"),1,0)+
IF(FİLTRE!$H$5="TÜMÜ",1,0)+
IF(AND(J200="FİRMA İADE",FİLTRE!$H$5="FİRMA İADE"),1,0)+
IF(AND(J200="İMHA",FİLTRE!$H$5="İMHA"),1,0)</f>
        <v>1</v>
      </c>
      <c r="I200" s="5"/>
      <c r="J200" s="3"/>
      <c r="K200" s="3"/>
      <c r="L200" s="28" t="str">
        <f>(IF(K200="","",(VLOOKUP(K200,'ÜRÜN LİSTESİ'!B:C,2,0))))</f>
        <v/>
      </c>
      <c r="M200" s="29" t="str">
        <f>IF(K200="","",VLOOKUP(K200,'ÜRÜN LİSTESİ'!B:D,3,0))</f>
        <v/>
      </c>
      <c r="N200" s="28" t="str">
        <f>IF(K200="","",VLOOKUP(K200,'ÜRÜN LİSTESİ'!B:F,5,0))</f>
        <v/>
      </c>
      <c r="O200" s="5"/>
      <c r="P200" s="56" t="str">
        <f t="shared" ca="1" si="79"/>
        <v/>
      </c>
      <c r="Q200" s="57"/>
      <c r="R200" s="51" t="str">
        <f>IF(K200="","",
(IF($AK$2&gt;$AL$2,0,IF(K200="","",VLOOKUP(K200,'ÜRÜN LİSTESİ'!B:F,4,0)))))</f>
        <v/>
      </c>
      <c r="S200" s="51" t="str">
        <f t="shared" si="81"/>
        <v/>
      </c>
      <c r="T200" s="58" t="str">
        <f t="shared" ca="1" si="82"/>
        <v/>
      </c>
      <c r="U200" s="54" t="str">
        <f t="shared" ca="1" si="83"/>
        <v/>
      </c>
      <c r="V200" s="23"/>
      <c r="W200" s="54" t="str">
        <f t="shared" ca="1" si="84"/>
        <v/>
      </c>
      <c r="X200" s="54" t="str">
        <f t="shared" ca="1" si="85"/>
        <v/>
      </c>
      <c r="Y200"/>
      <c r="Z200"/>
      <c r="AA200" s="54" t="str">
        <f t="shared" si="75"/>
        <v/>
      </c>
      <c r="AB200" s="89" t="str">
        <f t="shared" ca="1" si="86"/>
        <v/>
      </c>
      <c r="AC200" s="89" t="str">
        <f t="shared" ca="1" si="87"/>
        <v/>
      </c>
      <c r="AD200"/>
      <c r="AE200" s="79" t="e">
        <f t="shared" si="68"/>
        <v>#VALUE!</v>
      </c>
      <c r="AF200" s="79" t="str">
        <f t="shared" si="69"/>
        <v/>
      </c>
      <c r="AG200" s="81" t="str">
        <f t="shared" si="80"/>
        <v/>
      </c>
      <c r="AH200" s="81" t="e">
        <f t="shared" si="70"/>
        <v>#VALUE!</v>
      </c>
      <c r="AI200" s="81" t="str">
        <f t="shared" si="71"/>
        <v/>
      </c>
      <c r="AJ200"/>
      <c r="AK200"/>
      <c r="AL200"/>
      <c r="AM200">
        <f t="shared" si="77"/>
        <v>0</v>
      </c>
      <c r="AN200">
        <f>COUNTIFS($L$1:L200,L200,$O$1:O200,O200)</f>
        <v>0</v>
      </c>
      <c r="AO200">
        <f t="shared" si="78"/>
        <v>0</v>
      </c>
      <c r="AP200">
        <f>COUNTIFS($J$4:J200,"SAYIM",$L$4:L200,L200,$O$4:O200,O200)</f>
        <v>0</v>
      </c>
      <c r="AQ200"/>
      <c r="AR200" s="1" t="str">
        <f>FİLTRE!$H$5</f>
        <v>TÜMÜ</v>
      </c>
      <c r="AS200"/>
      <c r="AU200" s="56">
        <f t="shared" si="72"/>
        <v>0</v>
      </c>
      <c r="AV200" s="54" t="str">
        <f t="shared" ca="1" si="73"/>
        <v/>
      </c>
      <c r="AW200" s="54" t="str">
        <f t="shared" ca="1" si="74"/>
        <v/>
      </c>
    </row>
    <row r="201" spans="2:49" x14ac:dyDescent="0.25">
      <c r="B201" s="1" t="str">
        <f>IF(I201="","",
(IF(N201=FİLTRE!$H$6,2,0)+IF(FİLTRE!$H$6="TOPLAM",2,0))
)</f>
        <v/>
      </c>
      <c r="C201">
        <f ca="1">IF(FİLTRE!$M$5="",9,(IF(U201&gt;=FİLTRE!$M$5,1,0)))</f>
        <v>1</v>
      </c>
      <c r="D201" s="1">
        <f ca="1">IF(FİLTRE!$M$6="",9,(IF('SKT LİSTESİ'!P201&lt;=FİLTRE!$M$6,1,0)))</f>
        <v>0</v>
      </c>
      <c r="E201" s="25" t="str">
        <f>IF(I201="","",(COUNTIFS($L$4:L201,L201)))</f>
        <v/>
      </c>
      <c r="F201" s="13">
        <f ca="1">IF(OR(B201&lt;&gt;2,C201&lt;&gt;1,D201&lt;&gt;1,H201&lt;&gt;1),0,
COUNTIFS($B$4:B201,2,$C$4:C201,1,$D$4:D201,1,$H$4:H201,1))</f>
        <v>0</v>
      </c>
      <c r="G201" s="26" t="str">
        <f>IF(I201="","",(COUNTIF($E$4:E201,E201)))</f>
        <v/>
      </c>
      <c r="H201" s="1">
        <f ca="1">IF(AND(J201="SAYIM",FİLTRE!$H$5="RAFTA",U201&lt;&gt;0),1,0)+
IF(AND(J201="İADE DEPO",FİLTRE!$H$5="İADE DEPO"),1,0)+
IF(FİLTRE!$H$5="TÜMÜ",1,0)+
IF(AND(J201="FİRMA İADE",FİLTRE!$H$5="FİRMA İADE"),1,0)+
IF(AND(J201="İMHA",FİLTRE!$H$5="İMHA"),1,0)</f>
        <v>1</v>
      </c>
      <c r="I201" s="5"/>
      <c r="J201" s="3"/>
      <c r="K201" s="3"/>
      <c r="L201" s="28" t="str">
        <f>(IF(K201="","",(VLOOKUP(K201,'ÜRÜN LİSTESİ'!B:C,2,0))))</f>
        <v/>
      </c>
      <c r="M201" s="29" t="str">
        <f>IF(K201="","",VLOOKUP(K201,'ÜRÜN LİSTESİ'!B:D,3,0))</f>
        <v/>
      </c>
      <c r="N201" s="28" t="str">
        <f>IF(K201="","",VLOOKUP(K201,'ÜRÜN LİSTESİ'!B:F,5,0))</f>
        <v/>
      </c>
      <c r="O201" s="5"/>
      <c r="P201" s="56" t="str">
        <f t="shared" ca="1" si="79"/>
        <v/>
      </c>
      <c r="Q201" s="57"/>
      <c r="R201" s="51" t="str">
        <f>IF(K201="","",
(IF($AK$2&gt;$AL$2,0,IF(K201="","",VLOOKUP(K201,'ÜRÜN LİSTESİ'!B:F,4,0)))))</f>
        <v/>
      </c>
      <c r="S201" s="51" t="str">
        <f t="shared" si="81"/>
        <v/>
      </c>
      <c r="T201" s="58" t="str">
        <f t="shared" ca="1" si="82"/>
        <v/>
      </c>
      <c r="U201" s="54" t="str">
        <f t="shared" ca="1" si="83"/>
        <v/>
      </c>
      <c r="V201" s="23"/>
      <c r="W201" s="54" t="str">
        <f t="shared" ca="1" si="84"/>
        <v/>
      </c>
      <c r="X201" s="54" t="str">
        <f t="shared" ca="1" si="85"/>
        <v/>
      </c>
      <c r="Y201"/>
      <c r="Z201"/>
      <c r="AA201" s="54" t="str">
        <f t="shared" ref="AA201:AA261" si="88">IF(COUNTIFS(L:L,L201,O:O,O201)=0,"",COUNTIFS(L:L,L201,O:O,O201))</f>
        <v/>
      </c>
      <c r="AB201" s="89" t="str">
        <f t="shared" ca="1" si="86"/>
        <v/>
      </c>
      <c r="AC201" s="89" t="str">
        <f t="shared" ca="1" si="87"/>
        <v/>
      </c>
      <c r="AD201"/>
      <c r="AE201" s="79" t="e">
        <f t="shared" si="68"/>
        <v>#VALUE!</v>
      </c>
      <c r="AF201" s="79" t="str">
        <f t="shared" si="69"/>
        <v/>
      </c>
      <c r="AG201" s="81" t="str">
        <f t="shared" ref="AG201:AG261" si="89" xml:space="preserve">
((IF(I201="","",
((SUMIFS(AF:AF,J:J,"SAYIM",L:L,L201)) -
(SUMIFS(AF:AF,J:J,"İADE DEPO",L:L,L201))))))</f>
        <v/>
      </c>
      <c r="AH201" s="81" t="e">
        <f t="shared" si="70"/>
        <v>#VALUE!</v>
      </c>
      <c r="AI201" s="81" t="str">
        <f t="shared" si="71"/>
        <v/>
      </c>
      <c r="AJ201"/>
      <c r="AK201"/>
      <c r="AL201"/>
      <c r="AM201">
        <f t="shared" ref="AM201:AM260" si="90">COUNTIFS(L:L,L201,O:O,O201)</f>
        <v>0</v>
      </c>
      <c r="AN201">
        <f>COUNTIFS($L$1:L201,L201,$O$1:O201,O201)</f>
        <v>0</v>
      </c>
      <c r="AO201">
        <f t="shared" ref="AO201:AO261" si="91">COUNTIFS(J:J,"SAYIM",L:L,L201,O:O,O201)</f>
        <v>0</v>
      </c>
      <c r="AP201">
        <f>COUNTIFS($J$4:J201,"SAYIM",$L$4:L201,L201,$O$4:O201,O201)</f>
        <v>0</v>
      </c>
      <c r="AQ201"/>
      <c r="AR201" s="1" t="str">
        <f>FİLTRE!$H$5</f>
        <v>TÜMÜ</v>
      </c>
      <c r="AS201"/>
      <c r="AU201" s="56">
        <f t="shared" si="72"/>
        <v>0</v>
      </c>
      <c r="AV201" s="54" t="str">
        <f t="shared" ca="1" si="73"/>
        <v/>
      </c>
      <c r="AW201" s="54" t="str">
        <f t="shared" ca="1" si="74"/>
        <v/>
      </c>
    </row>
    <row r="202" spans="2:49" x14ac:dyDescent="0.25">
      <c r="B202" s="1" t="str">
        <f>IF(I202="","",
(IF(N202=FİLTRE!$H$6,2,0)+IF(FİLTRE!$H$6="TOPLAM",2,0))
)</f>
        <v/>
      </c>
      <c r="C202">
        <f ca="1">IF(FİLTRE!$M$5="",9,(IF(U202&gt;=FİLTRE!$M$5,1,0)))</f>
        <v>1</v>
      </c>
      <c r="D202" s="1">
        <f ca="1">IF(FİLTRE!$M$6="",9,(IF('SKT LİSTESİ'!P202&lt;=FİLTRE!$M$6,1,0)))</f>
        <v>0</v>
      </c>
      <c r="E202" s="25" t="str">
        <f>IF(I202="","",(COUNTIFS($L$4:L202,L202)))</f>
        <v/>
      </c>
      <c r="F202" s="13">
        <f ca="1">IF(OR(B202&lt;&gt;2,C202&lt;&gt;1,D202&lt;&gt;1,H202&lt;&gt;1),0,
COUNTIFS($B$4:B202,2,$C$4:C202,1,$D$4:D202,1,$H$4:H202,1))</f>
        <v>0</v>
      </c>
      <c r="G202" s="26" t="str">
        <f>IF(I202="","",(COUNTIF($E$4:E202,E202)))</f>
        <v/>
      </c>
      <c r="H202" s="1">
        <f ca="1">IF(AND(J202="SAYIM",FİLTRE!$H$5="RAFTA",U202&lt;&gt;0),1,0)+
IF(AND(J202="İADE DEPO",FİLTRE!$H$5="İADE DEPO"),1,0)+
IF(FİLTRE!$H$5="TÜMÜ",1,0)+
IF(AND(J202="FİRMA İADE",FİLTRE!$H$5="FİRMA İADE"),1,0)+
IF(AND(J202="İMHA",FİLTRE!$H$5="İMHA"),1,0)</f>
        <v>1</v>
      </c>
      <c r="I202" s="5"/>
      <c r="J202" s="3"/>
      <c r="K202" s="3"/>
      <c r="L202" s="28" t="str">
        <f>(IF(K202="","",(VLOOKUP(K202,'ÜRÜN LİSTESİ'!B:C,2,0))))</f>
        <v/>
      </c>
      <c r="M202" s="29" t="str">
        <f>IF(K202="","",VLOOKUP(K202,'ÜRÜN LİSTESİ'!B:D,3,0))</f>
        <v/>
      </c>
      <c r="N202" s="28" t="str">
        <f>IF(K202="","",VLOOKUP(K202,'ÜRÜN LİSTESİ'!B:F,5,0))</f>
        <v/>
      </c>
      <c r="O202" s="5"/>
      <c r="P202" s="56" t="str">
        <f t="shared" ca="1" si="79"/>
        <v/>
      </c>
      <c r="Q202" s="57"/>
      <c r="R202" s="51" t="str">
        <f>IF(K202="","",
(IF($AK$2&gt;$AL$2,0,IF(K202="","",VLOOKUP(K202,'ÜRÜN LİSTESİ'!B:F,4,0)))))</f>
        <v/>
      </c>
      <c r="S202" s="51" t="str">
        <f t="shared" si="81"/>
        <v/>
      </c>
      <c r="T202" s="58" t="str">
        <f t="shared" ca="1" si="82"/>
        <v/>
      </c>
      <c r="U202" s="54" t="str">
        <f t="shared" ca="1" si="83"/>
        <v/>
      </c>
      <c r="V202" s="23"/>
      <c r="W202" s="54" t="str">
        <f t="shared" ca="1" si="84"/>
        <v/>
      </c>
      <c r="X202" s="54" t="str">
        <f t="shared" ca="1" si="85"/>
        <v/>
      </c>
      <c r="Y202"/>
      <c r="Z202"/>
      <c r="AA202" s="54" t="str">
        <f t="shared" si="88"/>
        <v/>
      </c>
      <c r="AB202" s="89" t="str">
        <f t="shared" ca="1" si="86"/>
        <v/>
      </c>
      <c r="AC202" s="89" t="str">
        <f t="shared" ca="1" si="87"/>
        <v/>
      </c>
      <c r="AD202"/>
      <c r="AE202" s="79" t="e">
        <f t="shared" si="68"/>
        <v>#VALUE!</v>
      </c>
      <c r="AF202" s="79" t="str">
        <f t="shared" si="69"/>
        <v/>
      </c>
      <c r="AG202" s="81" t="str">
        <f t="shared" si="89"/>
        <v/>
      </c>
      <c r="AH202" s="81" t="e">
        <f t="shared" si="70"/>
        <v>#VALUE!</v>
      </c>
      <c r="AI202" s="81" t="str">
        <f t="shared" si="71"/>
        <v/>
      </c>
      <c r="AJ202"/>
      <c r="AK202"/>
      <c r="AL202"/>
      <c r="AM202">
        <f t="shared" si="90"/>
        <v>0</v>
      </c>
      <c r="AN202">
        <f>COUNTIFS($L$1:L202,L202,$O$1:O202,O202)</f>
        <v>0</v>
      </c>
      <c r="AO202">
        <f t="shared" si="91"/>
        <v>0</v>
      </c>
      <c r="AP202">
        <f>COUNTIFS($J$4:J202,"SAYIM",$L$4:L202,L202,$O$4:O202,O202)</f>
        <v>0</v>
      </c>
      <c r="AQ202"/>
      <c r="AR202" s="1" t="str">
        <f>FİLTRE!$H$5</f>
        <v>TÜMÜ</v>
      </c>
      <c r="AS202"/>
      <c r="AU202" s="56">
        <f t="shared" si="72"/>
        <v>0</v>
      </c>
      <c r="AV202" s="54" t="str">
        <f t="shared" ca="1" si="73"/>
        <v/>
      </c>
      <c r="AW202" s="54" t="str">
        <f t="shared" ca="1" si="74"/>
        <v/>
      </c>
    </row>
    <row r="203" spans="2:49" x14ac:dyDescent="0.25">
      <c r="B203" s="1" t="str">
        <f>IF(I203="","",
(IF(N203=FİLTRE!$H$6,2,0)+IF(FİLTRE!$H$6="TOPLAM",2,0))
)</f>
        <v/>
      </c>
      <c r="C203">
        <f ca="1">IF(FİLTRE!$M$5="",9,(IF(U203&gt;=FİLTRE!$M$5,1,0)))</f>
        <v>1</v>
      </c>
      <c r="D203" s="1">
        <f ca="1">IF(FİLTRE!$M$6="",9,(IF('SKT LİSTESİ'!P203&lt;=FİLTRE!$M$6,1,0)))</f>
        <v>0</v>
      </c>
      <c r="E203" s="25" t="str">
        <f>IF(I203="","",(COUNTIFS($L$4:L203,L203)))</f>
        <v/>
      </c>
      <c r="F203" s="13">
        <f ca="1">IF(OR(B203&lt;&gt;2,C203&lt;&gt;1,D203&lt;&gt;1,H203&lt;&gt;1),0,
COUNTIFS($B$4:B203,2,$C$4:C203,1,$D$4:D203,1,$H$4:H203,1))</f>
        <v>0</v>
      </c>
      <c r="G203" s="26" t="str">
        <f>IF(I203="","",(COUNTIF($E$4:E203,E203)))</f>
        <v/>
      </c>
      <c r="H203" s="1">
        <f ca="1">IF(AND(J203="SAYIM",FİLTRE!$H$5="RAFTA",U203&lt;&gt;0),1,0)+
IF(AND(J203="İADE DEPO",FİLTRE!$H$5="İADE DEPO"),1,0)+
IF(FİLTRE!$H$5="TÜMÜ",1,0)+
IF(AND(J203="FİRMA İADE",FİLTRE!$H$5="FİRMA İADE"),1,0)+
IF(AND(J203="İMHA",FİLTRE!$H$5="İMHA"),1,0)</f>
        <v>1</v>
      </c>
      <c r="I203" s="5"/>
      <c r="J203" s="3"/>
      <c r="K203" s="3"/>
      <c r="L203" s="28" t="str">
        <f>(IF(K203="","",(VLOOKUP(K203,'ÜRÜN LİSTESİ'!B:C,2,0))))</f>
        <v/>
      </c>
      <c r="M203" s="29" t="str">
        <f>IF(K203="","",VLOOKUP(K203,'ÜRÜN LİSTESİ'!B:D,3,0))</f>
        <v/>
      </c>
      <c r="N203" s="28" t="str">
        <f>IF(K203="","",VLOOKUP(K203,'ÜRÜN LİSTESİ'!B:F,5,0))</f>
        <v/>
      </c>
      <c r="O203" s="5"/>
      <c r="P203" s="56" t="str">
        <f t="shared" ca="1" si="79"/>
        <v/>
      </c>
      <c r="Q203" s="57"/>
      <c r="R203" s="51" t="str">
        <f>IF(K203="","",
(IF($AK$2&gt;$AL$2,0,IF(K203="","",VLOOKUP(K203,'ÜRÜN LİSTESİ'!B:F,4,0)))))</f>
        <v/>
      </c>
      <c r="S203" s="51" t="str">
        <f t="shared" si="81"/>
        <v/>
      </c>
      <c r="T203" s="58" t="str">
        <f t="shared" ca="1" si="82"/>
        <v/>
      </c>
      <c r="U203" s="54" t="str">
        <f t="shared" ca="1" si="83"/>
        <v/>
      </c>
      <c r="V203" s="23"/>
      <c r="W203" s="54" t="str">
        <f t="shared" ca="1" si="84"/>
        <v/>
      </c>
      <c r="X203" s="54" t="str">
        <f t="shared" ca="1" si="85"/>
        <v/>
      </c>
      <c r="Y203"/>
      <c r="Z203"/>
      <c r="AA203" s="54" t="str">
        <f t="shared" si="88"/>
        <v/>
      </c>
      <c r="AB203" s="89" t="str">
        <f t="shared" ca="1" si="86"/>
        <v/>
      </c>
      <c r="AC203" s="89" t="str">
        <f t="shared" ca="1" si="87"/>
        <v/>
      </c>
      <c r="AD203"/>
      <c r="AE203" s="79" t="e">
        <f t="shared" si="68"/>
        <v>#VALUE!</v>
      </c>
      <c r="AF203" s="79" t="str">
        <f t="shared" si="69"/>
        <v/>
      </c>
      <c r="AG203" s="81" t="str">
        <f t="shared" si="89"/>
        <v/>
      </c>
      <c r="AH203" s="81" t="e">
        <f t="shared" si="70"/>
        <v>#VALUE!</v>
      </c>
      <c r="AI203" s="81" t="str">
        <f t="shared" si="71"/>
        <v/>
      </c>
      <c r="AJ203"/>
      <c r="AK203"/>
      <c r="AL203"/>
      <c r="AM203">
        <f t="shared" si="90"/>
        <v>0</v>
      </c>
      <c r="AN203">
        <f>COUNTIFS($L$1:L203,L203,$O$1:O203,O203)</f>
        <v>0</v>
      </c>
      <c r="AO203">
        <f t="shared" si="91"/>
        <v>0</v>
      </c>
      <c r="AP203">
        <f>COUNTIFS($J$4:J203,"SAYIM",$L$4:L203,L203,$O$4:O203,O203)</f>
        <v>0</v>
      </c>
      <c r="AQ203"/>
      <c r="AR203" s="1" t="str">
        <f>FİLTRE!$H$5</f>
        <v>TÜMÜ</v>
      </c>
      <c r="AS203"/>
      <c r="AU203" s="56">
        <f t="shared" si="72"/>
        <v>0</v>
      </c>
      <c r="AV203" s="54" t="str">
        <f t="shared" ca="1" si="73"/>
        <v/>
      </c>
      <c r="AW203" s="54" t="str">
        <f t="shared" ca="1" si="74"/>
        <v/>
      </c>
    </row>
    <row r="204" spans="2:49" x14ac:dyDescent="0.25">
      <c r="B204" s="1" t="str">
        <f>IF(I204="","",
(IF(N204=FİLTRE!$H$6,2,0)+IF(FİLTRE!$H$6="TOPLAM",2,0))
)</f>
        <v/>
      </c>
      <c r="C204">
        <f ca="1">IF(FİLTRE!$M$5="",9,(IF(U204&gt;=FİLTRE!$M$5,1,0)))</f>
        <v>1</v>
      </c>
      <c r="D204" s="1">
        <f ca="1">IF(FİLTRE!$M$6="",9,(IF('SKT LİSTESİ'!P204&lt;=FİLTRE!$M$6,1,0)))</f>
        <v>0</v>
      </c>
      <c r="E204" s="25" t="str">
        <f>IF(I204="","",(COUNTIFS($L$4:L204,L204)))</f>
        <v/>
      </c>
      <c r="F204" s="13">
        <f ca="1">IF(OR(B204&lt;&gt;2,C204&lt;&gt;1,D204&lt;&gt;1,H204&lt;&gt;1),0,
COUNTIFS($B$4:B204,2,$C$4:C204,1,$D$4:D204,1,$H$4:H204,1))</f>
        <v>0</v>
      </c>
      <c r="G204" s="26" t="str">
        <f>IF(I204="","",(COUNTIF($E$4:E204,E204)))</f>
        <v/>
      </c>
      <c r="H204" s="1">
        <f ca="1">IF(AND(J204="SAYIM",FİLTRE!$H$5="RAFTA",U204&lt;&gt;0),1,0)+
IF(AND(J204="İADE DEPO",FİLTRE!$H$5="İADE DEPO"),1,0)+
IF(FİLTRE!$H$5="TÜMÜ",1,0)+
IF(AND(J204="FİRMA İADE",FİLTRE!$H$5="FİRMA İADE"),1,0)+
IF(AND(J204="İMHA",FİLTRE!$H$5="İMHA"),1,0)</f>
        <v>1</v>
      </c>
      <c r="I204" s="5"/>
      <c r="J204" s="3"/>
      <c r="K204" s="3"/>
      <c r="L204" s="28" t="str">
        <f>(IF(K204="","",(VLOOKUP(K204,'ÜRÜN LİSTESİ'!B:C,2,0))))</f>
        <v/>
      </c>
      <c r="M204" s="29" t="str">
        <f>IF(K204="","",VLOOKUP(K204,'ÜRÜN LİSTESİ'!B:D,3,0))</f>
        <v/>
      </c>
      <c r="N204" s="28" t="str">
        <f>IF(K204="","",VLOOKUP(K204,'ÜRÜN LİSTESİ'!B:F,5,0))</f>
        <v/>
      </c>
      <c r="O204" s="5"/>
      <c r="P204" s="56" t="str">
        <f t="shared" ca="1" si="79"/>
        <v/>
      </c>
      <c r="Q204" s="57"/>
      <c r="R204" s="51" t="str">
        <f>IF(K204="","",
(IF($AK$2&gt;$AL$2,0,IF(K204="","",VLOOKUP(K204,'ÜRÜN LİSTESİ'!B:F,4,0)))))</f>
        <v/>
      </c>
      <c r="S204" s="51" t="str">
        <f t="shared" si="81"/>
        <v/>
      </c>
      <c r="T204" s="58" t="str">
        <f t="shared" ca="1" si="82"/>
        <v/>
      </c>
      <c r="U204" s="54" t="str">
        <f t="shared" ca="1" si="83"/>
        <v/>
      </c>
      <c r="V204" s="23"/>
      <c r="W204" s="54" t="str">
        <f t="shared" ca="1" si="84"/>
        <v/>
      </c>
      <c r="X204" s="54" t="str">
        <f t="shared" ca="1" si="85"/>
        <v/>
      </c>
      <c r="Y204"/>
      <c r="Z204"/>
      <c r="AA204" s="54" t="str">
        <f t="shared" si="88"/>
        <v/>
      </c>
      <c r="AB204" s="89" t="str">
        <f t="shared" ca="1" si="86"/>
        <v/>
      </c>
      <c r="AC204" s="89" t="str">
        <f t="shared" ca="1" si="87"/>
        <v/>
      </c>
      <c r="AD204"/>
      <c r="AE204" s="79" t="e">
        <f t="shared" si="68"/>
        <v>#VALUE!</v>
      </c>
      <c r="AF204" s="79" t="str">
        <f t="shared" si="69"/>
        <v/>
      </c>
      <c r="AG204" s="81" t="str">
        <f t="shared" si="89"/>
        <v/>
      </c>
      <c r="AH204" s="81" t="e">
        <f t="shared" si="70"/>
        <v>#VALUE!</v>
      </c>
      <c r="AI204" s="81" t="str">
        <f t="shared" si="71"/>
        <v/>
      </c>
      <c r="AJ204"/>
      <c r="AK204"/>
      <c r="AL204"/>
      <c r="AM204">
        <f t="shared" si="90"/>
        <v>0</v>
      </c>
      <c r="AN204">
        <f>COUNTIFS($L$1:L204,L204,$O$1:O204,O204)</f>
        <v>0</v>
      </c>
      <c r="AO204">
        <f t="shared" si="91"/>
        <v>0</v>
      </c>
      <c r="AP204">
        <f>COUNTIFS($J$4:J204,"SAYIM",$L$4:L204,L204,$O$4:O204,O204)</f>
        <v>0</v>
      </c>
      <c r="AQ204"/>
      <c r="AR204" s="1" t="str">
        <f>FİLTRE!$H$5</f>
        <v>TÜMÜ</v>
      </c>
      <c r="AS204"/>
      <c r="AU204" s="56">
        <f t="shared" si="72"/>
        <v>0</v>
      </c>
      <c r="AV204" s="54" t="str">
        <f t="shared" ca="1" si="73"/>
        <v/>
      </c>
      <c r="AW204" s="54" t="str">
        <f t="shared" ca="1" si="74"/>
        <v/>
      </c>
    </row>
    <row r="205" spans="2:49" x14ac:dyDescent="0.25">
      <c r="B205" s="1" t="str">
        <f>IF(I205="","",
(IF(N205=FİLTRE!$H$6,2,0)+IF(FİLTRE!$H$6="TOPLAM",2,0))
)</f>
        <v/>
      </c>
      <c r="C205">
        <f ca="1">IF(FİLTRE!$M$5="",9,(IF(U205&gt;=FİLTRE!$M$5,1,0)))</f>
        <v>1</v>
      </c>
      <c r="D205" s="1">
        <f ca="1">IF(FİLTRE!$M$6="",9,(IF('SKT LİSTESİ'!P205&lt;=FİLTRE!$M$6,1,0)))</f>
        <v>0</v>
      </c>
      <c r="E205" s="25" t="str">
        <f>IF(I205="","",(COUNTIFS($L$4:L205,L205)))</f>
        <v/>
      </c>
      <c r="F205" s="13">
        <f ca="1">IF(OR(B205&lt;&gt;2,C205&lt;&gt;1,D205&lt;&gt;1,H205&lt;&gt;1),0,
COUNTIFS($B$4:B205,2,$C$4:C205,1,$D$4:D205,1,$H$4:H205,1))</f>
        <v>0</v>
      </c>
      <c r="G205" s="26" t="str">
        <f>IF(I205="","",(COUNTIF($E$4:E205,E205)))</f>
        <v/>
      </c>
      <c r="H205" s="1">
        <f ca="1">IF(AND(J205="SAYIM",FİLTRE!$H$5="RAFTA",U205&lt;&gt;0),1,0)+
IF(AND(J205="İADE DEPO",FİLTRE!$H$5="İADE DEPO"),1,0)+
IF(FİLTRE!$H$5="TÜMÜ",1,0)+
IF(AND(J205="FİRMA İADE",FİLTRE!$H$5="FİRMA İADE"),1,0)+
IF(AND(J205="İMHA",FİLTRE!$H$5="İMHA"),1,0)</f>
        <v>1</v>
      </c>
      <c r="I205" s="5"/>
      <c r="J205" s="3"/>
      <c r="K205" s="3"/>
      <c r="L205" s="28" t="str">
        <f>(IF(K205="","",(VLOOKUP(K205,'ÜRÜN LİSTESİ'!B:C,2,0))))</f>
        <v/>
      </c>
      <c r="M205" s="29" t="str">
        <f>IF(K205="","",VLOOKUP(K205,'ÜRÜN LİSTESİ'!B:D,3,0))</f>
        <v/>
      </c>
      <c r="N205" s="28" t="str">
        <f>IF(K205="","",VLOOKUP(K205,'ÜRÜN LİSTESİ'!B:F,5,0))</f>
        <v/>
      </c>
      <c r="O205" s="5"/>
      <c r="P205" s="56" t="str">
        <f t="shared" ca="1" si="79"/>
        <v/>
      </c>
      <c r="Q205" s="57"/>
      <c r="R205" s="51" t="str">
        <f>IF(K205="","",
(IF($AK$2&gt;$AL$2,0,IF(K205="","",VLOOKUP(K205,'ÜRÜN LİSTESİ'!B:F,4,0)))))</f>
        <v/>
      </c>
      <c r="S205" s="51" t="str">
        <f t="shared" si="81"/>
        <v/>
      </c>
      <c r="T205" s="58" t="str">
        <f t="shared" ca="1" si="82"/>
        <v/>
      </c>
      <c r="U205" s="54" t="str">
        <f t="shared" ca="1" si="83"/>
        <v/>
      </c>
      <c r="V205" s="23"/>
      <c r="W205" s="54" t="str">
        <f t="shared" ca="1" si="84"/>
        <v/>
      </c>
      <c r="X205" s="54" t="str">
        <f t="shared" ca="1" si="85"/>
        <v/>
      </c>
      <c r="Y205"/>
      <c r="Z205"/>
      <c r="AA205" s="54" t="str">
        <f t="shared" si="88"/>
        <v/>
      </c>
      <c r="AB205" s="89" t="str">
        <f t="shared" ca="1" si="86"/>
        <v/>
      </c>
      <c r="AC205" s="89" t="str">
        <f t="shared" ca="1" si="87"/>
        <v/>
      </c>
      <c r="AD205"/>
      <c r="AE205" s="79" t="e">
        <f t="shared" si="68"/>
        <v>#VALUE!</v>
      </c>
      <c r="AF205" s="79" t="str">
        <f t="shared" si="69"/>
        <v/>
      </c>
      <c r="AG205" s="81" t="str">
        <f t="shared" si="89"/>
        <v/>
      </c>
      <c r="AH205" s="81" t="e">
        <f t="shared" si="70"/>
        <v>#VALUE!</v>
      </c>
      <c r="AI205" s="81" t="str">
        <f t="shared" si="71"/>
        <v/>
      </c>
      <c r="AJ205"/>
      <c r="AK205"/>
      <c r="AL205"/>
      <c r="AM205">
        <f t="shared" si="90"/>
        <v>0</v>
      </c>
      <c r="AN205">
        <f>COUNTIFS($L$1:L205,L205,$O$1:O205,O205)</f>
        <v>0</v>
      </c>
      <c r="AO205">
        <f t="shared" si="91"/>
        <v>0</v>
      </c>
      <c r="AP205">
        <f>COUNTIFS($J$4:J205,"SAYIM",$L$4:L205,L205,$O$4:O205,O205)</f>
        <v>0</v>
      </c>
      <c r="AQ205"/>
      <c r="AR205" s="1" t="str">
        <f>FİLTRE!$H$5</f>
        <v>TÜMÜ</v>
      </c>
      <c r="AS205"/>
      <c r="AU205" s="56">
        <f t="shared" si="72"/>
        <v>0</v>
      </c>
      <c r="AV205" s="54" t="str">
        <f t="shared" ca="1" si="73"/>
        <v/>
      </c>
      <c r="AW205" s="54" t="str">
        <f t="shared" ca="1" si="74"/>
        <v/>
      </c>
    </row>
    <row r="206" spans="2:49" x14ac:dyDescent="0.25">
      <c r="B206" s="1" t="str">
        <f>IF(I206="","",
(IF(N206=FİLTRE!$H$6,2,0)+IF(FİLTRE!$H$6="TOPLAM",2,0))
)</f>
        <v/>
      </c>
      <c r="C206">
        <f ca="1">IF(FİLTRE!$M$5="",9,(IF(U206&gt;=FİLTRE!$M$5,1,0)))</f>
        <v>1</v>
      </c>
      <c r="D206" s="1">
        <f ca="1">IF(FİLTRE!$M$6="",9,(IF('SKT LİSTESİ'!P206&lt;=FİLTRE!$M$6,1,0)))</f>
        <v>0</v>
      </c>
      <c r="E206" s="25" t="str">
        <f>IF(I206="","",(COUNTIFS($L$4:L206,L206)))</f>
        <v/>
      </c>
      <c r="F206" s="13">
        <f ca="1">IF(OR(B206&lt;&gt;2,C206&lt;&gt;1,D206&lt;&gt;1,H206&lt;&gt;1),0,
COUNTIFS($B$4:B206,2,$C$4:C206,1,$D$4:D206,1,$H$4:H206,1))</f>
        <v>0</v>
      </c>
      <c r="G206" s="26" t="str">
        <f>IF(I206="","",(COUNTIF($E$4:E206,E206)))</f>
        <v/>
      </c>
      <c r="H206" s="1">
        <f ca="1">IF(AND(J206="SAYIM",FİLTRE!$H$5="RAFTA",U206&lt;&gt;0),1,0)+
IF(AND(J206="İADE DEPO",FİLTRE!$H$5="İADE DEPO"),1,0)+
IF(FİLTRE!$H$5="TÜMÜ",1,0)+
IF(AND(J206="FİRMA İADE",FİLTRE!$H$5="FİRMA İADE"),1,0)+
IF(AND(J206="İMHA",FİLTRE!$H$5="İMHA"),1,0)</f>
        <v>1</v>
      </c>
      <c r="I206" s="5"/>
      <c r="J206" s="3"/>
      <c r="K206" s="3"/>
      <c r="L206" s="28" t="str">
        <f>(IF(K206="","",(VLOOKUP(K206,'ÜRÜN LİSTESİ'!B:C,2,0))))</f>
        <v/>
      </c>
      <c r="M206" s="29" t="str">
        <f>IF(K206="","",VLOOKUP(K206,'ÜRÜN LİSTESİ'!B:D,3,0))</f>
        <v/>
      </c>
      <c r="N206" s="28" t="str">
        <f>IF(K206="","",VLOOKUP(K206,'ÜRÜN LİSTESİ'!B:F,5,0))</f>
        <v/>
      </c>
      <c r="O206" s="5"/>
      <c r="P206" s="56" t="str">
        <f t="shared" ca="1" si="79"/>
        <v/>
      </c>
      <c r="Q206" s="57"/>
      <c r="R206" s="51" t="str">
        <f>IF(K206="","",
(IF($AK$2&gt;$AL$2,0,IF(K206="","",VLOOKUP(K206,'ÜRÜN LİSTESİ'!B:F,4,0)))))</f>
        <v/>
      </c>
      <c r="S206" s="51" t="str">
        <f t="shared" si="81"/>
        <v/>
      </c>
      <c r="T206" s="58" t="str">
        <f t="shared" ca="1" si="82"/>
        <v/>
      </c>
      <c r="U206" s="54" t="str">
        <f t="shared" ca="1" si="83"/>
        <v/>
      </c>
      <c r="V206" s="23"/>
      <c r="W206" s="54" t="str">
        <f t="shared" ca="1" si="84"/>
        <v/>
      </c>
      <c r="X206" s="54" t="str">
        <f t="shared" ca="1" si="85"/>
        <v/>
      </c>
      <c r="Y206"/>
      <c r="Z206"/>
      <c r="AA206" s="54" t="str">
        <f t="shared" si="88"/>
        <v/>
      </c>
      <c r="AB206" s="89" t="str">
        <f t="shared" ca="1" si="86"/>
        <v/>
      </c>
      <c r="AC206" s="89" t="str">
        <f t="shared" ca="1" si="87"/>
        <v/>
      </c>
      <c r="AD206"/>
      <c r="AE206" s="79" t="e">
        <f t="shared" si="68"/>
        <v>#VALUE!</v>
      </c>
      <c r="AF206" s="79" t="str">
        <f t="shared" si="69"/>
        <v/>
      </c>
      <c r="AG206" s="81" t="str">
        <f t="shared" si="89"/>
        <v/>
      </c>
      <c r="AH206" s="81" t="e">
        <f t="shared" si="70"/>
        <v>#VALUE!</v>
      </c>
      <c r="AI206" s="81" t="str">
        <f t="shared" si="71"/>
        <v/>
      </c>
      <c r="AJ206"/>
      <c r="AK206"/>
      <c r="AL206"/>
      <c r="AM206">
        <f t="shared" si="90"/>
        <v>0</v>
      </c>
      <c r="AN206">
        <f>COUNTIFS($L$1:L206,L206,$O$1:O206,O206)</f>
        <v>0</v>
      </c>
      <c r="AO206">
        <f t="shared" si="91"/>
        <v>0</v>
      </c>
      <c r="AP206">
        <f>COUNTIFS($J$4:J206,"SAYIM",$L$4:L206,L206,$O$4:O206,O206)</f>
        <v>0</v>
      </c>
      <c r="AQ206"/>
      <c r="AR206" s="1" t="str">
        <f>FİLTRE!$H$5</f>
        <v>TÜMÜ</v>
      </c>
      <c r="AS206"/>
      <c r="AU206" s="56">
        <f t="shared" si="72"/>
        <v>0</v>
      </c>
      <c r="AV206" s="54" t="str">
        <f t="shared" ca="1" si="73"/>
        <v/>
      </c>
      <c r="AW206" s="54" t="str">
        <f t="shared" ca="1" si="74"/>
        <v/>
      </c>
    </row>
    <row r="207" spans="2:49" x14ac:dyDescent="0.25">
      <c r="B207" s="1" t="str">
        <f>IF(I207="","",
(IF(N207=FİLTRE!$H$6,2,0)+IF(FİLTRE!$H$6="TOPLAM",2,0))
)</f>
        <v/>
      </c>
      <c r="C207">
        <f ca="1">IF(FİLTRE!$M$5="",9,(IF(U207&gt;=FİLTRE!$M$5,1,0)))</f>
        <v>1</v>
      </c>
      <c r="D207" s="1">
        <f ca="1">IF(FİLTRE!$M$6="",9,(IF('SKT LİSTESİ'!P207&lt;=FİLTRE!$M$6,1,0)))</f>
        <v>0</v>
      </c>
      <c r="E207" s="25" t="str">
        <f>IF(I207="","",(COUNTIFS($L$4:L207,L207)))</f>
        <v/>
      </c>
      <c r="F207" s="13">
        <f ca="1">IF(OR(B207&lt;&gt;2,C207&lt;&gt;1,D207&lt;&gt;1,H207&lt;&gt;1),0,
COUNTIFS($B$4:B207,2,$C$4:C207,1,$D$4:D207,1,$H$4:H207,1))</f>
        <v>0</v>
      </c>
      <c r="G207" s="26" t="str">
        <f>IF(I207="","",(COUNTIF($E$4:E207,E207)))</f>
        <v/>
      </c>
      <c r="H207" s="1">
        <f ca="1">IF(AND(J207="SAYIM",FİLTRE!$H$5="RAFTA",U207&lt;&gt;0),1,0)+
IF(AND(J207="İADE DEPO",FİLTRE!$H$5="İADE DEPO"),1,0)+
IF(FİLTRE!$H$5="TÜMÜ",1,0)+
IF(AND(J207="FİRMA İADE",FİLTRE!$H$5="FİRMA İADE"),1,0)+
IF(AND(J207="İMHA",FİLTRE!$H$5="İMHA"),1,0)</f>
        <v>1</v>
      </c>
      <c r="I207" s="5"/>
      <c r="J207" s="3"/>
      <c r="K207" s="3"/>
      <c r="L207" s="28" t="str">
        <f>(IF(K207="","",(VLOOKUP(K207,'ÜRÜN LİSTESİ'!B:C,2,0))))</f>
        <v/>
      </c>
      <c r="M207" s="29" t="str">
        <f>IF(K207="","",VLOOKUP(K207,'ÜRÜN LİSTESİ'!B:D,3,0))</f>
        <v/>
      </c>
      <c r="N207" s="28" t="str">
        <f>IF(K207="","",VLOOKUP(K207,'ÜRÜN LİSTESİ'!B:F,5,0))</f>
        <v/>
      </c>
      <c r="O207" s="5"/>
      <c r="P207" s="56" t="str">
        <f t="shared" ca="1" si="79"/>
        <v/>
      </c>
      <c r="Q207" s="57"/>
      <c r="R207" s="51" t="str">
        <f>IF(K207="","",
(IF($AK$2&gt;$AL$2,0,IF(K207="","",VLOOKUP(K207,'ÜRÜN LİSTESİ'!B:F,4,0)))))</f>
        <v/>
      </c>
      <c r="S207" s="51" t="str">
        <f t="shared" si="81"/>
        <v/>
      </c>
      <c r="T207" s="58" t="str">
        <f t="shared" ca="1" si="82"/>
        <v/>
      </c>
      <c r="U207" s="54" t="str">
        <f t="shared" ca="1" si="83"/>
        <v/>
      </c>
      <c r="V207" s="23"/>
      <c r="W207" s="54" t="str">
        <f t="shared" ca="1" si="84"/>
        <v/>
      </c>
      <c r="X207" s="54" t="str">
        <f t="shared" ca="1" si="85"/>
        <v/>
      </c>
      <c r="Y207"/>
      <c r="Z207"/>
      <c r="AA207" s="54" t="str">
        <f t="shared" si="88"/>
        <v/>
      </c>
      <c r="AB207" s="89" t="str">
        <f t="shared" ca="1" si="86"/>
        <v/>
      </c>
      <c r="AC207" s="89" t="str">
        <f t="shared" ca="1" si="87"/>
        <v/>
      </c>
      <c r="AD207"/>
      <c r="AE207" s="79" t="e">
        <f t="shared" si="68"/>
        <v>#VALUE!</v>
      </c>
      <c r="AF207" s="79" t="str">
        <f t="shared" si="69"/>
        <v/>
      </c>
      <c r="AG207" s="81" t="str">
        <f t="shared" si="89"/>
        <v/>
      </c>
      <c r="AH207" s="81" t="e">
        <f t="shared" si="70"/>
        <v>#VALUE!</v>
      </c>
      <c r="AI207" s="81" t="str">
        <f t="shared" si="71"/>
        <v/>
      </c>
      <c r="AJ207"/>
      <c r="AK207"/>
      <c r="AL207"/>
      <c r="AM207">
        <f t="shared" si="90"/>
        <v>0</v>
      </c>
      <c r="AN207">
        <f>COUNTIFS($L$1:L207,L207,$O$1:O207,O207)</f>
        <v>0</v>
      </c>
      <c r="AO207">
        <f t="shared" si="91"/>
        <v>0</v>
      </c>
      <c r="AP207">
        <f>COUNTIFS($J$4:J207,"SAYIM",$L$4:L207,L207,$O$4:O207,O207)</f>
        <v>0</v>
      </c>
      <c r="AQ207"/>
      <c r="AR207" s="1" t="str">
        <f>FİLTRE!$H$5</f>
        <v>TÜMÜ</v>
      </c>
      <c r="AS207"/>
      <c r="AU207" s="56">
        <f t="shared" si="72"/>
        <v>0</v>
      </c>
      <c r="AV207" s="54" t="str">
        <f t="shared" ca="1" si="73"/>
        <v/>
      </c>
      <c r="AW207" s="54" t="str">
        <f t="shared" ca="1" si="74"/>
        <v/>
      </c>
    </row>
    <row r="208" spans="2:49" x14ac:dyDescent="0.25">
      <c r="B208" s="1" t="str">
        <f>IF(I208="","",
(IF(N208=FİLTRE!$H$6,2,0)+IF(FİLTRE!$H$6="TOPLAM",2,0))
)</f>
        <v/>
      </c>
      <c r="C208">
        <f ca="1">IF(FİLTRE!$M$5="",9,(IF(U208&gt;=FİLTRE!$M$5,1,0)))</f>
        <v>1</v>
      </c>
      <c r="D208" s="1">
        <f ca="1">IF(FİLTRE!$M$6="",9,(IF('SKT LİSTESİ'!P208&lt;=FİLTRE!$M$6,1,0)))</f>
        <v>0</v>
      </c>
      <c r="E208" s="25" t="str">
        <f>IF(I208="","",(COUNTIFS($L$4:L208,L208)))</f>
        <v/>
      </c>
      <c r="F208" s="13">
        <f ca="1">IF(OR(B208&lt;&gt;2,C208&lt;&gt;1,D208&lt;&gt;1,H208&lt;&gt;1),0,
COUNTIFS($B$4:B208,2,$C$4:C208,1,$D$4:D208,1,$H$4:H208,1))</f>
        <v>0</v>
      </c>
      <c r="G208" s="26" t="str">
        <f>IF(I208="","",(COUNTIF($E$4:E208,E208)))</f>
        <v/>
      </c>
      <c r="H208" s="1">
        <f ca="1">IF(AND(J208="SAYIM",FİLTRE!$H$5="RAFTA",U208&lt;&gt;0),1,0)+
IF(AND(J208="İADE DEPO",FİLTRE!$H$5="İADE DEPO"),1,0)+
IF(FİLTRE!$H$5="TÜMÜ",1,0)+
IF(AND(J208="FİRMA İADE",FİLTRE!$H$5="FİRMA İADE"),1,0)+
IF(AND(J208="İMHA",FİLTRE!$H$5="İMHA"),1,0)</f>
        <v>1</v>
      </c>
      <c r="I208" s="5"/>
      <c r="J208" s="3"/>
      <c r="K208" s="3"/>
      <c r="L208" s="28" t="str">
        <f>(IF(K208="","",(VLOOKUP(K208,'ÜRÜN LİSTESİ'!B:C,2,0))))</f>
        <v/>
      </c>
      <c r="M208" s="29" t="str">
        <f>IF(K208="","",VLOOKUP(K208,'ÜRÜN LİSTESİ'!B:D,3,0))</f>
        <v/>
      </c>
      <c r="N208" s="28" t="str">
        <f>IF(K208="","",VLOOKUP(K208,'ÜRÜN LİSTESİ'!B:F,5,0))</f>
        <v/>
      </c>
      <c r="O208" s="5"/>
      <c r="P208" s="56" t="str">
        <f t="shared" ca="1" si="79"/>
        <v/>
      </c>
      <c r="Q208" s="57"/>
      <c r="R208" s="51" t="str">
        <f>IF(K208="","",
(IF($AK$2&gt;$AL$2,0,IF(K208="","",VLOOKUP(K208,'ÜRÜN LİSTESİ'!B:F,4,0)))))</f>
        <v/>
      </c>
      <c r="S208" s="51" t="str">
        <f t="shared" si="81"/>
        <v/>
      </c>
      <c r="T208" s="58" t="str">
        <f t="shared" ca="1" si="82"/>
        <v/>
      </c>
      <c r="U208" s="54" t="str">
        <f t="shared" ca="1" si="83"/>
        <v/>
      </c>
      <c r="V208" s="23"/>
      <c r="W208" s="54" t="str">
        <f t="shared" ca="1" si="84"/>
        <v/>
      </c>
      <c r="X208" s="54" t="str">
        <f t="shared" ca="1" si="85"/>
        <v/>
      </c>
      <c r="Y208"/>
      <c r="Z208"/>
      <c r="AA208" s="54" t="str">
        <f t="shared" si="88"/>
        <v/>
      </c>
      <c r="AB208" s="89" t="str">
        <f t="shared" ca="1" si="86"/>
        <v/>
      </c>
      <c r="AC208" s="89" t="str">
        <f t="shared" ca="1" si="87"/>
        <v/>
      </c>
      <c r="AD208"/>
      <c r="AE208" s="79" t="e">
        <f t="shared" si="68"/>
        <v>#VALUE!</v>
      </c>
      <c r="AF208" s="79" t="str">
        <f t="shared" si="69"/>
        <v/>
      </c>
      <c r="AG208" s="81" t="str">
        <f t="shared" si="89"/>
        <v/>
      </c>
      <c r="AH208" s="81" t="e">
        <f t="shared" si="70"/>
        <v>#VALUE!</v>
      </c>
      <c r="AI208" s="81" t="str">
        <f t="shared" si="71"/>
        <v/>
      </c>
      <c r="AJ208"/>
      <c r="AK208"/>
      <c r="AL208"/>
      <c r="AM208">
        <f t="shared" si="90"/>
        <v>0</v>
      </c>
      <c r="AN208">
        <f>COUNTIFS($L$1:L208,L208,$O$1:O208,O208)</f>
        <v>0</v>
      </c>
      <c r="AO208">
        <f t="shared" si="91"/>
        <v>0</v>
      </c>
      <c r="AP208">
        <f>COUNTIFS($J$4:J208,"SAYIM",$L$4:L208,L208,$O$4:O208,O208)</f>
        <v>0</v>
      </c>
      <c r="AQ208"/>
      <c r="AR208" s="1" t="str">
        <f>FİLTRE!$H$5</f>
        <v>TÜMÜ</v>
      </c>
      <c r="AS208"/>
      <c r="AU208" s="56">
        <f t="shared" si="72"/>
        <v>0</v>
      </c>
      <c r="AV208" s="54" t="str">
        <f t="shared" ca="1" si="73"/>
        <v/>
      </c>
      <c r="AW208" s="54" t="str">
        <f t="shared" ca="1" si="74"/>
        <v/>
      </c>
    </row>
    <row r="209" spans="2:49" x14ac:dyDescent="0.25">
      <c r="B209" s="1" t="str">
        <f>IF(I209="","",
(IF(N209=FİLTRE!$H$6,2,0)+IF(FİLTRE!$H$6="TOPLAM",2,0))
)</f>
        <v/>
      </c>
      <c r="C209">
        <f ca="1">IF(FİLTRE!$M$5="",9,(IF(U209&gt;=FİLTRE!$M$5,1,0)))</f>
        <v>1</v>
      </c>
      <c r="D209" s="1">
        <f ca="1">IF(FİLTRE!$M$6="",9,(IF('SKT LİSTESİ'!P209&lt;=FİLTRE!$M$6,1,0)))</f>
        <v>0</v>
      </c>
      <c r="E209" s="25" t="str">
        <f>IF(I209="","",(COUNTIFS($L$4:L209,L209)))</f>
        <v/>
      </c>
      <c r="F209" s="13">
        <f ca="1">IF(OR(B209&lt;&gt;2,C209&lt;&gt;1,D209&lt;&gt;1,H209&lt;&gt;1),0,
COUNTIFS($B$4:B209,2,$C$4:C209,1,$D$4:D209,1,$H$4:H209,1))</f>
        <v>0</v>
      </c>
      <c r="G209" s="26" t="str">
        <f>IF(I209="","",(COUNTIF($E$4:E209,E209)))</f>
        <v/>
      </c>
      <c r="H209" s="1">
        <f ca="1">IF(AND(J209="SAYIM",FİLTRE!$H$5="RAFTA",U209&lt;&gt;0),1,0)+
IF(AND(J209="İADE DEPO",FİLTRE!$H$5="İADE DEPO"),1,0)+
IF(FİLTRE!$H$5="TÜMÜ",1,0)+
IF(AND(J209="FİRMA İADE",FİLTRE!$H$5="FİRMA İADE"),1,0)+
IF(AND(J209="İMHA",FİLTRE!$H$5="İMHA"),1,0)</f>
        <v>1</v>
      </c>
      <c r="I209" s="5"/>
      <c r="J209" s="3"/>
      <c r="K209" s="3"/>
      <c r="L209" s="28" t="str">
        <f>(IF(K209="","",(VLOOKUP(K209,'ÜRÜN LİSTESİ'!B:C,2,0))))</f>
        <v/>
      </c>
      <c r="M209" s="29" t="str">
        <f>IF(K209="","",VLOOKUP(K209,'ÜRÜN LİSTESİ'!B:D,3,0))</f>
        <v/>
      </c>
      <c r="N209" s="28" t="str">
        <f>IF(K209="","",VLOOKUP(K209,'ÜRÜN LİSTESİ'!B:F,5,0))</f>
        <v/>
      </c>
      <c r="O209" s="5"/>
      <c r="P209" s="56" t="str">
        <f t="shared" ca="1" si="79"/>
        <v/>
      </c>
      <c r="Q209" s="57"/>
      <c r="R209" s="51" t="str">
        <f>IF(K209="","",
(IF($AK$2&gt;$AL$2,0,IF(K209="","",VLOOKUP(K209,'ÜRÜN LİSTESİ'!B:F,4,0)))))</f>
        <v/>
      </c>
      <c r="S209" s="51" t="str">
        <f t="shared" si="81"/>
        <v/>
      </c>
      <c r="T209" s="58" t="str">
        <f t="shared" ca="1" si="82"/>
        <v/>
      </c>
      <c r="U209" s="54" t="str">
        <f t="shared" ca="1" si="83"/>
        <v/>
      </c>
      <c r="V209" s="23"/>
      <c r="W209" s="54" t="str">
        <f t="shared" ca="1" si="84"/>
        <v/>
      </c>
      <c r="X209" s="54" t="str">
        <f t="shared" ca="1" si="85"/>
        <v/>
      </c>
      <c r="Y209"/>
      <c r="Z209"/>
      <c r="AA209" s="54" t="str">
        <f t="shared" si="88"/>
        <v/>
      </c>
      <c r="AB209" s="89" t="str">
        <f t="shared" ca="1" si="86"/>
        <v/>
      </c>
      <c r="AC209" s="89" t="str">
        <f t="shared" ca="1" si="87"/>
        <v/>
      </c>
      <c r="AD209"/>
      <c r="AE209" s="79" t="e">
        <f t="shared" si="68"/>
        <v>#VALUE!</v>
      </c>
      <c r="AF209" s="79" t="str">
        <f t="shared" si="69"/>
        <v/>
      </c>
      <c r="AG209" s="81" t="str">
        <f t="shared" si="89"/>
        <v/>
      </c>
      <c r="AH209" s="81" t="e">
        <f t="shared" si="70"/>
        <v>#VALUE!</v>
      </c>
      <c r="AI209" s="81" t="str">
        <f t="shared" si="71"/>
        <v/>
      </c>
      <c r="AJ209"/>
      <c r="AK209"/>
      <c r="AL209"/>
      <c r="AM209">
        <f t="shared" si="90"/>
        <v>0</v>
      </c>
      <c r="AN209">
        <f>COUNTIFS($L$1:L209,L209,$O$1:O209,O209)</f>
        <v>0</v>
      </c>
      <c r="AO209">
        <f t="shared" si="91"/>
        <v>0</v>
      </c>
      <c r="AP209">
        <f>COUNTIFS($J$4:J209,"SAYIM",$L$4:L209,L209,$O$4:O209,O209)</f>
        <v>0</v>
      </c>
      <c r="AQ209"/>
      <c r="AR209" s="1" t="str">
        <f>FİLTRE!$H$5</f>
        <v>TÜMÜ</v>
      </c>
      <c r="AS209"/>
      <c r="AU209" s="56">
        <f t="shared" si="72"/>
        <v>0</v>
      </c>
      <c r="AV209" s="54" t="str">
        <f t="shared" ca="1" si="73"/>
        <v/>
      </c>
      <c r="AW209" s="54" t="str">
        <f t="shared" ca="1" si="74"/>
        <v/>
      </c>
    </row>
    <row r="210" spans="2:49" x14ac:dyDescent="0.25">
      <c r="B210" s="1" t="str">
        <f>IF(I210="","",
(IF(N210=FİLTRE!$H$6,2,0)+IF(FİLTRE!$H$6="TOPLAM",2,0))
)</f>
        <v/>
      </c>
      <c r="C210">
        <f ca="1">IF(FİLTRE!$M$5="",9,(IF(U210&gt;=FİLTRE!$M$5,1,0)))</f>
        <v>1</v>
      </c>
      <c r="D210" s="1">
        <f ca="1">IF(FİLTRE!$M$6="",9,(IF('SKT LİSTESİ'!P210&lt;=FİLTRE!$M$6,1,0)))</f>
        <v>0</v>
      </c>
      <c r="E210" s="25" t="str">
        <f>IF(I210="","",(COUNTIFS($L$4:L210,L210)))</f>
        <v/>
      </c>
      <c r="F210" s="13">
        <f ca="1">IF(OR(B210&lt;&gt;2,C210&lt;&gt;1,D210&lt;&gt;1,H210&lt;&gt;1),0,
COUNTIFS($B$4:B210,2,$C$4:C210,1,$D$4:D210,1,$H$4:H210,1))</f>
        <v>0</v>
      </c>
      <c r="G210" s="26" t="str">
        <f>IF(I210="","",(COUNTIF($E$4:E210,E210)))</f>
        <v/>
      </c>
      <c r="H210" s="1">
        <f ca="1">IF(AND(J210="SAYIM",FİLTRE!$H$5="RAFTA",U210&lt;&gt;0),1,0)+
IF(AND(J210="İADE DEPO",FİLTRE!$H$5="İADE DEPO"),1,0)+
IF(FİLTRE!$H$5="TÜMÜ",1,0)+
IF(AND(J210="FİRMA İADE",FİLTRE!$H$5="FİRMA İADE"),1,0)+
IF(AND(J210="İMHA",FİLTRE!$H$5="İMHA"),1,0)</f>
        <v>1</v>
      </c>
      <c r="I210" s="5"/>
      <c r="J210" s="3"/>
      <c r="K210" s="3"/>
      <c r="L210" s="28" t="str">
        <f>(IF(K210="","",(VLOOKUP(K210,'ÜRÜN LİSTESİ'!B:C,2,0))))</f>
        <v/>
      </c>
      <c r="M210" s="29" t="str">
        <f>IF(K210="","",VLOOKUP(K210,'ÜRÜN LİSTESİ'!B:D,3,0))</f>
        <v/>
      </c>
      <c r="N210" s="28" t="str">
        <f>IF(K210="","",VLOOKUP(K210,'ÜRÜN LİSTESİ'!B:F,5,0))</f>
        <v/>
      </c>
      <c r="O210" s="5"/>
      <c r="P210" s="56" t="str">
        <f t="shared" ca="1" si="79"/>
        <v/>
      </c>
      <c r="Q210" s="57"/>
      <c r="R210" s="51" t="str">
        <f>IF(K210="","",
(IF($AK$2&gt;$AL$2,0,IF(K210="","",VLOOKUP(K210,'ÜRÜN LİSTESİ'!B:F,4,0)))))</f>
        <v/>
      </c>
      <c r="S210" s="51" t="str">
        <f t="shared" si="81"/>
        <v/>
      </c>
      <c r="T210" s="58" t="str">
        <f t="shared" ca="1" si="82"/>
        <v/>
      </c>
      <c r="U210" s="54" t="str">
        <f t="shared" ca="1" si="83"/>
        <v/>
      </c>
      <c r="V210" s="23"/>
      <c r="W210" s="54" t="str">
        <f t="shared" ca="1" si="84"/>
        <v/>
      </c>
      <c r="X210" s="54" t="str">
        <f t="shared" ca="1" si="85"/>
        <v/>
      </c>
      <c r="Y210"/>
      <c r="Z210"/>
      <c r="AA210" s="54" t="str">
        <f t="shared" si="88"/>
        <v/>
      </c>
      <c r="AB210" s="89" t="str">
        <f t="shared" ca="1" si="86"/>
        <v/>
      </c>
      <c r="AC210" s="89" t="str">
        <f t="shared" ca="1" si="87"/>
        <v/>
      </c>
      <c r="AD210"/>
      <c r="AE210" s="79" t="e">
        <f t="shared" ref="AE210:AE273" si="92">IF(AO210=AP210,Q210*R210,0)</f>
        <v>#VALUE!</v>
      </c>
      <c r="AF210" s="79" t="str">
        <f t="shared" ref="AF210:AF273" si="93">IF(I210="","",IF(AO210=AP210,Q210,0))</f>
        <v/>
      </c>
      <c r="AG210" s="81" t="str">
        <f t="shared" si="89"/>
        <v/>
      </c>
      <c r="AH210" s="81" t="e">
        <f t="shared" ref="AH210:AH273" si="94">IF(AE210=0,0,AG210)</f>
        <v>#VALUE!</v>
      </c>
      <c r="AI210" s="81" t="str">
        <f t="shared" ref="AI210:AI273" si="95">IFERROR(AH210*R210,"")</f>
        <v/>
      </c>
      <c r="AJ210"/>
      <c r="AK210"/>
      <c r="AL210"/>
      <c r="AM210">
        <f t="shared" si="90"/>
        <v>0</v>
      </c>
      <c r="AN210">
        <f>COUNTIFS($L$1:L210,L210,$O$1:O210,O210)</f>
        <v>0</v>
      </c>
      <c r="AO210">
        <f t="shared" si="91"/>
        <v>0</v>
      </c>
      <c r="AP210">
        <f>COUNTIFS($J$4:J210,"SAYIM",$L$4:L210,L210,$O$4:O210,O210)</f>
        <v>0</v>
      </c>
      <c r="AQ210"/>
      <c r="AR210" s="1" t="str">
        <f>FİLTRE!$H$5</f>
        <v>TÜMÜ</v>
      </c>
      <c r="AS210"/>
      <c r="AU210" s="56">
        <f t="shared" si="72"/>
        <v>0</v>
      </c>
      <c r="AV210" s="54" t="str">
        <f t="shared" ca="1" si="73"/>
        <v/>
      </c>
      <c r="AW210" s="54" t="str">
        <f t="shared" ca="1" si="74"/>
        <v/>
      </c>
    </row>
    <row r="211" spans="2:49" x14ac:dyDescent="0.25">
      <c r="B211" s="1" t="str">
        <f>IF(I211="","",
(IF(N211=FİLTRE!$H$6,2,0)+IF(FİLTRE!$H$6="TOPLAM",2,0))
)</f>
        <v/>
      </c>
      <c r="C211">
        <f ca="1">IF(FİLTRE!$M$5="",9,(IF(U211&gt;=FİLTRE!$M$5,1,0)))</f>
        <v>1</v>
      </c>
      <c r="D211" s="1">
        <f ca="1">IF(FİLTRE!$M$6="",9,(IF('SKT LİSTESİ'!P211&lt;=FİLTRE!$M$6,1,0)))</f>
        <v>0</v>
      </c>
      <c r="E211" s="25" t="str">
        <f>IF(I211="","",(COUNTIFS($L$4:L211,L211)))</f>
        <v/>
      </c>
      <c r="F211" s="13">
        <f ca="1">IF(OR(B211&lt;&gt;2,C211&lt;&gt;1,D211&lt;&gt;1,H211&lt;&gt;1),0,
COUNTIFS($B$4:B211,2,$C$4:C211,1,$D$4:D211,1,$H$4:H211,1))</f>
        <v>0</v>
      </c>
      <c r="G211" s="26" t="str">
        <f>IF(I211="","",(COUNTIF($E$4:E211,E211)))</f>
        <v/>
      </c>
      <c r="H211" s="1">
        <f ca="1">IF(AND(J211="SAYIM",FİLTRE!$H$5="RAFTA",U211&lt;&gt;0),1,0)+
IF(AND(J211="İADE DEPO",FİLTRE!$H$5="İADE DEPO"),1,0)+
IF(FİLTRE!$H$5="TÜMÜ",1,0)+
IF(AND(J211="FİRMA İADE",FİLTRE!$H$5="FİRMA İADE"),1,0)+
IF(AND(J211="İMHA",FİLTRE!$H$5="İMHA"),1,0)</f>
        <v>1</v>
      </c>
      <c r="I211" s="5"/>
      <c r="J211" s="3"/>
      <c r="K211" s="3"/>
      <c r="L211" s="28" t="str">
        <f>(IF(K211="","",(VLOOKUP(K211,'ÜRÜN LİSTESİ'!B:C,2,0))))</f>
        <v/>
      </c>
      <c r="M211" s="29" t="str">
        <f>IF(K211="","",VLOOKUP(K211,'ÜRÜN LİSTESİ'!B:D,3,0))</f>
        <v/>
      </c>
      <c r="N211" s="28" t="str">
        <f>IF(K211="","",VLOOKUP(K211,'ÜRÜN LİSTESİ'!B:F,5,0))</f>
        <v/>
      </c>
      <c r="O211" s="5"/>
      <c r="P211" s="56" t="str">
        <f t="shared" ca="1" si="79"/>
        <v/>
      </c>
      <c r="Q211" s="57"/>
      <c r="R211" s="51" t="str">
        <f>IF(K211="","",
(IF($AK$2&gt;$AL$2,0,IF(K211="","",VLOOKUP(K211,'ÜRÜN LİSTESİ'!B:F,4,0)))))</f>
        <v/>
      </c>
      <c r="S211" s="51" t="str">
        <f t="shared" si="81"/>
        <v/>
      </c>
      <c r="T211" s="58" t="str">
        <f t="shared" ca="1" si="82"/>
        <v/>
      </c>
      <c r="U211" s="54" t="str">
        <f t="shared" ca="1" si="83"/>
        <v/>
      </c>
      <c r="V211" s="23"/>
      <c r="W211" s="54" t="str">
        <f t="shared" ca="1" si="84"/>
        <v/>
      </c>
      <c r="X211" s="54" t="str">
        <f t="shared" ca="1" si="85"/>
        <v/>
      </c>
      <c r="Y211"/>
      <c r="Z211"/>
      <c r="AA211" s="54" t="str">
        <f t="shared" si="88"/>
        <v/>
      </c>
      <c r="AB211" s="89" t="str">
        <f t="shared" ca="1" si="86"/>
        <v/>
      </c>
      <c r="AC211" s="89" t="str">
        <f t="shared" ca="1" si="87"/>
        <v/>
      </c>
      <c r="AD211"/>
      <c r="AE211" s="79" t="e">
        <f t="shared" si="92"/>
        <v>#VALUE!</v>
      </c>
      <c r="AF211" s="79" t="str">
        <f t="shared" si="93"/>
        <v/>
      </c>
      <c r="AG211" s="81" t="str">
        <f t="shared" si="89"/>
        <v/>
      </c>
      <c r="AH211" s="81" t="e">
        <f t="shared" si="94"/>
        <v>#VALUE!</v>
      </c>
      <c r="AI211" s="81" t="str">
        <f t="shared" si="95"/>
        <v/>
      </c>
      <c r="AJ211"/>
      <c r="AK211"/>
      <c r="AL211"/>
      <c r="AM211">
        <f t="shared" si="90"/>
        <v>0</v>
      </c>
      <c r="AN211">
        <f>COUNTIFS($L$1:L211,L211,$O$1:O211,O211)</f>
        <v>0</v>
      </c>
      <c r="AO211">
        <f t="shared" si="91"/>
        <v>0</v>
      </c>
      <c r="AP211">
        <f>COUNTIFS($J$4:J211,"SAYIM",$L$4:L211,L211,$O$4:O211,O211)</f>
        <v>0</v>
      </c>
      <c r="AQ211"/>
      <c r="AR211" s="1" t="str">
        <f>FİLTRE!$H$5</f>
        <v>TÜMÜ</v>
      </c>
      <c r="AS211"/>
      <c r="AU211" s="56">
        <f t="shared" si="72"/>
        <v>0</v>
      </c>
      <c r="AV211" s="54" t="str">
        <f t="shared" ca="1" si="73"/>
        <v/>
      </c>
      <c r="AW211" s="54" t="str">
        <f t="shared" ca="1" si="74"/>
        <v/>
      </c>
    </row>
    <row r="212" spans="2:49" x14ac:dyDescent="0.25">
      <c r="B212" s="1" t="str">
        <f>IF(I212="","",
(IF(N212=FİLTRE!$H$6,2,0)+IF(FİLTRE!$H$6="TOPLAM",2,0))
)</f>
        <v/>
      </c>
      <c r="C212">
        <f ca="1">IF(FİLTRE!$M$5="",9,(IF(U212&gt;=FİLTRE!$M$5,1,0)))</f>
        <v>1</v>
      </c>
      <c r="D212" s="1">
        <f ca="1">IF(FİLTRE!$M$6="",9,(IF('SKT LİSTESİ'!P212&lt;=FİLTRE!$M$6,1,0)))</f>
        <v>0</v>
      </c>
      <c r="E212" s="25" t="str">
        <f>IF(I212="","",(COUNTIFS($L$4:L212,L212)))</f>
        <v/>
      </c>
      <c r="F212" s="13">
        <f ca="1">IF(OR(B212&lt;&gt;2,C212&lt;&gt;1,D212&lt;&gt;1,H212&lt;&gt;1),0,
COUNTIFS($B$4:B212,2,$C$4:C212,1,$D$4:D212,1,$H$4:H212,1))</f>
        <v>0</v>
      </c>
      <c r="G212" s="26" t="str">
        <f>IF(I212="","",(COUNTIF($E$4:E212,E212)))</f>
        <v/>
      </c>
      <c r="H212" s="1">
        <f ca="1">IF(AND(J212="SAYIM",FİLTRE!$H$5="RAFTA",U212&lt;&gt;0),1,0)+
IF(AND(J212="İADE DEPO",FİLTRE!$H$5="İADE DEPO"),1,0)+
IF(FİLTRE!$H$5="TÜMÜ",1,0)+
IF(AND(J212="FİRMA İADE",FİLTRE!$H$5="FİRMA İADE"),1,0)+
IF(AND(J212="İMHA",FİLTRE!$H$5="İMHA"),1,0)</f>
        <v>1</v>
      </c>
      <c r="I212" s="5"/>
      <c r="J212" s="3"/>
      <c r="K212" s="3"/>
      <c r="L212" s="28" t="str">
        <f>(IF(K212="","",(VLOOKUP(K212,'ÜRÜN LİSTESİ'!B:C,2,0))))</f>
        <v/>
      </c>
      <c r="M212" s="29" t="str">
        <f>IF(K212="","",VLOOKUP(K212,'ÜRÜN LİSTESİ'!B:D,3,0))</f>
        <v/>
      </c>
      <c r="N212" s="28" t="str">
        <f>IF(K212="","",VLOOKUP(K212,'ÜRÜN LİSTESİ'!B:F,5,0))</f>
        <v/>
      </c>
      <c r="O212" s="5"/>
      <c r="P212" s="56" t="str">
        <f t="shared" ca="1" si="79"/>
        <v/>
      </c>
      <c r="Q212" s="57"/>
      <c r="R212" s="51" t="str">
        <f>IF(K212="","",
(IF($AK$2&gt;$AL$2,0,IF(K212="","",VLOOKUP(K212,'ÜRÜN LİSTESİ'!B:F,4,0)))))</f>
        <v/>
      </c>
      <c r="S212" s="51" t="str">
        <f t="shared" si="81"/>
        <v/>
      </c>
      <c r="T212" s="58" t="str">
        <f t="shared" ca="1" si="82"/>
        <v/>
      </c>
      <c r="U212" s="54" t="str">
        <f t="shared" ca="1" si="83"/>
        <v/>
      </c>
      <c r="V212" s="23"/>
      <c r="W212" s="54" t="str">
        <f t="shared" ca="1" si="84"/>
        <v/>
      </c>
      <c r="X212" s="54" t="str">
        <f t="shared" ca="1" si="85"/>
        <v/>
      </c>
      <c r="Y212"/>
      <c r="Z212"/>
      <c r="AA212" s="54" t="str">
        <f t="shared" si="88"/>
        <v/>
      </c>
      <c r="AB212" s="89" t="str">
        <f t="shared" ca="1" si="86"/>
        <v/>
      </c>
      <c r="AC212" s="89" t="str">
        <f t="shared" ca="1" si="87"/>
        <v/>
      </c>
      <c r="AD212"/>
      <c r="AE212" s="79" t="e">
        <f t="shared" si="92"/>
        <v>#VALUE!</v>
      </c>
      <c r="AF212" s="79" t="str">
        <f t="shared" si="93"/>
        <v/>
      </c>
      <c r="AG212" s="81" t="str">
        <f t="shared" si="89"/>
        <v/>
      </c>
      <c r="AH212" s="81" t="e">
        <f t="shared" si="94"/>
        <v>#VALUE!</v>
      </c>
      <c r="AI212" s="81" t="str">
        <f t="shared" si="95"/>
        <v/>
      </c>
      <c r="AJ212"/>
      <c r="AK212"/>
      <c r="AL212"/>
      <c r="AM212">
        <f t="shared" si="90"/>
        <v>0</v>
      </c>
      <c r="AN212">
        <f>COUNTIFS($L$1:L212,L212,$O$1:O212,O212)</f>
        <v>0</v>
      </c>
      <c r="AO212">
        <f t="shared" si="91"/>
        <v>0</v>
      </c>
      <c r="AP212">
        <f>COUNTIFS($J$4:J212,"SAYIM",$L$4:L212,L212,$O$4:O212,O212)</f>
        <v>0</v>
      </c>
      <c r="AQ212"/>
      <c r="AR212" s="1" t="str">
        <f>FİLTRE!$H$5</f>
        <v>TÜMÜ</v>
      </c>
      <c r="AS212"/>
      <c r="AU212" s="56">
        <f t="shared" si="72"/>
        <v>0</v>
      </c>
      <c r="AV212" s="54" t="str">
        <f t="shared" ca="1" si="73"/>
        <v/>
      </c>
      <c r="AW212" s="54" t="str">
        <f t="shared" ca="1" si="74"/>
        <v/>
      </c>
    </row>
    <row r="213" spans="2:49" x14ac:dyDescent="0.25">
      <c r="B213" s="1" t="str">
        <f>IF(I213="","",
(IF(N213=FİLTRE!$H$6,2,0)+IF(FİLTRE!$H$6="TOPLAM",2,0))
)</f>
        <v/>
      </c>
      <c r="C213">
        <f ca="1">IF(FİLTRE!$M$5="",9,(IF(U213&gt;=FİLTRE!$M$5,1,0)))</f>
        <v>1</v>
      </c>
      <c r="D213" s="1">
        <f ca="1">IF(FİLTRE!$M$6="",9,(IF('SKT LİSTESİ'!P213&lt;=FİLTRE!$M$6,1,0)))</f>
        <v>0</v>
      </c>
      <c r="E213" s="25" t="str">
        <f>IF(I213="","",(COUNTIFS($L$4:L213,L213)))</f>
        <v/>
      </c>
      <c r="F213" s="13">
        <f ca="1">IF(OR(B213&lt;&gt;2,C213&lt;&gt;1,D213&lt;&gt;1,H213&lt;&gt;1),0,
COUNTIFS($B$4:B213,2,$C$4:C213,1,$D$4:D213,1,$H$4:H213,1))</f>
        <v>0</v>
      </c>
      <c r="G213" s="26" t="str">
        <f>IF(I213="","",(COUNTIF($E$4:E213,E213)))</f>
        <v/>
      </c>
      <c r="H213" s="1">
        <f ca="1">IF(AND(J213="SAYIM",FİLTRE!$H$5="RAFTA",U213&lt;&gt;0),1,0)+
IF(AND(J213="İADE DEPO",FİLTRE!$H$5="İADE DEPO"),1,0)+
IF(FİLTRE!$H$5="TÜMÜ",1,0)+
IF(AND(J213="FİRMA İADE",FİLTRE!$H$5="FİRMA İADE"),1,0)+
IF(AND(J213="İMHA",FİLTRE!$H$5="İMHA"),1,0)</f>
        <v>1</v>
      </c>
      <c r="I213" s="5"/>
      <c r="J213" s="3"/>
      <c r="K213" s="3"/>
      <c r="L213" s="28" t="str">
        <f>(IF(K213="","",(VLOOKUP(K213,'ÜRÜN LİSTESİ'!B:C,2,0))))</f>
        <v/>
      </c>
      <c r="M213" s="29" t="str">
        <f>IF(K213="","",VLOOKUP(K213,'ÜRÜN LİSTESİ'!B:D,3,0))</f>
        <v/>
      </c>
      <c r="N213" s="28" t="str">
        <f>IF(K213="","",VLOOKUP(K213,'ÜRÜN LİSTESİ'!B:F,5,0))</f>
        <v/>
      </c>
      <c r="O213" s="5"/>
      <c r="P213" s="56" t="str">
        <f t="shared" ca="1" si="79"/>
        <v/>
      </c>
      <c r="Q213" s="57"/>
      <c r="R213" s="51" t="str">
        <f>IF(K213="","",
(IF($AK$2&gt;$AL$2,0,IF(K213="","",VLOOKUP(K213,'ÜRÜN LİSTESİ'!B:F,4,0)))))</f>
        <v/>
      </c>
      <c r="S213" s="51" t="str">
        <f t="shared" si="81"/>
        <v/>
      </c>
      <c r="T213" s="58" t="str">
        <f t="shared" ca="1" si="82"/>
        <v/>
      </c>
      <c r="U213" s="54" t="str">
        <f t="shared" ca="1" si="83"/>
        <v/>
      </c>
      <c r="V213" s="23"/>
      <c r="W213" s="54" t="str">
        <f t="shared" ca="1" si="84"/>
        <v/>
      </c>
      <c r="X213" s="54" t="str">
        <f t="shared" ca="1" si="85"/>
        <v/>
      </c>
      <c r="Y213"/>
      <c r="Z213"/>
      <c r="AA213" s="54" t="str">
        <f t="shared" si="88"/>
        <v/>
      </c>
      <c r="AB213" s="89" t="str">
        <f t="shared" ca="1" si="86"/>
        <v/>
      </c>
      <c r="AC213" s="89" t="str">
        <f t="shared" ca="1" si="87"/>
        <v/>
      </c>
      <c r="AD213"/>
      <c r="AE213" s="79" t="e">
        <f t="shared" si="92"/>
        <v>#VALUE!</v>
      </c>
      <c r="AF213" s="79" t="str">
        <f t="shared" si="93"/>
        <v/>
      </c>
      <c r="AG213" s="81" t="str">
        <f t="shared" si="89"/>
        <v/>
      </c>
      <c r="AH213" s="81" t="e">
        <f t="shared" si="94"/>
        <v>#VALUE!</v>
      </c>
      <c r="AI213" s="81" t="str">
        <f t="shared" si="95"/>
        <v/>
      </c>
      <c r="AJ213"/>
      <c r="AK213"/>
      <c r="AL213"/>
      <c r="AM213">
        <f t="shared" si="90"/>
        <v>0</v>
      </c>
      <c r="AN213">
        <f>COUNTIFS($L$1:L213,L213,$O$1:O213,O213)</f>
        <v>0</v>
      </c>
      <c r="AO213">
        <f t="shared" si="91"/>
        <v>0</v>
      </c>
      <c r="AP213">
        <f>COUNTIFS($J$4:J213,"SAYIM",$L$4:L213,L213,$O$4:O213,O213)</f>
        <v>0</v>
      </c>
      <c r="AQ213"/>
      <c r="AR213" s="1" t="str">
        <f>FİLTRE!$H$5</f>
        <v>TÜMÜ</v>
      </c>
      <c r="AS213"/>
      <c r="AU213" s="56">
        <f t="shared" si="72"/>
        <v>0</v>
      </c>
      <c r="AV213" s="54" t="str">
        <f t="shared" ca="1" si="73"/>
        <v/>
      </c>
      <c r="AW213" s="54" t="str">
        <f t="shared" ca="1" si="74"/>
        <v/>
      </c>
    </row>
    <row r="214" spans="2:49" x14ac:dyDescent="0.25">
      <c r="B214" s="1" t="str">
        <f>IF(I214="","",
(IF(N214=FİLTRE!$H$6,2,0)+IF(FİLTRE!$H$6="TOPLAM",2,0))
)</f>
        <v/>
      </c>
      <c r="C214">
        <f ca="1">IF(FİLTRE!$M$5="",9,(IF(U214&gt;=FİLTRE!$M$5,1,0)))</f>
        <v>1</v>
      </c>
      <c r="D214" s="1">
        <f ca="1">IF(FİLTRE!$M$6="",9,(IF('SKT LİSTESİ'!P214&lt;=FİLTRE!$M$6,1,0)))</f>
        <v>0</v>
      </c>
      <c r="E214" s="25" t="str">
        <f>IF(I214="","",(COUNTIFS($L$4:L214,L214)))</f>
        <v/>
      </c>
      <c r="F214" s="13">
        <f ca="1">IF(OR(B214&lt;&gt;2,C214&lt;&gt;1,D214&lt;&gt;1,H214&lt;&gt;1),0,
COUNTIFS($B$4:B214,2,$C$4:C214,1,$D$4:D214,1,$H$4:H214,1))</f>
        <v>0</v>
      </c>
      <c r="G214" s="26" t="str">
        <f>IF(I214="","",(COUNTIF($E$4:E214,E214)))</f>
        <v/>
      </c>
      <c r="H214" s="1">
        <f ca="1">IF(AND(J214="SAYIM",FİLTRE!$H$5="RAFTA",U214&lt;&gt;0),1,0)+
IF(AND(J214="İADE DEPO",FİLTRE!$H$5="İADE DEPO"),1,0)+
IF(FİLTRE!$H$5="TÜMÜ",1,0)+
IF(AND(J214="FİRMA İADE",FİLTRE!$H$5="FİRMA İADE"),1,0)+
IF(AND(J214="İMHA",FİLTRE!$H$5="İMHA"),1,0)</f>
        <v>1</v>
      </c>
      <c r="I214" s="5"/>
      <c r="J214" s="3"/>
      <c r="K214" s="3"/>
      <c r="L214" s="28" t="str">
        <f>(IF(K214="","",(VLOOKUP(K214,'ÜRÜN LİSTESİ'!B:C,2,0))))</f>
        <v/>
      </c>
      <c r="M214" s="29" t="str">
        <f>IF(K214="","",VLOOKUP(K214,'ÜRÜN LİSTESİ'!B:D,3,0))</f>
        <v/>
      </c>
      <c r="N214" s="28" t="str">
        <f>IF(K214="","",VLOOKUP(K214,'ÜRÜN LİSTESİ'!B:F,5,0))</f>
        <v/>
      </c>
      <c r="O214" s="5"/>
      <c r="P214" s="56" t="str">
        <f t="shared" ca="1" si="79"/>
        <v/>
      </c>
      <c r="Q214" s="57"/>
      <c r="R214" s="51" t="str">
        <f>IF(K214="","",
(IF($AK$2&gt;$AL$2,0,IF(K214="","",VLOOKUP(K214,'ÜRÜN LİSTESİ'!B:F,4,0)))))</f>
        <v/>
      </c>
      <c r="S214" s="51" t="str">
        <f t="shared" si="81"/>
        <v/>
      </c>
      <c r="T214" s="58" t="str">
        <f t="shared" ca="1" si="82"/>
        <v/>
      </c>
      <c r="U214" s="54" t="str">
        <f t="shared" ca="1" si="83"/>
        <v/>
      </c>
      <c r="V214" s="23"/>
      <c r="W214" s="54" t="str">
        <f t="shared" ca="1" si="84"/>
        <v/>
      </c>
      <c r="X214" s="54" t="str">
        <f t="shared" ca="1" si="85"/>
        <v/>
      </c>
      <c r="Y214"/>
      <c r="Z214"/>
      <c r="AA214" s="54" t="str">
        <f t="shared" si="88"/>
        <v/>
      </c>
      <c r="AB214" s="89" t="str">
        <f t="shared" ca="1" si="86"/>
        <v/>
      </c>
      <c r="AC214" s="89" t="str">
        <f t="shared" ca="1" si="87"/>
        <v/>
      </c>
      <c r="AD214"/>
      <c r="AE214" s="79" t="e">
        <f t="shared" si="92"/>
        <v>#VALUE!</v>
      </c>
      <c r="AF214" s="79" t="str">
        <f t="shared" si="93"/>
        <v/>
      </c>
      <c r="AG214" s="81" t="str">
        <f t="shared" si="89"/>
        <v/>
      </c>
      <c r="AH214" s="81" t="e">
        <f t="shared" si="94"/>
        <v>#VALUE!</v>
      </c>
      <c r="AI214" s="81" t="str">
        <f t="shared" si="95"/>
        <v/>
      </c>
      <c r="AJ214"/>
      <c r="AK214"/>
      <c r="AL214"/>
      <c r="AM214">
        <f t="shared" si="90"/>
        <v>0</v>
      </c>
      <c r="AN214">
        <f>COUNTIFS($L$1:L214,L214,$O$1:O214,O214)</f>
        <v>0</v>
      </c>
      <c r="AO214">
        <f t="shared" si="91"/>
        <v>0</v>
      </c>
      <c r="AP214">
        <f>COUNTIFS($J$4:J214,"SAYIM",$L$4:L214,L214,$O$4:O214,O214)</f>
        <v>0</v>
      </c>
      <c r="AQ214"/>
      <c r="AR214" s="1" t="str">
        <f>FİLTRE!$H$5</f>
        <v>TÜMÜ</v>
      </c>
      <c r="AS214"/>
      <c r="AU214" s="56">
        <f t="shared" si="72"/>
        <v>0</v>
      </c>
      <c r="AV214" s="54" t="str">
        <f t="shared" ca="1" si="73"/>
        <v/>
      </c>
      <c r="AW214" s="54" t="str">
        <f t="shared" ca="1" si="74"/>
        <v/>
      </c>
    </row>
    <row r="215" spans="2:49" x14ac:dyDescent="0.25">
      <c r="B215" s="1" t="str">
        <f>IF(I215="","",
(IF(N215=FİLTRE!$H$6,2,0)+IF(FİLTRE!$H$6="TOPLAM",2,0))
)</f>
        <v/>
      </c>
      <c r="C215">
        <f ca="1">IF(FİLTRE!$M$5="",9,(IF(U215&gt;=FİLTRE!$M$5,1,0)))</f>
        <v>1</v>
      </c>
      <c r="D215" s="1">
        <f ca="1">IF(FİLTRE!$M$6="",9,(IF('SKT LİSTESİ'!P215&lt;=FİLTRE!$M$6,1,0)))</f>
        <v>0</v>
      </c>
      <c r="E215" s="25" t="str">
        <f>IF(I215="","",(COUNTIFS($L$4:L215,L215)))</f>
        <v/>
      </c>
      <c r="F215" s="13">
        <f ca="1">IF(OR(B215&lt;&gt;2,C215&lt;&gt;1,D215&lt;&gt;1,H215&lt;&gt;1),0,
COUNTIFS($B$4:B215,2,$C$4:C215,1,$D$4:D215,1,$H$4:H215,1))</f>
        <v>0</v>
      </c>
      <c r="G215" s="26" t="str">
        <f>IF(I215="","",(COUNTIF($E$4:E215,E215)))</f>
        <v/>
      </c>
      <c r="H215" s="1">
        <f ca="1">IF(AND(J215="SAYIM",FİLTRE!$H$5="RAFTA",U215&lt;&gt;0),1,0)+
IF(AND(J215="İADE DEPO",FİLTRE!$H$5="İADE DEPO"),1,0)+
IF(FİLTRE!$H$5="TÜMÜ",1,0)+
IF(AND(J215="FİRMA İADE",FİLTRE!$H$5="FİRMA İADE"),1,0)+
IF(AND(J215="İMHA",FİLTRE!$H$5="İMHA"),1,0)</f>
        <v>1</v>
      </c>
      <c r="I215" s="5"/>
      <c r="J215" s="3"/>
      <c r="K215" s="3"/>
      <c r="L215" s="28" t="str">
        <f>(IF(K215="","",(VLOOKUP(K215,'ÜRÜN LİSTESİ'!B:C,2,0))))</f>
        <v/>
      </c>
      <c r="M215" s="29" t="str">
        <f>IF(K215="","",VLOOKUP(K215,'ÜRÜN LİSTESİ'!B:D,3,0))</f>
        <v/>
      </c>
      <c r="N215" s="28" t="str">
        <f>IF(K215="","",VLOOKUP(K215,'ÜRÜN LİSTESİ'!B:F,5,0))</f>
        <v/>
      </c>
      <c r="O215" s="5"/>
      <c r="P215" s="56" t="str">
        <f t="shared" ca="1" si="79"/>
        <v/>
      </c>
      <c r="Q215" s="57"/>
      <c r="R215" s="51" t="str">
        <f>IF(K215="","",
(IF($AK$2&gt;$AL$2,0,IF(K215="","",VLOOKUP(K215,'ÜRÜN LİSTESİ'!B:F,4,0)))))</f>
        <v/>
      </c>
      <c r="S215" s="51" t="str">
        <f t="shared" si="81"/>
        <v/>
      </c>
      <c r="T215" s="58" t="str">
        <f t="shared" ca="1" si="82"/>
        <v/>
      </c>
      <c r="U215" s="54" t="str">
        <f t="shared" ca="1" si="83"/>
        <v/>
      </c>
      <c r="V215" s="23"/>
      <c r="W215" s="54" t="str">
        <f t="shared" ca="1" si="84"/>
        <v/>
      </c>
      <c r="X215" s="54" t="str">
        <f t="shared" ca="1" si="85"/>
        <v/>
      </c>
      <c r="Y215"/>
      <c r="Z215"/>
      <c r="AA215" s="54" t="str">
        <f t="shared" si="88"/>
        <v/>
      </c>
      <c r="AB215" s="89" t="str">
        <f t="shared" ca="1" si="86"/>
        <v/>
      </c>
      <c r="AC215" s="89" t="str">
        <f t="shared" ca="1" si="87"/>
        <v/>
      </c>
      <c r="AD215"/>
      <c r="AE215" s="79" t="e">
        <f t="shared" si="92"/>
        <v>#VALUE!</v>
      </c>
      <c r="AF215" s="79" t="str">
        <f t="shared" si="93"/>
        <v/>
      </c>
      <c r="AG215" s="81" t="str">
        <f t="shared" si="89"/>
        <v/>
      </c>
      <c r="AH215" s="81" t="e">
        <f t="shared" si="94"/>
        <v>#VALUE!</v>
      </c>
      <c r="AI215" s="81" t="str">
        <f t="shared" si="95"/>
        <v/>
      </c>
      <c r="AJ215"/>
      <c r="AK215"/>
      <c r="AL215"/>
      <c r="AM215">
        <f t="shared" si="90"/>
        <v>0</v>
      </c>
      <c r="AN215">
        <f>COUNTIFS($L$1:L215,L215,$O$1:O215,O215)</f>
        <v>0</v>
      </c>
      <c r="AO215">
        <f t="shared" si="91"/>
        <v>0</v>
      </c>
      <c r="AP215">
        <f>COUNTIFS($J$4:J215,"SAYIM",$L$4:L215,L215,$O$4:O215,O215)</f>
        <v>0</v>
      </c>
      <c r="AQ215"/>
      <c r="AR215" s="1" t="str">
        <f>FİLTRE!$H$5</f>
        <v>TÜMÜ</v>
      </c>
      <c r="AS215"/>
      <c r="AU215" s="56">
        <f t="shared" si="72"/>
        <v>0</v>
      </c>
      <c r="AV215" s="54" t="str">
        <f t="shared" ca="1" si="73"/>
        <v/>
      </c>
      <c r="AW215" s="54" t="str">
        <f t="shared" ca="1" si="74"/>
        <v/>
      </c>
    </row>
    <row r="216" spans="2:49" x14ac:dyDescent="0.25">
      <c r="B216" s="1" t="str">
        <f>IF(I216="","",
(IF(N216=FİLTRE!$H$6,2,0)+IF(FİLTRE!$H$6="TOPLAM",2,0))
)</f>
        <v/>
      </c>
      <c r="C216">
        <f ca="1">IF(FİLTRE!$M$5="",9,(IF(U216&gt;=FİLTRE!$M$5,1,0)))</f>
        <v>1</v>
      </c>
      <c r="D216" s="1">
        <f ca="1">IF(FİLTRE!$M$6="",9,(IF('SKT LİSTESİ'!P216&lt;=FİLTRE!$M$6,1,0)))</f>
        <v>0</v>
      </c>
      <c r="E216" s="25" t="str">
        <f>IF(I216="","",(COUNTIFS($L$4:L216,L216)))</f>
        <v/>
      </c>
      <c r="F216" s="13">
        <f ca="1">IF(OR(B216&lt;&gt;2,C216&lt;&gt;1,D216&lt;&gt;1,H216&lt;&gt;1),0,
COUNTIFS($B$4:B216,2,$C$4:C216,1,$D$4:D216,1,$H$4:H216,1))</f>
        <v>0</v>
      </c>
      <c r="G216" s="26" t="str">
        <f>IF(I216="","",(COUNTIF($E$4:E216,E216)))</f>
        <v/>
      </c>
      <c r="H216" s="1">
        <f ca="1">IF(AND(J216="SAYIM",FİLTRE!$H$5="RAFTA",U216&lt;&gt;0),1,0)+
IF(AND(J216="İADE DEPO",FİLTRE!$H$5="İADE DEPO"),1,0)+
IF(FİLTRE!$H$5="TÜMÜ",1,0)+
IF(AND(J216="FİRMA İADE",FİLTRE!$H$5="FİRMA İADE"),1,0)+
IF(AND(J216="İMHA",FİLTRE!$H$5="İMHA"),1,0)</f>
        <v>1</v>
      </c>
      <c r="I216" s="5"/>
      <c r="J216" s="3"/>
      <c r="K216" s="3"/>
      <c r="L216" s="28" t="str">
        <f>(IF(K216="","",(VLOOKUP(K216,'ÜRÜN LİSTESİ'!B:C,2,0))))</f>
        <v/>
      </c>
      <c r="M216" s="29" t="str">
        <f>IF(K216="","",VLOOKUP(K216,'ÜRÜN LİSTESİ'!B:D,3,0))</f>
        <v/>
      </c>
      <c r="N216" s="28" t="str">
        <f>IF(K216="","",VLOOKUP(K216,'ÜRÜN LİSTESİ'!B:F,5,0))</f>
        <v/>
      </c>
      <c r="O216" s="5"/>
      <c r="P216" s="56" t="str">
        <f t="shared" ca="1" si="79"/>
        <v/>
      </c>
      <c r="Q216" s="57"/>
      <c r="R216" s="51" t="str">
        <f>IF(K216="","",
(IF($AK$2&gt;$AL$2,0,IF(K216="","",VLOOKUP(K216,'ÜRÜN LİSTESİ'!B:F,4,0)))))</f>
        <v/>
      </c>
      <c r="S216" s="51" t="str">
        <f t="shared" si="81"/>
        <v/>
      </c>
      <c r="T216" s="58" t="str">
        <f t="shared" ca="1" si="82"/>
        <v/>
      </c>
      <c r="U216" s="54" t="str">
        <f t="shared" ca="1" si="83"/>
        <v/>
      </c>
      <c r="V216" s="23"/>
      <c r="W216" s="54" t="str">
        <f t="shared" ca="1" si="84"/>
        <v/>
      </c>
      <c r="X216" s="54" t="str">
        <f t="shared" ca="1" si="85"/>
        <v/>
      </c>
      <c r="Y216"/>
      <c r="Z216"/>
      <c r="AA216" s="54" t="str">
        <f t="shared" si="88"/>
        <v/>
      </c>
      <c r="AB216" s="89" t="str">
        <f t="shared" ca="1" si="86"/>
        <v/>
      </c>
      <c r="AC216" s="89" t="str">
        <f t="shared" ca="1" si="87"/>
        <v/>
      </c>
      <c r="AD216"/>
      <c r="AE216" s="79" t="e">
        <f t="shared" si="92"/>
        <v>#VALUE!</v>
      </c>
      <c r="AF216" s="79" t="str">
        <f t="shared" si="93"/>
        <v/>
      </c>
      <c r="AG216" s="81" t="str">
        <f t="shared" si="89"/>
        <v/>
      </c>
      <c r="AH216" s="81" t="e">
        <f t="shared" si="94"/>
        <v>#VALUE!</v>
      </c>
      <c r="AI216" s="81" t="str">
        <f t="shared" si="95"/>
        <v/>
      </c>
      <c r="AJ216"/>
      <c r="AK216"/>
      <c r="AL216"/>
      <c r="AM216">
        <f t="shared" si="90"/>
        <v>0</v>
      </c>
      <c r="AN216">
        <f>COUNTIFS($L$1:L216,L216,$O$1:O216,O216)</f>
        <v>0</v>
      </c>
      <c r="AO216">
        <f t="shared" si="91"/>
        <v>0</v>
      </c>
      <c r="AP216">
        <f>COUNTIFS($J$4:J216,"SAYIM",$L$4:L216,L216,$O$4:O216,O216)</f>
        <v>0</v>
      </c>
      <c r="AQ216"/>
      <c r="AR216" s="1" t="str">
        <f>FİLTRE!$H$5</f>
        <v>TÜMÜ</v>
      </c>
      <c r="AS216"/>
      <c r="AU216" s="56">
        <f t="shared" si="72"/>
        <v>0</v>
      </c>
      <c r="AV216" s="54" t="str">
        <f t="shared" ca="1" si="73"/>
        <v/>
      </c>
      <c r="AW216" s="54" t="str">
        <f t="shared" ca="1" si="74"/>
        <v/>
      </c>
    </row>
    <row r="217" spans="2:49" x14ac:dyDescent="0.25">
      <c r="B217" s="1" t="str">
        <f>IF(I217="","",
(IF(N217=FİLTRE!$H$6,2,0)+IF(FİLTRE!$H$6="TOPLAM",2,0))
)</f>
        <v/>
      </c>
      <c r="C217">
        <f ca="1">IF(FİLTRE!$M$5="",9,(IF(U217&gt;=FİLTRE!$M$5,1,0)))</f>
        <v>1</v>
      </c>
      <c r="D217" s="1">
        <f ca="1">IF(FİLTRE!$M$6="",9,(IF('SKT LİSTESİ'!P217&lt;=FİLTRE!$M$6,1,0)))</f>
        <v>0</v>
      </c>
      <c r="E217" s="25" t="str">
        <f>IF(I217="","",(COUNTIFS($L$4:L217,L217)))</f>
        <v/>
      </c>
      <c r="F217" s="13">
        <f ca="1">IF(OR(B217&lt;&gt;2,C217&lt;&gt;1,D217&lt;&gt;1,H217&lt;&gt;1),0,
COUNTIFS($B$4:B217,2,$C$4:C217,1,$D$4:D217,1,$H$4:H217,1))</f>
        <v>0</v>
      </c>
      <c r="G217" s="26" t="str">
        <f>IF(I217="","",(COUNTIF($E$4:E217,E217)))</f>
        <v/>
      </c>
      <c r="H217" s="1">
        <f ca="1">IF(AND(J217="SAYIM",FİLTRE!$H$5="RAFTA",U217&lt;&gt;0),1,0)+
IF(AND(J217="İADE DEPO",FİLTRE!$H$5="İADE DEPO"),1,0)+
IF(FİLTRE!$H$5="TÜMÜ",1,0)+
IF(AND(J217="FİRMA İADE",FİLTRE!$H$5="FİRMA İADE"),1,0)+
IF(AND(J217="İMHA",FİLTRE!$H$5="İMHA"),1,0)</f>
        <v>1</v>
      </c>
      <c r="I217" s="5"/>
      <c r="J217" s="3"/>
      <c r="K217" s="3"/>
      <c r="L217" s="28" t="str">
        <f>(IF(K217="","",(VLOOKUP(K217,'ÜRÜN LİSTESİ'!B:C,2,0))))</f>
        <v/>
      </c>
      <c r="M217" s="29" t="str">
        <f>IF(K217="","",VLOOKUP(K217,'ÜRÜN LİSTESİ'!B:D,3,0))</f>
        <v/>
      </c>
      <c r="N217" s="28" t="str">
        <f>IF(K217="","",VLOOKUP(K217,'ÜRÜN LİSTESİ'!B:F,5,0))</f>
        <v/>
      </c>
      <c r="O217" s="5"/>
      <c r="P217" s="56" t="str">
        <f t="shared" ca="1" si="79"/>
        <v/>
      </c>
      <c r="Q217" s="57"/>
      <c r="R217" s="51" t="str">
        <f>IF(K217="","",
(IF($AK$2&gt;$AL$2,0,IF(K217="","",VLOOKUP(K217,'ÜRÜN LİSTESİ'!B:F,4,0)))))</f>
        <v/>
      </c>
      <c r="S217" s="51" t="str">
        <f t="shared" si="81"/>
        <v/>
      </c>
      <c r="T217" s="58" t="str">
        <f t="shared" ca="1" si="82"/>
        <v/>
      </c>
      <c r="U217" s="54" t="str">
        <f t="shared" ca="1" si="83"/>
        <v/>
      </c>
      <c r="V217" s="23"/>
      <c r="W217" s="54" t="str">
        <f t="shared" ca="1" si="84"/>
        <v/>
      </c>
      <c r="X217" s="54" t="str">
        <f t="shared" ca="1" si="85"/>
        <v/>
      </c>
      <c r="Y217"/>
      <c r="Z217"/>
      <c r="AA217" s="54" t="str">
        <f t="shared" si="88"/>
        <v/>
      </c>
      <c r="AB217" s="89" t="str">
        <f t="shared" ca="1" si="86"/>
        <v/>
      </c>
      <c r="AC217" s="89" t="str">
        <f t="shared" ca="1" si="87"/>
        <v/>
      </c>
      <c r="AD217"/>
      <c r="AE217" s="79" t="e">
        <f t="shared" si="92"/>
        <v>#VALUE!</v>
      </c>
      <c r="AF217" s="79" t="str">
        <f t="shared" si="93"/>
        <v/>
      </c>
      <c r="AG217" s="81" t="str">
        <f t="shared" si="89"/>
        <v/>
      </c>
      <c r="AH217" s="81" t="e">
        <f t="shared" si="94"/>
        <v>#VALUE!</v>
      </c>
      <c r="AI217" s="81" t="str">
        <f t="shared" si="95"/>
        <v/>
      </c>
      <c r="AJ217"/>
      <c r="AK217"/>
      <c r="AL217"/>
      <c r="AM217">
        <f t="shared" si="90"/>
        <v>0</v>
      </c>
      <c r="AN217">
        <f>COUNTIFS($L$1:L217,L217,$O$1:O217,O217)</f>
        <v>0</v>
      </c>
      <c r="AO217">
        <f t="shared" si="91"/>
        <v>0</v>
      </c>
      <c r="AP217">
        <f>COUNTIFS($J$4:J217,"SAYIM",$L$4:L217,L217,$O$4:O217,O217)</f>
        <v>0</v>
      </c>
      <c r="AQ217"/>
      <c r="AR217" s="1" t="str">
        <f>FİLTRE!$H$5</f>
        <v>TÜMÜ</v>
      </c>
      <c r="AS217"/>
      <c r="AU217" s="56">
        <f t="shared" si="72"/>
        <v>0</v>
      </c>
      <c r="AV217" s="54" t="str">
        <f t="shared" ca="1" si="73"/>
        <v/>
      </c>
      <c r="AW217" s="54" t="str">
        <f t="shared" ca="1" si="74"/>
        <v/>
      </c>
    </row>
    <row r="218" spans="2:49" x14ac:dyDescent="0.25">
      <c r="B218" s="1" t="str">
        <f>IF(I218="","",
(IF(N218=FİLTRE!$H$6,2,0)+IF(FİLTRE!$H$6="TOPLAM",2,0))
)</f>
        <v/>
      </c>
      <c r="C218">
        <f ca="1">IF(FİLTRE!$M$5="",9,(IF(U218&gt;=FİLTRE!$M$5,1,0)))</f>
        <v>1</v>
      </c>
      <c r="D218" s="1">
        <f ca="1">IF(FİLTRE!$M$6="",9,(IF('SKT LİSTESİ'!P218&lt;=FİLTRE!$M$6,1,0)))</f>
        <v>0</v>
      </c>
      <c r="E218" s="25" t="str">
        <f>IF(I218="","",(COUNTIFS($L$4:L218,L218)))</f>
        <v/>
      </c>
      <c r="F218" s="13">
        <f ca="1">IF(OR(B218&lt;&gt;2,C218&lt;&gt;1,D218&lt;&gt;1,H218&lt;&gt;1),0,
COUNTIFS($B$4:B218,2,$C$4:C218,1,$D$4:D218,1,$H$4:H218,1))</f>
        <v>0</v>
      </c>
      <c r="G218" s="26" t="str">
        <f>IF(I218="","",(COUNTIF($E$4:E218,E218)))</f>
        <v/>
      </c>
      <c r="H218" s="1">
        <f ca="1">IF(AND(J218="SAYIM",FİLTRE!$H$5="RAFTA",U218&lt;&gt;0),1,0)+
IF(AND(J218="İADE DEPO",FİLTRE!$H$5="İADE DEPO"),1,0)+
IF(FİLTRE!$H$5="TÜMÜ",1,0)+
IF(AND(J218="FİRMA İADE",FİLTRE!$H$5="FİRMA İADE"),1,0)+
IF(AND(J218="İMHA",FİLTRE!$H$5="İMHA"),1,0)</f>
        <v>1</v>
      </c>
      <c r="I218" s="5"/>
      <c r="J218" s="3"/>
      <c r="K218" s="3"/>
      <c r="L218" s="28" t="str">
        <f>(IF(K218="","",(VLOOKUP(K218,'ÜRÜN LİSTESİ'!B:C,2,0))))</f>
        <v/>
      </c>
      <c r="M218" s="29" t="str">
        <f>IF(K218="","",VLOOKUP(K218,'ÜRÜN LİSTESİ'!B:D,3,0))</f>
        <v/>
      </c>
      <c r="N218" s="28" t="str">
        <f>IF(K218="","",VLOOKUP(K218,'ÜRÜN LİSTESİ'!B:F,5,0))</f>
        <v/>
      </c>
      <c r="O218" s="5"/>
      <c r="P218" s="56" t="str">
        <f t="shared" ca="1" si="79"/>
        <v/>
      </c>
      <c r="Q218" s="57"/>
      <c r="R218" s="51" t="str">
        <f>IF(K218="","",
(IF($AK$2&gt;$AL$2,0,IF(K218="","",VLOOKUP(K218,'ÜRÜN LİSTESİ'!B:F,4,0)))))</f>
        <v/>
      </c>
      <c r="S218" s="51" t="str">
        <f t="shared" si="81"/>
        <v/>
      </c>
      <c r="T218" s="58" t="str">
        <f t="shared" ca="1" si="82"/>
        <v/>
      </c>
      <c r="U218" s="54" t="str">
        <f t="shared" ca="1" si="83"/>
        <v/>
      </c>
      <c r="V218" s="23"/>
      <c r="W218" s="54" t="str">
        <f t="shared" ca="1" si="84"/>
        <v/>
      </c>
      <c r="X218" s="54" t="str">
        <f t="shared" ca="1" si="85"/>
        <v/>
      </c>
      <c r="Y218"/>
      <c r="Z218"/>
      <c r="AA218" s="54" t="str">
        <f t="shared" si="88"/>
        <v/>
      </c>
      <c r="AB218" s="89" t="str">
        <f t="shared" ca="1" si="86"/>
        <v/>
      </c>
      <c r="AC218" s="89" t="str">
        <f t="shared" ca="1" si="87"/>
        <v/>
      </c>
      <c r="AD218"/>
      <c r="AE218" s="79" t="e">
        <f t="shared" si="92"/>
        <v>#VALUE!</v>
      </c>
      <c r="AF218" s="79" t="str">
        <f t="shared" si="93"/>
        <v/>
      </c>
      <c r="AG218" s="81" t="str">
        <f t="shared" si="89"/>
        <v/>
      </c>
      <c r="AH218" s="81" t="e">
        <f t="shared" si="94"/>
        <v>#VALUE!</v>
      </c>
      <c r="AI218" s="81" t="str">
        <f t="shared" si="95"/>
        <v/>
      </c>
      <c r="AJ218"/>
      <c r="AK218"/>
      <c r="AL218"/>
      <c r="AM218">
        <f t="shared" si="90"/>
        <v>0</v>
      </c>
      <c r="AN218">
        <f>COUNTIFS($L$1:L218,L218,$O$1:O218,O218)</f>
        <v>0</v>
      </c>
      <c r="AO218">
        <f t="shared" si="91"/>
        <v>0</v>
      </c>
      <c r="AP218">
        <f>COUNTIFS($J$4:J218,"SAYIM",$L$4:L218,L218,$O$4:O218,O218)</f>
        <v>0</v>
      </c>
      <c r="AQ218"/>
      <c r="AR218" s="1" t="str">
        <f>FİLTRE!$H$5</f>
        <v>TÜMÜ</v>
      </c>
      <c r="AS218"/>
      <c r="AU218" s="56">
        <f t="shared" ref="AU218:AU281" si="96">COUNTIFS(L:L,L218,O:O,O218)</f>
        <v>0</v>
      </c>
      <c r="AV218" s="54" t="str">
        <f t="shared" ref="AV218:AV281" ca="1" si="97">IFERROR(T218/AU218,"")</f>
        <v/>
      </c>
      <c r="AW218" s="54" t="str">
        <f t="shared" ref="AW218:AW281" ca="1" si="98">IFERROR(U218/AU218,"")</f>
        <v/>
      </c>
    </row>
    <row r="219" spans="2:49" x14ac:dyDescent="0.25">
      <c r="B219" s="1" t="str">
        <f>IF(I219="","",
(IF(N219=FİLTRE!$H$6,2,0)+IF(FİLTRE!$H$6="TOPLAM",2,0))
)</f>
        <v/>
      </c>
      <c r="C219">
        <f ca="1">IF(FİLTRE!$M$5="",9,(IF(U219&gt;=FİLTRE!$M$5,1,0)))</f>
        <v>1</v>
      </c>
      <c r="D219" s="1">
        <f ca="1">IF(FİLTRE!$M$6="",9,(IF('SKT LİSTESİ'!P219&lt;=FİLTRE!$M$6,1,0)))</f>
        <v>0</v>
      </c>
      <c r="E219" s="25" t="str">
        <f>IF(I219="","",(COUNTIFS($L$4:L219,L219)))</f>
        <v/>
      </c>
      <c r="F219" s="13">
        <f ca="1">IF(OR(B219&lt;&gt;2,C219&lt;&gt;1,D219&lt;&gt;1,H219&lt;&gt;1),0,
COUNTIFS($B$4:B219,2,$C$4:C219,1,$D$4:D219,1,$H$4:H219,1))</f>
        <v>0</v>
      </c>
      <c r="G219" s="26" t="str">
        <f>IF(I219="","",(COUNTIF($E$4:E219,E219)))</f>
        <v/>
      </c>
      <c r="H219" s="1">
        <f ca="1">IF(AND(J219="SAYIM",FİLTRE!$H$5="RAFTA",U219&lt;&gt;0),1,0)+
IF(AND(J219="İADE DEPO",FİLTRE!$H$5="İADE DEPO"),1,0)+
IF(FİLTRE!$H$5="TÜMÜ",1,0)+
IF(AND(J219="FİRMA İADE",FİLTRE!$H$5="FİRMA İADE"),1,0)+
IF(AND(J219="İMHA",FİLTRE!$H$5="İMHA"),1,0)</f>
        <v>1</v>
      </c>
      <c r="I219" s="5"/>
      <c r="J219" s="3"/>
      <c r="K219" s="3"/>
      <c r="L219" s="28" t="str">
        <f>(IF(K219="","",(VLOOKUP(K219,'ÜRÜN LİSTESİ'!B:C,2,0))))</f>
        <v/>
      </c>
      <c r="M219" s="29" t="str">
        <f>IF(K219="","",VLOOKUP(K219,'ÜRÜN LİSTESİ'!B:D,3,0))</f>
        <v/>
      </c>
      <c r="N219" s="28" t="str">
        <f>IF(K219="","",VLOOKUP(K219,'ÜRÜN LİSTESİ'!B:F,5,0))</f>
        <v/>
      </c>
      <c r="O219" s="5"/>
      <c r="P219" s="56" t="str">
        <f t="shared" ca="1" si="79"/>
        <v/>
      </c>
      <c r="Q219" s="57"/>
      <c r="R219" s="51" t="str">
        <f>IF(K219="","",
(IF($AK$2&gt;$AL$2,0,IF(K219="","",VLOOKUP(K219,'ÜRÜN LİSTESİ'!B:F,4,0)))))</f>
        <v/>
      </c>
      <c r="S219" s="51" t="str">
        <f t="shared" si="81"/>
        <v/>
      </c>
      <c r="T219" s="58" t="str">
        <f t="shared" ca="1" si="82"/>
        <v/>
      </c>
      <c r="U219" s="54" t="str">
        <f t="shared" ca="1" si="83"/>
        <v/>
      </c>
      <c r="V219" s="23"/>
      <c r="W219" s="54" t="str">
        <f t="shared" ca="1" si="84"/>
        <v/>
      </c>
      <c r="X219" s="54" t="str">
        <f t="shared" ca="1" si="85"/>
        <v/>
      </c>
      <c r="Y219"/>
      <c r="Z219"/>
      <c r="AA219" s="54" t="str">
        <f t="shared" si="88"/>
        <v/>
      </c>
      <c r="AB219" s="89" t="str">
        <f t="shared" ca="1" si="86"/>
        <v/>
      </c>
      <c r="AC219" s="89" t="str">
        <f t="shared" ca="1" si="87"/>
        <v/>
      </c>
      <c r="AD219"/>
      <c r="AE219" s="79" t="e">
        <f t="shared" si="92"/>
        <v>#VALUE!</v>
      </c>
      <c r="AF219" s="79" t="str">
        <f t="shared" si="93"/>
        <v/>
      </c>
      <c r="AG219" s="81" t="str">
        <f t="shared" si="89"/>
        <v/>
      </c>
      <c r="AH219" s="81" t="e">
        <f t="shared" si="94"/>
        <v>#VALUE!</v>
      </c>
      <c r="AI219" s="81" t="str">
        <f t="shared" si="95"/>
        <v/>
      </c>
      <c r="AJ219"/>
      <c r="AK219"/>
      <c r="AL219"/>
      <c r="AM219">
        <f t="shared" si="90"/>
        <v>0</v>
      </c>
      <c r="AN219">
        <f>COUNTIFS($L$1:L219,L219,$O$1:O219,O219)</f>
        <v>0</v>
      </c>
      <c r="AO219">
        <f t="shared" si="91"/>
        <v>0</v>
      </c>
      <c r="AP219">
        <f>COUNTIFS($J$4:J219,"SAYIM",$L$4:L219,L219,$O$4:O219,O219)</f>
        <v>0</v>
      </c>
      <c r="AQ219"/>
      <c r="AR219" s="1" t="str">
        <f>FİLTRE!$H$5</f>
        <v>TÜMÜ</v>
      </c>
      <c r="AS219"/>
      <c r="AU219" s="56">
        <f t="shared" si="96"/>
        <v>0</v>
      </c>
      <c r="AV219" s="54" t="str">
        <f t="shared" ca="1" si="97"/>
        <v/>
      </c>
      <c r="AW219" s="54" t="str">
        <f t="shared" ca="1" si="98"/>
        <v/>
      </c>
    </row>
    <row r="220" spans="2:49" x14ac:dyDescent="0.25">
      <c r="B220" s="1" t="str">
        <f>IF(I220="","",
(IF(N220=FİLTRE!$H$6,2,0)+IF(FİLTRE!$H$6="TOPLAM",2,0))
)</f>
        <v/>
      </c>
      <c r="C220">
        <f ca="1">IF(FİLTRE!$M$5="",9,(IF(U220&gt;=FİLTRE!$M$5,1,0)))</f>
        <v>1</v>
      </c>
      <c r="D220" s="1">
        <f ca="1">IF(FİLTRE!$M$6="",9,(IF('SKT LİSTESİ'!P220&lt;=FİLTRE!$M$6,1,0)))</f>
        <v>0</v>
      </c>
      <c r="E220" s="25" t="str">
        <f>IF(I220="","",(COUNTIFS($L$4:L220,L220)))</f>
        <v/>
      </c>
      <c r="F220" s="13">
        <f ca="1">IF(OR(B220&lt;&gt;2,C220&lt;&gt;1,D220&lt;&gt;1,H220&lt;&gt;1),0,
COUNTIFS($B$4:B220,2,$C$4:C220,1,$D$4:D220,1,$H$4:H220,1))</f>
        <v>0</v>
      </c>
      <c r="G220" s="26" t="str">
        <f>IF(I220="","",(COUNTIF($E$4:E220,E220)))</f>
        <v/>
      </c>
      <c r="H220" s="1">
        <f ca="1">IF(AND(J220="SAYIM",FİLTRE!$H$5="RAFTA",U220&lt;&gt;0),1,0)+
IF(AND(J220="İADE DEPO",FİLTRE!$H$5="İADE DEPO"),1,0)+
IF(FİLTRE!$H$5="TÜMÜ",1,0)+
IF(AND(J220="FİRMA İADE",FİLTRE!$H$5="FİRMA İADE"),1,0)+
IF(AND(J220="İMHA",FİLTRE!$H$5="İMHA"),1,0)</f>
        <v>1</v>
      </c>
      <c r="I220" s="5"/>
      <c r="J220" s="3"/>
      <c r="K220" s="3"/>
      <c r="L220" s="28" t="str">
        <f>(IF(K220="","",(VLOOKUP(K220,'ÜRÜN LİSTESİ'!B:C,2,0))))</f>
        <v/>
      </c>
      <c r="M220" s="29" t="str">
        <f>IF(K220="","",VLOOKUP(K220,'ÜRÜN LİSTESİ'!B:D,3,0))</f>
        <v/>
      </c>
      <c r="N220" s="28" t="str">
        <f>IF(K220="","",VLOOKUP(K220,'ÜRÜN LİSTESİ'!B:F,5,0))</f>
        <v/>
      </c>
      <c r="O220" s="5"/>
      <c r="P220" s="56" t="str">
        <f t="shared" ca="1" si="79"/>
        <v/>
      </c>
      <c r="Q220" s="57"/>
      <c r="R220" s="51" t="str">
        <f>IF(K220="","",
(IF($AK$2&gt;$AL$2,0,IF(K220="","",VLOOKUP(K220,'ÜRÜN LİSTESİ'!B:F,4,0)))))</f>
        <v/>
      </c>
      <c r="S220" s="51" t="str">
        <f t="shared" si="81"/>
        <v/>
      </c>
      <c r="T220" s="58" t="str">
        <f t="shared" ca="1" si="82"/>
        <v/>
      </c>
      <c r="U220" s="54" t="str">
        <f t="shared" ca="1" si="83"/>
        <v/>
      </c>
      <c r="V220" s="23"/>
      <c r="W220" s="54" t="str">
        <f t="shared" ca="1" si="84"/>
        <v/>
      </c>
      <c r="X220" s="54" t="str">
        <f t="shared" ca="1" si="85"/>
        <v/>
      </c>
      <c r="Y220"/>
      <c r="Z220"/>
      <c r="AA220" s="54" t="str">
        <f t="shared" si="88"/>
        <v/>
      </c>
      <c r="AB220" s="89" t="str">
        <f t="shared" ca="1" si="86"/>
        <v/>
      </c>
      <c r="AC220" s="89" t="str">
        <f t="shared" ca="1" si="87"/>
        <v/>
      </c>
      <c r="AD220"/>
      <c r="AE220" s="79" t="e">
        <f t="shared" si="92"/>
        <v>#VALUE!</v>
      </c>
      <c r="AF220" s="79" t="str">
        <f t="shared" si="93"/>
        <v/>
      </c>
      <c r="AG220" s="81" t="str">
        <f t="shared" si="89"/>
        <v/>
      </c>
      <c r="AH220" s="81" t="e">
        <f t="shared" si="94"/>
        <v>#VALUE!</v>
      </c>
      <c r="AI220" s="81" t="str">
        <f t="shared" si="95"/>
        <v/>
      </c>
      <c r="AJ220"/>
      <c r="AK220"/>
      <c r="AL220"/>
      <c r="AM220">
        <f t="shared" si="90"/>
        <v>0</v>
      </c>
      <c r="AN220">
        <f>COUNTIFS($L$1:L220,L220,$O$1:O220,O220)</f>
        <v>0</v>
      </c>
      <c r="AO220">
        <f t="shared" si="91"/>
        <v>0</v>
      </c>
      <c r="AP220">
        <f>COUNTIFS($J$4:J220,"SAYIM",$L$4:L220,L220,$O$4:O220,O220)</f>
        <v>0</v>
      </c>
      <c r="AQ220"/>
      <c r="AR220" s="1" t="str">
        <f>FİLTRE!$H$5</f>
        <v>TÜMÜ</v>
      </c>
      <c r="AS220"/>
      <c r="AU220" s="56">
        <f t="shared" si="96"/>
        <v>0</v>
      </c>
      <c r="AV220" s="54" t="str">
        <f t="shared" ca="1" si="97"/>
        <v/>
      </c>
      <c r="AW220" s="54" t="str">
        <f t="shared" ca="1" si="98"/>
        <v/>
      </c>
    </row>
    <row r="221" spans="2:49" x14ac:dyDescent="0.25">
      <c r="B221" s="1" t="str">
        <f>IF(I221="","",
(IF(N221=FİLTRE!$H$6,2,0)+IF(FİLTRE!$H$6="TOPLAM",2,0))
)</f>
        <v/>
      </c>
      <c r="C221">
        <f ca="1">IF(FİLTRE!$M$5="",9,(IF(U221&gt;=FİLTRE!$M$5,1,0)))</f>
        <v>1</v>
      </c>
      <c r="D221" s="1">
        <f ca="1">IF(FİLTRE!$M$6="",9,(IF('SKT LİSTESİ'!P221&lt;=FİLTRE!$M$6,1,0)))</f>
        <v>0</v>
      </c>
      <c r="E221" s="25" t="str">
        <f>IF(I221="","",(COUNTIFS($L$4:L221,L221)))</f>
        <v/>
      </c>
      <c r="F221" s="13">
        <f ca="1">IF(OR(B221&lt;&gt;2,C221&lt;&gt;1,D221&lt;&gt;1,H221&lt;&gt;1),0,
COUNTIFS($B$4:B221,2,$C$4:C221,1,$D$4:D221,1,$H$4:H221,1))</f>
        <v>0</v>
      </c>
      <c r="G221" s="26" t="str">
        <f>IF(I221="","",(COUNTIF($E$4:E221,E221)))</f>
        <v/>
      </c>
      <c r="H221" s="1">
        <f ca="1">IF(AND(J221="SAYIM",FİLTRE!$H$5="RAFTA",U221&lt;&gt;0),1,0)+
IF(AND(J221="İADE DEPO",FİLTRE!$H$5="İADE DEPO"),1,0)+
IF(FİLTRE!$H$5="TÜMÜ",1,0)+
IF(AND(J221="FİRMA İADE",FİLTRE!$H$5="FİRMA İADE"),1,0)+
IF(AND(J221="İMHA",FİLTRE!$H$5="İMHA"),1,0)</f>
        <v>1</v>
      </c>
      <c r="I221" s="5"/>
      <c r="J221" s="3"/>
      <c r="K221" s="3"/>
      <c r="L221" s="28" t="str">
        <f>(IF(K221="","",(VLOOKUP(K221,'ÜRÜN LİSTESİ'!B:C,2,0))))</f>
        <v/>
      </c>
      <c r="M221" s="29" t="str">
        <f>IF(K221="","",VLOOKUP(K221,'ÜRÜN LİSTESİ'!B:D,3,0))</f>
        <v/>
      </c>
      <c r="N221" s="28" t="str">
        <f>IF(K221="","",VLOOKUP(K221,'ÜRÜN LİSTESİ'!B:F,5,0))</f>
        <v/>
      </c>
      <c r="O221" s="5"/>
      <c r="P221" s="56" t="str">
        <f t="shared" ca="1" si="79"/>
        <v/>
      </c>
      <c r="Q221" s="57"/>
      <c r="R221" s="51" t="str">
        <f>IF(K221="","",
(IF($AK$2&gt;$AL$2,0,IF(K221="","",VLOOKUP(K221,'ÜRÜN LİSTESİ'!B:F,4,0)))))</f>
        <v/>
      </c>
      <c r="S221" s="51" t="str">
        <f t="shared" si="81"/>
        <v/>
      </c>
      <c r="T221" s="58" t="str">
        <f t="shared" ca="1" si="82"/>
        <v/>
      </c>
      <c r="U221" s="54" t="str">
        <f t="shared" ca="1" si="83"/>
        <v/>
      </c>
      <c r="V221" s="23"/>
      <c r="W221" s="54" t="str">
        <f t="shared" ca="1" si="84"/>
        <v/>
      </c>
      <c r="X221" s="54" t="str">
        <f t="shared" ca="1" si="85"/>
        <v/>
      </c>
      <c r="Y221"/>
      <c r="Z221"/>
      <c r="AA221" s="54" t="str">
        <f t="shared" si="88"/>
        <v/>
      </c>
      <c r="AB221" s="89" t="str">
        <f t="shared" ca="1" si="86"/>
        <v/>
      </c>
      <c r="AC221" s="89" t="str">
        <f t="shared" ca="1" si="87"/>
        <v/>
      </c>
      <c r="AD221"/>
      <c r="AE221" s="79" t="e">
        <f t="shared" si="92"/>
        <v>#VALUE!</v>
      </c>
      <c r="AF221" s="79" t="str">
        <f t="shared" si="93"/>
        <v/>
      </c>
      <c r="AG221" s="81" t="str">
        <f t="shared" si="89"/>
        <v/>
      </c>
      <c r="AH221" s="81" t="e">
        <f t="shared" si="94"/>
        <v>#VALUE!</v>
      </c>
      <c r="AI221" s="81" t="str">
        <f t="shared" si="95"/>
        <v/>
      </c>
      <c r="AJ221"/>
      <c r="AK221"/>
      <c r="AL221"/>
      <c r="AM221">
        <f t="shared" si="90"/>
        <v>0</v>
      </c>
      <c r="AN221">
        <f>COUNTIFS($L$1:L221,L221,$O$1:O221,O221)</f>
        <v>0</v>
      </c>
      <c r="AO221">
        <f t="shared" si="91"/>
        <v>0</v>
      </c>
      <c r="AP221">
        <f>COUNTIFS($J$4:J221,"SAYIM",$L$4:L221,L221,$O$4:O221,O221)</f>
        <v>0</v>
      </c>
      <c r="AQ221"/>
      <c r="AR221" s="1" t="str">
        <f>FİLTRE!$H$5</f>
        <v>TÜMÜ</v>
      </c>
      <c r="AS221"/>
      <c r="AU221" s="56">
        <f t="shared" si="96"/>
        <v>0</v>
      </c>
      <c r="AV221" s="54" t="str">
        <f t="shared" ca="1" si="97"/>
        <v/>
      </c>
      <c r="AW221" s="54" t="str">
        <f t="shared" ca="1" si="98"/>
        <v/>
      </c>
    </row>
    <row r="222" spans="2:49" x14ac:dyDescent="0.25">
      <c r="B222" s="1" t="str">
        <f>IF(I222="","",
(IF(N222=FİLTRE!$H$6,2,0)+IF(FİLTRE!$H$6="TOPLAM",2,0))
)</f>
        <v/>
      </c>
      <c r="C222">
        <f ca="1">IF(FİLTRE!$M$5="",9,(IF(U222&gt;=FİLTRE!$M$5,1,0)))</f>
        <v>1</v>
      </c>
      <c r="D222" s="1">
        <f ca="1">IF(FİLTRE!$M$6="",9,(IF('SKT LİSTESİ'!P222&lt;=FİLTRE!$M$6,1,0)))</f>
        <v>0</v>
      </c>
      <c r="E222" s="25" t="str">
        <f>IF(I222="","",(COUNTIFS($L$4:L222,L222)))</f>
        <v/>
      </c>
      <c r="F222" s="13">
        <f ca="1">IF(OR(B222&lt;&gt;2,C222&lt;&gt;1,D222&lt;&gt;1,H222&lt;&gt;1),0,
COUNTIFS($B$4:B222,2,$C$4:C222,1,$D$4:D222,1,$H$4:H222,1))</f>
        <v>0</v>
      </c>
      <c r="G222" s="26" t="str">
        <f>IF(I222="","",(COUNTIF($E$4:E222,E222)))</f>
        <v/>
      </c>
      <c r="H222" s="1">
        <f ca="1">IF(AND(J222="SAYIM",FİLTRE!$H$5="RAFTA",U222&lt;&gt;0),1,0)+
IF(AND(J222="İADE DEPO",FİLTRE!$H$5="İADE DEPO"),1,0)+
IF(FİLTRE!$H$5="TÜMÜ",1,0)+
IF(AND(J222="FİRMA İADE",FİLTRE!$H$5="FİRMA İADE"),1,0)+
IF(AND(J222="İMHA",FİLTRE!$H$5="İMHA"),1,0)</f>
        <v>1</v>
      </c>
      <c r="I222" s="5"/>
      <c r="J222" s="3"/>
      <c r="K222" s="3"/>
      <c r="L222" s="28" t="str">
        <f>(IF(K222="","",(VLOOKUP(K222,'ÜRÜN LİSTESİ'!B:C,2,0))))</f>
        <v/>
      </c>
      <c r="M222" s="29" t="str">
        <f>IF(K222="","",VLOOKUP(K222,'ÜRÜN LİSTESİ'!B:D,3,0))</f>
        <v/>
      </c>
      <c r="N222" s="28" t="str">
        <f>IF(K222="","",VLOOKUP(K222,'ÜRÜN LİSTESİ'!B:F,5,0))</f>
        <v/>
      </c>
      <c r="O222" s="5"/>
      <c r="P222" s="56" t="str">
        <f t="shared" ca="1" si="79"/>
        <v/>
      </c>
      <c r="Q222" s="57"/>
      <c r="R222" s="51" t="str">
        <f>IF(K222="","",
(IF($AK$2&gt;$AL$2,0,IF(K222="","",VLOOKUP(K222,'ÜRÜN LİSTESİ'!B:F,4,0)))))</f>
        <v/>
      </c>
      <c r="S222" s="51" t="str">
        <f t="shared" si="81"/>
        <v/>
      </c>
      <c r="T222" s="58" t="str">
        <f t="shared" ca="1" si="82"/>
        <v/>
      </c>
      <c r="U222" s="54" t="str">
        <f t="shared" ca="1" si="83"/>
        <v/>
      </c>
      <c r="V222" s="23"/>
      <c r="W222" s="54" t="str">
        <f t="shared" ca="1" si="84"/>
        <v/>
      </c>
      <c r="X222" s="54" t="str">
        <f t="shared" ca="1" si="85"/>
        <v/>
      </c>
      <c r="Y222"/>
      <c r="Z222"/>
      <c r="AA222" s="54" t="str">
        <f t="shared" si="88"/>
        <v/>
      </c>
      <c r="AB222" s="89" t="str">
        <f t="shared" ca="1" si="86"/>
        <v/>
      </c>
      <c r="AC222" s="89" t="str">
        <f t="shared" ca="1" si="87"/>
        <v/>
      </c>
      <c r="AD222"/>
      <c r="AE222" s="79" t="e">
        <f t="shared" si="92"/>
        <v>#VALUE!</v>
      </c>
      <c r="AF222" s="79" t="str">
        <f t="shared" si="93"/>
        <v/>
      </c>
      <c r="AG222" s="81" t="str">
        <f t="shared" si="89"/>
        <v/>
      </c>
      <c r="AH222" s="81" t="e">
        <f t="shared" si="94"/>
        <v>#VALUE!</v>
      </c>
      <c r="AI222" s="81" t="str">
        <f t="shared" si="95"/>
        <v/>
      </c>
      <c r="AJ222"/>
      <c r="AK222"/>
      <c r="AL222"/>
      <c r="AM222">
        <f t="shared" si="90"/>
        <v>0</v>
      </c>
      <c r="AN222">
        <f>COUNTIFS($L$1:L222,L222,$O$1:O222,O222)</f>
        <v>0</v>
      </c>
      <c r="AO222">
        <f t="shared" si="91"/>
        <v>0</v>
      </c>
      <c r="AP222">
        <f>COUNTIFS($J$4:J222,"SAYIM",$L$4:L222,L222,$O$4:O222,O222)</f>
        <v>0</v>
      </c>
      <c r="AQ222"/>
      <c r="AR222" s="1" t="str">
        <f>FİLTRE!$H$5</f>
        <v>TÜMÜ</v>
      </c>
      <c r="AS222"/>
      <c r="AU222" s="56">
        <f t="shared" si="96"/>
        <v>0</v>
      </c>
      <c r="AV222" s="54" t="str">
        <f t="shared" ca="1" si="97"/>
        <v/>
      </c>
      <c r="AW222" s="54" t="str">
        <f t="shared" ca="1" si="98"/>
        <v/>
      </c>
    </row>
    <row r="223" spans="2:49" x14ac:dyDescent="0.25">
      <c r="B223" s="1" t="str">
        <f>IF(I223="","",
(IF(N223=FİLTRE!$H$6,2,0)+IF(FİLTRE!$H$6="TOPLAM",2,0))
)</f>
        <v/>
      </c>
      <c r="C223">
        <f ca="1">IF(FİLTRE!$M$5="",9,(IF(U223&gt;=FİLTRE!$M$5,1,0)))</f>
        <v>1</v>
      </c>
      <c r="D223" s="1">
        <f ca="1">IF(FİLTRE!$M$6="",9,(IF('SKT LİSTESİ'!P223&lt;=FİLTRE!$M$6,1,0)))</f>
        <v>0</v>
      </c>
      <c r="E223" s="25" t="str">
        <f>IF(I223="","",(COUNTIFS($L$4:L223,L223)))</f>
        <v/>
      </c>
      <c r="F223" s="13">
        <f ca="1">IF(OR(B223&lt;&gt;2,C223&lt;&gt;1,D223&lt;&gt;1,H223&lt;&gt;1),0,
COUNTIFS($B$4:B223,2,$C$4:C223,1,$D$4:D223,1,$H$4:H223,1))</f>
        <v>0</v>
      </c>
      <c r="G223" s="26" t="str">
        <f>IF(I223="","",(COUNTIF($E$4:E223,E223)))</f>
        <v/>
      </c>
      <c r="H223" s="1">
        <f ca="1">IF(AND(J223="SAYIM",FİLTRE!$H$5="RAFTA",U223&lt;&gt;0),1,0)+
IF(AND(J223="İADE DEPO",FİLTRE!$H$5="İADE DEPO"),1,0)+
IF(FİLTRE!$H$5="TÜMÜ",1,0)+
IF(AND(J223="FİRMA İADE",FİLTRE!$H$5="FİRMA İADE"),1,0)+
IF(AND(J223="İMHA",FİLTRE!$H$5="İMHA"),1,0)</f>
        <v>1</v>
      </c>
      <c r="I223" s="5"/>
      <c r="J223" s="3"/>
      <c r="K223" s="3"/>
      <c r="L223" s="28" t="str">
        <f>(IF(K223="","",(VLOOKUP(K223,'ÜRÜN LİSTESİ'!B:C,2,0))))</f>
        <v/>
      </c>
      <c r="M223" s="29" t="str">
        <f>IF(K223="","",VLOOKUP(K223,'ÜRÜN LİSTESİ'!B:D,3,0))</f>
        <v/>
      </c>
      <c r="N223" s="28" t="str">
        <f>IF(K223="","",VLOOKUP(K223,'ÜRÜN LİSTESİ'!B:F,5,0))</f>
        <v/>
      </c>
      <c r="O223" s="5"/>
      <c r="P223" s="56" t="str">
        <f t="shared" ca="1" si="79"/>
        <v/>
      </c>
      <c r="Q223" s="57"/>
      <c r="R223" s="51" t="str">
        <f>IF(K223="","",
(IF($AK$2&gt;$AL$2,0,IF(K223="","",VLOOKUP(K223,'ÜRÜN LİSTESİ'!B:F,4,0)))))</f>
        <v/>
      </c>
      <c r="S223" s="51" t="str">
        <f t="shared" si="81"/>
        <v/>
      </c>
      <c r="T223" s="58" t="str">
        <f t="shared" ca="1" si="82"/>
        <v/>
      </c>
      <c r="U223" s="54" t="str">
        <f t="shared" ca="1" si="83"/>
        <v/>
      </c>
      <c r="V223" s="23"/>
      <c r="W223" s="54" t="str">
        <f t="shared" ca="1" si="84"/>
        <v/>
      </c>
      <c r="X223" s="54" t="str">
        <f t="shared" ca="1" si="85"/>
        <v/>
      </c>
      <c r="Y223"/>
      <c r="Z223"/>
      <c r="AA223" s="54" t="str">
        <f t="shared" si="88"/>
        <v/>
      </c>
      <c r="AB223" s="89" t="str">
        <f t="shared" ca="1" si="86"/>
        <v/>
      </c>
      <c r="AC223" s="89" t="str">
        <f t="shared" ca="1" si="87"/>
        <v/>
      </c>
      <c r="AD223"/>
      <c r="AE223" s="79" t="e">
        <f t="shared" si="92"/>
        <v>#VALUE!</v>
      </c>
      <c r="AF223" s="79" t="str">
        <f t="shared" si="93"/>
        <v/>
      </c>
      <c r="AG223" s="81" t="str">
        <f t="shared" si="89"/>
        <v/>
      </c>
      <c r="AH223" s="81" t="e">
        <f t="shared" si="94"/>
        <v>#VALUE!</v>
      </c>
      <c r="AI223" s="81" t="str">
        <f t="shared" si="95"/>
        <v/>
      </c>
      <c r="AJ223"/>
      <c r="AK223"/>
      <c r="AL223"/>
      <c r="AM223">
        <f t="shared" si="90"/>
        <v>0</v>
      </c>
      <c r="AN223">
        <f>COUNTIFS($L$1:L223,L223,$O$1:O223,O223)</f>
        <v>0</v>
      </c>
      <c r="AO223">
        <f t="shared" si="91"/>
        <v>0</v>
      </c>
      <c r="AP223">
        <f>COUNTIFS($J$4:J223,"SAYIM",$L$4:L223,L223,$O$4:O223,O223)</f>
        <v>0</v>
      </c>
      <c r="AQ223"/>
      <c r="AR223" s="1" t="str">
        <f>FİLTRE!$H$5</f>
        <v>TÜMÜ</v>
      </c>
      <c r="AS223"/>
      <c r="AU223" s="56">
        <f t="shared" si="96"/>
        <v>0</v>
      </c>
      <c r="AV223" s="54" t="str">
        <f t="shared" ca="1" si="97"/>
        <v/>
      </c>
      <c r="AW223" s="54" t="str">
        <f t="shared" ca="1" si="98"/>
        <v/>
      </c>
    </row>
    <row r="224" spans="2:49" x14ac:dyDescent="0.25">
      <c r="B224" s="1" t="str">
        <f>IF(I224="","",
(IF(N224=FİLTRE!$H$6,2,0)+IF(FİLTRE!$H$6="TOPLAM",2,0))
)</f>
        <v/>
      </c>
      <c r="C224">
        <f ca="1">IF(FİLTRE!$M$5="",9,(IF(U224&gt;=FİLTRE!$M$5,1,0)))</f>
        <v>1</v>
      </c>
      <c r="D224" s="1">
        <f ca="1">IF(FİLTRE!$M$6="",9,(IF('SKT LİSTESİ'!P224&lt;=FİLTRE!$M$6,1,0)))</f>
        <v>0</v>
      </c>
      <c r="E224" s="25" t="str">
        <f>IF(I224="","",(COUNTIFS($L$4:L224,L224)))</f>
        <v/>
      </c>
      <c r="F224" s="13">
        <f ca="1">IF(OR(B224&lt;&gt;2,C224&lt;&gt;1,D224&lt;&gt;1,H224&lt;&gt;1),0,
COUNTIFS($B$4:B224,2,$C$4:C224,1,$D$4:D224,1,$H$4:H224,1))</f>
        <v>0</v>
      </c>
      <c r="G224" s="26" t="str">
        <f>IF(I224="","",(COUNTIF($E$4:E224,E224)))</f>
        <v/>
      </c>
      <c r="H224" s="1">
        <f ca="1">IF(AND(J224="SAYIM",FİLTRE!$H$5="RAFTA",U224&lt;&gt;0),1,0)+
IF(AND(J224="İADE DEPO",FİLTRE!$H$5="İADE DEPO"),1,0)+
IF(FİLTRE!$H$5="TÜMÜ",1,0)+
IF(AND(J224="FİRMA İADE",FİLTRE!$H$5="FİRMA İADE"),1,0)+
IF(AND(J224="İMHA",FİLTRE!$H$5="İMHA"),1,0)</f>
        <v>1</v>
      </c>
      <c r="I224" s="5"/>
      <c r="J224" s="3"/>
      <c r="K224" s="3"/>
      <c r="L224" s="28" t="str">
        <f>(IF(K224="","",(VLOOKUP(K224,'ÜRÜN LİSTESİ'!B:C,2,0))))</f>
        <v/>
      </c>
      <c r="M224" s="29" t="str">
        <f>IF(K224="","",VLOOKUP(K224,'ÜRÜN LİSTESİ'!B:D,3,0))</f>
        <v/>
      </c>
      <c r="N224" s="28" t="str">
        <f>IF(K224="","",VLOOKUP(K224,'ÜRÜN LİSTESİ'!B:F,5,0))</f>
        <v/>
      </c>
      <c r="O224" s="5"/>
      <c r="P224" s="56" t="str">
        <f t="shared" ca="1" si="79"/>
        <v/>
      </c>
      <c r="Q224" s="57"/>
      <c r="R224" s="51" t="str">
        <f>IF(K224="","",
(IF($AK$2&gt;$AL$2,0,IF(K224="","",VLOOKUP(K224,'ÜRÜN LİSTESİ'!B:F,4,0)))))</f>
        <v/>
      </c>
      <c r="S224" s="51" t="str">
        <f t="shared" si="81"/>
        <v/>
      </c>
      <c r="T224" s="58" t="str">
        <f t="shared" ca="1" si="82"/>
        <v/>
      </c>
      <c r="U224" s="54" t="str">
        <f t="shared" ca="1" si="83"/>
        <v/>
      </c>
      <c r="V224" s="23"/>
      <c r="W224" s="54" t="str">
        <f t="shared" ca="1" si="84"/>
        <v/>
      </c>
      <c r="X224" s="54" t="str">
        <f t="shared" ca="1" si="85"/>
        <v/>
      </c>
      <c r="Y224"/>
      <c r="Z224"/>
      <c r="AA224" s="54" t="str">
        <f t="shared" si="88"/>
        <v/>
      </c>
      <c r="AB224" s="89" t="str">
        <f t="shared" ca="1" si="86"/>
        <v/>
      </c>
      <c r="AC224" s="89" t="str">
        <f t="shared" ca="1" si="87"/>
        <v/>
      </c>
      <c r="AD224"/>
      <c r="AE224" s="79" t="e">
        <f t="shared" si="92"/>
        <v>#VALUE!</v>
      </c>
      <c r="AF224" s="79" t="str">
        <f t="shared" si="93"/>
        <v/>
      </c>
      <c r="AG224" s="81" t="str">
        <f t="shared" si="89"/>
        <v/>
      </c>
      <c r="AH224" s="81" t="e">
        <f t="shared" si="94"/>
        <v>#VALUE!</v>
      </c>
      <c r="AI224" s="81" t="str">
        <f t="shared" si="95"/>
        <v/>
      </c>
      <c r="AJ224"/>
      <c r="AK224"/>
      <c r="AL224"/>
      <c r="AM224">
        <f t="shared" si="90"/>
        <v>0</v>
      </c>
      <c r="AN224">
        <f>COUNTIFS($L$1:L224,L224,$O$1:O224,O224)</f>
        <v>0</v>
      </c>
      <c r="AO224">
        <f t="shared" si="91"/>
        <v>0</v>
      </c>
      <c r="AP224">
        <f>COUNTIFS($J$4:J224,"SAYIM",$L$4:L224,L224,$O$4:O224,O224)</f>
        <v>0</v>
      </c>
      <c r="AQ224"/>
      <c r="AR224" s="1" t="str">
        <f>FİLTRE!$H$5</f>
        <v>TÜMÜ</v>
      </c>
      <c r="AS224"/>
      <c r="AU224" s="56">
        <f t="shared" si="96"/>
        <v>0</v>
      </c>
      <c r="AV224" s="54" t="str">
        <f t="shared" ca="1" si="97"/>
        <v/>
      </c>
      <c r="AW224" s="54" t="str">
        <f t="shared" ca="1" si="98"/>
        <v/>
      </c>
    </row>
    <row r="225" spans="2:49" x14ac:dyDescent="0.25">
      <c r="B225" s="1" t="str">
        <f>IF(I225="","",
(IF(N225=FİLTRE!$H$6,2,0)+IF(FİLTRE!$H$6="TOPLAM",2,0))
)</f>
        <v/>
      </c>
      <c r="C225">
        <f ca="1">IF(FİLTRE!$M$5="",9,(IF(U225&gt;=FİLTRE!$M$5,1,0)))</f>
        <v>1</v>
      </c>
      <c r="D225" s="1">
        <f ca="1">IF(FİLTRE!$M$6="",9,(IF('SKT LİSTESİ'!P225&lt;=FİLTRE!$M$6,1,0)))</f>
        <v>0</v>
      </c>
      <c r="E225" s="25" t="str">
        <f>IF(I225="","",(COUNTIFS($L$4:L225,L225)))</f>
        <v/>
      </c>
      <c r="F225" s="13">
        <f ca="1">IF(OR(B225&lt;&gt;2,C225&lt;&gt;1,D225&lt;&gt;1,H225&lt;&gt;1),0,
COUNTIFS($B$4:B225,2,$C$4:C225,1,$D$4:D225,1,$H$4:H225,1))</f>
        <v>0</v>
      </c>
      <c r="G225" s="26" t="str">
        <f>IF(I225="","",(COUNTIF($E$4:E225,E225)))</f>
        <v/>
      </c>
      <c r="H225" s="1">
        <f ca="1">IF(AND(J225="SAYIM",FİLTRE!$H$5="RAFTA",U225&lt;&gt;0),1,0)+
IF(AND(J225="İADE DEPO",FİLTRE!$H$5="İADE DEPO"),1,0)+
IF(FİLTRE!$H$5="TÜMÜ",1,0)+
IF(AND(J225="FİRMA İADE",FİLTRE!$H$5="FİRMA İADE"),1,0)+
IF(AND(J225="İMHA",FİLTRE!$H$5="İMHA"),1,0)</f>
        <v>1</v>
      </c>
      <c r="I225" s="5"/>
      <c r="J225" s="3"/>
      <c r="K225" s="3"/>
      <c r="L225" s="28" t="str">
        <f>(IF(K225="","",(VLOOKUP(K225,'ÜRÜN LİSTESİ'!B:C,2,0))))</f>
        <v/>
      </c>
      <c r="M225" s="29" t="str">
        <f>IF(K225="","",VLOOKUP(K225,'ÜRÜN LİSTESİ'!B:D,3,0))</f>
        <v/>
      </c>
      <c r="N225" s="28" t="str">
        <f>IF(K225="","",VLOOKUP(K225,'ÜRÜN LİSTESİ'!B:F,5,0))</f>
        <v/>
      </c>
      <c r="O225" s="5"/>
      <c r="P225" s="56" t="str">
        <f t="shared" ca="1" si="79"/>
        <v/>
      </c>
      <c r="Q225" s="57"/>
      <c r="R225" s="51" t="str">
        <f>IF(K225="","",
(IF($AK$2&gt;$AL$2,0,IF(K225="","",VLOOKUP(K225,'ÜRÜN LİSTESİ'!B:F,4,0)))))</f>
        <v/>
      </c>
      <c r="S225" s="51" t="str">
        <f t="shared" si="81"/>
        <v/>
      </c>
      <c r="T225" s="58" t="str">
        <f t="shared" ca="1" si="82"/>
        <v/>
      </c>
      <c r="U225" s="54" t="str">
        <f t="shared" ca="1" si="83"/>
        <v/>
      </c>
      <c r="V225" s="23"/>
      <c r="W225" s="54" t="str">
        <f t="shared" ca="1" si="84"/>
        <v/>
      </c>
      <c r="X225" s="54" t="str">
        <f t="shared" ca="1" si="85"/>
        <v/>
      </c>
      <c r="Y225"/>
      <c r="Z225"/>
      <c r="AA225" s="54" t="str">
        <f t="shared" si="88"/>
        <v/>
      </c>
      <c r="AB225" s="89" t="str">
        <f t="shared" ca="1" si="86"/>
        <v/>
      </c>
      <c r="AC225" s="89" t="str">
        <f t="shared" ca="1" si="87"/>
        <v/>
      </c>
      <c r="AD225"/>
      <c r="AE225" s="79" t="e">
        <f t="shared" si="92"/>
        <v>#VALUE!</v>
      </c>
      <c r="AF225" s="79" t="str">
        <f t="shared" si="93"/>
        <v/>
      </c>
      <c r="AG225" s="81" t="str">
        <f t="shared" si="89"/>
        <v/>
      </c>
      <c r="AH225" s="81" t="e">
        <f t="shared" si="94"/>
        <v>#VALUE!</v>
      </c>
      <c r="AI225" s="81" t="str">
        <f t="shared" si="95"/>
        <v/>
      </c>
      <c r="AJ225"/>
      <c r="AK225"/>
      <c r="AL225"/>
      <c r="AM225">
        <f t="shared" si="90"/>
        <v>0</v>
      </c>
      <c r="AN225">
        <f>COUNTIFS($L$1:L225,L225,$O$1:O225,O225)</f>
        <v>0</v>
      </c>
      <c r="AO225">
        <f t="shared" si="91"/>
        <v>0</v>
      </c>
      <c r="AP225">
        <f>COUNTIFS($J$4:J225,"SAYIM",$L$4:L225,L225,$O$4:O225,O225)</f>
        <v>0</v>
      </c>
      <c r="AQ225"/>
      <c r="AR225" s="1" t="str">
        <f>FİLTRE!$H$5</f>
        <v>TÜMÜ</v>
      </c>
      <c r="AS225"/>
      <c r="AU225" s="56">
        <f t="shared" si="96"/>
        <v>0</v>
      </c>
      <c r="AV225" s="54" t="str">
        <f t="shared" ca="1" si="97"/>
        <v/>
      </c>
      <c r="AW225" s="54" t="str">
        <f t="shared" ca="1" si="98"/>
        <v/>
      </c>
    </row>
    <row r="226" spans="2:49" x14ac:dyDescent="0.25">
      <c r="B226" s="1" t="str">
        <f>IF(I226="","",
(IF(N226=FİLTRE!$H$6,2,0)+IF(FİLTRE!$H$6="TOPLAM",2,0))
)</f>
        <v/>
      </c>
      <c r="C226">
        <f ca="1">IF(FİLTRE!$M$5="",9,(IF(U226&gt;=FİLTRE!$M$5,1,0)))</f>
        <v>1</v>
      </c>
      <c r="D226" s="1">
        <f ca="1">IF(FİLTRE!$M$6="",9,(IF('SKT LİSTESİ'!P226&lt;=FİLTRE!$M$6,1,0)))</f>
        <v>0</v>
      </c>
      <c r="E226" s="25" t="str">
        <f>IF(I226="","",(COUNTIFS($L$4:L226,L226)))</f>
        <v/>
      </c>
      <c r="F226" s="13">
        <f ca="1">IF(OR(B226&lt;&gt;2,C226&lt;&gt;1,D226&lt;&gt;1,H226&lt;&gt;1),0,
COUNTIFS($B$4:B226,2,$C$4:C226,1,$D$4:D226,1,$H$4:H226,1))</f>
        <v>0</v>
      </c>
      <c r="G226" s="26" t="str">
        <f>IF(I226="","",(COUNTIF($E$4:E226,E226)))</f>
        <v/>
      </c>
      <c r="H226" s="1">
        <f ca="1">IF(AND(J226="SAYIM",FİLTRE!$H$5="RAFTA",U226&lt;&gt;0),1,0)+
IF(AND(J226="İADE DEPO",FİLTRE!$H$5="İADE DEPO"),1,0)+
IF(FİLTRE!$H$5="TÜMÜ",1,0)+
IF(AND(J226="FİRMA İADE",FİLTRE!$H$5="FİRMA İADE"),1,0)+
IF(AND(J226="İMHA",FİLTRE!$H$5="İMHA"),1,0)</f>
        <v>1</v>
      </c>
      <c r="I226" s="5"/>
      <c r="J226" s="3"/>
      <c r="K226" s="3"/>
      <c r="L226" s="28" t="str">
        <f>(IF(K226="","",(VLOOKUP(K226,'ÜRÜN LİSTESİ'!B:C,2,0))))</f>
        <v/>
      </c>
      <c r="M226" s="29" t="str">
        <f>IF(K226="","",VLOOKUP(K226,'ÜRÜN LİSTESİ'!B:D,3,0))</f>
        <v/>
      </c>
      <c r="N226" s="28" t="str">
        <f>IF(K226="","",VLOOKUP(K226,'ÜRÜN LİSTESİ'!B:F,5,0))</f>
        <v/>
      </c>
      <c r="O226" s="5"/>
      <c r="P226" s="56" t="str">
        <f t="shared" ca="1" si="79"/>
        <v/>
      </c>
      <c r="Q226" s="57"/>
      <c r="R226" s="51" t="str">
        <f>IF(K226="","",
(IF($AK$2&gt;$AL$2,0,IF(K226="","",VLOOKUP(K226,'ÜRÜN LİSTESİ'!B:F,4,0)))))</f>
        <v/>
      </c>
      <c r="S226" s="51" t="str">
        <f t="shared" si="81"/>
        <v/>
      </c>
      <c r="T226" s="58" t="str">
        <f t="shared" ca="1" si="82"/>
        <v/>
      </c>
      <c r="U226" s="54" t="str">
        <f t="shared" ca="1" si="83"/>
        <v/>
      </c>
      <c r="V226" s="23"/>
      <c r="W226" s="54" t="str">
        <f t="shared" ca="1" si="84"/>
        <v/>
      </c>
      <c r="X226" s="54" t="str">
        <f t="shared" ca="1" si="85"/>
        <v/>
      </c>
      <c r="Y226"/>
      <c r="Z226"/>
      <c r="AA226" s="54" t="str">
        <f t="shared" si="88"/>
        <v/>
      </c>
      <c r="AB226" s="89" t="str">
        <f t="shared" ca="1" si="86"/>
        <v/>
      </c>
      <c r="AC226" s="89" t="str">
        <f t="shared" ca="1" si="87"/>
        <v/>
      </c>
      <c r="AD226"/>
      <c r="AE226" s="79" t="e">
        <f t="shared" si="92"/>
        <v>#VALUE!</v>
      </c>
      <c r="AF226" s="79" t="str">
        <f t="shared" si="93"/>
        <v/>
      </c>
      <c r="AG226" s="81" t="str">
        <f t="shared" si="89"/>
        <v/>
      </c>
      <c r="AH226" s="81" t="e">
        <f t="shared" si="94"/>
        <v>#VALUE!</v>
      </c>
      <c r="AI226" s="81" t="str">
        <f t="shared" si="95"/>
        <v/>
      </c>
      <c r="AJ226"/>
      <c r="AK226"/>
      <c r="AL226"/>
      <c r="AM226">
        <f t="shared" si="90"/>
        <v>0</v>
      </c>
      <c r="AN226">
        <f>COUNTIFS($L$1:L226,L226,$O$1:O226,O226)</f>
        <v>0</v>
      </c>
      <c r="AO226">
        <f t="shared" si="91"/>
        <v>0</v>
      </c>
      <c r="AP226">
        <f>COUNTIFS($J$4:J226,"SAYIM",$L$4:L226,L226,$O$4:O226,O226)</f>
        <v>0</v>
      </c>
      <c r="AQ226"/>
      <c r="AR226" s="1" t="str">
        <f>FİLTRE!$H$5</f>
        <v>TÜMÜ</v>
      </c>
      <c r="AS226"/>
      <c r="AU226" s="56">
        <f t="shared" si="96"/>
        <v>0</v>
      </c>
      <c r="AV226" s="54" t="str">
        <f t="shared" ca="1" si="97"/>
        <v/>
      </c>
      <c r="AW226" s="54" t="str">
        <f t="shared" ca="1" si="98"/>
        <v/>
      </c>
    </row>
    <row r="227" spans="2:49" x14ac:dyDescent="0.25">
      <c r="B227" s="1" t="str">
        <f>IF(I227="","",
(IF(N227=FİLTRE!$H$6,2,0)+IF(FİLTRE!$H$6="TOPLAM",2,0))
)</f>
        <v/>
      </c>
      <c r="C227">
        <f ca="1">IF(FİLTRE!$M$5="",9,(IF(U227&gt;=FİLTRE!$M$5,1,0)))</f>
        <v>1</v>
      </c>
      <c r="D227" s="1">
        <f ca="1">IF(FİLTRE!$M$6="",9,(IF('SKT LİSTESİ'!P227&lt;=FİLTRE!$M$6,1,0)))</f>
        <v>0</v>
      </c>
      <c r="E227" s="25" t="str">
        <f>IF(I227="","",(COUNTIFS($L$4:L227,L227)))</f>
        <v/>
      </c>
      <c r="F227" s="13">
        <f ca="1">IF(OR(B227&lt;&gt;2,C227&lt;&gt;1,D227&lt;&gt;1,H227&lt;&gt;1),0,
COUNTIFS($B$4:B227,2,$C$4:C227,1,$D$4:D227,1,$H$4:H227,1))</f>
        <v>0</v>
      </c>
      <c r="G227" s="26" t="str">
        <f>IF(I227="","",(COUNTIF($E$4:E227,E227)))</f>
        <v/>
      </c>
      <c r="H227" s="1">
        <f ca="1">IF(AND(J227="SAYIM",FİLTRE!$H$5="RAFTA",U227&lt;&gt;0),1,0)+
IF(AND(J227="İADE DEPO",FİLTRE!$H$5="İADE DEPO"),1,0)+
IF(FİLTRE!$H$5="TÜMÜ",1,0)+
IF(AND(J227="FİRMA İADE",FİLTRE!$H$5="FİRMA İADE"),1,0)+
IF(AND(J227="İMHA",FİLTRE!$H$5="İMHA"),1,0)</f>
        <v>1</v>
      </c>
      <c r="I227" s="5"/>
      <c r="J227" s="3"/>
      <c r="K227" s="3"/>
      <c r="L227" s="28" t="str">
        <f>(IF(K227="","",(VLOOKUP(K227,'ÜRÜN LİSTESİ'!B:C,2,0))))</f>
        <v/>
      </c>
      <c r="M227" s="29" t="str">
        <f>IF(K227="","",VLOOKUP(K227,'ÜRÜN LİSTESİ'!B:D,3,0))</f>
        <v/>
      </c>
      <c r="N227" s="28" t="str">
        <f>IF(K227="","",VLOOKUP(K227,'ÜRÜN LİSTESİ'!B:F,5,0))</f>
        <v/>
      </c>
      <c r="O227" s="5"/>
      <c r="P227" s="56" t="str">
        <f t="shared" ca="1" si="79"/>
        <v/>
      </c>
      <c r="Q227" s="57"/>
      <c r="R227" s="51" t="str">
        <f>IF(K227="","",
(IF($AK$2&gt;$AL$2,0,IF(K227="","",VLOOKUP(K227,'ÜRÜN LİSTESİ'!B:F,4,0)))))</f>
        <v/>
      </c>
      <c r="S227" s="51" t="str">
        <f t="shared" si="81"/>
        <v/>
      </c>
      <c r="T227" s="58" t="str">
        <f t="shared" ca="1" si="82"/>
        <v/>
      </c>
      <c r="U227" s="54" t="str">
        <f t="shared" ca="1" si="83"/>
        <v/>
      </c>
      <c r="V227" s="23"/>
      <c r="W227" s="54" t="str">
        <f t="shared" ca="1" si="84"/>
        <v/>
      </c>
      <c r="X227" s="54" t="str">
        <f t="shared" ca="1" si="85"/>
        <v/>
      </c>
      <c r="Y227"/>
      <c r="Z227"/>
      <c r="AA227" s="54" t="str">
        <f t="shared" si="88"/>
        <v/>
      </c>
      <c r="AB227" s="89" t="str">
        <f t="shared" ca="1" si="86"/>
        <v/>
      </c>
      <c r="AC227" s="89" t="str">
        <f t="shared" ca="1" si="87"/>
        <v/>
      </c>
      <c r="AD227"/>
      <c r="AE227" s="79" t="e">
        <f t="shared" si="92"/>
        <v>#VALUE!</v>
      </c>
      <c r="AF227" s="79" t="str">
        <f t="shared" si="93"/>
        <v/>
      </c>
      <c r="AG227" s="81" t="str">
        <f t="shared" si="89"/>
        <v/>
      </c>
      <c r="AH227" s="81" t="e">
        <f t="shared" si="94"/>
        <v>#VALUE!</v>
      </c>
      <c r="AI227" s="81" t="str">
        <f t="shared" si="95"/>
        <v/>
      </c>
      <c r="AJ227"/>
      <c r="AK227"/>
      <c r="AL227"/>
      <c r="AM227">
        <f t="shared" si="90"/>
        <v>0</v>
      </c>
      <c r="AN227">
        <f>COUNTIFS($L$1:L227,L227,$O$1:O227,O227)</f>
        <v>0</v>
      </c>
      <c r="AO227">
        <f t="shared" si="91"/>
        <v>0</v>
      </c>
      <c r="AP227">
        <f>COUNTIFS($J$4:J227,"SAYIM",$L$4:L227,L227,$O$4:O227,O227)</f>
        <v>0</v>
      </c>
      <c r="AQ227"/>
      <c r="AR227" s="1" t="str">
        <f>FİLTRE!$H$5</f>
        <v>TÜMÜ</v>
      </c>
      <c r="AS227"/>
      <c r="AU227" s="56">
        <f t="shared" si="96"/>
        <v>0</v>
      </c>
      <c r="AV227" s="54" t="str">
        <f t="shared" ca="1" si="97"/>
        <v/>
      </c>
      <c r="AW227" s="54" t="str">
        <f t="shared" ca="1" si="98"/>
        <v/>
      </c>
    </row>
    <row r="228" spans="2:49" x14ac:dyDescent="0.25">
      <c r="B228" s="1" t="str">
        <f>IF(I228="","",
(IF(N228=FİLTRE!$H$6,2,0)+IF(FİLTRE!$H$6="TOPLAM",2,0))
)</f>
        <v/>
      </c>
      <c r="C228">
        <f ca="1">IF(FİLTRE!$M$5="",9,(IF(U228&gt;=FİLTRE!$M$5,1,0)))</f>
        <v>1</v>
      </c>
      <c r="D228" s="1">
        <f ca="1">IF(FİLTRE!$M$6="",9,(IF('SKT LİSTESİ'!P228&lt;=FİLTRE!$M$6,1,0)))</f>
        <v>0</v>
      </c>
      <c r="E228" s="25" t="str">
        <f>IF(I228="","",(COUNTIFS($L$4:L228,L228)))</f>
        <v/>
      </c>
      <c r="F228" s="13">
        <f ca="1">IF(OR(B228&lt;&gt;2,C228&lt;&gt;1,D228&lt;&gt;1,H228&lt;&gt;1),0,
COUNTIFS($B$4:B228,2,$C$4:C228,1,$D$4:D228,1,$H$4:H228,1))</f>
        <v>0</v>
      </c>
      <c r="G228" s="26" t="str">
        <f>IF(I228="","",(COUNTIF($E$4:E228,E228)))</f>
        <v/>
      </c>
      <c r="H228" s="1">
        <f ca="1">IF(AND(J228="SAYIM",FİLTRE!$H$5="RAFTA",U228&lt;&gt;0),1,0)+
IF(AND(J228="İADE DEPO",FİLTRE!$H$5="İADE DEPO"),1,0)+
IF(FİLTRE!$H$5="TÜMÜ",1,0)+
IF(AND(J228="FİRMA İADE",FİLTRE!$H$5="FİRMA İADE"),1,0)+
IF(AND(J228="İMHA",FİLTRE!$H$5="İMHA"),1,0)</f>
        <v>1</v>
      </c>
      <c r="I228" s="5"/>
      <c r="J228" s="3"/>
      <c r="K228" s="3"/>
      <c r="L228" s="28" t="str">
        <f>(IF(K228="","",(VLOOKUP(K228,'ÜRÜN LİSTESİ'!B:C,2,0))))</f>
        <v/>
      </c>
      <c r="M228" s="29" t="str">
        <f>IF(K228="","",VLOOKUP(K228,'ÜRÜN LİSTESİ'!B:D,3,0))</f>
        <v/>
      </c>
      <c r="N228" s="28" t="str">
        <f>IF(K228="","",VLOOKUP(K228,'ÜRÜN LİSTESİ'!B:F,5,0))</f>
        <v/>
      </c>
      <c r="O228" s="5"/>
      <c r="P228" s="56" t="str">
        <f t="shared" ca="1" si="79"/>
        <v/>
      </c>
      <c r="Q228" s="57"/>
      <c r="R228" s="51" t="str">
        <f>IF(K228="","",
(IF($AK$2&gt;$AL$2,0,IF(K228="","",VLOOKUP(K228,'ÜRÜN LİSTESİ'!B:F,4,0)))))</f>
        <v/>
      </c>
      <c r="S228" s="51" t="str">
        <f t="shared" si="81"/>
        <v/>
      </c>
      <c r="T228" s="58" t="str">
        <f t="shared" ca="1" si="82"/>
        <v/>
      </c>
      <c r="U228" s="54" t="str">
        <f t="shared" ca="1" si="83"/>
        <v/>
      </c>
      <c r="V228" s="23"/>
      <c r="W228" s="54" t="str">
        <f t="shared" ca="1" si="84"/>
        <v/>
      </c>
      <c r="X228" s="54" t="str">
        <f t="shared" ca="1" si="85"/>
        <v/>
      </c>
      <c r="Y228"/>
      <c r="Z228"/>
      <c r="AA228" s="54" t="str">
        <f t="shared" si="88"/>
        <v/>
      </c>
      <c r="AB228" s="89" t="str">
        <f t="shared" ca="1" si="86"/>
        <v/>
      </c>
      <c r="AC228" s="89" t="str">
        <f t="shared" ca="1" si="87"/>
        <v/>
      </c>
      <c r="AD228"/>
      <c r="AE228" s="79" t="e">
        <f t="shared" si="92"/>
        <v>#VALUE!</v>
      </c>
      <c r="AF228" s="79" t="str">
        <f t="shared" si="93"/>
        <v/>
      </c>
      <c r="AG228" s="81" t="str">
        <f t="shared" si="89"/>
        <v/>
      </c>
      <c r="AH228" s="81" t="e">
        <f t="shared" si="94"/>
        <v>#VALUE!</v>
      </c>
      <c r="AI228" s="81" t="str">
        <f t="shared" si="95"/>
        <v/>
      </c>
      <c r="AJ228"/>
      <c r="AK228"/>
      <c r="AL228"/>
      <c r="AM228">
        <f t="shared" si="90"/>
        <v>0</v>
      </c>
      <c r="AN228">
        <f>COUNTIFS($L$1:L228,L228,$O$1:O228,O228)</f>
        <v>0</v>
      </c>
      <c r="AO228">
        <f t="shared" si="91"/>
        <v>0</v>
      </c>
      <c r="AP228">
        <f>COUNTIFS($J$4:J228,"SAYIM",$L$4:L228,L228,$O$4:O228,O228)</f>
        <v>0</v>
      </c>
      <c r="AQ228"/>
      <c r="AR228" s="1" t="str">
        <f>FİLTRE!$H$5</f>
        <v>TÜMÜ</v>
      </c>
      <c r="AS228"/>
      <c r="AU228" s="56">
        <f t="shared" si="96"/>
        <v>0</v>
      </c>
      <c r="AV228" s="54" t="str">
        <f t="shared" ca="1" si="97"/>
        <v/>
      </c>
      <c r="AW228" s="54" t="str">
        <f t="shared" ca="1" si="98"/>
        <v/>
      </c>
    </row>
    <row r="229" spans="2:49" x14ac:dyDescent="0.25">
      <c r="B229" s="1" t="str">
        <f>IF(I229="","",
(IF(N229=FİLTRE!$H$6,2,0)+IF(FİLTRE!$H$6="TOPLAM",2,0))
)</f>
        <v/>
      </c>
      <c r="C229">
        <f ca="1">IF(FİLTRE!$M$5="",9,(IF(U229&gt;=FİLTRE!$M$5,1,0)))</f>
        <v>1</v>
      </c>
      <c r="D229" s="1">
        <f ca="1">IF(FİLTRE!$M$6="",9,(IF('SKT LİSTESİ'!P229&lt;=FİLTRE!$M$6,1,0)))</f>
        <v>0</v>
      </c>
      <c r="E229" s="25" t="str">
        <f>IF(I229="","",(COUNTIFS($L$4:L229,L229)))</f>
        <v/>
      </c>
      <c r="F229" s="13">
        <f ca="1">IF(OR(B229&lt;&gt;2,C229&lt;&gt;1,D229&lt;&gt;1,H229&lt;&gt;1),0,
COUNTIFS($B$4:B229,2,$C$4:C229,1,$D$4:D229,1,$H$4:H229,1))</f>
        <v>0</v>
      </c>
      <c r="G229" s="26" t="str">
        <f>IF(I229="","",(COUNTIF($E$4:E229,E229)))</f>
        <v/>
      </c>
      <c r="H229" s="1">
        <f ca="1">IF(AND(J229="SAYIM",FİLTRE!$H$5="RAFTA",U229&lt;&gt;0),1,0)+
IF(AND(J229="İADE DEPO",FİLTRE!$H$5="İADE DEPO"),1,0)+
IF(FİLTRE!$H$5="TÜMÜ",1,0)+
IF(AND(J229="FİRMA İADE",FİLTRE!$H$5="FİRMA İADE"),1,0)+
IF(AND(J229="İMHA",FİLTRE!$H$5="İMHA"),1,0)</f>
        <v>1</v>
      </c>
      <c r="I229" s="5"/>
      <c r="J229" s="3"/>
      <c r="K229" s="3"/>
      <c r="L229" s="28" t="str">
        <f>(IF(K229="","",(VLOOKUP(K229,'ÜRÜN LİSTESİ'!B:C,2,0))))</f>
        <v/>
      </c>
      <c r="M229" s="29" t="str">
        <f>IF(K229="","",VLOOKUP(K229,'ÜRÜN LİSTESİ'!B:D,3,0))</f>
        <v/>
      </c>
      <c r="N229" s="28" t="str">
        <f>IF(K229="","",VLOOKUP(K229,'ÜRÜN LİSTESİ'!B:F,5,0))</f>
        <v/>
      </c>
      <c r="O229" s="5"/>
      <c r="P229" s="56" t="str">
        <f t="shared" ca="1" si="79"/>
        <v/>
      </c>
      <c r="Q229" s="57"/>
      <c r="R229" s="51" t="str">
        <f>IF(K229="","",
(IF($AK$2&gt;$AL$2,0,IF(K229="","",VLOOKUP(K229,'ÜRÜN LİSTESİ'!B:F,4,0)))))</f>
        <v/>
      </c>
      <c r="S229" s="51" t="str">
        <f t="shared" si="81"/>
        <v/>
      </c>
      <c r="T229" s="58" t="str">
        <f t="shared" ca="1" si="82"/>
        <v/>
      </c>
      <c r="U229" s="54" t="str">
        <f t="shared" ca="1" si="83"/>
        <v/>
      </c>
      <c r="V229" s="23"/>
      <c r="W229" s="54" t="str">
        <f t="shared" ca="1" si="84"/>
        <v/>
      </c>
      <c r="X229" s="54" t="str">
        <f t="shared" ca="1" si="85"/>
        <v/>
      </c>
      <c r="Y229"/>
      <c r="Z229"/>
      <c r="AA229" s="54" t="str">
        <f t="shared" si="88"/>
        <v/>
      </c>
      <c r="AB229" s="89" t="str">
        <f t="shared" ca="1" si="86"/>
        <v/>
      </c>
      <c r="AC229" s="89" t="str">
        <f t="shared" ca="1" si="87"/>
        <v/>
      </c>
      <c r="AD229"/>
      <c r="AE229" s="79" t="e">
        <f t="shared" si="92"/>
        <v>#VALUE!</v>
      </c>
      <c r="AF229" s="79" t="str">
        <f t="shared" si="93"/>
        <v/>
      </c>
      <c r="AG229" s="81" t="str">
        <f t="shared" si="89"/>
        <v/>
      </c>
      <c r="AH229" s="81" t="e">
        <f t="shared" si="94"/>
        <v>#VALUE!</v>
      </c>
      <c r="AI229" s="81" t="str">
        <f t="shared" si="95"/>
        <v/>
      </c>
      <c r="AJ229"/>
      <c r="AK229"/>
      <c r="AL229"/>
      <c r="AM229">
        <f t="shared" si="90"/>
        <v>0</v>
      </c>
      <c r="AN229">
        <f>COUNTIFS($L$1:L229,L229,$O$1:O229,O229)</f>
        <v>0</v>
      </c>
      <c r="AO229">
        <f t="shared" si="91"/>
        <v>0</v>
      </c>
      <c r="AP229">
        <f>COUNTIFS($J$4:J229,"SAYIM",$L$4:L229,L229,$O$4:O229,O229)</f>
        <v>0</v>
      </c>
      <c r="AQ229"/>
      <c r="AR229" s="1" t="str">
        <f>FİLTRE!$H$5</f>
        <v>TÜMÜ</v>
      </c>
      <c r="AS229"/>
      <c r="AU229" s="56">
        <f t="shared" si="96"/>
        <v>0</v>
      </c>
      <c r="AV229" s="54" t="str">
        <f t="shared" ca="1" si="97"/>
        <v/>
      </c>
      <c r="AW229" s="54" t="str">
        <f t="shared" ca="1" si="98"/>
        <v/>
      </c>
    </row>
    <row r="230" spans="2:49" x14ac:dyDescent="0.25">
      <c r="B230" s="1" t="str">
        <f>IF(I230="","",
(IF(N230=FİLTRE!$H$6,2,0)+IF(FİLTRE!$H$6="TOPLAM",2,0))
)</f>
        <v/>
      </c>
      <c r="C230">
        <f ca="1">IF(FİLTRE!$M$5="",9,(IF(U230&gt;=FİLTRE!$M$5,1,0)))</f>
        <v>1</v>
      </c>
      <c r="D230" s="1">
        <f ca="1">IF(FİLTRE!$M$6="",9,(IF('SKT LİSTESİ'!P230&lt;=FİLTRE!$M$6,1,0)))</f>
        <v>0</v>
      </c>
      <c r="E230" s="25" t="str">
        <f>IF(I230="","",(COUNTIFS($L$4:L230,L230)))</f>
        <v/>
      </c>
      <c r="F230" s="13">
        <f ca="1">IF(OR(B230&lt;&gt;2,C230&lt;&gt;1,D230&lt;&gt;1,H230&lt;&gt;1),0,
COUNTIFS($B$4:B230,2,$C$4:C230,1,$D$4:D230,1,$H$4:H230,1))</f>
        <v>0</v>
      </c>
      <c r="G230" s="26" t="str">
        <f>IF(I230="","",(COUNTIF($E$4:E230,E230)))</f>
        <v/>
      </c>
      <c r="H230" s="1">
        <f ca="1">IF(AND(J230="SAYIM",FİLTRE!$H$5="RAFTA",U230&lt;&gt;0),1,0)+
IF(AND(J230="İADE DEPO",FİLTRE!$H$5="İADE DEPO"),1,0)+
IF(FİLTRE!$H$5="TÜMÜ",1,0)+
IF(AND(J230="FİRMA İADE",FİLTRE!$H$5="FİRMA İADE"),1,0)+
IF(AND(J230="İMHA",FİLTRE!$H$5="İMHA"),1,0)</f>
        <v>1</v>
      </c>
      <c r="I230" s="5"/>
      <c r="J230" s="3"/>
      <c r="K230" s="3"/>
      <c r="L230" s="28" t="str">
        <f>(IF(K230="","",(VLOOKUP(K230,'ÜRÜN LİSTESİ'!B:C,2,0))))</f>
        <v/>
      </c>
      <c r="M230" s="29" t="str">
        <f>IF(K230="","",VLOOKUP(K230,'ÜRÜN LİSTESİ'!B:D,3,0))</f>
        <v/>
      </c>
      <c r="N230" s="28" t="str">
        <f>IF(K230="","",VLOOKUP(K230,'ÜRÜN LİSTESİ'!B:F,5,0))</f>
        <v/>
      </c>
      <c r="O230" s="5"/>
      <c r="P230" s="56" t="str">
        <f t="shared" ca="1" si="79"/>
        <v/>
      </c>
      <c r="Q230" s="57"/>
      <c r="R230" s="51" t="str">
        <f>IF(K230="","",
(IF($AK$2&gt;$AL$2,0,IF(K230="","",VLOOKUP(K230,'ÜRÜN LİSTESİ'!B:F,4,0)))))</f>
        <v/>
      </c>
      <c r="S230" s="51" t="str">
        <f t="shared" si="81"/>
        <v/>
      </c>
      <c r="T230" s="58" t="str">
        <f t="shared" ca="1" si="82"/>
        <v/>
      </c>
      <c r="U230" s="54" t="str">
        <f t="shared" ca="1" si="83"/>
        <v/>
      </c>
      <c r="V230" s="23"/>
      <c r="W230" s="54" t="str">
        <f t="shared" ca="1" si="84"/>
        <v/>
      </c>
      <c r="X230" s="54" t="str">
        <f t="shared" ca="1" si="85"/>
        <v/>
      </c>
      <c r="Y230"/>
      <c r="Z230"/>
      <c r="AA230" s="54" t="str">
        <f t="shared" si="88"/>
        <v/>
      </c>
      <c r="AB230" s="89" t="str">
        <f t="shared" ca="1" si="86"/>
        <v/>
      </c>
      <c r="AC230" s="89" t="str">
        <f t="shared" ca="1" si="87"/>
        <v/>
      </c>
      <c r="AD230"/>
      <c r="AE230" s="79" t="e">
        <f t="shared" si="92"/>
        <v>#VALUE!</v>
      </c>
      <c r="AF230" s="79" t="str">
        <f t="shared" si="93"/>
        <v/>
      </c>
      <c r="AG230" s="81" t="str">
        <f t="shared" si="89"/>
        <v/>
      </c>
      <c r="AH230" s="81" t="e">
        <f t="shared" si="94"/>
        <v>#VALUE!</v>
      </c>
      <c r="AI230" s="81" t="str">
        <f t="shared" si="95"/>
        <v/>
      </c>
      <c r="AJ230"/>
      <c r="AK230"/>
      <c r="AL230"/>
      <c r="AM230">
        <f t="shared" si="90"/>
        <v>0</v>
      </c>
      <c r="AN230">
        <f>COUNTIFS($L$1:L230,L230,$O$1:O230,O230)</f>
        <v>0</v>
      </c>
      <c r="AO230">
        <f t="shared" si="91"/>
        <v>0</v>
      </c>
      <c r="AP230">
        <f>COUNTIFS($J$4:J230,"SAYIM",$L$4:L230,L230,$O$4:O230,O230)</f>
        <v>0</v>
      </c>
      <c r="AQ230"/>
      <c r="AR230" s="1" t="str">
        <f>FİLTRE!$H$5</f>
        <v>TÜMÜ</v>
      </c>
      <c r="AS230"/>
      <c r="AU230" s="56">
        <f t="shared" si="96"/>
        <v>0</v>
      </c>
      <c r="AV230" s="54" t="str">
        <f t="shared" ca="1" si="97"/>
        <v/>
      </c>
      <c r="AW230" s="54" t="str">
        <f t="shared" ca="1" si="98"/>
        <v/>
      </c>
    </row>
    <row r="231" spans="2:49" x14ac:dyDescent="0.25">
      <c r="B231" s="1" t="str">
        <f>IF(I231="","",
(IF(N231=FİLTRE!$H$6,2,0)+IF(FİLTRE!$H$6="TOPLAM",2,0))
)</f>
        <v/>
      </c>
      <c r="C231">
        <f ca="1">IF(FİLTRE!$M$5="",9,(IF(U231&gt;=FİLTRE!$M$5,1,0)))</f>
        <v>1</v>
      </c>
      <c r="D231" s="1">
        <f ca="1">IF(FİLTRE!$M$6="",9,(IF('SKT LİSTESİ'!P231&lt;=FİLTRE!$M$6,1,0)))</f>
        <v>0</v>
      </c>
      <c r="E231" s="25" t="str">
        <f>IF(I231="","",(COUNTIFS($L$4:L231,L231)))</f>
        <v/>
      </c>
      <c r="F231" s="13">
        <f ca="1">IF(OR(B231&lt;&gt;2,C231&lt;&gt;1,D231&lt;&gt;1,H231&lt;&gt;1),0,
COUNTIFS($B$4:B231,2,$C$4:C231,1,$D$4:D231,1,$H$4:H231,1))</f>
        <v>0</v>
      </c>
      <c r="G231" s="26" t="str">
        <f>IF(I231="","",(COUNTIF($E$4:E231,E231)))</f>
        <v/>
      </c>
      <c r="H231" s="1">
        <f ca="1">IF(AND(J231="SAYIM",FİLTRE!$H$5="RAFTA",U231&lt;&gt;0),1,0)+
IF(AND(J231="İADE DEPO",FİLTRE!$H$5="İADE DEPO"),1,0)+
IF(FİLTRE!$H$5="TÜMÜ",1,0)+
IF(AND(J231="FİRMA İADE",FİLTRE!$H$5="FİRMA İADE"),1,0)+
IF(AND(J231="İMHA",FİLTRE!$H$5="İMHA"),1,0)</f>
        <v>1</v>
      </c>
      <c r="I231" s="5"/>
      <c r="J231" s="3"/>
      <c r="K231" s="3"/>
      <c r="L231" s="28" t="str">
        <f>(IF(K231="","",(VLOOKUP(K231,'ÜRÜN LİSTESİ'!B:C,2,0))))</f>
        <v/>
      </c>
      <c r="M231" s="29" t="str">
        <f>IF(K231="","",VLOOKUP(K231,'ÜRÜN LİSTESİ'!B:D,3,0))</f>
        <v/>
      </c>
      <c r="N231" s="28" t="str">
        <f>IF(K231="","",VLOOKUP(K231,'ÜRÜN LİSTESİ'!B:F,5,0))</f>
        <v/>
      </c>
      <c r="O231" s="5"/>
      <c r="P231" s="56" t="str">
        <f t="shared" ca="1" si="79"/>
        <v/>
      </c>
      <c r="Q231" s="57"/>
      <c r="R231" s="51" t="str">
        <f>IF(K231="","",
(IF($AK$2&gt;$AL$2,0,IF(K231="","",VLOOKUP(K231,'ÜRÜN LİSTESİ'!B:F,4,0)))))</f>
        <v/>
      </c>
      <c r="S231" s="51" t="str">
        <f t="shared" si="81"/>
        <v/>
      </c>
      <c r="T231" s="58" t="str">
        <f t="shared" ca="1" si="82"/>
        <v/>
      </c>
      <c r="U231" s="54" t="str">
        <f t="shared" ca="1" si="83"/>
        <v/>
      </c>
      <c r="V231" s="23"/>
      <c r="W231" s="54" t="str">
        <f t="shared" ca="1" si="84"/>
        <v/>
      </c>
      <c r="X231" s="54" t="str">
        <f t="shared" ca="1" si="85"/>
        <v/>
      </c>
      <c r="Y231"/>
      <c r="Z231"/>
      <c r="AA231" s="54" t="str">
        <f t="shared" si="88"/>
        <v/>
      </c>
      <c r="AB231" s="89" t="str">
        <f t="shared" ca="1" si="86"/>
        <v/>
      </c>
      <c r="AC231" s="89" t="str">
        <f t="shared" ca="1" si="87"/>
        <v/>
      </c>
      <c r="AD231"/>
      <c r="AE231" s="79" t="e">
        <f t="shared" si="92"/>
        <v>#VALUE!</v>
      </c>
      <c r="AF231" s="79" t="str">
        <f t="shared" si="93"/>
        <v/>
      </c>
      <c r="AG231" s="81" t="str">
        <f t="shared" si="89"/>
        <v/>
      </c>
      <c r="AH231" s="81" t="e">
        <f t="shared" si="94"/>
        <v>#VALUE!</v>
      </c>
      <c r="AI231" s="81" t="str">
        <f t="shared" si="95"/>
        <v/>
      </c>
      <c r="AJ231"/>
      <c r="AK231"/>
      <c r="AL231"/>
      <c r="AM231">
        <f t="shared" si="90"/>
        <v>0</v>
      </c>
      <c r="AN231">
        <f>COUNTIFS($L$1:L231,L231,$O$1:O231,O231)</f>
        <v>0</v>
      </c>
      <c r="AO231">
        <f t="shared" si="91"/>
        <v>0</v>
      </c>
      <c r="AP231">
        <f>COUNTIFS($J$4:J231,"SAYIM",$L$4:L231,L231,$O$4:O231,O231)</f>
        <v>0</v>
      </c>
      <c r="AQ231"/>
      <c r="AR231" s="1" t="str">
        <f>FİLTRE!$H$5</f>
        <v>TÜMÜ</v>
      </c>
      <c r="AS231"/>
      <c r="AU231" s="56">
        <f t="shared" si="96"/>
        <v>0</v>
      </c>
      <c r="AV231" s="54" t="str">
        <f t="shared" ca="1" si="97"/>
        <v/>
      </c>
      <c r="AW231" s="54" t="str">
        <f t="shared" ca="1" si="98"/>
        <v/>
      </c>
    </row>
    <row r="232" spans="2:49" x14ac:dyDescent="0.25">
      <c r="B232" s="1" t="str">
        <f>IF(I232="","",
(IF(N232=FİLTRE!$H$6,2,0)+IF(FİLTRE!$H$6="TOPLAM",2,0))
)</f>
        <v/>
      </c>
      <c r="C232">
        <f ca="1">IF(FİLTRE!$M$5="",9,(IF(U232&gt;=FİLTRE!$M$5,1,0)))</f>
        <v>1</v>
      </c>
      <c r="D232" s="1">
        <f ca="1">IF(FİLTRE!$M$6="",9,(IF('SKT LİSTESİ'!P232&lt;=FİLTRE!$M$6,1,0)))</f>
        <v>0</v>
      </c>
      <c r="E232" s="25" t="str">
        <f>IF(I232="","",(COUNTIFS($L$4:L232,L232)))</f>
        <v/>
      </c>
      <c r="F232" s="13">
        <f ca="1">IF(OR(B232&lt;&gt;2,C232&lt;&gt;1,D232&lt;&gt;1,H232&lt;&gt;1),0,
COUNTIFS($B$4:B232,2,$C$4:C232,1,$D$4:D232,1,$H$4:H232,1))</f>
        <v>0</v>
      </c>
      <c r="G232" s="26" t="str">
        <f>IF(I232="","",(COUNTIF($E$4:E232,E232)))</f>
        <v/>
      </c>
      <c r="H232" s="1">
        <f ca="1">IF(AND(J232="SAYIM",FİLTRE!$H$5="RAFTA",U232&lt;&gt;0),1,0)+
IF(AND(J232="İADE DEPO",FİLTRE!$H$5="İADE DEPO"),1,0)+
IF(FİLTRE!$H$5="TÜMÜ",1,0)+
IF(AND(J232="FİRMA İADE",FİLTRE!$H$5="FİRMA İADE"),1,0)+
IF(AND(J232="İMHA",FİLTRE!$H$5="İMHA"),1,0)</f>
        <v>1</v>
      </c>
      <c r="I232" s="5"/>
      <c r="J232" s="3"/>
      <c r="K232" s="3"/>
      <c r="L232" s="28" t="str">
        <f>(IF(K232="","",(VLOOKUP(K232,'ÜRÜN LİSTESİ'!B:C,2,0))))</f>
        <v/>
      </c>
      <c r="M232" s="29" t="str">
        <f>IF(K232="","",VLOOKUP(K232,'ÜRÜN LİSTESİ'!B:D,3,0))</f>
        <v/>
      </c>
      <c r="N232" s="28" t="str">
        <f>IF(K232="","",VLOOKUP(K232,'ÜRÜN LİSTESİ'!B:F,5,0))</f>
        <v/>
      </c>
      <c r="O232" s="5"/>
      <c r="P232" s="56" t="str">
        <f t="shared" ca="1" si="79"/>
        <v/>
      </c>
      <c r="Q232" s="57"/>
      <c r="R232" s="51" t="str">
        <f>IF(K232="","",
(IF($AK$2&gt;$AL$2,0,IF(K232="","",VLOOKUP(K232,'ÜRÜN LİSTESİ'!B:F,4,0)))))</f>
        <v/>
      </c>
      <c r="S232" s="51" t="str">
        <f t="shared" si="81"/>
        <v/>
      </c>
      <c r="T232" s="58" t="str">
        <f t="shared" ca="1" si="82"/>
        <v/>
      </c>
      <c r="U232" s="54" t="str">
        <f t="shared" ca="1" si="83"/>
        <v/>
      </c>
      <c r="V232" s="23"/>
      <c r="W232" s="54" t="str">
        <f t="shared" ca="1" si="84"/>
        <v/>
      </c>
      <c r="X232" s="54" t="str">
        <f t="shared" ca="1" si="85"/>
        <v/>
      </c>
      <c r="Y232"/>
      <c r="Z232"/>
      <c r="AA232" s="54" t="str">
        <f t="shared" si="88"/>
        <v/>
      </c>
      <c r="AB232" s="89" t="str">
        <f t="shared" ca="1" si="86"/>
        <v/>
      </c>
      <c r="AC232" s="89" t="str">
        <f t="shared" ca="1" si="87"/>
        <v/>
      </c>
      <c r="AD232"/>
      <c r="AE232" s="79" t="e">
        <f t="shared" si="92"/>
        <v>#VALUE!</v>
      </c>
      <c r="AF232" s="79" t="str">
        <f t="shared" si="93"/>
        <v/>
      </c>
      <c r="AG232" s="81" t="str">
        <f t="shared" si="89"/>
        <v/>
      </c>
      <c r="AH232" s="81" t="e">
        <f t="shared" si="94"/>
        <v>#VALUE!</v>
      </c>
      <c r="AI232" s="81" t="str">
        <f t="shared" si="95"/>
        <v/>
      </c>
      <c r="AJ232"/>
      <c r="AK232"/>
      <c r="AL232"/>
      <c r="AM232">
        <f t="shared" si="90"/>
        <v>0</v>
      </c>
      <c r="AN232">
        <f>COUNTIFS($L$1:L232,L232,$O$1:O232,O232)</f>
        <v>0</v>
      </c>
      <c r="AO232">
        <f t="shared" si="91"/>
        <v>0</v>
      </c>
      <c r="AP232">
        <f>COUNTIFS($J$4:J232,"SAYIM",$L$4:L232,L232,$O$4:O232,O232)</f>
        <v>0</v>
      </c>
      <c r="AQ232"/>
      <c r="AR232" s="1" t="str">
        <f>FİLTRE!$H$5</f>
        <v>TÜMÜ</v>
      </c>
      <c r="AS232"/>
      <c r="AU232" s="56">
        <f t="shared" si="96"/>
        <v>0</v>
      </c>
      <c r="AV232" s="54" t="str">
        <f t="shared" ca="1" si="97"/>
        <v/>
      </c>
      <c r="AW232" s="54" t="str">
        <f t="shared" ca="1" si="98"/>
        <v/>
      </c>
    </row>
    <row r="233" spans="2:49" x14ac:dyDescent="0.25">
      <c r="B233" s="1" t="str">
        <f>IF(I233="","",
(IF(N233=FİLTRE!$H$6,2,0)+IF(FİLTRE!$H$6="TOPLAM",2,0))
)</f>
        <v/>
      </c>
      <c r="C233">
        <f ca="1">IF(FİLTRE!$M$5="",9,(IF(U233&gt;=FİLTRE!$M$5,1,0)))</f>
        <v>1</v>
      </c>
      <c r="D233" s="1">
        <f ca="1">IF(FİLTRE!$M$6="",9,(IF('SKT LİSTESİ'!P233&lt;=FİLTRE!$M$6,1,0)))</f>
        <v>0</v>
      </c>
      <c r="E233" s="25" t="str">
        <f>IF(I233="","",(COUNTIFS($L$4:L233,L233)))</f>
        <v/>
      </c>
      <c r="F233" s="13">
        <f ca="1">IF(OR(B233&lt;&gt;2,C233&lt;&gt;1,D233&lt;&gt;1,H233&lt;&gt;1),0,
COUNTIFS($B$4:B233,2,$C$4:C233,1,$D$4:D233,1,$H$4:H233,1))</f>
        <v>0</v>
      </c>
      <c r="G233" s="26" t="str">
        <f>IF(I233="","",(COUNTIF($E$4:E233,E233)))</f>
        <v/>
      </c>
      <c r="H233" s="1">
        <f ca="1">IF(AND(J233="SAYIM",FİLTRE!$H$5="RAFTA",U233&lt;&gt;0),1,0)+
IF(AND(J233="İADE DEPO",FİLTRE!$H$5="İADE DEPO"),1,0)+
IF(FİLTRE!$H$5="TÜMÜ",1,0)+
IF(AND(J233="FİRMA İADE",FİLTRE!$H$5="FİRMA İADE"),1,0)+
IF(AND(J233="İMHA",FİLTRE!$H$5="İMHA"),1,0)</f>
        <v>1</v>
      </c>
      <c r="I233" s="5"/>
      <c r="J233" s="3"/>
      <c r="K233" s="3"/>
      <c r="L233" s="28" t="str">
        <f>(IF(K233="","",(VLOOKUP(K233,'ÜRÜN LİSTESİ'!B:C,2,0))))</f>
        <v/>
      </c>
      <c r="M233" s="29" t="str">
        <f>IF(K233="","",VLOOKUP(K233,'ÜRÜN LİSTESİ'!B:D,3,0))</f>
        <v/>
      </c>
      <c r="N233" s="28" t="str">
        <f>IF(K233="","",VLOOKUP(K233,'ÜRÜN LİSTESİ'!B:F,5,0))</f>
        <v/>
      </c>
      <c r="O233" s="5"/>
      <c r="P233" s="56" t="str">
        <f t="shared" ca="1" si="79"/>
        <v/>
      </c>
      <c r="Q233" s="57"/>
      <c r="R233" s="51" t="str">
        <f>IF(K233="","",
(IF($AK$2&gt;$AL$2,0,IF(K233="","",VLOOKUP(K233,'ÜRÜN LİSTESİ'!B:F,4,0)))))</f>
        <v/>
      </c>
      <c r="S233" s="51" t="str">
        <f t="shared" si="81"/>
        <v/>
      </c>
      <c r="T233" s="58" t="str">
        <f t="shared" ca="1" si="82"/>
        <v/>
      </c>
      <c r="U233" s="54" t="str">
        <f t="shared" ca="1" si="83"/>
        <v/>
      </c>
      <c r="V233" s="23"/>
      <c r="W233" s="54" t="str">
        <f t="shared" ca="1" si="84"/>
        <v/>
      </c>
      <c r="X233" s="54" t="str">
        <f t="shared" ca="1" si="85"/>
        <v/>
      </c>
      <c r="Y233"/>
      <c r="Z233"/>
      <c r="AA233" s="54" t="str">
        <f t="shared" si="88"/>
        <v/>
      </c>
      <c r="AB233" s="89" t="str">
        <f t="shared" ca="1" si="86"/>
        <v/>
      </c>
      <c r="AC233" s="89" t="str">
        <f t="shared" ca="1" si="87"/>
        <v/>
      </c>
      <c r="AD233"/>
      <c r="AE233" s="79" t="e">
        <f t="shared" si="92"/>
        <v>#VALUE!</v>
      </c>
      <c r="AF233" s="79" t="str">
        <f t="shared" si="93"/>
        <v/>
      </c>
      <c r="AG233" s="81" t="str">
        <f t="shared" si="89"/>
        <v/>
      </c>
      <c r="AH233" s="81" t="e">
        <f t="shared" si="94"/>
        <v>#VALUE!</v>
      </c>
      <c r="AI233" s="81" t="str">
        <f t="shared" si="95"/>
        <v/>
      </c>
      <c r="AJ233"/>
      <c r="AK233"/>
      <c r="AL233"/>
      <c r="AM233">
        <f t="shared" si="90"/>
        <v>0</v>
      </c>
      <c r="AN233">
        <f>COUNTIFS($L$1:L233,L233,$O$1:O233,O233)</f>
        <v>0</v>
      </c>
      <c r="AO233">
        <f t="shared" si="91"/>
        <v>0</v>
      </c>
      <c r="AP233">
        <f>COUNTIFS($J$4:J233,"SAYIM",$L$4:L233,L233,$O$4:O233,O233)</f>
        <v>0</v>
      </c>
      <c r="AQ233"/>
      <c r="AR233" s="1" t="str">
        <f>FİLTRE!$H$5</f>
        <v>TÜMÜ</v>
      </c>
      <c r="AS233"/>
      <c r="AU233" s="56">
        <f t="shared" si="96"/>
        <v>0</v>
      </c>
      <c r="AV233" s="54" t="str">
        <f t="shared" ca="1" si="97"/>
        <v/>
      </c>
      <c r="AW233" s="54" t="str">
        <f t="shared" ca="1" si="98"/>
        <v/>
      </c>
    </row>
    <row r="234" spans="2:49" x14ac:dyDescent="0.25">
      <c r="B234" s="1" t="str">
        <f>IF(I234="","",
(IF(N234=FİLTRE!$H$6,2,0)+IF(FİLTRE!$H$6="TOPLAM",2,0))
)</f>
        <v/>
      </c>
      <c r="C234">
        <f ca="1">IF(FİLTRE!$M$5="",9,(IF(U234&gt;=FİLTRE!$M$5,1,0)))</f>
        <v>1</v>
      </c>
      <c r="D234" s="1">
        <f ca="1">IF(FİLTRE!$M$6="",9,(IF('SKT LİSTESİ'!P234&lt;=FİLTRE!$M$6,1,0)))</f>
        <v>0</v>
      </c>
      <c r="E234" s="25" t="str">
        <f>IF(I234="","",(COUNTIFS($L$4:L234,L234)))</f>
        <v/>
      </c>
      <c r="F234" s="13">
        <f ca="1">IF(OR(B234&lt;&gt;2,C234&lt;&gt;1,D234&lt;&gt;1,H234&lt;&gt;1),0,
COUNTIFS($B$4:B234,2,$C$4:C234,1,$D$4:D234,1,$H$4:H234,1))</f>
        <v>0</v>
      </c>
      <c r="G234" s="26" t="str">
        <f>IF(I234="","",(COUNTIF($E$4:E234,E234)))</f>
        <v/>
      </c>
      <c r="H234" s="1">
        <f ca="1">IF(AND(J234="SAYIM",FİLTRE!$H$5="RAFTA",U234&lt;&gt;0),1,0)+
IF(AND(J234="İADE DEPO",FİLTRE!$H$5="İADE DEPO"),1,0)+
IF(FİLTRE!$H$5="TÜMÜ",1,0)+
IF(AND(J234="FİRMA İADE",FİLTRE!$H$5="FİRMA İADE"),1,0)+
IF(AND(J234="İMHA",FİLTRE!$H$5="İMHA"),1,0)</f>
        <v>1</v>
      </c>
      <c r="I234" s="5"/>
      <c r="J234" s="3"/>
      <c r="K234" s="3"/>
      <c r="L234" s="28" t="str">
        <f>(IF(K234="","",(VLOOKUP(K234,'ÜRÜN LİSTESİ'!B:C,2,0))))</f>
        <v/>
      </c>
      <c r="M234" s="29" t="str">
        <f>IF(K234="","",VLOOKUP(K234,'ÜRÜN LİSTESİ'!B:D,3,0))</f>
        <v/>
      </c>
      <c r="N234" s="28" t="str">
        <f>IF(K234="","",VLOOKUP(K234,'ÜRÜN LİSTESİ'!B:F,5,0))</f>
        <v/>
      </c>
      <c r="O234" s="5"/>
      <c r="P234" s="56" t="str">
        <f t="shared" ca="1" si="79"/>
        <v/>
      </c>
      <c r="Q234" s="57"/>
      <c r="R234" s="51" t="str">
        <f>IF(K234="","",
(IF($AK$2&gt;$AL$2,0,IF(K234="","",VLOOKUP(K234,'ÜRÜN LİSTESİ'!B:F,4,0)))))</f>
        <v/>
      </c>
      <c r="S234" s="51" t="str">
        <f t="shared" si="81"/>
        <v/>
      </c>
      <c r="T234" s="58" t="str">
        <f t="shared" ca="1" si="82"/>
        <v/>
      </c>
      <c r="U234" s="54" t="str">
        <f t="shared" ca="1" si="83"/>
        <v/>
      </c>
      <c r="V234" s="23"/>
      <c r="W234" s="54" t="str">
        <f t="shared" ca="1" si="84"/>
        <v/>
      </c>
      <c r="X234" s="54" t="str">
        <f t="shared" ca="1" si="85"/>
        <v/>
      </c>
      <c r="Y234"/>
      <c r="Z234"/>
      <c r="AA234" s="54" t="str">
        <f t="shared" si="88"/>
        <v/>
      </c>
      <c r="AB234" s="89" t="str">
        <f t="shared" ca="1" si="86"/>
        <v/>
      </c>
      <c r="AC234" s="89" t="str">
        <f t="shared" ca="1" si="87"/>
        <v/>
      </c>
      <c r="AD234"/>
      <c r="AE234" s="79" t="e">
        <f t="shared" si="92"/>
        <v>#VALUE!</v>
      </c>
      <c r="AF234" s="79" t="str">
        <f t="shared" si="93"/>
        <v/>
      </c>
      <c r="AG234" s="81" t="str">
        <f t="shared" si="89"/>
        <v/>
      </c>
      <c r="AH234" s="81" t="e">
        <f t="shared" si="94"/>
        <v>#VALUE!</v>
      </c>
      <c r="AI234" s="81" t="str">
        <f t="shared" si="95"/>
        <v/>
      </c>
      <c r="AJ234"/>
      <c r="AK234"/>
      <c r="AL234"/>
      <c r="AM234">
        <f t="shared" si="90"/>
        <v>0</v>
      </c>
      <c r="AN234">
        <f>COUNTIFS($L$1:L234,L234,$O$1:O234,O234)</f>
        <v>0</v>
      </c>
      <c r="AO234">
        <f t="shared" si="91"/>
        <v>0</v>
      </c>
      <c r="AP234">
        <f>COUNTIFS($J$4:J234,"SAYIM",$L$4:L234,L234,$O$4:O234,O234)</f>
        <v>0</v>
      </c>
      <c r="AQ234"/>
      <c r="AR234" s="1" t="str">
        <f>FİLTRE!$H$5</f>
        <v>TÜMÜ</v>
      </c>
      <c r="AS234"/>
      <c r="AU234" s="56">
        <f t="shared" si="96"/>
        <v>0</v>
      </c>
      <c r="AV234" s="54" t="str">
        <f t="shared" ca="1" si="97"/>
        <v/>
      </c>
      <c r="AW234" s="54" t="str">
        <f t="shared" ca="1" si="98"/>
        <v/>
      </c>
    </row>
    <row r="235" spans="2:49" x14ac:dyDescent="0.25">
      <c r="B235" s="1" t="str">
        <f>IF(I235="","",
(IF(N235=FİLTRE!$H$6,2,0)+IF(FİLTRE!$H$6="TOPLAM",2,0))
)</f>
        <v/>
      </c>
      <c r="C235">
        <f ca="1">IF(FİLTRE!$M$5="",9,(IF(U235&gt;=FİLTRE!$M$5,1,0)))</f>
        <v>1</v>
      </c>
      <c r="D235" s="1">
        <f ca="1">IF(FİLTRE!$M$6="",9,(IF('SKT LİSTESİ'!P235&lt;=FİLTRE!$M$6,1,0)))</f>
        <v>0</v>
      </c>
      <c r="E235" s="25" t="str">
        <f>IF(I235="","",(COUNTIFS($L$4:L235,L235)))</f>
        <v/>
      </c>
      <c r="F235" s="13">
        <f ca="1">IF(OR(B235&lt;&gt;2,C235&lt;&gt;1,D235&lt;&gt;1,H235&lt;&gt;1),0,
COUNTIFS($B$4:B235,2,$C$4:C235,1,$D$4:D235,1,$H$4:H235,1))</f>
        <v>0</v>
      </c>
      <c r="G235" s="26" t="str">
        <f>IF(I235="","",(COUNTIF($E$4:E235,E235)))</f>
        <v/>
      </c>
      <c r="H235" s="1">
        <f ca="1">IF(AND(J235="SAYIM",FİLTRE!$H$5="RAFTA",U235&lt;&gt;0),1,0)+
IF(AND(J235="İADE DEPO",FİLTRE!$H$5="İADE DEPO"),1,0)+
IF(FİLTRE!$H$5="TÜMÜ",1,0)+
IF(AND(J235="FİRMA İADE",FİLTRE!$H$5="FİRMA İADE"),1,0)+
IF(AND(J235="İMHA",FİLTRE!$H$5="İMHA"),1,0)</f>
        <v>1</v>
      </c>
      <c r="I235" s="5"/>
      <c r="J235" s="3"/>
      <c r="K235" s="3"/>
      <c r="L235" s="28" t="str">
        <f>(IF(K235="","",(VLOOKUP(K235,'ÜRÜN LİSTESİ'!B:C,2,0))))</f>
        <v/>
      </c>
      <c r="M235" s="29" t="str">
        <f>IF(K235="","",VLOOKUP(K235,'ÜRÜN LİSTESİ'!B:D,3,0))</f>
        <v/>
      </c>
      <c r="N235" s="28" t="str">
        <f>IF(K235="","",VLOOKUP(K235,'ÜRÜN LİSTESİ'!B:F,5,0))</f>
        <v/>
      </c>
      <c r="O235" s="5"/>
      <c r="P235" s="56" t="str">
        <f t="shared" ca="1" si="79"/>
        <v/>
      </c>
      <c r="Q235" s="57"/>
      <c r="R235" s="51" t="str">
        <f>IF(K235="","",
(IF($AK$2&gt;$AL$2,0,IF(K235="","",VLOOKUP(K235,'ÜRÜN LİSTESİ'!B:F,4,0)))))</f>
        <v/>
      </c>
      <c r="S235" s="51" t="str">
        <f t="shared" si="81"/>
        <v/>
      </c>
      <c r="T235" s="58" t="str">
        <f t="shared" ca="1" si="82"/>
        <v/>
      </c>
      <c r="U235" s="54" t="str">
        <f t="shared" ca="1" si="83"/>
        <v/>
      </c>
      <c r="V235" s="23"/>
      <c r="W235" s="54" t="str">
        <f t="shared" ca="1" si="84"/>
        <v/>
      </c>
      <c r="X235" s="54" t="str">
        <f t="shared" ca="1" si="85"/>
        <v/>
      </c>
      <c r="Y235"/>
      <c r="Z235"/>
      <c r="AA235" s="54" t="str">
        <f t="shared" si="88"/>
        <v/>
      </c>
      <c r="AB235" s="89" t="str">
        <f t="shared" ca="1" si="86"/>
        <v/>
      </c>
      <c r="AC235" s="89" t="str">
        <f t="shared" ca="1" si="87"/>
        <v/>
      </c>
      <c r="AD235"/>
      <c r="AE235" s="79" t="e">
        <f t="shared" si="92"/>
        <v>#VALUE!</v>
      </c>
      <c r="AF235" s="79" t="str">
        <f t="shared" si="93"/>
        <v/>
      </c>
      <c r="AG235" s="81" t="str">
        <f t="shared" si="89"/>
        <v/>
      </c>
      <c r="AH235" s="81" t="e">
        <f t="shared" si="94"/>
        <v>#VALUE!</v>
      </c>
      <c r="AI235" s="81" t="str">
        <f t="shared" si="95"/>
        <v/>
      </c>
      <c r="AJ235"/>
      <c r="AK235"/>
      <c r="AL235"/>
      <c r="AM235">
        <f t="shared" si="90"/>
        <v>0</v>
      </c>
      <c r="AN235">
        <f>COUNTIFS($L$1:L235,L235,$O$1:O235,O235)</f>
        <v>0</v>
      </c>
      <c r="AO235">
        <f t="shared" si="91"/>
        <v>0</v>
      </c>
      <c r="AP235">
        <f>COUNTIFS($J$4:J235,"SAYIM",$L$4:L235,L235,$O$4:O235,O235)</f>
        <v>0</v>
      </c>
      <c r="AQ235"/>
      <c r="AR235" s="1" t="str">
        <f>FİLTRE!$H$5</f>
        <v>TÜMÜ</v>
      </c>
      <c r="AS235"/>
      <c r="AU235" s="56">
        <f t="shared" si="96"/>
        <v>0</v>
      </c>
      <c r="AV235" s="54" t="str">
        <f t="shared" ca="1" si="97"/>
        <v/>
      </c>
      <c r="AW235" s="54" t="str">
        <f t="shared" ca="1" si="98"/>
        <v/>
      </c>
    </row>
    <row r="236" spans="2:49" x14ac:dyDescent="0.25">
      <c r="B236" s="1" t="str">
        <f>IF(I236="","",
(IF(N236=FİLTRE!$H$6,2,0)+IF(FİLTRE!$H$6="TOPLAM",2,0))
)</f>
        <v/>
      </c>
      <c r="C236">
        <f ca="1">IF(FİLTRE!$M$5="",9,(IF(U236&gt;=FİLTRE!$M$5,1,0)))</f>
        <v>1</v>
      </c>
      <c r="D236" s="1">
        <f ca="1">IF(FİLTRE!$M$6="",9,(IF('SKT LİSTESİ'!P236&lt;=FİLTRE!$M$6,1,0)))</f>
        <v>0</v>
      </c>
      <c r="E236" s="25" t="str">
        <f>IF(I236="","",(COUNTIFS($L$4:L236,L236)))</f>
        <v/>
      </c>
      <c r="F236" s="13">
        <f ca="1">IF(OR(B236&lt;&gt;2,C236&lt;&gt;1,D236&lt;&gt;1,H236&lt;&gt;1),0,
COUNTIFS($B$4:B236,2,$C$4:C236,1,$D$4:D236,1,$H$4:H236,1))</f>
        <v>0</v>
      </c>
      <c r="G236" s="26" t="str">
        <f>IF(I236="","",(COUNTIF($E$4:E236,E236)))</f>
        <v/>
      </c>
      <c r="H236" s="1">
        <f ca="1">IF(AND(J236="SAYIM",FİLTRE!$H$5="RAFTA",U236&lt;&gt;0),1,0)+
IF(AND(J236="İADE DEPO",FİLTRE!$H$5="İADE DEPO"),1,0)+
IF(FİLTRE!$H$5="TÜMÜ",1,0)+
IF(AND(J236="FİRMA İADE",FİLTRE!$H$5="FİRMA İADE"),1,0)+
IF(AND(J236="İMHA",FİLTRE!$H$5="İMHA"),1,0)</f>
        <v>1</v>
      </c>
      <c r="I236" s="5"/>
      <c r="J236" s="3"/>
      <c r="K236" s="3"/>
      <c r="L236" s="28" t="str">
        <f>(IF(K236="","",(VLOOKUP(K236,'ÜRÜN LİSTESİ'!B:C,2,0))))</f>
        <v/>
      </c>
      <c r="M236" s="29" t="str">
        <f>IF(K236="","",VLOOKUP(K236,'ÜRÜN LİSTESİ'!B:D,3,0))</f>
        <v/>
      </c>
      <c r="N236" s="28" t="str">
        <f>IF(K236="","",VLOOKUP(K236,'ÜRÜN LİSTESİ'!B:F,5,0))</f>
        <v/>
      </c>
      <c r="O236" s="5"/>
      <c r="P236" s="56" t="str">
        <f t="shared" ca="1" si="79"/>
        <v/>
      </c>
      <c r="Q236" s="57"/>
      <c r="R236" s="51" t="str">
        <f>IF(K236="","",
(IF($AK$2&gt;$AL$2,0,IF(K236="","",VLOOKUP(K236,'ÜRÜN LİSTESİ'!B:F,4,0)))))</f>
        <v/>
      </c>
      <c r="S236" s="51" t="str">
        <f t="shared" si="81"/>
        <v/>
      </c>
      <c r="T236" s="58" t="str">
        <f t="shared" ca="1" si="82"/>
        <v/>
      </c>
      <c r="U236" s="54" t="str">
        <f t="shared" ca="1" si="83"/>
        <v/>
      </c>
      <c r="V236" s="23"/>
      <c r="W236" s="54" t="str">
        <f t="shared" ca="1" si="84"/>
        <v/>
      </c>
      <c r="X236" s="54" t="str">
        <f t="shared" ca="1" si="85"/>
        <v/>
      </c>
      <c r="Y236"/>
      <c r="Z236"/>
      <c r="AA236" s="54" t="str">
        <f t="shared" si="88"/>
        <v/>
      </c>
      <c r="AB236" s="89" t="str">
        <f t="shared" ca="1" si="86"/>
        <v/>
      </c>
      <c r="AC236" s="89" t="str">
        <f t="shared" ca="1" si="87"/>
        <v/>
      </c>
      <c r="AD236"/>
      <c r="AE236" s="79" t="e">
        <f t="shared" si="92"/>
        <v>#VALUE!</v>
      </c>
      <c r="AF236" s="79" t="str">
        <f t="shared" si="93"/>
        <v/>
      </c>
      <c r="AG236" s="81" t="str">
        <f t="shared" si="89"/>
        <v/>
      </c>
      <c r="AH236" s="81" t="e">
        <f t="shared" si="94"/>
        <v>#VALUE!</v>
      </c>
      <c r="AI236" s="81" t="str">
        <f t="shared" si="95"/>
        <v/>
      </c>
      <c r="AJ236"/>
      <c r="AK236"/>
      <c r="AL236"/>
      <c r="AM236">
        <f t="shared" si="90"/>
        <v>0</v>
      </c>
      <c r="AN236">
        <f>COUNTIFS($L$1:L236,L236,$O$1:O236,O236)</f>
        <v>0</v>
      </c>
      <c r="AO236">
        <f t="shared" si="91"/>
        <v>0</v>
      </c>
      <c r="AP236">
        <f>COUNTIFS($J$4:J236,"SAYIM",$L$4:L236,L236,$O$4:O236,O236)</f>
        <v>0</v>
      </c>
      <c r="AQ236"/>
      <c r="AR236" s="1" t="str">
        <f>FİLTRE!$H$5</f>
        <v>TÜMÜ</v>
      </c>
      <c r="AS236"/>
      <c r="AU236" s="56">
        <f t="shared" si="96"/>
        <v>0</v>
      </c>
      <c r="AV236" s="54" t="str">
        <f t="shared" ca="1" si="97"/>
        <v/>
      </c>
      <c r="AW236" s="54" t="str">
        <f t="shared" ca="1" si="98"/>
        <v/>
      </c>
    </row>
    <row r="237" spans="2:49" x14ac:dyDescent="0.25">
      <c r="B237" s="1" t="str">
        <f>IF(I237="","",
(IF(N237=FİLTRE!$H$6,2,0)+IF(FİLTRE!$H$6="TOPLAM",2,0))
)</f>
        <v/>
      </c>
      <c r="C237">
        <f ca="1">IF(FİLTRE!$M$5="",9,(IF(U237&gt;=FİLTRE!$M$5,1,0)))</f>
        <v>1</v>
      </c>
      <c r="D237" s="1">
        <f ca="1">IF(FİLTRE!$M$6="",9,(IF('SKT LİSTESİ'!P237&lt;=FİLTRE!$M$6,1,0)))</f>
        <v>0</v>
      </c>
      <c r="E237" s="25" t="str">
        <f>IF(I237="","",(COUNTIFS($L$4:L237,L237)))</f>
        <v/>
      </c>
      <c r="F237" s="13">
        <f ca="1">IF(OR(B237&lt;&gt;2,C237&lt;&gt;1,D237&lt;&gt;1,H237&lt;&gt;1),0,
COUNTIFS($B$4:B237,2,$C$4:C237,1,$D$4:D237,1,$H$4:H237,1))</f>
        <v>0</v>
      </c>
      <c r="G237" s="26" t="str">
        <f>IF(I237="","",(COUNTIF($E$4:E237,E237)))</f>
        <v/>
      </c>
      <c r="H237" s="1">
        <f ca="1">IF(AND(J237="SAYIM",FİLTRE!$H$5="RAFTA",U237&lt;&gt;0),1,0)+
IF(AND(J237="İADE DEPO",FİLTRE!$H$5="İADE DEPO"),1,0)+
IF(FİLTRE!$H$5="TÜMÜ",1,0)+
IF(AND(J237="FİRMA İADE",FİLTRE!$H$5="FİRMA İADE"),1,0)+
IF(AND(J237="İMHA",FİLTRE!$H$5="İMHA"),1,0)</f>
        <v>1</v>
      </c>
      <c r="I237" s="5"/>
      <c r="J237" s="3"/>
      <c r="K237" s="3"/>
      <c r="L237" s="28" t="str">
        <f>(IF(K237="","",(VLOOKUP(K237,'ÜRÜN LİSTESİ'!B:C,2,0))))</f>
        <v/>
      </c>
      <c r="M237" s="29" t="str">
        <f>IF(K237="","",VLOOKUP(K237,'ÜRÜN LİSTESİ'!B:D,3,0))</f>
        <v/>
      </c>
      <c r="N237" s="28" t="str">
        <f>IF(K237="","",VLOOKUP(K237,'ÜRÜN LİSTESİ'!B:F,5,0))</f>
        <v/>
      </c>
      <c r="O237" s="5"/>
      <c r="P237" s="56" t="str">
        <f t="shared" ca="1" si="79"/>
        <v/>
      </c>
      <c r="Q237" s="57"/>
      <c r="R237" s="51" t="str">
        <f>IF(K237="","",
(IF($AK$2&gt;$AL$2,0,IF(K237="","",VLOOKUP(K237,'ÜRÜN LİSTESİ'!B:F,4,0)))))</f>
        <v/>
      </c>
      <c r="S237" s="51" t="str">
        <f t="shared" si="81"/>
        <v/>
      </c>
      <c r="T237" s="58" t="str">
        <f t="shared" ca="1" si="82"/>
        <v/>
      </c>
      <c r="U237" s="54" t="str">
        <f t="shared" ca="1" si="83"/>
        <v/>
      </c>
      <c r="V237" s="23"/>
      <c r="W237" s="54" t="str">
        <f t="shared" ca="1" si="84"/>
        <v/>
      </c>
      <c r="X237" s="54" t="str">
        <f t="shared" ca="1" si="85"/>
        <v/>
      </c>
      <c r="Y237"/>
      <c r="Z237"/>
      <c r="AA237" s="54" t="str">
        <f t="shared" si="88"/>
        <v/>
      </c>
      <c r="AB237" s="89" t="str">
        <f t="shared" ca="1" si="86"/>
        <v/>
      </c>
      <c r="AC237" s="89" t="str">
        <f t="shared" ca="1" si="87"/>
        <v/>
      </c>
      <c r="AD237"/>
      <c r="AE237" s="79" t="e">
        <f t="shared" si="92"/>
        <v>#VALUE!</v>
      </c>
      <c r="AF237" s="79" t="str">
        <f t="shared" si="93"/>
        <v/>
      </c>
      <c r="AG237" s="81" t="str">
        <f t="shared" si="89"/>
        <v/>
      </c>
      <c r="AH237" s="81" t="e">
        <f t="shared" si="94"/>
        <v>#VALUE!</v>
      </c>
      <c r="AI237" s="81" t="str">
        <f t="shared" si="95"/>
        <v/>
      </c>
      <c r="AJ237"/>
      <c r="AK237"/>
      <c r="AL237"/>
      <c r="AM237">
        <f t="shared" si="90"/>
        <v>0</v>
      </c>
      <c r="AN237">
        <f>COUNTIFS($L$1:L237,L237,$O$1:O237,O237)</f>
        <v>0</v>
      </c>
      <c r="AO237">
        <f t="shared" si="91"/>
        <v>0</v>
      </c>
      <c r="AP237">
        <f>COUNTIFS($J$4:J237,"SAYIM",$L$4:L237,L237,$O$4:O237,O237)</f>
        <v>0</v>
      </c>
      <c r="AQ237"/>
      <c r="AR237" s="1" t="str">
        <f>FİLTRE!$H$5</f>
        <v>TÜMÜ</v>
      </c>
      <c r="AS237"/>
      <c r="AU237" s="56">
        <f t="shared" si="96"/>
        <v>0</v>
      </c>
      <c r="AV237" s="54" t="str">
        <f t="shared" ca="1" si="97"/>
        <v/>
      </c>
      <c r="AW237" s="54" t="str">
        <f t="shared" ca="1" si="98"/>
        <v/>
      </c>
    </row>
    <row r="238" spans="2:49" x14ac:dyDescent="0.25">
      <c r="B238" s="1" t="str">
        <f>IF(I238="","",
(IF(N238=FİLTRE!$H$6,2,0)+IF(FİLTRE!$H$6="TOPLAM",2,0))
)</f>
        <v/>
      </c>
      <c r="C238">
        <f ca="1">IF(FİLTRE!$M$5="",9,(IF(U238&gt;=FİLTRE!$M$5,1,0)))</f>
        <v>1</v>
      </c>
      <c r="D238" s="1">
        <f ca="1">IF(FİLTRE!$M$6="",9,(IF('SKT LİSTESİ'!P238&lt;=FİLTRE!$M$6,1,0)))</f>
        <v>0</v>
      </c>
      <c r="E238" s="25" t="str">
        <f>IF(I238="","",(COUNTIFS($L$4:L238,L238)))</f>
        <v/>
      </c>
      <c r="F238" s="13">
        <f ca="1">IF(OR(B238&lt;&gt;2,C238&lt;&gt;1,D238&lt;&gt;1,H238&lt;&gt;1),0,
COUNTIFS($B$4:B238,2,$C$4:C238,1,$D$4:D238,1,$H$4:H238,1))</f>
        <v>0</v>
      </c>
      <c r="G238" s="26" t="str">
        <f>IF(I238="","",(COUNTIF($E$4:E238,E238)))</f>
        <v/>
      </c>
      <c r="H238" s="1">
        <f ca="1">IF(AND(J238="SAYIM",FİLTRE!$H$5="RAFTA",U238&lt;&gt;0),1,0)+
IF(AND(J238="İADE DEPO",FİLTRE!$H$5="İADE DEPO"),1,0)+
IF(FİLTRE!$H$5="TÜMÜ",1,0)+
IF(AND(J238="FİRMA İADE",FİLTRE!$H$5="FİRMA İADE"),1,0)+
IF(AND(J238="İMHA",FİLTRE!$H$5="İMHA"),1,0)</f>
        <v>1</v>
      </c>
      <c r="I238" s="5"/>
      <c r="J238" s="3"/>
      <c r="K238" s="3"/>
      <c r="L238" s="28" t="str">
        <f>(IF(K238="","",(VLOOKUP(K238,'ÜRÜN LİSTESİ'!B:C,2,0))))</f>
        <v/>
      </c>
      <c r="M238" s="29" t="str">
        <f>IF(K238="","",VLOOKUP(K238,'ÜRÜN LİSTESİ'!B:D,3,0))</f>
        <v/>
      </c>
      <c r="N238" s="28" t="str">
        <f>IF(K238="","",VLOOKUP(K238,'ÜRÜN LİSTESİ'!B:F,5,0))</f>
        <v/>
      </c>
      <c r="O238" s="5"/>
      <c r="P238" s="56" t="str">
        <f t="shared" ca="1" si="79"/>
        <v/>
      </c>
      <c r="Q238" s="57"/>
      <c r="R238" s="51" t="str">
        <f>IF(K238="","",
(IF($AK$2&gt;$AL$2,0,IF(K238="","",VLOOKUP(K238,'ÜRÜN LİSTESİ'!B:F,4,0)))))</f>
        <v/>
      </c>
      <c r="S238" s="51" t="str">
        <f t="shared" si="81"/>
        <v/>
      </c>
      <c r="T238" s="58" t="str">
        <f t="shared" ca="1" si="82"/>
        <v/>
      </c>
      <c r="U238" s="54" t="str">
        <f t="shared" ca="1" si="83"/>
        <v/>
      </c>
      <c r="V238" s="23"/>
      <c r="W238" s="54" t="str">
        <f t="shared" ca="1" si="84"/>
        <v/>
      </c>
      <c r="X238" s="54" t="str">
        <f t="shared" ca="1" si="85"/>
        <v/>
      </c>
      <c r="Y238"/>
      <c r="Z238"/>
      <c r="AA238" s="54" t="str">
        <f t="shared" si="88"/>
        <v/>
      </c>
      <c r="AB238" s="89" t="str">
        <f t="shared" ca="1" si="86"/>
        <v/>
      </c>
      <c r="AC238" s="89" t="str">
        <f t="shared" ca="1" si="87"/>
        <v/>
      </c>
      <c r="AD238"/>
      <c r="AE238" s="79" t="e">
        <f t="shared" si="92"/>
        <v>#VALUE!</v>
      </c>
      <c r="AF238" s="79" t="str">
        <f t="shared" si="93"/>
        <v/>
      </c>
      <c r="AG238" s="81" t="str">
        <f t="shared" si="89"/>
        <v/>
      </c>
      <c r="AH238" s="81" t="e">
        <f t="shared" si="94"/>
        <v>#VALUE!</v>
      </c>
      <c r="AI238" s="81" t="str">
        <f t="shared" si="95"/>
        <v/>
      </c>
      <c r="AJ238"/>
      <c r="AK238"/>
      <c r="AL238"/>
      <c r="AM238">
        <f t="shared" si="90"/>
        <v>0</v>
      </c>
      <c r="AN238">
        <f>COUNTIFS($L$1:L238,L238,$O$1:O238,O238)</f>
        <v>0</v>
      </c>
      <c r="AO238">
        <f t="shared" si="91"/>
        <v>0</v>
      </c>
      <c r="AP238">
        <f>COUNTIFS($J$4:J238,"SAYIM",$L$4:L238,L238,$O$4:O238,O238)</f>
        <v>0</v>
      </c>
      <c r="AQ238"/>
      <c r="AR238" s="1" t="str">
        <f>FİLTRE!$H$5</f>
        <v>TÜMÜ</v>
      </c>
      <c r="AS238"/>
      <c r="AU238" s="56">
        <f t="shared" si="96"/>
        <v>0</v>
      </c>
      <c r="AV238" s="54" t="str">
        <f t="shared" ca="1" si="97"/>
        <v/>
      </c>
      <c r="AW238" s="54" t="str">
        <f t="shared" ca="1" si="98"/>
        <v/>
      </c>
    </row>
    <row r="239" spans="2:49" x14ac:dyDescent="0.25">
      <c r="B239" s="1" t="str">
        <f>IF(I239="","",
(IF(N239=FİLTRE!$H$6,2,0)+IF(FİLTRE!$H$6="TOPLAM",2,0))
)</f>
        <v/>
      </c>
      <c r="C239">
        <f ca="1">IF(FİLTRE!$M$5="",9,(IF(U239&gt;=FİLTRE!$M$5,1,0)))</f>
        <v>1</v>
      </c>
      <c r="D239" s="1">
        <f ca="1">IF(FİLTRE!$M$6="",9,(IF('SKT LİSTESİ'!P239&lt;=FİLTRE!$M$6,1,0)))</f>
        <v>0</v>
      </c>
      <c r="E239" s="25" t="str">
        <f>IF(I239="","",(COUNTIFS($L$4:L239,L239)))</f>
        <v/>
      </c>
      <c r="F239" s="13">
        <f ca="1">IF(OR(B239&lt;&gt;2,C239&lt;&gt;1,D239&lt;&gt;1,H239&lt;&gt;1),0,
COUNTIFS($B$4:B239,2,$C$4:C239,1,$D$4:D239,1,$H$4:H239,1))</f>
        <v>0</v>
      </c>
      <c r="G239" s="26" t="str">
        <f>IF(I239="","",(COUNTIF($E$4:E239,E239)))</f>
        <v/>
      </c>
      <c r="H239" s="1">
        <f ca="1">IF(AND(J239="SAYIM",FİLTRE!$H$5="RAFTA",U239&lt;&gt;0),1,0)+
IF(AND(J239="İADE DEPO",FİLTRE!$H$5="İADE DEPO"),1,0)+
IF(FİLTRE!$H$5="TÜMÜ",1,0)+
IF(AND(J239="FİRMA İADE",FİLTRE!$H$5="FİRMA İADE"),1,0)+
IF(AND(J239="İMHA",FİLTRE!$H$5="İMHA"),1,0)</f>
        <v>1</v>
      </c>
      <c r="I239" s="5"/>
      <c r="J239" s="3"/>
      <c r="K239" s="3"/>
      <c r="L239" s="28" t="str">
        <f>(IF(K239="","",(VLOOKUP(K239,'ÜRÜN LİSTESİ'!B:C,2,0))))</f>
        <v/>
      </c>
      <c r="M239" s="29" t="str">
        <f>IF(K239="","",VLOOKUP(K239,'ÜRÜN LİSTESİ'!B:D,3,0))</f>
        <v/>
      </c>
      <c r="N239" s="28" t="str">
        <f>IF(K239="","",VLOOKUP(K239,'ÜRÜN LİSTESİ'!B:F,5,0))</f>
        <v/>
      </c>
      <c r="O239" s="5"/>
      <c r="P239" s="56" t="str">
        <f t="shared" ca="1" si="79"/>
        <v/>
      </c>
      <c r="Q239" s="57"/>
      <c r="R239" s="51" t="str">
        <f>IF(K239="","",
(IF($AK$2&gt;$AL$2,0,IF(K239="","",VLOOKUP(K239,'ÜRÜN LİSTESİ'!B:F,4,0)))))</f>
        <v/>
      </c>
      <c r="S239" s="51" t="str">
        <f t="shared" si="81"/>
        <v/>
      </c>
      <c r="T239" s="58" t="str">
        <f t="shared" ca="1" si="82"/>
        <v/>
      </c>
      <c r="U239" s="54" t="str">
        <f t="shared" ca="1" si="83"/>
        <v/>
      </c>
      <c r="V239" s="23"/>
      <c r="W239" s="54" t="str">
        <f t="shared" ca="1" si="84"/>
        <v/>
      </c>
      <c r="X239" s="54" t="str">
        <f t="shared" ca="1" si="85"/>
        <v/>
      </c>
      <c r="Y239"/>
      <c r="Z239"/>
      <c r="AA239" s="54" t="str">
        <f t="shared" si="88"/>
        <v/>
      </c>
      <c r="AB239" s="89" t="str">
        <f t="shared" ca="1" si="86"/>
        <v/>
      </c>
      <c r="AC239" s="89" t="str">
        <f t="shared" ca="1" si="87"/>
        <v/>
      </c>
      <c r="AD239"/>
      <c r="AE239" s="79" t="e">
        <f t="shared" si="92"/>
        <v>#VALUE!</v>
      </c>
      <c r="AF239" s="79" t="str">
        <f t="shared" si="93"/>
        <v/>
      </c>
      <c r="AG239" s="81" t="str">
        <f t="shared" si="89"/>
        <v/>
      </c>
      <c r="AH239" s="81" t="e">
        <f t="shared" si="94"/>
        <v>#VALUE!</v>
      </c>
      <c r="AI239" s="81" t="str">
        <f t="shared" si="95"/>
        <v/>
      </c>
      <c r="AJ239"/>
      <c r="AK239"/>
      <c r="AL239"/>
      <c r="AM239">
        <f t="shared" si="90"/>
        <v>0</v>
      </c>
      <c r="AN239">
        <f>COUNTIFS($L$1:L239,L239,$O$1:O239,O239)</f>
        <v>0</v>
      </c>
      <c r="AO239">
        <f t="shared" si="91"/>
        <v>0</v>
      </c>
      <c r="AP239">
        <f>COUNTIFS($J$4:J239,"SAYIM",$L$4:L239,L239,$O$4:O239,O239)</f>
        <v>0</v>
      </c>
      <c r="AQ239"/>
      <c r="AR239" s="1" t="str">
        <f>FİLTRE!$H$5</f>
        <v>TÜMÜ</v>
      </c>
      <c r="AS239"/>
      <c r="AU239" s="56">
        <f t="shared" si="96"/>
        <v>0</v>
      </c>
      <c r="AV239" s="54" t="str">
        <f t="shared" ca="1" si="97"/>
        <v/>
      </c>
      <c r="AW239" s="54" t="str">
        <f t="shared" ca="1" si="98"/>
        <v/>
      </c>
    </row>
    <row r="240" spans="2:49" x14ac:dyDescent="0.25">
      <c r="B240" s="1" t="str">
        <f>IF(I240="","",
(IF(N240=FİLTRE!$H$6,2,0)+IF(FİLTRE!$H$6="TOPLAM",2,0))
)</f>
        <v/>
      </c>
      <c r="C240">
        <f ca="1">IF(FİLTRE!$M$5="",9,(IF(U240&gt;=FİLTRE!$M$5,1,0)))</f>
        <v>1</v>
      </c>
      <c r="D240" s="1">
        <f ca="1">IF(FİLTRE!$M$6="",9,(IF('SKT LİSTESİ'!P240&lt;=FİLTRE!$M$6,1,0)))</f>
        <v>0</v>
      </c>
      <c r="E240" s="25" t="str">
        <f>IF(I240="","",(COUNTIFS($L$4:L240,L240)))</f>
        <v/>
      </c>
      <c r="F240" s="13">
        <f ca="1">IF(OR(B240&lt;&gt;2,C240&lt;&gt;1,D240&lt;&gt;1,H240&lt;&gt;1),0,
COUNTIFS($B$4:B240,2,$C$4:C240,1,$D$4:D240,1,$H$4:H240,1))</f>
        <v>0</v>
      </c>
      <c r="G240" s="26" t="str">
        <f>IF(I240="","",(COUNTIF($E$4:E240,E240)))</f>
        <v/>
      </c>
      <c r="H240" s="1">
        <f ca="1">IF(AND(J240="SAYIM",FİLTRE!$H$5="RAFTA",U240&lt;&gt;0),1,0)+
IF(AND(J240="İADE DEPO",FİLTRE!$H$5="İADE DEPO"),1,0)+
IF(FİLTRE!$H$5="TÜMÜ",1,0)+
IF(AND(J240="FİRMA İADE",FİLTRE!$H$5="FİRMA İADE"),1,0)+
IF(AND(J240="İMHA",FİLTRE!$H$5="İMHA"),1,0)</f>
        <v>1</v>
      </c>
      <c r="I240" s="5"/>
      <c r="J240" s="3"/>
      <c r="K240" s="3"/>
      <c r="L240" s="28" t="str">
        <f>(IF(K240="","",(VLOOKUP(K240,'ÜRÜN LİSTESİ'!B:C,2,0))))</f>
        <v/>
      </c>
      <c r="M240" s="29" t="str">
        <f>IF(K240="","",VLOOKUP(K240,'ÜRÜN LİSTESİ'!B:D,3,0))</f>
        <v/>
      </c>
      <c r="N240" s="28" t="str">
        <f>IF(K240="","",VLOOKUP(K240,'ÜRÜN LİSTESİ'!B:F,5,0))</f>
        <v/>
      </c>
      <c r="O240" s="5"/>
      <c r="P240" s="56" t="str">
        <f t="shared" ca="1" si="79"/>
        <v/>
      </c>
      <c r="Q240" s="57"/>
      <c r="R240" s="51" t="str">
        <f>IF(K240="","",
(IF($AK$2&gt;$AL$2,0,IF(K240="","",VLOOKUP(K240,'ÜRÜN LİSTESİ'!B:F,4,0)))))</f>
        <v/>
      </c>
      <c r="S240" s="51" t="str">
        <f t="shared" si="81"/>
        <v/>
      </c>
      <c r="T240" s="58" t="str">
        <f t="shared" ca="1" si="82"/>
        <v/>
      </c>
      <c r="U240" s="54" t="str">
        <f t="shared" ca="1" si="83"/>
        <v/>
      </c>
      <c r="V240" s="23"/>
      <c r="W240" s="54" t="str">
        <f t="shared" ca="1" si="84"/>
        <v/>
      </c>
      <c r="X240" s="54" t="str">
        <f t="shared" ca="1" si="85"/>
        <v/>
      </c>
      <c r="Y240"/>
      <c r="Z240"/>
      <c r="AA240" s="54" t="str">
        <f t="shared" si="88"/>
        <v/>
      </c>
      <c r="AB240" s="89" t="str">
        <f t="shared" ca="1" si="86"/>
        <v/>
      </c>
      <c r="AC240" s="89" t="str">
        <f t="shared" ca="1" si="87"/>
        <v/>
      </c>
      <c r="AD240"/>
      <c r="AE240" s="79" t="e">
        <f t="shared" si="92"/>
        <v>#VALUE!</v>
      </c>
      <c r="AF240" s="79" t="str">
        <f t="shared" si="93"/>
        <v/>
      </c>
      <c r="AG240" s="81" t="str">
        <f t="shared" si="89"/>
        <v/>
      </c>
      <c r="AH240" s="81" t="e">
        <f t="shared" si="94"/>
        <v>#VALUE!</v>
      </c>
      <c r="AI240" s="81" t="str">
        <f t="shared" si="95"/>
        <v/>
      </c>
      <c r="AJ240"/>
      <c r="AK240"/>
      <c r="AL240"/>
      <c r="AM240">
        <f t="shared" si="90"/>
        <v>0</v>
      </c>
      <c r="AN240">
        <f>COUNTIFS($L$1:L240,L240,$O$1:O240,O240)</f>
        <v>0</v>
      </c>
      <c r="AO240">
        <f t="shared" si="91"/>
        <v>0</v>
      </c>
      <c r="AP240">
        <f>COUNTIFS($J$4:J240,"SAYIM",$L$4:L240,L240,$O$4:O240,O240)</f>
        <v>0</v>
      </c>
      <c r="AQ240"/>
      <c r="AR240" s="1" t="str">
        <f>FİLTRE!$H$5</f>
        <v>TÜMÜ</v>
      </c>
      <c r="AS240"/>
      <c r="AU240" s="56">
        <f t="shared" si="96"/>
        <v>0</v>
      </c>
      <c r="AV240" s="54" t="str">
        <f t="shared" ca="1" si="97"/>
        <v/>
      </c>
      <c r="AW240" s="54" t="str">
        <f t="shared" ca="1" si="98"/>
        <v/>
      </c>
    </row>
    <row r="241" spans="2:49" x14ac:dyDescent="0.25">
      <c r="B241" s="1" t="str">
        <f>IF(I241="","",
(IF(N241=FİLTRE!$H$6,2,0)+IF(FİLTRE!$H$6="TOPLAM",2,0))
)</f>
        <v/>
      </c>
      <c r="C241">
        <f ca="1">IF(FİLTRE!$M$5="",9,(IF(U241&gt;=FİLTRE!$M$5,1,0)))</f>
        <v>1</v>
      </c>
      <c r="D241" s="1">
        <f ca="1">IF(FİLTRE!$M$6="",9,(IF('SKT LİSTESİ'!P241&lt;=FİLTRE!$M$6,1,0)))</f>
        <v>0</v>
      </c>
      <c r="E241" s="25" t="str">
        <f>IF(I241="","",(COUNTIFS($L$4:L241,L241)))</f>
        <v/>
      </c>
      <c r="F241" s="13">
        <f ca="1">IF(OR(B241&lt;&gt;2,C241&lt;&gt;1,D241&lt;&gt;1,H241&lt;&gt;1),0,
COUNTIFS($B$4:B241,2,$C$4:C241,1,$D$4:D241,1,$H$4:H241,1))</f>
        <v>0</v>
      </c>
      <c r="G241" s="26" t="str">
        <f>IF(I241="","",(COUNTIF($E$4:E241,E241)))</f>
        <v/>
      </c>
      <c r="H241" s="1">
        <f ca="1">IF(AND(J241="SAYIM",FİLTRE!$H$5="RAFTA",U241&lt;&gt;0),1,0)+
IF(AND(J241="İADE DEPO",FİLTRE!$H$5="İADE DEPO"),1,0)+
IF(FİLTRE!$H$5="TÜMÜ",1,0)+
IF(AND(J241="FİRMA İADE",FİLTRE!$H$5="FİRMA İADE"),1,0)+
IF(AND(J241="İMHA",FİLTRE!$H$5="İMHA"),1,0)</f>
        <v>1</v>
      </c>
      <c r="I241" s="5"/>
      <c r="J241" s="3"/>
      <c r="K241" s="3"/>
      <c r="L241" s="28" t="str">
        <f>(IF(K241="","",(VLOOKUP(K241,'ÜRÜN LİSTESİ'!B:C,2,0))))</f>
        <v/>
      </c>
      <c r="M241" s="29" t="str">
        <f>IF(K241="","",VLOOKUP(K241,'ÜRÜN LİSTESİ'!B:D,3,0))</f>
        <v/>
      </c>
      <c r="N241" s="28" t="str">
        <f>IF(K241="","",VLOOKUP(K241,'ÜRÜN LİSTESİ'!B:F,5,0))</f>
        <v/>
      </c>
      <c r="O241" s="5"/>
      <c r="P241" s="56" t="str">
        <f t="shared" ca="1" si="79"/>
        <v/>
      </c>
      <c r="Q241" s="57"/>
      <c r="R241" s="51" t="str">
        <f>IF(K241="","",
(IF($AK$2&gt;$AL$2,0,IF(K241="","",VLOOKUP(K241,'ÜRÜN LİSTESİ'!B:F,4,0)))))</f>
        <v/>
      </c>
      <c r="S241" s="51" t="str">
        <f t="shared" si="81"/>
        <v/>
      </c>
      <c r="T241" s="58" t="str">
        <f t="shared" ca="1" si="82"/>
        <v/>
      </c>
      <c r="U241" s="54" t="str">
        <f t="shared" ca="1" si="83"/>
        <v/>
      </c>
      <c r="V241" s="23"/>
      <c r="W241" s="54" t="str">
        <f t="shared" ca="1" si="84"/>
        <v/>
      </c>
      <c r="X241" s="54" t="str">
        <f t="shared" ca="1" si="85"/>
        <v/>
      </c>
      <c r="Y241"/>
      <c r="Z241"/>
      <c r="AA241" s="54" t="str">
        <f t="shared" si="88"/>
        <v/>
      </c>
      <c r="AB241" s="89" t="str">
        <f t="shared" ca="1" si="86"/>
        <v/>
      </c>
      <c r="AC241" s="89" t="str">
        <f t="shared" ca="1" si="87"/>
        <v/>
      </c>
      <c r="AD241"/>
      <c r="AE241" s="79" t="e">
        <f t="shared" si="92"/>
        <v>#VALUE!</v>
      </c>
      <c r="AF241" s="79" t="str">
        <f t="shared" si="93"/>
        <v/>
      </c>
      <c r="AG241" s="81" t="str">
        <f t="shared" si="89"/>
        <v/>
      </c>
      <c r="AH241" s="81" t="e">
        <f t="shared" si="94"/>
        <v>#VALUE!</v>
      </c>
      <c r="AI241" s="81" t="str">
        <f t="shared" si="95"/>
        <v/>
      </c>
      <c r="AJ241"/>
      <c r="AK241"/>
      <c r="AL241"/>
      <c r="AM241">
        <f t="shared" si="90"/>
        <v>0</v>
      </c>
      <c r="AN241">
        <f>COUNTIFS($L$1:L241,L241,$O$1:O241,O241)</f>
        <v>0</v>
      </c>
      <c r="AO241">
        <f t="shared" si="91"/>
        <v>0</v>
      </c>
      <c r="AP241">
        <f>COUNTIFS($J$4:J241,"SAYIM",$L$4:L241,L241,$O$4:O241,O241)</f>
        <v>0</v>
      </c>
      <c r="AQ241"/>
      <c r="AR241" s="1" t="str">
        <f>FİLTRE!$H$5</f>
        <v>TÜMÜ</v>
      </c>
      <c r="AS241"/>
      <c r="AU241" s="56">
        <f t="shared" si="96"/>
        <v>0</v>
      </c>
      <c r="AV241" s="54" t="str">
        <f t="shared" ca="1" si="97"/>
        <v/>
      </c>
      <c r="AW241" s="54" t="str">
        <f t="shared" ca="1" si="98"/>
        <v/>
      </c>
    </row>
    <row r="242" spans="2:49" x14ac:dyDescent="0.25">
      <c r="B242" s="1" t="str">
        <f>IF(I242="","",
(IF(N242=FİLTRE!$H$6,2,0)+IF(FİLTRE!$H$6="TOPLAM",2,0))
)</f>
        <v/>
      </c>
      <c r="C242">
        <f ca="1">IF(FİLTRE!$M$5="",9,(IF(U242&gt;=FİLTRE!$M$5,1,0)))</f>
        <v>1</v>
      </c>
      <c r="D242" s="1">
        <f ca="1">IF(FİLTRE!$M$6="",9,(IF('SKT LİSTESİ'!P242&lt;=FİLTRE!$M$6,1,0)))</f>
        <v>0</v>
      </c>
      <c r="E242" s="25" t="str">
        <f>IF(I242="","",(COUNTIFS($L$4:L242,L242)))</f>
        <v/>
      </c>
      <c r="F242" s="13">
        <f ca="1">IF(OR(B242&lt;&gt;2,C242&lt;&gt;1,D242&lt;&gt;1,H242&lt;&gt;1),0,
COUNTIFS($B$4:B242,2,$C$4:C242,1,$D$4:D242,1,$H$4:H242,1))</f>
        <v>0</v>
      </c>
      <c r="G242" s="26" t="str">
        <f>IF(I242="","",(COUNTIF($E$4:E242,E242)))</f>
        <v/>
      </c>
      <c r="H242" s="1">
        <f ca="1">IF(AND(J242="SAYIM",FİLTRE!$H$5="RAFTA",U242&lt;&gt;0),1,0)+
IF(AND(J242="İADE DEPO",FİLTRE!$H$5="İADE DEPO"),1,0)+
IF(FİLTRE!$H$5="TÜMÜ",1,0)+
IF(AND(J242="FİRMA İADE",FİLTRE!$H$5="FİRMA İADE"),1,0)+
IF(AND(J242="İMHA",FİLTRE!$H$5="İMHA"),1,0)</f>
        <v>1</v>
      </c>
      <c r="I242" s="5"/>
      <c r="J242" s="3"/>
      <c r="K242" s="3"/>
      <c r="L242" s="28" t="str">
        <f>(IF(K242="","",(VLOOKUP(K242,'ÜRÜN LİSTESİ'!B:C,2,0))))</f>
        <v/>
      </c>
      <c r="M242" s="29" t="str">
        <f>IF(K242="","",VLOOKUP(K242,'ÜRÜN LİSTESİ'!B:D,3,0))</f>
        <v/>
      </c>
      <c r="N242" s="28" t="str">
        <f>IF(K242="","",VLOOKUP(K242,'ÜRÜN LİSTESİ'!B:F,5,0))</f>
        <v/>
      </c>
      <c r="O242" s="5"/>
      <c r="P242" s="56" t="str">
        <f t="shared" ca="1" si="79"/>
        <v/>
      </c>
      <c r="Q242" s="57"/>
      <c r="R242" s="51" t="str">
        <f>IF(K242="","",
(IF($AK$2&gt;$AL$2,0,IF(K242="","",VLOOKUP(K242,'ÜRÜN LİSTESİ'!B:F,4,0)))))</f>
        <v/>
      </c>
      <c r="S242" s="51" t="str">
        <f t="shared" si="81"/>
        <v/>
      </c>
      <c r="T242" s="58" t="str">
        <f t="shared" ca="1" si="82"/>
        <v/>
      </c>
      <c r="U242" s="54" t="str">
        <f t="shared" ca="1" si="83"/>
        <v/>
      </c>
      <c r="V242" s="23"/>
      <c r="W242" s="54" t="str">
        <f t="shared" ca="1" si="84"/>
        <v/>
      </c>
      <c r="X242" s="54" t="str">
        <f t="shared" ca="1" si="85"/>
        <v/>
      </c>
      <c r="Y242"/>
      <c r="Z242"/>
      <c r="AA242" s="54" t="str">
        <f t="shared" si="88"/>
        <v/>
      </c>
      <c r="AB242" s="89" t="str">
        <f t="shared" ca="1" si="86"/>
        <v/>
      </c>
      <c r="AC242" s="89" t="str">
        <f t="shared" ca="1" si="87"/>
        <v/>
      </c>
      <c r="AD242"/>
      <c r="AE242" s="79" t="e">
        <f t="shared" si="92"/>
        <v>#VALUE!</v>
      </c>
      <c r="AF242" s="79" t="str">
        <f t="shared" si="93"/>
        <v/>
      </c>
      <c r="AG242" s="81" t="str">
        <f t="shared" si="89"/>
        <v/>
      </c>
      <c r="AH242" s="81" t="e">
        <f t="shared" si="94"/>
        <v>#VALUE!</v>
      </c>
      <c r="AI242" s="81" t="str">
        <f t="shared" si="95"/>
        <v/>
      </c>
      <c r="AJ242"/>
      <c r="AK242"/>
      <c r="AL242"/>
      <c r="AM242">
        <f t="shared" si="90"/>
        <v>0</v>
      </c>
      <c r="AN242">
        <f>COUNTIFS($L$1:L242,L242,$O$1:O242,O242)</f>
        <v>0</v>
      </c>
      <c r="AO242">
        <f t="shared" si="91"/>
        <v>0</v>
      </c>
      <c r="AP242">
        <f>COUNTIFS($J$4:J242,"SAYIM",$L$4:L242,L242,$O$4:O242,O242)</f>
        <v>0</v>
      </c>
      <c r="AQ242"/>
      <c r="AR242" s="1" t="str">
        <f>FİLTRE!$H$5</f>
        <v>TÜMÜ</v>
      </c>
      <c r="AS242"/>
      <c r="AU242" s="56">
        <f t="shared" si="96"/>
        <v>0</v>
      </c>
      <c r="AV242" s="54" t="str">
        <f t="shared" ca="1" si="97"/>
        <v/>
      </c>
      <c r="AW242" s="54" t="str">
        <f t="shared" ca="1" si="98"/>
        <v/>
      </c>
    </row>
    <row r="243" spans="2:49" x14ac:dyDescent="0.25">
      <c r="B243" s="1" t="str">
        <f>IF(I243="","",
(IF(N243=FİLTRE!$H$6,2,0)+IF(FİLTRE!$H$6="TOPLAM",2,0))
)</f>
        <v/>
      </c>
      <c r="C243">
        <f ca="1">IF(FİLTRE!$M$5="",9,(IF(U243&gt;=FİLTRE!$M$5,1,0)))</f>
        <v>1</v>
      </c>
      <c r="D243" s="1">
        <f ca="1">IF(FİLTRE!$M$6="",9,(IF('SKT LİSTESİ'!P243&lt;=FİLTRE!$M$6,1,0)))</f>
        <v>0</v>
      </c>
      <c r="E243" s="25" t="str">
        <f>IF(I243="","",(COUNTIFS($L$4:L243,L243)))</f>
        <v/>
      </c>
      <c r="F243" s="13">
        <f ca="1">IF(OR(B243&lt;&gt;2,C243&lt;&gt;1,D243&lt;&gt;1,H243&lt;&gt;1),0,
COUNTIFS($B$4:B243,2,$C$4:C243,1,$D$4:D243,1,$H$4:H243,1))</f>
        <v>0</v>
      </c>
      <c r="G243" s="26" t="str">
        <f>IF(I243="","",(COUNTIF($E$4:E243,E243)))</f>
        <v/>
      </c>
      <c r="H243" s="1">
        <f ca="1">IF(AND(J243="SAYIM",FİLTRE!$H$5="RAFTA",U243&lt;&gt;0),1,0)+
IF(AND(J243="İADE DEPO",FİLTRE!$H$5="İADE DEPO"),1,0)+
IF(FİLTRE!$H$5="TÜMÜ",1,0)+
IF(AND(J243="FİRMA İADE",FİLTRE!$H$5="FİRMA İADE"),1,0)+
IF(AND(J243="İMHA",FİLTRE!$H$5="İMHA"),1,0)</f>
        <v>1</v>
      </c>
      <c r="I243" s="5"/>
      <c r="J243" s="3"/>
      <c r="K243" s="3"/>
      <c r="L243" s="28" t="str">
        <f>(IF(K243="","",(VLOOKUP(K243,'ÜRÜN LİSTESİ'!B:C,2,0))))</f>
        <v/>
      </c>
      <c r="M243" s="29" t="str">
        <f>IF(K243="","",VLOOKUP(K243,'ÜRÜN LİSTESİ'!B:D,3,0))</f>
        <v/>
      </c>
      <c r="N243" s="28" t="str">
        <f>IF(K243="","",VLOOKUP(K243,'ÜRÜN LİSTESİ'!B:F,5,0))</f>
        <v/>
      </c>
      <c r="O243" s="5"/>
      <c r="P243" s="56" t="str">
        <f t="shared" ca="1" si="79"/>
        <v/>
      </c>
      <c r="Q243" s="57"/>
      <c r="R243" s="51" t="str">
        <f>IF(K243="","",
(IF($AK$2&gt;$AL$2,0,IF(K243="","",VLOOKUP(K243,'ÜRÜN LİSTESİ'!B:F,4,0)))))</f>
        <v/>
      </c>
      <c r="S243" s="51" t="str">
        <f t="shared" si="81"/>
        <v/>
      </c>
      <c r="T243" s="58" t="str">
        <f t="shared" ca="1" si="82"/>
        <v/>
      </c>
      <c r="U243" s="54" t="str">
        <f t="shared" ca="1" si="83"/>
        <v/>
      </c>
      <c r="V243" s="23"/>
      <c r="W243" s="54" t="str">
        <f t="shared" ca="1" si="84"/>
        <v/>
      </c>
      <c r="X243" s="54" t="str">
        <f t="shared" ca="1" si="85"/>
        <v/>
      </c>
      <c r="Y243"/>
      <c r="Z243"/>
      <c r="AA243" s="54" t="str">
        <f t="shared" si="88"/>
        <v/>
      </c>
      <c r="AB243" s="89" t="str">
        <f t="shared" ca="1" si="86"/>
        <v/>
      </c>
      <c r="AC243" s="89" t="str">
        <f t="shared" ca="1" si="87"/>
        <v/>
      </c>
      <c r="AD243"/>
      <c r="AE243" s="79" t="e">
        <f t="shared" si="92"/>
        <v>#VALUE!</v>
      </c>
      <c r="AF243" s="79" t="str">
        <f t="shared" si="93"/>
        <v/>
      </c>
      <c r="AG243" s="81" t="str">
        <f t="shared" si="89"/>
        <v/>
      </c>
      <c r="AH243" s="81" t="e">
        <f t="shared" si="94"/>
        <v>#VALUE!</v>
      </c>
      <c r="AI243" s="81" t="str">
        <f t="shared" si="95"/>
        <v/>
      </c>
      <c r="AJ243"/>
      <c r="AK243"/>
      <c r="AL243"/>
      <c r="AM243">
        <f t="shared" si="90"/>
        <v>0</v>
      </c>
      <c r="AN243">
        <f>COUNTIFS($L$1:L243,L243,$O$1:O243,O243)</f>
        <v>0</v>
      </c>
      <c r="AO243">
        <f t="shared" si="91"/>
        <v>0</v>
      </c>
      <c r="AP243">
        <f>COUNTIFS($J$4:J243,"SAYIM",$L$4:L243,L243,$O$4:O243,O243)</f>
        <v>0</v>
      </c>
      <c r="AQ243"/>
      <c r="AR243" s="1" t="str">
        <f>FİLTRE!$H$5</f>
        <v>TÜMÜ</v>
      </c>
      <c r="AS243"/>
      <c r="AU243" s="56">
        <f t="shared" si="96"/>
        <v>0</v>
      </c>
      <c r="AV243" s="54" t="str">
        <f t="shared" ca="1" si="97"/>
        <v/>
      </c>
      <c r="AW243" s="54" t="str">
        <f t="shared" ca="1" si="98"/>
        <v/>
      </c>
    </row>
    <row r="244" spans="2:49" x14ac:dyDescent="0.25">
      <c r="B244" s="1" t="str">
        <f>IF(I244="","",
(IF(N244=FİLTRE!$H$6,2,0)+IF(FİLTRE!$H$6="TOPLAM",2,0))
)</f>
        <v/>
      </c>
      <c r="C244">
        <f ca="1">IF(FİLTRE!$M$5="",9,(IF(U244&gt;=FİLTRE!$M$5,1,0)))</f>
        <v>1</v>
      </c>
      <c r="D244" s="1">
        <f ca="1">IF(FİLTRE!$M$6="",9,(IF('SKT LİSTESİ'!P244&lt;=FİLTRE!$M$6,1,0)))</f>
        <v>0</v>
      </c>
      <c r="E244" s="25" t="str">
        <f>IF(I244="","",(COUNTIFS($L$4:L244,L244)))</f>
        <v/>
      </c>
      <c r="F244" s="13">
        <f ca="1">IF(OR(B244&lt;&gt;2,C244&lt;&gt;1,D244&lt;&gt;1,H244&lt;&gt;1),0,
COUNTIFS($B$4:B244,2,$C$4:C244,1,$D$4:D244,1,$H$4:H244,1))</f>
        <v>0</v>
      </c>
      <c r="G244" s="26" t="str">
        <f>IF(I244="","",(COUNTIF($E$4:E244,E244)))</f>
        <v/>
      </c>
      <c r="H244" s="1">
        <f ca="1">IF(AND(J244="SAYIM",FİLTRE!$H$5="RAFTA",U244&lt;&gt;0),1,0)+
IF(AND(J244="İADE DEPO",FİLTRE!$H$5="İADE DEPO"),1,0)+
IF(FİLTRE!$H$5="TÜMÜ",1,0)+
IF(AND(J244="FİRMA İADE",FİLTRE!$H$5="FİRMA İADE"),1,0)+
IF(AND(J244="İMHA",FİLTRE!$H$5="İMHA"),1,0)</f>
        <v>1</v>
      </c>
      <c r="I244" s="5"/>
      <c r="J244" s="3"/>
      <c r="K244" s="3"/>
      <c r="L244" s="28" t="str">
        <f>(IF(K244="","",(VLOOKUP(K244,'ÜRÜN LİSTESİ'!B:C,2,0))))</f>
        <v/>
      </c>
      <c r="M244" s="29" t="str">
        <f>IF(K244="","",VLOOKUP(K244,'ÜRÜN LİSTESİ'!B:D,3,0))</f>
        <v/>
      </c>
      <c r="N244" s="28" t="str">
        <f>IF(K244="","",VLOOKUP(K244,'ÜRÜN LİSTESİ'!B:F,5,0))</f>
        <v/>
      </c>
      <c r="O244" s="5"/>
      <c r="P244" s="56" t="str">
        <f t="shared" ca="1" si="79"/>
        <v/>
      </c>
      <c r="Q244" s="57"/>
      <c r="R244" s="51" t="str">
        <f>IF(K244="","",
(IF($AK$2&gt;$AL$2,0,IF(K244="","",VLOOKUP(K244,'ÜRÜN LİSTESİ'!B:F,4,0)))))</f>
        <v/>
      </c>
      <c r="S244" s="51" t="str">
        <f t="shared" si="81"/>
        <v/>
      </c>
      <c r="T244" s="58" t="str">
        <f t="shared" ca="1" si="82"/>
        <v/>
      </c>
      <c r="U244" s="54" t="str">
        <f t="shared" ca="1" si="83"/>
        <v/>
      </c>
      <c r="V244" s="23"/>
      <c r="W244" s="54" t="str">
        <f t="shared" ca="1" si="84"/>
        <v/>
      </c>
      <c r="X244" s="54" t="str">
        <f t="shared" ca="1" si="85"/>
        <v/>
      </c>
      <c r="Y244"/>
      <c r="Z244"/>
      <c r="AA244" s="54" t="str">
        <f t="shared" si="88"/>
        <v/>
      </c>
      <c r="AB244" s="89" t="str">
        <f t="shared" ca="1" si="86"/>
        <v/>
      </c>
      <c r="AC244" s="89" t="str">
        <f t="shared" ca="1" si="87"/>
        <v/>
      </c>
      <c r="AD244"/>
      <c r="AE244" s="79" t="e">
        <f t="shared" si="92"/>
        <v>#VALUE!</v>
      </c>
      <c r="AF244" s="79" t="str">
        <f t="shared" si="93"/>
        <v/>
      </c>
      <c r="AG244" s="81" t="str">
        <f t="shared" si="89"/>
        <v/>
      </c>
      <c r="AH244" s="81" t="e">
        <f t="shared" si="94"/>
        <v>#VALUE!</v>
      </c>
      <c r="AI244" s="81" t="str">
        <f t="shared" si="95"/>
        <v/>
      </c>
      <c r="AJ244"/>
      <c r="AK244"/>
      <c r="AL244"/>
      <c r="AM244">
        <f t="shared" si="90"/>
        <v>0</v>
      </c>
      <c r="AN244">
        <f>COUNTIFS($L$1:L244,L244,$O$1:O244,O244)</f>
        <v>0</v>
      </c>
      <c r="AO244">
        <f t="shared" si="91"/>
        <v>0</v>
      </c>
      <c r="AP244">
        <f>COUNTIFS($J$4:J244,"SAYIM",$L$4:L244,L244,$O$4:O244,O244)</f>
        <v>0</v>
      </c>
      <c r="AQ244"/>
      <c r="AR244" s="1" t="str">
        <f>FİLTRE!$H$5</f>
        <v>TÜMÜ</v>
      </c>
      <c r="AS244"/>
      <c r="AU244" s="56">
        <f t="shared" si="96"/>
        <v>0</v>
      </c>
      <c r="AV244" s="54" t="str">
        <f t="shared" ca="1" si="97"/>
        <v/>
      </c>
      <c r="AW244" s="54" t="str">
        <f t="shared" ca="1" si="98"/>
        <v/>
      </c>
    </row>
    <row r="245" spans="2:49" x14ac:dyDescent="0.25">
      <c r="B245" s="1" t="str">
        <f>IF(I245="","",
(IF(N245=FİLTRE!$H$6,2,0)+IF(FİLTRE!$H$6="TOPLAM",2,0))
)</f>
        <v/>
      </c>
      <c r="C245">
        <f ca="1">IF(FİLTRE!$M$5="",9,(IF(U245&gt;=FİLTRE!$M$5,1,0)))</f>
        <v>1</v>
      </c>
      <c r="D245" s="1">
        <f ca="1">IF(FİLTRE!$M$6="",9,(IF('SKT LİSTESİ'!P245&lt;=FİLTRE!$M$6,1,0)))</f>
        <v>0</v>
      </c>
      <c r="E245" s="25" t="str">
        <f>IF(I245="","",(COUNTIFS($L$4:L245,L245)))</f>
        <v/>
      </c>
      <c r="F245" s="13">
        <f ca="1">IF(OR(B245&lt;&gt;2,C245&lt;&gt;1,D245&lt;&gt;1,H245&lt;&gt;1),0,
COUNTIFS($B$4:B245,2,$C$4:C245,1,$D$4:D245,1,$H$4:H245,1))</f>
        <v>0</v>
      </c>
      <c r="G245" s="26" t="str">
        <f>IF(I245="","",(COUNTIF($E$4:E245,E245)))</f>
        <v/>
      </c>
      <c r="H245" s="1">
        <f ca="1">IF(AND(J245="SAYIM",FİLTRE!$H$5="RAFTA",U245&lt;&gt;0),1,0)+
IF(AND(J245="İADE DEPO",FİLTRE!$H$5="İADE DEPO"),1,0)+
IF(FİLTRE!$H$5="TÜMÜ",1,0)+
IF(AND(J245="FİRMA İADE",FİLTRE!$H$5="FİRMA İADE"),1,0)+
IF(AND(J245="İMHA",FİLTRE!$H$5="İMHA"),1,0)</f>
        <v>1</v>
      </c>
      <c r="I245" s="5"/>
      <c r="J245" s="3"/>
      <c r="K245" s="3"/>
      <c r="L245" s="28" t="str">
        <f>(IF(K245="","",(VLOOKUP(K245,'ÜRÜN LİSTESİ'!B:C,2,0))))</f>
        <v/>
      </c>
      <c r="M245" s="29" t="str">
        <f>IF(K245="","",VLOOKUP(K245,'ÜRÜN LİSTESİ'!B:D,3,0))</f>
        <v/>
      </c>
      <c r="N245" s="28" t="str">
        <f>IF(K245="","",VLOOKUP(K245,'ÜRÜN LİSTESİ'!B:F,5,0))</f>
        <v/>
      </c>
      <c r="O245" s="5"/>
      <c r="P245" s="56" t="str">
        <f t="shared" ca="1" si="79"/>
        <v/>
      </c>
      <c r="Q245" s="57"/>
      <c r="R245" s="51" t="str">
        <f>IF(K245="","",
(IF($AK$2&gt;$AL$2,0,IF(K245="","",VLOOKUP(K245,'ÜRÜN LİSTESİ'!B:F,4,0)))))</f>
        <v/>
      </c>
      <c r="S245" s="51" t="str">
        <f t="shared" si="81"/>
        <v/>
      </c>
      <c r="T245" s="58" t="str">
        <f t="shared" ca="1" si="82"/>
        <v/>
      </c>
      <c r="U245" s="54" t="str">
        <f t="shared" ca="1" si="83"/>
        <v/>
      </c>
      <c r="V245" s="23"/>
      <c r="W245" s="54" t="str">
        <f t="shared" ca="1" si="84"/>
        <v/>
      </c>
      <c r="X245" s="54" t="str">
        <f t="shared" ca="1" si="85"/>
        <v/>
      </c>
      <c r="Y245"/>
      <c r="Z245"/>
      <c r="AA245" s="54" t="str">
        <f t="shared" si="88"/>
        <v/>
      </c>
      <c r="AB245" s="89" t="str">
        <f t="shared" ca="1" si="86"/>
        <v/>
      </c>
      <c r="AC245" s="89" t="str">
        <f t="shared" ca="1" si="87"/>
        <v/>
      </c>
      <c r="AD245"/>
      <c r="AE245" s="79" t="e">
        <f t="shared" si="92"/>
        <v>#VALUE!</v>
      </c>
      <c r="AF245" s="79" t="str">
        <f t="shared" si="93"/>
        <v/>
      </c>
      <c r="AG245" s="81" t="str">
        <f t="shared" si="89"/>
        <v/>
      </c>
      <c r="AH245" s="81" t="e">
        <f t="shared" si="94"/>
        <v>#VALUE!</v>
      </c>
      <c r="AI245" s="81" t="str">
        <f t="shared" si="95"/>
        <v/>
      </c>
      <c r="AJ245"/>
      <c r="AK245"/>
      <c r="AL245"/>
      <c r="AM245">
        <f t="shared" si="90"/>
        <v>0</v>
      </c>
      <c r="AN245">
        <f>COUNTIFS($L$1:L245,L245,$O$1:O245,O245)</f>
        <v>0</v>
      </c>
      <c r="AO245">
        <f t="shared" si="91"/>
        <v>0</v>
      </c>
      <c r="AP245">
        <f>COUNTIFS($J$4:J245,"SAYIM",$L$4:L245,L245,$O$4:O245,O245)</f>
        <v>0</v>
      </c>
      <c r="AQ245"/>
      <c r="AR245" s="1" t="str">
        <f>FİLTRE!$H$5</f>
        <v>TÜMÜ</v>
      </c>
      <c r="AS245"/>
      <c r="AU245" s="56">
        <f t="shared" si="96"/>
        <v>0</v>
      </c>
      <c r="AV245" s="54" t="str">
        <f t="shared" ca="1" si="97"/>
        <v/>
      </c>
      <c r="AW245" s="54" t="str">
        <f t="shared" ca="1" si="98"/>
        <v/>
      </c>
    </row>
    <row r="246" spans="2:49" x14ac:dyDescent="0.25">
      <c r="B246" s="1" t="str">
        <f>IF(I246="","",
(IF(N246=FİLTRE!$H$6,2,0)+IF(FİLTRE!$H$6="TOPLAM",2,0))
)</f>
        <v/>
      </c>
      <c r="C246">
        <f ca="1">IF(FİLTRE!$M$5="",9,(IF(U246&gt;=FİLTRE!$M$5,1,0)))</f>
        <v>1</v>
      </c>
      <c r="D246" s="1">
        <f ca="1">IF(FİLTRE!$M$6="",9,(IF('SKT LİSTESİ'!P246&lt;=FİLTRE!$M$6,1,0)))</f>
        <v>0</v>
      </c>
      <c r="E246" s="25" t="str">
        <f>IF(I246="","",(COUNTIFS($L$4:L246,L246)))</f>
        <v/>
      </c>
      <c r="F246" s="13">
        <f ca="1">IF(OR(B246&lt;&gt;2,C246&lt;&gt;1,D246&lt;&gt;1,H246&lt;&gt;1),0,
COUNTIFS($B$4:B246,2,$C$4:C246,1,$D$4:D246,1,$H$4:H246,1))</f>
        <v>0</v>
      </c>
      <c r="G246" s="26" t="str">
        <f>IF(I246="","",(COUNTIF($E$4:E246,E246)))</f>
        <v/>
      </c>
      <c r="H246" s="1">
        <f ca="1">IF(AND(J246="SAYIM",FİLTRE!$H$5="RAFTA",U246&lt;&gt;0),1,0)+
IF(AND(J246="İADE DEPO",FİLTRE!$H$5="İADE DEPO"),1,0)+
IF(FİLTRE!$H$5="TÜMÜ",1,0)+
IF(AND(J246="FİRMA İADE",FİLTRE!$H$5="FİRMA İADE"),1,0)+
IF(AND(J246="İMHA",FİLTRE!$H$5="İMHA"),1,0)</f>
        <v>1</v>
      </c>
      <c r="I246" s="5"/>
      <c r="J246" s="3"/>
      <c r="K246" s="3"/>
      <c r="L246" s="28" t="str">
        <f>(IF(K246="","",(VLOOKUP(K246,'ÜRÜN LİSTESİ'!B:C,2,0))))</f>
        <v/>
      </c>
      <c r="M246" s="29" t="str">
        <f>IF(K246="","",VLOOKUP(K246,'ÜRÜN LİSTESİ'!B:D,3,0))</f>
        <v/>
      </c>
      <c r="N246" s="28" t="str">
        <f>IF(K246="","",VLOOKUP(K246,'ÜRÜN LİSTESİ'!B:F,5,0))</f>
        <v/>
      </c>
      <c r="O246" s="5"/>
      <c r="P246" s="56" t="str">
        <f t="shared" ca="1" si="79"/>
        <v/>
      </c>
      <c r="Q246" s="57"/>
      <c r="R246" s="51" t="str">
        <f>IF(K246="","",
(IF($AK$2&gt;$AL$2,0,IF(K246="","",VLOOKUP(K246,'ÜRÜN LİSTESİ'!B:F,4,0)))))</f>
        <v/>
      </c>
      <c r="S246" s="51" t="str">
        <f t="shared" si="81"/>
        <v/>
      </c>
      <c r="T246" s="58" t="str">
        <f t="shared" ca="1" si="82"/>
        <v/>
      </c>
      <c r="U246" s="54" t="str">
        <f t="shared" ca="1" si="83"/>
        <v/>
      </c>
      <c r="V246" s="23"/>
      <c r="W246" s="54" t="str">
        <f t="shared" ca="1" si="84"/>
        <v/>
      </c>
      <c r="X246" s="54" t="str">
        <f t="shared" ca="1" si="85"/>
        <v/>
      </c>
      <c r="Y246"/>
      <c r="Z246"/>
      <c r="AA246" s="54" t="str">
        <f t="shared" si="88"/>
        <v/>
      </c>
      <c r="AB246" s="89" t="str">
        <f t="shared" ca="1" si="86"/>
        <v/>
      </c>
      <c r="AC246" s="89" t="str">
        <f t="shared" ca="1" si="87"/>
        <v/>
      </c>
      <c r="AD246"/>
      <c r="AE246" s="79" t="e">
        <f t="shared" si="92"/>
        <v>#VALUE!</v>
      </c>
      <c r="AF246" s="79" t="str">
        <f t="shared" si="93"/>
        <v/>
      </c>
      <c r="AG246" s="81" t="str">
        <f t="shared" si="89"/>
        <v/>
      </c>
      <c r="AH246" s="81" t="e">
        <f t="shared" si="94"/>
        <v>#VALUE!</v>
      </c>
      <c r="AI246" s="81" t="str">
        <f t="shared" si="95"/>
        <v/>
      </c>
      <c r="AJ246"/>
      <c r="AK246"/>
      <c r="AL246"/>
      <c r="AM246">
        <f t="shared" si="90"/>
        <v>0</v>
      </c>
      <c r="AN246">
        <f>COUNTIFS($L$1:L246,L246,$O$1:O246,O246)</f>
        <v>0</v>
      </c>
      <c r="AO246">
        <f t="shared" si="91"/>
        <v>0</v>
      </c>
      <c r="AP246">
        <f>COUNTIFS($J$4:J246,"SAYIM",$L$4:L246,L246,$O$4:O246,O246)</f>
        <v>0</v>
      </c>
      <c r="AQ246"/>
      <c r="AR246" s="1" t="str">
        <f>FİLTRE!$H$5</f>
        <v>TÜMÜ</v>
      </c>
      <c r="AS246"/>
      <c r="AU246" s="56">
        <f t="shared" si="96"/>
        <v>0</v>
      </c>
      <c r="AV246" s="54" t="str">
        <f t="shared" ca="1" si="97"/>
        <v/>
      </c>
      <c r="AW246" s="54" t="str">
        <f t="shared" ca="1" si="98"/>
        <v/>
      </c>
    </row>
    <row r="247" spans="2:49" x14ac:dyDescent="0.25">
      <c r="B247" s="1" t="str">
        <f>IF(I247="","",
(IF(N247=FİLTRE!$H$6,2,0)+IF(FİLTRE!$H$6="TOPLAM",2,0))
)</f>
        <v/>
      </c>
      <c r="C247">
        <f ca="1">IF(FİLTRE!$M$5="",9,(IF(U247&gt;=FİLTRE!$M$5,1,0)))</f>
        <v>1</v>
      </c>
      <c r="D247" s="1">
        <f ca="1">IF(FİLTRE!$M$6="",9,(IF('SKT LİSTESİ'!P247&lt;=FİLTRE!$M$6,1,0)))</f>
        <v>0</v>
      </c>
      <c r="E247" s="25" t="str">
        <f>IF(I247="","",(COUNTIFS($L$4:L247,L247)))</f>
        <v/>
      </c>
      <c r="F247" s="13">
        <f ca="1">IF(OR(B247&lt;&gt;2,C247&lt;&gt;1,D247&lt;&gt;1,H247&lt;&gt;1),0,
COUNTIFS($B$4:B247,2,$C$4:C247,1,$D$4:D247,1,$H$4:H247,1))</f>
        <v>0</v>
      </c>
      <c r="G247" s="26" t="str">
        <f>IF(I247="","",(COUNTIF($E$4:E247,E247)))</f>
        <v/>
      </c>
      <c r="H247" s="1">
        <f ca="1">IF(AND(J247="SAYIM",FİLTRE!$H$5="RAFTA",U247&lt;&gt;0),1,0)+
IF(AND(J247="İADE DEPO",FİLTRE!$H$5="İADE DEPO"),1,0)+
IF(FİLTRE!$H$5="TÜMÜ",1,0)+
IF(AND(J247="FİRMA İADE",FİLTRE!$H$5="FİRMA İADE"),1,0)+
IF(AND(J247="İMHA",FİLTRE!$H$5="İMHA"),1,0)</f>
        <v>1</v>
      </c>
      <c r="I247" s="5"/>
      <c r="J247" s="3"/>
      <c r="K247" s="3"/>
      <c r="L247" s="28" t="str">
        <f>(IF(K247="","",(VLOOKUP(K247,'ÜRÜN LİSTESİ'!B:C,2,0))))</f>
        <v/>
      </c>
      <c r="M247" s="29" t="str">
        <f>IF(K247="","",VLOOKUP(K247,'ÜRÜN LİSTESİ'!B:D,3,0))</f>
        <v/>
      </c>
      <c r="N247" s="28" t="str">
        <f>IF(K247="","",VLOOKUP(K247,'ÜRÜN LİSTESİ'!B:F,5,0))</f>
        <v/>
      </c>
      <c r="O247" s="5"/>
      <c r="P247" s="56" t="str">
        <f t="shared" ca="1" si="79"/>
        <v/>
      </c>
      <c r="Q247" s="57"/>
      <c r="R247" s="51" t="str">
        <f>IF(K247="","",
(IF($AK$2&gt;$AL$2,0,IF(K247="","",VLOOKUP(K247,'ÜRÜN LİSTESİ'!B:F,4,0)))))</f>
        <v/>
      </c>
      <c r="S247" s="51" t="str">
        <f t="shared" si="81"/>
        <v/>
      </c>
      <c r="T247" s="58" t="str">
        <f t="shared" ca="1" si="82"/>
        <v/>
      </c>
      <c r="U247" s="54" t="str">
        <f t="shared" ca="1" si="83"/>
        <v/>
      </c>
      <c r="V247" s="23"/>
      <c r="W247" s="54" t="str">
        <f t="shared" ca="1" si="84"/>
        <v/>
      </c>
      <c r="X247" s="54" t="str">
        <f t="shared" ca="1" si="85"/>
        <v/>
      </c>
      <c r="Y247"/>
      <c r="Z247"/>
      <c r="AA247" s="54" t="str">
        <f t="shared" si="88"/>
        <v/>
      </c>
      <c r="AB247" s="89" t="str">
        <f t="shared" ca="1" si="86"/>
        <v/>
      </c>
      <c r="AC247" s="89" t="str">
        <f t="shared" ca="1" si="87"/>
        <v/>
      </c>
      <c r="AD247"/>
      <c r="AE247" s="79" t="e">
        <f t="shared" si="92"/>
        <v>#VALUE!</v>
      </c>
      <c r="AF247" s="79" t="str">
        <f t="shared" si="93"/>
        <v/>
      </c>
      <c r="AG247" s="81" t="str">
        <f t="shared" si="89"/>
        <v/>
      </c>
      <c r="AH247" s="81" t="e">
        <f t="shared" si="94"/>
        <v>#VALUE!</v>
      </c>
      <c r="AI247" s="81" t="str">
        <f t="shared" si="95"/>
        <v/>
      </c>
      <c r="AJ247"/>
      <c r="AK247"/>
      <c r="AL247"/>
      <c r="AM247">
        <f t="shared" si="90"/>
        <v>0</v>
      </c>
      <c r="AN247">
        <f>COUNTIFS($L$1:L247,L247,$O$1:O247,O247)</f>
        <v>0</v>
      </c>
      <c r="AO247">
        <f t="shared" si="91"/>
        <v>0</v>
      </c>
      <c r="AP247">
        <f>COUNTIFS($J$4:J247,"SAYIM",$L$4:L247,L247,$O$4:O247,O247)</f>
        <v>0</v>
      </c>
      <c r="AQ247"/>
      <c r="AR247" s="1" t="str">
        <f>FİLTRE!$H$5</f>
        <v>TÜMÜ</v>
      </c>
      <c r="AS247"/>
      <c r="AU247" s="56">
        <f t="shared" si="96"/>
        <v>0</v>
      </c>
      <c r="AV247" s="54" t="str">
        <f t="shared" ca="1" si="97"/>
        <v/>
      </c>
      <c r="AW247" s="54" t="str">
        <f t="shared" ca="1" si="98"/>
        <v/>
      </c>
    </row>
    <row r="248" spans="2:49" x14ac:dyDescent="0.25">
      <c r="B248" s="1" t="str">
        <f>IF(I248="","",
(IF(N248=FİLTRE!$H$6,2,0)+IF(FİLTRE!$H$6="TOPLAM",2,0))
)</f>
        <v/>
      </c>
      <c r="C248">
        <f ca="1">IF(FİLTRE!$M$5="",9,(IF(U248&gt;=FİLTRE!$M$5,1,0)))</f>
        <v>1</v>
      </c>
      <c r="D248" s="1">
        <f ca="1">IF(FİLTRE!$M$6="",9,(IF('SKT LİSTESİ'!P248&lt;=FİLTRE!$M$6,1,0)))</f>
        <v>0</v>
      </c>
      <c r="E248" s="25" t="str">
        <f>IF(I248="","",(COUNTIFS($L$4:L248,L248)))</f>
        <v/>
      </c>
      <c r="F248" s="13">
        <f ca="1">IF(OR(B248&lt;&gt;2,C248&lt;&gt;1,D248&lt;&gt;1,H248&lt;&gt;1),0,
COUNTIFS($B$4:B248,2,$C$4:C248,1,$D$4:D248,1,$H$4:H248,1))</f>
        <v>0</v>
      </c>
      <c r="G248" s="26" t="str">
        <f>IF(I248="","",(COUNTIF($E$4:E248,E248)))</f>
        <v/>
      </c>
      <c r="H248" s="1">
        <f ca="1">IF(AND(J248="SAYIM",FİLTRE!$H$5="RAFTA",U248&lt;&gt;0),1,0)+
IF(AND(J248="İADE DEPO",FİLTRE!$H$5="İADE DEPO"),1,0)+
IF(FİLTRE!$H$5="TÜMÜ",1,0)+
IF(AND(J248="FİRMA İADE",FİLTRE!$H$5="FİRMA İADE"),1,0)+
IF(AND(J248="İMHA",FİLTRE!$H$5="İMHA"),1,0)</f>
        <v>1</v>
      </c>
      <c r="I248" s="5"/>
      <c r="J248" s="3"/>
      <c r="K248" s="3"/>
      <c r="L248" s="28" t="str">
        <f>(IF(K248="","",(VLOOKUP(K248,'ÜRÜN LİSTESİ'!B:C,2,0))))</f>
        <v/>
      </c>
      <c r="M248" s="29" t="str">
        <f>IF(K248="","",VLOOKUP(K248,'ÜRÜN LİSTESİ'!B:D,3,0))</f>
        <v/>
      </c>
      <c r="N248" s="28" t="str">
        <f>IF(K248="","",VLOOKUP(K248,'ÜRÜN LİSTESİ'!B:F,5,0))</f>
        <v/>
      </c>
      <c r="O248" s="5"/>
      <c r="P248" s="56" t="str">
        <f t="shared" ca="1" si="79"/>
        <v/>
      </c>
      <c r="Q248" s="57"/>
      <c r="R248" s="51" t="str">
        <f>IF(K248="","",
(IF($AK$2&gt;$AL$2,0,IF(K248="","",VLOOKUP(K248,'ÜRÜN LİSTESİ'!B:F,4,0)))))</f>
        <v/>
      </c>
      <c r="S248" s="51" t="str">
        <f t="shared" si="81"/>
        <v/>
      </c>
      <c r="T248" s="58" t="str">
        <f t="shared" ca="1" si="82"/>
        <v/>
      </c>
      <c r="U248" s="54" t="str">
        <f t="shared" ca="1" si="83"/>
        <v/>
      </c>
      <c r="V248" s="23"/>
      <c r="W248" s="54" t="str">
        <f t="shared" ca="1" si="84"/>
        <v/>
      </c>
      <c r="X248" s="54" t="str">
        <f t="shared" ca="1" si="85"/>
        <v/>
      </c>
      <c r="Y248"/>
      <c r="Z248"/>
      <c r="AA248" s="54" t="str">
        <f t="shared" si="88"/>
        <v/>
      </c>
      <c r="AB248" s="89" t="str">
        <f t="shared" ca="1" si="86"/>
        <v/>
      </c>
      <c r="AC248" s="89" t="str">
        <f t="shared" ca="1" si="87"/>
        <v/>
      </c>
      <c r="AD248"/>
      <c r="AE248" s="79" t="e">
        <f t="shared" si="92"/>
        <v>#VALUE!</v>
      </c>
      <c r="AF248" s="79" t="str">
        <f t="shared" si="93"/>
        <v/>
      </c>
      <c r="AG248" s="81" t="str">
        <f t="shared" si="89"/>
        <v/>
      </c>
      <c r="AH248" s="81" t="e">
        <f t="shared" si="94"/>
        <v>#VALUE!</v>
      </c>
      <c r="AI248" s="81" t="str">
        <f t="shared" si="95"/>
        <v/>
      </c>
      <c r="AJ248"/>
      <c r="AK248"/>
      <c r="AL248"/>
      <c r="AM248">
        <f t="shared" si="90"/>
        <v>0</v>
      </c>
      <c r="AN248">
        <f>COUNTIFS($L$1:L248,L248,$O$1:O248,O248)</f>
        <v>0</v>
      </c>
      <c r="AO248">
        <f t="shared" si="91"/>
        <v>0</v>
      </c>
      <c r="AP248">
        <f>COUNTIFS($J$4:J248,"SAYIM",$L$4:L248,L248,$O$4:O248,O248)</f>
        <v>0</v>
      </c>
      <c r="AQ248"/>
      <c r="AR248" s="1" t="str">
        <f>FİLTRE!$H$5</f>
        <v>TÜMÜ</v>
      </c>
      <c r="AS248"/>
      <c r="AU248" s="56">
        <f t="shared" si="96"/>
        <v>0</v>
      </c>
      <c r="AV248" s="54" t="str">
        <f t="shared" ca="1" si="97"/>
        <v/>
      </c>
      <c r="AW248" s="54" t="str">
        <f t="shared" ca="1" si="98"/>
        <v/>
      </c>
    </row>
    <row r="249" spans="2:49" x14ac:dyDescent="0.25">
      <c r="B249" s="1" t="str">
        <f>IF(I249="","",
(IF(N249=FİLTRE!$H$6,2,0)+IF(FİLTRE!$H$6="TOPLAM",2,0))
)</f>
        <v/>
      </c>
      <c r="C249">
        <f ca="1">IF(FİLTRE!$M$5="",9,(IF(U249&gt;=FİLTRE!$M$5,1,0)))</f>
        <v>1</v>
      </c>
      <c r="D249" s="1">
        <f ca="1">IF(FİLTRE!$M$6="",9,(IF('SKT LİSTESİ'!P249&lt;=FİLTRE!$M$6,1,0)))</f>
        <v>0</v>
      </c>
      <c r="E249" s="25" t="str">
        <f>IF(I249="","",(COUNTIFS($L$4:L249,L249)))</f>
        <v/>
      </c>
      <c r="F249" s="13">
        <f ca="1">IF(OR(B249&lt;&gt;2,C249&lt;&gt;1,D249&lt;&gt;1,H249&lt;&gt;1),0,
COUNTIFS($B$4:B249,2,$C$4:C249,1,$D$4:D249,1,$H$4:H249,1))</f>
        <v>0</v>
      </c>
      <c r="G249" s="26" t="str">
        <f>IF(I249="","",(COUNTIF($E$4:E249,E249)))</f>
        <v/>
      </c>
      <c r="H249" s="1">
        <f ca="1">IF(AND(J249="SAYIM",FİLTRE!$H$5="RAFTA",U249&lt;&gt;0),1,0)+
IF(AND(J249="İADE DEPO",FİLTRE!$H$5="İADE DEPO"),1,0)+
IF(FİLTRE!$H$5="TÜMÜ",1,0)+
IF(AND(J249="FİRMA İADE",FİLTRE!$H$5="FİRMA İADE"),1,0)+
IF(AND(J249="İMHA",FİLTRE!$H$5="İMHA"),1,0)</f>
        <v>1</v>
      </c>
      <c r="I249" s="5"/>
      <c r="J249" s="3"/>
      <c r="K249" s="3"/>
      <c r="L249" s="28" t="str">
        <f>(IF(K249="","",(VLOOKUP(K249,'ÜRÜN LİSTESİ'!B:C,2,0))))</f>
        <v/>
      </c>
      <c r="M249" s="29" t="str">
        <f>IF(K249="","",VLOOKUP(K249,'ÜRÜN LİSTESİ'!B:D,3,0))</f>
        <v/>
      </c>
      <c r="N249" s="28" t="str">
        <f>IF(K249="","",VLOOKUP(K249,'ÜRÜN LİSTESİ'!B:F,5,0))</f>
        <v/>
      </c>
      <c r="O249" s="5"/>
      <c r="P249" s="56" t="str">
        <f t="shared" ca="1" si="79"/>
        <v/>
      </c>
      <c r="Q249" s="57"/>
      <c r="R249" s="51" t="str">
        <f>IF(K249="","",
(IF($AK$2&gt;$AL$2,0,IF(K249="","",VLOOKUP(K249,'ÜRÜN LİSTESİ'!B:F,4,0)))))</f>
        <v/>
      </c>
      <c r="S249" s="51" t="str">
        <f t="shared" si="81"/>
        <v/>
      </c>
      <c r="T249" s="58" t="str">
        <f t="shared" ca="1" si="82"/>
        <v/>
      </c>
      <c r="U249" s="54" t="str">
        <f t="shared" ca="1" si="83"/>
        <v/>
      </c>
      <c r="V249" s="23"/>
      <c r="W249" s="54" t="str">
        <f t="shared" ca="1" si="84"/>
        <v/>
      </c>
      <c r="X249" s="54" t="str">
        <f t="shared" ca="1" si="85"/>
        <v/>
      </c>
      <c r="Y249"/>
      <c r="Z249"/>
      <c r="AA249" s="54" t="str">
        <f t="shared" si="88"/>
        <v/>
      </c>
      <c r="AB249" s="89" t="str">
        <f t="shared" ca="1" si="86"/>
        <v/>
      </c>
      <c r="AC249" s="89" t="str">
        <f t="shared" ca="1" si="87"/>
        <v/>
      </c>
      <c r="AD249"/>
      <c r="AE249" s="79" t="e">
        <f t="shared" si="92"/>
        <v>#VALUE!</v>
      </c>
      <c r="AF249" s="79" t="str">
        <f t="shared" si="93"/>
        <v/>
      </c>
      <c r="AG249" s="81" t="str">
        <f t="shared" si="89"/>
        <v/>
      </c>
      <c r="AH249" s="81" t="e">
        <f t="shared" si="94"/>
        <v>#VALUE!</v>
      </c>
      <c r="AI249" s="81" t="str">
        <f t="shared" si="95"/>
        <v/>
      </c>
      <c r="AJ249"/>
      <c r="AK249"/>
      <c r="AL249"/>
      <c r="AM249">
        <f t="shared" si="90"/>
        <v>0</v>
      </c>
      <c r="AN249">
        <f>COUNTIFS($L$1:L249,L249,$O$1:O249,O249)</f>
        <v>0</v>
      </c>
      <c r="AO249">
        <f t="shared" si="91"/>
        <v>0</v>
      </c>
      <c r="AP249">
        <f>COUNTIFS($J$4:J249,"SAYIM",$L$4:L249,L249,$O$4:O249,O249)</f>
        <v>0</v>
      </c>
      <c r="AQ249"/>
      <c r="AR249" s="1" t="str">
        <f>FİLTRE!$H$5</f>
        <v>TÜMÜ</v>
      </c>
      <c r="AS249"/>
      <c r="AU249" s="56">
        <f t="shared" si="96"/>
        <v>0</v>
      </c>
      <c r="AV249" s="54" t="str">
        <f t="shared" ca="1" si="97"/>
        <v/>
      </c>
      <c r="AW249" s="54" t="str">
        <f t="shared" ca="1" si="98"/>
        <v/>
      </c>
    </row>
    <row r="250" spans="2:49" x14ac:dyDescent="0.25">
      <c r="B250" s="1" t="str">
        <f>IF(I250="","",
(IF(N250=FİLTRE!$H$6,2,0)+IF(FİLTRE!$H$6="TOPLAM",2,0))
)</f>
        <v/>
      </c>
      <c r="C250">
        <f ca="1">IF(FİLTRE!$M$5="",9,(IF(U250&gt;=FİLTRE!$M$5,1,0)))</f>
        <v>1</v>
      </c>
      <c r="D250" s="1">
        <f ca="1">IF(FİLTRE!$M$6="",9,(IF('SKT LİSTESİ'!P250&lt;=FİLTRE!$M$6,1,0)))</f>
        <v>0</v>
      </c>
      <c r="E250" s="25" t="str">
        <f>IF(I250="","",(COUNTIFS($L$4:L250,L250)))</f>
        <v/>
      </c>
      <c r="F250" s="13">
        <f ca="1">IF(OR(B250&lt;&gt;2,C250&lt;&gt;1,D250&lt;&gt;1,H250&lt;&gt;1),0,
COUNTIFS($B$4:B250,2,$C$4:C250,1,$D$4:D250,1,$H$4:H250,1))</f>
        <v>0</v>
      </c>
      <c r="G250" s="26" t="str">
        <f>IF(I250="","",(COUNTIF($E$4:E250,E250)))</f>
        <v/>
      </c>
      <c r="H250" s="1">
        <f ca="1">IF(AND(J250="SAYIM",FİLTRE!$H$5="RAFTA",U250&lt;&gt;0),1,0)+
IF(AND(J250="İADE DEPO",FİLTRE!$H$5="İADE DEPO"),1,0)+
IF(FİLTRE!$H$5="TÜMÜ",1,0)+
IF(AND(J250="FİRMA İADE",FİLTRE!$H$5="FİRMA İADE"),1,0)+
IF(AND(J250="İMHA",FİLTRE!$H$5="İMHA"),1,0)</f>
        <v>1</v>
      </c>
      <c r="I250" s="5"/>
      <c r="J250" s="3"/>
      <c r="K250" s="3"/>
      <c r="L250" s="28" t="str">
        <f>(IF(K250="","",(VLOOKUP(K250,'ÜRÜN LİSTESİ'!B:C,2,0))))</f>
        <v/>
      </c>
      <c r="M250" s="29" t="str">
        <f>IF(K250="","",VLOOKUP(K250,'ÜRÜN LİSTESİ'!B:D,3,0))</f>
        <v/>
      </c>
      <c r="N250" s="28" t="str">
        <f>IF(K250="","",VLOOKUP(K250,'ÜRÜN LİSTESİ'!B:F,5,0))</f>
        <v/>
      </c>
      <c r="O250" s="5"/>
      <c r="P250" s="56" t="str">
        <f t="shared" ca="1" si="79"/>
        <v/>
      </c>
      <c r="Q250" s="57"/>
      <c r="R250" s="51" t="str">
        <f>IF(K250="","",
(IF($AK$2&gt;$AL$2,0,IF(K250="","",VLOOKUP(K250,'ÜRÜN LİSTESİ'!B:F,4,0)))))</f>
        <v/>
      </c>
      <c r="S250" s="51" t="str">
        <f t="shared" si="81"/>
        <v/>
      </c>
      <c r="T250" s="58" t="str">
        <f t="shared" ca="1" si="82"/>
        <v/>
      </c>
      <c r="U250" s="54" t="str">
        <f t="shared" ca="1" si="83"/>
        <v/>
      </c>
      <c r="V250" s="23"/>
      <c r="W250" s="54" t="str">
        <f t="shared" ca="1" si="84"/>
        <v/>
      </c>
      <c r="X250" s="54" t="str">
        <f t="shared" ca="1" si="85"/>
        <v/>
      </c>
      <c r="Y250"/>
      <c r="Z250"/>
      <c r="AA250" s="54" t="str">
        <f t="shared" si="88"/>
        <v/>
      </c>
      <c r="AB250" s="89" t="str">
        <f t="shared" ca="1" si="86"/>
        <v/>
      </c>
      <c r="AC250" s="89" t="str">
        <f t="shared" ca="1" si="87"/>
        <v/>
      </c>
      <c r="AD250"/>
      <c r="AE250" s="79" t="e">
        <f t="shared" si="92"/>
        <v>#VALUE!</v>
      </c>
      <c r="AF250" s="79" t="str">
        <f t="shared" si="93"/>
        <v/>
      </c>
      <c r="AG250" s="81" t="str">
        <f t="shared" si="89"/>
        <v/>
      </c>
      <c r="AH250" s="81" t="e">
        <f t="shared" si="94"/>
        <v>#VALUE!</v>
      </c>
      <c r="AI250" s="81" t="str">
        <f t="shared" si="95"/>
        <v/>
      </c>
      <c r="AJ250"/>
      <c r="AK250"/>
      <c r="AL250"/>
      <c r="AM250">
        <f t="shared" si="90"/>
        <v>0</v>
      </c>
      <c r="AN250">
        <f>COUNTIFS($L$1:L250,L250,$O$1:O250,O250)</f>
        <v>0</v>
      </c>
      <c r="AO250">
        <f t="shared" si="91"/>
        <v>0</v>
      </c>
      <c r="AP250">
        <f>COUNTIFS($J$4:J250,"SAYIM",$L$4:L250,L250,$O$4:O250,O250)</f>
        <v>0</v>
      </c>
      <c r="AQ250"/>
      <c r="AR250" s="1" t="str">
        <f>FİLTRE!$H$5</f>
        <v>TÜMÜ</v>
      </c>
      <c r="AS250"/>
      <c r="AU250" s="56">
        <f t="shared" si="96"/>
        <v>0</v>
      </c>
      <c r="AV250" s="54" t="str">
        <f t="shared" ca="1" si="97"/>
        <v/>
      </c>
      <c r="AW250" s="54" t="str">
        <f t="shared" ca="1" si="98"/>
        <v/>
      </c>
    </row>
    <row r="251" spans="2:49" x14ac:dyDescent="0.25">
      <c r="B251" s="1" t="str">
        <f>IF(I251="","",
(IF(N251=FİLTRE!$H$6,2,0)+IF(FİLTRE!$H$6="TOPLAM",2,0))
)</f>
        <v/>
      </c>
      <c r="C251">
        <f ca="1">IF(FİLTRE!$M$5="",9,(IF(U251&gt;=FİLTRE!$M$5,1,0)))</f>
        <v>1</v>
      </c>
      <c r="D251" s="1">
        <f ca="1">IF(FİLTRE!$M$6="",9,(IF('SKT LİSTESİ'!P251&lt;=FİLTRE!$M$6,1,0)))</f>
        <v>0</v>
      </c>
      <c r="E251" s="25" t="str">
        <f>IF(I251="","",(COUNTIFS($L$4:L251,L251)))</f>
        <v/>
      </c>
      <c r="F251" s="13">
        <f ca="1">IF(OR(B251&lt;&gt;2,C251&lt;&gt;1,D251&lt;&gt;1,H251&lt;&gt;1),0,
COUNTIFS($B$4:B251,2,$C$4:C251,1,$D$4:D251,1,$H$4:H251,1))</f>
        <v>0</v>
      </c>
      <c r="G251" s="26" t="str">
        <f>IF(I251="","",(COUNTIF($E$4:E251,E251)))</f>
        <v/>
      </c>
      <c r="H251" s="1">
        <f ca="1">IF(AND(J251="SAYIM",FİLTRE!$H$5="RAFTA",U251&lt;&gt;0),1,0)+
IF(AND(J251="İADE DEPO",FİLTRE!$H$5="İADE DEPO"),1,0)+
IF(FİLTRE!$H$5="TÜMÜ",1,0)+
IF(AND(J251="FİRMA İADE",FİLTRE!$H$5="FİRMA İADE"),1,0)+
IF(AND(J251="İMHA",FİLTRE!$H$5="İMHA"),1,0)</f>
        <v>1</v>
      </c>
      <c r="I251" s="5"/>
      <c r="J251" s="3"/>
      <c r="K251" s="3"/>
      <c r="L251" s="28" t="str">
        <f>(IF(K251="","",(VLOOKUP(K251,'ÜRÜN LİSTESİ'!B:C,2,0))))</f>
        <v/>
      </c>
      <c r="M251" s="29" t="str">
        <f>IF(K251="","",VLOOKUP(K251,'ÜRÜN LİSTESİ'!B:D,3,0))</f>
        <v/>
      </c>
      <c r="N251" s="28" t="str">
        <f>IF(K251="","",VLOOKUP(K251,'ÜRÜN LİSTESİ'!B:F,5,0))</f>
        <v/>
      </c>
      <c r="O251" s="5"/>
      <c r="P251" s="56" t="str">
        <f t="shared" ca="1" si="79"/>
        <v/>
      </c>
      <c r="Q251" s="57"/>
      <c r="R251" s="51" t="str">
        <f>IF(K251="","",
(IF($AK$2&gt;$AL$2,0,IF(K251="","",VLOOKUP(K251,'ÜRÜN LİSTESİ'!B:F,4,0)))))</f>
        <v/>
      </c>
      <c r="S251" s="51" t="str">
        <f t="shared" si="81"/>
        <v/>
      </c>
      <c r="T251" s="58" t="str">
        <f t="shared" ca="1" si="82"/>
        <v/>
      </c>
      <c r="U251" s="54" t="str">
        <f t="shared" ca="1" si="83"/>
        <v/>
      </c>
      <c r="V251" s="23"/>
      <c r="W251" s="54" t="str">
        <f t="shared" ca="1" si="84"/>
        <v/>
      </c>
      <c r="X251" s="54" t="str">
        <f t="shared" ca="1" si="85"/>
        <v/>
      </c>
      <c r="Y251"/>
      <c r="Z251"/>
      <c r="AA251" s="54" t="str">
        <f t="shared" si="88"/>
        <v/>
      </c>
      <c r="AB251" s="89" t="str">
        <f t="shared" ca="1" si="86"/>
        <v/>
      </c>
      <c r="AC251" s="89" t="str">
        <f t="shared" ca="1" si="87"/>
        <v/>
      </c>
      <c r="AD251"/>
      <c r="AE251" s="79" t="e">
        <f t="shared" si="92"/>
        <v>#VALUE!</v>
      </c>
      <c r="AF251" s="79" t="str">
        <f t="shared" si="93"/>
        <v/>
      </c>
      <c r="AG251" s="81" t="str">
        <f t="shared" si="89"/>
        <v/>
      </c>
      <c r="AH251" s="81" t="e">
        <f t="shared" si="94"/>
        <v>#VALUE!</v>
      </c>
      <c r="AI251" s="81" t="str">
        <f t="shared" si="95"/>
        <v/>
      </c>
      <c r="AJ251"/>
      <c r="AK251"/>
      <c r="AL251"/>
      <c r="AM251">
        <f t="shared" si="90"/>
        <v>0</v>
      </c>
      <c r="AN251">
        <f>COUNTIFS($L$1:L251,L251,$O$1:O251,O251)</f>
        <v>0</v>
      </c>
      <c r="AO251">
        <f t="shared" si="91"/>
        <v>0</v>
      </c>
      <c r="AP251">
        <f>COUNTIFS($J$4:J251,"SAYIM",$L$4:L251,L251,$O$4:O251,O251)</f>
        <v>0</v>
      </c>
      <c r="AQ251"/>
      <c r="AR251" s="1" t="str">
        <f>FİLTRE!$H$5</f>
        <v>TÜMÜ</v>
      </c>
      <c r="AS251"/>
      <c r="AU251" s="56">
        <f t="shared" si="96"/>
        <v>0</v>
      </c>
      <c r="AV251" s="54" t="str">
        <f t="shared" ca="1" si="97"/>
        <v/>
      </c>
      <c r="AW251" s="54" t="str">
        <f t="shared" ca="1" si="98"/>
        <v/>
      </c>
    </row>
    <row r="252" spans="2:49" x14ac:dyDescent="0.25">
      <c r="B252" s="1" t="str">
        <f>IF(I252="","",
(IF(N252=FİLTRE!$H$6,2,0)+IF(FİLTRE!$H$6="TOPLAM",2,0))
)</f>
        <v/>
      </c>
      <c r="C252">
        <f ca="1">IF(FİLTRE!$M$5="",9,(IF(U252&gt;=FİLTRE!$M$5,1,0)))</f>
        <v>1</v>
      </c>
      <c r="D252" s="1">
        <f ca="1">IF(FİLTRE!$M$6="",9,(IF('SKT LİSTESİ'!P252&lt;=FİLTRE!$M$6,1,0)))</f>
        <v>0</v>
      </c>
      <c r="E252" s="25" t="str">
        <f>IF(I252="","",(COUNTIFS($L$4:L252,L252)))</f>
        <v/>
      </c>
      <c r="F252" s="13">
        <f ca="1">IF(OR(B252&lt;&gt;2,C252&lt;&gt;1,D252&lt;&gt;1,H252&lt;&gt;1),0,
COUNTIFS($B$4:B252,2,$C$4:C252,1,$D$4:D252,1,$H$4:H252,1))</f>
        <v>0</v>
      </c>
      <c r="G252" s="26" t="str">
        <f>IF(I252="","",(COUNTIF($E$4:E252,E252)))</f>
        <v/>
      </c>
      <c r="H252" s="1">
        <f ca="1">IF(AND(J252="SAYIM",FİLTRE!$H$5="RAFTA",U252&lt;&gt;0),1,0)+
IF(AND(J252="İADE DEPO",FİLTRE!$H$5="İADE DEPO"),1,0)+
IF(FİLTRE!$H$5="TÜMÜ",1,0)+
IF(AND(J252="FİRMA İADE",FİLTRE!$H$5="FİRMA İADE"),1,0)+
IF(AND(J252="İMHA",FİLTRE!$H$5="İMHA"),1,0)</f>
        <v>1</v>
      </c>
      <c r="I252" s="5"/>
      <c r="J252" s="3"/>
      <c r="K252" s="3"/>
      <c r="L252" s="28" t="str">
        <f>(IF(K252="","",(VLOOKUP(K252,'ÜRÜN LİSTESİ'!B:C,2,0))))</f>
        <v/>
      </c>
      <c r="M252" s="29" t="str">
        <f>IF(K252="","",VLOOKUP(K252,'ÜRÜN LİSTESİ'!B:D,3,0))</f>
        <v/>
      </c>
      <c r="N252" s="28" t="str">
        <f>IF(K252="","",VLOOKUP(K252,'ÜRÜN LİSTESİ'!B:F,5,0))</f>
        <v/>
      </c>
      <c r="O252" s="5"/>
      <c r="P252" s="56" t="str">
        <f t="shared" ca="1" si="79"/>
        <v/>
      </c>
      <c r="Q252" s="57"/>
      <c r="R252" s="51" t="str">
        <f>IF(K252="","",
(IF($AK$2&gt;$AL$2,0,IF(K252="","",VLOOKUP(K252,'ÜRÜN LİSTESİ'!B:F,4,0)))))</f>
        <v/>
      </c>
      <c r="S252" s="51" t="str">
        <f t="shared" si="81"/>
        <v/>
      </c>
      <c r="T252" s="58" t="str">
        <f t="shared" ca="1" si="82"/>
        <v/>
      </c>
      <c r="U252" s="54" t="str">
        <f t="shared" ca="1" si="83"/>
        <v/>
      </c>
      <c r="V252" s="23"/>
      <c r="W252" s="54" t="str">
        <f t="shared" ca="1" si="84"/>
        <v/>
      </c>
      <c r="X252" s="54" t="str">
        <f t="shared" ca="1" si="85"/>
        <v/>
      </c>
      <c r="Y252"/>
      <c r="Z252"/>
      <c r="AA252" s="54" t="str">
        <f t="shared" si="88"/>
        <v/>
      </c>
      <c r="AB252" s="89" t="str">
        <f t="shared" ca="1" si="86"/>
        <v/>
      </c>
      <c r="AC252" s="89" t="str">
        <f t="shared" ca="1" si="87"/>
        <v/>
      </c>
      <c r="AD252"/>
      <c r="AE252" s="79" t="e">
        <f t="shared" si="92"/>
        <v>#VALUE!</v>
      </c>
      <c r="AF252" s="79" t="str">
        <f t="shared" si="93"/>
        <v/>
      </c>
      <c r="AG252" s="81" t="str">
        <f t="shared" si="89"/>
        <v/>
      </c>
      <c r="AH252" s="81" t="e">
        <f t="shared" si="94"/>
        <v>#VALUE!</v>
      </c>
      <c r="AI252" s="81" t="str">
        <f t="shared" si="95"/>
        <v/>
      </c>
      <c r="AJ252"/>
      <c r="AK252"/>
      <c r="AL252"/>
      <c r="AM252">
        <f t="shared" si="90"/>
        <v>0</v>
      </c>
      <c r="AN252">
        <f>COUNTIFS($L$1:L252,L252,$O$1:O252,O252)</f>
        <v>0</v>
      </c>
      <c r="AO252">
        <f t="shared" si="91"/>
        <v>0</v>
      </c>
      <c r="AP252">
        <f>COUNTIFS($J$4:J252,"SAYIM",$L$4:L252,L252,$O$4:O252,O252)</f>
        <v>0</v>
      </c>
      <c r="AQ252"/>
      <c r="AR252" s="1" t="str">
        <f>FİLTRE!$H$5</f>
        <v>TÜMÜ</v>
      </c>
      <c r="AS252"/>
      <c r="AU252" s="56">
        <f t="shared" si="96"/>
        <v>0</v>
      </c>
      <c r="AV252" s="54" t="str">
        <f t="shared" ca="1" si="97"/>
        <v/>
      </c>
      <c r="AW252" s="54" t="str">
        <f t="shared" ca="1" si="98"/>
        <v/>
      </c>
    </row>
    <row r="253" spans="2:49" x14ac:dyDescent="0.25">
      <c r="B253" s="1" t="str">
        <f>IF(I253="","",
(IF(N253=FİLTRE!$H$6,2,0)+IF(FİLTRE!$H$6="TOPLAM",2,0))
)</f>
        <v/>
      </c>
      <c r="C253">
        <f ca="1">IF(FİLTRE!$M$5="",9,(IF(U253&gt;=FİLTRE!$M$5,1,0)))</f>
        <v>1</v>
      </c>
      <c r="D253" s="1">
        <f ca="1">IF(FİLTRE!$M$6="",9,(IF('SKT LİSTESİ'!P253&lt;=FİLTRE!$M$6,1,0)))</f>
        <v>0</v>
      </c>
      <c r="E253" s="25" t="str">
        <f>IF(I253="","",(COUNTIFS($L$4:L253,L253)))</f>
        <v/>
      </c>
      <c r="F253" s="13">
        <f ca="1">IF(OR(B253&lt;&gt;2,C253&lt;&gt;1,D253&lt;&gt;1,H253&lt;&gt;1),0,
COUNTIFS($B$4:B253,2,$C$4:C253,1,$D$4:D253,1,$H$4:H253,1))</f>
        <v>0</v>
      </c>
      <c r="G253" s="26" t="str">
        <f>IF(I253="","",(COUNTIF($E$4:E253,E253)))</f>
        <v/>
      </c>
      <c r="H253" s="1">
        <f ca="1">IF(AND(J253="SAYIM",FİLTRE!$H$5="RAFTA",U253&lt;&gt;0),1,0)+
IF(AND(J253="İADE DEPO",FİLTRE!$H$5="İADE DEPO"),1,0)+
IF(FİLTRE!$H$5="TÜMÜ",1,0)+
IF(AND(J253="FİRMA İADE",FİLTRE!$H$5="FİRMA İADE"),1,0)+
IF(AND(J253="İMHA",FİLTRE!$H$5="İMHA"),1,0)</f>
        <v>1</v>
      </c>
      <c r="I253" s="5"/>
      <c r="J253" s="3"/>
      <c r="K253" s="3"/>
      <c r="L253" s="28" t="str">
        <f>(IF(K253="","",(VLOOKUP(K253,'ÜRÜN LİSTESİ'!B:C,2,0))))</f>
        <v/>
      </c>
      <c r="M253" s="29" t="str">
        <f>IF(K253="","",VLOOKUP(K253,'ÜRÜN LİSTESİ'!B:D,3,0))</f>
        <v/>
      </c>
      <c r="N253" s="28" t="str">
        <f>IF(K253="","",VLOOKUP(K253,'ÜRÜN LİSTESİ'!B:F,5,0))</f>
        <v/>
      </c>
      <c r="O253" s="5"/>
      <c r="P253" s="56" t="str">
        <f t="shared" ca="1" si="79"/>
        <v/>
      </c>
      <c r="Q253" s="57"/>
      <c r="R253" s="51" t="str">
        <f>IF(K253="","",
(IF($AK$2&gt;$AL$2,0,IF(K253="","",VLOOKUP(K253,'ÜRÜN LİSTESİ'!B:F,4,0)))))</f>
        <v/>
      </c>
      <c r="S253" s="51" t="str">
        <f t="shared" si="81"/>
        <v/>
      </c>
      <c r="T253" s="58" t="str">
        <f t="shared" ca="1" si="82"/>
        <v/>
      </c>
      <c r="U253" s="54" t="str">
        <f t="shared" ca="1" si="83"/>
        <v/>
      </c>
      <c r="V253" s="23"/>
      <c r="W253" s="54" t="str">
        <f t="shared" ca="1" si="84"/>
        <v/>
      </c>
      <c r="X253" s="54" t="str">
        <f t="shared" ca="1" si="85"/>
        <v/>
      </c>
      <c r="Y253"/>
      <c r="Z253"/>
      <c r="AA253" s="54" t="str">
        <f t="shared" si="88"/>
        <v/>
      </c>
      <c r="AB253" s="89" t="str">
        <f t="shared" ca="1" si="86"/>
        <v/>
      </c>
      <c r="AC253" s="89" t="str">
        <f t="shared" ca="1" si="87"/>
        <v/>
      </c>
      <c r="AD253"/>
      <c r="AE253" s="79" t="e">
        <f t="shared" si="92"/>
        <v>#VALUE!</v>
      </c>
      <c r="AF253" s="79" t="str">
        <f t="shared" si="93"/>
        <v/>
      </c>
      <c r="AG253" s="81" t="str">
        <f t="shared" si="89"/>
        <v/>
      </c>
      <c r="AH253" s="81" t="e">
        <f t="shared" si="94"/>
        <v>#VALUE!</v>
      </c>
      <c r="AI253" s="81" t="str">
        <f t="shared" si="95"/>
        <v/>
      </c>
      <c r="AJ253"/>
      <c r="AK253"/>
      <c r="AL253"/>
      <c r="AM253">
        <f t="shared" si="90"/>
        <v>0</v>
      </c>
      <c r="AN253">
        <f>COUNTIFS($L$1:L253,L253,$O$1:O253,O253)</f>
        <v>0</v>
      </c>
      <c r="AO253">
        <f t="shared" si="91"/>
        <v>0</v>
      </c>
      <c r="AP253">
        <f>COUNTIFS($J$4:J253,"SAYIM",$L$4:L253,L253,$O$4:O253,O253)</f>
        <v>0</v>
      </c>
      <c r="AQ253"/>
      <c r="AR253" s="1" t="str">
        <f>FİLTRE!$H$5</f>
        <v>TÜMÜ</v>
      </c>
      <c r="AS253"/>
      <c r="AU253" s="56">
        <f t="shared" si="96"/>
        <v>0</v>
      </c>
      <c r="AV253" s="54" t="str">
        <f t="shared" ca="1" si="97"/>
        <v/>
      </c>
      <c r="AW253" s="54" t="str">
        <f t="shared" ca="1" si="98"/>
        <v/>
      </c>
    </row>
    <row r="254" spans="2:49" x14ac:dyDescent="0.25">
      <c r="B254" s="1" t="str">
        <f>IF(I254="","",
(IF(N254=FİLTRE!$H$6,2,0)+IF(FİLTRE!$H$6="TOPLAM",2,0))
)</f>
        <v/>
      </c>
      <c r="C254">
        <f ca="1">IF(FİLTRE!$M$5="",9,(IF(U254&gt;=FİLTRE!$M$5,1,0)))</f>
        <v>1</v>
      </c>
      <c r="D254" s="1">
        <f ca="1">IF(FİLTRE!$M$6="",9,(IF('SKT LİSTESİ'!P254&lt;=FİLTRE!$M$6,1,0)))</f>
        <v>0</v>
      </c>
      <c r="E254" s="25" t="str">
        <f>IF(I254="","",(COUNTIFS($L$4:L254,L254)))</f>
        <v/>
      </c>
      <c r="F254" s="13">
        <f ca="1">IF(OR(B254&lt;&gt;2,C254&lt;&gt;1,D254&lt;&gt;1,H254&lt;&gt;1),0,
COUNTIFS($B$4:B254,2,$C$4:C254,1,$D$4:D254,1,$H$4:H254,1))</f>
        <v>0</v>
      </c>
      <c r="G254" s="26" t="str">
        <f>IF(I254="","",(COUNTIF($E$4:E254,E254)))</f>
        <v/>
      </c>
      <c r="H254" s="1">
        <f ca="1">IF(AND(J254="SAYIM",FİLTRE!$H$5="RAFTA",U254&lt;&gt;0),1,0)+
IF(AND(J254="İADE DEPO",FİLTRE!$H$5="İADE DEPO"),1,0)+
IF(FİLTRE!$H$5="TÜMÜ",1,0)+
IF(AND(J254="FİRMA İADE",FİLTRE!$H$5="FİRMA İADE"),1,0)+
IF(AND(J254="İMHA",FİLTRE!$H$5="İMHA"),1,0)</f>
        <v>1</v>
      </c>
      <c r="I254" s="5"/>
      <c r="J254" s="3"/>
      <c r="K254" s="3"/>
      <c r="L254" s="28" t="str">
        <f>(IF(K254="","",(VLOOKUP(K254,'ÜRÜN LİSTESİ'!B:C,2,0))))</f>
        <v/>
      </c>
      <c r="M254" s="29" t="str">
        <f>IF(K254="","",VLOOKUP(K254,'ÜRÜN LİSTESİ'!B:D,3,0))</f>
        <v/>
      </c>
      <c r="N254" s="28" t="str">
        <f>IF(K254="","",VLOOKUP(K254,'ÜRÜN LİSTESİ'!B:F,5,0))</f>
        <v/>
      </c>
      <c r="O254" s="5"/>
      <c r="P254" s="56" t="str">
        <f t="shared" ca="1" si="79"/>
        <v/>
      </c>
      <c r="Q254" s="57"/>
      <c r="R254" s="51" t="str">
        <f>IF(K254="","",
(IF($AK$2&gt;$AL$2,0,IF(K254="","",VLOOKUP(K254,'ÜRÜN LİSTESİ'!B:F,4,0)))))</f>
        <v/>
      </c>
      <c r="S254" s="51" t="str">
        <f t="shared" si="81"/>
        <v/>
      </c>
      <c r="T254" s="58" t="str">
        <f t="shared" ca="1" si="82"/>
        <v/>
      </c>
      <c r="U254" s="54" t="str">
        <f t="shared" ca="1" si="83"/>
        <v/>
      </c>
      <c r="V254" s="23"/>
      <c r="W254" s="54" t="str">
        <f t="shared" ca="1" si="84"/>
        <v/>
      </c>
      <c r="X254" s="54" t="str">
        <f t="shared" ca="1" si="85"/>
        <v/>
      </c>
      <c r="Y254"/>
      <c r="Z254"/>
      <c r="AA254" s="54" t="str">
        <f t="shared" si="88"/>
        <v/>
      </c>
      <c r="AB254" s="89" t="str">
        <f t="shared" ca="1" si="86"/>
        <v/>
      </c>
      <c r="AC254" s="89" t="str">
        <f t="shared" ca="1" si="87"/>
        <v/>
      </c>
      <c r="AD254"/>
      <c r="AE254" s="79" t="e">
        <f t="shared" si="92"/>
        <v>#VALUE!</v>
      </c>
      <c r="AF254" s="79" t="str">
        <f t="shared" si="93"/>
        <v/>
      </c>
      <c r="AG254" s="81" t="str">
        <f t="shared" si="89"/>
        <v/>
      </c>
      <c r="AH254" s="81" t="e">
        <f t="shared" si="94"/>
        <v>#VALUE!</v>
      </c>
      <c r="AI254" s="81" t="str">
        <f t="shared" si="95"/>
        <v/>
      </c>
      <c r="AJ254"/>
      <c r="AK254"/>
      <c r="AL254"/>
      <c r="AM254">
        <f t="shared" si="90"/>
        <v>0</v>
      </c>
      <c r="AN254">
        <f>COUNTIFS($L$1:L254,L254,$O$1:O254,O254)</f>
        <v>0</v>
      </c>
      <c r="AO254">
        <f t="shared" si="91"/>
        <v>0</v>
      </c>
      <c r="AP254">
        <f>COUNTIFS($J$4:J254,"SAYIM",$L$4:L254,L254,$O$4:O254,O254)</f>
        <v>0</v>
      </c>
      <c r="AQ254"/>
      <c r="AR254" s="1" t="str">
        <f>FİLTRE!$H$5</f>
        <v>TÜMÜ</v>
      </c>
      <c r="AS254"/>
      <c r="AU254" s="56">
        <f t="shared" si="96"/>
        <v>0</v>
      </c>
      <c r="AV254" s="54" t="str">
        <f t="shared" ca="1" si="97"/>
        <v/>
      </c>
      <c r="AW254" s="54" t="str">
        <f t="shared" ca="1" si="98"/>
        <v/>
      </c>
    </row>
    <row r="255" spans="2:49" x14ac:dyDescent="0.25">
      <c r="B255" s="1" t="str">
        <f>IF(I255="","",
(IF(N255=FİLTRE!$H$6,2,0)+IF(FİLTRE!$H$6="TOPLAM",2,0))
)</f>
        <v/>
      </c>
      <c r="C255">
        <f ca="1">IF(FİLTRE!$M$5="",9,(IF(U255&gt;=FİLTRE!$M$5,1,0)))</f>
        <v>1</v>
      </c>
      <c r="D255" s="1">
        <f ca="1">IF(FİLTRE!$M$6="",9,(IF('SKT LİSTESİ'!P255&lt;=FİLTRE!$M$6,1,0)))</f>
        <v>0</v>
      </c>
      <c r="E255" s="25" t="str">
        <f>IF(I255="","",(COUNTIFS($L$4:L255,L255)))</f>
        <v/>
      </c>
      <c r="F255" s="13">
        <f ca="1">IF(OR(B255&lt;&gt;2,C255&lt;&gt;1,D255&lt;&gt;1,H255&lt;&gt;1),0,
COUNTIFS($B$4:B255,2,$C$4:C255,1,$D$4:D255,1,$H$4:H255,1))</f>
        <v>0</v>
      </c>
      <c r="G255" s="26" t="str">
        <f>IF(I255="","",(COUNTIF($E$4:E255,E255)))</f>
        <v/>
      </c>
      <c r="H255" s="1">
        <f ca="1">IF(AND(J255="SAYIM",FİLTRE!$H$5="RAFTA",U255&lt;&gt;0),1,0)+
IF(AND(J255="İADE DEPO",FİLTRE!$H$5="İADE DEPO"),1,0)+
IF(FİLTRE!$H$5="TÜMÜ",1,0)+
IF(AND(J255="FİRMA İADE",FİLTRE!$H$5="FİRMA İADE"),1,0)+
IF(AND(J255="İMHA",FİLTRE!$H$5="İMHA"),1,0)</f>
        <v>1</v>
      </c>
      <c r="I255" s="5"/>
      <c r="J255" s="3"/>
      <c r="K255" s="3"/>
      <c r="L255" s="28" t="str">
        <f>(IF(K255="","",(VLOOKUP(K255,'ÜRÜN LİSTESİ'!B:C,2,0))))</f>
        <v/>
      </c>
      <c r="M255" s="29" t="str">
        <f>IF(K255="","",VLOOKUP(K255,'ÜRÜN LİSTESİ'!B:D,3,0))</f>
        <v/>
      </c>
      <c r="N255" s="28" t="str">
        <f>IF(K255="","",VLOOKUP(K255,'ÜRÜN LİSTESİ'!B:F,5,0))</f>
        <v/>
      </c>
      <c r="O255" s="5"/>
      <c r="P255" s="56" t="str">
        <f t="shared" ca="1" si="79"/>
        <v/>
      </c>
      <c r="Q255" s="57"/>
      <c r="R255" s="51" t="str">
        <f>IF(K255="","",
(IF($AK$2&gt;$AL$2,0,IF(K255="","",VLOOKUP(K255,'ÜRÜN LİSTESİ'!B:F,4,0)))))</f>
        <v/>
      </c>
      <c r="S255" s="51" t="str">
        <f t="shared" si="81"/>
        <v/>
      </c>
      <c r="T255" s="58" t="str">
        <f t="shared" ca="1" si="82"/>
        <v/>
      </c>
      <c r="U255" s="54" t="str">
        <f t="shared" ca="1" si="83"/>
        <v/>
      </c>
      <c r="V255" s="23"/>
      <c r="W255" s="54" t="str">
        <f t="shared" ca="1" si="84"/>
        <v/>
      </c>
      <c r="X255" s="54" t="str">
        <f t="shared" ca="1" si="85"/>
        <v/>
      </c>
      <c r="Y255"/>
      <c r="Z255"/>
      <c r="AA255" s="54" t="str">
        <f t="shared" si="88"/>
        <v/>
      </c>
      <c r="AB255" s="89" t="str">
        <f t="shared" ca="1" si="86"/>
        <v/>
      </c>
      <c r="AC255" s="89" t="str">
        <f t="shared" ca="1" si="87"/>
        <v/>
      </c>
      <c r="AD255"/>
      <c r="AE255" s="79" t="e">
        <f t="shared" si="92"/>
        <v>#VALUE!</v>
      </c>
      <c r="AF255" s="79" t="str">
        <f t="shared" si="93"/>
        <v/>
      </c>
      <c r="AG255" s="81" t="str">
        <f t="shared" si="89"/>
        <v/>
      </c>
      <c r="AH255" s="81" t="e">
        <f t="shared" si="94"/>
        <v>#VALUE!</v>
      </c>
      <c r="AI255" s="81" t="str">
        <f t="shared" si="95"/>
        <v/>
      </c>
      <c r="AJ255"/>
      <c r="AK255"/>
      <c r="AL255"/>
      <c r="AM255">
        <f t="shared" si="90"/>
        <v>0</v>
      </c>
      <c r="AN255">
        <f>COUNTIFS($L$1:L255,L255,$O$1:O255,O255)</f>
        <v>0</v>
      </c>
      <c r="AO255">
        <f t="shared" si="91"/>
        <v>0</v>
      </c>
      <c r="AP255">
        <f>COUNTIFS($J$4:J255,"SAYIM",$L$4:L255,L255,$O$4:O255,O255)</f>
        <v>0</v>
      </c>
      <c r="AQ255"/>
      <c r="AR255" s="1" t="str">
        <f>FİLTRE!$H$5</f>
        <v>TÜMÜ</v>
      </c>
      <c r="AS255"/>
      <c r="AU255" s="56">
        <f t="shared" si="96"/>
        <v>0</v>
      </c>
      <c r="AV255" s="54" t="str">
        <f t="shared" ca="1" si="97"/>
        <v/>
      </c>
      <c r="AW255" s="54" t="str">
        <f t="shared" ca="1" si="98"/>
        <v/>
      </c>
    </row>
    <row r="256" spans="2:49" x14ac:dyDescent="0.25">
      <c r="B256" s="1" t="str">
        <f>IF(I256="","",
(IF(N256=FİLTRE!$H$6,2,0)+IF(FİLTRE!$H$6="TOPLAM",2,0))
)</f>
        <v/>
      </c>
      <c r="C256">
        <f ca="1">IF(FİLTRE!$M$5="",9,(IF(U256&gt;=FİLTRE!$M$5,1,0)))</f>
        <v>1</v>
      </c>
      <c r="D256" s="1">
        <f ca="1">IF(FİLTRE!$M$6="",9,(IF('SKT LİSTESİ'!P256&lt;=FİLTRE!$M$6,1,0)))</f>
        <v>0</v>
      </c>
      <c r="E256" s="25" t="str">
        <f>IF(I256="","",(COUNTIFS($L$4:L256,L256)))</f>
        <v/>
      </c>
      <c r="F256" s="13">
        <f ca="1">IF(OR(B256&lt;&gt;2,C256&lt;&gt;1,D256&lt;&gt;1,H256&lt;&gt;1),0,
COUNTIFS($B$4:B256,2,$C$4:C256,1,$D$4:D256,1,$H$4:H256,1))</f>
        <v>0</v>
      </c>
      <c r="G256" s="26" t="str">
        <f>IF(I256="","",(COUNTIF($E$4:E256,E256)))</f>
        <v/>
      </c>
      <c r="H256" s="1">
        <f ca="1">IF(AND(J256="SAYIM",FİLTRE!$H$5="RAFTA",U256&lt;&gt;0),1,0)+
IF(AND(J256="İADE DEPO",FİLTRE!$H$5="İADE DEPO"),1,0)+
IF(FİLTRE!$H$5="TÜMÜ",1,0)+
IF(AND(J256="FİRMA İADE",FİLTRE!$H$5="FİRMA İADE"),1,0)+
IF(AND(J256="İMHA",FİLTRE!$H$5="İMHA"),1,0)</f>
        <v>1</v>
      </c>
      <c r="I256" s="5"/>
      <c r="J256" s="3"/>
      <c r="K256" s="3"/>
      <c r="L256" s="28" t="str">
        <f>(IF(K256="","",(VLOOKUP(K256,'ÜRÜN LİSTESİ'!B:C,2,0))))</f>
        <v/>
      </c>
      <c r="M256" s="29" t="str">
        <f>IF(K256="","",VLOOKUP(K256,'ÜRÜN LİSTESİ'!B:D,3,0))</f>
        <v/>
      </c>
      <c r="N256" s="28" t="str">
        <f>IF(K256="","",VLOOKUP(K256,'ÜRÜN LİSTESİ'!B:F,5,0))</f>
        <v/>
      </c>
      <c r="O256" s="5"/>
      <c r="P256" s="56" t="str">
        <f t="shared" ca="1" si="79"/>
        <v/>
      </c>
      <c r="Q256" s="57"/>
      <c r="R256" s="51" t="str">
        <f>IF(K256="","",
(IF($AK$2&gt;$AL$2,0,IF(K256="","",VLOOKUP(K256,'ÜRÜN LİSTESİ'!B:F,4,0)))))</f>
        <v/>
      </c>
      <c r="S256" s="51" t="str">
        <f t="shared" si="81"/>
        <v/>
      </c>
      <c r="T256" s="58" t="str">
        <f t="shared" ca="1" si="82"/>
        <v/>
      </c>
      <c r="U256" s="54" t="str">
        <f t="shared" ca="1" si="83"/>
        <v/>
      </c>
      <c r="V256" s="23"/>
      <c r="W256" s="54" t="str">
        <f t="shared" ca="1" si="84"/>
        <v/>
      </c>
      <c r="X256" s="54" t="str">
        <f t="shared" ca="1" si="85"/>
        <v/>
      </c>
      <c r="Y256"/>
      <c r="Z256"/>
      <c r="AA256" s="54" t="str">
        <f t="shared" si="88"/>
        <v/>
      </c>
      <c r="AB256" s="89" t="str">
        <f t="shared" ca="1" si="86"/>
        <v/>
      </c>
      <c r="AC256" s="89" t="str">
        <f t="shared" ca="1" si="87"/>
        <v/>
      </c>
      <c r="AD256"/>
      <c r="AE256" s="79" t="e">
        <f t="shared" si="92"/>
        <v>#VALUE!</v>
      </c>
      <c r="AF256" s="79" t="str">
        <f t="shared" si="93"/>
        <v/>
      </c>
      <c r="AG256" s="81" t="str">
        <f t="shared" si="89"/>
        <v/>
      </c>
      <c r="AH256" s="81" t="e">
        <f t="shared" si="94"/>
        <v>#VALUE!</v>
      </c>
      <c r="AI256" s="81" t="str">
        <f t="shared" si="95"/>
        <v/>
      </c>
      <c r="AJ256"/>
      <c r="AK256"/>
      <c r="AL256"/>
      <c r="AM256">
        <f t="shared" si="90"/>
        <v>0</v>
      </c>
      <c r="AN256">
        <f>COUNTIFS($L$1:L256,L256,$O$1:O256,O256)</f>
        <v>0</v>
      </c>
      <c r="AO256">
        <f t="shared" si="91"/>
        <v>0</v>
      </c>
      <c r="AP256">
        <f>COUNTIFS($J$4:J256,"SAYIM",$L$4:L256,L256,$O$4:O256,O256)</f>
        <v>0</v>
      </c>
      <c r="AQ256"/>
      <c r="AR256" s="1" t="str">
        <f>FİLTRE!$H$5</f>
        <v>TÜMÜ</v>
      </c>
      <c r="AS256"/>
      <c r="AU256" s="56">
        <f t="shared" si="96"/>
        <v>0</v>
      </c>
      <c r="AV256" s="54" t="str">
        <f t="shared" ca="1" si="97"/>
        <v/>
      </c>
      <c r="AW256" s="54" t="str">
        <f t="shared" ca="1" si="98"/>
        <v/>
      </c>
    </row>
    <row r="257" spans="2:49" x14ac:dyDescent="0.25">
      <c r="B257" s="1" t="str">
        <f>IF(I257="","",
(IF(N257=FİLTRE!$H$6,2,0)+IF(FİLTRE!$H$6="TOPLAM",2,0))
)</f>
        <v/>
      </c>
      <c r="C257">
        <f ca="1">IF(FİLTRE!$M$5="",9,(IF(U257&gt;=FİLTRE!$M$5,1,0)))</f>
        <v>1</v>
      </c>
      <c r="D257" s="1">
        <f ca="1">IF(FİLTRE!$M$6="",9,(IF('SKT LİSTESİ'!P257&lt;=FİLTRE!$M$6,1,0)))</f>
        <v>0</v>
      </c>
      <c r="E257" s="25" t="str">
        <f>IF(I257="","",(COUNTIFS($L$4:L257,L257)))</f>
        <v/>
      </c>
      <c r="F257" s="13">
        <f ca="1">IF(OR(B257&lt;&gt;2,C257&lt;&gt;1,D257&lt;&gt;1,H257&lt;&gt;1),0,
COUNTIFS($B$4:B257,2,$C$4:C257,1,$D$4:D257,1,$H$4:H257,1))</f>
        <v>0</v>
      </c>
      <c r="G257" s="26" t="str">
        <f>IF(I257="","",(COUNTIF($E$4:E257,E257)))</f>
        <v/>
      </c>
      <c r="H257" s="1">
        <f ca="1">IF(AND(J257="SAYIM",FİLTRE!$H$5="RAFTA",U257&lt;&gt;0),1,0)+
IF(AND(J257="İADE DEPO",FİLTRE!$H$5="İADE DEPO"),1,0)+
IF(FİLTRE!$H$5="TÜMÜ",1,0)+
IF(AND(J257="FİRMA İADE",FİLTRE!$H$5="FİRMA İADE"),1,0)+
IF(AND(J257="İMHA",FİLTRE!$H$5="İMHA"),1,0)</f>
        <v>1</v>
      </c>
      <c r="I257" s="5"/>
      <c r="J257" s="3"/>
      <c r="K257" s="3"/>
      <c r="L257" s="28" t="str">
        <f>(IF(K257="","",(VLOOKUP(K257,'ÜRÜN LİSTESİ'!B:C,2,0))))</f>
        <v/>
      </c>
      <c r="M257" s="29" t="str">
        <f>IF(K257="","",VLOOKUP(K257,'ÜRÜN LİSTESİ'!B:D,3,0))</f>
        <v/>
      </c>
      <c r="N257" s="28" t="str">
        <f>IF(K257="","",VLOOKUP(K257,'ÜRÜN LİSTESİ'!B:F,5,0))</f>
        <v/>
      </c>
      <c r="O257" s="5"/>
      <c r="P257" s="56" t="str">
        <f t="shared" ca="1" si="79"/>
        <v/>
      </c>
      <c r="Q257" s="57"/>
      <c r="R257" s="51" t="str">
        <f>IF(K257="","",
(IF($AK$2&gt;$AL$2,0,IF(K257="","",VLOOKUP(K257,'ÜRÜN LİSTESİ'!B:F,4,0)))))</f>
        <v/>
      </c>
      <c r="S257" s="51" t="str">
        <f t="shared" si="81"/>
        <v/>
      </c>
      <c r="T257" s="58" t="str">
        <f t="shared" ca="1" si="82"/>
        <v/>
      </c>
      <c r="U257" s="54" t="str">
        <f t="shared" ca="1" si="83"/>
        <v/>
      </c>
      <c r="V257" s="23"/>
      <c r="W257" s="54" t="str">
        <f t="shared" ca="1" si="84"/>
        <v/>
      </c>
      <c r="X257" s="54" t="str">
        <f t="shared" ca="1" si="85"/>
        <v/>
      </c>
      <c r="Y257"/>
      <c r="Z257"/>
      <c r="AA257" s="54" t="str">
        <f t="shared" si="88"/>
        <v/>
      </c>
      <c r="AB257" s="89" t="str">
        <f t="shared" ca="1" si="86"/>
        <v/>
      </c>
      <c r="AC257" s="89" t="str">
        <f t="shared" ca="1" si="87"/>
        <v/>
      </c>
      <c r="AD257"/>
      <c r="AE257" s="79" t="e">
        <f t="shared" si="92"/>
        <v>#VALUE!</v>
      </c>
      <c r="AF257" s="79" t="str">
        <f t="shared" si="93"/>
        <v/>
      </c>
      <c r="AG257" s="81" t="str">
        <f t="shared" si="89"/>
        <v/>
      </c>
      <c r="AH257" s="81" t="e">
        <f t="shared" si="94"/>
        <v>#VALUE!</v>
      </c>
      <c r="AI257" s="81" t="str">
        <f t="shared" si="95"/>
        <v/>
      </c>
      <c r="AJ257"/>
      <c r="AK257"/>
      <c r="AL257"/>
      <c r="AM257">
        <f t="shared" si="90"/>
        <v>0</v>
      </c>
      <c r="AN257">
        <f>COUNTIFS($L$1:L257,L257,$O$1:O257,O257)</f>
        <v>0</v>
      </c>
      <c r="AO257">
        <f t="shared" si="91"/>
        <v>0</v>
      </c>
      <c r="AP257">
        <f>COUNTIFS($J$4:J257,"SAYIM",$L$4:L257,L257,$O$4:O257,O257)</f>
        <v>0</v>
      </c>
      <c r="AQ257"/>
      <c r="AR257" s="1" t="str">
        <f>FİLTRE!$H$5</f>
        <v>TÜMÜ</v>
      </c>
      <c r="AS257"/>
      <c r="AU257" s="56">
        <f t="shared" si="96"/>
        <v>0</v>
      </c>
      <c r="AV257" s="54" t="str">
        <f t="shared" ca="1" si="97"/>
        <v/>
      </c>
      <c r="AW257" s="54" t="str">
        <f t="shared" ca="1" si="98"/>
        <v/>
      </c>
    </row>
    <row r="258" spans="2:49" x14ac:dyDescent="0.25">
      <c r="B258" s="1" t="str">
        <f>IF(I258="","",
(IF(N258=FİLTRE!$H$6,2,0)+IF(FİLTRE!$H$6="TOPLAM",2,0))
)</f>
        <v/>
      </c>
      <c r="C258">
        <f ca="1">IF(FİLTRE!$M$5="",9,(IF(U258&gt;=FİLTRE!$M$5,1,0)))</f>
        <v>1</v>
      </c>
      <c r="D258" s="1">
        <f ca="1">IF(FİLTRE!$M$6="",9,(IF('SKT LİSTESİ'!P258&lt;=FİLTRE!$M$6,1,0)))</f>
        <v>0</v>
      </c>
      <c r="E258" s="25" t="str">
        <f>IF(I258="","",(COUNTIFS($L$4:L258,L258)))</f>
        <v/>
      </c>
      <c r="F258" s="13">
        <f ca="1">IF(OR(B258&lt;&gt;2,C258&lt;&gt;1,D258&lt;&gt;1,H258&lt;&gt;1),0,
COUNTIFS($B$4:B258,2,$C$4:C258,1,$D$4:D258,1,$H$4:H258,1))</f>
        <v>0</v>
      </c>
      <c r="G258" s="26" t="str">
        <f>IF(I258="","",(COUNTIF($E$4:E258,E258)))</f>
        <v/>
      </c>
      <c r="H258" s="1">
        <f ca="1">IF(AND(J258="SAYIM",FİLTRE!$H$5="RAFTA",U258&lt;&gt;0),1,0)+
IF(AND(J258="İADE DEPO",FİLTRE!$H$5="İADE DEPO"),1,0)+
IF(FİLTRE!$H$5="TÜMÜ",1,0)+
IF(AND(J258="FİRMA İADE",FİLTRE!$H$5="FİRMA İADE"),1,0)+
IF(AND(J258="İMHA",FİLTRE!$H$5="İMHA"),1,0)</f>
        <v>1</v>
      </c>
      <c r="I258" s="5"/>
      <c r="J258" s="3"/>
      <c r="K258" s="3"/>
      <c r="L258" s="28" t="str">
        <f>(IF(K258="","",(VLOOKUP(K258,'ÜRÜN LİSTESİ'!B:C,2,0))))</f>
        <v/>
      </c>
      <c r="M258" s="29" t="str">
        <f>IF(K258="","",VLOOKUP(K258,'ÜRÜN LİSTESİ'!B:D,3,0))</f>
        <v/>
      </c>
      <c r="N258" s="28" t="str">
        <f>IF(K258="","",VLOOKUP(K258,'ÜRÜN LİSTESİ'!B:F,5,0))</f>
        <v/>
      </c>
      <c r="O258" s="5"/>
      <c r="P258" s="56" t="str">
        <f t="shared" ca="1" si="79"/>
        <v/>
      </c>
      <c r="Q258" s="57"/>
      <c r="R258" s="51" t="str">
        <f>IF(K258="","",
(IF($AK$2&gt;$AL$2,0,IF(K258="","",VLOOKUP(K258,'ÜRÜN LİSTESİ'!B:F,4,0)))))</f>
        <v/>
      </c>
      <c r="S258" s="51" t="str">
        <f t="shared" si="81"/>
        <v/>
      </c>
      <c r="T258" s="58" t="str">
        <f t="shared" ca="1" si="82"/>
        <v/>
      </c>
      <c r="U258" s="54" t="str">
        <f t="shared" ca="1" si="83"/>
        <v/>
      </c>
      <c r="V258" s="23"/>
      <c r="W258" s="54" t="str">
        <f t="shared" ca="1" si="84"/>
        <v/>
      </c>
      <c r="X258" s="54" t="str">
        <f t="shared" ca="1" si="85"/>
        <v/>
      </c>
      <c r="Y258"/>
      <c r="Z258"/>
      <c r="AA258" s="54" t="str">
        <f t="shared" si="88"/>
        <v/>
      </c>
      <c r="AB258" s="89" t="str">
        <f t="shared" ca="1" si="86"/>
        <v/>
      </c>
      <c r="AC258" s="89" t="str">
        <f t="shared" ca="1" si="87"/>
        <v/>
      </c>
      <c r="AD258"/>
      <c r="AE258" s="79" t="e">
        <f t="shared" si="92"/>
        <v>#VALUE!</v>
      </c>
      <c r="AF258" s="79" t="str">
        <f t="shared" si="93"/>
        <v/>
      </c>
      <c r="AG258" s="81" t="str">
        <f t="shared" si="89"/>
        <v/>
      </c>
      <c r="AH258" s="81" t="e">
        <f t="shared" si="94"/>
        <v>#VALUE!</v>
      </c>
      <c r="AI258" s="81" t="str">
        <f t="shared" si="95"/>
        <v/>
      </c>
      <c r="AJ258"/>
      <c r="AK258"/>
      <c r="AL258"/>
      <c r="AM258">
        <f t="shared" si="90"/>
        <v>0</v>
      </c>
      <c r="AN258">
        <f>COUNTIFS($L$1:L258,L258,$O$1:O258,O258)</f>
        <v>0</v>
      </c>
      <c r="AO258">
        <f t="shared" si="91"/>
        <v>0</v>
      </c>
      <c r="AP258">
        <f>COUNTIFS($J$4:J258,"SAYIM",$L$4:L258,L258,$O$4:O258,O258)</f>
        <v>0</v>
      </c>
      <c r="AQ258"/>
      <c r="AR258" s="1" t="str">
        <f>FİLTRE!$H$5</f>
        <v>TÜMÜ</v>
      </c>
      <c r="AS258"/>
      <c r="AU258" s="56">
        <f t="shared" si="96"/>
        <v>0</v>
      </c>
      <c r="AV258" s="54" t="str">
        <f t="shared" ca="1" si="97"/>
        <v/>
      </c>
      <c r="AW258" s="54" t="str">
        <f t="shared" ca="1" si="98"/>
        <v/>
      </c>
    </row>
    <row r="259" spans="2:49" x14ac:dyDescent="0.25">
      <c r="B259" s="1" t="str">
        <f>IF(I259="","",
(IF(N259=FİLTRE!$H$6,2,0)+IF(FİLTRE!$H$6="TOPLAM",2,0))
)</f>
        <v/>
      </c>
      <c r="C259">
        <f ca="1">IF(FİLTRE!$M$5="",9,(IF(U259&gt;=FİLTRE!$M$5,1,0)))</f>
        <v>1</v>
      </c>
      <c r="D259" s="1">
        <f ca="1">IF(FİLTRE!$M$6="",9,(IF('SKT LİSTESİ'!P259&lt;=FİLTRE!$M$6,1,0)))</f>
        <v>0</v>
      </c>
      <c r="E259" s="25" t="str">
        <f>IF(I259="","",(COUNTIFS($L$4:L259,L259)))</f>
        <v/>
      </c>
      <c r="F259" s="13">
        <f ca="1">IF(OR(B259&lt;&gt;2,C259&lt;&gt;1,D259&lt;&gt;1,H259&lt;&gt;1),0,
COUNTIFS($B$4:B259,2,$C$4:C259,1,$D$4:D259,1,$H$4:H259,1))</f>
        <v>0</v>
      </c>
      <c r="G259" s="26" t="str">
        <f>IF(I259="","",(COUNTIF($E$4:E259,E259)))</f>
        <v/>
      </c>
      <c r="H259" s="1">
        <f ca="1">IF(AND(J259="SAYIM",FİLTRE!$H$5="RAFTA",U259&lt;&gt;0),1,0)+
IF(AND(J259="İADE DEPO",FİLTRE!$H$5="İADE DEPO"),1,0)+
IF(FİLTRE!$H$5="TÜMÜ",1,0)+
IF(AND(J259="FİRMA İADE",FİLTRE!$H$5="FİRMA İADE"),1,0)+
IF(AND(J259="İMHA",FİLTRE!$H$5="İMHA"),1,0)</f>
        <v>1</v>
      </c>
      <c r="I259" s="5"/>
      <c r="J259" s="3"/>
      <c r="K259" s="3"/>
      <c r="L259" s="28" t="str">
        <f>(IF(K259="","",(VLOOKUP(K259,'ÜRÜN LİSTESİ'!B:C,2,0))))</f>
        <v/>
      </c>
      <c r="M259" s="29" t="str">
        <f>IF(K259="","",VLOOKUP(K259,'ÜRÜN LİSTESİ'!B:D,3,0))</f>
        <v/>
      </c>
      <c r="N259" s="28" t="str">
        <f>IF(K259="","",VLOOKUP(K259,'ÜRÜN LİSTESİ'!B:F,5,0))</f>
        <v/>
      </c>
      <c r="O259" s="5"/>
      <c r="P259" s="56" t="str">
        <f t="shared" ca="1" si="79"/>
        <v/>
      </c>
      <c r="Q259" s="57"/>
      <c r="R259" s="51" t="str">
        <f>IF(K259="","",
(IF($AK$2&gt;$AL$2,0,IF(K259="","",VLOOKUP(K259,'ÜRÜN LİSTESİ'!B:F,4,0)))))</f>
        <v/>
      </c>
      <c r="S259" s="51" t="str">
        <f t="shared" si="81"/>
        <v/>
      </c>
      <c r="T259" s="58" t="str">
        <f t="shared" ca="1" si="82"/>
        <v/>
      </c>
      <c r="U259" s="54" t="str">
        <f t="shared" ca="1" si="83"/>
        <v/>
      </c>
      <c r="V259" s="23"/>
      <c r="W259" s="54" t="str">
        <f t="shared" ca="1" si="84"/>
        <v/>
      </c>
      <c r="X259" s="54" t="str">
        <f t="shared" ca="1" si="85"/>
        <v/>
      </c>
      <c r="Y259"/>
      <c r="Z259"/>
      <c r="AA259" s="54" t="str">
        <f t="shared" si="88"/>
        <v/>
      </c>
      <c r="AB259" s="89" t="str">
        <f t="shared" ca="1" si="86"/>
        <v/>
      </c>
      <c r="AC259" s="89" t="str">
        <f t="shared" ca="1" si="87"/>
        <v/>
      </c>
      <c r="AD259"/>
      <c r="AE259" s="79" t="e">
        <f t="shared" si="92"/>
        <v>#VALUE!</v>
      </c>
      <c r="AF259" s="79" t="str">
        <f t="shared" si="93"/>
        <v/>
      </c>
      <c r="AG259" s="81" t="str">
        <f t="shared" si="89"/>
        <v/>
      </c>
      <c r="AH259" s="81" t="e">
        <f t="shared" si="94"/>
        <v>#VALUE!</v>
      </c>
      <c r="AI259" s="81" t="str">
        <f t="shared" si="95"/>
        <v/>
      </c>
      <c r="AJ259"/>
      <c r="AK259"/>
      <c r="AL259"/>
      <c r="AM259">
        <f t="shared" si="90"/>
        <v>0</v>
      </c>
      <c r="AN259">
        <f>COUNTIFS($L$1:L259,L259,$O$1:O259,O259)</f>
        <v>0</v>
      </c>
      <c r="AO259">
        <f t="shared" si="91"/>
        <v>0</v>
      </c>
      <c r="AP259">
        <f>COUNTIFS($J$4:J259,"SAYIM",$L$4:L259,L259,$O$4:O259,O259)</f>
        <v>0</v>
      </c>
      <c r="AQ259"/>
      <c r="AR259" s="1" t="str">
        <f>FİLTRE!$H$5</f>
        <v>TÜMÜ</v>
      </c>
      <c r="AS259"/>
      <c r="AU259" s="56">
        <f t="shared" si="96"/>
        <v>0</v>
      </c>
      <c r="AV259" s="54" t="str">
        <f t="shared" ca="1" si="97"/>
        <v/>
      </c>
      <c r="AW259" s="54" t="str">
        <f t="shared" ca="1" si="98"/>
        <v/>
      </c>
    </row>
    <row r="260" spans="2:49" x14ac:dyDescent="0.25">
      <c r="B260" s="1" t="str">
        <f>IF(I260="","",
(IF(N260=FİLTRE!$H$6,2,0)+IF(FİLTRE!$H$6="TOPLAM",2,0))
)</f>
        <v/>
      </c>
      <c r="C260">
        <f ca="1">IF(FİLTRE!$M$5="",9,(IF(U260&gt;=FİLTRE!$M$5,1,0)))</f>
        <v>1</v>
      </c>
      <c r="D260" s="1">
        <f ca="1">IF(FİLTRE!$M$6="",9,(IF('SKT LİSTESİ'!P260&lt;=FİLTRE!$M$6,1,0)))</f>
        <v>0</v>
      </c>
      <c r="E260" s="25" t="str">
        <f>IF(I260="","",(COUNTIFS($L$4:L260,L260)))</f>
        <v/>
      </c>
      <c r="F260" s="13">
        <f ca="1">IF(OR(B260&lt;&gt;2,C260&lt;&gt;1,D260&lt;&gt;1,H260&lt;&gt;1),0,
COUNTIFS($B$4:B260,2,$C$4:C260,1,$D$4:D260,1,$H$4:H260,1))</f>
        <v>0</v>
      </c>
      <c r="G260" s="26" t="str">
        <f>IF(I260="","",(COUNTIF($E$4:E260,E260)))</f>
        <v/>
      </c>
      <c r="H260" s="1">
        <f ca="1">IF(AND(J260="SAYIM",FİLTRE!$H$5="RAFTA",U260&lt;&gt;0),1,0)+
IF(AND(J260="İADE DEPO",FİLTRE!$H$5="İADE DEPO"),1,0)+
IF(FİLTRE!$H$5="TÜMÜ",1,0)+
IF(AND(J260="FİRMA İADE",FİLTRE!$H$5="FİRMA İADE"),1,0)+
IF(AND(J260="İMHA",FİLTRE!$H$5="İMHA"),1,0)</f>
        <v>1</v>
      </c>
      <c r="I260" s="5"/>
      <c r="J260" s="3"/>
      <c r="K260" s="3"/>
      <c r="L260" s="28" t="str">
        <f>(IF(K260="","",(VLOOKUP(K260,'ÜRÜN LİSTESİ'!B:C,2,0))))</f>
        <v/>
      </c>
      <c r="M260" s="29" t="str">
        <f>IF(K260="","",VLOOKUP(K260,'ÜRÜN LİSTESİ'!B:D,3,0))</f>
        <v/>
      </c>
      <c r="N260" s="28" t="str">
        <f>IF(K260="","",VLOOKUP(K260,'ÜRÜN LİSTESİ'!B:F,5,0))</f>
        <v/>
      </c>
      <c r="O260" s="5"/>
      <c r="P260" s="56" t="str">
        <f t="shared" ca="1" si="79"/>
        <v/>
      </c>
      <c r="Q260" s="57"/>
      <c r="R260" s="51" t="str">
        <f>IF(K260="","",
(IF($AK$2&gt;$AL$2,0,IF(K260="","",VLOOKUP(K260,'ÜRÜN LİSTESİ'!B:F,4,0)))))</f>
        <v/>
      </c>
      <c r="S260" s="51" t="str">
        <f t="shared" si="81"/>
        <v/>
      </c>
      <c r="T260" s="58" t="str">
        <f t="shared" ca="1" si="82"/>
        <v/>
      </c>
      <c r="U260" s="54" t="str">
        <f t="shared" ca="1" si="83"/>
        <v/>
      </c>
      <c r="V260" s="23"/>
      <c r="W260" s="54" t="str">
        <f t="shared" ca="1" si="84"/>
        <v/>
      </c>
      <c r="X260" s="54" t="str">
        <f t="shared" ca="1" si="85"/>
        <v/>
      </c>
      <c r="Y260"/>
      <c r="Z260"/>
      <c r="AA260" s="54" t="str">
        <f t="shared" si="88"/>
        <v/>
      </c>
      <c r="AB260" s="89" t="str">
        <f t="shared" ca="1" si="86"/>
        <v/>
      </c>
      <c r="AC260" s="89" t="str">
        <f t="shared" ca="1" si="87"/>
        <v/>
      </c>
      <c r="AD260"/>
      <c r="AE260" s="79" t="e">
        <f t="shared" si="92"/>
        <v>#VALUE!</v>
      </c>
      <c r="AF260" s="79" t="str">
        <f t="shared" si="93"/>
        <v/>
      </c>
      <c r="AG260" s="81" t="str">
        <f t="shared" si="89"/>
        <v/>
      </c>
      <c r="AH260" s="81" t="e">
        <f t="shared" si="94"/>
        <v>#VALUE!</v>
      </c>
      <c r="AI260" s="81" t="str">
        <f t="shared" si="95"/>
        <v/>
      </c>
      <c r="AJ260"/>
      <c r="AK260"/>
      <c r="AL260"/>
      <c r="AM260">
        <f t="shared" si="90"/>
        <v>0</v>
      </c>
      <c r="AN260">
        <f>COUNTIFS($L$1:L260,L260,$O$1:O260,O260)</f>
        <v>0</v>
      </c>
      <c r="AO260">
        <f t="shared" si="91"/>
        <v>0</v>
      </c>
      <c r="AP260">
        <f>COUNTIFS($J$4:J260,"SAYIM",$L$4:L260,L260,$O$4:O260,O260)</f>
        <v>0</v>
      </c>
      <c r="AQ260"/>
      <c r="AR260" s="1" t="str">
        <f>FİLTRE!$H$5</f>
        <v>TÜMÜ</v>
      </c>
      <c r="AS260"/>
      <c r="AU260" s="56">
        <f t="shared" si="96"/>
        <v>0</v>
      </c>
      <c r="AV260" s="54" t="str">
        <f t="shared" ca="1" si="97"/>
        <v/>
      </c>
      <c r="AW260" s="54" t="str">
        <f t="shared" ca="1" si="98"/>
        <v/>
      </c>
    </row>
    <row r="261" spans="2:49" x14ac:dyDescent="0.25">
      <c r="B261" s="1" t="str">
        <f>IF(I261="","",
(IF(N261=FİLTRE!$H$6,2,0)+IF(FİLTRE!$H$6="TOPLAM",2,0))
)</f>
        <v/>
      </c>
      <c r="C261">
        <f ca="1">IF(FİLTRE!$M$5="",9,(IF(U261&gt;=FİLTRE!$M$5,1,0)))</f>
        <v>1</v>
      </c>
      <c r="D261" s="1">
        <f ca="1">IF(FİLTRE!$M$6="",9,(IF('SKT LİSTESİ'!P261&lt;=FİLTRE!$M$6,1,0)))</f>
        <v>0</v>
      </c>
      <c r="E261" s="25" t="str">
        <f>IF(I261="","",(COUNTIFS($L$4:L261,L261)))</f>
        <v/>
      </c>
      <c r="F261" s="13">
        <f ca="1">IF(OR(B261&lt;&gt;2,C261&lt;&gt;1,D261&lt;&gt;1,H261&lt;&gt;1),0,
COUNTIFS($B$4:B261,2,$C$4:C261,1,$D$4:D261,1,$H$4:H261,1))</f>
        <v>0</v>
      </c>
      <c r="G261" s="26" t="str">
        <f>IF(I261="","",(COUNTIF($E$4:E261,E261)))</f>
        <v/>
      </c>
      <c r="H261" s="1">
        <f ca="1">IF(AND(J261="SAYIM",FİLTRE!$H$5="RAFTA",U261&lt;&gt;0),1,0)+
IF(AND(J261="İADE DEPO",FİLTRE!$H$5="İADE DEPO"),1,0)+
IF(FİLTRE!$H$5="TÜMÜ",1,0)+
IF(AND(J261="FİRMA İADE",FİLTRE!$H$5="FİRMA İADE"),1,0)+
IF(AND(J261="İMHA",FİLTRE!$H$5="İMHA"),1,0)</f>
        <v>1</v>
      </c>
      <c r="I261" s="5"/>
      <c r="J261" s="3"/>
      <c r="K261" s="3"/>
      <c r="L261" s="28" t="str">
        <f>(IF(K261="","",(VLOOKUP(K261,'ÜRÜN LİSTESİ'!B:C,2,0))))</f>
        <v/>
      </c>
      <c r="M261" s="29" t="str">
        <f>IF(K261="","",VLOOKUP(K261,'ÜRÜN LİSTESİ'!B:D,3,0))</f>
        <v/>
      </c>
      <c r="N261" s="28" t="str">
        <f>IF(K261="","",VLOOKUP(K261,'ÜRÜN LİSTESİ'!B:F,5,0))</f>
        <v/>
      </c>
      <c r="O261" s="5"/>
      <c r="P261" s="56" t="str">
        <f t="shared" ref="P261:P324" ca="1" si="99">IF(O261="","",O261-(TODAY()))</f>
        <v/>
      </c>
      <c r="Q261" s="57"/>
      <c r="R261" s="51" t="str">
        <f>IF(K261="","",
(IF($AK$2&gt;$AL$2,0,IF(K261="","",VLOOKUP(K261,'ÜRÜN LİSTESİ'!B:F,4,0)))))</f>
        <v/>
      </c>
      <c r="S261" s="51" t="str">
        <f t="shared" si="81"/>
        <v/>
      </c>
      <c r="T261" s="58" t="str">
        <f t="shared" ca="1" si="82"/>
        <v/>
      </c>
      <c r="U261" s="54" t="str">
        <f t="shared" ca="1" si="83"/>
        <v/>
      </c>
      <c r="V261" s="23"/>
      <c r="W261" s="54" t="str">
        <f t="shared" ca="1" si="84"/>
        <v/>
      </c>
      <c r="X261" s="54" t="str">
        <f t="shared" ca="1" si="85"/>
        <v/>
      </c>
      <c r="Y261"/>
      <c r="Z261"/>
      <c r="AA261" s="54" t="str">
        <f t="shared" si="88"/>
        <v/>
      </c>
      <c r="AB261" s="89" t="str">
        <f t="shared" ca="1" si="86"/>
        <v/>
      </c>
      <c r="AC261" s="89" t="str">
        <f t="shared" ca="1" si="87"/>
        <v/>
      </c>
      <c r="AD261"/>
      <c r="AE261" s="79" t="e">
        <f t="shared" si="92"/>
        <v>#VALUE!</v>
      </c>
      <c r="AF261" s="79" t="str">
        <f t="shared" si="93"/>
        <v/>
      </c>
      <c r="AG261" s="81" t="str">
        <f t="shared" si="89"/>
        <v/>
      </c>
      <c r="AH261" s="81" t="e">
        <f t="shared" si="94"/>
        <v>#VALUE!</v>
      </c>
      <c r="AI261" s="81" t="str">
        <f t="shared" si="95"/>
        <v/>
      </c>
      <c r="AJ261"/>
      <c r="AK261"/>
      <c r="AL261"/>
      <c r="AM261">
        <f t="shared" ref="AM261:AM324" si="100">COUNTIFS(L:L,L261,O:O,O261)</f>
        <v>0</v>
      </c>
      <c r="AN261">
        <f>COUNTIFS($L$1:L261,L261,$O$1:O261,O261)</f>
        <v>0</v>
      </c>
      <c r="AO261">
        <f t="shared" si="91"/>
        <v>0</v>
      </c>
      <c r="AP261">
        <f>COUNTIFS($J$4:J261,"SAYIM",$L$4:L261,L261,$O$4:O261,O261)</f>
        <v>0</v>
      </c>
      <c r="AQ261"/>
      <c r="AR261" s="1" t="str">
        <f>FİLTRE!$H$5</f>
        <v>TÜMÜ</v>
      </c>
      <c r="AS261"/>
      <c r="AU261" s="56">
        <f t="shared" si="96"/>
        <v>0</v>
      </c>
      <c r="AV261" s="54" t="str">
        <f t="shared" ca="1" si="97"/>
        <v/>
      </c>
      <c r="AW261" s="54" t="str">
        <f t="shared" ca="1" si="98"/>
        <v/>
      </c>
    </row>
    <row r="262" spans="2:49" x14ac:dyDescent="0.25">
      <c r="B262" s="1" t="str">
        <f>IF(I262="","",
(IF(N262=FİLTRE!$H$6,2,0)+IF(FİLTRE!$H$6="TOPLAM",2,0))
)</f>
        <v/>
      </c>
      <c r="C262">
        <f ca="1">IF(FİLTRE!$M$5="",9,(IF(U262&gt;=FİLTRE!$M$5,1,0)))</f>
        <v>1</v>
      </c>
      <c r="D262" s="1">
        <f ca="1">IF(FİLTRE!$M$6="",9,(IF('SKT LİSTESİ'!P262&lt;=FİLTRE!$M$6,1,0)))</f>
        <v>0</v>
      </c>
      <c r="E262" s="25" t="str">
        <f>IF(I262="","",(COUNTIFS($L$4:L262,L262)))</f>
        <v/>
      </c>
      <c r="F262" s="13">
        <f ca="1">IF(OR(B262&lt;&gt;2,C262&lt;&gt;1,D262&lt;&gt;1,H262&lt;&gt;1),0,
COUNTIFS($B$4:B262,2,$C$4:C262,1,$D$4:D262,1,$H$4:H262,1))</f>
        <v>0</v>
      </c>
      <c r="G262" s="26" t="str">
        <f>IF(I262="","",(COUNTIF($E$4:E262,E262)))</f>
        <v/>
      </c>
      <c r="H262" s="1">
        <f ca="1">IF(AND(J262="SAYIM",FİLTRE!$H$5="RAFTA",U262&lt;&gt;0),1,0)+
IF(AND(J262="İADE DEPO",FİLTRE!$H$5="İADE DEPO"),1,0)+
IF(FİLTRE!$H$5="TÜMÜ",1,0)+
IF(AND(J262="FİRMA İADE",FİLTRE!$H$5="FİRMA İADE"),1,0)+
IF(AND(J262="İMHA",FİLTRE!$H$5="İMHA"),1,0)</f>
        <v>1</v>
      </c>
      <c r="I262" s="5"/>
      <c r="J262" s="3"/>
      <c r="K262" s="3"/>
      <c r="L262" s="28" t="str">
        <f>(IF(K262="","",(VLOOKUP(K262,'ÜRÜN LİSTESİ'!B:C,2,0))))</f>
        <v/>
      </c>
      <c r="M262" s="29" t="str">
        <f>IF(K262="","",VLOOKUP(K262,'ÜRÜN LİSTESİ'!B:D,3,0))</f>
        <v/>
      </c>
      <c r="N262" s="28" t="str">
        <f>IF(K262="","",VLOOKUP(K262,'ÜRÜN LİSTESİ'!B:F,5,0))</f>
        <v/>
      </c>
      <c r="O262" s="5"/>
      <c r="P262" s="56" t="str">
        <f t="shared" ca="1" si="99"/>
        <v/>
      </c>
      <c r="Q262" s="57"/>
      <c r="R262" s="51" t="str">
        <f>IF(K262="","",
(IF($AK$2&gt;$AL$2,0,IF(K262="","",VLOOKUP(K262,'ÜRÜN LİSTESİ'!B:F,4,0)))))</f>
        <v/>
      </c>
      <c r="S262" s="51" t="str">
        <f t="shared" ref="S262:S325" si="101">IF(Q262="","",Q262*R262)</f>
        <v/>
      </c>
      <c r="T262" s="58" t="str">
        <f t="shared" ref="T262:T325" ca="1" si="102">IF(P262&lt;0,0,(IF(K262="","",
(IF(AH262=0,0,
((IF(I262="","",
((SUMIFS(AF:AF,J:J,"SAYIM",L:L,L262,P:P,"&gt;"&amp;0)) -
(SUMIFS(AF:AF,J:J,"İADE DEPO",L:L,L262,P:P,"&gt;"&amp;0)))))))))))</f>
        <v/>
      </c>
      <c r="U262" s="54" t="str">
        <f t="shared" ref="U262:U325" ca="1" si="103">IF(P262&lt;0,0,(IF(K262="","",
(IF(AI262=0,0,
((IF(I262="","",
((SUMIFS(AE:AE,J:J,"SAYIM",L:L,L262,P:P,"&gt;"&amp;0)) -
(SUMIFS(AE:AE,J:J,"İADE DEPO",L:L,L262,P:P,"&gt;"&amp;0)))))))))))</f>
        <v/>
      </c>
      <c r="V262" s="23"/>
      <c r="W262" s="54" t="str">
        <f t="shared" ref="W262:W325" ca="1" si="104">IF(TODAY()&gt;O262,
(IF(SUMIFS(S:S,L:L,L262,O:O,O262,J:J,"SAYIM")-SUMIFS(S:S,L:L,L262,O:O,O262,J:J,"İADE DEPO")=0,"",SUMIFS(S:S,L:L,L262,O:O,O262,J:J,"SAYIM")-SUMIFS(S:S,L:L,L262,O:O,O262,J:J,"İADE DEPO"))),0)</f>
        <v/>
      </c>
      <c r="X262" s="54" t="str">
        <f t="shared" ref="X262:X325" ca="1" si="105">IF($AK$2&lt;$AL$2,
IF(TODAY()&gt;O262,
(IF(SUMIFS(Q:Q,L:L,L262,O:O,O262,J:J,"SAYIM")-SUMIFS(Q:Q,L:L,L262,O:O,O262,J:J,"İADE DEPO")=0,"",SUMIFS(Q:Q,L:L,L262,O:O,O262,J:J,"SAYIM")-SUMIFS(Q:Q,L:L,L262,O:O,O262,J:J,"İADE DEPO"))),0),
"")</f>
        <v/>
      </c>
      <c r="Y262"/>
      <c r="Z262"/>
      <c r="AA262" s="54" t="str">
        <f t="shared" ref="AA262:AA325" si="106">IF(COUNTIFS(L:L,L262,O:O,O262)=0,"",COUNTIFS(L:L,L262,O:O,O262))</f>
        <v/>
      </c>
      <c r="AB262" s="89" t="str">
        <f t="shared" ref="AB262:AB325" ca="1" si="107">IFERROR(W262/AA262,"")</f>
        <v/>
      </c>
      <c r="AC262" s="89" t="str">
        <f t="shared" ref="AC262:AC325" ca="1" si="108">IFERROR(X262/AA262,"")</f>
        <v/>
      </c>
      <c r="AD262"/>
      <c r="AE262" s="79" t="e">
        <f t="shared" si="92"/>
        <v>#VALUE!</v>
      </c>
      <c r="AF262" s="79" t="str">
        <f t="shared" si="93"/>
        <v/>
      </c>
      <c r="AG262" s="81" t="str">
        <f t="shared" ref="AG262:AG325" si="109" xml:space="preserve">
((IF(I262="","",
((SUMIFS(AF:AF,J:J,"SAYIM",L:L,L262)) -
(SUMIFS(AF:AF,J:J,"İADE DEPO",L:L,L262))))))</f>
        <v/>
      </c>
      <c r="AH262" s="81" t="e">
        <f t="shared" si="94"/>
        <v>#VALUE!</v>
      </c>
      <c r="AI262" s="81" t="str">
        <f t="shared" si="95"/>
        <v/>
      </c>
      <c r="AJ262"/>
      <c r="AK262"/>
      <c r="AL262"/>
      <c r="AM262">
        <f t="shared" si="100"/>
        <v>0</v>
      </c>
      <c r="AN262">
        <f>COUNTIFS($L$1:L262,L262,$O$1:O262,O262)</f>
        <v>0</v>
      </c>
      <c r="AO262">
        <f t="shared" ref="AO262:AO325" si="110">COUNTIFS(J:J,"SAYIM",L:L,L262,O:O,O262)</f>
        <v>0</v>
      </c>
      <c r="AP262">
        <f>COUNTIFS($J$4:J262,"SAYIM",$L$4:L262,L262,$O$4:O262,O262)</f>
        <v>0</v>
      </c>
      <c r="AQ262"/>
      <c r="AR262" s="1" t="str">
        <f>FİLTRE!$H$5</f>
        <v>TÜMÜ</v>
      </c>
      <c r="AS262"/>
      <c r="AU262" s="56">
        <f t="shared" si="96"/>
        <v>0</v>
      </c>
      <c r="AV262" s="54" t="str">
        <f t="shared" ca="1" si="97"/>
        <v/>
      </c>
      <c r="AW262" s="54" t="str">
        <f t="shared" ca="1" si="98"/>
        <v/>
      </c>
    </row>
    <row r="263" spans="2:49" x14ac:dyDescent="0.25">
      <c r="B263" s="1" t="str">
        <f>IF(I263="","",
(IF(N263=FİLTRE!$H$6,2,0)+IF(FİLTRE!$H$6="TOPLAM",2,0))
)</f>
        <v/>
      </c>
      <c r="C263">
        <f ca="1">IF(FİLTRE!$M$5="",9,(IF(U263&gt;=FİLTRE!$M$5,1,0)))</f>
        <v>1</v>
      </c>
      <c r="D263" s="1">
        <f ca="1">IF(FİLTRE!$M$6="",9,(IF('SKT LİSTESİ'!P263&lt;=FİLTRE!$M$6,1,0)))</f>
        <v>0</v>
      </c>
      <c r="E263" s="25" t="str">
        <f>IF(I263="","",(COUNTIFS($L$4:L263,L263)))</f>
        <v/>
      </c>
      <c r="F263" s="13">
        <f ca="1">IF(OR(B263&lt;&gt;2,C263&lt;&gt;1,D263&lt;&gt;1,H263&lt;&gt;1),0,
COUNTIFS($B$4:B263,2,$C$4:C263,1,$D$4:D263,1,$H$4:H263,1))</f>
        <v>0</v>
      </c>
      <c r="G263" s="26" t="str">
        <f>IF(I263="","",(COUNTIF($E$4:E263,E263)))</f>
        <v/>
      </c>
      <c r="H263" s="1">
        <f ca="1">IF(AND(J263="SAYIM",FİLTRE!$H$5="RAFTA",U263&lt;&gt;0),1,0)+
IF(AND(J263="İADE DEPO",FİLTRE!$H$5="İADE DEPO"),1,0)+
IF(FİLTRE!$H$5="TÜMÜ",1,0)+
IF(AND(J263="FİRMA İADE",FİLTRE!$H$5="FİRMA İADE"),1,0)+
IF(AND(J263="İMHA",FİLTRE!$H$5="İMHA"),1,0)</f>
        <v>1</v>
      </c>
      <c r="I263" s="5"/>
      <c r="J263" s="3"/>
      <c r="K263" s="3"/>
      <c r="L263" s="28" t="str">
        <f>(IF(K263="","",(VLOOKUP(K263,'ÜRÜN LİSTESİ'!B:C,2,0))))</f>
        <v/>
      </c>
      <c r="M263" s="29" t="str">
        <f>IF(K263="","",VLOOKUP(K263,'ÜRÜN LİSTESİ'!B:D,3,0))</f>
        <v/>
      </c>
      <c r="N263" s="28" t="str">
        <f>IF(K263="","",VLOOKUP(K263,'ÜRÜN LİSTESİ'!B:F,5,0))</f>
        <v/>
      </c>
      <c r="O263" s="5"/>
      <c r="P263" s="56" t="str">
        <f t="shared" ca="1" si="99"/>
        <v/>
      </c>
      <c r="Q263" s="57"/>
      <c r="R263" s="51" t="str">
        <f>IF(K263="","",
(IF($AK$2&gt;$AL$2,0,IF(K263="","",VLOOKUP(K263,'ÜRÜN LİSTESİ'!B:F,4,0)))))</f>
        <v/>
      </c>
      <c r="S263" s="51" t="str">
        <f t="shared" si="101"/>
        <v/>
      </c>
      <c r="T263" s="58" t="str">
        <f t="shared" ca="1" si="102"/>
        <v/>
      </c>
      <c r="U263" s="54" t="str">
        <f t="shared" ca="1" si="103"/>
        <v/>
      </c>
      <c r="V263" s="23"/>
      <c r="W263" s="54" t="str">
        <f t="shared" ca="1" si="104"/>
        <v/>
      </c>
      <c r="X263" s="54" t="str">
        <f t="shared" ca="1" si="105"/>
        <v/>
      </c>
      <c r="Y263"/>
      <c r="Z263"/>
      <c r="AA263" s="54" t="str">
        <f t="shared" si="106"/>
        <v/>
      </c>
      <c r="AB263" s="89" t="str">
        <f t="shared" ca="1" si="107"/>
        <v/>
      </c>
      <c r="AC263" s="89" t="str">
        <f t="shared" ca="1" si="108"/>
        <v/>
      </c>
      <c r="AD263"/>
      <c r="AE263" s="79" t="e">
        <f t="shared" si="92"/>
        <v>#VALUE!</v>
      </c>
      <c r="AF263" s="79" t="str">
        <f t="shared" si="93"/>
        <v/>
      </c>
      <c r="AG263" s="81" t="str">
        <f t="shared" si="109"/>
        <v/>
      </c>
      <c r="AH263" s="81" t="e">
        <f t="shared" si="94"/>
        <v>#VALUE!</v>
      </c>
      <c r="AI263" s="81" t="str">
        <f t="shared" si="95"/>
        <v/>
      </c>
      <c r="AJ263"/>
      <c r="AK263"/>
      <c r="AL263"/>
      <c r="AM263">
        <f t="shared" si="100"/>
        <v>0</v>
      </c>
      <c r="AN263">
        <f>COUNTIFS($L$1:L263,L263,$O$1:O263,O263)</f>
        <v>0</v>
      </c>
      <c r="AO263">
        <f t="shared" si="110"/>
        <v>0</v>
      </c>
      <c r="AP263">
        <f>COUNTIFS($J$4:J263,"SAYIM",$L$4:L263,L263,$O$4:O263,O263)</f>
        <v>0</v>
      </c>
      <c r="AQ263"/>
      <c r="AR263" s="1" t="str">
        <f>FİLTRE!$H$5</f>
        <v>TÜMÜ</v>
      </c>
      <c r="AS263"/>
      <c r="AU263" s="56">
        <f t="shared" si="96"/>
        <v>0</v>
      </c>
      <c r="AV263" s="54" t="str">
        <f t="shared" ca="1" si="97"/>
        <v/>
      </c>
      <c r="AW263" s="54" t="str">
        <f t="shared" ca="1" si="98"/>
        <v/>
      </c>
    </row>
    <row r="264" spans="2:49" x14ac:dyDescent="0.25">
      <c r="B264" s="1" t="str">
        <f>IF(I264="","",
(IF(N264=FİLTRE!$H$6,2,0)+IF(FİLTRE!$H$6="TOPLAM",2,0))
)</f>
        <v/>
      </c>
      <c r="C264">
        <f ca="1">IF(FİLTRE!$M$5="",9,(IF(U264&gt;=FİLTRE!$M$5,1,0)))</f>
        <v>1</v>
      </c>
      <c r="D264" s="1">
        <f ca="1">IF(FİLTRE!$M$6="",9,(IF('SKT LİSTESİ'!P264&lt;=FİLTRE!$M$6,1,0)))</f>
        <v>0</v>
      </c>
      <c r="E264" s="25" t="str">
        <f>IF(I264="","",(COUNTIFS($L$4:L264,L264)))</f>
        <v/>
      </c>
      <c r="F264" s="13">
        <f ca="1">IF(OR(B264&lt;&gt;2,C264&lt;&gt;1,D264&lt;&gt;1,H264&lt;&gt;1),0,
COUNTIFS($B$4:B264,2,$C$4:C264,1,$D$4:D264,1,$H$4:H264,1))</f>
        <v>0</v>
      </c>
      <c r="G264" s="26" t="str">
        <f>IF(I264="","",(COUNTIF($E$4:E264,E264)))</f>
        <v/>
      </c>
      <c r="H264" s="1">
        <f ca="1">IF(AND(J264="SAYIM",FİLTRE!$H$5="RAFTA",U264&lt;&gt;0),1,0)+
IF(AND(J264="İADE DEPO",FİLTRE!$H$5="İADE DEPO"),1,0)+
IF(FİLTRE!$H$5="TÜMÜ",1,0)+
IF(AND(J264="FİRMA İADE",FİLTRE!$H$5="FİRMA İADE"),1,0)+
IF(AND(J264="İMHA",FİLTRE!$H$5="İMHA"),1,0)</f>
        <v>1</v>
      </c>
      <c r="I264" s="5"/>
      <c r="J264" s="3"/>
      <c r="K264" s="3"/>
      <c r="L264" s="28" t="str">
        <f>(IF(K264="","",(VLOOKUP(K264,'ÜRÜN LİSTESİ'!B:C,2,0))))</f>
        <v/>
      </c>
      <c r="M264" s="29" t="str">
        <f>IF(K264="","",VLOOKUP(K264,'ÜRÜN LİSTESİ'!B:D,3,0))</f>
        <v/>
      </c>
      <c r="N264" s="28" t="str">
        <f>IF(K264="","",VLOOKUP(K264,'ÜRÜN LİSTESİ'!B:F,5,0))</f>
        <v/>
      </c>
      <c r="O264" s="5"/>
      <c r="P264" s="56" t="str">
        <f t="shared" ca="1" si="99"/>
        <v/>
      </c>
      <c r="Q264" s="57"/>
      <c r="R264" s="51" t="str">
        <f>IF(K264="","",
(IF($AK$2&gt;$AL$2,0,IF(K264="","",VLOOKUP(K264,'ÜRÜN LİSTESİ'!B:F,4,0)))))</f>
        <v/>
      </c>
      <c r="S264" s="51" t="str">
        <f t="shared" si="101"/>
        <v/>
      </c>
      <c r="T264" s="58" t="str">
        <f t="shared" ca="1" si="102"/>
        <v/>
      </c>
      <c r="U264" s="54" t="str">
        <f t="shared" ca="1" si="103"/>
        <v/>
      </c>
      <c r="V264" s="23"/>
      <c r="W264" s="54" t="str">
        <f t="shared" ca="1" si="104"/>
        <v/>
      </c>
      <c r="X264" s="54" t="str">
        <f t="shared" ca="1" si="105"/>
        <v/>
      </c>
      <c r="Y264"/>
      <c r="Z264"/>
      <c r="AA264" s="54" t="str">
        <f t="shared" si="106"/>
        <v/>
      </c>
      <c r="AB264" s="89" t="str">
        <f t="shared" ca="1" si="107"/>
        <v/>
      </c>
      <c r="AC264" s="89" t="str">
        <f t="shared" ca="1" si="108"/>
        <v/>
      </c>
      <c r="AD264"/>
      <c r="AE264" s="79" t="e">
        <f t="shared" si="92"/>
        <v>#VALUE!</v>
      </c>
      <c r="AF264" s="79" t="str">
        <f t="shared" si="93"/>
        <v/>
      </c>
      <c r="AG264" s="81" t="str">
        <f t="shared" si="109"/>
        <v/>
      </c>
      <c r="AH264" s="81" t="e">
        <f t="shared" si="94"/>
        <v>#VALUE!</v>
      </c>
      <c r="AI264" s="81" t="str">
        <f t="shared" si="95"/>
        <v/>
      </c>
      <c r="AJ264"/>
      <c r="AK264"/>
      <c r="AL264"/>
      <c r="AM264">
        <f t="shared" si="100"/>
        <v>0</v>
      </c>
      <c r="AN264">
        <f>COUNTIFS($L$1:L264,L264,$O$1:O264,O264)</f>
        <v>0</v>
      </c>
      <c r="AO264">
        <f t="shared" si="110"/>
        <v>0</v>
      </c>
      <c r="AP264">
        <f>COUNTIFS($J$4:J264,"SAYIM",$L$4:L264,L264,$O$4:O264,O264)</f>
        <v>0</v>
      </c>
      <c r="AQ264"/>
      <c r="AR264" s="1" t="str">
        <f>FİLTRE!$H$5</f>
        <v>TÜMÜ</v>
      </c>
      <c r="AS264"/>
      <c r="AU264" s="56">
        <f t="shared" si="96"/>
        <v>0</v>
      </c>
      <c r="AV264" s="54" t="str">
        <f t="shared" ca="1" si="97"/>
        <v/>
      </c>
      <c r="AW264" s="54" t="str">
        <f t="shared" ca="1" si="98"/>
        <v/>
      </c>
    </row>
    <row r="265" spans="2:49" x14ac:dyDescent="0.25">
      <c r="B265" s="1" t="str">
        <f>IF(I265="","",
(IF(N265=FİLTRE!$H$6,2,0)+IF(FİLTRE!$H$6="TOPLAM",2,0))
)</f>
        <v/>
      </c>
      <c r="C265">
        <f ca="1">IF(FİLTRE!$M$5="",9,(IF(U265&gt;=FİLTRE!$M$5,1,0)))</f>
        <v>1</v>
      </c>
      <c r="D265" s="1">
        <f ca="1">IF(FİLTRE!$M$6="",9,(IF('SKT LİSTESİ'!P265&lt;=FİLTRE!$M$6,1,0)))</f>
        <v>0</v>
      </c>
      <c r="E265" s="25" t="str">
        <f>IF(I265="","",(COUNTIFS($L$4:L265,L265)))</f>
        <v/>
      </c>
      <c r="F265" s="13">
        <f ca="1">IF(OR(B265&lt;&gt;2,C265&lt;&gt;1,D265&lt;&gt;1,H265&lt;&gt;1),0,
COUNTIFS($B$4:B265,2,$C$4:C265,1,$D$4:D265,1,$H$4:H265,1))</f>
        <v>0</v>
      </c>
      <c r="G265" s="26" t="str">
        <f>IF(I265="","",(COUNTIF($E$4:E265,E265)))</f>
        <v/>
      </c>
      <c r="H265" s="1">
        <f ca="1">IF(AND(J265="SAYIM",FİLTRE!$H$5="RAFTA",U265&lt;&gt;0),1,0)+
IF(AND(J265="İADE DEPO",FİLTRE!$H$5="İADE DEPO"),1,0)+
IF(FİLTRE!$H$5="TÜMÜ",1,0)+
IF(AND(J265="FİRMA İADE",FİLTRE!$H$5="FİRMA İADE"),1,0)+
IF(AND(J265="İMHA",FİLTRE!$H$5="İMHA"),1,0)</f>
        <v>1</v>
      </c>
      <c r="I265" s="5"/>
      <c r="J265" s="3"/>
      <c r="K265" s="3"/>
      <c r="L265" s="28" t="str">
        <f>(IF(K265="","",(VLOOKUP(K265,'ÜRÜN LİSTESİ'!B:C,2,0))))</f>
        <v/>
      </c>
      <c r="M265" s="29" t="str">
        <f>IF(K265="","",VLOOKUP(K265,'ÜRÜN LİSTESİ'!B:D,3,0))</f>
        <v/>
      </c>
      <c r="N265" s="28" t="str">
        <f>IF(K265="","",VLOOKUP(K265,'ÜRÜN LİSTESİ'!B:F,5,0))</f>
        <v/>
      </c>
      <c r="O265" s="5"/>
      <c r="P265" s="56" t="str">
        <f t="shared" ca="1" si="99"/>
        <v/>
      </c>
      <c r="Q265" s="57"/>
      <c r="R265" s="51" t="str">
        <f>IF(K265="","",
(IF($AK$2&gt;$AL$2,0,IF(K265="","",VLOOKUP(K265,'ÜRÜN LİSTESİ'!B:F,4,0)))))</f>
        <v/>
      </c>
      <c r="S265" s="51" t="str">
        <f t="shared" si="101"/>
        <v/>
      </c>
      <c r="T265" s="58" t="str">
        <f t="shared" ca="1" si="102"/>
        <v/>
      </c>
      <c r="U265" s="54" t="str">
        <f t="shared" ca="1" si="103"/>
        <v/>
      </c>
      <c r="V265" s="23"/>
      <c r="W265" s="54" t="str">
        <f t="shared" ca="1" si="104"/>
        <v/>
      </c>
      <c r="X265" s="54" t="str">
        <f t="shared" ca="1" si="105"/>
        <v/>
      </c>
      <c r="Y265"/>
      <c r="Z265"/>
      <c r="AA265" s="54" t="str">
        <f t="shared" si="106"/>
        <v/>
      </c>
      <c r="AB265" s="89" t="str">
        <f t="shared" ca="1" si="107"/>
        <v/>
      </c>
      <c r="AC265" s="89" t="str">
        <f t="shared" ca="1" si="108"/>
        <v/>
      </c>
      <c r="AD265"/>
      <c r="AE265" s="79" t="e">
        <f t="shared" si="92"/>
        <v>#VALUE!</v>
      </c>
      <c r="AF265" s="79" t="str">
        <f t="shared" si="93"/>
        <v/>
      </c>
      <c r="AG265" s="81" t="str">
        <f t="shared" si="109"/>
        <v/>
      </c>
      <c r="AH265" s="81" t="e">
        <f t="shared" si="94"/>
        <v>#VALUE!</v>
      </c>
      <c r="AI265" s="81" t="str">
        <f t="shared" si="95"/>
        <v/>
      </c>
      <c r="AJ265"/>
      <c r="AK265"/>
      <c r="AL265"/>
      <c r="AM265">
        <f t="shared" si="100"/>
        <v>0</v>
      </c>
      <c r="AN265">
        <f>COUNTIFS($L$1:L265,L265,$O$1:O265,O265)</f>
        <v>0</v>
      </c>
      <c r="AO265">
        <f t="shared" si="110"/>
        <v>0</v>
      </c>
      <c r="AP265">
        <f>COUNTIFS($J$4:J265,"SAYIM",$L$4:L265,L265,$O$4:O265,O265)</f>
        <v>0</v>
      </c>
      <c r="AQ265"/>
      <c r="AR265" s="1" t="str">
        <f>FİLTRE!$H$5</f>
        <v>TÜMÜ</v>
      </c>
      <c r="AS265"/>
      <c r="AU265" s="56">
        <f t="shared" si="96"/>
        <v>0</v>
      </c>
      <c r="AV265" s="54" t="str">
        <f t="shared" ca="1" si="97"/>
        <v/>
      </c>
      <c r="AW265" s="54" t="str">
        <f t="shared" ca="1" si="98"/>
        <v/>
      </c>
    </row>
    <row r="266" spans="2:49" x14ac:dyDescent="0.25">
      <c r="B266" s="1" t="str">
        <f>IF(I266="","",
(IF(N266=FİLTRE!$H$6,2,0)+IF(FİLTRE!$H$6="TOPLAM",2,0))
)</f>
        <v/>
      </c>
      <c r="C266">
        <f ca="1">IF(FİLTRE!$M$5="",9,(IF(U266&gt;=FİLTRE!$M$5,1,0)))</f>
        <v>1</v>
      </c>
      <c r="D266" s="1">
        <f ca="1">IF(FİLTRE!$M$6="",9,(IF('SKT LİSTESİ'!P266&lt;=FİLTRE!$M$6,1,0)))</f>
        <v>0</v>
      </c>
      <c r="E266" s="25" t="str">
        <f>IF(I266="","",(COUNTIFS($L$4:L266,L266)))</f>
        <v/>
      </c>
      <c r="F266" s="13">
        <f ca="1">IF(OR(B266&lt;&gt;2,C266&lt;&gt;1,D266&lt;&gt;1,H266&lt;&gt;1),0,
COUNTIFS($B$4:B266,2,$C$4:C266,1,$D$4:D266,1,$H$4:H266,1))</f>
        <v>0</v>
      </c>
      <c r="G266" s="26" t="str">
        <f>IF(I266="","",(COUNTIF($E$4:E266,E266)))</f>
        <v/>
      </c>
      <c r="H266" s="1">
        <f ca="1">IF(AND(J266="SAYIM",FİLTRE!$H$5="RAFTA",U266&lt;&gt;0),1,0)+
IF(AND(J266="İADE DEPO",FİLTRE!$H$5="İADE DEPO"),1,0)+
IF(FİLTRE!$H$5="TÜMÜ",1,0)+
IF(AND(J266="FİRMA İADE",FİLTRE!$H$5="FİRMA İADE"),1,0)+
IF(AND(J266="İMHA",FİLTRE!$H$5="İMHA"),1,0)</f>
        <v>1</v>
      </c>
      <c r="I266" s="5"/>
      <c r="J266" s="3"/>
      <c r="K266" s="3"/>
      <c r="L266" s="28" t="str">
        <f>(IF(K266="","",(VLOOKUP(K266,'ÜRÜN LİSTESİ'!B:C,2,0))))</f>
        <v/>
      </c>
      <c r="M266" s="29" t="str">
        <f>IF(K266="","",VLOOKUP(K266,'ÜRÜN LİSTESİ'!B:D,3,0))</f>
        <v/>
      </c>
      <c r="N266" s="28" t="str">
        <f>IF(K266="","",VLOOKUP(K266,'ÜRÜN LİSTESİ'!B:F,5,0))</f>
        <v/>
      </c>
      <c r="O266" s="5"/>
      <c r="P266" s="56" t="str">
        <f t="shared" ca="1" si="99"/>
        <v/>
      </c>
      <c r="Q266" s="57"/>
      <c r="R266" s="51" t="str">
        <f>IF(K266="","",
(IF($AK$2&gt;$AL$2,0,IF(K266="","",VLOOKUP(K266,'ÜRÜN LİSTESİ'!B:F,4,0)))))</f>
        <v/>
      </c>
      <c r="S266" s="51" t="str">
        <f t="shared" si="101"/>
        <v/>
      </c>
      <c r="T266" s="58" t="str">
        <f t="shared" ca="1" si="102"/>
        <v/>
      </c>
      <c r="U266" s="54" t="str">
        <f t="shared" ca="1" si="103"/>
        <v/>
      </c>
      <c r="V266" s="23"/>
      <c r="W266" s="54" t="str">
        <f t="shared" ca="1" si="104"/>
        <v/>
      </c>
      <c r="X266" s="54" t="str">
        <f t="shared" ca="1" si="105"/>
        <v/>
      </c>
      <c r="Y266"/>
      <c r="Z266"/>
      <c r="AA266" s="54" t="str">
        <f t="shared" si="106"/>
        <v/>
      </c>
      <c r="AB266" s="89" t="str">
        <f t="shared" ca="1" si="107"/>
        <v/>
      </c>
      <c r="AC266" s="89" t="str">
        <f t="shared" ca="1" si="108"/>
        <v/>
      </c>
      <c r="AD266"/>
      <c r="AE266" s="79" t="e">
        <f t="shared" si="92"/>
        <v>#VALUE!</v>
      </c>
      <c r="AF266" s="79" t="str">
        <f t="shared" si="93"/>
        <v/>
      </c>
      <c r="AG266" s="81" t="str">
        <f t="shared" si="109"/>
        <v/>
      </c>
      <c r="AH266" s="81" t="e">
        <f t="shared" si="94"/>
        <v>#VALUE!</v>
      </c>
      <c r="AI266" s="81" t="str">
        <f t="shared" si="95"/>
        <v/>
      </c>
      <c r="AJ266"/>
      <c r="AK266"/>
      <c r="AL266"/>
      <c r="AM266">
        <f t="shared" si="100"/>
        <v>0</v>
      </c>
      <c r="AN266">
        <f>COUNTIFS($L$1:L266,L266,$O$1:O266,O266)</f>
        <v>0</v>
      </c>
      <c r="AO266">
        <f t="shared" si="110"/>
        <v>0</v>
      </c>
      <c r="AP266">
        <f>COUNTIFS($J$4:J266,"SAYIM",$L$4:L266,L266,$O$4:O266,O266)</f>
        <v>0</v>
      </c>
      <c r="AQ266"/>
      <c r="AR266" s="1" t="str">
        <f>FİLTRE!$H$5</f>
        <v>TÜMÜ</v>
      </c>
      <c r="AS266"/>
      <c r="AU266" s="56">
        <f t="shared" si="96"/>
        <v>0</v>
      </c>
      <c r="AV266" s="54" t="str">
        <f t="shared" ca="1" si="97"/>
        <v/>
      </c>
      <c r="AW266" s="54" t="str">
        <f t="shared" ca="1" si="98"/>
        <v/>
      </c>
    </row>
    <row r="267" spans="2:49" x14ac:dyDescent="0.25">
      <c r="B267" s="1" t="str">
        <f>IF(I267="","",
(IF(N267=FİLTRE!$H$6,2,0)+IF(FİLTRE!$H$6="TOPLAM",2,0))
)</f>
        <v/>
      </c>
      <c r="C267">
        <f ca="1">IF(FİLTRE!$M$5="",9,(IF(U267&gt;=FİLTRE!$M$5,1,0)))</f>
        <v>1</v>
      </c>
      <c r="D267" s="1">
        <f ca="1">IF(FİLTRE!$M$6="",9,(IF('SKT LİSTESİ'!P267&lt;=FİLTRE!$M$6,1,0)))</f>
        <v>0</v>
      </c>
      <c r="E267" s="25" t="str">
        <f>IF(I267="","",(COUNTIFS($L$4:L267,L267)))</f>
        <v/>
      </c>
      <c r="F267" s="13">
        <f ca="1">IF(OR(B267&lt;&gt;2,C267&lt;&gt;1,D267&lt;&gt;1,H267&lt;&gt;1),0,
COUNTIFS($B$4:B267,2,$C$4:C267,1,$D$4:D267,1,$H$4:H267,1))</f>
        <v>0</v>
      </c>
      <c r="G267" s="26" t="str">
        <f>IF(I267="","",(COUNTIF($E$4:E267,E267)))</f>
        <v/>
      </c>
      <c r="H267" s="1">
        <f ca="1">IF(AND(J267="SAYIM",FİLTRE!$H$5="RAFTA",U267&lt;&gt;0),1,0)+
IF(AND(J267="İADE DEPO",FİLTRE!$H$5="İADE DEPO"),1,0)+
IF(FİLTRE!$H$5="TÜMÜ",1,0)+
IF(AND(J267="FİRMA İADE",FİLTRE!$H$5="FİRMA İADE"),1,0)+
IF(AND(J267="İMHA",FİLTRE!$H$5="İMHA"),1,0)</f>
        <v>1</v>
      </c>
      <c r="I267" s="5"/>
      <c r="J267" s="3"/>
      <c r="K267" s="3"/>
      <c r="L267" s="28" t="str">
        <f>(IF(K267="","",(VLOOKUP(K267,'ÜRÜN LİSTESİ'!B:C,2,0))))</f>
        <v/>
      </c>
      <c r="M267" s="29" t="str">
        <f>IF(K267="","",VLOOKUP(K267,'ÜRÜN LİSTESİ'!B:D,3,0))</f>
        <v/>
      </c>
      <c r="N267" s="28" t="str">
        <f>IF(K267="","",VLOOKUP(K267,'ÜRÜN LİSTESİ'!B:F,5,0))</f>
        <v/>
      </c>
      <c r="O267" s="5"/>
      <c r="P267" s="56" t="str">
        <f t="shared" ca="1" si="99"/>
        <v/>
      </c>
      <c r="Q267" s="57"/>
      <c r="R267" s="51" t="str">
        <f>IF(K267="","",
(IF($AK$2&gt;$AL$2,0,IF(K267="","",VLOOKUP(K267,'ÜRÜN LİSTESİ'!B:F,4,0)))))</f>
        <v/>
      </c>
      <c r="S267" s="51" t="str">
        <f t="shared" si="101"/>
        <v/>
      </c>
      <c r="T267" s="58" t="str">
        <f t="shared" ca="1" si="102"/>
        <v/>
      </c>
      <c r="U267" s="54" t="str">
        <f t="shared" ca="1" si="103"/>
        <v/>
      </c>
      <c r="V267" s="23"/>
      <c r="W267" s="54" t="str">
        <f t="shared" ca="1" si="104"/>
        <v/>
      </c>
      <c r="X267" s="54" t="str">
        <f t="shared" ca="1" si="105"/>
        <v/>
      </c>
      <c r="Y267"/>
      <c r="Z267"/>
      <c r="AA267" s="54" t="str">
        <f t="shared" si="106"/>
        <v/>
      </c>
      <c r="AB267" s="89" t="str">
        <f t="shared" ca="1" si="107"/>
        <v/>
      </c>
      <c r="AC267" s="89" t="str">
        <f t="shared" ca="1" si="108"/>
        <v/>
      </c>
      <c r="AD267"/>
      <c r="AE267" s="79" t="e">
        <f t="shared" si="92"/>
        <v>#VALUE!</v>
      </c>
      <c r="AF267" s="79" t="str">
        <f t="shared" si="93"/>
        <v/>
      </c>
      <c r="AG267" s="81" t="str">
        <f t="shared" si="109"/>
        <v/>
      </c>
      <c r="AH267" s="81" t="e">
        <f t="shared" si="94"/>
        <v>#VALUE!</v>
      </c>
      <c r="AI267" s="81" t="str">
        <f t="shared" si="95"/>
        <v/>
      </c>
      <c r="AJ267"/>
      <c r="AK267"/>
      <c r="AL267"/>
      <c r="AM267">
        <f t="shared" si="100"/>
        <v>0</v>
      </c>
      <c r="AN267">
        <f>COUNTIFS($L$1:L267,L267,$O$1:O267,O267)</f>
        <v>0</v>
      </c>
      <c r="AO267">
        <f t="shared" si="110"/>
        <v>0</v>
      </c>
      <c r="AP267">
        <f>COUNTIFS($J$4:J267,"SAYIM",$L$4:L267,L267,$O$4:O267,O267)</f>
        <v>0</v>
      </c>
      <c r="AQ267"/>
      <c r="AR267" s="1" t="str">
        <f>FİLTRE!$H$5</f>
        <v>TÜMÜ</v>
      </c>
      <c r="AS267"/>
      <c r="AU267" s="56">
        <f t="shared" si="96"/>
        <v>0</v>
      </c>
      <c r="AV267" s="54" t="str">
        <f t="shared" ca="1" si="97"/>
        <v/>
      </c>
      <c r="AW267" s="54" t="str">
        <f t="shared" ca="1" si="98"/>
        <v/>
      </c>
    </row>
    <row r="268" spans="2:49" x14ac:dyDescent="0.25">
      <c r="B268" s="1" t="str">
        <f>IF(I268="","",
(IF(N268=FİLTRE!$H$6,2,0)+IF(FİLTRE!$H$6="TOPLAM",2,0))
)</f>
        <v/>
      </c>
      <c r="C268">
        <f ca="1">IF(FİLTRE!$M$5="",9,(IF(U268&gt;=FİLTRE!$M$5,1,0)))</f>
        <v>1</v>
      </c>
      <c r="D268" s="1">
        <f ca="1">IF(FİLTRE!$M$6="",9,(IF('SKT LİSTESİ'!P268&lt;=FİLTRE!$M$6,1,0)))</f>
        <v>0</v>
      </c>
      <c r="E268" s="25" t="str">
        <f>IF(I268="","",(COUNTIFS($L$4:L268,L268)))</f>
        <v/>
      </c>
      <c r="F268" s="13">
        <f ca="1">IF(OR(B268&lt;&gt;2,C268&lt;&gt;1,D268&lt;&gt;1,H268&lt;&gt;1),0,
COUNTIFS($B$4:B268,2,$C$4:C268,1,$D$4:D268,1,$H$4:H268,1))</f>
        <v>0</v>
      </c>
      <c r="G268" s="26" t="str">
        <f>IF(I268="","",(COUNTIF($E$4:E268,E268)))</f>
        <v/>
      </c>
      <c r="H268" s="1">
        <f ca="1">IF(AND(J268="SAYIM",FİLTRE!$H$5="RAFTA",U268&lt;&gt;0),1,0)+
IF(AND(J268="İADE DEPO",FİLTRE!$H$5="İADE DEPO"),1,0)+
IF(FİLTRE!$H$5="TÜMÜ",1,0)+
IF(AND(J268="FİRMA İADE",FİLTRE!$H$5="FİRMA İADE"),1,0)+
IF(AND(J268="İMHA",FİLTRE!$H$5="İMHA"),1,0)</f>
        <v>1</v>
      </c>
      <c r="I268" s="5"/>
      <c r="J268" s="3"/>
      <c r="K268" s="3"/>
      <c r="L268" s="28" t="str">
        <f>(IF(K268="","",(VLOOKUP(K268,'ÜRÜN LİSTESİ'!B:C,2,0))))</f>
        <v/>
      </c>
      <c r="M268" s="29" t="str">
        <f>IF(K268="","",VLOOKUP(K268,'ÜRÜN LİSTESİ'!B:D,3,0))</f>
        <v/>
      </c>
      <c r="N268" s="28" t="str">
        <f>IF(K268="","",VLOOKUP(K268,'ÜRÜN LİSTESİ'!B:F,5,0))</f>
        <v/>
      </c>
      <c r="O268" s="5"/>
      <c r="P268" s="56" t="str">
        <f t="shared" ca="1" si="99"/>
        <v/>
      </c>
      <c r="Q268" s="57"/>
      <c r="R268" s="51" t="str">
        <f>IF(K268="","",
(IF($AK$2&gt;$AL$2,0,IF(K268="","",VLOOKUP(K268,'ÜRÜN LİSTESİ'!B:F,4,0)))))</f>
        <v/>
      </c>
      <c r="S268" s="51" t="str">
        <f t="shared" si="101"/>
        <v/>
      </c>
      <c r="T268" s="58" t="str">
        <f t="shared" ca="1" si="102"/>
        <v/>
      </c>
      <c r="U268" s="54" t="str">
        <f t="shared" ca="1" si="103"/>
        <v/>
      </c>
      <c r="V268" s="23"/>
      <c r="W268" s="54" t="str">
        <f t="shared" ca="1" si="104"/>
        <v/>
      </c>
      <c r="X268" s="54" t="str">
        <f t="shared" ca="1" si="105"/>
        <v/>
      </c>
      <c r="Y268"/>
      <c r="Z268"/>
      <c r="AA268" s="54" t="str">
        <f t="shared" si="106"/>
        <v/>
      </c>
      <c r="AB268" s="89" t="str">
        <f t="shared" ca="1" si="107"/>
        <v/>
      </c>
      <c r="AC268" s="89" t="str">
        <f t="shared" ca="1" si="108"/>
        <v/>
      </c>
      <c r="AD268"/>
      <c r="AE268" s="79" t="e">
        <f t="shared" si="92"/>
        <v>#VALUE!</v>
      </c>
      <c r="AF268" s="79" t="str">
        <f t="shared" si="93"/>
        <v/>
      </c>
      <c r="AG268" s="81" t="str">
        <f t="shared" si="109"/>
        <v/>
      </c>
      <c r="AH268" s="81" t="e">
        <f t="shared" si="94"/>
        <v>#VALUE!</v>
      </c>
      <c r="AI268" s="81" t="str">
        <f t="shared" si="95"/>
        <v/>
      </c>
      <c r="AJ268"/>
      <c r="AK268"/>
      <c r="AL268"/>
      <c r="AM268">
        <f t="shared" si="100"/>
        <v>0</v>
      </c>
      <c r="AN268">
        <f>COUNTIFS($L$1:L268,L268,$O$1:O268,O268)</f>
        <v>0</v>
      </c>
      <c r="AO268">
        <f t="shared" si="110"/>
        <v>0</v>
      </c>
      <c r="AP268">
        <f>COUNTIFS($J$4:J268,"SAYIM",$L$4:L268,L268,$O$4:O268,O268)</f>
        <v>0</v>
      </c>
      <c r="AQ268"/>
      <c r="AR268" s="1" t="str">
        <f>FİLTRE!$H$5</f>
        <v>TÜMÜ</v>
      </c>
      <c r="AS268"/>
      <c r="AU268" s="56">
        <f t="shared" si="96"/>
        <v>0</v>
      </c>
      <c r="AV268" s="54" t="str">
        <f t="shared" ca="1" si="97"/>
        <v/>
      </c>
      <c r="AW268" s="54" t="str">
        <f t="shared" ca="1" si="98"/>
        <v/>
      </c>
    </row>
    <row r="269" spans="2:49" x14ac:dyDescent="0.25">
      <c r="B269" s="1" t="str">
        <f>IF(I269="","",
(IF(N269=FİLTRE!$H$6,2,0)+IF(FİLTRE!$H$6="TOPLAM",2,0))
)</f>
        <v/>
      </c>
      <c r="C269">
        <f ca="1">IF(FİLTRE!$M$5="",9,(IF(U269&gt;=FİLTRE!$M$5,1,0)))</f>
        <v>1</v>
      </c>
      <c r="D269" s="1">
        <f ca="1">IF(FİLTRE!$M$6="",9,(IF('SKT LİSTESİ'!P269&lt;=FİLTRE!$M$6,1,0)))</f>
        <v>0</v>
      </c>
      <c r="E269" s="25" t="str">
        <f>IF(I269="","",(COUNTIFS($L$4:L269,L269)))</f>
        <v/>
      </c>
      <c r="F269" s="13">
        <f ca="1">IF(OR(B269&lt;&gt;2,C269&lt;&gt;1,D269&lt;&gt;1,H269&lt;&gt;1),0,
COUNTIFS($B$4:B269,2,$C$4:C269,1,$D$4:D269,1,$H$4:H269,1))</f>
        <v>0</v>
      </c>
      <c r="G269" s="26" t="str">
        <f>IF(I269="","",(COUNTIF($E$4:E269,E269)))</f>
        <v/>
      </c>
      <c r="H269" s="1">
        <f ca="1">IF(AND(J269="SAYIM",FİLTRE!$H$5="RAFTA",U269&lt;&gt;0),1,0)+
IF(AND(J269="İADE DEPO",FİLTRE!$H$5="İADE DEPO"),1,0)+
IF(FİLTRE!$H$5="TÜMÜ",1,0)+
IF(AND(J269="FİRMA İADE",FİLTRE!$H$5="FİRMA İADE"),1,0)+
IF(AND(J269="İMHA",FİLTRE!$H$5="İMHA"),1,0)</f>
        <v>1</v>
      </c>
      <c r="I269" s="5"/>
      <c r="J269" s="3"/>
      <c r="K269" s="3"/>
      <c r="L269" s="28" t="str">
        <f>(IF(K269="","",(VLOOKUP(K269,'ÜRÜN LİSTESİ'!B:C,2,0))))</f>
        <v/>
      </c>
      <c r="M269" s="29" t="str">
        <f>IF(K269="","",VLOOKUP(K269,'ÜRÜN LİSTESİ'!B:D,3,0))</f>
        <v/>
      </c>
      <c r="N269" s="28" t="str">
        <f>IF(K269="","",VLOOKUP(K269,'ÜRÜN LİSTESİ'!B:F,5,0))</f>
        <v/>
      </c>
      <c r="O269" s="5"/>
      <c r="P269" s="56" t="str">
        <f t="shared" ca="1" si="99"/>
        <v/>
      </c>
      <c r="Q269" s="57"/>
      <c r="R269" s="51" t="str">
        <f>IF(K269="","",
(IF($AK$2&gt;$AL$2,0,IF(K269="","",VLOOKUP(K269,'ÜRÜN LİSTESİ'!B:F,4,0)))))</f>
        <v/>
      </c>
      <c r="S269" s="51" t="str">
        <f t="shared" si="101"/>
        <v/>
      </c>
      <c r="T269" s="58" t="str">
        <f t="shared" ca="1" si="102"/>
        <v/>
      </c>
      <c r="U269" s="54" t="str">
        <f t="shared" ca="1" si="103"/>
        <v/>
      </c>
      <c r="V269" s="23"/>
      <c r="W269" s="54" t="str">
        <f t="shared" ca="1" si="104"/>
        <v/>
      </c>
      <c r="X269" s="54" t="str">
        <f t="shared" ca="1" si="105"/>
        <v/>
      </c>
      <c r="Y269"/>
      <c r="Z269"/>
      <c r="AA269" s="54" t="str">
        <f t="shared" si="106"/>
        <v/>
      </c>
      <c r="AB269" s="89" t="str">
        <f t="shared" ca="1" si="107"/>
        <v/>
      </c>
      <c r="AC269" s="89" t="str">
        <f t="shared" ca="1" si="108"/>
        <v/>
      </c>
      <c r="AD269"/>
      <c r="AE269" s="79" t="e">
        <f t="shared" si="92"/>
        <v>#VALUE!</v>
      </c>
      <c r="AF269" s="79" t="str">
        <f t="shared" si="93"/>
        <v/>
      </c>
      <c r="AG269" s="81" t="str">
        <f t="shared" si="109"/>
        <v/>
      </c>
      <c r="AH269" s="81" t="e">
        <f t="shared" si="94"/>
        <v>#VALUE!</v>
      </c>
      <c r="AI269" s="81" t="str">
        <f t="shared" si="95"/>
        <v/>
      </c>
      <c r="AJ269"/>
      <c r="AK269"/>
      <c r="AL269"/>
      <c r="AM269">
        <f t="shared" si="100"/>
        <v>0</v>
      </c>
      <c r="AN269">
        <f>COUNTIFS($L$1:L269,L269,$O$1:O269,O269)</f>
        <v>0</v>
      </c>
      <c r="AO269">
        <f t="shared" si="110"/>
        <v>0</v>
      </c>
      <c r="AP269">
        <f>COUNTIFS($J$4:J269,"SAYIM",$L$4:L269,L269,$O$4:O269,O269)</f>
        <v>0</v>
      </c>
      <c r="AQ269"/>
      <c r="AR269" s="1" t="str">
        <f>FİLTRE!$H$5</f>
        <v>TÜMÜ</v>
      </c>
      <c r="AS269"/>
      <c r="AU269" s="56">
        <f t="shared" si="96"/>
        <v>0</v>
      </c>
      <c r="AV269" s="54" t="str">
        <f t="shared" ca="1" si="97"/>
        <v/>
      </c>
      <c r="AW269" s="54" t="str">
        <f t="shared" ca="1" si="98"/>
        <v/>
      </c>
    </row>
    <row r="270" spans="2:49" x14ac:dyDescent="0.25">
      <c r="B270" s="1" t="str">
        <f>IF(I270="","",
(IF(N270=FİLTRE!$H$6,2,0)+IF(FİLTRE!$H$6="TOPLAM",2,0))
)</f>
        <v/>
      </c>
      <c r="C270">
        <f ca="1">IF(FİLTRE!$M$5="",9,(IF(U270&gt;=FİLTRE!$M$5,1,0)))</f>
        <v>1</v>
      </c>
      <c r="D270" s="1">
        <f ca="1">IF(FİLTRE!$M$6="",9,(IF('SKT LİSTESİ'!P270&lt;=FİLTRE!$M$6,1,0)))</f>
        <v>0</v>
      </c>
      <c r="E270" s="25" t="str">
        <f>IF(I270="","",(COUNTIFS($L$4:L270,L270)))</f>
        <v/>
      </c>
      <c r="F270" s="13">
        <f ca="1">IF(OR(B270&lt;&gt;2,C270&lt;&gt;1,D270&lt;&gt;1,H270&lt;&gt;1),0,
COUNTIFS($B$4:B270,2,$C$4:C270,1,$D$4:D270,1,$H$4:H270,1))</f>
        <v>0</v>
      </c>
      <c r="G270" s="26" t="str">
        <f>IF(I270="","",(COUNTIF($E$4:E270,E270)))</f>
        <v/>
      </c>
      <c r="H270" s="1">
        <f ca="1">IF(AND(J270="SAYIM",FİLTRE!$H$5="RAFTA",U270&lt;&gt;0),1,0)+
IF(AND(J270="İADE DEPO",FİLTRE!$H$5="İADE DEPO"),1,0)+
IF(FİLTRE!$H$5="TÜMÜ",1,0)+
IF(AND(J270="FİRMA İADE",FİLTRE!$H$5="FİRMA İADE"),1,0)+
IF(AND(J270="İMHA",FİLTRE!$H$5="İMHA"),1,0)</f>
        <v>1</v>
      </c>
      <c r="I270" s="5"/>
      <c r="J270" s="3"/>
      <c r="K270" s="3"/>
      <c r="L270" s="28" t="str">
        <f>(IF(K270="","",(VLOOKUP(K270,'ÜRÜN LİSTESİ'!B:C,2,0))))</f>
        <v/>
      </c>
      <c r="M270" s="29" t="str">
        <f>IF(K270="","",VLOOKUP(K270,'ÜRÜN LİSTESİ'!B:D,3,0))</f>
        <v/>
      </c>
      <c r="N270" s="28" t="str">
        <f>IF(K270="","",VLOOKUP(K270,'ÜRÜN LİSTESİ'!B:F,5,0))</f>
        <v/>
      </c>
      <c r="O270" s="5"/>
      <c r="P270" s="56" t="str">
        <f t="shared" ca="1" si="99"/>
        <v/>
      </c>
      <c r="Q270" s="57"/>
      <c r="R270" s="51" t="str">
        <f>IF(K270="","",
(IF($AK$2&gt;$AL$2,0,IF(K270="","",VLOOKUP(K270,'ÜRÜN LİSTESİ'!B:F,4,0)))))</f>
        <v/>
      </c>
      <c r="S270" s="51" t="str">
        <f t="shared" si="101"/>
        <v/>
      </c>
      <c r="T270" s="58" t="str">
        <f t="shared" ca="1" si="102"/>
        <v/>
      </c>
      <c r="U270" s="54" t="str">
        <f t="shared" ca="1" si="103"/>
        <v/>
      </c>
      <c r="V270" s="23"/>
      <c r="W270" s="54" t="str">
        <f t="shared" ca="1" si="104"/>
        <v/>
      </c>
      <c r="X270" s="54" t="str">
        <f t="shared" ca="1" si="105"/>
        <v/>
      </c>
      <c r="Y270"/>
      <c r="Z270"/>
      <c r="AA270" s="54" t="str">
        <f t="shared" si="106"/>
        <v/>
      </c>
      <c r="AB270" s="89" t="str">
        <f t="shared" ca="1" si="107"/>
        <v/>
      </c>
      <c r="AC270" s="89" t="str">
        <f t="shared" ca="1" si="108"/>
        <v/>
      </c>
      <c r="AD270"/>
      <c r="AE270" s="79" t="e">
        <f t="shared" si="92"/>
        <v>#VALUE!</v>
      </c>
      <c r="AF270" s="79" t="str">
        <f t="shared" si="93"/>
        <v/>
      </c>
      <c r="AG270" s="81" t="str">
        <f t="shared" si="109"/>
        <v/>
      </c>
      <c r="AH270" s="81" t="e">
        <f t="shared" si="94"/>
        <v>#VALUE!</v>
      </c>
      <c r="AI270" s="81" t="str">
        <f t="shared" si="95"/>
        <v/>
      </c>
      <c r="AJ270"/>
      <c r="AK270"/>
      <c r="AL270"/>
      <c r="AM270">
        <f t="shared" si="100"/>
        <v>0</v>
      </c>
      <c r="AN270">
        <f>COUNTIFS($L$1:L270,L270,$O$1:O270,O270)</f>
        <v>0</v>
      </c>
      <c r="AO270">
        <f t="shared" si="110"/>
        <v>0</v>
      </c>
      <c r="AP270">
        <f>COUNTIFS($J$4:J270,"SAYIM",$L$4:L270,L270,$O$4:O270,O270)</f>
        <v>0</v>
      </c>
      <c r="AQ270"/>
      <c r="AR270" s="1" t="str">
        <f>FİLTRE!$H$5</f>
        <v>TÜMÜ</v>
      </c>
      <c r="AS270"/>
      <c r="AU270" s="56">
        <f t="shared" si="96"/>
        <v>0</v>
      </c>
      <c r="AV270" s="54" t="str">
        <f t="shared" ca="1" si="97"/>
        <v/>
      </c>
      <c r="AW270" s="54" t="str">
        <f t="shared" ca="1" si="98"/>
        <v/>
      </c>
    </row>
    <row r="271" spans="2:49" x14ac:dyDescent="0.25">
      <c r="B271" s="1" t="str">
        <f>IF(I271="","",
(IF(N271=FİLTRE!$H$6,2,0)+IF(FİLTRE!$H$6="TOPLAM",2,0))
)</f>
        <v/>
      </c>
      <c r="C271">
        <f ca="1">IF(FİLTRE!$M$5="",9,(IF(U271&gt;=FİLTRE!$M$5,1,0)))</f>
        <v>1</v>
      </c>
      <c r="D271" s="1">
        <f ca="1">IF(FİLTRE!$M$6="",9,(IF('SKT LİSTESİ'!P271&lt;=FİLTRE!$M$6,1,0)))</f>
        <v>0</v>
      </c>
      <c r="E271" s="25" t="str">
        <f>IF(I271="","",(COUNTIFS($L$4:L271,L271)))</f>
        <v/>
      </c>
      <c r="F271" s="13">
        <f ca="1">IF(OR(B271&lt;&gt;2,C271&lt;&gt;1,D271&lt;&gt;1,H271&lt;&gt;1),0,
COUNTIFS($B$4:B271,2,$C$4:C271,1,$D$4:D271,1,$H$4:H271,1))</f>
        <v>0</v>
      </c>
      <c r="G271" s="26" t="str">
        <f>IF(I271="","",(COUNTIF($E$4:E271,E271)))</f>
        <v/>
      </c>
      <c r="H271" s="1">
        <f ca="1">IF(AND(J271="SAYIM",FİLTRE!$H$5="RAFTA",U271&lt;&gt;0),1,0)+
IF(AND(J271="İADE DEPO",FİLTRE!$H$5="İADE DEPO"),1,0)+
IF(FİLTRE!$H$5="TÜMÜ",1,0)+
IF(AND(J271="FİRMA İADE",FİLTRE!$H$5="FİRMA İADE"),1,0)+
IF(AND(J271="İMHA",FİLTRE!$H$5="İMHA"),1,0)</f>
        <v>1</v>
      </c>
      <c r="I271" s="5"/>
      <c r="J271" s="3"/>
      <c r="K271" s="3"/>
      <c r="L271" s="28" t="str">
        <f>(IF(K271="","",(VLOOKUP(K271,'ÜRÜN LİSTESİ'!B:C,2,0))))</f>
        <v/>
      </c>
      <c r="M271" s="29" t="str">
        <f>IF(K271="","",VLOOKUP(K271,'ÜRÜN LİSTESİ'!B:D,3,0))</f>
        <v/>
      </c>
      <c r="N271" s="28" t="str">
        <f>IF(K271="","",VLOOKUP(K271,'ÜRÜN LİSTESİ'!B:F,5,0))</f>
        <v/>
      </c>
      <c r="O271" s="5"/>
      <c r="P271" s="56" t="str">
        <f t="shared" ca="1" si="99"/>
        <v/>
      </c>
      <c r="Q271" s="57"/>
      <c r="R271" s="51" t="str">
        <f>IF(K271="","",
(IF($AK$2&gt;$AL$2,0,IF(K271="","",VLOOKUP(K271,'ÜRÜN LİSTESİ'!B:F,4,0)))))</f>
        <v/>
      </c>
      <c r="S271" s="51" t="str">
        <f t="shared" si="101"/>
        <v/>
      </c>
      <c r="T271" s="58" t="str">
        <f t="shared" ca="1" si="102"/>
        <v/>
      </c>
      <c r="U271" s="54" t="str">
        <f t="shared" ca="1" si="103"/>
        <v/>
      </c>
      <c r="V271" s="23"/>
      <c r="W271" s="54" t="str">
        <f t="shared" ca="1" si="104"/>
        <v/>
      </c>
      <c r="X271" s="54" t="str">
        <f t="shared" ca="1" si="105"/>
        <v/>
      </c>
      <c r="Y271"/>
      <c r="Z271"/>
      <c r="AA271" s="54" t="str">
        <f t="shared" si="106"/>
        <v/>
      </c>
      <c r="AB271" s="89" t="str">
        <f t="shared" ca="1" si="107"/>
        <v/>
      </c>
      <c r="AC271" s="89" t="str">
        <f t="shared" ca="1" si="108"/>
        <v/>
      </c>
      <c r="AD271"/>
      <c r="AE271" s="79" t="e">
        <f t="shared" si="92"/>
        <v>#VALUE!</v>
      </c>
      <c r="AF271" s="79" t="str">
        <f t="shared" si="93"/>
        <v/>
      </c>
      <c r="AG271" s="81" t="str">
        <f t="shared" si="109"/>
        <v/>
      </c>
      <c r="AH271" s="81" t="e">
        <f t="shared" si="94"/>
        <v>#VALUE!</v>
      </c>
      <c r="AI271" s="81" t="str">
        <f t="shared" si="95"/>
        <v/>
      </c>
      <c r="AJ271"/>
      <c r="AK271"/>
      <c r="AL271"/>
      <c r="AM271">
        <f t="shared" si="100"/>
        <v>0</v>
      </c>
      <c r="AN271">
        <f>COUNTIFS($L$1:L271,L271,$O$1:O271,O271)</f>
        <v>0</v>
      </c>
      <c r="AO271">
        <f t="shared" si="110"/>
        <v>0</v>
      </c>
      <c r="AP271">
        <f>COUNTIFS($J$4:J271,"SAYIM",$L$4:L271,L271,$O$4:O271,O271)</f>
        <v>0</v>
      </c>
      <c r="AQ271"/>
      <c r="AR271" s="1" t="str">
        <f>FİLTRE!$H$5</f>
        <v>TÜMÜ</v>
      </c>
      <c r="AS271"/>
      <c r="AU271" s="56">
        <f t="shared" si="96"/>
        <v>0</v>
      </c>
      <c r="AV271" s="54" t="str">
        <f t="shared" ca="1" si="97"/>
        <v/>
      </c>
      <c r="AW271" s="54" t="str">
        <f t="shared" ca="1" si="98"/>
        <v/>
      </c>
    </row>
    <row r="272" spans="2:49" x14ac:dyDescent="0.25">
      <c r="B272" s="1" t="str">
        <f>IF(I272="","",
(IF(N272=FİLTRE!$H$6,2,0)+IF(FİLTRE!$H$6="TOPLAM",2,0))
)</f>
        <v/>
      </c>
      <c r="C272">
        <f ca="1">IF(FİLTRE!$M$5="",9,(IF(U272&gt;=FİLTRE!$M$5,1,0)))</f>
        <v>1</v>
      </c>
      <c r="D272" s="1">
        <f ca="1">IF(FİLTRE!$M$6="",9,(IF('SKT LİSTESİ'!P272&lt;=FİLTRE!$M$6,1,0)))</f>
        <v>0</v>
      </c>
      <c r="E272" s="25" t="str">
        <f>IF(I272="","",(COUNTIFS($L$4:L272,L272)))</f>
        <v/>
      </c>
      <c r="F272" s="13">
        <f ca="1">IF(OR(B272&lt;&gt;2,C272&lt;&gt;1,D272&lt;&gt;1,H272&lt;&gt;1),0,
COUNTIFS($B$4:B272,2,$C$4:C272,1,$D$4:D272,1,$H$4:H272,1))</f>
        <v>0</v>
      </c>
      <c r="G272" s="26" t="str">
        <f>IF(I272="","",(COUNTIF($E$4:E272,E272)))</f>
        <v/>
      </c>
      <c r="H272" s="1">
        <f ca="1">IF(AND(J272="SAYIM",FİLTRE!$H$5="RAFTA",U272&lt;&gt;0),1,0)+
IF(AND(J272="İADE DEPO",FİLTRE!$H$5="İADE DEPO"),1,0)+
IF(FİLTRE!$H$5="TÜMÜ",1,0)+
IF(AND(J272="FİRMA İADE",FİLTRE!$H$5="FİRMA İADE"),1,0)+
IF(AND(J272="İMHA",FİLTRE!$H$5="İMHA"),1,0)</f>
        <v>1</v>
      </c>
      <c r="I272" s="5"/>
      <c r="J272" s="3"/>
      <c r="K272" s="3"/>
      <c r="L272" s="28" t="str">
        <f>(IF(K272="","",(VLOOKUP(K272,'ÜRÜN LİSTESİ'!B:C,2,0))))</f>
        <v/>
      </c>
      <c r="M272" s="29" t="str">
        <f>IF(K272="","",VLOOKUP(K272,'ÜRÜN LİSTESİ'!B:D,3,0))</f>
        <v/>
      </c>
      <c r="N272" s="28" t="str">
        <f>IF(K272="","",VLOOKUP(K272,'ÜRÜN LİSTESİ'!B:F,5,0))</f>
        <v/>
      </c>
      <c r="O272" s="5"/>
      <c r="P272" s="56" t="str">
        <f t="shared" ca="1" si="99"/>
        <v/>
      </c>
      <c r="Q272" s="57"/>
      <c r="R272" s="51" t="str">
        <f>IF(K272="","",
(IF($AK$2&gt;$AL$2,0,IF(K272="","",VLOOKUP(K272,'ÜRÜN LİSTESİ'!B:F,4,0)))))</f>
        <v/>
      </c>
      <c r="S272" s="51" t="str">
        <f t="shared" si="101"/>
        <v/>
      </c>
      <c r="T272" s="58" t="str">
        <f t="shared" ca="1" si="102"/>
        <v/>
      </c>
      <c r="U272" s="54" t="str">
        <f t="shared" ca="1" si="103"/>
        <v/>
      </c>
      <c r="V272" s="23"/>
      <c r="W272" s="54" t="str">
        <f t="shared" ca="1" si="104"/>
        <v/>
      </c>
      <c r="X272" s="54" t="str">
        <f t="shared" ca="1" si="105"/>
        <v/>
      </c>
      <c r="Y272"/>
      <c r="Z272"/>
      <c r="AA272" s="54" t="str">
        <f t="shared" si="106"/>
        <v/>
      </c>
      <c r="AB272" s="89" t="str">
        <f t="shared" ca="1" si="107"/>
        <v/>
      </c>
      <c r="AC272" s="89" t="str">
        <f t="shared" ca="1" si="108"/>
        <v/>
      </c>
      <c r="AD272"/>
      <c r="AE272" s="79" t="e">
        <f t="shared" si="92"/>
        <v>#VALUE!</v>
      </c>
      <c r="AF272" s="79" t="str">
        <f t="shared" si="93"/>
        <v/>
      </c>
      <c r="AG272" s="81" t="str">
        <f t="shared" si="109"/>
        <v/>
      </c>
      <c r="AH272" s="81" t="e">
        <f t="shared" si="94"/>
        <v>#VALUE!</v>
      </c>
      <c r="AI272" s="81" t="str">
        <f t="shared" si="95"/>
        <v/>
      </c>
      <c r="AJ272"/>
      <c r="AK272"/>
      <c r="AL272"/>
      <c r="AM272">
        <f t="shared" si="100"/>
        <v>0</v>
      </c>
      <c r="AN272">
        <f>COUNTIFS($L$1:L272,L272,$O$1:O272,O272)</f>
        <v>0</v>
      </c>
      <c r="AO272">
        <f t="shared" si="110"/>
        <v>0</v>
      </c>
      <c r="AP272">
        <f>COUNTIFS($J$4:J272,"SAYIM",$L$4:L272,L272,$O$4:O272,O272)</f>
        <v>0</v>
      </c>
      <c r="AQ272"/>
      <c r="AR272" s="1" t="str">
        <f>FİLTRE!$H$5</f>
        <v>TÜMÜ</v>
      </c>
      <c r="AS272"/>
      <c r="AU272" s="56">
        <f t="shared" si="96"/>
        <v>0</v>
      </c>
      <c r="AV272" s="54" t="str">
        <f t="shared" ca="1" si="97"/>
        <v/>
      </c>
      <c r="AW272" s="54" t="str">
        <f t="shared" ca="1" si="98"/>
        <v/>
      </c>
    </row>
    <row r="273" spans="2:49" x14ac:dyDescent="0.25">
      <c r="B273" s="1" t="str">
        <f>IF(I273="","",
(IF(N273=FİLTRE!$H$6,2,0)+IF(FİLTRE!$H$6="TOPLAM",2,0))
)</f>
        <v/>
      </c>
      <c r="C273">
        <f ca="1">IF(FİLTRE!$M$5="",9,(IF(U273&gt;=FİLTRE!$M$5,1,0)))</f>
        <v>1</v>
      </c>
      <c r="D273" s="1">
        <f ca="1">IF(FİLTRE!$M$6="",9,(IF('SKT LİSTESİ'!P273&lt;=FİLTRE!$M$6,1,0)))</f>
        <v>0</v>
      </c>
      <c r="E273" s="25" t="str">
        <f>IF(I273="","",(COUNTIFS($L$4:L273,L273)))</f>
        <v/>
      </c>
      <c r="F273" s="13">
        <f ca="1">IF(OR(B273&lt;&gt;2,C273&lt;&gt;1,D273&lt;&gt;1,H273&lt;&gt;1),0,
COUNTIFS($B$4:B273,2,$C$4:C273,1,$D$4:D273,1,$H$4:H273,1))</f>
        <v>0</v>
      </c>
      <c r="G273" s="26" t="str">
        <f>IF(I273="","",(COUNTIF($E$4:E273,E273)))</f>
        <v/>
      </c>
      <c r="H273" s="1">
        <f ca="1">IF(AND(J273="SAYIM",FİLTRE!$H$5="RAFTA",U273&lt;&gt;0),1,0)+
IF(AND(J273="İADE DEPO",FİLTRE!$H$5="İADE DEPO"),1,0)+
IF(FİLTRE!$H$5="TÜMÜ",1,0)+
IF(AND(J273="FİRMA İADE",FİLTRE!$H$5="FİRMA İADE"),1,0)+
IF(AND(J273="İMHA",FİLTRE!$H$5="İMHA"),1,0)</f>
        <v>1</v>
      </c>
      <c r="I273" s="5"/>
      <c r="J273" s="3"/>
      <c r="K273" s="3"/>
      <c r="L273" s="28" t="str">
        <f>(IF(K273="","",(VLOOKUP(K273,'ÜRÜN LİSTESİ'!B:C,2,0))))</f>
        <v/>
      </c>
      <c r="M273" s="29" t="str">
        <f>IF(K273="","",VLOOKUP(K273,'ÜRÜN LİSTESİ'!B:D,3,0))</f>
        <v/>
      </c>
      <c r="N273" s="28" t="str">
        <f>IF(K273="","",VLOOKUP(K273,'ÜRÜN LİSTESİ'!B:F,5,0))</f>
        <v/>
      </c>
      <c r="O273" s="5"/>
      <c r="P273" s="56" t="str">
        <f t="shared" ca="1" si="99"/>
        <v/>
      </c>
      <c r="Q273" s="57"/>
      <c r="R273" s="51" t="str">
        <f>IF(K273="","",
(IF($AK$2&gt;$AL$2,0,IF(K273="","",VLOOKUP(K273,'ÜRÜN LİSTESİ'!B:F,4,0)))))</f>
        <v/>
      </c>
      <c r="S273" s="51" t="str">
        <f t="shared" si="101"/>
        <v/>
      </c>
      <c r="T273" s="58" t="str">
        <f t="shared" ca="1" si="102"/>
        <v/>
      </c>
      <c r="U273" s="54" t="str">
        <f t="shared" ca="1" si="103"/>
        <v/>
      </c>
      <c r="V273" s="23"/>
      <c r="W273" s="54" t="str">
        <f t="shared" ca="1" si="104"/>
        <v/>
      </c>
      <c r="X273" s="54" t="str">
        <f t="shared" ca="1" si="105"/>
        <v/>
      </c>
      <c r="Y273"/>
      <c r="Z273"/>
      <c r="AA273" s="54" t="str">
        <f t="shared" si="106"/>
        <v/>
      </c>
      <c r="AB273" s="89" t="str">
        <f t="shared" ca="1" si="107"/>
        <v/>
      </c>
      <c r="AC273" s="89" t="str">
        <f t="shared" ca="1" si="108"/>
        <v/>
      </c>
      <c r="AD273"/>
      <c r="AE273" s="79" t="e">
        <f t="shared" si="92"/>
        <v>#VALUE!</v>
      </c>
      <c r="AF273" s="79" t="str">
        <f t="shared" si="93"/>
        <v/>
      </c>
      <c r="AG273" s="81" t="str">
        <f t="shared" si="109"/>
        <v/>
      </c>
      <c r="AH273" s="81" t="e">
        <f t="shared" si="94"/>
        <v>#VALUE!</v>
      </c>
      <c r="AI273" s="81" t="str">
        <f t="shared" si="95"/>
        <v/>
      </c>
      <c r="AJ273"/>
      <c r="AK273"/>
      <c r="AL273"/>
      <c r="AM273">
        <f t="shared" si="100"/>
        <v>0</v>
      </c>
      <c r="AN273">
        <f>COUNTIFS($L$1:L273,L273,$O$1:O273,O273)</f>
        <v>0</v>
      </c>
      <c r="AO273">
        <f t="shared" si="110"/>
        <v>0</v>
      </c>
      <c r="AP273">
        <f>COUNTIFS($J$4:J273,"SAYIM",$L$4:L273,L273,$O$4:O273,O273)</f>
        <v>0</v>
      </c>
      <c r="AQ273"/>
      <c r="AR273" s="1" t="str">
        <f>FİLTRE!$H$5</f>
        <v>TÜMÜ</v>
      </c>
      <c r="AS273"/>
      <c r="AU273" s="56">
        <f t="shared" si="96"/>
        <v>0</v>
      </c>
      <c r="AV273" s="54" t="str">
        <f t="shared" ca="1" si="97"/>
        <v/>
      </c>
      <c r="AW273" s="54" t="str">
        <f t="shared" ca="1" si="98"/>
        <v/>
      </c>
    </row>
    <row r="274" spans="2:49" x14ac:dyDescent="0.25">
      <c r="B274" s="1" t="str">
        <f>IF(I274="","",
(IF(N274=FİLTRE!$H$6,2,0)+IF(FİLTRE!$H$6="TOPLAM",2,0))
)</f>
        <v/>
      </c>
      <c r="C274">
        <f ca="1">IF(FİLTRE!$M$5="",9,(IF(U274&gt;=FİLTRE!$M$5,1,0)))</f>
        <v>1</v>
      </c>
      <c r="D274" s="1">
        <f ca="1">IF(FİLTRE!$M$6="",9,(IF('SKT LİSTESİ'!P274&lt;=FİLTRE!$M$6,1,0)))</f>
        <v>0</v>
      </c>
      <c r="E274" s="25" t="str">
        <f>IF(I274="","",(COUNTIFS($L$4:L274,L274)))</f>
        <v/>
      </c>
      <c r="F274" s="13">
        <f ca="1">IF(OR(B274&lt;&gt;2,C274&lt;&gt;1,D274&lt;&gt;1,H274&lt;&gt;1),0,
COUNTIFS($B$4:B274,2,$C$4:C274,1,$D$4:D274,1,$H$4:H274,1))</f>
        <v>0</v>
      </c>
      <c r="G274" s="26" t="str">
        <f>IF(I274="","",(COUNTIF($E$4:E274,E274)))</f>
        <v/>
      </c>
      <c r="H274" s="1">
        <f ca="1">IF(AND(J274="SAYIM",FİLTRE!$H$5="RAFTA",U274&lt;&gt;0),1,0)+
IF(AND(J274="İADE DEPO",FİLTRE!$H$5="İADE DEPO"),1,0)+
IF(FİLTRE!$H$5="TÜMÜ",1,0)+
IF(AND(J274="FİRMA İADE",FİLTRE!$H$5="FİRMA İADE"),1,0)+
IF(AND(J274="İMHA",FİLTRE!$H$5="İMHA"),1,0)</f>
        <v>1</v>
      </c>
      <c r="I274" s="5"/>
      <c r="J274" s="3"/>
      <c r="K274" s="3"/>
      <c r="L274" s="28" t="str">
        <f>(IF(K274="","",(VLOOKUP(K274,'ÜRÜN LİSTESİ'!B:C,2,0))))</f>
        <v/>
      </c>
      <c r="M274" s="29" t="str">
        <f>IF(K274="","",VLOOKUP(K274,'ÜRÜN LİSTESİ'!B:D,3,0))</f>
        <v/>
      </c>
      <c r="N274" s="28" t="str">
        <f>IF(K274="","",VLOOKUP(K274,'ÜRÜN LİSTESİ'!B:F,5,0))</f>
        <v/>
      </c>
      <c r="O274" s="5"/>
      <c r="P274" s="56" t="str">
        <f t="shared" ca="1" si="99"/>
        <v/>
      </c>
      <c r="Q274" s="57"/>
      <c r="R274" s="51" t="str">
        <f>IF(K274="","",
(IF($AK$2&gt;$AL$2,0,IF(K274="","",VLOOKUP(K274,'ÜRÜN LİSTESİ'!B:F,4,0)))))</f>
        <v/>
      </c>
      <c r="S274" s="51" t="str">
        <f t="shared" si="101"/>
        <v/>
      </c>
      <c r="T274" s="58" t="str">
        <f t="shared" ca="1" si="102"/>
        <v/>
      </c>
      <c r="U274" s="54" t="str">
        <f t="shared" ca="1" si="103"/>
        <v/>
      </c>
      <c r="V274" s="23"/>
      <c r="W274" s="54" t="str">
        <f t="shared" ca="1" si="104"/>
        <v/>
      </c>
      <c r="X274" s="54" t="str">
        <f t="shared" ca="1" si="105"/>
        <v/>
      </c>
      <c r="Y274"/>
      <c r="Z274"/>
      <c r="AA274" s="54" t="str">
        <f t="shared" si="106"/>
        <v/>
      </c>
      <c r="AB274" s="89" t="str">
        <f t="shared" ca="1" si="107"/>
        <v/>
      </c>
      <c r="AC274" s="89" t="str">
        <f t="shared" ca="1" si="108"/>
        <v/>
      </c>
      <c r="AD274"/>
      <c r="AE274" s="79" t="e">
        <f t="shared" ref="AE274:AE337" si="111">IF(AO274=AP274,Q274*R274,0)</f>
        <v>#VALUE!</v>
      </c>
      <c r="AF274" s="79" t="str">
        <f t="shared" ref="AF274:AF337" si="112">IF(I274="","",IF(AO274=AP274,Q274,0))</f>
        <v/>
      </c>
      <c r="AG274" s="81" t="str">
        <f t="shared" si="109"/>
        <v/>
      </c>
      <c r="AH274" s="81" t="e">
        <f t="shared" ref="AH274:AH337" si="113">IF(AE274=0,0,AG274)</f>
        <v>#VALUE!</v>
      </c>
      <c r="AI274" s="81" t="str">
        <f t="shared" ref="AI274:AI337" si="114">IFERROR(AH274*R274,"")</f>
        <v/>
      </c>
      <c r="AJ274"/>
      <c r="AK274"/>
      <c r="AL274"/>
      <c r="AM274">
        <f t="shared" si="100"/>
        <v>0</v>
      </c>
      <c r="AN274">
        <f>COUNTIFS($L$1:L274,L274,$O$1:O274,O274)</f>
        <v>0</v>
      </c>
      <c r="AO274">
        <f t="shared" si="110"/>
        <v>0</v>
      </c>
      <c r="AP274">
        <f>COUNTIFS($J$4:J274,"SAYIM",$L$4:L274,L274,$O$4:O274,O274)</f>
        <v>0</v>
      </c>
      <c r="AQ274"/>
      <c r="AR274" s="1" t="str">
        <f>FİLTRE!$H$5</f>
        <v>TÜMÜ</v>
      </c>
      <c r="AS274"/>
      <c r="AU274" s="56">
        <f t="shared" si="96"/>
        <v>0</v>
      </c>
      <c r="AV274" s="54" t="str">
        <f t="shared" ca="1" si="97"/>
        <v/>
      </c>
      <c r="AW274" s="54" t="str">
        <f t="shared" ca="1" si="98"/>
        <v/>
      </c>
    </row>
    <row r="275" spans="2:49" x14ac:dyDescent="0.25">
      <c r="B275" s="1" t="str">
        <f>IF(I275="","",
(IF(N275=FİLTRE!$H$6,2,0)+IF(FİLTRE!$H$6="TOPLAM",2,0))
)</f>
        <v/>
      </c>
      <c r="C275">
        <f ca="1">IF(FİLTRE!$M$5="",9,(IF(U275&gt;=FİLTRE!$M$5,1,0)))</f>
        <v>1</v>
      </c>
      <c r="D275" s="1">
        <f ca="1">IF(FİLTRE!$M$6="",9,(IF('SKT LİSTESİ'!P275&lt;=FİLTRE!$M$6,1,0)))</f>
        <v>0</v>
      </c>
      <c r="E275" s="25" t="str">
        <f>IF(I275="","",(COUNTIFS($L$4:L275,L275)))</f>
        <v/>
      </c>
      <c r="F275" s="13">
        <f ca="1">IF(OR(B275&lt;&gt;2,C275&lt;&gt;1,D275&lt;&gt;1,H275&lt;&gt;1),0,
COUNTIFS($B$4:B275,2,$C$4:C275,1,$D$4:D275,1,$H$4:H275,1))</f>
        <v>0</v>
      </c>
      <c r="G275" s="26" t="str">
        <f>IF(I275="","",(COUNTIF($E$4:E275,E275)))</f>
        <v/>
      </c>
      <c r="H275" s="1">
        <f ca="1">IF(AND(J275="SAYIM",FİLTRE!$H$5="RAFTA",U275&lt;&gt;0),1,0)+
IF(AND(J275="İADE DEPO",FİLTRE!$H$5="İADE DEPO"),1,0)+
IF(FİLTRE!$H$5="TÜMÜ",1,0)+
IF(AND(J275="FİRMA İADE",FİLTRE!$H$5="FİRMA İADE"),1,0)+
IF(AND(J275="İMHA",FİLTRE!$H$5="İMHA"),1,0)</f>
        <v>1</v>
      </c>
      <c r="I275" s="5"/>
      <c r="J275" s="3"/>
      <c r="K275" s="3"/>
      <c r="L275" s="28" t="str">
        <f>(IF(K275="","",(VLOOKUP(K275,'ÜRÜN LİSTESİ'!B:C,2,0))))</f>
        <v/>
      </c>
      <c r="M275" s="29" t="str">
        <f>IF(K275="","",VLOOKUP(K275,'ÜRÜN LİSTESİ'!B:D,3,0))</f>
        <v/>
      </c>
      <c r="N275" s="28" t="str">
        <f>IF(K275="","",VLOOKUP(K275,'ÜRÜN LİSTESİ'!B:F,5,0))</f>
        <v/>
      </c>
      <c r="O275" s="5"/>
      <c r="P275" s="56" t="str">
        <f t="shared" ca="1" si="99"/>
        <v/>
      </c>
      <c r="Q275" s="57"/>
      <c r="R275" s="51" t="str">
        <f>IF(K275="","",
(IF($AK$2&gt;$AL$2,0,IF(K275="","",VLOOKUP(K275,'ÜRÜN LİSTESİ'!B:F,4,0)))))</f>
        <v/>
      </c>
      <c r="S275" s="51" t="str">
        <f t="shared" si="101"/>
        <v/>
      </c>
      <c r="T275" s="58" t="str">
        <f t="shared" ca="1" si="102"/>
        <v/>
      </c>
      <c r="U275" s="54" t="str">
        <f t="shared" ca="1" si="103"/>
        <v/>
      </c>
      <c r="V275" s="23"/>
      <c r="W275" s="54" t="str">
        <f t="shared" ca="1" si="104"/>
        <v/>
      </c>
      <c r="X275" s="54" t="str">
        <f t="shared" ca="1" si="105"/>
        <v/>
      </c>
      <c r="Y275"/>
      <c r="Z275"/>
      <c r="AA275" s="54" t="str">
        <f t="shared" si="106"/>
        <v/>
      </c>
      <c r="AB275" s="89" t="str">
        <f t="shared" ca="1" si="107"/>
        <v/>
      </c>
      <c r="AC275" s="89" t="str">
        <f t="shared" ca="1" si="108"/>
        <v/>
      </c>
      <c r="AD275"/>
      <c r="AE275" s="79" t="e">
        <f t="shared" si="111"/>
        <v>#VALUE!</v>
      </c>
      <c r="AF275" s="79" t="str">
        <f t="shared" si="112"/>
        <v/>
      </c>
      <c r="AG275" s="81" t="str">
        <f t="shared" si="109"/>
        <v/>
      </c>
      <c r="AH275" s="81" t="e">
        <f t="shared" si="113"/>
        <v>#VALUE!</v>
      </c>
      <c r="AI275" s="81" t="str">
        <f t="shared" si="114"/>
        <v/>
      </c>
      <c r="AJ275"/>
      <c r="AK275"/>
      <c r="AL275"/>
      <c r="AM275">
        <f t="shared" si="100"/>
        <v>0</v>
      </c>
      <c r="AN275">
        <f>COUNTIFS($L$1:L275,L275,$O$1:O275,O275)</f>
        <v>0</v>
      </c>
      <c r="AO275">
        <f t="shared" si="110"/>
        <v>0</v>
      </c>
      <c r="AP275">
        <f>COUNTIFS($J$4:J275,"SAYIM",$L$4:L275,L275,$O$4:O275,O275)</f>
        <v>0</v>
      </c>
      <c r="AQ275"/>
      <c r="AR275" s="1" t="str">
        <f>FİLTRE!$H$5</f>
        <v>TÜMÜ</v>
      </c>
      <c r="AS275"/>
      <c r="AU275" s="56">
        <f t="shared" si="96"/>
        <v>0</v>
      </c>
      <c r="AV275" s="54" t="str">
        <f t="shared" ca="1" si="97"/>
        <v/>
      </c>
      <c r="AW275" s="54" t="str">
        <f t="shared" ca="1" si="98"/>
        <v/>
      </c>
    </row>
    <row r="276" spans="2:49" x14ac:dyDescent="0.25">
      <c r="B276" s="1" t="str">
        <f>IF(I276="","",
(IF(N276=FİLTRE!$H$6,2,0)+IF(FİLTRE!$H$6="TOPLAM",2,0))
)</f>
        <v/>
      </c>
      <c r="C276">
        <f ca="1">IF(FİLTRE!$M$5="",9,(IF(U276&gt;=FİLTRE!$M$5,1,0)))</f>
        <v>1</v>
      </c>
      <c r="D276" s="1">
        <f ca="1">IF(FİLTRE!$M$6="",9,(IF('SKT LİSTESİ'!P276&lt;=FİLTRE!$M$6,1,0)))</f>
        <v>0</v>
      </c>
      <c r="E276" s="25" t="str">
        <f>IF(I276="","",(COUNTIFS($L$4:L276,L276)))</f>
        <v/>
      </c>
      <c r="F276" s="13">
        <f ca="1">IF(OR(B276&lt;&gt;2,C276&lt;&gt;1,D276&lt;&gt;1,H276&lt;&gt;1),0,
COUNTIFS($B$4:B276,2,$C$4:C276,1,$D$4:D276,1,$H$4:H276,1))</f>
        <v>0</v>
      </c>
      <c r="G276" s="26" t="str">
        <f>IF(I276="","",(COUNTIF($E$4:E276,E276)))</f>
        <v/>
      </c>
      <c r="H276" s="1">
        <f ca="1">IF(AND(J276="SAYIM",FİLTRE!$H$5="RAFTA",U276&lt;&gt;0),1,0)+
IF(AND(J276="İADE DEPO",FİLTRE!$H$5="İADE DEPO"),1,0)+
IF(FİLTRE!$H$5="TÜMÜ",1,0)+
IF(AND(J276="FİRMA İADE",FİLTRE!$H$5="FİRMA İADE"),1,0)+
IF(AND(J276="İMHA",FİLTRE!$H$5="İMHA"),1,0)</f>
        <v>1</v>
      </c>
      <c r="I276" s="5"/>
      <c r="J276" s="3"/>
      <c r="K276" s="3"/>
      <c r="L276" s="28" t="str">
        <f>(IF(K276="","",(VLOOKUP(K276,'ÜRÜN LİSTESİ'!B:C,2,0))))</f>
        <v/>
      </c>
      <c r="M276" s="29" t="str">
        <f>IF(K276="","",VLOOKUP(K276,'ÜRÜN LİSTESİ'!B:D,3,0))</f>
        <v/>
      </c>
      <c r="N276" s="28" t="str">
        <f>IF(K276="","",VLOOKUP(K276,'ÜRÜN LİSTESİ'!B:F,5,0))</f>
        <v/>
      </c>
      <c r="O276" s="5"/>
      <c r="P276" s="56" t="str">
        <f t="shared" ca="1" si="99"/>
        <v/>
      </c>
      <c r="Q276" s="57"/>
      <c r="R276" s="51" t="str">
        <f>IF(K276="","",
(IF($AK$2&gt;$AL$2,0,IF(K276="","",VLOOKUP(K276,'ÜRÜN LİSTESİ'!B:F,4,0)))))</f>
        <v/>
      </c>
      <c r="S276" s="51" t="str">
        <f t="shared" si="101"/>
        <v/>
      </c>
      <c r="T276" s="58" t="str">
        <f t="shared" ca="1" si="102"/>
        <v/>
      </c>
      <c r="U276" s="54" t="str">
        <f t="shared" ca="1" si="103"/>
        <v/>
      </c>
      <c r="V276" s="23"/>
      <c r="W276" s="54" t="str">
        <f t="shared" ca="1" si="104"/>
        <v/>
      </c>
      <c r="X276" s="54" t="str">
        <f t="shared" ca="1" si="105"/>
        <v/>
      </c>
      <c r="Y276"/>
      <c r="Z276"/>
      <c r="AA276" s="54" t="str">
        <f t="shared" si="106"/>
        <v/>
      </c>
      <c r="AB276" s="89" t="str">
        <f t="shared" ca="1" si="107"/>
        <v/>
      </c>
      <c r="AC276" s="89" t="str">
        <f t="shared" ca="1" si="108"/>
        <v/>
      </c>
      <c r="AD276"/>
      <c r="AE276" s="79" t="e">
        <f t="shared" si="111"/>
        <v>#VALUE!</v>
      </c>
      <c r="AF276" s="79" t="str">
        <f t="shared" si="112"/>
        <v/>
      </c>
      <c r="AG276" s="81" t="str">
        <f t="shared" si="109"/>
        <v/>
      </c>
      <c r="AH276" s="81" t="e">
        <f t="shared" si="113"/>
        <v>#VALUE!</v>
      </c>
      <c r="AI276" s="81" t="str">
        <f t="shared" si="114"/>
        <v/>
      </c>
      <c r="AJ276"/>
      <c r="AK276"/>
      <c r="AL276"/>
      <c r="AM276">
        <f t="shared" si="100"/>
        <v>0</v>
      </c>
      <c r="AN276">
        <f>COUNTIFS($L$1:L276,L276,$O$1:O276,O276)</f>
        <v>0</v>
      </c>
      <c r="AO276">
        <f t="shared" si="110"/>
        <v>0</v>
      </c>
      <c r="AP276">
        <f>COUNTIFS($J$4:J276,"SAYIM",$L$4:L276,L276,$O$4:O276,O276)</f>
        <v>0</v>
      </c>
      <c r="AQ276"/>
      <c r="AR276" s="1" t="str">
        <f>FİLTRE!$H$5</f>
        <v>TÜMÜ</v>
      </c>
      <c r="AS276"/>
      <c r="AU276" s="56">
        <f t="shared" si="96"/>
        <v>0</v>
      </c>
      <c r="AV276" s="54" t="str">
        <f t="shared" ca="1" si="97"/>
        <v/>
      </c>
      <c r="AW276" s="54" t="str">
        <f t="shared" ca="1" si="98"/>
        <v/>
      </c>
    </row>
    <row r="277" spans="2:49" x14ac:dyDescent="0.25">
      <c r="B277" s="1" t="str">
        <f>IF(I277="","",
(IF(N277=FİLTRE!$H$6,2,0)+IF(FİLTRE!$H$6="TOPLAM",2,0))
)</f>
        <v/>
      </c>
      <c r="C277">
        <f ca="1">IF(FİLTRE!$M$5="",9,(IF(U277&gt;=FİLTRE!$M$5,1,0)))</f>
        <v>1</v>
      </c>
      <c r="D277" s="1">
        <f ca="1">IF(FİLTRE!$M$6="",9,(IF('SKT LİSTESİ'!P277&lt;=FİLTRE!$M$6,1,0)))</f>
        <v>0</v>
      </c>
      <c r="E277" s="25" t="str">
        <f>IF(I277="","",(COUNTIFS($L$4:L277,L277)))</f>
        <v/>
      </c>
      <c r="F277" s="13">
        <f ca="1">IF(OR(B277&lt;&gt;2,C277&lt;&gt;1,D277&lt;&gt;1,H277&lt;&gt;1),0,
COUNTIFS($B$4:B277,2,$C$4:C277,1,$D$4:D277,1,$H$4:H277,1))</f>
        <v>0</v>
      </c>
      <c r="G277" s="26" t="str">
        <f>IF(I277="","",(COUNTIF($E$4:E277,E277)))</f>
        <v/>
      </c>
      <c r="H277" s="1">
        <f ca="1">IF(AND(J277="SAYIM",FİLTRE!$H$5="RAFTA",U277&lt;&gt;0),1,0)+
IF(AND(J277="İADE DEPO",FİLTRE!$H$5="İADE DEPO"),1,0)+
IF(FİLTRE!$H$5="TÜMÜ",1,0)+
IF(AND(J277="FİRMA İADE",FİLTRE!$H$5="FİRMA İADE"),1,0)+
IF(AND(J277="İMHA",FİLTRE!$H$5="İMHA"),1,0)</f>
        <v>1</v>
      </c>
      <c r="I277" s="5"/>
      <c r="J277" s="3"/>
      <c r="K277" s="3"/>
      <c r="L277" s="28" t="str">
        <f>(IF(K277="","",(VLOOKUP(K277,'ÜRÜN LİSTESİ'!B:C,2,0))))</f>
        <v/>
      </c>
      <c r="M277" s="29" t="str">
        <f>IF(K277="","",VLOOKUP(K277,'ÜRÜN LİSTESİ'!B:D,3,0))</f>
        <v/>
      </c>
      <c r="N277" s="28" t="str">
        <f>IF(K277="","",VLOOKUP(K277,'ÜRÜN LİSTESİ'!B:F,5,0))</f>
        <v/>
      </c>
      <c r="O277" s="5"/>
      <c r="P277" s="56" t="str">
        <f t="shared" ca="1" si="99"/>
        <v/>
      </c>
      <c r="Q277" s="57"/>
      <c r="R277" s="51" t="str">
        <f>IF(K277="","",
(IF($AK$2&gt;$AL$2,0,IF(K277="","",VLOOKUP(K277,'ÜRÜN LİSTESİ'!B:F,4,0)))))</f>
        <v/>
      </c>
      <c r="S277" s="51" t="str">
        <f t="shared" si="101"/>
        <v/>
      </c>
      <c r="T277" s="58" t="str">
        <f t="shared" ca="1" si="102"/>
        <v/>
      </c>
      <c r="U277" s="54" t="str">
        <f t="shared" ca="1" si="103"/>
        <v/>
      </c>
      <c r="V277" s="23"/>
      <c r="W277" s="54" t="str">
        <f t="shared" ca="1" si="104"/>
        <v/>
      </c>
      <c r="X277" s="54" t="str">
        <f t="shared" ca="1" si="105"/>
        <v/>
      </c>
      <c r="Y277"/>
      <c r="Z277"/>
      <c r="AA277" s="54" t="str">
        <f t="shared" si="106"/>
        <v/>
      </c>
      <c r="AB277" s="89" t="str">
        <f t="shared" ca="1" si="107"/>
        <v/>
      </c>
      <c r="AC277" s="89" t="str">
        <f t="shared" ca="1" si="108"/>
        <v/>
      </c>
      <c r="AD277"/>
      <c r="AE277" s="79" t="e">
        <f t="shared" si="111"/>
        <v>#VALUE!</v>
      </c>
      <c r="AF277" s="79" t="str">
        <f t="shared" si="112"/>
        <v/>
      </c>
      <c r="AG277" s="81" t="str">
        <f t="shared" si="109"/>
        <v/>
      </c>
      <c r="AH277" s="81" t="e">
        <f t="shared" si="113"/>
        <v>#VALUE!</v>
      </c>
      <c r="AI277" s="81" t="str">
        <f t="shared" si="114"/>
        <v/>
      </c>
      <c r="AJ277"/>
      <c r="AK277"/>
      <c r="AL277"/>
      <c r="AM277">
        <f t="shared" si="100"/>
        <v>0</v>
      </c>
      <c r="AN277">
        <f>COUNTIFS($L$1:L277,L277,$O$1:O277,O277)</f>
        <v>0</v>
      </c>
      <c r="AO277">
        <f t="shared" si="110"/>
        <v>0</v>
      </c>
      <c r="AP277">
        <f>COUNTIFS($J$4:J277,"SAYIM",$L$4:L277,L277,$O$4:O277,O277)</f>
        <v>0</v>
      </c>
      <c r="AQ277"/>
      <c r="AR277" s="1" t="str">
        <f>FİLTRE!$H$5</f>
        <v>TÜMÜ</v>
      </c>
      <c r="AS277"/>
      <c r="AU277" s="56">
        <f t="shared" si="96"/>
        <v>0</v>
      </c>
      <c r="AV277" s="54" t="str">
        <f t="shared" ca="1" si="97"/>
        <v/>
      </c>
      <c r="AW277" s="54" t="str">
        <f t="shared" ca="1" si="98"/>
        <v/>
      </c>
    </row>
    <row r="278" spans="2:49" x14ac:dyDescent="0.25">
      <c r="B278" s="1" t="str">
        <f>IF(I278="","",
(IF(N278=FİLTRE!$H$6,2,0)+IF(FİLTRE!$H$6="TOPLAM",2,0))
)</f>
        <v/>
      </c>
      <c r="C278">
        <f ca="1">IF(FİLTRE!$M$5="",9,(IF(U278&gt;=FİLTRE!$M$5,1,0)))</f>
        <v>1</v>
      </c>
      <c r="D278" s="1">
        <f ca="1">IF(FİLTRE!$M$6="",9,(IF('SKT LİSTESİ'!P278&lt;=FİLTRE!$M$6,1,0)))</f>
        <v>0</v>
      </c>
      <c r="E278" s="25" t="str">
        <f>IF(I278="","",(COUNTIFS($L$4:L278,L278)))</f>
        <v/>
      </c>
      <c r="F278" s="13">
        <f ca="1">IF(OR(B278&lt;&gt;2,C278&lt;&gt;1,D278&lt;&gt;1,H278&lt;&gt;1),0,
COUNTIFS($B$4:B278,2,$C$4:C278,1,$D$4:D278,1,$H$4:H278,1))</f>
        <v>0</v>
      </c>
      <c r="G278" s="26" t="str">
        <f>IF(I278="","",(COUNTIF($E$4:E278,E278)))</f>
        <v/>
      </c>
      <c r="H278" s="1">
        <f ca="1">IF(AND(J278="SAYIM",FİLTRE!$H$5="RAFTA",U278&lt;&gt;0),1,0)+
IF(AND(J278="İADE DEPO",FİLTRE!$H$5="İADE DEPO"),1,0)+
IF(FİLTRE!$H$5="TÜMÜ",1,0)+
IF(AND(J278="FİRMA İADE",FİLTRE!$H$5="FİRMA İADE"),1,0)+
IF(AND(J278="İMHA",FİLTRE!$H$5="İMHA"),1,0)</f>
        <v>1</v>
      </c>
      <c r="I278" s="5"/>
      <c r="J278" s="3"/>
      <c r="K278" s="3"/>
      <c r="L278" s="28" t="str">
        <f>(IF(K278="","",(VLOOKUP(K278,'ÜRÜN LİSTESİ'!B:C,2,0))))</f>
        <v/>
      </c>
      <c r="M278" s="29" t="str">
        <f>IF(K278="","",VLOOKUP(K278,'ÜRÜN LİSTESİ'!B:D,3,0))</f>
        <v/>
      </c>
      <c r="N278" s="28" t="str">
        <f>IF(K278="","",VLOOKUP(K278,'ÜRÜN LİSTESİ'!B:F,5,0))</f>
        <v/>
      </c>
      <c r="O278" s="5"/>
      <c r="P278" s="56" t="str">
        <f t="shared" ca="1" si="99"/>
        <v/>
      </c>
      <c r="Q278" s="57"/>
      <c r="R278" s="51" t="str">
        <f>IF(K278="","",
(IF($AK$2&gt;$AL$2,0,IF(K278="","",VLOOKUP(K278,'ÜRÜN LİSTESİ'!B:F,4,0)))))</f>
        <v/>
      </c>
      <c r="S278" s="51" t="str">
        <f t="shared" si="101"/>
        <v/>
      </c>
      <c r="T278" s="58" t="str">
        <f t="shared" ca="1" si="102"/>
        <v/>
      </c>
      <c r="U278" s="54" t="str">
        <f t="shared" ca="1" si="103"/>
        <v/>
      </c>
      <c r="V278" s="23"/>
      <c r="W278" s="54" t="str">
        <f t="shared" ca="1" si="104"/>
        <v/>
      </c>
      <c r="X278" s="54" t="str">
        <f t="shared" ca="1" si="105"/>
        <v/>
      </c>
      <c r="Y278"/>
      <c r="Z278"/>
      <c r="AA278" s="54" t="str">
        <f t="shared" si="106"/>
        <v/>
      </c>
      <c r="AB278" s="89" t="str">
        <f t="shared" ca="1" si="107"/>
        <v/>
      </c>
      <c r="AC278" s="89" t="str">
        <f t="shared" ca="1" si="108"/>
        <v/>
      </c>
      <c r="AD278"/>
      <c r="AE278" s="79" t="e">
        <f t="shared" si="111"/>
        <v>#VALUE!</v>
      </c>
      <c r="AF278" s="79" t="str">
        <f t="shared" si="112"/>
        <v/>
      </c>
      <c r="AG278" s="81" t="str">
        <f t="shared" si="109"/>
        <v/>
      </c>
      <c r="AH278" s="81" t="e">
        <f t="shared" si="113"/>
        <v>#VALUE!</v>
      </c>
      <c r="AI278" s="81" t="str">
        <f t="shared" si="114"/>
        <v/>
      </c>
      <c r="AJ278"/>
      <c r="AK278"/>
      <c r="AL278"/>
      <c r="AM278">
        <f t="shared" si="100"/>
        <v>0</v>
      </c>
      <c r="AN278">
        <f>COUNTIFS($L$1:L278,L278,$O$1:O278,O278)</f>
        <v>0</v>
      </c>
      <c r="AO278">
        <f t="shared" si="110"/>
        <v>0</v>
      </c>
      <c r="AP278">
        <f>COUNTIFS($J$4:J278,"SAYIM",$L$4:L278,L278,$O$4:O278,O278)</f>
        <v>0</v>
      </c>
      <c r="AQ278"/>
      <c r="AR278" s="1" t="str">
        <f>FİLTRE!$H$5</f>
        <v>TÜMÜ</v>
      </c>
      <c r="AS278"/>
      <c r="AU278" s="56">
        <f t="shared" si="96"/>
        <v>0</v>
      </c>
      <c r="AV278" s="54" t="str">
        <f t="shared" ca="1" si="97"/>
        <v/>
      </c>
      <c r="AW278" s="54" t="str">
        <f t="shared" ca="1" si="98"/>
        <v/>
      </c>
    </row>
    <row r="279" spans="2:49" x14ac:dyDescent="0.25">
      <c r="B279" s="1" t="str">
        <f>IF(I279="","",
(IF(N279=FİLTRE!$H$6,2,0)+IF(FİLTRE!$H$6="TOPLAM",2,0))
)</f>
        <v/>
      </c>
      <c r="C279">
        <f ca="1">IF(FİLTRE!$M$5="",9,(IF(U279&gt;=FİLTRE!$M$5,1,0)))</f>
        <v>1</v>
      </c>
      <c r="D279" s="1">
        <f ca="1">IF(FİLTRE!$M$6="",9,(IF('SKT LİSTESİ'!P279&lt;=FİLTRE!$M$6,1,0)))</f>
        <v>0</v>
      </c>
      <c r="E279" s="25" t="str">
        <f>IF(I279="","",(COUNTIFS($L$4:L279,L279)))</f>
        <v/>
      </c>
      <c r="F279" s="13">
        <f ca="1">IF(OR(B279&lt;&gt;2,C279&lt;&gt;1,D279&lt;&gt;1,H279&lt;&gt;1),0,
COUNTIFS($B$4:B279,2,$C$4:C279,1,$D$4:D279,1,$H$4:H279,1))</f>
        <v>0</v>
      </c>
      <c r="G279" s="26" t="str">
        <f>IF(I279="","",(COUNTIF($E$4:E279,E279)))</f>
        <v/>
      </c>
      <c r="H279" s="1">
        <f ca="1">IF(AND(J279="SAYIM",FİLTRE!$H$5="RAFTA",U279&lt;&gt;0),1,0)+
IF(AND(J279="İADE DEPO",FİLTRE!$H$5="İADE DEPO"),1,0)+
IF(FİLTRE!$H$5="TÜMÜ",1,0)+
IF(AND(J279="FİRMA İADE",FİLTRE!$H$5="FİRMA İADE"),1,0)+
IF(AND(J279="İMHA",FİLTRE!$H$5="İMHA"),1,0)</f>
        <v>1</v>
      </c>
      <c r="I279" s="5"/>
      <c r="J279" s="3"/>
      <c r="K279" s="3"/>
      <c r="L279" s="28" t="str">
        <f>(IF(K279="","",(VLOOKUP(K279,'ÜRÜN LİSTESİ'!B:C,2,0))))</f>
        <v/>
      </c>
      <c r="M279" s="29" t="str">
        <f>IF(K279="","",VLOOKUP(K279,'ÜRÜN LİSTESİ'!B:D,3,0))</f>
        <v/>
      </c>
      <c r="N279" s="28" t="str">
        <f>IF(K279="","",VLOOKUP(K279,'ÜRÜN LİSTESİ'!B:F,5,0))</f>
        <v/>
      </c>
      <c r="O279" s="5"/>
      <c r="P279" s="56" t="str">
        <f t="shared" ca="1" si="99"/>
        <v/>
      </c>
      <c r="Q279" s="57"/>
      <c r="R279" s="51" t="str">
        <f>IF(K279="","",
(IF($AK$2&gt;$AL$2,0,IF(K279="","",VLOOKUP(K279,'ÜRÜN LİSTESİ'!B:F,4,0)))))</f>
        <v/>
      </c>
      <c r="S279" s="51" t="str">
        <f t="shared" si="101"/>
        <v/>
      </c>
      <c r="T279" s="58" t="str">
        <f t="shared" ca="1" si="102"/>
        <v/>
      </c>
      <c r="U279" s="54" t="str">
        <f t="shared" ca="1" si="103"/>
        <v/>
      </c>
      <c r="V279" s="23"/>
      <c r="W279" s="54" t="str">
        <f t="shared" ca="1" si="104"/>
        <v/>
      </c>
      <c r="X279" s="54" t="str">
        <f t="shared" ca="1" si="105"/>
        <v/>
      </c>
      <c r="Y279"/>
      <c r="Z279"/>
      <c r="AA279" s="54" t="str">
        <f t="shared" si="106"/>
        <v/>
      </c>
      <c r="AB279" s="89" t="str">
        <f t="shared" ca="1" si="107"/>
        <v/>
      </c>
      <c r="AC279" s="89" t="str">
        <f t="shared" ca="1" si="108"/>
        <v/>
      </c>
      <c r="AD279"/>
      <c r="AE279" s="79" t="e">
        <f t="shared" si="111"/>
        <v>#VALUE!</v>
      </c>
      <c r="AF279" s="79" t="str">
        <f t="shared" si="112"/>
        <v/>
      </c>
      <c r="AG279" s="81" t="str">
        <f t="shared" si="109"/>
        <v/>
      </c>
      <c r="AH279" s="81" t="e">
        <f t="shared" si="113"/>
        <v>#VALUE!</v>
      </c>
      <c r="AI279" s="81" t="str">
        <f t="shared" si="114"/>
        <v/>
      </c>
      <c r="AJ279"/>
      <c r="AK279"/>
      <c r="AL279"/>
      <c r="AM279">
        <f t="shared" si="100"/>
        <v>0</v>
      </c>
      <c r="AN279">
        <f>COUNTIFS($L$1:L279,L279,$O$1:O279,O279)</f>
        <v>0</v>
      </c>
      <c r="AO279">
        <f t="shared" si="110"/>
        <v>0</v>
      </c>
      <c r="AP279">
        <f>COUNTIFS($J$4:J279,"SAYIM",$L$4:L279,L279,$O$4:O279,O279)</f>
        <v>0</v>
      </c>
      <c r="AQ279"/>
      <c r="AR279" s="1" t="str">
        <f>FİLTRE!$H$5</f>
        <v>TÜMÜ</v>
      </c>
      <c r="AS279"/>
      <c r="AU279" s="56">
        <f t="shared" si="96"/>
        <v>0</v>
      </c>
      <c r="AV279" s="54" t="str">
        <f t="shared" ca="1" si="97"/>
        <v/>
      </c>
      <c r="AW279" s="54" t="str">
        <f t="shared" ca="1" si="98"/>
        <v/>
      </c>
    </row>
    <row r="280" spans="2:49" x14ac:dyDescent="0.25">
      <c r="B280" s="1" t="str">
        <f>IF(I280="","",
(IF(N280=FİLTRE!$H$6,2,0)+IF(FİLTRE!$H$6="TOPLAM",2,0))
)</f>
        <v/>
      </c>
      <c r="C280">
        <f ca="1">IF(FİLTRE!$M$5="",9,(IF(U280&gt;=FİLTRE!$M$5,1,0)))</f>
        <v>1</v>
      </c>
      <c r="D280" s="1">
        <f ca="1">IF(FİLTRE!$M$6="",9,(IF('SKT LİSTESİ'!P280&lt;=FİLTRE!$M$6,1,0)))</f>
        <v>0</v>
      </c>
      <c r="E280" s="25" t="str">
        <f>IF(I280="","",(COUNTIFS($L$4:L280,L280)))</f>
        <v/>
      </c>
      <c r="F280" s="13">
        <f ca="1">IF(OR(B280&lt;&gt;2,C280&lt;&gt;1,D280&lt;&gt;1,H280&lt;&gt;1),0,
COUNTIFS($B$4:B280,2,$C$4:C280,1,$D$4:D280,1,$H$4:H280,1))</f>
        <v>0</v>
      </c>
      <c r="G280" s="26" t="str">
        <f>IF(I280="","",(COUNTIF($E$4:E280,E280)))</f>
        <v/>
      </c>
      <c r="H280" s="1">
        <f ca="1">IF(AND(J280="SAYIM",FİLTRE!$H$5="RAFTA",U280&lt;&gt;0),1,0)+
IF(AND(J280="İADE DEPO",FİLTRE!$H$5="İADE DEPO"),1,0)+
IF(FİLTRE!$H$5="TÜMÜ",1,0)+
IF(AND(J280="FİRMA İADE",FİLTRE!$H$5="FİRMA İADE"),1,0)+
IF(AND(J280="İMHA",FİLTRE!$H$5="İMHA"),1,0)</f>
        <v>1</v>
      </c>
      <c r="I280" s="5"/>
      <c r="J280" s="3"/>
      <c r="K280" s="3"/>
      <c r="L280" s="28" t="str">
        <f>(IF(K280="","",(VLOOKUP(K280,'ÜRÜN LİSTESİ'!B:C,2,0))))</f>
        <v/>
      </c>
      <c r="M280" s="29" t="str">
        <f>IF(K280="","",VLOOKUP(K280,'ÜRÜN LİSTESİ'!B:D,3,0))</f>
        <v/>
      </c>
      <c r="N280" s="28" t="str">
        <f>IF(K280="","",VLOOKUP(K280,'ÜRÜN LİSTESİ'!B:F,5,0))</f>
        <v/>
      </c>
      <c r="O280" s="5"/>
      <c r="P280" s="56" t="str">
        <f t="shared" ca="1" si="99"/>
        <v/>
      </c>
      <c r="Q280" s="57"/>
      <c r="R280" s="51" t="str">
        <f>IF(K280="","",
(IF($AK$2&gt;$AL$2,0,IF(K280="","",VLOOKUP(K280,'ÜRÜN LİSTESİ'!B:F,4,0)))))</f>
        <v/>
      </c>
      <c r="S280" s="51" t="str">
        <f t="shared" si="101"/>
        <v/>
      </c>
      <c r="T280" s="58" t="str">
        <f t="shared" ca="1" si="102"/>
        <v/>
      </c>
      <c r="U280" s="54" t="str">
        <f t="shared" ca="1" si="103"/>
        <v/>
      </c>
      <c r="V280" s="23"/>
      <c r="W280" s="54" t="str">
        <f t="shared" ca="1" si="104"/>
        <v/>
      </c>
      <c r="X280" s="54" t="str">
        <f t="shared" ca="1" si="105"/>
        <v/>
      </c>
      <c r="Y280"/>
      <c r="Z280"/>
      <c r="AA280" s="54" t="str">
        <f t="shared" si="106"/>
        <v/>
      </c>
      <c r="AB280" s="89" t="str">
        <f t="shared" ca="1" si="107"/>
        <v/>
      </c>
      <c r="AC280" s="89" t="str">
        <f t="shared" ca="1" si="108"/>
        <v/>
      </c>
      <c r="AD280"/>
      <c r="AE280" s="79" t="e">
        <f t="shared" si="111"/>
        <v>#VALUE!</v>
      </c>
      <c r="AF280" s="79" t="str">
        <f t="shared" si="112"/>
        <v/>
      </c>
      <c r="AG280" s="81" t="str">
        <f t="shared" si="109"/>
        <v/>
      </c>
      <c r="AH280" s="81" t="e">
        <f t="shared" si="113"/>
        <v>#VALUE!</v>
      </c>
      <c r="AI280" s="81" t="str">
        <f t="shared" si="114"/>
        <v/>
      </c>
      <c r="AJ280"/>
      <c r="AK280"/>
      <c r="AL280"/>
      <c r="AM280">
        <f t="shared" si="100"/>
        <v>0</v>
      </c>
      <c r="AN280">
        <f>COUNTIFS($L$1:L280,L280,$O$1:O280,O280)</f>
        <v>0</v>
      </c>
      <c r="AO280">
        <f t="shared" si="110"/>
        <v>0</v>
      </c>
      <c r="AP280">
        <f>COUNTIFS($J$4:J280,"SAYIM",$L$4:L280,L280,$O$4:O280,O280)</f>
        <v>0</v>
      </c>
      <c r="AQ280"/>
      <c r="AR280" s="1" t="str">
        <f>FİLTRE!$H$5</f>
        <v>TÜMÜ</v>
      </c>
      <c r="AS280"/>
      <c r="AU280" s="56">
        <f t="shared" si="96"/>
        <v>0</v>
      </c>
      <c r="AV280" s="54" t="str">
        <f t="shared" ca="1" si="97"/>
        <v/>
      </c>
      <c r="AW280" s="54" t="str">
        <f t="shared" ca="1" si="98"/>
        <v/>
      </c>
    </row>
    <row r="281" spans="2:49" x14ac:dyDescent="0.25">
      <c r="B281" s="1" t="str">
        <f>IF(I281="","",
(IF(N281=FİLTRE!$H$6,2,0)+IF(FİLTRE!$H$6="TOPLAM",2,0))
)</f>
        <v/>
      </c>
      <c r="C281">
        <f ca="1">IF(FİLTRE!$M$5="",9,(IF(U281&gt;=FİLTRE!$M$5,1,0)))</f>
        <v>1</v>
      </c>
      <c r="D281" s="1">
        <f ca="1">IF(FİLTRE!$M$6="",9,(IF('SKT LİSTESİ'!P281&lt;=FİLTRE!$M$6,1,0)))</f>
        <v>0</v>
      </c>
      <c r="E281" s="25" t="str">
        <f>IF(I281="","",(COUNTIFS($L$4:L281,L281)))</f>
        <v/>
      </c>
      <c r="F281" s="13">
        <f ca="1">IF(OR(B281&lt;&gt;2,C281&lt;&gt;1,D281&lt;&gt;1,H281&lt;&gt;1),0,
COUNTIFS($B$4:B281,2,$C$4:C281,1,$D$4:D281,1,$H$4:H281,1))</f>
        <v>0</v>
      </c>
      <c r="G281" s="26" t="str">
        <f>IF(I281="","",(COUNTIF($E$4:E281,E281)))</f>
        <v/>
      </c>
      <c r="H281" s="1">
        <f ca="1">IF(AND(J281="SAYIM",FİLTRE!$H$5="RAFTA",U281&lt;&gt;0),1,0)+
IF(AND(J281="İADE DEPO",FİLTRE!$H$5="İADE DEPO"),1,0)+
IF(FİLTRE!$H$5="TÜMÜ",1,0)+
IF(AND(J281="FİRMA İADE",FİLTRE!$H$5="FİRMA İADE"),1,0)+
IF(AND(J281="İMHA",FİLTRE!$H$5="İMHA"),1,0)</f>
        <v>1</v>
      </c>
      <c r="I281" s="5"/>
      <c r="J281" s="3"/>
      <c r="K281" s="3"/>
      <c r="L281" s="28" t="str">
        <f>(IF(K281="","",(VLOOKUP(K281,'ÜRÜN LİSTESİ'!B:C,2,0))))</f>
        <v/>
      </c>
      <c r="M281" s="29" t="str">
        <f>IF(K281="","",VLOOKUP(K281,'ÜRÜN LİSTESİ'!B:D,3,0))</f>
        <v/>
      </c>
      <c r="N281" s="28" t="str">
        <f>IF(K281="","",VLOOKUP(K281,'ÜRÜN LİSTESİ'!B:F,5,0))</f>
        <v/>
      </c>
      <c r="O281" s="5"/>
      <c r="P281" s="56" t="str">
        <f t="shared" ca="1" si="99"/>
        <v/>
      </c>
      <c r="Q281" s="57"/>
      <c r="R281" s="51" t="str">
        <f>IF(K281="","",
(IF($AK$2&gt;$AL$2,0,IF(K281="","",VLOOKUP(K281,'ÜRÜN LİSTESİ'!B:F,4,0)))))</f>
        <v/>
      </c>
      <c r="S281" s="51" t="str">
        <f t="shared" si="101"/>
        <v/>
      </c>
      <c r="T281" s="58" t="str">
        <f t="shared" ca="1" si="102"/>
        <v/>
      </c>
      <c r="U281" s="54" t="str">
        <f t="shared" ca="1" si="103"/>
        <v/>
      </c>
      <c r="V281" s="23"/>
      <c r="W281" s="54" t="str">
        <f t="shared" ca="1" si="104"/>
        <v/>
      </c>
      <c r="X281" s="54" t="str">
        <f t="shared" ca="1" si="105"/>
        <v/>
      </c>
      <c r="Y281"/>
      <c r="Z281"/>
      <c r="AA281" s="54" t="str">
        <f t="shared" si="106"/>
        <v/>
      </c>
      <c r="AB281" s="89" t="str">
        <f t="shared" ca="1" si="107"/>
        <v/>
      </c>
      <c r="AC281" s="89" t="str">
        <f t="shared" ca="1" si="108"/>
        <v/>
      </c>
      <c r="AD281"/>
      <c r="AE281" s="79" t="e">
        <f t="shared" si="111"/>
        <v>#VALUE!</v>
      </c>
      <c r="AF281" s="79" t="str">
        <f t="shared" si="112"/>
        <v/>
      </c>
      <c r="AG281" s="81" t="str">
        <f t="shared" si="109"/>
        <v/>
      </c>
      <c r="AH281" s="81" t="e">
        <f t="shared" si="113"/>
        <v>#VALUE!</v>
      </c>
      <c r="AI281" s="81" t="str">
        <f t="shared" si="114"/>
        <v/>
      </c>
      <c r="AJ281"/>
      <c r="AK281"/>
      <c r="AL281"/>
      <c r="AM281">
        <f t="shared" si="100"/>
        <v>0</v>
      </c>
      <c r="AN281">
        <f>COUNTIFS($L$1:L281,L281,$O$1:O281,O281)</f>
        <v>0</v>
      </c>
      <c r="AO281">
        <f t="shared" si="110"/>
        <v>0</v>
      </c>
      <c r="AP281">
        <f>COUNTIFS($J$4:J281,"SAYIM",$L$4:L281,L281,$O$4:O281,O281)</f>
        <v>0</v>
      </c>
      <c r="AQ281"/>
      <c r="AR281" s="1" t="str">
        <f>FİLTRE!$H$5</f>
        <v>TÜMÜ</v>
      </c>
      <c r="AS281"/>
      <c r="AU281" s="56">
        <f t="shared" si="96"/>
        <v>0</v>
      </c>
      <c r="AV281" s="54" t="str">
        <f t="shared" ca="1" si="97"/>
        <v/>
      </c>
      <c r="AW281" s="54" t="str">
        <f t="shared" ca="1" si="98"/>
        <v/>
      </c>
    </row>
    <row r="282" spans="2:49" x14ac:dyDescent="0.25">
      <c r="B282" s="1" t="str">
        <f>IF(I282="","",
(IF(N282=FİLTRE!$H$6,2,0)+IF(FİLTRE!$H$6="TOPLAM",2,0))
)</f>
        <v/>
      </c>
      <c r="C282">
        <f ca="1">IF(FİLTRE!$M$5="",9,(IF(U282&gt;=FİLTRE!$M$5,1,0)))</f>
        <v>1</v>
      </c>
      <c r="D282" s="1">
        <f ca="1">IF(FİLTRE!$M$6="",9,(IF('SKT LİSTESİ'!P282&lt;=FİLTRE!$M$6,1,0)))</f>
        <v>0</v>
      </c>
      <c r="E282" s="25" t="str">
        <f>IF(I282="","",(COUNTIFS($L$4:L282,L282)))</f>
        <v/>
      </c>
      <c r="F282" s="13">
        <f ca="1">IF(OR(B282&lt;&gt;2,C282&lt;&gt;1,D282&lt;&gt;1,H282&lt;&gt;1),0,
COUNTIFS($B$4:B282,2,$C$4:C282,1,$D$4:D282,1,$H$4:H282,1))</f>
        <v>0</v>
      </c>
      <c r="G282" s="26" t="str">
        <f>IF(I282="","",(COUNTIF($E$4:E282,E282)))</f>
        <v/>
      </c>
      <c r="H282" s="1">
        <f ca="1">IF(AND(J282="SAYIM",FİLTRE!$H$5="RAFTA",U282&lt;&gt;0),1,0)+
IF(AND(J282="İADE DEPO",FİLTRE!$H$5="İADE DEPO"),1,0)+
IF(FİLTRE!$H$5="TÜMÜ",1,0)+
IF(AND(J282="FİRMA İADE",FİLTRE!$H$5="FİRMA İADE"),1,0)+
IF(AND(J282="İMHA",FİLTRE!$H$5="İMHA"),1,0)</f>
        <v>1</v>
      </c>
      <c r="I282" s="5"/>
      <c r="J282" s="3"/>
      <c r="K282" s="3"/>
      <c r="L282" s="28" t="str">
        <f>(IF(K282="","",(VLOOKUP(K282,'ÜRÜN LİSTESİ'!B:C,2,0))))</f>
        <v/>
      </c>
      <c r="M282" s="29" t="str">
        <f>IF(K282="","",VLOOKUP(K282,'ÜRÜN LİSTESİ'!B:D,3,0))</f>
        <v/>
      </c>
      <c r="N282" s="28" t="str">
        <f>IF(K282="","",VLOOKUP(K282,'ÜRÜN LİSTESİ'!B:F,5,0))</f>
        <v/>
      </c>
      <c r="O282" s="5"/>
      <c r="P282" s="56" t="str">
        <f t="shared" ca="1" si="99"/>
        <v/>
      </c>
      <c r="Q282" s="57"/>
      <c r="R282" s="51" t="str">
        <f>IF(K282="","",
(IF($AK$2&gt;$AL$2,0,IF(K282="","",VLOOKUP(K282,'ÜRÜN LİSTESİ'!B:F,4,0)))))</f>
        <v/>
      </c>
      <c r="S282" s="51" t="str">
        <f t="shared" si="101"/>
        <v/>
      </c>
      <c r="T282" s="58" t="str">
        <f t="shared" ca="1" si="102"/>
        <v/>
      </c>
      <c r="U282" s="54" t="str">
        <f t="shared" ca="1" si="103"/>
        <v/>
      </c>
      <c r="V282" s="23"/>
      <c r="W282" s="54" t="str">
        <f t="shared" ca="1" si="104"/>
        <v/>
      </c>
      <c r="X282" s="54" t="str">
        <f t="shared" ca="1" si="105"/>
        <v/>
      </c>
      <c r="Y282"/>
      <c r="Z282"/>
      <c r="AA282" s="54" t="str">
        <f t="shared" si="106"/>
        <v/>
      </c>
      <c r="AB282" s="89" t="str">
        <f t="shared" ca="1" si="107"/>
        <v/>
      </c>
      <c r="AC282" s="89" t="str">
        <f t="shared" ca="1" si="108"/>
        <v/>
      </c>
      <c r="AD282"/>
      <c r="AE282" s="79" t="e">
        <f t="shared" si="111"/>
        <v>#VALUE!</v>
      </c>
      <c r="AF282" s="79" t="str">
        <f t="shared" si="112"/>
        <v/>
      </c>
      <c r="AG282" s="81" t="str">
        <f t="shared" si="109"/>
        <v/>
      </c>
      <c r="AH282" s="81" t="e">
        <f t="shared" si="113"/>
        <v>#VALUE!</v>
      </c>
      <c r="AI282" s="81" t="str">
        <f t="shared" si="114"/>
        <v/>
      </c>
      <c r="AJ282"/>
      <c r="AK282"/>
      <c r="AL282"/>
      <c r="AM282">
        <f t="shared" si="100"/>
        <v>0</v>
      </c>
      <c r="AN282">
        <f>COUNTIFS($L$1:L282,L282,$O$1:O282,O282)</f>
        <v>0</v>
      </c>
      <c r="AO282">
        <f t="shared" si="110"/>
        <v>0</v>
      </c>
      <c r="AP282">
        <f>COUNTIFS($J$4:J282,"SAYIM",$L$4:L282,L282,$O$4:O282,O282)</f>
        <v>0</v>
      </c>
      <c r="AQ282"/>
      <c r="AR282" s="1" t="str">
        <f>FİLTRE!$H$5</f>
        <v>TÜMÜ</v>
      </c>
      <c r="AS282"/>
      <c r="AU282" s="56">
        <f t="shared" ref="AU282:AU345" si="115">COUNTIFS(L:L,L282,O:O,O282)</f>
        <v>0</v>
      </c>
      <c r="AV282" s="54" t="str">
        <f t="shared" ref="AV282:AV345" ca="1" si="116">IFERROR(T282/AU282,"")</f>
        <v/>
      </c>
      <c r="AW282" s="54" t="str">
        <f t="shared" ref="AW282:AW345" ca="1" si="117">IFERROR(U282/AU282,"")</f>
        <v/>
      </c>
    </row>
    <row r="283" spans="2:49" x14ac:dyDescent="0.25">
      <c r="B283" s="1" t="str">
        <f>IF(I283="","",
(IF(N283=FİLTRE!$H$6,2,0)+IF(FİLTRE!$H$6="TOPLAM",2,0))
)</f>
        <v/>
      </c>
      <c r="C283">
        <f ca="1">IF(FİLTRE!$M$5="",9,(IF(U283&gt;=FİLTRE!$M$5,1,0)))</f>
        <v>1</v>
      </c>
      <c r="D283" s="1">
        <f ca="1">IF(FİLTRE!$M$6="",9,(IF('SKT LİSTESİ'!P283&lt;=FİLTRE!$M$6,1,0)))</f>
        <v>0</v>
      </c>
      <c r="E283" s="25" t="str">
        <f>IF(I283="","",(COUNTIFS($L$4:L283,L283)))</f>
        <v/>
      </c>
      <c r="F283" s="13">
        <f ca="1">IF(OR(B283&lt;&gt;2,C283&lt;&gt;1,D283&lt;&gt;1,H283&lt;&gt;1),0,
COUNTIFS($B$4:B283,2,$C$4:C283,1,$D$4:D283,1,$H$4:H283,1))</f>
        <v>0</v>
      </c>
      <c r="G283" s="26" t="str">
        <f>IF(I283="","",(COUNTIF($E$4:E283,E283)))</f>
        <v/>
      </c>
      <c r="H283" s="1">
        <f ca="1">IF(AND(J283="SAYIM",FİLTRE!$H$5="RAFTA",U283&lt;&gt;0),1,0)+
IF(AND(J283="İADE DEPO",FİLTRE!$H$5="İADE DEPO"),1,0)+
IF(FİLTRE!$H$5="TÜMÜ",1,0)+
IF(AND(J283="FİRMA İADE",FİLTRE!$H$5="FİRMA İADE"),1,0)+
IF(AND(J283="İMHA",FİLTRE!$H$5="İMHA"),1,0)</f>
        <v>1</v>
      </c>
      <c r="I283" s="5"/>
      <c r="J283" s="3"/>
      <c r="K283" s="3"/>
      <c r="L283" s="28" t="str">
        <f>(IF(K283="","",(VLOOKUP(K283,'ÜRÜN LİSTESİ'!B:C,2,0))))</f>
        <v/>
      </c>
      <c r="M283" s="29" t="str">
        <f>IF(K283="","",VLOOKUP(K283,'ÜRÜN LİSTESİ'!B:D,3,0))</f>
        <v/>
      </c>
      <c r="N283" s="28" t="str">
        <f>IF(K283="","",VLOOKUP(K283,'ÜRÜN LİSTESİ'!B:F,5,0))</f>
        <v/>
      </c>
      <c r="O283" s="5"/>
      <c r="P283" s="56" t="str">
        <f t="shared" ca="1" si="99"/>
        <v/>
      </c>
      <c r="Q283" s="57"/>
      <c r="R283" s="51" t="str">
        <f>IF(K283="","",
(IF($AK$2&gt;$AL$2,0,IF(K283="","",VLOOKUP(K283,'ÜRÜN LİSTESİ'!B:F,4,0)))))</f>
        <v/>
      </c>
      <c r="S283" s="51" t="str">
        <f t="shared" si="101"/>
        <v/>
      </c>
      <c r="T283" s="58" t="str">
        <f t="shared" ca="1" si="102"/>
        <v/>
      </c>
      <c r="U283" s="54" t="str">
        <f t="shared" ca="1" si="103"/>
        <v/>
      </c>
      <c r="V283" s="23"/>
      <c r="W283" s="54" t="str">
        <f t="shared" ca="1" si="104"/>
        <v/>
      </c>
      <c r="X283" s="54" t="str">
        <f t="shared" ca="1" si="105"/>
        <v/>
      </c>
      <c r="Y283"/>
      <c r="Z283"/>
      <c r="AA283" s="54" t="str">
        <f t="shared" si="106"/>
        <v/>
      </c>
      <c r="AB283" s="89" t="str">
        <f t="shared" ca="1" si="107"/>
        <v/>
      </c>
      <c r="AC283" s="89" t="str">
        <f t="shared" ca="1" si="108"/>
        <v/>
      </c>
      <c r="AD283"/>
      <c r="AE283" s="79" t="e">
        <f t="shared" si="111"/>
        <v>#VALUE!</v>
      </c>
      <c r="AF283" s="79" t="str">
        <f t="shared" si="112"/>
        <v/>
      </c>
      <c r="AG283" s="81" t="str">
        <f t="shared" si="109"/>
        <v/>
      </c>
      <c r="AH283" s="81" t="e">
        <f t="shared" si="113"/>
        <v>#VALUE!</v>
      </c>
      <c r="AI283" s="81" t="str">
        <f t="shared" si="114"/>
        <v/>
      </c>
      <c r="AJ283"/>
      <c r="AK283"/>
      <c r="AL283"/>
      <c r="AM283">
        <f t="shared" si="100"/>
        <v>0</v>
      </c>
      <c r="AN283">
        <f>COUNTIFS($L$1:L283,L283,$O$1:O283,O283)</f>
        <v>0</v>
      </c>
      <c r="AO283">
        <f t="shared" si="110"/>
        <v>0</v>
      </c>
      <c r="AP283">
        <f>COUNTIFS($J$4:J283,"SAYIM",$L$4:L283,L283,$O$4:O283,O283)</f>
        <v>0</v>
      </c>
      <c r="AQ283"/>
      <c r="AR283" s="1" t="str">
        <f>FİLTRE!$H$5</f>
        <v>TÜMÜ</v>
      </c>
      <c r="AS283"/>
      <c r="AU283" s="56">
        <f t="shared" si="115"/>
        <v>0</v>
      </c>
      <c r="AV283" s="54" t="str">
        <f t="shared" ca="1" si="116"/>
        <v/>
      </c>
      <c r="AW283" s="54" t="str">
        <f t="shared" ca="1" si="117"/>
        <v/>
      </c>
    </row>
    <row r="284" spans="2:49" x14ac:dyDescent="0.25">
      <c r="B284" s="1" t="str">
        <f>IF(I284="","",
(IF(N284=FİLTRE!$H$6,2,0)+IF(FİLTRE!$H$6="TOPLAM",2,0))
)</f>
        <v/>
      </c>
      <c r="C284">
        <f ca="1">IF(FİLTRE!$M$5="",9,(IF(U284&gt;=FİLTRE!$M$5,1,0)))</f>
        <v>1</v>
      </c>
      <c r="D284" s="1">
        <f ca="1">IF(FİLTRE!$M$6="",9,(IF('SKT LİSTESİ'!P284&lt;=FİLTRE!$M$6,1,0)))</f>
        <v>0</v>
      </c>
      <c r="E284" s="25" t="str">
        <f>IF(I284="","",(COUNTIFS($L$4:L284,L284)))</f>
        <v/>
      </c>
      <c r="F284" s="13">
        <f ca="1">IF(OR(B284&lt;&gt;2,C284&lt;&gt;1,D284&lt;&gt;1,H284&lt;&gt;1),0,
COUNTIFS($B$4:B284,2,$C$4:C284,1,$D$4:D284,1,$H$4:H284,1))</f>
        <v>0</v>
      </c>
      <c r="G284" s="26" t="str">
        <f>IF(I284="","",(COUNTIF($E$4:E284,E284)))</f>
        <v/>
      </c>
      <c r="H284" s="1">
        <f ca="1">IF(AND(J284="SAYIM",FİLTRE!$H$5="RAFTA",U284&lt;&gt;0),1,0)+
IF(AND(J284="İADE DEPO",FİLTRE!$H$5="İADE DEPO"),1,0)+
IF(FİLTRE!$H$5="TÜMÜ",1,0)+
IF(AND(J284="FİRMA İADE",FİLTRE!$H$5="FİRMA İADE"),1,0)+
IF(AND(J284="İMHA",FİLTRE!$H$5="İMHA"),1,0)</f>
        <v>1</v>
      </c>
      <c r="I284" s="5"/>
      <c r="J284" s="3"/>
      <c r="K284" s="3"/>
      <c r="L284" s="28" t="str">
        <f>(IF(K284="","",(VLOOKUP(K284,'ÜRÜN LİSTESİ'!B:C,2,0))))</f>
        <v/>
      </c>
      <c r="M284" s="29" t="str">
        <f>IF(K284="","",VLOOKUP(K284,'ÜRÜN LİSTESİ'!B:D,3,0))</f>
        <v/>
      </c>
      <c r="N284" s="28" t="str">
        <f>IF(K284="","",VLOOKUP(K284,'ÜRÜN LİSTESİ'!B:F,5,0))</f>
        <v/>
      </c>
      <c r="O284" s="5"/>
      <c r="P284" s="56" t="str">
        <f t="shared" ca="1" si="99"/>
        <v/>
      </c>
      <c r="Q284" s="57"/>
      <c r="R284" s="51" t="str">
        <f>IF(K284="","",
(IF($AK$2&gt;$AL$2,0,IF(K284="","",VLOOKUP(K284,'ÜRÜN LİSTESİ'!B:F,4,0)))))</f>
        <v/>
      </c>
      <c r="S284" s="51" t="str">
        <f t="shared" si="101"/>
        <v/>
      </c>
      <c r="T284" s="58" t="str">
        <f t="shared" ca="1" si="102"/>
        <v/>
      </c>
      <c r="U284" s="54" t="str">
        <f t="shared" ca="1" si="103"/>
        <v/>
      </c>
      <c r="V284" s="23"/>
      <c r="W284" s="54" t="str">
        <f t="shared" ca="1" si="104"/>
        <v/>
      </c>
      <c r="X284" s="54" t="str">
        <f t="shared" ca="1" si="105"/>
        <v/>
      </c>
      <c r="Y284"/>
      <c r="Z284"/>
      <c r="AA284" s="54" t="str">
        <f t="shared" si="106"/>
        <v/>
      </c>
      <c r="AB284" s="89" t="str">
        <f t="shared" ca="1" si="107"/>
        <v/>
      </c>
      <c r="AC284" s="89" t="str">
        <f t="shared" ca="1" si="108"/>
        <v/>
      </c>
      <c r="AD284"/>
      <c r="AE284" s="79" t="e">
        <f t="shared" si="111"/>
        <v>#VALUE!</v>
      </c>
      <c r="AF284" s="79" t="str">
        <f t="shared" si="112"/>
        <v/>
      </c>
      <c r="AG284" s="81" t="str">
        <f t="shared" si="109"/>
        <v/>
      </c>
      <c r="AH284" s="81" t="e">
        <f t="shared" si="113"/>
        <v>#VALUE!</v>
      </c>
      <c r="AI284" s="81" t="str">
        <f t="shared" si="114"/>
        <v/>
      </c>
      <c r="AJ284"/>
      <c r="AK284"/>
      <c r="AL284"/>
      <c r="AM284">
        <f t="shared" si="100"/>
        <v>0</v>
      </c>
      <c r="AN284">
        <f>COUNTIFS($L$1:L284,L284,$O$1:O284,O284)</f>
        <v>0</v>
      </c>
      <c r="AO284">
        <f t="shared" si="110"/>
        <v>0</v>
      </c>
      <c r="AP284">
        <f>COUNTIFS($J$4:J284,"SAYIM",$L$4:L284,L284,$O$4:O284,O284)</f>
        <v>0</v>
      </c>
      <c r="AQ284"/>
      <c r="AR284" s="1" t="str">
        <f>FİLTRE!$H$5</f>
        <v>TÜMÜ</v>
      </c>
      <c r="AS284"/>
      <c r="AU284" s="56">
        <f t="shared" si="115"/>
        <v>0</v>
      </c>
      <c r="AV284" s="54" t="str">
        <f t="shared" ca="1" si="116"/>
        <v/>
      </c>
      <c r="AW284" s="54" t="str">
        <f t="shared" ca="1" si="117"/>
        <v/>
      </c>
    </row>
    <row r="285" spans="2:49" x14ac:dyDescent="0.25">
      <c r="B285" s="1" t="str">
        <f>IF(I285="","",
(IF(N285=FİLTRE!$H$6,2,0)+IF(FİLTRE!$H$6="TOPLAM",2,0))
)</f>
        <v/>
      </c>
      <c r="C285">
        <f ca="1">IF(FİLTRE!$M$5="",9,(IF(U285&gt;=FİLTRE!$M$5,1,0)))</f>
        <v>1</v>
      </c>
      <c r="D285" s="1">
        <f ca="1">IF(FİLTRE!$M$6="",9,(IF('SKT LİSTESİ'!P285&lt;=FİLTRE!$M$6,1,0)))</f>
        <v>0</v>
      </c>
      <c r="E285" s="25" t="str">
        <f>IF(I285="","",(COUNTIFS($L$4:L285,L285)))</f>
        <v/>
      </c>
      <c r="F285" s="13">
        <f ca="1">IF(OR(B285&lt;&gt;2,C285&lt;&gt;1,D285&lt;&gt;1,H285&lt;&gt;1),0,
COUNTIFS($B$4:B285,2,$C$4:C285,1,$D$4:D285,1,$H$4:H285,1))</f>
        <v>0</v>
      </c>
      <c r="G285" s="26" t="str">
        <f>IF(I285="","",(COUNTIF($E$4:E285,E285)))</f>
        <v/>
      </c>
      <c r="H285" s="1">
        <f ca="1">IF(AND(J285="SAYIM",FİLTRE!$H$5="RAFTA",U285&lt;&gt;0),1,0)+
IF(AND(J285="İADE DEPO",FİLTRE!$H$5="İADE DEPO"),1,0)+
IF(FİLTRE!$H$5="TÜMÜ",1,0)+
IF(AND(J285="FİRMA İADE",FİLTRE!$H$5="FİRMA İADE"),1,0)+
IF(AND(J285="İMHA",FİLTRE!$H$5="İMHA"),1,0)</f>
        <v>1</v>
      </c>
      <c r="I285" s="5"/>
      <c r="J285" s="3"/>
      <c r="K285" s="3"/>
      <c r="L285" s="28" t="str">
        <f>(IF(K285="","",(VLOOKUP(K285,'ÜRÜN LİSTESİ'!B:C,2,0))))</f>
        <v/>
      </c>
      <c r="M285" s="29" t="str">
        <f>IF(K285="","",VLOOKUP(K285,'ÜRÜN LİSTESİ'!B:D,3,0))</f>
        <v/>
      </c>
      <c r="N285" s="28" t="str">
        <f>IF(K285="","",VLOOKUP(K285,'ÜRÜN LİSTESİ'!B:F,5,0))</f>
        <v/>
      </c>
      <c r="O285" s="5"/>
      <c r="P285" s="56" t="str">
        <f t="shared" ca="1" si="99"/>
        <v/>
      </c>
      <c r="Q285" s="57"/>
      <c r="R285" s="51" t="str">
        <f>IF(K285="","",
(IF($AK$2&gt;$AL$2,0,IF(K285="","",VLOOKUP(K285,'ÜRÜN LİSTESİ'!B:F,4,0)))))</f>
        <v/>
      </c>
      <c r="S285" s="51" t="str">
        <f t="shared" si="101"/>
        <v/>
      </c>
      <c r="T285" s="58" t="str">
        <f t="shared" ca="1" si="102"/>
        <v/>
      </c>
      <c r="U285" s="54" t="str">
        <f t="shared" ca="1" si="103"/>
        <v/>
      </c>
      <c r="V285" s="23"/>
      <c r="W285" s="54" t="str">
        <f t="shared" ca="1" si="104"/>
        <v/>
      </c>
      <c r="X285" s="54" t="str">
        <f t="shared" ca="1" si="105"/>
        <v/>
      </c>
      <c r="Y285"/>
      <c r="Z285"/>
      <c r="AA285" s="54" t="str">
        <f t="shared" si="106"/>
        <v/>
      </c>
      <c r="AB285" s="89" t="str">
        <f t="shared" ca="1" si="107"/>
        <v/>
      </c>
      <c r="AC285" s="89" t="str">
        <f t="shared" ca="1" si="108"/>
        <v/>
      </c>
      <c r="AD285"/>
      <c r="AE285" s="79" t="e">
        <f t="shared" si="111"/>
        <v>#VALUE!</v>
      </c>
      <c r="AF285" s="79" t="str">
        <f t="shared" si="112"/>
        <v/>
      </c>
      <c r="AG285" s="81" t="str">
        <f t="shared" si="109"/>
        <v/>
      </c>
      <c r="AH285" s="81" t="e">
        <f t="shared" si="113"/>
        <v>#VALUE!</v>
      </c>
      <c r="AI285" s="81" t="str">
        <f t="shared" si="114"/>
        <v/>
      </c>
      <c r="AJ285"/>
      <c r="AK285"/>
      <c r="AL285"/>
      <c r="AM285">
        <f t="shared" si="100"/>
        <v>0</v>
      </c>
      <c r="AN285">
        <f>COUNTIFS($L$1:L285,L285,$O$1:O285,O285)</f>
        <v>0</v>
      </c>
      <c r="AO285">
        <f t="shared" si="110"/>
        <v>0</v>
      </c>
      <c r="AP285">
        <f>COUNTIFS($J$4:J285,"SAYIM",$L$4:L285,L285,$O$4:O285,O285)</f>
        <v>0</v>
      </c>
      <c r="AQ285"/>
      <c r="AR285" s="1" t="str">
        <f>FİLTRE!$H$5</f>
        <v>TÜMÜ</v>
      </c>
      <c r="AS285"/>
      <c r="AU285" s="56">
        <f t="shared" si="115"/>
        <v>0</v>
      </c>
      <c r="AV285" s="54" t="str">
        <f t="shared" ca="1" si="116"/>
        <v/>
      </c>
      <c r="AW285" s="54" t="str">
        <f t="shared" ca="1" si="117"/>
        <v/>
      </c>
    </row>
    <row r="286" spans="2:49" x14ac:dyDescent="0.25">
      <c r="B286" s="1" t="str">
        <f>IF(I286="","",
(IF(N286=FİLTRE!$H$6,2,0)+IF(FİLTRE!$H$6="TOPLAM",2,0))
)</f>
        <v/>
      </c>
      <c r="C286">
        <f ca="1">IF(FİLTRE!$M$5="",9,(IF(U286&gt;=FİLTRE!$M$5,1,0)))</f>
        <v>1</v>
      </c>
      <c r="D286" s="1">
        <f ca="1">IF(FİLTRE!$M$6="",9,(IF('SKT LİSTESİ'!P286&lt;=FİLTRE!$M$6,1,0)))</f>
        <v>0</v>
      </c>
      <c r="E286" s="25" t="str">
        <f>IF(I286="","",(COUNTIFS($L$4:L286,L286)))</f>
        <v/>
      </c>
      <c r="F286" s="13">
        <f ca="1">IF(OR(B286&lt;&gt;2,C286&lt;&gt;1,D286&lt;&gt;1,H286&lt;&gt;1),0,
COUNTIFS($B$4:B286,2,$C$4:C286,1,$D$4:D286,1,$H$4:H286,1))</f>
        <v>0</v>
      </c>
      <c r="G286" s="26" t="str">
        <f>IF(I286="","",(COUNTIF($E$4:E286,E286)))</f>
        <v/>
      </c>
      <c r="H286" s="1">
        <f ca="1">IF(AND(J286="SAYIM",FİLTRE!$H$5="RAFTA",U286&lt;&gt;0),1,0)+
IF(AND(J286="İADE DEPO",FİLTRE!$H$5="İADE DEPO"),1,0)+
IF(FİLTRE!$H$5="TÜMÜ",1,0)+
IF(AND(J286="FİRMA İADE",FİLTRE!$H$5="FİRMA İADE"),1,0)+
IF(AND(J286="İMHA",FİLTRE!$H$5="İMHA"),1,0)</f>
        <v>1</v>
      </c>
      <c r="I286" s="5"/>
      <c r="J286" s="3"/>
      <c r="K286" s="3"/>
      <c r="L286" s="28" t="str">
        <f>(IF(K286="","",(VLOOKUP(K286,'ÜRÜN LİSTESİ'!B:C,2,0))))</f>
        <v/>
      </c>
      <c r="M286" s="29" t="str">
        <f>IF(K286="","",VLOOKUP(K286,'ÜRÜN LİSTESİ'!B:D,3,0))</f>
        <v/>
      </c>
      <c r="N286" s="28" t="str">
        <f>IF(K286="","",VLOOKUP(K286,'ÜRÜN LİSTESİ'!B:F,5,0))</f>
        <v/>
      </c>
      <c r="O286" s="5"/>
      <c r="P286" s="56" t="str">
        <f t="shared" ca="1" si="99"/>
        <v/>
      </c>
      <c r="Q286" s="57"/>
      <c r="R286" s="51" t="str">
        <f>IF(K286="","",
(IF($AK$2&gt;$AL$2,0,IF(K286="","",VLOOKUP(K286,'ÜRÜN LİSTESİ'!B:F,4,0)))))</f>
        <v/>
      </c>
      <c r="S286" s="51" t="str">
        <f t="shared" si="101"/>
        <v/>
      </c>
      <c r="T286" s="58" t="str">
        <f t="shared" ca="1" si="102"/>
        <v/>
      </c>
      <c r="U286" s="54" t="str">
        <f t="shared" ca="1" si="103"/>
        <v/>
      </c>
      <c r="V286" s="23"/>
      <c r="W286" s="54" t="str">
        <f t="shared" ca="1" si="104"/>
        <v/>
      </c>
      <c r="X286" s="54" t="str">
        <f t="shared" ca="1" si="105"/>
        <v/>
      </c>
      <c r="Y286"/>
      <c r="Z286"/>
      <c r="AA286" s="54" t="str">
        <f t="shared" si="106"/>
        <v/>
      </c>
      <c r="AB286" s="89" t="str">
        <f t="shared" ca="1" si="107"/>
        <v/>
      </c>
      <c r="AC286" s="89" t="str">
        <f t="shared" ca="1" si="108"/>
        <v/>
      </c>
      <c r="AD286"/>
      <c r="AE286" s="79" t="e">
        <f t="shared" si="111"/>
        <v>#VALUE!</v>
      </c>
      <c r="AF286" s="79" t="str">
        <f t="shared" si="112"/>
        <v/>
      </c>
      <c r="AG286" s="81" t="str">
        <f t="shared" si="109"/>
        <v/>
      </c>
      <c r="AH286" s="81" t="e">
        <f t="shared" si="113"/>
        <v>#VALUE!</v>
      </c>
      <c r="AI286" s="81" t="str">
        <f t="shared" si="114"/>
        <v/>
      </c>
      <c r="AJ286"/>
      <c r="AK286"/>
      <c r="AL286"/>
      <c r="AM286">
        <f t="shared" si="100"/>
        <v>0</v>
      </c>
      <c r="AN286">
        <f>COUNTIFS($L$1:L286,L286,$O$1:O286,O286)</f>
        <v>0</v>
      </c>
      <c r="AO286">
        <f t="shared" si="110"/>
        <v>0</v>
      </c>
      <c r="AP286">
        <f>COUNTIFS($J$4:J286,"SAYIM",$L$4:L286,L286,$O$4:O286,O286)</f>
        <v>0</v>
      </c>
      <c r="AQ286"/>
      <c r="AR286" s="1" t="str">
        <f>FİLTRE!$H$5</f>
        <v>TÜMÜ</v>
      </c>
      <c r="AS286"/>
      <c r="AU286" s="56">
        <f t="shared" si="115"/>
        <v>0</v>
      </c>
      <c r="AV286" s="54" t="str">
        <f t="shared" ca="1" si="116"/>
        <v/>
      </c>
      <c r="AW286" s="54" t="str">
        <f t="shared" ca="1" si="117"/>
        <v/>
      </c>
    </row>
    <row r="287" spans="2:49" x14ac:dyDescent="0.25">
      <c r="B287" s="1" t="str">
        <f>IF(I287="","",
(IF(N287=FİLTRE!$H$6,2,0)+IF(FİLTRE!$H$6="TOPLAM",2,0))
)</f>
        <v/>
      </c>
      <c r="C287">
        <f ca="1">IF(FİLTRE!$M$5="",9,(IF(U287&gt;=FİLTRE!$M$5,1,0)))</f>
        <v>1</v>
      </c>
      <c r="D287" s="1">
        <f ca="1">IF(FİLTRE!$M$6="",9,(IF('SKT LİSTESİ'!P287&lt;=FİLTRE!$M$6,1,0)))</f>
        <v>0</v>
      </c>
      <c r="E287" s="25" t="str">
        <f>IF(I287="","",(COUNTIFS($L$4:L287,L287)))</f>
        <v/>
      </c>
      <c r="F287" s="13">
        <f ca="1">IF(OR(B287&lt;&gt;2,C287&lt;&gt;1,D287&lt;&gt;1,H287&lt;&gt;1),0,
COUNTIFS($B$4:B287,2,$C$4:C287,1,$D$4:D287,1,$H$4:H287,1))</f>
        <v>0</v>
      </c>
      <c r="G287" s="26" t="str">
        <f>IF(I287="","",(COUNTIF($E$4:E287,E287)))</f>
        <v/>
      </c>
      <c r="H287" s="1">
        <f ca="1">IF(AND(J287="SAYIM",FİLTRE!$H$5="RAFTA",U287&lt;&gt;0),1,0)+
IF(AND(J287="İADE DEPO",FİLTRE!$H$5="İADE DEPO"),1,0)+
IF(FİLTRE!$H$5="TÜMÜ",1,0)+
IF(AND(J287="FİRMA İADE",FİLTRE!$H$5="FİRMA İADE"),1,0)+
IF(AND(J287="İMHA",FİLTRE!$H$5="İMHA"),1,0)</f>
        <v>1</v>
      </c>
      <c r="I287" s="5"/>
      <c r="J287" s="3"/>
      <c r="K287" s="3"/>
      <c r="L287" s="28" t="str">
        <f>(IF(K287="","",(VLOOKUP(K287,'ÜRÜN LİSTESİ'!B:C,2,0))))</f>
        <v/>
      </c>
      <c r="M287" s="29" t="str">
        <f>IF(K287="","",VLOOKUP(K287,'ÜRÜN LİSTESİ'!B:D,3,0))</f>
        <v/>
      </c>
      <c r="N287" s="28" t="str">
        <f>IF(K287="","",VLOOKUP(K287,'ÜRÜN LİSTESİ'!B:F,5,0))</f>
        <v/>
      </c>
      <c r="O287" s="5"/>
      <c r="P287" s="56" t="str">
        <f t="shared" ca="1" si="99"/>
        <v/>
      </c>
      <c r="Q287" s="57"/>
      <c r="R287" s="51" t="str">
        <f>IF(K287="","",
(IF($AK$2&gt;$AL$2,0,IF(K287="","",VLOOKUP(K287,'ÜRÜN LİSTESİ'!B:F,4,0)))))</f>
        <v/>
      </c>
      <c r="S287" s="51" t="str">
        <f t="shared" si="101"/>
        <v/>
      </c>
      <c r="T287" s="58" t="str">
        <f t="shared" ca="1" si="102"/>
        <v/>
      </c>
      <c r="U287" s="54" t="str">
        <f t="shared" ca="1" si="103"/>
        <v/>
      </c>
      <c r="V287" s="23"/>
      <c r="W287" s="54" t="str">
        <f t="shared" ca="1" si="104"/>
        <v/>
      </c>
      <c r="X287" s="54" t="str">
        <f t="shared" ca="1" si="105"/>
        <v/>
      </c>
      <c r="Y287"/>
      <c r="Z287"/>
      <c r="AA287" s="54" t="str">
        <f t="shared" si="106"/>
        <v/>
      </c>
      <c r="AB287" s="89" t="str">
        <f t="shared" ca="1" si="107"/>
        <v/>
      </c>
      <c r="AC287" s="89" t="str">
        <f t="shared" ca="1" si="108"/>
        <v/>
      </c>
      <c r="AD287"/>
      <c r="AE287" s="79" t="e">
        <f t="shared" si="111"/>
        <v>#VALUE!</v>
      </c>
      <c r="AF287" s="79" t="str">
        <f t="shared" si="112"/>
        <v/>
      </c>
      <c r="AG287" s="81" t="str">
        <f t="shared" si="109"/>
        <v/>
      </c>
      <c r="AH287" s="81" t="e">
        <f t="shared" si="113"/>
        <v>#VALUE!</v>
      </c>
      <c r="AI287" s="81" t="str">
        <f t="shared" si="114"/>
        <v/>
      </c>
      <c r="AJ287"/>
      <c r="AK287"/>
      <c r="AL287"/>
      <c r="AM287">
        <f t="shared" si="100"/>
        <v>0</v>
      </c>
      <c r="AN287">
        <f>COUNTIFS($L$1:L287,L287,$O$1:O287,O287)</f>
        <v>0</v>
      </c>
      <c r="AO287">
        <f t="shared" si="110"/>
        <v>0</v>
      </c>
      <c r="AP287">
        <f>COUNTIFS($J$4:J287,"SAYIM",$L$4:L287,L287,$O$4:O287,O287)</f>
        <v>0</v>
      </c>
      <c r="AQ287"/>
      <c r="AR287" s="1" t="str">
        <f>FİLTRE!$H$5</f>
        <v>TÜMÜ</v>
      </c>
      <c r="AS287"/>
      <c r="AU287" s="56">
        <f t="shared" si="115"/>
        <v>0</v>
      </c>
      <c r="AV287" s="54" t="str">
        <f t="shared" ca="1" si="116"/>
        <v/>
      </c>
      <c r="AW287" s="54" t="str">
        <f t="shared" ca="1" si="117"/>
        <v/>
      </c>
    </row>
    <row r="288" spans="2:49" x14ac:dyDescent="0.25">
      <c r="B288" s="1" t="str">
        <f>IF(I288="","",
(IF(N288=FİLTRE!$H$6,2,0)+IF(FİLTRE!$H$6="TOPLAM",2,0))
)</f>
        <v/>
      </c>
      <c r="C288">
        <f ca="1">IF(FİLTRE!$M$5="",9,(IF(U288&gt;=FİLTRE!$M$5,1,0)))</f>
        <v>1</v>
      </c>
      <c r="D288" s="1">
        <f ca="1">IF(FİLTRE!$M$6="",9,(IF('SKT LİSTESİ'!P288&lt;=FİLTRE!$M$6,1,0)))</f>
        <v>0</v>
      </c>
      <c r="E288" s="25" t="str">
        <f>IF(I288="","",(COUNTIFS($L$4:L288,L288)))</f>
        <v/>
      </c>
      <c r="F288" s="13">
        <f ca="1">IF(OR(B288&lt;&gt;2,C288&lt;&gt;1,D288&lt;&gt;1,H288&lt;&gt;1),0,
COUNTIFS($B$4:B288,2,$C$4:C288,1,$D$4:D288,1,$H$4:H288,1))</f>
        <v>0</v>
      </c>
      <c r="G288" s="26" t="str">
        <f>IF(I288="","",(COUNTIF($E$4:E288,E288)))</f>
        <v/>
      </c>
      <c r="H288" s="1">
        <f ca="1">IF(AND(J288="SAYIM",FİLTRE!$H$5="RAFTA",U288&lt;&gt;0),1,0)+
IF(AND(J288="İADE DEPO",FİLTRE!$H$5="İADE DEPO"),1,0)+
IF(FİLTRE!$H$5="TÜMÜ",1,0)+
IF(AND(J288="FİRMA İADE",FİLTRE!$H$5="FİRMA İADE"),1,0)+
IF(AND(J288="İMHA",FİLTRE!$H$5="İMHA"),1,0)</f>
        <v>1</v>
      </c>
      <c r="I288" s="5"/>
      <c r="J288" s="3"/>
      <c r="K288" s="3"/>
      <c r="L288" s="28" t="str">
        <f>(IF(K288="","",(VLOOKUP(K288,'ÜRÜN LİSTESİ'!B:C,2,0))))</f>
        <v/>
      </c>
      <c r="M288" s="29" t="str">
        <f>IF(K288="","",VLOOKUP(K288,'ÜRÜN LİSTESİ'!B:D,3,0))</f>
        <v/>
      </c>
      <c r="N288" s="28" t="str">
        <f>IF(K288="","",VLOOKUP(K288,'ÜRÜN LİSTESİ'!B:F,5,0))</f>
        <v/>
      </c>
      <c r="O288" s="5"/>
      <c r="P288" s="56" t="str">
        <f t="shared" ca="1" si="99"/>
        <v/>
      </c>
      <c r="Q288" s="57"/>
      <c r="R288" s="51" t="str">
        <f>IF(K288="","",
(IF($AK$2&gt;$AL$2,0,IF(K288="","",VLOOKUP(K288,'ÜRÜN LİSTESİ'!B:F,4,0)))))</f>
        <v/>
      </c>
      <c r="S288" s="51" t="str">
        <f t="shared" si="101"/>
        <v/>
      </c>
      <c r="T288" s="58" t="str">
        <f t="shared" ca="1" si="102"/>
        <v/>
      </c>
      <c r="U288" s="54" t="str">
        <f t="shared" ca="1" si="103"/>
        <v/>
      </c>
      <c r="V288" s="23"/>
      <c r="W288" s="54" t="str">
        <f t="shared" ca="1" si="104"/>
        <v/>
      </c>
      <c r="X288" s="54" t="str">
        <f t="shared" ca="1" si="105"/>
        <v/>
      </c>
      <c r="Y288"/>
      <c r="Z288"/>
      <c r="AA288" s="54" t="str">
        <f t="shared" si="106"/>
        <v/>
      </c>
      <c r="AB288" s="89" t="str">
        <f t="shared" ca="1" si="107"/>
        <v/>
      </c>
      <c r="AC288" s="89" t="str">
        <f t="shared" ca="1" si="108"/>
        <v/>
      </c>
      <c r="AD288"/>
      <c r="AE288" s="79" t="e">
        <f t="shared" si="111"/>
        <v>#VALUE!</v>
      </c>
      <c r="AF288" s="79" t="str">
        <f t="shared" si="112"/>
        <v/>
      </c>
      <c r="AG288" s="81" t="str">
        <f t="shared" si="109"/>
        <v/>
      </c>
      <c r="AH288" s="81" t="e">
        <f t="shared" si="113"/>
        <v>#VALUE!</v>
      </c>
      <c r="AI288" s="81" t="str">
        <f t="shared" si="114"/>
        <v/>
      </c>
      <c r="AJ288"/>
      <c r="AK288"/>
      <c r="AL288"/>
      <c r="AM288">
        <f t="shared" si="100"/>
        <v>0</v>
      </c>
      <c r="AN288">
        <f>COUNTIFS($L$1:L288,L288,$O$1:O288,O288)</f>
        <v>0</v>
      </c>
      <c r="AO288">
        <f t="shared" si="110"/>
        <v>0</v>
      </c>
      <c r="AP288">
        <f>COUNTIFS($J$4:J288,"SAYIM",$L$4:L288,L288,$O$4:O288,O288)</f>
        <v>0</v>
      </c>
      <c r="AQ288"/>
      <c r="AR288" s="1" t="str">
        <f>FİLTRE!$H$5</f>
        <v>TÜMÜ</v>
      </c>
      <c r="AS288"/>
      <c r="AU288" s="56">
        <f t="shared" si="115"/>
        <v>0</v>
      </c>
      <c r="AV288" s="54" t="str">
        <f t="shared" ca="1" si="116"/>
        <v/>
      </c>
      <c r="AW288" s="54" t="str">
        <f t="shared" ca="1" si="117"/>
        <v/>
      </c>
    </row>
    <row r="289" spans="2:49" x14ac:dyDescent="0.25">
      <c r="B289" s="1" t="str">
        <f>IF(I289="","",
(IF(N289=FİLTRE!$H$6,2,0)+IF(FİLTRE!$H$6="TOPLAM",2,0))
)</f>
        <v/>
      </c>
      <c r="C289">
        <f ca="1">IF(FİLTRE!$M$5="",9,(IF(U289&gt;=FİLTRE!$M$5,1,0)))</f>
        <v>1</v>
      </c>
      <c r="D289" s="1">
        <f ca="1">IF(FİLTRE!$M$6="",9,(IF('SKT LİSTESİ'!P289&lt;=FİLTRE!$M$6,1,0)))</f>
        <v>0</v>
      </c>
      <c r="E289" s="25" t="str">
        <f>IF(I289="","",(COUNTIFS($L$4:L289,L289)))</f>
        <v/>
      </c>
      <c r="F289" s="13">
        <f ca="1">IF(OR(B289&lt;&gt;2,C289&lt;&gt;1,D289&lt;&gt;1,H289&lt;&gt;1),0,
COUNTIFS($B$4:B289,2,$C$4:C289,1,$D$4:D289,1,$H$4:H289,1))</f>
        <v>0</v>
      </c>
      <c r="G289" s="26" t="str">
        <f>IF(I289="","",(COUNTIF($E$4:E289,E289)))</f>
        <v/>
      </c>
      <c r="H289" s="1">
        <f ca="1">IF(AND(J289="SAYIM",FİLTRE!$H$5="RAFTA",U289&lt;&gt;0),1,0)+
IF(AND(J289="İADE DEPO",FİLTRE!$H$5="İADE DEPO"),1,0)+
IF(FİLTRE!$H$5="TÜMÜ",1,0)+
IF(AND(J289="FİRMA İADE",FİLTRE!$H$5="FİRMA İADE"),1,0)+
IF(AND(J289="İMHA",FİLTRE!$H$5="İMHA"),1,0)</f>
        <v>1</v>
      </c>
      <c r="I289" s="5"/>
      <c r="J289" s="3"/>
      <c r="K289" s="3"/>
      <c r="L289" s="28" t="str">
        <f>(IF(K289="","",(VLOOKUP(K289,'ÜRÜN LİSTESİ'!B:C,2,0))))</f>
        <v/>
      </c>
      <c r="M289" s="29" t="str">
        <f>IF(K289="","",VLOOKUP(K289,'ÜRÜN LİSTESİ'!B:D,3,0))</f>
        <v/>
      </c>
      <c r="N289" s="28" t="str">
        <f>IF(K289="","",VLOOKUP(K289,'ÜRÜN LİSTESİ'!B:F,5,0))</f>
        <v/>
      </c>
      <c r="O289" s="5"/>
      <c r="P289" s="56" t="str">
        <f t="shared" ca="1" si="99"/>
        <v/>
      </c>
      <c r="Q289" s="57"/>
      <c r="R289" s="51" t="str">
        <f>IF(K289="","",
(IF($AK$2&gt;$AL$2,0,IF(K289="","",VLOOKUP(K289,'ÜRÜN LİSTESİ'!B:F,4,0)))))</f>
        <v/>
      </c>
      <c r="S289" s="51" t="str">
        <f t="shared" si="101"/>
        <v/>
      </c>
      <c r="T289" s="58" t="str">
        <f t="shared" ca="1" si="102"/>
        <v/>
      </c>
      <c r="U289" s="54" t="str">
        <f t="shared" ca="1" si="103"/>
        <v/>
      </c>
      <c r="V289" s="23"/>
      <c r="W289" s="54" t="str">
        <f t="shared" ca="1" si="104"/>
        <v/>
      </c>
      <c r="X289" s="54" t="str">
        <f t="shared" ca="1" si="105"/>
        <v/>
      </c>
      <c r="Y289"/>
      <c r="Z289"/>
      <c r="AA289" s="54" t="str">
        <f t="shared" si="106"/>
        <v/>
      </c>
      <c r="AB289" s="89" t="str">
        <f t="shared" ca="1" si="107"/>
        <v/>
      </c>
      <c r="AC289" s="89" t="str">
        <f t="shared" ca="1" si="108"/>
        <v/>
      </c>
      <c r="AD289"/>
      <c r="AE289" s="79" t="e">
        <f t="shared" si="111"/>
        <v>#VALUE!</v>
      </c>
      <c r="AF289" s="79" t="str">
        <f t="shared" si="112"/>
        <v/>
      </c>
      <c r="AG289" s="81" t="str">
        <f t="shared" si="109"/>
        <v/>
      </c>
      <c r="AH289" s="81" t="e">
        <f t="shared" si="113"/>
        <v>#VALUE!</v>
      </c>
      <c r="AI289" s="81" t="str">
        <f t="shared" si="114"/>
        <v/>
      </c>
      <c r="AJ289"/>
      <c r="AK289"/>
      <c r="AL289"/>
      <c r="AM289">
        <f t="shared" si="100"/>
        <v>0</v>
      </c>
      <c r="AN289">
        <f>COUNTIFS($L$1:L289,L289,$O$1:O289,O289)</f>
        <v>0</v>
      </c>
      <c r="AO289">
        <f t="shared" si="110"/>
        <v>0</v>
      </c>
      <c r="AP289">
        <f>COUNTIFS($J$4:J289,"SAYIM",$L$4:L289,L289,$O$4:O289,O289)</f>
        <v>0</v>
      </c>
      <c r="AQ289"/>
      <c r="AR289" s="1" t="str">
        <f>FİLTRE!$H$5</f>
        <v>TÜMÜ</v>
      </c>
      <c r="AS289"/>
      <c r="AU289" s="56">
        <f t="shared" si="115"/>
        <v>0</v>
      </c>
      <c r="AV289" s="54" t="str">
        <f t="shared" ca="1" si="116"/>
        <v/>
      </c>
      <c r="AW289" s="54" t="str">
        <f t="shared" ca="1" si="117"/>
        <v/>
      </c>
    </row>
    <row r="290" spans="2:49" x14ac:dyDescent="0.25">
      <c r="B290" s="1" t="str">
        <f>IF(I290="","",
(IF(N290=FİLTRE!$H$6,2,0)+IF(FİLTRE!$H$6="TOPLAM",2,0))
)</f>
        <v/>
      </c>
      <c r="C290">
        <f ca="1">IF(FİLTRE!$M$5="",9,(IF(U290&gt;=FİLTRE!$M$5,1,0)))</f>
        <v>1</v>
      </c>
      <c r="D290" s="1">
        <f ca="1">IF(FİLTRE!$M$6="",9,(IF('SKT LİSTESİ'!P290&lt;=FİLTRE!$M$6,1,0)))</f>
        <v>0</v>
      </c>
      <c r="E290" s="25" t="str">
        <f>IF(I290="","",(COUNTIFS($L$4:L290,L290)))</f>
        <v/>
      </c>
      <c r="F290" s="13">
        <f ca="1">IF(OR(B290&lt;&gt;2,C290&lt;&gt;1,D290&lt;&gt;1,H290&lt;&gt;1),0,
COUNTIFS($B$4:B290,2,$C$4:C290,1,$D$4:D290,1,$H$4:H290,1))</f>
        <v>0</v>
      </c>
      <c r="G290" s="26" t="str">
        <f>IF(I290="","",(COUNTIF($E$4:E290,E290)))</f>
        <v/>
      </c>
      <c r="H290" s="1">
        <f ca="1">IF(AND(J290="SAYIM",FİLTRE!$H$5="RAFTA",U290&lt;&gt;0),1,0)+
IF(AND(J290="İADE DEPO",FİLTRE!$H$5="İADE DEPO"),1,0)+
IF(FİLTRE!$H$5="TÜMÜ",1,0)+
IF(AND(J290="FİRMA İADE",FİLTRE!$H$5="FİRMA İADE"),1,0)+
IF(AND(J290="İMHA",FİLTRE!$H$5="İMHA"),1,0)</f>
        <v>1</v>
      </c>
      <c r="I290" s="5"/>
      <c r="J290" s="3"/>
      <c r="K290" s="3"/>
      <c r="L290" s="28" t="str">
        <f>(IF(K290="","",(VLOOKUP(K290,'ÜRÜN LİSTESİ'!B:C,2,0))))</f>
        <v/>
      </c>
      <c r="M290" s="29" t="str">
        <f>IF(K290="","",VLOOKUP(K290,'ÜRÜN LİSTESİ'!B:D,3,0))</f>
        <v/>
      </c>
      <c r="N290" s="28" t="str">
        <f>IF(K290="","",VLOOKUP(K290,'ÜRÜN LİSTESİ'!B:F,5,0))</f>
        <v/>
      </c>
      <c r="O290" s="5"/>
      <c r="P290" s="56" t="str">
        <f t="shared" ca="1" si="99"/>
        <v/>
      </c>
      <c r="Q290" s="57"/>
      <c r="R290" s="51" t="str">
        <f>IF(K290="","",
(IF($AK$2&gt;$AL$2,0,IF(K290="","",VLOOKUP(K290,'ÜRÜN LİSTESİ'!B:F,4,0)))))</f>
        <v/>
      </c>
      <c r="S290" s="51" t="str">
        <f t="shared" si="101"/>
        <v/>
      </c>
      <c r="T290" s="58" t="str">
        <f t="shared" ca="1" si="102"/>
        <v/>
      </c>
      <c r="U290" s="54" t="str">
        <f t="shared" ca="1" si="103"/>
        <v/>
      </c>
      <c r="V290" s="23"/>
      <c r="W290" s="54" t="str">
        <f t="shared" ca="1" si="104"/>
        <v/>
      </c>
      <c r="X290" s="54" t="str">
        <f t="shared" ca="1" si="105"/>
        <v/>
      </c>
      <c r="Y290"/>
      <c r="Z290"/>
      <c r="AA290" s="54" t="str">
        <f t="shared" si="106"/>
        <v/>
      </c>
      <c r="AB290" s="89" t="str">
        <f t="shared" ca="1" si="107"/>
        <v/>
      </c>
      <c r="AC290" s="89" t="str">
        <f t="shared" ca="1" si="108"/>
        <v/>
      </c>
      <c r="AD290"/>
      <c r="AE290" s="79" t="e">
        <f t="shared" si="111"/>
        <v>#VALUE!</v>
      </c>
      <c r="AF290" s="79" t="str">
        <f t="shared" si="112"/>
        <v/>
      </c>
      <c r="AG290" s="81" t="str">
        <f t="shared" si="109"/>
        <v/>
      </c>
      <c r="AH290" s="81" t="e">
        <f t="shared" si="113"/>
        <v>#VALUE!</v>
      </c>
      <c r="AI290" s="81" t="str">
        <f t="shared" si="114"/>
        <v/>
      </c>
      <c r="AJ290"/>
      <c r="AK290"/>
      <c r="AL290"/>
      <c r="AM290">
        <f t="shared" si="100"/>
        <v>0</v>
      </c>
      <c r="AN290">
        <f>COUNTIFS($L$1:L290,L290,$O$1:O290,O290)</f>
        <v>0</v>
      </c>
      <c r="AO290">
        <f t="shared" si="110"/>
        <v>0</v>
      </c>
      <c r="AP290">
        <f>COUNTIFS($J$4:J290,"SAYIM",$L$4:L290,L290,$O$4:O290,O290)</f>
        <v>0</v>
      </c>
      <c r="AQ290"/>
      <c r="AR290" s="1" t="str">
        <f>FİLTRE!$H$5</f>
        <v>TÜMÜ</v>
      </c>
      <c r="AS290"/>
      <c r="AU290" s="56">
        <f t="shared" si="115"/>
        <v>0</v>
      </c>
      <c r="AV290" s="54" t="str">
        <f t="shared" ca="1" si="116"/>
        <v/>
      </c>
      <c r="AW290" s="54" t="str">
        <f t="shared" ca="1" si="117"/>
        <v/>
      </c>
    </row>
    <row r="291" spans="2:49" x14ac:dyDescent="0.25">
      <c r="B291" s="1" t="str">
        <f>IF(I291="","",
(IF(N291=FİLTRE!$H$6,2,0)+IF(FİLTRE!$H$6="TOPLAM",2,0))
)</f>
        <v/>
      </c>
      <c r="C291">
        <f ca="1">IF(FİLTRE!$M$5="",9,(IF(U291&gt;=FİLTRE!$M$5,1,0)))</f>
        <v>1</v>
      </c>
      <c r="D291" s="1">
        <f ca="1">IF(FİLTRE!$M$6="",9,(IF('SKT LİSTESİ'!P291&lt;=FİLTRE!$M$6,1,0)))</f>
        <v>0</v>
      </c>
      <c r="E291" s="25" t="str">
        <f>IF(I291="","",(COUNTIFS($L$4:L291,L291)))</f>
        <v/>
      </c>
      <c r="F291" s="13">
        <f ca="1">IF(OR(B291&lt;&gt;2,C291&lt;&gt;1,D291&lt;&gt;1,H291&lt;&gt;1),0,
COUNTIFS($B$4:B291,2,$C$4:C291,1,$D$4:D291,1,$H$4:H291,1))</f>
        <v>0</v>
      </c>
      <c r="G291" s="26" t="str">
        <f>IF(I291="","",(COUNTIF($E$4:E291,E291)))</f>
        <v/>
      </c>
      <c r="H291" s="1">
        <f ca="1">IF(AND(J291="SAYIM",FİLTRE!$H$5="RAFTA",U291&lt;&gt;0),1,0)+
IF(AND(J291="İADE DEPO",FİLTRE!$H$5="İADE DEPO"),1,0)+
IF(FİLTRE!$H$5="TÜMÜ",1,0)+
IF(AND(J291="FİRMA İADE",FİLTRE!$H$5="FİRMA İADE"),1,0)+
IF(AND(J291="İMHA",FİLTRE!$H$5="İMHA"),1,0)</f>
        <v>1</v>
      </c>
      <c r="I291" s="5"/>
      <c r="J291" s="3"/>
      <c r="K291" s="3"/>
      <c r="L291" s="28" t="str">
        <f>(IF(K291="","",(VLOOKUP(K291,'ÜRÜN LİSTESİ'!B:C,2,0))))</f>
        <v/>
      </c>
      <c r="M291" s="29" t="str">
        <f>IF(K291="","",VLOOKUP(K291,'ÜRÜN LİSTESİ'!B:D,3,0))</f>
        <v/>
      </c>
      <c r="N291" s="28" t="str">
        <f>IF(K291="","",VLOOKUP(K291,'ÜRÜN LİSTESİ'!B:F,5,0))</f>
        <v/>
      </c>
      <c r="O291" s="5"/>
      <c r="P291" s="56" t="str">
        <f t="shared" ca="1" si="99"/>
        <v/>
      </c>
      <c r="Q291" s="57"/>
      <c r="R291" s="51" t="str">
        <f>IF(K291="","",
(IF($AK$2&gt;$AL$2,0,IF(K291="","",VLOOKUP(K291,'ÜRÜN LİSTESİ'!B:F,4,0)))))</f>
        <v/>
      </c>
      <c r="S291" s="51" t="str">
        <f t="shared" si="101"/>
        <v/>
      </c>
      <c r="T291" s="58" t="str">
        <f t="shared" ca="1" si="102"/>
        <v/>
      </c>
      <c r="U291" s="54" t="str">
        <f t="shared" ca="1" si="103"/>
        <v/>
      </c>
      <c r="V291" s="23"/>
      <c r="W291" s="54" t="str">
        <f t="shared" ca="1" si="104"/>
        <v/>
      </c>
      <c r="X291" s="54" t="str">
        <f t="shared" ca="1" si="105"/>
        <v/>
      </c>
      <c r="Y291"/>
      <c r="Z291"/>
      <c r="AA291" s="54" t="str">
        <f t="shared" si="106"/>
        <v/>
      </c>
      <c r="AB291" s="89" t="str">
        <f t="shared" ca="1" si="107"/>
        <v/>
      </c>
      <c r="AC291" s="89" t="str">
        <f t="shared" ca="1" si="108"/>
        <v/>
      </c>
      <c r="AD291"/>
      <c r="AE291" s="79" t="e">
        <f t="shared" si="111"/>
        <v>#VALUE!</v>
      </c>
      <c r="AF291" s="79" t="str">
        <f t="shared" si="112"/>
        <v/>
      </c>
      <c r="AG291" s="81" t="str">
        <f t="shared" si="109"/>
        <v/>
      </c>
      <c r="AH291" s="81" t="e">
        <f t="shared" si="113"/>
        <v>#VALUE!</v>
      </c>
      <c r="AI291" s="81" t="str">
        <f t="shared" si="114"/>
        <v/>
      </c>
      <c r="AJ291"/>
      <c r="AK291"/>
      <c r="AL291"/>
      <c r="AM291">
        <f t="shared" si="100"/>
        <v>0</v>
      </c>
      <c r="AN291">
        <f>COUNTIFS($L$1:L291,L291,$O$1:O291,O291)</f>
        <v>0</v>
      </c>
      <c r="AO291">
        <f t="shared" si="110"/>
        <v>0</v>
      </c>
      <c r="AP291">
        <f>COUNTIFS($J$4:J291,"SAYIM",$L$4:L291,L291,$O$4:O291,O291)</f>
        <v>0</v>
      </c>
      <c r="AQ291"/>
      <c r="AR291" s="1" t="str">
        <f>FİLTRE!$H$5</f>
        <v>TÜMÜ</v>
      </c>
      <c r="AS291"/>
      <c r="AU291" s="56">
        <f t="shared" si="115"/>
        <v>0</v>
      </c>
      <c r="AV291" s="54" t="str">
        <f t="shared" ca="1" si="116"/>
        <v/>
      </c>
      <c r="AW291" s="54" t="str">
        <f t="shared" ca="1" si="117"/>
        <v/>
      </c>
    </row>
    <row r="292" spans="2:49" x14ac:dyDescent="0.25">
      <c r="B292" s="1" t="str">
        <f>IF(I292="","",
(IF(N292=FİLTRE!$H$6,2,0)+IF(FİLTRE!$H$6="TOPLAM",2,0))
)</f>
        <v/>
      </c>
      <c r="C292">
        <f ca="1">IF(FİLTRE!$M$5="",9,(IF(U292&gt;=FİLTRE!$M$5,1,0)))</f>
        <v>1</v>
      </c>
      <c r="D292" s="1">
        <f ca="1">IF(FİLTRE!$M$6="",9,(IF('SKT LİSTESİ'!P292&lt;=FİLTRE!$M$6,1,0)))</f>
        <v>0</v>
      </c>
      <c r="E292" s="25" t="str">
        <f>IF(I292="","",(COUNTIFS($L$4:L292,L292)))</f>
        <v/>
      </c>
      <c r="F292" s="13">
        <f ca="1">IF(OR(B292&lt;&gt;2,C292&lt;&gt;1,D292&lt;&gt;1,H292&lt;&gt;1),0,
COUNTIFS($B$4:B292,2,$C$4:C292,1,$D$4:D292,1,$H$4:H292,1))</f>
        <v>0</v>
      </c>
      <c r="G292" s="26" t="str">
        <f>IF(I292="","",(COUNTIF($E$4:E292,E292)))</f>
        <v/>
      </c>
      <c r="H292" s="1">
        <f ca="1">IF(AND(J292="SAYIM",FİLTRE!$H$5="RAFTA",U292&lt;&gt;0),1,0)+
IF(AND(J292="İADE DEPO",FİLTRE!$H$5="İADE DEPO"),1,0)+
IF(FİLTRE!$H$5="TÜMÜ",1,0)+
IF(AND(J292="FİRMA İADE",FİLTRE!$H$5="FİRMA İADE"),1,0)+
IF(AND(J292="İMHA",FİLTRE!$H$5="İMHA"),1,0)</f>
        <v>1</v>
      </c>
      <c r="I292" s="5"/>
      <c r="J292" s="3"/>
      <c r="K292" s="3"/>
      <c r="L292" s="28" t="str">
        <f>(IF(K292="","",(VLOOKUP(K292,'ÜRÜN LİSTESİ'!B:C,2,0))))</f>
        <v/>
      </c>
      <c r="M292" s="29" t="str">
        <f>IF(K292="","",VLOOKUP(K292,'ÜRÜN LİSTESİ'!B:D,3,0))</f>
        <v/>
      </c>
      <c r="N292" s="28" t="str">
        <f>IF(K292="","",VLOOKUP(K292,'ÜRÜN LİSTESİ'!B:F,5,0))</f>
        <v/>
      </c>
      <c r="O292" s="5"/>
      <c r="P292" s="56" t="str">
        <f t="shared" ca="1" si="99"/>
        <v/>
      </c>
      <c r="Q292" s="57"/>
      <c r="R292" s="51" t="str">
        <f>IF(K292="","",
(IF($AK$2&gt;$AL$2,0,IF(K292="","",VLOOKUP(K292,'ÜRÜN LİSTESİ'!B:F,4,0)))))</f>
        <v/>
      </c>
      <c r="S292" s="51" t="str">
        <f t="shared" si="101"/>
        <v/>
      </c>
      <c r="T292" s="58" t="str">
        <f t="shared" ca="1" si="102"/>
        <v/>
      </c>
      <c r="U292" s="54" t="str">
        <f t="shared" ca="1" si="103"/>
        <v/>
      </c>
      <c r="V292" s="23"/>
      <c r="W292" s="54" t="str">
        <f t="shared" ca="1" si="104"/>
        <v/>
      </c>
      <c r="X292" s="54" t="str">
        <f t="shared" ca="1" si="105"/>
        <v/>
      </c>
      <c r="Y292"/>
      <c r="Z292"/>
      <c r="AA292" s="54" t="str">
        <f t="shared" si="106"/>
        <v/>
      </c>
      <c r="AB292" s="89" t="str">
        <f t="shared" ca="1" si="107"/>
        <v/>
      </c>
      <c r="AC292" s="89" t="str">
        <f t="shared" ca="1" si="108"/>
        <v/>
      </c>
      <c r="AD292"/>
      <c r="AE292" s="79" t="e">
        <f t="shared" si="111"/>
        <v>#VALUE!</v>
      </c>
      <c r="AF292" s="79" t="str">
        <f t="shared" si="112"/>
        <v/>
      </c>
      <c r="AG292" s="81" t="str">
        <f t="shared" si="109"/>
        <v/>
      </c>
      <c r="AH292" s="81" t="e">
        <f t="shared" si="113"/>
        <v>#VALUE!</v>
      </c>
      <c r="AI292" s="81" t="str">
        <f t="shared" si="114"/>
        <v/>
      </c>
      <c r="AJ292"/>
      <c r="AK292"/>
      <c r="AL292"/>
      <c r="AM292">
        <f t="shared" si="100"/>
        <v>0</v>
      </c>
      <c r="AN292">
        <f>COUNTIFS($L$1:L292,L292,$O$1:O292,O292)</f>
        <v>0</v>
      </c>
      <c r="AO292">
        <f t="shared" si="110"/>
        <v>0</v>
      </c>
      <c r="AP292">
        <f>COUNTIFS($J$4:J292,"SAYIM",$L$4:L292,L292,$O$4:O292,O292)</f>
        <v>0</v>
      </c>
      <c r="AQ292"/>
      <c r="AR292" s="1" t="str">
        <f>FİLTRE!$H$5</f>
        <v>TÜMÜ</v>
      </c>
      <c r="AS292"/>
      <c r="AU292" s="56">
        <f t="shared" si="115"/>
        <v>0</v>
      </c>
      <c r="AV292" s="54" t="str">
        <f t="shared" ca="1" si="116"/>
        <v/>
      </c>
      <c r="AW292" s="54" t="str">
        <f t="shared" ca="1" si="117"/>
        <v/>
      </c>
    </row>
    <row r="293" spans="2:49" x14ac:dyDescent="0.25">
      <c r="B293" s="1" t="str">
        <f>IF(I293="","",
(IF(N293=FİLTRE!$H$6,2,0)+IF(FİLTRE!$H$6="TOPLAM",2,0))
)</f>
        <v/>
      </c>
      <c r="C293">
        <f ca="1">IF(FİLTRE!$M$5="",9,(IF(U293&gt;=FİLTRE!$M$5,1,0)))</f>
        <v>1</v>
      </c>
      <c r="D293" s="1">
        <f ca="1">IF(FİLTRE!$M$6="",9,(IF('SKT LİSTESİ'!P293&lt;=FİLTRE!$M$6,1,0)))</f>
        <v>0</v>
      </c>
      <c r="E293" s="25" t="str">
        <f>IF(I293="","",(COUNTIFS($L$4:L293,L293)))</f>
        <v/>
      </c>
      <c r="F293" s="13">
        <f ca="1">IF(OR(B293&lt;&gt;2,C293&lt;&gt;1,D293&lt;&gt;1,H293&lt;&gt;1),0,
COUNTIFS($B$4:B293,2,$C$4:C293,1,$D$4:D293,1,$H$4:H293,1))</f>
        <v>0</v>
      </c>
      <c r="G293" s="26" t="str">
        <f>IF(I293="","",(COUNTIF($E$4:E293,E293)))</f>
        <v/>
      </c>
      <c r="H293" s="1">
        <f ca="1">IF(AND(J293="SAYIM",FİLTRE!$H$5="RAFTA",U293&lt;&gt;0),1,0)+
IF(AND(J293="İADE DEPO",FİLTRE!$H$5="İADE DEPO"),1,0)+
IF(FİLTRE!$H$5="TÜMÜ",1,0)+
IF(AND(J293="FİRMA İADE",FİLTRE!$H$5="FİRMA İADE"),1,0)+
IF(AND(J293="İMHA",FİLTRE!$H$5="İMHA"),1,0)</f>
        <v>1</v>
      </c>
      <c r="I293" s="5"/>
      <c r="J293" s="3"/>
      <c r="K293" s="3"/>
      <c r="L293" s="28" t="str">
        <f>(IF(K293="","",(VLOOKUP(K293,'ÜRÜN LİSTESİ'!B:C,2,0))))</f>
        <v/>
      </c>
      <c r="M293" s="29" t="str">
        <f>IF(K293="","",VLOOKUP(K293,'ÜRÜN LİSTESİ'!B:D,3,0))</f>
        <v/>
      </c>
      <c r="N293" s="28" t="str">
        <f>IF(K293="","",VLOOKUP(K293,'ÜRÜN LİSTESİ'!B:F,5,0))</f>
        <v/>
      </c>
      <c r="O293" s="5"/>
      <c r="P293" s="56" t="str">
        <f t="shared" ca="1" si="99"/>
        <v/>
      </c>
      <c r="Q293" s="57"/>
      <c r="R293" s="51" t="str">
        <f>IF(K293="","",
(IF($AK$2&gt;$AL$2,0,IF(K293="","",VLOOKUP(K293,'ÜRÜN LİSTESİ'!B:F,4,0)))))</f>
        <v/>
      </c>
      <c r="S293" s="51" t="str">
        <f t="shared" si="101"/>
        <v/>
      </c>
      <c r="T293" s="58" t="str">
        <f t="shared" ca="1" si="102"/>
        <v/>
      </c>
      <c r="U293" s="54" t="str">
        <f t="shared" ca="1" si="103"/>
        <v/>
      </c>
      <c r="V293" s="23"/>
      <c r="W293" s="54" t="str">
        <f t="shared" ca="1" si="104"/>
        <v/>
      </c>
      <c r="X293" s="54" t="str">
        <f t="shared" ca="1" si="105"/>
        <v/>
      </c>
      <c r="Y293"/>
      <c r="Z293"/>
      <c r="AA293" s="54" t="str">
        <f t="shared" si="106"/>
        <v/>
      </c>
      <c r="AB293" s="89" t="str">
        <f t="shared" ca="1" si="107"/>
        <v/>
      </c>
      <c r="AC293" s="89" t="str">
        <f t="shared" ca="1" si="108"/>
        <v/>
      </c>
      <c r="AD293"/>
      <c r="AE293" s="79" t="e">
        <f t="shared" si="111"/>
        <v>#VALUE!</v>
      </c>
      <c r="AF293" s="79" t="str">
        <f t="shared" si="112"/>
        <v/>
      </c>
      <c r="AG293" s="81" t="str">
        <f t="shared" si="109"/>
        <v/>
      </c>
      <c r="AH293" s="81" t="e">
        <f t="shared" si="113"/>
        <v>#VALUE!</v>
      </c>
      <c r="AI293" s="81" t="str">
        <f t="shared" si="114"/>
        <v/>
      </c>
      <c r="AJ293"/>
      <c r="AK293"/>
      <c r="AL293"/>
      <c r="AM293">
        <f t="shared" si="100"/>
        <v>0</v>
      </c>
      <c r="AN293">
        <f>COUNTIFS($L$1:L293,L293,$O$1:O293,O293)</f>
        <v>0</v>
      </c>
      <c r="AO293">
        <f t="shared" si="110"/>
        <v>0</v>
      </c>
      <c r="AP293">
        <f>COUNTIFS($J$4:J293,"SAYIM",$L$4:L293,L293,$O$4:O293,O293)</f>
        <v>0</v>
      </c>
      <c r="AQ293"/>
      <c r="AR293" s="1" t="str">
        <f>FİLTRE!$H$5</f>
        <v>TÜMÜ</v>
      </c>
      <c r="AS293"/>
      <c r="AU293" s="56">
        <f t="shared" si="115"/>
        <v>0</v>
      </c>
      <c r="AV293" s="54" t="str">
        <f t="shared" ca="1" si="116"/>
        <v/>
      </c>
      <c r="AW293" s="54" t="str">
        <f t="shared" ca="1" si="117"/>
        <v/>
      </c>
    </row>
    <row r="294" spans="2:49" x14ac:dyDescent="0.25">
      <c r="B294" s="1" t="str">
        <f>IF(I294="","",
(IF(N294=FİLTRE!$H$6,2,0)+IF(FİLTRE!$H$6="TOPLAM",2,0))
)</f>
        <v/>
      </c>
      <c r="C294">
        <f ca="1">IF(FİLTRE!$M$5="",9,(IF(U294&gt;=FİLTRE!$M$5,1,0)))</f>
        <v>1</v>
      </c>
      <c r="D294" s="1">
        <f ca="1">IF(FİLTRE!$M$6="",9,(IF('SKT LİSTESİ'!P294&lt;=FİLTRE!$M$6,1,0)))</f>
        <v>0</v>
      </c>
      <c r="E294" s="25" t="str">
        <f>IF(I294="","",(COUNTIFS($L$4:L294,L294)))</f>
        <v/>
      </c>
      <c r="F294" s="13">
        <f ca="1">IF(OR(B294&lt;&gt;2,C294&lt;&gt;1,D294&lt;&gt;1,H294&lt;&gt;1),0,
COUNTIFS($B$4:B294,2,$C$4:C294,1,$D$4:D294,1,$H$4:H294,1))</f>
        <v>0</v>
      </c>
      <c r="G294" s="26" t="str">
        <f>IF(I294="","",(COUNTIF($E$4:E294,E294)))</f>
        <v/>
      </c>
      <c r="H294" s="1">
        <f ca="1">IF(AND(J294="SAYIM",FİLTRE!$H$5="RAFTA",U294&lt;&gt;0),1,0)+
IF(AND(J294="İADE DEPO",FİLTRE!$H$5="İADE DEPO"),1,0)+
IF(FİLTRE!$H$5="TÜMÜ",1,0)+
IF(AND(J294="FİRMA İADE",FİLTRE!$H$5="FİRMA İADE"),1,0)+
IF(AND(J294="İMHA",FİLTRE!$H$5="İMHA"),1,0)</f>
        <v>1</v>
      </c>
      <c r="I294" s="5"/>
      <c r="J294" s="3"/>
      <c r="K294" s="3"/>
      <c r="L294" s="28" t="str">
        <f>(IF(K294="","",(VLOOKUP(K294,'ÜRÜN LİSTESİ'!B:C,2,0))))</f>
        <v/>
      </c>
      <c r="M294" s="29" t="str">
        <f>IF(K294="","",VLOOKUP(K294,'ÜRÜN LİSTESİ'!B:D,3,0))</f>
        <v/>
      </c>
      <c r="N294" s="28" t="str">
        <f>IF(K294="","",VLOOKUP(K294,'ÜRÜN LİSTESİ'!B:F,5,0))</f>
        <v/>
      </c>
      <c r="O294" s="5"/>
      <c r="P294" s="56" t="str">
        <f t="shared" ca="1" si="99"/>
        <v/>
      </c>
      <c r="Q294" s="57"/>
      <c r="R294" s="51" t="str">
        <f>IF(K294="","",
(IF($AK$2&gt;$AL$2,0,IF(K294="","",VLOOKUP(K294,'ÜRÜN LİSTESİ'!B:F,4,0)))))</f>
        <v/>
      </c>
      <c r="S294" s="51" t="str">
        <f t="shared" si="101"/>
        <v/>
      </c>
      <c r="T294" s="58" t="str">
        <f t="shared" ca="1" si="102"/>
        <v/>
      </c>
      <c r="U294" s="54" t="str">
        <f t="shared" ca="1" si="103"/>
        <v/>
      </c>
      <c r="V294" s="23"/>
      <c r="W294" s="54" t="str">
        <f t="shared" ca="1" si="104"/>
        <v/>
      </c>
      <c r="X294" s="54" t="str">
        <f t="shared" ca="1" si="105"/>
        <v/>
      </c>
      <c r="Y294"/>
      <c r="Z294"/>
      <c r="AA294" s="54" t="str">
        <f t="shared" si="106"/>
        <v/>
      </c>
      <c r="AB294" s="89" t="str">
        <f t="shared" ca="1" si="107"/>
        <v/>
      </c>
      <c r="AC294" s="89" t="str">
        <f t="shared" ca="1" si="108"/>
        <v/>
      </c>
      <c r="AD294"/>
      <c r="AE294" s="79" t="e">
        <f t="shared" si="111"/>
        <v>#VALUE!</v>
      </c>
      <c r="AF294" s="79" t="str">
        <f t="shared" si="112"/>
        <v/>
      </c>
      <c r="AG294" s="81" t="str">
        <f t="shared" si="109"/>
        <v/>
      </c>
      <c r="AH294" s="81" t="e">
        <f t="shared" si="113"/>
        <v>#VALUE!</v>
      </c>
      <c r="AI294" s="81" t="str">
        <f t="shared" si="114"/>
        <v/>
      </c>
      <c r="AJ294"/>
      <c r="AK294"/>
      <c r="AL294"/>
      <c r="AM294">
        <f t="shared" si="100"/>
        <v>0</v>
      </c>
      <c r="AN294">
        <f>COUNTIFS($L$1:L294,L294,$O$1:O294,O294)</f>
        <v>0</v>
      </c>
      <c r="AO294">
        <f t="shared" si="110"/>
        <v>0</v>
      </c>
      <c r="AP294">
        <f>COUNTIFS($J$4:J294,"SAYIM",$L$4:L294,L294,$O$4:O294,O294)</f>
        <v>0</v>
      </c>
      <c r="AQ294"/>
      <c r="AR294" s="1" t="str">
        <f>FİLTRE!$H$5</f>
        <v>TÜMÜ</v>
      </c>
      <c r="AS294"/>
      <c r="AU294" s="56">
        <f t="shared" si="115"/>
        <v>0</v>
      </c>
      <c r="AV294" s="54" t="str">
        <f t="shared" ca="1" si="116"/>
        <v/>
      </c>
      <c r="AW294" s="54" t="str">
        <f t="shared" ca="1" si="117"/>
        <v/>
      </c>
    </row>
    <row r="295" spans="2:49" x14ac:dyDescent="0.25">
      <c r="B295" s="1" t="str">
        <f>IF(I295="","",
(IF(N295=FİLTRE!$H$6,2,0)+IF(FİLTRE!$H$6="TOPLAM",2,0))
)</f>
        <v/>
      </c>
      <c r="C295">
        <f ca="1">IF(FİLTRE!$M$5="",9,(IF(U295&gt;=FİLTRE!$M$5,1,0)))</f>
        <v>1</v>
      </c>
      <c r="D295" s="1">
        <f ca="1">IF(FİLTRE!$M$6="",9,(IF('SKT LİSTESİ'!P295&lt;=FİLTRE!$M$6,1,0)))</f>
        <v>0</v>
      </c>
      <c r="E295" s="25" t="str">
        <f>IF(I295="","",(COUNTIFS($L$4:L295,L295)))</f>
        <v/>
      </c>
      <c r="F295" s="13">
        <f ca="1">IF(OR(B295&lt;&gt;2,C295&lt;&gt;1,D295&lt;&gt;1,H295&lt;&gt;1),0,
COUNTIFS($B$4:B295,2,$C$4:C295,1,$D$4:D295,1,$H$4:H295,1))</f>
        <v>0</v>
      </c>
      <c r="G295" s="26" t="str">
        <f>IF(I295="","",(COUNTIF($E$4:E295,E295)))</f>
        <v/>
      </c>
      <c r="H295" s="1">
        <f ca="1">IF(AND(J295="SAYIM",FİLTRE!$H$5="RAFTA",U295&lt;&gt;0),1,0)+
IF(AND(J295="İADE DEPO",FİLTRE!$H$5="İADE DEPO"),1,0)+
IF(FİLTRE!$H$5="TÜMÜ",1,0)+
IF(AND(J295="FİRMA İADE",FİLTRE!$H$5="FİRMA İADE"),1,0)+
IF(AND(J295="İMHA",FİLTRE!$H$5="İMHA"),1,0)</f>
        <v>1</v>
      </c>
      <c r="I295" s="5"/>
      <c r="J295" s="3"/>
      <c r="K295" s="3"/>
      <c r="L295" s="28" t="str">
        <f>(IF(K295="","",(VLOOKUP(K295,'ÜRÜN LİSTESİ'!B:C,2,0))))</f>
        <v/>
      </c>
      <c r="M295" s="29" t="str">
        <f>IF(K295="","",VLOOKUP(K295,'ÜRÜN LİSTESİ'!B:D,3,0))</f>
        <v/>
      </c>
      <c r="N295" s="28" t="str">
        <f>IF(K295="","",VLOOKUP(K295,'ÜRÜN LİSTESİ'!B:F,5,0))</f>
        <v/>
      </c>
      <c r="O295" s="5"/>
      <c r="P295" s="56" t="str">
        <f t="shared" ca="1" si="99"/>
        <v/>
      </c>
      <c r="Q295" s="57"/>
      <c r="R295" s="51" t="str">
        <f>IF(K295="","",
(IF($AK$2&gt;$AL$2,0,IF(K295="","",VLOOKUP(K295,'ÜRÜN LİSTESİ'!B:F,4,0)))))</f>
        <v/>
      </c>
      <c r="S295" s="51" t="str">
        <f t="shared" si="101"/>
        <v/>
      </c>
      <c r="T295" s="58" t="str">
        <f t="shared" ca="1" si="102"/>
        <v/>
      </c>
      <c r="U295" s="54" t="str">
        <f t="shared" ca="1" si="103"/>
        <v/>
      </c>
      <c r="V295" s="23"/>
      <c r="W295" s="54" t="str">
        <f t="shared" ca="1" si="104"/>
        <v/>
      </c>
      <c r="X295" s="54" t="str">
        <f t="shared" ca="1" si="105"/>
        <v/>
      </c>
      <c r="Y295"/>
      <c r="Z295"/>
      <c r="AA295" s="54" t="str">
        <f t="shared" si="106"/>
        <v/>
      </c>
      <c r="AB295" s="89" t="str">
        <f t="shared" ca="1" si="107"/>
        <v/>
      </c>
      <c r="AC295" s="89" t="str">
        <f t="shared" ca="1" si="108"/>
        <v/>
      </c>
      <c r="AD295"/>
      <c r="AE295" s="79" t="e">
        <f t="shared" si="111"/>
        <v>#VALUE!</v>
      </c>
      <c r="AF295" s="79" t="str">
        <f t="shared" si="112"/>
        <v/>
      </c>
      <c r="AG295" s="81" t="str">
        <f t="shared" si="109"/>
        <v/>
      </c>
      <c r="AH295" s="81" t="e">
        <f t="shared" si="113"/>
        <v>#VALUE!</v>
      </c>
      <c r="AI295" s="81" t="str">
        <f t="shared" si="114"/>
        <v/>
      </c>
      <c r="AJ295"/>
      <c r="AK295"/>
      <c r="AL295"/>
      <c r="AM295">
        <f t="shared" si="100"/>
        <v>0</v>
      </c>
      <c r="AN295">
        <f>COUNTIFS($L$1:L295,L295,$O$1:O295,O295)</f>
        <v>0</v>
      </c>
      <c r="AO295">
        <f t="shared" si="110"/>
        <v>0</v>
      </c>
      <c r="AP295">
        <f>COUNTIFS($J$4:J295,"SAYIM",$L$4:L295,L295,$O$4:O295,O295)</f>
        <v>0</v>
      </c>
      <c r="AQ295"/>
      <c r="AR295" s="1" t="str">
        <f>FİLTRE!$H$5</f>
        <v>TÜMÜ</v>
      </c>
      <c r="AS295"/>
      <c r="AU295" s="56">
        <f t="shared" si="115"/>
        <v>0</v>
      </c>
      <c r="AV295" s="54" t="str">
        <f t="shared" ca="1" si="116"/>
        <v/>
      </c>
      <c r="AW295" s="54" t="str">
        <f t="shared" ca="1" si="117"/>
        <v/>
      </c>
    </row>
    <row r="296" spans="2:49" x14ac:dyDescent="0.25">
      <c r="B296" s="1" t="str">
        <f>IF(I296="","",
(IF(N296=FİLTRE!$H$6,2,0)+IF(FİLTRE!$H$6="TOPLAM",2,0))
)</f>
        <v/>
      </c>
      <c r="C296">
        <f ca="1">IF(FİLTRE!$M$5="",9,(IF(U296&gt;=FİLTRE!$M$5,1,0)))</f>
        <v>1</v>
      </c>
      <c r="D296" s="1">
        <f ca="1">IF(FİLTRE!$M$6="",9,(IF('SKT LİSTESİ'!P296&lt;=FİLTRE!$M$6,1,0)))</f>
        <v>0</v>
      </c>
      <c r="E296" s="25" t="str">
        <f>IF(I296="","",(COUNTIFS($L$4:L296,L296)))</f>
        <v/>
      </c>
      <c r="F296" s="13">
        <f ca="1">IF(OR(B296&lt;&gt;2,C296&lt;&gt;1,D296&lt;&gt;1,H296&lt;&gt;1),0,
COUNTIFS($B$4:B296,2,$C$4:C296,1,$D$4:D296,1,$H$4:H296,1))</f>
        <v>0</v>
      </c>
      <c r="G296" s="26" t="str">
        <f>IF(I296="","",(COUNTIF($E$4:E296,E296)))</f>
        <v/>
      </c>
      <c r="H296" s="1">
        <f ca="1">IF(AND(J296="SAYIM",FİLTRE!$H$5="RAFTA",U296&lt;&gt;0),1,0)+
IF(AND(J296="İADE DEPO",FİLTRE!$H$5="İADE DEPO"),1,0)+
IF(FİLTRE!$H$5="TÜMÜ",1,0)+
IF(AND(J296="FİRMA İADE",FİLTRE!$H$5="FİRMA İADE"),1,0)+
IF(AND(J296="İMHA",FİLTRE!$H$5="İMHA"),1,0)</f>
        <v>1</v>
      </c>
      <c r="I296" s="5"/>
      <c r="J296" s="3"/>
      <c r="K296" s="3"/>
      <c r="L296" s="28" t="str">
        <f>(IF(K296="","",(VLOOKUP(K296,'ÜRÜN LİSTESİ'!B:C,2,0))))</f>
        <v/>
      </c>
      <c r="M296" s="29" t="str">
        <f>IF(K296="","",VLOOKUP(K296,'ÜRÜN LİSTESİ'!B:D,3,0))</f>
        <v/>
      </c>
      <c r="N296" s="28" t="str">
        <f>IF(K296="","",VLOOKUP(K296,'ÜRÜN LİSTESİ'!B:F,5,0))</f>
        <v/>
      </c>
      <c r="O296" s="5"/>
      <c r="P296" s="56" t="str">
        <f t="shared" ca="1" si="99"/>
        <v/>
      </c>
      <c r="Q296" s="57"/>
      <c r="R296" s="51" t="str">
        <f>IF(K296="","",
(IF($AK$2&gt;$AL$2,0,IF(K296="","",VLOOKUP(K296,'ÜRÜN LİSTESİ'!B:F,4,0)))))</f>
        <v/>
      </c>
      <c r="S296" s="51" t="str">
        <f t="shared" si="101"/>
        <v/>
      </c>
      <c r="T296" s="58" t="str">
        <f t="shared" ca="1" si="102"/>
        <v/>
      </c>
      <c r="U296" s="54" t="str">
        <f t="shared" ca="1" si="103"/>
        <v/>
      </c>
      <c r="V296" s="23"/>
      <c r="W296" s="54" t="str">
        <f t="shared" ca="1" si="104"/>
        <v/>
      </c>
      <c r="X296" s="54" t="str">
        <f t="shared" ca="1" si="105"/>
        <v/>
      </c>
      <c r="Y296"/>
      <c r="Z296"/>
      <c r="AA296" s="54" t="str">
        <f t="shared" si="106"/>
        <v/>
      </c>
      <c r="AB296" s="89" t="str">
        <f t="shared" ca="1" si="107"/>
        <v/>
      </c>
      <c r="AC296" s="89" t="str">
        <f t="shared" ca="1" si="108"/>
        <v/>
      </c>
      <c r="AD296"/>
      <c r="AE296" s="79" t="e">
        <f t="shared" si="111"/>
        <v>#VALUE!</v>
      </c>
      <c r="AF296" s="79" t="str">
        <f t="shared" si="112"/>
        <v/>
      </c>
      <c r="AG296" s="81" t="str">
        <f t="shared" si="109"/>
        <v/>
      </c>
      <c r="AH296" s="81" t="e">
        <f t="shared" si="113"/>
        <v>#VALUE!</v>
      </c>
      <c r="AI296" s="81" t="str">
        <f t="shared" si="114"/>
        <v/>
      </c>
      <c r="AJ296"/>
      <c r="AK296"/>
      <c r="AL296"/>
      <c r="AM296">
        <f t="shared" si="100"/>
        <v>0</v>
      </c>
      <c r="AN296">
        <f>COUNTIFS($L$1:L296,L296,$O$1:O296,O296)</f>
        <v>0</v>
      </c>
      <c r="AO296">
        <f t="shared" si="110"/>
        <v>0</v>
      </c>
      <c r="AP296">
        <f>COUNTIFS($J$4:J296,"SAYIM",$L$4:L296,L296,$O$4:O296,O296)</f>
        <v>0</v>
      </c>
      <c r="AQ296"/>
      <c r="AR296" s="1" t="str">
        <f>FİLTRE!$H$5</f>
        <v>TÜMÜ</v>
      </c>
      <c r="AS296"/>
      <c r="AU296" s="56">
        <f t="shared" si="115"/>
        <v>0</v>
      </c>
      <c r="AV296" s="54" t="str">
        <f t="shared" ca="1" si="116"/>
        <v/>
      </c>
      <c r="AW296" s="54" t="str">
        <f t="shared" ca="1" si="117"/>
        <v/>
      </c>
    </row>
    <row r="297" spans="2:49" x14ac:dyDescent="0.25">
      <c r="B297" s="1" t="str">
        <f>IF(I297="","",
(IF(N297=FİLTRE!$H$6,2,0)+IF(FİLTRE!$H$6="TOPLAM",2,0))
)</f>
        <v/>
      </c>
      <c r="C297">
        <f ca="1">IF(FİLTRE!$M$5="",9,(IF(U297&gt;=FİLTRE!$M$5,1,0)))</f>
        <v>1</v>
      </c>
      <c r="D297" s="1">
        <f ca="1">IF(FİLTRE!$M$6="",9,(IF('SKT LİSTESİ'!P297&lt;=FİLTRE!$M$6,1,0)))</f>
        <v>0</v>
      </c>
      <c r="E297" s="25" t="str">
        <f>IF(I297="","",(COUNTIFS($L$4:L297,L297)))</f>
        <v/>
      </c>
      <c r="F297" s="13">
        <f ca="1">IF(OR(B297&lt;&gt;2,C297&lt;&gt;1,D297&lt;&gt;1,H297&lt;&gt;1),0,
COUNTIFS($B$4:B297,2,$C$4:C297,1,$D$4:D297,1,$H$4:H297,1))</f>
        <v>0</v>
      </c>
      <c r="G297" s="26" t="str">
        <f>IF(I297="","",(COUNTIF($E$4:E297,E297)))</f>
        <v/>
      </c>
      <c r="H297" s="1">
        <f ca="1">IF(AND(J297="SAYIM",FİLTRE!$H$5="RAFTA",U297&lt;&gt;0),1,0)+
IF(AND(J297="İADE DEPO",FİLTRE!$H$5="İADE DEPO"),1,0)+
IF(FİLTRE!$H$5="TÜMÜ",1,0)+
IF(AND(J297="FİRMA İADE",FİLTRE!$H$5="FİRMA İADE"),1,0)+
IF(AND(J297="İMHA",FİLTRE!$H$5="İMHA"),1,0)</f>
        <v>1</v>
      </c>
      <c r="I297" s="5"/>
      <c r="J297" s="3"/>
      <c r="K297" s="3"/>
      <c r="L297" s="28" t="str">
        <f>(IF(K297="","",(VLOOKUP(K297,'ÜRÜN LİSTESİ'!B:C,2,0))))</f>
        <v/>
      </c>
      <c r="M297" s="29" t="str">
        <f>IF(K297="","",VLOOKUP(K297,'ÜRÜN LİSTESİ'!B:D,3,0))</f>
        <v/>
      </c>
      <c r="N297" s="28" t="str">
        <f>IF(K297="","",VLOOKUP(K297,'ÜRÜN LİSTESİ'!B:F,5,0))</f>
        <v/>
      </c>
      <c r="O297" s="5"/>
      <c r="P297" s="56" t="str">
        <f t="shared" ca="1" si="99"/>
        <v/>
      </c>
      <c r="Q297" s="57"/>
      <c r="R297" s="51" t="str">
        <f>IF(K297="","",
(IF($AK$2&gt;$AL$2,0,IF(K297="","",VLOOKUP(K297,'ÜRÜN LİSTESİ'!B:F,4,0)))))</f>
        <v/>
      </c>
      <c r="S297" s="51" t="str">
        <f t="shared" si="101"/>
        <v/>
      </c>
      <c r="T297" s="58" t="str">
        <f t="shared" ca="1" si="102"/>
        <v/>
      </c>
      <c r="U297" s="54" t="str">
        <f t="shared" ca="1" si="103"/>
        <v/>
      </c>
      <c r="V297" s="23"/>
      <c r="W297" s="54" t="str">
        <f t="shared" ca="1" si="104"/>
        <v/>
      </c>
      <c r="X297" s="54" t="str">
        <f t="shared" ca="1" si="105"/>
        <v/>
      </c>
      <c r="Y297"/>
      <c r="Z297"/>
      <c r="AA297" s="54" t="str">
        <f t="shared" si="106"/>
        <v/>
      </c>
      <c r="AB297" s="89" t="str">
        <f t="shared" ca="1" si="107"/>
        <v/>
      </c>
      <c r="AC297" s="89" t="str">
        <f t="shared" ca="1" si="108"/>
        <v/>
      </c>
      <c r="AD297"/>
      <c r="AE297" s="79" t="e">
        <f t="shared" si="111"/>
        <v>#VALUE!</v>
      </c>
      <c r="AF297" s="79" t="str">
        <f t="shared" si="112"/>
        <v/>
      </c>
      <c r="AG297" s="81" t="str">
        <f t="shared" si="109"/>
        <v/>
      </c>
      <c r="AH297" s="81" t="e">
        <f t="shared" si="113"/>
        <v>#VALUE!</v>
      </c>
      <c r="AI297" s="81" t="str">
        <f t="shared" si="114"/>
        <v/>
      </c>
      <c r="AJ297"/>
      <c r="AK297"/>
      <c r="AL297"/>
      <c r="AM297">
        <f t="shared" si="100"/>
        <v>0</v>
      </c>
      <c r="AN297">
        <f>COUNTIFS($L$1:L297,L297,$O$1:O297,O297)</f>
        <v>0</v>
      </c>
      <c r="AO297">
        <f t="shared" si="110"/>
        <v>0</v>
      </c>
      <c r="AP297">
        <f>COUNTIFS($J$4:J297,"SAYIM",$L$4:L297,L297,$O$4:O297,O297)</f>
        <v>0</v>
      </c>
      <c r="AQ297"/>
      <c r="AR297" s="1" t="str">
        <f>FİLTRE!$H$5</f>
        <v>TÜMÜ</v>
      </c>
      <c r="AS297"/>
      <c r="AU297" s="56">
        <f t="shared" si="115"/>
        <v>0</v>
      </c>
      <c r="AV297" s="54" t="str">
        <f t="shared" ca="1" si="116"/>
        <v/>
      </c>
      <c r="AW297" s="54" t="str">
        <f t="shared" ca="1" si="117"/>
        <v/>
      </c>
    </row>
    <row r="298" spans="2:49" x14ac:dyDescent="0.25">
      <c r="B298" s="1" t="str">
        <f>IF(I298="","",
(IF(N298=FİLTRE!$H$6,2,0)+IF(FİLTRE!$H$6="TOPLAM",2,0))
)</f>
        <v/>
      </c>
      <c r="C298">
        <f ca="1">IF(FİLTRE!$M$5="",9,(IF(U298&gt;=FİLTRE!$M$5,1,0)))</f>
        <v>1</v>
      </c>
      <c r="D298" s="1">
        <f ca="1">IF(FİLTRE!$M$6="",9,(IF('SKT LİSTESİ'!P298&lt;=FİLTRE!$M$6,1,0)))</f>
        <v>0</v>
      </c>
      <c r="E298" s="25" t="str">
        <f>IF(I298="","",(COUNTIFS($L$4:L298,L298)))</f>
        <v/>
      </c>
      <c r="F298" s="13">
        <f ca="1">IF(OR(B298&lt;&gt;2,C298&lt;&gt;1,D298&lt;&gt;1,H298&lt;&gt;1),0,
COUNTIFS($B$4:B298,2,$C$4:C298,1,$D$4:D298,1,$H$4:H298,1))</f>
        <v>0</v>
      </c>
      <c r="G298" s="26" t="str">
        <f>IF(I298="","",(COUNTIF($E$4:E298,E298)))</f>
        <v/>
      </c>
      <c r="H298" s="1">
        <f ca="1">IF(AND(J298="SAYIM",FİLTRE!$H$5="RAFTA",U298&lt;&gt;0),1,0)+
IF(AND(J298="İADE DEPO",FİLTRE!$H$5="İADE DEPO"),1,0)+
IF(FİLTRE!$H$5="TÜMÜ",1,0)+
IF(AND(J298="FİRMA İADE",FİLTRE!$H$5="FİRMA İADE"),1,0)+
IF(AND(J298="İMHA",FİLTRE!$H$5="İMHA"),1,0)</f>
        <v>1</v>
      </c>
      <c r="I298" s="5"/>
      <c r="J298" s="3"/>
      <c r="K298" s="3"/>
      <c r="L298" s="28" t="str">
        <f>(IF(K298="","",(VLOOKUP(K298,'ÜRÜN LİSTESİ'!B:C,2,0))))</f>
        <v/>
      </c>
      <c r="M298" s="29" t="str">
        <f>IF(K298="","",VLOOKUP(K298,'ÜRÜN LİSTESİ'!B:D,3,0))</f>
        <v/>
      </c>
      <c r="N298" s="28" t="str">
        <f>IF(K298="","",VLOOKUP(K298,'ÜRÜN LİSTESİ'!B:F,5,0))</f>
        <v/>
      </c>
      <c r="O298" s="5"/>
      <c r="P298" s="56" t="str">
        <f t="shared" ca="1" si="99"/>
        <v/>
      </c>
      <c r="Q298" s="57"/>
      <c r="R298" s="51" t="str">
        <f>IF(K298="","",
(IF($AK$2&gt;$AL$2,0,IF(K298="","",VLOOKUP(K298,'ÜRÜN LİSTESİ'!B:F,4,0)))))</f>
        <v/>
      </c>
      <c r="S298" s="51" t="str">
        <f t="shared" si="101"/>
        <v/>
      </c>
      <c r="T298" s="58" t="str">
        <f t="shared" ca="1" si="102"/>
        <v/>
      </c>
      <c r="U298" s="54" t="str">
        <f t="shared" ca="1" si="103"/>
        <v/>
      </c>
      <c r="V298" s="23"/>
      <c r="W298" s="54" t="str">
        <f t="shared" ca="1" si="104"/>
        <v/>
      </c>
      <c r="X298" s="54" t="str">
        <f t="shared" ca="1" si="105"/>
        <v/>
      </c>
      <c r="Y298"/>
      <c r="Z298"/>
      <c r="AA298" s="54" t="str">
        <f t="shared" si="106"/>
        <v/>
      </c>
      <c r="AB298" s="89" t="str">
        <f t="shared" ca="1" si="107"/>
        <v/>
      </c>
      <c r="AC298" s="89" t="str">
        <f t="shared" ca="1" si="108"/>
        <v/>
      </c>
      <c r="AD298"/>
      <c r="AE298" s="79" t="e">
        <f t="shared" si="111"/>
        <v>#VALUE!</v>
      </c>
      <c r="AF298" s="79" t="str">
        <f t="shared" si="112"/>
        <v/>
      </c>
      <c r="AG298" s="81" t="str">
        <f t="shared" si="109"/>
        <v/>
      </c>
      <c r="AH298" s="81" t="e">
        <f t="shared" si="113"/>
        <v>#VALUE!</v>
      </c>
      <c r="AI298" s="81" t="str">
        <f t="shared" si="114"/>
        <v/>
      </c>
      <c r="AJ298"/>
      <c r="AK298"/>
      <c r="AL298"/>
      <c r="AM298">
        <f t="shared" si="100"/>
        <v>0</v>
      </c>
      <c r="AN298">
        <f>COUNTIFS($L$1:L298,L298,$O$1:O298,O298)</f>
        <v>0</v>
      </c>
      <c r="AO298">
        <f t="shared" si="110"/>
        <v>0</v>
      </c>
      <c r="AP298">
        <f>COUNTIFS($J$4:J298,"SAYIM",$L$4:L298,L298,$O$4:O298,O298)</f>
        <v>0</v>
      </c>
      <c r="AQ298"/>
      <c r="AR298" s="1" t="str">
        <f>FİLTRE!$H$5</f>
        <v>TÜMÜ</v>
      </c>
      <c r="AS298"/>
      <c r="AU298" s="56">
        <f t="shared" si="115"/>
        <v>0</v>
      </c>
      <c r="AV298" s="54" t="str">
        <f t="shared" ca="1" si="116"/>
        <v/>
      </c>
      <c r="AW298" s="54" t="str">
        <f t="shared" ca="1" si="117"/>
        <v/>
      </c>
    </row>
    <row r="299" spans="2:49" x14ac:dyDescent="0.25">
      <c r="B299" s="1" t="str">
        <f>IF(I299="","",
(IF(N299=FİLTRE!$H$6,2,0)+IF(FİLTRE!$H$6="TOPLAM",2,0))
)</f>
        <v/>
      </c>
      <c r="C299">
        <f ca="1">IF(FİLTRE!$M$5="",9,(IF(U299&gt;=FİLTRE!$M$5,1,0)))</f>
        <v>1</v>
      </c>
      <c r="D299" s="1">
        <f ca="1">IF(FİLTRE!$M$6="",9,(IF('SKT LİSTESİ'!P299&lt;=FİLTRE!$M$6,1,0)))</f>
        <v>0</v>
      </c>
      <c r="E299" s="25" t="str">
        <f>IF(I299="","",(COUNTIFS($L$4:L299,L299)))</f>
        <v/>
      </c>
      <c r="F299" s="13">
        <f ca="1">IF(OR(B299&lt;&gt;2,C299&lt;&gt;1,D299&lt;&gt;1,H299&lt;&gt;1),0,
COUNTIFS($B$4:B299,2,$C$4:C299,1,$D$4:D299,1,$H$4:H299,1))</f>
        <v>0</v>
      </c>
      <c r="G299" s="26" t="str">
        <f>IF(I299="","",(COUNTIF($E$4:E299,E299)))</f>
        <v/>
      </c>
      <c r="H299" s="1">
        <f ca="1">IF(AND(J299="SAYIM",FİLTRE!$H$5="RAFTA",U299&lt;&gt;0),1,0)+
IF(AND(J299="İADE DEPO",FİLTRE!$H$5="İADE DEPO"),1,0)+
IF(FİLTRE!$H$5="TÜMÜ",1,0)+
IF(AND(J299="FİRMA İADE",FİLTRE!$H$5="FİRMA İADE"),1,0)+
IF(AND(J299="İMHA",FİLTRE!$H$5="İMHA"),1,0)</f>
        <v>1</v>
      </c>
      <c r="I299" s="5"/>
      <c r="J299" s="3"/>
      <c r="K299" s="3"/>
      <c r="L299" s="28" t="str">
        <f>(IF(K299="","",(VLOOKUP(K299,'ÜRÜN LİSTESİ'!B:C,2,0))))</f>
        <v/>
      </c>
      <c r="M299" s="29" t="str">
        <f>IF(K299="","",VLOOKUP(K299,'ÜRÜN LİSTESİ'!B:D,3,0))</f>
        <v/>
      </c>
      <c r="N299" s="28" t="str">
        <f>IF(K299="","",VLOOKUP(K299,'ÜRÜN LİSTESİ'!B:F,5,0))</f>
        <v/>
      </c>
      <c r="O299" s="5"/>
      <c r="P299" s="56" t="str">
        <f t="shared" ca="1" si="99"/>
        <v/>
      </c>
      <c r="Q299" s="57"/>
      <c r="R299" s="51" t="str">
        <f>IF(K299="","",
(IF($AK$2&gt;$AL$2,0,IF(K299="","",VLOOKUP(K299,'ÜRÜN LİSTESİ'!B:F,4,0)))))</f>
        <v/>
      </c>
      <c r="S299" s="51" t="str">
        <f t="shared" si="101"/>
        <v/>
      </c>
      <c r="T299" s="58" t="str">
        <f t="shared" ca="1" si="102"/>
        <v/>
      </c>
      <c r="U299" s="54" t="str">
        <f t="shared" ca="1" si="103"/>
        <v/>
      </c>
      <c r="V299" s="23"/>
      <c r="W299" s="54" t="str">
        <f t="shared" ca="1" si="104"/>
        <v/>
      </c>
      <c r="X299" s="54" t="str">
        <f t="shared" ca="1" si="105"/>
        <v/>
      </c>
      <c r="Y299"/>
      <c r="Z299"/>
      <c r="AA299" s="54" t="str">
        <f t="shared" si="106"/>
        <v/>
      </c>
      <c r="AB299" s="89" t="str">
        <f t="shared" ca="1" si="107"/>
        <v/>
      </c>
      <c r="AC299" s="89" t="str">
        <f t="shared" ca="1" si="108"/>
        <v/>
      </c>
      <c r="AD299"/>
      <c r="AE299" s="79" t="e">
        <f t="shared" si="111"/>
        <v>#VALUE!</v>
      </c>
      <c r="AF299" s="79" t="str">
        <f t="shared" si="112"/>
        <v/>
      </c>
      <c r="AG299" s="81" t="str">
        <f t="shared" si="109"/>
        <v/>
      </c>
      <c r="AH299" s="81" t="e">
        <f t="shared" si="113"/>
        <v>#VALUE!</v>
      </c>
      <c r="AI299" s="81" t="str">
        <f t="shared" si="114"/>
        <v/>
      </c>
      <c r="AJ299"/>
      <c r="AK299"/>
      <c r="AL299"/>
      <c r="AM299">
        <f t="shared" si="100"/>
        <v>0</v>
      </c>
      <c r="AN299">
        <f>COUNTIFS($L$1:L299,L299,$O$1:O299,O299)</f>
        <v>0</v>
      </c>
      <c r="AO299">
        <f t="shared" si="110"/>
        <v>0</v>
      </c>
      <c r="AP299">
        <f>COUNTIFS($J$4:J299,"SAYIM",$L$4:L299,L299,$O$4:O299,O299)</f>
        <v>0</v>
      </c>
      <c r="AQ299"/>
      <c r="AR299" s="1" t="str">
        <f>FİLTRE!$H$5</f>
        <v>TÜMÜ</v>
      </c>
      <c r="AS299"/>
      <c r="AU299" s="56">
        <f t="shared" si="115"/>
        <v>0</v>
      </c>
      <c r="AV299" s="54" t="str">
        <f t="shared" ca="1" si="116"/>
        <v/>
      </c>
      <c r="AW299" s="54" t="str">
        <f t="shared" ca="1" si="117"/>
        <v/>
      </c>
    </row>
    <row r="300" spans="2:49" x14ac:dyDescent="0.25">
      <c r="B300" s="1" t="str">
        <f>IF(I300="","",
(IF(N300=FİLTRE!$H$6,2,0)+IF(FİLTRE!$H$6="TOPLAM",2,0))
)</f>
        <v/>
      </c>
      <c r="C300">
        <f ca="1">IF(FİLTRE!$M$5="",9,(IF(U300&gt;=FİLTRE!$M$5,1,0)))</f>
        <v>1</v>
      </c>
      <c r="D300" s="1">
        <f ca="1">IF(FİLTRE!$M$6="",9,(IF('SKT LİSTESİ'!P300&lt;=FİLTRE!$M$6,1,0)))</f>
        <v>0</v>
      </c>
      <c r="E300" s="25" t="str">
        <f>IF(I300="","",(COUNTIFS($L$4:L300,L300)))</f>
        <v/>
      </c>
      <c r="F300" s="13">
        <f ca="1">IF(OR(B300&lt;&gt;2,C300&lt;&gt;1,D300&lt;&gt;1,H300&lt;&gt;1),0,
COUNTIFS($B$4:B300,2,$C$4:C300,1,$D$4:D300,1,$H$4:H300,1))</f>
        <v>0</v>
      </c>
      <c r="G300" s="26" t="str">
        <f>IF(I300="","",(COUNTIF($E$4:E300,E300)))</f>
        <v/>
      </c>
      <c r="H300" s="1">
        <f ca="1">IF(AND(J300="SAYIM",FİLTRE!$H$5="RAFTA",U300&lt;&gt;0),1,0)+
IF(AND(J300="İADE DEPO",FİLTRE!$H$5="İADE DEPO"),1,0)+
IF(FİLTRE!$H$5="TÜMÜ",1,0)+
IF(AND(J300="FİRMA İADE",FİLTRE!$H$5="FİRMA İADE"),1,0)+
IF(AND(J300="İMHA",FİLTRE!$H$5="İMHA"),1,0)</f>
        <v>1</v>
      </c>
      <c r="I300" s="5"/>
      <c r="J300" s="3"/>
      <c r="K300" s="3"/>
      <c r="L300" s="28" t="str">
        <f>(IF(K300="","",(VLOOKUP(K300,'ÜRÜN LİSTESİ'!B:C,2,0))))</f>
        <v/>
      </c>
      <c r="M300" s="29" t="str">
        <f>IF(K300="","",VLOOKUP(K300,'ÜRÜN LİSTESİ'!B:D,3,0))</f>
        <v/>
      </c>
      <c r="N300" s="28" t="str">
        <f>IF(K300="","",VLOOKUP(K300,'ÜRÜN LİSTESİ'!B:F,5,0))</f>
        <v/>
      </c>
      <c r="O300" s="5"/>
      <c r="P300" s="56" t="str">
        <f t="shared" ca="1" si="99"/>
        <v/>
      </c>
      <c r="Q300" s="57"/>
      <c r="R300" s="51" t="str">
        <f>IF(K300="","",
(IF($AK$2&gt;$AL$2,0,IF(K300="","",VLOOKUP(K300,'ÜRÜN LİSTESİ'!B:F,4,0)))))</f>
        <v/>
      </c>
      <c r="S300" s="51" t="str">
        <f t="shared" si="101"/>
        <v/>
      </c>
      <c r="T300" s="58" t="str">
        <f t="shared" ca="1" si="102"/>
        <v/>
      </c>
      <c r="U300" s="54" t="str">
        <f t="shared" ca="1" si="103"/>
        <v/>
      </c>
      <c r="V300" s="23"/>
      <c r="W300" s="54" t="str">
        <f t="shared" ca="1" si="104"/>
        <v/>
      </c>
      <c r="X300" s="54" t="str">
        <f t="shared" ca="1" si="105"/>
        <v/>
      </c>
      <c r="Y300"/>
      <c r="Z300"/>
      <c r="AA300" s="54" t="str">
        <f t="shared" si="106"/>
        <v/>
      </c>
      <c r="AB300" s="89" t="str">
        <f t="shared" ca="1" si="107"/>
        <v/>
      </c>
      <c r="AC300" s="89" t="str">
        <f t="shared" ca="1" si="108"/>
        <v/>
      </c>
      <c r="AD300"/>
      <c r="AE300" s="79" t="e">
        <f t="shared" si="111"/>
        <v>#VALUE!</v>
      </c>
      <c r="AF300" s="79" t="str">
        <f t="shared" si="112"/>
        <v/>
      </c>
      <c r="AG300" s="81" t="str">
        <f t="shared" si="109"/>
        <v/>
      </c>
      <c r="AH300" s="81" t="e">
        <f t="shared" si="113"/>
        <v>#VALUE!</v>
      </c>
      <c r="AI300" s="81" t="str">
        <f t="shared" si="114"/>
        <v/>
      </c>
      <c r="AJ300"/>
      <c r="AK300"/>
      <c r="AL300"/>
      <c r="AM300">
        <f t="shared" si="100"/>
        <v>0</v>
      </c>
      <c r="AN300">
        <f>COUNTIFS($L$1:L300,L300,$O$1:O300,O300)</f>
        <v>0</v>
      </c>
      <c r="AO300">
        <f t="shared" si="110"/>
        <v>0</v>
      </c>
      <c r="AP300">
        <f>COUNTIFS($J$4:J300,"SAYIM",$L$4:L300,L300,$O$4:O300,O300)</f>
        <v>0</v>
      </c>
      <c r="AQ300"/>
      <c r="AR300" s="1" t="str">
        <f>FİLTRE!$H$5</f>
        <v>TÜMÜ</v>
      </c>
      <c r="AS300"/>
      <c r="AU300" s="56">
        <f t="shared" si="115"/>
        <v>0</v>
      </c>
      <c r="AV300" s="54" t="str">
        <f t="shared" ca="1" si="116"/>
        <v/>
      </c>
      <c r="AW300" s="54" t="str">
        <f t="shared" ca="1" si="117"/>
        <v/>
      </c>
    </row>
    <row r="301" spans="2:49" x14ac:dyDescent="0.25">
      <c r="B301" s="1" t="str">
        <f>IF(I301="","",
(IF(N301=FİLTRE!$H$6,2,0)+IF(FİLTRE!$H$6="TOPLAM",2,0))
)</f>
        <v/>
      </c>
      <c r="C301">
        <f ca="1">IF(FİLTRE!$M$5="",9,(IF(U301&gt;=FİLTRE!$M$5,1,0)))</f>
        <v>1</v>
      </c>
      <c r="D301" s="1">
        <f ca="1">IF(FİLTRE!$M$6="",9,(IF('SKT LİSTESİ'!P301&lt;=FİLTRE!$M$6,1,0)))</f>
        <v>0</v>
      </c>
      <c r="E301" s="25" t="str">
        <f>IF(I301="","",(COUNTIFS($L$4:L301,L301)))</f>
        <v/>
      </c>
      <c r="F301" s="13">
        <f ca="1">IF(OR(B301&lt;&gt;2,C301&lt;&gt;1,D301&lt;&gt;1,H301&lt;&gt;1),0,
COUNTIFS($B$4:B301,2,$C$4:C301,1,$D$4:D301,1,$H$4:H301,1))</f>
        <v>0</v>
      </c>
      <c r="G301" s="26" t="str">
        <f>IF(I301="","",(COUNTIF($E$4:E301,E301)))</f>
        <v/>
      </c>
      <c r="H301" s="1">
        <f ca="1">IF(AND(J301="SAYIM",FİLTRE!$H$5="RAFTA",U301&lt;&gt;0),1,0)+
IF(AND(J301="İADE DEPO",FİLTRE!$H$5="İADE DEPO"),1,0)+
IF(FİLTRE!$H$5="TÜMÜ",1,0)+
IF(AND(J301="FİRMA İADE",FİLTRE!$H$5="FİRMA İADE"),1,0)+
IF(AND(J301="İMHA",FİLTRE!$H$5="İMHA"),1,0)</f>
        <v>1</v>
      </c>
      <c r="I301" s="5"/>
      <c r="J301" s="3"/>
      <c r="K301" s="3"/>
      <c r="L301" s="28" t="str">
        <f>(IF(K301="","",(VLOOKUP(K301,'ÜRÜN LİSTESİ'!B:C,2,0))))</f>
        <v/>
      </c>
      <c r="M301" s="29" t="str">
        <f>IF(K301="","",VLOOKUP(K301,'ÜRÜN LİSTESİ'!B:D,3,0))</f>
        <v/>
      </c>
      <c r="N301" s="28" t="str">
        <f>IF(K301="","",VLOOKUP(K301,'ÜRÜN LİSTESİ'!B:F,5,0))</f>
        <v/>
      </c>
      <c r="O301" s="5"/>
      <c r="P301" s="56" t="str">
        <f t="shared" ca="1" si="99"/>
        <v/>
      </c>
      <c r="Q301" s="57"/>
      <c r="R301" s="51" t="str">
        <f>IF(K301="","",
(IF($AK$2&gt;$AL$2,0,IF(K301="","",VLOOKUP(K301,'ÜRÜN LİSTESİ'!B:F,4,0)))))</f>
        <v/>
      </c>
      <c r="S301" s="51" t="str">
        <f t="shared" si="101"/>
        <v/>
      </c>
      <c r="T301" s="58" t="str">
        <f t="shared" ca="1" si="102"/>
        <v/>
      </c>
      <c r="U301" s="54" t="str">
        <f t="shared" ca="1" si="103"/>
        <v/>
      </c>
      <c r="V301" s="23"/>
      <c r="W301" s="54" t="str">
        <f t="shared" ca="1" si="104"/>
        <v/>
      </c>
      <c r="X301" s="54" t="str">
        <f t="shared" ca="1" si="105"/>
        <v/>
      </c>
      <c r="Y301"/>
      <c r="Z301"/>
      <c r="AA301" s="54" t="str">
        <f t="shared" si="106"/>
        <v/>
      </c>
      <c r="AB301" s="89" t="str">
        <f t="shared" ca="1" si="107"/>
        <v/>
      </c>
      <c r="AC301" s="89" t="str">
        <f t="shared" ca="1" si="108"/>
        <v/>
      </c>
      <c r="AD301"/>
      <c r="AE301" s="79" t="e">
        <f t="shared" si="111"/>
        <v>#VALUE!</v>
      </c>
      <c r="AF301" s="79" t="str">
        <f t="shared" si="112"/>
        <v/>
      </c>
      <c r="AG301" s="81" t="str">
        <f t="shared" si="109"/>
        <v/>
      </c>
      <c r="AH301" s="81" t="e">
        <f t="shared" si="113"/>
        <v>#VALUE!</v>
      </c>
      <c r="AI301" s="81" t="str">
        <f t="shared" si="114"/>
        <v/>
      </c>
      <c r="AJ301"/>
      <c r="AK301"/>
      <c r="AL301"/>
      <c r="AM301">
        <f t="shared" si="100"/>
        <v>0</v>
      </c>
      <c r="AN301">
        <f>COUNTIFS($L$1:L301,L301,$O$1:O301,O301)</f>
        <v>0</v>
      </c>
      <c r="AO301">
        <f t="shared" si="110"/>
        <v>0</v>
      </c>
      <c r="AP301">
        <f>COUNTIFS($J$4:J301,"SAYIM",$L$4:L301,L301,$O$4:O301,O301)</f>
        <v>0</v>
      </c>
      <c r="AQ301"/>
      <c r="AR301" s="1" t="str">
        <f>FİLTRE!$H$5</f>
        <v>TÜMÜ</v>
      </c>
      <c r="AS301"/>
      <c r="AU301" s="56">
        <f t="shared" si="115"/>
        <v>0</v>
      </c>
      <c r="AV301" s="54" t="str">
        <f t="shared" ca="1" si="116"/>
        <v/>
      </c>
      <c r="AW301" s="54" t="str">
        <f t="shared" ca="1" si="117"/>
        <v/>
      </c>
    </row>
    <row r="302" spans="2:49" x14ac:dyDescent="0.25">
      <c r="B302" s="1" t="str">
        <f>IF(I302="","",
(IF(N302=FİLTRE!$H$6,2,0)+IF(FİLTRE!$H$6="TOPLAM",2,0))
)</f>
        <v/>
      </c>
      <c r="C302">
        <f ca="1">IF(FİLTRE!$M$5="",9,(IF(U302&gt;=FİLTRE!$M$5,1,0)))</f>
        <v>1</v>
      </c>
      <c r="D302" s="1">
        <f ca="1">IF(FİLTRE!$M$6="",9,(IF('SKT LİSTESİ'!P302&lt;=FİLTRE!$M$6,1,0)))</f>
        <v>0</v>
      </c>
      <c r="E302" s="25" t="str">
        <f>IF(I302="","",(COUNTIFS($L$4:L302,L302)))</f>
        <v/>
      </c>
      <c r="F302" s="13">
        <f ca="1">IF(OR(B302&lt;&gt;2,C302&lt;&gt;1,D302&lt;&gt;1,H302&lt;&gt;1),0,
COUNTIFS($B$4:B302,2,$C$4:C302,1,$D$4:D302,1,$H$4:H302,1))</f>
        <v>0</v>
      </c>
      <c r="G302" s="26" t="str">
        <f>IF(I302="","",(COUNTIF($E$4:E302,E302)))</f>
        <v/>
      </c>
      <c r="H302" s="1">
        <f ca="1">IF(AND(J302="SAYIM",FİLTRE!$H$5="RAFTA",U302&lt;&gt;0),1,0)+
IF(AND(J302="İADE DEPO",FİLTRE!$H$5="İADE DEPO"),1,0)+
IF(FİLTRE!$H$5="TÜMÜ",1,0)+
IF(AND(J302="FİRMA İADE",FİLTRE!$H$5="FİRMA İADE"),1,0)+
IF(AND(J302="İMHA",FİLTRE!$H$5="İMHA"),1,0)</f>
        <v>1</v>
      </c>
      <c r="I302" s="5"/>
      <c r="J302" s="3"/>
      <c r="K302" s="3"/>
      <c r="L302" s="28" t="str">
        <f>(IF(K302="","",(VLOOKUP(K302,'ÜRÜN LİSTESİ'!B:C,2,0))))</f>
        <v/>
      </c>
      <c r="M302" s="29" t="str">
        <f>IF(K302="","",VLOOKUP(K302,'ÜRÜN LİSTESİ'!B:D,3,0))</f>
        <v/>
      </c>
      <c r="N302" s="28" t="str">
        <f>IF(K302="","",VLOOKUP(K302,'ÜRÜN LİSTESİ'!B:F,5,0))</f>
        <v/>
      </c>
      <c r="O302" s="5"/>
      <c r="P302" s="56" t="str">
        <f t="shared" ca="1" si="99"/>
        <v/>
      </c>
      <c r="Q302" s="57"/>
      <c r="R302" s="51" t="str">
        <f>IF(K302="","",
(IF($AK$2&gt;$AL$2,0,IF(K302="","",VLOOKUP(K302,'ÜRÜN LİSTESİ'!B:F,4,0)))))</f>
        <v/>
      </c>
      <c r="S302" s="51" t="str">
        <f t="shared" si="101"/>
        <v/>
      </c>
      <c r="T302" s="58" t="str">
        <f t="shared" ca="1" si="102"/>
        <v/>
      </c>
      <c r="U302" s="54" t="str">
        <f t="shared" ca="1" si="103"/>
        <v/>
      </c>
      <c r="V302" s="23"/>
      <c r="W302" s="54" t="str">
        <f t="shared" ca="1" si="104"/>
        <v/>
      </c>
      <c r="X302" s="54" t="str">
        <f t="shared" ca="1" si="105"/>
        <v/>
      </c>
      <c r="Y302"/>
      <c r="Z302"/>
      <c r="AA302" s="54" t="str">
        <f t="shared" si="106"/>
        <v/>
      </c>
      <c r="AB302" s="89" t="str">
        <f t="shared" ca="1" si="107"/>
        <v/>
      </c>
      <c r="AC302" s="89" t="str">
        <f t="shared" ca="1" si="108"/>
        <v/>
      </c>
      <c r="AD302"/>
      <c r="AE302" s="79" t="e">
        <f t="shared" si="111"/>
        <v>#VALUE!</v>
      </c>
      <c r="AF302" s="79" t="str">
        <f t="shared" si="112"/>
        <v/>
      </c>
      <c r="AG302" s="81" t="str">
        <f t="shared" si="109"/>
        <v/>
      </c>
      <c r="AH302" s="81" t="e">
        <f t="shared" si="113"/>
        <v>#VALUE!</v>
      </c>
      <c r="AI302" s="81" t="str">
        <f t="shared" si="114"/>
        <v/>
      </c>
      <c r="AJ302"/>
      <c r="AK302"/>
      <c r="AL302"/>
      <c r="AM302">
        <f t="shared" si="100"/>
        <v>0</v>
      </c>
      <c r="AN302">
        <f>COUNTIFS($L$1:L302,L302,$O$1:O302,O302)</f>
        <v>0</v>
      </c>
      <c r="AO302">
        <f t="shared" si="110"/>
        <v>0</v>
      </c>
      <c r="AP302">
        <f>COUNTIFS($J$4:J302,"SAYIM",$L$4:L302,L302,$O$4:O302,O302)</f>
        <v>0</v>
      </c>
      <c r="AQ302"/>
      <c r="AR302" s="1" t="str">
        <f>FİLTRE!$H$5</f>
        <v>TÜMÜ</v>
      </c>
      <c r="AS302"/>
      <c r="AU302" s="56">
        <f t="shared" si="115"/>
        <v>0</v>
      </c>
      <c r="AV302" s="54" t="str">
        <f t="shared" ca="1" si="116"/>
        <v/>
      </c>
      <c r="AW302" s="54" t="str">
        <f t="shared" ca="1" si="117"/>
        <v/>
      </c>
    </row>
    <row r="303" spans="2:49" x14ac:dyDescent="0.25">
      <c r="B303" s="1" t="str">
        <f>IF(I303="","",
(IF(N303=FİLTRE!$H$6,2,0)+IF(FİLTRE!$H$6="TOPLAM",2,0))
)</f>
        <v/>
      </c>
      <c r="C303">
        <f ca="1">IF(FİLTRE!$M$5="",9,(IF(U303&gt;=FİLTRE!$M$5,1,0)))</f>
        <v>1</v>
      </c>
      <c r="D303" s="1">
        <f ca="1">IF(FİLTRE!$M$6="",9,(IF('SKT LİSTESİ'!P303&lt;=FİLTRE!$M$6,1,0)))</f>
        <v>0</v>
      </c>
      <c r="E303" s="25" t="str">
        <f>IF(I303="","",(COUNTIFS($L$4:L303,L303)))</f>
        <v/>
      </c>
      <c r="F303" s="13">
        <f ca="1">IF(OR(B303&lt;&gt;2,C303&lt;&gt;1,D303&lt;&gt;1,H303&lt;&gt;1),0,
COUNTIFS($B$4:B303,2,$C$4:C303,1,$D$4:D303,1,$H$4:H303,1))</f>
        <v>0</v>
      </c>
      <c r="G303" s="26" t="str">
        <f>IF(I303="","",(COUNTIF($E$4:E303,E303)))</f>
        <v/>
      </c>
      <c r="H303" s="1">
        <f ca="1">IF(AND(J303="SAYIM",FİLTRE!$H$5="RAFTA",U303&lt;&gt;0),1,0)+
IF(AND(J303="İADE DEPO",FİLTRE!$H$5="İADE DEPO"),1,0)+
IF(FİLTRE!$H$5="TÜMÜ",1,0)+
IF(AND(J303="FİRMA İADE",FİLTRE!$H$5="FİRMA İADE"),1,0)+
IF(AND(J303="İMHA",FİLTRE!$H$5="İMHA"),1,0)</f>
        <v>1</v>
      </c>
      <c r="I303" s="5"/>
      <c r="J303" s="3"/>
      <c r="K303" s="3"/>
      <c r="L303" s="28" t="str">
        <f>(IF(K303="","",(VLOOKUP(K303,'ÜRÜN LİSTESİ'!B:C,2,0))))</f>
        <v/>
      </c>
      <c r="M303" s="29" t="str">
        <f>IF(K303="","",VLOOKUP(K303,'ÜRÜN LİSTESİ'!B:D,3,0))</f>
        <v/>
      </c>
      <c r="N303" s="28" t="str">
        <f>IF(K303="","",VLOOKUP(K303,'ÜRÜN LİSTESİ'!B:F,5,0))</f>
        <v/>
      </c>
      <c r="O303" s="5"/>
      <c r="P303" s="56" t="str">
        <f t="shared" ca="1" si="99"/>
        <v/>
      </c>
      <c r="Q303" s="57"/>
      <c r="R303" s="51" t="str">
        <f>IF(K303="","",
(IF($AK$2&gt;$AL$2,0,IF(K303="","",VLOOKUP(K303,'ÜRÜN LİSTESİ'!B:F,4,0)))))</f>
        <v/>
      </c>
      <c r="S303" s="51" t="str">
        <f t="shared" si="101"/>
        <v/>
      </c>
      <c r="T303" s="58" t="str">
        <f t="shared" ca="1" si="102"/>
        <v/>
      </c>
      <c r="U303" s="54" t="str">
        <f t="shared" ca="1" si="103"/>
        <v/>
      </c>
      <c r="V303" s="23"/>
      <c r="W303" s="54" t="str">
        <f t="shared" ca="1" si="104"/>
        <v/>
      </c>
      <c r="X303" s="54" t="str">
        <f t="shared" ca="1" si="105"/>
        <v/>
      </c>
      <c r="Y303"/>
      <c r="Z303"/>
      <c r="AA303" s="54" t="str">
        <f t="shared" si="106"/>
        <v/>
      </c>
      <c r="AB303" s="89" t="str">
        <f t="shared" ca="1" si="107"/>
        <v/>
      </c>
      <c r="AC303" s="89" t="str">
        <f t="shared" ca="1" si="108"/>
        <v/>
      </c>
      <c r="AD303"/>
      <c r="AE303" s="79" t="e">
        <f t="shared" si="111"/>
        <v>#VALUE!</v>
      </c>
      <c r="AF303" s="79" t="str">
        <f t="shared" si="112"/>
        <v/>
      </c>
      <c r="AG303" s="81" t="str">
        <f t="shared" si="109"/>
        <v/>
      </c>
      <c r="AH303" s="81" t="e">
        <f t="shared" si="113"/>
        <v>#VALUE!</v>
      </c>
      <c r="AI303" s="81" t="str">
        <f t="shared" si="114"/>
        <v/>
      </c>
      <c r="AJ303"/>
      <c r="AK303"/>
      <c r="AL303"/>
      <c r="AM303">
        <f t="shared" si="100"/>
        <v>0</v>
      </c>
      <c r="AN303">
        <f>COUNTIFS($L$1:L303,L303,$O$1:O303,O303)</f>
        <v>0</v>
      </c>
      <c r="AO303">
        <f t="shared" si="110"/>
        <v>0</v>
      </c>
      <c r="AP303">
        <f>COUNTIFS($J$4:J303,"SAYIM",$L$4:L303,L303,$O$4:O303,O303)</f>
        <v>0</v>
      </c>
      <c r="AQ303"/>
      <c r="AR303" s="1" t="str">
        <f>FİLTRE!$H$5</f>
        <v>TÜMÜ</v>
      </c>
      <c r="AS303"/>
      <c r="AU303" s="56">
        <f t="shared" si="115"/>
        <v>0</v>
      </c>
      <c r="AV303" s="54" t="str">
        <f t="shared" ca="1" si="116"/>
        <v/>
      </c>
      <c r="AW303" s="54" t="str">
        <f t="shared" ca="1" si="117"/>
        <v/>
      </c>
    </row>
    <row r="304" spans="2:49" x14ac:dyDescent="0.25">
      <c r="B304" s="1" t="str">
        <f>IF(I304="","",
(IF(N304=FİLTRE!$H$6,2,0)+IF(FİLTRE!$H$6="TOPLAM",2,0))
)</f>
        <v/>
      </c>
      <c r="C304">
        <f ca="1">IF(FİLTRE!$M$5="",9,(IF(U304&gt;=FİLTRE!$M$5,1,0)))</f>
        <v>1</v>
      </c>
      <c r="D304" s="1">
        <f ca="1">IF(FİLTRE!$M$6="",9,(IF('SKT LİSTESİ'!P304&lt;=FİLTRE!$M$6,1,0)))</f>
        <v>0</v>
      </c>
      <c r="E304" s="25" t="str">
        <f>IF(I304="","",(COUNTIFS($L$4:L304,L304)))</f>
        <v/>
      </c>
      <c r="F304" s="13">
        <f ca="1">IF(OR(B304&lt;&gt;2,C304&lt;&gt;1,D304&lt;&gt;1,H304&lt;&gt;1),0,
COUNTIFS($B$4:B304,2,$C$4:C304,1,$D$4:D304,1,$H$4:H304,1))</f>
        <v>0</v>
      </c>
      <c r="G304" s="26" t="str">
        <f>IF(I304="","",(COUNTIF($E$4:E304,E304)))</f>
        <v/>
      </c>
      <c r="H304" s="1">
        <f ca="1">IF(AND(J304="SAYIM",FİLTRE!$H$5="RAFTA",U304&lt;&gt;0),1,0)+
IF(AND(J304="İADE DEPO",FİLTRE!$H$5="İADE DEPO"),1,0)+
IF(FİLTRE!$H$5="TÜMÜ",1,0)+
IF(AND(J304="FİRMA İADE",FİLTRE!$H$5="FİRMA İADE"),1,0)+
IF(AND(J304="İMHA",FİLTRE!$H$5="İMHA"),1,0)</f>
        <v>1</v>
      </c>
      <c r="I304" s="5"/>
      <c r="J304" s="3"/>
      <c r="K304" s="3"/>
      <c r="L304" s="28" t="str">
        <f>(IF(K304="","",(VLOOKUP(K304,'ÜRÜN LİSTESİ'!B:C,2,0))))</f>
        <v/>
      </c>
      <c r="M304" s="29" t="str">
        <f>IF(K304="","",VLOOKUP(K304,'ÜRÜN LİSTESİ'!B:D,3,0))</f>
        <v/>
      </c>
      <c r="N304" s="28" t="str">
        <f>IF(K304="","",VLOOKUP(K304,'ÜRÜN LİSTESİ'!B:F,5,0))</f>
        <v/>
      </c>
      <c r="O304" s="5"/>
      <c r="P304" s="56" t="str">
        <f t="shared" ca="1" si="99"/>
        <v/>
      </c>
      <c r="Q304" s="57"/>
      <c r="R304" s="51" t="str">
        <f>IF(K304="","",
(IF($AK$2&gt;$AL$2,0,IF(K304="","",VLOOKUP(K304,'ÜRÜN LİSTESİ'!B:F,4,0)))))</f>
        <v/>
      </c>
      <c r="S304" s="51" t="str">
        <f t="shared" si="101"/>
        <v/>
      </c>
      <c r="T304" s="58" t="str">
        <f t="shared" ca="1" si="102"/>
        <v/>
      </c>
      <c r="U304" s="54" t="str">
        <f t="shared" ca="1" si="103"/>
        <v/>
      </c>
      <c r="V304" s="23"/>
      <c r="W304" s="54" t="str">
        <f t="shared" ca="1" si="104"/>
        <v/>
      </c>
      <c r="X304" s="54" t="str">
        <f t="shared" ca="1" si="105"/>
        <v/>
      </c>
      <c r="Y304"/>
      <c r="Z304"/>
      <c r="AA304" s="54" t="str">
        <f t="shared" si="106"/>
        <v/>
      </c>
      <c r="AB304" s="89" t="str">
        <f t="shared" ca="1" si="107"/>
        <v/>
      </c>
      <c r="AC304" s="89" t="str">
        <f t="shared" ca="1" si="108"/>
        <v/>
      </c>
      <c r="AD304"/>
      <c r="AE304" s="79" t="e">
        <f t="shared" si="111"/>
        <v>#VALUE!</v>
      </c>
      <c r="AF304" s="79" t="str">
        <f t="shared" si="112"/>
        <v/>
      </c>
      <c r="AG304" s="81" t="str">
        <f t="shared" si="109"/>
        <v/>
      </c>
      <c r="AH304" s="81" t="e">
        <f t="shared" si="113"/>
        <v>#VALUE!</v>
      </c>
      <c r="AI304" s="81" t="str">
        <f t="shared" si="114"/>
        <v/>
      </c>
      <c r="AJ304"/>
      <c r="AK304"/>
      <c r="AL304"/>
      <c r="AM304">
        <f t="shared" si="100"/>
        <v>0</v>
      </c>
      <c r="AN304">
        <f>COUNTIFS($L$1:L304,L304,$O$1:O304,O304)</f>
        <v>0</v>
      </c>
      <c r="AO304">
        <f t="shared" si="110"/>
        <v>0</v>
      </c>
      <c r="AP304">
        <f>COUNTIFS($J$4:J304,"SAYIM",$L$4:L304,L304,$O$4:O304,O304)</f>
        <v>0</v>
      </c>
      <c r="AQ304"/>
      <c r="AR304" s="1" t="str">
        <f>FİLTRE!$H$5</f>
        <v>TÜMÜ</v>
      </c>
      <c r="AS304"/>
      <c r="AU304" s="56">
        <f t="shared" si="115"/>
        <v>0</v>
      </c>
      <c r="AV304" s="54" t="str">
        <f t="shared" ca="1" si="116"/>
        <v/>
      </c>
      <c r="AW304" s="54" t="str">
        <f t="shared" ca="1" si="117"/>
        <v/>
      </c>
    </row>
    <row r="305" spans="2:49" x14ac:dyDescent="0.25">
      <c r="B305" s="1" t="str">
        <f>IF(I305="","",
(IF(N305=FİLTRE!$H$6,2,0)+IF(FİLTRE!$H$6="TOPLAM",2,0))
)</f>
        <v/>
      </c>
      <c r="C305">
        <f ca="1">IF(FİLTRE!$M$5="",9,(IF(U305&gt;=FİLTRE!$M$5,1,0)))</f>
        <v>1</v>
      </c>
      <c r="D305" s="1">
        <f ca="1">IF(FİLTRE!$M$6="",9,(IF('SKT LİSTESİ'!P305&lt;=FİLTRE!$M$6,1,0)))</f>
        <v>0</v>
      </c>
      <c r="E305" s="25" t="str">
        <f>IF(I305="","",(COUNTIFS($L$4:L305,L305)))</f>
        <v/>
      </c>
      <c r="F305" s="13">
        <f ca="1">IF(OR(B305&lt;&gt;2,C305&lt;&gt;1,D305&lt;&gt;1,H305&lt;&gt;1),0,
COUNTIFS($B$4:B305,2,$C$4:C305,1,$D$4:D305,1,$H$4:H305,1))</f>
        <v>0</v>
      </c>
      <c r="G305" s="26" t="str">
        <f>IF(I305="","",(COUNTIF($E$4:E305,E305)))</f>
        <v/>
      </c>
      <c r="H305" s="1">
        <f ca="1">IF(AND(J305="SAYIM",FİLTRE!$H$5="RAFTA",U305&lt;&gt;0),1,0)+
IF(AND(J305="İADE DEPO",FİLTRE!$H$5="İADE DEPO"),1,0)+
IF(FİLTRE!$H$5="TÜMÜ",1,0)+
IF(AND(J305="FİRMA İADE",FİLTRE!$H$5="FİRMA İADE"),1,0)+
IF(AND(J305="İMHA",FİLTRE!$H$5="İMHA"),1,0)</f>
        <v>1</v>
      </c>
      <c r="I305" s="5"/>
      <c r="J305" s="3"/>
      <c r="K305" s="3"/>
      <c r="L305" s="28" t="str">
        <f>(IF(K305="","",(VLOOKUP(K305,'ÜRÜN LİSTESİ'!B:C,2,0))))</f>
        <v/>
      </c>
      <c r="M305" s="29" t="str">
        <f>IF(K305="","",VLOOKUP(K305,'ÜRÜN LİSTESİ'!B:D,3,0))</f>
        <v/>
      </c>
      <c r="N305" s="28" t="str">
        <f>IF(K305="","",VLOOKUP(K305,'ÜRÜN LİSTESİ'!B:F,5,0))</f>
        <v/>
      </c>
      <c r="O305" s="5"/>
      <c r="P305" s="56" t="str">
        <f t="shared" ca="1" si="99"/>
        <v/>
      </c>
      <c r="Q305" s="57"/>
      <c r="R305" s="51" t="str">
        <f>IF(K305="","",
(IF($AK$2&gt;$AL$2,0,IF(K305="","",VLOOKUP(K305,'ÜRÜN LİSTESİ'!B:F,4,0)))))</f>
        <v/>
      </c>
      <c r="S305" s="51" t="str">
        <f t="shared" si="101"/>
        <v/>
      </c>
      <c r="T305" s="58" t="str">
        <f t="shared" ca="1" si="102"/>
        <v/>
      </c>
      <c r="U305" s="54" t="str">
        <f t="shared" ca="1" si="103"/>
        <v/>
      </c>
      <c r="V305" s="23"/>
      <c r="W305" s="54" t="str">
        <f t="shared" ca="1" si="104"/>
        <v/>
      </c>
      <c r="X305" s="54" t="str">
        <f t="shared" ca="1" si="105"/>
        <v/>
      </c>
      <c r="Y305"/>
      <c r="Z305"/>
      <c r="AA305" s="54" t="str">
        <f t="shared" si="106"/>
        <v/>
      </c>
      <c r="AB305" s="89" t="str">
        <f t="shared" ca="1" si="107"/>
        <v/>
      </c>
      <c r="AC305" s="89" t="str">
        <f t="shared" ca="1" si="108"/>
        <v/>
      </c>
      <c r="AD305"/>
      <c r="AE305" s="79" t="e">
        <f t="shared" si="111"/>
        <v>#VALUE!</v>
      </c>
      <c r="AF305" s="79" t="str">
        <f t="shared" si="112"/>
        <v/>
      </c>
      <c r="AG305" s="81" t="str">
        <f t="shared" si="109"/>
        <v/>
      </c>
      <c r="AH305" s="81" t="e">
        <f t="shared" si="113"/>
        <v>#VALUE!</v>
      </c>
      <c r="AI305" s="81" t="str">
        <f t="shared" si="114"/>
        <v/>
      </c>
      <c r="AJ305"/>
      <c r="AK305"/>
      <c r="AL305"/>
      <c r="AM305">
        <f t="shared" si="100"/>
        <v>0</v>
      </c>
      <c r="AN305">
        <f>COUNTIFS($L$1:L305,L305,$O$1:O305,O305)</f>
        <v>0</v>
      </c>
      <c r="AO305">
        <f t="shared" si="110"/>
        <v>0</v>
      </c>
      <c r="AP305">
        <f>COUNTIFS($J$4:J305,"SAYIM",$L$4:L305,L305,$O$4:O305,O305)</f>
        <v>0</v>
      </c>
      <c r="AQ305"/>
      <c r="AR305" s="1" t="str">
        <f>FİLTRE!$H$5</f>
        <v>TÜMÜ</v>
      </c>
      <c r="AS305"/>
      <c r="AU305" s="56">
        <f t="shared" si="115"/>
        <v>0</v>
      </c>
      <c r="AV305" s="54" t="str">
        <f t="shared" ca="1" si="116"/>
        <v/>
      </c>
      <c r="AW305" s="54" t="str">
        <f t="shared" ca="1" si="117"/>
        <v/>
      </c>
    </row>
    <row r="306" spans="2:49" x14ac:dyDescent="0.25">
      <c r="B306" s="1" t="str">
        <f>IF(I306="","",
(IF(N306=FİLTRE!$H$6,2,0)+IF(FİLTRE!$H$6="TOPLAM",2,0))
)</f>
        <v/>
      </c>
      <c r="C306">
        <f ca="1">IF(FİLTRE!$M$5="",9,(IF(U306&gt;=FİLTRE!$M$5,1,0)))</f>
        <v>1</v>
      </c>
      <c r="D306" s="1">
        <f ca="1">IF(FİLTRE!$M$6="",9,(IF('SKT LİSTESİ'!P306&lt;=FİLTRE!$M$6,1,0)))</f>
        <v>0</v>
      </c>
      <c r="E306" s="25" t="str">
        <f>IF(I306="","",(COUNTIFS($L$4:L306,L306)))</f>
        <v/>
      </c>
      <c r="F306" s="13">
        <f ca="1">IF(OR(B306&lt;&gt;2,C306&lt;&gt;1,D306&lt;&gt;1,H306&lt;&gt;1),0,
COUNTIFS($B$4:B306,2,$C$4:C306,1,$D$4:D306,1,$H$4:H306,1))</f>
        <v>0</v>
      </c>
      <c r="G306" s="26" t="str">
        <f>IF(I306="","",(COUNTIF($E$4:E306,E306)))</f>
        <v/>
      </c>
      <c r="H306" s="1">
        <f ca="1">IF(AND(J306="SAYIM",FİLTRE!$H$5="RAFTA",U306&lt;&gt;0),1,0)+
IF(AND(J306="İADE DEPO",FİLTRE!$H$5="İADE DEPO"),1,0)+
IF(FİLTRE!$H$5="TÜMÜ",1,0)+
IF(AND(J306="FİRMA İADE",FİLTRE!$H$5="FİRMA İADE"),1,0)+
IF(AND(J306="İMHA",FİLTRE!$H$5="İMHA"),1,0)</f>
        <v>1</v>
      </c>
      <c r="I306" s="5"/>
      <c r="J306" s="3"/>
      <c r="K306" s="3"/>
      <c r="L306" s="28" t="str">
        <f>(IF(K306="","",(VLOOKUP(K306,'ÜRÜN LİSTESİ'!B:C,2,0))))</f>
        <v/>
      </c>
      <c r="M306" s="29" t="str">
        <f>IF(K306="","",VLOOKUP(K306,'ÜRÜN LİSTESİ'!B:D,3,0))</f>
        <v/>
      </c>
      <c r="N306" s="28" t="str">
        <f>IF(K306="","",VLOOKUP(K306,'ÜRÜN LİSTESİ'!B:F,5,0))</f>
        <v/>
      </c>
      <c r="O306" s="5"/>
      <c r="P306" s="56" t="str">
        <f t="shared" ca="1" si="99"/>
        <v/>
      </c>
      <c r="Q306" s="57"/>
      <c r="R306" s="51" t="str">
        <f>IF(K306="","",
(IF($AK$2&gt;$AL$2,0,IF(K306="","",VLOOKUP(K306,'ÜRÜN LİSTESİ'!B:F,4,0)))))</f>
        <v/>
      </c>
      <c r="S306" s="51" t="str">
        <f t="shared" si="101"/>
        <v/>
      </c>
      <c r="T306" s="58" t="str">
        <f t="shared" ca="1" si="102"/>
        <v/>
      </c>
      <c r="U306" s="54" t="str">
        <f t="shared" ca="1" si="103"/>
        <v/>
      </c>
      <c r="V306" s="23"/>
      <c r="W306" s="54" t="str">
        <f t="shared" ca="1" si="104"/>
        <v/>
      </c>
      <c r="X306" s="54" t="str">
        <f t="shared" ca="1" si="105"/>
        <v/>
      </c>
      <c r="Y306"/>
      <c r="Z306"/>
      <c r="AA306" s="54" t="str">
        <f t="shared" si="106"/>
        <v/>
      </c>
      <c r="AB306" s="89" t="str">
        <f t="shared" ca="1" si="107"/>
        <v/>
      </c>
      <c r="AC306" s="89" t="str">
        <f t="shared" ca="1" si="108"/>
        <v/>
      </c>
      <c r="AD306"/>
      <c r="AE306" s="79" t="e">
        <f t="shared" si="111"/>
        <v>#VALUE!</v>
      </c>
      <c r="AF306" s="79" t="str">
        <f t="shared" si="112"/>
        <v/>
      </c>
      <c r="AG306" s="81" t="str">
        <f t="shared" si="109"/>
        <v/>
      </c>
      <c r="AH306" s="81" t="e">
        <f t="shared" si="113"/>
        <v>#VALUE!</v>
      </c>
      <c r="AI306" s="81" t="str">
        <f t="shared" si="114"/>
        <v/>
      </c>
      <c r="AJ306"/>
      <c r="AK306"/>
      <c r="AL306"/>
      <c r="AM306">
        <f t="shared" si="100"/>
        <v>0</v>
      </c>
      <c r="AN306">
        <f>COUNTIFS($L$1:L306,L306,$O$1:O306,O306)</f>
        <v>0</v>
      </c>
      <c r="AO306">
        <f t="shared" si="110"/>
        <v>0</v>
      </c>
      <c r="AP306">
        <f>COUNTIFS($J$4:J306,"SAYIM",$L$4:L306,L306,$O$4:O306,O306)</f>
        <v>0</v>
      </c>
      <c r="AQ306"/>
      <c r="AR306" s="1" t="str">
        <f>FİLTRE!$H$5</f>
        <v>TÜMÜ</v>
      </c>
      <c r="AS306"/>
      <c r="AU306" s="56">
        <f t="shared" si="115"/>
        <v>0</v>
      </c>
      <c r="AV306" s="54" t="str">
        <f t="shared" ca="1" si="116"/>
        <v/>
      </c>
      <c r="AW306" s="54" t="str">
        <f t="shared" ca="1" si="117"/>
        <v/>
      </c>
    </row>
    <row r="307" spans="2:49" x14ac:dyDescent="0.25">
      <c r="B307" s="1" t="str">
        <f>IF(I307="","",
(IF(N307=FİLTRE!$H$6,2,0)+IF(FİLTRE!$H$6="TOPLAM",2,0))
)</f>
        <v/>
      </c>
      <c r="C307">
        <f ca="1">IF(FİLTRE!$M$5="",9,(IF(U307&gt;=FİLTRE!$M$5,1,0)))</f>
        <v>1</v>
      </c>
      <c r="D307" s="1">
        <f ca="1">IF(FİLTRE!$M$6="",9,(IF('SKT LİSTESİ'!P307&lt;=FİLTRE!$M$6,1,0)))</f>
        <v>0</v>
      </c>
      <c r="E307" s="25" t="str">
        <f>IF(I307="","",(COUNTIFS($L$4:L307,L307)))</f>
        <v/>
      </c>
      <c r="F307" s="13">
        <f ca="1">IF(OR(B307&lt;&gt;2,C307&lt;&gt;1,D307&lt;&gt;1,H307&lt;&gt;1),0,
COUNTIFS($B$4:B307,2,$C$4:C307,1,$D$4:D307,1,$H$4:H307,1))</f>
        <v>0</v>
      </c>
      <c r="G307" s="26" t="str">
        <f>IF(I307="","",(COUNTIF($E$4:E307,E307)))</f>
        <v/>
      </c>
      <c r="H307" s="1">
        <f ca="1">IF(AND(J307="SAYIM",FİLTRE!$H$5="RAFTA",U307&lt;&gt;0),1,0)+
IF(AND(J307="İADE DEPO",FİLTRE!$H$5="İADE DEPO"),1,0)+
IF(FİLTRE!$H$5="TÜMÜ",1,0)+
IF(AND(J307="FİRMA İADE",FİLTRE!$H$5="FİRMA İADE"),1,0)+
IF(AND(J307="İMHA",FİLTRE!$H$5="İMHA"),1,0)</f>
        <v>1</v>
      </c>
      <c r="I307" s="5"/>
      <c r="J307" s="3"/>
      <c r="K307" s="3"/>
      <c r="L307" s="28" t="str">
        <f>(IF(K307="","",(VLOOKUP(K307,'ÜRÜN LİSTESİ'!B:C,2,0))))</f>
        <v/>
      </c>
      <c r="M307" s="29" t="str">
        <f>IF(K307="","",VLOOKUP(K307,'ÜRÜN LİSTESİ'!B:D,3,0))</f>
        <v/>
      </c>
      <c r="N307" s="28" t="str">
        <f>IF(K307="","",VLOOKUP(K307,'ÜRÜN LİSTESİ'!B:F,5,0))</f>
        <v/>
      </c>
      <c r="O307" s="5"/>
      <c r="P307" s="56" t="str">
        <f t="shared" ca="1" si="99"/>
        <v/>
      </c>
      <c r="Q307" s="57"/>
      <c r="R307" s="51" t="str">
        <f>IF(K307="","",
(IF($AK$2&gt;$AL$2,0,IF(K307="","",VLOOKUP(K307,'ÜRÜN LİSTESİ'!B:F,4,0)))))</f>
        <v/>
      </c>
      <c r="S307" s="51" t="str">
        <f t="shared" si="101"/>
        <v/>
      </c>
      <c r="T307" s="58" t="str">
        <f t="shared" ca="1" si="102"/>
        <v/>
      </c>
      <c r="U307" s="54" t="str">
        <f t="shared" ca="1" si="103"/>
        <v/>
      </c>
      <c r="V307" s="23"/>
      <c r="W307" s="54" t="str">
        <f t="shared" ca="1" si="104"/>
        <v/>
      </c>
      <c r="X307" s="54" t="str">
        <f t="shared" ca="1" si="105"/>
        <v/>
      </c>
      <c r="Y307"/>
      <c r="Z307"/>
      <c r="AA307" s="54" t="str">
        <f t="shared" si="106"/>
        <v/>
      </c>
      <c r="AB307" s="89" t="str">
        <f t="shared" ca="1" si="107"/>
        <v/>
      </c>
      <c r="AC307" s="89" t="str">
        <f t="shared" ca="1" si="108"/>
        <v/>
      </c>
      <c r="AD307"/>
      <c r="AE307" s="79" t="e">
        <f t="shared" si="111"/>
        <v>#VALUE!</v>
      </c>
      <c r="AF307" s="79" t="str">
        <f t="shared" si="112"/>
        <v/>
      </c>
      <c r="AG307" s="81" t="str">
        <f t="shared" si="109"/>
        <v/>
      </c>
      <c r="AH307" s="81" t="e">
        <f t="shared" si="113"/>
        <v>#VALUE!</v>
      </c>
      <c r="AI307" s="81" t="str">
        <f t="shared" si="114"/>
        <v/>
      </c>
      <c r="AJ307"/>
      <c r="AK307"/>
      <c r="AL307"/>
      <c r="AM307">
        <f t="shared" si="100"/>
        <v>0</v>
      </c>
      <c r="AN307">
        <f>COUNTIFS($L$1:L307,L307,$O$1:O307,O307)</f>
        <v>0</v>
      </c>
      <c r="AO307">
        <f t="shared" si="110"/>
        <v>0</v>
      </c>
      <c r="AP307">
        <f>COUNTIFS($J$4:J307,"SAYIM",$L$4:L307,L307,$O$4:O307,O307)</f>
        <v>0</v>
      </c>
      <c r="AQ307"/>
      <c r="AR307" s="1" t="str">
        <f>FİLTRE!$H$5</f>
        <v>TÜMÜ</v>
      </c>
      <c r="AS307"/>
      <c r="AU307" s="56">
        <f t="shared" si="115"/>
        <v>0</v>
      </c>
      <c r="AV307" s="54" t="str">
        <f t="shared" ca="1" si="116"/>
        <v/>
      </c>
      <c r="AW307" s="54" t="str">
        <f t="shared" ca="1" si="117"/>
        <v/>
      </c>
    </row>
    <row r="308" spans="2:49" x14ac:dyDescent="0.25">
      <c r="B308" s="1" t="str">
        <f>IF(I308="","",
(IF(N308=FİLTRE!$H$6,2,0)+IF(FİLTRE!$H$6="TOPLAM",2,0))
)</f>
        <v/>
      </c>
      <c r="C308">
        <f ca="1">IF(FİLTRE!$M$5="",9,(IF(U308&gt;=FİLTRE!$M$5,1,0)))</f>
        <v>1</v>
      </c>
      <c r="D308" s="1">
        <f ca="1">IF(FİLTRE!$M$6="",9,(IF('SKT LİSTESİ'!P308&lt;=FİLTRE!$M$6,1,0)))</f>
        <v>0</v>
      </c>
      <c r="E308" s="25" t="str">
        <f>IF(I308="","",(COUNTIFS($L$4:L308,L308)))</f>
        <v/>
      </c>
      <c r="F308" s="13">
        <f ca="1">IF(OR(B308&lt;&gt;2,C308&lt;&gt;1,D308&lt;&gt;1,H308&lt;&gt;1),0,
COUNTIFS($B$4:B308,2,$C$4:C308,1,$D$4:D308,1,$H$4:H308,1))</f>
        <v>0</v>
      </c>
      <c r="G308" s="26" t="str">
        <f>IF(I308="","",(COUNTIF($E$4:E308,E308)))</f>
        <v/>
      </c>
      <c r="H308" s="1">
        <f ca="1">IF(AND(J308="SAYIM",FİLTRE!$H$5="RAFTA",U308&lt;&gt;0),1,0)+
IF(AND(J308="İADE DEPO",FİLTRE!$H$5="İADE DEPO"),1,0)+
IF(FİLTRE!$H$5="TÜMÜ",1,0)+
IF(AND(J308="FİRMA İADE",FİLTRE!$H$5="FİRMA İADE"),1,0)+
IF(AND(J308="İMHA",FİLTRE!$H$5="İMHA"),1,0)</f>
        <v>1</v>
      </c>
      <c r="I308" s="5"/>
      <c r="J308" s="3"/>
      <c r="K308" s="3"/>
      <c r="L308" s="28" t="str">
        <f>(IF(K308="","",(VLOOKUP(K308,'ÜRÜN LİSTESİ'!B:C,2,0))))</f>
        <v/>
      </c>
      <c r="M308" s="29" t="str">
        <f>IF(K308="","",VLOOKUP(K308,'ÜRÜN LİSTESİ'!B:D,3,0))</f>
        <v/>
      </c>
      <c r="N308" s="28" t="str">
        <f>IF(K308="","",VLOOKUP(K308,'ÜRÜN LİSTESİ'!B:F,5,0))</f>
        <v/>
      </c>
      <c r="O308" s="5"/>
      <c r="P308" s="56" t="str">
        <f t="shared" ca="1" si="99"/>
        <v/>
      </c>
      <c r="Q308" s="57"/>
      <c r="R308" s="51" t="str">
        <f>IF(K308="","",
(IF($AK$2&gt;$AL$2,0,IF(K308="","",VLOOKUP(K308,'ÜRÜN LİSTESİ'!B:F,4,0)))))</f>
        <v/>
      </c>
      <c r="S308" s="51" t="str">
        <f t="shared" si="101"/>
        <v/>
      </c>
      <c r="T308" s="58" t="str">
        <f t="shared" ca="1" si="102"/>
        <v/>
      </c>
      <c r="U308" s="54" t="str">
        <f t="shared" ca="1" si="103"/>
        <v/>
      </c>
      <c r="V308" s="23"/>
      <c r="W308" s="54" t="str">
        <f t="shared" ca="1" si="104"/>
        <v/>
      </c>
      <c r="X308" s="54" t="str">
        <f t="shared" ca="1" si="105"/>
        <v/>
      </c>
      <c r="Y308"/>
      <c r="Z308"/>
      <c r="AA308" s="54" t="str">
        <f t="shared" si="106"/>
        <v/>
      </c>
      <c r="AB308" s="89" t="str">
        <f t="shared" ca="1" si="107"/>
        <v/>
      </c>
      <c r="AC308" s="89" t="str">
        <f t="shared" ca="1" si="108"/>
        <v/>
      </c>
      <c r="AD308"/>
      <c r="AE308" s="79" t="e">
        <f t="shared" si="111"/>
        <v>#VALUE!</v>
      </c>
      <c r="AF308" s="79" t="str">
        <f t="shared" si="112"/>
        <v/>
      </c>
      <c r="AG308" s="81" t="str">
        <f t="shared" si="109"/>
        <v/>
      </c>
      <c r="AH308" s="81" t="e">
        <f t="shared" si="113"/>
        <v>#VALUE!</v>
      </c>
      <c r="AI308" s="81" t="str">
        <f t="shared" si="114"/>
        <v/>
      </c>
      <c r="AJ308"/>
      <c r="AK308"/>
      <c r="AL308"/>
      <c r="AM308">
        <f t="shared" si="100"/>
        <v>0</v>
      </c>
      <c r="AN308">
        <f>COUNTIFS($L$1:L308,L308,$O$1:O308,O308)</f>
        <v>0</v>
      </c>
      <c r="AO308">
        <f t="shared" si="110"/>
        <v>0</v>
      </c>
      <c r="AP308">
        <f>COUNTIFS($J$4:J308,"SAYIM",$L$4:L308,L308,$O$4:O308,O308)</f>
        <v>0</v>
      </c>
      <c r="AQ308"/>
      <c r="AR308" s="1" t="str">
        <f>FİLTRE!$H$5</f>
        <v>TÜMÜ</v>
      </c>
      <c r="AS308"/>
      <c r="AU308" s="56">
        <f t="shared" si="115"/>
        <v>0</v>
      </c>
      <c r="AV308" s="54" t="str">
        <f t="shared" ca="1" si="116"/>
        <v/>
      </c>
      <c r="AW308" s="54" t="str">
        <f t="shared" ca="1" si="117"/>
        <v/>
      </c>
    </row>
    <row r="309" spans="2:49" x14ac:dyDescent="0.25">
      <c r="B309" s="1" t="str">
        <f>IF(I309="","",
(IF(N309=FİLTRE!$H$6,2,0)+IF(FİLTRE!$H$6="TOPLAM",2,0))
)</f>
        <v/>
      </c>
      <c r="C309">
        <f ca="1">IF(FİLTRE!$M$5="",9,(IF(U309&gt;=FİLTRE!$M$5,1,0)))</f>
        <v>1</v>
      </c>
      <c r="D309" s="1">
        <f ca="1">IF(FİLTRE!$M$6="",9,(IF('SKT LİSTESİ'!P309&lt;=FİLTRE!$M$6,1,0)))</f>
        <v>0</v>
      </c>
      <c r="E309" s="25" t="str">
        <f>IF(I309="","",(COUNTIFS($L$4:L309,L309)))</f>
        <v/>
      </c>
      <c r="F309" s="13">
        <f ca="1">IF(OR(B309&lt;&gt;2,C309&lt;&gt;1,D309&lt;&gt;1,H309&lt;&gt;1),0,
COUNTIFS($B$4:B309,2,$C$4:C309,1,$D$4:D309,1,$H$4:H309,1))</f>
        <v>0</v>
      </c>
      <c r="G309" s="26" t="str">
        <f>IF(I309="","",(COUNTIF($E$4:E309,E309)))</f>
        <v/>
      </c>
      <c r="H309" s="1">
        <f ca="1">IF(AND(J309="SAYIM",FİLTRE!$H$5="RAFTA",U309&lt;&gt;0),1,0)+
IF(AND(J309="İADE DEPO",FİLTRE!$H$5="İADE DEPO"),1,0)+
IF(FİLTRE!$H$5="TÜMÜ",1,0)+
IF(AND(J309="FİRMA İADE",FİLTRE!$H$5="FİRMA İADE"),1,0)+
IF(AND(J309="İMHA",FİLTRE!$H$5="İMHA"),1,0)</f>
        <v>1</v>
      </c>
      <c r="I309" s="5"/>
      <c r="J309" s="3"/>
      <c r="K309" s="3"/>
      <c r="L309" s="28" t="str">
        <f>(IF(K309="","",(VLOOKUP(K309,'ÜRÜN LİSTESİ'!B:C,2,0))))</f>
        <v/>
      </c>
      <c r="M309" s="29" t="str">
        <f>IF(K309="","",VLOOKUP(K309,'ÜRÜN LİSTESİ'!B:D,3,0))</f>
        <v/>
      </c>
      <c r="N309" s="28" t="str">
        <f>IF(K309="","",VLOOKUP(K309,'ÜRÜN LİSTESİ'!B:F,5,0))</f>
        <v/>
      </c>
      <c r="O309" s="5"/>
      <c r="P309" s="56" t="str">
        <f t="shared" ca="1" si="99"/>
        <v/>
      </c>
      <c r="Q309" s="57"/>
      <c r="R309" s="51" t="str">
        <f>IF(K309="","",
(IF($AK$2&gt;$AL$2,0,IF(K309="","",VLOOKUP(K309,'ÜRÜN LİSTESİ'!B:F,4,0)))))</f>
        <v/>
      </c>
      <c r="S309" s="51" t="str">
        <f t="shared" si="101"/>
        <v/>
      </c>
      <c r="T309" s="58" t="str">
        <f t="shared" ca="1" si="102"/>
        <v/>
      </c>
      <c r="U309" s="54" t="str">
        <f t="shared" ca="1" si="103"/>
        <v/>
      </c>
      <c r="V309" s="23"/>
      <c r="W309" s="54" t="str">
        <f t="shared" ca="1" si="104"/>
        <v/>
      </c>
      <c r="X309" s="54" t="str">
        <f t="shared" ca="1" si="105"/>
        <v/>
      </c>
      <c r="Y309"/>
      <c r="Z309"/>
      <c r="AA309" s="54" t="str">
        <f t="shared" si="106"/>
        <v/>
      </c>
      <c r="AB309" s="89" t="str">
        <f t="shared" ca="1" si="107"/>
        <v/>
      </c>
      <c r="AC309" s="89" t="str">
        <f t="shared" ca="1" si="108"/>
        <v/>
      </c>
      <c r="AD309"/>
      <c r="AE309" s="79" t="e">
        <f t="shared" si="111"/>
        <v>#VALUE!</v>
      </c>
      <c r="AF309" s="79" t="str">
        <f t="shared" si="112"/>
        <v/>
      </c>
      <c r="AG309" s="81" t="str">
        <f t="shared" si="109"/>
        <v/>
      </c>
      <c r="AH309" s="81" t="e">
        <f t="shared" si="113"/>
        <v>#VALUE!</v>
      </c>
      <c r="AI309" s="81" t="str">
        <f t="shared" si="114"/>
        <v/>
      </c>
      <c r="AJ309"/>
      <c r="AK309"/>
      <c r="AL309"/>
      <c r="AM309">
        <f t="shared" si="100"/>
        <v>0</v>
      </c>
      <c r="AN309">
        <f>COUNTIFS($L$1:L309,L309,$O$1:O309,O309)</f>
        <v>0</v>
      </c>
      <c r="AO309">
        <f t="shared" si="110"/>
        <v>0</v>
      </c>
      <c r="AP309">
        <f>COUNTIFS($J$4:J309,"SAYIM",$L$4:L309,L309,$O$4:O309,O309)</f>
        <v>0</v>
      </c>
      <c r="AQ309"/>
      <c r="AR309" s="1" t="str">
        <f>FİLTRE!$H$5</f>
        <v>TÜMÜ</v>
      </c>
      <c r="AS309"/>
      <c r="AU309" s="56">
        <f t="shared" si="115"/>
        <v>0</v>
      </c>
      <c r="AV309" s="54" t="str">
        <f t="shared" ca="1" si="116"/>
        <v/>
      </c>
      <c r="AW309" s="54" t="str">
        <f t="shared" ca="1" si="117"/>
        <v/>
      </c>
    </row>
    <row r="310" spans="2:49" x14ac:dyDescent="0.25">
      <c r="B310" s="1" t="str">
        <f>IF(I310="","",
(IF(N310=FİLTRE!$H$6,2,0)+IF(FİLTRE!$H$6="TOPLAM",2,0))
)</f>
        <v/>
      </c>
      <c r="C310">
        <f ca="1">IF(FİLTRE!$M$5="",9,(IF(U310&gt;=FİLTRE!$M$5,1,0)))</f>
        <v>1</v>
      </c>
      <c r="D310" s="1">
        <f ca="1">IF(FİLTRE!$M$6="",9,(IF('SKT LİSTESİ'!P310&lt;=FİLTRE!$M$6,1,0)))</f>
        <v>0</v>
      </c>
      <c r="E310" s="25" t="str">
        <f>IF(I310="","",(COUNTIFS($L$4:L310,L310)))</f>
        <v/>
      </c>
      <c r="F310" s="13">
        <f ca="1">IF(OR(B310&lt;&gt;2,C310&lt;&gt;1,D310&lt;&gt;1,H310&lt;&gt;1),0,
COUNTIFS($B$4:B310,2,$C$4:C310,1,$D$4:D310,1,$H$4:H310,1))</f>
        <v>0</v>
      </c>
      <c r="G310" s="26" t="str">
        <f>IF(I310="","",(COUNTIF($E$4:E310,E310)))</f>
        <v/>
      </c>
      <c r="H310" s="1">
        <f ca="1">IF(AND(J310="SAYIM",FİLTRE!$H$5="RAFTA",U310&lt;&gt;0),1,0)+
IF(AND(J310="İADE DEPO",FİLTRE!$H$5="İADE DEPO"),1,0)+
IF(FİLTRE!$H$5="TÜMÜ",1,0)+
IF(AND(J310="FİRMA İADE",FİLTRE!$H$5="FİRMA İADE"),1,0)+
IF(AND(J310="İMHA",FİLTRE!$H$5="İMHA"),1,0)</f>
        <v>1</v>
      </c>
      <c r="I310" s="5"/>
      <c r="J310" s="3"/>
      <c r="K310" s="3"/>
      <c r="L310" s="28" t="str">
        <f>(IF(K310="","",(VLOOKUP(K310,'ÜRÜN LİSTESİ'!B:C,2,0))))</f>
        <v/>
      </c>
      <c r="M310" s="29" t="str">
        <f>IF(K310="","",VLOOKUP(K310,'ÜRÜN LİSTESİ'!B:D,3,0))</f>
        <v/>
      </c>
      <c r="N310" s="28" t="str">
        <f>IF(K310="","",VLOOKUP(K310,'ÜRÜN LİSTESİ'!B:F,5,0))</f>
        <v/>
      </c>
      <c r="O310" s="5"/>
      <c r="P310" s="56" t="str">
        <f t="shared" ca="1" si="99"/>
        <v/>
      </c>
      <c r="Q310" s="57"/>
      <c r="R310" s="51" t="str">
        <f>IF(K310="","",
(IF($AK$2&gt;$AL$2,0,IF(K310="","",VLOOKUP(K310,'ÜRÜN LİSTESİ'!B:F,4,0)))))</f>
        <v/>
      </c>
      <c r="S310" s="51" t="str">
        <f t="shared" si="101"/>
        <v/>
      </c>
      <c r="T310" s="58" t="str">
        <f t="shared" ca="1" si="102"/>
        <v/>
      </c>
      <c r="U310" s="54" t="str">
        <f t="shared" ca="1" si="103"/>
        <v/>
      </c>
      <c r="V310" s="23"/>
      <c r="W310" s="54" t="str">
        <f t="shared" ca="1" si="104"/>
        <v/>
      </c>
      <c r="X310" s="54" t="str">
        <f t="shared" ca="1" si="105"/>
        <v/>
      </c>
      <c r="Y310"/>
      <c r="Z310"/>
      <c r="AA310" s="54" t="str">
        <f t="shared" si="106"/>
        <v/>
      </c>
      <c r="AB310" s="89" t="str">
        <f t="shared" ca="1" si="107"/>
        <v/>
      </c>
      <c r="AC310" s="89" t="str">
        <f t="shared" ca="1" si="108"/>
        <v/>
      </c>
      <c r="AD310"/>
      <c r="AE310" s="79" t="e">
        <f t="shared" si="111"/>
        <v>#VALUE!</v>
      </c>
      <c r="AF310" s="79" t="str">
        <f t="shared" si="112"/>
        <v/>
      </c>
      <c r="AG310" s="81" t="str">
        <f t="shared" si="109"/>
        <v/>
      </c>
      <c r="AH310" s="81" t="e">
        <f t="shared" si="113"/>
        <v>#VALUE!</v>
      </c>
      <c r="AI310" s="81" t="str">
        <f t="shared" si="114"/>
        <v/>
      </c>
      <c r="AJ310"/>
      <c r="AK310"/>
      <c r="AL310"/>
      <c r="AM310">
        <f t="shared" si="100"/>
        <v>0</v>
      </c>
      <c r="AN310">
        <f>COUNTIFS($L$1:L310,L310,$O$1:O310,O310)</f>
        <v>0</v>
      </c>
      <c r="AO310">
        <f t="shared" si="110"/>
        <v>0</v>
      </c>
      <c r="AP310">
        <f>COUNTIFS($J$4:J310,"SAYIM",$L$4:L310,L310,$O$4:O310,O310)</f>
        <v>0</v>
      </c>
      <c r="AQ310"/>
      <c r="AR310" s="1" t="str">
        <f>FİLTRE!$H$5</f>
        <v>TÜMÜ</v>
      </c>
      <c r="AS310"/>
      <c r="AU310" s="56">
        <f t="shared" si="115"/>
        <v>0</v>
      </c>
      <c r="AV310" s="54" t="str">
        <f t="shared" ca="1" si="116"/>
        <v/>
      </c>
      <c r="AW310" s="54" t="str">
        <f t="shared" ca="1" si="117"/>
        <v/>
      </c>
    </row>
    <row r="311" spans="2:49" x14ac:dyDescent="0.25">
      <c r="B311" s="1" t="str">
        <f>IF(I311="","",
(IF(N311=FİLTRE!$H$6,2,0)+IF(FİLTRE!$H$6="TOPLAM",2,0))
)</f>
        <v/>
      </c>
      <c r="C311">
        <f ca="1">IF(FİLTRE!$M$5="",9,(IF(U311&gt;=FİLTRE!$M$5,1,0)))</f>
        <v>1</v>
      </c>
      <c r="D311" s="1">
        <f ca="1">IF(FİLTRE!$M$6="",9,(IF('SKT LİSTESİ'!P311&lt;=FİLTRE!$M$6,1,0)))</f>
        <v>0</v>
      </c>
      <c r="E311" s="25" t="str">
        <f>IF(I311="","",(COUNTIFS($L$4:L311,L311)))</f>
        <v/>
      </c>
      <c r="F311" s="13">
        <f ca="1">IF(OR(B311&lt;&gt;2,C311&lt;&gt;1,D311&lt;&gt;1,H311&lt;&gt;1),0,
COUNTIFS($B$4:B311,2,$C$4:C311,1,$D$4:D311,1,$H$4:H311,1))</f>
        <v>0</v>
      </c>
      <c r="G311" s="26" t="str">
        <f>IF(I311="","",(COUNTIF($E$4:E311,E311)))</f>
        <v/>
      </c>
      <c r="H311" s="1">
        <f ca="1">IF(AND(J311="SAYIM",FİLTRE!$H$5="RAFTA",U311&lt;&gt;0),1,0)+
IF(AND(J311="İADE DEPO",FİLTRE!$H$5="İADE DEPO"),1,0)+
IF(FİLTRE!$H$5="TÜMÜ",1,0)+
IF(AND(J311="FİRMA İADE",FİLTRE!$H$5="FİRMA İADE"),1,0)+
IF(AND(J311="İMHA",FİLTRE!$H$5="İMHA"),1,0)</f>
        <v>1</v>
      </c>
      <c r="I311" s="5"/>
      <c r="J311" s="3"/>
      <c r="K311" s="3"/>
      <c r="L311" s="28" t="str">
        <f>(IF(K311="","",(VLOOKUP(K311,'ÜRÜN LİSTESİ'!B:C,2,0))))</f>
        <v/>
      </c>
      <c r="M311" s="29" t="str">
        <f>IF(K311="","",VLOOKUP(K311,'ÜRÜN LİSTESİ'!B:D,3,0))</f>
        <v/>
      </c>
      <c r="N311" s="28" t="str">
        <f>IF(K311="","",VLOOKUP(K311,'ÜRÜN LİSTESİ'!B:F,5,0))</f>
        <v/>
      </c>
      <c r="O311" s="5"/>
      <c r="P311" s="56" t="str">
        <f t="shared" ca="1" si="99"/>
        <v/>
      </c>
      <c r="Q311" s="57"/>
      <c r="R311" s="51" t="str">
        <f>IF(K311="","",
(IF($AK$2&gt;$AL$2,0,IF(K311="","",VLOOKUP(K311,'ÜRÜN LİSTESİ'!B:F,4,0)))))</f>
        <v/>
      </c>
      <c r="S311" s="51" t="str">
        <f t="shared" si="101"/>
        <v/>
      </c>
      <c r="T311" s="58" t="str">
        <f t="shared" ca="1" si="102"/>
        <v/>
      </c>
      <c r="U311" s="54" t="str">
        <f t="shared" ca="1" si="103"/>
        <v/>
      </c>
      <c r="V311" s="23"/>
      <c r="W311" s="54" t="str">
        <f t="shared" ca="1" si="104"/>
        <v/>
      </c>
      <c r="X311" s="54" t="str">
        <f t="shared" ca="1" si="105"/>
        <v/>
      </c>
      <c r="Y311"/>
      <c r="Z311"/>
      <c r="AA311" s="54" t="str">
        <f t="shared" si="106"/>
        <v/>
      </c>
      <c r="AB311" s="89" t="str">
        <f t="shared" ca="1" si="107"/>
        <v/>
      </c>
      <c r="AC311" s="89" t="str">
        <f t="shared" ca="1" si="108"/>
        <v/>
      </c>
      <c r="AD311"/>
      <c r="AE311" s="79" t="e">
        <f t="shared" si="111"/>
        <v>#VALUE!</v>
      </c>
      <c r="AF311" s="79" t="str">
        <f t="shared" si="112"/>
        <v/>
      </c>
      <c r="AG311" s="81" t="str">
        <f t="shared" si="109"/>
        <v/>
      </c>
      <c r="AH311" s="81" t="e">
        <f t="shared" si="113"/>
        <v>#VALUE!</v>
      </c>
      <c r="AI311" s="81" t="str">
        <f t="shared" si="114"/>
        <v/>
      </c>
      <c r="AJ311"/>
      <c r="AK311"/>
      <c r="AL311"/>
      <c r="AM311">
        <f t="shared" si="100"/>
        <v>0</v>
      </c>
      <c r="AN311">
        <f>COUNTIFS($L$1:L311,L311,$O$1:O311,O311)</f>
        <v>0</v>
      </c>
      <c r="AO311">
        <f t="shared" si="110"/>
        <v>0</v>
      </c>
      <c r="AP311">
        <f>COUNTIFS($J$4:J311,"SAYIM",$L$4:L311,L311,$O$4:O311,O311)</f>
        <v>0</v>
      </c>
      <c r="AQ311"/>
      <c r="AR311" s="1" t="str">
        <f>FİLTRE!$H$5</f>
        <v>TÜMÜ</v>
      </c>
      <c r="AS311"/>
      <c r="AU311" s="56">
        <f t="shared" si="115"/>
        <v>0</v>
      </c>
      <c r="AV311" s="54" t="str">
        <f t="shared" ca="1" si="116"/>
        <v/>
      </c>
      <c r="AW311" s="54" t="str">
        <f t="shared" ca="1" si="117"/>
        <v/>
      </c>
    </row>
    <row r="312" spans="2:49" x14ac:dyDescent="0.25">
      <c r="B312" s="1" t="str">
        <f>IF(I312="","",
(IF(N312=FİLTRE!$H$6,2,0)+IF(FİLTRE!$H$6="TOPLAM",2,0))
)</f>
        <v/>
      </c>
      <c r="C312">
        <f ca="1">IF(FİLTRE!$M$5="",9,(IF(U312&gt;=FİLTRE!$M$5,1,0)))</f>
        <v>1</v>
      </c>
      <c r="D312" s="1">
        <f ca="1">IF(FİLTRE!$M$6="",9,(IF('SKT LİSTESİ'!P312&lt;=FİLTRE!$M$6,1,0)))</f>
        <v>0</v>
      </c>
      <c r="E312" s="25" t="str">
        <f>IF(I312="","",(COUNTIFS($L$4:L312,L312)))</f>
        <v/>
      </c>
      <c r="F312" s="13">
        <f ca="1">IF(OR(B312&lt;&gt;2,C312&lt;&gt;1,D312&lt;&gt;1,H312&lt;&gt;1),0,
COUNTIFS($B$4:B312,2,$C$4:C312,1,$D$4:D312,1,$H$4:H312,1))</f>
        <v>0</v>
      </c>
      <c r="G312" s="26" t="str">
        <f>IF(I312="","",(COUNTIF($E$4:E312,E312)))</f>
        <v/>
      </c>
      <c r="H312" s="1">
        <f ca="1">IF(AND(J312="SAYIM",FİLTRE!$H$5="RAFTA",U312&lt;&gt;0),1,0)+
IF(AND(J312="İADE DEPO",FİLTRE!$H$5="İADE DEPO"),1,0)+
IF(FİLTRE!$H$5="TÜMÜ",1,0)+
IF(AND(J312="FİRMA İADE",FİLTRE!$H$5="FİRMA İADE"),1,0)+
IF(AND(J312="İMHA",FİLTRE!$H$5="İMHA"),1,0)</f>
        <v>1</v>
      </c>
      <c r="I312" s="5"/>
      <c r="J312" s="3"/>
      <c r="K312" s="3"/>
      <c r="L312" s="28" t="str">
        <f>(IF(K312="","",(VLOOKUP(K312,'ÜRÜN LİSTESİ'!B:C,2,0))))</f>
        <v/>
      </c>
      <c r="M312" s="29" t="str">
        <f>IF(K312="","",VLOOKUP(K312,'ÜRÜN LİSTESİ'!B:D,3,0))</f>
        <v/>
      </c>
      <c r="N312" s="28" t="str">
        <f>IF(K312="","",VLOOKUP(K312,'ÜRÜN LİSTESİ'!B:F,5,0))</f>
        <v/>
      </c>
      <c r="O312" s="5"/>
      <c r="P312" s="56" t="str">
        <f t="shared" ca="1" si="99"/>
        <v/>
      </c>
      <c r="Q312" s="57"/>
      <c r="R312" s="51" t="str">
        <f>IF(K312="","",
(IF($AK$2&gt;$AL$2,0,IF(K312="","",VLOOKUP(K312,'ÜRÜN LİSTESİ'!B:F,4,0)))))</f>
        <v/>
      </c>
      <c r="S312" s="51" t="str">
        <f t="shared" si="101"/>
        <v/>
      </c>
      <c r="T312" s="58" t="str">
        <f t="shared" ca="1" si="102"/>
        <v/>
      </c>
      <c r="U312" s="54" t="str">
        <f t="shared" ca="1" si="103"/>
        <v/>
      </c>
      <c r="V312" s="23"/>
      <c r="W312" s="54" t="str">
        <f t="shared" ca="1" si="104"/>
        <v/>
      </c>
      <c r="X312" s="54" t="str">
        <f t="shared" ca="1" si="105"/>
        <v/>
      </c>
      <c r="Y312"/>
      <c r="Z312"/>
      <c r="AA312" s="54" t="str">
        <f t="shared" si="106"/>
        <v/>
      </c>
      <c r="AB312" s="89" t="str">
        <f t="shared" ca="1" si="107"/>
        <v/>
      </c>
      <c r="AC312" s="89" t="str">
        <f t="shared" ca="1" si="108"/>
        <v/>
      </c>
      <c r="AD312"/>
      <c r="AE312" s="79" t="e">
        <f t="shared" si="111"/>
        <v>#VALUE!</v>
      </c>
      <c r="AF312" s="79" t="str">
        <f t="shared" si="112"/>
        <v/>
      </c>
      <c r="AG312" s="81" t="str">
        <f t="shared" si="109"/>
        <v/>
      </c>
      <c r="AH312" s="81" t="e">
        <f t="shared" si="113"/>
        <v>#VALUE!</v>
      </c>
      <c r="AI312" s="81" t="str">
        <f t="shared" si="114"/>
        <v/>
      </c>
      <c r="AJ312"/>
      <c r="AK312"/>
      <c r="AL312"/>
      <c r="AM312">
        <f t="shared" si="100"/>
        <v>0</v>
      </c>
      <c r="AN312">
        <f>COUNTIFS($L$1:L312,L312,$O$1:O312,O312)</f>
        <v>0</v>
      </c>
      <c r="AO312">
        <f t="shared" si="110"/>
        <v>0</v>
      </c>
      <c r="AP312">
        <f>COUNTIFS($J$4:J312,"SAYIM",$L$4:L312,L312,$O$4:O312,O312)</f>
        <v>0</v>
      </c>
      <c r="AQ312"/>
      <c r="AR312" s="1" t="str">
        <f>FİLTRE!$H$5</f>
        <v>TÜMÜ</v>
      </c>
      <c r="AS312"/>
      <c r="AU312" s="56">
        <f t="shared" si="115"/>
        <v>0</v>
      </c>
      <c r="AV312" s="54" t="str">
        <f t="shared" ca="1" si="116"/>
        <v/>
      </c>
      <c r="AW312" s="54" t="str">
        <f t="shared" ca="1" si="117"/>
        <v/>
      </c>
    </row>
    <row r="313" spans="2:49" x14ac:dyDescent="0.25">
      <c r="B313" s="1" t="str">
        <f>IF(I313="","",
(IF(N313=FİLTRE!$H$6,2,0)+IF(FİLTRE!$H$6="TOPLAM",2,0))
)</f>
        <v/>
      </c>
      <c r="C313">
        <f ca="1">IF(FİLTRE!$M$5="",9,(IF(U313&gt;=FİLTRE!$M$5,1,0)))</f>
        <v>1</v>
      </c>
      <c r="D313" s="1">
        <f ca="1">IF(FİLTRE!$M$6="",9,(IF('SKT LİSTESİ'!P313&lt;=FİLTRE!$M$6,1,0)))</f>
        <v>0</v>
      </c>
      <c r="E313" s="25" t="str">
        <f>IF(I313="","",(COUNTIFS($L$4:L313,L313)))</f>
        <v/>
      </c>
      <c r="F313" s="13">
        <f ca="1">IF(OR(B313&lt;&gt;2,C313&lt;&gt;1,D313&lt;&gt;1,H313&lt;&gt;1),0,
COUNTIFS($B$4:B313,2,$C$4:C313,1,$D$4:D313,1,$H$4:H313,1))</f>
        <v>0</v>
      </c>
      <c r="G313" s="26" t="str">
        <f>IF(I313="","",(COUNTIF($E$4:E313,E313)))</f>
        <v/>
      </c>
      <c r="H313" s="1">
        <f ca="1">IF(AND(J313="SAYIM",FİLTRE!$H$5="RAFTA",U313&lt;&gt;0),1,0)+
IF(AND(J313="İADE DEPO",FİLTRE!$H$5="İADE DEPO"),1,0)+
IF(FİLTRE!$H$5="TÜMÜ",1,0)+
IF(AND(J313="FİRMA İADE",FİLTRE!$H$5="FİRMA İADE"),1,0)+
IF(AND(J313="İMHA",FİLTRE!$H$5="İMHA"),1,0)</f>
        <v>1</v>
      </c>
      <c r="I313" s="5"/>
      <c r="J313" s="3"/>
      <c r="K313" s="3"/>
      <c r="L313" s="28" t="str">
        <f>(IF(K313="","",(VLOOKUP(K313,'ÜRÜN LİSTESİ'!B:C,2,0))))</f>
        <v/>
      </c>
      <c r="M313" s="29" t="str">
        <f>IF(K313="","",VLOOKUP(K313,'ÜRÜN LİSTESİ'!B:D,3,0))</f>
        <v/>
      </c>
      <c r="N313" s="28" t="str">
        <f>IF(K313="","",VLOOKUP(K313,'ÜRÜN LİSTESİ'!B:F,5,0))</f>
        <v/>
      </c>
      <c r="O313" s="5"/>
      <c r="P313" s="56" t="str">
        <f t="shared" ca="1" si="99"/>
        <v/>
      </c>
      <c r="Q313" s="57"/>
      <c r="R313" s="51" t="str">
        <f>IF(K313="","",
(IF($AK$2&gt;$AL$2,0,IF(K313="","",VLOOKUP(K313,'ÜRÜN LİSTESİ'!B:F,4,0)))))</f>
        <v/>
      </c>
      <c r="S313" s="51" t="str">
        <f t="shared" si="101"/>
        <v/>
      </c>
      <c r="T313" s="58" t="str">
        <f t="shared" ca="1" si="102"/>
        <v/>
      </c>
      <c r="U313" s="54" t="str">
        <f t="shared" ca="1" si="103"/>
        <v/>
      </c>
      <c r="V313" s="23"/>
      <c r="W313" s="54" t="str">
        <f t="shared" ca="1" si="104"/>
        <v/>
      </c>
      <c r="X313" s="54" t="str">
        <f t="shared" ca="1" si="105"/>
        <v/>
      </c>
      <c r="Y313"/>
      <c r="Z313"/>
      <c r="AA313" s="54" t="str">
        <f t="shared" si="106"/>
        <v/>
      </c>
      <c r="AB313" s="89" t="str">
        <f t="shared" ca="1" si="107"/>
        <v/>
      </c>
      <c r="AC313" s="89" t="str">
        <f t="shared" ca="1" si="108"/>
        <v/>
      </c>
      <c r="AD313"/>
      <c r="AE313" s="79" t="e">
        <f t="shared" si="111"/>
        <v>#VALUE!</v>
      </c>
      <c r="AF313" s="79" t="str">
        <f t="shared" si="112"/>
        <v/>
      </c>
      <c r="AG313" s="81" t="str">
        <f t="shared" si="109"/>
        <v/>
      </c>
      <c r="AH313" s="81" t="e">
        <f t="shared" si="113"/>
        <v>#VALUE!</v>
      </c>
      <c r="AI313" s="81" t="str">
        <f t="shared" si="114"/>
        <v/>
      </c>
      <c r="AJ313"/>
      <c r="AK313"/>
      <c r="AL313"/>
      <c r="AM313">
        <f t="shared" si="100"/>
        <v>0</v>
      </c>
      <c r="AN313">
        <f>COUNTIFS($L$1:L313,L313,$O$1:O313,O313)</f>
        <v>0</v>
      </c>
      <c r="AO313">
        <f t="shared" si="110"/>
        <v>0</v>
      </c>
      <c r="AP313">
        <f>COUNTIFS($J$4:J313,"SAYIM",$L$4:L313,L313,$O$4:O313,O313)</f>
        <v>0</v>
      </c>
      <c r="AQ313"/>
      <c r="AR313" s="1" t="str">
        <f>FİLTRE!$H$5</f>
        <v>TÜMÜ</v>
      </c>
      <c r="AS313"/>
      <c r="AU313" s="56">
        <f t="shared" si="115"/>
        <v>0</v>
      </c>
      <c r="AV313" s="54" t="str">
        <f t="shared" ca="1" si="116"/>
        <v/>
      </c>
      <c r="AW313" s="54" t="str">
        <f t="shared" ca="1" si="117"/>
        <v/>
      </c>
    </row>
    <row r="314" spans="2:49" x14ac:dyDescent="0.25">
      <c r="B314" s="1" t="str">
        <f>IF(I314="","",
(IF(N314=FİLTRE!$H$6,2,0)+IF(FİLTRE!$H$6="TOPLAM",2,0))
)</f>
        <v/>
      </c>
      <c r="C314">
        <f ca="1">IF(FİLTRE!$M$5="",9,(IF(U314&gt;=FİLTRE!$M$5,1,0)))</f>
        <v>1</v>
      </c>
      <c r="D314" s="1">
        <f ca="1">IF(FİLTRE!$M$6="",9,(IF('SKT LİSTESİ'!P314&lt;=FİLTRE!$M$6,1,0)))</f>
        <v>0</v>
      </c>
      <c r="E314" s="25" t="str">
        <f>IF(I314="","",(COUNTIFS($L$4:L314,L314)))</f>
        <v/>
      </c>
      <c r="F314" s="13">
        <f ca="1">IF(OR(B314&lt;&gt;2,C314&lt;&gt;1,D314&lt;&gt;1,H314&lt;&gt;1),0,
COUNTIFS($B$4:B314,2,$C$4:C314,1,$D$4:D314,1,$H$4:H314,1))</f>
        <v>0</v>
      </c>
      <c r="G314" s="26" t="str">
        <f>IF(I314="","",(COUNTIF($E$4:E314,E314)))</f>
        <v/>
      </c>
      <c r="H314" s="1">
        <f ca="1">IF(AND(J314="SAYIM",FİLTRE!$H$5="RAFTA",U314&lt;&gt;0),1,0)+
IF(AND(J314="İADE DEPO",FİLTRE!$H$5="İADE DEPO"),1,0)+
IF(FİLTRE!$H$5="TÜMÜ",1,0)+
IF(AND(J314="FİRMA İADE",FİLTRE!$H$5="FİRMA İADE"),1,0)+
IF(AND(J314="İMHA",FİLTRE!$H$5="İMHA"),1,0)</f>
        <v>1</v>
      </c>
      <c r="I314" s="5"/>
      <c r="J314" s="3"/>
      <c r="K314" s="3"/>
      <c r="L314" s="28" t="str">
        <f>(IF(K314="","",(VLOOKUP(K314,'ÜRÜN LİSTESİ'!B:C,2,0))))</f>
        <v/>
      </c>
      <c r="M314" s="29" t="str">
        <f>IF(K314="","",VLOOKUP(K314,'ÜRÜN LİSTESİ'!B:D,3,0))</f>
        <v/>
      </c>
      <c r="N314" s="28" t="str">
        <f>IF(K314="","",VLOOKUP(K314,'ÜRÜN LİSTESİ'!B:F,5,0))</f>
        <v/>
      </c>
      <c r="O314" s="5"/>
      <c r="P314" s="56" t="str">
        <f t="shared" ca="1" si="99"/>
        <v/>
      </c>
      <c r="Q314" s="57"/>
      <c r="R314" s="51" t="str">
        <f>IF(K314="","",
(IF($AK$2&gt;$AL$2,0,IF(K314="","",VLOOKUP(K314,'ÜRÜN LİSTESİ'!B:F,4,0)))))</f>
        <v/>
      </c>
      <c r="S314" s="51" t="str">
        <f t="shared" si="101"/>
        <v/>
      </c>
      <c r="T314" s="58" t="str">
        <f t="shared" ca="1" si="102"/>
        <v/>
      </c>
      <c r="U314" s="54" t="str">
        <f t="shared" ca="1" si="103"/>
        <v/>
      </c>
      <c r="V314" s="23"/>
      <c r="W314" s="54" t="str">
        <f t="shared" ca="1" si="104"/>
        <v/>
      </c>
      <c r="X314" s="54" t="str">
        <f t="shared" ca="1" si="105"/>
        <v/>
      </c>
      <c r="Y314"/>
      <c r="Z314"/>
      <c r="AA314" s="54" t="str">
        <f t="shared" si="106"/>
        <v/>
      </c>
      <c r="AB314" s="89" t="str">
        <f t="shared" ca="1" si="107"/>
        <v/>
      </c>
      <c r="AC314" s="89" t="str">
        <f t="shared" ca="1" si="108"/>
        <v/>
      </c>
      <c r="AD314"/>
      <c r="AE314" s="79" t="e">
        <f t="shared" si="111"/>
        <v>#VALUE!</v>
      </c>
      <c r="AF314" s="79" t="str">
        <f t="shared" si="112"/>
        <v/>
      </c>
      <c r="AG314" s="81" t="str">
        <f t="shared" si="109"/>
        <v/>
      </c>
      <c r="AH314" s="81" t="e">
        <f t="shared" si="113"/>
        <v>#VALUE!</v>
      </c>
      <c r="AI314" s="81" t="str">
        <f t="shared" si="114"/>
        <v/>
      </c>
      <c r="AJ314"/>
      <c r="AK314"/>
      <c r="AL314"/>
      <c r="AM314">
        <f t="shared" si="100"/>
        <v>0</v>
      </c>
      <c r="AN314">
        <f>COUNTIFS($L$1:L314,L314,$O$1:O314,O314)</f>
        <v>0</v>
      </c>
      <c r="AO314">
        <f t="shared" si="110"/>
        <v>0</v>
      </c>
      <c r="AP314">
        <f>COUNTIFS($J$4:J314,"SAYIM",$L$4:L314,L314,$O$4:O314,O314)</f>
        <v>0</v>
      </c>
      <c r="AQ314"/>
      <c r="AR314" s="1" t="str">
        <f>FİLTRE!$H$5</f>
        <v>TÜMÜ</v>
      </c>
      <c r="AS314"/>
      <c r="AU314" s="56">
        <f t="shared" si="115"/>
        <v>0</v>
      </c>
      <c r="AV314" s="54" t="str">
        <f t="shared" ca="1" si="116"/>
        <v/>
      </c>
      <c r="AW314" s="54" t="str">
        <f t="shared" ca="1" si="117"/>
        <v/>
      </c>
    </row>
    <row r="315" spans="2:49" x14ac:dyDescent="0.25">
      <c r="B315" s="1" t="str">
        <f>IF(I315="","",
(IF(N315=FİLTRE!$H$6,2,0)+IF(FİLTRE!$H$6="TOPLAM",2,0))
)</f>
        <v/>
      </c>
      <c r="C315">
        <f ca="1">IF(FİLTRE!$M$5="",9,(IF(U315&gt;=FİLTRE!$M$5,1,0)))</f>
        <v>1</v>
      </c>
      <c r="D315" s="1">
        <f ca="1">IF(FİLTRE!$M$6="",9,(IF('SKT LİSTESİ'!P315&lt;=FİLTRE!$M$6,1,0)))</f>
        <v>0</v>
      </c>
      <c r="E315" s="25" t="str">
        <f>IF(I315="","",(COUNTIFS($L$4:L315,L315)))</f>
        <v/>
      </c>
      <c r="F315" s="13">
        <f ca="1">IF(OR(B315&lt;&gt;2,C315&lt;&gt;1,D315&lt;&gt;1,H315&lt;&gt;1),0,
COUNTIFS($B$4:B315,2,$C$4:C315,1,$D$4:D315,1,$H$4:H315,1))</f>
        <v>0</v>
      </c>
      <c r="G315" s="26" t="str">
        <f>IF(I315="","",(COUNTIF($E$4:E315,E315)))</f>
        <v/>
      </c>
      <c r="H315" s="1">
        <f ca="1">IF(AND(J315="SAYIM",FİLTRE!$H$5="RAFTA",U315&lt;&gt;0),1,0)+
IF(AND(J315="İADE DEPO",FİLTRE!$H$5="İADE DEPO"),1,0)+
IF(FİLTRE!$H$5="TÜMÜ",1,0)+
IF(AND(J315="FİRMA İADE",FİLTRE!$H$5="FİRMA İADE"),1,0)+
IF(AND(J315="İMHA",FİLTRE!$H$5="İMHA"),1,0)</f>
        <v>1</v>
      </c>
      <c r="I315" s="5"/>
      <c r="J315" s="3"/>
      <c r="K315" s="3"/>
      <c r="L315" s="28" t="str">
        <f>(IF(K315="","",(VLOOKUP(K315,'ÜRÜN LİSTESİ'!B:C,2,0))))</f>
        <v/>
      </c>
      <c r="M315" s="29" t="str">
        <f>IF(K315="","",VLOOKUP(K315,'ÜRÜN LİSTESİ'!B:D,3,0))</f>
        <v/>
      </c>
      <c r="N315" s="28" t="str">
        <f>IF(K315="","",VLOOKUP(K315,'ÜRÜN LİSTESİ'!B:F,5,0))</f>
        <v/>
      </c>
      <c r="O315" s="5"/>
      <c r="P315" s="56" t="str">
        <f t="shared" ca="1" si="99"/>
        <v/>
      </c>
      <c r="Q315" s="57"/>
      <c r="R315" s="51" t="str">
        <f>IF(K315="","",
(IF($AK$2&gt;$AL$2,0,IF(K315="","",VLOOKUP(K315,'ÜRÜN LİSTESİ'!B:F,4,0)))))</f>
        <v/>
      </c>
      <c r="S315" s="51" t="str">
        <f t="shared" si="101"/>
        <v/>
      </c>
      <c r="T315" s="58" t="str">
        <f t="shared" ca="1" si="102"/>
        <v/>
      </c>
      <c r="U315" s="54" t="str">
        <f t="shared" ca="1" si="103"/>
        <v/>
      </c>
      <c r="V315" s="23"/>
      <c r="W315" s="54" t="str">
        <f t="shared" ca="1" si="104"/>
        <v/>
      </c>
      <c r="X315" s="54" t="str">
        <f t="shared" ca="1" si="105"/>
        <v/>
      </c>
      <c r="Y315"/>
      <c r="Z315"/>
      <c r="AA315" s="54" t="str">
        <f t="shared" si="106"/>
        <v/>
      </c>
      <c r="AB315" s="89" t="str">
        <f t="shared" ca="1" si="107"/>
        <v/>
      </c>
      <c r="AC315" s="89" t="str">
        <f t="shared" ca="1" si="108"/>
        <v/>
      </c>
      <c r="AD315"/>
      <c r="AE315" s="79" t="e">
        <f t="shared" si="111"/>
        <v>#VALUE!</v>
      </c>
      <c r="AF315" s="79" t="str">
        <f t="shared" si="112"/>
        <v/>
      </c>
      <c r="AG315" s="81" t="str">
        <f t="shared" si="109"/>
        <v/>
      </c>
      <c r="AH315" s="81" t="e">
        <f t="shared" si="113"/>
        <v>#VALUE!</v>
      </c>
      <c r="AI315" s="81" t="str">
        <f t="shared" si="114"/>
        <v/>
      </c>
      <c r="AJ315"/>
      <c r="AK315"/>
      <c r="AL315"/>
      <c r="AM315">
        <f t="shared" si="100"/>
        <v>0</v>
      </c>
      <c r="AN315">
        <f>COUNTIFS($L$1:L315,L315,$O$1:O315,O315)</f>
        <v>0</v>
      </c>
      <c r="AO315">
        <f t="shared" si="110"/>
        <v>0</v>
      </c>
      <c r="AP315">
        <f>COUNTIFS($J$4:J315,"SAYIM",$L$4:L315,L315,$O$4:O315,O315)</f>
        <v>0</v>
      </c>
      <c r="AQ315"/>
      <c r="AR315" s="1" t="str">
        <f>FİLTRE!$H$5</f>
        <v>TÜMÜ</v>
      </c>
      <c r="AS315"/>
      <c r="AU315" s="56">
        <f t="shared" si="115"/>
        <v>0</v>
      </c>
      <c r="AV315" s="54" t="str">
        <f t="shared" ca="1" si="116"/>
        <v/>
      </c>
      <c r="AW315" s="54" t="str">
        <f t="shared" ca="1" si="117"/>
        <v/>
      </c>
    </row>
    <row r="316" spans="2:49" x14ac:dyDescent="0.25">
      <c r="B316" s="1" t="str">
        <f>IF(I316="","",
(IF(N316=FİLTRE!$H$6,2,0)+IF(FİLTRE!$H$6="TOPLAM",2,0))
)</f>
        <v/>
      </c>
      <c r="C316">
        <f ca="1">IF(FİLTRE!$M$5="",9,(IF(U316&gt;=FİLTRE!$M$5,1,0)))</f>
        <v>1</v>
      </c>
      <c r="D316" s="1">
        <f ca="1">IF(FİLTRE!$M$6="",9,(IF('SKT LİSTESİ'!P316&lt;=FİLTRE!$M$6,1,0)))</f>
        <v>0</v>
      </c>
      <c r="E316" s="25" t="str">
        <f>IF(I316="","",(COUNTIFS($L$4:L316,L316)))</f>
        <v/>
      </c>
      <c r="F316" s="13">
        <f ca="1">IF(OR(B316&lt;&gt;2,C316&lt;&gt;1,D316&lt;&gt;1,H316&lt;&gt;1),0,
COUNTIFS($B$4:B316,2,$C$4:C316,1,$D$4:D316,1,$H$4:H316,1))</f>
        <v>0</v>
      </c>
      <c r="G316" s="26" t="str">
        <f>IF(I316="","",(COUNTIF($E$4:E316,E316)))</f>
        <v/>
      </c>
      <c r="H316" s="1">
        <f ca="1">IF(AND(J316="SAYIM",FİLTRE!$H$5="RAFTA",U316&lt;&gt;0),1,0)+
IF(AND(J316="İADE DEPO",FİLTRE!$H$5="İADE DEPO"),1,0)+
IF(FİLTRE!$H$5="TÜMÜ",1,0)+
IF(AND(J316="FİRMA İADE",FİLTRE!$H$5="FİRMA İADE"),1,0)+
IF(AND(J316="İMHA",FİLTRE!$H$5="İMHA"),1,0)</f>
        <v>1</v>
      </c>
      <c r="I316" s="5"/>
      <c r="J316" s="3"/>
      <c r="K316" s="3"/>
      <c r="L316" s="28" t="str">
        <f>(IF(K316="","",(VLOOKUP(K316,'ÜRÜN LİSTESİ'!B:C,2,0))))</f>
        <v/>
      </c>
      <c r="M316" s="29" t="str">
        <f>IF(K316="","",VLOOKUP(K316,'ÜRÜN LİSTESİ'!B:D,3,0))</f>
        <v/>
      </c>
      <c r="N316" s="28" t="str">
        <f>IF(K316="","",VLOOKUP(K316,'ÜRÜN LİSTESİ'!B:F,5,0))</f>
        <v/>
      </c>
      <c r="O316" s="5"/>
      <c r="P316" s="56" t="str">
        <f t="shared" ca="1" si="99"/>
        <v/>
      </c>
      <c r="Q316" s="57"/>
      <c r="R316" s="51" t="str">
        <f>IF(K316="","",
(IF($AK$2&gt;$AL$2,0,IF(K316="","",VLOOKUP(K316,'ÜRÜN LİSTESİ'!B:F,4,0)))))</f>
        <v/>
      </c>
      <c r="S316" s="51" t="str">
        <f t="shared" si="101"/>
        <v/>
      </c>
      <c r="T316" s="58" t="str">
        <f t="shared" ca="1" si="102"/>
        <v/>
      </c>
      <c r="U316" s="54" t="str">
        <f t="shared" ca="1" si="103"/>
        <v/>
      </c>
      <c r="V316" s="23"/>
      <c r="W316" s="54" t="str">
        <f t="shared" ca="1" si="104"/>
        <v/>
      </c>
      <c r="X316" s="54" t="str">
        <f t="shared" ca="1" si="105"/>
        <v/>
      </c>
      <c r="Y316"/>
      <c r="Z316"/>
      <c r="AA316" s="54" t="str">
        <f t="shared" si="106"/>
        <v/>
      </c>
      <c r="AB316" s="89" t="str">
        <f t="shared" ca="1" si="107"/>
        <v/>
      </c>
      <c r="AC316" s="89" t="str">
        <f t="shared" ca="1" si="108"/>
        <v/>
      </c>
      <c r="AD316"/>
      <c r="AE316" s="79" t="e">
        <f t="shared" si="111"/>
        <v>#VALUE!</v>
      </c>
      <c r="AF316" s="79" t="str">
        <f t="shared" si="112"/>
        <v/>
      </c>
      <c r="AG316" s="81" t="str">
        <f t="shared" si="109"/>
        <v/>
      </c>
      <c r="AH316" s="81" t="e">
        <f t="shared" si="113"/>
        <v>#VALUE!</v>
      </c>
      <c r="AI316" s="81" t="str">
        <f t="shared" si="114"/>
        <v/>
      </c>
      <c r="AJ316"/>
      <c r="AK316"/>
      <c r="AL316"/>
      <c r="AM316">
        <f t="shared" si="100"/>
        <v>0</v>
      </c>
      <c r="AN316">
        <f>COUNTIFS($L$1:L316,L316,$O$1:O316,O316)</f>
        <v>0</v>
      </c>
      <c r="AO316">
        <f t="shared" si="110"/>
        <v>0</v>
      </c>
      <c r="AP316">
        <f>COUNTIFS($J$4:J316,"SAYIM",$L$4:L316,L316,$O$4:O316,O316)</f>
        <v>0</v>
      </c>
      <c r="AQ316"/>
      <c r="AR316" s="1" t="str">
        <f>FİLTRE!$H$5</f>
        <v>TÜMÜ</v>
      </c>
      <c r="AS316"/>
      <c r="AU316" s="56">
        <f t="shared" si="115"/>
        <v>0</v>
      </c>
      <c r="AV316" s="54" t="str">
        <f t="shared" ca="1" si="116"/>
        <v/>
      </c>
      <c r="AW316" s="54" t="str">
        <f t="shared" ca="1" si="117"/>
        <v/>
      </c>
    </row>
    <row r="317" spans="2:49" x14ac:dyDescent="0.25">
      <c r="B317" s="1" t="str">
        <f>IF(I317="","",
(IF(N317=FİLTRE!$H$6,2,0)+IF(FİLTRE!$H$6="TOPLAM",2,0))
)</f>
        <v/>
      </c>
      <c r="C317">
        <f ca="1">IF(FİLTRE!$M$5="",9,(IF(U317&gt;=FİLTRE!$M$5,1,0)))</f>
        <v>1</v>
      </c>
      <c r="D317" s="1">
        <f ca="1">IF(FİLTRE!$M$6="",9,(IF('SKT LİSTESİ'!P317&lt;=FİLTRE!$M$6,1,0)))</f>
        <v>0</v>
      </c>
      <c r="E317" s="25" t="str">
        <f>IF(I317="","",(COUNTIFS($L$4:L317,L317)))</f>
        <v/>
      </c>
      <c r="F317" s="13">
        <f ca="1">IF(OR(B317&lt;&gt;2,C317&lt;&gt;1,D317&lt;&gt;1,H317&lt;&gt;1),0,
COUNTIFS($B$4:B317,2,$C$4:C317,1,$D$4:D317,1,$H$4:H317,1))</f>
        <v>0</v>
      </c>
      <c r="G317" s="26" t="str">
        <f>IF(I317="","",(COUNTIF($E$4:E317,E317)))</f>
        <v/>
      </c>
      <c r="H317" s="1">
        <f ca="1">IF(AND(J317="SAYIM",FİLTRE!$H$5="RAFTA",U317&lt;&gt;0),1,0)+
IF(AND(J317="İADE DEPO",FİLTRE!$H$5="İADE DEPO"),1,0)+
IF(FİLTRE!$H$5="TÜMÜ",1,0)+
IF(AND(J317="FİRMA İADE",FİLTRE!$H$5="FİRMA İADE"),1,0)+
IF(AND(J317="İMHA",FİLTRE!$H$5="İMHA"),1,0)</f>
        <v>1</v>
      </c>
      <c r="I317" s="5"/>
      <c r="J317" s="3"/>
      <c r="K317" s="3"/>
      <c r="L317" s="28" t="str">
        <f>(IF(K317="","",(VLOOKUP(K317,'ÜRÜN LİSTESİ'!B:C,2,0))))</f>
        <v/>
      </c>
      <c r="M317" s="29" t="str">
        <f>IF(K317="","",VLOOKUP(K317,'ÜRÜN LİSTESİ'!B:D,3,0))</f>
        <v/>
      </c>
      <c r="N317" s="28" t="str">
        <f>IF(K317="","",VLOOKUP(K317,'ÜRÜN LİSTESİ'!B:F,5,0))</f>
        <v/>
      </c>
      <c r="O317" s="5"/>
      <c r="P317" s="56" t="str">
        <f t="shared" ca="1" si="99"/>
        <v/>
      </c>
      <c r="Q317" s="57"/>
      <c r="R317" s="51" t="str">
        <f>IF(K317="","",
(IF($AK$2&gt;$AL$2,0,IF(K317="","",VLOOKUP(K317,'ÜRÜN LİSTESİ'!B:F,4,0)))))</f>
        <v/>
      </c>
      <c r="S317" s="51" t="str">
        <f t="shared" si="101"/>
        <v/>
      </c>
      <c r="T317" s="58" t="str">
        <f t="shared" ca="1" si="102"/>
        <v/>
      </c>
      <c r="U317" s="54" t="str">
        <f t="shared" ca="1" si="103"/>
        <v/>
      </c>
      <c r="V317" s="23"/>
      <c r="W317" s="54" t="str">
        <f t="shared" ca="1" si="104"/>
        <v/>
      </c>
      <c r="X317" s="54" t="str">
        <f t="shared" ca="1" si="105"/>
        <v/>
      </c>
      <c r="Y317"/>
      <c r="Z317"/>
      <c r="AA317" s="54" t="str">
        <f t="shared" si="106"/>
        <v/>
      </c>
      <c r="AB317" s="89" t="str">
        <f t="shared" ca="1" si="107"/>
        <v/>
      </c>
      <c r="AC317" s="89" t="str">
        <f t="shared" ca="1" si="108"/>
        <v/>
      </c>
      <c r="AD317"/>
      <c r="AE317" s="79" t="e">
        <f t="shared" si="111"/>
        <v>#VALUE!</v>
      </c>
      <c r="AF317" s="79" t="str">
        <f t="shared" si="112"/>
        <v/>
      </c>
      <c r="AG317" s="81" t="str">
        <f t="shared" si="109"/>
        <v/>
      </c>
      <c r="AH317" s="81" t="e">
        <f t="shared" si="113"/>
        <v>#VALUE!</v>
      </c>
      <c r="AI317" s="81" t="str">
        <f t="shared" si="114"/>
        <v/>
      </c>
      <c r="AJ317"/>
      <c r="AK317"/>
      <c r="AL317"/>
      <c r="AM317">
        <f t="shared" si="100"/>
        <v>0</v>
      </c>
      <c r="AN317">
        <f>COUNTIFS($L$1:L317,L317,$O$1:O317,O317)</f>
        <v>0</v>
      </c>
      <c r="AO317">
        <f t="shared" si="110"/>
        <v>0</v>
      </c>
      <c r="AP317">
        <f>COUNTIFS($J$4:J317,"SAYIM",$L$4:L317,L317,$O$4:O317,O317)</f>
        <v>0</v>
      </c>
      <c r="AQ317"/>
      <c r="AR317" s="1" t="str">
        <f>FİLTRE!$H$5</f>
        <v>TÜMÜ</v>
      </c>
      <c r="AS317"/>
      <c r="AU317" s="56">
        <f t="shared" si="115"/>
        <v>0</v>
      </c>
      <c r="AV317" s="54" t="str">
        <f t="shared" ca="1" si="116"/>
        <v/>
      </c>
      <c r="AW317" s="54" t="str">
        <f t="shared" ca="1" si="117"/>
        <v/>
      </c>
    </row>
    <row r="318" spans="2:49" x14ac:dyDescent="0.25">
      <c r="B318" s="1" t="str">
        <f>IF(I318="","",
(IF(N318=FİLTRE!$H$6,2,0)+IF(FİLTRE!$H$6="TOPLAM",2,0))
)</f>
        <v/>
      </c>
      <c r="C318">
        <f ca="1">IF(FİLTRE!$M$5="",9,(IF(U318&gt;=FİLTRE!$M$5,1,0)))</f>
        <v>1</v>
      </c>
      <c r="D318" s="1">
        <f ca="1">IF(FİLTRE!$M$6="",9,(IF('SKT LİSTESİ'!P318&lt;=FİLTRE!$M$6,1,0)))</f>
        <v>0</v>
      </c>
      <c r="E318" s="25" t="str">
        <f>IF(I318="","",(COUNTIFS($L$4:L318,L318)))</f>
        <v/>
      </c>
      <c r="F318" s="13">
        <f ca="1">IF(OR(B318&lt;&gt;2,C318&lt;&gt;1,D318&lt;&gt;1,H318&lt;&gt;1),0,
COUNTIFS($B$4:B318,2,$C$4:C318,1,$D$4:D318,1,$H$4:H318,1))</f>
        <v>0</v>
      </c>
      <c r="G318" s="26" t="str">
        <f>IF(I318="","",(COUNTIF($E$4:E318,E318)))</f>
        <v/>
      </c>
      <c r="H318" s="1">
        <f ca="1">IF(AND(J318="SAYIM",FİLTRE!$H$5="RAFTA",U318&lt;&gt;0),1,0)+
IF(AND(J318="İADE DEPO",FİLTRE!$H$5="İADE DEPO"),1,0)+
IF(FİLTRE!$H$5="TÜMÜ",1,0)+
IF(AND(J318="FİRMA İADE",FİLTRE!$H$5="FİRMA İADE"),1,0)+
IF(AND(J318="İMHA",FİLTRE!$H$5="İMHA"),1,0)</f>
        <v>1</v>
      </c>
      <c r="I318" s="5"/>
      <c r="J318" s="3"/>
      <c r="K318" s="3"/>
      <c r="L318" s="28" t="str">
        <f>(IF(K318="","",(VLOOKUP(K318,'ÜRÜN LİSTESİ'!B:C,2,0))))</f>
        <v/>
      </c>
      <c r="M318" s="29" t="str">
        <f>IF(K318="","",VLOOKUP(K318,'ÜRÜN LİSTESİ'!B:D,3,0))</f>
        <v/>
      </c>
      <c r="N318" s="28" t="str">
        <f>IF(K318="","",VLOOKUP(K318,'ÜRÜN LİSTESİ'!B:F,5,0))</f>
        <v/>
      </c>
      <c r="O318" s="5"/>
      <c r="P318" s="56" t="str">
        <f t="shared" ca="1" si="99"/>
        <v/>
      </c>
      <c r="Q318" s="57"/>
      <c r="R318" s="51" t="str">
        <f>IF(K318="","",
(IF($AK$2&gt;$AL$2,0,IF(K318="","",VLOOKUP(K318,'ÜRÜN LİSTESİ'!B:F,4,0)))))</f>
        <v/>
      </c>
      <c r="S318" s="51" t="str">
        <f t="shared" si="101"/>
        <v/>
      </c>
      <c r="T318" s="58" t="str">
        <f t="shared" ca="1" si="102"/>
        <v/>
      </c>
      <c r="U318" s="54" t="str">
        <f t="shared" ca="1" si="103"/>
        <v/>
      </c>
      <c r="V318" s="23"/>
      <c r="W318" s="54" t="str">
        <f t="shared" ca="1" si="104"/>
        <v/>
      </c>
      <c r="X318" s="54" t="str">
        <f t="shared" ca="1" si="105"/>
        <v/>
      </c>
      <c r="Y318"/>
      <c r="Z318"/>
      <c r="AA318" s="54" t="str">
        <f t="shared" si="106"/>
        <v/>
      </c>
      <c r="AB318" s="89" t="str">
        <f t="shared" ca="1" si="107"/>
        <v/>
      </c>
      <c r="AC318" s="89" t="str">
        <f t="shared" ca="1" si="108"/>
        <v/>
      </c>
      <c r="AD318"/>
      <c r="AE318" s="79" t="e">
        <f t="shared" si="111"/>
        <v>#VALUE!</v>
      </c>
      <c r="AF318" s="79" t="str">
        <f t="shared" si="112"/>
        <v/>
      </c>
      <c r="AG318" s="81" t="str">
        <f t="shared" si="109"/>
        <v/>
      </c>
      <c r="AH318" s="81" t="e">
        <f t="shared" si="113"/>
        <v>#VALUE!</v>
      </c>
      <c r="AI318" s="81" t="str">
        <f t="shared" si="114"/>
        <v/>
      </c>
      <c r="AJ318"/>
      <c r="AK318"/>
      <c r="AL318"/>
      <c r="AM318">
        <f t="shared" si="100"/>
        <v>0</v>
      </c>
      <c r="AN318">
        <f>COUNTIFS($L$1:L318,L318,$O$1:O318,O318)</f>
        <v>0</v>
      </c>
      <c r="AO318">
        <f t="shared" si="110"/>
        <v>0</v>
      </c>
      <c r="AP318">
        <f>COUNTIFS($J$4:J318,"SAYIM",$L$4:L318,L318,$O$4:O318,O318)</f>
        <v>0</v>
      </c>
      <c r="AQ318"/>
      <c r="AR318" s="1" t="str">
        <f>FİLTRE!$H$5</f>
        <v>TÜMÜ</v>
      </c>
      <c r="AS318"/>
      <c r="AU318" s="56">
        <f t="shared" si="115"/>
        <v>0</v>
      </c>
      <c r="AV318" s="54" t="str">
        <f t="shared" ca="1" si="116"/>
        <v/>
      </c>
      <c r="AW318" s="54" t="str">
        <f t="shared" ca="1" si="117"/>
        <v/>
      </c>
    </row>
    <row r="319" spans="2:49" x14ac:dyDescent="0.25">
      <c r="B319" s="1" t="str">
        <f>IF(I319="","",
(IF(N319=FİLTRE!$H$6,2,0)+IF(FİLTRE!$H$6="TOPLAM",2,0))
)</f>
        <v/>
      </c>
      <c r="C319">
        <f ca="1">IF(FİLTRE!$M$5="",9,(IF(U319&gt;=FİLTRE!$M$5,1,0)))</f>
        <v>1</v>
      </c>
      <c r="D319" s="1">
        <f ca="1">IF(FİLTRE!$M$6="",9,(IF('SKT LİSTESİ'!P319&lt;=FİLTRE!$M$6,1,0)))</f>
        <v>0</v>
      </c>
      <c r="E319" s="25" t="str">
        <f>IF(I319="","",(COUNTIFS($L$4:L319,L319)))</f>
        <v/>
      </c>
      <c r="F319" s="13">
        <f ca="1">IF(OR(B319&lt;&gt;2,C319&lt;&gt;1,D319&lt;&gt;1,H319&lt;&gt;1),0,
COUNTIFS($B$4:B319,2,$C$4:C319,1,$D$4:D319,1,$H$4:H319,1))</f>
        <v>0</v>
      </c>
      <c r="G319" s="26" t="str">
        <f>IF(I319="","",(COUNTIF($E$4:E319,E319)))</f>
        <v/>
      </c>
      <c r="H319" s="1">
        <f ca="1">IF(AND(J319="SAYIM",FİLTRE!$H$5="RAFTA",U319&lt;&gt;0),1,0)+
IF(AND(J319="İADE DEPO",FİLTRE!$H$5="İADE DEPO"),1,0)+
IF(FİLTRE!$H$5="TÜMÜ",1,0)+
IF(AND(J319="FİRMA İADE",FİLTRE!$H$5="FİRMA İADE"),1,0)+
IF(AND(J319="İMHA",FİLTRE!$H$5="İMHA"),1,0)</f>
        <v>1</v>
      </c>
      <c r="I319" s="5"/>
      <c r="J319" s="3"/>
      <c r="K319" s="3"/>
      <c r="L319" s="28" t="str">
        <f>(IF(K319="","",(VLOOKUP(K319,'ÜRÜN LİSTESİ'!B:C,2,0))))</f>
        <v/>
      </c>
      <c r="M319" s="29" t="str">
        <f>IF(K319="","",VLOOKUP(K319,'ÜRÜN LİSTESİ'!B:D,3,0))</f>
        <v/>
      </c>
      <c r="N319" s="28" t="str">
        <f>IF(K319="","",VLOOKUP(K319,'ÜRÜN LİSTESİ'!B:F,5,0))</f>
        <v/>
      </c>
      <c r="O319" s="5"/>
      <c r="P319" s="56" t="str">
        <f t="shared" ca="1" si="99"/>
        <v/>
      </c>
      <c r="Q319" s="57"/>
      <c r="R319" s="51" t="str">
        <f>IF(K319="","",
(IF($AK$2&gt;$AL$2,0,IF(K319="","",VLOOKUP(K319,'ÜRÜN LİSTESİ'!B:F,4,0)))))</f>
        <v/>
      </c>
      <c r="S319" s="51" t="str">
        <f t="shared" si="101"/>
        <v/>
      </c>
      <c r="T319" s="58" t="str">
        <f t="shared" ca="1" si="102"/>
        <v/>
      </c>
      <c r="U319" s="54" t="str">
        <f t="shared" ca="1" si="103"/>
        <v/>
      </c>
      <c r="V319" s="23"/>
      <c r="W319" s="54" t="str">
        <f t="shared" ca="1" si="104"/>
        <v/>
      </c>
      <c r="X319" s="54" t="str">
        <f t="shared" ca="1" si="105"/>
        <v/>
      </c>
      <c r="Y319"/>
      <c r="Z319"/>
      <c r="AA319" s="54" t="str">
        <f t="shared" si="106"/>
        <v/>
      </c>
      <c r="AB319" s="89" t="str">
        <f t="shared" ca="1" si="107"/>
        <v/>
      </c>
      <c r="AC319" s="89" t="str">
        <f t="shared" ca="1" si="108"/>
        <v/>
      </c>
      <c r="AD319"/>
      <c r="AE319" s="79" t="e">
        <f t="shared" si="111"/>
        <v>#VALUE!</v>
      </c>
      <c r="AF319" s="79" t="str">
        <f t="shared" si="112"/>
        <v/>
      </c>
      <c r="AG319" s="81" t="str">
        <f t="shared" si="109"/>
        <v/>
      </c>
      <c r="AH319" s="81" t="e">
        <f t="shared" si="113"/>
        <v>#VALUE!</v>
      </c>
      <c r="AI319" s="81" t="str">
        <f t="shared" si="114"/>
        <v/>
      </c>
      <c r="AJ319"/>
      <c r="AK319"/>
      <c r="AL319"/>
      <c r="AM319">
        <f t="shared" si="100"/>
        <v>0</v>
      </c>
      <c r="AN319">
        <f>COUNTIFS($L$1:L319,L319,$O$1:O319,O319)</f>
        <v>0</v>
      </c>
      <c r="AO319">
        <f t="shared" si="110"/>
        <v>0</v>
      </c>
      <c r="AP319">
        <f>COUNTIFS($J$4:J319,"SAYIM",$L$4:L319,L319,$O$4:O319,O319)</f>
        <v>0</v>
      </c>
      <c r="AQ319"/>
      <c r="AR319" s="1" t="str">
        <f>FİLTRE!$H$5</f>
        <v>TÜMÜ</v>
      </c>
      <c r="AS319"/>
      <c r="AU319" s="56">
        <f t="shared" si="115"/>
        <v>0</v>
      </c>
      <c r="AV319" s="54" t="str">
        <f t="shared" ca="1" si="116"/>
        <v/>
      </c>
      <c r="AW319" s="54" t="str">
        <f t="shared" ca="1" si="117"/>
        <v/>
      </c>
    </row>
    <row r="320" spans="2:49" x14ac:dyDescent="0.25">
      <c r="B320" s="1" t="str">
        <f>IF(I320="","",
(IF(N320=FİLTRE!$H$6,2,0)+IF(FİLTRE!$H$6="TOPLAM",2,0))
)</f>
        <v/>
      </c>
      <c r="C320">
        <f ca="1">IF(FİLTRE!$M$5="",9,(IF(U320&gt;=FİLTRE!$M$5,1,0)))</f>
        <v>1</v>
      </c>
      <c r="D320" s="1">
        <f ca="1">IF(FİLTRE!$M$6="",9,(IF('SKT LİSTESİ'!P320&lt;=FİLTRE!$M$6,1,0)))</f>
        <v>0</v>
      </c>
      <c r="E320" s="25" t="str">
        <f>IF(I320="","",(COUNTIFS($L$4:L320,L320)))</f>
        <v/>
      </c>
      <c r="F320" s="13">
        <f ca="1">IF(OR(B320&lt;&gt;2,C320&lt;&gt;1,D320&lt;&gt;1,H320&lt;&gt;1),0,
COUNTIFS($B$4:B320,2,$C$4:C320,1,$D$4:D320,1,$H$4:H320,1))</f>
        <v>0</v>
      </c>
      <c r="G320" s="26" t="str">
        <f>IF(I320="","",(COUNTIF($E$4:E320,E320)))</f>
        <v/>
      </c>
      <c r="H320" s="1">
        <f ca="1">IF(AND(J320="SAYIM",FİLTRE!$H$5="RAFTA",U320&lt;&gt;0),1,0)+
IF(AND(J320="İADE DEPO",FİLTRE!$H$5="İADE DEPO"),1,0)+
IF(FİLTRE!$H$5="TÜMÜ",1,0)+
IF(AND(J320="FİRMA İADE",FİLTRE!$H$5="FİRMA İADE"),1,0)+
IF(AND(J320="İMHA",FİLTRE!$H$5="İMHA"),1,0)</f>
        <v>1</v>
      </c>
      <c r="I320" s="5"/>
      <c r="J320" s="3"/>
      <c r="K320" s="3"/>
      <c r="L320" s="28" t="str">
        <f>(IF(K320="","",(VLOOKUP(K320,'ÜRÜN LİSTESİ'!B:C,2,0))))</f>
        <v/>
      </c>
      <c r="M320" s="29" t="str">
        <f>IF(K320="","",VLOOKUP(K320,'ÜRÜN LİSTESİ'!B:D,3,0))</f>
        <v/>
      </c>
      <c r="N320" s="28" t="str">
        <f>IF(K320="","",VLOOKUP(K320,'ÜRÜN LİSTESİ'!B:F,5,0))</f>
        <v/>
      </c>
      <c r="O320" s="5"/>
      <c r="P320" s="56" t="str">
        <f t="shared" ca="1" si="99"/>
        <v/>
      </c>
      <c r="Q320" s="57"/>
      <c r="R320" s="51" t="str">
        <f>IF(K320="","",
(IF($AK$2&gt;$AL$2,0,IF(K320="","",VLOOKUP(K320,'ÜRÜN LİSTESİ'!B:F,4,0)))))</f>
        <v/>
      </c>
      <c r="S320" s="51" t="str">
        <f t="shared" si="101"/>
        <v/>
      </c>
      <c r="T320" s="58" t="str">
        <f t="shared" ca="1" si="102"/>
        <v/>
      </c>
      <c r="U320" s="54" t="str">
        <f t="shared" ca="1" si="103"/>
        <v/>
      </c>
      <c r="V320" s="23"/>
      <c r="W320" s="54" t="str">
        <f t="shared" ca="1" si="104"/>
        <v/>
      </c>
      <c r="X320" s="54" t="str">
        <f t="shared" ca="1" si="105"/>
        <v/>
      </c>
      <c r="Y320"/>
      <c r="Z320"/>
      <c r="AA320" s="54" t="str">
        <f t="shared" si="106"/>
        <v/>
      </c>
      <c r="AB320" s="89" t="str">
        <f t="shared" ca="1" si="107"/>
        <v/>
      </c>
      <c r="AC320" s="89" t="str">
        <f t="shared" ca="1" si="108"/>
        <v/>
      </c>
      <c r="AD320"/>
      <c r="AE320" s="79" t="e">
        <f t="shared" si="111"/>
        <v>#VALUE!</v>
      </c>
      <c r="AF320" s="79" t="str">
        <f t="shared" si="112"/>
        <v/>
      </c>
      <c r="AG320" s="81" t="str">
        <f t="shared" si="109"/>
        <v/>
      </c>
      <c r="AH320" s="81" t="e">
        <f t="shared" si="113"/>
        <v>#VALUE!</v>
      </c>
      <c r="AI320" s="81" t="str">
        <f t="shared" si="114"/>
        <v/>
      </c>
      <c r="AJ320"/>
      <c r="AK320"/>
      <c r="AL320"/>
      <c r="AM320">
        <f t="shared" si="100"/>
        <v>0</v>
      </c>
      <c r="AN320">
        <f>COUNTIFS($L$1:L320,L320,$O$1:O320,O320)</f>
        <v>0</v>
      </c>
      <c r="AO320">
        <f t="shared" si="110"/>
        <v>0</v>
      </c>
      <c r="AP320">
        <f>COUNTIFS($J$4:J320,"SAYIM",$L$4:L320,L320,$O$4:O320,O320)</f>
        <v>0</v>
      </c>
      <c r="AQ320"/>
      <c r="AR320" s="1" t="str">
        <f>FİLTRE!$H$5</f>
        <v>TÜMÜ</v>
      </c>
      <c r="AS320"/>
      <c r="AU320" s="56">
        <f t="shared" si="115"/>
        <v>0</v>
      </c>
      <c r="AV320" s="54" t="str">
        <f t="shared" ca="1" si="116"/>
        <v/>
      </c>
      <c r="AW320" s="54" t="str">
        <f t="shared" ca="1" si="117"/>
        <v/>
      </c>
    </row>
    <row r="321" spans="2:49" x14ac:dyDescent="0.25">
      <c r="B321" s="1" t="str">
        <f>IF(I321="","",
(IF(N321=FİLTRE!$H$6,2,0)+IF(FİLTRE!$H$6="TOPLAM",2,0))
)</f>
        <v/>
      </c>
      <c r="C321">
        <f ca="1">IF(FİLTRE!$M$5="",9,(IF(U321&gt;=FİLTRE!$M$5,1,0)))</f>
        <v>1</v>
      </c>
      <c r="D321" s="1">
        <f ca="1">IF(FİLTRE!$M$6="",9,(IF('SKT LİSTESİ'!P321&lt;=FİLTRE!$M$6,1,0)))</f>
        <v>0</v>
      </c>
      <c r="E321" s="25" t="str">
        <f>IF(I321="","",(COUNTIFS($L$4:L321,L321)))</f>
        <v/>
      </c>
      <c r="F321" s="13">
        <f ca="1">IF(OR(B321&lt;&gt;2,C321&lt;&gt;1,D321&lt;&gt;1,H321&lt;&gt;1),0,
COUNTIFS($B$4:B321,2,$C$4:C321,1,$D$4:D321,1,$H$4:H321,1))</f>
        <v>0</v>
      </c>
      <c r="G321" s="26" t="str">
        <f>IF(I321="","",(COUNTIF($E$4:E321,E321)))</f>
        <v/>
      </c>
      <c r="H321" s="1">
        <f ca="1">IF(AND(J321="SAYIM",FİLTRE!$H$5="RAFTA",U321&lt;&gt;0),1,0)+
IF(AND(J321="İADE DEPO",FİLTRE!$H$5="İADE DEPO"),1,0)+
IF(FİLTRE!$H$5="TÜMÜ",1,0)+
IF(AND(J321="FİRMA İADE",FİLTRE!$H$5="FİRMA İADE"),1,0)+
IF(AND(J321="İMHA",FİLTRE!$H$5="İMHA"),1,0)</f>
        <v>1</v>
      </c>
      <c r="I321" s="5"/>
      <c r="J321" s="3"/>
      <c r="K321" s="3"/>
      <c r="L321" s="28" t="str">
        <f>(IF(K321="","",(VLOOKUP(K321,'ÜRÜN LİSTESİ'!B:C,2,0))))</f>
        <v/>
      </c>
      <c r="M321" s="29" t="str">
        <f>IF(K321="","",VLOOKUP(K321,'ÜRÜN LİSTESİ'!B:D,3,0))</f>
        <v/>
      </c>
      <c r="N321" s="28" t="str">
        <f>IF(K321="","",VLOOKUP(K321,'ÜRÜN LİSTESİ'!B:F,5,0))</f>
        <v/>
      </c>
      <c r="O321" s="5"/>
      <c r="P321" s="56" t="str">
        <f t="shared" ca="1" si="99"/>
        <v/>
      </c>
      <c r="Q321" s="57"/>
      <c r="R321" s="51" t="str">
        <f>IF(K321="","",
(IF($AK$2&gt;$AL$2,0,IF(K321="","",VLOOKUP(K321,'ÜRÜN LİSTESİ'!B:F,4,0)))))</f>
        <v/>
      </c>
      <c r="S321" s="51" t="str">
        <f t="shared" si="101"/>
        <v/>
      </c>
      <c r="T321" s="58" t="str">
        <f t="shared" ca="1" si="102"/>
        <v/>
      </c>
      <c r="U321" s="54" t="str">
        <f t="shared" ca="1" si="103"/>
        <v/>
      </c>
      <c r="V321" s="23"/>
      <c r="W321" s="54" t="str">
        <f t="shared" ca="1" si="104"/>
        <v/>
      </c>
      <c r="X321" s="54" t="str">
        <f t="shared" ca="1" si="105"/>
        <v/>
      </c>
      <c r="Y321"/>
      <c r="Z321"/>
      <c r="AA321" s="54" t="str">
        <f t="shared" si="106"/>
        <v/>
      </c>
      <c r="AB321" s="89" t="str">
        <f t="shared" ca="1" si="107"/>
        <v/>
      </c>
      <c r="AC321" s="89" t="str">
        <f t="shared" ca="1" si="108"/>
        <v/>
      </c>
      <c r="AD321"/>
      <c r="AE321" s="79" t="e">
        <f t="shared" si="111"/>
        <v>#VALUE!</v>
      </c>
      <c r="AF321" s="79" t="str">
        <f t="shared" si="112"/>
        <v/>
      </c>
      <c r="AG321" s="81" t="str">
        <f t="shared" si="109"/>
        <v/>
      </c>
      <c r="AH321" s="81" t="e">
        <f t="shared" si="113"/>
        <v>#VALUE!</v>
      </c>
      <c r="AI321" s="81" t="str">
        <f t="shared" si="114"/>
        <v/>
      </c>
      <c r="AJ321"/>
      <c r="AK321"/>
      <c r="AL321"/>
      <c r="AM321">
        <f t="shared" si="100"/>
        <v>0</v>
      </c>
      <c r="AN321">
        <f>COUNTIFS($L$1:L321,L321,$O$1:O321,O321)</f>
        <v>0</v>
      </c>
      <c r="AO321">
        <f t="shared" si="110"/>
        <v>0</v>
      </c>
      <c r="AP321">
        <f>COUNTIFS($J$4:J321,"SAYIM",$L$4:L321,L321,$O$4:O321,O321)</f>
        <v>0</v>
      </c>
      <c r="AQ321"/>
      <c r="AR321" s="1" t="str">
        <f>FİLTRE!$H$5</f>
        <v>TÜMÜ</v>
      </c>
      <c r="AS321"/>
      <c r="AU321" s="56">
        <f t="shared" si="115"/>
        <v>0</v>
      </c>
      <c r="AV321" s="54" t="str">
        <f t="shared" ca="1" si="116"/>
        <v/>
      </c>
      <c r="AW321" s="54" t="str">
        <f t="shared" ca="1" si="117"/>
        <v/>
      </c>
    </row>
    <row r="322" spans="2:49" x14ac:dyDescent="0.25">
      <c r="B322" s="1" t="str">
        <f>IF(I322="","",
(IF(N322=FİLTRE!$H$6,2,0)+IF(FİLTRE!$H$6="TOPLAM",2,0))
)</f>
        <v/>
      </c>
      <c r="C322">
        <f ca="1">IF(FİLTRE!$M$5="",9,(IF(U322&gt;=FİLTRE!$M$5,1,0)))</f>
        <v>1</v>
      </c>
      <c r="D322" s="1">
        <f ca="1">IF(FİLTRE!$M$6="",9,(IF('SKT LİSTESİ'!P322&lt;=FİLTRE!$M$6,1,0)))</f>
        <v>0</v>
      </c>
      <c r="E322" s="25" t="str">
        <f>IF(I322="","",(COUNTIFS($L$4:L322,L322)))</f>
        <v/>
      </c>
      <c r="F322" s="13">
        <f ca="1">IF(OR(B322&lt;&gt;2,C322&lt;&gt;1,D322&lt;&gt;1,H322&lt;&gt;1),0,
COUNTIFS($B$4:B322,2,$C$4:C322,1,$D$4:D322,1,$H$4:H322,1))</f>
        <v>0</v>
      </c>
      <c r="G322" s="26" t="str">
        <f>IF(I322="","",(COUNTIF($E$4:E322,E322)))</f>
        <v/>
      </c>
      <c r="H322" s="1">
        <f ca="1">IF(AND(J322="SAYIM",FİLTRE!$H$5="RAFTA",U322&lt;&gt;0),1,0)+
IF(AND(J322="İADE DEPO",FİLTRE!$H$5="İADE DEPO"),1,0)+
IF(FİLTRE!$H$5="TÜMÜ",1,0)+
IF(AND(J322="FİRMA İADE",FİLTRE!$H$5="FİRMA İADE"),1,0)+
IF(AND(J322="İMHA",FİLTRE!$H$5="İMHA"),1,0)</f>
        <v>1</v>
      </c>
      <c r="I322" s="5"/>
      <c r="J322" s="3"/>
      <c r="K322" s="3"/>
      <c r="L322" s="28" t="str">
        <f>(IF(K322="","",(VLOOKUP(K322,'ÜRÜN LİSTESİ'!B:C,2,0))))</f>
        <v/>
      </c>
      <c r="M322" s="29" t="str">
        <f>IF(K322="","",VLOOKUP(K322,'ÜRÜN LİSTESİ'!B:D,3,0))</f>
        <v/>
      </c>
      <c r="N322" s="28" t="str">
        <f>IF(K322="","",VLOOKUP(K322,'ÜRÜN LİSTESİ'!B:F,5,0))</f>
        <v/>
      </c>
      <c r="O322" s="5"/>
      <c r="P322" s="56" t="str">
        <f t="shared" ca="1" si="99"/>
        <v/>
      </c>
      <c r="Q322" s="57"/>
      <c r="R322" s="51" t="str">
        <f>IF(K322="","",
(IF($AK$2&gt;$AL$2,0,IF(K322="","",VLOOKUP(K322,'ÜRÜN LİSTESİ'!B:F,4,0)))))</f>
        <v/>
      </c>
      <c r="S322" s="51" t="str">
        <f t="shared" si="101"/>
        <v/>
      </c>
      <c r="T322" s="58" t="str">
        <f t="shared" ca="1" si="102"/>
        <v/>
      </c>
      <c r="U322" s="54" t="str">
        <f t="shared" ca="1" si="103"/>
        <v/>
      </c>
      <c r="V322" s="23"/>
      <c r="W322" s="54" t="str">
        <f t="shared" ca="1" si="104"/>
        <v/>
      </c>
      <c r="X322" s="54" t="str">
        <f t="shared" ca="1" si="105"/>
        <v/>
      </c>
      <c r="Y322"/>
      <c r="Z322"/>
      <c r="AA322" s="54" t="str">
        <f t="shared" si="106"/>
        <v/>
      </c>
      <c r="AB322" s="89" t="str">
        <f t="shared" ca="1" si="107"/>
        <v/>
      </c>
      <c r="AC322" s="89" t="str">
        <f t="shared" ca="1" si="108"/>
        <v/>
      </c>
      <c r="AD322"/>
      <c r="AE322" s="79" t="e">
        <f t="shared" si="111"/>
        <v>#VALUE!</v>
      </c>
      <c r="AF322" s="79" t="str">
        <f t="shared" si="112"/>
        <v/>
      </c>
      <c r="AG322" s="81" t="str">
        <f t="shared" si="109"/>
        <v/>
      </c>
      <c r="AH322" s="81" t="e">
        <f t="shared" si="113"/>
        <v>#VALUE!</v>
      </c>
      <c r="AI322" s="81" t="str">
        <f t="shared" si="114"/>
        <v/>
      </c>
      <c r="AJ322"/>
      <c r="AK322"/>
      <c r="AL322"/>
      <c r="AM322">
        <f t="shared" si="100"/>
        <v>0</v>
      </c>
      <c r="AN322">
        <f>COUNTIFS($L$1:L322,L322,$O$1:O322,O322)</f>
        <v>0</v>
      </c>
      <c r="AO322">
        <f t="shared" si="110"/>
        <v>0</v>
      </c>
      <c r="AP322">
        <f>COUNTIFS($J$4:J322,"SAYIM",$L$4:L322,L322,$O$4:O322,O322)</f>
        <v>0</v>
      </c>
      <c r="AQ322"/>
      <c r="AR322" s="1" t="str">
        <f>FİLTRE!$H$5</f>
        <v>TÜMÜ</v>
      </c>
      <c r="AS322"/>
      <c r="AU322" s="56">
        <f t="shared" si="115"/>
        <v>0</v>
      </c>
      <c r="AV322" s="54" t="str">
        <f t="shared" ca="1" si="116"/>
        <v/>
      </c>
      <c r="AW322" s="54" t="str">
        <f t="shared" ca="1" si="117"/>
        <v/>
      </c>
    </row>
    <row r="323" spans="2:49" x14ac:dyDescent="0.25">
      <c r="B323" s="1" t="str">
        <f>IF(I323="","",
(IF(N323=FİLTRE!$H$6,2,0)+IF(FİLTRE!$H$6="TOPLAM",2,0))
)</f>
        <v/>
      </c>
      <c r="C323">
        <f ca="1">IF(FİLTRE!$M$5="",9,(IF(U323&gt;=FİLTRE!$M$5,1,0)))</f>
        <v>1</v>
      </c>
      <c r="D323" s="1">
        <f ca="1">IF(FİLTRE!$M$6="",9,(IF('SKT LİSTESİ'!P323&lt;=FİLTRE!$M$6,1,0)))</f>
        <v>0</v>
      </c>
      <c r="E323" s="25" t="str">
        <f>IF(I323="","",(COUNTIFS($L$4:L323,L323)))</f>
        <v/>
      </c>
      <c r="F323" s="13">
        <f ca="1">IF(OR(B323&lt;&gt;2,C323&lt;&gt;1,D323&lt;&gt;1,H323&lt;&gt;1),0,
COUNTIFS($B$4:B323,2,$C$4:C323,1,$D$4:D323,1,$H$4:H323,1))</f>
        <v>0</v>
      </c>
      <c r="G323" s="26" t="str">
        <f>IF(I323="","",(COUNTIF($E$4:E323,E323)))</f>
        <v/>
      </c>
      <c r="H323" s="1">
        <f ca="1">IF(AND(J323="SAYIM",FİLTRE!$H$5="RAFTA",U323&lt;&gt;0),1,0)+
IF(AND(J323="İADE DEPO",FİLTRE!$H$5="İADE DEPO"),1,0)+
IF(FİLTRE!$H$5="TÜMÜ",1,0)+
IF(AND(J323="FİRMA İADE",FİLTRE!$H$5="FİRMA İADE"),1,0)+
IF(AND(J323="İMHA",FİLTRE!$H$5="İMHA"),1,0)</f>
        <v>1</v>
      </c>
      <c r="I323" s="5"/>
      <c r="J323" s="3"/>
      <c r="K323" s="3"/>
      <c r="L323" s="28" t="str">
        <f>(IF(K323="","",(VLOOKUP(K323,'ÜRÜN LİSTESİ'!B:C,2,0))))</f>
        <v/>
      </c>
      <c r="M323" s="29" t="str">
        <f>IF(K323="","",VLOOKUP(K323,'ÜRÜN LİSTESİ'!B:D,3,0))</f>
        <v/>
      </c>
      <c r="N323" s="28" t="str">
        <f>IF(K323="","",VLOOKUP(K323,'ÜRÜN LİSTESİ'!B:F,5,0))</f>
        <v/>
      </c>
      <c r="O323" s="5"/>
      <c r="P323" s="56" t="str">
        <f t="shared" ca="1" si="99"/>
        <v/>
      </c>
      <c r="Q323" s="57"/>
      <c r="R323" s="51" t="str">
        <f>IF(K323="","",
(IF($AK$2&gt;$AL$2,0,IF(K323="","",VLOOKUP(K323,'ÜRÜN LİSTESİ'!B:F,4,0)))))</f>
        <v/>
      </c>
      <c r="S323" s="51" t="str">
        <f t="shared" si="101"/>
        <v/>
      </c>
      <c r="T323" s="58" t="str">
        <f t="shared" ca="1" si="102"/>
        <v/>
      </c>
      <c r="U323" s="54" t="str">
        <f t="shared" ca="1" si="103"/>
        <v/>
      </c>
      <c r="V323" s="23"/>
      <c r="W323" s="54" t="str">
        <f t="shared" ca="1" si="104"/>
        <v/>
      </c>
      <c r="X323" s="54" t="str">
        <f t="shared" ca="1" si="105"/>
        <v/>
      </c>
      <c r="Y323"/>
      <c r="Z323"/>
      <c r="AA323" s="54" t="str">
        <f t="shared" si="106"/>
        <v/>
      </c>
      <c r="AB323" s="89" t="str">
        <f t="shared" ca="1" si="107"/>
        <v/>
      </c>
      <c r="AC323" s="89" t="str">
        <f t="shared" ca="1" si="108"/>
        <v/>
      </c>
      <c r="AD323"/>
      <c r="AE323" s="79" t="e">
        <f t="shared" si="111"/>
        <v>#VALUE!</v>
      </c>
      <c r="AF323" s="79" t="str">
        <f t="shared" si="112"/>
        <v/>
      </c>
      <c r="AG323" s="81" t="str">
        <f t="shared" si="109"/>
        <v/>
      </c>
      <c r="AH323" s="81" t="e">
        <f t="shared" si="113"/>
        <v>#VALUE!</v>
      </c>
      <c r="AI323" s="81" t="str">
        <f t="shared" si="114"/>
        <v/>
      </c>
      <c r="AJ323"/>
      <c r="AK323"/>
      <c r="AL323"/>
      <c r="AM323">
        <f t="shared" si="100"/>
        <v>0</v>
      </c>
      <c r="AN323">
        <f>COUNTIFS($L$1:L323,L323,$O$1:O323,O323)</f>
        <v>0</v>
      </c>
      <c r="AO323">
        <f t="shared" si="110"/>
        <v>0</v>
      </c>
      <c r="AP323">
        <f>COUNTIFS($J$4:J323,"SAYIM",$L$4:L323,L323,$O$4:O323,O323)</f>
        <v>0</v>
      </c>
      <c r="AQ323"/>
      <c r="AR323" s="1" t="str">
        <f>FİLTRE!$H$5</f>
        <v>TÜMÜ</v>
      </c>
      <c r="AS323"/>
      <c r="AU323" s="56">
        <f t="shared" si="115"/>
        <v>0</v>
      </c>
      <c r="AV323" s="54" t="str">
        <f t="shared" ca="1" si="116"/>
        <v/>
      </c>
      <c r="AW323" s="54" t="str">
        <f t="shared" ca="1" si="117"/>
        <v/>
      </c>
    </row>
    <row r="324" spans="2:49" x14ac:dyDescent="0.25">
      <c r="B324" s="1" t="str">
        <f>IF(I324="","",
(IF(N324=FİLTRE!$H$6,2,0)+IF(FİLTRE!$H$6="TOPLAM",2,0))
)</f>
        <v/>
      </c>
      <c r="C324">
        <f ca="1">IF(FİLTRE!$M$5="",9,(IF(U324&gt;=FİLTRE!$M$5,1,0)))</f>
        <v>1</v>
      </c>
      <c r="D324" s="1">
        <f ca="1">IF(FİLTRE!$M$6="",9,(IF('SKT LİSTESİ'!P324&lt;=FİLTRE!$M$6,1,0)))</f>
        <v>0</v>
      </c>
      <c r="E324" s="25" t="str">
        <f>IF(I324="","",(COUNTIFS($L$4:L324,L324)))</f>
        <v/>
      </c>
      <c r="F324" s="13">
        <f ca="1">IF(OR(B324&lt;&gt;2,C324&lt;&gt;1,D324&lt;&gt;1,H324&lt;&gt;1),0,
COUNTIFS($B$4:B324,2,$C$4:C324,1,$D$4:D324,1,$H$4:H324,1))</f>
        <v>0</v>
      </c>
      <c r="G324" s="26" t="str">
        <f>IF(I324="","",(COUNTIF($E$4:E324,E324)))</f>
        <v/>
      </c>
      <c r="H324" s="1">
        <f ca="1">IF(AND(J324="SAYIM",FİLTRE!$H$5="RAFTA",U324&lt;&gt;0),1,0)+
IF(AND(J324="İADE DEPO",FİLTRE!$H$5="İADE DEPO"),1,0)+
IF(FİLTRE!$H$5="TÜMÜ",1,0)+
IF(AND(J324="FİRMA İADE",FİLTRE!$H$5="FİRMA İADE"),1,0)+
IF(AND(J324="İMHA",FİLTRE!$H$5="İMHA"),1,0)</f>
        <v>1</v>
      </c>
      <c r="I324" s="5"/>
      <c r="J324" s="3"/>
      <c r="K324" s="3"/>
      <c r="L324" s="28" t="str">
        <f>(IF(K324="","",(VLOOKUP(K324,'ÜRÜN LİSTESİ'!B:C,2,0))))</f>
        <v/>
      </c>
      <c r="M324" s="29" t="str">
        <f>IF(K324="","",VLOOKUP(K324,'ÜRÜN LİSTESİ'!B:D,3,0))</f>
        <v/>
      </c>
      <c r="N324" s="28" t="str">
        <f>IF(K324="","",VLOOKUP(K324,'ÜRÜN LİSTESİ'!B:F,5,0))</f>
        <v/>
      </c>
      <c r="O324" s="5"/>
      <c r="P324" s="56" t="str">
        <f t="shared" ca="1" si="99"/>
        <v/>
      </c>
      <c r="Q324" s="57"/>
      <c r="R324" s="51" t="str">
        <f>IF(K324="","",
(IF($AK$2&gt;$AL$2,0,IF(K324="","",VLOOKUP(K324,'ÜRÜN LİSTESİ'!B:F,4,0)))))</f>
        <v/>
      </c>
      <c r="S324" s="51" t="str">
        <f t="shared" si="101"/>
        <v/>
      </c>
      <c r="T324" s="58" t="str">
        <f t="shared" ca="1" si="102"/>
        <v/>
      </c>
      <c r="U324" s="54" t="str">
        <f t="shared" ca="1" si="103"/>
        <v/>
      </c>
      <c r="V324" s="23"/>
      <c r="W324" s="54" t="str">
        <f t="shared" ca="1" si="104"/>
        <v/>
      </c>
      <c r="X324" s="54" t="str">
        <f t="shared" ca="1" si="105"/>
        <v/>
      </c>
      <c r="Y324"/>
      <c r="Z324"/>
      <c r="AA324" s="54" t="str">
        <f t="shared" si="106"/>
        <v/>
      </c>
      <c r="AB324" s="89" t="str">
        <f t="shared" ca="1" si="107"/>
        <v/>
      </c>
      <c r="AC324" s="89" t="str">
        <f t="shared" ca="1" si="108"/>
        <v/>
      </c>
      <c r="AD324"/>
      <c r="AE324" s="79" t="e">
        <f t="shared" si="111"/>
        <v>#VALUE!</v>
      </c>
      <c r="AF324" s="79" t="str">
        <f t="shared" si="112"/>
        <v/>
      </c>
      <c r="AG324" s="81" t="str">
        <f t="shared" si="109"/>
        <v/>
      </c>
      <c r="AH324" s="81" t="e">
        <f t="shared" si="113"/>
        <v>#VALUE!</v>
      </c>
      <c r="AI324" s="81" t="str">
        <f t="shared" si="114"/>
        <v/>
      </c>
      <c r="AJ324"/>
      <c r="AK324"/>
      <c r="AL324"/>
      <c r="AM324">
        <f t="shared" si="100"/>
        <v>0</v>
      </c>
      <c r="AN324">
        <f>COUNTIFS($L$1:L324,L324,$O$1:O324,O324)</f>
        <v>0</v>
      </c>
      <c r="AO324">
        <f t="shared" si="110"/>
        <v>0</v>
      </c>
      <c r="AP324">
        <f>COUNTIFS($J$4:J324,"SAYIM",$L$4:L324,L324,$O$4:O324,O324)</f>
        <v>0</v>
      </c>
      <c r="AQ324"/>
      <c r="AR324" s="1" t="str">
        <f>FİLTRE!$H$5</f>
        <v>TÜMÜ</v>
      </c>
      <c r="AS324"/>
      <c r="AU324" s="56">
        <f t="shared" si="115"/>
        <v>0</v>
      </c>
      <c r="AV324" s="54" t="str">
        <f t="shared" ca="1" si="116"/>
        <v/>
      </c>
      <c r="AW324" s="54" t="str">
        <f t="shared" ca="1" si="117"/>
        <v/>
      </c>
    </row>
    <row r="325" spans="2:49" x14ac:dyDescent="0.25">
      <c r="B325" s="1" t="str">
        <f>IF(I325="","",
(IF(N325=FİLTRE!$H$6,2,0)+IF(FİLTRE!$H$6="TOPLAM",2,0))
)</f>
        <v/>
      </c>
      <c r="C325">
        <f ca="1">IF(FİLTRE!$M$5="",9,(IF(U325&gt;=FİLTRE!$M$5,1,0)))</f>
        <v>1</v>
      </c>
      <c r="D325" s="1">
        <f ca="1">IF(FİLTRE!$M$6="",9,(IF('SKT LİSTESİ'!P325&lt;=FİLTRE!$M$6,1,0)))</f>
        <v>0</v>
      </c>
      <c r="E325" s="25" t="str">
        <f>IF(I325="","",(COUNTIFS($L$4:L325,L325)))</f>
        <v/>
      </c>
      <c r="F325" s="13">
        <f ca="1">IF(OR(B325&lt;&gt;2,C325&lt;&gt;1,D325&lt;&gt;1,H325&lt;&gt;1),0,
COUNTIFS($B$4:B325,2,$C$4:C325,1,$D$4:D325,1,$H$4:H325,1))</f>
        <v>0</v>
      </c>
      <c r="G325" s="26" t="str">
        <f>IF(I325="","",(COUNTIF($E$4:E325,E325)))</f>
        <v/>
      </c>
      <c r="H325" s="1">
        <f ca="1">IF(AND(J325="SAYIM",FİLTRE!$H$5="RAFTA",U325&lt;&gt;0),1,0)+
IF(AND(J325="İADE DEPO",FİLTRE!$H$5="İADE DEPO"),1,0)+
IF(FİLTRE!$H$5="TÜMÜ",1,0)+
IF(AND(J325="FİRMA İADE",FİLTRE!$H$5="FİRMA İADE"),1,0)+
IF(AND(J325="İMHA",FİLTRE!$H$5="İMHA"),1,0)</f>
        <v>1</v>
      </c>
      <c r="I325" s="5"/>
      <c r="J325" s="3"/>
      <c r="K325" s="3"/>
      <c r="L325" s="28" t="str">
        <f>(IF(K325="","",(VLOOKUP(K325,'ÜRÜN LİSTESİ'!B:C,2,0))))</f>
        <v/>
      </c>
      <c r="M325" s="29" t="str">
        <f>IF(K325="","",VLOOKUP(K325,'ÜRÜN LİSTESİ'!B:D,3,0))</f>
        <v/>
      </c>
      <c r="N325" s="28" t="str">
        <f>IF(K325="","",VLOOKUP(K325,'ÜRÜN LİSTESİ'!B:F,5,0))</f>
        <v/>
      </c>
      <c r="O325" s="5"/>
      <c r="P325" s="56" t="str">
        <f t="shared" ref="P325:P388" ca="1" si="118">IF(O325="","",O325-(TODAY()))</f>
        <v/>
      </c>
      <c r="Q325" s="57"/>
      <c r="R325" s="51" t="str">
        <f>IF(K325="","",
(IF($AK$2&gt;$AL$2,0,IF(K325="","",VLOOKUP(K325,'ÜRÜN LİSTESİ'!B:F,4,0)))))</f>
        <v/>
      </c>
      <c r="S325" s="51" t="str">
        <f t="shared" si="101"/>
        <v/>
      </c>
      <c r="T325" s="58" t="str">
        <f t="shared" ca="1" si="102"/>
        <v/>
      </c>
      <c r="U325" s="54" t="str">
        <f t="shared" ca="1" si="103"/>
        <v/>
      </c>
      <c r="V325" s="23"/>
      <c r="W325" s="54" t="str">
        <f t="shared" ca="1" si="104"/>
        <v/>
      </c>
      <c r="X325" s="54" t="str">
        <f t="shared" ca="1" si="105"/>
        <v/>
      </c>
      <c r="Y325"/>
      <c r="Z325"/>
      <c r="AA325" s="54" t="str">
        <f t="shared" si="106"/>
        <v/>
      </c>
      <c r="AB325" s="89" t="str">
        <f t="shared" ca="1" si="107"/>
        <v/>
      </c>
      <c r="AC325" s="89" t="str">
        <f t="shared" ca="1" si="108"/>
        <v/>
      </c>
      <c r="AD325"/>
      <c r="AE325" s="79" t="e">
        <f t="shared" si="111"/>
        <v>#VALUE!</v>
      </c>
      <c r="AF325" s="79" t="str">
        <f t="shared" si="112"/>
        <v/>
      </c>
      <c r="AG325" s="81" t="str">
        <f t="shared" si="109"/>
        <v/>
      </c>
      <c r="AH325" s="81" t="e">
        <f t="shared" si="113"/>
        <v>#VALUE!</v>
      </c>
      <c r="AI325" s="81" t="str">
        <f t="shared" si="114"/>
        <v/>
      </c>
      <c r="AJ325"/>
      <c r="AK325"/>
      <c r="AL325"/>
      <c r="AM325">
        <f t="shared" ref="AM325:AM388" si="119">COUNTIFS(L:L,L325,O:O,O325)</f>
        <v>0</v>
      </c>
      <c r="AN325">
        <f>COUNTIFS($L$1:L325,L325,$O$1:O325,O325)</f>
        <v>0</v>
      </c>
      <c r="AO325">
        <f t="shared" si="110"/>
        <v>0</v>
      </c>
      <c r="AP325">
        <f>COUNTIFS($J$4:J325,"SAYIM",$L$4:L325,L325,$O$4:O325,O325)</f>
        <v>0</v>
      </c>
      <c r="AQ325"/>
      <c r="AR325" s="1" t="str">
        <f>FİLTRE!$H$5</f>
        <v>TÜMÜ</v>
      </c>
      <c r="AS325"/>
      <c r="AU325" s="56">
        <f t="shared" si="115"/>
        <v>0</v>
      </c>
      <c r="AV325" s="54" t="str">
        <f t="shared" ca="1" si="116"/>
        <v/>
      </c>
      <c r="AW325" s="54" t="str">
        <f t="shared" ca="1" si="117"/>
        <v/>
      </c>
    </row>
    <row r="326" spans="2:49" x14ac:dyDescent="0.25">
      <c r="B326" s="1" t="str">
        <f>IF(I326="","",
(IF(N326=FİLTRE!$H$6,2,0)+IF(FİLTRE!$H$6="TOPLAM",2,0))
)</f>
        <v/>
      </c>
      <c r="C326">
        <f ca="1">IF(FİLTRE!$M$5="",9,(IF(U326&gt;=FİLTRE!$M$5,1,0)))</f>
        <v>1</v>
      </c>
      <c r="D326" s="1">
        <f ca="1">IF(FİLTRE!$M$6="",9,(IF('SKT LİSTESİ'!P326&lt;=FİLTRE!$M$6,1,0)))</f>
        <v>0</v>
      </c>
      <c r="E326" s="25" t="str">
        <f>IF(I326="","",(COUNTIFS($L$4:L326,L326)))</f>
        <v/>
      </c>
      <c r="F326" s="13">
        <f ca="1">IF(OR(B326&lt;&gt;2,C326&lt;&gt;1,D326&lt;&gt;1,H326&lt;&gt;1),0,
COUNTIFS($B$4:B326,2,$C$4:C326,1,$D$4:D326,1,$H$4:H326,1))</f>
        <v>0</v>
      </c>
      <c r="G326" s="26" t="str">
        <f>IF(I326="","",(COUNTIF($E$4:E326,E326)))</f>
        <v/>
      </c>
      <c r="H326" s="1">
        <f ca="1">IF(AND(J326="SAYIM",FİLTRE!$H$5="RAFTA",U326&lt;&gt;0),1,0)+
IF(AND(J326="İADE DEPO",FİLTRE!$H$5="İADE DEPO"),1,0)+
IF(FİLTRE!$H$5="TÜMÜ",1,0)+
IF(AND(J326="FİRMA İADE",FİLTRE!$H$5="FİRMA İADE"),1,0)+
IF(AND(J326="İMHA",FİLTRE!$H$5="İMHA"),1,0)</f>
        <v>1</v>
      </c>
      <c r="I326" s="5"/>
      <c r="J326" s="3"/>
      <c r="K326" s="3"/>
      <c r="L326" s="28" t="str">
        <f>(IF(K326="","",(VLOOKUP(K326,'ÜRÜN LİSTESİ'!B:C,2,0))))</f>
        <v/>
      </c>
      <c r="M326" s="29" t="str">
        <f>IF(K326="","",VLOOKUP(K326,'ÜRÜN LİSTESİ'!B:D,3,0))</f>
        <v/>
      </c>
      <c r="N326" s="28" t="str">
        <f>IF(K326="","",VLOOKUP(K326,'ÜRÜN LİSTESİ'!B:F,5,0))</f>
        <v/>
      </c>
      <c r="O326" s="5"/>
      <c r="P326" s="56" t="str">
        <f t="shared" ca="1" si="118"/>
        <v/>
      </c>
      <c r="Q326" s="57"/>
      <c r="R326" s="51" t="str">
        <f>IF(K326="","",
(IF($AK$2&gt;$AL$2,0,IF(K326="","",VLOOKUP(K326,'ÜRÜN LİSTESİ'!B:F,4,0)))))</f>
        <v/>
      </c>
      <c r="S326" s="51" t="str">
        <f t="shared" ref="S326:S389" si="120">IF(Q326="","",Q326*R326)</f>
        <v/>
      </c>
      <c r="T326" s="58" t="str">
        <f t="shared" ref="T326:T389" ca="1" si="121">IF(P326&lt;0,0,(IF(K326="","",
(IF(AH326=0,0,
((IF(I326="","",
((SUMIFS(AF:AF,J:J,"SAYIM",L:L,L326,P:P,"&gt;"&amp;0)) -
(SUMIFS(AF:AF,J:J,"İADE DEPO",L:L,L326,P:P,"&gt;"&amp;0)))))))))))</f>
        <v/>
      </c>
      <c r="U326" s="54" t="str">
        <f t="shared" ref="U326:U389" ca="1" si="122">IF(P326&lt;0,0,(IF(K326="","",
(IF(AI326=0,0,
((IF(I326="","",
((SUMIFS(AE:AE,J:J,"SAYIM",L:L,L326,P:P,"&gt;"&amp;0)) -
(SUMIFS(AE:AE,J:J,"İADE DEPO",L:L,L326,P:P,"&gt;"&amp;0)))))))))))</f>
        <v/>
      </c>
      <c r="V326" s="23"/>
      <c r="W326" s="54" t="str">
        <f t="shared" ref="W326:W389" ca="1" si="123">IF(TODAY()&gt;O326,
(IF(SUMIFS(S:S,L:L,L326,O:O,O326,J:J,"SAYIM")-SUMIFS(S:S,L:L,L326,O:O,O326,J:J,"İADE DEPO")=0,"",SUMIFS(S:S,L:L,L326,O:O,O326,J:J,"SAYIM")-SUMIFS(S:S,L:L,L326,O:O,O326,J:J,"İADE DEPO"))),0)</f>
        <v/>
      </c>
      <c r="X326" s="54" t="str">
        <f t="shared" ref="X326:X389" ca="1" si="124">IF($AK$2&lt;$AL$2,
IF(TODAY()&gt;O326,
(IF(SUMIFS(Q:Q,L:L,L326,O:O,O326,J:J,"SAYIM")-SUMIFS(Q:Q,L:L,L326,O:O,O326,J:J,"İADE DEPO")=0,"",SUMIFS(Q:Q,L:L,L326,O:O,O326,J:J,"SAYIM")-SUMIFS(Q:Q,L:L,L326,O:O,O326,J:J,"İADE DEPO"))),0),
"")</f>
        <v/>
      </c>
      <c r="Y326"/>
      <c r="Z326"/>
      <c r="AA326" s="54" t="str">
        <f t="shared" ref="AA326:AA389" si="125">IF(COUNTIFS(L:L,L326,O:O,O326)=0,"",COUNTIFS(L:L,L326,O:O,O326))</f>
        <v/>
      </c>
      <c r="AB326" s="89" t="str">
        <f t="shared" ref="AB326:AB389" ca="1" si="126">IFERROR(W326/AA326,"")</f>
        <v/>
      </c>
      <c r="AC326" s="89" t="str">
        <f t="shared" ref="AC326:AC389" ca="1" si="127">IFERROR(X326/AA326,"")</f>
        <v/>
      </c>
      <c r="AD326"/>
      <c r="AE326" s="79" t="e">
        <f t="shared" si="111"/>
        <v>#VALUE!</v>
      </c>
      <c r="AF326" s="79" t="str">
        <f t="shared" si="112"/>
        <v/>
      </c>
      <c r="AG326" s="81" t="str">
        <f t="shared" ref="AG326:AG389" si="128" xml:space="preserve">
((IF(I326="","",
((SUMIFS(AF:AF,J:J,"SAYIM",L:L,L326)) -
(SUMIFS(AF:AF,J:J,"İADE DEPO",L:L,L326))))))</f>
        <v/>
      </c>
      <c r="AH326" s="81" t="e">
        <f t="shared" si="113"/>
        <v>#VALUE!</v>
      </c>
      <c r="AI326" s="81" t="str">
        <f t="shared" si="114"/>
        <v/>
      </c>
      <c r="AJ326"/>
      <c r="AK326"/>
      <c r="AL326"/>
      <c r="AM326">
        <f t="shared" si="119"/>
        <v>0</v>
      </c>
      <c r="AN326">
        <f>COUNTIFS($L$1:L326,L326,$O$1:O326,O326)</f>
        <v>0</v>
      </c>
      <c r="AO326">
        <f t="shared" ref="AO326:AO389" si="129">COUNTIFS(J:J,"SAYIM",L:L,L326,O:O,O326)</f>
        <v>0</v>
      </c>
      <c r="AP326">
        <f>COUNTIFS($J$4:J326,"SAYIM",$L$4:L326,L326,$O$4:O326,O326)</f>
        <v>0</v>
      </c>
      <c r="AQ326"/>
      <c r="AR326" s="1" t="str">
        <f>FİLTRE!$H$5</f>
        <v>TÜMÜ</v>
      </c>
      <c r="AS326"/>
      <c r="AU326" s="56">
        <f t="shared" si="115"/>
        <v>0</v>
      </c>
      <c r="AV326" s="54" t="str">
        <f t="shared" ca="1" si="116"/>
        <v/>
      </c>
      <c r="AW326" s="54" t="str">
        <f t="shared" ca="1" si="117"/>
        <v/>
      </c>
    </row>
    <row r="327" spans="2:49" x14ac:dyDescent="0.25">
      <c r="B327" s="1" t="str">
        <f>IF(I327="","",
(IF(N327=FİLTRE!$H$6,2,0)+IF(FİLTRE!$H$6="TOPLAM",2,0))
)</f>
        <v/>
      </c>
      <c r="C327">
        <f ca="1">IF(FİLTRE!$M$5="",9,(IF(U327&gt;=FİLTRE!$M$5,1,0)))</f>
        <v>1</v>
      </c>
      <c r="D327" s="1">
        <f ca="1">IF(FİLTRE!$M$6="",9,(IF('SKT LİSTESİ'!P327&lt;=FİLTRE!$M$6,1,0)))</f>
        <v>0</v>
      </c>
      <c r="E327" s="25" t="str">
        <f>IF(I327="","",(COUNTIFS($L$4:L327,L327)))</f>
        <v/>
      </c>
      <c r="F327" s="13">
        <f ca="1">IF(OR(B327&lt;&gt;2,C327&lt;&gt;1,D327&lt;&gt;1,H327&lt;&gt;1),0,
COUNTIFS($B$4:B327,2,$C$4:C327,1,$D$4:D327,1,$H$4:H327,1))</f>
        <v>0</v>
      </c>
      <c r="G327" s="26" t="str">
        <f>IF(I327="","",(COUNTIF($E$4:E327,E327)))</f>
        <v/>
      </c>
      <c r="H327" s="1">
        <f ca="1">IF(AND(J327="SAYIM",FİLTRE!$H$5="RAFTA",U327&lt;&gt;0),1,0)+
IF(AND(J327="İADE DEPO",FİLTRE!$H$5="İADE DEPO"),1,0)+
IF(FİLTRE!$H$5="TÜMÜ",1,0)+
IF(AND(J327="FİRMA İADE",FİLTRE!$H$5="FİRMA İADE"),1,0)+
IF(AND(J327="İMHA",FİLTRE!$H$5="İMHA"),1,0)</f>
        <v>1</v>
      </c>
      <c r="I327" s="5"/>
      <c r="J327" s="3"/>
      <c r="K327" s="3"/>
      <c r="L327" s="28" t="str">
        <f>(IF(K327="","",(VLOOKUP(K327,'ÜRÜN LİSTESİ'!B:C,2,0))))</f>
        <v/>
      </c>
      <c r="M327" s="29" t="str">
        <f>IF(K327="","",VLOOKUP(K327,'ÜRÜN LİSTESİ'!B:D,3,0))</f>
        <v/>
      </c>
      <c r="N327" s="28" t="str">
        <f>IF(K327="","",VLOOKUP(K327,'ÜRÜN LİSTESİ'!B:F,5,0))</f>
        <v/>
      </c>
      <c r="O327" s="5"/>
      <c r="P327" s="56" t="str">
        <f t="shared" ca="1" si="118"/>
        <v/>
      </c>
      <c r="Q327" s="57"/>
      <c r="R327" s="51" t="str">
        <f>IF(K327="","",
(IF($AK$2&gt;$AL$2,0,IF(K327="","",VLOOKUP(K327,'ÜRÜN LİSTESİ'!B:F,4,0)))))</f>
        <v/>
      </c>
      <c r="S327" s="51" t="str">
        <f t="shared" si="120"/>
        <v/>
      </c>
      <c r="T327" s="58" t="str">
        <f t="shared" ca="1" si="121"/>
        <v/>
      </c>
      <c r="U327" s="54" t="str">
        <f t="shared" ca="1" si="122"/>
        <v/>
      </c>
      <c r="V327" s="23"/>
      <c r="W327" s="54" t="str">
        <f t="shared" ca="1" si="123"/>
        <v/>
      </c>
      <c r="X327" s="54" t="str">
        <f t="shared" ca="1" si="124"/>
        <v/>
      </c>
      <c r="Y327"/>
      <c r="Z327"/>
      <c r="AA327" s="54" t="str">
        <f t="shared" si="125"/>
        <v/>
      </c>
      <c r="AB327" s="89" t="str">
        <f t="shared" ca="1" si="126"/>
        <v/>
      </c>
      <c r="AC327" s="89" t="str">
        <f t="shared" ca="1" si="127"/>
        <v/>
      </c>
      <c r="AD327"/>
      <c r="AE327" s="79" t="e">
        <f t="shared" si="111"/>
        <v>#VALUE!</v>
      </c>
      <c r="AF327" s="79" t="str">
        <f t="shared" si="112"/>
        <v/>
      </c>
      <c r="AG327" s="81" t="str">
        <f t="shared" si="128"/>
        <v/>
      </c>
      <c r="AH327" s="81" t="e">
        <f t="shared" si="113"/>
        <v>#VALUE!</v>
      </c>
      <c r="AI327" s="81" t="str">
        <f t="shared" si="114"/>
        <v/>
      </c>
      <c r="AJ327"/>
      <c r="AK327"/>
      <c r="AL327"/>
      <c r="AM327">
        <f t="shared" si="119"/>
        <v>0</v>
      </c>
      <c r="AN327">
        <f>COUNTIFS($L$1:L327,L327,$O$1:O327,O327)</f>
        <v>0</v>
      </c>
      <c r="AO327">
        <f t="shared" si="129"/>
        <v>0</v>
      </c>
      <c r="AP327">
        <f>COUNTIFS($J$4:J327,"SAYIM",$L$4:L327,L327,$O$4:O327,O327)</f>
        <v>0</v>
      </c>
      <c r="AQ327"/>
      <c r="AR327" s="1" t="str">
        <f>FİLTRE!$H$5</f>
        <v>TÜMÜ</v>
      </c>
      <c r="AS327"/>
      <c r="AU327" s="56">
        <f t="shared" si="115"/>
        <v>0</v>
      </c>
      <c r="AV327" s="54" t="str">
        <f t="shared" ca="1" si="116"/>
        <v/>
      </c>
      <c r="AW327" s="54" t="str">
        <f t="shared" ca="1" si="117"/>
        <v/>
      </c>
    </row>
    <row r="328" spans="2:49" x14ac:dyDescent="0.25">
      <c r="B328" s="1" t="str">
        <f>IF(I328="","",
(IF(N328=FİLTRE!$H$6,2,0)+IF(FİLTRE!$H$6="TOPLAM",2,0))
)</f>
        <v/>
      </c>
      <c r="C328">
        <f ca="1">IF(FİLTRE!$M$5="",9,(IF(U328&gt;=FİLTRE!$M$5,1,0)))</f>
        <v>1</v>
      </c>
      <c r="D328" s="1">
        <f ca="1">IF(FİLTRE!$M$6="",9,(IF('SKT LİSTESİ'!P328&lt;=FİLTRE!$M$6,1,0)))</f>
        <v>0</v>
      </c>
      <c r="E328" s="25" t="str">
        <f>IF(I328="","",(COUNTIFS($L$4:L328,L328)))</f>
        <v/>
      </c>
      <c r="F328" s="13">
        <f ca="1">IF(OR(B328&lt;&gt;2,C328&lt;&gt;1,D328&lt;&gt;1,H328&lt;&gt;1),0,
COUNTIFS($B$4:B328,2,$C$4:C328,1,$D$4:D328,1,$H$4:H328,1))</f>
        <v>0</v>
      </c>
      <c r="G328" s="26" t="str">
        <f>IF(I328="","",(COUNTIF($E$4:E328,E328)))</f>
        <v/>
      </c>
      <c r="H328" s="1">
        <f ca="1">IF(AND(J328="SAYIM",FİLTRE!$H$5="RAFTA",U328&lt;&gt;0),1,0)+
IF(AND(J328="İADE DEPO",FİLTRE!$H$5="İADE DEPO"),1,0)+
IF(FİLTRE!$H$5="TÜMÜ",1,0)+
IF(AND(J328="FİRMA İADE",FİLTRE!$H$5="FİRMA İADE"),1,0)+
IF(AND(J328="İMHA",FİLTRE!$H$5="İMHA"),1,0)</f>
        <v>1</v>
      </c>
      <c r="I328" s="5"/>
      <c r="J328" s="3"/>
      <c r="K328" s="3"/>
      <c r="L328" s="28" t="str">
        <f>(IF(K328="","",(VLOOKUP(K328,'ÜRÜN LİSTESİ'!B:C,2,0))))</f>
        <v/>
      </c>
      <c r="M328" s="29" t="str">
        <f>IF(K328="","",VLOOKUP(K328,'ÜRÜN LİSTESİ'!B:D,3,0))</f>
        <v/>
      </c>
      <c r="N328" s="28" t="str">
        <f>IF(K328="","",VLOOKUP(K328,'ÜRÜN LİSTESİ'!B:F,5,0))</f>
        <v/>
      </c>
      <c r="O328" s="5"/>
      <c r="P328" s="56" t="str">
        <f t="shared" ca="1" si="118"/>
        <v/>
      </c>
      <c r="Q328" s="57"/>
      <c r="R328" s="51" t="str">
        <f>IF(K328="","",
(IF($AK$2&gt;$AL$2,0,IF(K328="","",VLOOKUP(K328,'ÜRÜN LİSTESİ'!B:F,4,0)))))</f>
        <v/>
      </c>
      <c r="S328" s="51" t="str">
        <f t="shared" si="120"/>
        <v/>
      </c>
      <c r="T328" s="58" t="str">
        <f t="shared" ca="1" si="121"/>
        <v/>
      </c>
      <c r="U328" s="54" t="str">
        <f t="shared" ca="1" si="122"/>
        <v/>
      </c>
      <c r="V328" s="23"/>
      <c r="W328" s="54" t="str">
        <f t="shared" ca="1" si="123"/>
        <v/>
      </c>
      <c r="X328" s="54" t="str">
        <f t="shared" ca="1" si="124"/>
        <v/>
      </c>
      <c r="Y328"/>
      <c r="Z328"/>
      <c r="AA328" s="54" t="str">
        <f t="shared" si="125"/>
        <v/>
      </c>
      <c r="AB328" s="89" t="str">
        <f t="shared" ca="1" si="126"/>
        <v/>
      </c>
      <c r="AC328" s="89" t="str">
        <f t="shared" ca="1" si="127"/>
        <v/>
      </c>
      <c r="AD328"/>
      <c r="AE328" s="79" t="e">
        <f t="shared" si="111"/>
        <v>#VALUE!</v>
      </c>
      <c r="AF328" s="79" t="str">
        <f t="shared" si="112"/>
        <v/>
      </c>
      <c r="AG328" s="81" t="str">
        <f t="shared" si="128"/>
        <v/>
      </c>
      <c r="AH328" s="81" t="e">
        <f t="shared" si="113"/>
        <v>#VALUE!</v>
      </c>
      <c r="AI328" s="81" t="str">
        <f t="shared" si="114"/>
        <v/>
      </c>
      <c r="AJ328"/>
      <c r="AK328"/>
      <c r="AL328"/>
      <c r="AM328">
        <f t="shared" si="119"/>
        <v>0</v>
      </c>
      <c r="AN328">
        <f>COUNTIFS($L$1:L328,L328,$O$1:O328,O328)</f>
        <v>0</v>
      </c>
      <c r="AO328">
        <f t="shared" si="129"/>
        <v>0</v>
      </c>
      <c r="AP328">
        <f>COUNTIFS($J$4:J328,"SAYIM",$L$4:L328,L328,$O$4:O328,O328)</f>
        <v>0</v>
      </c>
      <c r="AQ328"/>
      <c r="AR328" s="1" t="str">
        <f>FİLTRE!$H$5</f>
        <v>TÜMÜ</v>
      </c>
      <c r="AS328"/>
      <c r="AU328" s="56">
        <f t="shared" si="115"/>
        <v>0</v>
      </c>
      <c r="AV328" s="54" t="str">
        <f t="shared" ca="1" si="116"/>
        <v/>
      </c>
      <c r="AW328" s="54" t="str">
        <f t="shared" ca="1" si="117"/>
        <v/>
      </c>
    </row>
    <row r="329" spans="2:49" x14ac:dyDescent="0.25">
      <c r="B329" s="1" t="str">
        <f>IF(I329="","",
(IF(N329=FİLTRE!$H$6,2,0)+IF(FİLTRE!$H$6="TOPLAM",2,0))
)</f>
        <v/>
      </c>
      <c r="C329">
        <f ca="1">IF(FİLTRE!$M$5="",9,(IF(U329&gt;=FİLTRE!$M$5,1,0)))</f>
        <v>1</v>
      </c>
      <c r="D329" s="1">
        <f ca="1">IF(FİLTRE!$M$6="",9,(IF('SKT LİSTESİ'!P329&lt;=FİLTRE!$M$6,1,0)))</f>
        <v>0</v>
      </c>
      <c r="E329" s="25" t="str">
        <f>IF(I329="","",(COUNTIFS($L$4:L329,L329)))</f>
        <v/>
      </c>
      <c r="F329" s="13">
        <f ca="1">IF(OR(B329&lt;&gt;2,C329&lt;&gt;1,D329&lt;&gt;1,H329&lt;&gt;1),0,
COUNTIFS($B$4:B329,2,$C$4:C329,1,$D$4:D329,1,$H$4:H329,1))</f>
        <v>0</v>
      </c>
      <c r="G329" s="26" t="str">
        <f>IF(I329="","",(COUNTIF($E$4:E329,E329)))</f>
        <v/>
      </c>
      <c r="H329" s="1">
        <f ca="1">IF(AND(J329="SAYIM",FİLTRE!$H$5="RAFTA",U329&lt;&gt;0),1,0)+
IF(AND(J329="İADE DEPO",FİLTRE!$H$5="İADE DEPO"),1,0)+
IF(FİLTRE!$H$5="TÜMÜ",1,0)+
IF(AND(J329="FİRMA İADE",FİLTRE!$H$5="FİRMA İADE"),1,0)+
IF(AND(J329="İMHA",FİLTRE!$H$5="İMHA"),1,0)</f>
        <v>1</v>
      </c>
      <c r="I329" s="5"/>
      <c r="J329" s="3"/>
      <c r="K329" s="3"/>
      <c r="L329" s="28" t="str">
        <f>(IF(K329="","",(VLOOKUP(K329,'ÜRÜN LİSTESİ'!B:C,2,0))))</f>
        <v/>
      </c>
      <c r="M329" s="29" t="str">
        <f>IF(K329="","",VLOOKUP(K329,'ÜRÜN LİSTESİ'!B:D,3,0))</f>
        <v/>
      </c>
      <c r="N329" s="28" t="str">
        <f>IF(K329="","",VLOOKUP(K329,'ÜRÜN LİSTESİ'!B:F,5,0))</f>
        <v/>
      </c>
      <c r="O329" s="5"/>
      <c r="P329" s="56" t="str">
        <f t="shared" ca="1" si="118"/>
        <v/>
      </c>
      <c r="Q329" s="57"/>
      <c r="R329" s="51" t="str">
        <f>IF(K329="","",
(IF($AK$2&gt;$AL$2,0,IF(K329="","",VLOOKUP(K329,'ÜRÜN LİSTESİ'!B:F,4,0)))))</f>
        <v/>
      </c>
      <c r="S329" s="51" t="str">
        <f t="shared" si="120"/>
        <v/>
      </c>
      <c r="T329" s="58" t="str">
        <f t="shared" ca="1" si="121"/>
        <v/>
      </c>
      <c r="U329" s="54" t="str">
        <f t="shared" ca="1" si="122"/>
        <v/>
      </c>
      <c r="V329" s="23"/>
      <c r="W329" s="54" t="str">
        <f t="shared" ca="1" si="123"/>
        <v/>
      </c>
      <c r="X329" s="54" t="str">
        <f t="shared" ca="1" si="124"/>
        <v/>
      </c>
      <c r="Y329"/>
      <c r="Z329"/>
      <c r="AA329" s="54" t="str">
        <f t="shared" si="125"/>
        <v/>
      </c>
      <c r="AB329" s="89" t="str">
        <f t="shared" ca="1" si="126"/>
        <v/>
      </c>
      <c r="AC329" s="89" t="str">
        <f t="shared" ca="1" si="127"/>
        <v/>
      </c>
      <c r="AD329"/>
      <c r="AE329" s="79" t="e">
        <f t="shared" si="111"/>
        <v>#VALUE!</v>
      </c>
      <c r="AF329" s="79" t="str">
        <f t="shared" si="112"/>
        <v/>
      </c>
      <c r="AG329" s="81" t="str">
        <f t="shared" si="128"/>
        <v/>
      </c>
      <c r="AH329" s="81" t="e">
        <f t="shared" si="113"/>
        <v>#VALUE!</v>
      </c>
      <c r="AI329" s="81" t="str">
        <f t="shared" si="114"/>
        <v/>
      </c>
      <c r="AJ329"/>
      <c r="AK329"/>
      <c r="AL329"/>
      <c r="AM329">
        <f t="shared" si="119"/>
        <v>0</v>
      </c>
      <c r="AN329">
        <f>COUNTIFS($L$1:L329,L329,$O$1:O329,O329)</f>
        <v>0</v>
      </c>
      <c r="AO329">
        <f t="shared" si="129"/>
        <v>0</v>
      </c>
      <c r="AP329">
        <f>COUNTIFS($J$4:J329,"SAYIM",$L$4:L329,L329,$O$4:O329,O329)</f>
        <v>0</v>
      </c>
      <c r="AQ329"/>
      <c r="AR329" s="1" t="str">
        <f>FİLTRE!$H$5</f>
        <v>TÜMÜ</v>
      </c>
      <c r="AS329"/>
      <c r="AU329" s="56">
        <f t="shared" si="115"/>
        <v>0</v>
      </c>
      <c r="AV329" s="54" t="str">
        <f t="shared" ca="1" si="116"/>
        <v/>
      </c>
      <c r="AW329" s="54" t="str">
        <f t="shared" ca="1" si="117"/>
        <v/>
      </c>
    </row>
    <row r="330" spans="2:49" x14ac:dyDescent="0.25">
      <c r="B330" s="1" t="str">
        <f>IF(I330="","",
(IF(N330=FİLTRE!$H$6,2,0)+IF(FİLTRE!$H$6="TOPLAM",2,0))
)</f>
        <v/>
      </c>
      <c r="C330">
        <f ca="1">IF(FİLTRE!$M$5="",9,(IF(U330&gt;=FİLTRE!$M$5,1,0)))</f>
        <v>1</v>
      </c>
      <c r="D330" s="1">
        <f ca="1">IF(FİLTRE!$M$6="",9,(IF('SKT LİSTESİ'!P330&lt;=FİLTRE!$M$6,1,0)))</f>
        <v>0</v>
      </c>
      <c r="E330" s="25" t="str">
        <f>IF(I330="","",(COUNTIFS($L$4:L330,L330)))</f>
        <v/>
      </c>
      <c r="F330" s="13">
        <f ca="1">IF(OR(B330&lt;&gt;2,C330&lt;&gt;1,D330&lt;&gt;1,H330&lt;&gt;1),0,
COUNTIFS($B$4:B330,2,$C$4:C330,1,$D$4:D330,1,$H$4:H330,1))</f>
        <v>0</v>
      </c>
      <c r="G330" s="26" t="str">
        <f>IF(I330="","",(COUNTIF($E$4:E330,E330)))</f>
        <v/>
      </c>
      <c r="H330" s="1">
        <f ca="1">IF(AND(J330="SAYIM",FİLTRE!$H$5="RAFTA",U330&lt;&gt;0),1,0)+
IF(AND(J330="İADE DEPO",FİLTRE!$H$5="İADE DEPO"),1,0)+
IF(FİLTRE!$H$5="TÜMÜ",1,0)+
IF(AND(J330="FİRMA İADE",FİLTRE!$H$5="FİRMA İADE"),1,0)+
IF(AND(J330="İMHA",FİLTRE!$H$5="İMHA"),1,0)</f>
        <v>1</v>
      </c>
      <c r="I330" s="5"/>
      <c r="J330" s="3"/>
      <c r="K330" s="3"/>
      <c r="L330" s="28" t="str">
        <f>(IF(K330="","",(VLOOKUP(K330,'ÜRÜN LİSTESİ'!B:C,2,0))))</f>
        <v/>
      </c>
      <c r="M330" s="29" t="str">
        <f>IF(K330="","",VLOOKUP(K330,'ÜRÜN LİSTESİ'!B:D,3,0))</f>
        <v/>
      </c>
      <c r="N330" s="28" t="str">
        <f>IF(K330="","",VLOOKUP(K330,'ÜRÜN LİSTESİ'!B:F,5,0))</f>
        <v/>
      </c>
      <c r="O330" s="5"/>
      <c r="P330" s="56" t="str">
        <f t="shared" ca="1" si="118"/>
        <v/>
      </c>
      <c r="Q330" s="57"/>
      <c r="R330" s="51" t="str">
        <f>IF(K330="","",
(IF($AK$2&gt;$AL$2,0,IF(K330="","",VLOOKUP(K330,'ÜRÜN LİSTESİ'!B:F,4,0)))))</f>
        <v/>
      </c>
      <c r="S330" s="51" t="str">
        <f t="shared" si="120"/>
        <v/>
      </c>
      <c r="T330" s="58" t="str">
        <f t="shared" ca="1" si="121"/>
        <v/>
      </c>
      <c r="U330" s="54" t="str">
        <f t="shared" ca="1" si="122"/>
        <v/>
      </c>
      <c r="V330" s="23"/>
      <c r="W330" s="54" t="str">
        <f t="shared" ca="1" si="123"/>
        <v/>
      </c>
      <c r="X330" s="54" t="str">
        <f t="shared" ca="1" si="124"/>
        <v/>
      </c>
      <c r="Y330"/>
      <c r="Z330"/>
      <c r="AA330" s="54" t="str">
        <f t="shared" si="125"/>
        <v/>
      </c>
      <c r="AB330" s="89" t="str">
        <f t="shared" ca="1" si="126"/>
        <v/>
      </c>
      <c r="AC330" s="89" t="str">
        <f t="shared" ca="1" si="127"/>
        <v/>
      </c>
      <c r="AD330"/>
      <c r="AE330" s="79" t="e">
        <f t="shared" si="111"/>
        <v>#VALUE!</v>
      </c>
      <c r="AF330" s="79" t="str">
        <f t="shared" si="112"/>
        <v/>
      </c>
      <c r="AG330" s="81" t="str">
        <f t="shared" si="128"/>
        <v/>
      </c>
      <c r="AH330" s="81" t="e">
        <f t="shared" si="113"/>
        <v>#VALUE!</v>
      </c>
      <c r="AI330" s="81" t="str">
        <f t="shared" si="114"/>
        <v/>
      </c>
      <c r="AJ330"/>
      <c r="AK330"/>
      <c r="AL330"/>
      <c r="AM330">
        <f t="shared" si="119"/>
        <v>0</v>
      </c>
      <c r="AN330">
        <f>COUNTIFS($L$1:L330,L330,$O$1:O330,O330)</f>
        <v>0</v>
      </c>
      <c r="AO330">
        <f t="shared" si="129"/>
        <v>0</v>
      </c>
      <c r="AP330">
        <f>COUNTIFS($J$4:J330,"SAYIM",$L$4:L330,L330,$O$4:O330,O330)</f>
        <v>0</v>
      </c>
      <c r="AQ330"/>
      <c r="AR330" s="1" t="str">
        <f>FİLTRE!$H$5</f>
        <v>TÜMÜ</v>
      </c>
      <c r="AS330"/>
      <c r="AU330" s="56">
        <f t="shared" si="115"/>
        <v>0</v>
      </c>
      <c r="AV330" s="54" t="str">
        <f t="shared" ca="1" si="116"/>
        <v/>
      </c>
      <c r="AW330" s="54" t="str">
        <f t="shared" ca="1" si="117"/>
        <v/>
      </c>
    </row>
    <row r="331" spans="2:49" x14ac:dyDescent="0.25">
      <c r="B331" s="1" t="str">
        <f>IF(I331="","",
(IF(N331=FİLTRE!$H$6,2,0)+IF(FİLTRE!$H$6="TOPLAM",2,0))
)</f>
        <v/>
      </c>
      <c r="C331">
        <f ca="1">IF(FİLTRE!$M$5="",9,(IF(U331&gt;=FİLTRE!$M$5,1,0)))</f>
        <v>1</v>
      </c>
      <c r="D331" s="1">
        <f ca="1">IF(FİLTRE!$M$6="",9,(IF('SKT LİSTESİ'!P331&lt;=FİLTRE!$M$6,1,0)))</f>
        <v>0</v>
      </c>
      <c r="E331" s="25" t="str">
        <f>IF(I331="","",(COUNTIFS($L$4:L331,L331)))</f>
        <v/>
      </c>
      <c r="F331" s="13">
        <f ca="1">IF(OR(B331&lt;&gt;2,C331&lt;&gt;1,D331&lt;&gt;1,H331&lt;&gt;1),0,
COUNTIFS($B$4:B331,2,$C$4:C331,1,$D$4:D331,1,$H$4:H331,1))</f>
        <v>0</v>
      </c>
      <c r="G331" s="26" t="str">
        <f>IF(I331="","",(COUNTIF($E$4:E331,E331)))</f>
        <v/>
      </c>
      <c r="H331" s="1">
        <f ca="1">IF(AND(J331="SAYIM",FİLTRE!$H$5="RAFTA",U331&lt;&gt;0),1,0)+
IF(AND(J331="İADE DEPO",FİLTRE!$H$5="İADE DEPO"),1,0)+
IF(FİLTRE!$H$5="TÜMÜ",1,0)+
IF(AND(J331="FİRMA İADE",FİLTRE!$H$5="FİRMA İADE"),1,0)+
IF(AND(J331="İMHA",FİLTRE!$H$5="İMHA"),1,0)</f>
        <v>1</v>
      </c>
      <c r="I331" s="5"/>
      <c r="J331" s="3"/>
      <c r="K331" s="3"/>
      <c r="L331" s="28" t="str">
        <f>(IF(K331="","",(VLOOKUP(K331,'ÜRÜN LİSTESİ'!B:C,2,0))))</f>
        <v/>
      </c>
      <c r="M331" s="29" t="str">
        <f>IF(K331="","",VLOOKUP(K331,'ÜRÜN LİSTESİ'!B:D,3,0))</f>
        <v/>
      </c>
      <c r="N331" s="28" t="str">
        <f>IF(K331="","",VLOOKUP(K331,'ÜRÜN LİSTESİ'!B:F,5,0))</f>
        <v/>
      </c>
      <c r="O331" s="5"/>
      <c r="P331" s="56" t="str">
        <f t="shared" ca="1" si="118"/>
        <v/>
      </c>
      <c r="Q331" s="57"/>
      <c r="R331" s="51" t="str">
        <f>IF(K331="","",
(IF($AK$2&gt;$AL$2,0,IF(K331="","",VLOOKUP(K331,'ÜRÜN LİSTESİ'!B:F,4,0)))))</f>
        <v/>
      </c>
      <c r="S331" s="51" t="str">
        <f t="shared" si="120"/>
        <v/>
      </c>
      <c r="T331" s="58" t="str">
        <f t="shared" ca="1" si="121"/>
        <v/>
      </c>
      <c r="U331" s="54" t="str">
        <f t="shared" ca="1" si="122"/>
        <v/>
      </c>
      <c r="V331" s="23"/>
      <c r="W331" s="54" t="str">
        <f t="shared" ca="1" si="123"/>
        <v/>
      </c>
      <c r="X331" s="54" t="str">
        <f t="shared" ca="1" si="124"/>
        <v/>
      </c>
      <c r="Y331"/>
      <c r="Z331"/>
      <c r="AA331" s="54" t="str">
        <f t="shared" si="125"/>
        <v/>
      </c>
      <c r="AB331" s="89" t="str">
        <f t="shared" ca="1" si="126"/>
        <v/>
      </c>
      <c r="AC331" s="89" t="str">
        <f t="shared" ca="1" si="127"/>
        <v/>
      </c>
      <c r="AD331"/>
      <c r="AE331" s="79" t="e">
        <f t="shared" si="111"/>
        <v>#VALUE!</v>
      </c>
      <c r="AF331" s="79" t="str">
        <f t="shared" si="112"/>
        <v/>
      </c>
      <c r="AG331" s="81" t="str">
        <f t="shared" si="128"/>
        <v/>
      </c>
      <c r="AH331" s="81" t="e">
        <f t="shared" si="113"/>
        <v>#VALUE!</v>
      </c>
      <c r="AI331" s="81" t="str">
        <f t="shared" si="114"/>
        <v/>
      </c>
      <c r="AJ331"/>
      <c r="AK331"/>
      <c r="AL331"/>
      <c r="AM331">
        <f t="shared" si="119"/>
        <v>0</v>
      </c>
      <c r="AN331">
        <f>COUNTIFS($L$1:L331,L331,$O$1:O331,O331)</f>
        <v>0</v>
      </c>
      <c r="AO331">
        <f t="shared" si="129"/>
        <v>0</v>
      </c>
      <c r="AP331">
        <f>COUNTIFS($J$4:J331,"SAYIM",$L$4:L331,L331,$O$4:O331,O331)</f>
        <v>0</v>
      </c>
      <c r="AQ331"/>
      <c r="AR331" s="1" t="str">
        <f>FİLTRE!$H$5</f>
        <v>TÜMÜ</v>
      </c>
      <c r="AS331"/>
      <c r="AU331" s="56">
        <f t="shared" si="115"/>
        <v>0</v>
      </c>
      <c r="AV331" s="54" t="str">
        <f t="shared" ca="1" si="116"/>
        <v/>
      </c>
      <c r="AW331" s="54" t="str">
        <f t="shared" ca="1" si="117"/>
        <v/>
      </c>
    </row>
    <row r="332" spans="2:49" x14ac:dyDescent="0.25">
      <c r="B332" s="1" t="str">
        <f>IF(I332="","",
(IF(N332=FİLTRE!$H$6,2,0)+IF(FİLTRE!$H$6="TOPLAM",2,0))
)</f>
        <v/>
      </c>
      <c r="C332">
        <f ca="1">IF(FİLTRE!$M$5="",9,(IF(U332&gt;=FİLTRE!$M$5,1,0)))</f>
        <v>1</v>
      </c>
      <c r="D332" s="1">
        <f ca="1">IF(FİLTRE!$M$6="",9,(IF('SKT LİSTESİ'!P332&lt;=FİLTRE!$M$6,1,0)))</f>
        <v>0</v>
      </c>
      <c r="E332" s="25" t="str">
        <f>IF(I332="","",(COUNTIFS($L$4:L332,L332)))</f>
        <v/>
      </c>
      <c r="F332" s="13">
        <f ca="1">IF(OR(B332&lt;&gt;2,C332&lt;&gt;1,D332&lt;&gt;1,H332&lt;&gt;1),0,
COUNTIFS($B$4:B332,2,$C$4:C332,1,$D$4:D332,1,$H$4:H332,1))</f>
        <v>0</v>
      </c>
      <c r="G332" s="26" t="str">
        <f>IF(I332="","",(COUNTIF($E$4:E332,E332)))</f>
        <v/>
      </c>
      <c r="H332" s="1">
        <f ca="1">IF(AND(J332="SAYIM",FİLTRE!$H$5="RAFTA",U332&lt;&gt;0),1,0)+
IF(AND(J332="İADE DEPO",FİLTRE!$H$5="İADE DEPO"),1,0)+
IF(FİLTRE!$H$5="TÜMÜ",1,0)+
IF(AND(J332="FİRMA İADE",FİLTRE!$H$5="FİRMA İADE"),1,0)+
IF(AND(J332="İMHA",FİLTRE!$H$5="İMHA"),1,0)</f>
        <v>1</v>
      </c>
      <c r="I332" s="5"/>
      <c r="J332" s="3"/>
      <c r="K332" s="3"/>
      <c r="L332" s="28" t="str">
        <f>(IF(K332="","",(VLOOKUP(K332,'ÜRÜN LİSTESİ'!B:C,2,0))))</f>
        <v/>
      </c>
      <c r="M332" s="29" t="str">
        <f>IF(K332="","",VLOOKUP(K332,'ÜRÜN LİSTESİ'!B:D,3,0))</f>
        <v/>
      </c>
      <c r="N332" s="28" t="str">
        <f>IF(K332="","",VLOOKUP(K332,'ÜRÜN LİSTESİ'!B:F,5,0))</f>
        <v/>
      </c>
      <c r="O332" s="5"/>
      <c r="P332" s="56" t="str">
        <f t="shared" ca="1" si="118"/>
        <v/>
      </c>
      <c r="Q332" s="57"/>
      <c r="R332" s="51" t="str">
        <f>IF(K332="","",
(IF($AK$2&gt;$AL$2,0,IF(K332="","",VLOOKUP(K332,'ÜRÜN LİSTESİ'!B:F,4,0)))))</f>
        <v/>
      </c>
      <c r="S332" s="51" t="str">
        <f t="shared" si="120"/>
        <v/>
      </c>
      <c r="T332" s="58" t="str">
        <f t="shared" ca="1" si="121"/>
        <v/>
      </c>
      <c r="U332" s="54" t="str">
        <f t="shared" ca="1" si="122"/>
        <v/>
      </c>
      <c r="V332" s="23"/>
      <c r="W332" s="54" t="str">
        <f t="shared" ca="1" si="123"/>
        <v/>
      </c>
      <c r="X332" s="54" t="str">
        <f t="shared" ca="1" si="124"/>
        <v/>
      </c>
      <c r="Y332"/>
      <c r="Z332"/>
      <c r="AA332" s="54" t="str">
        <f t="shared" si="125"/>
        <v/>
      </c>
      <c r="AB332" s="89" t="str">
        <f t="shared" ca="1" si="126"/>
        <v/>
      </c>
      <c r="AC332" s="89" t="str">
        <f t="shared" ca="1" si="127"/>
        <v/>
      </c>
      <c r="AD332"/>
      <c r="AE332" s="79" t="e">
        <f t="shared" si="111"/>
        <v>#VALUE!</v>
      </c>
      <c r="AF332" s="79" t="str">
        <f t="shared" si="112"/>
        <v/>
      </c>
      <c r="AG332" s="81" t="str">
        <f t="shared" si="128"/>
        <v/>
      </c>
      <c r="AH332" s="81" t="e">
        <f t="shared" si="113"/>
        <v>#VALUE!</v>
      </c>
      <c r="AI332" s="81" t="str">
        <f t="shared" si="114"/>
        <v/>
      </c>
      <c r="AJ332"/>
      <c r="AK332"/>
      <c r="AL332"/>
      <c r="AM332">
        <f t="shared" si="119"/>
        <v>0</v>
      </c>
      <c r="AN332">
        <f>COUNTIFS($L$1:L332,L332,$O$1:O332,O332)</f>
        <v>0</v>
      </c>
      <c r="AO332">
        <f t="shared" si="129"/>
        <v>0</v>
      </c>
      <c r="AP332">
        <f>COUNTIFS($J$4:J332,"SAYIM",$L$4:L332,L332,$O$4:O332,O332)</f>
        <v>0</v>
      </c>
      <c r="AQ332"/>
      <c r="AR332" s="1" t="str">
        <f>FİLTRE!$H$5</f>
        <v>TÜMÜ</v>
      </c>
      <c r="AS332"/>
      <c r="AU332" s="56">
        <f t="shared" si="115"/>
        <v>0</v>
      </c>
      <c r="AV332" s="54" t="str">
        <f t="shared" ca="1" si="116"/>
        <v/>
      </c>
      <c r="AW332" s="54" t="str">
        <f t="shared" ca="1" si="117"/>
        <v/>
      </c>
    </row>
    <row r="333" spans="2:49" x14ac:dyDescent="0.25">
      <c r="B333" s="1" t="str">
        <f>IF(I333="","",
(IF(N333=FİLTRE!$H$6,2,0)+IF(FİLTRE!$H$6="TOPLAM",2,0))
)</f>
        <v/>
      </c>
      <c r="C333">
        <f ca="1">IF(FİLTRE!$M$5="",9,(IF(U333&gt;=FİLTRE!$M$5,1,0)))</f>
        <v>1</v>
      </c>
      <c r="D333" s="1">
        <f ca="1">IF(FİLTRE!$M$6="",9,(IF('SKT LİSTESİ'!P333&lt;=FİLTRE!$M$6,1,0)))</f>
        <v>0</v>
      </c>
      <c r="E333" s="25" t="str">
        <f>IF(I333="","",(COUNTIFS($L$4:L333,L333)))</f>
        <v/>
      </c>
      <c r="F333" s="13">
        <f ca="1">IF(OR(B333&lt;&gt;2,C333&lt;&gt;1,D333&lt;&gt;1,H333&lt;&gt;1),0,
COUNTIFS($B$4:B333,2,$C$4:C333,1,$D$4:D333,1,$H$4:H333,1))</f>
        <v>0</v>
      </c>
      <c r="G333" s="26" t="str">
        <f>IF(I333="","",(COUNTIF($E$4:E333,E333)))</f>
        <v/>
      </c>
      <c r="H333" s="1">
        <f ca="1">IF(AND(J333="SAYIM",FİLTRE!$H$5="RAFTA",U333&lt;&gt;0),1,0)+
IF(AND(J333="İADE DEPO",FİLTRE!$H$5="İADE DEPO"),1,0)+
IF(FİLTRE!$H$5="TÜMÜ",1,0)+
IF(AND(J333="FİRMA İADE",FİLTRE!$H$5="FİRMA İADE"),1,0)+
IF(AND(J333="İMHA",FİLTRE!$H$5="İMHA"),1,0)</f>
        <v>1</v>
      </c>
      <c r="I333" s="5"/>
      <c r="J333" s="3"/>
      <c r="K333" s="3"/>
      <c r="L333" s="28" t="str">
        <f>(IF(K333="","",(VLOOKUP(K333,'ÜRÜN LİSTESİ'!B:C,2,0))))</f>
        <v/>
      </c>
      <c r="M333" s="29" t="str">
        <f>IF(K333="","",VLOOKUP(K333,'ÜRÜN LİSTESİ'!B:D,3,0))</f>
        <v/>
      </c>
      <c r="N333" s="28" t="str">
        <f>IF(K333="","",VLOOKUP(K333,'ÜRÜN LİSTESİ'!B:F,5,0))</f>
        <v/>
      </c>
      <c r="O333" s="5"/>
      <c r="P333" s="56" t="str">
        <f t="shared" ca="1" si="118"/>
        <v/>
      </c>
      <c r="Q333" s="57"/>
      <c r="R333" s="51" t="str">
        <f>IF(K333="","",
(IF($AK$2&gt;$AL$2,0,IF(K333="","",VLOOKUP(K333,'ÜRÜN LİSTESİ'!B:F,4,0)))))</f>
        <v/>
      </c>
      <c r="S333" s="51" t="str">
        <f t="shared" si="120"/>
        <v/>
      </c>
      <c r="T333" s="58" t="str">
        <f t="shared" ca="1" si="121"/>
        <v/>
      </c>
      <c r="U333" s="54" t="str">
        <f t="shared" ca="1" si="122"/>
        <v/>
      </c>
      <c r="V333" s="23"/>
      <c r="W333" s="54" t="str">
        <f t="shared" ca="1" si="123"/>
        <v/>
      </c>
      <c r="X333" s="54" t="str">
        <f t="shared" ca="1" si="124"/>
        <v/>
      </c>
      <c r="Y333"/>
      <c r="Z333"/>
      <c r="AA333" s="54" t="str">
        <f t="shared" si="125"/>
        <v/>
      </c>
      <c r="AB333" s="89" t="str">
        <f t="shared" ca="1" si="126"/>
        <v/>
      </c>
      <c r="AC333" s="89" t="str">
        <f t="shared" ca="1" si="127"/>
        <v/>
      </c>
      <c r="AD333"/>
      <c r="AE333" s="79" t="e">
        <f t="shared" si="111"/>
        <v>#VALUE!</v>
      </c>
      <c r="AF333" s="79" t="str">
        <f t="shared" si="112"/>
        <v/>
      </c>
      <c r="AG333" s="81" t="str">
        <f t="shared" si="128"/>
        <v/>
      </c>
      <c r="AH333" s="81" t="e">
        <f t="shared" si="113"/>
        <v>#VALUE!</v>
      </c>
      <c r="AI333" s="81" t="str">
        <f t="shared" si="114"/>
        <v/>
      </c>
      <c r="AJ333"/>
      <c r="AK333"/>
      <c r="AL333"/>
      <c r="AM333">
        <f t="shared" si="119"/>
        <v>0</v>
      </c>
      <c r="AN333">
        <f>COUNTIFS($L$1:L333,L333,$O$1:O333,O333)</f>
        <v>0</v>
      </c>
      <c r="AO333">
        <f t="shared" si="129"/>
        <v>0</v>
      </c>
      <c r="AP333">
        <f>COUNTIFS($J$4:J333,"SAYIM",$L$4:L333,L333,$O$4:O333,O333)</f>
        <v>0</v>
      </c>
      <c r="AQ333"/>
      <c r="AR333" s="1" t="str">
        <f>FİLTRE!$H$5</f>
        <v>TÜMÜ</v>
      </c>
      <c r="AS333"/>
      <c r="AU333" s="56">
        <f t="shared" si="115"/>
        <v>0</v>
      </c>
      <c r="AV333" s="54" t="str">
        <f t="shared" ca="1" si="116"/>
        <v/>
      </c>
      <c r="AW333" s="54" t="str">
        <f t="shared" ca="1" si="117"/>
        <v/>
      </c>
    </row>
    <row r="334" spans="2:49" x14ac:dyDescent="0.25">
      <c r="B334" s="1" t="str">
        <f>IF(I334="","",
(IF(N334=FİLTRE!$H$6,2,0)+IF(FİLTRE!$H$6="TOPLAM",2,0))
)</f>
        <v/>
      </c>
      <c r="C334">
        <f ca="1">IF(FİLTRE!$M$5="",9,(IF(U334&gt;=FİLTRE!$M$5,1,0)))</f>
        <v>1</v>
      </c>
      <c r="D334" s="1">
        <f ca="1">IF(FİLTRE!$M$6="",9,(IF('SKT LİSTESİ'!P334&lt;=FİLTRE!$M$6,1,0)))</f>
        <v>0</v>
      </c>
      <c r="E334" s="25" t="str">
        <f>IF(I334="","",(COUNTIFS($L$4:L334,L334)))</f>
        <v/>
      </c>
      <c r="F334" s="13">
        <f ca="1">IF(OR(B334&lt;&gt;2,C334&lt;&gt;1,D334&lt;&gt;1,H334&lt;&gt;1),0,
COUNTIFS($B$4:B334,2,$C$4:C334,1,$D$4:D334,1,$H$4:H334,1))</f>
        <v>0</v>
      </c>
      <c r="G334" s="26" t="str">
        <f>IF(I334="","",(COUNTIF($E$4:E334,E334)))</f>
        <v/>
      </c>
      <c r="H334" s="1">
        <f ca="1">IF(AND(J334="SAYIM",FİLTRE!$H$5="RAFTA",U334&lt;&gt;0),1,0)+
IF(AND(J334="İADE DEPO",FİLTRE!$H$5="İADE DEPO"),1,0)+
IF(FİLTRE!$H$5="TÜMÜ",1,0)+
IF(AND(J334="FİRMA İADE",FİLTRE!$H$5="FİRMA İADE"),1,0)+
IF(AND(J334="İMHA",FİLTRE!$H$5="İMHA"),1,0)</f>
        <v>1</v>
      </c>
      <c r="I334" s="5"/>
      <c r="J334" s="3"/>
      <c r="K334" s="3"/>
      <c r="L334" s="28" t="str">
        <f>(IF(K334="","",(VLOOKUP(K334,'ÜRÜN LİSTESİ'!B:C,2,0))))</f>
        <v/>
      </c>
      <c r="M334" s="29" t="str">
        <f>IF(K334="","",VLOOKUP(K334,'ÜRÜN LİSTESİ'!B:D,3,0))</f>
        <v/>
      </c>
      <c r="N334" s="28" t="str">
        <f>IF(K334="","",VLOOKUP(K334,'ÜRÜN LİSTESİ'!B:F,5,0))</f>
        <v/>
      </c>
      <c r="O334" s="5"/>
      <c r="P334" s="56" t="str">
        <f t="shared" ca="1" si="118"/>
        <v/>
      </c>
      <c r="Q334" s="57"/>
      <c r="R334" s="51" t="str">
        <f>IF(K334="","",
(IF($AK$2&gt;$AL$2,0,IF(K334="","",VLOOKUP(K334,'ÜRÜN LİSTESİ'!B:F,4,0)))))</f>
        <v/>
      </c>
      <c r="S334" s="51" t="str">
        <f t="shared" si="120"/>
        <v/>
      </c>
      <c r="T334" s="58" t="str">
        <f t="shared" ca="1" si="121"/>
        <v/>
      </c>
      <c r="U334" s="54" t="str">
        <f t="shared" ca="1" si="122"/>
        <v/>
      </c>
      <c r="V334" s="23"/>
      <c r="W334" s="54" t="str">
        <f t="shared" ca="1" si="123"/>
        <v/>
      </c>
      <c r="X334" s="54" t="str">
        <f t="shared" ca="1" si="124"/>
        <v/>
      </c>
      <c r="Y334"/>
      <c r="Z334"/>
      <c r="AA334" s="54" t="str">
        <f t="shared" si="125"/>
        <v/>
      </c>
      <c r="AB334" s="89" t="str">
        <f t="shared" ca="1" si="126"/>
        <v/>
      </c>
      <c r="AC334" s="89" t="str">
        <f t="shared" ca="1" si="127"/>
        <v/>
      </c>
      <c r="AD334"/>
      <c r="AE334" s="79" t="e">
        <f t="shared" si="111"/>
        <v>#VALUE!</v>
      </c>
      <c r="AF334" s="79" t="str">
        <f t="shared" si="112"/>
        <v/>
      </c>
      <c r="AG334" s="81" t="str">
        <f t="shared" si="128"/>
        <v/>
      </c>
      <c r="AH334" s="81" t="e">
        <f t="shared" si="113"/>
        <v>#VALUE!</v>
      </c>
      <c r="AI334" s="81" t="str">
        <f t="shared" si="114"/>
        <v/>
      </c>
      <c r="AJ334"/>
      <c r="AK334"/>
      <c r="AL334"/>
      <c r="AM334">
        <f t="shared" si="119"/>
        <v>0</v>
      </c>
      <c r="AN334">
        <f>COUNTIFS($L$1:L334,L334,$O$1:O334,O334)</f>
        <v>0</v>
      </c>
      <c r="AO334">
        <f t="shared" si="129"/>
        <v>0</v>
      </c>
      <c r="AP334">
        <f>COUNTIFS($J$4:J334,"SAYIM",$L$4:L334,L334,$O$4:O334,O334)</f>
        <v>0</v>
      </c>
      <c r="AQ334"/>
      <c r="AR334" s="1" t="str">
        <f>FİLTRE!$H$5</f>
        <v>TÜMÜ</v>
      </c>
      <c r="AS334"/>
      <c r="AU334" s="56">
        <f t="shared" si="115"/>
        <v>0</v>
      </c>
      <c r="AV334" s="54" t="str">
        <f t="shared" ca="1" si="116"/>
        <v/>
      </c>
      <c r="AW334" s="54" t="str">
        <f t="shared" ca="1" si="117"/>
        <v/>
      </c>
    </row>
    <row r="335" spans="2:49" x14ac:dyDescent="0.25">
      <c r="B335" s="1" t="str">
        <f>IF(I335="","",
(IF(N335=FİLTRE!$H$6,2,0)+IF(FİLTRE!$H$6="TOPLAM",2,0))
)</f>
        <v/>
      </c>
      <c r="C335">
        <f ca="1">IF(FİLTRE!$M$5="",9,(IF(U335&gt;=FİLTRE!$M$5,1,0)))</f>
        <v>1</v>
      </c>
      <c r="D335" s="1">
        <f ca="1">IF(FİLTRE!$M$6="",9,(IF('SKT LİSTESİ'!P335&lt;=FİLTRE!$M$6,1,0)))</f>
        <v>0</v>
      </c>
      <c r="E335" s="25" t="str">
        <f>IF(I335="","",(COUNTIFS($L$4:L335,L335)))</f>
        <v/>
      </c>
      <c r="F335" s="13">
        <f ca="1">IF(OR(B335&lt;&gt;2,C335&lt;&gt;1,D335&lt;&gt;1,H335&lt;&gt;1),0,
COUNTIFS($B$4:B335,2,$C$4:C335,1,$D$4:D335,1,$H$4:H335,1))</f>
        <v>0</v>
      </c>
      <c r="G335" s="26" t="str">
        <f>IF(I335="","",(COUNTIF($E$4:E335,E335)))</f>
        <v/>
      </c>
      <c r="H335" s="1">
        <f ca="1">IF(AND(J335="SAYIM",FİLTRE!$H$5="RAFTA",U335&lt;&gt;0),1,0)+
IF(AND(J335="İADE DEPO",FİLTRE!$H$5="İADE DEPO"),1,0)+
IF(FİLTRE!$H$5="TÜMÜ",1,0)+
IF(AND(J335="FİRMA İADE",FİLTRE!$H$5="FİRMA İADE"),1,0)+
IF(AND(J335="İMHA",FİLTRE!$H$5="İMHA"),1,0)</f>
        <v>1</v>
      </c>
      <c r="I335" s="5"/>
      <c r="J335" s="3"/>
      <c r="K335" s="3"/>
      <c r="L335" s="28" t="str">
        <f>(IF(K335="","",(VLOOKUP(K335,'ÜRÜN LİSTESİ'!B:C,2,0))))</f>
        <v/>
      </c>
      <c r="M335" s="29" t="str">
        <f>IF(K335="","",VLOOKUP(K335,'ÜRÜN LİSTESİ'!B:D,3,0))</f>
        <v/>
      </c>
      <c r="N335" s="28" t="str">
        <f>IF(K335="","",VLOOKUP(K335,'ÜRÜN LİSTESİ'!B:F,5,0))</f>
        <v/>
      </c>
      <c r="O335" s="5"/>
      <c r="P335" s="56" t="str">
        <f t="shared" ca="1" si="118"/>
        <v/>
      </c>
      <c r="Q335" s="57"/>
      <c r="R335" s="51" t="str">
        <f>IF(K335="","",
(IF($AK$2&gt;$AL$2,0,IF(K335="","",VLOOKUP(K335,'ÜRÜN LİSTESİ'!B:F,4,0)))))</f>
        <v/>
      </c>
      <c r="S335" s="51" t="str">
        <f t="shared" si="120"/>
        <v/>
      </c>
      <c r="T335" s="58" t="str">
        <f t="shared" ca="1" si="121"/>
        <v/>
      </c>
      <c r="U335" s="54" t="str">
        <f t="shared" ca="1" si="122"/>
        <v/>
      </c>
      <c r="V335" s="23"/>
      <c r="W335" s="54" t="str">
        <f t="shared" ca="1" si="123"/>
        <v/>
      </c>
      <c r="X335" s="54" t="str">
        <f t="shared" ca="1" si="124"/>
        <v/>
      </c>
      <c r="Y335"/>
      <c r="Z335"/>
      <c r="AA335" s="54" t="str">
        <f t="shared" si="125"/>
        <v/>
      </c>
      <c r="AB335" s="89" t="str">
        <f t="shared" ca="1" si="126"/>
        <v/>
      </c>
      <c r="AC335" s="89" t="str">
        <f t="shared" ca="1" si="127"/>
        <v/>
      </c>
      <c r="AD335"/>
      <c r="AE335" s="79" t="e">
        <f t="shared" si="111"/>
        <v>#VALUE!</v>
      </c>
      <c r="AF335" s="79" t="str">
        <f t="shared" si="112"/>
        <v/>
      </c>
      <c r="AG335" s="81" t="str">
        <f t="shared" si="128"/>
        <v/>
      </c>
      <c r="AH335" s="81" t="e">
        <f t="shared" si="113"/>
        <v>#VALUE!</v>
      </c>
      <c r="AI335" s="81" t="str">
        <f t="shared" si="114"/>
        <v/>
      </c>
      <c r="AJ335"/>
      <c r="AK335"/>
      <c r="AL335"/>
      <c r="AM335">
        <f t="shared" si="119"/>
        <v>0</v>
      </c>
      <c r="AN335">
        <f>COUNTIFS($L$1:L335,L335,$O$1:O335,O335)</f>
        <v>0</v>
      </c>
      <c r="AO335">
        <f t="shared" si="129"/>
        <v>0</v>
      </c>
      <c r="AP335">
        <f>COUNTIFS($J$4:J335,"SAYIM",$L$4:L335,L335,$O$4:O335,O335)</f>
        <v>0</v>
      </c>
      <c r="AQ335"/>
      <c r="AR335" s="1" t="str">
        <f>FİLTRE!$H$5</f>
        <v>TÜMÜ</v>
      </c>
      <c r="AS335"/>
      <c r="AU335" s="56">
        <f t="shared" si="115"/>
        <v>0</v>
      </c>
      <c r="AV335" s="54" t="str">
        <f t="shared" ca="1" si="116"/>
        <v/>
      </c>
      <c r="AW335" s="54" t="str">
        <f t="shared" ca="1" si="117"/>
        <v/>
      </c>
    </row>
    <row r="336" spans="2:49" x14ac:dyDescent="0.25">
      <c r="B336" s="1" t="str">
        <f>IF(I336="","",
(IF(N336=FİLTRE!$H$6,2,0)+IF(FİLTRE!$H$6="TOPLAM",2,0))
)</f>
        <v/>
      </c>
      <c r="C336">
        <f ca="1">IF(FİLTRE!$M$5="",9,(IF(U336&gt;=FİLTRE!$M$5,1,0)))</f>
        <v>1</v>
      </c>
      <c r="D336" s="1">
        <f ca="1">IF(FİLTRE!$M$6="",9,(IF('SKT LİSTESİ'!P336&lt;=FİLTRE!$M$6,1,0)))</f>
        <v>0</v>
      </c>
      <c r="E336" s="25" t="str">
        <f>IF(I336="","",(COUNTIFS($L$4:L336,L336)))</f>
        <v/>
      </c>
      <c r="F336" s="13">
        <f ca="1">IF(OR(B336&lt;&gt;2,C336&lt;&gt;1,D336&lt;&gt;1,H336&lt;&gt;1),0,
COUNTIFS($B$4:B336,2,$C$4:C336,1,$D$4:D336,1,$H$4:H336,1))</f>
        <v>0</v>
      </c>
      <c r="G336" s="26" t="str">
        <f>IF(I336="","",(COUNTIF($E$4:E336,E336)))</f>
        <v/>
      </c>
      <c r="H336" s="1">
        <f ca="1">IF(AND(J336="SAYIM",FİLTRE!$H$5="RAFTA",U336&lt;&gt;0),1,0)+
IF(AND(J336="İADE DEPO",FİLTRE!$H$5="İADE DEPO"),1,0)+
IF(FİLTRE!$H$5="TÜMÜ",1,0)+
IF(AND(J336="FİRMA İADE",FİLTRE!$H$5="FİRMA İADE"),1,0)+
IF(AND(J336="İMHA",FİLTRE!$H$5="İMHA"),1,0)</f>
        <v>1</v>
      </c>
      <c r="I336" s="5"/>
      <c r="J336" s="3"/>
      <c r="K336" s="3"/>
      <c r="L336" s="28" t="str">
        <f>(IF(K336="","",(VLOOKUP(K336,'ÜRÜN LİSTESİ'!B:C,2,0))))</f>
        <v/>
      </c>
      <c r="M336" s="29" t="str">
        <f>IF(K336="","",VLOOKUP(K336,'ÜRÜN LİSTESİ'!B:D,3,0))</f>
        <v/>
      </c>
      <c r="N336" s="28" t="str">
        <f>IF(K336="","",VLOOKUP(K336,'ÜRÜN LİSTESİ'!B:F,5,0))</f>
        <v/>
      </c>
      <c r="O336" s="5"/>
      <c r="P336" s="56" t="str">
        <f t="shared" ca="1" si="118"/>
        <v/>
      </c>
      <c r="Q336" s="57"/>
      <c r="R336" s="51" t="str">
        <f>IF(K336="","",
(IF($AK$2&gt;$AL$2,0,IF(K336="","",VLOOKUP(K336,'ÜRÜN LİSTESİ'!B:F,4,0)))))</f>
        <v/>
      </c>
      <c r="S336" s="51" t="str">
        <f t="shared" si="120"/>
        <v/>
      </c>
      <c r="T336" s="58" t="str">
        <f t="shared" ca="1" si="121"/>
        <v/>
      </c>
      <c r="U336" s="54" t="str">
        <f t="shared" ca="1" si="122"/>
        <v/>
      </c>
      <c r="V336" s="23"/>
      <c r="W336" s="54" t="str">
        <f t="shared" ca="1" si="123"/>
        <v/>
      </c>
      <c r="X336" s="54" t="str">
        <f t="shared" ca="1" si="124"/>
        <v/>
      </c>
      <c r="Y336"/>
      <c r="Z336"/>
      <c r="AA336" s="54" t="str">
        <f t="shared" si="125"/>
        <v/>
      </c>
      <c r="AB336" s="89" t="str">
        <f t="shared" ca="1" si="126"/>
        <v/>
      </c>
      <c r="AC336" s="89" t="str">
        <f t="shared" ca="1" si="127"/>
        <v/>
      </c>
      <c r="AD336"/>
      <c r="AE336" s="79" t="e">
        <f t="shared" si="111"/>
        <v>#VALUE!</v>
      </c>
      <c r="AF336" s="79" t="str">
        <f t="shared" si="112"/>
        <v/>
      </c>
      <c r="AG336" s="81" t="str">
        <f t="shared" si="128"/>
        <v/>
      </c>
      <c r="AH336" s="81" t="e">
        <f t="shared" si="113"/>
        <v>#VALUE!</v>
      </c>
      <c r="AI336" s="81" t="str">
        <f t="shared" si="114"/>
        <v/>
      </c>
      <c r="AJ336"/>
      <c r="AK336"/>
      <c r="AL336"/>
      <c r="AM336">
        <f t="shared" si="119"/>
        <v>0</v>
      </c>
      <c r="AN336">
        <f>COUNTIFS($L$1:L336,L336,$O$1:O336,O336)</f>
        <v>0</v>
      </c>
      <c r="AO336">
        <f t="shared" si="129"/>
        <v>0</v>
      </c>
      <c r="AP336">
        <f>COUNTIFS($J$4:J336,"SAYIM",$L$4:L336,L336,$O$4:O336,O336)</f>
        <v>0</v>
      </c>
      <c r="AQ336"/>
      <c r="AR336" s="1" t="str">
        <f>FİLTRE!$H$5</f>
        <v>TÜMÜ</v>
      </c>
      <c r="AS336"/>
      <c r="AU336" s="56">
        <f t="shared" si="115"/>
        <v>0</v>
      </c>
      <c r="AV336" s="54" t="str">
        <f t="shared" ca="1" si="116"/>
        <v/>
      </c>
      <c r="AW336" s="54" t="str">
        <f t="shared" ca="1" si="117"/>
        <v/>
      </c>
    </row>
    <row r="337" spans="2:49" x14ac:dyDescent="0.25">
      <c r="B337" s="1" t="str">
        <f>IF(I337="","",
(IF(N337=FİLTRE!$H$6,2,0)+IF(FİLTRE!$H$6="TOPLAM",2,0))
)</f>
        <v/>
      </c>
      <c r="C337">
        <f ca="1">IF(FİLTRE!$M$5="",9,(IF(U337&gt;=FİLTRE!$M$5,1,0)))</f>
        <v>1</v>
      </c>
      <c r="D337" s="1">
        <f ca="1">IF(FİLTRE!$M$6="",9,(IF('SKT LİSTESİ'!P337&lt;=FİLTRE!$M$6,1,0)))</f>
        <v>0</v>
      </c>
      <c r="E337" s="25" t="str">
        <f>IF(I337="","",(COUNTIFS($L$4:L337,L337)))</f>
        <v/>
      </c>
      <c r="F337" s="13">
        <f ca="1">IF(OR(B337&lt;&gt;2,C337&lt;&gt;1,D337&lt;&gt;1,H337&lt;&gt;1),0,
COUNTIFS($B$4:B337,2,$C$4:C337,1,$D$4:D337,1,$H$4:H337,1))</f>
        <v>0</v>
      </c>
      <c r="G337" s="26" t="str">
        <f>IF(I337="","",(COUNTIF($E$4:E337,E337)))</f>
        <v/>
      </c>
      <c r="H337" s="1">
        <f ca="1">IF(AND(J337="SAYIM",FİLTRE!$H$5="RAFTA",U337&lt;&gt;0),1,0)+
IF(AND(J337="İADE DEPO",FİLTRE!$H$5="İADE DEPO"),1,0)+
IF(FİLTRE!$H$5="TÜMÜ",1,0)+
IF(AND(J337="FİRMA İADE",FİLTRE!$H$5="FİRMA İADE"),1,0)+
IF(AND(J337="İMHA",FİLTRE!$H$5="İMHA"),1,0)</f>
        <v>1</v>
      </c>
      <c r="I337" s="5"/>
      <c r="J337" s="3"/>
      <c r="K337" s="3"/>
      <c r="L337" s="28" t="str">
        <f>(IF(K337="","",(VLOOKUP(K337,'ÜRÜN LİSTESİ'!B:C,2,0))))</f>
        <v/>
      </c>
      <c r="M337" s="29" t="str">
        <f>IF(K337="","",VLOOKUP(K337,'ÜRÜN LİSTESİ'!B:D,3,0))</f>
        <v/>
      </c>
      <c r="N337" s="28" t="str">
        <f>IF(K337="","",VLOOKUP(K337,'ÜRÜN LİSTESİ'!B:F,5,0))</f>
        <v/>
      </c>
      <c r="O337" s="5"/>
      <c r="P337" s="56" t="str">
        <f t="shared" ca="1" si="118"/>
        <v/>
      </c>
      <c r="Q337" s="57"/>
      <c r="R337" s="51" t="str">
        <f>IF(K337="","",
(IF($AK$2&gt;$AL$2,0,IF(K337="","",VLOOKUP(K337,'ÜRÜN LİSTESİ'!B:F,4,0)))))</f>
        <v/>
      </c>
      <c r="S337" s="51" t="str">
        <f t="shared" si="120"/>
        <v/>
      </c>
      <c r="T337" s="58" t="str">
        <f t="shared" ca="1" si="121"/>
        <v/>
      </c>
      <c r="U337" s="54" t="str">
        <f t="shared" ca="1" si="122"/>
        <v/>
      </c>
      <c r="V337" s="23"/>
      <c r="W337" s="54" t="str">
        <f t="shared" ca="1" si="123"/>
        <v/>
      </c>
      <c r="X337" s="54" t="str">
        <f t="shared" ca="1" si="124"/>
        <v/>
      </c>
      <c r="Y337"/>
      <c r="Z337"/>
      <c r="AA337" s="54" t="str">
        <f t="shared" si="125"/>
        <v/>
      </c>
      <c r="AB337" s="89" t="str">
        <f t="shared" ca="1" si="126"/>
        <v/>
      </c>
      <c r="AC337" s="89" t="str">
        <f t="shared" ca="1" si="127"/>
        <v/>
      </c>
      <c r="AD337"/>
      <c r="AE337" s="79" t="e">
        <f t="shared" si="111"/>
        <v>#VALUE!</v>
      </c>
      <c r="AF337" s="79" t="str">
        <f t="shared" si="112"/>
        <v/>
      </c>
      <c r="AG337" s="81" t="str">
        <f t="shared" si="128"/>
        <v/>
      </c>
      <c r="AH337" s="81" t="e">
        <f t="shared" si="113"/>
        <v>#VALUE!</v>
      </c>
      <c r="AI337" s="81" t="str">
        <f t="shared" si="114"/>
        <v/>
      </c>
      <c r="AJ337"/>
      <c r="AK337"/>
      <c r="AL337"/>
      <c r="AM337">
        <f t="shared" si="119"/>
        <v>0</v>
      </c>
      <c r="AN337">
        <f>COUNTIFS($L$1:L337,L337,$O$1:O337,O337)</f>
        <v>0</v>
      </c>
      <c r="AO337">
        <f t="shared" si="129"/>
        <v>0</v>
      </c>
      <c r="AP337">
        <f>COUNTIFS($J$4:J337,"SAYIM",$L$4:L337,L337,$O$4:O337,O337)</f>
        <v>0</v>
      </c>
      <c r="AQ337"/>
      <c r="AR337" s="1" t="str">
        <f>FİLTRE!$H$5</f>
        <v>TÜMÜ</v>
      </c>
      <c r="AS337"/>
      <c r="AU337" s="56">
        <f t="shared" si="115"/>
        <v>0</v>
      </c>
      <c r="AV337" s="54" t="str">
        <f t="shared" ca="1" si="116"/>
        <v/>
      </c>
      <c r="AW337" s="54" t="str">
        <f t="shared" ca="1" si="117"/>
        <v/>
      </c>
    </row>
    <row r="338" spans="2:49" x14ac:dyDescent="0.25">
      <c r="B338" s="1" t="str">
        <f>IF(I338="","",
(IF(N338=FİLTRE!$H$6,2,0)+IF(FİLTRE!$H$6="TOPLAM",2,0))
)</f>
        <v/>
      </c>
      <c r="C338">
        <f ca="1">IF(FİLTRE!$M$5="",9,(IF(U338&gt;=FİLTRE!$M$5,1,0)))</f>
        <v>1</v>
      </c>
      <c r="D338" s="1">
        <f ca="1">IF(FİLTRE!$M$6="",9,(IF('SKT LİSTESİ'!P338&lt;=FİLTRE!$M$6,1,0)))</f>
        <v>0</v>
      </c>
      <c r="E338" s="25" t="str">
        <f>IF(I338="","",(COUNTIFS($L$4:L338,L338)))</f>
        <v/>
      </c>
      <c r="F338" s="13">
        <f ca="1">IF(OR(B338&lt;&gt;2,C338&lt;&gt;1,D338&lt;&gt;1,H338&lt;&gt;1),0,
COUNTIFS($B$4:B338,2,$C$4:C338,1,$D$4:D338,1,$H$4:H338,1))</f>
        <v>0</v>
      </c>
      <c r="G338" s="26" t="str">
        <f>IF(I338="","",(COUNTIF($E$4:E338,E338)))</f>
        <v/>
      </c>
      <c r="H338" s="1">
        <f ca="1">IF(AND(J338="SAYIM",FİLTRE!$H$5="RAFTA",U338&lt;&gt;0),1,0)+
IF(AND(J338="İADE DEPO",FİLTRE!$H$5="İADE DEPO"),1,0)+
IF(FİLTRE!$H$5="TÜMÜ",1,0)+
IF(AND(J338="FİRMA İADE",FİLTRE!$H$5="FİRMA İADE"),1,0)+
IF(AND(J338="İMHA",FİLTRE!$H$5="İMHA"),1,0)</f>
        <v>1</v>
      </c>
      <c r="I338" s="5"/>
      <c r="J338" s="3"/>
      <c r="K338" s="3"/>
      <c r="L338" s="28" t="str">
        <f>(IF(K338="","",(VLOOKUP(K338,'ÜRÜN LİSTESİ'!B:C,2,0))))</f>
        <v/>
      </c>
      <c r="M338" s="29" t="str">
        <f>IF(K338="","",VLOOKUP(K338,'ÜRÜN LİSTESİ'!B:D,3,0))</f>
        <v/>
      </c>
      <c r="N338" s="28" t="str">
        <f>IF(K338="","",VLOOKUP(K338,'ÜRÜN LİSTESİ'!B:F,5,0))</f>
        <v/>
      </c>
      <c r="O338" s="5"/>
      <c r="P338" s="56" t="str">
        <f t="shared" ca="1" si="118"/>
        <v/>
      </c>
      <c r="Q338" s="57"/>
      <c r="R338" s="51" t="str">
        <f>IF(K338="","",
(IF($AK$2&gt;$AL$2,0,IF(K338="","",VLOOKUP(K338,'ÜRÜN LİSTESİ'!B:F,4,0)))))</f>
        <v/>
      </c>
      <c r="S338" s="51" t="str">
        <f t="shared" si="120"/>
        <v/>
      </c>
      <c r="T338" s="58" t="str">
        <f t="shared" ca="1" si="121"/>
        <v/>
      </c>
      <c r="U338" s="54" t="str">
        <f t="shared" ca="1" si="122"/>
        <v/>
      </c>
      <c r="V338" s="23"/>
      <c r="W338" s="54" t="str">
        <f t="shared" ca="1" si="123"/>
        <v/>
      </c>
      <c r="X338" s="54" t="str">
        <f t="shared" ca="1" si="124"/>
        <v/>
      </c>
      <c r="Y338"/>
      <c r="Z338"/>
      <c r="AA338" s="54" t="str">
        <f t="shared" si="125"/>
        <v/>
      </c>
      <c r="AB338" s="89" t="str">
        <f t="shared" ca="1" si="126"/>
        <v/>
      </c>
      <c r="AC338" s="89" t="str">
        <f t="shared" ca="1" si="127"/>
        <v/>
      </c>
      <c r="AD338"/>
      <c r="AE338" s="79" t="e">
        <f t="shared" ref="AE338:AE401" si="130">IF(AO338=AP338,Q338*R338,0)</f>
        <v>#VALUE!</v>
      </c>
      <c r="AF338" s="79" t="str">
        <f t="shared" ref="AF338:AF401" si="131">IF(I338="","",IF(AO338=AP338,Q338,0))</f>
        <v/>
      </c>
      <c r="AG338" s="81" t="str">
        <f t="shared" si="128"/>
        <v/>
      </c>
      <c r="AH338" s="81" t="e">
        <f t="shared" ref="AH338:AH401" si="132">IF(AE338=0,0,AG338)</f>
        <v>#VALUE!</v>
      </c>
      <c r="AI338" s="81" t="str">
        <f t="shared" ref="AI338:AI401" si="133">IFERROR(AH338*R338,"")</f>
        <v/>
      </c>
      <c r="AJ338"/>
      <c r="AK338"/>
      <c r="AL338"/>
      <c r="AM338">
        <f t="shared" si="119"/>
        <v>0</v>
      </c>
      <c r="AN338">
        <f>COUNTIFS($L$1:L338,L338,$O$1:O338,O338)</f>
        <v>0</v>
      </c>
      <c r="AO338">
        <f t="shared" si="129"/>
        <v>0</v>
      </c>
      <c r="AP338">
        <f>COUNTIFS($J$4:J338,"SAYIM",$L$4:L338,L338,$O$4:O338,O338)</f>
        <v>0</v>
      </c>
      <c r="AQ338"/>
      <c r="AR338" s="1" t="str">
        <f>FİLTRE!$H$5</f>
        <v>TÜMÜ</v>
      </c>
      <c r="AS338"/>
      <c r="AU338" s="56">
        <f t="shared" si="115"/>
        <v>0</v>
      </c>
      <c r="AV338" s="54" t="str">
        <f t="shared" ca="1" si="116"/>
        <v/>
      </c>
      <c r="AW338" s="54" t="str">
        <f t="shared" ca="1" si="117"/>
        <v/>
      </c>
    </row>
    <row r="339" spans="2:49" x14ac:dyDescent="0.25">
      <c r="B339" s="1" t="str">
        <f>IF(I339="","",
(IF(N339=FİLTRE!$H$6,2,0)+IF(FİLTRE!$H$6="TOPLAM",2,0))
)</f>
        <v/>
      </c>
      <c r="C339">
        <f ca="1">IF(FİLTRE!$M$5="",9,(IF(U339&gt;=FİLTRE!$M$5,1,0)))</f>
        <v>1</v>
      </c>
      <c r="D339" s="1">
        <f ca="1">IF(FİLTRE!$M$6="",9,(IF('SKT LİSTESİ'!P339&lt;=FİLTRE!$M$6,1,0)))</f>
        <v>0</v>
      </c>
      <c r="E339" s="25" t="str">
        <f>IF(I339="","",(COUNTIFS($L$4:L339,L339)))</f>
        <v/>
      </c>
      <c r="F339" s="13">
        <f ca="1">IF(OR(B339&lt;&gt;2,C339&lt;&gt;1,D339&lt;&gt;1,H339&lt;&gt;1),0,
COUNTIFS($B$4:B339,2,$C$4:C339,1,$D$4:D339,1,$H$4:H339,1))</f>
        <v>0</v>
      </c>
      <c r="G339" s="26" t="str">
        <f>IF(I339="","",(COUNTIF($E$4:E339,E339)))</f>
        <v/>
      </c>
      <c r="H339" s="1">
        <f ca="1">IF(AND(J339="SAYIM",FİLTRE!$H$5="RAFTA",U339&lt;&gt;0),1,0)+
IF(AND(J339="İADE DEPO",FİLTRE!$H$5="İADE DEPO"),1,0)+
IF(FİLTRE!$H$5="TÜMÜ",1,0)+
IF(AND(J339="FİRMA İADE",FİLTRE!$H$5="FİRMA İADE"),1,0)+
IF(AND(J339="İMHA",FİLTRE!$H$5="İMHA"),1,0)</f>
        <v>1</v>
      </c>
      <c r="I339" s="5"/>
      <c r="J339" s="3"/>
      <c r="K339" s="3"/>
      <c r="L339" s="28" t="str">
        <f>(IF(K339="","",(VLOOKUP(K339,'ÜRÜN LİSTESİ'!B:C,2,0))))</f>
        <v/>
      </c>
      <c r="M339" s="29" t="str">
        <f>IF(K339="","",VLOOKUP(K339,'ÜRÜN LİSTESİ'!B:D,3,0))</f>
        <v/>
      </c>
      <c r="N339" s="28" t="str">
        <f>IF(K339="","",VLOOKUP(K339,'ÜRÜN LİSTESİ'!B:F,5,0))</f>
        <v/>
      </c>
      <c r="O339" s="5"/>
      <c r="P339" s="56" t="str">
        <f t="shared" ca="1" si="118"/>
        <v/>
      </c>
      <c r="Q339" s="57"/>
      <c r="R339" s="51" t="str">
        <f>IF(K339="","",
(IF($AK$2&gt;$AL$2,0,IF(K339="","",VLOOKUP(K339,'ÜRÜN LİSTESİ'!B:F,4,0)))))</f>
        <v/>
      </c>
      <c r="S339" s="51" t="str">
        <f t="shared" si="120"/>
        <v/>
      </c>
      <c r="T339" s="58" t="str">
        <f t="shared" ca="1" si="121"/>
        <v/>
      </c>
      <c r="U339" s="54" t="str">
        <f t="shared" ca="1" si="122"/>
        <v/>
      </c>
      <c r="V339" s="23"/>
      <c r="W339" s="54" t="str">
        <f t="shared" ca="1" si="123"/>
        <v/>
      </c>
      <c r="X339" s="54" t="str">
        <f t="shared" ca="1" si="124"/>
        <v/>
      </c>
      <c r="Y339"/>
      <c r="Z339"/>
      <c r="AA339" s="54" t="str">
        <f t="shared" si="125"/>
        <v/>
      </c>
      <c r="AB339" s="89" t="str">
        <f t="shared" ca="1" si="126"/>
        <v/>
      </c>
      <c r="AC339" s="89" t="str">
        <f t="shared" ca="1" si="127"/>
        <v/>
      </c>
      <c r="AD339"/>
      <c r="AE339" s="79" t="e">
        <f t="shared" si="130"/>
        <v>#VALUE!</v>
      </c>
      <c r="AF339" s="79" t="str">
        <f t="shared" si="131"/>
        <v/>
      </c>
      <c r="AG339" s="81" t="str">
        <f t="shared" si="128"/>
        <v/>
      </c>
      <c r="AH339" s="81" t="e">
        <f t="shared" si="132"/>
        <v>#VALUE!</v>
      </c>
      <c r="AI339" s="81" t="str">
        <f t="shared" si="133"/>
        <v/>
      </c>
      <c r="AJ339"/>
      <c r="AK339"/>
      <c r="AL339"/>
      <c r="AM339">
        <f t="shared" si="119"/>
        <v>0</v>
      </c>
      <c r="AN339">
        <f>COUNTIFS($L$1:L339,L339,$O$1:O339,O339)</f>
        <v>0</v>
      </c>
      <c r="AO339">
        <f t="shared" si="129"/>
        <v>0</v>
      </c>
      <c r="AP339">
        <f>COUNTIFS($J$4:J339,"SAYIM",$L$4:L339,L339,$O$4:O339,O339)</f>
        <v>0</v>
      </c>
      <c r="AQ339"/>
      <c r="AR339" s="1" t="str">
        <f>FİLTRE!$H$5</f>
        <v>TÜMÜ</v>
      </c>
      <c r="AS339"/>
      <c r="AU339" s="56">
        <f t="shared" si="115"/>
        <v>0</v>
      </c>
      <c r="AV339" s="54" t="str">
        <f t="shared" ca="1" si="116"/>
        <v/>
      </c>
      <c r="AW339" s="54" t="str">
        <f t="shared" ca="1" si="117"/>
        <v/>
      </c>
    </row>
    <row r="340" spans="2:49" x14ac:dyDescent="0.25">
      <c r="B340" s="1" t="str">
        <f>IF(I340="","",
(IF(N340=FİLTRE!$H$6,2,0)+IF(FİLTRE!$H$6="TOPLAM",2,0))
)</f>
        <v/>
      </c>
      <c r="C340">
        <f ca="1">IF(FİLTRE!$M$5="",9,(IF(U340&gt;=FİLTRE!$M$5,1,0)))</f>
        <v>1</v>
      </c>
      <c r="D340" s="1">
        <f ca="1">IF(FİLTRE!$M$6="",9,(IF('SKT LİSTESİ'!P340&lt;=FİLTRE!$M$6,1,0)))</f>
        <v>0</v>
      </c>
      <c r="E340" s="25" t="str">
        <f>IF(I340="","",(COUNTIFS($L$4:L340,L340)))</f>
        <v/>
      </c>
      <c r="F340" s="13">
        <f ca="1">IF(OR(B340&lt;&gt;2,C340&lt;&gt;1,D340&lt;&gt;1,H340&lt;&gt;1),0,
COUNTIFS($B$4:B340,2,$C$4:C340,1,$D$4:D340,1,$H$4:H340,1))</f>
        <v>0</v>
      </c>
      <c r="G340" s="26" t="str">
        <f>IF(I340="","",(COUNTIF($E$4:E340,E340)))</f>
        <v/>
      </c>
      <c r="H340" s="1">
        <f ca="1">IF(AND(J340="SAYIM",FİLTRE!$H$5="RAFTA",U340&lt;&gt;0),1,0)+
IF(AND(J340="İADE DEPO",FİLTRE!$H$5="İADE DEPO"),1,0)+
IF(FİLTRE!$H$5="TÜMÜ",1,0)+
IF(AND(J340="FİRMA İADE",FİLTRE!$H$5="FİRMA İADE"),1,0)+
IF(AND(J340="İMHA",FİLTRE!$H$5="İMHA"),1,0)</f>
        <v>1</v>
      </c>
      <c r="I340" s="5"/>
      <c r="J340" s="3"/>
      <c r="K340" s="3"/>
      <c r="L340" s="28" t="str">
        <f>(IF(K340="","",(VLOOKUP(K340,'ÜRÜN LİSTESİ'!B:C,2,0))))</f>
        <v/>
      </c>
      <c r="M340" s="29" t="str">
        <f>IF(K340="","",VLOOKUP(K340,'ÜRÜN LİSTESİ'!B:D,3,0))</f>
        <v/>
      </c>
      <c r="N340" s="28" t="str">
        <f>IF(K340="","",VLOOKUP(K340,'ÜRÜN LİSTESİ'!B:F,5,0))</f>
        <v/>
      </c>
      <c r="O340" s="5"/>
      <c r="P340" s="56" t="str">
        <f t="shared" ca="1" si="118"/>
        <v/>
      </c>
      <c r="Q340" s="57"/>
      <c r="R340" s="51" t="str">
        <f>IF(K340="","",
(IF($AK$2&gt;$AL$2,0,IF(K340="","",VLOOKUP(K340,'ÜRÜN LİSTESİ'!B:F,4,0)))))</f>
        <v/>
      </c>
      <c r="S340" s="51" t="str">
        <f t="shared" si="120"/>
        <v/>
      </c>
      <c r="T340" s="58" t="str">
        <f t="shared" ca="1" si="121"/>
        <v/>
      </c>
      <c r="U340" s="54" t="str">
        <f t="shared" ca="1" si="122"/>
        <v/>
      </c>
      <c r="V340" s="23"/>
      <c r="W340" s="54" t="str">
        <f t="shared" ca="1" si="123"/>
        <v/>
      </c>
      <c r="X340" s="54" t="str">
        <f t="shared" ca="1" si="124"/>
        <v/>
      </c>
      <c r="Y340"/>
      <c r="Z340"/>
      <c r="AA340" s="54" t="str">
        <f t="shared" si="125"/>
        <v/>
      </c>
      <c r="AB340" s="89" t="str">
        <f t="shared" ca="1" si="126"/>
        <v/>
      </c>
      <c r="AC340" s="89" t="str">
        <f t="shared" ca="1" si="127"/>
        <v/>
      </c>
      <c r="AD340"/>
      <c r="AE340" s="79" t="e">
        <f t="shared" si="130"/>
        <v>#VALUE!</v>
      </c>
      <c r="AF340" s="79" t="str">
        <f t="shared" si="131"/>
        <v/>
      </c>
      <c r="AG340" s="81" t="str">
        <f t="shared" si="128"/>
        <v/>
      </c>
      <c r="AH340" s="81" t="e">
        <f t="shared" si="132"/>
        <v>#VALUE!</v>
      </c>
      <c r="AI340" s="81" t="str">
        <f t="shared" si="133"/>
        <v/>
      </c>
      <c r="AJ340"/>
      <c r="AK340"/>
      <c r="AL340"/>
      <c r="AM340">
        <f t="shared" si="119"/>
        <v>0</v>
      </c>
      <c r="AN340">
        <f>COUNTIFS($L$1:L340,L340,$O$1:O340,O340)</f>
        <v>0</v>
      </c>
      <c r="AO340">
        <f t="shared" si="129"/>
        <v>0</v>
      </c>
      <c r="AP340">
        <f>COUNTIFS($J$4:J340,"SAYIM",$L$4:L340,L340,$O$4:O340,O340)</f>
        <v>0</v>
      </c>
      <c r="AQ340"/>
      <c r="AR340" s="1" t="str">
        <f>FİLTRE!$H$5</f>
        <v>TÜMÜ</v>
      </c>
      <c r="AS340"/>
      <c r="AU340" s="56">
        <f t="shared" si="115"/>
        <v>0</v>
      </c>
      <c r="AV340" s="54" t="str">
        <f t="shared" ca="1" si="116"/>
        <v/>
      </c>
      <c r="AW340" s="54" t="str">
        <f t="shared" ca="1" si="117"/>
        <v/>
      </c>
    </row>
    <row r="341" spans="2:49" x14ac:dyDescent="0.25">
      <c r="B341" s="1" t="str">
        <f>IF(I341="","",
(IF(N341=FİLTRE!$H$6,2,0)+IF(FİLTRE!$H$6="TOPLAM",2,0))
)</f>
        <v/>
      </c>
      <c r="C341">
        <f ca="1">IF(FİLTRE!$M$5="",9,(IF(U341&gt;=FİLTRE!$M$5,1,0)))</f>
        <v>1</v>
      </c>
      <c r="D341" s="1">
        <f ca="1">IF(FİLTRE!$M$6="",9,(IF('SKT LİSTESİ'!P341&lt;=FİLTRE!$M$6,1,0)))</f>
        <v>0</v>
      </c>
      <c r="E341" s="25" t="str">
        <f>IF(I341="","",(COUNTIFS($L$4:L341,L341)))</f>
        <v/>
      </c>
      <c r="F341" s="13">
        <f ca="1">IF(OR(B341&lt;&gt;2,C341&lt;&gt;1,D341&lt;&gt;1,H341&lt;&gt;1),0,
COUNTIFS($B$4:B341,2,$C$4:C341,1,$D$4:D341,1,$H$4:H341,1))</f>
        <v>0</v>
      </c>
      <c r="G341" s="26" t="str">
        <f>IF(I341="","",(COUNTIF($E$4:E341,E341)))</f>
        <v/>
      </c>
      <c r="H341" s="1">
        <f ca="1">IF(AND(J341="SAYIM",FİLTRE!$H$5="RAFTA",U341&lt;&gt;0),1,0)+
IF(AND(J341="İADE DEPO",FİLTRE!$H$5="İADE DEPO"),1,0)+
IF(FİLTRE!$H$5="TÜMÜ",1,0)+
IF(AND(J341="FİRMA İADE",FİLTRE!$H$5="FİRMA İADE"),1,0)+
IF(AND(J341="İMHA",FİLTRE!$H$5="İMHA"),1,0)</f>
        <v>1</v>
      </c>
      <c r="I341" s="5"/>
      <c r="J341" s="3"/>
      <c r="K341" s="3"/>
      <c r="L341" s="28" t="str">
        <f>(IF(K341="","",(VLOOKUP(K341,'ÜRÜN LİSTESİ'!B:C,2,0))))</f>
        <v/>
      </c>
      <c r="M341" s="29" t="str">
        <f>IF(K341="","",VLOOKUP(K341,'ÜRÜN LİSTESİ'!B:D,3,0))</f>
        <v/>
      </c>
      <c r="N341" s="28" t="str">
        <f>IF(K341="","",VLOOKUP(K341,'ÜRÜN LİSTESİ'!B:F,5,0))</f>
        <v/>
      </c>
      <c r="O341" s="5"/>
      <c r="P341" s="56" t="str">
        <f t="shared" ca="1" si="118"/>
        <v/>
      </c>
      <c r="Q341" s="57"/>
      <c r="R341" s="51" t="str">
        <f>IF(K341="","",
(IF($AK$2&gt;$AL$2,0,IF(K341="","",VLOOKUP(K341,'ÜRÜN LİSTESİ'!B:F,4,0)))))</f>
        <v/>
      </c>
      <c r="S341" s="51" t="str">
        <f t="shared" si="120"/>
        <v/>
      </c>
      <c r="T341" s="58" t="str">
        <f t="shared" ca="1" si="121"/>
        <v/>
      </c>
      <c r="U341" s="54" t="str">
        <f t="shared" ca="1" si="122"/>
        <v/>
      </c>
      <c r="V341" s="23"/>
      <c r="W341" s="54" t="str">
        <f t="shared" ca="1" si="123"/>
        <v/>
      </c>
      <c r="X341" s="54" t="str">
        <f t="shared" ca="1" si="124"/>
        <v/>
      </c>
      <c r="Y341"/>
      <c r="Z341"/>
      <c r="AA341" s="54" t="str">
        <f t="shared" si="125"/>
        <v/>
      </c>
      <c r="AB341" s="89" t="str">
        <f t="shared" ca="1" si="126"/>
        <v/>
      </c>
      <c r="AC341" s="89" t="str">
        <f t="shared" ca="1" si="127"/>
        <v/>
      </c>
      <c r="AD341"/>
      <c r="AE341" s="79" t="e">
        <f t="shared" si="130"/>
        <v>#VALUE!</v>
      </c>
      <c r="AF341" s="79" t="str">
        <f t="shared" si="131"/>
        <v/>
      </c>
      <c r="AG341" s="81" t="str">
        <f t="shared" si="128"/>
        <v/>
      </c>
      <c r="AH341" s="81" t="e">
        <f t="shared" si="132"/>
        <v>#VALUE!</v>
      </c>
      <c r="AI341" s="81" t="str">
        <f t="shared" si="133"/>
        <v/>
      </c>
      <c r="AJ341"/>
      <c r="AK341"/>
      <c r="AL341"/>
      <c r="AM341">
        <f t="shared" si="119"/>
        <v>0</v>
      </c>
      <c r="AN341">
        <f>COUNTIFS($L$1:L341,L341,$O$1:O341,O341)</f>
        <v>0</v>
      </c>
      <c r="AO341">
        <f t="shared" si="129"/>
        <v>0</v>
      </c>
      <c r="AP341">
        <f>COUNTIFS($J$4:J341,"SAYIM",$L$4:L341,L341,$O$4:O341,O341)</f>
        <v>0</v>
      </c>
      <c r="AQ341"/>
      <c r="AR341" s="1" t="str">
        <f>FİLTRE!$H$5</f>
        <v>TÜMÜ</v>
      </c>
      <c r="AS341"/>
      <c r="AU341" s="56">
        <f t="shared" si="115"/>
        <v>0</v>
      </c>
      <c r="AV341" s="54" t="str">
        <f t="shared" ca="1" si="116"/>
        <v/>
      </c>
      <c r="AW341" s="54" t="str">
        <f t="shared" ca="1" si="117"/>
        <v/>
      </c>
    </row>
    <row r="342" spans="2:49" x14ac:dyDescent="0.25">
      <c r="B342" s="1" t="str">
        <f>IF(I342="","",
(IF(N342=FİLTRE!$H$6,2,0)+IF(FİLTRE!$H$6="TOPLAM",2,0))
)</f>
        <v/>
      </c>
      <c r="C342">
        <f ca="1">IF(FİLTRE!$M$5="",9,(IF(U342&gt;=FİLTRE!$M$5,1,0)))</f>
        <v>1</v>
      </c>
      <c r="D342" s="1">
        <f ca="1">IF(FİLTRE!$M$6="",9,(IF('SKT LİSTESİ'!P342&lt;=FİLTRE!$M$6,1,0)))</f>
        <v>0</v>
      </c>
      <c r="E342" s="25" t="str">
        <f>IF(I342="","",(COUNTIFS($L$4:L342,L342)))</f>
        <v/>
      </c>
      <c r="F342" s="13">
        <f ca="1">IF(OR(B342&lt;&gt;2,C342&lt;&gt;1,D342&lt;&gt;1,H342&lt;&gt;1),0,
COUNTIFS($B$4:B342,2,$C$4:C342,1,$D$4:D342,1,$H$4:H342,1))</f>
        <v>0</v>
      </c>
      <c r="G342" s="26" t="str">
        <f>IF(I342="","",(COUNTIF($E$4:E342,E342)))</f>
        <v/>
      </c>
      <c r="H342" s="1">
        <f ca="1">IF(AND(J342="SAYIM",FİLTRE!$H$5="RAFTA",U342&lt;&gt;0),1,0)+
IF(AND(J342="İADE DEPO",FİLTRE!$H$5="İADE DEPO"),1,0)+
IF(FİLTRE!$H$5="TÜMÜ",1,0)+
IF(AND(J342="FİRMA İADE",FİLTRE!$H$5="FİRMA İADE"),1,0)+
IF(AND(J342="İMHA",FİLTRE!$H$5="İMHA"),1,0)</f>
        <v>1</v>
      </c>
      <c r="I342" s="5"/>
      <c r="J342" s="3"/>
      <c r="K342" s="3"/>
      <c r="L342" s="28" t="str">
        <f>(IF(K342="","",(VLOOKUP(K342,'ÜRÜN LİSTESİ'!B:C,2,0))))</f>
        <v/>
      </c>
      <c r="M342" s="29" t="str">
        <f>IF(K342="","",VLOOKUP(K342,'ÜRÜN LİSTESİ'!B:D,3,0))</f>
        <v/>
      </c>
      <c r="N342" s="28" t="str">
        <f>IF(K342="","",VLOOKUP(K342,'ÜRÜN LİSTESİ'!B:F,5,0))</f>
        <v/>
      </c>
      <c r="O342" s="5"/>
      <c r="P342" s="56" t="str">
        <f t="shared" ca="1" si="118"/>
        <v/>
      </c>
      <c r="Q342" s="57"/>
      <c r="R342" s="51" t="str">
        <f>IF(K342="","",
(IF($AK$2&gt;$AL$2,0,IF(K342="","",VLOOKUP(K342,'ÜRÜN LİSTESİ'!B:F,4,0)))))</f>
        <v/>
      </c>
      <c r="S342" s="51" t="str">
        <f t="shared" si="120"/>
        <v/>
      </c>
      <c r="T342" s="58" t="str">
        <f t="shared" ca="1" si="121"/>
        <v/>
      </c>
      <c r="U342" s="54" t="str">
        <f t="shared" ca="1" si="122"/>
        <v/>
      </c>
      <c r="V342" s="23"/>
      <c r="W342" s="54" t="str">
        <f t="shared" ca="1" si="123"/>
        <v/>
      </c>
      <c r="X342" s="54" t="str">
        <f t="shared" ca="1" si="124"/>
        <v/>
      </c>
      <c r="Y342"/>
      <c r="Z342"/>
      <c r="AA342" s="54" t="str">
        <f t="shared" si="125"/>
        <v/>
      </c>
      <c r="AB342" s="89" t="str">
        <f t="shared" ca="1" si="126"/>
        <v/>
      </c>
      <c r="AC342" s="89" t="str">
        <f t="shared" ca="1" si="127"/>
        <v/>
      </c>
      <c r="AD342"/>
      <c r="AE342" s="79" t="e">
        <f t="shared" si="130"/>
        <v>#VALUE!</v>
      </c>
      <c r="AF342" s="79" t="str">
        <f t="shared" si="131"/>
        <v/>
      </c>
      <c r="AG342" s="81" t="str">
        <f t="shared" si="128"/>
        <v/>
      </c>
      <c r="AH342" s="81" t="e">
        <f t="shared" si="132"/>
        <v>#VALUE!</v>
      </c>
      <c r="AI342" s="81" t="str">
        <f t="shared" si="133"/>
        <v/>
      </c>
      <c r="AJ342"/>
      <c r="AK342"/>
      <c r="AL342"/>
      <c r="AM342">
        <f t="shared" si="119"/>
        <v>0</v>
      </c>
      <c r="AN342">
        <f>COUNTIFS($L$1:L342,L342,$O$1:O342,O342)</f>
        <v>0</v>
      </c>
      <c r="AO342">
        <f t="shared" si="129"/>
        <v>0</v>
      </c>
      <c r="AP342">
        <f>COUNTIFS($J$4:J342,"SAYIM",$L$4:L342,L342,$O$4:O342,O342)</f>
        <v>0</v>
      </c>
      <c r="AQ342"/>
      <c r="AR342" s="1" t="str">
        <f>FİLTRE!$H$5</f>
        <v>TÜMÜ</v>
      </c>
      <c r="AS342"/>
      <c r="AU342" s="56">
        <f t="shared" si="115"/>
        <v>0</v>
      </c>
      <c r="AV342" s="54" t="str">
        <f t="shared" ca="1" si="116"/>
        <v/>
      </c>
      <c r="AW342" s="54" t="str">
        <f t="shared" ca="1" si="117"/>
        <v/>
      </c>
    </row>
    <row r="343" spans="2:49" x14ac:dyDescent="0.25">
      <c r="B343" s="1" t="str">
        <f>IF(I343="","",
(IF(N343=FİLTRE!$H$6,2,0)+IF(FİLTRE!$H$6="TOPLAM",2,0))
)</f>
        <v/>
      </c>
      <c r="C343">
        <f ca="1">IF(FİLTRE!$M$5="",9,(IF(U343&gt;=FİLTRE!$M$5,1,0)))</f>
        <v>1</v>
      </c>
      <c r="D343" s="1">
        <f ca="1">IF(FİLTRE!$M$6="",9,(IF('SKT LİSTESİ'!P343&lt;=FİLTRE!$M$6,1,0)))</f>
        <v>0</v>
      </c>
      <c r="E343" s="25" t="str">
        <f>IF(I343="","",(COUNTIFS($L$4:L343,L343)))</f>
        <v/>
      </c>
      <c r="F343" s="13">
        <f ca="1">IF(OR(B343&lt;&gt;2,C343&lt;&gt;1,D343&lt;&gt;1,H343&lt;&gt;1),0,
COUNTIFS($B$4:B343,2,$C$4:C343,1,$D$4:D343,1,$H$4:H343,1))</f>
        <v>0</v>
      </c>
      <c r="G343" s="26" t="str">
        <f>IF(I343="","",(COUNTIF($E$4:E343,E343)))</f>
        <v/>
      </c>
      <c r="H343" s="1">
        <f ca="1">IF(AND(J343="SAYIM",FİLTRE!$H$5="RAFTA",U343&lt;&gt;0),1,0)+
IF(AND(J343="İADE DEPO",FİLTRE!$H$5="İADE DEPO"),1,0)+
IF(FİLTRE!$H$5="TÜMÜ",1,0)+
IF(AND(J343="FİRMA İADE",FİLTRE!$H$5="FİRMA İADE"),1,0)+
IF(AND(J343="İMHA",FİLTRE!$H$5="İMHA"),1,0)</f>
        <v>1</v>
      </c>
      <c r="I343" s="5"/>
      <c r="J343" s="3"/>
      <c r="K343" s="3"/>
      <c r="L343" s="28" t="str">
        <f>(IF(K343="","",(VLOOKUP(K343,'ÜRÜN LİSTESİ'!B:C,2,0))))</f>
        <v/>
      </c>
      <c r="M343" s="29" t="str">
        <f>IF(K343="","",VLOOKUP(K343,'ÜRÜN LİSTESİ'!B:D,3,0))</f>
        <v/>
      </c>
      <c r="N343" s="28" t="str">
        <f>IF(K343="","",VLOOKUP(K343,'ÜRÜN LİSTESİ'!B:F,5,0))</f>
        <v/>
      </c>
      <c r="O343" s="5"/>
      <c r="P343" s="56" t="str">
        <f t="shared" ca="1" si="118"/>
        <v/>
      </c>
      <c r="Q343" s="57"/>
      <c r="R343" s="51" t="str">
        <f>IF(K343="","",
(IF($AK$2&gt;$AL$2,0,IF(K343="","",VLOOKUP(K343,'ÜRÜN LİSTESİ'!B:F,4,0)))))</f>
        <v/>
      </c>
      <c r="S343" s="51" t="str">
        <f t="shared" si="120"/>
        <v/>
      </c>
      <c r="T343" s="58" t="str">
        <f t="shared" ca="1" si="121"/>
        <v/>
      </c>
      <c r="U343" s="54" t="str">
        <f t="shared" ca="1" si="122"/>
        <v/>
      </c>
      <c r="V343" s="23"/>
      <c r="W343" s="54" t="str">
        <f t="shared" ca="1" si="123"/>
        <v/>
      </c>
      <c r="X343" s="54" t="str">
        <f t="shared" ca="1" si="124"/>
        <v/>
      </c>
      <c r="Y343"/>
      <c r="Z343"/>
      <c r="AA343" s="54" t="str">
        <f t="shared" si="125"/>
        <v/>
      </c>
      <c r="AB343" s="89" t="str">
        <f t="shared" ca="1" si="126"/>
        <v/>
      </c>
      <c r="AC343" s="89" t="str">
        <f t="shared" ca="1" si="127"/>
        <v/>
      </c>
      <c r="AD343"/>
      <c r="AE343" s="79" t="e">
        <f t="shared" si="130"/>
        <v>#VALUE!</v>
      </c>
      <c r="AF343" s="79" t="str">
        <f t="shared" si="131"/>
        <v/>
      </c>
      <c r="AG343" s="81" t="str">
        <f t="shared" si="128"/>
        <v/>
      </c>
      <c r="AH343" s="81" t="e">
        <f t="shared" si="132"/>
        <v>#VALUE!</v>
      </c>
      <c r="AI343" s="81" t="str">
        <f t="shared" si="133"/>
        <v/>
      </c>
      <c r="AJ343"/>
      <c r="AK343"/>
      <c r="AL343"/>
      <c r="AM343">
        <f t="shared" si="119"/>
        <v>0</v>
      </c>
      <c r="AN343">
        <f>COUNTIFS($L$1:L343,L343,$O$1:O343,O343)</f>
        <v>0</v>
      </c>
      <c r="AO343">
        <f t="shared" si="129"/>
        <v>0</v>
      </c>
      <c r="AP343">
        <f>COUNTIFS($J$4:J343,"SAYIM",$L$4:L343,L343,$O$4:O343,O343)</f>
        <v>0</v>
      </c>
      <c r="AQ343"/>
      <c r="AR343" s="1" t="str">
        <f>FİLTRE!$H$5</f>
        <v>TÜMÜ</v>
      </c>
      <c r="AS343"/>
      <c r="AU343" s="56">
        <f t="shared" si="115"/>
        <v>0</v>
      </c>
      <c r="AV343" s="54" t="str">
        <f t="shared" ca="1" si="116"/>
        <v/>
      </c>
      <c r="AW343" s="54" t="str">
        <f t="shared" ca="1" si="117"/>
        <v/>
      </c>
    </row>
    <row r="344" spans="2:49" x14ac:dyDescent="0.25">
      <c r="B344" s="1" t="str">
        <f>IF(I344="","",
(IF(N344=FİLTRE!$H$6,2,0)+IF(FİLTRE!$H$6="TOPLAM",2,0))
)</f>
        <v/>
      </c>
      <c r="C344">
        <f ca="1">IF(FİLTRE!$M$5="",9,(IF(U344&gt;=FİLTRE!$M$5,1,0)))</f>
        <v>1</v>
      </c>
      <c r="D344" s="1">
        <f ca="1">IF(FİLTRE!$M$6="",9,(IF('SKT LİSTESİ'!P344&lt;=FİLTRE!$M$6,1,0)))</f>
        <v>0</v>
      </c>
      <c r="E344" s="25" t="str">
        <f>IF(I344="","",(COUNTIFS($L$4:L344,L344)))</f>
        <v/>
      </c>
      <c r="F344" s="13">
        <f ca="1">IF(OR(B344&lt;&gt;2,C344&lt;&gt;1,D344&lt;&gt;1,H344&lt;&gt;1),0,
COUNTIFS($B$4:B344,2,$C$4:C344,1,$D$4:D344,1,$H$4:H344,1))</f>
        <v>0</v>
      </c>
      <c r="G344" s="26" t="str">
        <f>IF(I344="","",(COUNTIF($E$4:E344,E344)))</f>
        <v/>
      </c>
      <c r="H344" s="1">
        <f ca="1">IF(AND(J344="SAYIM",FİLTRE!$H$5="RAFTA",U344&lt;&gt;0),1,0)+
IF(AND(J344="İADE DEPO",FİLTRE!$H$5="İADE DEPO"),1,0)+
IF(FİLTRE!$H$5="TÜMÜ",1,0)+
IF(AND(J344="FİRMA İADE",FİLTRE!$H$5="FİRMA İADE"),1,0)+
IF(AND(J344="İMHA",FİLTRE!$H$5="İMHA"),1,0)</f>
        <v>1</v>
      </c>
      <c r="I344" s="5"/>
      <c r="J344" s="3"/>
      <c r="K344" s="3"/>
      <c r="L344" s="28" t="str">
        <f>(IF(K344="","",(VLOOKUP(K344,'ÜRÜN LİSTESİ'!B:C,2,0))))</f>
        <v/>
      </c>
      <c r="M344" s="29" t="str">
        <f>IF(K344="","",VLOOKUP(K344,'ÜRÜN LİSTESİ'!B:D,3,0))</f>
        <v/>
      </c>
      <c r="N344" s="28" t="str">
        <f>IF(K344="","",VLOOKUP(K344,'ÜRÜN LİSTESİ'!B:F,5,0))</f>
        <v/>
      </c>
      <c r="O344" s="5"/>
      <c r="P344" s="56" t="str">
        <f t="shared" ca="1" si="118"/>
        <v/>
      </c>
      <c r="Q344" s="57"/>
      <c r="R344" s="51" t="str">
        <f>IF(K344="","",
(IF($AK$2&gt;$AL$2,0,IF(K344="","",VLOOKUP(K344,'ÜRÜN LİSTESİ'!B:F,4,0)))))</f>
        <v/>
      </c>
      <c r="S344" s="51" t="str">
        <f t="shared" si="120"/>
        <v/>
      </c>
      <c r="T344" s="58" t="str">
        <f t="shared" ca="1" si="121"/>
        <v/>
      </c>
      <c r="U344" s="54" t="str">
        <f t="shared" ca="1" si="122"/>
        <v/>
      </c>
      <c r="V344" s="23"/>
      <c r="W344" s="54" t="str">
        <f t="shared" ca="1" si="123"/>
        <v/>
      </c>
      <c r="X344" s="54" t="str">
        <f t="shared" ca="1" si="124"/>
        <v/>
      </c>
      <c r="Y344"/>
      <c r="Z344"/>
      <c r="AA344" s="54" t="str">
        <f t="shared" si="125"/>
        <v/>
      </c>
      <c r="AB344" s="89" t="str">
        <f t="shared" ca="1" si="126"/>
        <v/>
      </c>
      <c r="AC344" s="89" t="str">
        <f t="shared" ca="1" si="127"/>
        <v/>
      </c>
      <c r="AD344"/>
      <c r="AE344" s="79" t="e">
        <f t="shared" si="130"/>
        <v>#VALUE!</v>
      </c>
      <c r="AF344" s="79" t="str">
        <f t="shared" si="131"/>
        <v/>
      </c>
      <c r="AG344" s="81" t="str">
        <f t="shared" si="128"/>
        <v/>
      </c>
      <c r="AH344" s="81" t="e">
        <f t="shared" si="132"/>
        <v>#VALUE!</v>
      </c>
      <c r="AI344" s="81" t="str">
        <f t="shared" si="133"/>
        <v/>
      </c>
      <c r="AJ344"/>
      <c r="AK344"/>
      <c r="AL344"/>
      <c r="AM344">
        <f t="shared" si="119"/>
        <v>0</v>
      </c>
      <c r="AN344">
        <f>COUNTIFS($L$1:L344,L344,$O$1:O344,O344)</f>
        <v>0</v>
      </c>
      <c r="AO344">
        <f t="shared" si="129"/>
        <v>0</v>
      </c>
      <c r="AP344">
        <f>COUNTIFS($J$4:J344,"SAYIM",$L$4:L344,L344,$O$4:O344,O344)</f>
        <v>0</v>
      </c>
      <c r="AQ344"/>
      <c r="AR344" s="1" t="str">
        <f>FİLTRE!$H$5</f>
        <v>TÜMÜ</v>
      </c>
      <c r="AS344"/>
      <c r="AU344" s="56">
        <f t="shared" si="115"/>
        <v>0</v>
      </c>
      <c r="AV344" s="54" t="str">
        <f t="shared" ca="1" si="116"/>
        <v/>
      </c>
      <c r="AW344" s="54" t="str">
        <f t="shared" ca="1" si="117"/>
        <v/>
      </c>
    </row>
    <row r="345" spans="2:49" x14ac:dyDescent="0.25">
      <c r="B345" s="1" t="str">
        <f>IF(I345="","",
(IF(N345=FİLTRE!$H$6,2,0)+IF(FİLTRE!$H$6="TOPLAM",2,0))
)</f>
        <v/>
      </c>
      <c r="C345">
        <f ca="1">IF(FİLTRE!$M$5="",9,(IF(U345&gt;=FİLTRE!$M$5,1,0)))</f>
        <v>1</v>
      </c>
      <c r="D345" s="1">
        <f ca="1">IF(FİLTRE!$M$6="",9,(IF('SKT LİSTESİ'!P345&lt;=FİLTRE!$M$6,1,0)))</f>
        <v>0</v>
      </c>
      <c r="E345" s="25" t="str">
        <f>IF(I345="","",(COUNTIFS($L$4:L345,L345)))</f>
        <v/>
      </c>
      <c r="F345" s="13">
        <f ca="1">IF(OR(B345&lt;&gt;2,C345&lt;&gt;1,D345&lt;&gt;1,H345&lt;&gt;1),0,
COUNTIFS($B$4:B345,2,$C$4:C345,1,$D$4:D345,1,$H$4:H345,1))</f>
        <v>0</v>
      </c>
      <c r="G345" s="26" t="str">
        <f>IF(I345="","",(COUNTIF($E$4:E345,E345)))</f>
        <v/>
      </c>
      <c r="H345" s="1">
        <f ca="1">IF(AND(J345="SAYIM",FİLTRE!$H$5="RAFTA",U345&lt;&gt;0),1,0)+
IF(AND(J345="İADE DEPO",FİLTRE!$H$5="İADE DEPO"),1,0)+
IF(FİLTRE!$H$5="TÜMÜ",1,0)+
IF(AND(J345="FİRMA İADE",FİLTRE!$H$5="FİRMA İADE"),1,0)+
IF(AND(J345="İMHA",FİLTRE!$H$5="İMHA"),1,0)</f>
        <v>1</v>
      </c>
      <c r="I345" s="5"/>
      <c r="J345" s="3"/>
      <c r="K345" s="3"/>
      <c r="L345" s="28" t="str">
        <f>(IF(K345="","",(VLOOKUP(K345,'ÜRÜN LİSTESİ'!B:C,2,0))))</f>
        <v/>
      </c>
      <c r="M345" s="29" t="str">
        <f>IF(K345="","",VLOOKUP(K345,'ÜRÜN LİSTESİ'!B:D,3,0))</f>
        <v/>
      </c>
      <c r="N345" s="28" t="str">
        <f>IF(K345="","",VLOOKUP(K345,'ÜRÜN LİSTESİ'!B:F,5,0))</f>
        <v/>
      </c>
      <c r="O345" s="5"/>
      <c r="P345" s="56" t="str">
        <f t="shared" ca="1" si="118"/>
        <v/>
      </c>
      <c r="Q345" s="57"/>
      <c r="R345" s="51" t="str">
        <f>IF(K345="","",
(IF($AK$2&gt;$AL$2,0,IF(K345="","",VLOOKUP(K345,'ÜRÜN LİSTESİ'!B:F,4,0)))))</f>
        <v/>
      </c>
      <c r="S345" s="51" t="str">
        <f t="shared" si="120"/>
        <v/>
      </c>
      <c r="T345" s="58" t="str">
        <f t="shared" ca="1" si="121"/>
        <v/>
      </c>
      <c r="U345" s="54" t="str">
        <f t="shared" ca="1" si="122"/>
        <v/>
      </c>
      <c r="V345" s="23"/>
      <c r="W345" s="54" t="str">
        <f t="shared" ca="1" si="123"/>
        <v/>
      </c>
      <c r="X345" s="54" t="str">
        <f t="shared" ca="1" si="124"/>
        <v/>
      </c>
      <c r="Y345"/>
      <c r="Z345"/>
      <c r="AA345" s="54" t="str">
        <f t="shared" si="125"/>
        <v/>
      </c>
      <c r="AB345" s="89" t="str">
        <f t="shared" ca="1" si="126"/>
        <v/>
      </c>
      <c r="AC345" s="89" t="str">
        <f t="shared" ca="1" si="127"/>
        <v/>
      </c>
      <c r="AD345"/>
      <c r="AE345" s="79" t="e">
        <f t="shared" si="130"/>
        <v>#VALUE!</v>
      </c>
      <c r="AF345" s="79" t="str">
        <f t="shared" si="131"/>
        <v/>
      </c>
      <c r="AG345" s="81" t="str">
        <f t="shared" si="128"/>
        <v/>
      </c>
      <c r="AH345" s="81" t="e">
        <f t="shared" si="132"/>
        <v>#VALUE!</v>
      </c>
      <c r="AI345" s="81" t="str">
        <f t="shared" si="133"/>
        <v/>
      </c>
      <c r="AJ345"/>
      <c r="AK345"/>
      <c r="AL345"/>
      <c r="AM345">
        <f t="shared" si="119"/>
        <v>0</v>
      </c>
      <c r="AN345">
        <f>COUNTIFS($L$1:L345,L345,$O$1:O345,O345)</f>
        <v>0</v>
      </c>
      <c r="AO345">
        <f t="shared" si="129"/>
        <v>0</v>
      </c>
      <c r="AP345">
        <f>COUNTIFS($J$4:J345,"SAYIM",$L$4:L345,L345,$O$4:O345,O345)</f>
        <v>0</v>
      </c>
      <c r="AQ345"/>
      <c r="AR345" s="1" t="str">
        <f>FİLTRE!$H$5</f>
        <v>TÜMÜ</v>
      </c>
      <c r="AS345"/>
      <c r="AU345" s="56">
        <f t="shared" si="115"/>
        <v>0</v>
      </c>
      <c r="AV345" s="54" t="str">
        <f t="shared" ca="1" si="116"/>
        <v/>
      </c>
      <c r="AW345" s="54" t="str">
        <f t="shared" ca="1" si="117"/>
        <v/>
      </c>
    </row>
    <row r="346" spans="2:49" x14ac:dyDescent="0.25">
      <c r="B346" s="1" t="str">
        <f>IF(I346="","",
(IF(N346=FİLTRE!$H$6,2,0)+IF(FİLTRE!$H$6="TOPLAM",2,0))
)</f>
        <v/>
      </c>
      <c r="C346">
        <f ca="1">IF(FİLTRE!$M$5="",9,(IF(U346&gt;=FİLTRE!$M$5,1,0)))</f>
        <v>1</v>
      </c>
      <c r="D346" s="1">
        <f ca="1">IF(FİLTRE!$M$6="",9,(IF('SKT LİSTESİ'!P346&lt;=FİLTRE!$M$6,1,0)))</f>
        <v>0</v>
      </c>
      <c r="E346" s="25" t="str">
        <f>IF(I346="","",(COUNTIFS($L$4:L346,L346)))</f>
        <v/>
      </c>
      <c r="F346" s="13">
        <f ca="1">IF(OR(B346&lt;&gt;2,C346&lt;&gt;1,D346&lt;&gt;1,H346&lt;&gt;1),0,
COUNTIFS($B$4:B346,2,$C$4:C346,1,$D$4:D346,1,$H$4:H346,1))</f>
        <v>0</v>
      </c>
      <c r="G346" s="26" t="str">
        <f>IF(I346="","",(COUNTIF($E$4:E346,E346)))</f>
        <v/>
      </c>
      <c r="H346" s="1">
        <f ca="1">IF(AND(J346="SAYIM",FİLTRE!$H$5="RAFTA",U346&lt;&gt;0),1,0)+
IF(AND(J346="İADE DEPO",FİLTRE!$H$5="İADE DEPO"),1,0)+
IF(FİLTRE!$H$5="TÜMÜ",1,0)+
IF(AND(J346="FİRMA İADE",FİLTRE!$H$5="FİRMA İADE"),1,0)+
IF(AND(J346="İMHA",FİLTRE!$H$5="İMHA"),1,0)</f>
        <v>1</v>
      </c>
      <c r="I346" s="5"/>
      <c r="J346" s="3"/>
      <c r="K346" s="3"/>
      <c r="L346" s="28" t="str">
        <f>(IF(K346="","",(VLOOKUP(K346,'ÜRÜN LİSTESİ'!B:C,2,0))))</f>
        <v/>
      </c>
      <c r="M346" s="29" t="str">
        <f>IF(K346="","",VLOOKUP(K346,'ÜRÜN LİSTESİ'!B:D,3,0))</f>
        <v/>
      </c>
      <c r="N346" s="28" t="str">
        <f>IF(K346="","",VLOOKUP(K346,'ÜRÜN LİSTESİ'!B:F,5,0))</f>
        <v/>
      </c>
      <c r="O346" s="5"/>
      <c r="P346" s="56" t="str">
        <f t="shared" ca="1" si="118"/>
        <v/>
      </c>
      <c r="Q346" s="57"/>
      <c r="R346" s="51" t="str">
        <f>IF(K346="","",
(IF($AK$2&gt;$AL$2,0,IF(K346="","",VLOOKUP(K346,'ÜRÜN LİSTESİ'!B:F,4,0)))))</f>
        <v/>
      </c>
      <c r="S346" s="51" t="str">
        <f t="shared" si="120"/>
        <v/>
      </c>
      <c r="T346" s="58" t="str">
        <f t="shared" ca="1" si="121"/>
        <v/>
      </c>
      <c r="U346" s="54" t="str">
        <f t="shared" ca="1" si="122"/>
        <v/>
      </c>
      <c r="V346" s="23"/>
      <c r="W346" s="54" t="str">
        <f t="shared" ca="1" si="123"/>
        <v/>
      </c>
      <c r="X346" s="54" t="str">
        <f t="shared" ca="1" si="124"/>
        <v/>
      </c>
      <c r="Y346"/>
      <c r="Z346"/>
      <c r="AA346" s="54" t="str">
        <f t="shared" si="125"/>
        <v/>
      </c>
      <c r="AB346" s="89" t="str">
        <f t="shared" ca="1" si="126"/>
        <v/>
      </c>
      <c r="AC346" s="89" t="str">
        <f t="shared" ca="1" si="127"/>
        <v/>
      </c>
      <c r="AD346"/>
      <c r="AE346" s="79" t="e">
        <f t="shared" si="130"/>
        <v>#VALUE!</v>
      </c>
      <c r="AF346" s="79" t="str">
        <f t="shared" si="131"/>
        <v/>
      </c>
      <c r="AG346" s="81" t="str">
        <f t="shared" si="128"/>
        <v/>
      </c>
      <c r="AH346" s="81" t="e">
        <f t="shared" si="132"/>
        <v>#VALUE!</v>
      </c>
      <c r="AI346" s="81" t="str">
        <f t="shared" si="133"/>
        <v/>
      </c>
      <c r="AJ346"/>
      <c r="AK346"/>
      <c r="AL346"/>
      <c r="AM346">
        <f t="shared" si="119"/>
        <v>0</v>
      </c>
      <c r="AN346">
        <f>COUNTIFS($L$1:L346,L346,$O$1:O346,O346)</f>
        <v>0</v>
      </c>
      <c r="AO346">
        <f t="shared" si="129"/>
        <v>0</v>
      </c>
      <c r="AP346">
        <f>COUNTIFS($J$4:J346,"SAYIM",$L$4:L346,L346,$O$4:O346,O346)</f>
        <v>0</v>
      </c>
      <c r="AQ346"/>
      <c r="AR346" s="1" t="str">
        <f>FİLTRE!$H$5</f>
        <v>TÜMÜ</v>
      </c>
      <c r="AS346"/>
      <c r="AU346" s="56">
        <f t="shared" ref="AU346:AU409" si="134">COUNTIFS(L:L,L346,O:O,O346)</f>
        <v>0</v>
      </c>
      <c r="AV346" s="54" t="str">
        <f t="shared" ref="AV346:AV409" ca="1" si="135">IFERROR(T346/AU346,"")</f>
        <v/>
      </c>
      <c r="AW346" s="54" t="str">
        <f t="shared" ref="AW346:AW409" ca="1" si="136">IFERROR(U346/AU346,"")</f>
        <v/>
      </c>
    </row>
    <row r="347" spans="2:49" x14ac:dyDescent="0.25">
      <c r="B347" s="1" t="str">
        <f>IF(I347="","",
(IF(N347=FİLTRE!$H$6,2,0)+IF(FİLTRE!$H$6="TOPLAM",2,0))
)</f>
        <v/>
      </c>
      <c r="C347">
        <f ca="1">IF(FİLTRE!$M$5="",9,(IF(U347&gt;=FİLTRE!$M$5,1,0)))</f>
        <v>1</v>
      </c>
      <c r="D347" s="1">
        <f ca="1">IF(FİLTRE!$M$6="",9,(IF('SKT LİSTESİ'!P347&lt;=FİLTRE!$M$6,1,0)))</f>
        <v>0</v>
      </c>
      <c r="E347" s="25" t="str">
        <f>IF(I347="","",(COUNTIFS($L$4:L347,L347)))</f>
        <v/>
      </c>
      <c r="F347" s="13">
        <f ca="1">IF(OR(B347&lt;&gt;2,C347&lt;&gt;1,D347&lt;&gt;1,H347&lt;&gt;1),0,
COUNTIFS($B$4:B347,2,$C$4:C347,1,$D$4:D347,1,$H$4:H347,1))</f>
        <v>0</v>
      </c>
      <c r="G347" s="26" t="str">
        <f>IF(I347="","",(COUNTIF($E$4:E347,E347)))</f>
        <v/>
      </c>
      <c r="H347" s="1">
        <f ca="1">IF(AND(J347="SAYIM",FİLTRE!$H$5="RAFTA",U347&lt;&gt;0),1,0)+
IF(AND(J347="İADE DEPO",FİLTRE!$H$5="İADE DEPO"),1,0)+
IF(FİLTRE!$H$5="TÜMÜ",1,0)+
IF(AND(J347="FİRMA İADE",FİLTRE!$H$5="FİRMA İADE"),1,0)+
IF(AND(J347="İMHA",FİLTRE!$H$5="İMHA"),1,0)</f>
        <v>1</v>
      </c>
      <c r="I347" s="5"/>
      <c r="J347" s="3"/>
      <c r="K347" s="3"/>
      <c r="L347" s="28" t="str">
        <f>(IF(K347="","",(VLOOKUP(K347,'ÜRÜN LİSTESİ'!B:C,2,0))))</f>
        <v/>
      </c>
      <c r="M347" s="29" t="str">
        <f>IF(K347="","",VLOOKUP(K347,'ÜRÜN LİSTESİ'!B:D,3,0))</f>
        <v/>
      </c>
      <c r="N347" s="28" t="str">
        <f>IF(K347="","",VLOOKUP(K347,'ÜRÜN LİSTESİ'!B:F,5,0))</f>
        <v/>
      </c>
      <c r="O347" s="5"/>
      <c r="P347" s="56" t="str">
        <f t="shared" ca="1" si="118"/>
        <v/>
      </c>
      <c r="Q347" s="57"/>
      <c r="R347" s="51" t="str">
        <f>IF(K347="","",
(IF($AK$2&gt;$AL$2,0,IF(K347="","",VLOOKUP(K347,'ÜRÜN LİSTESİ'!B:F,4,0)))))</f>
        <v/>
      </c>
      <c r="S347" s="51" t="str">
        <f t="shared" si="120"/>
        <v/>
      </c>
      <c r="T347" s="58" t="str">
        <f t="shared" ca="1" si="121"/>
        <v/>
      </c>
      <c r="U347" s="54" t="str">
        <f t="shared" ca="1" si="122"/>
        <v/>
      </c>
      <c r="V347" s="23"/>
      <c r="W347" s="54" t="str">
        <f t="shared" ca="1" si="123"/>
        <v/>
      </c>
      <c r="X347" s="54" t="str">
        <f t="shared" ca="1" si="124"/>
        <v/>
      </c>
      <c r="Y347"/>
      <c r="Z347"/>
      <c r="AA347" s="54" t="str">
        <f t="shared" si="125"/>
        <v/>
      </c>
      <c r="AB347" s="89" t="str">
        <f t="shared" ca="1" si="126"/>
        <v/>
      </c>
      <c r="AC347" s="89" t="str">
        <f t="shared" ca="1" si="127"/>
        <v/>
      </c>
      <c r="AD347"/>
      <c r="AE347" s="79" t="e">
        <f t="shared" si="130"/>
        <v>#VALUE!</v>
      </c>
      <c r="AF347" s="79" t="str">
        <f t="shared" si="131"/>
        <v/>
      </c>
      <c r="AG347" s="81" t="str">
        <f t="shared" si="128"/>
        <v/>
      </c>
      <c r="AH347" s="81" t="e">
        <f t="shared" si="132"/>
        <v>#VALUE!</v>
      </c>
      <c r="AI347" s="81" t="str">
        <f t="shared" si="133"/>
        <v/>
      </c>
      <c r="AJ347"/>
      <c r="AK347"/>
      <c r="AL347"/>
      <c r="AM347">
        <f t="shared" si="119"/>
        <v>0</v>
      </c>
      <c r="AN347">
        <f>COUNTIFS($L$1:L347,L347,$O$1:O347,O347)</f>
        <v>0</v>
      </c>
      <c r="AO347">
        <f t="shared" si="129"/>
        <v>0</v>
      </c>
      <c r="AP347">
        <f>COUNTIFS($J$4:J347,"SAYIM",$L$4:L347,L347,$O$4:O347,O347)</f>
        <v>0</v>
      </c>
      <c r="AQ347"/>
      <c r="AR347" s="1" t="str">
        <f>FİLTRE!$H$5</f>
        <v>TÜMÜ</v>
      </c>
      <c r="AS347"/>
      <c r="AU347" s="56">
        <f t="shared" si="134"/>
        <v>0</v>
      </c>
      <c r="AV347" s="54" t="str">
        <f t="shared" ca="1" si="135"/>
        <v/>
      </c>
      <c r="AW347" s="54" t="str">
        <f t="shared" ca="1" si="136"/>
        <v/>
      </c>
    </row>
    <row r="348" spans="2:49" x14ac:dyDescent="0.25">
      <c r="B348" s="1" t="str">
        <f>IF(I348="","",
(IF(N348=FİLTRE!$H$6,2,0)+IF(FİLTRE!$H$6="TOPLAM",2,0))
)</f>
        <v/>
      </c>
      <c r="C348">
        <f ca="1">IF(FİLTRE!$M$5="",9,(IF(U348&gt;=FİLTRE!$M$5,1,0)))</f>
        <v>1</v>
      </c>
      <c r="D348" s="1">
        <f ca="1">IF(FİLTRE!$M$6="",9,(IF('SKT LİSTESİ'!P348&lt;=FİLTRE!$M$6,1,0)))</f>
        <v>0</v>
      </c>
      <c r="E348" s="25" t="str">
        <f>IF(I348="","",(COUNTIFS($L$4:L348,L348)))</f>
        <v/>
      </c>
      <c r="F348" s="13">
        <f ca="1">IF(OR(B348&lt;&gt;2,C348&lt;&gt;1,D348&lt;&gt;1,H348&lt;&gt;1),0,
COUNTIFS($B$4:B348,2,$C$4:C348,1,$D$4:D348,1,$H$4:H348,1))</f>
        <v>0</v>
      </c>
      <c r="G348" s="26" t="str">
        <f>IF(I348="","",(COUNTIF($E$4:E348,E348)))</f>
        <v/>
      </c>
      <c r="H348" s="1">
        <f ca="1">IF(AND(J348="SAYIM",FİLTRE!$H$5="RAFTA",U348&lt;&gt;0),1,0)+
IF(AND(J348="İADE DEPO",FİLTRE!$H$5="İADE DEPO"),1,0)+
IF(FİLTRE!$H$5="TÜMÜ",1,0)+
IF(AND(J348="FİRMA İADE",FİLTRE!$H$5="FİRMA İADE"),1,0)+
IF(AND(J348="İMHA",FİLTRE!$H$5="İMHA"),1,0)</f>
        <v>1</v>
      </c>
      <c r="I348" s="5"/>
      <c r="J348" s="3"/>
      <c r="K348" s="3"/>
      <c r="L348" s="28" t="str">
        <f>(IF(K348="","",(VLOOKUP(K348,'ÜRÜN LİSTESİ'!B:C,2,0))))</f>
        <v/>
      </c>
      <c r="M348" s="29" t="str">
        <f>IF(K348="","",VLOOKUP(K348,'ÜRÜN LİSTESİ'!B:D,3,0))</f>
        <v/>
      </c>
      <c r="N348" s="28" t="str">
        <f>IF(K348="","",VLOOKUP(K348,'ÜRÜN LİSTESİ'!B:F,5,0))</f>
        <v/>
      </c>
      <c r="O348" s="5"/>
      <c r="P348" s="56" t="str">
        <f t="shared" ca="1" si="118"/>
        <v/>
      </c>
      <c r="Q348" s="57"/>
      <c r="R348" s="51" t="str">
        <f>IF(K348="","",
(IF($AK$2&gt;$AL$2,0,IF(K348="","",VLOOKUP(K348,'ÜRÜN LİSTESİ'!B:F,4,0)))))</f>
        <v/>
      </c>
      <c r="S348" s="51" t="str">
        <f t="shared" si="120"/>
        <v/>
      </c>
      <c r="T348" s="58" t="str">
        <f t="shared" ca="1" si="121"/>
        <v/>
      </c>
      <c r="U348" s="54" t="str">
        <f t="shared" ca="1" si="122"/>
        <v/>
      </c>
      <c r="V348" s="23"/>
      <c r="W348" s="54" t="str">
        <f t="shared" ca="1" si="123"/>
        <v/>
      </c>
      <c r="X348" s="54" t="str">
        <f t="shared" ca="1" si="124"/>
        <v/>
      </c>
      <c r="Y348"/>
      <c r="Z348"/>
      <c r="AA348" s="54" t="str">
        <f t="shared" si="125"/>
        <v/>
      </c>
      <c r="AB348" s="89" t="str">
        <f t="shared" ca="1" si="126"/>
        <v/>
      </c>
      <c r="AC348" s="89" t="str">
        <f t="shared" ca="1" si="127"/>
        <v/>
      </c>
      <c r="AD348"/>
      <c r="AE348" s="79" t="e">
        <f t="shared" si="130"/>
        <v>#VALUE!</v>
      </c>
      <c r="AF348" s="79" t="str">
        <f t="shared" si="131"/>
        <v/>
      </c>
      <c r="AG348" s="81" t="str">
        <f t="shared" si="128"/>
        <v/>
      </c>
      <c r="AH348" s="81" t="e">
        <f t="shared" si="132"/>
        <v>#VALUE!</v>
      </c>
      <c r="AI348" s="81" t="str">
        <f t="shared" si="133"/>
        <v/>
      </c>
      <c r="AJ348"/>
      <c r="AK348"/>
      <c r="AL348"/>
      <c r="AM348">
        <f t="shared" si="119"/>
        <v>0</v>
      </c>
      <c r="AN348">
        <f>COUNTIFS($L$1:L348,L348,$O$1:O348,O348)</f>
        <v>0</v>
      </c>
      <c r="AO348">
        <f t="shared" si="129"/>
        <v>0</v>
      </c>
      <c r="AP348">
        <f>COUNTIFS($J$4:J348,"SAYIM",$L$4:L348,L348,$O$4:O348,O348)</f>
        <v>0</v>
      </c>
      <c r="AQ348"/>
      <c r="AR348" s="1" t="str">
        <f>FİLTRE!$H$5</f>
        <v>TÜMÜ</v>
      </c>
      <c r="AS348"/>
      <c r="AU348" s="56">
        <f t="shared" si="134"/>
        <v>0</v>
      </c>
      <c r="AV348" s="54" t="str">
        <f t="shared" ca="1" si="135"/>
        <v/>
      </c>
      <c r="AW348" s="54" t="str">
        <f t="shared" ca="1" si="136"/>
        <v/>
      </c>
    </row>
    <row r="349" spans="2:49" x14ac:dyDescent="0.25">
      <c r="B349" s="1" t="str">
        <f>IF(I349="","",
(IF(N349=FİLTRE!$H$6,2,0)+IF(FİLTRE!$H$6="TOPLAM",2,0))
)</f>
        <v/>
      </c>
      <c r="C349">
        <f ca="1">IF(FİLTRE!$M$5="",9,(IF(U349&gt;=FİLTRE!$M$5,1,0)))</f>
        <v>1</v>
      </c>
      <c r="D349" s="1">
        <f ca="1">IF(FİLTRE!$M$6="",9,(IF('SKT LİSTESİ'!P349&lt;=FİLTRE!$M$6,1,0)))</f>
        <v>0</v>
      </c>
      <c r="E349" s="25" t="str">
        <f>IF(I349="","",(COUNTIFS($L$4:L349,L349)))</f>
        <v/>
      </c>
      <c r="F349" s="13">
        <f ca="1">IF(OR(B349&lt;&gt;2,C349&lt;&gt;1,D349&lt;&gt;1,H349&lt;&gt;1),0,
COUNTIFS($B$4:B349,2,$C$4:C349,1,$D$4:D349,1,$H$4:H349,1))</f>
        <v>0</v>
      </c>
      <c r="G349" s="26" t="str">
        <f>IF(I349="","",(COUNTIF($E$4:E349,E349)))</f>
        <v/>
      </c>
      <c r="H349" s="1">
        <f ca="1">IF(AND(J349="SAYIM",FİLTRE!$H$5="RAFTA",U349&lt;&gt;0),1,0)+
IF(AND(J349="İADE DEPO",FİLTRE!$H$5="İADE DEPO"),1,0)+
IF(FİLTRE!$H$5="TÜMÜ",1,0)+
IF(AND(J349="FİRMA İADE",FİLTRE!$H$5="FİRMA İADE"),1,0)+
IF(AND(J349="İMHA",FİLTRE!$H$5="İMHA"),1,0)</f>
        <v>1</v>
      </c>
      <c r="I349" s="5"/>
      <c r="J349" s="3"/>
      <c r="K349" s="3"/>
      <c r="L349" s="28" t="str">
        <f>(IF(K349="","",(VLOOKUP(K349,'ÜRÜN LİSTESİ'!B:C,2,0))))</f>
        <v/>
      </c>
      <c r="M349" s="29" t="str">
        <f>IF(K349="","",VLOOKUP(K349,'ÜRÜN LİSTESİ'!B:D,3,0))</f>
        <v/>
      </c>
      <c r="N349" s="28" t="str">
        <f>IF(K349="","",VLOOKUP(K349,'ÜRÜN LİSTESİ'!B:F,5,0))</f>
        <v/>
      </c>
      <c r="O349" s="5"/>
      <c r="P349" s="56" t="str">
        <f t="shared" ca="1" si="118"/>
        <v/>
      </c>
      <c r="Q349" s="57"/>
      <c r="R349" s="51" t="str">
        <f>IF(K349="","",
(IF($AK$2&gt;$AL$2,0,IF(K349="","",VLOOKUP(K349,'ÜRÜN LİSTESİ'!B:F,4,0)))))</f>
        <v/>
      </c>
      <c r="S349" s="51" t="str">
        <f t="shared" si="120"/>
        <v/>
      </c>
      <c r="T349" s="58" t="str">
        <f t="shared" ca="1" si="121"/>
        <v/>
      </c>
      <c r="U349" s="54" t="str">
        <f t="shared" ca="1" si="122"/>
        <v/>
      </c>
      <c r="V349" s="23"/>
      <c r="W349" s="54" t="str">
        <f t="shared" ca="1" si="123"/>
        <v/>
      </c>
      <c r="X349" s="54" t="str">
        <f t="shared" ca="1" si="124"/>
        <v/>
      </c>
      <c r="Y349"/>
      <c r="Z349"/>
      <c r="AA349" s="54" t="str">
        <f t="shared" si="125"/>
        <v/>
      </c>
      <c r="AB349" s="89" t="str">
        <f t="shared" ca="1" si="126"/>
        <v/>
      </c>
      <c r="AC349" s="89" t="str">
        <f t="shared" ca="1" si="127"/>
        <v/>
      </c>
      <c r="AD349"/>
      <c r="AE349" s="79" t="e">
        <f t="shared" si="130"/>
        <v>#VALUE!</v>
      </c>
      <c r="AF349" s="79" t="str">
        <f t="shared" si="131"/>
        <v/>
      </c>
      <c r="AG349" s="81" t="str">
        <f t="shared" si="128"/>
        <v/>
      </c>
      <c r="AH349" s="81" t="e">
        <f t="shared" si="132"/>
        <v>#VALUE!</v>
      </c>
      <c r="AI349" s="81" t="str">
        <f t="shared" si="133"/>
        <v/>
      </c>
      <c r="AJ349"/>
      <c r="AK349"/>
      <c r="AL349"/>
      <c r="AM349">
        <f t="shared" si="119"/>
        <v>0</v>
      </c>
      <c r="AN349">
        <f>COUNTIFS($L$1:L349,L349,$O$1:O349,O349)</f>
        <v>0</v>
      </c>
      <c r="AO349">
        <f t="shared" si="129"/>
        <v>0</v>
      </c>
      <c r="AP349">
        <f>COUNTIFS($J$4:J349,"SAYIM",$L$4:L349,L349,$O$4:O349,O349)</f>
        <v>0</v>
      </c>
      <c r="AQ349"/>
      <c r="AR349" s="1" t="str">
        <f>FİLTRE!$H$5</f>
        <v>TÜMÜ</v>
      </c>
      <c r="AS349"/>
      <c r="AU349" s="56">
        <f t="shared" si="134"/>
        <v>0</v>
      </c>
      <c r="AV349" s="54" t="str">
        <f t="shared" ca="1" si="135"/>
        <v/>
      </c>
      <c r="AW349" s="54" t="str">
        <f t="shared" ca="1" si="136"/>
        <v/>
      </c>
    </row>
    <row r="350" spans="2:49" x14ac:dyDescent="0.25">
      <c r="B350" s="1" t="str">
        <f>IF(I350="","",
(IF(N350=FİLTRE!$H$6,2,0)+IF(FİLTRE!$H$6="TOPLAM",2,0))
)</f>
        <v/>
      </c>
      <c r="C350">
        <f ca="1">IF(FİLTRE!$M$5="",9,(IF(U350&gt;=FİLTRE!$M$5,1,0)))</f>
        <v>1</v>
      </c>
      <c r="D350" s="1">
        <f ca="1">IF(FİLTRE!$M$6="",9,(IF('SKT LİSTESİ'!P350&lt;=FİLTRE!$M$6,1,0)))</f>
        <v>0</v>
      </c>
      <c r="E350" s="25" t="str">
        <f>IF(I350="","",(COUNTIFS($L$4:L350,L350)))</f>
        <v/>
      </c>
      <c r="F350" s="13">
        <f ca="1">IF(OR(B350&lt;&gt;2,C350&lt;&gt;1,D350&lt;&gt;1,H350&lt;&gt;1),0,
COUNTIFS($B$4:B350,2,$C$4:C350,1,$D$4:D350,1,$H$4:H350,1))</f>
        <v>0</v>
      </c>
      <c r="G350" s="26" t="str">
        <f>IF(I350="","",(COUNTIF($E$4:E350,E350)))</f>
        <v/>
      </c>
      <c r="H350" s="1">
        <f ca="1">IF(AND(J350="SAYIM",FİLTRE!$H$5="RAFTA",U350&lt;&gt;0),1,0)+
IF(AND(J350="İADE DEPO",FİLTRE!$H$5="İADE DEPO"),1,0)+
IF(FİLTRE!$H$5="TÜMÜ",1,0)+
IF(AND(J350="FİRMA İADE",FİLTRE!$H$5="FİRMA İADE"),1,0)+
IF(AND(J350="İMHA",FİLTRE!$H$5="İMHA"),1,0)</f>
        <v>1</v>
      </c>
      <c r="I350" s="5"/>
      <c r="J350" s="3"/>
      <c r="K350" s="3"/>
      <c r="L350" s="28" t="str">
        <f>(IF(K350="","",(VLOOKUP(K350,'ÜRÜN LİSTESİ'!B:C,2,0))))</f>
        <v/>
      </c>
      <c r="M350" s="29" t="str">
        <f>IF(K350="","",VLOOKUP(K350,'ÜRÜN LİSTESİ'!B:D,3,0))</f>
        <v/>
      </c>
      <c r="N350" s="28" t="str">
        <f>IF(K350="","",VLOOKUP(K350,'ÜRÜN LİSTESİ'!B:F,5,0))</f>
        <v/>
      </c>
      <c r="O350" s="5"/>
      <c r="P350" s="56" t="str">
        <f t="shared" ca="1" si="118"/>
        <v/>
      </c>
      <c r="Q350" s="57"/>
      <c r="R350" s="51" t="str">
        <f>IF(K350="","",
(IF($AK$2&gt;$AL$2,0,IF(K350="","",VLOOKUP(K350,'ÜRÜN LİSTESİ'!B:F,4,0)))))</f>
        <v/>
      </c>
      <c r="S350" s="51" t="str">
        <f t="shared" si="120"/>
        <v/>
      </c>
      <c r="T350" s="58" t="str">
        <f t="shared" ca="1" si="121"/>
        <v/>
      </c>
      <c r="U350" s="54" t="str">
        <f t="shared" ca="1" si="122"/>
        <v/>
      </c>
      <c r="V350" s="23"/>
      <c r="W350" s="54" t="str">
        <f t="shared" ca="1" si="123"/>
        <v/>
      </c>
      <c r="X350" s="54" t="str">
        <f t="shared" ca="1" si="124"/>
        <v/>
      </c>
      <c r="Y350"/>
      <c r="Z350"/>
      <c r="AA350" s="54" t="str">
        <f t="shared" si="125"/>
        <v/>
      </c>
      <c r="AB350" s="89" t="str">
        <f t="shared" ca="1" si="126"/>
        <v/>
      </c>
      <c r="AC350" s="89" t="str">
        <f t="shared" ca="1" si="127"/>
        <v/>
      </c>
      <c r="AD350"/>
      <c r="AE350" s="79" t="e">
        <f t="shared" si="130"/>
        <v>#VALUE!</v>
      </c>
      <c r="AF350" s="79" t="str">
        <f t="shared" si="131"/>
        <v/>
      </c>
      <c r="AG350" s="81" t="str">
        <f t="shared" si="128"/>
        <v/>
      </c>
      <c r="AH350" s="81" t="e">
        <f t="shared" si="132"/>
        <v>#VALUE!</v>
      </c>
      <c r="AI350" s="81" t="str">
        <f t="shared" si="133"/>
        <v/>
      </c>
      <c r="AJ350"/>
      <c r="AK350"/>
      <c r="AL350"/>
      <c r="AM350">
        <f t="shared" si="119"/>
        <v>0</v>
      </c>
      <c r="AN350">
        <f>COUNTIFS($L$1:L350,L350,$O$1:O350,O350)</f>
        <v>0</v>
      </c>
      <c r="AO350">
        <f t="shared" si="129"/>
        <v>0</v>
      </c>
      <c r="AP350">
        <f>COUNTIFS($J$4:J350,"SAYIM",$L$4:L350,L350,$O$4:O350,O350)</f>
        <v>0</v>
      </c>
      <c r="AQ350"/>
      <c r="AR350" s="1" t="str">
        <f>FİLTRE!$H$5</f>
        <v>TÜMÜ</v>
      </c>
      <c r="AS350"/>
      <c r="AU350" s="56">
        <f t="shared" si="134"/>
        <v>0</v>
      </c>
      <c r="AV350" s="54" t="str">
        <f t="shared" ca="1" si="135"/>
        <v/>
      </c>
      <c r="AW350" s="54" t="str">
        <f t="shared" ca="1" si="136"/>
        <v/>
      </c>
    </row>
    <row r="351" spans="2:49" x14ac:dyDescent="0.25">
      <c r="B351" s="1" t="str">
        <f>IF(I351="","",
(IF(N351=FİLTRE!$H$6,2,0)+IF(FİLTRE!$H$6="TOPLAM",2,0))
)</f>
        <v/>
      </c>
      <c r="C351">
        <f ca="1">IF(FİLTRE!$M$5="",9,(IF(U351&gt;=FİLTRE!$M$5,1,0)))</f>
        <v>1</v>
      </c>
      <c r="D351" s="1">
        <f ca="1">IF(FİLTRE!$M$6="",9,(IF('SKT LİSTESİ'!P351&lt;=FİLTRE!$M$6,1,0)))</f>
        <v>0</v>
      </c>
      <c r="E351" s="25" t="str">
        <f>IF(I351="","",(COUNTIFS($L$4:L351,L351)))</f>
        <v/>
      </c>
      <c r="F351" s="13">
        <f ca="1">IF(OR(B351&lt;&gt;2,C351&lt;&gt;1,D351&lt;&gt;1,H351&lt;&gt;1),0,
COUNTIFS($B$4:B351,2,$C$4:C351,1,$D$4:D351,1,$H$4:H351,1))</f>
        <v>0</v>
      </c>
      <c r="G351" s="26" t="str">
        <f>IF(I351="","",(COUNTIF($E$4:E351,E351)))</f>
        <v/>
      </c>
      <c r="H351" s="1">
        <f ca="1">IF(AND(J351="SAYIM",FİLTRE!$H$5="RAFTA",U351&lt;&gt;0),1,0)+
IF(AND(J351="İADE DEPO",FİLTRE!$H$5="İADE DEPO"),1,0)+
IF(FİLTRE!$H$5="TÜMÜ",1,0)+
IF(AND(J351="FİRMA İADE",FİLTRE!$H$5="FİRMA İADE"),1,0)+
IF(AND(J351="İMHA",FİLTRE!$H$5="İMHA"),1,0)</f>
        <v>1</v>
      </c>
      <c r="I351" s="5"/>
      <c r="J351" s="3"/>
      <c r="K351" s="3"/>
      <c r="L351" s="28" t="str">
        <f>(IF(K351="","",(VLOOKUP(K351,'ÜRÜN LİSTESİ'!B:C,2,0))))</f>
        <v/>
      </c>
      <c r="M351" s="29" t="str">
        <f>IF(K351="","",VLOOKUP(K351,'ÜRÜN LİSTESİ'!B:D,3,0))</f>
        <v/>
      </c>
      <c r="N351" s="28" t="str">
        <f>IF(K351="","",VLOOKUP(K351,'ÜRÜN LİSTESİ'!B:F,5,0))</f>
        <v/>
      </c>
      <c r="O351" s="5"/>
      <c r="P351" s="56" t="str">
        <f t="shared" ca="1" si="118"/>
        <v/>
      </c>
      <c r="Q351" s="57"/>
      <c r="R351" s="51" t="str">
        <f>IF(K351="","",
(IF($AK$2&gt;$AL$2,0,IF(K351="","",VLOOKUP(K351,'ÜRÜN LİSTESİ'!B:F,4,0)))))</f>
        <v/>
      </c>
      <c r="S351" s="51" t="str">
        <f t="shared" si="120"/>
        <v/>
      </c>
      <c r="T351" s="58" t="str">
        <f t="shared" ca="1" si="121"/>
        <v/>
      </c>
      <c r="U351" s="54" t="str">
        <f t="shared" ca="1" si="122"/>
        <v/>
      </c>
      <c r="V351" s="23"/>
      <c r="W351" s="54" t="str">
        <f t="shared" ca="1" si="123"/>
        <v/>
      </c>
      <c r="X351" s="54" t="str">
        <f t="shared" ca="1" si="124"/>
        <v/>
      </c>
      <c r="Y351"/>
      <c r="Z351"/>
      <c r="AA351" s="54" t="str">
        <f t="shared" si="125"/>
        <v/>
      </c>
      <c r="AB351" s="89" t="str">
        <f t="shared" ca="1" si="126"/>
        <v/>
      </c>
      <c r="AC351" s="89" t="str">
        <f t="shared" ca="1" si="127"/>
        <v/>
      </c>
      <c r="AD351"/>
      <c r="AE351" s="79" t="e">
        <f t="shared" si="130"/>
        <v>#VALUE!</v>
      </c>
      <c r="AF351" s="79" t="str">
        <f t="shared" si="131"/>
        <v/>
      </c>
      <c r="AG351" s="81" t="str">
        <f t="shared" si="128"/>
        <v/>
      </c>
      <c r="AH351" s="81" t="e">
        <f t="shared" si="132"/>
        <v>#VALUE!</v>
      </c>
      <c r="AI351" s="81" t="str">
        <f t="shared" si="133"/>
        <v/>
      </c>
      <c r="AJ351"/>
      <c r="AK351"/>
      <c r="AL351"/>
      <c r="AM351">
        <f t="shared" si="119"/>
        <v>0</v>
      </c>
      <c r="AN351">
        <f>COUNTIFS($L$1:L351,L351,$O$1:O351,O351)</f>
        <v>0</v>
      </c>
      <c r="AO351">
        <f t="shared" si="129"/>
        <v>0</v>
      </c>
      <c r="AP351">
        <f>COUNTIFS($J$4:J351,"SAYIM",$L$4:L351,L351,$O$4:O351,O351)</f>
        <v>0</v>
      </c>
      <c r="AQ351"/>
      <c r="AR351" s="1" t="str">
        <f>FİLTRE!$H$5</f>
        <v>TÜMÜ</v>
      </c>
      <c r="AS351"/>
      <c r="AU351" s="56">
        <f t="shared" si="134"/>
        <v>0</v>
      </c>
      <c r="AV351" s="54" t="str">
        <f t="shared" ca="1" si="135"/>
        <v/>
      </c>
      <c r="AW351" s="54" t="str">
        <f t="shared" ca="1" si="136"/>
        <v/>
      </c>
    </row>
    <row r="352" spans="2:49" x14ac:dyDescent="0.25">
      <c r="B352" s="1" t="str">
        <f>IF(I352="","",
(IF(N352=FİLTRE!$H$6,2,0)+IF(FİLTRE!$H$6="TOPLAM",2,0))
)</f>
        <v/>
      </c>
      <c r="C352">
        <f ca="1">IF(FİLTRE!$M$5="",9,(IF(U352&gt;=FİLTRE!$M$5,1,0)))</f>
        <v>1</v>
      </c>
      <c r="D352" s="1">
        <f ca="1">IF(FİLTRE!$M$6="",9,(IF('SKT LİSTESİ'!P352&lt;=FİLTRE!$M$6,1,0)))</f>
        <v>0</v>
      </c>
      <c r="E352" s="25" t="str">
        <f>IF(I352="","",(COUNTIFS($L$4:L352,L352)))</f>
        <v/>
      </c>
      <c r="F352" s="13">
        <f ca="1">IF(OR(B352&lt;&gt;2,C352&lt;&gt;1,D352&lt;&gt;1,H352&lt;&gt;1),0,
COUNTIFS($B$4:B352,2,$C$4:C352,1,$D$4:D352,1,$H$4:H352,1))</f>
        <v>0</v>
      </c>
      <c r="G352" s="26" t="str">
        <f>IF(I352="","",(COUNTIF($E$4:E352,E352)))</f>
        <v/>
      </c>
      <c r="H352" s="1">
        <f ca="1">IF(AND(J352="SAYIM",FİLTRE!$H$5="RAFTA",U352&lt;&gt;0),1,0)+
IF(AND(J352="İADE DEPO",FİLTRE!$H$5="İADE DEPO"),1,0)+
IF(FİLTRE!$H$5="TÜMÜ",1,0)+
IF(AND(J352="FİRMA İADE",FİLTRE!$H$5="FİRMA İADE"),1,0)+
IF(AND(J352="İMHA",FİLTRE!$H$5="İMHA"),1,0)</f>
        <v>1</v>
      </c>
      <c r="I352" s="5"/>
      <c r="J352" s="3"/>
      <c r="K352" s="3"/>
      <c r="L352" s="28" t="str">
        <f>(IF(K352="","",(VLOOKUP(K352,'ÜRÜN LİSTESİ'!B:C,2,0))))</f>
        <v/>
      </c>
      <c r="M352" s="29" t="str">
        <f>IF(K352="","",VLOOKUP(K352,'ÜRÜN LİSTESİ'!B:D,3,0))</f>
        <v/>
      </c>
      <c r="N352" s="28" t="str">
        <f>IF(K352="","",VLOOKUP(K352,'ÜRÜN LİSTESİ'!B:F,5,0))</f>
        <v/>
      </c>
      <c r="O352" s="5"/>
      <c r="P352" s="56" t="str">
        <f t="shared" ca="1" si="118"/>
        <v/>
      </c>
      <c r="Q352" s="57"/>
      <c r="R352" s="51" t="str">
        <f>IF(K352="","",
(IF($AK$2&gt;$AL$2,0,IF(K352="","",VLOOKUP(K352,'ÜRÜN LİSTESİ'!B:F,4,0)))))</f>
        <v/>
      </c>
      <c r="S352" s="51" t="str">
        <f t="shared" si="120"/>
        <v/>
      </c>
      <c r="T352" s="58" t="str">
        <f t="shared" ca="1" si="121"/>
        <v/>
      </c>
      <c r="U352" s="54" t="str">
        <f t="shared" ca="1" si="122"/>
        <v/>
      </c>
      <c r="V352" s="23"/>
      <c r="W352" s="54" t="str">
        <f t="shared" ca="1" si="123"/>
        <v/>
      </c>
      <c r="X352" s="54" t="str">
        <f t="shared" ca="1" si="124"/>
        <v/>
      </c>
      <c r="Y352"/>
      <c r="Z352"/>
      <c r="AA352" s="54" t="str">
        <f t="shared" si="125"/>
        <v/>
      </c>
      <c r="AB352" s="89" t="str">
        <f t="shared" ca="1" si="126"/>
        <v/>
      </c>
      <c r="AC352" s="89" t="str">
        <f t="shared" ca="1" si="127"/>
        <v/>
      </c>
      <c r="AD352"/>
      <c r="AE352" s="79" t="e">
        <f t="shared" si="130"/>
        <v>#VALUE!</v>
      </c>
      <c r="AF352" s="79" t="str">
        <f t="shared" si="131"/>
        <v/>
      </c>
      <c r="AG352" s="81" t="str">
        <f t="shared" si="128"/>
        <v/>
      </c>
      <c r="AH352" s="81" t="e">
        <f t="shared" si="132"/>
        <v>#VALUE!</v>
      </c>
      <c r="AI352" s="81" t="str">
        <f t="shared" si="133"/>
        <v/>
      </c>
      <c r="AJ352"/>
      <c r="AK352"/>
      <c r="AL352"/>
      <c r="AM352">
        <f t="shared" si="119"/>
        <v>0</v>
      </c>
      <c r="AN352">
        <f>COUNTIFS($L$1:L352,L352,$O$1:O352,O352)</f>
        <v>0</v>
      </c>
      <c r="AO352">
        <f t="shared" si="129"/>
        <v>0</v>
      </c>
      <c r="AP352">
        <f>COUNTIFS($J$4:J352,"SAYIM",$L$4:L352,L352,$O$4:O352,O352)</f>
        <v>0</v>
      </c>
      <c r="AQ352"/>
      <c r="AR352" s="1" t="str">
        <f>FİLTRE!$H$5</f>
        <v>TÜMÜ</v>
      </c>
      <c r="AS352"/>
      <c r="AU352" s="56">
        <f t="shared" si="134"/>
        <v>0</v>
      </c>
      <c r="AV352" s="54" t="str">
        <f t="shared" ca="1" si="135"/>
        <v/>
      </c>
      <c r="AW352" s="54" t="str">
        <f t="shared" ca="1" si="136"/>
        <v/>
      </c>
    </row>
    <row r="353" spans="2:49" x14ac:dyDescent="0.25">
      <c r="B353" s="1" t="str">
        <f>IF(I353="","",
(IF(N353=FİLTRE!$H$6,2,0)+IF(FİLTRE!$H$6="TOPLAM",2,0))
)</f>
        <v/>
      </c>
      <c r="C353">
        <f ca="1">IF(FİLTRE!$M$5="",9,(IF(U353&gt;=FİLTRE!$M$5,1,0)))</f>
        <v>1</v>
      </c>
      <c r="D353" s="1">
        <f ca="1">IF(FİLTRE!$M$6="",9,(IF('SKT LİSTESİ'!P353&lt;=FİLTRE!$M$6,1,0)))</f>
        <v>0</v>
      </c>
      <c r="E353" s="25" t="str">
        <f>IF(I353="","",(COUNTIFS($L$4:L353,L353)))</f>
        <v/>
      </c>
      <c r="F353" s="13">
        <f ca="1">IF(OR(B353&lt;&gt;2,C353&lt;&gt;1,D353&lt;&gt;1,H353&lt;&gt;1),0,
COUNTIFS($B$4:B353,2,$C$4:C353,1,$D$4:D353,1,$H$4:H353,1))</f>
        <v>0</v>
      </c>
      <c r="G353" s="26" t="str">
        <f>IF(I353="","",(COUNTIF($E$4:E353,E353)))</f>
        <v/>
      </c>
      <c r="H353" s="1">
        <f ca="1">IF(AND(J353="SAYIM",FİLTRE!$H$5="RAFTA",U353&lt;&gt;0),1,0)+
IF(AND(J353="İADE DEPO",FİLTRE!$H$5="İADE DEPO"),1,0)+
IF(FİLTRE!$H$5="TÜMÜ",1,0)+
IF(AND(J353="FİRMA İADE",FİLTRE!$H$5="FİRMA İADE"),1,0)+
IF(AND(J353="İMHA",FİLTRE!$H$5="İMHA"),1,0)</f>
        <v>1</v>
      </c>
      <c r="I353" s="5"/>
      <c r="J353" s="3"/>
      <c r="K353" s="3"/>
      <c r="L353" s="28" t="str">
        <f>(IF(K353="","",(VLOOKUP(K353,'ÜRÜN LİSTESİ'!B:C,2,0))))</f>
        <v/>
      </c>
      <c r="M353" s="29" t="str">
        <f>IF(K353="","",VLOOKUP(K353,'ÜRÜN LİSTESİ'!B:D,3,0))</f>
        <v/>
      </c>
      <c r="N353" s="28" t="str">
        <f>IF(K353="","",VLOOKUP(K353,'ÜRÜN LİSTESİ'!B:F,5,0))</f>
        <v/>
      </c>
      <c r="O353" s="5"/>
      <c r="P353" s="56" t="str">
        <f t="shared" ca="1" si="118"/>
        <v/>
      </c>
      <c r="Q353" s="57"/>
      <c r="R353" s="51" t="str">
        <f>IF(K353="","",
(IF($AK$2&gt;$AL$2,0,IF(K353="","",VLOOKUP(K353,'ÜRÜN LİSTESİ'!B:F,4,0)))))</f>
        <v/>
      </c>
      <c r="S353" s="51" t="str">
        <f t="shared" si="120"/>
        <v/>
      </c>
      <c r="T353" s="58" t="str">
        <f t="shared" ca="1" si="121"/>
        <v/>
      </c>
      <c r="U353" s="54" t="str">
        <f t="shared" ca="1" si="122"/>
        <v/>
      </c>
      <c r="V353" s="23"/>
      <c r="W353" s="54" t="str">
        <f t="shared" ca="1" si="123"/>
        <v/>
      </c>
      <c r="X353" s="54" t="str">
        <f t="shared" ca="1" si="124"/>
        <v/>
      </c>
      <c r="Y353"/>
      <c r="Z353"/>
      <c r="AA353" s="54" t="str">
        <f t="shared" si="125"/>
        <v/>
      </c>
      <c r="AB353" s="89" t="str">
        <f t="shared" ca="1" si="126"/>
        <v/>
      </c>
      <c r="AC353" s="89" t="str">
        <f t="shared" ca="1" si="127"/>
        <v/>
      </c>
      <c r="AD353"/>
      <c r="AE353" s="79" t="e">
        <f t="shared" si="130"/>
        <v>#VALUE!</v>
      </c>
      <c r="AF353" s="79" t="str">
        <f t="shared" si="131"/>
        <v/>
      </c>
      <c r="AG353" s="81" t="str">
        <f t="shared" si="128"/>
        <v/>
      </c>
      <c r="AH353" s="81" t="e">
        <f t="shared" si="132"/>
        <v>#VALUE!</v>
      </c>
      <c r="AI353" s="81" t="str">
        <f t="shared" si="133"/>
        <v/>
      </c>
      <c r="AJ353"/>
      <c r="AK353"/>
      <c r="AL353"/>
      <c r="AM353">
        <f t="shared" si="119"/>
        <v>0</v>
      </c>
      <c r="AN353">
        <f>COUNTIFS($L$1:L353,L353,$O$1:O353,O353)</f>
        <v>0</v>
      </c>
      <c r="AO353">
        <f t="shared" si="129"/>
        <v>0</v>
      </c>
      <c r="AP353">
        <f>COUNTIFS($J$4:J353,"SAYIM",$L$4:L353,L353,$O$4:O353,O353)</f>
        <v>0</v>
      </c>
      <c r="AQ353"/>
      <c r="AR353" s="1" t="str">
        <f>FİLTRE!$H$5</f>
        <v>TÜMÜ</v>
      </c>
      <c r="AS353"/>
      <c r="AU353" s="56">
        <f t="shared" si="134"/>
        <v>0</v>
      </c>
      <c r="AV353" s="54" t="str">
        <f t="shared" ca="1" si="135"/>
        <v/>
      </c>
      <c r="AW353" s="54" t="str">
        <f t="shared" ca="1" si="136"/>
        <v/>
      </c>
    </row>
    <row r="354" spans="2:49" x14ac:dyDescent="0.25">
      <c r="B354" s="1" t="str">
        <f>IF(I354="","",
(IF(N354=FİLTRE!$H$6,2,0)+IF(FİLTRE!$H$6="TOPLAM",2,0))
)</f>
        <v/>
      </c>
      <c r="C354">
        <f ca="1">IF(FİLTRE!$M$5="",9,(IF(U354&gt;=FİLTRE!$M$5,1,0)))</f>
        <v>1</v>
      </c>
      <c r="D354" s="1">
        <f ca="1">IF(FİLTRE!$M$6="",9,(IF('SKT LİSTESİ'!P354&lt;=FİLTRE!$M$6,1,0)))</f>
        <v>0</v>
      </c>
      <c r="E354" s="25" t="str">
        <f>IF(I354="","",(COUNTIFS($L$4:L354,L354)))</f>
        <v/>
      </c>
      <c r="F354" s="13">
        <f ca="1">IF(OR(B354&lt;&gt;2,C354&lt;&gt;1,D354&lt;&gt;1,H354&lt;&gt;1),0,
COUNTIFS($B$4:B354,2,$C$4:C354,1,$D$4:D354,1,$H$4:H354,1))</f>
        <v>0</v>
      </c>
      <c r="G354" s="26" t="str">
        <f>IF(I354="","",(COUNTIF($E$4:E354,E354)))</f>
        <v/>
      </c>
      <c r="H354" s="1">
        <f ca="1">IF(AND(J354="SAYIM",FİLTRE!$H$5="RAFTA",U354&lt;&gt;0),1,0)+
IF(AND(J354="İADE DEPO",FİLTRE!$H$5="İADE DEPO"),1,0)+
IF(FİLTRE!$H$5="TÜMÜ",1,0)+
IF(AND(J354="FİRMA İADE",FİLTRE!$H$5="FİRMA İADE"),1,0)+
IF(AND(J354="İMHA",FİLTRE!$H$5="İMHA"),1,0)</f>
        <v>1</v>
      </c>
      <c r="I354" s="5"/>
      <c r="J354" s="3"/>
      <c r="K354" s="3"/>
      <c r="L354" s="28" t="str">
        <f>(IF(K354="","",(VLOOKUP(K354,'ÜRÜN LİSTESİ'!B:C,2,0))))</f>
        <v/>
      </c>
      <c r="M354" s="29" t="str">
        <f>IF(K354="","",VLOOKUP(K354,'ÜRÜN LİSTESİ'!B:D,3,0))</f>
        <v/>
      </c>
      <c r="N354" s="28" t="str">
        <f>IF(K354="","",VLOOKUP(K354,'ÜRÜN LİSTESİ'!B:F,5,0))</f>
        <v/>
      </c>
      <c r="O354" s="5"/>
      <c r="P354" s="56" t="str">
        <f t="shared" ca="1" si="118"/>
        <v/>
      </c>
      <c r="Q354" s="57"/>
      <c r="R354" s="51" t="str">
        <f>IF(K354="","",
(IF($AK$2&gt;$AL$2,0,IF(K354="","",VLOOKUP(K354,'ÜRÜN LİSTESİ'!B:F,4,0)))))</f>
        <v/>
      </c>
      <c r="S354" s="51" t="str">
        <f t="shared" si="120"/>
        <v/>
      </c>
      <c r="T354" s="58" t="str">
        <f t="shared" ca="1" si="121"/>
        <v/>
      </c>
      <c r="U354" s="54" t="str">
        <f t="shared" ca="1" si="122"/>
        <v/>
      </c>
      <c r="V354" s="23"/>
      <c r="W354" s="54" t="str">
        <f t="shared" ca="1" si="123"/>
        <v/>
      </c>
      <c r="X354" s="54" t="str">
        <f t="shared" ca="1" si="124"/>
        <v/>
      </c>
      <c r="Y354"/>
      <c r="Z354"/>
      <c r="AA354" s="54" t="str">
        <f t="shared" si="125"/>
        <v/>
      </c>
      <c r="AB354" s="89" t="str">
        <f t="shared" ca="1" si="126"/>
        <v/>
      </c>
      <c r="AC354" s="89" t="str">
        <f t="shared" ca="1" si="127"/>
        <v/>
      </c>
      <c r="AD354"/>
      <c r="AE354" s="79" t="e">
        <f t="shared" si="130"/>
        <v>#VALUE!</v>
      </c>
      <c r="AF354" s="79" t="str">
        <f t="shared" si="131"/>
        <v/>
      </c>
      <c r="AG354" s="81" t="str">
        <f t="shared" si="128"/>
        <v/>
      </c>
      <c r="AH354" s="81" t="e">
        <f t="shared" si="132"/>
        <v>#VALUE!</v>
      </c>
      <c r="AI354" s="81" t="str">
        <f t="shared" si="133"/>
        <v/>
      </c>
      <c r="AJ354"/>
      <c r="AK354"/>
      <c r="AL354"/>
      <c r="AM354">
        <f t="shared" si="119"/>
        <v>0</v>
      </c>
      <c r="AN354">
        <f>COUNTIFS($L$1:L354,L354,$O$1:O354,O354)</f>
        <v>0</v>
      </c>
      <c r="AO354">
        <f t="shared" si="129"/>
        <v>0</v>
      </c>
      <c r="AP354">
        <f>COUNTIFS($J$4:J354,"SAYIM",$L$4:L354,L354,$O$4:O354,O354)</f>
        <v>0</v>
      </c>
      <c r="AQ354"/>
      <c r="AR354" s="1" t="str">
        <f>FİLTRE!$H$5</f>
        <v>TÜMÜ</v>
      </c>
      <c r="AS354"/>
      <c r="AU354" s="56">
        <f t="shared" si="134"/>
        <v>0</v>
      </c>
      <c r="AV354" s="54" t="str">
        <f t="shared" ca="1" si="135"/>
        <v/>
      </c>
      <c r="AW354" s="54" t="str">
        <f t="shared" ca="1" si="136"/>
        <v/>
      </c>
    </row>
    <row r="355" spans="2:49" x14ac:dyDescent="0.25">
      <c r="B355" s="1" t="str">
        <f>IF(I355="","",
(IF(N355=FİLTRE!$H$6,2,0)+IF(FİLTRE!$H$6="TOPLAM",2,0))
)</f>
        <v/>
      </c>
      <c r="C355">
        <f ca="1">IF(FİLTRE!$M$5="",9,(IF(U355&gt;=FİLTRE!$M$5,1,0)))</f>
        <v>1</v>
      </c>
      <c r="D355" s="1">
        <f ca="1">IF(FİLTRE!$M$6="",9,(IF('SKT LİSTESİ'!P355&lt;=FİLTRE!$M$6,1,0)))</f>
        <v>0</v>
      </c>
      <c r="E355" s="25" t="str">
        <f>IF(I355="","",(COUNTIFS($L$4:L355,L355)))</f>
        <v/>
      </c>
      <c r="F355" s="13">
        <f ca="1">IF(OR(B355&lt;&gt;2,C355&lt;&gt;1,D355&lt;&gt;1,H355&lt;&gt;1),0,
COUNTIFS($B$4:B355,2,$C$4:C355,1,$D$4:D355,1,$H$4:H355,1))</f>
        <v>0</v>
      </c>
      <c r="G355" s="26" t="str">
        <f>IF(I355="","",(COUNTIF($E$4:E355,E355)))</f>
        <v/>
      </c>
      <c r="H355" s="1">
        <f ca="1">IF(AND(J355="SAYIM",FİLTRE!$H$5="RAFTA",U355&lt;&gt;0),1,0)+
IF(AND(J355="İADE DEPO",FİLTRE!$H$5="İADE DEPO"),1,0)+
IF(FİLTRE!$H$5="TÜMÜ",1,0)+
IF(AND(J355="FİRMA İADE",FİLTRE!$H$5="FİRMA İADE"),1,0)+
IF(AND(J355="İMHA",FİLTRE!$H$5="İMHA"),1,0)</f>
        <v>1</v>
      </c>
      <c r="I355" s="5"/>
      <c r="J355" s="3"/>
      <c r="K355" s="3"/>
      <c r="L355" s="28" t="str">
        <f>(IF(K355="","",(VLOOKUP(K355,'ÜRÜN LİSTESİ'!B:C,2,0))))</f>
        <v/>
      </c>
      <c r="M355" s="29" t="str">
        <f>IF(K355="","",VLOOKUP(K355,'ÜRÜN LİSTESİ'!B:D,3,0))</f>
        <v/>
      </c>
      <c r="N355" s="28" t="str">
        <f>IF(K355="","",VLOOKUP(K355,'ÜRÜN LİSTESİ'!B:F,5,0))</f>
        <v/>
      </c>
      <c r="O355" s="5"/>
      <c r="P355" s="56" t="str">
        <f t="shared" ca="1" si="118"/>
        <v/>
      </c>
      <c r="Q355" s="57"/>
      <c r="R355" s="51" t="str">
        <f>IF(K355="","",
(IF($AK$2&gt;$AL$2,0,IF(K355="","",VLOOKUP(K355,'ÜRÜN LİSTESİ'!B:F,4,0)))))</f>
        <v/>
      </c>
      <c r="S355" s="51" t="str">
        <f t="shared" si="120"/>
        <v/>
      </c>
      <c r="T355" s="58" t="str">
        <f t="shared" ca="1" si="121"/>
        <v/>
      </c>
      <c r="U355" s="54" t="str">
        <f t="shared" ca="1" si="122"/>
        <v/>
      </c>
      <c r="V355" s="23"/>
      <c r="W355" s="54" t="str">
        <f t="shared" ca="1" si="123"/>
        <v/>
      </c>
      <c r="X355" s="54" t="str">
        <f t="shared" ca="1" si="124"/>
        <v/>
      </c>
      <c r="Y355"/>
      <c r="Z355"/>
      <c r="AA355" s="54" t="str">
        <f t="shared" si="125"/>
        <v/>
      </c>
      <c r="AB355" s="89" t="str">
        <f t="shared" ca="1" si="126"/>
        <v/>
      </c>
      <c r="AC355" s="89" t="str">
        <f t="shared" ca="1" si="127"/>
        <v/>
      </c>
      <c r="AD355"/>
      <c r="AE355" s="79" t="e">
        <f t="shared" si="130"/>
        <v>#VALUE!</v>
      </c>
      <c r="AF355" s="79" t="str">
        <f t="shared" si="131"/>
        <v/>
      </c>
      <c r="AG355" s="81" t="str">
        <f t="shared" si="128"/>
        <v/>
      </c>
      <c r="AH355" s="81" t="e">
        <f t="shared" si="132"/>
        <v>#VALUE!</v>
      </c>
      <c r="AI355" s="81" t="str">
        <f t="shared" si="133"/>
        <v/>
      </c>
      <c r="AJ355"/>
      <c r="AK355"/>
      <c r="AL355"/>
      <c r="AM355">
        <f t="shared" si="119"/>
        <v>0</v>
      </c>
      <c r="AN355">
        <f>COUNTIFS($L$1:L355,L355,$O$1:O355,O355)</f>
        <v>0</v>
      </c>
      <c r="AO355">
        <f t="shared" si="129"/>
        <v>0</v>
      </c>
      <c r="AP355">
        <f>COUNTIFS($J$4:J355,"SAYIM",$L$4:L355,L355,$O$4:O355,O355)</f>
        <v>0</v>
      </c>
      <c r="AQ355"/>
      <c r="AR355" s="1" t="str">
        <f>FİLTRE!$H$5</f>
        <v>TÜMÜ</v>
      </c>
      <c r="AS355"/>
      <c r="AU355" s="56">
        <f t="shared" si="134"/>
        <v>0</v>
      </c>
      <c r="AV355" s="54" t="str">
        <f t="shared" ca="1" si="135"/>
        <v/>
      </c>
      <c r="AW355" s="54" t="str">
        <f t="shared" ca="1" si="136"/>
        <v/>
      </c>
    </row>
    <row r="356" spans="2:49" x14ac:dyDescent="0.25">
      <c r="B356" s="1" t="str">
        <f>IF(I356="","",
(IF(N356=FİLTRE!$H$6,2,0)+IF(FİLTRE!$H$6="TOPLAM",2,0))
)</f>
        <v/>
      </c>
      <c r="C356">
        <f ca="1">IF(FİLTRE!$M$5="",9,(IF(U356&gt;=FİLTRE!$M$5,1,0)))</f>
        <v>1</v>
      </c>
      <c r="D356" s="1">
        <f ca="1">IF(FİLTRE!$M$6="",9,(IF('SKT LİSTESİ'!P356&lt;=FİLTRE!$M$6,1,0)))</f>
        <v>0</v>
      </c>
      <c r="E356" s="25" t="str">
        <f>IF(I356="","",(COUNTIFS($L$4:L356,L356)))</f>
        <v/>
      </c>
      <c r="F356" s="13">
        <f ca="1">IF(OR(B356&lt;&gt;2,C356&lt;&gt;1,D356&lt;&gt;1,H356&lt;&gt;1),0,
COUNTIFS($B$4:B356,2,$C$4:C356,1,$D$4:D356,1,$H$4:H356,1))</f>
        <v>0</v>
      </c>
      <c r="G356" s="26" t="str">
        <f>IF(I356="","",(COUNTIF($E$4:E356,E356)))</f>
        <v/>
      </c>
      <c r="H356" s="1">
        <f ca="1">IF(AND(J356="SAYIM",FİLTRE!$H$5="RAFTA",U356&lt;&gt;0),1,0)+
IF(AND(J356="İADE DEPO",FİLTRE!$H$5="İADE DEPO"),1,0)+
IF(FİLTRE!$H$5="TÜMÜ",1,0)+
IF(AND(J356="FİRMA İADE",FİLTRE!$H$5="FİRMA İADE"),1,0)+
IF(AND(J356="İMHA",FİLTRE!$H$5="İMHA"),1,0)</f>
        <v>1</v>
      </c>
      <c r="I356" s="5"/>
      <c r="J356" s="3"/>
      <c r="K356" s="3"/>
      <c r="L356" s="28" t="str">
        <f>(IF(K356="","",(VLOOKUP(K356,'ÜRÜN LİSTESİ'!B:C,2,0))))</f>
        <v/>
      </c>
      <c r="M356" s="29" t="str">
        <f>IF(K356="","",VLOOKUP(K356,'ÜRÜN LİSTESİ'!B:D,3,0))</f>
        <v/>
      </c>
      <c r="N356" s="28" t="str">
        <f>IF(K356="","",VLOOKUP(K356,'ÜRÜN LİSTESİ'!B:F,5,0))</f>
        <v/>
      </c>
      <c r="O356" s="5"/>
      <c r="P356" s="56" t="str">
        <f t="shared" ca="1" si="118"/>
        <v/>
      </c>
      <c r="Q356" s="57"/>
      <c r="R356" s="51" t="str">
        <f>IF(K356="","",
(IF($AK$2&gt;$AL$2,0,IF(K356="","",VLOOKUP(K356,'ÜRÜN LİSTESİ'!B:F,4,0)))))</f>
        <v/>
      </c>
      <c r="S356" s="51" t="str">
        <f t="shared" si="120"/>
        <v/>
      </c>
      <c r="T356" s="58" t="str">
        <f t="shared" ca="1" si="121"/>
        <v/>
      </c>
      <c r="U356" s="54" t="str">
        <f t="shared" ca="1" si="122"/>
        <v/>
      </c>
      <c r="V356" s="23"/>
      <c r="W356" s="54" t="str">
        <f t="shared" ca="1" si="123"/>
        <v/>
      </c>
      <c r="X356" s="54" t="str">
        <f t="shared" ca="1" si="124"/>
        <v/>
      </c>
      <c r="Y356"/>
      <c r="Z356"/>
      <c r="AA356" s="54" t="str">
        <f t="shared" si="125"/>
        <v/>
      </c>
      <c r="AB356" s="89" t="str">
        <f t="shared" ca="1" si="126"/>
        <v/>
      </c>
      <c r="AC356" s="89" t="str">
        <f t="shared" ca="1" si="127"/>
        <v/>
      </c>
      <c r="AD356"/>
      <c r="AE356" s="79" t="e">
        <f t="shared" si="130"/>
        <v>#VALUE!</v>
      </c>
      <c r="AF356" s="79" t="str">
        <f t="shared" si="131"/>
        <v/>
      </c>
      <c r="AG356" s="81" t="str">
        <f t="shared" si="128"/>
        <v/>
      </c>
      <c r="AH356" s="81" t="e">
        <f t="shared" si="132"/>
        <v>#VALUE!</v>
      </c>
      <c r="AI356" s="81" t="str">
        <f t="shared" si="133"/>
        <v/>
      </c>
      <c r="AJ356"/>
      <c r="AK356"/>
      <c r="AL356"/>
      <c r="AM356">
        <f t="shared" si="119"/>
        <v>0</v>
      </c>
      <c r="AN356">
        <f>COUNTIFS($L$1:L356,L356,$O$1:O356,O356)</f>
        <v>0</v>
      </c>
      <c r="AO356">
        <f t="shared" si="129"/>
        <v>0</v>
      </c>
      <c r="AP356">
        <f>COUNTIFS($J$4:J356,"SAYIM",$L$4:L356,L356,$O$4:O356,O356)</f>
        <v>0</v>
      </c>
      <c r="AQ356"/>
      <c r="AR356" s="1" t="str">
        <f>FİLTRE!$H$5</f>
        <v>TÜMÜ</v>
      </c>
      <c r="AS356"/>
      <c r="AU356" s="56">
        <f t="shared" si="134"/>
        <v>0</v>
      </c>
      <c r="AV356" s="54" t="str">
        <f t="shared" ca="1" si="135"/>
        <v/>
      </c>
      <c r="AW356" s="54" t="str">
        <f t="shared" ca="1" si="136"/>
        <v/>
      </c>
    </row>
    <row r="357" spans="2:49" x14ac:dyDescent="0.25">
      <c r="B357" s="1" t="str">
        <f>IF(I357="","",
(IF(N357=FİLTRE!$H$6,2,0)+IF(FİLTRE!$H$6="TOPLAM",2,0))
)</f>
        <v/>
      </c>
      <c r="C357">
        <f ca="1">IF(FİLTRE!$M$5="",9,(IF(U357&gt;=FİLTRE!$M$5,1,0)))</f>
        <v>1</v>
      </c>
      <c r="D357" s="1">
        <f ca="1">IF(FİLTRE!$M$6="",9,(IF('SKT LİSTESİ'!P357&lt;=FİLTRE!$M$6,1,0)))</f>
        <v>0</v>
      </c>
      <c r="E357" s="25" t="str">
        <f>IF(I357="","",(COUNTIFS($L$4:L357,L357)))</f>
        <v/>
      </c>
      <c r="F357" s="13">
        <f ca="1">IF(OR(B357&lt;&gt;2,C357&lt;&gt;1,D357&lt;&gt;1,H357&lt;&gt;1),0,
COUNTIFS($B$4:B357,2,$C$4:C357,1,$D$4:D357,1,$H$4:H357,1))</f>
        <v>0</v>
      </c>
      <c r="G357" s="26" t="str">
        <f>IF(I357="","",(COUNTIF($E$4:E357,E357)))</f>
        <v/>
      </c>
      <c r="H357" s="1">
        <f ca="1">IF(AND(J357="SAYIM",FİLTRE!$H$5="RAFTA",U357&lt;&gt;0),1,0)+
IF(AND(J357="İADE DEPO",FİLTRE!$H$5="İADE DEPO"),1,0)+
IF(FİLTRE!$H$5="TÜMÜ",1,0)+
IF(AND(J357="FİRMA İADE",FİLTRE!$H$5="FİRMA İADE"),1,0)+
IF(AND(J357="İMHA",FİLTRE!$H$5="İMHA"),1,0)</f>
        <v>1</v>
      </c>
      <c r="I357" s="5"/>
      <c r="J357" s="3"/>
      <c r="K357" s="3"/>
      <c r="L357" s="28" t="str">
        <f>(IF(K357="","",(VLOOKUP(K357,'ÜRÜN LİSTESİ'!B:C,2,0))))</f>
        <v/>
      </c>
      <c r="M357" s="29" t="str">
        <f>IF(K357="","",VLOOKUP(K357,'ÜRÜN LİSTESİ'!B:D,3,0))</f>
        <v/>
      </c>
      <c r="N357" s="28" t="str">
        <f>IF(K357="","",VLOOKUP(K357,'ÜRÜN LİSTESİ'!B:F,5,0))</f>
        <v/>
      </c>
      <c r="O357" s="5"/>
      <c r="P357" s="56" t="str">
        <f t="shared" ca="1" si="118"/>
        <v/>
      </c>
      <c r="Q357" s="57"/>
      <c r="R357" s="51" t="str">
        <f>IF(K357="","",
(IF($AK$2&gt;$AL$2,0,IF(K357="","",VLOOKUP(K357,'ÜRÜN LİSTESİ'!B:F,4,0)))))</f>
        <v/>
      </c>
      <c r="S357" s="51" t="str">
        <f t="shared" si="120"/>
        <v/>
      </c>
      <c r="T357" s="58" t="str">
        <f t="shared" ca="1" si="121"/>
        <v/>
      </c>
      <c r="U357" s="54" t="str">
        <f t="shared" ca="1" si="122"/>
        <v/>
      </c>
      <c r="V357" s="23"/>
      <c r="W357" s="54" t="str">
        <f t="shared" ca="1" si="123"/>
        <v/>
      </c>
      <c r="X357" s="54" t="str">
        <f t="shared" ca="1" si="124"/>
        <v/>
      </c>
      <c r="Y357"/>
      <c r="Z357"/>
      <c r="AA357" s="54" t="str">
        <f t="shared" si="125"/>
        <v/>
      </c>
      <c r="AB357" s="89" t="str">
        <f t="shared" ca="1" si="126"/>
        <v/>
      </c>
      <c r="AC357" s="89" t="str">
        <f t="shared" ca="1" si="127"/>
        <v/>
      </c>
      <c r="AD357"/>
      <c r="AE357" s="79" t="e">
        <f t="shared" si="130"/>
        <v>#VALUE!</v>
      </c>
      <c r="AF357" s="79" t="str">
        <f t="shared" si="131"/>
        <v/>
      </c>
      <c r="AG357" s="81" t="str">
        <f t="shared" si="128"/>
        <v/>
      </c>
      <c r="AH357" s="81" t="e">
        <f t="shared" si="132"/>
        <v>#VALUE!</v>
      </c>
      <c r="AI357" s="81" t="str">
        <f t="shared" si="133"/>
        <v/>
      </c>
      <c r="AJ357"/>
      <c r="AK357"/>
      <c r="AL357"/>
      <c r="AM357">
        <f t="shared" si="119"/>
        <v>0</v>
      </c>
      <c r="AN357">
        <f>COUNTIFS($L$1:L357,L357,$O$1:O357,O357)</f>
        <v>0</v>
      </c>
      <c r="AO357">
        <f t="shared" si="129"/>
        <v>0</v>
      </c>
      <c r="AP357">
        <f>COUNTIFS($J$4:J357,"SAYIM",$L$4:L357,L357,$O$4:O357,O357)</f>
        <v>0</v>
      </c>
      <c r="AQ357"/>
      <c r="AR357" s="1" t="str">
        <f>FİLTRE!$H$5</f>
        <v>TÜMÜ</v>
      </c>
      <c r="AS357"/>
      <c r="AU357" s="56">
        <f t="shared" si="134"/>
        <v>0</v>
      </c>
      <c r="AV357" s="54" t="str">
        <f t="shared" ca="1" si="135"/>
        <v/>
      </c>
      <c r="AW357" s="54" t="str">
        <f t="shared" ca="1" si="136"/>
        <v/>
      </c>
    </row>
    <row r="358" spans="2:49" x14ac:dyDescent="0.25">
      <c r="B358" s="1" t="str">
        <f>IF(I358="","",
(IF(N358=FİLTRE!$H$6,2,0)+IF(FİLTRE!$H$6="TOPLAM",2,0))
)</f>
        <v/>
      </c>
      <c r="C358">
        <f ca="1">IF(FİLTRE!$M$5="",9,(IF(U358&gt;=FİLTRE!$M$5,1,0)))</f>
        <v>1</v>
      </c>
      <c r="D358" s="1">
        <f ca="1">IF(FİLTRE!$M$6="",9,(IF('SKT LİSTESİ'!P358&lt;=FİLTRE!$M$6,1,0)))</f>
        <v>0</v>
      </c>
      <c r="E358" s="25" t="str">
        <f>IF(I358="","",(COUNTIFS($L$4:L358,L358)))</f>
        <v/>
      </c>
      <c r="F358" s="13">
        <f ca="1">IF(OR(B358&lt;&gt;2,C358&lt;&gt;1,D358&lt;&gt;1,H358&lt;&gt;1),0,
COUNTIFS($B$4:B358,2,$C$4:C358,1,$D$4:D358,1,$H$4:H358,1))</f>
        <v>0</v>
      </c>
      <c r="G358" s="26" t="str">
        <f>IF(I358="","",(COUNTIF($E$4:E358,E358)))</f>
        <v/>
      </c>
      <c r="H358" s="1">
        <f ca="1">IF(AND(J358="SAYIM",FİLTRE!$H$5="RAFTA",U358&lt;&gt;0),1,0)+
IF(AND(J358="İADE DEPO",FİLTRE!$H$5="İADE DEPO"),1,0)+
IF(FİLTRE!$H$5="TÜMÜ",1,0)+
IF(AND(J358="FİRMA İADE",FİLTRE!$H$5="FİRMA İADE"),1,0)+
IF(AND(J358="İMHA",FİLTRE!$H$5="İMHA"),1,0)</f>
        <v>1</v>
      </c>
      <c r="I358" s="5"/>
      <c r="J358" s="3"/>
      <c r="K358" s="3"/>
      <c r="L358" s="28" t="str">
        <f>(IF(K358="","",(VLOOKUP(K358,'ÜRÜN LİSTESİ'!B:C,2,0))))</f>
        <v/>
      </c>
      <c r="M358" s="29" t="str">
        <f>IF(K358="","",VLOOKUP(K358,'ÜRÜN LİSTESİ'!B:D,3,0))</f>
        <v/>
      </c>
      <c r="N358" s="28" t="str">
        <f>IF(K358="","",VLOOKUP(K358,'ÜRÜN LİSTESİ'!B:F,5,0))</f>
        <v/>
      </c>
      <c r="O358" s="5"/>
      <c r="P358" s="56" t="str">
        <f t="shared" ca="1" si="118"/>
        <v/>
      </c>
      <c r="Q358" s="57"/>
      <c r="R358" s="51" t="str">
        <f>IF(K358="","",
(IF($AK$2&gt;$AL$2,0,IF(K358="","",VLOOKUP(K358,'ÜRÜN LİSTESİ'!B:F,4,0)))))</f>
        <v/>
      </c>
      <c r="S358" s="51" t="str">
        <f t="shared" si="120"/>
        <v/>
      </c>
      <c r="T358" s="58" t="str">
        <f t="shared" ca="1" si="121"/>
        <v/>
      </c>
      <c r="U358" s="54" t="str">
        <f t="shared" ca="1" si="122"/>
        <v/>
      </c>
      <c r="V358" s="23"/>
      <c r="W358" s="54" t="str">
        <f t="shared" ca="1" si="123"/>
        <v/>
      </c>
      <c r="X358" s="54" t="str">
        <f t="shared" ca="1" si="124"/>
        <v/>
      </c>
      <c r="Y358"/>
      <c r="Z358"/>
      <c r="AA358" s="54" t="str">
        <f t="shared" si="125"/>
        <v/>
      </c>
      <c r="AB358" s="89" t="str">
        <f t="shared" ca="1" si="126"/>
        <v/>
      </c>
      <c r="AC358" s="89" t="str">
        <f t="shared" ca="1" si="127"/>
        <v/>
      </c>
      <c r="AD358"/>
      <c r="AE358" s="79" t="e">
        <f t="shared" si="130"/>
        <v>#VALUE!</v>
      </c>
      <c r="AF358" s="79" t="str">
        <f t="shared" si="131"/>
        <v/>
      </c>
      <c r="AG358" s="81" t="str">
        <f t="shared" si="128"/>
        <v/>
      </c>
      <c r="AH358" s="81" t="e">
        <f t="shared" si="132"/>
        <v>#VALUE!</v>
      </c>
      <c r="AI358" s="81" t="str">
        <f t="shared" si="133"/>
        <v/>
      </c>
      <c r="AJ358"/>
      <c r="AK358"/>
      <c r="AL358"/>
      <c r="AM358">
        <f t="shared" si="119"/>
        <v>0</v>
      </c>
      <c r="AN358">
        <f>COUNTIFS($L$1:L358,L358,$O$1:O358,O358)</f>
        <v>0</v>
      </c>
      <c r="AO358">
        <f t="shared" si="129"/>
        <v>0</v>
      </c>
      <c r="AP358">
        <f>COUNTIFS($J$4:J358,"SAYIM",$L$4:L358,L358,$O$4:O358,O358)</f>
        <v>0</v>
      </c>
      <c r="AQ358"/>
      <c r="AR358" s="1" t="str">
        <f>FİLTRE!$H$5</f>
        <v>TÜMÜ</v>
      </c>
      <c r="AS358"/>
      <c r="AU358" s="56">
        <f t="shared" si="134"/>
        <v>0</v>
      </c>
      <c r="AV358" s="54" t="str">
        <f t="shared" ca="1" si="135"/>
        <v/>
      </c>
      <c r="AW358" s="54" t="str">
        <f t="shared" ca="1" si="136"/>
        <v/>
      </c>
    </row>
    <row r="359" spans="2:49" x14ac:dyDescent="0.25">
      <c r="B359" s="1" t="str">
        <f>IF(I359="","",
(IF(N359=FİLTRE!$H$6,2,0)+IF(FİLTRE!$H$6="TOPLAM",2,0))
)</f>
        <v/>
      </c>
      <c r="C359">
        <f ca="1">IF(FİLTRE!$M$5="",9,(IF(U359&gt;=FİLTRE!$M$5,1,0)))</f>
        <v>1</v>
      </c>
      <c r="D359" s="1">
        <f ca="1">IF(FİLTRE!$M$6="",9,(IF('SKT LİSTESİ'!P359&lt;=FİLTRE!$M$6,1,0)))</f>
        <v>0</v>
      </c>
      <c r="E359" s="25" t="str">
        <f>IF(I359="","",(COUNTIFS($L$4:L359,L359)))</f>
        <v/>
      </c>
      <c r="F359" s="13">
        <f ca="1">IF(OR(B359&lt;&gt;2,C359&lt;&gt;1,D359&lt;&gt;1,H359&lt;&gt;1),0,
COUNTIFS($B$4:B359,2,$C$4:C359,1,$D$4:D359,1,$H$4:H359,1))</f>
        <v>0</v>
      </c>
      <c r="G359" s="26" t="str">
        <f>IF(I359="","",(COUNTIF($E$4:E359,E359)))</f>
        <v/>
      </c>
      <c r="H359" s="1">
        <f ca="1">IF(AND(J359="SAYIM",FİLTRE!$H$5="RAFTA",U359&lt;&gt;0),1,0)+
IF(AND(J359="İADE DEPO",FİLTRE!$H$5="İADE DEPO"),1,0)+
IF(FİLTRE!$H$5="TÜMÜ",1,0)+
IF(AND(J359="FİRMA İADE",FİLTRE!$H$5="FİRMA İADE"),1,0)+
IF(AND(J359="İMHA",FİLTRE!$H$5="İMHA"),1,0)</f>
        <v>1</v>
      </c>
      <c r="I359" s="5"/>
      <c r="J359" s="3"/>
      <c r="K359" s="3"/>
      <c r="L359" s="28" t="str">
        <f>(IF(K359="","",(VLOOKUP(K359,'ÜRÜN LİSTESİ'!B:C,2,0))))</f>
        <v/>
      </c>
      <c r="M359" s="29" t="str">
        <f>IF(K359="","",VLOOKUP(K359,'ÜRÜN LİSTESİ'!B:D,3,0))</f>
        <v/>
      </c>
      <c r="N359" s="28" t="str">
        <f>IF(K359="","",VLOOKUP(K359,'ÜRÜN LİSTESİ'!B:F,5,0))</f>
        <v/>
      </c>
      <c r="O359" s="5"/>
      <c r="P359" s="56" t="str">
        <f t="shared" ca="1" si="118"/>
        <v/>
      </c>
      <c r="Q359" s="57"/>
      <c r="R359" s="51" t="str">
        <f>IF(K359="","",
(IF($AK$2&gt;$AL$2,0,IF(K359="","",VLOOKUP(K359,'ÜRÜN LİSTESİ'!B:F,4,0)))))</f>
        <v/>
      </c>
      <c r="S359" s="51" t="str">
        <f t="shared" si="120"/>
        <v/>
      </c>
      <c r="T359" s="58" t="str">
        <f t="shared" ca="1" si="121"/>
        <v/>
      </c>
      <c r="U359" s="54" t="str">
        <f t="shared" ca="1" si="122"/>
        <v/>
      </c>
      <c r="V359" s="23"/>
      <c r="W359" s="54" t="str">
        <f t="shared" ca="1" si="123"/>
        <v/>
      </c>
      <c r="X359" s="54" t="str">
        <f t="shared" ca="1" si="124"/>
        <v/>
      </c>
      <c r="Y359"/>
      <c r="Z359"/>
      <c r="AA359" s="54" t="str">
        <f t="shared" si="125"/>
        <v/>
      </c>
      <c r="AB359" s="89" t="str">
        <f t="shared" ca="1" si="126"/>
        <v/>
      </c>
      <c r="AC359" s="89" t="str">
        <f t="shared" ca="1" si="127"/>
        <v/>
      </c>
      <c r="AD359"/>
      <c r="AE359" s="79" t="e">
        <f t="shared" si="130"/>
        <v>#VALUE!</v>
      </c>
      <c r="AF359" s="79" t="str">
        <f t="shared" si="131"/>
        <v/>
      </c>
      <c r="AG359" s="81" t="str">
        <f t="shared" si="128"/>
        <v/>
      </c>
      <c r="AH359" s="81" t="e">
        <f t="shared" si="132"/>
        <v>#VALUE!</v>
      </c>
      <c r="AI359" s="81" t="str">
        <f t="shared" si="133"/>
        <v/>
      </c>
      <c r="AJ359"/>
      <c r="AK359"/>
      <c r="AL359"/>
      <c r="AM359">
        <f t="shared" si="119"/>
        <v>0</v>
      </c>
      <c r="AN359">
        <f>COUNTIFS($L$1:L359,L359,$O$1:O359,O359)</f>
        <v>0</v>
      </c>
      <c r="AO359">
        <f t="shared" si="129"/>
        <v>0</v>
      </c>
      <c r="AP359">
        <f>COUNTIFS($J$4:J359,"SAYIM",$L$4:L359,L359,$O$4:O359,O359)</f>
        <v>0</v>
      </c>
      <c r="AQ359"/>
      <c r="AR359" s="1" t="str">
        <f>FİLTRE!$H$5</f>
        <v>TÜMÜ</v>
      </c>
      <c r="AS359"/>
      <c r="AU359" s="56">
        <f t="shared" si="134"/>
        <v>0</v>
      </c>
      <c r="AV359" s="54" t="str">
        <f t="shared" ca="1" si="135"/>
        <v/>
      </c>
      <c r="AW359" s="54" t="str">
        <f t="shared" ca="1" si="136"/>
        <v/>
      </c>
    </row>
    <row r="360" spans="2:49" x14ac:dyDescent="0.25">
      <c r="B360" s="1" t="str">
        <f>IF(I360="","",
(IF(N360=FİLTRE!$H$6,2,0)+IF(FİLTRE!$H$6="TOPLAM",2,0))
)</f>
        <v/>
      </c>
      <c r="C360">
        <f ca="1">IF(FİLTRE!$M$5="",9,(IF(U360&gt;=FİLTRE!$M$5,1,0)))</f>
        <v>1</v>
      </c>
      <c r="D360" s="1">
        <f ca="1">IF(FİLTRE!$M$6="",9,(IF('SKT LİSTESİ'!P360&lt;=FİLTRE!$M$6,1,0)))</f>
        <v>0</v>
      </c>
      <c r="E360" s="25" t="str">
        <f>IF(I360="","",(COUNTIFS($L$4:L360,L360)))</f>
        <v/>
      </c>
      <c r="F360" s="13">
        <f ca="1">IF(OR(B360&lt;&gt;2,C360&lt;&gt;1,D360&lt;&gt;1,H360&lt;&gt;1),0,
COUNTIFS($B$4:B360,2,$C$4:C360,1,$D$4:D360,1,$H$4:H360,1))</f>
        <v>0</v>
      </c>
      <c r="G360" s="26" t="str">
        <f>IF(I360="","",(COUNTIF($E$4:E360,E360)))</f>
        <v/>
      </c>
      <c r="H360" s="1">
        <f ca="1">IF(AND(J360="SAYIM",FİLTRE!$H$5="RAFTA",U360&lt;&gt;0),1,0)+
IF(AND(J360="İADE DEPO",FİLTRE!$H$5="İADE DEPO"),1,0)+
IF(FİLTRE!$H$5="TÜMÜ",1,0)+
IF(AND(J360="FİRMA İADE",FİLTRE!$H$5="FİRMA İADE"),1,0)+
IF(AND(J360="İMHA",FİLTRE!$H$5="İMHA"),1,0)</f>
        <v>1</v>
      </c>
      <c r="I360" s="5"/>
      <c r="J360" s="3"/>
      <c r="K360" s="3"/>
      <c r="L360" s="28" t="str">
        <f>(IF(K360="","",(VLOOKUP(K360,'ÜRÜN LİSTESİ'!B:C,2,0))))</f>
        <v/>
      </c>
      <c r="M360" s="29" t="str">
        <f>IF(K360="","",VLOOKUP(K360,'ÜRÜN LİSTESİ'!B:D,3,0))</f>
        <v/>
      </c>
      <c r="N360" s="28" t="str">
        <f>IF(K360="","",VLOOKUP(K360,'ÜRÜN LİSTESİ'!B:F,5,0))</f>
        <v/>
      </c>
      <c r="O360" s="5"/>
      <c r="P360" s="56" t="str">
        <f t="shared" ca="1" si="118"/>
        <v/>
      </c>
      <c r="Q360" s="57"/>
      <c r="R360" s="51" t="str">
        <f>IF(K360="","",
(IF($AK$2&gt;$AL$2,0,IF(K360="","",VLOOKUP(K360,'ÜRÜN LİSTESİ'!B:F,4,0)))))</f>
        <v/>
      </c>
      <c r="S360" s="51" t="str">
        <f t="shared" si="120"/>
        <v/>
      </c>
      <c r="T360" s="58" t="str">
        <f t="shared" ca="1" si="121"/>
        <v/>
      </c>
      <c r="U360" s="54" t="str">
        <f t="shared" ca="1" si="122"/>
        <v/>
      </c>
      <c r="V360" s="23"/>
      <c r="W360" s="54" t="str">
        <f t="shared" ca="1" si="123"/>
        <v/>
      </c>
      <c r="X360" s="54" t="str">
        <f t="shared" ca="1" si="124"/>
        <v/>
      </c>
      <c r="Y360"/>
      <c r="Z360"/>
      <c r="AA360" s="54" t="str">
        <f t="shared" si="125"/>
        <v/>
      </c>
      <c r="AB360" s="89" t="str">
        <f t="shared" ca="1" si="126"/>
        <v/>
      </c>
      <c r="AC360" s="89" t="str">
        <f t="shared" ca="1" si="127"/>
        <v/>
      </c>
      <c r="AD360"/>
      <c r="AE360" s="79" t="e">
        <f t="shared" si="130"/>
        <v>#VALUE!</v>
      </c>
      <c r="AF360" s="79" t="str">
        <f t="shared" si="131"/>
        <v/>
      </c>
      <c r="AG360" s="81" t="str">
        <f t="shared" si="128"/>
        <v/>
      </c>
      <c r="AH360" s="81" t="e">
        <f t="shared" si="132"/>
        <v>#VALUE!</v>
      </c>
      <c r="AI360" s="81" t="str">
        <f t="shared" si="133"/>
        <v/>
      </c>
      <c r="AJ360"/>
      <c r="AK360"/>
      <c r="AL360"/>
      <c r="AM360">
        <f t="shared" si="119"/>
        <v>0</v>
      </c>
      <c r="AN360">
        <f>COUNTIFS($L$1:L360,L360,$O$1:O360,O360)</f>
        <v>0</v>
      </c>
      <c r="AO360">
        <f t="shared" si="129"/>
        <v>0</v>
      </c>
      <c r="AP360">
        <f>COUNTIFS($J$4:J360,"SAYIM",$L$4:L360,L360,$O$4:O360,O360)</f>
        <v>0</v>
      </c>
      <c r="AQ360"/>
      <c r="AR360" s="1" t="str">
        <f>FİLTRE!$H$5</f>
        <v>TÜMÜ</v>
      </c>
      <c r="AS360"/>
      <c r="AU360" s="56">
        <f t="shared" si="134"/>
        <v>0</v>
      </c>
      <c r="AV360" s="54" t="str">
        <f t="shared" ca="1" si="135"/>
        <v/>
      </c>
      <c r="AW360" s="54" t="str">
        <f t="shared" ca="1" si="136"/>
        <v/>
      </c>
    </row>
    <row r="361" spans="2:49" x14ac:dyDescent="0.25">
      <c r="B361" s="1" t="str">
        <f>IF(I361="","",
(IF(N361=FİLTRE!$H$6,2,0)+IF(FİLTRE!$H$6="TOPLAM",2,0))
)</f>
        <v/>
      </c>
      <c r="C361">
        <f ca="1">IF(FİLTRE!$M$5="",9,(IF(U361&gt;=FİLTRE!$M$5,1,0)))</f>
        <v>1</v>
      </c>
      <c r="D361" s="1">
        <f ca="1">IF(FİLTRE!$M$6="",9,(IF('SKT LİSTESİ'!P361&lt;=FİLTRE!$M$6,1,0)))</f>
        <v>0</v>
      </c>
      <c r="E361" s="25" t="str">
        <f>IF(I361="","",(COUNTIFS($L$4:L361,L361)))</f>
        <v/>
      </c>
      <c r="F361" s="13">
        <f ca="1">IF(OR(B361&lt;&gt;2,C361&lt;&gt;1,D361&lt;&gt;1,H361&lt;&gt;1),0,
COUNTIFS($B$4:B361,2,$C$4:C361,1,$D$4:D361,1,$H$4:H361,1))</f>
        <v>0</v>
      </c>
      <c r="G361" s="26" t="str">
        <f>IF(I361="","",(COUNTIF($E$4:E361,E361)))</f>
        <v/>
      </c>
      <c r="H361" s="1">
        <f ca="1">IF(AND(J361="SAYIM",FİLTRE!$H$5="RAFTA",U361&lt;&gt;0),1,0)+
IF(AND(J361="İADE DEPO",FİLTRE!$H$5="İADE DEPO"),1,0)+
IF(FİLTRE!$H$5="TÜMÜ",1,0)+
IF(AND(J361="FİRMA İADE",FİLTRE!$H$5="FİRMA İADE"),1,0)+
IF(AND(J361="İMHA",FİLTRE!$H$5="İMHA"),1,0)</f>
        <v>1</v>
      </c>
      <c r="I361" s="5"/>
      <c r="J361" s="3"/>
      <c r="K361" s="3"/>
      <c r="L361" s="28" t="str">
        <f>(IF(K361="","",(VLOOKUP(K361,'ÜRÜN LİSTESİ'!B:C,2,0))))</f>
        <v/>
      </c>
      <c r="M361" s="29" t="str">
        <f>IF(K361="","",VLOOKUP(K361,'ÜRÜN LİSTESİ'!B:D,3,0))</f>
        <v/>
      </c>
      <c r="N361" s="28" t="str">
        <f>IF(K361="","",VLOOKUP(K361,'ÜRÜN LİSTESİ'!B:F,5,0))</f>
        <v/>
      </c>
      <c r="O361" s="5"/>
      <c r="P361" s="56" t="str">
        <f t="shared" ca="1" si="118"/>
        <v/>
      </c>
      <c r="Q361" s="57"/>
      <c r="R361" s="51" t="str">
        <f>IF(K361="","",
(IF($AK$2&gt;$AL$2,0,IF(K361="","",VLOOKUP(K361,'ÜRÜN LİSTESİ'!B:F,4,0)))))</f>
        <v/>
      </c>
      <c r="S361" s="51" t="str">
        <f t="shared" si="120"/>
        <v/>
      </c>
      <c r="T361" s="58" t="str">
        <f t="shared" ca="1" si="121"/>
        <v/>
      </c>
      <c r="U361" s="54" t="str">
        <f t="shared" ca="1" si="122"/>
        <v/>
      </c>
      <c r="V361" s="23"/>
      <c r="W361" s="54" t="str">
        <f t="shared" ca="1" si="123"/>
        <v/>
      </c>
      <c r="X361" s="54" t="str">
        <f t="shared" ca="1" si="124"/>
        <v/>
      </c>
      <c r="Y361"/>
      <c r="Z361"/>
      <c r="AA361" s="54" t="str">
        <f t="shared" si="125"/>
        <v/>
      </c>
      <c r="AB361" s="89" t="str">
        <f t="shared" ca="1" si="126"/>
        <v/>
      </c>
      <c r="AC361" s="89" t="str">
        <f t="shared" ca="1" si="127"/>
        <v/>
      </c>
      <c r="AD361"/>
      <c r="AE361" s="79" t="e">
        <f t="shared" si="130"/>
        <v>#VALUE!</v>
      </c>
      <c r="AF361" s="79" t="str">
        <f t="shared" si="131"/>
        <v/>
      </c>
      <c r="AG361" s="81" t="str">
        <f t="shared" si="128"/>
        <v/>
      </c>
      <c r="AH361" s="81" t="e">
        <f t="shared" si="132"/>
        <v>#VALUE!</v>
      </c>
      <c r="AI361" s="81" t="str">
        <f t="shared" si="133"/>
        <v/>
      </c>
      <c r="AJ361"/>
      <c r="AK361"/>
      <c r="AL361"/>
      <c r="AM361">
        <f t="shared" si="119"/>
        <v>0</v>
      </c>
      <c r="AN361">
        <f>COUNTIFS($L$1:L361,L361,$O$1:O361,O361)</f>
        <v>0</v>
      </c>
      <c r="AO361">
        <f t="shared" si="129"/>
        <v>0</v>
      </c>
      <c r="AP361">
        <f>COUNTIFS($J$4:J361,"SAYIM",$L$4:L361,L361,$O$4:O361,O361)</f>
        <v>0</v>
      </c>
      <c r="AQ361"/>
      <c r="AR361" s="1" t="str">
        <f>FİLTRE!$H$5</f>
        <v>TÜMÜ</v>
      </c>
      <c r="AS361"/>
      <c r="AU361" s="56">
        <f t="shared" si="134"/>
        <v>0</v>
      </c>
      <c r="AV361" s="54" t="str">
        <f t="shared" ca="1" si="135"/>
        <v/>
      </c>
      <c r="AW361" s="54" t="str">
        <f t="shared" ca="1" si="136"/>
        <v/>
      </c>
    </row>
    <row r="362" spans="2:49" x14ac:dyDescent="0.25">
      <c r="B362" s="1" t="str">
        <f>IF(I362="","",
(IF(N362=FİLTRE!$H$6,2,0)+IF(FİLTRE!$H$6="TOPLAM",2,0))
)</f>
        <v/>
      </c>
      <c r="C362">
        <f ca="1">IF(FİLTRE!$M$5="",9,(IF(U362&gt;=FİLTRE!$M$5,1,0)))</f>
        <v>1</v>
      </c>
      <c r="D362" s="1">
        <f ca="1">IF(FİLTRE!$M$6="",9,(IF('SKT LİSTESİ'!P362&lt;=FİLTRE!$M$6,1,0)))</f>
        <v>0</v>
      </c>
      <c r="E362" s="25" t="str">
        <f>IF(I362="","",(COUNTIFS($L$4:L362,L362)))</f>
        <v/>
      </c>
      <c r="F362" s="13">
        <f ca="1">IF(OR(B362&lt;&gt;2,C362&lt;&gt;1,D362&lt;&gt;1,H362&lt;&gt;1),0,
COUNTIFS($B$4:B362,2,$C$4:C362,1,$D$4:D362,1,$H$4:H362,1))</f>
        <v>0</v>
      </c>
      <c r="G362" s="26" t="str">
        <f>IF(I362="","",(COUNTIF($E$4:E362,E362)))</f>
        <v/>
      </c>
      <c r="H362" s="1">
        <f ca="1">IF(AND(J362="SAYIM",FİLTRE!$H$5="RAFTA",U362&lt;&gt;0),1,0)+
IF(AND(J362="İADE DEPO",FİLTRE!$H$5="İADE DEPO"),1,0)+
IF(FİLTRE!$H$5="TÜMÜ",1,0)+
IF(AND(J362="FİRMA İADE",FİLTRE!$H$5="FİRMA İADE"),1,0)+
IF(AND(J362="İMHA",FİLTRE!$H$5="İMHA"),1,0)</f>
        <v>1</v>
      </c>
      <c r="I362" s="5"/>
      <c r="J362" s="3"/>
      <c r="K362" s="3"/>
      <c r="L362" s="28" t="str">
        <f>(IF(K362="","",(VLOOKUP(K362,'ÜRÜN LİSTESİ'!B:C,2,0))))</f>
        <v/>
      </c>
      <c r="M362" s="29" t="str">
        <f>IF(K362="","",VLOOKUP(K362,'ÜRÜN LİSTESİ'!B:D,3,0))</f>
        <v/>
      </c>
      <c r="N362" s="28" t="str">
        <f>IF(K362="","",VLOOKUP(K362,'ÜRÜN LİSTESİ'!B:F,5,0))</f>
        <v/>
      </c>
      <c r="O362" s="5"/>
      <c r="P362" s="56" t="str">
        <f t="shared" ca="1" si="118"/>
        <v/>
      </c>
      <c r="Q362" s="57"/>
      <c r="R362" s="51" t="str">
        <f>IF(K362="","",
(IF($AK$2&gt;$AL$2,0,IF(K362="","",VLOOKUP(K362,'ÜRÜN LİSTESİ'!B:F,4,0)))))</f>
        <v/>
      </c>
      <c r="S362" s="51" t="str">
        <f t="shared" si="120"/>
        <v/>
      </c>
      <c r="T362" s="58" t="str">
        <f t="shared" ca="1" si="121"/>
        <v/>
      </c>
      <c r="U362" s="54" t="str">
        <f t="shared" ca="1" si="122"/>
        <v/>
      </c>
      <c r="V362" s="23"/>
      <c r="W362" s="54" t="str">
        <f t="shared" ca="1" si="123"/>
        <v/>
      </c>
      <c r="X362" s="54" t="str">
        <f t="shared" ca="1" si="124"/>
        <v/>
      </c>
      <c r="Y362"/>
      <c r="Z362"/>
      <c r="AA362" s="54" t="str">
        <f t="shared" si="125"/>
        <v/>
      </c>
      <c r="AB362" s="89" t="str">
        <f t="shared" ca="1" si="126"/>
        <v/>
      </c>
      <c r="AC362" s="89" t="str">
        <f t="shared" ca="1" si="127"/>
        <v/>
      </c>
      <c r="AD362"/>
      <c r="AE362" s="79" t="e">
        <f t="shared" si="130"/>
        <v>#VALUE!</v>
      </c>
      <c r="AF362" s="79" t="str">
        <f t="shared" si="131"/>
        <v/>
      </c>
      <c r="AG362" s="81" t="str">
        <f t="shared" si="128"/>
        <v/>
      </c>
      <c r="AH362" s="81" t="e">
        <f t="shared" si="132"/>
        <v>#VALUE!</v>
      </c>
      <c r="AI362" s="81" t="str">
        <f t="shared" si="133"/>
        <v/>
      </c>
      <c r="AJ362"/>
      <c r="AK362"/>
      <c r="AL362"/>
      <c r="AM362">
        <f t="shared" si="119"/>
        <v>0</v>
      </c>
      <c r="AN362">
        <f>COUNTIFS($L$1:L362,L362,$O$1:O362,O362)</f>
        <v>0</v>
      </c>
      <c r="AO362">
        <f t="shared" si="129"/>
        <v>0</v>
      </c>
      <c r="AP362">
        <f>COUNTIFS($J$4:J362,"SAYIM",$L$4:L362,L362,$O$4:O362,O362)</f>
        <v>0</v>
      </c>
      <c r="AQ362"/>
      <c r="AR362" s="1" t="str">
        <f>FİLTRE!$H$5</f>
        <v>TÜMÜ</v>
      </c>
      <c r="AS362"/>
      <c r="AU362" s="56">
        <f t="shared" si="134"/>
        <v>0</v>
      </c>
      <c r="AV362" s="54" t="str">
        <f t="shared" ca="1" si="135"/>
        <v/>
      </c>
      <c r="AW362" s="54" t="str">
        <f t="shared" ca="1" si="136"/>
        <v/>
      </c>
    </row>
    <row r="363" spans="2:49" x14ac:dyDescent="0.25">
      <c r="B363" s="1" t="str">
        <f>IF(I363="","",
(IF(N363=FİLTRE!$H$6,2,0)+IF(FİLTRE!$H$6="TOPLAM",2,0))
)</f>
        <v/>
      </c>
      <c r="C363">
        <f ca="1">IF(FİLTRE!$M$5="",9,(IF(U363&gt;=FİLTRE!$M$5,1,0)))</f>
        <v>1</v>
      </c>
      <c r="D363" s="1">
        <f ca="1">IF(FİLTRE!$M$6="",9,(IF('SKT LİSTESİ'!P363&lt;=FİLTRE!$M$6,1,0)))</f>
        <v>0</v>
      </c>
      <c r="E363" s="25" t="str">
        <f>IF(I363="","",(COUNTIFS($L$4:L363,L363)))</f>
        <v/>
      </c>
      <c r="F363" s="13">
        <f ca="1">IF(OR(B363&lt;&gt;2,C363&lt;&gt;1,D363&lt;&gt;1,H363&lt;&gt;1),0,
COUNTIFS($B$4:B363,2,$C$4:C363,1,$D$4:D363,1,$H$4:H363,1))</f>
        <v>0</v>
      </c>
      <c r="G363" s="26" t="str">
        <f>IF(I363="","",(COUNTIF($E$4:E363,E363)))</f>
        <v/>
      </c>
      <c r="H363" s="1">
        <f ca="1">IF(AND(J363="SAYIM",FİLTRE!$H$5="RAFTA",U363&lt;&gt;0),1,0)+
IF(AND(J363="İADE DEPO",FİLTRE!$H$5="İADE DEPO"),1,0)+
IF(FİLTRE!$H$5="TÜMÜ",1,0)+
IF(AND(J363="FİRMA İADE",FİLTRE!$H$5="FİRMA İADE"),1,0)+
IF(AND(J363="İMHA",FİLTRE!$H$5="İMHA"),1,0)</f>
        <v>1</v>
      </c>
      <c r="I363" s="5"/>
      <c r="J363" s="3"/>
      <c r="K363" s="3"/>
      <c r="L363" s="28" t="str">
        <f>(IF(K363="","",(VLOOKUP(K363,'ÜRÜN LİSTESİ'!B:C,2,0))))</f>
        <v/>
      </c>
      <c r="M363" s="29" t="str">
        <f>IF(K363="","",VLOOKUP(K363,'ÜRÜN LİSTESİ'!B:D,3,0))</f>
        <v/>
      </c>
      <c r="N363" s="28" t="str">
        <f>IF(K363="","",VLOOKUP(K363,'ÜRÜN LİSTESİ'!B:F,5,0))</f>
        <v/>
      </c>
      <c r="O363" s="5"/>
      <c r="P363" s="56" t="str">
        <f t="shared" ca="1" si="118"/>
        <v/>
      </c>
      <c r="Q363" s="57"/>
      <c r="R363" s="51" t="str">
        <f>IF(K363="","",
(IF($AK$2&gt;$AL$2,0,IF(K363="","",VLOOKUP(K363,'ÜRÜN LİSTESİ'!B:F,4,0)))))</f>
        <v/>
      </c>
      <c r="S363" s="51" t="str">
        <f t="shared" si="120"/>
        <v/>
      </c>
      <c r="T363" s="58" t="str">
        <f t="shared" ca="1" si="121"/>
        <v/>
      </c>
      <c r="U363" s="54" t="str">
        <f t="shared" ca="1" si="122"/>
        <v/>
      </c>
      <c r="V363" s="23"/>
      <c r="W363" s="54" t="str">
        <f t="shared" ca="1" si="123"/>
        <v/>
      </c>
      <c r="X363" s="54" t="str">
        <f t="shared" ca="1" si="124"/>
        <v/>
      </c>
      <c r="Y363"/>
      <c r="Z363"/>
      <c r="AA363" s="54" t="str">
        <f t="shared" si="125"/>
        <v/>
      </c>
      <c r="AB363" s="89" t="str">
        <f t="shared" ca="1" si="126"/>
        <v/>
      </c>
      <c r="AC363" s="89" t="str">
        <f t="shared" ca="1" si="127"/>
        <v/>
      </c>
      <c r="AD363"/>
      <c r="AE363" s="79" t="e">
        <f t="shared" si="130"/>
        <v>#VALUE!</v>
      </c>
      <c r="AF363" s="79" t="str">
        <f t="shared" si="131"/>
        <v/>
      </c>
      <c r="AG363" s="81" t="str">
        <f t="shared" si="128"/>
        <v/>
      </c>
      <c r="AH363" s="81" t="e">
        <f t="shared" si="132"/>
        <v>#VALUE!</v>
      </c>
      <c r="AI363" s="81" t="str">
        <f t="shared" si="133"/>
        <v/>
      </c>
      <c r="AJ363"/>
      <c r="AK363"/>
      <c r="AL363"/>
      <c r="AM363">
        <f t="shared" si="119"/>
        <v>0</v>
      </c>
      <c r="AN363">
        <f>COUNTIFS($L$1:L363,L363,$O$1:O363,O363)</f>
        <v>0</v>
      </c>
      <c r="AO363">
        <f t="shared" si="129"/>
        <v>0</v>
      </c>
      <c r="AP363">
        <f>COUNTIFS($J$4:J363,"SAYIM",$L$4:L363,L363,$O$4:O363,O363)</f>
        <v>0</v>
      </c>
      <c r="AQ363"/>
      <c r="AR363" s="1" t="str">
        <f>FİLTRE!$H$5</f>
        <v>TÜMÜ</v>
      </c>
      <c r="AS363"/>
      <c r="AU363" s="56">
        <f t="shared" si="134"/>
        <v>0</v>
      </c>
      <c r="AV363" s="54" t="str">
        <f t="shared" ca="1" si="135"/>
        <v/>
      </c>
      <c r="AW363" s="54" t="str">
        <f t="shared" ca="1" si="136"/>
        <v/>
      </c>
    </row>
    <row r="364" spans="2:49" x14ac:dyDescent="0.25">
      <c r="B364" s="1" t="str">
        <f>IF(I364="","",
(IF(N364=FİLTRE!$H$6,2,0)+IF(FİLTRE!$H$6="TOPLAM",2,0))
)</f>
        <v/>
      </c>
      <c r="C364">
        <f ca="1">IF(FİLTRE!$M$5="",9,(IF(U364&gt;=FİLTRE!$M$5,1,0)))</f>
        <v>1</v>
      </c>
      <c r="D364" s="1">
        <f ca="1">IF(FİLTRE!$M$6="",9,(IF('SKT LİSTESİ'!P364&lt;=FİLTRE!$M$6,1,0)))</f>
        <v>0</v>
      </c>
      <c r="E364" s="25" t="str">
        <f>IF(I364="","",(COUNTIFS($L$4:L364,L364)))</f>
        <v/>
      </c>
      <c r="F364" s="13">
        <f ca="1">IF(OR(B364&lt;&gt;2,C364&lt;&gt;1,D364&lt;&gt;1,H364&lt;&gt;1),0,
COUNTIFS($B$4:B364,2,$C$4:C364,1,$D$4:D364,1,$H$4:H364,1))</f>
        <v>0</v>
      </c>
      <c r="G364" s="26" t="str">
        <f>IF(I364="","",(COUNTIF($E$4:E364,E364)))</f>
        <v/>
      </c>
      <c r="H364" s="1">
        <f ca="1">IF(AND(J364="SAYIM",FİLTRE!$H$5="RAFTA",U364&lt;&gt;0),1,0)+
IF(AND(J364="İADE DEPO",FİLTRE!$H$5="İADE DEPO"),1,0)+
IF(FİLTRE!$H$5="TÜMÜ",1,0)+
IF(AND(J364="FİRMA İADE",FİLTRE!$H$5="FİRMA İADE"),1,0)+
IF(AND(J364="İMHA",FİLTRE!$H$5="İMHA"),1,0)</f>
        <v>1</v>
      </c>
      <c r="I364" s="5"/>
      <c r="J364" s="3"/>
      <c r="K364" s="3"/>
      <c r="L364" s="28" t="str">
        <f>(IF(K364="","",(VLOOKUP(K364,'ÜRÜN LİSTESİ'!B:C,2,0))))</f>
        <v/>
      </c>
      <c r="M364" s="29" t="str">
        <f>IF(K364="","",VLOOKUP(K364,'ÜRÜN LİSTESİ'!B:D,3,0))</f>
        <v/>
      </c>
      <c r="N364" s="28" t="str">
        <f>IF(K364="","",VLOOKUP(K364,'ÜRÜN LİSTESİ'!B:F,5,0))</f>
        <v/>
      </c>
      <c r="O364" s="5"/>
      <c r="P364" s="56" t="str">
        <f t="shared" ca="1" si="118"/>
        <v/>
      </c>
      <c r="Q364" s="57"/>
      <c r="R364" s="51" t="str">
        <f>IF(K364="","",
(IF($AK$2&gt;$AL$2,0,IF(K364="","",VLOOKUP(K364,'ÜRÜN LİSTESİ'!B:F,4,0)))))</f>
        <v/>
      </c>
      <c r="S364" s="51" t="str">
        <f t="shared" si="120"/>
        <v/>
      </c>
      <c r="T364" s="58" t="str">
        <f t="shared" ca="1" si="121"/>
        <v/>
      </c>
      <c r="U364" s="54" t="str">
        <f t="shared" ca="1" si="122"/>
        <v/>
      </c>
      <c r="V364" s="23"/>
      <c r="W364" s="54" t="str">
        <f t="shared" ca="1" si="123"/>
        <v/>
      </c>
      <c r="X364" s="54" t="str">
        <f t="shared" ca="1" si="124"/>
        <v/>
      </c>
      <c r="Y364"/>
      <c r="Z364"/>
      <c r="AA364" s="54" t="str">
        <f t="shared" si="125"/>
        <v/>
      </c>
      <c r="AB364" s="89" t="str">
        <f t="shared" ca="1" si="126"/>
        <v/>
      </c>
      <c r="AC364" s="89" t="str">
        <f t="shared" ca="1" si="127"/>
        <v/>
      </c>
      <c r="AD364"/>
      <c r="AE364" s="79" t="e">
        <f t="shared" si="130"/>
        <v>#VALUE!</v>
      </c>
      <c r="AF364" s="79" t="str">
        <f t="shared" si="131"/>
        <v/>
      </c>
      <c r="AG364" s="81" t="str">
        <f t="shared" si="128"/>
        <v/>
      </c>
      <c r="AH364" s="81" t="e">
        <f t="shared" si="132"/>
        <v>#VALUE!</v>
      </c>
      <c r="AI364" s="81" t="str">
        <f t="shared" si="133"/>
        <v/>
      </c>
      <c r="AJ364"/>
      <c r="AK364"/>
      <c r="AL364"/>
      <c r="AM364">
        <f t="shared" si="119"/>
        <v>0</v>
      </c>
      <c r="AN364">
        <f>COUNTIFS($L$1:L364,L364,$O$1:O364,O364)</f>
        <v>0</v>
      </c>
      <c r="AO364">
        <f t="shared" si="129"/>
        <v>0</v>
      </c>
      <c r="AP364">
        <f>COUNTIFS($J$4:J364,"SAYIM",$L$4:L364,L364,$O$4:O364,O364)</f>
        <v>0</v>
      </c>
      <c r="AQ364"/>
      <c r="AR364" s="1" t="str">
        <f>FİLTRE!$H$5</f>
        <v>TÜMÜ</v>
      </c>
      <c r="AS364"/>
      <c r="AU364" s="56">
        <f t="shared" si="134"/>
        <v>0</v>
      </c>
      <c r="AV364" s="54" t="str">
        <f t="shared" ca="1" si="135"/>
        <v/>
      </c>
      <c r="AW364" s="54" t="str">
        <f t="shared" ca="1" si="136"/>
        <v/>
      </c>
    </row>
    <row r="365" spans="2:49" x14ac:dyDescent="0.25">
      <c r="B365" s="1" t="str">
        <f>IF(I365="","",
(IF(N365=FİLTRE!$H$6,2,0)+IF(FİLTRE!$H$6="TOPLAM",2,0))
)</f>
        <v/>
      </c>
      <c r="C365">
        <f ca="1">IF(FİLTRE!$M$5="",9,(IF(U365&gt;=FİLTRE!$M$5,1,0)))</f>
        <v>1</v>
      </c>
      <c r="D365" s="1">
        <f ca="1">IF(FİLTRE!$M$6="",9,(IF('SKT LİSTESİ'!P365&lt;=FİLTRE!$M$6,1,0)))</f>
        <v>0</v>
      </c>
      <c r="E365" s="25" t="str">
        <f>IF(I365="","",(COUNTIFS($L$4:L365,L365)))</f>
        <v/>
      </c>
      <c r="F365" s="13">
        <f ca="1">IF(OR(B365&lt;&gt;2,C365&lt;&gt;1,D365&lt;&gt;1,H365&lt;&gt;1),0,
COUNTIFS($B$4:B365,2,$C$4:C365,1,$D$4:D365,1,$H$4:H365,1))</f>
        <v>0</v>
      </c>
      <c r="G365" s="26" t="str">
        <f>IF(I365="","",(COUNTIF($E$4:E365,E365)))</f>
        <v/>
      </c>
      <c r="H365" s="1">
        <f ca="1">IF(AND(J365="SAYIM",FİLTRE!$H$5="RAFTA",U365&lt;&gt;0),1,0)+
IF(AND(J365="İADE DEPO",FİLTRE!$H$5="İADE DEPO"),1,0)+
IF(FİLTRE!$H$5="TÜMÜ",1,0)+
IF(AND(J365="FİRMA İADE",FİLTRE!$H$5="FİRMA İADE"),1,0)+
IF(AND(J365="İMHA",FİLTRE!$H$5="İMHA"),1,0)</f>
        <v>1</v>
      </c>
      <c r="I365" s="5"/>
      <c r="J365" s="3"/>
      <c r="K365" s="3"/>
      <c r="L365" s="28" t="str">
        <f>(IF(K365="","",(VLOOKUP(K365,'ÜRÜN LİSTESİ'!B:C,2,0))))</f>
        <v/>
      </c>
      <c r="M365" s="29" t="str">
        <f>IF(K365="","",VLOOKUP(K365,'ÜRÜN LİSTESİ'!B:D,3,0))</f>
        <v/>
      </c>
      <c r="N365" s="28" t="str">
        <f>IF(K365="","",VLOOKUP(K365,'ÜRÜN LİSTESİ'!B:F,5,0))</f>
        <v/>
      </c>
      <c r="O365" s="5"/>
      <c r="P365" s="56" t="str">
        <f t="shared" ca="1" si="118"/>
        <v/>
      </c>
      <c r="Q365" s="57"/>
      <c r="R365" s="51" t="str">
        <f>IF(K365="","",
(IF($AK$2&gt;$AL$2,0,IF(K365="","",VLOOKUP(K365,'ÜRÜN LİSTESİ'!B:F,4,0)))))</f>
        <v/>
      </c>
      <c r="S365" s="51" t="str">
        <f t="shared" si="120"/>
        <v/>
      </c>
      <c r="T365" s="58" t="str">
        <f t="shared" ca="1" si="121"/>
        <v/>
      </c>
      <c r="U365" s="54" t="str">
        <f t="shared" ca="1" si="122"/>
        <v/>
      </c>
      <c r="V365" s="23"/>
      <c r="W365" s="54" t="str">
        <f t="shared" ca="1" si="123"/>
        <v/>
      </c>
      <c r="X365" s="54" t="str">
        <f t="shared" ca="1" si="124"/>
        <v/>
      </c>
      <c r="Y365"/>
      <c r="Z365"/>
      <c r="AA365" s="54" t="str">
        <f t="shared" si="125"/>
        <v/>
      </c>
      <c r="AB365" s="89" t="str">
        <f t="shared" ca="1" si="126"/>
        <v/>
      </c>
      <c r="AC365" s="89" t="str">
        <f t="shared" ca="1" si="127"/>
        <v/>
      </c>
      <c r="AD365"/>
      <c r="AE365" s="79" t="e">
        <f t="shared" si="130"/>
        <v>#VALUE!</v>
      </c>
      <c r="AF365" s="79" t="str">
        <f t="shared" si="131"/>
        <v/>
      </c>
      <c r="AG365" s="81" t="str">
        <f t="shared" si="128"/>
        <v/>
      </c>
      <c r="AH365" s="81" t="e">
        <f t="shared" si="132"/>
        <v>#VALUE!</v>
      </c>
      <c r="AI365" s="81" t="str">
        <f t="shared" si="133"/>
        <v/>
      </c>
      <c r="AJ365"/>
      <c r="AK365"/>
      <c r="AL365"/>
      <c r="AM365">
        <f t="shared" si="119"/>
        <v>0</v>
      </c>
      <c r="AN365">
        <f>COUNTIFS($L$1:L365,L365,$O$1:O365,O365)</f>
        <v>0</v>
      </c>
      <c r="AO365">
        <f t="shared" si="129"/>
        <v>0</v>
      </c>
      <c r="AP365">
        <f>COUNTIFS($J$4:J365,"SAYIM",$L$4:L365,L365,$O$4:O365,O365)</f>
        <v>0</v>
      </c>
      <c r="AQ365"/>
      <c r="AR365" s="1" t="str">
        <f>FİLTRE!$H$5</f>
        <v>TÜMÜ</v>
      </c>
      <c r="AS365"/>
      <c r="AU365" s="56">
        <f t="shared" si="134"/>
        <v>0</v>
      </c>
      <c r="AV365" s="54" t="str">
        <f t="shared" ca="1" si="135"/>
        <v/>
      </c>
      <c r="AW365" s="54" t="str">
        <f t="shared" ca="1" si="136"/>
        <v/>
      </c>
    </row>
    <row r="366" spans="2:49" x14ac:dyDescent="0.25">
      <c r="B366" s="1" t="str">
        <f>IF(I366="","",
(IF(N366=FİLTRE!$H$6,2,0)+IF(FİLTRE!$H$6="TOPLAM",2,0))
)</f>
        <v/>
      </c>
      <c r="C366">
        <f ca="1">IF(FİLTRE!$M$5="",9,(IF(U366&gt;=FİLTRE!$M$5,1,0)))</f>
        <v>1</v>
      </c>
      <c r="D366" s="1">
        <f ca="1">IF(FİLTRE!$M$6="",9,(IF('SKT LİSTESİ'!P366&lt;=FİLTRE!$M$6,1,0)))</f>
        <v>0</v>
      </c>
      <c r="E366" s="25" t="str">
        <f>IF(I366="","",(COUNTIFS($L$4:L366,L366)))</f>
        <v/>
      </c>
      <c r="F366" s="13">
        <f ca="1">IF(OR(B366&lt;&gt;2,C366&lt;&gt;1,D366&lt;&gt;1,H366&lt;&gt;1),0,
COUNTIFS($B$4:B366,2,$C$4:C366,1,$D$4:D366,1,$H$4:H366,1))</f>
        <v>0</v>
      </c>
      <c r="G366" s="26" t="str">
        <f>IF(I366="","",(COUNTIF($E$4:E366,E366)))</f>
        <v/>
      </c>
      <c r="H366" s="1">
        <f ca="1">IF(AND(J366="SAYIM",FİLTRE!$H$5="RAFTA",U366&lt;&gt;0),1,0)+
IF(AND(J366="İADE DEPO",FİLTRE!$H$5="İADE DEPO"),1,0)+
IF(FİLTRE!$H$5="TÜMÜ",1,0)+
IF(AND(J366="FİRMA İADE",FİLTRE!$H$5="FİRMA İADE"),1,0)+
IF(AND(J366="İMHA",FİLTRE!$H$5="İMHA"),1,0)</f>
        <v>1</v>
      </c>
      <c r="I366" s="5"/>
      <c r="J366" s="3"/>
      <c r="K366" s="3"/>
      <c r="L366" s="28" t="str">
        <f>(IF(K366="","",(VLOOKUP(K366,'ÜRÜN LİSTESİ'!B:C,2,0))))</f>
        <v/>
      </c>
      <c r="M366" s="29" t="str">
        <f>IF(K366="","",VLOOKUP(K366,'ÜRÜN LİSTESİ'!B:D,3,0))</f>
        <v/>
      </c>
      <c r="N366" s="28" t="str">
        <f>IF(K366="","",VLOOKUP(K366,'ÜRÜN LİSTESİ'!B:F,5,0))</f>
        <v/>
      </c>
      <c r="O366" s="5"/>
      <c r="P366" s="56" t="str">
        <f t="shared" ca="1" si="118"/>
        <v/>
      </c>
      <c r="Q366" s="57"/>
      <c r="R366" s="51" t="str">
        <f>IF(K366="","",
(IF($AK$2&gt;$AL$2,0,IF(K366="","",VLOOKUP(K366,'ÜRÜN LİSTESİ'!B:F,4,0)))))</f>
        <v/>
      </c>
      <c r="S366" s="51" t="str">
        <f t="shared" si="120"/>
        <v/>
      </c>
      <c r="T366" s="58" t="str">
        <f t="shared" ca="1" si="121"/>
        <v/>
      </c>
      <c r="U366" s="54" t="str">
        <f t="shared" ca="1" si="122"/>
        <v/>
      </c>
      <c r="V366" s="23"/>
      <c r="W366" s="54" t="str">
        <f t="shared" ca="1" si="123"/>
        <v/>
      </c>
      <c r="X366" s="54" t="str">
        <f t="shared" ca="1" si="124"/>
        <v/>
      </c>
      <c r="Y366"/>
      <c r="Z366"/>
      <c r="AA366" s="54" t="str">
        <f t="shared" si="125"/>
        <v/>
      </c>
      <c r="AB366" s="89" t="str">
        <f t="shared" ca="1" si="126"/>
        <v/>
      </c>
      <c r="AC366" s="89" t="str">
        <f t="shared" ca="1" si="127"/>
        <v/>
      </c>
      <c r="AD366"/>
      <c r="AE366" s="79" t="e">
        <f t="shared" si="130"/>
        <v>#VALUE!</v>
      </c>
      <c r="AF366" s="79" t="str">
        <f t="shared" si="131"/>
        <v/>
      </c>
      <c r="AG366" s="81" t="str">
        <f t="shared" si="128"/>
        <v/>
      </c>
      <c r="AH366" s="81" t="e">
        <f t="shared" si="132"/>
        <v>#VALUE!</v>
      </c>
      <c r="AI366" s="81" t="str">
        <f t="shared" si="133"/>
        <v/>
      </c>
      <c r="AJ366"/>
      <c r="AK366"/>
      <c r="AL366"/>
      <c r="AM366">
        <f t="shared" si="119"/>
        <v>0</v>
      </c>
      <c r="AN366">
        <f>COUNTIFS($L$1:L366,L366,$O$1:O366,O366)</f>
        <v>0</v>
      </c>
      <c r="AO366">
        <f t="shared" si="129"/>
        <v>0</v>
      </c>
      <c r="AP366">
        <f>COUNTIFS($J$4:J366,"SAYIM",$L$4:L366,L366,$O$4:O366,O366)</f>
        <v>0</v>
      </c>
      <c r="AQ366"/>
      <c r="AR366" s="1" t="str">
        <f>FİLTRE!$H$5</f>
        <v>TÜMÜ</v>
      </c>
      <c r="AS366"/>
      <c r="AU366" s="56">
        <f t="shared" si="134"/>
        <v>0</v>
      </c>
      <c r="AV366" s="54" t="str">
        <f t="shared" ca="1" si="135"/>
        <v/>
      </c>
      <c r="AW366" s="54" t="str">
        <f t="shared" ca="1" si="136"/>
        <v/>
      </c>
    </row>
    <row r="367" spans="2:49" x14ac:dyDescent="0.25">
      <c r="B367" s="1" t="str">
        <f>IF(I367="","",
(IF(N367=FİLTRE!$H$6,2,0)+IF(FİLTRE!$H$6="TOPLAM",2,0))
)</f>
        <v/>
      </c>
      <c r="C367">
        <f ca="1">IF(FİLTRE!$M$5="",9,(IF(U367&gt;=FİLTRE!$M$5,1,0)))</f>
        <v>1</v>
      </c>
      <c r="D367" s="1">
        <f ca="1">IF(FİLTRE!$M$6="",9,(IF('SKT LİSTESİ'!P367&lt;=FİLTRE!$M$6,1,0)))</f>
        <v>0</v>
      </c>
      <c r="E367" s="25" t="str">
        <f>IF(I367="","",(COUNTIFS($L$4:L367,L367)))</f>
        <v/>
      </c>
      <c r="F367" s="13">
        <f ca="1">IF(OR(B367&lt;&gt;2,C367&lt;&gt;1,D367&lt;&gt;1,H367&lt;&gt;1),0,
COUNTIFS($B$4:B367,2,$C$4:C367,1,$D$4:D367,1,$H$4:H367,1))</f>
        <v>0</v>
      </c>
      <c r="G367" s="26" t="str">
        <f>IF(I367="","",(COUNTIF($E$4:E367,E367)))</f>
        <v/>
      </c>
      <c r="H367" s="1">
        <f ca="1">IF(AND(J367="SAYIM",FİLTRE!$H$5="RAFTA",U367&lt;&gt;0),1,0)+
IF(AND(J367="İADE DEPO",FİLTRE!$H$5="İADE DEPO"),1,0)+
IF(FİLTRE!$H$5="TÜMÜ",1,0)+
IF(AND(J367="FİRMA İADE",FİLTRE!$H$5="FİRMA İADE"),1,0)+
IF(AND(J367="İMHA",FİLTRE!$H$5="İMHA"),1,0)</f>
        <v>1</v>
      </c>
      <c r="I367" s="5"/>
      <c r="J367" s="3"/>
      <c r="K367" s="3"/>
      <c r="L367" s="28" t="str">
        <f>(IF(K367="","",(VLOOKUP(K367,'ÜRÜN LİSTESİ'!B:C,2,0))))</f>
        <v/>
      </c>
      <c r="M367" s="29" t="str">
        <f>IF(K367="","",VLOOKUP(K367,'ÜRÜN LİSTESİ'!B:D,3,0))</f>
        <v/>
      </c>
      <c r="N367" s="28" t="str">
        <f>IF(K367="","",VLOOKUP(K367,'ÜRÜN LİSTESİ'!B:F,5,0))</f>
        <v/>
      </c>
      <c r="O367" s="5"/>
      <c r="P367" s="56" t="str">
        <f t="shared" ca="1" si="118"/>
        <v/>
      </c>
      <c r="Q367" s="57"/>
      <c r="R367" s="51" t="str">
        <f>IF(K367="","",
(IF($AK$2&gt;$AL$2,0,IF(K367="","",VLOOKUP(K367,'ÜRÜN LİSTESİ'!B:F,4,0)))))</f>
        <v/>
      </c>
      <c r="S367" s="51" t="str">
        <f t="shared" si="120"/>
        <v/>
      </c>
      <c r="T367" s="58" t="str">
        <f t="shared" ca="1" si="121"/>
        <v/>
      </c>
      <c r="U367" s="54" t="str">
        <f t="shared" ca="1" si="122"/>
        <v/>
      </c>
      <c r="V367" s="23"/>
      <c r="W367" s="54" t="str">
        <f t="shared" ca="1" si="123"/>
        <v/>
      </c>
      <c r="X367" s="54" t="str">
        <f t="shared" ca="1" si="124"/>
        <v/>
      </c>
      <c r="Y367"/>
      <c r="Z367"/>
      <c r="AA367" s="54" t="str">
        <f t="shared" si="125"/>
        <v/>
      </c>
      <c r="AB367" s="89" t="str">
        <f t="shared" ca="1" si="126"/>
        <v/>
      </c>
      <c r="AC367" s="89" t="str">
        <f t="shared" ca="1" si="127"/>
        <v/>
      </c>
      <c r="AD367"/>
      <c r="AE367" s="79" t="e">
        <f t="shared" si="130"/>
        <v>#VALUE!</v>
      </c>
      <c r="AF367" s="79" t="str">
        <f t="shared" si="131"/>
        <v/>
      </c>
      <c r="AG367" s="81" t="str">
        <f t="shared" si="128"/>
        <v/>
      </c>
      <c r="AH367" s="81" t="e">
        <f t="shared" si="132"/>
        <v>#VALUE!</v>
      </c>
      <c r="AI367" s="81" t="str">
        <f t="shared" si="133"/>
        <v/>
      </c>
      <c r="AJ367"/>
      <c r="AK367"/>
      <c r="AL367"/>
      <c r="AM367">
        <f t="shared" si="119"/>
        <v>0</v>
      </c>
      <c r="AN367">
        <f>COUNTIFS($L$1:L367,L367,$O$1:O367,O367)</f>
        <v>0</v>
      </c>
      <c r="AO367">
        <f t="shared" si="129"/>
        <v>0</v>
      </c>
      <c r="AP367">
        <f>COUNTIFS($J$4:J367,"SAYIM",$L$4:L367,L367,$O$4:O367,O367)</f>
        <v>0</v>
      </c>
      <c r="AQ367"/>
      <c r="AR367" s="1" t="str">
        <f>FİLTRE!$H$5</f>
        <v>TÜMÜ</v>
      </c>
      <c r="AS367"/>
      <c r="AU367" s="56">
        <f t="shared" si="134"/>
        <v>0</v>
      </c>
      <c r="AV367" s="54" t="str">
        <f t="shared" ca="1" si="135"/>
        <v/>
      </c>
      <c r="AW367" s="54" t="str">
        <f t="shared" ca="1" si="136"/>
        <v/>
      </c>
    </row>
    <row r="368" spans="2:49" x14ac:dyDescent="0.25">
      <c r="B368" s="1" t="str">
        <f>IF(I368="","",
(IF(N368=FİLTRE!$H$6,2,0)+IF(FİLTRE!$H$6="TOPLAM",2,0))
)</f>
        <v/>
      </c>
      <c r="C368">
        <f ca="1">IF(FİLTRE!$M$5="",9,(IF(U368&gt;=FİLTRE!$M$5,1,0)))</f>
        <v>1</v>
      </c>
      <c r="D368" s="1">
        <f ca="1">IF(FİLTRE!$M$6="",9,(IF('SKT LİSTESİ'!P368&lt;=FİLTRE!$M$6,1,0)))</f>
        <v>0</v>
      </c>
      <c r="E368" s="25" t="str">
        <f>IF(I368="","",(COUNTIFS($L$4:L368,L368)))</f>
        <v/>
      </c>
      <c r="F368" s="13">
        <f ca="1">IF(OR(B368&lt;&gt;2,C368&lt;&gt;1,D368&lt;&gt;1,H368&lt;&gt;1),0,
COUNTIFS($B$4:B368,2,$C$4:C368,1,$D$4:D368,1,$H$4:H368,1))</f>
        <v>0</v>
      </c>
      <c r="G368" s="26" t="str">
        <f>IF(I368="","",(COUNTIF($E$4:E368,E368)))</f>
        <v/>
      </c>
      <c r="H368" s="1">
        <f ca="1">IF(AND(J368="SAYIM",FİLTRE!$H$5="RAFTA",U368&lt;&gt;0),1,0)+
IF(AND(J368="İADE DEPO",FİLTRE!$H$5="İADE DEPO"),1,0)+
IF(FİLTRE!$H$5="TÜMÜ",1,0)+
IF(AND(J368="FİRMA İADE",FİLTRE!$H$5="FİRMA İADE"),1,0)+
IF(AND(J368="İMHA",FİLTRE!$H$5="İMHA"),1,0)</f>
        <v>1</v>
      </c>
      <c r="I368" s="5"/>
      <c r="J368" s="3"/>
      <c r="K368" s="3"/>
      <c r="L368" s="28" t="str">
        <f>(IF(K368="","",(VLOOKUP(K368,'ÜRÜN LİSTESİ'!B:C,2,0))))</f>
        <v/>
      </c>
      <c r="M368" s="29" t="str">
        <f>IF(K368="","",VLOOKUP(K368,'ÜRÜN LİSTESİ'!B:D,3,0))</f>
        <v/>
      </c>
      <c r="N368" s="28" t="str">
        <f>IF(K368="","",VLOOKUP(K368,'ÜRÜN LİSTESİ'!B:F,5,0))</f>
        <v/>
      </c>
      <c r="O368" s="5"/>
      <c r="P368" s="56" t="str">
        <f t="shared" ca="1" si="118"/>
        <v/>
      </c>
      <c r="Q368" s="57"/>
      <c r="R368" s="51" t="str">
        <f>IF(K368="","",
(IF($AK$2&gt;$AL$2,0,IF(K368="","",VLOOKUP(K368,'ÜRÜN LİSTESİ'!B:F,4,0)))))</f>
        <v/>
      </c>
      <c r="S368" s="51" t="str">
        <f t="shared" si="120"/>
        <v/>
      </c>
      <c r="T368" s="58" t="str">
        <f t="shared" ca="1" si="121"/>
        <v/>
      </c>
      <c r="U368" s="54" t="str">
        <f t="shared" ca="1" si="122"/>
        <v/>
      </c>
      <c r="V368" s="23"/>
      <c r="W368" s="54" t="str">
        <f t="shared" ca="1" si="123"/>
        <v/>
      </c>
      <c r="X368" s="54" t="str">
        <f t="shared" ca="1" si="124"/>
        <v/>
      </c>
      <c r="Y368"/>
      <c r="Z368"/>
      <c r="AA368" s="54" t="str">
        <f t="shared" si="125"/>
        <v/>
      </c>
      <c r="AB368" s="89" t="str">
        <f t="shared" ca="1" si="126"/>
        <v/>
      </c>
      <c r="AC368" s="89" t="str">
        <f t="shared" ca="1" si="127"/>
        <v/>
      </c>
      <c r="AD368"/>
      <c r="AE368" s="79" t="e">
        <f t="shared" si="130"/>
        <v>#VALUE!</v>
      </c>
      <c r="AF368" s="79" t="str">
        <f t="shared" si="131"/>
        <v/>
      </c>
      <c r="AG368" s="81" t="str">
        <f t="shared" si="128"/>
        <v/>
      </c>
      <c r="AH368" s="81" t="e">
        <f t="shared" si="132"/>
        <v>#VALUE!</v>
      </c>
      <c r="AI368" s="81" t="str">
        <f t="shared" si="133"/>
        <v/>
      </c>
      <c r="AJ368"/>
      <c r="AK368"/>
      <c r="AL368"/>
      <c r="AM368">
        <f t="shared" si="119"/>
        <v>0</v>
      </c>
      <c r="AN368">
        <f>COUNTIFS($L$1:L368,L368,$O$1:O368,O368)</f>
        <v>0</v>
      </c>
      <c r="AO368">
        <f t="shared" si="129"/>
        <v>0</v>
      </c>
      <c r="AP368">
        <f>COUNTIFS($J$4:J368,"SAYIM",$L$4:L368,L368,$O$4:O368,O368)</f>
        <v>0</v>
      </c>
      <c r="AQ368"/>
      <c r="AR368" s="1" t="str">
        <f>FİLTRE!$H$5</f>
        <v>TÜMÜ</v>
      </c>
      <c r="AS368"/>
      <c r="AU368" s="56">
        <f t="shared" si="134"/>
        <v>0</v>
      </c>
      <c r="AV368" s="54" t="str">
        <f t="shared" ca="1" si="135"/>
        <v/>
      </c>
      <c r="AW368" s="54" t="str">
        <f t="shared" ca="1" si="136"/>
        <v/>
      </c>
    </row>
    <row r="369" spans="2:49" x14ac:dyDescent="0.25">
      <c r="B369" s="1" t="str">
        <f>IF(I369="","",
(IF(N369=FİLTRE!$H$6,2,0)+IF(FİLTRE!$H$6="TOPLAM",2,0))
)</f>
        <v/>
      </c>
      <c r="C369">
        <f ca="1">IF(FİLTRE!$M$5="",9,(IF(U369&gt;=FİLTRE!$M$5,1,0)))</f>
        <v>1</v>
      </c>
      <c r="D369" s="1">
        <f ca="1">IF(FİLTRE!$M$6="",9,(IF('SKT LİSTESİ'!P369&lt;=FİLTRE!$M$6,1,0)))</f>
        <v>0</v>
      </c>
      <c r="E369" s="25" t="str">
        <f>IF(I369="","",(COUNTIFS($L$4:L369,L369)))</f>
        <v/>
      </c>
      <c r="F369" s="13">
        <f ca="1">IF(OR(B369&lt;&gt;2,C369&lt;&gt;1,D369&lt;&gt;1,H369&lt;&gt;1),0,
COUNTIFS($B$4:B369,2,$C$4:C369,1,$D$4:D369,1,$H$4:H369,1))</f>
        <v>0</v>
      </c>
      <c r="G369" s="26" t="str">
        <f>IF(I369="","",(COUNTIF($E$4:E369,E369)))</f>
        <v/>
      </c>
      <c r="H369" s="1">
        <f ca="1">IF(AND(J369="SAYIM",FİLTRE!$H$5="RAFTA",U369&lt;&gt;0),1,0)+
IF(AND(J369="İADE DEPO",FİLTRE!$H$5="İADE DEPO"),1,0)+
IF(FİLTRE!$H$5="TÜMÜ",1,0)+
IF(AND(J369="FİRMA İADE",FİLTRE!$H$5="FİRMA İADE"),1,0)+
IF(AND(J369="İMHA",FİLTRE!$H$5="İMHA"),1,0)</f>
        <v>1</v>
      </c>
      <c r="I369" s="5"/>
      <c r="J369" s="3"/>
      <c r="K369" s="3"/>
      <c r="L369" s="28" t="str">
        <f>(IF(K369="","",(VLOOKUP(K369,'ÜRÜN LİSTESİ'!B:C,2,0))))</f>
        <v/>
      </c>
      <c r="M369" s="29" t="str">
        <f>IF(K369="","",VLOOKUP(K369,'ÜRÜN LİSTESİ'!B:D,3,0))</f>
        <v/>
      </c>
      <c r="N369" s="28" t="str">
        <f>IF(K369="","",VLOOKUP(K369,'ÜRÜN LİSTESİ'!B:F,5,0))</f>
        <v/>
      </c>
      <c r="O369" s="5"/>
      <c r="P369" s="56" t="str">
        <f t="shared" ca="1" si="118"/>
        <v/>
      </c>
      <c r="Q369" s="57"/>
      <c r="R369" s="51" t="str">
        <f>IF(K369="","",
(IF($AK$2&gt;$AL$2,0,IF(K369="","",VLOOKUP(K369,'ÜRÜN LİSTESİ'!B:F,4,0)))))</f>
        <v/>
      </c>
      <c r="S369" s="51" t="str">
        <f t="shared" si="120"/>
        <v/>
      </c>
      <c r="T369" s="58" t="str">
        <f t="shared" ca="1" si="121"/>
        <v/>
      </c>
      <c r="U369" s="54" t="str">
        <f t="shared" ca="1" si="122"/>
        <v/>
      </c>
      <c r="V369" s="23"/>
      <c r="W369" s="54" t="str">
        <f t="shared" ca="1" si="123"/>
        <v/>
      </c>
      <c r="X369" s="54" t="str">
        <f t="shared" ca="1" si="124"/>
        <v/>
      </c>
      <c r="Y369"/>
      <c r="Z369"/>
      <c r="AA369" s="54" t="str">
        <f t="shared" si="125"/>
        <v/>
      </c>
      <c r="AB369" s="89" t="str">
        <f t="shared" ca="1" si="126"/>
        <v/>
      </c>
      <c r="AC369" s="89" t="str">
        <f t="shared" ca="1" si="127"/>
        <v/>
      </c>
      <c r="AD369"/>
      <c r="AE369" s="79" t="e">
        <f t="shared" si="130"/>
        <v>#VALUE!</v>
      </c>
      <c r="AF369" s="79" t="str">
        <f t="shared" si="131"/>
        <v/>
      </c>
      <c r="AG369" s="81" t="str">
        <f t="shared" si="128"/>
        <v/>
      </c>
      <c r="AH369" s="81" t="e">
        <f t="shared" si="132"/>
        <v>#VALUE!</v>
      </c>
      <c r="AI369" s="81" t="str">
        <f t="shared" si="133"/>
        <v/>
      </c>
      <c r="AJ369"/>
      <c r="AK369"/>
      <c r="AL369"/>
      <c r="AM369">
        <f t="shared" si="119"/>
        <v>0</v>
      </c>
      <c r="AN369">
        <f>COUNTIFS($L$1:L369,L369,$O$1:O369,O369)</f>
        <v>0</v>
      </c>
      <c r="AO369">
        <f t="shared" si="129"/>
        <v>0</v>
      </c>
      <c r="AP369">
        <f>COUNTIFS($J$4:J369,"SAYIM",$L$4:L369,L369,$O$4:O369,O369)</f>
        <v>0</v>
      </c>
      <c r="AQ369"/>
      <c r="AR369" s="1" t="str">
        <f>FİLTRE!$H$5</f>
        <v>TÜMÜ</v>
      </c>
      <c r="AS369"/>
      <c r="AU369" s="56">
        <f t="shared" si="134"/>
        <v>0</v>
      </c>
      <c r="AV369" s="54" t="str">
        <f t="shared" ca="1" si="135"/>
        <v/>
      </c>
      <c r="AW369" s="54" t="str">
        <f t="shared" ca="1" si="136"/>
        <v/>
      </c>
    </row>
    <row r="370" spans="2:49" x14ac:dyDescent="0.25">
      <c r="B370" s="1" t="str">
        <f>IF(I370="","",
(IF(N370=FİLTRE!$H$6,2,0)+IF(FİLTRE!$H$6="TOPLAM",2,0))
)</f>
        <v/>
      </c>
      <c r="C370">
        <f ca="1">IF(FİLTRE!$M$5="",9,(IF(U370&gt;=FİLTRE!$M$5,1,0)))</f>
        <v>1</v>
      </c>
      <c r="D370" s="1">
        <f ca="1">IF(FİLTRE!$M$6="",9,(IF('SKT LİSTESİ'!P370&lt;=FİLTRE!$M$6,1,0)))</f>
        <v>0</v>
      </c>
      <c r="E370" s="25" t="str">
        <f>IF(I370="","",(COUNTIFS($L$4:L370,L370)))</f>
        <v/>
      </c>
      <c r="F370" s="13">
        <f ca="1">IF(OR(B370&lt;&gt;2,C370&lt;&gt;1,D370&lt;&gt;1,H370&lt;&gt;1),0,
COUNTIFS($B$4:B370,2,$C$4:C370,1,$D$4:D370,1,$H$4:H370,1))</f>
        <v>0</v>
      </c>
      <c r="G370" s="26" t="str">
        <f>IF(I370="","",(COUNTIF($E$4:E370,E370)))</f>
        <v/>
      </c>
      <c r="H370" s="1">
        <f ca="1">IF(AND(J370="SAYIM",FİLTRE!$H$5="RAFTA",U370&lt;&gt;0),1,0)+
IF(AND(J370="İADE DEPO",FİLTRE!$H$5="İADE DEPO"),1,0)+
IF(FİLTRE!$H$5="TÜMÜ",1,0)+
IF(AND(J370="FİRMA İADE",FİLTRE!$H$5="FİRMA İADE"),1,0)+
IF(AND(J370="İMHA",FİLTRE!$H$5="İMHA"),1,0)</f>
        <v>1</v>
      </c>
      <c r="I370" s="5"/>
      <c r="J370" s="3"/>
      <c r="K370" s="3"/>
      <c r="L370" s="28" t="str">
        <f>(IF(K370="","",(VLOOKUP(K370,'ÜRÜN LİSTESİ'!B:C,2,0))))</f>
        <v/>
      </c>
      <c r="M370" s="29" t="str">
        <f>IF(K370="","",VLOOKUP(K370,'ÜRÜN LİSTESİ'!B:D,3,0))</f>
        <v/>
      </c>
      <c r="N370" s="28" t="str">
        <f>IF(K370="","",VLOOKUP(K370,'ÜRÜN LİSTESİ'!B:F,5,0))</f>
        <v/>
      </c>
      <c r="O370" s="5"/>
      <c r="P370" s="56" t="str">
        <f t="shared" ca="1" si="118"/>
        <v/>
      </c>
      <c r="Q370" s="57"/>
      <c r="R370" s="51" t="str">
        <f>IF(K370="","",
(IF($AK$2&gt;$AL$2,0,IF(K370="","",VLOOKUP(K370,'ÜRÜN LİSTESİ'!B:F,4,0)))))</f>
        <v/>
      </c>
      <c r="S370" s="51" t="str">
        <f t="shared" si="120"/>
        <v/>
      </c>
      <c r="T370" s="58" t="str">
        <f t="shared" ca="1" si="121"/>
        <v/>
      </c>
      <c r="U370" s="54" t="str">
        <f t="shared" ca="1" si="122"/>
        <v/>
      </c>
      <c r="V370" s="23"/>
      <c r="W370" s="54" t="str">
        <f t="shared" ca="1" si="123"/>
        <v/>
      </c>
      <c r="X370" s="54" t="str">
        <f t="shared" ca="1" si="124"/>
        <v/>
      </c>
      <c r="Y370"/>
      <c r="Z370"/>
      <c r="AA370" s="54" t="str">
        <f t="shared" si="125"/>
        <v/>
      </c>
      <c r="AB370" s="89" t="str">
        <f t="shared" ca="1" si="126"/>
        <v/>
      </c>
      <c r="AC370" s="89" t="str">
        <f t="shared" ca="1" si="127"/>
        <v/>
      </c>
      <c r="AD370"/>
      <c r="AE370" s="79" t="e">
        <f t="shared" si="130"/>
        <v>#VALUE!</v>
      </c>
      <c r="AF370" s="79" t="str">
        <f t="shared" si="131"/>
        <v/>
      </c>
      <c r="AG370" s="81" t="str">
        <f t="shared" si="128"/>
        <v/>
      </c>
      <c r="AH370" s="81" t="e">
        <f t="shared" si="132"/>
        <v>#VALUE!</v>
      </c>
      <c r="AI370" s="81" t="str">
        <f t="shared" si="133"/>
        <v/>
      </c>
      <c r="AJ370"/>
      <c r="AK370"/>
      <c r="AL370"/>
      <c r="AM370">
        <f t="shared" si="119"/>
        <v>0</v>
      </c>
      <c r="AN370">
        <f>COUNTIFS($L$1:L370,L370,$O$1:O370,O370)</f>
        <v>0</v>
      </c>
      <c r="AO370">
        <f t="shared" si="129"/>
        <v>0</v>
      </c>
      <c r="AP370">
        <f>COUNTIFS($J$4:J370,"SAYIM",$L$4:L370,L370,$O$4:O370,O370)</f>
        <v>0</v>
      </c>
      <c r="AQ370"/>
      <c r="AR370" s="1" t="str">
        <f>FİLTRE!$H$5</f>
        <v>TÜMÜ</v>
      </c>
      <c r="AS370"/>
      <c r="AU370" s="56">
        <f t="shared" si="134"/>
        <v>0</v>
      </c>
      <c r="AV370" s="54" t="str">
        <f t="shared" ca="1" si="135"/>
        <v/>
      </c>
      <c r="AW370" s="54" t="str">
        <f t="shared" ca="1" si="136"/>
        <v/>
      </c>
    </row>
    <row r="371" spans="2:49" x14ac:dyDescent="0.25">
      <c r="B371" s="1" t="str">
        <f>IF(I371="","",
(IF(N371=FİLTRE!$H$6,2,0)+IF(FİLTRE!$H$6="TOPLAM",2,0))
)</f>
        <v/>
      </c>
      <c r="C371">
        <f ca="1">IF(FİLTRE!$M$5="",9,(IF(U371&gt;=FİLTRE!$M$5,1,0)))</f>
        <v>1</v>
      </c>
      <c r="D371" s="1">
        <f ca="1">IF(FİLTRE!$M$6="",9,(IF('SKT LİSTESİ'!P371&lt;=FİLTRE!$M$6,1,0)))</f>
        <v>0</v>
      </c>
      <c r="E371" s="25" t="str">
        <f>IF(I371="","",(COUNTIFS($L$4:L371,L371)))</f>
        <v/>
      </c>
      <c r="F371" s="13">
        <f ca="1">IF(OR(B371&lt;&gt;2,C371&lt;&gt;1,D371&lt;&gt;1,H371&lt;&gt;1),0,
COUNTIFS($B$4:B371,2,$C$4:C371,1,$D$4:D371,1,$H$4:H371,1))</f>
        <v>0</v>
      </c>
      <c r="G371" s="26" t="str">
        <f>IF(I371="","",(COUNTIF($E$4:E371,E371)))</f>
        <v/>
      </c>
      <c r="H371" s="1">
        <f ca="1">IF(AND(J371="SAYIM",FİLTRE!$H$5="RAFTA",U371&lt;&gt;0),1,0)+
IF(AND(J371="İADE DEPO",FİLTRE!$H$5="İADE DEPO"),1,0)+
IF(FİLTRE!$H$5="TÜMÜ",1,0)+
IF(AND(J371="FİRMA İADE",FİLTRE!$H$5="FİRMA İADE"),1,0)+
IF(AND(J371="İMHA",FİLTRE!$H$5="İMHA"),1,0)</f>
        <v>1</v>
      </c>
      <c r="I371" s="5"/>
      <c r="J371" s="3"/>
      <c r="K371" s="3"/>
      <c r="L371" s="28" t="str">
        <f>(IF(K371="","",(VLOOKUP(K371,'ÜRÜN LİSTESİ'!B:C,2,0))))</f>
        <v/>
      </c>
      <c r="M371" s="29" t="str">
        <f>IF(K371="","",VLOOKUP(K371,'ÜRÜN LİSTESİ'!B:D,3,0))</f>
        <v/>
      </c>
      <c r="N371" s="28" t="str">
        <f>IF(K371="","",VLOOKUP(K371,'ÜRÜN LİSTESİ'!B:F,5,0))</f>
        <v/>
      </c>
      <c r="O371" s="5"/>
      <c r="P371" s="56" t="str">
        <f t="shared" ca="1" si="118"/>
        <v/>
      </c>
      <c r="Q371" s="57"/>
      <c r="R371" s="51" t="str">
        <f>IF(K371="","",
(IF($AK$2&gt;$AL$2,0,IF(K371="","",VLOOKUP(K371,'ÜRÜN LİSTESİ'!B:F,4,0)))))</f>
        <v/>
      </c>
      <c r="S371" s="51" t="str">
        <f t="shared" si="120"/>
        <v/>
      </c>
      <c r="T371" s="58" t="str">
        <f t="shared" ca="1" si="121"/>
        <v/>
      </c>
      <c r="U371" s="54" t="str">
        <f t="shared" ca="1" si="122"/>
        <v/>
      </c>
      <c r="V371" s="23"/>
      <c r="W371" s="54" t="str">
        <f t="shared" ca="1" si="123"/>
        <v/>
      </c>
      <c r="X371" s="54" t="str">
        <f t="shared" ca="1" si="124"/>
        <v/>
      </c>
      <c r="Y371"/>
      <c r="Z371"/>
      <c r="AA371" s="54" t="str">
        <f t="shared" si="125"/>
        <v/>
      </c>
      <c r="AB371" s="89" t="str">
        <f t="shared" ca="1" si="126"/>
        <v/>
      </c>
      <c r="AC371" s="89" t="str">
        <f t="shared" ca="1" si="127"/>
        <v/>
      </c>
      <c r="AD371"/>
      <c r="AE371" s="79" t="e">
        <f t="shared" si="130"/>
        <v>#VALUE!</v>
      </c>
      <c r="AF371" s="79" t="str">
        <f t="shared" si="131"/>
        <v/>
      </c>
      <c r="AG371" s="81" t="str">
        <f t="shared" si="128"/>
        <v/>
      </c>
      <c r="AH371" s="81" t="e">
        <f t="shared" si="132"/>
        <v>#VALUE!</v>
      </c>
      <c r="AI371" s="81" t="str">
        <f t="shared" si="133"/>
        <v/>
      </c>
      <c r="AJ371"/>
      <c r="AK371"/>
      <c r="AL371"/>
      <c r="AM371">
        <f t="shared" si="119"/>
        <v>0</v>
      </c>
      <c r="AN371">
        <f>COUNTIFS($L$1:L371,L371,$O$1:O371,O371)</f>
        <v>0</v>
      </c>
      <c r="AO371">
        <f t="shared" si="129"/>
        <v>0</v>
      </c>
      <c r="AP371">
        <f>COUNTIFS($J$4:J371,"SAYIM",$L$4:L371,L371,$O$4:O371,O371)</f>
        <v>0</v>
      </c>
      <c r="AQ371"/>
      <c r="AR371" s="1" t="str">
        <f>FİLTRE!$H$5</f>
        <v>TÜMÜ</v>
      </c>
      <c r="AS371"/>
      <c r="AU371" s="56">
        <f t="shared" si="134"/>
        <v>0</v>
      </c>
      <c r="AV371" s="54" t="str">
        <f t="shared" ca="1" si="135"/>
        <v/>
      </c>
      <c r="AW371" s="54" t="str">
        <f t="shared" ca="1" si="136"/>
        <v/>
      </c>
    </row>
    <row r="372" spans="2:49" x14ac:dyDescent="0.25">
      <c r="B372" s="1" t="str">
        <f>IF(I372="","",
(IF(N372=FİLTRE!$H$6,2,0)+IF(FİLTRE!$H$6="TOPLAM",2,0))
)</f>
        <v/>
      </c>
      <c r="C372">
        <f ca="1">IF(FİLTRE!$M$5="",9,(IF(U372&gt;=FİLTRE!$M$5,1,0)))</f>
        <v>1</v>
      </c>
      <c r="D372" s="1">
        <f ca="1">IF(FİLTRE!$M$6="",9,(IF('SKT LİSTESİ'!P372&lt;=FİLTRE!$M$6,1,0)))</f>
        <v>0</v>
      </c>
      <c r="E372" s="25" t="str">
        <f>IF(I372="","",(COUNTIFS($L$4:L372,L372)))</f>
        <v/>
      </c>
      <c r="F372" s="13">
        <f ca="1">IF(OR(B372&lt;&gt;2,C372&lt;&gt;1,D372&lt;&gt;1,H372&lt;&gt;1),0,
COUNTIFS($B$4:B372,2,$C$4:C372,1,$D$4:D372,1,$H$4:H372,1))</f>
        <v>0</v>
      </c>
      <c r="G372" s="26" t="str">
        <f>IF(I372="","",(COUNTIF($E$4:E372,E372)))</f>
        <v/>
      </c>
      <c r="H372" s="1">
        <f ca="1">IF(AND(J372="SAYIM",FİLTRE!$H$5="RAFTA",U372&lt;&gt;0),1,0)+
IF(AND(J372="İADE DEPO",FİLTRE!$H$5="İADE DEPO"),1,0)+
IF(FİLTRE!$H$5="TÜMÜ",1,0)+
IF(AND(J372="FİRMA İADE",FİLTRE!$H$5="FİRMA İADE"),1,0)+
IF(AND(J372="İMHA",FİLTRE!$H$5="İMHA"),1,0)</f>
        <v>1</v>
      </c>
      <c r="I372" s="5"/>
      <c r="J372" s="3"/>
      <c r="K372" s="3"/>
      <c r="L372" s="28" t="str">
        <f>(IF(K372="","",(VLOOKUP(K372,'ÜRÜN LİSTESİ'!B:C,2,0))))</f>
        <v/>
      </c>
      <c r="M372" s="29" t="str">
        <f>IF(K372="","",VLOOKUP(K372,'ÜRÜN LİSTESİ'!B:D,3,0))</f>
        <v/>
      </c>
      <c r="N372" s="28" t="str">
        <f>IF(K372="","",VLOOKUP(K372,'ÜRÜN LİSTESİ'!B:F,5,0))</f>
        <v/>
      </c>
      <c r="O372" s="5"/>
      <c r="P372" s="56" t="str">
        <f t="shared" ca="1" si="118"/>
        <v/>
      </c>
      <c r="Q372" s="57"/>
      <c r="R372" s="51" t="str">
        <f>IF(K372="","",
(IF($AK$2&gt;$AL$2,0,IF(K372="","",VLOOKUP(K372,'ÜRÜN LİSTESİ'!B:F,4,0)))))</f>
        <v/>
      </c>
      <c r="S372" s="51" t="str">
        <f t="shared" si="120"/>
        <v/>
      </c>
      <c r="T372" s="58" t="str">
        <f t="shared" ca="1" si="121"/>
        <v/>
      </c>
      <c r="U372" s="54" t="str">
        <f t="shared" ca="1" si="122"/>
        <v/>
      </c>
      <c r="V372" s="23"/>
      <c r="W372" s="54" t="str">
        <f t="shared" ca="1" si="123"/>
        <v/>
      </c>
      <c r="X372" s="54" t="str">
        <f t="shared" ca="1" si="124"/>
        <v/>
      </c>
      <c r="Y372"/>
      <c r="Z372"/>
      <c r="AA372" s="54" t="str">
        <f t="shared" si="125"/>
        <v/>
      </c>
      <c r="AB372" s="89" t="str">
        <f t="shared" ca="1" si="126"/>
        <v/>
      </c>
      <c r="AC372" s="89" t="str">
        <f t="shared" ca="1" si="127"/>
        <v/>
      </c>
      <c r="AD372"/>
      <c r="AE372" s="79" t="e">
        <f t="shared" si="130"/>
        <v>#VALUE!</v>
      </c>
      <c r="AF372" s="79" t="str">
        <f t="shared" si="131"/>
        <v/>
      </c>
      <c r="AG372" s="81" t="str">
        <f t="shared" si="128"/>
        <v/>
      </c>
      <c r="AH372" s="81" t="e">
        <f t="shared" si="132"/>
        <v>#VALUE!</v>
      </c>
      <c r="AI372" s="81" t="str">
        <f t="shared" si="133"/>
        <v/>
      </c>
      <c r="AJ372"/>
      <c r="AK372"/>
      <c r="AL372"/>
      <c r="AM372">
        <f t="shared" si="119"/>
        <v>0</v>
      </c>
      <c r="AN372">
        <f>COUNTIFS($L$1:L372,L372,$O$1:O372,O372)</f>
        <v>0</v>
      </c>
      <c r="AO372">
        <f t="shared" si="129"/>
        <v>0</v>
      </c>
      <c r="AP372">
        <f>COUNTIFS($J$4:J372,"SAYIM",$L$4:L372,L372,$O$4:O372,O372)</f>
        <v>0</v>
      </c>
      <c r="AQ372"/>
      <c r="AR372" s="1" t="str">
        <f>FİLTRE!$H$5</f>
        <v>TÜMÜ</v>
      </c>
      <c r="AS372"/>
      <c r="AU372" s="56">
        <f t="shared" si="134"/>
        <v>0</v>
      </c>
      <c r="AV372" s="54" t="str">
        <f t="shared" ca="1" si="135"/>
        <v/>
      </c>
      <c r="AW372" s="54" t="str">
        <f t="shared" ca="1" si="136"/>
        <v/>
      </c>
    </row>
    <row r="373" spans="2:49" x14ac:dyDescent="0.25">
      <c r="B373" s="1" t="str">
        <f>IF(I373="","",
(IF(N373=FİLTRE!$H$6,2,0)+IF(FİLTRE!$H$6="TOPLAM",2,0))
)</f>
        <v/>
      </c>
      <c r="C373">
        <f ca="1">IF(FİLTRE!$M$5="",9,(IF(U373&gt;=FİLTRE!$M$5,1,0)))</f>
        <v>1</v>
      </c>
      <c r="D373" s="1">
        <f ca="1">IF(FİLTRE!$M$6="",9,(IF('SKT LİSTESİ'!P373&lt;=FİLTRE!$M$6,1,0)))</f>
        <v>0</v>
      </c>
      <c r="E373" s="25" t="str">
        <f>IF(I373="","",(COUNTIFS($L$4:L373,L373)))</f>
        <v/>
      </c>
      <c r="F373" s="13">
        <f ca="1">IF(OR(B373&lt;&gt;2,C373&lt;&gt;1,D373&lt;&gt;1,H373&lt;&gt;1),0,
COUNTIFS($B$4:B373,2,$C$4:C373,1,$D$4:D373,1,$H$4:H373,1))</f>
        <v>0</v>
      </c>
      <c r="G373" s="26" t="str">
        <f>IF(I373="","",(COUNTIF($E$4:E373,E373)))</f>
        <v/>
      </c>
      <c r="H373" s="1">
        <f ca="1">IF(AND(J373="SAYIM",FİLTRE!$H$5="RAFTA",U373&lt;&gt;0),1,0)+
IF(AND(J373="İADE DEPO",FİLTRE!$H$5="İADE DEPO"),1,0)+
IF(FİLTRE!$H$5="TÜMÜ",1,0)+
IF(AND(J373="FİRMA İADE",FİLTRE!$H$5="FİRMA İADE"),1,0)+
IF(AND(J373="İMHA",FİLTRE!$H$5="İMHA"),1,0)</f>
        <v>1</v>
      </c>
      <c r="I373" s="5"/>
      <c r="J373" s="3"/>
      <c r="K373" s="3"/>
      <c r="L373" s="28" t="str">
        <f>(IF(K373="","",(VLOOKUP(K373,'ÜRÜN LİSTESİ'!B:C,2,0))))</f>
        <v/>
      </c>
      <c r="M373" s="29" t="str">
        <f>IF(K373="","",VLOOKUP(K373,'ÜRÜN LİSTESİ'!B:D,3,0))</f>
        <v/>
      </c>
      <c r="N373" s="28" t="str">
        <f>IF(K373="","",VLOOKUP(K373,'ÜRÜN LİSTESİ'!B:F,5,0))</f>
        <v/>
      </c>
      <c r="O373" s="5"/>
      <c r="P373" s="56" t="str">
        <f t="shared" ca="1" si="118"/>
        <v/>
      </c>
      <c r="Q373" s="57"/>
      <c r="R373" s="51" t="str">
        <f>IF(K373="","",
(IF($AK$2&gt;$AL$2,0,IF(K373="","",VLOOKUP(K373,'ÜRÜN LİSTESİ'!B:F,4,0)))))</f>
        <v/>
      </c>
      <c r="S373" s="51" t="str">
        <f t="shared" si="120"/>
        <v/>
      </c>
      <c r="T373" s="58" t="str">
        <f t="shared" ca="1" si="121"/>
        <v/>
      </c>
      <c r="U373" s="54" t="str">
        <f t="shared" ca="1" si="122"/>
        <v/>
      </c>
      <c r="V373" s="23"/>
      <c r="W373" s="54" t="str">
        <f t="shared" ca="1" si="123"/>
        <v/>
      </c>
      <c r="X373" s="54" t="str">
        <f t="shared" ca="1" si="124"/>
        <v/>
      </c>
      <c r="Y373"/>
      <c r="Z373"/>
      <c r="AA373" s="54" t="str">
        <f t="shared" si="125"/>
        <v/>
      </c>
      <c r="AB373" s="89" t="str">
        <f t="shared" ca="1" si="126"/>
        <v/>
      </c>
      <c r="AC373" s="89" t="str">
        <f t="shared" ca="1" si="127"/>
        <v/>
      </c>
      <c r="AD373"/>
      <c r="AE373" s="79" t="e">
        <f t="shared" si="130"/>
        <v>#VALUE!</v>
      </c>
      <c r="AF373" s="79" t="str">
        <f t="shared" si="131"/>
        <v/>
      </c>
      <c r="AG373" s="81" t="str">
        <f t="shared" si="128"/>
        <v/>
      </c>
      <c r="AH373" s="81" t="e">
        <f t="shared" si="132"/>
        <v>#VALUE!</v>
      </c>
      <c r="AI373" s="81" t="str">
        <f t="shared" si="133"/>
        <v/>
      </c>
      <c r="AJ373"/>
      <c r="AK373"/>
      <c r="AL373"/>
      <c r="AM373">
        <f t="shared" si="119"/>
        <v>0</v>
      </c>
      <c r="AN373">
        <f>COUNTIFS($L$1:L373,L373,$O$1:O373,O373)</f>
        <v>0</v>
      </c>
      <c r="AO373">
        <f t="shared" si="129"/>
        <v>0</v>
      </c>
      <c r="AP373">
        <f>COUNTIFS($J$4:J373,"SAYIM",$L$4:L373,L373,$O$4:O373,O373)</f>
        <v>0</v>
      </c>
      <c r="AQ373"/>
      <c r="AR373" s="1" t="str">
        <f>FİLTRE!$H$5</f>
        <v>TÜMÜ</v>
      </c>
      <c r="AS373"/>
      <c r="AU373" s="56">
        <f t="shared" si="134"/>
        <v>0</v>
      </c>
      <c r="AV373" s="54" t="str">
        <f t="shared" ca="1" si="135"/>
        <v/>
      </c>
      <c r="AW373" s="54" t="str">
        <f t="shared" ca="1" si="136"/>
        <v/>
      </c>
    </row>
    <row r="374" spans="2:49" x14ac:dyDescent="0.25">
      <c r="B374" s="1" t="str">
        <f>IF(I374="","",
(IF(N374=FİLTRE!$H$6,2,0)+IF(FİLTRE!$H$6="TOPLAM",2,0))
)</f>
        <v/>
      </c>
      <c r="C374">
        <f ca="1">IF(FİLTRE!$M$5="",9,(IF(U374&gt;=FİLTRE!$M$5,1,0)))</f>
        <v>1</v>
      </c>
      <c r="D374" s="1">
        <f ca="1">IF(FİLTRE!$M$6="",9,(IF('SKT LİSTESİ'!P374&lt;=FİLTRE!$M$6,1,0)))</f>
        <v>0</v>
      </c>
      <c r="E374" s="25" t="str">
        <f>IF(I374="","",(COUNTIFS($L$4:L374,L374)))</f>
        <v/>
      </c>
      <c r="F374" s="13">
        <f ca="1">IF(OR(B374&lt;&gt;2,C374&lt;&gt;1,D374&lt;&gt;1,H374&lt;&gt;1),0,
COUNTIFS($B$4:B374,2,$C$4:C374,1,$D$4:D374,1,$H$4:H374,1))</f>
        <v>0</v>
      </c>
      <c r="G374" s="26" t="str">
        <f>IF(I374="","",(COUNTIF($E$4:E374,E374)))</f>
        <v/>
      </c>
      <c r="H374" s="1">
        <f ca="1">IF(AND(J374="SAYIM",FİLTRE!$H$5="RAFTA",U374&lt;&gt;0),1,0)+
IF(AND(J374="İADE DEPO",FİLTRE!$H$5="İADE DEPO"),1,0)+
IF(FİLTRE!$H$5="TÜMÜ",1,0)+
IF(AND(J374="FİRMA İADE",FİLTRE!$H$5="FİRMA İADE"),1,0)+
IF(AND(J374="İMHA",FİLTRE!$H$5="İMHA"),1,0)</f>
        <v>1</v>
      </c>
      <c r="I374" s="5"/>
      <c r="J374" s="3"/>
      <c r="K374" s="3"/>
      <c r="L374" s="28" t="str">
        <f>(IF(K374="","",(VLOOKUP(K374,'ÜRÜN LİSTESİ'!B:C,2,0))))</f>
        <v/>
      </c>
      <c r="M374" s="29" t="str">
        <f>IF(K374="","",VLOOKUP(K374,'ÜRÜN LİSTESİ'!B:D,3,0))</f>
        <v/>
      </c>
      <c r="N374" s="28" t="str">
        <f>IF(K374="","",VLOOKUP(K374,'ÜRÜN LİSTESİ'!B:F,5,0))</f>
        <v/>
      </c>
      <c r="O374" s="5"/>
      <c r="P374" s="56" t="str">
        <f t="shared" ca="1" si="118"/>
        <v/>
      </c>
      <c r="Q374" s="57"/>
      <c r="R374" s="51" t="str">
        <f>IF(K374="","",
(IF($AK$2&gt;$AL$2,0,IF(K374="","",VLOOKUP(K374,'ÜRÜN LİSTESİ'!B:F,4,0)))))</f>
        <v/>
      </c>
      <c r="S374" s="51" t="str">
        <f t="shared" si="120"/>
        <v/>
      </c>
      <c r="T374" s="58" t="str">
        <f t="shared" ca="1" si="121"/>
        <v/>
      </c>
      <c r="U374" s="54" t="str">
        <f t="shared" ca="1" si="122"/>
        <v/>
      </c>
      <c r="V374" s="23"/>
      <c r="W374" s="54" t="str">
        <f t="shared" ca="1" si="123"/>
        <v/>
      </c>
      <c r="X374" s="54" t="str">
        <f t="shared" ca="1" si="124"/>
        <v/>
      </c>
      <c r="Y374"/>
      <c r="Z374"/>
      <c r="AA374" s="54" t="str">
        <f t="shared" si="125"/>
        <v/>
      </c>
      <c r="AB374" s="89" t="str">
        <f t="shared" ca="1" si="126"/>
        <v/>
      </c>
      <c r="AC374" s="89" t="str">
        <f t="shared" ca="1" si="127"/>
        <v/>
      </c>
      <c r="AD374"/>
      <c r="AE374" s="79" t="e">
        <f t="shared" si="130"/>
        <v>#VALUE!</v>
      </c>
      <c r="AF374" s="79" t="str">
        <f t="shared" si="131"/>
        <v/>
      </c>
      <c r="AG374" s="81" t="str">
        <f t="shared" si="128"/>
        <v/>
      </c>
      <c r="AH374" s="81" t="e">
        <f t="shared" si="132"/>
        <v>#VALUE!</v>
      </c>
      <c r="AI374" s="81" t="str">
        <f t="shared" si="133"/>
        <v/>
      </c>
      <c r="AJ374"/>
      <c r="AK374"/>
      <c r="AL374"/>
      <c r="AM374">
        <f t="shared" si="119"/>
        <v>0</v>
      </c>
      <c r="AN374">
        <f>COUNTIFS($L$1:L374,L374,$O$1:O374,O374)</f>
        <v>0</v>
      </c>
      <c r="AO374">
        <f t="shared" si="129"/>
        <v>0</v>
      </c>
      <c r="AP374">
        <f>COUNTIFS($J$4:J374,"SAYIM",$L$4:L374,L374,$O$4:O374,O374)</f>
        <v>0</v>
      </c>
      <c r="AQ374"/>
      <c r="AR374" s="1" t="str">
        <f>FİLTRE!$H$5</f>
        <v>TÜMÜ</v>
      </c>
      <c r="AS374"/>
      <c r="AU374" s="56">
        <f t="shared" si="134"/>
        <v>0</v>
      </c>
      <c r="AV374" s="54" t="str">
        <f t="shared" ca="1" si="135"/>
        <v/>
      </c>
      <c r="AW374" s="54" t="str">
        <f t="shared" ca="1" si="136"/>
        <v/>
      </c>
    </row>
    <row r="375" spans="2:49" x14ac:dyDescent="0.25">
      <c r="B375" s="1" t="str">
        <f>IF(I375="","",
(IF(N375=FİLTRE!$H$6,2,0)+IF(FİLTRE!$H$6="TOPLAM",2,0))
)</f>
        <v/>
      </c>
      <c r="C375">
        <f ca="1">IF(FİLTRE!$M$5="",9,(IF(U375&gt;=FİLTRE!$M$5,1,0)))</f>
        <v>1</v>
      </c>
      <c r="D375" s="1">
        <f ca="1">IF(FİLTRE!$M$6="",9,(IF('SKT LİSTESİ'!P375&lt;=FİLTRE!$M$6,1,0)))</f>
        <v>0</v>
      </c>
      <c r="E375" s="25" t="str">
        <f>IF(I375="","",(COUNTIFS($L$4:L375,L375)))</f>
        <v/>
      </c>
      <c r="F375" s="13">
        <f ca="1">IF(OR(B375&lt;&gt;2,C375&lt;&gt;1,D375&lt;&gt;1,H375&lt;&gt;1),0,
COUNTIFS($B$4:B375,2,$C$4:C375,1,$D$4:D375,1,$H$4:H375,1))</f>
        <v>0</v>
      </c>
      <c r="G375" s="26" t="str">
        <f>IF(I375="","",(COUNTIF($E$4:E375,E375)))</f>
        <v/>
      </c>
      <c r="H375" s="1">
        <f ca="1">IF(AND(J375="SAYIM",FİLTRE!$H$5="RAFTA",U375&lt;&gt;0),1,0)+
IF(AND(J375="İADE DEPO",FİLTRE!$H$5="İADE DEPO"),1,0)+
IF(FİLTRE!$H$5="TÜMÜ",1,0)+
IF(AND(J375="FİRMA İADE",FİLTRE!$H$5="FİRMA İADE"),1,0)+
IF(AND(J375="İMHA",FİLTRE!$H$5="İMHA"),1,0)</f>
        <v>1</v>
      </c>
      <c r="I375" s="5"/>
      <c r="J375" s="3"/>
      <c r="K375" s="3"/>
      <c r="L375" s="28" t="str">
        <f>(IF(K375="","",(VLOOKUP(K375,'ÜRÜN LİSTESİ'!B:C,2,0))))</f>
        <v/>
      </c>
      <c r="M375" s="29" t="str">
        <f>IF(K375="","",VLOOKUP(K375,'ÜRÜN LİSTESİ'!B:D,3,0))</f>
        <v/>
      </c>
      <c r="N375" s="28" t="str">
        <f>IF(K375="","",VLOOKUP(K375,'ÜRÜN LİSTESİ'!B:F,5,0))</f>
        <v/>
      </c>
      <c r="O375" s="5"/>
      <c r="P375" s="56" t="str">
        <f t="shared" ca="1" si="118"/>
        <v/>
      </c>
      <c r="Q375" s="57"/>
      <c r="R375" s="51" t="str">
        <f>IF(K375="","",
(IF($AK$2&gt;$AL$2,0,IF(K375="","",VLOOKUP(K375,'ÜRÜN LİSTESİ'!B:F,4,0)))))</f>
        <v/>
      </c>
      <c r="S375" s="51" t="str">
        <f t="shared" si="120"/>
        <v/>
      </c>
      <c r="T375" s="58" t="str">
        <f t="shared" ca="1" si="121"/>
        <v/>
      </c>
      <c r="U375" s="54" t="str">
        <f t="shared" ca="1" si="122"/>
        <v/>
      </c>
      <c r="V375" s="23"/>
      <c r="W375" s="54" t="str">
        <f t="shared" ca="1" si="123"/>
        <v/>
      </c>
      <c r="X375" s="54" t="str">
        <f t="shared" ca="1" si="124"/>
        <v/>
      </c>
      <c r="Y375"/>
      <c r="Z375"/>
      <c r="AA375" s="54" t="str">
        <f t="shared" si="125"/>
        <v/>
      </c>
      <c r="AB375" s="89" t="str">
        <f t="shared" ca="1" si="126"/>
        <v/>
      </c>
      <c r="AC375" s="89" t="str">
        <f t="shared" ca="1" si="127"/>
        <v/>
      </c>
      <c r="AD375"/>
      <c r="AE375" s="79" t="e">
        <f t="shared" si="130"/>
        <v>#VALUE!</v>
      </c>
      <c r="AF375" s="79" t="str">
        <f t="shared" si="131"/>
        <v/>
      </c>
      <c r="AG375" s="81" t="str">
        <f t="shared" si="128"/>
        <v/>
      </c>
      <c r="AH375" s="81" t="e">
        <f t="shared" si="132"/>
        <v>#VALUE!</v>
      </c>
      <c r="AI375" s="81" t="str">
        <f t="shared" si="133"/>
        <v/>
      </c>
      <c r="AJ375"/>
      <c r="AK375"/>
      <c r="AL375"/>
      <c r="AM375">
        <f t="shared" si="119"/>
        <v>0</v>
      </c>
      <c r="AN375">
        <f>COUNTIFS($L$1:L375,L375,$O$1:O375,O375)</f>
        <v>0</v>
      </c>
      <c r="AO375">
        <f t="shared" si="129"/>
        <v>0</v>
      </c>
      <c r="AP375">
        <f>COUNTIFS($J$4:J375,"SAYIM",$L$4:L375,L375,$O$4:O375,O375)</f>
        <v>0</v>
      </c>
      <c r="AQ375"/>
      <c r="AR375" s="1" t="str">
        <f>FİLTRE!$H$5</f>
        <v>TÜMÜ</v>
      </c>
      <c r="AS375"/>
      <c r="AU375" s="56">
        <f t="shared" si="134"/>
        <v>0</v>
      </c>
      <c r="AV375" s="54" t="str">
        <f t="shared" ca="1" si="135"/>
        <v/>
      </c>
      <c r="AW375" s="54" t="str">
        <f t="shared" ca="1" si="136"/>
        <v/>
      </c>
    </row>
    <row r="376" spans="2:49" x14ac:dyDescent="0.25">
      <c r="B376" s="1" t="str">
        <f>IF(I376="","",
(IF(N376=FİLTRE!$H$6,2,0)+IF(FİLTRE!$H$6="TOPLAM",2,0))
)</f>
        <v/>
      </c>
      <c r="C376">
        <f ca="1">IF(FİLTRE!$M$5="",9,(IF(U376&gt;=FİLTRE!$M$5,1,0)))</f>
        <v>1</v>
      </c>
      <c r="D376" s="1">
        <f ca="1">IF(FİLTRE!$M$6="",9,(IF('SKT LİSTESİ'!P376&lt;=FİLTRE!$M$6,1,0)))</f>
        <v>0</v>
      </c>
      <c r="E376" s="25" t="str">
        <f>IF(I376="","",(COUNTIFS($L$4:L376,L376)))</f>
        <v/>
      </c>
      <c r="F376" s="13">
        <f ca="1">IF(OR(B376&lt;&gt;2,C376&lt;&gt;1,D376&lt;&gt;1,H376&lt;&gt;1),0,
COUNTIFS($B$4:B376,2,$C$4:C376,1,$D$4:D376,1,$H$4:H376,1))</f>
        <v>0</v>
      </c>
      <c r="G376" s="26" t="str">
        <f>IF(I376="","",(COUNTIF($E$4:E376,E376)))</f>
        <v/>
      </c>
      <c r="H376" s="1">
        <f ca="1">IF(AND(J376="SAYIM",FİLTRE!$H$5="RAFTA",U376&lt;&gt;0),1,0)+
IF(AND(J376="İADE DEPO",FİLTRE!$H$5="İADE DEPO"),1,0)+
IF(FİLTRE!$H$5="TÜMÜ",1,0)+
IF(AND(J376="FİRMA İADE",FİLTRE!$H$5="FİRMA İADE"),1,0)+
IF(AND(J376="İMHA",FİLTRE!$H$5="İMHA"),1,0)</f>
        <v>1</v>
      </c>
      <c r="I376" s="5"/>
      <c r="J376" s="3"/>
      <c r="K376" s="3"/>
      <c r="L376" s="28" t="str">
        <f>(IF(K376="","",(VLOOKUP(K376,'ÜRÜN LİSTESİ'!B:C,2,0))))</f>
        <v/>
      </c>
      <c r="M376" s="29" t="str">
        <f>IF(K376="","",VLOOKUP(K376,'ÜRÜN LİSTESİ'!B:D,3,0))</f>
        <v/>
      </c>
      <c r="N376" s="28" t="str">
        <f>IF(K376="","",VLOOKUP(K376,'ÜRÜN LİSTESİ'!B:F,5,0))</f>
        <v/>
      </c>
      <c r="O376" s="5"/>
      <c r="P376" s="56" t="str">
        <f t="shared" ca="1" si="118"/>
        <v/>
      </c>
      <c r="Q376" s="57"/>
      <c r="R376" s="51" t="str">
        <f>IF(K376="","",
(IF($AK$2&gt;$AL$2,0,IF(K376="","",VLOOKUP(K376,'ÜRÜN LİSTESİ'!B:F,4,0)))))</f>
        <v/>
      </c>
      <c r="S376" s="51" t="str">
        <f t="shared" si="120"/>
        <v/>
      </c>
      <c r="T376" s="58" t="str">
        <f t="shared" ca="1" si="121"/>
        <v/>
      </c>
      <c r="U376" s="54" t="str">
        <f t="shared" ca="1" si="122"/>
        <v/>
      </c>
      <c r="V376" s="23"/>
      <c r="W376" s="54" t="str">
        <f t="shared" ca="1" si="123"/>
        <v/>
      </c>
      <c r="X376" s="54" t="str">
        <f t="shared" ca="1" si="124"/>
        <v/>
      </c>
      <c r="Y376"/>
      <c r="Z376"/>
      <c r="AA376" s="54" t="str">
        <f t="shared" si="125"/>
        <v/>
      </c>
      <c r="AB376" s="89" t="str">
        <f t="shared" ca="1" si="126"/>
        <v/>
      </c>
      <c r="AC376" s="89" t="str">
        <f t="shared" ca="1" si="127"/>
        <v/>
      </c>
      <c r="AD376"/>
      <c r="AE376" s="79" t="e">
        <f t="shared" si="130"/>
        <v>#VALUE!</v>
      </c>
      <c r="AF376" s="79" t="str">
        <f t="shared" si="131"/>
        <v/>
      </c>
      <c r="AG376" s="81" t="str">
        <f t="shared" si="128"/>
        <v/>
      </c>
      <c r="AH376" s="81" t="e">
        <f t="shared" si="132"/>
        <v>#VALUE!</v>
      </c>
      <c r="AI376" s="81" t="str">
        <f t="shared" si="133"/>
        <v/>
      </c>
      <c r="AJ376"/>
      <c r="AK376"/>
      <c r="AL376"/>
      <c r="AM376">
        <f t="shared" si="119"/>
        <v>0</v>
      </c>
      <c r="AN376">
        <f>COUNTIFS($L$1:L376,L376,$O$1:O376,O376)</f>
        <v>0</v>
      </c>
      <c r="AO376">
        <f t="shared" si="129"/>
        <v>0</v>
      </c>
      <c r="AP376">
        <f>COUNTIFS($J$4:J376,"SAYIM",$L$4:L376,L376,$O$4:O376,O376)</f>
        <v>0</v>
      </c>
      <c r="AQ376"/>
      <c r="AR376" s="1" t="str">
        <f>FİLTRE!$H$5</f>
        <v>TÜMÜ</v>
      </c>
      <c r="AS376"/>
      <c r="AU376" s="56">
        <f t="shared" si="134"/>
        <v>0</v>
      </c>
      <c r="AV376" s="54" t="str">
        <f t="shared" ca="1" si="135"/>
        <v/>
      </c>
      <c r="AW376" s="54" t="str">
        <f t="shared" ca="1" si="136"/>
        <v/>
      </c>
    </row>
    <row r="377" spans="2:49" x14ac:dyDescent="0.25">
      <c r="B377" s="1" t="str">
        <f>IF(I377="","",
(IF(N377=FİLTRE!$H$6,2,0)+IF(FİLTRE!$H$6="TOPLAM",2,0))
)</f>
        <v/>
      </c>
      <c r="C377">
        <f ca="1">IF(FİLTRE!$M$5="",9,(IF(U377&gt;=FİLTRE!$M$5,1,0)))</f>
        <v>1</v>
      </c>
      <c r="D377" s="1">
        <f ca="1">IF(FİLTRE!$M$6="",9,(IF('SKT LİSTESİ'!P377&lt;=FİLTRE!$M$6,1,0)))</f>
        <v>0</v>
      </c>
      <c r="E377" s="25" t="str">
        <f>IF(I377="","",(COUNTIFS($L$4:L377,L377)))</f>
        <v/>
      </c>
      <c r="F377" s="13">
        <f ca="1">IF(OR(B377&lt;&gt;2,C377&lt;&gt;1,D377&lt;&gt;1,H377&lt;&gt;1),0,
COUNTIFS($B$4:B377,2,$C$4:C377,1,$D$4:D377,1,$H$4:H377,1))</f>
        <v>0</v>
      </c>
      <c r="G377" s="26" t="str">
        <f>IF(I377="","",(COUNTIF($E$4:E377,E377)))</f>
        <v/>
      </c>
      <c r="H377" s="1">
        <f ca="1">IF(AND(J377="SAYIM",FİLTRE!$H$5="RAFTA",U377&lt;&gt;0),1,0)+
IF(AND(J377="İADE DEPO",FİLTRE!$H$5="İADE DEPO"),1,0)+
IF(FİLTRE!$H$5="TÜMÜ",1,0)+
IF(AND(J377="FİRMA İADE",FİLTRE!$H$5="FİRMA İADE"),1,0)+
IF(AND(J377="İMHA",FİLTRE!$H$5="İMHA"),1,0)</f>
        <v>1</v>
      </c>
      <c r="I377" s="5"/>
      <c r="J377" s="3"/>
      <c r="K377" s="3"/>
      <c r="L377" s="28" t="str">
        <f>(IF(K377="","",(VLOOKUP(K377,'ÜRÜN LİSTESİ'!B:C,2,0))))</f>
        <v/>
      </c>
      <c r="M377" s="29" t="str">
        <f>IF(K377="","",VLOOKUP(K377,'ÜRÜN LİSTESİ'!B:D,3,0))</f>
        <v/>
      </c>
      <c r="N377" s="28" t="str">
        <f>IF(K377="","",VLOOKUP(K377,'ÜRÜN LİSTESİ'!B:F,5,0))</f>
        <v/>
      </c>
      <c r="O377" s="5"/>
      <c r="P377" s="56" t="str">
        <f t="shared" ca="1" si="118"/>
        <v/>
      </c>
      <c r="Q377" s="57"/>
      <c r="R377" s="51" t="str">
        <f>IF(K377="","",
(IF($AK$2&gt;$AL$2,0,IF(K377="","",VLOOKUP(K377,'ÜRÜN LİSTESİ'!B:F,4,0)))))</f>
        <v/>
      </c>
      <c r="S377" s="51" t="str">
        <f t="shared" si="120"/>
        <v/>
      </c>
      <c r="T377" s="58" t="str">
        <f t="shared" ca="1" si="121"/>
        <v/>
      </c>
      <c r="U377" s="54" t="str">
        <f t="shared" ca="1" si="122"/>
        <v/>
      </c>
      <c r="V377" s="23"/>
      <c r="W377" s="54" t="str">
        <f t="shared" ca="1" si="123"/>
        <v/>
      </c>
      <c r="X377" s="54" t="str">
        <f t="shared" ca="1" si="124"/>
        <v/>
      </c>
      <c r="Y377"/>
      <c r="Z377"/>
      <c r="AA377" s="54" t="str">
        <f t="shared" si="125"/>
        <v/>
      </c>
      <c r="AB377" s="89" t="str">
        <f t="shared" ca="1" si="126"/>
        <v/>
      </c>
      <c r="AC377" s="89" t="str">
        <f t="shared" ca="1" si="127"/>
        <v/>
      </c>
      <c r="AD377"/>
      <c r="AE377" s="79" t="e">
        <f t="shared" si="130"/>
        <v>#VALUE!</v>
      </c>
      <c r="AF377" s="79" t="str">
        <f t="shared" si="131"/>
        <v/>
      </c>
      <c r="AG377" s="81" t="str">
        <f t="shared" si="128"/>
        <v/>
      </c>
      <c r="AH377" s="81" t="e">
        <f t="shared" si="132"/>
        <v>#VALUE!</v>
      </c>
      <c r="AI377" s="81" t="str">
        <f t="shared" si="133"/>
        <v/>
      </c>
      <c r="AJ377"/>
      <c r="AK377"/>
      <c r="AL377"/>
      <c r="AM377">
        <f t="shared" si="119"/>
        <v>0</v>
      </c>
      <c r="AN377">
        <f>COUNTIFS($L$1:L377,L377,$O$1:O377,O377)</f>
        <v>0</v>
      </c>
      <c r="AO377">
        <f t="shared" si="129"/>
        <v>0</v>
      </c>
      <c r="AP377">
        <f>COUNTIFS($J$4:J377,"SAYIM",$L$4:L377,L377,$O$4:O377,O377)</f>
        <v>0</v>
      </c>
      <c r="AQ377"/>
      <c r="AR377" s="1" t="str">
        <f>FİLTRE!$H$5</f>
        <v>TÜMÜ</v>
      </c>
      <c r="AS377"/>
      <c r="AU377" s="56">
        <f t="shared" si="134"/>
        <v>0</v>
      </c>
      <c r="AV377" s="54" t="str">
        <f t="shared" ca="1" si="135"/>
        <v/>
      </c>
      <c r="AW377" s="54" t="str">
        <f t="shared" ca="1" si="136"/>
        <v/>
      </c>
    </row>
    <row r="378" spans="2:49" x14ac:dyDescent="0.25">
      <c r="B378" s="1" t="str">
        <f>IF(I378="","",
(IF(N378=FİLTRE!$H$6,2,0)+IF(FİLTRE!$H$6="TOPLAM",2,0))
)</f>
        <v/>
      </c>
      <c r="C378">
        <f ca="1">IF(FİLTRE!$M$5="",9,(IF(U378&gt;=FİLTRE!$M$5,1,0)))</f>
        <v>1</v>
      </c>
      <c r="D378" s="1">
        <f ca="1">IF(FİLTRE!$M$6="",9,(IF('SKT LİSTESİ'!P378&lt;=FİLTRE!$M$6,1,0)))</f>
        <v>0</v>
      </c>
      <c r="E378" s="25" t="str">
        <f>IF(I378="","",(COUNTIFS($L$4:L378,L378)))</f>
        <v/>
      </c>
      <c r="F378" s="13">
        <f ca="1">IF(OR(B378&lt;&gt;2,C378&lt;&gt;1,D378&lt;&gt;1,H378&lt;&gt;1),0,
COUNTIFS($B$4:B378,2,$C$4:C378,1,$D$4:D378,1,$H$4:H378,1))</f>
        <v>0</v>
      </c>
      <c r="G378" s="26" t="str">
        <f>IF(I378="","",(COUNTIF($E$4:E378,E378)))</f>
        <v/>
      </c>
      <c r="H378" s="1">
        <f ca="1">IF(AND(J378="SAYIM",FİLTRE!$H$5="RAFTA",U378&lt;&gt;0),1,0)+
IF(AND(J378="İADE DEPO",FİLTRE!$H$5="İADE DEPO"),1,0)+
IF(FİLTRE!$H$5="TÜMÜ",1,0)+
IF(AND(J378="FİRMA İADE",FİLTRE!$H$5="FİRMA İADE"),1,0)+
IF(AND(J378="İMHA",FİLTRE!$H$5="İMHA"),1,0)</f>
        <v>1</v>
      </c>
      <c r="I378" s="5"/>
      <c r="J378" s="3"/>
      <c r="K378" s="3"/>
      <c r="L378" s="28" t="str">
        <f>(IF(K378="","",(VLOOKUP(K378,'ÜRÜN LİSTESİ'!B:C,2,0))))</f>
        <v/>
      </c>
      <c r="M378" s="29" t="str">
        <f>IF(K378="","",VLOOKUP(K378,'ÜRÜN LİSTESİ'!B:D,3,0))</f>
        <v/>
      </c>
      <c r="N378" s="28" t="str">
        <f>IF(K378="","",VLOOKUP(K378,'ÜRÜN LİSTESİ'!B:F,5,0))</f>
        <v/>
      </c>
      <c r="O378" s="5"/>
      <c r="P378" s="56" t="str">
        <f t="shared" ca="1" si="118"/>
        <v/>
      </c>
      <c r="Q378" s="57"/>
      <c r="R378" s="51" t="str">
        <f>IF(K378="","",
(IF($AK$2&gt;$AL$2,0,IF(K378="","",VLOOKUP(K378,'ÜRÜN LİSTESİ'!B:F,4,0)))))</f>
        <v/>
      </c>
      <c r="S378" s="51" t="str">
        <f t="shared" si="120"/>
        <v/>
      </c>
      <c r="T378" s="58" t="str">
        <f t="shared" ca="1" si="121"/>
        <v/>
      </c>
      <c r="U378" s="54" t="str">
        <f t="shared" ca="1" si="122"/>
        <v/>
      </c>
      <c r="V378" s="23"/>
      <c r="W378" s="54" t="str">
        <f t="shared" ca="1" si="123"/>
        <v/>
      </c>
      <c r="X378" s="54" t="str">
        <f t="shared" ca="1" si="124"/>
        <v/>
      </c>
      <c r="Y378"/>
      <c r="Z378"/>
      <c r="AA378" s="54" t="str">
        <f t="shared" si="125"/>
        <v/>
      </c>
      <c r="AB378" s="89" t="str">
        <f t="shared" ca="1" si="126"/>
        <v/>
      </c>
      <c r="AC378" s="89" t="str">
        <f t="shared" ca="1" si="127"/>
        <v/>
      </c>
      <c r="AD378"/>
      <c r="AE378" s="79" t="e">
        <f t="shared" si="130"/>
        <v>#VALUE!</v>
      </c>
      <c r="AF378" s="79" t="str">
        <f t="shared" si="131"/>
        <v/>
      </c>
      <c r="AG378" s="81" t="str">
        <f t="shared" si="128"/>
        <v/>
      </c>
      <c r="AH378" s="81" t="e">
        <f t="shared" si="132"/>
        <v>#VALUE!</v>
      </c>
      <c r="AI378" s="81" t="str">
        <f t="shared" si="133"/>
        <v/>
      </c>
      <c r="AJ378"/>
      <c r="AK378"/>
      <c r="AL378"/>
      <c r="AM378">
        <f t="shared" si="119"/>
        <v>0</v>
      </c>
      <c r="AN378">
        <f>COUNTIFS($L$1:L378,L378,$O$1:O378,O378)</f>
        <v>0</v>
      </c>
      <c r="AO378">
        <f t="shared" si="129"/>
        <v>0</v>
      </c>
      <c r="AP378">
        <f>COUNTIFS($J$4:J378,"SAYIM",$L$4:L378,L378,$O$4:O378,O378)</f>
        <v>0</v>
      </c>
      <c r="AQ378"/>
      <c r="AR378" s="1" t="str">
        <f>FİLTRE!$H$5</f>
        <v>TÜMÜ</v>
      </c>
      <c r="AS378"/>
      <c r="AU378" s="56">
        <f t="shared" si="134"/>
        <v>0</v>
      </c>
      <c r="AV378" s="54" t="str">
        <f t="shared" ca="1" si="135"/>
        <v/>
      </c>
      <c r="AW378" s="54" t="str">
        <f t="shared" ca="1" si="136"/>
        <v/>
      </c>
    </row>
    <row r="379" spans="2:49" x14ac:dyDescent="0.25">
      <c r="B379" s="1" t="str">
        <f>IF(I379="","",
(IF(N379=FİLTRE!$H$6,2,0)+IF(FİLTRE!$H$6="TOPLAM",2,0))
)</f>
        <v/>
      </c>
      <c r="C379">
        <f ca="1">IF(FİLTRE!$M$5="",9,(IF(U379&gt;=FİLTRE!$M$5,1,0)))</f>
        <v>1</v>
      </c>
      <c r="D379" s="1">
        <f ca="1">IF(FİLTRE!$M$6="",9,(IF('SKT LİSTESİ'!P379&lt;=FİLTRE!$M$6,1,0)))</f>
        <v>0</v>
      </c>
      <c r="E379" s="25" t="str">
        <f>IF(I379="","",(COUNTIFS($L$4:L379,L379)))</f>
        <v/>
      </c>
      <c r="F379" s="13">
        <f ca="1">IF(OR(B379&lt;&gt;2,C379&lt;&gt;1,D379&lt;&gt;1,H379&lt;&gt;1),0,
COUNTIFS($B$4:B379,2,$C$4:C379,1,$D$4:D379,1,$H$4:H379,1))</f>
        <v>0</v>
      </c>
      <c r="G379" s="26" t="str">
        <f>IF(I379="","",(COUNTIF($E$4:E379,E379)))</f>
        <v/>
      </c>
      <c r="H379" s="1">
        <f ca="1">IF(AND(J379="SAYIM",FİLTRE!$H$5="RAFTA",U379&lt;&gt;0),1,0)+
IF(AND(J379="İADE DEPO",FİLTRE!$H$5="İADE DEPO"),1,0)+
IF(FİLTRE!$H$5="TÜMÜ",1,0)+
IF(AND(J379="FİRMA İADE",FİLTRE!$H$5="FİRMA İADE"),1,0)+
IF(AND(J379="İMHA",FİLTRE!$H$5="İMHA"),1,0)</f>
        <v>1</v>
      </c>
      <c r="I379" s="5"/>
      <c r="J379" s="3"/>
      <c r="K379" s="3"/>
      <c r="L379" s="28" t="str">
        <f>(IF(K379="","",(VLOOKUP(K379,'ÜRÜN LİSTESİ'!B:C,2,0))))</f>
        <v/>
      </c>
      <c r="M379" s="29" t="str">
        <f>IF(K379="","",VLOOKUP(K379,'ÜRÜN LİSTESİ'!B:D,3,0))</f>
        <v/>
      </c>
      <c r="N379" s="28" t="str">
        <f>IF(K379="","",VLOOKUP(K379,'ÜRÜN LİSTESİ'!B:F,5,0))</f>
        <v/>
      </c>
      <c r="O379" s="5"/>
      <c r="P379" s="56" t="str">
        <f t="shared" ca="1" si="118"/>
        <v/>
      </c>
      <c r="Q379" s="57"/>
      <c r="R379" s="51" t="str">
        <f>IF(K379="","",
(IF($AK$2&gt;$AL$2,0,IF(K379="","",VLOOKUP(K379,'ÜRÜN LİSTESİ'!B:F,4,0)))))</f>
        <v/>
      </c>
      <c r="S379" s="51" t="str">
        <f t="shared" si="120"/>
        <v/>
      </c>
      <c r="T379" s="58" t="str">
        <f t="shared" ca="1" si="121"/>
        <v/>
      </c>
      <c r="U379" s="54" t="str">
        <f t="shared" ca="1" si="122"/>
        <v/>
      </c>
      <c r="V379" s="23"/>
      <c r="W379" s="54" t="str">
        <f t="shared" ca="1" si="123"/>
        <v/>
      </c>
      <c r="X379" s="54" t="str">
        <f t="shared" ca="1" si="124"/>
        <v/>
      </c>
      <c r="Y379"/>
      <c r="Z379"/>
      <c r="AA379" s="54" t="str">
        <f t="shared" si="125"/>
        <v/>
      </c>
      <c r="AB379" s="89" t="str">
        <f t="shared" ca="1" si="126"/>
        <v/>
      </c>
      <c r="AC379" s="89" t="str">
        <f t="shared" ca="1" si="127"/>
        <v/>
      </c>
      <c r="AD379"/>
      <c r="AE379" s="79" t="e">
        <f t="shared" si="130"/>
        <v>#VALUE!</v>
      </c>
      <c r="AF379" s="79" t="str">
        <f t="shared" si="131"/>
        <v/>
      </c>
      <c r="AG379" s="81" t="str">
        <f t="shared" si="128"/>
        <v/>
      </c>
      <c r="AH379" s="81" t="e">
        <f t="shared" si="132"/>
        <v>#VALUE!</v>
      </c>
      <c r="AI379" s="81" t="str">
        <f t="shared" si="133"/>
        <v/>
      </c>
      <c r="AJ379"/>
      <c r="AK379"/>
      <c r="AL379"/>
      <c r="AM379">
        <f t="shared" si="119"/>
        <v>0</v>
      </c>
      <c r="AN379">
        <f>COUNTIFS($L$1:L379,L379,$O$1:O379,O379)</f>
        <v>0</v>
      </c>
      <c r="AO379">
        <f t="shared" si="129"/>
        <v>0</v>
      </c>
      <c r="AP379">
        <f>COUNTIFS($J$4:J379,"SAYIM",$L$4:L379,L379,$O$4:O379,O379)</f>
        <v>0</v>
      </c>
      <c r="AQ379"/>
      <c r="AR379" s="1" t="str">
        <f>FİLTRE!$H$5</f>
        <v>TÜMÜ</v>
      </c>
      <c r="AS379"/>
      <c r="AU379" s="56">
        <f t="shared" si="134"/>
        <v>0</v>
      </c>
      <c r="AV379" s="54" t="str">
        <f t="shared" ca="1" si="135"/>
        <v/>
      </c>
      <c r="AW379" s="54" t="str">
        <f t="shared" ca="1" si="136"/>
        <v/>
      </c>
    </row>
    <row r="380" spans="2:49" x14ac:dyDescent="0.25">
      <c r="B380" s="1" t="str">
        <f>IF(I380="","",
(IF(N380=FİLTRE!$H$6,2,0)+IF(FİLTRE!$H$6="TOPLAM",2,0))
)</f>
        <v/>
      </c>
      <c r="C380">
        <f ca="1">IF(FİLTRE!$M$5="",9,(IF(U380&gt;=FİLTRE!$M$5,1,0)))</f>
        <v>1</v>
      </c>
      <c r="D380" s="1">
        <f ca="1">IF(FİLTRE!$M$6="",9,(IF('SKT LİSTESİ'!P380&lt;=FİLTRE!$M$6,1,0)))</f>
        <v>0</v>
      </c>
      <c r="E380" s="25" t="str">
        <f>IF(I380="","",(COUNTIFS($L$4:L380,L380)))</f>
        <v/>
      </c>
      <c r="F380" s="13">
        <f ca="1">IF(OR(B380&lt;&gt;2,C380&lt;&gt;1,D380&lt;&gt;1,H380&lt;&gt;1),0,
COUNTIFS($B$4:B380,2,$C$4:C380,1,$D$4:D380,1,$H$4:H380,1))</f>
        <v>0</v>
      </c>
      <c r="G380" s="26" t="str">
        <f>IF(I380="","",(COUNTIF($E$4:E380,E380)))</f>
        <v/>
      </c>
      <c r="H380" s="1">
        <f ca="1">IF(AND(J380="SAYIM",FİLTRE!$H$5="RAFTA",U380&lt;&gt;0),1,0)+
IF(AND(J380="İADE DEPO",FİLTRE!$H$5="İADE DEPO"),1,0)+
IF(FİLTRE!$H$5="TÜMÜ",1,0)+
IF(AND(J380="FİRMA İADE",FİLTRE!$H$5="FİRMA İADE"),1,0)+
IF(AND(J380="İMHA",FİLTRE!$H$5="İMHA"),1,0)</f>
        <v>1</v>
      </c>
      <c r="I380" s="5"/>
      <c r="J380" s="3"/>
      <c r="K380" s="3"/>
      <c r="L380" s="28" t="str">
        <f>(IF(K380="","",(VLOOKUP(K380,'ÜRÜN LİSTESİ'!B:C,2,0))))</f>
        <v/>
      </c>
      <c r="M380" s="29" t="str">
        <f>IF(K380="","",VLOOKUP(K380,'ÜRÜN LİSTESİ'!B:D,3,0))</f>
        <v/>
      </c>
      <c r="N380" s="28" t="str">
        <f>IF(K380="","",VLOOKUP(K380,'ÜRÜN LİSTESİ'!B:F,5,0))</f>
        <v/>
      </c>
      <c r="O380" s="5"/>
      <c r="P380" s="56" t="str">
        <f t="shared" ca="1" si="118"/>
        <v/>
      </c>
      <c r="Q380" s="57"/>
      <c r="R380" s="51" t="str">
        <f>IF(K380="","",
(IF($AK$2&gt;$AL$2,0,IF(K380="","",VLOOKUP(K380,'ÜRÜN LİSTESİ'!B:F,4,0)))))</f>
        <v/>
      </c>
      <c r="S380" s="51" t="str">
        <f t="shared" si="120"/>
        <v/>
      </c>
      <c r="T380" s="58" t="str">
        <f t="shared" ca="1" si="121"/>
        <v/>
      </c>
      <c r="U380" s="54" t="str">
        <f t="shared" ca="1" si="122"/>
        <v/>
      </c>
      <c r="V380" s="23"/>
      <c r="W380" s="54" t="str">
        <f t="shared" ca="1" si="123"/>
        <v/>
      </c>
      <c r="X380" s="54" t="str">
        <f t="shared" ca="1" si="124"/>
        <v/>
      </c>
      <c r="Y380"/>
      <c r="Z380"/>
      <c r="AA380" s="54" t="str">
        <f t="shared" si="125"/>
        <v/>
      </c>
      <c r="AB380" s="89" t="str">
        <f t="shared" ca="1" si="126"/>
        <v/>
      </c>
      <c r="AC380" s="89" t="str">
        <f t="shared" ca="1" si="127"/>
        <v/>
      </c>
      <c r="AD380"/>
      <c r="AE380" s="79" t="e">
        <f t="shared" si="130"/>
        <v>#VALUE!</v>
      </c>
      <c r="AF380" s="79" t="str">
        <f t="shared" si="131"/>
        <v/>
      </c>
      <c r="AG380" s="81" t="str">
        <f t="shared" si="128"/>
        <v/>
      </c>
      <c r="AH380" s="81" t="e">
        <f t="shared" si="132"/>
        <v>#VALUE!</v>
      </c>
      <c r="AI380" s="81" t="str">
        <f t="shared" si="133"/>
        <v/>
      </c>
      <c r="AJ380"/>
      <c r="AK380"/>
      <c r="AL380"/>
      <c r="AM380">
        <f t="shared" si="119"/>
        <v>0</v>
      </c>
      <c r="AN380">
        <f>COUNTIFS($L$1:L380,L380,$O$1:O380,O380)</f>
        <v>0</v>
      </c>
      <c r="AO380">
        <f t="shared" si="129"/>
        <v>0</v>
      </c>
      <c r="AP380">
        <f>COUNTIFS($J$4:J380,"SAYIM",$L$4:L380,L380,$O$4:O380,O380)</f>
        <v>0</v>
      </c>
      <c r="AQ380"/>
      <c r="AR380" s="1" t="str">
        <f>FİLTRE!$H$5</f>
        <v>TÜMÜ</v>
      </c>
      <c r="AS380"/>
      <c r="AU380" s="56">
        <f t="shared" si="134"/>
        <v>0</v>
      </c>
      <c r="AV380" s="54" t="str">
        <f t="shared" ca="1" si="135"/>
        <v/>
      </c>
      <c r="AW380" s="54" t="str">
        <f t="shared" ca="1" si="136"/>
        <v/>
      </c>
    </row>
    <row r="381" spans="2:49" x14ac:dyDescent="0.25">
      <c r="B381" s="1" t="str">
        <f>IF(I381="","",
(IF(N381=FİLTRE!$H$6,2,0)+IF(FİLTRE!$H$6="TOPLAM",2,0))
)</f>
        <v/>
      </c>
      <c r="C381">
        <f ca="1">IF(FİLTRE!$M$5="",9,(IF(U381&gt;=FİLTRE!$M$5,1,0)))</f>
        <v>1</v>
      </c>
      <c r="D381" s="1">
        <f ca="1">IF(FİLTRE!$M$6="",9,(IF('SKT LİSTESİ'!P381&lt;=FİLTRE!$M$6,1,0)))</f>
        <v>0</v>
      </c>
      <c r="E381" s="25" t="str">
        <f>IF(I381="","",(COUNTIFS($L$4:L381,L381)))</f>
        <v/>
      </c>
      <c r="F381" s="13">
        <f ca="1">IF(OR(B381&lt;&gt;2,C381&lt;&gt;1,D381&lt;&gt;1,H381&lt;&gt;1),0,
COUNTIFS($B$4:B381,2,$C$4:C381,1,$D$4:D381,1,$H$4:H381,1))</f>
        <v>0</v>
      </c>
      <c r="G381" s="26" t="str">
        <f>IF(I381="","",(COUNTIF($E$4:E381,E381)))</f>
        <v/>
      </c>
      <c r="H381" s="1">
        <f ca="1">IF(AND(J381="SAYIM",FİLTRE!$H$5="RAFTA",U381&lt;&gt;0),1,0)+
IF(AND(J381="İADE DEPO",FİLTRE!$H$5="İADE DEPO"),1,0)+
IF(FİLTRE!$H$5="TÜMÜ",1,0)+
IF(AND(J381="FİRMA İADE",FİLTRE!$H$5="FİRMA İADE"),1,0)+
IF(AND(J381="İMHA",FİLTRE!$H$5="İMHA"),1,0)</f>
        <v>1</v>
      </c>
      <c r="I381" s="5"/>
      <c r="J381" s="3"/>
      <c r="K381" s="3"/>
      <c r="L381" s="28" t="str">
        <f>(IF(K381="","",(VLOOKUP(K381,'ÜRÜN LİSTESİ'!B:C,2,0))))</f>
        <v/>
      </c>
      <c r="M381" s="29" t="str">
        <f>IF(K381="","",VLOOKUP(K381,'ÜRÜN LİSTESİ'!B:D,3,0))</f>
        <v/>
      </c>
      <c r="N381" s="28" t="str">
        <f>IF(K381="","",VLOOKUP(K381,'ÜRÜN LİSTESİ'!B:F,5,0))</f>
        <v/>
      </c>
      <c r="O381" s="5"/>
      <c r="P381" s="56" t="str">
        <f t="shared" ca="1" si="118"/>
        <v/>
      </c>
      <c r="Q381" s="57"/>
      <c r="R381" s="51" t="str">
        <f>IF(K381="","",
(IF($AK$2&gt;$AL$2,0,IF(K381="","",VLOOKUP(K381,'ÜRÜN LİSTESİ'!B:F,4,0)))))</f>
        <v/>
      </c>
      <c r="S381" s="51" t="str">
        <f t="shared" si="120"/>
        <v/>
      </c>
      <c r="T381" s="58" t="str">
        <f t="shared" ca="1" si="121"/>
        <v/>
      </c>
      <c r="U381" s="54" t="str">
        <f t="shared" ca="1" si="122"/>
        <v/>
      </c>
      <c r="V381" s="23"/>
      <c r="W381" s="54" t="str">
        <f t="shared" ca="1" si="123"/>
        <v/>
      </c>
      <c r="X381" s="54" t="str">
        <f t="shared" ca="1" si="124"/>
        <v/>
      </c>
      <c r="Y381"/>
      <c r="Z381"/>
      <c r="AA381" s="54" t="str">
        <f t="shared" si="125"/>
        <v/>
      </c>
      <c r="AB381" s="89" t="str">
        <f t="shared" ca="1" si="126"/>
        <v/>
      </c>
      <c r="AC381" s="89" t="str">
        <f t="shared" ca="1" si="127"/>
        <v/>
      </c>
      <c r="AD381"/>
      <c r="AE381" s="79" t="e">
        <f t="shared" si="130"/>
        <v>#VALUE!</v>
      </c>
      <c r="AF381" s="79" t="str">
        <f t="shared" si="131"/>
        <v/>
      </c>
      <c r="AG381" s="81" t="str">
        <f t="shared" si="128"/>
        <v/>
      </c>
      <c r="AH381" s="81" t="e">
        <f t="shared" si="132"/>
        <v>#VALUE!</v>
      </c>
      <c r="AI381" s="81" t="str">
        <f t="shared" si="133"/>
        <v/>
      </c>
      <c r="AJ381"/>
      <c r="AK381"/>
      <c r="AL381"/>
      <c r="AM381">
        <f t="shared" si="119"/>
        <v>0</v>
      </c>
      <c r="AN381">
        <f>COUNTIFS($L$1:L381,L381,$O$1:O381,O381)</f>
        <v>0</v>
      </c>
      <c r="AO381">
        <f t="shared" si="129"/>
        <v>0</v>
      </c>
      <c r="AP381">
        <f>COUNTIFS($J$4:J381,"SAYIM",$L$4:L381,L381,$O$4:O381,O381)</f>
        <v>0</v>
      </c>
      <c r="AQ381"/>
      <c r="AR381" s="1" t="str">
        <f>FİLTRE!$H$5</f>
        <v>TÜMÜ</v>
      </c>
      <c r="AS381"/>
      <c r="AU381" s="56">
        <f t="shared" si="134"/>
        <v>0</v>
      </c>
      <c r="AV381" s="54" t="str">
        <f t="shared" ca="1" si="135"/>
        <v/>
      </c>
      <c r="AW381" s="54" t="str">
        <f t="shared" ca="1" si="136"/>
        <v/>
      </c>
    </row>
    <row r="382" spans="2:49" x14ac:dyDescent="0.25">
      <c r="B382" s="1" t="str">
        <f>IF(I382="","",
(IF(N382=FİLTRE!$H$6,2,0)+IF(FİLTRE!$H$6="TOPLAM",2,0))
)</f>
        <v/>
      </c>
      <c r="C382">
        <f ca="1">IF(FİLTRE!$M$5="",9,(IF(U382&gt;=FİLTRE!$M$5,1,0)))</f>
        <v>1</v>
      </c>
      <c r="D382" s="1">
        <f ca="1">IF(FİLTRE!$M$6="",9,(IF('SKT LİSTESİ'!P382&lt;=FİLTRE!$M$6,1,0)))</f>
        <v>0</v>
      </c>
      <c r="E382" s="25" t="str">
        <f>IF(I382="","",(COUNTIFS($L$4:L382,L382)))</f>
        <v/>
      </c>
      <c r="F382" s="13">
        <f ca="1">IF(OR(B382&lt;&gt;2,C382&lt;&gt;1,D382&lt;&gt;1,H382&lt;&gt;1),0,
COUNTIFS($B$4:B382,2,$C$4:C382,1,$D$4:D382,1,$H$4:H382,1))</f>
        <v>0</v>
      </c>
      <c r="G382" s="26" t="str">
        <f>IF(I382="","",(COUNTIF($E$4:E382,E382)))</f>
        <v/>
      </c>
      <c r="H382" s="1">
        <f ca="1">IF(AND(J382="SAYIM",FİLTRE!$H$5="RAFTA",U382&lt;&gt;0),1,0)+
IF(AND(J382="İADE DEPO",FİLTRE!$H$5="İADE DEPO"),1,0)+
IF(FİLTRE!$H$5="TÜMÜ",1,0)+
IF(AND(J382="FİRMA İADE",FİLTRE!$H$5="FİRMA İADE"),1,0)+
IF(AND(J382="İMHA",FİLTRE!$H$5="İMHA"),1,0)</f>
        <v>1</v>
      </c>
      <c r="I382" s="5"/>
      <c r="J382" s="3"/>
      <c r="K382" s="3"/>
      <c r="L382" s="28" t="str">
        <f>(IF(K382="","",(VLOOKUP(K382,'ÜRÜN LİSTESİ'!B:C,2,0))))</f>
        <v/>
      </c>
      <c r="M382" s="29" t="str">
        <f>IF(K382="","",VLOOKUP(K382,'ÜRÜN LİSTESİ'!B:D,3,0))</f>
        <v/>
      </c>
      <c r="N382" s="28" t="str">
        <f>IF(K382="","",VLOOKUP(K382,'ÜRÜN LİSTESİ'!B:F,5,0))</f>
        <v/>
      </c>
      <c r="O382" s="5"/>
      <c r="P382" s="56" t="str">
        <f t="shared" ca="1" si="118"/>
        <v/>
      </c>
      <c r="Q382" s="57"/>
      <c r="R382" s="51" t="str">
        <f>IF(K382="","",
(IF($AK$2&gt;$AL$2,0,IF(K382="","",VLOOKUP(K382,'ÜRÜN LİSTESİ'!B:F,4,0)))))</f>
        <v/>
      </c>
      <c r="S382" s="51" t="str">
        <f t="shared" si="120"/>
        <v/>
      </c>
      <c r="T382" s="58" t="str">
        <f t="shared" ca="1" si="121"/>
        <v/>
      </c>
      <c r="U382" s="54" t="str">
        <f t="shared" ca="1" si="122"/>
        <v/>
      </c>
      <c r="V382" s="23"/>
      <c r="W382" s="54" t="str">
        <f t="shared" ca="1" si="123"/>
        <v/>
      </c>
      <c r="X382" s="54" t="str">
        <f t="shared" ca="1" si="124"/>
        <v/>
      </c>
      <c r="Y382"/>
      <c r="Z382"/>
      <c r="AA382" s="54" t="str">
        <f t="shared" si="125"/>
        <v/>
      </c>
      <c r="AB382" s="89" t="str">
        <f t="shared" ca="1" si="126"/>
        <v/>
      </c>
      <c r="AC382" s="89" t="str">
        <f t="shared" ca="1" si="127"/>
        <v/>
      </c>
      <c r="AD382"/>
      <c r="AE382" s="79" t="e">
        <f t="shared" si="130"/>
        <v>#VALUE!</v>
      </c>
      <c r="AF382" s="79" t="str">
        <f t="shared" si="131"/>
        <v/>
      </c>
      <c r="AG382" s="81" t="str">
        <f t="shared" si="128"/>
        <v/>
      </c>
      <c r="AH382" s="81" t="e">
        <f t="shared" si="132"/>
        <v>#VALUE!</v>
      </c>
      <c r="AI382" s="81" t="str">
        <f t="shared" si="133"/>
        <v/>
      </c>
      <c r="AJ382"/>
      <c r="AK382"/>
      <c r="AL382"/>
      <c r="AM382">
        <f t="shared" si="119"/>
        <v>0</v>
      </c>
      <c r="AN382">
        <f>COUNTIFS($L$1:L382,L382,$O$1:O382,O382)</f>
        <v>0</v>
      </c>
      <c r="AO382">
        <f t="shared" si="129"/>
        <v>0</v>
      </c>
      <c r="AP382">
        <f>COUNTIFS($J$4:J382,"SAYIM",$L$4:L382,L382,$O$4:O382,O382)</f>
        <v>0</v>
      </c>
      <c r="AQ382"/>
      <c r="AR382" s="1" t="str">
        <f>FİLTRE!$H$5</f>
        <v>TÜMÜ</v>
      </c>
      <c r="AS382"/>
      <c r="AU382" s="56">
        <f t="shared" si="134"/>
        <v>0</v>
      </c>
      <c r="AV382" s="54" t="str">
        <f t="shared" ca="1" si="135"/>
        <v/>
      </c>
      <c r="AW382" s="54" t="str">
        <f t="shared" ca="1" si="136"/>
        <v/>
      </c>
    </row>
    <row r="383" spans="2:49" x14ac:dyDescent="0.25">
      <c r="B383" s="1" t="str">
        <f>IF(I383="","",
(IF(N383=FİLTRE!$H$6,2,0)+IF(FİLTRE!$H$6="TOPLAM",2,0))
)</f>
        <v/>
      </c>
      <c r="C383">
        <f ca="1">IF(FİLTRE!$M$5="",9,(IF(U383&gt;=FİLTRE!$M$5,1,0)))</f>
        <v>1</v>
      </c>
      <c r="D383" s="1">
        <f ca="1">IF(FİLTRE!$M$6="",9,(IF('SKT LİSTESİ'!P383&lt;=FİLTRE!$M$6,1,0)))</f>
        <v>0</v>
      </c>
      <c r="E383" s="25" t="str">
        <f>IF(I383="","",(COUNTIFS($L$4:L383,L383)))</f>
        <v/>
      </c>
      <c r="F383" s="13">
        <f ca="1">IF(OR(B383&lt;&gt;2,C383&lt;&gt;1,D383&lt;&gt;1,H383&lt;&gt;1),0,
COUNTIFS($B$4:B383,2,$C$4:C383,1,$D$4:D383,1,$H$4:H383,1))</f>
        <v>0</v>
      </c>
      <c r="G383" s="26" t="str">
        <f>IF(I383="","",(COUNTIF($E$4:E383,E383)))</f>
        <v/>
      </c>
      <c r="H383" s="1">
        <f ca="1">IF(AND(J383="SAYIM",FİLTRE!$H$5="RAFTA",U383&lt;&gt;0),1,0)+
IF(AND(J383="İADE DEPO",FİLTRE!$H$5="İADE DEPO"),1,0)+
IF(FİLTRE!$H$5="TÜMÜ",1,0)+
IF(AND(J383="FİRMA İADE",FİLTRE!$H$5="FİRMA İADE"),1,0)+
IF(AND(J383="İMHA",FİLTRE!$H$5="İMHA"),1,0)</f>
        <v>1</v>
      </c>
      <c r="I383" s="5"/>
      <c r="J383" s="3"/>
      <c r="K383" s="3"/>
      <c r="L383" s="28" t="str">
        <f>(IF(K383="","",(VLOOKUP(K383,'ÜRÜN LİSTESİ'!B:C,2,0))))</f>
        <v/>
      </c>
      <c r="M383" s="29" t="str">
        <f>IF(K383="","",VLOOKUP(K383,'ÜRÜN LİSTESİ'!B:D,3,0))</f>
        <v/>
      </c>
      <c r="N383" s="28" t="str">
        <f>IF(K383="","",VLOOKUP(K383,'ÜRÜN LİSTESİ'!B:F,5,0))</f>
        <v/>
      </c>
      <c r="O383" s="5"/>
      <c r="P383" s="56" t="str">
        <f t="shared" ca="1" si="118"/>
        <v/>
      </c>
      <c r="Q383" s="57"/>
      <c r="R383" s="51" t="str">
        <f>IF(K383="","",
(IF($AK$2&gt;$AL$2,0,IF(K383="","",VLOOKUP(K383,'ÜRÜN LİSTESİ'!B:F,4,0)))))</f>
        <v/>
      </c>
      <c r="S383" s="51" t="str">
        <f t="shared" si="120"/>
        <v/>
      </c>
      <c r="T383" s="58" t="str">
        <f t="shared" ca="1" si="121"/>
        <v/>
      </c>
      <c r="U383" s="54" t="str">
        <f t="shared" ca="1" si="122"/>
        <v/>
      </c>
      <c r="V383" s="23"/>
      <c r="W383" s="54" t="str">
        <f t="shared" ca="1" si="123"/>
        <v/>
      </c>
      <c r="X383" s="54" t="str">
        <f t="shared" ca="1" si="124"/>
        <v/>
      </c>
      <c r="Y383"/>
      <c r="Z383"/>
      <c r="AA383" s="54" t="str">
        <f t="shared" si="125"/>
        <v/>
      </c>
      <c r="AB383" s="89" t="str">
        <f t="shared" ca="1" si="126"/>
        <v/>
      </c>
      <c r="AC383" s="89" t="str">
        <f t="shared" ca="1" si="127"/>
        <v/>
      </c>
      <c r="AD383"/>
      <c r="AE383" s="79" t="e">
        <f t="shared" si="130"/>
        <v>#VALUE!</v>
      </c>
      <c r="AF383" s="79" t="str">
        <f t="shared" si="131"/>
        <v/>
      </c>
      <c r="AG383" s="81" t="str">
        <f t="shared" si="128"/>
        <v/>
      </c>
      <c r="AH383" s="81" t="e">
        <f t="shared" si="132"/>
        <v>#VALUE!</v>
      </c>
      <c r="AI383" s="81" t="str">
        <f t="shared" si="133"/>
        <v/>
      </c>
      <c r="AJ383"/>
      <c r="AK383"/>
      <c r="AL383"/>
      <c r="AM383">
        <f t="shared" si="119"/>
        <v>0</v>
      </c>
      <c r="AN383">
        <f>COUNTIFS($L$1:L383,L383,$O$1:O383,O383)</f>
        <v>0</v>
      </c>
      <c r="AO383">
        <f t="shared" si="129"/>
        <v>0</v>
      </c>
      <c r="AP383">
        <f>COUNTIFS($J$4:J383,"SAYIM",$L$4:L383,L383,$O$4:O383,O383)</f>
        <v>0</v>
      </c>
      <c r="AQ383"/>
      <c r="AR383" s="1" t="str">
        <f>FİLTRE!$H$5</f>
        <v>TÜMÜ</v>
      </c>
      <c r="AS383"/>
      <c r="AU383" s="56">
        <f t="shared" si="134"/>
        <v>0</v>
      </c>
      <c r="AV383" s="54" t="str">
        <f t="shared" ca="1" si="135"/>
        <v/>
      </c>
      <c r="AW383" s="54" t="str">
        <f t="shared" ca="1" si="136"/>
        <v/>
      </c>
    </row>
    <row r="384" spans="2:49" x14ac:dyDescent="0.25">
      <c r="B384" s="1" t="str">
        <f>IF(I384="","",
(IF(N384=FİLTRE!$H$6,2,0)+IF(FİLTRE!$H$6="TOPLAM",2,0))
)</f>
        <v/>
      </c>
      <c r="C384">
        <f ca="1">IF(FİLTRE!$M$5="",9,(IF(U384&gt;=FİLTRE!$M$5,1,0)))</f>
        <v>1</v>
      </c>
      <c r="D384" s="1">
        <f ca="1">IF(FİLTRE!$M$6="",9,(IF('SKT LİSTESİ'!P384&lt;=FİLTRE!$M$6,1,0)))</f>
        <v>0</v>
      </c>
      <c r="E384" s="25" t="str">
        <f>IF(I384="","",(COUNTIFS($L$4:L384,L384)))</f>
        <v/>
      </c>
      <c r="F384" s="13">
        <f ca="1">IF(OR(B384&lt;&gt;2,C384&lt;&gt;1,D384&lt;&gt;1,H384&lt;&gt;1),0,
COUNTIFS($B$4:B384,2,$C$4:C384,1,$D$4:D384,1,$H$4:H384,1))</f>
        <v>0</v>
      </c>
      <c r="G384" s="26" t="str">
        <f>IF(I384="","",(COUNTIF($E$4:E384,E384)))</f>
        <v/>
      </c>
      <c r="H384" s="1">
        <f ca="1">IF(AND(J384="SAYIM",FİLTRE!$H$5="RAFTA",U384&lt;&gt;0),1,0)+
IF(AND(J384="İADE DEPO",FİLTRE!$H$5="İADE DEPO"),1,0)+
IF(FİLTRE!$H$5="TÜMÜ",1,0)+
IF(AND(J384="FİRMA İADE",FİLTRE!$H$5="FİRMA İADE"),1,0)+
IF(AND(J384="İMHA",FİLTRE!$H$5="İMHA"),1,0)</f>
        <v>1</v>
      </c>
      <c r="I384" s="5"/>
      <c r="J384" s="3"/>
      <c r="K384" s="3"/>
      <c r="L384" s="28" t="str">
        <f>(IF(K384="","",(VLOOKUP(K384,'ÜRÜN LİSTESİ'!B:C,2,0))))</f>
        <v/>
      </c>
      <c r="M384" s="29" t="str">
        <f>IF(K384="","",VLOOKUP(K384,'ÜRÜN LİSTESİ'!B:D,3,0))</f>
        <v/>
      </c>
      <c r="N384" s="28" t="str">
        <f>IF(K384="","",VLOOKUP(K384,'ÜRÜN LİSTESİ'!B:F,5,0))</f>
        <v/>
      </c>
      <c r="O384" s="5"/>
      <c r="P384" s="56" t="str">
        <f t="shared" ca="1" si="118"/>
        <v/>
      </c>
      <c r="Q384" s="57"/>
      <c r="R384" s="51" t="str">
        <f>IF(K384="","",
(IF($AK$2&gt;$AL$2,0,IF(K384="","",VLOOKUP(K384,'ÜRÜN LİSTESİ'!B:F,4,0)))))</f>
        <v/>
      </c>
      <c r="S384" s="51" t="str">
        <f t="shared" si="120"/>
        <v/>
      </c>
      <c r="T384" s="58" t="str">
        <f t="shared" ca="1" si="121"/>
        <v/>
      </c>
      <c r="U384" s="54" t="str">
        <f t="shared" ca="1" si="122"/>
        <v/>
      </c>
      <c r="V384" s="23"/>
      <c r="W384" s="54" t="str">
        <f t="shared" ca="1" si="123"/>
        <v/>
      </c>
      <c r="X384" s="54" t="str">
        <f t="shared" ca="1" si="124"/>
        <v/>
      </c>
      <c r="Y384"/>
      <c r="Z384"/>
      <c r="AA384" s="54" t="str">
        <f t="shared" si="125"/>
        <v/>
      </c>
      <c r="AB384" s="89" t="str">
        <f t="shared" ca="1" si="126"/>
        <v/>
      </c>
      <c r="AC384" s="89" t="str">
        <f t="shared" ca="1" si="127"/>
        <v/>
      </c>
      <c r="AD384"/>
      <c r="AE384" s="79" t="e">
        <f t="shared" si="130"/>
        <v>#VALUE!</v>
      </c>
      <c r="AF384" s="79" t="str">
        <f t="shared" si="131"/>
        <v/>
      </c>
      <c r="AG384" s="81" t="str">
        <f t="shared" si="128"/>
        <v/>
      </c>
      <c r="AH384" s="81" t="e">
        <f t="shared" si="132"/>
        <v>#VALUE!</v>
      </c>
      <c r="AI384" s="81" t="str">
        <f t="shared" si="133"/>
        <v/>
      </c>
      <c r="AJ384"/>
      <c r="AK384"/>
      <c r="AL384"/>
      <c r="AM384">
        <f t="shared" si="119"/>
        <v>0</v>
      </c>
      <c r="AN384">
        <f>COUNTIFS($L$1:L384,L384,$O$1:O384,O384)</f>
        <v>0</v>
      </c>
      <c r="AO384">
        <f t="shared" si="129"/>
        <v>0</v>
      </c>
      <c r="AP384">
        <f>COUNTIFS($J$4:J384,"SAYIM",$L$4:L384,L384,$O$4:O384,O384)</f>
        <v>0</v>
      </c>
      <c r="AQ384"/>
      <c r="AR384" s="1" t="str">
        <f>FİLTRE!$H$5</f>
        <v>TÜMÜ</v>
      </c>
      <c r="AS384"/>
      <c r="AU384" s="56">
        <f t="shared" si="134"/>
        <v>0</v>
      </c>
      <c r="AV384" s="54" t="str">
        <f t="shared" ca="1" si="135"/>
        <v/>
      </c>
      <c r="AW384" s="54" t="str">
        <f t="shared" ca="1" si="136"/>
        <v/>
      </c>
    </row>
    <row r="385" spans="2:49" x14ac:dyDescent="0.25">
      <c r="B385" s="1" t="str">
        <f>IF(I385="","",
(IF(N385=FİLTRE!$H$6,2,0)+IF(FİLTRE!$H$6="TOPLAM",2,0))
)</f>
        <v/>
      </c>
      <c r="C385">
        <f ca="1">IF(FİLTRE!$M$5="",9,(IF(U385&gt;=FİLTRE!$M$5,1,0)))</f>
        <v>1</v>
      </c>
      <c r="D385" s="1">
        <f ca="1">IF(FİLTRE!$M$6="",9,(IF('SKT LİSTESİ'!P385&lt;=FİLTRE!$M$6,1,0)))</f>
        <v>0</v>
      </c>
      <c r="E385" s="25" t="str">
        <f>IF(I385="","",(COUNTIFS($L$4:L385,L385)))</f>
        <v/>
      </c>
      <c r="F385" s="13">
        <f ca="1">IF(OR(B385&lt;&gt;2,C385&lt;&gt;1,D385&lt;&gt;1,H385&lt;&gt;1),0,
COUNTIFS($B$4:B385,2,$C$4:C385,1,$D$4:D385,1,$H$4:H385,1))</f>
        <v>0</v>
      </c>
      <c r="G385" s="26" t="str">
        <f>IF(I385="","",(COUNTIF($E$4:E385,E385)))</f>
        <v/>
      </c>
      <c r="H385" s="1">
        <f ca="1">IF(AND(J385="SAYIM",FİLTRE!$H$5="RAFTA",U385&lt;&gt;0),1,0)+
IF(AND(J385="İADE DEPO",FİLTRE!$H$5="İADE DEPO"),1,0)+
IF(FİLTRE!$H$5="TÜMÜ",1,0)+
IF(AND(J385="FİRMA İADE",FİLTRE!$H$5="FİRMA İADE"),1,0)+
IF(AND(J385="İMHA",FİLTRE!$H$5="İMHA"),1,0)</f>
        <v>1</v>
      </c>
      <c r="I385" s="5"/>
      <c r="J385" s="3"/>
      <c r="K385" s="3"/>
      <c r="L385" s="28" t="str">
        <f>(IF(K385="","",(VLOOKUP(K385,'ÜRÜN LİSTESİ'!B:C,2,0))))</f>
        <v/>
      </c>
      <c r="M385" s="29" t="str">
        <f>IF(K385="","",VLOOKUP(K385,'ÜRÜN LİSTESİ'!B:D,3,0))</f>
        <v/>
      </c>
      <c r="N385" s="28" t="str">
        <f>IF(K385="","",VLOOKUP(K385,'ÜRÜN LİSTESİ'!B:F,5,0))</f>
        <v/>
      </c>
      <c r="O385" s="5"/>
      <c r="P385" s="56" t="str">
        <f t="shared" ca="1" si="118"/>
        <v/>
      </c>
      <c r="Q385" s="57"/>
      <c r="R385" s="51" t="str">
        <f>IF(K385="","",
(IF($AK$2&gt;$AL$2,0,IF(K385="","",VLOOKUP(K385,'ÜRÜN LİSTESİ'!B:F,4,0)))))</f>
        <v/>
      </c>
      <c r="S385" s="51" t="str">
        <f t="shared" si="120"/>
        <v/>
      </c>
      <c r="T385" s="58" t="str">
        <f t="shared" ca="1" si="121"/>
        <v/>
      </c>
      <c r="U385" s="54" t="str">
        <f t="shared" ca="1" si="122"/>
        <v/>
      </c>
      <c r="V385" s="23"/>
      <c r="W385" s="54" t="str">
        <f t="shared" ca="1" si="123"/>
        <v/>
      </c>
      <c r="X385" s="54" t="str">
        <f t="shared" ca="1" si="124"/>
        <v/>
      </c>
      <c r="Y385"/>
      <c r="Z385"/>
      <c r="AA385" s="54" t="str">
        <f t="shared" si="125"/>
        <v/>
      </c>
      <c r="AB385" s="89" t="str">
        <f t="shared" ca="1" si="126"/>
        <v/>
      </c>
      <c r="AC385" s="89" t="str">
        <f t="shared" ca="1" si="127"/>
        <v/>
      </c>
      <c r="AD385"/>
      <c r="AE385" s="79" t="e">
        <f t="shared" si="130"/>
        <v>#VALUE!</v>
      </c>
      <c r="AF385" s="79" t="str">
        <f t="shared" si="131"/>
        <v/>
      </c>
      <c r="AG385" s="81" t="str">
        <f t="shared" si="128"/>
        <v/>
      </c>
      <c r="AH385" s="81" t="e">
        <f t="shared" si="132"/>
        <v>#VALUE!</v>
      </c>
      <c r="AI385" s="81" t="str">
        <f t="shared" si="133"/>
        <v/>
      </c>
      <c r="AJ385"/>
      <c r="AK385"/>
      <c r="AL385"/>
      <c r="AM385">
        <f t="shared" si="119"/>
        <v>0</v>
      </c>
      <c r="AN385">
        <f>COUNTIFS($L$1:L385,L385,$O$1:O385,O385)</f>
        <v>0</v>
      </c>
      <c r="AO385">
        <f t="shared" si="129"/>
        <v>0</v>
      </c>
      <c r="AP385">
        <f>COUNTIFS($J$4:J385,"SAYIM",$L$4:L385,L385,$O$4:O385,O385)</f>
        <v>0</v>
      </c>
      <c r="AQ385"/>
      <c r="AR385" s="1" t="str">
        <f>FİLTRE!$H$5</f>
        <v>TÜMÜ</v>
      </c>
      <c r="AS385"/>
      <c r="AU385" s="56">
        <f t="shared" si="134"/>
        <v>0</v>
      </c>
      <c r="AV385" s="54" t="str">
        <f t="shared" ca="1" si="135"/>
        <v/>
      </c>
      <c r="AW385" s="54" t="str">
        <f t="shared" ca="1" si="136"/>
        <v/>
      </c>
    </row>
    <row r="386" spans="2:49" x14ac:dyDescent="0.25">
      <c r="B386" s="1" t="str">
        <f>IF(I386="","",
(IF(N386=FİLTRE!$H$6,2,0)+IF(FİLTRE!$H$6="TOPLAM",2,0))
)</f>
        <v/>
      </c>
      <c r="C386">
        <f ca="1">IF(FİLTRE!$M$5="",9,(IF(U386&gt;=FİLTRE!$M$5,1,0)))</f>
        <v>1</v>
      </c>
      <c r="D386" s="1">
        <f ca="1">IF(FİLTRE!$M$6="",9,(IF('SKT LİSTESİ'!P386&lt;=FİLTRE!$M$6,1,0)))</f>
        <v>0</v>
      </c>
      <c r="E386" s="25" t="str">
        <f>IF(I386="","",(COUNTIFS($L$4:L386,L386)))</f>
        <v/>
      </c>
      <c r="F386" s="13">
        <f ca="1">IF(OR(B386&lt;&gt;2,C386&lt;&gt;1,D386&lt;&gt;1,H386&lt;&gt;1),0,
COUNTIFS($B$4:B386,2,$C$4:C386,1,$D$4:D386,1,$H$4:H386,1))</f>
        <v>0</v>
      </c>
      <c r="G386" s="26" t="str">
        <f>IF(I386="","",(COUNTIF($E$4:E386,E386)))</f>
        <v/>
      </c>
      <c r="H386" s="1">
        <f ca="1">IF(AND(J386="SAYIM",FİLTRE!$H$5="RAFTA",U386&lt;&gt;0),1,0)+
IF(AND(J386="İADE DEPO",FİLTRE!$H$5="İADE DEPO"),1,0)+
IF(FİLTRE!$H$5="TÜMÜ",1,0)+
IF(AND(J386="FİRMA İADE",FİLTRE!$H$5="FİRMA İADE"),1,0)+
IF(AND(J386="İMHA",FİLTRE!$H$5="İMHA"),1,0)</f>
        <v>1</v>
      </c>
      <c r="I386" s="5"/>
      <c r="J386" s="3"/>
      <c r="K386" s="3"/>
      <c r="L386" s="28" t="str">
        <f>(IF(K386="","",(VLOOKUP(K386,'ÜRÜN LİSTESİ'!B:C,2,0))))</f>
        <v/>
      </c>
      <c r="M386" s="29" t="str">
        <f>IF(K386="","",VLOOKUP(K386,'ÜRÜN LİSTESİ'!B:D,3,0))</f>
        <v/>
      </c>
      <c r="N386" s="28" t="str">
        <f>IF(K386="","",VLOOKUP(K386,'ÜRÜN LİSTESİ'!B:F,5,0))</f>
        <v/>
      </c>
      <c r="O386" s="5"/>
      <c r="P386" s="56" t="str">
        <f t="shared" ca="1" si="118"/>
        <v/>
      </c>
      <c r="Q386" s="57"/>
      <c r="R386" s="51" t="str">
        <f>IF(K386="","",
(IF($AK$2&gt;$AL$2,0,IF(K386="","",VLOOKUP(K386,'ÜRÜN LİSTESİ'!B:F,4,0)))))</f>
        <v/>
      </c>
      <c r="S386" s="51" t="str">
        <f t="shared" si="120"/>
        <v/>
      </c>
      <c r="T386" s="58" t="str">
        <f t="shared" ca="1" si="121"/>
        <v/>
      </c>
      <c r="U386" s="54" t="str">
        <f t="shared" ca="1" si="122"/>
        <v/>
      </c>
      <c r="V386" s="23"/>
      <c r="W386" s="54" t="str">
        <f t="shared" ca="1" si="123"/>
        <v/>
      </c>
      <c r="X386" s="54" t="str">
        <f t="shared" ca="1" si="124"/>
        <v/>
      </c>
      <c r="Y386"/>
      <c r="Z386"/>
      <c r="AA386" s="54" t="str">
        <f t="shared" si="125"/>
        <v/>
      </c>
      <c r="AB386" s="89" t="str">
        <f t="shared" ca="1" si="126"/>
        <v/>
      </c>
      <c r="AC386" s="89" t="str">
        <f t="shared" ca="1" si="127"/>
        <v/>
      </c>
      <c r="AD386"/>
      <c r="AE386" s="79" t="e">
        <f t="shared" si="130"/>
        <v>#VALUE!</v>
      </c>
      <c r="AF386" s="79" t="str">
        <f t="shared" si="131"/>
        <v/>
      </c>
      <c r="AG386" s="81" t="str">
        <f t="shared" si="128"/>
        <v/>
      </c>
      <c r="AH386" s="81" t="e">
        <f t="shared" si="132"/>
        <v>#VALUE!</v>
      </c>
      <c r="AI386" s="81" t="str">
        <f t="shared" si="133"/>
        <v/>
      </c>
      <c r="AJ386"/>
      <c r="AK386"/>
      <c r="AL386"/>
      <c r="AM386">
        <f t="shared" si="119"/>
        <v>0</v>
      </c>
      <c r="AN386">
        <f>COUNTIFS($L$1:L386,L386,$O$1:O386,O386)</f>
        <v>0</v>
      </c>
      <c r="AO386">
        <f t="shared" si="129"/>
        <v>0</v>
      </c>
      <c r="AP386">
        <f>COUNTIFS($J$4:J386,"SAYIM",$L$4:L386,L386,$O$4:O386,O386)</f>
        <v>0</v>
      </c>
      <c r="AQ386"/>
      <c r="AR386" s="1" t="str">
        <f>FİLTRE!$H$5</f>
        <v>TÜMÜ</v>
      </c>
      <c r="AS386"/>
      <c r="AU386" s="56">
        <f t="shared" si="134"/>
        <v>0</v>
      </c>
      <c r="AV386" s="54" t="str">
        <f t="shared" ca="1" si="135"/>
        <v/>
      </c>
      <c r="AW386" s="54" t="str">
        <f t="shared" ca="1" si="136"/>
        <v/>
      </c>
    </row>
    <row r="387" spans="2:49" x14ac:dyDescent="0.25">
      <c r="B387" s="1" t="str">
        <f>IF(I387="","",
(IF(N387=FİLTRE!$H$6,2,0)+IF(FİLTRE!$H$6="TOPLAM",2,0))
)</f>
        <v/>
      </c>
      <c r="C387">
        <f ca="1">IF(FİLTRE!$M$5="",9,(IF(U387&gt;=FİLTRE!$M$5,1,0)))</f>
        <v>1</v>
      </c>
      <c r="D387" s="1">
        <f ca="1">IF(FİLTRE!$M$6="",9,(IF('SKT LİSTESİ'!P387&lt;=FİLTRE!$M$6,1,0)))</f>
        <v>0</v>
      </c>
      <c r="E387" s="25" t="str">
        <f>IF(I387="","",(COUNTIFS($L$4:L387,L387)))</f>
        <v/>
      </c>
      <c r="F387" s="13">
        <f ca="1">IF(OR(B387&lt;&gt;2,C387&lt;&gt;1,D387&lt;&gt;1,H387&lt;&gt;1),0,
COUNTIFS($B$4:B387,2,$C$4:C387,1,$D$4:D387,1,$H$4:H387,1))</f>
        <v>0</v>
      </c>
      <c r="G387" s="26" t="str">
        <f>IF(I387="","",(COUNTIF($E$4:E387,E387)))</f>
        <v/>
      </c>
      <c r="H387" s="1">
        <f ca="1">IF(AND(J387="SAYIM",FİLTRE!$H$5="RAFTA",U387&lt;&gt;0),1,0)+
IF(AND(J387="İADE DEPO",FİLTRE!$H$5="İADE DEPO"),1,0)+
IF(FİLTRE!$H$5="TÜMÜ",1,0)+
IF(AND(J387="FİRMA İADE",FİLTRE!$H$5="FİRMA İADE"),1,0)+
IF(AND(J387="İMHA",FİLTRE!$H$5="İMHA"),1,0)</f>
        <v>1</v>
      </c>
      <c r="I387" s="5"/>
      <c r="J387" s="3"/>
      <c r="K387" s="3"/>
      <c r="L387" s="28" t="str">
        <f>(IF(K387="","",(VLOOKUP(K387,'ÜRÜN LİSTESİ'!B:C,2,0))))</f>
        <v/>
      </c>
      <c r="M387" s="29" t="str">
        <f>IF(K387="","",VLOOKUP(K387,'ÜRÜN LİSTESİ'!B:D,3,0))</f>
        <v/>
      </c>
      <c r="N387" s="28" t="str">
        <f>IF(K387="","",VLOOKUP(K387,'ÜRÜN LİSTESİ'!B:F,5,0))</f>
        <v/>
      </c>
      <c r="O387" s="5"/>
      <c r="P387" s="56" t="str">
        <f t="shared" ca="1" si="118"/>
        <v/>
      </c>
      <c r="Q387" s="57"/>
      <c r="R387" s="51" t="str">
        <f>IF(K387="","",
(IF($AK$2&gt;$AL$2,0,IF(K387="","",VLOOKUP(K387,'ÜRÜN LİSTESİ'!B:F,4,0)))))</f>
        <v/>
      </c>
      <c r="S387" s="51" t="str">
        <f t="shared" si="120"/>
        <v/>
      </c>
      <c r="T387" s="58" t="str">
        <f t="shared" ca="1" si="121"/>
        <v/>
      </c>
      <c r="U387" s="54" t="str">
        <f t="shared" ca="1" si="122"/>
        <v/>
      </c>
      <c r="V387" s="23"/>
      <c r="W387" s="54" t="str">
        <f t="shared" ca="1" si="123"/>
        <v/>
      </c>
      <c r="X387" s="54" t="str">
        <f t="shared" ca="1" si="124"/>
        <v/>
      </c>
      <c r="Y387"/>
      <c r="Z387"/>
      <c r="AA387" s="54" t="str">
        <f t="shared" si="125"/>
        <v/>
      </c>
      <c r="AB387" s="89" t="str">
        <f t="shared" ca="1" si="126"/>
        <v/>
      </c>
      <c r="AC387" s="89" t="str">
        <f t="shared" ca="1" si="127"/>
        <v/>
      </c>
      <c r="AD387"/>
      <c r="AE387" s="79" t="e">
        <f t="shared" si="130"/>
        <v>#VALUE!</v>
      </c>
      <c r="AF387" s="79" t="str">
        <f t="shared" si="131"/>
        <v/>
      </c>
      <c r="AG387" s="81" t="str">
        <f t="shared" si="128"/>
        <v/>
      </c>
      <c r="AH387" s="81" t="e">
        <f t="shared" si="132"/>
        <v>#VALUE!</v>
      </c>
      <c r="AI387" s="81" t="str">
        <f t="shared" si="133"/>
        <v/>
      </c>
      <c r="AJ387"/>
      <c r="AK387"/>
      <c r="AL387"/>
      <c r="AM387">
        <f t="shared" si="119"/>
        <v>0</v>
      </c>
      <c r="AN387">
        <f>COUNTIFS($L$1:L387,L387,$O$1:O387,O387)</f>
        <v>0</v>
      </c>
      <c r="AO387">
        <f t="shared" si="129"/>
        <v>0</v>
      </c>
      <c r="AP387">
        <f>COUNTIFS($J$4:J387,"SAYIM",$L$4:L387,L387,$O$4:O387,O387)</f>
        <v>0</v>
      </c>
      <c r="AQ387"/>
      <c r="AR387" s="1" t="str">
        <f>FİLTRE!$H$5</f>
        <v>TÜMÜ</v>
      </c>
      <c r="AS387"/>
      <c r="AU387" s="56">
        <f t="shared" si="134"/>
        <v>0</v>
      </c>
      <c r="AV387" s="54" t="str">
        <f t="shared" ca="1" si="135"/>
        <v/>
      </c>
      <c r="AW387" s="54" t="str">
        <f t="shared" ca="1" si="136"/>
        <v/>
      </c>
    </row>
    <row r="388" spans="2:49" x14ac:dyDescent="0.25">
      <c r="B388" s="1" t="str">
        <f>IF(I388="","",
(IF(N388=FİLTRE!$H$6,2,0)+IF(FİLTRE!$H$6="TOPLAM",2,0))
)</f>
        <v/>
      </c>
      <c r="C388">
        <f ca="1">IF(FİLTRE!$M$5="",9,(IF(U388&gt;=FİLTRE!$M$5,1,0)))</f>
        <v>1</v>
      </c>
      <c r="D388" s="1">
        <f ca="1">IF(FİLTRE!$M$6="",9,(IF('SKT LİSTESİ'!P388&lt;=FİLTRE!$M$6,1,0)))</f>
        <v>0</v>
      </c>
      <c r="E388" s="25" t="str">
        <f>IF(I388="","",(COUNTIFS($L$4:L388,L388)))</f>
        <v/>
      </c>
      <c r="F388" s="13">
        <f ca="1">IF(OR(B388&lt;&gt;2,C388&lt;&gt;1,D388&lt;&gt;1,H388&lt;&gt;1),0,
COUNTIFS($B$4:B388,2,$C$4:C388,1,$D$4:D388,1,$H$4:H388,1))</f>
        <v>0</v>
      </c>
      <c r="G388" s="26" t="str">
        <f>IF(I388="","",(COUNTIF($E$4:E388,E388)))</f>
        <v/>
      </c>
      <c r="H388" s="1">
        <f ca="1">IF(AND(J388="SAYIM",FİLTRE!$H$5="RAFTA",U388&lt;&gt;0),1,0)+
IF(AND(J388="İADE DEPO",FİLTRE!$H$5="İADE DEPO"),1,0)+
IF(FİLTRE!$H$5="TÜMÜ",1,0)+
IF(AND(J388="FİRMA İADE",FİLTRE!$H$5="FİRMA İADE"),1,0)+
IF(AND(J388="İMHA",FİLTRE!$H$5="İMHA"),1,0)</f>
        <v>1</v>
      </c>
      <c r="I388" s="5"/>
      <c r="J388" s="3"/>
      <c r="K388" s="3"/>
      <c r="L388" s="28" t="str">
        <f>(IF(K388="","",(VLOOKUP(K388,'ÜRÜN LİSTESİ'!B:C,2,0))))</f>
        <v/>
      </c>
      <c r="M388" s="29" t="str">
        <f>IF(K388="","",VLOOKUP(K388,'ÜRÜN LİSTESİ'!B:D,3,0))</f>
        <v/>
      </c>
      <c r="N388" s="28" t="str">
        <f>IF(K388="","",VLOOKUP(K388,'ÜRÜN LİSTESİ'!B:F,5,0))</f>
        <v/>
      </c>
      <c r="O388" s="5"/>
      <c r="P388" s="56" t="str">
        <f t="shared" ca="1" si="118"/>
        <v/>
      </c>
      <c r="Q388" s="57"/>
      <c r="R388" s="51" t="str">
        <f>IF(K388="","",
(IF($AK$2&gt;$AL$2,0,IF(K388="","",VLOOKUP(K388,'ÜRÜN LİSTESİ'!B:F,4,0)))))</f>
        <v/>
      </c>
      <c r="S388" s="51" t="str">
        <f t="shared" si="120"/>
        <v/>
      </c>
      <c r="T388" s="58" t="str">
        <f t="shared" ca="1" si="121"/>
        <v/>
      </c>
      <c r="U388" s="54" t="str">
        <f t="shared" ca="1" si="122"/>
        <v/>
      </c>
      <c r="V388" s="23"/>
      <c r="W388" s="54" t="str">
        <f t="shared" ca="1" si="123"/>
        <v/>
      </c>
      <c r="X388" s="54" t="str">
        <f t="shared" ca="1" si="124"/>
        <v/>
      </c>
      <c r="Y388"/>
      <c r="Z388"/>
      <c r="AA388" s="54" t="str">
        <f t="shared" si="125"/>
        <v/>
      </c>
      <c r="AB388" s="89" t="str">
        <f t="shared" ca="1" si="126"/>
        <v/>
      </c>
      <c r="AC388" s="89" t="str">
        <f t="shared" ca="1" si="127"/>
        <v/>
      </c>
      <c r="AD388"/>
      <c r="AE388" s="79" t="e">
        <f t="shared" si="130"/>
        <v>#VALUE!</v>
      </c>
      <c r="AF388" s="79" t="str">
        <f t="shared" si="131"/>
        <v/>
      </c>
      <c r="AG388" s="81" t="str">
        <f t="shared" si="128"/>
        <v/>
      </c>
      <c r="AH388" s="81" t="e">
        <f t="shared" si="132"/>
        <v>#VALUE!</v>
      </c>
      <c r="AI388" s="81" t="str">
        <f t="shared" si="133"/>
        <v/>
      </c>
      <c r="AJ388"/>
      <c r="AK388"/>
      <c r="AL388"/>
      <c r="AM388">
        <f t="shared" si="119"/>
        <v>0</v>
      </c>
      <c r="AN388">
        <f>COUNTIFS($L$1:L388,L388,$O$1:O388,O388)</f>
        <v>0</v>
      </c>
      <c r="AO388">
        <f t="shared" si="129"/>
        <v>0</v>
      </c>
      <c r="AP388">
        <f>COUNTIFS($J$4:J388,"SAYIM",$L$4:L388,L388,$O$4:O388,O388)</f>
        <v>0</v>
      </c>
      <c r="AQ388"/>
      <c r="AR388" s="1" t="str">
        <f>FİLTRE!$H$5</f>
        <v>TÜMÜ</v>
      </c>
      <c r="AS388"/>
      <c r="AU388" s="56">
        <f t="shared" si="134"/>
        <v>0</v>
      </c>
      <c r="AV388" s="54" t="str">
        <f t="shared" ca="1" si="135"/>
        <v/>
      </c>
      <c r="AW388" s="54" t="str">
        <f t="shared" ca="1" si="136"/>
        <v/>
      </c>
    </row>
    <row r="389" spans="2:49" x14ac:dyDescent="0.25">
      <c r="B389" s="1" t="str">
        <f>IF(I389="","",
(IF(N389=FİLTRE!$H$6,2,0)+IF(FİLTRE!$H$6="TOPLAM",2,0))
)</f>
        <v/>
      </c>
      <c r="C389">
        <f ca="1">IF(FİLTRE!$M$5="",9,(IF(U389&gt;=FİLTRE!$M$5,1,0)))</f>
        <v>1</v>
      </c>
      <c r="D389" s="1">
        <f ca="1">IF(FİLTRE!$M$6="",9,(IF('SKT LİSTESİ'!P389&lt;=FİLTRE!$M$6,1,0)))</f>
        <v>0</v>
      </c>
      <c r="E389" s="25" t="str">
        <f>IF(I389="","",(COUNTIFS($L$4:L389,L389)))</f>
        <v/>
      </c>
      <c r="F389" s="13">
        <f ca="1">IF(OR(B389&lt;&gt;2,C389&lt;&gt;1,D389&lt;&gt;1,H389&lt;&gt;1),0,
COUNTIFS($B$4:B389,2,$C$4:C389,1,$D$4:D389,1,$H$4:H389,1))</f>
        <v>0</v>
      </c>
      <c r="G389" s="26" t="str">
        <f>IF(I389="","",(COUNTIF($E$4:E389,E389)))</f>
        <v/>
      </c>
      <c r="H389" s="1">
        <f ca="1">IF(AND(J389="SAYIM",FİLTRE!$H$5="RAFTA",U389&lt;&gt;0),1,0)+
IF(AND(J389="İADE DEPO",FİLTRE!$H$5="İADE DEPO"),1,0)+
IF(FİLTRE!$H$5="TÜMÜ",1,0)+
IF(AND(J389="FİRMA İADE",FİLTRE!$H$5="FİRMA İADE"),1,0)+
IF(AND(J389="İMHA",FİLTRE!$H$5="İMHA"),1,0)</f>
        <v>1</v>
      </c>
      <c r="I389" s="5"/>
      <c r="J389" s="3"/>
      <c r="K389" s="3"/>
      <c r="L389" s="28" t="str">
        <f>(IF(K389="","",(VLOOKUP(K389,'ÜRÜN LİSTESİ'!B:C,2,0))))</f>
        <v/>
      </c>
      <c r="M389" s="29" t="str">
        <f>IF(K389="","",VLOOKUP(K389,'ÜRÜN LİSTESİ'!B:D,3,0))</f>
        <v/>
      </c>
      <c r="N389" s="28" t="str">
        <f>IF(K389="","",VLOOKUP(K389,'ÜRÜN LİSTESİ'!B:F,5,0))</f>
        <v/>
      </c>
      <c r="O389" s="5"/>
      <c r="P389" s="56" t="str">
        <f t="shared" ref="P389:P452" ca="1" si="137">IF(O389="","",O389-(TODAY()))</f>
        <v/>
      </c>
      <c r="Q389" s="57"/>
      <c r="R389" s="51" t="str">
        <f>IF(K389="","",
(IF($AK$2&gt;$AL$2,0,IF(K389="","",VLOOKUP(K389,'ÜRÜN LİSTESİ'!B:F,4,0)))))</f>
        <v/>
      </c>
      <c r="S389" s="51" t="str">
        <f t="shared" si="120"/>
        <v/>
      </c>
      <c r="T389" s="58" t="str">
        <f t="shared" ca="1" si="121"/>
        <v/>
      </c>
      <c r="U389" s="54" t="str">
        <f t="shared" ca="1" si="122"/>
        <v/>
      </c>
      <c r="V389" s="23"/>
      <c r="W389" s="54" t="str">
        <f t="shared" ca="1" si="123"/>
        <v/>
      </c>
      <c r="X389" s="54" t="str">
        <f t="shared" ca="1" si="124"/>
        <v/>
      </c>
      <c r="Y389"/>
      <c r="Z389"/>
      <c r="AA389" s="54" t="str">
        <f t="shared" si="125"/>
        <v/>
      </c>
      <c r="AB389" s="89" t="str">
        <f t="shared" ca="1" si="126"/>
        <v/>
      </c>
      <c r="AC389" s="89" t="str">
        <f t="shared" ca="1" si="127"/>
        <v/>
      </c>
      <c r="AD389"/>
      <c r="AE389" s="79" t="e">
        <f t="shared" si="130"/>
        <v>#VALUE!</v>
      </c>
      <c r="AF389" s="79" t="str">
        <f t="shared" si="131"/>
        <v/>
      </c>
      <c r="AG389" s="81" t="str">
        <f t="shared" si="128"/>
        <v/>
      </c>
      <c r="AH389" s="81" t="e">
        <f t="shared" si="132"/>
        <v>#VALUE!</v>
      </c>
      <c r="AI389" s="81" t="str">
        <f t="shared" si="133"/>
        <v/>
      </c>
      <c r="AJ389"/>
      <c r="AK389"/>
      <c r="AL389"/>
      <c r="AM389">
        <f t="shared" ref="AM389:AM452" si="138">COUNTIFS(L:L,L389,O:O,O389)</f>
        <v>0</v>
      </c>
      <c r="AN389">
        <f>COUNTIFS($L$1:L389,L389,$O$1:O389,O389)</f>
        <v>0</v>
      </c>
      <c r="AO389">
        <f t="shared" si="129"/>
        <v>0</v>
      </c>
      <c r="AP389">
        <f>COUNTIFS($J$4:J389,"SAYIM",$L$4:L389,L389,$O$4:O389,O389)</f>
        <v>0</v>
      </c>
      <c r="AQ389"/>
      <c r="AR389" s="1" t="str">
        <f>FİLTRE!$H$5</f>
        <v>TÜMÜ</v>
      </c>
      <c r="AS389"/>
      <c r="AU389" s="56">
        <f t="shared" si="134"/>
        <v>0</v>
      </c>
      <c r="AV389" s="54" t="str">
        <f t="shared" ca="1" si="135"/>
        <v/>
      </c>
      <c r="AW389" s="54" t="str">
        <f t="shared" ca="1" si="136"/>
        <v/>
      </c>
    </row>
    <row r="390" spans="2:49" x14ac:dyDescent="0.25">
      <c r="B390" s="1" t="str">
        <f>IF(I390="","",
(IF(N390=FİLTRE!$H$6,2,0)+IF(FİLTRE!$H$6="TOPLAM",2,0))
)</f>
        <v/>
      </c>
      <c r="C390">
        <f ca="1">IF(FİLTRE!$M$5="",9,(IF(U390&gt;=FİLTRE!$M$5,1,0)))</f>
        <v>1</v>
      </c>
      <c r="D390" s="1">
        <f ca="1">IF(FİLTRE!$M$6="",9,(IF('SKT LİSTESİ'!P390&lt;=FİLTRE!$M$6,1,0)))</f>
        <v>0</v>
      </c>
      <c r="E390" s="25" t="str">
        <f>IF(I390="","",(COUNTIFS($L$4:L390,L390)))</f>
        <v/>
      </c>
      <c r="F390" s="13">
        <f ca="1">IF(OR(B390&lt;&gt;2,C390&lt;&gt;1,D390&lt;&gt;1,H390&lt;&gt;1),0,
COUNTIFS($B$4:B390,2,$C$4:C390,1,$D$4:D390,1,$H$4:H390,1))</f>
        <v>0</v>
      </c>
      <c r="G390" s="26" t="str">
        <f>IF(I390="","",(COUNTIF($E$4:E390,E390)))</f>
        <v/>
      </c>
      <c r="H390" s="1">
        <f ca="1">IF(AND(J390="SAYIM",FİLTRE!$H$5="RAFTA",U390&lt;&gt;0),1,0)+
IF(AND(J390="İADE DEPO",FİLTRE!$H$5="İADE DEPO"),1,0)+
IF(FİLTRE!$H$5="TÜMÜ",1,0)+
IF(AND(J390="FİRMA İADE",FİLTRE!$H$5="FİRMA İADE"),1,0)+
IF(AND(J390="İMHA",FİLTRE!$H$5="İMHA"),1,0)</f>
        <v>1</v>
      </c>
      <c r="I390" s="5"/>
      <c r="J390" s="3"/>
      <c r="K390" s="3"/>
      <c r="L390" s="28" t="str">
        <f>(IF(K390="","",(VLOOKUP(K390,'ÜRÜN LİSTESİ'!B:C,2,0))))</f>
        <v/>
      </c>
      <c r="M390" s="29" t="str">
        <f>IF(K390="","",VLOOKUP(K390,'ÜRÜN LİSTESİ'!B:D,3,0))</f>
        <v/>
      </c>
      <c r="N390" s="28" t="str">
        <f>IF(K390="","",VLOOKUP(K390,'ÜRÜN LİSTESİ'!B:F,5,0))</f>
        <v/>
      </c>
      <c r="O390" s="5"/>
      <c r="P390" s="56" t="str">
        <f t="shared" ca="1" si="137"/>
        <v/>
      </c>
      <c r="Q390" s="57"/>
      <c r="R390" s="51" t="str">
        <f>IF(K390="","",
(IF($AK$2&gt;$AL$2,0,IF(K390="","",VLOOKUP(K390,'ÜRÜN LİSTESİ'!B:F,4,0)))))</f>
        <v/>
      </c>
      <c r="S390" s="51" t="str">
        <f t="shared" ref="S390:S453" si="139">IF(Q390="","",Q390*R390)</f>
        <v/>
      </c>
      <c r="T390" s="58" t="str">
        <f t="shared" ref="T390:T453" ca="1" si="140">IF(P390&lt;0,0,(IF(K390="","",
(IF(AH390=0,0,
((IF(I390="","",
((SUMIFS(AF:AF,J:J,"SAYIM",L:L,L390,P:P,"&gt;"&amp;0)) -
(SUMIFS(AF:AF,J:J,"İADE DEPO",L:L,L390,P:P,"&gt;"&amp;0)))))))))))</f>
        <v/>
      </c>
      <c r="U390" s="54" t="str">
        <f t="shared" ref="U390:U453" ca="1" si="141">IF(P390&lt;0,0,(IF(K390="","",
(IF(AI390=0,0,
((IF(I390="","",
((SUMIFS(AE:AE,J:J,"SAYIM",L:L,L390,P:P,"&gt;"&amp;0)) -
(SUMIFS(AE:AE,J:J,"İADE DEPO",L:L,L390,P:P,"&gt;"&amp;0)))))))))))</f>
        <v/>
      </c>
      <c r="V390" s="23"/>
      <c r="W390" s="54" t="str">
        <f t="shared" ref="W390:W453" ca="1" si="142">IF(TODAY()&gt;O390,
(IF(SUMIFS(S:S,L:L,L390,O:O,O390,J:J,"SAYIM")-SUMIFS(S:S,L:L,L390,O:O,O390,J:J,"İADE DEPO")=0,"",SUMIFS(S:S,L:L,L390,O:O,O390,J:J,"SAYIM")-SUMIFS(S:S,L:L,L390,O:O,O390,J:J,"İADE DEPO"))),0)</f>
        <v/>
      </c>
      <c r="X390" s="54" t="str">
        <f t="shared" ref="X390:X453" ca="1" si="143">IF($AK$2&lt;$AL$2,
IF(TODAY()&gt;O390,
(IF(SUMIFS(Q:Q,L:L,L390,O:O,O390,J:J,"SAYIM")-SUMIFS(Q:Q,L:L,L390,O:O,O390,J:J,"İADE DEPO")=0,"",SUMIFS(Q:Q,L:L,L390,O:O,O390,J:J,"SAYIM")-SUMIFS(Q:Q,L:L,L390,O:O,O390,J:J,"İADE DEPO"))),0),
"")</f>
        <v/>
      </c>
      <c r="Y390"/>
      <c r="Z390"/>
      <c r="AA390" s="54" t="str">
        <f t="shared" ref="AA390:AA453" si="144">IF(COUNTIFS(L:L,L390,O:O,O390)=0,"",COUNTIFS(L:L,L390,O:O,O390))</f>
        <v/>
      </c>
      <c r="AB390" s="89" t="str">
        <f t="shared" ref="AB390:AB453" ca="1" si="145">IFERROR(W390/AA390,"")</f>
        <v/>
      </c>
      <c r="AC390" s="89" t="str">
        <f t="shared" ref="AC390:AC453" ca="1" si="146">IFERROR(X390/AA390,"")</f>
        <v/>
      </c>
      <c r="AD390"/>
      <c r="AE390" s="79" t="e">
        <f t="shared" si="130"/>
        <v>#VALUE!</v>
      </c>
      <c r="AF390" s="79" t="str">
        <f t="shared" si="131"/>
        <v/>
      </c>
      <c r="AG390" s="81" t="str">
        <f t="shared" ref="AG390:AG453" si="147" xml:space="preserve">
((IF(I390="","",
((SUMIFS(AF:AF,J:J,"SAYIM",L:L,L390)) -
(SUMIFS(AF:AF,J:J,"İADE DEPO",L:L,L390))))))</f>
        <v/>
      </c>
      <c r="AH390" s="81" t="e">
        <f t="shared" si="132"/>
        <v>#VALUE!</v>
      </c>
      <c r="AI390" s="81" t="str">
        <f t="shared" si="133"/>
        <v/>
      </c>
      <c r="AJ390"/>
      <c r="AK390"/>
      <c r="AL390"/>
      <c r="AM390">
        <f t="shared" si="138"/>
        <v>0</v>
      </c>
      <c r="AN390">
        <f>COUNTIFS($L$1:L390,L390,$O$1:O390,O390)</f>
        <v>0</v>
      </c>
      <c r="AO390">
        <f t="shared" ref="AO390:AO453" si="148">COUNTIFS(J:J,"SAYIM",L:L,L390,O:O,O390)</f>
        <v>0</v>
      </c>
      <c r="AP390">
        <f>COUNTIFS($J$4:J390,"SAYIM",$L$4:L390,L390,$O$4:O390,O390)</f>
        <v>0</v>
      </c>
      <c r="AQ390"/>
      <c r="AR390" s="1" t="str">
        <f>FİLTRE!$H$5</f>
        <v>TÜMÜ</v>
      </c>
      <c r="AS390"/>
      <c r="AU390" s="56">
        <f t="shared" si="134"/>
        <v>0</v>
      </c>
      <c r="AV390" s="54" t="str">
        <f t="shared" ca="1" si="135"/>
        <v/>
      </c>
      <c r="AW390" s="54" t="str">
        <f t="shared" ca="1" si="136"/>
        <v/>
      </c>
    </row>
    <row r="391" spans="2:49" x14ac:dyDescent="0.25">
      <c r="B391" s="1" t="str">
        <f>IF(I391="","",
(IF(N391=FİLTRE!$H$6,2,0)+IF(FİLTRE!$H$6="TOPLAM",2,0))
)</f>
        <v/>
      </c>
      <c r="C391">
        <f ca="1">IF(FİLTRE!$M$5="",9,(IF(U391&gt;=FİLTRE!$M$5,1,0)))</f>
        <v>1</v>
      </c>
      <c r="D391" s="1">
        <f ca="1">IF(FİLTRE!$M$6="",9,(IF('SKT LİSTESİ'!P391&lt;=FİLTRE!$M$6,1,0)))</f>
        <v>0</v>
      </c>
      <c r="E391" s="25" t="str">
        <f>IF(I391="","",(COUNTIFS($L$4:L391,L391)))</f>
        <v/>
      </c>
      <c r="F391" s="13">
        <f ca="1">IF(OR(B391&lt;&gt;2,C391&lt;&gt;1,D391&lt;&gt;1,H391&lt;&gt;1),0,
COUNTIFS($B$4:B391,2,$C$4:C391,1,$D$4:D391,1,$H$4:H391,1))</f>
        <v>0</v>
      </c>
      <c r="G391" s="26" t="str">
        <f>IF(I391="","",(COUNTIF($E$4:E391,E391)))</f>
        <v/>
      </c>
      <c r="H391" s="1">
        <f ca="1">IF(AND(J391="SAYIM",FİLTRE!$H$5="RAFTA",U391&lt;&gt;0),1,0)+
IF(AND(J391="İADE DEPO",FİLTRE!$H$5="İADE DEPO"),1,0)+
IF(FİLTRE!$H$5="TÜMÜ",1,0)+
IF(AND(J391="FİRMA İADE",FİLTRE!$H$5="FİRMA İADE"),1,0)+
IF(AND(J391="İMHA",FİLTRE!$H$5="İMHA"),1,0)</f>
        <v>1</v>
      </c>
      <c r="I391" s="5"/>
      <c r="J391" s="3"/>
      <c r="K391" s="3"/>
      <c r="L391" s="28" t="str">
        <f>(IF(K391="","",(VLOOKUP(K391,'ÜRÜN LİSTESİ'!B:C,2,0))))</f>
        <v/>
      </c>
      <c r="M391" s="29" t="str">
        <f>IF(K391="","",VLOOKUP(K391,'ÜRÜN LİSTESİ'!B:D,3,0))</f>
        <v/>
      </c>
      <c r="N391" s="28" t="str">
        <f>IF(K391="","",VLOOKUP(K391,'ÜRÜN LİSTESİ'!B:F,5,0))</f>
        <v/>
      </c>
      <c r="O391" s="5"/>
      <c r="P391" s="56" t="str">
        <f t="shared" ca="1" si="137"/>
        <v/>
      </c>
      <c r="Q391" s="57"/>
      <c r="R391" s="51" t="str">
        <f>IF(K391="","",
(IF($AK$2&gt;$AL$2,0,IF(K391="","",VLOOKUP(K391,'ÜRÜN LİSTESİ'!B:F,4,0)))))</f>
        <v/>
      </c>
      <c r="S391" s="51" t="str">
        <f t="shared" si="139"/>
        <v/>
      </c>
      <c r="T391" s="58" t="str">
        <f t="shared" ca="1" si="140"/>
        <v/>
      </c>
      <c r="U391" s="54" t="str">
        <f t="shared" ca="1" si="141"/>
        <v/>
      </c>
      <c r="V391" s="23"/>
      <c r="W391" s="54" t="str">
        <f t="shared" ca="1" si="142"/>
        <v/>
      </c>
      <c r="X391" s="54" t="str">
        <f t="shared" ca="1" si="143"/>
        <v/>
      </c>
      <c r="Y391"/>
      <c r="Z391"/>
      <c r="AA391" s="54" t="str">
        <f t="shared" si="144"/>
        <v/>
      </c>
      <c r="AB391" s="89" t="str">
        <f t="shared" ca="1" si="145"/>
        <v/>
      </c>
      <c r="AC391" s="89" t="str">
        <f t="shared" ca="1" si="146"/>
        <v/>
      </c>
      <c r="AD391"/>
      <c r="AE391" s="79" t="e">
        <f t="shared" si="130"/>
        <v>#VALUE!</v>
      </c>
      <c r="AF391" s="79" t="str">
        <f t="shared" si="131"/>
        <v/>
      </c>
      <c r="AG391" s="81" t="str">
        <f t="shared" si="147"/>
        <v/>
      </c>
      <c r="AH391" s="81" t="e">
        <f t="shared" si="132"/>
        <v>#VALUE!</v>
      </c>
      <c r="AI391" s="81" t="str">
        <f t="shared" si="133"/>
        <v/>
      </c>
      <c r="AJ391"/>
      <c r="AK391"/>
      <c r="AL391"/>
      <c r="AM391">
        <f t="shared" si="138"/>
        <v>0</v>
      </c>
      <c r="AN391">
        <f>COUNTIFS($L$1:L391,L391,$O$1:O391,O391)</f>
        <v>0</v>
      </c>
      <c r="AO391">
        <f t="shared" si="148"/>
        <v>0</v>
      </c>
      <c r="AP391">
        <f>COUNTIFS($J$4:J391,"SAYIM",$L$4:L391,L391,$O$4:O391,O391)</f>
        <v>0</v>
      </c>
      <c r="AQ391"/>
      <c r="AR391" s="1" t="str">
        <f>FİLTRE!$H$5</f>
        <v>TÜMÜ</v>
      </c>
      <c r="AS391"/>
      <c r="AU391" s="56">
        <f t="shared" si="134"/>
        <v>0</v>
      </c>
      <c r="AV391" s="54" t="str">
        <f t="shared" ca="1" si="135"/>
        <v/>
      </c>
      <c r="AW391" s="54" t="str">
        <f t="shared" ca="1" si="136"/>
        <v/>
      </c>
    </row>
    <row r="392" spans="2:49" x14ac:dyDescent="0.25">
      <c r="B392" s="1" t="str">
        <f>IF(I392="","",
(IF(N392=FİLTRE!$H$6,2,0)+IF(FİLTRE!$H$6="TOPLAM",2,0))
)</f>
        <v/>
      </c>
      <c r="C392">
        <f ca="1">IF(FİLTRE!$M$5="",9,(IF(U392&gt;=FİLTRE!$M$5,1,0)))</f>
        <v>1</v>
      </c>
      <c r="D392" s="1">
        <f ca="1">IF(FİLTRE!$M$6="",9,(IF('SKT LİSTESİ'!P392&lt;=FİLTRE!$M$6,1,0)))</f>
        <v>0</v>
      </c>
      <c r="E392" s="25" t="str">
        <f>IF(I392="","",(COUNTIFS($L$4:L392,L392)))</f>
        <v/>
      </c>
      <c r="F392" s="13">
        <f ca="1">IF(OR(B392&lt;&gt;2,C392&lt;&gt;1,D392&lt;&gt;1,H392&lt;&gt;1),0,
COUNTIFS($B$4:B392,2,$C$4:C392,1,$D$4:D392,1,$H$4:H392,1))</f>
        <v>0</v>
      </c>
      <c r="G392" s="26" t="str">
        <f>IF(I392="","",(COUNTIF($E$4:E392,E392)))</f>
        <v/>
      </c>
      <c r="H392" s="1">
        <f ca="1">IF(AND(J392="SAYIM",FİLTRE!$H$5="RAFTA",U392&lt;&gt;0),1,0)+
IF(AND(J392="İADE DEPO",FİLTRE!$H$5="İADE DEPO"),1,0)+
IF(FİLTRE!$H$5="TÜMÜ",1,0)+
IF(AND(J392="FİRMA İADE",FİLTRE!$H$5="FİRMA İADE"),1,0)+
IF(AND(J392="İMHA",FİLTRE!$H$5="İMHA"),1,0)</f>
        <v>1</v>
      </c>
      <c r="I392" s="5"/>
      <c r="J392" s="3"/>
      <c r="K392" s="3"/>
      <c r="L392" s="28" t="str">
        <f>(IF(K392="","",(VLOOKUP(K392,'ÜRÜN LİSTESİ'!B:C,2,0))))</f>
        <v/>
      </c>
      <c r="M392" s="29" t="str">
        <f>IF(K392="","",VLOOKUP(K392,'ÜRÜN LİSTESİ'!B:D,3,0))</f>
        <v/>
      </c>
      <c r="N392" s="28" t="str">
        <f>IF(K392="","",VLOOKUP(K392,'ÜRÜN LİSTESİ'!B:F,5,0))</f>
        <v/>
      </c>
      <c r="O392" s="5"/>
      <c r="P392" s="56" t="str">
        <f t="shared" ca="1" si="137"/>
        <v/>
      </c>
      <c r="Q392" s="57"/>
      <c r="R392" s="51" t="str">
        <f>IF(K392="","",
(IF($AK$2&gt;$AL$2,0,IF(K392="","",VLOOKUP(K392,'ÜRÜN LİSTESİ'!B:F,4,0)))))</f>
        <v/>
      </c>
      <c r="S392" s="51" t="str">
        <f t="shared" si="139"/>
        <v/>
      </c>
      <c r="T392" s="58" t="str">
        <f t="shared" ca="1" si="140"/>
        <v/>
      </c>
      <c r="U392" s="54" t="str">
        <f t="shared" ca="1" si="141"/>
        <v/>
      </c>
      <c r="V392" s="23"/>
      <c r="W392" s="54" t="str">
        <f t="shared" ca="1" si="142"/>
        <v/>
      </c>
      <c r="X392" s="54" t="str">
        <f t="shared" ca="1" si="143"/>
        <v/>
      </c>
      <c r="Y392"/>
      <c r="Z392"/>
      <c r="AA392" s="54" t="str">
        <f t="shared" si="144"/>
        <v/>
      </c>
      <c r="AB392" s="89" t="str">
        <f t="shared" ca="1" si="145"/>
        <v/>
      </c>
      <c r="AC392" s="89" t="str">
        <f t="shared" ca="1" si="146"/>
        <v/>
      </c>
      <c r="AD392"/>
      <c r="AE392" s="79" t="e">
        <f t="shared" si="130"/>
        <v>#VALUE!</v>
      </c>
      <c r="AF392" s="79" t="str">
        <f t="shared" si="131"/>
        <v/>
      </c>
      <c r="AG392" s="81" t="str">
        <f t="shared" si="147"/>
        <v/>
      </c>
      <c r="AH392" s="81" t="e">
        <f t="shared" si="132"/>
        <v>#VALUE!</v>
      </c>
      <c r="AI392" s="81" t="str">
        <f t="shared" si="133"/>
        <v/>
      </c>
      <c r="AJ392"/>
      <c r="AK392"/>
      <c r="AL392"/>
      <c r="AM392">
        <f t="shared" si="138"/>
        <v>0</v>
      </c>
      <c r="AN392">
        <f>COUNTIFS($L$1:L392,L392,$O$1:O392,O392)</f>
        <v>0</v>
      </c>
      <c r="AO392">
        <f t="shared" si="148"/>
        <v>0</v>
      </c>
      <c r="AP392">
        <f>COUNTIFS($J$4:J392,"SAYIM",$L$4:L392,L392,$O$4:O392,O392)</f>
        <v>0</v>
      </c>
      <c r="AQ392"/>
      <c r="AR392" s="1" t="str">
        <f>FİLTRE!$H$5</f>
        <v>TÜMÜ</v>
      </c>
      <c r="AS392"/>
      <c r="AU392" s="56">
        <f t="shared" si="134"/>
        <v>0</v>
      </c>
      <c r="AV392" s="54" t="str">
        <f t="shared" ca="1" si="135"/>
        <v/>
      </c>
      <c r="AW392" s="54" t="str">
        <f t="shared" ca="1" si="136"/>
        <v/>
      </c>
    </row>
    <row r="393" spans="2:49" x14ac:dyDescent="0.25">
      <c r="B393" s="1" t="str">
        <f>IF(I393="","",
(IF(N393=FİLTRE!$H$6,2,0)+IF(FİLTRE!$H$6="TOPLAM",2,0))
)</f>
        <v/>
      </c>
      <c r="C393">
        <f ca="1">IF(FİLTRE!$M$5="",9,(IF(U393&gt;=FİLTRE!$M$5,1,0)))</f>
        <v>1</v>
      </c>
      <c r="D393" s="1">
        <f ca="1">IF(FİLTRE!$M$6="",9,(IF('SKT LİSTESİ'!P393&lt;=FİLTRE!$M$6,1,0)))</f>
        <v>0</v>
      </c>
      <c r="E393" s="25" t="str">
        <f>IF(I393="","",(COUNTIFS($L$4:L393,L393)))</f>
        <v/>
      </c>
      <c r="F393" s="13">
        <f ca="1">IF(OR(B393&lt;&gt;2,C393&lt;&gt;1,D393&lt;&gt;1,H393&lt;&gt;1),0,
COUNTIFS($B$4:B393,2,$C$4:C393,1,$D$4:D393,1,$H$4:H393,1))</f>
        <v>0</v>
      </c>
      <c r="G393" s="26" t="str">
        <f>IF(I393="","",(COUNTIF($E$4:E393,E393)))</f>
        <v/>
      </c>
      <c r="H393" s="1">
        <f ca="1">IF(AND(J393="SAYIM",FİLTRE!$H$5="RAFTA",U393&lt;&gt;0),1,0)+
IF(AND(J393="İADE DEPO",FİLTRE!$H$5="İADE DEPO"),1,0)+
IF(FİLTRE!$H$5="TÜMÜ",1,0)+
IF(AND(J393="FİRMA İADE",FİLTRE!$H$5="FİRMA İADE"),1,0)+
IF(AND(J393="İMHA",FİLTRE!$H$5="İMHA"),1,0)</f>
        <v>1</v>
      </c>
      <c r="I393" s="5"/>
      <c r="J393" s="3"/>
      <c r="K393" s="3"/>
      <c r="L393" s="28" t="str">
        <f>(IF(K393="","",(VLOOKUP(K393,'ÜRÜN LİSTESİ'!B:C,2,0))))</f>
        <v/>
      </c>
      <c r="M393" s="29" t="str">
        <f>IF(K393="","",VLOOKUP(K393,'ÜRÜN LİSTESİ'!B:D,3,0))</f>
        <v/>
      </c>
      <c r="N393" s="28" t="str">
        <f>IF(K393="","",VLOOKUP(K393,'ÜRÜN LİSTESİ'!B:F,5,0))</f>
        <v/>
      </c>
      <c r="O393" s="5"/>
      <c r="P393" s="56" t="str">
        <f t="shared" ca="1" si="137"/>
        <v/>
      </c>
      <c r="Q393" s="57"/>
      <c r="R393" s="51" t="str">
        <f>IF(K393="","",
(IF($AK$2&gt;$AL$2,0,IF(K393="","",VLOOKUP(K393,'ÜRÜN LİSTESİ'!B:F,4,0)))))</f>
        <v/>
      </c>
      <c r="S393" s="51" t="str">
        <f t="shared" si="139"/>
        <v/>
      </c>
      <c r="T393" s="58" t="str">
        <f t="shared" ca="1" si="140"/>
        <v/>
      </c>
      <c r="U393" s="54" t="str">
        <f t="shared" ca="1" si="141"/>
        <v/>
      </c>
      <c r="V393" s="23"/>
      <c r="W393" s="54" t="str">
        <f t="shared" ca="1" si="142"/>
        <v/>
      </c>
      <c r="X393" s="54" t="str">
        <f t="shared" ca="1" si="143"/>
        <v/>
      </c>
      <c r="Y393"/>
      <c r="Z393"/>
      <c r="AA393" s="54" t="str">
        <f t="shared" si="144"/>
        <v/>
      </c>
      <c r="AB393" s="89" t="str">
        <f t="shared" ca="1" si="145"/>
        <v/>
      </c>
      <c r="AC393" s="89" t="str">
        <f t="shared" ca="1" si="146"/>
        <v/>
      </c>
      <c r="AD393"/>
      <c r="AE393" s="79" t="e">
        <f t="shared" si="130"/>
        <v>#VALUE!</v>
      </c>
      <c r="AF393" s="79" t="str">
        <f t="shared" si="131"/>
        <v/>
      </c>
      <c r="AG393" s="81" t="str">
        <f t="shared" si="147"/>
        <v/>
      </c>
      <c r="AH393" s="81" t="e">
        <f t="shared" si="132"/>
        <v>#VALUE!</v>
      </c>
      <c r="AI393" s="81" t="str">
        <f t="shared" si="133"/>
        <v/>
      </c>
      <c r="AJ393"/>
      <c r="AK393"/>
      <c r="AL393"/>
      <c r="AM393">
        <f t="shared" si="138"/>
        <v>0</v>
      </c>
      <c r="AN393">
        <f>COUNTIFS($L$1:L393,L393,$O$1:O393,O393)</f>
        <v>0</v>
      </c>
      <c r="AO393">
        <f t="shared" si="148"/>
        <v>0</v>
      </c>
      <c r="AP393">
        <f>COUNTIFS($J$4:J393,"SAYIM",$L$4:L393,L393,$O$4:O393,O393)</f>
        <v>0</v>
      </c>
      <c r="AQ393"/>
      <c r="AR393" s="1" t="str">
        <f>FİLTRE!$H$5</f>
        <v>TÜMÜ</v>
      </c>
      <c r="AS393"/>
      <c r="AU393" s="56">
        <f t="shared" si="134"/>
        <v>0</v>
      </c>
      <c r="AV393" s="54" t="str">
        <f t="shared" ca="1" si="135"/>
        <v/>
      </c>
      <c r="AW393" s="54" t="str">
        <f t="shared" ca="1" si="136"/>
        <v/>
      </c>
    </row>
    <row r="394" spans="2:49" x14ac:dyDescent="0.25">
      <c r="B394" s="1" t="str">
        <f>IF(I394="","",
(IF(N394=FİLTRE!$H$6,2,0)+IF(FİLTRE!$H$6="TOPLAM",2,0))
)</f>
        <v/>
      </c>
      <c r="C394">
        <f ca="1">IF(FİLTRE!$M$5="",9,(IF(U394&gt;=FİLTRE!$M$5,1,0)))</f>
        <v>1</v>
      </c>
      <c r="D394" s="1">
        <f ca="1">IF(FİLTRE!$M$6="",9,(IF('SKT LİSTESİ'!P394&lt;=FİLTRE!$M$6,1,0)))</f>
        <v>0</v>
      </c>
      <c r="E394" s="25" t="str">
        <f>IF(I394="","",(COUNTIFS($L$4:L394,L394)))</f>
        <v/>
      </c>
      <c r="F394" s="13">
        <f ca="1">IF(OR(B394&lt;&gt;2,C394&lt;&gt;1,D394&lt;&gt;1,H394&lt;&gt;1),0,
COUNTIFS($B$4:B394,2,$C$4:C394,1,$D$4:D394,1,$H$4:H394,1))</f>
        <v>0</v>
      </c>
      <c r="G394" s="26" t="str">
        <f>IF(I394="","",(COUNTIF($E$4:E394,E394)))</f>
        <v/>
      </c>
      <c r="H394" s="1">
        <f ca="1">IF(AND(J394="SAYIM",FİLTRE!$H$5="RAFTA",U394&lt;&gt;0),1,0)+
IF(AND(J394="İADE DEPO",FİLTRE!$H$5="İADE DEPO"),1,0)+
IF(FİLTRE!$H$5="TÜMÜ",1,0)+
IF(AND(J394="FİRMA İADE",FİLTRE!$H$5="FİRMA İADE"),1,0)+
IF(AND(J394="İMHA",FİLTRE!$H$5="İMHA"),1,0)</f>
        <v>1</v>
      </c>
      <c r="I394" s="5"/>
      <c r="J394" s="3"/>
      <c r="K394" s="3"/>
      <c r="L394" s="28" t="str">
        <f>(IF(K394="","",(VLOOKUP(K394,'ÜRÜN LİSTESİ'!B:C,2,0))))</f>
        <v/>
      </c>
      <c r="M394" s="29" t="str">
        <f>IF(K394="","",VLOOKUP(K394,'ÜRÜN LİSTESİ'!B:D,3,0))</f>
        <v/>
      </c>
      <c r="N394" s="28" t="str">
        <f>IF(K394="","",VLOOKUP(K394,'ÜRÜN LİSTESİ'!B:F,5,0))</f>
        <v/>
      </c>
      <c r="O394" s="5"/>
      <c r="P394" s="56" t="str">
        <f t="shared" ca="1" si="137"/>
        <v/>
      </c>
      <c r="Q394" s="57"/>
      <c r="R394" s="51" t="str">
        <f>IF(K394="","",
(IF($AK$2&gt;$AL$2,0,IF(K394="","",VLOOKUP(K394,'ÜRÜN LİSTESİ'!B:F,4,0)))))</f>
        <v/>
      </c>
      <c r="S394" s="51" t="str">
        <f t="shared" si="139"/>
        <v/>
      </c>
      <c r="T394" s="58" t="str">
        <f t="shared" ca="1" si="140"/>
        <v/>
      </c>
      <c r="U394" s="54" t="str">
        <f t="shared" ca="1" si="141"/>
        <v/>
      </c>
      <c r="V394" s="23"/>
      <c r="W394" s="54" t="str">
        <f t="shared" ca="1" si="142"/>
        <v/>
      </c>
      <c r="X394" s="54" t="str">
        <f t="shared" ca="1" si="143"/>
        <v/>
      </c>
      <c r="Y394"/>
      <c r="Z394"/>
      <c r="AA394" s="54" t="str">
        <f t="shared" si="144"/>
        <v/>
      </c>
      <c r="AB394" s="89" t="str">
        <f t="shared" ca="1" si="145"/>
        <v/>
      </c>
      <c r="AC394" s="89" t="str">
        <f t="shared" ca="1" si="146"/>
        <v/>
      </c>
      <c r="AD394"/>
      <c r="AE394" s="79" t="e">
        <f t="shared" si="130"/>
        <v>#VALUE!</v>
      </c>
      <c r="AF394" s="79" t="str">
        <f t="shared" si="131"/>
        <v/>
      </c>
      <c r="AG394" s="81" t="str">
        <f t="shared" si="147"/>
        <v/>
      </c>
      <c r="AH394" s="81" t="e">
        <f t="shared" si="132"/>
        <v>#VALUE!</v>
      </c>
      <c r="AI394" s="81" t="str">
        <f t="shared" si="133"/>
        <v/>
      </c>
      <c r="AJ394"/>
      <c r="AK394"/>
      <c r="AL394"/>
      <c r="AM394">
        <f t="shared" si="138"/>
        <v>0</v>
      </c>
      <c r="AN394">
        <f>COUNTIFS($L$1:L394,L394,$O$1:O394,O394)</f>
        <v>0</v>
      </c>
      <c r="AO394">
        <f t="shared" si="148"/>
        <v>0</v>
      </c>
      <c r="AP394">
        <f>COUNTIFS($J$4:J394,"SAYIM",$L$4:L394,L394,$O$4:O394,O394)</f>
        <v>0</v>
      </c>
      <c r="AQ394"/>
      <c r="AR394" s="1" t="str">
        <f>FİLTRE!$H$5</f>
        <v>TÜMÜ</v>
      </c>
      <c r="AS394"/>
      <c r="AU394" s="56">
        <f t="shared" si="134"/>
        <v>0</v>
      </c>
      <c r="AV394" s="54" t="str">
        <f t="shared" ca="1" si="135"/>
        <v/>
      </c>
      <c r="AW394" s="54" t="str">
        <f t="shared" ca="1" si="136"/>
        <v/>
      </c>
    </row>
    <row r="395" spans="2:49" x14ac:dyDescent="0.25">
      <c r="B395" s="1" t="str">
        <f>IF(I395="","",
(IF(N395=FİLTRE!$H$6,2,0)+IF(FİLTRE!$H$6="TOPLAM",2,0))
)</f>
        <v/>
      </c>
      <c r="C395">
        <f ca="1">IF(FİLTRE!$M$5="",9,(IF(U395&gt;=FİLTRE!$M$5,1,0)))</f>
        <v>1</v>
      </c>
      <c r="D395" s="1">
        <f ca="1">IF(FİLTRE!$M$6="",9,(IF('SKT LİSTESİ'!P395&lt;=FİLTRE!$M$6,1,0)))</f>
        <v>0</v>
      </c>
      <c r="E395" s="25" t="str">
        <f>IF(I395="","",(COUNTIFS($L$4:L395,L395)))</f>
        <v/>
      </c>
      <c r="F395" s="13">
        <f ca="1">IF(OR(B395&lt;&gt;2,C395&lt;&gt;1,D395&lt;&gt;1,H395&lt;&gt;1),0,
COUNTIFS($B$4:B395,2,$C$4:C395,1,$D$4:D395,1,$H$4:H395,1))</f>
        <v>0</v>
      </c>
      <c r="G395" s="26" t="str">
        <f>IF(I395="","",(COUNTIF($E$4:E395,E395)))</f>
        <v/>
      </c>
      <c r="H395" s="1">
        <f ca="1">IF(AND(J395="SAYIM",FİLTRE!$H$5="RAFTA",U395&lt;&gt;0),1,0)+
IF(AND(J395="İADE DEPO",FİLTRE!$H$5="İADE DEPO"),1,0)+
IF(FİLTRE!$H$5="TÜMÜ",1,0)+
IF(AND(J395="FİRMA İADE",FİLTRE!$H$5="FİRMA İADE"),1,0)+
IF(AND(J395="İMHA",FİLTRE!$H$5="İMHA"),1,0)</f>
        <v>1</v>
      </c>
      <c r="I395" s="5"/>
      <c r="J395" s="3"/>
      <c r="K395" s="3"/>
      <c r="L395" s="28" t="str">
        <f>(IF(K395="","",(VLOOKUP(K395,'ÜRÜN LİSTESİ'!B:C,2,0))))</f>
        <v/>
      </c>
      <c r="M395" s="29" t="str">
        <f>IF(K395="","",VLOOKUP(K395,'ÜRÜN LİSTESİ'!B:D,3,0))</f>
        <v/>
      </c>
      <c r="N395" s="28" t="str">
        <f>IF(K395="","",VLOOKUP(K395,'ÜRÜN LİSTESİ'!B:F,5,0))</f>
        <v/>
      </c>
      <c r="O395" s="5"/>
      <c r="P395" s="56" t="str">
        <f t="shared" ca="1" si="137"/>
        <v/>
      </c>
      <c r="Q395" s="57"/>
      <c r="R395" s="51" t="str">
        <f>IF(K395="","",
(IF($AK$2&gt;$AL$2,0,IF(K395="","",VLOOKUP(K395,'ÜRÜN LİSTESİ'!B:F,4,0)))))</f>
        <v/>
      </c>
      <c r="S395" s="51" t="str">
        <f t="shared" si="139"/>
        <v/>
      </c>
      <c r="T395" s="58" t="str">
        <f t="shared" ca="1" si="140"/>
        <v/>
      </c>
      <c r="U395" s="54" t="str">
        <f t="shared" ca="1" si="141"/>
        <v/>
      </c>
      <c r="V395" s="23"/>
      <c r="W395" s="54" t="str">
        <f t="shared" ca="1" si="142"/>
        <v/>
      </c>
      <c r="X395" s="54" t="str">
        <f t="shared" ca="1" si="143"/>
        <v/>
      </c>
      <c r="Y395"/>
      <c r="Z395"/>
      <c r="AA395" s="54" t="str">
        <f t="shared" si="144"/>
        <v/>
      </c>
      <c r="AB395" s="89" t="str">
        <f t="shared" ca="1" si="145"/>
        <v/>
      </c>
      <c r="AC395" s="89" t="str">
        <f t="shared" ca="1" si="146"/>
        <v/>
      </c>
      <c r="AD395"/>
      <c r="AE395" s="79" t="e">
        <f t="shared" si="130"/>
        <v>#VALUE!</v>
      </c>
      <c r="AF395" s="79" t="str">
        <f t="shared" si="131"/>
        <v/>
      </c>
      <c r="AG395" s="81" t="str">
        <f t="shared" si="147"/>
        <v/>
      </c>
      <c r="AH395" s="81" t="e">
        <f t="shared" si="132"/>
        <v>#VALUE!</v>
      </c>
      <c r="AI395" s="81" t="str">
        <f t="shared" si="133"/>
        <v/>
      </c>
      <c r="AJ395"/>
      <c r="AK395"/>
      <c r="AL395"/>
      <c r="AM395">
        <f t="shared" si="138"/>
        <v>0</v>
      </c>
      <c r="AN395">
        <f>COUNTIFS($L$1:L395,L395,$O$1:O395,O395)</f>
        <v>0</v>
      </c>
      <c r="AO395">
        <f t="shared" si="148"/>
        <v>0</v>
      </c>
      <c r="AP395">
        <f>COUNTIFS($J$4:J395,"SAYIM",$L$4:L395,L395,$O$4:O395,O395)</f>
        <v>0</v>
      </c>
      <c r="AQ395"/>
      <c r="AR395" s="1" t="str">
        <f>FİLTRE!$H$5</f>
        <v>TÜMÜ</v>
      </c>
      <c r="AS395"/>
      <c r="AU395" s="56">
        <f t="shared" si="134"/>
        <v>0</v>
      </c>
      <c r="AV395" s="54" t="str">
        <f t="shared" ca="1" si="135"/>
        <v/>
      </c>
      <c r="AW395" s="54" t="str">
        <f t="shared" ca="1" si="136"/>
        <v/>
      </c>
    </row>
    <row r="396" spans="2:49" x14ac:dyDescent="0.25">
      <c r="B396" s="1" t="str">
        <f>IF(I396="","",
(IF(N396=FİLTRE!$H$6,2,0)+IF(FİLTRE!$H$6="TOPLAM",2,0))
)</f>
        <v/>
      </c>
      <c r="C396">
        <f ca="1">IF(FİLTRE!$M$5="",9,(IF(U396&gt;=FİLTRE!$M$5,1,0)))</f>
        <v>1</v>
      </c>
      <c r="D396" s="1">
        <f ca="1">IF(FİLTRE!$M$6="",9,(IF('SKT LİSTESİ'!P396&lt;=FİLTRE!$M$6,1,0)))</f>
        <v>0</v>
      </c>
      <c r="E396" s="25" t="str">
        <f>IF(I396="","",(COUNTIFS($L$4:L396,L396)))</f>
        <v/>
      </c>
      <c r="F396" s="13">
        <f ca="1">IF(OR(B396&lt;&gt;2,C396&lt;&gt;1,D396&lt;&gt;1,H396&lt;&gt;1),0,
COUNTIFS($B$4:B396,2,$C$4:C396,1,$D$4:D396,1,$H$4:H396,1))</f>
        <v>0</v>
      </c>
      <c r="G396" s="26" t="str">
        <f>IF(I396="","",(COUNTIF($E$4:E396,E396)))</f>
        <v/>
      </c>
      <c r="H396" s="1">
        <f ca="1">IF(AND(J396="SAYIM",FİLTRE!$H$5="RAFTA",U396&lt;&gt;0),1,0)+
IF(AND(J396="İADE DEPO",FİLTRE!$H$5="İADE DEPO"),1,0)+
IF(FİLTRE!$H$5="TÜMÜ",1,0)+
IF(AND(J396="FİRMA İADE",FİLTRE!$H$5="FİRMA İADE"),1,0)+
IF(AND(J396="İMHA",FİLTRE!$H$5="İMHA"),1,0)</f>
        <v>1</v>
      </c>
      <c r="I396" s="5"/>
      <c r="J396" s="3"/>
      <c r="K396" s="3"/>
      <c r="L396" s="28" t="str">
        <f>(IF(K396="","",(VLOOKUP(K396,'ÜRÜN LİSTESİ'!B:C,2,0))))</f>
        <v/>
      </c>
      <c r="M396" s="29" t="str">
        <f>IF(K396="","",VLOOKUP(K396,'ÜRÜN LİSTESİ'!B:D,3,0))</f>
        <v/>
      </c>
      <c r="N396" s="28" t="str">
        <f>IF(K396="","",VLOOKUP(K396,'ÜRÜN LİSTESİ'!B:F,5,0))</f>
        <v/>
      </c>
      <c r="O396" s="5"/>
      <c r="P396" s="56" t="str">
        <f t="shared" ca="1" si="137"/>
        <v/>
      </c>
      <c r="Q396" s="57"/>
      <c r="R396" s="51" t="str">
        <f>IF(K396="","",
(IF($AK$2&gt;$AL$2,0,IF(K396="","",VLOOKUP(K396,'ÜRÜN LİSTESİ'!B:F,4,0)))))</f>
        <v/>
      </c>
      <c r="S396" s="51" t="str">
        <f t="shared" si="139"/>
        <v/>
      </c>
      <c r="T396" s="58" t="str">
        <f t="shared" ca="1" si="140"/>
        <v/>
      </c>
      <c r="U396" s="54" t="str">
        <f t="shared" ca="1" si="141"/>
        <v/>
      </c>
      <c r="V396" s="23"/>
      <c r="W396" s="54" t="str">
        <f t="shared" ca="1" si="142"/>
        <v/>
      </c>
      <c r="X396" s="54" t="str">
        <f t="shared" ca="1" si="143"/>
        <v/>
      </c>
      <c r="Y396"/>
      <c r="Z396"/>
      <c r="AA396" s="54" t="str">
        <f t="shared" si="144"/>
        <v/>
      </c>
      <c r="AB396" s="89" t="str">
        <f t="shared" ca="1" si="145"/>
        <v/>
      </c>
      <c r="AC396" s="89" t="str">
        <f t="shared" ca="1" si="146"/>
        <v/>
      </c>
      <c r="AD396"/>
      <c r="AE396" s="79" t="e">
        <f t="shared" si="130"/>
        <v>#VALUE!</v>
      </c>
      <c r="AF396" s="79" t="str">
        <f t="shared" si="131"/>
        <v/>
      </c>
      <c r="AG396" s="81" t="str">
        <f t="shared" si="147"/>
        <v/>
      </c>
      <c r="AH396" s="81" t="e">
        <f t="shared" si="132"/>
        <v>#VALUE!</v>
      </c>
      <c r="AI396" s="81" t="str">
        <f t="shared" si="133"/>
        <v/>
      </c>
      <c r="AJ396"/>
      <c r="AK396"/>
      <c r="AL396"/>
      <c r="AM396">
        <f t="shared" si="138"/>
        <v>0</v>
      </c>
      <c r="AN396">
        <f>COUNTIFS($L$1:L396,L396,$O$1:O396,O396)</f>
        <v>0</v>
      </c>
      <c r="AO396">
        <f t="shared" si="148"/>
        <v>0</v>
      </c>
      <c r="AP396">
        <f>COUNTIFS($J$4:J396,"SAYIM",$L$4:L396,L396,$O$4:O396,O396)</f>
        <v>0</v>
      </c>
      <c r="AQ396"/>
      <c r="AR396" s="1" t="str">
        <f>FİLTRE!$H$5</f>
        <v>TÜMÜ</v>
      </c>
      <c r="AS396"/>
      <c r="AU396" s="56">
        <f t="shared" si="134"/>
        <v>0</v>
      </c>
      <c r="AV396" s="54" t="str">
        <f t="shared" ca="1" si="135"/>
        <v/>
      </c>
      <c r="AW396" s="54" t="str">
        <f t="shared" ca="1" si="136"/>
        <v/>
      </c>
    </row>
    <row r="397" spans="2:49" x14ac:dyDescent="0.25">
      <c r="B397" s="1" t="str">
        <f>IF(I397="","",
(IF(N397=FİLTRE!$H$6,2,0)+IF(FİLTRE!$H$6="TOPLAM",2,0))
)</f>
        <v/>
      </c>
      <c r="C397">
        <f ca="1">IF(FİLTRE!$M$5="",9,(IF(U397&gt;=FİLTRE!$M$5,1,0)))</f>
        <v>1</v>
      </c>
      <c r="D397" s="1">
        <f ca="1">IF(FİLTRE!$M$6="",9,(IF('SKT LİSTESİ'!P397&lt;=FİLTRE!$M$6,1,0)))</f>
        <v>0</v>
      </c>
      <c r="E397" s="25" t="str">
        <f>IF(I397="","",(COUNTIFS($L$4:L397,L397)))</f>
        <v/>
      </c>
      <c r="F397" s="13">
        <f ca="1">IF(OR(B397&lt;&gt;2,C397&lt;&gt;1,D397&lt;&gt;1,H397&lt;&gt;1),0,
COUNTIFS($B$4:B397,2,$C$4:C397,1,$D$4:D397,1,$H$4:H397,1))</f>
        <v>0</v>
      </c>
      <c r="G397" s="26" t="str">
        <f>IF(I397="","",(COUNTIF($E$4:E397,E397)))</f>
        <v/>
      </c>
      <c r="H397" s="1">
        <f ca="1">IF(AND(J397="SAYIM",FİLTRE!$H$5="RAFTA",U397&lt;&gt;0),1,0)+
IF(AND(J397="İADE DEPO",FİLTRE!$H$5="İADE DEPO"),1,0)+
IF(FİLTRE!$H$5="TÜMÜ",1,0)+
IF(AND(J397="FİRMA İADE",FİLTRE!$H$5="FİRMA İADE"),1,0)+
IF(AND(J397="İMHA",FİLTRE!$H$5="İMHA"),1,0)</f>
        <v>1</v>
      </c>
      <c r="I397" s="5"/>
      <c r="J397" s="3"/>
      <c r="K397" s="3"/>
      <c r="L397" s="28" t="str">
        <f>(IF(K397="","",(VLOOKUP(K397,'ÜRÜN LİSTESİ'!B:C,2,0))))</f>
        <v/>
      </c>
      <c r="M397" s="29" t="str">
        <f>IF(K397="","",VLOOKUP(K397,'ÜRÜN LİSTESİ'!B:D,3,0))</f>
        <v/>
      </c>
      <c r="N397" s="28" t="str">
        <f>IF(K397="","",VLOOKUP(K397,'ÜRÜN LİSTESİ'!B:F,5,0))</f>
        <v/>
      </c>
      <c r="O397" s="5"/>
      <c r="P397" s="56" t="str">
        <f t="shared" ca="1" si="137"/>
        <v/>
      </c>
      <c r="Q397" s="57"/>
      <c r="R397" s="51" t="str">
        <f>IF(K397="","",
(IF($AK$2&gt;$AL$2,0,IF(K397="","",VLOOKUP(K397,'ÜRÜN LİSTESİ'!B:F,4,0)))))</f>
        <v/>
      </c>
      <c r="S397" s="51" t="str">
        <f t="shared" si="139"/>
        <v/>
      </c>
      <c r="T397" s="58" t="str">
        <f t="shared" ca="1" si="140"/>
        <v/>
      </c>
      <c r="U397" s="54" t="str">
        <f t="shared" ca="1" si="141"/>
        <v/>
      </c>
      <c r="V397" s="23"/>
      <c r="W397" s="54" t="str">
        <f t="shared" ca="1" si="142"/>
        <v/>
      </c>
      <c r="X397" s="54" t="str">
        <f t="shared" ca="1" si="143"/>
        <v/>
      </c>
      <c r="Y397"/>
      <c r="Z397"/>
      <c r="AA397" s="54" t="str">
        <f t="shared" si="144"/>
        <v/>
      </c>
      <c r="AB397" s="89" t="str">
        <f t="shared" ca="1" si="145"/>
        <v/>
      </c>
      <c r="AC397" s="89" t="str">
        <f t="shared" ca="1" si="146"/>
        <v/>
      </c>
      <c r="AD397"/>
      <c r="AE397" s="79" t="e">
        <f t="shared" si="130"/>
        <v>#VALUE!</v>
      </c>
      <c r="AF397" s="79" t="str">
        <f t="shared" si="131"/>
        <v/>
      </c>
      <c r="AG397" s="81" t="str">
        <f t="shared" si="147"/>
        <v/>
      </c>
      <c r="AH397" s="81" t="e">
        <f t="shared" si="132"/>
        <v>#VALUE!</v>
      </c>
      <c r="AI397" s="81" t="str">
        <f t="shared" si="133"/>
        <v/>
      </c>
      <c r="AJ397"/>
      <c r="AK397"/>
      <c r="AL397"/>
      <c r="AM397">
        <f t="shared" si="138"/>
        <v>0</v>
      </c>
      <c r="AN397">
        <f>COUNTIFS($L$1:L397,L397,$O$1:O397,O397)</f>
        <v>0</v>
      </c>
      <c r="AO397">
        <f t="shared" si="148"/>
        <v>0</v>
      </c>
      <c r="AP397">
        <f>COUNTIFS($J$4:J397,"SAYIM",$L$4:L397,L397,$O$4:O397,O397)</f>
        <v>0</v>
      </c>
      <c r="AQ397"/>
      <c r="AR397" s="1" t="str">
        <f>FİLTRE!$H$5</f>
        <v>TÜMÜ</v>
      </c>
      <c r="AS397"/>
      <c r="AU397" s="56">
        <f t="shared" si="134"/>
        <v>0</v>
      </c>
      <c r="AV397" s="54" t="str">
        <f t="shared" ca="1" si="135"/>
        <v/>
      </c>
      <c r="AW397" s="54" t="str">
        <f t="shared" ca="1" si="136"/>
        <v/>
      </c>
    </row>
    <row r="398" spans="2:49" x14ac:dyDescent="0.25">
      <c r="B398" s="1" t="str">
        <f>IF(I398="","",
(IF(N398=FİLTRE!$H$6,2,0)+IF(FİLTRE!$H$6="TOPLAM",2,0))
)</f>
        <v/>
      </c>
      <c r="C398">
        <f ca="1">IF(FİLTRE!$M$5="",9,(IF(U398&gt;=FİLTRE!$M$5,1,0)))</f>
        <v>1</v>
      </c>
      <c r="D398" s="1">
        <f ca="1">IF(FİLTRE!$M$6="",9,(IF('SKT LİSTESİ'!P398&lt;=FİLTRE!$M$6,1,0)))</f>
        <v>0</v>
      </c>
      <c r="E398" s="25" t="str">
        <f>IF(I398="","",(COUNTIFS($L$4:L398,L398)))</f>
        <v/>
      </c>
      <c r="F398" s="13">
        <f ca="1">IF(OR(B398&lt;&gt;2,C398&lt;&gt;1,D398&lt;&gt;1,H398&lt;&gt;1),0,
COUNTIFS($B$4:B398,2,$C$4:C398,1,$D$4:D398,1,$H$4:H398,1))</f>
        <v>0</v>
      </c>
      <c r="G398" s="26" t="str">
        <f>IF(I398="","",(COUNTIF($E$4:E398,E398)))</f>
        <v/>
      </c>
      <c r="H398" s="1">
        <f ca="1">IF(AND(J398="SAYIM",FİLTRE!$H$5="RAFTA",U398&lt;&gt;0),1,0)+
IF(AND(J398="İADE DEPO",FİLTRE!$H$5="İADE DEPO"),1,0)+
IF(FİLTRE!$H$5="TÜMÜ",1,0)+
IF(AND(J398="FİRMA İADE",FİLTRE!$H$5="FİRMA İADE"),1,0)+
IF(AND(J398="İMHA",FİLTRE!$H$5="İMHA"),1,0)</f>
        <v>1</v>
      </c>
      <c r="I398" s="5"/>
      <c r="J398" s="3"/>
      <c r="K398" s="3"/>
      <c r="L398" s="28" t="str">
        <f>(IF(K398="","",(VLOOKUP(K398,'ÜRÜN LİSTESİ'!B:C,2,0))))</f>
        <v/>
      </c>
      <c r="M398" s="29" t="str">
        <f>IF(K398="","",VLOOKUP(K398,'ÜRÜN LİSTESİ'!B:D,3,0))</f>
        <v/>
      </c>
      <c r="N398" s="28" t="str">
        <f>IF(K398="","",VLOOKUP(K398,'ÜRÜN LİSTESİ'!B:F,5,0))</f>
        <v/>
      </c>
      <c r="O398" s="5"/>
      <c r="P398" s="56" t="str">
        <f t="shared" ca="1" si="137"/>
        <v/>
      </c>
      <c r="Q398" s="57"/>
      <c r="R398" s="51" t="str">
        <f>IF(K398="","",
(IF($AK$2&gt;$AL$2,0,IF(K398="","",VLOOKUP(K398,'ÜRÜN LİSTESİ'!B:F,4,0)))))</f>
        <v/>
      </c>
      <c r="S398" s="51" t="str">
        <f t="shared" si="139"/>
        <v/>
      </c>
      <c r="T398" s="58" t="str">
        <f t="shared" ca="1" si="140"/>
        <v/>
      </c>
      <c r="U398" s="54" t="str">
        <f t="shared" ca="1" si="141"/>
        <v/>
      </c>
      <c r="V398" s="23"/>
      <c r="W398" s="54" t="str">
        <f t="shared" ca="1" si="142"/>
        <v/>
      </c>
      <c r="X398" s="54" t="str">
        <f t="shared" ca="1" si="143"/>
        <v/>
      </c>
      <c r="Y398"/>
      <c r="Z398"/>
      <c r="AA398" s="54" t="str">
        <f t="shared" si="144"/>
        <v/>
      </c>
      <c r="AB398" s="89" t="str">
        <f t="shared" ca="1" si="145"/>
        <v/>
      </c>
      <c r="AC398" s="89" t="str">
        <f t="shared" ca="1" si="146"/>
        <v/>
      </c>
      <c r="AD398"/>
      <c r="AE398" s="79" t="e">
        <f t="shared" si="130"/>
        <v>#VALUE!</v>
      </c>
      <c r="AF398" s="79" t="str">
        <f t="shared" si="131"/>
        <v/>
      </c>
      <c r="AG398" s="81" t="str">
        <f t="shared" si="147"/>
        <v/>
      </c>
      <c r="AH398" s="81" t="e">
        <f t="shared" si="132"/>
        <v>#VALUE!</v>
      </c>
      <c r="AI398" s="81" t="str">
        <f t="shared" si="133"/>
        <v/>
      </c>
      <c r="AJ398"/>
      <c r="AK398"/>
      <c r="AL398"/>
      <c r="AM398">
        <f t="shared" si="138"/>
        <v>0</v>
      </c>
      <c r="AN398">
        <f>COUNTIFS($L$1:L398,L398,$O$1:O398,O398)</f>
        <v>0</v>
      </c>
      <c r="AO398">
        <f t="shared" si="148"/>
        <v>0</v>
      </c>
      <c r="AP398">
        <f>COUNTIFS($J$4:J398,"SAYIM",$L$4:L398,L398,$O$4:O398,O398)</f>
        <v>0</v>
      </c>
      <c r="AQ398"/>
      <c r="AR398" s="1" t="str">
        <f>FİLTRE!$H$5</f>
        <v>TÜMÜ</v>
      </c>
      <c r="AS398"/>
      <c r="AU398" s="56">
        <f t="shared" si="134"/>
        <v>0</v>
      </c>
      <c r="AV398" s="54" t="str">
        <f t="shared" ca="1" si="135"/>
        <v/>
      </c>
      <c r="AW398" s="54" t="str">
        <f t="shared" ca="1" si="136"/>
        <v/>
      </c>
    </row>
    <row r="399" spans="2:49" x14ac:dyDescent="0.25">
      <c r="B399" s="1" t="str">
        <f>IF(I399="","",
(IF(N399=FİLTRE!$H$6,2,0)+IF(FİLTRE!$H$6="TOPLAM",2,0))
)</f>
        <v/>
      </c>
      <c r="C399">
        <f ca="1">IF(FİLTRE!$M$5="",9,(IF(U399&gt;=FİLTRE!$M$5,1,0)))</f>
        <v>1</v>
      </c>
      <c r="D399" s="1">
        <f ca="1">IF(FİLTRE!$M$6="",9,(IF('SKT LİSTESİ'!P399&lt;=FİLTRE!$M$6,1,0)))</f>
        <v>0</v>
      </c>
      <c r="E399" s="25" t="str">
        <f>IF(I399="","",(COUNTIFS($L$4:L399,L399)))</f>
        <v/>
      </c>
      <c r="F399" s="13">
        <f ca="1">IF(OR(B399&lt;&gt;2,C399&lt;&gt;1,D399&lt;&gt;1,H399&lt;&gt;1),0,
COUNTIFS($B$4:B399,2,$C$4:C399,1,$D$4:D399,1,$H$4:H399,1))</f>
        <v>0</v>
      </c>
      <c r="G399" s="26" t="str">
        <f>IF(I399="","",(COUNTIF($E$4:E399,E399)))</f>
        <v/>
      </c>
      <c r="H399" s="1">
        <f ca="1">IF(AND(J399="SAYIM",FİLTRE!$H$5="RAFTA",U399&lt;&gt;0),1,0)+
IF(AND(J399="İADE DEPO",FİLTRE!$H$5="İADE DEPO"),1,0)+
IF(FİLTRE!$H$5="TÜMÜ",1,0)+
IF(AND(J399="FİRMA İADE",FİLTRE!$H$5="FİRMA İADE"),1,0)+
IF(AND(J399="İMHA",FİLTRE!$H$5="İMHA"),1,0)</f>
        <v>1</v>
      </c>
      <c r="I399" s="5"/>
      <c r="J399" s="3"/>
      <c r="K399" s="3"/>
      <c r="L399" s="28" t="str">
        <f>(IF(K399="","",(VLOOKUP(K399,'ÜRÜN LİSTESİ'!B:C,2,0))))</f>
        <v/>
      </c>
      <c r="M399" s="29" t="str">
        <f>IF(K399="","",VLOOKUP(K399,'ÜRÜN LİSTESİ'!B:D,3,0))</f>
        <v/>
      </c>
      <c r="N399" s="28" t="str">
        <f>IF(K399="","",VLOOKUP(K399,'ÜRÜN LİSTESİ'!B:F,5,0))</f>
        <v/>
      </c>
      <c r="O399" s="5"/>
      <c r="P399" s="56" t="str">
        <f t="shared" ca="1" si="137"/>
        <v/>
      </c>
      <c r="Q399" s="57"/>
      <c r="R399" s="51" t="str">
        <f>IF(K399="","",
(IF($AK$2&gt;$AL$2,0,IF(K399="","",VLOOKUP(K399,'ÜRÜN LİSTESİ'!B:F,4,0)))))</f>
        <v/>
      </c>
      <c r="S399" s="51" t="str">
        <f t="shared" si="139"/>
        <v/>
      </c>
      <c r="T399" s="58" t="str">
        <f t="shared" ca="1" si="140"/>
        <v/>
      </c>
      <c r="U399" s="54" t="str">
        <f t="shared" ca="1" si="141"/>
        <v/>
      </c>
      <c r="V399" s="23"/>
      <c r="W399" s="54" t="str">
        <f t="shared" ca="1" si="142"/>
        <v/>
      </c>
      <c r="X399" s="54" t="str">
        <f t="shared" ca="1" si="143"/>
        <v/>
      </c>
      <c r="Y399"/>
      <c r="Z399"/>
      <c r="AA399" s="54" t="str">
        <f t="shared" si="144"/>
        <v/>
      </c>
      <c r="AB399" s="89" t="str">
        <f t="shared" ca="1" si="145"/>
        <v/>
      </c>
      <c r="AC399" s="89" t="str">
        <f t="shared" ca="1" si="146"/>
        <v/>
      </c>
      <c r="AD399"/>
      <c r="AE399" s="79" t="e">
        <f t="shared" si="130"/>
        <v>#VALUE!</v>
      </c>
      <c r="AF399" s="79" t="str">
        <f t="shared" si="131"/>
        <v/>
      </c>
      <c r="AG399" s="81" t="str">
        <f t="shared" si="147"/>
        <v/>
      </c>
      <c r="AH399" s="81" t="e">
        <f t="shared" si="132"/>
        <v>#VALUE!</v>
      </c>
      <c r="AI399" s="81" t="str">
        <f t="shared" si="133"/>
        <v/>
      </c>
      <c r="AJ399"/>
      <c r="AK399"/>
      <c r="AL399"/>
      <c r="AM399">
        <f t="shared" si="138"/>
        <v>0</v>
      </c>
      <c r="AN399">
        <f>COUNTIFS($L$1:L399,L399,$O$1:O399,O399)</f>
        <v>0</v>
      </c>
      <c r="AO399">
        <f t="shared" si="148"/>
        <v>0</v>
      </c>
      <c r="AP399">
        <f>COUNTIFS($J$4:J399,"SAYIM",$L$4:L399,L399,$O$4:O399,O399)</f>
        <v>0</v>
      </c>
      <c r="AQ399"/>
      <c r="AR399" s="1" t="str">
        <f>FİLTRE!$H$5</f>
        <v>TÜMÜ</v>
      </c>
      <c r="AS399"/>
      <c r="AU399" s="56">
        <f t="shared" si="134"/>
        <v>0</v>
      </c>
      <c r="AV399" s="54" t="str">
        <f t="shared" ca="1" si="135"/>
        <v/>
      </c>
      <c r="AW399" s="54" t="str">
        <f t="shared" ca="1" si="136"/>
        <v/>
      </c>
    </row>
    <row r="400" spans="2:49" x14ac:dyDescent="0.25">
      <c r="B400" s="1" t="str">
        <f>IF(I400="","",
(IF(N400=FİLTRE!$H$6,2,0)+IF(FİLTRE!$H$6="TOPLAM",2,0))
)</f>
        <v/>
      </c>
      <c r="C400">
        <f ca="1">IF(FİLTRE!$M$5="",9,(IF(U400&gt;=FİLTRE!$M$5,1,0)))</f>
        <v>1</v>
      </c>
      <c r="D400" s="1">
        <f ca="1">IF(FİLTRE!$M$6="",9,(IF('SKT LİSTESİ'!P400&lt;=FİLTRE!$M$6,1,0)))</f>
        <v>0</v>
      </c>
      <c r="E400" s="25" t="str">
        <f>IF(I400="","",(COUNTIFS($L$4:L400,L400)))</f>
        <v/>
      </c>
      <c r="F400" s="13">
        <f ca="1">IF(OR(B400&lt;&gt;2,C400&lt;&gt;1,D400&lt;&gt;1,H400&lt;&gt;1),0,
COUNTIFS($B$4:B400,2,$C$4:C400,1,$D$4:D400,1,$H$4:H400,1))</f>
        <v>0</v>
      </c>
      <c r="G400" s="26" t="str">
        <f>IF(I400="","",(COUNTIF($E$4:E400,E400)))</f>
        <v/>
      </c>
      <c r="H400" s="1">
        <f ca="1">IF(AND(J400="SAYIM",FİLTRE!$H$5="RAFTA",U400&lt;&gt;0),1,0)+
IF(AND(J400="İADE DEPO",FİLTRE!$H$5="İADE DEPO"),1,0)+
IF(FİLTRE!$H$5="TÜMÜ",1,0)+
IF(AND(J400="FİRMA İADE",FİLTRE!$H$5="FİRMA İADE"),1,0)+
IF(AND(J400="İMHA",FİLTRE!$H$5="İMHA"),1,0)</f>
        <v>1</v>
      </c>
      <c r="I400" s="5"/>
      <c r="J400" s="3"/>
      <c r="K400" s="3"/>
      <c r="L400" s="28" t="str">
        <f>(IF(K400="","",(VLOOKUP(K400,'ÜRÜN LİSTESİ'!B:C,2,0))))</f>
        <v/>
      </c>
      <c r="M400" s="29" t="str">
        <f>IF(K400="","",VLOOKUP(K400,'ÜRÜN LİSTESİ'!B:D,3,0))</f>
        <v/>
      </c>
      <c r="N400" s="28" t="str">
        <f>IF(K400="","",VLOOKUP(K400,'ÜRÜN LİSTESİ'!B:F,5,0))</f>
        <v/>
      </c>
      <c r="O400" s="5"/>
      <c r="P400" s="56" t="str">
        <f t="shared" ca="1" si="137"/>
        <v/>
      </c>
      <c r="Q400" s="57"/>
      <c r="R400" s="51" t="str">
        <f>IF(K400="","",
(IF($AK$2&gt;$AL$2,0,IF(K400="","",VLOOKUP(K400,'ÜRÜN LİSTESİ'!B:F,4,0)))))</f>
        <v/>
      </c>
      <c r="S400" s="51" t="str">
        <f t="shared" si="139"/>
        <v/>
      </c>
      <c r="T400" s="58" t="str">
        <f t="shared" ca="1" si="140"/>
        <v/>
      </c>
      <c r="U400" s="54" t="str">
        <f t="shared" ca="1" si="141"/>
        <v/>
      </c>
      <c r="V400" s="23"/>
      <c r="W400" s="54" t="str">
        <f t="shared" ca="1" si="142"/>
        <v/>
      </c>
      <c r="X400" s="54" t="str">
        <f t="shared" ca="1" si="143"/>
        <v/>
      </c>
      <c r="Y400"/>
      <c r="Z400"/>
      <c r="AA400" s="54" t="str">
        <f t="shared" si="144"/>
        <v/>
      </c>
      <c r="AB400" s="89" t="str">
        <f t="shared" ca="1" si="145"/>
        <v/>
      </c>
      <c r="AC400" s="89" t="str">
        <f t="shared" ca="1" si="146"/>
        <v/>
      </c>
      <c r="AD400"/>
      <c r="AE400" s="79" t="e">
        <f t="shared" si="130"/>
        <v>#VALUE!</v>
      </c>
      <c r="AF400" s="79" t="str">
        <f t="shared" si="131"/>
        <v/>
      </c>
      <c r="AG400" s="81" t="str">
        <f t="shared" si="147"/>
        <v/>
      </c>
      <c r="AH400" s="81" t="e">
        <f t="shared" si="132"/>
        <v>#VALUE!</v>
      </c>
      <c r="AI400" s="81" t="str">
        <f t="shared" si="133"/>
        <v/>
      </c>
      <c r="AJ400"/>
      <c r="AK400"/>
      <c r="AL400"/>
      <c r="AM400">
        <f t="shared" si="138"/>
        <v>0</v>
      </c>
      <c r="AN400">
        <f>COUNTIFS($L$1:L400,L400,$O$1:O400,O400)</f>
        <v>0</v>
      </c>
      <c r="AO400">
        <f t="shared" si="148"/>
        <v>0</v>
      </c>
      <c r="AP400">
        <f>COUNTIFS($J$4:J400,"SAYIM",$L$4:L400,L400,$O$4:O400,O400)</f>
        <v>0</v>
      </c>
      <c r="AQ400"/>
      <c r="AR400" s="1" t="str">
        <f>FİLTRE!$H$5</f>
        <v>TÜMÜ</v>
      </c>
      <c r="AS400"/>
      <c r="AU400" s="56">
        <f t="shared" si="134"/>
        <v>0</v>
      </c>
      <c r="AV400" s="54" t="str">
        <f t="shared" ca="1" si="135"/>
        <v/>
      </c>
      <c r="AW400" s="54" t="str">
        <f t="shared" ca="1" si="136"/>
        <v/>
      </c>
    </row>
    <row r="401" spans="2:49" x14ac:dyDescent="0.25">
      <c r="B401" s="1" t="str">
        <f>IF(I401="","",
(IF(N401=FİLTRE!$H$6,2,0)+IF(FİLTRE!$H$6="TOPLAM",2,0))
)</f>
        <v/>
      </c>
      <c r="C401">
        <f ca="1">IF(FİLTRE!$M$5="",9,(IF(U401&gt;=FİLTRE!$M$5,1,0)))</f>
        <v>1</v>
      </c>
      <c r="D401" s="1">
        <f ca="1">IF(FİLTRE!$M$6="",9,(IF('SKT LİSTESİ'!P401&lt;=FİLTRE!$M$6,1,0)))</f>
        <v>0</v>
      </c>
      <c r="E401" s="25" t="str">
        <f>IF(I401="","",(COUNTIFS($L$4:L401,L401)))</f>
        <v/>
      </c>
      <c r="F401" s="13">
        <f ca="1">IF(OR(B401&lt;&gt;2,C401&lt;&gt;1,D401&lt;&gt;1,H401&lt;&gt;1),0,
COUNTIFS($B$4:B401,2,$C$4:C401,1,$D$4:D401,1,$H$4:H401,1))</f>
        <v>0</v>
      </c>
      <c r="G401" s="26" t="str">
        <f>IF(I401="","",(COUNTIF($E$4:E401,E401)))</f>
        <v/>
      </c>
      <c r="H401" s="1">
        <f ca="1">IF(AND(J401="SAYIM",FİLTRE!$H$5="RAFTA",U401&lt;&gt;0),1,0)+
IF(AND(J401="İADE DEPO",FİLTRE!$H$5="İADE DEPO"),1,0)+
IF(FİLTRE!$H$5="TÜMÜ",1,0)+
IF(AND(J401="FİRMA İADE",FİLTRE!$H$5="FİRMA İADE"),1,0)+
IF(AND(J401="İMHA",FİLTRE!$H$5="İMHA"),1,0)</f>
        <v>1</v>
      </c>
      <c r="I401" s="5"/>
      <c r="J401" s="3"/>
      <c r="K401" s="3"/>
      <c r="L401" s="28" t="str">
        <f>(IF(K401="","",(VLOOKUP(K401,'ÜRÜN LİSTESİ'!B:C,2,0))))</f>
        <v/>
      </c>
      <c r="M401" s="29" t="str">
        <f>IF(K401="","",VLOOKUP(K401,'ÜRÜN LİSTESİ'!B:D,3,0))</f>
        <v/>
      </c>
      <c r="N401" s="28" t="str">
        <f>IF(K401="","",VLOOKUP(K401,'ÜRÜN LİSTESİ'!B:F,5,0))</f>
        <v/>
      </c>
      <c r="O401" s="5"/>
      <c r="P401" s="56" t="str">
        <f t="shared" ca="1" si="137"/>
        <v/>
      </c>
      <c r="Q401" s="57"/>
      <c r="R401" s="51" t="str">
        <f>IF(K401="","",
(IF($AK$2&gt;$AL$2,0,IF(K401="","",VLOOKUP(K401,'ÜRÜN LİSTESİ'!B:F,4,0)))))</f>
        <v/>
      </c>
      <c r="S401" s="51" t="str">
        <f t="shared" si="139"/>
        <v/>
      </c>
      <c r="T401" s="58" t="str">
        <f t="shared" ca="1" si="140"/>
        <v/>
      </c>
      <c r="U401" s="54" t="str">
        <f t="shared" ca="1" si="141"/>
        <v/>
      </c>
      <c r="V401" s="23"/>
      <c r="W401" s="54" t="str">
        <f t="shared" ca="1" si="142"/>
        <v/>
      </c>
      <c r="X401" s="54" t="str">
        <f t="shared" ca="1" si="143"/>
        <v/>
      </c>
      <c r="Y401"/>
      <c r="Z401"/>
      <c r="AA401" s="54" t="str">
        <f t="shared" si="144"/>
        <v/>
      </c>
      <c r="AB401" s="89" t="str">
        <f t="shared" ca="1" si="145"/>
        <v/>
      </c>
      <c r="AC401" s="89" t="str">
        <f t="shared" ca="1" si="146"/>
        <v/>
      </c>
      <c r="AD401"/>
      <c r="AE401" s="79" t="e">
        <f t="shared" si="130"/>
        <v>#VALUE!</v>
      </c>
      <c r="AF401" s="79" t="str">
        <f t="shared" si="131"/>
        <v/>
      </c>
      <c r="AG401" s="81" t="str">
        <f t="shared" si="147"/>
        <v/>
      </c>
      <c r="AH401" s="81" t="e">
        <f t="shared" si="132"/>
        <v>#VALUE!</v>
      </c>
      <c r="AI401" s="81" t="str">
        <f t="shared" si="133"/>
        <v/>
      </c>
      <c r="AJ401"/>
      <c r="AK401"/>
      <c r="AL401"/>
      <c r="AM401">
        <f t="shared" si="138"/>
        <v>0</v>
      </c>
      <c r="AN401">
        <f>COUNTIFS($L$1:L401,L401,$O$1:O401,O401)</f>
        <v>0</v>
      </c>
      <c r="AO401">
        <f t="shared" si="148"/>
        <v>0</v>
      </c>
      <c r="AP401">
        <f>COUNTIFS($J$4:J401,"SAYIM",$L$4:L401,L401,$O$4:O401,O401)</f>
        <v>0</v>
      </c>
      <c r="AQ401"/>
      <c r="AR401" s="1" t="str">
        <f>FİLTRE!$H$5</f>
        <v>TÜMÜ</v>
      </c>
      <c r="AS401"/>
      <c r="AU401" s="56">
        <f t="shared" si="134"/>
        <v>0</v>
      </c>
      <c r="AV401" s="54" t="str">
        <f t="shared" ca="1" si="135"/>
        <v/>
      </c>
      <c r="AW401" s="54" t="str">
        <f t="shared" ca="1" si="136"/>
        <v/>
      </c>
    </row>
    <row r="402" spans="2:49" x14ac:dyDescent="0.25">
      <c r="B402" s="1" t="str">
        <f>IF(I402="","",
(IF(N402=FİLTRE!$H$6,2,0)+IF(FİLTRE!$H$6="TOPLAM",2,0))
)</f>
        <v/>
      </c>
      <c r="C402">
        <f ca="1">IF(FİLTRE!$M$5="",9,(IF(U402&gt;=FİLTRE!$M$5,1,0)))</f>
        <v>1</v>
      </c>
      <c r="D402" s="1">
        <f ca="1">IF(FİLTRE!$M$6="",9,(IF('SKT LİSTESİ'!P402&lt;=FİLTRE!$M$6,1,0)))</f>
        <v>0</v>
      </c>
      <c r="E402" s="25" t="str">
        <f>IF(I402="","",(COUNTIFS($L$4:L402,L402)))</f>
        <v/>
      </c>
      <c r="F402" s="13">
        <f ca="1">IF(OR(B402&lt;&gt;2,C402&lt;&gt;1,D402&lt;&gt;1,H402&lt;&gt;1),0,
COUNTIFS($B$4:B402,2,$C$4:C402,1,$D$4:D402,1,$H$4:H402,1))</f>
        <v>0</v>
      </c>
      <c r="G402" s="26" t="str">
        <f>IF(I402="","",(COUNTIF($E$4:E402,E402)))</f>
        <v/>
      </c>
      <c r="H402" s="1">
        <f ca="1">IF(AND(J402="SAYIM",FİLTRE!$H$5="RAFTA",U402&lt;&gt;0),1,0)+
IF(AND(J402="İADE DEPO",FİLTRE!$H$5="İADE DEPO"),1,0)+
IF(FİLTRE!$H$5="TÜMÜ",1,0)+
IF(AND(J402="FİRMA İADE",FİLTRE!$H$5="FİRMA İADE"),1,0)+
IF(AND(J402="İMHA",FİLTRE!$H$5="İMHA"),1,0)</f>
        <v>1</v>
      </c>
      <c r="I402" s="5"/>
      <c r="J402" s="3"/>
      <c r="K402" s="3"/>
      <c r="L402" s="28" t="str">
        <f>(IF(K402="","",(VLOOKUP(K402,'ÜRÜN LİSTESİ'!B:C,2,0))))</f>
        <v/>
      </c>
      <c r="M402" s="29" t="str">
        <f>IF(K402="","",VLOOKUP(K402,'ÜRÜN LİSTESİ'!B:D,3,0))</f>
        <v/>
      </c>
      <c r="N402" s="28" t="str">
        <f>IF(K402="","",VLOOKUP(K402,'ÜRÜN LİSTESİ'!B:F,5,0))</f>
        <v/>
      </c>
      <c r="O402" s="5"/>
      <c r="P402" s="56" t="str">
        <f t="shared" ca="1" si="137"/>
        <v/>
      </c>
      <c r="Q402" s="57"/>
      <c r="R402" s="51" t="str">
        <f>IF(K402="","",
(IF($AK$2&gt;$AL$2,0,IF(K402="","",VLOOKUP(K402,'ÜRÜN LİSTESİ'!B:F,4,0)))))</f>
        <v/>
      </c>
      <c r="S402" s="51" t="str">
        <f t="shared" si="139"/>
        <v/>
      </c>
      <c r="T402" s="58" t="str">
        <f t="shared" ca="1" si="140"/>
        <v/>
      </c>
      <c r="U402" s="54" t="str">
        <f t="shared" ca="1" si="141"/>
        <v/>
      </c>
      <c r="V402" s="23"/>
      <c r="W402" s="54" t="str">
        <f t="shared" ca="1" si="142"/>
        <v/>
      </c>
      <c r="X402" s="54" t="str">
        <f t="shared" ca="1" si="143"/>
        <v/>
      </c>
      <c r="Y402"/>
      <c r="Z402"/>
      <c r="AA402" s="54" t="str">
        <f t="shared" si="144"/>
        <v/>
      </c>
      <c r="AB402" s="89" t="str">
        <f t="shared" ca="1" si="145"/>
        <v/>
      </c>
      <c r="AC402" s="89" t="str">
        <f t="shared" ca="1" si="146"/>
        <v/>
      </c>
      <c r="AD402"/>
      <c r="AE402" s="79" t="e">
        <f t="shared" ref="AE402:AE465" si="149">IF(AO402=AP402,Q402*R402,0)</f>
        <v>#VALUE!</v>
      </c>
      <c r="AF402" s="79" t="str">
        <f t="shared" ref="AF402:AF465" si="150">IF(I402="","",IF(AO402=AP402,Q402,0))</f>
        <v/>
      </c>
      <c r="AG402" s="81" t="str">
        <f t="shared" si="147"/>
        <v/>
      </c>
      <c r="AH402" s="81" t="e">
        <f t="shared" ref="AH402:AH465" si="151">IF(AE402=0,0,AG402)</f>
        <v>#VALUE!</v>
      </c>
      <c r="AI402" s="81" t="str">
        <f t="shared" ref="AI402:AI465" si="152">IFERROR(AH402*R402,"")</f>
        <v/>
      </c>
      <c r="AJ402"/>
      <c r="AK402"/>
      <c r="AL402"/>
      <c r="AM402">
        <f t="shared" si="138"/>
        <v>0</v>
      </c>
      <c r="AN402">
        <f>COUNTIFS($L$1:L402,L402,$O$1:O402,O402)</f>
        <v>0</v>
      </c>
      <c r="AO402">
        <f t="shared" si="148"/>
        <v>0</v>
      </c>
      <c r="AP402">
        <f>COUNTIFS($J$4:J402,"SAYIM",$L$4:L402,L402,$O$4:O402,O402)</f>
        <v>0</v>
      </c>
      <c r="AQ402"/>
      <c r="AR402" s="1" t="str">
        <f>FİLTRE!$H$5</f>
        <v>TÜMÜ</v>
      </c>
      <c r="AS402"/>
      <c r="AU402" s="56">
        <f t="shared" si="134"/>
        <v>0</v>
      </c>
      <c r="AV402" s="54" t="str">
        <f t="shared" ca="1" si="135"/>
        <v/>
      </c>
      <c r="AW402" s="54" t="str">
        <f t="shared" ca="1" si="136"/>
        <v/>
      </c>
    </row>
    <row r="403" spans="2:49" x14ac:dyDescent="0.25">
      <c r="B403" s="1" t="str">
        <f>IF(I403="","",
(IF(N403=FİLTRE!$H$6,2,0)+IF(FİLTRE!$H$6="TOPLAM",2,0))
)</f>
        <v/>
      </c>
      <c r="C403">
        <f ca="1">IF(FİLTRE!$M$5="",9,(IF(U403&gt;=FİLTRE!$M$5,1,0)))</f>
        <v>1</v>
      </c>
      <c r="D403" s="1">
        <f ca="1">IF(FİLTRE!$M$6="",9,(IF('SKT LİSTESİ'!P403&lt;=FİLTRE!$M$6,1,0)))</f>
        <v>0</v>
      </c>
      <c r="E403" s="25" t="str">
        <f>IF(I403="","",(COUNTIFS($L$4:L403,L403)))</f>
        <v/>
      </c>
      <c r="F403" s="13">
        <f ca="1">IF(OR(B403&lt;&gt;2,C403&lt;&gt;1,D403&lt;&gt;1,H403&lt;&gt;1),0,
COUNTIFS($B$4:B403,2,$C$4:C403,1,$D$4:D403,1,$H$4:H403,1))</f>
        <v>0</v>
      </c>
      <c r="G403" s="26" t="str">
        <f>IF(I403="","",(COUNTIF($E$4:E403,E403)))</f>
        <v/>
      </c>
      <c r="H403" s="1">
        <f ca="1">IF(AND(J403="SAYIM",FİLTRE!$H$5="RAFTA",U403&lt;&gt;0),1,0)+
IF(AND(J403="İADE DEPO",FİLTRE!$H$5="İADE DEPO"),1,0)+
IF(FİLTRE!$H$5="TÜMÜ",1,0)+
IF(AND(J403="FİRMA İADE",FİLTRE!$H$5="FİRMA İADE"),1,0)+
IF(AND(J403="İMHA",FİLTRE!$H$5="İMHA"),1,0)</f>
        <v>1</v>
      </c>
      <c r="I403" s="5"/>
      <c r="J403" s="3"/>
      <c r="K403" s="3"/>
      <c r="L403" s="28" t="str">
        <f>(IF(K403="","",(VLOOKUP(K403,'ÜRÜN LİSTESİ'!B:C,2,0))))</f>
        <v/>
      </c>
      <c r="M403" s="29" t="str">
        <f>IF(K403="","",VLOOKUP(K403,'ÜRÜN LİSTESİ'!B:D,3,0))</f>
        <v/>
      </c>
      <c r="N403" s="28" t="str">
        <f>IF(K403="","",VLOOKUP(K403,'ÜRÜN LİSTESİ'!B:F,5,0))</f>
        <v/>
      </c>
      <c r="O403" s="5"/>
      <c r="P403" s="56" t="str">
        <f t="shared" ca="1" si="137"/>
        <v/>
      </c>
      <c r="Q403" s="57"/>
      <c r="R403" s="51" t="str">
        <f>IF(K403="","",
(IF($AK$2&gt;$AL$2,0,IF(K403="","",VLOOKUP(K403,'ÜRÜN LİSTESİ'!B:F,4,0)))))</f>
        <v/>
      </c>
      <c r="S403" s="51" t="str">
        <f t="shared" si="139"/>
        <v/>
      </c>
      <c r="T403" s="58" t="str">
        <f t="shared" ca="1" si="140"/>
        <v/>
      </c>
      <c r="U403" s="54" t="str">
        <f t="shared" ca="1" si="141"/>
        <v/>
      </c>
      <c r="V403" s="23"/>
      <c r="W403" s="54" t="str">
        <f t="shared" ca="1" si="142"/>
        <v/>
      </c>
      <c r="X403" s="54" t="str">
        <f t="shared" ca="1" si="143"/>
        <v/>
      </c>
      <c r="Y403"/>
      <c r="Z403"/>
      <c r="AA403" s="54" t="str">
        <f t="shared" si="144"/>
        <v/>
      </c>
      <c r="AB403" s="89" t="str">
        <f t="shared" ca="1" si="145"/>
        <v/>
      </c>
      <c r="AC403" s="89" t="str">
        <f t="shared" ca="1" si="146"/>
        <v/>
      </c>
      <c r="AD403"/>
      <c r="AE403" s="79" t="e">
        <f t="shared" si="149"/>
        <v>#VALUE!</v>
      </c>
      <c r="AF403" s="79" t="str">
        <f t="shared" si="150"/>
        <v/>
      </c>
      <c r="AG403" s="81" t="str">
        <f t="shared" si="147"/>
        <v/>
      </c>
      <c r="AH403" s="81" t="e">
        <f t="shared" si="151"/>
        <v>#VALUE!</v>
      </c>
      <c r="AI403" s="81" t="str">
        <f t="shared" si="152"/>
        <v/>
      </c>
      <c r="AJ403"/>
      <c r="AK403"/>
      <c r="AL403"/>
      <c r="AM403">
        <f t="shared" si="138"/>
        <v>0</v>
      </c>
      <c r="AN403">
        <f>COUNTIFS($L$1:L403,L403,$O$1:O403,O403)</f>
        <v>0</v>
      </c>
      <c r="AO403">
        <f t="shared" si="148"/>
        <v>0</v>
      </c>
      <c r="AP403">
        <f>COUNTIFS($J$4:J403,"SAYIM",$L$4:L403,L403,$O$4:O403,O403)</f>
        <v>0</v>
      </c>
      <c r="AQ403"/>
      <c r="AR403" s="1" t="str">
        <f>FİLTRE!$H$5</f>
        <v>TÜMÜ</v>
      </c>
      <c r="AS403"/>
      <c r="AU403" s="56">
        <f t="shared" si="134"/>
        <v>0</v>
      </c>
      <c r="AV403" s="54" t="str">
        <f t="shared" ca="1" si="135"/>
        <v/>
      </c>
      <c r="AW403" s="54" t="str">
        <f t="shared" ca="1" si="136"/>
        <v/>
      </c>
    </row>
    <row r="404" spans="2:49" x14ac:dyDescent="0.25">
      <c r="B404" s="1" t="str">
        <f>IF(I404="","",
(IF(N404=FİLTRE!$H$6,2,0)+IF(FİLTRE!$H$6="TOPLAM",2,0))
)</f>
        <v/>
      </c>
      <c r="C404">
        <f ca="1">IF(FİLTRE!$M$5="",9,(IF(U404&gt;=FİLTRE!$M$5,1,0)))</f>
        <v>1</v>
      </c>
      <c r="D404" s="1">
        <f ca="1">IF(FİLTRE!$M$6="",9,(IF('SKT LİSTESİ'!P404&lt;=FİLTRE!$M$6,1,0)))</f>
        <v>0</v>
      </c>
      <c r="E404" s="25" t="str">
        <f>IF(I404="","",(COUNTIFS($L$4:L404,L404)))</f>
        <v/>
      </c>
      <c r="F404" s="13">
        <f ca="1">IF(OR(B404&lt;&gt;2,C404&lt;&gt;1,D404&lt;&gt;1,H404&lt;&gt;1),0,
COUNTIFS($B$4:B404,2,$C$4:C404,1,$D$4:D404,1,$H$4:H404,1))</f>
        <v>0</v>
      </c>
      <c r="G404" s="26" t="str">
        <f>IF(I404="","",(COUNTIF($E$4:E404,E404)))</f>
        <v/>
      </c>
      <c r="H404" s="1">
        <f ca="1">IF(AND(J404="SAYIM",FİLTRE!$H$5="RAFTA",U404&lt;&gt;0),1,0)+
IF(AND(J404="İADE DEPO",FİLTRE!$H$5="İADE DEPO"),1,0)+
IF(FİLTRE!$H$5="TÜMÜ",1,0)+
IF(AND(J404="FİRMA İADE",FİLTRE!$H$5="FİRMA İADE"),1,0)+
IF(AND(J404="İMHA",FİLTRE!$H$5="İMHA"),1,0)</f>
        <v>1</v>
      </c>
      <c r="I404" s="5"/>
      <c r="J404" s="3"/>
      <c r="K404" s="3"/>
      <c r="L404" s="28" t="str">
        <f>(IF(K404="","",(VLOOKUP(K404,'ÜRÜN LİSTESİ'!B:C,2,0))))</f>
        <v/>
      </c>
      <c r="M404" s="29" t="str">
        <f>IF(K404="","",VLOOKUP(K404,'ÜRÜN LİSTESİ'!B:D,3,0))</f>
        <v/>
      </c>
      <c r="N404" s="28" t="str">
        <f>IF(K404="","",VLOOKUP(K404,'ÜRÜN LİSTESİ'!B:F,5,0))</f>
        <v/>
      </c>
      <c r="O404" s="5"/>
      <c r="P404" s="56" t="str">
        <f t="shared" ca="1" si="137"/>
        <v/>
      </c>
      <c r="Q404" s="57"/>
      <c r="R404" s="51" t="str">
        <f>IF(K404="","",
(IF($AK$2&gt;$AL$2,0,IF(K404="","",VLOOKUP(K404,'ÜRÜN LİSTESİ'!B:F,4,0)))))</f>
        <v/>
      </c>
      <c r="S404" s="51" t="str">
        <f t="shared" si="139"/>
        <v/>
      </c>
      <c r="T404" s="58" t="str">
        <f t="shared" ca="1" si="140"/>
        <v/>
      </c>
      <c r="U404" s="54" t="str">
        <f t="shared" ca="1" si="141"/>
        <v/>
      </c>
      <c r="V404" s="23"/>
      <c r="W404" s="54" t="str">
        <f t="shared" ca="1" si="142"/>
        <v/>
      </c>
      <c r="X404" s="54" t="str">
        <f t="shared" ca="1" si="143"/>
        <v/>
      </c>
      <c r="Y404"/>
      <c r="Z404"/>
      <c r="AA404" s="54" t="str">
        <f t="shared" si="144"/>
        <v/>
      </c>
      <c r="AB404" s="89" t="str">
        <f t="shared" ca="1" si="145"/>
        <v/>
      </c>
      <c r="AC404" s="89" t="str">
        <f t="shared" ca="1" si="146"/>
        <v/>
      </c>
      <c r="AD404"/>
      <c r="AE404" s="79" t="e">
        <f t="shared" si="149"/>
        <v>#VALUE!</v>
      </c>
      <c r="AF404" s="79" t="str">
        <f t="shared" si="150"/>
        <v/>
      </c>
      <c r="AG404" s="81" t="str">
        <f t="shared" si="147"/>
        <v/>
      </c>
      <c r="AH404" s="81" t="e">
        <f t="shared" si="151"/>
        <v>#VALUE!</v>
      </c>
      <c r="AI404" s="81" t="str">
        <f t="shared" si="152"/>
        <v/>
      </c>
      <c r="AJ404"/>
      <c r="AK404"/>
      <c r="AL404"/>
      <c r="AM404">
        <f t="shared" si="138"/>
        <v>0</v>
      </c>
      <c r="AN404">
        <f>COUNTIFS($L$1:L404,L404,$O$1:O404,O404)</f>
        <v>0</v>
      </c>
      <c r="AO404">
        <f t="shared" si="148"/>
        <v>0</v>
      </c>
      <c r="AP404">
        <f>COUNTIFS($J$4:J404,"SAYIM",$L$4:L404,L404,$O$4:O404,O404)</f>
        <v>0</v>
      </c>
      <c r="AQ404"/>
      <c r="AR404" s="1" t="str">
        <f>FİLTRE!$H$5</f>
        <v>TÜMÜ</v>
      </c>
      <c r="AS404"/>
      <c r="AU404" s="56">
        <f t="shared" si="134"/>
        <v>0</v>
      </c>
      <c r="AV404" s="54" t="str">
        <f t="shared" ca="1" si="135"/>
        <v/>
      </c>
      <c r="AW404" s="54" t="str">
        <f t="shared" ca="1" si="136"/>
        <v/>
      </c>
    </row>
    <row r="405" spans="2:49" x14ac:dyDescent="0.25">
      <c r="B405" s="1" t="str">
        <f>IF(I405="","",
(IF(N405=FİLTRE!$H$6,2,0)+IF(FİLTRE!$H$6="TOPLAM",2,0))
)</f>
        <v/>
      </c>
      <c r="C405">
        <f ca="1">IF(FİLTRE!$M$5="",9,(IF(U405&gt;=FİLTRE!$M$5,1,0)))</f>
        <v>1</v>
      </c>
      <c r="D405" s="1">
        <f ca="1">IF(FİLTRE!$M$6="",9,(IF('SKT LİSTESİ'!P405&lt;=FİLTRE!$M$6,1,0)))</f>
        <v>0</v>
      </c>
      <c r="E405" s="25" t="str">
        <f>IF(I405="","",(COUNTIFS($L$4:L405,L405)))</f>
        <v/>
      </c>
      <c r="F405" s="13">
        <f ca="1">IF(OR(B405&lt;&gt;2,C405&lt;&gt;1,D405&lt;&gt;1,H405&lt;&gt;1),0,
COUNTIFS($B$4:B405,2,$C$4:C405,1,$D$4:D405,1,$H$4:H405,1))</f>
        <v>0</v>
      </c>
      <c r="G405" s="26" t="str">
        <f>IF(I405="","",(COUNTIF($E$4:E405,E405)))</f>
        <v/>
      </c>
      <c r="H405" s="1">
        <f ca="1">IF(AND(J405="SAYIM",FİLTRE!$H$5="RAFTA",U405&lt;&gt;0),1,0)+
IF(AND(J405="İADE DEPO",FİLTRE!$H$5="İADE DEPO"),1,0)+
IF(FİLTRE!$H$5="TÜMÜ",1,0)+
IF(AND(J405="FİRMA İADE",FİLTRE!$H$5="FİRMA İADE"),1,0)+
IF(AND(J405="İMHA",FİLTRE!$H$5="İMHA"),1,0)</f>
        <v>1</v>
      </c>
      <c r="I405" s="5"/>
      <c r="J405" s="3"/>
      <c r="K405" s="3"/>
      <c r="L405" s="28" t="str">
        <f>(IF(K405="","",(VLOOKUP(K405,'ÜRÜN LİSTESİ'!B:C,2,0))))</f>
        <v/>
      </c>
      <c r="M405" s="29" t="str">
        <f>IF(K405="","",VLOOKUP(K405,'ÜRÜN LİSTESİ'!B:D,3,0))</f>
        <v/>
      </c>
      <c r="N405" s="28" t="str">
        <f>IF(K405="","",VLOOKUP(K405,'ÜRÜN LİSTESİ'!B:F,5,0))</f>
        <v/>
      </c>
      <c r="O405" s="5"/>
      <c r="P405" s="56" t="str">
        <f t="shared" ca="1" si="137"/>
        <v/>
      </c>
      <c r="Q405" s="57"/>
      <c r="R405" s="51" t="str">
        <f>IF(K405="","",
(IF($AK$2&gt;$AL$2,0,IF(K405="","",VLOOKUP(K405,'ÜRÜN LİSTESİ'!B:F,4,0)))))</f>
        <v/>
      </c>
      <c r="S405" s="51" t="str">
        <f t="shared" si="139"/>
        <v/>
      </c>
      <c r="T405" s="58" t="str">
        <f t="shared" ca="1" si="140"/>
        <v/>
      </c>
      <c r="U405" s="54" t="str">
        <f t="shared" ca="1" si="141"/>
        <v/>
      </c>
      <c r="V405" s="23"/>
      <c r="W405" s="54" t="str">
        <f t="shared" ca="1" si="142"/>
        <v/>
      </c>
      <c r="X405" s="54" t="str">
        <f t="shared" ca="1" si="143"/>
        <v/>
      </c>
      <c r="Y405"/>
      <c r="Z405"/>
      <c r="AA405" s="54" t="str">
        <f t="shared" si="144"/>
        <v/>
      </c>
      <c r="AB405" s="89" t="str">
        <f t="shared" ca="1" si="145"/>
        <v/>
      </c>
      <c r="AC405" s="89" t="str">
        <f t="shared" ca="1" si="146"/>
        <v/>
      </c>
      <c r="AD405"/>
      <c r="AE405" s="79" t="e">
        <f t="shared" si="149"/>
        <v>#VALUE!</v>
      </c>
      <c r="AF405" s="79" t="str">
        <f t="shared" si="150"/>
        <v/>
      </c>
      <c r="AG405" s="81" t="str">
        <f t="shared" si="147"/>
        <v/>
      </c>
      <c r="AH405" s="81" t="e">
        <f t="shared" si="151"/>
        <v>#VALUE!</v>
      </c>
      <c r="AI405" s="81" t="str">
        <f t="shared" si="152"/>
        <v/>
      </c>
      <c r="AJ405"/>
      <c r="AK405"/>
      <c r="AL405"/>
      <c r="AM405">
        <f t="shared" si="138"/>
        <v>0</v>
      </c>
      <c r="AN405">
        <f>COUNTIFS($L$1:L405,L405,$O$1:O405,O405)</f>
        <v>0</v>
      </c>
      <c r="AO405">
        <f t="shared" si="148"/>
        <v>0</v>
      </c>
      <c r="AP405">
        <f>COUNTIFS($J$4:J405,"SAYIM",$L$4:L405,L405,$O$4:O405,O405)</f>
        <v>0</v>
      </c>
      <c r="AQ405"/>
      <c r="AR405" s="1" t="str">
        <f>FİLTRE!$H$5</f>
        <v>TÜMÜ</v>
      </c>
      <c r="AS405"/>
      <c r="AU405" s="56">
        <f t="shared" si="134"/>
        <v>0</v>
      </c>
      <c r="AV405" s="54" t="str">
        <f t="shared" ca="1" si="135"/>
        <v/>
      </c>
      <c r="AW405" s="54" t="str">
        <f t="shared" ca="1" si="136"/>
        <v/>
      </c>
    </row>
    <row r="406" spans="2:49" x14ac:dyDescent="0.25">
      <c r="B406" s="1" t="str">
        <f>IF(I406="","",
(IF(N406=FİLTRE!$H$6,2,0)+IF(FİLTRE!$H$6="TOPLAM",2,0))
)</f>
        <v/>
      </c>
      <c r="C406">
        <f ca="1">IF(FİLTRE!$M$5="",9,(IF(U406&gt;=FİLTRE!$M$5,1,0)))</f>
        <v>1</v>
      </c>
      <c r="D406" s="1">
        <f ca="1">IF(FİLTRE!$M$6="",9,(IF('SKT LİSTESİ'!P406&lt;=FİLTRE!$M$6,1,0)))</f>
        <v>0</v>
      </c>
      <c r="E406" s="25" t="str">
        <f>IF(I406="","",(COUNTIFS($L$4:L406,L406)))</f>
        <v/>
      </c>
      <c r="F406" s="13">
        <f ca="1">IF(OR(B406&lt;&gt;2,C406&lt;&gt;1,D406&lt;&gt;1,H406&lt;&gt;1),0,
COUNTIFS($B$4:B406,2,$C$4:C406,1,$D$4:D406,1,$H$4:H406,1))</f>
        <v>0</v>
      </c>
      <c r="G406" s="26" t="str">
        <f>IF(I406="","",(COUNTIF($E$4:E406,E406)))</f>
        <v/>
      </c>
      <c r="H406" s="1">
        <f ca="1">IF(AND(J406="SAYIM",FİLTRE!$H$5="RAFTA",U406&lt;&gt;0),1,0)+
IF(AND(J406="İADE DEPO",FİLTRE!$H$5="İADE DEPO"),1,0)+
IF(FİLTRE!$H$5="TÜMÜ",1,0)+
IF(AND(J406="FİRMA İADE",FİLTRE!$H$5="FİRMA İADE"),1,0)+
IF(AND(J406="İMHA",FİLTRE!$H$5="İMHA"),1,0)</f>
        <v>1</v>
      </c>
      <c r="I406" s="5"/>
      <c r="J406" s="3"/>
      <c r="K406" s="3"/>
      <c r="L406" s="28" t="str">
        <f>(IF(K406="","",(VLOOKUP(K406,'ÜRÜN LİSTESİ'!B:C,2,0))))</f>
        <v/>
      </c>
      <c r="M406" s="29" t="str">
        <f>IF(K406="","",VLOOKUP(K406,'ÜRÜN LİSTESİ'!B:D,3,0))</f>
        <v/>
      </c>
      <c r="N406" s="28" t="str">
        <f>IF(K406="","",VLOOKUP(K406,'ÜRÜN LİSTESİ'!B:F,5,0))</f>
        <v/>
      </c>
      <c r="O406" s="5"/>
      <c r="P406" s="56" t="str">
        <f t="shared" ca="1" si="137"/>
        <v/>
      </c>
      <c r="Q406" s="57"/>
      <c r="R406" s="51" t="str">
        <f>IF(K406="","",
(IF($AK$2&gt;$AL$2,0,IF(K406="","",VLOOKUP(K406,'ÜRÜN LİSTESİ'!B:F,4,0)))))</f>
        <v/>
      </c>
      <c r="S406" s="51" t="str">
        <f t="shared" si="139"/>
        <v/>
      </c>
      <c r="T406" s="58" t="str">
        <f t="shared" ca="1" si="140"/>
        <v/>
      </c>
      <c r="U406" s="54" t="str">
        <f t="shared" ca="1" si="141"/>
        <v/>
      </c>
      <c r="V406" s="23"/>
      <c r="W406" s="54" t="str">
        <f t="shared" ca="1" si="142"/>
        <v/>
      </c>
      <c r="X406" s="54" t="str">
        <f t="shared" ca="1" si="143"/>
        <v/>
      </c>
      <c r="Y406"/>
      <c r="Z406"/>
      <c r="AA406" s="54" t="str">
        <f t="shared" si="144"/>
        <v/>
      </c>
      <c r="AB406" s="89" t="str">
        <f t="shared" ca="1" si="145"/>
        <v/>
      </c>
      <c r="AC406" s="89" t="str">
        <f t="shared" ca="1" si="146"/>
        <v/>
      </c>
      <c r="AD406"/>
      <c r="AE406" s="79" t="e">
        <f t="shared" si="149"/>
        <v>#VALUE!</v>
      </c>
      <c r="AF406" s="79" t="str">
        <f t="shared" si="150"/>
        <v/>
      </c>
      <c r="AG406" s="81" t="str">
        <f t="shared" si="147"/>
        <v/>
      </c>
      <c r="AH406" s="81" t="e">
        <f t="shared" si="151"/>
        <v>#VALUE!</v>
      </c>
      <c r="AI406" s="81" t="str">
        <f t="shared" si="152"/>
        <v/>
      </c>
      <c r="AJ406"/>
      <c r="AK406"/>
      <c r="AL406"/>
      <c r="AM406">
        <f t="shared" si="138"/>
        <v>0</v>
      </c>
      <c r="AN406">
        <f>COUNTIFS($L$1:L406,L406,$O$1:O406,O406)</f>
        <v>0</v>
      </c>
      <c r="AO406">
        <f t="shared" si="148"/>
        <v>0</v>
      </c>
      <c r="AP406">
        <f>COUNTIFS($J$4:J406,"SAYIM",$L$4:L406,L406,$O$4:O406,O406)</f>
        <v>0</v>
      </c>
      <c r="AQ406"/>
      <c r="AR406" s="1" t="str">
        <f>FİLTRE!$H$5</f>
        <v>TÜMÜ</v>
      </c>
      <c r="AS406"/>
      <c r="AU406" s="56">
        <f t="shared" si="134"/>
        <v>0</v>
      </c>
      <c r="AV406" s="54" t="str">
        <f t="shared" ca="1" si="135"/>
        <v/>
      </c>
      <c r="AW406" s="54" t="str">
        <f t="shared" ca="1" si="136"/>
        <v/>
      </c>
    </row>
    <row r="407" spans="2:49" x14ac:dyDescent="0.25">
      <c r="B407" s="1" t="str">
        <f>IF(I407="","",
(IF(N407=FİLTRE!$H$6,2,0)+IF(FİLTRE!$H$6="TOPLAM",2,0))
)</f>
        <v/>
      </c>
      <c r="C407">
        <f ca="1">IF(FİLTRE!$M$5="",9,(IF(U407&gt;=FİLTRE!$M$5,1,0)))</f>
        <v>1</v>
      </c>
      <c r="D407" s="1">
        <f ca="1">IF(FİLTRE!$M$6="",9,(IF('SKT LİSTESİ'!P407&lt;=FİLTRE!$M$6,1,0)))</f>
        <v>0</v>
      </c>
      <c r="E407" s="25" t="str">
        <f>IF(I407="","",(COUNTIFS($L$4:L407,L407)))</f>
        <v/>
      </c>
      <c r="F407" s="13">
        <f ca="1">IF(OR(B407&lt;&gt;2,C407&lt;&gt;1,D407&lt;&gt;1,H407&lt;&gt;1),0,
COUNTIFS($B$4:B407,2,$C$4:C407,1,$D$4:D407,1,$H$4:H407,1))</f>
        <v>0</v>
      </c>
      <c r="G407" s="26" t="str">
        <f>IF(I407="","",(COUNTIF($E$4:E407,E407)))</f>
        <v/>
      </c>
      <c r="H407" s="1">
        <f ca="1">IF(AND(J407="SAYIM",FİLTRE!$H$5="RAFTA",U407&lt;&gt;0),1,0)+
IF(AND(J407="İADE DEPO",FİLTRE!$H$5="İADE DEPO"),1,0)+
IF(FİLTRE!$H$5="TÜMÜ",1,0)+
IF(AND(J407="FİRMA İADE",FİLTRE!$H$5="FİRMA İADE"),1,0)+
IF(AND(J407="İMHA",FİLTRE!$H$5="İMHA"),1,0)</f>
        <v>1</v>
      </c>
      <c r="I407" s="5"/>
      <c r="J407" s="3"/>
      <c r="K407" s="3"/>
      <c r="L407" s="28" t="str">
        <f>(IF(K407="","",(VLOOKUP(K407,'ÜRÜN LİSTESİ'!B:C,2,0))))</f>
        <v/>
      </c>
      <c r="M407" s="29" t="str">
        <f>IF(K407="","",VLOOKUP(K407,'ÜRÜN LİSTESİ'!B:D,3,0))</f>
        <v/>
      </c>
      <c r="N407" s="28" t="str">
        <f>IF(K407="","",VLOOKUP(K407,'ÜRÜN LİSTESİ'!B:F,5,0))</f>
        <v/>
      </c>
      <c r="O407" s="5"/>
      <c r="P407" s="56" t="str">
        <f t="shared" ca="1" si="137"/>
        <v/>
      </c>
      <c r="Q407" s="57"/>
      <c r="R407" s="51" t="str">
        <f>IF(K407="","",
(IF($AK$2&gt;$AL$2,0,IF(K407="","",VLOOKUP(K407,'ÜRÜN LİSTESİ'!B:F,4,0)))))</f>
        <v/>
      </c>
      <c r="S407" s="51" t="str">
        <f t="shared" si="139"/>
        <v/>
      </c>
      <c r="T407" s="58" t="str">
        <f t="shared" ca="1" si="140"/>
        <v/>
      </c>
      <c r="U407" s="54" t="str">
        <f t="shared" ca="1" si="141"/>
        <v/>
      </c>
      <c r="V407" s="23"/>
      <c r="W407" s="54" t="str">
        <f t="shared" ca="1" si="142"/>
        <v/>
      </c>
      <c r="X407" s="54" t="str">
        <f t="shared" ca="1" si="143"/>
        <v/>
      </c>
      <c r="Y407"/>
      <c r="Z407"/>
      <c r="AA407" s="54" t="str">
        <f t="shared" si="144"/>
        <v/>
      </c>
      <c r="AB407" s="89" t="str">
        <f t="shared" ca="1" si="145"/>
        <v/>
      </c>
      <c r="AC407" s="89" t="str">
        <f t="shared" ca="1" si="146"/>
        <v/>
      </c>
      <c r="AD407"/>
      <c r="AE407" s="79" t="e">
        <f t="shared" si="149"/>
        <v>#VALUE!</v>
      </c>
      <c r="AF407" s="79" t="str">
        <f t="shared" si="150"/>
        <v/>
      </c>
      <c r="AG407" s="81" t="str">
        <f t="shared" si="147"/>
        <v/>
      </c>
      <c r="AH407" s="81" t="e">
        <f t="shared" si="151"/>
        <v>#VALUE!</v>
      </c>
      <c r="AI407" s="81" t="str">
        <f t="shared" si="152"/>
        <v/>
      </c>
      <c r="AJ407"/>
      <c r="AK407"/>
      <c r="AL407"/>
      <c r="AM407">
        <f t="shared" si="138"/>
        <v>0</v>
      </c>
      <c r="AN407">
        <f>COUNTIFS($L$1:L407,L407,$O$1:O407,O407)</f>
        <v>0</v>
      </c>
      <c r="AO407">
        <f t="shared" si="148"/>
        <v>0</v>
      </c>
      <c r="AP407">
        <f>COUNTIFS($J$4:J407,"SAYIM",$L$4:L407,L407,$O$4:O407,O407)</f>
        <v>0</v>
      </c>
      <c r="AQ407"/>
      <c r="AR407" s="1" t="str">
        <f>FİLTRE!$H$5</f>
        <v>TÜMÜ</v>
      </c>
      <c r="AS407"/>
      <c r="AU407" s="56">
        <f t="shared" si="134"/>
        <v>0</v>
      </c>
      <c r="AV407" s="54" t="str">
        <f t="shared" ca="1" si="135"/>
        <v/>
      </c>
      <c r="AW407" s="54" t="str">
        <f t="shared" ca="1" si="136"/>
        <v/>
      </c>
    </row>
    <row r="408" spans="2:49" x14ac:dyDescent="0.25">
      <c r="B408" s="1" t="str">
        <f>IF(I408="","",
(IF(N408=FİLTRE!$H$6,2,0)+IF(FİLTRE!$H$6="TOPLAM",2,0))
)</f>
        <v/>
      </c>
      <c r="C408">
        <f ca="1">IF(FİLTRE!$M$5="",9,(IF(U408&gt;=FİLTRE!$M$5,1,0)))</f>
        <v>1</v>
      </c>
      <c r="D408" s="1">
        <f ca="1">IF(FİLTRE!$M$6="",9,(IF('SKT LİSTESİ'!P408&lt;=FİLTRE!$M$6,1,0)))</f>
        <v>0</v>
      </c>
      <c r="E408" s="25" t="str">
        <f>IF(I408="","",(COUNTIFS($L$4:L408,L408)))</f>
        <v/>
      </c>
      <c r="F408" s="13">
        <f ca="1">IF(OR(B408&lt;&gt;2,C408&lt;&gt;1,D408&lt;&gt;1,H408&lt;&gt;1),0,
COUNTIFS($B$4:B408,2,$C$4:C408,1,$D$4:D408,1,$H$4:H408,1))</f>
        <v>0</v>
      </c>
      <c r="G408" s="26" t="str">
        <f>IF(I408="","",(COUNTIF($E$4:E408,E408)))</f>
        <v/>
      </c>
      <c r="H408" s="1">
        <f ca="1">IF(AND(J408="SAYIM",FİLTRE!$H$5="RAFTA",U408&lt;&gt;0),1,0)+
IF(AND(J408="İADE DEPO",FİLTRE!$H$5="İADE DEPO"),1,0)+
IF(FİLTRE!$H$5="TÜMÜ",1,0)+
IF(AND(J408="FİRMA İADE",FİLTRE!$H$5="FİRMA İADE"),1,0)+
IF(AND(J408="İMHA",FİLTRE!$H$5="İMHA"),1,0)</f>
        <v>1</v>
      </c>
      <c r="I408" s="5"/>
      <c r="J408" s="3"/>
      <c r="K408" s="3"/>
      <c r="L408" s="28" t="str">
        <f>(IF(K408="","",(VLOOKUP(K408,'ÜRÜN LİSTESİ'!B:C,2,0))))</f>
        <v/>
      </c>
      <c r="M408" s="29" t="str">
        <f>IF(K408="","",VLOOKUP(K408,'ÜRÜN LİSTESİ'!B:D,3,0))</f>
        <v/>
      </c>
      <c r="N408" s="28" t="str">
        <f>IF(K408="","",VLOOKUP(K408,'ÜRÜN LİSTESİ'!B:F,5,0))</f>
        <v/>
      </c>
      <c r="O408" s="5"/>
      <c r="P408" s="56" t="str">
        <f t="shared" ca="1" si="137"/>
        <v/>
      </c>
      <c r="Q408" s="57"/>
      <c r="R408" s="51" t="str">
        <f>IF(K408="","",
(IF($AK$2&gt;$AL$2,0,IF(K408="","",VLOOKUP(K408,'ÜRÜN LİSTESİ'!B:F,4,0)))))</f>
        <v/>
      </c>
      <c r="S408" s="51" t="str">
        <f t="shared" si="139"/>
        <v/>
      </c>
      <c r="T408" s="58" t="str">
        <f t="shared" ca="1" si="140"/>
        <v/>
      </c>
      <c r="U408" s="54" t="str">
        <f t="shared" ca="1" si="141"/>
        <v/>
      </c>
      <c r="V408" s="23"/>
      <c r="W408" s="54" t="str">
        <f t="shared" ca="1" si="142"/>
        <v/>
      </c>
      <c r="X408" s="54" t="str">
        <f t="shared" ca="1" si="143"/>
        <v/>
      </c>
      <c r="Y408"/>
      <c r="Z408"/>
      <c r="AA408" s="54" t="str">
        <f t="shared" si="144"/>
        <v/>
      </c>
      <c r="AB408" s="89" t="str">
        <f t="shared" ca="1" si="145"/>
        <v/>
      </c>
      <c r="AC408" s="89" t="str">
        <f t="shared" ca="1" si="146"/>
        <v/>
      </c>
      <c r="AD408"/>
      <c r="AE408" s="79" t="e">
        <f t="shared" si="149"/>
        <v>#VALUE!</v>
      </c>
      <c r="AF408" s="79" t="str">
        <f t="shared" si="150"/>
        <v/>
      </c>
      <c r="AG408" s="81" t="str">
        <f t="shared" si="147"/>
        <v/>
      </c>
      <c r="AH408" s="81" t="e">
        <f t="shared" si="151"/>
        <v>#VALUE!</v>
      </c>
      <c r="AI408" s="81" t="str">
        <f t="shared" si="152"/>
        <v/>
      </c>
      <c r="AJ408"/>
      <c r="AK408"/>
      <c r="AL408"/>
      <c r="AM408">
        <f t="shared" si="138"/>
        <v>0</v>
      </c>
      <c r="AN408">
        <f>COUNTIFS($L$1:L408,L408,$O$1:O408,O408)</f>
        <v>0</v>
      </c>
      <c r="AO408">
        <f t="shared" si="148"/>
        <v>0</v>
      </c>
      <c r="AP408">
        <f>COUNTIFS($J$4:J408,"SAYIM",$L$4:L408,L408,$O$4:O408,O408)</f>
        <v>0</v>
      </c>
      <c r="AQ408"/>
      <c r="AR408" s="1" t="str">
        <f>FİLTRE!$H$5</f>
        <v>TÜMÜ</v>
      </c>
      <c r="AS408"/>
      <c r="AU408" s="56">
        <f t="shared" si="134"/>
        <v>0</v>
      </c>
      <c r="AV408" s="54" t="str">
        <f t="shared" ca="1" si="135"/>
        <v/>
      </c>
      <c r="AW408" s="54" t="str">
        <f t="shared" ca="1" si="136"/>
        <v/>
      </c>
    </row>
    <row r="409" spans="2:49" x14ac:dyDescent="0.25">
      <c r="B409" s="1" t="str">
        <f>IF(I409="","",
(IF(N409=FİLTRE!$H$6,2,0)+IF(FİLTRE!$H$6="TOPLAM",2,0))
)</f>
        <v/>
      </c>
      <c r="C409">
        <f ca="1">IF(FİLTRE!$M$5="",9,(IF(U409&gt;=FİLTRE!$M$5,1,0)))</f>
        <v>1</v>
      </c>
      <c r="D409" s="1">
        <f ca="1">IF(FİLTRE!$M$6="",9,(IF('SKT LİSTESİ'!P409&lt;=FİLTRE!$M$6,1,0)))</f>
        <v>0</v>
      </c>
      <c r="E409" s="25" t="str">
        <f>IF(I409="","",(COUNTIFS($L$4:L409,L409)))</f>
        <v/>
      </c>
      <c r="F409" s="13">
        <f ca="1">IF(OR(B409&lt;&gt;2,C409&lt;&gt;1,D409&lt;&gt;1,H409&lt;&gt;1),0,
COUNTIFS($B$4:B409,2,$C$4:C409,1,$D$4:D409,1,$H$4:H409,1))</f>
        <v>0</v>
      </c>
      <c r="G409" s="26" t="str">
        <f>IF(I409="","",(COUNTIF($E$4:E409,E409)))</f>
        <v/>
      </c>
      <c r="H409" s="1">
        <f ca="1">IF(AND(J409="SAYIM",FİLTRE!$H$5="RAFTA",U409&lt;&gt;0),1,0)+
IF(AND(J409="İADE DEPO",FİLTRE!$H$5="İADE DEPO"),1,0)+
IF(FİLTRE!$H$5="TÜMÜ",1,0)+
IF(AND(J409="FİRMA İADE",FİLTRE!$H$5="FİRMA İADE"),1,0)+
IF(AND(J409="İMHA",FİLTRE!$H$5="İMHA"),1,0)</f>
        <v>1</v>
      </c>
      <c r="I409" s="5"/>
      <c r="J409" s="3"/>
      <c r="K409" s="3"/>
      <c r="L409" s="28" t="str">
        <f>(IF(K409="","",(VLOOKUP(K409,'ÜRÜN LİSTESİ'!B:C,2,0))))</f>
        <v/>
      </c>
      <c r="M409" s="29" t="str">
        <f>IF(K409="","",VLOOKUP(K409,'ÜRÜN LİSTESİ'!B:D,3,0))</f>
        <v/>
      </c>
      <c r="N409" s="28" t="str">
        <f>IF(K409="","",VLOOKUP(K409,'ÜRÜN LİSTESİ'!B:F,5,0))</f>
        <v/>
      </c>
      <c r="O409" s="5"/>
      <c r="P409" s="56" t="str">
        <f t="shared" ca="1" si="137"/>
        <v/>
      </c>
      <c r="Q409" s="57"/>
      <c r="R409" s="51" t="str">
        <f>IF(K409="","",
(IF($AK$2&gt;$AL$2,0,IF(K409="","",VLOOKUP(K409,'ÜRÜN LİSTESİ'!B:F,4,0)))))</f>
        <v/>
      </c>
      <c r="S409" s="51" t="str">
        <f t="shared" si="139"/>
        <v/>
      </c>
      <c r="T409" s="58" t="str">
        <f t="shared" ca="1" si="140"/>
        <v/>
      </c>
      <c r="U409" s="54" t="str">
        <f t="shared" ca="1" si="141"/>
        <v/>
      </c>
      <c r="V409" s="23"/>
      <c r="W409" s="54" t="str">
        <f t="shared" ca="1" si="142"/>
        <v/>
      </c>
      <c r="X409" s="54" t="str">
        <f t="shared" ca="1" si="143"/>
        <v/>
      </c>
      <c r="Y409"/>
      <c r="Z409"/>
      <c r="AA409" s="54" t="str">
        <f t="shared" si="144"/>
        <v/>
      </c>
      <c r="AB409" s="89" t="str">
        <f t="shared" ca="1" si="145"/>
        <v/>
      </c>
      <c r="AC409" s="89" t="str">
        <f t="shared" ca="1" si="146"/>
        <v/>
      </c>
      <c r="AD409"/>
      <c r="AE409" s="79" t="e">
        <f t="shared" si="149"/>
        <v>#VALUE!</v>
      </c>
      <c r="AF409" s="79" t="str">
        <f t="shared" si="150"/>
        <v/>
      </c>
      <c r="AG409" s="81" t="str">
        <f t="shared" si="147"/>
        <v/>
      </c>
      <c r="AH409" s="81" t="e">
        <f t="shared" si="151"/>
        <v>#VALUE!</v>
      </c>
      <c r="AI409" s="81" t="str">
        <f t="shared" si="152"/>
        <v/>
      </c>
      <c r="AJ409"/>
      <c r="AK409"/>
      <c r="AL409"/>
      <c r="AM409">
        <f t="shared" si="138"/>
        <v>0</v>
      </c>
      <c r="AN409">
        <f>COUNTIFS($L$1:L409,L409,$O$1:O409,O409)</f>
        <v>0</v>
      </c>
      <c r="AO409">
        <f t="shared" si="148"/>
        <v>0</v>
      </c>
      <c r="AP409">
        <f>COUNTIFS($J$4:J409,"SAYIM",$L$4:L409,L409,$O$4:O409,O409)</f>
        <v>0</v>
      </c>
      <c r="AQ409"/>
      <c r="AR409" s="1" t="str">
        <f>FİLTRE!$H$5</f>
        <v>TÜMÜ</v>
      </c>
      <c r="AS409"/>
      <c r="AU409" s="56">
        <f t="shared" si="134"/>
        <v>0</v>
      </c>
      <c r="AV409" s="54" t="str">
        <f t="shared" ca="1" si="135"/>
        <v/>
      </c>
      <c r="AW409" s="54" t="str">
        <f t="shared" ca="1" si="136"/>
        <v/>
      </c>
    </row>
    <row r="410" spans="2:49" x14ac:dyDescent="0.25">
      <c r="B410" s="1" t="str">
        <f>IF(I410="","",
(IF(N410=FİLTRE!$H$6,2,0)+IF(FİLTRE!$H$6="TOPLAM",2,0))
)</f>
        <v/>
      </c>
      <c r="C410">
        <f ca="1">IF(FİLTRE!$M$5="",9,(IF(U410&gt;=FİLTRE!$M$5,1,0)))</f>
        <v>1</v>
      </c>
      <c r="D410" s="1">
        <f ca="1">IF(FİLTRE!$M$6="",9,(IF('SKT LİSTESİ'!P410&lt;=FİLTRE!$M$6,1,0)))</f>
        <v>0</v>
      </c>
      <c r="E410" s="25" t="str">
        <f>IF(I410="","",(COUNTIFS($L$4:L410,L410)))</f>
        <v/>
      </c>
      <c r="F410" s="13">
        <f ca="1">IF(OR(B410&lt;&gt;2,C410&lt;&gt;1,D410&lt;&gt;1,H410&lt;&gt;1),0,
COUNTIFS($B$4:B410,2,$C$4:C410,1,$D$4:D410,1,$H$4:H410,1))</f>
        <v>0</v>
      </c>
      <c r="G410" s="26" t="str">
        <f>IF(I410="","",(COUNTIF($E$4:E410,E410)))</f>
        <v/>
      </c>
      <c r="H410" s="1">
        <f ca="1">IF(AND(J410="SAYIM",FİLTRE!$H$5="RAFTA",U410&lt;&gt;0),1,0)+
IF(AND(J410="İADE DEPO",FİLTRE!$H$5="İADE DEPO"),1,0)+
IF(FİLTRE!$H$5="TÜMÜ",1,0)+
IF(AND(J410="FİRMA İADE",FİLTRE!$H$5="FİRMA İADE"),1,0)+
IF(AND(J410="İMHA",FİLTRE!$H$5="İMHA"),1,0)</f>
        <v>1</v>
      </c>
      <c r="I410" s="5"/>
      <c r="J410" s="3"/>
      <c r="K410" s="3"/>
      <c r="L410" s="28" t="str">
        <f>(IF(K410="","",(VLOOKUP(K410,'ÜRÜN LİSTESİ'!B:C,2,0))))</f>
        <v/>
      </c>
      <c r="M410" s="29" t="str">
        <f>IF(K410="","",VLOOKUP(K410,'ÜRÜN LİSTESİ'!B:D,3,0))</f>
        <v/>
      </c>
      <c r="N410" s="28" t="str">
        <f>IF(K410="","",VLOOKUP(K410,'ÜRÜN LİSTESİ'!B:F,5,0))</f>
        <v/>
      </c>
      <c r="O410" s="5"/>
      <c r="P410" s="56" t="str">
        <f t="shared" ca="1" si="137"/>
        <v/>
      </c>
      <c r="Q410" s="57"/>
      <c r="R410" s="51" t="str">
        <f>IF(K410="","",
(IF($AK$2&gt;$AL$2,0,IF(K410="","",VLOOKUP(K410,'ÜRÜN LİSTESİ'!B:F,4,0)))))</f>
        <v/>
      </c>
      <c r="S410" s="51" t="str">
        <f t="shared" si="139"/>
        <v/>
      </c>
      <c r="T410" s="58" t="str">
        <f t="shared" ca="1" si="140"/>
        <v/>
      </c>
      <c r="U410" s="54" t="str">
        <f t="shared" ca="1" si="141"/>
        <v/>
      </c>
      <c r="V410" s="23"/>
      <c r="W410" s="54" t="str">
        <f t="shared" ca="1" si="142"/>
        <v/>
      </c>
      <c r="X410" s="54" t="str">
        <f t="shared" ca="1" si="143"/>
        <v/>
      </c>
      <c r="Y410"/>
      <c r="Z410"/>
      <c r="AA410" s="54" t="str">
        <f t="shared" si="144"/>
        <v/>
      </c>
      <c r="AB410" s="89" t="str">
        <f t="shared" ca="1" si="145"/>
        <v/>
      </c>
      <c r="AC410" s="89" t="str">
        <f t="shared" ca="1" si="146"/>
        <v/>
      </c>
      <c r="AD410"/>
      <c r="AE410" s="79" t="e">
        <f t="shared" si="149"/>
        <v>#VALUE!</v>
      </c>
      <c r="AF410" s="79" t="str">
        <f t="shared" si="150"/>
        <v/>
      </c>
      <c r="AG410" s="81" t="str">
        <f t="shared" si="147"/>
        <v/>
      </c>
      <c r="AH410" s="81" t="e">
        <f t="shared" si="151"/>
        <v>#VALUE!</v>
      </c>
      <c r="AI410" s="81" t="str">
        <f t="shared" si="152"/>
        <v/>
      </c>
      <c r="AJ410"/>
      <c r="AK410"/>
      <c r="AL410"/>
      <c r="AM410">
        <f t="shared" si="138"/>
        <v>0</v>
      </c>
      <c r="AN410">
        <f>COUNTIFS($L$1:L410,L410,$O$1:O410,O410)</f>
        <v>0</v>
      </c>
      <c r="AO410">
        <f t="shared" si="148"/>
        <v>0</v>
      </c>
      <c r="AP410">
        <f>COUNTIFS($J$4:J410,"SAYIM",$L$4:L410,L410,$O$4:O410,O410)</f>
        <v>0</v>
      </c>
      <c r="AQ410"/>
      <c r="AR410" s="1" t="str">
        <f>FİLTRE!$H$5</f>
        <v>TÜMÜ</v>
      </c>
      <c r="AS410"/>
      <c r="AU410" s="56">
        <f t="shared" ref="AU410:AU473" si="153">COUNTIFS(L:L,L410,O:O,O410)</f>
        <v>0</v>
      </c>
      <c r="AV410" s="54" t="str">
        <f t="shared" ref="AV410:AV473" ca="1" si="154">IFERROR(T410/AU410,"")</f>
        <v/>
      </c>
      <c r="AW410" s="54" t="str">
        <f t="shared" ref="AW410:AW473" ca="1" si="155">IFERROR(U410/AU410,"")</f>
        <v/>
      </c>
    </row>
    <row r="411" spans="2:49" x14ac:dyDescent="0.25">
      <c r="B411" s="1" t="str">
        <f>IF(I411="","",
(IF(N411=FİLTRE!$H$6,2,0)+IF(FİLTRE!$H$6="TOPLAM",2,0))
)</f>
        <v/>
      </c>
      <c r="C411">
        <f ca="1">IF(FİLTRE!$M$5="",9,(IF(U411&gt;=FİLTRE!$M$5,1,0)))</f>
        <v>1</v>
      </c>
      <c r="D411" s="1">
        <f ca="1">IF(FİLTRE!$M$6="",9,(IF('SKT LİSTESİ'!P411&lt;=FİLTRE!$M$6,1,0)))</f>
        <v>0</v>
      </c>
      <c r="E411" s="25" t="str">
        <f>IF(I411="","",(COUNTIFS($L$4:L411,L411)))</f>
        <v/>
      </c>
      <c r="F411" s="13">
        <f ca="1">IF(OR(B411&lt;&gt;2,C411&lt;&gt;1,D411&lt;&gt;1,H411&lt;&gt;1),0,
COUNTIFS($B$4:B411,2,$C$4:C411,1,$D$4:D411,1,$H$4:H411,1))</f>
        <v>0</v>
      </c>
      <c r="G411" s="26" t="str">
        <f>IF(I411="","",(COUNTIF($E$4:E411,E411)))</f>
        <v/>
      </c>
      <c r="H411" s="1">
        <f ca="1">IF(AND(J411="SAYIM",FİLTRE!$H$5="RAFTA",U411&lt;&gt;0),1,0)+
IF(AND(J411="İADE DEPO",FİLTRE!$H$5="İADE DEPO"),1,0)+
IF(FİLTRE!$H$5="TÜMÜ",1,0)+
IF(AND(J411="FİRMA İADE",FİLTRE!$H$5="FİRMA İADE"),1,0)+
IF(AND(J411="İMHA",FİLTRE!$H$5="İMHA"),1,0)</f>
        <v>1</v>
      </c>
      <c r="I411" s="5"/>
      <c r="J411" s="3"/>
      <c r="K411" s="3"/>
      <c r="L411" s="28" t="str">
        <f>(IF(K411="","",(VLOOKUP(K411,'ÜRÜN LİSTESİ'!B:C,2,0))))</f>
        <v/>
      </c>
      <c r="M411" s="29" t="str">
        <f>IF(K411="","",VLOOKUP(K411,'ÜRÜN LİSTESİ'!B:D,3,0))</f>
        <v/>
      </c>
      <c r="N411" s="28" t="str">
        <f>IF(K411="","",VLOOKUP(K411,'ÜRÜN LİSTESİ'!B:F,5,0))</f>
        <v/>
      </c>
      <c r="O411" s="5"/>
      <c r="P411" s="56" t="str">
        <f t="shared" ca="1" si="137"/>
        <v/>
      </c>
      <c r="Q411" s="57"/>
      <c r="R411" s="51" t="str">
        <f>IF(K411="","",
(IF($AK$2&gt;$AL$2,0,IF(K411="","",VLOOKUP(K411,'ÜRÜN LİSTESİ'!B:F,4,0)))))</f>
        <v/>
      </c>
      <c r="S411" s="51" t="str">
        <f t="shared" si="139"/>
        <v/>
      </c>
      <c r="T411" s="58" t="str">
        <f t="shared" ca="1" si="140"/>
        <v/>
      </c>
      <c r="U411" s="54" t="str">
        <f t="shared" ca="1" si="141"/>
        <v/>
      </c>
      <c r="V411" s="23"/>
      <c r="W411" s="54" t="str">
        <f t="shared" ca="1" si="142"/>
        <v/>
      </c>
      <c r="X411" s="54" t="str">
        <f t="shared" ca="1" si="143"/>
        <v/>
      </c>
      <c r="Y411"/>
      <c r="Z411"/>
      <c r="AA411" s="54" t="str">
        <f t="shared" si="144"/>
        <v/>
      </c>
      <c r="AB411" s="89" t="str">
        <f t="shared" ca="1" si="145"/>
        <v/>
      </c>
      <c r="AC411" s="89" t="str">
        <f t="shared" ca="1" si="146"/>
        <v/>
      </c>
      <c r="AD411"/>
      <c r="AE411" s="79" t="e">
        <f t="shared" si="149"/>
        <v>#VALUE!</v>
      </c>
      <c r="AF411" s="79" t="str">
        <f t="shared" si="150"/>
        <v/>
      </c>
      <c r="AG411" s="81" t="str">
        <f t="shared" si="147"/>
        <v/>
      </c>
      <c r="AH411" s="81" t="e">
        <f t="shared" si="151"/>
        <v>#VALUE!</v>
      </c>
      <c r="AI411" s="81" t="str">
        <f t="shared" si="152"/>
        <v/>
      </c>
      <c r="AJ411"/>
      <c r="AK411"/>
      <c r="AL411"/>
      <c r="AM411">
        <f t="shared" si="138"/>
        <v>0</v>
      </c>
      <c r="AN411">
        <f>COUNTIFS($L$1:L411,L411,$O$1:O411,O411)</f>
        <v>0</v>
      </c>
      <c r="AO411">
        <f t="shared" si="148"/>
        <v>0</v>
      </c>
      <c r="AP411">
        <f>COUNTIFS($J$4:J411,"SAYIM",$L$4:L411,L411,$O$4:O411,O411)</f>
        <v>0</v>
      </c>
      <c r="AQ411"/>
      <c r="AR411" s="1" t="str">
        <f>FİLTRE!$H$5</f>
        <v>TÜMÜ</v>
      </c>
      <c r="AS411"/>
      <c r="AU411" s="56">
        <f t="shared" si="153"/>
        <v>0</v>
      </c>
      <c r="AV411" s="54" t="str">
        <f t="shared" ca="1" si="154"/>
        <v/>
      </c>
      <c r="AW411" s="54" t="str">
        <f t="shared" ca="1" si="155"/>
        <v/>
      </c>
    </row>
    <row r="412" spans="2:49" x14ac:dyDescent="0.25">
      <c r="B412" s="1" t="str">
        <f>IF(I412="","",
(IF(N412=FİLTRE!$H$6,2,0)+IF(FİLTRE!$H$6="TOPLAM",2,0))
)</f>
        <v/>
      </c>
      <c r="C412">
        <f ca="1">IF(FİLTRE!$M$5="",9,(IF(U412&gt;=FİLTRE!$M$5,1,0)))</f>
        <v>1</v>
      </c>
      <c r="D412" s="1">
        <f ca="1">IF(FİLTRE!$M$6="",9,(IF('SKT LİSTESİ'!P412&lt;=FİLTRE!$M$6,1,0)))</f>
        <v>0</v>
      </c>
      <c r="E412" s="25" t="str">
        <f>IF(I412="","",(COUNTIFS($L$4:L412,L412)))</f>
        <v/>
      </c>
      <c r="F412" s="13">
        <f ca="1">IF(OR(B412&lt;&gt;2,C412&lt;&gt;1,D412&lt;&gt;1,H412&lt;&gt;1),0,
COUNTIFS($B$4:B412,2,$C$4:C412,1,$D$4:D412,1,$H$4:H412,1))</f>
        <v>0</v>
      </c>
      <c r="G412" s="26" t="str">
        <f>IF(I412="","",(COUNTIF($E$4:E412,E412)))</f>
        <v/>
      </c>
      <c r="H412" s="1">
        <f ca="1">IF(AND(J412="SAYIM",FİLTRE!$H$5="RAFTA",U412&lt;&gt;0),1,0)+
IF(AND(J412="İADE DEPO",FİLTRE!$H$5="İADE DEPO"),1,0)+
IF(FİLTRE!$H$5="TÜMÜ",1,0)+
IF(AND(J412="FİRMA İADE",FİLTRE!$H$5="FİRMA İADE"),1,0)+
IF(AND(J412="İMHA",FİLTRE!$H$5="İMHA"),1,0)</f>
        <v>1</v>
      </c>
      <c r="I412" s="5"/>
      <c r="J412" s="3"/>
      <c r="K412" s="3"/>
      <c r="L412" s="28" t="str">
        <f>(IF(K412="","",(VLOOKUP(K412,'ÜRÜN LİSTESİ'!B:C,2,0))))</f>
        <v/>
      </c>
      <c r="M412" s="29" t="str">
        <f>IF(K412="","",VLOOKUP(K412,'ÜRÜN LİSTESİ'!B:D,3,0))</f>
        <v/>
      </c>
      <c r="N412" s="28" t="str">
        <f>IF(K412="","",VLOOKUP(K412,'ÜRÜN LİSTESİ'!B:F,5,0))</f>
        <v/>
      </c>
      <c r="O412" s="5"/>
      <c r="P412" s="56" t="str">
        <f t="shared" ca="1" si="137"/>
        <v/>
      </c>
      <c r="Q412" s="57"/>
      <c r="R412" s="51" t="str">
        <f>IF(K412="","",
(IF($AK$2&gt;$AL$2,0,IF(K412="","",VLOOKUP(K412,'ÜRÜN LİSTESİ'!B:F,4,0)))))</f>
        <v/>
      </c>
      <c r="S412" s="51" t="str">
        <f t="shared" si="139"/>
        <v/>
      </c>
      <c r="T412" s="58" t="str">
        <f t="shared" ca="1" si="140"/>
        <v/>
      </c>
      <c r="U412" s="54" t="str">
        <f t="shared" ca="1" si="141"/>
        <v/>
      </c>
      <c r="V412" s="23"/>
      <c r="W412" s="54" t="str">
        <f t="shared" ca="1" si="142"/>
        <v/>
      </c>
      <c r="X412" s="54" t="str">
        <f t="shared" ca="1" si="143"/>
        <v/>
      </c>
      <c r="Y412"/>
      <c r="Z412"/>
      <c r="AA412" s="54" t="str">
        <f t="shared" si="144"/>
        <v/>
      </c>
      <c r="AB412" s="89" t="str">
        <f t="shared" ca="1" si="145"/>
        <v/>
      </c>
      <c r="AC412" s="89" t="str">
        <f t="shared" ca="1" si="146"/>
        <v/>
      </c>
      <c r="AD412"/>
      <c r="AE412" s="79" t="e">
        <f t="shared" si="149"/>
        <v>#VALUE!</v>
      </c>
      <c r="AF412" s="79" t="str">
        <f t="shared" si="150"/>
        <v/>
      </c>
      <c r="AG412" s="81" t="str">
        <f t="shared" si="147"/>
        <v/>
      </c>
      <c r="AH412" s="81" t="e">
        <f t="shared" si="151"/>
        <v>#VALUE!</v>
      </c>
      <c r="AI412" s="81" t="str">
        <f t="shared" si="152"/>
        <v/>
      </c>
      <c r="AJ412"/>
      <c r="AK412"/>
      <c r="AL412"/>
      <c r="AM412">
        <f t="shared" si="138"/>
        <v>0</v>
      </c>
      <c r="AN412">
        <f>COUNTIFS($L$1:L412,L412,$O$1:O412,O412)</f>
        <v>0</v>
      </c>
      <c r="AO412">
        <f t="shared" si="148"/>
        <v>0</v>
      </c>
      <c r="AP412">
        <f>COUNTIFS($J$4:J412,"SAYIM",$L$4:L412,L412,$O$4:O412,O412)</f>
        <v>0</v>
      </c>
      <c r="AQ412"/>
      <c r="AR412" s="1" t="str">
        <f>FİLTRE!$H$5</f>
        <v>TÜMÜ</v>
      </c>
      <c r="AS412"/>
      <c r="AU412" s="56">
        <f t="shared" si="153"/>
        <v>0</v>
      </c>
      <c r="AV412" s="54" t="str">
        <f t="shared" ca="1" si="154"/>
        <v/>
      </c>
      <c r="AW412" s="54" t="str">
        <f t="shared" ca="1" si="155"/>
        <v/>
      </c>
    </row>
    <row r="413" spans="2:49" x14ac:dyDescent="0.25">
      <c r="B413" s="1" t="str">
        <f>IF(I413="","",
(IF(N413=FİLTRE!$H$6,2,0)+IF(FİLTRE!$H$6="TOPLAM",2,0))
)</f>
        <v/>
      </c>
      <c r="C413">
        <f ca="1">IF(FİLTRE!$M$5="",9,(IF(U413&gt;=FİLTRE!$M$5,1,0)))</f>
        <v>1</v>
      </c>
      <c r="D413" s="1">
        <f ca="1">IF(FİLTRE!$M$6="",9,(IF('SKT LİSTESİ'!P413&lt;=FİLTRE!$M$6,1,0)))</f>
        <v>0</v>
      </c>
      <c r="E413" s="25" t="str">
        <f>IF(I413="","",(COUNTIFS($L$4:L413,L413)))</f>
        <v/>
      </c>
      <c r="F413" s="13">
        <f ca="1">IF(OR(B413&lt;&gt;2,C413&lt;&gt;1,D413&lt;&gt;1,H413&lt;&gt;1),0,
COUNTIFS($B$4:B413,2,$C$4:C413,1,$D$4:D413,1,$H$4:H413,1))</f>
        <v>0</v>
      </c>
      <c r="G413" s="26" t="str">
        <f>IF(I413="","",(COUNTIF($E$4:E413,E413)))</f>
        <v/>
      </c>
      <c r="H413" s="1">
        <f ca="1">IF(AND(J413="SAYIM",FİLTRE!$H$5="RAFTA",U413&lt;&gt;0),1,0)+
IF(AND(J413="İADE DEPO",FİLTRE!$H$5="İADE DEPO"),1,0)+
IF(FİLTRE!$H$5="TÜMÜ",1,0)+
IF(AND(J413="FİRMA İADE",FİLTRE!$H$5="FİRMA İADE"),1,0)+
IF(AND(J413="İMHA",FİLTRE!$H$5="İMHA"),1,0)</f>
        <v>1</v>
      </c>
      <c r="I413" s="5"/>
      <c r="J413" s="3"/>
      <c r="K413" s="3"/>
      <c r="L413" s="28" t="str">
        <f>(IF(K413="","",(VLOOKUP(K413,'ÜRÜN LİSTESİ'!B:C,2,0))))</f>
        <v/>
      </c>
      <c r="M413" s="29" t="str">
        <f>IF(K413="","",VLOOKUP(K413,'ÜRÜN LİSTESİ'!B:D,3,0))</f>
        <v/>
      </c>
      <c r="N413" s="28" t="str">
        <f>IF(K413="","",VLOOKUP(K413,'ÜRÜN LİSTESİ'!B:F,5,0))</f>
        <v/>
      </c>
      <c r="O413" s="5"/>
      <c r="P413" s="56" t="str">
        <f t="shared" ca="1" si="137"/>
        <v/>
      </c>
      <c r="Q413" s="57"/>
      <c r="R413" s="51" t="str">
        <f>IF(K413="","",
(IF($AK$2&gt;$AL$2,0,IF(K413="","",VLOOKUP(K413,'ÜRÜN LİSTESİ'!B:F,4,0)))))</f>
        <v/>
      </c>
      <c r="S413" s="51" t="str">
        <f t="shared" si="139"/>
        <v/>
      </c>
      <c r="T413" s="58" t="str">
        <f t="shared" ca="1" si="140"/>
        <v/>
      </c>
      <c r="U413" s="54" t="str">
        <f t="shared" ca="1" si="141"/>
        <v/>
      </c>
      <c r="V413" s="23"/>
      <c r="W413" s="54" t="str">
        <f t="shared" ca="1" si="142"/>
        <v/>
      </c>
      <c r="X413" s="54" t="str">
        <f t="shared" ca="1" si="143"/>
        <v/>
      </c>
      <c r="Y413"/>
      <c r="Z413"/>
      <c r="AA413" s="54" t="str">
        <f t="shared" si="144"/>
        <v/>
      </c>
      <c r="AB413" s="89" t="str">
        <f t="shared" ca="1" si="145"/>
        <v/>
      </c>
      <c r="AC413" s="89" t="str">
        <f t="shared" ca="1" si="146"/>
        <v/>
      </c>
      <c r="AD413"/>
      <c r="AE413" s="79" t="e">
        <f t="shared" si="149"/>
        <v>#VALUE!</v>
      </c>
      <c r="AF413" s="79" t="str">
        <f t="shared" si="150"/>
        <v/>
      </c>
      <c r="AG413" s="81" t="str">
        <f t="shared" si="147"/>
        <v/>
      </c>
      <c r="AH413" s="81" t="e">
        <f t="shared" si="151"/>
        <v>#VALUE!</v>
      </c>
      <c r="AI413" s="81" t="str">
        <f t="shared" si="152"/>
        <v/>
      </c>
      <c r="AJ413"/>
      <c r="AK413"/>
      <c r="AL413"/>
      <c r="AM413">
        <f t="shared" si="138"/>
        <v>0</v>
      </c>
      <c r="AN413">
        <f>COUNTIFS($L$1:L413,L413,$O$1:O413,O413)</f>
        <v>0</v>
      </c>
      <c r="AO413">
        <f t="shared" si="148"/>
        <v>0</v>
      </c>
      <c r="AP413">
        <f>COUNTIFS($J$4:J413,"SAYIM",$L$4:L413,L413,$O$4:O413,O413)</f>
        <v>0</v>
      </c>
      <c r="AQ413"/>
      <c r="AR413" s="1" t="str">
        <f>FİLTRE!$H$5</f>
        <v>TÜMÜ</v>
      </c>
      <c r="AS413"/>
      <c r="AU413" s="56">
        <f t="shared" si="153"/>
        <v>0</v>
      </c>
      <c r="AV413" s="54" t="str">
        <f t="shared" ca="1" si="154"/>
        <v/>
      </c>
      <c r="AW413" s="54" t="str">
        <f t="shared" ca="1" si="155"/>
        <v/>
      </c>
    </row>
    <row r="414" spans="2:49" x14ac:dyDescent="0.25">
      <c r="B414" s="1" t="str">
        <f>IF(I414="","",
(IF(N414=FİLTRE!$H$6,2,0)+IF(FİLTRE!$H$6="TOPLAM",2,0))
)</f>
        <v/>
      </c>
      <c r="C414">
        <f ca="1">IF(FİLTRE!$M$5="",9,(IF(U414&gt;=FİLTRE!$M$5,1,0)))</f>
        <v>1</v>
      </c>
      <c r="D414" s="1">
        <f ca="1">IF(FİLTRE!$M$6="",9,(IF('SKT LİSTESİ'!P414&lt;=FİLTRE!$M$6,1,0)))</f>
        <v>0</v>
      </c>
      <c r="E414" s="25" t="str">
        <f>IF(I414="","",(COUNTIFS($L$4:L414,L414)))</f>
        <v/>
      </c>
      <c r="F414" s="13">
        <f ca="1">IF(OR(B414&lt;&gt;2,C414&lt;&gt;1,D414&lt;&gt;1,H414&lt;&gt;1),0,
COUNTIFS($B$4:B414,2,$C$4:C414,1,$D$4:D414,1,$H$4:H414,1))</f>
        <v>0</v>
      </c>
      <c r="G414" s="26" t="str">
        <f>IF(I414="","",(COUNTIF($E$4:E414,E414)))</f>
        <v/>
      </c>
      <c r="H414" s="1">
        <f ca="1">IF(AND(J414="SAYIM",FİLTRE!$H$5="RAFTA",U414&lt;&gt;0),1,0)+
IF(AND(J414="İADE DEPO",FİLTRE!$H$5="İADE DEPO"),1,0)+
IF(FİLTRE!$H$5="TÜMÜ",1,0)+
IF(AND(J414="FİRMA İADE",FİLTRE!$H$5="FİRMA İADE"),1,0)+
IF(AND(J414="İMHA",FİLTRE!$H$5="İMHA"),1,0)</f>
        <v>1</v>
      </c>
      <c r="I414" s="5"/>
      <c r="J414" s="3"/>
      <c r="K414" s="3"/>
      <c r="L414" s="28" t="str">
        <f>(IF(K414="","",(VLOOKUP(K414,'ÜRÜN LİSTESİ'!B:C,2,0))))</f>
        <v/>
      </c>
      <c r="M414" s="29" t="str">
        <f>IF(K414="","",VLOOKUP(K414,'ÜRÜN LİSTESİ'!B:D,3,0))</f>
        <v/>
      </c>
      <c r="N414" s="28" t="str">
        <f>IF(K414="","",VLOOKUP(K414,'ÜRÜN LİSTESİ'!B:F,5,0))</f>
        <v/>
      </c>
      <c r="O414" s="5"/>
      <c r="P414" s="56" t="str">
        <f t="shared" ca="1" si="137"/>
        <v/>
      </c>
      <c r="Q414" s="57"/>
      <c r="R414" s="51" t="str">
        <f>IF(K414="","",
(IF($AK$2&gt;$AL$2,0,IF(K414="","",VLOOKUP(K414,'ÜRÜN LİSTESİ'!B:F,4,0)))))</f>
        <v/>
      </c>
      <c r="S414" s="51" t="str">
        <f t="shared" si="139"/>
        <v/>
      </c>
      <c r="T414" s="58" t="str">
        <f t="shared" ca="1" si="140"/>
        <v/>
      </c>
      <c r="U414" s="54" t="str">
        <f t="shared" ca="1" si="141"/>
        <v/>
      </c>
      <c r="V414" s="23"/>
      <c r="W414" s="54" t="str">
        <f t="shared" ca="1" si="142"/>
        <v/>
      </c>
      <c r="X414" s="54" t="str">
        <f t="shared" ca="1" si="143"/>
        <v/>
      </c>
      <c r="Y414"/>
      <c r="Z414"/>
      <c r="AA414" s="54" t="str">
        <f t="shared" si="144"/>
        <v/>
      </c>
      <c r="AB414" s="89" t="str">
        <f t="shared" ca="1" si="145"/>
        <v/>
      </c>
      <c r="AC414" s="89" t="str">
        <f t="shared" ca="1" si="146"/>
        <v/>
      </c>
      <c r="AD414"/>
      <c r="AE414" s="79" t="e">
        <f t="shared" si="149"/>
        <v>#VALUE!</v>
      </c>
      <c r="AF414" s="79" t="str">
        <f t="shared" si="150"/>
        <v/>
      </c>
      <c r="AG414" s="81" t="str">
        <f t="shared" si="147"/>
        <v/>
      </c>
      <c r="AH414" s="81" t="e">
        <f t="shared" si="151"/>
        <v>#VALUE!</v>
      </c>
      <c r="AI414" s="81" t="str">
        <f t="shared" si="152"/>
        <v/>
      </c>
      <c r="AJ414"/>
      <c r="AK414"/>
      <c r="AL414"/>
      <c r="AM414">
        <f t="shared" si="138"/>
        <v>0</v>
      </c>
      <c r="AN414">
        <f>COUNTIFS($L$1:L414,L414,$O$1:O414,O414)</f>
        <v>0</v>
      </c>
      <c r="AO414">
        <f t="shared" si="148"/>
        <v>0</v>
      </c>
      <c r="AP414">
        <f>COUNTIFS($J$4:J414,"SAYIM",$L$4:L414,L414,$O$4:O414,O414)</f>
        <v>0</v>
      </c>
      <c r="AQ414"/>
      <c r="AR414" s="1" t="str">
        <f>FİLTRE!$H$5</f>
        <v>TÜMÜ</v>
      </c>
      <c r="AS414"/>
      <c r="AU414" s="56">
        <f t="shared" si="153"/>
        <v>0</v>
      </c>
      <c r="AV414" s="54" t="str">
        <f t="shared" ca="1" si="154"/>
        <v/>
      </c>
      <c r="AW414" s="54" t="str">
        <f t="shared" ca="1" si="155"/>
        <v/>
      </c>
    </row>
    <row r="415" spans="2:49" x14ac:dyDescent="0.25">
      <c r="B415" s="1" t="str">
        <f>IF(I415="","",
(IF(N415=FİLTRE!$H$6,2,0)+IF(FİLTRE!$H$6="TOPLAM",2,0))
)</f>
        <v/>
      </c>
      <c r="C415">
        <f ca="1">IF(FİLTRE!$M$5="",9,(IF(U415&gt;=FİLTRE!$M$5,1,0)))</f>
        <v>1</v>
      </c>
      <c r="D415" s="1">
        <f ca="1">IF(FİLTRE!$M$6="",9,(IF('SKT LİSTESİ'!P415&lt;=FİLTRE!$M$6,1,0)))</f>
        <v>0</v>
      </c>
      <c r="E415" s="25" t="str">
        <f>IF(I415="","",(COUNTIFS($L$4:L415,L415)))</f>
        <v/>
      </c>
      <c r="F415" s="13">
        <f ca="1">IF(OR(B415&lt;&gt;2,C415&lt;&gt;1,D415&lt;&gt;1,H415&lt;&gt;1),0,
COUNTIFS($B$4:B415,2,$C$4:C415,1,$D$4:D415,1,$H$4:H415,1))</f>
        <v>0</v>
      </c>
      <c r="G415" s="26" t="str">
        <f>IF(I415="","",(COUNTIF($E$4:E415,E415)))</f>
        <v/>
      </c>
      <c r="H415" s="1">
        <f ca="1">IF(AND(J415="SAYIM",FİLTRE!$H$5="RAFTA",U415&lt;&gt;0),1,0)+
IF(AND(J415="İADE DEPO",FİLTRE!$H$5="İADE DEPO"),1,0)+
IF(FİLTRE!$H$5="TÜMÜ",1,0)+
IF(AND(J415="FİRMA İADE",FİLTRE!$H$5="FİRMA İADE"),1,0)+
IF(AND(J415="İMHA",FİLTRE!$H$5="İMHA"),1,0)</f>
        <v>1</v>
      </c>
      <c r="I415" s="5"/>
      <c r="J415" s="3"/>
      <c r="K415" s="3"/>
      <c r="L415" s="28" t="str">
        <f>(IF(K415="","",(VLOOKUP(K415,'ÜRÜN LİSTESİ'!B:C,2,0))))</f>
        <v/>
      </c>
      <c r="M415" s="29" t="str">
        <f>IF(K415="","",VLOOKUP(K415,'ÜRÜN LİSTESİ'!B:D,3,0))</f>
        <v/>
      </c>
      <c r="N415" s="28" t="str">
        <f>IF(K415="","",VLOOKUP(K415,'ÜRÜN LİSTESİ'!B:F,5,0))</f>
        <v/>
      </c>
      <c r="O415" s="5"/>
      <c r="P415" s="56" t="str">
        <f t="shared" ca="1" si="137"/>
        <v/>
      </c>
      <c r="Q415" s="57"/>
      <c r="R415" s="51" t="str">
        <f>IF(K415="","",
(IF($AK$2&gt;$AL$2,0,IF(K415="","",VLOOKUP(K415,'ÜRÜN LİSTESİ'!B:F,4,0)))))</f>
        <v/>
      </c>
      <c r="S415" s="51" t="str">
        <f t="shared" si="139"/>
        <v/>
      </c>
      <c r="T415" s="58" t="str">
        <f t="shared" ca="1" si="140"/>
        <v/>
      </c>
      <c r="U415" s="54" t="str">
        <f t="shared" ca="1" si="141"/>
        <v/>
      </c>
      <c r="V415" s="23"/>
      <c r="W415" s="54" t="str">
        <f t="shared" ca="1" si="142"/>
        <v/>
      </c>
      <c r="X415" s="54" t="str">
        <f t="shared" ca="1" si="143"/>
        <v/>
      </c>
      <c r="Y415"/>
      <c r="Z415"/>
      <c r="AA415" s="54" t="str">
        <f t="shared" si="144"/>
        <v/>
      </c>
      <c r="AB415" s="89" t="str">
        <f t="shared" ca="1" si="145"/>
        <v/>
      </c>
      <c r="AC415" s="89" t="str">
        <f t="shared" ca="1" si="146"/>
        <v/>
      </c>
      <c r="AD415"/>
      <c r="AE415" s="79" t="e">
        <f t="shared" si="149"/>
        <v>#VALUE!</v>
      </c>
      <c r="AF415" s="79" t="str">
        <f t="shared" si="150"/>
        <v/>
      </c>
      <c r="AG415" s="81" t="str">
        <f t="shared" si="147"/>
        <v/>
      </c>
      <c r="AH415" s="81" t="e">
        <f t="shared" si="151"/>
        <v>#VALUE!</v>
      </c>
      <c r="AI415" s="81" t="str">
        <f t="shared" si="152"/>
        <v/>
      </c>
      <c r="AJ415"/>
      <c r="AK415"/>
      <c r="AL415"/>
      <c r="AM415">
        <f t="shared" si="138"/>
        <v>0</v>
      </c>
      <c r="AN415">
        <f>COUNTIFS($L$1:L415,L415,$O$1:O415,O415)</f>
        <v>0</v>
      </c>
      <c r="AO415">
        <f t="shared" si="148"/>
        <v>0</v>
      </c>
      <c r="AP415">
        <f>COUNTIFS($J$4:J415,"SAYIM",$L$4:L415,L415,$O$4:O415,O415)</f>
        <v>0</v>
      </c>
      <c r="AQ415"/>
      <c r="AR415" s="1" t="str">
        <f>FİLTRE!$H$5</f>
        <v>TÜMÜ</v>
      </c>
      <c r="AS415"/>
      <c r="AU415" s="56">
        <f t="shared" si="153"/>
        <v>0</v>
      </c>
      <c r="AV415" s="54" t="str">
        <f t="shared" ca="1" si="154"/>
        <v/>
      </c>
      <c r="AW415" s="54" t="str">
        <f t="shared" ca="1" si="155"/>
        <v/>
      </c>
    </row>
    <row r="416" spans="2:49" x14ac:dyDescent="0.25">
      <c r="B416" s="1" t="str">
        <f>IF(I416="","",
(IF(N416=FİLTRE!$H$6,2,0)+IF(FİLTRE!$H$6="TOPLAM",2,0))
)</f>
        <v/>
      </c>
      <c r="C416">
        <f ca="1">IF(FİLTRE!$M$5="",9,(IF(U416&gt;=FİLTRE!$M$5,1,0)))</f>
        <v>1</v>
      </c>
      <c r="D416" s="1">
        <f ca="1">IF(FİLTRE!$M$6="",9,(IF('SKT LİSTESİ'!P416&lt;=FİLTRE!$M$6,1,0)))</f>
        <v>0</v>
      </c>
      <c r="E416" s="25" t="str">
        <f>IF(I416="","",(COUNTIFS($L$4:L416,L416)))</f>
        <v/>
      </c>
      <c r="F416" s="13">
        <f ca="1">IF(OR(B416&lt;&gt;2,C416&lt;&gt;1,D416&lt;&gt;1,H416&lt;&gt;1),0,
COUNTIFS($B$4:B416,2,$C$4:C416,1,$D$4:D416,1,$H$4:H416,1))</f>
        <v>0</v>
      </c>
      <c r="G416" s="26" t="str">
        <f>IF(I416="","",(COUNTIF($E$4:E416,E416)))</f>
        <v/>
      </c>
      <c r="H416" s="1">
        <f ca="1">IF(AND(J416="SAYIM",FİLTRE!$H$5="RAFTA",U416&lt;&gt;0),1,0)+
IF(AND(J416="İADE DEPO",FİLTRE!$H$5="İADE DEPO"),1,0)+
IF(FİLTRE!$H$5="TÜMÜ",1,0)+
IF(AND(J416="FİRMA İADE",FİLTRE!$H$5="FİRMA İADE"),1,0)+
IF(AND(J416="İMHA",FİLTRE!$H$5="İMHA"),1,0)</f>
        <v>1</v>
      </c>
      <c r="I416" s="5"/>
      <c r="J416" s="3"/>
      <c r="K416" s="3"/>
      <c r="L416" s="28" t="str">
        <f>(IF(K416="","",(VLOOKUP(K416,'ÜRÜN LİSTESİ'!B:C,2,0))))</f>
        <v/>
      </c>
      <c r="M416" s="29" t="str">
        <f>IF(K416="","",VLOOKUP(K416,'ÜRÜN LİSTESİ'!B:D,3,0))</f>
        <v/>
      </c>
      <c r="N416" s="28" t="str">
        <f>IF(K416="","",VLOOKUP(K416,'ÜRÜN LİSTESİ'!B:F,5,0))</f>
        <v/>
      </c>
      <c r="O416" s="5"/>
      <c r="P416" s="56" t="str">
        <f t="shared" ca="1" si="137"/>
        <v/>
      </c>
      <c r="Q416" s="57"/>
      <c r="R416" s="51" t="str">
        <f>IF(K416="","",
(IF($AK$2&gt;$AL$2,0,IF(K416="","",VLOOKUP(K416,'ÜRÜN LİSTESİ'!B:F,4,0)))))</f>
        <v/>
      </c>
      <c r="S416" s="51" t="str">
        <f t="shared" si="139"/>
        <v/>
      </c>
      <c r="T416" s="58" t="str">
        <f t="shared" ca="1" si="140"/>
        <v/>
      </c>
      <c r="U416" s="54" t="str">
        <f t="shared" ca="1" si="141"/>
        <v/>
      </c>
      <c r="V416" s="23"/>
      <c r="W416" s="54" t="str">
        <f t="shared" ca="1" si="142"/>
        <v/>
      </c>
      <c r="X416" s="54" t="str">
        <f t="shared" ca="1" si="143"/>
        <v/>
      </c>
      <c r="Y416"/>
      <c r="Z416"/>
      <c r="AA416" s="54" t="str">
        <f t="shared" si="144"/>
        <v/>
      </c>
      <c r="AB416" s="89" t="str">
        <f t="shared" ca="1" si="145"/>
        <v/>
      </c>
      <c r="AC416" s="89" t="str">
        <f t="shared" ca="1" si="146"/>
        <v/>
      </c>
      <c r="AD416"/>
      <c r="AE416" s="79" t="e">
        <f t="shared" si="149"/>
        <v>#VALUE!</v>
      </c>
      <c r="AF416" s="79" t="str">
        <f t="shared" si="150"/>
        <v/>
      </c>
      <c r="AG416" s="81" t="str">
        <f t="shared" si="147"/>
        <v/>
      </c>
      <c r="AH416" s="81" t="e">
        <f t="shared" si="151"/>
        <v>#VALUE!</v>
      </c>
      <c r="AI416" s="81" t="str">
        <f t="shared" si="152"/>
        <v/>
      </c>
      <c r="AJ416"/>
      <c r="AK416"/>
      <c r="AL416"/>
      <c r="AM416">
        <f t="shared" si="138"/>
        <v>0</v>
      </c>
      <c r="AN416">
        <f>COUNTIFS($L$1:L416,L416,$O$1:O416,O416)</f>
        <v>0</v>
      </c>
      <c r="AO416">
        <f t="shared" si="148"/>
        <v>0</v>
      </c>
      <c r="AP416">
        <f>COUNTIFS($J$4:J416,"SAYIM",$L$4:L416,L416,$O$4:O416,O416)</f>
        <v>0</v>
      </c>
      <c r="AQ416"/>
      <c r="AR416" s="1" t="str">
        <f>FİLTRE!$H$5</f>
        <v>TÜMÜ</v>
      </c>
      <c r="AS416"/>
      <c r="AU416" s="56">
        <f t="shared" si="153"/>
        <v>0</v>
      </c>
      <c r="AV416" s="54" t="str">
        <f t="shared" ca="1" si="154"/>
        <v/>
      </c>
      <c r="AW416" s="54" t="str">
        <f t="shared" ca="1" si="155"/>
        <v/>
      </c>
    </row>
    <row r="417" spans="2:49" x14ac:dyDescent="0.25">
      <c r="B417" s="1" t="str">
        <f>IF(I417="","",
(IF(N417=FİLTRE!$H$6,2,0)+IF(FİLTRE!$H$6="TOPLAM",2,0))
)</f>
        <v/>
      </c>
      <c r="C417">
        <f ca="1">IF(FİLTRE!$M$5="",9,(IF(U417&gt;=FİLTRE!$M$5,1,0)))</f>
        <v>1</v>
      </c>
      <c r="D417" s="1">
        <f ca="1">IF(FİLTRE!$M$6="",9,(IF('SKT LİSTESİ'!P417&lt;=FİLTRE!$M$6,1,0)))</f>
        <v>0</v>
      </c>
      <c r="E417" s="25" t="str">
        <f>IF(I417="","",(COUNTIFS($L$4:L417,L417)))</f>
        <v/>
      </c>
      <c r="F417" s="13">
        <f ca="1">IF(OR(B417&lt;&gt;2,C417&lt;&gt;1,D417&lt;&gt;1,H417&lt;&gt;1),0,
COUNTIFS($B$4:B417,2,$C$4:C417,1,$D$4:D417,1,$H$4:H417,1))</f>
        <v>0</v>
      </c>
      <c r="G417" s="26" t="str">
        <f>IF(I417="","",(COUNTIF($E$4:E417,E417)))</f>
        <v/>
      </c>
      <c r="H417" s="1">
        <f ca="1">IF(AND(J417="SAYIM",FİLTRE!$H$5="RAFTA",U417&lt;&gt;0),1,0)+
IF(AND(J417="İADE DEPO",FİLTRE!$H$5="İADE DEPO"),1,0)+
IF(FİLTRE!$H$5="TÜMÜ",1,0)+
IF(AND(J417="FİRMA İADE",FİLTRE!$H$5="FİRMA İADE"),1,0)+
IF(AND(J417="İMHA",FİLTRE!$H$5="İMHA"),1,0)</f>
        <v>1</v>
      </c>
      <c r="I417" s="5"/>
      <c r="J417" s="3"/>
      <c r="K417" s="3"/>
      <c r="L417" s="28" t="str">
        <f>(IF(K417="","",(VLOOKUP(K417,'ÜRÜN LİSTESİ'!B:C,2,0))))</f>
        <v/>
      </c>
      <c r="M417" s="29" t="str">
        <f>IF(K417="","",VLOOKUP(K417,'ÜRÜN LİSTESİ'!B:D,3,0))</f>
        <v/>
      </c>
      <c r="N417" s="28" t="str">
        <f>IF(K417="","",VLOOKUP(K417,'ÜRÜN LİSTESİ'!B:F,5,0))</f>
        <v/>
      </c>
      <c r="O417" s="5"/>
      <c r="P417" s="56" t="str">
        <f t="shared" ca="1" si="137"/>
        <v/>
      </c>
      <c r="Q417" s="57"/>
      <c r="R417" s="51" t="str">
        <f>IF(K417="","",
(IF($AK$2&gt;$AL$2,0,IF(K417="","",VLOOKUP(K417,'ÜRÜN LİSTESİ'!B:F,4,0)))))</f>
        <v/>
      </c>
      <c r="S417" s="51" t="str">
        <f t="shared" si="139"/>
        <v/>
      </c>
      <c r="T417" s="58" t="str">
        <f t="shared" ca="1" si="140"/>
        <v/>
      </c>
      <c r="U417" s="54" t="str">
        <f t="shared" ca="1" si="141"/>
        <v/>
      </c>
      <c r="V417" s="23"/>
      <c r="W417" s="54" t="str">
        <f t="shared" ca="1" si="142"/>
        <v/>
      </c>
      <c r="X417" s="54" t="str">
        <f t="shared" ca="1" si="143"/>
        <v/>
      </c>
      <c r="Y417"/>
      <c r="Z417"/>
      <c r="AA417" s="54" t="str">
        <f t="shared" si="144"/>
        <v/>
      </c>
      <c r="AB417" s="89" t="str">
        <f t="shared" ca="1" si="145"/>
        <v/>
      </c>
      <c r="AC417" s="89" t="str">
        <f t="shared" ca="1" si="146"/>
        <v/>
      </c>
      <c r="AD417"/>
      <c r="AE417" s="79" t="e">
        <f t="shared" si="149"/>
        <v>#VALUE!</v>
      </c>
      <c r="AF417" s="79" t="str">
        <f t="shared" si="150"/>
        <v/>
      </c>
      <c r="AG417" s="81" t="str">
        <f t="shared" si="147"/>
        <v/>
      </c>
      <c r="AH417" s="81" t="e">
        <f t="shared" si="151"/>
        <v>#VALUE!</v>
      </c>
      <c r="AI417" s="81" t="str">
        <f t="shared" si="152"/>
        <v/>
      </c>
      <c r="AJ417"/>
      <c r="AK417"/>
      <c r="AL417"/>
      <c r="AM417">
        <f t="shared" si="138"/>
        <v>0</v>
      </c>
      <c r="AN417">
        <f>COUNTIFS($L$1:L417,L417,$O$1:O417,O417)</f>
        <v>0</v>
      </c>
      <c r="AO417">
        <f t="shared" si="148"/>
        <v>0</v>
      </c>
      <c r="AP417">
        <f>COUNTIFS($J$4:J417,"SAYIM",$L$4:L417,L417,$O$4:O417,O417)</f>
        <v>0</v>
      </c>
      <c r="AQ417"/>
      <c r="AR417" s="1" t="str">
        <f>FİLTRE!$H$5</f>
        <v>TÜMÜ</v>
      </c>
      <c r="AS417"/>
      <c r="AU417" s="56">
        <f t="shared" si="153"/>
        <v>0</v>
      </c>
      <c r="AV417" s="54" t="str">
        <f t="shared" ca="1" si="154"/>
        <v/>
      </c>
      <c r="AW417" s="54" t="str">
        <f t="shared" ca="1" si="155"/>
        <v/>
      </c>
    </row>
    <row r="418" spans="2:49" x14ac:dyDescent="0.25">
      <c r="B418" s="1" t="str">
        <f>IF(I418="","",
(IF(N418=FİLTRE!$H$6,2,0)+IF(FİLTRE!$H$6="TOPLAM",2,0))
)</f>
        <v/>
      </c>
      <c r="C418">
        <f ca="1">IF(FİLTRE!$M$5="",9,(IF(U418&gt;=FİLTRE!$M$5,1,0)))</f>
        <v>1</v>
      </c>
      <c r="D418" s="1">
        <f ca="1">IF(FİLTRE!$M$6="",9,(IF('SKT LİSTESİ'!P418&lt;=FİLTRE!$M$6,1,0)))</f>
        <v>0</v>
      </c>
      <c r="E418" s="25" t="str">
        <f>IF(I418="","",(COUNTIFS($L$4:L418,L418)))</f>
        <v/>
      </c>
      <c r="F418" s="13">
        <f ca="1">IF(OR(B418&lt;&gt;2,C418&lt;&gt;1,D418&lt;&gt;1,H418&lt;&gt;1),0,
COUNTIFS($B$4:B418,2,$C$4:C418,1,$D$4:D418,1,$H$4:H418,1))</f>
        <v>0</v>
      </c>
      <c r="G418" s="26" t="str">
        <f>IF(I418="","",(COUNTIF($E$4:E418,E418)))</f>
        <v/>
      </c>
      <c r="H418" s="1">
        <f ca="1">IF(AND(J418="SAYIM",FİLTRE!$H$5="RAFTA",U418&lt;&gt;0),1,0)+
IF(AND(J418="İADE DEPO",FİLTRE!$H$5="İADE DEPO"),1,0)+
IF(FİLTRE!$H$5="TÜMÜ",1,0)+
IF(AND(J418="FİRMA İADE",FİLTRE!$H$5="FİRMA İADE"),1,0)+
IF(AND(J418="İMHA",FİLTRE!$H$5="İMHA"),1,0)</f>
        <v>1</v>
      </c>
      <c r="I418" s="5"/>
      <c r="J418" s="3"/>
      <c r="K418" s="3"/>
      <c r="L418" s="28" t="str">
        <f>(IF(K418="","",(VLOOKUP(K418,'ÜRÜN LİSTESİ'!B:C,2,0))))</f>
        <v/>
      </c>
      <c r="M418" s="29" t="str">
        <f>IF(K418="","",VLOOKUP(K418,'ÜRÜN LİSTESİ'!B:D,3,0))</f>
        <v/>
      </c>
      <c r="N418" s="28" t="str">
        <f>IF(K418="","",VLOOKUP(K418,'ÜRÜN LİSTESİ'!B:F,5,0))</f>
        <v/>
      </c>
      <c r="O418" s="5"/>
      <c r="P418" s="56" t="str">
        <f t="shared" ca="1" si="137"/>
        <v/>
      </c>
      <c r="Q418" s="57"/>
      <c r="R418" s="51" t="str">
        <f>IF(K418="","",
(IF($AK$2&gt;$AL$2,0,IF(K418="","",VLOOKUP(K418,'ÜRÜN LİSTESİ'!B:F,4,0)))))</f>
        <v/>
      </c>
      <c r="S418" s="51" t="str">
        <f t="shared" si="139"/>
        <v/>
      </c>
      <c r="T418" s="58" t="str">
        <f t="shared" ca="1" si="140"/>
        <v/>
      </c>
      <c r="U418" s="54" t="str">
        <f t="shared" ca="1" si="141"/>
        <v/>
      </c>
      <c r="V418" s="23"/>
      <c r="W418" s="54" t="str">
        <f t="shared" ca="1" si="142"/>
        <v/>
      </c>
      <c r="X418" s="54" t="str">
        <f t="shared" ca="1" si="143"/>
        <v/>
      </c>
      <c r="Y418"/>
      <c r="Z418"/>
      <c r="AA418" s="54" t="str">
        <f t="shared" si="144"/>
        <v/>
      </c>
      <c r="AB418" s="89" t="str">
        <f t="shared" ca="1" si="145"/>
        <v/>
      </c>
      <c r="AC418" s="89" t="str">
        <f t="shared" ca="1" si="146"/>
        <v/>
      </c>
      <c r="AD418"/>
      <c r="AE418" s="79" t="e">
        <f t="shared" si="149"/>
        <v>#VALUE!</v>
      </c>
      <c r="AF418" s="79" t="str">
        <f t="shared" si="150"/>
        <v/>
      </c>
      <c r="AG418" s="81" t="str">
        <f t="shared" si="147"/>
        <v/>
      </c>
      <c r="AH418" s="81" t="e">
        <f t="shared" si="151"/>
        <v>#VALUE!</v>
      </c>
      <c r="AI418" s="81" t="str">
        <f t="shared" si="152"/>
        <v/>
      </c>
      <c r="AJ418"/>
      <c r="AK418"/>
      <c r="AL418"/>
      <c r="AM418">
        <f t="shared" si="138"/>
        <v>0</v>
      </c>
      <c r="AN418">
        <f>COUNTIFS($L$1:L418,L418,$O$1:O418,O418)</f>
        <v>0</v>
      </c>
      <c r="AO418">
        <f t="shared" si="148"/>
        <v>0</v>
      </c>
      <c r="AP418">
        <f>COUNTIFS($J$4:J418,"SAYIM",$L$4:L418,L418,$O$4:O418,O418)</f>
        <v>0</v>
      </c>
      <c r="AQ418"/>
      <c r="AR418" s="1" t="str">
        <f>FİLTRE!$H$5</f>
        <v>TÜMÜ</v>
      </c>
      <c r="AS418"/>
      <c r="AU418" s="56">
        <f t="shared" si="153"/>
        <v>0</v>
      </c>
      <c r="AV418" s="54" t="str">
        <f t="shared" ca="1" si="154"/>
        <v/>
      </c>
      <c r="AW418" s="54" t="str">
        <f t="shared" ca="1" si="155"/>
        <v/>
      </c>
    </row>
    <row r="419" spans="2:49" x14ac:dyDescent="0.25">
      <c r="B419" s="1" t="str">
        <f>IF(I419="","",
(IF(N419=FİLTRE!$H$6,2,0)+IF(FİLTRE!$H$6="TOPLAM",2,0))
)</f>
        <v/>
      </c>
      <c r="C419">
        <f ca="1">IF(FİLTRE!$M$5="",9,(IF(U419&gt;=FİLTRE!$M$5,1,0)))</f>
        <v>1</v>
      </c>
      <c r="D419" s="1">
        <f ca="1">IF(FİLTRE!$M$6="",9,(IF('SKT LİSTESİ'!P419&lt;=FİLTRE!$M$6,1,0)))</f>
        <v>0</v>
      </c>
      <c r="E419" s="25" t="str">
        <f>IF(I419="","",(COUNTIFS($L$4:L419,L419)))</f>
        <v/>
      </c>
      <c r="F419" s="13">
        <f ca="1">IF(OR(B419&lt;&gt;2,C419&lt;&gt;1,D419&lt;&gt;1,H419&lt;&gt;1),0,
COUNTIFS($B$4:B419,2,$C$4:C419,1,$D$4:D419,1,$H$4:H419,1))</f>
        <v>0</v>
      </c>
      <c r="G419" s="26" t="str">
        <f>IF(I419="","",(COUNTIF($E$4:E419,E419)))</f>
        <v/>
      </c>
      <c r="H419" s="1">
        <f ca="1">IF(AND(J419="SAYIM",FİLTRE!$H$5="RAFTA",U419&lt;&gt;0),1,0)+
IF(AND(J419="İADE DEPO",FİLTRE!$H$5="İADE DEPO"),1,0)+
IF(FİLTRE!$H$5="TÜMÜ",1,0)+
IF(AND(J419="FİRMA İADE",FİLTRE!$H$5="FİRMA İADE"),1,0)+
IF(AND(J419="İMHA",FİLTRE!$H$5="İMHA"),1,0)</f>
        <v>1</v>
      </c>
      <c r="I419" s="5"/>
      <c r="J419" s="3"/>
      <c r="K419" s="3"/>
      <c r="L419" s="28" t="str">
        <f>(IF(K419="","",(VLOOKUP(K419,'ÜRÜN LİSTESİ'!B:C,2,0))))</f>
        <v/>
      </c>
      <c r="M419" s="29" t="str">
        <f>IF(K419="","",VLOOKUP(K419,'ÜRÜN LİSTESİ'!B:D,3,0))</f>
        <v/>
      </c>
      <c r="N419" s="28" t="str">
        <f>IF(K419="","",VLOOKUP(K419,'ÜRÜN LİSTESİ'!B:F,5,0))</f>
        <v/>
      </c>
      <c r="O419" s="5"/>
      <c r="P419" s="56" t="str">
        <f t="shared" ca="1" si="137"/>
        <v/>
      </c>
      <c r="Q419" s="57"/>
      <c r="R419" s="51" t="str">
        <f>IF(K419="","",
(IF($AK$2&gt;$AL$2,0,IF(K419="","",VLOOKUP(K419,'ÜRÜN LİSTESİ'!B:F,4,0)))))</f>
        <v/>
      </c>
      <c r="S419" s="51" t="str">
        <f t="shared" si="139"/>
        <v/>
      </c>
      <c r="T419" s="58" t="str">
        <f t="shared" ca="1" si="140"/>
        <v/>
      </c>
      <c r="U419" s="54" t="str">
        <f t="shared" ca="1" si="141"/>
        <v/>
      </c>
      <c r="V419" s="23"/>
      <c r="W419" s="54" t="str">
        <f t="shared" ca="1" si="142"/>
        <v/>
      </c>
      <c r="X419" s="54" t="str">
        <f t="shared" ca="1" si="143"/>
        <v/>
      </c>
      <c r="Y419"/>
      <c r="Z419"/>
      <c r="AA419" s="54" t="str">
        <f t="shared" si="144"/>
        <v/>
      </c>
      <c r="AB419" s="89" t="str">
        <f t="shared" ca="1" si="145"/>
        <v/>
      </c>
      <c r="AC419" s="89" t="str">
        <f t="shared" ca="1" si="146"/>
        <v/>
      </c>
      <c r="AD419"/>
      <c r="AE419" s="79" t="e">
        <f t="shared" si="149"/>
        <v>#VALUE!</v>
      </c>
      <c r="AF419" s="79" t="str">
        <f t="shared" si="150"/>
        <v/>
      </c>
      <c r="AG419" s="81" t="str">
        <f t="shared" si="147"/>
        <v/>
      </c>
      <c r="AH419" s="81" t="e">
        <f t="shared" si="151"/>
        <v>#VALUE!</v>
      </c>
      <c r="AI419" s="81" t="str">
        <f t="shared" si="152"/>
        <v/>
      </c>
      <c r="AJ419"/>
      <c r="AK419"/>
      <c r="AL419"/>
      <c r="AM419">
        <f t="shared" si="138"/>
        <v>0</v>
      </c>
      <c r="AN419">
        <f>COUNTIFS($L$1:L419,L419,$O$1:O419,O419)</f>
        <v>0</v>
      </c>
      <c r="AO419">
        <f t="shared" si="148"/>
        <v>0</v>
      </c>
      <c r="AP419">
        <f>COUNTIFS($J$4:J419,"SAYIM",$L$4:L419,L419,$O$4:O419,O419)</f>
        <v>0</v>
      </c>
      <c r="AQ419"/>
      <c r="AR419" s="1" t="str">
        <f>FİLTRE!$H$5</f>
        <v>TÜMÜ</v>
      </c>
      <c r="AS419"/>
      <c r="AU419" s="56">
        <f t="shared" si="153"/>
        <v>0</v>
      </c>
      <c r="AV419" s="54" t="str">
        <f t="shared" ca="1" si="154"/>
        <v/>
      </c>
      <c r="AW419" s="54" t="str">
        <f t="shared" ca="1" si="155"/>
        <v/>
      </c>
    </row>
    <row r="420" spans="2:49" x14ac:dyDescent="0.25">
      <c r="B420" s="1" t="str">
        <f>IF(I420="","",
(IF(N420=FİLTRE!$H$6,2,0)+IF(FİLTRE!$H$6="TOPLAM",2,0))
)</f>
        <v/>
      </c>
      <c r="C420">
        <f ca="1">IF(FİLTRE!$M$5="",9,(IF(U420&gt;=FİLTRE!$M$5,1,0)))</f>
        <v>1</v>
      </c>
      <c r="D420" s="1">
        <f ca="1">IF(FİLTRE!$M$6="",9,(IF('SKT LİSTESİ'!P420&lt;=FİLTRE!$M$6,1,0)))</f>
        <v>0</v>
      </c>
      <c r="E420" s="25" t="str">
        <f>IF(I420="","",(COUNTIFS($L$4:L420,L420)))</f>
        <v/>
      </c>
      <c r="F420" s="13">
        <f ca="1">IF(OR(B420&lt;&gt;2,C420&lt;&gt;1,D420&lt;&gt;1,H420&lt;&gt;1),0,
COUNTIFS($B$4:B420,2,$C$4:C420,1,$D$4:D420,1,$H$4:H420,1))</f>
        <v>0</v>
      </c>
      <c r="G420" s="26" t="str">
        <f>IF(I420="","",(COUNTIF($E$4:E420,E420)))</f>
        <v/>
      </c>
      <c r="H420" s="1">
        <f ca="1">IF(AND(J420="SAYIM",FİLTRE!$H$5="RAFTA",U420&lt;&gt;0),1,0)+
IF(AND(J420="İADE DEPO",FİLTRE!$H$5="İADE DEPO"),1,0)+
IF(FİLTRE!$H$5="TÜMÜ",1,0)+
IF(AND(J420="FİRMA İADE",FİLTRE!$H$5="FİRMA İADE"),1,0)+
IF(AND(J420="İMHA",FİLTRE!$H$5="İMHA"),1,0)</f>
        <v>1</v>
      </c>
      <c r="I420" s="5"/>
      <c r="J420" s="3"/>
      <c r="K420" s="3"/>
      <c r="L420" s="28" t="str">
        <f>(IF(K420="","",(VLOOKUP(K420,'ÜRÜN LİSTESİ'!B:C,2,0))))</f>
        <v/>
      </c>
      <c r="M420" s="29" t="str">
        <f>IF(K420="","",VLOOKUP(K420,'ÜRÜN LİSTESİ'!B:D,3,0))</f>
        <v/>
      </c>
      <c r="N420" s="28" t="str">
        <f>IF(K420="","",VLOOKUP(K420,'ÜRÜN LİSTESİ'!B:F,5,0))</f>
        <v/>
      </c>
      <c r="O420" s="5"/>
      <c r="P420" s="56" t="str">
        <f t="shared" ca="1" si="137"/>
        <v/>
      </c>
      <c r="Q420" s="57"/>
      <c r="R420" s="51" t="str">
        <f>IF(K420="","",
(IF($AK$2&gt;$AL$2,0,IF(K420="","",VLOOKUP(K420,'ÜRÜN LİSTESİ'!B:F,4,0)))))</f>
        <v/>
      </c>
      <c r="S420" s="51" t="str">
        <f t="shared" si="139"/>
        <v/>
      </c>
      <c r="T420" s="58" t="str">
        <f t="shared" ca="1" si="140"/>
        <v/>
      </c>
      <c r="U420" s="54" t="str">
        <f t="shared" ca="1" si="141"/>
        <v/>
      </c>
      <c r="V420" s="23"/>
      <c r="W420" s="54" t="str">
        <f t="shared" ca="1" si="142"/>
        <v/>
      </c>
      <c r="X420" s="54" t="str">
        <f t="shared" ca="1" si="143"/>
        <v/>
      </c>
      <c r="Y420"/>
      <c r="Z420"/>
      <c r="AA420" s="54" t="str">
        <f t="shared" si="144"/>
        <v/>
      </c>
      <c r="AB420" s="89" t="str">
        <f t="shared" ca="1" si="145"/>
        <v/>
      </c>
      <c r="AC420" s="89" t="str">
        <f t="shared" ca="1" si="146"/>
        <v/>
      </c>
      <c r="AD420"/>
      <c r="AE420" s="79" t="e">
        <f t="shared" si="149"/>
        <v>#VALUE!</v>
      </c>
      <c r="AF420" s="79" t="str">
        <f t="shared" si="150"/>
        <v/>
      </c>
      <c r="AG420" s="81" t="str">
        <f t="shared" si="147"/>
        <v/>
      </c>
      <c r="AH420" s="81" t="e">
        <f t="shared" si="151"/>
        <v>#VALUE!</v>
      </c>
      <c r="AI420" s="81" t="str">
        <f t="shared" si="152"/>
        <v/>
      </c>
      <c r="AJ420"/>
      <c r="AK420"/>
      <c r="AL420"/>
      <c r="AM420">
        <f t="shared" si="138"/>
        <v>0</v>
      </c>
      <c r="AN420">
        <f>COUNTIFS($L$1:L420,L420,$O$1:O420,O420)</f>
        <v>0</v>
      </c>
      <c r="AO420">
        <f t="shared" si="148"/>
        <v>0</v>
      </c>
      <c r="AP420">
        <f>COUNTIFS($J$4:J420,"SAYIM",$L$4:L420,L420,$O$4:O420,O420)</f>
        <v>0</v>
      </c>
      <c r="AQ420"/>
      <c r="AR420" s="1" t="str">
        <f>FİLTRE!$H$5</f>
        <v>TÜMÜ</v>
      </c>
      <c r="AS420"/>
      <c r="AU420" s="56">
        <f t="shared" si="153"/>
        <v>0</v>
      </c>
      <c r="AV420" s="54" t="str">
        <f t="shared" ca="1" si="154"/>
        <v/>
      </c>
      <c r="AW420" s="54" t="str">
        <f t="shared" ca="1" si="155"/>
        <v/>
      </c>
    </row>
    <row r="421" spans="2:49" x14ac:dyDescent="0.25">
      <c r="B421" s="1" t="str">
        <f>IF(I421="","",
(IF(N421=FİLTRE!$H$6,2,0)+IF(FİLTRE!$H$6="TOPLAM",2,0))
)</f>
        <v/>
      </c>
      <c r="C421">
        <f ca="1">IF(FİLTRE!$M$5="",9,(IF(U421&gt;=FİLTRE!$M$5,1,0)))</f>
        <v>1</v>
      </c>
      <c r="D421" s="1">
        <f ca="1">IF(FİLTRE!$M$6="",9,(IF('SKT LİSTESİ'!P421&lt;=FİLTRE!$M$6,1,0)))</f>
        <v>0</v>
      </c>
      <c r="E421" s="25" t="str">
        <f>IF(I421="","",(COUNTIFS($L$4:L421,L421)))</f>
        <v/>
      </c>
      <c r="F421" s="13">
        <f ca="1">IF(OR(B421&lt;&gt;2,C421&lt;&gt;1,D421&lt;&gt;1,H421&lt;&gt;1),0,
COUNTIFS($B$4:B421,2,$C$4:C421,1,$D$4:D421,1,$H$4:H421,1))</f>
        <v>0</v>
      </c>
      <c r="G421" s="26" t="str">
        <f>IF(I421="","",(COUNTIF($E$4:E421,E421)))</f>
        <v/>
      </c>
      <c r="H421" s="1">
        <f ca="1">IF(AND(J421="SAYIM",FİLTRE!$H$5="RAFTA",U421&lt;&gt;0),1,0)+
IF(AND(J421="İADE DEPO",FİLTRE!$H$5="İADE DEPO"),1,0)+
IF(FİLTRE!$H$5="TÜMÜ",1,0)+
IF(AND(J421="FİRMA İADE",FİLTRE!$H$5="FİRMA İADE"),1,0)+
IF(AND(J421="İMHA",FİLTRE!$H$5="İMHA"),1,0)</f>
        <v>1</v>
      </c>
      <c r="I421" s="5"/>
      <c r="J421" s="3"/>
      <c r="K421" s="3"/>
      <c r="L421" s="28" t="str">
        <f>(IF(K421="","",(VLOOKUP(K421,'ÜRÜN LİSTESİ'!B:C,2,0))))</f>
        <v/>
      </c>
      <c r="M421" s="29" t="str">
        <f>IF(K421="","",VLOOKUP(K421,'ÜRÜN LİSTESİ'!B:D,3,0))</f>
        <v/>
      </c>
      <c r="N421" s="28" t="str">
        <f>IF(K421="","",VLOOKUP(K421,'ÜRÜN LİSTESİ'!B:F,5,0))</f>
        <v/>
      </c>
      <c r="O421" s="5"/>
      <c r="P421" s="56" t="str">
        <f t="shared" ca="1" si="137"/>
        <v/>
      </c>
      <c r="Q421" s="57"/>
      <c r="R421" s="51" t="str">
        <f>IF(K421="","",
(IF($AK$2&gt;$AL$2,0,IF(K421="","",VLOOKUP(K421,'ÜRÜN LİSTESİ'!B:F,4,0)))))</f>
        <v/>
      </c>
      <c r="S421" s="51" t="str">
        <f t="shared" si="139"/>
        <v/>
      </c>
      <c r="T421" s="58" t="str">
        <f t="shared" ca="1" si="140"/>
        <v/>
      </c>
      <c r="U421" s="54" t="str">
        <f t="shared" ca="1" si="141"/>
        <v/>
      </c>
      <c r="V421" s="23"/>
      <c r="W421" s="54" t="str">
        <f t="shared" ca="1" si="142"/>
        <v/>
      </c>
      <c r="X421" s="54" t="str">
        <f t="shared" ca="1" si="143"/>
        <v/>
      </c>
      <c r="Y421"/>
      <c r="Z421"/>
      <c r="AA421" s="54" t="str">
        <f t="shared" si="144"/>
        <v/>
      </c>
      <c r="AB421" s="89" t="str">
        <f t="shared" ca="1" si="145"/>
        <v/>
      </c>
      <c r="AC421" s="89" t="str">
        <f t="shared" ca="1" si="146"/>
        <v/>
      </c>
      <c r="AD421"/>
      <c r="AE421" s="79" t="e">
        <f t="shared" si="149"/>
        <v>#VALUE!</v>
      </c>
      <c r="AF421" s="79" t="str">
        <f t="shared" si="150"/>
        <v/>
      </c>
      <c r="AG421" s="81" t="str">
        <f t="shared" si="147"/>
        <v/>
      </c>
      <c r="AH421" s="81" t="e">
        <f t="shared" si="151"/>
        <v>#VALUE!</v>
      </c>
      <c r="AI421" s="81" t="str">
        <f t="shared" si="152"/>
        <v/>
      </c>
      <c r="AJ421"/>
      <c r="AK421"/>
      <c r="AL421"/>
      <c r="AM421">
        <f t="shared" si="138"/>
        <v>0</v>
      </c>
      <c r="AN421">
        <f>COUNTIFS($L$1:L421,L421,$O$1:O421,O421)</f>
        <v>0</v>
      </c>
      <c r="AO421">
        <f t="shared" si="148"/>
        <v>0</v>
      </c>
      <c r="AP421">
        <f>COUNTIFS($J$4:J421,"SAYIM",$L$4:L421,L421,$O$4:O421,O421)</f>
        <v>0</v>
      </c>
      <c r="AQ421"/>
      <c r="AR421" s="1" t="str">
        <f>FİLTRE!$H$5</f>
        <v>TÜMÜ</v>
      </c>
      <c r="AS421"/>
      <c r="AU421" s="56">
        <f t="shared" si="153"/>
        <v>0</v>
      </c>
      <c r="AV421" s="54" t="str">
        <f t="shared" ca="1" si="154"/>
        <v/>
      </c>
      <c r="AW421" s="54" t="str">
        <f t="shared" ca="1" si="155"/>
        <v/>
      </c>
    </row>
    <row r="422" spans="2:49" x14ac:dyDescent="0.25">
      <c r="B422" s="1" t="str">
        <f>IF(I422="","",
(IF(N422=FİLTRE!$H$6,2,0)+IF(FİLTRE!$H$6="TOPLAM",2,0))
)</f>
        <v/>
      </c>
      <c r="C422">
        <f ca="1">IF(FİLTRE!$M$5="",9,(IF(U422&gt;=FİLTRE!$M$5,1,0)))</f>
        <v>1</v>
      </c>
      <c r="D422" s="1">
        <f ca="1">IF(FİLTRE!$M$6="",9,(IF('SKT LİSTESİ'!P422&lt;=FİLTRE!$M$6,1,0)))</f>
        <v>0</v>
      </c>
      <c r="E422" s="25" t="str">
        <f>IF(I422="","",(COUNTIFS($L$4:L422,L422)))</f>
        <v/>
      </c>
      <c r="F422" s="13">
        <f ca="1">IF(OR(B422&lt;&gt;2,C422&lt;&gt;1,D422&lt;&gt;1,H422&lt;&gt;1),0,
COUNTIFS($B$4:B422,2,$C$4:C422,1,$D$4:D422,1,$H$4:H422,1))</f>
        <v>0</v>
      </c>
      <c r="G422" s="26" t="str">
        <f>IF(I422="","",(COUNTIF($E$4:E422,E422)))</f>
        <v/>
      </c>
      <c r="H422" s="1">
        <f ca="1">IF(AND(J422="SAYIM",FİLTRE!$H$5="RAFTA",U422&lt;&gt;0),1,0)+
IF(AND(J422="İADE DEPO",FİLTRE!$H$5="İADE DEPO"),1,0)+
IF(FİLTRE!$H$5="TÜMÜ",1,0)+
IF(AND(J422="FİRMA İADE",FİLTRE!$H$5="FİRMA İADE"),1,0)+
IF(AND(J422="İMHA",FİLTRE!$H$5="İMHA"),1,0)</f>
        <v>1</v>
      </c>
      <c r="I422" s="5"/>
      <c r="J422" s="3"/>
      <c r="K422" s="3"/>
      <c r="L422" s="28" t="str">
        <f>(IF(K422="","",(VLOOKUP(K422,'ÜRÜN LİSTESİ'!B:C,2,0))))</f>
        <v/>
      </c>
      <c r="M422" s="29" t="str">
        <f>IF(K422="","",VLOOKUP(K422,'ÜRÜN LİSTESİ'!B:D,3,0))</f>
        <v/>
      </c>
      <c r="N422" s="28" t="str">
        <f>IF(K422="","",VLOOKUP(K422,'ÜRÜN LİSTESİ'!B:F,5,0))</f>
        <v/>
      </c>
      <c r="O422" s="5"/>
      <c r="P422" s="56" t="str">
        <f t="shared" ca="1" si="137"/>
        <v/>
      </c>
      <c r="Q422" s="57"/>
      <c r="R422" s="51" t="str">
        <f>IF(K422="","",
(IF($AK$2&gt;$AL$2,0,IF(K422="","",VLOOKUP(K422,'ÜRÜN LİSTESİ'!B:F,4,0)))))</f>
        <v/>
      </c>
      <c r="S422" s="51" t="str">
        <f t="shared" si="139"/>
        <v/>
      </c>
      <c r="T422" s="58" t="str">
        <f t="shared" ca="1" si="140"/>
        <v/>
      </c>
      <c r="U422" s="54" t="str">
        <f t="shared" ca="1" si="141"/>
        <v/>
      </c>
      <c r="V422" s="23"/>
      <c r="W422" s="54" t="str">
        <f t="shared" ca="1" si="142"/>
        <v/>
      </c>
      <c r="X422" s="54" t="str">
        <f t="shared" ca="1" si="143"/>
        <v/>
      </c>
      <c r="Y422"/>
      <c r="Z422"/>
      <c r="AA422" s="54" t="str">
        <f t="shared" si="144"/>
        <v/>
      </c>
      <c r="AB422" s="89" t="str">
        <f t="shared" ca="1" si="145"/>
        <v/>
      </c>
      <c r="AC422" s="89" t="str">
        <f t="shared" ca="1" si="146"/>
        <v/>
      </c>
      <c r="AD422"/>
      <c r="AE422" s="79" t="e">
        <f t="shared" si="149"/>
        <v>#VALUE!</v>
      </c>
      <c r="AF422" s="79" t="str">
        <f t="shared" si="150"/>
        <v/>
      </c>
      <c r="AG422" s="81" t="str">
        <f t="shared" si="147"/>
        <v/>
      </c>
      <c r="AH422" s="81" t="e">
        <f t="shared" si="151"/>
        <v>#VALUE!</v>
      </c>
      <c r="AI422" s="81" t="str">
        <f t="shared" si="152"/>
        <v/>
      </c>
      <c r="AJ422"/>
      <c r="AK422"/>
      <c r="AL422"/>
      <c r="AM422">
        <f t="shared" si="138"/>
        <v>0</v>
      </c>
      <c r="AN422">
        <f>COUNTIFS($L$1:L422,L422,$O$1:O422,O422)</f>
        <v>0</v>
      </c>
      <c r="AO422">
        <f t="shared" si="148"/>
        <v>0</v>
      </c>
      <c r="AP422">
        <f>COUNTIFS($J$4:J422,"SAYIM",$L$4:L422,L422,$O$4:O422,O422)</f>
        <v>0</v>
      </c>
      <c r="AQ422"/>
      <c r="AR422" s="1" t="str">
        <f>FİLTRE!$H$5</f>
        <v>TÜMÜ</v>
      </c>
      <c r="AS422"/>
      <c r="AU422" s="56">
        <f t="shared" si="153"/>
        <v>0</v>
      </c>
      <c r="AV422" s="54" t="str">
        <f t="shared" ca="1" si="154"/>
        <v/>
      </c>
      <c r="AW422" s="54" t="str">
        <f t="shared" ca="1" si="155"/>
        <v/>
      </c>
    </row>
    <row r="423" spans="2:49" x14ac:dyDescent="0.25">
      <c r="B423" s="1" t="str">
        <f>IF(I423="","",
(IF(N423=FİLTRE!$H$6,2,0)+IF(FİLTRE!$H$6="TOPLAM",2,0))
)</f>
        <v/>
      </c>
      <c r="C423">
        <f ca="1">IF(FİLTRE!$M$5="",9,(IF(U423&gt;=FİLTRE!$M$5,1,0)))</f>
        <v>1</v>
      </c>
      <c r="D423" s="1">
        <f ca="1">IF(FİLTRE!$M$6="",9,(IF('SKT LİSTESİ'!P423&lt;=FİLTRE!$M$6,1,0)))</f>
        <v>0</v>
      </c>
      <c r="E423" s="25" t="str">
        <f>IF(I423="","",(COUNTIFS($L$4:L423,L423)))</f>
        <v/>
      </c>
      <c r="F423" s="13">
        <f ca="1">IF(OR(B423&lt;&gt;2,C423&lt;&gt;1,D423&lt;&gt;1,H423&lt;&gt;1),0,
COUNTIFS($B$4:B423,2,$C$4:C423,1,$D$4:D423,1,$H$4:H423,1))</f>
        <v>0</v>
      </c>
      <c r="G423" s="26" t="str">
        <f>IF(I423="","",(COUNTIF($E$4:E423,E423)))</f>
        <v/>
      </c>
      <c r="H423" s="1">
        <f ca="1">IF(AND(J423="SAYIM",FİLTRE!$H$5="RAFTA",U423&lt;&gt;0),1,0)+
IF(AND(J423="İADE DEPO",FİLTRE!$H$5="İADE DEPO"),1,0)+
IF(FİLTRE!$H$5="TÜMÜ",1,0)+
IF(AND(J423="FİRMA İADE",FİLTRE!$H$5="FİRMA İADE"),1,0)+
IF(AND(J423="İMHA",FİLTRE!$H$5="İMHA"),1,0)</f>
        <v>1</v>
      </c>
      <c r="I423" s="5"/>
      <c r="J423" s="3"/>
      <c r="K423" s="3"/>
      <c r="L423" s="28" t="str">
        <f>(IF(K423="","",(VLOOKUP(K423,'ÜRÜN LİSTESİ'!B:C,2,0))))</f>
        <v/>
      </c>
      <c r="M423" s="29" t="str">
        <f>IF(K423="","",VLOOKUP(K423,'ÜRÜN LİSTESİ'!B:D,3,0))</f>
        <v/>
      </c>
      <c r="N423" s="28" t="str">
        <f>IF(K423="","",VLOOKUP(K423,'ÜRÜN LİSTESİ'!B:F,5,0))</f>
        <v/>
      </c>
      <c r="O423" s="5"/>
      <c r="P423" s="56" t="str">
        <f t="shared" ca="1" si="137"/>
        <v/>
      </c>
      <c r="Q423" s="57"/>
      <c r="R423" s="51" t="str">
        <f>IF(K423="","",
(IF($AK$2&gt;$AL$2,0,IF(K423="","",VLOOKUP(K423,'ÜRÜN LİSTESİ'!B:F,4,0)))))</f>
        <v/>
      </c>
      <c r="S423" s="51" t="str">
        <f t="shared" si="139"/>
        <v/>
      </c>
      <c r="T423" s="58" t="str">
        <f t="shared" ca="1" si="140"/>
        <v/>
      </c>
      <c r="U423" s="54" t="str">
        <f t="shared" ca="1" si="141"/>
        <v/>
      </c>
      <c r="V423" s="23"/>
      <c r="W423" s="54" t="str">
        <f t="shared" ca="1" si="142"/>
        <v/>
      </c>
      <c r="X423" s="54" t="str">
        <f t="shared" ca="1" si="143"/>
        <v/>
      </c>
      <c r="Y423"/>
      <c r="Z423"/>
      <c r="AA423" s="54" t="str">
        <f t="shared" si="144"/>
        <v/>
      </c>
      <c r="AB423" s="89" t="str">
        <f t="shared" ca="1" si="145"/>
        <v/>
      </c>
      <c r="AC423" s="89" t="str">
        <f t="shared" ca="1" si="146"/>
        <v/>
      </c>
      <c r="AD423"/>
      <c r="AE423" s="79" t="e">
        <f t="shared" si="149"/>
        <v>#VALUE!</v>
      </c>
      <c r="AF423" s="79" t="str">
        <f t="shared" si="150"/>
        <v/>
      </c>
      <c r="AG423" s="81" t="str">
        <f t="shared" si="147"/>
        <v/>
      </c>
      <c r="AH423" s="81" t="e">
        <f t="shared" si="151"/>
        <v>#VALUE!</v>
      </c>
      <c r="AI423" s="81" t="str">
        <f t="shared" si="152"/>
        <v/>
      </c>
      <c r="AJ423"/>
      <c r="AK423"/>
      <c r="AL423"/>
      <c r="AM423">
        <f t="shared" si="138"/>
        <v>0</v>
      </c>
      <c r="AN423">
        <f>COUNTIFS($L$1:L423,L423,$O$1:O423,O423)</f>
        <v>0</v>
      </c>
      <c r="AO423">
        <f t="shared" si="148"/>
        <v>0</v>
      </c>
      <c r="AP423">
        <f>COUNTIFS($J$4:J423,"SAYIM",$L$4:L423,L423,$O$4:O423,O423)</f>
        <v>0</v>
      </c>
      <c r="AQ423"/>
      <c r="AR423" s="1" t="str">
        <f>FİLTRE!$H$5</f>
        <v>TÜMÜ</v>
      </c>
      <c r="AS423"/>
      <c r="AU423" s="56">
        <f t="shared" si="153"/>
        <v>0</v>
      </c>
      <c r="AV423" s="54" t="str">
        <f t="shared" ca="1" si="154"/>
        <v/>
      </c>
      <c r="AW423" s="54" t="str">
        <f t="shared" ca="1" si="155"/>
        <v/>
      </c>
    </row>
    <row r="424" spans="2:49" x14ac:dyDescent="0.25">
      <c r="B424" s="1" t="str">
        <f>IF(I424="","",
(IF(N424=FİLTRE!$H$6,2,0)+IF(FİLTRE!$H$6="TOPLAM",2,0))
)</f>
        <v/>
      </c>
      <c r="C424">
        <f ca="1">IF(FİLTRE!$M$5="",9,(IF(U424&gt;=FİLTRE!$M$5,1,0)))</f>
        <v>1</v>
      </c>
      <c r="D424" s="1">
        <f ca="1">IF(FİLTRE!$M$6="",9,(IF('SKT LİSTESİ'!P424&lt;=FİLTRE!$M$6,1,0)))</f>
        <v>0</v>
      </c>
      <c r="E424" s="25" t="str">
        <f>IF(I424="","",(COUNTIFS($L$4:L424,L424)))</f>
        <v/>
      </c>
      <c r="F424" s="13">
        <f ca="1">IF(OR(B424&lt;&gt;2,C424&lt;&gt;1,D424&lt;&gt;1,H424&lt;&gt;1),0,
COUNTIFS($B$4:B424,2,$C$4:C424,1,$D$4:D424,1,$H$4:H424,1))</f>
        <v>0</v>
      </c>
      <c r="G424" s="26" t="str">
        <f>IF(I424="","",(COUNTIF($E$4:E424,E424)))</f>
        <v/>
      </c>
      <c r="H424" s="1">
        <f ca="1">IF(AND(J424="SAYIM",FİLTRE!$H$5="RAFTA",U424&lt;&gt;0),1,0)+
IF(AND(J424="İADE DEPO",FİLTRE!$H$5="İADE DEPO"),1,0)+
IF(FİLTRE!$H$5="TÜMÜ",1,0)+
IF(AND(J424="FİRMA İADE",FİLTRE!$H$5="FİRMA İADE"),1,0)+
IF(AND(J424="İMHA",FİLTRE!$H$5="İMHA"),1,0)</f>
        <v>1</v>
      </c>
      <c r="I424" s="5"/>
      <c r="J424" s="3"/>
      <c r="K424" s="3"/>
      <c r="L424" s="28" t="str">
        <f>(IF(K424="","",(VLOOKUP(K424,'ÜRÜN LİSTESİ'!B:C,2,0))))</f>
        <v/>
      </c>
      <c r="M424" s="29" t="str">
        <f>IF(K424="","",VLOOKUP(K424,'ÜRÜN LİSTESİ'!B:D,3,0))</f>
        <v/>
      </c>
      <c r="N424" s="28" t="str">
        <f>IF(K424="","",VLOOKUP(K424,'ÜRÜN LİSTESİ'!B:F,5,0))</f>
        <v/>
      </c>
      <c r="O424" s="5"/>
      <c r="P424" s="56" t="str">
        <f t="shared" ca="1" si="137"/>
        <v/>
      </c>
      <c r="Q424" s="57"/>
      <c r="R424" s="51" t="str">
        <f>IF(K424="","",
(IF($AK$2&gt;$AL$2,0,IF(K424="","",VLOOKUP(K424,'ÜRÜN LİSTESİ'!B:F,4,0)))))</f>
        <v/>
      </c>
      <c r="S424" s="51" t="str">
        <f t="shared" si="139"/>
        <v/>
      </c>
      <c r="T424" s="58" t="str">
        <f t="shared" ca="1" si="140"/>
        <v/>
      </c>
      <c r="U424" s="54" t="str">
        <f t="shared" ca="1" si="141"/>
        <v/>
      </c>
      <c r="V424" s="23"/>
      <c r="W424" s="54" t="str">
        <f t="shared" ca="1" si="142"/>
        <v/>
      </c>
      <c r="X424" s="54" t="str">
        <f t="shared" ca="1" si="143"/>
        <v/>
      </c>
      <c r="Y424"/>
      <c r="Z424"/>
      <c r="AA424" s="54" t="str">
        <f t="shared" si="144"/>
        <v/>
      </c>
      <c r="AB424" s="89" t="str">
        <f t="shared" ca="1" si="145"/>
        <v/>
      </c>
      <c r="AC424" s="89" t="str">
        <f t="shared" ca="1" si="146"/>
        <v/>
      </c>
      <c r="AD424"/>
      <c r="AE424" s="79" t="e">
        <f t="shared" si="149"/>
        <v>#VALUE!</v>
      </c>
      <c r="AF424" s="79" t="str">
        <f t="shared" si="150"/>
        <v/>
      </c>
      <c r="AG424" s="81" t="str">
        <f t="shared" si="147"/>
        <v/>
      </c>
      <c r="AH424" s="81" t="e">
        <f t="shared" si="151"/>
        <v>#VALUE!</v>
      </c>
      <c r="AI424" s="81" t="str">
        <f t="shared" si="152"/>
        <v/>
      </c>
      <c r="AJ424"/>
      <c r="AK424"/>
      <c r="AL424"/>
      <c r="AM424">
        <f t="shared" si="138"/>
        <v>0</v>
      </c>
      <c r="AN424">
        <f>COUNTIFS($L$1:L424,L424,$O$1:O424,O424)</f>
        <v>0</v>
      </c>
      <c r="AO424">
        <f t="shared" si="148"/>
        <v>0</v>
      </c>
      <c r="AP424">
        <f>COUNTIFS($J$4:J424,"SAYIM",$L$4:L424,L424,$O$4:O424,O424)</f>
        <v>0</v>
      </c>
      <c r="AQ424"/>
      <c r="AR424" s="1" t="str">
        <f>FİLTRE!$H$5</f>
        <v>TÜMÜ</v>
      </c>
      <c r="AS424"/>
      <c r="AU424" s="56">
        <f t="shared" si="153"/>
        <v>0</v>
      </c>
      <c r="AV424" s="54" t="str">
        <f t="shared" ca="1" si="154"/>
        <v/>
      </c>
      <c r="AW424" s="54" t="str">
        <f t="shared" ca="1" si="155"/>
        <v/>
      </c>
    </row>
    <row r="425" spans="2:49" x14ac:dyDescent="0.25">
      <c r="B425" s="1" t="str">
        <f>IF(I425="","",
(IF(N425=FİLTRE!$H$6,2,0)+IF(FİLTRE!$H$6="TOPLAM",2,0))
)</f>
        <v/>
      </c>
      <c r="C425">
        <f ca="1">IF(FİLTRE!$M$5="",9,(IF(U425&gt;=FİLTRE!$M$5,1,0)))</f>
        <v>1</v>
      </c>
      <c r="D425" s="1">
        <f ca="1">IF(FİLTRE!$M$6="",9,(IF('SKT LİSTESİ'!P425&lt;=FİLTRE!$M$6,1,0)))</f>
        <v>0</v>
      </c>
      <c r="E425" s="25" t="str">
        <f>IF(I425="","",(COUNTIFS($L$4:L425,L425)))</f>
        <v/>
      </c>
      <c r="F425" s="13">
        <f ca="1">IF(OR(B425&lt;&gt;2,C425&lt;&gt;1,D425&lt;&gt;1,H425&lt;&gt;1),0,
COUNTIFS($B$4:B425,2,$C$4:C425,1,$D$4:D425,1,$H$4:H425,1))</f>
        <v>0</v>
      </c>
      <c r="G425" s="26" t="str">
        <f>IF(I425="","",(COUNTIF($E$4:E425,E425)))</f>
        <v/>
      </c>
      <c r="H425" s="1">
        <f ca="1">IF(AND(J425="SAYIM",FİLTRE!$H$5="RAFTA",U425&lt;&gt;0),1,0)+
IF(AND(J425="İADE DEPO",FİLTRE!$H$5="İADE DEPO"),1,0)+
IF(FİLTRE!$H$5="TÜMÜ",1,0)+
IF(AND(J425="FİRMA İADE",FİLTRE!$H$5="FİRMA İADE"),1,0)+
IF(AND(J425="İMHA",FİLTRE!$H$5="İMHA"),1,0)</f>
        <v>1</v>
      </c>
      <c r="I425" s="5"/>
      <c r="J425" s="3"/>
      <c r="K425" s="3"/>
      <c r="L425" s="28" t="str">
        <f>(IF(K425="","",(VLOOKUP(K425,'ÜRÜN LİSTESİ'!B:C,2,0))))</f>
        <v/>
      </c>
      <c r="M425" s="29" t="str">
        <f>IF(K425="","",VLOOKUP(K425,'ÜRÜN LİSTESİ'!B:D,3,0))</f>
        <v/>
      </c>
      <c r="N425" s="28" t="str">
        <f>IF(K425="","",VLOOKUP(K425,'ÜRÜN LİSTESİ'!B:F,5,0))</f>
        <v/>
      </c>
      <c r="O425" s="5"/>
      <c r="P425" s="56" t="str">
        <f t="shared" ca="1" si="137"/>
        <v/>
      </c>
      <c r="Q425" s="57"/>
      <c r="R425" s="51" t="str">
        <f>IF(K425="","",
(IF($AK$2&gt;$AL$2,0,IF(K425="","",VLOOKUP(K425,'ÜRÜN LİSTESİ'!B:F,4,0)))))</f>
        <v/>
      </c>
      <c r="S425" s="51" t="str">
        <f t="shared" si="139"/>
        <v/>
      </c>
      <c r="T425" s="58" t="str">
        <f t="shared" ca="1" si="140"/>
        <v/>
      </c>
      <c r="U425" s="54" t="str">
        <f t="shared" ca="1" si="141"/>
        <v/>
      </c>
      <c r="V425" s="23"/>
      <c r="W425" s="54" t="str">
        <f t="shared" ca="1" si="142"/>
        <v/>
      </c>
      <c r="X425" s="54" t="str">
        <f t="shared" ca="1" si="143"/>
        <v/>
      </c>
      <c r="Y425"/>
      <c r="Z425"/>
      <c r="AA425" s="54" t="str">
        <f t="shared" si="144"/>
        <v/>
      </c>
      <c r="AB425" s="89" t="str">
        <f t="shared" ca="1" si="145"/>
        <v/>
      </c>
      <c r="AC425" s="89" t="str">
        <f t="shared" ca="1" si="146"/>
        <v/>
      </c>
      <c r="AD425"/>
      <c r="AE425" s="79" t="e">
        <f t="shared" si="149"/>
        <v>#VALUE!</v>
      </c>
      <c r="AF425" s="79" t="str">
        <f t="shared" si="150"/>
        <v/>
      </c>
      <c r="AG425" s="81" t="str">
        <f t="shared" si="147"/>
        <v/>
      </c>
      <c r="AH425" s="81" t="e">
        <f t="shared" si="151"/>
        <v>#VALUE!</v>
      </c>
      <c r="AI425" s="81" t="str">
        <f t="shared" si="152"/>
        <v/>
      </c>
      <c r="AJ425"/>
      <c r="AK425"/>
      <c r="AL425"/>
      <c r="AM425">
        <f t="shared" si="138"/>
        <v>0</v>
      </c>
      <c r="AN425">
        <f>COUNTIFS($L$1:L425,L425,$O$1:O425,O425)</f>
        <v>0</v>
      </c>
      <c r="AO425">
        <f t="shared" si="148"/>
        <v>0</v>
      </c>
      <c r="AP425">
        <f>COUNTIFS($J$4:J425,"SAYIM",$L$4:L425,L425,$O$4:O425,O425)</f>
        <v>0</v>
      </c>
      <c r="AQ425"/>
      <c r="AR425" s="1" t="str">
        <f>FİLTRE!$H$5</f>
        <v>TÜMÜ</v>
      </c>
      <c r="AS425"/>
      <c r="AU425" s="56">
        <f t="shared" si="153"/>
        <v>0</v>
      </c>
      <c r="AV425" s="54" t="str">
        <f t="shared" ca="1" si="154"/>
        <v/>
      </c>
      <c r="AW425" s="54" t="str">
        <f t="shared" ca="1" si="155"/>
        <v/>
      </c>
    </row>
    <row r="426" spans="2:49" x14ac:dyDescent="0.25">
      <c r="B426" s="1" t="str">
        <f>IF(I426="","",
(IF(N426=FİLTRE!$H$6,2,0)+IF(FİLTRE!$H$6="TOPLAM",2,0))
)</f>
        <v/>
      </c>
      <c r="C426">
        <f ca="1">IF(FİLTRE!$M$5="",9,(IF(U426&gt;=FİLTRE!$M$5,1,0)))</f>
        <v>1</v>
      </c>
      <c r="D426" s="1">
        <f ca="1">IF(FİLTRE!$M$6="",9,(IF('SKT LİSTESİ'!P426&lt;=FİLTRE!$M$6,1,0)))</f>
        <v>0</v>
      </c>
      <c r="E426" s="25" t="str">
        <f>IF(I426="","",(COUNTIFS($L$4:L426,L426)))</f>
        <v/>
      </c>
      <c r="F426" s="13">
        <f ca="1">IF(OR(B426&lt;&gt;2,C426&lt;&gt;1,D426&lt;&gt;1,H426&lt;&gt;1),0,
COUNTIFS($B$4:B426,2,$C$4:C426,1,$D$4:D426,1,$H$4:H426,1))</f>
        <v>0</v>
      </c>
      <c r="G426" s="26" t="str">
        <f>IF(I426="","",(COUNTIF($E$4:E426,E426)))</f>
        <v/>
      </c>
      <c r="H426" s="1">
        <f ca="1">IF(AND(J426="SAYIM",FİLTRE!$H$5="RAFTA",U426&lt;&gt;0),1,0)+
IF(AND(J426="İADE DEPO",FİLTRE!$H$5="İADE DEPO"),1,0)+
IF(FİLTRE!$H$5="TÜMÜ",1,0)+
IF(AND(J426="FİRMA İADE",FİLTRE!$H$5="FİRMA İADE"),1,0)+
IF(AND(J426="İMHA",FİLTRE!$H$5="İMHA"),1,0)</f>
        <v>1</v>
      </c>
      <c r="I426" s="5"/>
      <c r="J426" s="3"/>
      <c r="K426" s="3"/>
      <c r="L426" s="28" t="str">
        <f>(IF(K426="","",(VLOOKUP(K426,'ÜRÜN LİSTESİ'!B:C,2,0))))</f>
        <v/>
      </c>
      <c r="M426" s="29" t="str">
        <f>IF(K426="","",VLOOKUP(K426,'ÜRÜN LİSTESİ'!B:D,3,0))</f>
        <v/>
      </c>
      <c r="N426" s="28" t="str">
        <f>IF(K426="","",VLOOKUP(K426,'ÜRÜN LİSTESİ'!B:F,5,0))</f>
        <v/>
      </c>
      <c r="O426" s="5"/>
      <c r="P426" s="56" t="str">
        <f t="shared" ca="1" si="137"/>
        <v/>
      </c>
      <c r="Q426" s="57"/>
      <c r="R426" s="51" t="str">
        <f>IF(K426="","",
(IF($AK$2&gt;$AL$2,0,IF(K426="","",VLOOKUP(K426,'ÜRÜN LİSTESİ'!B:F,4,0)))))</f>
        <v/>
      </c>
      <c r="S426" s="51" t="str">
        <f t="shared" si="139"/>
        <v/>
      </c>
      <c r="T426" s="58" t="str">
        <f t="shared" ca="1" si="140"/>
        <v/>
      </c>
      <c r="U426" s="54" t="str">
        <f t="shared" ca="1" si="141"/>
        <v/>
      </c>
      <c r="V426" s="23"/>
      <c r="W426" s="54" t="str">
        <f t="shared" ca="1" si="142"/>
        <v/>
      </c>
      <c r="X426" s="54" t="str">
        <f t="shared" ca="1" si="143"/>
        <v/>
      </c>
      <c r="Y426"/>
      <c r="Z426"/>
      <c r="AA426" s="54" t="str">
        <f t="shared" si="144"/>
        <v/>
      </c>
      <c r="AB426" s="89" t="str">
        <f t="shared" ca="1" si="145"/>
        <v/>
      </c>
      <c r="AC426" s="89" t="str">
        <f t="shared" ca="1" si="146"/>
        <v/>
      </c>
      <c r="AD426"/>
      <c r="AE426" s="79" t="e">
        <f t="shared" si="149"/>
        <v>#VALUE!</v>
      </c>
      <c r="AF426" s="79" t="str">
        <f t="shared" si="150"/>
        <v/>
      </c>
      <c r="AG426" s="81" t="str">
        <f t="shared" si="147"/>
        <v/>
      </c>
      <c r="AH426" s="81" t="e">
        <f t="shared" si="151"/>
        <v>#VALUE!</v>
      </c>
      <c r="AI426" s="81" t="str">
        <f t="shared" si="152"/>
        <v/>
      </c>
      <c r="AJ426"/>
      <c r="AK426"/>
      <c r="AL426"/>
      <c r="AM426">
        <f t="shared" si="138"/>
        <v>0</v>
      </c>
      <c r="AN426">
        <f>COUNTIFS($L$1:L426,L426,$O$1:O426,O426)</f>
        <v>0</v>
      </c>
      <c r="AO426">
        <f t="shared" si="148"/>
        <v>0</v>
      </c>
      <c r="AP426">
        <f>COUNTIFS($J$4:J426,"SAYIM",$L$4:L426,L426,$O$4:O426,O426)</f>
        <v>0</v>
      </c>
      <c r="AQ426"/>
      <c r="AR426" s="1" t="str">
        <f>FİLTRE!$H$5</f>
        <v>TÜMÜ</v>
      </c>
      <c r="AS426"/>
      <c r="AU426" s="56">
        <f t="shared" si="153"/>
        <v>0</v>
      </c>
      <c r="AV426" s="54" t="str">
        <f t="shared" ca="1" si="154"/>
        <v/>
      </c>
      <c r="AW426" s="54" t="str">
        <f t="shared" ca="1" si="155"/>
        <v/>
      </c>
    </row>
    <row r="427" spans="2:49" x14ac:dyDescent="0.25">
      <c r="B427" s="1" t="str">
        <f>IF(I427="","",
(IF(N427=FİLTRE!$H$6,2,0)+IF(FİLTRE!$H$6="TOPLAM",2,0))
)</f>
        <v/>
      </c>
      <c r="C427">
        <f ca="1">IF(FİLTRE!$M$5="",9,(IF(U427&gt;=FİLTRE!$M$5,1,0)))</f>
        <v>1</v>
      </c>
      <c r="D427" s="1">
        <f ca="1">IF(FİLTRE!$M$6="",9,(IF('SKT LİSTESİ'!P427&lt;=FİLTRE!$M$6,1,0)))</f>
        <v>0</v>
      </c>
      <c r="E427" s="25" t="str">
        <f>IF(I427="","",(COUNTIFS($L$4:L427,L427)))</f>
        <v/>
      </c>
      <c r="F427" s="13">
        <f ca="1">IF(OR(B427&lt;&gt;2,C427&lt;&gt;1,D427&lt;&gt;1,H427&lt;&gt;1),0,
COUNTIFS($B$4:B427,2,$C$4:C427,1,$D$4:D427,1,$H$4:H427,1))</f>
        <v>0</v>
      </c>
      <c r="G427" s="26" t="str">
        <f>IF(I427="","",(COUNTIF($E$4:E427,E427)))</f>
        <v/>
      </c>
      <c r="H427" s="1">
        <f ca="1">IF(AND(J427="SAYIM",FİLTRE!$H$5="RAFTA",U427&lt;&gt;0),1,0)+
IF(AND(J427="İADE DEPO",FİLTRE!$H$5="İADE DEPO"),1,0)+
IF(FİLTRE!$H$5="TÜMÜ",1,0)+
IF(AND(J427="FİRMA İADE",FİLTRE!$H$5="FİRMA İADE"),1,0)+
IF(AND(J427="İMHA",FİLTRE!$H$5="İMHA"),1,0)</f>
        <v>1</v>
      </c>
      <c r="I427" s="5"/>
      <c r="J427" s="3"/>
      <c r="K427" s="3"/>
      <c r="L427" s="28" t="str">
        <f>(IF(K427="","",(VLOOKUP(K427,'ÜRÜN LİSTESİ'!B:C,2,0))))</f>
        <v/>
      </c>
      <c r="M427" s="29" t="str">
        <f>IF(K427="","",VLOOKUP(K427,'ÜRÜN LİSTESİ'!B:D,3,0))</f>
        <v/>
      </c>
      <c r="N427" s="28" t="str">
        <f>IF(K427="","",VLOOKUP(K427,'ÜRÜN LİSTESİ'!B:F,5,0))</f>
        <v/>
      </c>
      <c r="O427" s="5"/>
      <c r="P427" s="56" t="str">
        <f t="shared" ca="1" si="137"/>
        <v/>
      </c>
      <c r="Q427" s="57"/>
      <c r="R427" s="51" t="str">
        <f>IF(K427="","",
(IF($AK$2&gt;$AL$2,0,IF(K427="","",VLOOKUP(K427,'ÜRÜN LİSTESİ'!B:F,4,0)))))</f>
        <v/>
      </c>
      <c r="S427" s="51" t="str">
        <f t="shared" si="139"/>
        <v/>
      </c>
      <c r="T427" s="58" t="str">
        <f t="shared" ca="1" si="140"/>
        <v/>
      </c>
      <c r="U427" s="54" t="str">
        <f t="shared" ca="1" si="141"/>
        <v/>
      </c>
      <c r="V427" s="23"/>
      <c r="W427" s="54" t="str">
        <f t="shared" ca="1" si="142"/>
        <v/>
      </c>
      <c r="X427" s="54" t="str">
        <f t="shared" ca="1" si="143"/>
        <v/>
      </c>
      <c r="Y427"/>
      <c r="Z427"/>
      <c r="AA427" s="54" t="str">
        <f t="shared" si="144"/>
        <v/>
      </c>
      <c r="AB427" s="89" t="str">
        <f t="shared" ca="1" si="145"/>
        <v/>
      </c>
      <c r="AC427" s="89" t="str">
        <f t="shared" ca="1" si="146"/>
        <v/>
      </c>
      <c r="AD427"/>
      <c r="AE427" s="79" t="e">
        <f t="shared" si="149"/>
        <v>#VALUE!</v>
      </c>
      <c r="AF427" s="79" t="str">
        <f t="shared" si="150"/>
        <v/>
      </c>
      <c r="AG427" s="81" t="str">
        <f t="shared" si="147"/>
        <v/>
      </c>
      <c r="AH427" s="81" t="e">
        <f t="shared" si="151"/>
        <v>#VALUE!</v>
      </c>
      <c r="AI427" s="81" t="str">
        <f t="shared" si="152"/>
        <v/>
      </c>
      <c r="AJ427"/>
      <c r="AK427"/>
      <c r="AL427"/>
      <c r="AM427">
        <f t="shared" si="138"/>
        <v>0</v>
      </c>
      <c r="AN427">
        <f>COUNTIFS($L$1:L427,L427,$O$1:O427,O427)</f>
        <v>0</v>
      </c>
      <c r="AO427">
        <f t="shared" si="148"/>
        <v>0</v>
      </c>
      <c r="AP427">
        <f>COUNTIFS($J$4:J427,"SAYIM",$L$4:L427,L427,$O$4:O427,O427)</f>
        <v>0</v>
      </c>
      <c r="AQ427"/>
      <c r="AR427" s="1" t="str">
        <f>FİLTRE!$H$5</f>
        <v>TÜMÜ</v>
      </c>
      <c r="AS427"/>
      <c r="AU427" s="56">
        <f t="shared" si="153"/>
        <v>0</v>
      </c>
      <c r="AV427" s="54" t="str">
        <f t="shared" ca="1" si="154"/>
        <v/>
      </c>
      <c r="AW427" s="54" t="str">
        <f t="shared" ca="1" si="155"/>
        <v/>
      </c>
    </row>
    <row r="428" spans="2:49" x14ac:dyDescent="0.25">
      <c r="B428" s="1" t="str">
        <f>IF(I428="","",
(IF(N428=FİLTRE!$H$6,2,0)+IF(FİLTRE!$H$6="TOPLAM",2,0))
)</f>
        <v/>
      </c>
      <c r="C428">
        <f ca="1">IF(FİLTRE!$M$5="",9,(IF(U428&gt;=FİLTRE!$M$5,1,0)))</f>
        <v>1</v>
      </c>
      <c r="D428" s="1">
        <f ca="1">IF(FİLTRE!$M$6="",9,(IF('SKT LİSTESİ'!P428&lt;=FİLTRE!$M$6,1,0)))</f>
        <v>0</v>
      </c>
      <c r="E428" s="25" t="str">
        <f>IF(I428="","",(COUNTIFS($L$4:L428,L428)))</f>
        <v/>
      </c>
      <c r="F428" s="13">
        <f ca="1">IF(OR(B428&lt;&gt;2,C428&lt;&gt;1,D428&lt;&gt;1,H428&lt;&gt;1),0,
COUNTIFS($B$4:B428,2,$C$4:C428,1,$D$4:D428,1,$H$4:H428,1))</f>
        <v>0</v>
      </c>
      <c r="G428" s="26" t="str">
        <f>IF(I428="","",(COUNTIF($E$4:E428,E428)))</f>
        <v/>
      </c>
      <c r="H428" s="1">
        <f ca="1">IF(AND(J428="SAYIM",FİLTRE!$H$5="RAFTA",U428&lt;&gt;0),1,0)+
IF(AND(J428="İADE DEPO",FİLTRE!$H$5="İADE DEPO"),1,0)+
IF(FİLTRE!$H$5="TÜMÜ",1,0)+
IF(AND(J428="FİRMA İADE",FİLTRE!$H$5="FİRMA İADE"),1,0)+
IF(AND(J428="İMHA",FİLTRE!$H$5="İMHA"),1,0)</f>
        <v>1</v>
      </c>
      <c r="I428" s="5"/>
      <c r="J428" s="3"/>
      <c r="K428" s="3"/>
      <c r="L428" s="28" t="str">
        <f>(IF(K428="","",(VLOOKUP(K428,'ÜRÜN LİSTESİ'!B:C,2,0))))</f>
        <v/>
      </c>
      <c r="M428" s="29" t="str">
        <f>IF(K428="","",VLOOKUP(K428,'ÜRÜN LİSTESİ'!B:D,3,0))</f>
        <v/>
      </c>
      <c r="N428" s="28" t="str">
        <f>IF(K428="","",VLOOKUP(K428,'ÜRÜN LİSTESİ'!B:F,5,0))</f>
        <v/>
      </c>
      <c r="O428" s="5"/>
      <c r="P428" s="56" t="str">
        <f t="shared" ca="1" si="137"/>
        <v/>
      </c>
      <c r="Q428" s="57"/>
      <c r="R428" s="51" t="str">
        <f>IF(K428="","",
(IF($AK$2&gt;$AL$2,0,IF(K428="","",VLOOKUP(K428,'ÜRÜN LİSTESİ'!B:F,4,0)))))</f>
        <v/>
      </c>
      <c r="S428" s="51" t="str">
        <f t="shared" si="139"/>
        <v/>
      </c>
      <c r="T428" s="58" t="str">
        <f t="shared" ca="1" si="140"/>
        <v/>
      </c>
      <c r="U428" s="54" t="str">
        <f t="shared" ca="1" si="141"/>
        <v/>
      </c>
      <c r="V428" s="23"/>
      <c r="W428" s="54" t="str">
        <f t="shared" ca="1" si="142"/>
        <v/>
      </c>
      <c r="X428" s="54" t="str">
        <f t="shared" ca="1" si="143"/>
        <v/>
      </c>
      <c r="Y428"/>
      <c r="Z428"/>
      <c r="AA428" s="54" t="str">
        <f t="shared" si="144"/>
        <v/>
      </c>
      <c r="AB428" s="89" t="str">
        <f t="shared" ca="1" si="145"/>
        <v/>
      </c>
      <c r="AC428" s="89" t="str">
        <f t="shared" ca="1" si="146"/>
        <v/>
      </c>
      <c r="AD428"/>
      <c r="AE428" s="79" t="e">
        <f t="shared" si="149"/>
        <v>#VALUE!</v>
      </c>
      <c r="AF428" s="79" t="str">
        <f t="shared" si="150"/>
        <v/>
      </c>
      <c r="AG428" s="81" t="str">
        <f t="shared" si="147"/>
        <v/>
      </c>
      <c r="AH428" s="81" t="e">
        <f t="shared" si="151"/>
        <v>#VALUE!</v>
      </c>
      <c r="AI428" s="81" t="str">
        <f t="shared" si="152"/>
        <v/>
      </c>
      <c r="AJ428"/>
      <c r="AK428"/>
      <c r="AL428"/>
      <c r="AM428">
        <f t="shared" si="138"/>
        <v>0</v>
      </c>
      <c r="AN428">
        <f>COUNTIFS($L$1:L428,L428,$O$1:O428,O428)</f>
        <v>0</v>
      </c>
      <c r="AO428">
        <f t="shared" si="148"/>
        <v>0</v>
      </c>
      <c r="AP428">
        <f>COUNTIFS($J$4:J428,"SAYIM",$L$4:L428,L428,$O$4:O428,O428)</f>
        <v>0</v>
      </c>
      <c r="AQ428"/>
      <c r="AR428" s="1" t="str">
        <f>FİLTRE!$H$5</f>
        <v>TÜMÜ</v>
      </c>
      <c r="AS428"/>
      <c r="AU428" s="56">
        <f t="shared" si="153"/>
        <v>0</v>
      </c>
      <c r="AV428" s="54" t="str">
        <f t="shared" ca="1" si="154"/>
        <v/>
      </c>
      <c r="AW428" s="54" t="str">
        <f t="shared" ca="1" si="155"/>
        <v/>
      </c>
    </row>
    <row r="429" spans="2:49" x14ac:dyDescent="0.25">
      <c r="B429" s="1" t="str">
        <f>IF(I429="","",
(IF(N429=FİLTRE!$H$6,2,0)+IF(FİLTRE!$H$6="TOPLAM",2,0))
)</f>
        <v/>
      </c>
      <c r="C429">
        <f ca="1">IF(FİLTRE!$M$5="",9,(IF(U429&gt;=FİLTRE!$M$5,1,0)))</f>
        <v>1</v>
      </c>
      <c r="D429" s="1">
        <f ca="1">IF(FİLTRE!$M$6="",9,(IF('SKT LİSTESİ'!P429&lt;=FİLTRE!$M$6,1,0)))</f>
        <v>0</v>
      </c>
      <c r="E429" s="25" t="str">
        <f>IF(I429="","",(COUNTIFS($L$4:L429,L429)))</f>
        <v/>
      </c>
      <c r="F429" s="13">
        <f ca="1">IF(OR(B429&lt;&gt;2,C429&lt;&gt;1,D429&lt;&gt;1,H429&lt;&gt;1),0,
COUNTIFS($B$4:B429,2,$C$4:C429,1,$D$4:D429,1,$H$4:H429,1))</f>
        <v>0</v>
      </c>
      <c r="G429" s="26" t="str">
        <f>IF(I429="","",(COUNTIF($E$4:E429,E429)))</f>
        <v/>
      </c>
      <c r="H429" s="1">
        <f ca="1">IF(AND(J429="SAYIM",FİLTRE!$H$5="RAFTA",U429&lt;&gt;0),1,0)+
IF(AND(J429="İADE DEPO",FİLTRE!$H$5="İADE DEPO"),1,0)+
IF(FİLTRE!$H$5="TÜMÜ",1,0)+
IF(AND(J429="FİRMA İADE",FİLTRE!$H$5="FİRMA İADE"),1,0)+
IF(AND(J429="İMHA",FİLTRE!$H$5="İMHA"),1,0)</f>
        <v>1</v>
      </c>
      <c r="I429" s="5"/>
      <c r="J429" s="3"/>
      <c r="K429" s="3"/>
      <c r="L429" s="28" t="str">
        <f>(IF(K429="","",(VLOOKUP(K429,'ÜRÜN LİSTESİ'!B:C,2,0))))</f>
        <v/>
      </c>
      <c r="M429" s="29" t="str">
        <f>IF(K429="","",VLOOKUP(K429,'ÜRÜN LİSTESİ'!B:D,3,0))</f>
        <v/>
      </c>
      <c r="N429" s="28" t="str">
        <f>IF(K429="","",VLOOKUP(K429,'ÜRÜN LİSTESİ'!B:F,5,0))</f>
        <v/>
      </c>
      <c r="O429" s="5"/>
      <c r="P429" s="56" t="str">
        <f t="shared" ca="1" si="137"/>
        <v/>
      </c>
      <c r="Q429" s="57"/>
      <c r="R429" s="51" t="str">
        <f>IF(K429="","",
(IF($AK$2&gt;$AL$2,0,IF(K429="","",VLOOKUP(K429,'ÜRÜN LİSTESİ'!B:F,4,0)))))</f>
        <v/>
      </c>
      <c r="S429" s="51" t="str">
        <f t="shared" si="139"/>
        <v/>
      </c>
      <c r="T429" s="58" t="str">
        <f t="shared" ca="1" si="140"/>
        <v/>
      </c>
      <c r="U429" s="54" t="str">
        <f t="shared" ca="1" si="141"/>
        <v/>
      </c>
      <c r="V429" s="23"/>
      <c r="W429" s="54" t="str">
        <f t="shared" ca="1" si="142"/>
        <v/>
      </c>
      <c r="X429" s="54" t="str">
        <f t="shared" ca="1" si="143"/>
        <v/>
      </c>
      <c r="Y429"/>
      <c r="Z429"/>
      <c r="AA429" s="54" t="str">
        <f t="shared" si="144"/>
        <v/>
      </c>
      <c r="AB429" s="89" t="str">
        <f t="shared" ca="1" si="145"/>
        <v/>
      </c>
      <c r="AC429" s="89" t="str">
        <f t="shared" ca="1" si="146"/>
        <v/>
      </c>
      <c r="AD429"/>
      <c r="AE429" s="79" t="e">
        <f t="shared" si="149"/>
        <v>#VALUE!</v>
      </c>
      <c r="AF429" s="79" t="str">
        <f t="shared" si="150"/>
        <v/>
      </c>
      <c r="AG429" s="81" t="str">
        <f t="shared" si="147"/>
        <v/>
      </c>
      <c r="AH429" s="81" t="e">
        <f t="shared" si="151"/>
        <v>#VALUE!</v>
      </c>
      <c r="AI429" s="81" t="str">
        <f t="shared" si="152"/>
        <v/>
      </c>
      <c r="AJ429"/>
      <c r="AK429"/>
      <c r="AL429"/>
      <c r="AM429">
        <f t="shared" si="138"/>
        <v>0</v>
      </c>
      <c r="AN429">
        <f>COUNTIFS($L$1:L429,L429,$O$1:O429,O429)</f>
        <v>0</v>
      </c>
      <c r="AO429">
        <f t="shared" si="148"/>
        <v>0</v>
      </c>
      <c r="AP429">
        <f>COUNTIFS($J$4:J429,"SAYIM",$L$4:L429,L429,$O$4:O429,O429)</f>
        <v>0</v>
      </c>
      <c r="AQ429"/>
      <c r="AR429" s="1" t="str">
        <f>FİLTRE!$H$5</f>
        <v>TÜMÜ</v>
      </c>
      <c r="AS429"/>
      <c r="AU429" s="56">
        <f t="shared" si="153"/>
        <v>0</v>
      </c>
      <c r="AV429" s="54" t="str">
        <f t="shared" ca="1" si="154"/>
        <v/>
      </c>
      <c r="AW429" s="54" t="str">
        <f t="shared" ca="1" si="155"/>
        <v/>
      </c>
    </row>
    <row r="430" spans="2:49" x14ac:dyDescent="0.25">
      <c r="B430" s="1" t="str">
        <f>IF(I430="","",
(IF(N430=FİLTRE!$H$6,2,0)+IF(FİLTRE!$H$6="TOPLAM",2,0))
)</f>
        <v/>
      </c>
      <c r="C430">
        <f ca="1">IF(FİLTRE!$M$5="",9,(IF(U430&gt;=FİLTRE!$M$5,1,0)))</f>
        <v>1</v>
      </c>
      <c r="D430" s="1">
        <f ca="1">IF(FİLTRE!$M$6="",9,(IF('SKT LİSTESİ'!P430&lt;=FİLTRE!$M$6,1,0)))</f>
        <v>0</v>
      </c>
      <c r="E430" s="25" t="str">
        <f>IF(I430="","",(COUNTIFS($L$4:L430,L430)))</f>
        <v/>
      </c>
      <c r="F430" s="13">
        <f ca="1">IF(OR(B430&lt;&gt;2,C430&lt;&gt;1,D430&lt;&gt;1,H430&lt;&gt;1),0,
COUNTIFS($B$4:B430,2,$C$4:C430,1,$D$4:D430,1,$H$4:H430,1))</f>
        <v>0</v>
      </c>
      <c r="G430" s="26" t="str">
        <f>IF(I430="","",(COUNTIF($E$4:E430,E430)))</f>
        <v/>
      </c>
      <c r="H430" s="1">
        <f ca="1">IF(AND(J430="SAYIM",FİLTRE!$H$5="RAFTA",U430&lt;&gt;0),1,0)+
IF(AND(J430="İADE DEPO",FİLTRE!$H$5="İADE DEPO"),1,0)+
IF(FİLTRE!$H$5="TÜMÜ",1,0)+
IF(AND(J430="FİRMA İADE",FİLTRE!$H$5="FİRMA İADE"),1,0)+
IF(AND(J430="İMHA",FİLTRE!$H$5="İMHA"),1,0)</f>
        <v>1</v>
      </c>
      <c r="I430" s="5"/>
      <c r="J430" s="3"/>
      <c r="K430" s="3"/>
      <c r="L430" s="28" t="str">
        <f>(IF(K430="","",(VLOOKUP(K430,'ÜRÜN LİSTESİ'!B:C,2,0))))</f>
        <v/>
      </c>
      <c r="M430" s="29" t="str">
        <f>IF(K430="","",VLOOKUP(K430,'ÜRÜN LİSTESİ'!B:D,3,0))</f>
        <v/>
      </c>
      <c r="N430" s="28" t="str">
        <f>IF(K430="","",VLOOKUP(K430,'ÜRÜN LİSTESİ'!B:F,5,0))</f>
        <v/>
      </c>
      <c r="O430" s="5"/>
      <c r="P430" s="56" t="str">
        <f t="shared" ca="1" si="137"/>
        <v/>
      </c>
      <c r="Q430" s="57"/>
      <c r="R430" s="51" t="str">
        <f>IF(K430="","",
(IF($AK$2&gt;$AL$2,0,IF(K430="","",VLOOKUP(K430,'ÜRÜN LİSTESİ'!B:F,4,0)))))</f>
        <v/>
      </c>
      <c r="S430" s="51" t="str">
        <f t="shared" si="139"/>
        <v/>
      </c>
      <c r="T430" s="58" t="str">
        <f t="shared" ca="1" si="140"/>
        <v/>
      </c>
      <c r="U430" s="54" t="str">
        <f t="shared" ca="1" si="141"/>
        <v/>
      </c>
      <c r="V430" s="23"/>
      <c r="W430" s="54" t="str">
        <f t="shared" ca="1" si="142"/>
        <v/>
      </c>
      <c r="X430" s="54" t="str">
        <f t="shared" ca="1" si="143"/>
        <v/>
      </c>
      <c r="Y430"/>
      <c r="Z430"/>
      <c r="AA430" s="54" t="str">
        <f t="shared" si="144"/>
        <v/>
      </c>
      <c r="AB430" s="89" t="str">
        <f t="shared" ca="1" si="145"/>
        <v/>
      </c>
      <c r="AC430" s="89" t="str">
        <f t="shared" ca="1" si="146"/>
        <v/>
      </c>
      <c r="AD430"/>
      <c r="AE430" s="79" t="e">
        <f t="shared" si="149"/>
        <v>#VALUE!</v>
      </c>
      <c r="AF430" s="79" t="str">
        <f t="shared" si="150"/>
        <v/>
      </c>
      <c r="AG430" s="81" t="str">
        <f t="shared" si="147"/>
        <v/>
      </c>
      <c r="AH430" s="81" t="e">
        <f t="shared" si="151"/>
        <v>#VALUE!</v>
      </c>
      <c r="AI430" s="81" t="str">
        <f t="shared" si="152"/>
        <v/>
      </c>
      <c r="AJ430"/>
      <c r="AK430"/>
      <c r="AL430"/>
      <c r="AM430">
        <f t="shared" si="138"/>
        <v>0</v>
      </c>
      <c r="AN430">
        <f>COUNTIFS($L$1:L430,L430,$O$1:O430,O430)</f>
        <v>0</v>
      </c>
      <c r="AO430">
        <f t="shared" si="148"/>
        <v>0</v>
      </c>
      <c r="AP430">
        <f>COUNTIFS($J$4:J430,"SAYIM",$L$4:L430,L430,$O$4:O430,O430)</f>
        <v>0</v>
      </c>
      <c r="AQ430"/>
      <c r="AR430" s="1" t="str">
        <f>FİLTRE!$H$5</f>
        <v>TÜMÜ</v>
      </c>
      <c r="AS430"/>
      <c r="AU430" s="56">
        <f t="shared" si="153"/>
        <v>0</v>
      </c>
      <c r="AV430" s="54" t="str">
        <f t="shared" ca="1" si="154"/>
        <v/>
      </c>
      <c r="AW430" s="54" t="str">
        <f t="shared" ca="1" si="155"/>
        <v/>
      </c>
    </row>
    <row r="431" spans="2:49" x14ac:dyDescent="0.25">
      <c r="B431" s="1" t="str">
        <f>IF(I431="","",
(IF(N431=FİLTRE!$H$6,2,0)+IF(FİLTRE!$H$6="TOPLAM",2,0))
)</f>
        <v/>
      </c>
      <c r="C431">
        <f ca="1">IF(FİLTRE!$M$5="",9,(IF(U431&gt;=FİLTRE!$M$5,1,0)))</f>
        <v>1</v>
      </c>
      <c r="D431" s="1">
        <f ca="1">IF(FİLTRE!$M$6="",9,(IF('SKT LİSTESİ'!P431&lt;=FİLTRE!$M$6,1,0)))</f>
        <v>0</v>
      </c>
      <c r="E431" s="25" t="str">
        <f>IF(I431="","",(COUNTIFS($L$4:L431,L431)))</f>
        <v/>
      </c>
      <c r="F431" s="13">
        <f ca="1">IF(OR(B431&lt;&gt;2,C431&lt;&gt;1,D431&lt;&gt;1,H431&lt;&gt;1),0,
COUNTIFS($B$4:B431,2,$C$4:C431,1,$D$4:D431,1,$H$4:H431,1))</f>
        <v>0</v>
      </c>
      <c r="G431" s="26" t="str">
        <f>IF(I431="","",(COUNTIF($E$4:E431,E431)))</f>
        <v/>
      </c>
      <c r="H431" s="1">
        <f ca="1">IF(AND(J431="SAYIM",FİLTRE!$H$5="RAFTA",U431&lt;&gt;0),1,0)+
IF(AND(J431="İADE DEPO",FİLTRE!$H$5="İADE DEPO"),1,0)+
IF(FİLTRE!$H$5="TÜMÜ",1,0)+
IF(AND(J431="FİRMA İADE",FİLTRE!$H$5="FİRMA İADE"),1,0)+
IF(AND(J431="İMHA",FİLTRE!$H$5="İMHA"),1,0)</f>
        <v>1</v>
      </c>
      <c r="I431" s="5"/>
      <c r="J431" s="3"/>
      <c r="K431" s="3"/>
      <c r="L431" s="28" t="str">
        <f>(IF(K431="","",(VLOOKUP(K431,'ÜRÜN LİSTESİ'!B:C,2,0))))</f>
        <v/>
      </c>
      <c r="M431" s="29" t="str">
        <f>IF(K431="","",VLOOKUP(K431,'ÜRÜN LİSTESİ'!B:D,3,0))</f>
        <v/>
      </c>
      <c r="N431" s="28" t="str">
        <f>IF(K431="","",VLOOKUP(K431,'ÜRÜN LİSTESİ'!B:F,5,0))</f>
        <v/>
      </c>
      <c r="O431" s="5"/>
      <c r="P431" s="56" t="str">
        <f t="shared" ca="1" si="137"/>
        <v/>
      </c>
      <c r="Q431" s="57"/>
      <c r="R431" s="51" t="str">
        <f>IF(K431="","",
(IF($AK$2&gt;$AL$2,0,IF(K431="","",VLOOKUP(K431,'ÜRÜN LİSTESİ'!B:F,4,0)))))</f>
        <v/>
      </c>
      <c r="S431" s="51" t="str">
        <f t="shared" si="139"/>
        <v/>
      </c>
      <c r="T431" s="58" t="str">
        <f t="shared" ca="1" si="140"/>
        <v/>
      </c>
      <c r="U431" s="54" t="str">
        <f t="shared" ca="1" si="141"/>
        <v/>
      </c>
      <c r="V431" s="23"/>
      <c r="W431" s="54" t="str">
        <f t="shared" ca="1" si="142"/>
        <v/>
      </c>
      <c r="X431" s="54" t="str">
        <f t="shared" ca="1" si="143"/>
        <v/>
      </c>
      <c r="Y431"/>
      <c r="Z431"/>
      <c r="AA431" s="54" t="str">
        <f t="shared" si="144"/>
        <v/>
      </c>
      <c r="AB431" s="89" t="str">
        <f t="shared" ca="1" si="145"/>
        <v/>
      </c>
      <c r="AC431" s="89" t="str">
        <f t="shared" ca="1" si="146"/>
        <v/>
      </c>
      <c r="AD431"/>
      <c r="AE431" s="79" t="e">
        <f t="shared" si="149"/>
        <v>#VALUE!</v>
      </c>
      <c r="AF431" s="79" t="str">
        <f t="shared" si="150"/>
        <v/>
      </c>
      <c r="AG431" s="81" t="str">
        <f t="shared" si="147"/>
        <v/>
      </c>
      <c r="AH431" s="81" t="e">
        <f t="shared" si="151"/>
        <v>#VALUE!</v>
      </c>
      <c r="AI431" s="81" t="str">
        <f t="shared" si="152"/>
        <v/>
      </c>
      <c r="AJ431"/>
      <c r="AK431"/>
      <c r="AL431"/>
      <c r="AM431">
        <f t="shared" si="138"/>
        <v>0</v>
      </c>
      <c r="AN431">
        <f>COUNTIFS($L$1:L431,L431,$O$1:O431,O431)</f>
        <v>0</v>
      </c>
      <c r="AO431">
        <f t="shared" si="148"/>
        <v>0</v>
      </c>
      <c r="AP431">
        <f>COUNTIFS($J$4:J431,"SAYIM",$L$4:L431,L431,$O$4:O431,O431)</f>
        <v>0</v>
      </c>
      <c r="AQ431"/>
      <c r="AR431" s="1" t="str">
        <f>FİLTRE!$H$5</f>
        <v>TÜMÜ</v>
      </c>
      <c r="AS431"/>
      <c r="AU431" s="56">
        <f t="shared" si="153"/>
        <v>0</v>
      </c>
      <c r="AV431" s="54" t="str">
        <f t="shared" ca="1" si="154"/>
        <v/>
      </c>
      <c r="AW431" s="54" t="str">
        <f t="shared" ca="1" si="155"/>
        <v/>
      </c>
    </row>
    <row r="432" spans="2:49" x14ac:dyDescent="0.25">
      <c r="B432" s="1" t="str">
        <f>IF(I432="","",
(IF(N432=FİLTRE!$H$6,2,0)+IF(FİLTRE!$H$6="TOPLAM",2,0))
)</f>
        <v/>
      </c>
      <c r="C432">
        <f ca="1">IF(FİLTRE!$M$5="",9,(IF(U432&gt;=FİLTRE!$M$5,1,0)))</f>
        <v>1</v>
      </c>
      <c r="D432" s="1">
        <f ca="1">IF(FİLTRE!$M$6="",9,(IF('SKT LİSTESİ'!P432&lt;=FİLTRE!$M$6,1,0)))</f>
        <v>0</v>
      </c>
      <c r="E432" s="25" t="str">
        <f>IF(I432="","",(COUNTIFS($L$4:L432,L432)))</f>
        <v/>
      </c>
      <c r="F432" s="13">
        <f ca="1">IF(OR(B432&lt;&gt;2,C432&lt;&gt;1,D432&lt;&gt;1,H432&lt;&gt;1),0,
COUNTIFS($B$4:B432,2,$C$4:C432,1,$D$4:D432,1,$H$4:H432,1))</f>
        <v>0</v>
      </c>
      <c r="G432" s="26" t="str">
        <f>IF(I432="","",(COUNTIF($E$4:E432,E432)))</f>
        <v/>
      </c>
      <c r="H432" s="1">
        <f ca="1">IF(AND(J432="SAYIM",FİLTRE!$H$5="RAFTA",U432&lt;&gt;0),1,0)+
IF(AND(J432="İADE DEPO",FİLTRE!$H$5="İADE DEPO"),1,0)+
IF(FİLTRE!$H$5="TÜMÜ",1,0)+
IF(AND(J432="FİRMA İADE",FİLTRE!$H$5="FİRMA İADE"),1,0)+
IF(AND(J432="İMHA",FİLTRE!$H$5="İMHA"),1,0)</f>
        <v>1</v>
      </c>
      <c r="I432" s="5"/>
      <c r="J432" s="3"/>
      <c r="K432" s="3"/>
      <c r="L432" s="28" t="str">
        <f>(IF(K432="","",(VLOOKUP(K432,'ÜRÜN LİSTESİ'!B:C,2,0))))</f>
        <v/>
      </c>
      <c r="M432" s="29" t="str">
        <f>IF(K432="","",VLOOKUP(K432,'ÜRÜN LİSTESİ'!B:D,3,0))</f>
        <v/>
      </c>
      <c r="N432" s="28" t="str">
        <f>IF(K432="","",VLOOKUP(K432,'ÜRÜN LİSTESİ'!B:F,5,0))</f>
        <v/>
      </c>
      <c r="O432" s="5"/>
      <c r="P432" s="56" t="str">
        <f t="shared" ca="1" si="137"/>
        <v/>
      </c>
      <c r="Q432" s="57"/>
      <c r="R432" s="51" t="str">
        <f>IF(K432="","",
(IF($AK$2&gt;$AL$2,0,IF(K432="","",VLOOKUP(K432,'ÜRÜN LİSTESİ'!B:F,4,0)))))</f>
        <v/>
      </c>
      <c r="S432" s="51" t="str">
        <f t="shared" si="139"/>
        <v/>
      </c>
      <c r="T432" s="58" t="str">
        <f t="shared" ca="1" si="140"/>
        <v/>
      </c>
      <c r="U432" s="54" t="str">
        <f t="shared" ca="1" si="141"/>
        <v/>
      </c>
      <c r="V432" s="23"/>
      <c r="W432" s="54" t="str">
        <f t="shared" ca="1" si="142"/>
        <v/>
      </c>
      <c r="X432" s="54" t="str">
        <f t="shared" ca="1" si="143"/>
        <v/>
      </c>
      <c r="Y432"/>
      <c r="Z432"/>
      <c r="AA432" s="54" t="str">
        <f t="shared" si="144"/>
        <v/>
      </c>
      <c r="AB432" s="89" t="str">
        <f t="shared" ca="1" si="145"/>
        <v/>
      </c>
      <c r="AC432" s="89" t="str">
        <f t="shared" ca="1" si="146"/>
        <v/>
      </c>
      <c r="AD432"/>
      <c r="AE432" s="79" t="e">
        <f t="shared" si="149"/>
        <v>#VALUE!</v>
      </c>
      <c r="AF432" s="79" t="str">
        <f t="shared" si="150"/>
        <v/>
      </c>
      <c r="AG432" s="81" t="str">
        <f t="shared" si="147"/>
        <v/>
      </c>
      <c r="AH432" s="81" t="e">
        <f t="shared" si="151"/>
        <v>#VALUE!</v>
      </c>
      <c r="AI432" s="81" t="str">
        <f t="shared" si="152"/>
        <v/>
      </c>
      <c r="AJ432"/>
      <c r="AK432"/>
      <c r="AL432"/>
      <c r="AM432">
        <f t="shared" si="138"/>
        <v>0</v>
      </c>
      <c r="AN432">
        <f>COUNTIFS($L$1:L432,L432,$O$1:O432,O432)</f>
        <v>0</v>
      </c>
      <c r="AO432">
        <f t="shared" si="148"/>
        <v>0</v>
      </c>
      <c r="AP432">
        <f>COUNTIFS($J$4:J432,"SAYIM",$L$4:L432,L432,$O$4:O432,O432)</f>
        <v>0</v>
      </c>
      <c r="AQ432"/>
      <c r="AR432" s="1" t="str">
        <f>FİLTRE!$H$5</f>
        <v>TÜMÜ</v>
      </c>
      <c r="AS432"/>
      <c r="AU432" s="56">
        <f t="shared" si="153"/>
        <v>0</v>
      </c>
      <c r="AV432" s="54" t="str">
        <f t="shared" ca="1" si="154"/>
        <v/>
      </c>
      <c r="AW432" s="54" t="str">
        <f t="shared" ca="1" si="155"/>
        <v/>
      </c>
    </row>
    <row r="433" spans="2:49" x14ac:dyDescent="0.25">
      <c r="B433" s="1" t="str">
        <f>IF(I433="","",
(IF(N433=FİLTRE!$H$6,2,0)+IF(FİLTRE!$H$6="TOPLAM",2,0))
)</f>
        <v/>
      </c>
      <c r="C433">
        <f ca="1">IF(FİLTRE!$M$5="",9,(IF(U433&gt;=FİLTRE!$M$5,1,0)))</f>
        <v>1</v>
      </c>
      <c r="D433" s="1">
        <f ca="1">IF(FİLTRE!$M$6="",9,(IF('SKT LİSTESİ'!P433&lt;=FİLTRE!$M$6,1,0)))</f>
        <v>0</v>
      </c>
      <c r="E433" s="25" t="str">
        <f>IF(I433="","",(COUNTIFS($L$4:L433,L433)))</f>
        <v/>
      </c>
      <c r="F433" s="13">
        <f ca="1">IF(OR(B433&lt;&gt;2,C433&lt;&gt;1,D433&lt;&gt;1,H433&lt;&gt;1),0,
COUNTIFS($B$4:B433,2,$C$4:C433,1,$D$4:D433,1,$H$4:H433,1))</f>
        <v>0</v>
      </c>
      <c r="G433" s="26" t="str">
        <f>IF(I433="","",(COUNTIF($E$4:E433,E433)))</f>
        <v/>
      </c>
      <c r="H433" s="1">
        <f ca="1">IF(AND(J433="SAYIM",FİLTRE!$H$5="RAFTA",U433&lt;&gt;0),1,0)+
IF(AND(J433="İADE DEPO",FİLTRE!$H$5="İADE DEPO"),1,0)+
IF(FİLTRE!$H$5="TÜMÜ",1,0)+
IF(AND(J433="FİRMA İADE",FİLTRE!$H$5="FİRMA İADE"),1,0)+
IF(AND(J433="İMHA",FİLTRE!$H$5="İMHA"),1,0)</f>
        <v>1</v>
      </c>
      <c r="I433" s="5"/>
      <c r="J433" s="3"/>
      <c r="K433" s="3"/>
      <c r="L433" s="28" t="str">
        <f>(IF(K433="","",(VLOOKUP(K433,'ÜRÜN LİSTESİ'!B:C,2,0))))</f>
        <v/>
      </c>
      <c r="M433" s="29" t="str">
        <f>IF(K433="","",VLOOKUP(K433,'ÜRÜN LİSTESİ'!B:D,3,0))</f>
        <v/>
      </c>
      <c r="N433" s="28" t="str">
        <f>IF(K433="","",VLOOKUP(K433,'ÜRÜN LİSTESİ'!B:F,5,0))</f>
        <v/>
      </c>
      <c r="O433" s="5"/>
      <c r="P433" s="56" t="str">
        <f t="shared" ca="1" si="137"/>
        <v/>
      </c>
      <c r="Q433" s="57"/>
      <c r="R433" s="51" t="str">
        <f>IF(K433="","",
(IF($AK$2&gt;$AL$2,0,IF(K433="","",VLOOKUP(K433,'ÜRÜN LİSTESİ'!B:F,4,0)))))</f>
        <v/>
      </c>
      <c r="S433" s="51" t="str">
        <f t="shared" si="139"/>
        <v/>
      </c>
      <c r="T433" s="58" t="str">
        <f t="shared" ca="1" si="140"/>
        <v/>
      </c>
      <c r="U433" s="54" t="str">
        <f t="shared" ca="1" si="141"/>
        <v/>
      </c>
      <c r="V433" s="23"/>
      <c r="W433" s="54" t="str">
        <f t="shared" ca="1" si="142"/>
        <v/>
      </c>
      <c r="X433" s="54" t="str">
        <f t="shared" ca="1" si="143"/>
        <v/>
      </c>
      <c r="Y433"/>
      <c r="Z433"/>
      <c r="AA433" s="54" t="str">
        <f t="shared" si="144"/>
        <v/>
      </c>
      <c r="AB433" s="89" t="str">
        <f t="shared" ca="1" si="145"/>
        <v/>
      </c>
      <c r="AC433" s="89" t="str">
        <f t="shared" ca="1" si="146"/>
        <v/>
      </c>
      <c r="AD433"/>
      <c r="AE433" s="79" t="e">
        <f t="shared" si="149"/>
        <v>#VALUE!</v>
      </c>
      <c r="AF433" s="79" t="str">
        <f t="shared" si="150"/>
        <v/>
      </c>
      <c r="AG433" s="81" t="str">
        <f t="shared" si="147"/>
        <v/>
      </c>
      <c r="AH433" s="81" t="e">
        <f t="shared" si="151"/>
        <v>#VALUE!</v>
      </c>
      <c r="AI433" s="81" t="str">
        <f t="shared" si="152"/>
        <v/>
      </c>
      <c r="AJ433"/>
      <c r="AK433"/>
      <c r="AL433"/>
      <c r="AM433">
        <f t="shared" si="138"/>
        <v>0</v>
      </c>
      <c r="AN433">
        <f>COUNTIFS($L$1:L433,L433,$O$1:O433,O433)</f>
        <v>0</v>
      </c>
      <c r="AO433">
        <f t="shared" si="148"/>
        <v>0</v>
      </c>
      <c r="AP433">
        <f>COUNTIFS($J$4:J433,"SAYIM",$L$4:L433,L433,$O$4:O433,O433)</f>
        <v>0</v>
      </c>
      <c r="AQ433"/>
      <c r="AR433" s="1" t="str">
        <f>FİLTRE!$H$5</f>
        <v>TÜMÜ</v>
      </c>
      <c r="AS433"/>
      <c r="AU433" s="56">
        <f t="shared" si="153"/>
        <v>0</v>
      </c>
      <c r="AV433" s="54" t="str">
        <f t="shared" ca="1" si="154"/>
        <v/>
      </c>
      <c r="AW433" s="54" t="str">
        <f t="shared" ca="1" si="155"/>
        <v/>
      </c>
    </row>
    <row r="434" spans="2:49" x14ac:dyDescent="0.25">
      <c r="B434" s="1" t="str">
        <f>IF(I434="","",
(IF(N434=FİLTRE!$H$6,2,0)+IF(FİLTRE!$H$6="TOPLAM",2,0))
)</f>
        <v/>
      </c>
      <c r="C434">
        <f ca="1">IF(FİLTRE!$M$5="",9,(IF(U434&gt;=FİLTRE!$M$5,1,0)))</f>
        <v>1</v>
      </c>
      <c r="D434" s="1">
        <f ca="1">IF(FİLTRE!$M$6="",9,(IF('SKT LİSTESİ'!P434&lt;=FİLTRE!$M$6,1,0)))</f>
        <v>0</v>
      </c>
      <c r="E434" s="25" t="str">
        <f>IF(I434="","",(COUNTIFS($L$4:L434,L434)))</f>
        <v/>
      </c>
      <c r="F434" s="13">
        <f ca="1">IF(OR(B434&lt;&gt;2,C434&lt;&gt;1,D434&lt;&gt;1,H434&lt;&gt;1),0,
COUNTIFS($B$4:B434,2,$C$4:C434,1,$D$4:D434,1,$H$4:H434,1))</f>
        <v>0</v>
      </c>
      <c r="G434" s="26" t="str">
        <f>IF(I434="","",(COUNTIF($E$4:E434,E434)))</f>
        <v/>
      </c>
      <c r="H434" s="1">
        <f ca="1">IF(AND(J434="SAYIM",FİLTRE!$H$5="RAFTA",U434&lt;&gt;0),1,0)+
IF(AND(J434="İADE DEPO",FİLTRE!$H$5="İADE DEPO"),1,0)+
IF(FİLTRE!$H$5="TÜMÜ",1,0)+
IF(AND(J434="FİRMA İADE",FİLTRE!$H$5="FİRMA İADE"),1,0)+
IF(AND(J434="İMHA",FİLTRE!$H$5="İMHA"),1,0)</f>
        <v>1</v>
      </c>
      <c r="I434" s="5"/>
      <c r="J434" s="3"/>
      <c r="K434" s="3"/>
      <c r="L434" s="28" t="str">
        <f>(IF(K434="","",(VLOOKUP(K434,'ÜRÜN LİSTESİ'!B:C,2,0))))</f>
        <v/>
      </c>
      <c r="M434" s="29" t="str">
        <f>IF(K434="","",VLOOKUP(K434,'ÜRÜN LİSTESİ'!B:D,3,0))</f>
        <v/>
      </c>
      <c r="N434" s="28" t="str">
        <f>IF(K434="","",VLOOKUP(K434,'ÜRÜN LİSTESİ'!B:F,5,0))</f>
        <v/>
      </c>
      <c r="O434" s="5"/>
      <c r="P434" s="56" t="str">
        <f t="shared" ca="1" si="137"/>
        <v/>
      </c>
      <c r="Q434" s="57"/>
      <c r="R434" s="51" t="str">
        <f>IF(K434="","",
(IF($AK$2&gt;$AL$2,0,IF(K434="","",VLOOKUP(K434,'ÜRÜN LİSTESİ'!B:F,4,0)))))</f>
        <v/>
      </c>
      <c r="S434" s="51" t="str">
        <f t="shared" si="139"/>
        <v/>
      </c>
      <c r="T434" s="58" t="str">
        <f t="shared" ca="1" si="140"/>
        <v/>
      </c>
      <c r="U434" s="54" t="str">
        <f t="shared" ca="1" si="141"/>
        <v/>
      </c>
      <c r="V434" s="23"/>
      <c r="W434" s="54" t="str">
        <f t="shared" ca="1" si="142"/>
        <v/>
      </c>
      <c r="X434" s="54" t="str">
        <f t="shared" ca="1" si="143"/>
        <v/>
      </c>
      <c r="Y434"/>
      <c r="Z434"/>
      <c r="AA434" s="54" t="str">
        <f t="shared" si="144"/>
        <v/>
      </c>
      <c r="AB434" s="89" t="str">
        <f t="shared" ca="1" si="145"/>
        <v/>
      </c>
      <c r="AC434" s="89" t="str">
        <f t="shared" ca="1" si="146"/>
        <v/>
      </c>
      <c r="AD434"/>
      <c r="AE434" s="79" t="e">
        <f t="shared" si="149"/>
        <v>#VALUE!</v>
      </c>
      <c r="AF434" s="79" t="str">
        <f t="shared" si="150"/>
        <v/>
      </c>
      <c r="AG434" s="81" t="str">
        <f t="shared" si="147"/>
        <v/>
      </c>
      <c r="AH434" s="81" t="e">
        <f t="shared" si="151"/>
        <v>#VALUE!</v>
      </c>
      <c r="AI434" s="81" t="str">
        <f t="shared" si="152"/>
        <v/>
      </c>
      <c r="AJ434"/>
      <c r="AK434"/>
      <c r="AL434"/>
      <c r="AM434">
        <f t="shared" si="138"/>
        <v>0</v>
      </c>
      <c r="AN434">
        <f>COUNTIFS($L$1:L434,L434,$O$1:O434,O434)</f>
        <v>0</v>
      </c>
      <c r="AO434">
        <f t="shared" si="148"/>
        <v>0</v>
      </c>
      <c r="AP434">
        <f>COUNTIFS($J$4:J434,"SAYIM",$L$4:L434,L434,$O$4:O434,O434)</f>
        <v>0</v>
      </c>
      <c r="AQ434"/>
      <c r="AR434" s="1" t="str">
        <f>FİLTRE!$H$5</f>
        <v>TÜMÜ</v>
      </c>
      <c r="AS434"/>
      <c r="AU434" s="56">
        <f t="shared" si="153"/>
        <v>0</v>
      </c>
      <c r="AV434" s="54" t="str">
        <f t="shared" ca="1" si="154"/>
        <v/>
      </c>
      <c r="AW434" s="54" t="str">
        <f t="shared" ca="1" si="155"/>
        <v/>
      </c>
    </row>
    <row r="435" spans="2:49" x14ac:dyDescent="0.25">
      <c r="B435" s="1" t="str">
        <f>IF(I435="","",
(IF(N435=FİLTRE!$H$6,2,0)+IF(FİLTRE!$H$6="TOPLAM",2,0))
)</f>
        <v/>
      </c>
      <c r="C435">
        <f ca="1">IF(FİLTRE!$M$5="",9,(IF(U435&gt;=FİLTRE!$M$5,1,0)))</f>
        <v>1</v>
      </c>
      <c r="D435" s="1">
        <f ca="1">IF(FİLTRE!$M$6="",9,(IF('SKT LİSTESİ'!P435&lt;=FİLTRE!$M$6,1,0)))</f>
        <v>0</v>
      </c>
      <c r="E435" s="25" t="str">
        <f>IF(I435="","",(COUNTIFS($L$4:L435,L435)))</f>
        <v/>
      </c>
      <c r="F435" s="13">
        <f ca="1">IF(OR(B435&lt;&gt;2,C435&lt;&gt;1,D435&lt;&gt;1,H435&lt;&gt;1),0,
COUNTIFS($B$4:B435,2,$C$4:C435,1,$D$4:D435,1,$H$4:H435,1))</f>
        <v>0</v>
      </c>
      <c r="G435" s="26" t="str">
        <f>IF(I435="","",(COUNTIF($E$4:E435,E435)))</f>
        <v/>
      </c>
      <c r="H435" s="1">
        <f ca="1">IF(AND(J435="SAYIM",FİLTRE!$H$5="RAFTA",U435&lt;&gt;0),1,0)+
IF(AND(J435="İADE DEPO",FİLTRE!$H$5="İADE DEPO"),1,0)+
IF(FİLTRE!$H$5="TÜMÜ",1,0)+
IF(AND(J435="FİRMA İADE",FİLTRE!$H$5="FİRMA İADE"),1,0)+
IF(AND(J435="İMHA",FİLTRE!$H$5="İMHA"),1,0)</f>
        <v>1</v>
      </c>
      <c r="I435" s="5"/>
      <c r="J435" s="3"/>
      <c r="K435" s="3"/>
      <c r="L435" s="28" t="str">
        <f>(IF(K435="","",(VLOOKUP(K435,'ÜRÜN LİSTESİ'!B:C,2,0))))</f>
        <v/>
      </c>
      <c r="M435" s="29" t="str">
        <f>IF(K435="","",VLOOKUP(K435,'ÜRÜN LİSTESİ'!B:D,3,0))</f>
        <v/>
      </c>
      <c r="N435" s="28" t="str">
        <f>IF(K435="","",VLOOKUP(K435,'ÜRÜN LİSTESİ'!B:F,5,0))</f>
        <v/>
      </c>
      <c r="O435" s="5"/>
      <c r="P435" s="56" t="str">
        <f t="shared" ca="1" si="137"/>
        <v/>
      </c>
      <c r="Q435" s="57"/>
      <c r="R435" s="51" t="str">
        <f>IF(K435="","",
(IF($AK$2&gt;$AL$2,0,IF(K435="","",VLOOKUP(K435,'ÜRÜN LİSTESİ'!B:F,4,0)))))</f>
        <v/>
      </c>
      <c r="S435" s="51" t="str">
        <f t="shared" si="139"/>
        <v/>
      </c>
      <c r="T435" s="58" t="str">
        <f t="shared" ca="1" si="140"/>
        <v/>
      </c>
      <c r="U435" s="54" t="str">
        <f t="shared" ca="1" si="141"/>
        <v/>
      </c>
      <c r="V435" s="23"/>
      <c r="W435" s="54" t="str">
        <f t="shared" ca="1" si="142"/>
        <v/>
      </c>
      <c r="X435" s="54" t="str">
        <f t="shared" ca="1" si="143"/>
        <v/>
      </c>
      <c r="Y435"/>
      <c r="Z435"/>
      <c r="AA435" s="54" t="str">
        <f t="shared" si="144"/>
        <v/>
      </c>
      <c r="AB435" s="89" t="str">
        <f t="shared" ca="1" si="145"/>
        <v/>
      </c>
      <c r="AC435" s="89" t="str">
        <f t="shared" ca="1" si="146"/>
        <v/>
      </c>
      <c r="AD435"/>
      <c r="AE435" s="79" t="e">
        <f t="shared" si="149"/>
        <v>#VALUE!</v>
      </c>
      <c r="AF435" s="79" t="str">
        <f t="shared" si="150"/>
        <v/>
      </c>
      <c r="AG435" s="81" t="str">
        <f t="shared" si="147"/>
        <v/>
      </c>
      <c r="AH435" s="81" t="e">
        <f t="shared" si="151"/>
        <v>#VALUE!</v>
      </c>
      <c r="AI435" s="81" t="str">
        <f t="shared" si="152"/>
        <v/>
      </c>
      <c r="AJ435"/>
      <c r="AK435"/>
      <c r="AL435"/>
      <c r="AM435">
        <f t="shared" si="138"/>
        <v>0</v>
      </c>
      <c r="AN435">
        <f>COUNTIFS($L$1:L435,L435,$O$1:O435,O435)</f>
        <v>0</v>
      </c>
      <c r="AO435">
        <f t="shared" si="148"/>
        <v>0</v>
      </c>
      <c r="AP435">
        <f>COUNTIFS($J$4:J435,"SAYIM",$L$4:L435,L435,$O$4:O435,O435)</f>
        <v>0</v>
      </c>
      <c r="AQ435"/>
      <c r="AR435" s="1" t="str">
        <f>FİLTRE!$H$5</f>
        <v>TÜMÜ</v>
      </c>
      <c r="AS435"/>
      <c r="AU435" s="56">
        <f t="shared" si="153"/>
        <v>0</v>
      </c>
      <c r="AV435" s="54" t="str">
        <f t="shared" ca="1" si="154"/>
        <v/>
      </c>
      <c r="AW435" s="54" t="str">
        <f t="shared" ca="1" si="155"/>
        <v/>
      </c>
    </row>
    <row r="436" spans="2:49" x14ac:dyDescent="0.25">
      <c r="B436" s="1" t="str">
        <f>IF(I436="","",
(IF(N436=FİLTRE!$H$6,2,0)+IF(FİLTRE!$H$6="TOPLAM",2,0))
)</f>
        <v/>
      </c>
      <c r="C436">
        <f ca="1">IF(FİLTRE!$M$5="",9,(IF(U436&gt;=FİLTRE!$M$5,1,0)))</f>
        <v>1</v>
      </c>
      <c r="D436" s="1">
        <f ca="1">IF(FİLTRE!$M$6="",9,(IF('SKT LİSTESİ'!P436&lt;=FİLTRE!$M$6,1,0)))</f>
        <v>0</v>
      </c>
      <c r="E436" s="25" t="str">
        <f>IF(I436="","",(COUNTIFS($L$4:L436,L436)))</f>
        <v/>
      </c>
      <c r="F436" s="13">
        <f ca="1">IF(OR(B436&lt;&gt;2,C436&lt;&gt;1,D436&lt;&gt;1,H436&lt;&gt;1),0,
COUNTIFS($B$4:B436,2,$C$4:C436,1,$D$4:D436,1,$H$4:H436,1))</f>
        <v>0</v>
      </c>
      <c r="G436" s="26" t="str">
        <f>IF(I436="","",(COUNTIF($E$4:E436,E436)))</f>
        <v/>
      </c>
      <c r="H436" s="1">
        <f ca="1">IF(AND(J436="SAYIM",FİLTRE!$H$5="RAFTA",U436&lt;&gt;0),1,0)+
IF(AND(J436="İADE DEPO",FİLTRE!$H$5="İADE DEPO"),1,0)+
IF(FİLTRE!$H$5="TÜMÜ",1,0)+
IF(AND(J436="FİRMA İADE",FİLTRE!$H$5="FİRMA İADE"),1,0)+
IF(AND(J436="İMHA",FİLTRE!$H$5="İMHA"),1,0)</f>
        <v>1</v>
      </c>
      <c r="I436" s="5"/>
      <c r="J436" s="3"/>
      <c r="K436" s="3"/>
      <c r="L436" s="28" t="str">
        <f>(IF(K436="","",(VLOOKUP(K436,'ÜRÜN LİSTESİ'!B:C,2,0))))</f>
        <v/>
      </c>
      <c r="M436" s="29" t="str">
        <f>IF(K436="","",VLOOKUP(K436,'ÜRÜN LİSTESİ'!B:D,3,0))</f>
        <v/>
      </c>
      <c r="N436" s="28" t="str">
        <f>IF(K436="","",VLOOKUP(K436,'ÜRÜN LİSTESİ'!B:F,5,0))</f>
        <v/>
      </c>
      <c r="O436" s="5"/>
      <c r="P436" s="56" t="str">
        <f t="shared" ca="1" si="137"/>
        <v/>
      </c>
      <c r="Q436" s="57"/>
      <c r="R436" s="51" t="str">
        <f>IF(K436="","",
(IF($AK$2&gt;$AL$2,0,IF(K436="","",VLOOKUP(K436,'ÜRÜN LİSTESİ'!B:F,4,0)))))</f>
        <v/>
      </c>
      <c r="S436" s="51" t="str">
        <f t="shared" si="139"/>
        <v/>
      </c>
      <c r="T436" s="58" t="str">
        <f t="shared" ca="1" si="140"/>
        <v/>
      </c>
      <c r="U436" s="54" t="str">
        <f t="shared" ca="1" si="141"/>
        <v/>
      </c>
      <c r="V436" s="23"/>
      <c r="W436" s="54" t="str">
        <f t="shared" ca="1" si="142"/>
        <v/>
      </c>
      <c r="X436" s="54" t="str">
        <f t="shared" ca="1" si="143"/>
        <v/>
      </c>
      <c r="Y436"/>
      <c r="Z436"/>
      <c r="AA436" s="54" t="str">
        <f t="shared" si="144"/>
        <v/>
      </c>
      <c r="AB436" s="89" t="str">
        <f t="shared" ca="1" si="145"/>
        <v/>
      </c>
      <c r="AC436" s="89" t="str">
        <f t="shared" ca="1" si="146"/>
        <v/>
      </c>
      <c r="AD436"/>
      <c r="AE436" s="79" t="e">
        <f t="shared" si="149"/>
        <v>#VALUE!</v>
      </c>
      <c r="AF436" s="79" t="str">
        <f t="shared" si="150"/>
        <v/>
      </c>
      <c r="AG436" s="81" t="str">
        <f t="shared" si="147"/>
        <v/>
      </c>
      <c r="AH436" s="81" t="e">
        <f t="shared" si="151"/>
        <v>#VALUE!</v>
      </c>
      <c r="AI436" s="81" t="str">
        <f t="shared" si="152"/>
        <v/>
      </c>
      <c r="AJ436"/>
      <c r="AK436"/>
      <c r="AL436"/>
      <c r="AM436">
        <f t="shared" si="138"/>
        <v>0</v>
      </c>
      <c r="AN436">
        <f>COUNTIFS($L$1:L436,L436,$O$1:O436,O436)</f>
        <v>0</v>
      </c>
      <c r="AO436">
        <f t="shared" si="148"/>
        <v>0</v>
      </c>
      <c r="AP436">
        <f>COUNTIFS($J$4:J436,"SAYIM",$L$4:L436,L436,$O$4:O436,O436)</f>
        <v>0</v>
      </c>
      <c r="AQ436"/>
      <c r="AR436" s="1" t="str">
        <f>FİLTRE!$H$5</f>
        <v>TÜMÜ</v>
      </c>
      <c r="AS436"/>
      <c r="AU436" s="56">
        <f t="shared" si="153"/>
        <v>0</v>
      </c>
      <c r="AV436" s="54" t="str">
        <f t="shared" ca="1" si="154"/>
        <v/>
      </c>
      <c r="AW436" s="54" t="str">
        <f t="shared" ca="1" si="155"/>
        <v/>
      </c>
    </row>
    <row r="437" spans="2:49" x14ac:dyDescent="0.25">
      <c r="B437" s="1" t="str">
        <f>IF(I437="","",
(IF(N437=FİLTRE!$H$6,2,0)+IF(FİLTRE!$H$6="TOPLAM",2,0))
)</f>
        <v/>
      </c>
      <c r="C437">
        <f ca="1">IF(FİLTRE!$M$5="",9,(IF(U437&gt;=FİLTRE!$M$5,1,0)))</f>
        <v>1</v>
      </c>
      <c r="D437" s="1">
        <f ca="1">IF(FİLTRE!$M$6="",9,(IF('SKT LİSTESİ'!P437&lt;=FİLTRE!$M$6,1,0)))</f>
        <v>0</v>
      </c>
      <c r="E437" s="25" t="str">
        <f>IF(I437="","",(COUNTIFS($L$4:L437,L437)))</f>
        <v/>
      </c>
      <c r="F437" s="13">
        <f ca="1">IF(OR(B437&lt;&gt;2,C437&lt;&gt;1,D437&lt;&gt;1,H437&lt;&gt;1),0,
COUNTIFS($B$4:B437,2,$C$4:C437,1,$D$4:D437,1,$H$4:H437,1))</f>
        <v>0</v>
      </c>
      <c r="G437" s="26" t="str">
        <f>IF(I437="","",(COUNTIF($E$4:E437,E437)))</f>
        <v/>
      </c>
      <c r="H437" s="1">
        <f ca="1">IF(AND(J437="SAYIM",FİLTRE!$H$5="RAFTA",U437&lt;&gt;0),1,0)+
IF(AND(J437="İADE DEPO",FİLTRE!$H$5="İADE DEPO"),1,0)+
IF(FİLTRE!$H$5="TÜMÜ",1,0)+
IF(AND(J437="FİRMA İADE",FİLTRE!$H$5="FİRMA İADE"),1,0)+
IF(AND(J437="İMHA",FİLTRE!$H$5="İMHA"),1,0)</f>
        <v>1</v>
      </c>
      <c r="I437" s="5"/>
      <c r="J437" s="3"/>
      <c r="K437" s="3"/>
      <c r="L437" s="28" t="str">
        <f>(IF(K437="","",(VLOOKUP(K437,'ÜRÜN LİSTESİ'!B:C,2,0))))</f>
        <v/>
      </c>
      <c r="M437" s="29" t="str">
        <f>IF(K437="","",VLOOKUP(K437,'ÜRÜN LİSTESİ'!B:D,3,0))</f>
        <v/>
      </c>
      <c r="N437" s="28" t="str">
        <f>IF(K437="","",VLOOKUP(K437,'ÜRÜN LİSTESİ'!B:F,5,0))</f>
        <v/>
      </c>
      <c r="O437" s="5"/>
      <c r="P437" s="56" t="str">
        <f t="shared" ca="1" si="137"/>
        <v/>
      </c>
      <c r="Q437" s="57"/>
      <c r="R437" s="51" t="str">
        <f>IF(K437="","",
(IF($AK$2&gt;$AL$2,0,IF(K437="","",VLOOKUP(K437,'ÜRÜN LİSTESİ'!B:F,4,0)))))</f>
        <v/>
      </c>
      <c r="S437" s="51" t="str">
        <f t="shared" si="139"/>
        <v/>
      </c>
      <c r="T437" s="58" t="str">
        <f t="shared" ca="1" si="140"/>
        <v/>
      </c>
      <c r="U437" s="54" t="str">
        <f t="shared" ca="1" si="141"/>
        <v/>
      </c>
      <c r="V437" s="23"/>
      <c r="W437" s="54" t="str">
        <f t="shared" ca="1" si="142"/>
        <v/>
      </c>
      <c r="X437" s="54" t="str">
        <f t="shared" ca="1" si="143"/>
        <v/>
      </c>
      <c r="Y437"/>
      <c r="Z437"/>
      <c r="AA437" s="54" t="str">
        <f t="shared" si="144"/>
        <v/>
      </c>
      <c r="AB437" s="89" t="str">
        <f t="shared" ca="1" si="145"/>
        <v/>
      </c>
      <c r="AC437" s="89" t="str">
        <f t="shared" ca="1" si="146"/>
        <v/>
      </c>
      <c r="AD437"/>
      <c r="AE437" s="79" t="e">
        <f t="shared" si="149"/>
        <v>#VALUE!</v>
      </c>
      <c r="AF437" s="79" t="str">
        <f t="shared" si="150"/>
        <v/>
      </c>
      <c r="AG437" s="81" t="str">
        <f t="shared" si="147"/>
        <v/>
      </c>
      <c r="AH437" s="81" t="e">
        <f t="shared" si="151"/>
        <v>#VALUE!</v>
      </c>
      <c r="AI437" s="81" t="str">
        <f t="shared" si="152"/>
        <v/>
      </c>
      <c r="AJ437"/>
      <c r="AK437"/>
      <c r="AL437"/>
      <c r="AM437">
        <f t="shared" si="138"/>
        <v>0</v>
      </c>
      <c r="AN437">
        <f>COUNTIFS($L$1:L437,L437,$O$1:O437,O437)</f>
        <v>0</v>
      </c>
      <c r="AO437">
        <f t="shared" si="148"/>
        <v>0</v>
      </c>
      <c r="AP437">
        <f>COUNTIFS($J$4:J437,"SAYIM",$L$4:L437,L437,$O$4:O437,O437)</f>
        <v>0</v>
      </c>
      <c r="AQ437"/>
      <c r="AR437" s="1" t="str">
        <f>FİLTRE!$H$5</f>
        <v>TÜMÜ</v>
      </c>
      <c r="AS437"/>
      <c r="AU437" s="56">
        <f t="shared" si="153"/>
        <v>0</v>
      </c>
      <c r="AV437" s="54" t="str">
        <f t="shared" ca="1" si="154"/>
        <v/>
      </c>
      <c r="AW437" s="54" t="str">
        <f t="shared" ca="1" si="155"/>
        <v/>
      </c>
    </row>
    <row r="438" spans="2:49" x14ac:dyDescent="0.25">
      <c r="B438" s="1" t="str">
        <f>IF(I438="","",
(IF(N438=FİLTRE!$H$6,2,0)+IF(FİLTRE!$H$6="TOPLAM",2,0))
)</f>
        <v/>
      </c>
      <c r="C438">
        <f ca="1">IF(FİLTRE!$M$5="",9,(IF(U438&gt;=FİLTRE!$M$5,1,0)))</f>
        <v>1</v>
      </c>
      <c r="D438" s="1">
        <f ca="1">IF(FİLTRE!$M$6="",9,(IF('SKT LİSTESİ'!P438&lt;=FİLTRE!$M$6,1,0)))</f>
        <v>0</v>
      </c>
      <c r="E438" s="25" t="str">
        <f>IF(I438="","",(COUNTIFS($L$4:L438,L438)))</f>
        <v/>
      </c>
      <c r="F438" s="13">
        <f ca="1">IF(OR(B438&lt;&gt;2,C438&lt;&gt;1,D438&lt;&gt;1,H438&lt;&gt;1),0,
COUNTIFS($B$4:B438,2,$C$4:C438,1,$D$4:D438,1,$H$4:H438,1))</f>
        <v>0</v>
      </c>
      <c r="G438" s="26" t="str">
        <f>IF(I438="","",(COUNTIF($E$4:E438,E438)))</f>
        <v/>
      </c>
      <c r="H438" s="1">
        <f ca="1">IF(AND(J438="SAYIM",FİLTRE!$H$5="RAFTA",U438&lt;&gt;0),1,0)+
IF(AND(J438="İADE DEPO",FİLTRE!$H$5="İADE DEPO"),1,0)+
IF(FİLTRE!$H$5="TÜMÜ",1,0)+
IF(AND(J438="FİRMA İADE",FİLTRE!$H$5="FİRMA İADE"),1,0)+
IF(AND(J438="İMHA",FİLTRE!$H$5="İMHA"),1,0)</f>
        <v>1</v>
      </c>
      <c r="I438" s="5"/>
      <c r="J438" s="3"/>
      <c r="K438" s="3"/>
      <c r="L438" s="28" t="str">
        <f>(IF(K438="","",(VLOOKUP(K438,'ÜRÜN LİSTESİ'!B:C,2,0))))</f>
        <v/>
      </c>
      <c r="M438" s="29" t="str">
        <f>IF(K438="","",VLOOKUP(K438,'ÜRÜN LİSTESİ'!B:D,3,0))</f>
        <v/>
      </c>
      <c r="N438" s="28" t="str">
        <f>IF(K438="","",VLOOKUP(K438,'ÜRÜN LİSTESİ'!B:F,5,0))</f>
        <v/>
      </c>
      <c r="O438" s="5"/>
      <c r="P438" s="56" t="str">
        <f t="shared" ca="1" si="137"/>
        <v/>
      </c>
      <c r="Q438" s="57"/>
      <c r="R438" s="51" t="str">
        <f>IF(K438="","",
(IF($AK$2&gt;$AL$2,0,IF(K438="","",VLOOKUP(K438,'ÜRÜN LİSTESİ'!B:F,4,0)))))</f>
        <v/>
      </c>
      <c r="S438" s="51" t="str">
        <f t="shared" si="139"/>
        <v/>
      </c>
      <c r="T438" s="58" t="str">
        <f t="shared" ca="1" si="140"/>
        <v/>
      </c>
      <c r="U438" s="54" t="str">
        <f t="shared" ca="1" si="141"/>
        <v/>
      </c>
      <c r="V438" s="23"/>
      <c r="W438" s="54" t="str">
        <f t="shared" ca="1" si="142"/>
        <v/>
      </c>
      <c r="X438" s="54" t="str">
        <f t="shared" ca="1" si="143"/>
        <v/>
      </c>
      <c r="Y438"/>
      <c r="Z438"/>
      <c r="AA438" s="54" t="str">
        <f t="shared" si="144"/>
        <v/>
      </c>
      <c r="AB438" s="89" t="str">
        <f t="shared" ca="1" si="145"/>
        <v/>
      </c>
      <c r="AC438" s="89" t="str">
        <f t="shared" ca="1" si="146"/>
        <v/>
      </c>
      <c r="AD438"/>
      <c r="AE438" s="79" t="e">
        <f t="shared" si="149"/>
        <v>#VALUE!</v>
      </c>
      <c r="AF438" s="79" t="str">
        <f t="shared" si="150"/>
        <v/>
      </c>
      <c r="AG438" s="81" t="str">
        <f t="shared" si="147"/>
        <v/>
      </c>
      <c r="AH438" s="81" t="e">
        <f t="shared" si="151"/>
        <v>#VALUE!</v>
      </c>
      <c r="AI438" s="81" t="str">
        <f t="shared" si="152"/>
        <v/>
      </c>
      <c r="AJ438"/>
      <c r="AK438"/>
      <c r="AL438"/>
      <c r="AM438">
        <f t="shared" si="138"/>
        <v>0</v>
      </c>
      <c r="AN438">
        <f>COUNTIFS($L$1:L438,L438,$O$1:O438,O438)</f>
        <v>0</v>
      </c>
      <c r="AO438">
        <f t="shared" si="148"/>
        <v>0</v>
      </c>
      <c r="AP438">
        <f>COUNTIFS($J$4:J438,"SAYIM",$L$4:L438,L438,$O$4:O438,O438)</f>
        <v>0</v>
      </c>
      <c r="AQ438"/>
      <c r="AR438" s="1" t="str">
        <f>FİLTRE!$H$5</f>
        <v>TÜMÜ</v>
      </c>
      <c r="AS438"/>
      <c r="AU438" s="56">
        <f t="shared" si="153"/>
        <v>0</v>
      </c>
      <c r="AV438" s="54" t="str">
        <f t="shared" ca="1" si="154"/>
        <v/>
      </c>
      <c r="AW438" s="54" t="str">
        <f t="shared" ca="1" si="155"/>
        <v/>
      </c>
    </row>
    <row r="439" spans="2:49" x14ac:dyDescent="0.25">
      <c r="B439" s="1" t="str">
        <f>IF(I439="","",
(IF(N439=FİLTRE!$H$6,2,0)+IF(FİLTRE!$H$6="TOPLAM",2,0))
)</f>
        <v/>
      </c>
      <c r="C439">
        <f ca="1">IF(FİLTRE!$M$5="",9,(IF(U439&gt;=FİLTRE!$M$5,1,0)))</f>
        <v>1</v>
      </c>
      <c r="D439" s="1">
        <f ca="1">IF(FİLTRE!$M$6="",9,(IF('SKT LİSTESİ'!P439&lt;=FİLTRE!$M$6,1,0)))</f>
        <v>0</v>
      </c>
      <c r="E439" s="25" t="str">
        <f>IF(I439="","",(COUNTIFS($L$4:L439,L439)))</f>
        <v/>
      </c>
      <c r="F439" s="13">
        <f ca="1">IF(OR(B439&lt;&gt;2,C439&lt;&gt;1,D439&lt;&gt;1,H439&lt;&gt;1),0,
COUNTIFS($B$4:B439,2,$C$4:C439,1,$D$4:D439,1,$H$4:H439,1))</f>
        <v>0</v>
      </c>
      <c r="G439" s="26" t="str">
        <f>IF(I439="","",(COUNTIF($E$4:E439,E439)))</f>
        <v/>
      </c>
      <c r="H439" s="1">
        <f ca="1">IF(AND(J439="SAYIM",FİLTRE!$H$5="RAFTA",U439&lt;&gt;0),1,0)+
IF(AND(J439="İADE DEPO",FİLTRE!$H$5="İADE DEPO"),1,0)+
IF(FİLTRE!$H$5="TÜMÜ",1,0)+
IF(AND(J439="FİRMA İADE",FİLTRE!$H$5="FİRMA İADE"),1,0)+
IF(AND(J439="İMHA",FİLTRE!$H$5="İMHA"),1,0)</f>
        <v>1</v>
      </c>
      <c r="I439" s="5"/>
      <c r="J439" s="3"/>
      <c r="K439" s="3"/>
      <c r="L439" s="28" t="str">
        <f>(IF(K439="","",(VLOOKUP(K439,'ÜRÜN LİSTESİ'!B:C,2,0))))</f>
        <v/>
      </c>
      <c r="M439" s="29" t="str">
        <f>IF(K439="","",VLOOKUP(K439,'ÜRÜN LİSTESİ'!B:D,3,0))</f>
        <v/>
      </c>
      <c r="N439" s="28" t="str">
        <f>IF(K439="","",VLOOKUP(K439,'ÜRÜN LİSTESİ'!B:F,5,0))</f>
        <v/>
      </c>
      <c r="O439" s="5"/>
      <c r="P439" s="56" t="str">
        <f t="shared" ca="1" si="137"/>
        <v/>
      </c>
      <c r="Q439" s="57"/>
      <c r="R439" s="51" t="str">
        <f>IF(K439="","",
(IF($AK$2&gt;$AL$2,0,IF(K439="","",VLOOKUP(K439,'ÜRÜN LİSTESİ'!B:F,4,0)))))</f>
        <v/>
      </c>
      <c r="S439" s="51" t="str">
        <f t="shared" si="139"/>
        <v/>
      </c>
      <c r="T439" s="58" t="str">
        <f t="shared" ca="1" si="140"/>
        <v/>
      </c>
      <c r="U439" s="54" t="str">
        <f t="shared" ca="1" si="141"/>
        <v/>
      </c>
      <c r="V439" s="23"/>
      <c r="W439" s="54" t="str">
        <f t="shared" ca="1" si="142"/>
        <v/>
      </c>
      <c r="X439" s="54" t="str">
        <f t="shared" ca="1" si="143"/>
        <v/>
      </c>
      <c r="Y439"/>
      <c r="Z439"/>
      <c r="AA439" s="54" t="str">
        <f t="shared" si="144"/>
        <v/>
      </c>
      <c r="AB439" s="89" t="str">
        <f t="shared" ca="1" si="145"/>
        <v/>
      </c>
      <c r="AC439" s="89" t="str">
        <f t="shared" ca="1" si="146"/>
        <v/>
      </c>
      <c r="AD439"/>
      <c r="AE439" s="79" t="e">
        <f t="shared" si="149"/>
        <v>#VALUE!</v>
      </c>
      <c r="AF439" s="79" t="str">
        <f t="shared" si="150"/>
        <v/>
      </c>
      <c r="AG439" s="81" t="str">
        <f t="shared" si="147"/>
        <v/>
      </c>
      <c r="AH439" s="81" t="e">
        <f t="shared" si="151"/>
        <v>#VALUE!</v>
      </c>
      <c r="AI439" s="81" t="str">
        <f t="shared" si="152"/>
        <v/>
      </c>
      <c r="AJ439"/>
      <c r="AK439"/>
      <c r="AL439"/>
      <c r="AM439">
        <f t="shared" si="138"/>
        <v>0</v>
      </c>
      <c r="AN439">
        <f>COUNTIFS($L$1:L439,L439,$O$1:O439,O439)</f>
        <v>0</v>
      </c>
      <c r="AO439">
        <f t="shared" si="148"/>
        <v>0</v>
      </c>
      <c r="AP439">
        <f>COUNTIFS($J$4:J439,"SAYIM",$L$4:L439,L439,$O$4:O439,O439)</f>
        <v>0</v>
      </c>
      <c r="AQ439"/>
      <c r="AR439" s="1" t="str">
        <f>FİLTRE!$H$5</f>
        <v>TÜMÜ</v>
      </c>
      <c r="AS439"/>
      <c r="AU439" s="56">
        <f t="shared" si="153"/>
        <v>0</v>
      </c>
      <c r="AV439" s="54" t="str">
        <f t="shared" ca="1" si="154"/>
        <v/>
      </c>
      <c r="AW439" s="54" t="str">
        <f t="shared" ca="1" si="155"/>
        <v/>
      </c>
    </row>
    <row r="440" spans="2:49" x14ac:dyDescent="0.25">
      <c r="B440" s="1" t="str">
        <f>IF(I440="","",
(IF(N440=FİLTRE!$H$6,2,0)+IF(FİLTRE!$H$6="TOPLAM",2,0))
)</f>
        <v/>
      </c>
      <c r="C440">
        <f ca="1">IF(FİLTRE!$M$5="",9,(IF(U440&gt;=FİLTRE!$M$5,1,0)))</f>
        <v>1</v>
      </c>
      <c r="D440" s="1">
        <f ca="1">IF(FİLTRE!$M$6="",9,(IF('SKT LİSTESİ'!P440&lt;=FİLTRE!$M$6,1,0)))</f>
        <v>0</v>
      </c>
      <c r="E440" s="25" t="str">
        <f>IF(I440="","",(COUNTIFS($L$4:L440,L440)))</f>
        <v/>
      </c>
      <c r="F440" s="13">
        <f ca="1">IF(OR(B440&lt;&gt;2,C440&lt;&gt;1,D440&lt;&gt;1,H440&lt;&gt;1),0,
COUNTIFS($B$4:B440,2,$C$4:C440,1,$D$4:D440,1,$H$4:H440,1))</f>
        <v>0</v>
      </c>
      <c r="G440" s="26" t="str">
        <f>IF(I440="","",(COUNTIF($E$4:E440,E440)))</f>
        <v/>
      </c>
      <c r="H440" s="1">
        <f ca="1">IF(AND(J440="SAYIM",FİLTRE!$H$5="RAFTA",U440&lt;&gt;0),1,0)+
IF(AND(J440="İADE DEPO",FİLTRE!$H$5="İADE DEPO"),1,0)+
IF(FİLTRE!$H$5="TÜMÜ",1,0)+
IF(AND(J440="FİRMA İADE",FİLTRE!$H$5="FİRMA İADE"),1,0)+
IF(AND(J440="İMHA",FİLTRE!$H$5="İMHA"),1,0)</f>
        <v>1</v>
      </c>
      <c r="I440" s="5"/>
      <c r="J440" s="3"/>
      <c r="K440" s="3"/>
      <c r="L440" s="28" t="str">
        <f>(IF(K440="","",(VLOOKUP(K440,'ÜRÜN LİSTESİ'!B:C,2,0))))</f>
        <v/>
      </c>
      <c r="M440" s="29" t="str">
        <f>IF(K440="","",VLOOKUP(K440,'ÜRÜN LİSTESİ'!B:D,3,0))</f>
        <v/>
      </c>
      <c r="N440" s="28" t="str">
        <f>IF(K440="","",VLOOKUP(K440,'ÜRÜN LİSTESİ'!B:F,5,0))</f>
        <v/>
      </c>
      <c r="O440" s="5"/>
      <c r="P440" s="56" t="str">
        <f t="shared" ca="1" si="137"/>
        <v/>
      </c>
      <c r="Q440" s="57"/>
      <c r="R440" s="51" t="str">
        <f>IF(K440="","",
(IF($AK$2&gt;$AL$2,0,IF(K440="","",VLOOKUP(K440,'ÜRÜN LİSTESİ'!B:F,4,0)))))</f>
        <v/>
      </c>
      <c r="S440" s="51" t="str">
        <f t="shared" si="139"/>
        <v/>
      </c>
      <c r="T440" s="58" t="str">
        <f t="shared" ca="1" si="140"/>
        <v/>
      </c>
      <c r="U440" s="54" t="str">
        <f t="shared" ca="1" si="141"/>
        <v/>
      </c>
      <c r="V440" s="23"/>
      <c r="W440" s="54" t="str">
        <f t="shared" ca="1" si="142"/>
        <v/>
      </c>
      <c r="X440" s="54" t="str">
        <f t="shared" ca="1" si="143"/>
        <v/>
      </c>
      <c r="Y440"/>
      <c r="Z440"/>
      <c r="AA440" s="54" t="str">
        <f t="shared" si="144"/>
        <v/>
      </c>
      <c r="AB440" s="89" t="str">
        <f t="shared" ca="1" si="145"/>
        <v/>
      </c>
      <c r="AC440" s="89" t="str">
        <f t="shared" ca="1" si="146"/>
        <v/>
      </c>
      <c r="AD440"/>
      <c r="AE440" s="79" t="e">
        <f t="shared" si="149"/>
        <v>#VALUE!</v>
      </c>
      <c r="AF440" s="79" t="str">
        <f t="shared" si="150"/>
        <v/>
      </c>
      <c r="AG440" s="81" t="str">
        <f t="shared" si="147"/>
        <v/>
      </c>
      <c r="AH440" s="81" t="e">
        <f t="shared" si="151"/>
        <v>#VALUE!</v>
      </c>
      <c r="AI440" s="81" t="str">
        <f t="shared" si="152"/>
        <v/>
      </c>
      <c r="AJ440"/>
      <c r="AK440"/>
      <c r="AL440"/>
      <c r="AM440">
        <f t="shared" si="138"/>
        <v>0</v>
      </c>
      <c r="AN440">
        <f>COUNTIFS($L$1:L440,L440,$O$1:O440,O440)</f>
        <v>0</v>
      </c>
      <c r="AO440">
        <f t="shared" si="148"/>
        <v>0</v>
      </c>
      <c r="AP440">
        <f>COUNTIFS($J$4:J440,"SAYIM",$L$4:L440,L440,$O$4:O440,O440)</f>
        <v>0</v>
      </c>
      <c r="AQ440"/>
      <c r="AR440" s="1" t="str">
        <f>FİLTRE!$H$5</f>
        <v>TÜMÜ</v>
      </c>
      <c r="AS440"/>
      <c r="AU440" s="56">
        <f t="shared" si="153"/>
        <v>0</v>
      </c>
      <c r="AV440" s="54" t="str">
        <f t="shared" ca="1" si="154"/>
        <v/>
      </c>
      <c r="AW440" s="54" t="str">
        <f t="shared" ca="1" si="155"/>
        <v/>
      </c>
    </row>
    <row r="441" spans="2:49" x14ac:dyDescent="0.25">
      <c r="B441" s="1" t="str">
        <f>IF(I441="","",
(IF(N441=FİLTRE!$H$6,2,0)+IF(FİLTRE!$H$6="TOPLAM",2,0))
)</f>
        <v/>
      </c>
      <c r="C441">
        <f ca="1">IF(FİLTRE!$M$5="",9,(IF(U441&gt;=FİLTRE!$M$5,1,0)))</f>
        <v>1</v>
      </c>
      <c r="D441" s="1">
        <f ca="1">IF(FİLTRE!$M$6="",9,(IF('SKT LİSTESİ'!P441&lt;=FİLTRE!$M$6,1,0)))</f>
        <v>0</v>
      </c>
      <c r="E441" s="25" t="str">
        <f>IF(I441="","",(COUNTIFS($L$4:L441,L441)))</f>
        <v/>
      </c>
      <c r="F441" s="13">
        <f ca="1">IF(OR(B441&lt;&gt;2,C441&lt;&gt;1,D441&lt;&gt;1,H441&lt;&gt;1),0,
COUNTIFS($B$4:B441,2,$C$4:C441,1,$D$4:D441,1,$H$4:H441,1))</f>
        <v>0</v>
      </c>
      <c r="G441" s="26" t="str">
        <f>IF(I441="","",(COUNTIF($E$4:E441,E441)))</f>
        <v/>
      </c>
      <c r="H441" s="1">
        <f ca="1">IF(AND(J441="SAYIM",FİLTRE!$H$5="RAFTA",U441&lt;&gt;0),1,0)+
IF(AND(J441="İADE DEPO",FİLTRE!$H$5="İADE DEPO"),1,0)+
IF(FİLTRE!$H$5="TÜMÜ",1,0)+
IF(AND(J441="FİRMA İADE",FİLTRE!$H$5="FİRMA İADE"),1,0)+
IF(AND(J441="İMHA",FİLTRE!$H$5="İMHA"),1,0)</f>
        <v>1</v>
      </c>
      <c r="I441" s="5"/>
      <c r="J441" s="3"/>
      <c r="K441" s="3"/>
      <c r="L441" s="28" t="str">
        <f>(IF(K441="","",(VLOOKUP(K441,'ÜRÜN LİSTESİ'!B:C,2,0))))</f>
        <v/>
      </c>
      <c r="M441" s="29" t="str">
        <f>IF(K441="","",VLOOKUP(K441,'ÜRÜN LİSTESİ'!B:D,3,0))</f>
        <v/>
      </c>
      <c r="N441" s="28" t="str">
        <f>IF(K441="","",VLOOKUP(K441,'ÜRÜN LİSTESİ'!B:F,5,0))</f>
        <v/>
      </c>
      <c r="O441" s="5"/>
      <c r="P441" s="56" t="str">
        <f t="shared" ca="1" si="137"/>
        <v/>
      </c>
      <c r="Q441" s="57"/>
      <c r="R441" s="51" t="str">
        <f>IF(K441="","",
(IF($AK$2&gt;$AL$2,0,IF(K441="","",VLOOKUP(K441,'ÜRÜN LİSTESİ'!B:F,4,0)))))</f>
        <v/>
      </c>
      <c r="S441" s="51" t="str">
        <f t="shared" si="139"/>
        <v/>
      </c>
      <c r="T441" s="58" t="str">
        <f t="shared" ca="1" si="140"/>
        <v/>
      </c>
      <c r="U441" s="54" t="str">
        <f t="shared" ca="1" si="141"/>
        <v/>
      </c>
      <c r="V441" s="23"/>
      <c r="W441" s="54" t="str">
        <f t="shared" ca="1" si="142"/>
        <v/>
      </c>
      <c r="X441" s="54" t="str">
        <f t="shared" ca="1" si="143"/>
        <v/>
      </c>
      <c r="Y441"/>
      <c r="Z441"/>
      <c r="AA441" s="54" t="str">
        <f t="shared" si="144"/>
        <v/>
      </c>
      <c r="AB441" s="89" t="str">
        <f t="shared" ca="1" si="145"/>
        <v/>
      </c>
      <c r="AC441" s="89" t="str">
        <f t="shared" ca="1" si="146"/>
        <v/>
      </c>
      <c r="AD441"/>
      <c r="AE441" s="79" t="e">
        <f t="shared" si="149"/>
        <v>#VALUE!</v>
      </c>
      <c r="AF441" s="79" t="str">
        <f t="shared" si="150"/>
        <v/>
      </c>
      <c r="AG441" s="81" t="str">
        <f t="shared" si="147"/>
        <v/>
      </c>
      <c r="AH441" s="81" t="e">
        <f t="shared" si="151"/>
        <v>#VALUE!</v>
      </c>
      <c r="AI441" s="81" t="str">
        <f t="shared" si="152"/>
        <v/>
      </c>
      <c r="AJ441"/>
      <c r="AK441"/>
      <c r="AL441"/>
      <c r="AM441">
        <f t="shared" si="138"/>
        <v>0</v>
      </c>
      <c r="AN441">
        <f>COUNTIFS($L$1:L441,L441,$O$1:O441,O441)</f>
        <v>0</v>
      </c>
      <c r="AO441">
        <f t="shared" si="148"/>
        <v>0</v>
      </c>
      <c r="AP441">
        <f>COUNTIFS($J$4:J441,"SAYIM",$L$4:L441,L441,$O$4:O441,O441)</f>
        <v>0</v>
      </c>
      <c r="AQ441"/>
      <c r="AR441" s="1" t="str">
        <f>FİLTRE!$H$5</f>
        <v>TÜMÜ</v>
      </c>
      <c r="AS441"/>
      <c r="AU441" s="56">
        <f t="shared" si="153"/>
        <v>0</v>
      </c>
      <c r="AV441" s="54" t="str">
        <f t="shared" ca="1" si="154"/>
        <v/>
      </c>
      <c r="AW441" s="54" t="str">
        <f t="shared" ca="1" si="155"/>
        <v/>
      </c>
    </row>
    <row r="442" spans="2:49" x14ac:dyDescent="0.25">
      <c r="B442" s="1" t="str">
        <f>IF(I442="","",
(IF(N442=FİLTRE!$H$6,2,0)+IF(FİLTRE!$H$6="TOPLAM",2,0))
)</f>
        <v/>
      </c>
      <c r="C442">
        <f ca="1">IF(FİLTRE!$M$5="",9,(IF(U442&gt;=FİLTRE!$M$5,1,0)))</f>
        <v>1</v>
      </c>
      <c r="D442" s="1">
        <f ca="1">IF(FİLTRE!$M$6="",9,(IF('SKT LİSTESİ'!P442&lt;=FİLTRE!$M$6,1,0)))</f>
        <v>0</v>
      </c>
      <c r="E442" s="25" t="str">
        <f>IF(I442="","",(COUNTIFS($L$4:L442,L442)))</f>
        <v/>
      </c>
      <c r="F442" s="13">
        <f ca="1">IF(OR(B442&lt;&gt;2,C442&lt;&gt;1,D442&lt;&gt;1,H442&lt;&gt;1),0,
COUNTIFS($B$4:B442,2,$C$4:C442,1,$D$4:D442,1,$H$4:H442,1))</f>
        <v>0</v>
      </c>
      <c r="G442" s="26" t="str">
        <f>IF(I442="","",(COUNTIF($E$4:E442,E442)))</f>
        <v/>
      </c>
      <c r="H442" s="1">
        <f ca="1">IF(AND(J442="SAYIM",FİLTRE!$H$5="RAFTA",U442&lt;&gt;0),1,0)+
IF(AND(J442="İADE DEPO",FİLTRE!$H$5="İADE DEPO"),1,0)+
IF(FİLTRE!$H$5="TÜMÜ",1,0)+
IF(AND(J442="FİRMA İADE",FİLTRE!$H$5="FİRMA İADE"),1,0)+
IF(AND(J442="İMHA",FİLTRE!$H$5="İMHA"),1,0)</f>
        <v>1</v>
      </c>
      <c r="I442" s="5"/>
      <c r="J442" s="3"/>
      <c r="K442" s="3"/>
      <c r="L442" s="28" t="str">
        <f>(IF(K442="","",(VLOOKUP(K442,'ÜRÜN LİSTESİ'!B:C,2,0))))</f>
        <v/>
      </c>
      <c r="M442" s="29" t="str">
        <f>IF(K442="","",VLOOKUP(K442,'ÜRÜN LİSTESİ'!B:D,3,0))</f>
        <v/>
      </c>
      <c r="N442" s="28" t="str">
        <f>IF(K442="","",VLOOKUP(K442,'ÜRÜN LİSTESİ'!B:F,5,0))</f>
        <v/>
      </c>
      <c r="O442" s="5"/>
      <c r="P442" s="56" t="str">
        <f t="shared" ca="1" si="137"/>
        <v/>
      </c>
      <c r="Q442" s="57"/>
      <c r="R442" s="51" t="str">
        <f>IF(K442="","",
(IF($AK$2&gt;$AL$2,0,IF(K442="","",VLOOKUP(K442,'ÜRÜN LİSTESİ'!B:F,4,0)))))</f>
        <v/>
      </c>
      <c r="S442" s="51" t="str">
        <f t="shared" si="139"/>
        <v/>
      </c>
      <c r="T442" s="58" t="str">
        <f t="shared" ca="1" si="140"/>
        <v/>
      </c>
      <c r="U442" s="54" t="str">
        <f t="shared" ca="1" si="141"/>
        <v/>
      </c>
      <c r="V442" s="23"/>
      <c r="W442" s="54" t="str">
        <f t="shared" ca="1" si="142"/>
        <v/>
      </c>
      <c r="X442" s="54" t="str">
        <f t="shared" ca="1" si="143"/>
        <v/>
      </c>
      <c r="Y442"/>
      <c r="Z442"/>
      <c r="AA442" s="54" t="str">
        <f t="shared" si="144"/>
        <v/>
      </c>
      <c r="AB442" s="89" t="str">
        <f t="shared" ca="1" si="145"/>
        <v/>
      </c>
      <c r="AC442" s="89" t="str">
        <f t="shared" ca="1" si="146"/>
        <v/>
      </c>
      <c r="AD442"/>
      <c r="AE442" s="79" t="e">
        <f t="shared" si="149"/>
        <v>#VALUE!</v>
      </c>
      <c r="AF442" s="79" t="str">
        <f t="shared" si="150"/>
        <v/>
      </c>
      <c r="AG442" s="81" t="str">
        <f t="shared" si="147"/>
        <v/>
      </c>
      <c r="AH442" s="81" t="e">
        <f t="shared" si="151"/>
        <v>#VALUE!</v>
      </c>
      <c r="AI442" s="81" t="str">
        <f t="shared" si="152"/>
        <v/>
      </c>
      <c r="AJ442"/>
      <c r="AK442"/>
      <c r="AL442"/>
      <c r="AM442">
        <f t="shared" si="138"/>
        <v>0</v>
      </c>
      <c r="AN442">
        <f>COUNTIFS($L$1:L442,L442,$O$1:O442,O442)</f>
        <v>0</v>
      </c>
      <c r="AO442">
        <f t="shared" si="148"/>
        <v>0</v>
      </c>
      <c r="AP442">
        <f>COUNTIFS($J$4:J442,"SAYIM",$L$4:L442,L442,$O$4:O442,O442)</f>
        <v>0</v>
      </c>
      <c r="AQ442"/>
      <c r="AR442" s="1" t="str">
        <f>FİLTRE!$H$5</f>
        <v>TÜMÜ</v>
      </c>
      <c r="AS442"/>
      <c r="AU442" s="56">
        <f t="shared" si="153"/>
        <v>0</v>
      </c>
      <c r="AV442" s="54" t="str">
        <f t="shared" ca="1" si="154"/>
        <v/>
      </c>
      <c r="AW442" s="54" t="str">
        <f t="shared" ca="1" si="155"/>
        <v/>
      </c>
    </row>
    <row r="443" spans="2:49" x14ac:dyDescent="0.25">
      <c r="B443" s="1" t="str">
        <f>IF(I443="","",
(IF(N443=FİLTRE!$H$6,2,0)+IF(FİLTRE!$H$6="TOPLAM",2,0))
)</f>
        <v/>
      </c>
      <c r="C443">
        <f ca="1">IF(FİLTRE!$M$5="",9,(IF(U443&gt;=FİLTRE!$M$5,1,0)))</f>
        <v>1</v>
      </c>
      <c r="D443" s="1">
        <f ca="1">IF(FİLTRE!$M$6="",9,(IF('SKT LİSTESİ'!P443&lt;=FİLTRE!$M$6,1,0)))</f>
        <v>0</v>
      </c>
      <c r="E443" s="25" t="str">
        <f>IF(I443="","",(COUNTIFS($L$4:L443,L443)))</f>
        <v/>
      </c>
      <c r="F443" s="13">
        <f ca="1">IF(OR(B443&lt;&gt;2,C443&lt;&gt;1,D443&lt;&gt;1,H443&lt;&gt;1),0,
COUNTIFS($B$4:B443,2,$C$4:C443,1,$D$4:D443,1,$H$4:H443,1))</f>
        <v>0</v>
      </c>
      <c r="G443" s="26" t="str">
        <f>IF(I443="","",(COUNTIF($E$4:E443,E443)))</f>
        <v/>
      </c>
      <c r="H443" s="1">
        <f ca="1">IF(AND(J443="SAYIM",FİLTRE!$H$5="RAFTA",U443&lt;&gt;0),1,0)+
IF(AND(J443="İADE DEPO",FİLTRE!$H$5="İADE DEPO"),1,0)+
IF(FİLTRE!$H$5="TÜMÜ",1,0)+
IF(AND(J443="FİRMA İADE",FİLTRE!$H$5="FİRMA İADE"),1,0)+
IF(AND(J443="İMHA",FİLTRE!$H$5="İMHA"),1,0)</f>
        <v>1</v>
      </c>
      <c r="I443" s="5"/>
      <c r="J443" s="3"/>
      <c r="K443" s="3"/>
      <c r="L443" s="28" t="str">
        <f>(IF(K443="","",(VLOOKUP(K443,'ÜRÜN LİSTESİ'!B:C,2,0))))</f>
        <v/>
      </c>
      <c r="M443" s="29" t="str">
        <f>IF(K443="","",VLOOKUP(K443,'ÜRÜN LİSTESİ'!B:D,3,0))</f>
        <v/>
      </c>
      <c r="N443" s="28" t="str">
        <f>IF(K443="","",VLOOKUP(K443,'ÜRÜN LİSTESİ'!B:F,5,0))</f>
        <v/>
      </c>
      <c r="O443" s="5"/>
      <c r="P443" s="56" t="str">
        <f t="shared" ca="1" si="137"/>
        <v/>
      </c>
      <c r="Q443" s="57"/>
      <c r="R443" s="51" t="str">
        <f>IF(K443="","",
(IF($AK$2&gt;$AL$2,0,IF(K443="","",VLOOKUP(K443,'ÜRÜN LİSTESİ'!B:F,4,0)))))</f>
        <v/>
      </c>
      <c r="S443" s="51" t="str">
        <f t="shared" si="139"/>
        <v/>
      </c>
      <c r="T443" s="58" t="str">
        <f t="shared" ca="1" si="140"/>
        <v/>
      </c>
      <c r="U443" s="54" t="str">
        <f t="shared" ca="1" si="141"/>
        <v/>
      </c>
      <c r="V443" s="23"/>
      <c r="W443" s="54" t="str">
        <f t="shared" ca="1" si="142"/>
        <v/>
      </c>
      <c r="X443" s="54" t="str">
        <f t="shared" ca="1" si="143"/>
        <v/>
      </c>
      <c r="Y443"/>
      <c r="Z443"/>
      <c r="AA443" s="54" t="str">
        <f t="shared" si="144"/>
        <v/>
      </c>
      <c r="AB443" s="89" t="str">
        <f t="shared" ca="1" si="145"/>
        <v/>
      </c>
      <c r="AC443" s="89" t="str">
        <f t="shared" ca="1" si="146"/>
        <v/>
      </c>
      <c r="AD443"/>
      <c r="AE443" s="79" t="e">
        <f t="shared" si="149"/>
        <v>#VALUE!</v>
      </c>
      <c r="AF443" s="79" t="str">
        <f t="shared" si="150"/>
        <v/>
      </c>
      <c r="AG443" s="81" t="str">
        <f t="shared" si="147"/>
        <v/>
      </c>
      <c r="AH443" s="81" t="e">
        <f t="shared" si="151"/>
        <v>#VALUE!</v>
      </c>
      <c r="AI443" s="81" t="str">
        <f t="shared" si="152"/>
        <v/>
      </c>
      <c r="AJ443"/>
      <c r="AK443"/>
      <c r="AL443"/>
      <c r="AM443">
        <f t="shared" si="138"/>
        <v>0</v>
      </c>
      <c r="AN443">
        <f>COUNTIFS($L$1:L443,L443,$O$1:O443,O443)</f>
        <v>0</v>
      </c>
      <c r="AO443">
        <f t="shared" si="148"/>
        <v>0</v>
      </c>
      <c r="AP443">
        <f>COUNTIFS($J$4:J443,"SAYIM",$L$4:L443,L443,$O$4:O443,O443)</f>
        <v>0</v>
      </c>
      <c r="AQ443"/>
      <c r="AR443" s="1" t="str">
        <f>FİLTRE!$H$5</f>
        <v>TÜMÜ</v>
      </c>
      <c r="AS443"/>
      <c r="AU443" s="56">
        <f t="shared" si="153"/>
        <v>0</v>
      </c>
      <c r="AV443" s="54" t="str">
        <f t="shared" ca="1" si="154"/>
        <v/>
      </c>
      <c r="AW443" s="54" t="str">
        <f t="shared" ca="1" si="155"/>
        <v/>
      </c>
    </row>
    <row r="444" spans="2:49" x14ac:dyDescent="0.25">
      <c r="B444" s="1" t="str">
        <f>IF(I444="","",
(IF(N444=FİLTRE!$H$6,2,0)+IF(FİLTRE!$H$6="TOPLAM",2,0))
)</f>
        <v/>
      </c>
      <c r="C444">
        <f ca="1">IF(FİLTRE!$M$5="",9,(IF(U444&gt;=FİLTRE!$M$5,1,0)))</f>
        <v>1</v>
      </c>
      <c r="D444" s="1">
        <f ca="1">IF(FİLTRE!$M$6="",9,(IF('SKT LİSTESİ'!P444&lt;=FİLTRE!$M$6,1,0)))</f>
        <v>0</v>
      </c>
      <c r="E444" s="25" t="str">
        <f>IF(I444="","",(COUNTIFS($L$4:L444,L444)))</f>
        <v/>
      </c>
      <c r="F444" s="13">
        <f ca="1">IF(OR(B444&lt;&gt;2,C444&lt;&gt;1,D444&lt;&gt;1,H444&lt;&gt;1),0,
COUNTIFS($B$4:B444,2,$C$4:C444,1,$D$4:D444,1,$H$4:H444,1))</f>
        <v>0</v>
      </c>
      <c r="G444" s="26" t="str">
        <f>IF(I444="","",(COUNTIF($E$4:E444,E444)))</f>
        <v/>
      </c>
      <c r="H444" s="1">
        <f ca="1">IF(AND(J444="SAYIM",FİLTRE!$H$5="RAFTA",U444&lt;&gt;0),1,0)+
IF(AND(J444="İADE DEPO",FİLTRE!$H$5="İADE DEPO"),1,0)+
IF(FİLTRE!$H$5="TÜMÜ",1,0)+
IF(AND(J444="FİRMA İADE",FİLTRE!$H$5="FİRMA İADE"),1,0)+
IF(AND(J444="İMHA",FİLTRE!$H$5="İMHA"),1,0)</f>
        <v>1</v>
      </c>
      <c r="I444" s="5"/>
      <c r="J444" s="3"/>
      <c r="K444" s="3"/>
      <c r="L444" s="28" t="str">
        <f>(IF(K444="","",(VLOOKUP(K444,'ÜRÜN LİSTESİ'!B:C,2,0))))</f>
        <v/>
      </c>
      <c r="M444" s="29" t="str">
        <f>IF(K444="","",VLOOKUP(K444,'ÜRÜN LİSTESİ'!B:D,3,0))</f>
        <v/>
      </c>
      <c r="N444" s="28" t="str">
        <f>IF(K444="","",VLOOKUP(K444,'ÜRÜN LİSTESİ'!B:F,5,0))</f>
        <v/>
      </c>
      <c r="O444" s="5"/>
      <c r="P444" s="56" t="str">
        <f t="shared" ca="1" si="137"/>
        <v/>
      </c>
      <c r="Q444" s="57"/>
      <c r="R444" s="51" t="str">
        <f>IF(K444="","",
(IF($AK$2&gt;$AL$2,0,IF(K444="","",VLOOKUP(K444,'ÜRÜN LİSTESİ'!B:F,4,0)))))</f>
        <v/>
      </c>
      <c r="S444" s="51" t="str">
        <f t="shared" si="139"/>
        <v/>
      </c>
      <c r="T444" s="58" t="str">
        <f t="shared" ca="1" si="140"/>
        <v/>
      </c>
      <c r="U444" s="54" t="str">
        <f t="shared" ca="1" si="141"/>
        <v/>
      </c>
      <c r="V444" s="23"/>
      <c r="W444" s="54" t="str">
        <f t="shared" ca="1" si="142"/>
        <v/>
      </c>
      <c r="X444" s="54" t="str">
        <f t="shared" ca="1" si="143"/>
        <v/>
      </c>
      <c r="Y444"/>
      <c r="Z444"/>
      <c r="AA444" s="54" t="str">
        <f t="shared" si="144"/>
        <v/>
      </c>
      <c r="AB444" s="89" t="str">
        <f t="shared" ca="1" si="145"/>
        <v/>
      </c>
      <c r="AC444" s="89" t="str">
        <f t="shared" ca="1" si="146"/>
        <v/>
      </c>
      <c r="AD444"/>
      <c r="AE444" s="79" t="e">
        <f t="shared" si="149"/>
        <v>#VALUE!</v>
      </c>
      <c r="AF444" s="79" t="str">
        <f t="shared" si="150"/>
        <v/>
      </c>
      <c r="AG444" s="81" t="str">
        <f t="shared" si="147"/>
        <v/>
      </c>
      <c r="AH444" s="81" t="e">
        <f t="shared" si="151"/>
        <v>#VALUE!</v>
      </c>
      <c r="AI444" s="81" t="str">
        <f t="shared" si="152"/>
        <v/>
      </c>
      <c r="AJ444"/>
      <c r="AK444"/>
      <c r="AL444"/>
      <c r="AM444">
        <f t="shared" si="138"/>
        <v>0</v>
      </c>
      <c r="AN444">
        <f>COUNTIFS($L$1:L444,L444,$O$1:O444,O444)</f>
        <v>0</v>
      </c>
      <c r="AO444">
        <f t="shared" si="148"/>
        <v>0</v>
      </c>
      <c r="AP444">
        <f>COUNTIFS($J$4:J444,"SAYIM",$L$4:L444,L444,$O$4:O444,O444)</f>
        <v>0</v>
      </c>
      <c r="AQ444"/>
      <c r="AR444" s="1" t="str">
        <f>FİLTRE!$H$5</f>
        <v>TÜMÜ</v>
      </c>
      <c r="AS444"/>
      <c r="AU444" s="56">
        <f t="shared" si="153"/>
        <v>0</v>
      </c>
      <c r="AV444" s="54" t="str">
        <f t="shared" ca="1" si="154"/>
        <v/>
      </c>
      <c r="AW444" s="54" t="str">
        <f t="shared" ca="1" si="155"/>
        <v/>
      </c>
    </row>
    <row r="445" spans="2:49" x14ac:dyDescent="0.25">
      <c r="B445" s="1" t="str">
        <f>IF(I445="","",
(IF(N445=FİLTRE!$H$6,2,0)+IF(FİLTRE!$H$6="TOPLAM",2,0))
)</f>
        <v/>
      </c>
      <c r="C445">
        <f ca="1">IF(FİLTRE!$M$5="",9,(IF(U445&gt;=FİLTRE!$M$5,1,0)))</f>
        <v>1</v>
      </c>
      <c r="D445" s="1">
        <f ca="1">IF(FİLTRE!$M$6="",9,(IF('SKT LİSTESİ'!P445&lt;=FİLTRE!$M$6,1,0)))</f>
        <v>0</v>
      </c>
      <c r="E445" s="25" t="str">
        <f>IF(I445="","",(COUNTIFS($L$4:L445,L445)))</f>
        <v/>
      </c>
      <c r="F445" s="13">
        <f ca="1">IF(OR(B445&lt;&gt;2,C445&lt;&gt;1,D445&lt;&gt;1,H445&lt;&gt;1),0,
COUNTIFS($B$4:B445,2,$C$4:C445,1,$D$4:D445,1,$H$4:H445,1))</f>
        <v>0</v>
      </c>
      <c r="G445" s="26" t="str">
        <f>IF(I445="","",(COUNTIF($E$4:E445,E445)))</f>
        <v/>
      </c>
      <c r="H445" s="1">
        <f ca="1">IF(AND(J445="SAYIM",FİLTRE!$H$5="RAFTA",U445&lt;&gt;0),1,0)+
IF(AND(J445="İADE DEPO",FİLTRE!$H$5="İADE DEPO"),1,0)+
IF(FİLTRE!$H$5="TÜMÜ",1,0)+
IF(AND(J445="FİRMA İADE",FİLTRE!$H$5="FİRMA İADE"),1,0)+
IF(AND(J445="İMHA",FİLTRE!$H$5="İMHA"),1,0)</f>
        <v>1</v>
      </c>
      <c r="I445" s="5"/>
      <c r="J445" s="3"/>
      <c r="K445" s="3"/>
      <c r="L445" s="28" t="str">
        <f>(IF(K445="","",(VLOOKUP(K445,'ÜRÜN LİSTESİ'!B:C,2,0))))</f>
        <v/>
      </c>
      <c r="M445" s="29" t="str">
        <f>IF(K445="","",VLOOKUP(K445,'ÜRÜN LİSTESİ'!B:D,3,0))</f>
        <v/>
      </c>
      <c r="N445" s="28" t="str">
        <f>IF(K445="","",VLOOKUP(K445,'ÜRÜN LİSTESİ'!B:F,5,0))</f>
        <v/>
      </c>
      <c r="O445" s="5"/>
      <c r="P445" s="56" t="str">
        <f t="shared" ca="1" si="137"/>
        <v/>
      </c>
      <c r="Q445" s="57"/>
      <c r="R445" s="51" t="str">
        <f>IF(K445="","",
(IF($AK$2&gt;$AL$2,0,IF(K445="","",VLOOKUP(K445,'ÜRÜN LİSTESİ'!B:F,4,0)))))</f>
        <v/>
      </c>
      <c r="S445" s="51" t="str">
        <f t="shared" si="139"/>
        <v/>
      </c>
      <c r="T445" s="58" t="str">
        <f t="shared" ca="1" si="140"/>
        <v/>
      </c>
      <c r="U445" s="54" t="str">
        <f t="shared" ca="1" si="141"/>
        <v/>
      </c>
      <c r="V445" s="23"/>
      <c r="W445" s="54" t="str">
        <f t="shared" ca="1" si="142"/>
        <v/>
      </c>
      <c r="X445" s="54" t="str">
        <f t="shared" ca="1" si="143"/>
        <v/>
      </c>
      <c r="Y445"/>
      <c r="Z445"/>
      <c r="AA445" s="54" t="str">
        <f t="shared" si="144"/>
        <v/>
      </c>
      <c r="AB445" s="89" t="str">
        <f t="shared" ca="1" si="145"/>
        <v/>
      </c>
      <c r="AC445" s="89" t="str">
        <f t="shared" ca="1" si="146"/>
        <v/>
      </c>
      <c r="AD445"/>
      <c r="AE445" s="79" t="e">
        <f t="shared" si="149"/>
        <v>#VALUE!</v>
      </c>
      <c r="AF445" s="79" t="str">
        <f t="shared" si="150"/>
        <v/>
      </c>
      <c r="AG445" s="81" t="str">
        <f t="shared" si="147"/>
        <v/>
      </c>
      <c r="AH445" s="81" t="e">
        <f t="shared" si="151"/>
        <v>#VALUE!</v>
      </c>
      <c r="AI445" s="81" t="str">
        <f t="shared" si="152"/>
        <v/>
      </c>
      <c r="AJ445"/>
      <c r="AK445"/>
      <c r="AL445"/>
      <c r="AM445">
        <f t="shared" si="138"/>
        <v>0</v>
      </c>
      <c r="AN445">
        <f>COUNTIFS($L$1:L445,L445,$O$1:O445,O445)</f>
        <v>0</v>
      </c>
      <c r="AO445">
        <f t="shared" si="148"/>
        <v>0</v>
      </c>
      <c r="AP445">
        <f>COUNTIFS($J$4:J445,"SAYIM",$L$4:L445,L445,$O$4:O445,O445)</f>
        <v>0</v>
      </c>
      <c r="AQ445"/>
      <c r="AR445" s="1" t="str">
        <f>FİLTRE!$H$5</f>
        <v>TÜMÜ</v>
      </c>
      <c r="AS445"/>
      <c r="AU445" s="56">
        <f t="shared" si="153"/>
        <v>0</v>
      </c>
      <c r="AV445" s="54" t="str">
        <f t="shared" ca="1" si="154"/>
        <v/>
      </c>
      <c r="AW445" s="54" t="str">
        <f t="shared" ca="1" si="155"/>
        <v/>
      </c>
    </row>
    <row r="446" spans="2:49" x14ac:dyDescent="0.25">
      <c r="B446" s="1" t="str">
        <f>IF(I446="","",
(IF(N446=FİLTRE!$H$6,2,0)+IF(FİLTRE!$H$6="TOPLAM",2,0))
)</f>
        <v/>
      </c>
      <c r="C446">
        <f ca="1">IF(FİLTRE!$M$5="",9,(IF(U446&gt;=FİLTRE!$M$5,1,0)))</f>
        <v>1</v>
      </c>
      <c r="D446" s="1">
        <f ca="1">IF(FİLTRE!$M$6="",9,(IF('SKT LİSTESİ'!P446&lt;=FİLTRE!$M$6,1,0)))</f>
        <v>0</v>
      </c>
      <c r="E446" s="25" t="str">
        <f>IF(I446="","",(COUNTIFS($L$4:L446,L446)))</f>
        <v/>
      </c>
      <c r="F446" s="13">
        <f ca="1">IF(OR(B446&lt;&gt;2,C446&lt;&gt;1,D446&lt;&gt;1,H446&lt;&gt;1),0,
COUNTIFS($B$4:B446,2,$C$4:C446,1,$D$4:D446,1,$H$4:H446,1))</f>
        <v>0</v>
      </c>
      <c r="G446" s="26" t="str">
        <f>IF(I446="","",(COUNTIF($E$4:E446,E446)))</f>
        <v/>
      </c>
      <c r="H446" s="1">
        <f ca="1">IF(AND(J446="SAYIM",FİLTRE!$H$5="RAFTA",U446&lt;&gt;0),1,0)+
IF(AND(J446="İADE DEPO",FİLTRE!$H$5="İADE DEPO"),1,0)+
IF(FİLTRE!$H$5="TÜMÜ",1,0)+
IF(AND(J446="FİRMA İADE",FİLTRE!$H$5="FİRMA İADE"),1,0)+
IF(AND(J446="İMHA",FİLTRE!$H$5="İMHA"),1,0)</f>
        <v>1</v>
      </c>
      <c r="I446" s="5"/>
      <c r="J446" s="3"/>
      <c r="K446" s="3"/>
      <c r="L446" s="28" t="str">
        <f>(IF(K446="","",(VLOOKUP(K446,'ÜRÜN LİSTESİ'!B:C,2,0))))</f>
        <v/>
      </c>
      <c r="M446" s="29" t="str">
        <f>IF(K446="","",VLOOKUP(K446,'ÜRÜN LİSTESİ'!B:D,3,0))</f>
        <v/>
      </c>
      <c r="N446" s="28" t="str">
        <f>IF(K446="","",VLOOKUP(K446,'ÜRÜN LİSTESİ'!B:F,5,0))</f>
        <v/>
      </c>
      <c r="O446" s="5"/>
      <c r="P446" s="56" t="str">
        <f t="shared" ca="1" si="137"/>
        <v/>
      </c>
      <c r="Q446" s="57"/>
      <c r="R446" s="51" t="str">
        <f>IF(K446="","",
(IF($AK$2&gt;$AL$2,0,IF(K446="","",VLOOKUP(K446,'ÜRÜN LİSTESİ'!B:F,4,0)))))</f>
        <v/>
      </c>
      <c r="S446" s="51" t="str">
        <f t="shared" si="139"/>
        <v/>
      </c>
      <c r="T446" s="58" t="str">
        <f t="shared" ca="1" si="140"/>
        <v/>
      </c>
      <c r="U446" s="54" t="str">
        <f t="shared" ca="1" si="141"/>
        <v/>
      </c>
      <c r="V446" s="23"/>
      <c r="W446" s="54" t="str">
        <f t="shared" ca="1" si="142"/>
        <v/>
      </c>
      <c r="X446" s="54" t="str">
        <f t="shared" ca="1" si="143"/>
        <v/>
      </c>
      <c r="Y446"/>
      <c r="Z446"/>
      <c r="AA446" s="54" t="str">
        <f t="shared" si="144"/>
        <v/>
      </c>
      <c r="AB446" s="89" t="str">
        <f t="shared" ca="1" si="145"/>
        <v/>
      </c>
      <c r="AC446" s="89" t="str">
        <f t="shared" ca="1" si="146"/>
        <v/>
      </c>
      <c r="AD446"/>
      <c r="AE446" s="79" t="e">
        <f t="shared" si="149"/>
        <v>#VALUE!</v>
      </c>
      <c r="AF446" s="79" t="str">
        <f t="shared" si="150"/>
        <v/>
      </c>
      <c r="AG446" s="81" t="str">
        <f t="shared" si="147"/>
        <v/>
      </c>
      <c r="AH446" s="81" t="e">
        <f t="shared" si="151"/>
        <v>#VALUE!</v>
      </c>
      <c r="AI446" s="81" t="str">
        <f t="shared" si="152"/>
        <v/>
      </c>
      <c r="AJ446"/>
      <c r="AK446"/>
      <c r="AL446"/>
      <c r="AM446">
        <f t="shared" si="138"/>
        <v>0</v>
      </c>
      <c r="AN446">
        <f>COUNTIFS($L$1:L446,L446,$O$1:O446,O446)</f>
        <v>0</v>
      </c>
      <c r="AO446">
        <f t="shared" si="148"/>
        <v>0</v>
      </c>
      <c r="AP446">
        <f>COUNTIFS($J$4:J446,"SAYIM",$L$4:L446,L446,$O$4:O446,O446)</f>
        <v>0</v>
      </c>
      <c r="AQ446"/>
      <c r="AR446" s="1" t="str">
        <f>FİLTRE!$H$5</f>
        <v>TÜMÜ</v>
      </c>
      <c r="AS446"/>
      <c r="AU446" s="56">
        <f t="shared" si="153"/>
        <v>0</v>
      </c>
      <c r="AV446" s="54" t="str">
        <f t="shared" ca="1" si="154"/>
        <v/>
      </c>
      <c r="AW446" s="54" t="str">
        <f t="shared" ca="1" si="155"/>
        <v/>
      </c>
    </row>
    <row r="447" spans="2:49" x14ac:dyDescent="0.25">
      <c r="B447" s="1" t="str">
        <f>IF(I447="","",
(IF(N447=FİLTRE!$H$6,2,0)+IF(FİLTRE!$H$6="TOPLAM",2,0))
)</f>
        <v/>
      </c>
      <c r="C447">
        <f ca="1">IF(FİLTRE!$M$5="",9,(IF(U447&gt;=FİLTRE!$M$5,1,0)))</f>
        <v>1</v>
      </c>
      <c r="D447" s="1">
        <f ca="1">IF(FİLTRE!$M$6="",9,(IF('SKT LİSTESİ'!P447&lt;=FİLTRE!$M$6,1,0)))</f>
        <v>0</v>
      </c>
      <c r="E447" s="25" t="str">
        <f>IF(I447="","",(COUNTIFS($L$4:L447,L447)))</f>
        <v/>
      </c>
      <c r="F447" s="13">
        <f ca="1">IF(OR(B447&lt;&gt;2,C447&lt;&gt;1,D447&lt;&gt;1,H447&lt;&gt;1),0,
COUNTIFS($B$4:B447,2,$C$4:C447,1,$D$4:D447,1,$H$4:H447,1))</f>
        <v>0</v>
      </c>
      <c r="G447" s="26" t="str">
        <f>IF(I447="","",(COUNTIF($E$4:E447,E447)))</f>
        <v/>
      </c>
      <c r="H447" s="1">
        <f ca="1">IF(AND(J447="SAYIM",FİLTRE!$H$5="RAFTA",U447&lt;&gt;0),1,0)+
IF(AND(J447="İADE DEPO",FİLTRE!$H$5="İADE DEPO"),1,0)+
IF(FİLTRE!$H$5="TÜMÜ",1,0)+
IF(AND(J447="FİRMA İADE",FİLTRE!$H$5="FİRMA İADE"),1,0)+
IF(AND(J447="İMHA",FİLTRE!$H$5="İMHA"),1,0)</f>
        <v>1</v>
      </c>
      <c r="I447" s="5"/>
      <c r="J447" s="3"/>
      <c r="K447" s="3"/>
      <c r="L447" s="28" t="str">
        <f>(IF(K447="","",(VLOOKUP(K447,'ÜRÜN LİSTESİ'!B:C,2,0))))</f>
        <v/>
      </c>
      <c r="M447" s="29" t="str">
        <f>IF(K447="","",VLOOKUP(K447,'ÜRÜN LİSTESİ'!B:D,3,0))</f>
        <v/>
      </c>
      <c r="N447" s="28" t="str">
        <f>IF(K447="","",VLOOKUP(K447,'ÜRÜN LİSTESİ'!B:F,5,0))</f>
        <v/>
      </c>
      <c r="O447" s="5"/>
      <c r="P447" s="56" t="str">
        <f t="shared" ca="1" si="137"/>
        <v/>
      </c>
      <c r="Q447" s="57"/>
      <c r="R447" s="51" t="str">
        <f>IF(K447="","",
(IF($AK$2&gt;$AL$2,0,IF(K447="","",VLOOKUP(K447,'ÜRÜN LİSTESİ'!B:F,4,0)))))</f>
        <v/>
      </c>
      <c r="S447" s="51" t="str">
        <f t="shared" si="139"/>
        <v/>
      </c>
      <c r="T447" s="58" t="str">
        <f t="shared" ca="1" si="140"/>
        <v/>
      </c>
      <c r="U447" s="54" t="str">
        <f t="shared" ca="1" si="141"/>
        <v/>
      </c>
      <c r="V447" s="23"/>
      <c r="W447" s="54" t="str">
        <f t="shared" ca="1" si="142"/>
        <v/>
      </c>
      <c r="X447" s="54" t="str">
        <f t="shared" ca="1" si="143"/>
        <v/>
      </c>
      <c r="Y447"/>
      <c r="Z447"/>
      <c r="AA447" s="54" t="str">
        <f t="shared" si="144"/>
        <v/>
      </c>
      <c r="AB447" s="89" t="str">
        <f t="shared" ca="1" si="145"/>
        <v/>
      </c>
      <c r="AC447" s="89" t="str">
        <f t="shared" ca="1" si="146"/>
        <v/>
      </c>
      <c r="AD447"/>
      <c r="AE447" s="79" t="e">
        <f t="shared" si="149"/>
        <v>#VALUE!</v>
      </c>
      <c r="AF447" s="79" t="str">
        <f t="shared" si="150"/>
        <v/>
      </c>
      <c r="AG447" s="81" t="str">
        <f t="shared" si="147"/>
        <v/>
      </c>
      <c r="AH447" s="81" t="e">
        <f t="shared" si="151"/>
        <v>#VALUE!</v>
      </c>
      <c r="AI447" s="81" t="str">
        <f t="shared" si="152"/>
        <v/>
      </c>
      <c r="AJ447"/>
      <c r="AK447"/>
      <c r="AL447"/>
      <c r="AM447">
        <f t="shared" si="138"/>
        <v>0</v>
      </c>
      <c r="AN447">
        <f>COUNTIFS($L$1:L447,L447,$O$1:O447,O447)</f>
        <v>0</v>
      </c>
      <c r="AO447">
        <f t="shared" si="148"/>
        <v>0</v>
      </c>
      <c r="AP447">
        <f>COUNTIFS($J$4:J447,"SAYIM",$L$4:L447,L447,$O$4:O447,O447)</f>
        <v>0</v>
      </c>
      <c r="AQ447"/>
      <c r="AR447" s="1" t="str">
        <f>FİLTRE!$H$5</f>
        <v>TÜMÜ</v>
      </c>
      <c r="AS447"/>
      <c r="AU447" s="56">
        <f t="shared" si="153"/>
        <v>0</v>
      </c>
      <c r="AV447" s="54" t="str">
        <f t="shared" ca="1" si="154"/>
        <v/>
      </c>
      <c r="AW447" s="54" t="str">
        <f t="shared" ca="1" si="155"/>
        <v/>
      </c>
    </row>
    <row r="448" spans="2:49" x14ac:dyDescent="0.25">
      <c r="B448" s="1" t="str">
        <f>IF(I448="","",
(IF(N448=FİLTRE!$H$6,2,0)+IF(FİLTRE!$H$6="TOPLAM",2,0))
)</f>
        <v/>
      </c>
      <c r="C448">
        <f ca="1">IF(FİLTRE!$M$5="",9,(IF(U448&gt;=FİLTRE!$M$5,1,0)))</f>
        <v>1</v>
      </c>
      <c r="D448" s="1">
        <f ca="1">IF(FİLTRE!$M$6="",9,(IF('SKT LİSTESİ'!P448&lt;=FİLTRE!$M$6,1,0)))</f>
        <v>0</v>
      </c>
      <c r="E448" s="25" t="str">
        <f>IF(I448="","",(COUNTIFS($L$4:L448,L448)))</f>
        <v/>
      </c>
      <c r="F448" s="13">
        <f ca="1">IF(OR(B448&lt;&gt;2,C448&lt;&gt;1,D448&lt;&gt;1,H448&lt;&gt;1),0,
COUNTIFS($B$4:B448,2,$C$4:C448,1,$D$4:D448,1,$H$4:H448,1))</f>
        <v>0</v>
      </c>
      <c r="G448" s="26" t="str">
        <f>IF(I448="","",(COUNTIF($E$4:E448,E448)))</f>
        <v/>
      </c>
      <c r="H448" s="1">
        <f ca="1">IF(AND(J448="SAYIM",FİLTRE!$H$5="RAFTA",U448&lt;&gt;0),1,0)+
IF(AND(J448="İADE DEPO",FİLTRE!$H$5="İADE DEPO"),1,0)+
IF(FİLTRE!$H$5="TÜMÜ",1,0)+
IF(AND(J448="FİRMA İADE",FİLTRE!$H$5="FİRMA İADE"),1,0)+
IF(AND(J448="İMHA",FİLTRE!$H$5="İMHA"),1,0)</f>
        <v>1</v>
      </c>
      <c r="I448" s="5"/>
      <c r="J448" s="3"/>
      <c r="K448" s="3"/>
      <c r="L448" s="28" t="str">
        <f>(IF(K448="","",(VLOOKUP(K448,'ÜRÜN LİSTESİ'!B:C,2,0))))</f>
        <v/>
      </c>
      <c r="M448" s="29" t="str">
        <f>IF(K448="","",VLOOKUP(K448,'ÜRÜN LİSTESİ'!B:D,3,0))</f>
        <v/>
      </c>
      <c r="N448" s="28" t="str">
        <f>IF(K448="","",VLOOKUP(K448,'ÜRÜN LİSTESİ'!B:F,5,0))</f>
        <v/>
      </c>
      <c r="O448" s="5"/>
      <c r="P448" s="56" t="str">
        <f t="shared" ca="1" si="137"/>
        <v/>
      </c>
      <c r="Q448" s="57"/>
      <c r="R448" s="51" t="str">
        <f>IF(K448="","",
(IF($AK$2&gt;$AL$2,0,IF(K448="","",VLOOKUP(K448,'ÜRÜN LİSTESİ'!B:F,4,0)))))</f>
        <v/>
      </c>
      <c r="S448" s="51" t="str">
        <f t="shared" si="139"/>
        <v/>
      </c>
      <c r="T448" s="58" t="str">
        <f t="shared" ca="1" si="140"/>
        <v/>
      </c>
      <c r="U448" s="54" t="str">
        <f t="shared" ca="1" si="141"/>
        <v/>
      </c>
      <c r="V448" s="23"/>
      <c r="W448" s="54" t="str">
        <f t="shared" ca="1" si="142"/>
        <v/>
      </c>
      <c r="X448" s="54" t="str">
        <f t="shared" ca="1" si="143"/>
        <v/>
      </c>
      <c r="Y448"/>
      <c r="Z448"/>
      <c r="AA448" s="54" t="str">
        <f t="shared" si="144"/>
        <v/>
      </c>
      <c r="AB448" s="89" t="str">
        <f t="shared" ca="1" si="145"/>
        <v/>
      </c>
      <c r="AC448" s="89" t="str">
        <f t="shared" ca="1" si="146"/>
        <v/>
      </c>
      <c r="AD448"/>
      <c r="AE448" s="79" t="e">
        <f t="shared" si="149"/>
        <v>#VALUE!</v>
      </c>
      <c r="AF448" s="79" t="str">
        <f t="shared" si="150"/>
        <v/>
      </c>
      <c r="AG448" s="81" t="str">
        <f t="shared" si="147"/>
        <v/>
      </c>
      <c r="AH448" s="81" t="e">
        <f t="shared" si="151"/>
        <v>#VALUE!</v>
      </c>
      <c r="AI448" s="81" t="str">
        <f t="shared" si="152"/>
        <v/>
      </c>
      <c r="AJ448"/>
      <c r="AK448"/>
      <c r="AL448"/>
      <c r="AM448">
        <f t="shared" si="138"/>
        <v>0</v>
      </c>
      <c r="AN448">
        <f>COUNTIFS($L$1:L448,L448,$O$1:O448,O448)</f>
        <v>0</v>
      </c>
      <c r="AO448">
        <f t="shared" si="148"/>
        <v>0</v>
      </c>
      <c r="AP448">
        <f>COUNTIFS($J$4:J448,"SAYIM",$L$4:L448,L448,$O$4:O448,O448)</f>
        <v>0</v>
      </c>
      <c r="AQ448"/>
      <c r="AR448" s="1" t="str">
        <f>FİLTRE!$H$5</f>
        <v>TÜMÜ</v>
      </c>
      <c r="AS448"/>
      <c r="AU448" s="56">
        <f t="shared" si="153"/>
        <v>0</v>
      </c>
      <c r="AV448" s="54" t="str">
        <f t="shared" ca="1" si="154"/>
        <v/>
      </c>
      <c r="AW448" s="54" t="str">
        <f t="shared" ca="1" si="155"/>
        <v/>
      </c>
    </row>
    <row r="449" spans="2:49" x14ac:dyDescent="0.25">
      <c r="B449" s="1" t="str">
        <f>IF(I449="","",
(IF(N449=FİLTRE!$H$6,2,0)+IF(FİLTRE!$H$6="TOPLAM",2,0))
)</f>
        <v/>
      </c>
      <c r="C449">
        <f ca="1">IF(FİLTRE!$M$5="",9,(IF(U449&gt;=FİLTRE!$M$5,1,0)))</f>
        <v>1</v>
      </c>
      <c r="D449" s="1">
        <f ca="1">IF(FİLTRE!$M$6="",9,(IF('SKT LİSTESİ'!P449&lt;=FİLTRE!$M$6,1,0)))</f>
        <v>0</v>
      </c>
      <c r="E449" s="25" t="str">
        <f>IF(I449="","",(COUNTIFS($L$4:L449,L449)))</f>
        <v/>
      </c>
      <c r="F449" s="13">
        <f ca="1">IF(OR(B449&lt;&gt;2,C449&lt;&gt;1,D449&lt;&gt;1,H449&lt;&gt;1),0,
COUNTIFS($B$4:B449,2,$C$4:C449,1,$D$4:D449,1,$H$4:H449,1))</f>
        <v>0</v>
      </c>
      <c r="G449" s="26" t="str">
        <f>IF(I449="","",(COUNTIF($E$4:E449,E449)))</f>
        <v/>
      </c>
      <c r="H449" s="1">
        <f ca="1">IF(AND(J449="SAYIM",FİLTRE!$H$5="RAFTA",U449&lt;&gt;0),1,0)+
IF(AND(J449="İADE DEPO",FİLTRE!$H$5="İADE DEPO"),1,0)+
IF(FİLTRE!$H$5="TÜMÜ",1,0)+
IF(AND(J449="FİRMA İADE",FİLTRE!$H$5="FİRMA İADE"),1,0)+
IF(AND(J449="İMHA",FİLTRE!$H$5="İMHA"),1,0)</f>
        <v>1</v>
      </c>
      <c r="I449" s="5"/>
      <c r="J449" s="3"/>
      <c r="K449" s="3"/>
      <c r="L449" s="28" t="str">
        <f>(IF(K449="","",(VLOOKUP(K449,'ÜRÜN LİSTESİ'!B:C,2,0))))</f>
        <v/>
      </c>
      <c r="M449" s="29" t="str">
        <f>IF(K449="","",VLOOKUP(K449,'ÜRÜN LİSTESİ'!B:D,3,0))</f>
        <v/>
      </c>
      <c r="N449" s="28" t="str">
        <f>IF(K449="","",VLOOKUP(K449,'ÜRÜN LİSTESİ'!B:F,5,0))</f>
        <v/>
      </c>
      <c r="O449" s="5"/>
      <c r="P449" s="56" t="str">
        <f t="shared" ca="1" si="137"/>
        <v/>
      </c>
      <c r="Q449" s="57"/>
      <c r="R449" s="51" t="str">
        <f>IF(K449="","",
(IF($AK$2&gt;$AL$2,0,IF(K449="","",VLOOKUP(K449,'ÜRÜN LİSTESİ'!B:F,4,0)))))</f>
        <v/>
      </c>
      <c r="S449" s="51" t="str">
        <f t="shared" si="139"/>
        <v/>
      </c>
      <c r="T449" s="58" t="str">
        <f t="shared" ca="1" si="140"/>
        <v/>
      </c>
      <c r="U449" s="54" t="str">
        <f t="shared" ca="1" si="141"/>
        <v/>
      </c>
      <c r="V449" s="23"/>
      <c r="W449" s="54" t="str">
        <f t="shared" ca="1" si="142"/>
        <v/>
      </c>
      <c r="X449" s="54" t="str">
        <f t="shared" ca="1" si="143"/>
        <v/>
      </c>
      <c r="Y449"/>
      <c r="Z449"/>
      <c r="AA449" s="54" t="str">
        <f t="shared" si="144"/>
        <v/>
      </c>
      <c r="AB449" s="89" t="str">
        <f t="shared" ca="1" si="145"/>
        <v/>
      </c>
      <c r="AC449" s="89" t="str">
        <f t="shared" ca="1" si="146"/>
        <v/>
      </c>
      <c r="AD449"/>
      <c r="AE449" s="79" t="e">
        <f t="shared" si="149"/>
        <v>#VALUE!</v>
      </c>
      <c r="AF449" s="79" t="str">
        <f t="shared" si="150"/>
        <v/>
      </c>
      <c r="AG449" s="81" t="str">
        <f t="shared" si="147"/>
        <v/>
      </c>
      <c r="AH449" s="81" t="e">
        <f t="shared" si="151"/>
        <v>#VALUE!</v>
      </c>
      <c r="AI449" s="81" t="str">
        <f t="shared" si="152"/>
        <v/>
      </c>
      <c r="AJ449"/>
      <c r="AK449"/>
      <c r="AL449"/>
      <c r="AM449">
        <f t="shared" si="138"/>
        <v>0</v>
      </c>
      <c r="AN449">
        <f>COUNTIFS($L$1:L449,L449,$O$1:O449,O449)</f>
        <v>0</v>
      </c>
      <c r="AO449">
        <f t="shared" si="148"/>
        <v>0</v>
      </c>
      <c r="AP449">
        <f>COUNTIFS($J$4:J449,"SAYIM",$L$4:L449,L449,$O$4:O449,O449)</f>
        <v>0</v>
      </c>
      <c r="AQ449"/>
      <c r="AR449" s="1" t="str">
        <f>FİLTRE!$H$5</f>
        <v>TÜMÜ</v>
      </c>
      <c r="AS449"/>
      <c r="AU449" s="56">
        <f t="shared" si="153"/>
        <v>0</v>
      </c>
      <c r="AV449" s="54" t="str">
        <f t="shared" ca="1" si="154"/>
        <v/>
      </c>
      <c r="AW449" s="54" t="str">
        <f t="shared" ca="1" si="155"/>
        <v/>
      </c>
    </row>
    <row r="450" spans="2:49" x14ac:dyDescent="0.25">
      <c r="B450" s="1" t="str">
        <f>IF(I450="","",
(IF(N450=FİLTRE!$H$6,2,0)+IF(FİLTRE!$H$6="TOPLAM",2,0))
)</f>
        <v/>
      </c>
      <c r="C450">
        <f ca="1">IF(FİLTRE!$M$5="",9,(IF(U450&gt;=FİLTRE!$M$5,1,0)))</f>
        <v>1</v>
      </c>
      <c r="D450" s="1">
        <f ca="1">IF(FİLTRE!$M$6="",9,(IF('SKT LİSTESİ'!P450&lt;=FİLTRE!$M$6,1,0)))</f>
        <v>0</v>
      </c>
      <c r="E450" s="25" t="str">
        <f>IF(I450="","",(COUNTIFS($L$4:L450,L450)))</f>
        <v/>
      </c>
      <c r="F450" s="13">
        <f ca="1">IF(OR(B450&lt;&gt;2,C450&lt;&gt;1,D450&lt;&gt;1,H450&lt;&gt;1),0,
COUNTIFS($B$4:B450,2,$C$4:C450,1,$D$4:D450,1,$H$4:H450,1))</f>
        <v>0</v>
      </c>
      <c r="G450" s="26" t="str">
        <f>IF(I450="","",(COUNTIF($E$4:E450,E450)))</f>
        <v/>
      </c>
      <c r="H450" s="1">
        <f ca="1">IF(AND(J450="SAYIM",FİLTRE!$H$5="RAFTA",U450&lt;&gt;0),1,0)+
IF(AND(J450="İADE DEPO",FİLTRE!$H$5="İADE DEPO"),1,0)+
IF(FİLTRE!$H$5="TÜMÜ",1,0)+
IF(AND(J450="FİRMA İADE",FİLTRE!$H$5="FİRMA İADE"),1,0)+
IF(AND(J450="İMHA",FİLTRE!$H$5="İMHA"),1,0)</f>
        <v>1</v>
      </c>
      <c r="I450" s="5"/>
      <c r="J450" s="3"/>
      <c r="K450" s="3"/>
      <c r="L450" s="28" t="str">
        <f>(IF(K450="","",(VLOOKUP(K450,'ÜRÜN LİSTESİ'!B:C,2,0))))</f>
        <v/>
      </c>
      <c r="M450" s="29" t="str">
        <f>IF(K450="","",VLOOKUP(K450,'ÜRÜN LİSTESİ'!B:D,3,0))</f>
        <v/>
      </c>
      <c r="N450" s="28" t="str">
        <f>IF(K450="","",VLOOKUP(K450,'ÜRÜN LİSTESİ'!B:F,5,0))</f>
        <v/>
      </c>
      <c r="O450" s="5"/>
      <c r="P450" s="56" t="str">
        <f t="shared" ca="1" si="137"/>
        <v/>
      </c>
      <c r="Q450" s="57"/>
      <c r="R450" s="51" t="str">
        <f>IF(K450="","",
(IF($AK$2&gt;$AL$2,0,IF(K450="","",VLOOKUP(K450,'ÜRÜN LİSTESİ'!B:F,4,0)))))</f>
        <v/>
      </c>
      <c r="S450" s="51" t="str">
        <f t="shared" si="139"/>
        <v/>
      </c>
      <c r="T450" s="58" t="str">
        <f t="shared" ca="1" si="140"/>
        <v/>
      </c>
      <c r="U450" s="54" t="str">
        <f t="shared" ca="1" si="141"/>
        <v/>
      </c>
      <c r="V450" s="23"/>
      <c r="W450" s="54" t="str">
        <f t="shared" ca="1" si="142"/>
        <v/>
      </c>
      <c r="X450" s="54" t="str">
        <f t="shared" ca="1" si="143"/>
        <v/>
      </c>
      <c r="Y450"/>
      <c r="Z450"/>
      <c r="AA450" s="54" t="str">
        <f t="shared" si="144"/>
        <v/>
      </c>
      <c r="AB450" s="89" t="str">
        <f t="shared" ca="1" si="145"/>
        <v/>
      </c>
      <c r="AC450" s="89" t="str">
        <f t="shared" ca="1" si="146"/>
        <v/>
      </c>
      <c r="AD450"/>
      <c r="AE450" s="79" t="e">
        <f t="shared" si="149"/>
        <v>#VALUE!</v>
      </c>
      <c r="AF450" s="79" t="str">
        <f t="shared" si="150"/>
        <v/>
      </c>
      <c r="AG450" s="81" t="str">
        <f t="shared" si="147"/>
        <v/>
      </c>
      <c r="AH450" s="81" t="e">
        <f t="shared" si="151"/>
        <v>#VALUE!</v>
      </c>
      <c r="AI450" s="81" t="str">
        <f t="shared" si="152"/>
        <v/>
      </c>
      <c r="AJ450"/>
      <c r="AK450"/>
      <c r="AL450"/>
      <c r="AM450">
        <f t="shared" si="138"/>
        <v>0</v>
      </c>
      <c r="AN450">
        <f>COUNTIFS($L$1:L450,L450,$O$1:O450,O450)</f>
        <v>0</v>
      </c>
      <c r="AO450">
        <f t="shared" si="148"/>
        <v>0</v>
      </c>
      <c r="AP450">
        <f>COUNTIFS($J$4:J450,"SAYIM",$L$4:L450,L450,$O$4:O450,O450)</f>
        <v>0</v>
      </c>
      <c r="AQ450"/>
      <c r="AR450" s="1" t="str">
        <f>FİLTRE!$H$5</f>
        <v>TÜMÜ</v>
      </c>
      <c r="AS450"/>
      <c r="AU450" s="56">
        <f t="shared" si="153"/>
        <v>0</v>
      </c>
      <c r="AV450" s="54" t="str">
        <f t="shared" ca="1" si="154"/>
        <v/>
      </c>
      <c r="AW450" s="54" t="str">
        <f t="shared" ca="1" si="155"/>
        <v/>
      </c>
    </row>
    <row r="451" spans="2:49" x14ac:dyDescent="0.25">
      <c r="B451" s="1" t="str">
        <f>IF(I451="","",
(IF(N451=FİLTRE!$H$6,2,0)+IF(FİLTRE!$H$6="TOPLAM",2,0))
)</f>
        <v/>
      </c>
      <c r="C451">
        <f ca="1">IF(FİLTRE!$M$5="",9,(IF(U451&gt;=FİLTRE!$M$5,1,0)))</f>
        <v>1</v>
      </c>
      <c r="D451" s="1">
        <f ca="1">IF(FİLTRE!$M$6="",9,(IF('SKT LİSTESİ'!P451&lt;=FİLTRE!$M$6,1,0)))</f>
        <v>0</v>
      </c>
      <c r="E451" s="25" t="str">
        <f>IF(I451="","",(COUNTIFS($L$4:L451,L451)))</f>
        <v/>
      </c>
      <c r="F451" s="13">
        <f ca="1">IF(OR(B451&lt;&gt;2,C451&lt;&gt;1,D451&lt;&gt;1,H451&lt;&gt;1),0,
COUNTIFS($B$4:B451,2,$C$4:C451,1,$D$4:D451,1,$H$4:H451,1))</f>
        <v>0</v>
      </c>
      <c r="G451" s="26" t="str">
        <f>IF(I451="","",(COUNTIF($E$4:E451,E451)))</f>
        <v/>
      </c>
      <c r="H451" s="1">
        <f ca="1">IF(AND(J451="SAYIM",FİLTRE!$H$5="RAFTA",U451&lt;&gt;0),1,0)+
IF(AND(J451="İADE DEPO",FİLTRE!$H$5="İADE DEPO"),1,0)+
IF(FİLTRE!$H$5="TÜMÜ",1,0)+
IF(AND(J451="FİRMA İADE",FİLTRE!$H$5="FİRMA İADE"),1,0)+
IF(AND(J451="İMHA",FİLTRE!$H$5="İMHA"),1,0)</f>
        <v>1</v>
      </c>
      <c r="I451" s="5"/>
      <c r="J451" s="3"/>
      <c r="K451" s="3"/>
      <c r="L451" s="28" t="str">
        <f>(IF(K451="","",(VLOOKUP(K451,'ÜRÜN LİSTESİ'!B:C,2,0))))</f>
        <v/>
      </c>
      <c r="M451" s="29" t="str">
        <f>IF(K451="","",VLOOKUP(K451,'ÜRÜN LİSTESİ'!B:D,3,0))</f>
        <v/>
      </c>
      <c r="N451" s="28" t="str">
        <f>IF(K451="","",VLOOKUP(K451,'ÜRÜN LİSTESİ'!B:F,5,0))</f>
        <v/>
      </c>
      <c r="O451" s="5"/>
      <c r="P451" s="56" t="str">
        <f t="shared" ca="1" si="137"/>
        <v/>
      </c>
      <c r="Q451" s="57"/>
      <c r="R451" s="51" t="str">
        <f>IF(K451="","",
(IF($AK$2&gt;$AL$2,0,IF(K451="","",VLOOKUP(K451,'ÜRÜN LİSTESİ'!B:F,4,0)))))</f>
        <v/>
      </c>
      <c r="S451" s="51" t="str">
        <f t="shared" si="139"/>
        <v/>
      </c>
      <c r="T451" s="58" t="str">
        <f t="shared" ca="1" si="140"/>
        <v/>
      </c>
      <c r="U451" s="54" t="str">
        <f t="shared" ca="1" si="141"/>
        <v/>
      </c>
      <c r="V451" s="23"/>
      <c r="W451" s="54" t="str">
        <f t="shared" ca="1" si="142"/>
        <v/>
      </c>
      <c r="X451" s="54" t="str">
        <f t="shared" ca="1" si="143"/>
        <v/>
      </c>
      <c r="Y451"/>
      <c r="Z451"/>
      <c r="AA451" s="54" t="str">
        <f t="shared" si="144"/>
        <v/>
      </c>
      <c r="AB451" s="89" t="str">
        <f t="shared" ca="1" si="145"/>
        <v/>
      </c>
      <c r="AC451" s="89" t="str">
        <f t="shared" ca="1" si="146"/>
        <v/>
      </c>
      <c r="AD451"/>
      <c r="AE451" s="79" t="e">
        <f t="shared" si="149"/>
        <v>#VALUE!</v>
      </c>
      <c r="AF451" s="79" t="str">
        <f t="shared" si="150"/>
        <v/>
      </c>
      <c r="AG451" s="81" t="str">
        <f t="shared" si="147"/>
        <v/>
      </c>
      <c r="AH451" s="81" t="e">
        <f t="shared" si="151"/>
        <v>#VALUE!</v>
      </c>
      <c r="AI451" s="81" t="str">
        <f t="shared" si="152"/>
        <v/>
      </c>
      <c r="AJ451"/>
      <c r="AK451"/>
      <c r="AL451"/>
      <c r="AM451">
        <f t="shared" si="138"/>
        <v>0</v>
      </c>
      <c r="AN451">
        <f>COUNTIFS($L$1:L451,L451,$O$1:O451,O451)</f>
        <v>0</v>
      </c>
      <c r="AO451">
        <f t="shared" si="148"/>
        <v>0</v>
      </c>
      <c r="AP451">
        <f>COUNTIFS($J$4:J451,"SAYIM",$L$4:L451,L451,$O$4:O451,O451)</f>
        <v>0</v>
      </c>
      <c r="AQ451"/>
      <c r="AR451" s="1" t="str">
        <f>FİLTRE!$H$5</f>
        <v>TÜMÜ</v>
      </c>
      <c r="AS451"/>
      <c r="AU451" s="56">
        <f t="shared" si="153"/>
        <v>0</v>
      </c>
      <c r="AV451" s="54" t="str">
        <f t="shared" ca="1" si="154"/>
        <v/>
      </c>
      <c r="AW451" s="54" t="str">
        <f t="shared" ca="1" si="155"/>
        <v/>
      </c>
    </row>
    <row r="452" spans="2:49" x14ac:dyDescent="0.25">
      <c r="B452" s="1" t="str">
        <f>IF(I452="","",
(IF(N452=FİLTRE!$H$6,2,0)+IF(FİLTRE!$H$6="TOPLAM",2,0))
)</f>
        <v/>
      </c>
      <c r="C452">
        <f ca="1">IF(FİLTRE!$M$5="",9,(IF(U452&gt;=FİLTRE!$M$5,1,0)))</f>
        <v>1</v>
      </c>
      <c r="D452" s="1">
        <f ca="1">IF(FİLTRE!$M$6="",9,(IF('SKT LİSTESİ'!P452&lt;=FİLTRE!$M$6,1,0)))</f>
        <v>0</v>
      </c>
      <c r="E452" s="25" t="str">
        <f>IF(I452="","",(COUNTIFS($L$4:L452,L452)))</f>
        <v/>
      </c>
      <c r="F452" s="13">
        <f ca="1">IF(OR(B452&lt;&gt;2,C452&lt;&gt;1,D452&lt;&gt;1,H452&lt;&gt;1),0,
COUNTIFS($B$4:B452,2,$C$4:C452,1,$D$4:D452,1,$H$4:H452,1))</f>
        <v>0</v>
      </c>
      <c r="G452" s="26" t="str">
        <f>IF(I452="","",(COUNTIF($E$4:E452,E452)))</f>
        <v/>
      </c>
      <c r="H452" s="1">
        <f ca="1">IF(AND(J452="SAYIM",FİLTRE!$H$5="RAFTA",U452&lt;&gt;0),1,0)+
IF(AND(J452="İADE DEPO",FİLTRE!$H$5="İADE DEPO"),1,0)+
IF(FİLTRE!$H$5="TÜMÜ",1,0)+
IF(AND(J452="FİRMA İADE",FİLTRE!$H$5="FİRMA İADE"),1,0)+
IF(AND(J452="İMHA",FİLTRE!$H$5="İMHA"),1,0)</f>
        <v>1</v>
      </c>
      <c r="I452" s="5"/>
      <c r="J452" s="3"/>
      <c r="K452" s="3"/>
      <c r="L452" s="28" t="str">
        <f>(IF(K452="","",(VLOOKUP(K452,'ÜRÜN LİSTESİ'!B:C,2,0))))</f>
        <v/>
      </c>
      <c r="M452" s="29" t="str">
        <f>IF(K452="","",VLOOKUP(K452,'ÜRÜN LİSTESİ'!B:D,3,0))</f>
        <v/>
      </c>
      <c r="N452" s="28" t="str">
        <f>IF(K452="","",VLOOKUP(K452,'ÜRÜN LİSTESİ'!B:F,5,0))</f>
        <v/>
      </c>
      <c r="O452" s="5"/>
      <c r="P452" s="56" t="str">
        <f t="shared" ca="1" si="137"/>
        <v/>
      </c>
      <c r="Q452" s="57"/>
      <c r="R452" s="51" t="str">
        <f>IF(K452="","",
(IF($AK$2&gt;$AL$2,0,IF(K452="","",VLOOKUP(K452,'ÜRÜN LİSTESİ'!B:F,4,0)))))</f>
        <v/>
      </c>
      <c r="S452" s="51" t="str">
        <f t="shared" si="139"/>
        <v/>
      </c>
      <c r="T452" s="58" t="str">
        <f t="shared" ca="1" si="140"/>
        <v/>
      </c>
      <c r="U452" s="54" t="str">
        <f t="shared" ca="1" si="141"/>
        <v/>
      </c>
      <c r="V452" s="23"/>
      <c r="W452" s="54" t="str">
        <f t="shared" ca="1" si="142"/>
        <v/>
      </c>
      <c r="X452" s="54" t="str">
        <f t="shared" ca="1" si="143"/>
        <v/>
      </c>
      <c r="Y452"/>
      <c r="Z452"/>
      <c r="AA452" s="54" t="str">
        <f t="shared" si="144"/>
        <v/>
      </c>
      <c r="AB452" s="89" t="str">
        <f t="shared" ca="1" si="145"/>
        <v/>
      </c>
      <c r="AC452" s="89" t="str">
        <f t="shared" ca="1" si="146"/>
        <v/>
      </c>
      <c r="AD452"/>
      <c r="AE452" s="79" t="e">
        <f t="shared" si="149"/>
        <v>#VALUE!</v>
      </c>
      <c r="AF452" s="79" t="str">
        <f t="shared" si="150"/>
        <v/>
      </c>
      <c r="AG452" s="81" t="str">
        <f t="shared" si="147"/>
        <v/>
      </c>
      <c r="AH452" s="81" t="e">
        <f t="shared" si="151"/>
        <v>#VALUE!</v>
      </c>
      <c r="AI452" s="81" t="str">
        <f t="shared" si="152"/>
        <v/>
      </c>
      <c r="AJ452"/>
      <c r="AK452"/>
      <c r="AL452"/>
      <c r="AM452">
        <f t="shared" si="138"/>
        <v>0</v>
      </c>
      <c r="AN452">
        <f>COUNTIFS($L$1:L452,L452,$O$1:O452,O452)</f>
        <v>0</v>
      </c>
      <c r="AO452">
        <f t="shared" si="148"/>
        <v>0</v>
      </c>
      <c r="AP452">
        <f>COUNTIFS($J$4:J452,"SAYIM",$L$4:L452,L452,$O$4:O452,O452)</f>
        <v>0</v>
      </c>
      <c r="AQ452"/>
      <c r="AR452" s="1" t="str">
        <f>FİLTRE!$H$5</f>
        <v>TÜMÜ</v>
      </c>
      <c r="AS452"/>
      <c r="AU452" s="56">
        <f t="shared" si="153"/>
        <v>0</v>
      </c>
      <c r="AV452" s="54" t="str">
        <f t="shared" ca="1" si="154"/>
        <v/>
      </c>
      <c r="AW452" s="54" t="str">
        <f t="shared" ca="1" si="155"/>
        <v/>
      </c>
    </row>
    <row r="453" spans="2:49" x14ac:dyDescent="0.25">
      <c r="B453" s="1" t="str">
        <f>IF(I453="","",
(IF(N453=FİLTRE!$H$6,2,0)+IF(FİLTRE!$H$6="TOPLAM",2,0))
)</f>
        <v/>
      </c>
      <c r="C453">
        <f ca="1">IF(FİLTRE!$M$5="",9,(IF(U453&gt;=FİLTRE!$M$5,1,0)))</f>
        <v>1</v>
      </c>
      <c r="D453" s="1">
        <f ca="1">IF(FİLTRE!$M$6="",9,(IF('SKT LİSTESİ'!P453&lt;=FİLTRE!$M$6,1,0)))</f>
        <v>0</v>
      </c>
      <c r="E453" s="25" t="str">
        <f>IF(I453="","",(COUNTIFS($L$4:L453,L453)))</f>
        <v/>
      </c>
      <c r="F453" s="13">
        <f ca="1">IF(OR(B453&lt;&gt;2,C453&lt;&gt;1,D453&lt;&gt;1,H453&lt;&gt;1),0,
COUNTIFS($B$4:B453,2,$C$4:C453,1,$D$4:D453,1,$H$4:H453,1))</f>
        <v>0</v>
      </c>
      <c r="G453" s="26" t="str">
        <f>IF(I453="","",(COUNTIF($E$4:E453,E453)))</f>
        <v/>
      </c>
      <c r="H453" s="1">
        <f ca="1">IF(AND(J453="SAYIM",FİLTRE!$H$5="RAFTA",U453&lt;&gt;0),1,0)+
IF(AND(J453="İADE DEPO",FİLTRE!$H$5="İADE DEPO"),1,0)+
IF(FİLTRE!$H$5="TÜMÜ",1,0)+
IF(AND(J453="FİRMA İADE",FİLTRE!$H$5="FİRMA İADE"),1,0)+
IF(AND(J453="İMHA",FİLTRE!$H$5="İMHA"),1,0)</f>
        <v>1</v>
      </c>
      <c r="I453" s="5"/>
      <c r="J453" s="3"/>
      <c r="K453" s="3"/>
      <c r="L453" s="28" t="str">
        <f>(IF(K453="","",(VLOOKUP(K453,'ÜRÜN LİSTESİ'!B:C,2,0))))</f>
        <v/>
      </c>
      <c r="M453" s="29" t="str">
        <f>IF(K453="","",VLOOKUP(K453,'ÜRÜN LİSTESİ'!B:D,3,0))</f>
        <v/>
      </c>
      <c r="N453" s="28" t="str">
        <f>IF(K453="","",VLOOKUP(K453,'ÜRÜN LİSTESİ'!B:F,5,0))</f>
        <v/>
      </c>
      <c r="O453" s="5"/>
      <c r="P453" s="56" t="str">
        <f t="shared" ref="P453:P504" ca="1" si="156">IF(O453="","",O453-(TODAY()))</f>
        <v/>
      </c>
      <c r="Q453" s="57"/>
      <c r="R453" s="51" t="str">
        <f>IF(K453="","",
(IF($AK$2&gt;$AL$2,0,IF(K453="","",VLOOKUP(K453,'ÜRÜN LİSTESİ'!B:F,4,0)))))</f>
        <v/>
      </c>
      <c r="S453" s="51" t="str">
        <f t="shared" si="139"/>
        <v/>
      </c>
      <c r="T453" s="58" t="str">
        <f t="shared" ca="1" si="140"/>
        <v/>
      </c>
      <c r="U453" s="54" t="str">
        <f t="shared" ca="1" si="141"/>
        <v/>
      </c>
      <c r="V453" s="23"/>
      <c r="W453" s="54" t="str">
        <f t="shared" ca="1" si="142"/>
        <v/>
      </c>
      <c r="X453" s="54" t="str">
        <f t="shared" ca="1" si="143"/>
        <v/>
      </c>
      <c r="Y453"/>
      <c r="Z453"/>
      <c r="AA453" s="54" t="str">
        <f t="shared" si="144"/>
        <v/>
      </c>
      <c r="AB453" s="89" t="str">
        <f t="shared" ca="1" si="145"/>
        <v/>
      </c>
      <c r="AC453" s="89" t="str">
        <f t="shared" ca="1" si="146"/>
        <v/>
      </c>
      <c r="AD453"/>
      <c r="AE453" s="79" t="e">
        <f t="shared" si="149"/>
        <v>#VALUE!</v>
      </c>
      <c r="AF453" s="79" t="str">
        <f t="shared" si="150"/>
        <v/>
      </c>
      <c r="AG453" s="81" t="str">
        <f t="shared" si="147"/>
        <v/>
      </c>
      <c r="AH453" s="81" t="e">
        <f t="shared" si="151"/>
        <v>#VALUE!</v>
      </c>
      <c r="AI453" s="81" t="str">
        <f t="shared" si="152"/>
        <v/>
      </c>
      <c r="AJ453"/>
      <c r="AK453"/>
      <c r="AL453"/>
      <c r="AM453">
        <f t="shared" ref="AM453:AM504" si="157">COUNTIFS(L:L,L453,O:O,O453)</f>
        <v>0</v>
      </c>
      <c r="AN453">
        <f>COUNTIFS($L$1:L453,L453,$O$1:O453,O453)</f>
        <v>0</v>
      </c>
      <c r="AO453">
        <f t="shared" si="148"/>
        <v>0</v>
      </c>
      <c r="AP453">
        <f>COUNTIFS($J$4:J453,"SAYIM",$L$4:L453,L453,$O$4:O453,O453)</f>
        <v>0</v>
      </c>
      <c r="AQ453"/>
      <c r="AR453" s="1" t="str">
        <f>FİLTRE!$H$5</f>
        <v>TÜMÜ</v>
      </c>
      <c r="AS453"/>
      <c r="AU453" s="56">
        <f t="shared" si="153"/>
        <v>0</v>
      </c>
      <c r="AV453" s="54" t="str">
        <f t="shared" ca="1" si="154"/>
        <v/>
      </c>
      <c r="AW453" s="54" t="str">
        <f t="shared" ca="1" si="155"/>
        <v/>
      </c>
    </row>
    <row r="454" spans="2:49" x14ac:dyDescent="0.25">
      <c r="B454" s="1" t="str">
        <f>IF(I454="","",
(IF(N454=FİLTRE!$H$6,2,0)+IF(FİLTRE!$H$6="TOPLAM",2,0))
)</f>
        <v/>
      </c>
      <c r="C454">
        <f ca="1">IF(FİLTRE!$M$5="",9,(IF(U454&gt;=FİLTRE!$M$5,1,0)))</f>
        <v>1</v>
      </c>
      <c r="D454" s="1">
        <f ca="1">IF(FİLTRE!$M$6="",9,(IF('SKT LİSTESİ'!P454&lt;=FİLTRE!$M$6,1,0)))</f>
        <v>0</v>
      </c>
      <c r="E454" s="25" t="str">
        <f>IF(I454="","",(COUNTIFS($L$4:L454,L454)))</f>
        <v/>
      </c>
      <c r="F454" s="13">
        <f ca="1">IF(OR(B454&lt;&gt;2,C454&lt;&gt;1,D454&lt;&gt;1,H454&lt;&gt;1),0,
COUNTIFS($B$4:B454,2,$C$4:C454,1,$D$4:D454,1,$H$4:H454,1))</f>
        <v>0</v>
      </c>
      <c r="G454" s="26" t="str">
        <f>IF(I454="","",(COUNTIF($E$4:E454,E454)))</f>
        <v/>
      </c>
      <c r="H454" s="1">
        <f ca="1">IF(AND(J454="SAYIM",FİLTRE!$H$5="RAFTA",U454&lt;&gt;0),1,0)+
IF(AND(J454="İADE DEPO",FİLTRE!$H$5="İADE DEPO"),1,0)+
IF(FİLTRE!$H$5="TÜMÜ",1,0)+
IF(AND(J454="FİRMA İADE",FİLTRE!$H$5="FİRMA İADE"),1,0)+
IF(AND(J454="İMHA",FİLTRE!$H$5="İMHA"),1,0)</f>
        <v>1</v>
      </c>
      <c r="I454" s="5"/>
      <c r="J454" s="3"/>
      <c r="K454" s="3"/>
      <c r="L454" s="28" t="str">
        <f>(IF(K454="","",(VLOOKUP(K454,'ÜRÜN LİSTESİ'!B:C,2,0))))</f>
        <v/>
      </c>
      <c r="M454" s="29" t="str">
        <f>IF(K454="","",VLOOKUP(K454,'ÜRÜN LİSTESİ'!B:D,3,0))</f>
        <v/>
      </c>
      <c r="N454" s="28" t="str">
        <f>IF(K454="","",VLOOKUP(K454,'ÜRÜN LİSTESİ'!B:F,5,0))</f>
        <v/>
      </c>
      <c r="O454" s="5"/>
      <c r="P454" s="56" t="str">
        <f t="shared" ca="1" si="156"/>
        <v/>
      </c>
      <c r="Q454" s="57"/>
      <c r="R454" s="51" t="str">
        <f>IF(K454="","",
(IF($AK$2&gt;$AL$2,0,IF(K454="","",VLOOKUP(K454,'ÜRÜN LİSTESİ'!B:F,4,0)))))</f>
        <v/>
      </c>
      <c r="S454" s="51" t="str">
        <f t="shared" ref="S454:S504" si="158">IF(Q454="","",Q454*R454)</f>
        <v/>
      </c>
      <c r="T454" s="58" t="str">
        <f t="shared" ref="T454:T504" ca="1" si="159">IF(P454&lt;0,0,(IF(K454="","",
(IF(AH454=0,0,
((IF(I454="","",
((SUMIFS(AF:AF,J:J,"SAYIM",L:L,L454,P:P,"&gt;"&amp;0)) -
(SUMIFS(AF:AF,J:J,"İADE DEPO",L:L,L454,P:P,"&gt;"&amp;0)))))))))))</f>
        <v/>
      </c>
      <c r="U454" s="54" t="str">
        <f t="shared" ref="U454:U504" ca="1" si="160">IF(P454&lt;0,0,(IF(K454="","",
(IF(AI454=0,0,
((IF(I454="","",
((SUMIFS(AE:AE,J:J,"SAYIM",L:L,L454,P:P,"&gt;"&amp;0)) -
(SUMIFS(AE:AE,J:J,"İADE DEPO",L:L,L454,P:P,"&gt;"&amp;0)))))))))))</f>
        <v/>
      </c>
      <c r="V454" s="23"/>
      <c r="W454" s="54" t="str">
        <f t="shared" ref="W454:W504" ca="1" si="161">IF(TODAY()&gt;O454,
(IF(SUMIFS(S:S,L:L,L454,O:O,O454,J:J,"SAYIM")-SUMIFS(S:S,L:L,L454,O:O,O454,J:J,"İADE DEPO")=0,"",SUMIFS(S:S,L:L,L454,O:O,O454,J:J,"SAYIM")-SUMIFS(S:S,L:L,L454,O:O,O454,J:J,"İADE DEPO"))),0)</f>
        <v/>
      </c>
      <c r="X454" s="54" t="str">
        <f t="shared" ref="X454:X504" ca="1" si="162">IF($AK$2&lt;$AL$2,
IF(TODAY()&gt;O454,
(IF(SUMIFS(Q:Q,L:L,L454,O:O,O454,J:J,"SAYIM")-SUMIFS(Q:Q,L:L,L454,O:O,O454,J:J,"İADE DEPO")=0,"",SUMIFS(Q:Q,L:L,L454,O:O,O454,J:J,"SAYIM")-SUMIFS(Q:Q,L:L,L454,O:O,O454,J:J,"İADE DEPO"))),0),
"")</f>
        <v/>
      </c>
      <c r="Y454"/>
      <c r="Z454"/>
      <c r="AA454" s="54" t="str">
        <f t="shared" ref="AA454:AA504" si="163">IF(COUNTIFS(L:L,L454,O:O,O454)=0,"",COUNTIFS(L:L,L454,O:O,O454))</f>
        <v/>
      </c>
      <c r="AB454" s="89" t="str">
        <f t="shared" ref="AB454:AB504" ca="1" si="164">IFERROR(W454/AA454,"")</f>
        <v/>
      </c>
      <c r="AC454" s="89" t="str">
        <f t="shared" ref="AC454:AC504" ca="1" si="165">IFERROR(X454/AA454,"")</f>
        <v/>
      </c>
      <c r="AD454"/>
      <c r="AE454" s="79" t="e">
        <f t="shared" si="149"/>
        <v>#VALUE!</v>
      </c>
      <c r="AF454" s="79" t="str">
        <f t="shared" si="150"/>
        <v/>
      </c>
      <c r="AG454" s="81" t="str">
        <f t="shared" ref="AG454:AG504" si="166" xml:space="preserve">
((IF(I454="","",
((SUMIFS(AF:AF,J:J,"SAYIM",L:L,L454)) -
(SUMIFS(AF:AF,J:J,"İADE DEPO",L:L,L454))))))</f>
        <v/>
      </c>
      <c r="AH454" s="81" t="e">
        <f t="shared" si="151"/>
        <v>#VALUE!</v>
      </c>
      <c r="AI454" s="81" t="str">
        <f t="shared" si="152"/>
        <v/>
      </c>
      <c r="AJ454"/>
      <c r="AK454"/>
      <c r="AL454"/>
      <c r="AM454">
        <f t="shared" si="157"/>
        <v>0</v>
      </c>
      <c r="AN454">
        <f>COUNTIFS($L$1:L454,L454,$O$1:O454,O454)</f>
        <v>0</v>
      </c>
      <c r="AO454">
        <f t="shared" ref="AO454:AO504" si="167">COUNTIFS(J:J,"SAYIM",L:L,L454,O:O,O454)</f>
        <v>0</v>
      </c>
      <c r="AP454">
        <f>COUNTIFS($J$4:J454,"SAYIM",$L$4:L454,L454,$O$4:O454,O454)</f>
        <v>0</v>
      </c>
      <c r="AQ454"/>
      <c r="AR454" s="1" t="str">
        <f>FİLTRE!$H$5</f>
        <v>TÜMÜ</v>
      </c>
      <c r="AS454"/>
      <c r="AU454" s="56">
        <f t="shared" si="153"/>
        <v>0</v>
      </c>
      <c r="AV454" s="54" t="str">
        <f t="shared" ca="1" si="154"/>
        <v/>
      </c>
      <c r="AW454" s="54" t="str">
        <f t="shared" ca="1" si="155"/>
        <v/>
      </c>
    </row>
    <row r="455" spans="2:49" x14ac:dyDescent="0.25">
      <c r="B455" s="1" t="str">
        <f>IF(I455="","",
(IF(N455=FİLTRE!$H$6,2,0)+IF(FİLTRE!$H$6="TOPLAM",2,0))
)</f>
        <v/>
      </c>
      <c r="C455">
        <f ca="1">IF(FİLTRE!$M$5="",9,(IF(U455&gt;=FİLTRE!$M$5,1,0)))</f>
        <v>1</v>
      </c>
      <c r="D455" s="1">
        <f ca="1">IF(FİLTRE!$M$6="",9,(IF('SKT LİSTESİ'!P455&lt;=FİLTRE!$M$6,1,0)))</f>
        <v>0</v>
      </c>
      <c r="E455" s="25" t="str">
        <f>IF(I455="","",(COUNTIFS($L$4:L455,L455)))</f>
        <v/>
      </c>
      <c r="F455" s="13">
        <f ca="1">IF(OR(B455&lt;&gt;2,C455&lt;&gt;1,D455&lt;&gt;1,H455&lt;&gt;1),0,
COUNTIFS($B$4:B455,2,$C$4:C455,1,$D$4:D455,1,$H$4:H455,1))</f>
        <v>0</v>
      </c>
      <c r="G455" s="26" t="str">
        <f>IF(I455="","",(COUNTIF($E$4:E455,E455)))</f>
        <v/>
      </c>
      <c r="H455" s="1">
        <f ca="1">IF(AND(J455="SAYIM",FİLTRE!$H$5="RAFTA",U455&lt;&gt;0),1,0)+
IF(AND(J455="İADE DEPO",FİLTRE!$H$5="İADE DEPO"),1,0)+
IF(FİLTRE!$H$5="TÜMÜ",1,0)+
IF(AND(J455="FİRMA İADE",FİLTRE!$H$5="FİRMA İADE"),1,0)+
IF(AND(J455="İMHA",FİLTRE!$H$5="İMHA"),1,0)</f>
        <v>1</v>
      </c>
      <c r="I455" s="5"/>
      <c r="J455" s="3"/>
      <c r="K455" s="3"/>
      <c r="L455" s="28" t="str">
        <f>(IF(K455="","",(VLOOKUP(K455,'ÜRÜN LİSTESİ'!B:C,2,0))))</f>
        <v/>
      </c>
      <c r="M455" s="29" t="str">
        <f>IF(K455="","",VLOOKUP(K455,'ÜRÜN LİSTESİ'!B:D,3,0))</f>
        <v/>
      </c>
      <c r="N455" s="28" t="str">
        <f>IF(K455="","",VLOOKUP(K455,'ÜRÜN LİSTESİ'!B:F,5,0))</f>
        <v/>
      </c>
      <c r="O455" s="5"/>
      <c r="P455" s="56" t="str">
        <f t="shared" ca="1" si="156"/>
        <v/>
      </c>
      <c r="Q455" s="57"/>
      <c r="R455" s="51" t="str">
        <f>IF(K455="","",
(IF($AK$2&gt;$AL$2,0,IF(K455="","",VLOOKUP(K455,'ÜRÜN LİSTESİ'!B:F,4,0)))))</f>
        <v/>
      </c>
      <c r="S455" s="51" t="str">
        <f t="shared" si="158"/>
        <v/>
      </c>
      <c r="T455" s="58" t="str">
        <f t="shared" ca="1" si="159"/>
        <v/>
      </c>
      <c r="U455" s="54" t="str">
        <f t="shared" ca="1" si="160"/>
        <v/>
      </c>
      <c r="V455" s="23"/>
      <c r="W455" s="54" t="str">
        <f t="shared" ca="1" si="161"/>
        <v/>
      </c>
      <c r="X455" s="54" t="str">
        <f t="shared" ca="1" si="162"/>
        <v/>
      </c>
      <c r="Y455"/>
      <c r="Z455"/>
      <c r="AA455" s="54" t="str">
        <f t="shared" si="163"/>
        <v/>
      </c>
      <c r="AB455" s="89" t="str">
        <f t="shared" ca="1" si="164"/>
        <v/>
      </c>
      <c r="AC455" s="89" t="str">
        <f t="shared" ca="1" si="165"/>
        <v/>
      </c>
      <c r="AD455"/>
      <c r="AE455" s="79" t="e">
        <f t="shared" si="149"/>
        <v>#VALUE!</v>
      </c>
      <c r="AF455" s="79" t="str">
        <f t="shared" si="150"/>
        <v/>
      </c>
      <c r="AG455" s="81" t="str">
        <f t="shared" si="166"/>
        <v/>
      </c>
      <c r="AH455" s="81" t="e">
        <f t="shared" si="151"/>
        <v>#VALUE!</v>
      </c>
      <c r="AI455" s="81" t="str">
        <f t="shared" si="152"/>
        <v/>
      </c>
      <c r="AJ455"/>
      <c r="AK455"/>
      <c r="AL455"/>
      <c r="AM455">
        <f t="shared" si="157"/>
        <v>0</v>
      </c>
      <c r="AN455">
        <f>COUNTIFS($L$1:L455,L455,$O$1:O455,O455)</f>
        <v>0</v>
      </c>
      <c r="AO455">
        <f t="shared" si="167"/>
        <v>0</v>
      </c>
      <c r="AP455">
        <f>COUNTIFS($J$4:J455,"SAYIM",$L$4:L455,L455,$O$4:O455,O455)</f>
        <v>0</v>
      </c>
      <c r="AQ455"/>
      <c r="AR455" s="1" t="str">
        <f>FİLTRE!$H$5</f>
        <v>TÜMÜ</v>
      </c>
      <c r="AS455"/>
      <c r="AU455" s="56">
        <f t="shared" si="153"/>
        <v>0</v>
      </c>
      <c r="AV455" s="54" t="str">
        <f t="shared" ca="1" si="154"/>
        <v/>
      </c>
      <c r="AW455" s="54" t="str">
        <f t="shared" ca="1" si="155"/>
        <v/>
      </c>
    </row>
    <row r="456" spans="2:49" x14ac:dyDescent="0.25">
      <c r="B456" s="1" t="str">
        <f>IF(I456="","",
(IF(N456=FİLTRE!$H$6,2,0)+IF(FİLTRE!$H$6="TOPLAM",2,0))
)</f>
        <v/>
      </c>
      <c r="C456">
        <f ca="1">IF(FİLTRE!$M$5="",9,(IF(U456&gt;=FİLTRE!$M$5,1,0)))</f>
        <v>1</v>
      </c>
      <c r="D456" s="1">
        <f ca="1">IF(FİLTRE!$M$6="",9,(IF('SKT LİSTESİ'!P456&lt;=FİLTRE!$M$6,1,0)))</f>
        <v>0</v>
      </c>
      <c r="E456" s="25" t="str">
        <f>IF(I456="","",(COUNTIFS($L$4:L456,L456)))</f>
        <v/>
      </c>
      <c r="F456" s="13">
        <f ca="1">IF(OR(B456&lt;&gt;2,C456&lt;&gt;1,D456&lt;&gt;1,H456&lt;&gt;1),0,
COUNTIFS($B$4:B456,2,$C$4:C456,1,$D$4:D456,1,$H$4:H456,1))</f>
        <v>0</v>
      </c>
      <c r="G456" s="26" t="str">
        <f>IF(I456="","",(COUNTIF($E$4:E456,E456)))</f>
        <v/>
      </c>
      <c r="H456" s="1">
        <f ca="1">IF(AND(J456="SAYIM",FİLTRE!$H$5="RAFTA",U456&lt;&gt;0),1,0)+
IF(AND(J456="İADE DEPO",FİLTRE!$H$5="İADE DEPO"),1,0)+
IF(FİLTRE!$H$5="TÜMÜ",1,0)+
IF(AND(J456="FİRMA İADE",FİLTRE!$H$5="FİRMA İADE"),1,0)+
IF(AND(J456="İMHA",FİLTRE!$H$5="İMHA"),1,0)</f>
        <v>1</v>
      </c>
      <c r="I456" s="5"/>
      <c r="J456" s="3"/>
      <c r="K456" s="3"/>
      <c r="L456" s="28" t="str">
        <f>(IF(K456="","",(VLOOKUP(K456,'ÜRÜN LİSTESİ'!B:C,2,0))))</f>
        <v/>
      </c>
      <c r="M456" s="29" t="str">
        <f>IF(K456="","",VLOOKUP(K456,'ÜRÜN LİSTESİ'!B:D,3,0))</f>
        <v/>
      </c>
      <c r="N456" s="28" t="str">
        <f>IF(K456="","",VLOOKUP(K456,'ÜRÜN LİSTESİ'!B:F,5,0))</f>
        <v/>
      </c>
      <c r="O456" s="5"/>
      <c r="P456" s="56" t="str">
        <f t="shared" ca="1" si="156"/>
        <v/>
      </c>
      <c r="Q456" s="57"/>
      <c r="R456" s="51" t="str">
        <f>IF(K456="","",
(IF($AK$2&gt;$AL$2,0,IF(K456="","",VLOOKUP(K456,'ÜRÜN LİSTESİ'!B:F,4,0)))))</f>
        <v/>
      </c>
      <c r="S456" s="51" t="str">
        <f t="shared" si="158"/>
        <v/>
      </c>
      <c r="T456" s="58" t="str">
        <f t="shared" ca="1" si="159"/>
        <v/>
      </c>
      <c r="U456" s="54" t="str">
        <f t="shared" ca="1" si="160"/>
        <v/>
      </c>
      <c r="V456" s="23"/>
      <c r="W456" s="54" t="str">
        <f t="shared" ca="1" si="161"/>
        <v/>
      </c>
      <c r="X456" s="54" t="str">
        <f t="shared" ca="1" si="162"/>
        <v/>
      </c>
      <c r="Y456"/>
      <c r="Z456"/>
      <c r="AA456" s="54" t="str">
        <f t="shared" si="163"/>
        <v/>
      </c>
      <c r="AB456" s="89" t="str">
        <f t="shared" ca="1" si="164"/>
        <v/>
      </c>
      <c r="AC456" s="89" t="str">
        <f t="shared" ca="1" si="165"/>
        <v/>
      </c>
      <c r="AD456"/>
      <c r="AE456" s="79" t="e">
        <f t="shared" si="149"/>
        <v>#VALUE!</v>
      </c>
      <c r="AF456" s="79" t="str">
        <f t="shared" si="150"/>
        <v/>
      </c>
      <c r="AG456" s="81" t="str">
        <f t="shared" si="166"/>
        <v/>
      </c>
      <c r="AH456" s="81" t="e">
        <f t="shared" si="151"/>
        <v>#VALUE!</v>
      </c>
      <c r="AI456" s="81" t="str">
        <f t="shared" si="152"/>
        <v/>
      </c>
      <c r="AJ456"/>
      <c r="AK456"/>
      <c r="AL456"/>
      <c r="AM456">
        <f t="shared" si="157"/>
        <v>0</v>
      </c>
      <c r="AN456">
        <f>COUNTIFS($L$1:L456,L456,$O$1:O456,O456)</f>
        <v>0</v>
      </c>
      <c r="AO456">
        <f t="shared" si="167"/>
        <v>0</v>
      </c>
      <c r="AP456">
        <f>COUNTIFS($J$4:J456,"SAYIM",$L$4:L456,L456,$O$4:O456,O456)</f>
        <v>0</v>
      </c>
      <c r="AQ456"/>
      <c r="AR456" s="1" t="str">
        <f>FİLTRE!$H$5</f>
        <v>TÜMÜ</v>
      </c>
      <c r="AS456"/>
      <c r="AU456" s="56">
        <f t="shared" si="153"/>
        <v>0</v>
      </c>
      <c r="AV456" s="54" t="str">
        <f t="shared" ca="1" si="154"/>
        <v/>
      </c>
      <c r="AW456" s="54" t="str">
        <f t="shared" ca="1" si="155"/>
        <v/>
      </c>
    </row>
    <row r="457" spans="2:49" x14ac:dyDescent="0.25">
      <c r="B457" s="1" t="str">
        <f>IF(I457="","",
(IF(N457=FİLTRE!$H$6,2,0)+IF(FİLTRE!$H$6="TOPLAM",2,0))
)</f>
        <v/>
      </c>
      <c r="C457">
        <f ca="1">IF(FİLTRE!$M$5="",9,(IF(U457&gt;=FİLTRE!$M$5,1,0)))</f>
        <v>1</v>
      </c>
      <c r="D457" s="1">
        <f ca="1">IF(FİLTRE!$M$6="",9,(IF('SKT LİSTESİ'!P457&lt;=FİLTRE!$M$6,1,0)))</f>
        <v>0</v>
      </c>
      <c r="E457" s="25" t="str">
        <f>IF(I457="","",(COUNTIFS($L$4:L457,L457)))</f>
        <v/>
      </c>
      <c r="F457" s="13">
        <f ca="1">IF(OR(B457&lt;&gt;2,C457&lt;&gt;1,D457&lt;&gt;1,H457&lt;&gt;1),0,
COUNTIFS($B$4:B457,2,$C$4:C457,1,$D$4:D457,1,$H$4:H457,1))</f>
        <v>0</v>
      </c>
      <c r="G457" s="26" t="str">
        <f>IF(I457="","",(COUNTIF($E$4:E457,E457)))</f>
        <v/>
      </c>
      <c r="H457" s="1">
        <f ca="1">IF(AND(J457="SAYIM",FİLTRE!$H$5="RAFTA",U457&lt;&gt;0),1,0)+
IF(AND(J457="İADE DEPO",FİLTRE!$H$5="İADE DEPO"),1,0)+
IF(FİLTRE!$H$5="TÜMÜ",1,0)+
IF(AND(J457="FİRMA İADE",FİLTRE!$H$5="FİRMA İADE"),1,0)+
IF(AND(J457="İMHA",FİLTRE!$H$5="İMHA"),1,0)</f>
        <v>1</v>
      </c>
      <c r="I457" s="5"/>
      <c r="J457" s="3"/>
      <c r="K457" s="3"/>
      <c r="L457" s="28" t="str">
        <f>(IF(K457="","",(VLOOKUP(K457,'ÜRÜN LİSTESİ'!B:C,2,0))))</f>
        <v/>
      </c>
      <c r="M457" s="29" t="str">
        <f>IF(K457="","",VLOOKUP(K457,'ÜRÜN LİSTESİ'!B:D,3,0))</f>
        <v/>
      </c>
      <c r="N457" s="28" t="str">
        <f>IF(K457="","",VLOOKUP(K457,'ÜRÜN LİSTESİ'!B:F,5,0))</f>
        <v/>
      </c>
      <c r="O457" s="5"/>
      <c r="P457" s="56" t="str">
        <f t="shared" ca="1" si="156"/>
        <v/>
      </c>
      <c r="Q457" s="57"/>
      <c r="R457" s="51" t="str">
        <f>IF(K457="","",
(IF($AK$2&gt;$AL$2,0,IF(K457="","",VLOOKUP(K457,'ÜRÜN LİSTESİ'!B:F,4,0)))))</f>
        <v/>
      </c>
      <c r="S457" s="51" t="str">
        <f t="shared" si="158"/>
        <v/>
      </c>
      <c r="T457" s="58" t="str">
        <f t="shared" ca="1" si="159"/>
        <v/>
      </c>
      <c r="U457" s="54" t="str">
        <f t="shared" ca="1" si="160"/>
        <v/>
      </c>
      <c r="V457" s="23"/>
      <c r="W457" s="54" t="str">
        <f t="shared" ca="1" si="161"/>
        <v/>
      </c>
      <c r="X457" s="54" t="str">
        <f t="shared" ca="1" si="162"/>
        <v/>
      </c>
      <c r="Y457"/>
      <c r="Z457"/>
      <c r="AA457" s="54" t="str">
        <f t="shared" si="163"/>
        <v/>
      </c>
      <c r="AB457" s="89" t="str">
        <f t="shared" ca="1" si="164"/>
        <v/>
      </c>
      <c r="AC457" s="89" t="str">
        <f t="shared" ca="1" si="165"/>
        <v/>
      </c>
      <c r="AD457"/>
      <c r="AE457" s="79" t="e">
        <f t="shared" si="149"/>
        <v>#VALUE!</v>
      </c>
      <c r="AF457" s="79" t="str">
        <f t="shared" si="150"/>
        <v/>
      </c>
      <c r="AG457" s="81" t="str">
        <f t="shared" si="166"/>
        <v/>
      </c>
      <c r="AH457" s="81" t="e">
        <f t="shared" si="151"/>
        <v>#VALUE!</v>
      </c>
      <c r="AI457" s="81" t="str">
        <f t="shared" si="152"/>
        <v/>
      </c>
      <c r="AJ457"/>
      <c r="AK457"/>
      <c r="AL457"/>
      <c r="AM457">
        <f t="shared" si="157"/>
        <v>0</v>
      </c>
      <c r="AN457">
        <f>COUNTIFS($L$1:L457,L457,$O$1:O457,O457)</f>
        <v>0</v>
      </c>
      <c r="AO457">
        <f t="shared" si="167"/>
        <v>0</v>
      </c>
      <c r="AP457">
        <f>COUNTIFS($J$4:J457,"SAYIM",$L$4:L457,L457,$O$4:O457,O457)</f>
        <v>0</v>
      </c>
      <c r="AQ457"/>
      <c r="AR457" s="1" t="str">
        <f>FİLTRE!$H$5</f>
        <v>TÜMÜ</v>
      </c>
      <c r="AS457"/>
      <c r="AU457" s="56">
        <f t="shared" si="153"/>
        <v>0</v>
      </c>
      <c r="AV457" s="54" t="str">
        <f t="shared" ca="1" si="154"/>
        <v/>
      </c>
      <c r="AW457" s="54" t="str">
        <f t="shared" ca="1" si="155"/>
        <v/>
      </c>
    </row>
    <row r="458" spans="2:49" x14ac:dyDescent="0.25">
      <c r="B458" s="1" t="str">
        <f>IF(I458="","",
(IF(N458=FİLTRE!$H$6,2,0)+IF(FİLTRE!$H$6="TOPLAM",2,0))
)</f>
        <v/>
      </c>
      <c r="C458">
        <f ca="1">IF(FİLTRE!$M$5="",9,(IF(U458&gt;=FİLTRE!$M$5,1,0)))</f>
        <v>1</v>
      </c>
      <c r="D458" s="1">
        <f ca="1">IF(FİLTRE!$M$6="",9,(IF('SKT LİSTESİ'!P458&lt;=FİLTRE!$M$6,1,0)))</f>
        <v>0</v>
      </c>
      <c r="E458" s="25" t="str">
        <f>IF(I458="","",(COUNTIFS($L$4:L458,L458)))</f>
        <v/>
      </c>
      <c r="F458" s="13">
        <f ca="1">IF(OR(B458&lt;&gt;2,C458&lt;&gt;1,D458&lt;&gt;1,H458&lt;&gt;1),0,
COUNTIFS($B$4:B458,2,$C$4:C458,1,$D$4:D458,1,$H$4:H458,1))</f>
        <v>0</v>
      </c>
      <c r="G458" s="26" t="str">
        <f>IF(I458="","",(COUNTIF($E$4:E458,E458)))</f>
        <v/>
      </c>
      <c r="H458" s="1">
        <f ca="1">IF(AND(J458="SAYIM",FİLTRE!$H$5="RAFTA",U458&lt;&gt;0),1,0)+
IF(AND(J458="İADE DEPO",FİLTRE!$H$5="İADE DEPO"),1,0)+
IF(FİLTRE!$H$5="TÜMÜ",1,0)+
IF(AND(J458="FİRMA İADE",FİLTRE!$H$5="FİRMA İADE"),1,0)+
IF(AND(J458="İMHA",FİLTRE!$H$5="İMHA"),1,0)</f>
        <v>1</v>
      </c>
      <c r="I458" s="5"/>
      <c r="J458" s="3"/>
      <c r="K458" s="3"/>
      <c r="L458" s="28" t="str">
        <f>(IF(K458="","",(VLOOKUP(K458,'ÜRÜN LİSTESİ'!B:C,2,0))))</f>
        <v/>
      </c>
      <c r="M458" s="29" t="str">
        <f>IF(K458="","",VLOOKUP(K458,'ÜRÜN LİSTESİ'!B:D,3,0))</f>
        <v/>
      </c>
      <c r="N458" s="28" t="str">
        <f>IF(K458="","",VLOOKUP(K458,'ÜRÜN LİSTESİ'!B:F,5,0))</f>
        <v/>
      </c>
      <c r="O458" s="5"/>
      <c r="P458" s="56" t="str">
        <f t="shared" ca="1" si="156"/>
        <v/>
      </c>
      <c r="Q458" s="57"/>
      <c r="R458" s="51" t="str">
        <f>IF(K458="","",
(IF($AK$2&gt;$AL$2,0,IF(K458="","",VLOOKUP(K458,'ÜRÜN LİSTESİ'!B:F,4,0)))))</f>
        <v/>
      </c>
      <c r="S458" s="51" t="str">
        <f t="shared" si="158"/>
        <v/>
      </c>
      <c r="T458" s="58" t="str">
        <f t="shared" ca="1" si="159"/>
        <v/>
      </c>
      <c r="U458" s="54" t="str">
        <f t="shared" ca="1" si="160"/>
        <v/>
      </c>
      <c r="V458" s="23"/>
      <c r="W458" s="54" t="str">
        <f t="shared" ca="1" si="161"/>
        <v/>
      </c>
      <c r="X458" s="54" t="str">
        <f t="shared" ca="1" si="162"/>
        <v/>
      </c>
      <c r="Y458"/>
      <c r="Z458"/>
      <c r="AA458" s="54" t="str">
        <f t="shared" si="163"/>
        <v/>
      </c>
      <c r="AB458" s="89" t="str">
        <f t="shared" ca="1" si="164"/>
        <v/>
      </c>
      <c r="AC458" s="89" t="str">
        <f t="shared" ca="1" si="165"/>
        <v/>
      </c>
      <c r="AD458"/>
      <c r="AE458" s="79" t="e">
        <f t="shared" si="149"/>
        <v>#VALUE!</v>
      </c>
      <c r="AF458" s="79" t="str">
        <f t="shared" si="150"/>
        <v/>
      </c>
      <c r="AG458" s="81" t="str">
        <f t="shared" si="166"/>
        <v/>
      </c>
      <c r="AH458" s="81" t="e">
        <f t="shared" si="151"/>
        <v>#VALUE!</v>
      </c>
      <c r="AI458" s="81" t="str">
        <f t="shared" si="152"/>
        <v/>
      </c>
      <c r="AJ458"/>
      <c r="AK458"/>
      <c r="AL458"/>
      <c r="AM458">
        <f t="shared" si="157"/>
        <v>0</v>
      </c>
      <c r="AN458">
        <f>COUNTIFS($L$1:L458,L458,$O$1:O458,O458)</f>
        <v>0</v>
      </c>
      <c r="AO458">
        <f t="shared" si="167"/>
        <v>0</v>
      </c>
      <c r="AP458">
        <f>COUNTIFS($J$4:J458,"SAYIM",$L$4:L458,L458,$O$4:O458,O458)</f>
        <v>0</v>
      </c>
      <c r="AQ458"/>
      <c r="AR458" s="1" t="str">
        <f>FİLTRE!$H$5</f>
        <v>TÜMÜ</v>
      </c>
      <c r="AS458"/>
      <c r="AU458" s="56">
        <f t="shared" si="153"/>
        <v>0</v>
      </c>
      <c r="AV458" s="54" t="str">
        <f t="shared" ca="1" si="154"/>
        <v/>
      </c>
      <c r="AW458" s="54" t="str">
        <f t="shared" ca="1" si="155"/>
        <v/>
      </c>
    </row>
    <row r="459" spans="2:49" x14ac:dyDescent="0.25">
      <c r="B459" s="1" t="str">
        <f>IF(I459="","",
(IF(N459=FİLTRE!$H$6,2,0)+IF(FİLTRE!$H$6="TOPLAM",2,0))
)</f>
        <v/>
      </c>
      <c r="C459">
        <f ca="1">IF(FİLTRE!$M$5="",9,(IF(U459&gt;=FİLTRE!$M$5,1,0)))</f>
        <v>1</v>
      </c>
      <c r="D459" s="1">
        <f ca="1">IF(FİLTRE!$M$6="",9,(IF('SKT LİSTESİ'!P459&lt;=FİLTRE!$M$6,1,0)))</f>
        <v>0</v>
      </c>
      <c r="E459" s="25" t="str">
        <f>IF(I459="","",(COUNTIFS($L$4:L459,L459)))</f>
        <v/>
      </c>
      <c r="F459" s="13">
        <f ca="1">IF(OR(B459&lt;&gt;2,C459&lt;&gt;1,D459&lt;&gt;1,H459&lt;&gt;1),0,
COUNTIFS($B$4:B459,2,$C$4:C459,1,$D$4:D459,1,$H$4:H459,1))</f>
        <v>0</v>
      </c>
      <c r="G459" s="26" t="str">
        <f>IF(I459="","",(COUNTIF($E$4:E459,E459)))</f>
        <v/>
      </c>
      <c r="H459" s="1">
        <f ca="1">IF(AND(J459="SAYIM",FİLTRE!$H$5="RAFTA",U459&lt;&gt;0),1,0)+
IF(AND(J459="İADE DEPO",FİLTRE!$H$5="İADE DEPO"),1,0)+
IF(FİLTRE!$H$5="TÜMÜ",1,0)+
IF(AND(J459="FİRMA İADE",FİLTRE!$H$5="FİRMA İADE"),1,0)+
IF(AND(J459="İMHA",FİLTRE!$H$5="İMHA"),1,0)</f>
        <v>1</v>
      </c>
      <c r="I459" s="5"/>
      <c r="J459" s="3"/>
      <c r="K459" s="3"/>
      <c r="L459" s="28" t="str">
        <f>(IF(K459="","",(VLOOKUP(K459,'ÜRÜN LİSTESİ'!B:C,2,0))))</f>
        <v/>
      </c>
      <c r="M459" s="29" t="str">
        <f>IF(K459="","",VLOOKUP(K459,'ÜRÜN LİSTESİ'!B:D,3,0))</f>
        <v/>
      </c>
      <c r="N459" s="28" t="str">
        <f>IF(K459="","",VLOOKUP(K459,'ÜRÜN LİSTESİ'!B:F,5,0))</f>
        <v/>
      </c>
      <c r="O459" s="5"/>
      <c r="P459" s="56" t="str">
        <f t="shared" ca="1" si="156"/>
        <v/>
      </c>
      <c r="Q459" s="57"/>
      <c r="R459" s="51" t="str">
        <f>IF(K459="","",
(IF($AK$2&gt;$AL$2,0,IF(K459="","",VLOOKUP(K459,'ÜRÜN LİSTESİ'!B:F,4,0)))))</f>
        <v/>
      </c>
      <c r="S459" s="51" t="str">
        <f t="shared" si="158"/>
        <v/>
      </c>
      <c r="T459" s="58" t="str">
        <f t="shared" ca="1" si="159"/>
        <v/>
      </c>
      <c r="U459" s="54" t="str">
        <f t="shared" ca="1" si="160"/>
        <v/>
      </c>
      <c r="V459" s="23"/>
      <c r="W459" s="54" t="str">
        <f t="shared" ca="1" si="161"/>
        <v/>
      </c>
      <c r="X459" s="54" t="str">
        <f t="shared" ca="1" si="162"/>
        <v/>
      </c>
      <c r="Y459"/>
      <c r="Z459"/>
      <c r="AA459" s="54" t="str">
        <f t="shared" si="163"/>
        <v/>
      </c>
      <c r="AB459" s="89" t="str">
        <f t="shared" ca="1" si="164"/>
        <v/>
      </c>
      <c r="AC459" s="89" t="str">
        <f t="shared" ca="1" si="165"/>
        <v/>
      </c>
      <c r="AD459"/>
      <c r="AE459" s="79" t="e">
        <f t="shared" si="149"/>
        <v>#VALUE!</v>
      </c>
      <c r="AF459" s="79" t="str">
        <f t="shared" si="150"/>
        <v/>
      </c>
      <c r="AG459" s="81" t="str">
        <f t="shared" si="166"/>
        <v/>
      </c>
      <c r="AH459" s="81" t="e">
        <f t="shared" si="151"/>
        <v>#VALUE!</v>
      </c>
      <c r="AI459" s="81" t="str">
        <f t="shared" si="152"/>
        <v/>
      </c>
      <c r="AJ459"/>
      <c r="AK459"/>
      <c r="AL459"/>
      <c r="AM459">
        <f t="shared" si="157"/>
        <v>0</v>
      </c>
      <c r="AN459">
        <f>COUNTIFS($L$1:L459,L459,$O$1:O459,O459)</f>
        <v>0</v>
      </c>
      <c r="AO459">
        <f t="shared" si="167"/>
        <v>0</v>
      </c>
      <c r="AP459">
        <f>COUNTIFS($J$4:J459,"SAYIM",$L$4:L459,L459,$O$4:O459,O459)</f>
        <v>0</v>
      </c>
      <c r="AQ459"/>
      <c r="AR459" s="1" t="str">
        <f>FİLTRE!$H$5</f>
        <v>TÜMÜ</v>
      </c>
      <c r="AS459"/>
      <c r="AU459" s="56">
        <f t="shared" si="153"/>
        <v>0</v>
      </c>
      <c r="AV459" s="54" t="str">
        <f t="shared" ca="1" si="154"/>
        <v/>
      </c>
      <c r="AW459" s="54" t="str">
        <f t="shared" ca="1" si="155"/>
        <v/>
      </c>
    </row>
    <row r="460" spans="2:49" x14ac:dyDescent="0.25">
      <c r="B460" s="1" t="str">
        <f>IF(I460="","",
(IF(N460=FİLTRE!$H$6,2,0)+IF(FİLTRE!$H$6="TOPLAM",2,0))
)</f>
        <v/>
      </c>
      <c r="C460">
        <f ca="1">IF(FİLTRE!$M$5="",9,(IF(U460&gt;=FİLTRE!$M$5,1,0)))</f>
        <v>1</v>
      </c>
      <c r="D460" s="1">
        <f ca="1">IF(FİLTRE!$M$6="",9,(IF('SKT LİSTESİ'!P460&lt;=FİLTRE!$M$6,1,0)))</f>
        <v>0</v>
      </c>
      <c r="E460" s="25" t="str">
        <f>IF(I460="","",(COUNTIFS($L$4:L460,L460)))</f>
        <v/>
      </c>
      <c r="F460" s="13">
        <f ca="1">IF(OR(B460&lt;&gt;2,C460&lt;&gt;1,D460&lt;&gt;1,H460&lt;&gt;1),0,
COUNTIFS($B$4:B460,2,$C$4:C460,1,$D$4:D460,1,$H$4:H460,1))</f>
        <v>0</v>
      </c>
      <c r="G460" s="26" t="str">
        <f>IF(I460="","",(COUNTIF($E$4:E460,E460)))</f>
        <v/>
      </c>
      <c r="H460" s="1">
        <f ca="1">IF(AND(J460="SAYIM",FİLTRE!$H$5="RAFTA",U460&lt;&gt;0),1,0)+
IF(AND(J460="İADE DEPO",FİLTRE!$H$5="İADE DEPO"),1,0)+
IF(FİLTRE!$H$5="TÜMÜ",1,0)+
IF(AND(J460="FİRMA İADE",FİLTRE!$H$5="FİRMA İADE"),1,0)+
IF(AND(J460="İMHA",FİLTRE!$H$5="İMHA"),1,0)</f>
        <v>1</v>
      </c>
      <c r="I460" s="5"/>
      <c r="J460" s="3"/>
      <c r="K460" s="3"/>
      <c r="L460" s="28" t="str">
        <f>(IF(K460="","",(VLOOKUP(K460,'ÜRÜN LİSTESİ'!B:C,2,0))))</f>
        <v/>
      </c>
      <c r="M460" s="29" t="str">
        <f>IF(K460="","",VLOOKUP(K460,'ÜRÜN LİSTESİ'!B:D,3,0))</f>
        <v/>
      </c>
      <c r="N460" s="28" t="str">
        <f>IF(K460="","",VLOOKUP(K460,'ÜRÜN LİSTESİ'!B:F,5,0))</f>
        <v/>
      </c>
      <c r="O460" s="5"/>
      <c r="P460" s="56" t="str">
        <f t="shared" ca="1" si="156"/>
        <v/>
      </c>
      <c r="Q460" s="57"/>
      <c r="R460" s="51" t="str">
        <f>IF(K460="","",
(IF($AK$2&gt;$AL$2,0,IF(K460="","",VLOOKUP(K460,'ÜRÜN LİSTESİ'!B:F,4,0)))))</f>
        <v/>
      </c>
      <c r="S460" s="51" t="str">
        <f t="shared" si="158"/>
        <v/>
      </c>
      <c r="T460" s="58" t="str">
        <f t="shared" ca="1" si="159"/>
        <v/>
      </c>
      <c r="U460" s="54" t="str">
        <f t="shared" ca="1" si="160"/>
        <v/>
      </c>
      <c r="V460" s="23"/>
      <c r="W460" s="54" t="str">
        <f t="shared" ca="1" si="161"/>
        <v/>
      </c>
      <c r="X460" s="54" t="str">
        <f t="shared" ca="1" si="162"/>
        <v/>
      </c>
      <c r="Y460"/>
      <c r="Z460"/>
      <c r="AA460" s="54" t="str">
        <f t="shared" si="163"/>
        <v/>
      </c>
      <c r="AB460" s="89" t="str">
        <f t="shared" ca="1" si="164"/>
        <v/>
      </c>
      <c r="AC460" s="89" t="str">
        <f t="shared" ca="1" si="165"/>
        <v/>
      </c>
      <c r="AD460"/>
      <c r="AE460" s="79" t="e">
        <f t="shared" si="149"/>
        <v>#VALUE!</v>
      </c>
      <c r="AF460" s="79" t="str">
        <f t="shared" si="150"/>
        <v/>
      </c>
      <c r="AG460" s="81" t="str">
        <f t="shared" si="166"/>
        <v/>
      </c>
      <c r="AH460" s="81" t="e">
        <f t="shared" si="151"/>
        <v>#VALUE!</v>
      </c>
      <c r="AI460" s="81" t="str">
        <f t="shared" si="152"/>
        <v/>
      </c>
      <c r="AJ460"/>
      <c r="AK460"/>
      <c r="AL460"/>
      <c r="AM460">
        <f t="shared" si="157"/>
        <v>0</v>
      </c>
      <c r="AN460">
        <f>COUNTIFS($L$1:L460,L460,$O$1:O460,O460)</f>
        <v>0</v>
      </c>
      <c r="AO460">
        <f t="shared" si="167"/>
        <v>0</v>
      </c>
      <c r="AP460">
        <f>COUNTIFS($J$4:J460,"SAYIM",$L$4:L460,L460,$O$4:O460,O460)</f>
        <v>0</v>
      </c>
      <c r="AQ460"/>
      <c r="AR460" s="1" t="str">
        <f>FİLTRE!$H$5</f>
        <v>TÜMÜ</v>
      </c>
      <c r="AS460"/>
      <c r="AU460" s="56">
        <f t="shared" si="153"/>
        <v>0</v>
      </c>
      <c r="AV460" s="54" t="str">
        <f t="shared" ca="1" si="154"/>
        <v/>
      </c>
      <c r="AW460" s="54" t="str">
        <f t="shared" ca="1" si="155"/>
        <v/>
      </c>
    </row>
    <row r="461" spans="2:49" x14ac:dyDescent="0.25">
      <c r="B461" s="1" t="str">
        <f>IF(I461="","",
(IF(N461=FİLTRE!$H$6,2,0)+IF(FİLTRE!$H$6="TOPLAM",2,0))
)</f>
        <v/>
      </c>
      <c r="C461">
        <f ca="1">IF(FİLTRE!$M$5="",9,(IF(U461&gt;=FİLTRE!$M$5,1,0)))</f>
        <v>1</v>
      </c>
      <c r="D461" s="1">
        <f ca="1">IF(FİLTRE!$M$6="",9,(IF('SKT LİSTESİ'!P461&lt;=FİLTRE!$M$6,1,0)))</f>
        <v>0</v>
      </c>
      <c r="E461" s="25" t="str">
        <f>IF(I461="","",(COUNTIFS($L$4:L461,L461)))</f>
        <v/>
      </c>
      <c r="F461" s="13">
        <f ca="1">IF(OR(B461&lt;&gt;2,C461&lt;&gt;1,D461&lt;&gt;1,H461&lt;&gt;1),0,
COUNTIFS($B$4:B461,2,$C$4:C461,1,$D$4:D461,1,$H$4:H461,1))</f>
        <v>0</v>
      </c>
      <c r="G461" s="26" t="str">
        <f>IF(I461="","",(COUNTIF($E$4:E461,E461)))</f>
        <v/>
      </c>
      <c r="H461" s="1">
        <f ca="1">IF(AND(J461="SAYIM",FİLTRE!$H$5="RAFTA",U461&lt;&gt;0),1,0)+
IF(AND(J461="İADE DEPO",FİLTRE!$H$5="İADE DEPO"),1,0)+
IF(FİLTRE!$H$5="TÜMÜ",1,0)+
IF(AND(J461="FİRMA İADE",FİLTRE!$H$5="FİRMA İADE"),1,0)+
IF(AND(J461="İMHA",FİLTRE!$H$5="İMHA"),1,0)</f>
        <v>1</v>
      </c>
      <c r="I461" s="5"/>
      <c r="J461" s="3"/>
      <c r="K461" s="3"/>
      <c r="L461" s="28" t="str">
        <f>(IF(K461="","",(VLOOKUP(K461,'ÜRÜN LİSTESİ'!B:C,2,0))))</f>
        <v/>
      </c>
      <c r="M461" s="29" t="str">
        <f>IF(K461="","",VLOOKUP(K461,'ÜRÜN LİSTESİ'!B:D,3,0))</f>
        <v/>
      </c>
      <c r="N461" s="28" t="str">
        <f>IF(K461="","",VLOOKUP(K461,'ÜRÜN LİSTESİ'!B:F,5,0))</f>
        <v/>
      </c>
      <c r="O461" s="5"/>
      <c r="P461" s="56" t="str">
        <f t="shared" ca="1" si="156"/>
        <v/>
      </c>
      <c r="Q461" s="57"/>
      <c r="R461" s="51" t="str">
        <f>IF(K461="","",
(IF($AK$2&gt;$AL$2,0,IF(K461="","",VLOOKUP(K461,'ÜRÜN LİSTESİ'!B:F,4,0)))))</f>
        <v/>
      </c>
      <c r="S461" s="51" t="str">
        <f t="shared" si="158"/>
        <v/>
      </c>
      <c r="T461" s="58" t="str">
        <f t="shared" ca="1" si="159"/>
        <v/>
      </c>
      <c r="U461" s="54" t="str">
        <f t="shared" ca="1" si="160"/>
        <v/>
      </c>
      <c r="V461" s="23"/>
      <c r="W461" s="54" t="str">
        <f t="shared" ca="1" si="161"/>
        <v/>
      </c>
      <c r="X461" s="54" t="str">
        <f t="shared" ca="1" si="162"/>
        <v/>
      </c>
      <c r="Y461"/>
      <c r="Z461"/>
      <c r="AA461" s="54" t="str">
        <f t="shared" si="163"/>
        <v/>
      </c>
      <c r="AB461" s="89" t="str">
        <f t="shared" ca="1" si="164"/>
        <v/>
      </c>
      <c r="AC461" s="89" t="str">
        <f t="shared" ca="1" si="165"/>
        <v/>
      </c>
      <c r="AD461"/>
      <c r="AE461" s="79" t="e">
        <f t="shared" si="149"/>
        <v>#VALUE!</v>
      </c>
      <c r="AF461" s="79" t="str">
        <f t="shared" si="150"/>
        <v/>
      </c>
      <c r="AG461" s="81" t="str">
        <f t="shared" si="166"/>
        <v/>
      </c>
      <c r="AH461" s="81" t="e">
        <f t="shared" si="151"/>
        <v>#VALUE!</v>
      </c>
      <c r="AI461" s="81" t="str">
        <f t="shared" si="152"/>
        <v/>
      </c>
      <c r="AJ461"/>
      <c r="AK461"/>
      <c r="AL461"/>
      <c r="AM461">
        <f t="shared" si="157"/>
        <v>0</v>
      </c>
      <c r="AN461">
        <f>COUNTIFS($L$1:L461,L461,$O$1:O461,O461)</f>
        <v>0</v>
      </c>
      <c r="AO461">
        <f t="shared" si="167"/>
        <v>0</v>
      </c>
      <c r="AP461">
        <f>COUNTIFS($J$4:J461,"SAYIM",$L$4:L461,L461,$O$4:O461,O461)</f>
        <v>0</v>
      </c>
      <c r="AQ461"/>
      <c r="AR461" s="1" t="str">
        <f>FİLTRE!$H$5</f>
        <v>TÜMÜ</v>
      </c>
      <c r="AS461"/>
      <c r="AU461" s="56">
        <f t="shared" si="153"/>
        <v>0</v>
      </c>
      <c r="AV461" s="54" t="str">
        <f t="shared" ca="1" si="154"/>
        <v/>
      </c>
      <c r="AW461" s="54" t="str">
        <f t="shared" ca="1" si="155"/>
        <v/>
      </c>
    </row>
    <row r="462" spans="2:49" x14ac:dyDescent="0.25">
      <c r="B462" s="1" t="str">
        <f>IF(I462="","",
(IF(N462=FİLTRE!$H$6,2,0)+IF(FİLTRE!$H$6="TOPLAM",2,0))
)</f>
        <v/>
      </c>
      <c r="C462">
        <f ca="1">IF(FİLTRE!$M$5="",9,(IF(U462&gt;=FİLTRE!$M$5,1,0)))</f>
        <v>1</v>
      </c>
      <c r="D462" s="1">
        <f ca="1">IF(FİLTRE!$M$6="",9,(IF('SKT LİSTESİ'!P462&lt;=FİLTRE!$M$6,1,0)))</f>
        <v>0</v>
      </c>
      <c r="E462" s="25" t="str">
        <f>IF(I462="","",(COUNTIFS($L$4:L462,L462)))</f>
        <v/>
      </c>
      <c r="F462" s="13">
        <f ca="1">IF(OR(B462&lt;&gt;2,C462&lt;&gt;1,D462&lt;&gt;1,H462&lt;&gt;1),0,
COUNTIFS($B$4:B462,2,$C$4:C462,1,$D$4:D462,1,$H$4:H462,1))</f>
        <v>0</v>
      </c>
      <c r="G462" s="26" t="str">
        <f>IF(I462="","",(COUNTIF($E$4:E462,E462)))</f>
        <v/>
      </c>
      <c r="H462" s="1">
        <f ca="1">IF(AND(J462="SAYIM",FİLTRE!$H$5="RAFTA",U462&lt;&gt;0),1,0)+
IF(AND(J462="İADE DEPO",FİLTRE!$H$5="İADE DEPO"),1,0)+
IF(FİLTRE!$H$5="TÜMÜ",1,0)+
IF(AND(J462="FİRMA İADE",FİLTRE!$H$5="FİRMA İADE"),1,0)+
IF(AND(J462="İMHA",FİLTRE!$H$5="İMHA"),1,0)</f>
        <v>1</v>
      </c>
      <c r="I462" s="5"/>
      <c r="J462" s="3"/>
      <c r="K462" s="3"/>
      <c r="L462" s="28" t="str">
        <f>(IF(K462="","",(VLOOKUP(K462,'ÜRÜN LİSTESİ'!B:C,2,0))))</f>
        <v/>
      </c>
      <c r="M462" s="29" t="str">
        <f>IF(K462="","",VLOOKUP(K462,'ÜRÜN LİSTESİ'!B:D,3,0))</f>
        <v/>
      </c>
      <c r="N462" s="28" t="str">
        <f>IF(K462="","",VLOOKUP(K462,'ÜRÜN LİSTESİ'!B:F,5,0))</f>
        <v/>
      </c>
      <c r="O462" s="5"/>
      <c r="P462" s="56" t="str">
        <f t="shared" ca="1" si="156"/>
        <v/>
      </c>
      <c r="Q462" s="57"/>
      <c r="R462" s="51" t="str">
        <f>IF(K462="","",
(IF($AK$2&gt;$AL$2,0,IF(K462="","",VLOOKUP(K462,'ÜRÜN LİSTESİ'!B:F,4,0)))))</f>
        <v/>
      </c>
      <c r="S462" s="51" t="str">
        <f t="shared" si="158"/>
        <v/>
      </c>
      <c r="T462" s="58" t="str">
        <f t="shared" ca="1" si="159"/>
        <v/>
      </c>
      <c r="U462" s="54" t="str">
        <f t="shared" ca="1" si="160"/>
        <v/>
      </c>
      <c r="V462" s="23"/>
      <c r="W462" s="54" t="str">
        <f t="shared" ca="1" si="161"/>
        <v/>
      </c>
      <c r="X462" s="54" t="str">
        <f t="shared" ca="1" si="162"/>
        <v/>
      </c>
      <c r="Y462"/>
      <c r="Z462"/>
      <c r="AA462" s="54" t="str">
        <f t="shared" si="163"/>
        <v/>
      </c>
      <c r="AB462" s="89" t="str">
        <f t="shared" ca="1" si="164"/>
        <v/>
      </c>
      <c r="AC462" s="89" t="str">
        <f t="shared" ca="1" si="165"/>
        <v/>
      </c>
      <c r="AD462"/>
      <c r="AE462" s="79" t="e">
        <f t="shared" si="149"/>
        <v>#VALUE!</v>
      </c>
      <c r="AF462" s="79" t="str">
        <f t="shared" si="150"/>
        <v/>
      </c>
      <c r="AG462" s="81" t="str">
        <f t="shared" si="166"/>
        <v/>
      </c>
      <c r="AH462" s="81" t="e">
        <f t="shared" si="151"/>
        <v>#VALUE!</v>
      </c>
      <c r="AI462" s="81" t="str">
        <f t="shared" si="152"/>
        <v/>
      </c>
      <c r="AJ462"/>
      <c r="AK462"/>
      <c r="AL462"/>
      <c r="AM462">
        <f t="shared" si="157"/>
        <v>0</v>
      </c>
      <c r="AN462">
        <f>COUNTIFS($L$1:L462,L462,$O$1:O462,O462)</f>
        <v>0</v>
      </c>
      <c r="AO462">
        <f t="shared" si="167"/>
        <v>0</v>
      </c>
      <c r="AP462">
        <f>COUNTIFS($J$4:J462,"SAYIM",$L$4:L462,L462,$O$4:O462,O462)</f>
        <v>0</v>
      </c>
      <c r="AQ462"/>
      <c r="AR462" s="1" t="str">
        <f>FİLTRE!$H$5</f>
        <v>TÜMÜ</v>
      </c>
      <c r="AS462"/>
      <c r="AU462" s="56">
        <f t="shared" si="153"/>
        <v>0</v>
      </c>
      <c r="AV462" s="54" t="str">
        <f t="shared" ca="1" si="154"/>
        <v/>
      </c>
      <c r="AW462" s="54" t="str">
        <f t="shared" ca="1" si="155"/>
        <v/>
      </c>
    </row>
    <row r="463" spans="2:49" x14ac:dyDescent="0.25">
      <c r="B463" s="1" t="str">
        <f>IF(I463="","",
(IF(N463=FİLTRE!$H$6,2,0)+IF(FİLTRE!$H$6="TOPLAM",2,0))
)</f>
        <v/>
      </c>
      <c r="C463">
        <f ca="1">IF(FİLTRE!$M$5="",9,(IF(U463&gt;=FİLTRE!$M$5,1,0)))</f>
        <v>1</v>
      </c>
      <c r="D463" s="1">
        <f ca="1">IF(FİLTRE!$M$6="",9,(IF('SKT LİSTESİ'!P463&lt;=FİLTRE!$M$6,1,0)))</f>
        <v>0</v>
      </c>
      <c r="E463" s="25" t="str">
        <f>IF(I463="","",(COUNTIFS($L$4:L463,L463)))</f>
        <v/>
      </c>
      <c r="F463" s="13">
        <f ca="1">IF(OR(B463&lt;&gt;2,C463&lt;&gt;1,D463&lt;&gt;1,H463&lt;&gt;1),0,
COUNTIFS($B$4:B463,2,$C$4:C463,1,$D$4:D463,1,$H$4:H463,1))</f>
        <v>0</v>
      </c>
      <c r="G463" s="26" t="str">
        <f>IF(I463="","",(COUNTIF($E$4:E463,E463)))</f>
        <v/>
      </c>
      <c r="H463" s="1">
        <f ca="1">IF(AND(J463="SAYIM",FİLTRE!$H$5="RAFTA",U463&lt;&gt;0),1,0)+
IF(AND(J463="İADE DEPO",FİLTRE!$H$5="İADE DEPO"),1,0)+
IF(FİLTRE!$H$5="TÜMÜ",1,0)+
IF(AND(J463="FİRMA İADE",FİLTRE!$H$5="FİRMA İADE"),1,0)+
IF(AND(J463="İMHA",FİLTRE!$H$5="İMHA"),1,0)</f>
        <v>1</v>
      </c>
      <c r="I463" s="5"/>
      <c r="J463" s="3"/>
      <c r="K463" s="3"/>
      <c r="L463" s="28" t="str">
        <f>(IF(K463="","",(VLOOKUP(K463,'ÜRÜN LİSTESİ'!B:C,2,0))))</f>
        <v/>
      </c>
      <c r="M463" s="29" t="str">
        <f>IF(K463="","",VLOOKUP(K463,'ÜRÜN LİSTESİ'!B:D,3,0))</f>
        <v/>
      </c>
      <c r="N463" s="28" t="str">
        <f>IF(K463="","",VLOOKUP(K463,'ÜRÜN LİSTESİ'!B:F,5,0))</f>
        <v/>
      </c>
      <c r="O463" s="5"/>
      <c r="P463" s="56" t="str">
        <f t="shared" ca="1" si="156"/>
        <v/>
      </c>
      <c r="Q463" s="57"/>
      <c r="R463" s="51" t="str">
        <f>IF(K463="","",
(IF($AK$2&gt;$AL$2,0,IF(K463="","",VLOOKUP(K463,'ÜRÜN LİSTESİ'!B:F,4,0)))))</f>
        <v/>
      </c>
      <c r="S463" s="51" t="str">
        <f t="shared" si="158"/>
        <v/>
      </c>
      <c r="T463" s="58" t="str">
        <f t="shared" ca="1" si="159"/>
        <v/>
      </c>
      <c r="U463" s="54" t="str">
        <f t="shared" ca="1" si="160"/>
        <v/>
      </c>
      <c r="V463" s="23"/>
      <c r="W463" s="54" t="str">
        <f t="shared" ca="1" si="161"/>
        <v/>
      </c>
      <c r="X463" s="54" t="str">
        <f t="shared" ca="1" si="162"/>
        <v/>
      </c>
      <c r="Y463"/>
      <c r="Z463"/>
      <c r="AA463" s="54" t="str">
        <f t="shared" si="163"/>
        <v/>
      </c>
      <c r="AB463" s="89" t="str">
        <f t="shared" ca="1" si="164"/>
        <v/>
      </c>
      <c r="AC463" s="89" t="str">
        <f t="shared" ca="1" si="165"/>
        <v/>
      </c>
      <c r="AD463"/>
      <c r="AE463" s="79" t="e">
        <f t="shared" si="149"/>
        <v>#VALUE!</v>
      </c>
      <c r="AF463" s="79" t="str">
        <f t="shared" si="150"/>
        <v/>
      </c>
      <c r="AG463" s="81" t="str">
        <f t="shared" si="166"/>
        <v/>
      </c>
      <c r="AH463" s="81" t="e">
        <f t="shared" si="151"/>
        <v>#VALUE!</v>
      </c>
      <c r="AI463" s="81" t="str">
        <f t="shared" si="152"/>
        <v/>
      </c>
      <c r="AJ463"/>
      <c r="AK463"/>
      <c r="AL463"/>
      <c r="AM463">
        <f t="shared" si="157"/>
        <v>0</v>
      </c>
      <c r="AN463">
        <f>COUNTIFS($L$1:L463,L463,$O$1:O463,O463)</f>
        <v>0</v>
      </c>
      <c r="AO463">
        <f t="shared" si="167"/>
        <v>0</v>
      </c>
      <c r="AP463">
        <f>COUNTIFS($J$4:J463,"SAYIM",$L$4:L463,L463,$O$4:O463,O463)</f>
        <v>0</v>
      </c>
      <c r="AQ463"/>
      <c r="AR463" s="1" t="str">
        <f>FİLTRE!$H$5</f>
        <v>TÜMÜ</v>
      </c>
      <c r="AS463"/>
      <c r="AU463" s="56">
        <f t="shared" si="153"/>
        <v>0</v>
      </c>
      <c r="AV463" s="54" t="str">
        <f t="shared" ca="1" si="154"/>
        <v/>
      </c>
      <c r="AW463" s="54" t="str">
        <f t="shared" ca="1" si="155"/>
        <v/>
      </c>
    </row>
    <row r="464" spans="2:49" x14ac:dyDescent="0.25">
      <c r="B464" s="1" t="str">
        <f>IF(I464="","",
(IF(N464=FİLTRE!$H$6,2,0)+IF(FİLTRE!$H$6="TOPLAM",2,0))
)</f>
        <v/>
      </c>
      <c r="C464">
        <f ca="1">IF(FİLTRE!$M$5="",9,(IF(U464&gt;=FİLTRE!$M$5,1,0)))</f>
        <v>1</v>
      </c>
      <c r="D464" s="1">
        <f ca="1">IF(FİLTRE!$M$6="",9,(IF('SKT LİSTESİ'!P464&lt;=FİLTRE!$M$6,1,0)))</f>
        <v>0</v>
      </c>
      <c r="E464" s="25" t="str">
        <f>IF(I464="","",(COUNTIFS($L$4:L464,L464)))</f>
        <v/>
      </c>
      <c r="F464" s="13">
        <f ca="1">IF(OR(B464&lt;&gt;2,C464&lt;&gt;1,D464&lt;&gt;1,H464&lt;&gt;1),0,
COUNTIFS($B$4:B464,2,$C$4:C464,1,$D$4:D464,1,$H$4:H464,1))</f>
        <v>0</v>
      </c>
      <c r="G464" s="26" t="str">
        <f>IF(I464="","",(COUNTIF($E$4:E464,E464)))</f>
        <v/>
      </c>
      <c r="H464" s="1">
        <f ca="1">IF(AND(J464="SAYIM",FİLTRE!$H$5="RAFTA",U464&lt;&gt;0),1,0)+
IF(AND(J464="İADE DEPO",FİLTRE!$H$5="İADE DEPO"),1,0)+
IF(FİLTRE!$H$5="TÜMÜ",1,0)+
IF(AND(J464="FİRMA İADE",FİLTRE!$H$5="FİRMA İADE"),1,0)+
IF(AND(J464="İMHA",FİLTRE!$H$5="İMHA"),1,0)</f>
        <v>1</v>
      </c>
      <c r="I464" s="5"/>
      <c r="J464" s="3"/>
      <c r="K464" s="3"/>
      <c r="L464" s="28" t="str">
        <f>(IF(K464="","",(VLOOKUP(K464,'ÜRÜN LİSTESİ'!B:C,2,0))))</f>
        <v/>
      </c>
      <c r="M464" s="29" t="str">
        <f>IF(K464="","",VLOOKUP(K464,'ÜRÜN LİSTESİ'!B:D,3,0))</f>
        <v/>
      </c>
      <c r="N464" s="28" t="str">
        <f>IF(K464="","",VLOOKUP(K464,'ÜRÜN LİSTESİ'!B:F,5,0))</f>
        <v/>
      </c>
      <c r="O464" s="5"/>
      <c r="P464" s="56" t="str">
        <f t="shared" ca="1" si="156"/>
        <v/>
      </c>
      <c r="Q464" s="57"/>
      <c r="R464" s="51" t="str">
        <f>IF(K464="","",
(IF($AK$2&gt;$AL$2,0,IF(K464="","",VLOOKUP(K464,'ÜRÜN LİSTESİ'!B:F,4,0)))))</f>
        <v/>
      </c>
      <c r="S464" s="51" t="str">
        <f t="shared" si="158"/>
        <v/>
      </c>
      <c r="T464" s="58" t="str">
        <f t="shared" ca="1" si="159"/>
        <v/>
      </c>
      <c r="U464" s="54" t="str">
        <f t="shared" ca="1" si="160"/>
        <v/>
      </c>
      <c r="V464" s="23"/>
      <c r="W464" s="54" t="str">
        <f t="shared" ca="1" si="161"/>
        <v/>
      </c>
      <c r="X464" s="54" t="str">
        <f t="shared" ca="1" si="162"/>
        <v/>
      </c>
      <c r="Y464"/>
      <c r="Z464"/>
      <c r="AA464" s="54" t="str">
        <f t="shared" si="163"/>
        <v/>
      </c>
      <c r="AB464" s="89" t="str">
        <f t="shared" ca="1" si="164"/>
        <v/>
      </c>
      <c r="AC464" s="89" t="str">
        <f t="shared" ca="1" si="165"/>
        <v/>
      </c>
      <c r="AD464"/>
      <c r="AE464" s="79" t="e">
        <f t="shared" si="149"/>
        <v>#VALUE!</v>
      </c>
      <c r="AF464" s="79" t="str">
        <f t="shared" si="150"/>
        <v/>
      </c>
      <c r="AG464" s="81" t="str">
        <f t="shared" si="166"/>
        <v/>
      </c>
      <c r="AH464" s="81" t="e">
        <f t="shared" si="151"/>
        <v>#VALUE!</v>
      </c>
      <c r="AI464" s="81" t="str">
        <f t="shared" si="152"/>
        <v/>
      </c>
      <c r="AJ464"/>
      <c r="AK464"/>
      <c r="AL464"/>
      <c r="AM464">
        <f t="shared" si="157"/>
        <v>0</v>
      </c>
      <c r="AN464">
        <f>COUNTIFS($L$1:L464,L464,$O$1:O464,O464)</f>
        <v>0</v>
      </c>
      <c r="AO464">
        <f t="shared" si="167"/>
        <v>0</v>
      </c>
      <c r="AP464">
        <f>COUNTIFS($J$4:J464,"SAYIM",$L$4:L464,L464,$O$4:O464,O464)</f>
        <v>0</v>
      </c>
      <c r="AQ464"/>
      <c r="AR464" s="1" t="str">
        <f>FİLTRE!$H$5</f>
        <v>TÜMÜ</v>
      </c>
      <c r="AS464"/>
      <c r="AU464" s="56">
        <f t="shared" si="153"/>
        <v>0</v>
      </c>
      <c r="AV464" s="54" t="str">
        <f t="shared" ca="1" si="154"/>
        <v/>
      </c>
      <c r="AW464" s="54" t="str">
        <f t="shared" ca="1" si="155"/>
        <v/>
      </c>
    </row>
    <row r="465" spans="2:49" x14ac:dyDescent="0.25">
      <c r="B465" s="1" t="str">
        <f>IF(I465="","",
(IF(N465=FİLTRE!$H$6,2,0)+IF(FİLTRE!$H$6="TOPLAM",2,0))
)</f>
        <v/>
      </c>
      <c r="C465">
        <f ca="1">IF(FİLTRE!$M$5="",9,(IF(U465&gt;=FİLTRE!$M$5,1,0)))</f>
        <v>1</v>
      </c>
      <c r="D465" s="1">
        <f ca="1">IF(FİLTRE!$M$6="",9,(IF('SKT LİSTESİ'!P465&lt;=FİLTRE!$M$6,1,0)))</f>
        <v>0</v>
      </c>
      <c r="E465" s="25" t="str">
        <f>IF(I465="","",(COUNTIFS($L$4:L465,L465)))</f>
        <v/>
      </c>
      <c r="F465" s="13">
        <f ca="1">IF(OR(B465&lt;&gt;2,C465&lt;&gt;1,D465&lt;&gt;1,H465&lt;&gt;1),0,
COUNTIFS($B$4:B465,2,$C$4:C465,1,$D$4:D465,1,$H$4:H465,1))</f>
        <v>0</v>
      </c>
      <c r="G465" s="26" t="str">
        <f>IF(I465="","",(COUNTIF($E$4:E465,E465)))</f>
        <v/>
      </c>
      <c r="H465" s="1">
        <f ca="1">IF(AND(J465="SAYIM",FİLTRE!$H$5="RAFTA",U465&lt;&gt;0),1,0)+
IF(AND(J465="İADE DEPO",FİLTRE!$H$5="İADE DEPO"),1,0)+
IF(FİLTRE!$H$5="TÜMÜ",1,0)+
IF(AND(J465="FİRMA İADE",FİLTRE!$H$5="FİRMA İADE"),1,0)+
IF(AND(J465="İMHA",FİLTRE!$H$5="İMHA"),1,0)</f>
        <v>1</v>
      </c>
      <c r="I465" s="5"/>
      <c r="J465" s="3"/>
      <c r="K465" s="3"/>
      <c r="L465" s="28" t="str">
        <f>(IF(K465="","",(VLOOKUP(K465,'ÜRÜN LİSTESİ'!B:C,2,0))))</f>
        <v/>
      </c>
      <c r="M465" s="29" t="str">
        <f>IF(K465="","",VLOOKUP(K465,'ÜRÜN LİSTESİ'!B:D,3,0))</f>
        <v/>
      </c>
      <c r="N465" s="28" t="str">
        <f>IF(K465="","",VLOOKUP(K465,'ÜRÜN LİSTESİ'!B:F,5,0))</f>
        <v/>
      </c>
      <c r="O465" s="5"/>
      <c r="P465" s="56" t="str">
        <f t="shared" ca="1" si="156"/>
        <v/>
      </c>
      <c r="Q465" s="57"/>
      <c r="R465" s="51" t="str">
        <f>IF(K465="","",
(IF($AK$2&gt;$AL$2,0,IF(K465="","",VLOOKUP(K465,'ÜRÜN LİSTESİ'!B:F,4,0)))))</f>
        <v/>
      </c>
      <c r="S465" s="51" t="str">
        <f t="shared" si="158"/>
        <v/>
      </c>
      <c r="T465" s="58" t="str">
        <f t="shared" ca="1" si="159"/>
        <v/>
      </c>
      <c r="U465" s="54" t="str">
        <f t="shared" ca="1" si="160"/>
        <v/>
      </c>
      <c r="V465" s="23"/>
      <c r="W465" s="54" t="str">
        <f t="shared" ca="1" si="161"/>
        <v/>
      </c>
      <c r="X465" s="54" t="str">
        <f t="shared" ca="1" si="162"/>
        <v/>
      </c>
      <c r="Y465"/>
      <c r="Z465"/>
      <c r="AA465" s="54" t="str">
        <f t="shared" si="163"/>
        <v/>
      </c>
      <c r="AB465" s="89" t="str">
        <f t="shared" ca="1" si="164"/>
        <v/>
      </c>
      <c r="AC465" s="89" t="str">
        <f t="shared" ca="1" si="165"/>
        <v/>
      </c>
      <c r="AD465"/>
      <c r="AE465" s="79" t="e">
        <f t="shared" si="149"/>
        <v>#VALUE!</v>
      </c>
      <c r="AF465" s="79" t="str">
        <f t="shared" si="150"/>
        <v/>
      </c>
      <c r="AG465" s="81" t="str">
        <f t="shared" si="166"/>
        <v/>
      </c>
      <c r="AH465" s="81" t="e">
        <f t="shared" si="151"/>
        <v>#VALUE!</v>
      </c>
      <c r="AI465" s="81" t="str">
        <f t="shared" si="152"/>
        <v/>
      </c>
      <c r="AJ465"/>
      <c r="AK465"/>
      <c r="AL465"/>
      <c r="AM465">
        <f t="shared" si="157"/>
        <v>0</v>
      </c>
      <c r="AN465">
        <f>COUNTIFS($L$1:L465,L465,$O$1:O465,O465)</f>
        <v>0</v>
      </c>
      <c r="AO465">
        <f t="shared" si="167"/>
        <v>0</v>
      </c>
      <c r="AP465">
        <f>COUNTIFS($J$4:J465,"SAYIM",$L$4:L465,L465,$O$4:O465,O465)</f>
        <v>0</v>
      </c>
      <c r="AQ465"/>
      <c r="AR465" s="1" t="str">
        <f>FİLTRE!$H$5</f>
        <v>TÜMÜ</v>
      </c>
      <c r="AS465"/>
      <c r="AU465" s="56">
        <f t="shared" si="153"/>
        <v>0</v>
      </c>
      <c r="AV465" s="54" t="str">
        <f t="shared" ca="1" si="154"/>
        <v/>
      </c>
      <c r="AW465" s="54" t="str">
        <f t="shared" ca="1" si="155"/>
        <v/>
      </c>
    </row>
    <row r="466" spans="2:49" x14ac:dyDescent="0.25">
      <c r="B466" s="1" t="str">
        <f>IF(I466="","",
(IF(N466=FİLTRE!$H$6,2,0)+IF(FİLTRE!$H$6="TOPLAM",2,0))
)</f>
        <v/>
      </c>
      <c r="C466">
        <f ca="1">IF(FİLTRE!$M$5="",9,(IF(U466&gt;=FİLTRE!$M$5,1,0)))</f>
        <v>1</v>
      </c>
      <c r="D466" s="1">
        <f ca="1">IF(FİLTRE!$M$6="",9,(IF('SKT LİSTESİ'!P466&lt;=FİLTRE!$M$6,1,0)))</f>
        <v>0</v>
      </c>
      <c r="E466" s="25" t="str">
        <f>IF(I466="","",(COUNTIFS($L$4:L466,L466)))</f>
        <v/>
      </c>
      <c r="F466" s="13">
        <f ca="1">IF(OR(B466&lt;&gt;2,C466&lt;&gt;1,D466&lt;&gt;1,H466&lt;&gt;1),0,
COUNTIFS($B$4:B466,2,$C$4:C466,1,$D$4:D466,1,$H$4:H466,1))</f>
        <v>0</v>
      </c>
      <c r="G466" s="26" t="str">
        <f>IF(I466="","",(COUNTIF($E$4:E466,E466)))</f>
        <v/>
      </c>
      <c r="H466" s="1">
        <f ca="1">IF(AND(J466="SAYIM",FİLTRE!$H$5="RAFTA",U466&lt;&gt;0),1,0)+
IF(AND(J466="İADE DEPO",FİLTRE!$H$5="İADE DEPO"),1,0)+
IF(FİLTRE!$H$5="TÜMÜ",1,0)+
IF(AND(J466="FİRMA İADE",FİLTRE!$H$5="FİRMA İADE"),1,0)+
IF(AND(J466="İMHA",FİLTRE!$H$5="İMHA"),1,0)</f>
        <v>1</v>
      </c>
      <c r="I466" s="5"/>
      <c r="J466" s="3"/>
      <c r="K466" s="3"/>
      <c r="L466" s="28" t="str">
        <f>(IF(K466="","",(VLOOKUP(K466,'ÜRÜN LİSTESİ'!B:C,2,0))))</f>
        <v/>
      </c>
      <c r="M466" s="29" t="str">
        <f>IF(K466="","",VLOOKUP(K466,'ÜRÜN LİSTESİ'!B:D,3,0))</f>
        <v/>
      </c>
      <c r="N466" s="28" t="str">
        <f>IF(K466="","",VLOOKUP(K466,'ÜRÜN LİSTESİ'!B:F,5,0))</f>
        <v/>
      </c>
      <c r="O466" s="5"/>
      <c r="P466" s="56" t="str">
        <f t="shared" ca="1" si="156"/>
        <v/>
      </c>
      <c r="Q466" s="57"/>
      <c r="R466" s="51" t="str">
        <f>IF(K466="","",
(IF($AK$2&gt;$AL$2,0,IF(K466="","",VLOOKUP(K466,'ÜRÜN LİSTESİ'!B:F,4,0)))))</f>
        <v/>
      </c>
      <c r="S466" s="51" t="str">
        <f t="shared" si="158"/>
        <v/>
      </c>
      <c r="T466" s="58" t="str">
        <f t="shared" ca="1" si="159"/>
        <v/>
      </c>
      <c r="U466" s="54" t="str">
        <f t="shared" ca="1" si="160"/>
        <v/>
      </c>
      <c r="V466" s="23"/>
      <c r="W466" s="54" t="str">
        <f t="shared" ca="1" si="161"/>
        <v/>
      </c>
      <c r="X466" s="54" t="str">
        <f t="shared" ca="1" si="162"/>
        <v/>
      </c>
      <c r="Y466"/>
      <c r="Z466"/>
      <c r="AA466" s="54" t="str">
        <f t="shared" si="163"/>
        <v/>
      </c>
      <c r="AB466" s="89" t="str">
        <f t="shared" ca="1" si="164"/>
        <v/>
      </c>
      <c r="AC466" s="89" t="str">
        <f t="shared" ca="1" si="165"/>
        <v/>
      </c>
      <c r="AD466"/>
      <c r="AE466" s="79" t="e">
        <f t="shared" ref="AE466:AE504" si="168">IF(AO466=AP466,Q466*R466,0)</f>
        <v>#VALUE!</v>
      </c>
      <c r="AF466" s="79" t="str">
        <f t="shared" ref="AF466:AF504" si="169">IF(I466="","",IF(AO466=AP466,Q466,0))</f>
        <v/>
      </c>
      <c r="AG466" s="81" t="str">
        <f t="shared" si="166"/>
        <v/>
      </c>
      <c r="AH466" s="81" t="e">
        <f t="shared" ref="AH466:AH504" si="170">IF(AE466=0,0,AG466)</f>
        <v>#VALUE!</v>
      </c>
      <c r="AI466" s="81" t="str">
        <f t="shared" ref="AI466:AI504" si="171">IFERROR(AH466*R466,"")</f>
        <v/>
      </c>
      <c r="AJ466"/>
      <c r="AK466"/>
      <c r="AL466"/>
      <c r="AM466">
        <f t="shared" si="157"/>
        <v>0</v>
      </c>
      <c r="AN466">
        <f>COUNTIFS($L$1:L466,L466,$O$1:O466,O466)</f>
        <v>0</v>
      </c>
      <c r="AO466">
        <f t="shared" si="167"/>
        <v>0</v>
      </c>
      <c r="AP466">
        <f>COUNTIFS($J$4:J466,"SAYIM",$L$4:L466,L466,$O$4:O466,O466)</f>
        <v>0</v>
      </c>
      <c r="AQ466"/>
      <c r="AR466" s="1" t="str">
        <f>FİLTRE!$H$5</f>
        <v>TÜMÜ</v>
      </c>
      <c r="AS466"/>
      <c r="AU466" s="56">
        <f t="shared" si="153"/>
        <v>0</v>
      </c>
      <c r="AV466" s="54" t="str">
        <f t="shared" ca="1" si="154"/>
        <v/>
      </c>
      <c r="AW466" s="54" t="str">
        <f t="shared" ca="1" si="155"/>
        <v/>
      </c>
    </row>
    <row r="467" spans="2:49" x14ac:dyDescent="0.25">
      <c r="B467" s="1" t="str">
        <f>IF(I467="","",
(IF(N467=FİLTRE!$H$6,2,0)+IF(FİLTRE!$H$6="TOPLAM",2,0))
)</f>
        <v/>
      </c>
      <c r="C467">
        <f ca="1">IF(FİLTRE!$M$5="",9,(IF(U467&gt;=FİLTRE!$M$5,1,0)))</f>
        <v>1</v>
      </c>
      <c r="D467" s="1">
        <f ca="1">IF(FİLTRE!$M$6="",9,(IF('SKT LİSTESİ'!P467&lt;=FİLTRE!$M$6,1,0)))</f>
        <v>0</v>
      </c>
      <c r="E467" s="25" t="str">
        <f>IF(I467="","",(COUNTIFS($L$4:L467,L467)))</f>
        <v/>
      </c>
      <c r="F467" s="13">
        <f ca="1">IF(OR(B467&lt;&gt;2,C467&lt;&gt;1,D467&lt;&gt;1,H467&lt;&gt;1),0,
COUNTIFS($B$4:B467,2,$C$4:C467,1,$D$4:D467,1,$H$4:H467,1))</f>
        <v>0</v>
      </c>
      <c r="G467" s="26" t="str">
        <f>IF(I467="","",(COUNTIF($E$4:E467,E467)))</f>
        <v/>
      </c>
      <c r="H467" s="1">
        <f ca="1">IF(AND(J467="SAYIM",FİLTRE!$H$5="RAFTA",U467&lt;&gt;0),1,0)+
IF(AND(J467="İADE DEPO",FİLTRE!$H$5="İADE DEPO"),1,0)+
IF(FİLTRE!$H$5="TÜMÜ",1,0)+
IF(AND(J467="FİRMA İADE",FİLTRE!$H$5="FİRMA İADE"),1,0)+
IF(AND(J467="İMHA",FİLTRE!$H$5="İMHA"),1,0)</f>
        <v>1</v>
      </c>
      <c r="I467" s="5"/>
      <c r="J467" s="3"/>
      <c r="K467" s="3"/>
      <c r="L467" s="28" t="str">
        <f>(IF(K467="","",(VLOOKUP(K467,'ÜRÜN LİSTESİ'!B:C,2,0))))</f>
        <v/>
      </c>
      <c r="M467" s="29" t="str">
        <f>IF(K467="","",VLOOKUP(K467,'ÜRÜN LİSTESİ'!B:D,3,0))</f>
        <v/>
      </c>
      <c r="N467" s="28" t="str">
        <f>IF(K467="","",VLOOKUP(K467,'ÜRÜN LİSTESİ'!B:F,5,0))</f>
        <v/>
      </c>
      <c r="O467" s="5"/>
      <c r="P467" s="56" t="str">
        <f t="shared" ca="1" si="156"/>
        <v/>
      </c>
      <c r="Q467" s="57"/>
      <c r="R467" s="51" t="str">
        <f>IF(K467="","",
(IF($AK$2&gt;$AL$2,0,IF(K467="","",VLOOKUP(K467,'ÜRÜN LİSTESİ'!B:F,4,0)))))</f>
        <v/>
      </c>
      <c r="S467" s="51" t="str">
        <f t="shared" si="158"/>
        <v/>
      </c>
      <c r="T467" s="58" t="str">
        <f t="shared" ca="1" si="159"/>
        <v/>
      </c>
      <c r="U467" s="54" t="str">
        <f t="shared" ca="1" si="160"/>
        <v/>
      </c>
      <c r="V467" s="23"/>
      <c r="W467" s="54" t="str">
        <f t="shared" ca="1" si="161"/>
        <v/>
      </c>
      <c r="X467" s="54" t="str">
        <f t="shared" ca="1" si="162"/>
        <v/>
      </c>
      <c r="Y467"/>
      <c r="Z467"/>
      <c r="AA467" s="54" t="str">
        <f t="shared" si="163"/>
        <v/>
      </c>
      <c r="AB467" s="89" t="str">
        <f t="shared" ca="1" si="164"/>
        <v/>
      </c>
      <c r="AC467" s="89" t="str">
        <f t="shared" ca="1" si="165"/>
        <v/>
      </c>
      <c r="AD467"/>
      <c r="AE467" s="79" t="e">
        <f t="shared" si="168"/>
        <v>#VALUE!</v>
      </c>
      <c r="AF467" s="79" t="str">
        <f t="shared" si="169"/>
        <v/>
      </c>
      <c r="AG467" s="81" t="str">
        <f t="shared" si="166"/>
        <v/>
      </c>
      <c r="AH467" s="81" t="e">
        <f t="shared" si="170"/>
        <v>#VALUE!</v>
      </c>
      <c r="AI467" s="81" t="str">
        <f t="shared" si="171"/>
        <v/>
      </c>
      <c r="AJ467"/>
      <c r="AK467"/>
      <c r="AL467"/>
      <c r="AM467">
        <f t="shared" si="157"/>
        <v>0</v>
      </c>
      <c r="AN467">
        <f>COUNTIFS($L$1:L467,L467,$O$1:O467,O467)</f>
        <v>0</v>
      </c>
      <c r="AO467">
        <f t="shared" si="167"/>
        <v>0</v>
      </c>
      <c r="AP467">
        <f>COUNTIFS($J$4:J467,"SAYIM",$L$4:L467,L467,$O$4:O467,O467)</f>
        <v>0</v>
      </c>
      <c r="AQ467"/>
      <c r="AR467" s="1" t="str">
        <f>FİLTRE!$H$5</f>
        <v>TÜMÜ</v>
      </c>
      <c r="AS467"/>
      <c r="AU467" s="56">
        <f t="shared" si="153"/>
        <v>0</v>
      </c>
      <c r="AV467" s="54" t="str">
        <f t="shared" ca="1" si="154"/>
        <v/>
      </c>
      <c r="AW467" s="54" t="str">
        <f t="shared" ca="1" si="155"/>
        <v/>
      </c>
    </row>
    <row r="468" spans="2:49" x14ac:dyDescent="0.25">
      <c r="B468" s="1" t="str">
        <f>IF(I468="","",
(IF(N468=FİLTRE!$H$6,2,0)+IF(FİLTRE!$H$6="TOPLAM",2,0))
)</f>
        <v/>
      </c>
      <c r="C468">
        <f ca="1">IF(FİLTRE!$M$5="",9,(IF(U468&gt;=FİLTRE!$M$5,1,0)))</f>
        <v>1</v>
      </c>
      <c r="D468" s="1">
        <f ca="1">IF(FİLTRE!$M$6="",9,(IF('SKT LİSTESİ'!P468&lt;=FİLTRE!$M$6,1,0)))</f>
        <v>0</v>
      </c>
      <c r="E468" s="25" t="str">
        <f>IF(I468="","",(COUNTIFS($L$4:L468,L468)))</f>
        <v/>
      </c>
      <c r="F468" s="13">
        <f ca="1">IF(OR(B468&lt;&gt;2,C468&lt;&gt;1,D468&lt;&gt;1,H468&lt;&gt;1),0,
COUNTIFS($B$4:B468,2,$C$4:C468,1,$D$4:D468,1,$H$4:H468,1))</f>
        <v>0</v>
      </c>
      <c r="G468" s="26" t="str">
        <f>IF(I468="","",(COUNTIF($E$4:E468,E468)))</f>
        <v/>
      </c>
      <c r="H468" s="1">
        <f ca="1">IF(AND(J468="SAYIM",FİLTRE!$H$5="RAFTA",U468&lt;&gt;0),1,0)+
IF(AND(J468="İADE DEPO",FİLTRE!$H$5="İADE DEPO"),1,0)+
IF(FİLTRE!$H$5="TÜMÜ",1,0)+
IF(AND(J468="FİRMA İADE",FİLTRE!$H$5="FİRMA İADE"),1,0)+
IF(AND(J468="İMHA",FİLTRE!$H$5="İMHA"),1,0)</f>
        <v>1</v>
      </c>
      <c r="I468" s="5"/>
      <c r="J468" s="3"/>
      <c r="K468" s="3"/>
      <c r="L468" s="28" t="str">
        <f>(IF(K468="","",(VLOOKUP(K468,'ÜRÜN LİSTESİ'!B:C,2,0))))</f>
        <v/>
      </c>
      <c r="M468" s="29" t="str">
        <f>IF(K468="","",VLOOKUP(K468,'ÜRÜN LİSTESİ'!B:D,3,0))</f>
        <v/>
      </c>
      <c r="N468" s="28" t="str">
        <f>IF(K468="","",VLOOKUP(K468,'ÜRÜN LİSTESİ'!B:F,5,0))</f>
        <v/>
      </c>
      <c r="O468" s="5"/>
      <c r="P468" s="56" t="str">
        <f t="shared" ca="1" si="156"/>
        <v/>
      </c>
      <c r="Q468" s="57"/>
      <c r="R468" s="51" t="str">
        <f>IF(K468="","",
(IF($AK$2&gt;$AL$2,0,IF(K468="","",VLOOKUP(K468,'ÜRÜN LİSTESİ'!B:F,4,0)))))</f>
        <v/>
      </c>
      <c r="S468" s="51" t="str">
        <f t="shared" si="158"/>
        <v/>
      </c>
      <c r="T468" s="58" t="str">
        <f t="shared" ca="1" si="159"/>
        <v/>
      </c>
      <c r="U468" s="54" t="str">
        <f t="shared" ca="1" si="160"/>
        <v/>
      </c>
      <c r="V468" s="23"/>
      <c r="W468" s="54" t="str">
        <f t="shared" ca="1" si="161"/>
        <v/>
      </c>
      <c r="X468" s="54" t="str">
        <f t="shared" ca="1" si="162"/>
        <v/>
      </c>
      <c r="Y468"/>
      <c r="Z468"/>
      <c r="AA468" s="54" t="str">
        <f t="shared" si="163"/>
        <v/>
      </c>
      <c r="AB468" s="89" t="str">
        <f t="shared" ca="1" si="164"/>
        <v/>
      </c>
      <c r="AC468" s="89" t="str">
        <f t="shared" ca="1" si="165"/>
        <v/>
      </c>
      <c r="AD468"/>
      <c r="AE468" s="79" t="e">
        <f t="shared" si="168"/>
        <v>#VALUE!</v>
      </c>
      <c r="AF468" s="79" t="str">
        <f t="shared" si="169"/>
        <v/>
      </c>
      <c r="AG468" s="81" t="str">
        <f t="shared" si="166"/>
        <v/>
      </c>
      <c r="AH468" s="81" t="e">
        <f t="shared" si="170"/>
        <v>#VALUE!</v>
      </c>
      <c r="AI468" s="81" t="str">
        <f t="shared" si="171"/>
        <v/>
      </c>
      <c r="AJ468"/>
      <c r="AK468"/>
      <c r="AL468"/>
      <c r="AM468">
        <f t="shared" si="157"/>
        <v>0</v>
      </c>
      <c r="AN468">
        <f>COUNTIFS($L$1:L468,L468,$O$1:O468,O468)</f>
        <v>0</v>
      </c>
      <c r="AO468">
        <f t="shared" si="167"/>
        <v>0</v>
      </c>
      <c r="AP468">
        <f>COUNTIFS($J$4:J468,"SAYIM",$L$4:L468,L468,$O$4:O468,O468)</f>
        <v>0</v>
      </c>
      <c r="AQ468"/>
      <c r="AR468" s="1" t="str">
        <f>FİLTRE!$H$5</f>
        <v>TÜMÜ</v>
      </c>
      <c r="AS468"/>
      <c r="AU468" s="56">
        <f t="shared" si="153"/>
        <v>0</v>
      </c>
      <c r="AV468" s="54" t="str">
        <f t="shared" ca="1" si="154"/>
        <v/>
      </c>
      <c r="AW468" s="54" t="str">
        <f t="shared" ca="1" si="155"/>
        <v/>
      </c>
    </row>
    <row r="469" spans="2:49" x14ac:dyDescent="0.25">
      <c r="B469" s="1" t="str">
        <f>IF(I469="","",
(IF(N469=FİLTRE!$H$6,2,0)+IF(FİLTRE!$H$6="TOPLAM",2,0))
)</f>
        <v/>
      </c>
      <c r="C469">
        <f ca="1">IF(FİLTRE!$M$5="",9,(IF(U469&gt;=FİLTRE!$M$5,1,0)))</f>
        <v>1</v>
      </c>
      <c r="D469" s="1">
        <f ca="1">IF(FİLTRE!$M$6="",9,(IF('SKT LİSTESİ'!P469&lt;=FİLTRE!$M$6,1,0)))</f>
        <v>0</v>
      </c>
      <c r="E469" s="25" t="str">
        <f>IF(I469="","",(COUNTIFS($L$4:L469,L469)))</f>
        <v/>
      </c>
      <c r="F469" s="13">
        <f ca="1">IF(OR(B469&lt;&gt;2,C469&lt;&gt;1,D469&lt;&gt;1,H469&lt;&gt;1),0,
COUNTIFS($B$4:B469,2,$C$4:C469,1,$D$4:D469,1,$H$4:H469,1))</f>
        <v>0</v>
      </c>
      <c r="G469" s="26" t="str">
        <f>IF(I469="","",(COUNTIF($E$4:E469,E469)))</f>
        <v/>
      </c>
      <c r="H469" s="1">
        <f ca="1">IF(AND(J469="SAYIM",FİLTRE!$H$5="RAFTA",U469&lt;&gt;0),1,0)+
IF(AND(J469="İADE DEPO",FİLTRE!$H$5="İADE DEPO"),1,0)+
IF(FİLTRE!$H$5="TÜMÜ",1,0)+
IF(AND(J469="FİRMA İADE",FİLTRE!$H$5="FİRMA İADE"),1,0)+
IF(AND(J469="İMHA",FİLTRE!$H$5="İMHA"),1,0)</f>
        <v>1</v>
      </c>
      <c r="I469" s="5"/>
      <c r="J469" s="3"/>
      <c r="K469" s="3"/>
      <c r="L469" s="28" t="str">
        <f>(IF(K469="","",(VLOOKUP(K469,'ÜRÜN LİSTESİ'!B:C,2,0))))</f>
        <v/>
      </c>
      <c r="M469" s="29" t="str">
        <f>IF(K469="","",VLOOKUP(K469,'ÜRÜN LİSTESİ'!B:D,3,0))</f>
        <v/>
      </c>
      <c r="N469" s="28" t="str">
        <f>IF(K469="","",VLOOKUP(K469,'ÜRÜN LİSTESİ'!B:F,5,0))</f>
        <v/>
      </c>
      <c r="O469" s="5"/>
      <c r="P469" s="56" t="str">
        <f t="shared" ca="1" si="156"/>
        <v/>
      </c>
      <c r="Q469" s="57"/>
      <c r="R469" s="51" t="str">
        <f>IF(K469="","",
(IF($AK$2&gt;$AL$2,0,IF(K469="","",VLOOKUP(K469,'ÜRÜN LİSTESİ'!B:F,4,0)))))</f>
        <v/>
      </c>
      <c r="S469" s="51" t="str">
        <f t="shared" si="158"/>
        <v/>
      </c>
      <c r="T469" s="58" t="str">
        <f t="shared" ca="1" si="159"/>
        <v/>
      </c>
      <c r="U469" s="54" t="str">
        <f t="shared" ca="1" si="160"/>
        <v/>
      </c>
      <c r="V469" s="23"/>
      <c r="W469" s="54" t="str">
        <f t="shared" ca="1" si="161"/>
        <v/>
      </c>
      <c r="X469" s="54" t="str">
        <f t="shared" ca="1" si="162"/>
        <v/>
      </c>
      <c r="Y469"/>
      <c r="Z469"/>
      <c r="AA469" s="54" t="str">
        <f t="shared" si="163"/>
        <v/>
      </c>
      <c r="AB469" s="89" t="str">
        <f t="shared" ca="1" si="164"/>
        <v/>
      </c>
      <c r="AC469" s="89" t="str">
        <f t="shared" ca="1" si="165"/>
        <v/>
      </c>
      <c r="AD469"/>
      <c r="AE469" s="79" t="e">
        <f t="shared" si="168"/>
        <v>#VALUE!</v>
      </c>
      <c r="AF469" s="79" t="str">
        <f t="shared" si="169"/>
        <v/>
      </c>
      <c r="AG469" s="81" t="str">
        <f t="shared" si="166"/>
        <v/>
      </c>
      <c r="AH469" s="81" t="e">
        <f t="shared" si="170"/>
        <v>#VALUE!</v>
      </c>
      <c r="AI469" s="81" t="str">
        <f t="shared" si="171"/>
        <v/>
      </c>
      <c r="AJ469"/>
      <c r="AK469"/>
      <c r="AL469"/>
      <c r="AM469">
        <f t="shared" si="157"/>
        <v>0</v>
      </c>
      <c r="AN469">
        <f>COUNTIFS($L$1:L469,L469,$O$1:O469,O469)</f>
        <v>0</v>
      </c>
      <c r="AO469">
        <f t="shared" si="167"/>
        <v>0</v>
      </c>
      <c r="AP469">
        <f>COUNTIFS($J$4:J469,"SAYIM",$L$4:L469,L469,$O$4:O469,O469)</f>
        <v>0</v>
      </c>
      <c r="AQ469"/>
      <c r="AR469" s="1" t="str">
        <f>FİLTRE!$H$5</f>
        <v>TÜMÜ</v>
      </c>
      <c r="AS469"/>
      <c r="AU469" s="56">
        <f t="shared" si="153"/>
        <v>0</v>
      </c>
      <c r="AV469" s="54" t="str">
        <f t="shared" ca="1" si="154"/>
        <v/>
      </c>
      <c r="AW469" s="54" t="str">
        <f t="shared" ca="1" si="155"/>
        <v/>
      </c>
    </row>
    <row r="470" spans="2:49" x14ac:dyDescent="0.25">
      <c r="B470" s="1" t="str">
        <f>IF(I470="","",
(IF(N470=FİLTRE!$H$6,2,0)+IF(FİLTRE!$H$6="TOPLAM",2,0))
)</f>
        <v/>
      </c>
      <c r="C470">
        <f ca="1">IF(FİLTRE!$M$5="",9,(IF(U470&gt;=FİLTRE!$M$5,1,0)))</f>
        <v>1</v>
      </c>
      <c r="D470" s="1">
        <f ca="1">IF(FİLTRE!$M$6="",9,(IF('SKT LİSTESİ'!P470&lt;=FİLTRE!$M$6,1,0)))</f>
        <v>0</v>
      </c>
      <c r="E470" s="25" t="str">
        <f>IF(I470="","",(COUNTIFS($L$4:L470,L470)))</f>
        <v/>
      </c>
      <c r="F470" s="13">
        <f ca="1">IF(OR(B470&lt;&gt;2,C470&lt;&gt;1,D470&lt;&gt;1,H470&lt;&gt;1),0,
COUNTIFS($B$4:B470,2,$C$4:C470,1,$D$4:D470,1,$H$4:H470,1))</f>
        <v>0</v>
      </c>
      <c r="G470" s="26" t="str">
        <f>IF(I470="","",(COUNTIF($E$4:E470,E470)))</f>
        <v/>
      </c>
      <c r="H470" s="1">
        <f ca="1">IF(AND(J470="SAYIM",FİLTRE!$H$5="RAFTA",U470&lt;&gt;0),1,0)+
IF(AND(J470="İADE DEPO",FİLTRE!$H$5="İADE DEPO"),1,0)+
IF(FİLTRE!$H$5="TÜMÜ",1,0)+
IF(AND(J470="FİRMA İADE",FİLTRE!$H$5="FİRMA İADE"),1,0)+
IF(AND(J470="İMHA",FİLTRE!$H$5="İMHA"),1,0)</f>
        <v>1</v>
      </c>
      <c r="I470" s="5"/>
      <c r="J470" s="3"/>
      <c r="K470" s="3"/>
      <c r="L470" s="28" t="str">
        <f>(IF(K470="","",(VLOOKUP(K470,'ÜRÜN LİSTESİ'!B:C,2,0))))</f>
        <v/>
      </c>
      <c r="M470" s="29" t="str">
        <f>IF(K470="","",VLOOKUP(K470,'ÜRÜN LİSTESİ'!B:D,3,0))</f>
        <v/>
      </c>
      <c r="N470" s="28" t="str">
        <f>IF(K470="","",VLOOKUP(K470,'ÜRÜN LİSTESİ'!B:F,5,0))</f>
        <v/>
      </c>
      <c r="O470" s="5"/>
      <c r="P470" s="56" t="str">
        <f t="shared" ca="1" si="156"/>
        <v/>
      </c>
      <c r="Q470" s="57"/>
      <c r="R470" s="51" t="str">
        <f>IF(K470="","",
(IF($AK$2&gt;$AL$2,0,IF(K470="","",VLOOKUP(K470,'ÜRÜN LİSTESİ'!B:F,4,0)))))</f>
        <v/>
      </c>
      <c r="S470" s="51" t="str">
        <f t="shared" si="158"/>
        <v/>
      </c>
      <c r="T470" s="58" t="str">
        <f t="shared" ca="1" si="159"/>
        <v/>
      </c>
      <c r="U470" s="54" t="str">
        <f t="shared" ca="1" si="160"/>
        <v/>
      </c>
      <c r="V470" s="23"/>
      <c r="W470" s="54" t="str">
        <f t="shared" ca="1" si="161"/>
        <v/>
      </c>
      <c r="X470" s="54" t="str">
        <f t="shared" ca="1" si="162"/>
        <v/>
      </c>
      <c r="Y470"/>
      <c r="Z470"/>
      <c r="AA470" s="54" t="str">
        <f t="shared" si="163"/>
        <v/>
      </c>
      <c r="AB470" s="89" t="str">
        <f t="shared" ca="1" si="164"/>
        <v/>
      </c>
      <c r="AC470" s="89" t="str">
        <f t="shared" ca="1" si="165"/>
        <v/>
      </c>
      <c r="AD470"/>
      <c r="AE470" s="79" t="e">
        <f t="shared" si="168"/>
        <v>#VALUE!</v>
      </c>
      <c r="AF470" s="79" t="str">
        <f t="shared" si="169"/>
        <v/>
      </c>
      <c r="AG470" s="81" t="str">
        <f t="shared" si="166"/>
        <v/>
      </c>
      <c r="AH470" s="81" t="e">
        <f t="shared" si="170"/>
        <v>#VALUE!</v>
      </c>
      <c r="AI470" s="81" t="str">
        <f t="shared" si="171"/>
        <v/>
      </c>
      <c r="AJ470"/>
      <c r="AK470"/>
      <c r="AL470"/>
      <c r="AM470">
        <f t="shared" si="157"/>
        <v>0</v>
      </c>
      <c r="AN470">
        <f>COUNTIFS($L$1:L470,L470,$O$1:O470,O470)</f>
        <v>0</v>
      </c>
      <c r="AO470">
        <f t="shared" si="167"/>
        <v>0</v>
      </c>
      <c r="AP470">
        <f>COUNTIFS($J$4:J470,"SAYIM",$L$4:L470,L470,$O$4:O470,O470)</f>
        <v>0</v>
      </c>
      <c r="AQ470"/>
      <c r="AR470" s="1" t="str">
        <f>FİLTRE!$H$5</f>
        <v>TÜMÜ</v>
      </c>
      <c r="AS470"/>
      <c r="AU470" s="56">
        <f t="shared" si="153"/>
        <v>0</v>
      </c>
      <c r="AV470" s="54" t="str">
        <f t="shared" ca="1" si="154"/>
        <v/>
      </c>
      <c r="AW470" s="54" t="str">
        <f t="shared" ca="1" si="155"/>
        <v/>
      </c>
    </row>
    <row r="471" spans="2:49" x14ac:dyDescent="0.25">
      <c r="B471" s="1" t="str">
        <f>IF(I471="","",
(IF(N471=FİLTRE!$H$6,2,0)+IF(FİLTRE!$H$6="TOPLAM",2,0))
)</f>
        <v/>
      </c>
      <c r="C471">
        <f ca="1">IF(FİLTRE!$M$5="",9,(IF(U471&gt;=FİLTRE!$M$5,1,0)))</f>
        <v>1</v>
      </c>
      <c r="D471" s="1">
        <f ca="1">IF(FİLTRE!$M$6="",9,(IF('SKT LİSTESİ'!P471&lt;=FİLTRE!$M$6,1,0)))</f>
        <v>0</v>
      </c>
      <c r="E471" s="25" t="str">
        <f>IF(I471="","",(COUNTIFS($L$4:L471,L471)))</f>
        <v/>
      </c>
      <c r="F471" s="13">
        <f ca="1">IF(OR(B471&lt;&gt;2,C471&lt;&gt;1,D471&lt;&gt;1,H471&lt;&gt;1),0,
COUNTIFS($B$4:B471,2,$C$4:C471,1,$D$4:D471,1,$H$4:H471,1))</f>
        <v>0</v>
      </c>
      <c r="G471" s="26" t="str">
        <f>IF(I471="","",(COUNTIF($E$4:E471,E471)))</f>
        <v/>
      </c>
      <c r="H471" s="1">
        <f ca="1">IF(AND(J471="SAYIM",FİLTRE!$H$5="RAFTA",U471&lt;&gt;0),1,0)+
IF(AND(J471="İADE DEPO",FİLTRE!$H$5="İADE DEPO"),1,0)+
IF(FİLTRE!$H$5="TÜMÜ",1,0)+
IF(AND(J471="FİRMA İADE",FİLTRE!$H$5="FİRMA İADE"),1,0)+
IF(AND(J471="İMHA",FİLTRE!$H$5="İMHA"),1,0)</f>
        <v>1</v>
      </c>
      <c r="I471" s="5"/>
      <c r="J471" s="3"/>
      <c r="K471" s="3"/>
      <c r="L471" s="28" t="str">
        <f>(IF(K471="","",(VLOOKUP(K471,'ÜRÜN LİSTESİ'!B:C,2,0))))</f>
        <v/>
      </c>
      <c r="M471" s="29" t="str">
        <f>IF(K471="","",VLOOKUP(K471,'ÜRÜN LİSTESİ'!B:D,3,0))</f>
        <v/>
      </c>
      <c r="N471" s="28" t="str">
        <f>IF(K471="","",VLOOKUP(K471,'ÜRÜN LİSTESİ'!B:F,5,0))</f>
        <v/>
      </c>
      <c r="O471" s="5"/>
      <c r="P471" s="56" t="str">
        <f t="shared" ca="1" si="156"/>
        <v/>
      </c>
      <c r="Q471" s="57"/>
      <c r="R471" s="51" t="str">
        <f>IF(K471="","",
(IF($AK$2&gt;$AL$2,0,IF(K471="","",VLOOKUP(K471,'ÜRÜN LİSTESİ'!B:F,4,0)))))</f>
        <v/>
      </c>
      <c r="S471" s="51" t="str">
        <f t="shared" si="158"/>
        <v/>
      </c>
      <c r="T471" s="58" t="str">
        <f t="shared" ca="1" si="159"/>
        <v/>
      </c>
      <c r="U471" s="54" t="str">
        <f t="shared" ca="1" si="160"/>
        <v/>
      </c>
      <c r="V471" s="23"/>
      <c r="W471" s="54" t="str">
        <f t="shared" ca="1" si="161"/>
        <v/>
      </c>
      <c r="X471" s="54" t="str">
        <f t="shared" ca="1" si="162"/>
        <v/>
      </c>
      <c r="Y471"/>
      <c r="Z471"/>
      <c r="AA471" s="54" t="str">
        <f t="shared" si="163"/>
        <v/>
      </c>
      <c r="AB471" s="89" t="str">
        <f t="shared" ca="1" si="164"/>
        <v/>
      </c>
      <c r="AC471" s="89" t="str">
        <f t="shared" ca="1" si="165"/>
        <v/>
      </c>
      <c r="AD471"/>
      <c r="AE471" s="79" t="e">
        <f t="shared" si="168"/>
        <v>#VALUE!</v>
      </c>
      <c r="AF471" s="79" t="str">
        <f t="shared" si="169"/>
        <v/>
      </c>
      <c r="AG471" s="81" t="str">
        <f t="shared" si="166"/>
        <v/>
      </c>
      <c r="AH471" s="81" t="e">
        <f t="shared" si="170"/>
        <v>#VALUE!</v>
      </c>
      <c r="AI471" s="81" t="str">
        <f t="shared" si="171"/>
        <v/>
      </c>
      <c r="AJ471"/>
      <c r="AK471"/>
      <c r="AL471"/>
      <c r="AM471">
        <f t="shared" si="157"/>
        <v>0</v>
      </c>
      <c r="AN471">
        <f>COUNTIFS($L$1:L471,L471,$O$1:O471,O471)</f>
        <v>0</v>
      </c>
      <c r="AO471">
        <f t="shared" si="167"/>
        <v>0</v>
      </c>
      <c r="AP471">
        <f>COUNTIFS($J$4:J471,"SAYIM",$L$4:L471,L471,$O$4:O471,O471)</f>
        <v>0</v>
      </c>
      <c r="AQ471"/>
      <c r="AR471" s="1" t="str">
        <f>FİLTRE!$H$5</f>
        <v>TÜMÜ</v>
      </c>
      <c r="AS471"/>
      <c r="AU471" s="56">
        <f t="shared" si="153"/>
        <v>0</v>
      </c>
      <c r="AV471" s="54" t="str">
        <f t="shared" ca="1" si="154"/>
        <v/>
      </c>
      <c r="AW471" s="54" t="str">
        <f t="shared" ca="1" si="155"/>
        <v/>
      </c>
    </row>
    <row r="472" spans="2:49" x14ac:dyDescent="0.25">
      <c r="B472" s="1" t="str">
        <f>IF(I472="","",
(IF(N472=FİLTRE!$H$6,2,0)+IF(FİLTRE!$H$6="TOPLAM",2,0))
)</f>
        <v/>
      </c>
      <c r="C472">
        <f ca="1">IF(FİLTRE!$M$5="",9,(IF(U472&gt;=FİLTRE!$M$5,1,0)))</f>
        <v>1</v>
      </c>
      <c r="D472" s="1">
        <f ca="1">IF(FİLTRE!$M$6="",9,(IF('SKT LİSTESİ'!P472&lt;=FİLTRE!$M$6,1,0)))</f>
        <v>0</v>
      </c>
      <c r="E472" s="25" t="str">
        <f>IF(I472="","",(COUNTIFS($L$4:L472,L472)))</f>
        <v/>
      </c>
      <c r="F472" s="13">
        <f ca="1">IF(OR(B472&lt;&gt;2,C472&lt;&gt;1,D472&lt;&gt;1,H472&lt;&gt;1),0,
COUNTIFS($B$4:B472,2,$C$4:C472,1,$D$4:D472,1,$H$4:H472,1))</f>
        <v>0</v>
      </c>
      <c r="G472" s="26" t="str">
        <f>IF(I472="","",(COUNTIF($E$4:E472,E472)))</f>
        <v/>
      </c>
      <c r="H472" s="1">
        <f ca="1">IF(AND(J472="SAYIM",FİLTRE!$H$5="RAFTA",U472&lt;&gt;0),1,0)+
IF(AND(J472="İADE DEPO",FİLTRE!$H$5="İADE DEPO"),1,0)+
IF(FİLTRE!$H$5="TÜMÜ",1,0)+
IF(AND(J472="FİRMA İADE",FİLTRE!$H$5="FİRMA İADE"),1,0)+
IF(AND(J472="İMHA",FİLTRE!$H$5="İMHA"),1,0)</f>
        <v>1</v>
      </c>
      <c r="I472" s="5"/>
      <c r="J472" s="3"/>
      <c r="K472" s="3"/>
      <c r="L472" s="28" t="str">
        <f>(IF(K472="","",(VLOOKUP(K472,'ÜRÜN LİSTESİ'!B:C,2,0))))</f>
        <v/>
      </c>
      <c r="M472" s="29" t="str">
        <f>IF(K472="","",VLOOKUP(K472,'ÜRÜN LİSTESİ'!B:D,3,0))</f>
        <v/>
      </c>
      <c r="N472" s="28" t="str">
        <f>IF(K472="","",VLOOKUP(K472,'ÜRÜN LİSTESİ'!B:F,5,0))</f>
        <v/>
      </c>
      <c r="O472" s="5"/>
      <c r="P472" s="56" t="str">
        <f t="shared" ca="1" si="156"/>
        <v/>
      </c>
      <c r="Q472" s="57"/>
      <c r="R472" s="51" t="str">
        <f>IF(K472="","",
(IF($AK$2&gt;$AL$2,0,IF(K472="","",VLOOKUP(K472,'ÜRÜN LİSTESİ'!B:F,4,0)))))</f>
        <v/>
      </c>
      <c r="S472" s="51" t="str">
        <f t="shared" si="158"/>
        <v/>
      </c>
      <c r="T472" s="58" t="str">
        <f t="shared" ca="1" si="159"/>
        <v/>
      </c>
      <c r="U472" s="54" t="str">
        <f t="shared" ca="1" si="160"/>
        <v/>
      </c>
      <c r="V472" s="23"/>
      <c r="W472" s="54" t="str">
        <f t="shared" ca="1" si="161"/>
        <v/>
      </c>
      <c r="X472" s="54" t="str">
        <f t="shared" ca="1" si="162"/>
        <v/>
      </c>
      <c r="Y472"/>
      <c r="Z472"/>
      <c r="AA472" s="54" t="str">
        <f t="shared" si="163"/>
        <v/>
      </c>
      <c r="AB472" s="89" t="str">
        <f t="shared" ca="1" si="164"/>
        <v/>
      </c>
      <c r="AC472" s="89" t="str">
        <f t="shared" ca="1" si="165"/>
        <v/>
      </c>
      <c r="AD472"/>
      <c r="AE472" s="79" t="e">
        <f t="shared" si="168"/>
        <v>#VALUE!</v>
      </c>
      <c r="AF472" s="79" t="str">
        <f t="shared" si="169"/>
        <v/>
      </c>
      <c r="AG472" s="81" t="str">
        <f t="shared" si="166"/>
        <v/>
      </c>
      <c r="AH472" s="81" t="e">
        <f t="shared" si="170"/>
        <v>#VALUE!</v>
      </c>
      <c r="AI472" s="81" t="str">
        <f t="shared" si="171"/>
        <v/>
      </c>
      <c r="AJ472"/>
      <c r="AK472"/>
      <c r="AL472"/>
      <c r="AM472">
        <f t="shared" si="157"/>
        <v>0</v>
      </c>
      <c r="AN472">
        <f>COUNTIFS($L$1:L472,L472,$O$1:O472,O472)</f>
        <v>0</v>
      </c>
      <c r="AO472">
        <f t="shared" si="167"/>
        <v>0</v>
      </c>
      <c r="AP472">
        <f>COUNTIFS($J$4:J472,"SAYIM",$L$4:L472,L472,$O$4:O472,O472)</f>
        <v>0</v>
      </c>
      <c r="AQ472"/>
      <c r="AR472" s="1" t="str">
        <f>FİLTRE!$H$5</f>
        <v>TÜMÜ</v>
      </c>
      <c r="AS472"/>
      <c r="AU472" s="56">
        <f t="shared" si="153"/>
        <v>0</v>
      </c>
      <c r="AV472" s="54" t="str">
        <f t="shared" ca="1" si="154"/>
        <v/>
      </c>
      <c r="AW472" s="54" t="str">
        <f t="shared" ca="1" si="155"/>
        <v/>
      </c>
    </row>
    <row r="473" spans="2:49" x14ac:dyDescent="0.25">
      <c r="B473" s="1" t="str">
        <f>IF(I473="","",
(IF(N473=FİLTRE!$H$6,2,0)+IF(FİLTRE!$H$6="TOPLAM",2,0))
)</f>
        <v/>
      </c>
      <c r="C473">
        <f ca="1">IF(FİLTRE!$M$5="",9,(IF(U473&gt;=FİLTRE!$M$5,1,0)))</f>
        <v>1</v>
      </c>
      <c r="D473" s="1">
        <f ca="1">IF(FİLTRE!$M$6="",9,(IF('SKT LİSTESİ'!P473&lt;=FİLTRE!$M$6,1,0)))</f>
        <v>0</v>
      </c>
      <c r="E473" s="25" t="str">
        <f>IF(I473="","",(COUNTIFS($L$4:L473,L473)))</f>
        <v/>
      </c>
      <c r="F473" s="13">
        <f ca="1">IF(OR(B473&lt;&gt;2,C473&lt;&gt;1,D473&lt;&gt;1,H473&lt;&gt;1),0,
COUNTIFS($B$4:B473,2,$C$4:C473,1,$D$4:D473,1,$H$4:H473,1))</f>
        <v>0</v>
      </c>
      <c r="G473" s="26" t="str">
        <f>IF(I473="","",(COUNTIF($E$4:E473,E473)))</f>
        <v/>
      </c>
      <c r="H473" s="1">
        <f ca="1">IF(AND(J473="SAYIM",FİLTRE!$H$5="RAFTA",U473&lt;&gt;0),1,0)+
IF(AND(J473="İADE DEPO",FİLTRE!$H$5="İADE DEPO"),1,0)+
IF(FİLTRE!$H$5="TÜMÜ",1,0)+
IF(AND(J473="FİRMA İADE",FİLTRE!$H$5="FİRMA İADE"),1,0)+
IF(AND(J473="İMHA",FİLTRE!$H$5="İMHA"),1,0)</f>
        <v>1</v>
      </c>
      <c r="I473" s="5"/>
      <c r="J473" s="3"/>
      <c r="K473" s="3"/>
      <c r="L473" s="28" t="str">
        <f>(IF(K473="","",(VLOOKUP(K473,'ÜRÜN LİSTESİ'!B:C,2,0))))</f>
        <v/>
      </c>
      <c r="M473" s="29" t="str">
        <f>IF(K473="","",VLOOKUP(K473,'ÜRÜN LİSTESİ'!B:D,3,0))</f>
        <v/>
      </c>
      <c r="N473" s="28" t="str">
        <f>IF(K473="","",VLOOKUP(K473,'ÜRÜN LİSTESİ'!B:F,5,0))</f>
        <v/>
      </c>
      <c r="O473" s="5"/>
      <c r="P473" s="56" t="str">
        <f t="shared" ca="1" si="156"/>
        <v/>
      </c>
      <c r="Q473" s="57"/>
      <c r="R473" s="51" t="str">
        <f>IF(K473="","",
(IF($AK$2&gt;$AL$2,0,IF(K473="","",VLOOKUP(K473,'ÜRÜN LİSTESİ'!B:F,4,0)))))</f>
        <v/>
      </c>
      <c r="S473" s="51" t="str">
        <f t="shared" si="158"/>
        <v/>
      </c>
      <c r="T473" s="58" t="str">
        <f t="shared" ca="1" si="159"/>
        <v/>
      </c>
      <c r="U473" s="54" t="str">
        <f t="shared" ca="1" si="160"/>
        <v/>
      </c>
      <c r="V473" s="23"/>
      <c r="W473" s="54" t="str">
        <f t="shared" ca="1" si="161"/>
        <v/>
      </c>
      <c r="X473" s="54" t="str">
        <f t="shared" ca="1" si="162"/>
        <v/>
      </c>
      <c r="Y473"/>
      <c r="Z473"/>
      <c r="AA473" s="54" t="str">
        <f t="shared" si="163"/>
        <v/>
      </c>
      <c r="AB473" s="89" t="str">
        <f t="shared" ca="1" si="164"/>
        <v/>
      </c>
      <c r="AC473" s="89" t="str">
        <f t="shared" ca="1" si="165"/>
        <v/>
      </c>
      <c r="AD473"/>
      <c r="AE473" s="79" t="e">
        <f t="shared" si="168"/>
        <v>#VALUE!</v>
      </c>
      <c r="AF473" s="79" t="str">
        <f t="shared" si="169"/>
        <v/>
      </c>
      <c r="AG473" s="81" t="str">
        <f t="shared" si="166"/>
        <v/>
      </c>
      <c r="AH473" s="81" t="e">
        <f t="shared" si="170"/>
        <v>#VALUE!</v>
      </c>
      <c r="AI473" s="81" t="str">
        <f t="shared" si="171"/>
        <v/>
      </c>
      <c r="AJ473"/>
      <c r="AK473"/>
      <c r="AL473"/>
      <c r="AM473">
        <f t="shared" si="157"/>
        <v>0</v>
      </c>
      <c r="AN473">
        <f>COUNTIFS($L$1:L473,L473,$O$1:O473,O473)</f>
        <v>0</v>
      </c>
      <c r="AO473">
        <f t="shared" si="167"/>
        <v>0</v>
      </c>
      <c r="AP473">
        <f>COUNTIFS($J$4:J473,"SAYIM",$L$4:L473,L473,$O$4:O473,O473)</f>
        <v>0</v>
      </c>
      <c r="AQ473"/>
      <c r="AR473" s="1" t="str">
        <f>FİLTRE!$H$5</f>
        <v>TÜMÜ</v>
      </c>
      <c r="AS473"/>
      <c r="AU473" s="56">
        <f t="shared" si="153"/>
        <v>0</v>
      </c>
      <c r="AV473" s="54" t="str">
        <f t="shared" ca="1" si="154"/>
        <v/>
      </c>
      <c r="AW473" s="54" t="str">
        <f t="shared" ca="1" si="155"/>
        <v/>
      </c>
    </row>
    <row r="474" spans="2:49" x14ac:dyDescent="0.25">
      <c r="B474" s="1" t="str">
        <f>IF(I474="","",
(IF(N474=FİLTRE!$H$6,2,0)+IF(FİLTRE!$H$6="TOPLAM",2,0))
)</f>
        <v/>
      </c>
      <c r="C474">
        <f ca="1">IF(FİLTRE!$M$5="",9,(IF(U474&gt;=FİLTRE!$M$5,1,0)))</f>
        <v>1</v>
      </c>
      <c r="D474" s="1">
        <f ca="1">IF(FİLTRE!$M$6="",9,(IF('SKT LİSTESİ'!P474&lt;=FİLTRE!$M$6,1,0)))</f>
        <v>0</v>
      </c>
      <c r="E474" s="25" t="str">
        <f>IF(I474="","",(COUNTIFS($L$4:L474,L474)))</f>
        <v/>
      </c>
      <c r="F474" s="13">
        <f ca="1">IF(OR(B474&lt;&gt;2,C474&lt;&gt;1,D474&lt;&gt;1,H474&lt;&gt;1),0,
COUNTIFS($B$4:B474,2,$C$4:C474,1,$D$4:D474,1,$H$4:H474,1))</f>
        <v>0</v>
      </c>
      <c r="G474" s="26" t="str">
        <f>IF(I474="","",(COUNTIF($E$4:E474,E474)))</f>
        <v/>
      </c>
      <c r="H474" s="1">
        <f ca="1">IF(AND(J474="SAYIM",FİLTRE!$H$5="RAFTA",U474&lt;&gt;0),1,0)+
IF(AND(J474="İADE DEPO",FİLTRE!$H$5="İADE DEPO"),1,0)+
IF(FİLTRE!$H$5="TÜMÜ",1,0)+
IF(AND(J474="FİRMA İADE",FİLTRE!$H$5="FİRMA İADE"),1,0)+
IF(AND(J474="İMHA",FİLTRE!$H$5="İMHA"),1,0)</f>
        <v>1</v>
      </c>
      <c r="I474" s="5"/>
      <c r="J474" s="3"/>
      <c r="K474" s="3"/>
      <c r="L474" s="28" t="str">
        <f>(IF(K474="","",(VLOOKUP(K474,'ÜRÜN LİSTESİ'!B:C,2,0))))</f>
        <v/>
      </c>
      <c r="M474" s="29" t="str">
        <f>IF(K474="","",VLOOKUP(K474,'ÜRÜN LİSTESİ'!B:D,3,0))</f>
        <v/>
      </c>
      <c r="N474" s="28" t="str">
        <f>IF(K474="","",VLOOKUP(K474,'ÜRÜN LİSTESİ'!B:F,5,0))</f>
        <v/>
      </c>
      <c r="O474" s="5"/>
      <c r="P474" s="56" t="str">
        <f t="shared" ca="1" si="156"/>
        <v/>
      </c>
      <c r="Q474" s="57"/>
      <c r="R474" s="51" t="str">
        <f>IF(K474="","",
(IF($AK$2&gt;$AL$2,0,IF(K474="","",VLOOKUP(K474,'ÜRÜN LİSTESİ'!B:F,4,0)))))</f>
        <v/>
      </c>
      <c r="S474" s="51" t="str">
        <f t="shared" si="158"/>
        <v/>
      </c>
      <c r="T474" s="58" t="str">
        <f t="shared" ca="1" si="159"/>
        <v/>
      </c>
      <c r="U474" s="54" t="str">
        <f t="shared" ca="1" si="160"/>
        <v/>
      </c>
      <c r="V474" s="23"/>
      <c r="W474" s="54" t="str">
        <f t="shared" ca="1" si="161"/>
        <v/>
      </c>
      <c r="X474" s="54" t="str">
        <f t="shared" ca="1" si="162"/>
        <v/>
      </c>
      <c r="Y474"/>
      <c r="Z474"/>
      <c r="AA474" s="54" t="str">
        <f t="shared" si="163"/>
        <v/>
      </c>
      <c r="AB474" s="89" t="str">
        <f t="shared" ca="1" si="164"/>
        <v/>
      </c>
      <c r="AC474" s="89" t="str">
        <f t="shared" ca="1" si="165"/>
        <v/>
      </c>
      <c r="AD474"/>
      <c r="AE474" s="79" t="e">
        <f t="shared" si="168"/>
        <v>#VALUE!</v>
      </c>
      <c r="AF474" s="79" t="str">
        <f t="shared" si="169"/>
        <v/>
      </c>
      <c r="AG474" s="81" t="str">
        <f t="shared" si="166"/>
        <v/>
      </c>
      <c r="AH474" s="81" t="e">
        <f t="shared" si="170"/>
        <v>#VALUE!</v>
      </c>
      <c r="AI474" s="81" t="str">
        <f t="shared" si="171"/>
        <v/>
      </c>
      <c r="AJ474"/>
      <c r="AK474"/>
      <c r="AL474"/>
      <c r="AM474">
        <f t="shared" si="157"/>
        <v>0</v>
      </c>
      <c r="AN474">
        <f>COUNTIFS($L$1:L474,L474,$O$1:O474,O474)</f>
        <v>0</v>
      </c>
      <c r="AO474">
        <f t="shared" si="167"/>
        <v>0</v>
      </c>
      <c r="AP474">
        <f>COUNTIFS($J$4:J474,"SAYIM",$L$4:L474,L474,$O$4:O474,O474)</f>
        <v>0</v>
      </c>
      <c r="AQ474"/>
      <c r="AR474" s="1" t="str">
        <f>FİLTRE!$H$5</f>
        <v>TÜMÜ</v>
      </c>
      <c r="AS474"/>
      <c r="AU474" s="56">
        <f t="shared" ref="AU474:AU504" si="172">COUNTIFS(L:L,L474,O:O,O474)</f>
        <v>0</v>
      </c>
      <c r="AV474" s="54" t="str">
        <f t="shared" ref="AV474:AV504" ca="1" si="173">IFERROR(T474/AU474,"")</f>
        <v/>
      </c>
      <c r="AW474" s="54" t="str">
        <f t="shared" ref="AW474:AW504" ca="1" si="174">IFERROR(U474/AU474,"")</f>
        <v/>
      </c>
    </row>
    <row r="475" spans="2:49" x14ac:dyDescent="0.25">
      <c r="B475" s="1" t="str">
        <f>IF(I475="","",
(IF(N475=FİLTRE!$H$6,2,0)+IF(FİLTRE!$H$6="TOPLAM",2,0))
)</f>
        <v/>
      </c>
      <c r="C475">
        <f ca="1">IF(FİLTRE!$M$5="",9,(IF(U475&gt;=FİLTRE!$M$5,1,0)))</f>
        <v>1</v>
      </c>
      <c r="D475" s="1">
        <f ca="1">IF(FİLTRE!$M$6="",9,(IF('SKT LİSTESİ'!P475&lt;=FİLTRE!$M$6,1,0)))</f>
        <v>0</v>
      </c>
      <c r="E475" s="25" t="str">
        <f>IF(I475="","",(COUNTIFS($L$4:L475,L475)))</f>
        <v/>
      </c>
      <c r="F475" s="13">
        <f ca="1">IF(OR(B475&lt;&gt;2,C475&lt;&gt;1,D475&lt;&gt;1,H475&lt;&gt;1),0,
COUNTIFS($B$4:B475,2,$C$4:C475,1,$D$4:D475,1,$H$4:H475,1))</f>
        <v>0</v>
      </c>
      <c r="G475" s="26" t="str">
        <f>IF(I475="","",(COUNTIF($E$4:E475,E475)))</f>
        <v/>
      </c>
      <c r="H475" s="1">
        <f ca="1">IF(AND(J475="SAYIM",FİLTRE!$H$5="RAFTA",U475&lt;&gt;0),1,0)+
IF(AND(J475="İADE DEPO",FİLTRE!$H$5="İADE DEPO"),1,0)+
IF(FİLTRE!$H$5="TÜMÜ",1,0)+
IF(AND(J475="FİRMA İADE",FİLTRE!$H$5="FİRMA İADE"),1,0)+
IF(AND(J475="İMHA",FİLTRE!$H$5="İMHA"),1,0)</f>
        <v>1</v>
      </c>
      <c r="I475" s="5"/>
      <c r="J475" s="3"/>
      <c r="K475" s="3"/>
      <c r="L475" s="28" t="str">
        <f>(IF(K475="","",(VLOOKUP(K475,'ÜRÜN LİSTESİ'!B:C,2,0))))</f>
        <v/>
      </c>
      <c r="M475" s="29" t="str">
        <f>IF(K475="","",VLOOKUP(K475,'ÜRÜN LİSTESİ'!B:D,3,0))</f>
        <v/>
      </c>
      <c r="N475" s="28" t="str">
        <f>IF(K475="","",VLOOKUP(K475,'ÜRÜN LİSTESİ'!B:F,5,0))</f>
        <v/>
      </c>
      <c r="O475" s="5"/>
      <c r="P475" s="56" t="str">
        <f t="shared" ca="1" si="156"/>
        <v/>
      </c>
      <c r="Q475" s="57"/>
      <c r="R475" s="51" t="str">
        <f>IF(K475="","",
(IF($AK$2&gt;$AL$2,0,IF(K475="","",VLOOKUP(K475,'ÜRÜN LİSTESİ'!B:F,4,0)))))</f>
        <v/>
      </c>
      <c r="S475" s="51" t="str">
        <f t="shared" si="158"/>
        <v/>
      </c>
      <c r="T475" s="58" t="str">
        <f t="shared" ca="1" si="159"/>
        <v/>
      </c>
      <c r="U475" s="54" t="str">
        <f t="shared" ca="1" si="160"/>
        <v/>
      </c>
      <c r="V475" s="23"/>
      <c r="W475" s="54" t="str">
        <f t="shared" ca="1" si="161"/>
        <v/>
      </c>
      <c r="X475" s="54" t="str">
        <f t="shared" ca="1" si="162"/>
        <v/>
      </c>
      <c r="Y475"/>
      <c r="Z475"/>
      <c r="AA475" s="54" t="str">
        <f t="shared" si="163"/>
        <v/>
      </c>
      <c r="AB475" s="89" t="str">
        <f t="shared" ca="1" si="164"/>
        <v/>
      </c>
      <c r="AC475" s="89" t="str">
        <f t="shared" ca="1" si="165"/>
        <v/>
      </c>
      <c r="AD475"/>
      <c r="AE475" s="79" t="e">
        <f t="shared" si="168"/>
        <v>#VALUE!</v>
      </c>
      <c r="AF475" s="79" t="str">
        <f t="shared" si="169"/>
        <v/>
      </c>
      <c r="AG475" s="81" t="str">
        <f t="shared" si="166"/>
        <v/>
      </c>
      <c r="AH475" s="81" t="e">
        <f t="shared" si="170"/>
        <v>#VALUE!</v>
      </c>
      <c r="AI475" s="81" t="str">
        <f t="shared" si="171"/>
        <v/>
      </c>
      <c r="AJ475"/>
      <c r="AK475"/>
      <c r="AL475"/>
      <c r="AM475">
        <f t="shared" si="157"/>
        <v>0</v>
      </c>
      <c r="AN475">
        <f>COUNTIFS($L$1:L475,L475,$O$1:O475,O475)</f>
        <v>0</v>
      </c>
      <c r="AO475">
        <f t="shared" si="167"/>
        <v>0</v>
      </c>
      <c r="AP475">
        <f>COUNTIFS($J$4:J475,"SAYIM",$L$4:L475,L475,$O$4:O475,O475)</f>
        <v>0</v>
      </c>
      <c r="AQ475"/>
      <c r="AR475" s="1" t="str">
        <f>FİLTRE!$H$5</f>
        <v>TÜMÜ</v>
      </c>
      <c r="AS475"/>
      <c r="AU475" s="56">
        <f t="shared" si="172"/>
        <v>0</v>
      </c>
      <c r="AV475" s="54" t="str">
        <f t="shared" ca="1" si="173"/>
        <v/>
      </c>
      <c r="AW475" s="54" t="str">
        <f t="shared" ca="1" si="174"/>
        <v/>
      </c>
    </row>
    <row r="476" spans="2:49" x14ac:dyDescent="0.25">
      <c r="B476" s="1" t="str">
        <f>IF(I476="","",
(IF(N476=FİLTRE!$H$6,2,0)+IF(FİLTRE!$H$6="TOPLAM",2,0))
)</f>
        <v/>
      </c>
      <c r="C476">
        <f ca="1">IF(FİLTRE!$M$5="",9,(IF(U476&gt;=FİLTRE!$M$5,1,0)))</f>
        <v>1</v>
      </c>
      <c r="D476" s="1">
        <f ca="1">IF(FİLTRE!$M$6="",9,(IF('SKT LİSTESİ'!P476&lt;=FİLTRE!$M$6,1,0)))</f>
        <v>0</v>
      </c>
      <c r="E476" s="25" t="str">
        <f>IF(I476="","",(COUNTIFS($L$4:L476,L476)))</f>
        <v/>
      </c>
      <c r="F476" s="13">
        <f ca="1">IF(OR(B476&lt;&gt;2,C476&lt;&gt;1,D476&lt;&gt;1,H476&lt;&gt;1),0,
COUNTIFS($B$4:B476,2,$C$4:C476,1,$D$4:D476,1,$H$4:H476,1))</f>
        <v>0</v>
      </c>
      <c r="G476" s="26" t="str">
        <f>IF(I476="","",(COUNTIF($E$4:E476,E476)))</f>
        <v/>
      </c>
      <c r="H476" s="1">
        <f ca="1">IF(AND(J476="SAYIM",FİLTRE!$H$5="RAFTA",U476&lt;&gt;0),1,0)+
IF(AND(J476="İADE DEPO",FİLTRE!$H$5="İADE DEPO"),1,0)+
IF(FİLTRE!$H$5="TÜMÜ",1,0)+
IF(AND(J476="FİRMA İADE",FİLTRE!$H$5="FİRMA İADE"),1,0)+
IF(AND(J476="İMHA",FİLTRE!$H$5="İMHA"),1,0)</f>
        <v>1</v>
      </c>
      <c r="I476" s="5"/>
      <c r="J476" s="3"/>
      <c r="K476" s="3"/>
      <c r="L476" s="28" t="str">
        <f>(IF(K476="","",(VLOOKUP(K476,'ÜRÜN LİSTESİ'!B:C,2,0))))</f>
        <v/>
      </c>
      <c r="M476" s="29" t="str">
        <f>IF(K476="","",VLOOKUP(K476,'ÜRÜN LİSTESİ'!B:D,3,0))</f>
        <v/>
      </c>
      <c r="N476" s="28" t="str">
        <f>IF(K476="","",VLOOKUP(K476,'ÜRÜN LİSTESİ'!B:F,5,0))</f>
        <v/>
      </c>
      <c r="O476" s="5"/>
      <c r="P476" s="56" t="str">
        <f t="shared" ca="1" si="156"/>
        <v/>
      </c>
      <c r="Q476" s="57"/>
      <c r="R476" s="51" t="str">
        <f>IF(K476="","",
(IF($AK$2&gt;$AL$2,0,IF(K476="","",VLOOKUP(K476,'ÜRÜN LİSTESİ'!B:F,4,0)))))</f>
        <v/>
      </c>
      <c r="S476" s="51" t="str">
        <f t="shared" si="158"/>
        <v/>
      </c>
      <c r="T476" s="58" t="str">
        <f t="shared" ca="1" si="159"/>
        <v/>
      </c>
      <c r="U476" s="54" t="str">
        <f t="shared" ca="1" si="160"/>
        <v/>
      </c>
      <c r="V476" s="23"/>
      <c r="W476" s="54" t="str">
        <f t="shared" ca="1" si="161"/>
        <v/>
      </c>
      <c r="X476" s="54" t="str">
        <f t="shared" ca="1" si="162"/>
        <v/>
      </c>
      <c r="Y476"/>
      <c r="Z476"/>
      <c r="AA476" s="54" t="str">
        <f t="shared" si="163"/>
        <v/>
      </c>
      <c r="AB476" s="89" t="str">
        <f t="shared" ca="1" si="164"/>
        <v/>
      </c>
      <c r="AC476" s="89" t="str">
        <f t="shared" ca="1" si="165"/>
        <v/>
      </c>
      <c r="AD476"/>
      <c r="AE476" s="79" t="e">
        <f t="shared" si="168"/>
        <v>#VALUE!</v>
      </c>
      <c r="AF476" s="79" t="str">
        <f t="shared" si="169"/>
        <v/>
      </c>
      <c r="AG476" s="81" t="str">
        <f t="shared" si="166"/>
        <v/>
      </c>
      <c r="AH476" s="81" t="e">
        <f t="shared" si="170"/>
        <v>#VALUE!</v>
      </c>
      <c r="AI476" s="81" t="str">
        <f t="shared" si="171"/>
        <v/>
      </c>
      <c r="AJ476"/>
      <c r="AK476"/>
      <c r="AL476"/>
      <c r="AM476">
        <f t="shared" si="157"/>
        <v>0</v>
      </c>
      <c r="AN476">
        <f>COUNTIFS($L$1:L476,L476,$O$1:O476,O476)</f>
        <v>0</v>
      </c>
      <c r="AO476">
        <f t="shared" si="167"/>
        <v>0</v>
      </c>
      <c r="AP476">
        <f>COUNTIFS($J$4:J476,"SAYIM",$L$4:L476,L476,$O$4:O476,O476)</f>
        <v>0</v>
      </c>
      <c r="AQ476"/>
      <c r="AR476" s="1" t="str">
        <f>FİLTRE!$H$5</f>
        <v>TÜMÜ</v>
      </c>
      <c r="AS476"/>
      <c r="AU476" s="56">
        <f t="shared" si="172"/>
        <v>0</v>
      </c>
      <c r="AV476" s="54" t="str">
        <f t="shared" ca="1" si="173"/>
        <v/>
      </c>
      <c r="AW476" s="54" t="str">
        <f t="shared" ca="1" si="174"/>
        <v/>
      </c>
    </row>
    <row r="477" spans="2:49" x14ac:dyDescent="0.25">
      <c r="B477" s="1" t="str">
        <f>IF(I477="","",
(IF(N477=FİLTRE!$H$6,2,0)+IF(FİLTRE!$H$6="TOPLAM",2,0))
)</f>
        <v/>
      </c>
      <c r="C477">
        <f ca="1">IF(FİLTRE!$M$5="",9,(IF(U477&gt;=FİLTRE!$M$5,1,0)))</f>
        <v>1</v>
      </c>
      <c r="D477" s="1">
        <f ca="1">IF(FİLTRE!$M$6="",9,(IF('SKT LİSTESİ'!P477&lt;=FİLTRE!$M$6,1,0)))</f>
        <v>0</v>
      </c>
      <c r="E477" s="25" t="str">
        <f>IF(I477="","",(COUNTIFS($L$4:L477,L477)))</f>
        <v/>
      </c>
      <c r="F477" s="13">
        <f ca="1">IF(OR(B477&lt;&gt;2,C477&lt;&gt;1,D477&lt;&gt;1,H477&lt;&gt;1),0,
COUNTIFS($B$4:B477,2,$C$4:C477,1,$D$4:D477,1,$H$4:H477,1))</f>
        <v>0</v>
      </c>
      <c r="G477" s="26" t="str">
        <f>IF(I477="","",(COUNTIF($E$4:E477,E477)))</f>
        <v/>
      </c>
      <c r="H477" s="1">
        <f ca="1">IF(AND(J477="SAYIM",FİLTRE!$H$5="RAFTA",U477&lt;&gt;0),1,0)+
IF(AND(J477="İADE DEPO",FİLTRE!$H$5="İADE DEPO"),1,0)+
IF(FİLTRE!$H$5="TÜMÜ",1,0)+
IF(AND(J477="FİRMA İADE",FİLTRE!$H$5="FİRMA İADE"),1,0)+
IF(AND(J477="İMHA",FİLTRE!$H$5="İMHA"),1,0)</f>
        <v>1</v>
      </c>
      <c r="I477" s="5"/>
      <c r="J477" s="3"/>
      <c r="K477" s="3"/>
      <c r="L477" s="28" t="str">
        <f>(IF(K477="","",(VLOOKUP(K477,'ÜRÜN LİSTESİ'!B:C,2,0))))</f>
        <v/>
      </c>
      <c r="M477" s="29" t="str">
        <f>IF(K477="","",VLOOKUP(K477,'ÜRÜN LİSTESİ'!B:D,3,0))</f>
        <v/>
      </c>
      <c r="N477" s="28" t="str">
        <f>IF(K477="","",VLOOKUP(K477,'ÜRÜN LİSTESİ'!B:F,5,0))</f>
        <v/>
      </c>
      <c r="O477" s="5"/>
      <c r="P477" s="56" t="str">
        <f t="shared" ca="1" si="156"/>
        <v/>
      </c>
      <c r="Q477" s="57"/>
      <c r="R477" s="51" t="str">
        <f>IF(K477="","",
(IF($AK$2&gt;$AL$2,0,IF(K477="","",VLOOKUP(K477,'ÜRÜN LİSTESİ'!B:F,4,0)))))</f>
        <v/>
      </c>
      <c r="S477" s="51" t="str">
        <f t="shared" si="158"/>
        <v/>
      </c>
      <c r="T477" s="58" t="str">
        <f t="shared" ca="1" si="159"/>
        <v/>
      </c>
      <c r="U477" s="54" t="str">
        <f t="shared" ca="1" si="160"/>
        <v/>
      </c>
      <c r="V477" s="23"/>
      <c r="W477" s="54" t="str">
        <f t="shared" ca="1" si="161"/>
        <v/>
      </c>
      <c r="X477" s="54" t="str">
        <f t="shared" ca="1" si="162"/>
        <v/>
      </c>
      <c r="Y477"/>
      <c r="Z477"/>
      <c r="AA477" s="54" t="str">
        <f t="shared" si="163"/>
        <v/>
      </c>
      <c r="AB477" s="89" t="str">
        <f t="shared" ca="1" si="164"/>
        <v/>
      </c>
      <c r="AC477" s="89" t="str">
        <f t="shared" ca="1" si="165"/>
        <v/>
      </c>
      <c r="AD477"/>
      <c r="AE477" s="79" t="e">
        <f t="shared" si="168"/>
        <v>#VALUE!</v>
      </c>
      <c r="AF477" s="79" t="str">
        <f t="shared" si="169"/>
        <v/>
      </c>
      <c r="AG477" s="81" t="str">
        <f t="shared" si="166"/>
        <v/>
      </c>
      <c r="AH477" s="81" t="e">
        <f t="shared" si="170"/>
        <v>#VALUE!</v>
      </c>
      <c r="AI477" s="81" t="str">
        <f t="shared" si="171"/>
        <v/>
      </c>
      <c r="AJ477"/>
      <c r="AK477"/>
      <c r="AL477"/>
      <c r="AM477">
        <f t="shared" si="157"/>
        <v>0</v>
      </c>
      <c r="AN477">
        <f>COUNTIFS($L$1:L477,L477,$O$1:O477,O477)</f>
        <v>0</v>
      </c>
      <c r="AO477">
        <f t="shared" si="167"/>
        <v>0</v>
      </c>
      <c r="AP477">
        <f>COUNTIFS($J$4:J477,"SAYIM",$L$4:L477,L477,$O$4:O477,O477)</f>
        <v>0</v>
      </c>
      <c r="AQ477"/>
      <c r="AR477" s="1" t="str">
        <f>FİLTRE!$H$5</f>
        <v>TÜMÜ</v>
      </c>
      <c r="AS477"/>
      <c r="AU477" s="56">
        <f t="shared" si="172"/>
        <v>0</v>
      </c>
      <c r="AV477" s="54" t="str">
        <f t="shared" ca="1" si="173"/>
        <v/>
      </c>
      <c r="AW477" s="54" t="str">
        <f t="shared" ca="1" si="174"/>
        <v/>
      </c>
    </row>
    <row r="478" spans="2:49" x14ac:dyDescent="0.25">
      <c r="B478" s="1" t="str">
        <f>IF(I478="","",
(IF(N478=FİLTRE!$H$6,2,0)+IF(FİLTRE!$H$6="TOPLAM",2,0))
)</f>
        <v/>
      </c>
      <c r="C478">
        <f ca="1">IF(FİLTRE!$M$5="",9,(IF(U478&gt;=FİLTRE!$M$5,1,0)))</f>
        <v>1</v>
      </c>
      <c r="D478" s="1">
        <f ca="1">IF(FİLTRE!$M$6="",9,(IF('SKT LİSTESİ'!P478&lt;=FİLTRE!$M$6,1,0)))</f>
        <v>0</v>
      </c>
      <c r="E478" s="25" t="str">
        <f>IF(I478="","",(COUNTIFS($L$4:L478,L478)))</f>
        <v/>
      </c>
      <c r="F478" s="13">
        <f ca="1">IF(OR(B478&lt;&gt;2,C478&lt;&gt;1,D478&lt;&gt;1,H478&lt;&gt;1),0,
COUNTIFS($B$4:B478,2,$C$4:C478,1,$D$4:D478,1,$H$4:H478,1))</f>
        <v>0</v>
      </c>
      <c r="G478" s="26" t="str">
        <f>IF(I478="","",(COUNTIF($E$4:E478,E478)))</f>
        <v/>
      </c>
      <c r="H478" s="1">
        <f ca="1">IF(AND(J478="SAYIM",FİLTRE!$H$5="RAFTA",U478&lt;&gt;0),1,0)+
IF(AND(J478="İADE DEPO",FİLTRE!$H$5="İADE DEPO"),1,0)+
IF(FİLTRE!$H$5="TÜMÜ",1,0)+
IF(AND(J478="FİRMA İADE",FİLTRE!$H$5="FİRMA İADE"),1,0)+
IF(AND(J478="İMHA",FİLTRE!$H$5="İMHA"),1,0)</f>
        <v>1</v>
      </c>
      <c r="I478" s="5"/>
      <c r="J478" s="3"/>
      <c r="K478" s="3"/>
      <c r="L478" s="28" t="str">
        <f>(IF(K478="","",(VLOOKUP(K478,'ÜRÜN LİSTESİ'!B:C,2,0))))</f>
        <v/>
      </c>
      <c r="M478" s="29" t="str">
        <f>IF(K478="","",VLOOKUP(K478,'ÜRÜN LİSTESİ'!B:D,3,0))</f>
        <v/>
      </c>
      <c r="N478" s="28" t="str">
        <f>IF(K478="","",VLOOKUP(K478,'ÜRÜN LİSTESİ'!B:F,5,0))</f>
        <v/>
      </c>
      <c r="O478" s="5"/>
      <c r="P478" s="56" t="str">
        <f t="shared" ca="1" si="156"/>
        <v/>
      </c>
      <c r="Q478" s="57"/>
      <c r="R478" s="51" t="str">
        <f>IF(K478="","",
(IF($AK$2&gt;$AL$2,0,IF(K478="","",VLOOKUP(K478,'ÜRÜN LİSTESİ'!B:F,4,0)))))</f>
        <v/>
      </c>
      <c r="S478" s="51" t="str">
        <f t="shared" si="158"/>
        <v/>
      </c>
      <c r="T478" s="58" t="str">
        <f t="shared" ca="1" si="159"/>
        <v/>
      </c>
      <c r="U478" s="54" t="str">
        <f t="shared" ca="1" si="160"/>
        <v/>
      </c>
      <c r="V478" s="23"/>
      <c r="W478" s="54" t="str">
        <f t="shared" ca="1" si="161"/>
        <v/>
      </c>
      <c r="X478" s="54" t="str">
        <f t="shared" ca="1" si="162"/>
        <v/>
      </c>
      <c r="Y478"/>
      <c r="Z478"/>
      <c r="AA478" s="54" t="str">
        <f t="shared" si="163"/>
        <v/>
      </c>
      <c r="AB478" s="89" t="str">
        <f t="shared" ca="1" si="164"/>
        <v/>
      </c>
      <c r="AC478" s="89" t="str">
        <f t="shared" ca="1" si="165"/>
        <v/>
      </c>
      <c r="AD478"/>
      <c r="AE478" s="79" t="e">
        <f t="shared" si="168"/>
        <v>#VALUE!</v>
      </c>
      <c r="AF478" s="79" t="str">
        <f t="shared" si="169"/>
        <v/>
      </c>
      <c r="AG478" s="81" t="str">
        <f t="shared" si="166"/>
        <v/>
      </c>
      <c r="AH478" s="81" t="e">
        <f t="shared" si="170"/>
        <v>#VALUE!</v>
      </c>
      <c r="AI478" s="81" t="str">
        <f t="shared" si="171"/>
        <v/>
      </c>
      <c r="AJ478"/>
      <c r="AK478"/>
      <c r="AL478"/>
      <c r="AM478">
        <f t="shared" si="157"/>
        <v>0</v>
      </c>
      <c r="AN478">
        <f>COUNTIFS($L$1:L478,L478,$O$1:O478,O478)</f>
        <v>0</v>
      </c>
      <c r="AO478">
        <f t="shared" si="167"/>
        <v>0</v>
      </c>
      <c r="AP478">
        <f>COUNTIFS($J$4:J478,"SAYIM",$L$4:L478,L478,$O$4:O478,O478)</f>
        <v>0</v>
      </c>
      <c r="AQ478"/>
      <c r="AR478" s="1" t="str">
        <f>FİLTRE!$H$5</f>
        <v>TÜMÜ</v>
      </c>
      <c r="AS478"/>
      <c r="AU478" s="56">
        <f t="shared" si="172"/>
        <v>0</v>
      </c>
      <c r="AV478" s="54" t="str">
        <f t="shared" ca="1" si="173"/>
        <v/>
      </c>
      <c r="AW478" s="54" t="str">
        <f t="shared" ca="1" si="174"/>
        <v/>
      </c>
    </row>
    <row r="479" spans="2:49" x14ac:dyDescent="0.25">
      <c r="B479" s="1" t="str">
        <f>IF(I479="","",
(IF(N479=FİLTRE!$H$6,2,0)+IF(FİLTRE!$H$6="TOPLAM",2,0))
)</f>
        <v/>
      </c>
      <c r="C479">
        <f ca="1">IF(FİLTRE!$M$5="",9,(IF(U479&gt;=FİLTRE!$M$5,1,0)))</f>
        <v>1</v>
      </c>
      <c r="D479" s="1">
        <f ca="1">IF(FİLTRE!$M$6="",9,(IF('SKT LİSTESİ'!P479&lt;=FİLTRE!$M$6,1,0)))</f>
        <v>0</v>
      </c>
      <c r="E479" s="25" t="str">
        <f>IF(I479="","",(COUNTIFS($L$4:L479,L479)))</f>
        <v/>
      </c>
      <c r="F479" s="13">
        <f ca="1">IF(OR(B479&lt;&gt;2,C479&lt;&gt;1,D479&lt;&gt;1,H479&lt;&gt;1),0,
COUNTIFS($B$4:B479,2,$C$4:C479,1,$D$4:D479,1,$H$4:H479,1))</f>
        <v>0</v>
      </c>
      <c r="G479" s="26" t="str">
        <f>IF(I479="","",(COUNTIF($E$4:E479,E479)))</f>
        <v/>
      </c>
      <c r="H479" s="1">
        <f ca="1">IF(AND(J479="SAYIM",FİLTRE!$H$5="RAFTA",U479&lt;&gt;0),1,0)+
IF(AND(J479="İADE DEPO",FİLTRE!$H$5="İADE DEPO"),1,0)+
IF(FİLTRE!$H$5="TÜMÜ",1,0)+
IF(AND(J479="FİRMA İADE",FİLTRE!$H$5="FİRMA İADE"),1,0)+
IF(AND(J479="İMHA",FİLTRE!$H$5="İMHA"),1,0)</f>
        <v>1</v>
      </c>
      <c r="I479" s="5"/>
      <c r="J479" s="3"/>
      <c r="K479" s="3"/>
      <c r="L479" s="28" t="str">
        <f>(IF(K479="","",(VLOOKUP(K479,'ÜRÜN LİSTESİ'!B:C,2,0))))</f>
        <v/>
      </c>
      <c r="M479" s="29" t="str">
        <f>IF(K479="","",VLOOKUP(K479,'ÜRÜN LİSTESİ'!B:D,3,0))</f>
        <v/>
      </c>
      <c r="N479" s="28" t="str">
        <f>IF(K479="","",VLOOKUP(K479,'ÜRÜN LİSTESİ'!B:F,5,0))</f>
        <v/>
      </c>
      <c r="O479" s="5"/>
      <c r="P479" s="56" t="str">
        <f t="shared" ca="1" si="156"/>
        <v/>
      </c>
      <c r="Q479" s="57"/>
      <c r="R479" s="51" t="str">
        <f>IF(K479="","",
(IF($AK$2&gt;$AL$2,0,IF(K479="","",VLOOKUP(K479,'ÜRÜN LİSTESİ'!B:F,4,0)))))</f>
        <v/>
      </c>
      <c r="S479" s="51" t="str">
        <f t="shared" si="158"/>
        <v/>
      </c>
      <c r="T479" s="58" t="str">
        <f t="shared" ca="1" si="159"/>
        <v/>
      </c>
      <c r="U479" s="54" t="str">
        <f t="shared" ca="1" si="160"/>
        <v/>
      </c>
      <c r="V479" s="23"/>
      <c r="W479" s="54" t="str">
        <f t="shared" ca="1" si="161"/>
        <v/>
      </c>
      <c r="X479" s="54" t="str">
        <f t="shared" ca="1" si="162"/>
        <v/>
      </c>
      <c r="Y479"/>
      <c r="Z479"/>
      <c r="AA479" s="54" t="str">
        <f t="shared" si="163"/>
        <v/>
      </c>
      <c r="AB479" s="89" t="str">
        <f t="shared" ca="1" si="164"/>
        <v/>
      </c>
      <c r="AC479" s="89" t="str">
        <f t="shared" ca="1" si="165"/>
        <v/>
      </c>
      <c r="AD479"/>
      <c r="AE479" s="79" t="e">
        <f t="shared" si="168"/>
        <v>#VALUE!</v>
      </c>
      <c r="AF479" s="79" t="str">
        <f t="shared" si="169"/>
        <v/>
      </c>
      <c r="AG479" s="81" t="str">
        <f t="shared" si="166"/>
        <v/>
      </c>
      <c r="AH479" s="81" t="e">
        <f t="shared" si="170"/>
        <v>#VALUE!</v>
      </c>
      <c r="AI479" s="81" t="str">
        <f t="shared" si="171"/>
        <v/>
      </c>
      <c r="AJ479"/>
      <c r="AK479"/>
      <c r="AL479"/>
      <c r="AM479">
        <f t="shared" si="157"/>
        <v>0</v>
      </c>
      <c r="AN479">
        <f>COUNTIFS($L$1:L479,L479,$O$1:O479,O479)</f>
        <v>0</v>
      </c>
      <c r="AO479">
        <f t="shared" si="167"/>
        <v>0</v>
      </c>
      <c r="AP479">
        <f>COUNTIFS($J$4:J479,"SAYIM",$L$4:L479,L479,$O$4:O479,O479)</f>
        <v>0</v>
      </c>
      <c r="AQ479"/>
      <c r="AR479" s="1" t="str">
        <f>FİLTRE!$H$5</f>
        <v>TÜMÜ</v>
      </c>
      <c r="AS479"/>
      <c r="AU479" s="56">
        <f t="shared" si="172"/>
        <v>0</v>
      </c>
      <c r="AV479" s="54" t="str">
        <f t="shared" ca="1" si="173"/>
        <v/>
      </c>
      <c r="AW479" s="54" t="str">
        <f t="shared" ca="1" si="174"/>
        <v/>
      </c>
    </row>
    <row r="480" spans="2:49" x14ac:dyDescent="0.25">
      <c r="B480" s="1" t="str">
        <f>IF(I480="","",
(IF(N480=FİLTRE!$H$6,2,0)+IF(FİLTRE!$H$6="TOPLAM",2,0))
)</f>
        <v/>
      </c>
      <c r="C480">
        <f ca="1">IF(FİLTRE!$M$5="",9,(IF(U480&gt;=FİLTRE!$M$5,1,0)))</f>
        <v>1</v>
      </c>
      <c r="D480" s="1">
        <f ca="1">IF(FİLTRE!$M$6="",9,(IF('SKT LİSTESİ'!P480&lt;=FİLTRE!$M$6,1,0)))</f>
        <v>0</v>
      </c>
      <c r="E480" s="25" t="str">
        <f>IF(I480="","",(COUNTIFS($L$4:L480,L480)))</f>
        <v/>
      </c>
      <c r="F480" s="13">
        <f ca="1">IF(OR(B480&lt;&gt;2,C480&lt;&gt;1,D480&lt;&gt;1,H480&lt;&gt;1),0,
COUNTIFS($B$4:B480,2,$C$4:C480,1,$D$4:D480,1,$H$4:H480,1))</f>
        <v>0</v>
      </c>
      <c r="G480" s="26" t="str">
        <f>IF(I480="","",(COUNTIF($E$4:E480,E480)))</f>
        <v/>
      </c>
      <c r="H480" s="1">
        <f ca="1">IF(AND(J480="SAYIM",FİLTRE!$H$5="RAFTA",U480&lt;&gt;0),1,0)+
IF(AND(J480="İADE DEPO",FİLTRE!$H$5="İADE DEPO"),1,0)+
IF(FİLTRE!$H$5="TÜMÜ",1,0)+
IF(AND(J480="FİRMA İADE",FİLTRE!$H$5="FİRMA İADE"),1,0)+
IF(AND(J480="İMHA",FİLTRE!$H$5="İMHA"),1,0)</f>
        <v>1</v>
      </c>
      <c r="I480" s="5"/>
      <c r="J480" s="3"/>
      <c r="K480" s="3"/>
      <c r="L480" s="28" t="str">
        <f>(IF(K480="","",(VLOOKUP(K480,'ÜRÜN LİSTESİ'!B:C,2,0))))</f>
        <v/>
      </c>
      <c r="M480" s="29" t="str">
        <f>IF(K480="","",VLOOKUP(K480,'ÜRÜN LİSTESİ'!B:D,3,0))</f>
        <v/>
      </c>
      <c r="N480" s="28" t="str">
        <f>IF(K480="","",VLOOKUP(K480,'ÜRÜN LİSTESİ'!B:F,5,0))</f>
        <v/>
      </c>
      <c r="O480" s="5"/>
      <c r="P480" s="56" t="str">
        <f t="shared" ca="1" si="156"/>
        <v/>
      </c>
      <c r="Q480" s="57"/>
      <c r="R480" s="51" t="str">
        <f>IF(K480="","",
(IF($AK$2&gt;$AL$2,0,IF(K480="","",VLOOKUP(K480,'ÜRÜN LİSTESİ'!B:F,4,0)))))</f>
        <v/>
      </c>
      <c r="S480" s="51" t="str">
        <f t="shared" si="158"/>
        <v/>
      </c>
      <c r="T480" s="58" t="str">
        <f t="shared" ca="1" si="159"/>
        <v/>
      </c>
      <c r="U480" s="54" t="str">
        <f t="shared" ca="1" si="160"/>
        <v/>
      </c>
      <c r="V480" s="23"/>
      <c r="W480" s="54" t="str">
        <f t="shared" ca="1" si="161"/>
        <v/>
      </c>
      <c r="X480" s="54" t="str">
        <f t="shared" ca="1" si="162"/>
        <v/>
      </c>
      <c r="Y480"/>
      <c r="Z480"/>
      <c r="AA480" s="54" t="str">
        <f t="shared" si="163"/>
        <v/>
      </c>
      <c r="AB480" s="89" t="str">
        <f t="shared" ca="1" si="164"/>
        <v/>
      </c>
      <c r="AC480" s="89" t="str">
        <f t="shared" ca="1" si="165"/>
        <v/>
      </c>
      <c r="AD480"/>
      <c r="AE480" s="79" t="e">
        <f t="shared" si="168"/>
        <v>#VALUE!</v>
      </c>
      <c r="AF480" s="79" t="str">
        <f t="shared" si="169"/>
        <v/>
      </c>
      <c r="AG480" s="81" t="str">
        <f t="shared" si="166"/>
        <v/>
      </c>
      <c r="AH480" s="81" t="e">
        <f t="shared" si="170"/>
        <v>#VALUE!</v>
      </c>
      <c r="AI480" s="81" t="str">
        <f t="shared" si="171"/>
        <v/>
      </c>
      <c r="AJ480"/>
      <c r="AK480"/>
      <c r="AL480"/>
      <c r="AM480">
        <f t="shared" si="157"/>
        <v>0</v>
      </c>
      <c r="AN480">
        <f>COUNTIFS($L$1:L480,L480,$O$1:O480,O480)</f>
        <v>0</v>
      </c>
      <c r="AO480">
        <f t="shared" si="167"/>
        <v>0</v>
      </c>
      <c r="AP480">
        <f>COUNTIFS($J$4:J480,"SAYIM",$L$4:L480,L480,$O$4:O480,O480)</f>
        <v>0</v>
      </c>
      <c r="AQ480"/>
      <c r="AR480" s="1" t="str">
        <f>FİLTRE!$H$5</f>
        <v>TÜMÜ</v>
      </c>
      <c r="AS480"/>
      <c r="AU480" s="56">
        <f t="shared" si="172"/>
        <v>0</v>
      </c>
      <c r="AV480" s="54" t="str">
        <f t="shared" ca="1" si="173"/>
        <v/>
      </c>
      <c r="AW480" s="54" t="str">
        <f t="shared" ca="1" si="174"/>
        <v/>
      </c>
    </row>
    <row r="481" spans="2:49" x14ac:dyDescent="0.25">
      <c r="B481" s="1" t="str">
        <f>IF(I481="","",
(IF(N481=FİLTRE!$H$6,2,0)+IF(FİLTRE!$H$6="TOPLAM",2,0))
)</f>
        <v/>
      </c>
      <c r="C481">
        <f ca="1">IF(FİLTRE!$M$5="",9,(IF(U481&gt;=FİLTRE!$M$5,1,0)))</f>
        <v>1</v>
      </c>
      <c r="D481" s="1">
        <f ca="1">IF(FİLTRE!$M$6="",9,(IF('SKT LİSTESİ'!P481&lt;=FİLTRE!$M$6,1,0)))</f>
        <v>0</v>
      </c>
      <c r="E481" s="25" t="str">
        <f>IF(I481="","",(COUNTIFS($L$4:L481,L481)))</f>
        <v/>
      </c>
      <c r="F481" s="13">
        <f ca="1">IF(OR(B481&lt;&gt;2,C481&lt;&gt;1,D481&lt;&gt;1,H481&lt;&gt;1),0,
COUNTIFS($B$4:B481,2,$C$4:C481,1,$D$4:D481,1,$H$4:H481,1))</f>
        <v>0</v>
      </c>
      <c r="G481" s="26" t="str">
        <f>IF(I481="","",(COUNTIF($E$4:E481,E481)))</f>
        <v/>
      </c>
      <c r="H481" s="1">
        <f ca="1">IF(AND(J481="SAYIM",FİLTRE!$H$5="RAFTA",U481&lt;&gt;0),1,0)+
IF(AND(J481="İADE DEPO",FİLTRE!$H$5="İADE DEPO"),1,0)+
IF(FİLTRE!$H$5="TÜMÜ",1,0)+
IF(AND(J481="FİRMA İADE",FİLTRE!$H$5="FİRMA İADE"),1,0)+
IF(AND(J481="İMHA",FİLTRE!$H$5="İMHA"),1,0)</f>
        <v>1</v>
      </c>
      <c r="I481" s="5"/>
      <c r="J481" s="3"/>
      <c r="K481" s="3"/>
      <c r="L481" s="28" t="str">
        <f>(IF(K481="","",(VLOOKUP(K481,'ÜRÜN LİSTESİ'!B:C,2,0))))</f>
        <v/>
      </c>
      <c r="M481" s="29" t="str">
        <f>IF(K481="","",VLOOKUP(K481,'ÜRÜN LİSTESİ'!B:D,3,0))</f>
        <v/>
      </c>
      <c r="N481" s="28" t="str">
        <f>IF(K481="","",VLOOKUP(K481,'ÜRÜN LİSTESİ'!B:F,5,0))</f>
        <v/>
      </c>
      <c r="O481" s="5"/>
      <c r="P481" s="56" t="str">
        <f t="shared" ca="1" si="156"/>
        <v/>
      </c>
      <c r="Q481" s="57"/>
      <c r="R481" s="51" t="str">
        <f>IF(K481="","",
(IF($AK$2&gt;$AL$2,0,IF(K481="","",VLOOKUP(K481,'ÜRÜN LİSTESİ'!B:F,4,0)))))</f>
        <v/>
      </c>
      <c r="S481" s="51" t="str">
        <f t="shared" si="158"/>
        <v/>
      </c>
      <c r="T481" s="58" t="str">
        <f t="shared" ca="1" si="159"/>
        <v/>
      </c>
      <c r="U481" s="54" t="str">
        <f t="shared" ca="1" si="160"/>
        <v/>
      </c>
      <c r="V481" s="23"/>
      <c r="W481" s="54" t="str">
        <f t="shared" ca="1" si="161"/>
        <v/>
      </c>
      <c r="X481" s="54" t="str">
        <f t="shared" ca="1" si="162"/>
        <v/>
      </c>
      <c r="Y481"/>
      <c r="Z481"/>
      <c r="AA481" s="54" t="str">
        <f t="shared" si="163"/>
        <v/>
      </c>
      <c r="AB481" s="89" t="str">
        <f t="shared" ca="1" si="164"/>
        <v/>
      </c>
      <c r="AC481" s="89" t="str">
        <f t="shared" ca="1" si="165"/>
        <v/>
      </c>
      <c r="AD481"/>
      <c r="AE481" s="79" t="e">
        <f t="shared" si="168"/>
        <v>#VALUE!</v>
      </c>
      <c r="AF481" s="79" t="str">
        <f t="shared" si="169"/>
        <v/>
      </c>
      <c r="AG481" s="81" t="str">
        <f t="shared" si="166"/>
        <v/>
      </c>
      <c r="AH481" s="81" t="e">
        <f t="shared" si="170"/>
        <v>#VALUE!</v>
      </c>
      <c r="AI481" s="81" t="str">
        <f t="shared" si="171"/>
        <v/>
      </c>
      <c r="AJ481"/>
      <c r="AK481"/>
      <c r="AL481"/>
      <c r="AM481">
        <f t="shared" si="157"/>
        <v>0</v>
      </c>
      <c r="AN481">
        <f>COUNTIFS($L$1:L481,L481,$O$1:O481,O481)</f>
        <v>0</v>
      </c>
      <c r="AO481">
        <f t="shared" si="167"/>
        <v>0</v>
      </c>
      <c r="AP481">
        <f>COUNTIFS($J$4:J481,"SAYIM",$L$4:L481,L481,$O$4:O481,O481)</f>
        <v>0</v>
      </c>
      <c r="AQ481"/>
      <c r="AR481" s="1" t="str">
        <f>FİLTRE!$H$5</f>
        <v>TÜMÜ</v>
      </c>
      <c r="AS481"/>
      <c r="AU481" s="56">
        <f t="shared" si="172"/>
        <v>0</v>
      </c>
      <c r="AV481" s="54" t="str">
        <f t="shared" ca="1" si="173"/>
        <v/>
      </c>
      <c r="AW481" s="54" t="str">
        <f t="shared" ca="1" si="174"/>
        <v/>
      </c>
    </row>
    <row r="482" spans="2:49" x14ac:dyDescent="0.25">
      <c r="B482" s="1" t="str">
        <f>IF(I482="","",
(IF(N482=FİLTRE!$H$6,2,0)+IF(FİLTRE!$H$6="TOPLAM",2,0))
)</f>
        <v/>
      </c>
      <c r="C482">
        <f ca="1">IF(FİLTRE!$M$5="",9,(IF(U482&gt;=FİLTRE!$M$5,1,0)))</f>
        <v>1</v>
      </c>
      <c r="D482" s="1">
        <f ca="1">IF(FİLTRE!$M$6="",9,(IF('SKT LİSTESİ'!P482&lt;=FİLTRE!$M$6,1,0)))</f>
        <v>0</v>
      </c>
      <c r="E482" s="25" t="str">
        <f>IF(I482="","",(COUNTIFS($L$4:L482,L482)))</f>
        <v/>
      </c>
      <c r="F482" s="13">
        <f ca="1">IF(OR(B482&lt;&gt;2,C482&lt;&gt;1,D482&lt;&gt;1,H482&lt;&gt;1),0,
COUNTIFS($B$4:B482,2,$C$4:C482,1,$D$4:D482,1,$H$4:H482,1))</f>
        <v>0</v>
      </c>
      <c r="G482" s="26" t="str">
        <f>IF(I482="","",(COUNTIF($E$4:E482,E482)))</f>
        <v/>
      </c>
      <c r="H482" s="1">
        <f ca="1">IF(AND(J482="SAYIM",FİLTRE!$H$5="RAFTA",U482&lt;&gt;0),1,0)+
IF(AND(J482="İADE DEPO",FİLTRE!$H$5="İADE DEPO"),1,0)+
IF(FİLTRE!$H$5="TÜMÜ",1,0)+
IF(AND(J482="FİRMA İADE",FİLTRE!$H$5="FİRMA İADE"),1,0)+
IF(AND(J482="İMHA",FİLTRE!$H$5="İMHA"),1,0)</f>
        <v>1</v>
      </c>
      <c r="I482" s="5"/>
      <c r="J482" s="3"/>
      <c r="K482" s="3"/>
      <c r="L482" s="28" t="str">
        <f>(IF(K482="","",(VLOOKUP(K482,'ÜRÜN LİSTESİ'!B:C,2,0))))</f>
        <v/>
      </c>
      <c r="M482" s="29" t="str">
        <f>IF(K482="","",VLOOKUP(K482,'ÜRÜN LİSTESİ'!B:D,3,0))</f>
        <v/>
      </c>
      <c r="N482" s="28" t="str">
        <f>IF(K482="","",VLOOKUP(K482,'ÜRÜN LİSTESİ'!B:F,5,0))</f>
        <v/>
      </c>
      <c r="O482" s="5"/>
      <c r="P482" s="56" t="str">
        <f t="shared" ca="1" si="156"/>
        <v/>
      </c>
      <c r="Q482" s="57"/>
      <c r="R482" s="51" t="str">
        <f>IF(K482="","",
(IF($AK$2&gt;$AL$2,0,IF(K482="","",VLOOKUP(K482,'ÜRÜN LİSTESİ'!B:F,4,0)))))</f>
        <v/>
      </c>
      <c r="S482" s="51" t="str">
        <f t="shared" si="158"/>
        <v/>
      </c>
      <c r="T482" s="58" t="str">
        <f t="shared" ca="1" si="159"/>
        <v/>
      </c>
      <c r="U482" s="54" t="str">
        <f t="shared" ca="1" si="160"/>
        <v/>
      </c>
      <c r="V482" s="23"/>
      <c r="W482" s="54" t="str">
        <f t="shared" ca="1" si="161"/>
        <v/>
      </c>
      <c r="X482" s="54" t="str">
        <f t="shared" ca="1" si="162"/>
        <v/>
      </c>
      <c r="Y482"/>
      <c r="Z482"/>
      <c r="AA482" s="54" t="str">
        <f t="shared" si="163"/>
        <v/>
      </c>
      <c r="AB482" s="89" t="str">
        <f t="shared" ca="1" si="164"/>
        <v/>
      </c>
      <c r="AC482" s="89" t="str">
        <f t="shared" ca="1" si="165"/>
        <v/>
      </c>
      <c r="AD482"/>
      <c r="AE482" s="79" t="e">
        <f t="shared" si="168"/>
        <v>#VALUE!</v>
      </c>
      <c r="AF482" s="79" t="str">
        <f t="shared" si="169"/>
        <v/>
      </c>
      <c r="AG482" s="81" t="str">
        <f t="shared" si="166"/>
        <v/>
      </c>
      <c r="AH482" s="81" t="e">
        <f t="shared" si="170"/>
        <v>#VALUE!</v>
      </c>
      <c r="AI482" s="81" t="str">
        <f t="shared" si="171"/>
        <v/>
      </c>
      <c r="AJ482"/>
      <c r="AK482"/>
      <c r="AL482"/>
      <c r="AM482">
        <f t="shared" si="157"/>
        <v>0</v>
      </c>
      <c r="AN482">
        <f>COUNTIFS($L$1:L482,L482,$O$1:O482,O482)</f>
        <v>0</v>
      </c>
      <c r="AO482">
        <f t="shared" si="167"/>
        <v>0</v>
      </c>
      <c r="AP482">
        <f>COUNTIFS($J$4:J482,"SAYIM",$L$4:L482,L482,$O$4:O482,O482)</f>
        <v>0</v>
      </c>
      <c r="AQ482"/>
      <c r="AR482" s="1" t="str">
        <f>FİLTRE!$H$5</f>
        <v>TÜMÜ</v>
      </c>
      <c r="AS482"/>
      <c r="AU482" s="56">
        <f t="shared" si="172"/>
        <v>0</v>
      </c>
      <c r="AV482" s="54" t="str">
        <f t="shared" ca="1" si="173"/>
        <v/>
      </c>
      <c r="AW482" s="54" t="str">
        <f t="shared" ca="1" si="174"/>
        <v/>
      </c>
    </row>
    <row r="483" spans="2:49" x14ac:dyDescent="0.25">
      <c r="B483" s="1" t="str">
        <f>IF(I483="","",
(IF(N483=FİLTRE!$H$6,2,0)+IF(FİLTRE!$H$6="TOPLAM",2,0))
)</f>
        <v/>
      </c>
      <c r="C483">
        <f ca="1">IF(FİLTRE!$M$5="",9,(IF(U483&gt;=FİLTRE!$M$5,1,0)))</f>
        <v>1</v>
      </c>
      <c r="D483" s="1">
        <f ca="1">IF(FİLTRE!$M$6="",9,(IF('SKT LİSTESİ'!P483&lt;=FİLTRE!$M$6,1,0)))</f>
        <v>0</v>
      </c>
      <c r="E483" s="25" t="str">
        <f>IF(I483="","",(COUNTIFS($L$4:L483,L483)))</f>
        <v/>
      </c>
      <c r="F483" s="13">
        <f ca="1">IF(OR(B483&lt;&gt;2,C483&lt;&gt;1,D483&lt;&gt;1,H483&lt;&gt;1),0,
COUNTIFS($B$4:B483,2,$C$4:C483,1,$D$4:D483,1,$H$4:H483,1))</f>
        <v>0</v>
      </c>
      <c r="G483" s="26" t="str">
        <f>IF(I483="","",(COUNTIF($E$4:E483,E483)))</f>
        <v/>
      </c>
      <c r="H483" s="1">
        <f ca="1">IF(AND(J483="SAYIM",FİLTRE!$H$5="RAFTA",U483&lt;&gt;0),1,0)+
IF(AND(J483="İADE DEPO",FİLTRE!$H$5="İADE DEPO"),1,0)+
IF(FİLTRE!$H$5="TÜMÜ",1,0)+
IF(AND(J483="FİRMA İADE",FİLTRE!$H$5="FİRMA İADE"),1,0)+
IF(AND(J483="İMHA",FİLTRE!$H$5="İMHA"),1,0)</f>
        <v>1</v>
      </c>
      <c r="I483" s="5"/>
      <c r="J483" s="3"/>
      <c r="K483" s="3"/>
      <c r="L483" s="28" t="str">
        <f>(IF(K483="","",(VLOOKUP(K483,'ÜRÜN LİSTESİ'!B:C,2,0))))</f>
        <v/>
      </c>
      <c r="M483" s="29" t="str">
        <f>IF(K483="","",VLOOKUP(K483,'ÜRÜN LİSTESİ'!B:D,3,0))</f>
        <v/>
      </c>
      <c r="N483" s="28" t="str">
        <f>IF(K483="","",VLOOKUP(K483,'ÜRÜN LİSTESİ'!B:F,5,0))</f>
        <v/>
      </c>
      <c r="O483" s="5"/>
      <c r="P483" s="56" t="str">
        <f t="shared" ca="1" si="156"/>
        <v/>
      </c>
      <c r="Q483" s="57"/>
      <c r="R483" s="51" t="str">
        <f>IF(K483="","",
(IF($AK$2&gt;$AL$2,0,IF(K483="","",VLOOKUP(K483,'ÜRÜN LİSTESİ'!B:F,4,0)))))</f>
        <v/>
      </c>
      <c r="S483" s="51" t="str">
        <f t="shared" si="158"/>
        <v/>
      </c>
      <c r="T483" s="58" t="str">
        <f t="shared" ca="1" si="159"/>
        <v/>
      </c>
      <c r="U483" s="54" t="str">
        <f t="shared" ca="1" si="160"/>
        <v/>
      </c>
      <c r="V483" s="23"/>
      <c r="W483" s="54" t="str">
        <f t="shared" ca="1" si="161"/>
        <v/>
      </c>
      <c r="X483" s="54" t="str">
        <f t="shared" ca="1" si="162"/>
        <v/>
      </c>
      <c r="Y483"/>
      <c r="Z483"/>
      <c r="AA483" s="54" t="str">
        <f t="shared" si="163"/>
        <v/>
      </c>
      <c r="AB483" s="89" t="str">
        <f t="shared" ca="1" si="164"/>
        <v/>
      </c>
      <c r="AC483" s="89" t="str">
        <f t="shared" ca="1" si="165"/>
        <v/>
      </c>
      <c r="AD483"/>
      <c r="AE483" s="79" t="e">
        <f t="shared" si="168"/>
        <v>#VALUE!</v>
      </c>
      <c r="AF483" s="79" t="str">
        <f t="shared" si="169"/>
        <v/>
      </c>
      <c r="AG483" s="81" t="str">
        <f t="shared" si="166"/>
        <v/>
      </c>
      <c r="AH483" s="81" t="e">
        <f t="shared" si="170"/>
        <v>#VALUE!</v>
      </c>
      <c r="AI483" s="81" t="str">
        <f t="shared" si="171"/>
        <v/>
      </c>
      <c r="AJ483"/>
      <c r="AK483"/>
      <c r="AL483"/>
      <c r="AM483">
        <f t="shared" si="157"/>
        <v>0</v>
      </c>
      <c r="AN483">
        <f>COUNTIFS($L$1:L483,L483,$O$1:O483,O483)</f>
        <v>0</v>
      </c>
      <c r="AO483">
        <f t="shared" si="167"/>
        <v>0</v>
      </c>
      <c r="AP483">
        <f>COUNTIFS($J$4:J483,"SAYIM",$L$4:L483,L483,$O$4:O483,O483)</f>
        <v>0</v>
      </c>
      <c r="AQ483"/>
      <c r="AR483" s="1" t="str">
        <f>FİLTRE!$H$5</f>
        <v>TÜMÜ</v>
      </c>
      <c r="AS483"/>
      <c r="AU483" s="56">
        <f t="shared" si="172"/>
        <v>0</v>
      </c>
      <c r="AV483" s="54" t="str">
        <f t="shared" ca="1" si="173"/>
        <v/>
      </c>
      <c r="AW483" s="54" t="str">
        <f t="shared" ca="1" si="174"/>
        <v/>
      </c>
    </row>
    <row r="484" spans="2:49" x14ac:dyDescent="0.25">
      <c r="B484" s="1" t="str">
        <f>IF(I484="","",
(IF(N484=FİLTRE!$H$6,2,0)+IF(FİLTRE!$H$6="TOPLAM",2,0))
)</f>
        <v/>
      </c>
      <c r="C484">
        <f ca="1">IF(FİLTRE!$M$5="",9,(IF(U484&gt;=FİLTRE!$M$5,1,0)))</f>
        <v>1</v>
      </c>
      <c r="D484" s="1">
        <f ca="1">IF(FİLTRE!$M$6="",9,(IF('SKT LİSTESİ'!P484&lt;=FİLTRE!$M$6,1,0)))</f>
        <v>0</v>
      </c>
      <c r="E484" s="25" t="str">
        <f>IF(I484="","",(COUNTIFS($L$4:L484,L484)))</f>
        <v/>
      </c>
      <c r="F484" s="13">
        <f ca="1">IF(OR(B484&lt;&gt;2,C484&lt;&gt;1,D484&lt;&gt;1,H484&lt;&gt;1),0,
COUNTIFS($B$4:B484,2,$C$4:C484,1,$D$4:D484,1,$H$4:H484,1))</f>
        <v>0</v>
      </c>
      <c r="G484" s="26" t="str">
        <f>IF(I484="","",(COUNTIF($E$4:E484,E484)))</f>
        <v/>
      </c>
      <c r="H484" s="1">
        <f ca="1">IF(AND(J484="SAYIM",FİLTRE!$H$5="RAFTA",U484&lt;&gt;0),1,0)+
IF(AND(J484="İADE DEPO",FİLTRE!$H$5="İADE DEPO"),1,0)+
IF(FİLTRE!$H$5="TÜMÜ",1,0)+
IF(AND(J484="FİRMA İADE",FİLTRE!$H$5="FİRMA İADE"),1,0)+
IF(AND(J484="İMHA",FİLTRE!$H$5="İMHA"),1,0)</f>
        <v>1</v>
      </c>
      <c r="I484" s="5"/>
      <c r="J484" s="3"/>
      <c r="K484" s="3"/>
      <c r="L484" s="28" t="str">
        <f>(IF(K484="","",(VLOOKUP(K484,'ÜRÜN LİSTESİ'!B:C,2,0))))</f>
        <v/>
      </c>
      <c r="M484" s="29" t="str">
        <f>IF(K484="","",VLOOKUP(K484,'ÜRÜN LİSTESİ'!B:D,3,0))</f>
        <v/>
      </c>
      <c r="N484" s="28" t="str">
        <f>IF(K484="","",VLOOKUP(K484,'ÜRÜN LİSTESİ'!B:F,5,0))</f>
        <v/>
      </c>
      <c r="O484" s="5"/>
      <c r="P484" s="56" t="str">
        <f t="shared" ca="1" si="156"/>
        <v/>
      </c>
      <c r="Q484" s="57"/>
      <c r="R484" s="51" t="str">
        <f>IF(K484="","",
(IF($AK$2&gt;$AL$2,0,IF(K484="","",VLOOKUP(K484,'ÜRÜN LİSTESİ'!B:F,4,0)))))</f>
        <v/>
      </c>
      <c r="S484" s="51" t="str">
        <f t="shared" si="158"/>
        <v/>
      </c>
      <c r="T484" s="58" t="str">
        <f t="shared" ca="1" si="159"/>
        <v/>
      </c>
      <c r="U484" s="54" t="str">
        <f t="shared" ca="1" si="160"/>
        <v/>
      </c>
      <c r="V484" s="23"/>
      <c r="W484" s="54" t="str">
        <f t="shared" ca="1" si="161"/>
        <v/>
      </c>
      <c r="X484" s="54" t="str">
        <f t="shared" ca="1" si="162"/>
        <v/>
      </c>
      <c r="Y484"/>
      <c r="Z484"/>
      <c r="AA484" s="54" t="str">
        <f t="shared" si="163"/>
        <v/>
      </c>
      <c r="AB484" s="89" t="str">
        <f t="shared" ca="1" si="164"/>
        <v/>
      </c>
      <c r="AC484" s="89" t="str">
        <f t="shared" ca="1" si="165"/>
        <v/>
      </c>
      <c r="AD484"/>
      <c r="AE484" s="79" t="e">
        <f t="shared" si="168"/>
        <v>#VALUE!</v>
      </c>
      <c r="AF484" s="79" t="str">
        <f t="shared" si="169"/>
        <v/>
      </c>
      <c r="AG484" s="81" t="str">
        <f t="shared" si="166"/>
        <v/>
      </c>
      <c r="AH484" s="81" t="e">
        <f t="shared" si="170"/>
        <v>#VALUE!</v>
      </c>
      <c r="AI484" s="81" t="str">
        <f t="shared" si="171"/>
        <v/>
      </c>
      <c r="AJ484"/>
      <c r="AK484"/>
      <c r="AL484"/>
      <c r="AM484">
        <f t="shared" si="157"/>
        <v>0</v>
      </c>
      <c r="AN484">
        <f>COUNTIFS($L$1:L484,L484,$O$1:O484,O484)</f>
        <v>0</v>
      </c>
      <c r="AO484">
        <f t="shared" si="167"/>
        <v>0</v>
      </c>
      <c r="AP484">
        <f>COUNTIFS($J$4:J484,"SAYIM",$L$4:L484,L484,$O$4:O484,O484)</f>
        <v>0</v>
      </c>
      <c r="AQ484"/>
      <c r="AR484" s="1" t="str">
        <f>FİLTRE!$H$5</f>
        <v>TÜMÜ</v>
      </c>
      <c r="AS484"/>
      <c r="AU484" s="56">
        <f t="shared" si="172"/>
        <v>0</v>
      </c>
      <c r="AV484" s="54" t="str">
        <f t="shared" ca="1" si="173"/>
        <v/>
      </c>
      <c r="AW484" s="54" t="str">
        <f t="shared" ca="1" si="174"/>
        <v/>
      </c>
    </row>
    <row r="485" spans="2:49" x14ac:dyDescent="0.25">
      <c r="B485" s="1" t="str">
        <f>IF(I485="","",
(IF(N485=FİLTRE!$H$6,2,0)+IF(FİLTRE!$H$6="TOPLAM",2,0))
)</f>
        <v/>
      </c>
      <c r="C485">
        <f ca="1">IF(FİLTRE!$M$5="",9,(IF(U485&gt;=FİLTRE!$M$5,1,0)))</f>
        <v>1</v>
      </c>
      <c r="D485" s="1">
        <f ca="1">IF(FİLTRE!$M$6="",9,(IF('SKT LİSTESİ'!P485&lt;=FİLTRE!$M$6,1,0)))</f>
        <v>0</v>
      </c>
      <c r="E485" s="25" t="str">
        <f>IF(I485="","",(COUNTIFS($L$4:L485,L485)))</f>
        <v/>
      </c>
      <c r="F485" s="13">
        <f ca="1">IF(OR(B485&lt;&gt;2,C485&lt;&gt;1,D485&lt;&gt;1,H485&lt;&gt;1),0,
COUNTIFS($B$4:B485,2,$C$4:C485,1,$D$4:D485,1,$H$4:H485,1))</f>
        <v>0</v>
      </c>
      <c r="G485" s="26" t="str">
        <f>IF(I485="","",(COUNTIF($E$4:E485,E485)))</f>
        <v/>
      </c>
      <c r="H485" s="1">
        <f ca="1">IF(AND(J485="SAYIM",FİLTRE!$H$5="RAFTA",U485&lt;&gt;0),1,0)+
IF(AND(J485="İADE DEPO",FİLTRE!$H$5="İADE DEPO"),1,0)+
IF(FİLTRE!$H$5="TÜMÜ",1,0)+
IF(AND(J485="FİRMA İADE",FİLTRE!$H$5="FİRMA İADE"),1,0)+
IF(AND(J485="İMHA",FİLTRE!$H$5="İMHA"),1,0)</f>
        <v>1</v>
      </c>
      <c r="I485" s="5"/>
      <c r="J485" s="3"/>
      <c r="K485" s="3"/>
      <c r="L485" s="28" t="str">
        <f>(IF(K485="","",(VLOOKUP(K485,'ÜRÜN LİSTESİ'!B:C,2,0))))</f>
        <v/>
      </c>
      <c r="M485" s="29" t="str">
        <f>IF(K485="","",VLOOKUP(K485,'ÜRÜN LİSTESİ'!B:D,3,0))</f>
        <v/>
      </c>
      <c r="N485" s="28" t="str">
        <f>IF(K485="","",VLOOKUP(K485,'ÜRÜN LİSTESİ'!B:F,5,0))</f>
        <v/>
      </c>
      <c r="O485" s="5"/>
      <c r="P485" s="56" t="str">
        <f t="shared" ca="1" si="156"/>
        <v/>
      </c>
      <c r="Q485" s="57"/>
      <c r="R485" s="51" t="str">
        <f>IF(K485="","",
(IF($AK$2&gt;$AL$2,0,IF(K485="","",VLOOKUP(K485,'ÜRÜN LİSTESİ'!B:F,4,0)))))</f>
        <v/>
      </c>
      <c r="S485" s="51" t="str">
        <f t="shared" si="158"/>
        <v/>
      </c>
      <c r="T485" s="58" t="str">
        <f t="shared" ca="1" si="159"/>
        <v/>
      </c>
      <c r="U485" s="54" t="str">
        <f t="shared" ca="1" si="160"/>
        <v/>
      </c>
      <c r="V485" s="23"/>
      <c r="W485" s="54" t="str">
        <f t="shared" ca="1" si="161"/>
        <v/>
      </c>
      <c r="X485" s="54" t="str">
        <f t="shared" ca="1" si="162"/>
        <v/>
      </c>
      <c r="Y485"/>
      <c r="Z485"/>
      <c r="AA485" s="54" t="str">
        <f t="shared" si="163"/>
        <v/>
      </c>
      <c r="AB485" s="89" t="str">
        <f t="shared" ca="1" si="164"/>
        <v/>
      </c>
      <c r="AC485" s="89" t="str">
        <f t="shared" ca="1" si="165"/>
        <v/>
      </c>
      <c r="AD485"/>
      <c r="AE485" s="79" t="e">
        <f t="shared" si="168"/>
        <v>#VALUE!</v>
      </c>
      <c r="AF485" s="79" t="str">
        <f t="shared" si="169"/>
        <v/>
      </c>
      <c r="AG485" s="81" t="str">
        <f t="shared" si="166"/>
        <v/>
      </c>
      <c r="AH485" s="81" t="e">
        <f t="shared" si="170"/>
        <v>#VALUE!</v>
      </c>
      <c r="AI485" s="81" t="str">
        <f t="shared" si="171"/>
        <v/>
      </c>
      <c r="AJ485"/>
      <c r="AK485"/>
      <c r="AL485"/>
      <c r="AM485">
        <f t="shared" si="157"/>
        <v>0</v>
      </c>
      <c r="AN485">
        <f>COUNTIFS($L$1:L485,L485,$O$1:O485,O485)</f>
        <v>0</v>
      </c>
      <c r="AO485">
        <f t="shared" si="167"/>
        <v>0</v>
      </c>
      <c r="AP485">
        <f>COUNTIFS($J$4:J485,"SAYIM",$L$4:L485,L485,$O$4:O485,O485)</f>
        <v>0</v>
      </c>
      <c r="AQ485"/>
      <c r="AR485" s="1" t="str">
        <f>FİLTRE!$H$5</f>
        <v>TÜMÜ</v>
      </c>
      <c r="AS485"/>
      <c r="AU485" s="56">
        <f t="shared" si="172"/>
        <v>0</v>
      </c>
      <c r="AV485" s="54" t="str">
        <f t="shared" ca="1" si="173"/>
        <v/>
      </c>
      <c r="AW485" s="54" t="str">
        <f t="shared" ca="1" si="174"/>
        <v/>
      </c>
    </row>
    <row r="486" spans="2:49" x14ac:dyDescent="0.25">
      <c r="B486" s="1" t="str">
        <f>IF(I486="","",
(IF(N486=FİLTRE!$H$6,2,0)+IF(FİLTRE!$H$6="TOPLAM",2,0))
)</f>
        <v/>
      </c>
      <c r="C486">
        <f ca="1">IF(FİLTRE!$M$5="",9,(IF(U486&gt;=FİLTRE!$M$5,1,0)))</f>
        <v>1</v>
      </c>
      <c r="D486" s="1">
        <f ca="1">IF(FİLTRE!$M$6="",9,(IF('SKT LİSTESİ'!P486&lt;=FİLTRE!$M$6,1,0)))</f>
        <v>0</v>
      </c>
      <c r="E486" s="25" t="str">
        <f>IF(I486="","",(COUNTIFS($L$4:L486,L486)))</f>
        <v/>
      </c>
      <c r="F486" s="13">
        <f ca="1">IF(OR(B486&lt;&gt;2,C486&lt;&gt;1,D486&lt;&gt;1,H486&lt;&gt;1),0,
COUNTIFS($B$4:B486,2,$C$4:C486,1,$D$4:D486,1,$H$4:H486,1))</f>
        <v>0</v>
      </c>
      <c r="G486" s="26" t="str">
        <f>IF(I486="","",(COUNTIF($E$4:E486,E486)))</f>
        <v/>
      </c>
      <c r="H486" s="1">
        <f ca="1">IF(AND(J486="SAYIM",FİLTRE!$H$5="RAFTA",U486&lt;&gt;0),1,0)+
IF(AND(J486="İADE DEPO",FİLTRE!$H$5="İADE DEPO"),1,0)+
IF(FİLTRE!$H$5="TÜMÜ",1,0)+
IF(AND(J486="FİRMA İADE",FİLTRE!$H$5="FİRMA İADE"),1,0)+
IF(AND(J486="İMHA",FİLTRE!$H$5="İMHA"),1,0)</f>
        <v>1</v>
      </c>
      <c r="I486" s="5"/>
      <c r="J486" s="3"/>
      <c r="K486" s="3"/>
      <c r="L486" s="28" t="str">
        <f>(IF(K486="","",(VLOOKUP(K486,'ÜRÜN LİSTESİ'!B:C,2,0))))</f>
        <v/>
      </c>
      <c r="M486" s="29" t="str">
        <f>IF(K486="","",VLOOKUP(K486,'ÜRÜN LİSTESİ'!B:D,3,0))</f>
        <v/>
      </c>
      <c r="N486" s="28" t="str">
        <f>IF(K486="","",VLOOKUP(K486,'ÜRÜN LİSTESİ'!B:F,5,0))</f>
        <v/>
      </c>
      <c r="O486" s="5"/>
      <c r="P486" s="56" t="str">
        <f t="shared" ca="1" si="156"/>
        <v/>
      </c>
      <c r="Q486" s="57"/>
      <c r="R486" s="51" t="str">
        <f>IF(K486="","",
(IF($AK$2&gt;$AL$2,0,IF(K486="","",VLOOKUP(K486,'ÜRÜN LİSTESİ'!B:F,4,0)))))</f>
        <v/>
      </c>
      <c r="S486" s="51" t="str">
        <f t="shared" si="158"/>
        <v/>
      </c>
      <c r="T486" s="58" t="str">
        <f t="shared" ca="1" si="159"/>
        <v/>
      </c>
      <c r="U486" s="54" t="str">
        <f t="shared" ca="1" si="160"/>
        <v/>
      </c>
      <c r="V486" s="23"/>
      <c r="W486" s="54" t="str">
        <f t="shared" ca="1" si="161"/>
        <v/>
      </c>
      <c r="X486" s="54" t="str">
        <f t="shared" ca="1" si="162"/>
        <v/>
      </c>
      <c r="Y486"/>
      <c r="Z486"/>
      <c r="AA486" s="54" t="str">
        <f t="shared" si="163"/>
        <v/>
      </c>
      <c r="AB486" s="89" t="str">
        <f t="shared" ca="1" si="164"/>
        <v/>
      </c>
      <c r="AC486" s="89" t="str">
        <f t="shared" ca="1" si="165"/>
        <v/>
      </c>
      <c r="AD486"/>
      <c r="AE486" s="79" t="e">
        <f t="shared" si="168"/>
        <v>#VALUE!</v>
      </c>
      <c r="AF486" s="79" t="str">
        <f t="shared" si="169"/>
        <v/>
      </c>
      <c r="AG486" s="81" t="str">
        <f t="shared" si="166"/>
        <v/>
      </c>
      <c r="AH486" s="81" t="e">
        <f t="shared" si="170"/>
        <v>#VALUE!</v>
      </c>
      <c r="AI486" s="81" t="str">
        <f t="shared" si="171"/>
        <v/>
      </c>
      <c r="AJ486"/>
      <c r="AK486"/>
      <c r="AL486"/>
      <c r="AM486">
        <f t="shared" si="157"/>
        <v>0</v>
      </c>
      <c r="AN486">
        <f>COUNTIFS($L$1:L486,L486,$O$1:O486,O486)</f>
        <v>0</v>
      </c>
      <c r="AO486">
        <f t="shared" si="167"/>
        <v>0</v>
      </c>
      <c r="AP486">
        <f>COUNTIFS($J$4:J486,"SAYIM",$L$4:L486,L486,$O$4:O486,O486)</f>
        <v>0</v>
      </c>
      <c r="AQ486"/>
      <c r="AR486" s="1" t="str">
        <f>FİLTRE!$H$5</f>
        <v>TÜMÜ</v>
      </c>
      <c r="AS486"/>
      <c r="AU486" s="56">
        <f t="shared" si="172"/>
        <v>0</v>
      </c>
      <c r="AV486" s="54" t="str">
        <f t="shared" ca="1" si="173"/>
        <v/>
      </c>
      <c r="AW486" s="54" t="str">
        <f t="shared" ca="1" si="174"/>
        <v/>
      </c>
    </row>
    <row r="487" spans="2:49" x14ac:dyDescent="0.25">
      <c r="B487" s="1" t="str">
        <f>IF(I487="","",
(IF(N487=FİLTRE!$H$6,2,0)+IF(FİLTRE!$H$6="TOPLAM",2,0))
)</f>
        <v/>
      </c>
      <c r="C487">
        <f ca="1">IF(FİLTRE!$M$5="",9,(IF(U487&gt;=FİLTRE!$M$5,1,0)))</f>
        <v>1</v>
      </c>
      <c r="D487" s="1">
        <f ca="1">IF(FİLTRE!$M$6="",9,(IF('SKT LİSTESİ'!P487&lt;=FİLTRE!$M$6,1,0)))</f>
        <v>0</v>
      </c>
      <c r="E487" s="25" t="str">
        <f>IF(I487="","",(COUNTIFS($L$4:L487,L487)))</f>
        <v/>
      </c>
      <c r="F487" s="13">
        <f ca="1">IF(OR(B487&lt;&gt;2,C487&lt;&gt;1,D487&lt;&gt;1,H487&lt;&gt;1),0,
COUNTIFS($B$4:B487,2,$C$4:C487,1,$D$4:D487,1,$H$4:H487,1))</f>
        <v>0</v>
      </c>
      <c r="G487" s="26" t="str">
        <f>IF(I487="","",(COUNTIF($E$4:E487,E487)))</f>
        <v/>
      </c>
      <c r="H487" s="1">
        <f ca="1">IF(AND(J487="SAYIM",FİLTRE!$H$5="RAFTA",U487&lt;&gt;0),1,0)+
IF(AND(J487="İADE DEPO",FİLTRE!$H$5="İADE DEPO"),1,0)+
IF(FİLTRE!$H$5="TÜMÜ",1,0)+
IF(AND(J487="FİRMA İADE",FİLTRE!$H$5="FİRMA İADE"),1,0)+
IF(AND(J487="İMHA",FİLTRE!$H$5="İMHA"),1,0)</f>
        <v>1</v>
      </c>
      <c r="I487" s="5"/>
      <c r="J487" s="3"/>
      <c r="K487" s="3"/>
      <c r="L487" s="28" t="str">
        <f>(IF(K487="","",(VLOOKUP(K487,'ÜRÜN LİSTESİ'!B:C,2,0))))</f>
        <v/>
      </c>
      <c r="M487" s="29" t="str">
        <f>IF(K487="","",VLOOKUP(K487,'ÜRÜN LİSTESİ'!B:D,3,0))</f>
        <v/>
      </c>
      <c r="N487" s="28" t="str">
        <f>IF(K487="","",VLOOKUP(K487,'ÜRÜN LİSTESİ'!B:F,5,0))</f>
        <v/>
      </c>
      <c r="O487" s="5"/>
      <c r="P487" s="56" t="str">
        <f t="shared" ca="1" si="156"/>
        <v/>
      </c>
      <c r="Q487" s="57"/>
      <c r="R487" s="51" t="str">
        <f>IF(K487="","",
(IF($AK$2&gt;$AL$2,0,IF(K487="","",VLOOKUP(K487,'ÜRÜN LİSTESİ'!B:F,4,0)))))</f>
        <v/>
      </c>
      <c r="S487" s="51" t="str">
        <f t="shared" si="158"/>
        <v/>
      </c>
      <c r="T487" s="58" t="str">
        <f t="shared" ca="1" si="159"/>
        <v/>
      </c>
      <c r="U487" s="54" t="str">
        <f t="shared" ca="1" si="160"/>
        <v/>
      </c>
      <c r="V487" s="23"/>
      <c r="W487" s="54" t="str">
        <f t="shared" ca="1" si="161"/>
        <v/>
      </c>
      <c r="X487" s="54" t="str">
        <f t="shared" ca="1" si="162"/>
        <v/>
      </c>
      <c r="Y487"/>
      <c r="Z487"/>
      <c r="AA487" s="54" t="str">
        <f t="shared" si="163"/>
        <v/>
      </c>
      <c r="AB487" s="89" t="str">
        <f t="shared" ca="1" si="164"/>
        <v/>
      </c>
      <c r="AC487" s="89" t="str">
        <f t="shared" ca="1" si="165"/>
        <v/>
      </c>
      <c r="AD487"/>
      <c r="AE487" s="79" t="e">
        <f t="shared" si="168"/>
        <v>#VALUE!</v>
      </c>
      <c r="AF487" s="79" t="str">
        <f t="shared" si="169"/>
        <v/>
      </c>
      <c r="AG487" s="81" t="str">
        <f t="shared" si="166"/>
        <v/>
      </c>
      <c r="AH487" s="81" t="e">
        <f t="shared" si="170"/>
        <v>#VALUE!</v>
      </c>
      <c r="AI487" s="81" t="str">
        <f t="shared" si="171"/>
        <v/>
      </c>
      <c r="AJ487"/>
      <c r="AK487"/>
      <c r="AL487"/>
      <c r="AM487">
        <f t="shared" si="157"/>
        <v>0</v>
      </c>
      <c r="AN487">
        <f>COUNTIFS($L$1:L487,L487,$O$1:O487,O487)</f>
        <v>0</v>
      </c>
      <c r="AO487">
        <f t="shared" si="167"/>
        <v>0</v>
      </c>
      <c r="AP487">
        <f>COUNTIFS($J$4:J487,"SAYIM",$L$4:L487,L487,$O$4:O487,O487)</f>
        <v>0</v>
      </c>
      <c r="AQ487"/>
      <c r="AR487" s="1" t="str">
        <f>FİLTRE!$H$5</f>
        <v>TÜMÜ</v>
      </c>
      <c r="AS487"/>
      <c r="AU487" s="56">
        <f t="shared" si="172"/>
        <v>0</v>
      </c>
      <c r="AV487" s="54" t="str">
        <f t="shared" ca="1" si="173"/>
        <v/>
      </c>
      <c r="AW487" s="54" t="str">
        <f t="shared" ca="1" si="174"/>
        <v/>
      </c>
    </row>
    <row r="488" spans="2:49" x14ac:dyDescent="0.25">
      <c r="B488" s="1" t="str">
        <f>IF(I488="","",
(IF(N488=FİLTRE!$H$6,2,0)+IF(FİLTRE!$H$6="TOPLAM",2,0))
)</f>
        <v/>
      </c>
      <c r="C488">
        <f ca="1">IF(FİLTRE!$M$5="",9,(IF(U488&gt;=FİLTRE!$M$5,1,0)))</f>
        <v>1</v>
      </c>
      <c r="D488" s="1">
        <f ca="1">IF(FİLTRE!$M$6="",9,(IF('SKT LİSTESİ'!P488&lt;=FİLTRE!$M$6,1,0)))</f>
        <v>0</v>
      </c>
      <c r="E488" s="25" t="str">
        <f>IF(I488="","",(COUNTIFS($L$4:L488,L488)))</f>
        <v/>
      </c>
      <c r="F488" s="13">
        <f ca="1">IF(OR(B488&lt;&gt;2,C488&lt;&gt;1,D488&lt;&gt;1,H488&lt;&gt;1),0,
COUNTIFS($B$4:B488,2,$C$4:C488,1,$D$4:D488,1,$H$4:H488,1))</f>
        <v>0</v>
      </c>
      <c r="G488" s="26" t="str">
        <f>IF(I488="","",(COUNTIF($E$4:E488,E488)))</f>
        <v/>
      </c>
      <c r="H488" s="1">
        <f ca="1">IF(AND(J488="SAYIM",FİLTRE!$H$5="RAFTA",U488&lt;&gt;0),1,0)+
IF(AND(J488="İADE DEPO",FİLTRE!$H$5="İADE DEPO"),1,0)+
IF(FİLTRE!$H$5="TÜMÜ",1,0)+
IF(AND(J488="FİRMA İADE",FİLTRE!$H$5="FİRMA İADE"),1,0)+
IF(AND(J488="İMHA",FİLTRE!$H$5="İMHA"),1,0)</f>
        <v>1</v>
      </c>
      <c r="I488" s="5"/>
      <c r="J488" s="3"/>
      <c r="K488" s="3"/>
      <c r="L488" s="28" t="str">
        <f>(IF(K488="","",(VLOOKUP(K488,'ÜRÜN LİSTESİ'!B:C,2,0))))</f>
        <v/>
      </c>
      <c r="M488" s="29" t="str">
        <f>IF(K488="","",VLOOKUP(K488,'ÜRÜN LİSTESİ'!B:D,3,0))</f>
        <v/>
      </c>
      <c r="N488" s="28" t="str">
        <f>IF(K488="","",VLOOKUP(K488,'ÜRÜN LİSTESİ'!B:F,5,0))</f>
        <v/>
      </c>
      <c r="O488" s="5"/>
      <c r="P488" s="56" t="str">
        <f t="shared" ca="1" si="156"/>
        <v/>
      </c>
      <c r="Q488" s="57"/>
      <c r="R488" s="51" t="str">
        <f>IF(K488="","",
(IF($AK$2&gt;$AL$2,0,IF(K488="","",VLOOKUP(K488,'ÜRÜN LİSTESİ'!B:F,4,0)))))</f>
        <v/>
      </c>
      <c r="S488" s="51" t="str">
        <f t="shared" si="158"/>
        <v/>
      </c>
      <c r="T488" s="58" t="str">
        <f t="shared" ca="1" si="159"/>
        <v/>
      </c>
      <c r="U488" s="54" t="str">
        <f t="shared" ca="1" si="160"/>
        <v/>
      </c>
      <c r="V488" s="23"/>
      <c r="W488" s="54" t="str">
        <f t="shared" ca="1" si="161"/>
        <v/>
      </c>
      <c r="X488" s="54" t="str">
        <f t="shared" ca="1" si="162"/>
        <v/>
      </c>
      <c r="Y488"/>
      <c r="Z488"/>
      <c r="AA488" s="54" t="str">
        <f t="shared" si="163"/>
        <v/>
      </c>
      <c r="AB488" s="89" t="str">
        <f t="shared" ca="1" si="164"/>
        <v/>
      </c>
      <c r="AC488" s="89" t="str">
        <f t="shared" ca="1" si="165"/>
        <v/>
      </c>
      <c r="AD488"/>
      <c r="AE488" s="79" t="e">
        <f t="shared" si="168"/>
        <v>#VALUE!</v>
      </c>
      <c r="AF488" s="79" t="str">
        <f t="shared" si="169"/>
        <v/>
      </c>
      <c r="AG488" s="81" t="str">
        <f t="shared" si="166"/>
        <v/>
      </c>
      <c r="AH488" s="81" t="e">
        <f t="shared" si="170"/>
        <v>#VALUE!</v>
      </c>
      <c r="AI488" s="81" t="str">
        <f t="shared" si="171"/>
        <v/>
      </c>
      <c r="AJ488"/>
      <c r="AK488"/>
      <c r="AL488"/>
      <c r="AM488">
        <f t="shared" si="157"/>
        <v>0</v>
      </c>
      <c r="AN488">
        <f>COUNTIFS($L$1:L488,L488,$O$1:O488,O488)</f>
        <v>0</v>
      </c>
      <c r="AO488">
        <f t="shared" si="167"/>
        <v>0</v>
      </c>
      <c r="AP488">
        <f>COUNTIFS($J$4:J488,"SAYIM",$L$4:L488,L488,$O$4:O488,O488)</f>
        <v>0</v>
      </c>
      <c r="AQ488"/>
      <c r="AR488" s="1" t="str">
        <f>FİLTRE!$H$5</f>
        <v>TÜMÜ</v>
      </c>
      <c r="AS488"/>
      <c r="AU488" s="56">
        <f t="shared" si="172"/>
        <v>0</v>
      </c>
      <c r="AV488" s="54" t="str">
        <f t="shared" ca="1" si="173"/>
        <v/>
      </c>
      <c r="AW488" s="54" t="str">
        <f t="shared" ca="1" si="174"/>
        <v/>
      </c>
    </row>
    <row r="489" spans="2:49" x14ac:dyDescent="0.25">
      <c r="B489" s="1" t="str">
        <f>IF(I489="","",
(IF(N489=FİLTRE!$H$6,2,0)+IF(FİLTRE!$H$6="TOPLAM",2,0))
)</f>
        <v/>
      </c>
      <c r="C489">
        <f ca="1">IF(FİLTRE!$M$5="",9,(IF(U489&gt;=FİLTRE!$M$5,1,0)))</f>
        <v>1</v>
      </c>
      <c r="D489" s="1">
        <f ca="1">IF(FİLTRE!$M$6="",9,(IF('SKT LİSTESİ'!P489&lt;=FİLTRE!$M$6,1,0)))</f>
        <v>0</v>
      </c>
      <c r="E489" s="25" t="str">
        <f>IF(I489="","",(COUNTIFS($L$4:L489,L489)))</f>
        <v/>
      </c>
      <c r="F489" s="13">
        <f ca="1">IF(OR(B489&lt;&gt;2,C489&lt;&gt;1,D489&lt;&gt;1,H489&lt;&gt;1),0,
COUNTIFS($B$4:B489,2,$C$4:C489,1,$D$4:D489,1,$H$4:H489,1))</f>
        <v>0</v>
      </c>
      <c r="G489" s="26" t="str">
        <f>IF(I489="","",(COUNTIF($E$4:E489,E489)))</f>
        <v/>
      </c>
      <c r="H489" s="1">
        <f ca="1">IF(AND(J489="SAYIM",FİLTRE!$H$5="RAFTA",U489&lt;&gt;0),1,0)+
IF(AND(J489="İADE DEPO",FİLTRE!$H$5="İADE DEPO"),1,0)+
IF(FİLTRE!$H$5="TÜMÜ",1,0)+
IF(AND(J489="FİRMA İADE",FİLTRE!$H$5="FİRMA İADE"),1,0)+
IF(AND(J489="İMHA",FİLTRE!$H$5="İMHA"),1,0)</f>
        <v>1</v>
      </c>
      <c r="I489" s="5"/>
      <c r="J489" s="3"/>
      <c r="K489" s="3"/>
      <c r="L489" s="28" t="str">
        <f>(IF(K489="","",(VLOOKUP(K489,'ÜRÜN LİSTESİ'!B:C,2,0))))</f>
        <v/>
      </c>
      <c r="M489" s="29" t="str">
        <f>IF(K489="","",VLOOKUP(K489,'ÜRÜN LİSTESİ'!B:D,3,0))</f>
        <v/>
      </c>
      <c r="N489" s="28" t="str">
        <f>IF(K489="","",VLOOKUP(K489,'ÜRÜN LİSTESİ'!B:F,5,0))</f>
        <v/>
      </c>
      <c r="O489" s="5"/>
      <c r="P489" s="56" t="str">
        <f t="shared" ca="1" si="156"/>
        <v/>
      </c>
      <c r="Q489" s="57"/>
      <c r="R489" s="51" t="str">
        <f>IF(K489="","",
(IF($AK$2&gt;$AL$2,0,IF(K489="","",VLOOKUP(K489,'ÜRÜN LİSTESİ'!B:F,4,0)))))</f>
        <v/>
      </c>
      <c r="S489" s="51" t="str">
        <f t="shared" si="158"/>
        <v/>
      </c>
      <c r="T489" s="58" t="str">
        <f t="shared" ca="1" si="159"/>
        <v/>
      </c>
      <c r="U489" s="54" t="str">
        <f t="shared" ca="1" si="160"/>
        <v/>
      </c>
      <c r="V489" s="23"/>
      <c r="W489" s="54" t="str">
        <f t="shared" ca="1" si="161"/>
        <v/>
      </c>
      <c r="X489" s="54" t="str">
        <f t="shared" ca="1" si="162"/>
        <v/>
      </c>
      <c r="Y489"/>
      <c r="Z489"/>
      <c r="AA489" s="54" t="str">
        <f t="shared" si="163"/>
        <v/>
      </c>
      <c r="AB489" s="89" t="str">
        <f t="shared" ca="1" si="164"/>
        <v/>
      </c>
      <c r="AC489" s="89" t="str">
        <f t="shared" ca="1" si="165"/>
        <v/>
      </c>
      <c r="AD489"/>
      <c r="AE489" s="79" t="e">
        <f t="shared" si="168"/>
        <v>#VALUE!</v>
      </c>
      <c r="AF489" s="79" t="str">
        <f t="shared" si="169"/>
        <v/>
      </c>
      <c r="AG489" s="81" t="str">
        <f t="shared" si="166"/>
        <v/>
      </c>
      <c r="AH489" s="81" t="e">
        <f t="shared" si="170"/>
        <v>#VALUE!</v>
      </c>
      <c r="AI489" s="81" t="str">
        <f t="shared" si="171"/>
        <v/>
      </c>
      <c r="AJ489"/>
      <c r="AK489"/>
      <c r="AL489"/>
      <c r="AM489">
        <f t="shared" si="157"/>
        <v>0</v>
      </c>
      <c r="AN489">
        <f>COUNTIFS($L$1:L489,L489,$O$1:O489,O489)</f>
        <v>0</v>
      </c>
      <c r="AO489">
        <f t="shared" si="167"/>
        <v>0</v>
      </c>
      <c r="AP489">
        <f>COUNTIFS($J$4:J489,"SAYIM",$L$4:L489,L489,$O$4:O489,O489)</f>
        <v>0</v>
      </c>
      <c r="AQ489"/>
      <c r="AR489" s="1" t="str">
        <f>FİLTRE!$H$5</f>
        <v>TÜMÜ</v>
      </c>
      <c r="AS489"/>
      <c r="AU489" s="56">
        <f t="shared" si="172"/>
        <v>0</v>
      </c>
      <c r="AV489" s="54" t="str">
        <f t="shared" ca="1" si="173"/>
        <v/>
      </c>
      <c r="AW489" s="54" t="str">
        <f t="shared" ca="1" si="174"/>
        <v/>
      </c>
    </row>
    <row r="490" spans="2:49" x14ac:dyDescent="0.25">
      <c r="B490" s="1" t="str">
        <f>IF(I490="","",
(IF(N490=FİLTRE!$H$6,2,0)+IF(FİLTRE!$H$6="TOPLAM",2,0))
)</f>
        <v/>
      </c>
      <c r="C490">
        <f ca="1">IF(FİLTRE!$M$5="",9,(IF(U490&gt;=FİLTRE!$M$5,1,0)))</f>
        <v>1</v>
      </c>
      <c r="D490" s="1">
        <f ca="1">IF(FİLTRE!$M$6="",9,(IF('SKT LİSTESİ'!P490&lt;=FİLTRE!$M$6,1,0)))</f>
        <v>0</v>
      </c>
      <c r="E490" s="25" t="str">
        <f>IF(I490="","",(COUNTIFS($L$4:L490,L490)))</f>
        <v/>
      </c>
      <c r="F490" s="13">
        <f ca="1">IF(OR(B490&lt;&gt;2,C490&lt;&gt;1,D490&lt;&gt;1,H490&lt;&gt;1),0,
COUNTIFS($B$4:B490,2,$C$4:C490,1,$D$4:D490,1,$H$4:H490,1))</f>
        <v>0</v>
      </c>
      <c r="G490" s="26" t="str">
        <f>IF(I490="","",(COUNTIF($E$4:E490,E490)))</f>
        <v/>
      </c>
      <c r="H490" s="1">
        <f ca="1">IF(AND(J490="SAYIM",FİLTRE!$H$5="RAFTA",U490&lt;&gt;0),1,0)+
IF(AND(J490="İADE DEPO",FİLTRE!$H$5="İADE DEPO"),1,0)+
IF(FİLTRE!$H$5="TÜMÜ",1,0)+
IF(AND(J490="FİRMA İADE",FİLTRE!$H$5="FİRMA İADE"),1,0)+
IF(AND(J490="İMHA",FİLTRE!$H$5="İMHA"),1,0)</f>
        <v>1</v>
      </c>
      <c r="I490" s="5"/>
      <c r="J490" s="3"/>
      <c r="K490" s="3"/>
      <c r="L490" s="28" t="str">
        <f>(IF(K490="","",(VLOOKUP(K490,'ÜRÜN LİSTESİ'!B:C,2,0))))</f>
        <v/>
      </c>
      <c r="M490" s="29" t="str">
        <f>IF(K490="","",VLOOKUP(K490,'ÜRÜN LİSTESİ'!B:D,3,0))</f>
        <v/>
      </c>
      <c r="N490" s="28" t="str">
        <f>IF(K490="","",VLOOKUP(K490,'ÜRÜN LİSTESİ'!B:F,5,0))</f>
        <v/>
      </c>
      <c r="O490" s="5"/>
      <c r="P490" s="56" t="str">
        <f t="shared" ca="1" si="156"/>
        <v/>
      </c>
      <c r="Q490" s="57"/>
      <c r="R490" s="51" t="str">
        <f>IF(K490="","",
(IF($AK$2&gt;$AL$2,0,IF(K490="","",VLOOKUP(K490,'ÜRÜN LİSTESİ'!B:F,4,0)))))</f>
        <v/>
      </c>
      <c r="S490" s="51" t="str">
        <f t="shared" si="158"/>
        <v/>
      </c>
      <c r="T490" s="58" t="str">
        <f t="shared" ca="1" si="159"/>
        <v/>
      </c>
      <c r="U490" s="54" t="str">
        <f t="shared" ca="1" si="160"/>
        <v/>
      </c>
      <c r="V490" s="23"/>
      <c r="W490" s="54" t="str">
        <f t="shared" ca="1" si="161"/>
        <v/>
      </c>
      <c r="X490" s="54" t="str">
        <f t="shared" ca="1" si="162"/>
        <v/>
      </c>
      <c r="Y490"/>
      <c r="Z490"/>
      <c r="AA490" s="54" t="str">
        <f t="shared" si="163"/>
        <v/>
      </c>
      <c r="AB490" s="89" t="str">
        <f t="shared" ca="1" si="164"/>
        <v/>
      </c>
      <c r="AC490" s="89" t="str">
        <f t="shared" ca="1" si="165"/>
        <v/>
      </c>
      <c r="AD490"/>
      <c r="AE490" s="79" t="e">
        <f t="shared" si="168"/>
        <v>#VALUE!</v>
      </c>
      <c r="AF490" s="79" t="str">
        <f t="shared" si="169"/>
        <v/>
      </c>
      <c r="AG490" s="81" t="str">
        <f t="shared" si="166"/>
        <v/>
      </c>
      <c r="AH490" s="81" t="e">
        <f t="shared" si="170"/>
        <v>#VALUE!</v>
      </c>
      <c r="AI490" s="81" t="str">
        <f t="shared" si="171"/>
        <v/>
      </c>
      <c r="AJ490"/>
      <c r="AK490"/>
      <c r="AL490"/>
      <c r="AM490">
        <f t="shared" si="157"/>
        <v>0</v>
      </c>
      <c r="AN490">
        <f>COUNTIFS($L$1:L490,L490,$O$1:O490,O490)</f>
        <v>0</v>
      </c>
      <c r="AO490">
        <f t="shared" si="167"/>
        <v>0</v>
      </c>
      <c r="AP490">
        <f>COUNTIFS($J$4:J490,"SAYIM",$L$4:L490,L490,$O$4:O490,O490)</f>
        <v>0</v>
      </c>
      <c r="AQ490"/>
      <c r="AR490" s="1" t="str">
        <f>FİLTRE!$H$5</f>
        <v>TÜMÜ</v>
      </c>
      <c r="AS490"/>
      <c r="AU490" s="56">
        <f t="shared" si="172"/>
        <v>0</v>
      </c>
      <c r="AV490" s="54" t="str">
        <f t="shared" ca="1" si="173"/>
        <v/>
      </c>
      <c r="AW490" s="54" t="str">
        <f t="shared" ca="1" si="174"/>
        <v/>
      </c>
    </row>
    <row r="491" spans="2:49" x14ac:dyDescent="0.25">
      <c r="B491" s="1" t="str">
        <f>IF(I491="","",
(IF(N491=FİLTRE!$H$6,2,0)+IF(FİLTRE!$H$6="TOPLAM",2,0))
)</f>
        <v/>
      </c>
      <c r="C491">
        <f ca="1">IF(FİLTRE!$M$5="",9,(IF(U491&gt;=FİLTRE!$M$5,1,0)))</f>
        <v>1</v>
      </c>
      <c r="D491" s="1">
        <f ca="1">IF(FİLTRE!$M$6="",9,(IF('SKT LİSTESİ'!P491&lt;=FİLTRE!$M$6,1,0)))</f>
        <v>0</v>
      </c>
      <c r="E491" s="25" t="str">
        <f>IF(I491="","",(COUNTIFS($L$4:L491,L491)))</f>
        <v/>
      </c>
      <c r="F491" s="13">
        <f ca="1">IF(OR(B491&lt;&gt;2,C491&lt;&gt;1,D491&lt;&gt;1,H491&lt;&gt;1),0,
COUNTIFS($B$4:B491,2,$C$4:C491,1,$D$4:D491,1,$H$4:H491,1))</f>
        <v>0</v>
      </c>
      <c r="G491" s="26" t="str">
        <f>IF(I491="","",(COUNTIF($E$4:E491,E491)))</f>
        <v/>
      </c>
      <c r="H491" s="1">
        <f ca="1">IF(AND(J491="SAYIM",FİLTRE!$H$5="RAFTA",U491&lt;&gt;0),1,0)+
IF(AND(J491="İADE DEPO",FİLTRE!$H$5="İADE DEPO"),1,0)+
IF(FİLTRE!$H$5="TÜMÜ",1,0)+
IF(AND(J491="FİRMA İADE",FİLTRE!$H$5="FİRMA İADE"),1,0)+
IF(AND(J491="İMHA",FİLTRE!$H$5="İMHA"),1,0)</f>
        <v>1</v>
      </c>
      <c r="I491" s="5"/>
      <c r="J491" s="3"/>
      <c r="K491" s="3"/>
      <c r="L491" s="28" t="str">
        <f>(IF(K491="","",(VLOOKUP(K491,'ÜRÜN LİSTESİ'!B:C,2,0))))</f>
        <v/>
      </c>
      <c r="M491" s="29" t="str">
        <f>IF(K491="","",VLOOKUP(K491,'ÜRÜN LİSTESİ'!B:D,3,0))</f>
        <v/>
      </c>
      <c r="N491" s="28" t="str">
        <f>IF(K491="","",VLOOKUP(K491,'ÜRÜN LİSTESİ'!B:F,5,0))</f>
        <v/>
      </c>
      <c r="O491" s="5"/>
      <c r="P491" s="56" t="str">
        <f t="shared" ca="1" si="156"/>
        <v/>
      </c>
      <c r="Q491" s="57"/>
      <c r="R491" s="51" t="str">
        <f>IF(K491="","",
(IF($AK$2&gt;$AL$2,0,IF(K491="","",VLOOKUP(K491,'ÜRÜN LİSTESİ'!B:F,4,0)))))</f>
        <v/>
      </c>
      <c r="S491" s="51" t="str">
        <f t="shared" si="158"/>
        <v/>
      </c>
      <c r="T491" s="58" t="str">
        <f t="shared" ca="1" si="159"/>
        <v/>
      </c>
      <c r="U491" s="54" t="str">
        <f t="shared" ca="1" si="160"/>
        <v/>
      </c>
      <c r="V491" s="23"/>
      <c r="W491" s="54" t="str">
        <f t="shared" ca="1" si="161"/>
        <v/>
      </c>
      <c r="X491" s="54" t="str">
        <f t="shared" ca="1" si="162"/>
        <v/>
      </c>
      <c r="Y491"/>
      <c r="Z491"/>
      <c r="AA491" s="54" t="str">
        <f t="shared" si="163"/>
        <v/>
      </c>
      <c r="AB491" s="89" t="str">
        <f t="shared" ca="1" si="164"/>
        <v/>
      </c>
      <c r="AC491" s="89" t="str">
        <f t="shared" ca="1" si="165"/>
        <v/>
      </c>
      <c r="AD491"/>
      <c r="AE491" s="79" t="e">
        <f t="shared" si="168"/>
        <v>#VALUE!</v>
      </c>
      <c r="AF491" s="79" t="str">
        <f t="shared" si="169"/>
        <v/>
      </c>
      <c r="AG491" s="81" t="str">
        <f t="shared" si="166"/>
        <v/>
      </c>
      <c r="AH491" s="81" t="e">
        <f t="shared" si="170"/>
        <v>#VALUE!</v>
      </c>
      <c r="AI491" s="81" t="str">
        <f t="shared" si="171"/>
        <v/>
      </c>
      <c r="AJ491"/>
      <c r="AK491"/>
      <c r="AL491"/>
      <c r="AM491">
        <f t="shared" si="157"/>
        <v>0</v>
      </c>
      <c r="AN491">
        <f>COUNTIFS($L$1:L491,L491,$O$1:O491,O491)</f>
        <v>0</v>
      </c>
      <c r="AO491">
        <f t="shared" si="167"/>
        <v>0</v>
      </c>
      <c r="AP491">
        <f>COUNTIFS($J$4:J491,"SAYIM",$L$4:L491,L491,$O$4:O491,O491)</f>
        <v>0</v>
      </c>
      <c r="AQ491"/>
      <c r="AR491" s="1" t="str">
        <f>FİLTRE!$H$5</f>
        <v>TÜMÜ</v>
      </c>
      <c r="AS491"/>
      <c r="AU491" s="56">
        <f t="shared" si="172"/>
        <v>0</v>
      </c>
      <c r="AV491" s="54" t="str">
        <f t="shared" ca="1" si="173"/>
        <v/>
      </c>
      <c r="AW491" s="54" t="str">
        <f t="shared" ca="1" si="174"/>
        <v/>
      </c>
    </row>
    <row r="492" spans="2:49" x14ac:dyDescent="0.25">
      <c r="B492" s="1" t="str">
        <f>IF(I492="","",
(IF(N492=FİLTRE!$H$6,2,0)+IF(FİLTRE!$H$6="TOPLAM",2,0))
)</f>
        <v/>
      </c>
      <c r="C492">
        <f ca="1">IF(FİLTRE!$M$5="",9,(IF(U492&gt;=FİLTRE!$M$5,1,0)))</f>
        <v>1</v>
      </c>
      <c r="D492" s="1">
        <f ca="1">IF(FİLTRE!$M$6="",9,(IF('SKT LİSTESİ'!P492&lt;=FİLTRE!$M$6,1,0)))</f>
        <v>0</v>
      </c>
      <c r="E492" s="25" t="str">
        <f>IF(I492="","",(COUNTIFS($L$4:L492,L492)))</f>
        <v/>
      </c>
      <c r="F492" s="13">
        <f ca="1">IF(OR(B492&lt;&gt;2,C492&lt;&gt;1,D492&lt;&gt;1,H492&lt;&gt;1),0,
COUNTIFS($B$4:B492,2,$C$4:C492,1,$D$4:D492,1,$H$4:H492,1))</f>
        <v>0</v>
      </c>
      <c r="G492" s="26" t="str">
        <f>IF(I492="","",(COUNTIF($E$4:E492,E492)))</f>
        <v/>
      </c>
      <c r="H492" s="1">
        <f ca="1">IF(AND(J492="SAYIM",FİLTRE!$H$5="RAFTA",U492&lt;&gt;0),1,0)+
IF(AND(J492="İADE DEPO",FİLTRE!$H$5="İADE DEPO"),1,0)+
IF(FİLTRE!$H$5="TÜMÜ",1,0)+
IF(AND(J492="FİRMA İADE",FİLTRE!$H$5="FİRMA İADE"),1,0)+
IF(AND(J492="İMHA",FİLTRE!$H$5="İMHA"),1,0)</f>
        <v>1</v>
      </c>
      <c r="I492" s="5"/>
      <c r="J492" s="3"/>
      <c r="K492" s="3"/>
      <c r="L492" s="28" t="str">
        <f>(IF(K492="","",(VLOOKUP(K492,'ÜRÜN LİSTESİ'!B:C,2,0))))</f>
        <v/>
      </c>
      <c r="M492" s="29" t="str">
        <f>IF(K492="","",VLOOKUP(K492,'ÜRÜN LİSTESİ'!B:D,3,0))</f>
        <v/>
      </c>
      <c r="N492" s="28" t="str">
        <f>IF(K492="","",VLOOKUP(K492,'ÜRÜN LİSTESİ'!B:F,5,0))</f>
        <v/>
      </c>
      <c r="O492" s="5"/>
      <c r="P492" s="56" t="str">
        <f t="shared" ca="1" si="156"/>
        <v/>
      </c>
      <c r="Q492" s="57"/>
      <c r="R492" s="51" t="str">
        <f>IF(K492="","",
(IF($AK$2&gt;$AL$2,0,IF(K492="","",VLOOKUP(K492,'ÜRÜN LİSTESİ'!B:F,4,0)))))</f>
        <v/>
      </c>
      <c r="S492" s="51" t="str">
        <f t="shared" si="158"/>
        <v/>
      </c>
      <c r="T492" s="58" t="str">
        <f t="shared" ca="1" si="159"/>
        <v/>
      </c>
      <c r="U492" s="54" t="str">
        <f t="shared" ca="1" si="160"/>
        <v/>
      </c>
      <c r="V492" s="23"/>
      <c r="W492" s="54" t="str">
        <f t="shared" ca="1" si="161"/>
        <v/>
      </c>
      <c r="X492" s="54" t="str">
        <f t="shared" ca="1" si="162"/>
        <v/>
      </c>
      <c r="Y492"/>
      <c r="Z492"/>
      <c r="AA492" s="54" t="str">
        <f t="shared" si="163"/>
        <v/>
      </c>
      <c r="AB492" s="89" t="str">
        <f t="shared" ca="1" si="164"/>
        <v/>
      </c>
      <c r="AC492" s="89" t="str">
        <f t="shared" ca="1" si="165"/>
        <v/>
      </c>
      <c r="AD492"/>
      <c r="AE492" s="79" t="e">
        <f t="shared" si="168"/>
        <v>#VALUE!</v>
      </c>
      <c r="AF492" s="79" t="str">
        <f t="shared" si="169"/>
        <v/>
      </c>
      <c r="AG492" s="81" t="str">
        <f t="shared" si="166"/>
        <v/>
      </c>
      <c r="AH492" s="81" t="e">
        <f t="shared" si="170"/>
        <v>#VALUE!</v>
      </c>
      <c r="AI492" s="81" t="str">
        <f t="shared" si="171"/>
        <v/>
      </c>
      <c r="AJ492"/>
      <c r="AK492"/>
      <c r="AL492"/>
      <c r="AM492">
        <f t="shared" si="157"/>
        <v>0</v>
      </c>
      <c r="AN492">
        <f>COUNTIFS($L$1:L492,L492,$O$1:O492,O492)</f>
        <v>0</v>
      </c>
      <c r="AO492">
        <f t="shared" si="167"/>
        <v>0</v>
      </c>
      <c r="AP492">
        <f>COUNTIFS($J$4:J492,"SAYIM",$L$4:L492,L492,$O$4:O492,O492)</f>
        <v>0</v>
      </c>
      <c r="AQ492"/>
      <c r="AR492" s="1" t="str">
        <f>FİLTRE!$H$5</f>
        <v>TÜMÜ</v>
      </c>
      <c r="AS492"/>
      <c r="AU492" s="56">
        <f t="shared" si="172"/>
        <v>0</v>
      </c>
      <c r="AV492" s="54" t="str">
        <f t="shared" ca="1" si="173"/>
        <v/>
      </c>
      <c r="AW492" s="54" t="str">
        <f t="shared" ca="1" si="174"/>
        <v/>
      </c>
    </row>
    <row r="493" spans="2:49" x14ac:dyDescent="0.25">
      <c r="B493" s="1" t="str">
        <f>IF(I493="","",
(IF(N493=FİLTRE!$H$6,2,0)+IF(FİLTRE!$H$6="TOPLAM",2,0))
)</f>
        <v/>
      </c>
      <c r="C493">
        <f ca="1">IF(FİLTRE!$M$5="",9,(IF(U493&gt;=FİLTRE!$M$5,1,0)))</f>
        <v>1</v>
      </c>
      <c r="D493" s="1">
        <f ca="1">IF(FİLTRE!$M$6="",9,(IF('SKT LİSTESİ'!P493&lt;=FİLTRE!$M$6,1,0)))</f>
        <v>0</v>
      </c>
      <c r="E493" s="25" t="str">
        <f>IF(I493="","",(COUNTIFS($L$4:L493,L493)))</f>
        <v/>
      </c>
      <c r="F493" s="13">
        <f ca="1">IF(OR(B493&lt;&gt;2,C493&lt;&gt;1,D493&lt;&gt;1,H493&lt;&gt;1),0,
COUNTIFS($B$4:B493,2,$C$4:C493,1,$D$4:D493,1,$H$4:H493,1))</f>
        <v>0</v>
      </c>
      <c r="G493" s="26" t="str">
        <f>IF(I493="","",(COUNTIF($E$4:E493,E493)))</f>
        <v/>
      </c>
      <c r="H493" s="1">
        <f ca="1">IF(AND(J493="SAYIM",FİLTRE!$H$5="RAFTA",U493&lt;&gt;0),1,0)+
IF(AND(J493="İADE DEPO",FİLTRE!$H$5="İADE DEPO"),1,0)+
IF(FİLTRE!$H$5="TÜMÜ",1,0)+
IF(AND(J493="FİRMA İADE",FİLTRE!$H$5="FİRMA İADE"),1,0)+
IF(AND(J493="İMHA",FİLTRE!$H$5="İMHA"),1,0)</f>
        <v>1</v>
      </c>
      <c r="I493" s="5"/>
      <c r="J493" s="3"/>
      <c r="K493" s="3"/>
      <c r="L493" s="28" t="str">
        <f>(IF(K493="","",(VLOOKUP(K493,'ÜRÜN LİSTESİ'!B:C,2,0))))</f>
        <v/>
      </c>
      <c r="M493" s="29" t="str">
        <f>IF(K493="","",VLOOKUP(K493,'ÜRÜN LİSTESİ'!B:D,3,0))</f>
        <v/>
      </c>
      <c r="N493" s="28" t="str">
        <f>IF(K493="","",VLOOKUP(K493,'ÜRÜN LİSTESİ'!B:F,5,0))</f>
        <v/>
      </c>
      <c r="O493" s="5"/>
      <c r="P493" s="56" t="str">
        <f t="shared" ca="1" si="156"/>
        <v/>
      </c>
      <c r="Q493" s="57"/>
      <c r="R493" s="51" t="str">
        <f>IF(K493="","",
(IF($AK$2&gt;$AL$2,0,IF(K493="","",VLOOKUP(K493,'ÜRÜN LİSTESİ'!B:F,4,0)))))</f>
        <v/>
      </c>
      <c r="S493" s="51" t="str">
        <f t="shared" si="158"/>
        <v/>
      </c>
      <c r="T493" s="58" t="str">
        <f t="shared" ca="1" si="159"/>
        <v/>
      </c>
      <c r="U493" s="54" t="str">
        <f t="shared" ca="1" si="160"/>
        <v/>
      </c>
      <c r="V493" s="23"/>
      <c r="W493" s="54" t="str">
        <f t="shared" ca="1" si="161"/>
        <v/>
      </c>
      <c r="X493" s="54" t="str">
        <f t="shared" ca="1" si="162"/>
        <v/>
      </c>
      <c r="Y493"/>
      <c r="Z493"/>
      <c r="AA493" s="54" t="str">
        <f t="shared" si="163"/>
        <v/>
      </c>
      <c r="AB493" s="89" t="str">
        <f t="shared" ca="1" si="164"/>
        <v/>
      </c>
      <c r="AC493" s="89" t="str">
        <f t="shared" ca="1" si="165"/>
        <v/>
      </c>
      <c r="AD493"/>
      <c r="AE493" s="79" t="e">
        <f t="shared" si="168"/>
        <v>#VALUE!</v>
      </c>
      <c r="AF493" s="79" t="str">
        <f t="shared" si="169"/>
        <v/>
      </c>
      <c r="AG493" s="81" t="str">
        <f t="shared" si="166"/>
        <v/>
      </c>
      <c r="AH493" s="81" t="e">
        <f t="shared" si="170"/>
        <v>#VALUE!</v>
      </c>
      <c r="AI493" s="81" t="str">
        <f t="shared" si="171"/>
        <v/>
      </c>
      <c r="AJ493"/>
      <c r="AK493"/>
      <c r="AL493"/>
      <c r="AM493">
        <f t="shared" si="157"/>
        <v>0</v>
      </c>
      <c r="AN493">
        <f>COUNTIFS($L$1:L493,L493,$O$1:O493,O493)</f>
        <v>0</v>
      </c>
      <c r="AO493">
        <f t="shared" si="167"/>
        <v>0</v>
      </c>
      <c r="AP493">
        <f>COUNTIFS($J$4:J493,"SAYIM",$L$4:L493,L493,$O$4:O493,O493)</f>
        <v>0</v>
      </c>
      <c r="AQ493"/>
      <c r="AR493" s="1" t="str">
        <f>FİLTRE!$H$5</f>
        <v>TÜMÜ</v>
      </c>
      <c r="AS493"/>
      <c r="AU493" s="56">
        <f t="shared" si="172"/>
        <v>0</v>
      </c>
      <c r="AV493" s="54" t="str">
        <f t="shared" ca="1" si="173"/>
        <v/>
      </c>
      <c r="AW493" s="54" t="str">
        <f t="shared" ca="1" si="174"/>
        <v/>
      </c>
    </row>
    <row r="494" spans="2:49" x14ac:dyDescent="0.25">
      <c r="B494" s="1" t="str">
        <f>IF(I494="","",
(IF(N494=FİLTRE!$H$6,2,0)+IF(FİLTRE!$H$6="TOPLAM",2,0))
)</f>
        <v/>
      </c>
      <c r="C494">
        <f ca="1">IF(FİLTRE!$M$5="",9,(IF(U494&gt;=FİLTRE!$M$5,1,0)))</f>
        <v>1</v>
      </c>
      <c r="D494" s="1">
        <f ca="1">IF(FİLTRE!$M$6="",9,(IF('SKT LİSTESİ'!P494&lt;=FİLTRE!$M$6,1,0)))</f>
        <v>0</v>
      </c>
      <c r="E494" s="25" t="str">
        <f>IF(I494="","",(COUNTIFS($L$4:L494,L494)))</f>
        <v/>
      </c>
      <c r="F494" s="13">
        <f ca="1">IF(OR(B494&lt;&gt;2,C494&lt;&gt;1,D494&lt;&gt;1,H494&lt;&gt;1),0,
COUNTIFS($B$4:B494,2,$C$4:C494,1,$D$4:D494,1,$H$4:H494,1))</f>
        <v>0</v>
      </c>
      <c r="G494" s="26" t="str">
        <f>IF(I494="","",(COUNTIF($E$4:E494,E494)))</f>
        <v/>
      </c>
      <c r="H494" s="1">
        <f ca="1">IF(AND(J494="SAYIM",FİLTRE!$H$5="RAFTA",U494&lt;&gt;0),1,0)+
IF(AND(J494="İADE DEPO",FİLTRE!$H$5="İADE DEPO"),1,0)+
IF(FİLTRE!$H$5="TÜMÜ",1,0)+
IF(AND(J494="FİRMA İADE",FİLTRE!$H$5="FİRMA İADE"),1,0)+
IF(AND(J494="İMHA",FİLTRE!$H$5="İMHA"),1,0)</f>
        <v>1</v>
      </c>
      <c r="I494" s="5"/>
      <c r="J494" s="3"/>
      <c r="K494" s="3"/>
      <c r="L494" s="28" t="str">
        <f>(IF(K494="","",(VLOOKUP(K494,'ÜRÜN LİSTESİ'!B:C,2,0))))</f>
        <v/>
      </c>
      <c r="M494" s="29" t="str">
        <f>IF(K494="","",VLOOKUP(K494,'ÜRÜN LİSTESİ'!B:D,3,0))</f>
        <v/>
      </c>
      <c r="N494" s="28" t="str">
        <f>IF(K494="","",VLOOKUP(K494,'ÜRÜN LİSTESİ'!B:F,5,0))</f>
        <v/>
      </c>
      <c r="O494" s="5"/>
      <c r="P494" s="56" t="str">
        <f t="shared" ca="1" si="156"/>
        <v/>
      </c>
      <c r="Q494" s="57"/>
      <c r="R494" s="51" t="str">
        <f>IF(K494="","",
(IF($AK$2&gt;$AL$2,0,IF(K494="","",VLOOKUP(K494,'ÜRÜN LİSTESİ'!B:F,4,0)))))</f>
        <v/>
      </c>
      <c r="S494" s="51" t="str">
        <f t="shared" si="158"/>
        <v/>
      </c>
      <c r="T494" s="58" t="str">
        <f t="shared" ca="1" si="159"/>
        <v/>
      </c>
      <c r="U494" s="54" t="str">
        <f t="shared" ca="1" si="160"/>
        <v/>
      </c>
      <c r="V494" s="23"/>
      <c r="W494" s="54" t="str">
        <f t="shared" ca="1" si="161"/>
        <v/>
      </c>
      <c r="X494" s="54" t="str">
        <f t="shared" ca="1" si="162"/>
        <v/>
      </c>
      <c r="Y494"/>
      <c r="Z494"/>
      <c r="AA494" s="54" t="str">
        <f t="shared" si="163"/>
        <v/>
      </c>
      <c r="AB494" s="89" t="str">
        <f t="shared" ca="1" si="164"/>
        <v/>
      </c>
      <c r="AC494" s="89" t="str">
        <f t="shared" ca="1" si="165"/>
        <v/>
      </c>
      <c r="AD494"/>
      <c r="AE494" s="79" t="e">
        <f t="shared" si="168"/>
        <v>#VALUE!</v>
      </c>
      <c r="AF494" s="79" t="str">
        <f t="shared" si="169"/>
        <v/>
      </c>
      <c r="AG494" s="81" t="str">
        <f t="shared" si="166"/>
        <v/>
      </c>
      <c r="AH494" s="81" t="e">
        <f t="shared" si="170"/>
        <v>#VALUE!</v>
      </c>
      <c r="AI494" s="81" t="str">
        <f t="shared" si="171"/>
        <v/>
      </c>
      <c r="AJ494"/>
      <c r="AK494"/>
      <c r="AL494"/>
      <c r="AM494">
        <f t="shared" si="157"/>
        <v>0</v>
      </c>
      <c r="AN494">
        <f>COUNTIFS($L$1:L494,L494,$O$1:O494,O494)</f>
        <v>0</v>
      </c>
      <c r="AO494">
        <f t="shared" si="167"/>
        <v>0</v>
      </c>
      <c r="AP494">
        <f>COUNTIFS($J$4:J494,"SAYIM",$L$4:L494,L494,$O$4:O494,O494)</f>
        <v>0</v>
      </c>
      <c r="AQ494"/>
      <c r="AR494" s="1" t="str">
        <f>FİLTRE!$H$5</f>
        <v>TÜMÜ</v>
      </c>
      <c r="AS494"/>
      <c r="AU494" s="56">
        <f t="shared" si="172"/>
        <v>0</v>
      </c>
      <c r="AV494" s="54" t="str">
        <f t="shared" ca="1" si="173"/>
        <v/>
      </c>
      <c r="AW494" s="54" t="str">
        <f t="shared" ca="1" si="174"/>
        <v/>
      </c>
    </row>
    <row r="495" spans="2:49" x14ac:dyDescent="0.25">
      <c r="B495" s="1" t="str">
        <f>IF(I495="","",
(IF(N495=FİLTRE!$H$6,2,0)+IF(FİLTRE!$H$6="TOPLAM",2,0))
)</f>
        <v/>
      </c>
      <c r="C495">
        <f ca="1">IF(FİLTRE!$M$5="",9,(IF(U495&gt;=FİLTRE!$M$5,1,0)))</f>
        <v>1</v>
      </c>
      <c r="D495" s="1">
        <f ca="1">IF(FİLTRE!$M$6="",9,(IF('SKT LİSTESİ'!P495&lt;=FİLTRE!$M$6,1,0)))</f>
        <v>0</v>
      </c>
      <c r="E495" s="25" t="str">
        <f>IF(I495="","",(COUNTIFS($L$4:L495,L495)))</f>
        <v/>
      </c>
      <c r="F495" s="13">
        <f ca="1">IF(OR(B495&lt;&gt;2,C495&lt;&gt;1,D495&lt;&gt;1,H495&lt;&gt;1),0,
COUNTIFS($B$4:B495,2,$C$4:C495,1,$D$4:D495,1,$H$4:H495,1))</f>
        <v>0</v>
      </c>
      <c r="G495" s="26" t="str">
        <f>IF(I495="","",(COUNTIF($E$4:E495,E495)))</f>
        <v/>
      </c>
      <c r="H495" s="1">
        <f ca="1">IF(AND(J495="SAYIM",FİLTRE!$H$5="RAFTA",U495&lt;&gt;0),1,0)+
IF(AND(J495="İADE DEPO",FİLTRE!$H$5="İADE DEPO"),1,0)+
IF(FİLTRE!$H$5="TÜMÜ",1,0)+
IF(AND(J495="FİRMA İADE",FİLTRE!$H$5="FİRMA İADE"),1,0)+
IF(AND(J495="İMHA",FİLTRE!$H$5="İMHA"),1,0)</f>
        <v>1</v>
      </c>
      <c r="I495" s="5"/>
      <c r="J495" s="3"/>
      <c r="K495" s="3"/>
      <c r="L495" s="28" t="str">
        <f>(IF(K495="","",(VLOOKUP(K495,'ÜRÜN LİSTESİ'!B:C,2,0))))</f>
        <v/>
      </c>
      <c r="M495" s="29" t="str">
        <f>IF(K495="","",VLOOKUP(K495,'ÜRÜN LİSTESİ'!B:D,3,0))</f>
        <v/>
      </c>
      <c r="N495" s="28" t="str">
        <f>IF(K495="","",VLOOKUP(K495,'ÜRÜN LİSTESİ'!B:F,5,0))</f>
        <v/>
      </c>
      <c r="O495" s="5"/>
      <c r="P495" s="56" t="str">
        <f t="shared" ca="1" si="156"/>
        <v/>
      </c>
      <c r="Q495" s="57"/>
      <c r="R495" s="51" t="str">
        <f>IF(K495="","",
(IF($AK$2&gt;$AL$2,0,IF(K495="","",VLOOKUP(K495,'ÜRÜN LİSTESİ'!B:F,4,0)))))</f>
        <v/>
      </c>
      <c r="S495" s="51" t="str">
        <f t="shared" si="158"/>
        <v/>
      </c>
      <c r="T495" s="58" t="str">
        <f t="shared" ca="1" si="159"/>
        <v/>
      </c>
      <c r="U495" s="54" t="str">
        <f t="shared" ca="1" si="160"/>
        <v/>
      </c>
      <c r="V495" s="23"/>
      <c r="W495" s="54" t="str">
        <f t="shared" ca="1" si="161"/>
        <v/>
      </c>
      <c r="X495" s="54" t="str">
        <f t="shared" ca="1" si="162"/>
        <v/>
      </c>
      <c r="Y495"/>
      <c r="Z495"/>
      <c r="AA495" s="54" t="str">
        <f t="shared" si="163"/>
        <v/>
      </c>
      <c r="AB495" s="89" t="str">
        <f t="shared" ca="1" si="164"/>
        <v/>
      </c>
      <c r="AC495" s="89" t="str">
        <f t="shared" ca="1" si="165"/>
        <v/>
      </c>
      <c r="AD495"/>
      <c r="AE495" s="79" t="e">
        <f t="shared" si="168"/>
        <v>#VALUE!</v>
      </c>
      <c r="AF495" s="79" t="str">
        <f t="shared" si="169"/>
        <v/>
      </c>
      <c r="AG495" s="81" t="str">
        <f t="shared" si="166"/>
        <v/>
      </c>
      <c r="AH495" s="81" t="e">
        <f t="shared" si="170"/>
        <v>#VALUE!</v>
      </c>
      <c r="AI495" s="81" t="str">
        <f t="shared" si="171"/>
        <v/>
      </c>
      <c r="AJ495"/>
      <c r="AK495"/>
      <c r="AL495"/>
      <c r="AM495">
        <f t="shared" si="157"/>
        <v>0</v>
      </c>
      <c r="AN495">
        <f>COUNTIFS($L$1:L495,L495,$O$1:O495,O495)</f>
        <v>0</v>
      </c>
      <c r="AO495">
        <f t="shared" si="167"/>
        <v>0</v>
      </c>
      <c r="AP495">
        <f>COUNTIFS($J$4:J495,"SAYIM",$L$4:L495,L495,$O$4:O495,O495)</f>
        <v>0</v>
      </c>
      <c r="AQ495"/>
      <c r="AR495" s="1" t="str">
        <f>FİLTRE!$H$5</f>
        <v>TÜMÜ</v>
      </c>
      <c r="AS495"/>
      <c r="AU495" s="56">
        <f t="shared" si="172"/>
        <v>0</v>
      </c>
      <c r="AV495" s="54" t="str">
        <f t="shared" ca="1" si="173"/>
        <v/>
      </c>
      <c r="AW495" s="54" t="str">
        <f t="shared" ca="1" si="174"/>
        <v/>
      </c>
    </row>
    <row r="496" spans="2:49" x14ac:dyDescent="0.25">
      <c r="B496" s="1" t="str">
        <f>IF(I496="","",
(IF(N496=FİLTRE!$H$6,2,0)+IF(FİLTRE!$H$6="TOPLAM",2,0))
)</f>
        <v/>
      </c>
      <c r="C496">
        <f ca="1">IF(FİLTRE!$M$5="",9,(IF(U496&gt;=FİLTRE!$M$5,1,0)))</f>
        <v>1</v>
      </c>
      <c r="D496" s="1">
        <f ca="1">IF(FİLTRE!$M$6="",9,(IF('SKT LİSTESİ'!P496&lt;=FİLTRE!$M$6,1,0)))</f>
        <v>0</v>
      </c>
      <c r="E496" s="25" t="str">
        <f>IF(I496="","",(COUNTIFS($L$4:L496,L496)))</f>
        <v/>
      </c>
      <c r="F496" s="13">
        <f ca="1">IF(OR(B496&lt;&gt;2,C496&lt;&gt;1,D496&lt;&gt;1,H496&lt;&gt;1),0,
COUNTIFS($B$4:B496,2,$C$4:C496,1,$D$4:D496,1,$H$4:H496,1))</f>
        <v>0</v>
      </c>
      <c r="G496" s="26" t="str">
        <f>IF(I496="","",(COUNTIF($E$4:E496,E496)))</f>
        <v/>
      </c>
      <c r="H496" s="1">
        <f ca="1">IF(AND(J496="SAYIM",FİLTRE!$H$5="RAFTA",U496&lt;&gt;0),1,0)+
IF(AND(J496="İADE DEPO",FİLTRE!$H$5="İADE DEPO"),1,0)+
IF(FİLTRE!$H$5="TÜMÜ",1,0)+
IF(AND(J496="FİRMA İADE",FİLTRE!$H$5="FİRMA İADE"),1,0)+
IF(AND(J496="İMHA",FİLTRE!$H$5="İMHA"),1,0)</f>
        <v>1</v>
      </c>
      <c r="I496" s="5"/>
      <c r="J496" s="3"/>
      <c r="K496" s="3"/>
      <c r="L496" s="28" t="str">
        <f>(IF(K496="","",(VLOOKUP(K496,'ÜRÜN LİSTESİ'!B:C,2,0))))</f>
        <v/>
      </c>
      <c r="M496" s="29" t="str">
        <f>IF(K496="","",VLOOKUP(K496,'ÜRÜN LİSTESİ'!B:D,3,0))</f>
        <v/>
      </c>
      <c r="N496" s="28" t="str">
        <f>IF(K496="","",VLOOKUP(K496,'ÜRÜN LİSTESİ'!B:F,5,0))</f>
        <v/>
      </c>
      <c r="O496" s="5"/>
      <c r="P496" s="56" t="str">
        <f t="shared" ca="1" si="156"/>
        <v/>
      </c>
      <c r="Q496" s="57"/>
      <c r="R496" s="51" t="str">
        <f>IF(K496="","",
(IF($AK$2&gt;$AL$2,0,IF(K496="","",VLOOKUP(K496,'ÜRÜN LİSTESİ'!B:F,4,0)))))</f>
        <v/>
      </c>
      <c r="S496" s="51" t="str">
        <f t="shared" si="158"/>
        <v/>
      </c>
      <c r="T496" s="58" t="str">
        <f t="shared" ca="1" si="159"/>
        <v/>
      </c>
      <c r="U496" s="54" t="str">
        <f t="shared" ca="1" si="160"/>
        <v/>
      </c>
      <c r="V496" s="23"/>
      <c r="W496" s="54" t="str">
        <f t="shared" ca="1" si="161"/>
        <v/>
      </c>
      <c r="X496" s="54" t="str">
        <f t="shared" ca="1" si="162"/>
        <v/>
      </c>
      <c r="Y496"/>
      <c r="Z496"/>
      <c r="AA496" s="54" t="str">
        <f t="shared" si="163"/>
        <v/>
      </c>
      <c r="AB496" s="89" t="str">
        <f t="shared" ca="1" si="164"/>
        <v/>
      </c>
      <c r="AC496" s="89" t="str">
        <f t="shared" ca="1" si="165"/>
        <v/>
      </c>
      <c r="AD496"/>
      <c r="AE496" s="79" t="e">
        <f t="shared" si="168"/>
        <v>#VALUE!</v>
      </c>
      <c r="AF496" s="79" t="str">
        <f t="shared" si="169"/>
        <v/>
      </c>
      <c r="AG496" s="81" t="str">
        <f t="shared" si="166"/>
        <v/>
      </c>
      <c r="AH496" s="81" t="e">
        <f t="shared" si="170"/>
        <v>#VALUE!</v>
      </c>
      <c r="AI496" s="81" t="str">
        <f t="shared" si="171"/>
        <v/>
      </c>
      <c r="AJ496"/>
      <c r="AK496"/>
      <c r="AL496"/>
      <c r="AM496">
        <f t="shared" si="157"/>
        <v>0</v>
      </c>
      <c r="AN496">
        <f>COUNTIFS($L$1:L496,L496,$O$1:O496,O496)</f>
        <v>0</v>
      </c>
      <c r="AO496">
        <f t="shared" si="167"/>
        <v>0</v>
      </c>
      <c r="AP496">
        <f>COUNTIFS($J$4:J496,"SAYIM",$L$4:L496,L496,$O$4:O496,O496)</f>
        <v>0</v>
      </c>
      <c r="AQ496"/>
      <c r="AR496" s="1" t="str">
        <f>FİLTRE!$H$5</f>
        <v>TÜMÜ</v>
      </c>
      <c r="AS496"/>
      <c r="AU496" s="56">
        <f t="shared" si="172"/>
        <v>0</v>
      </c>
      <c r="AV496" s="54" t="str">
        <f t="shared" ca="1" si="173"/>
        <v/>
      </c>
      <c r="AW496" s="54" t="str">
        <f t="shared" ca="1" si="174"/>
        <v/>
      </c>
    </row>
    <row r="497" spans="2:49" x14ac:dyDescent="0.25">
      <c r="B497" s="1" t="str">
        <f>IF(I497="","",
(IF(N497=FİLTRE!$H$6,2,0)+IF(FİLTRE!$H$6="TOPLAM",2,0))
)</f>
        <v/>
      </c>
      <c r="C497">
        <f ca="1">IF(FİLTRE!$M$5="",9,(IF(U497&gt;=FİLTRE!$M$5,1,0)))</f>
        <v>1</v>
      </c>
      <c r="D497" s="1">
        <f ca="1">IF(FİLTRE!$M$6="",9,(IF('SKT LİSTESİ'!P497&lt;=FİLTRE!$M$6,1,0)))</f>
        <v>0</v>
      </c>
      <c r="E497" s="25" t="str">
        <f>IF(I497="","",(COUNTIFS($L$4:L497,L497)))</f>
        <v/>
      </c>
      <c r="F497" s="13">
        <f ca="1">IF(OR(B497&lt;&gt;2,C497&lt;&gt;1,D497&lt;&gt;1,H497&lt;&gt;1),0,
COUNTIFS($B$4:B497,2,$C$4:C497,1,$D$4:D497,1,$H$4:H497,1))</f>
        <v>0</v>
      </c>
      <c r="G497" s="26" t="str">
        <f>IF(I497="","",(COUNTIF($E$4:E497,E497)))</f>
        <v/>
      </c>
      <c r="H497" s="1">
        <f ca="1">IF(AND(J497="SAYIM",FİLTRE!$H$5="RAFTA",U497&lt;&gt;0),1,0)+
IF(AND(J497="İADE DEPO",FİLTRE!$H$5="İADE DEPO"),1,0)+
IF(FİLTRE!$H$5="TÜMÜ",1,0)+
IF(AND(J497="FİRMA İADE",FİLTRE!$H$5="FİRMA İADE"),1,0)+
IF(AND(J497="İMHA",FİLTRE!$H$5="İMHA"),1,0)</f>
        <v>1</v>
      </c>
      <c r="I497" s="5"/>
      <c r="J497" s="3"/>
      <c r="K497" s="3"/>
      <c r="L497" s="28" t="str">
        <f>(IF(K497="","",(VLOOKUP(K497,'ÜRÜN LİSTESİ'!B:C,2,0))))</f>
        <v/>
      </c>
      <c r="M497" s="29" t="str">
        <f>IF(K497="","",VLOOKUP(K497,'ÜRÜN LİSTESİ'!B:D,3,0))</f>
        <v/>
      </c>
      <c r="N497" s="28" t="str">
        <f>IF(K497="","",VLOOKUP(K497,'ÜRÜN LİSTESİ'!B:F,5,0))</f>
        <v/>
      </c>
      <c r="O497" s="5"/>
      <c r="P497" s="56" t="str">
        <f t="shared" ca="1" si="156"/>
        <v/>
      </c>
      <c r="Q497" s="57"/>
      <c r="R497" s="51" t="str">
        <f>IF(K497="","",
(IF($AK$2&gt;$AL$2,0,IF(K497="","",VLOOKUP(K497,'ÜRÜN LİSTESİ'!B:F,4,0)))))</f>
        <v/>
      </c>
      <c r="S497" s="51" t="str">
        <f t="shared" si="158"/>
        <v/>
      </c>
      <c r="T497" s="58" t="str">
        <f t="shared" ca="1" si="159"/>
        <v/>
      </c>
      <c r="U497" s="54" t="str">
        <f t="shared" ca="1" si="160"/>
        <v/>
      </c>
      <c r="V497" s="23"/>
      <c r="W497" s="54" t="str">
        <f t="shared" ca="1" si="161"/>
        <v/>
      </c>
      <c r="X497" s="54" t="str">
        <f t="shared" ca="1" si="162"/>
        <v/>
      </c>
      <c r="Y497"/>
      <c r="Z497"/>
      <c r="AA497" s="54" t="str">
        <f t="shared" si="163"/>
        <v/>
      </c>
      <c r="AB497" s="89" t="str">
        <f t="shared" ca="1" si="164"/>
        <v/>
      </c>
      <c r="AC497" s="89" t="str">
        <f t="shared" ca="1" si="165"/>
        <v/>
      </c>
      <c r="AD497"/>
      <c r="AE497" s="79" t="e">
        <f t="shared" si="168"/>
        <v>#VALUE!</v>
      </c>
      <c r="AF497" s="79" t="str">
        <f t="shared" si="169"/>
        <v/>
      </c>
      <c r="AG497" s="81" t="str">
        <f t="shared" si="166"/>
        <v/>
      </c>
      <c r="AH497" s="81" t="e">
        <f t="shared" si="170"/>
        <v>#VALUE!</v>
      </c>
      <c r="AI497" s="81" t="str">
        <f t="shared" si="171"/>
        <v/>
      </c>
      <c r="AJ497"/>
      <c r="AK497"/>
      <c r="AL497"/>
      <c r="AM497">
        <f t="shared" si="157"/>
        <v>0</v>
      </c>
      <c r="AN497">
        <f>COUNTIFS($L$1:L497,L497,$O$1:O497,O497)</f>
        <v>0</v>
      </c>
      <c r="AO497">
        <f t="shared" si="167"/>
        <v>0</v>
      </c>
      <c r="AP497">
        <f>COUNTIFS($J$4:J497,"SAYIM",$L$4:L497,L497,$O$4:O497,O497)</f>
        <v>0</v>
      </c>
      <c r="AQ497"/>
      <c r="AR497" s="1" t="str">
        <f>FİLTRE!$H$5</f>
        <v>TÜMÜ</v>
      </c>
      <c r="AS497"/>
      <c r="AU497" s="56">
        <f t="shared" si="172"/>
        <v>0</v>
      </c>
      <c r="AV497" s="54" t="str">
        <f t="shared" ca="1" si="173"/>
        <v/>
      </c>
      <c r="AW497" s="54" t="str">
        <f t="shared" ca="1" si="174"/>
        <v/>
      </c>
    </row>
    <row r="498" spans="2:49" x14ac:dyDescent="0.25">
      <c r="B498" s="1" t="str">
        <f>IF(I498="","",
(IF(N498=FİLTRE!$H$6,2,0)+IF(FİLTRE!$H$6="TOPLAM",2,0))
)</f>
        <v/>
      </c>
      <c r="C498">
        <f ca="1">IF(FİLTRE!$M$5="",9,(IF(U498&gt;=FİLTRE!$M$5,1,0)))</f>
        <v>1</v>
      </c>
      <c r="D498" s="1">
        <f ca="1">IF(FİLTRE!$M$6="",9,(IF('SKT LİSTESİ'!P498&lt;=FİLTRE!$M$6,1,0)))</f>
        <v>0</v>
      </c>
      <c r="E498" s="25" t="str">
        <f>IF(I498="","",(COUNTIFS($L$4:L498,L498)))</f>
        <v/>
      </c>
      <c r="F498" s="13">
        <f ca="1">IF(OR(B498&lt;&gt;2,C498&lt;&gt;1,D498&lt;&gt;1,H498&lt;&gt;1),0,
COUNTIFS($B$4:B498,2,$C$4:C498,1,$D$4:D498,1,$H$4:H498,1))</f>
        <v>0</v>
      </c>
      <c r="G498" s="26" t="str">
        <f>IF(I498="","",(COUNTIF($E$4:E498,E498)))</f>
        <v/>
      </c>
      <c r="H498" s="1">
        <f ca="1">IF(AND(J498="SAYIM",FİLTRE!$H$5="RAFTA",U498&lt;&gt;0),1,0)+
IF(AND(J498="İADE DEPO",FİLTRE!$H$5="İADE DEPO"),1,0)+
IF(FİLTRE!$H$5="TÜMÜ",1,0)+
IF(AND(J498="FİRMA İADE",FİLTRE!$H$5="FİRMA İADE"),1,0)+
IF(AND(J498="İMHA",FİLTRE!$H$5="İMHA"),1,0)</f>
        <v>1</v>
      </c>
      <c r="I498" s="5"/>
      <c r="J498" s="3"/>
      <c r="K498" s="3"/>
      <c r="L498" s="28" t="str">
        <f>(IF(K498="","",(VLOOKUP(K498,'ÜRÜN LİSTESİ'!B:C,2,0))))</f>
        <v/>
      </c>
      <c r="M498" s="29" t="str">
        <f>IF(K498="","",VLOOKUP(K498,'ÜRÜN LİSTESİ'!B:D,3,0))</f>
        <v/>
      </c>
      <c r="N498" s="28" t="str">
        <f>IF(K498="","",VLOOKUP(K498,'ÜRÜN LİSTESİ'!B:F,5,0))</f>
        <v/>
      </c>
      <c r="O498" s="5"/>
      <c r="P498" s="56" t="str">
        <f t="shared" ca="1" si="156"/>
        <v/>
      </c>
      <c r="Q498" s="57"/>
      <c r="R498" s="51" t="str">
        <f>IF(K498="","",
(IF($AK$2&gt;$AL$2,0,IF(K498="","",VLOOKUP(K498,'ÜRÜN LİSTESİ'!B:F,4,0)))))</f>
        <v/>
      </c>
      <c r="S498" s="51" t="str">
        <f t="shared" si="158"/>
        <v/>
      </c>
      <c r="T498" s="58" t="str">
        <f t="shared" ca="1" si="159"/>
        <v/>
      </c>
      <c r="U498" s="54" t="str">
        <f t="shared" ca="1" si="160"/>
        <v/>
      </c>
      <c r="V498" s="23"/>
      <c r="W498" s="54" t="str">
        <f t="shared" ca="1" si="161"/>
        <v/>
      </c>
      <c r="X498" s="54" t="str">
        <f t="shared" ca="1" si="162"/>
        <v/>
      </c>
      <c r="Y498"/>
      <c r="Z498"/>
      <c r="AA498" s="54" t="str">
        <f t="shared" si="163"/>
        <v/>
      </c>
      <c r="AB498" s="89" t="str">
        <f t="shared" ca="1" si="164"/>
        <v/>
      </c>
      <c r="AC498" s="89" t="str">
        <f t="shared" ca="1" si="165"/>
        <v/>
      </c>
      <c r="AD498"/>
      <c r="AE498" s="79" t="e">
        <f t="shared" si="168"/>
        <v>#VALUE!</v>
      </c>
      <c r="AF498" s="79" t="str">
        <f t="shared" si="169"/>
        <v/>
      </c>
      <c r="AG498" s="81" t="str">
        <f t="shared" si="166"/>
        <v/>
      </c>
      <c r="AH498" s="81" t="e">
        <f t="shared" si="170"/>
        <v>#VALUE!</v>
      </c>
      <c r="AI498" s="81" t="str">
        <f t="shared" si="171"/>
        <v/>
      </c>
      <c r="AJ498"/>
      <c r="AK498"/>
      <c r="AL498"/>
      <c r="AM498">
        <f t="shared" si="157"/>
        <v>0</v>
      </c>
      <c r="AN498">
        <f>COUNTIFS($L$1:L498,L498,$O$1:O498,O498)</f>
        <v>0</v>
      </c>
      <c r="AO498">
        <f t="shared" si="167"/>
        <v>0</v>
      </c>
      <c r="AP498">
        <f>COUNTIFS($J$4:J498,"SAYIM",$L$4:L498,L498,$O$4:O498,O498)</f>
        <v>0</v>
      </c>
      <c r="AQ498"/>
      <c r="AR498" s="1" t="str">
        <f>FİLTRE!$H$5</f>
        <v>TÜMÜ</v>
      </c>
      <c r="AS498"/>
      <c r="AU498" s="56">
        <f t="shared" si="172"/>
        <v>0</v>
      </c>
      <c r="AV498" s="54" t="str">
        <f t="shared" ca="1" si="173"/>
        <v/>
      </c>
      <c r="AW498" s="54" t="str">
        <f t="shared" ca="1" si="174"/>
        <v/>
      </c>
    </row>
    <row r="499" spans="2:49" x14ac:dyDescent="0.25">
      <c r="B499" s="1" t="str">
        <f>IF(I499="","",
(IF(N499=FİLTRE!$H$6,2,0)+IF(FİLTRE!$H$6="TOPLAM",2,0))
)</f>
        <v/>
      </c>
      <c r="C499">
        <f ca="1">IF(FİLTRE!$M$5="",9,(IF(U499&gt;=FİLTRE!$M$5,1,0)))</f>
        <v>1</v>
      </c>
      <c r="D499" s="1">
        <f ca="1">IF(FİLTRE!$M$6="",9,(IF('SKT LİSTESİ'!P499&lt;=FİLTRE!$M$6,1,0)))</f>
        <v>0</v>
      </c>
      <c r="E499" s="25" t="str">
        <f>IF(I499="","",(COUNTIFS($L$4:L499,L499)))</f>
        <v/>
      </c>
      <c r="F499" s="13">
        <f ca="1">IF(OR(B499&lt;&gt;2,C499&lt;&gt;1,D499&lt;&gt;1,H499&lt;&gt;1),0,
COUNTIFS($B$4:B499,2,$C$4:C499,1,$D$4:D499,1,$H$4:H499,1))</f>
        <v>0</v>
      </c>
      <c r="G499" s="26" t="str">
        <f>IF(I499="","",(COUNTIF($E$4:E499,E499)))</f>
        <v/>
      </c>
      <c r="H499" s="1">
        <f ca="1">IF(AND(J499="SAYIM",FİLTRE!$H$5="RAFTA",U499&lt;&gt;0),1,0)+
IF(AND(J499="İADE DEPO",FİLTRE!$H$5="İADE DEPO"),1,0)+
IF(FİLTRE!$H$5="TÜMÜ",1,0)+
IF(AND(J499="FİRMA İADE",FİLTRE!$H$5="FİRMA İADE"),1,0)+
IF(AND(J499="İMHA",FİLTRE!$H$5="İMHA"),1,0)</f>
        <v>1</v>
      </c>
      <c r="I499" s="5"/>
      <c r="J499" s="3"/>
      <c r="K499" s="3"/>
      <c r="L499" s="28" t="str">
        <f>(IF(K499="","",(VLOOKUP(K499,'ÜRÜN LİSTESİ'!B:C,2,0))))</f>
        <v/>
      </c>
      <c r="M499" s="29" t="str">
        <f>IF(K499="","",VLOOKUP(K499,'ÜRÜN LİSTESİ'!B:D,3,0))</f>
        <v/>
      </c>
      <c r="N499" s="28" t="str">
        <f>IF(K499="","",VLOOKUP(K499,'ÜRÜN LİSTESİ'!B:F,5,0))</f>
        <v/>
      </c>
      <c r="O499" s="5"/>
      <c r="P499" s="56" t="str">
        <f t="shared" ca="1" si="156"/>
        <v/>
      </c>
      <c r="Q499" s="57"/>
      <c r="R499" s="51" t="str">
        <f>IF(K499="","",
(IF($AK$2&gt;$AL$2,0,IF(K499="","",VLOOKUP(K499,'ÜRÜN LİSTESİ'!B:F,4,0)))))</f>
        <v/>
      </c>
      <c r="S499" s="51" t="str">
        <f t="shared" si="158"/>
        <v/>
      </c>
      <c r="T499" s="58" t="str">
        <f t="shared" ca="1" si="159"/>
        <v/>
      </c>
      <c r="U499" s="54" t="str">
        <f t="shared" ca="1" si="160"/>
        <v/>
      </c>
      <c r="V499" s="23"/>
      <c r="W499" s="54" t="str">
        <f t="shared" ca="1" si="161"/>
        <v/>
      </c>
      <c r="X499" s="54" t="str">
        <f t="shared" ca="1" si="162"/>
        <v/>
      </c>
      <c r="Y499"/>
      <c r="Z499"/>
      <c r="AA499" s="54" t="str">
        <f t="shared" si="163"/>
        <v/>
      </c>
      <c r="AB499" s="89" t="str">
        <f t="shared" ca="1" si="164"/>
        <v/>
      </c>
      <c r="AC499" s="89" t="str">
        <f t="shared" ca="1" si="165"/>
        <v/>
      </c>
      <c r="AD499"/>
      <c r="AE499" s="79" t="e">
        <f t="shared" si="168"/>
        <v>#VALUE!</v>
      </c>
      <c r="AF499" s="79" t="str">
        <f t="shared" si="169"/>
        <v/>
      </c>
      <c r="AG499" s="81" t="str">
        <f t="shared" si="166"/>
        <v/>
      </c>
      <c r="AH499" s="81" t="e">
        <f t="shared" si="170"/>
        <v>#VALUE!</v>
      </c>
      <c r="AI499" s="81" t="str">
        <f t="shared" si="171"/>
        <v/>
      </c>
      <c r="AJ499"/>
      <c r="AK499"/>
      <c r="AL499"/>
      <c r="AM499">
        <f t="shared" si="157"/>
        <v>0</v>
      </c>
      <c r="AN499">
        <f>COUNTIFS($L$1:L499,L499,$O$1:O499,O499)</f>
        <v>0</v>
      </c>
      <c r="AO499">
        <f t="shared" si="167"/>
        <v>0</v>
      </c>
      <c r="AP499">
        <f>COUNTIFS($J$4:J499,"SAYIM",$L$4:L499,L499,$O$4:O499,O499)</f>
        <v>0</v>
      </c>
      <c r="AQ499"/>
      <c r="AR499" s="1" t="str">
        <f>FİLTRE!$H$5</f>
        <v>TÜMÜ</v>
      </c>
      <c r="AS499"/>
      <c r="AU499" s="56">
        <f t="shared" si="172"/>
        <v>0</v>
      </c>
      <c r="AV499" s="54" t="str">
        <f t="shared" ca="1" si="173"/>
        <v/>
      </c>
      <c r="AW499" s="54" t="str">
        <f t="shared" ca="1" si="174"/>
        <v/>
      </c>
    </row>
    <row r="500" spans="2:49" x14ac:dyDescent="0.25">
      <c r="B500" s="1" t="str">
        <f>IF(I500="","",
(IF(N500=FİLTRE!$H$6,2,0)+IF(FİLTRE!$H$6="TOPLAM",2,0))
)</f>
        <v/>
      </c>
      <c r="C500">
        <f ca="1">IF(FİLTRE!$M$5="",9,(IF(U500&gt;=FİLTRE!$M$5,1,0)))</f>
        <v>1</v>
      </c>
      <c r="D500" s="1">
        <f ca="1">IF(FİLTRE!$M$6="",9,(IF('SKT LİSTESİ'!P500&lt;=FİLTRE!$M$6,1,0)))</f>
        <v>0</v>
      </c>
      <c r="E500" s="25" t="str">
        <f>IF(I500="","",(COUNTIFS($L$4:L500,L500)))</f>
        <v/>
      </c>
      <c r="F500" s="13">
        <f ca="1">IF(OR(B500&lt;&gt;2,C500&lt;&gt;1,D500&lt;&gt;1,H500&lt;&gt;1),0,
COUNTIFS($B$4:B500,2,$C$4:C500,1,$D$4:D500,1,$H$4:H500,1))</f>
        <v>0</v>
      </c>
      <c r="G500" s="26" t="str">
        <f>IF(I500="","",(COUNTIF($E$4:E500,E500)))</f>
        <v/>
      </c>
      <c r="H500" s="1">
        <f ca="1">IF(AND(J500="SAYIM",FİLTRE!$H$5="RAFTA",U500&lt;&gt;0),1,0)+
IF(AND(J500="İADE DEPO",FİLTRE!$H$5="İADE DEPO"),1,0)+
IF(FİLTRE!$H$5="TÜMÜ",1,0)+
IF(AND(J500="FİRMA İADE",FİLTRE!$H$5="FİRMA İADE"),1,0)+
IF(AND(J500="İMHA",FİLTRE!$H$5="İMHA"),1,0)</f>
        <v>1</v>
      </c>
      <c r="I500" s="5"/>
      <c r="J500" s="3"/>
      <c r="K500" s="3"/>
      <c r="L500" s="28" t="str">
        <f>(IF(K500="","",(VLOOKUP(K500,'ÜRÜN LİSTESİ'!B:C,2,0))))</f>
        <v/>
      </c>
      <c r="M500" s="29" t="str">
        <f>IF(K500="","",VLOOKUP(K500,'ÜRÜN LİSTESİ'!B:D,3,0))</f>
        <v/>
      </c>
      <c r="N500" s="28" t="str">
        <f>IF(K500="","",VLOOKUP(K500,'ÜRÜN LİSTESİ'!B:F,5,0))</f>
        <v/>
      </c>
      <c r="O500" s="5"/>
      <c r="P500" s="56" t="str">
        <f t="shared" ca="1" si="156"/>
        <v/>
      </c>
      <c r="Q500" s="57"/>
      <c r="R500" s="51" t="str">
        <f>IF(K500="","",
(IF($AK$2&gt;$AL$2,0,IF(K500="","",VLOOKUP(K500,'ÜRÜN LİSTESİ'!B:F,4,0)))))</f>
        <v/>
      </c>
      <c r="S500" s="51" t="str">
        <f t="shared" si="158"/>
        <v/>
      </c>
      <c r="T500" s="58" t="str">
        <f t="shared" ca="1" si="159"/>
        <v/>
      </c>
      <c r="U500" s="54" t="str">
        <f t="shared" ca="1" si="160"/>
        <v/>
      </c>
      <c r="V500" s="23"/>
      <c r="W500" s="54" t="str">
        <f t="shared" ca="1" si="161"/>
        <v/>
      </c>
      <c r="X500" s="54" t="str">
        <f t="shared" ca="1" si="162"/>
        <v/>
      </c>
      <c r="Y500"/>
      <c r="Z500"/>
      <c r="AA500" s="54" t="str">
        <f t="shared" si="163"/>
        <v/>
      </c>
      <c r="AB500" s="89" t="str">
        <f t="shared" ca="1" si="164"/>
        <v/>
      </c>
      <c r="AC500" s="89" t="str">
        <f t="shared" ca="1" si="165"/>
        <v/>
      </c>
      <c r="AD500"/>
      <c r="AE500" s="79" t="e">
        <f t="shared" si="168"/>
        <v>#VALUE!</v>
      </c>
      <c r="AF500" s="79" t="str">
        <f t="shared" si="169"/>
        <v/>
      </c>
      <c r="AG500" s="81" t="str">
        <f t="shared" si="166"/>
        <v/>
      </c>
      <c r="AH500" s="81" t="e">
        <f t="shared" si="170"/>
        <v>#VALUE!</v>
      </c>
      <c r="AI500" s="81" t="str">
        <f t="shared" si="171"/>
        <v/>
      </c>
      <c r="AJ500"/>
      <c r="AK500"/>
      <c r="AL500"/>
      <c r="AM500">
        <f t="shared" si="157"/>
        <v>0</v>
      </c>
      <c r="AN500">
        <f>COUNTIFS($L$1:L500,L500,$O$1:O500,O500)</f>
        <v>0</v>
      </c>
      <c r="AO500">
        <f t="shared" si="167"/>
        <v>0</v>
      </c>
      <c r="AP500">
        <f>COUNTIFS($J$4:J500,"SAYIM",$L$4:L500,L500,$O$4:O500,O500)</f>
        <v>0</v>
      </c>
      <c r="AQ500"/>
      <c r="AR500" s="1" t="str">
        <f>FİLTRE!$H$5</f>
        <v>TÜMÜ</v>
      </c>
      <c r="AS500"/>
      <c r="AU500" s="56">
        <f t="shared" si="172"/>
        <v>0</v>
      </c>
      <c r="AV500" s="54" t="str">
        <f t="shared" ca="1" si="173"/>
        <v/>
      </c>
      <c r="AW500" s="54" t="str">
        <f t="shared" ca="1" si="174"/>
        <v/>
      </c>
    </row>
    <row r="501" spans="2:49" x14ac:dyDescent="0.25">
      <c r="B501" s="1" t="str">
        <f>IF(I501="","",
(IF(N501=FİLTRE!$H$6,2,0)+IF(FİLTRE!$H$6="TOPLAM",2,0))
)</f>
        <v/>
      </c>
      <c r="C501">
        <f ca="1">IF(FİLTRE!$M$5="",9,(IF(U501&gt;=FİLTRE!$M$5,1,0)))</f>
        <v>1</v>
      </c>
      <c r="D501" s="1">
        <f ca="1">IF(FİLTRE!$M$6="",9,(IF('SKT LİSTESİ'!P501&lt;=FİLTRE!$M$6,1,0)))</f>
        <v>0</v>
      </c>
      <c r="E501" s="25" t="str">
        <f>IF(I501="","",(COUNTIFS($L$4:L501,L501)))</f>
        <v/>
      </c>
      <c r="F501" s="13">
        <f ca="1">IF(OR(B501&lt;&gt;2,C501&lt;&gt;1,D501&lt;&gt;1,H501&lt;&gt;1),0,
COUNTIFS($B$4:B501,2,$C$4:C501,1,$D$4:D501,1,$H$4:H501,1))</f>
        <v>0</v>
      </c>
      <c r="G501" s="26" t="str">
        <f>IF(I501="","",(COUNTIF($E$4:E501,E501)))</f>
        <v/>
      </c>
      <c r="H501" s="1">
        <f ca="1">IF(AND(J501="SAYIM",FİLTRE!$H$5="RAFTA",U501&lt;&gt;0),1,0)+
IF(AND(J501="İADE DEPO",FİLTRE!$H$5="İADE DEPO"),1,0)+
IF(FİLTRE!$H$5="TÜMÜ",1,0)+
IF(AND(J501="FİRMA İADE",FİLTRE!$H$5="FİRMA İADE"),1,0)+
IF(AND(J501="İMHA",FİLTRE!$H$5="İMHA"),1,0)</f>
        <v>1</v>
      </c>
      <c r="I501" s="5"/>
      <c r="J501" s="3"/>
      <c r="K501" s="3"/>
      <c r="L501" s="28" t="str">
        <f>(IF(K501="","",(VLOOKUP(K501,'ÜRÜN LİSTESİ'!B:C,2,0))))</f>
        <v/>
      </c>
      <c r="M501" s="29" t="str">
        <f>IF(K501="","",VLOOKUP(K501,'ÜRÜN LİSTESİ'!B:D,3,0))</f>
        <v/>
      </c>
      <c r="N501" s="28" t="str">
        <f>IF(K501="","",VLOOKUP(K501,'ÜRÜN LİSTESİ'!B:F,5,0))</f>
        <v/>
      </c>
      <c r="O501" s="5"/>
      <c r="P501" s="56" t="str">
        <f t="shared" ca="1" si="156"/>
        <v/>
      </c>
      <c r="Q501" s="57"/>
      <c r="R501" s="51" t="str">
        <f>IF(K501="","",
(IF($AK$2&gt;$AL$2,0,IF(K501="","",VLOOKUP(K501,'ÜRÜN LİSTESİ'!B:F,4,0)))))</f>
        <v/>
      </c>
      <c r="S501" s="51" t="str">
        <f t="shared" si="158"/>
        <v/>
      </c>
      <c r="T501" s="58" t="str">
        <f t="shared" ca="1" si="159"/>
        <v/>
      </c>
      <c r="U501" s="54" t="str">
        <f t="shared" ca="1" si="160"/>
        <v/>
      </c>
      <c r="V501" s="23"/>
      <c r="W501" s="54" t="str">
        <f t="shared" ca="1" si="161"/>
        <v/>
      </c>
      <c r="X501" s="54" t="str">
        <f t="shared" ca="1" si="162"/>
        <v/>
      </c>
      <c r="Y501"/>
      <c r="Z501"/>
      <c r="AA501" s="54" t="str">
        <f t="shared" si="163"/>
        <v/>
      </c>
      <c r="AB501" s="89" t="str">
        <f t="shared" ca="1" si="164"/>
        <v/>
      </c>
      <c r="AC501" s="89" t="str">
        <f t="shared" ca="1" si="165"/>
        <v/>
      </c>
      <c r="AD501"/>
      <c r="AE501" s="79" t="e">
        <f t="shared" si="168"/>
        <v>#VALUE!</v>
      </c>
      <c r="AF501" s="79" t="str">
        <f t="shared" si="169"/>
        <v/>
      </c>
      <c r="AG501" s="81" t="str">
        <f t="shared" si="166"/>
        <v/>
      </c>
      <c r="AH501" s="81" t="e">
        <f t="shared" si="170"/>
        <v>#VALUE!</v>
      </c>
      <c r="AI501" s="81" t="str">
        <f t="shared" si="171"/>
        <v/>
      </c>
      <c r="AJ501"/>
      <c r="AK501"/>
      <c r="AL501"/>
      <c r="AM501">
        <f t="shared" si="157"/>
        <v>0</v>
      </c>
      <c r="AN501">
        <f>COUNTIFS($L$1:L501,L501,$O$1:O501,O501)</f>
        <v>0</v>
      </c>
      <c r="AO501">
        <f t="shared" si="167"/>
        <v>0</v>
      </c>
      <c r="AP501">
        <f>COUNTIFS($J$4:J501,"SAYIM",$L$4:L501,L501,$O$4:O501,O501)</f>
        <v>0</v>
      </c>
      <c r="AQ501"/>
      <c r="AR501" s="1" t="str">
        <f>FİLTRE!$H$5</f>
        <v>TÜMÜ</v>
      </c>
      <c r="AS501"/>
      <c r="AU501" s="56">
        <f t="shared" si="172"/>
        <v>0</v>
      </c>
      <c r="AV501" s="54" t="str">
        <f t="shared" ca="1" si="173"/>
        <v/>
      </c>
      <c r="AW501" s="54" t="str">
        <f t="shared" ca="1" si="174"/>
        <v/>
      </c>
    </row>
    <row r="502" spans="2:49" x14ac:dyDescent="0.25">
      <c r="B502" s="1" t="str">
        <f>IF(I502="","",
(IF(N502=FİLTRE!$H$6,2,0)+IF(FİLTRE!$H$6="TOPLAM",2,0))
)</f>
        <v/>
      </c>
      <c r="C502">
        <f ca="1">IF(FİLTRE!$M$5="",9,(IF(U502&gt;=FİLTRE!$M$5,1,0)))</f>
        <v>1</v>
      </c>
      <c r="D502" s="1">
        <f ca="1">IF(FİLTRE!$M$6="",9,(IF('SKT LİSTESİ'!P502&lt;=FİLTRE!$M$6,1,0)))</f>
        <v>0</v>
      </c>
      <c r="E502" s="25" t="str">
        <f>IF(I502="","",(COUNTIFS($L$4:L502,L502)))</f>
        <v/>
      </c>
      <c r="F502" s="13">
        <f ca="1">IF(OR(B502&lt;&gt;2,C502&lt;&gt;1,D502&lt;&gt;1,H502&lt;&gt;1),0,
COUNTIFS($B$4:B502,2,$C$4:C502,1,$D$4:D502,1,$H$4:H502,1))</f>
        <v>0</v>
      </c>
      <c r="G502" s="26" t="str">
        <f>IF(I502="","",(COUNTIF($E$4:E502,E502)))</f>
        <v/>
      </c>
      <c r="H502" s="1">
        <f ca="1">IF(AND(J502="SAYIM",FİLTRE!$H$5="RAFTA",U502&lt;&gt;0),1,0)+
IF(AND(J502="İADE DEPO",FİLTRE!$H$5="İADE DEPO"),1,0)+
IF(FİLTRE!$H$5="TÜMÜ",1,0)+
IF(AND(J502="FİRMA İADE",FİLTRE!$H$5="FİRMA İADE"),1,0)+
IF(AND(J502="İMHA",FİLTRE!$H$5="İMHA"),1,0)</f>
        <v>1</v>
      </c>
      <c r="I502" s="5"/>
      <c r="J502" s="3"/>
      <c r="K502" s="3"/>
      <c r="L502" s="28" t="str">
        <f>(IF(K502="","",(VLOOKUP(K502,'ÜRÜN LİSTESİ'!B:C,2,0))))</f>
        <v/>
      </c>
      <c r="M502" s="29" t="str">
        <f>IF(K502="","",VLOOKUP(K502,'ÜRÜN LİSTESİ'!B:D,3,0))</f>
        <v/>
      </c>
      <c r="N502" s="28" t="str">
        <f>IF(K502="","",VLOOKUP(K502,'ÜRÜN LİSTESİ'!B:F,5,0))</f>
        <v/>
      </c>
      <c r="O502" s="5"/>
      <c r="P502" s="56" t="str">
        <f t="shared" ca="1" si="156"/>
        <v/>
      </c>
      <c r="Q502" s="57"/>
      <c r="R502" s="51" t="str">
        <f>IF(K502="","",
(IF($AK$2&gt;$AL$2,0,IF(K502="","",VLOOKUP(K502,'ÜRÜN LİSTESİ'!B:F,4,0)))))</f>
        <v/>
      </c>
      <c r="S502" s="51" t="str">
        <f t="shared" si="158"/>
        <v/>
      </c>
      <c r="T502" s="58" t="str">
        <f t="shared" ca="1" si="159"/>
        <v/>
      </c>
      <c r="U502" s="54" t="str">
        <f t="shared" ca="1" si="160"/>
        <v/>
      </c>
      <c r="V502" s="23"/>
      <c r="W502" s="54" t="str">
        <f t="shared" ca="1" si="161"/>
        <v/>
      </c>
      <c r="X502" s="54" t="str">
        <f t="shared" ca="1" si="162"/>
        <v/>
      </c>
      <c r="Y502"/>
      <c r="Z502"/>
      <c r="AA502" s="54" t="str">
        <f t="shared" si="163"/>
        <v/>
      </c>
      <c r="AB502" s="89" t="str">
        <f t="shared" ca="1" si="164"/>
        <v/>
      </c>
      <c r="AC502" s="89" t="str">
        <f t="shared" ca="1" si="165"/>
        <v/>
      </c>
      <c r="AD502"/>
      <c r="AE502" s="79" t="e">
        <f t="shared" si="168"/>
        <v>#VALUE!</v>
      </c>
      <c r="AF502" s="79" t="str">
        <f t="shared" si="169"/>
        <v/>
      </c>
      <c r="AG502" s="81" t="str">
        <f t="shared" si="166"/>
        <v/>
      </c>
      <c r="AH502" s="81" t="e">
        <f t="shared" si="170"/>
        <v>#VALUE!</v>
      </c>
      <c r="AI502" s="81" t="str">
        <f t="shared" si="171"/>
        <v/>
      </c>
      <c r="AJ502"/>
      <c r="AK502"/>
      <c r="AL502"/>
      <c r="AM502">
        <f t="shared" si="157"/>
        <v>0</v>
      </c>
      <c r="AN502">
        <f>COUNTIFS($L$1:L502,L502,$O$1:O502,O502)</f>
        <v>0</v>
      </c>
      <c r="AO502">
        <f t="shared" si="167"/>
        <v>0</v>
      </c>
      <c r="AP502">
        <f>COUNTIFS($J$4:J502,"SAYIM",$L$4:L502,L502,$O$4:O502,O502)</f>
        <v>0</v>
      </c>
      <c r="AQ502"/>
      <c r="AR502" s="1" t="str">
        <f>FİLTRE!$H$5</f>
        <v>TÜMÜ</v>
      </c>
      <c r="AS502"/>
      <c r="AU502" s="56">
        <f t="shared" si="172"/>
        <v>0</v>
      </c>
      <c r="AV502" s="54" t="str">
        <f t="shared" ca="1" si="173"/>
        <v/>
      </c>
      <c r="AW502" s="54" t="str">
        <f t="shared" ca="1" si="174"/>
        <v/>
      </c>
    </row>
    <row r="503" spans="2:49" x14ac:dyDescent="0.25">
      <c r="B503" s="1" t="str">
        <f>IF(I503="","",
(IF(N503=FİLTRE!$H$6,2,0)+IF(FİLTRE!$H$6="TOPLAM",2,0))
)</f>
        <v/>
      </c>
      <c r="C503">
        <f ca="1">IF(FİLTRE!$M$5="",9,(IF(U503&gt;=FİLTRE!$M$5,1,0)))</f>
        <v>1</v>
      </c>
      <c r="D503" s="1">
        <f ca="1">IF(FİLTRE!$M$6="",9,(IF('SKT LİSTESİ'!P503&lt;=FİLTRE!$M$6,1,0)))</f>
        <v>0</v>
      </c>
      <c r="E503" s="25" t="str">
        <f>IF(I503="","",(COUNTIFS($L$4:L503,L503)))</f>
        <v/>
      </c>
      <c r="F503" s="13">
        <f ca="1">IF(OR(B503&lt;&gt;2,C503&lt;&gt;1,D503&lt;&gt;1,H503&lt;&gt;1),0,
COUNTIFS($B$4:B503,2,$C$4:C503,1,$D$4:D503,1,$H$4:H503,1))</f>
        <v>0</v>
      </c>
      <c r="G503" s="26" t="str">
        <f>IF(I503="","",(COUNTIF($E$4:E503,E503)))</f>
        <v/>
      </c>
      <c r="H503" s="1">
        <f ca="1">IF(AND(J503="SAYIM",FİLTRE!$H$5="RAFTA",U503&lt;&gt;0),1,0)+
IF(AND(J503="İADE DEPO",FİLTRE!$H$5="İADE DEPO"),1,0)+
IF(FİLTRE!$H$5="TÜMÜ",1,0)+
IF(AND(J503="FİRMA İADE",FİLTRE!$H$5="FİRMA İADE"),1,0)+
IF(AND(J503="İMHA",FİLTRE!$H$5="İMHA"),1,0)</f>
        <v>1</v>
      </c>
      <c r="I503" s="5"/>
      <c r="J503" s="3"/>
      <c r="K503" s="3"/>
      <c r="L503" s="28" t="str">
        <f>(IF(K503="","",(VLOOKUP(K503,'ÜRÜN LİSTESİ'!B:C,2,0))))</f>
        <v/>
      </c>
      <c r="M503" s="29" t="str">
        <f>IF(K503="","",VLOOKUP(K503,'ÜRÜN LİSTESİ'!B:D,3,0))</f>
        <v/>
      </c>
      <c r="N503" s="28" t="str">
        <f>IF(K503="","",VLOOKUP(K503,'ÜRÜN LİSTESİ'!B:F,5,0))</f>
        <v/>
      </c>
      <c r="O503" s="5"/>
      <c r="P503" s="56" t="str">
        <f t="shared" ca="1" si="156"/>
        <v/>
      </c>
      <c r="Q503" s="57"/>
      <c r="R503" s="51" t="str">
        <f>IF(K503="","",
(IF($AK$2&gt;$AL$2,0,IF(K503="","",VLOOKUP(K503,'ÜRÜN LİSTESİ'!B:F,4,0)))))</f>
        <v/>
      </c>
      <c r="S503" s="51" t="str">
        <f t="shared" si="158"/>
        <v/>
      </c>
      <c r="T503" s="58" t="str">
        <f t="shared" ca="1" si="159"/>
        <v/>
      </c>
      <c r="U503" s="54" t="str">
        <f t="shared" ca="1" si="160"/>
        <v/>
      </c>
      <c r="V503" s="23"/>
      <c r="W503" s="54" t="str">
        <f t="shared" ca="1" si="161"/>
        <v/>
      </c>
      <c r="X503" s="54" t="str">
        <f t="shared" ca="1" si="162"/>
        <v/>
      </c>
      <c r="Y503"/>
      <c r="Z503"/>
      <c r="AA503" s="54" t="str">
        <f t="shared" si="163"/>
        <v/>
      </c>
      <c r="AB503" s="89" t="str">
        <f t="shared" ca="1" si="164"/>
        <v/>
      </c>
      <c r="AC503" s="89" t="str">
        <f t="shared" ca="1" si="165"/>
        <v/>
      </c>
      <c r="AD503"/>
      <c r="AE503" s="79" t="e">
        <f t="shared" si="168"/>
        <v>#VALUE!</v>
      </c>
      <c r="AF503" s="79" t="str">
        <f t="shared" si="169"/>
        <v/>
      </c>
      <c r="AG503" s="81" t="str">
        <f t="shared" si="166"/>
        <v/>
      </c>
      <c r="AH503" s="81" t="e">
        <f t="shared" si="170"/>
        <v>#VALUE!</v>
      </c>
      <c r="AI503" s="81" t="str">
        <f t="shared" si="171"/>
        <v/>
      </c>
      <c r="AJ503"/>
      <c r="AK503"/>
      <c r="AL503"/>
      <c r="AM503">
        <f t="shared" si="157"/>
        <v>0</v>
      </c>
      <c r="AN503">
        <f>COUNTIFS($L$1:L503,L503,$O$1:O503,O503)</f>
        <v>0</v>
      </c>
      <c r="AO503">
        <f t="shared" si="167"/>
        <v>0</v>
      </c>
      <c r="AP503">
        <f>COUNTIFS($J$4:J503,"SAYIM",$L$4:L503,L503,$O$4:O503,O503)</f>
        <v>0</v>
      </c>
      <c r="AQ503"/>
      <c r="AR503" s="1" t="str">
        <f>FİLTRE!$H$5</f>
        <v>TÜMÜ</v>
      </c>
      <c r="AS503"/>
      <c r="AU503" s="56">
        <f t="shared" si="172"/>
        <v>0</v>
      </c>
      <c r="AV503" s="54" t="str">
        <f t="shared" ca="1" si="173"/>
        <v/>
      </c>
      <c r="AW503" s="54" t="str">
        <f t="shared" ca="1" si="174"/>
        <v/>
      </c>
    </row>
    <row r="504" spans="2:49" x14ac:dyDescent="0.25">
      <c r="B504" s="1" t="str">
        <f>IF(I504="","",
(IF(N504=FİLTRE!$H$6,2,0)+IF(FİLTRE!$H$6="TOPLAM",2,0))
)</f>
        <v/>
      </c>
      <c r="C504">
        <f ca="1">IF(FİLTRE!$M$5="",9,(IF(U504&gt;=FİLTRE!$M$5,1,0)))</f>
        <v>1</v>
      </c>
      <c r="D504" s="1">
        <f ca="1">IF(FİLTRE!$M$6="",9,(IF('SKT LİSTESİ'!P504&lt;=FİLTRE!$M$6,1,0)))</f>
        <v>0</v>
      </c>
      <c r="E504" s="25" t="str">
        <f>IF(I504="","",(COUNTIFS($L$4:L504,L504)))</f>
        <v/>
      </c>
      <c r="F504" s="13">
        <f ca="1">IF(OR(B504&lt;&gt;2,C504&lt;&gt;1,D504&lt;&gt;1,H504&lt;&gt;1),0,
COUNTIFS($B$4:B504,2,$C$4:C504,1,$D$4:D504,1,$H$4:H504,1))</f>
        <v>0</v>
      </c>
      <c r="G504" s="26" t="str">
        <f>IF(I504="","",(COUNTIF($E$4:E504,E504)))</f>
        <v/>
      </c>
      <c r="H504" s="1">
        <f ca="1">IF(AND(J504="SAYIM",FİLTRE!$H$5="RAFTA",U504&lt;&gt;0),1,0)+
IF(AND(J504="İADE DEPO",FİLTRE!$H$5="İADE DEPO"),1,0)+
IF(FİLTRE!$H$5="TÜMÜ",1,0)+
IF(AND(J504="FİRMA İADE",FİLTRE!$H$5="FİRMA İADE"),1,0)+
IF(AND(J504="İMHA",FİLTRE!$H$5="İMHA"),1,0)</f>
        <v>1</v>
      </c>
      <c r="I504" s="5"/>
      <c r="J504" s="3"/>
      <c r="K504" s="3"/>
      <c r="L504" s="28" t="str">
        <f>(IF(K504="","",(VLOOKUP(K504,'ÜRÜN LİSTESİ'!B:C,2,0))))</f>
        <v/>
      </c>
      <c r="M504" s="29" t="str">
        <f>IF(K504="","",VLOOKUP(K504,'ÜRÜN LİSTESİ'!B:D,3,0))</f>
        <v/>
      </c>
      <c r="N504" s="28" t="str">
        <f>IF(K504="","",VLOOKUP(K504,'ÜRÜN LİSTESİ'!B:F,5,0))</f>
        <v/>
      </c>
      <c r="O504" s="5"/>
      <c r="P504" s="56" t="str">
        <f t="shared" ca="1" si="156"/>
        <v/>
      </c>
      <c r="Q504" s="57"/>
      <c r="R504" s="51" t="str">
        <f>IF(K504="","",
(IF($AK$2&gt;$AL$2,0,IF(K504="","",VLOOKUP(K504,'ÜRÜN LİSTESİ'!B:F,4,0)))))</f>
        <v/>
      </c>
      <c r="S504" s="51" t="str">
        <f t="shared" si="158"/>
        <v/>
      </c>
      <c r="T504" s="58" t="str">
        <f t="shared" ca="1" si="159"/>
        <v/>
      </c>
      <c r="U504" s="54" t="str">
        <f t="shared" ca="1" si="160"/>
        <v/>
      </c>
      <c r="V504" s="23"/>
      <c r="W504" s="54" t="str">
        <f t="shared" ca="1" si="161"/>
        <v/>
      </c>
      <c r="X504" s="54" t="str">
        <f t="shared" ca="1" si="162"/>
        <v/>
      </c>
      <c r="Y504"/>
      <c r="Z504"/>
      <c r="AA504" s="54" t="str">
        <f t="shared" si="163"/>
        <v/>
      </c>
      <c r="AB504" s="89" t="str">
        <f t="shared" ca="1" si="164"/>
        <v/>
      </c>
      <c r="AC504" s="89" t="str">
        <f t="shared" ca="1" si="165"/>
        <v/>
      </c>
      <c r="AD504"/>
      <c r="AE504" s="79" t="e">
        <f t="shared" si="168"/>
        <v>#VALUE!</v>
      </c>
      <c r="AF504" s="79" t="str">
        <f t="shared" si="169"/>
        <v/>
      </c>
      <c r="AG504" s="81" t="str">
        <f t="shared" si="166"/>
        <v/>
      </c>
      <c r="AH504" s="81" t="e">
        <f t="shared" si="170"/>
        <v>#VALUE!</v>
      </c>
      <c r="AI504" s="81" t="str">
        <f t="shared" si="171"/>
        <v/>
      </c>
      <c r="AJ504"/>
      <c r="AK504"/>
      <c r="AL504"/>
      <c r="AM504">
        <f t="shared" si="157"/>
        <v>0</v>
      </c>
      <c r="AN504">
        <f>COUNTIFS($L$1:L504,L504,$O$1:O504,O504)</f>
        <v>0</v>
      </c>
      <c r="AO504">
        <f t="shared" si="167"/>
        <v>0</v>
      </c>
      <c r="AP504">
        <f>COUNTIFS($J$4:J504,"SAYIM",$L$4:L504,L504,$O$4:O504,O504)</f>
        <v>0</v>
      </c>
      <c r="AQ504"/>
      <c r="AR504" s="1" t="str">
        <f>FİLTRE!$H$5</f>
        <v>TÜMÜ</v>
      </c>
      <c r="AS504"/>
      <c r="AU504" s="56">
        <f t="shared" si="172"/>
        <v>0</v>
      </c>
      <c r="AV504" s="54" t="str">
        <f t="shared" ca="1" si="173"/>
        <v/>
      </c>
      <c r="AW504" s="54" t="str">
        <f t="shared" ca="1" si="174"/>
        <v/>
      </c>
    </row>
    <row r="505" spans="2:49" x14ac:dyDescent="0.25">
      <c r="B505" s="1" t="str">
        <f>IF(I505="","",
(IF(N505=FİLTRE!$H$6,2,0)+IF(FİLTRE!$H$6="TOPLAM",2,0))
)</f>
        <v/>
      </c>
      <c r="C505">
        <f>IF(FİLTRE!$M$5="",9,(IF(U505&gt;=FİLTRE!$M$5,1,0)))</f>
        <v>1</v>
      </c>
      <c r="D505" s="1">
        <f>IF(FİLTRE!$M$6="",9,(IF('SKT LİSTESİ'!P505&lt;=FİLTRE!$M$6,1,0)))</f>
        <v>1</v>
      </c>
      <c r="E505" s="25" t="str">
        <f>IF(I505="","",(COUNTIFS($L$4:L505,L505)))</f>
        <v/>
      </c>
      <c r="F505" s="13">
        <f>IF(OR(B505&lt;&gt;2,C505&lt;&gt;1,D505&lt;&gt;1,H505&lt;&gt;1),0,
COUNTIFS($B$4:B505,2,$C$4:C505,1,$D$4:D505,1,$H$4:H505,1))</f>
        <v>0</v>
      </c>
      <c r="G505" s="26" t="str">
        <f>IF(I505="","",(COUNTIF($E$4:E505,E505)))</f>
        <v/>
      </c>
      <c r="H505" s="1">
        <f>IF(AND(J505="SAYIM",FİLTRE!$H$5="RAFTA",U505&lt;&gt;0),1,0)+
IF(AND(J505="İADE DEPO",FİLTRE!$H$5="İADE DEPO"),1,0)+
IF(FİLTRE!$H$5="TÜMÜ",1,0)+
IF(AND(J505="FİRMA İADE",FİLTRE!$H$5="FİRMA İADE"),1,0)+
IF(AND(J505="İMHA",FİLTRE!$H$5="İMHA"),1,0)</f>
        <v>1</v>
      </c>
      <c r="I505" s="99"/>
      <c r="J505" s="100"/>
      <c r="K505" s="100"/>
      <c r="L505" s="101"/>
      <c r="M505" s="102"/>
      <c r="N505" s="101"/>
      <c r="O505" s="99"/>
      <c r="P505" s="103"/>
      <c r="Q505" s="104"/>
      <c r="R505" s="50"/>
      <c r="S505" s="105"/>
      <c r="T505" s="106"/>
      <c r="U505" s="107"/>
      <c r="V505" s="108"/>
      <c r="W505" s="107"/>
      <c r="X505" s="107"/>
      <c r="AA505" s="107"/>
      <c r="AB505" s="110"/>
      <c r="AC505" s="110"/>
      <c r="AE505" s="105"/>
      <c r="AF505" s="105"/>
      <c r="AR505" s="112"/>
    </row>
    <row r="506" spans="2:49" x14ac:dyDescent="0.25">
      <c r="B506" s="1" t="str">
        <f>IF(I506="","",
(IF(N506=FİLTRE!$H$6,2,0)+IF(FİLTRE!$H$6="TOPLAM",2,0))
)</f>
        <v/>
      </c>
      <c r="C506">
        <f>IF(FİLTRE!$M$5="",9,(IF(U506&gt;=FİLTRE!$M$5,1,0)))</f>
        <v>1</v>
      </c>
      <c r="D506" s="1">
        <f>IF(FİLTRE!$M$6="",9,(IF('SKT LİSTESİ'!P506&lt;=FİLTRE!$M$6,1,0)))</f>
        <v>1</v>
      </c>
      <c r="E506" s="25" t="str">
        <f>IF(I506="","",(COUNTIFS($L$4:L506,L506)))</f>
        <v/>
      </c>
      <c r="F506" s="13">
        <f>IF(OR(B506&lt;&gt;2,C506&lt;&gt;1,D506&lt;&gt;1,H506&lt;&gt;1),0,
COUNTIFS($B$4:B506,2,$C$4:C506,1,$D$4:D506,1,$H$4:H506,1))</f>
        <v>0</v>
      </c>
      <c r="G506" s="26" t="str">
        <f>IF(I506="","",(COUNTIF($E$4:E506,E506)))</f>
        <v/>
      </c>
      <c r="H506" s="1">
        <f>IF(AND(J506="SAYIM",FİLTRE!$H$5="RAFTA",U506&lt;&gt;0),1,0)+
IF(AND(J506="İADE DEPO",FİLTRE!$H$5="İADE DEPO"),1,0)+
IF(FİLTRE!$H$5="TÜMÜ",1,0)+
IF(AND(J506="FİRMA İADE",FİLTRE!$H$5="FİRMA İADE"),1,0)+
IF(AND(J506="İMHA",FİLTRE!$H$5="İMHA"),1,0)</f>
        <v>1</v>
      </c>
      <c r="I506" s="99"/>
      <c r="J506" s="100"/>
      <c r="K506" s="100"/>
      <c r="L506" s="101"/>
      <c r="M506" s="102"/>
      <c r="N506" s="101"/>
      <c r="O506" s="99"/>
      <c r="P506" s="103"/>
      <c r="Q506" s="104"/>
      <c r="R506" s="50"/>
      <c r="S506" s="105"/>
      <c r="T506" s="106"/>
      <c r="U506" s="107"/>
      <c r="V506" s="108"/>
      <c r="W506" s="107"/>
      <c r="X506" s="107"/>
      <c r="AA506" s="107"/>
      <c r="AB506" s="110"/>
      <c r="AC506" s="110"/>
      <c r="AE506" s="105"/>
      <c r="AF506" s="105"/>
      <c r="AR506" s="112"/>
    </row>
    <row r="507" spans="2:49" x14ac:dyDescent="0.25">
      <c r="B507" s="1" t="str">
        <f>IF(I507="","",
(IF(N507=FİLTRE!$H$6,2,0)+IF(FİLTRE!$H$6="TOPLAM",2,0))
)</f>
        <v/>
      </c>
      <c r="C507">
        <f>IF(FİLTRE!$M$5="",9,(IF(U507&gt;=FİLTRE!$M$5,1,0)))</f>
        <v>1</v>
      </c>
      <c r="D507" s="1">
        <f>IF(FİLTRE!$M$6="",9,(IF('SKT LİSTESİ'!P507&lt;=FİLTRE!$M$6,1,0)))</f>
        <v>1</v>
      </c>
      <c r="E507" s="25" t="str">
        <f>IF(I507="","",(COUNTIFS($L$4:L507,L507)))</f>
        <v/>
      </c>
      <c r="F507" s="13">
        <f>IF(OR(B507&lt;&gt;2,C507&lt;&gt;1,D507&lt;&gt;1,H507&lt;&gt;1),0,
COUNTIFS($B$4:B507,2,$C$4:C507,1,$D$4:D507,1,$H$4:H507,1))</f>
        <v>0</v>
      </c>
      <c r="G507" s="26" t="str">
        <f>IF(I507="","",(COUNTIF($E$4:E507,E507)))</f>
        <v/>
      </c>
      <c r="H507" s="1">
        <f>IF(AND(J507="SAYIM",FİLTRE!$H$5="RAFTA",U507&lt;&gt;0),1,0)+
IF(AND(J507="İADE DEPO",FİLTRE!$H$5="İADE DEPO"),1,0)+
IF(FİLTRE!$H$5="TÜMÜ",1,0)+
IF(AND(J507="FİRMA İADE",FİLTRE!$H$5="FİRMA İADE"),1,0)+
IF(AND(J507="İMHA",FİLTRE!$H$5="İMHA"),1,0)</f>
        <v>1</v>
      </c>
      <c r="I507" s="99"/>
      <c r="J507" s="100"/>
      <c r="K507" s="100"/>
      <c r="L507" s="101"/>
      <c r="M507" s="102"/>
      <c r="N507" s="101"/>
      <c r="O507" s="99"/>
      <c r="P507" s="103"/>
      <c r="Q507" s="104"/>
      <c r="R507" s="50"/>
      <c r="S507" s="105"/>
      <c r="T507" s="106"/>
      <c r="U507" s="107"/>
      <c r="V507" s="108"/>
      <c r="W507" s="107"/>
      <c r="X507" s="107"/>
      <c r="AA507" s="107"/>
      <c r="AB507" s="110"/>
      <c r="AC507" s="110"/>
      <c r="AE507" s="105"/>
      <c r="AF507" s="105"/>
      <c r="AR507" s="112"/>
    </row>
    <row r="508" spans="2:49" x14ac:dyDescent="0.25">
      <c r="B508" s="1" t="str">
        <f>IF(I508="","",
(IF(N508=FİLTRE!$H$6,2,0)+IF(FİLTRE!$H$6="TOPLAM",2,0))
)</f>
        <v/>
      </c>
      <c r="C508">
        <f>IF(FİLTRE!$M$5="",9,(IF(U508&gt;=FİLTRE!$M$5,1,0)))</f>
        <v>1</v>
      </c>
      <c r="D508" s="1">
        <f>IF(FİLTRE!$M$6="",9,(IF('SKT LİSTESİ'!P508&lt;=FİLTRE!$M$6,1,0)))</f>
        <v>1</v>
      </c>
      <c r="E508" s="25" t="str">
        <f>IF(I508="","",(COUNTIFS($L$4:L508,L508)))</f>
        <v/>
      </c>
      <c r="F508" s="13">
        <f>IF(OR(B508&lt;&gt;2,C508&lt;&gt;1,D508&lt;&gt;1,H508&lt;&gt;1),0,
COUNTIFS($B$4:B508,2,$C$4:C508,1,$D$4:D508,1,$H$4:H508,1))</f>
        <v>0</v>
      </c>
      <c r="G508" s="26" t="str">
        <f>IF(I508="","",(COUNTIF($E$4:E508,E508)))</f>
        <v/>
      </c>
      <c r="H508" s="1">
        <f>IF(AND(J508="SAYIM",FİLTRE!$H$5="RAFTA",U508&lt;&gt;0),1,0)+
IF(AND(J508="İADE DEPO",FİLTRE!$H$5="İADE DEPO"),1,0)+
IF(FİLTRE!$H$5="TÜMÜ",1,0)+
IF(AND(J508="FİRMA İADE",FİLTRE!$H$5="FİRMA İADE"),1,0)+
IF(AND(J508="İMHA",FİLTRE!$H$5="İMHA"),1,0)</f>
        <v>1</v>
      </c>
      <c r="I508" s="99"/>
      <c r="J508" s="100"/>
      <c r="K508" s="100"/>
      <c r="L508" s="101"/>
      <c r="M508" s="102"/>
      <c r="N508" s="101"/>
      <c r="O508" s="99"/>
      <c r="P508" s="103"/>
      <c r="Q508" s="104"/>
      <c r="R508" s="50"/>
      <c r="S508" s="105"/>
      <c r="T508" s="106"/>
      <c r="U508" s="107"/>
      <c r="V508" s="108"/>
      <c r="W508" s="107"/>
      <c r="X508" s="107"/>
      <c r="AA508" s="107"/>
      <c r="AB508" s="110"/>
      <c r="AC508" s="110"/>
      <c r="AE508" s="105"/>
      <c r="AF508" s="105"/>
      <c r="AR508" s="112"/>
    </row>
    <row r="509" spans="2:49" x14ac:dyDescent="0.25">
      <c r="B509" s="1" t="str">
        <f>IF(I509="","",
(IF(N509=FİLTRE!$H$6,2,0)+IF(FİLTRE!$H$6="TOPLAM",2,0))
)</f>
        <v/>
      </c>
      <c r="C509">
        <f>IF(FİLTRE!$M$5="",9,(IF(U509&gt;=FİLTRE!$M$5,1,0)))</f>
        <v>1</v>
      </c>
      <c r="D509" s="1">
        <f>IF(FİLTRE!$M$6="",9,(IF('SKT LİSTESİ'!P509&lt;=FİLTRE!$M$6,1,0)))</f>
        <v>1</v>
      </c>
      <c r="E509" s="25" t="str">
        <f>IF(I509="","",(COUNTIFS($L$4:L509,L509)))</f>
        <v/>
      </c>
      <c r="F509" s="13">
        <f>IF(OR(B509&lt;&gt;2,C509&lt;&gt;1,D509&lt;&gt;1,H509&lt;&gt;1),0,
COUNTIFS($B$4:B509,2,$C$4:C509,1,$D$4:D509,1,$H$4:H509,1))</f>
        <v>0</v>
      </c>
      <c r="G509" s="26" t="str">
        <f>IF(I509="","",(COUNTIF($E$4:E509,E509)))</f>
        <v/>
      </c>
      <c r="H509" s="1">
        <f>IF(AND(J509="SAYIM",FİLTRE!$H$5="RAFTA",U509&lt;&gt;0),1,0)+
IF(AND(J509="İADE DEPO",FİLTRE!$H$5="İADE DEPO"),1,0)+
IF(FİLTRE!$H$5="TÜMÜ",1,0)+
IF(AND(J509="FİRMA İADE",FİLTRE!$H$5="FİRMA İADE"),1,0)+
IF(AND(J509="İMHA",FİLTRE!$H$5="İMHA"),1,0)</f>
        <v>1</v>
      </c>
      <c r="I509" s="99"/>
      <c r="J509" s="100"/>
      <c r="K509" s="100"/>
      <c r="L509" s="101"/>
      <c r="M509" s="102"/>
      <c r="N509" s="101"/>
      <c r="O509" s="99"/>
      <c r="P509" s="103"/>
      <c r="Q509" s="104"/>
      <c r="R509" s="50"/>
      <c r="S509" s="105"/>
      <c r="T509" s="106"/>
      <c r="U509" s="107"/>
      <c r="V509" s="108"/>
      <c r="W509" s="107"/>
      <c r="X509" s="107"/>
      <c r="AA509" s="107"/>
      <c r="AB509" s="110"/>
      <c r="AC509" s="110"/>
      <c r="AE509" s="105"/>
      <c r="AF509" s="105"/>
      <c r="AR509" s="112"/>
    </row>
    <row r="510" spans="2:49" x14ac:dyDescent="0.25">
      <c r="B510" s="1" t="str">
        <f>IF(I510="","",
(IF(N510=FİLTRE!$H$6,2,0)+IF(FİLTRE!$H$6="TOPLAM",2,0))
)</f>
        <v/>
      </c>
      <c r="C510">
        <f>IF(FİLTRE!$M$5="",9,(IF(U510&gt;=FİLTRE!$M$5,1,0)))</f>
        <v>1</v>
      </c>
      <c r="D510" s="1">
        <f>IF(FİLTRE!$M$6="",9,(IF('SKT LİSTESİ'!P510&lt;=FİLTRE!$M$6,1,0)))</f>
        <v>1</v>
      </c>
      <c r="E510" s="25" t="str">
        <f>IF(I510="","",(COUNTIFS($L$4:L510,L510)))</f>
        <v/>
      </c>
      <c r="F510" s="13">
        <f>IF(OR(B510&lt;&gt;2,C510&lt;&gt;1,D510&lt;&gt;1,H510&lt;&gt;1),0,
COUNTIFS($B$4:B510,2,$C$4:C510,1,$D$4:D510,1,$H$4:H510,1))</f>
        <v>0</v>
      </c>
      <c r="G510" s="26" t="str">
        <f>IF(I510="","",(COUNTIF($E$4:E510,E510)))</f>
        <v/>
      </c>
      <c r="H510" s="1">
        <f>IF(AND(J510="SAYIM",FİLTRE!$H$5="RAFTA",U510&lt;&gt;0),1,0)+
IF(AND(J510="İADE DEPO",FİLTRE!$H$5="İADE DEPO"),1,0)+
IF(FİLTRE!$H$5="TÜMÜ",1,0)+
IF(AND(J510="FİRMA İADE",FİLTRE!$H$5="FİRMA İADE"),1,0)+
IF(AND(J510="İMHA",FİLTRE!$H$5="İMHA"),1,0)</f>
        <v>1</v>
      </c>
      <c r="I510" s="99"/>
      <c r="J510" s="100"/>
      <c r="K510" s="100"/>
      <c r="L510" s="101"/>
      <c r="M510" s="102"/>
      <c r="N510" s="101"/>
      <c r="O510" s="99"/>
      <c r="P510" s="103"/>
      <c r="Q510" s="104"/>
      <c r="R510" s="50"/>
      <c r="S510" s="105"/>
      <c r="T510" s="106"/>
      <c r="U510" s="107"/>
      <c r="V510" s="108"/>
      <c r="W510" s="107"/>
      <c r="X510" s="107"/>
      <c r="AA510" s="107"/>
      <c r="AB510" s="110"/>
      <c r="AC510" s="110"/>
      <c r="AE510" s="105"/>
      <c r="AF510" s="105"/>
      <c r="AR510" s="112"/>
    </row>
    <row r="511" spans="2:49" x14ac:dyDescent="0.25">
      <c r="B511" s="1" t="str">
        <f>IF(I511="","",
(IF(N511=FİLTRE!$H$6,2,0)+IF(FİLTRE!$H$6="TOPLAM",2,0))
)</f>
        <v/>
      </c>
      <c r="C511">
        <f>IF(FİLTRE!$M$5="",9,(IF(U511&gt;=FİLTRE!$M$5,1,0)))</f>
        <v>1</v>
      </c>
      <c r="D511" s="1">
        <f>IF(FİLTRE!$M$6="",9,(IF('SKT LİSTESİ'!P511&lt;=FİLTRE!$M$6,1,0)))</f>
        <v>1</v>
      </c>
      <c r="E511" s="25" t="str">
        <f>IF(I511="","",(COUNTIFS($L$4:L511,L511)))</f>
        <v/>
      </c>
      <c r="F511" s="13">
        <f>IF(OR(B511&lt;&gt;2,C511&lt;&gt;1,D511&lt;&gt;1,H511&lt;&gt;1),0,
COUNTIFS($B$4:B511,2,$C$4:C511,1,$D$4:D511,1,$H$4:H511,1))</f>
        <v>0</v>
      </c>
      <c r="G511" s="26" t="str">
        <f>IF(I511="","",(COUNTIF($E$4:E511,E511)))</f>
        <v/>
      </c>
      <c r="H511" s="1">
        <f>IF(AND(J511="SAYIM",FİLTRE!$H$5="RAFTA",U511&lt;&gt;0),1,0)+
IF(AND(J511="İADE DEPO",FİLTRE!$H$5="İADE DEPO"),1,0)+
IF(FİLTRE!$H$5="TÜMÜ",1,0)+
IF(AND(J511="FİRMA İADE",FİLTRE!$H$5="FİRMA İADE"),1,0)+
IF(AND(J511="İMHA",FİLTRE!$H$5="İMHA"),1,0)</f>
        <v>1</v>
      </c>
      <c r="I511" s="99"/>
      <c r="J511" s="100"/>
      <c r="K511" s="100"/>
      <c r="L511" s="101"/>
      <c r="M511" s="102"/>
      <c r="N511" s="101"/>
      <c r="O511" s="99"/>
      <c r="P511" s="103"/>
      <c r="Q511" s="104"/>
      <c r="R511" s="50"/>
      <c r="S511" s="105"/>
      <c r="T511" s="106"/>
      <c r="U511" s="107"/>
      <c r="V511" s="108"/>
      <c r="W511" s="107"/>
      <c r="X511" s="107"/>
      <c r="AA511" s="107"/>
      <c r="AB511" s="110"/>
      <c r="AC511" s="110"/>
      <c r="AE511" s="105"/>
      <c r="AF511" s="105"/>
      <c r="AR511" s="112"/>
    </row>
    <row r="512" spans="2:49" x14ac:dyDescent="0.25">
      <c r="B512" s="1" t="str">
        <f>IF(I512="","",
(IF(N512=FİLTRE!$H$6,2,0)+IF(FİLTRE!$H$6="TOPLAM",2,0))
)</f>
        <v/>
      </c>
      <c r="C512">
        <f>IF(FİLTRE!$M$5="",9,(IF(U512&gt;=FİLTRE!$M$5,1,0)))</f>
        <v>1</v>
      </c>
      <c r="D512" s="1">
        <f>IF(FİLTRE!$M$6="",9,(IF('SKT LİSTESİ'!P512&lt;=FİLTRE!$M$6,1,0)))</f>
        <v>1</v>
      </c>
      <c r="E512" s="25" t="str">
        <f>IF(I512="","",(COUNTIFS($L$4:L512,L512)))</f>
        <v/>
      </c>
      <c r="F512" s="13">
        <f>IF(OR(B512&lt;&gt;2,C512&lt;&gt;1,D512&lt;&gt;1,H512&lt;&gt;1),0,
COUNTIFS($B$4:B512,2,$C$4:C512,1,$D$4:D512,1,$H$4:H512,1))</f>
        <v>0</v>
      </c>
      <c r="G512" s="26" t="str">
        <f>IF(I512="","",(COUNTIF($E$4:E512,E512)))</f>
        <v/>
      </c>
      <c r="H512" s="1">
        <f>IF(AND(J512="SAYIM",FİLTRE!$H$5="RAFTA",U512&lt;&gt;0),1,0)+
IF(AND(J512="İADE DEPO",FİLTRE!$H$5="İADE DEPO"),1,0)+
IF(FİLTRE!$H$5="TÜMÜ",1,0)+
IF(AND(J512="FİRMA İADE",FİLTRE!$H$5="FİRMA İADE"),1,0)+
IF(AND(J512="İMHA",FİLTRE!$H$5="İMHA"),1,0)</f>
        <v>1</v>
      </c>
      <c r="I512" s="99"/>
      <c r="J512" s="100"/>
      <c r="K512" s="100"/>
      <c r="L512" s="101"/>
      <c r="M512" s="102"/>
      <c r="N512" s="101"/>
      <c r="O512" s="99"/>
      <c r="P512" s="103"/>
      <c r="Q512" s="104"/>
      <c r="R512" s="50"/>
      <c r="S512" s="105"/>
      <c r="T512" s="106"/>
      <c r="U512" s="107"/>
      <c r="V512" s="108"/>
      <c r="W512" s="107"/>
      <c r="X512" s="107"/>
      <c r="AA512" s="107"/>
      <c r="AB512" s="110"/>
      <c r="AC512" s="110"/>
      <c r="AE512" s="105"/>
      <c r="AF512" s="105"/>
      <c r="AR512" s="112"/>
    </row>
    <row r="513" spans="2:44" x14ac:dyDescent="0.25">
      <c r="B513" s="1" t="str">
        <f>IF(I513="","",
(IF(N513=FİLTRE!$H$6,2,0)+IF(FİLTRE!$H$6="TOPLAM",2,0))
)</f>
        <v/>
      </c>
      <c r="C513">
        <f>IF(FİLTRE!$M$5="",9,(IF(U513&gt;=FİLTRE!$M$5,1,0)))</f>
        <v>1</v>
      </c>
      <c r="D513" s="1">
        <f>IF(FİLTRE!$M$6="",9,(IF('SKT LİSTESİ'!P513&lt;=FİLTRE!$M$6,1,0)))</f>
        <v>1</v>
      </c>
      <c r="E513" s="25" t="str">
        <f>IF(I513="","",(COUNTIFS($L$4:L513,L513)))</f>
        <v/>
      </c>
      <c r="F513" s="13">
        <f>IF(OR(B513&lt;&gt;2,C513&lt;&gt;1,D513&lt;&gt;1,H513&lt;&gt;1),0,
COUNTIFS($B$4:B513,2,$C$4:C513,1,$D$4:D513,1,$H$4:H513,1))</f>
        <v>0</v>
      </c>
      <c r="G513" s="26" t="str">
        <f>IF(I513="","",(COUNTIF($E$4:E513,E513)))</f>
        <v/>
      </c>
      <c r="H513" s="1">
        <f>IF(AND(J513="SAYIM",FİLTRE!$H$5="RAFTA",U513&lt;&gt;0),1,0)+
IF(AND(J513="İADE DEPO",FİLTRE!$H$5="İADE DEPO"),1,0)+
IF(FİLTRE!$H$5="TÜMÜ",1,0)+
IF(AND(J513="FİRMA İADE",FİLTRE!$H$5="FİRMA İADE"),1,0)+
IF(AND(J513="İMHA",FİLTRE!$H$5="İMHA"),1,0)</f>
        <v>1</v>
      </c>
      <c r="I513" s="99"/>
      <c r="J513" s="100"/>
      <c r="K513" s="100"/>
      <c r="L513" s="101"/>
      <c r="M513" s="102"/>
      <c r="N513" s="101"/>
      <c r="O513" s="99"/>
      <c r="P513" s="103"/>
      <c r="Q513" s="104"/>
      <c r="R513" s="50"/>
      <c r="S513" s="105"/>
      <c r="T513" s="106"/>
      <c r="U513" s="107"/>
      <c r="V513" s="108"/>
      <c r="W513" s="107"/>
      <c r="X513" s="107"/>
      <c r="AA513" s="107"/>
      <c r="AB513" s="110"/>
      <c r="AC513" s="110"/>
      <c r="AE513" s="105"/>
      <c r="AF513" s="105"/>
      <c r="AR513" s="112"/>
    </row>
    <row r="514" spans="2:44" x14ac:dyDescent="0.25">
      <c r="B514" s="1" t="str">
        <f>IF(I514="","",
(IF(N514=FİLTRE!$H$6,2,0)+IF(FİLTRE!$H$6="TOPLAM",2,0))
)</f>
        <v/>
      </c>
      <c r="C514">
        <f>IF(FİLTRE!$M$5="",9,(IF(U514&gt;=FİLTRE!$M$5,1,0)))</f>
        <v>1</v>
      </c>
      <c r="D514" s="1">
        <f>IF(FİLTRE!$M$6="",9,(IF('SKT LİSTESİ'!P514&lt;=FİLTRE!$M$6,1,0)))</f>
        <v>1</v>
      </c>
      <c r="E514" s="25" t="str">
        <f>IF(I514="","",(COUNTIFS($L$4:L514,L514)))</f>
        <v/>
      </c>
      <c r="F514" s="13">
        <f>IF(OR(B514&lt;&gt;2,C514&lt;&gt;1,D514&lt;&gt;1,H514&lt;&gt;1),0,
COUNTIFS($B$4:B514,2,$C$4:C514,1,$D$4:D514,1,$H$4:H514,1))</f>
        <v>0</v>
      </c>
      <c r="G514" s="26" t="str">
        <f>IF(I514="","",(COUNTIF($E$4:E514,E514)))</f>
        <v/>
      </c>
      <c r="H514" s="1">
        <f>IF(AND(J514="SAYIM",FİLTRE!$H$5="RAFTA",U514&lt;&gt;0),1,0)+
IF(AND(J514="İADE DEPO",FİLTRE!$H$5="İADE DEPO"),1,0)+
IF(FİLTRE!$H$5="TÜMÜ",1,0)+
IF(AND(J514="FİRMA İADE",FİLTRE!$H$5="FİRMA İADE"),1,0)+
IF(AND(J514="İMHA",FİLTRE!$H$5="İMHA"),1,0)</f>
        <v>1</v>
      </c>
      <c r="I514" s="99"/>
      <c r="J514" s="100"/>
      <c r="K514" s="100"/>
      <c r="L514" s="101"/>
      <c r="M514" s="102"/>
      <c r="N514" s="101"/>
      <c r="O514" s="99"/>
      <c r="P514" s="103"/>
      <c r="Q514" s="104"/>
      <c r="R514" s="50"/>
      <c r="S514" s="105"/>
      <c r="T514" s="106"/>
      <c r="U514" s="107"/>
      <c r="V514" s="108"/>
      <c r="W514" s="107"/>
      <c r="X514" s="107"/>
      <c r="AA514" s="107"/>
      <c r="AB514" s="110"/>
      <c r="AC514" s="110"/>
      <c r="AE514" s="105"/>
      <c r="AF514" s="105"/>
      <c r="AR514" s="112"/>
    </row>
    <row r="515" spans="2:44" x14ac:dyDescent="0.25">
      <c r="B515" s="1" t="str">
        <f>IF(I515="","",
(IF(N515=FİLTRE!$H$6,2,0)+IF(FİLTRE!$H$6="TOPLAM",2,0))
)</f>
        <v/>
      </c>
      <c r="C515">
        <f>IF(FİLTRE!$M$5="",9,(IF(U515&gt;=FİLTRE!$M$5,1,0)))</f>
        <v>1</v>
      </c>
      <c r="D515" s="1">
        <f>IF(FİLTRE!$M$6="",9,(IF('SKT LİSTESİ'!P515&lt;=FİLTRE!$M$6,1,0)))</f>
        <v>1</v>
      </c>
      <c r="E515" s="25" t="str">
        <f>IF(I515="","",(COUNTIFS($L$4:L515,L515)))</f>
        <v/>
      </c>
      <c r="F515" s="13">
        <f>IF(OR(B515&lt;&gt;2,C515&lt;&gt;1,D515&lt;&gt;1,H515&lt;&gt;1),0,
COUNTIFS($B$4:B515,2,$C$4:C515,1,$D$4:D515,1,$H$4:H515,1))</f>
        <v>0</v>
      </c>
      <c r="G515" s="26" t="str">
        <f>IF(I515="","",(COUNTIF($E$4:E515,E515)))</f>
        <v/>
      </c>
      <c r="H515" s="1">
        <f>IF(AND(J515="SAYIM",FİLTRE!$H$5="RAFTA",U515&lt;&gt;0),1,0)+
IF(AND(J515="İADE DEPO",FİLTRE!$H$5="İADE DEPO"),1,0)+
IF(FİLTRE!$H$5="TÜMÜ",1,0)+
IF(AND(J515="FİRMA İADE",FİLTRE!$H$5="FİRMA İADE"),1,0)+
IF(AND(J515="İMHA",FİLTRE!$H$5="İMHA"),1,0)</f>
        <v>1</v>
      </c>
      <c r="I515" s="99"/>
      <c r="J515" s="100"/>
      <c r="K515" s="100"/>
      <c r="L515" s="101"/>
      <c r="M515" s="102"/>
      <c r="N515" s="101"/>
      <c r="O515" s="99"/>
      <c r="P515" s="103"/>
      <c r="Q515" s="104"/>
      <c r="R515" s="50"/>
      <c r="S515" s="105"/>
      <c r="T515" s="106"/>
      <c r="U515" s="107"/>
      <c r="V515" s="108"/>
      <c r="W515" s="107"/>
      <c r="X515" s="107"/>
      <c r="AA515" s="107"/>
      <c r="AB515" s="110"/>
      <c r="AC515" s="110"/>
      <c r="AE515" s="105"/>
      <c r="AF515" s="105"/>
      <c r="AR515" s="112"/>
    </row>
    <row r="516" spans="2:44" x14ac:dyDescent="0.25">
      <c r="B516" s="1" t="str">
        <f>IF(I516="","",
(IF(N516=FİLTRE!$H$6,2,0)+IF(FİLTRE!$H$6="TOPLAM",2,0))
)</f>
        <v/>
      </c>
      <c r="C516">
        <f>IF(FİLTRE!$M$5="",9,(IF(U516&gt;=FİLTRE!$M$5,1,0)))</f>
        <v>1</v>
      </c>
      <c r="D516" s="1">
        <f>IF(FİLTRE!$M$6="",9,(IF('SKT LİSTESİ'!P516&lt;=FİLTRE!$M$6,1,0)))</f>
        <v>1</v>
      </c>
      <c r="E516" s="25" t="str">
        <f>IF(I516="","",(COUNTIFS($L$4:L516,L516)))</f>
        <v/>
      </c>
      <c r="F516" s="13">
        <f>IF(OR(B516&lt;&gt;2,C516&lt;&gt;1,D516&lt;&gt;1,H516&lt;&gt;1),0,
COUNTIFS($B$4:B516,2,$C$4:C516,1,$D$4:D516,1,$H$4:H516,1))</f>
        <v>0</v>
      </c>
      <c r="G516" s="26" t="str">
        <f>IF(I516="","",(COUNTIF($E$4:E516,E516)))</f>
        <v/>
      </c>
      <c r="H516" s="1">
        <f>IF(AND(J516="SAYIM",FİLTRE!$H$5="RAFTA",U516&lt;&gt;0),1,0)+
IF(AND(J516="İADE DEPO",FİLTRE!$H$5="İADE DEPO"),1,0)+
IF(FİLTRE!$H$5="TÜMÜ",1,0)+
IF(AND(J516="FİRMA İADE",FİLTRE!$H$5="FİRMA İADE"),1,0)+
IF(AND(J516="İMHA",FİLTRE!$H$5="İMHA"),1,0)</f>
        <v>1</v>
      </c>
      <c r="I516" s="99"/>
      <c r="J516" s="100"/>
      <c r="K516" s="100"/>
      <c r="L516" s="101"/>
      <c r="M516" s="102"/>
      <c r="N516" s="101"/>
      <c r="O516" s="99"/>
      <c r="P516" s="103"/>
      <c r="Q516" s="104"/>
      <c r="R516" s="50"/>
      <c r="S516" s="105"/>
      <c r="T516" s="106"/>
      <c r="U516" s="107"/>
      <c r="V516" s="108"/>
      <c r="W516" s="107"/>
      <c r="X516" s="107"/>
      <c r="AA516" s="107"/>
      <c r="AB516" s="110"/>
      <c r="AC516" s="110"/>
      <c r="AE516" s="105"/>
      <c r="AF516" s="105"/>
      <c r="AR516" s="112"/>
    </row>
    <row r="517" spans="2:44" x14ac:dyDescent="0.25">
      <c r="B517" s="1" t="str">
        <f>IF(I517="","",
(IF(N517=FİLTRE!$H$6,2,0)+IF(FİLTRE!$H$6="TOPLAM",2,0))
)</f>
        <v/>
      </c>
      <c r="C517">
        <f>IF(FİLTRE!$M$5="",9,(IF(U517&gt;=FİLTRE!$M$5,1,0)))</f>
        <v>1</v>
      </c>
      <c r="D517" s="1">
        <f>IF(FİLTRE!$M$6="",9,(IF('SKT LİSTESİ'!P517&lt;=FİLTRE!$M$6,1,0)))</f>
        <v>1</v>
      </c>
      <c r="E517" s="25" t="str">
        <f>IF(I517="","",(COUNTIFS($L$4:L517,L517)))</f>
        <v/>
      </c>
      <c r="F517" s="13">
        <f>IF(OR(B517&lt;&gt;2,C517&lt;&gt;1,D517&lt;&gt;1,H517&lt;&gt;1),0,
COUNTIFS($B$4:B517,2,$C$4:C517,1,$D$4:D517,1,$H$4:H517,1))</f>
        <v>0</v>
      </c>
      <c r="G517" s="26" t="str">
        <f>IF(I517="","",(COUNTIF($E$4:E517,E517)))</f>
        <v/>
      </c>
      <c r="H517" s="1">
        <f>IF(AND(J517="SAYIM",FİLTRE!$H$5="RAFTA",U517&lt;&gt;0),1,0)+
IF(AND(J517="İADE DEPO",FİLTRE!$H$5="İADE DEPO"),1,0)+
IF(FİLTRE!$H$5="TÜMÜ",1,0)+
IF(AND(J517="FİRMA İADE",FİLTRE!$H$5="FİRMA İADE"),1,0)+
IF(AND(J517="İMHA",FİLTRE!$H$5="İMHA"),1,0)</f>
        <v>1</v>
      </c>
      <c r="I517" s="99"/>
      <c r="J517" s="100"/>
      <c r="K517" s="100"/>
      <c r="L517" s="101"/>
      <c r="M517" s="102"/>
      <c r="N517" s="101"/>
      <c r="O517" s="99"/>
      <c r="P517" s="103"/>
      <c r="Q517" s="104"/>
      <c r="R517" s="50"/>
      <c r="S517" s="105"/>
      <c r="T517" s="106"/>
      <c r="U517" s="107"/>
      <c r="V517" s="108"/>
      <c r="W517" s="107"/>
      <c r="X517" s="107"/>
      <c r="AA517" s="107"/>
      <c r="AB517" s="110"/>
      <c r="AC517" s="110"/>
      <c r="AE517" s="105"/>
      <c r="AF517" s="105"/>
      <c r="AR517" s="112"/>
    </row>
    <row r="518" spans="2:44" x14ac:dyDescent="0.25">
      <c r="B518" s="1" t="str">
        <f>IF(I518="","",
(IF(N518=FİLTRE!$H$6,2,0)+IF(FİLTRE!$H$6="TOPLAM",2,0))
)</f>
        <v/>
      </c>
      <c r="C518">
        <f>IF(FİLTRE!$M$5="",9,(IF(U518&gt;=FİLTRE!$M$5,1,0)))</f>
        <v>1</v>
      </c>
      <c r="D518" s="1">
        <f>IF(FİLTRE!$M$6="",9,(IF('SKT LİSTESİ'!P518&lt;=FİLTRE!$M$6,1,0)))</f>
        <v>1</v>
      </c>
      <c r="E518" s="25" t="str">
        <f>IF(I518="","",(COUNTIFS($L$4:L518,L518)))</f>
        <v/>
      </c>
      <c r="F518" s="13">
        <f>IF(OR(B518&lt;&gt;2,C518&lt;&gt;1,D518&lt;&gt;1,H518&lt;&gt;1),0,
COUNTIFS($B$4:B518,2,$C$4:C518,1,$D$4:D518,1,$H$4:H518,1))</f>
        <v>0</v>
      </c>
      <c r="G518" s="26" t="str">
        <f>IF(I518="","",(COUNTIF($E$4:E518,E518)))</f>
        <v/>
      </c>
      <c r="H518" s="1">
        <f>IF(AND(J518="SAYIM",FİLTRE!$H$5="RAFTA",U518&lt;&gt;0),1,0)+
IF(AND(J518="İADE DEPO",FİLTRE!$H$5="İADE DEPO"),1,0)+
IF(FİLTRE!$H$5="TÜMÜ",1,0)+
IF(AND(J518="FİRMA İADE",FİLTRE!$H$5="FİRMA İADE"),1,0)+
IF(AND(J518="İMHA",FİLTRE!$H$5="İMHA"),1,0)</f>
        <v>1</v>
      </c>
      <c r="I518" s="99"/>
      <c r="J518" s="100"/>
      <c r="K518" s="100"/>
      <c r="L518" s="101"/>
      <c r="M518" s="102"/>
      <c r="N518" s="101"/>
      <c r="O518" s="99"/>
      <c r="P518" s="103"/>
      <c r="Q518" s="104"/>
      <c r="R518" s="50"/>
      <c r="S518" s="105"/>
      <c r="T518" s="106"/>
      <c r="U518" s="107"/>
      <c r="V518" s="108"/>
      <c r="W518" s="107"/>
      <c r="X518" s="107"/>
      <c r="AA518" s="107"/>
      <c r="AB518" s="110"/>
      <c r="AC518" s="110"/>
      <c r="AE518" s="105"/>
      <c r="AF518" s="105"/>
      <c r="AR518" s="112"/>
    </row>
    <row r="519" spans="2:44" x14ac:dyDescent="0.25">
      <c r="B519" s="1" t="str">
        <f>IF(I519="","",
(IF(N519=FİLTRE!$H$6,2,0)+IF(FİLTRE!$H$6="TOPLAM",2,0))
)</f>
        <v/>
      </c>
      <c r="C519">
        <f>IF(FİLTRE!$M$5="",9,(IF(U519&gt;=FİLTRE!$M$5,1,0)))</f>
        <v>1</v>
      </c>
      <c r="D519" s="1">
        <f>IF(FİLTRE!$M$6="",9,(IF('SKT LİSTESİ'!P519&lt;=FİLTRE!$M$6,1,0)))</f>
        <v>1</v>
      </c>
      <c r="E519" s="25" t="str">
        <f>IF(I519="","",(COUNTIFS($L$4:L519,L519)))</f>
        <v/>
      </c>
      <c r="F519" s="13">
        <f>IF(OR(B519&lt;&gt;2,C519&lt;&gt;1,D519&lt;&gt;1,H519&lt;&gt;1),0,
COUNTIFS($B$4:B519,2,$C$4:C519,1,$D$4:D519,1,$H$4:H519,1))</f>
        <v>0</v>
      </c>
      <c r="G519" s="26" t="str">
        <f>IF(I519="","",(COUNTIF($E$4:E519,E519)))</f>
        <v/>
      </c>
      <c r="H519" s="1">
        <f>IF(AND(J519="SAYIM",FİLTRE!$H$5="RAFTA",U519&lt;&gt;0),1,0)+
IF(AND(J519="İADE DEPO",FİLTRE!$H$5="İADE DEPO"),1,0)+
IF(FİLTRE!$H$5="TÜMÜ",1,0)+
IF(AND(J519="FİRMA İADE",FİLTRE!$H$5="FİRMA İADE"),1,0)+
IF(AND(J519="İMHA",FİLTRE!$H$5="İMHA"),1,0)</f>
        <v>1</v>
      </c>
      <c r="I519" s="99"/>
      <c r="J519" s="100"/>
      <c r="K519" s="100"/>
      <c r="L519" s="101"/>
      <c r="M519" s="102"/>
      <c r="N519" s="101"/>
      <c r="O519" s="99"/>
      <c r="P519" s="103"/>
      <c r="Q519" s="104"/>
      <c r="R519" s="50"/>
      <c r="S519" s="105"/>
      <c r="T519" s="106"/>
      <c r="U519" s="107"/>
      <c r="V519" s="108"/>
      <c r="W519" s="107"/>
      <c r="X519" s="107"/>
      <c r="AA519" s="107"/>
      <c r="AB519" s="110"/>
      <c r="AC519" s="110"/>
      <c r="AE519" s="105"/>
      <c r="AF519" s="105"/>
      <c r="AR519" s="112"/>
    </row>
    <row r="520" spans="2:44" x14ac:dyDescent="0.25">
      <c r="B520" s="1" t="str">
        <f>IF(I520="","",
(IF(N520=FİLTRE!$H$6,2,0)+IF(FİLTRE!$H$6="TOPLAM",2,0))
)</f>
        <v/>
      </c>
      <c r="C520">
        <f>IF(FİLTRE!$M$5="",9,(IF(U520&gt;=FİLTRE!$M$5,1,0)))</f>
        <v>1</v>
      </c>
      <c r="D520" s="1">
        <f>IF(FİLTRE!$M$6="",9,(IF('SKT LİSTESİ'!P520&lt;=FİLTRE!$M$6,1,0)))</f>
        <v>1</v>
      </c>
      <c r="E520" s="25" t="str">
        <f>IF(I520="","",(COUNTIFS($L$4:L520,L520)))</f>
        <v/>
      </c>
      <c r="F520" s="13">
        <f>IF(OR(B520&lt;&gt;2,C520&lt;&gt;1,D520&lt;&gt;1,H520&lt;&gt;1),0,
COUNTIFS($B$4:B520,2,$C$4:C520,1,$D$4:D520,1,$H$4:H520,1))</f>
        <v>0</v>
      </c>
      <c r="G520" s="26" t="str">
        <f>IF(I520="","",(COUNTIF($E$4:E520,E520)))</f>
        <v/>
      </c>
      <c r="H520" s="1">
        <f>IF(AND(J520="SAYIM",FİLTRE!$H$5="RAFTA",U520&lt;&gt;0),1,0)+
IF(AND(J520="İADE DEPO",FİLTRE!$H$5="İADE DEPO"),1,0)+
IF(FİLTRE!$H$5="TÜMÜ",1,0)+
IF(AND(J520="FİRMA İADE",FİLTRE!$H$5="FİRMA İADE"),1,0)+
IF(AND(J520="İMHA",FİLTRE!$H$5="İMHA"),1,0)</f>
        <v>1</v>
      </c>
      <c r="I520" s="99"/>
      <c r="J520" s="100"/>
      <c r="K520" s="100"/>
      <c r="L520" s="101"/>
      <c r="M520" s="102"/>
      <c r="N520" s="101"/>
      <c r="O520" s="99"/>
      <c r="P520" s="103"/>
      <c r="Q520" s="104"/>
      <c r="R520" s="50"/>
      <c r="S520" s="105"/>
      <c r="T520" s="106"/>
      <c r="U520" s="107"/>
      <c r="V520" s="108"/>
      <c r="W520" s="107"/>
      <c r="X520" s="107"/>
      <c r="AA520" s="107"/>
      <c r="AB520" s="110"/>
      <c r="AC520" s="110"/>
      <c r="AE520" s="105"/>
      <c r="AF520" s="105"/>
      <c r="AR520" s="112"/>
    </row>
    <row r="521" spans="2:44" x14ac:dyDescent="0.25">
      <c r="B521" s="1" t="str">
        <f>IF(I521="","",
(IF(N521=FİLTRE!$H$6,2,0)+IF(FİLTRE!$H$6="TOPLAM",2,0))
)</f>
        <v/>
      </c>
      <c r="C521">
        <f>IF(FİLTRE!$M$5="",9,(IF(U521&gt;=FİLTRE!$M$5,1,0)))</f>
        <v>1</v>
      </c>
      <c r="D521" s="1">
        <f>IF(FİLTRE!$M$6="",9,(IF('SKT LİSTESİ'!P521&lt;=FİLTRE!$M$6,1,0)))</f>
        <v>1</v>
      </c>
      <c r="E521" s="25" t="str">
        <f>IF(I521="","",(COUNTIFS($L$4:L521,L521)))</f>
        <v/>
      </c>
      <c r="F521" s="13">
        <f>IF(OR(B521&lt;&gt;2,C521&lt;&gt;1,D521&lt;&gt;1,H521&lt;&gt;1),0,
COUNTIFS($B$4:B521,2,$C$4:C521,1,$D$4:D521,1,$H$4:H521,1))</f>
        <v>0</v>
      </c>
      <c r="G521" s="26" t="str">
        <f>IF(I521="","",(COUNTIF($E$4:E521,E521)))</f>
        <v/>
      </c>
      <c r="H521" s="1">
        <f>IF(AND(J521="SAYIM",FİLTRE!$H$5="RAFTA",U521&lt;&gt;0),1,0)+
IF(AND(J521="İADE DEPO",FİLTRE!$H$5="İADE DEPO"),1,0)+
IF(FİLTRE!$H$5="TÜMÜ",1,0)+
IF(AND(J521="FİRMA İADE",FİLTRE!$H$5="FİRMA İADE"),1,0)+
IF(AND(J521="İMHA",FİLTRE!$H$5="İMHA"),1,0)</f>
        <v>1</v>
      </c>
      <c r="I521" s="99"/>
      <c r="J521" s="100"/>
      <c r="K521" s="100"/>
      <c r="L521" s="101"/>
      <c r="M521" s="102"/>
      <c r="N521" s="101"/>
      <c r="O521" s="99"/>
      <c r="P521" s="103"/>
      <c r="Q521" s="104"/>
      <c r="R521" s="50"/>
      <c r="S521" s="105"/>
      <c r="T521" s="106"/>
      <c r="U521" s="107"/>
      <c r="V521" s="108"/>
      <c r="W521" s="107"/>
      <c r="X521" s="107"/>
      <c r="AA521" s="107"/>
      <c r="AB521" s="110"/>
      <c r="AC521" s="110"/>
      <c r="AE521" s="105"/>
      <c r="AF521" s="105"/>
      <c r="AR521" s="112"/>
    </row>
    <row r="522" spans="2:44" x14ac:dyDescent="0.25">
      <c r="B522" s="1" t="str">
        <f>IF(I522="","",
(IF(N522=FİLTRE!$H$6,2,0)+IF(FİLTRE!$H$6="TOPLAM",2,0))
)</f>
        <v/>
      </c>
      <c r="C522">
        <f>IF(FİLTRE!$M$5="",9,(IF(U522&gt;=FİLTRE!$M$5,1,0)))</f>
        <v>1</v>
      </c>
      <c r="D522" s="1">
        <f>IF(FİLTRE!$M$6="",9,(IF('SKT LİSTESİ'!P522&lt;=FİLTRE!$M$6,1,0)))</f>
        <v>1</v>
      </c>
      <c r="E522" s="25" t="str">
        <f>IF(I522="","",(COUNTIFS($L$4:L522,L522)))</f>
        <v/>
      </c>
      <c r="F522" s="13">
        <f>IF(OR(B522&lt;&gt;2,C522&lt;&gt;1,D522&lt;&gt;1,H522&lt;&gt;1),0,
COUNTIFS($B$4:B522,2,$C$4:C522,1,$D$4:D522,1,$H$4:H522,1))</f>
        <v>0</v>
      </c>
      <c r="G522" s="26" t="str">
        <f>IF(I522="","",(COUNTIF($E$4:E522,E522)))</f>
        <v/>
      </c>
      <c r="H522" s="1">
        <f>IF(AND(J522="SAYIM",FİLTRE!$H$5="RAFTA",U522&lt;&gt;0),1,0)+
IF(AND(J522="İADE DEPO",FİLTRE!$H$5="İADE DEPO"),1,0)+
IF(FİLTRE!$H$5="TÜMÜ",1,0)+
IF(AND(J522="FİRMA İADE",FİLTRE!$H$5="FİRMA İADE"),1,0)+
IF(AND(J522="İMHA",FİLTRE!$H$5="İMHA"),1,0)</f>
        <v>1</v>
      </c>
      <c r="I522" s="99"/>
      <c r="J522" s="100"/>
      <c r="K522" s="100"/>
      <c r="L522" s="101"/>
      <c r="M522" s="102"/>
      <c r="N522" s="101"/>
      <c r="O522" s="99"/>
      <c r="P522" s="103"/>
      <c r="Q522" s="104"/>
      <c r="R522" s="50"/>
      <c r="S522" s="105"/>
      <c r="T522" s="106"/>
      <c r="U522" s="107"/>
      <c r="V522" s="108"/>
      <c r="W522" s="107"/>
      <c r="X522" s="107"/>
      <c r="AA522" s="107"/>
      <c r="AB522" s="110"/>
      <c r="AC522" s="110"/>
      <c r="AE522" s="105"/>
      <c r="AF522" s="105"/>
      <c r="AR522" s="112"/>
    </row>
    <row r="523" spans="2:44" x14ac:dyDescent="0.25">
      <c r="B523" s="1" t="str">
        <f>IF(I523="","",
(IF(N523=FİLTRE!$H$6,2,0)+IF(FİLTRE!$H$6="TOPLAM",2,0))
)</f>
        <v/>
      </c>
      <c r="C523">
        <f>IF(FİLTRE!$M$5="",9,(IF(U523&gt;=FİLTRE!$M$5,1,0)))</f>
        <v>1</v>
      </c>
      <c r="D523" s="1">
        <f>IF(FİLTRE!$M$6="",9,(IF('SKT LİSTESİ'!P523&lt;=FİLTRE!$M$6,1,0)))</f>
        <v>1</v>
      </c>
      <c r="E523" s="25" t="str">
        <f>IF(I523="","",(COUNTIFS($L$4:L523,L523)))</f>
        <v/>
      </c>
      <c r="F523" s="13">
        <f>IF(OR(B523&lt;&gt;2,C523&lt;&gt;1,D523&lt;&gt;1,H523&lt;&gt;1),0,
COUNTIFS($B$4:B523,2,$C$4:C523,1,$D$4:D523,1,$H$4:H523,1))</f>
        <v>0</v>
      </c>
      <c r="G523" s="26" t="str">
        <f>IF(I523="","",(COUNTIF($E$4:E523,E523)))</f>
        <v/>
      </c>
      <c r="H523" s="1">
        <f>IF(AND(J523="SAYIM",FİLTRE!$H$5="RAFTA",U523&lt;&gt;0),1,0)+
IF(AND(J523="İADE DEPO",FİLTRE!$H$5="İADE DEPO"),1,0)+
IF(FİLTRE!$H$5="TÜMÜ",1,0)+
IF(AND(J523="FİRMA İADE",FİLTRE!$H$5="FİRMA İADE"),1,0)+
IF(AND(J523="İMHA",FİLTRE!$H$5="İMHA"),1,0)</f>
        <v>1</v>
      </c>
      <c r="I523" s="99"/>
      <c r="J523" s="100"/>
      <c r="K523" s="100"/>
      <c r="L523" s="101"/>
      <c r="M523" s="102"/>
      <c r="N523" s="101"/>
      <c r="O523" s="99"/>
      <c r="P523" s="103"/>
      <c r="Q523" s="104"/>
      <c r="R523" s="50"/>
      <c r="S523" s="105"/>
      <c r="T523" s="106"/>
      <c r="U523" s="107"/>
      <c r="V523" s="108"/>
      <c r="W523" s="107"/>
      <c r="X523" s="107"/>
      <c r="AA523" s="107"/>
      <c r="AB523" s="110"/>
      <c r="AC523" s="110"/>
      <c r="AE523" s="105"/>
      <c r="AF523" s="105"/>
      <c r="AR523" s="112"/>
    </row>
    <row r="524" spans="2:44" x14ac:dyDescent="0.25">
      <c r="B524" s="1" t="str">
        <f>IF(I524="","",
(IF(N524=FİLTRE!$H$6,2,0)+IF(FİLTRE!$H$6="TOPLAM",2,0))
)</f>
        <v/>
      </c>
      <c r="C524">
        <f>IF(FİLTRE!$M$5="",9,(IF(U524&gt;=FİLTRE!$M$5,1,0)))</f>
        <v>1</v>
      </c>
      <c r="D524" s="1">
        <f>IF(FİLTRE!$M$6="",9,(IF('SKT LİSTESİ'!P524&lt;=FİLTRE!$M$6,1,0)))</f>
        <v>1</v>
      </c>
      <c r="E524" s="25" t="str">
        <f>IF(I524="","",(COUNTIFS($L$4:L524,L524)))</f>
        <v/>
      </c>
      <c r="F524" s="13">
        <f>IF(OR(B524&lt;&gt;2,C524&lt;&gt;1,D524&lt;&gt;1,H524&lt;&gt;1),0,
COUNTIFS($B$4:B524,2,$C$4:C524,1,$D$4:D524,1,$H$4:H524,1))</f>
        <v>0</v>
      </c>
      <c r="G524" s="26" t="str">
        <f>IF(I524="","",(COUNTIF($E$4:E524,E524)))</f>
        <v/>
      </c>
      <c r="H524" s="1">
        <f>IF(AND(J524="SAYIM",FİLTRE!$H$5="RAFTA",U524&lt;&gt;0),1,0)+
IF(AND(J524="İADE DEPO",FİLTRE!$H$5="İADE DEPO"),1,0)+
IF(FİLTRE!$H$5="TÜMÜ",1,0)+
IF(AND(J524="FİRMA İADE",FİLTRE!$H$5="FİRMA İADE"),1,0)+
IF(AND(J524="İMHA",FİLTRE!$H$5="İMHA"),1,0)</f>
        <v>1</v>
      </c>
      <c r="I524" s="99"/>
      <c r="J524" s="100"/>
      <c r="K524" s="100"/>
      <c r="L524" s="101"/>
      <c r="M524" s="102"/>
      <c r="N524" s="101"/>
      <c r="O524" s="99"/>
      <c r="P524" s="103"/>
      <c r="Q524" s="104"/>
      <c r="R524" s="50"/>
      <c r="S524" s="105"/>
      <c r="T524" s="106"/>
      <c r="U524" s="107"/>
      <c r="V524" s="108"/>
      <c r="W524" s="107"/>
      <c r="X524" s="107"/>
      <c r="AA524" s="107"/>
      <c r="AB524" s="110"/>
      <c r="AC524" s="110"/>
      <c r="AE524" s="105"/>
      <c r="AF524" s="105"/>
      <c r="AR524" s="112"/>
    </row>
    <row r="525" spans="2:44" x14ac:dyDescent="0.25">
      <c r="B525" s="1" t="str">
        <f>IF(I525="","",
(IF(N525=FİLTRE!$H$6,2,0)+IF(FİLTRE!$H$6="TOPLAM",2,0))
)</f>
        <v/>
      </c>
      <c r="C525">
        <f>IF(FİLTRE!$M$5="",9,(IF(U525&gt;=FİLTRE!$M$5,1,0)))</f>
        <v>1</v>
      </c>
      <c r="D525" s="1">
        <f>IF(FİLTRE!$M$6="",9,(IF('SKT LİSTESİ'!P525&lt;=FİLTRE!$M$6,1,0)))</f>
        <v>1</v>
      </c>
      <c r="E525" s="25" t="str">
        <f>IF(I525="","",(COUNTIFS($L$4:L525,L525)))</f>
        <v/>
      </c>
      <c r="F525" s="13">
        <f>IF(OR(B525&lt;&gt;2,C525&lt;&gt;1,D525&lt;&gt;1,H525&lt;&gt;1),0,
COUNTIFS($B$4:B525,2,$C$4:C525,1,$D$4:D525,1,$H$4:H525,1))</f>
        <v>0</v>
      </c>
      <c r="G525" s="26" t="str">
        <f>IF(I525="","",(COUNTIF($E$4:E525,E525)))</f>
        <v/>
      </c>
      <c r="H525" s="1">
        <f>IF(AND(J525="SAYIM",FİLTRE!$H$5="RAFTA",U525&lt;&gt;0),1,0)+
IF(AND(J525="İADE DEPO",FİLTRE!$H$5="İADE DEPO"),1,0)+
IF(FİLTRE!$H$5="TÜMÜ",1,0)+
IF(AND(J525="FİRMA İADE",FİLTRE!$H$5="FİRMA İADE"),1,0)+
IF(AND(J525="İMHA",FİLTRE!$H$5="İMHA"),1,0)</f>
        <v>1</v>
      </c>
      <c r="I525" s="99"/>
      <c r="J525" s="100"/>
      <c r="K525" s="100"/>
      <c r="L525" s="101"/>
      <c r="M525" s="102"/>
      <c r="N525" s="101"/>
      <c r="O525" s="99"/>
      <c r="P525" s="103"/>
      <c r="Q525" s="104"/>
      <c r="R525" s="50"/>
      <c r="S525" s="105"/>
      <c r="T525" s="106"/>
      <c r="U525" s="107"/>
      <c r="V525" s="108"/>
      <c r="W525" s="107"/>
      <c r="X525" s="107"/>
      <c r="AA525" s="107"/>
      <c r="AB525" s="110"/>
      <c r="AC525" s="110"/>
      <c r="AE525" s="105"/>
      <c r="AF525" s="105"/>
      <c r="AR525" s="112"/>
    </row>
    <row r="526" spans="2:44" x14ac:dyDescent="0.25">
      <c r="B526" s="1" t="str">
        <f>IF(I526="","",
(IF(N526=FİLTRE!$H$6,2,0)+IF(FİLTRE!$H$6="TOPLAM",2,0))
)</f>
        <v/>
      </c>
      <c r="C526">
        <f>IF(FİLTRE!$M$5="",9,(IF(U526&gt;=FİLTRE!$M$5,1,0)))</f>
        <v>1</v>
      </c>
      <c r="D526" s="1">
        <f>IF(FİLTRE!$M$6="",9,(IF('SKT LİSTESİ'!P526&lt;=FİLTRE!$M$6,1,0)))</f>
        <v>1</v>
      </c>
      <c r="E526" s="25" t="str">
        <f>IF(I526="","",(COUNTIFS($L$4:L526,L526)))</f>
        <v/>
      </c>
      <c r="F526" s="13">
        <f>IF(OR(B526&lt;&gt;2,C526&lt;&gt;1,D526&lt;&gt;1,H526&lt;&gt;1),0,
COUNTIFS($B$4:B526,2,$C$4:C526,1,$D$4:D526,1,$H$4:H526,1))</f>
        <v>0</v>
      </c>
      <c r="G526" s="26" t="str">
        <f>IF(I526="","",(COUNTIF($E$4:E526,E526)))</f>
        <v/>
      </c>
      <c r="H526" s="1">
        <f>IF(AND(J526="SAYIM",FİLTRE!$H$5="RAFTA",U526&lt;&gt;0),1,0)+
IF(AND(J526="İADE DEPO",FİLTRE!$H$5="İADE DEPO"),1,0)+
IF(FİLTRE!$H$5="TÜMÜ",1,0)+
IF(AND(J526="FİRMA İADE",FİLTRE!$H$5="FİRMA İADE"),1,0)+
IF(AND(J526="İMHA",FİLTRE!$H$5="İMHA"),1,0)</f>
        <v>1</v>
      </c>
      <c r="I526" s="99"/>
      <c r="J526" s="100"/>
      <c r="K526" s="100"/>
      <c r="L526" s="101"/>
      <c r="M526" s="102"/>
      <c r="N526" s="101"/>
      <c r="O526" s="99"/>
      <c r="P526" s="103"/>
      <c r="Q526" s="104"/>
      <c r="R526" s="50"/>
      <c r="S526" s="105"/>
      <c r="T526" s="106"/>
      <c r="U526" s="107"/>
      <c r="V526" s="108"/>
      <c r="W526" s="107"/>
      <c r="X526" s="107"/>
      <c r="AA526" s="107"/>
      <c r="AB526" s="110"/>
      <c r="AC526" s="110"/>
      <c r="AE526" s="105"/>
      <c r="AF526" s="105"/>
      <c r="AR526" s="112"/>
    </row>
    <row r="527" spans="2:44" x14ac:dyDescent="0.25">
      <c r="B527" s="1" t="str">
        <f>IF(I527="","",
(IF(N527=FİLTRE!$H$6,2,0)+IF(FİLTRE!$H$6="TOPLAM",2,0))
)</f>
        <v/>
      </c>
      <c r="C527">
        <f>IF(FİLTRE!$M$5="",9,(IF(U527&gt;=FİLTRE!$M$5,1,0)))</f>
        <v>1</v>
      </c>
      <c r="D527" s="1">
        <f>IF(FİLTRE!$M$6="",9,(IF('SKT LİSTESİ'!P527&lt;=FİLTRE!$M$6,1,0)))</f>
        <v>1</v>
      </c>
      <c r="E527" s="25" t="str">
        <f>IF(I527="","",(COUNTIFS($L$4:L527,L527)))</f>
        <v/>
      </c>
      <c r="F527" s="13">
        <f>IF(OR(B527&lt;&gt;2,C527&lt;&gt;1,D527&lt;&gt;1,H527&lt;&gt;1),0,
COUNTIFS($B$4:B527,2,$C$4:C527,1,$D$4:D527,1,$H$4:H527,1))</f>
        <v>0</v>
      </c>
      <c r="G527" s="26" t="str">
        <f>IF(I527="","",(COUNTIF($E$4:E527,E527)))</f>
        <v/>
      </c>
      <c r="H527" s="1">
        <f>IF(AND(J527="SAYIM",FİLTRE!$H$5="RAFTA",U527&lt;&gt;0),1,0)+
IF(AND(J527="İADE DEPO",FİLTRE!$H$5="İADE DEPO"),1,0)+
IF(FİLTRE!$H$5="TÜMÜ",1,0)+
IF(AND(J527="FİRMA İADE",FİLTRE!$H$5="FİRMA İADE"),1,0)+
IF(AND(J527="İMHA",FİLTRE!$H$5="İMHA"),1,0)</f>
        <v>1</v>
      </c>
      <c r="I527" s="99"/>
      <c r="J527" s="100"/>
      <c r="K527" s="100"/>
      <c r="L527" s="101"/>
      <c r="M527" s="102"/>
      <c r="N527" s="101"/>
      <c r="O527" s="99"/>
      <c r="P527" s="103"/>
      <c r="Q527" s="104"/>
      <c r="R527" s="50"/>
      <c r="S527" s="105"/>
      <c r="T527" s="106"/>
      <c r="U527" s="107"/>
      <c r="V527" s="108"/>
      <c r="W527" s="107"/>
      <c r="X527" s="107"/>
      <c r="AA527" s="107"/>
      <c r="AB527" s="110"/>
      <c r="AC527" s="110"/>
      <c r="AE527" s="105"/>
      <c r="AF527" s="105"/>
      <c r="AR527" s="112"/>
    </row>
    <row r="528" spans="2:44" x14ac:dyDescent="0.25">
      <c r="B528" s="1" t="str">
        <f>IF(I528="","",
(IF(N528=FİLTRE!$H$6,2,0)+IF(FİLTRE!$H$6="TOPLAM",2,0))
)</f>
        <v/>
      </c>
      <c r="C528">
        <f>IF(FİLTRE!$M$5="",9,(IF(U528&gt;=FİLTRE!$M$5,1,0)))</f>
        <v>1</v>
      </c>
      <c r="D528" s="1">
        <f>IF(FİLTRE!$M$6="",9,(IF('SKT LİSTESİ'!P528&lt;=FİLTRE!$M$6,1,0)))</f>
        <v>1</v>
      </c>
      <c r="E528" s="25" t="str">
        <f>IF(I528="","",(COUNTIFS($L$4:L528,L528)))</f>
        <v/>
      </c>
      <c r="F528" s="13">
        <f>IF(OR(B528&lt;&gt;2,C528&lt;&gt;1,D528&lt;&gt;1,H528&lt;&gt;1),0,
COUNTIFS($B$4:B528,2,$C$4:C528,1,$D$4:D528,1,$H$4:H528,1))</f>
        <v>0</v>
      </c>
      <c r="G528" s="26" t="str">
        <f>IF(I528="","",(COUNTIF($E$4:E528,E528)))</f>
        <v/>
      </c>
      <c r="H528" s="1">
        <f>IF(AND(J528="SAYIM",FİLTRE!$H$5="RAFTA",U528&lt;&gt;0),1,0)+
IF(AND(J528="İADE DEPO",FİLTRE!$H$5="İADE DEPO"),1,0)+
IF(FİLTRE!$H$5="TÜMÜ",1,0)+
IF(AND(J528="FİRMA İADE",FİLTRE!$H$5="FİRMA İADE"),1,0)+
IF(AND(J528="İMHA",FİLTRE!$H$5="İMHA"),1,0)</f>
        <v>1</v>
      </c>
      <c r="I528" s="99"/>
      <c r="J528" s="100"/>
      <c r="K528" s="100"/>
      <c r="L528" s="101"/>
      <c r="M528" s="102"/>
      <c r="N528" s="101"/>
      <c r="O528" s="99"/>
      <c r="P528" s="103"/>
      <c r="Q528" s="104"/>
      <c r="R528" s="50"/>
      <c r="S528" s="105"/>
      <c r="T528" s="106"/>
      <c r="U528" s="107"/>
      <c r="V528" s="108"/>
      <c r="W528" s="107"/>
      <c r="X528" s="107"/>
      <c r="AA528" s="107"/>
      <c r="AB528" s="110"/>
      <c r="AC528" s="110"/>
      <c r="AE528" s="105"/>
      <c r="AF528" s="105"/>
      <c r="AR528" s="112"/>
    </row>
    <row r="529" spans="2:44" x14ac:dyDescent="0.25">
      <c r="B529" s="1" t="str">
        <f>IF(I529="","",
(IF(N529=FİLTRE!$H$6,2,0)+IF(FİLTRE!$H$6="TOPLAM",2,0))
)</f>
        <v/>
      </c>
      <c r="C529">
        <f>IF(FİLTRE!$M$5="",9,(IF(U529&gt;=FİLTRE!$M$5,1,0)))</f>
        <v>1</v>
      </c>
      <c r="D529" s="1">
        <f>IF(FİLTRE!$M$6="",9,(IF('SKT LİSTESİ'!P529&lt;=FİLTRE!$M$6,1,0)))</f>
        <v>1</v>
      </c>
      <c r="E529" s="25" t="str">
        <f>IF(I529="","",(COUNTIFS($L$4:L529,L529)))</f>
        <v/>
      </c>
      <c r="F529" s="13">
        <f>IF(OR(B529&lt;&gt;2,C529&lt;&gt;1,D529&lt;&gt;1,H529&lt;&gt;1),0,
COUNTIFS($B$4:B529,2,$C$4:C529,1,$D$4:D529,1,$H$4:H529,1))</f>
        <v>0</v>
      </c>
      <c r="G529" s="26" t="str">
        <f>IF(I529="","",(COUNTIF($E$4:E529,E529)))</f>
        <v/>
      </c>
      <c r="H529" s="1">
        <f>IF(AND(J529="SAYIM",FİLTRE!$H$5="RAFTA",U529&lt;&gt;0),1,0)+
IF(AND(J529="İADE DEPO",FİLTRE!$H$5="İADE DEPO"),1,0)+
IF(FİLTRE!$H$5="TÜMÜ",1,0)+
IF(AND(J529="FİRMA İADE",FİLTRE!$H$5="FİRMA İADE"),1,0)+
IF(AND(J529="İMHA",FİLTRE!$H$5="İMHA"),1,0)</f>
        <v>1</v>
      </c>
      <c r="I529" s="99"/>
      <c r="J529" s="100"/>
      <c r="K529" s="100"/>
      <c r="L529" s="101"/>
      <c r="M529" s="102"/>
      <c r="N529" s="101"/>
      <c r="O529" s="99"/>
      <c r="P529" s="103"/>
      <c r="Q529" s="104"/>
      <c r="R529" s="50"/>
      <c r="S529" s="105"/>
      <c r="T529" s="106"/>
      <c r="U529" s="107"/>
      <c r="V529" s="108"/>
      <c r="W529" s="107"/>
      <c r="X529" s="107"/>
      <c r="AA529" s="107"/>
      <c r="AB529" s="110"/>
      <c r="AC529" s="110"/>
      <c r="AE529" s="105"/>
      <c r="AF529" s="105"/>
      <c r="AR529" s="112"/>
    </row>
    <row r="530" spans="2:44" x14ac:dyDescent="0.25">
      <c r="B530" s="1" t="str">
        <f>IF(I530="","",
(IF(N530=FİLTRE!$H$6,2,0)+IF(FİLTRE!$H$6="TOPLAM",2,0))
)</f>
        <v/>
      </c>
      <c r="C530">
        <f>IF(FİLTRE!$M$5="",9,(IF(U530&gt;=FİLTRE!$M$5,1,0)))</f>
        <v>1</v>
      </c>
      <c r="D530" s="1">
        <f>IF(FİLTRE!$M$6="",9,(IF('SKT LİSTESİ'!P530&lt;=FİLTRE!$M$6,1,0)))</f>
        <v>1</v>
      </c>
      <c r="E530" s="25" t="str">
        <f>IF(I530="","",(COUNTIFS($L$4:L530,L530)))</f>
        <v/>
      </c>
      <c r="F530" s="13">
        <f>IF(OR(B530&lt;&gt;2,C530&lt;&gt;1,D530&lt;&gt;1,H530&lt;&gt;1),0,
COUNTIFS($B$4:B530,2,$C$4:C530,1,$D$4:D530,1,$H$4:H530,1))</f>
        <v>0</v>
      </c>
      <c r="G530" s="26" t="str">
        <f>IF(I530="","",(COUNTIF($E$4:E530,E530)))</f>
        <v/>
      </c>
      <c r="H530" s="1">
        <f>IF(AND(J530="SAYIM",FİLTRE!$H$5="RAFTA",U530&lt;&gt;0),1,0)+
IF(AND(J530="İADE DEPO",FİLTRE!$H$5="İADE DEPO"),1,0)+
IF(FİLTRE!$H$5="TÜMÜ",1,0)+
IF(AND(J530="FİRMA İADE",FİLTRE!$H$5="FİRMA İADE"),1,0)+
IF(AND(J530="İMHA",FİLTRE!$H$5="İMHA"),1,0)</f>
        <v>1</v>
      </c>
      <c r="I530" s="99"/>
      <c r="J530" s="100"/>
      <c r="K530" s="100"/>
      <c r="L530" s="101"/>
      <c r="M530" s="102"/>
      <c r="N530" s="101"/>
      <c r="O530" s="99"/>
      <c r="P530" s="103"/>
      <c r="Q530" s="104"/>
      <c r="R530" s="50"/>
      <c r="S530" s="105"/>
      <c r="T530" s="106"/>
      <c r="U530" s="107"/>
      <c r="V530" s="108"/>
      <c r="W530" s="107"/>
      <c r="X530" s="107"/>
      <c r="AA530" s="107"/>
      <c r="AB530" s="110"/>
      <c r="AC530" s="110"/>
      <c r="AE530" s="105"/>
      <c r="AF530" s="105"/>
      <c r="AR530" s="112"/>
    </row>
    <row r="531" spans="2:44" x14ac:dyDescent="0.25">
      <c r="B531" s="1" t="str">
        <f>IF(I531="","",
(IF(N531=FİLTRE!$H$6,2,0)+IF(FİLTRE!$H$6="TOPLAM",2,0))
)</f>
        <v/>
      </c>
      <c r="C531">
        <f>IF(FİLTRE!$M$5="",9,(IF(U531&gt;=FİLTRE!$M$5,1,0)))</f>
        <v>1</v>
      </c>
      <c r="D531" s="1">
        <f>IF(FİLTRE!$M$6="",9,(IF('SKT LİSTESİ'!P531&lt;=FİLTRE!$M$6,1,0)))</f>
        <v>1</v>
      </c>
      <c r="E531" s="25" t="str">
        <f>IF(I531="","",(COUNTIFS($L$4:L531,L531)))</f>
        <v/>
      </c>
      <c r="F531" s="13">
        <f>IF(OR(B531&lt;&gt;2,C531&lt;&gt;1,D531&lt;&gt;1,H531&lt;&gt;1),0,
COUNTIFS($B$4:B531,2,$C$4:C531,1,$D$4:D531,1,$H$4:H531,1))</f>
        <v>0</v>
      </c>
      <c r="G531" s="26" t="str">
        <f>IF(I531="","",(COUNTIF($E$4:E531,E531)))</f>
        <v/>
      </c>
      <c r="H531" s="1">
        <f>IF(AND(J531="SAYIM",FİLTRE!$H$5="RAFTA",U531&lt;&gt;0),1,0)+
IF(AND(J531="İADE DEPO",FİLTRE!$H$5="İADE DEPO"),1,0)+
IF(FİLTRE!$H$5="TÜMÜ",1,0)+
IF(AND(J531="FİRMA İADE",FİLTRE!$H$5="FİRMA İADE"),1,0)+
IF(AND(J531="İMHA",FİLTRE!$H$5="İMHA"),1,0)</f>
        <v>1</v>
      </c>
      <c r="I531" s="99"/>
      <c r="J531" s="100"/>
      <c r="K531" s="100"/>
      <c r="L531" s="101"/>
      <c r="M531" s="102"/>
      <c r="N531" s="101"/>
      <c r="O531" s="99"/>
      <c r="P531" s="103"/>
      <c r="Q531" s="104"/>
      <c r="R531" s="50"/>
      <c r="S531" s="105"/>
      <c r="T531" s="106"/>
      <c r="U531" s="107"/>
      <c r="V531" s="108"/>
      <c r="W531" s="107"/>
      <c r="X531" s="107"/>
      <c r="AA531" s="107"/>
      <c r="AB531" s="110"/>
      <c r="AC531" s="110"/>
      <c r="AE531" s="105"/>
      <c r="AF531" s="105"/>
      <c r="AR531" s="112"/>
    </row>
    <row r="532" spans="2:44" x14ac:dyDescent="0.25">
      <c r="B532" s="1" t="str">
        <f>IF(I532="","",
(IF(N532=FİLTRE!$H$6,2,0)+IF(FİLTRE!$H$6="TOPLAM",2,0))
)</f>
        <v/>
      </c>
      <c r="C532">
        <f>IF(FİLTRE!$M$5="",9,(IF(U532&gt;=FİLTRE!$M$5,1,0)))</f>
        <v>1</v>
      </c>
      <c r="D532" s="1">
        <f>IF(FİLTRE!$M$6="",9,(IF('SKT LİSTESİ'!P532&lt;=FİLTRE!$M$6,1,0)))</f>
        <v>1</v>
      </c>
      <c r="E532" s="25" t="str">
        <f>IF(I532="","",(COUNTIFS($L$4:L532,L532)))</f>
        <v/>
      </c>
      <c r="F532" s="13">
        <f>IF(OR(B532&lt;&gt;2,C532&lt;&gt;1,D532&lt;&gt;1,H532&lt;&gt;1),0,
COUNTIFS($B$4:B532,2,$C$4:C532,1,$D$4:D532,1,$H$4:H532,1))</f>
        <v>0</v>
      </c>
      <c r="G532" s="26" t="str">
        <f>IF(I532="","",(COUNTIF($E$4:E532,E532)))</f>
        <v/>
      </c>
      <c r="H532" s="1">
        <f>IF(AND(J532="SAYIM",FİLTRE!$H$5="RAFTA",U532&lt;&gt;0),1,0)+
IF(AND(J532="İADE DEPO",FİLTRE!$H$5="İADE DEPO"),1,0)+
IF(FİLTRE!$H$5="TÜMÜ",1,0)+
IF(AND(J532="FİRMA İADE",FİLTRE!$H$5="FİRMA İADE"),1,0)+
IF(AND(J532="İMHA",FİLTRE!$H$5="İMHA"),1,0)</f>
        <v>1</v>
      </c>
      <c r="I532" s="99"/>
      <c r="J532" s="100"/>
      <c r="K532" s="100"/>
      <c r="L532" s="101"/>
      <c r="M532" s="102"/>
      <c r="N532" s="101"/>
      <c r="O532" s="99"/>
      <c r="P532" s="103"/>
      <c r="Q532" s="104"/>
      <c r="R532" s="50"/>
      <c r="S532" s="105"/>
      <c r="T532" s="106"/>
      <c r="U532" s="107"/>
      <c r="V532" s="108"/>
      <c r="W532" s="107"/>
      <c r="X532" s="107"/>
      <c r="AA532" s="107"/>
      <c r="AB532" s="110"/>
      <c r="AC532" s="110"/>
      <c r="AE532" s="105"/>
      <c r="AF532" s="105"/>
      <c r="AR532" s="112"/>
    </row>
    <row r="533" spans="2:44" x14ac:dyDescent="0.25">
      <c r="B533" s="1" t="str">
        <f>IF(I533="","",
(IF(N533=FİLTRE!$H$6,2,0)+IF(FİLTRE!$H$6="TOPLAM",2,0))
)</f>
        <v/>
      </c>
      <c r="C533">
        <f>IF(FİLTRE!$M$5="",9,(IF(U533&gt;=FİLTRE!$M$5,1,0)))</f>
        <v>1</v>
      </c>
      <c r="D533" s="1">
        <f>IF(FİLTRE!$M$6="",9,(IF('SKT LİSTESİ'!P533&lt;=FİLTRE!$M$6,1,0)))</f>
        <v>1</v>
      </c>
      <c r="E533" s="25" t="str">
        <f>IF(I533="","",(COUNTIFS($L$4:L533,L533)))</f>
        <v/>
      </c>
      <c r="F533" s="13">
        <f>IF(OR(B533&lt;&gt;2,C533&lt;&gt;1,D533&lt;&gt;1,H533&lt;&gt;1),0,
COUNTIFS($B$4:B533,2,$C$4:C533,1,$D$4:D533,1,$H$4:H533,1))</f>
        <v>0</v>
      </c>
      <c r="G533" s="26" t="str">
        <f>IF(I533="","",(COUNTIF($E$4:E533,E533)))</f>
        <v/>
      </c>
      <c r="H533" s="1">
        <f>IF(AND(J533="SAYIM",FİLTRE!$H$5="RAFTA",U533&lt;&gt;0),1,0)+
IF(AND(J533="İADE DEPO",FİLTRE!$H$5="İADE DEPO"),1,0)+
IF(FİLTRE!$H$5="TÜMÜ",1,0)+
IF(AND(J533="FİRMA İADE",FİLTRE!$H$5="FİRMA İADE"),1,0)+
IF(AND(J533="İMHA",FİLTRE!$H$5="İMHA"),1,0)</f>
        <v>1</v>
      </c>
      <c r="I533" s="99"/>
      <c r="J533" s="100"/>
      <c r="K533" s="100"/>
      <c r="L533" s="101"/>
      <c r="M533" s="102"/>
      <c r="N533" s="101"/>
      <c r="O533" s="99"/>
      <c r="P533" s="103"/>
      <c r="Q533" s="104"/>
      <c r="R533" s="50"/>
      <c r="S533" s="105"/>
      <c r="T533" s="106"/>
      <c r="U533" s="107"/>
      <c r="V533" s="108"/>
      <c r="W533" s="107"/>
      <c r="X533" s="107"/>
      <c r="AA533" s="107"/>
      <c r="AB533" s="110"/>
      <c r="AC533" s="110"/>
      <c r="AE533" s="105"/>
      <c r="AF533" s="105"/>
      <c r="AR533" s="112"/>
    </row>
    <row r="534" spans="2:44" x14ac:dyDescent="0.25">
      <c r="B534" s="1" t="str">
        <f>IF(I534="","",
(IF(N534=FİLTRE!$H$6,2,0)+IF(FİLTRE!$H$6="TOPLAM",2,0))
)</f>
        <v/>
      </c>
      <c r="C534">
        <f>IF(FİLTRE!$M$5="",9,(IF(U534&gt;=FİLTRE!$M$5,1,0)))</f>
        <v>1</v>
      </c>
      <c r="D534" s="1">
        <f>IF(FİLTRE!$M$6="",9,(IF('SKT LİSTESİ'!P534&lt;=FİLTRE!$M$6,1,0)))</f>
        <v>1</v>
      </c>
      <c r="E534" s="25" t="str">
        <f>IF(I534="","",(COUNTIFS($L$4:L534,L534)))</f>
        <v/>
      </c>
      <c r="F534" s="13">
        <f>IF(OR(B534&lt;&gt;2,C534&lt;&gt;1,D534&lt;&gt;1,H534&lt;&gt;1),0,
COUNTIFS($B$4:B534,2,$C$4:C534,1,$D$4:D534,1,$H$4:H534,1))</f>
        <v>0</v>
      </c>
      <c r="G534" s="26" t="str">
        <f>IF(I534="","",(COUNTIF($E$4:E534,E534)))</f>
        <v/>
      </c>
      <c r="H534" s="1">
        <f>IF(AND(J534="SAYIM",FİLTRE!$H$5="RAFTA",U534&lt;&gt;0),1,0)+
IF(AND(J534="İADE DEPO",FİLTRE!$H$5="İADE DEPO"),1,0)+
IF(FİLTRE!$H$5="TÜMÜ",1,0)+
IF(AND(J534="FİRMA İADE",FİLTRE!$H$5="FİRMA İADE"),1,0)+
IF(AND(J534="İMHA",FİLTRE!$H$5="İMHA"),1,0)</f>
        <v>1</v>
      </c>
      <c r="I534" s="99"/>
      <c r="J534" s="100"/>
      <c r="K534" s="100"/>
      <c r="L534" s="101"/>
      <c r="M534" s="102"/>
      <c r="N534" s="101"/>
      <c r="O534" s="99"/>
      <c r="P534" s="103"/>
      <c r="Q534" s="104"/>
      <c r="R534" s="50"/>
      <c r="S534" s="105"/>
      <c r="T534" s="106"/>
      <c r="U534" s="107"/>
      <c r="V534" s="108"/>
      <c r="W534" s="107"/>
      <c r="X534" s="107"/>
      <c r="AA534" s="107"/>
      <c r="AB534" s="110"/>
      <c r="AC534" s="110"/>
      <c r="AE534" s="105"/>
      <c r="AF534" s="105"/>
      <c r="AR534" s="112"/>
    </row>
    <row r="535" spans="2:44" x14ac:dyDescent="0.25">
      <c r="B535" s="1" t="str">
        <f>IF(I535="","",
(IF(N535=FİLTRE!$H$6,2,0)+IF(FİLTRE!$H$6="TOPLAM",2,0))
)</f>
        <v/>
      </c>
      <c r="C535">
        <f>IF(FİLTRE!$M$5="",9,(IF(U535&gt;=FİLTRE!$M$5,1,0)))</f>
        <v>1</v>
      </c>
      <c r="D535" s="1">
        <f>IF(FİLTRE!$M$6="",9,(IF('SKT LİSTESİ'!P535&lt;=FİLTRE!$M$6,1,0)))</f>
        <v>1</v>
      </c>
      <c r="E535" s="25" t="str">
        <f>IF(I535="","",(COUNTIFS($L$4:L535,L535)))</f>
        <v/>
      </c>
      <c r="F535" s="13">
        <f>IF(OR(B535&lt;&gt;2,C535&lt;&gt;1,D535&lt;&gt;1,H535&lt;&gt;1),0,
COUNTIFS($B$4:B535,2,$C$4:C535,1,$D$4:D535,1,$H$4:H535,1))</f>
        <v>0</v>
      </c>
      <c r="G535" s="26" t="str">
        <f>IF(I535="","",(COUNTIF($E$4:E535,E535)))</f>
        <v/>
      </c>
      <c r="H535" s="1">
        <f>IF(AND(J535="SAYIM",FİLTRE!$H$5="RAFTA",U535&lt;&gt;0),1,0)+
IF(AND(J535="İADE DEPO",FİLTRE!$H$5="İADE DEPO"),1,0)+
IF(FİLTRE!$H$5="TÜMÜ",1,0)+
IF(AND(J535="FİRMA İADE",FİLTRE!$H$5="FİRMA İADE"),1,0)+
IF(AND(J535="İMHA",FİLTRE!$H$5="İMHA"),1,0)</f>
        <v>1</v>
      </c>
      <c r="I535" s="99"/>
      <c r="J535" s="100"/>
      <c r="K535" s="100"/>
      <c r="L535" s="101"/>
      <c r="M535" s="102"/>
      <c r="N535" s="101"/>
      <c r="O535" s="99"/>
      <c r="P535" s="103"/>
      <c r="Q535" s="104"/>
      <c r="R535" s="50"/>
      <c r="S535" s="105"/>
      <c r="T535" s="106"/>
      <c r="U535" s="107"/>
      <c r="V535" s="108"/>
      <c r="W535" s="107"/>
      <c r="X535" s="107"/>
      <c r="AA535" s="107"/>
      <c r="AB535" s="110"/>
      <c r="AC535" s="110"/>
      <c r="AE535" s="105"/>
      <c r="AF535" s="105"/>
      <c r="AR535" s="112"/>
    </row>
    <row r="536" spans="2:44" x14ac:dyDescent="0.25">
      <c r="B536" s="1" t="str">
        <f>IF(I536="","",
(IF(N536=FİLTRE!$H$6,2,0)+IF(FİLTRE!$H$6="TOPLAM",2,0))
)</f>
        <v/>
      </c>
      <c r="C536">
        <f>IF(FİLTRE!$M$5="",9,(IF(U536&gt;=FİLTRE!$M$5,1,0)))</f>
        <v>1</v>
      </c>
      <c r="D536" s="1">
        <f>IF(FİLTRE!$M$6="",9,(IF('SKT LİSTESİ'!P536&lt;=FİLTRE!$M$6,1,0)))</f>
        <v>1</v>
      </c>
      <c r="E536" s="25" t="str">
        <f>IF(I536="","",(COUNTIFS($L$4:L536,L536)))</f>
        <v/>
      </c>
      <c r="F536" s="13">
        <f>IF(OR(B536&lt;&gt;2,C536&lt;&gt;1,D536&lt;&gt;1,H536&lt;&gt;1),0,
COUNTIFS($B$4:B536,2,$C$4:C536,1,$D$4:D536,1,$H$4:H536,1))</f>
        <v>0</v>
      </c>
      <c r="G536" s="26" t="str">
        <f>IF(I536="","",(COUNTIF($E$4:E536,E536)))</f>
        <v/>
      </c>
      <c r="H536" s="1">
        <f>IF(AND(J536="SAYIM",FİLTRE!$H$5="RAFTA",U536&lt;&gt;0),1,0)+
IF(AND(J536="İADE DEPO",FİLTRE!$H$5="İADE DEPO"),1,0)+
IF(FİLTRE!$H$5="TÜMÜ",1,0)+
IF(AND(J536="FİRMA İADE",FİLTRE!$H$5="FİRMA İADE"),1,0)+
IF(AND(J536="İMHA",FİLTRE!$H$5="İMHA"),1,0)</f>
        <v>1</v>
      </c>
      <c r="I536" s="99"/>
      <c r="J536" s="100"/>
      <c r="K536" s="100"/>
      <c r="L536" s="101"/>
      <c r="M536" s="102"/>
      <c r="N536" s="101"/>
      <c r="O536" s="99"/>
      <c r="P536" s="103"/>
      <c r="Q536" s="104"/>
      <c r="R536" s="50"/>
      <c r="S536" s="105"/>
      <c r="T536" s="106"/>
      <c r="U536" s="107"/>
      <c r="V536" s="108"/>
      <c r="W536" s="107"/>
      <c r="X536" s="107"/>
      <c r="AA536" s="107"/>
      <c r="AB536" s="110"/>
      <c r="AC536" s="110"/>
      <c r="AE536" s="105"/>
      <c r="AF536" s="105"/>
      <c r="AR536" s="112"/>
    </row>
    <row r="537" spans="2:44" x14ac:dyDescent="0.25">
      <c r="B537" s="1" t="str">
        <f>IF(I537="","",
(IF(N537=FİLTRE!$H$6,2,0)+IF(FİLTRE!$H$6="TOPLAM",2,0))
)</f>
        <v/>
      </c>
      <c r="C537">
        <f>IF(FİLTRE!$M$5="",9,(IF(U537&gt;=FİLTRE!$M$5,1,0)))</f>
        <v>1</v>
      </c>
      <c r="D537" s="1">
        <f>IF(FİLTRE!$M$6="",9,(IF('SKT LİSTESİ'!P537&lt;=FİLTRE!$M$6,1,0)))</f>
        <v>1</v>
      </c>
      <c r="E537" s="25" t="str">
        <f>IF(I537="","",(COUNTIFS($L$4:L537,L537)))</f>
        <v/>
      </c>
      <c r="F537" s="13">
        <f>IF(OR(B537&lt;&gt;2,C537&lt;&gt;1,D537&lt;&gt;1,H537&lt;&gt;1),0,
COUNTIFS($B$4:B537,2,$C$4:C537,1,$D$4:D537,1,$H$4:H537,1))</f>
        <v>0</v>
      </c>
      <c r="G537" s="26" t="str">
        <f>IF(I537="","",(COUNTIF($E$4:E537,E537)))</f>
        <v/>
      </c>
      <c r="H537" s="1">
        <f>IF(AND(J537="SAYIM",FİLTRE!$H$5="RAFTA",U537&lt;&gt;0),1,0)+
IF(AND(J537="İADE DEPO",FİLTRE!$H$5="İADE DEPO"),1,0)+
IF(FİLTRE!$H$5="TÜMÜ",1,0)+
IF(AND(J537="FİRMA İADE",FİLTRE!$H$5="FİRMA İADE"),1,0)+
IF(AND(J537="İMHA",FİLTRE!$H$5="İMHA"),1,0)</f>
        <v>1</v>
      </c>
      <c r="I537" s="99"/>
      <c r="J537" s="100"/>
      <c r="K537" s="100"/>
      <c r="L537" s="101"/>
      <c r="M537" s="102"/>
      <c r="N537" s="101"/>
      <c r="O537" s="99"/>
      <c r="P537" s="103"/>
      <c r="Q537" s="104"/>
      <c r="R537" s="50"/>
      <c r="S537" s="105"/>
      <c r="T537" s="106"/>
      <c r="U537" s="107"/>
      <c r="V537" s="108"/>
      <c r="W537" s="107"/>
      <c r="X537" s="107"/>
      <c r="AA537" s="107"/>
      <c r="AB537" s="110"/>
      <c r="AC537" s="110"/>
      <c r="AE537" s="105"/>
      <c r="AF537" s="105"/>
      <c r="AR537" s="112"/>
    </row>
    <row r="538" spans="2:44" x14ac:dyDescent="0.25">
      <c r="B538" s="1" t="str">
        <f>IF(I538="","",
(IF(N538=FİLTRE!$H$6,2,0)+IF(FİLTRE!$H$6="TOPLAM",2,0))
)</f>
        <v/>
      </c>
      <c r="C538">
        <f>IF(FİLTRE!$M$5="",9,(IF(U538&gt;=FİLTRE!$M$5,1,0)))</f>
        <v>1</v>
      </c>
      <c r="D538" s="1">
        <f>IF(FİLTRE!$M$6="",9,(IF('SKT LİSTESİ'!P538&lt;=FİLTRE!$M$6,1,0)))</f>
        <v>1</v>
      </c>
      <c r="E538" s="25" t="str">
        <f>IF(I538="","",(COUNTIFS($L$4:L538,L538)))</f>
        <v/>
      </c>
      <c r="F538" s="13">
        <f>IF(OR(B538&lt;&gt;2,C538&lt;&gt;1,D538&lt;&gt;1,H538&lt;&gt;1),0,
COUNTIFS($B$4:B538,2,$C$4:C538,1,$D$4:D538,1,$H$4:H538,1))</f>
        <v>0</v>
      </c>
      <c r="G538" s="26" t="str">
        <f>IF(I538="","",(COUNTIF($E$4:E538,E538)))</f>
        <v/>
      </c>
      <c r="H538" s="1">
        <f>IF(AND(J538="SAYIM",FİLTRE!$H$5="RAFTA",U538&lt;&gt;0),1,0)+
IF(AND(J538="İADE DEPO",FİLTRE!$H$5="İADE DEPO"),1,0)+
IF(FİLTRE!$H$5="TÜMÜ",1,0)+
IF(AND(J538="FİRMA İADE",FİLTRE!$H$5="FİRMA İADE"),1,0)+
IF(AND(J538="İMHA",FİLTRE!$H$5="İMHA"),1,0)</f>
        <v>1</v>
      </c>
      <c r="I538" s="99"/>
      <c r="J538" s="100"/>
      <c r="K538" s="100"/>
      <c r="L538" s="101"/>
      <c r="M538" s="102"/>
      <c r="N538" s="101"/>
      <c r="O538" s="99"/>
      <c r="P538" s="103"/>
      <c r="Q538" s="104"/>
      <c r="R538" s="50"/>
      <c r="S538" s="105"/>
      <c r="T538" s="106"/>
      <c r="U538" s="107"/>
      <c r="V538" s="108"/>
      <c r="W538" s="107"/>
      <c r="X538" s="107"/>
      <c r="AA538" s="107"/>
      <c r="AB538" s="110"/>
      <c r="AC538" s="110"/>
      <c r="AE538" s="105"/>
      <c r="AF538" s="105"/>
      <c r="AR538" s="112"/>
    </row>
    <row r="539" spans="2:44" x14ac:dyDescent="0.25">
      <c r="B539" s="1" t="str">
        <f>IF(I539="","",
(IF(N539=FİLTRE!$H$6,2,0)+IF(FİLTRE!$H$6="TOPLAM",2,0))
)</f>
        <v/>
      </c>
      <c r="C539">
        <f>IF(FİLTRE!$M$5="",9,(IF(U539&gt;=FİLTRE!$M$5,1,0)))</f>
        <v>1</v>
      </c>
      <c r="D539" s="1">
        <f>IF(FİLTRE!$M$6="",9,(IF('SKT LİSTESİ'!P539&lt;=FİLTRE!$M$6,1,0)))</f>
        <v>1</v>
      </c>
      <c r="E539" s="25" t="str">
        <f>IF(I539="","",(COUNTIFS($L$4:L539,L539)))</f>
        <v/>
      </c>
      <c r="F539" s="13">
        <f>IF(OR(B539&lt;&gt;2,C539&lt;&gt;1,D539&lt;&gt;1,H539&lt;&gt;1),0,
COUNTIFS($B$4:B539,2,$C$4:C539,1,$D$4:D539,1,$H$4:H539,1))</f>
        <v>0</v>
      </c>
      <c r="G539" s="26" t="str">
        <f>IF(I539="","",(COUNTIF($E$4:E539,E539)))</f>
        <v/>
      </c>
      <c r="H539" s="1">
        <f>IF(AND(J539="SAYIM",FİLTRE!$H$5="RAFTA",U539&lt;&gt;0),1,0)+
IF(AND(J539="İADE DEPO",FİLTRE!$H$5="İADE DEPO"),1,0)+
IF(FİLTRE!$H$5="TÜMÜ",1,0)+
IF(AND(J539="FİRMA İADE",FİLTRE!$H$5="FİRMA İADE"),1,0)+
IF(AND(J539="İMHA",FİLTRE!$H$5="İMHA"),1,0)</f>
        <v>1</v>
      </c>
      <c r="I539" s="99"/>
      <c r="J539" s="100"/>
      <c r="K539" s="100"/>
      <c r="L539" s="101"/>
      <c r="M539" s="102"/>
      <c r="N539" s="101"/>
      <c r="O539" s="99"/>
      <c r="P539" s="103"/>
      <c r="Q539" s="104"/>
      <c r="R539" s="50"/>
      <c r="S539" s="105"/>
      <c r="T539" s="106"/>
      <c r="U539" s="107"/>
      <c r="V539" s="108"/>
      <c r="W539" s="107"/>
      <c r="X539" s="107"/>
      <c r="AA539" s="107"/>
      <c r="AB539" s="110"/>
      <c r="AC539" s="110"/>
      <c r="AE539" s="105"/>
      <c r="AF539" s="105"/>
      <c r="AR539" s="112"/>
    </row>
    <row r="540" spans="2:44" x14ac:dyDescent="0.25">
      <c r="B540" s="1" t="str">
        <f>IF(I540="","",
(IF(N540=FİLTRE!$H$6,2,0)+IF(FİLTRE!$H$6="TOPLAM",2,0))
)</f>
        <v/>
      </c>
      <c r="C540">
        <f>IF(FİLTRE!$M$5="",9,(IF(U540&gt;=FİLTRE!$M$5,1,0)))</f>
        <v>1</v>
      </c>
      <c r="D540" s="1">
        <f>IF(FİLTRE!$M$6="",9,(IF('SKT LİSTESİ'!P540&lt;=FİLTRE!$M$6,1,0)))</f>
        <v>1</v>
      </c>
      <c r="E540" s="25" t="str">
        <f>IF(I540="","",(COUNTIFS($L$4:L540,L540)))</f>
        <v/>
      </c>
      <c r="F540" s="13">
        <f>IF(OR(B540&lt;&gt;2,C540&lt;&gt;1,D540&lt;&gt;1,H540&lt;&gt;1),0,
COUNTIFS($B$4:B540,2,$C$4:C540,1,$D$4:D540,1,$H$4:H540,1))</f>
        <v>0</v>
      </c>
      <c r="G540" s="26" t="str">
        <f>IF(I540="","",(COUNTIF($E$4:E540,E540)))</f>
        <v/>
      </c>
      <c r="H540" s="1">
        <f>IF(AND(J540="SAYIM",FİLTRE!$H$5="RAFTA",U540&lt;&gt;0),1,0)+
IF(AND(J540="İADE DEPO",FİLTRE!$H$5="İADE DEPO"),1,0)+
IF(FİLTRE!$H$5="TÜMÜ",1,0)+
IF(AND(J540="FİRMA İADE",FİLTRE!$H$5="FİRMA İADE"),1,0)+
IF(AND(J540="İMHA",FİLTRE!$H$5="İMHA"),1,0)</f>
        <v>1</v>
      </c>
      <c r="I540" s="99"/>
      <c r="J540" s="100"/>
      <c r="K540" s="100"/>
      <c r="L540" s="101"/>
      <c r="M540" s="102"/>
      <c r="N540" s="101"/>
      <c r="O540" s="99"/>
      <c r="P540" s="103"/>
      <c r="Q540" s="104"/>
      <c r="R540" s="50"/>
      <c r="S540" s="105"/>
      <c r="T540" s="106"/>
      <c r="U540" s="107"/>
      <c r="V540" s="108"/>
      <c r="W540" s="107"/>
      <c r="X540" s="107"/>
      <c r="AA540" s="107"/>
      <c r="AB540" s="110"/>
      <c r="AC540" s="110"/>
      <c r="AE540" s="105"/>
      <c r="AF540" s="105"/>
      <c r="AR540" s="112"/>
    </row>
    <row r="541" spans="2:44" x14ac:dyDescent="0.25">
      <c r="B541" s="1" t="str">
        <f>IF(I541="","",
(IF(N541=FİLTRE!$H$6,2,0)+IF(FİLTRE!$H$6="TOPLAM",2,0))
)</f>
        <v/>
      </c>
      <c r="C541">
        <f>IF(FİLTRE!$M$5="",9,(IF(U541&gt;=FİLTRE!$M$5,1,0)))</f>
        <v>1</v>
      </c>
      <c r="D541" s="1">
        <f>IF(FİLTRE!$M$6="",9,(IF('SKT LİSTESİ'!P541&lt;=FİLTRE!$M$6,1,0)))</f>
        <v>1</v>
      </c>
      <c r="E541" s="25" t="str">
        <f>IF(I541="","",(COUNTIFS($L$4:L541,L541)))</f>
        <v/>
      </c>
      <c r="F541" s="13">
        <f>IF(OR(B541&lt;&gt;2,C541&lt;&gt;1,D541&lt;&gt;1,H541&lt;&gt;1),0,
COUNTIFS($B$4:B541,2,$C$4:C541,1,$D$4:D541,1,$H$4:H541,1))</f>
        <v>0</v>
      </c>
      <c r="G541" s="26" t="str">
        <f>IF(I541="","",(COUNTIF($E$4:E541,E541)))</f>
        <v/>
      </c>
      <c r="H541" s="1">
        <f>IF(AND(J541="SAYIM",FİLTRE!$H$5="RAFTA",U541&lt;&gt;0),1,0)+
IF(AND(J541="İADE DEPO",FİLTRE!$H$5="İADE DEPO"),1,0)+
IF(FİLTRE!$H$5="TÜMÜ",1,0)+
IF(AND(J541="FİRMA İADE",FİLTRE!$H$5="FİRMA İADE"),1,0)+
IF(AND(J541="İMHA",FİLTRE!$H$5="İMHA"),1,0)</f>
        <v>1</v>
      </c>
      <c r="I541" s="99"/>
      <c r="J541" s="100"/>
      <c r="K541" s="100"/>
      <c r="L541" s="101"/>
      <c r="M541" s="102"/>
      <c r="N541" s="101"/>
      <c r="O541" s="99"/>
      <c r="P541" s="103"/>
      <c r="Q541" s="104"/>
      <c r="R541" s="50"/>
      <c r="S541" s="105"/>
      <c r="T541" s="106"/>
      <c r="U541" s="107"/>
      <c r="V541" s="108"/>
      <c r="W541" s="107"/>
      <c r="X541" s="107"/>
      <c r="AA541" s="107"/>
      <c r="AB541" s="110"/>
      <c r="AC541" s="110"/>
      <c r="AE541" s="105"/>
      <c r="AF541" s="105"/>
      <c r="AR541" s="112"/>
    </row>
    <row r="542" spans="2:44" x14ac:dyDescent="0.25">
      <c r="B542" s="1" t="str">
        <f>IF(I542="","",
(IF(N542=FİLTRE!$H$6,2,0)+IF(FİLTRE!$H$6="TOPLAM",2,0))
)</f>
        <v/>
      </c>
      <c r="C542">
        <f>IF(FİLTRE!$M$5="",9,(IF(U542&gt;=FİLTRE!$M$5,1,0)))</f>
        <v>1</v>
      </c>
      <c r="D542" s="1">
        <f>IF(FİLTRE!$M$6="",9,(IF('SKT LİSTESİ'!P542&lt;=FİLTRE!$M$6,1,0)))</f>
        <v>1</v>
      </c>
      <c r="E542" s="25" t="str">
        <f>IF(I542="","",(COUNTIFS($L$4:L542,L542)))</f>
        <v/>
      </c>
      <c r="F542" s="13">
        <f>IF(OR(B542&lt;&gt;2,C542&lt;&gt;1,D542&lt;&gt;1,H542&lt;&gt;1),0,
COUNTIFS($B$4:B542,2,$C$4:C542,1,$D$4:D542,1,$H$4:H542,1))</f>
        <v>0</v>
      </c>
      <c r="G542" s="26" t="str">
        <f>IF(I542="","",(COUNTIF($E$4:E542,E542)))</f>
        <v/>
      </c>
      <c r="H542" s="1">
        <f>IF(AND(J542="SAYIM",FİLTRE!$H$5="RAFTA",U542&lt;&gt;0),1,0)+
IF(AND(J542="İADE DEPO",FİLTRE!$H$5="İADE DEPO"),1,0)+
IF(FİLTRE!$H$5="TÜMÜ",1,0)+
IF(AND(J542="FİRMA İADE",FİLTRE!$H$5="FİRMA İADE"),1,0)+
IF(AND(J542="İMHA",FİLTRE!$H$5="İMHA"),1,0)</f>
        <v>1</v>
      </c>
      <c r="I542" s="99"/>
      <c r="J542" s="100"/>
      <c r="K542" s="100"/>
      <c r="L542" s="101"/>
      <c r="M542" s="102"/>
      <c r="N542" s="101"/>
      <c r="O542" s="99"/>
      <c r="P542" s="103"/>
      <c r="Q542" s="104"/>
      <c r="R542" s="50"/>
      <c r="S542" s="105"/>
      <c r="T542" s="106"/>
      <c r="U542" s="107"/>
      <c r="V542" s="108"/>
      <c r="W542" s="107"/>
      <c r="X542" s="107"/>
      <c r="AA542" s="107"/>
      <c r="AB542" s="110"/>
      <c r="AC542" s="110"/>
      <c r="AE542" s="105"/>
      <c r="AF542" s="105"/>
      <c r="AR542" s="112"/>
    </row>
    <row r="543" spans="2:44" x14ac:dyDescent="0.25">
      <c r="B543" s="1" t="str">
        <f>IF(I543="","",
(IF(N543=FİLTRE!$H$6,2,0)+IF(FİLTRE!$H$6="TOPLAM",2,0))
)</f>
        <v/>
      </c>
      <c r="C543">
        <f>IF(FİLTRE!$M$5="",9,(IF(U543&gt;=FİLTRE!$M$5,1,0)))</f>
        <v>1</v>
      </c>
      <c r="D543" s="1">
        <f>IF(FİLTRE!$M$6="",9,(IF('SKT LİSTESİ'!P543&lt;=FİLTRE!$M$6,1,0)))</f>
        <v>1</v>
      </c>
      <c r="E543" s="25" t="str">
        <f>IF(I543="","",(COUNTIFS($L$4:L543,L543)))</f>
        <v/>
      </c>
      <c r="F543" s="13">
        <f>IF(OR(B543&lt;&gt;2,C543&lt;&gt;1,D543&lt;&gt;1,H543&lt;&gt;1),0,
COUNTIFS($B$4:B543,2,$C$4:C543,1,$D$4:D543,1,$H$4:H543,1))</f>
        <v>0</v>
      </c>
      <c r="G543" s="26" t="str">
        <f>IF(I543="","",(COUNTIF($E$4:E543,E543)))</f>
        <v/>
      </c>
      <c r="H543" s="1">
        <f>IF(AND(J543="SAYIM",FİLTRE!$H$5="RAFTA",U543&lt;&gt;0),1,0)+
IF(AND(J543="İADE DEPO",FİLTRE!$H$5="İADE DEPO"),1,0)+
IF(FİLTRE!$H$5="TÜMÜ",1,0)+
IF(AND(J543="FİRMA İADE",FİLTRE!$H$5="FİRMA İADE"),1,0)+
IF(AND(J543="İMHA",FİLTRE!$H$5="İMHA"),1,0)</f>
        <v>1</v>
      </c>
      <c r="I543" s="99"/>
      <c r="J543" s="100"/>
      <c r="K543" s="100"/>
      <c r="L543" s="101"/>
      <c r="M543" s="102"/>
      <c r="N543" s="101"/>
      <c r="O543" s="99"/>
      <c r="P543" s="103"/>
      <c r="Q543" s="104"/>
      <c r="R543" s="50"/>
      <c r="S543" s="105"/>
      <c r="T543" s="106"/>
      <c r="U543" s="107"/>
      <c r="V543" s="108"/>
      <c r="W543" s="107"/>
      <c r="X543" s="107"/>
      <c r="AA543" s="107"/>
      <c r="AB543" s="110"/>
      <c r="AC543" s="110"/>
      <c r="AE543" s="105"/>
      <c r="AF543" s="105"/>
      <c r="AR543" s="112"/>
    </row>
    <row r="544" spans="2:44" x14ac:dyDescent="0.25">
      <c r="B544" s="1" t="str">
        <f>IF(I544="","",
(IF(N544=FİLTRE!$H$6,2,0)+IF(FİLTRE!$H$6="TOPLAM",2,0))
)</f>
        <v/>
      </c>
      <c r="C544">
        <f>IF(FİLTRE!$M$5="",9,(IF(U544&gt;=FİLTRE!$M$5,1,0)))</f>
        <v>1</v>
      </c>
      <c r="D544" s="1">
        <f>IF(FİLTRE!$M$6="",9,(IF('SKT LİSTESİ'!P544&lt;=FİLTRE!$M$6,1,0)))</f>
        <v>1</v>
      </c>
      <c r="E544" s="25" t="str">
        <f>IF(I544="","",(COUNTIFS($L$4:L544,L544)))</f>
        <v/>
      </c>
      <c r="F544" s="13">
        <f>IF(OR(B544&lt;&gt;2,C544&lt;&gt;1,D544&lt;&gt;1,H544&lt;&gt;1),0,
COUNTIFS($B$4:B544,2,$C$4:C544,1,$D$4:D544,1,$H$4:H544,1))</f>
        <v>0</v>
      </c>
      <c r="G544" s="26" t="str">
        <f>IF(I544="","",(COUNTIF($E$4:E544,E544)))</f>
        <v/>
      </c>
      <c r="H544" s="1">
        <f>IF(AND(J544="SAYIM",FİLTRE!$H$5="RAFTA",U544&lt;&gt;0),1,0)+
IF(AND(J544="İADE DEPO",FİLTRE!$H$5="İADE DEPO"),1,0)+
IF(FİLTRE!$H$5="TÜMÜ",1,0)+
IF(AND(J544="FİRMA İADE",FİLTRE!$H$5="FİRMA İADE"),1,0)+
IF(AND(J544="İMHA",FİLTRE!$H$5="İMHA"),1,0)</f>
        <v>1</v>
      </c>
      <c r="I544" s="99"/>
      <c r="J544" s="100"/>
      <c r="K544" s="100"/>
      <c r="L544" s="101"/>
      <c r="M544" s="102"/>
      <c r="N544" s="101"/>
      <c r="O544" s="99"/>
      <c r="P544" s="103"/>
      <c r="Q544" s="104"/>
      <c r="R544" s="50"/>
      <c r="S544" s="105"/>
      <c r="T544" s="106"/>
      <c r="U544" s="107"/>
      <c r="V544" s="108"/>
      <c r="W544" s="107"/>
      <c r="X544" s="107"/>
      <c r="AA544" s="107"/>
      <c r="AB544" s="110"/>
      <c r="AC544" s="110"/>
      <c r="AE544" s="105"/>
      <c r="AF544" s="105"/>
      <c r="AR544" s="112"/>
    </row>
    <row r="545" spans="2:44" x14ac:dyDescent="0.25">
      <c r="B545" s="1" t="str">
        <f>IF(I545="","",
(IF(N545=FİLTRE!$H$6,2,0)+IF(FİLTRE!$H$6="TOPLAM",2,0))
)</f>
        <v/>
      </c>
      <c r="C545">
        <f>IF(FİLTRE!$M$5="",9,(IF(U545&gt;=FİLTRE!$M$5,1,0)))</f>
        <v>1</v>
      </c>
      <c r="D545" s="1">
        <f>IF(FİLTRE!$M$6="",9,(IF('SKT LİSTESİ'!P545&lt;=FİLTRE!$M$6,1,0)))</f>
        <v>1</v>
      </c>
      <c r="E545" s="25" t="str">
        <f>IF(I545="","",(COUNTIFS($L$4:L545,L545)))</f>
        <v/>
      </c>
      <c r="F545" s="13">
        <f>IF(OR(B545&lt;&gt;2,C545&lt;&gt;1,D545&lt;&gt;1,H545&lt;&gt;1),0,
COUNTIFS($B$4:B545,2,$C$4:C545,1,$D$4:D545,1,$H$4:H545,1))</f>
        <v>0</v>
      </c>
      <c r="G545" s="26" t="str">
        <f>IF(I545="","",(COUNTIF($E$4:E545,E545)))</f>
        <v/>
      </c>
      <c r="H545" s="1">
        <f>IF(AND(J545="SAYIM",FİLTRE!$H$5="RAFTA",U545&lt;&gt;0),1,0)+
IF(AND(J545="İADE DEPO",FİLTRE!$H$5="İADE DEPO"),1,0)+
IF(FİLTRE!$H$5="TÜMÜ",1,0)+
IF(AND(J545="FİRMA İADE",FİLTRE!$H$5="FİRMA İADE"),1,0)+
IF(AND(J545="İMHA",FİLTRE!$H$5="İMHA"),1,0)</f>
        <v>1</v>
      </c>
      <c r="I545" s="99"/>
      <c r="J545" s="100"/>
      <c r="K545" s="100"/>
      <c r="L545" s="101"/>
      <c r="M545" s="102"/>
      <c r="N545" s="101"/>
      <c r="O545" s="99"/>
      <c r="P545" s="103"/>
      <c r="Q545" s="104"/>
      <c r="R545" s="50"/>
      <c r="S545" s="105"/>
      <c r="T545" s="106"/>
      <c r="U545" s="107"/>
      <c r="V545" s="108"/>
      <c r="W545" s="107"/>
      <c r="X545" s="107"/>
      <c r="AA545" s="107"/>
      <c r="AB545" s="110"/>
      <c r="AC545" s="110"/>
      <c r="AE545" s="105"/>
      <c r="AF545" s="105"/>
      <c r="AR545" s="112"/>
    </row>
    <row r="546" spans="2:44" x14ac:dyDescent="0.25">
      <c r="B546" s="1" t="str">
        <f>IF(I546="","",
(IF(N546=FİLTRE!$H$6,2,0)+IF(FİLTRE!$H$6="TOPLAM",2,0))
)</f>
        <v/>
      </c>
      <c r="C546">
        <f>IF(FİLTRE!$M$5="",9,(IF(U546&gt;=FİLTRE!$M$5,1,0)))</f>
        <v>1</v>
      </c>
      <c r="D546" s="1">
        <f>IF(FİLTRE!$M$6="",9,(IF('SKT LİSTESİ'!P546&lt;=FİLTRE!$M$6,1,0)))</f>
        <v>1</v>
      </c>
      <c r="E546" s="25" t="str">
        <f>IF(I546="","",(COUNTIFS($L$4:L546,L546)))</f>
        <v/>
      </c>
      <c r="F546" s="13">
        <f>IF(OR(B546&lt;&gt;2,C546&lt;&gt;1,D546&lt;&gt;1,H546&lt;&gt;1),0,
COUNTIFS($B$4:B546,2,$C$4:C546,1,$D$4:D546,1,$H$4:H546,1))</f>
        <v>0</v>
      </c>
      <c r="G546" s="26" t="str">
        <f>IF(I546="","",(COUNTIF($E$4:E546,E546)))</f>
        <v/>
      </c>
      <c r="H546" s="1">
        <f>IF(AND(J546="SAYIM",FİLTRE!$H$5="RAFTA",U546&lt;&gt;0),1,0)+
IF(AND(J546="İADE DEPO",FİLTRE!$H$5="İADE DEPO"),1,0)+
IF(FİLTRE!$H$5="TÜMÜ",1,0)+
IF(AND(J546="FİRMA İADE",FİLTRE!$H$5="FİRMA İADE"),1,0)+
IF(AND(J546="İMHA",FİLTRE!$H$5="İMHA"),1,0)</f>
        <v>1</v>
      </c>
      <c r="I546" s="99"/>
      <c r="J546" s="100"/>
      <c r="K546" s="100"/>
      <c r="L546" s="101"/>
      <c r="M546" s="102"/>
      <c r="N546" s="101"/>
      <c r="O546" s="99"/>
      <c r="P546" s="103"/>
      <c r="Q546" s="104"/>
      <c r="R546" s="50"/>
      <c r="S546" s="105"/>
      <c r="T546" s="106"/>
      <c r="U546" s="107"/>
      <c r="V546" s="108"/>
      <c r="W546" s="107"/>
      <c r="X546" s="107"/>
      <c r="AA546" s="107"/>
      <c r="AB546" s="110"/>
      <c r="AC546" s="110"/>
      <c r="AE546" s="105"/>
      <c r="AF546" s="105"/>
      <c r="AR546" s="112"/>
    </row>
    <row r="547" spans="2:44" x14ac:dyDescent="0.25">
      <c r="B547" s="1" t="str">
        <f>IF(I547="","",
(IF(N547=FİLTRE!$H$6,2,0)+IF(FİLTRE!$H$6="TOPLAM",2,0))
)</f>
        <v/>
      </c>
      <c r="C547">
        <f>IF(FİLTRE!$M$5="",9,(IF(U547&gt;=FİLTRE!$M$5,1,0)))</f>
        <v>1</v>
      </c>
      <c r="D547" s="1">
        <f>IF(FİLTRE!$M$6="",9,(IF('SKT LİSTESİ'!P547&lt;=FİLTRE!$M$6,1,0)))</f>
        <v>1</v>
      </c>
      <c r="E547" s="25" t="str">
        <f>IF(I547="","",(COUNTIFS($L$4:L547,L547)))</f>
        <v/>
      </c>
      <c r="F547" s="13">
        <f>IF(OR(B547&lt;&gt;2,C547&lt;&gt;1,D547&lt;&gt;1,H547&lt;&gt;1),0,
COUNTIFS($B$4:B547,2,$C$4:C547,1,$D$4:D547,1,$H$4:H547,1))</f>
        <v>0</v>
      </c>
      <c r="G547" s="26" t="str">
        <f>IF(I547="","",(COUNTIF($E$4:E547,E547)))</f>
        <v/>
      </c>
      <c r="H547" s="1">
        <f>IF(AND(J547="SAYIM",FİLTRE!$H$5="RAFTA",U547&lt;&gt;0),1,0)+
IF(AND(J547="İADE DEPO",FİLTRE!$H$5="İADE DEPO"),1,0)+
IF(FİLTRE!$H$5="TÜMÜ",1,0)+
IF(AND(J547="FİRMA İADE",FİLTRE!$H$5="FİRMA İADE"),1,0)+
IF(AND(J547="İMHA",FİLTRE!$H$5="İMHA"),1,0)</f>
        <v>1</v>
      </c>
      <c r="I547" s="99"/>
      <c r="J547" s="100"/>
      <c r="K547" s="100"/>
      <c r="L547" s="101"/>
      <c r="M547" s="102"/>
      <c r="N547" s="101"/>
      <c r="O547" s="99"/>
      <c r="P547" s="103"/>
      <c r="Q547" s="104"/>
      <c r="R547" s="50"/>
      <c r="S547" s="105"/>
      <c r="T547" s="106"/>
      <c r="U547" s="107"/>
      <c r="V547" s="108"/>
      <c r="W547" s="107"/>
      <c r="X547" s="107"/>
      <c r="AA547" s="107"/>
      <c r="AB547" s="110"/>
      <c r="AC547" s="110"/>
      <c r="AE547" s="105"/>
      <c r="AF547" s="105"/>
      <c r="AR547" s="112"/>
    </row>
    <row r="548" spans="2:44" x14ac:dyDescent="0.25">
      <c r="B548" s="1" t="str">
        <f>IF(I548="","",
(IF(N548=FİLTRE!$H$6,2,0)+IF(FİLTRE!$H$6="TOPLAM",2,0))
)</f>
        <v/>
      </c>
      <c r="C548">
        <f>IF(FİLTRE!$M$5="",9,(IF(U548&gt;=FİLTRE!$M$5,1,0)))</f>
        <v>1</v>
      </c>
      <c r="D548" s="1">
        <f>IF(FİLTRE!$M$6="",9,(IF('SKT LİSTESİ'!P548&lt;=FİLTRE!$M$6,1,0)))</f>
        <v>1</v>
      </c>
      <c r="E548" s="25" t="str">
        <f>IF(I548="","",(COUNTIFS($L$4:L548,L548)))</f>
        <v/>
      </c>
      <c r="F548" s="13">
        <f>IF(OR(B548&lt;&gt;2,C548&lt;&gt;1,D548&lt;&gt;1,H548&lt;&gt;1),0,
COUNTIFS($B$4:B548,2,$C$4:C548,1,$D$4:D548,1,$H$4:H548,1))</f>
        <v>0</v>
      </c>
      <c r="G548" s="26" t="str">
        <f>IF(I548="","",(COUNTIF($E$4:E548,E548)))</f>
        <v/>
      </c>
      <c r="H548" s="1">
        <f>IF(AND(J548="SAYIM",FİLTRE!$H$5="RAFTA",U548&lt;&gt;0),1,0)+
IF(AND(J548="İADE DEPO",FİLTRE!$H$5="İADE DEPO"),1,0)+
IF(FİLTRE!$H$5="TÜMÜ",1,0)+
IF(AND(J548="FİRMA İADE",FİLTRE!$H$5="FİRMA İADE"),1,0)+
IF(AND(J548="İMHA",FİLTRE!$H$5="İMHA"),1,0)</f>
        <v>1</v>
      </c>
      <c r="I548" s="99"/>
      <c r="J548" s="100"/>
      <c r="K548" s="100"/>
      <c r="L548" s="101"/>
      <c r="M548" s="102"/>
      <c r="N548" s="101"/>
      <c r="O548" s="99"/>
      <c r="P548" s="103"/>
      <c r="Q548" s="104"/>
      <c r="R548" s="50"/>
      <c r="S548" s="105"/>
      <c r="T548" s="106"/>
      <c r="U548" s="107"/>
      <c r="V548" s="108"/>
      <c r="W548" s="107"/>
      <c r="X548" s="107"/>
      <c r="AA548" s="107"/>
      <c r="AB548" s="110"/>
      <c r="AC548" s="110"/>
      <c r="AE548" s="105"/>
      <c r="AF548" s="105"/>
      <c r="AR548" s="112"/>
    </row>
    <row r="549" spans="2:44" x14ac:dyDescent="0.25">
      <c r="B549" s="1" t="str">
        <f>IF(I549="","",
(IF(N549=FİLTRE!$H$6,2,0)+IF(FİLTRE!$H$6="TOPLAM",2,0))
)</f>
        <v/>
      </c>
      <c r="C549">
        <f>IF(FİLTRE!$M$5="",9,(IF(U549&gt;=FİLTRE!$M$5,1,0)))</f>
        <v>1</v>
      </c>
      <c r="D549" s="1">
        <f>IF(FİLTRE!$M$6="",9,(IF('SKT LİSTESİ'!P549&lt;=FİLTRE!$M$6,1,0)))</f>
        <v>1</v>
      </c>
      <c r="E549" s="25" t="str">
        <f>IF(I549="","",(COUNTIFS($L$4:L549,L549)))</f>
        <v/>
      </c>
      <c r="F549" s="13">
        <f>IF(OR(B549&lt;&gt;2,C549&lt;&gt;1,D549&lt;&gt;1,H549&lt;&gt;1),0,
COUNTIFS($B$4:B549,2,$C$4:C549,1,$D$4:D549,1,$H$4:H549,1))</f>
        <v>0</v>
      </c>
      <c r="G549" s="26" t="str">
        <f>IF(I549="","",(COUNTIF($E$4:E549,E549)))</f>
        <v/>
      </c>
      <c r="H549" s="1">
        <f>IF(AND(J549="SAYIM",FİLTRE!$H$5="RAFTA",U549&lt;&gt;0),1,0)+
IF(AND(J549="İADE DEPO",FİLTRE!$H$5="İADE DEPO"),1,0)+
IF(FİLTRE!$H$5="TÜMÜ",1,0)+
IF(AND(J549="FİRMA İADE",FİLTRE!$H$5="FİRMA İADE"),1,0)+
IF(AND(J549="İMHA",FİLTRE!$H$5="İMHA"),1,0)</f>
        <v>1</v>
      </c>
      <c r="I549" s="99"/>
      <c r="J549" s="100"/>
      <c r="K549" s="100"/>
      <c r="L549" s="101"/>
      <c r="M549" s="102"/>
      <c r="N549" s="101"/>
      <c r="O549" s="99"/>
      <c r="P549" s="103"/>
      <c r="Q549" s="104"/>
      <c r="R549" s="50"/>
      <c r="S549" s="105"/>
      <c r="T549" s="106"/>
      <c r="U549" s="107"/>
      <c r="V549" s="108"/>
      <c r="W549" s="107"/>
      <c r="X549" s="107"/>
      <c r="AA549" s="107"/>
      <c r="AB549" s="110"/>
      <c r="AC549" s="110"/>
      <c r="AE549" s="105"/>
      <c r="AF549" s="105"/>
      <c r="AR549" s="112"/>
    </row>
    <row r="550" spans="2:44" x14ac:dyDescent="0.25">
      <c r="B550" s="1" t="str">
        <f>IF(I550="","",
(IF(N550=FİLTRE!$H$6,2,0)+IF(FİLTRE!$H$6="TOPLAM",2,0))
)</f>
        <v/>
      </c>
      <c r="C550">
        <f>IF(FİLTRE!$M$5="",9,(IF(U550&gt;=FİLTRE!$M$5,1,0)))</f>
        <v>1</v>
      </c>
      <c r="D550" s="1">
        <f>IF(FİLTRE!$M$6="",9,(IF('SKT LİSTESİ'!P550&lt;=FİLTRE!$M$6,1,0)))</f>
        <v>1</v>
      </c>
      <c r="E550" s="25" t="str">
        <f>IF(I550="","",(COUNTIFS($L$4:L550,L550)))</f>
        <v/>
      </c>
      <c r="F550" s="13">
        <f>IF(OR(B550&lt;&gt;2,C550&lt;&gt;1,D550&lt;&gt;1,H550&lt;&gt;1),0,
COUNTIFS($B$4:B550,2,$C$4:C550,1,$D$4:D550,1,$H$4:H550,1))</f>
        <v>0</v>
      </c>
      <c r="G550" s="26" t="str">
        <f>IF(I550="","",(COUNTIF($E$4:E550,E550)))</f>
        <v/>
      </c>
      <c r="H550" s="1">
        <f>IF(AND(J550="SAYIM",FİLTRE!$H$5="RAFTA",U550&lt;&gt;0),1,0)+
IF(AND(J550="İADE DEPO",FİLTRE!$H$5="İADE DEPO"),1,0)+
IF(FİLTRE!$H$5="TÜMÜ",1,0)+
IF(AND(J550="FİRMA İADE",FİLTRE!$H$5="FİRMA İADE"),1,0)+
IF(AND(J550="İMHA",FİLTRE!$H$5="İMHA"),1,0)</f>
        <v>1</v>
      </c>
      <c r="I550" s="99"/>
      <c r="J550" s="100"/>
      <c r="K550" s="100"/>
      <c r="L550" s="101"/>
      <c r="M550" s="102"/>
      <c r="N550" s="101"/>
      <c r="O550" s="99"/>
      <c r="P550" s="103"/>
      <c r="Q550" s="104"/>
      <c r="R550" s="50"/>
      <c r="S550" s="105"/>
      <c r="T550" s="106"/>
      <c r="U550" s="107"/>
      <c r="V550" s="108"/>
      <c r="W550" s="107"/>
      <c r="X550" s="107"/>
      <c r="AA550" s="107"/>
      <c r="AB550" s="110"/>
      <c r="AC550" s="110"/>
      <c r="AE550" s="105"/>
      <c r="AF550" s="105"/>
      <c r="AR550" s="112"/>
    </row>
    <row r="551" spans="2:44" x14ac:dyDescent="0.25">
      <c r="B551" s="1" t="str">
        <f>IF(I551="","",
(IF(N551=FİLTRE!$H$6,2,0)+IF(FİLTRE!$H$6="TOPLAM",2,0))
)</f>
        <v/>
      </c>
      <c r="C551">
        <f>IF(FİLTRE!$M$5="",9,(IF(U551&gt;=FİLTRE!$M$5,1,0)))</f>
        <v>1</v>
      </c>
      <c r="D551" s="1">
        <f>IF(FİLTRE!$M$6="",9,(IF('SKT LİSTESİ'!P551&lt;=FİLTRE!$M$6,1,0)))</f>
        <v>1</v>
      </c>
      <c r="E551" s="25" t="str">
        <f>IF(I551="","",(COUNTIFS($L$4:L551,L551)))</f>
        <v/>
      </c>
      <c r="F551" s="13">
        <f>IF(OR(B551&lt;&gt;2,C551&lt;&gt;1,D551&lt;&gt;1,H551&lt;&gt;1),0,
COUNTIFS($B$4:B551,2,$C$4:C551,1,$D$4:D551,1,$H$4:H551,1))</f>
        <v>0</v>
      </c>
      <c r="G551" s="26" t="str">
        <f>IF(I551="","",(COUNTIF($E$4:E551,E551)))</f>
        <v/>
      </c>
      <c r="H551" s="1">
        <f>IF(AND(J551="SAYIM",FİLTRE!$H$5="RAFTA",U551&lt;&gt;0),1,0)+
IF(AND(J551="İADE DEPO",FİLTRE!$H$5="İADE DEPO"),1,0)+
IF(FİLTRE!$H$5="TÜMÜ",1,0)+
IF(AND(J551="FİRMA İADE",FİLTRE!$H$5="FİRMA İADE"),1,0)+
IF(AND(J551="İMHA",FİLTRE!$H$5="İMHA"),1,0)</f>
        <v>1</v>
      </c>
      <c r="I551" s="99"/>
      <c r="J551" s="100"/>
      <c r="K551" s="100"/>
      <c r="L551" s="101"/>
      <c r="M551" s="102"/>
      <c r="N551" s="101"/>
      <c r="O551" s="99"/>
      <c r="P551" s="103"/>
      <c r="Q551" s="104"/>
      <c r="R551" s="50"/>
      <c r="S551" s="105"/>
      <c r="T551" s="106"/>
      <c r="U551" s="107"/>
      <c r="V551" s="108"/>
      <c r="W551" s="107"/>
      <c r="X551" s="107"/>
      <c r="AA551" s="107"/>
      <c r="AB551" s="110"/>
      <c r="AC551" s="110"/>
      <c r="AE551" s="105"/>
      <c r="AF551" s="105"/>
      <c r="AR551" s="112"/>
    </row>
    <row r="552" spans="2:44" x14ac:dyDescent="0.25">
      <c r="B552" s="1" t="str">
        <f>IF(I552="","",
(IF(N552=FİLTRE!$H$6,2,0)+IF(FİLTRE!$H$6="TOPLAM",2,0))
)</f>
        <v/>
      </c>
      <c r="C552">
        <f>IF(FİLTRE!$M$5="",9,(IF(U552&gt;=FİLTRE!$M$5,1,0)))</f>
        <v>1</v>
      </c>
      <c r="D552" s="1">
        <f>IF(FİLTRE!$M$6="",9,(IF('SKT LİSTESİ'!P552&lt;=FİLTRE!$M$6,1,0)))</f>
        <v>1</v>
      </c>
      <c r="E552" s="25" t="str">
        <f>IF(I552="","",(COUNTIFS($L$4:L552,L552)))</f>
        <v/>
      </c>
      <c r="F552" s="13">
        <f>IF(OR(B552&lt;&gt;2,C552&lt;&gt;1,D552&lt;&gt;1,H552&lt;&gt;1),0,
COUNTIFS($B$4:B552,2,$C$4:C552,1,$D$4:D552,1,$H$4:H552,1))</f>
        <v>0</v>
      </c>
      <c r="G552" s="26" t="str">
        <f>IF(I552="","",(COUNTIF($E$4:E552,E552)))</f>
        <v/>
      </c>
      <c r="H552" s="1">
        <f>IF(AND(J552="SAYIM",FİLTRE!$H$5="RAFTA",U552&lt;&gt;0),1,0)+
IF(AND(J552="İADE DEPO",FİLTRE!$H$5="İADE DEPO"),1,0)+
IF(FİLTRE!$H$5="TÜMÜ",1,0)+
IF(AND(J552="FİRMA İADE",FİLTRE!$H$5="FİRMA İADE"),1,0)+
IF(AND(J552="İMHA",FİLTRE!$H$5="İMHA"),1,0)</f>
        <v>1</v>
      </c>
      <c r="I552" s="99"/>
      <c r="J552" s="100"/>
      <c r="K552" s="100"/>
      <c r="L552" s="101"/>
      <c r="M552" s="102"/>
      <c r="N552" s="101"/>
      <c r="O552" s="99"/>
      <c r="P552" s="103"/>
      <c r="Q552" s="104"/>
      <c r="R552" s="50"/>
      <c r="S552" s="105"/>
      <c r="T552" s="106"/>
      <c r="U552" s="107"/>
      <c r="V552" s="108"/>
      <c r="W552" s="107"/>
      <c r="X552" s="107"/>
      <c r="AA552" s="107"/>
      <c r="AB552" s="110"/>
      <c r="AC552" s="110"/>
      <c r="AE552" s="105"/>
      <c r="AF552" s="105"/>
      <c r="AR552" s="112"/>
    </row>
    <row r="553" spans="2:44" x14ac:dyDescent="0.25">
      <c r="B553" s="1" t="str">
        <f>IF(I553="","",
(IF(N553=FİLTRE!$H$6,2,0)+IF(FİLTRE!$H$6="TOPLAM",2,0))
)</f>
        <v/>
      </c>
      <c r="C553">
        <f>IF(FİLTRE!$M$5="",9,(IF(U553&gt;=FİLTRE!$M$5,1,0)))</f>
        <v>1</v>
      </c>
      <c r="D553" s="1">
        <f>IF(FİLTRE!$M$6="",9,(IF('SKT LİSTESİ'!P553&lt;=FİLTRE!$M$6,1,0)))</f>
        <v>1</v>
      </c>
      <c r="E553" s="25" t="str">
        <f>IF(I553="","",(COUNTIFS($L$4:L553,L553)))</f>
        <v/>
      </c>
      <c r="F553" s="13">
        <f>IF(OR(B553&lt;&gt;2,C553&lt;&gt;1,D553&lt;&gt;1,H553&lt;&gt;1),0,
COUNTIFS($B$4:B553,2,$C$4:C553,1,$D$4:D553,1,$H$4:H553,1))</f>
        <v>0</v>
      </c>
      <c r="G553" s="26" t="str">
        <f>IF(I553="","",(COUNTIF($E$4:E553,E553)))</f>
        <v/>
      </c>
      <c r="H553" s="1">
        <f>IF(AND(J553="SAYIM",FİLTRE!$H$5="RAFTA",U553&lt;&gt;0),1,0)+
IF(AND(J553="İADE DEPO",FİLTRE!$H$5="İADE DEPO"),1,0)+
IF(FİLTRE!$H$5="TÜMÜ",1,0)+
IF(AND(J553="FİRMA İADE",FİLTRE!$H$5="FİRMA İADE"),1,0)+
IF(AND(J553="İMHA",FİLTRE!$H$5="İMHA"),1,0)</f>
        <v>1</v>
      </c>
      <c r="I553" s="99"/>
      <c r="J553" s="100"/>
      <c r="K553" s="100"/>
      <c r="L553" s="101"/>
      <c r="M553" s="102"/>
      <c r="N553" s="101"/>
      <c r="O553" s="99"/>
      <c r="P553" s="103"/>
      <c r="Q553" s="104"/>
      <c r="R553" s="50"/>
      <c r="S553" s="105"/>
      <c r="T553" s="106"/>
      <c r="U553" s="107"/>
      <c r="V553" s="108"/>
      <c r="W553" s="107"/>
      <c r="X553" s="107"/>
      <c r="AA553" s="107"/>
      <c r="AB553" s="110"/>
      <c r="AC553" s="110"/>
      <c r="AE553" s="105"/>
      <c r="AF553" s="105"/>
      <c r="AR553" s="112"/>
    </row>
    <row r="554" spans="2:44" x14ac:dyDescent="0.25">
      <c r="B554" s="1" t="str">
        <f>IF(I554="","",
(IF(N554=FİLTRE!$H$6,2,0)+IF(FİLTRE!$H$6="TOPLAM",2,0))
)</f>
        <v/>
      </c>
      <c r="C554">
        <f>IF(FİLTRE!$M$5="",9,(IF(U554&gt;=FİLTRE!$M$5,1,0)))</f>
        <v>1</v>
      </c>
      <c r="D554" s="1">
        <f>IF(FİLTRE!$M$6="",9,(IF('SKT LİSTESİ'!P554&lt;=FİLTRE!$M$6,1,0)))</f>
        <v>1</v>
      </c>
      <c r="E554" s="25" t="str">
        <f>IF(I554="","",(COUNTIFS($L$4:L554,L554)))</f>
        <v/>
      </c>
      <c r="F554" s="13">
        <f>IF(OR(B554&lt;&gt;2,C554&lt;&gt;1,D554&lt;&gt;1,H554&lt;&gt;1),0,
COUNTIFS($B$4:B554,2,$C$4:C554,1,$D$4:D554,1,$H$4:H554,1))</f>
        <v>0</v>
      </c>
      <c r="G554" s="26" t="str">
        <f>IF(I554="","",(COUNTIF($E$4:E554,E554)))</f>
        <v/>
      </c>
      <c r="H554" s="1">
        <f>IF(AND(J554="SAYIM",FİLTRE!$H$5="RAFTA",U554&lt;&gt;0),1,0)+
IF(AND(J554="İADE DEPO",FİLTRE!$H$5="İADE DEPO"),1,0)+
IF(FİLTRE!$H$5="TÜMÜ",1,0)+
IF(AND(J554="FİRMA İADE",FİLTRE!$H$5="FİRMA İADE"),1,0)+
IF(AND(J554="İMHA",FİLTRE!$H$5="İMHA"),1,0)</f>
        <v>1</v>
      </c>
      <c r="I554" s="99"/>
      <c r="J554" s="100"/>
      <c r="K554" s="100"/>
      <c r="L554" s="101"/>
      <c r="M554" s="102"/>
      <c r="N554" s="101"/>
      <c r="O554" s="99"/>
      <c r="P554" s="103"/>
      <c r="Q554" s="104"/>
      <c r="R554" s="50"/>
      <c r="S554" s="105"/>
      <c r="T554" s="106"/>
      <c r="U554" s="107"/>
      <c r="V554" s="108"/>
      <c r="W554" s="107"/>
      <c r="X554" s="107"/>
      <c r="AA554" s="107"/>
      <c r="AB554" s="110"/>
      <c r="AC554" s="110"/>
      <c r="AE554" s="105"/>
      <c r="AF554" s="105"/>
      <c r="AR554" s="112"/>
    </row>
    <row r="555" spans="2:44" x14ac:dyDescent="0.25">
      <c r="B555" s="1" t="str">
        <f>IF(I555="","",
(IF(N555=FİLTRE!$H$6,2,0)+IF(FİLTRE!$H$6="TOPLAM",2,0))
)</f>
        <v/>
      </c>
      <c r="C555">
        <f>IF(FİLTRE!$M$5="",9,(IF(U555&gt;=FİLTRE!$M$5,1,0)))</f>
        <v>1</v>
      </c>
      <c r="D555" s="1">
        <f>IF(FİLTRE!$M$6="",9,(IF('SKT LİSTESİ'!P555&lt;=FİLTRE!$M$6,1,0)))</f>
        <v>1</v>
      </c>
      <c r="E555" s="25" t="str">
        <f>IF(I555="","",(COUNTIFS($L$4:L555,L555)))</f>
        <v/>
      </c>
      <c r="F555" s="13">
        <f>IF(OR(B555&lt;&gt;2,C555&lt;&gt;1,D555&lt;&gt;1,H555&lt;&gt;1),0,
COUNTIFS($B$4:B555,2,$C$4:C555,1,$D$4:D555,1,$H$4:H555,1))</f>
        <v>0</v>
      </c>
      <c r="G555" s="26" t="str">
        <f>IF(I555="","",(COUNTIF($E$4:E555,E555)))</f>
        <v/>
      </c>
      <c r="H555" s="1">
        <f>IF(AND(J555="SAYIM",FİLTRE!$H$5="RAFTA",U555&lt;&gt;0),1,0)+
IF(AND(J555="İADE DEPO",FİLTRE!$H$5="İADE DEPO"),1,0)+
IF(FİLTRE!$H$5="TÜMÜ",1,0)+
IF(AND(J555="FİRMA İADE",FİLTRE!$H$5="FİRMA İADE"),1,0)+
IF(AND(J555="İMHA",FİLTRE!$H$5="İMHA"),1,0)</f>
        <v>1</v>
      </c>
      <c r="I555" s="99"/>
      <c r="J555" s="100"/>
      <c r="K555" s="100"/>
      <c r="L555" s="101"/>
      <c r="M555" s="102"/>
      <c r="N555" s="101"/>
      <c r="O555" s="99"/>
      <c r="P555" s="103"/>
      <c r="Q555" s="104"/>
      <c r="R555" s="50"/>
      <c r="S555" s="105"/>
      <c r="T555" s="106"/>
      <c r="U555" s="107"/>
      <c r="V555" s="108"/>
      <c r="W555" s="107"/>
      <c r="X555" s="107"/>
      <c r="AA555" s="107"/>
      <c r="AB555" s="110"/>
      <c r="AC555" s="110"/>
      <c r="AE555" s="105"/>
      <c r="AF555" s="105"/>
      <c r="AR555" s="112"/>
    </row>
    <row r="556" spans="2:44" x14ac:dyDescent="0.25">
      <c r="B556" s="1" t="str">
        <f>IF(I556="","",
(IF(N556=FİLTRE!$H$6,2,0)+IF(FİLTRE!$H$6="TOPLAM",2,0))
)</f>
        <v/>
      </c>
      <c r="C556">
        <f>IF(FİLTRE!$M$5="",9,(IF(U556&gt;=FİLTRE!$M$5,1,0)))</f>
        <v>1</v>
      </c>
      <c r="D556" s="1">
        <f>IF(FİLTRE!$M$6="",9,(IF('SKT LİSTESİ'!P556&lt;=FİLTRE!$M$6,1,0)))</f>
        <v>1</v>
      </c>
      <c r="E556" s="25" t="str">
        <f>IF(I556="","",(COUNTIFS($L$4:L556,L556)))</f>
        <v/>
      </c>
      <c r="F556" s="13">
        <f>IF(OR(B556&lt;&gt;2,C556&lt;&gt;1,D556&lt;&gt;1,H556&lt;&gt;1),0,
COUNTIFS($B$4:B556,2,$C$4:C556,1,$D$4:D556,1,$H$4:H556,1))</f>
        <v>0</v>
      </c>
      <c r="G556" s="26" t="str">
        <f>IF(I556="","",(COUNTIF($E$4:E556,E556)))</f>
        <v/>
      </c>
      <c r="H556" s="1">
        <f>IF(AND(J556="SAYIM",FİLTRE!$H$5="RAFTA",U556&lt;&gt;0),1,0)+
IF(AND(J556="İADE DEPO",FİLTRE!$H$5="İADE DEPO"),1,0)+
IF(FİLTRE!$H$5="TÜMÜ",1,0)+
IF(AND(J556="FİRMA İADE",FİLTRE!$H$5="FİRMA İADE"),1,0)+
IF(AND(J556="İMHA",FİLTRE!$H$5="İMHA"),1,0)</f>
        <v>1</v>
      </c>
      <c r="I556" s="99"/>
      <c r="J556" s="100"/>
      <c r="K556" s="100"/>
      <c r="L556" s="101"/>
      <c r="M556" s="102"/>
      <c r="N556" s="101"/>
      <c r="O556" s="99"/>
      <c r="P556" s="103"/>
      <c r="Q556" s="104"/>
      <c r="R556" s="50"/>
      <c r="S556" s="105"/>
      <c r="T556" s="106"/>
      <c r="U556" s="107"/>
      <c r="V556" s="108"/>
      <c r="W556" s="107"/>
      <c r="X556" s="107"/>
      <c r="AA556" s="107"/>
      <c r="AB556" s="110"/>
      <c r="AC556" s="110"/>
      <c r="AE556" s="105"/>
      <c r="AF556" s="105"/>
      <c r="AR556" s="112"/>
    </row>
    <row r="557" spans="2:44" x14ac:dyDescent="0.25">
      <c r="B557" s="1" t="str">
        <f>IF(I557="","",
(IF(N557=FİLTRE!$H$6,2,0)+IF(FİLTRE!$H$6="TOPLAM",2,0))
)</f>
        <v/>
      </c>
      <c r="C557">
        <f>IF(FİLTRE!$M$5="",9,(IF(U557&gt;=FİLTRE!$M$5,1,0)))</f>
        <v>1</v>
      </c>
      <c r="D557" s="1">
        <f>IF(FİLTRE!$M$6="",9,(IF('SKT LİSTESİ'!P557&lt;=FİLTRE!$M$6,1,0)))</f>
        <v>1</v>
      </c>
      <c r="E557" s="25" t="str">
        <f>IF(I557="","",(COUNTIFS($L$4:L557,L557)))</f>
        <v/>
      </c>
      <c r="F557" s="13">
        <f>IF(OR(B557&lt;&gt;2,C557&lt;&gt;1,D557&lt;&gt;1,H557&lt;&gt;1),0,
COUNTIFS($B$4:B557,2,$C$4:C557,1,$D$4:D557,1,$H$4:H557,1))</f>
        <v>0</v>
      </c>
      <c r="G557" s="26" t="str">
        <f>IF(I557="","",(COUNTIF($E$4:E557,E557)))</f>
        <v/>
      </c>
      <c r="H557" s="1">
        <f>IF(AND(J557="SAYIM",FİLTRE!$H$5="RAFTA",U557&lt;&gt;0),1,0)+
IF(AND(J557="İADE DEPO",FİLTRE!$H$5="İADE DEPO"),1,0)+
IF(FİLTRE!$H$5="TÜMÜ",1,0)+
IF(AND(J557="FİRMA İADE",FİLTRE!$H$5="FİRMA İADE"),1,0)+
IF(AND(J557="İMHA",FİLTRE!$H$5="İMHA"),1,0)</f>
        <v>1</v>
      </c>
      <c r="I557" s="99"/>
      <c r="J557" s="100"/>
      <c r="K557" s="100"/>
      <c r="L557" s="101"/>
      <c r="M557" s="102"/>
      <c r="N557" s="101"/>
      <c r="O557" s="99"/>
      <c r="P557" s="103"/>
      <c r="Q557" s="104"/>
      <c r="R557" s="50"/>
      <c r="S557" s="105"/>
      <c r="T557" s="106"/>
      <c r="U557" s="107"/>
      <c r="V557" s="108"/>
      <c r="W557" s="107"/>
      <c r="X557" s="107"/>
      <c r="AA557" s="107"/>
      <c r="AB557" s="110"/>
      <c r="AC557" s="110"/>
      <c r="AE557" s="105"/>
      <c r="AF557" s="105"/>
      <c r="AR557" s="112"/>
    </row>
    <row r="558" spans="2:44" x14ac:dyDescent="0.25">
      <c r="B558" s="1" t="str">
        <f>IF(I558="","",
(IF(N558=FİLTRE!$H$6,2,0)+IF(FİLTRE!$H$6="TOPLAM",2,0))
)</f>
        <v/>
      </c>
      <c r="C558">
        <f>IF(FİLTRE!$M$5="",9,(IF(U558&gt;=FİLTRE!$M$5,1,0)))</f>
        <v>1</v>
      </c>
      <c r="D558" s="1">
        <f>IF(FİLTRE!$M$6="",9,(IF('SKT LİSTESİ'!P558&lt;=FİLTRE!$M$6,1,0)))</f>
        <v>1</v>
      </c>
      <c r="E558" s="25" t="str">
        <f>IF(I558="","",(COUNTIFS($L$4:L558,L558)))</f>
        <v/>
      </c>
      <c r="F558" s="13">
        <f>IF(OR(B558&lt;&gt;2,C558&lt;&gt;1,D558&lt;&gt;1,H558&lt;&gt;1),0,
COUNTIFS($B$4:B558,2,$C$4:C558,1,$D$4:D558,1,$H$4:H558,1))</f>
        <v>0</v>
      </c>
      <c r="G558" s="26" t="str">
        <f>IF(I558="","",(COUNTIF($E$4:E558,E558)))</f>
        <v/>
      </c>
      <c r="H558" s="1">
        <f>IF(AND(J558="SAYIM",FİLTRE!$H$5="RAFTA",U558&lt;&gt;0),1,0)+
IF(AND(J558="İADE DEPO",FİLTRE!$H$5="İADE DEPO"),1,0)+
IF(FİLTRE!$H$5="TÜMÜ",1,0)+
IF(AND(J558="FİRMA İADE",FİLTRE!$H$5="FİRMA İADE"),1,0)+
IF(AND(J558="İMHA",FİLTRE!$H$5="İMHA"),1,0)</f>
        <v>1</v>
      </c>
      <c r="I558" s="99"/>
      <c r="J558" s="100"/>
      <c r="K558" s="100"/>
      <c r="L558" s="101"/>
      <c r="M558" s="102"/>
      <c r="N558" s="101"/>
      <c r="O558" s="99"/>
      <c r="P558" s="103"/>
      <c r="Q558" s="104"/>
      <c r="R558" s="50"/>
      <c r="S558" s="105"/>
      <c r="T558" s="106"/>
      <c r="U558" s="107"/>
      <c r="V558" s="108"/>
      <c r="W558" s="107"/>
      <c r="X558" s="107"/>
      <c r="AA558" s="107"/>
      <c r="AB558" s="110"/>
      <c r="AC558" s="110"/>
      <c r="AE558" s="105"/>
      <c r="AF558" s="105"/>
      <c r="AR558" s="112"/>
    </row>
    <row r="559" spans="2:44" x14ac:dyDescent="0.25">
      <c r="B559" s="1" t="str">
        <f>IF(I559="","",
(IF(N559=FİLTRE!$H$6,2,0)+IF(FİLTRE!$H$6="TOPLAM",2,0))
)</f>
        <v/>
      </c>
      <c r="C559">
        <f>IF(FİLTRE!$M$5="",9,(IF(U559&gt;=FİLTRE!$M$5,1,0)))</f>
        <v>1</v>
      </c>
      <c r="D559" s="1">
        <f>IF(FİLTRE!$M$6="",9,(IF('SKT LİSTESİ'!P559&lt;=FİLTRE!$M$6,1,0)))</f>
        <v>1</v>
      </c>
      <c r="E559" s="25" t="str">
        <f>IF(I559="","",(COUNTIFS($L$4:L559,L559)))</f>
        <v/>
      </c>
      <c r="F559" s="13">
        <f>IF(OR(B559&lt;&gt;2,C559&lt;&gt;1,D559&lt;&gt;1,H559&lt;&gt;1),0,
COUNTIFS($B$4:B559,2,$C$4:C559,1,$D$4:D559,1,$H$4:H559,1))</f>
        <v>0</v>
      </c>
      <c r="G559" s="26" t="str">
        <f>IF(I559="","",(COUNTIF($E$4:E559,E559)))</f>
        <v/>
      </c>
      <c r="H559" s="1">
        <f>IF(AND(J559="SAYIM",FİLTRE!$H$5="RAFTA",U559&lt;&gt;0),1,0)+
IF(AND(J559="İADE DEPO",FİLTRE!$H$5="İADE DEPO"),1,0)+
IF(FİLTRE!$H$5="TÜMÜ",1,0)+
IF(AND(J559="FİRMA İADE",FİLTRE!$H$5="FİRMA İADE"),1,0)+
IF(AND(J559="İMHA",FİLTRE!$H$5="İMHA"),1,0)</f>
        <v>1</v>
      </c>
      <c r="I559" s="99"/>
      <c r="J559" s="100"/>
      <c r="K559" s="100"/>
      <c r="L559" s="101"/>
      <c r="M559" s="102"/>
      <c r="N559" s="101"/>
      <c r="O559" s="99"/>
      <c r="P559" s="103"/>
      <c r="Q559" s="104"/>
      <c r="R559" s="50"/>
      <c r="S559" s="105"/>
      <c r="T559" s="106"/>
      <c r="U559" s="107"/>
      <c r="V559" s="108"/>
      <c r="W559" s="107"/>
      <c r="X559" s="107"/>
      <c r="AA559" s="107"/>
      <c r="AB559" s="110"/>
      <c r="AC559" s="110"/>
      <c r="AE559" s="105"/>
      <c r="AF559" s="105"/>
      <c r="AR559" s="112"/>
    </row>
    <row r="560" spans="2:44" x14ac:dyDescent="0.25">
      <c r="B560" s="1" t="str">
        <f>IF(I560="","",
(IF(N560=FİLTRE!$H$6,2,0)+IF(FİLTRE!$H$6="TOPLAM",2,0))
)</f>
        <v/>
      </c>
      <c r="C560">
        <f>IF(FİLTRE!$M$5="",9,(IF(U560&gt;=FİLTRE!$M$5,1,0)))</f>
        <v>1</v>
      </c>
      <c r="D560" s="1">
        <f>IF(FİLTRE!$M$6="",9,(IF('SKT LİSTESİ'!P560&lt;=FİLTRE!$M$6,1,0)))</f>
        <v>1</v>
      </c>
      <c r="E560" s="25" t="str">
        <f>IF(I560="","",(COUNTIFS($L$4:L560,L560)))</f>
        <v/>
      </c>
      <c r="F560" s="13">
        <f>IF(OR(B560&lt;&gt;2,C560&lt;&gt;1,D560&lt;&gt;1,H560&lt;&gt;1),0,
COUNTIFS($B$4:B560,2,$C$4:C560,1,$D$4:D560,1,$H$4:H560,1))</f>
        <v>0</v>
      </c>
      <c r="G560" s="26" t="str">
        <f>IF(I560="","",(COUNTIF($E$4:E560,E560)))</f>
        <v/>
      </c>
      <c r="H560" s="1">
        <f>IF(AND(J560="SAYIM",FİLTRE!$H$5="RAFTA",U560&lt;&gt;0),1,0)+
IF(AND(J560="İADE DEPO",FİLTRE!$H$5="İADE DEPO"),1,0)+
IF(FİLTRE!$H$5="TÜMÜ",1,0)+
IF(AND(J560="FİRMA İADE",FİLTRE!$H$5="FİRMA İADE"),1,0)+
IF(AND(J560="İMHA",FİLTRE!$H$5="İMHA"),1,0)</f>
        <v>1</v>
      </c>
      <c r="I560" s="99"/>
      <c r="J560" s="100"/>
      <c r="K560" s="100"/>
      <c r="L560" s="101"/>
      <c r="M560" s="102"/>
      <c r="N560" s="101"/>
      <c r="O560" s="99"/>
      <c r="P560" s="103"/>
      <c r="Q560" s="104"/>
      <c r="R560" s="50"/>
      <c r="S560" s="105"/>
      <c r="T560" s="106"/>
      <c r="U560" s="107"/>
      <c r="V560" s="108"/>
      <c r="W560" s="107"/>
      <c r="X560" s="107"/>
      <c r="AA560" s="107"/>
      <c r="AB560" s="110"/>
      <c r="AC560" s="110"/>
      <c r="AE560" s="105"/>
      <c r="AF560" s="105"/>
      <c r="AR560" s="112"/>
    </row>
    <row r="561" spans="2:44" x14ac:dyDescent="0.25">
      <c r="B561" s="1" t="str">
        <f>IF(I561="","",
(IF(N561=FİLTRE!$H$6,2,0)+IF(FİLTRE!$H$6="TOPLAM",2,0))
)</f>
        <v/>
      </c>
      <c r="C561">
        <f>IF(FİLTRE!$M$5="",9,(IF(U561&gt;=FİLTRE!$M$5,1,0)))</f>
        <v>1</v>
      </c>
      <c r="D561" s="1">
        <f>IF(FİLTRE!$M$6="",9,(IF('SKT LİSTESİ'!P561&lt;=FİLTRE!$M$6,1,0)))</f>
        <v>1</v>
      </c>
      <c r="E561" s="25" t="str">
        <f>IF(I561="","",(COUNTIFS($L$4:L561,L561)))</f>
        <v/>
      </c>
      <c r="F561" s="13">
        <f>IF(OR(B561&lt;&gt;2,C561&lt;&gt;1,D561&lt;&gt;1,H561&lt;&gt;1),0,
COUNTIFS($B$4:B561,2,$C$4:C561,1,$D$4:D561,1,$H$4:H561,1))</f>
        <v>0</v>
      </c>
      <c r="G561" s="26" t="str">
        <f>IF(I561="","",(COUNTIF($E$4:E561,E561)))</f>
        <v/>
      </c>
      <c r="H561" s="1">
        <f>IF(AND(J561="SAYIM",FİLTRE!$H$5="RAFTA",U561&lt;&gt;0),1,0)+
IF(AND(J561="İADE DEPO",FİLTRE!$H$5="İADE DEPO"),1,0)+
IF(FİLTRE!$H$5="TÜMÜ",1,0)+
IF(AND(J561="FİRMA İADE",FİLTRE!$H$5="FİRMA İADE"),1,0)+
IF(AND(J561="İMHA",FİLTRE!$H$5="İMHA"),1,0)</f>
        <v>1</v>
      </c>
      <c r="I561" s="99"/>
      <c r="J561" s="100"/>
      <c r="K561" s="100"/>
      <c r="L561" s="101"/>
      <c r="M561" s="102"/>
      <c r="N561" s="101"/>
      <c r="O561" s="99"/>
      <c r="P561" s="103"/>
      <c r="Q561" s="104"/>
      <c r="R561" s="50"/>
      <c r="S561" s="105"/>
      <c r="T561" s="106"/>
      <c r="U561" s="107"/>
      <c r="V561" s="108"/>
      <c r="W561" s="107"/>
      <c r="X561" s="107"/>
      <c r="AA561" s="107"/>
      <c r="AB561" s="110"/>
      <c r="AC561" s="110"/>
      <c r="AE561" s="105"/>
      <c r="AF561" s="105"/>
      <c r="AR561" s="112"/>
    </row>
    <row r="562" spans="2:44" x14ac:dyDescent="0.25">
      <c r="B562" s="1" t="str">
        <f>IF(I562="","",
(IF(N562=FİLTRE!$H$6,2,0)+IF(FİLTRE!$H$6="TOPLAM",2,0))
)</f>
        <v/>
      </c>
      <c r="C562">
        <f>IF(FİLTRE!$M$5="",9,(IF(U562&gt;=FİLTRE!$M$5,1,0)))</f>
        <v>1</v>
      </c>
      <c r="D562" s="1">
        <f>IF(FİLTRE!$M$6="",9,(IF('SKT LİSTESİ'!P562&lt;=FİLTRE!$M$6,1,0)))</f>
        <v>1</v>
      </c>
      <c r="E562" s="25" t="str">
        <f>IF(I562="","",(COUNTIFS($L$4:L562,L562)))</f>
        <v/>
      </c>
      <c r="F562" s="13">
        <f>IF(OR(B562&lt;&gt;2,C562&lt;&gt;1,D562&lt;&gt;1,H562&lt;&gt;1),0,
COUNTIFS($B$4:B562,2,$C$4:C562,1,$D$4:D562,1,$H$4:H562,1))</f>
        <v>0</v>
      </c>
      <c r="G562" s="26" t="str">
        <f>IF(I562="","",(COUNTIF($E$4:E562,E562)))</f>
        <v/>
      </c>
      <c r="H562" s="1">
        <f>IF(AND(J562="SAYIM",FİLTRE!$H$5="RAFTA",U562&lt;&gt;0),1,0)+
IF(AND(J562="İADE DEPO",FİLTRE!$H$5="İADE DEPO"),1,0)+
IF(FİLTRE!$H$5="TÜMÜ",1,0)+
IF(AND(J562="FİRMA İADE",FİLTRE!$H$5="FİRMA İADE"),1,0)+
IF(AND(J562="İMHA",FİLTRE!$H$5="İMHA"),1,0)</f>
        <v>1</v>
      </c>
      <c r="I562" s="99"/>
      <c r="J562" s="100"/>
      <c r="K562" s="100"/>
      <c r="L562" s="101"/>
      <c r="M562" s="102"/>
      <c r="N562" s="101"/>
      <c r="O562" s="99"/>
      <c r="P562" s="103"/>
      <c r="Q562" s="104"/>
      <c r="R562" s="50"/>
      <c r="S562" s="105"/>
      <c r="T562" s="106"/>
      <c r="U562" s="107"/>
      <c r="V562" s="108"/>
      <c r="W562" s="107"/>
      <c r="X562" s="107"/>
      <c r="AA562" s="107"/>
      <c r="AB562" s="110"/>
      <c r="AC562" s="110"/>
      <c r="AE562" s="105"/>
      <c r="AF562" s="105"/>
      <c r="AR562" s="112"/>
    </row>
    <row r="563" spans="2:44" x14ac:dyDescent="0.25">
      <c r="B563" s="1" t="str">
        <f>IF(I563="","",
(IF(N563=FİLTRE!$H$6,2,0)+IF(FİLTRE!$H$6="TOPLAM",2,0))
)</f>
        <v/>
      </c>
      <c r="C563">
        <f>IF(FİLTRE!$M$5="",9,(IF(U563&gt;=FİLTRE!$M$5,1,0)))</f>
        <v>1</v>
      </c>
      <c r="D563" s="1">
        <f>IF(FİLTRE!$M$6="",9,(IF('SKT LİSTESİ'!P563&lt;=FİLTRE!$M$6,1,0)))</f>
        <v>1</v>
      </c>
      <c r="E563" s="25" t="str">
        <f>IF(I563="","",(COUNTIFS($L$4:L563,L563)))</f>
        <v/>
      </c>
      <c r="F563" s="13">
        <f>IF(OR(B563&lt;&gt;2,C563&lt;&gt;1,D563&lt;&gt;1,H563&lt;&gt;1),0,
COUNTIFS($B$4:B563,2,$C$4:C563,1,$D$4:D563,1,$H$4:H563,1))</f>
        <v>0</v>
      </c>
      <c r="G563" s="26" t="str">
        <f>IF(I563="","",(COUNTIF($E$4:E563,E563)))</f>
        <v/>
      </c>
      <c r="H563" s="1">
        <f>IF(AND(J563="SAYIM",FİLTRE!$H$5="RAFTA",U563&lt;&gt;0),1,0)+
IF(AND(J563="İADE DEPO",FİLTRE!$H$5="İADE DEPO"),1,0)+
IF(FİLTRE!$H$5="TÜMÜ",1,0)+
IF(AND(J563="FİRMA İADE",FİLTRE!$H$5="FİRMA İADE"),1,0)+
IF(AND(J563="İMHA",FİLTRE!$H$5="İMHA"),1,0)</f>
        <v>1</v>
      </c>
      <c r="I563" s="99"/>
      <c r="J563" s="100"/>
      <c r="K563" s="100"/>
      <c r="L563" s="101"/>
      <c r="M563" s="102"/>
      <c r="N563" s="101"/>
      <c r="O563" s="99"/>
      <c r="P563" s="103"/>
      <c r="Q563" s="104"/>
      <c r="R563" s="50"/>
      <c r="S563" s="105"/>
      <c r="T563" s="106"/>
      <c r="U563" s="107"/>
      <c r="V563" s="108"/>
      <c r="W563" s="107"/>
      <c r="X563" s="107"/>
      <c r="AA563" s="107"/>
      <c r="AB563" s="110"/>
      <c r="AC563" s="110"/>
      <c r="AE563" s="105"/>
      <c r="AF563" s="105"/>
      <c r="AR563" s="112"/>
    </row>
    <row r="564" spans="2:44" x14ac:dyDescent="0.25">
      <c r="B564" s="1" t="str">
        <f>IF(I564="","",
(IF(N564=FİLTRE!$H$6,2,0)+IF(FİLTRE!$H$6="TOPLAM",2,0))
)</f>
        <v/>
      </c>
      <c r="C564">
        <f>IF(FİLTRE!$M$5="",9,(IF(U564&gt;=FİLTRE!$M$5,1,0)))</f>
        <v>1</v>
      </c>
      <c r="D564" s="1">
        <f>IF(FİLTRE!$M$6="",9,(IF('SKT LİSTESİ'!P564&lt;=FİLTRE!$M$6,1,0)))</f>
        <v>1</v>
      </c>
      <c r="E564" s="25" t="str">
        <f>IF(I564="","",(COUNTIFS($L$4:L564,L564)))</f>
        <v/>
      </c>
      <c r="F564" s="13">
        <f>IF(OR(B564&lt;&gt;2,C564&lt;&gt;1,D564&lt;&gt;1,H564&lt;&gt;1),0,
COUNTIFS($B$4:B564,2,$C$4:C564,1,$D$4:D564,1,$H$4:H564,1))</f>
        <v>0</v>
      </c>
      <c r="G564" s="26" t="str">
        <f>IF(I564="","",(COUNTIF($E$4:E564,E564)))</f>
        <v/>
      </c>
      <c r="H564" s="1">
        <f>IF(AND(J564="SAYIM",FİLTRE!$H$5="RAFTA",U564&lt;&gt;0),1,0)+
IF(AND(J564="İADE DEPO",FİLTRE!$H$5="İADE DEPO"),1,0)+
IF(FİLTRE!$H$5="TÜMÜ",1,0)+
IF(AND(J564="FİRMA İADE",FİLTRE!$H$5="FİRMA İADE"),1,0)+
IF(AND(J564="İMHA",FİLTRE!$H$5="İMHA"),1,0)</f>
        <v>1</v>
      </c>
      <c r="I564" s="99"/>
      <c r="J564" s="100"/>
      <c r="K564" s="100"/>
      <c r="L564" s="101"/>
      <c r="M564" s="102"/>
      <c r="N564" s="101"/>
      <c r="O564" s="99"/>
      <c r="P564" s="103"/>
      <c r="Q564" s="104"/>
      <c r="R564" s="50"/>
      <c r="S564" s="105"/>
      <c r="T564" s="106"/>
      <c r="U564" s="107"/>
      <c r="V564" s="108"/>
      <c r="W564" s="107"/>
      <c r="X564" s="107"/>
      <c r="AA564" s="107"/>
      <c r="AB564" s="110"/>
      <c r="AC564" s="110"/>
      <c r="AE564" s="105"/>
      <c r="AF564" s="105"/>
      <c r="AR564" s="112"/>
    </row>
    <row r="565" spans="2:44" x14ac:dyDescent="0.25">
      <c r="B565" s="1" t="str">
        <f>IF(I565="","",
(IF(N565=FİLTRE!$H$6,2,0)+IF(FİLTRE!$H$6="TOPLAM",2,0))
)</f>
        <v/>
      </c>
      <c r="C565">
        <f>IF(FİLTRE!$M$5="",9,(IF(U565&gt;=FİLTRE!$M$5,1,0)))</f>
        <v>1</v>
      </c>
      <c r="D565" s="1">
        <f>IF(FİLTRE!$M$6="",9,(IF('SKT LİSTESİ'!P565&lt;=FİLTRE!$M$6,1,0)))</f>
        <v>1</v>
      </c>
      <c r="E565" s="25" t="str">
        <f>IF(I565="","",(COUNTIFS($L$4:L565,L565)))</f>
        <v/>
      </c>
      <c r="F565" s="13">
        <f>IF(OR(B565&lt;&gt;2,C565&lt;&gt;1,D565&lt;&gt;1,H565&lt;&gt;1),0,
COUNTIFS($B$4:B565,2,$C$4:C565,1,$D$4:D565,1,$H$4:H565,1))</f>
        <v>0</v>
      </c>
      <c r="G565" s="26" t="str">
        <f>IF(I565="","",(COUNTIF($E$4:E565,E565)))</f>
        <v/>
      </c>
      <c r="H565" s="1">
        <f>IF(AND(J565="SAYIM",FİLTRE!$H$5="RAFTA",U565&lt;&gt;0),1,0)+
IF(AND(J565="İADE DEPO",FİLTRE!$H$5="İADE DEPO"),1,0)+
IF(FİLTRE!$H$5="TÜMÜ",1,0)+
IF(AND(J565="FİRMA İADE",FİLTRE!$H$5="FİRMA İADE"),1,0)+
IF(AND(J565="İMHA",FİLTRE!$H$5="İMHA"),1,0)</f>
        <v>1</v>
      </c>
      <c r="I565" s="99"/>
      <c r="J565" s="100"/>
      <c r="K565" s="100"/>
      <c r="L565" s="101"/>
      <c r="M565" s="102"/>
      <c r="N565" s="101"/>
      <c r="O565" s="99"/>
      <c r="P565" s="103"/>
      <c r="Q565" s="104"/>
      <c r="R565" s="50"/>
      <c r="S565" s="105"/>
      <c r="T565" s="106"/>
      <c r="U565" s="107"/>
      <c r="V565" s="108"/>
      <c r="W565" s="107"/>
      <c r="X565" s="107"/>
      <c r="AA565" s="107"/>
      <c r="AB565" s="110"/>
      <c r="AC565" s="110"/>
      <c r="AE565" s="105"/>
      <c r="AF565" s="105"/>
      <c r="AR565" s="112"/>
    </row>
    <row r="566" spans="2:44" x14ac:dyDescent="0.25">
      <c r="B566" s="1" t="str">
        <f>IF(I566="","",
(IF(N566=FİLTRE!$H$6,2,0)+IF(FİLTRE!$H$6="TOPLAM",2,0))
)</f>
        <v/>
      </c>
      <c r="C566">
        <f>IF(FİLTRE!$M$5="",9,(IF(U566&gt;=FİLTRE!$M$5,1,0)))</f>
        <v>1</v>
      </c>
      <c r="D566" s="1">
        <f>IF(FİLTRE!$M$6="",9,(IF('SKT LİSTESİ'!P566&lt;=FİLTRE!$M$6,1,0)))</f>
        <v>1</v>
      </c>
      <c r="E566" s="25" t="str">
        <f>IF(I566="","",(COUNTIFS($L$4:L566,L566)))</f>
        <v/>
      </c>
      <c r="F566" s="13">
        <f>IF(OR(B566&lt;&gt;2,C566&lt;&gt;1,D566&lt;&gt;1,H566&lt;&gt;1),0,
COUNTIFS($B$4:B566,2,$C$4:C566,1,$D$4:D566,1,$H$4:H566,1))</f>
        <v>0</v>
      </c>
      <c r="G566" s="26" t="str">
        <f>IF(I566="","",(COUNTIF($E$4:E566,E566)))</f>
        <v/>
      </c>
      <c r="H566" s="1">
        <f>IF(AND(J566="SAYIM",FİLTRE!$H$5="RAFTA",U566&lt;&gt;0),1,0)+
IF(AND(J566="İADE DEPO",FİLTRE!$H$5="İADE DEPO"),1,0)+
IF(FİLTRE!$H$5="TÜMÜ",1,0)+
IF(AND(J566="FİRMA İADE",FİLTRE!$H$5="FİRMA İADE"),1,0)+
IF(AND(J566="İMHA",FİLTRE!$H$5="İMHA"),1,0)</f>
        <v>1</v>
      </c>
      <c r="I566" s="99"/>
      <c r="J566" s="100"/>
      <c r="K566" s="100"/>
      <c r="L566" s="101"/>
      <c r="M566" s="102"/>
      <c r="N566" s="101"/>
      <c r="O566" s="99"/>
      <c r="P566" s="103"/>
      <c r="Q566" s="104"/>
      <c r="R566" s="50"/>
      <c r="S566" s="105"/>
      <c r="T566" s="106"/>
      <c r="U566" s="107"/>
      <c r="V566" s="108"/>
      <c r="W566" s="107"/>
      <c r="X566" s="107"/>
      <c r="AA566" s="107"/>
      <c r="AB566" s="110"/>
      <c r="AC566" s="110"/>
      <c r="AE566" s="105"/>
      <c r="AF566" s="105"/>
      <c r="AR566" s="112"/>
    </row>
    <row r="567" spans="2:44" x14ac:dyDescent="0.25">
      <c r="B567" s="1" t="str">
        <f>IF(I567="","",
(IF(N567=FİLTRE!$H$6,2,0)+IF(FİLTRE!$H$6="TOPLAM",2,0))
)</f>
        <v/>
      </c>
      <c r="C567">
        <f>IF(FİLTRE!$M$5="",9,(IF(U567&gt;=FİLTRE!$M$5,1,0)))</f>
        <v>1</v>
      </c>
      <c r="D567" s="1">
        <f>IF(FİLTRE!$M$6="",9,(IF('SKT LİSTESİ'!P567&lt;=FİLTRE!$M$6,1,0)))</f>
        <v>1</v>
      </c>
      <c r="E567" s="25" t="str">
        <f>IF(I567="","",(COUNTIFS($L$4:L567,L567)))</f>
        <v/>
      </c>
      <c r="F567" s="13">
        <f>IF(OR(B567&lt;&gt;2,C567&lt;&gt;1,D567&lt;&gt;1,H567&lt;&gt;1),0,
COUNTIFS($B$4:B567,2,$C$4:C567,1,$D$4:D567,1,$H$4:H567,1))</f>
        <v>0</v>
      </c>
      <c r="G567" s="26" t="str">
        <f>IF(I567="","",(COUNTIF($E$4:E567,E567)))</f>
        <v/>
      </c>
      <c r="H567" s="1">
        <f>IF(AND(J567="SAYIM",FİLTRE!$H$5="RAFTA",U567&lt;&gt;0),1,0)+
IF(AND(J567="İADE DEPO",FİLTRE!$H$5="İADE DEPO"),1,0)+
IF(FİLTRE!$H$5="TÜMÜ",1,0)+
IF(AND(J567="FİRMA İADE",FİLTRE!$H$5="FİRMA İADE"),1,0)+
IF(AND(J567="İMHA",FİLTRE!$H$5="İMHA"),1,0)</f>
        <v>1</v>
      </c>
      <c r="I567" s="99"/>
      <c r="J567" s="100"/>
      <c r="K567" s="100"/>
      <c r="L567" s="101"/>
      <c r="M567" s="102"/>
      <c r="N567" s="101"/>
      <c r="O567" s="99"/>
      <c r="P567" s="103"/>
      <c r="Q567" s="104"/>
      <c r="R567" s="50"/>
      <c r="S567" s="105"/>
      <c r="T567" s="106"/>
      <c r="U567" s="107"/>
      <c r="V567" s="108"/>
      <c r="W567" s="107"/>
      <c r="X567" s="107"/>
      <c r="AA567" s="107"/>
      <c r="AB567" s="110"/>
      <c r="AC567" s="110"/>
      <c r="AE567" s="105"/>
      <c r="AF567" s="105"/>
      <c r="AR567" s="112"/>
    </row>
    <row r="568" spans="2:44" x14ac:dyDescent="0.25">
      <c r="B568" s="1" t="str">
        <f>IF(I568="","",
(IF(N568=FİLTRE!$H$6,2,0)+IF(FİLTRE!$H$6="TOPLAM",2,0))
)</f>
        <v/>
      </c>
      <c r="C568">
        <f>IF(FİLTRE!$M$5="",9,(IF(U568&gt;=FİLTRE!$M$5,1,0)))</f>
        <v>1</v>
      </c>
      <c r="D568" s="1">
        <f>IF(FİLTRE!$M$6="",9,(IF('SKT LİSTESİ'!P568&lt;=FİLTRE!$M$6,1,0)))</f>
        <v>1</v>
      </c>
      <c r="E568" s="25" t="str">
        <f>IF(I568="","",(COUNTIFS($L$4:L568,L568)))</f>
        <v/>
      </c>
      <c r="F568" s="13">
        <f>IF(OR(B568&lt;&gt;2,C568&lt;&gt;1,D568&lt;&gt;1,H568&lt;&gt;1),0,
COUNTIFS($B$4:B568,2,$C$4:C568,1,$D$4:D568,1,$H$4:H568,1))</f>
        <v>0</v>
      </c>
      <c r="G568" s="26" t="str">
        <f>IF(I568="","",(COUNTIF($E$4:E568,E568)))</f>
        <v/>
      </c>
      <c r="H568" s="1">
        <f>IF(AND(J568="SAYIM",FİLTRE!$H$5="RAFTA",U568&lt;&gt;0),1,0)+
IF(AND(J568="İADE DEPO",FİLTRE!$H$5="İADE DEPO"),1,0)+
IF(FİLTRE!$H$5="TÜMÜ",1,0)+
IF(AND(J568="FİRMA İADE",FİLTRE!$H$5="FİRMA İADE"),1,0)+
IF(AND(J568="İMHA",FİLTRE!$H$5="İMHA"),1,0)</f>
        <v>1</v>
      </c>
      <c r="I568" s="99"/>
      <c r="J568" s="100"/>
      <c r="K568" s="100"/>
      <c r="L568" s="101"/>
      <c r="M568" s="102"/>
      <c r="N568" s="101"/>
      <c r="O568" s="99"/>
      <c r="P568" s="103"/>
      <c r="Q568" s="104"/>
      <c r="R568" s="50"/>
      <c r="S568" s="105"/>
      <c r="T568" s="106"/>
      <c r="U568" s="107"/>
      <c r="V568" s="108"/>
      <c r="W568" s="107"/>
      <c r="X568" s="107"/>
      <c r="AA568" s="107"/>
      <c r="AB568" s="110"/>
      <c r="AC568" s="110"/>
      <c r="AE568" s="105"/>
      <c r="AF568" s="105"/>
      <c r="AR568" s="112"/>
    </row>
    <row r="569" spans="2:44" x14ac:dyDescent="0.25">
      <c r="B569" s="1" t="str">
        <f>IF(I569="","",
(IF(N569=FİLTRE!$H$6,2,0)+IF(FİLTRE!$H$6="TOPLAM",2,0))
)</f>
        <v/>
      </c>
      <c r="C569">
        <f>IF(FİLTRE!$M$5="",9,(IF(U569&gt;=FİLTRE!$M$5,1,0)))</f>
        <v>1</v>
      </c>
      <c r="D569" s="1">
        <f>IF(FİLTRE!$M$6="",9,(IF('SKT LİSTESİ'!P569&lt;=FİLTRE!$M$6,1,0)))</f>
        <v>1</v>
      </c>
      <c r="E569" s="25" t="str">
        <f>IF(I569="","",(COUNTIFS($L$4:L569,L569)))</f>
        <v/>
      </c>
      <c r="F569" s="13">
        <f>IF(OR(B569&lt;&gt;2,C569&lt;&gt;1,D569&lt;&gt;1,H569&lt;&gt;1),0,
COUNTIFS($B$4:B569,2,$C$4:C569,1,$D$4:D569,1,$H$4:H569,1))</f>
        <v>0</v>
      </c>
      <c r="G569" s="26" t="str">
        <f>IF(I569="","",(COUNTIF($E$4:E569,E569)))</f>
        <v/>
      </c>
      <c r="H569" s="1">
        <f>IF(AND(J569="SAYIM",FİLTRE!$H$5="RAFTA",U569&lt;&gt;0),1,0)+
IF(AND(J569="İADE DEPO",FİLTRE!$H$5="İADE DEPO"),1,0)+
IF(FİLTRE!$H$5="TÜMÜ",1,0)+
IF(AND(J569="FİRMA İADE",FİLTRE!$H$5="FİRMA İADE"),1,0)+
IF(AND(J569="İMHA",FİLTRE!$H$5="İMHA"),1,0)</f>
        <v>1</v>
      </c>
      <c r="I569" s="99"/>
      <c r="J569" s="100"/>
      <c r="K569" s="100"/>
      <c r="L569" s="101"/>
      <c r="M569" s="102"/>
      <c r="N569" s="101"/>
      <c r="O569" s="99"/>
      <c r="P569" s="103"/>
      <c r="Q569" s="104"/>
      <c r="R569" s="50"/>
      <c r="S569" s="105"/>
      <c r="T569" s="106"/>
      <c r="U569" s="107"/>
      <c r="V569" s="108"/>
      <c r="W569" s="107"/>
      <c r="X569" s="107"/>
      <c r="AA569" s="107"/>
      <c r="AB569" s="110"/>
      <c r="AC569" s="110"/>
      <c r="AE569" s="105"/>
      <c r="AF569" s="105"/>
      <c r="AR569" s="112"/>
    </row>
    <row r="570" spans="2:44" x14ac:dyDescent="0.25">
      <c r="B570" s="1" t="str">
        <f>IF(I570="","",
(IF(N570=FİLTRE!$H$6,2,0)+IF(FİLTRE!$H$6="TOPLAM",2,0))
)</f>
        <v/>
      </c>
      <c r="C570">
        <f>IF(FİLTRE!$M$5="",9,(IF(U570&gt;=FİLTRE!$M$5,1,0)))</f>
        <v>1</v>
      </c>
      <c r="D570" s="1">
        <f>IF(FİLTRE!$M$6="",9,(IF('SKT LİSTESİ'!P570&lt;=FİLTRE!$M$6,1,0)))</f>
        <v>1</v>
      </c>
      <c r="E570" s="25" t="str">
        <f>IF(I570="","",(COUNTIFS($L$4:L570,L570)))</f>
        <v/>
      </c>
      <c r="F570" s="13">
        <f>IF(OR(B570&lt;&gt;2,C570&lt;&gt;1,D570&lt;&gt;1,H570&lt;&gt;1),0,
COUNTIFS($B$4:B570,2,$C$4:C570,1,$D$4:D570,1,$H$4:H570,1))</f>
        <v>0</v>
      </c>
      <c r="G570" s="26" t="str">
        <f>IF(I570="","",(COUNTIF($E$4:E570,E570)))</f>
        <v/>
      </c>
      <c r="H570" s="1">
        <f>IF(AND(J570="SAYIM",FİLTRE!$H$5="RAFTA",U570&lt;&gt;0),1,0)+
IF(AND(J570="İADE DEPO",FİLTRE!$H$5="İADE DEPO"),1,0)+
IF(FİLTRE!$H$5="TÜMÜ",1,0)+
IF(AND(J570="FİRMA İADE",FİLTRE!$H$5="FİRMA İADE"),1,0)+
IF(AND(J570="İMHA",FİLTRE!$H$5="İMHA"),1,0)</f>
        <v>1</v>
      </c>
      <c r="I570" s="99"/>
      <c r="J570" s="100"/>
      <c r="K570" s="100"/>
      <c r="L570" s="101"/>
      <c r="M570" s="102"/>
      <c r="N570" s="101"/>
      <c r="O570" s="99"/>
      <c r="P570" s="103"/>
      <c r="Q570" s="104"/>
      <c r="R570" s="50"/>
      <c r="S570" s="105"/>
      <c r="T570" s="106"/>
      <c r="U570" s="107"/>
      <c r="V570" s="108"/>
      <c r="W570" s="107"/>
      <c r="X570" s="107"/>
      <c r="AA570" s="107"/>
      <c r="AB570" s="110"/>
      <c r="AC570" s="110"/>
      <c r="AE570" s="105"/>
      <c r="AF570" s="105"/>
      <c r="AR570" s="112"/>
    </row>
    <row r="571" spans="2:44" x14ac:dyDescent="0.25">
      <c r="B571" s="1" t="str">
        <f>IF(I571="","",
(IF(N571=FİLTRE!$H$6,2,0)+IF(FİLTRE!$H$6="TOPLAM",2,0))
)</f>
        <v/>
      </c>
      <c r="C571">
        <f>IF(FİLTRE!$M$5="",9,(IF(U571&gt;=FİLTRE!$M$5,1,0)))</f>
        <v>1</v>
      </c>
      <c r="D571" s="1">
        <f>IF(FİLTRE!$M$6="",9,(IF('SKT LİSTESİ'!P571&lt;=FİLTRE!$M$6,1,0)))</f>
        <v>1</v>
      </c>
      <c r="E571" s="25" t="str">
        <f>IF(I571="","",(COUNTIFS($L$4:L571,L571)))</f>
        <v/>
      </c>
      <c r="F571" s="13">
        <f>IF(OR(B571&lt;&gt;2,C571&lt;&gt;1,D571&lt;&gt;1,H571&lt;&gt;1),0,
COUNTIFS($B$4:B571,2,$C$4:C571,1,$D$4:D571,1,$H$4:H571,1))</f>
        <v>0</v>
      </c>
      <c r="G571" s="26" t="str">
        <f>IF(I571="","",(COUNTIF($E$4:E571,E571)))</f>
        <v/>
      </c>
      <c r="H571" s="1">
        <f>IF(AND(J571="SAYIM",FİLTRE!$H$5="RAFTA",U571&lt;&gt;0),1,0)+
IF(AND(J571="İADE DEPO",FİLTRE!$H$5="İADE DEPO"),1,0)+
IF(FİLTRE!$H$5="TÜMÜ",1,0)+
IF(AND(J571="FİRMA İADE",FİLTRE!$H$5="FİRMA İADE"),1,0)+
IF(AND(J571="İMHA",FİLTRE!$H$5="İMHA"),1,0)</f>
        <v>1</v>
      </c>
      <c r="I571" s="99"/>
      <c r="J571" s="100"/>
      <c r="K571" s="100"/>
      <c r="L571" s="101"/>
      <c r="M571" s="102"/>
      <c r="N571" s="101"/>
      <c r="O571" s="99"/>
      <c r="P571" s="103"/>
      <c r="Q571" s="104"/>
      <c r="R571" s="50"/>
      <c r="S571" s="105"/>
      <c r="T571" s="106"/>
      <c r="U571" s="107"/>
      <c r="V571" s="108"/>
      <c r="W571" s="107"/>
      <c r="X571" s="107"/>
      <c r="AA571" s="107"/>
      <c r="AB571" s="110"/>
      <c r="AC571" s="110"/>
      <c r="AE571" s="105"/>
      <c r="AF571" s="105"/>
      <c r="AR571" s="112"/>
    </row>
    <row r="572" spans="2:44" x14ac:dyDescent="0.25">
      <c r="B572" s="1" t="str">
        <f>IF(I572="","",
(IF(N572=FİLTRE!$H$6,2,0)+IF(FİLTRE!$H$6="TOPLAM",2,0))
)</f>
        <v/>
      </c>
      <c r="C572">
        <f>IF(FİLTRE!$M$5="",9,(IF(U572&gt;=FİLTRE!$M$5,1,0)))</f>
        <v>1</v>
      </c>
      <c r="D572" s="1">
        <f>IF(FİLTRE!$M$6="",9,(IF('SKT LİSTESİ'!P572&lt;=FİLTRE!$M$6,1,0)))</f>
        <v>1</v>
      </c>
      <c r="E572" s="25" t="str">
        <f>IF(I572="","",(COUNTIFS($L$4:L572,L572)))</f>
        <v/>
      </c>
      <c r="F572" s="13">
        <f>IF(OR(B572&lt;&gt;2,C572&lt;&gt;1,D572&lt;&gt;1,H572&lt;&gt;1),0,
COUNTIFS($B$4:B572,2,$C$4:C572,1,$D$4:D572,1,$H$4:H572,1))</f>
        <v>0</v>
      </c>
      <c r="G572" s="26" t="str">
        <f>IF(I572="","",(COUNTIF($E$4:E572,E572)))</f>
        <v/>
      </c>
      <c r="H572" s="1">
        <f>IF(AND(J572="SAYIM",FİLTRE!$H$5="RAFTA",U572&lt;&gt;0),1,0)+
IF(AND(J572="İADE DEPO",FİLTRE!$H$5="İADE DEPO"),1,0)+
IF(FİLTRE!$H$5="TÜMÜ",1,0)+
IF(AND(J572="FİRMA İADE",FİLTRE!$H$5="FİRMA İADE"),1,0)+
IF(AND(J572="İMHA",FİLTRE!$H$5="İMHA"),1,0)</f>
        <v>1</v>
      </c>
      <c r="I572" s="99"/>
      <c r="J572" s="100"/>
      <c r="K572" s="100"/>
      <c r="L572" s="101"/>
      <c r="M572" s="102"/>
      <c r="N572" s="101"/>
      <c r="O572" s="99"/>
      <c r="P572" s="103"/>
      <c r="Q572" s="104"/>
      <c r="R572" s="50"/>
      <c r="S572" s="105"/>
      <c r="T572" s="106"/>
      <c r="U572" s="107"/>
      <c r="V572" s="108"/>
      <c r="W572" s="107"/>
      <c r="X572" s="107"/>
      <c r="AA572" s="107"/>
      <c r="AB572" s="110"/>
      <c r="AC572" s="110"/>
      <c r="AE572" s="105"/>
      <c r="AF572" s="105"/>
      <c r="AR572" s="112"/>
    </row>
    <row r="573" spans="2:44" x14ac:dyDescent="0.25">
      <c r="B573" s="1" t="str">
        <f>IF(I573="","",
(IF(N573=FİLTRE!$H$6,2,0)+IF(FİLTRE!$H$6="TOPLAM",2,0))
)</f>
        <v/>
      </c>
      <c r="C573">
        <f>IF(FİLTRE!$M$5="",9,(IF(U573&gt;=FİLTRE!$M$5,1,0)))</f>
        <v>1</v>
      </c>
      <c r="D573" s="1">
        <f>IF(FİLTRE!$M$6="",9,(IF('SKT LİSTESİ'!P573&lt;=FİLTRE!$M$6,1,0)))</f>
        <v>1</v>
      </c>
      <c r="E573" s="25" t="str">
        <f>IF(I573="","",(COUNTIFS($L$4:L573,L573)))</f>
        <v/>
      </c>
      <c r="F573" s="13">
        <f>IF(OR(B573&lt;&gt;2,C573&lt;&gt;1,D573&lt;&gt;1,H573&lt;&gt;1),0,
COUNTIFS($B$4:B573,2,$C$4:C573,1,$D$4:D573,1,$H$4:H573,1))</f>
        <v>0</v>
      </c>
      <c r="G573" s="26" t="str">
        <f>IF(I573="","",(COUNTIF($E$4:E573,E573)))</f>
        <v/>
      </c>
      <c r="H573" s="1">
        <f>IF(AND(J573="SAYIM",FİLTRE!$H$5="RAFTA",U573&lt;&gt;0),1,0)+
IF(AND(J573="İADE DEPO",FİLTRE!$H$5="İADE DEPO"),1,0)+
IF(FİLTRE!$H$5="TÜMÜ",1,0)+
IF(AND(J573="FİRMA İADE",FİLTRE!$H$5="FİRMA İADE"),1,0)+
IF(AND(J573="İMHA",FİLTRE!$H$5="İMHA"),1,0)</f>
        <v>1</v>
      </c>
      <c r="I573" s="99"/>
      <c r="J573" s="100"/>
      <c r="K573" s="100"/>
      <c r="L573" s="101"/>
      <c r="M573" s="102"/>
      <c r="N573" s="101"/>
      <c r="O573" s="99"/>
      <c r="P573" s="103"/>
      <c r="Q573" s="104"/>
      <c r="R573" s="50"/>
      <c r="S573" s="105"/>
      <c r="T573" s="106"/>
      <c r="U573" s="107"/>
      <c r="V573" s="108"/>
      <c r="W573" s="107"/>
      <c r="X573" s="107"/>
      <c r="AA573" s="107"/>
      <c r="AB573" s="110"/>
      <c r="AC573" s="110"/>
      <c r="AE573" s="105"/>
      <c r="AF573" s="105"/>
      <c r="AR573" s="112"/>
    </row>
    <row r="574" spans="2:44" x14ac:dyDescent="0.25">
      <c r="B574" s="1" t="str">
        <f>IF(I574="","",
(IF(N574=FİLTRE!$H$6,2,0)+IF(FİLTRE!$H$6="TOPLAM",2,0))
)</f>
        <v/>
      </c>
      <c r="C574">
        <f>IF(FİLTRE!$M$5="",9,(IF(U574&gt;=FİLTRE!$M$5,1,0)))</f>
        <v>1</v>
      </c>
      <c r="D574" s="1">
        <f>IF(FİLTRE!$M$6="",9,(IF('SKT LİSTESİ'!P574&lt;=FİLTRE!$M$6,1,0)))</f>
        <v>1</v>
      </c>
      <c r="E574" s="25" t="str">
        <f>IF(I574="","",(COUNTIFS($L$4:L574,L574)))</f>
        <v/>
      </c>
      <c r="F574" s="13">
        <f>IF(OR(B574&lt;&gt;2,C574&lt;&gt;1,D574&lt;&gt;1,H574&lt;&gt;1),0,
COUNTIFS($B$4:B574,2,$C$4:C574,1,$D$4:D574,1,$H$4:H574,1))</f>
        <v>0</v>
      </c>
      <c r="G574" s="26" t="str">
        <f>IF(I574="","",(COUNTIF($E$4:E574,E574)))</f>
        <v/>
      </c>
      <c r="H574" s="1">
        <f>IF(AND(J574="SAYIM",FİLTRE!$H$5="RAFTA",U574&lt;&gt;0),1,0)+
IF(AND(J574="İADE DEPO",FİLTRE!$H$5="İADE DEPO"),1,0)+
IF(FİLTRE!$H$5="TÜMÜ",1,0)+
IF(AND(J574="FİRMA İADE",FİLTRE!$H$5="FİRMA İADE"),1,0)+
IF(AND(J574="İMHA",FİLTRE!$H$5="İMHA"),1,0)</f>
        <v>1</v>
      </c>
      <c r="I574" s="99"/>
      <c r="J574" s="100"/>
      <c r="K574" s="100"/>
      <c r="L574" s="101"/>
      <c r="M574" s="102"/>
      <c r="N574" s="101"/>
      <c r="O574" s="99"/>
      <c r="P574" s="103"/>
      <c r="Q574" s="104"/>
      <c r="R574" s="50"/>
      <c r="S574" s="105"/>
      <c r="T574" s="106"/>
      <c r="U574" s="107"/>
      <c r="V574" s="108"/>
      <c r="W574" s="107"/>
      <c r="X574" s="107"/>
      <c r="AA574" s="107"/>
      <c r="AB574" s="110"/>
      <c r="AC574" s="110"/>
      <c r="AE574" s="105"/>
      <c r="AF574" s="105"/>
      <c r="AR574" s="112"/>
    </row>
    <row r="575" spans="2:44" x14ac:dyDescent="0.25">
      <c r="B575" s="1" t="str">
        <f>IF(I575="","",
(IF(N575=FİLTRE!$H$6,2,0)+IF(FİLTRE!$H$6="TOPLAM",2,0))
)</f>
        <v/>
      </c>
      <c r="C575">
        <f>IF(FİLTRE!$M$5="",9,(IF(U575&gt;=FİLTRE!$M$5,1,0)))</f>
        <v>1</v>
      </c>
      <c r="D575" s="1">
        <f>IF(FİLTRE!$M$6="",9,(IF('SKT LİSTESİ'!P575&lt;=FİLTRE!$M$6,1,0)))</f>
        <v>1</v>
      </c>
      <c r="E575" s="25" t="str">
        <f>IF(I575="","",(COUNTIFS($L$4:L575,L575)))</f>
        <v/>
      </c>
      <c r="F575" s="13">
        <f>IF(OR(B575&lt;&gt;2,C575&lt;&gt;1,D575&lt;&gt;1,H575&lt;&gt;1),0,
COUNTIFS($B$4:B575,2,$C$4:C575,1,$D$4:D575,1,$H$4:H575,1))</f>
        <v>0</v>
      </c>
      <c r="G575" s="26" t="str">
        <f>IF(I575="","",(COUNTIF($E$4:E575,E575)))</f>
        <v/>
      </c>
      <c r="H575" s="1">
        <f>IF(AND(J575="SAYIM",FİLTRE!$H$5="RAFTA",U575&lt;&gt;0),1,0)+
IF(AND(J575="İADE DEPO",FİLTRE!$H$5="İADE DEPO"),1,0)+
IF(FİLTRE!$H$5="TÜMÜ",1,0)+
IF(AND(J575="FİRMA İADE",FİLTRE!$H$5="FİRMA İADE"),1,0)+
IF(AND(J575="İMHA",FİLTRE!$H$5="İMHA"),1,0)</f>
        <v>1</v>
      </c>
      <c r="I575" s="99"/>
      <c r="J575" s="100"/>
      <c r="K575" s="100"/>
      <c r="L575" s="101"/>
      <c r="M575" s="102"/>
      <c r="N575" s="101"/>
      <c r="O575" s="99"/>
      <c r="P575" s="103"/>
      <c r="Q575" s="104"/>
      <c r="R575" s="50"/>
      <c r="S575" s="105"/>
      <c r="T575" s="106"/>
      <c r="U575" s="107"/>
      <c r="V575" s="108"/>
      <c r="W575" s="107"/>
      <c r="X575" s="107"/>
      <c r="AA575" s="107"/>
      <c r="AB575" s="110"/>
      <c r="AC575" s="110"/>
      <c r="AE575" s="105"/>
      <c r="AF575" s="105"/>
      <c r="AR575" s="112"/>
    </row>
    <row r="576" spans="2:44" x14ac:dyDescent="0.25">
      <c r="B576" s="1" t="str">
        <f>IF(I576="","",
(IF(N576=FİLTRE!$H$6,2,0)+IF(FİLTRE!$H$6="TOPLAM",2,0))
)</f>
        <v/>
      </c>
      <c r="C576">
        <f>IF(FİLTRE!$M$5="",9,(IF(U576&gt;=FİLTRE!$M$5,1,0)))</f>
        <v>1</v>
      </c>
      <c r="D576" s="1">
        <f>IF(FİLTRE!$M$6="",9,(IF('SKT LİSTESİ'!P576&lt;=FİLTRE!$M$6,1,0)))</f>
        <v>1</v>
      </c>
      <c r="E576" s="25" t="str">
        <f>IF(I576="","",(COUNTIFS($L$4:L576,L576)))</f>
        <v/>
      </c>
      <c r="F576" s="13">
        <f>IF(OR(B576&lt;&gt;2,C576&lt;&gt;1,D576&lt;&gt;1,H576&lt;&gt;1),0,
COUNTIFS($B$4:B576,2,$C$4:C576,1,$D$4:D576,1,$H$4:H576,1))</f>
        <v>0</v>
      </c>
      <c r="G576" s="26" t="str">
        <f>IF(I576="","",(COUNTIF($E$4:E576,E576)))</f>
        <v/>
      </c>
      <c r="H576" s="1">
        <f>IF(AND(J576="SAYIM",FİLTRE!$H$5="RAFTA",U576&lt;&gt;0),1,0)+
IF(AND(J576="İADE DEPO",FİLTRE!$H$5="İADE DEPO"),1,0)+
IF(FİLTRE!$H$5="TÜMÜ",1,0)+
IF(AND(J576="FİRMA İADE",FİLTRE!$H$5="FİRMA İADE"),1,0)+
IF(AND(J576="İMHA",FİLTRE!$H$5="İMHA"),1,0)</f>
        <v>1</v>
      </c>
      <c r="I576" s="99"/>
      <c r="J576" s="100"/>
      <c r="K576" s="100"/>
      <c r="L576" s="101"/>
      <c r="M576" s="102"/>
      <c r="N576" s="101"/>
      <c r="O576" s="99"/>
      <c r="P576" s="103"/>
      <c r="Q576" s="104"/>
      <c r="R576" s="50"/>
      <c r="S576" s="105"/>
      <c r="T576" s="106"/>
      <c r="U576" s="107"/>
      <c r="V576" s="108"/>
      <c r="W576" s="107"/>
      <c r="X576" s="107"/>
      <c r="AA576" s="107"/>
      <c r="AB576" s="110"/>
      <c r="AC576" s="110"/>
      <c r="AE576" s="105"/>
      <c r="AF576" s="105"/>
      <c r="AR576" s="112"/>
    </row>
    <row r="577" spans="2:44" x14ac:dyDescent="0.25">
      <c r="B577" s="1" t="str">
        <f>IF(I577="","",
(IF(N577=FİLTRE!$H$6,2,0)+IF(FİLTRE!$H$6="TOPLAM",2,0))
)</f>
        <v/>
      </c>
      <c r="C577">
        <f>IF(FİLTRE!$M$5="",9,(IF(U577&gt;=FİLTRE!$M$5,1,0)))</f>
        <v>1</v>
      </c>
      <c r="D577" s="1">
        <f>IF(FİLTRE!$M$6="",9,(IF('SKT LİSTESİ'!P577&lt;=FİLTRE!$M$6,1,0)))</f>
        <v>1</v>
      </c>
      <c r="E577" s="25" t="str">
        <f>IF(I577="","",(COUNTIFS($L$4:L577,L577)))</f>
        <v/>
      </c>
      <c r="F577" s="13">
        <f>IF(OR(B577&lt;&gt;2,C577&lt;&gt;1,D577&lt;&gt;1,H577&lt;&gt;1),0,
COUNTIFS($B$4:B577,2,$C$4:C577,1,$D$4:D577,1,$H$4:H577,1))</f>
        <v>0</v>
      </c>
      <c r="G577" s="26" t="str">
        <f>IF(I577="","",(COUNTIF($E$4:E577,E577)))</f>
        <v/>
      </c>
      <c r="H577" s="1">
        <f>IF(AND(J577="SAYIM",FİLTRE!$H$5="RAFTA",U577&lt;&gt;0),1,0)+
IF(AND(J577="İADE DEPO",FİLTRE!$H$5="İADE DEPO"),1,0)+
IF(FİLTRE!$H$5="TÜMÜ",1,0)+
IF(AND(J577="FİRMA İADE",FİLTRE!$H$5="FİRMA İADE"),1,0)+
IF(AND(J577="İMHA",FİLTRE!$H$5="İMHA"),1,0)</f>
        <v>1</v>
      </c>
      <c r="I577" s="99"/>
      <c r="J577" s="100"/>
      <c r="K577" s="100"/>
      <c r="L577" s="101"/>
      <c r="M577" s="102"/>
      <c r="N577" s="101"/>
      <c r="O577" s="99"/>
      <c r="P577" s="103"/>
      <c r="Q577" s="104"/>
      <c r="R577" s="50"/>
      <c r="S577" s="105"/>
      <c r="T577" s="106"/>
      <c r="U577" s="107"/>
      <c r="V577" s="108"/>
      <c r="W577" s="107"/>
      <c r="X577" s="107"/>
      <c r="AA577" s="107"/>
      <c r="AB577" s="110"/>
      <c r="AC577" s="110"/>
      <c r="AE577" s="105"/>
      <c r="AF577" s="105"/>
      <c r="AR577" s="112"/>
    </row>
    <row r="578" spans="2:44" x14ac:dyDescent="0.25">
      <c r="B578" s="1" t="str">
        <f>IF(I578="","",
(IF(N578=FİLTRE!$H$6,2,0)+IF(FİLTRE!$H$6="TOPLAM",2,0))
)</f>
        <v/>
      </c>
      <c r="C578">
        <f>IF(FİLTRE!$M$5="",9,(IF(U578&gt;=FİLTRE!$M$5,1,0)))</f>
        <v>1</v>
      </c>
      <c r="D578" s="1">
        <f>IF(FİLTRE!$M$6="",9,(IF('SKT LİSTESİ'!P578&lt;=FİLTRE!$M$6,1,0)))</f>
        <v>1</v>
      </c>
      <c r="E578" s="25" t="str">
        <f>IF(I578="","",(COUNTIFS($L$4:L578,L578)))</f>
        <v/>
      </c>
      <c r="F578" s="13">
        <f>IF(OR(B578&lt;&gt;2,C578&lt;&gt;1,D578&lt;&gt;1,H578&lt;&gt;1),0,
COUNTIFS($B$4:B578,2,$C$4:C578,1,$D$4:D578,1,$H$4:H578,1))</f>
        <v>0</v>
      </c>
      <c r="G578" s="26" t="str">
        <f>IF(I578="","",(COUNTIF($E$4:E578,E578)))</f>
        <v/>
      </c>
      <c r="H578" s="1">
        <f>IF(AND(J578="SAYIM",FİLTRE!$H$5="RAFTA",U578&lt;&gt;0),1,0)+
IF(AND(J578="İADE DEPO",FİLTRE!$H$5="İADE DEPO"),1,0)+
IF(FİLTRE!$H$5="TÜMÜ",1,0)+
IF(AND(J578="FİRMA İADE",FİLTRE!$H$5="FİRMA İADE"),1,0)+
IF(AND(J578="İMHA",FİLTRE!$H$5="İMHA"),1,0)</f>
        <v>1</v>
      </c>
      <c r="I578" s="99"/>
      <c r="J578" s="100"/>
      <c r="K578" s="100"/>
      <c r="L578" s="101"/>
      <c r="M578" s="102"/>
      <c r="N578" s="101"/>
      <c r="O578" s="99"/>
      <c r="P578" s="103"/>
      <c r="Q578" s="104"/>
      <c r="R578" s="50"/>
      <c r="S578" s="105"/>
      <c r="T578" s="106"/>
      <c r="U578" s="107"/>
      <c r="V578" s="108"/>
      <c r="W578" s="107"/>
      <c r="X578" s="107"/>
      <c r="AA578" s="107"/>
      <c r="AB578" s="110"/>
      <c r="AC578" s="110"/>
      <c r="AE578" s="105"/>
      <c r="AF578" s="105"/>
      <c r="AR578" s="112"/>
    </row>
    <row r="579" spans="2:44" x14ac:dyDescent="0.25">
      <c r="B579" s="1" t="str">
        <f>IF(I579="","",
(IF(N579=FİLTRE!$H$6,2,0)+IF(FİLTRE!$H$6="TOPLAM",2,0))
)</f>
        <v/>
      </c>
      <c r="C579">
        <f>IF(FİLTRE!$M$5="",9,(IF(U579&gt;=FİLTRE!$M$5,1,0)))</f>
        <v>1</v>
      </c>
      <c r="D579" s="1">
        <f>IF(FİLTRE!$M$6="",9,(IF('SKT LİSTESİ'!P579&lt;=FİLTRE!$M$6,1,0)))</f>
        <v>1</v>
      </c>
      <c r="E579" s="25" t="str">
        <f>IF(I579="","",(COUNTIFS($L$4:L579,L579)))</f>
        <v/>
      </c>
      <c r="F579" s="13">
        <f>IF(OR(B579&lt;&gt;2,C579&lt;&gt;1,D579&lt;&gt;1,H579&lt;&gt;1),0,
COUNTIFS($B$4:B579,2,$C$4:C579,1,$D$4:D579,1,$H$4:H579,1))</f>
        <v>0</v>
      </c>
      <c r="G579" s="26" t="str">
        <f>IF(I579="","",(COUNTIF($E$4:E579,E579)))</f>
        <v/>
      </c>
      <c r="H579" s="1">
        <f>IF(AND(J579="SAYIM",FİLTRE!$H$5="RAFTA",U579&lt;&gt;0),1,0)+
IF(AND(J579="İADE DEPO",FİLTRE!$H$5="İADE DEPO"),1,0)+
IF(FİLTRE!$H$5="TÜMÜ",1,0)+
IF(AND(J579="FİRMA İADE",FİLTRE!$H$5="FİRMA İADE"),1,0)+
IF(AND(J579="İMHA",FİLTRE!$H$5="İMHA"),1,0)</f>
        <v>1</v>
      </c>
      <c r="I579" s="99"/>
      <c r="J579" s="100"/>
      <c r="K579" s="100"/>
      <c r="L579" s="101"/>
      <c r="M579" s="102"/>
      <c r="N579" s="101"/>
      <c r="O579" s="99"/>
      <c r="P579" s="103"/>
      <c r="Q579" s="104"/>
      <c r="R579" s="50"/>
      <c r="S579" s="105"/>
      <c r="T579" s="106"/>
      <c r="U579" s="107"/>
      <c r="V579" s="108"/>
      <c r="W579" s="107"/>
      <c r="X579" s="107"/>
      <c r="AA579" s="107"/>
      <c r="AB579" s="110"/>
      <c r="AC579" s="110"/>
      <c r="AE579" s="105"/>
      <c r="AF579" s="105"/>
      <c r="AR579" s="112"/>
    </row>
    <row r="580" spans="2:44" x14ac:dyDescent="0.25">
      <c r="B580" s="1" t="str">
        <f>IF(I580="","",
(IF(N580=FİLTRE!$H$6,2,0)+IF(FİLTRE!$H$6="TOPLAM",2,0))
)</f>
        <v/>
      </c>
      <c r="C580">
        <f>IF(FİLTRE!$M$5="",9,(IF(U580&gt;=FİLTRE!$M$5,1,0)))</f>
        <v>1</v>
      </c>
      <c r="D580" s="1">
        <f>IF(FİLTRE!$M$6="",9,(IF('SKT LİSTESİ'!P580&lt;=FİLTRE!$M$6,1,0)))</f>
        <v>1</v>
      </c>
      <c r="E580" s="25" t="str">
        <f>IF(I580="","",(COUNTIFS($L$4:L580,L580)))</f>
        <v/>
      </c>
      <c r="F580" s="13">
        <f>IF(OR(B580&lt;&gt;2,C580&lt;&gt;1,D580&lt;&gt;1,H580&lt;&gt;1),0,
COUNTIFS($B$4:B580,2,$C$4:C580,1,$D$4:D580,1,$H$4:H580,1))</f>
        <v>0</v>
      </c>
      <c r="G580" s="26" t="str">
        <f>IF(I580="","",(COUNTIF($E$4:E580,E580)))</f>
        <v/>
      </c>
      <c r="H580" s="1">
        <f>IF(AND(J580="SAYIM",FİLTRE!$H$5="RAFTA",U580&lt;&gt;0),1,0)+
IF(AND(J580="İADE DEPO",FİLTRE!$H$5="İADE DEPO"),1,0)+
IF(FİLTRE!$H$5="TÜMÜ",1,0)+
IF(AND(J580="FİRMA İADE",FİLTRE!$H$5="FİRMA İADE"),1,0)+
IF(AND(J580="İMHA",FİLTRE!$H$5="İMHA"),1,0)</f>
        <v>1</v>
      </c>
      <c r="I580" s="99"/>
      <c r="J580" s="100"/>
      <c r="K580" s="100"/>
      <c r="L580" s="101"/>
      <c r="M580" s="102"/>
      <c r="N580" s="101"/>
      <c r="O580" s="99"/>
      <c r="P580" s="103"/>
      <c r="Q580" s="104"/>
      <c r="R580" s="50"/>
      <c r="S580" s="105"/>
      <c r="T580" s="106"/>
      <c r="U580" s="107"/>
      <c r="V580" s="108"/>
      <c r="W580" s="107"/>
      <c r="X580" s="107"/>
      <c r="AA580" s="107"/>
      <c r="AB580" s="110"/>
      <c r="AC580" s="110"/>
      <c r="AE580" s="105"/>
      <c r="AF580" s="105"/>
      <c r="AR580" s="112"/>
    </row>
    <row r="581" spans="2:44" x14ac:dyDescent="0.25">
      <c r="B581" s="1" t="str">
        <f>IF(I581="","",
(IF(N581=FİLTRE!$H$6,2,0)+IF(FİLTRE!$H$6="TOPLAM",2,0))
)</f>
        <v/>
      </c>
      <c r="C581">
        <f>IF(FİLTRE!$M$5="",9,(IF(U581&gt;=FİLTRE!$M$5,1,0)))</f>
        <v>1</v>
      </c>
      <c r="D581" s="1">
        <f>IF(FİLTRE!$M$6="",9,(IF('SKT LİSTESİ'!P581&lt;=FİLTRE!$M$6,1,0)))</f>
        <v>1</v>
      </c>
      <c r="E581" s="25" t="str">
        <f>IF(I581="","",(COUNTIFS($L$4:L581,L581)))</f>
        <v/>
      </c>
      <c r="F581" s="13">
        <f>IF(OR(B581&lt;&gt;2,C581&lt;&gt;1,D581&lt;&gt;1,H581&lt;&gt;1),0,
COUNTIFS($B$4:B581,2,$C$4:C581,1,$D$4:D581,1,$H$4:H581,1))</f>
        <v>0</v>
      </c>
      <c r="G581" s="26" t="str">
        <f>IF(I581="","",(COUNTIF($E$4:E581,E581)))</f>
        <v/>
      </c>
      <c r="H581" s="1">
        <f>IF(AND(J581="SAYIM",FİLTRE!$H$5="RAFTA",U581&lt;&gt;0),1,0)+
IF(AND(J581="İADE DEPO",FİLTRE!$H$5="İADE DEPO"),1,0)+
IF(FİLTRE!$H$5="TÜMÜ",1,0)+
IF(AND(J581="FİRMA İADE",FİLTRE!$H$5="FİRMA İADE"),1,0)+
IF(AND(J581="İMHA",FİLTRE!$H$5="İMHA"),1,0)</f>
        <v>1</v>
      </c>
      <c r="I581" s="99"/>
      <c r="J581" s="100"/>
      <c r="K581" s="100"/>
      <c r="L581" s="101"/>
      <c r="M581" s="102"/>
      <c r="N581" s="101"/>
      <c r="O581" s="99"/>
      <c r="P581" s="103"/>
      <c r="Q581" s="104"/>
      <c r="R581" s="50"/>
      <c r="S581" s="105"/>
      <c r="T581" s="106"/>
      <c r="U581" s="107"/>
      <c r="V581" s="108"/>
      <c r="W581" s="107"/>
      <c r="X581" s="107"/>
      <c r="AA581" s="107"/>
      <c r="AB581" s="110"/>
      <c r="AC581" s="110"/>
      <c r="AE581" s="105"/>
      <c r="AF581" s="105"/>
      <c r="AR581" s="112"/>
    </row>
    <row r="582" spans="2:44" x14ac:dyDescent="0.25">
      <c r="B582" s="1" t="str">
        <f>IF(I582="","",
(IF(N582=FİLTRE!$H$6,2,0)+IF(FİLTRE!$H$6="TOPLAM",2,0))
)</f>
        <v/>
      </c>
      <c r="C582">
        <f>IF(FİLTRE!$M$5="",9,(IF(U582&gt;=FİLTRE!$M$5,1,0)))</f>
        <v>1</v>
      </c>
      <c r="D582" s="1">
        <f>IF(FİLTRE!$M$6="",9,(IF('SKT LİSTESİ'!P582&lt;=FİLTRE!$M$6,1,0)))</f>
        <v>1</v>
      </c>
      <c r="E582" s="25" t="str">
        <f>IF(I582="","",(COUNTIFS($L$4:L582,L582)))</f>
        <v/>
      </c>
      <c r="F582" s="13">
        <f>IF(OR(B582&lt;&gt;2,C582&lt;&gt;1,D582&lt;&gt;1,H582&lt;&gt;1),0,
COUNTIFS($B$4:B582,2,$C$4:C582,1,$D$4:D582,1,$H$4:H582,1))</f>
        <v>0</v>
      </c>
      <c r="G582" s="26" t="str">
        <f>IF(I582="","",(COUNTIF($E$4:E582,E582)))</f>
        <v/>
      </c>
      <c r="H582" s="1">
        <f>IF(AND(J582="SAYIM",FİLTRE!$H$5="RAFTA",U582&lt;&gt;0),1,0)+
IF(AND(J582="İADE DEPO",FİLTRE!$H$5="İADE DEPO"),1,0)+
IF(FİLTRE!$H$5="TÜMÜ",1,0)+
IF(AND(J582="FİRMA İADE",FİLTRE!$H$5="FİRMA İADE"),1,0)+
IF(AND(J582="İMHA",FİLTRE!$H$5="İMHA"),1,0)</f>
        <v>1</v>
      </c>
      <c r="I582" s="99"/>
      <c r="J582" s="100"/>
      <c r="K582" s="100"/>
      <c r="L582" s="101"/>
      <c r="M582" s="102"/>
      <c r="N582" s="101"/>
      <c r="O582" s="99"/>
      <c r="P582" s="103"/>
      <c r="Q582" s="104"/>
      <c r="R582" s="50"/>
      <c r="S582" s="105"/>
      <c r="T582" s="106"/>
      <c r="U582" s="107"/>
      <c r="V582" s="108"/>
      <c r="W582" s="107"/>
      <c r="X582" s="107"/>
      <c r="AA582" s="107"/>
      <c r="AB582" s="110"/>
      <c r="AC582" s="110"/>
      <c r="AE582" s="105"/>
      <c r="AF582" s="105"/>
      <c r="AR582" s="112"/>
    </row>
    <row r="583" spans="2:44" x14ac:dyDescent="0.25">
      <c r="B583" s="1" t="str">
        <f>IF(I583="","",
(IF(N583=FİLTRE!$H$6,2,0)+IF(FİLTRE!$H$6="TOPLAM",2,0))
)</f>
        <v/>
      </c>
      <c r="C583">
        <f>IF(FİLTRE!$M$5="",9,(IF(U583&gt;=FİLTRE!$M$5,1,0)))</f>
        <v>1</v>
      </c>
      <c r="D583" s="1">
        <f>IF(FİLTRE!$M$6="",9,(IF('SKT LİSTESİ'!P583&lt;=FİLTRE!$M$6,1,0)))</f>
        <v>1</v>
      </c>
      <c r="E583" s="25" t="str">
        <f>IF(I583="","",(COUNTIFS($L$4:L583,L583)))</f>
        <v/>
      </c>
      <c r="F583" s="13">
        <f>IF(OR(B583&lt;&gt;2,C583&lt;&gt;1,D583&lt;&gt;1,H583&lt;&gt;1),0,
COUNTIFS($B$4:B583,2,$C$4:C583,1,$D$4:D583,1,$H$4:H583,1))</f>
        <v>0</v>
      </c>
      <c r="G583" s="26" t="str">
        <f>IF(I583="","",(COUNTIF($E$4:E583,E583)))</f>
        <v/>
      </c>
      <c r="H583" s="1">
        <f>IF(AND(J583="SAYIM",FİLTRE!$H$5="RAFTA",U583&lt;&gt;0),1,0)+
IF(AND(J583="İADE DEPO",FİLTRE!$H$5="İADE DEPO"),1,0)+
IF(FİLTRE!$H$5="TÜMÜ",1,0)+
IF(AND(J583="FİRMA İADE",FİLTRE!$H$5="FİRMA İADE"),1,0)+
IF(AND(J583="İMHA",FİLTRE!$H$5="İMHA"),1,0)</f>
        <v>1</v>
      </c>
      <c r="I583" s="99"/>
      <c r="J583" s="100"/>
      <c r="K583" s="100"/>
      <c r="L583" s="101"/>
      <c r="M583" s="102"/>
      <c r="N583" s="101"/>
      <c r="O583" s="99"/>
      <c r="P583" s="103"/>
      <c r="Q583" s="104"/>
      <c r="R583" s="50"/>
      <c r="S583" s="105"/>
      <c r="T583" s="106"/>
      <c r="U583" s="107"/>
      <c r="V583" s="108"/>
      <c r="W583" s="107"/>
      <c r="X583" s="107"/>
      <c r="AA583" s="107"/>
      <c r="AB583" s="110"/>
      <c r="AC583" s="110"/>
      <c r="AE583" s="105"/>
      <c r="AF583" s="105"/>
      <c r="AR583" s="112"/>
    </row>
    <row r="584" spans="2:44" x14ac:dyDescent="0.25">
      <c r="B584" s="1" t="str">
        <f>IF(I584="","",
(IF(N584=FİLTRE!$H$6,2,0)+IF(FİLTRE!$H$6="TOPLAM",2,0))
)</f>
        <v/>
      </c>
      <c r="C584">
        <f>IF(FİLTRE!$M$5="",9,(IF(U584&gt;=FİLTRE!$M$5,1,0)))</f>
        <v>1</v>
      </c>
      <c r="D584" s="1">
        <f>IF(FİLTRE!$M$6="",9,(IF('SKT LİSTESİ'!P584&lt;=FİLTRE!$M$6,1,0)))</f>
        <v>1</v>
      </c>
      <c r="E584" s="25" t="str">
        <f>IF(I584="","",(COUNTIFS($L$4:L584,L584)))</f>
        <v/>
      </c>
      <c r="F584" s="13">
        <f>IF(OR(B584&lt;&gt;2,C584&lt;&gt;1,D584&lt;&gt;1,H584&lt;&gt;1),0,
COUNTIFS($B$4:B584,2,$C$4:C584,1,$D$4:D584,1,$H$4:H584,1))</f>
        <v>0</v>
      </c>
      <c r="G584" s="26" t="str">
        <f>IF(I584="","",(COUNTIF($E$4:E584,E584)))</f>
        <v/>
      </c>
      <c r="H584" s="1">
        <f>IF(AND(J584="SAYIM",FİLTRE!$H$5="RAFTA",U584&lt;&gt;0),1,0)+
IF(AND(J584="İADE DEPO",FİLTRE!$H$5="İADE DEPO"),1,0)+
IF(FİLTRE!$H$5="TÜMÜ",1,0)+
IF(AND(J584="FİRMA İADE",FİLTRE!$H$5="FİRMA İADE"),1,0)+
IF(AND(J584="İMHA",FİLTRE!$H$5="İMHA"),1,0)</f>
        <v>1</v>
      </c>
      <c r="I584" s="99"/>
      <c r="J584" s="100"/>
      <c r="K584" s="100"/>
      <c r="L584" s="101"/>
      <c r="M584" s="102"/>
      <c r="N584" s="101"/>
      <c r="O584" s="99"/>
      <c r="P584" s="103"/>
      <c r="Q584" s="104"/>
      <c r="R584" s="50"/>
      <c r="S584" s="105"/>
      <c r="T584" s="106"/>
      <c r="U584" s="107"/>
      <c r="V584" s="108"/>
      <c r="W584" s="107"/>
      <c r="X584" s="107"/>
      <c r="AA584" s="107"/>
      <c r="AB584" s="110"/>
      <c r="AC584" s="110"/>
      <c r="AE584" s="105"/>
      <c r="AF584" s="105"/>
      <c r="AR584" s="112"/>
    </row>
    <row r="585" spans="2:44" x14ac:dyDescent="0.25">
      <c r="B585" s="1" t="str">
        <f>IF(I585="","",
(IF(N585=FİLTRE!$H$6,2,0)+IF(FİLTRE!$H$6="TOPLAM",2,0))
)</f>
        <v/>
      </c>
      <c r="C585">
        <f>IF(FİLTRE!$M$5="",9,(IF(U585&gt;=FİLTRE!$M$5,1,0)))</f>
        <v>1</v>
      </c>
      <c r="D585" s="1">
        <f>IF(FİLTRE!$M$6="",9,(IF('SKT LİSTESİ'!P585&lt;=FİLTRE!$M$6,1,0)))</f>
        <v>1</v>
      </c>
      <c r="E585" s="25" t="str">
        <f>IF(I585="","",(COUNTIFS($L$4:L585,L585)))</f>
        <v/>
      </c>
      <c r="F585" s="13">
        <f>IF(OR(B585&lt;&gt;2,C585&lt;&gt;1,D585&lt;&gt;1,H585&lt;&gt;1),0,
COUNTIFS($B$4:B585,2,$C$4:C585,1,$D$4:D585,1,$H$4:H585,1))</f>
        <v>0</v>
      </c>
      <c r="G585" s="26" t="str">
        <f>IF(I585="","",(COUNTIF($E$4:E585,E585)))</f>
        <v/>
      </c>
      <c r="H585" s="1">
        <f>IF(AND(J585="SAYIM",FİLTRE!$H$5="RAFTA",U585&lt;&gt;0),1,0)+
IF(AND(J585="İADE DEPO",FİLTRE!$H$5="İADE DEPO"),1,0)+
IF(FİLTRE!$H$5="TÜMÜ",1,0)+
IF(AND(J585="FİRMA İADE",FİLTRE!$H$5="FİRMA İADE"),1,0)+
IF(AND(J585="İMHA",FİLTRE!$H$5="İMHA"),1,0)</f>
        <v>1</v>
      </c>
      <c r="I585" s="99"/>
      <c r="J585" s="100"/>
      <c r="K585" s="100"/>
      <c r="L585" s="101"/>
      <c r="M585" s="102"/>
      <c r="N585" s="101"/>
      <c r="O585" s="99"/>
      <c r="P585" s="103"/>
      <c r="Q585" s="104"/>
      <c r="R585" s="50"/>
      <c r="S585" s="105"/>
      <c r="T585" s="106"/>
      <c r="U585" s="107"/>
      <c r="V585" s="108"/>
      <c r="W585" s="107"/>
      <c r="X585" s="107"/>
      <c r="AA585" s="107"/>
      <c r="AB585" s="110"/>
      <c r="AC585" s="110"/>
      <c r="AE585" s="105"/>
      <c r="AF585" s="105"/>
      <c r="AR585" s="112"/>
    </row>
    <row r="586" spans="2:44" x14ac:dyDescent="0.25">
      <c r="B586" s="1" t="str">
        <f>IF(I586="","",
(IF(N586=FİLTRE!$H$6,2,0)+IF(FİLTRE!$H$6="TOPLAM",2,0))
)</f>
        <v/>
      </c>
      <c r="C586">
        <f>IF(FİLTRE!$M$5="",9,(IF(U586&gt;=FİLTRE!$M$5,1,0)))</f>
        <v>1</v>
      </c>
      <c r="D586" s="1">
        <f>IF(FİLTRE!$M$6="",9,(IF('SKT LİSTESİ'!P586&lt;=FİLTRE!$M$6,1,0)))</f>
        <v>1</v>
      </c>
      <c r="E586" s="25" t="str">
        <f>IF(I586="","",(COUNTIFS($L$4:L586,L586)))</f>
        <v/>
      </c>
      <c r="F586" s="13">
        <f>IF(OR(B586&lt;&gt;2,C586&lt;&gt;1,D586&lt;&gt;1,H586&lt;&gt;1),0,
COUNTIFS($B$4:B586,2,$C$4:C586,1,$D$4:D586,1,$H$4:H586,1))</f>
        <v>0</v>
      </c>
      <c r="G586" s="26" t="str">
        <f>IF(I586="","",(COUNTIF($E$4:E586,E586)))</f>
        <v/>
      </c>
      <c r="H586" s="1">
        <f>IF(AND(J586="SAYIM",FİLTRE!$H$5="RAFTA",U586&lt;&gt;0),1,0)+
IF(AND(J586="İADE DEPO",FİLTRE!$H$5="İADE DEPO"),1,0)+
IF(FİLTRE!$H$5="TÜMÜ",1,0)+
IF(AND(J586="FİRMA İADE",FİLTRE!$H$5="FİRMA İADE"),1,0)+
IF(AND(J586="İMHA",FİLTRE!$H$5="İMHA"),1,0)</f>
        <v>1</v>
      </c>
      <c r="I586" s="99"/>
      <c r="J586" s="100"/>
      <c r="K586" s="100"/>
      <c r="L586" s="101"/>
      <c r="M586" s="102"/>
      <c r="N586" s="101"/>
      <c r="O586" s="99"/>
      <c r="P586" s="103"/>
      <c r="Q586" s="104"/>
      <c r="R586" s="50"/>
      <c r="S586" s="105"/>
      <c r="T586" s="106"/>
      <c r="U586" s="107"/>
      <c r="V586" s="108"/>
      <c r="W586" s="107"/>
      <c r="X586" s="107"/>
      <c r="AA586" s="107"/>
      <c r="AB586" s="110"/>
      <c r="AC586" s="110"/>
      <c r="AE586" s="105"/>
      <c r="AF586" s="105"/>
      <c r="AR586" s="112"/>
    </row>
    <row r="587" spans="2:44" x14ac:dyDescent="0.25">
      <c r="B587" s="1" t="str">
        <f>IF(I587="","",
(IF(N587=FİLTRE!$H$6,2,0)+IF(FİLTRE!$H$6="TOPLAM",2,0))
)</f>
        <v/>
      </c>
      <c r="C587">
        <f>IF(FİLTRE!$M$5="",9,(IF(U587&gt;=FİLTRE!$M$5,1,0)))</f>
        <v>1</v>
      </c>
      <c r="D587" s="1">
        <f>IF(FİLTRE!$M$6="",9,(IF('SKT LİSTESİ'!P587&lt;=FİLTRE!$M$6,1,0)))</f>
        <v>1</v>
      </c>
      <c r="E587" s="25" t="str">
        <f>IF(I587="","",(COUNTIFS($L$4:L587,L587)))</f>
        <v/>
      </c>
      <c r="F587" s="13">
        <f>IF(OR(B587&lt;&gt;2,C587&lt;&gt;1,D587&lt;&gt;1,H587&lt;&gt;1),0,
COUNTIFS($B$4:B587,2,$C$4:C587,1,$D$4:D587,1,$H$4:H587,1))</f>
        <v>0</v>
      </c>
      <c r="G587" s="26" t="str">
        <f>IF(I587="","",(COUNTIF($E$4:E587,E587)))</f>
        <v/>
      </c>
      <c r="H587" s="1">
        <f>IF(AND(J587="SAYIM",FİLTRE!$H$5="RAFTA",U587&lt;&gt;0),1,0)+
IF(AND(J587="İADE DEPO",FİLTRE!$H$5="İADE DEPO"),1,0)+
IF(FİLTRE!$H$5="TÜMÜ",1,0)+
IF(AND(J587="FİRMA İADE",FİLTRE!$H$5="FİRMA İADE"),1,0)+
IF(AND(J587="İMHA",FİLTRE!$H$5="İMHA"),1,0)</f>
        <v>1</v>
      </c>
      <c r="I587" s="99"/>
      <c r="J587" s="100"/>
      <c r="K587" s="100"/>
      <c r="L587" s="101"/>
      <c r="M587" s="102"/>
      <c r="N587" s="101"/>
      <c r="O587" s="99"/>
      <c r="P587" s="103"/>
      <c r="Q587" s="104"/>
      <c r="R587" s="50"/>
      <c r="S587" s="105"/>
      <c r="T587" s="106"/>
      <c r="U587" s="107"/>
      <c r="V587" s="108"/>
      <c r="W587" s="107"/>
      <c r="X587" s="107"/>
      <c r="AA587" s="107"/>
      <c r="AB587" s="110"/>
      <c r="AC587" s="110"/>
      <c r="AE587" s="105"/>
      <c r="AF587" s="105"/>
      <c r="AR587" s="112"/>
    </row>
    <row r="588" spans="2:44" x14ac:dyDescent="0.25">
      <c r="B588" s="1" t="str">
        <f>IF(I588="","",
(IF(N588=FİLTRE!$H$6,2,0)+IF(FİLTRE!$H$6="TOPLAM",2,0))
)</f>
        <v/>
      </c>
      <c r="C588">
        <f>IF(FİLTRE!$M$5="",9,(IF(U588&gt;=FİLTRE!$M$5,1,0)))</f>
        <v>1</v>
      </c>
      <c r="D588" s="1">
        <f>IF(FİLTRE!$M$6="",9,(IF('SKT LİSTESİ'!P588&lt;=FİLTRE!$M$6,1,0)))</f>
        <v>1</v>
      </c>
      <c r="E588" s="25" t="str">
        <f>IF(I588="","",(COUNTIFS($L$4:L588,L588)))</f>
        <v/>
      </c>
      <c r="F588" s="13">
        <f>IF(OR(B588&lt;&gt;2,C588&lt;&gt;1,D588&lt;&gt;1,H588&lt;&gt;1),0,
COUNTIFS($B$4:B588,2,$C$4:C588,1,$D$4:D588,1,$H$4:H588,1))</f>
        <v>0</v>
      </c>
      <c r="G588" s="26" t="str">
        <f>IF(I588="","",(COUNTIF($E$4:E588,E588)))</f>
        <v/>
      </c>
      <c r="H588" s="1">
        <f>IF(AND(J588="SAYIM",FİLTRE!$H$5="RAFTA",U588&lt;&gt;0),1,0)+
IF(AND(J588="İADE DEPO",FİLTRE!$H$5="İADE DEPO"),1,0)+
IF(FİLTRE!$H$5="TÜMÜ",1,0)+
IF(AND(J588="FİRMA İADE",FİLTRE!$H$5="FİRMA İADE"),1,0)+
IF(AND(J588="İMHA",FİLTRE!$H$5="İMHA"),1,0)</f>
        <v>1</v>
      </c>
      <c r="I588" s="99"/>
      <c r="J588" s="100"/>
      <c r="K588" s="100"/>
      <c r="L588" s="101"/>
      <c r="M588" s="102"/>
      <c r="N588" s="101"/>
      <c r="O588" s="99"/>
      <c r="P588" s="103"/>
      <c r="Q588" s="104"/>
      <c r="R588" s="50"/>
      <c r="S588" s="105"/>
      <c r="T588" s="106"/>
      <c r="U588" s="107"/>
      <c r="V588" s="108"/>
      <c r="W588" s="107"/>
      <c r="X588" s="107"/>
      <c r="AA588" s="107"/>
      <c r="AB588" s="110"/>
      <c r="AC588" s="110"/>
      <c r="AE588" s="105"/>
      <c r="AF588" s="105"/>
      <c r="AR588" s="112"/>
    </row>
    <row r="589" spans="2:44" x14ac:dyDescent="0.25">
      <c r="B589" s="1" t="str">
        <f>IF(I589="","",
(IF(N589=FİLTRE!$H$6,2,0)+IF(FİLTRE!$H$6="TOPLAM",2,0))
)</f>
        <v/>
      </c>
      <c r="C589">
        <f>IF(FİLTRE!$M$5="",9,(IF(U589&gt;=FİLTRE!$M$5,1,0)))</f>
        <v>1</v>
      </c>
      <c r="D589" s="1">
        <f>IF(FİLTRE!$M$6="",9,(IF('SKT LİSTESİ'!P589&lt;=FİLTRE!$M$6,1,0)))</f>
        <v>1</v>
      </c>
      <c r="E589" s="25" t="str">
        <f>IF(I589="","",(COUNTIFS($L$4:L589,L589)))</f>
        <v/>
      </c>
      <c r="F589" s="13">
        <f>IF(OR(B589&lt;&gt;2,C589&lt;&gt;1,D589&lt;&gt;1,H589&lt;&gt;1),0,
COUNTIFS($B$4:B589,2,$C$4:C589,1,$D$4:D589,1,$H$4:H589,1))</f>
        <v>0</v>
      </c>
      <c r="G589" s="26" t="str">
        <f>IF(I589="","",(COUNTIF($E$4:E589,E589)))</f>
        <v/>
      </c>
      <c r="H589" s="1">
        <f>IF(AND(J589="SAYIM",FİLTRE!$H$5="RAFTA",U589&lt;&gt;0),1,0)+
IF(AND(J589="İADE DEPO",FİLTRE!$H$5="İADE DEPO"),1,0)+
IF(FİLTRE!$H$5="TÜMÜ",1,0)+
IF(AND(J589="FİRMA İADE",FİLTRE!$H$5="FİRMA İADE"),1,0)+
IF(AND(J589="İMHA",FİLTRE!$H$5="İMHA"),1,0)</f>
        <v>1</v>
      </c>
      <c r="I589" s="99"/>
      <c r="J589" s="100"/>
      <c r="K589" s="100"/>
      <c r="L589" s="101"/>
      <c r="M589" s="102"/>
      <c r="N589" s="101"/>
      <c r="O589" s="99"/>
      <c r="P589" s="103"/>
      <c r="Q589" s="104"/>
      <c r="R589" s="50"/>
      <c r="S589" s="105"/>
      <c r="T589" s="106"/>
      <c r="U589" s="107"/>
      <c r="V589" s="108"/>
      <c r="W589" s="107"/>
      <c r="X589" s="107"/>
      <c r="AA589" s="107"/>
      <c r="AB589" s="110"/>
      <c r="AC589" s="110"/>
      <c r="AE589" s="105"/>
      <c r="AF589" s="105"/>
      <c r="AR589" s="112"/>
    </row>
    <row r="590" spans="2:44" x14ac:dyDescent="0.25">
      <c r="B590" s="1" t="str">
        <f>IF(I590="","",
(IF(N590=FİLTRE!$H$6,2,0)+IF(FİLTRE!$H$6="TOPLAM",2,0))
)</f>
        <v/>
      </c>
      <c r="C590">
        <f>IF(FİLTRE!$M$5="",9,(IF(U590&gt;=FİLTRE!$M$5,1,0)))</f>
        <v>1</v>
      </c>
      <c r="D590" s="1">
        <f>IF(FİLTRE!$M$6="",9,(IF('SKT LİSTESİ'!P590&lt;=FİLTRE!$M$6,1,0)))</f>
        <v>1</v>
      </c>
      <c r="E590" s="25" t="str">
        <f>IF(I590="","",(COUNTIFS($L$4:L590,L590)))</f>
        <v/>
      </c>
      <c r="F590" s="13">
        <f>IF(OR(B590&lt;&gt;2,C590&lt;&gt;1,D590&lt;&gt;1,H590&lt;&gt;1),0,
COUNTIFS($B$4:B590,2,$C$4:C590,1,$D$4:D590,1,$H$4:H590,1))</f>
        <v>0</v>
      </c>
      <c r="G590" s="26" t="str">
        <f>IF(I590="","",(COUNTIF($E$4:E590,E590)))</f>
        <v/>
      </c>
      <c r="H590" s="1">
        <f>IF(AND(J590="SAYIM",FİLTRE!$H$5="RAFTA",U590&lt;&gt;0),1,0)+
IF(AND(J590="İADE DEPO",FİLTRE!$H$5="İADE DEPO"),1,0)+
IF(FİLTRE!$H$5="TÜMÜ",1,0)+
IF(AND(J590="FİRMA İADE",FİLTRE!$H$5="FİRMA İADE"),1,0)+
IF(AND(J590="İMHA",FİLTRE!$H$5="İMHA"),1,0)</f>
        <v>1</v>
      </c>
      <c r="I590" s="99"/>
      <c r="J590" s="100"/>
      <c r="K590" s="100"/>
      <c r="L590" s="101"/>
      <c r="M590" s="102"/>
      <c r="N590" s="101"/>
      <c r="O590" s="99"/>
      <c r="P590" s="103"/>
      <c r="Q590" s="104"/>
      <c r="R590" s="50"/>
      <c r="S590" s="105"/>
      <c r="T590" s="106"/>
      <c r="U590" s="107"/>
      <c r="V590" s="108"/>
      <c r="W590" s="107"/>
      <c r="X590" s="107"/>
      <c r="AA590" s="107"/>
      <c r="AB590" s="110"/>
      <c r="AC590" s="110"/>
      <c r="AE590" s="105"/>
      <c r="AF590" s="105"/>
      <c r="AR590" s="112"/>
    </row>
    <row r="591" spans="2:44" x14ac:dyDescent="0.25">
      <c r="B591" s="1" t="str">
        <f>IF(I591="","",
(IF(N591=FİLTRE!$H$6,2,0)+IF(FİLTRE!$H$6="TOPLAM",2,0))
)</f>
        <v/>
      </c>
      <c r="C591">
        <f>IF(FİLTRE!$M$5="",9,(IF(U591&gt;=FİLTRE!$M$5,1,0)))</f>
        <v>1</v>
      </c>
      <c r="D591" s="1">
        <f>IF(FİLTRE!$M$6="",9,(IF('SKT LİSTESİ'!P591&lt;=FİLTRE!$M$6,1,0)))</f>
        <v>1</v>
      </c>
      <c r="E591" s="25" t="str">
        <f>IF(I591="","",(COUNTIFS($L$4:L591,L591)))</f>
        <v/>
      </c>
      <c r="F591" s="13">
        <f>IF(OR(B591&lt;&gt;2,C591&lt;&gt;1,D591&lt;&gt;1,H591&lt;&gt;1),0,
COUNTIFS($B$4:B591,2,$C$4:C591,1,$D$4:D591,1,$H$4:H591,1))</f>
        <v>0</v>
      </c>
      <c r="G591" s="26" t="str">
        <f>IF(I591="","",(COUNTIF($E$4:E591,E591)))</f>
        <v/>
      </c>
      <c r="H591" s="1">
        <f>IF(AND(J591="SAYIM",FİLTRE!$H$5="RAFTA",U591&lt;&gt;0),1,0)+
IF(AND(J591="İADE DEPO",FİLTRE!$H$5="İADE DEPO"),1,0)+
IF(FİLTRE!$H$5="TÜMÜ",1,0)+
IF(AND(J591="FİRMA İADE",FİLTRE!$H$5="FİRMA İADE"),1,0)+
IF(AND(J591="İMHA",FİLTRE!$H$5="İMHA"),1,0)</f>
        <v>1</v>
      </c>
      <c r="I591" s="99"/>
      <c r="J591" s="100"/>
      <c r="K591" s="100"/>
      <c r="L591" s="101"/>
      <c r="M591" s="102"/>
      <c r="N591" s="101"/>
      <c r="O591" s="99"/>
      <c r="P591" s="103"/>
      <c r="Q591" s="104"/>
      <c r="R591" s="50"/>
      <c r="S591" s="105"/>
      <c r="T591" s="106"/>
      <c r="U591" s="107"/>
      <c r="V591" s="108"/>
      <c r="W591" s="107"/>
      <c r="X591" s="107"/>
      <c r="AA591" s="107"/>
      <c r="AB591" s="110"/>
      <c r="AC591" s="110"/>
      <c r="AE591" s="105"/>
      <c r="AF591" s="105"/>
      <c r="AR591" s="112"/>
    </row>
    <row r="592" spans="2:44" x14ac:dyDescent="0.25">
      <c r="B592" s="1" t="str">
        <f>IF(I592="","",
(IF(N592=FİLTRE!$H$6,2,0)+IF(FİLTRE!$H$6="TOPLAM",2,0))
)</f>
        <v/>
      </c>
      <c r="C592">
        <f>IF(FİLTRE!$M$5="",9,(IF(U592&gt;=FİLTRE!$M$5,1,0)))</f>
        <v>1</v>
      </c>
      <c r="D592" s="1">
        <f>IF(FİLTRE!$M$6="",9,(IF('SKT LİSTESİ'!P592&lt;=FİLTRE!$M$6,1,0)))</f>
        <v>1</v>
      </c>
      <c r="E592" s="25" t="str">
        <f>IF(I592="","",(COUNTIFS($L$4:L592,L592)))</f>
        <v/>
      </c>
      <c r="F592" s="13">
        <f>IF(OR(B592&lt;&gt;2,C592&lt;&gt;1,D592&lt;&gt;1,H592&lt;&gt;1),0,
COUNTIFS($B$4:B592,2,$C$4:C592,1,$D$4:D592,1,$H$4:H592,1))</f>
        <v>0</v>
      </c>
      <c r="G592" s="26" t="str">
        <f>IF(I592="","",(COUNTIF($E$4:E592,E592)))</f>
        <v/>
      </c>
      <c r="H592" s="1">
        <f>IF(AND(J592="SAYIM",FİLTRE!$H$5="RAFTA",U592&lt;&gt;0),1,0)+
IF(AND(J592="İADE DEPO",FİLTRE!$H$5="İADE DEPO"),1,0)+
IF(FİLTRE!$H$5="TÜMÜ",1,0)+
IF(AND(J592="FİRMA İADE",FİLTRE!$H$5="FİRMA İADE"),1,0)+
IF(AND(J592="İMHA",FİLTRE!$H$5="İMHA"),1,0)</f>
        <v>1</v>
      </c>
      <c r="I592" s="99"/>
      <c r="J592" s="100"/>
      <c r="K592" s="100"/>
      <c r="L592" s="101"/>
      <c r="M592" s="102"/>
      <c r="N592" s="101"/>
      <c r="O592" s="99"/>
      <c r="P592" s="103"/>
      <c r="Q592" s="104"/>
      <c r="R592" s="50"/>
      <c r="S592" s="105"/>
      <c r="T592" s="106"/>
      <c r="U592" s="107"/>
      <c r="V592" s="108"/>
      <c r="W592" s="107"/>
      <c r="X592" s="107"/>
      <c r="AA592" s="107"/>
      <c r="AB592" s="110"/>
      <c r="AC592" s="110"/>
      <c r="AE592" s="105"/>
      <c r="AF592" s="105"/>
      <c r="AR592" s="112"/>
    </row>
    <row r="593" spans="2:44" x14ac:dyDescent="0.25">
      <c r="B593" s="1" t="str">
        <f>IF(I593="","",
(IF(N593=FİLTRE!$H$6,2,0)+IF(FİLTRE!$H$6="TOPLAM",2,0))
)</f>
        <v/>
      </c>
      <c r="C593">
        <f>IF(FİLTRE!$M$5="",9,(IF(U593&gt;=FİLTRE!$M$5,1,0)))</f>
        <v>1</v>
      </c>
      <c r="D593" s="1">
        <f>IF(FİLTRE!$M$6="",9,(IF('SKT LİSTESİ'!P593&lt;=FİLTRE!$M$6,1,0)))</f>
        <v>1</v>
      </c>
      <c r="E593" s="25" t="str">
        <f>IF(I593="","",(COUNTIFS($L$4:L593,L593)))</f>
        <v/>
      </c>
      <c r="F593" s="13">
        <f>IF(OR(B593&lt;&gt;2,C593&lt;&gt;1,D593&lt;&gt;1,H593&lt;&gt;1),0,
COUNTIFS($B$4:B593,2,$C$4:C593,1,$D$4:D593,1,$H$4:H593,1))</f>
        <v>0</v>
      </c>
      <c r="G593" s="26" t="str">
        <f>IF(I593="","",(COUNTIF($E$4:E593,E593)))</f>
        <v/>
      </c>
      <c r="H593" s="1">
        <f>IF(AND(J593="SAYIM",FİLTRE!$H$5="RAFTA",U593&lt;&gt;0),1,0)+
IF(AND(J593="İADE DEPO",FİLTRE!$H$5="İADE DEPO"),1,0)+
IF(FİLTRE!$H$5="TÜMÜ",1,0)+
IF(AND(J593="FİRMA İADE",FİLTRE!$H$5="FİRMA İADE"),1,0)+
IF(AND(J593="İMHA",FİLTRE!$H$5="İMHA"),1,0)</f>
        <v>1</v>
      </c>
      <c r="I593" s="99"/>
      <c r="J593" s="100"/>
      <c r="K593" s="100"/>
      <c r="L593" s="101"/>
      <c r="M593" s="102"/>
      <c r="N593" s="101"/>
      <c r="O593" s="99"/>
      <c r="P593" s="103"/>
      <c r="Q593" s="104"/>
      <c r="R593" s="50"/>
      <c r="S593" s="105"/>
      <c r="T593" s="106"/>
      <c r="U593" s="107"/>
      <c r="V593" s="108"/>
      <c r="W593" s="107"/>
      <c r="X593" s="107"/>
      <c r="AA593" s="107"/>
      <c r="AB593" s="110"/>
      <c r="AC593" s="110"/>
      <c r="AE593" s="105"/>
      <c r="AF593" s="105"/>
      <c r="AR593" s="112"/>
    </row>
    <row r="594" spans="2:44" x14ac:dyDescent="0.25">
      <c r="B594" s="1" t="str">
        <f>IF(I594="","",
(IF(N594=FİLTRE!$H$6,2,0)+IF(FİLTRE!$H$6="TOPLAM",2,0))
)</f>
        <v/>
      </c>
      <c r="C594">
        <f>IF(FİLTRE!$M$5="",9,(IF(U594&gt;=FİLTRE!$M$5,1,0)))</f>
        <v>1</v>
      </c>
      <c r="D594" s="1">
        <f>IF(FİLTRE!$M$6="",9,(IF('SKT LİSTESİ'!P594&lt;=FİLTRE!$M$6,1,0)))</f>
        <v>1</v>
      </c>
      <c r="E594" s="25" t="str">
        <f>IF(I594="","",(COUNTIFS($L$4:L594,L594)))</f>
        <v/>
      </c>
      <c r="F594" s="13">
        <f>IF(OR(B594&lt;&gt;2,C594&lt;&gt;1,D594&lt;&gt;1,H594&lt;&gt;1),0,
COUNTIFS($B$4:B594,2,$C$4:C594,1,$D$4:D594,1,$H$4:H594,1))</f>
        <v>0</v>
      </c>
      <c r="G594" s="26" t="str">
        <f>IF(I594="","",(COUNTIF($E$4:E594,E594)))</f>
        <v/>
      </c>
      <c r="H594" s="1">
        <f>IF(AND(J594="SAYIM",FİLTRE!$H$5="RAFTA",U594&lt;&gt;0),1,0)+
IF(AND(J594="İADE DEPO",FİLTRE!$H$5="İADE DEPO"),1,0)+
IF(FİLTRE!$H$5="TÜMÜ",1,0)+
IF(AND(J594="FİRMA İADE",FİLTRE!$H$5="FİRMA İADE"),1,0)+
IF(AND(J594="İMHA",FİLTRE!$H$5="İMHA"),1,0)</f>
        <v>1</v>
      </c>
      <c r="I594" s="99"/>
      <c r="J594" s="100"/>
      <c r="K594" s="100"/>
      <c r="L594" s="101"/>
      <c r="M594" s="102"/>
      <c r="N594" s="101"/>
      <c r="O594" s="99"/>
      <c r="P594" s="103"/>
      <c r="Q594" s="104"/>
      <c r="R594" s="50"/>
      <c r="S594" s="105"/>
      <c r="T594" s="106"/>
      <c r="U594" s="107"/>
      <c r="V594" s="108"/>
      <c r="W594" s="107"/>
      <c r="X594" s="107"/>
      <c r="AA594" s="107"/>
      <c r="AB594" s="110"/>
      <c r="AC594" s="110"/>
      <c r="AE594" s="105"/>
      <c r="AF594" s="105"/>
      <c r="AR594" s="112"/>
    </row>
    <row r="595" spans="2:44" x14ac:dyDescent="0.25">
      <c r="B595" s="1" t="str">
        <f>IF(I595="","",
(IF(N595=FİLTRE!$H$6,2,0)+IF(FİLTRE!$H$6="TOPLAM",2,0))
)</f>
        <v/>
      </c>
      <c r="C595">
        <f>IF(FİLTRE!$M$5="",9,(IF(U595&gt;=FİLTRE!$M$5,1,0)))</f>
        <v>1</v>
      </c>
      <c r="D595" s="1">
        <f>IF(FİLTRE!$M$6="",9,(IF('SKT LİSTESİ'!P595&lt;=FİLTRE!$M$6,1,0)))</f>
        <v>1</v>
      </c>
      <c r="E595" s="25" t="str">
        <f>IF(I595="","",(COUNTIFS($L$4:L595,L595)))</f>
        <v/>
      </c>
      <c r="F595" s="13">
        <f>IF(OR(B595&lt;&gt;2,C595&lt;&gt;1,D595&lt;&gt;1,H595&lt;&gt;1),0,
COUNTIFS($B$4:B595,2,$C$4:C595,1,$D$4:D595,1,$H$4:H595,1))</f>
        <v>0</v>
      </c>
      <c r="G595" s="26" t="str">
        <f>IF(I595="","",(COUNTIF($E$4:E595,E595)))</f>
        <v/>
      </c>
      <c r="H595" s="1">
        <f>IF(AND(J595="SAYIM",FİLTRE!$H$5="RAFTA",U595&lt;&gt;0),1,0)+
IF(AND(J595="İADE DEPO",FİLTRE!$H$5="İADE DEPO"),1,0)+
IF(FİLTRE!$H$5="TÜMÜ",1,0)+
IF(AND(J595="FİRMA İADE",FİLTRE!$H$5="FİRMA İADE"),1,0)+
IF(AND(J595="İMHA",FİLTRE!$H$5="İMHA"),1,0)</f>
        <v>1</v>
      </c>
      <c r="I595" s="99"/>
      <c r="J595" s="100"/>
      <c r="K595" s="100"/>
      <c r="L595" s="101"/>
      <c r="M595" s="102"/>
      <c r="N595" s="101"/>
      <c r="O595" s="99"/>
      <c r="P595" s="103"/>
      <c r="Q595" s="104"/>
      <c r="R595" s="50"/>
      <c r="S595" s="105"/>
      <c r="T595" s="106"/>
      <c r="U595" s="107"/>
      <c r="V595" s="108"/>
      <c r="W595" s="107"/>
      <c r="X595" s="107"/>
      <c r="AA595" s="107"/>
      <c r="AB595" s="110"/>
      <c r="AC595" s="110"/>
      <c r="AE595" s="105"/>
      <c r="AF595" s="105"/>
      <c r="AR595" s="112"/>
    </row>
    <row r="596" spans="2:44" x14ac:dyDescent="0.25">
      <c r="B596" s="1" t="str">
        <f>IF(I596="","",
(IF(N596=FİLTRE!$H$6,2,0)+IF(FİLTRE!$H$6="TOPLAM",2,0))
)</f>
        <v/>
      </c>
      <c r="C596">
        <f>IF(FİLTRE!$M$5="",9,(IF(U596&gt;=FİLTRE!$M$5,1,0)))</f>
        <v>1</v>
      </c>
      <c r="D596" s="1">
        <f>IF(FİLTRE!$M$6="",9,(IF('SKT LİSTESİ'!P596&lt;=FİLTRE!$M$6,1,0)))</f>
        <v>1</v>
      </c>
      <c r="E596" s="25" t="str">
        <f>IF(I596="","",(COUNTIFS($L$4:L596,L596)))</f>
        <v/>
      </c>
      <c r="F596" s="13">
        <f>IF(OR(B596&lt;&gt;2,C596&lt;&gt;1,D596&lt;&gt;1,H596&lt;&gt;1),0,
COUNTIFS($B$4:B596,2,$C$4:C596,1,$D$4:D596,1,$H$4:H596,1))</f>
        <v>0</v>
      </c>
      <c r="G596" s="26" t="str">
        <f>IF(I596="","",(COUNTIF($E$4:E596,E596)))</f>
        <v/>
      </c>
      <c r="H596" s="1">
        <f>IF(AND(J596="SAYIM",FİLTRE!$H$5="RAFTA",U596&lt;&gt;0),1,0)+
IF(AND(J596="İADE DEPO",FİLTRE!$H$5="İADE DEPO"),1,0)+
IF(FİLTRE!$H$5="TÜMÜ",1,0)+
IF(AND(J596="FİRMA İADE",FİLTRE!$H$5="FİRMA İADE"),1,0)+
IF(AND(J596="İMHA",FİLTRE!$H$5="İMHA"),1,0)</f>
        <v>1</v>
      </c>
      <c r="I596" s="99"/>
      <c r="J596" s="100"/>
      <c r="K596" s="100"/>
      <c r="L596" s="101"/>
      <c r="M596" s="102"/>
      <c r="N596" s="101"/>
      <c r="O596" s="99"/>
      <c r="P596" s="103"/>
      <c r="Q596" s="104"/>
      <c r="R596" s="50"/>
      <c r="S596" s="105"/>
      <c r="T596" s="106"/>
      <c r="U596" s="107"/>
      <c r="V596" s="108"/>
      <c r="W596" s="107"/>
      <c r="X596" s="107"/>
      <c r="AA596" s="107"/>
      <c r="AB596" s="110"/>
      <c r="AC596" s="110"/>
      <c r="AE596" s="105"/>
      <c r="AF596" s="105"/>
      <c r="AR596" s="112"/>
    </row>
    <row r="597" spans="2:44" x14ac:dyDescent="0.25">
      <c r="B597" s="1" t="str">
        <f>IF(I597="","",
(IF(N597=FİLTRE!$H$6,2,0)+IF(FİLTRE!$H$6="TOPLAM",2,0))
)</f>
        <v/>
      </c>
      <c r="C597">
        <f>IF(FİLTRE!$M$5="",9,(IF(U597&gt;=FİLTRE!$M$5,1,0)))</f>
        <v>1</v>
      </c>
      <c r="D597" s="1">
        <f>IF(FİLTRE!$M$6="",9,(IF('SKT LİSTESİ'!P597&lt;=FİLTRE!$M$6,1,0)))</f>
        <v>1</v>
      </c>
      <c r="E597" s="25" t="str">
        <f>IF(I597="","",(COUNTIFS($L$4:L597,L597)))</f>
        <v/>
      </c>
      <c r="F597" s="13">
        <f>IF(OR(B597&lt;&gt;2,C597&lt;&gt;1,D597&lt;&gt;1,H597&lt;&gt;1),0,
COUNTIFS($B$4:B597,2,$C$4:C597,1,$D$4:D597,1,$H$4:H597,1))</f>
        <v>0</v>
      </c>
      <c r="G597" s="26" t="str">
        <f>IF(I597="","",(COUNTIF($E$4:E597,E597)))</f>
        <v/>
      </c>
      <c r="H597" s="1">
        <f>IF(AND(J597="SAYIM",FİLTRE!$H$5="RAFTA",U597&lt;&gt;0),1,0)+
IF(AND(J597="İADE DEPO",FİLTRE!$H$5="İADE DEPO"),1,0)+
IF(FİLTRE!$H$5="TÜMÜ",1,0)+
IF(AND(J597="FİRMA İADE",FİLTRE!$H$5="FİRMA İADE"),1,0)+
IF(AND(J597="İMHA",FİLTRE!$H$5="İMHA"),1,0)</f>
        <v>1</v>
      </c>
      <c r="I597" s="99"/>
      <c r="J597" s="100"/>
      <c r="K597" s="100"/>
      <c r="L597" s="101"/>
      <c r="M597" s="102"/>
      <c r="N597" s="101"/>
      <c r="O597" s="99"/>
      <c r="P597" s="103"/>
      <c r="Q597" s="104"/>
      <c r="R597" s="50"/>
      <c r="S597" s="105"/>
      <c r="T597" s="106"/>
      <c r="U597" s="107"/>
      <c r="V597" s="108"/>
      <c r="W597" s="107"/>
      <c r="X597" s="107"/>
      <c r="AA597" s="107"/>
      <c r="AB597" s="110"/>
      <c r="AC597" s="110"/>
      <c r="AE597" s="105"/>
      <c r="AF597" s="105"/>
      <c r="AR597" s="112"/>
    </row>
    <row r="598" spans="2:44" x14ac:dyDescent="0.25">
      <c r="B598" s="1" t="str">
        <f>IF(I598="","",
(IF(N598=FİLTRE!$H$6,2,0)+IF(FİLTRE!$H$6="TOPLAM",2,0))
)</f>
        <v/>
      </c>
      <c r="C598">
        <f>IF(FİLTRE!$M$5="",9,(IF(U598&gt;=FİLTRE!$M$5,1,0)))</f>
        <v>1</v>
      </c>
      <c r="D598" s="1">
        <f>IF(FİLTRE!$M$6="",9,(IF('SKT LİSTESİ'!P598&lt;=FİLTRE!$M$6,1,0)))</f>
        <v>1</v>
      </c>
      <c r="E598" s="25" t="str">
        <f>IF(I598="","",(COUNTIFS($L$4:L598,L598)))</f>
        <v/>
      </c>
      <c r="F598" s="13">
        <f>IF(OR(B598&lt;&gt;2,C598&lt;&gt;1,D598&lt;&gt;1,H598&lt;&gt;1),0,
COUNTIFS($B$4:B598,2,$C$4:C598,1,$D$4:D598,1,$H$4:H598,1))</f>
        <v>0</v>
      </c>
      <c r="G598" s="26" t="str">
        <f>IF(I598="","",(COUNTIF($E$4:E598,E598)))</f>
        <v/>
      </c>
      <c r="H598" s="1">
        <f>IF(AND(J598="SAYIM",FİLTRE!$H$5="RAFTA",U598&lt;&gt;0),1,0)+
IF(AND(J598="İADE DEPO",FİLTRE!$H$5="İADE DEPO"),1,0)+
IF(FİLTRE!$H$5="TÜMÜ",1,0)+
IF(AND(J598="FİRMA İADE",FİLTRE!$H$5="FİRMA İADE"),1,0)+
IF(AND(J598="İMHA",FİLTRE!$H$5="İMHA"),1,0)</f>
        <v>1</v>
      </c>
      <c r="I598" s="99"/>
      <c r="J598" s="100"/>
      <c r="K598" s="100"/>
      <c r="L598" s="101"/>
      <c r="M598" s="102"/>
      <c r="N598" s="101"/>
      <c r="O598" s="99"/>
      <c r="P598" s="103"/>
      <c r="Q598" s="104"/>
      <c r="R598" s="50"/>
      <c r="S598" s="105"/>
      <c r="T598" s="106"/>
      <c r="U598" s="107"/>
      <c r="V598" s="108"/>
      <c r="W598" s="107"/>
      <c r="X598" s="107"/>
      <c r="AA598" s="107"/>
      <c r="AB598" s="110"/>
      <c r="AC598" s="110"/>
      <c r="AE598" s="105"/>
      <c r="AF598" s="105"/>
      <c r="AR598" s="112"/>
    </row>
    <row r="599" spans="2:44" x14ac:dyDescent="0.25">
      <c r="B599" s="1" t="str">
        <f>IF(I599="","",
(IF(N599=FİLTRE!$H$6,2,0)+IF(FİLTRE!$H$6="TOPLAM",2,0))
)</f>
        <v/>
      </c>
      <c r="C599">
        <f>IF(FİLTRE!$M$5="",9,(IF(U599&gt;=FİLTRE!$M$5,1,0)))</f>
        <v>1</v>
      </c>
      <c r="D599" s="1">
        <f>IF(FİLTRE!$M$6="",9,(IF('SKT LİSTESİ'!P599&lt;=FİLTRE!$M$6,1,0)))</f>
        <v>1</v>
      </c>
      <c r="E599" s="25" t="str">
        <f>IF(I599="","",(COUNTIFS($L$4:L599,L599)))</f>
        <v/>
      </c>
      <c r="F599" s="13">
        <f>IF(OR(B599&lt;&gt;2,C599&lt;&gt;1,D599&lt;&gt;1,H599&lt;&gt;1),0,
COUNTIFS($B$4:B599,2,$C$4:C599,1,$D$4:D599,1,$H$4:H599,1))</f>
        <v>0</v>
      </c>
      <c r="G599" s="26" t="str">
        <f>IF(I599="","",(COUNTIF($E$4:E599,E599)))</f>
        <v/>
      </c>
      <c r="H599" s="1">
        <f>IF(AND(J599="SAYIM",FİLTRE!$H$5="RAFTA",U599&lt;&gt;0),1,0)+
IF(AND(J599="İADE DEPO",FİLTRE!$H$5="İADE DEPO"),1,0)+
IF(FİLTRE!$H$5="TÜMÜ",1,0)+
IF(AND(J599="FİRMA İADE",FİLTRE!$H$5="FİRMA İADE"),1,0)+
IF(AND(J599="İMHA",FİLTRE!$H$5="İMHA"),1,0)</f>
        <v>1</v>
      </c>
      <c r="I599" s="99"/>
      <c r="J599" s="100"/>
      <c r="K599" s="100"/>
      <c r="L599" s="101"/>
      <c r="M599" s="102"/>
      <c r="N599" s="101"/>
      <c r="O599" s="99"/>
      <c r="P599" s="103"/>
      <c r="Q599" s="104"/>
      <c r="R599" s="50"/>
      <c r="S599" s="105"/>
      <c r="T599" s="106"/>
      <c r="U599" s="107"/>
      <c r="V599" s="108"/>
      <c r="W599" s="107"/>
      <c r="X599" s="107"/>
      <c r="AA599" s="107"/>
      <c r="AB599" s="110"/>
      <c r="AC599" s="110"/>
      <c r="AE599" s="105"/>
      <c r="AF599" s="105"/>
      <c r="AR599" s="112"/>
    </row>
    <row r="600" spans="2:44" x14ac:dyDescent="0.25">
      <c r="B600" s="1" t="str">
        <f>IF(I600="","",
(IF(N600=FİLTRE!$H$6,2,0)+IF(FİLTRE!$H$6="TOPLAM",2,0))
)</f>
        <v/>
      </c>
      <c r="C600">
        <f>IF(FİLTRE!$M$5="",9,(IF(U600&gt;=FİLTRE!$M$5,1,0)))</f>
        <v>1</v>
      </c>
      <c r="D600" s="1">
        <f>IF(FİLTRE!$M$6="",9,(IF('SKT LİSTESİ'!P600&lt;=FİLTRE!$M$6,1,0)))</f>
        <v>1</v>
      </c>
      <c r="E600" s="25" t="str">
        <f>IF(I600="","",(COUNTIFS($L$4:L600,L600)))</f>
        <v/>
      </c>
      <c r="F600" s="13">
        <f>IF(OR(B600&lt;&gt;2,C600&lt;&gt;1,D600&lt;&gt;1,H600&lt;&gt;1),0,
COUNTIFS($B$4:B600,2,$C$4:C600,1,$D$4:D600,1,$H$4:H600,1))</f>
        <v>0</v>
      </c>
      <c r="G600" s="26" t="str">
        <f>IF(I600="","",(COUNTIF($E$4:E600,E600)))</f>
        <v/>
      </c>
      <c r="H600" s="1">
        <f>IF(AND(J600="SAYIM",FİLTRE!$H$5="RAFTA",U600&lt;&gt;0),1,0)+
IF(AND(J600="İADE DEPO",FİLTRE!$H$5="İADE DEPO"),1,0)+
IF(FİLTRE!$H$5="TÜMÜ",1,0)+
IF(AND(J600="FİRMA İADE",FİLTRE!$H$5="FİRMA İADE"),1,0)+
IF(AND(J600="İMHA",FİLTRE!$H$5="İMHA"),1,0)</f>
        <v>1</v>
      </c>
      <c r="I600" s="99"/>
      <c r="J600" s="100"/>
      <c r="K600" s="100"/>
      <c r="L600" s="101"/>
      <c r="M600" s="102"/>
      <c r="N600" s="101"/>
      <c r="O600" s="99"/>
      <c r="P600" s="103"/>
      <c r="Q600" s="104"/>
      <c r="R600" s="50"/>
      <c r="S600" s="105"/>
      <c r="T600" s="106"/>
      <c r="U600" s="107"/>
      <c r="V600" s="108"/>
      <c r="W600" s="107"/>
      <c r="X600" s="107"/>
      <c r="AA600" s="107"/>
      <c r="AB600" s="110"/>
      <c r="AC600" s="110"/>
      <c r="AE600" s="105"/>
      <c r="AF600" s="105"/>
      <c r="AR600" s="112"/>
    </row>
    <row r="601" spans="2:44" x14ac:dyDescent="0.25">
      <c r="B601" s="1" t="str">
        <f>IF(I601="","",
(IF(N601=FİLTRE!$H$6,2,0)+IF(FİLTRE!$H$6="TOPLAM",2,0))
)</f>
        <v/>
      </c>
      <c r="C601">
        <f>IF(FİLTRE!$M$5="",9,(IF(U601&gt;=FİLTRE!$M$5,1,0)))</f>
        <v>1</v>
      </c>
      <c r="D601" s="1">
        <f>IF(FİLTRE!$M$6="",9,(IF('SKT LİSTESİ'!P601&lt;=FİLTRE!$M$6,1,0)))</f>
        <v>1</v>
      </c>
      <c r="E601" s="25" t="str">
        <f>IF(I601="","",(COUNTIFS($L$4:L601,L601)))</f>
        <v/>
      </c>
      <c r="F601" s="13">
        <f>IF(OR(B601&lt;&gt;2,C601&lt;&gt;1,D601&lt;&gt;1,H601&lt;&gt;1),0,
COUNTIFS($B$4:B601,2,$C$4:C601,1,$D$4:D601,1,$H$4:H601,1))</f>
        <v>0</v>
      </c>
      <c r="G601" s="26" t="str">
        <f>IF(I601="","",(COUNTIF($E$4:E601,E601)))</f>
        <v/>
      </c>
      <c r="H601" s="1">
        <f>IF(AND(J601="SAYIM",FİLTRE!$H$5="RAFTA",U601&lt;&gt;0),1,0)+
IF(AND(J601="İADE DEPO",FİLTRE!$H$5="İADE DEPO"),1,0)+
IF(FİLTRE!$H$5="TÜMÜ",1,0)+
IF(AND(J601="FİRMA İADE",FİLTRE!$H$5="FİRMA İADE"),1,0)+
IF(AND(J601="İMHA",FİLTRE!$H$5="İMHA"),1,0)</f>
        <v>1</v>
      </c>
      <c r="I601" s="99"/>
      <c r="J601" s="100"/>
      <c r="K601" s="100"/>
      <c r="L601" s="101"/>
      <c r="M601" s="102"/>
      <c r="N601" s="101"/>
      <c r="O601" s="99"/>
      <c r="P601" s="103"/>
      <c r="Q601" s="104"/>
      <c r="R601" s="50"/>
      <c r="S601" s="105"/>
      <c r="T601" s="106"/>
      <c r="U601" s="107"/>
      <c r="V601" s="108"/>
      <c r="W601" s="107"/>
      <c r="X601" s="107"/>
      <c r="AA601" s="107"/>
      <c r="AB601" s="110"/>
      <c r="AC601" s="110"/>
      <c r="AE601" s="105"/>
      <c r="AF601" s="105"/>
      <c r="AR601" s="112"/>
    </row>
    <row r="602" spans="2:44" x14ac:dyDescent="0.25">
      <c r="B602" s="1" t="str">
        <f>IF(I602="","",
(IF(N602=FİLTRE!$H$6,2,0)+IF(FİLTRE!$H$6="TOPLAM",2,0))
)</f>
        <v/>
      </c>
      <c r="C602">
        <f>IF(FİLTRE!$M$5="",9,(IF(U602&gt;=FİLTRE!$M$5,1,0)))</f>
        <v>1</v>
      </c>
      <c r="D602" s="1">
        <f>IF(FİLTRE!$M$6="",9,(IF('SKT LİSTESİ'!P602&lt;=FİLTRE!$M$6,1,0)))</f>
        <v>1</v>
      </c>
      <c r="E602" s="25" t="str">
        <f>IF(I602="","",(COUNTIFS($L$4:L602,L602)))</f>
        <v/>
      </c>
      <c r="F602" s="13">
        <f>IF(OR(B602&lt;&gt;2,C602&lt;&gt;1,D602&lt;&gt;1,H602&lt;&gt;1),0,
COUNTIFS($B$4:B602,2,$C$4:C602,1,$D$4:D602,1,$H$4:H602,1))</f>
        <v>0</v>
      </c>
      <c r="G602" s="26" t="str">
        <f>IF(I602="","",(COUNTIF($E$4:E602,E602)))</f>
        <v/>
      </c>
      <c r="H602" s="1">
        <f>IF(AND(J602="SAYIM",FİLTRE!$H$5="RAFTA",U602&lt;&gt;0),1,0)+
IF(AND(J602="İADE DEPO",FİLTRE!$H$5="İADE DEPO"),1,0)+
IF(FİLTRE!$H$5="TÜMÜ",1,0)+
IF(AND(J602="FİRMA İADE",FİLTRE!$H$5="FİRMA İADE"),1,0)+
IF(AND(J602="İMHA",FİLTRE!$H$5="İMHA"),1,0)</f>
        <v>1</v>
      </c>
      <c r="I602" s="99"/>
      <c r="J602" s="100"/>
      <c r="K602" s="100"/>
      <c r="L602" s="101"/>
      <c r="M602" s="102"/>
      <c r="N602" s="101"/>
      <c r="O602" s="99"/>
      <c r="P602" s="103"/>
      <c r="Q602" s="104"/>
      <c r="R602" s="50"/>
      <c r="S602" s="105"/>
      <c r="T602" s="106"/>
      <c r="U602" s="107"/>
      <c r="V602" s="108"/>
      <c r="W602" s="107"/>
      <c r="X602" s="107"/>
      <c r="AA602" s="107"/>
      <c r="AB602" s="110"/>
      <c r="AC602" s="110"/>
      <c r="AE602" s="105"/>
      <c r="AF602" s="105"/>
      <c r="AR602" s="112"/>
    </row>
    <row r="603" spans="2:44" x14ac:dyDescent="0.25">
      <c r="B603" s="1" t="str">
        <f>IF(I603="","",
(IF(N603=FİLTRE!$H$6,2,0)+IF(FİLTRE!$H$6="TOPLAM",2,0))
)</f>
        <v/>
      </c>
      <c r="C603">
        <f>IF(FİLTRE!$M$5="",9,(IF(U603&gt;=FİLTRE!$M$5,1,0)))</f>
        <v>1</v>
      </c>
      <c r="D603" s="1">
        <f>IF(FİLTRE!$M$6="",9,(IF('SKT LİSTESİ'!P603&lt;=FİLTRE!$M$6,1,0)))</f>
        <v>1</v>
      </c>
      <c r="E603" s="25" t="str">
        <f>IF(I603="","",(COUNTIFS($L$4:L603,L603)))</f>
        <v/>
      </c>
      <c r="F603" s="13">
        <f>IF(OR(B603&lt;&gt;2,C603&lt;&gt;1,D603&lt;&gt;1,H603&lt;&gt;1),0,
COUNTIFS($B$4:B603,2,$C$4:C603,1,$D$4:D603,1,$H$4:H603,1))</f>
        <v>0</v>
      </c>
      <c r="G603" s="26" t="str">
        <f>IF(I603="","",(COUNTIF($E$4:E603,E603)))</f>
        <v/>
      </c>
      <c r="H603" s="1">
        <f>IF(AND(J603="SAYIM",FİLTRE!$H$5="RAFTA",U603&lt;&gt;0),1,0)+
IF(AND(J603="İADE DEPO",FİLTRE!$H$5="İADE DEPO"),1,0)+
IF(FİLTRE!$H$5="TÜMÜ",1,0)+
IF(AND(J603="FİRMA İADE",FİLTRE!$H$5="FİRMA İADE"),1,0)+
IF(AND(J603="İMHA",FİLTRE!$H$5="İMHA"),1,0)</f>
        <v>1</v>
      </c>
      <c r="I603" s="99"/>
      <c r="J603" s="100"/>
      <c r="K603" s="100"/>
      <c r="L603" s="101"/>
      <c r="M603" s="102"/>
      <c r="N603" s="101"/>
      <c r="O603" s="99"/>
      <c r="P603" s="103"/>
      <c r="Q603" s="104"/>
      <c r="R603" s="50"/>
      <c r="S603" s="105"/>
      <c r="T603" s="106"/>
      <c r="U603" s="107"/>
      <c r="V603" s="108"/>
      <c r="W603" s="107"/>
      <c r="X603" s="107"/>
      <c r="AA603" s="107"/>
      <c r="AB603" s="110"/>
      <c r="AC603" s="110"/>
      <c r="AE603" s="105"/>
      <c r="AF603" s="105"/>
      <c r="AR603" s="112"/>
    </row>
    <row r="604" spans="2:44" x14ac:dyDescent="0.25">
      <c r="B604" s="1" t="str">
        <f>IF(I604="","",
(IF(N604=FİLTRE!$H$6,2,0)+IF(FİLTRE!$H$6="TOPLAM",2,0))
)</f>
        <v/>
      </c>
      <c r="C604">
        <f>IF(FİLTRE!$M$5="",9,(IF(U604&gt;=FİLTRE!$M$5,1,0)))</f>
        <v>1</v>
      </c>
      <c r="D604" s="1">
        <f>IF(FİLTRE!$M$6="",9,(IF('SKT LİSTESİ'!P604&lt;=FİLTRE!$M$6,1,0)))</f>
        <v>1</v>
      </c>
      <c r="E604" s="25" t="str">
        <f>IF(I604="","",(COUNTIFS($L$4:L604,L604)))</f>
        <v/>
      </c>
      <c r="F604" s="13">
        <f>IF(OR(B604&lt;&gt;2,C604&lt;&gt;1,D604&lt;&gt;1,H604&lt;&gt;1),0,
COUNTIFS($B$4:B604,2,$C$4:C604,1,$D$4:D604,1,$H$4:H604,1))</f>
        <v>0</v>
      </c>
      <c r="G604" s="26" t="str">
        <f>IF(I604="","",(COUNTIF($E$4:E604,E604)))</f>
        <v/>
      </c>
      <c r="H604" s="1">
        <f>IF(AND(J604="SAYIM",FİLTRE!$H$5="RAFTA",U604&lt;&gt;0),1,0)+
IF(AND(J604="İADE DEPO",FİLTRE!$H$5="İADE DEPO"),1,0)+
IF(FİLTRE!$H$5="TÜMÜ",1,0)+
IF(AND(J604="FİRMA İADE",FİLTRE!$H$5="FİRMA İADE"),1,0)+
IF(AND(J604="İMHA",FİLTRE!$H$5="İMHA"),1,0)</f>
        <v>1</v>
      </c>
      <c r="I604" s="99"/>
      <c r="J604" s="100"/>
      <c r="K604" s="100"/>
      <c r="L604" s="101"/>
      <c r="M604" s="102"/>
      <c r="N604" s="101"/>
      <c r="O604" s="99"/>
      <c r="P604" s="103"/>
      <c r="Q604" s="104"/>
      <c r="R604" s="50"/>
      <c r="S604" s="105"/>
      <c r="T604" s="106"/>
      <c r="U604" s="107"/>
      <c r="V604" s="108"/>
      <c r="W604" s="107"/>
      <c r="X604" s="107"/>
      <c r="AA604" s="107"/>
      <c r="AB604" s="110"/>
      <c r="AC604" s="110"/>
      <c r="AE604" s="105"/>
      <c r="AF604" s="105"/>
      <c r="AR604" s="112"/>
    </row>
    <row r="605" spans="2:44" x14ac:dyDescent="0.25">
      <c r="B605" s="1" t="str">
        <f>IF(I605="","",
(IF(N605=FİLTRE!$H$6,2,0)+IF(FİLTRE!$H$6="TOPLAM",2,0))
)</f>
        <v/>
      </c>
      <c r="C605">
        <f>IF(FİLTRE!$M$5="",9,(IF(U605&gt;=FİLTRE!$M$5,1,0)))</f>
        <v>1</v>
      </c>
      <c r="D605" s="1">
        <f>IF(FİLTRE!$M$6="",9,(IF('SKT LİSTESİ'!P605&lt;=FİLTRE!$M$6,1,0)))</f>
        <v>1</v>
      </c>
      <c r="E605" s="25" t="str">
        <f>IF(I605="","",(COUNTIFS($L$4:L605,L605)))</f>
        <v/>
      </c>
      <c r="F605" s="13">
        <f>IF(OR(B605&lt;&gt;2,C605&lt;&gt;1,D605&lt;&gt;1,H605&lt;&gt;1),0,
COUNTIFS($B$4:B605,2,$C$4:C605,1,$D$4:D605,1,$H$4:H605,1))</f>
        <v>0</v>
      </c>
      <c r="G605" s="26" t="str">
        <f>IF(I605="","",(COUNTIF($E$4:E605,E605)))</f>
        <v/>
      </c>
      <c r="H605" s="1">
        <f>IF(AND(J605="SAYIM",FİLTRE!$H$5="RAFTA",U605&lt;&gt;0),1,0)+
IF(AND(J605="İADE DEPO",FİLTRE!$H$5="İADE DEPO"),1,0)+
IF(FİLTRE!$H$5="TÜMÜ",1,0)+
IF(AND(J605="FİRMA İADE",FİLTRE!$H$5="FİRMA İADE"),1,0)+
IF(AND(J605="İMHA",FİLTRE!$H$5="İMHA"),1,0)</f>
        <v>1</v>
      </c>
      <c r="I605" s="99"/>
      <c r="J605" s="100"/>
      <c r="K605" s="100"/>
      <c r="L605" s="101"/>
      <c r="M605" s="102"/>
      <c r="N605" s="101"/>
      <c r="O605" s="99"/>
      <c r="P605" s="103"/>
      <c r="Q605" s="104"/>
      <c r="R605" s="50"/>
      <c r="S605" s="105"/>
      <c r="T605" s="106"/>
      <c r="U605" s="107"/>
      <c r="V605" s="108"/>
      <c r="W605" s="107"/>
      <c r="X605" s="107"/>
      <c r="AA605" s="107"/>
      <c r="AB605" s="110"/>
      <c r="AC605" s="110"/>
      <c r="AE605" s="105"/>
      <c r="AF605" s="105"/>
      <c r="AR605" s="112"/>
    </row>
    <row r="606" spans="2:44" x14ac:dyDescent="0.25">
      <c r="B606" s="1" t="str">
        <f>IF(I606="","",
(IF(N606=FİLTRE!$H$6,2,0)+IF(FİLTRE!$H$6="TOPLAM",2,0))
)</f>
        <v/>
      </c>
      <c r="C606">
        <f>IF(FİLTRE!$M$5="",9,(IF(U606&gt;=FİLTRE!$M$5,1,0)))</f>
        <v>1</v>
      </c>
      <c r="D606" s="1">
        <f>IF(FİLTRE!$M$6="",9,(IF('SKT LİSTESİ'!P606&lt;=FİLTRE!$M$6,1,0)))</f>
        <v>1</v>
      </c>
      <c r="E606" s="25" t="str">
        <f>IF(I606="","",(COUNTIFS($L$4:L606,L606)))</f>
        <v/>
      </c>
      <c r="F606" s="13">
        <f>IF(OR(B606&lt;&gt;2,C606&lt;&gt;1,D606&lt;&gt;1,H606&lt;&gt;1),0,
COUNTIFS($B$4:B606,2,$C$4:C606,1,$D$4:D606,1,$H$4:H606,1))</f>
        <v>0</v>
      </c>
      <c r="G606" s="26" t="str">
        <f>IF(I606="","",(COUNTIF($E$4:E606,E606)))</f>
        <v/>
      </c>
      <c r="H606" s="1">
        <f>IF(AND(J606="SAYIM",FİLTRE!$H$5="RAFTA",U606&lt;&gt;0),1,0)+
IF(AND(J606="İADE DEPO",FİLTRE!$H$5="İADE DEPO"),1,0)+
IF(FİLTRE!$H$5="TÜMÜ",1,0)+
IF(AND(J606="FİRMA İADE",FİLTRE!$H$5="FİRMA İADE"),1,0)+
IF(AND(J606="İMHA",FİLTRE!$H$5="İMHA"),1,0)</f>
        <v>1</v>
      </c>
      <c r="I606" s="99"/>
      <c r="J606" s="100"/>
      <c r="K606" s="100"/>
      <c r="L606" s="101"/>
      <c r="M606" s="102"/>
      <c r="N606" s="101"/>
      <c r="O606" s="99"/>
      <c r="P606" s="103"/>
      <c r="Q606" s="104"/>
      <c r="R606" s="50"/>
      <c r="S606" s="105"/>
      <c r="T606" s="106"/>
      <c r="U606" s="107"/>
      <c r="V606" s="108"/>
      <c r="W606" s="107"/>
      <c r="X606" s="107"/>
      <c r="AA606" s="107"/>
      <c r="AB606" s="110"/>
      <c r="AC606" s="110"/>
      <c r="AE606" s="105"/>
      <c r="AF606" s="105"/>
      <c r="AR606" s="112"/>
    </row>
    <row r="607" spans="2:44" x14ac:dyDescent="0.25">
      <c r="B607" s="1" t="str">
        <f>IF(I607="","",
(IF(N607=FİLTRE!$H$6,2,0)+IF(FİLTRE!$H$6="TOPLAM",2,0))
)</f>
        <v/>
      </c>
      <c r="C607">
        <f>IF(FİLTRE!$M$5="",9,(IF(U607&gt;=FİLTRE!$M$5,1,0)))</f>
        <v>1</v>
      </c>
      <c r="D607" s="1">
        <f>IF(FİLTRE!$M$6="",9,(IF('SKT LİSTESİ'!P607&lt;=FİLTRE!$M$6,1,0)))</f>
        <v>1</v>
      </c>
      <c r="E607" s="25" t="str">
        <f>IF(I607="","",(COUNTIFS($L$4:L607,L607)))</f>
        <v/>
      </c>
      <c r="F607" s="13">
        <f>IF(OR(B607&lt;&gt;2,C607&lt;&gt;1,D607&lt;&gt;1,H607&lt;&gt;1),0,
COUNTIFS($B$4:B607,2,$C$4:C607,1,$D$4:D607,1,$H$4:H607,1))</f>
        <v>0</v>
      </c>
      <c r="G607" s="26" t="str">
        <f>IF(I607="","",(COUNTIF($E$4:E607,E607)))</f>
        <v/>
      </c>
      <c r="H607" s="1">
        <f>IF(AND(J607="SAYIM",FİLTRE!$H$5="RAFTA",U607&lt;&gt;0),1,0)+
IF(AND(J607="İADE DEPO",FİLTRE!$H$5="İADE DEPO"),1,0)+
IF(FİLTRE!$H$5="TÜMÜ",1,0)+
IF(AND(J607="FİRMA İADE",FİLTRE!$H$5="FİRMA İADE"),1,0)+
IF(AND(J607="İMHA",FİLTRE!$H$5="İMHA"),1,0)</f>
        <v>1</v>
      </c>
      <c r="I607" s="99"/>
      <c r="J607" s="100"/>
      <c r="K607" s="100"/>
      <c r="L607" s="101"/>
      <c r="M607" s="102"/>
      <c r="N607" s="101"/>
      <c r="O607" s="99"/>
      <c r="P607" s="103"/>
      <c r="Q607" s="104"/>
      <c r="R607" s="50"/>
      <c r="S607" s="105"/>
      <c r="T607" s="106"/>
      <c r="U607" s="107"/>
      <c r="V607" s="108"/>
      <c r="W607" s="107"/>
      <c r="X607" s="107"/>
      <c r="AA607" s="107"/>
      <c r="AB607" s="110"/>
      <c r="AC607" s="110"/>
      <c r="AE607" s="105"/>
      <c r="AF607" s="105"/>
      <c r="AR607" s="112"/>
    </row>
    <row r="608" spans="2:44" x14ac:dyDescent="0.25">
      <c r="B608" s="1" t="str">
        <f>IF(I608="","",
(IF(N608=FİLTRE!$H$6,2,0)+IF(FİLTRE!$H$6="TOPLAM",2,0))
)</f>
        <v/>
      </c>
      <c r="C608">
        <f>IF(FİLTRE!$M$5="",9,(IF(U608&gt;=FİLTRE!$M$5,1,0)))</f>
        <v>1</v>
      </c>
      <c r="D608" s="1">
        <f>IF(FİLTRE!$M$6="",9,(IF('SKT LİSTESİ'!P608&lt;=FİLTRE!$M$6,1,0)))</f>
        <v>1</v>
      </c>
      <c r="E608" s="25" t="str">
        <f>IF(I608="","",(COUNTIFS($L$4:L608,L608)))</f>
        <v/>
      </c>
      <c r="F608" s="13">
        <f>IF(OR(B608&lt;&gt;2,C608&lt;&gt;1,D608&lt;&gt;1,H608&lt;&gt;1),0,
COUNTIFS($B$4:B608,2,$C$4:C608,1,$D$4:D608,1,$H$4:H608,1))</f>
        <v>0</v>
      </c>
      <c r="G608" s="26" t="str">
        <f>IF(I608="","",(COUNTIF($E$4:E608,E608)))</f>
        <v/>
      </c>
      <c r="H608" s="1">
        <f>IF(AND(J608="SAYIM",FİLTRE!$H$5="RAFTA",U608&lt;&gt;0),1,0)+
IF(AND(J608="İADE DEPO",FİLTRE!$H$5="İADE DEPO"),1,0)+
IF(FİLTRE!$H$5="TÜMÜ",1,0)+
IF(AND(J608="FİRMA İADE",FİLTRE!$H$5="FİRMA İADE"),1,0)+
IF(AND(J608="İMHA",FİLTRE!$H$5="İMHA"),1,0)</f>
        <v>1</v>
      </c>
      <c r="I608" s="99"/>
      <c r="J608" s="100"/>
      <c r="K608" s="100"/>
      <c r="L608" s="101"/>
      <c r="M608" s="102"/>
      <c r="N608" s="101"/>
      <c r="O608" s="99"/>
      <c r="P608" s="103"/>
      <c r="Q608" s="104"/>
      <c r="R608" s="50"/>
      <c r="S608" s="105"/>
      <c r="T608" s="106"/>
      <c r="U608" s="107"/>
      <c r="V608" s="108"/>
      <c r="W608" s="107"/>
      <c r="X608" s="107"/>
      <c r="AA608" s="107"/>
      <c r="AB608" s="110"/>
      <c r="AC608" s="110"/>
      <c r="AE608" s="105"/>
      <c r="AF608" s="105"/>
      <c r="AR608" s="112"/>
    </row>
    <row r="609" spans="2:44" x14ac:dyDescent="0.25">
      <c r="B609" s="1" t="str">
        <f>IF(I609="","",
(IF(N609=FİLTRE!$H$6,2,0)+IF(FİLTRE!$H$6="TOPLAM",2,0))
)</f>
        <v/>
      </c>
      <c r="C609">
        <f>IF(FİLTRE!$M$5="",9,(IF(U609&gt;=FİLTRE!$M$5,1,0)))</f>
        <v>1</v>
      </c>
      <c r="D609" s="1">
        <f>IF(FİLTRE!$M$6="",9,(IF('SKT LİSTESİ'!P609&lt;=FİLTRE!$M$6,1,0)))</f>
        <v>1</v>
      </c>
      <c r="E609" s="25" t="str">
        <f>IF(I609="","",(COUNTIFS($L$4:L609,L609)))</f>
        <v/>
      </c>
      <c r="F609" s="13">
        <f>IF(OR(B609&lt;&gt;2,C609&lt;&gt;1,D609&lt;&gt;1,H609&lt;&gt;1),0,
COUNTIFS($B$4:B609,2,$C$4:C609,1,$D$4:D609,1,$H$4:H609,1))</f>
        <v>0</v>
      </c>
      <c r="G609" s="26" t="str">
        <f>IF(I609="","",(COUNTIF($E$4:E609,E609)))</f>
        <v/>
      </c>
      <c r="H609" s="1">
        <f>IF(AND(J609="SAYIM",FİLTRE!$H$5="RAFTA",U609&lt;&gt;0),1,0)+
IF(AND(J609="İADE DEPO",FİLTRE!$H$5="İADE DEPO"),1,0)+
IF(FİLTRE!$H$5="TÜMÜ",1,0)+
IF(AND(J609="FİRMA İADE",FİLTRE!$H$5="FİRMA İADE"),1,0)+
IF(AND(J609="İMHA",FİLTRE!$H$5="İMHA"),1,0)</f>
        <v>1</v>
      </c>
      <c r="I609" s="99"/>
      <c r="J609" s="100"/>
      <c r="K609" s="100"/>
      <c r="L609" s="101"/>
      <c r="M609" s="102"/>
      <c r="N609" s="101"/>
      <c r="O609" s="99"/>
      <c r="P609" s="103"/>
      <c r="Q609" s="104"/>
      <c r="R609" s="50"/>
      <c r="S609" s="105"/>
      <c r="T609" s="106"/>
      <c r="U609" s="107"/>
      <c r="V609" s="108"/>
      <c r="W609" s="107"/>
      <c r="X609" s="107"/>
      <c r="AA609" s="107"/>
      <c r="AB609" s="110"/>
      <c r="AC609" s="110"/>
      <c r="AE609" s="105"/>
      <c r="AF609" s="105"/>
      <c r="AR609" s="112"/>
    </row>
    <row r="610" spans="2:44" x14ac:dyDescent="0.25">
      <c r="B610" s="1" t="str">
        <f>IF(I610="","",
(IF(N610=FİLTRE!$H$6,2,0)+IF(FİLTRE!$H$6="TOPLAM",2,0))
)</f>
        <v/>
      </c>
      <c r="C610">
        <f>IF(FİLTRE!$M$5="",9,(IF(U610&gt;=FİLTRE!$M$5,1,0)))</f>
        <v>1</v>
      </c>
      <c r="D610" s="1">
        <f>IF(FİLTRE!$M$6="",9,(IF('SKT LİSTESİ'!P610&lt;=FİLTRE!$M$6,1,0)))</f>
        <v>1</v>
      </c>
      <c r="E610" s="25" t="str">
        <f>IF(I610="","",(COUNTIFS($L$4:L610,L610)))</f>
        <v/>
      </c>
      <c r="F610" s="13">
        <f>IF(OR(B610&lt;&gt;2,C610&lt;&gt;1,D610&lt;&gt;1,H610&lt;&gt;1),0,
COUNTIFS($B$4:B610,2,$C$4:C610,1,$D$4:D610,1,$H$4:H610,1))</f>
        <v>0</v>
      </c>
      <c r="G610" s="26" t="str">
        <f>IF(I610="","",(COUNTIF($E$4:E610,E610)))</f>
        <v/>
      </c>
      <c r="H610" s="1">
        <f>IF(AND(J610="SAYIM",FİLTRE!$H$5="RAFTA",U610&lt;&gt;0),1,0)+
IF(AND(J610="İADE DEPO",FİLTRE!$H$5="İADE DEPO"),1,0)+
IF(FİLTRE!$H$5="TÜMÜ",1,0)+
IF(AND(J610="FİRMA İADE",FİLTRE!$H$5="FİRMA İADE"),1,0)+
IF(AND(J610="İMHA",FİLTRE!$H$5="İMHA"),1,0)</f>
        <v>1</v>
      </c>
      <c r="I610" s="99"/>
      <c r="J610" s="100"/>
      <c r="K610" s="100"/>
      <c r="L610" s="101"/>
      <c r="M610" s="102"/>
      <c r="N610" s="101"/>
      <c r="O610" s="99"/>
      <c r="P610" s="103"/>
      <c r="Q610" s="104"/>
      <c r="R610" s="50"/>
      <c r="S610" s="105"/>
      <c r="T610" s="106"/>
      <c r="U610" s="107"/>
      <c r="V610" s="108"/>
      <c r="W610" s="107"/>
      <c r="X610" s="107"/>
      <c r="AA610" s="107"/>
      <c r="AB610" s="110"/>
      <c r="AC610" s="110"/>
      <c r="AE610" s="105"/>
      <c r="AF610" s="105"/>
      <c r="AR610" s="112"/>
    </row>
    <row r="611" spans="2:44" x14ac:dyDescent="0.25">
      <c r="B611" s="1" t="str">
        <f>IF(I611="","",
(IF(N611=FİLTRE!$H$6,2,0)+IF(FİLTRE!$H$6="TOPLAM",2,0))
)</f>
        <v/>
      </c>
      <c r="C611">
        <f>IF(FİLTRE!$M$5="",9,(IF(U611&gt;=FİLTRE!$M$5,1,0)))</f>
        <v>1</v>
      </c>
      <c r="D611" s="1">
        <f>IF(FİLTRE!$M$6="",9,(IF('SKT LİSTESİ'!P611&lt;=FİLTRE!$M$6,1,0)))</f>
        <v>1</v>
      </c>
      <c r="E611" s="25" t="str">
        <f>IF(I611="","",(COUNTIFS($L$4:L611,L611)))</f>
        <v/>
      </c>
      <c r="F611" s="13">
        <f>IF(OR(B611&lt;&gt;2,C611&lt;&gt;1,D611&lt;&gt;1,H611&lt;&gt;1),0,
COUNTIFS($B$4:B611,2,$C$4:C611,1,$D$4:D611,1,$H$4:H611,1))</f>
        <v>0</v>
      </c>
      <c r="G611" s="26" t="str">
        <f>IF(I611="","",(COUNTIF($E$4:E611,E611)))</f>
        <v/>
      </c>
      <c r="H611" s="1">
        <f>IF(AND(J611="SAYIM",FİLTRE!$H$5="RAFTA",U611&lt;&gt;0),1,0)+
IF(AND(J611="İADE DEPO",FİLTRE!$H$5="İADE DEPO"),1,0)+
IF(FİLTRE!$H$5="TÜMÜ",1,0)+
IF(AND(J611="FİRMA İADE",FİLTRE!$H$5="FİRMA İADE"),1,0)+
IF(AND(J611="İMHA",FİLTRE!$H$5="İMHA"),1,0)</f>
        <v>1</v>
      </c>
      <c r="I611" s="99"/>
      <c r="J611" s="100"/>
      <c r="K611" s="100"/>
      <c r="L611" s="101"/>
      <c r="M611" s="102"/>
      <c r="N611" s="101"/>
      <c r="O611" s="99"/>
      <c r="P611" s="103"/>
      <c r="Q611" s="104"/>
      <c r="R611" s="50"/>
      <c r="S611" s="105"/>
      <c r="T611" s="106"/>
      <c r="U611" s="107"/>
      <c r="V611" s="108"/>
      <c r="W611" s="107"/>
      <c r="X611" s="107"/>
      <c r="AA611" s="107"/>
      <c r="AB611" s="110"/>
      <c r="AC611" s="110"/>
      <c r="AE611" s="105"/>
      <c r="AF611" s="105"/>
      <c r="AR611" s="112"/>
    </row>
    <row r="612" spans="2:44" x14ac:dyDescent="0.25">
      <c r="B612" s="1" t="str">
        <f>IF(I612="","",
(IF(N612=FİLTRE!$H$6,2,0)+IF(FİLTRE!$H$6="TOPLAM",2,0))
)</f>
        <v/>
      </c>
      <c r="C612">
        <f>IF(FİLTRE!$M$5="",9,(IF(U612&gt;=FİLTRE!$M$5,1,0)))</f>
        <v>1</v>
      </c>
      <c r="D612" s="1">
        <f>IF(FİLTRE!$M$6="",9,(IF('SKT LİSTESİ'!P612&lt;=FİLTRE!$M$6,1,0)))</f>
        <v>1</v>
      </c>
      <c r="E612" s="25" t="str">
        <f>IF(I612="","",(COUNTIFS($L$4:L612,L612)))</f>
        <v/>
      </c>
      <c r="F612" s="13">
        <f>IF(OR(B612&lt;&gt;2,C612&lt;&gt;1,D612&lt;&gt;1,H612&lt;&gt;1),0,
COUNTIFS($B$4:B612,2,$C$4:C612,1,$D$4:D612,1,$H$4:H612,1))</f>
        <v>0</v>
      </c>
      <c r="G612" s="26" t="str">
        <f>IF(I612="","",(COUNTIF($E$4:E612,E612)))</f>
        <v/>
      </c>
      <c r="H612" s="1">
        <f>IF(AND(J612="SAYIM",FİLTRE!$H$5="RAFTA",U612&lt;&gt;0),1,0)+
IF(AND(J612="İADE DEPO",FİLTRE!$H$5="İADE DEPO"),1,0)+
IF(FİLTRE!$H$5="TÜMÜ",1,0)+
IF(AND(J612="FİRMA İADE",FİLTRE!$H$5="FİRMA İADE"),1,0)+
IF(AND(J612="İMHA",FİLTRE!$H$5="İMHA"),1,0)</f>
        <v>1</v>
      </c>
      <c r="I612" s="99"/>
      <c r="J612" s="100"/>
      <c r="K612" s="100"/>
      <c r="L612" s="101"/>
      <c r="M612" s="102"/>
      <c r="N612" s="101"/>
      <c r="O612" s="99"/>
      <c r="P612" s="103"/>
      <c r="Q612" s="104"/>
      <c r="R612" s="50"/>
      <c r="S612" s="105"/>
      <c r="T612" s="106"/>
      <c r="U612" s="107"/>
      <c r="V612" s="108"/>
      <c r="W612" s="107"/>
      <c r="X612" s="107"/>
      <c r="AA612" s="107"/>
      <c r="AB612" s="110"/>
      <c r="AC612" s="110"/>
      <c r="AE612" s="105"/>
      <c r="AF612" s="105"/>
      <c r="AR612" s="112"/>
    </row>
    <row r="613" spans="2:44" x14ac:dyDescent="0.25">
      <c r="B613" s="1" t="str">
        <f>IF(I613="","",
(IF(N613=FİLTRE!$H$6,2,0)+IF(FİLTRE!$H$6="TOPLAM",2,0))
)</f>
        <v/>
      </c>
      <c r="C613">
        <f>IF(FİLTRE!$M$5="",9,(IF(U613&gt;=FİLTRE!$M$5,1,0)))</f>
        <v>1</v>
      </c>
      <c r="D613" s="1">
        <f>IF(FİLTRE!$M$6="",9,(IF('SKT LİSTESİ'!P613&lt;=FİLTRE!$M$6,1,0)))</f>
        <v>1</v>
      </c>
      <c r="E613" s="25" t="str">
        <f>IF(I613="","",(COUNTIFS($L$4:L613,L613)))</f>
        <v/>
      </c>
      <c r="F613" s="13">
        <f>IF(OR(B613&lt;&gt;2,C613&lt;&gt;1,D613&lt;&gt;1,H613&lt;&gt;1),0,
COUNTIFS($B$4:B613,2,$C$4:C613,1,$D$4:D613,1,$H$4:H613,1))</f>
        <v>0</v>
      </c>
      <c r="G613" s="26" t="str">
        <f>IF(I613="","",(COUNTIF($E$4:E613,E613)))</f>
        <v/>
      </c>
      <c r="H613" s="1">
        <f>IF(AND(J613="SAYIM",FİLTRE!$H$5="RAFTA",U613&lt;&gt;0),1,0)+
IF(AND(J613="İADE DEPO",FİLTRE!$H$5="İADE DEPO"),1,0)+
IF(FİLTRE!$H$5="TÜMÜ",1,0)+
IF(AND(J613="FİRMA İADE",FİLTRE!$H$5="FİRMA İADE"),1,0)+
IF(AND(J613="İMHA",FİLTRE!$H$5="İMHA"),1,0)</f>
        <v>1</v>
      </c>
      <c r="I613" s="99"/>
      <c r="J613" s="100"/>
      <c r="K613" s="100"/>
      <c r="L613" s="101"/>
      <c r="M613" s="102"/>
      <c r="N613" s="101"/>
      <c r="O613" s="99"/>
      <c r="P613" s="103"/>
      <c r="Q613" s="104"/>
      <c r="R613" s="50"/>
      <c r="S613" s="105"/>
      <c r="T613" s="106"/>
      <c r="U613" s="107"/>
      <c r="V613" s="108"/>
      <c r="W613" s="107"/>
      <c r="X613" s="107"/>
      <c r="AA613" s="107"/>
      <c r="AB613" s="110"/>
      <c r="AC613" s="110"/>
      <c r="AE613" s="105"/>
      <c r="AF613" s="105"/>
      <c r="AR613" s="112"/>
    </row>
    <row r="614" spans="2:44" x14ac:dyDescent="0.25">
      <c r="B614" s="1" t="str">
        <f>IF(I614="","",
(IF(N614=FİLTRE!$H$6,2,0)+IF(FİLTRE!$H$6="TOPLAM",2,0))
)</f>
        <v/>
      </c>
      <c r="C614">
        <f>IF(FİLTRE!$M$5="",9,(IF(U614&gt;=FİLTRE!$M$5,1,0)))</f>
        <v>1</v>
      </c>
      <c r="D614" s="1">
        <f>IF(FİLTRE!$M$6="",9,(IF('SKT LİSTESİ'!P614&lt;=FİLTRE!$M$6,1,0)))</f>
        <v>1</v>
      </c>
      <c r="E614" s="25" t="str">
        <f>IF(I614="","",(COUNTIFS($L$4:L614,L614)))</f>
        <v/>
      </c>
      <c r="F614" s="13">
        <f>IF(OR(B614&lt;&gt;2,C614&lt;&gt;1,D614&lt;&gt;1,H614&lt;&gt;1),0,
COUNTIFS($B$4:B614,2,$C$4:C614,1,$D$4:D614,1,$H$4:H614,1))</f>
        <v>0</v>
      </c>
      <c r="G614" s="26" t="str">
        <f>IF(I614="","",(COUNTIF($E$4:E614,E614)))</f>
        <v/>
      </c>
      <c r="H614" s="1">
        <f>IF(AND(J614="SAYIM",FİLTRE!$H$5="RAFTA",U614&lt;&gt;0),1,0)+
IF(AND(J614="İADE DEPO",FİLTRE!$H$5="İADE DEPO"),1,0)+
IF(FİLTRE!$H$5="TÜMÜ",1,0)+
IF(AND(J614="FİRMA İADE",FİLTRE!$H$5="FİRMA İADE"),1,0)+
IF(AND(J614="İMHA",FİLTRE!$H$5="İMHA"),1,0)</f>
        <v>1</v>
      </c>
      <c r="I614" s="99"/>
      <c r="J614" s="100"/>
      <c r="K614" s="100"/>
      <c r="L614" s="101"/>
      <c r="M614" s="102"/>
      <c r="N614" s="101"/>
      <c r="O614" s="99"/>
      <c r="P614" s="103"/>
      <c r="Q614" s="104"/>
      <c r="R614" s="50"/>
      <c r="S614" s="105"/>
      <c r="T614" s="106"/>
      <c r="U614" s="107"/>
      <c r="V614" s="108"/>
      <c r="W614" s="107"/>
      <c r="X614" s="107"/>
      <c r="AA614" s="107"/>
      <c r="AB614" s="110"/>
      <c r="AC614" s="110"/>
      <c r="AE614" s="105"/>
      <c r="AF614" s="105"/>
      <c r="AR614" s="112"/>
    </row>
    <row r="615" spans="2:44" x14ac:dyDescent="0.25">
      <c r="B615" s="1" t="str">
        <f>IF(I615="","",
(IF(N615=FİLTRE!$H$6,2,0)+IF(FİLTRE!$H$6="TOPLAM",2,0))
)</f>
        <v/>
      </c>
      <c r="C615">
        <f>IF(FİLTRE!$M$5="",9,(IF(U615&gt;=FİLTRE!$M$5,1,0)))</f>
        <v>1</v>
      </c>
      <c r="D615" s="1">
        <f>IF(FİLTRE!$M$6="",9,(IF('SKT LİSTESİ'!P615&lt;=FİLTRE!$M$6,1,0)))</f>
        <v>1</v>
      </c>
      <c r="E615" s="25" t="str">
        <f>IF(I615="","",(COUNTIFS($L$4:L615,L615)))</f>
        <v/>
      </c>
      <c r="F615" s="13">
        <f>IF(OR(B615&lt;&gt;2,C615&lt;&gt;1,D615&lt;&gt;1,H615&lt;&gt;1),0,
COUNTIFS($B$4:B615,2,$C$4:C615,1,$D$4:D615,1,$H$4:H615,1))</f>
        <v>0</v>
      </c>
      <c r="G615" s="26" t="str">
        <f>IF(I615="","",(COUNTIF($E$4:E615,E615)))</f>
        <v/>
      </c>
      <c r="H615" s="1">
        <f>IF(AND(J615="SAYIM",FİLTRE!$H$5="RAFTA",U615&lt;&gt;0),1,0)+
IF(AND(J615="İADE DEPO",FİLTRE!$H$5="İADE DEPO"),1,0)+
IF(FİLTRE!$H$5="TÜMÜ",1,0)+
IF(AND(J615="FİRMA İADE",FİLTRE!$H$5="FİRMA İADE"),1,0)+
IF(AND(J615="İMHA",FİLTRE!$H$5="İMHA"),1,0)</f>
        <v>1</v>
      </c>
      <c r="I615" s="99"/>
      <c r="J615" s="100"/>
      <c r="K615" s="100"/>
      <c r="L615" s="101"/>
      <c r="M615" s="102"/>
      <c r="N615" s="101"/>
      <c r="O615" s="99"/>
      <c r="P615" s="103"/>
      <c r="Q615" s="104"/>
      <c r="R615" s="50"/>
      <c r="S615" s="105"/>
      <c r="T615" s="106"/>
      <c r="U615" s="107"/>
      <c r="V615" s="108"/>
      <c r="W615" s="107"/>
      <c r="X615" s="107"/>
      <c r="AA615" s="107"/>
      <c r="AB615" s="110"/>
      <c r="AC615" s="110"/>
      <c r="AE615" s="105"/>
      <c r="AF615" s="105"/>
      <c r="AR615" s="112"/>
    </row>
    <row r="616" spans="2:44" x14ac:dyDescent="0.25">
      <c r="B616" s="1" t="str">
        <f>IF(I616="","",
(IF(N616=FİLTRE!$H$6,2,0)+IF(FİLTRE!$H$6="TOPLAM",2,0))
)</f>
        <v/>
      </c>
      <c r="C616">
        <f>IF(FİLTRE!$M$5="",9,(IF(U616&gt;=FİLTRE!$M$5,1,0)))</f>
        <v>1</v>
      </c>
      <c r="D616" s="1">
        <f>IF(FİLTRE!$M$6="",9,(IF('SKT LİSTESİ'!P616&lt;=FİLTRE!$M$6,1,0)))</f>
        <v>1</v>
      </c>
      <c r="E616" s="25" t="str">
        <f>IF(I616="","",(COUNTIFS($L$4:L616,L616)))</f>
        <v/>
      </c>
      <c r="F616" s="13">
        <f>IF(OR(B616&lt;&gt;2,C616&lt;&gt;1,D616&lt;&gt;1,H616&lt;&gt;1),0,
COUNTIFS($B$4:B616,2,$C$4:C616,1,$D$4:D616,1,$H$4:H616,1))</f>
        <v>0</v>
      </c>
      <c r="G616" s="26" t="str">
        <f>IF(I616="","",(COUNTIF($E$4:E616,E616)))</f>
        <v/>
      </c>
      <c r="H616" s="1">
        <f>IF(AND(J616="SAYIM",FİLTRE!$H$5="RAFTA",U616&lt;&gt;0),1,0)+
IF(AND(J616="İADE DEPO",FİLTRE!$H$5="İADE DEPO"),1,0)+
IF(FİLTRE!$H$5="TÜMÜ",1,0)+
IF(AND(J616="FİRMA İADE",FİLTRE!$H$5="FİRMA İADE"),1,0)+
IF(AND(J616="İMHA",FİLTRE!$H$5="İMHA"),1,0)</f>
        <v>1</v>
      </c>
      <c r="I616" s="99"/>
      <c r="J616" s="100"/>
      <c r="K616" s="100"/>
      <c r="L616" s="101"/>
      <c r="M616" s="102"/>
      <c r="N616" s="101"/>
      <c r="O616" s="99"/>
      <c r="P616" s="103"/>
      <c r="Q616" s="104"/>
      <c r="R616" s="50"/>
      <c r="S616" s="105"/>
      <c r="T616" s="106"/>
      <c r="U616" s="107"/>
      <c r="V616" s="108"/>
      <c r="W616" s="107"/>
      <c r="X616" s="107"/>
      <c r="AA616" s="107"/>
      <c r="AB616" s="110"/>
      <c r="AC616" s="110"/>
      <c r="AE616" s="105"/>
      <c r="AF616" s="105"/>
      <c r="AR616" s="112"/>
    </row>
    <row r="617" spans="2:44" x14ac:dyDescent="0.25">
      <c r="B617" s="1" t="str">
        <f>IF(I617="","",
(IF(N617=FİLTRE!$H$6,2,0)+IF(FİLTRE!$H$6="TOPLAM",2,0))
)</f>
        <v/>
      </c>
      <c r="C617">
        <f>IF(FİLTRE!$M$5="",9,(IF(U617&gt;=FİLTRE!$M$5,1,0)))</f>
        <v>1</v>
      </c>
      <c r="D617" s="1">
        <f>IF(FİLTRE!$M$6="",9,(IF('SKT LİSTESİ'!P617&lt;=FİLTRE!$M$6,1,0)))</f>
        <v>1</v>
      </c>
      <c r="E617" s="25" t="str">
        <f>IF(I617="","",(COUNTIFS($L$4:L617,L617)))</f>
        <v/>
      </c>
      <c r="F617" s="13">
        <f>IF(OR(B617&lt;&gt;2,C617&lt;&gt;1,D617&lt;&gt;1,H617&lt;&gt;1),0,
COUNTIFS($B$4:B617,2,$C$4:C617,1,$D$4:D617,1,$H$4:H617,1))</f>
        <v>0</v>
      </c>
      <c r="G617" s="26" t="str">
        <f>IF(I617="","",(COUNTIF($E$4:E617,E617)))</f>
        <v/>
      </c>
      <c r="H617" s="1">
        <f>IF(AND(J617="SAYIM",FİLTRE!$H$5="RAFTA",U617&lt;&gt;0),1,0)+
IF(AND(J617="İADE DEPO",FİLTRE!$H$5="İADE DEPO"),1,0)+
IF(FİLTRE!$H$5="TÜMÜ",1,0)+
IF(AND(J617="FİRMA İADE",FİLTRE!$H$5="FİRMA İADE"),1,0)+
IF(AND(J617="İMHA",FİLTRE!$H$5="İMHA"),1,0)</f>
        <v>1</v>
      </c>
      <c r="I617" s="99"/>
      <c r="J617" s="100"/>
      <c r="K617" s="100"/>
      <c r="L617" s="101"/>
      <c r="M617" s="102"/>
      <c r="N617" s="101"/>
      <c r="O617" s="99"/>
      <c r="P617" s="103"/>
      <c r="Q617" s="104"/>
      <c r="R617" s="50"/>
      <c r="S617" s="105"/>
      <c r="T617" s="106"/>
      <c r="U617" s="107"/>
      <c r="V617" s="108"/>
      <c r="W617" s="107"/>
      <c r="X617" s="107"/>
      <c r="AA617" s="107"/>
      <c r="AB617" s="110"/>
      <c r="AC617" s="110"/>
      <c r="AE617" s="105"/>
      <c r="AF617" s="105"/>
      <c r="AR617" s="112"/>
    </row>
    <row r="618" spans="2:44" x14ac:dyDescent="0.25">
      <c r="B618" s="1" t="str">
        <f>IF(I618="","",
(IF(N618=FİLTRE!$H$6,2,0)+IF(FİLTRE!$H$6="TOPLAM",2,0))
)</f>
        <v/>
      </c>
      <c r="C618">
        <f>IF(FİLTRE!$M$5="",9,(IF(U618&gt;=FİLTRE!$M$5,1,0)))</f>
        <v>1</v>
      </c>
      <c r="D618" s="1">
        <f>IF(FİLTRE!$M$6="",9,(IF('SKT LİSTESİ'!P618&lt;=FİLTRE!$M$6,1,0)))</f>
        <v>1</v>
      </c>
      <c r="E618" s="25" t="str">
        <f>IF(I618="","",(COUNTIFS($L$4:L618,L618)))</f>
        <v/>
      </c>
      <c r="F618" s="13">
        <f>IF(OR(B618&lt;&gt;2,C618&lt;&gt;1,D618&lt;&gt;1,H618&lt;&gt;1),0,
COUNTIFS($B$4:B618,2,$C$4:C618,1,$D$4:D618,1,$H$4:H618,1))</f>
        <v>0</v>
      </c>
      <c r="G618" s="26" t="str">
        <f>IF(I618="","",(COUNTIF($E$4:E618,E618)))</f>
        <v/>
      </c>
      <c r="H618" s="1">
        <f>IF(AND(J618="SAYIM",FİLTRE!$H$5="RAFTA",U618&lt;&gt;0),1,0)+
IF(AND(J618="İADE DEPO",FİLTRE!$H$5="İADE DEPO"),1,0)+
IF(FİLTRE!$H$5="TÜMÜ",1,0)+
IF(AND(J618="FİRMA İADE",FİLTRE!$H$5="FİRMA İADE"),1,0)+
IF(AND(J618="İMHA",FİLTRE!$H$5="İMHA"),1,0)</f>
        <v>1</v>
      </c>
      <c r="I618" s="99"/>
      <c r="J618" s="100"/>
      <c r="K618" s="100"/>
      <c r="L618" s="101"/>
      <c r="M618" s="102"/>
      <c r="N618" s="101"/>
      <c r="O618" s="99"/>
      <c r="P618" s="103"/>
      <c r="Q618" s="104"/>
      <c r="R618" s="50"/>
      <c r="S618" s="105"/>
      <c r="T618" s="106"/>
      <c r="U618" s="107"/>
      <c r="V618" s="108"/>
      <c r="W618" s="107"/>
      <c r="X618" s="107"/>
      <c r="AA618" s="107"/>
      <c r="AB618" s="110"/>
      <c r="AC618" s="110"/>
      <c r="AE618" s="105"/>
      <c r="AF618" s="105"/>
      <c r="AR618" s="112"/>
    </row>
    <row r="619" spans="2:44" x14ac:dyDescent="0.25">
      <c r="B619" s="1" t="str">
        <f>IF(I619="","",
(IF(N619=FİLTRE!$H$6,2,0)+IF(FİLTRE!$H$6="TOPLAM",2,0))
)</f>
        <v/>
      </c>
      <c r="C619">
        <f>IF(FİLTRE!$M$5="",9,(IF(U619&gt;=FİLTRE!$M$5,1,0)))</f>
        <v>1</v>
      </c>
      <c r="D619" s="1">
        <f>IF(FİLTRE!$M$6="",9,(IF('SKT LİSTESİ'!P619&lt;=FİLTRE!$M$6,1,0)))</f>
        <v>1</v>
      </c>
      <c r="E619" s="25" t="str">
        <f>IF(I619="","",(COUNTIFS($L$4:L619,L619)))</f>
        <v/>
      </c>
      <c r="F619" s="13">
        <f>IF(OR(B619&lt;&gt;2,C619&lt;&gt;1,D619&lt;&gt;1,H619&lt;&gt;1),0,
COUNTIFS($B$4:B619,2,$C$4:C619,1,$D$4:D619,1,$H$4:H619,1))</f>
        <v>0</v>
      </c>
      <c r="G619" s="26" t="str">
        <f>IF(I619="","",(COUNTIF($E$4:E619,E619)))</f>
        <v/>
      </c>
      <c r="H619" s="1">
        <f>IF(AND(J619="SAYIM",FİLTRE!$H$5="RAFTA",U619&lt;&gt;0),1,0)+
IF(AND(J619="İADE DEPO",FİLTRE!$H$5="İADE DEPO"),1,0)+
IF(FİLTRE!$H$5="TÜMÜ",1,0)+
IF(AND(J619="FİRMA İADE",FİLTRE!$H$5="FİRMA İADE"),1,0)+
IF(AND(J619="İMHA",FİLTRE!$H$5="İMHA"),1,0)</f>
        <v>1</v>
      </c>
      <c r="I619" s="99"/>
      <c r="J619" s="100"/>
      <c r="K619" s="100"/>
      <c r="L619" s="101"/>
      <c r="M619" s="102"/>
      <c r="N619" s="101"/>
      <c r="O619" s="99"/>
      <c r="P619" s="103"/>
      <c r="Q619" s="104"/>
      <c r="R619" s="50"/>
      <c r="S619" s="105"/>
      <c r="T619" s="106"/>
      <c r="U619" s="107"/>
      <c r="V619" s="108"/>
      <c r="W619" s="107"/>
      <c r="X619" s="107"/>
      <c r="AA619" s="107"/>
      <c r="AB619" s="110"/>
      <c r="AC619" s="110"/>
      <c r="AE619" s="105"/>
      <c r="AF619" s="105"/>
      <c r="AR619" s="112"/>
    </row>
    <row r="620" spans="2:44" x14ac:dyDescent="0.25">
      <c r="B620" s="1" t="str">
        <f>IF(I620="","",
(IF(N620=FİLTRE!$H$6,2,0)+IF(FİLTRE!$H$6="TOPLAM",2,0))
)</f>
        <v/>
      </c>
      <c r="C620">
        <f>IF(FİLTRE!$M$5="",9,(IF(U620&gt;=FİLTRE!$M$5,1,0)))</f>
        <v>1</v>
      </c>
      <c r="D620" s="1">
        <f>IF(FİLTRE!$M$6="",9,(IF('SKT LİSTESİ'!P620&lt;=FİLTRE!$M$6,1,0)))</f>
        <v>1</v>
      </c>
      <c r="E620" s="25" t="str">
        <f>IF(I620="","",(COUNTIFS($L$4:L620,L620)))</f>
        <v/>
      </c>
      <c r="F620" s="13">
        <f>IF(OR(B620&lt;&gt;2,C620&lt;&gt;1,D620&lt;&gt;1,H620&lt;&gt;1),0,
COUNTIFS($B$4:B620,2,$C$4:C620,1,$D$4:D620,1,$H$4:H620,1))</f>
        <v>0</v>
      </c>
      <c r="G620" s="26" t="str">
        <f>IF(I620="","",(COUNTIF($E$4:E620,E620)))</f>
        <v/>
      </c>
      <c r="H620" s="1">
        <f>IF(AND(J620="SAYIM",FİLTRE!$H$5="RAFTA",U620&lt;&gt;0),1,0)+
IF(AND(J620="İADE DEPO",FİLTRE!$H$5="İADE DEPO"),1,0)+
IF(FİLTRE!$H$5="TÜMÜ",1,0)+
IF(AND(J620="FİRMA İADE",FİLTRE!$H$5="FİRMA İADE"),1,0)+
IF(AND(J620="İMHA",FİLTRE!$H$5="İMHA"),1,0)</f>
        <v>1</v>
      </c>
      <c r="I620" s="99"/>
      <c r="J620" s="100"/>
      <c r="K620" s="100"/>
      <c r="L620" s="101"/>
      <c r="M620" s="102"/>
      <c r="N620" s="101"/>
      <c r="O620" s="99"/>
      <c r="P620" s="103"/>
      <c r="Q620" s="104"/>
      <c r="R620" s="50"/>
      <c r="S620" s="105"/>
      <c r="T620" s="106"/>
      <c r="U620" s="107"/>
      <c r="V620" s="108"/>
      <c r="W620" s="107"/>
      <c r="X620" s="107"/>
      <c r="AA620" s="107"/>
      <c r="AB620" s="110"/>
      <c r="AC620" s="110"/>
      <c r="AE620" s="105"/>
      <c r="AF620" s="105"/>
      <c r="AR620" s="112"/>
    </row>
    <row r="621" spans="2:44" x14ac:dyDescent="0.25">
      <c r="B621" s="1" t="str">
        <f>IF(I621="","",
(IF(N621=FİLTRE!$H$6,2,0)+IF(FİLTRE!$H$6="TOPLAM",2,0))
)</f>
        <v/>
      </c>
      <c r="C621">
        <f>IF(FİLTRE!$M$5="",9,(IF(U621&gt;=FİLTRE!$M$5,1,0)))</f>
        <v>1</v>
      </c>
      <c r="D621" s="1">
        <f>IF(FİLTRE!$M$6="",9,(IF('SKT LİSTESİ'!P621&lt;=FİLTRE!$M$6,1,0)))</f>
        <v>1</v>
      </c>
      <c r="E621" s="25" t="str">
        <f>IF(I621="","",(COUNTIFS($L$4:L621,L621)))</f>
        <v/>
      </c>
      <c r="F621" s="13">
        <f>IF(OR(B621&lt;&gt;2,C621&lt;&gt;1,D621&lt;&gt;1,H621&lt;&gt;1),0,
COUNTIFS($B$4:B621,2,$C$4:C621,1,$D$4:D621,1,$H$4:H621,1))</f>
        <v>0</v>
      </c>
      <c r="G621" s="26" t="str">
        <f>IF(I621="","",(COUNTIF($E$4:E621,E621)))</f>
        <v/>
      </c>
      <c r="H621" s="1">
        <f>IF(AND(J621="SAYIM",FİLTRE!$H$5="RAFTA",U621&lt;&gt;0),1,0)+
IF(AND(J621="İADE DEPO",FİLTRE!$H$5="İADE DEPO"),1,0)+
IF(FİLTRE!$H$5="TÜMÜ",1,0)+
IF(AND(J621="FİRMA İADE",FİLTRE!$H$5="FİRMA İADE"),1,0)+
IF(AND(J621="İMHA",FİLTRE!$H$5="İMHA"),1,0)</f>
        <v>1</v>
      </c>
      <c r="I621" s="99"/>
      <c r="J621" s="100"/>
      <c r="K621" s="100"/>
      <c r="L621" s="101"/>
      <c r="M621" s="102"/>
      <c r="N621" s="101"/>
      <c r="O621" s="99"/>
      <c r="P621" s="103"/>
      <c r="Q621" s="104"/>
      <c r="R621" s="50"/>
      <c r="S621" s="105"/>
      <c r="T621" s="106"/>
      <c r="U621" s="107"/>
      <c r="V621" s="108"/>
      <c r="W621" s="107"/>
      <c r="X621" s="107"/>
      <c r="AA621" s="107"/>
      <c r="AB621" s="110"/>
      <c r="AC621" s="110"/>
      <c r="AE621" s="105"/>
      <c r="AF621" s="105"/>
      <c r="AR621" s="112"/>
    </row>
    <row r="622" spans="2:44" x14ac:dyDescent="0.25">
      <c r="B622" s="1" t="str">
        <f>IF(I622="","",
(IF(N622=FİLTRE!$H$6,2,0)+IF(FİLTRE!$H$6="TOPLAM",2,0))
)</f>
        <v/>
      </c>
      <c r="C622">
        <f>IF(FİLTRE!$M$5="",9,(IF(U622&gt;=FİLTRE!$M$5,1,0)))</f>
        <v>1</v>
      </c>
      <c r="D622" s="1">
        <f>IF(FİLTRE!$M$6="",9,(IF('SKT LİSTESİ'!P622&lt;=FİLTRE!$M$6,1,0)))</f>
        <v>1</v>
      </c>
      <c r="E622" s="25" t="str">
        <f>IF(I622="","",(COUNTIFS($L$4:L622,L622)))</f>
        <v/>
      </c>
      <c r="F622" s="13">
        <f>IF(OR(B622&lt;&gt;2,C622&lt;&gt;1,D622&lt;&gt;1,H622&lt;&gt;1),0,
COUNTIFS($B$4:B622,2,$C$4:C622,1,$D$4:D622,1,$H$4:H622,1))</f>
        <v>0</v>
      </c>
      <c r="G622" s="26" t="str">
        <f>IF(I622="","",(COUNTIF($E$4:E622,E622)))</f>
        <v/>
      </c>
      <c r="H622" s="1">
        <f>IF(AND(J622="SAYIM",FİLTRE!$H$5="RAFTA",U622&lt;&gt;0),1,0)+
IF(AND(J622="İADE DEPO",FİLTRE!$H$5="İADE DEPO"),1,0)+
IF(FİLTRE!$H$5="TÜMÜ",1,0)+
IF(AND(J622="FİRMA İADE",FİLTRE!$H$5="FİRMA İADE"),1,0)+
IF(AND(J622="İMHA",FİLTRE!$H$5="İMHA"),1,0)</f>
        <v>1</v>
      </c>
      <c r="I622" s="99"/>
      <c r="J622" s="100"/>
      <c r="K622" s="100"/>
      <c r="L622" s="101"/>
      <c r="M622" s="102"/>
      <c r="N622" s="101"/>
      <c r="O622" s="99"/>
      <c r="P622" s="103"/>
      <c r="Q622" s="104"/>
      <c r="R622" s="50"/>
      <c r="S622" s="105"/>
      <c r="T622" s="106"/>
      <c r="U622" s="107"/>
      <c r="V622" s="108"/>
      <c r="W622" s="107"/>
      <c r="X622" s="107"/>
      <c r="AA622" s="107"/>
      <c r="AB622" s="110"/>
      <c r="AC622" s="110"/>
      <c r="AE622" s="105"/>
      <c r="AF622" s="105"/>
      <c r="AR622" s="112"/>
    </row>
    <row r="623" spans="2:44" x14ac:dyDescent="0.25">
      <c r="B623" s="1" t="str">
        <f>IF(I623="","",
(IF(N623=FİLTRE!$H$6,2,0)+IF(FİLTRE!$H$6="TOPLAM",2,0))
)</f>
        <v/>
      </c>
      <c r="C623">
        <f>IF(FİLTRE!$M$5="",9,(IF(U623&gt;=FİLTRE!$M$5,1,0)))</f>
        <v>1</v>
      </c>
      <c r="D623" s="1">
        <f>IF(FİLTRE!$M$6="",9,(IF('SKT LİSTESİ'!P623&lt;=FİLTRE!$M$6,1,0)))</f>
        <v>1</v>
      </c>
      <c r="E623" s="25" t="str">
        <f>IF(I623="","",(COUNTIFS($L$4:L623,L623)))</f>
        <v/>
      </c>
      <c r="F623" s="13">
        <f>IF(OR(B623&lt;&gt;2,C623&lt;&gt;1,D623&lt;&gt;1,H623&lt;&gt;1),0,
COUNTIFS($B$4:B623,2,$C$4:C623,1,$D$4:D623,1,$H$4:H623,1))</f>
        <v>0</v>
      </c>
      <c r="G623" s="26" t="str">
        <f>IF(I623="","",(COUNTIF($E$4:E623,E623)))</f>
        <v/>
      </c>
      <c r="H623" s="1">
        <f>IF(AND(J623="SAYIM",FİLTRE!$H$5="RAFTA",U623&lt;&gt;0),1,0)+
IF(AND(J623="İADE DEPO",FİLTRE!$H$5="İADE DEPO"),1,0)+
IF(FİLTRE!$H$5="TÜMÜ",1,0)+
IF(AND(J623="FİRMA İADE",FİLTRE!$H$5="FİRMA İADE"),1,0)+
IF(AND(J623="İMHA",FİLTRE!$H$5="İMHA"),1,0)</f>
        <v>1</v>
      </c>
      <c r="I623" s="99"/>
      <c r="J623" s="100"/>
      <c r="K623" s="100"/>
      <c r="L623" s="101"/>
      <c r="M623" s="102"/>
      <c r="N623" s="101"/>
      <c r="O623" s="99"/>
      <c r="P623" s="103"/>
      <c r="Q623" s="104"/>
      <c r="R623" s="50"/>
      <c r="S623" s="105"/>
      <c r="T623" s="106"/>
      <c r="U623" s="107"/>
      <c r="V623" s="108"/>
      <c r="W623" s="107"/>
      <c r="X623" s="107"/>
      <c r="AA623" s="107"/>
      <c r="AB623" s="110"/>
      <c r="AC623" s="110"/>
      <c r="AE623" s="105"/>
      <c r="AF623" s="105"/>
      <c r="AR623" s="112"/>
    </row>
    <row r="624" spans="2:44" x14ac:dyDescent="0.25">
      <c r="B624" s="1" t="str">
        <f>IF(I624="","",
(IF(N624=FİLTRE!$H$6,2,0)+IF(FİLTRE!$H$6="TOPLAM",2,0))
)</f>
        <v/>
      </c>
      <c r="C624">
        <f>IF(FİLTRE!$M$5="",9,(IF(U624&gt;=FİLTRE!$M$5,1,0)))</f>
        <v>1</v>
      </c>
      <c r="D624" s="1">
        <f>IF(FİLTRE!$M$6="",9,(IF('SKT LİSTESİ'!P624&lt;=FİLTRE!$M$6,1,0)))</f>
        <v>1</v>
      </c>
      <c r="E624" s="25" t="str">
        <f>IF(I624="","",(COUNTIFS($L$4:L624,L624)))</f>
        <v/>
      </c>
      <c r="F624" s="13">
        <f>IF(OR(B624&lt;&gt;2,C624&lt;&gt;1,D624&lt;&gt;1,H624&lt;&gt;1),0,
COUNTIFS($B$4:B624,2,$C$4:C624,1,$D$4:D624,1,$H$4:H624,1))</f>
        <v>0</v>
      </c>
      <c r="G624" s="26" t="str">
        <f>IF(I624="","",(COUNTIF($E$4:E624,E624)))</f>
        <v/>
      </c>
      <c r="H624" s="1">
        <f>IF(AND(J624="SAYIM",FİLTRE!$H$5="RAFTA",U624&lt;&gt;0),1,0)+
IF(AND(J624="İADE DEPO",FİLTRE!$H$5="İADE DEPO"),1,0)+
IF(FİLTRE!$H$5="TÜMÜ",1,0)+
IF(AND(J624="FİRMA İADE",FİLTRE!$H$5="FİRMA İADE"),1,0)+
IF(AND(J624="İMHA",FİLTRE!$H$5="İMHA"),1,0)</f>
        <v>1</v>
      </c>
      <c r="I624" s="99"/>
      <c r="J624" s="100"/>
      <c r="K624" s="100"/>
      <c r="L624" s="101"/>
      <c r="M624" s="102"/>
      <c r="N624" s="101"/>
      <c r="O624" s="99"/>
      <c r="P624" s="103"/>
      <c r="Q624" s="104"/>
      <c r="R624" s="50"/>
      <c r="S624" s="105"/>
      <c r="T624" s="106"/>
      <c r="U624" s="107"/>
      <c r="V624" s="108"/>
      <c r="W624" s="107"/>
      <c r="X624" s="107"/>
      <c r="AA624" s="107"/>
      <c r="AB624" s="110"/>
      <c r="AC624" s="110"/>
      <c r="AE624" s="105"/>
      <c r="AF624" s="105"/>
      <c r="AR624" s="112"/>
    </row>
    <row r="625" spans="2:44" x14ac:dyDescent="0.25">
      <c r="B625" s="1" t="str">
        <f>IF(I625="","",
(IF(N625=FİLTRE!$H$6,2,0)+IF(FİLTRE!$H$6="TOPLAM",2,0))
)</f>
        <v/>
      </c>
      <c r="C625">
        <f>IF(FİLTRE!$M$5="",9,(IF(U625&gt;=FİLTRE!$M$5,1,0)))</f>
        <v>1</v>
      </c>
      <c r="D625" s="1">
        <f>IF(FİLTRE!$M$6="",9,(IF('SKT LİSTESİ'!P625&lt;=FİLTRE!$M$6,1,0)))</f>
        <v>1</v>
      </c>
      <c r="E625" s="25" t="str">
        <f>IF(I625="","",(COUNTIFS($L$4:L625,L625)))</f>
        <v/>
      </c>
      <c r="F625" s="13">
        <f>IF(OR(B625&lt;&gt;2,C625&lt;&gt;1,D625&lt;&gt;1,H625&lt;&gt;1),0,
COUNTIFS($B$4:B625,2,$C$4:C625,1,$D$4:D625,1,$H$4:H625,1))</f>
        <v>0</v>
      </c>
      <c r="G625" s="26" t="str">
        <f>IF(I625="","",(COUNTIF($E$4:E625,E625)))</f>
        <v/>
      </c>
      <c r="H625" s="1">
        <f>IF(AND(J625="SAYIM",FİLTRE!$H$5="RAFTA",U625&lt;&gt;0),1,0)+
IF(AND(J625="İADE DEPO",FİLTRE!$H$5="İADE DEPO"),1,0)+
IF(FİLTRE!$H$5="TÜMÜ",1,0)+
IF(AND(J625="FİRMA İADE",FİLTRE!$H$5="FİRMA İADE"),1,0)+
IF(AND(J625="İMHA",FİLTRE!$H$5="İMHA"),1,0)</f>
        <v>1</v>
      </c>
      <c r="I625" s="99"/>
      <c r="J625" s="100"/>
      <c r="K625" s="100"/>
      <c r="L625" s="101"/>
      <c r="M625" s="102"/>
      <c r="N625" s="101"/>
      <c r="O625" s="99"/>
      <c r="P625" s="103"/>
      <c r="Q625" s="104"/>
      <c r="R625" s="50"/>
      <c r="S625" s="105"/>
      <c r="T625" s="106"/>
      <c r="U625" s="107"/>
      <c r="V625" s="108"/>
      <c r="W625" s="107"/>
      <c r="X625" s="107"/>
      <c r="AA625" s="107"/>
      <c r="AB625" s="110"/>
      <c r="AC625" s="110"/>
      <c r="AE625" s="105"/>
      <c r="AF625" s="105"/>
      <c r="AR625" s="112"/>
    </row>
    <row r="626" spans="2:44" x14ac:dyDescent="0.25">
      <c r="B626" s="1" t="str">
        <f>IF(I626="","",
(IF(N626=FİLTRE!$H$6,2,0)+IF(FİLTRE!$H$6="TOPLAM",2,0))
)</f>
        <v/>
      </c>
      <c r="C626">
        <f>IF(FİLTRE!$M$5="",9,(IF(U626&gt;=FİLTRE!$M$5,1,0)))</f>
        <v>1</v>
      </c>
      <c r="D626" s="1">
        <f>IF(FİLTRE!$M$6="",9,(IF('SKT LİSTESİ'!P626&lt;=FİLTRE!$M$6,1,0)))</f>
        <v>1</v>
      </c>
      <c r="E626" s="25" t="str">
        <f>IF(I626="","",(COUNTIFS($L$4:L626,L626)))</f>
        <v/>
      </c>
      <c r="F626" s="13">
        <f>IF(OR(B626&lt;&gt;2,C626&lt;&gt;1,D626&lt;&gt;1,H626&lt;&gt;1),0,
COUNTIFS($B$4:B626,2,$C$4:C626,1,$D$4:D626,1,$H$4:H626,1))</f>
        <v>0</v>
      </c>
      <c r="G626" s="26" t="str">
        <f>IF(I626="","",(COUNTIF($E$4:E626,E626)))</f>
        <v/>
      </c>
      <c r="H626" s="1">
        <f>IF(AND(J626="SAYIM",FİLTRE!$H$5="RAFTA",U626&lt;&gt;0),1,0)+
IF(AND(J626="İADE DEPO",FİLTRE!$H$5="İADE DEPO"),1,0)+
IF(FİLTRE!$H$5="TÜMÜ",1,0)+
IF(AND(J626="FİRMA İADE",FİLTRE!$H$5="FİRMA İADE"),1,0)+
IF(AND(J626="İMHA",FİLTRE!$H$5="İMHA"),1,0)</f>
        <v>1</v>
      </c>
      <c r="I626" s="99"/>
      <c r="J626" s="100"/>
      <c r="K626" s="100"/>
      <c r="L626" s="101"/>
      <c r="M626" s="102"/>
      <c r="N626" s="101"/>
      <c r="O626" s="99"/>
      <c r="P626" s="103"/>
      <c r="Q626" s="104"/>
      <c r="R626" s="50"/>
      <c r="S626" s="105"/>
      <c r="T626" s="106"/>
      <c r="U626" s="107"/>
      <c r="V626" s="108"/>
      <c r="W626" s="107"/>
      <c r="X626" s="107"/>
      <c r="AA626" s="107"/>
      <c r="AB626" s="110"/>
      <c r="AC626" s="110"/>
      <c r="AE626" s="105"/>
      <c r="AF626" s="105"/>
      <c r="AR626" s="112"/>
    </row>
    <row r="627" spans="2:44" x14ac:dyDescent="0.25">
      <c r="B627" s="1" t="str">
        <f>IF(I627="","",
(IF(N627=FİLTRE!$H$6,2,0)+IF(FİLTRE!$H$6="TOPLAM",2,0))
)</f>
        <v/>
      </c>
      <c r="C627">
        <f>IF(FİLTRE!$M$5="",9,(IF(U627&gt;=FİLTRE!$M$5,1,0)))</f>
        <v>1</v>
      </c>
      <c r="D627" s="1">
        <f>IF(FİLTRE!$M$6="",9,(IF('SKT LİSTESİ'!P627&lt;=FİLTRE!$M$6,1,0)))</f>
        <v>1</v>
      </c>
      <c r="E627" s="25" t="str">
        <f>IF(I627="","",(COUNTIFS($L$4:L627,L627)))</f>
        <v/>
      </c>
      <c r="F627" s="13">
        <f>IF(OR(B627&lt;&gt;2,C627&lt;&gt;1,D627&lt;&gt;1,H627&lt;&gt;1),0,
COUNTIFS($B$4:B627,2,$C$4:C627,1,$D$4:D627,1,$H$4:H627,1))</f>
        <v>0</v>
      </c>
      <c r="G627" s="26" t="str">
        <f>IF(I627="","",(COUNTIF($E$4:E627,E627)))</f>
        <v/>
      </c>
      <c r="H627" s="1">
        <f>IF(AND(J627="SAYIM",FİLTRE!$H$5="RAFTA",U627&lt;&gt;0),1,0)+
IF(AND(J627="İADE DEPO",FİLTRE!$H$5="İADE DEPO"),1,0)+
IF(FİLTRE!$H$5="TÜMÜ",1,0)+
IF(AND(J627="FİRMA İADE",FİLTRE!$H$5="FİRMA İADE"),1,0)+
IF(AND(J627="İMHA",FİLTRE!$H$5="İMHA"),1,0)</f>
        <v>1</v>
      </c>
      <c r="I627" s="99"/>
      <c r="J627" s="100"/>
      <c r="K627" s="100"/>
      <c r="L627" s="101"/>
      <c r="M627" s="102"/>
      <c r="N627" s="101"/>
      <c r="O627" s="99"/>
      <c r="P627" s="103"/>
      <c r="Q627" s="104"/>
      <c r="R627" s="50"/>
      <c r="S627" s="105"/>
      <c r="T627" s="106"/>
      <c r="U627" s="107"/>
      <c r="V627" s="108"/>
      <c r="W627" s="107"/>
      <c r="X627" s="107"/>
      <c r="AA627" s="107"/>
      <c r="AB627" s="110"/>
      <c r="AC627" s="110"/>
      <c r="AE627" s="105"/>
      <c r="AF627" s="105"/>
      <c r="AR627" s="112"/>
    </row>
    <row r="628" spans="2:44" x14ac:dyDescent="0.25">
      <c r="B628" s="1" t="str">
        <f>IF(I628="","",
(IF(N628=FİLTRE!$H$6,2,0)+IF(FİLTRE!$H$6="TOPLAM",2,0))
)</f>
        <v/>
      </c>
      <c r="C628">
        <f>IF(FİLTRE!$M$5="",9,(IF(U628&gt;=FİLTRE!$M$5,1,0)))</f>
        <v>1</v>
      </c>
      <c r="D628" s="1">
        <f>IF(FİLTRE!$M$6="",9,(IF('SKT LİSTESİ'!P628&lt;=FİLTRE!$M$6,1,0)))</f>
        <v>1</v>
      </c>
      <c r="E628" s="25" t="str">
        <f>IF(I628="","",(COUNTIFS($L$4:L628,L628)))</f>
        <v/>
      </c>
      <c r="F628" s="13">
        <f>IF(OR(B628&lt;&gt;2,C628&lt;&gt;1,D628&lt;&gt;1,H628&lt;&gt;1),0,
COUNTIFS($B$4:B628,2,$C$4:C628,1,$D$4:D628,1,$H$4:H628,1))</f>
        <v>0</v>
      </c>
      <c r="G628" s="26" t="str">
        <f>IF(I628="","",(COUNTIF($E$4:E628,E628)))</f>
        <v/>
      </c>
      <c r="H628" s="1">
        <f>IF(AND(J628="SAYIM",FİLTRE!$H$5="RAFTA",U628&lt;&gt;0),1,0)+
IF(AND(J628="İADE DEPO",FİLTRE!$H$5="İADE DEPO"),1,0)+
IF(FİLTRE!$H$5="TÜMÜ",1,0)+
IF(AND(J628="FİRMA İADE",FİLTRE!$H$5="FİRMA İADE"),1,0)+
IF(AND(J628="İMHA",FİLTRE!$H$5="İMHA"),1,0)</f>
        <v>1</v>
      </c>
      <c r="I628" s="99"/>
      <c r="J628" s="100"/>
      <c r="K628" s="100"/>
      <c r="L628" s="101"/>
      <c r="M628" s="102"/>
      <c r="N628" s="101"/>
      <c r="O628" s="99"/>
      <c r="P628" s="103"/>
      <c r="Q628" s="104"/>
      <c r="R628" s="50"/>
      <c r="S628" s="105"/>
      <c r="T628" s="106"/>
      <c r="U628" s="107"/>
      <c r="V628" s="108"/>
      <c r="W628" s="107"/>
      <c r="X628" s="107"/>
      <c r="AA628" s="107"/>
      <c r="AB628" s="110"/>
      <c r="AC628" s="110"/>
      <c r="AE628" s="105"/>
      <c r="AF628" s="105"/>
      <c r="AR628" s="112"/>
    </row>
    <row r="629" spans="2:44" x14ac:dyDescent="0.25">
      <c r="B629" s="1" t="str">
        <f>IF(I629="","",
(IF(N629=FİLTRE!$H$6,2,0)+IF(FİLTRE!$H$6="TOPLAM",2,0))
)</f>
        <v/>
      </c>
      <c r="C629">
        <f>IF(FİLTRE!$M$5="",9,(IF(U629&gt;=FİLTRE!$M$5,1,0)))</f>
        <v>1</v>
      </c>
      <c r="D629" s="1">
        <f>IF(FİLTRE!$M$6="",9,(IF('SKT LİSTESİ'!P629&lt;=FİLTRE!$M$6,1,0)))</f>
        <v>1</v>
      </c>
      <c r="E629" s="25" t="str">
        <f>IF(I629="","",(COUNTIFS($L$4:L629,L629)))</f>
        <v/>
      </c>
      <c r="F629" s="13">
        <f>IF(OR(B629&lt;&gt;2,C629&lt;&gt;1,D629&lt;&gt;1,H629&lt;&gt;1),0,
COUNTIFS($B$4:B629,2,$C$4:C629,1,$D$4:D629,1,$H$4:H629,1))</f>
        <v>0</v>
      </c>
      <c r="G629" s="26" t="str">
        <f>IF(I629="","",(COUNTIF($E$4:E629,E629)))</f>
        <v/>
      </c>
      <c r="H629" s="1">
        <f>IF(AND(J629="SAYIM",FİLTRE!$H$5="RAFTA",U629&lt;&gt;0),1,0)+
IF(AND(J629="İADE DEPO",FİLTRE!$H$5="İADE DEPO"),1,0)+
IF(FİLTRE!$H$5="TÜMÜ",1,0)+
IF(AND(J629="FİRMA İADE",FİLTRE!$H$5="FİRMA İADE"),1,0)+
IF(AND(J629="İMHA",FİLTRE!$H$5="İMHA"),1,0)</f>
        <v>1</v>
      </c>
      <c r="I629" s="99"/>
      <c r="J629" s="100"/>
      <c r="K629" s="100"/>
      <c r="L629" s="101"/>
      <c r="M629" s="102"/>
      <c r="N629" s="101"/>
      <c r="O629" s="99"/>
      <c r="P629" s="103"/>
      <c r="Q629" s="104"/>
      <c r="R629" s="50"/>
      <c r="S629" s="105"/>
      <c r="T629" s="106"/>
      <c r="U629" s="107"/>
      <c r="V629" s="108"/>
      <c r="W629" s="107"/>
      <c r="X629" s="107"/>
      <c r="AA629" s="107"/>
      <c r="AB629" s="110"/>
      <c r="AC629" s="110"/>
      <c r="AE629" s="105"/>
      <c r="AF629" s="105"/>
      <c r="AR629" s="112"/>
    </row>
    <row r="630" spans="2:44" x14ac:dyDescent="0.25">
      <c r="B630" s="1" t="str">
        <f>IF(I630="","",
(IF(N630=FİLTRE!$H$6,2,0)+IF(FİLTRE!$H$6="TOPLAM",2,0))
)</f>
        <v/>
      </c>
      <c r="C630">
        <f>IF(FİLTRE!$M$5="",9,(IF(U630&gt;=FİLTRE!$M$5,1,0)))</f>
        <v>1</v>
      </c>
      <c r="D630" s="1">
        <f>IF(FİLTRE!$M$6="",9,(IF('SKT LİSTESİ'!P630&lt;=FİLTRE!$M$6,1,0)))</f>
        <v>1</v>
      </c>
      <c r="E630" s="25" t="str">
        <f>IF(I630="","",(COUNTIFS($L$4:L630,L630)))</f>
        <v/>
      </c>
      <c r="F630" s="13">
        <f>IF(OR(B630&lt;&gt;2,C630&lt;&gt;1,D630&lt;&gt;1,H630&lt;&gt;1),0,
COUNTIFS($B$4:B630,2,$C$4:C630,1,$D$4:D630,1,$H$4:H630,1))</f>
        <v>0</v>
      </c>
      <c r="G630" s="26" t="str">
        <f>IF(I630="","",(COUNTIF($E$4:E630,E630)))</f>
        <v/>
      </c>
      <c r="H630" s="1">
        <f>IF(AND(J630="SAYIM",FİLTRE!$H$5="RAFTA",U630&lt;&gt;0),1,0)+
IF(AND(J630="İADE DEPO",FİLTRE!$H$5="İADE DEPO"),1,0)+
IF(FİLTRE!$H$5="TÜMÜ",1,0)+
IF(AND(J630="FİRMA İADE",FİLTRE!$H$5="FİRMA İADE"),1,0)+
IF(AND(J630="İMHA",FİLTRE!$H$5="İMHA"),1,0)</f>
        <v>1</v>
      </c>
      <c r="I630" s="99"/>
      <c r="J630" s="100"/>
      <c r="K630" s="100"/>
      <c r="L630" s="101"/>
      <c r="M630" s="102"/>
      <c r="N630" s="101"/>
      <c r="O630" s="99"/>
      <c r="P630" s="103"/>
      <c r="Q630" s="104"/>
      <c r="R630" s="50"/>
      <c r="S630" s="105"/>
      <c r="T630" s="106"/>
      <c r="U630" s="107"/>
      <c r="V630" s="108"/>
      <c r="W630" s="107"/>
      <c r="X630" s="107"/>
      <c r="AA630" s="107"/>
      <c r="AB630" s="110"/>
      <c r="AC630" s="110"/>
      <c r="AE630" s="105"/>
      <c r="AF630" s="105"/>
      <c r="AR630" s="112"/>
    </row>
    <row r="631" spans="2:44" x14ac:dyDescent="0.25">
      <c r="B631" s="1" t="str">
        <f>IF(I631="","",
(IF(N631=FİLTRE!$H$6,2,0)+IF(FİLTRE!$H$6="TOPLAM",2,0))
)</f>
        <v/>
      </c>
      <c r="C631">
        <f>IF(FİLTRE!$M$5="",9,(IF(U631&gt;=FİLTRE!$M$5,1,0)))</f>
        <v>1</v>
      </c>
      <c r="D631" s="1">
        <f>IF(FİLTRE!$M$6="",9,(IF('SKT LİSTESİ'!P631&lt;=FİLTRE!$M$6,1,0)))</f>
        <v>1</v>
      </c>
      <c r="E631" s="25" t="str">
        <f>IF(I631="","",(COUNTIFS($L$4:L631,L631)))</f>
        <v/>
      </c>
      <c r="F631" s="13">
        <f>IF(OR(B631&lt;&gt;2,C631&lt;&gt;1,D631&lt;&gt;1,H631&lt;&gt;1),0,
COUNTIFS($B$4:B631,2,$C$4:C631,1,$D$4:D631,1,$H$4:H631,1))</f>
        <v>0</v>
      </c>
      <c r="G631" s="26" t="str">
        <f>IF(I631="","",(COUNTIF($E$4:E631,E631)))</f>
        <v/>
      </c>
      <c r="H631" s="1">
        <f>IF(AND(J631="SAYIM",FİLTRE!$H$5="RAFTA",U631&lt;&gt;0),1,0)+
IF(AND(J631="İADE DEPO",FİLTRE!$H$5="İADE DEPO"),1,0)+
IF(FİLTRE!$H$5="TÜMÜ",1,0)+
IF(AND(J631="FİRMA İADE",FİLTRE!$H$5="FİRMA İADE"),1,0)+
IF(AND(J631="İMHA",FİLTRE!$H$5="İMHA"),1,0)</f>
        <v>1</v>
      </c>
      <c r="I631" s="99"/>
      <c r="J631" s="100"/>
      <c r="K631" s="100"/>
      <c r="L631" s="101"/>
      <c r="M631" s="102"/>
      <c r="N631" s="101"/>
      <c r="O631" s="99"/>
      <c r="P631" s="103"/>
      <c r="Q631" s="104"/>
      <c r="R631" s="50"/>
      <c r="S631" s="105"/>
      <c r="T631" s="106"/>
      <c r="U631" s="107"/>
      <c r="V631" s="108"/>
      <c r="W631" s="107"/>
      <c r="X631" s="107"/>
      <c r="AA631" s="107"/>
      <c r="AB631" s="110"/>
      <c r="AC631" s="110"/>
      <c r="AE631" s="105"/>
      <c r="AF631" s="105"/>
      <c r="AR631" s="112"/>
    </row>
    <row r="632" spans="2:44" x14ac:dyDescent="0.25">
      <c r="B632" s="1" t="str">
        <f>IF(I632="","",
(IF(N632=FİLTRE!$H$6,2,0)+IF(FİLTRE!$H$6="TOPLAM",2,0))
)</f>
        <v/>
      </c>
      <c r="C632">
        <f>IF(FİLTRE!$M$5="",9,(IF(U632&gt;=FİLTRE!$M$5,1,0)))</f>
        <v>1</v>
      </c>
      <c r="D632" s="1">
        <f>IF(FİLTRE!$M$6="",9,(IF('SKT LİSTESİ'!P632&lt;=FİLTRE!$M$6,1,0)))</f>
        <v>1</v>
      </c>
      <c r="E632" s="25" t="str">
        <f>IF(I632="","",(COUNTIFS($L$4:L632,L632)))</f>
        <v/>
      </c>
      <c r="F632" s="13">
        <f>IF(OR(B632&lt;&gt;2,C632&lt;&gt;1,D632&lt;&gt;1,H632&lt;&gt;1),0,
COUNTIFS($B$4:B632,2,$C$4:C632,1,$D$4:D632,1,$H$4:H632,1))</f>
        <v>0</v>
      </c>
      <c r="G632" s="26" t="str">
        <f>IF(I632="","",(COUNTIF($E$4:E632,E632)))</f>
        <v/>
      </c>
      <c r="H632" s="1">
        <f>IF(AND(J632="SAYIM",FİLTRE!$H$5="RAFTA",U632&lt;&gt;0),1,0)+
IF(AND(J632="İADE DEPO",FİLTRE!$H$5="İADE DEPO"),1,0)+
IF(FİLTRE!$H$5="TÜMÜ",1,0)+
IF(AND(J632="FİRMA İADE",FİLTRE!$H$5="FİRMA İADE"),1,0)+
IF(AND(J632="İMHA",FİLTRE!$H$5="İMHA"),1,0)</f>
        <v>1</v>
      </c>
      <c r="I632" s="99"/>
      <c r="J632" s="100"/>
      <c r="K632" s="100"/>
      <c r="L632" s="101"/>
      <c r="M632" s="102"/>
      <c r="N632" s="101"/>
      <c r="O632" s="99"/>
      <c r="P632" s="103"/>
      <c r="Q632" s="104"/>
      <c r="R632" s="50"/>
      <c r="S632" s="105"/>
      <c r="T632" s="106"/>
      <c r="U632" s="107"/>
      <c r="V632" s="108"/>
      <c r="W632" s="107"/>
      <c r="X632" s="107"/>
      <c r="AA632" s="107"/>
      <c r="AB632" s="110"/>
      <c r="AC632" s="110"/>
      <c r="AE632" s="105"/>
      <c r="AF632" s="105"/>
      <c r="AR632" s="112"/>
    </row>
    <row r="633" spans="2:44" x14ac:dyDescent="0.25">
      <c r="B633" s="1" t="str">
        <f>IF(I633="","",
(IF(N633=FİLTRE!$H$6,2,0)+IF(FİLTRE!$H$6="TOPLAM",2,0))
)</f>
        <v/>
      </c>
      <c r="C633">
        <f>IF(FİLTRE!$M$5="",9,(IF(U633&gt;=FİLTRE!$M$5,1,0)))</f>
        <v>1</v>
      </c>
      <c r="D633" s="1">
        <f>IF(FİLTRE!$M$6="",9,(IF('SKT LİSTESİ'!P633&lt;=FİLTRE!$M$6,1,0)))</f>
        <v>1</v>
      </c>
      <c r="E633" s="25" t="str">
        <f>IF(I633="","",(COUNTIFS($L$4:L633,L633)))</f>
        <v/>
      </c>
      <c r="F633" s="13">
        <f>IF(OR(B633&lt;&gt;2,C633&lt;&gt;1,D633&lt;&gt;1,H633&lt;&gt;1),0,
COUNTIFS($B$4:B633,2,$C$4:C633,1,$D$4:D633,1,$H$4:H633,1))</f>
        <v>0</v>
      </c>
      <c r="G633" s="26" t="str">
        <f>IF(I633="","",(COUNTIF($E$4:E633,E633)))</f>
        <v/>
      </c>
      <c r="H633" s="1">
        <f>IF(AND(J633="SAYIM",FİLTRE!$H$5="RAFTA",U633&lt;&gt;0),1,0)+
IF(AND(J633="İADE DEPO",FİLTRE!$H$5="İADE DEPO"),1,0)+
IF(FİLTRE!$H$5="TÜMÜ",1,0)+
IF(AND(J633="FİRMA İADE",FİLTRE!$H$5="FİRMA İADE"),1,0)+
IF(AND(J633="İMHA",FİLTRE!$H$5="İMHA"),1,0)</f>
        <v>1</v>
      </c>
      <c r="I633" s="99"/>
      <c r="J633" s="100"/>
      <c r="K633" s="100"/>
      <c r="L633" s="101"/>
      <c r="M633" s="102"/>
      <c r="N633" s="101"/>
      <c r="O633" s="99"/>
      <c r="P633" s="103"/>
      <c r="Q633" s="104"/>
      <c r="R633" s="50"/>
      <c r="S633" s="105"/>
      <c r="T633" s="106"/>
      <c r="U633" s="107"/>
      <c r="V633" s="108"/>
      <c r="W633" s="107"/>
      <c r="X633" s="107"/>
      <c r="AA633" s="107"/>
      <c r="AB633" s="110"/>
      <c r="AC633" s="110"/>
      <c r="AE633" s="105"/>
      <c r="AF633" s="105"/>
      <c r="AR633" s="112"/>
    </row>
    <row r="634" spans="2:44" x14ac:dyDescent="0.25">
      <c r="B634" s="1" t="str">
        <f>IF(I634="","",
(IF(N634=FİLTRE!$H$6,2,0)+IF(FİLTRE!$H$6="TOPLAM",2,0))
)</f>
        <v/>
      </c>
      <c r="C634">
        <f>IF(FİLTRE!$M$5="",9,(IF(U634&gt;=FİLTRE!$M$5,1,0)))</f>
        <v>1</v>
      </c>
      <c r="D634" s="1">
        <f>IF(FİLTRE!$M$6="",9,(IF('SKT LİSTESİ'!P634&lt;=FİLTRE!$M$6,1,0)))</f>
        <v>1</v>
      </c>
      <c r="E634" s="25" t="str">
        <f>IF(I634="","",(COUNTIFS($L$4:L634,L634)))</f>
        <v/>
      </c>
      <c r="F634" s="13">
        <f>IF(OR(B634&lt;&gt;2,C634&lt;&gt;1,D634&lt;&gt;1,H634&lt;&gt;1),0,
COUNTIFS($B$4:B634,2,$C$4:C634,1,$D$4:D634,1,$H$4:H634,1))</f>
        <v>0</v>
      </c>
      <c r="G634" s="26" t="str">
        <f>IF(I634="","",(COUNTIF($E$4:E634,E634)))</f>
        <v/>
      </c>
      <c r="H634" s="1">
        <f>IF(AND(J634="SAYIM",FİLTRE!$H$5="RAFTA",U634&lt;&gt;0),1,0)+
IF(AND(J634="İADE DEPO",FİLTRE!$H$5="İADE DEPO"),1,0)+
IF(FİLTRE!$H$5="TÜMÜ",1,0)+
IF(AND(J634="FİRMA İADE",FİLTRE!$H$5="FİRMA İADE"),1,0)+
IF(AND(J634="İMHA",FİLTRE!$H$5="İMHA"),1,0)</f>
        <v>1</v>
      </c>
      <c r="I634" s="99"/>
      <c r="J634" s="100"/>
      <c r="K634" s="100"/>
      <c r="L634" s="101"/>
      <c r="M634" s="102"/>
      <c r="N634" s="101"/>
      <c r="O634" s="99"/>
      <c r="P634" s="103"/>
      <c r="Q634" s="104"/>
      <c r="R634" s="50"/>
      <c r="S634" s="105"/>
      <c r="T634" s="106"/>
      <c r="U634" s="107"/>
      <c r="V634" s="108"/>
      <c r="W634" s="107"/>
      <c r="X634" s="107"/>
      <c r="AA634" s="107"/>
      <c r="AB634" s="110"/>
      <c r="AC634" s="110"/>
      <c r="AE634" s="105"/>
      <c r="AF634" s="105"/>
      <c r="AR634" s="112"/>
    </row>
    <row r="635" spans="2:44" x14ac:dyDescent="0.25">
      <c r="B635" s="1" t="str">
        <f>IF(I635="","",
(IF(N635=FİLTRE!$H$6,2,0)+IF(FİLTRE!$H$6="TOPLAM",2,0))
)</f>
        <v/>
      </c>
      <c r="C635">
        <f>IF(FİLTRE!$M$5="",9,(IF(U635&gt;=FİLTRE!$M$5,1,0)))</f>
        <v>1</v>
      </c>
      <c r="D635" s="1">
        <f>IF(FİLTRE!$M$6="",9,(IF('SKT LİSTESİ'!P635&lt;=FİLTRE!$M$6,1,0)))</f>
        <v>1</v>
      </c>
      <c r="E635" s="25" t="str">
        <f>IF(I635="","",(COUNTIFS($L$4:L635,L635)))</f>
        <v/>
      </c>
      <c r="F635" s="13">
        <f>IF(OR(B635&lt;&gt;2,C635&lt;&gt;1,D635&lt;&gt;1,H635&lt;&gt;1),0,
COUNTIFS($B$4:B635,2,$C$4:C635,1,$D$4:D635,1,$H$4:H635,1))</f>
        <v>0</v>
      </c>
      <c r="G635" s="26" t="str">
        <f>IF(I635="","",(COUNTIF($E$4:E635,E635)))</f>
        <v/>
      </c>
      <c r="H635" s="1">
        <f>IF(AND(J635="SAYIM",FİLTRE!$H$5="RAFTA",U635&lt;&gt;0),1,0)+
IF(AND(J635="İADE DEPO",FİLTRE!$H$5="İADE DEPO"),1,0)+
IF(FİLTRE!$H$5="TÜMÜ",1,0)+
IF(AND(J635="FİRMA İADE",FİLTRE!$H$5="FİRMA İADE"),1,0)+
IF(AND(J635="İMHA",FİLTRE!$H$5="İMHA"),1,0)</f>
        <v>1</v>
      </c>
      <c r="I635" s="99"/>
      <c r="J635" s="100"/>
      <c r="K635" s="100"/>
      <c r="L635" s="101"/>
      <c r="M635" s="102"/>
      <c r="N635" s="101"/>
      <c r="O635" s="99"/>
      <c r="P635" s="103"/>
      <c r="Q635" s="104"/>
      <c r="R635" s="50"/>
      <c r="S635" s="105"/>
      <c r="T635" s="106"/>
      <c r="U635" s="107"/>
      <c r="V635" s="108"/>
      <c r="W635" s="107"/>
      <c r="X635" s="107"/>
      <c r="AA635" s="107"/>
      <c r="AB635" s="110"/>
      <c r="AC635" s="110"/>
      <c r="AE635" s="105"/>
      <c r="AF635" s="105"/>
      <c r="AR635" s="112"/>
    </row>
    <row r="636" spans="2:44" x14ac:dyDescent="0.25">
      <c r="B636" s="1" t="str">
        <f>IF(I636="","",
(IF(N636=FİLTRE!$H$6,2,0)+IF(FİLTRE!$H$6="TOPLAM",2,0))
)</f>
        <v/>
      </c>
      <c r="C636">
        <f>IF(FİLTRE!$M$5="",9,(IF(U636&gt;=FİLTRE!$M$5,1,0)))</f>
        <v>1</v>
      </c>
      <c r="D636" s="1">
        <f>IF(FİLTRE!$M$6="",9,(IF('SKT LİSTESİ'!P636&lt;=FİLTRE!$M$6,1,0)))</f>
        <v>1</v>
      </c>
      <c r="E636" s="25" t="str">
        <f>IF(I636="","",(COUNTIFS($L$4:L636,L636)))</f>
        <v/>
      </c>
      <c r="F636" s="13">
        <f>IF(OR(B636&lt;&gt;2,C636&lt;&gt;1,D636&lt;&gt;1,H636&lt;&gt;1),0,
COUNTIFS($B$4:B636,2,$C$4:C636,1,$D$4:D636,1,$H$4:H636,1))</f>
        <v>0</v>
      </c>
      <c r="G636" s="26" t="str">
        <f>IF(I636="","",(COUNTIF($E$4:E636,E636)))</f>
        <v/>
      </c>
      <c r="H636" s="1">
        <f>IF(AND(J636="SAYIM",FİLTRE!$H$5="RAFTA",U636&lt;&gt;0),1,0)+
IF(AND(J636="İADE DEPO",FİLTRE!$H$5="İADE DEPO"),1,0)+
IF(FİLTRE!$H$5="TÜMÜ",1,0)+
IF(AND(J636="FİRMA İADE",FİLTRE!$H$5="FİRMA İADE"),1,0)+
IF(AND(J636="İMHA",FİLTRE!$H$5="İMHA"),1,0)</f>
        <v>1</v>
      </c>
      <c r="I636" s="99"/>
      <c r="J636" s="100"/>
      <c r="K636" s="100"/>
      <c r="L636" s="101"/>
      <c r="M636" s="102"/>
      <c r="N636" s="101"/>
      <c r="O636" s="99"/>
      <c r="P636" s="103"/>
      <c r="Q636" s="104"/>
      <c r="R636" s="50"/>
      <c r="S636" s="105"/>
      <c r="T636" s="106"/>
      <c r="U636" s="107"/>
      <c r="V636" s="108"/>
      <c r="W636" s="107"/>
      <c r="X636" s="107"/>
      <c r="AA636" s="107"/>
      <c r="AB636" s="110"/>
      <c r="AC636" s="110"/>
      <c r="AE636" s="105"/>
      <c r="AF636" s="105"/>
      <c r="AR636" s="112"/>
    </row>
    <row r="637" spans="2:44" x14ac:dyDescent="0.25">
      <c r="B637" s="1" t="str">
        <f>IF(I637="","",
(IF(N637=FİLTRE!$H$6,2,0)+IF(FİLTRE!$H$6="TOPLAM",2,0))
)</f>
        <v/>
      </c>
      <c r="C637">
        <f>IF(FİLTRE!$M$5="",9,(IF(U637&gt;=FİLTRE!$M$5,1,0)))</f>
        <v>1</v>
      </c>
      <c r="D637" s="1">
        <f>IF(FİLTRE!$M$6="",9,(IF('SKT LİSTESİ'!P637&lt;=FİLTRE!$M$6,1,0)))</f>
        <v>1</v>
      </c>
      <c r="E637" s="25" t="str">
        <f>IF(I637="","",(COUNTIFS($L$4:L637,L637)))</f>
        <v/>
      </c>
      <c r="F637" s="13">
        <f>IF(OR(B637&lt;&gt;2,C637&lt;&gt;1,D637&lt;&gt;1,H637&lt;&gt;1),0,
COUNTIFS($B$4:B637,2,$C$4:C637,1,$D$4:D637,1,$H$4:H637,1))</f>
        <v>0</v>
      </c>
      <c r="G637" s="26" t="str">
        <f>IF(I637="","",(COUNTIF($E$4:E637,E637)))</f>
        <v/>
      </c>
      <c r="H637" s="1">
        <f>IF(AND(J637="SAYIM",FİLTRE!$H$5="RAFTA",U637&lt;&gt;0),1,0)+
IF(AND(J637="İADE DEPO",FİLTRE!$H$5="İADE DEPO"),1,0)+
IF(FİLTRE!$H$5="TÜMÜ",1,0)+
IF(AND(J637="FİRMA İADE",FİLTRE!$H$5="FİRMA İADE"),1,0)+
IF(AND(J637="İMHA",FİLTRE!$H$5="İMHA"),1,0)</f>
        <v>1</v>
      </c>
      <c r="I637" s="99"/>
      <c r="J637" s="100"/>
      <c r="K637" s="100"/>
      <c r="L637" s="101"/>
      <c r="M637" s="102"/>
      <c r="N637" s="101"/>
      <c r="O637" s="99"/>
      <c r="P637" s="103"/>
      <c r="Q637" s="104"/>
      <c r="R637" s="50"/>
      <c r="S637" s="105"/>
      <c r="T637" s="106"/>
      <c r="U637" s="107"/>
      <c r="V637" s="108"/>
      <c r="W637" s="107"/>
      <c r="X637" s="107"/>
      <c r="AA637" s="107"/>
      <c r="AB637" s="110"/>
      <c r="AC637" s="110"/>
      <c r="AE637" s="105"/>
      <c r="AF637" s="105"/>
      <c r="AR637" s="112"/>
    </row>
    <row r="638" spans="2:44" x14ac:dyDescent="0.25">
      <c r="B638" s="1" t="str">
        <f>IF(I638="","",
(IF(N638=FİLTRE!$H$6,2,0)+IF(FİLTRE!$H$6="TOPLAM",2,0))
)</f>
        <v/>
      </c>
      <c r="C638">
        <f>IF(FİLTRE!$M$5="",9,(IF(U638&gt;=FİLTRE!$M$5,1,0)))</f>
        <v>1</v>
      </c>
      <c r="D638" s="1">
        <f>IF(FİLTRE!$M$6="",9,(IF('SKT LİSTESİ'!P638&lt;=FİLTRE!$M$6,1,0)))</f>
        <v>1</v>
      </c>
      <c r="E638" s="25" t="str">
        <f>IF(I638="","",(COUNTIFS($L$4:L638,L638)))</f>
        <v/>
      </c>
      <c r="F638" s="13">
        <f>IF(OR(B638&lt;&gt;2,C638&lt;&gt;1,D638&lt;&gt;1,H638&lt;&gt;1),0,
COUNTIFS($B$4:B638,2,$C$4:C638,1,$D$4:D638,1,$H$4:H638,1))</f>
        <v>0</v>
      </c>
      <c r="G638" s="26" t="str">
        <f>IF(I638="","",(COUNTIF($E$4:E638,E638)))</f>
        <v/>
      </c>
      <c r="H638" s="1">
        <f>IF(AND(J638="SAYIM",FİLTRE!$H$5="RAFTA",U638&lt;&gt;0),1,0)+
IF(AND(J638="İADE DEPO",FİLTRE!$H$5="İADE DEPO"),1,0)+
IF(FİLTRE!$H$5="TÜMÜ",1,0)+
IF(AND(J638="FİRMA İADE",FİLTRE!$H$5="FİRMA İADE"),1,0)+
IF(AND(J638="İMHA",FİLTRE!$H$5="İMHA"),1,0)</f>
        <v>1</v>
      </c>
      <c r="I638" s="99"/>
      <c r="J638" s="100"/>
      <c r="K638" s="100"/>
      <c r="L638" s="101"/>
      <c r="M638" s="102"/>
      <c r="N638" s="101"/>
      <c r="O638" s="99"/>
      <c r="P638" s="103"/>
      <c r="Q638" s="104"/>
      <c r="R638" s="50"/>
      <c r="S638" s="105"/>
      <c r="T638" s="106"/>
      <c r="U638" s="107"/>
      <c r="V638" s="108"/>
      <c r="W638" s="107"/>
      <c r="X638" s="107"/>
      <c r="AA638" s="107"/>
      <c r="AB638" s="110"/>
      <c r="AC638" s="110"/>
      <c r="AE638" s="105"/>
      <c r="AF638" s="105"/>
      <c r="AR638" s="112"/>
    </row>
    <row r="639" spans="2:44" x14ac:dyDescent="0.25">
      <c r="B639" s="1" t="str">
        <f>IF(I639="","",
(IF(N639=FİLTRE!$H$6,2,0)+IF(FİLTRE!$H$6="TOPLAM",2,0))
)</f>
        <v/>
      </c>
      <c r="C639">
        <f>IF(FİLTRE!$M$5="",9,(IF(U639&gt;=FİLTRE!$M$5,1,0)))</f>
        <v>1</v>
      </c>
      <c r="D639" s="1">
        <f>IF(FİLTRE!$M$6="",9,(IF('SKT LİSTESİ'!P639&lt;=FİLTRE!$M$6,1,0)))</f>
        <v>1</v>
      </c>
      <c r="E639" s="25" t="str">
        <f>IF(I639="","",(COUNTIFS($L$4:L639,L639)))</f>
        <v/>
      </c>
      <c r="F639" s="13">
        <f>IF(OR(B639&lt;&gt;2,C639&lt;&gt;1,D639&lt;&gt;1,H639&lt;&gt;1),0,
COUNTIFS($B$4:B639,2,$C$4:C639,1,$D$4:D639,1,$H$4:H639,1))</f>
        <v>0</v>
      </c>
      <c r="G639" s="26" t="str">
        <f>IF(I639="","",(COUNTIF($E$4:E639,E639)))</f>
        <v/>
      </c>
      <c r="H639" s="1">
        <f>IF(AND(J639="SAYIM",FİLTRE!$H$5="RAFTA",U639&lt;&gt;0),1,0)+
IF(AND(J639="İADE DEPO",FİLTRE!$H$5="İADE DEPO"),1,0)+
IF(FİLTRE!$H$5="TÜMÜ",1,0)+
IF(AND(J639="FİRMA İADE",FİLTRE!$H$5="FİRMA İADE"),1,0)+
IF(AND(J639="İMHA",FİLTRE!$H$5="İMHA"),1,0)</f>
        <v>1</v>
      </c>
      <c r="I639" s="99"/>
      <c r="J639" s="100"/>
      <c r="K639" s="100"/>
      <c r="L639" s="101"/>
      <c r="M639" s="102"/>
      <c r="N639" s="101"/>
      <c r="O639" s="99"/>
      <c r="P639" s="103"/>
      <c r="Q639" s="104"/>
      <c r="R639" s="50"/>
      <c r="S639" s="105"/>
      <c r="T639" s="106"/>
      <c r="U639" s="107"/>
      <c r="V639" s="108"/>
      <c r="W639" s="107"/>
      <c r="X639" s="107"/>
      <c r="AA639" s="107"/>
      <c r="AB639" s="110"/>
      <c r="AC639" s="110"/>
      <c r="AE639" s="105"/>
      <c r="AF639" s="105"/>
      <c r="AR639" s="112"/>
    </row>
    <row r="640" spans="2:44" x14ac:dyDescent="0.25">
      <c r="B640" s="1" t="str">
        <f>IF(I640="","",
(IF(N640=FİLTRE!$H$6,2,0)+IF(FİLTRE!$H$6="TOPLAM",2,0))
)</f>
        <v/>
      </c>
      <c r="C640">
        <f>IF(FİLTRE!$M$5="",9,(IF(U640&gt;=FİLTRE!$M$5,1,0)))</f>
        <v>1</v>
      </c>
      <c r="D640" s="1">
        <f>IF(FİLTRE!$M$6="",9,(IF('SKT LİSTESİ'!P640&lt;=FİLTRE!$M$6,1,0)))</f>
        <v>1</v>
      </c>
      <c r="E640" s="25" t="str">
        <f>IF(I640="","",(COUNTIFS($L$4:L640,L640)))</f>
        <v/>
      </c>
      <c r="F640" s="13">
        <f>IF(OR(B640&lt;&gt;2,C640&lt;&gt;1,D640&lt;&gt;1,H640&lt;&gt;1),0,
COUNTIFS($B$4:B640,2,$C$4:C640,1,$D$4:D640,1,$H$4:H640,1))</f>
        <v>0</v>
      </c>
      <c r="G640" s="26" t="str">
        <f>IF(I640="","",(COUNTIF($E$4:E640,E640)))</f>
        <v/>
      </c>
      <c r="H640" s="1">
        <f>IF(AND(J640="SAYIM",FİLTRE!$H$5="RAFTA",U640&lt;&gt;0),1,0)+
IF(AND(J640="İADE DEPO",FİLTRE!$H$5="İADE DEPO"),1,0)+
IF(FİLTRE!$H$5="TÜMÜ",1,0)+
IF(AND(J640="FİRMA İADE",FİLTRE!$H$5="FİRMA İADE"),1,0)+
IF(AND(J640="İMHA",FİLTRE!$H$5="İMHA"),1,0)</f>
        <v>1</v>
      </c>
      <c r="I640" s="99"/>
      <c r="J640" s="100"/>
      <c r="K640" s="100"/>
      <c r="L640" s="101"/>
      <c r="M640" s="102"/>
      <c r="N640" s="101"/>
      <c r="O640" s="99"/>
      <c r="P640" s="103"/>
      <c r="Q640" s="104"/>
      <c r="R640" s="50"/>
      <c r="S640" s="105"/>
      <c r="T640" s="106"/>
      <c r="U640" s="107"/>
      <c r="V640" s="108"/>
      <c r="W640" s="107"/>
      <c r="X640" s="107"/>
      <c r="AA640" s="107"/>
      <c r="AB640" s="110"/>
      <c r="AC640" s="110"/>
      <c r="AE640" s="105"/>
      <c r="AF640" s="105"/>
      <c r="AR640" s="112"/>
    </row>
    <row r="641" spans="2:44" x14ac:dyDescent="0.25">
      <c r="B641" s="1" t="str">
        <f>IF(I641="","",
(IF(N641=FİLTRE!$H$6,2,0)+IF(FİLTRE!$H$6="TOPLAM",2,0))
)</f>
        <v/>
      </c>
      <c r="C641">
        <f>IF(FİLTRE!$M$5="",9,(IF(U641&gt;=FİLTRE!$M$5,1,0)))</f>
        <v>1</v>
      </c>
      <c r="D641" s="1">
        <f>IF(FİLTRE!$M$6="",9,(IF('SKT LİSTESİ'!P641&lt;=FİLTRE!$M$6,1,0)))</f>
        <v>1</v>
      </c>
      <c r="E641" s="25" t="str">
        <f>IF(I641="","",(COUNTIFS($L$4:L641,L641)))</f>
        <v/>
      </c>
      <c r="F641" s="13">
        <f>IF(OR(B641&lt;&gt;2,C641&lt;&gt;1,D641&lt;&gt;1,H641&lt;&gt;1),0,
COUNTIFS($B$4:B641,2,$C$4:C641,1,$D$4:D641,1,$H$4:H641,1))</f>
        <v>0</v>
      </c>
      <c r="G641" s="26" t="str">
        <f>IF(I641="","",(COUNTIF($E$4:E641,E641)))</f>
        <v/>
      </c>
      <c r="H641" s="1">
        <f>IF(AND(J641="SAYIM",FİLTRE!$H$5="RAFTA",U641&lt;&gt;0),1,0)+
IF(AND(J641="İADE DEPO",FİLTRE!$H$5="İADE DEPO"),1,0)+
IF(FİLTRE!$H$5="TÜMÜ",1,0)+
IF(AND(J641="FİRMA İADE",FİLTRE!$H$5="FİRMA İADE"),1,0)+
IF(AND(J641="İMHA",FİLTRE!$H$5="İMHA"),1,0)</f>
        <v>1</v>
      </c>
      <c r="I641" s="99"/>
      <c r="J641" s="100"/>
      <c r="K641" s="100"/>
      <c r="L641" s="101"/>
      <c r="M641" s="102"/>
      <c r="N641" s="101"/>
      <c r="O641" s="99"/>
      <c r="P641" s="103"/>
      <c r="Q641" s="104"/>
      <c r="R641" s="50"/>
      <c r="S641" s="105"/>
      <c r="T641" s="106"/>
      <c r="U641" s="107"/>
      <c r="V641" s="108"/>
      <c r="W641" s="107"/>
      <c r="X641" s="107"/>
      <c r="AA641" s="107"/>
      <c r="AB641" s="110"/>
      <c r="AC641" s="110"/>
      <c r="AE641" s="105"/>
      <c r="AF641" s="105"/>
      <c r="AR641" s="112"/>
    </row>
    <row r="642" spans="2:44" x14ac:dyDescent="0.25">
      <c r="B642" s="1" t="str">
        <f>IF(I642="","",
(IF(N642=FİLTRE!$H$6,2,0)+IF(FİLTRE!$H$6="TOPLAM",2,0))
)</f>
        <v/>
      </c>
      <c r="C642">
        <f>IF(FİLTRE!$M$5="",9,(IF(U642&gt;=FİLTRE!$M$5,1,0)))</f>
        <v>1</v>
      </c>
      <c r="D642" s="1">
        <f>IF(FİLTRE!$M$6="",9,(IF('SKT LİSTESİ'!P642&lt;=FİLTRE!$M$6,1,0)))</f>
        <v>1</v>
      </c>
      <c r="E642" s="25" t="str">
        <f>IF(I642="","",(COUNTIFS($L$4:L642,L642)))</f>
        <v/>
      </c>
      <c r="F642" s="13">
        <f>IF(OR(B642&lt;&gt;2,C642&lt;&gt;1,D642&lt;&gt;1,H642&lt;&gt;1),0,
COUNTIFS($B$4:B642,2,$C$4:C642,1,$D$4:D642,1,$H$4:H642,1))</f>
        <v>0</v>
      </c>
      <c r="G642" s="26" t="str">
        <f>IF(I642="","",(COUNTIF($E$4:E642,E642)))</f>
        <v/>
      </c>
      <c r="H642" s="1">
        <f>IF(AND(J642="SAYIM",FİLTRE!$H$5="RAFTA",U642&lt;&gt;0),1,0)+
IF(AND(J642="İADE DEPO",FİLTRE!$H$5="İADE DEPO"),1,0)+
IF(FİLTRE!$H$5="TÜMÜ",1,0)+
IF(AND(J642="FİRMA İADE",FİLTRE!$H$5="FİRMA İADE"),1,0)+
IF(AND(J642="İMHA",FİLTRE!$H$5="İMHA"),1,0)</f>
        <v>1</v>
      </c>
      <c r="I642" s="99"/>
      <c r="J642" s="100"/>
      <c r="K642" s="100"/>
      <c r="L642" s="101"/>
      <c r="M642" s="102"/>
      <c r="N642" s="101"/>
      <c r="O642" s="99"/>
      <c r="P642" s="103"/>
      <c r="Q642" s="104"/>
      <c r="R642" s="50"/>
      <c r="S642" s="105"/>
      <c r="T642" s="106"/>
      <c r="U642" s="107"/>
      <c r="V642" s="108"/>
      <c r="W642" s="107"/>
      <c r="X642" s="107"/>
      <c r="AA642" s="107"/>
      <c r="AB642" s="110"/>
      <c r="AC642" s="110"/>
      <c r="AE642" s="105"/>
      <c r="AF642" s="105"/>
      <c r="AR642" s="112"/>
    </row>
    <row r="643" spans="2:44" x14ac:dyDescent="0.25">
      <c r="B643" s="1" t="str">
        <f>IF(I643="","",
(IF(N643=FİLTRE!$H$6,2,0)+IF(FİLTRE!$H$6="TOPLAM",2,0))
)</f>
        <v/>
      </c>
      <c r="C643">
        <f>IF(FİLTRE!$M$5="",9,(IF(U643&gt;=FİLTRE!$M$5,1,0)))</f>
        <v>1</v>
      </c>
      <c r="D643" s="1">
        <f>IF(FİLTRE!$M$6="",9,(IF('SKT LİSTESİ'!P643&lt;=FİLTRE!$M$6,1,0)))</f>
        <v>1</v>
      </c>
      <c r="E643" s="25" t="str">
        <f>IF(I643="","",(COUNTIFS($L$4:L643,L643)))</f>
        <v/>
      </c>
      <c r="F643" s="13">
        <f>IF(OR(B643&lt;&gt;2,C643&lt;&gt;1,D643&lt;&gt;1,H643&lt;&gt;1),0,
COUNTIFS($B$4:B643,2,$C$4:C643,1,$D$4:D643,1,$H$4:H643,1))</f>
        <v>0</v>
      </c>
      <c r="G643" s="26" t="str">
        <f>IF(I643="","",(COUNTIF($E$4:E643,E643)))</f>
        <v/>
      </c>
      <c r="H643" s="1">
        <f>IF(AND(J643="SAYIM",FİLTRE!$H$5="RAFTA",U643&lt;&gt;0),1,0)+
IF(AND(J643="İADE DEPO",FİLTRE!$H$5="İADE DEPO"),1,0)+
IF(FİLTRE!$H$5="TÜMÜ",1,0)+
IF(AND(J643="FİRMA İADE",FİLTRE!$H$5="FİRMA İADE"),1,0)+
IF(AND(J643="İMHA",FİLTRE!$H$5="İMHA"),1,0)</f>
        <v>1</v>
      </c>
      <c r="I643" s="99"/>
      <c r="J643" s="100"/>
      <c r="K643" s="100"/>
      <c r="L643" s="101"/>
      <c r="M643" s="102"/>
      <c r="N643" s="101"/>
      <c r="O643" s="99"/>
      <c r="P643" s="103"/>
      <c r="Q643" s="104"/>
      <c r="R643" s="50"/>
      <c r="S643" s="105"/>
      <c r="T643" s="106"/>
      <c r="U643" s="107"/>
      <c r="V643" s="108"/>
      <c r="W643" s="107"/>
      <c r="X643" s="107"/>
      <c r="AA643" s="107"/>
      <c r="AB643" s="110"/>
      <c r="AC643" s="110"/>
      <c r="AE643" s="105"/>
      <c r="AF643" s="105"/>
      <c r="AR643" s="112"/>
    </row>
    <row r="644" spans="2:44" x14ac:dyDescent="0.25">
      <c r="B644" s="1" t="str">
        <f>IF(I644="","",
(IF(N644=FİLTRE!$H$6,2,0)+IF(FİLTRE!$H$6="TOPLAM",2,0))
)</f>
        <v/>
      </c>
      <c r="C644">
        <f>IF(FİLTRE!$M$5="",9,(IF(U644&gt;=FİLTRE!$M$5,1,0)))</f>
        <v>1</v>
      </c>
      <c r="D644" s="1">
        <f>IF(FİLTRE!$M$6="",9,(IF('SKT LİSTESİ'!P644&lt;=FİLTRE!$M$6,1,0)))</f>
        <v>1</v>
      </c>
      <c r="E644" s="25" t="str">
        <f>IF(I644="","",(COUNTIFS($L$4:L644,L644)))</f>
        <v/>
      </c>
      <c r="F644" s="13">
        <f>IF(OR(B644&lt;&gt;2,C644&lt;&gt;1,D644&lt;&gt;1,H644&lt;&gt;1),0,
COUNTIFS($B$4:B644,2,$C$4:C644,1,$D$4:D644,1,$H$4:H644,1))</f>
        <v>0</v>
      </c>
      <c r="G644" s="26" t="str">
        <f>IF(I644="","",(COUNTIF($E$4:E644,E644)))</f>
        <v/>
      </c>
      <c r="H644" s="1">
        <f>IF(AND(J644="SAYIM",FİLTRE!$H$5="RAFTA",U644&lt;&gt;0),1,0)+
IF(AND(J644="İADE DEPO",FİLTRE!$H$5="İADE DEPO"),1,0)+
IF(FİLTRE!$H$5="TÜMÜ",1,0)+
IF(AND(J644="FİRMA İADE",FİLTRE!$H$5="FİRMA İADE"),1,0)+
IF(AND(J644="İMHA",FİLTRE!$H$5="İMHA"),1,0)</f>
        <v>1</v>
      </c>
      <c r="I644" s="99"/>
      <c r="J644" s="100"/>
      <c r="K644" s="100"/>
      <c r="L644" s="101"/>
      <c r="M644" s="102"/>
      <c r="N644" s="101"/>
      <c r="O644" s="99"/>
      <c r="P644" s="103"/>
      <c r="Q644" s="104"/>
      <c r="R644" s="50"/>
      <c r="S644" s="105"/>
      <c r="T644" s="106"/>
      <c r="U644" s="107"/>
      <c r="V644" s="108"/>
      <c r="W644" s="107"/>
      <c r="X644" s="107"/>
      <c r="AA644" s="107"/>
      <c r="AB644" s="110"/>
      <c r="AC644" s="110"/>
      <c r="AE644" s="105"/>
      <c r="AF644" s="105"/>
      <c r="AR644" s="112"/>
    </row>
    <row r="645" spans="2:44" x14ac:dyDescent="0.25">
      <c r="B645" s="1" t="str">
        <f>IF(I645="","",
(IF(N645=FİLTRE!$H$6,2,0)+IF(FİLTRE!$H$6="TOPLAM",2,0))
)</f>
        <v/>
      </c>
      <c r="C645">
        <f>IF(FİLTRE!$M$5="",9,(IF(U645&gt;=FİLTRE!$M$5,1,0)))</f>
        <v>1</v>
      </c>
      <c r="D645" s="1">
        <f>IF(FİLTRE!$M$6="",9,(IF('SKT LİSTESİ'!P645&lt;=FİLTRE!$M$6,1,0)))</f>
        <v>1</v>
      </c>
      <c r="E645" s="25" t="str">
        <f>IF(I645="","",(COUNTIFS($L$4:L645,L645)))</f>
        <v/>
      </c>
      <c r="F645" s="13">
        <f>IF(OR(B645&lt;&gt;2,C645&lt;&gt;1,D645&lt;&gt;1,H645&lt;&gt;1),0,
COUNTIFS($B$4:B645,2,$C$4:C645,1,$D$4:D645,1,$H$4:H645,1))</f>
        <v>0</v>
      </c>
      <c r="G645" s="26" t="str">
        <f>IF(I645="","",(COUNTIF($E$4:E645,E645)))</f>
        <v/>
      </c>
      <c r="H645" s="1">
        <f>IF(AND(J645="SAYIM",FİLTRE!$H$5="RAFTA",U645&lt;&gt;0),1,0)+
IF(AND(J645="İADE DEPO",FİLTRE!$H$5="İADE DEPO"),1,0)+
IF(FİLTRE!$H$5="TÜMÜ",1,0)+
IF(AND(J645="FİRMA İADE",FİLTRE!$H$5="FİRMA İADE"),1,0)+
IF(AND(J645="İMHA",FİLTRE!$H$5="İMHA"),1,0)</f>
        <v>1</v>
      </c>
      <c r="I645" s="99"/>
      <c r="J645" s="100"/>
      <c r="K645" s="100"/>
      <c r="L645" s="101"/>
      <c r="M645" s="102"/>
      <c r="N645" s="101"/>
      <c r="O645" s="99"/>
      <c r="P645" s="103"/>
      <c r="Q645" s="104"/>
      <c r="R645" s="50"/>
      <c r="S645" s="105"/>
      <c r="T645" s="106"/>
      <c r="U645" s="107"/>
      <c r="V645" s="108"/>
      <c r="W645" s="107"/>
      <c r="X645" s="107"/>
      <c r="AA645" s="107"/>
      <c r="AB645" s="110"/>
      <c r="AC645" s="110"/>
      <c r="AE645" s="105"/>
      <c r="AF645" s="105"/>
      <c r="AR645" s="112"/>
    </row>
    <row r="646" spans="2:44" x14ac:dyDescent="0.25">
      <c r="B646" s="1" t="str">
        <f>IF(I646="","",
(IF(N646=FİLTRE!$H$6,2,0)+IF(FİLTRE!$H$6="TOPLAM",2,0))
)</f>
        <v/>
      </c>
      <c r="C646">
        <f>IF(FİLTRE!$M$5="",9,(IF(U646&gt;=FİLTRE!$M$5,1,0)))</f>
        <v>1</v>
      </c>
      <c r="D646" s="1">
        <f>IF(FİLTRE!$M$6="",9,(IF('SKT LİSTESİ'!P646&lt;=FİLTRE!$M$6,1,0)))</f>
        <v>1</v>
      </c>
      <c r="E646" s="25" t="str">
        <f>IF(I646="","",(COUNTIFS($L$4:L646,L646)))</f>
        <v/>
      </c>
      <c r="F646" s="13">
        <f>IF(OR(B646&lt;&gt;2,C646&lt;&gt;1,D646&lt;&gt;1,H646&lt;&gt;1),0,
COUNTIFS($B$4:B646,2,$C$4:C646,1,$D$4:D646,1,$H$4:H646,1))</f>
        <v>0</v>
      </c>
      <c r="G646" s="26" t="str">
        <f>IF(I646="","",(COUNTIF($E$4:E646,E646)))</f>
        <v/>
      </c>
      <c r="H646" s="1">
        <f>IF(AND(J646="SAYIM",FİLTRE!$H$5="RAFTA",U646&lt;&gt;0),1,0)+
IF(AND(J646="İADE DEPO",FİLTRE!$H$5="İADE DEPO"),1,0)+
IF(FİLTRE!$H$5="TÜMÜ",1,0)+
IF(AND(J646="FİRMA İADE",FİLTRE!$H$5="FİRMA İADE"),1,0)+
IF(AND(J646="İMHA",FİLTRE!$H$5="İMHA"),1,0)</f>
        <v>1</v>
      </c>
      <c r="I646" s="99"/>
      <c r="J646" s="100"/>
      <c r="K646" s="100"/>
      <c r="L646" s="101"/>
      <c r="M646" s="102"/>
      <c r="N646" s="101"/>
      <c r="O646" s="99"/>
      <c r="P646" s="103"/>
      <c r="Q646" s="104"/>
      <c r="R646" s="50"/>
      <c r="S646" s="105"/>
      <c r="T646" s="106"/>
      <c r="U646" s="107"/>
      <c r="V646" s="108"/>
      <c r="W646" s="107"/>
      <c r="X646" s="107"/>
      <c r="AA646" s="107"/>
      <c r="AB646" s="110"/>
      <c r="AC646" s="110"/>
      <c r="AE646" s="105"/>
      <c r="AF646" s="105"/>
      <c r="AR646" s="112"/>
    </row>
    <row r="647" spans="2:44" x14ac:dyDescent="0.25">
      <c r="B647" s="1" t="str">
        <f>IF(I647="","",
(IF(N647=FİLTRE!$H$6,2,0)+IF(FİLTRE!$H$6="TOPLAM",2,0))
)</f>
        <v/>
      </c>
      <c r="C647">
        <f>IF(FİLTRE!$M$5="",9,(IF(U647&gt;=FİLTRE!$M$5,1,0)))</f>
        <v>1</v>
      </c>
      <c r="D647" s="1">
        <f>IF(FİLTRE!$M$6="",9,(IF('SKT LİSTESİ'!P647&lt;=FİLTRE!$M$6,1,0)))</f>
        <v>1</v>
      </c>
      <c r="E647" s="25" t="str">
        <f>IF(I647="","",(COUNTIFS($L$4:L647,L647)))</f>
        <v/>
      </c>
      <c r="F647" s="13">
        <f>IF(OR(B647&lt;&gt;2,C647&lt;&gt;1,D647&lt;&gt;1,H647&lt;&gt;1),0,
COUNTIFS($B$4:B647,2,$C$4:C647,1,$D$4:D647,1,$H$4:H647,1))</f>
        <v>0</v>
      </c>
      <c r="G647" s="26" t="str">
        <f>IF(I647="","",(COUNTIF($E$4:E647,E647)))</f>
        <v/>
      </c>
      <c r="H647" s="1">
        <f>IF(AND(J647="SAYIM",FİLTRE!$H$5="RAFTA",U647&lt;&gt;0),1,0)+
IF(AND(J647="İADE DEPO",FİLTRE!$H$5="İADE DEPO"),1,0)+
IF(FİLTRE!$H$5="TÜMÜ",1,0)+
IF(AND(J647="FİRMA İADE",FİLTRE!$H$5="FİRMA İADE"),1,0)+
IF(AND(J647="İMHA",FİLTRE!$H$5="İMHA"),1,0)</f>
        <v>1</v>
      </c>
      <c r="I647" s="99"/>
      <c r="J647" s="100"/>
      <c r="K647" s="100"/>
      <c r="L647" s="101"/>
      <c r="M647" s="102"/>
      <c r="N647" s="101"/>
      <c r="O647" s="99"/>
      <c r="P647" s="103"/>
      <c r="Q647" s="104"/>
      <c r="R647" s="50"/>
      <c r="S647" s="105"/>
      <c r="T647" s="106"/>
      <c r="U647" s="107"/>
      <c r="V647" s="108"/>
      <c r="W647" s="107"/>
      <c r="X647" s="107"/>
      <c r="AA647" s="107"/>
      <c r="AB647" s="110"/>
      <c r="AC647" s="110"/>
      <c r="AE647" s="105"/>
      <c r="AF647" s="105"/>
      <c r="AR647" s="112"/>
    </row>
    <row r="648" spans="2:44" x14ac:dyDescent="0.25">
      <c r="B648" s="1" t="str">
        <f>IF(I648="","",
(IF(N648=FİLTRE!$H$6,2,0)+IF(FİLTRE!$H$6="TOPLAM",2,0))
)</f>
        <v/>
      </c>
      <c r="C648">
        <f>IF(FİLTRE!$M$5="",9,(IF(U648&gt;=FİLTRE!$M$5,1,0)))</f>
        <v>1</v>
      </c>
      <c r="D648" s="1">
        <f>IF(FİLTRE!$M$6="",9,(IF('SKT LİSTESİ'!P648&lt;=FİLTRE!$M$6,1,0)))</f>
        <v>1</v>
      </c>
      <c r="E648" s="25" t="str">
        <f>IF(I648="","",(COUNTIFS($L$4:L648,L648)))</f>
        <v/>
      </c>
      <c r="F648" s="13">
        <f>IF(OR(B648&lt;&gt;2,C648&lt;&gt;1,D648&lt;&gt;1,H648&lt;&gt;1),0,
COUNTIFS($B$4:B648,2,$C$4:C648,1,$D$4:D648,1,$H$4:H648,1))</f>
        <v>0</v>
      </c>
      <c r="G648" s="26" t="str">
        <f>IF(I648="","",(COUNTIF($E$4:E648,E648)))</f>
        <v/>
      </c>
      <c r="H648" s="1">
        <f>IF(AND(J648="SAYIM",FİLTRE!$H$5="RAFTA",U648&lt;&gt;0),1,0)+
IF(AND(J648="İADE DEPO",FİLTRE!$H$5="İADE DEPO"),1,0)+
IF(FİLTRE!$H$5="TÜMÜ",1,0)+
IF(AND(J648="FİRMA İADE",FİLTRE!$H$5="FİRMA İADE"),1,0)+
IF(AND(J648="İMHA",FİLTRE!$H$5="İMHA"),1,0)</f>
        <v>1</v>
      </c>
      <c r="I648" s="99"/>
      <c r="J648" s="100"/>
      <c r="K648" s="100"/>
      <c r="L648" s="101"/>
      <c r="M648" s="102"/>
      <c r="N648" s="101"/>
      <c r="O648" s="99"/>
      <c r="P648" s="103"/>
      <c r="Q648" s="104"/>
      <c r="R648" s="50"/>
      <c r="S648" s="105"/>
      <c r="T648" s="106"/>
      <c r="U648" s="107"/>
      <c r="V648" s="108"/>
      <c r="W648" s="107"/>
      <c r="X648" s="107"/>
      <c r="AA648" s="107"/>
      <c r="AB648" s="110"/>
      <c r="AC648" s="110"/>
      <c r="AE648" s="105"/>
      <c r="AF648" s="105"/>
      <c r="AR648" s="112"/>
    </row>
    <row r="649" spans="2:44" x14ac:dyDescent="0.25">
      <c r="B649" s="1" t="str">
        <f>IF(I649="","",
(IF(N649=FİLTRE!$H$6,2,0)+IF(FİLTRE!$H$6="TOPLAM",2,0))
)</f>
        <v/>
      </c>
      <c r="C649">
        <f>IF(FİLTRE!$M$5="",9,(IF(U649&gt;=FİLTRE!$M$5,1,0)))</f>
        <v>1</v>
      </c>
      <c r="D649" s="1">
        <f>IF(FİLTRE!$M$6="",9,(IF('SKT LİSTESİ'!P649&lt;=FİLTRE!$M$6,1,0)))</f>
        <v>1</v>
      </c>
      <c r="E649" s="25" t="str">
        <f>IF(I649="","",(COUNTIFS($L$4:L649,L649)))</f>
        <v/>
      </c>
      <c r="F649" s="13">
        <f>IF(OR(B649&lt;&gt;2,C649&lt;&gt;1,D649&lt;&gt;1,H649&lt;&gt;1),0,
COUNTIFS($B$4:B649,2,$C$4:C649,1,$D$4:D649,1,$H$4:H649,1))</f>
        <v>0</v>
      </c>
      <c r="G649" s="26" t="str">
        <f>IF(I649="","",(COUNTIF($E$4:E649,E649)))</f>
        <v/>
      </c>
      <c r="H649" s="1">
        <f>IF(AND(J649="SAYIM",FİLTRE!$H$5="RAFTA",U649&lt;&gt;0),1,0)+
IF(AND(J649="İADE DEPO",FİLTRE!$H$5="İADE DEPO"),1,0)+
IF(FİLTRE!$H$5="TÜMÜ",1,0)+
IF(AND(J649="FİRMA İADE",FİLTRE!$H$5="FİRMA İADE"),1,0)+
IF(AND(J649="İMHA",FİLTRE!$H$5="İMHA"),1,0)</f>
        <v>1</v>
      </c>
      <c r="I649" s="99"/>
      <c r="J649" s="100"/>
      <c r="K649" s="100"/>
      <c r="L649" s="101"/>
      <c r="M649" s="102"/>
      <c r="N649" s="101"/>
      <c r="O649" s="99"/>
      <c r="P649" s="103"/>
      <c r="Q649" s="104"/>
      <c r="R649" s="50"/>
      <c r="S649" s="105"/>
      <c r="T649" s="106"/>
      <c r="U649" s="107"/>
      <c r="V649" s="108"/>
      <c r="W649" s="107"/>
      <c r="X649" s="107"/>
      <c r="AA649" s="107"/>
      <c r="AB649" s="110"/>
      <c r="AC649" s="110"/>
      <c r="AE649" s="105"/>
      <c r="AF649" s="105"/>
      <c r="AR649" s="112"/>
    </row>
    <row r="650" spans="2:44" x14ac:dyDescent="0.25">
      <c r="B650" s="1" t="str">
        <f>IF(I650="","",
(IF(N650=FİLTRE!$H$6,2,0)+IF(FİLTRE!$H$6="TOPLAM",2,0))
)</f>
        <v/>
      </c>
      <c r="C650">
        <f>IF(FİLTRE!$M$5="",9,(IF(U650&gt;=FİLTRE!$M$5,1,0)))</f>
        <v>1</v>
      </c>
      <c r="D650" s="1">
        <f>IF(FİLTRE!$M$6="",9,(IF('SKT LİSTESİ'!P650&lt;=FİLTRE!$M$6,1,0)))</f>
        <v>1</v>
      </c>
      <c r="E650" s="25" t="str">
        <f>IF(I650="","",(COUNTIFS($L$4:L650,L650)))</f>
        <v/>
      </c>
      <c r="F650" s="13">
        <f>IF(OR(B650&lt;&gt;2,C650&lt;&gt;1,D650&lt;&gt;1,H650&lt;&gt;1),0,
COUNTIFS($B$4:B650,2,$C$4:C650,1,$D$4:D650,1,$H$4:H650,1))</f>
        <v>0</v>
      </c>
      <c r="G650" s="26" t="str">
        <f>IF(I650="","",(COUNTIF($E$4:E650,E650)))</f>
        <v/>
      </c>
      <c r="H650" s="1">
        <f>IF(AND(J650="SAYIM",FİLTRE!$H$5="RAFTA",U650&lt;&gt;0),1,0)+
IF(AND(J650="İADE DEPO",FİLTRE!$H$5="İADE DEPO"),1,0)+
IF(FİLTRE!$H$5="TÜMÜ",1,0)+
IF(AND(J650="FİRMA İADE",FİLTRE!$H$5="FİRMA İADE"),1,0)+
IF(AND(J650="İMHA",FİLTRE!$H$5="İMHA"),1,0)</f>
        <v>1</v>
      </c>
      <c r="I650" s="99"/>
      <c r="J650" s="100"/>
      <c r="K650" s="100"/>
      <c r="L650" s="101"/>
      <c r="M650" s="102"/>
      <c r="N650" s="101"/>
      <c r="O650" s="99"/>
      <c r="P650" s="103"/>
      <c r="Q650" s="104"/>
      <c r="R650" s="50"/>
      <c r="S650" s="105"/>
      <c r="T650" s="106"/>
      <c r="U650" s="107"/>
      <c r="V650" s="108"/>
      <c r="W650" s="107"/>
      <c r="X650" s="107"/>
      <c r="AA650" s="107"/>
      <c r="AB650" s="110"/>
      <c r="AC650" s="110"/>
      <c r="AE650" s="105"/>
      <c r="AF650" s="105"/>
      <c r="AR650" s="112"/>
    </row>
    <row r="651" spans="2:44" x14ac:dyDescent="0.25">
      <c r="B651" s="1" t="str">
        <f>IF(I651="","",
(IF(N651=FİLTRE!$H$6,2,0)+IF(FİLTRE!$H$6="TOPLAM",2,0))
)</f>
        <v/>
      </c>
      <c r="C651">
        <f>IF(FİLTRE!$M$5="",9,(IF(U651&gt;=FİLTRE!$M$5,1,0)))</f>
        <v>1</v>
      </c>
      <c r="D651" s="1">
        <f>IF(FİLTRE!$M$6="",9,(IF('SKT LİSTESİ'!P651&lt;=FİLTRE!$M$6,1,0)))</f>
        <v>1</v>
      </c>
      <c r="E651" s="25" t="str">
        <f>IF(I651="","",(COUNTIFS($L$4:L651,L651)))</f>
        <v/>
      </c>
      <c r="F651" s="13">
        <f>IF(OR(B651&lt;&gt;2,C651&lt;&gt;1,D651&lt;&gt;1,H651&lt;&gt;1),0,
COUNTIFS($B$4:B651,2,$C$4:C651,1,$D$4:D651,1,$H$4:H651,1))</f>
        <v>0</v>
      </c>
      <c r="G651" s="26" t="str">
        <f>IF(I651="","",(COUNTIF($E$4:E651,E651)))</f>
        <v/>
      </c>
      <c r="H651" s="1">
        <f>IF(AND(J651="SAYIM",FİLTRE!$H$5="RAFTA",U651&lt;&gt;0),1,0)+
IF(AND(J651="İADE DEPO",FİLTRE!$H$5="İADE DEPO"),1,0)+
IF(FİLTRE!$H$5="TÜMÜ",1,0)+
IF(AND(J651="FİRMA İADE",FİLTRE!$H$5="FİRMA İADE"),1,0)+
IF(AND(J651="İMHA",FİLTRE!$H$5="İMHA"),1,0)</f>
        <v>1</v>
      </c>
      <c r="I651" s="99"/>
      <c r="J651" s="100"/>
      <c r="K651" s="100"/>
      <c r="L651" s="101"/>
      <c r="M651" s="102"/>
      <c r="N651" s="101"/>
      <c r="O651" s="99"/>
      <c r="P651" s="103"/>
      <c r="Q651" s="104"/>
      <c r="R651" s="50"/>
      <c r="S651" s="105"/>
      <c r="T651" s="106"/>
      <c r="U651" s="107"/>
      <c r="V651" s="108"/>
      <c r="W651" s="107"/>
      <c r="X651" s="107"/>
      <c r="AA651" s="107"/>
      <c r="AB651" s="110"/>
      <c r="AC651" s="110"/>
      <c r="AE651" s="105"/>
      <c r="AF651" s="105"/>
      <c r="AR651" s="112"/>
    </row>
    <row r="652" spans="2:44" x14ac:dyDescent="0.25">
      <c r="B652" s="1" t="str">
        <f>IF(I652="","",
(IF(N652=FİLTRE!$H$6,2,0)+IF(FİLTRE!$H$6="TOPLAM",2,0))
)</f>
        <v/>
      </c>
      <c r="C652">
        <f>IF(FİLTRE!$M$5="",9,(IF(U652&gt;=FİLTRE!$M$5,1,0)))</f>
        <v>1</v>
      </c>
      <c r="D652" s="1">
        <f>IF(FİLTRE!$M$6="",9,(IF('SKT LİSTESİ'!P652&lt;=FİLTRE!$M$6,1,0)))</f>
        <v>1</v>
      </c>
      <c r="E652" s="25" t="str">
        <f>IF(I652="","",(COUNTIFS($L$4:L652,L652)))</f>
        <v/>
      </c>
      <c r="F652" s="13">
        <f>IF(OR(B652&lt;&gt;2,C652&lt;&gt;1,D652&lt;&gt;1,H652&lt;&gt;1),0,
COUNTIFS($B$4:B652,2,$C$4:C652,1,$D$4:D652,1,$H$4:H652,1))</f>
        <v>0</v>
      </c>
      <c r="G652" s="26" t="str">
        <f>IF(I652="","",(COUNTIF($E$4:E652,E652)))</f>
        <v/>
      </c>
      <c r="H652" s="1">
        <f>IF(AND(J652="SAYIM",FİLTRE!$H$5="RAFTA",U652&lt;&gt;0),1,0)+
IF(AND(J652="İADE DEPO",FİLTRE!$H$5="İADE DEPO"),1,0)+
IF(FİLTRE!$H$5="TÜMÜ",1,0)+
IF(AND(J652="FİRMA İADE",FİLTRE!$H$5="FİRMA İADE"),1,0)+
IF(AND(J652="İMHA",FİLTRE!$H$5="İMHA"),1,0)</f>
        <v>1</v>
      </c>
      <c r="I652" s="99"/>
      <c r="J652" s="100"/>
      <c r="K652" s="100"/>
      <c r="L652" s="101"/>
      <c r="M652" s="102"/>
      <c r="N652" s="101"/>
      <c r="O652" s="99"/>
      <c r="P652" s="103"/>
      <c r="Q652" s="104"/>
      <c r="R652" s="50"/>
      <c r="S652" s="105"/>
      <c r="T652" s="106"/>
      <c r="U652" s="107"/>
      <c r="V652" s="108"/>
      <c r="W652" s="107"/>
      <c r="X652" s="107"/>
      <c r="AA652" s="107"/>
      <c r="AB652" s="110"/>
      <c r="AC652" s="110"/>
      <c r="AE652" s="105"/>
      <c r="AF652" s="105"/>
      <c r="AR652" s="112"/>
    </row>
    <row r="653" spans="2:44" x14ac:dyDescent="0.25">
      <c r="B653" s="1" t="str">
        <f>IF(I653="","",
(IF(N653=FİLTRE!$H$6,2,0)+IF(FİLTRE!$H$6="TOPLAM",2,0))
)</f>
        <v/>
      </c>
      <c r="C653">
        <f>IF(FİLTRE!$M$5="",9,(IF(U653&gt;=FİLTRE!$M$5,1,0)))</f>
        <v>1</v>
      </c>
      <c r="D653" s="1">
        <f>IF(FİLTRE!$M$6="",9,(IF('SKT LİSTESİ'!P653&lt;=FİLTRE!$M$6,1,0)))</f>
        <v>1</v>
      </c>
      <c r="E653" s="25" t="str">
        <f>IF(I653="","",(COUNTIFS($L$4:L653,L653)))</f>
        <v/>
      </c>
      <c r="F653" s="13">
        <f>IF(OR(B653&lt;&gt;2,C653&lt;&gt;1,D653&lt;&gt;1,H653&lt;&gt;1),0,
COUNTIFS($B$4:B653,2,$C$4:C653,1,$D$4:D653,1,$H$4:H653,1))</f>
        <v>0</v>
      </c>
      <c r="G653" s="26" t="str">
        <f>IF(I653="","",(COUNTIF($E$4:E653,E653)))</f>
        <v/>
      </c>
      <c r="H653" s="1">
        <f>IF(AND(J653="SAYIM",FİLTRE!$H$5="RAFTA",U653&lt;&gt;0),1,0)+
IF(AND(J653="İADE DEPO",FİLTRE!$H$5="İADE DEPO"),1,0)+
IF(FİLTRE!$H$5="TÜMÜ",1,0)+
IF(AND(J653="FİRMA İADE",FİLTRE!$H$5="FİRMA İADE"),1,0)+
IF(AND(J653="İMHA",FİLTRE!$H$5="İMHA"),1,0)</f>
        <v>1</v>
      </c>
      <c r="I653" s="99"/>
      <c r="J653" s="100"/>
      <c r="K653" s="100"/>
      <c r="L653" s="101"/>
      <c r="M653" s="102"/>
      <c r="N653" s="101"/>
      <c r="O653" s="99"/>
      <c r="P653" s="103"/>
      <c r="Q653" s="104"/>
      <c r="R653" s="50"/>
      <c r="S653" s="105"/>
      <c r="T653" s="106"/>
      <c r="U653" s="107"/>
      <c r="V653" s="108"/>
      <c r="W653" s="107"/>
      <c r="X653" s="107"/>
      <c r="AA653" s="107"/>
      <c r="AB653" s="110"/>
      <c r="AC653" s="110"/>
      <c r="AE653" s="105"/>
      <c r="AF653" s="105"/>
      <c r="AR653" s="112"/>
    </row>
    <row r="654" spans="2:44" x14ac:dyDescent="0.25">
      <c r="B654" s="1" t="str">
        <f>IF(I654="","",
(IF(N654=FİLTRE!$H$6,2,0)+IF(FİLTRE!$H$6="TOPLAM",2,0))
)</f>
        <v/>
      </c>
      <c r="C654">
        <f>IF(FİLTRE!$M$5="",9,(IF(U654&gt;=FİLTRE!$M$5,1,0)))</f>
        <v>1</v>
      </c>
      <c r="D654" s="1">
        <f>IF(FİLTRE!$M$6="",9,(IF('SKT LİSTESİ'!P654&lt;=FİLTRE!$M$6,1,0)))</f>
        <v>1</v>
      </c>
      <c r="E654" s="25" t="str">
        <f>IF(I654="","",(COUNTIFS($L$4:L654,L654)))</f>
        <v/>
      </c>
      <c r="F654" s="13">
        <f>IF(OR(B654&lt;&gt;2,C654&lt;&gt;1,D654&lt;&gt;1,H654&lt;&gt;1),0,
COUNTIFS($B$4:B654,2,$C$4:C654,1,$D$4:D654,1,$H$4:H654,1))</f>
        <v>0</v>
      </c>
      <c r="G654" s="26" t="str">
        <f>IF(I654="","",(COUNTIF($E$4:E654,E654)))</f>
        <v/>
      </c>
      <c r="H654" s="1">
        <f>IF(AND(J654="SAYIM",FİLTRE!$H$5="RAFTA",U654&lt;&gt;0),1,0)+
IF(AND(J654="İADE DEPO",FİLTRE!$H$5="İADE DEPO"),1,0)+
IF(FİLTRE!$H$5="TÜMÜ",1,0)+
IF(AND(J654="FİRMA İADE",FİLTRE!$H$5="FİRMA İADE"),1,0)+
IF(AND(J654="İMHA",FİLTRE!$H$5="İMHA"),1,0)</f>
        <v>1</v>
      </c>
      <c r="I654" s="99"/>
      <c r="J654" s="100"/>
      <c r="K654" s="100"/>
      <c r="L654" s="101"/>
      <c r="M654" s="102"/>
      <c r="N654" s="101"/>
      <c r="O654" s="99"/>
      <c r="P654" s="103"/>
      <c r="Q654" s="104"/>
      <c r="R654" s="50"/>
      <c r="S654" s="105"/>
      <c r="T654" s="106"/>
      <c r="U654" s="107"/>
      <c r="V654" s="108"/>
      <c r="W654" s="107"/>
      <c r="X654" s="107"/>
      <c r="AA654" s="107"/>
      <c r="AB654" s="110"/>
      <c r="AC654" s="110"/>
      <c r="AE654" s="105"/>
      <c r="AF654" s="105"/>
      <c r="AR654" s="112"/>
    </row>
    <row r="655" spans="2:44" x14ac:dyDescent="0.25">
      <c r="B655" s="1" t="str">
        <f>IF(I655="","",
(IF(N655=FİLTRE!$H$6,2,0)+IF(FİLTRE!$H$6="TOPLAM",2,0))
)</f>
        <v/>
      </c>
      <c r="C655">
        <f>IF(FİLTRE!$M$5="",9,(IF(U655&gt;=FİLTRE!$M$5,1,0)))</f>
        <v>1</v>
      </c>
      <c r="D655" s="1">
        <f>IF(FİLTRE!$M$6="",9,(IF('SKT LİSTESİ'!P655&lt;=FİLTRE!$M$6,1,0)))</f>
        <v>1</v>
      </c>
      <c r="E655" s="25" t="str">
        <f>IF(I655="","",(COUNTIFS($L$4:L655,L655)))</f>
        <v/>
      </c>
      <c r="F655" s="13">
        <f>IF(OR(B655&lt;&gt;2,C655&lt;&gt;1,D655&lt;&gt;1,H655&lt;&gt;1),0,
COUNTIFS($B$4:B655,2,$C$4:C655,1,$D$4:D655,1,$H$4:H655,1))</f>
        <v>0</v>
      </c>
      <c r="G655" s="26" t="str">
        <f>IF(I655="","",(COUNTIF($E$4:E655,E655)))</f>
        <v/>
      </c>
      <c r="H655" s="1">
        <f>IF(AND(J655="SAYIM",FİLTRE!$H$5="RAFTA",U655&lt;&gt;0),1,0)+
IF(AND(J655="İADE DEPO",FİLTRE!$H$5="İADE DEPO"),1,0)+
IF(FİLTRE!$H$5="TÜMÜ",1,0)+
IF(AND(J655="FİRMA İADE",FİLTRE!$H$5="FİRMA İADE"),1,0)+
IF(AND(J655="İMHA",FİLTRE!$H$5="İMHA"),1,0)</f>
        <v>1</v>
      </c>
      <c r="I655" s="99"/>
      <c r="J655" s="100"/>
      <c r="K655" s="100"/>
      <c r="L655" s="101"/>
      <c r="M655" s="102"/>
      <c r="N655" s="101"/>
      <c r="O655" s="99"/>
      <c r="P655" s="103"/>
      <c r="Q655" s="104"/>
      <c r="R655" s="50"/>
      <c r="S655" s="105"/>
      <c r="T655" s="106"/>
      <c r="U655" s="107"/>
      <c r="V655" s="108"/>
      <c r="W655" s="107"/>
      <c r="X655" s="107"/>
      <c r="AA655" s="107"/>
      <c r="AB655" s="110"/>
      <c r="AC655" s="110"/>
      <c r="AE655" s="105"/>
      <c r="AF655" s="105"/>
      <c r="AR655" s="112"/>
    </row>
    <row r="656" spans="2:44" x14ac:dyDescent="0.25">
      <c r="B656" s="1" t="str">
        <f>IF(I656="","",
(IF(N656=FİLTRE!$H$6,2,0)+IF(FİLTRE!$H$6="TOPLAM",2,0))
)</f>
        <v/>
      </c>
      <c r="C656">
        <f>IF(FİLTRE!$M$5="",9,(IF(U656&gt;=FİLTRE!$M$5,1,0)))</f>
        <v>1</v>
      </c>
      <c r="D656" s="1">
        <f>IF(FİLTRE!$M$6="",9,(IF('SKT LİSTESİ'!P656&lt;=FİLTRE!$M$6,1,0)))</f>
        <v>1</v>
      </c>
      <c r="E656" s="25" t="str">
        <f>IF(I656="","",(COUNTIFS($L$4:L656,L656)))</f>
        <v/>
      </c>
      <c r="F656" s="13">
        <f>IF(OR(B656&lt;&gt;2,C656&lt;&gt;1,D656&lt;&gt;1,H656&lt;&gt;1),0,
COUNTIFS($B$4:B656,2,$C$4:C656,1,$D$4:D656,1,$H$4:H656,1))</f>
        <v>0</v>
      </c>
      <c r="G656" s="26" t="str">
        <f>IF(I656="","",(COUNTIF($E$4:E656,E656)))</f>
        <v/>
      </c>
      <c r="H656" s="1">
        <f>IF(AND(J656="SAYIM",FİLTRE!$H$5="RAFTA",U656&lt;&gt;0),1,0)+
IF(AND(J656="İADE DEPO",FİLTRE!$H$5="İADE DEPO"),1,0)+
IF(FİLTRE!$H$5="TÜMÜ",1,0)+
IF(AND(J656="FİRMA İADE",FİLTRE!$H$5="FİRMA İADE"),1,0)+
IF(AND(J656="İMHA",FİLTRE!$H$5="İMHA"),1,0)</f>
        <v>1</v>
      </c>
      <c r="I656" s="99"/>
      <c r="J656" s="100"/>
      <c r="K656" s="100"/>
      <c r="L656" s="101"/>
      <c r="M656" s="102"/>
      <c r="N656" s="101"/>
      <c r="O656" s="99"/>
      <c r="P656" s="103"/>
      <c r="Q656" s="104"/>
      <c r="R656" s="50"/>
      <c r="S656" s="105"/>
      <c r="T656" s="106"/>
      <c r="U656" s="107"/>
      <c r="V656" s="108"/>
      <c r="W656" s="107"/>
      <c r="X656" s="107"/>
      <c r="AA656" s="107"/>
      <c r="AB656" s="110"/>
      <c r="AC656" s="110"/>
      <c r="AE656" s="105"/>
      <c r="AF656" s="105"/>
      <c r="AR656" s="112"/>
    </row>
    <row r="657" spans="2:44" x14ac:dyDescent="0.25">
      <c r="B657" s="1" t="str">
        <f>IF(I657="","",
(IF(N657=FİLTRE!$H$6,2,0)+IF(FİLTRE!$H$6="TOPLAM",2,0))
)</f>
        <v/>
      </c>
      <c r="C657">
        <f>IF(FİLTRE!$M$5="",9,(IF(U657&gt;=FİLTRE!$M$5,1,0)))</f>
        <v>1</v>
      </c>
      <c r="D657" s="1">
        <f>IF(FİLTRE!$M$6="",9,(IF('SKT LİSTESİ'!P657&lt;=FİLTRE!$M$6,1,0)))</f>
        <v>1</v>
      </c>
      <c r="E657" s="25" t="str">
        <f>IF(I657="","",(COUNTIFS($L$4:L657,L657)))</f>
        <v/>
      </c>
      <c r="F657" s="13">
        <f>IF(OR(B657&lt;&gt;2,C657&lt;&gt;1,D657&lt;&gt;1,H657&lt;&gt;1),0,
COUNTIFS($B$4:B657,2,$C$4:C657,1,$D$4:D657,1,$H$4:H657,1))</f>
        <v>0</v>
      </c>
      <c r="G657" s="26" t="str">
        <f>IF(I657="","",(COUNTIF($E$4:E657,E657)))</f>
        <v/>
      </c>
      <c r="H657" s="1">
        <f>IF(AND(J657="SAYIM",FİLTRE!$H$5="RAFTA",U657&lt;&gt;0),1,0)+
IF(AND(J657="İADE DEPO",FİLTRE!$H$5="İADE DEPO"),1,0)+
IF(FİLTRE!$H$5="TÜMÜ",1,0)+
IF(AND(J657="FİRMA İADE",FİLTRE!$H$5="FİRMA İADE"),1,0)+
IF(AND(J657="İMHA",FİLTRE!$H$5="İMHA"),1,0)</f>
        <v>1</v>
      </c>
      <c r="I657" s="99"/>
      <c r="J657" s="100"/>
      <c r="K657" s="100"/>
      <c r="L657" s="101"/>
      <c r="M657" s="102"/>
      <c r="N657" s="101"/>
      <c r="O657" s="99"/>
      <c r="P657" s="103"/>
      <c r="Q657" s="104"/>
      <c r="R657" s="50"/>
      <c r="S657" s="105"/>
      <c r="T657" s="106"/>
      <c r="U657" s="107"/>
      <c r="V657" s="108"/>
      <c r="W657" s="107"/>
      <c r="X657" s="107"/>
      <c r="AA657" s="107"/>
      <c r="AB657" s="110"/>
      <c r="AC657" s="110"/>
      <c r="AE657" s="105"/>
      <c r="AF657" s="105"/>
      <c r="AR657" s="112"/>
    </row>
    <row r="658" spans="2:44" x14ac:dyDescent="0.25">
      <c r="B658" s="1" t="str">
        <f>IF(I658="","",
(IF(N658=FİLTRE!$H$6,2,0)+IF(FİLTRE!$H$6="TOPLAM",2,0))
)</f>
        <v/>
      </c>
      <c r="C658">
        <f>IF(FİLTRE!$M$5="",9,(IF(U658&gt;=FİLTRE!$M$5,1,0)))</f>
        <v>1</v>
      </c>
      <c r="D658" s="1">
        <f>IF(FİLTRE!$M$6="",9,(IF('SKT LİSTESİ'!P658&lt;=FİLTRE!$M$6,1,0)))</f>
        <v>1</v>
      </c>
      <c r="E658" s="25" t="str">
        <f>IF(I658="","",(COUNTIFS($L$4:L658,L658)))</f>
        <v/>
      </c>
      <c r="F658" s="13">
        <f>IF(OR(B658&lt;&gt;2,C658&lt;&gt;1,D658&lt;&gt;1,H658&lt;&gt;1),0,
COUNTIFS($B$4:B658,2,$C$4:C658,1,$D$4:D658,1,$H$4:H658,1))</f>
        <v>0</v>
      </c>
      <c r="G658" s="26" t="str">
        <f>IF(I658="","",(COUNTIF($E$4:E658,E658)))</f>
        <v/>
      </c>
      <c r="H658" s="1">
        <f>IF(AND(J658="SAYIM",FİLTRE!$H$5="RAFTA",U658&lt;&gt;0),1,0)+
IF(AND(J658="İADE DEPO",FİLTRE!$H$5="İADE DEPO"),1,0)+
IF(FİLTRE!$H$5="TÜMÜ",1,0)+
IF(AND(J658="FİRMA İADE",FİLTRE!$H$5="FİRMA İADE"),1,0)+
IF(AND(J658="İMHA",FİLTRE!$H$5="İMHA"),1,0)</f>
        <v>1</v>
      </c>
      <c r="I658" s="99"/>
      <c r="J658" s="100"/>
      <c r="K658" s="100"/>
      <c r="L658" s="101"/>
      <c r="M658" s="102"/>
      <c r="N658" s="101"/>
      <c r="O658" s="99"/>
      <c r="P658" s="103"/>
      <c r="Q658" s="104"/>
      <c r="R658" s="50"/>
      <c r="S658" s="105"/>
      <c r="T658" s="106"/>
      <c r="U658" s="107"/>
      <c r="V658" s="108"/>
      <c r="W658" s="107"/>
      <c r="X658" s="107"/>
      <c r="AA658" s="107"/>
      <c r="AB658" s="110"/>
      <c r="AC658" s="110"/>
      <c r="AE658" s="105"/>
      <c r="AF658" s="105"/>
      <c r="AR658" s="112"/>
    </row>
    <row r="659" spans="2:44" x14ac:dyDescent="0.25">
      <c r="B659" s="1" t="str">
        <f>IF(I659="","",
(IF(N659=FİLTRE!$H$6,2,0)+IF(FİLTRE!$H$6="TOPLAM",2,0))
)</f>
        <v/>
      </c>
      <c r="C659">
        <f>IF(FİLTRE!$M$5="",9,(IF(U659&gt;=FİLTRE!$M$5,1,0)))</f>
        <v>1</v>
      </c>
      <c r="D659" s="1">
        <f>IF(FİLTRE!$M$6="",9,(IF('SKT LİSTESİ'!P659&lt;=FİLTRE!$M$6,1,0)))</f>
        <v>1</v>
      </c>
      <c r="E659" s="25" t="str">
        <f>IF(I659="","",(COUNTIFS($L$4:L659,L659)))</f>
        <v/>
      </c>
      <c r="F659" s="13">
        <f>IF(OR(B659&lt;&gt;2,C659&lt;&gt;1,D659&lt;&gt;1,H659&lt;&gt;1),0,
COUNTIFS($B$4:B659,2,$C$4:C659,1,$D$4:D659,1,$H$4:H659,1))</f>
        <v>0</v>
      </c>
      <c r="G659" s="26" t="str">
        <f>IF(I659="","",(COUNTIF($E$4:E659,E659)))</f>
        <v/>
      </c>
      <c r="H659" s="1">
        <f>IF(AND(J659="SAYIM",FİLTRE!$H$5="RAFTA",U659&lt;&gt;0),1,0)+
IF(AND(J659="İADE DEPO",FİLTRE!$H$5="İADE DEPO"),1,0)+
IF(FİLTRE!$H$5="TÜMÜ",1,0)+
IF(AND(J659="FİRMA İADE",FİLTRE!$H$5="FİRMA İADE"),1,0)+
IF(AND(J659="İMHA",FİLTRE!$H$5="İMHA"),1,0)</f>
        <v>1</v>
      </c>
      <c r="I659" s="99"/>
      <c r="J659" s="100"/>
      <c r="K659" s="100"/>
      <c r="L659" s="101"/>
      <c r="M659" s="102"/>
      <c r="N659" s="101"/>
      <c r="O659" s="99"/>
      <c r="P659" s="103"/>
      <c r="Q659" s="104"/>
      <c r="R659" s="50"/>
      <c r="S659" s="105"/>
      <c r="T659" s="106"/>
      <c r="U659" s="107"/>
      <c r="V659" s="108"/>
      <c r="W659" s="107"/>
      <c r="X659" s="107"/>
      <c r="AA659" s="107"/>
      <c r="AB659" s="110"/>
      <c r="AC659" s="110"/>
      <c r="AE659" s="105"/>
      <c r="AF659" s="105"/>
      <c r="AR659" s="112"/>
    </row>
    <row r="660" spans="2:44" x14ac:dyDescent="0.25">
      <c r="B660" s="1" t="str">
        <f>IF(I660="","",
(IF(N660=FİLTRE!$H$6,2,0)+IF(FİLTRE!$H$6="TOPLAM",2,0))
)</f>
        <v/>
      </c>
      <c r="C660">
        <f>IF(FİLTRE!$M$5="",9,(IF(U660&gt;=FİLTRE!$M$5,1,0)))</f>
        <v>1</v>
      </c>
      <c r="D660" s="1">
        <f>IF(FİLTRE!$M$6="",9,(IF('SKT LİSTESİ'!P660&lt;=FİLTRE!$M$6,1,0)))</f>
        <v>1</v>
      </c>
      <c r="E660" s="25" t="str">
        <f>IF(I660="","",(COUNTIFS($L$4:L660,L660)))</f>
        <v/>
      </c>
      <c r="F660" s="13">
        <f>IF(OR(B660&lt;&gt;2,C660&lt;&gt;1,D660&lt;&gt;1,H660&lt;&gt;1),0,
COUNTIFS($B$4:B660,2,$C$4:C660,1,$D$4:D660,1,$H$4:H660,1))</f>
        <v>0</v>
      </c>
      <c r="G660" s="26" t="str">
        <f>IF(I660="","",(COUNTIF($E$4:E660,E660)))</f>
        <v/>
      </c>
      <c r="H660" s="1">
        <f>IF(AND(J660="SAYIM",FİLTRE!$H$5="RAFTA",U660&lt;&gt;0),1,0)+
IF(AND(J660="İADE DEPO",FİLTRE!$H$5="İADE DEPO"),1,0)+
IF(FİLTRE!$H$5="TÜMÜ",1,0)+
IF(AND(J660="FİRMA İADE",FİLTRE!$H$5="FİRMA İADE"),1,0)+
IF(AND(J660="İMHA",FİLTRE!$H$5="İMHA"),1,0)</f>
        <v>1</v>
      </c>
      <c r="I660" s="99"/>
      <c r="J660" s="100"/>
      <c r="K660" s="100"/>
      <c r="L660" s="101"/>
      <c r="M660" s="102"/>
      <c r="N660" s="101"/>
      <c r="O660" s="99"/>
      <c r="P660" s="103"/>
      <c r="Q660" s="104"/>
      <c r="R660" s="50"/>
      <c r="S660" s="105"/>
      <c r="T660" s="106"/>
      <c r="U660" s="107"/>
      <c r="V660" s="108"/>
      <c r="W660" s="107"/>
      <c r="X660" s="107"/>
      <c r="AA660" s="107"/>
      <c r="AB660" s="110"/>
      <c r="AC660" s="110"/>
      <c r="AE660" s="105"/>
      <c r="AF660" s="105"/>
      <c r="AR660" s="112"/>
    </row>
    <row r="661" spans="2:44" x14ac:dyDescent="0.25">
      <c r="B661" s="1" t="str">
        <f>IF(I661="","",
(IF(N661=FİLTRE!$H$6,2,0)+IF(FİLTRE!$H$6="TOPLAM",2,0))
)</f>
        <v/>
      </c>
      <c r="C661">
        <f>IF(FİLTRE!$M$5="",9,(IF(U661&gt;=FİLTRE!$M$5,1,0)))</f>
        <v>1</v>
      </c>
      <c r="D661" s="1">
        <f>IF(FİLTRE!$M$6="",9,(IF('SKT LİSTESİ'!P661&lt;=FİLTRE!$M$6,1,0)))</f>
        <v>1</v>
      </c>
      <c r="E661" s="25" t="str">
        <f>IF(I661="","",(COUNTIFS($L$4:L661,L661)))</f>
        <v/>
      </c>
      <c r="F661" s="13">
        <f>IF(OR(B661&lt;&gt;2,C661&lt;&gt;1,D661&lt;&gt;1,H661&lt;&gt;1),0,
COUNTIFS($B$4:B661,2,$C$4:C661,1,$D$4:D661,1,$H$4:H661,1))</f>
        <v>0</v>
      </c>
      <c r="G661" s="26" t="str">
        <f>IF(I661="","",(COUNTIF($E$4:E661,E661)))</f>
        <v/>
      </c>
      <c r="H661" s="1">
        <f>IF(AND(J661="SAYIM",FİLTRE!$H$5="RAFTA",U661&lt;&gt;0),1,0)+
IF(AND(J661="İADE DEPO",FİLTRE!$H$5="İADE DEPO"),1,0)+
IF(FİLTRE!$H$5="TÜMÜ",1,0)+
IF(AND(J661="FİRMA İADE",FİLTRE!$H$5="FİRMA İADE"),1,0)+
IF(AND(J661="İMHA",FİLTRE!$H$5="İMHA"),1,0)</f>
        <v>1</v>
      </c>
      <c r="I661" s="99"/>
      <c r="J661" s="100"/>
      <c r="K661" s="100"/>
      <c r="L661" s="101"/>
      <c r="M661" s="102"/>
      <c r="N661" s="101"/>
      <c r="O661" s="99"/>
      <c r="P661" s="103"/>
      <c r="Q661" s="104"/>
      <c r="R661" s="50"/>
      <c r="S661" s="105"/>
      <c r="T661" s="106"/>
      <c r="U661" s="107"/>
      <c r="V661" s="108"/>
      <c r="W661" s="107"/>
      <c r="X661" s="107"/>
      <c r="AA661" s="107"/>
      <c r="AB661" s="110"/>
      <c r="AC661" s="110"/>
      <c r="AE661" s="105"/>
      <c r="AF661" s="105"/>
      <c r="AR661" s="112"/>
    </row>
    <row r="662" spans="2:44" x14ac:dyDescent="0.25">
      <c r="B662" s="1" t="str">
        <f>IF(I662="","",
(IF(N662=FİLTRE!$H$6,2,0)+IF(FİLTRE!$H$6="TOPLAM",2,0))
)</f>
        <v/>
      </c>
      <c r="C662">
        <f>IF(FİLTRE!$M$5="",9,(IF(U662&gt;=FİLTRE!$M$5,1,0)))</f>
        <v>1</v>
      </c>
      <c r="D662" s="1">
        <f>IF(FİLTRE!$M$6="",9,(IF('SKT LİSTESİ'!P662&lt;=FİLTRE!$M$6,1,0)))</f>
        <v>1</v>
      </c>
      <c r="E662" s="25" t="str">
        <f>IF(I662="","",(COUNTIFS($L$4:L662,L662)))</f>
        <v/>
      </c>
      <c r="F662" s="13">
        <f>IF(OR(B662&lt;&gt;2,C662&lt;&gt;1,D662&lt;&gt;1,H662&lt;&gt;1),0,
COUNTIFS($B$4:B662,2,$C$4:C662,1,$D$4:D662,1,$H$4:H662,1))</f>
        <v>0</v>
      </c>
      <c r="G662" s="26" t="str">
        <f>IF(I662="","",(COUNTIF($E$4:E662,E662)))</f>
        <v/>
      </c>
      <c r="H662" s="1">
        <f>IF(AND(J662="SAYIM",FİLTRE!$H$5="RAFTA",U662&lt;&gt;0),1,0)+
IF(AND(J662="İADE DEPO",FİLTRE!$H$5="İADE DEPO"),1,0)+
IF(FİLTRE!$H$5="TÜMÜ",1,0)+
IF(AND(J662="FİRMA İADE",FİLTRE!$H$5="FİRMA İADE"),1,0)+
IF(AND(J662="İMHA",FİLTRE!$H$5="İMHA"),1,0)</f>
        <v>1</v>
      </c>
      <c r="I662" s="99"/>
      <c r="J662" s="100"/>
      <c r="K662" s="100"/>
      <c r="L662" s="101"/>
      <c r="M662" s="102"/>
      <c r="N662" s="101"/>
      <c r="O662" s="99"/>
      <c r="P662" s="103"/>
      <c r="Q662" s="104"/>
      <c r="R662" s="50"/>
      <c r="S662" s="105"/>
      <c r="T662" s="106"/>
      <c r="U662" s="107"/>
      <c r="V662" s="108"/>
      <c r="W662" s="107"/>
      <c r="X662" s="107"/>
      <c r="AA662" s="107"/>
      <c r="AB662" s="110"/>
      <c r="AC662" s="110"/>
      <c r="AE662" s="105"/>
      <c r="AF662" s="105"/>
      <c r="AR662" s="112"/>
    </row>
    <row r="663" spans="2:44" x14ac:dyDescent="0.25">
      <c r="B663" s="1" t="str">
        <f>IF(I663="","",
(IF(N663=FİLTRE!$H$6,2,0)+IF(FİLTRE!$H$6="TOPLAM",2,0))
)</f>
        <v/>
      </c>
      <c r="C663">
        <f>IF(FİLTRE!$M$5="",9,(IF(U663&gt;=FİLTRE!$M$5,1,0)))</f>
        <v>1</v>
      </c>
      <c r="D663" s="1">
        <f>IF(FİLTRE!$M$6="",9,(IF('SKT LİSTESİ'!P663&lt;=FİLTRE!$M$6,1,0)))</f>
        <v>1</v>
      </c>
      <c r="E663" s="25" t="str">
        <f>IF(I663="","",(COUNTIFS($L$4:L663,L663)))</f>
        <v/>
      </c>
      <c r="F663" s="13">
        <f>IF(OR(B663&lt;&gt;2,C663&lt;&gt;1,D663&lt;&gt;1,H663&lt;&gt;1),0,
COUNTIFS($B$4:B663,2,$C$4:C663,1,$D$4:D663,1,$H$4:H663,1))</f>
        <v>0</v>
      </c>
      <c r="G663" s="26" t="str">
        <f>IF(I663="","",(COUNTIF($E$4:E663,E663)))</f>
        <v/>
      </c>
      <c r="H663" s="1">
        <f>IF(AND(J663="SAYIM",FİLTRE!$H$5="RAFTA",U663&lt;&gt;0),1,0)+
IF(AND(J663="İADE DEPO",FİLTRE!$H$5="İADE DEPO"),1,0)+
IF(FİLTRE!$H$5="TÜMÜ",1,0)+
IF(AND(J663="FİRMA İADE",FİLTRE!$H$5="FİRMA İADE"),1,0)+
IF(AND(J663="İMHA",FİLTRE!$H$5="İMHA"),1,0)</f>
        <v>1</v>
      </c>
      <c r="I663" s="99"/>
      <c r="J663" s="100"/>
      <c r="K663" s="100"/>
      <c r="L663" s="101"/>
      <c r="M663" s="102"/>
      <c r="N663" s="101"/>
      <c r="O663" s="99"/>
      <c r="P663" s="103"/>
      <c r="Q663" s="104"/>
      <c r="R663" s="50"/>
      <c r="S663" s="105"/>
      <c r="T663" s="106"/>
      <c r="U663" s="107"/>
      <c r="V663" s="108"/>
      <c r="W663" s="107"/>
      <c r="X663" s="107"/>
      <c r="AA663" s="107"/>
      <c r="AB663" s="110"/>
      <c r="AC663" s="110"/>
      <c r="AE663" s="105"/>
      <c r="AF663" s="105"/>
      <c r="AR663" s="112"/>
    </row>
    <row r="664" spans="2:44" x14ac:dyDescent="0.25">
      <c r="B664" s="1" t="str">
        <f>IF(I664="","",
(IF(N664=FİLTRE!$H$6,2,0)+IF(FİLTRE!$H$6="TOPLAM",2,0))
)</f>
        <v/>
      </c>
      <c r="C664">
        <f>IF(FİLTRE!$M$5="",9,(IF(U664&gt;=FİLTRE!$M$5,1,0)))</f>
        <v>1</v>
      </c>
      <c r="D664" s="1">
        <f>IF(FİLTRE!$M$6="",9,(IF('SKT LİSTESİ'!P664&lt;=FİLTRE!$M$6,1,0)))</f>
        <v>1</v>
      </c>
      <c r="E664" s="25" t="str">
        <f>IF(I664="","",(COUNTIFS($L$4:L664,L664)))</f>
        <v/>
      </c>
      <c r="F664" s="13">
        <f>IF(OR(B664&lt;&gt;2,C664&lt;&gt;1,D664&lt;&gt;1,H664&lt;&gt;1),0,
COUNTIFS($B$4:B664,2,$C$4:C664,1,$D$4:D664,1,$H$4:H664,1))</f>
        <v>0</v>
      </c>
      <c r="G664" s="26" t="str">
        <f>IF(I664="","",(COUNTIF($E$4:E664,E664)))</f>
        <v/>
      </c>
      <c r="H664" s="1">
        <f>IF(AND(J664="SAYIM",FİLTRE!$H$5="RAFTA",U664&lt;&gt;0),1,0)+
IF(AND(J664="İADE DEPO",FİLTRE!$H$5="İADE DEPO"),1,0)+
IF(FİLTRE!$H$5="TÜMÜ",1,0)+
IF(AND(J664="FİRMA İADE",FİLTRE!$H$5="FİRMA İADE"),1,0)+
IF(AND(J664="İMHA",FİLTRE!$H$5="İMHA"),1,0)</f>
        <v>1</v>
      </c>
      <c r="I664" s="99"/>
      <c r="J664" s="100"/>
      <c r="K664" s="100"/>
      <c r="L664" s="101"/>
      <c r="M664" s="102"/>
      <c r="N664" s="101"/>
      <c r="O664" s="99"/>
      <c r="P664" s="103"/>
      <c r="Q664" s="104"/>
      <c r="R664" s="50"/>
      <c r="S664" s="105"/>
      <c r="T664" s="106"/>
      <c r="U664" s="107"/>
      <c r="V664" s="108"/>
      <c r="W664" s="107"/>
      <c r="X664" s="107"/>
      <c r="AA664" s="107"/>
      <c r="AB664" s="110"/>
      <c r="AC664" s="110"/>
      <c r="AE664" s="105"/>
      <c r="AF664" s="105"/>
      <c r="AR664" s="112"/>
    </row>
    <row r="665" spans="2:44" x14ac:dyDescent="0.25">
      <c r="B665" s="1" t="str">
        <f>IF(I665="","",
(IF(N665=FİLTRE!$H$6,2,0)+IF(FİLTRE!$H$6="TOPLAM",2,0))
)</f>
        <v/>
      </c>
      <c r="C665">
        <f>IF(FİLTRE!$M$5="",9,(IF(U665&gt;=FİLTRE!$M$5,1,0)))</f>
        <v>1</v>
      </c>
      <c r="D665" s="1">
        <f>IF(FİLTRE!$M$6="",9,(IF('SKT LİSTESİ'!P665&lt;=FİLTRE!$M$6,1,0)))</f>
        <v>1</v>
      </c>
      <c r="E665" s="25" t="str">
        <f>IF(I665="","",(COUNTIFS($L$4:L665,L665)))</f>
        <v/>
      </c>
      <c r="F665" s="13">
        <f>IF(OR(B665&lt;&gt;2,C665&lt;&gt;1,D665&lt;&gt;1,H665&lt;&gt;1),0,
COUNTIFS($B$4:B665,2,$C$4:C665,1,$D$4:D665,1,$H$4:H665,1))</f>
        <v>0</v>
      </c>
      <c r="G665" s="26" t="str">
        <f>IF(I665="","",(COUNTIF($E$4:E665,E665)))</f>
        <v/>
      </c>
      <c r="H665" s="1">
        <f>IF(AND(J665="SAYIM",FİLTRE!$H$5="RAFTA",U665&lt;&gt;0),1,0)+
IF(AND(J665="İADE DEPO",FİLTRE!$H$5="İADE DEPO"),1,0)+
IF(FİLTRE!$H$5="TÜMÜ",1,0)+
IF(AND(J665="FİRMA İADE",FİLTRE!$H$5="FİRMA İADE"),1,0)+
IF(AND(J665="İMHA",FİLTRE!$H$5="İMHA"),1,0)</f>
        <v>1</v>
      </c>
      <c r="I665" s="99"/>
      <c r="J665" s="100"/>
      <c r="K665" s="100"/>
      <c r="L665" s="101"/>
      <c r="M665" s="102"/>
      <c r="N665" s="101"/>
      <c r="O665" s="99"/>
      <c r="P665" s="103"/>
      <c r="Q665" s="104"/>
      <c r="R665" s="50"/>
      <c r="S665" s="105"/>
      <c r="T665" s="106"/>
      <c r="U665" s="107"/>
      <c r="V665" s="108"/>
      <c r="W665" s="107"/>
      <c r="X665" s="107"/>
      <c r="AA665" s="107"/>
      <c r="AB665" s="110"/>
      <c r="AC665" s="110"/>
      <c r="AE665" s="105"/>
      <c r="AF665" s="105"/>
      <c r="AR665" s="112"/>
    </row>
    <row r="666" spans="2:44" x14ac:dyDescent="0.25">
      <c r="B666" s="1" t="str">
        <f>IF(I666="","",
(IF(N666=FİLTRE!$H$6,2,0)+IF(FİLTRE!$H$6="TOPLAM",2,0))
)</f>
        <v/>
      </c>
      <c r="C666">
        <f>IF(FİLTRE!$M$5="",9,(IF(U666&gt;=FİLTRE!$M$5,1,0)))</f>
        <v>1</v>
      </c>
      <c r="D666" s="1">
        <f>IF(FİLTRE!$M$6="",9,(IF('SKT LİSTESİ'!P666&lt;=FİLTRE!$M$6,1,0)))</f>
        <v>1</v>
      </c>
      <c r="E666" s="25" t="str">
        <f>IF(I666="","",(COUNTIFS($L$4:L666,L666)))</f>
        <v/>
      </c>
      <c r="F666" s="13">
        <f>IF(OR(B666&lt;&gt;2,C666&lt;&gt;1,D666&lt;&gt;1,H666&lt;&gt;1),0,
COUNTIFS($B$4:B666,2,$C$4:C666,1,$D$4:D666,1,$H$4:H666,1))</f>
        <v>0</v>
      </c>
      <c r="G666" s="26" t="str">
        <f>IF(I666="","",(COUNTIF($E$4:E666,E666)))</f>
        <v/>
      </c>
      <c r="H666" s="1">
        <f>IF(AND(J666="SAYIM",FİLTRE!$H$5="RAFTA",U666&lt;&gt;0),1,0)+
IF(AND(J666="İADE DEPO",FİLTRE!$H$5="İADE DEPO"),1,0)+
IF(FİLTRE!$H$5="TÜMÜ",1,0)+
IF(AND(J666="FİRMA İADE",FİLTRE!$H$5="FİRMA İADE"),1,0)+
IF(AND(J666="İMHA",FİLTRE!$H$5="İMHA"),1,0)</f>
        <v>1</v>
      </c>
      <c r="I666" s="99"/>
      <c r="J666" s="100"/>
      <c r="K666" s="100"/>
      <c r="L666" s="101"/>
      <c r="M666" s="102"/>
      <c r="N666" s="101"/>
      <c r="O666" s="99"/>
      <c r="P666" s="103"/>
      <c r="Q666" s="104"/>
      <c r="R666" s="50"/>
      <c r="S666" s="105"/>
      <c r="T666" s="106"/>
      <c r="U666" s="107"/>
      <c r="V666" s="108"/>
      <c r="W666" s="107"/>
      <c r="X666" s="107"/>
      <c r="AA666" s="107"/>
      <c r="AB666" s="110"/>
      <c r="AC666" s="110"/>
      <c r="AE666" s="105"/>
      <c r="AF666" s="105"/>
      <c r="AR666" s="112"/>
    </row>
    <row r="667" spans="2:44" x14ac:dyDescent="0.25">
      <c r="B667" s="1" t="str">
        <f>IF(I667="","",
(IF(N667=FİLTRE!$H$6,2,0)+IF(FİLTRE!$H$6="TOPLAM",2,0))
)</f>
        <v/>
      </c>
      <c r="C667">
        <f>IF(FİLTRE!$M$5="",9,(IF(U667&gt;=FİLTRE!$M$5,1,0)))</f>
        <v>1</v>
      </c>
      <c r="D667" s="1">
        <f>IF(FİLTRE!$M$6="",9,(IF('SKT LİSTESİ'!P667&lt;=FİLTRE!$M$6,1,0)))</f>
        <v>1</v>
      </c>
      <c r="E667" s="25" t="str">
        <f>IF(I667="","",(COUNTIFS($L$4:L667,L667)))</f>
        <v/>
      </c>
      <c r="F667" s="13">
        <f>IF(OR(B667&lt;&gt;2,C667&lt;&gt;1,D667&lt;&gt;1,H667&lt;&gt;1),0,
COUNTIFS($B$4:B667,2,$C$4:C667,1,$D$4:D667,1,$H$4:H667,1))</f>
        <v>0</v>
      </c>
      <c r="G667" s="26" t="str">
        <f>IF(I667="","",(COUNTIF($E$4:E667,E667)))</f>
        <v/>
      </c>
      <c r="H667" s="1">
        <f>IF(AND(J667="SAYIM",FİLTRE!$H$5="RAFTA",U667&lt;&gt;0),1,0)+
IF(AND(J667="İADE DEPO",FİLTRE!$H$5="İADE DEPO"),1,0)+
IF(FİLTRE!$H$5="TÜMÜ",1,0)+
IF(AND(J667="FİRMA İADE",FİLTRE!$H$5="FİRMA İADE"),1,0)+
IF(AND(J667="İMHA",FİLTRE!$H$5="İMHA"),1,0)</f>
        <v>1</v>
      </c>
      <c r="I667" s="99"/>
      <c r="J667" s="100"/>
      <c r="K667" s="100"/>
      <c r="L667" s="101"/>
      <c r="M667" s="102"/>
      <c r="N667" s="101"/>
      <c r="O667" s="99"/>
      <c r="P667" s="103"/>
      <c r="Q667" s="104"/>
      <c r="R667" s="50"/>
      <c r="S667" s="105"/>
      <c r="T667" s="106"/>
      <c r="U667" s="107"/>
      <c r="V667" s="108"/>
      <c r="W667" s="107"/>
      <c r="X667" s="107"/>
      <c r="AA667" s="107"/>
      <c r="AB667" s="110"/>
      <c r="AC667" s="110"/>
      <c r="AE667" s="105"/>
      <c r="AF667" s="105"/>
      <c r="AR667" s="112"/>
    </row>
    <row r="668" spans="2:44" x14ac:dyDescent="0.25">
      <c r="B668" s="1" t="str">
        <f>IF(I668="","",
(IF(N668=FİLTRE!$H$6,2,0)+IF(FİLTRE!$H$6="TOPLAM",2,0))
)</f>
        <v/>
      </c>
      <c r="C668">
        <f>IF(FİLTRE!$M$5="",9,(IF(U668&gt;=FİLTRE!$M$5,1,0)))</f>
        <v>1</v>
      </c>
      <c r="D668" s="1">
        <f>IF(FİLTRE!$M$6="",9,(IF('SKT LİSTESİ'!P668&lt;=FİLTRE!$M$6,1,0)))</f>
        <v>1</v>
      </c>
      <c r="E668" s="25" t="str">
        <f>IF(I668="","",(COUNTIFS($L$4:L668,L668)))</f>
        <v/>
      </c>
      <c r="F668" s="13">
        <f>IF(OR(B668&lt;&gt;2,C668&lt;&gt;1,D668&lt;&gt;1,H668&lt;&gt;1),0,
COUNTIFS($B$4:B668,2,$C$4:C668,1,$D$4:D668,1,$H$4:H668,1))</f>
        <v>0</v>
      </c>
      <c r="G668" s="26" t="str">
        <f>IF(I668="","",(COUNTIF($E$4:E668,E668)))</f>
        <v/>
      </c>
      <c r="H668" s="1">
        <f>IF(AND(J668="SAYIM",FİLTRE!$H$5="RAFTA",U668&lt;&gt;0),1,0)+
IF(AND(J668="İADE DEPO",FİLTRE!$H$5="İADE DEPO"),1,0)+
IF(FİLTRE!$H$5="TÜMÜ",1,0)+
IF(AND(J668="FİRMA İADE",FİLTRE!$H$5="FİRMA İADE"),1,0)+
IF(AND(J668="İMHA",FİLTRE!$H$5="İMHA"),1,0)</f>
        <v>1</v>
      </c>
      <c r="I668" s="99"/>
      <c r="J668" s="100"/>
      <c r="K668" s="100"/>
      <c r="L668" s="101"/>
      <c r="M668" s="102"/>
      <c r="N668" s="101"/>
      <c r="O668" s="99"/>
      <c r="P668" s="103"/>
      <c r="Q668" s="104"/>
      <c r="R668" s="50"/>
      <c r="S668" s="105"/>
      <c r="T668" s="106"/>
      <c r="U668" s="107"/>
      <c r="V668" s="108"/>
      <c r="W668" s="107"/>
      <c r="X668" s="107"/>
      <c r="AA668" s="107"/>
      <c r="AB668" s="110"/>
      <c r="AC668" s="110"/>
      <c r="AE668" s="105"/>
      <c r="AF668" s="105"/>
      <c r="AR668" s="112"/>
    </row>
    <row r="669" spans="2:44" x14ac:dyDescent="0.25">
      <c r="B669" s="1" t="str">
        <f>IF(I669="","",
(IF(N669=FİLTRE!$H$6,2,0)+IF(FİLTRE!$H$6="TOPLAM",2,0))
)</f>
        <v/>
      </c>
      <c r="C669">
        <f>IF(FİLTRE!$M$5="",9,(IF(U669&gt;=FİLTRE!$M$5,1,0)))</f>
        <v>1</v>
      </c>
      <c r="D669" s="1">
        <f>IF(FİLTRE!$M$6="",9,(IF('SKT LİSTESİ'!P669&lt;=FİLTRE!$M$6,1,0)))</f>
        <v>1</v>
      </c>
      <c r="E669" s="25" t="str">
        <f>IF(I669="","",(COUNTIFS($L$4:L669,L669)))</f>
        <v/>
      </c>
      <c r="F669" s="13">
        <f>IF(OR(B669&lt;&gt;2,C669&lt;&gt;1,D669&lt;&gt;1,H669&lt;&gt;1),0,
COUNTIFS($B$4:B669,2,$C$4:C669,1,$D$4:D669,1,$H$4:H669,1))</f>
        <v>0</v>
      </c>
      <c r="G669" s="26" t="str">
        <f>IF(I669="","",(COUNTIF($E$4:E669,E669)))</f>
        <v/>
      </c>
      <c r="H669" s="1">
        <f>IF(AND(J669="SAYIM",FİLTRE!$H$5="RAFTA",U669&lt;&gt;0),1,0)+
IF(AND(J669="İADE DEPO",FİLTRE!$H$5="İADE DEPO"),1,0)+
IF(FİLTRE!$H$5="TÜMÜ",1,0)+
IF(AND(J669="FİRMA İADE",FİLTRE!$H$5="FİRMA İADE"),1,0)+
IF(AND(J669="İMHA",FİLTRE!$H$5="İMHA"),1,0)</f>
        <v>1</v>
      </c>
      <c r="I669" s="99"/>
      <c r="J669" s="100"/>
      <c r="K669" s="100"/>
      <c r="L669" s="101"/>
      <c r="M669" s="102"/>
      <c r="N669" s="101"/>
      <c r="O669" s="99"/>
      <c r="P669" s="103"/>
      <c r="Q669" s="104"/>
      <c r="R669" s="50"/>
      <c r="S669" s="105"/>
      <c r="T669" s="106"/>
      <c r="U669" s="107"/>
      <c r="V669" s="108"/>
      <c r="W669" s="107"/>
      <c r="X669" s="107"/>
      <c r="AA669" s="107"/>
      <c r="AB669" s="110"/>
      <c r="AC669" s="110"/>
      <c r="AE669" s="105"/>
      <c r="AF669" s="105"/>
      <c r="AR669" s="112"/>
    </row>
    <row r="670" spans="2:44" x14ac:dyDescent="0.25">
      <c r="B670" s="1" t="str">
        <f>IF(I670="","",
(IF(N670=FİLTRE!$H$6,2,0)+IF(FİLTRE!$H$6="TOPLAM",2,0))
)</f>
        <v/>
      </c>
      <c r="C670">
        <f>IF(FİLTRE!$M$5="",9,(IF(U670&gt;=FİLTRE!$M$5,1,0)))</f>
        <v>1</v>
      </c>
      <c r="D670" s="1">
        <f>IF(FİLTRE!$M$6="",9,(IF('SKT LİSTESİ'!P670&lt;=FİLTRE!$M$6,1,0)))</f>
        <v>1</v>
      </c>
      <c r="E670" s="25" t="str">
        <f>IF(I670="","",(COUNTIFS($L$4:L670,L670)))</f>
        <v/>
      </c>
      <c r="F670" s="13">
        <f>IF(OR(B670&lt;&gt;2,C670&lt;&gt;1,D670&lt;&gt;1,H670&lt;&gt;1),0,
COUNTIFS($B$4:B670,2,$C$4:C670,1,$D$4:D670,1,$H$4:H670,1))</f>
        <v>0</v>
      </c>
      <c r="G670" s="26" t="str">
        <f>IF(I670="","",(COUNTIF($E$4:E670,E670)))</f>
        <v/>
      </c>
      <c r="H670" s="1">
        <f>IF(AND(J670="SAYIM",FİLTRE!$H$5="RAFTA",U670&lt;&gt;0),1,0)+
IF(AND(J670="İADE DEPO",FİLTRE!$H$5="İADE DEPO"),1,0)+
IF(FİLTRE!$H$5="TÜMÜ",1,0)+
IF(AND(J670="FİRMA İADE",FİLTRE!$H$5="FİRMA İADE"),1,0)+
IF(AND(J670="İMHA",FİLTRE!$H$5="İMHA"),1,0)</f>
        <v>1</v>
      </c>
      <c r="I670" s="99"/>
      <c r="J670" s="100"/>
      <c r="K670" s="100"/>
      <c r="L670" s="101"/>
      <c r="M670" s="102"/>
      <c r="N670" s="101"/>
      <c r="O670" s="99"/>
      <c r="P670" s="103"/>
      <c r="Q670" s="104"/>
      <c r="R670" s="50"/>
      <c r="S670" s="105"/>
      <c r="T670" s="106"/>
      <c r="U670" s="107"/>
      <c r="V670" s="108"/>
      <c r="W670" s="107"/>
      <c r="X670" s="107"/>
      <c r="AA670" s="107"/>
      <c r="AB670" s="110"/>
      <c r="AC670" s="110"/>
      <c r="AE670" s="105"/>
      <c r="AF670" s="105"/>
      <c r="AR670" s="112"/>
    </row>
    <row r="671" spans="2:44" x14ac:dyDescent="0.25">
      <c r="B671" s="1" t="str">
        <f>IF(I671="","",
(IF(N671=FİLTRE!$H$6,2,0)+IF(FİLTRE!$H$6="TOPLAM",2,0))
)</f>
        <v/>
      </c>
      <c r="C671">
        <f>IF(FİLTRE!$M$5="",9,(IF(U671&gt;=FİLTRE!$M$5,1,0)))</f>
        <v>1</v>
      </c>
      <c r="D671" s="1">
        <f>IF(FİLTRE!$M$6="",9,(IF('SKT LİSTESİ'!P671&lt;=FİLTRE!$M$6,1,0)))</f>
        <v>1</v>
      </c>
      <c r="E671" s="25" t="str">
        <f>IF(I671="","",(COUNTIFS($L$4:L671,L671)))</f>
        <v/>
      </c>
      <c r="F671" s="13">
        <f>IF(OR(B671&lt;&gt;2,C671&lt;&gt;1,D671&lt;&gt;1,H671&lt;&gt;1),0,
COUNTIFS($B$4:B671,2,$C$4:C671,1,$D$4:D671,1,$H$4:H671,1))</f>
        <v>0</v>
      </c>
      <c r="G671" s="26" t="str">
        <f>IF(I671="","",(COUNTIF($E$4:E671,E671)))</f>
        <v/>
      </c>
      <c r="H671" s="1">
        <f>IF(AND(J671="SAYIM",FİLTRE!$H$5="RAFTA",U671&lt;&gt;0),1,0)+
IF(AND(J671="İADE DEPO",FİLTRE!$H$5="İADE DEPO"),1,0)+
IF(FİLTRE!$H$5="TÜMÜ",1,0)+
IF(AND(J671="FİRMA İADE",FİLTRE!$H$5="FİRMA İADE"),1,0)+
IF(AND(J671="İMHA",FİLTRE!$H$5="İMHA"),1,0)</f>
        <v>1</v>
      </c>
      <c r="I671" s="99"/>
      <c r="J671" s="100"/>
      <c r="K671" s="100"/>
      <c r="L671" s="101"/>
      <c r="M671" s="102"/>
      <c r="N671" s="101"/>
      <c r="O671" s="99"/>
      <c r="P671" s="103"/>
      <c r="Q671" s="104"/>
      <c r="R671" s="50"/>
      <c r="S671" s="105"/>
      <c r="T671" s="106"/>
      <c r="U671" s="107"/>
      <c r="V671" s="108"/>
      <c r="W671" s="107"/>
      <c r="X671" s="107"/>
      <c r="AA671" s="107"/>
      <c r="AB671" s="110"/>
      <c r="AC671" s="110"/>
      <c r="AE671" s="105"/>
      <c r="AF671" s="105"/>
      <c r="AR671" s="112"/>
    </row>
    <row r="672" spans="2:44" x14ac:dyDescent="0.25">
      <c r="B672" s="1" t="str">
        <f>IF(I672="","",
(IF(N672=FİLTRE!$H$6,2,0)+IF(FİLTRE!$H$6="TOPLAM",2,0))
)</f>
        <v/>
      </c>
      <c r="C672">
        <f>IF(FİLTRE!$M$5="",9,(IF(U672&gt;=FİLTRE!$M$5,1,0)))</f>
        <v>1</v>
      </c>
      <c r="D672" s="1">
        <f>IF(FİLTRE!$M$6="",9,(IF('SKT LİSTESİ'!P672&lt;=FİLTRE!$M$6,1,0)))</f>
        <v>1</v>
      </c>
      <c r="E672" s="25" t="str">
        <f>IF(I672="","",(COUNTIFS($L$4:L672,L672)))</f>
        <v/>
      </c>
      <c r="F672" s="13">
        <f>IF(OR(B672&lt;&gt;2,C672&lt;&gt;1,D672&lt;&gt;1,H672&lt;&gt;1),0,
COUNTIFS($B$4:B672,2,$C$4:C672,1,$D$4:D672,1,$H$4:H672,1))</f>
        <v>0</v>
      </c>
      <c r="G672" s="26" t="str">
        <f>IF(I672="","",(COUNTIF($E$4:E672,E672)))</f>
        <v/>
      </c>
      <c r="H672" s="1">
        <f>IF(AND(J672="SAYIM",FİLTRE!$H$5="RAFTA",U672&lt;&gt;0),1,0)+
IF(AND(J672="İADE DEPO",FİLTRE!$H$5="İADE DEPO"),1,0)+
IF(FİLTRE!$H$5="TÜMÜ",1,0)+
IF(AND(J672="FİRMA İADE",FİLTRE!$H$5="FİRMA İADE"),1,0)+
IF(AND(J672="İMHA",FİLTRE!$H$5="İMHA"),1,0)</f>
        <v>1</v>
      </c>
      <c r="I672" s="99"/>
      <c r="J672" s="100"/>
      <c r="K672" s="100"/>
      <c r="L672" s="101"/>
      <c r="M672" s="102"/>
      <c r="N672" s="101"/>
      <c r="O672" s="99"/>
      <c r="P672" s="103"/>
      <c r="Q672" s="104"/>
      <c r="R672" s="50"/>
      <c r="S672" s="105"/>
      <c r="T672" s="106"/>
      <c r="U672" s="107"/>
      <c r="V672" s="108"/>
      <c r="W672" s="107"/>
      <c r="X672" s="107"/>
      <c r="AA672" s="107"/>
      <c r="AB672" s="110"/>
      <c r="AC672" s="110"/>
      <c r="AE672" s="105"/>
      <c r="AF672" s="105"/>
      <c r="AR672" s="112"/>
    </row>
    <row r="673" spans="2:44" x14ac:dyDescent="0.25">
      <c r="B673" s="1" t="str">
        <f>IF(I673="","",
(IF(N673=FİLTRE!$H$6,2,0)+IF(FİLTRE!$H$6="TOPLAM",2,0))
)</f>
        <v/>
      </c>
      <c r="C673">
        <f>IF(FİLTRE!$M$5="",9,(IF(U673&gt;=FİLTRE!$M$5,1,0)))</f>
        <v>1</v>
      </c>
      <c r="D673" s="1">
        <f>IF(FİLTRE!$M$6="",9,(IF('SKT LİSTESİ'!P673&lt;=FİLTRE!$M$6,1,0)))</f>
        <v>1</v>
      </c>
      <c r="E673" s="25" t="str">
        <f>IF(I673="","",(COUNTIFS($L$4:L673,L673)))</f>
        <v/>
      </c>
      <c r="F673" s="13">
        <f>IF(OR(B673&lt;&gt;2,C673&lt;&gt;1,D673&lt;&gt;1,H673&lt;&gt;1),0,
COUNTIFS($B$4:B673,2,$C$4:C673,1,$D$4:D673,1,$H$4:H673,1))</f>
        <v>0</v>
      </c>
      <c r="G673" s="26" t="str">
        <f>IF(I673="","",(COUNTIF($E$4:E673,E673)))</f>
        <v/>
      </c>
      <c r="H673" s="1">
        <f>IF(AND(J673="SAYIM",FİLTRE!$H$5="RAFTA",U673&lt;&gt;0),1,0)+
IF(AND(J673="İADE DEPO",FİLTRE!$H$5="İADE DEPO"),1,0)+
IF(FİLTRE!$H$5="TÜMÜ",1,0)+
IF(AND(J673="FİRMA İADE",FİLTRE!$H$5="FİRMA İADE"),1,0)+
IF(AND(J673="İMHA",FİLTRE!$H$5="İMHA"),1,0)</f>
        <v>1</v>
      </c>
      <c r="I673" s="99"/>
      <c r="J673" s="100"/>
      <c r="K673" s="100"/>
      <c r="L673" s="101"/>
      <c r="M673" s="102"/>
      <c r="N673" s="101"/>
      <c r="O673" s="99"/>
      <c r="P673" s="103"/>
      <c r="Q673" s="104"/>
      <c r="R673" s="50"/>
      <c r="S673" s="105"/>
      <c r="T673" s="106"/>
      <c r="U673" s="107"/>
      <c r="V673" s="108"/>
      <c r="W673" s="107"/>
      <c r="X673" s="107"/>
      <c r="AA673" s="107"/>
      <c r="AB673" s="110"/>
      <c r="AC673" s="110"/>
      <c r="AE673" s="105"/>
      <c r="AF673" s="105"/>
      <c r="AR673" s="112"/>
    </row>
    <row r="674" spans="2:44" x14ac:dyDescent="0.25">
      <c r="B674" s="1" t="str">
        <f>IF(I674="","",
(IF(N674=FİLTRE!$H$6,2,0)+IF(FİLTRE!$H$6="TOPLAM",2,0))
)</f>
        <v/>
      </c>
      <c r="C674">
        <f>IF(FİLTRE!$M$5="",9,(IF(U674&gt;=FİLTRE!$M$5,1,0)))</f>
        <v>1</v>
      </c>
      <c r="D674" s="1">
        <f>IF(FİLTRE!$M$6="",9,(IF('SKT LİSTESİ'!P674&lt;=FİLTRE!$M$6,1,0)))</f>
        <v>1</v>
      </c>
      <c r="E674" s="25" t="str">
        <f>IF(I674="","",(COUNTIFS($L$4:L674,L674)))</f>
        <v/>
      </c>
      <c r="F674" s="13">
        <f>IF(OR(B674&lt;&gt;2,C674&lt;&gt;1,D674&lt;&gt;1,H674&lt;&gt;1),0,
COUNTIFS($B$4:B674,2,$C$4:C674,1,$D$4:D674,1,$H$4:H674,1))</f>
        <v>0</v>
      </c>
      <c r="G674" s="26" t="str">
        <f>IF(I674="","",(COUNTIF($E$4:E674,E674)))</f>
        <v/>
      </c>
      <c r="H674" s="1">
        <f>IF(AND(J674="SAYIM",FİLTRE!$H$5="RAFTA",U674&lt;&gt;0),1,0)+
IF(AND(J674="İADE DEPO",FİLTRE!$H$5="İADE DEPO"),1,0)+
IF(FİLTRE!$H$5="TÜMÜ",1,0)+
IF(AND(J674="FİRMA İADE",FİLTRE!$H$5="FİRMA İADE"),1,0)+
IF(AND(J674="İMHA",FİLTRE!$H$5="İMHA"),1,0)</f>
        <v>1</v>
      </c>
      <c r="I674" s="99"/>
      <c r="J674" s="100"/>
      <c r="K674" s="100"/>
      <c r="L674" s="101"/>
      <c r="M674" s="102"/>
      <c r="N674" s="101"/>
      <c r="O674" s="99"/>
      <c r="P674" s="103"/>
      <c r="Q674" s="104"/>
      <c r="R674" s="50"/>
      <c r="S674" s="105"/>
      <c r="T674" s="106"/>
      <c r="U674" s="107"/>
      <c r="V674" s="108"/>
      <c r="W674" s="107"/>
      <c r="X674" s="107"/>
      <c r="AA674" s="107"/>
      <c r="AB674" s="110"/>
      <c r="AC674" s="110"/>
      <c r="AE674" s="105"/>
      <c r="AF674" s="105"/>
      <c r="AR674" s="112"/>
    </row>
    <row r="675" spans="2:44" x14ac:dyDescent="0.25">
      <c r="B675" s="1" t="str">
        <f>IF(I675="","",
(IF(N675=FİLTRE!$H$6,2,0)+IF(FİLTRE!$H$6="TOPLAM",2,0))
)</f>
        <v/>
      </c>
      <c r="C675">
        <f>IF(FİLTRE!$M$5="",9,(IF(U675&gt;=FİLTRE!$M$5,1,0)))</f>
        <v>1</v>
      </c>
      <c r="D675" s="1">
        <f>IF(FİLTRE!$M$6="",9,(IF('SKT LİSTESİ'!P675&lt;=FİLTRE!$M$6,1,0)))</f>
        <v>1</v>
      </c>
      <c r="E675" s="25" t="str">
        <f>IF(I675="","",(COUNTIFS($L$4:L675,L675)))</f>
        <v/>
      </c>
      <c r="F675" s="13">
        <f>IF(OR(B675&lt;&gt;2,C675&lt;&gt;1,D675&lt;&gt;1,H675&lt;&gt;1),0,
COUNTIFS($B$4:B675,2,$C$4:C675,1,$D$4:D675,1,$H$4:H675,1))</f>
        <v>0</v>
      </c>
      <c r="G675" s="26" t="str">
        <f>IF(I675="","",(COUNTIF($E$4:E675,E675)))</f>
        <v/>
      </c>
      <c r="H675" s="1">
        <f>IF(AND(J675="SAYIM",FİLTRE!$H$5="RAFTA",U675&lt;&gt;0),1,0)+
IF(AND(J675="İADE DEPO",FİLTRE!$H$5="İADE DEPO"),1,0)+
IF(FİLTRE!$H$5="TÜMÜ",1,0)+
IF(AND(J675="FİRMA İADE",FİLTRE!$H$5="FİRMA İADE"),1,0)+
IF(AND(J675="İMHA",FİLTRE!$H$5="İMHA"),1,0)</f>
        <v>1</v>
      </c>
      <c r="I675" s="99"/>
      <c r="J675" s="100"/>
      <c r="K675" s="100"/>
      <c r="L675" s="101"/>
      <c r="M675" s="102"/>
      <c r="N675" s="101"/>
      <c r="O675" s="99"/>
      <c r="P675" s="103"/>
      <c r="Q675" s="104"/>
      <c r="R675" s="50"/>
      <c r="S675" s="105"/>
      <c r="T675" s="106"/>
      <c r="U675" s="107"/>
      <c r="V675" s="108"/>
      <c r="W675" s="107"/>
      <c r="X675" s="107"/>
      <c r="AA675" s="107"/>
      <c r="AB675" s="110"/>
      <c r="AC675" s="110"/>
      <c r="AE675" s="105"/>
      <c r="AF675" s="105"/>
      <c r="AR675" s="112"/>
    </row>
    <row r="676" spans="2:44" x14ac:dyDescent="0.25">
      <c r="B676" s="1" t="str">
        <f>IF(I676="","",
(IF(N676=FİLTRE!$H$6,2,0)+IF(FİLTRE!$H$6="TOPLAM",2,0))
)</f>
        <v/>
      </c>
      <c r="C676">
        <f>IF(FİLTRE!$M$5="",9,(IF(U676&gt;=FİLTRE!$M$5,1,0)))</f>
        <v>1</v>
      </c>
      <c r="D676" s="1">
        <f>IF(FİLTRE!$M$6="",9,(IF('SKT LİSTESİ'!P676&lt;=FİLTRE!$M$6,1,0)))</f>
        <v>1</v>
      </c>
      <c r="E676" s="25" t="str">
        <f>IF(I676="","",(COUNTIFS($L$4:L676,L676)))</f>
        <v/>
      </c>
      <c r="F676" s="13">
        <f>IF(OR(B676&lt;&gt;2,C676&lt;&gt;1,D676&lt;&gt;1,H676&lt;&gt;1),0,
COUNTIFS($B$4:B676,2,$C$4:C676,1,$D$4:D676,1,$H$4:H676,1))</f>
        <v>0</v>
      </c>
      <c r="G676" s="26" t="str">
        <f>IF(I676="","",(COUNTIF($E$4:E676,E676)))</f>
        <v/>
      </c>
      <c r="H676" s="1">
        <f>IF(AND(J676="SAYIM",FİLTRE!$H$5="RAFTA",U676&lt;&gt;0),1,0)+
IF(AND(J676="İADE DEPO",FİLTRE!$H$5="İADE DEPO"),1,0)+
IF(FİLTRE!$H$5="TÜMÜ",1,0)+
IF(AND(J676="FİRMA İADE",FİLTRE!$H$5="FİRMA İADE"),1,0)+
IF(AND(J676="İMHA",FİLTRE!$H$5="İMHA"),1,0)</f>
        <v>1</v>
      </c>
      <c r="I676" s="99"/>
      <c r="J676" s="100"/>
      <c r="K676" s="100"/>
      <c r="L676" s="101"/>
      <c r="M676" s="102"/>
      <c r="N676" s="101"/>
      <c r="O676" s="99"/>
      <c r="P676" s="103"/>
      <c r="Q676" s="104"/>
      <c r="R676" s="50"/>
      <c r="S676" s="105"/>
      <c r="T676" s="106"/>
      <c r="U676" s="107"/>
      <c r="V676" s="108"/>
      <c r="W676" s="107"/>
      <c r="X676" s="107"/>
      <c r="AA676" s="107"/>
      <c r="AB676" s="110"/>
      <c r="AC676" s="110"/>
      <c r="AE676" s="105"/>
      <c r="AF676" s="105"/>
      <c r="AR676" s="112"/>
    </row>
    <row r="677" spans="2:44" x14ac:dyDescent="0.25">
      <c r="B677" s="1" t="str">
        <f>IF(I677="","",
(IF(N677=FİLTRE!$H$6,2,0)+IF(FİLTRE!$H$6="TOPLAM",2,0))
)</f>
        <v/>
      </c>
      <c r="C677">
        <f>IF(FİLTRE!$M$5="",9,(IF(U677&gt;=FİLTRE!$M$5,1,0)))</f>
        <v>1</v>
      </c>
      <c r="D677" s="1">
        <f>IF(FİLTRE!$M$6="",9,(IF('SKT LİSTESİ'!P677&lt;=FİLTRE!$M$6,1,0)))</f>
        <v>1</v>
      </c>
      <c r="E677" s="25" t="str">
        <f>IF(I677="","",(COUNTIFS($L$4:L677,L677)))</f>
        <v/>
      </c>
      <c r="F677" s="13">
        <f>IF(OR(B677&lt;&gt;2,C677&lt;&gt;1,D677&lt;&gt;1,H677&lt;&gt;1),0,
COUNTIFS($B$4:B677,2,$C$4:C677,1,$D$4:D677,1,$H$4:H677,1))</f>
        <v>0</v>
      </c>
      <c r="G677" s="26" t="str">
        <f>IF(I677="","",(COUNTIF($E$4:E677,E677)))</f>
        <v/>
      </c>
      <c r="H677" s="1">
        <f>IF(AND(J677="SAYIM",FİLTRE!$H$5="RAFTA",U677&lt;&gt;0),1,0)+
IF(AND(J677="İADE DEPO",FİLTRE!$H$5="İADE DEPO"),1,0)+
IF(FİLTRE!$H$5="TÜMÜ",1,0)+
IF(AND(J677="FİRMA İADE",FİLTRE!$H$5="FİRMA İADE"),1,0)+
IF(AND(J677="İMHA",FİLTRE!$H$5="İMHA"),1,0)</f>
        <v>1</v>
      </c>
      <c r="I677" s="99"/>
      <c r="J677" s="100"/>
      <c r="K677" s="100"/>
      <c r="L677" s="101"/>
      <c r="M677" s="102"/>
      <c r="N677" s="101"/>
      <c r="O677" s="99"/>
      <c r="P677" s="103"/>
      <c r="Q677" s="104"/>
      <c r="R677" s="50"/>
      <c r="S677" s="105"/>
      <c r="T677" s="106"/>
      <c r="U677" s="107"/>
      <c r="V677" s="108"/>
      <c r="W677" s="107"/>
      <c r="X677" s="107"/>
      <c r="AA677" s="107"/>
      <c r="AB677" s="110"/>
      <c r="AC677" s="110"/>
      <c r="AE677" s="105"/>
      <c r="AF677" s="105"/>
      <c r="AR677" s="112"/>
    </row>
    <row r="678" spans="2:44" x14ac:dyDescent="0.25">
      <c r="B678" s="1" t="str">
        <f>IF(I678="","",
(IF(N678=FİLTRE!$H$6,2,0)+IF(FİLTRE!$H$6="TOPLAM",2,0))
)</f>
        <v/>
      </c>
      <c r="C678">
        <f>IF(FİLTRE!$M$5="",9,(IF(U678&gt;=FİLTRE!$M$5,1,0)))</f>
        <v>1</v>
      </c>
      <c r="D678" s="1">
        <f>IF(FİLTRE!$M$6="",9,(IF('SKT LİSTESİ'!P678&lt;=FİLTRE!$M$6,1,0)))</f>
        <v>1</v>
      </c>
      <c r="E678" s="25" t="str">
        <f>IF(I678="","",(COUNTIFS($L$4:L678,L678)))</f>
        <v/>
      </c>
      <c r="F678" s="13">
        <f>IF(OR(B678&lt;&gt;2,C678&lt;&gt;1,D678&lt;&gt;1,H678&lt;&gt;1),0,
COUNTIFS($B$4:B678,2,$C$4:C678,1,$D$4:D678,1,$H$4:H678,1))</f>
        <v>0</v>
      </c>
      <c r="G678" s="26" t="str">
        <f>IF(I678="","",(COUNTIF($E$4:E678,E678)))</f>
        <v/>
      </c>
      <c r="H678" s="1">
        <f>IF(AND(J678="SAYIM",FİLTRE!$H$5="RAFTA",U678&lt;&gt;0),1,0)+
IF(AND(J678="İADE DEPO",FİLTRE!$H$5="İADE DEPO"),1,0)+
IF(FİLTRE!$H$5="TÜMÜ",1,0)+
IF(AND(J678="FİRMA İADE",FİLTRE!$H$5="FİRMA İADE"),1,0)+
IF(AND(J678="İMHA",FİLTRE!$H$5="İMHA"),1,0)</f>
        <v>1</v>
      </c>
      <c r="I678" s="99"/>
      <c r="J678" s="100"/>
      <c r="K678" s="100"/>
      <c r="L678" s="101"/>
      <c r="M678" s="102"/>
      <c r="N678" s="101"/>
      <c r="O678" s="99"/>
      <c r="P678" s="103"/>
      <c r="Q678" s="104"/>
      <c r="R678" s="50"/>
      <c r="S678" s="105"/>
      <c r="T678" s="106"/>
      <c r="U678" s="107"/>
      <c r="V678" s="108"/>
      <c r="W678" s="107"/>
      <c r="X678" s="107"/>
      <c r="AA678" s="107"/>
      <c r="AB678" s="110"/>
      <c r="AC678" s="110"/>
      <c r="AE678" s="105"/>
      <c r="AF678" s="105"/>
      <c r="AR678" s="112"/>
    </row>
    <row r="679" spans="2:44" x14ac:dyDescent="0.25">
      <c r="B679" s="1" t="str">
        <f>IF(I679="","",
(IF(N679=FİLTRE!$H$6,2,0)+IF(FİLTRE!$H$6="TOPLAM",2,0))
)</f>
        <v/>
      </c>
      <c r="C679">
        <f>IF(FİLTRE!$M$5="",9,(IF(U679&gt;=FİLTRE!$M$5,1,0)))</f>
        <v>1</v>
      </c>
      <c r="D679" s="1">
        <f>IF(FİLTRE!$M$6="",9,(IF('SKT LİSTESİ'!P679&lt;=FİLTRE!$M$6,1,0)))</f>
        <v>1</v>
      </c>
      <c r="E679" s="25" t="str">
        <f>IF(I679="","",(COUNTIFS($L$4:L679,L679)))</f>
        <v/>
      </c>
      <c r="F679" s="13">
        <f>IF(OR(B679&lt;&gt;2,C679&lt;&gt;1,D679&lt;&gt;1,H679&lt;&gt;1),0,
COUNTIFS($B$4:B679,2,$C$4:C679,1,$D$4:D679,1,$H$4:H679,1))</f>
        <v>0</v>
      </c>
      <c r="G679" s="26" t="str">
        <f>IF(I679="","",(COUNTIF($E$4:E679,E679)))</f>
        <v/>
      </c>
      <c r="H679" s="1">
        <f>IF(AND(J679="SAYIM",FİLTRE!$H$5="RAFTA",U679&lt;&gt;0),1,0)+
IF(AND(J679="İADE DEPO",FİLTRE!$H$5="İADE DEPO"),1,0)+
IF(FİLTRE!$H$5="TÜMÜ",1,0)+
IF(AND(J679="FİRMA İADE",FİLTRE!$H$5="FİRMA İADE"),1,0)+
IF(AND(J679="İMHA",FİLTRE!$H$5="İMHA"),1,0)</f>
        <v>1</v>
      </c>
      <c r="I679" s="99"/>
      <c r="J679" s="100"/>
      <c r="K679" s="100"/>
      <c r="L679" s="101"/>
      <c r="M679" s="102"/>
      <c r="N679" s="101"/>
      <c r="O679" s="99"/>
      <c r="P679" s="103"/>
      <c r="Q679" s="104"/>
      <c r="R679" s="50"/>
      <c r="S679" s="105"/>
      <c r="T679" s="106"/>
      <c r="U679" s="107"/>
      <c r="V679" s="108"/>
      <c r="W679" s="107"/>
      <c r="X679" s="107"/>
      <c r="AA679" s="107"/>
      <c r="AB679" s="110"/>
      <c r="AC679" s="110"/>
      <c r="AE679" s="105"/>
      <c r="AF679" s="105"/>
      <c r="AR679" s="112"/>
    </row>
    <row r="680" spans="2:44" x14ac:dyDescent="0.25">
      <c r="B680" s="1" t="str">
        <f>IF(I680="","",
(IF(N680=FİLTRE!$H$6,2,0)+IF(FİLTRE!$H$6="TOPLAM",2,0))
)</f>
        <v/>
      </c>
      <c r="C680">
        <f>IF(FİLTRE!$M$5="",9,(IF(U680&gt;=FİLTRE!$M$5,1,0)))</f>
        <v>1</v>
      </c>
      <c r="D680" s="1">
        <f>IF(FİLTRE!$M$6="",9,(IF('SKT LİSTESİ'!P680&lt;=FİLTRE!$M$6,1,0)))</f>
        <v>1</v>
      </c>
      <c r="E680" s="25" t="str">
        <f>IF(I680="","",(COUNTIFS($L$4:L680,L680)))</f>
        <v/>
      </c>
      <c r="F680" s="13">
        <f>IF(OR(B680&lt;&gt;2,C680&lt;&gt;1,D680&lt;&gt;1,H680&lt;&gt;1),0,
COUNTIFS($B$4:B680,2,$C$4:C680,1,$D$4:D680,1,$H$4:H680,1))</f>
        <v>0</v>
      </c>
      <c r="G680" s="26" t="str">
        <f>IF(I680="","",(COUNTIF($E$4:E680,E680)))</f>
        <v/>
      </c>
      <c r="H680" s="1">
        <f>IF(AND(J680="SAYIM",FİLTRE!$H$5="RAFTA",U680&lt;&gt;0),1,0)+
IF(AND(J680="İADE DEPO",FİLTRE!$H$5="İADE DEPO"),1,0)+
IF(FİLTRE!$H$5="TÜMÜ",1,0)+
IF(AND(J680="FİRMA İADE",FİLTRE!$H$5="FİRMA İADE"),1,0)+
IF(AND(J680="İMHA",FİLTRE!$H$5="İMHA"),1,0)</f>
        <v>1</v>
      </c>
      <c r="I680" s="99"/>
      <c r="J680" s="100"/>
      <c r="K680" s="100"/>
      <c r="L680" s="101"/>
      <c r="M680" s="102"/>
      <c r="N680" s="101"/>
      <c r="O680" s="99"/>
      <c r="P680" s="103"/>
      <c r="Q680" s="104"/>
      <c r="R680" s="50"/>
      <c r="S680" s="105"/>
      <c r="T680" s="106"/>
      <c r="U680" s="107"/>
      <c r="V680" s="108"/>
      <c r="W680" s="107"/>
      <c r="X680" s="107"/>
      <c r="AA680" s="107"/>
      <c r="AB680" s="110"/>
      <c r="AC680" s="110"/>
      <c r="AE680" s="105"/>
      <c r="AF680" s="105"/>
      <c r="AR680" s="112"/>
    </row>
    <row r="681" spans="2:44" x14ac:dyDescent="0.25">
      <c r="B681" s="1" t="str">
        <f>IF(I681="","",
(IF(N681=FİLTRE!$H$6,2,0)+IF(FİLTRE!$H$6="TOPLAM",2,0))
)</f>
        <v/>
      </c>
      <c r="C681">
        <f>IF(FİLTRE!$M$5="",9,(IF(U681&gt;=FİLTRE!$M$5,1,0)))</f>
        <v>1</v>
      </c>
      <c r="D681" s="1">
        <f>IF(FİLTRE!$M$6="",9,(IF('SKT LİSTESİ'!P681&lt;=FİLTRE!$M$6,1,0)))</f>
        <v>1</v>
      </c>
      <c r="E681" s="25" t="str">
        <f>IF(I681="","",(COUNTIFS($L$4:L681,L681)))</f>
        <v/>
      </c>
      <c r="F681" s="13">
        <f>IF(OR(B681&lt;&gt;2,C681&lt;&gt;1,D681&lt;&gt;1,H681&lt;&gt;1),0,
COUNTIFS($B$4:B681,2,$C$4:C681,1,$D$4:D681,1,$H$4:H681,1))</f>
        <v>0</v>
      </c>
      <c r="G681" s="26" t="str">
        <f>IF(I681="","",(COUNTIF($E$4:E681,E681)))</f>
        <v/>
      </c>
      <c r="H681" s="1">
        <f>IF(AND(J681="SAYIM",FİLTRE!$H$5="RAFTA",U681&lt;&gt;0),1,0)+
IF(AND(J681="İADE DEPO",FİLTRE!$H$5="İADE DEPO"),1,0)+
IF(FİLTRE!$H$5="TÜMÜ",1,0)+
IF(AND(J681="FİRMA İADE",FİLTRE!$H$5="FİRMA İADE"),1,0)+
IF(AND(J681="İMHA",FİLTRE!$H$5="İMHA"),1,0)</f>
        <v>1</v>
      </c>
      <c r="I681" s="99"/>
      <c r="J681" s="100"/>
      <c r="K681" s="100"/>
      <c r="L681" s="101"/>
      <c r="M681" s="102"/>
      <c r="N681" s="101"/>
      <c r="O681" s="99"/>
      <c r="P681" s="103"/>
      <c r="Q681" s="104"/>
      <c r="R681" s="50"/>
      <c r="S681" s="105"/>
      <c r="T681" s="106"/>
      <c r="U681" s="107"/>
      <c r="V681" s="108"/>
      <c r="W681" s="107"/>
      <c r="X681" s="107"/>
      <c r="AA681" s="107"/>
      <c r="AB681" s="110"/>
      <c r="AC681" s="110"/>
      <c r="AE681" s="105"/>
      <c r="AF681" s="105"/>
      <c r="AR681" s="112"/>
    </row>
    <row r="682" spans="2:44" x14ac:dyDescent="0.25">
      <c r="B682" s="1" t="str">
        <f>IF(I682="","",
(IF(N682=FİLTRE!$H$6,2,0)+IF(FİLTRE!$H$6="TOPLAM",2,0))
)</f>
        <v/>
      </c>
      <c r="C682">
        <f>IF(FİLTRE!$M$5="",9,(IF(U682&gt;=FİLTRE!$M$5,1,0)))</f>
        <v>1</v>
      </c>
      <c r="D682" s="1">
        <f>IF(FİLTRE!$M$6="",9,(IF('SKT LİSTESİ'!P682&lt;=FİLTRE!$M$6,1,0)))</f>
        <v>1</v>
      </c>
      <c r="E682" s="25" t="str">
        <f>IF(I682="","",(COUNTIFS($L$4:L682,L682)))</f>
        <v/>
      </c>
      <c r="F682" s="13">
        <f>IF(OR(B682&lt;&gt;2,C682&lt;&gt;1,D682&lt;&gt;1,H682&lt;&gt;1),0,
COUNTIFS($B$4:B682,2,$C$4:C682,1,$D$4:D682,1,$H$4:H682,1))</f>
        <v>0</v>
      </c>
      <c r="G682" s="26" t="str">
        <f>IF(I682="","",(COUNTIF($E$4:E682,E682)))</f>
        <v/>
      </c>
      <c r="H682" s="1">
        <f>IF(AND(J682="SAYIM",FİLTRE!$H$5="RAFTA",U682&lt;&gt;0),1,0)+
IF(AND(J682="İADE DEPO",FİLTRE!$H$5="İADE DEPO"),1,0)+
IF(FİLTRE!$H$5="TÜMÜ",1,0)+
IF(AND(J682="FİRMA İADE",FİLTRE!$H$5="FİRMA İADE"),1,0)+
IF(AND(J682="İMHA",FİLTRE!$H$5="İMHA"),1,0)</f>
        <v>1</v>
      </c>
      <c r="I682" s="99"/>
      <c r="J682" s="100"/>
      <c r="K682" s="100"/>
      <c r="L682" s="101"/>
      <c r="M682" s="102"/>
      <c r="N682" s="101"/>
      <c r="O682" s="99"/>
      <c r="P682" s="103"/>
      <c r="Q682" s="104"/>
      <c r="R682" s="50"/>
      <c r="S682" s="105"/>
      <c r="T682" s="106"/>
      <c r="U682" s="107"/>
      <c r="V682" s="108"/>
      <c r="W682" s="107"/>
      <c r="X682" s="107"/>
      <c r="AA682" s="107"/>
      <c r="AB682" s="110"/>
      <c r="AC682" s="110"/>
      <c r="AE682" s="105"/>
      <c r="AF682" s="105"/>
      <c r="AR682" s="112"/>
    </row>
    <row r="683" spans="2:44" x14ac:dyDescent="0.25">
      <c r="B683" s="1" t="str">
        <f>IF(I683="","",
(IF(N683=FİLTRE!$H$6,2,0)+IF(FİLTRE!$H$6="TOPLAM",2,0))
)</f>
        <v/>
      </c>
      <c r="C683">
        <f>IF(FİLTRE!$M$5="",9,(IF(U683&gt;=FİLTRE!$M$5,1,0)))</f>
        <v>1</v>
      </c>
      <c r="D683" s="1">
        <f>IF(FİLTRE!$M$6="",9,(IF('SKT LİSTESİ'!P683&lt;=FİLTRE!$M$6,1,0)))</f>
        <v>1</v>
      </c>
      <c r="E683" s="25" t="str">
        <f>IF(I683="","",(COUNTIFS($L$4:L683,L683)))</f>
        <v/>
      </c>
      <c r="F683" s="13">
        <f>IF(OR(B683&lt;&gt;2,C683&lt;&gt;1,D683&lt;&gt;1,H683&lt;&gt;1),0,
COUNTIFS($B$4:B683,2,$C$4:C683,1,$D$4:D683,1,$H$4:H683,1))</f>
        <v>0</v>
      </c>
      <c r="G683" s="26" t="str">
        <f>IF(I683="","",(COUNTIF($E$4:E683,E683)))</f>
        <v/>
      </c>
      <c r="H683" s="1">
        <f>IF(AND(J683="SAYIM",FİLTRE!$H$5="RAFTA",U683&lt;&gt;0),1,0)+
IF(AND(J683="İADE DEPO",FİLTRE!$H$5="İADE DEPO"),1,0)+
IF(FİLTRE!$H$5="TÜMÜ",1,0)+
IF(AND(J683="FİRMA İADE",FİLTRE!$H$5="FİRMA İADE"),1,0)+
IF(AND(J683="İMHA",FİLTRE!$H$5="İMHA"),1,0)</f>
        <v>1</v>
      </c>
      <c r="I683" s="99"/>
      <c r="J683" s="100"/>
      <c r="K683" s="100"/>
      <c r="L683" s="101"/>
      <c r="M683" s="102"/>
      <c r="N683" s="101"/>
      <c r="O683" s="99"/>
      <c r="P683" s="103"/>
      <c r="Q683" s="104"/>
      <c r="R683" s="50"/>
      <c r="S683" s="105"/>
      <c r="T683" s="106"/>
      <c r="U683" s="107"/>
      <c r="V683" s="108"/>
      <c r="W683" s="107"/>
      <c r="X683" s="107"/>
      <c r="AA683" s="107"/>
      <c r="AB683" s="110"/>
      <c r="AC683" s="110"/>
      <c r="AE683" s="105"/>
      <c r="AF683" s="105"/>
      <c r="AR683" s="112"/>
    </row>
    <row r="684" spans="2:44" x14ac:dyDescent="0.25">
      <c r="B684" s="1" t="str">
        <f>IF(I684="","",
(IF(N684=FİLTRE!$H$6,2,0)+IF(FİLTRE!$H$6="TOPLAM",2,0))
)</f>
        <v/>
      </c>
      <c r="C684">
        <f>IF(FİLTRE!$M$5="",9,(IF(U684&gt;=FİLTRE!$M$5,1,0)))</f>
        <v>1</v>
      </c>
      <c r="D684" s="1">
        <f>IF(FİLTRE!$M$6="",9,(IF('SKT LİSTESİ'!P684&lt;=FİLTRE!$M$6,1,0)))</f>
        <v>1</v>
      </c>
      <c r="E684" s="25" t="str">
        <f>IF(I684="","",(COUNTIFS($L$4:L684,L684)))</f>
        <v/>
      </c>
      <c r="F684" s="13">
        <f>IF(OR(B684&lt;&gt;2,C684&lt;&gt;1,D684&lt;&gt;1,H684&lt;&gt;1),0,
COUNTIFS($B$4:B684,2,$C$4:C684,1,$D$4:D684,1,$H$4:H684,1))</f>
        <v>0</v>
      </c>
      <c r="G684" s="26" t="str">
        <f>IF(I684="","",(COUNTIF($E$4:E684,E684)))</f>
        <v/>
      </c>
      <c r="H684" s="1">
        <f>IF(AND(J684="SAYIM",FİLTRE!$H$5="RAFTA",U684&lt;&gt;0),1,0)+
IF(AND(J684="İADE DEPO",FİLTRE!$H$5="İADE DEPO"),1,0)+
IF(FİLTRE!$H$5="TÜMÜ",1,0)+
IF(AND(J684="FİRMA İADE",FİLTRE!$H$5="FİRMA İADE"),1,0)+
IF(AND(J684="İMHA",FİLTRE!$H$5="İMHA"),1,0)</f>
        <v>1</v>
      </c>
      <c r="I684" s="99"/>
      <c r="J684" s="100"/>
      <c r="K684" s="100"/>
      <c r="L684" s="101"/>
      <c r="M684" s="102"/>
      <c r="N684" s="101"/>
      <c r="O684" s="99"/>
      <c r="P684" s="103"/>
      <c r="Q684" s="104"/>
      <c r="R684" s="50"/>
      <c r="S684" s="105"/>
      <c r="T684" s="106"/>
      <c r="U684" s="107"/>
      <c r="V684" s="108"/>
      <c r="W684" s="107"/>
      <c r="X684" s="107"/>
      <c r="AA684" s="107"/>
      <c r="AB684" s="110"/>
      <c r="AC684" s="110"/>
      <c r="AE684" s="105"/>
      <c r="AF684" s="105"/>
      <c r="AR684" s="112"/>
    </row>
    <row r="685" spans="2:44" x14ac:dyDescent="0.25">
      <c r="B685" s="1" t="str">
        <f>IF(I685="","",
(IF(N685=FİLTRE!$H$6,2,0)+IF(FİLTRE!$H$6="TOPLAM",2,0))
)</f>
        <v/>
      </c>
      <c r="C685">
        <f>IF(FİLTRE!$M$5="",9,(IF(U685&gt;=FİLTRE!$M$5,1,0)))</f>
        <v>1</v>
      </c>
      <c r="D685" s="1">
        <f>IF(FİLTRE!$M$6="",9,(IF('SKT LİSTESİ'!P685&lt;=FİLTRE!$M$6,1,0)))</f>
        <v>1</v>
      </c>
      <c r="E685" s="25" t="str">
        <f>IF(I685="","",(COUNTIFS($L$4:L685,L685)))</f>
        <v/>
      </c>
      <c r="F685" s="13">
        <f>IF(OR(B685&lt;&gt;2,C685&lt;&gt;1,D685&lt;&gt;1,H685&lt;&gt;1),0,
COUNTIFS($B$4:B685,2,$C$4:C685,1,$D$4:D685,1,$H$4:H685,1))</f>
        <v>0</v>
      </c>
      <c r="G685" s="26" t="str">
        <f>IF(I685="","",(COUNTIF($E$4:E685,E685)))</f>
        <v/>
      </c>
      <c r="H685" s="1">
        <f>IF(AND(J685="SAYIM",FİLTRE!$H$5="RAFTA",U685&lt;&gt;0),1,0)+
IF(AND(J685="İADE DEPO",FİLTRE!$H$5="İADE DEPO"),1,0)+
IF(FİLTRE!$H$5="TÜMÜ",1,0)+
IF(AND(J685="FİRMA İADE",FİLTRE!$H$5="FİRMA İADE"),1,0)+
IF(AND(J685="İMHA",FİLTRE!$H$5="İMHA"),1,0)</f>
        <v>1</v>
      </c>
      <c r="I685" s="99"/>
      <c r="J685" s="100"/>
      <c r="K685" s="100"/>
      <c r="L685" s="101"/>
      <c r="M685" s="102"/>
      <c r="N685" s="101"/>
      <c r="O685" s="99"/>
      <c r="P685" s="103"/>
      <c r="Q685" s="104"/>
      <c r="R685" s="50"/>
      <c r="S685" s="105"/>
      <c r="T685" s="106"/>
      <c r="U685" s="107"/>
      <c r="V685" s="108"/>
      <c r="W685" s="107"/>
      <c r="X685" s="107"/>
      <c r="AA685" s="107"/>
      <c r="AB685" s="110"/>
      <c r="AC685" s="110"/>
      <c r="AE685" s="105"/>
      <c r="AF685" s="105"/>
      <c r="AR685" s="112"/>
    </row>
    <row r="686" spans="2:44" x14ac:dyDescent="0.25">
      <c r="B686" s="1" t="str">
        <f>IF(I686="","",
(IF(N686=FİLTRE!$H$6,2,0)+IF(FİLTRE!$H$6="TOPLAM",2,0))
)</f>
        <v/>
      </c>
      <c r="C686">
        <f>IF(FİLTRE!$M$5="",9,(IF(U686&gt;=FİLTRE!$M$5,1,0)))</f>
        <v>1</v>
      </c>
      <c r="D686" s="1">
        <f>IF(FİLTRE!$M$6="",9,(IF('SKT LİSTESİ'!P686&lt;=FİLTRE!$M$6,1,0)))</f>
        <v>1</v>
      </c>
      <c r="E686" s="25" t="str">
        <f>IF(I686="","",(COUNTIFS($L$4:L686,L686)))</f>
        <v/>
      </c>
      <c r="F686" s="13">
        <f>IF(OR(B686&lt;&gt;2,C686&lt;&gt;1,D686&lt;&gt;1,H686&lt;&gt;1),0,
COUNTIFS($B$4:B686,2,$C$4:C686,1,$D$4:D686,1,$H$4:H686,1))</f>
        <v>0</v>
      </c>
      <c r="G686" s="26" t="str">
        <f>IF(I686="","",(COUNTIF($E$4:E686,E686)))</f>
        <v/>
      </c>
      <c r="H686" s="1">
        <f>IF(AND(J686="SAYIM",FİLTRE!$H$5="RAFTA",U686&lt;&gt;0),1,0)+
IF(AND(J686="İADE DEPO",FİLTRE!$H$5="İADE DEPO"),1,0)+
IF(FİLTRE!$H$5="TÜMÜ",1,0)+
IF(AND(J686="FİRMA İADE",FİLTRE!$H$5="FİRMA İADE"),1,0)+
IF(AND(J686="İMHA",FİLTRE!$H$5="İMHA"),1,0)</f>
        <v>1</v>
      </c>
      <c r="I686" s="99"/>
      <c r="J686" s="100"/>
      <c r="K686" s="100"/>
      <c r="L686" s="101"/>
      <c r="M686" s="102"/>
      <c r="N686" s="101"/>
      <c r="O686" s="99"/>
      <c r="P686" s="103"/>
      <c r="Q686" s="104"/>
      <c r="R686" s="50"/>
      <c r="S686" s="105"/>
      <c r="T686" s="106"/>
      <c r="U686" s="107"/>
      <c r="V686" s="108"/>
      <c r="W686" s="107"/>
      <c r="X686" s="107"/>
      <c r="AA686" s="107"/>
      <c r="AB686" s="110"/>
      <c r="AC686" s="110"/>
      <c r="AE686" s="105"/>
      <c r="AF686" s="105"/>
      <c r="AR686" s="112"/>
    </row>
    <row r="687" spans="2:44" x14ac:dyDescent="0.25">
      <c r="B687" s="1" t="str">
        <f>IF(I687="","",
(IF(N687=FİLTRE!$H$6,2,0)+IF(FİLTRE!$H$6="TOPLAM",2,0))
)</f>
        <v/>
      </c>
      <c r="C687">
        <f>IF(FİLTRE!$M$5="",9,(IF(U687&gt;=FİLTRE!$M$5,1,0)))</f>
        <v>1</v>
      </c>
      <c r="D687" s="1">
        <f>IF(FİLTRE!$M$6="",9,(IF('SKT LİSTESİ'!P687&lt;=FİLTRE!$M$6,1,0)))</f>
        <v>1</v>
      </c>
      <c r="E687" s="25" t="str">
        <f>IF(I687="","",(COUNTIFS($L$4:L687,L687)))</f>
        <v/>
      </c>
      <c r="F687" s="13">
        <f>IF(OR(B687&lt;&gt;2,C687&lt;&gt;1,D687&lt;&gt;1,H687&lt;&gt;1),0,
COUNTIFS($B$4:B687,2,$C$4:C687,1,$D$4:D687,1,$H$4:H687,1))</f>
        <v>0</v>
      </c>
      <c r="G687" s="26" t="str">
        <f>IF(I687="","",(COUNTIF($E$4:E687,E687)))</f>
        <v/>
      </c>
      <c r="H687" s="1">
        <f>IF(AND(J687="SAYIM",FİLTRE!$H$5="RAFTA",U687&lt;&gt;0),1,0)+
IF(AND(J687="İADE DEPO",FİLTRE!$H$5="İADE DEPO"),1,0)+
IF(FİLTRE!$H$5="TÜMÜ",1,0)+
IF(AND(J687="FİRMA İADE",FİLTRE!$H$5="FİRMA İADE"),1,0)+
IF(AND(J687="İMHA",FİLTRE!$H$5="İMHA"),1,0)</f>
        <v>1</v>
      </c>
      <c r="I687" s="99"/>
      <c r="J687" s="100"/>
      <c r="K687" s="100"/>
      <c r="L687" s="101"/>
      <c r="M687" s="102"/>
      <c r="N687" s="101"/>
      <c r="O687" s="99"/>
      <c r="P687" s="103"/>
      <c r="Q687" s="104"/>
      <c r="R687" s="50"/>
      <c r="S687" s="105"/>
      <c r="T687" s="106"/>
      <c r="U687" s="107"/>
      <c r="V687" s="108"/>
      <c r="W687" s="107"/>
      <c r="X687" s="107"/>
      <c r="AA687" s="107"/>
      <c r="AB687" s="110"/>
      <c r="AC687" s="110"/>
      <c r="AE687" s="105"/>
      <c r="AF687" s="105"/>
      <c r="AR687" s="112"/>
    </row>
    <row r="688" spans="2:44" x14ac:dyDescent="0.25">
      <c r="B688" s="1" t="str">
        <f>IF(I688="","",
(IF(N688=FİLTRE!$H$6,2,0)+IF(FİLTRE!$H$6="TOPLAM",2,0))
)</f>
        <v/>
      </c>
      <c r="C688">
        <f>IF(FİLTRE!$M$5="",9,(IF(U688&gt;=FİLTRE!$M$5,1,0)))</f>
        <v>1</v>
      </c>
      <c r="D688" s="1">
        <f>IF(FİLTRE!$M$6="",9,(IF('SKT LİSTESİ'!P688&lt;=FİLTRE!$M$6,1,0)))</f>
        <v>1</v>
      </c>
      <c r="E688" s="25" t="str">
        <f>IF(I688="","",(COUNTIFS($L$4:L688,L688)))</f>
        <v/>
      </c>
      <c r="F688" s="13">
        <f>IF(OR(B688&lt;&gt;2,C688&lt;&gt;1,D688&lt;&gt;1,H688&lt;&gt;1),0,
COUNTIFS($B$4:B688,2,$C$4:C688,1,$D$4:D688,1,$H$4:H688,1))</f>
        <v>0</v>
      </c>
      <c r="G688" s="26" t="str">
        <f>IF(I688="","",(COUNTIF($E$4:E688,E688)))</f>
        <v/>
      </c>
      <c r="H688" s="1">
        <f>IF(AND(J688="SAYIM",FİLTRE!$H$5="RAFTA",U688&lt;&gt;0),1,0)+
IF(AND(J688="İADE DEPO",FİLTRE!$H$5="İADE DEPO"),1,0)+
IF(FİLTRE!$H$5="TÜMÜ",1,0)+
IF(AND(J688="FİRMA İADE",FİLTRE!$H$5="FİRMA İADE"),1,0)+
IF(AND(J688="İMHA",FİLTRE!$H$5="İMHA"),1,0)</f>
        <v>1</v>
      </c>
      <c r="I688" s="99"/>
      <c r="J688" s="100"/>
      <c r="K688" s="100"/>
      <c r="L688" s="101"/>
      <c r="M688" s="102"/>
      <c r="N688" s="101"/>
      <c r="O688" s="99"/>
      <c r="P688" s="103"/>
      <c r="Q688" s="104"/>
      <c r="R688" s="50"/>
      <c r="S688" s="105"/>
      <c r="T688" s="106"/>
      <c r="U688" s="107"/>
      <c r="V688" s="108"/>
      <c r="W688" s="107"/>
      <c r="X688" s="107"/>
      <c r="AA688" s="107"/>
      <c r="AB688" s="110"/>
      <c r="AC688" s="110"/>
      <c r="AE688" s="105"/>
      <c r="AF688" s="105"/>
      <c r="AR688" s="112"/>
    </row>
    <row r="689" spans="2:44" x14ac:dyDescent="0.25">
      <c r="B689" s="1" t="str">
        <f>IF(I689="","",
(IF(N689=FİLTRE!$H$6,2,0)+IF(FİLTRE!$H$6="TOPLAM",2,0))
)</f>
        <v/>
      </c>
      <c r="C689">
        <f>IF(FİLTRE!$M$5="",9,(IF(U689&gt;=FİLTRE!$M$5,1,0)))</f>
        <v>1</v>
      </c>
      <c r="D689" s="1">
        <f>IF(FİLTRE!$M$6="",9,(IF('SKT LİSTESİ'!P689&lt;=FİLTRE!$M$6,1,0)))</f>
        <v>1</v>
      </c>
      <c r="E689" s="25" t="str">
        <f>IF(I689="","",(COUNTIFS($L$4:L689,L689)))</f>
        <v/>
      </c>
      <c r="F689" s="13">
        <f>IF(OR(B689&lt;&gt;2,C689&lt;&gt;1,D689&lt;&gt;1,H689&lt;&gt;1),0,
COUNTIFS($B$4:B689,2,$C$4:C689,1,$D$4:D689,1,$H$4:H689,1))</f>
        <v>0</v>
      </c>
      <c r="G689" s="26" t="str">
        <f>IF(I689="","",(COUNTIF($E$4:E689,E689)))</f>
        <v/>
      </c>
      <c r="H689" s="1">
        <f>IF(AND(J689="SAYIM",FİLTRE!$H$5="RAFTA",U689&lt;&gt;0),1,0)+
IF(AND(J689="İADE DEPO",FİLTRE!$H$5="İADE DEPO"),1,0)+
IF(FİLTRE!$H$5="TÜMÜ",1,0)+
IF(AND(J689="FİRMA İADE",FİLTRE!$H$5="FİRMA İADE"),1,0)+
IF(AND(J689="İMHA",FİLTRE!$H$5="İMHA"),1,0)</f>
        <v>1</v>
      </c>
      <c r="I689" s="99"/>
      <c r="J689" s="100"/>
      <c r="K689" s="100"/>
      <c r="L689" s="101"/>
      <c r="M689" s="102"/>
      <c r="N689" s="101"/>
      <c r="O689" s="99"/>
      <c r="P689" s="103"/>
      <c r="Q689" s="104"/>
      <c r="R689" s="50"/>
      <c r="S689" s="105"/>
      <c r="T689" s="106"/>
      <c r="U689" s="107"/>
      <c r="V689" s="108"/>
      <c r="W689" s="107"/>
      <c r="X689" s="107"/>
      <c r="AA689" s="107"/>
      <c r="AB689" s="110"/>
      <c r="AC689" s="110"/>
      <c r="AE689" s="105"/>
      <c r="AF689" s="105"/>
      <c r="AR689" s="112"/>
    </row>
    <row r="690" spans="2:44" x14ac:dyDescent="0.25">
      <c r="B690" s="1" t="str">
        <f>IF(I690="","",
(IF(N690=FİLTRE!$H$6,2,0)+IF(FİLTRE!$H$6="TOPLAM",2,0))
)</f>
        <v/>
      </c>
      <c r="C690">
        <f>IF(FİLTRE!$M$5="",9,(IF(U690&gt;=FİLTRE!$M$5,1,0)))</f>
        <v>1</v>
      </c>
      <c r="D690" s="1">
        <f>IF(FİLTRE!$M$6="",9,(IF('SKT LİSTESİ'!P690&lt;=FİLTRE!$M$6,1,0)))</f>
        <v>1</v>
      </c>
      <c r="E690" s="25" t="str">
        <f>IF(I690="","",(COUNTIFS($L$4:L690,L690)))</f>
        <v/>
      </c>
      <c r="F690" s="13">
        <f>IF(OR(B690&lt;&gt;2,C690&lt;&gt;1,D690&lt;&gt;1,H690&lt;&gt;1),0,
COUNTIFS($B$4:B690,2,$C$4:C690,1,$D$4:D690,1,$H$4:H690,1))</f>
        <v>0</v>
      </c>
      <c r="G690" s="26" t="str">
        <f>IF(I690="","",(COUNTIF($E$4:E690,E690)))</f>
        <v/>
      </c>
      <c r="H690" s="1">
        <f>IF(AND(J690="SAYIM",FİLTRE!$H$5="RAFTA",U690&lt;&gt;0),1,0)+
IF(AND(J690="İADE DEPO",FİLTRE!$H$5="İADE DEPO"),1,0)+
IF(FİLTRE!$H$5="TÜMÜ",1,0)+
IF(AND(J690="FİRMA İADE",FİLTRE!$H$5="FİRMA İADE"),1,0)+
IF(AND(J690="İMHA",FİLTRE!$H$5="İMHA"),1,0)</f>
        <v>1</v>
      </c>
      <c r="I690" s="99"/>
      <c r="J690" s="100"/>
      <c r="K690" s="100"/>
      <c r="L690" s="101"/>
      <c r="M690" s="102"/>
      <c r="N690" s="101"/>
      <c r="O690" s="99"/>
      <c r="P690" s="103"/>
      <c r="Q690" s="104"/>
      <c r="R690" s="50"/>
      <c r="S690" s="105"/>
      <c r="T690" s="106"/>
      <c r="U690" s="107"/>
      <c r="V690" s="108"/>
      <c r="W690" s="107"/>
      <c r="X690" s="107"/>
      <c r="AA690" s="107"/>
      <c r="AB690" s="110"/>
      <c r="AC690" s="110"/>
      <c r="AE690" s="105"/>
      <c r="AF690" s="105"/>
      <c r="AR690" s="112"/>
    </row>
    <row r="691" spans="2:44" x14ac:dyDescent="0.25">
      <c r="B691" s="1" t="str">
        <f>IF(I691="","",
(IF(N691=FİLTRE!$H$6,2,0)+IF(FİLTRE!$H$6="TOPLAM",2,0))
)</f>
        <v/>
      </c>
      <c r="C691">
        <f>IF(FİLTRE!$M$5="",9,(IF(U691&gt;=FİLTRE!$M$5,1,0)))</f>
        <v>1</v>
      </c>
      <c r="D691" s="1">
        <f>IF(FİLTRE!$M$6="",9,(IF('SKT LİSTESİ'!P691&lt;=FİLTRE!$M$6,1,0)))</f>
        <v>1</v>
      </c>
      <c r="E691" s="25" t="str">
        <f>IF(I691="","",(COUNTIFS($L$4:L691,L691)))</f>
        <v/>
      </c>
      <c r="F691" s="13">
        <f>IF(OR(B691&lt;&gt;2,C691&lt;&gt;1,D691&lt;&gt;1,H691&lt;&gt;1),0,
COUNTIFS($B$4:B691,2,$C$4:C691,1,$D$4:D691,1,$H$4:H691,1))</f>
        <v>0</v>
      </c>
      <c r="G691" s="26" t="str">
        <f>IF(I691="","",(COUNTIF($E$4:E691,E691)))</f>
        <v/>
      </c>
      <c r="H691" s="1">
        <f>IF(AND(J691="SAYIM",FİLTRE!$H$5="RAFTA",U691&lt;&gt;0),1,0)+
IF(AND(J691="İADE DEPO",FİLTRE!$H$5="İADE DEPO"),1,0)+
IF(FİLTRE!$H$5="TÜMÜ",1,0)+
IF(AND(J691="FİRMA İADE",FİLTRE!$H$5="FİRMA İADE"),1,0)+
IF(AND(J691="İMHA",FİLTRE!$H$5="İMHA"),1,0)</f>
        <v>1</v>
      </c>
      <c r="I691" s="99"/>
      <c r="J691" s="100"/>
      <c r="K691" s="100"/>
      <c r="L691" s="101"/>
      <c r="M691" s="102"/>
      <c r="N691" s="101"/>
      <c r="O691" s="99"/>
      <c r="P691" s="103"/>
      <c r="Q691" s="104"/>
      <c r="R691" s="50"/>
      <c r="S691" s="105"/>
      <c r="T691" s="106"/>
      <c r="U691" s="107"/>
      <c r="V691" s="108"/>
      <c r="W691" s="107"/>
      <c r="X691" s="107"/>
      <c r="AA691" s="107"/>
      <c r="AB691" s="110"/>
      <c r="AC691" s="110"/>
      <c r="AE691" s="105"/>
      <c r="AF691" s="105"/>
      <c r="AR691" s="112"/>
    </row>
    <row r="692" spans="2:44" x14ac:dyDescent="0.25">
      <c r="B692" s="1" t="str">
        <f>IF(I692="","",
(IF(N692=FİLTRE!$H$6,2,0)+IF(FİLTRE!$H$6="TOPLAM",2,0))
)</f>
        <v/>
      </c>
      <c r="C692">
        <f>IF(FİLTRE!$M$5="",9,(IF(U692&gt;=FİLTRE!$M$5,1,0)))</f>
        <v>1</v>
      </c>
      <c r="D692" s="1">
        <f>IF(FİLTRE!$M$6="",9,(IF('SKT LİSTESİ'!P692&lt;=FİLTRE!$M$6,1,0)))</f>
        <v>1</v>
      </c>
      <c r="E692" s="25" t="str">
        <f>IF(I692="","",(COUNTIFS($L$4:L692,L692)))</f>
        <v/>
      </c>
      <c r="F692" s="13">
        <f>IF(OR(B692&lt;&gt;2,C692&lt;&gt;1,D692&lt;&gt;1,H692&lt;&gt;1),0,
COUNTIFS($B$4:B692,2,$C$4:C692,1,$D$4:D692,1,$H$4:H692,1))</f>
        <v>0</v>
      </c>
      <c r="G692" s="26" t="str">
        <f>IF(I692="","",(COUNTIF($E$4:E692,E692)))</f>
        <v/>
      </c>
      <c r="H692" s="1">
        <f>IF(AND(J692="SAYIM",FİLTRE!$H$5="RAFTA",U692&lt;&gt;0),1,0)+
IF(AND(J692="İADE DEPO",FİLTRE!$H$5="İADE DEPO"),1,0)+
IF(FİLTRE!$H$5="TÜMÜ",1,0)+
IF(AND(J692="FİRMA İADE",FİLTRE!$H$5="FİRMA İADE"),1,0)+
IF(AND(J692="İMHA",FİLTRE!$H$5="İMHA"),1,0)</f>
        <v>1</v>
      </c>
      <c r="I692" s="99"/>
      <c r="J692" s="100"/>
      <c r="K692" s="100"/>
      <c r="L692" s="101"/>
      <c r="M692" s="102"/>
      <c r="N692" s="101"/>
      <c r="O692" s="99"/>
      <c r="P692" s="103"/>
      <c r="Q692" s="104"/>
      <c r="R692" s="50"/>
      <c r="S692" s="105"/>
      <c r="T692" s="106"/>
      <c r="U692" s="107"/>
      <c r="V692" s="108"/>
      <c r="W692" s="107"/>
      <c r="X692" s="107"/>
      <c r="AA692" s="107"/>
      <c r="AB692" s="110"/>
      <c r="AC692" s="110"/>
      <c r="AE692" s="105"/>
      <c r="AF692" s="105"/>
      <c r="AR692" s="112"/>
    </row>
    <row r="693" spans="2:44" x14ac:dyDescent="0.25">
      <c r="B693" s="1" t="str">
        <f>IF(I693="","",
(IF(N693=FİLTRE!$H$6,2,0)+IF(FİLTRE!$H$6="TOPLAM",2,0))
)</f>
        <v/>
      </c>
      <c r="C693">
        <f>IF(FİLTRE!$M$5="",9,(IF(U693&gt;=FİLTRE!$M$5,1,0)))</f>
        <v>1</v>
      </c>
      <c r="D693" s="1">
        <f>IF(FİLTRE!$M$6="",9,(IF('SKT LİSTESİ'!P693&lt;=FİLTRE!$M$6,1,0)))</f>
        <v>1</v>
      </c>
      <c r="E693" s="25" t="str">
        <f>IF(I693="","",(COUNTIFS($L$4:L693,L693)))</f>
        <v/>
      </c>
      <c r="F693" s="13">
        <f>IF(OR(B693&lt;&gt;2,C693&lt;&gt;1,D693&lt;&gt;1,H693&lt;&gt;1),0,
COUNTIFS($B$4:B693,2,$C$4:C693,1,$D$4:D693,1,$H$4:H693,1))</f>
        <v>0</v>
      </c>
      <c r="G693" s="26" t="str">
        <f>IF(I693="","",(COUNTIF($E$4:E693,E693)))</f>
        <v/>
      </c>
      <c r="H693" s="1">
        <f>IF(AND(J693="SAYIM",FİLTRE!$H$5="RAFTA",U693&lt;&gt;0),1,0)+
IF(AND(J693="İADE DEPO",FİLTRE!$H$5="İADE DEPO"),1,0)+
IF(FİLTRE!$H$5="TÜMÜ",1,0)+
IF(AND(J693="FİRMA İADE",FİLTRE!$H$5="FİRMA İADE"),1,0)+
IF(AND(J693="İMHA",FİLTRE!$H$5="İMHA"),1,0)</f>
        <v>1</v>
      </c>
      <c r="I693" s="99"/>
      <c r="J693" s="100"/>
      <c r="K693" s="100"/>
      <c r="L693" s="101"/>
      <c r="M693" s="102"/>
      <c r="N693" s="101"/>
      <c r="O693" s="99"/>
      <c r="P693" s="103"/>
      <c r="Q693" s="104"/>
      <c r="R693" s="50"/>
      <c r="S693" s="105"/>
      <c r="T693" s="106"/>
      <c r="U693" s="107"/>
      <c r="V693" s="108"/>
      <c r="W693" s="107"/>
      <c r="X693" s="107"/>
      <c r="AA693" s="107"/>
      <c r="AB693" s="110"/>
      <c r="AC693" s="110"/>
      <c r="AE693" s="105"/>
      <c r="AF693" s="105"/>
      <c r="AR693" s="112"/>
    </row>
    <row r="694" spans="2:44" x14ac:dyDescent="0.25">
      <c r="B694" s="1" t="str">
        <f>IF(I694="","",
(IF(N694=FİLTRE!$H$6,2,0)+IF(FİLTRE!$H$6="TOPLAM",2,0))
)</f>
        <v/>
      </c>
      <c r="C694">
        <f>IF(FİLTRE!$M$5="",9,(IF(U694&gt;=FİLTRE!$M$5,1,0)))</f>
        <v>1</v>
      </c>
      <c r="D694" s="1">
        <f>IF(FİLTRE!$M$6="",9,(IF('SKT LİSTESİ'!P694&lt;=FİLTRE!$M$6,1,0)))</f>
        <v>1</v>
      </c>
      <c r="E694" s="25" t="str">
        <f>IF(I694="","",(COUNTIFS($L$4:L694,L694)))</f>
        <v/>
      </c>
      <c r="F694" s="13">
        <f>IF(OR(B694&lt;&gt;2,C694&lt;&gt;1,D694&lt;&gt;1,H694&lt;&gt;1),0,
COUNTIFS($B$4:B694,2,$C$4:C694,1,$D$4:D694,1,$H$4:H694,1))</f>
        <v>0</v>
      </c>
      <c r="G694" s="26" t="str">
        <f>IF(I694="","",(COUNTIF($E$4:E694,E694)))</f>
        <v/>
      </c>
      <c r="H694" s="1">
        <f>IF(AND(J694="SAYIM",FİLTRE!$H$5="RAFTA",U694&lt;&gt;0),1,0)+
IF(AND(J694="İADE DEPO",FİLTRE!$H$5="İADE DEPO"),1,0)+
IF(FİLTRE!$H$5="TÜMÜ",1,0)+
IF(AND(J694="FİRMA İADE",FİLTRE!$H$5="FİRMA İADE"),1,0)+
IF(AND(J694="İMHA",FİLTRE!$H$5="İMHA"),1,0)</f>
        <v>1</v>
      </c>
      <c r="I694" s="99"/>
      <c r="J694" s="100"/>
      <c r="K694" s="100"/>
      <c r="L694" s="101"/>
      <c r="M694" s="102"/>
      <c r="N694" s="101"/>
      <c r="O694" s="99"/>
      <c r="P694" s="103"/>
      <c r="Q694" s="104"/>
      <c r="R694" s="50"/>
      <c r="S694" s="105"/>
      <c r="T694" s="106"/>
      <c r="U694" s="107"/>
      <c r="V694" s="108"/>
      <c r="W694" s="107"/>
      <c r="X694" s="107"/>
      <c r="AA694" s="107"/>
      <c r="AB694" s="110"/>
      <c r="AC694" s="110"/>
      <c r="AE694" s="105"/>
      <c r="AF694" s="105"/>
      <c r="AR694" s="112"/>
    </row>
    <row r="695" spans="2:44" x14ac:dyDescent="0.25">
      <c r="B695" s="1" t="str">
        <f>IF(I695="","",
(IF(N695=FİLTRE!$H$6,2,0)+IF(FİLTRE!$H$6="TOPLAM",2,0))
)</f>
        <v/>
      </c>
      <c r="C695">
        <f>IF(FİLTRE!$M$5="",9,(IF(U695&gt;=FİLTRE!$M$5,1,0)))</f>
        <v>1</v>
      </c>
      <c r="D695" s="1">
        <f>IF(FİLTRE!$M$6="",9,(IF('SKT LİSTESİ'!P695&lt;=FİLTRE!$M$6,1,0)))</f>
        <v>1</v>
      </c>
      <c r="E695" s="25" t="str">
        <f>IF(I695="","",(COUNTIFS($L$4:L695,L695)))</f>
        <v/>
      </c>
      <c r="F695" s="13">
        <f>IF(OR(B695&lt;&gt;2,C695&lt;&gt;1,D695&lt;&gt;1,H695&lt;&gt;1),0,
COUNTIFS($B$4:B695,2,$C$4:C695,1,$D$4:D695,1,$H$4:H695,1))</f>
        <v>0</v>
      </c>
      <c r="G695" s="26" t="str">
        <f>IF(I695="","",(COUNTIF($E$4:E695,E695)))</f>
        <v/>
      </c>
      <c r="H695" s="1">
        <f>IF(AND(J695="SAYIM",FİLTRE!$H$5="RAFTA",U695&lt;&gt;0),1,0)+
IF(AND(J695="İADE DEPO",FİLTRE!$H$5="İADE DEPO"),1,0)+
IF(FİLTRE!$H$5="TÜMÜ",1,0)+
IF(AND(J695="FİRMA İADE",FİLTRE!$H$5="FİRMA İADE"),1,0)+
IF(AND(J695="İMHA",FİLTRE!$H$5="İMHA"),1,0)</f>
        <v>1</v>
      </c>
      <c r="I695" s="99"/>
      <c r="J695" s="100"/>
      <c r="K695" s="100"/>
      <c r="L695" s="101"/>
      <c r="M695" s="102"/>
      <c r="N695" s="101"/>
      <c r="O695" s="99"/>
      <c r="P695" s="103"/>
      <c r="Q695" s="104"/>
      <c r="R695" s="50"/>
      <c r="S695" s="105"/>
      <c r="T695" s="106"/>
      <c r="U695" s="107"/>
      <c r="V695" s="108"/>
      <c r="W695" s="107"/>
      <c r="X695" s="107"/>
      <c r="AA695" s="107"/>
      <c r="AB695" s="110"/>
      <c r="AC695" s="110"/>
      <c r="AE695" s="105"/>
      <c r="AF695" s="105"/>
      <c r="AR695" s="112"/>
    </row>
    <row r="696" spans="2:44" x14ac:dyDescent="0.25">
      <c r="B696" s="1" t="str">
        <f>IF(I696="","",
(IF(N696=FİLTRE!$H$6,2,0)+IF(FİLTRE!$H$6="TOPLAM",2,0))
)</f>
        <v/>
      </c>
      <c r="C696">
        <f>IF(FİLTRE!$M$5="",9,(IF(U696&gt;=FİLTRE!$M$5,1,0)))</f>
        <v>1</v>
      </c>
      <c r="D696" s="1">
        <f>IF(FİLTRE!$M$6="",9,(IF('SKT LİSTESİ'!P696&lt;=FİLTRE!$M$6,1,0)))</f>
        <v>1</v>
      </c>
      <c r="E696" s="25" t="str">
        <f>IF(I696="","",(COUNTIFS($L$4:L696,L696)))</f>
        <v/>
      </c>
      <c r="F696" s="13">
        <f>IF(OR(B696&lt;&gt;2,C696&lt;&gt;1,D696&lt;&gt;1,H696&lt;&gt;1),0,
COUNTIFS($B$4:B696,2,$C$4:C696,1,$D$4:D696,1,$H$4:H696,1))</f>
        <v>0</v>
      </c>
      <c r="G696" s="26" t="str">
        <f>IF(I696="","",(COUNTIF($E$4:E696,E696)))</f>
        <v/>
      </c>
      <c r="H696" s="1">
        <f>IF(AND(J696="SAYIM",FİLTRE!$H$5="RAFTA",U696&lt;&gt;0),1,0)+
IF(AND(J696="İADE DEPO",FİLTRE!$H$5="İADE DEPO"),1,0)+
IF(FİLTRE!$H$5="TÜMÜ",1,0)+
IF(AND(J696="FİRMA İADE",FİLTRE!$H$5="FİRMA İADE"),1,0)+
IF(AND(J696="İMHA",FİLTRE!$H$5="İMHA"),1,0)</f>
        <v>1</v>
      </c>
      <c r="I696" s="99"/>
      <c r="J696" s="100"/>
      <c r="K696" s="100"/>
      <c r="L696" s="101"/>
      <c r="M696" s="102"/>
      <c r="N696" s="101"/>
      <c r="O696" s="99"/>
      <c r="P696" s="103"/>
      <c r="Q696" s="104"/>
      <c r="R696" s="50"/>
      <c r="S696" s="105"/>
      <c r="T696" s="106"/>
      <c r="U696" s="107"/>
      <c r="V696" s="108"/>
      <c r="W696" s="107"/>
      <c r="X696" s="107"/>
      <c r="AA696" s="107"/>
      <c r="AB696" s="110"/>
      <c r="AC696" s="110"/>
      <c r="AE696" s="105"/>
      <c r="AF696" s="105"/>
      <c r="AR696" s="112"/>
    </row>
    <row r="697" spans="2:44" x14ac:dyDescent="0.25">
      <c r="B697" s="1" t="str">
        <f>IF(I697="","",
(IF(N697=FİLTRE!$H$6,2,0)+IF(FİLTRE!$H$6="TOPLAM",2,0))
)</f>
        <v/>
      </c>
      <c r="C697">
        <f>IF(FİLTRE!$M$5="",9,(IF(U697&gt;=FİLTRE!$M$5,1,0)))</f>
        <v>1</v>
      </c>
      <c r="D697" s="1">
        <f>IF(FİLTRE!$M$6="",9,(IF('SKT LİSTESİ'!P697&lt;=FİLTRE!$M$6,1,0)))</f>
        <v>1</v>
      </c>
      <c r="E697" s="25" t="str">
        <f>IF(I697="","",(COUNTIFS($L$4:L697,L697)))</f>
        <v/>
      </c>
      <c r="F697" s="13">
        <f>IF(OR(B697&lt;&gt;2,C697&lt;&gt;1,D697&lt;&gt;1,H697&lt;&gt;1),0,
COUNTIFS($B$4:B697,2,$C$4:C697,1,$D$4:D697,1,$H$4:H697,1))</f>
        <v>0</v>
      </c>
      <c r="G697" s="26" t="str">
        <f>IF(I697="","",(COUNTIF($E$4:E697,E697)))</f>
        <v/>
      </c>
      <c r="H697" s="1">
        <f>IF(AND(J697="SAYIM",FİLTRE!$H$5="RAFTA",U697&lt;&gt;0),1,0)+
IF(AND(J697="İADE DEPO",FİLTRE!$H$5="İADE DEPO"),1,0)+
IF(FİLTRE!$H$5="TÜMÜ",1,0)+
IF(AND(J697="FİRMA İADE",FİLTRE!$H$5="FİRMA İADE"),1,0)+
IF(AND(J697="İMHA",FİLTRE!$H$5="İMHA"),1,0)</f>
        <v>1</v>
      </c>
      <c r="I697" s="99"/>
      <c r="J697" s="100"/>
      <c r="K697" s="100"/>
      <c r="L697" s="101"/>
      <c r="M697" s="102"/>
      <c r="N697" s="101"/>
      <c r="O697" s="99"/>
      <c r="P697" s="103"/>
      <c r="Q697" s="104"/>
      <c r="R697" s="50"/>
      <c r="S697" s="105"/>
      <c r="T697" s="106"/>
      <c r="U697" s="107"/>
      <c r="V697" s="108"/>
      <c r="W697" s="107"/>
      <c r="X697" s="107"/>
      <c r="AA697" s="107"/>
      <c r="AB697" s="110"/>
      <c r="AC697" s="110"/>
      <c r="AE697" s="105"/>
      <c r="AF697" s="105"/>
      <c r="AR697" s="112"/>
    </row>
    <row r="698" spans="2:44" x14ac:dyDescent="0.25">
      <c r="B698" s="1" t="str">
        <f>IF(I698="","",
(IF(N698=FİLTRE!$H$6,2,0)+IF(FİLTRE!$H$6="TOPLAM",2,0))
)</f>
        <v/>
      </c>
      <c r="C698">
        <f>IF(FİLTRE!$M$5="",9,(IF(U698&gt;=FİLTRE!$M$5,1,0)))</f>
        <v>1</v>
      </c>
      <c r="D698" s="1">
        <f>IF(FİLTRE!$M$6="",9,(IF('SKT LİSTESİ'!P698&lt;=FİLTRE!$M$6,1,0)))</f>
        <v>1</v>
      </c>
      <c r="E698" s="25" t="str">
        <f>IF(I698="","",(COUNTIFS($L$4:L698,L698)))</f>
        <v/>
      </c>
      <c r="F698" s="13">
        <f>IF(OR(B698&lt;&gt;2,C698&lt;&gt;1,D698&lt;&gt;1,H698&lt;&gt;1),0,
COUNTIFS($B$4:B698,2,$C$4:C698,1,$D$4:D698,1,$H$4:H698,1))</f>
        <v>0</v>
      </c>
      <c r="G698" s="26" t="str">
        <f>IF(I698="","",(COUNTIF($E$4:E698,E698)))</f>
        <v/>
      </c>
      <c r="H698" s="1">
        <f>IF(AND(J698="SAYIM",FİLTRE!$H$5="RAFTA",U698&lt;&gt;0),1,0)+
IF(AND(J698="İADE DEPO",FİLTRE!$H$5="İADE DEPO"),1,0)+
IF(FİLTRE!$H$5="TÜMÜ",1,0)+
IF(AND(J698="FİRMA İADE",FİLTRE!$H$5="FİRMA İADE"),1,0)+
IF(AND(J698="İMHA",FİLTRE!$H$5="İMHA"),1,0)</f>
        <v>1</v>
      </c>
      <c r="I698" s="99"/>
      <c r="J698" s="100"/>
      <c r="K698" s="100"/>
      <c r="L698" s="101"/>
      <c r="M698" s="102"/>
      <c r="N698" s="101"/>
      <c r="O698" s="99"/>
      <c r="P698" s="103"/>
      <c r="Q698" s="104"/>
      <c r="R698" s="50"/>
      <c r="S698" s="105"/>
      <c r="T698" s="106"/>
      <c r="U698" s="107"/>
      <c r="V698" s="108"/>
      <c r="W698" s="107"/>
      <c r="X698" s="107"/>
      <c r="AA698" s="107"/>
      <c r="AB698" s="110"/>
      <c r="AC698" s="110"/>
      <c r="AE698" s="105"/>
      <c r="AF698" s="105"/>
      <c r="AR698" s="112"/>
    </row>
    <row r="699" spans="2:44" x14ac:dyDescent="0.25">
      <c r="B699" s="1" t="str">
        <f>IF(I699="","",
(IF(N699=FİLTRE!$H$6,2,0)+IF(FİLTRE!$H$6="TOPLAM",2,0))
)</f>
        <v/>
      </c>
      <c r="C699">
        <f>IF(FİLTRE!$M$5="",9,(IF(U699&gt;=FİLTRE!$M$5,1,0)))</f>
        <v>1</v>
      </c>
      <c r="D699" s="1">
        <f>IF(FİLTRE!$M$6="",9,(IF('SKT LİSTESİ'!P699&lt;=FİLTRE!$M$6,1,0)))</f>
        <v>1</v>
      </c>
      <c r="E699" s="25" t="str">
        <f>IF(I699="","",(COUNTIFS($L$4:L699,L699)))</f>
        <v/>
      </c>
      <c r="F699" s="13">
        <f>IF(OR(B699&lt;&gt;2,C699&lt;&gt;1,D699&lt;&gt;1,H699&lt;&gt;1),0,
COUNTIFS($B$4:B699,2,$C$4:C699,1,$D$4:D699,1,$H$4:H699,1))</f>
        <v>0</v>
      </c>
      <c r="G699" s="26" t="str">
        <f>IF(I699="","",(COUNTIF($E$4:E699,E699)))</f>
        <v/>
      </c>
      <c r="H699" s="1">
        <f>IF(AND(J699="SAYIM",FİLTRE!$H$5="RAFTA",U699&lt;&gt;0),1,0)+
IF(AND(J699="İADE DEPO",FİLTRE!$H$5="İADE DEPO"),1,0)+
IF(FİLTRE!$H$5="TÜMÜ",1,0)+
IF(AND(J699="FİRMA İADE",FİLTRE!$H$5="FİRMA İADE"),1,0)+
IF(AND(J699="İMHA",FİLTRE!$H$5="İMHA"),1,0)</f>
        <v>1</v>
      </c>
      <c r="I699" s="99"/>
      <c r="J699" s="100"/>
      <c r="K699" s="100"/>
      <c r="L699" s="101"/>
      <c r="M699" s="102"/>
      <c r="N699" s="101"/>
      <c r="O699" s="99"/>
      <c r="P699" s="103"/>
      <c r="Q699" s="104"/>
      <c r="R699" s="50"/>
      <c r="S699" s="105"/>
      <c r="T699" s="106"/>
      <c r="U699" s="107"/>
      <c r="V699" s="108"/>
      <c r="W699" s="107"/>
      <c r="X699" s="107"/>
      <c r="AA699" s="107"/>
      <c r="AB699" s="110"/>
      <c r="AC699" s="110"/>
      <c r="AE699" s="105"/>
      <c r="AF699" s="105"/>
      <c r="AR699" s="112"/>
    </row>
    <row r="700" spans="2:44" x14ac:dyDescent="0.25">
      <c r="B700" s="1" t="str">
        <f>IF(I700="","",
(IF(N700=FİLTRE!$H$6,2,0)+IF(FİLTRE!$H$6="TOPLAM",2,0))
)</f>
        <v/>
      </c>
      <c r="C700">
        <f>IF(FİLTRE!$M$5="",9,(IF(U700&gt;=FİLTRE!$M$5,1,0)))</f>
        <v>1</v>
      </c>
      <c r="D700" s="1">
        <f>IF(FİLTRE!$M$6="",9,(IF('SKT LİSTESİ'!P700&lt;=FİLTRE!$M$6,1,0)))</f>
        <v>1</v>
      </c>
      <c r="E700" s="25" t="str">
        <f>IF(I700="","",(COUNTIFS($L$4:L700,L700)))</f>
        <v/>
      </c>
      <c r="F700" s="13">
        <f>IF(OR(B700&lt;&gt;2,C700&lt;&gt;1,D700&lt;&gt;1,H700&lt;&gt;1),0,
COUNTIFS($B$4:B700,2,$C$4:C700,1,$D$4:D700,1,$H$4:H700,1))</f>
        <v>0</v>
      </c>
      <c r="G700" s="26" t="str">
        <f>IF(I700="","",(COUNTIF($E$4:E700,E700)))</f>
        <v/>
      </c>
      <c r="H700" s="1">
        <f>IF(AND(J700="SAYIM",FİLTRE!$H$5="RAFTA",U700&lt;&gt;0),1,0)+
IF(AND(J700="İADE DEPO",FİLTRE!$H$5="İADE DEPO"),1,0)+
IF(FİLTRE!$H$5="TÜMÜ",1,0)+
IF(AND(J700="FİRMA İADE",FİLTRE!$H$5="FİRMA İADE"),1,0)+
IF(AND(J700="İMHA",FİLTRE!$H$5="İMHA"),1,0)</f>
        <v>1</v>
      </c>
      <c r="I700" s="99"/>
      <c r="J700" s="100"/>
      <c r="K700" s="100"/>
      <c r="L700" s="101"/>
      <c r="M700" s="102"/>
      <c r="N700" s="101"/>
      <c r="O700" s="99"/>
      <c r="P700" s="103"/>
      <c r="Q700" s="104"/>
      <c r="R700" s="50"/>
      <c r="S700" s="105"/>
      <c r="T700" s="106"/>
      <c r="U700" s="107"/>
      <c r="V700" s="108"/>
      <c r="W700" s="107"/>
      <c r="X700" s="107"/>
      <c r="AA700" s="107"/>
      <c r="AB700" s="110"/>
      <c r="AC700" s="110"/>
      <c r="AE700" s="105"/>
      <c r="AF700" s="105"/>
      <c r="AR700" s="112"/>
    </row>
    <row r="701" spans="2:44" x14ac:dyDescent="0.25">
      <c r="B701" s="1" t="str">
        <f>IF(I701="","",
(IF(N701=FİLTRE!$H$6,2,0)+IF(FİLTRE!$H$6="TOPLAM",2,0))
)</f>
        <v/>
      </c>
      <c r="C701">
        <f>IF(FİLTRE!$M$5="",9,(IF(U701&gt;=FİLTRE!$M$5,1,0)))</f>
        <v>1</v>
      </c>
      <c r="D701" s="1">
        <f>IF(FİLTRE!$M$6="",9,(IF('SKT LİSTESİ'!P701&lt;=FİLTRE!$M$6,1,0)))</f>
        <v>1</v>
      </c>
      <c r="E701" s="25" t="str">
        <f>IF(I701="","",(COUNTIFS($L$4:L701,L701)))</f>
        <v/>
      </c>
      <c r="F701" s="13">
        <f>IF(OR(B701&lt;&gt;2,C701&lt;&gt;1,D701&lt;&gt;1,H701&lt;&gt;1),0,
COUNTIFS($B$4:B701,2,$C$4:C701,1,$D$4:D701,1,$H$4:H701,1))</f>
        <v>0</v>
      </c>
      <c r="G701" s="26" t="str">
        <f>IF(I701="","",(COUNTIF($E$4:E701,E701)))</f>
        <v/>
      </c>
      <c r="H701" s="1">
        <f>IF(AND(J701="SAYIM",FİLTRE!$H$5="RAFTA",U701&lt;&gt;0),1,0)+
IF(AND(J701="İADE DEPO",FİLTRE!$H$5="İADE DEPO"),1,0)+
IF(FİLTRE!$H$5="TÜMÜ",1,0)+
IF(AND(J701="FİRMA İADE",FİLTRE!$H$5="FİRMA İADE"),1,0)+
IF(AND(J701="İMHA",FİLTRE!$H$5="İMHA"),1,0)</f>
        <v>1</v>
      </c>
      <c r="I701" s="99"/>
      <c r="J701" s="100"/>
      <c r="K701" s="100"/>
      <c r="L701" s="101"/>
      <c r="M701" s="102"/>
      <c r="N701" s="101"/>
      <c r="O701" s="99"/>
      <c r="P701" s="103"/>
      <c r="Q701" s="104"/>
      <c r="R701" s="50"/>
      <c r="S701" s="105"/>
      <c r="T701" s="106"/>
      <c r="U701" s="107"/>
      <c r="V701" s="108"/>
      <c r="W701" s="107"/>
      <c r="X701" s="107"/>
      <c r="AA701" s="107"/>
      <c r="AB701" s="110"/>
      <c r="AC701" s="110"/>
      <c r="AE701" s="105"/>
      <c r="AF701" s="105"/>
      <c r="AR701" s="112"/>
    </row>
    <row r="702" spans="2:44" x14ac:dyDescent="0.25">
      <c r="B702" s="1" t="str">
        <f>IF(I702="","",
(IF(N702=FİLTRE!$H$6,2,0)+IF(FİLTRE!$H$6="TOPLAM",2,0))
)</f>
        <v/>
      </c>
      <c r="C702">
        <f>IF(FİLTRE!$M$5="",9,(IF(U702&gt;=FİLTRE!$M$5,1,0)))</f>
        <v>1</v>
      </c>
      <c r="D702" s="1">
        <f>IF(FİLTRE!$M$6="",9,(IF('SKT LİSTESİ'!P702&lt;=FİLTRE!$M$6,1,0)))</f>
        <v>1</v>
      </c>
      <c r="E702" s="25" t="str">
        <f>IF(I702="","",(COUNTIFS($L$4:L702,L702)))</f>
        <v/>
      </c>
      <c r="F702" s="13">
        <f>IF(OR(B702&lt;&gt;2,C702&lt;&gt;1,D702&lt;&gt;1,H702&lt;&gt;1),0,
COUNTIFS($B$4:B702,2,$C$4:C702,1,$D$4:D702,1,$H$4:H702,1))</f>
        <v>0</v>
      </c>
      <c r="G702" s="26" t="str">
        <f>IF(I702="","",(COUNTIF($E$4:E702,E702)))</f>
        <v/>
      </c>
      <c r="H702" s="1">
        <f>IF(AND(J702="SAYIM",FİLTRE!$H$5="RAFTA",U702&lt;&gt;0),1,0)+
IF(AND(J702="İADE DEPO",FİLTRE!$H$5="İADE DEPO"),1,0)+
IF(FİLTRE!$H$5="TÜMÜ",1,0)+
IF(AND(J702="FİRMA İADE",FİLTRE!$H$5="FİRMA İADE"),1,0)+
IF(AND(J702="İMHA",FİLTRE!$H$5="İMHA"),1,0)</f>
        <v>1</v>
      </c>
      <c r="I702" s="99"/>
      <c r="J702" s="100"/>
      <c r="K702" s="100"/>
      <c r="L702" s="101"/>
      <c r="M702" s="102"/>
      <c r="N702" s="101"/>
      <c r="O702" s="99"/>
      <c r="P702" s="103"/>
      <c r="Q702" s="104"/>
      <c r="R702" s="50"/>
      <c r="S702" s="105"/>
      <c r="T702" s="106"/>
      <c r="U702" s="107"/>
      <c r="V702" s="108"/>
      <c r="W702" s="107"/>
      <c r="X702" s="107"/>
      <c r="AA702" s="107"/>
      <c r="AB702" s="110"/>
      <c r="AC702" s="110"/>
      <c r="AE702" s="105"/>
      <c r="AF702" s="105"/>
      <c r="AR702" s="112"/>
    </row>
    <row r="703" spans="2:44" x14ac:dyDescent="0.25">
      <c r="B703" s="1" t="str">
        <f>IF(I703="","",
(IF(N703=FİLTRE!$H$6,2,0)+IF(FİLTRE!$H$6="TOPLAM",2,0))
)</f>
        <v/>
      </c>
      <c r="C703">
        <f>IF(FİLTRE!$M$5="",9,(IF(U703&gt;=FİLTRE!$M$5,1,0)))</f>
        <v>1</v>
      </c>
      <c r="D703" s="1">
        <f>IF(FİLTRE!$M$6="",9,(IF('SKT LİSTESİ'!P703&lt;=FİLTRE!$M$6,1,0)))</f>
        <v>1</v>
      </c>
      <c r="E703" s="25" t="str">
        <f>IF(I703="","",(COUNTIFS($L$4:L703,L703)))</f>
        <v/>
      </c>
      <c r="F703" s="13">
        <f>IF(OR(B703&lt;&gt;2,C703&lt;&gt;1,D703&lt;&gt;1,H703&lt;&gt;1),0,
COUNTIFS($B$4:B703,2,$C$4:C703,1,$D$4:D703,1,$H$4:H703,1))</f>
        <v>0</v>
      </c>
      <c r="G703" s="26" t="str">
        <f>IF(I703="","",(COUNTIF($E$4:E703,E703)))</f>
        <v/>
      </c>
      <c r="H703" s="1">
        <f>IF(AND(J703="SAYIM",FİLTRE!$H$5="RAFTA",U703&lt;&gt;0),1,0)+
IF(AND(J703="İADE DEPO",FİLTRE!$H$5="İADE DEPO"),1,0)+
IF(FİLTRE!$H$5="TÜMÜ",1,0)+
IF(AND(J703="FİRMA İADE",FİLTRE!$H$5="FİRMA İADE"),1,0)+
IF(AND(J703="İMHA",FİLTRE!$H$5="İMHA"),1,0)</f>
        <v>1</v>
      </c>
      <c r="I703" s="99"/>
      <c r="J703" s="100"/>
      <c r="K703" s="100"/>
      <c r="L703" s="101"/>
      <c r="M703" s="102"/>
      <c r="N703" s="101"/>
      <c r="O703" s="99"/>
      <c r="P703" s="103"/>
      <c r="Q703" s="104"/>
      <c r="R703" s="50"/>
      <c r="S703" s="105"/>
      <c r="T703" s="106"/>
      <c r="U703" s="107"/>
      <c r="V703" s="108"/>
      <c r="W703" s="107"/>
      <c r="X703" s="107"/>
      <c r="AA703" s="107"/>
      <c r="AB703" s="110"/>
      <c r="AC703" s="110"/>
      <c r="AE703" s="105"/>
      <c r="AF703" s="105"/>
      <c r="AR703" s="112"/>
    </row>
    <row r="704" spans="2:44" x14ac:dyDescent="0.25">
      <c r="B704" s="1" t="str">
        <f>IF(I704="","",
(IF(N704=FİLTRE!$H$6,2,0)+IF(FİLTRE!$H$6="TOPLAM",2,0))
)</f>
        <v/>
      </c>
      <c r="C704">
        <f>IF(FİLTRE!$M$5="",9,(IF(U704&gt;=FİLTRE!$M$5,1,0)))</f>
        <v>1</v>
      </c>
      <c r="D704" s="1">
        <f>IF(FİLTRE!$M$6="",9,(IF('SKT LİSTESİ'!P704&lt;=FİLTRE!$M$6,1,0)))</f>
        <v>1</v>
      </c>
      <c r="E704" s="25" t="str">
        <f>IF(I704="","",(COUNTIFS($L$4:L704,L704)))</f>
        <v/>
      </c>
      <c r="F704" s="13">
        <f>IF(OR(B704&lt;&gt;2,C704&lt;&gt;1,D704&lt;&gt;1,H704&lt;&gt;1),0,
COUNTIFS($B$4:B704,2,$C$4:C704,1,$D$4:D704,1,$H$4:H704,1))</f>
        <v>0</v>
      </c>
      <c r="G704" s="26" t="str">
        <f>IF(I704="","",(COUNTIF($E$4:E704,E704)))</f>
        <v/>
      </c>
      <c r="H704" s="1">
        <f>IF(AND(J704="SAYIM",FİLTRE!$H$5="RAFTA",U704&lt;&gt;0),1,0)+
IF(AND(J704="İADE DEPO",FİLTRE!$H$5="İADE DEPO"),1,0)+
IF(FİLTRE!$H$5="TÜMÜ",1,0)+
IF(AND(J704="FİRMA İADE",FİLTRE!$H$5="FİRMA İADE"),1,0)+
IF(AND(J704="İMHA",FİLTRE!$H$5="İMHA"),1,0)</f>
        <v>1</v>
      </c>
      <c r="I704" s="99"/>
      <c r="J704" s="100"/>
      <c r="K704" s="100"/>
      <c r="L704" s="101"/>
      <c r="M704" s="102"/>
      <c r="N704" s="101"/>
      <c r="O704" s="99"/>
      <c r="P704" s="103"/>
      <c r="Q704" s="104"/>
      <c r="R704" s="50"/>
      <c r="S704" s="105"/>
      <c r="T704" s="106"/>
      <c r="U704" s="107"/>
      <c r="V704" s="108"/>
      <c r="W704" s="107"/>
      <c r="X704" s="107"/>
      <c r="AA704" s="107"/>
      <c r="AB704" s="110"/>
      <c r="AC704" s="110"/>
      <c r="AE704" s="105"/>
      <c r="AF704" s="105"/>
      <c r="AR704" s="112"/>
    </row>
    <row r="705" spans="2:44" x14ac:dyDescent="0.25">
      <c r="B705" s="1" t="str">
        <f>IF(I705="","",
(IF(N705=FİLTRE!$H$6,2,0)+IF(FİLTRE!$H$6="TOPLAM",2,0))
)</f>
        <v/>
      </c>
      <c r="C705">
        <f>IF(FİLTRE!$M$5="",9,(IF(U705&gt;=FİLTRE!$M$5,1,0)))</f>
        <v>1</v>
      </c>
      <c r="D705" s="1">
        <f>IF(FİLTRE!$M$6="",9,(IF('SKT LİSTESİ'!P705&lt;=FİLTRE!$M$6,1,0)))</f>
        <v>1</v>
      </c>
      <c r="E705" s="25" t="str">
        <f>IF(I705="","",(COUNTIFS($L$4:L705,L705)))</f>
        <v/>
      </c>
      <c r="F705" s="13">
        <f>IF(OR(B705&lt;&gt;2,C705&lt;&gt;1,D705&lt;&gt;1,H705&lt;&gt;1),0,
COUNTIFS($B$4:B705,2,$C$4:C705,1,$D$4:D705,1,$H$4:H705,1))</f>
        <v>0</v>
      </c>
      <c r="G705" s="26" t="str">
        <f>IF(I705="","",(COUNTIF($E$4:E705,E705)))</f>
        <v/>
      </c>
      <c r="H705" s="1">
        <f>IF(AND(J705="SAYIM",FİLTRE!$H$5="RAFTA",U705&lt;&gt;0),1,0)+
IF(AND(J705="İADE DEPO",FİLTRE!$H$5="İADE DEPO"),1,0)+
IF(FİLTRE!$H$5="TÜMÜ",1,0)+
IF(AND(J705="FİRMA İADE",FİLTRE!$H$5="FİRMA İADE"),1,0)+
IF(AND(J705="İMHA",FİLTRE!$H$5="İMHA"),1,0)</f>
        <v>1</v>
      </c>
      <c r="I705" s="99"/>
      <c r="J705" s="100"/>
      <c r="K705" s="100"/>
      <c r="L705" s="101"/>
      <c r="M705" s="102"/>
      <c r="N705" s="101"/>
      <c r="O705" s="99"/>
      <c r="P705" s="103"/>
      <c r="Q705" s="104"/>
      <c r="R705" s="50"/>
      <c r="S705" s="105"/>
      <c r="T705" s="106"/>
      <c r="U705" s="107"/>
      <c r="V705" s="108"/>
      <c r="W705" s="107"/>
      <c r="X705" s="107"/>
      <c r="AA705" s="107"/>
      <c r="AB705" s="110"/>
      <c r="AC705" s="110"/>
      <c r="AE705" s="105"/>
      <c r="AF705" s="105"/>
      <c r="AR705" s="112"/>
    </row>
    <row r="706" spans="2:44" x14ac:dyDescent="0.25">
      <c r="B706" s="1" t="str">
        <f>IF(I706="","",
(IF(N706=FİLTRE!$H$6,2,0)+IF(FİLTRE!$H$6="TOPLAM",2,0))
)</f>
        <v/>
      </c>
      <c r="C706">
        <f>IF(FİLTRE!$M$5="",9,(IF(U706&gt;=FİLTRE!$M$5,1,0)))</f>
        <v>1</v>
      </c>
      <c r="D706" s="1">
        <f>IF(FİLTRE!$M$6="",9,(IF('SKT LİSTESİ'!P706&lt;=FİLTRE!$M$6,1,0)))</f>
        <v>1</v>
      </c>
      <c r="E706" s="25" t="str">
        <f>IF(I706="","",(COUNTIFS($L$4:L706,L706)))</f>
        <v/>
      </c>
      <c r="F706" s="13">
        <f>IF(OR(B706&lt;&gt;2,C706&lt;&gt;1,D706&lt;&gt;1,H706&lt;&gt;1),0,
COUNTIFS($B$4:B706,2,$C$4:C706,1,$D$4:D706,1,$H$4:H706,1))</f>
        <v>0</v>
      </c>
      <c r="G706" s="26" t="str">
        <f>IF(I706="","",(COUNTIF($E$4:E706,E706)))</f>
        <v/>
      </c>
      <c r="H706" s="1">
        <f>IF(AND(J706="SAYIM",FİLTRE!$H$5="RAFTA",U706&lt;&gt;0),1,0)+
IF(AND(J706="İADE DEPO",FİLTRE!$H$5="İADE DEPO"),1,0)+
IF(FİLTRE!$H$5="TÜMÜ",1,0)+
IF(AND(J706="FİRMA İADE",FİLTRE!$H$5="FİRMA İADE"),1,0)+
IF(AND(J706="İMHA",FİLTRE!$H$5="İMHA"),1,0)</f>
        <v>1</v>
      </c>
      <c r="I706" s="99"/>
      <c r="J706" s="100"/>
      <c r="K706" s="100"/>
      <c r="L706" s="101"/>
      <c r="M706" s="102"/>
      <c r="N706" s="101"/>
      <c r="O706" s="99"/>
      <c r="P706" s="103"/>
      <c r="Q706" s="104"/>
      <c r="R706" s="50"/>
      <c r="S706" s="105"/>
      <c r="T706" s="106"/>
      <c r="U706" s="107"/>
      <c r="V706" s="108"/>
      <c r="W706" s="107"/>
      <c r="X706" s="107"/>
      <c r="AA706" s="107"/>
      <c r="AB706" s="110"/>
      <c r="AC706" s="110"/>
      <c r="AE706" s="105"/>
      <c r="AF706" s="105"/>
      <c r="AR706" s="112"/>
    </row>
    <row r="707" spans="2:44" x14ac:dyDescent="0.25">
      <c r="B707" s="1" t="str">
        <f>IF(I707="","",
(IF(N707=FİLTRE!$H$6,2,0)+IF(FİLTRE!$H$6="TOPLAM",2,0))
)</f>
        <v/>
      </c>
      <c r="C707">
        <f>IF(FİLTRE!$M$5="",9,(IF(U707&gt;=FİLTRE!$M$5,1,0)))</f>
        <v>1</v>
      </c>
      <c r="D707" s="1">
        <f>IF(FİLTRE!$M$6="",9,(IF('SKT LİSTESİ'!P707&lt;=FİLTRE!$M$6,1,0)))</f>
        <v>1</v>
      </c>
      <c r="E707" s="25" t="str">
        <f>IF(I707="","",(COUNTIFS($L$4:L707,L707)))</f>
        <v/>
      </c>
      <c r="F707" s="13">
        <f>IF(OR(B707&lt;&gt;2,C707&lt;&gt;1,D707&lt;&gt;1,H707&lt;&gt;1),0,
COUNTIFS($B$4:B707,2,$C$4:C707,1,$D$4:D707,1,$H$4:H707,1))</f>
        <v>0</v>
      </c>
      <c r="G707" s="26" t="str">
        <f>IF(I707="","",(COUNTIF($E$4:E707,E707)))</f>
        <v/>
      </c>
      <c r="H707" s="1">
        <f>IF(AND(J707="SAYIM",FİLTRE!$H$5="RAFTA",U707&lt;&gt;0),1,0)+
IF(AND(J707="İADE DEPO",FİLTRE!$H$5="İADE DEPO"),1,0)+
IF(FİLTRE!$H$5="TÜMÜ",1,0)+
IF(AND(J707="FİRMA İADE",FİLTRE!$H$5="FİRMA İADE"),1,0)+
IF(AND(J707="İMHA",FİLTRE!$H$5="İMHA"),1,0)</f>
        <v>1</v>
      </c>
      <c r="I707" s="99"/>
      <c r="J707" s="100"/>
      <c r="K707" s="100"/>
      <c r="L707" s="101"/>
      <c r="M707" s="102"/>
      <c r="N707" s="101"/>
      <c r="O707" s="99"/>
      <c r="P707" s="103"/>
      <c r="Q707" s="104"/>
      <c r="R707" s="50"/>
      <c r="S707" s="105"/>
      <c r="T707" s="106"/>
      <c r="U707" s="107"/>
      <c r="V707" s="108"/>
      <c r="W707" s="107"/>
      <c r="X707" s="107"/>
      <c r="AA707" s="107"/>
      <c r="AB707" s="110"/>
      <c r="AC707" s="110"/>
      <c r="AE707" s="105"/>
      <c r="AF707" s="105"/>
      <c r="AR707" s="112"/>
    </row>
    <row r="708" spans="2:44" x14ac:dyDescent="0.25">
      <c r="B708" s="1" t="str">
        <f>IF(I708="","",
(IF(N708=FİLTRE!$H$6,2,0)+IF(FİLTRE!$H$6="TOPLAM",2,0))
)</f>
        <v/>
      </c>
      <c r="C708">
        <f>IF(FİLTRE!$M$5="",9,(IF(U708&gt;=FİLTRE!$M$5,1,0)))</f>
        <v>1</v>
      </c>
      <c r="D708" s="1">
        <f>IF(FİLTRE!$M$6="",9,(IF('SKT LİSTESİ'!P708&lt;=FİLTRE!$M$6,1,0)))</f>
        <v>1</v>
      </c>
      <c r="E708" s="25" t="str">
        <f>IF(I708="","",(COUNTIFS($L$4:L708,L708)))</f>
        <v/>
      </c>
      <c r="F708" s="13">
        <f>IF(OR(B708&lt;&gt;2,C708&lt;&gt;1,D708&lt;&gt;1,H708&lt;&gt;1),0,
COUNTIFS($B$4:B708,2,$C$4:C708,1,$D$4:D708,1,$H$4:H708,1))</f>
        <v>0</v>
      </c>
      <c r="G708" s="26" t="str">
        <f>IF(I708="","",(COUNTIF($E$4:E708,E708)))</f>
        <v/>
      </c>
      <c r="H708" s="1">
        <f>IF(AND(J708="SAYIM",FİLTRE!$H$5="RAFTA",U708&lt;&gt;0),1,0)+
IF(AND(J708="İADE DEPO",FİLTRE!$H$5="İADE DEPO"),1,0)+
IF(FİLTRE!$H$5="TÜMÜ",1,0)+
IF(AND(J708="FİRMA İADE",FİLTRE!$H$5="FİRMA İADE"),1,0)+
IF(AND(J708="İMHA",FİLTRE!$H$5="İMHA"),1,0)</f>
        <v>1</v>
      </c>
      <c r="I708" s="99"/>
      <c r="J708" s="100"/>
      <c r="K708" s="100"/>
      <c r="L708" s="101"/>
      <c r="M708" s="102"/>
      <c r="N708" s="101"/>
      <c r="O708" s="99"/>
      <c r="P708" s="103"/>
      <c r="Q708" s="104"/>
      <c r="R708" s="50"/>
      <c r="S708" s="105"/>
      <c r="T708" s="106"/>
      <c r="U708" s="107"/>
      <c r="V708" s="108"/>
      <c r="W708" s="107"/>
      <c r="X708" s="107"/>
      <c r="AA708" s="107"/>
      <c r="AB708" s="110"/>
      <c r="AC708" s="110"/>
      <c r="AE708" s="105"/>
      <c r="AF708" s="105"/>
      <c r="AR708" s="112"/>
    </row>
    <row r="709" spans="2:44" x14ac:dyDescent="0.25">
      <c r="B709" s="1" t="str">
        <f>IF(I709="","",
(IF(N709=FİLTRE!$H$6,2,0)+IF(FİLTRE!$H$6="TOPLAM",2,0))
)</f>
        <v/>
      </c>
      <c r="C709">
        <f>IF(FİLTRE!$M$5="",9,(IF(U709&gt;=FİLTRE!$M$5,1,0)))</f>
        <v>1</v>
      </c>
      <c r="D709" s="1">
        <f>IF(FİLTRE!$M$6="",9,(IF('SKT LİSTESİ'!P709&lt;=FİLTRE!$M$6,1,0)))</f>
        <v>1</v>
      </c>
      <c r="E709" s="25" t="str">
        <f>IF(I709="","",(COUNTIFS($L$4:L709,L709)))</f>
        <v/>
      </c>
      <c r="F709" s="13">
        <f>IF(OR(B709&lt;&gt;2,C709&lt;&gt;1,D709&lt;&gt;1,H709&lt;&gt;1),0,
COUNTIFS($B$4:B709,2,$C$4:C709,1,$D$4:D709,1,$H$4:H709,1))</f>
        <v>0</v>
      </c>
      <c r="G709" s="26" t="str">
        <f>IF(I709="","",(COUNTIF($E$4:E709,E709)))</f>
        <v/>
      </c>
      <c r="H709" s="1">
        <f>IF(AND(J709="SAYIM",FİLTRE!$H$5="RAFTA",U709&lt;&gt;0),1,0)+
IF(AND(J709="İADE DEPO",FİLTRE!$H$5="İADE DEPO"),1,0)+
IF(FİLTRE!$H$5="TÜMÜ",1,0)+
IF(AND(J709="FİRMA İADE",FİLTRE!$H$5="FİRMA İADE"),1,0)+
IF(AND(J709="İMHA",FİLTRE!$H$5="İMHA"),1,0)</f>
        <v>1</v>
      </c>
      <c r="I709" s="99"/>
      <c r="J709" s="100"/>
      <c r="K709" s="100"/>
      <c r="L709" s="101"/>
      <c r="M709" s="102"/>
      <c r="N709" s="101"/>
      <c r="O709" s="99"/>
      <c r="P709" s="103"/>
      <c r="Q709" s="104"/>
      <c r="R709" s="50"/>
      <c r="S709" s="105"/>
      <c r="T709" s="106"/>
      <c r="U709" s="107"/>
      <c r="V709" s="108"/>
      <c r="W709" s="107"/>
      <c r="X709" s="107"/>
      <c r="AA709" s="107"/>
      <c r="AB709" s="110"/>
      <c r="AC709" s="110"/>
      <c r="AE709" s="105"/>
      <c r="AF709" s="105"/>
      <c r="AR709" s="112"/>
    </row>
    <row r="710" spans="2:44" x14ac:dyDescent="0.25">
      <c r="B710" s="1" t="str">
        <f>IF(I710="","",
(IF(N710=FİLTRE!$H$6,2,0)+IF(FİLTRE!$H$6="TOPLAM",2,0))
)</f>
        <v/>
      </c>
      <c r="C710">
        <f>IF(FİLTRE!$M$5="",9,(IF(U710&gt;=FİLTRE!$M$5,1,0)))</f>
        <v>1</v>
      </c>
      <c r="D710" s="1">
        <f>IF(FİLTRE!$M$6="",9,(IF('SKT LİSTESİ'!P710&lt;=FİLTRE!$M$6,1,0)))</f>
        <v>1</v>
      </c>
      <c r="E710" s="25" t="str">
        <f>IF(I710="","",(COUNTIFS($L$4:L710,L710)))</f>
        <v/>
      </c>
      <c r="F710" s="13">
        <f>IF(OR(B710&lt;&gt;2,C710&lt;&gt;1,D710&lt;&gt;1,H710&lt;&gt;1),0,
COUNTIFS($B$4:B710,2,$C$4:C710,1,$D$4:D710,1,$H$4:H710,1))</f>
        <v>0</v>
      </c>
      <c r="G710" s="26" t="str">
        <f>IF(I710="","",(COUNTIF($E$4:E710,E710)))</f>
        <v/>
      </c>
      <c r="H710" s="1">
        <f>IF(AND(J710="SAYIM",FİLTRE!$H$5="RAFTA",U710&lt;&gt;0),1,0)+
IF(AND(J710="İADE DEPO",FİLTRE!$H$5="İADE DEPO"),1,0)+
IF(FİLTRE!$H$5="TÜMÜ",1,0)+
IF(AND(J710="FİRMA İADE",FİLTRE!$H$5="FİRMA İADE"),1,0)+
IF(AND(J710="İMHA",FİLTRE!$H$5="İMHA"),1,0)</f>
        <v>1</v>
      </c>
      <c r="I710" s="99"/>
      <c r="J710" s="100"/>
      <c r="K710" s="100"/>
      <c r="L710" s="101"/>
      <c r="M710" s="102"/>
      <c r="N710" s="101"/>
      <c r="O710" s="99"/>
      <c r="P710" s="103"/>
      <c r="Q710" s="104"/>
      <c r="R710" s="50"/>
      <c r="S710" s="105"/>
      <c r="T710" s="106"/>
      <c r="U710" s="107"/>
      <c r="V710" s="108"/>
      <c r="W710" s="107"/>
      <c r="X710" s="107"/>
      <c r="AA710" s="107"/>
      <c r="AB710" s="110"/>
      <c r="AC710" s="110"/>
      <c r="AE710" s="105"/>
      <c r="AF710" s="105"/>
      <c r="AR710" s="112"/>
    </row>
    <row r="711" spans="2:44" x14ac:dyDescent="0.25">
      <c r="B711" s="1" t="str">
        <f>IF(I711="","",
(IF(N711=FİLTRE!$H$6,2,0)+IF(FİLTRE!$H$6="TOPLAM",2,0))
)</f>
        <v/>
      </c>
      <c r="C711">
        <f>IF(FİLTRE!$M$5="",9,(IF(U711&gt;=FİLTRE!$M$5,1,0)))</f>
        <v>1</v>
      </c>
      <c r="D711" s="1">
        <f>IF(FİLTRE!$M$6="",9,(IF('SKT LİSTESİ'!P711&lt;=FİLTRE!$M$6,1,0)))</f>
        <v>1</v>
      </c>
      <c r="E711" s="25" t="str">
        <f>IF(I711="","",(COUNTIFS($L$4:L711,L711)))</f>
        <v/>
      </c>
      <c r="F711" s="13">
        <f>IF(OR(B711&lt;&gt;2,C711&lt;&gt;1,D711&lt;&gt;1,H711&lt;&gt;1),0,
COUNTIFS($B$4:B711,2,$C$4:C711,1,$D$4:D711,1,$H$4:H711,1))</f>
        <v>0</v>
      </c>
      <c r="G711" s="26" t="str">
        <f>IF(I711="","",(COUNTIF($E$4:E711,E711)))</f>
        <v/>
      </c>
      <c r="H711" s="1">
        <f>IF(AND(J711="SAYIM",FİLTRE!$H$5="RAFTA",U711&lt;&gt;0),1,0)+
IF(AND(J711="İADE DEPO",FİLTRE!$H$5="İADE DEPO"),1,0)+
IF(FİLTRE!$H$5="TÜMÜ",1,0)+
IF(AND(J711="FİRMA İADE",FİLTRE!$H$5="FİRMA İADE"),1,0)+
IF(AND(J711="İMHA",FİLTRE!$H$5="İMHA"),1,0)</f>
        <v>1</v>
      </c>
      <c r="I711" s="99"/>
      <c r="J711" s="100"/>
      <c r="K711" s="100"/>
      <c r="L711" s="101"/>
      <c r="M711" s="102"/>
      <c r="N711" s="101"/>
      <c r="O711" s="99"/>
      <c r="P711" s="103"/>
      <c r="Q711" s="104"/>
      <c r="R711" s="50"/>
      <c r="S711" s="105"/>
      <c r="T711" s="106"/>
      <c r="U711" s="107"/>
      <c r="V711" s="108"/>
      <c r="W711" s="107"/>
      <c r="X711" s="107"/>
      <c r="AA711" s="107"/>
      <c r="AB711" s="110"/>
      <c r="AC711" s="110"/>
      <c r="AE711" s="105"/>
      <c r="AF711" s="105"/>
      <c r="AR711" s="112"/>
    </row>
    <row r="712" spans="2:44" x14ac:dyDescent="0.25">
      <c r="B712" s="1" t="str">
        <f>IF(I712="","",
(IF(N712=FİLTRE!$H$6,2,0)+IF(FİLTRE!$H$6="TOPLAM",2,0))
)</f>
        <v/>
      </c>
      <c r="C712">
        <f>IF(FİLTRE!$M$5="",9,(IF(U712&gt;=FİLTRE!$M$5,1,0)))</f>
        <v>1</v>
      </c>
      <c r="D712" s="1">
        <f>IF(FİLTRE!$M$6="",9,(IF('SKT LİSTESİ'!P712&lt;=FİLTRE!$M$6,1,0)))</f>
        <v>1</v>
      </c>
      <c r="E712" s="25" t="str">
        <f>IF(I712="","",(COUNTIFS($L$4:L712,L712)))</f>
        <v/>
      </c>
      <c r="F712" s="13">
        <f>IF(OR(B712&lt;&gt;2,C712&lt;&gt;1,D712&lt;&gt;1,H712&lt;&gt;1),0,
COUNTIFS($B$4:B712,2,$C$4:C712,1,$D$4:D712,1,$H$4:H712,1))</f>
        <v>0</v>
      </c>
      <c r="G712" s="26" t="str">
        <f>IF(I712="","",(COUNTIF($E$4:E712,E712)))</f>
        <v/>
      </c>
      <c r="H712" s="1">
        <f>IF(AND(J712="SAYIM",FİLTRE!$H$5="RAFTA",U712&lt;&gt;0),1,0)+
IF(AND(J712="İADE DEPO",FİLTRE!$H$5="İADE DEPO"),1,0)+
IF(FİLTRE!$H$5="TÜMÜ",1,0)+
IF(AND(J712="FİRMA İADE",FİLTRE!$H$5="FİRMA İADE"),1,0)+
IF(AND(J712="İMHA",FİLTRE!$H$5="İMHA"),1,0)</f>
        <v>1</v>
      </c>
      <c r="I712" s="99"/>
      <c r="J712" s="100"/>
      <c r="K712" s="100"/>
      <c r="L712" s="101"/>
      <c r="M712" s="102"/>
      <c r="N712" s="101"/>
      <c r="O712" s="99"/>
      <c r="P712" s="103"/>
      <c r="Q712" s="104"/>
      <c r="R712" s="50"/>
      <c r="S712" s="105"/>
      <c r="T712" s="106"/>
      <c r="U712" s="107"/>
      <c r="V712" s="108"/>
      <c r="W712" s="107"/>
      <c r="X712" s="107"/>
      <c r="AA712" s="107"/>
      <c r="AB712" s="110"/>
      <c r="AC712" s="110"/>
      <c r="AE712" s="105"/>
      <c r="AF712" s="105"/>
      <c r="AR712" s="112"/>
    </row>
    <row r="713" spans="2:44" x14ac:dyDescent="0.25">
      <c r="B713" s="1" t="str">
        <f>IF(I713="","",
(IF(N713=FİLTRE!$H$6,2,0)+IF(FİLTRE!$H$6="TOPLAM",2,0))
)</f>
        <v/>
      </c>
      <c r="C713">
        <f>IF(FİLTRE!$M$5="",9,(IF(U713&gt;=FİLTRE!$M$5,1,0)))</f>
        <v>1</v>
      </c>
      <c r="D713" s="1">
        <f>IF(FİLTRE!$M$6="",9,(IF('SKT LİSTESİ'!P713&lt;=FİLTRE!$M$6,1,0)))</f>
        <v>1</v>
      </c>
      <c r="E713" s="25" t="str">
        <f>IF(I713="","",(COUNTIFS($L$4:L713,L713)))</f>
        <v/>
      </c>
      <c r="F713" s="13">
        <f>IF(OR(B713&lt;&gt;2,C713&lt;&gt;1,D713&lt;&gt;1,H713&lt;&gt;1),0,
COUNTIFS($B$4:B713,2,$C$4:C713,1,$D$4:D713,1,$H$4:H713,1))</f>
        <v>0</v>
      </c>
      <c r="G713" s="26" t="str">
        <f>IF(I713="","",(COUNTIF($E$4:E713,E713)))</f>
        <v/>
      </c>
      <c r="H713" s="1">
        <f>IF(AND(J713="SAYIM",FİLTRE!$H$5="RAFTA",U713&lt;&gt;0),1,0)+
IF(AND(J713="İADE DEPO",FİLTRE!$H$5="İADE DEPO"),1,0)+
IF(FİLTRE!$H$5="TÜMÜ",1,0)+
IF(AND(J713="FİRMA İADE",FİLTRE!$H$5="FİRMA İADE"),1,0)+
IF(AND(J713="İMHA",FİLTRE!$H$5="İMHA"),1,0)</f>
        <v>1</v>
      </c>
      <c r="I713" s="99"/>
      <c r="J713" s="100"/>
      <c r="K713" s="100"/>
      <c r="L713" s="101"/>
      <c r="M713" s="102"/>
      <c r="N713" s="101"/>
      <c r="O713" s="99"/>
      <c r="P713" s="103"/>
      <c r="Q713" s="104"/>
      <c r="R713" s="50"/>
      <c r="S713" s="105"/>
      <c r="T713" s="106"/>
      <c r="U713" s="107"/>
      <c r="V713" s="108"/>
      <c r="W713" s="107"/>
      <c r="X713" s="107"/>
      <c r="AA713" s="107"/>
      <c r="AB713" s="110"/>
      <c r="AC713" s="110"/>
      <c r="AE713" s="105"/>
      <c r="AF713" s="105"/>
      <c r="AR713" s="112"/>
    </row>
    <row r="714" spans="2:44" x14ac:dyDescent="0.25">
      <c r="B714" s="1" t="str">
        <f>IF(I714="","",
(IF(N714=FİLTRE!$H$6,2,0)+IF(FİLTRE!$H$6="TOPLAM",2,0))
)</f>
        <v/>
      </c>
      <c r="C714">
        <f>IF(FİLTRE!$M$5="",9,(IF(U714&gt;=FİLTRE!$M$5,1,0)))</f>
        <v>1</v>
      </c>
      <c r="D714" s="1">
        <f>IF(FİLTRE!$M$6="",9,(IF('SKT LİSTESİ'!P714&lt;=FİLTRE!$M$6,1,0)))</f>
        <v>1</v>
      </c>
      <c r="E714" s="25" t="str">
        <f>IF(I714="","",(COUNTIFS($L$4:L714,L714)))</f>
        <v/>
      </c>
      <c r="F714" s="13">
        <f>IF(OR(B714&lt;&gt;2,C714&lt;&gt;1,D714&lt;&gt;1,H714&lt;&gt;1),0,
COUNTIFS($B$4:B714,2,$C$4:C714,1,$D$4:D714,1,$H$4:H714,1))</f>
        <v>0</v>
      </c>
      <c r="G714" s="26" t="str">
        <f>IF(I714="","",(COUNTIF($E$4:E714,E714)))</f>
        <v/>
      </c>
      <c r="H714" s="1">
        <f>IF(AND(J714="SAYIM",FİLTRE!$H$5="RAFTA",U714&lt;&gt;0),1,0)+
IF(AND(J714="İADE DEPO",FİLTRE!$H$5="İADE DEPO"),1,0)+
IF(FİLTRE!$H$5="TÜMÜ",1,0)+
IF(AND(J714="FİRMA İADE",FİLTRE!$H$5="FİRMA İADE"),1,0)+
IF(AND(J714="İMHA",FİLTRE!$H$5="İMHA"),1,0)</f>
        <v>1</v>
      </c>
      <c r="I714" s="99"/>
      <c r="J714" s="100"/>
      <c r="K714" s="100"/>
      <c r="L714" s="101"/>
      <c r="M714" s="102"/>
      <c r="N714" s="101"/>
      <c r="O714" s="99"/>
      <c r="P714" s="103"/>
      <c r="Q714" s="104"/>
      <c r="R714" s="50"/>
      <c r="S714" s="105"/>
      <c r="T714" s="106"/>
      <c r="U714" s="107"/>
      <c r="V714" s="108"/>
      <c r="W714" s="107"/>
      <c r="X714" s="107"/>
      <c r="AA714" s="107"/>
      <c r="AB714" s="110"/>
      <c r="AC714" s="110"/>
      <c r="AE714" s="105"/>
      <c r="AF714" s="105"/>
      <c r="AR714" s="112"/>
    </row>
    <row r="715" spans="2:44" x14ac:dyDescent="0.25">
      <c r="B715" s="1" t="str">
        <f>IF(I715="","",
(IF(N715=FİLTRE!$H$6,2,0)+IF(FİLTRE!$H$6="TOPLAM",2,0))
)</f>
        <v/>
      </c>
      <c r="C715">
        <f>IF(FİLTRE!$M$5="",9,(IF(U715&gt;=FİLTRE!$M$5,1,0)))</f>
        <v>1</v>
      </c>
      <c r="D715" s="1">
        <f>IF(FİLTRE!$M$6="",9,(IF('SKT LİSTESİ'!P715&lt;=FİLTRE!$M$6,1,0)))</f>
        <v>1</v>
      </c>
      <c r="E715" s="25" t="str">
        <f>IF(I715="","",(COUNTIFS($L$4:L715,L715)))</f>
        <v/>
      </c>
      <c r="F715" s="13">
        <f>IF(OR(B715&lt;&gt;2,C715&lt;&gt;1,D715&lt;&gt;1,H715&lt;&gt;1),0,
COUNTIFS($B$4:B715,2,$C$4:C715,1,$D$4:D715,1,$H$4:H715,1))</f>
        <v>0</v>
      </c>
      <c r="G715" s="26" t="str">
        <f>IF(I715="","",(COUNTIF($E$4:E715,E715)))</f>
        <v/>
      </c>
      <c r="H715" s="1">
        <f>IF(AND(J715="SAYIM",FİLTRE!$H$5="RAFTA",U715&lt;&gt;0),1,0)+
IF(AND(J715="İADE DEPO",FİLTRE!$H$5="İADE DEPO"),1,0)+
IF(FİLTRE!$H$5="TÜMÜ",1,0)+
IF(AND(J715="FİRMA İADE",FİLTRE!$H$5="FİRMA İADE"),1,0)+
IF(AND(J715="İMHA",FİLTRE!$H$5="İMHA"),1,0)</f>
        <v>1</v>
      </c>
      <c r="I715" s="99"/>
      <c r="J715" s="100"/>
      <c r="K715" s="100"/>
      <c r="L715" s="101"/>
      <c r="M715" s="102"/>
      <c r="N715" s="101"/>
      <c r="O715" s="99"/>
      <c r="P715" s="103"/>
      <c r="Q715" s="104"/>
      <c r="R715" s="50"/>
      <c r="S715" s="105"/>
      <c r="T715" s="106"/>
      <c r="U715" s="107"/>
      <c r="V715" s="108"/>
      <c r="W715" s="107"/>
      <c r="X715" s="107"/>
      <c r="AA715" s="107"/>
      <c r="AB715" s="110"/>
      <c r="AC715" s="110"/>
      <c r="AE715" s="105"/>
      <c r="AF715" s="105"/>
      <c r="AR715" s="112"/>
    </row>
    <row r="716" spans="2:44" x14ac:dyDescent="0.25">
      <c r="B716" s="1" t="str">
        <f>IF(I716="","",
(IF(N716=FİLTRE!$H$6,2,0)+IF(FİLTRE!$H$6="TOPLAM",2,0))
)</f>
        <v/>
      </c>
      <c r="C716">
        <f>IF(FİLTRE!$M$5="",9,(IF(U716&gt;=FİLTRE!$M$5,1,0)))</f>
        <v>1</v>
      </c>
      <c r="D716" s="1">
        <f>IF(FİLTRE!$M$6="",9,(IF('SKT LİSTESİ'!P716&lt;=FİLTRE!$M$6,1,0)))</f>
        <v>1</v>
      </c>
      <c r="E716" s="25" t="str">
        <f>IF(I716="","",(COUNTIFS($L$4:L716,L716)))</f>
        <v/>
      </c>
      <c r="F716" s="13">
        <f>IF(OR(B716&lt;&gt;2,C716&lt;&gt;1,D716&lt;&gt;1,H716&lt;&gt;1),0,
COUNTIFS($B$4:B716,2,$C$4:C716,1,$D$4:D716,1,$H$4:H716,1))</f>
        <v>0</v>
      </c>
      <c r="G716" s="26" t="str">
        <f>IF(I716="","",(COUNTIF($E$4:E716,E716)))</f>
        <v/>
      </c>
      <c r="H716" s="1">
        <f>IF(AND(J716="SAYIM",FİLTRE!$H$5="RAFTA",U716&lt;&gt;0),1,0)+
IF(AND(J716="İADE DEPO",FİLTRE!$H$5="İADE DEPO"),1,0)+
IF(FİLTRE!$H$5="TÜMÜ",1,0)+
IF(AND(J716="FİRMA İADE",FİLTRE!$H$5="FİRMA İADE"),1,0)+
IF(AND(J716="İMHA",FİLTRE!$H$5="İMHA"),1,0)</f>
        <v>1</v>
      </c>
      <c r="I716" s="99"/>
      <c r="J716" s="100"/>
      <c r="K716" s="100"/>
      <c r="L716" s="101"/>
      <c r="M716" s="102"/>
      <c r="N716" s="101"/>
      <c r="O716" s="99"/>
      <c r="P716" s="103"/>
      <c r="Q716" s="104"/>
      <c r="R716" s="50"/>
      <c r="S716" s="105"/>
      <c r="T716" s="106"/>
      <c r="U716" s="107"/>
      <c r="V716" s="108"/>
      <c r="W716" s="107"/>
      <c r="X716" s="107"/>
      <c r="AA716" s="107"/>
      <c r="AB716" s="110"/>
      <c r="AC716" s="110"/>
      <c r="AE716" s="105"/>
      <c r="AF716" s="105"/>
      <c r="AR716" s="112"/>
    </row>
    <row r="717" spans="2:44" x14ac:dyDescent="0.25">
      <c r="B717" s="1" t="str">
        <f>IF(I717="","",
(IF(N717=FİLTRE!$H$6,2,0)+IF(FİLTRE!$H$6="TOPLAM",2,0))
)</f>
        <v/>
      </c>
      <c r="C717">
        <f>IF(FİLTRE!$M$5="",9,(IF(U717&gt;=FİLTRE!$M$5,1,0)))</f>
        <v>1</v>
      </c>
      <c r="D717" s="1">
        <f>IF(FİLTRE!$M$6="",9,(IF('SKT LİSTESİ'!P717&lt;=FİLTRE!$M$6,1,0)))</f>
        <v>1</v>
      </c>
      <c r="E717" s="25" t="str">
        <f>IF(I717="","",(COUNTIFS($L$4:L717,L717)))</f>
        <v/>
      </c>
      <c r="F717" s="13">
        <f>IF(OR(B717&lt;&gt;2,C717&lt;&gt;1,D717&lt;&gt;1,H717&lt;&gt;1),0,
COUNTIFS($B$4:B717,2,$C$4:C717,1,$D$4:D717,1,$H$4:H717,1))</f>
        <v>0</v>
      </c>
      <c r="G717" s="26" t="str">
        <f>IF(I717="","",(COUNTIF($E$4:E717,E717)))</f>
        <v/>
      </c>
      <c r="H717" s="1">
        <f>IF(AND(J717="SAYIM",FİLTRE!$H$5="RAFTA",U717&lt;&gt;0),1,0)+
IF(AND(J717="İADE DEPO",FİLTRE!$H$5="İADE DEPO"),1,0)+
IF(FİLTRE!$H$5="TÜMÜ",1,0)+
IF(AND(J717="FİRMA İADE",FİLTRE!$H$5="FİRMA İADE"),1,0)+
IF(AND(J717="İMHA",FİLTRE!$H$5="İMHA"),1,0)</f>
        <v>1</v>
      </c>
      <c r="I717" s="99"/>
      <c r="J717" s="100"/>
      <c r="K717" s="100"/>
      <c r="L717" s="101"/>
      <c r="M717" s="102"/>
      <c r="N717" s="101"/>
      <c r="O717" s="99"/>
      <c r="P717" s="103"/>
      <c r="Q717" s="104"/>
      <c r="R717" s="50"/>
      <c r="S717" s="105"/>
      <c r="T717" s="106"/>
      <c r="U717" s="107"/>
      <c r="V717" s="108"/>
      <c r="W717" s="107"/>
      <c r="X717" s="107"/>
      <c r="AA717" s="107"/>
      <c r="AB717" s="110"/>
      <c r="AC717" s="110"/>
      <c r="AE717" s="105"/>
      <c r="AF717" s="105"/>
      <c r="AR717" s="112"/>
    </row>
    <row r="718" spans="2:44" x14ac:dyDescent="0.25">
      <c r="B718" s="1" t="str">
        <f>IF(I718="","",
(IF(N718=FİLTRE!$H$6,2,0)+IF(FİLTRE!$H$6="TOPLAM",2,0))
)</f>
        <v/>
      </c>
      <c r="C718">
        <f>IF(FİLTRE!$M$5="",9,(IF(U718&gt;=FİLTRE!$M$5,1,0)))</f>
        <v>1</v>
      </c>
      <c r="D718" s="1">
        <f>IF(FİLTRE!$M$6="",9,(IF('SKT LİSTESİ'!P718&lt;=FİLTRE!$M$6,1,0)))</f>
        <v>1</v>
      </c>
      <c r="E718" s="25" t="str">
        <f>IF(I718="","",(COUNTIFS($L$4:L718,L718)))</f>
        <v/>
      </c>
      <c r="F718" s="13">
        <f>IF(OR(B718&lt;&gt;2,C718&lt;&gt;1,D718&lt;&gt;1,H718&lt;&gt;1),0,
COUNTIFS($B$4:B718,2,$C$4:C718,1,$D$4:D718,1,$H$4:H718,1))</f>
        <v>0</v>
      </c>
      <c r="G718" s="26" t="str">
        <f>IF(I718="","",(COUNTIF($E$4:E718,E718)))</f>
        <v/>
      </c>
      <c r="H718" s="1">
        <f>IF(AND(J718="SAYIM",FİLTRE!$H$5="RAFTA",U718&lt;&gt;0),1,0)+
IF(AND(J718="İADE DEPO",FİLTRE!$H$5="İADE DEPO"),1,0)+
IF(FİLTRE!$H$5="TÜMÜ",1,0)+
IF(AND(J718="FİRMA İADE",FİLTRE!$H$5="FİRMA İADE"),1,0)+
IF(AND(J718="İMHA",FİLTRE!$H$5="İMHA"),1,0)</f>
        <v>1</v>
      </c>
      <c r="I718" s="99"/>
      <c r="J718" s="100"/>
      <c r="K718" s="100"/>
      <c r="L718" s="101"/>
      <c r="M718" s="102"/>
      <c r="N718" s="101"/>
      <c r="O718" s="99"/>
      <c r="P718" s="103"/>
      <c r="Q718" s="104"/>
      <c r="R718" s="50"/>
      <c r="S718" s="105"/>
      <c r="T718" s="106"/>
      <c r="U718" s="107"/>
      <c r="V718" s="108"/>
      <c r="W718" s="107"/>
      <c r="X718" s="107"/>
      <c r="AA718" s="107"/>
      <c r="AB718" s="110"/>
      <c r="AC718" s="110"/>
      <c r="AE718" s="105"/>
      <c r="AF718" s="105"/>
      <c r="AR718" s="112"/>
    </row>
    <row r="719" spans="2:44" x14ac:dyDescent="0.25">
      <c r="B719" s="1" t="str">
        <f>IF(I719="","",
(IF(N719=FİLTRE!$H$6,2,0)+IF(FİLTRE!$H$6="TOPLAM",2,0))
)</f>
        <v/>
      </c>
      <c r="C719">
        <f>IF(FİLTRE!$M$5="",9,(IF(U719&gt;=FİLTRE!$M$5,1,0)))</f>
        <v>1</v>
      </c>
      <c r="D719" s="1">
        <f>IF(FİLTRE!$M$6="",9,(IF('SKT LİSTESİ'!P719&lt;=FİLTRE!$M$6,1,0)))</f>
        <v>1</v>
      </c>
      <c r="E719" s="25" t="str">
        <f>IF(I719="","",(COUNTIFS($L$4:L719,L719)))</f>
        <v/>
      </c>
      <c r="F719" s="13">
        <f>IF(OR(B719&lt;&gt;2,C719&lt;&gt;1,D719&lt;&gt;1,H719&lt;&gt;1),0,
COUNTIFS($B$4:B719,2,$C$4:C719,1,$D$4:D719,1,$H$4:H719,1))</f>
        <v>0</v>
      </c>
      <c r="G719" s="26" t="str">
        <f>IF(I719="","",(COUNTIF($E$4:E719,E719)))</f>
        <v/>
      </c>
      <c r="H719" s="1">
        <f>IF(AND(J719="SAYIM",FİLTRE!$H$5="RAFTA",U719&lt;&gt;0),1,0)+
IF(AND(J719="İADE DEPO",FİLTRE!$H$5="İADE DEPO"),1,0)+
IF(FİLTRE!$H$5="TÜMÜ",1,0)+
IF(AND(J719="FİRMA İADE",FİLTRE!$H$5="FİRMA İADE"),1,0)+
IF(AND(J719="İMHA",FİLTRE!$H$5="İMHA"),1,0)</f>
        <v>1</v>
      </c>
      <c r="I719" s="99"/>
      <c r="J719" s="100"/>
      <c r="K719" s="100"/>
      <c r="L719" s="101"/>
      <c r="M719" s="102"/>
      <c r="N719" s="101"/>
      <c r="O719" s="99"/>
      <c r="P719" s="103"/>
      <c r="Q719" s="104"/>
      <c r="R719" s="50"/>
      <c r="S719" s="105"/>
      <c r="T719" s="106"/>
      <c r="U719" s="107"/>
      <c r="V719" s="108"/>
      <c r="W719" s="107"/>
      <c r="X719" s="107"/>
      <c r="AA719" s="107"/>
      <c r="AB719" s="110"/>
      <c r="AC719" s="110"/>
      <c r="AE719" s="105"/>
      <c r="AF719" s="105"/>
      <c r="AR719" s="112"/>
    </row>
    <row r="720" spans="2:44" x14ac:dyDescent="0.25">
      <c r="B720" s="1" t="str">
        <f>IF(I720="","",
(IF(N720=FİLTRE!$H$6,2,0)+IF(FİLTRE!$H$6="TOPLAM",2,0))
)</f>
        <v/>
      </c>
      <c r="C720">
        <f>IF(FİLTRE!$M$5="",9,(IF(U720&gt;=FİLTRE!$M$5,1,0)))</f>
        <v>1</v>
      </c>
      <c r="D720" s="1">
        <f>IF(FİLTRE!$M$6="",9,(IF('SKT LİSTESİ'!P720&lt;=FİLTRE!$M$6,1,0)))</f>
        <v>1</v>
      </c>
      <c r="E720" s="25" t="str">
        <f>IF(I720="","",(COUNTIFS($L$4:L720,L720)))</f>
        <v/>
      </c>
      <c r="F720" s="13">
        <f>IF(OR(B720&lt;&gt;2,C720&lt;&gt;1,D720&lt;&gt;1,H720&lt;&gt;1),0,
COUNTIFS($B$4:B720,2,$C$4:C720,1,$D$4:D720,1,$H$4:H720,1))</f>
        <v>0</v>
      </c>
      <c r="G720" s="26" t="str">
        <f>IF(I720="","",(COUNTIF($E$4:E720,E720)))</f>
        <v/>
      </c>
      <c r="H720" s="1">
        <f>IF(AND(J720="SAYIM",FİLTRE!$H$5="RAFTA",U720&lt;&gt;0),1,0)+
IF(AND(J720="İADE DEPO",FİLTRE!$H$5="İADE DEPO"),1,0)+
IF(FİLTRE!$H$5="TÜMÜ",1,0)+
IF(AND(J720="FİRMA İADE",FİLTRE!$H$5="FİRMA İADE"),1,0)+
IF(AND(J720="İMHA",FİLTRE!$H$5="İMHA"),1,0)</f>
        <v>1</v>
      </c>
      <c r="I720" s="99"/>
      <c r="J720" s="100"/>
      <c r="K720" s="100"/>
      <c r="L720" s="101"/>
      <c r="M720" s="102"/>
      <c r="N720" s="101"/>
      <c r="O720" s="99"/>
      <c r="P720" s="103"/>
      <c r="Q720" s="104"/>
      <c r="R720" s="50"/>
      <c r="S720" s="105"/>
      <c r="T720" s="106"/>
      <c r="U720" s="107"/>
      <c r="V720" s="108"/>
      <c r="W720" s="107"/>
      <c r="X720" s="107"/>
      <c r="AA720" s="107"/>
      <c r="AB720" s="110"/>
      <c r="AC720" s="110"/>
      <c r="AE720" s="105"/>
      <c r="AF720" s="105"/>
      <c r="AR720" s="112"/>
    </row>
    <row r="721" spans="2:44" x14ac:dyDescent="0.25">
      <c r="B721" s="1" t="str">
        <f>IF(I721="","",
(IF(N721=FİLTRE!$H$6,2,0)+IF(FİLTRE!$H$6="TOPLAM",2,0))
)</f>
        <v/>
      </c>
      <c r="C721">
        <f>IF(FİLTRE!$M$5="",9,(IF(U721&gt;=FİLTRE!$M$5,1,0)))</f>
        <v>1</v>
      </c>
      <c r="D721" s="1">
        <f>IF(FİLTRE!$M$6="",9,(IF('SKT LİSTESİ'!P721&lt;=FİLTRE!$M$6,1,0)))</f>
        <v>1</v>
      </c>
      <c r="E721" s="25" t="str">
        <f>IF(I721="","",(COUNTIFS($L$4:L721,L721)))</f>
        <v/>
      </c>
      <c r="F721" s="13">
        <f>IF(OR(B721&lt;&gt;2,C721&lt;&gt;1,D721&lt;&gt;1,H721&lt;&gt;1),0,
COUNTIFS($B$4:B721,2,$C$4:C721,1,$D$4:D721,1,$H$4:H721,1))</f>
        <v>0</v>
      </c>
      <c r="G721" s="26" t="str">
        <f>IF(I721="","",(COUNTIF($E$4:E721,E721)))</f>
        <v/>
      </c>
      <c r="H721" s="1">
        <f>IF(AND(J721="SAYIM",FİLTRE!$H$5="RAFTA",U721&lt;&gt;0),1,0)+
IF(AND(J721="İADE DEPO",FİLTRE!$H$5="İADE DEPO"),1,0)+
IF(FİLTRE!$H$5="TÜMÜ",1,0)+
IF(AND(J721="FİRMA İADE",FİLTRE!$H$5="FİRMA İADE"),1,0)+
IF(AND(J721="İMHA",FİLTRE!$H$5="İMHA"),1,0)</f>
        <v>1</v>
      </c>
      <c r="I721" s="99"/>
      <c r="J721" s="100"/>
      <c r="K721" s="100"/>
      <c r="L721" s="101"/>
      <c r="M721" s="102"/>
      <c r="N721" s="101"/>
      <c r="O721" s="99"/>
      <c r="P721" s="103"/>
      <c r="Q721" s="104"/>
      <c r="R721" s="50"/>
      <c r="S721" s="105"/>
      <c r="T721" s="106"/>
      <c r="U721" s="107"/>
      <c r="V721" s="108"/>
      <c r="W721" s="107"/>
      <c r="X721" s="107"/>
      <c r="AA721" s="107"/>
      <c r="AB721" s="110"/>
      <c r="AC721" s="110"/>
      <c r="AE721" s="105"/>
      <c r="AF721" s="105"/>
      <c r="AR721" s="112"/>
    </row>
    <row r="722" spans="2:44" x14ac:dyDescent="0.25">
      <c r="B722" s="1" t="str">
        <f>IF(I722="","",
(IF(N722=FİLTRE!$H$6,2,0)+IF(FİLTRE!$H$6="TOPLAM",2,0))
)</f>
        <v/>
      </c>
      <c r="C722">
        <f>IF(FİLTRE!$M$5="",9,(IF(U722&gt;=FİLTRE!$M$5,1,0)))</f>
        <v>1</v>
      </c>
      <c r="D722" s="1">
        <f>IF(FİLTRE!$M$6="",9,(IF('SKT LİSTESİ'!P722&lt;=FİLTRE!$M$6,1,0)))</f>
        <v>1</v>
      </c>
      <c r="E722" s="25" t="str">
        <f>IF(I722="","",(COUNTIFS($L$4:L722,L722)))</f>
        <v/>
      </c>
      <c r="F722" s="13">
        <f>IF(OR(B722&lt;&gt;2,C722&lt;&gt;1,D722&lt;&gt;1,H722&lt;&gt;1),0,
COUNTIFS($B$4:B722,2,$C$4:C722,1,$D$4:D722,1,$H$4:H722,1))</f>
        <v>0</v>
      </c>
      <c r="G722" s="26" t="str">
        <f>IF(I722="","",(COUNTIF($E$4:E722,E722)))</f>
        <v/>
      </c>
      <c r="H722" s="1">
        <f>IF(AND(J722="SAYIM",FİLTRE!$H$5="RAFTA",U722&lt;&gt;0),1,0)+
IF(AND(J722="İADE DEPO",FİLTRE!$H$5="İADE DEPO"),1,0)+
IF(FİLTRE!$H$5="TÜMÜ",1,0)+
IF(AND(J722="FİRMA İADE",FİLTRE!$H$5="FİRMA İADE"),1,0)+
IF(AND(J722="İMHA",FİLTRE!$H$5="İMHA"),1,0)</f>
        <v>1</v>
      </c>
      <c r="I722" s="99"/>
      <c r="J722" s="100"/>
      <c r="K722" s="100"/>
      <c r="L722" s="101"/>
      <c r="M722" s="102"/>
      <c r="N722" s="101"/>
      <c r="O722" s="99"/>
      <c r="P722" s="103"/>
      <c r="Q722" s="104"/>
      <c r="R722" s="50"/>
      <c r="S722" s="105"/>
      <c r="T722" s="106"/>
      <c r="U722" s="107"/>
      <c r="V722" s="108"/>
      <c r="W722" s="107"/>
      <c r="X722" s="107"/>
      <c r="AA722" s="107"/>
      <c r="AB722" s="110"/>
      <c r="AC722" s="110"/>
      <c r="AE722" s="105"/>
      <c r="AF722" s="105"/>
      <c r="AR722" s="112"/>
    </row>
    <row r="723" spans="2:44" x14ac:dyDescent="0.25">
      <c r="B723" s="1" t="str">
        <f>IF(I723="","",
(IF(N723=FİLTRE!$H$6,2,0)+IF(FİLTRE!$H$6="TOPLAM",2,0))
)</f>
        <v/>
      </c>
      <c r="C723">
        <f>IF(FİLTRE!$M$5="",9,(IF(U723&gt;=FİLTRE!$M$5,1,0)))</f>
        <v>1</v>
      </c>
      <c r="D723" s="1">
        <f>IF(FİLTRE!$M$6="",9,(IF('SKT LİSTESİ'!P723&lt;=FİLTRE!$M$6,1,0)))</f>
        <v>1</v>
      </c>
      <c r="E723" s="25" t="str">
        <f>IF(I723="","",(COUNTIFS($L$4:L723,L723)))</f>
        <v/>
      </c>
      <c r="F723" s="13">
        <f>IF(OR(B723&lt;&gt;2,C723&lt;&gt;1,D723&lt;&gt;1,H723&lt;&gt;1),0,
COUNTIFS($B$4:B723,2,$C$4:C723,1,$D$4:D723,1,$H$4:H723,1))</f>
        <v>0</v>
      </c>
      <c r="G723" s="26" t="str">
        <f>IF(I723="","",(COUNTIF($E$4:E723,E723)))</f>
        <v/>
      </c>
      <c r="H723" s="1">
        <f>IF(AND(J723="SAYIM",FİLTRE!$H$5="RAFTA",U723&lt;&gt;0),1,0)+
IF(AND(J723="İADE DEPO",FİLTRE!$H$5="İADE DEPO"),1,0)+
IF(FİLTRE!$H$5="TÜMÜ",1,0)+
IF(AND(J723="FİRMA İADE",FİLTRE!$H$5="FİRMA İADE"),1,0)+
IF(AND(J723="İMHA",FİLTRE!$H$5="İMHA"),1,0)</f>
        <v>1</v>
      </c>
      <c r="I723" s="99"/>
      <c r="J723" s="100"/>
      <c r="K723" s="100"/>
      <c r="L723" s="101"/>
      <c r="M723" s="102"/>
      <c r="N723" s="101"/>
      <c r="O723" s="99"/>
      <c r="P723" s="103"/>
      <c r="Q723" s="104"/>
      <c r="R723" s="50"/>
      <c r="S723" s="105"/>
      <c r="T723" s="106"/>
      <c r="U723" s="107"/>
      <c r="V723" s="108"/>
      <c r="W723" s="107"/>
      <c r="X723" s="107"/>
      <c r="AA723" s="107"/>
      <c r="AB723" s="110"/>
      <c r="AC723" s="110"/>
      <c r="AE723" s="105"/>
      <c r="AF723" s="105"/>
      <c r="AR723" s="112"/>
    </row>
    <row r="724" spans="2:44" x14ac:dyDescent="0.25">
      <c r="B724" s="1" t="str">
        <f>IF(I724="","",
(IF(N724=FİLTRE!$H$6,2,0)+IF(FİLTRE!$H$6="TOPLAM",2,0))
)</f>
        <v/>
      </c>
      <c r="C724">
        <f>IF(FİLTRE!$M$5="",9,(IF(U724&gt;=FİLTRE!$M$5,1,0)))</f>
        <v>1</v>
      </c>
      <c r="D724" s="1">
        <f>IF(FİLTRE!$M$6="",9,(IF('SKT LİSTESİ'!P724&lt;=FİLTRE!$M$6,1,0)))</f>
        <v>1</v>
      </c>
      <c r="E724" s="25" t="str">
        <f>IF(I724="","",(COUNTIFS($L$4:L724,L724)))</f>
        <v/>
      </c>
      <c r="F724" s="13">
        <f>IF(OR(B724&lt;&gt;2,C724&lt;&gt;1,D724&lt;&gt;1,H724&lt;&gt;1),0,
COUNTIFS($B$4:B724,2,$C$4:C724,1,$D$4:D724,1,$H$4:H724,1))</f>
        <v>0</v>
      </c>
      <c r="G724" s="26" t="str">
        <f>IF(I724="","",(COUNTIF($E$4:E724,E724)))</f>
        <v/>
      </c>
      <c r="H724" s="1">
        <f>IF(AND(J724="SAYIM",FİLTRE!$H$5="RAFTA",U724&lt;&gt;0),1,0)+
IF(AND(J724="İADE DEPO",FİLTRE!$H$5="İADE DEPO"),1,0)+
IF(FİLTRE!$H$5="TÜMÜ",1,0)+
IF(AND(J724="FİRMA İADE",FİLTRE!$H$5="FİRMA İADE"),1,0)+
IF(AND(J724="İMHA",FİLTRE!$H$5="İMHA"),1,0)</f>
        <v>1</v>
      </c>
      <c r="I724" s="99"/>
      <c r="J724" s="100"/>
      <c r="K724" s="100"/>
      <c r="L724" s="101"/>
      <c r="M724" s="102"/>
      <c r="N724" s="101"/>
      <c r="O724" s="99"/>
      <c r="P724" s="103"/>
      <c r="Q724" s="104"/>
      <c r="R724" s="50"/>
      <c r="S724" s="105"/>
      <c r="T724" s="106"/>
      <c r="U724" s="107"/>
      <c r="V724" s="108"/>
      <c r="W724" s="107"/>
      <c r="X724" s="107"/>
      <c r="AA724" s="107"/>
      <c r="AB724" s="110"/>
      <c r="AC724" s="110"/>
      <c r="AE724" s="105"/>
      <c r="AF724" s="105"/>
      <c r="AR724" s="112"/>
    </row>
    <row r="725" spans="2:44" x14ac:dyDescent="0.25">
      <c r="B725" s="1" t="str">
        <f>IF(I725="","",
(IF(N725=FİLTRE!$H$6,2,0)+IF(FİLTRE!$H$6="TOPLAM",2,0))
)</f>
        <v/>
      </c>
      <c r="C725">
        <f>IF(FİLTRE!$M$5="",9,(IF(U725&gt;=FİLTRE!$M$5,1,0)))</f>
        <v>1</v>
      </c>
      <c r="D725" s="1">
        <f>IF(FİLTRE!$M$6="",9,(IF('SKT LİSTESİ'!P725&lt;=FİLTRE!$M$6,1,0)))</f>
        <v>1</v>
      </c>
      <c r="E725" s="25" t="str">
        <f>IF(I725="","",(COUNTIFS($L$4:L725,L725)))</f>
        <v/>
      </c>
      <c r="F725" s="13">
        <f>IF(OR(B725&lt;&gt;2,C725&lt;&gt;1,D725&lt;&gt;1,H725&lt;&gt;1),0,
COUNTIFS($B$4:B725,2,$C$4:C725,1,$D$4:D725,1,$H$4:H725,1))</f>
        <v>0</v>
      </c>
      <c r="G725" s="26" t="str">
        <f>IF(I725="","",(COUNTIF($E$4:E725,E725)))</f>
        <v/>
      </c>
      <c r="H725" s="1">
        <f>IF(AND(J725="SAYIM",FİLTRE!$H$5="RAFTA",U725&lt;&gt;0),1,0)+
IF(AND(J725="İADE DEPO",FİLTRE!$H$5="İADE DEPO"),1,0)+
IF(FİLTRE!$H$5="TÜMÜ",1,0)+
IF(AND(J725="FİRMA İADE",FİLTRE!$H$5="FİRMA İADE"),1,0)+
IF(AND(J725="İMHA",FİLTRE!$H$5="İMHA"),1,0)</f>
        <v>1</v>
      </c>
      <c r="I725" s="99"/>
      <c r="J725" s="100"/>
      <c r="K725" s="100"/>
      <c r="L725" s="101"/>
      <c r="M725" s="102"/>
      <c r="N725" s="101"/>
      <c r="O725" s="99"/>
      <c r="P725" s="103"/>
      <c r="Q725" s="104"/>
      <c r="R725" s="50"/>
      <c r="S725" s="105"/>
      <c r="T725" s="106"/>
      <c r="U725" s="107"/>
      <c r="V725" s="108"/>
      <c r="W725" s="107"/>
      <c r="X725" s="107"/>
      <c r="AA725" s="107"/>
      <c r="AB725" s="110"/>
      <c r="AC725" s="110"/>
      <c r="AE725" s="105"/>
      <c r="AF725" s="105"/>
      <c r="AR725" s="112"/>
    </row>
    <row r="726" spans="2:44" x14ac:dyDescent="0.25">
      <c r="B726" s="1" t="str">
        <f>IF(I726="","",
(IF(N726=FİLTRE!$H$6,2,0)+IF(FİLTRE!$H$6="TOPLAM",2,0))
)</f>
        <v/>
      </c>
      <c r="C726">
        <f>IF(FİLTRE!$M$5="",9,(IF(U726&gt;=FİLTRE!$M$5,1,0)))</f>
        <v>1</v>
      </c>
      <c r="D726" s="1">
        <f>IF(FİLTRE!$M$6="",9,(IF('SKT LİSTESİ'!P726&lt;=FİLTRE!$M$6,1,0)))</f>
        <v>1</v>
      </c>
      <c r="E726" s="25" t="str">
        <f>IF(I726="","",(COUNTIFS($L$4:L726,L726)))</f>
        <v/>
      </c>
      <c r="F726" s="13">
        <f>IF(OR(B726&lt;&gt;2,C726&lt;&gt;1,D726&lt;&gt;1,H726&lt;&gt;1),0,
COUNTIFS($B$4:B726,2,$C$4:C726,1,$D$4:D726,1,$H$4:H726,1))</f>
        <v>0</v>
      </c>
      <c r="G726" s="26" t="str">
        <f>IF(I726="","",(COUNTIF($E$4:E726,E726)))</f>
        <v/>
      </c>
      <c r="H726" s="1">
        <f>IF(AND(J726="SAYIM",FİLTRE!$H$5="RAFTA",U726&lt;&gt;0),1,0)+
IF(AND(J726="İADE DEPO",FİLTRE!$H$5="İADE DEPO"),1,0)+
IF(FİLTRE!$H$5="TÜMÜ",1,0)+
IF(AND(J726="FİRMA İADE",FİLTRE!$H$5="FİRMA İADE"),1,0)+
IF(AND(J726="İMHA",FİLTRE!$H$5="İMHA"),1,0)</f>
        <v>1</v>
      </c>
      <c r="I726" s="99"/>
      <c r="J726" s="100"/>
      <c r="K726" s="100"/>
      <c r="L726" s="101"/>
      <c r="M726" s="102"/>
      <c r="N726" s="101"/>
      <c r="O726" s="99"/>
      <c r="P726" s="103"/>
      <c r="Q726" s="104"/>
      <c r="R726" s="50"/>
      <c r="S726" s="105"/>
      <c r="T726" s="106"/>
      <c r="U726" s="107"/>
      <c r="V726" s="108"/>
      <c r="W726" s="107"/>
      <c r="X726" s="107"/>
      <c r="AA726" s="107"/>
      <c r="AB726" s="110"/>
      <c r="AC726" s="110"/>
      <c r="AE726" s="105"/>
      <c r="AF726" s="105"/>
      <c r="AR726" s="112"/>
    </row>
    <row r="727" spans="2:44" x14ac:dyDescent="0.25">
      <c r="B727" s="1" t="str">
        <f>IF(I727="","",
(IF(N727=FİLTRE!$H$6,2,0)+IF(FİLTRE!$H$6="TOPLAM",2,0))
)</f>
        <v/>
      </c>
      <c r="C727">
        <f>IF(FİLTRE!$M$5="",9,(IF(U727&gt;=FİLTRE!$M$5,1,0)))</f>
        <v>1</v>
      </c>
      <c r="D727" s="1">
        <f>IF(FİLTRE!$M$6="",9,(IF('SKT LİSTESİ'!P727&lt;=FİLTRE!$M$6,1,0)))</f>
        <v>1</v>
      </c>
      <c r="E727" s="25" t="str">
        <f>IF(I727="","",(COUNTIFS($L$4:L727,L727)))</f>
        <v/>
      </c>
      <c r="F727" s="13">
        <f>IF(OR(B727&lt;&gt;2,C727&lt;&gt;1,D727&lt;&gt;1,H727&lt;&gt;1),0,
COUNTIFS($B$4:B727,2,$C$4:C727,1,$D$4:D727,1,$H$4:H727,1))</f>
        <v>0</v>
      </c>
      <c r="G727" s="26" t="str">
        <f>IF(I727="","",(COUNTIF($E$4:E727,E727)))</f>
        <v/>
      </c>
      <c r="H727" s="1">
        <f>IF(AND(J727="SAYIM",FİLTRE!$H$5="RAFTA",U727&lt;&gt;0),1,0)+
IF(AND(J727="İADE DEPO",FİLTRE!$H$5="İADE DEPO"),1,0)+
IF(FİLTRE!$H$5="TÜMÜ",1,0)+
IF(AND(J727="FİRMA İADE",FİLTRE!$H$5="FİRMA İADE"),1,0)+
IF(AND(J727="İMHA",FİLTRE!$H$5="İMHA"),1,0)</f>
        <v>1</v>
      </c>
      <c r="I727" s="99"/>
      <c r="J727" s="100"/>
      <c r="K727" s="100"/>
      <c r="L727" s="101"/>
      <c r="M727" s="102"/>
      <c r="N727" s="101"/>
      <c r="O727" s="99"/>
      <c r="P727" s="103"/>
      <c r="Q727" s="104"/>
      <c r="R727" s="50"/>
      <c r="S727" s="105"/>
      <c r="T727" s="106"/>
      <c r="U727" s="107"/>
      <c r="V727" s="108"/>
      <c r="W727" s="107"/>
      <c r="X727" s="107"/>
      <c r="AA727" s="107"/>
      <c r="AB727" s="110"/>
      <c r="AC727" s="110"/>
      <c r="AE727" s="105"/>
      <c r="AF727" s="105"/>
      <c r="AR727" s="112"/>
    </row>
    <row r="728" spans="2:44" x14ac:dyDescent="0.25">
      <c r="B728" s="1" t="str">
        <f>IF(I728="","",
(IF(N728=FİLTRE!$H$6,2,0)+IF(FİLTRE!$H$6="TOPLAM",2,0))
)</f>
        <v/>
      </c>
      <c r="C728">
        <f>IF(FİLTRE!$M$5="",9,(IF(U728&gt;=FİLTRE!$M$5,1,0)))</f>
        <v>1</v>
      </c>
      <c r="D728" s="1">
        <f>IF(FİLTRE!$M$6="",9,(IF('SKT LİSTESİ'!P728&lt;=FİLTRE!$M$6,1,0)))</f>
        <v>1</v>
      </c>
      <c r="E728" s="25" t="str">
        <f>IF(I728="","",(COUNTIFS($L$4:L728,L728)))</f>
        <v/>
      </c>
      <c r="F728" s="13">
        <f>IF(OR(B728&lt;&gt;2,C728&lt;&gt;1,D728&lt;&gt;1,H728&lt;&gt;1),0,
COUNTIFS($B$4:B728,2,$C$4:C728,1,$D$4:D728,1,$H$4:H728,1))</f>
        <v>0</v>
      </c>
      <c r="G728" s="26" t="str">
        <f>IF(I728="","",(COUNTIF($E$4:E728,E728)))</f>
        <v/>
      </c>
      <c r="H728" s="1">
        <f>IF(AND(J728="SAYIM",FİLTRE!$H$5="RAFTA",U728&lt;&gt;0),1,0)+
IF(AND(J728="İADE DEPO",FİLTRE!$H$5="İADE DEPO"),1,0)+
IF(FİLTRE!$H$5="TÜMÜ",1,0)+
IF(AND(J728="FİRMA İADE",FİLTRE!$H$5="FİRMA İADE"),1,0)+
IF(AND(J728="İMHA",FİLTRE!$H$5="İMHA"),1,0)</f>
        <v>1</v>
      </c>
      <c r="I728" s="99"/>
      <c r="J728" s="100"/>
      <c r="K728" s="100"/>
      <c r="L728" s="101"/>
      <c r="M728" s="102"/>
      <c r="N728" s="101"/>
      <c r="O728" s="99"/>
      <c r="P728" s="103"/>
      <c r="Q728" s="104"/>
      <c r="R728" s="50"/>
      <c r="S728" s="105"/>
      <c r="T728" s="106"/>
      <c r="U728" s="107"/>
      <c r="V728" s="108"/>
      <c r="W728" s="107"/>
      <c r="X728" s="107"/>
      <c r="AA728" s="107"/>
      <c r="AB728" s="110"/>
      <c r="AC728" s="110"/>
      <c r="AE728" s="105"/>
      <c r="AF728" s="105"/>
      <c r="AR728" s="112"/>
    </row>
    <row r="729" spans="2:44" x14ac:dyDescent="0.25">
      <c r="B729" s="1" t="str">
        <f>IF(I729="","",
(IF(N729=FİLTRE!$H$6,2,0)+IF(FİLTRE!$H$6="TOPLAM",2,0))
)</f>
        <v/>
      </c>
      <c r="C729">
        <f>IF(FİLTRE!$M$5="",9,(IF(U729&gt;=FİLTRE!$M$5,1,0)))</f>
        <v>1</v>
      </c>
      <c r="D729" s="1">
        <f>IF(FİLTRE!$M$6="",9,(IF('SKT LİSTESİ'!P729&lt;=FİLTRE!$M$6,1,0)))</f>
        <v>1</v>
      </c>
      <c r="E729" s="25" t="str">
        <f>IF(I729="","",(COUNTIFS($L$4:L729,L729)))</f>
        <v/>
      </c>
      <c r="F729" s="13">
        <f>IF(OR(B729&lt;&gt;2,C729&lt;&gt;1,D729&lt;&gt;1,H729&lt;&gt;1),0,
COUNTIFS($B$4:B729,2,$C$4:C729,1,$D$4:D729,1,$H$4:H729,1))</f>
        <v>0</v>
      </c>
      <c r="G729" s="26" t="str">
        <f>IF(I729="","",(COUNTIF($E$4:E729,E729)))</f>
        <v/>
      </c>
      <c r="H729" s="1">
        <f>IF(AND(J729="SAYIM",FİLTRE!$H$5="RAFTA",U729&lt;&gt;0),1,0)+
IF(AND(J729="İADE DEPO",FİLTRE!$H$5="İADE DEPO"),1,0)+
IF(FİLTRE!$H$5="TÜMÜ",1,0)+
IF(AND(J729="FİRMA İADE",FİLTRE!$H$5="FİRMA İADE"),1,0)+
IF(AND(J729="İMHA",FİLTRE!$H$5="İMHA"),1,0)</f>
        <v>1</v>
      </c>
      <c r="I729" s="99"/>
      <c r="J729" s="100"/>
      <c r="K729" s="100"/>
      <c r="L729" s="101"/>
      <c r="M729" s="102"/>
      <c r="N729" s="101"/>
      <c r="O729" s="99"/>
      <c r="P729" s="103"/>
      <c r="Q729" s="104"/>
      <c r="R729" s="50"/>
      <c r="S729" s="105"/>
      <c r="T729" s="106"/>
      <c r="U729" s="107"/>
      <c r="V729" s="108"/>
      <c r="W729" s="107"/>
      <c r="X729" s="107"/>
      <c r="AA729" s="107"/>
      <c r="AB729" s="110"/>
      <c r="AC729" s="110"/>
      <c r="AE729" s="105"/>
      <c r="AF729" s="105"/>
      <c r="AR729" s="112"/>
    </row>
    <row r="730" spans="2:44" x14ac:dyDescent="0.25">
      <c r="B730" s="1" t="str">
        <f>IF(I730="","",
(IF(N730=FİLTRE!$H$6,2,0)+IF(FİLTRE!$H$6="TOPLAM",2,0))
)</f>
        <v/>
      </c>
      <c r="C730">
        <f>IF(FİLTRE!$M$5="",9,(IF(U730&gt;=FİLTRE!$M$5,1,0)))</f>
        <v>1</v>
      </c>
      <c r="D730" s="1">
        <f>IF(FİLTRE!$M$6="",9,(IF('SKT LİSTESİ'!P730&lt;=FİLTRE!$M$6,1,0)))</f>
        <v>1</v>
      </c>
      <c r="E730" s="25" t="str">
        <f>IF(I730="","",(COUNTIFS($L$4:L730,L730)))</f>
        <v/>
      </c>
      <c r="F730" s="13">
        <f>IF(OR(B730&lt;&gt;2,C730&lt;&gt;1,D730&lt;&gt;1,H730&lt;&gt;1),0,
COUNTIFS($B$4:B730,2,$C$4:C730,1,$D$4:D730,1,$H$4:H730,1))</f>
        <v>0</v>
      </c>
      <c r="G730" s="26" t="str">
        <f>IF(I730="","",(COUNTIF($E$4:E730,E730)))</f>
        <v/>
      </c>
      <c r="H730" s="1">
        <f>IF(AND(J730="SAYIM",FİLTRE!$H$5="RAFTA",U730&lt;&gt;0),1,0)+
IF(AND(J730="İADE DEPO",FİLTRE!$H$5="İADE DEPO"),1,0)+
IF(FİLTRE!$H$5="TÜMÜ",1,0)+
IF(AND(J730="FİRMA İADE",FİLTRE!$H$5="FİRMA İADE"),1,0)+
IF(AND(J730="İMHA",FİLTRE!$H$5="İMHA"),1,0)</f>
        <v>1</v>
      </c>
      <c r="I730" s="99"/>
      <c r="J730" s="100"/>
      <c r="K730" s="100"/>
      <c r="L730" s="101"/>
      <c r="M730" s="102"/>
      <c r="N730" s="101"/>
      <c r="O730" s="99"/>
      <c r="P730" s="103"/>
      <c r="Q730" s="104"/>
      <c r="R730" s="50"/>
      <c r="S730" s="105"/>
      <c r="T730" s="106"/>
      <c r="U730" s="107"/>
      <c r="V730" s="108"/>
      <c r="W730" s="107"/>
      <c r="X730" s="107"/>
      <c r="AA730" s="107"/>
      <c r="AB730" s="110"/>
      <c r="AC730" s="110"/>
      <c r="AE730" s="105"/>
      <c r="AF730" s="105"/>
      <c r="AR730" s="112"/>
    </row>
    <row r="731" spans="2:44" x14ac:dyDescent="0.25">
      <c r="B731" s="1" t="str">
        <f>IF(I731="","",
(IF(N731=FİLTRE!$H$6,2,0)+IF(FİLTRE!$H$6="TOPLAM",2,0))
)</f>
        <v/>
      </c>
      <c r="C731">
        <f>IF(FİLTRE!$M$5="",9,(IF(U731&gt;=FİLTRE!$M$5,1,0)))</f>
        <v>1</v>
      </c>
      <c r="D731" s="1">
        <f>IF(FİLTRE!$M$6="",9,(IF('SKT LİSTESİ'!P731&lt;=FİLTRE!$M$6,1,0)))</f>
        <v>1</v>
      </c>
      <c r="E731" s="25" t="str">
        <f>IF(I731="","",(COUNTIFS($L$4:L731,L731)))</f>
        <v/>
      </c>
      <c r="F731" s="13">
        <f>IF(OR(B731&lt;&gt;2,C731&lt;&gt;1,D731&lt;&gt;1,H731&lt;&gt;1),0,
COUNTIFS($B$4:B731,2,$C$4:C731,1,$D$4:D731,1,$H$4:H731,1))</f>
        <v>0</v>
      </c>
      <c r="G731" s="26" t="str">
        <f>IF(I731="","",(COUNTIF($E$4:E731,E731)))</f>
        <v/>
      </c>
      <c r="H731" s="1">
        <f>IF(AND(J731="SAYIM",FİLTRE!$H$5="RAFTA",U731&lt;&gt;0),1,0)+
IF(AND(J731="İADE DEPO",FİLTRE!$H$5="İADE DEPO"),1,0)+
IF(FİLTRE!$H$5="TÜMÜ",1,0)+
IF(AND(J731="FİRMA İADE",FİLTRE!$H$5="FİRMA İADE"),1,0)+
IF(AND(J731="İMHA",FİLTRE!$H$5="İMHA"),1,0)</f>
        <v>1</v>
      </c>
      <c r="I731" s="99"/>
      <c r="J731" s="100"/>
      <c r="K731" s="100"/>
      <c r="L731" s="101"/>
      <c r="M731" s="102"/>
      <c r="N731" s="101"/>
      <c r="O731" s="99"/>
      <c r="P731" s="103"/>
      <c r="Q731" s="104"/>
      <c r="R731" s="50"/>
      <c r="S731" s="105"/>
      <c r="T731" s="106"/>
      <c r="U731" s="107"/>
      <c r="V731" s="108"/>
      <c r="W731" s="107"/>
      <c r="X731" s="107"/>
      <c r="AA731" s="107"/>
      <c r="AB731" s="110"/>
      <c r="AC731" s="110"/>
      <c r="AE731" s="105"/>
      <c r="AF731" s="105"/>
      <c r="AR731" s="112"/>
    </row>
    <row r="732" spans="2:44" x14ac:dyDescent="0.25">
      <c r="B732" s="1" t="str">
        <f>IF(I732="","",
(IF(N732=FİLTRE!$H$6,2,0)+IF(FİLTRE!$H$6="TOPLAM",2,0))
)</f>
        <v/>
      </c>
      <c r="C732">
        <f>IF(FİLTRE!$M$5="",9,(IF(U732&gt;=FİLTRE!$M$5,1,0)))</f>
        <v>1</v>
      </c>
      <c r="D732" s="1">
        <f>IF(FİLTRE!$M$6="",9,(IF('SKT LİSTESİ'!P732&lt;=FİLTRE!$M$6,1,0)))</f>
        <v>1</v>
      </c>
      <c r="E732" s="25" t="str">
        <f>IF(I732="","",(COUNTIFS($L$4:L732,L732)))</f>
        <v/>
      </c>
      <c r="F732" s="13">
        <f>IF(OR(B732&lt;&gt;2,C732&lt;&gt;1,D732&lt;&gt;1,H732&lt;&gt;1),0,
COUNTIFS($B$4:B732,2,$C$4:C732,1,$D$4:D732,1,$H$4:H732,1))</f>
        <v>0</v>
      </c>
      <c r="G732" s="26" t="str">
        <f>IF(I732="","",(COUNTIF($E$4:E732,E732)))</f>
        <v/>
      </c>
      <c r="H732" s="1">
        <f>IF(AND(J732="SAYIM",FİLTRE!$H$5="RAFTA",U732&lt;&gt;0),1,0)+
IF(AND(J732="İADE DEPO",FİLTRE!$H$5="İADE DEPO"),1,0)+
IF(FİLTRE!$H$5="TÜMÜ",1,0)+
IF(AND(J732="FİRMA İADE",FİLTRE!$H$5="FİRMA İADE"),1,0)+
IF(AND(J732="İMHA",FİLTRE!$H$5="İMHA"),1,0)</f>
        <v>1</v>
      </c>
      <c r="I732" s="99"/>
      <c r="J732" s="100"/>
      <c r="K732" s="100"/>
      <c r="L732" s="101"/>
      <c r="M732" s="102"/>
      <c r="N732" s="101"/>
      <c r="O732" s="99"/>
      <c r="P732" s="103"/>
      <c r="Q732" s="104"/>
      <c r="R732" s="50"/>
      <c r="S732" s="105"/>
      <c r="T732" s="106"/>
      <c r="U732" s="107"/>
      <c r="V732" s="108"/>
      <c r="W732" s="107"/>
      <c r="X732" s="107"/>
      <c r="AA732" s="107"/>
      <c r="AB732" s="110"/>
      <c r="AC732" s="110"/>
      <c r="AE732" s="105"/>
      <c r="AF732" s="105"/>
      <c r="AR732" s="112"/>
    </row>
    <row r="733" spans="2:44" x14ac:dyDescent="0.25">
      <c r="B733" s="1" t="str">
        <f>IF(I733="","",
(IF(N733=FİLTRE!$H$6,2,0)+IF(FİLTRE!$H$6="TOPLAM",2,0))
)</f>
        <v/>
      </c>
      <c r="C733">
        <f>IF(FİLTRE!$M$5="",9,(IF(U733&gt;=FİLTRE!$M$5,1,0)))</f>
        <v>1</v>
      </c>
      <c r="D733" s="1">
        <f>IF(FİLTRE!$M$6="",9,(IF('SKT LİSTESİ'!P733&lt;=FİLTRE!$M$6,1,0)))</f>
        <v>1</v>
      </c>
      <c r="E733" s="25" t="str">
        <f>IF(I733="","",(COUNTIFS($L$4:L733,L733)))</f>
        <v/>
      </c>
      <c r="F733" s="13">
        <f>IF(OR(B733&lt;&gt;2,C733&lt;&gt;1,D733&lt;&gt;1,H733&lt;&gt;1),0,
COUNTIFS($B$4:B733,2,$C$4:C733,1,$D$4:D733,1,$H$4:H733,1))</f>
        <v>0</v>
      </c>
      <c r="G733" s="26" t="str">
        <f>IF(I733="","",(COUNTIF($E$4:E733,E733)))</f>
        <v/>
      </c>
      <c r="H733" s="1">
        <f>IF(AND(J733="SAYIM",FİLTRE!$H$5="RAFTA",U733&lt;&gt;0),1,0)+
IF(AND(J733="İADE DEPO",FİLTRE!$H$5="İADE DEPO"),1,0)+
IF(FİLTRE!$H$5="TÜMÜ",1,0)+
IF(AND(J733="FİRMA İADE",FİLTRE!$H$5="FİRMA İADE"),1,0)+
IF(AND(J733="İMHA",FİLTRE!$H$5="İMHA"),1,0)</f>
        <v>1</v>
      </c>
      <c r="I733" s="99"/>
      <c r="J733" s="100"/>
      <c r="K733" s="100"/>
      <c r="L733" s="101"/>
      <c r="M733" s="102"/>
      <c r="N733" s="101"/>
      <c r="O733" s="99"/>
      <c r="P733" s="103"/>
      <c r="Q733" s="104"/>
      <c r="R733" s="50"/>
      <c r="S733" s="105"/>
      <c r="T733" s="106"/>
      <c r="U733" s="107"/>
      <c r="V733" s="108"/>
      <c r="W733" s="107"/>
      <c r="X733" s="107"/>
      <c r="AA733" s="107"/>
      <c r="AB733" s="110"/>
      <c r="AC733" s="110"/>
      <c r="AE733" s="105"/>
      <c r="AF733" s="105"/>
      <c r="AR733" s="112"/>
    </row>
    <row r="734" spans="2:44" x14ac:dyDescent="0.25">
      <c r="B734" s="1" t="str">
        <f>IF(I734="","",
(IF(N734=FİLTRE!$H$6,2,0)+IF(FİLTRE!$H$6="TOPLAM",2,0))
)</f>
        <v/>
      </c>
      <c r="C734">
        <f>IF(FİLTRE!$M$5="",9,(IF(U734&gt;=FİLTRE!$M$5,1,0)))</f>
        <v>1</v>
      </c>
      <c r="D734" s="1">
        <f>IF(FİLTRE!$M$6="",9,(IF('SKT LİSTESİ'!P734&lt;=FİLTRE!$M$6,1,0)))</f>
        <v>1</v>
      </c>
      <c r="E734" s="25" t="str">
        <f>IF(I734="","",(COUNTIFS($L$4:L734,L734)))</f>
        <v/>
      </c>
      <c r="F734" s="13">
        <f>IF(OR(B734&lt;&gt;2,C734&lt;&gt;1,D734&lt;&gt;1,H734&lt;&gt;1),0,
COUNTIFS($B$4:B734,2,$C$4:C734,1,$D$4:D734,1,$H$4:H734,1))</f>
        <v>0</v>
      </c>
      <c r="G734" s="26" t="str">
        <f>IF(I734="","",(COUNTIF($E$4:E734,E734)))</f>
        <v/>
      </c>
      <c r="H734" s="1">
        <f>IF(AND(J734="SAYIM",FİLTRE!$H$5="RAFTA",U734&lt;&gt;0),1,0)+
IF(AND(J734="İADE DEPO",FİLTRE!$H$5="İADE DEPO"),1,0)+
IF(FİLTRE!$H$5="TÜMÜ",1,0)+
IF(AND(J734="FİRMA İADE",FİLTRE!$H$5="FİRMA İADE"),1,0)+
IF(AND(J734="İMHA",FİLTRE!$H$5="İMHA"),1,0)</f>
        <v>1</v>
      </c>
      <c r="I734" s="99"/>
      <c r="J734" s="100"/>
      <c r="K734" s="100"/>
      <c r="L734" s="101"/>
      <c r="M734" s="102"/>
      <c r="N734" s="101"/>
      <c r="O734" s="99"/>
      <c r="P734" s="103"/>
      <c r="Q734" s="104"/>
      <c r="R734" s="50"/>
      <c r="S734" s="105"/>
      <c r="T734" s="106"/>
      <c r="U734" s="107"/>
      <c r="V734" s="108"/>
      <c r="W734" s="107"/>
      <c r="X734" s="107"/>
      <c r="AA734" s="107"/>
      <c r="AB734" s="110"/>
      <c r="AC734" s="110"/>
      <c r="AE734" s="105"/>
      <c r="AF734" s="105"/>
      <c r="AR734" s="112"/>
    </row>
    <row r="735" spans="2:44" x14ac:dyDescent="0.25">
      <c r="B735" s="1" t="str">
        <f>IF(I735="","",
(IF(N735=FİLTRE!$H$6,2,0)+IF(FİLTRE!$H$6="TOPLAM",2,0))
)</f>
        <v/>
      </c>
      <c r="C735">
        <f>IF(FİLTRE!$M$5="",9,(IF(U735&gt;=FİLTRE!$M$5,1,0)))</f>
        <v>1</v>
      </c>
      <c r="D735" s="1">
        <f>IF(FİLTRE!$M$6="",9,(IF('SKT LİSTESİ'!P735&lt;=FİLTRE!$M$6,1,0)))</f>
        <v>1</v>
      </c>
      <c r="E735" s="25" t="str">
        <f>IF(I735="","",(COUNTIFS($L$4:L735,L735)))</f>
        <v/>
      </c>
      <c r="F735" s="13">
        <f>IF(OR(B735&lt;&gt;2,C735&lt;&gt;1,D735&lt;&gt;1,H735&lt;&gt;1),0,
COUNTIFS($B$4:B735,2,$C$4:C735,1,$D$4:D735,1,$H$4:H735,1))</f>
        <v>0</v>
      </c>
      <c r="G735" s="26" t="str">
        <f>IF(I735="","",(COUNTIF($E$4:E735,E735)))</f>
        <v/>
      </c>
      <c r="H735" s="1">
        <f>IF(AND(J735="SAYIM",FİLTRE!$H$5="RAFTA",U735&lt;&gt;0),1,0)+
IF(AND(J735="İADE DEPO",FİLTRE!$H$5="İADE DEPO"),1,0)+
IF(FİLTRE!$H$5="TÜMÜ",1,0)+
IF(AND(J735="FİRMA İADE",FİLTRE!$H$5="FİRMA İADE"),1,0)+
IF(AND(J735="İMHA",FİLTRE!$H$5="İMHA"),1,0)</f>
        <v>1</v>
      </c>
      <c r="I735" s="99"/>
      <c r="J735" s="100"/>
      <c r="K735" s="100"/>
      <c r="L735" s="101"/>
      <c r="M735" s="102"/>
      <c r="N735" s="101"/>
      <c r="O735" s="99"/>
      <c r="P735" s="103"/>
      <c r="Q735" s="104"/>
      <c r="R735" s="50"/>
      <c r="S735" s="105"/>
      <c r="T735" s="106"/>
      <c r="U735" s="107"/>
      <c r="V735" s="108"/>
      <c r="W735" s="107"/>
      <c r="X735" s="107"/>
      <c r="AA735" s="107"/>
      <c r="AB735" s="110"/>
      <c r="AC735" s="110"/>
      <c r="AE735" s="105"/>
      <c r="AF735" s="105"/>
      <c r="AR735" s="112"/>
    </row>
    <row r="736" spans="2:44" x14ac:dyDescent="0.25">
      <c r="B736" s="1" t="str">
        <f>IF(I736="","",
(IF(N736=FİLTRE!$H$6,2,0)+IF(FİLTRE!$H$6="TOPLAM",2,0))
)</f>
        <v/>
      </c>
      <c r="C736">
        <f>IF(FİLTRE!$M$5="",9,(IF(U736&gt;=FİLTRE!$M$5,1,0)))</f>
        <v>1</v>
      </c>
      <c r="D736" s="1">
        <f>IF(FİLTRE!$M$6="",9,(IF('SKT LİSTESİ'!P736&lt;=FİLTRE!$M$6,1,0)))</f>
        <v>1</v>
      </c>
      <c r="E736" s="25" t="str">
        <f>IF(I736="","",(COUNTIFS($L$4:L736,L736)))</f>
        <v/>
      </c>
      <c r="F736" s="13">
        <f>IF(OR(B736&lt;&gt;2,C736&lt;&gt;1,D736&lt;&gt;1,H736&lt;&gt;1),0,
COUNTIFS($B$4:B736,2,$C$4:C736,1,$D$4:D736,1,$H$4:H736,1))</f>
        <v>0</v>
      </c>
      <c r="G736" s="26" t="str">
        <f>IF(I736="","",(COUNTIF($E$4:E736,E736)))</f>
        <v/>
      </c>
      <c r="H736" s="1">
        <f>IF(AND(J736="SAYIM",FİLTRE!$H$5="RAFTA",U736&lt;&gt;0),1,0)+
IF(AND(J736="İADE DEPO",FİLTRE!$H$5="İADE DEPO"),1,0)+
IF(FİLTRE!$H$5="TÜMÜ",1,0)+
IF(AND(J736="FİRMA İADE",FİLTRE!$H$5="FİRMA İADE"),1,0)+
IF(AND(J736="İMHA",FİLTRE!$H$5="İMHA"),1,0)</f>
        <v>1</v>
      </c>
      <c r="I736" s="99"/>
      <c r="J736" s="100"/>
      <c r="K736" s="100"/>
      <c r="L736" s="101"/>
      <c r="M736" s="102"/>
      <c r="N736" s="101"/>
      <c r="O736" s="99"/>
      <c r="P736" s="103"/>
      <c r="Q736" s="104"/>
      <c r="R736" s="50"/>
      <c r="S736" s="105"/>
      <c r="T736" s="106"/>
      <c r="U736" s="107"/>
      <c r="V736" s="108"/>
      <c r="W736" s="107"/>
      <c r="X736" s="107"/>
      <c r="AA736" s="107"/>
      <c r="AB736" s="110"/>
      <c r="AC736" s="110"/>
      <c r="AE736" s="105"/>
      <c r="AF736" s="105"/>
      <c r="AR736" s="112"/>
    </row>
    <row r="737" spans="2:44" x14ac:dyDescent="0.25">
      <c r="B737" s="1" t="str">
        <f>IF(I737="","",
(IF(N737=FİLTRE!$H$6,2,0)+IF(FİLTRE!$H$6="TOPLAM",2,0))
)</f>
        <v/>
      </c>
      <c r="C737">
        <f>IF(FİLTRE!$M$5="",9,(IF(U737&gt;=FİLTRE!$M$5,1,0)))</f>
        <v>1</v>
      </c>
      <c r="D737" s="1">
        <f>IF(FİLTRE!$M$6="",9,(IF('SKT LİSTESİ'!P737&lt;=FİLTRE!$M$6,1,0)))</f>
        <v>1</v>
      </c>
      <c r="E737" s="25" t="str">
        <f>IF(I737="","",(COUNTIFS($L$4:L737,L737)))</f>
        <v/>
      </c>
      <c r="F737" s="13">
        <f>IF(OR(B737&lt;&gt;2,C737&lt;&gt;1,D737&lt;&gt;1,H737&lt;&gt;1),0,
COUNTIFS($B$4:B737,2,$C$4:C737,1,$D$4:D737,1,$H$4:H737,1))</f>
        <v>0</v>
      </c>
      <c r="G737" s="26" t="str">
        <f>IF(I737="","",(COUNTIF($E$4:E737,E737)))</f>
        <v/>
      </c>
      <c r="H737" s="1">
        <f>IF(AND(J737="SAYIM",FİLTRE!$H$5="RAFTA",U737&lt;&gt;0),1,0)+
IF(AND(J737="İADE DEPO",FİLTRE!$H$5="İADE DEPO"),1,0)+
IF(FİLTRE!$H$5="TÜMÜ",1,0)+
IF(AND(J737="FİRMA İADE",FİLTRE!$H$5="FİRMA İADE"),1,0)+
IF(AND(J737="İMHA",FİLTRE!$H$5="İMHA"),1,0)</f>
        <v>1</v>
      </c>
      <c r="I737" s="99"/>
      <c r="J737" s="100"/>
      <c r="K737" s="100"/>
      <c r="L737" s="101"/>
      <c r="M737" s="102"/>
      <c r="N737" s="101"/>
      <c r="O737" s="99"/>
      <c r="P737" s="103"/>
      <c r="Q737" s="104"/>
      <c r="R737" s="50"/>
      <c r="S737" s="105"/>
      <c r="T737" s="106"/>
      <c r="U737" s="107"/>
      <c r="V737" s="108"/>
      <c r="W737" s="107"/>
      <c r="X737" s="107"/>
      <c r="AA737" s="107"/>
      <c r="AB737" s="110"/>
      <c r="AC737" s="110"/>
      <c r="AE737" s="105"/>
      <c r="AF737" s="105"/>
      <c r="AR737" s="112"/>
    </row>
    <row r="738" spans="2:44" x14ac:dyDescent="0.25">
      <c r="B738" s="1" t="str">
        <f>IF(I738="","",
(IF(N738=FİLTRE!$H$6,2,0)+IF(FİLTRE!$H$6="TOPLAM",2,0))
)</f>
        <v/>
      </c>
      <c r="C738">
        <f>IF(FİLTRE!$M$5="",9,(IF(U738&gt;=FİLTRE!$M$5,1,0)))</f>
        <v>1</v>
      </c>
      <c r="D738" s="1">
        <f>IF(FİLTRE!$M$6="",9,(IF('SKT LİSTESİ'!P738&lt;=FİLTRE!$M$6,1,0)))</f>
        <v>1</v>
      </c>
      <c r="E738" s="25" t="str">
        <f>IF(I738="","",(COUNTIFS($L$4:L738,L738)))</f>
        <v/>
      </c>
      <c r="F738" s="13">
        <f>IF(OR(B738&lt;&gt;2,C738&lt;&gt;1,D738&lt;&gt;1,H738&lt;&gt;1),0,
COUNTIFS($B$4:B738,2,$C$4:C738,1,$D$4:D738,1,$H$4:H738,1))</f>
        <v>0</v>
      </c>
      <c r="G738" s="26" t="str">
        <f>IF(I738="","",(COUNTIF($E$4:E738,E738)))</f>
        <v/>
      </c>
      <c r="H738" s="1">
        <f>IF(AND(J738="SAYIM",FİLTRE!$H$5="RAFTA",U738&lt;&gt;0),1,0)+
IF(AND(J738="İADE DEPO",FİLTRE!$H$5="İADE DEPO"),1,0)+
IF(FİLTRE!$H$5="TÜMÜ",1,0)+
IF(AND(J738="FİRMA İADE",FİLTRE!$H$5="FİRMA İADE"),1,0)+
IF(AND(J738="İMHA",FİLTRE!$H$5="İMHA"),1,0)</f>
        <v>1</v>
      </c>
      <c r="I738" s="99"/>
      <c r="J738" s="100"/>
      <c r="K738" s="100"/>
      <c r="L738" s="101"/>
      <c r="M738" s="102"/>
      <c r="N738" s="101"/>
      <c r="O738" s="99"/>
      <c r="P738" s="103"/>
      <c r="Q738" s="104"/>
      <c r="R738" s="50"/>
      <c r="S738" s="105"/>
      <c r="T738" s="106"/>
      <c r="U738" s="107"/>
      <c r="V738" s="108"/>
      <c r="W738" s="107"/>
      <c r="X738" s="107"/>
      <c r="AA738" s="107"/>
      <c r="AB738" s="110"/>
      <c r="AC738" s="110"/>
      <c r="AE738" s="105"/>
      <c r="AF738" s="105"/>
      <c r="AR738" s="112"/>
    </row>
    <row r="739" spans="2:44" x14ac:dyDescent="0.25">
      <c r="B739" s="1" t="str">
        <f>IF(I739="","",
(IF(N739=FİLTRE!$H$6,2,0)+IF(FİLTRE!$H$6="TOPLAM",2,0))
)</f>
        <v/>
      </c>
      <c r="C739">
        <f>IF(FİLTRE!$M$5="",9,(IF(U739&gt;=FİLTRE!$M$5,1,0)))</f>
        <v>1</v>
      </c>
      <c r="D739" s="1">
        <f>IF(FİLTRE!$M$6="",9,(IF('SKT LİSTESİ'!P739&lt;=FİLTRE!$M$6,1,0)))</f>
        <v>1</v>
      </c>
      <c r="E739" s="25" t="str">
        <f>IF(I739="","",(COUNTIFS($L$4:L739,L739)))</f>
        <v/>
      </c>
      <c r="F739" s="13">
        <f>IF(OR(B739&lt;&gt;2,C739&lt;&gt;1,D739&lt;&gt;1,H739&lt;&gt;1),0,
COUNTIFS($B$4:B739,2,$C$4:C739,1,$D$4:D739,1,$H$4:H739,1))</f>
        <v>0</v>
      </c>
      <c r="G739" s="26" t="str">
        <f>IF(I739="","",(COUNTIF($E$4:E739,E739)))</f>
        <v/>
      </c>
      <c r="H739" s="1">
        <f>IF(AND(J739="SAYIM",FİLTRE!$H$5="RAFTA",U739&lt;&gt;0),1,0)+
IF(AND(J739="İADE DEPO",FİLTRE!$H$5="İADE DEPO"),1,0)+
IF(FİLTRE!$H$5="TÜMÜ",1,0)+
IF(AND(J739="FİRMA İADE",FİLTRE!$H$5="FİRMA İADE"),1,0)+
IF(AND(J739="İMHA",FİLTRE!$H$5="İMHA"),1,0)</f>
        <v>1</v>
      </c>
      <c r="I739" s="99"/>
      <c r="J739" s="100"/>
      <c r="K739" s="100"/>
      <c r="L739" s="101"/>
      <c r="M739" s="102"/>
      <c r="N739" s="101"/>
      <c r="O739" s="99"/>
      <c r="P739" s="103"/>
      <c r="Q739" s="104"/>
      <c r="R739" s="50"/>
      <c r="S739" s="105"/>
      <c r="T739" s="106"/>
      <c r="U739" s="107"/>
      <c r="V739" s="108"/>
      <c r="W739" s="107"/>
      <c r="X739" s="107"/>
      <c r="AA739" s="107"/>
      <c r="AB739" s="110"/>
      <c r="AC739" s="110"/>
      <c r="AE739" s="105"/>
      <c r="AF739" s="105"/>
      <c r="AR739" s="112"/>
    </row>
    <row r="740" spans="2:44" x14ac:dyDescent="0.25">
      <c r="B740" s="1" t="str">
        <f>IF(I740="","",
(IF(N740=FİLTRE!$H$6,2,0)+IF(FİLTRE!$H$6="TOPLAM",2,0))
)</f>
        <v/>
      </c>
      <c r="C740">
        <f>IF(FİLTRE!$M$5="",9,(IF(U740&gt;=FİLTRE!$M$5,1,0)))</f>
        <v>1</v>
      </c>
      <c r="D740" s="1">
        <f>IF(FİLTRE!$M$6="",9,(IF('SKT LİSTESİ'!P740&lt;=FİLTRE!$M$6,1,0)))</f>
        <v>1</v>
      </c>
      <c r="E740" s="25" t="str">
        <f>IF(I740="","",(COUNTIFS($L$4:L740,L740)))</f>
        <v/>
      </c>
      <c r="F740" s="13">
        <f>IF(OR(B740&lt;&gt;2,C740&lt;&gt;1,D740&lt;&gt;1,H740&lt;&gt;1),0,
COUNTIFS($B$4:B740,2,$C$4:C740,1,$D$4:D740,1,$H$4:H740,1))</f>
        <v>0</v>
      </c>
      <c r="G740" s="26" t="str">
        <f>IF(I740="","",(COUNTIF($E$4:E740,E740)))</f>
        <v/>
      </c>
      <c r="H740" s="1">
        <f>IF(AND(J740="SAYIM",FİLTRE!$H$5="RAFTA",U740&lt;&gt;0),1,0)+
IF(AND(J740="İADE DEPO",FİLTRE!$H$5="İADE DEPO"),1,0)+
IF(FİLTRE!$H$5="TÜMÜ",1,0)+
IF(AND(J740="FİRMA İADE",FİLTRE!$H$5="FİRMA İADE"),1,0)+
IF(AND(J740="İMHA",FİLTRE!$H$5="İMHA"),1,0)</f>
        <v>1</v>
      </c>
      <c r="I740" s="99"/>
      <c r="J740" s="100"/>
      <c r="K740" s="100"/>
      <c r="L740" s="101"/>
      <c r="M740" s="102"/>
      <c r="N740" s="101"/>
      <c r="O740" s="99"/>
      <c r="P740" s="103"/>
      <c r="Q740" s="104"/>
      <c r="R740" s="50"/>
      <c r="S740" s="105"/>
      <c r="T740" s="106"/>
      <c r="U740" s="107"/>
      <c r="V740" s="108"/>
      <c r="W740" s="107"/>
      <c r="X740" s="107"/>
      <c r="AA740" s="107"/>
      <c r="AB740" s="110"/>
      <c r="AC740" s="110"/>
      <c r="AE740" s="105"/>
      <c r="AF740" s="105"/>
      <c r="AR740" s="112"/>
    </row>
    <row r="741" spans="2:44" x14ac:dyDescent="0.25">
      <c r="B741" s="1" t="str">
        <f>IF(I741="","",
(IF(N741=FİLTRE!$H$6,2,0)+IF(FİLTRE!$H$6="TOPLAM",2,0))
)</f>
        <v/>
      </c>
      <c r="C741">
        <f>IF(FİLTRE!$M$5="",9,(IF(U741&gt;=FİLTRE!$M$5,1,0)))</f>
        <v>1</v>
      </c>
      <c r="D741" s="1">
        <f>IF(FİLTRE!$M$6="",9,(IF('SKT LİSTESİ'!P741&lt;=FİLTRE!$M$6,1,0)))</f>
        <v>1</v>
      </c>
      <c r="E741" s="25" t="str">
        <f>IF(I741="","",(COUNTIFS($L$4:L741,L741)))</f>
        <v/>
      </c>
      <c r="F741" s="13">
        <f>IF(OR(B741&lt;&gt;2,C741&lt;&gt;1,D741&lt;&gt;1,H741&lt;&gt;1),0,
COUNTIFS($B$4:B741,2,$C$4:C741,1,$D$4:D741,1,$H$4:H741,1))</f>
        <v>0</v>
      </c>
      <c r="G741" s="26" t="str">
        <f>IF(I741="","",(COUNTIF($E$4:E741,E741)))</f>
        <v/>
      </c>
      <c r="H741" s="1">
        <f>IF(AND(J741="SAYIM",FİLTRE!$H$5="RAFTA",U741&lt;&gt;0),1,0)+
IF(AND(J741="İADE DEPO",FİLTRE!$H$5="İADE DEPO"),1,0)+
IF(FİLTRE!$H$5="TÜMÜ",1,0)+
IF(AND(J741="FİRMA İADE",FİLTRE!$H$5="FİRMA İADE"),1,0)+
IF(AND(J741="İMHA",FİLTRE!$H$5="İMHA"),1,0)</f>
        <v>1</v>
      </c>
      <c r="I741" s="99"/>
      <c r="J741" s="100"/>
      <c r="K741" s="100"/>
      <c r="L741" s="101"/>
      <c r="M741" s="102"/>
      <c r="N741" s="101"/>
      <c r="O741" s="99"/>
      <c r="P741" s="103"/>
      <c r="Q741" s="104"/>
      <c r="R741" s="50"/>
      <c r="S741" s="105"/>
      <c r="T741" s="106"/>
      <c r="U741" s="107"/>
      <c r="V741" s="108"/>
      <c r="W741" s="107"/>
      <c r="X741" s="107"/>
      <c r="AA741" s="107"/>
      <c r="AB741" s="110"/>
      <c r="AC741" s="110"/>
      <c r="AE741" s="105"/>
      <c r="AF741" s="105"/>
      <c r="AR741" s="112"/>
    </row>
    <row r="742" spans="2:44" x14ac:dyDescent="0.25">
      <c r="B742" s="1" t="str">
        <f>IF(I742="","",
(IF(N742=FİLTRE!$H$6,2,0)+IF(FİLTRE!$H$6="TOPLAM",2,0))
)</f>
        <v/>
      </c>
      <c r="C742">
        <f>IF(FİLTRE!$M$5="",9,(IF(U742&gt;=FİLTRE!$M$5,1,0)))</f>
        <v>1</v>
      </c>
      <c r="D742" s="1">
        <f>IF(FİLTRE!$M$6="",9,(IF('SKT LİSTESİ'!P742&lt;=FİLTRE!$M$6,1,0)))</f>
        <v>1</v>
      </c>
      <c r="E742" s="25" t="str">
        <f>IF(I742="","",(COUNTIFS($L$4:L742,L742)))</f>
        <v/>
      </c>
      <c r="F742" s="13">
        <f>IF(OR(B742&lt;&gt;2,C742&lt;&gt;1,D742&lt;&gt;1,H742&lt;&gt;1),0,
COUNTIFS($B$4:B742,2,$C$4:C742,1,$D$4:D742,1,$H$4:H742,1))</f>
        <v>0</v>
      </c>
      <c r="G742" s="26" t="str">
        <f>IF(I742="","",(COUNTIF($E$4:E742,E742)))</f>
        <v/>
      </c>
      <c r="H742" s="1">
        <f>IF(AND(J742="SAYIM",FİLTRE!$H$5="RAFTA",U742&lt;&gt;0),1,0)+
IF(AND(J742="İADE DEPO",FİLTRE!$H$5="İADE DEPO"),1,0)+
IF(FİLTRE!$H$5="TÜMÜ",1,0)+
IF(AND(J742="FİRMA İADE",FİLTRE!$H$5="FİRMA İADE"),1,0)+
IF(AND(J742="İMHA",FİLTRE!$H$5="İMHA"),1,0)</f>
        <v>1</v>
      </c>
      <c r="I742" s="99"/>
      <c r="J742" s="100"/>
      <c r="K742" s="100"/>
      <c r="L742" s="101"/>
      <c r="M742" s="102"/>
      <c r="N742" s="101"/>
      <c r="O742" s="99"/>
      <c r="P742" s="103"/>
      <c r="Q742" s="104"/>
      <c r="R742" s="50"/>
      <c r="S742" s="105"/>
      <c r="T742" s="106"/>
      <c r="U742" s="107"/>
      <c r="V742" s="108"/>
      <c r="W742" s="107"/>
      <c r="X742" s="107"/>
      <c r="AA742" s="107"/>
      <c r="AB742" s="110"/>
      <c r="AC742" s="110"/>
      <c r="AE742" s="105"/>
      <c r="AF742" s="105"/>
      <c r="AR742" s="112"/>
    </row>
    <row r="743" spans="2:44" x14ac:dyDescent="0.25">
      <c r="B743" s="1" t="str">
        <f>IF(I743="","",
(IF(N743=FİLTRE!$H$6,2,0)+IF(FİLTRE!$H$6="TOPLAM",2,0))
)</f>
        <v/>
      </c>
      <c r="C743">
        <f>IF(FİLTRE!$M$5="",9,(IF(U743&gt;=FİLTRE!$M$5,1,0)))</f>
        <v>1</v>
      </c>
      <c r="D743" s="1">
        <f>IF(FİLTRE!$M$6="",9,(IF('SKT LİSTESİ'!P743&lt;=FİLTRE!$M$6,1,0)))</f>
        <v>1</v>
      </c>
      <c r="E743" s="25" t="str">
        <f>IF(I743="","",(COUNTIFS($L$4:L743,L743)))</f>
        <v/>
      </c>
      <c r="F743" s="13">
        <f>IF(OR(B743&lt;&gt;2,C743&lt;&gt;1,D743&lt;&gt;1,H743&lt;&gt;1),0,
COUNTIFS($B$4:B743,2,$C$4:C743,1,$D$4:D743,1,$H$4:H743,1))</f>
        <v>0</v>
      </c>
      <c r="G743" s="26" t="str">
        <f>IF(I743="","",(COUNTIF($E$4:E743,E743)))</f>
        <v/>
      </c>
      <c r="H743" s="1">
        <f>IF(AND(J743="SAYIM",FİLTRE!$H$5="RAFTA",U743&lt;&gt;0),1,0)+
IF(AND(J743="İADE DEPO",FİLTRE!$H$5="İADE DEPO"),1,0)+
IF(FİLTRE!$H$5="TÜMÜ",1,0)+
IF(AND(J743="FİRMA İADE",FİLTRE!$H$5="FİRMA İADE"),1,0)+
IF(AND(J743="İMHA",FİLTRE!$H$5="İMHA"),1,0)</f>
        <v>1</v>
      </c>
      <c r="I743" s="99"/>
      <c r="J743" s="100"/>
      <c r="K743" s="100"/>
      <c r="L743" s="101"/>
      <c r="M743" s="102"/>
      <c r="N743" s="101"/>
      <c r="O743" s="99"/>
      <c r="P743" s="103"/>
      <c r="Q743" s="104"/>
      <c r="R743" s="50"/>
      <c r="S743" s="105"/>
      <c r="T743" s="106"/>
      <c r="U743" s="107"/>
      <c r="V743" s="108"/>
      <c r="W743" s="107"/>
      <c r="X743" s="107"/>
      <c r="AA743" s="107"/>
      <c r="AB743" s="110"/>
      <c r="AC743" s="110"/>
      <c r="AE743" s="105"/>
      <c r="AF743" s="105"/>
      <c r="AR743" s="112"/>
    </row>
    <row r="744" spans="2:44" x14ac:dyDescent="0.25">
      <c r="B744" s="1" t="str">
        <f>IF(I744="","",
(IF(N744=FİLTRE!$H$6,2,0)+IF(FİLTRE!$H$6="TOPLAM",2,0))
)</f>
        <v/>
      </c>
      <c r="C744">
        <f>IF(FİLTRE!$M$5="",9,(IF(U744&gt;=FİLTRE!$M$5,1,0)))</f>
        <v>1</v>
      </c>
      <c r="D744" s="1">
        <f>IF(FİLTRE!$M$6="",9,(IF('SKT LİSTESİ'!P744&lt;=FİLTRE!$M$6,1,0)))</f>
        <v>1</v>
      </c>
      <c r="E744" s="25" t="str">
        <f>IF(I744="","",(COUNTIFS($L$4:L744,L744)))</f>
        <v/>
      </c>
      <c r="F744" s="13">
        <f>IF(OR(B744&lt;&gt;2,C744&lt;&gt;1,D744&lt;&gt;1,H744&lt;&gt;1),0,
COUNTIFS($B$4:B744,2,$C$4:C744,1,$D$4:D744,1,$H$4:H744,1))</f>
        <v>0</v>
      </c>
      <c r="G744" s="26" t="str">
        <f>IF(I744="","",(COUNTIF($E$4:E744,E744)))</f>
        <v/>
      </c>
      <c r="H744" s="1">
        <f>IF(AND(J744="SAYIM",FİLTRE!$H$5="RAFTA",U744&lt;&gt;0),1,0)+
IF(AND(J744="İADE DEPO",FİLTRE!$H$5="İADE DEPO"),1,0)+
IF(FİLTRE!$H$5="TÜMÜ",1,0)+
IF(AND(J744="FİRMA İADE",FİLTRE!$H$5="FİRMA İADE"),1,0)+
IF(AND(J744="İMHA",FİLTRE!$H$5="İMHA"),1,0)</f>
        <v>1</v>
      </c>
      <c r="I744" s="99"/>
      <c r="J744" s="100"/>
      <c r="K744" s="100"/>
      <c r="L744" s="101"/>
      <c r="M744" s="102"/>
      <c r="N744" s="101"/>
      <c r="O744" s="99"/>
      <c r="P744" s="103"/>
      <c r="Q744" s="104"/>
      <c r="R744" s="50"/>
      <c r="S744" s="105"/>
      <c r="T744" s="106"/>
      <c r="U744" s="107"/>
      <c r="V744" s="108"/>
      <c r="W744" s="107"/>
      <c r="X744" s="107"/>
      <c r="AA744" s="107"/>
      <c r="AB744" s="110"/>
      <c r="AC744" s="110"/>
      <c r="AE744" s="105"/>
      <c r="AF744" s="105"/>
      <c r="AR744" s="112"/>
    </row>
    <row r="745" spans="2:44" x14ac:dyDescent="0.25">
      <c r="B745" s="1" t="str">
        <f>IF(I745="","",
(IF(N745=FİLTRE!$H$6,2,0)+IF(FİLTRE!$H$6="TOPLAM",2,0))
)</f>
        <v/>
      </c>
      <c r="C745">
        <f>IF(FİLTRE!$M$5="",9,(IF(U745&gt;=FİLTRE!$M$5,1,0)))</f>
        <v>1</v>
      </c>
      <c r="D745" s="1">
        <f>IF(FİLTRE!$M$6="",9,(IF('SKT LİSTESİ'!P745&lt;=FİLTRE!$M$6,1,0)))</f>
        <v>1</v>
      </c>
      <c r="E745" s="25" t="str">
        <f>IF(I745="","",(COUNTIFS($L$4:L745,L745)))</f>
        <v/>
      </c>
      <c r="F745" s="13">
        <f>IF(OR(B745&lt;&gt;2,C745&lt;&gt;1,D745&lt;&gt;1,H745&lt;&gt;1),0,
COUNTIFS($B$4:B745,2,$C$4:C745,1,$D$4:D745,1,$H$4:H745,1))</f>
        <v>0</v>
      </c>
      <c r="G745" s="26" t="str">
        <f>IF(I745="","",(COUNTIF($E$4:E745,E745)))</f>
        <v/>
      </c>
      <c r="H745" s="1">
        <f>IF(AND(J745="SAYIM",FİLTRE!$H$5="RAFTA",U745&lt;&gt;0),1,0)+
IF(AND(J745="İADE DEPO",FİLTRE!$H$5="İADE DEPO"),1,0)+
IF(FİLTRE!$H$5="TÜMÜ",1,0)+
IF(AND(J745="FİRMA İADE",FİLTRE!$H$5="FİRMA İADE"),1,0)+
IF(AND(J745="İMHA",FİLTRE!$H$5="İMHA"),1,0)</f>
        <v>1</v>
      </c>
      <c r="I745" s="99"/>
      <c r="J745" s="100"/>
      <c r="K745" s="100"/>
      <c r="L745" s="101"/>
      <c r="M745" s="102"/>
      <c r="N745" s="101"/>
      <c r="O745" s="99"/>
      <c r="P745" s="103"/>
      <c r="Q745" s="104"/>
      <c r="R745" s="50"/>
      <c r="S745" s="105"/>
      <c r="T745" s="106"/>
      <c r="U745" s="107"/>
      <c r="V745" s="108"/>
      <c r="W745" s="107"/>
      <c r="X745" s="107"/>
      <c r="AA745" s="107"/>
      <c r="AB745" s="110"/>
      <c r="AC745" s="110"/>
      <c r="AE745" s="105"/>
      <c r="AF745" s="105"/>
      <c r="AR745" s="112"/>
    </row>
    <row r="746" spans="2:44" x14ac:dyDescent="0.25">
      <c r="B746" s="1" t="str">
        <f>IF(I746="","",
(IF(N746=FİLTRE!$H$6,2,0)+IF(FİLTRE!$H$6="TOPLAM",2,0))
)</f>
        <v/>
      </c>
      <c r="C746">
        <f>IF(FİLTRE!$M$5="",9,(IF(U746&gt;=FİLTRE!$M$5,1,0)))</f>
        <v>1</v>
      </c>
      <c r="D746" s="1">
        <f>IF(FİLTRE!$M$6="",9,(IF('SKT LİSTESİ'!P746&lt;=FİLTRE!$M$6,1,0)))</f>
        <v>1</v>
      </c>
      <c r="E746" s="25" t="str">
        <f>IF(I746="","",(COUNTIFS($L$4:L746,L746)))</f>
        <v/>
      </c>
      <c r="F746" s="13">
        <f>IF(OR(B746&lt;&gt;2,C746&lt;&gt;1,D746&lt;&gt;1,H746&lt;&gt;1),0,
COUNTIFS($B$4:B746,2,$C$4:C746,1,$D$4:D746,1,$H$4:H746,1))</f>
        <v>0</v>
      </c>
      <c r="G746" s="26" t="str">
        <f>IF(I746="","",(COUNTIF($E$4:E746,E746)))</f>
        <v/>
      </c>
      <c r="H746" s="1">
        <f>IF(AND(J746="SAYIM",FİLTRE!$H$5="RAFTA",U746&lt;&gt;0),1,0)+
IF(AND(J746="İADE DEPO",FİLTRE!$H$5="İADE DEPO"),1,0)+
IF(FİLTRE!$H$5="TÜMÜ",1,0)+
IF(AND(J746="FİRMA İADE",FİLTRE!$H$5="FİRMA İADE"),1,0)+
IF(AND(J746="İMHA",FİLTRE!$H$5="İMHA"),1,0)</f>
        <v>1</v>
      </c>
      <c r="I746" s="99"/>
      <c r="J746" s="100"/>
      <c r="K746" s="100"/>
      <c r="L746" s="101"/>
      <c r="M746" s="102"/>
      <c r="N746" s="101"/>
      <c r="O746" s="99"/>
      <c r="P746" s="103"/>
      <c r="Q746" s="104"/>
      <c r="R746" s="50"/>
      <c r="S746" s="105"/>
      <c r="T746" s="106"/>
      <c r="U746" s="107"/>
      <c r="V746" s="108"/>
      <c r="W746" s="107"/>
      <c r="X746" s="107"/>
      <c r="AA746" s="107"/>
      <c r="AB746" s="110"/>
      <c r="AC746" s="110"/>
      <c r="AE746" s="105"/>
      <c r="AF746" s="105"/>
      <c r="AR746" s="112"/>
    </row>
    <row r="747" spans="2:44" x14ac:dyDescent="0.25">
      <c r="B747" s="1" t="str">
        <f>IF(I747="","",
(IF(N747=FİLTRE!$H$6,2,0)+IF(FİLTRE!$H$6="TOPLAM",2,0))
)</f>
        <v/>
      </c>
      <c r="C747">
        <f>IF(FİLTRE!$M$5="",9,(IF(U747&gt;=FİLTRE!$M$5,1,0)))</f>
        <v>1</v>
      </c>
      <c r="D747" s="1">
        <f>IF(FİLTRE!$M$6="",9,(IF('SKT LİSTESİ'!P747&lt;=FİLTRE!$M$6,1,0)))</f>
        <v>1</v>
      </c>
      <c r="E747" s="25" t="str">
        <f>IF(I747="","",(COUNTIFS($L$4:L747,L747)))</f>
        <v/>
      </c>
      <c r="F747" s="13">
        <f>IF(OR(B747&lt;&gt;2,C747&lt;&gt;1,D747&lt;&gt;1,H747&lt;&gt;1),0,
COUNTIFS($B$4:B747,2,$C$4:C747,1,$D$4:D747,1,$H$4:H747,1))</f>
        <v>0</v>
      </c>
      <c r="G747" s="26" t="str">
        <f>IF(I747="","",(COUNTIF($E$4:E747,E747)))</f>
        <v/>
      </c>
      <c r="H747" s="1">
        <f>IF(AND(J747="SAYIM",FİLTRE!$H$5="RAFTA",U747&lt;&gt;0),1,0)+
IF(AND(J747="İADE DEPO",FİLTRE!$H$5="İADE DEPO"),1,0)+
IF(FİLTRE!$H$5="TÜMÜ",1,0)+
IF(AND(J747="FİRMA İADE",FİLTRE!$H$5="FİRMA İADE"),1,0)+
IF(AND(J747="İMHA",FİLTRE!$H$5="İMHA"),1,0)</f>
        <v>1</v>
      </c>
      <c r="I747" s="99"/>
      <c r="J747" s="100"/>
      <c r="K747" s="100"/>
      <c r="L747" s="101"/>
      <c r="M747" s="102"/>
      <c r="N747" s="101"/>
      <c r="O747" s="99"/>
      <c r="P747" s="103"/>
      <c r="Q747" s="104"/>
      <c r="R747" s="50"/>
      <c r="S747" s="105"/>
      <c r="T747" s="106"/>
      <c r="U747" s="107"/>
      <c r="V747" s="108"/>
      <c r="W747" s="107"/>
      <c r="X747" s="107"/>
      <c r="AA747" s="107"/>
      <c r="AB747" s="110"/>
      <c r="AC747" s="110"/>
      <c r="AE747" s="105"/>
      <c r="AF747" s="105"/>
      <c r="AR747" s="112"/>
    </row>
    <row r="748" spans="2:44" x14ac:dyDescent="0.25">
      <c r="B748" s="1" t="str">
        <f>IF(I748="","",
(IF(N748=FİLTRE!$H$6,2,0)+IF(FİLTRE!$H$6="TOPLAM",2,0))
)</f>
        <v/>
      </c>
      <c r="C748">
        <f>IF(FİLTRE!$M$5="",9,(IF(U748&gt;=FİLTRE!$M$5,1,0)))</f>
        <v>1</v>
      </c>
      <c r="D748" s="1">
        <f>IF(FİLTRE!$M$6="",9,(IF('SKT LİSTESİ'!P748&lt;=FİLTRE!$M$6,1,0)))</f>
        <v>1</v>
      </c>
      <c r="E748" s="25" t="str">
        <f>IF(I748="","",(COUNTIFS($L$4:L748,L748)))</f>
        <v/>
      </c>
      <c r="F748" s="13">
        <f>IF(OR(B748&lt;&gt;2,C748&lt;&gt;1,D748&lt;&gt;1,H748&lt;&gt;1),0,
COUNTIFS($B$4:B748,2,$C$4:C748,1,$D$4:D748,1,$H$4:H748,1))</f>
        <v>0</v>
      </c>
      <c r="G748" s="26" t="str">
        <f>IF(I748="","",(COUNTIF($E$4:E748,E748)))</f>
        <v/>
      </c>
      <c r="H748" s="1">
        <f>IF(AND(J748="SAYIM",FİLTRE!$H$5="RAFTA",U748&lt;&gt;0),1,0)+
IF(AND(J748="İADE DEPO",FİLTRE!$H$5="İADE DEPO"),1,0)+
IF(FİLTRE!$H$5="TÜMÜ",1,0)+
IF(AND(J748="FİRMA İADE",FİLTRE!$H$5="FİRMA İADE"),1,0)+
IF(AND(J748="İMHA",FİLTRE!$H$5="İMHA"),1,0)</f>
        <v>1</v>
      </c>
      <c r="I748" s="99"/>
      <c r="J748" s="100"/>
      <c r="K748" s="100"/>
      <c r="L748" s="101"/>
      <c r="M748" s="102"/>
      <c r="N748" s="101"/>
      <c r="O748" s="99"/>
      <c r="P748" s="103"/>
      <c r="Q748" s="104"/>
      <c r="R748" s="50"/>
      <c r="S748" s="105"/>
      <c r="T748" s="106"/>
      <c r="U748" s="107"/>
      <c r="V748" s="108"/>
      <c r="W748" s="107"/>
      <c r="X748" s="107"/>
      <c r="AA748" s="107"/>
      <c r="AB748" s="110"/>
      <c r="AC748" s="110"/>
      <c r="AE748" s="105"/>
      <c r="AF748" s="105"/>
      <c r="AR748" s="112"/>
    </row>
    <row r="749" spans="2:44" x14ac:dyDescent="0.25">
      <c r="B749" s="1" t="str">
        <f>IF(I749="","",
(IF(N749=FİLTRE!$H$6,2,0)+IF(FİLTRE!$H$6="TOPLAM",2,0))
)</f>
        <v/>
      </c>
      <c r="C749">
        <f>IF(FİLTRE!$M$5="",9,(IF(U749&gt;=FİLTRE!$M$5,1,0)))</f>
        <v>1</v>
      </c>
      <c r="D749" s="1">
        <f>IF(FİLTRE!$M$6="",9,(IF('SKT LİSTESİ'!P749&lt;=FİLTRE!$M$6,1,0)))</f>
        <v>1</v>
      </c>
      <c r="E749" s="25" t="str">
        <f>IF(I749="","",(COUNTIFS($L$4:L749,L749)))</f>
        <v/>
      </c>
      <c r="F749" s="13">
        <f>IF(OR(B749&lt;&gt;2,C749&lt;&gt;1,D749&lt;&gt;1,H749&lt;&gt;1),0,
COUNTIFS($B$4:B749,2,$C$4:C749,1,$D$4:D749,1,$H$4:H749,1))</f>
        <v>0</v>
      </c>
      <c r="G749" s="26" t="str">
        <f>IF(I749="","",(COUNTIF($E$4:E749,E749)))</f>
        <v/>
      </c>
      <c r="H749" s="1">
        <f>IF(AND(J749="SAYIM",FİLTRE!$H$5="RAFTA",U749&lt;&gt;0),1,0)+
IF(AND(J749="İADE DEPO",FİLTRE!$H$5="İADE DEPO"),1,0)+
IF(FİLTRE!$H$5="TÜMÜ",1,0)+
IF(AND(J749="FİRMA İADE",FİLTRE!$H$5="FİRMA İADE"),1,0)+
IF(AND(J749="İMHA",FİLTRE!$H$5="İMHA"),1,0)</f>
        <v>1</v>
      </c>
      <c r="I749" s="99"/>
      <c r="J749" s="100"/>
      <c r="K749" s="100"/>
      <c r="L749" s="101"/>
      <c r="M749" s="102"/>
      <c r="N749" s="101"/>
      <c r="O749" s="99"/>
      <c r="P749" s="103"/>
      <c r="Q749" s="104"/>
      <c r="R749" s="50"/>
      <c r="S749" s="105"/>
      <c r="T749" s="106"/>
      <c r="U749" s="107"/>
      <c r="V749" s="108"/>
      <c r="W749" s="107"/>
      <c r="X749" s="107"/>
      <c r="AA749" s="107"/>
      <c r="AB749" s="110"/>
      <c r="AC749" s="110"/>
      <c r="AE749" s="105"/>
      <c r="AF749" s="105"/>
      <c r="AR749" s="112"/>
    </row>
    <row r="750" spans="2:44" x14ac:dyDescent="0.25">
      <c r="B750" s="1" t="str">
        <f>IF(I750="","",
(IF(N750=FİLTRE!$H$6,2,0)+IF(FİLTRE!$H$6="TOPLAM",2,0))
)</f>
        <v/>
      </c>
      <c r="C750">
        <f>IF(FİLTRE!$M$5="",9,(IF(U750&gt;=FİLTRE!$M$5,1,0)))</f>
        <v>1</v>
      </c>
      <c r="D750" s="1">
        <f>IF(FİLTRE!$M$6="",9,(IF('SKT LİSTESİ'!P750&lt;=FİLTRE!$M$6,1,0)))</f>
        <v>1</v>
      </c>
      <c r="E750" s="25" t="str">
        <f>IF(I750="","",(COUNTIFS($L$4:L750,L750)))</f>
        <v/>
      </c>
      <c r="F750" s="13">
        <f>IF(OR(B750&lt;&gt;2,C750&lt;&gt;1,D750&lt;&gt;1,H750&lt;&gt;1),0,
COUNTIFS($B$4:B750,2,$C$4:C750,1,$D$4:D750,1,$H$4:H750,1))</f>
        <v>0</v>
      </c>
      <c r="G750" s="26" t="str">
        <f>IF(I750="","",(COUNTIF($E$4:E750,E750)))</f>
        <v/>
      </c>
      <c r="H750" s="1">
        <f>IF(AND(J750="SAYIM",FİLTRE!$H$5="RAFTA",U750&lt;&gt;0),1,0)+
IF(AND(J750="İADE DEPO",FİLTRE!$H$5="İADE DEPO"),1,0)+
IF(FİLTRE!$H$5="TÜMÜ",1,0)+
IF(AND(J750="FİRMA İADE",FİLTRE!$H$5="FİRMA İADE"),1,0)+
IF(AND(J750="İMHA",FİLTRE!$H$5="İMHA"),1,0)</f>
        <v>1</v>
      </c>
      <c r="I750" s="99"/>
      <c r="J750" s="100"/>
      <c r="K750" s="100"/>
      <c r="L750" s="101"/>
      <c r="M750" s="102"/>
      <c r="N750" s="101"/>
      <c r="O750" s="99"/>
      <c r="P750" s="103"/>
      <c r="Q750" s="104"/>
      <c r="R750" s="50"/>
      <c r="S750" s="105"/>
      <c r="T750" s="106"/>
      <c r="U750" s="107"/>
      <c r="V750" s="108"/>
      <c r="W750" s="107"/>
      <c r="X750" s="107"/>
      <c r="AA750" s="107"/>
      <c r="AB750" s="110"/>
      <c r="AC750" s="110"/>
      <c r="AE750" s="105"/>
      <c r="AF750" s="105"/>
      <c r="AR750" s="112"/>
    </row>
    <row r="751" spans="2:44" x14ac:dyDescent="0.25">
      <c r="B751" s="1" t="str">
        <f>IF(I751="","",
(IF(N751=FİLTRE!$H$6,2,0)+IF(FİLTRE!$H$6="TOPLAM",2,0))
)</f>
        <v/>
      </c>
      <c r="C751">
        <f>IF(FİLTRE!$M$5="",9,(IF(U751&gt;=FİLTRE!$M$5,1,0)))</f>
        <v>1</v>
      </c>
      <c r="D751" s="1">
        <f>IF(FİLTRE!$M$6="",9,(IF('SKT LİSTESİ'!P751&lt;=FİLTRE!$M$6,1,0)))</f>
        <v>1</v>
      </c>
      <c r="E751" s="25" t="str">
        <f>IF(I751="","",(COUNTIFS($L$4:L751,L751)))</f>
        <v/>
      </c>
      <c r="F751" s="13">
        <f>IF(OR(B751&lt;&gt;2,C751&lt;&gt;1,D751&lt;&gt;1,H751&lt;&gt;1),0,
COUNTIFS($B$4:B751,2,$C$4:C751,1,$D$4:D751,1,$H$4:H751,1))</f>
        <v>0</v>
      </c>
      <c r="G751" s="26" t="str">
        <f>IF(I751="","",(COUNTIF($E$4:E751,E751)))</f>
        <v/>
      </c>
      <c r="H751" s="1">
        <f>IF(AND(J751="SAYIM",FİLTRE!$H$5="RAFTA",U751&lt;&gt;0),1,0)+
IF(AND(J751="İADE DEPO",FİLTRE!$H$5="İADE DEPO"),1,0)+
IF(FİLTRE!$H$5="TÜMÜ",1,0)+
IF(AND(J751="FİRMA İADE",FİLTRE!$H$5="FİRMA İADE"),1,0)+
IF(AND(J751="İMHA",FİLTRE!$H$5="İMHA"),1,0)</f>
        <v>1</v>
      </c>
      <c r="I751" s="99"/>
      <c r="J751" s="100"/>
      <c r="K751" s="100"/>
      <c r="L751" s="101"/>
      <c r="M751" s="102"/>
      <c r="N751" s="101"/>
      <c r="O751" s="99"/>
      <c r="P751" s="103"/>
      <c r="Q751" s="104"/>
      <c r="R751" s="50"/>
      <c r="S751" s="105"/>
      <c r="T751" s="106"/>
      <c r="U751" s="107"/>
      <c r="V751" s="108"/>
      <c r="W751" s="107"/>
      <c r="X751" s="107"/>
      <c r="AA751" s="107"/>
      <c r="AB751" s="110"/>
      <c r="AC751" s="110"/>
      <c r="AE751" s="105"/>
      <c r="AF751" s="105"/>
      <c r="AR751" s="112"/>
    </row>
    <row r="752" spans="2:44" x14ac:dyDescent="0.25">
      <c r="B752" s="1" t="str">
        <f>IF(I752="","",
(IF(N752=FİLTRE!$H$6,2,0)+IF(FİLTRE!$H$6="TOPLAM",2,0))
)</f>
        <v/>
      </c>
      <c r="C752">
        <f>IF(FİLTRE!$M$5="",9,(IF(U752&gt;=FİLTRE!$M$5,1,0)))</f>
        <v>1</v>
      </c>
      <c r="D752" s="1">
        <f>IF(FİLTRE!$M$6="",9,(IF('SKT LİSTESİ'!P752&lt;=FİLTRE!$M$6,1,0)))</f>
        <v>1</v>
      </c>
      <c r="E752" s="25" t="str">
        <f>IF(I752="","",(COUNTIFS($L$4:L752,L752)))</f>
        <v/>
      </c>
      <c r="F752" s="13">
        <f>IF(OR(B752&lt;&gt;2,C752&lt;&gt;1,D752&lt;&gt;1,H752&lt;&gt;1),0,
COUNTIFS($B$4:B752,2,$C$4:C752,1,$D$4:D752,1,$H$4:H752,1))</f>
        <v>0</v>
      </c>
      <c r="G752" s="26" t="str">
        <f>IF(I752="","",(COUNTIF($E$4:E752,E752)))</f>
        <v/>
      </c>
      <c r="H752" s="1">
        <f>IF(AND(J752="SAYIM",FİLTRE!$H$5="RAFTA",U752&lt;&gt;0),1,0)+
IF(AND(J752="İADE DEPO",FİLTRE!$H$5="İADE DEPO"),1,0)+
IF(FİLTRE!$H$5="TÜMÜ",1,0)+
IF(AND(J752="FİRMA İADE",FİLTRE!$H$5="FİRMA İADE"),1,0)+
IF(AND(J752="İMHA",FİLTRE!$H$5="İMHA"),1,0)</f>
        <v>1</v>
      </c>
      <c r="I752" s="99"/>
      <c r="J752" s="100"/>
      <c r="K752" s="100"/>
      <c r="L752" s="101"/>
      <c r="M752" s="102"/>
      <c r="N752" s="101"/>
      <c r="O752" s="99"/>
      <c r="P752" s="103"/>
      <c r="Q752" s="104"/>
      <c r="R752" s="50"/>
      <c r="S752" s="105"/>
      <c r="T752" s="106"/>
      <c r="U752" s="107"/>
      <c r="V752" s="108"/>
      <c r="W752" s="107"/>
      <c r="X752" s="107"/>
      <c r="AA752" s="107"/>
      <c r="AB752" s="110"/>
      <c r="AC752" s="110"/>
      <c r="AE752" s="105"/>
      <c r="AF752" s="105"/>
      <c r="AR752" s="112"/>
    </row>
    <row r="753" spans="2:44" x14ac:dyDescent="0.25">
      <c r="B753" s="1" t="str">
        <f>IF(I753="","",
(IF(N753=FİLTRE!$H$6,2,0)+IF(FİLTRE!$H$6="TOPLAM",2,0))
)</f>
        <v/>
      </c>
      <c r="C753">
        <f>IF(FİLTRE!$M$5="",9,(IF(U753&gt;=FİLTRE!$M$5,1,0)))</f>
        <v>1</v>
      </c>
      <c r="D753" s="1">
        <f>IF(FİLTRE!$M$6="",9,(IF('SKT LİSTESİ'!P753&lt;=FİLTRE!$M$6,1,0)))</f>
        <v>1</v>
      </c>
      <c r="E753" s="25" t="str">
        <f>IF(I753="","",(COUNTIFS($L$4:L753,L753)))</f>
        <v/>
      </c>
      <c r="F753" s="13">
        <f>IF(OR(B753&lt;&gt;2,C753&lt;&gt;1,D753&lt;&gt;1,H753&lt;&gt;1),0,
COUNTIFS($B$4:B753,2,$C$4:C753,1,$D$4:D753,1,$H$4:H753,1))</f>
        <v>0</v>
      </c>
      <c r="G753" s="26" t="str">
        <f>IF(I753="","",(COUNTIF($E$4:E753,E753)))</f>
        <v/>
      </c>
      <c r="H753" s="1">
        <f>IF(AND(J753="SAYIM",FİLTRE!$H$5="RAFTA",U753&lt;&gt;0),1,0)+
IF(AND(J753="İADE DEPO",FİLTRE!$H$5="İADE DEPO"),1,0)+
IF(FİLTRE!$H$5="TÜMÜ",1,0)+
IF(AND(J753="FİRMA İADE",FİLTRE!$H$5="FİRMA İADE"),1,0)+
IF(AND(J753="İMHA",FİLTRE!$H$5="İMHA"),1,0)</f>
        <v>1</v>
      </c>
      <c r="I753" s="99"/>
      <c r="J753" s="100"/>
      <c r="K753" s="100"/>
      <c r="L753" s="101"/>
      <c r="M753" s="102"/>
      <c r="N753" s="101"/>
      <c r="O753" s="99"/>
      <c r="P753" s="103"/>
      <c r="Q753" s="104"/>
      <c r="R753" s="50"/>
      <c r="S753" s="105"/>
      <c r="T753" s="106"/>
      <c r="U753" s="107"/>
      <c r="V753" s="108"/>
      <c r="W753" s="107"/>
      <c r="X753" s="107"/>
      <c r="AA753" s="107"/>
      <c r="AB753" s="110"/>
      <c r="AC753" s="110"/>
      <c r="AE753" s="105"/>
      <c r="AF753" s="105"/>
      <c r="AR753" s="112"/>
    </row>
    <row r="754" spans="2:44" x14ac:dyDescent="0.25">
      <c r="B754" s="1" t="str">
        <f>IF(I754="","",
(IF(N754=FİLTRE!$H$6,2,0)+IF(FİLTRE!$H$6="TOPLAM",2,0))
)</f>
        <v/>
      </c>
      <c r="C754">
        <f>IF(FİLTRE!$M$5="",9,(IF(U754&gt;=FİLTRE!$M$5,1,0)))</f>
        <v>1</v>
      </c>
      <c r="D754" s="1">
        <f>IF(FİLTRE!$M$6="",9,(IF('SKT LİSTESİ'!P754&lt;=FİLTRE!$M$6,1,0)))</f>
        <v>1</v>
      </c>
      <c r="E754" s="25" t="str">
        <f>IF(I754="","",(COUNTIFS($L$4:L754,L754)))</f>
        <v/>
      </c>
      <c r="F754" s="13">
        <f>IF(OR(B754&lt;&gt;2,C754&lt;&gt;1,D754&lt;&gt;1,H754&lt;&gt;1),0,
COUNTIFS($B$4:B754,2,$C$4:C754,1,$D$4:D754,1,$H$4:H754,1))</f>
        <v>0</v>
      </c>
      <c r="G754" s="26" t="str">
        <f>IF(I754="","",(COUNTIF($E$4:E754,E754)))</f>
        <v/>
      </c>
      <c r="H754" s="1">
        <f>IF(AND(J754="SAYIM",FİLTRE!$H$5="RAFTA",U754&lt;&gt;0),1,0)+
IF(AND(J754="İADE DEPO",FİLTRE!$H$5="İADE DEPO"),1,0)+
IF(FİLTRE!$H$5="TÜMÜ",1,0)+
IF(AND(J754="FİRMA İADE",FİLTRE!$H$5="FİRMA İADE"),1,0)+
IF(AND(J754="İMHA",FİLTRE!$H$5="İMHA"),1,0)</f>
        <v>1</v>
      </c>
      <c r="I754" s="99"/>
      <c r="J754" s="100"/>
      <c r="K754" s="100"/>
      <c r="L754" s="101"/>
      <c r="M754" s="102"/>
      <c r="N754" s="101"/>
      <c r="O754" s="99"/>
      <c r="P754" s="103"/>
      <c r="Q754" s="104"/>
      <c r="R754" s="50"/>
      <c r="S754" s="105"/>
      <c r="T754" s="106"/>
      <c r="U754" s="107"/>
      <c r="V754" s="108"/>
      <c r="W754" s="107"/>
      <c r="X754" s="107"/>
      <c r="AA754" s="107"/>
      <c r="AB754" s="110"/>
      <c r="AC754" s="110"/>
      <c r="AE754" s="105"/>
      <c r="AF754" s="105"/>
      <c r="AR754" s="112"/>
    </row>
    <row r="755" spans="2:44" x14ac:dyDescent="0.25">
      <c r="B755" s="1" t="str">
        <f>IF(I755="","",
(IF(N755=FİLTRE!$H$6,2,0)+IF(FİLTRE!$H$6="TOPLAM",2,0))
)</f>
        <v/>
      </c>
      <c r="C755">
        <f>IF(FİLTRE!$M$5="",9,(IF(U755&gt;=FİLTRE!$M$5,1,0)))</f>
        <v>1</v>
      </c>
      <c r="D755" s="1">
        <f>IF(FİLTRE!$M$6="",9,(IF('SKT LİSTESİ'!P755&lt;=FİLTRE!$M$6,1,0)))</f>
        <v>1</v>
      </c>
      <c r="E755" s="25" t="str">
        <f>IF(I755="","",(COUNTIFS($L$4:L755,L755)))</f>
        <v/>
      </c>
      <c r="F755" s="13">
        <f>IF(OR(B755&lt;&gt;2,C755&lt;&gt;1,D755&lt;&gt;1,H755&lt;&gt;1),0,
COUNTIFS($B$4:B755,2,$C$4:C755,1,$D$4:D755,1,$H$4:H755,1))</f>
        <v>0</v>
      </c>
      <c r="G755" s="26" t="str">
        <f>IF(I755="","",(COUNTIF($E$4:E755,E755)))</f>
        <v/>
      </c>
      <c r="H755" s="1">
        <f>IF(AND(J755="SAYIM",FİLTRE!$H$5="RAFTA",U755&lt;&gt;0),1,0)+
IF(AND(J755="İADE DEPO",FİLTRE!$H$5="İADE DEPO"),1,0)+
IF(FİLTRE!$H$5="TÜMÜ",1,0)+
IF(AND(J755="FİRMA İADE",FİLTRE!$H$5="FİRMA İADE"),1,0)+
IF(AND(J755="İMHA",FİLTRE!$H$5="İMHA"),1,0)</f>
        <v>1</v>
      </c>
      <c r="I755" s="99"/>
      <c r="J755" s="100"/>
      <c r="K755" s="100"/>
      <c r="L755" s="101"/>
      <c r="M755" s="102"/>
      <c r="N755" s="101"/>
      <c r="O755" s="99"/>
      <c r="P755" s="103"/>
      <c r="Q755" s="104"/>
      <c r="R755" s="50"/>
      <c r="S755" s="105"/>
      <c r="T755" s="106"/>
      <c r="U755" s="107"/>
      <c r="V755" s="108"/>
      <c r="W755" s="107"/>
      <c r="X755" s="107"/>
      <c r="AA755" s="107"/>
      <c r="AB755" s="110"/>
      <c r="AC755" s="110"/>
      <c r="AE755" s="105"/>
      <c r="AF755" s="105"/>
      <c r="AR755" s="112"/>
    </row>
    <row r="756" spans="2:44" x14ac:dyDescent="0.25">
      <c r="B756" s="1" t="str">
        <f>IF(I756="","",
(IF(N756=FİLTRE!$H$6,2,0)+IF(FİLTRE!$H$6="TOPLAM",2,0))
)</f>
        <v/>
      </c>
      <c r="C756">
        <f>IF(FİLTRE!$M$5="",9,(IF(U756&gt;=FİLTRE!$M$5,1,0)))</f>
        <v>1</v>
      </c>
      <c r="D756" s="1">
        <f>IF(FİLTRE!$M$6="",9,(IF('SKT LİSTESİ'!P756&lt;=FİLTRE!$M$6,1,0)))</f>
        <v>1</v>
      </c>
      <c r="E756" s="25" t="str">
        <f>IF(I756="","",(COUNTIFS($L$4:L756,L756)))</f>
        <v/>
      </c>
      <c r="F756" s="13">
        <f>IF(OR(B756&lt;&gt;2,C756&lt;&gt;1,D756&lt;&gt;1,H756&lt;&gt;1),0,
COUNTIFS($B$4:B756,2,$C$4:C756,1,$D$4:D756,1,$H$4:H756,1))</f>
        <v>0</v>
      </c>
      <c r="G756" s="26" t="str">
        <f>IF(I756="","",(COUNTIF($E$4:E756,E756)))</f>
        <v/>
      </c>
      <c r="H756" s="1">
        <f>IF(AND(J756="SAYIM",FİLTRE!$H$5="RAFTA",U756&lt;&gt;0),1,0)+
IF(AND(J756="İADE DEPO",FİLTRE!$H$5="İADE DEPO"),1,0)+
IF(FİLTRE!$H$5="TÜMÜ",1,0)+
IF(AND(J756="FİRMA İADE",FİLTRE!$H$5="FİRMA İADE"),1,0)+
IF(AND(J756="İMHA",FİLTRE!$H$5="İMHA"),1,0)</f>
        <v>1</v>
      </c>
      <c r="I756" s="99"/>
      <c r="J756" s="100"/>
      <c r="K756" s="100"/>
      <c r="L756" s="101"/>
      <c r="M756" s="102"/>
      <c r="N756" s="101"/>
      <c r="O756" s="99"/>
      <c r="P756" s="103"/>
      <c r="Q756" s="104"/>
      <c r="R756" s="50"/>
      <c r="S756" s="105"/>
      <c r="T756" s="106"/>
      <c r="U756" s="107"/>
      <c r="V756" s="108"/>
      <c r="W756" s="107"/>
      <c r="X756" s="107"/>
      <c r="AA756" s="107"/>
      <c r="AB756" s="110"/>
      <c r="AC756" s="110"/>
      <c r="AE756" s="105"/>
      <c r="AF756" s="105"/>
      <c r="AR756" s="112"/>
    </row>
    <row r="757" spans="2:44" x14ac:dyDescent="0.25">
      <c r="B757" s="1" t="str">
        <f>IF(I757="","",
(IF(N757=FİLTRE!$H$6,2,0)+IF(FİLTRE!$H$6="TOPLAM",2,0))
)</f>
        <v/>
      </c>
      <c r="C757">
        <f>IF(FİLTRE!$M$5="",9,(IF(U757&gt;=FİLTRE!$M$5,1,0)))</f>
        <v>1</v>
      </c>
      <c r="D757" s="1">
        <f>IF(FİLTRE!$M$6="",9,(IF('SKT LİSTESİ'!P757&lt;=FİLTRE!$M$6,1,0)))</f>
        <v>1</v>
      </c>
      <c r="E757" s="25" t="str">
        <f>IF(I757="","",(COUNTIFS($L$4:L757,L757)))</f>
        <v/>
      </c>
      <c r="F757" s="13">
        <f>IF(OR(B757&lt;&gt;2,C757&lt;&gt;1,D757&lt;&gt;1,H757&lt;&gt;1),0,
COUNTIFS($B$4:B757,2,$C$4:C757,1,$D$4:D757,1,$H$4:H757,1))</f>
        <v>0</v>
      </c>
      <c r="G757" s="26" t="str">
        <f>IF(I757="","",(COUNTIF($E$4:E757,E757)))</f>
        <v/>
      </c>
      <c r="H757" s="1">
        <f>IF(AND(J757="SAYIM",FİLTRE!$H$5="RAFTA",U757&lt;&gt;0),1,0)+
IF(AND(J757="İADE DEPO",FİLTRE!$H$5="İADE DEPO"),1,0)+
IF(FİLTRE!$H$5="TÜMÜ",1,0)+
IF(AND(J757="FİRMA İADE",FİLTRE!$H$5="FİRMA İADE"),1,0)+
IF(AND(J757="İMHA",FİLTRE!$H$5="İMHA"),1,0)</f>
        <v>1</v>
      </c>
      <c r="I757" s="99"/>
      <c r="J757" s="100"/>
      <c r="K757" s="100"/>
      <c r="L757" s="101"/>
      <c r="M757" s="102"/>
      <c r="N757" s="101"/>
      <c r="O757" s="99"/>
      <c r="P757" s="103"/>
      <c r="Q757" s="104"/>
      <c r="R757" s="50"/>
      <c r="S757" s="105"/>
      <c r="T757" s="106"/>
      <c r="U757" s="107"/>
      <c r="V757" s="108"/>
      <c r="W757" s="107"/>
      <c r="X757" s="107"/>
      <c r="AA757" s="107"/>
      <c r="AB757" s="110"/>
      <c r="AC757" s="110"/>
      <c r="AE757" s="105"/>
      <c r="AF757" s="105"/>
      <c r="AR757" s="112"/>
    </row>
    <row r="758" spans="2:44" x14ac:dyDescent="0.25">
      <c r="B758" s="1" t="str">
        <f>IF(I758="","",
(IF(N758=FİLTRE!$H$6,2,0)+IF(FİLTRE!$H$6="TOPLAM",2,0))
)</f>
        <v/>
      </c>
      <c r="C758">
        <f>IF(FİLTRE!$M$5="",9,(IF(U758&gt;=FİLTRE!$M$5,1,0)))</f>
        <v>1</v>
      </c>
      <c r="D758" s="1">
        <f>IF(FİLTRE!$M$6="",9,(IF('SKT LİSTESİ'!P758&lt;=FİLTRE!$M$6,1,0)))</f>
        <v>1</v>
      </c>
      <c r="E758" s="25" t="str">
        <f>IF(I758="","",(COUNTIFS($L$4:L758,L758)))</f>
        <v/>
      </c>
      <c r="F758" s="13">
        <f>IF(OR(B758&lt;&gt;2,C758&lt;&gt;1,D758&lt;&gt;1,H758&lt;&gt;1),0,
COUNTIFS($B$4:B758,2,$C$4:C758,1,$D$4:D758,1,$H$4:H758,1))</f>
        <v>0</v>
      </c>
      <c r="G758" s="26" t="str">
        <f>IF(I758="","",(COUNTIF($E$4:E758,E758)))</f>
        <v/>
      </c>
      <c r="H758" s="1">
        <f>IF(AND(J758="SAYIM",FİLTRE!$H$5="RAFTA",U758&lt;&gt;0),1,0)+
IF(AND(J758="İADE DEPO",FİLTRE!$H$5="İADE DEPO"),1,0)+
IF(FİLTRE!$H$5="TÜMÜ",1,0)+
IF(AND(J758="FİRMA İADE",FİLTRE!$H$5="FİRMA İADE"),1,0)+
IF(AND(J758="İMHA",FİLTRE!$H$5="İMHA"),1,0)</f>
        <v>1</v>
      </c>
      <c r="I758" s="99"/>
      <c r="J758" s="100"/>
      <c r="K758" s="100"/>
      <c r="L758" s="101"/>
      <c r="M758" s="102"/>
      <c r="N758" s="101"/>
      <c r="O758" s="99"/>
      <c r="P758" s="103"/>
      <c r="Q758" s="104"/>
      <c r="R758" s="50"/>
      <c r="S758" s="105"/>
      <c r="T758" s="106"/>
      <c r="U758" s="107"/>
      <c r="V758" s="108"/>
      <c r="W758" s="107"/>
      <c r="X758" s="107"/>
      <c r="AA758" s="107"/>
      <c r="AB758" s="110"/>
      <c r="AC758" s="110"/>
      <c r="AE758" s="105"/>
      <c r="AF758" s="105"/>
      <c r="AR758" s="112"/>
    </row>
    <row r="759" spans="2:44" x14ac:dyDescent="0.25">
      <c r="B759" s="1" t="str">
        <f>IF(I759="","",
(IF(N759=FİLTRE!$H$6,2,0)+IF(FİLTRE!$H$6="TOPLAM",2,0))
)</f>
        <v/>
      </c>
      <c r="C759">
        <f>IF(FİLTRE!$M$5="",9,(IF(U759&gt;=FİLTRE!$M$5,1,0)))</f>
        <v>1</v>
      </c>
      <c r="D759" s="1">
        <f>IF(FİLTRE!$M$6="",9,(IF('SKT LİSTESİ'!P759&lt;=FİLTRE!$M$6,1,0)))</f>
        <v>1</v>
      </c>
      <c r="E759" s="25" t="str">
        <f>IF(I759="","",(COUNTIFS($L$4:L759,L759)))</f>
        <v/>
      </c>
      <c r="F759" s="13">
        <f>IF(OR(B759&lt;&gt;2,C759&lt;&gt;1,D759&lt;&gt;1,H759&lt;&gt;1),0,
COUNTIFS($B$4:B759,2,$C$4:C759,1,$D$4:D759,1,$H$4:H759,1))</f>
        <v>0</v>
      </c>
      <c r="G759" s="26" t="str">
        <f>IF(I759="","",(COUNTIF($E$4:E759,E759)))</f>
        <v/>
      </c>
      <c r="H759" s="1">
        <f>IF(AND(J759="SAYIM",FİLTRE!$H$5="RAFTA",U759&lt;&gt;0),1,0)+
IF(AND(J759="İADE DEPO",FİLTRE!$H$5="İADE DEPO"),1,0)+
IF(FİLTRE!$H$5="TÜMÜ",1,0)+
IF(AND(J759="FİRMA İADE",FİLTRE!$H$5="FİRMA İADE"),1,0)+
IF(AND(J759="İMHA",FİLTRE!$H$5="İMHA"),1,0)</f>
        <v>1</v>
      </c>
      <c r="I759" s="99"/>
      <c r="J759" s="100"/>
      <c r="K759" s="100"/>
      <c r="L759" s="101"/>
      <c r="M759" s="102"/>
      <c r="N759" s="101"/>
      <c r="O759" s="99"/>
      <c r="P759" s="103"/>
      <c r="Q759" s="104"/>
      <c r="R759" s="50"/>
      <c r="S759" s="105"/>
      <c r="T759" s="106"/>
      <c r="U759" s="107"/>
      <c r="V759" s="108"/>
      <c r="W759" s="107"/>
      <c r="X759" s="107"/>
      <c r="AA759" s="107"/>
      <c r="AB759" s="110"/>
      <c r="AC759" s="110"/>
      <c r="AE759" s="105"/>
      <c r="AF759" s="105"/>
      <c r="AR759" s="112"/>
    </row>
    <row r="760" spans="2:44" x14ac:dyDescent="0.25">
      <c r="B760" s="1" t="str">
        <f>IF(I760="","",
(IF(N760=FİLTRE!$H$6,2,0)+IF(FİLTRE!$H$6="TOPLAM",2,0))
)</f>
        <v/>
      </c>
      <c r="C760">
        <f>IF(FİLTRE!$M$5="",9,(IF(U760&gt;=FİLTRE!$M$5,1,0)))</f>
        <v>1</v>
      </c>
      <c r="D760" s="1">
        <f>IF(FİLTRE!$M$6="",9,(IF('SKT LİSTESİ'!P760&lt;=FİLTRE!$M$6,1,0)))</f>
        <v>1</v>
      </c>
      <c r="E760" s="25" t="str">
        <f>IF(I760="","",(COUNTIFS($L$4:L760,L760)))</f>
        <v/>
      </c>
      <c r="F760" s="13">
        <f>IF(OR(B760&lt;&gt;2,C760&lt;&gt;1,D760&lt;&gt;1,H760&lt;&gt;1),0,
COUNTIFS($B$4:B760,2,$C$4:C760,1,$D$4:D760,1,$H$4:H760,1))</f>
        <v>0</v>
      </c>
      <c r="G760" s="26" t="str">
        <f>IF(I760="","",(COUNTIF($E$4:E760,E760)))</f>
        <v/>
      </c>
      <c r="H760" s="1">
        <f>IF(AND(J760="SAYIM",FİLTRE!$H$5="RAFTA",U760&lt;&gt;0),1,0)+
IF(AND(J760="İADE DEPO",FİLTRE!$H$5="İADE DEPO"),1,0)+
IF(FİLTRE!$H$5="TÜMÜ",1,0)+
IF(AND(J760="FİRMA İADE",FİLTRE!$H$5="FİRMA İADE"),1,0)+
IF(AND(J760="İMHA",FİLTRE!$H$5="İMHA"),1,0)</f>
        <v>1</v>
      </c>
      <c r="I760" s="99"/>
      <c r="J760" s="100"/>
      <c r="K760" s="100"/>
      <c r="L760" s="101"/>
      <c r="M760" s="102"/>
      <c r="N760" s="101"/>
      <c r="O760" s="99"/>
      <c r="P760" s="103"/>
      <c r="Q760" s="104"/>
      <c r="R760" s="50"/>
      <c r="S760" s="105"/>
      <c r="T760" s="106"/>
      <c r="U760" s="107"/>
      <c r="V760" s="108"/>
      <c r="W760" s="107"/>
      <c r="X760" s="107"/>
      <c r="AA760" s="107"/>
      <c r="AB760" s="110"/>
      <c r="AC760" s="110"/>
      <c r="AE760" s="105"/>
      <c r="AF760" s="105"/>
      <c r="AR760" s="112"/>
    </row>
    <row r="761" spans="2:44" x14ac:dyDescent="0.25">
      <c r="B761" s="1" t="str">
        <f>IF(I761="","",
(IF(N761=FİLTRE!$H$6,2,0)+IF(FİLTRE!$H$6="TOPLAM",2,0))
)</f>
        <v/>
      </c>
      <c r="C761">
        <f>IF(FİLTRE!$M$5="",9,(IF(U761&gt;=FİLTRE!$M$5,1,0)))</f>
        <v>1</v>
      </c>
      <c r="D761" s="1">
        <f>IF(FİLTRE!$M$6="",9,(IF('SKT LİSTESİ'!P761&lt;=FİLTRE!$M$6,1,0)))</f>
        <v>1</v>
      </c>
      <c r="E761" s="25" t="str">
        <f>IF(I761="","",(COUNTIFS($L$4:L761,L761)))</f>
        <v/>
      </c>
      <c r="F761" s="13">
        <f>IF(OR(B761&lt;&gt;2,C761&lt;&gt;1,D761&lt;&gt;1,H761&lt;&gt;1),0,
COUNTIFS($B$4:B761,2,$C$4:C761,1,$D$4:D761,1,$H$4:H761,1))</f>
        <v>0</v>
      </c>
      <c r="G761" s="26" t="str">
        <f>IF(I761="","",(COUNTIF($E$4:E761,E761)))</f>
        <v/>
      </c>
      <c r="H761" s="1">
        <f>IF(AND(J761="SAYIM",FİLTRE!$H$5="RAFTA",U761&lt;&gt;0),1,0)+
IF(AND(J761="İADE DEPO",FİLTRE!$H$5="İADE DEPO"),1,0)+
IF(FİLTRE!$H$5="TÜMÜ",1,0)+
IF(AND(J761="FİRMA İADE",FİLTRE!$H$5="FİRMA İADE"),1,0)+
IF(AND(J761="İMHA",FİLTRE!$H$5="İMHA"),1,0)</f>
        <v>1</v>
      </c>
      <c r="I761" s="99"/>
      <c r="J761" s="100"/>
      <c r="K761" s="100"/>
      <c r="L761" s="101"/>
      <c r="M761" s="102"/>
      <c r="N761" s="101"/>
      <c r="O761" s="99"/>
      <c r="P761" s="103"/>
      <c r="Q761" s="104"/>
      <c r="R761" s="50"/>
      <c r="S761" s="105"/>
      <c r="T761" s="106"/>
      <c r="U761" s="107"/>
      <c r="V761" s="108"/>
      <c r="W761" s="107"/>
      <c r="X761" s="107"/>
      <c r="AA761" s="107"/>
      <c r="AB761" s="110"/>
      <c r="AC761" s="110"/>
      <c r="AE761" s="105"/>
      <c r="AF761" s="105"/>
      <c r="AR761" s="112"/>
    </row>
    <row r="762" spans="2:44" x14ac:dyDescent="0.25">
      <c r="B762" s="1" t="str">
        <f>IF(I762="","",
(IF(N762=FİLTRE!$H$6,2,0)+IF(FİLTRE!$H$6="TOPLAM",2,0))
)</f>
        <v/>
      </c>
      <c r="C762">
        <f>IF(FİLTRE!$M$5="",9,(IF(U762&gt;=FİLTRE!$M$5,1,0)))</f>
        <v>1</v>
      </c>
      <c r="D762" s="1">
        <f>IF(FİLTRE!$M$6="",9,(IF('SKT LİSTESİ'!P762&lt;=FİLTRE!$M$6,1,0)))</f>
        <v>1</v>
      </c>
      <c r="E762" s="25" t="str">
        <f>IF(I762="","",(COUNTIFS($L$4:L762,L762)))</f>
        <v/>
      </c>
      <c r="F762" s="13">
        <f>IF(OR(B762&lt;&gt;2,C762&lt;&gt;1,D762&lt;&gt;1,H762&lt;&gt;1),0,
COUNTIFS($B$4:B762,2,$C$4:C762,1,$D$4:D762,1,$H$4:H762,1))</f>
        <v>0</v>
      </c>
      <c r="G762" s="26" t="str">
        <f>IF(I762="","",(COUNTIF($E$4:E762,E762)))</f>
        <v/>
      </c>
      <c r="H762" s="1">
        <f>IF(AND(J762="SAYIM",FİLTRE!$H$5="RAFTA",U762&lt;&gt;0),1,0)+
IF(AND(J762="İADE DEPO",FİLTRE!$H$5="İADE DEPO"),1,0)+
IF(FİLTRE!$H$5="TÜMÜ",1,0)+
IF(AND(J762="FİRMA İADE",FİLTRE!$H$5="FİRMA İADE"),1,0)+
IF(AND(J762="İMHA",FİLTRE!$H$5="İMHA"),1,0)</f>
        <v>1</v>
      </c>
      <c r="I762" s="99"/>
      <c r="J762" s="100"/>
      <c r="K762" s="100"/>
      <c r="L762" s="101"/>
      <c r="M762" s="102"/>
      <c r="N762" s="101"/>
      <c r="O762" s="99"/>
      <c r="P762" s="103"/>
      <c r="Q762" s="104"/>
      <c r="R762" s="50"/>
      <c r="S762" s="105"/>
      <c r="T762" s="106"/>
      <c r="U762" s="107"/>
      <c r="V762" s="108"/>
      <c r="W762" s="107"/>
      <c r="X762" s="107"/>
      <c r="AA762" s="107"/>
      <c r="AB762" s="110"/>
      <c r="AC762" s="110"/>
      <c r="AE762" s="105"/>
      <c r="AF762" s="105"/>
      <c r="AR762" s="112"/>
    </row>
    <row r="763" spans="2:44" x14ac:dyDescent="0.25">
      <c r="B763" s="1" t="str">
        <f>IF(I763="","",
(IF(N763=FİLTRE!$H$6,2,0)+IF(FİLTRE!$H$6="TOPLAM",2,0))
)</f>
        <v/>
      </c>
      <c r="C763">
        <f>IF(FİLTRE!$M$5="",9,(IF(U763&gt;=FİLTRE!$M$5,1,0)))</f>
        <v>1</v>
      </c>
      <c r="D763" s="1">
        <f>IF(FİLTRE!$M$6="",9,(IF('SKT LİSTESİ'!P763&lt;=FİLTRE!$M$6,1,0)))</f>
        <v>1</v>
      </c>
      <c r="E763" s="25" t="str">
        <f>IF(I763="","",(COUNTIFS($L$4:L763,L763)))</f>
        <v/>
      </c>
      <c r="F763" s="13">
        <f>IF(OR(B763&lt;&gt;2,C763&lt;&gt;1,D763&lt;&gt;1,H763&lt;&gt;1),0,
COUNTIFS($B$4:B763,2,$C$4:C763,1,$D$4:D763,1,$H$4:H763,1))</f>
        <v>0</v>
      </c>
      <c r="G763" s="26" t="str">
        <f>IF(I763="","",(COUNTIF($E$4:E763,E763)))</f>
        <v/>
      </c>
      <c r="H763" s="1">
        <f>IF(AND(J763="SAYIM",FİLTRE!$H$5="RAFTA",U763&lt;&gt;0),1,0)+
IF(AND(J763="İADE DEPO",FİLTRE!$H$5="İADE DEPO"),1,0)+
IF(FİLTRE!$H$5="TÜMÜ",1,0)+
IF(AND(J763="FİRMA İADE",FİLTRE!$H$5="FİRMA İADE"),1,0)+
IF(AND(J763="İMHA",FİLTRE!$H$5="İMHA"),1,0)</f>
        <v>1</v>
      </c>
      <c r="I763" s="99"/>
      <c r="J763" s="100"/>
      <c r="K763" s="100"/>
      <c r="L763" s="101"/>
      <c r="M763" s="102"/>
      <c r="N763" s="101"/>
      <c r="O763" s="99"/>
      <c r="P763" s="103"/>
      <c r="Q763" s="104"/>
      <c r="R763" s="50"/>
      <c r="S763" s="105"/>
      <c r="T763" s="106"/>
      <c r="U763" s="107"/>
      <c r="V763" s="108"/>
      <c r="W763" s="107"/>
      <c r="X763" s="107"/>
      <c r="AA763" s="107"/>
      <c r="AB763" s="110"/>
      <c r="AC763" s="110"/>
      <c r="AE763" s="105"/>
      <c r="AF763" s="105"/>
      <c r="AR763" s="112"/>
    </row>
    <row r="764" spans="2:44" x14ac:dyDescent="0.25">
      <c r="B764" s="1" t="str">
        <f>IF(I764="","",
(IF(N764=FİLTRE!$H$6,2,0)+IF(FİLTRE!$H$6="TOPLAM",2,0))
)</f>
        <v/>
      </c>
      <c r="C764">
        <f>IF(FİLTRE!$M$5="",9,(IF(U764&gt;=FİLTRE!$M$5,1,0)))</f>
        <v>1</v>
      </c>
      <c r="D764" s="1">
        <f>IF(FİLTRE!$M$6="",9,(IF('SKT LİSTESİ'!P764&lt;=FİLTRE!$M$6,1,0)))</f>
        <v>1</v>
      </c>
      <c r="E764" s="25" t="str">
        <f>IF(I764="","",(COUNTIFS($L$4:L764,L764)))</f>
        <v/>
      </c>
      <c r="F764" s="13">
        <f>IF(OR(B764&lt;&gt;2,C764&lt;&gt;1,D764&lt;&gt;1,H764&lt;&gt;1),0,
COUNTIFS($B$4:B764,2,$C$4:C764,1,$D$4:D764,1,$H$4:H764,1))</f>
        <v>0</v>
      </c>
      <c r="G764" s="26" t="str">
        <f>IF(I764="","",(COUNTIF($E$4:E764,E764)))</f>
        <v/>
      </c>
      <c r="H764" s="1">
        <f>IF(AND(J764="SAYIM",FİLTRE!$H$5="RAFTA",U764&lt;&gt;0),1,0)+
IF(AND(J764="İADE DEPO",FİLTRE!$H$5="İADE DEPO"),1,0)+
IF(FİLTRE!$H$5="TÜMÜ",1,0)+
IF(AND(J764="FİRMA İADE",FİLTRE!$H$5="FİRMA İADE"),1,0)+
IF(AND(J764="İMHA",FİLTRE!$H$5="İMHA"),1,0)</f>
        <v>1</v>
      </c>
      <c r="I764" s="99"/>
      <c r="J764" s="100"/>
      <c r="K764" s="100"/>
      <c r="L764" s="101"/>
      <c r="M764" s="102"/>
      <c r="N764" s="101"/>
      <c r="O764" s="99"/>
      <c r="P764" s="103"/>
      <c r="Q764" s="104"/>
      <c r="R764" s="50"/>
      <c r="S764" s="105"/>
      <c r="T764" s="106"/>
      <c r="U764" s="107"/>
      <c r="V764" s="108"/>
      <c r="W764" s="107"/>
      <c r="X764" s="107"/>
      <c r="AA764" s="107"/>
      <c r="AB764" s="110"/>
      <c r="AC764" s="110"/>
      <c r="AE764" s="105"/>
      <c r="AF764" s="105"/>
      <c r="AR764" s="112"/>
    </row>
    <row r="765" spans="2:44" x14ac:dyDescent="0.25">
      <c r="B765" s="1" t="str">
        <f>IF(I765="","",
(IF(N765=FİLTRE!$H$6,2,0)+IF(FİLTRE!$H$6="TOPLAM",2,0))
)</f>
        <v/>
      </c>
      <c r="C765">
        <f>IF(FİLTRE!$M$5="",9,(IF(U765&gt;=FİLTRE!$M$5,1,0)))</f>
        <v>1</v>
      </c>
      <c r="D765" s="1">
        <f>IF(FİLTRE!$M$6="",9,(IF('SKT LİSTESİ'!P765&lt;=FİLTRE!$M$6,1,0)))</f>
        <v>1</v>
      </c>
      <c r="E765" s="25" t="str">
        <f>IF(I765="","",(COUNTIFS($L$4:L765,L765)))</f>
        <v/>
      </c>
      <c r="F765" s="13">
        <f>IF(OR(B765&lt;&gt;2,C765&lt;&gt;1,D765&lt;&gt;1,H765&lt;&gt;1),0,
COUNTIFS($B$4:B765,2,$C$4:C765,1,$D$4:D765,1,$H$4:H765,1))</f>
        <v>0</v>
      </c>
      <c r="G765" s="26" t="str">
        <f>IF(I765="","",(COUNTIF($E$4:E765,E765)))</f>
        <v/>
      </c>
      <c r="H765" s="1">
        <f>IF(AND(J765="SAYIM",FİLTRE!$H$5="RAFTA",U765&lt;&gt;0),1,0)+
IF(AND(J765="İADE DEPO",FİLTRE!$H$5="İADE DEPO"),1,0)+
IF(FİLTRE!$H$5="TÜMÜ",1,0)+
IF(AND(J765="FİRMA İADE",FİLTRE!$H$5="FİRMA İADE"),1,0)+
IF(AND(J765="İMHA",FİLTRE!$H$5="İMHA"),1,0)</f>
        <v>1</v>
      </c>
      <c r="I765" s="99"/>
      <c r="J765" s="100"/>
      <c r="K765" s="100"/>
      <c r="L765" s="101"/>
      <c r="M765" s="102"/>
      <c r="N765" s="101"/>
      <c r="O765" s="99"/>
      <c r="P765" s="103"/>
      <c r="Q765" s="104"/>
      <c r="R765" s="50"/>
      <c r="S765" s="105"/>
      <c r="T765" s="106"/>
      <c r="U765" s="107"/>
      <c r="V765" s="108"/>
      <c r="W765" s="107"/>
      <c r="X765" s="107"/>
      <c r="AA765" s="107"/>
      <c r="AB765" s="110"/>
      <c r="AC765" s="110"/>
      <c r="AE765" s="105"/>
      <c r="AF765" s="105"/>
      <c r="AR765" s="112"/>
    </row>
    <row r="766" spans="2:44" x14ac:dyDescent="0.25">
      <c r="B766" s="1" t="str">
        <f>IF(I766="","",
(IF(N766=FİLTRE!$H$6,2,0)+IF(FİLTRE!$H$6="TOPLAM",2,0))
)</f>
        <v/>
      </c>
      <c r="C766">
        <f>IF(FİLTRE!$M$5="",9,(IF(U766&gt;=FİLTRE!$M$5,1,0)))</f>
        <v>1</v>
      </c>
      <c r="D766" s="1">
        <f>IF(FİLTRE!$M$6="",9,(IF('SKT LİSTESİ'!P766&lt;=FİLTRE!$M$6,1,0)))</f>
        <v>1</v>
      </c>
      <c r="E766" s="25" t="str">
        <f>IF(I766="","",(COUNTIFS($L$4:L766,L766)))</f>
        <v/>
      </c>
      <c r="F766" s="13">
        <f>IF(OR(B766&lt;&gt;2,C766&lt;&gt;1,D766&lt;&gt;1,H766&lt;&gt;1),0,
COUNTIFS($B$4:B766,2,$C$4:C766,1,$D$4:D766,1,$H$4:H766,1))</f>
        <v>0</v>
      </c>
      <c r="G766" s="26" t="str">
        <f>IF(I766="","",(COUNTIF($E$4:E766,E766)))</f>
        <v/>
      </c>
      <c r="H766" s="1">
        <f>IF(AND(J766="SAYIM",FİLTRE!$H$5="RAFTA",U766&lt;&gt;0),1,0)+
IF(AND(J766="İADE DEPO",FİLTRE!$H$5="İADE DEPO"),1,0)+
IF(FİLTRE!$H$5="TÜMÜ",1,0)+
IF(AND(J766="FİRMA İADE",FİLTRE!$H$5="FİRMA İADE"),1,0)+
IF(AND(J766="İMHA",FİLTRE!$H$5="İMHA"),1,0)</f>
        <v>1</v>
      </c>
      <c r="I766" s="99"/>
      <c r="J766" s="100"/>
      <c r="K766" s="100"/>
      <c r="L766" s="101"/>
      <c r="M766" s="102"/>
      <c r="N766" s="101"/>
      <c r="O766" s="99"/>
      <c r="P766" s="103"/>
      <c r="Q766" s="104"/>
      <c r="R766" s="50"/>
      <c r="S766" s="105"/>
      <c r="T766" s="106"/>
      <c r="U766" s="107"/>
      <c r="V766" s="108"/>
      <c r="W766" s="107"/>
      <c r="X766" s="107"/>
      <c r="AA766" s="107"/>
      <c r="AB766" s="110"/>
      <c r="AC766" s="110"/>
      <c r="AE766" s="105"/>
      <c r="AF766" s="105"/>
      <c r="AR766" s="112"/>
    </row>
    <row r="767" spans="2:44" x14ac:dyDescent="0.25">
      <c r="B767" s="1" t="str">
        <f>IF(I767="","",
(IF(N767=FİLTRE!$H$6,2,0)+IF(FİLTRE!$H$6="TOPLAM",2,0))
)</f>
        <v/>
      </c>
      <c r="C767">
        <f>IF(FİLTRE!$M$5="",9,(IF(U767&gt;=FİLTRE!$M$5,1,0)))</f>
        <v>1</v>
      </c>
      <c r="D767" s="1">
        <f>IF(FİLTRE!$M$6="",9,(IF('SKT LİSTESİ'!P767&lt;=FİLTRE!$M$6,1,0)))</f>
        <v>1</v>
      </c>
      <c r="E767" s="25" t="str">
        <f>IF(I767="","",(COUNTIFS($L$4:L767,L767)))</f>
        <v/>
      </c>
      <c r="F767" s="13">
        <f>IF(OR(B767&lt;&gt;2,C767&lt;&gt;1,D767&lt;&gt;1,H767&lt;&gt;1),0,
COUNTIFS($B$4:B767,2,$C$4:C767,1,$D$4:D767,1,$H$4:H767,1))</f>
        <v>0</v>
      </c>
      <c r="G767" s="26" t="str">
        <f>IF(I767="","",(COUNTIF($E$4:E767,E767)))</f>
        <v/>
      </c>
      <c r="H767" s="1">
        <f>IF(AND(J767="SAYIM",FİLTRE!$H$5="RAFTA",U767&lt;&gt;0),1,0)+
IF(AND(J767="İADE DEPO",FİLTRE!$H$5="İADE DEPO"),1,0)+
IF(FİLTRE!$H$5="TÜMÜ",1,0)+
IF(AND(J767="FİRMA İADE",FİLTRE!$H$5="FİRMA İADE"),1,0)+
IF(AND(J767="İMHA",FİLTRE!$H$5="İMHA"),1,0)</f>
        <v>1</v>
      </c>
      <c r="I767" s="99"/>
      <c r="J767" s="100"/>
      <c r="K767" s="100"/>
      <c r="L767" s="101"/>
      <c r="M767" s="102"/>
      <c r="N767" s="101"/>
      <c r="O767" s="99"/>
      <c r="P767" s="103"/>
      <c r="Q767" s="104"/>
      <c r="R767" s="50"/>
      <c r="S767" s="105"/>
      <c r="T767" s="106"/>
      <c r="U767" s="107"/>
      <c r="V767" s="108"/>
      <c r="W767" s="107"/>
      <c r="X767" s="107"/>
      <c r="AA767" s="107"/>
      <c r="AB767" s="110"/>
      <c r="AC767" s="110"/>
      <c r="AE767" s="105"/>
      <c r="AF767" s="105"/>
      <c r="AR767" s="112"/>
    </row>
    <row r="768" spans="2:44" x14ac:dyDescent="0.25">
      <c r="B768" s="1" t="str">
        <f>IF(I768="","",
(IF(N768=FİLTRE!$H$6,2,0)+IF(FİLTRE!$H$6="TOPLAM",2,0))
)</f>
        <v/>
      </c>
      <c r="C768">
        <f>IF(FİLTRE!$M$5="",9,(IF(U768&gt;=FİLTRE!$M$5,1,0)))</f>
        <v>1</v>
      </c>
      <c r="D768" s="1">
        <f>IF(FİLTRE!$M$6="",9,(IF('SKT LİSTESİ'!P768&lt;=FİLTRE!$M$6,1,0)))</f>
        <v>1</v>
      </c>
      <c r="E768" s="25" t="str">
        <f>IF(I768="","",(COUNTIFS($L$4:L768,L768)))</f>
        <v/>
      </c>
      <c r="F768" s="13">
        <f>IF(OR(B768&lt;&gt;2,C768&lt;&gt;1,D768&lt;&gt;1,H768&lt;&gt;1),0,
COUNTIFS($B$4:B768,2,$C$4:C768,1,$D$4:D768,1,$H$4:H768,1))</f>
        <v>0</v>
      </c>
      <c r="G768" s="26" t="str">
        <f>IF(I768="","",(COUNTIF($E$4:E768,E768)))</f>
        <v/>
      </c>
      <c r="H768" s="1">
        <f>IF(AND(J768="SAYIM",FİLTRE!$H$5="RAFTA",U768&lt;&gt;0),1,0)+
IF(AND(J768="İADE DEPO",FİLTRE!$H$5="İADE DEPO"),1,0)+
IF(FİLTRE!$H$5="TÜMÜ",1,0)+
IF(AND(J768="FİRMA İADE",FİLTRE!$H$5="FİRMA İADE"),1,0)+
IF(AND(J768="İMHA",FİLTRE!$H$5="İMHA"),1,0)</f>
        <v>1</v>
      </c>
      <c r="I768" s="99"/>
      <c r="J768" s="100"/>
      <c r="K768" s="100"/>
      <c r="L768" s="101"/>
      <c r="M768" s="102"/>
      <c r="N768" s="101"/>
      <c r="O768" s="99"/>
      <c r="P768" s="103"/>
      <c r="Q768" s="104"/>
      <c r="R768" s="50"/>
      <c r="S768" s="105"/>
      <c r="T768" s="106"/>
      <c r="U768" s="107"/>
      <c r="V768" s="108"/>
      <c r="W768" s="107"/>
      <c r="X768" s="107"/>
      <c r="AA768" s="107"/>
      <c r="AB768" s="110"/>
      <c r="AC768" s="110"/>
      <c r="AE768" s="105"/>
      <c r="AF768" s="105"/>
      <c r="AR768" s="112"/>
    </row>
    <row r="769" spans="2:44" x14ac:dyDescent="0.25">
      <c r="B769" s="1" t="str">
        <f>IF(I769="","",
(IF(N769=FİLTRE!$H$6,2,0)+IF(FİLTRE!$H$6="TOPLAM",2,0))
)</f>
        <v/>
      </c>
      <c r="C769">
        <f>IF(FİLTRE!$M$5="",9,(IF(U769&gt;=FİLTRE!$M$5,1,0)))</f>
        <v>1</v>
      </c>
      <c r="D769" s="1">
        <f>IF(FİLTRE!$M$6="",9,(IF('SKT LİSTESİ'!P769&lt;=FİLTRE!$M$6,1,0)))</f>
        <v>1</v>
      </c>
      <c r="E769" s="25" t="str">
        <f>IF(I769="","",(COUNTIFS($L$4:L769,L769)))</f>
        <v/>
      </c>
      <c r="F769" s="13">
        <f>IF(OR(B769&lt;&gt;2,C769&lt;&gt;1,D769&lt;&gt;1,H769&lt;&gt;1),0,
COUNTIFS($B$4:B769,2,$C$4:C769,1,$D$4:D769,1,$H$4:H769,1))</f>
        <v>0</v>
      </c>
      <c r="G769" s="26" t="str">
        <f>IF(I769="","",(COUNTIF($E$4:E769,E769)))</f>
        <v/>
      </c>
      <c r="H769" s="1">
        <f>IF(AND(J769="SAYIM",FİLTRE!$H$5="RAFTA",U769&lt;&gt;0),1,0)+
IF(AND(J769="İADE DEPO",FİLTRE!$H$5="İADE DEPO"),1,0)+
IF(FİLTRE!$H$5="TÜMÜ",1,0)+
IF(AND(J769="FİRMA İADE",FİLTRE!$H$5="FİRMA İADE"),1,0)+
IF(AND(J769="İMHA",FİLTRE!$H$5="İMHA"),1,0)</f>
        <v>1</v>
      </c>
      <c r="I769" s="99"/>
      <c r="J769" s="100"/>
      <c r="K769" s="100"/>
      <c r="L769" s="101"/>
      <c r="M769" s="102"/>
      <c r="N769" s="101"/>
      <c r="O769" s="99"/>
      <c r="P769" s="103"/>
      <c r="Q769" s="104"/>
      <c r="R769" s="50"/>
      <c r="S769" s="105"/>
      <c r="T769" s="106"/>
      <c r="U769" s="107"/>
      <c r="V769" s="108"/>
      <c r="W769" s="107"/>
      <c r="X769" s="107"/>
      <c r="AA769" s="107"/>
      <c r="AB769" s="110"/>
      <c r="AC769" s="110"/>
      <c r="AE769" s="105"/>
      <c r="AF769" s="105"/>
      <c r="AR769" s="112"/>
    </row>
    <row r="770" spans="2:44" x14ac:dyDescent="0.25">
      <c r="B770" s="1" t="str">
        <f>IF(I770="","",
(IF(N770=FİLTRE!$H$6,2,0)+IF(FİLTRE!$H$6="TOPLAM",2,0))
)</f>
        <v/>
      </c>
      <c r="C770">
        <f>IF(FİLTRE!$M$5="",9,(IF(U770&gt;=FİLTRE!$M$5,1,0)))</f>
        <v>1</v>
      </c>
      <c r="D770" s="1">
        <f>IF(FİLTRE!$M$6="",9,(IF('SKT LİSTESİ'!P770&lt;=FİLTRE!$M$6,1,0)))</f>
        <v>1</v>
      </c>
      <c r="E770" s="25" t="str">
        <f>IF(I770="","",(COUNTIFS($L$4:L770,L770)))</f>
        <v/>
      </c>
      <c r="F770" s="13">
        <f>IF(OR(B770&lt;&gt;2,C770&lt;&gt;1,D770&lt;&gt;1,H770&lt;&gt;1),0,
COUNTIFS($B$4:B770,2,$C$4:C770,1,$D$4:D770,1,$H$4:H770,1))</f>
        <v>0</v>
      </c>
      <c r="G770" s="26" t="str">
        <f>IF(I770="","",(COUNTIF($E$4:E770,E770)))</f>
        <v/>
      </c>
      <c r="H770" s="1">
        <f>IF(AND(J770="SAYIM",FİLTRE!$H$5="RAFTA",U770&lt;&gt;0),1,0)+
IF(AND(J770="İADE DEPO",FİLTRE!$H$5="İADE DEPO"),1,0)+
IF(FİLTRE!$H$5="TÜMÜ",1,0)+
IF(AND(J770="FİRMA İADE",FİLTRE!$H$5="FİRMA İADE"),1,0)+
IF(AND(J770="İMHA",FİLTRE!$H$5="İMHA"),1,0)</f>
        <v>1</v>
      </c>
      <c r="I770" s="99"/>
      <c r="J770" s="100"/>
      <c r="K770" s="100"/>
      <c r="L770" s="101"/>
      <c r="M770" s="102"/>
      <c r="N770" s="101"/>
      <c r="O770" s="99"/>
      <c r="P770" s="103"/>
      <c r="Q770" s="104"/>
      <c r="R770" s="50"/>
      <c r="S770" s="105"/>
      <c r="T770" s="106"/>
      <c r="U770" s="107"/>
      <c r="V770" s="108"/>
      <c r="W770" s="107"/>
      <c r="X770" s="107"/>
      <c r="AA770" s="107"/>
      <c r="AB770" s="110"/>
      <c r="AC770" s="110"/>
      <c r="AE770" s="105"/>
      <c r="AF770" s="105"/>
      <c r="AR770" s="112"/>
    </row>
    <row r="771" spans="2:44" x14ac:dyDescent="0.25">
      <c r="B771" s="1" t="str">
        <f>IF(I771="","",
(IF(N771=FİLTRE!$H$6,2,0)+IF(FİLTRE!$H$6="TOPLAM",2,0))
)</f>
        <v/>
      </c>
      <c r="C771">
        <f>IF(FİLTRE!$M$5="",9,(IF(U771&gt;=FİLTRE!$M$5,1,0)))</f>
        <v>1</v>
      </c>
      <c r="D771" s="1">
        <f>IF(FİLTRE!$M$6="",9,(IF('SKT LİSTESİ'!P771&lt;=FİLTRE!$M$6,1,0)))</f>
        <v>1</v>
      </c>
      <c r="E771" s="25" t="str">
        <f>IF(I771="","",(COUNTIFS($L$4:L771,L771)))</f>
        <v/>
      </c>
      <c r="F771" s="13">
        <f>IF(OR(B771&lt;&gt;2,C771&lt;&gt;1,D771&lt;&gt;1,H771&lt;&gt;1),0,
COUNTIFS($B$4:B771,2,$C$4:C771,1,$D$4:D771,1,$H$4:H771,1))</f>
        <v>0</v>
      </c>
      <c r="G771" s="26" t="str">
        <f>IF(I771="","",(COUNTIF($E$4:E771,E771)))</f>
        <v/>
      </c>
      <c r="H771" s="1">
        <f>IF(AND(J771="SAYIM",FİLTRE!$H$5="RAFTA",U771&lt;&gt;0),1,0)+
IF(AND(J771="İADE DEPO",FİLTRE!$H$5="İADE DEPO"),1,0)+
IF(FİLTRE!$H$5="TÜMÜ",1,0)+
IF(AND(J771="FİRMA İADE",FİLTRE!$H$5="FİRMA İADE"),1,0)+
IF(AND(J771="İMHA",FİLTRE!$H$5="İMHA"),1,0)</f>
        <v>1</v>
      </c>
      <c r="I771" s="99"/>
      <c r="J771" s="100"/>
      <c r="K771" s="100"/>
      <c r="L771" s="101"/>
      <c r="M771" s="102"/>
      <c r="N771" s="101"/>
      <c r="O771" s="99"/>
      <c r="P771" s="103"/>
      <c r="Q771" s="104"/>
      <c r="R771" s="50"/>
      <c r="S771" s="105"/>
      <c r="T771" s="106"/>
      <c r="U771" s="107"/>
      <c r="V771" s="108"/>
      <c r="W771" s="107"/>
      <c r="X771" s="107"/>
      <c r="AA771" s="107"/>
      <c r="AB771" s="110"/>
      <c r="AC771" s="110"/>
      <c r="AE771" s="105"/>
      <c r="AF771" s="105"/>
      <c r="AR771" s="112"/>
    </row>
    <row r="772" spans="2:44" x14ac:dyDescent="0.25">
      <c r="B772" s="1" t="str">
        <f>IF(I772="","",
(IF(N772=FİLTRE!$H$6,2,0)+IF(FİLTRE!$H$6="TOPLAM",2,0))
)</f>
        <v/>
      </c>
      <c r="C772">
        <f>IF(FİLTRE!$M$5="",9,(IF(U772&gt;=FİLTRE!$M$5,1,0)))</f>
        <v>1</v>
      </c>
      <c r="D772" s="1">
        <f>IF(FİLTRE!$M$6="",9,(IF('SKT LİSTESİ'!P772&lt;=FİLTRE!$M$6,1,0)))</f>
        <v>1</v>
      </c>
      <c r="E772" s="25" t="str">
        <f>IF(I772="","",(COUNTIFS($L$4:L772,L772)))</f>
        <v/>
      </c>
      <c r="F772" s="13">
        <f>IF(OR(B772&lt;&gt;2,C772&lt;&gt;1,D772&lt;&gt;1,H772&lt;&gt;1),0,
COUNTIFS($B$4:B772,2,$C$4:C772,1,$D$4:D772,1,$H$4:H772,1))</f>
        <v>0</v>
      </c>
      <c r="G772" s="26" t="str">
        <f>IF(I772="","",(COUNTIF($E$4:E772,E772)))</f>
        <v/>
      </c>
      <c r="H772" s="1">
        <f>IF(AND(J772="SAYIM",FİLTRE!$H$5="RAFTA",U772&lt;&gt;0),1,0)+
IF(AND(J772="İADE DEPO",FİLTRE!$H$5="İADE DEPO"),1,0)+
IF(FİLTRE!$H$5="TÜMÜ",1,0)+
IF(AND(J772="FİRMA İADE",FİLTRE!$H$5="FİRMA İADE"),1,0)+
IF(AND(J772="İMHA",FİLTRE!$H$5="İMHA"),1,0)</f>
        <v>1</v>
      </c>
      <c r="I772" s="99"/>
      <c r="J772" s="100"/>
      <c r="K772" s="100"/>
      <c r="L772" s="101"/>
      <c r="M772" s="102"/>
      <c r="N772" s="101"/>
      <c r="O772" s="99"/>
      <c r="P772" s="103"/>
      <c r="Q772" s="104"/>
      <c r="R772" s="50"/>
      <c r="S772" s="105"/>
      <c r="T772" s="106"/>
      <c r="U772" s="107"/>
      <c r="V772" s="108"/>
      <c r="W772" s="107"/>
      <c r="X772" s="107"/>
      <c r="AA772" s="107"/>
      <c r="AB772" s="110"/>
      <c r="AC772" s="110"/>
      <c r="AE772" s="105"/>
      <c r="AF772" s="105"/>
      <c r="AR772" s="112"/>
    </row>
    <row r="773" spans="2:44" x14ac:dyDescent="0.25">
      <c r="B773" s="1" t="str">
        <f>IF(I773="","",
(IF(N773=FİLTRE!$H$6,2,0)+IF(FİLTRE!$H$6="TOPLAM",2,0))
)</f>
        <v/>
      </c>
      <c r="C773">
        <f>IF(FİLTRE!$M$5="",9,(IF(U773&gt;=FİLTRE!$M$5,1,0)))</f>
        <v>1</v>
      </c>
      <c r="D773" s="1">
        <f>IF(FİLTRE!$M$6="",9,(IF('SKT LİSTESİ'!P773&lt;=FİLTRE!$M$6,1,0)))</f>
        <v>1</v>
      </c>
      <c r="E773" s="25" t="str">
        <f>IF(I773="","",(COUNTIFS($L$4:L773,L773)))</f>
        <v/>
      </c>
      <c r="F773" s="13">
        <f>IF(OR(B773&lt;&gt;2,C773&lt;&gt;1,D773&lt;&gt;1,H773&lt;&gt;1),0,
COUNTIFS($B$4:B773,2,$C$4:C773,1,$D$4:D773,1,$H$4:H773,1))</f>
        <v>0</v>
      </c>
      <c r="G773" s="26" t="str">
        <f>IF(I773="","",(COUNTIF($E$4:E773,E773)))</f>
        <v/>
      </c>
      <c r="H773" s="1">
        <f>IF(AND(J773="SAYIM",FİLTRE!$H$5="RAFTA",U773&lt;&gt;0),1,0)+
IF(AND(J773="İADE DEPO",FİLTRE!$H$5="İADE DEPO"),1,0)+
IF(FİLTRE!$H$5="TÜMÜ",1,0)+
IF(AND(J773="FİRMA İADE",FİLTRE!$H$5="FİRMA İADE"),1,0)+
IF(AND(J773="İMHA",FİLTRE!$H$5="İMHA"),1,0)</f>
        <v>1</v>
      </c>
      <c r="I773" s="99"/>
      <c r="J773" s="100"/>
      <c r="K773" s="100"/>
      <c r="L773" s="101"/>
      <c r="M773" s="102"/>
      <c r="N773" s="101"/>
      <c r="O773" s="99"/>
      <c r="P773" s="103"/>
      <c r="Q773" s="104"/>
      <c r="R773" s="50"/>
      <c r="S773" s="105"/>
      <c r="T773" s="106"/>
      <c r="U773" s="107"/>
      <c r="V773" s="108"/>
      <c r="W773" s="107"/>
      <c r="X773" s="107"/>
      <c r="AA773" s="107"/>
      <c r="AB773" s="110"/>
      <c r="AC773" s="110"/>
      <c r="AE773" s="105"/>
      <c r="AF773" s="105"/>
      <c r="AR773" s="112"/>
    </row>
    <row r="774" spans="2:44" x14ac:dyDescent="0.25">
      <c r="B774" s="1" t="str">
        <f>IF(I774="","",
(IF(N774=FİLTRE!$H$6,2,0)+IF(FİLTRE!$H$6="TOPLAM",2,0))
)</f>
        <v/>
      </c>
      <c r="C774">
        <f>IF(FİLTRE!$M$5="",9,(IF(U774&gt;=FİLTRE!$M$5,1,0)))</f>
        <v>1</v>
      </c>
      <c r="D774" s="1">
        <f>IF(FİLTRE!$M$6="",9,(IF('SKT LİSTESİ'!P774&lt;=FİLTRE!$M$6,1,0)))</f>
        <v>1</v>
      </c>
      <c r="E774" s="25" t="str">
        <f>IF(I774="","",(COUNTIFS($L$4:L774,L774)))</f>
        <v/>
      </c>
      <c r="F774" s="13">
        <f>IF(OR(B774&lt;&gt;2,C774&lt;&gt;1,D774&lt;&gt;1,H774&lt;&gt;1),0,
COUNTIFS($B$4:B774,2,$C$4:C774,1,$D$4:D774,1,$H$4:H774,1))</f>
        <v>0</v>
      </c>
      <c r="G774" s="26" t="str">
        <f>IF(I774="","",(COUNTIF($E$4:E774,E774)))</f>
        <v/>
      </c>
      <c r="H774" s="1">
        <f>IF(AND(J774="SAYIM",FİLTRE!$H$5="RAFTA",U774&lt;&gt;0),1,0)+
IF(AND(J774="İADE DEPO",FİLTRE!$H$5="İADE DEPO"),1,0)+
IF(FİLTRE!$H$5="TÜMÜ",1,0)+
IF(AND(J774="FİRMA İADE",FİLTRE!$H$5="FİRMA İADE"),1,0)+
IF(AND(J774="İMHA",FİLTRE!$H$5="İMHA"),1,0)</f>
        <v>1</v>
      </c>
      <c r="I774" s="99"/>
      <c r="J774" s="100"/>
      <c r="K774" s="100"/>
      <c r="L774" s="101"/>
      <c r="M774" s="102"/>
      <c r="N774" s="101"/>
      <c r="O774" s="99"/>
      <c r="P774" s="103"/>
      <c r="Q774" s="104"/>
      <c r="R774" s="50"/>
      <c r="S774" s="105"/>
      <c r="T774" s="106"/>
      <c r="U774" s="107"/>
      <c r="V774" s="108"/>
      <c r="W774" s="107"/>
      <c r="X774" s="107"/>
      <c r="AA774" s="107"/>
      <c r="AB774" s="110"/>
      <c r="AC774" s="110"/>
      <c r="AE774" s="105"/>
      <c r="AF774" s="105"/>
      <c r="AR774" s="112"/>
    </row>
    <row r="775" spans="2:44" x14ac:dyDescent="0.25">
      <c r="B775" s="1" t="str">
        <f>IF(I775="","",
(IF(N775=FİLTRE!$H$6,2,0)+IF(FİLTRE!$H$6="TOPLAM",2,0))
)</f>
        <v/>
      </c>
      <c r="C775">
        <f>IF(FİLTRE!$M$5="",9,(IF(U775&gt;=FİLTRE!$M$5,1,0)))</f>
        <v>1</v>
      </c>
      <c r="D775" s="1">
        <f>IF(FİLTRE!$M$6="",9,(IF('SKT LİSTESİ'!P775&lt;=FİLTRE!$M$6,1,0)))</f>
        <v>1</v>
      </c>
      <c r="E775" s="25" t="str">
        <f>IF(I775="","",(COUNTIFS($L$4:L775,L775)))</f>
        <v/>
      </c>
      <c r="F775" s="13">
        <f>IF(OR(B775&lt;&gt;2,C775&lt;&gt;1,D775&lt;&gt;1,H775&lt;&gt;1),0,
COUNTIFS($B$4:B775,2,$C$4:C775,1,$D$4:D775,1,$H$4:H775,1))</f>
        <v>0</v>
      </c>
      <c r="G775" s="26" t="str">
        <f>IF(I775="","",(COUNTIF($E$4:E775,E775)))</f>
        <v/>
      </c>
      <c r="H775" s="1">
        <f>IF(AND(J775="SAYIM",FİLTRE!$H$5="RAFTA",U775&lt;&gt;0),1,0)+
IF(AND(J775="İADE DEPO",FİLTRE!$H$5="İADE DEPO"),1,0)+
IF(FİLTRE!$H$5="TÜMÜ",1,0)+
IF(AND(J775="FİRMA İADE",FİLTRE!$H$5="FİRMA İADE"),1,0)+
IF(AND(J775="İMHA",FİLTRE!$H$5="İMHA"),1,0)</f>
        <v>1</v>
      </c>
      <c r="I775" s="99"/>
      <c r="J775" s="100"/>
      <c r="K775" s="100"/>
      <c r="L775" s="101"/>
      <c r="M775" s="102"/>
      <c r="N775" s="101"/>
      <c r="O775" s="99"/>
      <c r="P775" s="103"/>
      <c r="Q775" s="104"/>
      <c r="R775" s="50"/>
      <c r="S775" s="105"/>
      <c r="T775" s="106"/>
      <c r="U775" s="107"/>
      <c r="V775" s="108"/>
      <c r="W775" s="107"/>
      <c r="X775" s="107"/>
      <c r="AA775" s="107"/>
      <c r="AB775" s="110"/>
      <c r="AC775" s="110"/>
      <c r="AE775" s="105"/>
      <c r="AF775" s="105"/>
      <c r="AR775" s="112"/>
    </row>
    <row r="776" spans="2:44" x14ac:dyDescent="0.25">
      <c r="B776" s="1" t="str">
        <f>IF(I776="","",
(IF(N776=FİLTRE!$H$6,2,0)+IF(FİLTRE!$H$6="TOPLAM",2,0))
)</f>
        <v/>
      </c>
      <c r="C776">
        <f>IF(FİLTRE!$M$5="",9,(IF(U776&gt;=FİLTRE!$M$5,1,0)))</f>
        <v>1</v>
      </c>
      <c r="D776" s="1">
        <f>IF(FİLTRE!$M$6="",9,(IF('SKT LİSTESİ'!P776&lt;=FİLTRE!$M$6,1,0)))</f>
        <v>1</v>
      </c>
      <c r="E776" s="25" t="str">
        <f>IF(I776="","",(COUNTIFS($L$4:L776,L776)))</f>
        <v/>
      </c>
      <c r="F776" s="13">
        <f>IF(OR(B776&lt;&gt;2,C776&lt;&gt;1,D776&lt;&gt;1,H776&lt;&gt;1),0,
COUNTIFS($B$4:B776,2,$C$4:C776,1,$D$4:D776,1,$H$4:H776,1))</f>
        <v>0</v>
      </c>
      <c r="G776" s="26" t="str">
        <f>IF(I776="","",(COUNTIF($E$4:E776,E776)))</f>
        <v/>
      </c>
      <c r="H776" s="1">
        <f>IF(AND(J776="SAYIM",FİLTRE!$H$5="RAFTA",U776&lt;&gt;0),1,0)+
IF(AND(J776="İADE DEPO",FİLTRE!$H$5="İADE DEPO"),1,0)+
IF(FİLTRE!$H$5="TÜMÜ",1,0)+
IF(AND(J776="FİRMA İADE",FİLTRE!$H$5="FİRMA İADE"),1,0)+
IF(AND(J776="İMHA",FİLTRE!$H$5="İMHA"),1,0)</f>
        <v>1</v>
      </c>
      <c r="I776" s="99"/>
      <c r="J776" s="100"/>
      <c r="K776" s="100"/>
      <c r="L776" s="101"/>
      <c r="M776" s="102"/>
      <c r="N776" s="101"/>
      <c r="O776" s="99"/>
      <c r="P776" s="103"/>
      <c r="Q776" s="104"/>
      <c r="R776" s="50"/>
      <c r="S776" s="105"/>
      <c r="T776" s="106"/>
      <c r="U776" s="107"/>
      <c r="V776" s="108"/>
      <c r="W776" s="107"/>
      <c r="X776" s="107"/>
      <c r="AA776" s="107"/>
      <c r="AB776" s="110"/>
      <c r="AC776" s="110"/>
      <c r="AE776" s="105"/>
      <c r="AF776" s="105"/>
      <c r="AR776" s="112"/>
    </row>
    <row r="777" spans="2:44" x14ac:dyDescent="0.25">
      <c r="B777" s="1" t="str">
        <f>IF(I777="","",
(IF(N777=FİLTRE!$H$6,2,0)+IF(FİLTRE!$H$6="TOPLAM",2,0))
)</f>
        <v/>
      </c>
      <c r="C777">
        <f>IF(FİLTRE!$M$5="",9,(IF(U777&gt;=FİLTRE!$M$5,1,0)))</f>
        <v>1</v>
      </c>
      <c r="D777" s="1">
        <f>IF(FİLTRE!$M$6="",9,(IF('SKT LİSTESİ'!P777&lt;=FİLTRE!$M$6,1,0)))</f>
        <v>1</v>
      </c>
      <c r="E777" s="25" t="str">
        <f>IF(I777="","",(COUNTIFS($L$4:L777,L777)))</f>
        <v/>
      </c>
      <c r="F777" s="13">
        <f>IF(OR(B777&lt;&gt;2,C777&lt;&gt;1,D777&lt;&gt;1,H777&lt;&gt;1),0,
COUNTIFS($B$4:B777,2,$C$4:C777,1,$D$4:D777,1,$H$4:H777,1))</f>
        <v>0</v>
      </c>
      <c r="G777" s="26" t="str">
        <f>IF(I777="","",(COUNTIF($E$4:E777,E777)))</f>
        <v/>
      </c>
      <c r="H777" s="1">
        <f>IF(AND(J777="SAYIM",FİLTRE!$H$5="RAFTA",U777&lt;&gt;0),1,0)+
IF(AND(J777="İADE DEPO",FİLTRE!$H$5="İADE DEPO"),1,0)+
IF(FİLTRE!$H$5="TÜMÜ",1,0)+
IF(AND(J777="FİRMA İADE",FİLTRE!$H$5="FİRMA İADE"),1,0)+
IF(AND(J777="İMHA",FİLTRE!$H$5="İMHA"),1,0)</f>
        <v>1</v>
      </c>
      <c r="I777" s="99"/>
      <c r="J777" s="100"/>
      <c r="K777" s="100"/>
      <c r="L777" s="101"/>
      <c r="M777" s="102"/>
      <c r="N777" s="101"/>
      <c r="O777" s="99"/>
      <c r="P777" s="103"/>
      <c r="Q777" s="104"/>
      <c r="R777" s="50"/>
      <c r="S777" s="105"/>
      <c r="T777" s="106"/>
      <c r="U777" s="107"/>
      <c r="V777" s="108"/>
      <c r="W777" s="107"/>
      <c r="X777" s="107"/>
      <c r="AA777" s="107"/>
      <c r="AB777" s="110"/>
      <c r="AC777" s="110"/>
      <c r="AE777" s="105"/>
      <c r="AF777" s="105"/>
      <c r="AR777" s="112"/>
    </row>
    <row r="778" spans="2:44" x14ac:dyDescent="0.25">
      <c r="B778" s="1" t="str">
        <f>IF(I778="","",
(IF(N778=FİLTRE!$H$6,2,0)+IF(FİLTRE!$H$6="TOPLAM",2,0))
)</f>
        <v/>
      </c>
      <c r="C778">
        <f>IF(FİLTRE!$M$5="",9,(IF(U778&gt;=FİLTRE!$M$5,1,0)))</f>
        <v>1</v>
      </c>
      <c r="D778" s="1">
        <f>IF(FİLTRE!$M$6="",9,(IF('SKT LİSTESİ'!P778&lt;=FİLTRE!$M$6,1,0)))</f>
        <v>1</v>
      </c>
      <c r="E778" s="25" t="str">
        <f>IF(I778="","",(COUNTIFS($L$4:L778,L778)))</f>
        <v/>
      </c>
      <c r="F778" s="13">
        <f>IF(OR(B778&lt;&gt;2,C778&lt;&gt;1,D778&lt;&gt;1,H778&lt;&gt;1),0,
COUNTIFS($B$4:B778,2,$C$4:C778,1,$D$4:D778,1,$H$4:H778,1))</f>
        <v>0</v>
      </c>
      <c r="G778" s="26" t="str">
        <f>IF(I778="","",(COUNTIF($E$4:E778,E778)))</f>
        <v/>
      </c>
      <c r="H778" s="1">
        <f>IF(AND(J778="SAYIM",FİLTRE!$H$5="RAFTA",U778&lt;&gt;0),1,0)+
IF(AND(J778="İADE DEPO",FİLTRE!$H$5="İADE DEPO"),1,0)+
IF(FİLTRE!$H$5="TÜMÜ",1,0)+
IF(AND(J778="FİRMA İADE",FİLTRE!$H$5="FİRMA İADE"),1,0)+
IF(AND(J778="İMHA",FİLTRE!$H$5="İMHA"),1,0)</f>
        <v>1</v>
      </c>
      <c r="I778" s="99"/>
      <c r="J778" s="100"/>
      <c r="K778" s="100"/>
      <c r="L778" s="101"/>
      <c r="M778" s="102"/>
      <c r="N778" s="101"/>
      <c r="O778" s="99"/>
      <c r="P778" s="103"/>
      <c r="Q778" s="104"/>
      <c r="R778" s="50"/>
      <c r="S778" s="105"/>
      <c r="T778" s="106"/>
      <c r="U778" s="107"/>
      <c r="V778" s="108"/>
      <c r="W778" s="107"/>
      <c r="X778" s="107"/>
      <c r="AA778" s="107"/>
      <c r="AB778" s="110"/>
      <c r="AC778" s="110"/>
      <c r="AE778" s="105"/>
      <c r="AF778" s="105"/>
      <c r="AR778" s="112"/>
    </row>
    <row r="779" spans="2:44" x14ac:dyDescent="0.25">
      <c r="B779" s="1" t="str">
        <f>IF(I779="","",
(IF(N779=FİLTRE!$H$6,2,0)+IF(FİLTRE!$H$6="TOPLAM",2,0))
)</f>
        <v/>
      </c>
      <c r="C779">
        <f>IF(FİLTRE!$M$5="",9,(IF(U779&gt;=FİLTRE!$M$5,1,0)))</f>
        <v>1</v>
      </c>
      <c r="D779" s="1">
        <f>IF(FİLTRE!$M$6="",9,(IF('SKT LİSTESİ'!P779&lt;=FİLTRE!$M$6,1,0)))</f>
        <v>1</v>
      </c>
      <c r="E779" s="25" t="str">
        <f>IF(I779="","",(COUNTIFS($L$4:L779,L779)))</f>
        <v/>
      </c>
      <c r="F779" s="13">
        <f>IF(OR(B779&lt;&gt;2,C779&lt;&gt;1,D779&lt;&gt;1,H779&lt;&gt;1),0,
COUNTIFS($B$4:B779,2,$C$4:C779,1,$D$4:D779,1,$H$4:H779,1))</f>
        <v>0</v>
      </c>
      <c r="G779" s="26" t="str">
        <f>IF(I779="","",(COUNTIF($E$4:E779,E779)))</f>
        <v/>
      </c>
      <c r="H779" s="1">
        <f>IF(AND(J779="SAYIM",FİLTRE!$H$5="RAFTA",U779&lt;&gt;0),1,0)+
IF(AND(J779="İADE DEPO",FİLTRE!$H$5="İADE DEPO"),1,0)+
IF(FİLTRE!$H$5="TÜMÜ",1,0)+
IF(AND(J779="FİRMA İADE",FİLTRE!$H$5="FİRMA İADE"),1,0)+
IF(AND(J779="İMHA",FİLTRE!$H$5="İMHA"),1,0)</f>
        <v>1</v>
      </c>
      <c r="I779" s="99"/>
      <c r="J779" s="100"/>
      <c r="K779" s="100"/>
      <c r="L779" s="101"/>
      <c r="M779" s="102"/>
      <c r="N779" s="101"/>
      <c r="O779" s="99"/>
      <c r="P779" s="103"/>
      <c r="Q779" s="104"/>
      <c r="R779" s="50"/>
      <c r="S779" s="105"/>
      <c r="T779" s="106"/>
      <c r="U779" s="107"/>
      <c r="V779" s="108"/>
      <c r="W779" s="107"/>
      <c r="X779" s="107"/>
      <c r="AA779" s="107"/>
      <c r="AB779" s="110"/>
      <c r="AC779" s="110"/>
      <c r="AE779" s="105"/>
      <c r="AF779" s="105"/>
      <c r="AR779" s="112"/>
    </row>
    <row r="780" spans="2:44" x14ac:dyDescent="0.25">
      <c r="B780" s="1" t="str">
        <f>IF(I780="","",
(IF(N780=FİLTRE!$H$6,2,0)+IF(FİLTRE!$H$6="TOPLAM",2,0))
)</f>
        <v/>
      </c>
      <c r="C780">
        <f>IF(FİLTRE!$M$5="",9,(IF(U780&gt;=FİLTRE!$M$5,1,0)))</f>
        <v>1</v>
      </c>
      <c r="D780" s="1">
        <f>IF(FİLTRE!$M$6="",9,(IF('SKT LİSTESİ'!P780&lt;=FİLTRE!$M$6,1,0)))</f>
        <v>1</v>
      </c>
      <c r="E780" s="25" t="str">
        <f>IF(I780="","",(COUNTIFS($L$4:L780,L780)))</f>
        <v/>
      </c>
      <c r="F780" s="13">
        <f>IF(OR(B780&lt;&gt;2,C780&lt;&gt;1,D780&lt;&gt;1,H780&lt;&gt;1),0,
COUNTIFS($B$4:B780,2,$C$4:C780,1,$D$4:D780,1,$H$4:H780,1))</f>
        <v>0</v>
      </c>
      <c r="G780" s="26" t="str">
        <f>IF(I780="","",(COUNTIF($E$4:E780,E780)))</f>
        <v/>
      </c>
      <c r="H780" s="1">
        <f>IF(AND(J780="SAYIM",FİLTRE!$H$5="RAFTA",U780&lt;&gt;0),1,0)+
IF(AND(J780="İADE DEPO",FİLTRE!$H$5="İADE DEPO"),1,0)+
IF(FİLTRE!$H$5="TÜMÜ",1,0)+
IF(AND(J780="FİRMA İADE",FİLTRE!$H$5="FİRMA İADE"),1,0)+
IF(AND(J780="İMHA",FİLTRE!$H$5="İMHA"),1,0)</f>
        <v>1</v>
      </c>
      <c r="I780" s="99"/>
      <c r="J780" s="100"/>
      <c r="K780" s="100"/>
      <c r="L780" s="101"/>
      <c r="M780" s="102"/>
      <c r="N780" s="101"/>
      <c r="O780" s="99"/>
      <c r="P780" s="103"/>
      <c r="Q780" s="104"/>
      <c r="R780" s="50"/>
      <c r="S780" s="105"/>
      <c r="T780" s="106"/>
      <c r="U780" s="107"/>
      <c r="V780" s="108"/>
      <c r="W780" s="107"/>
      <c r="X780" s="107"/>
      <c r="AA780" s="107"/>
      <c r="AB780" s="110"/>
      <c r="AC780" s="110"/>
      <c r="AE780" s="105"/>
      <c r="AF780" s="105"/>
      <c r="AR780" s="112"/>
    </row>
    <row r="781" spans="2:44" x14ac:dyDescent="0.25">
      <c r="B781" s="1" t="str">
        <f>IF(I781="","",
(IF(N781=FİLTRE!$H$6,2,0)+IF(FİLTRE!$H$6="TOPLAM",2,0))
)</f>
        <v/>
      </c>
      <c r="C781">
        <f>IF(FİLTRE!$M$5="",9,(IF(U781&gt;=FİLTRE!$M$5,1,0)))</f>
        <v>1</v>
      </c>
      <c r="D781" s="1">
        <f>IF(FİLTRE!$M$6="",9,(IF('SKT LİSTESİ'!P781&lt;=FİLTRE!$M$6,1,0)))</f>
        <v>1</v>
      </c>
      <c r="E781" s="25" t="str">
        <f>IF(I781="","",(COUNTIFS($L$4:L781,L781)))</f>
        <v/>
      </c>
      <c r="F781" s="13">
        <f>IF(OR(B781&lt;&gt;2,C781&lt;&gt;1,D781&lt;&gt;1,H781&lt;&gt;1),0,
COUNTIFS($B$4:B781,2,$C$4:C781,1,$D$4:D781,1,$H$4:H781,1))</f>
        <v>0</v>
      </c>
      <c r="G781" s="26" t="str">
        <f>IF(I781="","",(COUNTIF($E$4:E781,E781)))</f>
        <v/>
      </c>
      <c r="H781" s="1">
        <f>IF(AND(J781="SAYIM",FİLTRE!$H$5="RAFTA",U781&lt;&gt;0),1,0)+
IF(AND(J781="İADE DEPO",FİLTRE!$H$5="İADE DEPO"),1,0)+
IF(FİLTRE!$H$5="TÜMÜ",1,0)+
IF(AND(J781="FİRMA İADE",FİLTRE!$H$5="FİRMA İADE"),1,0)+
IF(AND(J781="İMHA",FİLTRE!$H$5="İMHA"),1,0)</f>
        <v>1</v>
      </c>
      <c r="I781" s="99"/>
      <c r="J781" s="100"/>
      <c r="K781" s="100"/>
      <c r="L781" s="101"/>
      <c r="M781" s="102"/>
      <c r="N781" s="101"/>
      <c r="O781" s="99"/>
      <c r="P781" s="103"/>
      <c r="Q781" s="104"/>
      <c r="R781" s="50"/>
      <c r="S781" s="105"/>
      <c r="T781" s="106"/>
      <c r="U781" s="107"/>
      <c r="V781" s="108"/>
      <c r="W781" s="107"/>
      <c r="X781" s="107"/>
      <c r="AA781" s="107"/>
      <c r="AB781" s="110"/>
      <c r="AC781" s="110"/>
      <c r="AE781" s="105"/>
      <c r="AF781" s="105"/>
      <c r="AR781" s="112"/>
    </row>
    <row r="782" spans="2:44" x14ac:dyDescent="0.25">
      <c r="B782" s="1" t="str">
        <f>IF(I782="","",
(IF(N782=FİLTRE!$H$6,2,0)+IF(FİLTRE!$H$6="TOPLAM",2,0))
)</f>
        <v/>
      </c>
      <c r="C782">
        <f>IF(FİLTRE!$M$5="",9,(IF(U782&gt;=FİLTRE!$M$5,1,0)))</f>
        <v>1</v>
      </c>
      <c r="D782" s="1">
        <f>IF(FİLTRE!$M$6="",9,(IF('SKT LİSTESİ'!P782&lt;=FİLTRE!$M$6,1,0)))</f>
        <v>1</v>
      </c>
      <c r="E782" s="25" t="str">
        <f>IF(I782="","",(COUNTIFS($L$4:L782,L782)))</f>
        <v/>
      </c>
      <c r="F782" s="13">
        <f>IF(OR(B782&lt;&gt;2,C782&lt;&gt;1,D782&lt;&gt;1,H782&lt;&gt;1),0,
COUNTIFS($B$4:B782,2,$C$4:C782,1,$D$4:D782,1,$H$4:H782,1))</f>
        <v>0</v>
      </c>
      <c r="G782" s="26" t="str">
        <f>IF(I782="","",(COUNTIF($E$4:E782,E782)))</f>
        <v/>
      </c>
      <c r="H782" s="1">
        <f>IF(AND(J782="SAYIM",FİLTRE!$H$5="RAFTA",U782&lt;&gt;0),1,0)+
IF(AND(J782="İADE DEPO",FİLTRE!$H$5="İADE DEPO"),1,0)+
IF(FİLTRE!$H$5="TÜMÜ",1,0)+
IF(AND(J782="FİRMA İADE",FİLTRE!$H$5="FİRMA İADE"),1,0)+
IF(AND(J782="İMHA",FİLTRE!$H$5="İMHA"),1,0)</f>
        <v>1</v>
      </c>
      <c r="I782" s="99"/>
      <c r="J782" s="100"/>
      <c r="K782" s="100"/>
      <c r="L782" s="101"/>
      <c r="M782" s="102"/>
      <c r="N782" s="101"/>
      <c r="O782" s="99"/>
      <c r="P782" s="103"/>
      <c r="Q782" s="104"/>
      <c r="R782" s="50"/>
      <c r="S782" s="105"/>
      <c r="T782" s="106"/>
      <c r="U782" s="107"/>
      <c r="V782" s="108"/>
      <c r="W782" s="107"/>
      <c r="X782" s="107"/>
      <c r="AA782" s="107"/>
      <c r="AB782" s="110"/>
      <c r="AC782" s="110"/>
      <c r="AE782" s="105"/>
      <c r="AF782" s="105"/>
      <c r="AR782" s="112"/>
    </row>
    <row r="783" spans="2:44" x14ac:dyDescent="0.25">
      <c r="B783" s="1" t="str">
        <f>IF(I783="","",
(IF(N783=FİLTRE!$H$6,2,0)+IF(FİLTRE!$H$6="TOPLAM",2,0))
)</f>
        <v/>
      </c>
      <c r="C783">
        <f>IF(FİLTRE!$M$5="",9,(IF(U783&gt;=FİLTRE!$M$5,1,0)))</f>
        <v>1</v>
      </c>
      <c r="D783" s="1">
        <f>IF(FİLTRE!$M$6="",9,(IF('SKT LİSTESİ'!P783&lt;=FİLTRE!$M$6,1,0)))</f>
        <v>1</v>
      </c>
      <c r="E783" s="25" t="str">
        <f>IF(I783="","",(COUNTIFS($L$4:L783,L783)))</f>
        <v/>
      </c>
      <c r="F783" s="13">
        <f>IF(OR(B783&lt;&gt;2,C783&lt;&gt;1,D783&lt;&gt;1,H783&lt;&gt;1),0,
COUNTIFS($B$4:B783,2,$C$4:C783,1,$D$4:D783,1,$H$4:H783,1))</f>
        <v>0</v>
      </c>
      <c r="G783" s="26" t="str">
        <f>IF(I783="","",(COUNTIF($E$4:E783,E783)))</f>
        <v/>
      </c>
      <c r="H783" s="1">
        <f>IF(AND(J783="SAYIM",FİLTRE!$H$5="RAFTA",U783&lt;&gt;0),1,0)+
IF(AND(J783="İADE DEPO",FİLTRE!$H$5="İADE DEPO"),1,0)+
IF(FİLTRE!$H$5="TÜMÜ",1,0)+
IF(AND(J783="FİRMA İADE",FİLTRE!$H$5="FİRMA İADE"),1,0)+
IF(AND(J783="İMHA",FİLTRE!$H$5="İMHA"),1,0)</f>
        <v>1</v>
      </c>
      <c r="I783" s="99"/>
      <c r="J783" s="100"/>
      <c r="K783" s="100"/>
      <c r="L783" s="101"/>
      <c r="M783" s="102"/>
      <c r="N783" s="101"/>
      <c r="O783" s="99"/>
      <c r="P783" s="103"/>
      <c r="Q783" s="104"/>
      <c r="R783" s="50"/>
      <c r="S783" s="105"/>
      <c r="T783" s="106"/>
      <c r="U783" s="107"/>
      <c r="V783" s="108"/>
      <c r="W783" s="107"/>
      <c r="X783" s="107"/>
      <c r="AA783" s="107"/>
      <c r="AB783" s="110"/>
      <c r="AC783" s="110"/>
      <c r="AE783" s="105"/>
      <c r="AF783" s="105"/>
      <c r="AR783" s="112"/>
    </row>
    <row r="784" spans="2:44" x14ac:dyDescent="0.25">
      <c r="B784" s="1" t="str">
        <f>IF(I784="","",
(IF(N784=FİLTRE!$H$6,2,0)+IF(FİLTRE!$H$6="TOPLAM",2,0))
)</f>
        <v/>
      </c>
      <c r="C784">
        <f>IF(FİLTRE!$M$5="",9,(IF(U784&gt;=FİLTRE!$M$5,1,0)))</f>
        <v>1</v>
      </c>
      <c r="D784" s="1">
        <f>IF(FİLTRE!$M$6="",9,(IF('SKT LİSTESİ'!P784&lt;=FİLTRE!$M$6,1,0)))</f>
        <v>1</v>
      </c>
      <c r="E784" s="25" t="str">
        <f>IF(I784="","",(COUNTIFS($L$4:L784,L784)))</f>
        <v/>
      </c>
      <c r="F784" s="13">
        <f>IF(OR(B784&lt;&gt;2,C784&lt;&gt;1,D784&lt;&gt;1,H784&lt;&gt;1),0,
COUNTIFS($B$4:B784,2,$C$4:C784,1,$D$4:D784,1,$H$4:H784,1))</f>
        <v>0</v>
      </c>
      <c r="G784" s="26" t="str">
        <f>IF(I784="","",(COUNTIF($E$4:E784,E784)))</f>
        <v/>
      </c>
      <c r="H784" s="1">
        <f>IF(AND(J784="SAYIM",FİLTRE!$H$5="RAFTA",U784&lt;&gt;0),1,0)+
IF(AND(J784="İADE DEPO",FİLTRE!$H$5="İADE DEPO"),1,0)+
IF(FİLTRE!$H$5="TÜMÜ",1,0)+
IF(AND(J784="FİRMA İADE",FİLTRE!$H$5="FİRMA İADE"),1,0)+
IF(AND(J784="İMHA",FİLTRE!$H$5="İMHA"),1,0)</f>
        <v>1</v>
      </c>
      <c r="I784" s="99"/>
      <c r="J784" s="100"/>
      <c r="K784" s="100"/>
      <c r="L784" s="101"/>
      <c r="M784" s="102"/>
      <c r="N784" s="101"/>
      <c r="O784" s="99"/>
      <c r="P784" s="103"/>
      <c r="Q784" s="104"/>
      <c r="R784" s="50"/>
      <c r="S784" s="105"/>
      <c r="T784" s="106"/>
      <c r="U784" s="107"/>
      <c r="V784" s="108"/>
      <c r="W784" s="107"/>
      <c r="X784" s="107"/>
      <c r="AA784" s="107"/>
      <c r="AB784" s="110"/>
      <c r="AC784" s="110"/>
      <c r="AE784" s="105"/>
      <c r="AF784" s="105"/>
      <c r="AR784" s="112"/>
    </row>
    <row r="785" spans="2:44" x14ac:dyDescent="0.25">
      <c r="B785" s="1" t="str">
        <f>IF(I785="","",
(IF(N785=FİLTRE!$H$6,2,0)+IF(FİLTRE!$H$6="TOPLAM",2,0))
)</f>
        <v/>
      </c>
      <c r="C785">
        <f>IF(FİLTRE!$M$5="",9,(IF(U785&gt;=FİLTRE!$M$5,1,0)))</f>
        <v>1</v>
      </c>
      <c r="D785" s="1">
        <f>IF(FİLTRE!$M$6="",9,(IF('SKT LİSTESİ'!P785&lt;=FİLTRE!$M$6,1,0)))</f>
        <v>1</v>
      </c>
      <c r="E785" s="25" t="str">
        <f>IF(I785="","",(COUNTIFS($L$4:L785,L785)))</f>
        <v/>
      </c>
      <c r="F785" s="13">
        <f>IF(OR(B785&lt;&gt;2,C785&lt;&gt;1,D785&lt;&gt;1,H785&lt;&gt;1),0,
COUNTIFS($B$4:B785,2,$C$4:C785,1,$D$4:D785,1,$H$4:H785,1))</f>
        <v>0</v>
      </c>
      <c r="G785" s="26" t="str">
        <f>IF(I785="","",(COUNTIF($E$4:E785,E785)))</f>
        <v/>
      </c>
      <c r="H785" s="1">
        <f>IF(AND(J785="SAYIM",FİLTRE!$H$5="RAFTA",U785&lt;&gt;0),1,0)+
IF(AND(J785="İADE DEPO",FİLTRE!$H$5="İADE DEPO"),1,0)+
IF(FİLTRE!$H$5="TÜMÜ",1,0)+
IF(AND(J785="FİRMA İADE",FİLTRE!$H$5="FİRMA İADE"),1,0)+
IF(AND(J785="İMHA",FİLTRE!$H$5="İMHA"),1,0)</f>
        <v>1</v>
      </c>
      <c r="I785" s="99"/>
      <c r="J785" s="100"/>
      <c r="K785" s="100"/>
      <c r="L785" s="101"/>
      <c r="M785" s="102"/>
      <c r="N785" s="101"/>
      <c r="O785" s="99"/>
      <c r="P785" s="103"/>
      <c r="Q785" s="104"/>
      <c r="R785" s="50"/>
      <c r="S785" s="105"/>
      <c r="T785" s="106"/>
      <c r="U785" s="107"/>
      <c r="V785" s="108"/>
      <c r="W785" s="107"/>
      <c r="X785" s="107"/>
      <c r="AA785" s="107"/>
      <c r="AB785" s="110"/>
      <c r="AC785" s="110"/>
      <c r="AE785" s="105"/>
      <c r="AF785" s="105"/>
      <c r="AR785" s="112"/>
    </row>
    <row r="786" spans="2:44" x14ac:dyDescent="0.25">
      <c r="B786" s="1" t="str">
        <f>IF(I786="","",
(IF(N786=FİLTRE!$H$6,2,0)+IF(FİLTRE!$H$6="TOPLAM",2,0))
)</f>
        <v/>
      </c>
      <c r="C786">
        <f>IF(FİLTRE!$M$5="",9,(IF(U786&gt;=FİLTRE!$M$5,1,0)))</f>
        <v>1</v>
      </c>
      <c r="D786" s="1">
        <f>IF(FİLTRE!$M$6="",9,(IF('SKT LİSTESİ'!P786&lt;=FİLTRE!$M$6,1,0)))</f>
        <v>1</v>
      </c>
      <c r="E786" s="25" t="str">
        <f>IF(I786="","",(COUNTIFS($L$4:L786,L786)))</f>
        <v/>
      </c>
      <c r="F786" s="13">
        <f>IF(OR(B786&lt;&gt;2,C786&lt;&gt;1,D786&lt;&gt;1,H786&lt;&gt;1),0,
COUNTIFS($B$4:B786,2,$C$4:C786,1,$D$4:D786,1,$H$4:H786,1))</f>
        <v>0</v>
      </c>
      <c r="G786" s="26" t="str">
        <f>IF(I786="","",(COUNTIF($E$4:E786,E786)))</f>
        <v/>
      </c>
      <c r="H786" s="1">
        <f>IF(AND(J786="SAYIM",FİLTRE!$H$5="RAFTA",U786&lt;&gt;0),1,0)+
IF(AND(J786="İADE DEPO",FİLTRE!$H$5="İADE DEPO"),1,0)+
IF(FİLTRE!$H$5="TÜMÜ",1,0)+
IF(AND(J786="FİRMA İADE",FİLTRE!$H$5="FİRMA İADE"),1,0)+
IF(AND(J786="İMHA",FİLTRE!$H$5="İMHA"),1,0)</f>
        <v>1</v>
      </c>
      <c r="I786" s="99"/>
      <c r="J786" s="100"/>
      <c r="K786" s="100"/>
      <c r="L786" s="101"/>
      <c r="M786" s="102"/>
      <c r="N786" s="101"/>
      <c r="O786" s="99"/>
      <c r="P786" s="103"/>
      <c r="Q786" s="104"/>
      <c r="R786" s="50"/>
      <c r="S786" s="105"/>
      <c r="T786" s="106"/>
      <c r="U786" s="107"/>
      <c r="V786" s="108"/>
      <c r="W786" s="107"/>
      <c r="X786" s="107"/>
      <c r="AA786" s="107"/>
      <c r="AB786" s="110"/>
      <c r="AC786" s="110"/>
      <c r="AE786" s="105"/>
      <c r="AF786" s="105"/>
      <c r="AR786" s="112"/>
    </row>
    <row r="787" spans="2:44" x14ac:dyDescent="0.25">
      <c r="B787" s="1" t="str">
        <f>IF(I787="","",
(IF(N787=FİLTRE!$H$6,2,0)+IF(FİLTRE!$H$6="TOPLAM",2,0))
)</f>
        <v/>
      </c>
      <c r="C787">
        <f>IF(FİLTRE!$M$5="",9,(IF(U787&gt;=FİLTRE!$M$5,1,0)))</f>
        <v>1</v>
      </c>
      <c r="D787" s="1">
        <f>IF(FİLTRE!$M$6="",9,(IF('SKT LİSTESİ'!P787&lt;=FİLTRE!$M$6,1,0)))</f>
        <v>1</v>
      </c>
      <c r="E787" s="25" t="str">
        <f>IF(I787="","",(COUNTIFS($L$4:L787,L787)))</f>
        <v/>
      </c>
      <c r="F787" s="13">
        <f>IF(OR(B787&lt;&gt;2,C787&lt;&gt;1,D787&lt;&gt;1,H787&lt;&gt;1),0,
COUNTIFS($B$4:B787,2,$C$4:C787,1,$D$4:D787,1,$H$4:H787,1))</f>
        <v>0</v>
      </c>
      <c r="G787" s="26" t="str">
        <f>IF(I787="","",(COUNTIF($E$4:E787,E787)))</f>
        <v/>
      </c>
      <c r="H787" s="1">
        <f>IF(AND(J787="SAYIM",FİLTRE!$H$5="RAFTA",U787&lt;&gt;0),1,0)+
IF(AND(J787="İADE DEPO",FİLTRE!$H$5="İADE DEPO"),1,0)+
IF(FİLTRE!$H$5="TÜMÜ",1,0)+
IF(AND(J787="FİRMA İADE",FİLTRE!$H$5="FİRMA İADE"),1,0)+
IF(AND(J787="İMHA",FİLTRE!$H$5="İMHA"),1,0)</f>
        <v>1</v>
      </c>
      <c r="I787" s="99"/>
      <c r="J787" s="100"/>
      <c r="K787" s="100"/>
      <c r="L787" s="101"/>
      <c r="M787" s="102"/>
      <c r="N787" s="101"/>
      <c r="O787" s="99"/>
      <c r="P787" s="103"/>
      <c r="Q787" s="104"/>
      <c r="R787" s="50"/>
      <c r="S787" s="105"/>
      <c r="T787" s="106"/>
      <c r="U787" s="107"/>
      <c r="V787" s="108"/>
      <c r="W787" s="107"/>
      <c r="X787" s="107"/>
      <c r="AA787" s="107"/>
      <c r="AB787" s="110"/>
      <c r="AC787" s="110"/>
      <c r="AE787" s="105"/>
      <c r="AF787" s="105"/>
      <c r="AR787" s="112"/>
    </row>
    <row r="788" spans="2:44" x14ac:dyDescent="0.25">
      <c r="B788" s="1" t="str">
        <f>IF(I788="","",
(IF(N788=FİLTRE!$H$6,2,0)+IF(FİLTRE!$H$6="TOPLAM",2,0))
)</f>
        <v/>
      </c>
      <c r="C788">
        <f>IF(FİLTRE!$M$5="",9,(IF(U788&gt;=FİLTRE!$M$5,1,0)))</f>
        <v>1</v>
      </c>
      <c r="D788" s="1">
        <f>IF(FİLTRE!$M$6="",9,(IF('SKT LİSTESİ'!P788&lt;=FİLTRE!$M$6,1,0)))</f>
        <v>1</v>
      </c>
      <c r="E788" s="25" t="str">
        <f>IF(I788="","",(COUNTIFS($L$4:L788,L788)))</f>
        <v/>
      </c>
      <c r="F788" s="13">
        <f>IF(OR(B788&lt;&gt;2,C788&lt;&gt;1,D788&lt;&gt;1,H788&lt;&gt;1),0,
COUNTIFS($B$4:B788,2,$C$4:C788,1,$D$4:D788,1,$H$4:H788,1))</f>
        <v>0</v>
      </c>
      <c r="G788" s="26" t="str">
        <f>IF(I788="","",(COUNTIF($E$4:E788,E788)))</f>
        <v/>
      </c>
      <c r="H788" s="1">
        <f>IF(AND(J788="SAYIM",FİLTRE!$H$5="RAFTA",U788&lt;&gt;0),1,0)+
IF(AND(J788="İADE DEPO",FİLTRE!$H$5="İADE DEPO"),1,0)+
IF(FİLTRE!$H$5="TÜMÜ",1,0)+
IF(AND(J788="FİRMA İADE",FİLTRE!$H$5="FİRMA İADE"),1,0)+
IF(AND(J788="İMHA",FİLTRE!$H$5="İMHA"),1,0)</f>
        <v>1</v>
      </c>
      <c r="I788" s="99"/>
      <c r="J788" s="100"/>
      <c r="K788" s="100"/>
      <c r="L788" s="101"/>
      <c r="M788" s="102"/>
      <c r="N788" s="101"/>
      <c r="O788" s="99"/>
      <c r="P788" s="103"/>
      <c r="Q788" s="104"/>
      <c r="R788" s="50"/>
      <c r="S788" s="105"/>
      <c r="T788" s="106"/>
      <c r="U788" s="107"/>
      <c r="V788" s="108"/>
      <c r="W788" s="107"/>
      <c r="X788" s="107"/>
      <c r="AA788" s="107"/>
      <c r="AB788" s="110"/>
      <c r="AC788" s="110"/>
      <c r="AE788" s="105"/>
      <c r="AF788" s="105"/>
      <c r="AR788" s="112"/>
    </row>
    <row r="789" spans="2:44" x14ac:dyDescent="0.25">
      <c r="B789" s="1" t="str">
        <f>IF(I789="","",
(IF(N789=FİLTRE!$H$6,2,0)+IF(FİLTRE!$H$6="TOPLAM",2,0))
)</f>
        <v/>
      </c>
      <c r="C789">
        <f>IF(FİLTRE!$M$5="",9,(IF(U789&gt;=FİLTRE!$M$5,1,0)))</f>
        <v>1</v>
      </c>
      <c r="D789" s="1">
        <f>IF(FİLTRE!$M$6="",9,(IF('SKT LİSTESİ'!P789&lt;=FİLTRE!$M$6,1,0)))</f>
        <v>1</v>
      </c>
      <c r="E789" s="25" t="str">
        <f>IF(I789="","",(COUNTIFS($L$4:L789,L789)))</f>
        <v/>
      </c>
      <c r="F789" s="13">
        <f>IF(OR(B789&lt;&gt;2,C789&lt;&gt;1,D789&lt;&gt;1,H789&lt;&gt;1),0,
COUNTIFS($B$4:B789,2,$C$4:C789,1,$D$4:D789,1,$H$4:H789,1))</f>
        <v>0</v>
      </c>
      <c r="G789" s="26" t="str">
        <f>IF(I789="","",(COUNTIF($E$4:E789,E789)))</f>
        <v/>
      </c>
      <c r="H789" s="1">
        <f>IF(AND(J789="SAYIM",FİLTRE!$H$5="RAFTA",U789&lt;&gt;0),1,0)+
IF(AND(J789="İADE DEPO",FİLTRE!$H$5="İADE DEPO"),1,0)+
IF(FİLTRE!$H$5="TÜMÜ",1,0)+
IF(AND(J789="FİRMA İADE",FİLTRE!$H$5="FİRMA İADE"),1,0)+
IF(AND(J789="İMHA",FİLTRE!$H$5="İMHA"),1,0)</f>
        <v>1</v>
      </c>
      <c r="I789" s="99"/>
      <c r="J789" s="100"/>
      <c r="K789" s="100"/>
      <c r="L789" s="101"/>
      <c r="M789" s="102"/>
      <c r="N789" s="101"/>
      <c r="O789" s="99"/>
      <c r="P789" s="103"/>
      <c r="Q789" s="104"/>
      <c r="R789" s="50"/>
      <c r="S789" s="105"/>
      <c r="T789" s="106"/>
      <c r="U789" s="107"/>
      <c r="V789" s="108"/>
      <c r="W789" s="107"/>
      <c r="X789" s="107"/>
      <c r="AA789" s="107"/>
      <c r="AB789" s="110"/>
      <c r="AC789" s="110"/>
      <c r="AE789" s="105"/>
      <c r="AF789" s="105"/>
      <c r="AR789" s="112"/>
    </row>
    <row r="790" spans="2:44" x14ac:dyDescent="0.25">
      <c r="B790" s="1" t="str">
        <f>IF(I790="","",
(IF(N790=FİLTRE!$H$6,2,0)+IF(FİLTRE!$H$6="TOPLAM",2,0))
)</f>
        <v/>
      </c>
      <c r="C790">
        <f>IF(FİLTRE!$M$5="",9,(IF(U790&gt;=FİLTRE!$M$5,1,0)))</f>
        <v>1</v>
      </c>
      <c r="D790" s="1">
        <f>IF(FİLTRE!$M$6="",9,(IF('SKT LİSTESİ'!P790&lt;=FİLTRE!$M$6,1,0)))</f>
        <v>1</v>
      </c>
      <c r="E790" s="25" t="str">
        <f>IF(I790="","",(COUNTIFS($L$4:L790,L790)))</f>
        <v/>
      </c>
      <c r="F790" s="13">
        <f>IF(OR(B790&lt;&gt;2,C790&lt;&gt;1,D790&lt;&gt;1,H790&lt;&gt;1),0,
COUNTIFS($B$4:B790,2,$C$4:C790,1,$D$4:D790,1,$H$4:H790,1))</f>
        <v>0</v>
      </c>
      <c r="G790" s="26" t="str">
        <f>IF(I790="","",(COUNTIF($E$4:E790,E790)))</f>
        <v/>
      </c>
      <c r="H790" s="1">
        <f>IF(AND(J790="SAYIM",FİLTRE!$H$5="RAFTA",U790&lt;&gt;0),1,0)+
IF(AND(J790="İADE DEPO",FİLTRE!$H$5="İADE DEPO"),1,0)+
IF(FİLTRE!$H$5="TÜMÜ",1,0)+
IF(AND(J790="FİRMA İADE",FİLTRE!$H$5="FİRMA İADE"),1,0)+
IF(AND(J790="İMHA",FİLTRE!$H$5="İMHA"),1,0)</f>
        <v>1</v>
      </c>
      <c r="I790" s="99"/>
      <c r="J790" s="100"/>
      <c r="K790" s="100"/>
      <c r="L790" s="101"/>
      <c r="M790" s="102"/>
      <c r="N790" s="101"/>
      <c r="O790" s="99"/>
      <c r="P790" s="103"/>
      <c r="Q790" s="104"/>
      <c r="R790" s="50"/>
      <c r="S790" s="105"/>
      <c r="T790" s="106"/>
      <c r="U790" s="107"/>
      <c r="V790" s="108"/>
      <c r="W790" s="107"/>
      <c r="X790" s="107"/>
      <c r="AA790" s="107"/>
      <c r="AB790" s="110"/>
      <c r="AC790" s="110"/>
      <c r="AE790" s="105"/>
      <c r="AF790" s="105"/>
      <c r="AR790" s="112"/>
    </row>
    <row r="791" spans="2:44" x14ac:dyDescent="0.25">
      <c r="B791" s="1" t="str">
        <f>IF(I791="","",
(IF(N791=FİLTRE!$H$6,2,0)+IF(FİLTRE!$H$6="TOPLAM",2,0))
)</f>
        <v/>
      </c>
      <c r="C791">
        <f>IF(FİLTRE!$M$5="",9,(IF(U791&gt;=FİLTRE!$M$5,1,0)))</f>
        <v>1</v>
      </c>
      <c r="D791" s="1">
        <f>IF(FİLTRE!$M$6="",9,(IF('SKT LİSTESİ'!P791&lt;=FİLTRE!$M$6,1,0)))</f>
        <v>1</v>
      </c>
      <c r="E791" s="25" t="str">
        <f>IF(I791="","",(COUNTIFS($L$4:L791,L791)))</f>
        <v/>
      </c>
      <c r="F791" s="13">
        <f>IF(OR(B791&lt;&gt;2,C791&lt;&gt;1,D791&lt;&gt;1,H791&lt;&gt;1),0,
COUNTIFS($B$4:B791,2,$C$4:C791,1,$D$4:D791,1,$H$4:H791,1))</f>
        <v>0</v>
      </c>
      <c r="G791" s="26" t="str">
        <f>IF(I791="","",(COUNTIF($E$4:E791,E791)))</f>
        <v/>
      </c>
      <c r="H791" s="1">
        <f>IF(AND(J791="SAYIM",FİLTRE!$H$5="RAFTA",U791&lt;&gt;0),1,0)+
IF(AND(J791="İADE DEPO",FİLTRE!$H$5="İADE DEPO"),1,0)+
IF(FİLTRE!$H$5="TÜMÜ",1,0)+
IF(AND(J791="FİRMA İADE",FİLTRE!$H$5="FİRMA İADE"),1,0)+
IF(AND(J791="İMHA",FİLTRE!$H$5="İMHA"),1,0)</f>
        <v>1</v>
      </c>
      <c r="I791" s="99"/>
      <c r="J791" s="100"/>
      <c r="K791" s="100"/>
      <c r="L791" s="101"/>
      <c r="M791" s="102"/>
      <c r="N791" s="101"/>
      <c r="O791" s="99"/>
      <c r="P791" s="103"/>
      <c r="Q791" s="104"/>
      <c r="R791" s="50"/>
      <c r="S791" s="105"/>
      <c r="T791" s="106"/>
      <c r="U791" s="107"/>
      <c r="V791" s="108"/>
      <c r="W791" s="107"/>
      <c r="X791" s="107"/>
      <c r="AA791" s="107"/>
      <c r="AB791" s="110"/>
      <c r="AC791" s="110"/>
      <c r="AE791" s="105"/>
      <c r="AF791" s="105"/>
      <c r="AR791" s="112"/>
    </row>
    <row r="792" spans="2:44" x14ac:dyDescent="0.25">
      <c r="B792" s="1" t="str">
        <f>IF(I792="","",
(IF(N792=FİLTRE!$H$6,2,0)+IF(FİLTRE!$H$6="TOPLAM",2,0))
)</f>
        <v/>
      </c>
      <c r="C792">
        <f>IF(FİLTRE!$M$5="",9,(IF(U792&gt;=FİLTRE!$M$5,1,0)))</f>
        <v>1</v>
      </c>
      <c r="D792" s="1">
        <f>IF(FİLTRE!$M$6="",9,(IF('SKT LİSTESİ'!P792&lt;=FİLTRE!$M$6,1,0)))</f>
        <v>1</v>
      </c>
      <c r="E792" s="25" t="str">
        <f>IF(I792="","",(COUNTIFS($L$4:L792,L792)))</f>
        <v/>
      </c>
      <c r="F792" s="13">
        <f>IF(OR(B792&lt;&gt;2,C792&lt;&gt;1,D792&lt;&gt;1,H792&lt;&gt;1),0,
COUNTIFS($B$4:B792,2,$C$4:C792,1,$D$4:D792,1,$H$4:H792,1))</f>
        <v>0</v>
      </c>
      <c r="G792" s="26" t="str">
        <f>IF(I792="","",(COUNTIF($E$4:E792,E792)))</f>
        <v/>
      </c>
      <c r="H792" s="1">
        <f>IF(AND(J792="SAYIM",FİLTRE!$H$5="RAFTA",U792&lt;&gt;0),1,0)+
IF(AND(J792="İADE DEPO",FİLTRE!$H$5="İADE DEPO"),1,0)+
IF(FİLTRE!$H$5="TÜMÜ",1,0)+
IF(AND(J792="FİRMA İADE",FİLTRE!$H$5="FİRMA İADE"),1,0)+
IF(AND(J792="İMHA",FİLTRE!$H$5="İMHA"),1,0)</f>
        <v>1</v>
      </c>
      <c r="I792" s="99"/>
      <c r="J792" s="100"/>
      <c r="K792" s="100"/>
      <c r="L792" s="101"/>
      <c r="M792" s="102"/>
      <c r="N792" s="101"/>
      <c r="O792" s="99"/>
      <c r="P792" s="103"/>
      <c r="Q792" s="104"/>
      <c r="R792" s="50"/>
      <c r="S792" s="105"/>
      <c r="T792" s="106"/>
      <c r="U792" s="107"/>
      <c r="V792" s="108"/>
      <c r="W792" s="107"/>
      <c r="X792" s="107"/>
      <c r="AA792" s="107"/>
      <c r="AB792" s="110"/>
      <c r="AC792" s="110"/>
      <c r="AE792" s="105"/>
      <c r="AF792" s="105"/>
      <c r="AR792" s="112"/>
    </row>
    <row r="793" spans="2:44" x14ac:dyDescent="0.25">
      <c r="B793" s="1" t="str">
        <f>IF(I793="","",
(IF(N793=FİLTRE!$H$6,2,0)+IF(FİLTRE!$H$6="TOPLAM",2,0))
)</f>
        <v/>
      </c>
      <c r="C793">
        <f>IF(FİLTRE!$M$5="",9,(IF(U793&gt;=FİLTRE!$M$5,1,0)))</f>
        <v>1</v>
      </c>
      <c r="D793" s="1">
        <f>IF(FİLTRE!$M$6="",9,(IF('SKT LİSTESİ'!P793&lt;=FİLTRE!$M$6,1,0)))</f>
        <v>1</v>
      </c>
      <c r="E793" s="25" t="str">
        <f>IF(I793="","",(COUNTIFS($L$4:L793,L793)))</f>
        <v/>
      </c>
      <c r="F793" s="13">
        <f>IF(OR(B793&lt;&gt;2,C793&lt;&gt;1,D793&lt;&gt;1,H793&lt;&gt;1),0,
COUNTIFS($B$4:B793,2,$C$4:C793,1,$D$4:D793,1,$H$4:H793,1))</f>
        <v>0</v>
      </c>
      <c r="G793" s="26" t="str">
        <f>IF(I793="","",(COUNTIF($E$4:E793,E793)))</f>
        <v/>
      </c>
      <c r="H793" s="1">
        <f>IF(AND(J793="SAYIM",FİLTRE!$H$5="RAFTA",U793&lt;&gt;0),1,0)+
IF(AND(J793="İADE DEPO",FİLTRE!$H$5="İADE DEPO"),1,0)+
IF(FİLTRE!$H$5="TÜMÜ",1,0)+
IF(AND(J793="FİRMA İADE",FİLTRE!$H$5="FİRMA İADE"),1,0)+
IF(AND(J793="İMHA",FİLTRE!$H$5="İMHA"),1,0)</f>
        <v>1</v>
      </c>
      <c r="I793" s="99"/>
      <c r="J793" s="100"/>
      <c r="K793" s="100"/>
      <c r="L793" s="101"/>
      <c r="M793" s="102"/>
      <c r="N793" s="101"/>
      <c r="O793" s="99"/>
      <c r="P793" s="103"/>
      <c r="Q793" s="104"/>
      <c r="R793" s="50"/>
      <c r="S793" s="105"/>
      <c r="T793" s="106"/>
      <c r="U793" s="107"/>
      <c r="V793" s="108"/>
      <c r="W793" s="107"/>
      <c r="X793" s="107"/>
      <c r="AA793" s="107"/>
      <c r="AB793" s="110"/>
      <c r="AC793" s="110"/>
      <c r="AE793" s="105"/>
      <c r="AF793" s="105"/>
      <c r="AR793" s="112"/>
    </row>
    <row r="794" spans="2:44" x14ac:dyDescent="0.25">
      <c r="B794" s="1" t="str">
        <f>IF(I794="","",
(IF(N794=FİLTRE!$H$6,2,0)+IF(FİLTRE!$H$6="TOPLAM",2,0))
)</f>
        <v/>
      </c>
      <c r="C794">
        <f>IF(FİLTRE!$M$5="",9,(IF(U794&gt;=FİLTRE!$M$5,1,0)))</f>
        <v>1</v>
      </c>
      <c r="D794" s="1">
        <f>IF(FİLTRE!$M$6="",9,(IF('SKT LİSTESİ'!P794&lt;=FİLTRE!$M$6,1,0)))</f>
        <v>1</v>
      </c>
      <c r="E794" s="25" t="str">
        <f>IF(I794="","",(COUNTIFS($L$4:L794,L794)))</f>
        <v/>
      </c>
      <c r="F794" s="13">
        <f>IF(OR(B794&lt;&gt;2,C794&lt;&gt;1,D794&lt;&gt;1,H794&lt;&gt;1),0,
COUNTIFS($B$4:B794,2,$C$4:C794,1,$D$4:D794,1,$H$4:H794,1))</f>
        <v>0</v>
      </c>
      <c r="G794" s="26" t="str">
        <f>IF(I794="","",(COUNTIF($E$4:E794,E794)))</f>
        <v/>
      </c>
      <c r="H794" s="1">
        <f>IF(AND(J794="SAYIM",FİLTRE!$H$5="RAFTA",U794&lt;&gt;0),1,0)+
IF(AND(J794="İADE DEPO",FİLTRE!$H$5="İADE DEPO"),1,0)+
IF(FİLTRE!$H$5="TÜMÜ",1,0)+
IF(AND(J794="FİRMA İADE",FİLTRE!$H$5="FİRMA İADE"),1,0)+
IF(AND(J794="İMHA",FİLTRE!$H$5="İMHA"),1,0)</f>
        <v>1</v>
      </c>
      <c r="I794" s="99"/>
      <c r="J794" s="100"/>
      <c r="K794" s="100"/>
      <c r="L794" s="101"/>
      <c r="M794" s="102"/>
      <c r="N794" s="101"/>
      <c r="O794" s="99"/>
      <c r="P794" s="103"/>
      <c r="Q794" s="104"/>
      <c r="R794" s="50"/>
      <c r="S794" s="105"/>
      <c r="T794" s="106"/>
      <c r="U794" s="107"/>
      <c r="V794" s="108"/>
      <c r="W794" s="107"/>
      <c r="X794" s="107"/>
      <c r="AA794" s="107"/>
      <c r="AB794" s="110"/>
      <c r="AC794" s="110"/>
      <c r="AE794" s="105"/>
      <c r="AF794" s="105"/>
      <c r="AR794" s="112"/>
    </row>
    <row r="795" spans="2:44" x14ac:dyDescent="0.25">
      <c r="B795" s="1" t="str">
        <f>IF(I795="","",
(IF(N795=FİLTRE!$H$6,2,0)+IF(FİLTRE!$H$6="TOPLAM",2,0))
)</f>
        <v/>
      </c>
      <c r="C795">
        <f>IF(FİLTRE!$M$5="",9,(IF(U795&gt;=FİLTRE!$M$5,1,0)))</f>
        <v>1</v>
      </c>
      <c r="D795" s="1">
        <f>IF(FİLTRE!$M$6="",9,(IF('SKT LİSTESİ'!P795&lt;=FİLTRE!$M$6,1,0)))</f>
        <v>1</v>
      </c>
      <c r="E795" s="25" t="str">
        <f>IF(I795="","",(COUNTIFS($L$4:L795,L795)))</f>
        <v/>
      </c>
      <c r="F795" s="13">
        <f>IF(OR(B795&lt;&gt;2,C795&lt;&gt;1,D795&lt;&gt;1,H795&lt;&gt;1),0,
COUNTIFS($B$4:B795,2,$C$4:C795,1,$D$4:D795,1,$H$4:H795,1))</f>
        <v>0</v>
      </c>
      <c r="G795" s="26" t="str">
        <f>IF(I795="","",(COUNTIF($E$4:E795,E795)))</f>
        <v/>
      </c>
      <c r="H795" s="1">
        <f>IF(AND(J795="SAYIM",FİLTRE!$H$5="RAFTA",U795&lt;&gt;0),1,0)+
IF(AND(J795="İADE DEPO",FİLTRE!$H$5="İADE DEPO"),1,0)+
IF(FİLTRE!$H$5="TÜMÜ",1,0)+
IF(AND(J795="FİRMA İADE",FİLTRE!$H$5="FİRMA İADE"),1,0)+
IF(AND(J795="İMHA",FİLTRE!$H$5="İMHA"),1,0)</f>
        <v>1</v>
      </c>
      <c r="I795" s="99"/>
      <c r="J795" s="100"/>
      <c r="K795" s="100"/>
      <c r="L795" s="101"/>
      <c r="M795" s="102"/>
      <c r="N795" s="101"/>
      <c r="O795" s="99"/>
      <c r="P795" s="103"/>
      <c r="Q795" s="104"/>
      <c r="R795" s="50"/>
      <c r="S795" s="105"/>
      <c r="T795" s="106"/>
      <c r="U795" s="107"/>
      <c r="V795" s="108"/>
      <c r="W795" s="107"/>
      <c r="X795" s="107"/>
      <c r="AA795" s="107"/>
      <c r="AB795" s="110"/>
      <c r="AC795" s="110"/>
      <c r="AE795" s="105"/>
      <c r="AF795" s="105"/>
      <c r="AR795" s="112"/>
    </row>
    <row r="796" spans="2:44" x14ac:dyDescent="0.25">
      <c r="B796" s="1" t="str">
        <f>IF(I796="","",
(IF(N796=FİLTRE!$H$6,2,0)+IF(FİLTRE!$H$6="TOPLAM",2,0))
)</f>
        <v/>
      </c>
      <c r="C796">
        <f>IF(FİLTRE!$M$5="",9,(IF(U796&gt;=FİLTRE!$M$5,1,0)))</f>
        <v>1</v>
      </c>
      <c r="D796" s="1">
        <f>IF(FİLTRE!$M$6="",9,(IF('SKT LİSTESİ'!P796&lt;=FİLTRE!$M$6,1,0)))</f>
        <v>1</v>
      </c>
      <c r="E796" s="25" t="str">
        <f>IF(I796="","",(COUNTIFS($L$4:L796,L796)))</f>
        <v/>
      </c>
      <c r="F796" s="13">
        <f>IF(OR(B796&lt;&gt;2,C796&lt;&gt;1,D796&lt;&gt;1,H796&lt;&gt;1),0,
COUNTIFS($B$4:B796,2,$C$4:C796,1,$D$4:D796,1,$H$4:H796,1))</f>
        <v>0</v>
      </c>
      <c r="G796" s="26" t="str">
        <f>IF(I796="","",(COUNTIF($E$4:E796,E796)))</f>
        <v/>
      </c>
      <c r="H796" s="1">
        <f>IF(AND(J796="SAYIM",FİLTRE!$H$5="RAFTA",U796&lt;&gt;0),1,0)+
IF(AND(J796="İADE DEPO",FİLTRE!$H$5="İADE DEPO"),1,0)+
IF(FİLTRE!$H$5="TÜMÜ",1,0)+
IF(AND(J796="FİRMA İADE",FİLTRE!$H$5="FİRMA İADE"),1,0)+
IF(AND(J796="İMHA",FİLTRE!$H$5="İMHA"),1,0)</f>
        <v>1</v>
      </c>
      <c r="I796" s="99"/>
      <c r="J796" s="100"/>
      <c r="K796" s="100"/>
      <c r="L796" s="101"/>
      <c r="M796" s="102"/>
      <c r="N796" s="101"/>
      <c r="O796" s="99"/>
      <c r="P796" s="103"/>
      <c r="Q796" s="104"/>
      <c r="R796" s="50"/>
      <c r="S796" s="105"/>
      <c r="T796" s="106"/>
      <c r="U796" s="107"/>
      <c r="V796" s="108"/>
      <c r="W796" s="107"/>
      <c r="X796" s="107"/>
      <c r="AA796" s="107"/>
      <c r="AB796" s="110"/>
      <c r="AC796" s="110"/>
      <c r="AE796" s="105"/>
      <c r="AF796" s="105"/>
      <c r="AR796" s="112"/>
    </row>
    <row r="797" spans="2:44" x14ac:dyDescent="0.25">
      <c r="B797" s="1" t="str">
        <f>IF(I797="","",
(IF(N797=FİLTRE!$H$6,2,0)+IF(FİLTRE!$H$6="TOPLAM",2,0))
)</f>
        <v/>
      </c>
      <c r="C797">
        <f>IF(FİLTRE!$M$5="",9,(IF(U797&gt;=FİLTRE!$M$5,1,0)))</f>
        <v>1</v>
      </c>
      <c r="D797" s="1">
        <f>IF(FİLTRE!$M$6="",9,(IF('SKT LİSTESİ'!P797&lt;=FİLTRE!$M$6,1,0)))</f>
        <v>1</v>
      </c>
      <c r="E797" s="25" t="str">
        <f>IF(I797="","",(COUNTIFS($L$4:L797,L797)))</f>
        <v/>
      </c>
      <c r="F797" s="13">
        <f>IF(OR(B797&lt;&gt;2,C797&lt;&gt;1,D797&lt;&gt;1,H797&lt;&gt;1),0,
COUNTIFS($B$4:B797,2,$C$4:C797,1,$D$4:D797,1,$H$4:H797,1))</f>
        <v>0</v>
      </c>
      <c r="G797" s="26" t="str">
        <f>IF(I797="","",(COUNTIF($E$4:E797,E797)))</f>
        <v/>
      </c>
      <c r="H797" s="1">
        <f>IF(AND(J797="SAYIM",FİLTRE!$H$5="RAFTA",U797&lt;&gt;0),1,0)+
IF(AND(J797="İADE DEPO",FİLTRE!$H$5="İADE DEPO"),1,0)+
IF(FİLTRE!$H$5="TÜMÜ",1,0)+
IF(AND(J797="FİRMA İADE",FİLTRE!$H$5="FİRMA İADE"),1,0)+
IF(AND(J797="İMHA",FİLTRE!$H$5="İMHA"),1,0)</f>
        <v>1</v>
      </c>
      <c r="I797" s="99"/>
      <c r="J797" s="100"/>
      <c r="K797" s="100"/>
      <c r="L797" s="101"/>
      <c r="M797" s="102"/>
      <c r="N797" s="101"/>
      <c r="O797" s="99"/>
      <c r="P797" s="103"/>
      <c r="Q797" s="104"/>
      <c r="R797" s="50"/>
      <c r="S797" s="105"/>
      <c r="T797" s="106"/>
      <c r="U797" s="107"/>
      <c r="V797" s="108"/>
      <c r="W797" s="107"/>
      <c r="X797" s="107"/>
      <c r="AA797" s="107"/>
      <c r="AB797" s="110"/>
      <c r="AC797" s="110"/>
      <c r="AE797" s="105"/>
      <c r="AF797" s="105"/>
      <c r="AR797" s="112"/>
    </row>
    <row r="798" spans="2:44" x14ac:dyDescent="0.25">
      <c r="B798" s="1" t="str">
        <f>IF(I798="","",
(IF(N798=FİLTRE!$H$6,2,0)+IF(FİLTRE!$H$6="TOPLAM",2,0))
)</f>
        <v/>
      </c>
      <c r="C798">
        <f>IF(FİLTRE!$M$5="",9,(IF(U798&gt;=FİLTRE!$M$5,1,0)))</f>
        <v>1</v>
      </c>
      <c r="D798" s="1">
        <f>IF(FİLTRE!$M$6="",9,(IF('SKT LİSTESİ'!P798&lt;=FİLTRE!$M$6,1,0)))</f>
        <v>1</v>
      </c>
      <c r="E798" s="25" t="str">
        <f>IF(I798="","",(COUNTIFS($L$4:L798,L798)))</f>
        <v/>
      </c>
      <c r="F798" s="13">
        <f>IF(OR(B798&lt;&gt;2,C798&lt;&gt;1,D798&lt;&gt;1,H798&lt;&gt;1),0,
COUNTIFS($B$4:B798,2,$C$4:C798,1,$D$4:D798,1,$H$4:H798,1))</f>
        <v>0</v>
      </c>
      <c r="G798" s="26" t="str">
        <f>IF(I798="","",(COUNTIF($E$4:E798,E798)))</f>
        <v/>
      </c>
      <c r="H798" s="1">
        <f>IF(AND(J798="SAYIM",FİLTRE!$H$5="RAFTA",U798&lt;&gt;0),1,0)+
IF(AND(J798="İADE DEPO",FİLTRE!$H$5="İADE DEPO"),1,0)+
IF(FİLTRE!$H$5="TÜMÜ",1,0)+
IF(AND(J798="FİRMA İADE",FİLTRE!$H$5="FİRMA İADE"),1,0)+
IF(AND(J798="İMHA",FİLTRE!$H$5="İMHA"),1,0)</f>
        <v>1</v>
      </c>
      <c r="I798" s="99"/>
      <c r="J798" s="100"/>
      <c r="K798" s="100"/>
      <c r="L798" s="101"/>
      <c r="M798" s="102"/>
      <c r="N798" s="101"/>
      <c r="O798" s="99"/>
      <c r="P798" s="103"/>
      <c r="Q798" s="104"/>
      <c r="R798" s="50"/>
      <c r="S798" s="105"/>
      <c r="T798" s="106"/>
      <c r="U798" s="107"/>
      <c r="V798" s="108"/>
      <c r="W798" s="107"/>
      <c r="X798" s="107"/>
      <c r="AA798" s="107"/>
      <c r="AB798" s="110"/>
      <c r="AC798" s="110"/>
      <c r="AE798" s="105"/>
      <c r="AF798" s="105"/>
      <c r="AR798" s="112"/>
    </row>
    <row r="799" spans="2:44" x14ac:dyDescent="0.25">
      <c r="B799" s="1" t="str">
        <f>IF(I799="","",
(IF(N799=FİLTRE!$H$6,2,0)+IF(FİLTRE!$H$6="TOPLAM",2,0))
)</f>
        <v/>
      </c>
      <c r="C799">
        <f>IF(FİLTRE!$M$5="",9,(IF(U799&gt;=FİLTRE!$M$5,1,0)))</f>
        <v>1</v>
      </c>
      <c r="D799" s="1">
        <f>IF(FİLTRE!$M$6="",9,(IF('SKT LİSTESİ'!P799&lt;=FİLTRE!$M$6,1,0)))</f>
        <v>1</v>
      </c>
      <c r="E799" s="25" t="str">
        <f>IF(I799="","",(COUNTIFS($L$4:L799,L799)))</f>
        <v/>
      </c>
      <c r="F799" s="13">
        <f>IF(OR(B799&lt;&gt;2,C799&lt;&gt;1,D799&lt;&gt;1,H799&lt;&gt;1),0,
COUNTIFS($B$4:B799,2,$C$4:C799,1,$D$4:D799,1,$H$4:H799,1))</f>
        <v>0</v>
      </c>
      <c r="G799" s="26" t="str">
        <f>IF(I799="","",(COUNTIF($E$4:E799,E799)))</f>
        <v/>
      </c>
      <c r="H799" s="1">
        <f>IF(AND(J799="SAYIM",FİLTRE!$H$5="RAFTA",U799&lt;&gt;0),1,0)+
IF(AND(J799="İADE DEPO",FİLTRE!$H$5="İADE DEPO"),1,0)+
IF(FİLTRE!$H$5="TÜMÜ",1,0)+
IF(AND(J799="FİRMA İADE",FİLTRE!$H$5="FİRMA İADE"),1,0)+
IF(AND(J799="İMHA",FİLTRE!$H$5="İMHA"),1,0)</f>
        <v>1</v>
      </c>
      <c r="I799" s="99"/>
      <c r="J799" s="100"/>
      <c r="K799" s="100"/>
      <c r="L799" s="101"/>
      <c r="M799" s="102"/>
      <c r="N799" s="101"/>
      <c r="O799" s="99"/>
      <c r="P799" s="103"/>
      <c r="Q799" s="104"/>
      <c r="R799" s="50"/>
      <c r="S799" s="105"/>
      <c r="T799" s="106"/>
      <c r="U799" s="107"/>
      <c r="V799" s="108"/>
      <c r="W799" s="107"/>
      <c r="X799" s="107"/>
      <c r="AA799" s="107"/>
      <c r="AB799" s="110"/>
      <c r="AC799" s="110"/>
      <c r="AE799" s="105"/>
      <c r="AF799" s="105"/>
      <c r="AR799" s="112"/>
    </row>
    <row r="800" spans="2:44" x14ac:dyDescent="0.25">
      <c r="B800" s="1" t="str">
        <f>IF(I800="","",
(IF(N800=FİLTRE!$H$6,2,0)+IF(FİLTRE!$H$6="TOPLAM",2,0))
)</f>
        <v/>
      </c>
      <c r="C800">
        <f>IF(FİLTRE!$M$5="",9,(IF(U800&gt;=FİLTRE!$M$5,1,0)))</f>
        <v>1</v>
      </c>
      <c r="D800" s="1">
        <f>IF(FİLTRE!$M$6="",9,(IF('SKT LİSTESİ'!P800&lt;=FİLTRE!$M$6,1,0)))</f>
        <v>1</v>
      </c>
      <c r="E800" s="25" t="str">
        <f>IF(I800="","",(COUNTIFS($L$4:L800,L800)))</f>
        <v/>
      </c>
      <c r="F800" s="13">
        <f>IF(OR(B800&lt;&gt;2,C800&lt;&gt;1,D800&lt;&gt;1,H800&lt;&gt;1),0,
COUNTIFS($B$4:B800,2,$C$4:C800,1,$D$4:D800,1,$H$4:H800,1))</f>
        <v>0</v>
      </c>
      <c r="G800" s="26" t="str">
        <f>IF(I800="","",(COUNTIF($E$4:E800,E800)))</f>
        <v/>
      </c>
      <c r="H800" s="1">
        <f>IF(AND(J800="SAYIM",FİLTRE!$H$5="RAFTA",U800&lt;&gt;0),1,0)+
IF(AND(J800="İADE DEPO",FİLTRE!$H$5="İADE DEPO"),1,0)+
IF(FİLTRE!$H$5="TÜMÜ",1,0)+
IF(AND(J800="FİRMA İADE",FİLTRE!$H$5="FİRMA İADE"),1,0)+
IF(AND(J800="İMHA",FİLTRE!$H$5="İMHA"),1,0)</f>
        <v>1</v>
      </c>
      <c r="I800" s="99"/>
      <c r="J800" s="100"/>
      <c r="K800" s="100"/>
      <c r="L800" s="101"/>
      <c r="M800" s="102"/>
      <c r="N800" s="101"/>
      <c r="O800" s="99"/>
      <c r="P800" s="103"/>
      <c r="Q800" s="104"/>
      <c r="R800" s="50"/>
      <c r="S800" s="105"/>
      <c r="T800" s="106"/>
      <c r="U800" s="107"/>
      <c r="V800" s="108"/>
      <c r="W800" s="107"/>
      <c r="X800" s="107"/>
      <c r="AA800" s="107"/>
      <c r="AB800" s="110"/>
      <c r="AC800" s="110"/>
      <c r="AE800" s="105"/>
      <c r="AF800" s="105"/>
      <c r="AR800" s="112"/>
    </row>
    <row r="801" spans="2:44" x14ac:dyDescent="0.25">
      <c r="B801" s="1" t="str">
        <f>IF(I801="","",
(IF(N801=FİLTRE!$H$6,2,0)+IF(FİLTRE!$H$6="TOPLAM",2,0))
)</f>
        <v/>
      </c>
      <c r="C801">
        <f>IF(FİLTRE!$M$5="",9,(IF(U801&gt;=FİLTRE!$M$5,1,0)))</f>
        <v>1</v>
      </c>
      <c r="D801" s="1">
        <f>IF(FİLTRE!$M$6="",9,(IF('SKT LİSTESİ'!P801&lt;=FİLTRE!$M$6,1,0)))</f>
        <v>1</v>
      </c>
      <c r="E801" s="25" t="str">
        <f>IF(I801="","",(COUNTIFS($L$4:L801,L801)))</f>
        <v/>
      </c>
      <c r="F801" s="13">
        <f>IF(OR(B801&lt;&gt;2,C801&lt;&gt;1,D801&lt;&gt;1,H801&lt;&gt;1),0,
COUNTIFS($B$4:B801,2,$C$4:C801,1,$D$4:D801,1,$H$4:H801,1))</f>
        <v>0</v>
      </c>
      <c r="G801" s="26" t="str">
        <f>IF(I801="","",(COUNTIF($E$4:E801,E801)))</f>
        <v/>
      </c>
      <c r="H801" s="1">
        <f>IF(AND(J801="SAYIM",FİLTRE!$H$5="RAFTA",U801&lt;&gt;0),1,0)+
IF(AND(J801="İADE DEPO",FİLTRE!$H$5="İADE DEPO"),1,0)+
IF(FİLTRE!$H$5="TÜMÜ",1,0)+
IF(AND(J801="FİRMA İADE",FİLTRE!$H$5="FİRMA İADE"),1,0)+
IF(AND(J801="İMHA",FİLTRE!$H$5="İMHA"),1,0)</f>
        <v>1</v>
      </c>
      <c r="I801" s="99"/>
      <c r="J801" s="100"/>
      <c r="K801" s="100"/>
      <c r="L801" s="101"/>
      <c r="M801" s="102"/>
      <c r="N801" s="101"/>
      <c r="O801" s="99"/>
      <c r="P801" s="103"/>
      <c r="Q801" s="104"/>
      <c r="R801" s="50"/>
      <c r="S801" s="105"/>
      <c r="T801" s="106"/>
      <c r="U801" s="107"/>
      <c r="V801" s="108"/>
      <c r="W801" s="107"/>
      <c r="X801" s="107"/>
      <c r="AA801" s="107"/>
      <c r="AB801" s="110"/>
      <c r="AC801" s="110"/>
      <c r="AE801" s="105"/>
      <c r="AF801" s="105"/>
      <c r="AR801" s="112"/>
    </row>
    <row r="802" spans="2:44" x14ac:dyDescent="0.25">
      <c r="B802" s="1" t="str">
        <f>IF(I802="","",
(IF(N802=FİLTRE!$H$6,2,0)+IF(FİLTRE!$H$6="TOPLAM",2,0))
)</f>
        <v/>
      </c>
      <c r="C802">
        <f>IF(FİLTRE!$M$5="",9,(IF(U802&gt;=FİLTRE!$M$5,1,0)))</f>
        <v>1</v>
      </c>
      <c r="D802" s="1">
        <f>IF(FİLTRE!$M$6="",9,(IF('SKT LİSTESİ'!P802&lt;=FİLTRE!$M$6,1,0)))</f>
        <v>1</v>
      </c>
      <c r="E802" s="25" t="str">
        <f>IF(I802="","",(COUNTIFS($L$4:L802,L802)))</f>
        <v/>
      </c>
      <c r="F802" s="13">
        <f>IF(OR(B802&lt;&gt;2,C802&lt;&gt;1,D802&lt;&gt;1,H802&lt;&gt;1),0,
COUNTIFS($B$4:B802,2,$C$4:C802,1,$D$4:D802,1,$H$4:H802,1))</f>
        <v>0</v>
      </c>
      <c r="G802" s="26" t="str">
        <f>IF(I802="","",(COUNTIF($E$4:E802,E802)))</f>
        <v/>
      </c>
      <c r="H802" s="1">
        <f>IF(AND(J802="SAYIM",FİLTRE!$H$5="RAFTA",U802&lt;&gt;0),1,0)+
IF(AND(J802="İADE DEPO",FİLTRE!$H$5="İADE DEPO"),1,0)+
IF(FİLTRE!$H$5="TÜMÜ",1,0)+
IF(AND(J802="FİRMA İADE",FİLTRE!$H$5="FİRMA İADE"),1,0)+
IF(AND(J802="İMHA",FİLTRE!$H$5="İMHA"),1,0)</f>
        <v>1</v>
      </c>
      <c r="I802" s="99"/>
      <c r="J802" s="100"/>
      <c r="K802" s="100"/>
      <c r="L802" s="101"/>
      <c r="M802" s="102"/>
      <c r="N802" s="101"/>
      <c r="O802" s="99"/>
      <c r="P802" s="103"/>
      <c r="Q802" s="104"/>
      <c r="R802" s="50"/>
      <c r="S802" s="105"/>
      <c r="T802" s="106"/>
      <c r="U802" s="107"/>
      <c r="V802" s="108"/>
      <c r="W802" s="107"/>
      <c r="X802" s="107"/>
      <c r="AA802" s="107"/>
      <c r="AB802" s="110"/>
      <c r="AC802" s="110"/>
      <c r="AE802" s="105"/>
      <c r="AF802" s="105"/>
      <c r="AR802" s="112"/>
    </row>
    <row r="803" spans="2:44" x14ac:dyDescent="0.25">
      <c r="B803" s="1" t="str">
        <f>IF(I803="","",
(IF(N803=FİLTRE!$H$6,2,0)+IF(FİLTRE!$H$6="TOPLAM",2,0))
)</f>
        <v/>
      </c>
      <c r="C803">
        <f>IF(FİLTRE!$M$5="",9,(IF(U803&gt;=FİLTRE!$M$5,1,0)))</f>
        <v>1</v>
      </c>
      <c r="D803" s="1">
        <f>IF(FİLTRE!$M$6="",9,(IF('SKT LİSTESİ'!P803&lt;=FİLTRE!$M$6,1,0)))</f>
        <v>1</v>
      </c>
      <c r="E803" s="25" t="str">
        <f>IF(I803="","",(COUNTIFS($L$4:L803,L803)))</f>
        <v/>
      </c>
      <c r="F803" s="13">
        <f>IF(OR(B803&lt;&gt;2,C803&lt;&gt;1,D803&lt;&gt;1,H803&lt;&gt;1),0,
COUNTIFS($B$4:B803,2,$C$4:C803,1,$D$4:D803,1,$H$4:H803,1))</f>
        <v>0</v>
      </c>
      <c r="G803" s="26" t="str">
        <f>IF(I803="","",(COUNTIF($E$4:E803,E803)))</f>
        <v/>
      </c>
      <c r="H803" s="1">
        <f>IF(AND(J803="SAYIM",FİLTRE!$H$5="RAFTA",U803&lt;&gt;0),1,0)+
IF(AND(J803="İADE DEPO",FİLTRE!$H$5="İADE DEPO"),1,0)+
IF(FİLTRE!$H$5="TÜMÜ",1,0)+
IF(AND(J803="FİRMA İADE",FİLTRE!$H$5="FİRMA İADE"),1,0)+
IF(AND(J803="İMHA",FİLTRE!$H$5="İMHA"),1,0)</f>
        <v>1</v>
      </c>
      <c r="I803" s="99"/>
      <c r="J803" s="100"/>
      <c r="K803" s="100"/>
      <c r="L803" s="101"/>
      <c r="M803" s="102"/>
      <c r="N803" s="101"/>
      <c r="O803" s="99"/>
      <c r="P803" s="103"/>
      <c r="Q803" s="104"/>
      <c r="R803" s="50"/>
      <c r="S803" s="105"/>
      <c r="T803" s="106"/>
      <c r="U803" s="107"/>
      <c r="V803" s="108"/>
      <c r="W803" s="107"/>
      <c r="X803" s="107"/>
      <c r="AA803" s="107"/>
      <c r="AB803" s="110"/>
      <c r="AC803" s="110"/>
      <c r="AE803" s="105"/>
      <c r="AF803" s="105"/>
      <c r="AR803" s="112"/>
    </row>
    <row r="804" spans="2:44" x14ac:dyDescent="0.25">
      <c r="B804" s="1" t="str">
        <f>IF(I804="","",
(IF(N804=FİLTRE!$H$6,2,0)+IF(FİLTRE!$H$6="TOPLAM",2,0))
)</f>
        <v/>
      </c>
      <c r="C804">
        <f>IF(FİLTRE!$M$5="",9,(IF(U804&gt;=FİLTRE!$M$5,1,0)))</f>
        <v>1</v>
      </c>
      <c r="D804" s="1">
        <f>IF(FİLTRE!$M$6="",9,(IF('SKT LİSTESİ'!P804&lt;=FİLTRE!$M$6,1,0)))</f>
        <v>1</v>
      </c>
      <c r="E804" s="25" t="str">
        <f>IF(I804="","",(COUNTIFS($L$4:L804,L804)))</f>
        <v/>
      </c>
      <c r="F804" s="13">
        <f>IF(OR(B804&lt;&gt;2,C804&lt;&gt;1,D804&lt;&gt;1,H804&lt;&gt;1),0,
COUNTIFS($B$4:B804,2,$C$4:C804,1,$D$4:D804,1,$H$4:H804,1))</f>
        <v>0</v>
      </c>
      <c r="G804" s="26" t="str">
        <f>IF(I804="","",(COUNTIF($E$4:E804,E804)))</f>
        <v/>
      </c>
      <c r="H804" s="1">
        <f>IF(AND(J804="SAYIM",FİLTRE!$H$5="RAFTA",U804&lt;&gt;0),1,0)+
IF(AND(J804="İADE DEPO",FİLTRE!$H$5="İADE DEPO"),1,0)+
IF(FİLTRE!$H$5="TÜMÜ",1,0)+
IF(AND(J804="FİRMA İADE",FİLTRE!$H$5="FİRMA İADE"),1,0)+
IF(AND(J804="İMHA",FİLTRE!$H$5="İMHA"),1,0)</f>
        <v>1</v>
      </c>
      <c r="I804" s="99"/>
      <c r="J804" s="100"/>
      <c r="K804" s="100"/>
      <c r="L804" s="101"/>
      <c r="M804" s="102"/>
      <c r="N804" s="101"/>
      <c r="O804" s="99"/>
      <c r="P804" s="103"/>
      <c r="Q804" s="104"/>
      <c r="R804" s="50"/>
      <c r="S804" s="105"/>
      <c r="T804" s="106"/>
      <c r="U804" s="107"/>
      <c r="V804" s="108"/>
      <c r="W804" s="107"/>
      <c r="X804" s="107"/>
      <c r="AA804" s="107"/>
      <c r="AB804" s="110"/>
      <c r="AC804" s="110"/>
      <c r="AE804" s="105"/>
      <c r="AF804" s="105"/>
      <c r="AR804" s="112"/>
    </row>
    <row r="805" spans="2:44" x14ac:dyDescent="0.25">
      <c r="B805" s="1" t="str">
        <f>IF(I805="","",
(IF(N805=FİLTRE!$H$6,2,0)+IF(FİLTRE!$H$6="TOPLAM",2,0))
)</f>
        <v/>
      </c>
      <c r="C805">
        <f>IF(FİLTRE!$M$5="",9,(IF(U805&gt;=FİLTRE!$M$5,1,0)))</f>
        <v>1</v>
      </c>
      <c r="D805" s="1">
        <f>IF(FİLTRE!$M$6="",9,(IF('SKT LİSTESİ'!P805&lt;=FİLTRE!$M$6,1,0)))</f>
        <v>1</v>
      </c>
      <c r="E805" s="25" t="str">
        <f>IF(I805="","",(COUNTIFS($L$4:L805,L805)))</f>
        <v/>
      </c>
      <c r="F805" s="13">
        <f>IF(OR(B805&lt;&gt;2,C805&lt;&gt;1,D805&lt;&gt;1,H805&lt;&gt;1),0,
COUNTIFS($B$4:B805,2,$C$4:C805,1,$D$4:D805,1,$H$4:H805,1))</f>
        <v>0</v>
      </c>
      <c r="G805" s="26" t="str">
        <f>IF(I805="","",(COUNTIF($E$4:E805,E805)))</f>
        <v/>
      </c>
      <c r="H805" s="1">
        <f>IF(AND(J805="SAYIM",FİLTRE!$H$5="RAFTA",U805&lt;&gt;0),1,0)+
IF(AND(J805="İADE DEPO",FİLTRE!$H$5="İADE DEPO"),1,0)+
IF(FİLTRE!$H$5="TÜMÜ",1,0)+
IF(AND(J805="FİRMA İADE",FİLTRE!$H$5="FİRMA İADE"),1,0)+
IF(AND(J805="İMHA",FİLTRE!$H$5="İMHA"),1,0)</f>
        <v>1</v>
      </c>
      <c r="I805" s="99"/>
      <c r="J805" s="100"/>
      <c r="K805" s="100"/>
      <c r="L805" s="101"/>
      <c r="M805" s="102"/>
      <c r="N805" s="101"/>
      <c r="O805" s="99"/>
      <c r="P805" s="103"/>
      <c r="Q805" s="104"/>
      <c r="R805" s="50"/>
      <c r="S805" s="105"/>
      <c r="T805" s="106"/>
      <c r="U805" s="107"/>
      <c r="V805" s="108"/>
      <c r="W805" s="107"/>
      <c r="X805" s="107"/>
      <c r="AA805" s="107"/>
      <c r="AB805" s="110"/>
      <c r="AC805" s="110"/>
      <c r="AE805" s="105"/>
      <c r="AF805" s="105"/>
      <c r="AR805" s="112"/>
    </row>
    <row r="806" spans="2:44" x14ac:dyDescent="0.25">
      <c r="B806" s="1" t="str">
        <f>IF(I806="","",
(IF(N806=FİLTRE!$H$6,2,0)+IF(FİLTRE!$H$6="TOPLAM",2,0))
)</f>
        <v/>
      </c>
      <c r="C806">
        <f>IF(FİLTRE!$M$5="",9,(IF(U806&gt;=FİLTRE!$M$5,1,0)))</f>
        <v>1</v>
      </c>
      <c r="D806" s="1">
        <f>IF(FİLTRE!$M$6="",9,(IF('SKT LİSTESİ'!P806&lt;=FİLTRE!$M$6,1,0)))</f>
        <v>1</v>
      </c>
      <c r="E806" s="25" t="str">
        <f>IF(I806="","",(COUNTIFS($L$4:L806,L806)))</f>
        <v/>
      </c>
      <c r="F806" s="13">
        <f>IF(OR(B806&lt;&gt;2,C806&lt;&gt;1,D806&lt;&gt;1,H806&lt;&gt;1),0,
COUNTIFS($B$4:B806,2,$C$4:C806,1,$D$4:D806,1,$H$4:H806,1))</f>
        <v>0</v>
      </c>
      <c r="G806" s="26" t="str">
        <f>IF(I806="","",(COUNTIF($E$4:E806,E806)))</f>
        <v/>
      </c>
      <c r="H806" s="1">
        <f>IF(AND(J806="SAYIM",FİLTRE!$H$5="RAFTA",U806&lt;&gt;0),1,0)+
IF(AND(J806="İADE DEPO",FİLTRE!$H$5="İADE DEPO"),1,0)+
IF(FİLTRE!$H$5="TÜMÜ",1,0)+
IF(AND(J806="FİRMA İADE",FİLTRE!$H$5="FİRMA İADE"),1,0)+
IF(AND(J806="İMHA",FİLTRE!$H$5="İMHA"),1,0)</f>
        <v>1</v>
      </c>
      <c r="I806" s="99"/>
      <c r="J806" s="100"/>
      <c r="K806" s="100"/>
      <c r="L806" s="101"/>
      <c r="M806" s="102"/>
      <c r="N806" s="101"/>
      <c r="O806" s="99"/>
      <c r="P806" s="103"/>
      <c r="Q806" s="104"/>
      <c r="R806" s="50"/>
      <c r="S806" s="105"/>
      <c r="T806" s="106"/>
      <c r="U806" s="107"/>
      <c r="V806" s="108"/>
      <c r="W806" s="107"/>
      <c r="X806" s="107"/>
      <c r="AA806" s="107"/>
      <c r="AB806" s="110"/>
      <c r="AC806" s="110"/>
      <c r="AE806" s="105"/>
      <c r="AF806" s="105"/>
      <c r="AR806" s="112"/>
    </row>
    <row r="807" spans="2:44" x14ac:dyDescent="0.25">
      <c r="B807" s="1" t="str">
        <f>IF(I807="","",
(IF(N807=FİLTRE!$H$6,2,0)+IF(FİLTRE!$H$6="TOPLAM",2,0))
)</f>
        <v/>
      </c>
      <c r="C807">
        <f>IF(FİLTRE!$M$5="",9,(IF(U807&gt;=FİLTRE!$M$5,1,0)))</f>
        <v>1</v>
      </c>
      <c r="D807" s="1">
        <f>IF(FİLTRE!$M$6="",9,(IF('SKT LİSTESİ'!P807&lt;=FİLTRE!$M$6,1,0)))</f>
        <v>1</v>
      </c>
      <c r="E807" s="25" t="str">
        <f>IF(I807="","",(COUNTIFS($L$4:L807,L807)))</f>
        <v/>
      </c>
      <c r="F807" s="13">
        <f>IF(OR(B807&lt;&gt;2,C807&lt;&gt;1,D807&lt;&gt;1,H807&lt;&gt;1),0,
COUNTIFS($B$4:B807,2,$C$4:C807,1,$D$4:D807,1,$H$4:H807,1))</f>
        <v>0</v>
      </c>
      <c r="G807" s="26" t="str">
        <f>IF(I807="","",(COUNTIF($E$4:E807,E807)))</f>
        <v/>
      </c>
      <c r="H807" s="1">
        <f>IF(AND(J807="SAYIM",FİLTRE!$H$5="RAFTA",U807&lt;&gt;0),1,0)+
IF(AND(J807="İADE DEPO",FİLTRE!$H$5="İADE DEPO"),1,0)+
IF(FİLTRE!$H$5="TÜMÜ",1,0)+
IF(AND(J807="FİRMA İADE",FİLTRE!$H$5="FİRMA İADE"),1,0)+
IF(AND(J807="İMHA",FİLTRE!$H$5="İMHA"),1,0)</f>
        <v>1</v>
      </c>
      <c r="I807" s="99"/>
      <c r="J807" s="100"/>
      <c r="K807" s="100"/>
      <c r="L807" s="101"/>
      <c r="M807" s="102"/>
      <c r="N807" s="101"/>
      <c r="O807" s="99"/>
      <c r="P807" s="103"/>
      <c r="Q807" s="104"/>
      <c r="R807" s="50"/>
      <c r="S807" s="105"/>
      <c r="T807" s="106"/>
      <c r="U807" s="107"/>
      <c r="V807" s="108"/>
      <c r="W807" s="107"/>
      <c r="X807" s="107"/>
      <c r="AA807" s="107"/>
      <c r="AB807" s="110"/>
      <c r="AC807" s="110"/>
      <c r="AE807" s="105"/>
      <c r="AF807" s="105"/>
      <c r="AR807" s="112"/>
    </row>
    <row r="808" spans="2:44" x14ac:dyDescent="0.25">
      <c r="B808" s="1" t="str">
        <f>IF(I808="","",
(IF(N808=FİLTRE!$H$6,2,0)+IF(FİLTRE!$H$6="TOPLAM",2,0))
)</f>
        <v/>
      </c>
      <c r="C808">
        <f>IF(FİLTRE!$M$5="",9,(IF(U808&gt;=FİLTRE!$M$5,1,0)))</f>
        <v>1</v>
      </c>
      <c r="D808" s="1">
        <f>IF(FİLTRE!$M$6="",9,(IF('SKT LİSTESİ'!P808&lt;=FİLTRE!$M$6,1,0)))</f>
        <v>1</v>
      </c>
      <c r="E808" s="25" t="str">
        <f>IF(I808="","",(COUNTIFS($L$4:L808,L808)))</f>
        <v/>
      </c>
      <c r="F808" s="13">
        <f>IF(OR(B808&lt;&gt;2,C808&lt;&gt;1,D808&lt;&gt;1,H808&lt;&gt;1),0,
COUNTIFS($B$4:B808,2,$C$4:C808,1,$D$4:D808,1,$H$4:H808,1))</f>
        <v>0</v>
      </c>
      <c r="G808" s="26" t="str">
        <f>IF(I808="","",(COUNTIF($E$4:E808,E808)))</f>
        <v/>
      </c>
      <c r="H808" s="1">
        <f>IF(AND(J808="SAYIM",FİLTRE!$H$5="RAFTA",U808&lt;&gt;0),1,0)+
IF(AND(J808="İADE DEPO",FİLTRE!$H$5="İADE DEPO"),1,0)+
IF(FİLTRE!$H$5="TÜMÜ",1,0)+
IF(AND(J808="FİRMA İADE",FİLTRE!$H$5="FİRMA İADE"),1,0)+
IF(AND(J808="İMHA",FİLTRE!$H$5="İMHA"),1,0)</f>
        <v>1</v>
      </c>
      <c r="I808" s="99"/>
      <c r="J808" s="100"/>
      <c r="K808" s="100"/>
      <c r="L808" s="101"/>
      <c r="M808" s="102"/>
      <c r="N808" s="101"/>
      <c r="O808" s="99"/>
      <c r="P808" s="103"/>
      <c r="Q808" s="104"/>
      <c r="R808" s="50"/>
      <c r="S808" s="105"/>
      <c r="T808" s="106"/>
      <c r="U808" s="107"/>
      <c r="V808" s="108"/>
      <c r="W808" s="107"/>
      <c r="X808" s="107"/>
      <c r="AA808" s="107"/>
      <c r="AB808" s="110"/>
      <c r="AC808" s="110"/>
      <c r="AE808" s="105"/>
      <c r="AF808" s="105"/>
      <c r="AR808" s="112"/>
    </row>
    <row r="809" spans="2:44" x14ac:dyDescent="0.25">
      <c r="B809" s="1" t="str">
        <f>IF(I809="","",
(IF(N809=FİLTRE!$H$6,2,0)+IF(FİLTRE!$H$6="TOPLAM",2,0))
)</f>
        <v/>
      </c>
      <c r="C809">
        <f>IF(FİLTRE!$M$5="",9,(IF(U809&gt;=FİLTRE!$M$5,1,0)))</f>
        <v>1</v>
      </c>
      <c r="D809" s="1">
        <f>IF(FİLTRE!$M$6="",9,(IF('SKT LİSTESİ'!P809&lt;=FİLTRE!$M$6,1,0)))</f>
        <v>1</v>
      </c>
      <c r="E809" s="25" t="str">
        <f>IF(I809="","",(COUNTIFS($L$4:L809,L809)))</f>
        <v/>
      </c>
      <c r="F809" s="13">
        <f>IF(OR(B809&lt;&gt;2,C809&lt;&gt;1,D809&lt;&gt;1,H809&lt;&gt;1),0,
COUNTIFS($B$4:B809,2,$C$4:C809,1,$D$4:D809,1,$H$4:H809,1))</f>
        <v>0</v>
      </c>
      <c r="G809" s="26" t="str">
        <f>IF(I809="","",(COUNTIF($E$4:E809,E809)))</f>
        <v/>
      </c>
      <c r="H809" s="1">
        <f>IF(AND(J809="SAYIM",FİLTRE!$H$5="RAFTA",U809&lt;&gt;0),1,0)+
IF(AND(J809="İADE DEPO",FİLTRE!$H$5="İADE DEPO"),1,0)+
IF(FİLTRE!$H$5="TÜMÜ",1,0)+
IF(AND(J809="FİRMA İADE",FİLTRE!$H$5="FİRMA İADE"),1,0)+
IF(AND(J809="İMHA",FİLTRE!$H$5="İMHA"),1,0)</f>
        <v>1</v>
      </c>
      <c r="I809" s="99"/>
      <c r="J809" s="100"/>
      <c r="K809" s="100"/>
      <c r="L809" s="101"/>
      <c r="M809" s="102"/>
      <c r="N809" s="101"/>
      <c r="O809" s="99"/>
      <c r="P809" s="103"/>
      <c r="Q809" s="104"/>
      <c r="R809" s="50"/>
      <c r="S809" s="105"/>
      <c r="T809" s="106"/>
      <c r="U809" s="107"/>
      <c r="V809" s="108"/>
      <c r="W809" s="107"/>
      <c r="X809" s="107"/>
      <c r="AA809" s="107"/>
      <c r="AB809" s="110"/>
      <c r="AC809" s="110"/>
      <c r="AE809" s="105"/>
      <c r="AF809" s="105"/>
      <c r="AR809" s="112"/>
    </row>
    <row r="810" spans="2:44" x14ac:dyDescent="0.25">
      <c r="B810" s="1" t="str">
        <f>IF(I810="","",
(IF(N810=FİLTRE!$H$6,2,0)+IF(FİLTRE!$H$6="TOPLAM",2,0))
)</f>
        <v/>
      </c>
      <c r="C810">
        <f>IF(FİLTRE!$M$5="",9,(IF(U810&gt;=FİLTRE!$M$5,1,0)))</f>
        <v>1</v>
      </c>
      <c r="D810" s="1">
        <f>IF(FİLTRE!$M$6="",9,(IF('SKT LİSTESİ'!P810&lt;=FİLTRE!$M$6,1,0)))</f>
        <v>1</v>
      </c>
      <c r="E810" s="25" t="str">
        <f>IF(I810="","",(COUNTIFS($L$4:L810,L810)))</f>
        <v/>
      </c>
      <c r="F810" s="13">
        <f>IF(OR(B810&lt;&gt;2,C810&lt;&gt;1,D810&lt;&gt;1,H810&lt;&gt;1),0,
COUNTIFS($B$4:B810,2,$C$4:C810,1,$D$4:D810,1,$H$4:H810,1))</f>
        <v>0</v>
      </c>
      <c r="G810" s="26" t="str">
        <f>IF(I810="","",(COUNTIF($E$4:E810,E810)))</f>
        <v/>
      </c>
      <c r="H810" s="1">
        <f>IF(AND(J810="SAYIM",FİLTRE!$H$5="RAFTA",U810&lt;&gt;0),1,0)+
IF(AND(J810="İADE DEPO",FİLTRE!$H$5="İADE DEPO"),1,0)+
IF(FİLTRE!$H$5="TÜMÜ",1,0)+
IF(AND(J810="FİRMA İADE",FİLTRE!$H$5="FİRMA İADE"),1,0)+
IF(AND(J810="İMHA",FİLTRE!$H$5="İMHA"),1,0)</f>
        <v>1</v>
      </c>
      <c r="I810" s="99"/>
      <c r="J810" s="100"/>
      <c r="K810" s="100"/>
      <c r="L810" s="101"/>
      <c r="M810" s="102"/>
      <c r="N810" s="101"/>
      <c r="O810" s="99"/>
      <c r="P810" s="103"/>
      <c r="Q810" s="104"/>
      <c r="R810" s="50"/>
      <c r="S810" s="105"/>
      <c r="T810" s="106"/>
      <c r="U810" s="107"/>
      <c r="V810" s="108"/>
      <c r="W810" s="107"/>
      <c r="X810" s="107"/>
      <c r="AA810" s="107"/>
      <c r="AB810" s="110"/>
      <c r="AC810" s="110"/>
      <c r="AE810" s="105"/>
      <c r="AF810" s="105"/>
      <c r="AR810" s="112"/>
    </row>
    <row r="811" spans="2:44" x14ac:dyDescent="0.25">
      <c r="B811" s="1" t="str">
        <f>IF(I811="","",
(IF(N811=FİLTRE!$H$6,2,0)+IF(FİLTRE!$H$6="TOPLAM",2,0))
)</f>
        <v/>
      </c>
      <c r="C811">
        <f>IF(FİLTRE!$M$5="",9,(IF(U811&gt;=FİLTRE!$M$5,1,0)))</f>
        <v>1</v>
      </c>
      <c r="D811" s="1">
        <f>IF(FİLTRE!$M$6="",9,(IF('SKT LİSTESİ'!P811&lt;=FİLTRE!$M$6,1,0)))</f>
        <v>1</v>
      </c>
      <c r="E811" s="25" t="str">
        <f>IF(I811="","",(COUNTIFS($L$4:L811,L811)))</f>
        <v/>
      </c>
      <c r="F811" s="13">
        <f>IF(OR(B811&lt;&gt;2,C811&lt;&gt;1,D811&lt;&gt;1,H811&lt;&gt;1),0,
COUNTIFS($B$4:B811,2,$C$4:C811,1,$D$4:D811,1,$H$4:H811,1))</f>
        <v>0</v>
      </c>
      <c r="G811" s="26" t="str">
        <f>IF(I811="","",(COUNTIF($E$4:E811,E811)))</f>
        <v/>
      </c>
      <c r="H811" s="1">
        <f>IF(AND(J811="SAYIM",FİLTRE!$H$5="RAFTA",U811&lt;&gt;0),1,0)+
IF(AND(J811="İADE DEPO",FİLTRE!$H$5="İADE DEPO"),1,0)+
IF(FİLTRE!$H$5="TÜMÜ",1,0)+
IF(AND(J811="FİRMA İADE",FİLTRE!$H$5="FİRMA İADE"),1,0)+
IF(AND(J811="İMHA",FİLTRE!$H$5="İMHA"),1,0)</f>
        <v>1</v>
      </c>
      <c r="I811" s="99"/>
      <c r="J811" s="100"/>
      <c r="K811" s="100"/>
      <c r="L811" s="101"/>
      <c r="M811" s="102"/>
      <c r="N811" s="101"/>
      <c r="O811" s="99"/>
      <c r="P811" s="103"/>
      <c r="Q811" s="104"/>
      <c r="R811" s="50"/>
      <c r="S811" s="105"/>
      <c r="T811" s="106"/>
      <c r="U811" s="107"/>
      <c r="V811" s="108"/>
      <c r="W811" s="107"/>
      <c r="X811" s="107"/>
      <c r="AA811" s="107"/>
      <c r="AB811" s="110"/>
      <c r="AC811" s="110"/>
      <c r="AE811" s="105"/>
      <c r="AF811" s="105"/>
      <c r="AR811" s="112"/>
    </row>
    <row r="812" spans="2:44" x14ac:dyDescent="0.25">
      <c r="B812" s="1" t="str">
        <f>IF(I812="","",
(IF(N812=FİLTRE!$H$6,2,0)+IF(FİLTRE!$H$6="TOPLAM",2,0))
)</f>
        <v/>
      </c>
      <c r="C812">
        <f>IF(FİLTRE!$M$5="",9,(IF(U812&gt;=FİLTRE!$M$5,1,0)))</f>
        <v>1</v>
      </c>
      <c r="D812" s="1">
        <f>IF(FİLTRE!$M$6="",9,(IF('SKT LİSTESİ'!P812&lt;=FİLTRE!$M$6,1,0)))</f>
        <v>1</v>
      </c>
      <c r="E812" s="25" t="str">
        <f>IF(I812="","",(COUNTIFS($L$4:L812,L812)))</f>
        <v/>
      </c>
      <c r="F812" s="13">
        <f>IF(OR(B812&lt;&gt;2,C812&lt;&gt;1,D812&lt;&gt;1,H812&lt;&gt;1),0,
COUNTIFS($B$4:B812,2,$C$4:C812,1,$D$4:D812,1,$H$4:H812,1))</f>
        <v>0</v>
      </c>
      <c r="G812" s="26" t="str">
        <f>IF(I812="","",(COUNTIF($E$4:E812,E812)))</f>
        <v/>
      </c>
      <c r="H812" s="1">
        <f>IF(AND(J812="SAYIM",FİLTRE!$H$5="RAFTA",U812&lt;&gt;0),1,0)+
IF(AND(J812="İADE DEPO",FİLTRE!$H$5="İADE DEPO"),1,0)+
IF(FİLTRE!$H$5="TÜMÜ",1,0)+
IF(AND(J812="FİRMA İADE",FİLTRE!$H$5="FİRMA İADE"),1,0)+
IF(AND(J812="İMHA",FİLTRE!$H$5="İMHA"),1,0)</f>
        <v>1</v>
      </c>
      <c r="I812" s="99"/>
      <c r="J812" s="100"/>
      <c r="K812" s="100"/>
      <c r="L812" s="101"/>
      <c r="M812" s="102"/>
      <c r="N812" s="101"/>
      <c r="O812" s="99"/>
      <c r="P812" s="103"/>
      <c r="Q812" s="104"/>
      <c r="R812" s="50"/>
      <c r="S812" s="105"/>
      <c r="T812" s="106"/>
      <c r="U812" s="107"/>
      <c r="V812" s="108"/>
      <c r="W812" s="107"/>
      <c r="X812" s="107"/>
      <c r="AA812" s="107"/>
      <c r="AB812" s="110"/>
      <c r="AC812" s="110"/>
      <c r="AE812" s="105"/>
      <c r="AF812" s="105"/>
      <c r="AR812" s="112"/>
    </row>
    <row r="813" spans="2:44" x14ac:dyDescent="0.25">
      <c r="B813" s="1" t="str">
        <f>IF(I813="","",
(IF(N813=FİLTRE!$H$6,2,0)+IF(FİLTRE!$H$6="TOPLAM",2,0))
)</f>
        <v/>
      </c>
      <c r="C813">
        <f>IF(FİLTRE!$M$5="",9,(IF(U813&gt;=FİLTRE!$M$5,1,0)))</f>
        <v>1</v>
      </c>
      <c r="D813" s="1">
        <f>IF(FİLTRE!$M$6="",9,(IF('SKT LİSTESİ'!P813&lt;=FİLTRE!$M$6,1,0)))</f>
        <v>1</v>
      </c>
      <c r="E813" s="25" t="str">
        <f>IF(I813="","",(COUNTIFS($L$4:L813,L813)))</f>
        <v/>
      </c>
      <c r="F813" s="13">
        <f>IF(OR(B813&lt;&gt;2,C813&lt;&gt;1,D813&lt;&gt;1,H813&lt;&gt;1),0,
COUNTIFS($B$4:B813,2,$C$4:C813,1,$D$4:D813,1,$H$4:H813,1))</f>
        <v>0</v>
      </c>
      <c r="G813" s="26" t="str">
        <f>IF(I813="","",(COUNTIF($E$4:E813,E813)))</f>
        <v/>
      </c>
      <c r="H813" s="1">
        <f>IF(AND(J813="SAYIM",FİLTRE!$H$5="RAFTA",U813&lt;&gt;0),1,0)+
IF(AND(J813="İADE DEPO",FİLTRE!$H$5="İADE DEPO"),1,0)+
IF(FİLTRE!$H$5="TÜMÜ",1,0)+
IF(AND(J813="FİRMA İADE",FİLTRE!$H$5="FİRMA İADE"),1,0)+
IF(AND(J813="İMHA",FİLTRE!$H$5="İMHA"),1,0)</f>
        <v>1</v>
      </c>
      <c r="I813" s="99"/>
      <c r="J813" s="100"/>
      <c r="K813" s="100"/>
      <c r="L813" s="101"/>
      <c r="M813" s="102"/>
      <c r="N813" s="101"/>
      <c r="O813" s="99"/>
      <c r="P813" s="103"/>
      <c r="Q813" s="104"/>
      <c r="R813" s="50"/>
      <c r="S813" s="105"/>
      <c r="T813" s="106"/>
      <c r="U813" s="107"/>
      <c r="V813" s="108"/>
      <c r="W813" s="107"/>
      <c r="X813" s="107"/>
      <c r="AA813" s="107"/>
      <c r="AB813" s="110"/>
      <c r="AC813" s="110"/>
      <c r="AE813" s="105"/>
      <c r="AF813" s="105"/>
      <c r="AR813" s="112"/>
    </row>
    <row r="814" spans="2:44" x14ac:dyDescent="0.25">
      <c r="B814" s="1" t="str">
        <f>IF(I814="","",
(IF(N814=FİLTRE!$H$6,2,0)+IF(FİLTRE!$H$6="TOPLAM",2,0))
)</f>
        <v/>
      </c>
      <c r="C814">
        <f>IF(FİLTRE!$M$5="",9,(IF(U814&gt;=FİLTRE!$M$5,1,0)))</f>
        <v>1</v>
      </c>
      <c r="D814" s="1">
        <f>IF(FİLTRE!$M$6="",9,(IF('SKT LİSTESİ'!P814&lt;=FİLTRE!$M$6,1,0)))</f>
        <v>1</v>
      </c>
      <c r="E814" s="25" t="str">
        <f>IF(I814="","",(COUNTIFS($L$4:L814,L814)))</f>
        <v/>
      </c>
      <c r="F814" s="13">
        <f>IF(OR(B814&lt;&gt;2,C814&lt;&gt;1,D814&lt;&gt;1,H814&lt;&gt;1),0,
COUNTIFS($B$4:B814,2,$C$4:C814,1,$D$4:D814,1,$H$4:H814,1))</f>
        <v>0</v>
      </c>
      <c r="G814" s="26" t="str">
        <f>IF(I814="","",(COUNTIF($E$4:E814,E814)))</f>
        <v/>
      </c>
      <c r="H814" s="1">
        <f>IF(AND(J814="SAYIM",FİLTRE!$H$5="RAFTA",U814&lt;&gt;0),1,0)+
IF(AND(J814="İADE DEPO",FİLTRE!$H$5="İADE DEPO"),1,0)+
IF(FİLTRE!$H$5="TÜMÜ",1,0)+
IF(AND(J814="FİRMA İADE",FİLTRE!$H$5="FİRMA İADE"),1,0)+
IF(AND(J814="İMHA",FİLTRE!$H$5="İMHA"),1,0)</f>
        <v>1</v>
      </c>
      <c r="I814" s="99"/>
      <c r="J814" s="100"/>
      <c r="K814" s="100"/>
      <c r="L814" s="101"/>
      <c r="M814" s="102"/>
      <c r="N814" s="101"/>
      <c r="O814" s="99"/>
      <c r="P814" s="103"/>
      <c r="Q814" s="104"/>
      <c r="R814" s="50"/>
      <c r="S814" s="105"/>
      <c r="T814" s="106"/>
      <c r="U814" s="107"/>
      <c r="V814" s="108"/>
      <c r="W814" s="107"/>
      <c r="X814" s="107"/>
      <c r="AA814" s="107"/>
      <c r="AB814" s="110"/>
      <c r="AC814" s="110"/>
      <c r="AE814" s="105"/>
      <c r="AF814" s="105"/>
      <c r="AR814" s="112"/>
    </row>
    <row r="815" spans="2:44" x14ac:dyDescent="0.25">
      <c r="B815" s="1" t="str">
        <f>IF(I815="","",
(IF(N815=FİLTRE!$H$6,2,0)+IF(FİLTRE!$H$6="TOPLAM",2,0))
)</f>
        <v/>
      </c>
      <c r="C815">
        <f>IF(FİLTRE!$M$5="",9,(IF(U815&gt;=FİLTRE!$M$5,1,0)))</f>
        <v>1</v>
      </c>
      <c r="D815" s="1">
        <f>IF(FİLTRE!$M$6="",9,(IF('SKT LİSTESİ'!P815&lt;=FİLTRE!$M$6,1,0)))</f>
        <v>1</v>
      </c>
      <c r="E815" s="25" t="str">
        <f>IF(I815="","",(COUNTIFS($L$4:L815,L815)))</f>
        <v/>
      </c>
      <c r="F815" s="13">
        <f>IF(OR(B815&lt;&gt;2,C815&lt;&gt;1,D815&lt;&gt;1,H815&lt;&gt;1),0,
COUNTIFS($B$4:B815,2,$C$4:C815,1,$D$4:D815,1,$H$4:H815,1))</f>
        <v>0</v>
      </c>
      <c r="G815" s="26" t="str">
        <f>IF(I815="","",(COUNTIF($E$4:E815,E815)))</f>
        <v/>
      </c>
      <c r="H815" s="1">
        <f>IF(AND(J815="SAYIM",FİLTRE!$H$5="RAFTA",U815&lt;&gt;0),1,0)+
IF(AND(J815="İADE DEPO",FİLTRE!$H$5="İADE DEPO"),1,0)+
IF(FİLTRE!$H$5="TÜMÜ",1,0)+
IF(AND(J815="FİRMA İADE",FİLTRE!$H$5="FİRMA İADE"),1,0)+
IF(AND(J815="İMHA",FİLTRE!$H$5="İMHA"),1,0)</f>
        <v>1</v>
      </c>
      <c r="I815" s="99"/>
      <c r="J815" s="100"/>
      <c r="K815" s="100"/>
      <c r="L815" s="101"/>
      <c r="M815" s="102"/>
      <c r="N815" s="101"/>
      <c r="O815" s="99"/>
      <c r="P815" s="103"/>
      <c r="Q815" s="104"/>
      <c r="R815" s="50"/>
      <c r="S815" s="105"/>
      <c r="T815" s="106"/>
      <c r="U815" s="107"/>
      <c r="V815" s="108"/>
      <c r="W815" s="107"/>
      <c r="X815" s="107"/>
      <c r="AA815" s="107"/>
      <c r="AB815" s="110"/>
      <c r="AC815" s="110"/>
      <c r="AE815" s="105"/>
      <c r="AF815" s="105"/>
      <c r="AR815" s="112"/>
    </row>
    <row r="816" spans="2:44" x14ac:dyDescent="0.25">
      <c r="B816" s="1" t="str">
        <f>IF(I816="","",
(IF(N816=FİLTRE!$H$6,2,0)+IF(FİLTRE!$H$6="TOPLAM",2,0))
)</f>
        <v/>
      </c>
      <c r="C816">
        <f>IF(FİLTRE!$M$5="",9,(IF(U816&gt;=FİLTRE!$M$5,1,0)))</f>
        <v>1</v>
      </c>
      <c r="D816" s="1">
        <f>IF(FİLTRE!$M$6="",9,(IF('SKT LİSTESİ'!P816&lt;=FİLTRE!$M$6,1,0)))</f>
        <v>1</v>
      </c>
      <c r="E816" s="25" t="str">
        <f>IF(I816="","",(COUNTIFS($L$4:L816,L816)))</f>
        <v/>
      </c>
      <c r="F816" s="13">
        <f>IF(OR(B816&lt;&gt;2,C816&lt;&gt;1,D816&lt;&gt;1,H816&lt;&gt;1),0,
COUNTIFS($B$4:B816,2,$C$4:C816,1,$D$4:D816,1,$H$4:H816,1))</f>
        <v>0</v>
      </c>
      <c r="G816" s="26" t="str">
        <f>IF(I816="","",(COUNTIF($E$4:E816,E816)))</f>
        <v/>
      </c>
      <c r="H816" s="1">
        <f>IF(AND(J816="SAYIM",FİLTRE!$H$5="RAFTA",U816&lt;&gt;0),1,0)+
IF(AND(J816="İADE DEPO",FİLTRE!$H$5="İADE DEPO"),1,0)+
IF(FİLTRE!$H$5="TÜMÜ",1,0)+
IF(AND(J816="FİRMA İADE",FİLTRE!$H$5="FİRMA İADE"),1,0)+
IF(AND(J816="İMHA",FİLTRE!$H$5="İMHA"),1,0)</f>
        <v>1</v>
      </c>
      <c r="I816" s="99"/>
      <c r="J816" s="100"/>
      <c r="K816" s="100"/>
      <c r="L816" s="101"/>
      <c r="M816" s="102"/>
      <c r="N816" s="101"/>
      <c r="O816" s="99"/>
      <c r="P816" s="103"/>
      <c r="Q816" s="104"/>
      <c r="R816" s="50"/>
      <c r="S816" s="105"/>
      <c r="T816" s="106"/>
      <c r="U816" s="107"/>
      <c r="V816" s="108"/>
      <c r="W816" s="107"/>
      <c r="X816" s="107"/>
      <c r="AA816" s="107"/>
      <c r="AB816" s="110"/>
      <c r="AC816" s="110"/>
      <c r="AE816" s="105"/>
      <c r="AF816" s="105"/>
      <c r="AR816" s="112"/>
    </row>
    <row r="817" spans="2:44" x14ac:dyDescent="0.25">
      <c r="B817" s="1" t="str">
        <f>IF(I817="","",
(IF(N817=FİLTRE!$H$6,2,0)+IF(FİLTRE!$H$6="TOPLAM",2,0))
)</f>
        <v/>
      </c>
      <c r="C817">
        <f>IF(FİLTRE!$M$5="",9,(IF(U817&gt;=FİLTRE!$M$5,1,0)))</f>
        <v>1</v>
      </c>
      <c r="D817" s="1">
        <f>IF(FİLTRE!$M$6="",9,(IF('SKT LİSTESİ'!P817&lt;=FİLTRE!$M$6,1,0)))</f>
        <v>1</v>
      </c>
      <c r="E817" s="25" t="str">
        <f>IF(I817="","",(COUNTIFS($L$4:L817,L817)))</f>
        <v/>
      </c>
      <c r="F817" s="13">
        <f>IF(OR(B817&lt;&gt;2,C817&lt;&gt;1,D817&lt;&gt;1,H817&lt;&gt;1),0,
COUNTIFS($B$4:B817,2,$C$4:C817,1,$D$4:D817,1,$H$4:H817,1))</f>
        <v>0</v>
      </c>
      <c r="G817" s="26" t="str">
        <f>IF(I817="","",(COUNTIF($E$4:E817,E817)))</f>
        <v/>
      </c>
      <c r="H817" s="1">
        <f>IF(AND(J817="SAYIM",FİLTRE!$H$5="RAFTA",U817&lt;&gt;0),1,0)+
IF(AND(J817="İADE DEPO",FİLTRE!$H$5="İADE DEPO"),1,0)+
IF(FİLTRE!$H$5="TÜMÜ",1,0)+
IF(AND(J817="FİRMA İADE",FİLTRE!$H$5="FİRMA İADE"),1,0)+
IF(AND(J817="İMHA",FİLTRE!$H$5="İMHA"),1,0)</f>
        <v>1</v>
      </c>
      <c r="I817" s="99"/>
      <c r="J817" s="100"/>
      <c r="K817" s="100"/>
      <c r="L817" s="101"/>
      <c r="M817" s="102"/>
      <c r="N817" s="101"/>
      <c r="O817" s="99"/>
      <c r="P817" s="103"/>
      <c r="Q817" s="104"/>
      <c r="R817" s="50"/>
      <c r="S817" s="105"/>
      <c r="T817" s="106"/>
      <c r="U817" s="107"/>
      <c r="V817" s="108"/>
      <c r="W817" s="107"/>
      <c r="X817" s="107"/>
      <c r="AA817" s="107"/>
      <c r="AB817" s="110"/>
      <c r="AC817" s="110"/>
      <c r="AE817" s="105"/>
      <c r="AF817" s="105"/>
      <c r="AR817" s="112"/>
    </row>
    <row r="818" spans="2:44" x14ac:dyDescent="0.25">
      <c r="B818" s="1" t="str">
        <f>IF(I818="","",
(IF(N818=FİLTRE!$H$6,2,0)+IF(FİLTRE!$H$6="TOPLAM",2,0))
)</f>
        <v/>
      </c>
      <c r="C818">
        <f>IF(FİLTRE!$M$5="",9,(IF(U818&gt;=FİLTRE!$M$5,1,0)))</f>
        <v>1</v>
      </c>
      <c r="D818" s="1">
        <f>IF(FİLTRE!$M$6="",9,(IF('SKT LİSTESİ'!P818&lt;=FİLTRE!$M$6,1,0)))</f>
        <v>1</v>
      </c>
      <c r="E818" s="25" t="str">
        <f>IF(I818="","",(COUNTIFS($L$4:L818,L818)))</f>
        <v/>
      </c>
      <c r="F818" s="13">
        <f>IF(OR(B818&lt;&gt;2,C818&lt;&gt;1,D818&lt;&gt;1,H818&lt;&gt;1),0,
COUNTIFS($B$4:B818,2,$C$4:C818,1,$D$4:D818,1,$H$4:H818,1))</f>
        <v>0</v>
      </c>
      <c r="G818" s="26" t="str">
        <f>IF(I818="","",(COUNTIF($E$4:E818,E818)))</f>
        <v/>
      </c>
      <c r="H818" s="1">
        <f>IF(AND(J818="SAYIM",FİLTRE!$H$5="RAFTA",U818&lt;&gt;0),1,0)+
IF(AND(J818="İADE DEPO",FİLTRE!$H$5="İADE DEPO"),1,0)+
IF(FİLTRE!$H$5="TÜMÜ",1,0)+
IF(AND(J818="FİRMA İADE",FİLTRE!$H$5="FİRMA İADE"),1,0)+
IF(AND(J818="İMHA",FİLTRE!$H$5="İMHA"),1,0)</f>
        <v>1</v>
      </c>
      <c r="I818" s="99"/>
      <c r="J818" s="100"/>
      <c r="K818" s="100"/>
      <c r="L818" s="101"/>
      <c r="M818" s="102"/>
      <c r="N818" s="101"/>
      <c r="O818" s="99"/>
      <c r="P818" s="103"/>
      <c r="Q818" s="104"/>
      <c r="R818" s="50"/>
      <c r="S818" s="105"/>
      <c r="T818" s="106"/>
      <c r="U818" s="107"/>
      <c r="V818" s="108"/>
      <c r="W818" s="107"/>
      <c r="X818" s="107"/>
      <c r="AA818" s="107"/>
      <c r="AB818" s="110"/>
      <c r="AC818" s="110"/>
      <c r="AE818" s="105"/>
      <c r="AF818" s="105"/>
      <c r="AR818" s="112"/>
    </row>
    <row r="819" spans="2:44" x14ac:dyDescent="0.25">
      <c r="B819" s="1" t="str">
        <f>IF(I819="","",
(IF(N819=FİLTRE!$H$6,2,0)+IF(FİLTRE!$H$6="TOPLAM",2,0))
)</f>
        <v/>
      </c>
      <c r="C819">
        <f>IF(FİLTRE!$M$5="",9,(IF(U819&gt;=FİLTRE!$M$5,1,0)))</f>
        <v>1</v>
      </c>
      <c r="D819" s="1">
        <f>IF(FİLTRE!$M$6="",9,(IF('SKT LİSTESİ'!P819&lt;=FİLTRE!$M$6,1,0)))</f>
        <v>1</v>
      </c>
      <c r="E819" s="25" t="str">
        <f>IF(I819="","",(COUNTIFS($L$4:L819,L819)))</f>
        <v/>
      </c>
      <c r="F819" s="13">
        <f>IF(OR(B819&lt;&gt;2,C819&lt;&gt;1,D819&lt;&gt;1,H819&lt;&gt;1),0,
COUNTIFS($B$4:B819,2,$C$4:C819,1,$D$4:D819,1,$H$4:H819,1))</f>
        <v>0</v>
      </c>
      <c r="G819" s="26" t="str">
        <f>IF(I819="","",(COUNTIF($E$4:E819,E819)))</f>
        <v/>
      </c>
      <c r="H819" s="1">
        <f>IF(AND(J819="SAYIM",FİLTRE!$H$5="RAFTA",U819&lt;&gt;0),1,0)+
IF(AND(J819="İADE DEPO",FİLTRE!$H$5="İADE DEPO"),1,0)+
IF(FİLTRE!$H$5="TÜMÜ",1,0)+
IF(AND(J819="FİRMA İADE",FİLTRE!$H$5="FİRMA İADE"),1,0)+
IF(AND(J819="İMHA",FİLTRE!$H$5="İMHA"),1,0)</f>
        <v>1</v>
      </c>
      <c r="I819" s="99"/>
      <c r="J819" s="100"/>
      <c r="K819" s="100"/>
      <c r="L819" s="101"/>
      <c r="M819" s="102"/>
      <c r="N819" s="101"/>
      <c r="O819" s="99"/>
      <c r="P819" s="103"/>
      <c r="Q819" s="104"/>
      <c r="R819" s="50"/>
      <c r="S819" s="105"/>
      <c r="T819" s="106"/>
      <c r="U819" s="107"/>
      <c r="V819" s="108"/>
      <c r="W819" s="107"/>
      <c r="X819" s="107"/>
      <c r="AA819" s="107"/>
      <c r="AB819" s="110"/>
      <c r="AC819" s="110"/>
      <c r="AE819" s="105"/>
      <c r="AF819" s="105"/>
      <c r="AR819" s="112"/>
    </row>
    <row r="820" spans="2:44" x14ac:dyDescent="0.25">
      <c r="B820" s="1" t="str">
        <f>IF(I820="","",
(IF(N820=FİLTRE!$H$6,2,0)+IF(FİLTRE!$H$6="TOPLAM",2,0))
)</f>
        <v/>
      </c>
      <c r="C820">
        <f>IF(FİLTRE!$M$5="",9,(IF(U820&gt;=FİLTRE!$M$5,1,0)))</f>
        <v>1</v>
      </c>
      <c r="D820" s="1">
        <f>IF(FİLTRE!$M$6="",9,(IF('SKT LİSTESİ'!P820&lt;=FİLTRE!$M$6,1,0)))</f>
        <v>1</v>
      </c>
      <c r="E820" s="25" t="str">
        <f>IF(I820="","",(COUNTIFS($L$4:L820,L820)))</f>
        <v/>
      </c>
      <c r="F820" s="13">
        <f>IF(OR(B820&lt;&gt;2,C820&lt;&gt;1,D820&lt;&gt;1,H820&lt;&gt;1),0,
COUNTIFS($B$4:B820,2,$C$4:C820,1,$D$4:D820,1,$H$4:H820,1))</f>
        <v>0</v>
      </c>
      <c r="G820" s="26" t="str">
        <f>IF(I820="","",(COUNTIF($E$4:E820,E820)))</f>
        <v/>
      </c>
      <c r="H820" s="1">
        <f>IF(AND(J820="SAYIM",FİLTRE!$H$5="RAFTA",U820&lt;&gt;0),1,0)+
IF(AND(J820="İADE DEPO",FİLTRE!$H$5="İADE DEPO"),1,0)+
IF(FİLTRE!$H$5="TÜMÜ",1,0)+
IF(AND(J820="FİRMA İADE",FİLTRE!$H$5="FİRMA İADE"),1,0)+
IF(AND(J820="İMHA",FİLTRE!$H$5="İMHA"),1,0)</f>
        <v>1</v>
      </c>
      <c r="I820" s="99"/>
      <c r="J820" s="100"/>
      <c r="K820" s="100"/>
      <c r="L820" s="101"/>
      <c r="M820" s="102"/>
      <c r="N820" s="101"/>
      <c r="O820" s="99"/>
      <c r="P820" s="103"/>
      <c r="Q820" s="104"/>
      <c r="R820" s="50"/>
      <c r="S820" s="105"/>
      <c r="T820" s="106"/>
      <c r="U820" s="107"/>
      <c r="V820" s="108"/>
      <c r="W820" s="107"/>
      <c r="X820" s="107"/>
      <c r="AA820" s="107"/>
      <c r="AB820" s="110"/>
      <c r="AC820" s="110"/>
      <c r="AE820" s="105"/>
      <c r="AF820" s="105"/>
      <c r="AR820" s="112"/>
    </row>
    <row r="821" spans="2:44" x14ac:dyDescent="0.25">
      <c r="B821" s="1" t="str">
        <f>IF(I821="","",
(IF(N821=FİLTRE!$H$6,2,0)+IF(FİLTRE!$H$6="TOPLAM",2,0))
)</f>
        <v/>
      </c>
      <c r="C821">
        <f>IF(FİLTRE!$M$5="",9,(IF(U821&gt;=FİLTRE!$M$5,1,0)))</f>
        <v>1</v>
      </c>
      <c r="D821" s="1">
        <f>IF(FİLTRE!$M$6="",9,(IF('SKT LİSTESİ'!P821&lt;=FİLTRE!$M$6,1,0)))</f>
        <v>1</v>
      </c>
      <c r="E821" s="25" t="str">
        <f>IF(I821="","",(COUNTIFS($L$4:L821,L821)))</f>
        <v/>
      </c>
      <c r="F821" s="13">
        <f>IF(OR(B821&lt;&gt;2,C821&lt;&gt;1,D821&lt;&gt;1,H821&lt;&gt;1),0,
COUNTIFS($B$4:B821,2,$C$4:C821,1,$D$4:D821,1,$H$4:H821,1))</f>
        <v>0</v>
      </c>
      <c r="G821" s="26" t="str">
        <f>IF(I821="","",(COUNTIF($E$4:E821,E821)))</f>
        <v/>
      </c>
      <c r="H821" s="1">
        <f>IF(AND(J821="SAYIM",FİLTRE!$H$5="RAFTA",U821&lt;&gt;0),1,0)+
IF(AND(J821="İADE DEPO",FİLTRE!$H$5="İADE DEPO"),1,0)+
IF(FİLTRE!$H$5="TÜMÜ",1,0)+
IF(AND(J821="FİRMA İADE",FİLTRE!$H$5="FİRMA İADE"),1,0)+
IF(AND(J821="İMHA",FİLTRE!$H$5="İMHA"),1,0)</f>
        <v>1</v>
      </c>
      <c r="I821" s="99"/>
      <c r="J821" s="100"/>
      <c r="K821" s="100"/>
      <c r="L821" s="101"/>
      <c r="M821" s="102"/>
      <c r="N821" s="101"/>
      <c r="O821" s="99"/>
      <c r="P821" s="103"/>
      <c r="Q821" s="104"/>
      <c r="R821" s="50"/>
      <c r="S821" s="105"/>
      <c r="T821" s="106"/>
      <c r="U821" s="107"/>
      <c r="V821" s="108"/>
      <c r="W821" s="107"/>
      <c r="X821" s="107"/>
      <c r="AA821" s="107"/>
      <c r="AB821" s="110"/>
      <c r="AC821" s="110"/>
      <c r="AE821" s="105"/>
      <c r="AF821" s="105"/>
      <c r="AR821" s="112"/>
    </row>
    <row r="822" spans="2:44" x14ac:dyDescent="0.25">
      <c r="B822" s="1" t="str">
        <f>IF(I822="","",
(IF(N822=FİLTRE!$H$6,2,0)+IF(FİLTRE!$H$6="TOPLAM",2,0))
)</f>
        <v/>
      </c>
      <c r="C822">
        <f>IF(FİLTRE!$M$5="",9,(IF(U822&gt;=FİLTRE!$M$5,1,0)))</f>
        <v>1</v>
      </c>
      <c r="D822" s="1">
        <f>IF(FİLTRE!$M$6="",9,(IF('SKT LİSTESİ'!P822&lt;=FİLTRE!$M$6,1,0)))</f>
        <v>1</v>
      </c>
      <c r="E822" s="25" t="str">
        <f>IF(I822="","",(COUNTIFS($L$4:L822,L822)))</f>
        <v/>
      </c>
      <c r="F822" s="13">
        <f>IF(OR(B822&lt;&gt;2,C822&lt;&gt;1,D822&lt;&gt;1,H822&lt;&gt;1),0,
COUNTIFS($B$4:B822,2,$C$4:C822,1,$D$4:D822,1,$H$4:H822,1))</f>
        <v>0</v>
      </c>
      <c r="G822" s="26" t="str">
        <f>IF(I822="","",(COUNTIF($E$4:E822,E822)))</f>
        <v/>
      </c>
      <c r="H822" s="1">
        <f>IF(AND(J822="SAYIM",FİLTRE!$H$5="RAFTA",U822&lt;&gt;0),1,0)+
IF(AND(J822="İADE DEPO",FİLTRE!$H$5="İADE DEPO"),1,0)+
IF(FİLTRE!$H$5="TÜMÜ",1,0)+
IF(AND(J822="FİRMA İADE",FİLTRE!$H$5="FİRMA İADE"),1,0)+
IF(AND(J822="İMHA",FİLTRE!$H$5="İMHA"),1,0)</f>
        <v>1</v>
      </c>
      <c r="I822" s="99"/>
      <c r="J822" s="100"/>
      <c r="K822" s="100"/>
      <c r="L822" s="101"/>
      <c r="M822" s="102"/>
      <c r="N822" s="101"/>
      <c r="O822" s="99"/>
      <c r="P822" s="103"/>
      <c r="Q822" s="104"/>
      <c r="R822" s="50"/>
      <c r="S822" s="105"/>
      <c r="T822" s="106"/>
      <c r="U822" s="107"/>
      <c r="V822" s="108"/>
      <c r="W822" s="107"/>
      <c r="X822" s="107"/>
      <c r="AA822" s="107"/>
      <c r="AB822" s="110"/>
      <c r="AC822" s="110"/>
      <c r="AE822" s="105"/>
      <c r="AF822" s="105"/>
      <c r="AR822" s="112"/>
    </row>
    <row r="823" spans="2:44" x14ac:dyDescent="0.25">
      <c r="B823" s="1" t="str">
        <f>IF(I823="","",
(IF(N823=FİLTRE!$H$6,2,0)+IF(FİLTRE!$H$6="TOPLAM",2,0))
)</f>
        <v/>
      </c>
      <c r="C823">
        <f>IF(FİLTRE!$M$5="",9,(IF(U823&gt;=FİLTRE!$M$5,1,0)))</f>
        <v>1</v>
      </c>
      <c r="D823" s="1">
        <f>IF(FİLTRE!$M$6="",9,(IF('SKT LİSTESİ'!P823&lt;=FİLTRE!$M$6,1,0)))</f>
        <v>1</v>
      </c>
      <c r="E823" s="25" t="str">
        <f>IF(I823="","",(COUNTIFS($L$4:L823,L823)))</f>
        <v/>
      </c>
      <c r="F823" s="13">
        <f>IF(OR(B823&lt;&gt;2,C823&lt;&gt;1,D823&lt;&gt;1,H823&lt;&gt;1),0,
COUNTIFS($B$4:B823,2,$C$4:C823,1,$D$4:D823,1,$H$4:H823,1))</f>
        <v>0</v>
      </c>
      <c r="G823" s="26" t="str">
        <f>IF(I823="","",(COUNTIF($E$4:E823,E823)))</f>
        <v/>
      </c>
      <c r="H823" s="1">
        <f>IF(AND(J823="SAYIM",FİLTRE!$H$5="RAFTA",U823&lt;&gt;0),1,0)+
IF(AND(J823="İADE DEPO",FİLTRE!$H$5="İADE DEPO"),1,0)+
IF(FİLTRE!$H$5="TÜMÜ",1,0)+
IF(AND(J823="FİRMA İADE",FİLTRE!$H$5="FİRMA İADE"),1,0)+
IF(AND(J823="İMHA",FİLTRE!$H$5="İMHA"),1,0)</f>
        <v>1</v>
      </c>
      <c r="I823" s="99"/>
      <c r="J823" s="100"/>
      <c r="K823" s="100"/>
      <c r="L823" s="101"/>
      <c r="M823" s="102"/>
      <c r="N823" s="101"/>
      <c r="O823" s="99"/>
      <c r="P823" s="103"/>
      <c r="Q823" s="104"/>
      <c r="R823" s="50"/>
      <c r="S823" s="105"/>
      <c r="T823" s="106"/>
      <c r="U823" s="107"/>
      <c r="V823" s="108"/>
      <c r="W823" s="107"/>
      <c r="X823" s="107"/>
      <c r="AA823" s="107"/>
      <c r="AB823" s="110"/>
      <c r="AC823" s="110"/>
      <c r="AE823" s="105"/>
      <c r="AF823" s="105"/>
      <c r="AR823" s="112"/>
    </row>
    <row r="824" spans="2:44" x14ac:dyDescent="0.25">
      <c r="B824" s="1" t="str">
        <f>IF(I824="","",
(IF(N824=FİLTRE!$H$6,2,0)+IF(FİLTRE!$H$6="TOPLAM",2,0))
)</f>
        <v/>
      </c>
      <c r="C824">
        <f>IF(FİLTRE!$M$5="",9,(IF(U824&gt;=FİLTRE!$M$5,1,0)))</f>
        <v>1</v>
      </c>
      <c r="D824" s="1">
        <f>IF(FİLTRE!$M$6="",9,(IF('SKT LİSTESİ'!P824&lt;=FİLTRE!$M$6,1,0)))</f>
        <v>1</v>
      </c>
      <c r="E824" s="25" t="str">
        <f>IF(I824="","",(COUNTIFS($L$4:L824,L824)))</f>
        <v/>
      </c>
      <c r="F824" s="13">
        <f>IF(OR(B824&lt;&gt;2,C824&lt;&gt;1,D824&lt;&gt;1,H824&lt;&gt;1),0,
COUNTIFS($B$4:B824,2,$C$4:C824,1,$D$4:D824,1,$H$4:H824,1))</f>
        <v>0</v>
      </c>
      <c r="G824" s="26" t="str">
        <f>IF(I824="","",(COUNTIF($E$4:E824,E824)))</f>
        <v/>
      </c>
      <c r="H824" s="1">
        <f>IF(AND(J824="SAYIM",FİLTRE!$H$5="RAFTA",U824&lt;&gt;0),1,0)+
IF(AND(J824="İADE DEPO",FİLTRE!$H$5="İADE DEPO"),1,0)+
IF(FİLTRE!$H$5="TÜMÜ",1,0)+
IF(AND(J824="FİRMA İADE",FİLTRE!$H$5="FİRMA İADE"),1,0)+
IF(AND(J824="İMHA",FİLTRE!$H$5="İMHA"),1,0)</f>
        <v>1</v>
      </c>
      <c r="I824" s="99"/>
      <c r="J824" s="100"/>
      <c r="K824" s="100"/>
      <c r="L824" s="101"/>
      <c r="M824" s="102"/>
      <c r="N824" s="101"/>
      <c r="O824" s="99"/>
      <c r="P824" s="103"/>
      <c r="Q824" s="104"/>
      <c r="R824" s="50"/>
      <c r="S824" s="105"/>
      <c r="T824" s="106"/>
      <c r="U824" s="107"/>
      <c r="V824" s="108"/>
      <c r="W824" s="107"/>
      <c r="X824" s="107"/>
      <c r="AA824" s="107"/>
      <c r="AB824" s="110"/>
      <c r="AC824" s="110"/>
      <c r="AE824" s="105"/>
      <c r="AF824" s="105"/>
      <c r="AR824" s="112"/>
    </row>
    <row r="825" spans="2:44" x14ac:dyDescent="0.25">
      <c r="B825" s="1" t="str">
        <f>IF(I825="","",
(IF(N825=FİLTRE!$H$6,2,0)+IF(FİLTRE!$H$6="TOPLAM",2,0))
)</f>
        <v/>
      </c>
      <c r="C825">
        <f>IF(FİLTRE!$M$5="",9,(IF(U825&gt;=FİLTRE!$M$5,1,0)))</f>
        <v>1</v>
      </c>
      <c r="D825" s="1">
        <f>IF(FİLTRE!$M$6="",9,(IF('SKT LİSTESİ'!P825&lt;=FİLTRE!$M$6,1,0)))</f>
        <v>1</v>
      </c>
      <c r="E825" s="25" t="str">
        <f>IF(I825="","",(COUNTIFS($L$4:L825,L825)))</f>
        <v/>
      </c>
      <c r="F825" s="13">
        <f>IF(OR(B825&lt;&gt;2,C825&lt;&gt;1,D825&lt;&gt;1,H825&lt;&gt;1),0,
COUNTIFS($B$4:B825,2,$C$4:C825,1,$D$4:D825,1,$H$4:H825,1))</f>
        <v>0</v>
      </c>
      <c r="G825" s="26" t="str">
        <f>IF(I825="","",(COUNTIF($E$4:E825,E825)))</f>
        <v/>
      </c>
      <c r="H825" s="1">
        <f>IF(AND(J825="SAYIM",FİLTRE!$H$5="RAFTA",U825&lt;&gt;0),1,0)+
IF(AND(J825="İADE DEPO",FİLTRE!$H$5="İADE DEPO"),1,0)+
IF(FİLTRE!$H$5="TÜMÜ",1,0)+
IF(AND(J825="FİRMA İADE",FİLTRE!$H$5="FİRMA İADE"),1,0)+
IF(AND(J825="İMHA",FİLTRE!$H$5="İMHA"),1,0)</f>
        <v>1</v>
      </c>
      <c r="I825" s="99"/>
      <c r="J825" s="100"/>
      <c r="K825" s="100"/>
      <c r="L825" s="101"/>
      <c r="M825" s="102"/>
      <c r="N825" s="101"/>
      <c r="O825" s="99"/>
      <c r="P825" s="103"/>
      <c r="Q825" s="104"/>
      <c r="R825" s="50"/>
      <c r="S825" s="105"/>
      <c r="T825" s="106"/>
      <c r="U825" s="107"/>
      <c r="V825" s="108"/>
      <c r="W825" s="107"/>
      <c r="X825" s="107"/>
      <c r="AA825" s="107"/>
      <c r="AB825" s="110"/>
      <c r="AC825" s="110"/>
      <c r="AE825" s="105"/>
      <c r="AF825" s="105"/>
      <c r="AR825" s="112"/>
    </row>
    <row r="826" spans="2:44" x14ac:dyDescent="0.25">
      <c r="B826" s="1" t="str">
        <f>IF(I826="","",
(IF(N826=FİLTRE!$H$6,2,0)+IF(FİLTRE!$H$6="TOPLAM",2,0))
)</f>
        <v/>
      </c>
      <c r="C826">
        <f>IF(FİLTRE!$M$5="",9,(IF(U826&gt;=FİLTRE!$M$5,1,0)))</f>
        <v>1</v>
      </c>
      <c r="D826" s="1">
        <f>IF(FİLTRE!$M$6="",9,(IF('SKT LİSTESİ'!P826&lt;=FİLTRE!$M$6,1,0)))</f>
        <v>1</v>
      </c>
      <c r="E826" s="25" t="str">
        <f>IF(I826="","",(COUNTIFS($L$4:L826,L826)))</f>
        <v/>
      </c>
      <c r="F826" s="13">
        <f>IF(OR(B826&lt;&gt;2,C826&lt;&gt;1,D826&lt;&gt;1,H826&lt;&gt;1),0,
COUNTIFS($B$4:B826,2,$C$4:C826,1,$D$4:D826,1,$H$4:H826,1))</f>
        <v>0</v>
      </c>
      <c r="G826" s="26" t="str">
        <f>IF(I826="","",(COUNTIF($E$4:E826,E826)))</f>
        <v/>
      </c>
      <c r="H826" s="1">
        <f>IF(AND(J826="SAYIM",FİLTRE!$H$5="RAFTA",U826&lt;&gt;0),1,0)+
IF(AND(J826="İADE DEPO",FİLTRE!$H$5="İADE DEPO"),1,0)+
IF(FİLTRE!$H$5="TÜMÜ",1,0)+
IF(AND(J826="FİRMA İADE",FİLTRE!$H$5="FİRMA İADE"),1,0)+
IF(AND(J826="İMHA",FİLTRE!$H$5="İMHA"),1,0)</f>
        <v>1</v>
      </c>
      <c r="I826" s="99"/>
      <c r="J826" s="100"/>
      <c r="K826" s="100"/>
      <c r="L826" s="101"/>
      <c r="M826" s="102"/>
      <c r="N826" s="101"/>
      <c r="O826" s="99"/>
      <c r="P826" s="103"/>
      <c r="Q826" s="104"/>
      <c r="R826" s="50"/>
      <c r="S826" s="105"/>
      <c r="T826" s="106"/>
      <c r="U826" s="107"/>
      <c r="V826" s="108"/>
      <c r="W826" s="107"/>
      <c r="X826" s="107"/>
      <c r="AA826" s="107"/>
      <c r="AB826" s="110"/>
      <c r="AC826" s="110"/>
      <c r="AE826" s="105"/>
      <c r="AF826" s="105"/>
      <c r="AR826" s="112"/>
    </row>
    <row r="827" spans="2:44" x14ac:dyDescent="0.25">
      <c r="B827" s="1" t="str">
        <f>IF(I827="","",
(IF(N827=FİLTRE!$H$6,2,0)+IF(FİLTRE!$H$6="TOPLAM",2,0))
)</f>
        <v/>
      </c>
      <c r="C827">
        <f>IF(FİLTRE!$M$5="",9,(IF(U827&gt;=FİLTRE!$M$5,1,0)))</f>
        <v>1</v>
      </c>
      <c r="D827" s="1">
        <f>IF(FİLTRE!$M$6="",9,(IF('SKT LİSTESİ'!P827&lt;=FİLTRE!$M$6,1,0)))</f>
        <v>1</v>
      </c>
      <c r="E827" s="25" t="str">
        <f>IF(I827="","",(COUNTIFS($L$4:L827,L827)))</f>
        <v/>
      </c>
      <c r="F827" s="13">
        <f>IF(OR(B827&lt;&gt;2,C827&lt;&gt;1,D827&lt;&gt;1,H827&lt;&gt;1),0,
COUNTIFS($B$4:B827,2,$C$4:C827,1,$D$4:D827,1,$H$4:H827,1))</f>
        <v>0</v>
      </c>
      <c r="G827" s="26" t="str">
        <f>IF(I827="","",(COUNTIF($E$4:E827,E827)))</f>
        <v/>
      </c>
      <c r="H827" s="1">
        <f>IF(AND(J827="SAYIM",FİLTRE!$H$5="RAFTA",U827&lt;&gt;0),1,0)+
IF(AND(J827="İADE DEPO",FİLTRE!$H$5="İADE DEPO"),1,0)+
IF(FİLTRE!$H$5="TÜMÜ",1,0)+
IF(AND(J827="FİRMA İADE",FİLTRE!$H$5="FİRMA İADE"),1,0)+
IF(AND(J827="İMHA",FİLTRE!$H$5="İMHA"),1,0)</f>
        <v>1</v>
      </c>
      <c r="I827" s="99"/>
      <c r="J827" s="100"/>
      <c r="K827" s="100"/>
      <c r="L827" s="101"/>
      <c r="M827" s="102"/>
      <c r="N827" s="101"/>
      <c r="O827" s="99"/>
      <c r="P827" s="103"/>
      <c r="Q827" s="104"/>
      <c r="R827" s="50"/>
      <c r="S827" s="105"/>
      <c r="T827" s="106"/>
      <c r="U827" s="107"/>
      <c r="V827" s="108"/>
      <c r="W827" s="107"/>
      <c r="X827" s="107"/>
      <c r="AA827" s="107"/>
      <c r="AB827" s="110"/>
      <c r="AC827" s="110"/>
      <c r="AE827" s="105"/>
      <c r="AF827" s="105"/>
      <c r="AR827" s="112"/>
    </row>
    <row r="828" spans="2:44" x14ac:dyDescent="0.25">
      <c r="B828" s="1" t="str">
        <f>IF(I828="","",
(IF(N828=FİLTRE!$H$6,2,0)+IF(FİLTRE!$H$6="TOPLAM",2,0))
)</f>
        <v/>
      </c>
      <c r="C828">
        <f>IF(FİLTRE!$M$5="",9,(IF(U828&gt;=FİLTRE!$M$5,1,0)))</f>
        <v>1</v>
      </c>
      <c r="D828" s="1">
        <f>IF(FİLTRE!$M$6="",9,(IF('SKT LİSTESİ'!P828&lt;=FİLTRE!$M$6,1,0)))</f>
        <v>1</v>
      </c>
      <c r="E828" s="25" t="str">
        <f>IF(I828="","",(COUNTIFS($L$4:L828,L828)))</f>
        <v/>
      </c>
      <c r="F828" s="13">
        <f>IF(OR(B828&lt;&gt;2,C828&lt;&gt;1,D828&lt;&gt;1,H828&lt;&gt;1),0,
COUNTIFS($B$4:B828,2,$C$4:C828,1,$D$4:D828,1,$H$4:H828,1))</f>
        <v>0</v>
      </c>
      <c r="G828" s="26" t="str">
        <f>IF(I828="","",(COUNTIF($E$4:E828,E828)))</f>
        <v/>
      </c>
      <c r="H828" s="1">
        <f>IF(AND(J828="SAYIM",FİLTRE!$H$5="RAFTA",U828&lt;&gt;0),1,0)+
IF(AND(J828="İADE DEPO",FİLTRE!$H$5="İADE DEPO"),1,0)+
IF(FİLTRE!$H$5="TÜMÜ",1,0)+
IF(AND(J828="FİRMA İADE",FİLTRE!$H$5="FİRMA İADE"),1,0)+
IF(AND(J828="İMHA",FİLTRE!$H$5="İMHA"),1,0)</f>
        <v>1</v>
      </c>
      <c r="I828" s="99"/>
      <c r="J828" s="100"/>
      <c r="K828" s="100"/>
      <c r="L828" s="101"/>
      <c r="M828" s="102"/>
      <c r="N828" s="101"/>
      <c r="O828" s="99"/>
      <c r="P828" s="103"/>
      <c r="Q828" s="104"/>
      <c r="R828" s="50"/>
      <c r="S828" s="105"/>
      <c r="T828" s="106"/>
      <c r="U828" s="107"/>
      <c r="V828" s="108"/>
      <c r="W828" s="107"/>
      <c r="X828" s="107"/>
      <c r="AA828" s="107"/>
      <c r="AB828" s="110"/>
      <c r="AC828" s="110"/>
      <c r="AE828" s="105"/>
      <c r="AF828" s="105"/>
      <c r="AR828" s="112"/>
    </row>
    <row r="829" spans="2:44" x14ac:dyDescent="0.25">
      <c r="B829" s="1" t="str">
        <f>IF(I829="","",
(IF(N829=FİLTRE!$H$6,2,0)+IF(FİLTRE!$H$6="TOPLAM",2,0))
)</f>
        <v/>
      </c>
      <c r="C829">
        <f>IF(FİLTRE!$M$5="",9,(IF(U829&gt;=FİLTRE!$M$5,1,0)))</f>
        <v>1</v>
      </c>
      <c r="D829" s="1">
        <f>IF(FİLTRE!$M$6="",9,(IF('SKT LİSTESİ'!P829&lt;=FİLTRE!$M$6,1,0)))</f>
        <v>1</v>
      </c>
      <c r="E829" s="25" t="str">
        <f>IF(I829="","",(COUNTIFS($L$4:L829,L829)))</f>
        <v/>
      </c>
      <c r="F829" s="13">
        <f>IF(OR(B829&lt;&gt;2,C829&lt;&gt;1,D829&lt;&gt;1,H829&lt;&gt;1),0,
COUNTIFS($B$4:B829,2,$C$4:C829,1,$D$4:D829,1,$H$4:H829,1))</f>
        <v>0</v>
      </c>
      <c r="G829" s="26" t="str">
        <f>IF(I829="","",(COUNTIF($E$4:E829,E829)))</f>
        <v/>
      </c>
      <c r="H829" s="1">
        <f>IF(AND(J829="SAYIM",FİLTRE!$H$5="RAFTA",U829&lt;&gt;0),1,0)+
IF(AND(J829="İADE DEPO",FİLTRE!$H$5="İADE DEPO"),1,0)+
IF(FİLTRE!$H$5="TÜMÜ",1,0)+
IF(AND(J829="FİRMA İADE",FİLTRE!$H$5="FİRMA İADE"),1,0)+
IF(AND(J829="İMHA",FİLTRE!$H$5="İMHA"),1,0)</f>
        <v>1</v>
      </c>
      <c r="I829" s="99"/>
      <c r="J829" s="100"/>
      <c r="K829" s="100"/>
      <c r="L829" s="101"/>
      <c r="M829" s="102"/>
      <c r="N829" s="101"/>
      <c r="O829" s="99"/>
      <c r="P829" s="103"/>
      <c r="Q829" s="104"/>
      <c r="R829" s="50"/>
      <c r="S829" s="105"/>
      <c r="T829" s="106"/>
      <c r="U829" s="107"/>
      <c r="V829" s="108"/>
      <c r="W829" s="107"/>
      <c r="X829" s="107"/>
      <c r="AA829" s="107"/>
      <c r="AB829" s="110"/>
      <c r="AC829" s="110"/>
      <c r="AE829" s="105"/>
      <c r="AF829" s="105"/>
      <c r="AR829" s="112"/>
    </row>
    <row r="830" spans="2:44" x14ac:dyDescent="0.25">
      <c r="B830" s="1" t="str">
        <f>IF(I830="","",
(IF(N830=FİLTRE!$H$6,2,0)+IF(FİLTRE!$H$6="TOPLAM",2,0))
)</f>
        <v/>
      </c>
      <c r="C830">
        <f>IF(FİLTRE!$M$5="",9,(IF(U830&gt;=FİLTRE!$M$5,1,0)))</f>
        <v>1</v>
      </c>
      <c r="D830" s="1">
        <f>IF(FİLTRE!$M$6="",9,(IF('SKT LİSTESİ'!P830&lt;=FİLTRE!$M$6,1,0)))</f>
        <v>1</v>
      </c>
      <c r="E830" s="25" t="str">
        <f>IF(I830="","",(COUNTIFS($L$4:L830,L830)))</f>
        <v/>
      </c>
      <c r="F830" s="13">
        <f>IF(OR(B830&lt;&gt;2,C830&lt;&gt;1,D830&lt;&gt;1,H830&lt;&gt;1),0,
COUNTIFS($B$4:B830,2,$C$4:C830,1,$D$4:D830,1,$H$4:H830,1))</f>
        <v>0</v>
      </c>
      <c r="G830" s="26" t="str">
        <f>IF(I830="","",(COUNTIF($E$4:E830,E830)))</f>
        <v/>
      </c>
      <c r="H830" s="1">
        <f>IF(AND(J830="SAYIM",FİLTRE!$H$5="RAFTA",U830&lt;&gt;0),1,0)+
IF(AND(J830="İADE DEPO",FİLTRE!$H$5="İADE DEPO"),1,0)+
IF(FİLTRE!$H$5="TÜMÜ",1,0)+
IF(AND(J830="FİRMA İADE",FİLTRE!$H$5="FİRMA İADE"),1,0)+
IF(AND(J830="İMHA",FİLTRE!$H$5="İMHA"),1,0)</f>
        <v>1</v>
      </c>
      <c r="I830" s="99"/>
      <c r="J830" s="100"/>
      <c r="K830" s="100"/>
      <c r="L830" s="101"/>
      <c r="M830" s="102"/>
      <c r="N830" s="101"/>
      <c r="O830" s="99"/>
      <c r="P830" s="103"/>
      <c r="Q830" s="104"/>
      <c r="R830" s="50"/>
      <c r="S830" s="105"/>
      <c r="T830" s="106"/>
      <c r="U830" s="107"/>
      <c r="V830" s="108"/>
      <c r="W830" s="107"/>
      <c r="X830" s="107"/>
      <c r="AA830" s="107"/>
      <c r="AB830" s="110"/>
      <c r="AC830" s="110"/>
      <c r="AE830" s="105"/>
      <c r="AF830" s="105"/>
      <c r="AR830" s="112"/>
    </row>
    <row r="831" spans="2:44" x14ac:dyDescent="0.25">
      <c r="B831" s="1" t="str">
        <f>IF(I831="","",
(IF(N831=FİLTRE!$H$6,2,0)+IF(FİLTRE!$H$6="TOPLAM",2,0))
)</f>
        <v/>
      </c>
      <c r="C831">
        <f>IF(FİLTRE!$M$5="",9,(IF(U831&gt;=FİLTRE!$M$5,1,0)))</f>
        <v>1</v>
      </c>
      <c r="D831" s="1">
        <f>IF(FİLTRE!$M$6="",9,(IF('SKT LİSTESİ'!P831&lt;=FİLTRE!$M$6,1,0)))</f>
        <v>1</v>
      </c>
      <c r="E831" s="25" t="str">
        <f>IF(I831="","",(COUNTIFS($L$4:L831,L831)))</f>
        <v/>
      </c>
      <c r="F831" s="13">
        <f>IF(OR(B831&lt;&gt;2,C831&lt;&gt;1,D831&lt;&gt;1,H831&lt;&gt;1),0,
COUNTIFS($B$4:B831,2,$C$4:C831,1,$D$4:D831,1,$H$4:H831,1))</f>
        <v>0</v>
      </c>
      <c r="G831" s="26" t="str">
        <f>IF(I831="","",(COUNTIF($E$4:E831,E831)))</f>
        <v/>
      </c>
      <c r="H831" s="1">
        <f>IF(AND(J831="SAYIM",FİLTRE!$H$5="RAFTA",U831&lt;&gt;0),1,0)+
IF(AND(J831="İADE DEPO",FİLTRE!$H$5="İADE DEPO"),1,0)+
IF(FİLTRE!$H$5="TÜMÜ",1,0)+
IF(AND(J831="FİRMA İADE",FİLTRE!$H$5="FİRMA İADE"),1,0)+
IF(AND(J831="İMHA",FİLTRE!$H$5="İMHA"),1,0)</f>
        <v>1</v>
      </c>
      <c r="I831" s="99"/>
      <c r="J831" s="100"/>
      <c r="K831" s="100"/>
      <c r="L831" s="101"/>
      <c r="M831" s="102"/>
      <c r="N831" s="101"/>
      <c r="O831" s="99"/>
      <c r="P831" s="103"/>
      <c r="Q831" s="104"/>
      <c r="R831" s="50"/>
      <c r="S831" s="105"/>
      <c r="T831" s="106"/>
      <c r="U831" s="107"/>
      <c r="V831" s="108"/>
      <c r="W831" s="107"/>
      <c r="X831" s="107"/>
      <c r="AA831" s="107"/>
      <c r="AB831" s="110"/>
      <c r="AC831" s="110"/>
      <c r="AE831" s="105"/>
      <c r="AF831" s="105"/>
      <c r="AR831" s="112"/>
    </row>
    <row r="832" spans="2:44" x14ac:dyDescent="0.25">
      <c r="B832" s="1" t="str">
        <f>IF(I832="","",
(IF(N832=FİLTRE!$H$6,2,0)+IF(FİLTRE!$H$6="TOPLAM",2,0))
)</f>
        <v/>
      </c>
      <c r="C832">
        <f>IF(FİLTRE!$M$5="",9,(IF(U832&gt;=FİLTRE!$M$5,1,0)))</f>
        <v>1</v>
      </c>
      <c r="D832" s="1">
        <f>IF(FİLTRE!$M$6="",9,(IF('SKT LİSTESİ'!P832&lt;=FİLTRE!$M$6,1,0)))</f>
        <v>1</v>
      </c>
      <c r="E832" s="25" t="str">
        <f>IF(I832="","",(COUNTIFS($L$4:L832,L832)))</f>
        <v/>
      </c>
      <c r="F832" s="13">
        <f>IF(OR(B832&lt;&gt;2,C832&lt;&gt;1,D832&lt;&gt;1,H832&lt;&gt;1),0,
COUNTIFS($B$4:B832,2,$C$4:C832,1,$D$4:D832,1,$H$4:H832,1))</f>
        <v>0</v>
      </c>
      <c r="G832" s="26" t="str">
        <f>IF(I832="","",(COUNTIF($E$4:E832,E832)))</f>
        <v/>
      </c>
      <c r="H832" s="1">
        <f>IF(AND(J832="SAYIM",FİLTRE!$H$5="RAFTA",U832&lt;&gt;0),1,0)+
IF(AND(J832="İADE DEPO",FİLTRE!$H$5="İADE DEPO"),1,0)+
IF(FİLTRE!$H$5="TÜMÜ",1,0)+
IF(AND(J832="FİRMA İADE",FİLTRE!$H$5="FİRMA İADE"),1,0)+
IF(AND(J832="İMHA",FİLTRE!$H$5="İMHA"),1,0)</f>
        <v>1</v>
      </c>
      <c r="I832" s="99"/>
      <c r="J832" s="100"/>
      <c r="K832" s="100"/>
      <c r="L832" s="101"/>
      <c r="M832" s="102"/>
      <c r="N832" s="101"/>
      <c r="O832" s="99"/>
      <c r="P832" s="103"/>
      <c r="Q832" s="104"/>
      <c r="R832" s="50"/>
      <c r="S832" s="105"/>
      <c r="T832" s="106"/>
      <c r="U832" s="107"/>
      <c r="V832" s="108"/>
      <c r="W832" s="107"/>
      <c r="X832" s="107"/>
      <c r="AA832" s="107"/>
      <c r="AB832" s="110"/>
      <c r="AC832" s="110"/>
      <c r="AE832" s="105"/>
      <c r="AF832" s="105"/>
      <c r="AR832" s="112"/>
    </row>
    <row r="833" spans="2:44" x14ac:dyDescent="0.25">
      <c r="B833" s="1" t="str">
        <f>IF(I833="","",
(IF(N833=FİLTRE!$H$6,2,0)+IF(FİLTRE!$H$6="TOPLAM",2,0))
)</f>
        <v/>
      </c>
      <c r="C833">
        <f>IF(FİLTRE!$M$5="",9,(IF(U833&gt;=FİLTRE!$M$5,1,0)))</f>
        <v>1</v>
      </c>
      <c r="D833" s="1">
        <f>IF(FİLTRE!$M$6="",9,(IF('SKT LİSTESİ'!P833&lt;=FİLTRE!$M$6,1,0)))</f>
        <v>1</v>
      </c>
      <c r="E833" s="25" t="str">
        <f>IF(I833="","",(COUNTIFS($L$4:L833,L833)))</f>
        <v/>
      </c>
      <c r="F833" s="13">
        <f>IF(OR(B833&lt;&gt;2,C833&lt;&gt;1,D833&lt;&gt;1,H833&lt;&gt;1),0,
COUNTIFS($B$4:B833,2,$C$4:C833,1,$D$4:D833,1,$H$4:H833,1))</f>
        <v>0</v>
      </c>
      <c r="G833" s="26" t="str">
        <f>IF(I833="","",(COUNTIF($E$4:E833,E833)))</f>
        <v/>
      </c>
      <c r="H833" s="1">
        <f>IF(AND(J833="SAYIM",FİLTRE!$H$5="RAFTA",U833&lt;&gt;0),1,0)+
IF(AND(J833="İADE DEPO",FİLTRE!$H$5="İADE DEPO"),1,0)+
IF(FİLTRE!$H$5="TÜMÜ",1,0)+
IF(AND(J833="FİRMA İADE",FİLTRE!$H$5="FİRMA İADE"),1,0)+
IF(AND(J833="İMHA",FİLTRE!$H$5="İMHA"),1,0)</f>
        <v>1</v>
      </c>
      <c r="I833" s="99"/>
      <c r="J833" s="100"/>
      <c r="K833" s="100"/>
      <c r="L833" s="101"/>
      <c r="M833" s="102"/>
      <c r="N833" s="101"/>
      <c r="O833" s="99"/>
      <c r="P833" s="103"/>
      <c r="Q833" s="104"/>
      <c r="R833" s="50"/>
      <c r="S833" s="105"/>
      <c r="T833" s="106"/>
      <c r="U833" s="107"/>
      <c r="V833" s="108"/>
      <c r="W833" s="107"/>
      <c r="X833" s="107"/>
      <c r="AA833" s="107"/>
      <c r="AB833" s="110"/>
      <c r="AC833" s="110"/>
      <c r="AE833" s="105"/>
      <c r="AF833" s="105"/>
      <c r="AR833" s="112"/>
    </row>
    <row r="834" spans="2:44" x14ac:dyDescent="0.25">
      <c r="B834" s="1" t="str">
        <f>IF(I834="","",
(IF(N834=FİLTRE!$H$6,2,0)+IF(FİLTRE!$H$6="TOPLAM",2,0))
)</f>
        <v/>
      </c>
      <c r="C834">
        <f>IF(FİLTRE!$M$5="",9,(IF(U834&gt;=FİLTRE!$M$5,1,0)))</f>
        <v>1</v>
      </c>
      <c r="D834" s="1">
        <f>IF(FİLTRE!$M$6="",9,(IF('SKT LİSTESİ'!P834&lt;=FİLTRE!$M$6,1,0)))</f>
        <v>1</v>
      </c>
      <c r="E834" s="25" t="str">
        <f>IF(I834="","",(COUNTIFS($L$4:L834,L834)))</f>
        <v/>
      </c>
      <c r="F834" s="13">
        <f>IF(OR(B834&lt;&gt;2,C834&lt;&gt;1,D834&lt;&gt;1,H834&lt;&gt;1),0,
COUNTIFS($B$4:B834,2,$C$4:C834,1,$D$4:D834,1,$H$4:H834,1))</f>
        <v>0</v>
      </c>
      <c r="G834" s="26" t="str">
        <f>IF(I834="","",(COUNTIF($E$4:E834,E834)))</f>
        <v/>
      </c>
      <c r="H834" s="1">
        <f>IF(AND(J834="SAYIM",FİLTRE!$H$5="RAFTA",U834&lt;&gt;0),1,0)+
IF(AND(J834="İADE DEPO",FİLTRE!$H$5="İADE DEPO"),1,0)+
IF(FİLTRE!$H$5="TÜMÜ",1,0)+
IF(AND(J834="FİRMA İADE",FİLTRE!$H$5="FİRMA İADE"),1,0)+
IF(AND(J834="İMHA",FİLTRE!$H$5="İMHA"),1,0)</f>
        <v>1</v>
      </c>
      <c r="I834" s="99"/>
      <c r="J834" s="100"/>
      <c r="K834" s="100"/>
      <c r="L834" s="101"/>
      <c r="M834" s="102"/>
      <c r="N834" s="101"/>
      <c r="O834" s="99"/>
      <c r="P834" s="103"/>
      <c r="Q834" s="104"/>
      <c r="R834" s="50"/>
      <c r="S834" s="105"/>
      <c r="T834" s="106"/>
      <c r="U834" s="107"/>
      <c r="V834" s="108"/>
      <c r="W834" s="107"/>
      <c r="X834" s="107"/>
      <c r="AA834" s="107"/>
      <c r="AB834" s="110"/>
      <c r="AC834" s="110"/>
      <c r="AE834" s="105"/>
      <c r="AF834" s="105"/>
      <c r="AR834" s="112"/>
    </row>
    <row r="835" spans="2:44" x14ac:dyDescent="0.25">
      <c r="B835" s="1" t="str">
        <f>IF(I835="","",
(IF(N835=FİLTRE!$H$6,2,0)+IF(FİLTRE!$H$6="TOPLAM",2,0))
)</f>
        <v/>
      </c>
      <c r="C835">
        <f>IF(FİLTRE!$M$5="",9,(IF(U835&gt;=FİLTRE!$M$5,1,0)))</f>
        <v>1</v>
      </c>
      <c r="D835" s="1">
        <f>IF(FİLTRE!$M$6="",9,(IF('SKT LİSTESİ'!P835&lt;=FİLTRE!$M$6,1,0)))</f>
        <v>1</v>
      </c>
      <c r="E835" s="25" t="str">
        <f>IF(I835="","",(COUNTIFS($L$4:L835,L835)))</f>
        <v/>
      </c>
      <c r="F835" s="13">
        <f>IF(OR(B835&lt;&gt;2,C835&lt;&gt;1,D835&lt;&gt;1,H835&lt;&gt;1),0,
COUNTIFS($B$4:B835,2,$C$4:C835,1,$D$4:D835,1,$H$4:H835,1))</f>
        <v>0</v>
      </c>
      <c r="G835" s="26" t="str">
        <f>IF(I835="","",(COUNTIF($E$4:E835,E835)))</f>
        <v/>
      </c>
      <c r="H835" s="1">
        <f>IF(AND(J835="SAYIM",FİLTRE!$H$5="RAFTA",U835&lt;&gt;0),1,0)+
IF(AND(J835="İADE DEPO",FİLTRE!$H$5="İADE DEPO"),1,0)+
IF(FİLTRE!$H$5="TÜMÜ",1,0)+
IF(AND(J835="FİRMA İADE",FİLTRE!$H$5="FİRMA İADE"),1,0)+
IF(AND(J835="İMHA",FİLTRE!$H$5="İMHA"),1,0)</f>
        <v>1</v>
      </c>
      <c r="I835" s="99"/>
      <c r="J835" s="100"/>
      <c r="K835" s="100"/>
      <c r="L835" s="101"/>
      <c r="M835" s="102"/>
      <c r="N835" s="101"/>
      <c r="O835" s="99"/>
      <c r="P835" s="103"/>
      <c r="Q835" s="104"/>
      <c r="R835" s="50"/>
      <c r="S835" s="105"/>
      <c r="T835" s="106"/>
      <c r="U835" s="107"/>
      <c r="V835" s="108"/>
      <c r="W835" s="107"/>
      <c r="X835" s="107"/>
      <c r="AA835" s="107"/>
      <c r="AB835" s="110"/>
      <c r="AC835" s="110"/>
      <c r="AE835" s="105"/>
      <c r="AF835" s="105"/>
      <c r="AR835" s="112"/>
    </row>
    <row r="836" spans="2:44" x14ac:dyDescent="0.25">
      <c r="B836" s="1" t="str">
        <f>IF(I836="","",
(IF(N836=FİLTRE!$H$6,2,0)+IF(FİLTRE!$H$6="TOPLAM",2,0))
)</f>
        <v/>
      </c>
      <c r="C836">
        <f>IF(FİLTRE!$M$5="",9,(IF(U836&gt;=FİLTRE!$M$5,1,0)))</f>
        <v>1</v>
      </c>
      <c r="D836" s="1">
        <f>IF(FİLTRE!$M$6="",9,(IF('SKT LİSTESİ'!P836&lt;=FİLTRE!$M$6,1,0)))</f>
        <v>1</v>
      </c>
      <c r="E836" s="25" t="str">
        <f>IF(I836="","",(COUNTIFS($L$4:L836,L836)))</f>
        <v/>
      </c>
      <c r="F836" s="13">
        <f>IF(OR(B836&lt;&gt;2,C836&lt;&gt;1,D836&lt;&gt;1,H836&lt;&gt;1),0,
COUNTIFS($B$4:B836,2,$C$4:C836,1,$D$4:D836,1,$H$4:H836,1))</f>
        <v>0</v>
      </c>
      <c r="G836" s="26" t="str">
        <f>IF(I836="","",(COUNTIF($E$4:E836,E836)))</f>
        <v/>
      </c>
      <c r="H836" s="1">
        <f>IF(AND(J836="SAYIM",FİLTRE!$H$5="RAFTA",U836&lt;&gt;0),1,0)+
IF(AND(J836="İADE DEPO",FİLTRE!$H$5="İADE DEPO"),1,0)+
IF(FİLTRE!$H$5="TÜMÜ",1,0)+
IF(AND(J836="FİRMA İADE",FİLTRE!$H$5="FİRMA İADE"),1,0)+
IF(AND(J836="İMHA",FİLTRE!$H$5="İMHA"),1,0)</f>
        <v>1</v>
      </c>
      <c r="I836" s="99"/>
      <c r="J836" s="100"/>
      <c r="K836" s="100"/>
      <c r="L836" s="101"/>
      <c r="M836" s="102"/>
      <c r="N836" s="101"/>
      <c r="O836" s="99"/>
      <c r="P836" s="103"/>
      <c r="Q836" s="104"/>
      <c r="R836" s="50"/>
      <c r="S836" s="105"/>
      <c r="T836" s="106"/>
      <c r="U836" s="107"/>
      <c r="V836" s="108"/>
      <c r="W836" s="107"/>
      <c r="X836" s="107"/>
      <c r="AA836" s="107"/>
      <c r="AB836" s="110"/>
      <c r="AC836" s="110"/>
      <c r="AE836" s="105"/>
      <c r="AF836" s="105"/>
      <c r="AR836" s="112"/>
    </row>
    <row r="837" spans="2:44" x14ac:dyDescent="0.25">
      <c r="B837" s="1" t="str">
        <f>IF(I837="","",
(IF(N837=FİLTRE!$H$6,2,0)+IF(FİLTRE!$H$6="TOPLAM",2,0))
)</f>
        <v/>
      </c>
      <c r="C837">
        <f>IF(FİLTRE!$M$5="",9,(IF(U837&gt;=FİLTRE!$M$5,1,0)))</f>
        <v>1</v>
      </c>
      <c r="D837" s="1">
        <f>IF(FİLTRE!$M$6="",9,(IF('SKT LİSTESİ'!P837&lt;=FİLTRE!$M$6,1,0)))</f>
        <v>1</v>
      </c>
      <c r="E837" s="25" t="str">
        <f>IF(I837="","",(COUNTIFS($L$4:L837,L837)))</f>
        <v/>
      </c>
      <c r="F837" s="13">
        <f>IF(OR(B837&lt;&gt;2,C837&lt;&gt;1,D837&lt;&gt;1,H837&lt;&gt;1),0,
COUNTIFS($B$4:B837,2,$C$4:C837,1,$D$4:D837,1,$H$4:H837,1))</f>
        <v>0</v>
      </c>
      <c r="G837" s="26" t="str">
        <f>IF(I837="","",(COUNTIF($E$4:E837,E837)))</f>
        <v/>
      </c>
      <c r="H837" s="1">
        <f>IF(AND(J837="SAYIM",FİLTRE!$H$5="RAFTA",U837&lt;&gt;0),1,0)+
IF(AND(J837="İADE DEPO",FİLTRE!$H$5="İADE DEPO"),1,0)+
IF(FİLTRE!$H$5="TÜMÜ",1,0)+
IF(AND(J837="FİRMA İADE",FİLTRE!$H$5="FİRMA İADE"),1,0)+
IF(AND(J837="İMHA",FİLTRE!$H$5="İMHA"),1,0)</f>
        <v>1</v>
      </c>
      <c r="I837" s="99"/>
      <c r="J837" s="100"/>
      <c r="K837" s="100"/>
      <c r="L837" s="101"/>
      <c r="M837" s="102"/>
      <c r="N837" s="101"/>
      <c r="O837" s="99"/>
      <c r="P837" s="103"/>
      <c r="Q837" s="104"/>
      <c r="R837" s="50"/>
      <c r="S837" s="105"/>
      <c r="T837" s="106"/>
      <c r="U837" s="107"/>
      <c r="V837" s="108"/>
      <c r="W837" s="107"/>
      <c r="X837" s="107"/>
      <c r="AA837" s="107"/>
      <c r="AB837" s="110"/>
      <c r="AC837" s="110"/>
      <c r="AE837" s="105"/>
      <c r="AF837" s="105"/>
      <c r="AR837" s="112"/>
    </row>
    <row r="838" spans="2:44" x14ac:dyDescent="0.25">
      <c r="B838" s="1" t="str">
        <f>IF(I838="","",
(IF(N838=FİLTRE!$H$6,2,0)+IF(FİLTRE!$H$6="TOPLAM",2,0))
)</f>
        <v/>
      </c>
      <c r="C838">
        <f>IF(FİLTRE!$M$5="",9,(IF(U838&gt;=FİLTRE!$M$5,1,0)))</f>
        <v>1</v>
      </c>
      <c r="D838" s="1">
        <f>IF(FİLTRE!$M$6="",9,(IF('SKT LİSTESİ'!P838&lt;=FİLTRE!$M$6,1,0)))</f>
        <v>1</v>
      </c>
      <c r="E838" s="25" t="str">
        <f>IF(I838="","",(COUNTIFS($L$4:L838,L838)))</f>
        <v/>
      </c>
      <c r="F838" s="13">
        <f>IF(OR(B838&lt;&gt;2,C838&lt;&gt;1,D838&lt;&gt;1,H838&lt;&gt;1),0,
COUNTIFS($B$4:B838,2,$C$4:C838,1,$D$4:D838,1,$H$4:H838,1))</f>
        <v>0</v>
      </c>
      <c r="G838" s="26" t="str">
        <f>IF(I838="","",(COUNTIF($E$4:E838,E838)))</f>
        <v/>
      </c>
      <c r="H838" s="1">
        <f>IF(AND(J838="SAYIM",FİLTRE!$H$5="RAFTA",U838&lt;&gt;0),1,0)+
IF(AND(J838="İADE DEPO",FİLTRE!$H$5="İADE DEPO"),1,0)+
IF(FİLTRE!$H$5="TÜMÜ",1,0)+
IF(AND(J838="FİRMA İADE",FİLTRE!$H$5="FİRMA İADE"),1,0)+
IF(AND(J838="İMHA",FİLTRE!$H$5="İMHA"),1,0)</f>
        <v>1</v>
      </c>
      <c r="I838" s="99"/>
      <c r="J838" s="100"/>
      <c r="K838" s="100"/>
      <c r="L838" s="101"/>
      <c r="M838" s="102"/>
      <c r="N838" s="101"/>
      <c r="O838" s="99"/>
      <c r="P838" s="103"/>
      <c r="Q838" s="104"/>
      <c r="R838" s="50"/>
      <c r="S838" s="105"/>
      <c r="T838" s="106"/>
      <c r="U838" s="107"/>
      <c r="V838" s="108"/>
      <c r="W838" s="107"/>
      <c r="X838" s="107"/>
      <c r="AA838" s="107"/>
      <c r="AB838" s="110"/>
      <c r="AC838" s="110"/>
      <c r="AE838" s="105"/>
      <c r="AF838" s="105"/>
      <c r="AR838" s="112"/>
    </row>
    <row r="839" spans="2:44" x14ac:dyDescent="0.25">
      <c r="B839" s="1" t="str">
        <f>IF(I839="","",
(IF(N839=FİLTRE!$H$6,2,0)+IF(FİLTRE!$H$6="TOPLAM",2,0))
)</f>
        <v/>
      </c>
      <c r="C839">
        <f>IF(FİLTRE!$M$5="",9,(IF(U839&gt;=FİLTRE!$M$5,1,0)))</f>
        <v>1</v>
      </c>
      <c r="D839" s="1">
        <f>IF(FİLTRE!$M$6="",9,(IF('SKT LİSTESİ'!P839&lt;=FİLTRE!$M$6,1,0)))</f>
        <v>1</v>
      </c>
      <c r="E839" s="25" t="str">
        <f>IF(I839="","",(COUNTIFS($L$4:L839,L839)))</f>
        <v/>
      </c>
      <c r="F839" s="13">
        <f>IF(OR(B839&lt;&gt;2,C839&lt;&gt;1,D839&lt;&gt;1,H839&lt;&gt;1),0,
COUNTIFS($B$4:B839,2,$C$4:C839,1,$D$4:D839,1,$H$4:H839,1))</f>
        <v>0</v>
      </c>
      <c r="G839" s="26" t="str">
        <f>IF(I839="","",(COUNTIF($E$4:E839,E839)))</f>
        <v/>
      </c>
      <c r="H839" s="1">
        <f>IF(AND(J839="SAYIM",FİLTRE!$H$5="RAFTA",U839&lt;&gt;0),1,0)+
IF(AND(J839="İADE DEPO",FİLTRE!$H$5="İADE DEPO"),1,0)+
IF(FİLTRE!$H$5="TÜMÜ",1,0)+
IF(AND(J839="FİRMA İADE",FİLTRE!$H$5="FİRMA İADE"),1,0)+
IF(AND(J839="İMHA",FİLTRE!$H$5="İMHA"),1,0)</f>
        <v>1</v>
      </c>
      <c r="I839" s="99"/>
      <c r="J839" s="100"/>
      <c r="K839" s="100"/>
      <c r="L839" s="101"/>
      <c r="M839" s="102"/>
      <c r="N839" s="101"/>
      <c r="O839" s="99"/>
      <c r="P839" s="103"/>
      <c r="Q839" s="104"/>
      <c r="R839" s="50"/>
      <c r="S839" s="105"/>
      <c r="T839" s="106"/>
      <c r="U839" s="107"/>
      <c r="V839" s="108"/>
      <c r="W839" s="107"/>
      <c r="X839" s="107"/>
      <c r="AA839" s="107"/>
      <c r="AB839" s="110"/>
      <c r="AC839" s="110"/>
      <c r="AE839" s="105"/>
      <c r="AF839" s="105"/>
      <c r="AR839" s="112"/>
    </row>
    <row r="840" spans="2:44" x14ac:dyDescent="0.25">
      <c r="B840" s="1" t="str">
        <f>IF(I840="","",
(IF(N840=FİLTRE!$H$6,2,0)+IF(FİLTRE!$H$6="TOPLAM",2,0))
)</f>
        <v/>
      </c>
      <c r="C840">
        <f>IF(FİLTRE!$M$5="",9,(IF(U840&gt;=FİLTRE!$M$5,1,0)))</f>
        <v>1</v>
      </c>
      <c r="D840" s="1">
        <f>IF(FİLTRE!$M$6="",9,(IF('SKT LİSTESİ'!P840&lt;=FİLTRE!$M$6,1,0)))</f>
        <v>1</v>
      </c>
      <c r="E840" s="25" t="str">
        <f>IF(I840="","",(COUNTIFS($L$4:L840,L840)))</f>
        <v/>
      </c>
      <c r="F840" s="13">
        <f>IF(OR(B840&lt;&gt;2,C840&lt;&gt;1,D840&lt;&gt;1,H840&lt;&gt;1),0,
COUNTIFS($B$4:B840,2,$C$4:C840,1,$D$4:D840,1,$H$4:H840,1))</f>
        <v>0</v>
      </c>
      <c r="G840" s="26" t="str">
        <f>IF(I840="","",(COUNTIF($E$4:E840,E840)))</f>
        <v/>
      </c>
      <c r="H840" s="1">
        <f>IF(AND(J840="SAYIM",FİLTRE!$H$5="RAFTA",U840&lt;&gt;0),1,0)+
IF(AND(J840="İADE DEPO",FİLTRE!$H$5="İADE DEPO"),1,0)+
IF(FİLTRE!$H$5="TÜMÜ",1,0)+
IF(AND(J840="FİRMA İADE",FİLTRE!$H$5="FİRMA İADE"),1,0)+
IF(AND(J840="İMHA",FİLTRE!$H$5="İMHA"),1,0)</f>
        <v>1</v>
      </c>
      <c r="I840" s="99"/>
      <c r="J840" s="100"/>
      <c r="K840" s="100"/>
      <c r="L840" s="101"/>
      <c r="M840" s="102"/>
      <c r="N840" s="101"/>
      <c r="O840" s="99"/>
      <c r="P840" s="103"/>
      <c r="Q840" s="104"/>
      <c r="R840" s="50"/>
      <c r="S840" s="105"/>
      <c r="T840" s="106"/>
      <c r="U840" s="107"/>
      <c r="V840" s="108"/>
      <c r="W840" s="107"/>
      <c r="X840" s="107"/>
      <c r="AA840" s="107"/>
      <c r="AB840" s="110"/>
      <c r="AC840" s="110"/>
      <c r="AE840" s="105"/>
      <c r="AF840" s="105"/>
      <c r="AR840" s="112"/>
    </row>
    <row r="841" spans="2:44" x14ac:dyDescent="0.25">
      <c r="B841" s="1" t="str">
        <f>IF(I841="","",
(IF(N841=FİLTRE!$H$6,2,0)+IF(FİLTRE!$H$6="TOPLAM",2,0))
)</f>
        <v/>
      </c>
      <c r="C841">
        <f>IF(FİLTRE!$M$5="",9,(IF(U841&gt;=FİLTRE!$M$5,1,0)))</f>
        <v>1</v>
      </c>
      <c r="D841" s="1">
        <f>IF(FİLTRE!$M$6="",9,(IF('SKT LİSTESİ'!P841&lt;=FİLTRE!$M$6,1,0)))</f>
        <v>1</v>
      </c>
      <c r="E841" s="25" t="str">
        <f>IF(I841="","",(COUNTIFS($L$4:L841,L841)))</f>
        <v/>
      </c>
      <c r="F841" s="13">
        <f>IF(OR(B841&lt;&gt;2,C841&lt;&gt;1,D841&lt;&gt;1,H841&lt;&gt;1),0,
COUNTIFS($B$4:B841,2,$C$4:C841,1,$D$4:D841,1,$H$4:H841,1))</f>
        <v>0</v>
      </c>
      <c r="G841" s="26" t="str">
        <f>IF(I841="","",(COUNTIF($E$4:E841,E841)))</f>
        <v/>
      </c>
      <c r="H841" s="1">
        <f>IF(AND(J841="SAYIM",FİLTRE!$H$5="RAFTA",U841&lt;&gt;0),1,0)+
IF(AND(J841="İADE DEPO",FİLTRE!$H$5="İADE DEPO"),1,0)+
IF(FİLTRE!$H$5="TÜMÜ",1,0)+
IF(AND(J841="FİRMA İADE",FİLTRE!$H$5="FİRMA İADE"),1,0)+
IF(AND(J841="İMHA",FİLTRE!$H$5="İMHA"),1,0)</f>
        <v>1</v>
      </c>
      <c r="I841" s="99"/>
      <c r="J841" s="100"/>
      <c r="K841" s="100"/>
      <c r="L841" s="101"/>
      <c r="M841" s="102"/>
      <c r="N841" s="101"/>
      <c r="O841" s="99"/>
      <c r="P841" s="103"/>
      <c r="Q841" s="104"/>
      <c r="R841" s="50"/>
      <c r="S841" s="105"/>
      <c r="T841" s="106"/>
      <c r="U841" s="107"/>
      <c r="V841" s="108"/>
      <c r="W841" s="107"/>
      <c r="X841" s="107"/>
      <c r="AA841" s="107"/>
      <c r="AB841" s="110"/>
      <c r="AC841" s="110"/>
      <c r="AE841" s="105"/>
      <c r="AF841" s="105"/>
      <c r="AR841" s="112"/>
    </row>
    <row r="842" spans="2:44" x14ac:dyDescent="0.25">
      <c r="B842" s="1" t="str">
        <f>IF(I842="","",
(IF(N842=FİLTRE!$H$6,2,0)+IF(FİLTRE!$H$6="TOPLAM",2,0))
)</f>
        <v/>
      </c>
      <c r="C842">
        <f>IF(FİLTRE!$M$5="",9,(IF(U842&gt;=FİLTRE!$M$5,1,0)))</f>
        <v>1</v>
      </c>
      <c r="D842" s="1">
        <f>IF(FİLTRE!$M$6="",9,(IF('SKT LİSTESİ'!P842&lt;=FİLTRE!$M$6,1,0)))</f>
        <v>1</v>
      </c>
      <c r="E842" s="25" t="str">
        <f>IF(I842="","",(COUNTIFS($L$4:L842,L842)))</f>
        <v/>
      </c>
      <c r="F842" s="13">
        <f>IF(OR(B842&lt;&gt;2,C842&lt;&gt;1,D842&lt;&gt;1,H842&lt;&gt;1),0,
COUNTIFS($B$4:B842,2,$C$4:C842,1,$D$4:D842,1,$H$4:H842,1))</f>
        <v>0</v>
      </c>
      <c r="G842" s="26" t="str">
        <f>IF(I842="","",(COUNTIF($E$4:E842,E842)))</f>
        <v/>
      </c>
      <c r="H842" s="1">
        <f>IF(AND(J842="SAYIM",FİLTRE!$H$5="RAFTA",U842&lt;&gt;0),1,0)+
IF(AND(J842="İADE DEPO",FİLTRE!$H$5="İADE DEPO"),1,0)+
IF(FİLTRE!$H$5="TÜMÜ",1,0)+
IF(AND(J842="FİRMA İADE",FİLTRE!$H$5="FİRMA İADE"),1,0)+
IF(AND(J842="İMHA",FİLTRE!$H$5="İMHA"),1,0)</f>
        <v>1</v>
      </c>
      <c r="I842" s="99"/>
      <c r="J842" s="100"/>
      <c r="K842" s="100"/>
      <c r="L842" s="101"/>
      <c r="M842" s="102"/>
      <c r="N842" s="101"/>
      <c r="O842" s="99"/>
      <c r="P842" s="103"/>
      <c r="Q842" s="104"/>
      <c r="R842" s="50"/>
      <c r="S842" s="105"/>
      <c r="T842" s="106"/>
      <c r="U842" s="107"/>
      <c r="V842" s="108"/>
      <c r="W842" s="107"/>
      <c r="X842" s="107"/>
      <c r="AA842" s="107"/>
      <c r="AB842" s="110"/>
      <c r="AC842" s="110"/>
      <c r="AE842" s="105"/>
      <c r="AF842" s="105"/>
      <c r="AR842" s="112"/>
    </row>
    <row r="843" spans="2:44" x14ac:dyDescent="0.25">
      <c r="B843" s="1" t="str">
        <f>IF(I843="","",
(IF(N843=FİLTRE!$H$6,2,0)+IF(FİLTRE!$H$6="TOPLAM",2,0))
)</f>
        <v/>
      </c>
      <c r="C843">
        <f>IF(FİLTRE!$M$5="",9,(IF(U843&gt;=FİLTRE!$M$5,1,0)))</f>
        <v>1</v>
      </c>
      <c r="D843" s="1">
        <f>IF(FİLTRE!$M$6="",9,(IF('SKT LİSTESİ'!P843&lt;=FİLTRE!$M$6,1,0)))</f>
        <v>1</v>
      </c>
      <c r="E843" s="25" t="str">
        <f>IF(I843="","",(COUNTIFS($L$4:L843,L843)))</f>
        <v/>
      </c>
      <c r="F843" s="13">
        <f>IF(OR(B843&lt;&gt;2,C843&lt;&gt;1,D843&lt;&gt;1,H843&lt;&gt;1),0,
COUNTIFS($B$4:B843,2,$C$4:C843,1,$D$4:D843,1,$H$4:H843,1))</f>
        <v>0</v>
      </c>
      <c r="G843" s="26" t="str">
        <f>IF(I843="","",(COUNTIF($E$4:E843,E843)))</f>
        <v/>
      </c>
      <c r="H843" s="1">
        <f>IF(AND(J843="SAYIM",FİLTRE!$H$5="RAFTA",U843&lt;&gt;0),1,0)+
IF(AND(J843="İADE DEPO",FİLTRE!$H$5="İADE DEPO"),1,0)+
IF(FİLTRE!$H$5="TÜMÜ",1,0)+
IF(AND(J843="FİRMA İADE",FİLTRE!$H$5="FİRMA İADE"),1,0)+
IF(AND(J843="İMHA",FİLTRE!$H$5="İMHA"),1,0)</f>
        <v>1</v>
      </c>
      <c r="I843" s="99"/>
      <c r="J843" s="100"/>
      <c r="K843" s="100"/>
      <c r="L843" s="101"/>
      <c r="M843" s="102"/>
      <c r="N843" s="101"/>
      <c r="O843" s="99"/>
      <c r="P843" s="103"/>
      <c r="Q843" s="104"/>
      <c r="R843" s="50"/>
      <c r="S843" s="105"/>
      <c r="T843" s="106"/>
      <c r="U843" s="107"/>
      <c r="V843" s="108"/>
      <c r="W843" s="107"/>
      <c r="X843" s="107"/>
      <c r="AA843" s="107"/>
      <c r="AB843" s="110"/>
      <c r="AC843" s="110"/>
      <c r="AE843" s="105"/>
      <c r="AF843" s="105"/>
      <c r="AR843" s="112"/>
    </row>
    <row r="844" spans="2:44" x14ac:dyDescent="0.25">
      <c r="B844" s="1" t="str">
        <f>IF(I844="","",
(IF(N844=FİLTRE!$H$6,2,0)+IF(FİLTRE!$H$6="TOPLAM",2,0))
)</f>
        <v/>
      </c>
      <c r="C844">
        <f>IF(FİLTRE!$M$5="",9,(IF(U844&gt;=FİLTRE!$M$5,1,0)))</f>
        <v>1</v>
      </c>
      <c r="D844" s="1">
        <f>IF(FİLTRE!$M$6="",9,(IF('SKT LİSTESİ'!P844&lt;=FİLTRE!$M$6,1,0)))</f>
        <v>1</v>
      </c>
      <c r="E844" s="25" t="str">
        <f>IF(I844="","",(COUNTIFS($L$4:L844,L844)))</f>
        <v/>
      </c>
      <c r="F844" s="13">
        <f>IF(OR(B844&lt;&gt;2,C844&lt;&gt;1,D844&lt;&gt;1,H844&lt;&gt;1),0,
COUNTIFS($B$4:B844,2,$C$4:C844,1,$D$4:D844,1,$H$4:H844,1))</f>
        <v>0</v>
      </c>
      <c r="G844" s="26" t="str">
        <f>IF(I844="","",(COUNTIF($E$4:E844,E844)))</f>
        <v/>
      </c>
      <c r="H844" s="1">
        <f>IF(AND(J844="SAYIM",FİLTRE!$H$5="RAFTA",U844&lt;&gt;0),1,0)+
IF(AND(J844="İADE DEPO",FİLTRE!$H$5="İADE DEPO"),1,0)+
IF(FİLTRE!$H$5="TÜMÜ",1,0)+
IF(AND(J844="FİRMA İADE",FİLTRE!$H$5="FİRMA İADE"),1,0)+
IF(AND(J844="İMHA",FİLTRE!$H$5="İMHA"),1,0)</f>
        <v>1</v>
      </c>
      <c r="I844" s="99"/>
      <c r="J844" s="100"/>
      <c r="K844" s="100"/>
      <c r="L844" s="101"/>
      <c r="M844" s="102"/>
      <c r="N844" s="101"/>
      <c r="O844" s="99"/>
      <c r="P844" s="103"/>
      <c r="Q844" s="104"/>
      <c r="R844" s="50"/>
      <c r="S844" s="105"/>
      <c r="T844" s="106"/>
      <c r="U844" s="107"/>
      <c r="V844" s="108"/>
      <c r="W844" s="107"/>
      <c r="X844" s="107"/>
      <c r="AA844" s="107"/>
      <c r="AB844" s="110"/>
      <c r="AC844" s="110"/>
      <c r="AE844" s="105"/>
      <c r="AF844" s="105"/>
      <c r="AR844" s="112"/>
    </row>
    <row r="845" spans="2:44" x14ac:dyDescent="0.25">
      <c r="B845" s="1" t="str">
        <f>IF(I845="","",
(IF(N845=FİLTRE!$H$6,2,0)+IF(FİLTRE!$H$6="TOPLAM",2,0))
)</f>
        <v/>
      </c>
      <c r="C845">
        <f>IF(FİLTRE!$M$5="",9,(IF(U845&gt;=FİLTRE!$M$5,1,0)))</f>
        <v>1</v>
      </c>
      <c r="D845" s="1">
        <f>IF(FİLTRE!$M$6="",9,(IF('SKT LİSTESİ'!P845&lt;=FİLTRE!$M$6,1,0)))</f>
        <v>1</v>
      </c>
      <c r="E845" s="25" t="str">
        <f>IF(I845="","",(COUNTIFS($L$4:L845,L845)))</f>
        <v/>
      </c>
      <c r="F845" s="13">
        <f>IF(OR(B845&lt;&gt;2,C845&lt;&gt;1,D845&lt;&gt;1,H845&lt;&gt;1),0,
COUNTIFS($B$4:B845,2,$C$4:C845,1,$D$4:D845,1,$H$4:H845,1))</f>
        <v>0</v>
      </c>
      <c r="G845" s="26" t="str">
        <f>IF(I845="","",(COUNTIF($E$4:E845,E845)))</f>
        <v/>
      </c>
      <c r="H845" s="1">
        <f>IF(AND(J845="SAYIM",FİLTRE!$H$5="RAFTA",U845&lt;&gt;0),1,0)+
IF(AND(J845="İADE DEPO",FİLTRE!$H$5="İADE DEPO"),1,0)+
IF(FİLTRE!$H$5="TÜMÜ",1,0)+
IF(AND(J845="FİRMA İADE",FİLTRE!$H$5="FİRMA İADE"),1,0)+
IF(AND(J845="İMHA",FİLTRE!$H$5="İMHA"),1,0)</f>
        <v>1</v>
      </c>
      <c r="I845" s="99"/>
      <c r="J845" s="100"/>
      <c r="K845" s="100"/>
      <c r="L845" s="101"/>
      <c r="M845" s="102"/>
      <c r="N845" s="101"/>
      <c r="O845" s="99"/>
      <c r="P845" s="103"/>
      <c r="Q845" s="104"/>
      <c r="R845" s="50"/>
      <c r="S845" s="105"/>
      <c r="T845" s="106"/>
      <c r="U845" s="107"/>
      <c r="V845" s="108"/>
      <c r="W845" s="107"/>
      <c r="X845" s="107"/>
      <c r="AA845" s="107"/>
      <c r="AB845" s="110"/>
      <c r="AC845" s="110"/>
      <c r="AE845" s="105"/>
      <c r="AF845" s="105"/>
      <c r="AR845" s="112"/>
    </row>
    <row r="846" spans="2:44" x14ac:dyDescent="0.25">
      <c r="B846" s="1" t="str">
        <f>IF(I846="","",
(IF(N846=FİLTRE!$H$6,2,0)+IF(FİLTRE!$H$6="TOPLAM",2,0))
)</f>
        <v/>
      </c>
      <c r="C846">
        <f>IF(FİLTRE!$M$5="",9,(IF(U846&gt;=FİLTRE!$M$5,1,0)))</f>
        <v>1</v>
      </c>
      <c r="D846" s="1">
        <f>IF(FİLTRE!$M$6="",9,(IF('SKT LİSTESİ'!P846&lt;=FİLTRE!$M$6,1,0)))</f>
        <v>1</v>
      </c>
      <c r="E846" s="25" t="str">
        <f>IF(I846="","",(COUNTIFS($L$4:L846,L846)))</f>
        <v/>
      </c>
      <c r="F846" s="13">
        <f>IF(OR(B846&lt;&gt;2,C846&lt;&gt;1,D846&lt;&gt;1,H846&lt;&gt;1),0,
COUNTIFS($B$4:B846,2,$C$4:C846,1,$D$4:D846,1,$H$4:H846,1))</f>
        <v>0</v>
      </c>
      <c r="G846" s="26" t="str">
        <f>IF(I846="","",(COUNTIF($E$4:E846,E846)))</f>
        <v/>
      </c>
      <c r="H846" s="1">
        <f>IF(AND(J846="SAYIM",FİLTRE!$H$5="RAFTA",U846&lt;&gt;0),1,0)+
IF(AND(J846="İADE DEPO",FİLTRE!$H$5="İADE DEPO"),1,0)+
IF(FİLTRE!$H$5="TÜMÜ",1,0)+
IF(AND(J846="FİRMA İADE",FİLTRE!$H$5="FİRMA İADE"),1,0)+
IF(AND(J846="İMHA",FİLTRE!$H$5="İMHA"),1,0)</f>
        <v>1</v>
      </c>
      <c r="I846" s="99"/>
      <c r="J846" s="100"/>
      <c r="K846" s="100"/>
      <c r="L846" s="101"/>
      <c r="M846" s="102"/>
      <c r="N846" s="101"/>
      <c r="O846" s="99"/>
      <c r="P846" s="103"/>
      <c r="Q846" s="104"/>
      <c r="R846" s="50"/>
      <c r="S846" s="105"/>
      <c r="T846" s="106"/>
      <c r="U846" s="107"/>
      <c r="V846" s="108"/>
      <c r="W846" s="107"/>
      <c r="X846" s="107"/>
      <c r="AA846" s="107"/>
      <c r="AB846" s="110"/>
      <c r="AC846" s="110"/>
      <c r="AE846" s="105"/>
      <c r="AF846" s="105"/>
      <c r="AR846" s="112"/>
    </row>
    <row r="847" spans="2:44" x14ac:dyDescent="0.25">
      <c r="B847" s="1" t="str">
        <f>IF(I847="","",
(IF(N847=FİLTRE!$H$6,2,0)+IF(FİLTRE!$H$6="TOPLAM",2,0))
)</f>
        <v/>
      </c>
      <c r="C847">
        <f>IF(FİLTRE!$M$5="",9,(IF(U847&gt;=FİLTRE!$M$5,1,0)))</f>
        <v>1</v>
      </c>
      <c r="D847" s="1">
        <f>IF(FİLTRE!$M$6="",9,(IF('SKT LİSTESİ'!P847&lt;=FİLTRE!$M$6,1,0)))</f>
        <v>1</v>
      </c>
      <c r="E847" s="25" t="str">
        <f>IF(I847="","",(COUNTIFS($L$4:L847,L847)))</f>
        <v/>
      </c>
      <c r="F847" s="13">
        <f>IF(OR(B847&lt;&gt;2,C847&lt;&gt;1,D847&lt;&gt;1,H847&lt;&gt;1),0,
COUNTIFS($B$4:B847,2,$C$4:C847,1,$D$4:D847,1,$H$4:H847,1))</f>
        <v>0</v>
      </c>
      <c r="G847" s="26" t="str">
        <f>IF(I847="","",(COUNTIF($E$4:E847,E847)))</f>
        <v/>
      </c>
      <c r="H847" s="1">
        <f>IF(AND(J847="SAYIM",FİLTRE!$H$5="RAFTA",U847&lt;&gt;0),1,0)+
IF(AND(J847="İADE DEPO",FİLTRE!$H$5="İADE DEPO"),1,0)+
IF(FİLTRE!$H$5="TÜMÜ",1,0)+
IF(AND(J847="FİRMA İADE",FİLTRE!$H$5="FİRMA İADE"),1,0)+
IF(AND(J847="İMHA",FİLTRE!$H$5="İMHA"),1,0)</f>
        <v>1</v>
      </c>
      <c r="I847" s="99"/>
      <c r="J847" s="100"/>
      <c r="K847" s="100"/>
      <c r="L847" s="101"/>
      <c r="M847" s="102"/>
      <c r="N847" s="101"/>
      <c r="O847" s="99"/>
      <c r="P847" s="103"/>
      <c r="Q847" s="104"/>
      <c r="R847" s="50"/>
      <c r="S847" s="105"/>
      <c r="T847" s="106"/>
      <c r="U847" s="107"/>
      <c r="V847" s="108"/>
      <c r="W847" s="107"/>
      <c r="X847" s="107"/>
      <c r="AA847" s="107"/>
      <c r="AB847" s="110"/>
      <c r="AC847" s="110"/>
      <c r="AE847" s="105"/>
      <c r="AF847" s="105"/>
      <c r="AR847" s="112"/>
    </row>
    <row r="848" spans="2:44" x14ac:dyDescent="0.25">
      <c r="B848" s="1" t="str">
        <f>IF(I848="","",
(IF(N848=FİLTRE!$H$6,2,0)+IF(FİLTRE!$H$6="TOPLAM",2,0))
)</f>
        <v/>
      </c>
      <c r="C848">
        <f>IF(FİLTRE!$M$5="",9,(IF(U848&gt;=FİLTRE!$M$5,1,0)))</f>
        <v>1</v>
      </c>
      <c r="D848" s="1">
        <f>IF(FİLTRE!$M$6="",9,(IF('SKT LİSTESİ'!P848&lt;=FİLTRE!$M$6,1,0)))</f>
        <v>1</v>
      </c>
      <c r="E848" s="25" t="str">
        <f>IF(I848="","",(COUNTIFS($L$4:L848,L848)))</f>
        <v/>
      </c>
      <c r="F848" s="13">
        <f>IF(OR(B848&lt;&gt;2,C848&lt;&gt;1,D848&lt;&gt;1,H848&lt;&gt;1),0,
COUNTIFS($B$4:B848,2,$C$4:C848,1,$D$4:D848,1,$H$4:H848,1))</f>
        <v>0</v>
      </c>
      <c r="G848" s="26" t="str">
        <f>IF(I848="","",(COUNTIF($E$4:E848,E848)))</f>
        <v/>
      </c>
      <c r="H848" s="1">
        <f>IF(AND(J848="SAYIM",FİLTRE!$H$5="RAFTA",U848&lt;&gt;0),1,0)+
IF(AND(J848="İADE DEPO",FİLTRE!$H$5="İADE DEPO"),1,0)+
IF(FİLTRE!$H$5="TÜMÜ",1,0)+
IF(AND(J848="FİRMA İADE",FİLTRE!$H$5="FİRMA İADE"),1,0)+
IF(AND(J848="İMHA",FİLTRE!$H$5="İMHA"),1,0)</f>
        <v>1</v>
      </c>
      <c r="I848" s="99"/>
      <c r="J848" s="100"/>
      <c r="K848" s="100"/>
      <c r="L848" s="101"/>
      <c r="M848" s="102"/>
      <c r="N848" s="101"/>
      <c r="O848" s="99"/>
      <c r="P848" s="103"/>
      <c r="Q848" s="104"/>
      <c r="R848" s="50"/>
      <c r="S848" s="105"/>
      <c r="T848" s="106"/>
      <c r="U848" s="107"/>
      <c r="V848" s="108"/>
      <c r="W848" s="107"/>
      <c r="X848" s="107"/>
      <c r="AA848" s="107"/>
      <c r="AB848" s="110"/>
      <c r="AC848" s="110"/>
      <c r="AE848" s="105"/>
      <c r="AF848" s="105"/>
      <c r="AR848" s="112"/>
    </row>
    <row r="849" spans="2:44" x14ac:dyDescent="0.25">
      <c r="B849" s="1" t="str">
        <f>IF(I849="","",
(IF(N849=FİLTRE!$H$6,2,0)+IF(FİLTRE!$H$6="TOPLAM",2,0))
)</f>
        <v/>
      </c>
      <c r="C849">
        <f>IF(FİLTRE!$M$5="",9,(IF(U849&gt;=FİLTRE!$M$5,1,0)))</f>
        <v>1</v>
      </c>
      <c r="D849" s="1">
        <f>IF(FİLTRE!$M$6="",9,(IF('SKT LİSTESİ'!P849&lt;=FİLTRE!$M$6,1,0)))</f>
        <v>1</v>
      </c>
      <c r="E849" s="25" t="str">
        <f>IF(I849="","",(COUNTIFS($L$4:L849,L849)))</f>
        <v/>
      </c>
      <c r="F849" s="13">
        <f>IF(OR(B849&lt;&gt;2,C849&lt;&gt;1,D849&lt;&gt;1,H849&lt;&gt;1),0,
COUNTIFS($B$4:B849,2,$C$4:C849,1,$D$4:D849,1,$H$4:H849,1))</f>
        <v>0</v>
      </c>
      <c r="G849" s="26" t="str">
        <f>IF(I849="","",(COUNTIF($E$4:E849,E849)))</f>
        <v/>
      </c>
      <c r="H849" s="1">
        <f>IF(AND(J849="SAYIM",FİLTRE!$H$5="RAFTA",U849&lt;&gt;0),1,0)+
IF(AND(J849="İADE DEPO",FİLTRE!$H$5="İADE DEPO"),1,0)+
IF(FİLTRE!$H$5="TÜMÜ",1,0)+
IF(AND(J849="FİRMA İADE",FİLTRE!$H$5="FİRMA İADE"),1,0)+
IF(AND(J849="İMHA",FİLTRE!$H$5="İMHA"),1,0)</f>
        <v>1</v>
      </c>
      <c r="I849" s="99"/>
      <c r="J849" s="100"/>
      <c r="K849" s="100"/>
      <c r="L849" s="101"/>
      <c r="M849" s="102"/>
      <c r="N849" s="101"/>
      <c r="O849" s="99"/>
      <c r="P849" s="103"/>
      <c r="Q849" s="104"/>
      <c r="R849" s="50"/>
      <c r="S849" s="105"/>
      <c r="T849" s="106"/>
      <c r="U849" s="107"/>
      <c r="V849" s="108"/>
      <c r="W849" s="107"/>
      <c r="X849" s="107"/>
      <c r="AA849" s="107"/>
      <c r="AB849" s="110"/>
      <c r="AC849" s="110"/>
      <c r="AE849" s="105"/>
      <c r="AF849" s="105"/>
      <c r="AR849" s="112"/>
    </row>
    <row r="850" spans="2:44" x14ac:dyDescent="0.25">
      <c r="B850" s="1" t="str">
        <f>IF(I850="","",
(IF(N850=FİLTRE!$H$6,2,0)+IF(FİLTRE!$H$6="TOPLAM",2,0))
)</f>
        <v/>
      </c>
      <c r="C850">
        <f>IF(FİLTRE!$M$5="",9,(IF(U850&gt;=FİLTRE!$M$5,1,0)))</f>
        <v>1</v>
      </c>
      <c r="D850" s="1">
        <f>IF(FİLTRE!$M$6="",9,(IF('SKT LİSTESİ'!P850&lt;=FİLTRE!$M$6,1,0)))</f>
        <v>1</v>
      </c>
      <c r="E850" s="25" t="str">
        <f>IF(I850="","",(COUNTIFS($L$4:L850,L850)))</f>
        <v/>
      </c>
      <c r="F850" s="13">
        <f>IF(OR(B850&lt;&gt;2,C850&lt;&gt;1,D850&lt;&gt;1,H850&lt;&gt;1),0,
COUNTIFS($B$4:B850,2,$C$4:C850,1,$D$4:D850,1,$H$4:H850,1))</f>
        <v>0</v>
      </c>
      <c r="G850" s="26" t="str">
        <f>IF(I850="","",(COUNTIF($E$4:E850,E850)))</f>
        <v/>
      </c>
      <c r="H850" s="1">
        <f>IF(AND(J850="SAYIM",FİLTRE!$H$5="RAFTA",U850&lt;&gt;0),1,0)+
IF(AND(J850="İADE DEPO",FİLTRE!$H$5="İADE DEPO"),1,0)+
IF(FİLTRE!$H$5="TÜMÜ",1,0)+
IF(AND(J850="FİRMA İADE",FİLTRE!$H$5="FİRMA İADE"),1,0)+
IF(AND(J850="İMHA",FİLTRE!$H$5="İMHA"),1,0)</f>
        <v>1</v>
      </c>
      <c r="I850" s="99"/>
      <c r="J850" s="100"/>
      <c r="K850" s="100"/>
      <c r="L850" s="101"/>
      <c r="M850" s="102"/>
      <c r="N850" s="101"/>
      <c r="O850" s="99"/>
      <c r="P850" s="103"/>
      <c r="Q850" s="104"/>
      <c r="R850" s="50"/>
      <c r="S850" s="105"/>
      <c r="T850" s="106"/>
      <c r="U850" s="107"/>
      <c r="V850" s="108"/>
      <c r="W850" s="107"/>
      <c r="X850" s="107"/>
      <c r="AA850" s="107"/>
      <c r="AB850" s="110"/>
      <c r="AC850" s="110"/>
      <c r="AE850" s="105"/>
      <c r="AF850" s="105"/>
      <c r="AR850" s="112"/>
    </row>
    <row r="851" spans="2:44" x14ac:dyDescent="0.25">
      <c r="B851" s="1" t="str">
        <f>IF(I851="","",
(IF(N851=FİLTRE!$H$6,2,0)+IF(FİLTRE!$H$6="TOPLAM",2,0))
)</f>
        <v/>
      </c>
      <c r="C851">
        <f>IF(FİLTRE!$M$5="",9,(IF(U851&gt;=FİLTRE!$M$5,1,0)))</f>
        <v>1</v>
      </c>
      <c r="D851" s="1">
        <f>IF(FİLTRE!$M$6="",9,(IF('SKT LİSTESİ'!P851&lt;=FİLTRE!$M$6,1,0)))</f>
        <v>1</v>
      </c>
      <c r="E851" s="25" t="str">
        <f>IF(I851="","",(COUNTIFS($L$4:L851,L851)))</f>
        <v/>
      </c>
      <c r="F851" s="13">
        <f>IF(OR(B851&lt;&gt;2,C851&lt;&gt;1,D851&lt;&gt;1,H851&lt;&gt;1),0,
COUNTIFS($B$4:B851,2,$C$4:C851,1,$D$4:D851,1,$H$4:H851,1))</f>
        <v>0</v>
      </c>
      <c r="G851" s="26" t="str">
        <f>IF(I851="","",(COUNTIF($E$4:E851,E851)))</f>
        <v/>
      </c>
      <c r="H851" s="1">
        <f>IF(AND(J851="SAYIM",FİLTRE!$H$5="RAFTA",U851&lt;&gt;0),1,0)+
IF(AND(J851="İADE DEPO",FİLTRE!$H$5="İADE DEPO"),1,0)+
IF(FİLTRE!$H$5="TÜMÜ",1,0)+
IF(AND(J851="FİRMA İADE",FİLTRE!$H$5="FİRMA İADE"),1,0)+
IF(AND(J851="İMHA",FİLTRE!$H$5="İMHA"),1,0)</f>
        <v>1</v>
      </c>
      <c r="I851" s="99"/>
      <c r="J851" s="100"/>
      <c r="K851" s="100"/>
      <c r="L851" s="101"/>
      <c r="M851" s="102"/>
      <c r="N851" s="101"/>
      <c r="O851" s="99"/>
      <c r="P851" s="103"/>
      <c r="Q851" s="104"/>
      <c r="R851" s="50"/>
      <c r="S851" s="105"/>
      <c r="T851" s="106"/>
      <c r="U851" s="107"/>
      <c r="V851" s="108"/>
      <c r="W851" s="107"/>
      <c r="X851" s="107"/>
      <c r="AA851" s="107"/>
      <c r="AB851" s="110"/>
      <c r="AC851" s="110"/>
      <c r="AE851" s="105"/>
      <c r="AF851" s="105"/>
      <c r="AR851" s="112"/>
    </row>
    <row r="852" spans="2:44" x14ac:dyDescent="0.25">
      <c r="B852" s="1" t="str">
        <f>IF(I852="","",
(IF(N852=FİLTRE!$H$6,2,0)+IF(FİLTRE!$H$6="TOPLAM",2,0))
)</f>
        <v/>
      </c>
      <c r="C852">
        <f>IF(FİLTRE!$M$5="",9,(IF(U852&gt;=FİLTRE!$M$5,1,0)))</f>
        <v>1</v>
      </c>
      <c r="D852" s="1">
        <f>IF(FİLTRE!$M$6="",9,(IF('SKT LİSTESİ'!P852&lt;=FİLTRE!$M$6,1,0)))</f>
        <v>1</v>
      </c>
      <c r="E852" s="25" t="str">
        <f>IF(I852="","",(COUNTIFS($L$4:L852,L852)))</f>
        <v/>
      </c>
      <c r="F852" s="13">
        <f>IF(OR(B852&lt;&gt;2,C852&lt;&gt;1,D852&lt;&gt;1,H852&lt;&gt;1),0,
COUNTIFS($B$4:B852,2,$C$4:C852,1,$D$4:D852,1,$H$4:H852,1))</f>
        <v>0</v>
      </c>
      <c r="G852" s="26" t="str">
        <f>IF(I852="","",(COUNTIF($E$4:E852,E852)))</f>
        <v/>
      </c>
      <c r="H852" s="1">
        <f>IF(AND(J852="SAYIM",FİLTRE!$H$5="RAFTA",U852&lt;&gt;0),1,0)+
IF(AND(J852="İADE DEPO",FİLTRE!$H$5="İADE DEPO"),1,0)+
IF(FİLTRE!$H$5="TÜMÜ",1,0)+
IF(AND(J852="FİRMA İADE",FİLTRE!$H$5="FİRMA İADE"),1,0)+
IF(AND(J852="İMHA",FİLTRE!$H$5="İMHA"),1,0)</f>
        <v>1</v>
      </c>
      <c r="I852" s="99"/>
      <c r="J852" s="100"/>
      <c r="K852" s="100"/>
      <c r="L852" s="101"/>
      <c r="M852" s="102"/>
      <c r="N852" s="101"/>
      <c r="O852" s="99"/>
      <c r="P852" s="103"/>
      <c r="Q852" s="104"/>
      <c r="R852" s="50"/>
      <c r="S852" s="105"/>
      <c r="T852" s="106"/>
      <c r="U852" s="107"/>
      <c r="V852" s="108"/>
      <c r="W852" s="107"/>
      <c r="X852" s="107"/>
      <c r="AA852" s="107"/>
      <c r="AB852" s="110"/>
      <c r="AC852" s="110"/>
      <c r="AE852" s="105"/>
      <c r="AF852" s="105"/>
      <c r="AR852" s="112"/>
    </row>
    <row r="853" spans="2:44" x14ac:dyDescent="0.25">
      <c r="B853" s="1" t="str">
        <f>IF(I853="","",
(IF(N853=FİLTRE!$H$6,2,0)+IF(FİLTRE!$H$6="TOPLAM",2,0))
)</f>
        <v/>
      </c>
      <c r="C853">
        <f>IF(FİLTRE!$M$5="",9,(IF(U853&gt;=FİLTRE!$M$5,1,0)))</f>
        <v>1</v>
      </c>
      <c r="D853" s="1">
        <f>IF(FİLTRE!$M$6="",9,(IF('SKT LİSTESİ'!P853&lt;=FİLTRE!$M$6,1,0)))</f>
        <v>1</v>
      </c>
      <c r="E853" s="25" t="str">
        <f>IF(I853="","",(COUNTIFS($L$4:L853,L853)))</f>
        <v/>
      </c>
      <c r="F853" s="13">
        <f>IF(OR(B853&lt;&gt;2,C853&lt;&gt;1,D853&lt;&gt;1,H853&lt;&gt;1),0,
COUNTIFS($B$4:B853,2,$C$4:C853,1,$D$4:D853,1,$H$4:H853,1))</f>
        <v>0</v>
      </c>
      <c r="G853" s="26" t="str">
        <f>IF(I853="","",(COUNTIF($E$4:E853,E853)))</f>
        <v/>
      </c>
      <c r="H853" s="1">
        <f>IF(AND(J853="SAYIM",FİLTRE!$H$5="RAFTA",U853&lt;&gt;0),1,0)+
IF(AND(J853="İADE DEPO",FİLTRE!$H$5="İADE DEPO"),1,0)+
IF(FİLTRE!$H$5="TÜMÜ",1,0)+
IF(AND(J853="FİRMA İADE",FİLTRE!$H$5="FİRMA İADE"),1,0)+
IF(AND(J853="İMHA",FİLTRE!$H$5="İMHA"),1,0)</f>
        <v>1</v>
      </c>
      <c r="I853" s="99"/>
      <c r="J853" s="100"/>
      <c r="K853" s="100"/>
      <c r="L853" s="101"/>
      <c r="M853" s="102"/>
      <c r="N853" s="101"/>
      <c r="O853" s="99"/>
      <c r="P853" s="103"/>
      <c r="Q853" s="104"/>
      <c r="R853" s="50"/>
      <c r="S853" s="105"/>
      <c r="T853" s="106"/>
      <c r="U853" s="107"/>
      <c r="V853" s="108"/>
      <c r="W853" s="107"/>
      <c r="X853" s="107"/>
      <c r="AA853" s="107"/>
      <c r="AB853" s="110"/>
      <c r="AC853" s="110"/>
      <c r="AE853" s="105"/>
      <c r="AF853" s="105"/>
      <c r="AR853" s="112"/>
    </row>
    <row r="854" spans="2:44" x14ac:dyDescent="0.25">
      <c r="B854" s="1" t="str">
        <f>IF(I854="","",
(IF(N854=FİLTRE!$H$6,2,0)+IF(FİLTRE!$H$6="TOPLAM",2,0))
)</f>
        <v/>
      </c>
      <c r="C854">
        <f>IF(FİLTRE!$M$5="",9,(IF(U854&gt;=FİLTRE!$M$5,1,0)))</f>
        <v>1</v>
      </c>
      <c r="D854" s="1">
        <f>IF(FİLTRE!$M$6="",9,(IF('SKT LİSTESİ'!P854&lt;=FİLTRE!$M$6,1,0)))</f>
        <v>1</v>
      </c>
      <c r="E854" s="25" t="str">
        <f>IF(I854="","",(COUNTIFS($L$4:L854,L854)))</f>
        <v/>
      </c>
      <c r="F854" s="13">
        <f>IF(OR(B854&lt;&gt;2,C854&lt;&gt;1,D854&lt;&gt;1,H854&lt;&gt;1),0,
COUNTIFS($B$4:B854,2,$C$4:C854,1,$D$4:D854,1,$H$4:H854,1))</f>
        <v>0</v>
      </c>
      <c r="G854" s="26" t="str">
        <f>IF(I854="","",(COUNTIF($E$4:E854,E854)))</f>
        <v/>
      </c>
      <c r="H854" s="1">
        <f>IF(AND(J854="SAYIM",FİLTRE!$H$5="RAFTA",U854&lt;&gt;0),1,0)+
IF(AND(J854="İADE DEPO",FİLTRE!$H$5="İADE DEPO"),1,0)+
IF(FİLTRE!$H$5="TÜMÜ",1,0)+
IF(AND(J854="FİRMA İADE",FİLTRE!$H$5="FİRMA İADE"),1,0)+
IF(AND(J854="İMHA",FİLTRE!$H$5="İMHA"),1,0)</f>
        <v>1</v>
      </c>
      <c r="I854" s="99"/>
      <c r="J854" s="100"/>
      <c r="K854" s="100"/>
      <c r="L854" s="101"/>
      <c r="M854" s="102"/>
      <c r="N854" s="101"/>
      <c r="O854" s="99"/>
      <c r="P854" s="103"/>
      <c r="Q854" s="104"/>
      <c r="R854" s="50"/>
      <c r="S854" s="105"/>
      <c r="T854" s="106"/>
      <c r="U854" s="107"/>
      <c r="V854" s="108"/>
      <c r="W854" s="107"/>
      <c r="X854" s="107"/>
      <c r="AA854" s="107"/>
      <c r="AB854" s="110"/>
      <c r="AC854" s="110"/>
      <c r="AE854" s="105"/>
      <c r="AF854" s="105"/>
      <c r="AR854" s="112"/>
    </row>
    <row r="855" spans="2:44" x14ac:dyDescent="0.25">
      <c r="B855" s="1" t="str">
        <f>IF(I855="","",
(IF(N855=FİLTRE!$H$6,2,0)+IF(FİLTRE!$H$6="TOPLAM",2,0))
)</f>
        <v/>
      </c>
      <c r="C855">
        <f>IF(FİLTRE!$M$5="",9,(IF(U855&gt;=FİLTRE!$M$5,1,0)))</f>
        <v>1</v>
      </c>
      <c r="D855" s="1">
        <f>IF(FİLTRE!$M$6="",9,(IF('SKT LİSTESİ'!P855&lt;=FİLTRE!$M$6,1,0)))</f>
        <v>1</v>
      </c>
      <c r="E855" s="25" t="str">
        <f>IF(I855="","",(COUNTIFS($L$4:L855,L855)))</f>
        <v/>
      </c>
      <c r="F855" s="13">
        <f>IF(OR(B855&lt;&gt;2,C855&lt;&gt;1,D855&lt;&gt;1,H855&lt;&gt;1),0,
COUNTIFS($B$4:B855,2,$C$4:C855,1,$D$4:D855,1,$H$4:H855,1))</f>
        <v>0</v>
      </c>
      <c r="G855" s="26" t="str">
        <f>IF(I855="","",(COUNTIF($E$4:E855,E855)))</f>
        <v/>
      </c>
      <c r="H855" s="1">
        <f>IF(AND(J855="SAYIM",FİLTRE!$H$5="RAFTA",U855&lt;&gt;0),1,0)+
IF(AND(J855="İADE DEPO",FİLTRE!$H$5="İADE DEPO"),1,0)+
IF(FİLTRE!$H$5="TÜMÜ",1,0)+
IF(AND(J855="FİRMA İADE",FİLTRE!$H$5="FİRMA İADE"),1,0)+
IF(AND(J855="İMHA",FİLTRE!$H$5="İMHA"),1,0)</f>
        <v>1</v>
      </c>
      <c r="I855" s="99"/>
      <c r="J855" s="100"/>
      <c r="K855" s="100"/>
      <c r="L855" s="101"/>
      <c r="M855" s="102"/>
      <c r="N855" s="101"/>
      <c r="O855" s="99"/>
      <c r="P855" s="103"/>
      <c r="Q855" s="104"/>
      <c r="R855" s="50"/>
      <c r="S855" s="105"/>
      <c r="T855" s="106"/>
      <c r="U855" s="107"/>
      <c r="V855" s="108"/>
      <c r="W855" s="107"/>
      <c r="X855" s="107"/>
      <c r="AA855" s="107"/>
      <c r="AB855" s="110"/>
      <c r="AC855" s="110"/>
      <c r="AE855" s="105"/>
      <c r="AF855" s="105"/>
      <c r="AR855" s="112"/>
    </row>
    <row r="856" spans="2:44" x14ac:dyDescent="0.25">
      <c r="B856" s="1" t="str">
        <f>IF(I856="","",
(IF(N856=FİLTRE!$H$6,2,0)+IF(FİLTRE!$H$6="TOPLAM",2,0))
)</f>
        <v/>
      </c>
      <c r="C856">
        <f>IF(FİLTRE!$M$5="",9,(IF(U856&gt;=FİLTRE!$M$5,1,0)))</f>
        <v>1</v>
      </c>
      <c r="D856" s="1">
        <f>IF(FİLTRE!$M$6="",9,(IF('SKT LİSTESİ'!P856&lt;=FİLTRE!$M$6,1,0)))</f>
        <v>1</v>
      </c>
      <c r="E856" s="25" t="str">
        <f>IF(I856="","",(COUNTIFS($L$4:L856,L856)))</f>
        <v/>
      </c>
      <c r="F856" s="13">
        <f>IF(OR(B856&lt;&gt;2,C856&lt;&gt;1,D856&lt;&gt;1,H856&lt;&gt;1),0,
COUNTIFS($B$4:B856,2,$C$4:C856,1,$D$4:D856,1,$H$4:H856,1))</f>
        <v>0</v>
      </c>
      <c r="G856" s="26" t="str">
        <f>IF(I856="","",(COUNTIF($E$4:E856,E856)))</f>
        <v/>
      </c>
      <c r="H856" s="1">
        <f>IF(AND(J856="SAYIM",FİLTRE!$H$5="RAFTA",U856&lt;&gt;0),1,0)+
IF(AND(J856="İADE DEPO",FİLTRE!$H$5="İADE DEPO"),1,0)+
IF(FİLTRE!$H$5="TÜMÜ",1,0)+
IF(AND(J856="FİRMA İADE",FİLTRE!$H$5="FİRMA İADE"),1,0)+
IF(AND(J856="İMHA",FİLTRE!$H$5="İMHA"),1,0)</f>
        <v>1</v>
      </c>
      <c r="I856" s="99"/>
      <c r="J856" s="100"/>
      <c r="K856" s="100"/>
      <c r="L856" s="101"/>
      <c r="M856" s="102"/>
      <c r="N856" s="101"/>
      <c r="O856" s="99"/>
      <c r="P856" s="103"/>
      <c r="Q856" s="104"/>
      <c r="R856" s="50"/>
      <c r="S856" s="105"/>
      <c r="T856" s="106"/>
      <c r="U856" s="107"/>
      <c r="V856" s="108"/>
      <c r="W856" s="107"/>
      <c r="X856" s="107"/>
      <c r="AA856" s="107"/>
      <c r="AB856" s="110"/>
      <c r="AC856" s="110"/>
      <c r="AE856" s="105"/>
      <c r="AF856" s="105"/>
      <c r="AR856" s="112"/>
    </row>
    <row r="857" spans="2:44" x14ac:dyDescent="0.25">
      <c r="B857" s="1" t="str">
        <f>IF(I857="","",
(IF(N857=FİLTRE!$H$6,2,0)+IF(FİLTRE!$H$6="TOPLAM",2,0))
)</f>
        <v/>
      </c>
      <c r="C857">
        <f>IF(FİLTRE!$M$5="",9,(IF(U857&gt;=FİLTRE!$M$5,1,0)))</f>
        <v>1</v>
      </c>
      <c r="D857" s="1">
        <f>IF(FİLTRE!$M$6="",9,(IF('SKT LİSTESİ'!P857&lt;=FİLTRE!$M$6,1,0)))</f>
        <v>1</v>
      </c>
      <c r="E857" s="25" t="str">
        <f>IF(I857="","",(COUNTIFS($L$4:L857,L857)))</f>
        <v/>
      </c>
      <c r="F857" s="13">
        <f>IF(OR(B857&lt;&gt;2,C857&lt;&gt;1,D857&lt;&gt;1,H857&lt;&gt;1),0,
COUNTIFS($B$4:B857,2,$C$4:C857,1,$D$4:D857,1,$H$4:H857,1))</f>
        <v>0</v>
      </c>
      <c r="G857" s="26" t="str">
        <f>IF(I857="","",(COUNTIF($E$4:E857,E857)))</f>
        <v/>
      </c>
      <c r="H857" s="1">
        <f>IF(AND(J857="SAYIM",FİLTRE!$H$5="RAFTA",U857&lt;&gt;0),1,0)+
IF(AND(J857="İADE DEPO",FİLTRE!$H$5="İADE DEPO"),1,0)+
IF(FİLTRE!$H$5="TÜMÜ",1,0)+
IF(AND(J857="FİRMA İADE",FİLTRE!$H$5="FİRMA İADE"),1,0)+
IF(AND(J857="İMHA",FİLTRE!$H$5="İMHA"),1,0)</f>
        <v>1</v>
      </c>
      <c r="I857" s="99"/>
      <c r="J857" s="100"/>
      <c r="K857" s="100"/>
      <c r="L857" s="101"/>
      <c r="M857" s="102"/>
      <c r="N857" s="101"/>
      <c r="O857" s="99"/>
      <c r="P857" s="103"/>
      <c r="Q857" s="104"/>
      <c r="R857" s="50"/>
      <c r="S857" s="105"/>
      <c r="T857" s="106"/>
      <c r="U857" s="107"/>
      <c r="V857" s="108"/>
      <c r="W857" s="107"/>
      <c r="X857" s="107"/>
      <c r="AA857" s="107"/>
      <c r="AB857" s="110"/>
      <c r="AC857" s="110"/>
      <c r="AE857" s="105"/>
      <c r="AF857" s="105"/>
      <c r="AR857" s="112"/>
    </row>
    <row r="858" spans="2:44" x14ac:dyDescent="0.25">
      <c r="B858" s="1" t="str">
        <f>IF(I858="","",
(IF(N858=FİLTRE!$H$6,2,0)+IF(FİLTRE!$H$6="TOPLAM",2,0))
)</f>
        <v/>
      </c>
      <c r="C858">
        <f>IF(FİLTRE!$M$5="",9,(IF(U858&gt;=FİLTRE!$M$5,1,0)))</f>
        <v>1</v>
      </c>
      <c r="D858" s="1">
        <f>IF(FİLTRE!$M$6="",9,(IF('SKT LİSTESİ'!P858&lt;=FİLTRE!$M$6,1,0)))</f>
        <v>1</v>
      </c>
      <c r="E858" s="25" t="str">
        <f>IF(I858="","",(COUNTIFS($L$4:L858,L858)))</f>
        <v/>
      </c>
      <c r="F858" s="13">
        <f>IF(OR(B858&lt;&gt;2,C858&lt;&gt;1,D858&lt;&gt;1,H858&lt;&gt;1),0,
COUNTIFS($B$4:B858,2,$C$4:C858,1,$D$4:D858,1,$H$4:H858,1))</f>
        <v>0</v>
      </c>
      <c r="G858" s="26" t="str">
        <f>IF(I858="","",(COUNTIF($E$4:E858,E858)))</f>
        <v/>
      </c>
      <c r="H858" s="1">
        <f>IF(AND(J858="SAYIM",FİLTRE!$H$5="RAFTA",U858&lt;&gt;0),1,0)+
IF(AND(J858="İADE DEPO",FİLTRE!$H$5="İADE DEPO"),1,0)+
IF(FİLTRE!$H$5="TÜMÜ",1,0)+
IF(AND(J858="FİRMA İADE",FİLTRE!$H$5="FİRMA İADE"),1,0)+
IF(AND(J858="İMHA",FİLTRE!$H$5="İMHA"),1,0)</f>
        <v>1</v>
      </c>
      <c r="I858" s="99"/>
      <c r="J858" s="100"/>
      <c r="K858" s="100"/>
      <c r="L858" s="101"/>
      <c r="M858" s="102"/>
      <c r="N858" s="101"/>
      <c r="O858" s="99"/>
      <c r="P858" s="103"/>
      <c r="Q858" s="104"/>
      <c r="R858" s="50"/>
      <c r="S858" s="105"/>
      <c r="T858" s="106"/>
      <c r="U858" s="107"/>
      <c r="V858" s="108"/>
      <c r="W858" s="107"/>
      <c r="X858" s="107"/>
      <c r="AA858" s="107"/>
      <c r="AB858" s="110"/>
      <c r="AC858" s="110"/>
      <c r="AE858" s="105"/>
      <c r="AF858" s="105"/>
      <c r="AR858" s="112"/>
    </row>
    <row r="859" spans="2:44" x14ac:dyDescent="0.25">
      <c r="B859" s="1" t="str">
        <f>IF(I859="","",
(IF(N859=FİLTRE!$H$6,2,0)+IF(FİLTRE!$H$6="TOPLAM",2,0))
)</f>
        <v/>
      </c>
      <c r="C859">
        <f>IF(FİLTRE!$M$5="",9,(IF(U859&gt;=FİLTRE!$M$5,1,0)))</f>
        <v>1</v>
      </c>
      <c r="D859" s="1">
        <f>IF(FİLTRE!$M$6="",9,(IF('SKT LİSTESİ'!P859&lt;=FİLTRE!$M$6,1,0)))</f>
        <v>1</v>
      </c>
      <c r="E859" s="25" t="str">
        <f>IF(I859="","",(COUNTIFS($L$4:L859,L859)))</f>
        <v/>
      </c>
      <c r="F859" s="13">
        <f>IF(OR(B859&lt;&gt;2,C859&lt;&gt;1,D859&lt;&gt;1,H859&lt;&gt;1),0,
COUNTIFS($B$4:B859,2,$C$4:C859,1,$D$4:D859,1,$H$4:H859,1))</f>
        <v>0</v>
      </c>
      <c r="G859" s="26" t="str">
        <f>IF(I859="","",(COUNTIF($E$4:E859,E859)))</f>
        <v/>
      </c>
      <c r="H859" s="1">
        <f>IF(AND(J859="SAYIM",FİLTRE!$H$5="RAFTA",U859&lt;&gt;0),1,0)+
IF(AND(J859="İADE DEPO",FİLTRE!$H$5="İADE DEPO"),1,0)+
IF(FİLTRE!$H$5="TÜMÜ",1,0)+
IF(AND(J859="FİRMA İADE",FİLTRE!$H$5="FİRMA İADE"),1,0)+
IF(AND(J859="İMHA",FİLTRE!$H$5="İMHA"),1,0)</f>
        <v>1</v>
      </c>
      <c r="I859" s="99"/>
      <c r="J859" s="100"/>
      <c r="K859" s="100"/>
      <c r="L859" s="101"/>
      <c r="M859" s="102"/>
      <c r="N859" s="101"/>
      <c r="O859" s="99"/>
      <c r="P859" s="103"/>
      <c r="Q859" s="104"/>
      <c r="R859" s="50"/>
      <c r="S859" s="105"/>
      <c r="T859" s="106"/>
      <c r="U859" s="107"/>
      <c r="V859" s="108"/>
      <c r="W859" s="107"/>
      <c r="X859" s="107"/>
      <c r="AA859" s="107"/>
      <c r="AB859" s="110"/>
      <c r="AC859" s="110"/>
      <c r="AE859" s="105"/>
      <c r="AF859" s="105"/>
      <c r="AR859" s="112"/>
    </row>
    <row r="860" spans="2:44" x14ac:dyDescent="0.25">
      <c r="B860" s="1" t="str">
        <f>IF(I860="","",
(IF(N860=FİLTRE!$H$6,2,0)+IF(FİLTRE!$H$6="TOPLAM",2,0))
)</f>
        <v/>
      </c>
      <c r="C860">
        <f>IF(FİLTRE!$M$5="",9,(IF(U860&gt;=FİLTRE!$M$5,1,0)))</f>
        <v>1</v>
      </c>
      <c r="D860" s="1">
        <f>IF(FİLTRE!$M$6="",9,(IF('SKT LİSTESİ'!P860&lt;=FİLTRE!$M$6,1,0)))</f>
        <v>1</v>
      </c>
      <c r="E860" s="25" t="str">
        <f>IF(I860="","",(COUNTIFS($L$4:L860,L860)))</f>
        <v/>
      </c>
      <c r="F860" s="13">
        <f>IF(OR(B860&lt;&gt;2,C860&lt;&gt;1,D860&lt;&gt;1,H860&lt;&gt;1),0,
COUNTIFS($B$4:B860,2,$C$4:C860,1,$D$4:D860,1,$H$4:H860,1))</f>
        <v>0</v>
      </c>
      <c r="G860" s="26" t="str">
        <f>IF(I860="","",(COUNTIF($E$4:E860,E860)))</f>
        <v/>
      </c>
      <c r="H860" s="1">
        <f>IF(AND(J860="SAYIM",FİLTRE!$H$5="RAFTA",U860&lt;&gt;0),1,0)+
IF(AND(J860="İADE DEPO",FİLTRE!$H$5="İADE DEPO"),1,0)+
IF(FİLTRE!$H$5="TÜMÜ",1,0)+
IF(AND(J860="FİRMA İADE",FİLTRE!$H$5="FİRMA İADE"),1,0)+
IF(AND(J860="İMHA",FİLTRE!$H$5="İMHA"),1,0)</f>
        <v>1</v>
      </c>
      <c r="I860" s="99"/>
      <c r="J860" s="100"/>
      <c r="K860" s="100"/>
      <c r="L860" s="101"/>
      <c r="M860" s="102"/>
      <c r="N860" s="101"/>
      <c r="O860" s="99"/>
      <c r="P860" s="103"/>
      <c r="Q860" s="104"/>
      <c r="R860" s="50"/>
      <c r="S860" s="105"/>
      <c r="T860" s="106"/>
      <c r="U860" s="107"/>
      <c r="V860" s="108"/>
      <c r="W860" s="107"/>
      <c r="X860" s="107"/>
      <c r="AA860" s="107"/>
      <c r="AB860" s="110"/>
      <c r="AC860" s="110"/>
      <c r="AE860" s="105"/>
      <c r="AF860" s="105"/>
      <c r="AR860" s="112"/>
    </row>
    <row r="861" spans="2:44" x14ac:dyDescent="0.25">
      <c r="B861" s="1" t="str">
        <f>IF(I861="","",
(IF(N861=FİLTRE!$H$6,2,0)+IF(FİLTRE!$H$6="TOPLAM",2,0))
)</f>
        <v/>
      </c>
      <c r="C861">
        <f>IF(FİLTRE!$M$5="",9,(IF(U861&gt;=FİLTRE!$M$5,1,0)))</f>
        <v>1</v>
      </c>
      <c r="D861" s="1">
        <f>IF(FİLTRE!$M$6="",9,(IF('SKT LİSTESİ'!P861&lt;=FİLTRE!$M$6,1,0)))</f>
        <v>1</v>
      </c>
      <c r="E861" s="25" t="str">
        <f>IF(I861="","",(COUNTIFS($L$4:L861,L861)))</f>
        <v/>
      </c>
      <c r="F861" s="13">
        <f>IF(OR(B861&lt;&gt;2,C861&lt;&gt;1,D861&lt;&gt;1,H861&lt;&gt;1),0,
COUNTIFS($B$4:B861,2,$C$4:C861,1,$D$4:D861,1,$H$4:H861,1))</f>
        <v>0</v>
      </c>
      <c r="G861" s="26" t="str">
        <f>IF(I861="","",(COUNTIF($E$4:E861,E861)))</f>
        <v/>
      </c>
      <c r="H861" s="1">
        <f>IF(AND(J861="SAYIM",FİLTRE!$H$5="RAFTA",U861&lt;&gt;0),1,0)+
IF(AND(J861="İADE DEPO",FİLTRE!$H$5="İADE DEPO"),1,0)+
IF(FİLTRE!$H$5="TÜMÜ",1,0)+
IF(AND(J861="FİRMA İADE",FİLTRE!$H$5="FİRMA İADE"),1,0)+
IF(AND(J861="İMHA",FİLTRE!$H$5="İMHA"),1,0)</f>
        <v>1</v>
      </c>
      <c r="I861" s="99"/>
      <c r="J861" s="100"/>
      <c r="K861" s="100"/>
      <c r="L861" s="101"/>
      <c r="M861" s="102"/>
      <c r="N861" s="101"/>
      <c r="O861" s="99"/>
      <c r="P861" s="103"/>
      <c r="Q861" s="104"/>
      <c r="R861" s="50"/>
      <c r="S861" s="105"/>
      <c r="T861" s="106"/>
      <c r="U861" s="107"/>
      <c r="V861" s="108"/>
      <c r="W861" s="107"/>
      <c r="X861" s="107"/>
      <c r="AA861" s="107"/>
      <c r="AB861" s="110"/>
      <c r="AC861" s="110"/>
      <c r="AE861" s="105"/>
      <c r="AF861" s="105"/>
      <c r="AR861" s="112"/>
    </row>
    <row r="862" spans="2:44" x14ac:dyDescent="0.25">
      <c r="B862" s="1" t="str">
        <f>IF(I862="","",
(IF(N862=FİLTRE!$H$6,2,0)+IF(FİLTRE!$H$6="TOPLAM",2,0))
)</f>
        <v/>
      </c>
      <c r="C862">
        <f>IF(FİLTRE!$M$5="",9,(IF(U862&gt;=FİLTRE!$M$5,1,0)))</f>
        <v>1</v>
      </c>
      <c r="D862" s="1">
        <f>IF(FİLTRE!$M$6="",9,(IF('SKT LİSTESİ'!P862&lt;=FİLTRE!$M$6,1,0)))</f>
        <v>1</v>
      </c>
      <c r="E862" s="25" t="str">
        <f>IF(I862="","",(COUNTIFS($L$4:L862,L862)))</f>
        <v/>
      </c>
      <c r="F862" s="13">
        <f>IF(OR(B862&lt;&gt;2,C862&lt;&gt;1,D862&lt;&gt;1,H862&lt;&gt;1),0,
COUNTIFS($B$4:B862,2,$C$4:C862,1,$D$4:D862,1,$H$4:H862,1))</f>
        <v>0</v>
      </c>
      <c r="G862" s="26" t="str">
        <f>IF(I862="","",(COUNTIF($E$4:E862,E862)))</f>
        <v/>
      </c>
      <c r="H862" s="1">
        <f>IF(AND(J862="SAYIM",FİLTRE!$H$5="RAFTA",U862&lt;&gt;0),1,0)+
IF(AND(J862="İADE DEPO",FİLTRE!$H$5="İADE DEPO"),1,0)+
IF(FİLTRE!$H$5="TÜMÜ",1,0)+
IF(AND(J862="FİRMA İADE",FİLTRE!$H$5="FİRMA İADE"),1,0)+
IF(AND(J862="İMHA",FİLTRE!$H$5="İMHA"),1,0)</f>
        <v>1</v>
      </c>
      <c r="I862" s="99"/>
      <c r="J862" s="100"/>
      <c r="K862" s="100"/>
      <c r="L862" s="101"/>
      <c r="M862" s="102"/>
      <c r="N862" s="101"/>
      <c r="O862" s="99"/>
      <c r="P862" s="103"/>
      <c r="Q862" s="104"/>
      <c r="R862" s="50"/>
      <c r="S862" s="105"/>
      <c r="T862" s="106"/>
      <c r="U862" s="107"/>
      <c r="V862" s="108"/>
      <c r="W862" s="107"/>
      <c r="X862" s="107"/>
      <c r="AA862" s="107"/>
      <c r="AB862" s="110"/>
      <c r="AC862" s="110"/>
      <c r="AE862" s="105"/>
      <c r="AF862" s="105"/>
      <c r="AR862" s="112"/>
    </row>
    <row r="863" spans="2:44" x14ac:dyDescent="0.25">
      <c r="B863" s="1" t="str">
        <f>IF(I863="","",
(IF(N863=FİLTRE!$H$6,2,0)+IF(FİLTRE!$H$6="TOPLAM",2,0))
)</f>
        <v/>
      </c>
      <c r="C863">
        <f>IF(FİLTRE!$M$5="",9,(IF(U863&gt;=FİLTRE!$M$5,1,0)))</f>
        <v>1</v>
      </c>
      <c r="D863" s="1">
        <f>IF(FİLTRE!$M$6="",9,(IF('SKT LİSTESİ'!P863&lt;=FİLTRE!$M$6,1,0)))</f>
        <v>1</v>
      </c>
      <c r="E863" s="25" t="str">
        <f>IF(I863="","",(COUNTIFS($L$4:L863,L863)))</f>
        <v/>
      </c>
      <c r="F863" s="13">
        <f>IF(OR(B863&lt;&gt;2,C863&lt;&gt;1,D863&lt;&gt;1,H863&lt;&gt;1),0,
COUNTIFS($B$4:B863,2,$C$4:C863,1,$D$4:D863,1,$H$4:H863,1))</f>
        <v>0</v>
      </c>
      <c r="G863" s="26" t="str">
        <f>IF(I863="","",(COUNTIF($E$4:E863,E863)))</f>
        <v/>
      </c>
      <c r="H863" s="1">
        <f>IF(AND(J863="SAYIM",FİLTRE!$H$5="RAFTA",U863&lt;&gt;0),1,0)+
IF(AND(J863="İADE DEPO",FİLTRE!$H$5="İADE DEPO"),1,0)+
IF(FİLTRE!$H$5="TÜMÜ",1,0)+
IF(AND(J863="FİRMA İADE",FİLTRE!$H$5="FİRMA İADE"),1,0)+
IF(AND(J863="İMHA",FİLTRE!$H$5="İMHA"),1,0)</f>
        <v>1</v>
      </c>
      <c r="I863" s="99"/>
      <c r="J863" s="100"/>
      <c r="K863" s="100"/>
      <c r="L863" s="101"/>
      <c r="M863" s="102"/>
      <c r="N863" s="101"/>
      <c r="O863" s="99"/>
      <c r="P863" s="103"/>
      <c r="Q863" s="104"/>
      <c r="R863" s="50"/>
      <c r="S863" s="105"/>
      <c r="T863" s="106"/>
      <c r="U863" s="107"/>
      <c r="V863" s="108"/>
      <c r="W863" s="107"/>
      <c r="X863" s="107"/>
      <c r="AA863" s="107"/>
      <c r="AB863" s="110"/>
      <c r="AC863" s="110"/>
      <c r="AE863" s="105"/>
      <c r="AF863" s="105"/>
      <c r="AR863" s="112"/>
    </row>
    <row r="864" spans="2:44" x14ac:dyDescent="0.25">
      <c r="B864" s="1" t="str">
        <f>IF(I864="","",
(IF(N864=FİLTRE!$H$6,2,0)+IF(FİLTRE!$H$6="TOPLAM",2,0))
)</f>
        <v/>
      </c>
      <c r="C864">
        <f>IF(FİLTRE!$M$5="",9,(IF(U864&gt;=FİLTRE!$M$5,1,0)))</f>
        <v>1</v>
      </c>
      <c r="D864" s="1">
        <f>IF(FİLTRE!$M$6="",9,(IF('SKT LİSTESİ'!P864&lt;=FİLTRE!$M$6,1,0)))</f>
        <v>1</v>
      </c>
      <c r="E864" s="25" t="str">
        <f>IF(I864="","",(COUNTIFS($L$4:L864,L864)))</f>
        <v/>
      </c>
      <c r="F864" s="13">
        <f>IF(OR(B864&lt;&gt;2,C864&lt;&gt;1,D864&lt;&gt;1,H864&lt;&gt;1),0,
COUNTIFS($B$4:B864,2,$C$4:C864,1,$D$4:D864,1,$H$4:H864,1))</f>
        <v>0</v>
      </c>
      <c r="G864" s="26" t="str">
        <f>IF(I864="","",(COUNTIF($E$4:E864,E864)))</f>
        <v/>
      </c>
      <c r="H864" s="1">
        <f>IF(AND(J864="SAYIM",FİLTRE!$H$5="RAFTA",U864&lt;&gt;0),1,0)+
IF(AND(J864="İADE DEPO",FİLTRE!$H$5="İADE DEPO"),1,0)+
IF(FİLTRE!$H$5="TÜMÜ",1,0)+
IF(AND(J864="FİRMA İADE",FİLTRE!$H$5="FİRMA İADE"),1,0)+
IF(AND(J864="İMHA",FİLTRE!$H$5="İMHA"),1,0)</f>
        <v>1</v>
      </c>
      <c r="I864" s="99"/>
      <c r="J864" s="100"/>
      <c r="K864" s="100"/>
      <c r="L864" s="101"/>
      <c r="M864" s="102"/>
      <c r="N864" s="101"/>
      <c r="O864" s="99"/>
      <c r="P864" s="103"/>
      <c r="Q864" s="104"/>
      <c r="R864" s="50"/>
      <c r="S864" s="105"/>
      <c r="T864" s="106"/>
      <c r="U864" s="107"/>
      <c r="V864" s="108"/>
      <c r="W864" s="107"/>
      <c r="X864" s="107"/>
      <c r="AA864" s="107"/>
      <c r="AB864" s="110"/>
      <c r="AC864" s="110"/>
      <c r="AE864" s="105"/>
      <c r="AF864" s="105"/>
      <c r="AR864" s="112"/>
    </row>
    <row r="865" spans="2:44" x14ac:dyDescent="0.25">
      <c r="B865" s="1" t="str">
        <f>IF(I865="","",
(IF(N865=FİLTRE!$H$6,2,0)+IF(FİLTRE!$H$6="TOPLAM",2,0))
)</f>
        <v/>
      </c>
      <c r="C865">
        <f>IF(FİLTRE!$M$5="",9,(IF(U865&gt;=FİLTRE!$M$5,1,0)))</f>
        <v>1</v>
      </c>
      <c r="D865" s="1">
        <f>IF(FİLTRE!$M$6="",9,(IF('SKT LİSTESİ'!P865&lt;=FİLTRE!$M$6,1,0)))</f>
        <v>1</v>
      </c>
      <c r="E865" s="25" t="str">
        <f>IF(I865="","",(COUNTIFS($L$4:L865,L865)))</f>
        <v/>
      </c>
      <c r="F865" s="13">
        <f>IF(OR(B865&lt;&gt;2,C865&lt;&gt;1,D865&lt;&gt;1,H865&lt;&gt;1),0,
COUNTIFS($B$4:B865,2,$C$4:C865,1,$D$4:D865,1,$H$4:H865,1))</f>
        <v>0</v>
      </c>
      <c r="G865" s="26" t="str">
        <f>IF(I865="","",(COUNTIF($E$4:E865,E865)))</f>
        <v/>
      </c>
      <c r="H865" s="1">
        <f>IF(AND(J865="SAYIM",FİLTRE!$H$5="RAFTA",U865&lt;&gt;0),1,0)+
IF(AND(J865="İADE DEPO",FİLTRE!$H$5="İADE DEPO"),1,0)+
IF(FİLTRE!$H$5="TÜMÜ",1,0)+
IF(AND(J865="FİRMA İADE",FİLTRE!$H$5="FİRMA İADE"),1,0)+
IF(AND(J865="İMHA",FİLTRE!$H$5="İMHA"),1,0)</f>
        <v>1</v>
      </c>
      <c r="I865" s="99"/>
      <c r="J865" s="100"/>
      <c r="K865" s="100"/>
      <c r="L865" s="101"/>
      <c r="M865" s="102"/>
      <c r="N865" s="101"/>
      <c r="O865" s="99"/>
      <c r="P865" s="103"/>
      <c r="Q865" s="104"/>
      <c r="R865" s="50"/>
      <c r="S865" s="105"/>
      <c r="T865" s="106"/>
      <c r="U865" s="107"/>
      <c r="V865" s="108"/>
      <c r="W865" s="107"/>
      <c r="X865" s="107"/>
      <c r="AA865" s="107"/>
      <c r="AB865" s="110"/>
      <c r="AC865" s="110"/>
      <c r="AE865" s="105"/>
      <c r="AF865" s="105"/>
      <c r="AR865" s="112"/>
    </row>
    <row r="866" spans="2:44" x14ac:dyDescent="0.25">
      <c r="B866" s="1" t="str">
        <f>IF(I866="","",
(IF(N866=FİLTRE!$H$6,2,0)+IF(FİLTRE!$H$6="TOPLAM",2,0))
)</f>
        <v/>
      </c>
      <c r="C866">
        <f>IF(FİLTRE!$M$5="",9,(IF(U866&gt;=FİLTRE!$M$5,1,0)))</f>
        <v>1</v>
      </c>
      <c r="D866" s="1">
        <f>IF(FİLTRE!$M$6="",9,(IF('SKT LİSTESİ'!P866&lt;=FİLTRE!$M$6,1,0)))</f>
        <v>1</v>
      </c>
      <c r="E866" s="25" t="str">
        <f>IF(I866="","",(COUNTIFS($L$4:L866,L866)))</f>
        <v/>
      </c>
      <c r="F866" s="13">
        <f>IF(OR(B866&lt;&gt;2,C866&lt;&gt;1,D866&lt;&gt;1,H866&lt;&gt;1),0,
COUNTIFS($B$4:B866,2,$C$4:C866,1,$D$4:D866,1,$H$4:H866,1))</f>
        <v>0</v>
      </c>
      <c r="G866" s="26" t="str">
        <f>IF(I866="","",(COUNTIF($E$4:E866,E866)))</f>
        <v/>
      </c>
      <c r="H866" s="1">
        <f>IF(AND(J866="SAYIM",FİLTRE!$H$5="RAFTA",U866&lt;&gt;0),1,0)+
IF(AND(J866="İADE DEPO",FİLTRE!$H$5="İADE DEPO"),1,0)+
IF(FİLTRE!$H$5="TÜMÜ",1,0)+
IF(AND(J866="FİRMA İADE",FİLTRE!$H$5="FİRMA İADE"),1,0)+
IF(AND(J866="İMHA",FİLTRE!$H$5="İMHA"),1,0)</f>
        <v>1</v>
      </c>
      <c r="I866" s="99"/>
      <c r="J866" s="100"/>
      <c r="K866" s="100"/>
      <c r="L866" s="101"/>
      <c r="M866" s="102"/>
      <c r="N866" s="101"/>
      <c r="O866" s="99"/>
      <c r="P866" s="103"/>
      <c r="Q866" s="104"/>
      <c r="R866" s="50"/>
      <c r="S866" s="105"/>
      <c r="T866" s="106"/>
      <c r="U866" s="107"/>
      <c r="V866" s="108"/>
      <c r="W866" s="107"/>
      <c r="X866" s="107"/>
      <c r="AA866" s="107"/>
      <c r="AB866" s="110"/>
      <c r="AC866" s="110"/>
      <c r="AE866" s="105"/>
      <c r="AF866" s="105"/>
      <c r="AR866" s="112"/>
    </row>
    <row r="867" spans="2:44" x14ac:dyDescent="0.25">
      <c r="B867" s="1" t="str">
        <f>IF(I867="","",
(IF(N867=FİLTRE!$H$6,2,0)+IF(FİLTRE!$H$6="TOPLAM",2,0))
)</f>
        <v/>
      </c>
      <c r="C867">
        <f>IF(FİLTRE!$M$5="",9,(IF(U867&gt;=FİLTRE!$M$5,1,0)))</f>
        <v>1</v>
      </c>
      <c r="D867" s="1">
        <f>IF(FİLTRE!$M$6="",9,(IF('SKT LİSTESİ'!P867&lt;=FİLTRE!$M$6,1,0)))</f>
        <v>1</v>
      </c>
      <c r="E867" s="25" t="str">
        <f>IF(I867="","",(COUNTIFS($L$4:L867,L867)))</f>
        <v/>
      </c>
      <c r="F867" s="13">
        <f>IF(OR(B867&lt;&gt;2,C867&lt;&gt;1,D867&lt;&gt;1,H867&lt;&gt;1),0,
COUNTIFS($B$4:B867,2,$C$4:C867,1,$D$4:D867,1,$H$4:H867,1))</f>
        <v>0</v>
      </c>
      <c r="G867" s="26" t="str">
        <f>IF(I867="","",(COUNTIF($E$4:E867,E867)))</f>
        <v/>
      </c>
      <c r="H867" s="1">
        <f>IF(AND(J867="SAYIM",FİLTRE!$H$5="RAFTA",U867&lt;&gt;0),1,0)+
IF(AND(J867="İADE DEPO",FİLTRE!$H$5="İADE DEPO"),1,0)+
IF(FİLTRE!$H$5="TÜMÜ",1,0)+
IF(AND(J867="FİRMA İADE",FİLTRE!$H$5="FİRMA İADE"),1,0)+
IF(AND(J867="İMHA",FİLTRE!$H$5="İMHA"),1,0)</f>
        <v>1</v>
      </c>
      <c r="I867" s="99"/>
      <c r="J867" s="100"/>
      <c r="K867" s="100"/>
      <c r="L867" s="101"/>
      <c r="M867" s="102"/>
      <c r="N867" s="101"/>
      <c r="O867" s="99"/>
      <c r="P867" s="103"/>
      <c r="Q867" s="104"/>
      <c r="R867" s="50"/>
      <c r="S867" s="105"/>
      <c r="T867" s="106"/>
      <c r="U867" s="107"/>
      <c r="V867" s="108"/>
      <c r="W867" s="107"/>
      <c r="X867" s="107"/>
      <c r="AA867" s="107"/>
      <c r="AB867" s="110"/>
      <c r="AC867" s="110"/>
      <c r="AE867" s="105"/>
      <c r="AF867" s="105"/>
      <c r="AR867" s="112"/>
    </row>
    <row r="868" spans="2:44" x14ac:dyDescent="0.25">
      <c r="B868" s="1" t="str">
        <f>IF(I868="","",
(IF(N868=FİLTRE!$H$6,2,0)+IF(FİLTRE!$H$6="TOPLAM",2,0))
)</f>
        <v/>
      </c>
      <c r="C868">
        <f>IF(FİLTRE!$M$5="",9,(IF(U868&gt;=FİLTRE!$M$5,1,0)))</f>
        <v>1</v>
      </c>
      <c r="D868" s="1">
        <f>IF(FİLTRE!$M$6="",9,(IF('SKT LİSTESİ'!P868&lt;=FİLTRE!$M$6,1,0)))</f>
        <v>1</v>
      </c>
      <c r="E868" s="25" t="str">
        <f>IF(I868="","",(COUNTIFS($L$4:L868,L868)))</f>
        <v/>
      </c>
      <c r="F868" s="13">
        <f>IF(OR(B868&lt;&gt;2,C868&lt;&gt;1,D868&lt;&gt;1,H868&lt;&gt;1),0,
COUNTIFS($B$4:B868,2,$C$4:C868,1,$D$4:D868,1,$H$4:H868,1))</f>
        <v>0</v>
      </c>
      <c r="G868" s="26" t="str">
        <f>IF(I868="","",(COUNTIF($E$4:E868,E868)))</f>
        <v/>
      </c>
      <c r="H868" s="1">
        <f>IF(AND(J868="SAYIM",FİLTRE!$H$5="RAFTA",U868&lt;&gt;0),1,0)+
IF(AND(J868="İADE DEPO",FİLTRE!$H$5="İADE DEPO"),1,0)+
IF(FİLTRE!$H$5="TÜMÜ",1,0)+
IF(AND(J868="FİRMA İADE",FİLTRE!$H$5="FİRMA İADE"),1,0)+
IF(AND(J868="İMHA",FİLTRE!$H$5="İMHA"),1,0)</f>
        <v>1</v>
      </c>
      <c r="I868" s="99"/>
      <c r="J868" s="100"/>
      <c r="K868" s="100"/>
      <c r="L868" s="101"/>
      <c r="M868" s="102"/>
      <c r="N868" s="101"/>
      <c r="O868" s="99"/>
      <c r="P868" s="103"/>
      <c r="Q868" s="104"/>
      <c r="R868" s="50"/>
      <c r="S868" s="105"/>
      <c r="T868" s="106"/>
      <c r="U868" s="107"/>
      <c r="V868" s="108"/>
      <c r="W868" s="107"/>
      <c r="X868" s="107"/>
      <c r="AA868" s="107"/>
      <c r="AB868" s="110"/>
      <c r="AC868" s="110"/>
      <c r="AE868" s="105"/>
      <c r="AF868" s="105"/>
      <c r="AR868" s="112"/>
    </row>
    <row r="869" spans="2:44" x14ac:dyDescent="0.25">
      <c r="B869" s="1" t="str">
        <f>IF(I869="","",
(IF(N869=FİLTRE!$H$6,2,0)+IF(FİLTRE!$H$6="TOPLAM",2,0))
)</f>
        <v/>
      </c>
      <c r="C869">
        <f>IF(FİLTRE!$M$5="",9,(IF(U869&gt;=FİLTRE!$M$5,1,0)))</f>
        <v>1</v>
      </c>
      <c r="D869" s="1">
        <f>IF(FİLTRE!$M$6="",9,(IF('SKT LİSTESİ'!P869&lt;=FİLTRE!$M$6,1,0)))</f>
        <v>1</v>
      </c>
      <c r="E869" s="25" t="str">
        <f>IF(I869="","",(COUNTIFS($L$4:L869,L869)))</f>
        <v/>
      </c>
      <c r="F869" s="13">
        <f>IF(OR(B869&lt;&gt;2,C869&lt;&gt;1,D869&lt;&gt;1,H869&lt;&gt;1),0,
COUNTIFS($B$4:B869,2,$C$4:C869,1,$D$4:D869,1,$H$4:H869,1))</f>
        <v>0</v>
      </c>
      <c r="G869" s="26" t="str">
        <f>IF(I869="","",(COUNTIF($E$4:E869,E869)))</f>
        <v/>
      </c>
      <c r="H869" s="1">
        <f>IF(AND(J869="SAYIM",FİLTRE!$H$5="RAFTA",U869&lt;&gt;0),1,0)+
IF(AND(J869="İADE DEPO",FİLTRE!$H$5="İADE DEPO"),1,0)+
IF(FİLTRE!$H$5="TÜMÜ",1,0)+
IF(AND(J869="FİRMA İADE",FİLTRE!$H$5="FİRMA İADE"),1,0)+
IF(AND(J869="İMHA",FİLTRE!$H$5="İMHA"),1,0)</f>
        <v>1</v>
      </c>
      <c r="I869" s="99"/>
      <c r="J869" s="100"/>
      <c r="K869" s="100"/>
      <c r="L869" s="101"/>
      <c r="M869" s="102"/>
      <c r="N869" s="101"/>
      <c r="O869" s="99"/>
      <c r="P869" s="103"/>
      <c r="Q869" s="104"/>
      <c r="R869" s="50"/>
      <c r="S869" s="105"/>
      <c r="T869" s="106"/>
      <c r="U869" s="107"/>
      <c r="V869" s="108"/>
      <c r="W869" s="107"/>
      <c r="X869" s="107"/>
      <c r="AA869" s="107"/>
      <c r="AB869" s="110"/>
      <c r="AC869" s="110"/>
      <c r="AE869" s="105"/>
      <c r="AF869" s="105"/>
      <c r="AR869" s="112"/>
    </row>
    <row r="870" spans="2:44" x14ac:dyDescent="0.25">
      <c r="B870" s="1" t="str">
        <f>IF(I870="","",
(IF(N870=FİLTRE!$H$6,2,0)+IF(FİLTRE!$H$6="TOPLAM",2,0))
)</f>
        <v/>
      </c>
      <c r="C870">
        <f>IF(FİLTRE!$M$5="",9,(IF(U870&gt;=FİLTRE!$M$5,1,0)))</f>
        <v>1</v>
      </c>
      <c r="D870" s="1">
        <f>IF(FİLTRE!$M$6="",9,(IF('SKT LİSTESİ'!P870&lt;=FİLTRE!$M$6,1,0)))</f>
        <v>1</v>
      </c>
      <c r="E870" s="25" t="str">
        <f>IF(I870="","",(COUNTIFS($L$4:L870,L870)))</f>
        <v/>
      </c>
      <c r="F870" s="13">
        <f>IF(OR(B870&lt;&gt;2,C870&lt;&gt;1,D870&lt;&gt;1,H870&lt;&gt;1),0,
COUNTIFS($B$4:B870,2,$C$4:C870,1,$D$4:D870,1,$H$4:H870,1))</f>
        <v>0</v>
      </c>
      <c r="G870" s="26" t="str">
        <f>IF(I870="","",(COUNTIF($E$4:E870,E870)))</f>
        <v/>
      </c>
      <c r="H870" s="1">
        <f>IF(AND(J870="SAYIM",FİLTRE!$H$5="RAFTA",U870&lt;&gt;0),1,0)+
IF(AND(J870="İADE DEPO",FİLTRE!$H$5="İADE DEPO"),1,0)+
IF(FİLTRE!$H$5="TÜMÜ",1,0)+
IF(AND(J870="FİRMA İADE",FİLTRE!$H$5="FİRMA İADE"),1,0)+
IF(AND(J870="İMHA",FİLTRE!$H$5="İMHA"),1,0)</f>
        <v>1</v>
      </c>
      <c r="I870" s="99"/>
      <c r="J870" s="100"/>
      <c r="K870" s="100"/>
      <c r="L870" s="101"/>
      <c r="M870" s="102"/>
      <c r="N870" s="101"/>
      <c r="O870" s="99"/>
      <c r="P870" s="103"/>
      <c r="Q870" s="104"/>
      <c r="R870" s="50"/>
      <c r="S870" s="105"/>
      <c r="T870" s="106"/>
      <c r="U870" s="107"/>
      <c r="V870" s="108"/>
      <c r="W870" s="107"/>
      <c r="X870" s="107"/>
      <c r="AA870" s="107"/>
      <c r="AB870" s="110"/>
      <c r="AC870" s="110"/>
      <c r="AE870" s="105"/>
      <c r="AF870" s="105"/>
      <c r="AR870" s="112"/>
    </row>
    <row r="871" spans="2:44" x14ac:dyDescent="0.25">
      <c r="B871" s="1" t="str">
        <f>IF(I871="","",
(IF(N871=FİLTRE!$H$6,2,0)+IF(FİLTRE!$H$6="TOPLAM",2,0))
)</f>
        <v/>
      </c>
      <c r="C871">
        <f>IF(FİLTRE!$M$5="",9,(IF(U871&gt;=FİLTRE!$M$5,1,0)))</f>
        <v>1</v>
      </c>
      <c r="D871" s="1">
        <f>IF(FİLTRE!$M$6="",9,(IF('SKT LİSTESİ'!P871&lt;=FİLTRE!$M$6,1,0)))</f>
        <v>1</v>
      </c>
      <c r="E871" s="25" t="str">
        <f>IF(I871="","",(COUNTIFS($L$4:L871,L871)))</f>
        <v/>
      </c>
      <c r="F871" s="13">
        <f>IF(OR(B871&lt;&gt;2,C871&lt;&gt;1,D871&lt;&gt;1,H871&lt;&gt;1),0,
COUNTIFS($B$4:B871,2,$C$4:C871,1,$D$4:D871,1,$H$4:H871,1))</f>
        <v>0</v>
      </c>
      <c r="G871" s="26" t="str">
        <f>IF(I871="","",(COUNTIF($E$4:E871,E871)))</f>
        <v/>
      </c>
      <c r="H871" s="1">
        <f>IF(AND(J871="SAYIM",FİLTRE!$H$5="RAFTA",U871&lt;&gt;0),1,0)+
IF(AND(J871="İADE DEPO",FİLTRE!$H$5="İADE DEPO"),1,0)+
IF(FİLTRE!$H$5="TÜMÜ",1,0)+
IF(AND(J871="FİRMA İADE",FİLTRE!$H$5="FİRMA İADE"),1,0)+
IF(AND(J871="İMHA",FİLTRE!$H$5="İMHA"),1,0)</f>
        <v>1</v>
      </c>
      <c r="I871" s="99"/>
      <c r="J871" s="100"/>
      <c r="K871" s="100"/>
      <c r="L871" s="101"/>
      <c r="M871" s="102"/>
      <c r="N871" s="101"/>
      <c r="O871" s="99"/>
      <c r="P871" s="103"/>
      <c r="Q871" s="104"/>
      <c r="R871" s="50"/>
      <c r="S871" s="105"/>
      <c r="T871" s="106"/>
      <c r="U871" s="107"/>
      <c r="V871" s="108"/>
      <c r="W871" s="107"/>
      <c r="X871" s="107"/>
      <c r="AA871" s="107"/>
      <c r="AB871" s="110"/>
      <c r="AC871" s="110"/>
      <c r="AE871" s="105"/>
      <c r="AF871" s="105"/>
      <c r="AR871" s="112"/>
    </row>
    <row r="872" spans="2:44" x14ac:dyDescent="0.25">
      <c r="B872" s="1" t="str">
        <f>IF(I872="","",
(IF(N872=FİLTRE!$H$6,2,0)+IF(FİLTRE!$H$6="TOPLAM",2,0))
)</f>
        <v/>
      </c>
      <c r="C872">
        <f>IF(FİLTRE!$M$5="",9,(IF(U872&gt;=FİLTRE!$M$5,1,0)))</f>
        <v>1</v>
      </c>
      <c r="D872" s="1">
        <f>IF(FİLTRE!$M$6="",9,(IF('SKT LİSTESİ'!P872&lt;=FİLTRE!$M$6,1,0)))</f>
        <v>1</v>
      </c>
      <c r="E872" s="25" t="str">
        <f>IF(I872="","",(COUNTIFS($L$4:L872,L872)))</f>
        <v/>
      </c>
      <c r="F872" s="13">
        <f>IF(OR(B872&lt;&gt;2,C872&lt;&gt;1,D872&lt;&gt;1,H872&lt;&gt;1),0,
COUNTIFS($B$4:B872,2,$C$4:C872,1,$D$4:D872,1,$H$4:H872,1))</f>
        <v>0</v>
      </c>
      <c r="G872" s="26" t="str">
        <f>IF(I872="","",(COUNTIF($E$4:E872,E872)))</f>
        <v/>
      </c>
      <c r="H872" s="1">
        <f>IF(AND(J872="SAYIM",FİLTRE!$H$5="RAFTA",U872&lt;&gt;0),1,0)+
IF(AND(J872="İADE DEPO",FİLTRE!$H$5="İADE DEPO"),1,0)+
IF(FİLTRE!$H$5="TÜMÜ",1,0)+
IF(AND(J872="FİRMA İADE",FİLTRE!$H$5="FİRMA İADE"),1,0)+
IF(AND(J872="İMHA",FİLTRE!$H$5="İMHA"),1,0)</f>
        <v>1</v>
      </c>
      <c r="I872" s="99"/>
      <c r="J872" s="100"/>
      <c r="K872" s="100"/>
      <c r="L872" s="101"/>
      <c r="M872" s="102"/>
      <c r="N872" s="101"/>
      <c r="O872" s="99"/>
      <c r="P872" s="103"/>
      <c r="Q872" s="104"/>
      <c r="R872" s="50"/>
      <c r="S872" s="105"/>
      <c r="T872" s="106"/>
      <c r="U872" s="107"/>
      <c r="V872" s="108"/>
      <c r="W872" s="107"/>
      <c r="X872" s="107"/>
      <c r="AA872" s="107"/>
      <c r="AB872" s="110"/>
      <c r="AC872" s="110"/>
      <c r="AE872" s="105"/>
      <c r="AF872" s="105"/>
      <c r="AR872" s="112"/>
    </row>
    <row r="873" spans="2:44" x14ac:dyDescent="0.25">
      <c r="B873" s="1" t="str">
        <f>IF(I873="","",
(IF(N873=FİLTRE!$H$6,2,0)+IF(FİLTRE!$H$6="TOPLAM",2,0))
)</f>
        <v/>
      </c>
      <c r="C873">
        <f>IF(FİLTRE!$M$5="",9,(IF(U873&gt;=FİLTRE!$M$5,1,0)))</f>
        <v>1</v>
      </c>
      <c r="D873" s="1">
        <f>IF(FİLTRE!$M$6="",9,(IF('SKT LİSTESİ'!P873&lt;=FİLTRE!$M$6,1,0)))</f>
        <v>1</v>
      </c>
      <c r="E873" s="25" t="str">
        <f>IF(I873="","",(COUNTIFS($L$4:L873,L873)))</f>
        <v/>
      </c>
      <c r="F873" s="13">
        <f>IF(OR(B873&lt;&gt;2,C873&lt;&gt;1,D873&lt;&gt;1,H873&lt;&gt;1),0,
COUNTIFS($B$4:B873,2,$C$4:C873,1,$D$4:D873,1,$H$4:H873,1))</f>
        <v>0</v>
      </c>
      <c r="G873" s="26" t="str">
        <f>IF(I873="","",(COUNTIF($E$4:E873,E873)))</f>
        <v/>
      </c>
      <c r="H873" s="1">
        <f>IF(AND(J873="SAYIM",FİLTRE!$H$5="RAFTA",U873&lt;&gt;0),1,0)+
IF(AND(J873="İADE DEPO",FİLTRE!$H$5="İADE DEPO"),1,0)+
IF(FİLTRE!$H$5="TÜMÜ",1,0)+
IF(AND(J873="FİRMA İADE",FİLTRE!$H$5="FİRMA İADE"),1,0)+
IF(AND(J873="İMHA",FİLTRE!$H$5="İMHA"),1,0)</f>
        <v>1</v>
      </c>
      <c r="I873" s="99"/>
      <c r="J873" s="100"/>
      <c r="K873" s="100"/>
      <c r="L873" s="101"/>
      <c r="M873" s="102"/>
      <c r="N873" s="101"/>
      <c r="O873" s="99"/>
      <c r="P873" s="103"/>
      <c r="Q873" s="104"/>
      <c r="R873" s="50"/>
      <c r="S873" s="105"/>
      <c r="T873" s="106"/>
      <c r="U873" s="107"/>
      <c r="V873" s="108"/>
      <c r="W873" s="107"/>
      <c r="X873" s="107"/>
      <c r="AA873" s="107"/>
      <c r="AB873" s="110"/>
      <c r="AC873" s="110"/>
      <c r="AE873" s="105"/>
      <c r="AF873" s="105"/>
      <c r="AR873" s="112"/>
    </row>
    <row r="874" spans="2:44" x14ac:dyDescent="0.25">
      <c r="B874" s="1" t="str">
        <f>IF(I874="","",
(IF(N874=FİLTRE!$H$6,2,0)+IF(FİLTRE!$H$6="TOPLAM",2,0))
)</f>
        <v/>
      </c>
      <c r="C874">
        <f>IF(FİLTRE!$M$5="",9,(IF(U874&gt;=FİLTRE!$M$5,1,0)))</f>
        <v>1</v>
      </c>
      <c r="D874" s="1">
        <f>IF(FİLTRE!$M$6="",9,(IF('SKT LİSTESİ'!P874&lt;=FİLTRE!$M$6,1,0)))</f>
        <v>1</v>
      </c>
      <c r="E874" s="25" t="str">
        <f>IF(I874="","",(COUNTIFS($L$4:L874,L874)))</f>
        <v/>
      </c>
      <c r="F874" s="13">
        <f>IF(OR(B874&lt;&gt;2,C874&lt;&gt;1,D874&lt;&gt;1,H874&lt;&gt;1),0,
COUNTIFS($B$4:B874,2,$C$4:C874,1,$D$4:D874,1,$H$4:H874,1))</f>
        <v>0</v>
      </c>
      <c r="G874" s="26" t="str">
        <f>IF(I874="","",(COUNTIF($E$4:E874,E874)))</f>
        <v/>
      </c>
      <c r="H874" s="1">
        <f>IF(AND(J874="SAYIM",FİLTRE!$H$5="RAFTA",U874&lt;&gt;0),1,0)+
IF(AND(J874="İADE DEPO",FİLTRE!$H$5="İADE DEPO"),1,0)+
IF(FİLTRE!$H$5="TÜMÜ",1,0)+
IF(AND(J874="FİRMA İADE",FİLTRE!$H$5="FİRMA İADE"),1,0)+
IF(AND(J874="İMHA",FİLTRE!$H$5="İMHA"),1,0)</f>
        <v>1</v>
      </c>
      <c r="I874" s="99"/>
      <c r="J874" s="100"/>
      <c r="K874" s="100"/>
      <c r="L874" s="101"/>
      <c r="M874" s="102"/>
      <c r="N874" s="101"/>
      <c r="O874" s="99"/>
      <c r="P874" s="103"/>
      <c r="Q874" s="104"/>
      <c r="R874" s="50"/>
      <c r="S874" s="105"/>
      <c r="T874" s="106"/>
      <c r="U874" s="107"/>
      <c r="V874" s="108"/>
      <c r="W874" s="107"/>
      <c r="X874" s="107"/>
      <c r="AA874" s="107"/>
      <c r="AB874" s="110"/>
      <c r="AC874" s="110"/>
      <c r="AE874" s="105"/>
      <c r="AF874" s="105"/>
      <c r="AR874" s="112"/>
    </row>
    <row r="875" spans="2:44" x14ac:dyDescent="0.25">
      <c r="B875" s="1" t="str">
        <f>IF(I875="","",
(IF(N875=FİLTRE!$H$6,2,0)+IF(FİLTRE!$H$6="TOPLAM",2,0))
)</f>
        <v/>
      </c>
      <c r="C875">
        <f>IF(FİLTRE!$M$5="",9,(IF(U875&gt;=FİLTRE!$M$5,1,0)))</f>
        <v>1</v>
      </c>
      <c r="D875" s="1">
        <f>IF(FİLTRE!$M$6="",9,(IF('SKT LİSTESİ'!P875&lt;=FİLTRE!$M$6,1,0)))</f>
        <v>1</v>
      </c>
      <c r="E875" s="25" t="str">
        <f>IF(I875="","",(COUNTIFS($L$4:L875,L875)))</f>
        <v/>
      </c>
      <c r="F875" s="13">
        <f>IF(OR(B875&lt;&gt;2,C875&lt;&gt;1,D875&lt;&gt;1,H875&lt;&gt;1),0,
COUNTIFS($B$4:B875,2,$C$4:C875,1,$D$4:D875,1,$H$4:H875,1))</f>
        <v>0</v>
      </c>
      <c r="G875" s="26" t="str">
        <f>IF(I875="","",(COUNTIF($E$4:E875,E875)))</f>
        <v/>
      </c>
      <c r="H875" s="1">
        <f>IF(AND(J875="SAYIM",FİLTRE!$H$5="RAFTA",U875&lt;&gt;0),1,0)+
IF(AND(J875="İADE DEPO",FİLTRE!$H$5="İADE DEPO"),1,0)+
IF(FİLTRE!$H$5="TÜMÜ",1,0)+
IF(AND(J875="FİRMA İADE",FİLTRE!$H$5="FİRMA İADE"),1,0)+
IF(AND(J875="İMHA",FİLTRE!$H$5="İMHA"),1,0)</f>
        <v>1</v>
      </c>
      <c r="I875" s="99"/>
      <c r="J875" s="100"/>
      <c r="K875" s="100"/>
      <c r="L875" s="101"/>
      <c r="M875" s="102"/>
      <c r="N875" s="101"/>
      <c r="O875" s="99"/>
      <c r="P875" s="103"/>
      <c r="Q875" s="104"/>
      <c r="R875" s="50"/>
      <c r="S875" s="105"/>
      <c r="T875" s="106"/>
      <c r="U875" s="107"/>
      <c r="V875" s="108"/>
      <c r="W875" s="107"/>
      <c r="X875" s="107"/>
      <c r="AA875" s="107"/>
      <c r="AB875" s="110"/>
      <c r="AC875" s="110"/>
      <c r="AE875" s="105"/>
      <c r="AF875" s="105"/>
      <c r="AR875" s="112"/>
    </row>
    <row r="876" spans="2:44" x14ac:dyDescent="0.25">
      <c r="B876" s="1" t="str">
        <f>IF(I876="","",
(IF(N876=FİLTRE!$H$6,2,0)+IF(FİLTRE!$H$6="TOPLAM",2,0))
)</f>
        <v/>
      </c>
      <c r="C876">
        <f>IF(FİLTRE!$M$5="",9,(IF(U876&gt;=FİLTRE!$M$5,1,0)))</f>
        <v>1</v>
      </c>
      <c r="D876" s="1">
        <f>IF(FİLTRE!$M$6="",9,(IF('SKT LİSTESİ'!P876&lt;=FİLTRE!$M$6,1,0)))</f>
        <v>1</v>
      </c>
      <c r="E876" s="25" t="str">
        <f>IF(I876="","",(COUNTIFS($L$4:L876,L876)))</f>
        <v/>
      </c>
      <c r="F876" s="13">
        <f>IF(OR(B876&lt;&gt;2,C876&lt;&gt;1,D876&lt;&gt;1,H876&lt;&gt;1),0,
COUNTIFS($B$4:B876,2,$C$4:C876,1,$D$4:D876,1,$H$4:H876,1))</f>
        <v>0</v>
      </c>
      <c r="G876" s="26" t="str">
        <f>IF(I876="","",(COUNTIF($E$4:E876,E876)))</f>
        <v/>
      </c>
      <c r="H876" s="1">
        <f>IF(AND(J876="SAYIM",FİLTRE!$H$5="RAFTA",U876&lt;&gt;0),1,0)+
IF(AND(J876="İADE DEPO",FİLTRE!$H$5="İADE DEPO"),1,0)+
IF(FİLTRE!$H$5="TÜMÜ",1,0)+
IF(AND(J876="FİRMA İADE",FİLTRE!$H$5="FİRMA İADE"),1,0)+
IF(AND(J876="İMHA",FİLTRE!$H$5="İMHA"),1,0)</f>
        <v>1</v>
      </c>
      <c r="I876" s="99"/>
      <c r="J876" s="100"/>
      <c r="K876" s="100"/>
      <c r="L876" s="101"/>
      <c r="M876" s="102"/>
      <c r="N876" s="101"/>
      <c r="O876" s="99"/>
      <c r="P876" s="103"/>
      <c r="Q876" s="104"/>
      <c r="R876" s="50"/>
      <c r="S876" s="105"/>
      <c r="T876" s="106"/>
      <c r="U876" s="107"/>
      <c r="V876" s="108"/>
      <c r="W876" s="107"/>
      <c r="X876" s="107"/>
      <c r="AA876" s="107"/>
      <c r="AB876" s="110"/>
      <c r="AC876" s="110"/>
      <c r="AE876" s="105"/>
      <c r="AF876" s="105"/>
      <c r="AR876" s="112"/>
    </row>
    <row r="877" spans="2:44" x14ac:dyDescent="0.25">
      <c r="B877" s="1" t="str">
        <f>IF(I877="","",
(IF(N877=FİLTRE!$H$6,2,0)+IF(FİLTRE!$H$6="TOPLAM",2,0))
)</f>
        <v/>
      </c>
      <c r="C877">
        <f>IF(FİLTRE!$M$5="",9,(IF(U877&gt;=FİLTRE!$M$5,1,0)))</f>
        <v>1</v>
      </c>
      <c r="D877" s="1">
        <f>IF(FİLTRE!$M$6="",9,(IF('SKT LİSTESİ'!P877&lt;=FİLTRE!$M$6,1,0)))</f>
        <v>1</v>
      </c>
      <c r="E877" s="25" t="str">
        <f>IF(I877="","",(COUNTIFS($L$4:L877,L877)))</f>
        <v/>
      </c>
      <c r="F877" s="13">
        <f>IF(OR(B877&lt;&gt;2,C877&lt;&gt;1,D877&lt;&gt;1,H877&lt;&gt;1),0,
COUNTIFS($B$4:B877,2,$C$4:C877,1,$D$4:D877,1,$H$4:H877,1))</f>
        <v>0</v>
      </c>
      <c r="G877" s="26" t="str">
        <f>IF(I877="","",(COUNTIF($E$4:E877,E877)))</f>
        <v/>
      </c>
      <c r="H877" s="1">
        <f>IF(AND(J877="SAYIM",FİLTRE!$H$5="RAFTA",U877&lt;&gt;0),1,0)+
IF(AND(J877="İADE DEPO",FİLTRE!$H$5="İADE DEPO"),1,0)+
IF(FİLTRE!$H$5="TÜMÜ",1,0)+
IF(AND(J877="FİRMA İADE",FİLTRE!$H$5="FİRMA İADE"),1,0)+
IF(AND(J877="İMHA",FİLTRE!$H$5="İMHA"),1,0)</f>
        <v>1</v>
      </c>
      <c r="I877" s="99"/>
      <c r="J877" s="100"/>
      <c r="K877" s="100"/>
      <c r="L877" s="101"/>
      <c r="M877" s="102"/>
      <c r="N877" s="101"/>
      <c r="O877" s="99"/>
      <c r="P877" s="103"/>
      <c r="Q877" s="104"/>
      <c r="R877" s="50"/>
      <c r="S877" s="105"/>
      <c r="T877" s="106"/>
      <c r="U877" s="107"/>
      <c r="V877" s="108"/>
      <c r="W877" s="107"/>
      <c r="X877" s="107"/>
      <c r="AA877" s="107"/>
      <c r="AB877" s="110"/>
      <c r="AC877" s="110"/>
      <c r="AE877" s="105"/>
      <c r="AF877" s="105"/>
      <c r="AR877" s="112"/>
    </row>
    <row r="878" spans="2:44" x14ac:dyDescent="0.25">
      <c r="B878" s="1" t="str">
        <f>IF(I878="","",
(IF(N878=FİLTRE!$H$6,2,0)+IF(FİLTRE!$H$6="TOPLAM",2,0))
)</f>
        <v/>
      </c>
      <c r="C878">
        <f>IF(FİLTRE!$M$5="",9,(IF(U878&gt;=FİLTRE!$M$5,1,0)))</f>
        <v>1</v>
      </c>
      <c r="D878" s="1">
        <f>IF(FİLTRE!$M$6="",9,(IF('SKT LİSTESİ'!P878&lt;=FİLTRE!$M$6,1,0)))</f>
        <v>1</v>
      </c>
      <c r="E878" s="25" t="str">
        <f>IF(I878="","",(COUNTIFS($L$4:L878,L878)))</f>
        <v/>
      </c>
      <c r="F878" s="13">
        <f>IF(OR(B878&lt;&gt;2,C878&lt;&gt;1,D878&lt;&gt;1,H878&lt;&gt;1),0,
COUNTIFS($B$4:B878,2,$C$4:C878,1,$D$4:D878,1,$H$4:H878,1))</f>
        <v>0</v>
      </c>
      <c r="G878" s="26" t="str">
        <f>IF(I878="","",(COUNTIF($E$4:E878,E878)))</f>
        <v/>
      </c>
      <c r="H878" s="1">
        <f>IF(AND(J878="SAYIM",FİLTRE!$H$5="RAFTA",U878&lt;&gt;0),1,0)+
IF(AND(J878="İADE DEPO",FİLTRE!$H$5="İADE DEPO"),1,0)+
IF(FİLTRE!$H$5="TÜMÜ",1,0)+
IF(AND(J878="FİRMA İADE",FİLTRE!$H$5="FİRMA İADE"),1,0)+
IF(AND(J878="İMHA",FİLTRE!$H$5="İMHA"),1,0)</f>
        <v>1</v>
      </c>
      <c r="I878" s="99"/>
      <c r="J878" s="100"/>
      <c r="K878" s="100"/>
      <c r="L878" s="101"/>
      <c r="M878" s="102"/>
      <c r="N878" s="101"/>
      <c r="O878" s="99"/>
      <c r="P878" s="103"/>
      <c r="Q878" s="104"/>
      <c r="R878" s="50"/>
      <c r="S878" s="105"/>
      <c r="T878" s="106"/>
      <c r="U878" s="107"/>
      <c r="V878" s="108"/>
      <c r="W878" s="107"/>
      <c r="X878" s="107"/>
      <c r="AA878" s="107"/>
      <c r="AB878" s="110"/>
      <c r="AC878" s="110"/>
      <c r="AE878" s="105"/>
      <c r="AF878" s="105"/>
      <c r="AR878" s="112"/>
    </row>
    <row r="879" spans="2:44" x14ac:dyDescent="0.25">
      <c r="B879" s="1" t="str">
        <f>IF(I879="","",
(IF(N879=FİLTRE!$H$6,2,0)+IF(FİLTRE!$H$6="TOPLAM",2,0))
)</f>
        <v/>
      </c>
      <c r="C879">
        <f>IF(FİLTRE!$M$5="",9,(IF(U879&gt;=FİLTRE!$M$5,1,0)))</f>
        <v>1</v>
      </c>
      <c r="D879" s="1">
        <f>IF(FİLTRE!$M$6="",9,(IF('SKT LİSTESİ'!P879&lt;=FİLTRE!$M$6,1,0)))</f>
        <v>1</v>
      </c>
      <c r="E879" s="25" t="str">
        <f>IF(I879="","",(COUNTIFS($L$4:L879,L879)))</f>
        <v/>
      </c>
      <c r="F879" s="13">
        <f>IF(OR(B879&lt;&gt;2,C879&lt;&gt;1,D879&lt;&gt;1,H879&lt;&gt;1),0,
COUNTIFS($B$4:B879,2,$C$4:C879,1,$D$4:D879,1,$H$4:H879,1))</f>
        <v>0</v>
      </c>
      <c r="G879" s="26" t="str">
        <f>IF(I879="","",(COUNTIF($E$4:E879,E879)))</f>
        <v/>
      </c>
      <c r="H879" s="1">
        <f>IF(AND(J879="SAYIM",FİLTRE!$H$5="RAFTA",U879&lt;&gt;0),1,0)+
IF(AND(J879="İADE DEPO",FİLTRE!$H$5="İADE DEPO"),1,0)+
IF(FİLTRE!$H$5="TÜMÜ",1,0)+
IF(AND(J879="FİRMA İADE",FİLTRE!$H$5="FİRMA İADE"),1,0)+
IF(AND(J879="İMHA",FİLTRE!$H$5="İMHA"),1,0)</f>
        <v>1</v>
      </c>
      <c r="I879" s="99"/>
      <c r="J879" s="100"/>
      <c r="K879" s="100"/>
      <c r="L879" s="101"/>
      <c r="M879" s="102"/>
      <c r="N879" s="101"/>
      <c r="O879" s="99"/>
      <c r="P879" s="103"/>
      <c r="Q879" s="104"/>
      <c r="R879" s="50"/>
      <c r="S879" s="105"/>
      <c r="T879" s="106"/>
      <c r="U879" s="107"/>
      <c r="V879" s="108"/>
      <c r="W879" s="107"/>
      <c r="X879" s="107"/>
      <c r="AA879" s="107"/>
      <c r="AB879" s="110"/>
      <c r="AC879" s="110"/>
      <c r="AE879" s="105"/>
      <c r="AF879" s="105"/>
      <c r="AR879" s="112"/>
    </row>
    <row r="880" spans="2:44" x14ac:dyDescent="0.25">
      <c r="B880" s="1" t="str">
        <f>IF(I880="","",
(IF(N880=FİLTRE!$H$6,2,0)+IF(FİLTRE!$H$6="TOPLAM",2,0))
)</f>
        <v/>
      </c>
      <c r="C880">
        <f>IF(FİLTRE!$M$5="",9,(IF(U880&gt;=FİLTRE!$M$5,1,0)))</f>
        <v>1</v>
      </c>
      <c r="D880" s="1">
        <f>IF(FİLTRE!$M$6="",9,(IF('SKT LİSTESİ'!P880&lt;=FİLTRE!$M$6,1,0)))</f>
        <v>1</v>
      </c>
      <c r="E880" s="25" t="str">
        <f>IF(I880="","",(COUNTIFS($L$4:L880,L880)))</f>
        <v/>
      </c>
      <c r="F880" s="13">
        <f>IF(OR(B880&lt;&gt;2,C880&lt;&gt;1,D880&lt;&gt;1,H880&lt;&gt;1),0,
COUNTIFS($B$4:B880,2,$C$4:C880,1,$D$4:D880,1,$H$4:H880,1))</f>
        <v>0</v>
      </c>
      <c r="G880" s="26" t="str">
        <f>IF(I880="","",(COUNTIF($E$4:E880,E880)))</f>
        <v/>
      </c>
      <c r="H880" s="1">
        <f>IF(AND(J880="SAYIM",FİLTRE!$H$5="RAFTA",U880&lt;&gt;0),1,0)+
IF(AND(J880="İADE DEPO",FİLTRE!$H$5="İADE DEPO"),1,0)+
IF(FİLTRE!$H$5="TÜMÜ",1,0)+
IF(AND(J880="FİRMA İADE",FİLTRE!$H$5="FİRMA İADE"),1,0)+
IF(AND(J880="İMHA",FİLTRE!$H$5="İMHA"),1,0)</f>
        <v>1</v>
      </c>
      <c r="I880" s="99"/>
      <c r="J880" s="100"/>
      <c r="K880" s="100"/>
      <c r="L880" s="101"/>
      <c r="M880" s="102"/>
      <c r="N880" s="101"/>
      <c r="O880" s="99"/>
      <c r="P880" s="103"/>
      <c r="Q880" s="104"/>
      <c r="R880" s="50"/>
      <c r="S880" s="105"/>
      <c r="T880" s="106"/>
      <c r="U880" s="107"/>
      <c r="V880" s="108"/>
      <c r="W880" s="107"/>
      <c r="X880" s="107"/>
      <c r="AA880" s="107"/>
      <c r="AB880" s="110"/>
      <c r="AC880" s="110"/>
      <c r="AE880" s="105"/>
      <c r="AF880" s="105"/>
      <c r="AR880" s="112"/>
    </row>
    <row r="881" spans="2:44" x14ac:dyDescent="0.25">
      <c r="B881" s="1" t="str">
        <f>IF(I881="","",
(IF(N881=FİLTRE!$H$6,2,0)+IF(FİLTRE!$H$6="TOPLAM",2,0))
)</f>
        <v/>
      </c>
      <c r="C881">
        <f>IF(FİLTRE!$M$5="",9,(IF(U881&gt;=FİLTRE!$M$5,1,0)))</f>
        <v>1</v>
      </c>
      <c r="D881" s="1">
        <f>IF(FİLTRE!$M$6="",9,(IF('SKT LİSTESİ'!P881&lt;=FİLTRE!$M$6,1,0)))</f>
        <v>1</v>
      </c>
      <c r="E881" s="25" t="str">
        <f>IF(I881="","",(COUNTIFS($L$4:L881,L881)))</f>
        <v/>
      </c>
      <c r="F881" s="13">
        <f>IF(OR(B881&lt;&gt;2,C881&lt;&gt;1,D881&lt;&gt;1,H881&lt;&gt;1),0,
COUNTIFS($B$4:B881,2,$C$4:C881,1,$D$4:D881,1,$H$4:H881,1))</f>
        <v>0</v>
      </c>
      <c r="G881" s="26" t="str">
        <f>IF(I881="","",(COUNTIF($E$4:E881,E881)))</f>
        <v/>
      </c>
      <c r="H881" s="1">
        <f>IF(AND(J881="SAYIM",FİLTRE!$H$5="RAFTA",U881&lt;&gt;0),1,0)+
IF(AND(J881="İADE DEPO",FİLTRE!$H$5="İADE DEPO"),1,0)+
IF(FİLTRE!$H$5="TÜMÜ",1,0)+
IF(AND(J881="FİRMA İADE",FİLTRE!$H$5="FİRMA İADE"),1,0)+
IF(AND(J881="İMHA",FİLTRE!$H$5="İMHA"),1,0)</f>
        <v>1</v>
      </c>
      <c r="I881" s="99"/>
      <c r="J881" s="100"/>
      <c r="K881" s="100"/>
      <c r="L881" s="101"/>
      <c r="M881" s="102"/>
      <c r="N881" s="101"/>
      <c r="O881" s="99"/>
      <c r="P881" s="103"/>
      <c r="Q881" s="104"/>
      <c r="R881" s="50"/>
      <c r="S881" s="105"/>
      <c r="T881" s="106"/>
      <c r="U881" s="107"/>
      <c r="V881" s="108"/>
      <c r="W881" s="107"/>
      <c r="X881" s="107"/>
      <c r="AA881" s="107"/>
      <c r="AB881" s="110"/>
      <c r="AC881" s="110"/>
      <c r="AE881" s="105"/>
      <c r="AF881" s="105"/>
      <c r="AR881" s="112"/>
    </row>
    <row r="882" spans="2:44" x14ac:dyDescent="0.25">
      <c r="B882" s="1" t="str">
        <f>IF(I882="","",
(IF(N882=FİLTRE!$H$6,2,0)+IF(FİLTRE!$H$6="TOPLAM",2,0))
)</f>
        <v/>
      </c>
      <c r="C882">
        <f>IF(FİLTRE!$M$5="",9,(IF(U882&gt;=FİLTRE!$M$5,1,0)))</f>
        <v>1</v>
      </c>
      <c r="D882" s="1">
        <f>IF(FİLTRE!$M$6="",9,(IF('SKT LİSTESİ'!P882&lt;=FİLTRE!$M$6,1,0)))</f>
        <v>1</v>
      </c>
      <c r="E882" s="25" t="str">
        <f>IF(I882="","",(COUNTIFS($L$4:L882,L882)))</f>
        <v/>
      </c>
      <c r="F882" s="13">
        <f>IF(OR(B882&lt;&gt;2,C882&lt;&gt;1,D882&lt;&gt;1,H882&lt;&gt;1),0,
COUNTIFS($B$4:B882,2,$C$4:C882,1,$D$4:D882,1,$H$4:H882,1))</f>
        <v>0</v>
      </c>
      <c r="G882" s="26" t="str">
        <f>IF(I882="","",(COUNTIF($E$4:E882,E882)))</f>
        <v/>
      </c>
      <c r="H882" s="1">
        <f>IF(AND(J882="SAYIM",FİLTRE!$H$5="RAFTA",U882&lt;&gt;0),1,0)+
IF(AND(J882="İADE DEPO",FİLTRE!$H$5="İADE DEPO"),1,0)+
IF(FİLTRE!$H$5="TÜMÜ",1,0)+
IF(AND(J882="FİRMA İADE",FİLTRE!$H$5="FİRMA İADE"),1,0)+
IF(AND(J882="İMHA",FİLTRE!$H$5="İMHA"),1,0)</f>
        <v>1</v>
      </c>
      <c r="I882" s="99"/>
      <c r="J882" s="100"/>
      <c r="K882" s="100"/>
      <c r="L882" s="101"/>
      <c r="M882" s="102"/>
      <c r="N882" s="101"/>
      <c r="O882" s="99"/>
      <c r="P882" s="103"/>
      <c r="Q882" s="104"/>
      <c r="R882" s="50"/>
      <c r="S882" s="105"/>
      <c r="T882" s="106"/>
      <c r="U882" s="107"/>
      <c r="V882" s="108"/>
      <c r="W882" s="107"/>
      <c r="X882" s="107"/>
      <c r="AA882" s="107"/>
      <c r="AB882" s="110"/>
      <c r="AC882" s="110"/>
      <c r="AE882" s="105"/>
      <c r="AF882" s="105"/>
      <c r="AR882" s="112"/>
    </row>
    <row r="883" spans="2:44" x14ac:dyDescent="0.25">
      <c r="B883" s="1" t="str">
        <f>IF(I883="","",
(IF(N883=FİLTRE!$H$6,2,0)+IF(FİLTRE!$H$6="TOPLAM",2,0))
)</f>
        <v/>
      </c>
      <c r="C883">
        <f>IF(FİLTRE!$M$5="",9,(IF(U883&gt;=FİLTRE!$M$5,1,0)))</f>
        <v>1</v>
      </c>
      <c r="D883" s="1">
        <f>IF(FİLTRE!$M$6="",9,(IF('SKT LİSTESİ'!P883&lt;=FİLTRE!$M$6,1,0)))</f>
        <v>1</v>
      </c>
      <c r="E883" s="25" t="str">
        <f>IF(I883="","",(COUNTIFS($L$4:L883,L883)))</f>
        <v/>
      </c>
      <c r="F883" s="13">
        <f>IF(OR(B883&lt;&gt;2,C883&lt;&gt;1,D883&lt;&gt;1,H883&lt;&gt;1),0,
COUNTIFS($B$4:B883,2,$C$4:C883,1,$D$4:D883,1,$H$4:H883,1))</f>
        <v>0</v>
      </c>
      <c r="G883" s="26" t="str">
        <f>IF(I883="","",(COUNTIF($E$4:E883,E883)))</f>
        <v/>
      </c>
      <c r="H883" s="1">
        <f>IF(AND(J883="SAYIM",FİLTRE!$H$5="RAFTA",U883&lt;&gt;0),1,0)+
IF(AND(J883="İADE DEPO",FİLTRE!$H$5="İADE DEPO"),1,0)+
IF(FİLTRE!$H$5="TÜMÜ",1,0)+
IF(AND(J883="FİRMA İADE",FİLTRE!$H$5="FİRMA İADE"),1,0)+
IF(AND(J883="İMHA",FİLTRE!$H$5="İMHA"),1,0)</f>
        <v>1</v>
      </c>
      <c r="I883" s="99"/>
      <c r="J883" s="100"/>
      <c r="K883" s="100"/>
      <c r="L883" s="101"/>
      <c r="M883" s="102"/>
      <c r="N883" s="101"/>
      <c r="O883" s="99"/>
      <c r="P883" s="103"/>
      <c r="Q883" s="104"/>
      <c r="R883" s="50"/>
      <c r="S883" s="105"/>
      <c r="T883" s="106"/>
      <c r="U883" s="107"/>
      <c r="V883" s="108"/>
      <c r="W883" s="107"/>
      <c r="X883" s="107"/>
      <c r="AA883" s="107"/>
      <c r="AB883" s="110"/>
      <c r="AC883" s="110"/>
      <c r="AE883" s="105"/>
      <c r="AF883" s="105"/>
      <c r="AR883" s="112"/>
    </row>
    <row r="884" spans="2:44" x14ac:dyDescent="0.25">
      <c r="B884" s="1" t="str">
        <f>IF(I884="","",
(IF(N884=FİLTRE!$H$6,2,0)+IF(FİLTRE!$H$6="TOPLAM",2,0))
)</f>
        <v/>
      </c>
      <c r="C884">
        <f>IF(FİLTRE!$M$5="",9,(IF(U884&gt;=FİLTRE!$M$5,1,0)))</f>
        <v>1</v>
      </c>
      <c r="D884" s="1">
        <f>IF(FİLTRE!$M$6="",9,(IF('SKT LİSTESİ'!P884&lt;=FİLTRE!$M$6,1,0)))</f>
        <v>1</v>
      </c>
      <c r="E884" s="25" t="str">
        <f>IF(I884="","",(COUNTIFS($L$4:L884,L884)))</f>
        <v/>
      </c>
      <c r="F884" s="13">
        <f>IF(OR(B884&lt;&gt;2,C884&lt;&gt;1,D884&lt;&gt;1,H884&lt;&gt;1),0,
COUNTIFS($B$4:B884,2,$C$4:C884,1,$D$4:D884,1,$H$4:H884,1))</f>
        <v>0</v>
      </c>
      <c r="G884" s="26" t="str">
        <f>IF(I884="","",(COUNTIF($E$4:E884,E884)))</f>
        <v/>
      </c>
      <c r="H884" s="1">
        <f>IF(AND(J884="SAYIM",FİLTRE!$H$5="RAFTA",U884&lt;&gt;0),1,0)+
IF(AND(J884="İADE DEPO",FİLTRE!$H$5="İADE DEPO"),1,0)+
IF(FİLTRE!$H$5="TÜMÜ",1,0)+
IF(AND(J884="FİRMA İADE",FİLTRE!$H$5="FİRMA İADE"),1,0)+
IF(AND(J884="İMHA",FİLTRE!$H$5="İMHA"),1,0)</f>
        <v>1</v>
      </c>
      <c r="I884" s="99"/>
      <c r="J884" s="100"/>
      <c r="K884" s="100"/>
      <c r="L884" s="101"/>
      <c r="M884" s="102"/>
      <c r="N884" s="101"/>
      <c r="O884" s="99"/>
      <c r="P884" s="103"/>
      <c r="Q884" s="104"/>
      <c r="R884" s="50"/>
      <c r="S884" s="105"/>
      <c r="T884" s="106"/>
      <c r="U884" s="107"/>
      <c r="V884" s="108"/>
      <c r="W884" s="107"/>
      <c r="X884" s="107"/>
      <c r="AA884" s="107"/>
      <c r="AB884" s="110"/>
      <c r="AC884" s="110"/>
      <c r="AE884" s="105"/>
      <c r="AF884" s="105"/>
      <c r="AR884" s="112"/>
    </row>
    <row r="885" spans="2:44" x14ac:dyDescent="0.25">
      <c r="B885" s="1" t="str">
        <f>IF(I885="","",
(IF(N885=FİLTRE!$H$6,2,0)+IF(FİLTRE!$H$6="TOPLAM",2,0))
)</f>
        <v/>
      </c>
      <c r="C885">
        <f>IF(FİLTRE!$M$5="",9,(IF(U885&gt;=FİLTRE!$M$5,1,0)))</f>
        <v>1</v>
      </c>
      <c r="D885" s="1">
        <f>IF(FİLTRE!$M$6="",9,(IF('SKT LİSTESİ'!P885&lt;=FİLTRE!$M$6,1,0)))</f>
        <v>1</v>
      </c>
      <c r="E885" s="25" t="str">
        <f>IF(I885="","",(COUNTIFS($L$4:L885,L885)))</f>
        <v/>
      </c>
      <c r="F885" s="13">
        <f>IF(OR(B885&lt;&gt;2,C885&lt;&gt;1,D885&lt;&gt;1,H885&lt;&gt;1),0,
COUNTIFS($B$4:B885,2,$C$4:C885,1,$D$4:D885,1,$H$4:H885,1))</f>
        <v>0</v>
      </c>
      <c r="G885" s="26" t="str">
        <f>IF(I885="","",(COUNTIF($E$4:E885,E885)))</f>
        <v/>
      </c>
      <c r="H885" s="1">
        <f>IF(AND(J885="SAYIM",FİLTRE!$H$5="RAFTA",U885&lt;&gt;0),1,0)+
IF(AND(J885="İADE DEPO",FİLTRE!$H$5="İADE DEPO"),1,0)+
IF(FİLTRE!$H$5="TÜMÜ",1,0)+
IF(AND(J885="FİRMA İADE",FİLTRE!$H$5="FİRMA İADE"),1,0)+
IF(AND(J885="İMHA",FİLTRE!$H$5="İMHA"),1,0)</f>
        <v>1</v>
      </c>
      <c r="I885" s="99"/>
      <c r="J885" s="100"/>
      <c r="K885" s="100"/>
      <c r="L885" s="101"/>
      <c r="M885" s="102"/>
      <c r="N885" s="101"/>
      <c r="O885" s="99"/>
      <c r="P885" s="103"/>
      <c r="Q885" s="104"/>
      <c r="R885" s="50"/>
      <c r="S885" s="105"/>
      <c r="T885" s="106"/>
      <c r="U885" s="107"/>
      <c r="V885" s="108"/>
      <c r="W885" s="107"/>
      <c r="X885" s="107"/>
      <c r="AA885" s="107"/>
      <c r="AB885" s="110"/>
      <c r="AC885" s="110"/>
      <c r="AE885" s="105"/>
      <c r="AF885" s="105"/>
      <c r="AR885" s="112"/>
    </row>
    <row r="886" spans="2:44" x14ac:dyDescent="0.25">
      <c r="B886" s="1" t="str">
        <f>IF(I886="","",
(IF(N886=FİLTRE!$H$6,2,0)+IF(FİLTRE!$H$6="TOPLAM",2,0))
)</f>
        <v/>
      </c>
      <c r="C886">
        <f>IF(FİLTRE!$M$5="",9,(IF(U886&gt;=FİLTRE!$M$5,1,0)))</f>
        <v>1</v>
      </c>
      <c r="D886" s="1">
        <f>IF(FİLTRE!$M$6="",9,(IF('SKT LİSTESİ'!P886&lt;=FİLTRE!$M$6,1,0)))</f>
        <v>1</v>
      </c>
      <c r="E886" s="25" t="str">
        <f>IF(I886="","",(COUNTIFS($L$4:L886,L886)))</f>
        <v/>
      </c>
      <c r="F886" s="13">
        <f>IF(OR(B886&lt;&gt;2,C886&lt;&gt;1,D886&lt;&gt;1,H886&lt;&gt;1),0,
COUNTIFS($B$4:B886,2,$C$4:C886,1,$D$4:D886,1,$H$4:H886,1))</f>
        <v>0</v>
      </c>
      <c r="G886" s="26" t="str">
        <f>IF(I886="","",(COUNTIF($E$4:E886,E886)))</f>
        <v/>
      </c>
      <c r="H886" s="1">
        <f>IF(AND(J886="SAYIM",FİLTRE!$H$5="RAFTA",U886&lt;&gt;0),1,0)+
IF(AND(J886="İADE DEPO",FİLTRE!$H$5="İADE DEPO"),1,0)+
IF(FİLTRE!$H$5="TÜMÜ",1,0)+
IF(AND(J886="FİRMA İADE",FİLTRE!$H$5="FİRMA İADE"),1,0)+
IF(AND(J886="İMHA",FİLTRE!$H$5="İMHA"),1,0)</f>
        <v>1</v>
      </c>
      <c r="I886" s="99"/>
      <c r="J886" s="100"/>
      <c r="K886" s="100"/>
      <c r="L886" s="101"/>
      <c r="M886" s="102"/>
      <c r="N886" s="101"/>
      <c r="O886" s="99"/>
      <c r="P886" s="103"/>
      <c r="Q886" s="104"/>
      <c r="R886" s="50"/>
      <c r="S886" s="105"/>
      <c r="T886" s="106"/>
      <c r="U886" s="107"/>
      <c r="V886" s="108"/>
      <c r="W886" s="107"/>
      <c r="X886" s="107"/>
      <c r="AA886" s="107"/>
      <c r="AB886" s="110"/>
      <c r="AC886" s="110"/>
      <c r="AE886" s="105"/>
      <c r="AF886" s="105"/>
      <c r="AR886" s="112"/>
    </row>
    <row r="887" spans="2:44" x14ac:dyDescent="0.25">
      <c r="B887" s="1" t="str">
        <f>IF(I887="","",
(IF(N887=FİLTRE!$H$6,2,0)+IF(FİLTRE!$H$6="TOPLAM",2,0))
)</f>
        <v/>
      </c>
      <c r="C887">
        <f>IF(FİLTRE!$M$5="",9,(IF(U887&gt;=FİLTRE!$M$5,1,0)))</f>
        <v>1</v>
      </c>
      <c r="D887" s="1">
        <f>IF(FİLTRE!$M$6="",9,(IF('SKT LİSTESİ'!P887&lt;=FİLTRE!$M$6,1,0)))</f>
        <v>1</v>
      </c>
      <c r="E887" s="25" t="str">
        <f>IF(I887="","",(COUNTIFS($L$4:L887,L887)))</f>
        <v/>
      </c>
      <c r="F887" s="13">
        <f>IF(OR(B887&lt;&gt;2,C887&lt;&gt;1,D887&lt;&gt;1,H887&lt;&gt;1),0,
COUNTIFS($B$4:B887,2,$C$4:C887,1,$D$4:D887,1,$H$4:H887,1))</f>
        <v>0</v>
      </c>
      <c r="G887" s="26" t="str">
        <f>IF(I887="","",(COUNTIF($E$4:E887,E887)))</f>
        <v/>
      </c>
      <c r="H887" s="1">
        <f>IF(AND(J887="SAYIM",FİLTRE!$H$5="RAFTA",U887&lt;&gt;0),1,0)+
IF(AND(J887="İADE DEPO",FİLTRE!$H$5="İADE DEPO"),1,0)+
IF(FİLTRE!$H$5="TÜMÜ",1,0)+
IF(AND(J887="FİRMA İADE",FİLTRE!$H$5="FİRMA İADE"),1,0)+
IF(AND(J887="İMHA",FİLTRE!$H$5="İMHA"),1,0)</f>
        <v>1</v>
      </c>
      <c r="I887" s="99"/>
      <c r="J887" s="100"/>
      <c r="K887" s="100"/>
      <c r="L887" s="101"/>
      <c r="M887" s="102"/>
      <c r="N887" s="101"/>
      <c r="O887" s="99"/>
      <c r="P887" s="103"/>
      <c r="Q887" s="104"/>
      <c r="R887" s="50"/>
      <c r="S887" s="105"/>
      <c r="T887" s="106"/>
      <c r="U887" s="107"/>
      <c r="V887" s="108"/>
      <c r="W887" s="107"/>
      <c r="X887" s="107"/>
      <c r="AA887" s="107"/>
      <c r="AB887" s="110"/>
      <c r="AC887" s="110"/>
      <c r="AE887" s="105"/>
      <c r="AF887" s="105"/>
      <c r="AR887" s="112"/>
    </row>
    <row r="888" spans="2:44" x14ac:dyDescent="0.25">
      <c r="B888" s="1" t="str">
        <f>IF(I888="","",
(IF(N888=FİLTRE!$H$6,2,0)+IF(FİLTRE!$H$6="TOPLAM",2,0))
)</f>
        <v/>
      </c>
      <c r="C888">
        <f>IF(FİLTRE!$M$5="",9,(IF(U888&gt;=FİLTRE!$M$5,1,0)))</f>
        <v>1</v>
      </c>
      <c r="D888" s="1">
        <f>IF(FİLTRE!$M$6="",9,(IF('SKT LİSTESİ'!P888&lt;=FİLTRE!$M$6,1,0)))</f>
        <v>1</v>
      </c>
      <c r="E888" s="25" t="str">
        <f>IF(I888="","",(COUNTIFS($L$4:L888,L888)))</f>
        <v/>
      </c>
      <c r="F888" s="13">
        <f>IF(OR(B888&lt;&gt;2,C888&lt;&gt;1,D888&lt;&gt;1,H888&lt;&gt;1),0,
COUNTIFS($B$4:B888,2,$C$4:C888,1,$D$4:D888,1,$H$4:H888,1))</f>
        <v>0</v>
      </c>
      <c r="G888" s="26" t="str">
        <f>IF(I888="","",(COUNTIF($E$4:E888,E888)))</f>
        <v/>
      </c>
      <c r="H888" s="1">
        <f>IF(AND(J888="SAYIM",FİLTRE!$H$5="RAFTA",U888&lt;&gt;0),1,0)+
IF(AND(J888="İADE DEPO",FİLTRE!$H$5="İADE DEPO"),1,0)+
IF(FİLTRE!$H$5="TÜMÜ",1,0)+
IF(AND(J888="FİRMA İADE",FİLTRE!$H$5="FİRMA İADE"),1,0)+
IF(AND(J888="İMHA",FİLTRE!$H$5="İMHA"),1,0)</f>
        <v>1</v>
      </c>
      <c r="I888" s="99"/>
      <c r="J888" s="100"/>
      <c r="K888" s="100"/>
      <c r="L888" s="101"/>
      <c r="M888" s="102"/>
      <c r="N888" s="101"/>
      <c r="O888" s="99"/>
      <c r="P888" s="103"/>
      <c r="Q888" s="104"/>
      <c r="R888" s="50"/>
      <c r="S888" s="105"/>
      <c r="T888" s="106"/>
      <c r="U888" s="107"/>
      <c r="V888" s="108"/>
      <c r="W888" s="107"/>
      <c r="X888" s="107"/>
      <c r="AA888" s="107"/>
      <c r="AB888" s="110"/>
      <c r="AC888" s="110"/>
      <c r="AE888" s="105"/>
      <c r="AF888" s="105"/>
      <c r="AR888" s="112"/>
    </row>
    <row r="889" spans="2:44" x14ac:dyDescent="0.25">
      <c r="B889" s="1" t="str">
        <f>IF(I889="","",
(IF(N889=FİLTRE!$H$6,2,0)+IF(FİLTRE!$H$6="TOPLAM",2,0))
)</f>
        <v/>
      </c>
      <c r="C889">
        <f>IF(FİLTRE!$M$5="",9,(IF(U889&gt;=FİLTRE!$M$5,1,0)))</f>
        <v>1</v>
      </c>
      <c r="D889" s="1">
        <f>IF(FİLTRE!$M$6="",9,(IF('SKT LİSTESİ'!P889&lt;=FİLTRE!$M$6,1,0)))</f>
        <v>1</v>
      </c>
      <c r="E889" s="25" t="str">
        <f>IF(I889="","",(COUNTIFS($L$4:L889,L889)))</f>
        <v/>
      </c>
      <c r="F889" s="13">
        <f>IF(OR(B889&lt;&gt;2,C889&lt;&gt;1,D889&lt;&gt;1,H889&lt;&gt;1),0,
COUNTIFS($B$4:B889,2,$C$4:C889,1,$D$4:D889,1,$H$4:H889,1))</f>
        <v>0</v>
      </c>
      <c r="G889" s="26" t="str">
        <f>IF(I889="","",(COUNTIF($E$4:E889,E889)))</f>
        <v/>
      </c>
      <c r="H889" s="1">
        <f>IF(AND(J889="SAYIM",FİLTRE!$H$5="RAFTA",U889&lt;&gt;0),1,0)+
IF(AND(J889="İADE DEPO",FİLTRE!$H$5="İADE DEPO"),1,0)+
IF(FİLTRE!$H$5="TÜMÜ",1,0)+
IF(AND(J889="FİRMA İADE",FİLTRE!$H$5="FİRMA İADE"),1,0)+
IF(AND(J889="İMHA",FİLTRE!$H$5="İMHA"),1,0)</f>
        <v>1</v>
      </c>
      <c r="I889" s="99"/>
      <c r="J889" s="100"/>
      <c r="K889" s="100"/>
      <c r="L889" s="101"/>
      <c r="M889" s="102"/>
      <c r="N889" s="101"/>
      <c r="O889" s="99"/>
      <c r="P889" s="103"/>
      <c r="Q889" s="104"/>
      <c r="R889" s="50"/>
      <c r="S889" s="105"/>
      <c r="T889" s="106"/>
      <c r="U889" s="107"/>
      <c r="V889" s="108"/>
      <c r="W889" s="107"/>
      <c r="X889" s="107"/>
      <c r="AA889" s="107"/>
      <c r="AB889" s="110"/>
      <c r="AC889" s="110"/>
      <c r="AE889" s="105"/>
      <c r="AF889" s="105"/>
      <c r="AR889" s="112"/>
    </row>
    <row r="890" spans="2:44" x14ac:dyDescent="0.25">
      <c r="B890" s="1" t="str">
        <f>IF(I890="","",
(IF(N890=FİLTRE!$H$6,2,0)+IF(FİLTRE!$H$6="TOPLAM",2,0))
)</f>
        <v/>
      </c>
      <c r="C890">
        <f>IF(FİLTRE!$M$5="",9,(IF(U890&gt;=FİLTRE!$M$5,1,0)))</f>
        <v>1</v>
      </c>
      <c r="D890" s="1">
        <f>IF(FİLTRE!$M$6="",9,(IF('SKT LİSTESİ'!P890&lt;=FİLTRE!$M$6,1,0)))</f>
        <v>1</v>
      </c>
      <c r="E890" s="25" t="str">
        <f>IF(I890="","",(COUNTIFS($L$4:L890,L890)))</f>
        <v/>
      </c>
      <c r="F890" s="13">
        <f>IF(OR(B890&lt;&gt;2,C890&lt;&gt;1,D890&lt;&gt;1,H890&lt;&gt;1),0,
COUNTIFS($B$4:B890,2,$C$4:C890,1,$D$4:D890,1,$H$4:H890,1))</f>
        <v>0</v>
      </c>
      <c r="G890" s="26" t="str">
        <f>IF(I890="","",(COUNTIF($E$4:E890,E890)))</f>
        <v/>
      </c>
      <c r="H890" s="1">
        <f>IF(AND(J890="SAYIM",FİLTRE!$H$5="RAFTA",U890&lt;&gt;0),1,0)+
IF(AND(J890="İADE DEPO",FİLTRE!$H$5="İADE DEPO"),1,0)+
IF(FİLTRE!$H$5="TÜMÜ",1,0)+
IF(AND(J890="FİRMA İADE",FİLTRE!$H$5="FİRMA İADE"),1,0)+
IF(AND(J890="İMHA",FİLTRE!$H$5="İMHA"),1,0)</f>
        <v>1</v>
      </c>
      <c r="I890" s="99"/>
      <c r="J890" s="100"/>
      <c r="K890" s="100"/>
      <c r="L890" s="101"/>
      <c r="M890" s="102"/>
      <c r="N890" s="101"/>
      <c r="O890" s="99"/>
      <c r="P890" s="103"/>
      <c r="Q890" s="104"/>
      <c r="R890" s="50"/>
      <c r="S890" s="105"/>
      <c r="T890" s="106"/>
      <c r="U890" s="107"/>
      <c r="V890" s="108"/>
      <c r="W890" s="107"/>
      <c r="X890" s="107"/>
      <c r="AA890" s="107"/>
      <c r="AB890" s="110"/>
      <c r="AC890" s="110"/>
      <c r="AE890" s="105"/>
      <c r="AF890" s="105"/>
      <c r="AR890" s="112"/>
    </row>
    <row r="891" spans="2:44" x14ac:dyDescent="0.25">
      <c r="B891" s="1" t="str">
        <f>IF(I891="","",
(IF(N891=FİLTRE!$H$6,2,0)+IF(FİLTRE!$H$6="TOPLAM",2,0))
)</f>
        <v/>
      </c>
      <c r="C891">
        <f>IF(FİLTRE!$M$5="",9,(IF(U891&gt;=FİLTRE!$M$5,1,0)))</f>
        <v>1</v>
      </c>
      <c r="D891" s="1">
        <f>IF(FİLTRE!$M$6="",9,(IF('SKT LİSTESİ'!P891&lt;=FİLTRE!$M$6,1,0)))</f>
        <v>1</v>
      </c>
      <c r="E891" s="25" t="str">
        <f>IF(I891="","",(COUNTIFS($L$4:L891,L891)))</f>
        <v/>
      </c>
      <c r="F891" s="13">
        <f>IF(OR(B891&lt;&gt;2,C891&lt;&gt;1,D891&lt;&gt;1,H891&lt;&gt;1),0,
COUNTIFS($B$4:B891,2,$C$4:C891,1,$D$4:D891,1,$H$4:H891,1))</f>
        <v>0</v>
      </c>
      <c r="G891" s="26" t="str">
        <f>IF(I891="","",(COUNTIF($E$4:E891,E891)))</f>
        <v/>
      </c>
      <c r="H891" s="1">
        <f>IF(AND(J891="SAYIM",FİLTRE!$H$5="RAFTA",U891&lt;&gt;0),1,0)+
IF(AND(J891="İADE DEPO",FİLTRE!$H$5="İADE DEPO"),1,0)+
IF(FİLTRE!$H$5="TÜMÜ",1,0)+
IF(AND(J891="FİRMA İADE",FİLTRE!$H$5="FİRMA İADE"),1,0)+
IF(AND(J891="İMHA",FİLTRE!$H$5="İMHA"),1,0)</f>
        <v>1</v>
      </c>
      <c r="I891" s="99"/>
      <c r="J891" s="100"/>
      <c r="K891" s="100"/>
      <c r="L891" s="101"/>
      <c r="M891" s="102"/>
      <c r="N891" s="101"/>
      <c r="O891" s="99"/>
      <c r="P891" s="103"/>
      <c r="Q891" s="104"/>
      <c r="R891" s="50"/>
      <c r="S891" s="105"/>
      <c r="T891" s="106"/>
      <c r="U891" s="107"/>
      <c r="V891" s="108"/>
      <c r="W891" s="107"/>
      <c r="X891" s="107"/>
      <c r="AA891" s="107"/>
      <c r="AB891" s="110"/>
      <c r="AC891" s="110"/>
      <c r="AE891" s="105"/>
      <c r="AF891" s="105"/>
      <c r="AR891" s="112"/>
    </row>
    <row r="892" spans="2:44" x14ac:dyDescent="0.25">
      <c r="B892" s="1" t="str">
        <f>IF(I892="","",
(IF(N892=FİLTRE!$H$6,2,0)+IF(FİLTRE!$H$6="TOPLAM",2,0))
)</f>
        <v/>
      </c>
      <c r="C892">
        <f>IF(FİLTRE!$M$5="",9,(IF(U892&gt;=FİLTRE!$M$5,1,0)))</f>
        <v>1</v>
      </c>
      <c r="D892" s="1">
        <f>IF(FİLTRE!$M$6="",9,(IF('SKT LİSTESİ'!P892&lt;=FİLTRE!$M$6,1,0)))</f>
        <v>1</v>
      </c>
      <c r="E892" s="25" t="str">
        <f>IF(I892="","",(COUNTIFS($L$4:L892,L892)))</f>
        <v/>
      </c>
      <c r="F892" s="13">
        <f>IF(OR(B892&lt;&gt;2,C892&lt;&gt;1,D892&lt;&gt;1,H892&lt;&gt;1),0,
COUNTIFS($B$4:B892,2,$C$4:C892,1,$D$4:D892,1,$H$4:H892,1))</f>
        <v>0</v>
      </c>
      <c r="G892" s="26" t="str">
        <f>IF(I892="","",(COUNTIF($E$4:E892,E892)))</f>
        <v/>
      </c>
      <c r="H892" s="1">
        <f>IF(AND(J892="SAYIM",FİLTRE!$H$5="RAFTA",U892&lt;&gt;0),1,0)+
IF(AND(J892="İADE DEPO",FİLTRE!$H$5="İADE DEPO"),1,0)+
IF(FİLTRE!$H$5="TÜMÜ",1,0)+
IF(AND(J892="FİRMA İADE",FİLTRE!$H$5="FİRMA İADE"),1,0)+
IF(AND(J892="İMHA",FİLTRE!$H$5="İMHA"),1,0)</f>
        <v>1</v>
      </c>
      <c r="I892" s="99"/>
      <c r="J892" s="100"/>
      <c r="K892" s="100"/>
      <c r="L892" s="101"/>
      <c r="M892" s="102"/>
      <c r="N892" s="101"/>
      <c r="O892" s="99"/>
      <c r="P892" s="103"/>
      <c r="Q892" s="104"/>
      <c r="R892" s="50"/>
      <c r="S892" s="105"/>
      <c r="T892" s="106"/>
      <c r="U892" s="107"/>
      <c r="V892" s="108"/>
      <c r="W892" s="107"/>
      <c r="X892" s="107"/>
      <c r="AA892" s="107"/>
      <c r="AB892" s="110"/>
      <c r="AC892" s="110"/>
      <c r="AE892" s="105"/>
      <c r="AF892" s="105"/>
      <c r="AR892" s="112"/>
    </row>
    <row r="893" spans="2:44" x14ac:dyDescent="0.25">
      <c r="B893" s="1" t="str">
        <f>IF(I893="","",
(IF(N893=FİLTRE!$H$6,2,0)+IF(FİLTRE!$H$6="TOPLAM",2,0))
)</f>
        <v/>
      </c>
      <c r="C893">
        <f>IF(FİLTRE!$M$5="",9,(IF(U893&gt;=FİLTRE!$M$5,1,0)))</f>
        <v>1</v>
      </c>
      <c r="D893" s="1">
        <f>IF(FİLTRE!$M$6="",9,(IF('SKT LİSTESİ'!P893&lt;=FİLTRE!$M$6,1,0)))</f>
        <v>1</v>
      </c>
      <c r="E893" s="25" t="str">
        <f>IF(I893="","",(COUNTIFS($L$4:L893,L893)))</f>
        <v/>
      </c>
      <c r="F893" s="13">
        <f>IF(OR(B893&lt;&gt;2,C893&lt;&gt;1,D893&lt;&gt;1,H893&lt;&gt;1),0,
COUNTIFS($B$4:B893,2,$C$4:C893,1,$D$4:D893,1,$H$4:H893,1))</f>
        <v>0</v>
      </c>
      <c r="G893" s="26" t="str">
        <f>IF(I893="","",(COUNTIF($E$4:E893,E893)))</f>
        <v/>
      </c>
      <c r="H893" s="1">
        <f>IF(AND(J893="SAYIM",FİLTRE!$H$5="RAFTA",U893&lt;&gt;0),1,0)+
IF(AND(J893="İADE DEPO",FİLTRE!$H$5="İADE DEPO"),1,0)+
IF(FİLTRE!$H$5="TÜMÜ",1,0)+
IF(AND(J893="FİRMA İADE",FİLTRE!$H$5="FİRMA İADE"),1,0)+
IF(AND(J893="İMHA",FİLTRE!$H$5="İMHA"),1,0)</f>
        <v>1</v>
      </c>
      <c r="I893" s="99"/>
      <c r="J893" s="100"/>
      <c r="K893" s="100"/>
      <c r="L893" s="101"/>
      <c r="M893" s="102"/>
      <c r="N893" s="101"/>
      <c r="O893" s="99"/>
      <c r="P893" s="103"/>
      <c r="Q893" s="104"/>
      <c r="R893" s="50"/>
      <c r="S893" s="105"/>
      <c r="T893" s="106"/>
      <c r="U893" s="107"/>
      <c r="V893" s="108"/>
      <c r="W893" s="107"/>
      <c r="X893" s="107"/>
      <c r="AA893" s="107"/>
      <c r="AB893" s="110"/>
      <c r="AC893" s="110"/>
      <c r="AE893" s="105"/>
      <c r="AF893" s="105"/>
      <c r="AR893" s="112"/>
    </row>
    <row r="894" spans="2:44" x14ac:dyDescent="0.25">
      <c r="B894" s="1" t="str">
        <f>IF(I894="","",
(IF(N894=FİLTRE!$H$6,2,0)+IF(FİLTRE!$H$6="TOPLAM",2,0))
)</f>
        <v/>
      </c>
      <c r="C894">
        <f>IF(FİLTRE!$M$5="",9,(IF(U894&gt;=FİLTRE!$M$5,1,0)))</f>
        <v>1</v>
      </c>
      <c r="D894" s="1">
        <f>IF(FİLTRE!$M$6="",9,(IF('SKT LİSTESİ'!P894&lt;=FİLTRE!$M$6,1,0)))</f>
        <v>1</v>
      </c>
      <c r="E894" s="25" t="str">
        <f>IF(I894="","",(COUNTIFS($L$4:L894,L894)))</f>
        <v/>
      </c>
      <c r="F894" s="13">
        <f>IF(OR(B894&lt;&gt;2,C894&lt;&gt;1,D894&lt;&gt;1,H894&lt;&gt;1),0,
COUNTIFS($B$4:B894,2,$C$4:C894,1,$D$4:D894,1,$H$4:H894,1))</f>
        <v>0</v>
      </c>
      <c r="G894" s="26" t="str">
        <f>IF(I894="","",(COUNTIF($E$4:E894,E894)))</f>
        <v/>
      </c>
      <c r="H894" s="1">
        <f>IF(AND(J894="SAYIM",FİLTRE!$H$5="RAFTA",U894&lt;&gt;0),1,0)+
IF(AND(J894="İADE DEPO",FİLTRE!$H$5="İADE DEPO"),1,0)+
IF(FİLTRE!$H$5="TÜMÜ",1,0)+
IF(AND(J894="FİRMA İADE",FİLTRE!$H$5="FİRMA İADE"),1,0)+
IF(AND(J894="İMHA",FİLTRE!$H$5="İMHA"),1,0)</f>
        <v>1</v>
      </c>
      <c r="I894" s="99"/>
      <c r="J894" s="100"/>
      <c r="K894" s="100"/>
      <c r="L894" s="101"/>
      <c r="M894" s="102"/>
      <c r="N894" s="101"/>
      <c r="O894" s="99"/>
      <c r="P894" s="103"/>
      <c r="Q894" s="104"/>
      <c r="R894" s="50"/>
      <c r="S894" s="105"/>
      <c r="T894" s="106"/>
      <c r="U894" s="107"/>
      <c r="V894" s="108"/>
      <c r="W894" s="107"/>
      <c r="X894" s="107"/>
      <c r="AA894" s="107"/>
      <c r="AB894" s="110"/>
      <c r="AC894" s="110"/>
      <c r="AE894" s="105"/>
      <c r="AF894" s="105"/>
      <c r="AR894" s="112"/>
    </row>
    <row r="895" spans="2:44" x14ac:dyDescent="0.25">
      <c r="B895" s="1" t="str">
        <f>IF(I895="","",
(IF(N895=FİLTRE!$H$6,2,0)+IF(FİLTRE!$H$6="TOPLAM",2,0))
)</f>
        <v/>
      </c>
      <c r="C895">
        <f>IF(FİLTRE!$M$5="",9,(IF(U895&gt;=FİLTRE!$M$5,1,0)))</f>
        <v>1</v>
      </c>
      <c r="D895" s="1">
        <f>IF(FİLTRE!$M$6="",9,(IF('SKT LİSTESİ'!P895&lt;=FİLTRE!$M$6,1,0)))</f>
        <v>1</v>
      </c>
      <c r="E895" s="25" t="str">
        <f>IF(I895="","",(COUNTIFS($L$4:L895,L895)))</f>
        <v/>
      </c>
      <c r="F895" s="13">
        <f>IF(OR(B895&lt;&gt;2,C895&lt;&gt;1,D895&lt;&gt;1,H895&lt;&gt;1),0,
COUNTIFS($B$4:B895,2,$C$4:C895,1,$D$4:D895,1,$H$4:H895,1))</f>
        <v>0</v>
      </c>
      <c r="G895" s="26" t="str">
        <f>IF(I895="","",(COUNTIF($E$4:E895,E895)))</f>
        <v/>
      </c>
      <c r="H895" s="1">
        <f>IF(AND(J895="SAYIM",FİLTRE!$H$5="RAFTA",U895&lt;&gt;0),1,0)+
IF(AND(J895="İADE DEPO",FİLTRE!$H$5="İADE DEPO"),1,0)+
IF(FİLTRE!$H$5="TÜMÜ",1,0)+
IF(AND(J895="FİRMA İADE",FİLTRE!$H$5="FİRMA İADE"),1,0)+
IF(AND(J895="İMHA",FİLTRE!$H$5="İMHA"),1,0)</f>
        <v>1</v>
      </c>
      <c r="I895" s="99"/>
      <c r="J895" s="100"/>
      <c r="K895" s="100"/>
      <c r="L895" s="101"/>
      <c r="M895" s="102"/>
      <c r="N895" s="101"/>
      <c r="O895" s="99"/>
      <c r="P895" s="103"/>
      <c r="Q895" s="104"/>
      <c r="R895" s="50"/>
      <c r="S895" s="105"/>
      <c r="T895" s="106"/>
      <c r="U895" s="107"/>
      <c r="V895" s="108"/>
      <c r="W895" s="107"/>
      <c r="X895" s="107"/>
      <c r="AA895" s="107"/>
      <c r="AB895" s="110"/>
      <c r="AC895" s="110"/>
      <c r="AE895" s="105"/>
      <c r="AF895" s="105"/>
      <c r="AR895" s="112"/>
    </row>
    <row r="896" spans="2:44" x14ac:dyDescent="0.25">
      <c r="B896" s="1" t="str">
        <f>IF(I896="","",
(IF(N896=FİLTRE!$H$6,2,0)+IF(FİLTRE!$H$6="TOPLAM",2,0))
)</f>
        <v/>
      </c>
      <c r="C896">
        <f>IF(FİLTRE!$M$5="",9,(IF(U896&gt;=FİLTRE!$M$5,1,0)))</f>
        <v>1</v>
      </c>
      <c r="D896" s="1">
        <f>IF(FİLTRE!$M$6="",9,(IF('SKT LİSTESİ'!P896&lt;=FİLTRE!$M$6,1,0)))</f>
        <v>1</v>
      </c>
      <c r="E896" s="25" t="str">
        <f>IF(I896="","",(COUNTIFS($L$4:L896,L896)))</f>
        <v/>
      </c>
      <c r="F896" s="13">
        <f>IF(OR(B896&lt;&gt;2,C896&lt;&gt;1,D896&lt;&gt;1,H896&lt;&gt;1),0,
COUNTIFS($B$4:B896,2,$C$4:C896,1,$D$4:D896,1,$H$4:H896,1))</f>
        <v>0</v>
      </c>
      <c r="G896" s="26" t="str">
        <f>IF(I896="","",(COUNTIF($E$4:E896,E896)))</f>
        <v/>
      </c>
      <c r="H896" s="1">
        <f>IF(AND(J896="SAYIM",FİLTRE!$H$5="RAFTA",U896&lt;&gt;0),1,0)+
IF(AND(J896="İADE DEPO",FİLTRE!$H$5="İADE DEPO"),1,0)+
IF(FİLTRE!$H$5="TÜMÜ",1,0)+
IF(AND(J896="FİRMA İADE",FİLTRE!$H$5="FİRMA İADE"),1,0)+
IF(AND(J896="İMHA",FİLTRE!$H$5="İMHA"),1,0)</f>
        <v>1</v>
      </c>
      <c r="I896" s="99"/>
      <c r="J896" s="100"/>
      <c r="K896" s="100"/>
      <c r="L896" s="101"/>
      <c r="M896" s="102"/>
      <c r="N896" s="101"/>
      <c r="O896" s="99"/>
      <c r="P896" s="103"/>
      <c r="Q896" s="104"/>
      <c r="R896" s="50"/>
      <c r="S896" s="105"/>
      <c r="T896" s="106"/>
      <c r="U896" s="107"/>
      <c r="V896" s="108"/>
      <c r="W896" s="107"/>
      <c r="X896" s="107"/>
      <c r="AA896" s="107"/>
      <c r="AB896" s="110"/>
      <c r="AC896" s="110"/>
      <c r="AE896" s="105"/>
      <c r="AF896" s="105"/>
      <c r="AR896" s="112"/>
    </row>
    <row r="897" spans="2:44" x14ac:dyDescent="0.25">
      <c r="B897" s="1" t="str">
        <f>IF(I897="","",
(IF(N897=FİLTRE!$H$6,2,0)+IF(FİLTRE!$H$6="TOPLAM",2,0))
)</f>
        <v/>
      </c>
      <c r="C897">
        <f>IF(FİLTRE!$M$5="",9,(IF(U897&gt;=FİLTRE!$M$5,1,0)))</f>
        <v>1</v>
      </c>
      <c r="D897" s="1">
        <f>IF(FİLTRE!$M$6="",9,(IF('SKT LİSTESİ'!P897&lt;=FİLTRE!$M$6,1,0)))</f>
        <v>1</v>
      </c>
      <c r="E897" s="25" t="str">
        <f>IF(I897="","",(COUNTIFS($L$4:L897,L897)))</f>
        <v/>
      </c>
      <c r="F897" s="13">
        <f>IF(OR(B897&lt;&gt;2,C897&lt;&gt;1,D897&lt;&gt;1,H897&lt;&gt;1),0,
COUNTIFS($B$4:B897,2,$C$4:C897,1,$D$4:D897,1,$H$4:H897,1))</f>
        <v>0</v>
      </c>
      <c r="G897" s="26" t="str">
        <f>IF(I897="","",(COUNTIF($E$4:E897,E897)))</f>
        <v/>
      </c>
      <c r="H897" s="1">
        <f>IF(AND(J897="SAYIM",FİLTRE!$H$5="RAFTA",U897&lt;&gt;0),1,0)+
IF(AND(J897="İADE DEPO",FİLTRE!$H$5="İADE DEPO"),1,0)+
IF(FİLTRE!$H$5="TÜMÜ",1,0)+
IF(AND(J897="FİRMA İADE",FİLTRE!$H$5="FİRMA İADE"),1,0)+
IF(AND(J897="İMHA",FİLTRE!$H$5="İMHA"),1,0)</f>
        <v>1</v>
      </c>
      <c r="I897" s="99"/>
      <c r="J897" s="100"/>
      <c r="K897" s="100"/>
      <c r="L897" s="101"/>
      <c r="M897" s="102"/>
      <c r="N897" s="101"/>
      <c r="O897" s="99"/>
      <c r="P897" s="103"/>
      <c r="Q897" s="104"/>
      <c r="R897" s="50"/>
      <c r="S897" s="105"/>
      <c r="T897" s="106"/>
      <c r="U897" s="107"/>
      <c r="V897" s="108"/>
      <c r="W897" s="107"/>
      <c r="X897" s="107"/>
      <c r="AA897" s="107"/>
      <c r="AB897" s="110"/>
      <c r="AC897" s="110"/>
      <c r="AE897" s="105"/>
      <c r="AF897" s="105"/>
      <c r="AR897" s="112"/>
    </row>
    <row r="898" spans="2:44" x14ac:dyDescent="0.25">
      <c r="B898" s="1" t="str">
        <f>IF(I898="","",
(IF(N898=FİLTRE!$H$6,2,0)+IF(FİLTRE!$H$6="TOPLAM",2,0))
)</f>
        <v/>
      </c>
      <c r="C898">
        <f>IF(FİLTRE!$M$5="",9,(IF(U898&gt;=FİLTRE!$M$5,1,0)))</f>
        <v>1</v>
      </c>
      <c r="D898" s="1">
        <f>IF(FİLTRE!$M$6="",9,(IF('SKT LİSTESİ'!P898&lt;=FİLTRE!$M$6,1,0)))</f>
        <v>1</v>
      </c>
      <c r="E898" s="25" t="str">
        <f>IF(I898="","",(COUNTIFS($L$4:L898,L898)))</f>
        <v/>
      </c>
      <c r="F898" s="13">
        <f>IF(OR(B898&lt;&gt;2,C898&lt;&gt;1,D898&lt;&gt;1,H898&lt;&gt;1),0,
COUNTIFS($B$4:B898,2,$C$4:C898,1,$D$4:D898,1,$H$4:H898,1))</f>
        <v>0</v>
      </c>
      <c r="G898" s="26" t="str">
        <f>IF(I898="","",(COUNTIF($E$4:E898,E898)))</f>
        <v/>
      </c>
      <c r="H898" s="1">
        <f>IF(AND(J898="SAYIM",FİLTRE!$H$5="RAFTA",U898&lt;&gt;0),1,0)+
IF(AND(J898="İADE DEPO",FİLTRE!$H$5="İADE DEPO"),1,0)+
IF(FİLTRE!$H$5="TÜMÜ",1,0)+
IF(AND(J898="FİRMA İADE",FİLTRE!$H$5="FİRMA İADE"),1,0)+
IF(AND(J898="İMHA",FİLTRE!$H$5="İMHA"),1,0)</f>
        <v>1</v>
      </c>
      <c r="I898" s="99"/>
      <c r="J898" s="100"/>
      <c r="K898" s="100"/>
      <c r="L898" s="101"/>
      <c r="M898" s="102"/>
      <c r="N898" s="101"/>
      <c r="O898" s="99"/>
      <c r="P898" s="103"/>
      <c r="Q898" s="104"/>
      <c r="R898" s="50"/>
      <c r="S898" s="105"/>
      <c r="T898" s="106"/>
      <c r="U898" s="107"/>
      <c r="V898" s="108"/>
      <c r="W898" s="107"/>
      <c r="X898" s="107"/>
      <c r="AA898" s="107"/>
      <c r="AB898" s="110"/>
      <c r="AC898" s="110"/>
      <c r="AE898" s="105"/>
      <c r="AF898" s="105"/>
      <c r="AR898" s="112"/>
    </row>
    <row r="899" spans="2:44" x14ac:dyDescent="0.25">
      <c r="B899" s="1" t="str">
        <f>IF(I899="","",
(IF(N899=FİLTRE!$H$6,2,0)+IF(FİLTRE!$H$6="TOPLAM",2,0))
)</f>
        <v/>
      </c>
      <c r="C899">
        <f>IF(FİLTRE!$M$5="",9,(IF(U899&gt;=FİLTRE!$M$5,1,0)))</f>
        <v>1</v>
      </c>
      <c r="D899" s="1">
        <f>IF(FİLTRE!$M$6="",9,(IF('SKT LİSTESİ'!P899&lt;=FİLTRE!$M$6,1,0)))</f>
        <v>1</v>
      </c>
      <c r="E899" s="25" t="str">
        <f>IF(I899="","",(COUNTIFS($L$4:L899,L899)))</f>
        <v/>
      </c>
      <c r="F899" s="13">
        <f>IF(OR(B899&lt;&gt;2,C899&lt;&gt;1,D899&lt;&gt;1,H899&lt;&gt;1),0,
COUNTIFS($B$4:B899,2,$C$4:C899,1,$D$4:D899,1,$H$4:H899,1))</f>
        <v>0</v>
      </c>
      <c r="G899" s="26" t="str">
        <f>IF(I899="","",(COUNTIF($E$4:E899,E899)))</f>
        <v/>
      </c>
      <c r="H899" s="1">
        <f>IF(AND(J899="SAYIM",FİLTRE!$H$5="RAFTA",U899&lt;&gt;0),1,0)+
IF(AND(J899="İADE DEPO",FİLTRE!$H$5="İADE DEPO"),1,0)+
IF(FİLTRE!$H$5="TÜMÜ",1,0)+
IF(AND(J899="FİRMA İADE",FİLTRE!$H$5="FİRMA İADE"),1,0)+
IF(AND(J899="İMHA",FİLTRE!$H$5="İMHA"),1,0)</f>
        <v>1</v>
      </c>
      <c r="I899" s="99"/>
      <c r="J899" s="100"/>
      <c r="K899" s="100"/>
      <c r="L899" s="101"/>
      <c r="M899" s="102"/>
      <c r="N899" s="101"/>
      <c r="O899" s="99"/>
      <c r="P899" s="103"/>
      <c r="Q899" s="104"/>
      <c r="R899" s="50"/>
      <c r="S899" s="105"/>
      <c r="T899" s="106"/>
      <c r="U899" s="107"/>
      <c r="V899" s="108"/>
      <c r="W899" s="107"/>
      <c r="X899" s="107"/>
      <c r="AA899" s="107"/>
      <c r="AB899" s="110"/>
      <c r="AC899" s="110"/>
      <c r="AE899" s="105"/>
      <c r="AF899" s="105"/>
      <c r="AR899" s="112"/>
    </row>
    <row r="900" spans="2:44" x14ac:dyDescent="0.25">
      <c r="B900" s="1" t="str">
        <f>IF(I900="","",
(IF(N900=FİLTRE!$H$6,2,0)+IF(FİLTRE!$H$6="TOPLAM",2,0))
)</f>
        <v/>
      </c>
      <c r="C900">
        <f>IF(FİLTRE!$M$5="",9,(IF(U900&gt;=FİLTRE!$M$5,1,0)))</f>
        <v>1</v>
      </c>
      <c r="D900" s="1">
        <f>IF(FİLTRE!$M$6="",9,(IF('SKT LİSTESİ'!P900&lt;=FİLTRE!$M$6,1,0)))</f>
        <v>1</v>
      </c>
      <c r="E900" s="25" t="str">
        <f>IF(I900="","",(COUNTIFS($L$4:L900,L900)))</f>
        <v/>
      </c>
      <c r="F900" s="13">
        <f>IF(OR(B900&lt;&gt;2,C900&lt;&gt;1,D900&lt;&gt;1,H900&lt;&gt;1),0,
COUNTIFS($B$4:B900,2,$C$4:C900,1,$D$4:D900,1,$H$4:H900,1))</f>
        <v>0</v>
      </c>
      <c r="G900" s="26" t="str">
        <f>IF(I900="","",(COUNTIF($E$4:E900,E900)))</f>
        <v/>
      </c>
      <c r="H900" s="1">
        <f>IF(AND(J900="SAYIM",FİLTRE!$H$5="RAFTA",U900&lt;&gt;0),1,0)+
IF(AND(J900="İADE DEPO",FİLTRE!$H$5="İADE DEPO"),1,0)+
IF(FİLTRE!$H$5="TÜMÜ",1,0)+
IF(AND(J900="FİRMA İADE",FİLTRE!$H$5="FİRMA İADE"),1,0)+
IF(AND(J900="İMHA",FİLTRE!$H$5="İMHA"),1,0)</f>
        <v>1</v>
      </c>
      <c r="I900" s="99"/>
      <c r="J900" s="100"/>
      <c r="K900" s="100"/>
      <c r="L900" s="101"/>
      <c r="M900" s="102"/>
      <c r="N900" s="101"/>
      <c r="O900" s="99"/>
      <c r="P900" s="103"/>
      <c r="Q900" s="104"/>
      <c r="R900" s="50"/>
      <c r="S900" s="105"/>
      <c r="T900" s="106"/>
      <c r="U900" s="107"/>
      <c r="V900" s="108"/>
      <c r="W900" s="107"/>
      <c r="X900" s="107"/>
      <c r="AA900" s="107"/>
      <c r="AB900" s="110"/>
      <c r="AC900" s="110"/>
      <c r="AE900" s="105"/>
      <c r="AF900" s="105"/>
      <c r="AR900" s="112"/>
    </row>
    <row r="901" spans="2:44" x14ac:dyDescent="0.25">
      <c r="B901" s="1" t="str">
        <f>IF(I901="","",
(IF(N901=FİLTRE!$H$6,2,0)+IF(FİLTRE!$H$6="TOPLAM",2,0))
)</f>
        <v/>
      </c>
      <c r="C901">
        <f>IF(FİLTRE!$M$5="",9,(IF(U901&gt;=FİLTRE!$M$5,1,0)))</f>
        <v>1</v>
      </c>
      <c r="D901" s="1">
        <f>IF(FİLTRE!$M$6="",9,(IF('SKT LİSTESİ'!P901&lt;=FİLTRE!$M$6,1,0)))</f>
        <v>1</v>
      </c>
      <c r="E901" s="25" t="str">
        <f>IF(I901="","",(COUNTIFS($L$4:L901,L901)))</f>
        <v/>
      </c>
      <c r="F901" s="13">
        <f>IF(OR(B901&lt;&gt;2,C901&lt;&gt;1,D901&lt;&gt;1,H901&lt;&gt;1),0,
COUNTIFS($B$4:B901,2,$C$4:C901,1,$D$4:D901,1,$H$4:H901,1))</f>
        <v>0</v>
      </c>
      <c r="G901" s="26" t="str">
        <f>IF(I901="","",(COUNTIF($E$4:E901,E901)))</f>
        <v/>
      </c>
      <c r="H901" s="1">
        <f>IF(AND(J901="SAYIM",FİLTRE!$H$5="RAFTA",U901&lt;&gt;0),1,0)+
IF(AND(J901="İADE DEPO",FİLTRE!$H$5="İADE DEPO"),1,0)+
IF(FİLTRE!$H$5="TÜMÜ",1,0)+
IF(AND(J901="FİRMA İADE",FİLTRE!$H$5="FİRMA İADE"),1,0)+
IF(AND(J901="İMHA",FİLTRE!$H$5="İMHA"),1,0)</f>
        <v>1</v>
      </c>
      <c r="I901" s="99"/>
      <c r="J901" s="100"/>
      <c r="K901" s="100"/>
      <c r="L901" s="101"/>
      <c r="M901" s="102"/>
      <c r="N901" s="101"/>
      <c r="O901" s="99"/>
      <c r="P901" s="103"/>
      <c r="Q901" s="104"/>
      <c r="R901" s="50"/>
      <c r="S901" s="105"/>
      <c r="T901" s="106"/>
      <c r="U901" s="107"/>
      <c r="V901" s="108"/>
      <c r="W901" s="107"/>
      <c r="X901" s="107"/>
      <c r="AA901" s="107"/>
      <c r="AB901" s="110"/>
      <c r="AC901" s="110"/>
      <c r="AE901" s="105"/>
      <c r="AF901" s="105"/>
      <c r="AR901" s="112"/>
    </row>
    <row r="902" spans="2:44" x14ac:dyDescent="0.25">
      <c r="B902" s="1" t="str">
        <f>IF(I902="","",
(IF(N902=FİLTRE!$H$6,2,0)+IF(FİLTRE!$H$6="TOPLAM",2,0))
)</f>
        <v/>
      </c>
      <c r="C902">
        <f>IF(FİLTRE!$M$5="",9,(IF(U902&gt;=FİLTRE!$M$5,1,0)))</f>
        <v>1</v>
      </c>
      <c r="D902" s="1">
        <f>IF(FİLTRE!$M$6="",9,(IF('SKT LİSTESİ'!P902&lt;=FİLTRE!$M$6,1,0)))</f>
        <v>1</v>
      </c>
      <c r="E902" s="25" t="str">
        <f>IF(I902="","",(COUNTIFS($L$4:L902,L902)))</f>
        <v/>
      </c>
      <c r="F902" s="13">
        <f>IF(OR(B902&lt;&gt;2,C902&lt;&gt;1,D902&lt;&gt;1,H902&lt;&gt;1),0,
COUNTIFS($B$4:B902,2,$C$4:C902,1,$D$4:D902,1,$H$4:H902,1))</f>
        <v>0</v>
      </c>
      <c r="G902" s="26" t="str">
        <f>IF(I902="","",(COUNTIF($E$4:E902,E902)))</f>
        <v/>
      </c>
      <c r="H902" s="1">
        <f>IF(AND(J902="SAYIM",FİLTRE!$H$5="RAFTA",U902&lt;&gt;0),1,0)+
IF(AND(J902="İADE DEPO",FİLTRE!$H$5="İADE DEPO"),1,0)+
IF(FİLTRE!$H$5="TÜMÜ",1,0)+
IF(AND(J902="FİRMA İADE",FİLTRE!$H$5="FİRMA İADE"),1,0)+
IF(AND(J902="İMHA",FİLTRE!$H$5="İMHA"),1,0)</f>
        <v>1</v>
      </c>
      <c r="I902" s="99"/>
      <c r="J902" s="100"/>
      <c r="K902" s="100"/>
      <c r="L902" s="101"/>
      <c r="M902" s="102"/>
      <c r="N902" s="101"/>
      <c r="O902" s="99"/>
      <c r="P902" s="103"/>
      <c r="Q902" s="104"/>
      <c r="R902" s="50"/>
      <c r="S902" s="105"/>
      <c r="T902" s="106"/>
      <c r="U902" s="107"/>
      <c r="V902" s="108"/>
      <c r="W902" s="107"/>
      <c r="X902" s="107"/>
      <c r="AA902" s="107"/>
      <c r="AB902" s="110"/>
      <c r="AC902" s="110"/>
      <c r="AE902" s="105"/>
      <c r="AF902" s="105"/>
      <c r="AR902" s="112"/>
    </row>
    <row r="903" spans="2:44" x14ac:dyDescent="0.25">
      <c r="B903" s="1" t="str">
        <f>IF(I903="","",
(IF(N903=FİLTRE!$H$6,2,0)+IF(FİLTRE!$H$6="TOPLAM",2,0))
)</f>
        <v/>
      </c>
      <c r="C903">
        <f>IF(FİLTRE!$M$5="",9,(IF(U903&gt;=FİLTRE!$M$5,1,0)))</f>
        <v>1</v>
      </c>
      <c r="D903" s="1">
        <f>IF(FİLTRE!$M$6="",9,(IF('SKT LİSTESİ'!P903&lt;=FİLTRE!$M$6,1,0)))</f>
        <v>1</v>
      </c>
      <c r="E903" s="25" t="str">
        <f>IF(I903="","",(COUNTIFS($L$4:L903,L903)))</f>
        <v/>
      </c>
      <c r="F903" s="13">
        <f>IF(OR(B903&lt;&gt;2,C903&lt;&gt;1,D903&lt;&gt;1,H903&lt;&gt;1),0,
COUNTIFS($B$4:B903,2,$C$4:C903,1,$D$4:D903,1,$H$4:H903,1))</f>
        <v>0</v>
      </c>
      <c r="G903" s="26" t="str">
        <f>IF(I903="","",(COUNTIF($E$4:E903,E903)))</f>
        <v/>
      </c>
      <c r="H903" s="1">
        <f>IF(AND(J903="SAYIM",FİLTRE!$H$5="RAFTA",U903&lt;&gt;0),1,0)+
IF(AND(J903="İADE DEPO",FİLTRE!$H$5="İADE DEPO"),1,0)+
IF(FİLTRE!$H$5="TÜMÜ",1,0)+
IF(AND(J903="FİRMA İADE",FİLTRE!$H$5="FİRMA İADE"),1,0)+
IF(AND(J903="İMHA",FİLTRE!$H$5="İMHA"),1,0)</f>
        <v>1</v>
      </c>
      <c r="I903" s="99"/>
      <c r="J903" s="100"/>
      <c r="K903" s="100"/>
      <c r="L903" s="101"/>
      <c r="M903" s="102"/>
      <c r="N903" s="101"/>
      <c r="O903" s="99"/>
      <c r="P903" s="103"/>
      <c r="Q903" s="104"/>
      <c r="R903" s="50"/>
      <c r="S903" s="105"/>
      <c r="T903" s="106"/>
      <c r="U903" s="107"/>
      <c r="V903" s="108"/>
      <c r="W903" s="107"/>
      <c r="X903" s="107"/>
      <c r="AA903" s="107"/>
      <c r="AB903" s="110"/>
      <c r="AC903" s="110"/>
      <c r="AE903" s="105"/>
      <c r="AF903" s="105"/>
      <c r="AR903" s="112"/>
    </row>
    <row r="904" spans="2:44" x14ac:dyDescent="0.25">
      <c r="B904" s="1" t="str">
        <f>IF(I904="","",
(IF(N904=FİLTRE!$H$6,2,0)+IF(FİLTRE!$H$6="TOPLAM",2,0))
)</f>
        <v/>
      </c>
      <c r="C904">
        <f>IF(FİLTRE!$M$5="",9,(IF(U904&gt;=FİLTRE!$M$5,1,0)))</f>
        <v>1</v>
      </c>
      <c r="D904" s="1">
        <f>IF(FİLTRE!$M$6="",9,(IF('SKT LİSTESİ'!P904&lt;=FİLTRE!$M$6,1,0)))</f>
        <v>1</v>
      </c>
      <c r="E904" s="25" t="str">
        <f>IF(I904="","",(COUNTIFS($L$4:L904,L904)))</f>
        <v/>
      </c>
      <c r="F904" s="13">
        <f>IF(OR(B904&lt;&gt;2,C904&lt;&gt;1,D904&lt;&gt;1,H904&lt;&gt;1),0,
COUNTIFS($B$4:B904,2,$C$4:C904,1,$D$4:D904,1,$H$4:H904,1))</f>
        <v>0</v>
      </c>
      <c r="G904" s="26" t="str">
        <f>IF(I904="","",(COUNTIF($E$4:E904,E904)))</f>
        <v/>
      </c>
      <c r="H904" s="1">
        <f>IF(AND(J904="SAYIM",FİLTRE!$H$5="RAFTA",U904&lt;&gt;0),1,0)+
IF(AND(J904="İADE DEPO",FİLTRE!$H$5="İADE DEPO"),1,0)+
IF(FİLTRE!$H$5="TÜMÜ",1,0)+
IF(AND(J904="FİRMA İADE",FİLTRE!$H$5="FİRMA İADE"),1,0)+
IF(AND(J904="İMHA",FİLTRE!$H$5="İMHA"),1,0)</f>
        <v>1</v>
      </c>
      <c r="I904" s="99"/>
      <c r="J904" s="100"/>
      <c r="K904" s="100"/>
      <c r="L904" s="101"/>
      <c r="M904" s="102"/>
      <c r="N904" s="101"/>
      <c r="O904" s="99"/>
      <c r="P904" s="103"/>
      <c r="Q904" s="104"/>
      <c r="R904" s="50"/>
      <c r="S904" s="105"/>
      <c r="T904" s="106"/>
      <c r="U904" s="107"/>
      <c r="V904" s="108"/>
      <c r="W904" s="107"/>
      <c r="X904" s="107"/>
      <c r="AA904" s="107"/>
      <c r="AB904" s="110"/>
      <c r="AC904" s="110"/>
      <c r="AE904" s="105"/>
      <c r="AF904" s="105"/>
      <c r="AR904" s="112"/>
    </row>
    <row r="905" spans="2:44" x14ac:dyDescent="0.25">
      <c r="B905" s="1" t="str">
        <f>IF(I905="","",
(IF(N905=FİLTRE!$H$6,2,0)+IF(FİLTRE!$H$6="TOPLAM",2,0))
)</f>
        <v/>
      </c>
      <c r="C905">
        <f>IF(FİLTRE!$M$5="",9,(IF(U905&gt;=FİLTRE!$M$5,1,0)))</f>
        <v>1</v>
      </c>
      <c r="D905" s="1">
        <f>IF(FİLTRE!$M$6="",9,(IF('SKT LİSTESİ'!P905&lt;=FİLTRE!$M$6,1,0)))</f>
        <v>1</v>
      </c>
      <c r="E905" s="25" t="str">
        <f>IF(I905="","",(COUNTIFS($L$4:L905,L905)))</f>
        <v/>
      </c>
      <c r="F905" s="13">
        <f>IF(OR(B905&lt;&gt;2,C905&lt;&gt;1,D905&lt;&gt;1,H905&lt;&gt;1),0,
COUNTIFS($B$4:B905,2,$C$4:C905,1,$D$4:D905,1,$H$4:H905,1))</f>
        <v>0</v>
      </c>
      <c r="G905" s="26" t="str">
        <f>IF(I905="","",(COUNTIF($E$4:E905,E905)))</f>
        <v/>
      </c>
      <c r="H905" s="1">
        <f>IF(AND(J905="SAYIM",FİLTRE!$H$5="RAFTA",U905&lt;&gt;0),1,0)+
IF(AND(J905="İADE DEPO",FİLTRE!$H$5="İADE DEPO"),1,0)+
IF(FİLTRE!$H$5="TÜMÜ",1,0)+
IF(AND(J905="FİRMA İADE",FİLTRE!$H$5="FİRMA İADE"),1,0)+
IF(AND(J905="İMHA",FİLTRE!$H$5="İMHA"),1,0)</f>
        <v>1</v>
      </c>
      <c r="I905" s="99"/>
      <c r="J905" s="100"/>
      <c r="K905" s="100"/>
      <c r="L905" s="101"/>
      <c r="M905" s="102"/>
      <c r="N905" s="101"/>
      <c r="O905" s="99"/>
      <c r="P905" s="103"/>
      <c r="Q905" s="104"/>
      <c r="R905" s="50"/>
      <c r="S905" s="105"/>
      <c r="T905" s="106"/>
      <c r="U905" s="107"/>
      <c r="V905" s="108"/>
      <c r="W905" s="107"/>
      <c r="X905" s="107"/>
      <c r="AA905" s="107"/>
      <c r="AB905" s="110"/>
      <c r="AC905" s="110"/>
      <c r="AE905" s="105"/>
      <c r="AF905" s="105"/>
      <c r="AR905" s="112"/>
    </row>
    <row r="906" spans="2:44" x14ac:dyDescent="0.25">
      <c r="B906" s="1" t="str">
        <f>IF(I906="","",
(IF(N906=FİLTRE!$H$6,2,0)+IF(FİLTRE!$H$6="TOPLAM",2,0))
)</f>
        <v/>
      </c>
      <c r="C906">
        <f>IF(FİLTRE!$M$5="",9,(IF(U906&gt;=FİLTRE!$M$5,1,0)))</f>
        <v>1</v>
      </c>
      <c r="D906" s="1">
        <f>IF(FİLTRE!$M$6="",9,(IF('SKT LİSTESİ'!P906&lt;=FİLTRE!$M$6,1,0)))</f>
        <v>1</v>
      </c>
      <c r="E906" s="25" t="str">
        <f>IF(I906="","",(COUNTIFS($L$4:L906,L906)))</f>
        <v/>
      </c>
      <c r="F906" s="13">
        <f>IF(OR(B906&lt;&gt;2,C906&lt;&gt;1,D906&lt;&gt;1,H906&lt;&gt;1),0,
COUNTIFS($B$4:B906,2,$C$4:C906,1,$D$4:D906,1,$H$4:H906,1))</f>
        <v>0</v>
      </c>
      <c r="G906" s="26" t="str">
        <f>IF(I906="","",(COUNTIF($E$4:E906,E906)))</f>
        <v/>
      </c>
      <c r="H906" s="1">
        <f>IF(AND(J906="SAYIM",FİLTRE!$H$5="RAFTA",U906&lt;&gt;0),1,0)+
IF(AND(J906="İADE DEPO",FİLTRE!$H$5="İADE DEPO"),1,0)+
IF(FİLTRE!$H$5="TÜMÜ",1,0)+
IF(AND(J906="FİRMA İADE",FİLTRE!$H$5="FİRMA İADE"),1,0)+
IF(AND(J906="İMHA",FİLTRE!$H$5="İMHA"),1,0)</f>
        <v>1</v>
      </c>
      <c r="I906" s="99"/>
      <c r="J906" s="100"/>
      <c r="K906" s="100"/>
      <c r="L906" s="101"/>
      <c r="M906" s="102"/>
      <c r="N906" s="101"/>
      <c r="O906" s="99"/>
      <c r="P906" s="103"/>
      <c r="Q906" s="104"/>
      <c r="R906" s="50"/>
      <c r="S906" s="105"/>
      <c r="T906" s="106"/>
      <c r="U906" s="107"/>
      <c r="V906" s="108"/>
      <c r="W906" s="107"/>
      <c r="X906" s="107"/>
      <c r="AA906" s="107"/>
      <c r="AB906" s="110"/>
      <c r="AC906" s="110"/>
      <c r="AE906" s="105"/>
      <c r="AF906" s="105"/>
      <c r="AR906" s="112"/>
    </row>
    <row r="907" spans="2:44" x14ac:dyDescent="0.25">
      <c r="B907" s="1" t="str">
        <f>IF(I907="","",
(IF(N907=FİLTRE!$H$6,2,0)+IF(FİLTRE!$H$6="TOPLAM",2,0))
)</f>
        <v/>
      </c>
      <c r="C907">
        <f>IF(FİLTRE!$M$5="",9,(IF(U907&gt;=FİLTRE!$M$5,1,0)))</f>
        <v>1</v>
      </c>
      <c r="D907" s="1">
        <f>IF(FİLTRE!$M$6="",9,(IF('SKT LİSTESİ'!P907&lt;=FİLTRE!$M$6,1,0)))</f>
        <v>1</v>
      </c>
      <c r="E907" s="25" t="str">
        <f>IF(I907="","",(COUNTIFS($L$4:L907,L907)))</f>
        <v/>
      </c>
      <c r="F907" s="13">
        <f>IF(OR(B907&lt;&gt;2,C907&lt;&gt;1,D907&lt;&gt;1,H907&lt;&gt;1),0,
COUNTIFS($B$4:B907,2,$C$4:C907,1,$D$4:D907,1,$H$4:H907,1))</f>
        <v>0</v>
      </c>
      <c r="G907" s="26" t="str">
        <f>IF(I907="","",(COUNTIF($E$4:E907,E907)))</f>
        <v/>
      </c>
      <c r="H907" s="1">
        <f>IF(AND(J907="SAYIM",FİLTRE!$H$5="RAFTA",U907&lt;&gt;0),1,0)+
IF(AND(J907="İADE DEPO",FİLTRE!$H$5="İADE DEPO"),1,0)+
IF(FİLTRE!$H$5="TÜMÜ",1,0)+
IF(AND(J907="FİRMA İADE",FİLTRE!$H$5="FİRMA İADE"),1,0)+
IF(AND(J907="İMHA",FİLTRE!$H$5="İMHA"),1,0)</f>
        <v>1</v>
      </c>
      <c r="I907" s="99"/>
      <c r="J907" s="100"/>
      <c r="K907" s="100"/>
      <c r="L907" s="101"/>
      <c r="M907" s="102"/>
      <c r="N907" s="101"/>
      <c r="O907" s="99"/>
      <c r="P907" s="103"/>
      <c r="Q907" s="104"/>
      <c r="R907" s="50"/>
      <c r="S907" s="105"/>
      <c r="T907" s="106"/>
      <c r="U907" s="107"/>
      <c r="V907" s="108"/>
      <c r="W907" s="107"/>
      <c r="X907" s="107"/>
      <c r="AA907" s="107"/>
      <c r="AB907" s="110"/>
      <c r="AC907" s="110"/>
      <c r="AE907" s="105"/>
      <c r="AF907" s="105"/>
      <c r="AR907" s="112"/>
    </row>
    <row r="908" spans="2:44" x14ac:dyDescent="0.25">
      <c r="B908" s="1" t="str">
        <f>IF(I908="","",
(IF(N908=FİLTRE!$H$6,2,0)+IF(FİLTRE!$H$6="TOPLAM",2,0))
)</f>
        <v/>
      </c>
      <c r="C908">
        <f>IF(FİLTRE!$M$5="",9,(IF(U908&gt;=FİLTRE!$M$5,1,0)))</f>
        <v>1</v>
      </c>
      <c r="D908" s="1">
        <f>IF(FİLTRE!$M$6="",9,(IF('SKT LİSTESİ'!P908&lt;=FİLTRE!$M$6,1,0)))</f>
        <v>1</v>
      </c>
      <c r="E908" s="25" t="str">
        <f>IF(I908="","",(COUNTIFS($L$4:L908,L908)))</f>
        <v/>
      </c>
      <c r="F908" s="13">
        <f>IF(OR(B908&lt;&gt;2,C908&lt;&gt;1,D908&lt;&gt;1,H908&lt;&gt;1),0,
COUNTIFS($B$4:B908,2,$C$4:C908,1,$D$4:D908,1,$H$4:H908,1))</f>
        <v>0</v>
      </c>
      <c r="G908" s="26" t="str">
        <f>IF(I908="","",(COUNTIF($E$4:E908,E908)))</f>
        <v/>
      </c>
      <c r="H908" s="1">
        <f>IF(AND(J908="SAYIM",FİLTRE!$H$5="RAFTA",U908&lt;&gt;0),1,0)+
IF(AND(J908="İADE DEPO",FİLTRE!$H$5="İADE DEPO"),1,0)+
IF(FİLTRE!$H$5="TÜMÜ",1,0)+
IF(AND(J908="FİRMA İADE",FİLTRE!$H$5="FİRMA İADE"),1,0)+
IF(AND(J908="İMHA",FİLTRE!$H$5="İMHA"),1,0)</f>
        <v>1</v>
      </c>
      <c r="I908" s="99"/>
      <c r="J908" s="100"/>
      <c r="K908" s="100"/>
      <c r="L908" s="101"/>
      <c r="M908" s="102"/>
      <c r="N908" s="101"/>
      <c r="O908" s="99"/>
      <c r="P908" s="103"/>
      <c r="Q908" s="104"/>
      <c r="R908" s="50"/>
      <c r="S908" s="105"/>
      <c r="T908" s="106"/>
      <c r="U908" s="107"/>
      <c r="V908" s="108"/>
      <c r="W908" s="107"/>
      <c r="X908" s="107"/>
      <c r="AA908" s="107"/>
      <c r="AB908" s="110"/>
      <c r="AC908" s="110"/>
      <c r="AE908" s="105"/>
      <c r="AF908" s="105"/>
      <c r="AR908" s="112"/>
    </row>
    <row r="909" spans="2:44" x14ac:dyDescent="0.25">
      <c r="B909" s="1" t="str">
        <f>IF(I909="","",
(IF(N909=FİLTRE!$H$6,2,0)+IF(FİLTRE!$H$6="TOPLAM",2,0))
)</f>
        <v/>
      </c>
      <c r="C909">
        <f>IF(FİLTRE!$M$5="",9,(IF(U909&gt;=FİLTRE!$M$5,1,0)))</f>
        <v>1</v>
      </c>
      <c r="D909" s="1">
        <f>IF(FİLTRE!$M$6="",9,(IF('SKT LİSTESİ'!P909&lt;=FİLTRE!$M$6,1,0)))</f>
        <v>1</v>
      </c>
      <c r="E909" s="25" t="str">
        <f>IF(I909="","",(COUNTIFS($L$4:L909,L909)))</f>
        <v/>
      </c>
      <c r="F909" s="13">
        <f>IF(OR(B909&lt;&gt;2,C909&lt;&gt;1,D909&lt;&gt;1,H909&lt;&gt;1),0,
COUNTIFS($B$4:B909,2,$C$4:C909,1,$D$4:D909,1,$H$4:H909,1))</f>
        <v>0</v>
      </c>
      <c r="G909" s="26" t="str">
        <f>IF(I909="","",(COUNTIF($E$4:E909,E909)))</f>
        <v/>
      </c>
      <c r="H909" s="1">
        <f>IF(AND(J909="SAYIM",FİLTRE!$H$5="RAFTA",U909&lt;&gt;0),1,0)+
IF(AND(J909="İADE DEPO",FİLTRE!$H$5="İADE DEPO"),1,0)+
IF(FİLTRE!$H$5="TÜMÜ",1,0)+
IF(AND(J909="FİRMA İADE",FİLTRE!$H$5="FİRMA İADE"),1,0)+
IF(AND(J909="İMHA",FİLTRE!$H$5="İMHA"),1,0)</f>
        <v>1</v>
      </c>
      <c r="I909" s="99"/>
      <c r="J909" s="100"/>
      <c r="K909" s="100"/>
      <c r="L909" s="101"/>
      <c r="M909" s="102"/>
      <c r="N909" s="101"/>
      <c r="O909" s="99"/>
      <c r="P909" s="103"/>
      <c r="Q909" s="104"/>
      <c r="R909" s="50"/>
      <c r="S909" s="105"/>
      <c r="T909" s="106"/>
      <c r="U909" s="107"/>
      <c r="V909" s="108"/>
      <c r="W909" s="107"/>
      <c r="X909" s="107"/>
      <c r="AA909" s="107"/>
      <c r="AB909" s="110"/>
      <c r="AC909" s="110"/>
      <c r="AE909" s="105"/>
      <c r="AF909" s="105"/>
      <c r="AR909" s="112"/>
    </row>
    <row r="910" spans="2:44" x14ac:dyDescent="0.25">
      <c r="B910" s="1" t="str">
        <f>IF(I910="","",
(IF(N910=FİLTRE!$H$6,2,0)+IF(FİLTRE!$H$6="TOPLAM",2,0))
)</f>
        <v/>
      </c>
      <c r="C910">
        <f>IF(FİLTRE!$M$5="",9,(IF(U910&gt;=FİLTRE!$M$5,1,0)))</f>
        <v>1</v>
      </c>
      <c r="D910" s="1">
        <f>IF(FİLTRE!$M$6="",9,(IF('SKT LİSTESİ'!P910&lt;=FİLTRE!$M$6,1,0)))</f>
        <v>1</v>
      </c>
      <c r="E910" s="25" t="str">
        <f>IF(I910="","",(COUNTIFS($L$4:L910,L910)))</f>
        <v/>
      </c>
      <c r="F910" s="13">
        <f>IF(OR(B910&lt;&gt;2,C910&lt;&gt;1,D910&lt;&gt;1,H910&lt;&gt;1),0,
COUNTIFS($B$4:B910,2,$C$4:C910,1,$D$4:D910,1,$H$4:H910,1))</f>
        <v>0</v>
      </c>
      <c r="G910" s="26" t="str">
        <f>IF(I910="","",(COUNTIF($E$4:E910,E910)))</f>
        <v/>
      </c>
      <c r="H910" s="1">
        <f>IF(AND(J910="SAYIM",FİLTRE!$H$5="RAFTA",U910&lt;&gt;0),1,0)+
IF(AND(J910="İADE DEPO",FİLTRE!$H$5="İADE DEPO"),1,0)+
IF(FİLTRE!$H$5="TÜMÜ",1,0)+
IF(AND(J910="FİRMA İADE",FİLTRE!$H$5="FİRMA İADE"),1,0)+
IF(AND(J910="İMHA",FİLTRE!$H$5="İMHA"),1,0)</f>
        <v>1</v>
      </c>
      <c r="I910" s="99"/>
      <c r="J910" s="100"/>
      <c r="K910" s="100"/>
      <c r="L910" s="101"/>
      <c r="M910" s="102"/>
      <c r="N910" s="101"/>
      <c r="O910" s="99"/>
      <c r="P910" s="103"/>
      <c r="Q910" s="104"/>
      <c r="R910" s="50"/>
      <c r="S910" s="105"/>
      <c r="T910" s="106"/>
      <c r="U910" s="107"/>
      <c r="V910" s="108"/>
      <c r="W910" s="107"/>
      <c r="X910" s="107"/>
      <c r="AA910" s="107"/>
      <c r="AB910" s="110"/>
      <c r="AC910" s="110"/>
      <c r="AE910" s="105"/>
      <c r="AF910" s="105"/>
      <c r="AR910" s="112"/>
    </row>
    <row r="911" spans="2:44" x14ac:dyDescent="0.25">
      <c r="B911" s="1" t="str">
        <f>IF(I911="","",
(IF(N911=FİLTRE!$H$6,2,0)+IF(FİLTRE!$H$6="TOPLAM",2,0))
)</f>
        <v/>
      </c>
      <c r="C911">
        <f>IF(FİLTRE!$M$5="",9,(IF(U911&gt;=FİLTRE!$M$5,1,0)))</f>
        <v>1</v>
      </c>
      <c r="D911" s="1">
        <f>IF(FİLTRE!$M$6="",9,(IF('SKT LİSTESİ'!P911&lt;=FİLTRE!$M$6,1,0)))</f>
        <v>1</v>
      </c>
      <c r="E911" s="25" t="str">
        <f>IF(I911="","",(COUNTIFS($L$4:L911,L911)))</f>
        <v/>
      </c>
      <c r="F911" s="13">
        <f>IF(OR(B911&lt;&gt;2,C911&lt;&gt;1,D911&lt;&gt;1,H911&lt;&gt;1),0,
COUNTIFS($B$4:B911,2,$C$4:C911,1,$D$4:D911,1,$H$4:H911,1))</f>
        <v>0</v>
      </c>
      <c r="G911" s="26" t="str">
        <f>IF(I911="","",(COUNTIF($E$4:E911,E911)))</f>
        <v/>
      </c>
      <c r="H911" s="1">
        <f>IF(AND(J911="SAYIM",FİLTRE!$H$5="RAFTA",U911&lt;&gt;0),1,0)+
IF(AND(J911="İADE DEPO",FİLTRE!$H$5="İADE DEPO"),1,0)+
IF(FİLTRE!$H$5="TÜMÜ",1,0)+
IF(AND(J911="FİRMA İADE",FİLTRE!$H$5="FİRMA İADE"),1,0)+
IF(AND(J911="İMHA",FİLTRE!$H$5="İMHA"),1,0)</f>
        <v>1</v>
      </c>
      <c r="I911" s="99"/>
      <c r="J911" s="100"/>
      <c r="K911" s="100"/>
      <c r="L911" s="101"/>
      <c r="M911" s="102"/>
      <c r="N911" s="101"/>
      <c r="O911" s="99"/>
      <c r="P911" s="103"/>
      <c r="Q911" s="104"/>
      <c r="R911" s="50"/>
      <c r="S911" s="105"/>
      <c r="T911" s="106"/>
      <c r="U911" s="107"/>
      <c r="V911" s="108"/>
      <c r="W911" s="107"/>
      <c r="X911" s="107"/>
      <c r="AA911" s="107"/>
      <c r="AB911" s="110"/>
      <c r="AC911" s="110"/>
      <c r="AE911" s="105"/>
      <c r="AF911" s="105"/>
      <c r="AR911" s="112"/>
    </row>
    <row r="912" spans="2:44" x14ac:dyDescent="0.25">
      <c r="B912" s="1" t="str">
        <f>IF(I912="","",
(IF(N912=FİLTRE!$H$6,2,0)+IF(FİLTRE!$H$6="TOPLAM",2,0))
)</f>
        <v/>
      </c>
      <c r="C912">
        <f>IF(FİLTRE!$M$5="",9,(IF(U912&gt;=FİLTRE!$M$5,1,0)))</f>
        <v>1</v>
      </c>
      <c r="D912" s="1">
        <f>IF(FİLTRE!$M$6="",9,(IF('SKT LİSTESİ'!P912&lt;=FİLTRE!$M$6,1,0)))</f>
        <v>1</v>
      </c>
      <c r="E912" s="25" t="str">
        <f>IF(I912="","",(COUNTIFS($L$4:L912,L912)))</f>
        <v/>
      </c>
      <c r="F912" s="13">
        <f>IF(OR(B912&lt;&gt;2,C912&lt;&gt;1,D912&lt;&gt;1,H912&lt;&gt;1),0,
COUNTIFS($B$4:B912,2,$C$4:C912,1,$D$4:D912,1,$H$4:H912,1))</f>
        <v>0</v>
      </c>
      <c r="G912" s="26" t="str">
        <f>IF(I912="","",(COUNTIF($E$4:E912,E912)))</f>
        <v/>
      </c>
      <c r="H912" s="1">
        <f>IF(AND(J912="SAYIM",FİLTRE!$H$5="RAFTA",U912&lt;&gt;0),1,0)+
IF(AND(J912="İADE DEPO",FİLTRE!$H$5="İADE DEPO"),1,0)+
IF(FİLTRE!$H$5="TÜMÜ",1,0)+
IF(AND(J912="FİRMA İADE",FİLTRE!$H$5="FİRMA İADE"),1,0)+
IF(AND(J912="İMHA",FİLTRE!$H$5="İMHA"),1,0)</f>
        <v>1</v>
      </c>
      <c r="I912" s="99"/>
      <c r="J912" s="100"/>
      <c r="K912" s="100"/>
      <c r="L912" s="101"/>
      <c r="M912" s="102"/>
      <c r="N912" s="101"/>
      <c r="O912" s="99"/>
      <c r="P912" s="103"/>
      <c r="Q912" s="104"/>
      <c r="R912" s="50"/>
      <c r="S912" s="105"/>
      <c r="T912" s="106"/>
      <c r="U912" s="107"/>
      <c r="V912" s="108"/>
      <c r="W912" s="107"/>
      <c r="X912" s="107"/>
      <c r="AA912" s="107"/>
      <c r="AB912" s="110"/>
      <c r="AC912" s="110"/>
      <c r="AE912" s="105"/>
      <c r="AF912" s="105"/>
      <c r="AR912" s="112"/>
    </row>
    <row r="913" spans="2:44" x14ac:dyDescent="0.25">
      <c r="B913" s="1" t="str">
        <f>IF(I913="","",
(IF(N913=FİLTRE!$H$6,2,0)+IF(FİLTRE!$H$6="TOPLAM",2,0))
)</f>
        <v/>
      </c>
      <c r="C913">
        <f>IF(FİLTRE!$M$5="",9,(IF(U913&gt;=FİLTRE!$M$5,1,0)))</f>
        <v>1</v>
      </c>
      <c r="D913" s="1">
        <f>IF(FİLTRE!$M$6="",9,(IF('SKT LİSTESİ'!P913&lt;=FİLTRE!$M$6,1,0)))</f>
        <v>1</v>
      </c>
      <c r="E913" s="25" t="str">
        <f>IF(I913="","",(COUNTIFS($L$4:L913,L913)))</f>
        <v/>
      </c>
      <c r="F913" s="13">
        <f>IF(OR(B913&lt;&gt;2,C913&lt;&gt;1,D913&lt;&gt;1,H913&lt;&gt;1),0,
COUNTIFS($B$4:B913,2,$C$4:C913,1,$D$4:D913,1,$H$4:H913,1))</f>
        <v>0</v>
      </c>
      <c r="G913" s="26" t="str">
        <f>IF(I913="","",(COUNTIF($E$4:E913,E913)))</f>
        <v/>
      </c>
      <c r="H913" s="1">
        <f>IF(AND(J913="SAYIM",FİLTRE!$H$5="RAFTA",U913&lt;&gt;0),1,0)+
IF(AND(J913="İADE DEPO",FİLTRE!$H$5="İADE DEPO"),1,0)+
IF(FİLTRE!$H$5="TÜMÜ",1,0)+
IF(AND(J913="FİRMA İADE",FİLTRE!$H$5="FİRMA İADE"),1,0)+
IF(AND(J913="İMHA",FİLTRE!$H$5="İMHA"),1,0)</f>
        <v>1</v>
      </c>
      <c r="I913" s="99"/>
      <c r="J913" s="100"/>
      <c r="K913" s="100"/>
      <c r="L913" s="101"/>
      <c r="M913" s="102"/>
      <c r="N913" s="101"/>
      <c r="O913" s="99"/>
      <c r="P913" s="103"/>
      <c r="Q913" s="104"/>
      <c r="R913" s="50"/>
      <c r="S913" s="105"/>
      <c r="T913" s="106"/>
      <c r="U913" s="107"/>
      <c r="V913" s="108"/>
      <c r="W913" s="107"/>
      <c r="X913" s="107"/>
      <c r="AA913" s="107"/>
      <c r="AB913" s="110"/>
      <c r="AC913" s="110"/>
      <c r="AE913" s="105"/>
      <c r="AF913" s="105"/>
      <c r="AR913" s="112"/>
    </row>
    <row r="914" spans="2:44" x14ac:dyDescent="0.25">
      <c r="B914" s="1" t="str">
        <f>IF(I914="","",
(IF(N914=FİLTRE!$H$6,2,0)+IF(FİLTRE!$H$6="TOPLAM",2,0))
)</f>
        <v/>
      </c>
      <c r="C914">
        <f>IF(FİLTRE!$M$5="",9,(IF(U914&gt;=FİLTRE!$M$5,1,0)))</f>
        <v>1</v>
      </c>
      <c r="D914" s="1">
        <f>IF(FİLTRE!$M$6="",9,(IF('SKT LİSTESİ'!P914&lt;=FİLTRE!$M$6,1,0)))</f>
        <v>1</v>
      </c>
      <c r="E914" s="25" t="str">
        <f>IF(I914="","",(COUNTIFS($L$4:L914,L914)))</f>
        <v/>
      </c>
      <c r="F914" s="13">
        <f>IF(OR(B914&lt;&gt;2,C914&lt;&gt;1,D914&lt;&gt;1,H914&lt;&gt;1),0,
COUNTIFS($B$4:B914,2,$C$4:C914,1,$D$4:D914,1,$H$4:H914,1))</f>
        <v>0</v>
      </c>
      <c r="G914" s="26" t="str">
        <f>IF(I914="","",(COUNTIF($E$4:E914,E914)))</f>
        <v/>
      </c>
      <c r="H914" s="1">
        <f>IF(AND(J914="SAYIM",FİLTRE!$H$5="RAFTA",U914&lt;&gt;0),1,0)+
IF(AND(J914="İADE DEPO",FİLTRE!$H$5="İADE DEPO"),1,0)+
IF(FİLTRE!$H$5="TÜMÜ",1,0)+
IF(AND(J914="FİRMA İADE",FİLTRE!$H$5="FİRMA İADE"),1,0)+
IF(AND(J914="İMHA",FİLTRE!$H$5="İMHA"),1,0)</f>
        <v>1</v>
      </c>
      <c r="I914" s="99"/>
      <c r="J914" s="100"/>
      <c r="K914" s="100"/>
      <c r="L914" s="101"/>
      <c r="M914" s="102"/>
      <c r="N914" s="101"/>
      <c r="O914" s="99"/>
      <c r="P914" s="103"/>
      <c r="Q914" s="104"/>
      <c r="R914" s="50"/>
      <c r="S914" s="105"/>
      <c r="T914" s="106"/>
      <c r="U914" s="107"/>
      <c r="V914" s="108"/>
      <c r="W914" s="107"/>
      <c r="X914" s="107"/>
      <c r="AA914" s="107"/>
      <c r="AB914" s="110"/>
      <c r="AC914" s="110"/>
      <c r="AE914" s="105"/>
      <c r="AF914" s="105"/>
      <c r="AR914" s="112"/>
    </row>
    <row r="915" spans="2:44" x14ac:dyDescent="0.25">
      <c r="B915" s="1" t="str">
        <f>IF(I915="","",
(IF(N915=FİLTRE!$H$6,2,0)+IF(FİLTRE!$H$6="TOPLAM",2,0))
)</f>
        <v/>
      </c>
      <c r="C915">
        <f>IF(FİLTRE!$M$5="",9,(IF(U915&gt;=FİLTRE!$M$5,1,0)))</f>
        <v>1</v>
      </c>
      <c r="D915" s="1">
        <f>IF(FİLTRE!$M$6="",9,(IF('SKT LİSTESİ'!P915&lt;=FİLTRE!$M$6,1,0)))</f>
        <v>1</v>
      </c>
      <c r="E915" s="25" t="str">
        <f>IF(I915="","",(COUNTIFS($L$4:L915,L915)))</f>
        <v/>
      </c>
      <c r="F915" s="13">
        <f>IF(OR(B915&lt;&gt;2,C915&lt;&gt;1,D915&lt;&gt;1,H915&lt;&gt;1),0,
COUNTIFS($B$4:B915,2,$C$4:C915,1,$D$4:D915,1,$H$4:H915,1))</f>
        <v>0</v>
      </c>
      <c r="G915" s="26" t="str">
        <f>IF(I915="","",(COUNTIF($E$4:E915,E915)))</f>
        <v/>
      </c>
      <c r="H915" s="1">
        <f>IF(AND(J915="SAYIM",FİLTRE!$H$5="RAFTA",U915&lt;&gt;0),1,0)+
IF(AND(J915="İADE DEPO",FİLTRE!$H$5="İADE DEPO"),1,0)+
IF(FİLTRE!$H$5="TÜMÜ",1,0)+
IF(AND(J915="FİRMA İADE",FİLTRE!$H$5="FİRMA İADE"),1,0)+
IF(AND(J915="İMHA",FİLTRE!$H$5="İMHA"),1,0)</f>
        <v>1</v>
      </c>
      <c r="I915" s="99"/>
      <c r="J915" s="100"/>
      <c r="K915" s="100"/>
      <c r="L915" s="101"/>
      <c r="M915" s="102"/>
      <c r="N915" s="101"/>
      <c r="O915" s="99"/>
      <c r="P915" s="103"/>
      <c r="Q915" s="104"/>
      <c r="R915" s="50"/>
      <c r="S915" s="105"/>
      <c r="T915" s="106"/>
      <c r="U915" s="107"/>
      <c r="V915" s="108"/>
      <c r="W915" s="107"/>
      <c r="X915" s="107"/>
      <c r="AA915" s="107"/>
      <c r="AB915" s="110"/>
      <c r="AC915" s="110"/>
      <c r="AE915" s="105"/>
      <c r="AF915" s="105"/>
      <c r="AR915" s="112"/>
    </row>
    <row r="916" spans="2:44" x14ac:dyDescent="0.25">
      <c r="B916" s="1" t="str">
        <f>IF(I916="","",
(IF(N916=FİLTRE!$H$6,2,0)+IF(FİLTRE!$H$6="TOPLAM",2,0))
)</f>
        <v/>
      </c>
      <c r="C916">
        <f>IF(FİLTRE!$M$5="",9,(IF(U916&gt;=FİLTRE!$M$5,1,0)))</f>
        <v>1</v>
      </c>
      <c r="D916" s="1">
        <f>IF(FİLTRE!$M$6="",9,(IF('SKT LİSTESİ'!P916&lt;=FİLTRE!$M$6,1,0)))</f>
        <v>1</v>
      </c>
      <c r="E916" s="25" t="str">
        <f>IF(I916="","",(COUNTIFS($L$4:L916,L916)))</f>
        <v/>
      </c>
      <c r="F916" s="13">
        <f>IF(OR(B916&lt;&gt;2,C916&lt;&gt;1,D916&lt;&gt;1,H916&lt;&gt;1),0,
COUNTIFS($B$4:B916,2,$C$4:C916,1,$D$4:D916,1,$H$4:H916,1))</f>
        <v>0</v>
      </c>
      <c r="G916" s="26" t="str">
        <f>IF(I916="","",(COUNTIF($E$4:E916,E916)))</f>
        <v/>
      </c>
      <c r="H916" s="1">
        <f>IF(AND(J916="SAYIM",FİLTRE!$H$5="RAFTA",U916&lt;&gt;0),1,0)+
IF(AND(J916="İADE DEPO",FİLTRE!$H$5="İADE DEPO"),1,0)+
IF(FİLTRE!$H$5="TÜMÜ",1,0)+
IF(AND(J916="FİRMA İADE",FİLTRE!$H$5="FİRMA İADE"),1,0)+
IF(AND(J916="İMHA",FİLTRE!$H$5="İMHA"),1,0)</f>
        <v>1</v>
      </c>
      <c r="I916" s="99"/>
      <c r="J916" s="100"/>
      <c r="K916" s="100"/>
      <c r="L916" s="101"/>
      <c r="M916" s="102"/>
      <c r="N916" s="101"/>
      <c r="O916" s="99"/>
      <c r="P916" s="103"/>
      <c r="Q916" s="104"/>
      <c r="R916" s="50"/>
      <c r="S916" s="105"/>
      <c r="T916" s="106"/>
      <c r="U916" s="107"/>
      <c r="V916" s="108"/>
      <c r="W916" s="107"/>
      <c r="X916" s="107"/>
      <c r="AA916" s="107"/>
      <c r="AB916" s="110"/>
      <c r="AC916" s="110"/>
      <c r="AE916" s="105"/>
      <c r="AF916" s="105"/>
      <c r="AR916" s="112"/>
    </row>
    <row r="917" spans="2:44" x14ac:dyDescent="0.25">
      <c r="B917" s="1" t="str">
        <f>IF(I917="","",
(IF(N917=FİLTRE!$H$6,2,0)+IF(FİLTRE!$H$6="TOPLAM",2,0))
)</f>
        <v/>
      </c>
      <c r="C917">
        <f>IF(FİLTRE!$M$5="",9,(IF(U917&gt;=FİLTRE!$M$5,1,0)))</f>
        <v>1</v>
      </c>
      <c r="D917" s="1">
        <f>IF(FİLTRE!$M$6="",9,(IF('SKT LİSTESİ'!P917&lt;=FİLTRE!$M$6,1,0)))</f>
        <v>1</v>
      </c>
      <c r="E917" s="25" t="str">
        <f>IF(I917="","",(COUNTIFS($L$4:L917,L917)))</f>
        <v/>
      </c>
      <c r="F917" s="13">
        <f>IF(OR(B917&lt;&gt;2,C917&lt;&gt;1,D917&lt;&gt;1,H917&lt;&gt;1),0,
COUNTIFS($B$4:B917,2,$C$4:C917,1,$D$4:D917,1,$H$4:H917,1))</f>
        <v>0</v>
      </c>
      <c r="G917" s="26" t="str">
        <f>IF(I917="","",(COUNTIF($E$4:E917,E917)))</f>
        <v/>
      </c>
      <c r="H917" s="1">
        <f>IF(AND(J917="SAYIM",FİLTRE!$H$5="RAFTA",U917&lt;&gt;0),1,0)+
IF(AND(J917="İADE DEPO",FİLTRE!$H$5="İADE DEPO"),1,0)+
IF(FİLTRE!$H$5="TÜMÜ",1,0)+
IF(AND(J917="FİRMA İADE",FİLTRE!$H$5="FİRMA İADE"),1,0)+
IF(AND(J917="İMHA",FİLTRE!$H$5="İMHA"),1,0)</f>
        <v>1</v>
      </c>
      <c r="I917" s="99"/>
      <c r="J917" s="100"/>
      <c r="K917" s="100"/>
      <c r="L917" s="101"/>
      <c r="M917" s="102"/>
      <c r="N917" s="101"/>
      <c r="O917" s="99"/>
      <c r="P917" s="103"/>
      <c r="Q917" s="104"/>
      <c r="R917" s="50"/>
      <c r="S917" s="105"/>
      <c r="T917" s="106"/>
      <c r="U917" s="107"/>
      <c r="V917" s="108"/>
      <c r="W917" s="107"/>
      <c r="X917" s="107"/>
      <c r="AA917" s="107"/>
      <c r="AB917" s="110"/>
      <c r="AC917" s="110"/>
      <c r="AE917" s="105"/>
      <c r="AF917" s="105"/>
      <c r="AR917" s="112"/>
    </row>
    <row r="918" spans="2:44" x14ac:dyDescent="0.25">
      <c r="B918" s="1" t="str">
        <f>IF(I918="","",
(IF(N918=FİLTRE!$H$6,2,0)+IF(FİLTRE!$H$6="TOPLAM",2,0))
)</f>
        <v/>
      </c>
      <c r="C918">
        <f>IF(FİLTRE!$M$5="",9,(IF(U918&gt;=FİLTRE!$M$5,1,0)))</f>
        <v>1</v>
      </c>
      <c r="D918" s="1">
        <f>IF(FİLTRE!$M$6="",9,(IF('SKT LİSTESİ'!P918&lt;=FİLTRE!$M$6,1,0)))</f>
        <v>1</v>
      </c>
      <c r="E918" s="25" t="str">
        <f>IF(I918="","",(COUNTIFS($L$4:L918,L918)))</f>
        <v/>
      </c>
      <c r="F918" s="13">
        <f>IF(OR(B918&lt;&gt;2,C918&lt;&gt;1,D918&lt;&gt;1,H918&lt;&gt;1),0,
COUNTIFS($B$4:B918,2,$C$4:C918,1,$D$4:D918,1,$H$4:H918,1))</f>
        <v>0</v>
      </c>
      <c r="G918" s="26" t="str">
        <f>IF(I918="","",(COUNTIF($E$4:E918,E918)))</f>
        <v/>
      </c>
      <c r="H918" s="1">
        <f>IF(AND(J918="SAYIM",FİLTRE!$H$5="RAFTA",U918&lt;&gt;0),1,0)+
IF(AND(J918="İADE DEPO",FİLTRE!$H$5="İADE DEPO"),1,0)+
IF(FİLTRE!$H$5="TÜMÜ",1,0)+
IF(AND(J918="FİRMA İADE",FİLTRE!$H$5="FİRMA İADE"),1,0)+
IF(AND(J918="İMHA",FİLTRE!$H$5="İMHA"),1,0)</f>
        <v>1</v>
      </c>
      <c r="I918" s="99"/>
      <c r="J918" s="100"/>
      <c r="K918" s="100"/>
      <c r="L918" s="101"/>
      <c r="M918" s="102"/>
      <c r="N918" s="101"/>
      <c r="O918" s="99"/>
      <c r="P918" s="103"/>
      <c r="Q918" s="104"/>
      <c r="R918" s="50"/>
      <c r="S918" s="105"/>
      <c r="T918" s="106"/>
      <c r="U918" s="107"/>
      <c r="V918" s="108"/>
      <c r="W918" s="107"/>
      <c r="X918" s="107"/>
      <c r="AA918" s="107"/>
      <c r="AB918" s="110"/>
      <c r="AC918" s="110"/>
      <c r="AE918" s="105"/>
      <c r="AF918" s="105"/>
      <c r="AR918" s="112"/>
    </row>
    <row r="919" spans="2:44" x14ac:dyDescent="0.25">
      <c r="B919" s="1" t="str">
        <f>IF(I919="","",
(IF(N919=FİLTRE!$H$6,2,0)+IF(FİLTRE!$H$6="TOPLAM",2,0))
)</f>
        <v/>
      </c>
      <c r="C919">
        <f>IF(FİLTRE!$M$5="",9,(IF(U919&gt;=FİLTRE!$M$5,1,0)))</f>
        <v>1</v>
      </c>
      <c r="D919" s="1">
        <f>IF(FİLTRE!$M$6="",9,(IF('SKT LİSTESİ'!P919&lt;=FİLTRE!$M$6,1,0)))</f>
        <v>1</v>
      </c>
      <c r="E919" s="25" t="str">
        <f>IF(I919="","",(COUNTIFS($L$4:L919,L919)))</f>
        <v/>
      </c>
      <c r="F919" s="13">
        <f>IF(OR(B919&lt;&gt;2,C919&lt;&gt;1,D919&lt;&gt;1,H919&lt;&gt;1),0,
COUNTIFS($B$4:B919,2,$C$4:C919,1,$D$4:D919,1,$H$4:H919,1))</f>
        <v>0</v>
      </c>
      <c r="G919" s="26" t="str">
        <f>IF(I919="","",(COUNTIF($E$4:E919,E919)))</f>
        <v/>
      </c>
      <c r="H919" s="1">
        <f>IF(AND(J919="SAYIM",FİLTRE!$H$5="RAFTA",U919&lt;&gt;0),1,0)+
IF(AND(J919="İADE DEPO",FİLTRE!$H$5="İADE DEPO"),1,0)+
IF(FİLTRE!$H$5="TÜMÜ",1,0)+
IF(AND(J919="FİRMA İADE",FİLTRE!$H$5="FİRMA İADE"),1,0)+
IF(AND(J919="İMHA",FİLTRE!$H$5="İMHA"),1,0)</f>
        <v>1</v>
      </c>
      <c r="I919" s="99"/>
      <c r="J919" s="100"/>
      <c r="K919" s="100"/>
      <c r="L919" s="101"/>
      <c r="M919" s="102"/>
      <c r="N919" s="101"/>
      <c r="O919" s="99"/>
      <c r="P919" s="103"/>
      <c r="Q919" s="104"/>
      <c r="R919" s="50"/>
      <c r="S919" s="105"/>
      <c r="T919" s="106"/>
      <c r="U919" s="107"/>
      <c r="V919" s="108"/>
      <c r="W919" s="107"/>
      <c r="X919" s="107"/>
      <c r="AA919" s="107"/>
      <c r="AB919" s="110"/>
      <c r="AC919" s="110"/>
      <c r="AE919" s="105"/>
      <c r="AF919" s="105"/>
      <c r="AR919" s="112"/>
    </row>
    <row r="920" spans="2:44" x14ac:dyDescent="0.25">
      <c r="B920" s="1" t="str">
        <f>IF(I920="","",
(IF(N920=FİLTRE!$H$6,2,0)+IF(FİLTRE!$H$6="TOPLAM",2,0))
)</f>
        <v/>
      </c>
      <c r="C920">
        <f>IF(FİLTRE!$M$5="",9,(IF(U920&gt;=FİLTRE!$M$5,1,0)))</f>
        <v>1</v>
      </c>
      <c r="D920" s="1">
        <f>IF(FİLTRE!$M$6="",9,(IF('SKT LİSTESİ'!P920&lt;=FİLTRE!$M$6,1,0)))</f>
        <v>1</v>
      </c>
      <c r="E920" s="25" t="str">
        <f>IF(I920="","",(COUNTIFS($L$4:L920,L920)))</f>
        <v/>
      </c>
      <c r="F920" s="13">
        <f>IF(OR(B920&lt;&gt;2,C920&lt;&gt;1,D920&lt;&gt;1,H920&lt;&gt;1),0,
COUNTIFS($B$4:B920,2,$C$4:C920,1,$D$4:D920,1,$H$4:H920,1))</f>
        <v>0</v>
      </c>
      <c r="G920" s="26" t="str">
        <f>IF(I920="","",(COUNTIF($E$4:E920,E920)))</f>
        <v/>
      </c>
      <c r="H920" s="1">
        <f>IF(AND(J920="SAYIM",FİLTRE!$H$5="RAFTA",U920&lt;&gt;0),1,0)+
IF(AND(J920="İADE DEPO",FİLTRE!$H$5="İADE DEPO"),1,0)+
IF(FİLTRE!$H$5="TÜMÜ",1,0)+
IF(AND(J920="FİRMA İADE",FİLTRE!$H$5="FİRMA İADE"),1,0)+
IF(AND(J920="İMHA",FİLTRE!$H$5="İMHA"),1,0)</f>
        <v>1</v>
      </c>
      <c r="I920" s="99"/>
      <c r="J920" s="100"/>
      <c r="K920" s="100"/>
      <c r="L920" s="101"/>
      <c r="M920" s="102"/>
      <c r="N920" s="101"/>
      <c r="O920" s="99"/>
      <c r="P920" s="103"/>
      <c r="Q920" s="104"/>
      <c r="R920" s="50"/>
      <c r="S920" s="105"/>
      <c r="T920" s="106"/>
      <c r="U920" s="107"/>
      <c r="V920" s="108"/>
      <c r="W920" s="107"/>
      <c r="X920" s="107"/>
      <c r="AA920" s="107"/>
      <c r="AB920" s="110"/>
      <c r="AC920" s="110"/>
      <c r="AE920" s="105"/>
      <c r="AF920" s="105"/>
      <c r="AR920" s="112"/>
    </row>
    <row r="921" spans="2:44" x14ac:dyDescent="0.25">
      <c r="B921" s="1" t="str">
        <f>IF(I921="","",
(IF(N921=FİLTRE!$H$6,2,0)+IF(FİLTRE!$H$6="TOPLAM",2,0))
)</f>
        <v/>
      </c>
      <c r="C921">
        <f>IF(FİLTRE!$M$5="",9,(IF(U921&gt;=FİLTRE!$M$5,1,0)))</f>
        <v>1</v>
      </c>
      <c r="D921" s="1">
        <f>IF(FİLTRE!$M$6="",9,(IF('SKT LİSTESİ'!P921&lt;=FİLTRE!$M$6,1,0)))</f>
        <v>1</v>
      </c>
      <c r="E921" s="25" t="str">
        <f>IF(I921="","",(COUNTIFS($L$4:L921,L921)))</f>
        <v/>
      </c>
      <c r="F921" s="13">
        <f>IF(OR(B921&lt;&gt;2,C921&lt;&gt;1,D921&lt;&gt;1,H921&lt;&gt;1),0,
COUNTIFS($B$4:B921,2,$C$4:C921,1,$D$4:D921,1,$H$4:H921,1))</f>
        <v>0</v>
      </c>
      <c r="G921" s="26" t="str">
        <f>IF(I921="","",(COUNTIF($E$4:E921,E921)))</f>
        <v/>
      </c>
      <c r="H921" s="1">
        <f>IF(AND(J921="SAYIM",FİLTRE!$H$5="RAFTA",U921&lt;&gt;0),1,0)+
IF(AND(J921="İADE DEPO",FİLTRE!$H$5="İADE DEPO"),1,0)+
IF(FİLTRE!$H$5="TÜMÜ",1,0)+
IF(AND(J921="FİRMA İADE",FİLTRE!$H$5="FİRMA İADE"),1,0)+
IF(AND(J921="İMHA",FİLTRE!$H$5="İMHA"),1,0)</f>
        <v>1</v>
      </c>
      <c r="I921" s="99"/>
      <c r="J921" s="100"/>
      <c r="K921" s="100"/>
      <c r="L921" s="101"/>
      <c r="M921" s="102"/>
      <c r="N921" s="101"/>
      <c r="O921" s="99"/>
      <c r="P921" s="103"/>
      <c r="Q921" s="104"/>
      <c r="R921" s="50"/>
      <c r="S921" s="105"/>
      <c r="T921" s="106"/>
      <c r="U921" s="107"/>
      <c r="V921" s="108"/>
      <c r="W921" s="107"/>
      <c r="X921" s="107"/>
      <c r="AA921" s="107"/>
      <c r="AB921" s="110"/>
      <c r="AC921" s="110"/>
      <c r="AE921" s="105"/>
      <c r="AF921" s="105"/>
      <c r="AR921" s="112"/>
    </row>
    <row r="922" spans="2:44" x14ac:dyDescent="0.25">
      <c r="B922" s="1" t="str">
        <f>IF(I922="","",
(IF(N922=FİLTRE!$H$6,2,0)+IF(FİLTRE!$H$6="TOPLAM",2,0))
)</f>
        <v/>
      </c>
      <c r="C922">
        <f>IF(FİLTRE!$M$5="",9,(IF(U922&gt;=FİLTRE!$M$5,1,0)))</f>
        <v>1</v>
      </c>
      <c r="D922" s="1">
        <f>IF(FİLTRE!$M$6="",9,(IF('SKT LİSTESİ'!P922&lt;=FİLTRE!$M$6,1,0)))</f>
        <v>1</v>
      </c>
      <c r="E922" s="25" t="str">
        <f>IF(I922="","",(COUNTIFS($L$4:L922,L922)))</f>
        <v/>
      </c>
      <c r="F922" s="13">
        <f>IF(OR(B922&lt;&gt;2,C922&lt;&gt;1,D922&lt;&gt;1,H922&lt;&gt;1),0,
COUNTIFS($B$4:B922,2,$C$4:C922,1,$D$4:D922,1,$H$4:H922,1))</f>
        <v>0</v>
      </c>
      <c r="G922" s="26" t="str">
        <f>IF(I922="","",(COUNTIF($E$4:E922,E922)))</f>
        <v/>
      </c>
      <c r="H922" s="1">
        <f>IF(AND(J922="SAYIM",FİLTRE!$H$5="RAFTA",U922&lt;&gt;0),1,0)+
IF(AND(J922="İADE DEPO",FİLTRE!$H$5="İADE DEPO"),1,0)+
IF(FİLTRE!$H$5="TÜMÜ",1,0)+
IF(AND(J922="FİRMA İADE",FİLTRE!$H$5="FİRMA İADE"),1,0)+
IF(AND(J922="İMHA",FİLTRE!$H$5="İMHA"),1,0)</f>
        <v>1</v>
      </c>
      <c r="I922" s="99"/>
      <c r="J922" s="100"/>
      <c r="K922" s="100"/>
      <c r="L922" s="101"/>
      <c r="M922" s="102"/>
      <c r="N922" s="101"/>
      <c r="O922" s="99"/>
      <c r="P922" s="103"/>
      <c r="Q922" s="104"/>
      <c r="R922" s="50"/>
      <c r="S922" s="105"/>
      <c r="T922" s="106"/>
      <c r="U922" s="107"/>
      <c r="V922" s="108"/>
      <c r="W922" s="107"/>
      <c r="X922" s="107"/>
      <c r="AA922" s="107"/>
      <c r="AB922" s="110"/>
      <c r="AC922" s="110"/>
      <c r="AE922" s="105"/>
      <c r="AF922" s="105"/>
      <c r="AR922" s="112"/>
    </row>
    <row r="923" spans="2:44" x14ac:dyDescent="0.25">
      <c r="B923" s="1" t="str">
        <f>IF(I923="","",
(IF(N923=FİLTRE!$H$6,2,0)+IF(FİLTRE!$H$6="TOPLAM",2,0))
)</f>
        <v/>
      </c>
      <c r="C923">
        <f>IF(FİLTRE!$M$5="",9,(IF(U923&gt;=FİLTRE!$M$5,1,0)))</f>
        <v>1</v>
      </c>
      <c r="D923" s="1">
        <f>IF(FİLTRE!$M$6="",9,(IF('SKT LİSTESİ'!P923&lt;=FİLTRE!$M$6,1,0)))</f>
        <v>1</v>
      </c>
      <c r="E923" s="25" t="str">
        <f>IF(I923="","",(COUNTIFS($L$4:L923,L923)))</f>
        <v/>
      </c>
      <c r="F923" s="13">
        <f>IF(OR(B923&lt;&gt;2,C923&lt;&gt;1,D923&lt;&gt;1,H923&lt;&gt;1),0,
COUNTIFS($B$4:B923,2,$C$4:C923,1,$D$4:D923,1,$H$4:H923,1))</f>
        <v>0</v>
      </c>
      <c r="G923" s="26" t="str">
        <f>IF(I923="","",(COUNTIF($E$4:E923,E923)))</f>
        <v/>
      </c>
      <c r="H923" s="1">
        <f>IF(AND(J923="SAYIM",FİLTRE!$H$5="RAFTA",U923&lt;&gt;0),1,0)+
IF(AND(J923="İADE DEPO",FİLTRE!$H$5="İADE DEPO"),1,0)+
IF(FİLTRE!$H$5="TÜMÜ",1,0)+
IF(AND(J923="FİRMA İADE",FİLTRE!$H$5="FİRMA İADE"),1,0)+
IF(AND(J923="İMHA",FİLTRE!$H$5="İMHA"),1,0)</f>
        <v>1</v>
      </c>
      <c r="I923" s="99"/>
      <c r="J923" s="100"/>
      <c r="K923" s="100"/>
      <c r="L923" s="101"/>
      <c r="M923" s="102"/>
      <c r="N923" s="101"/>
      <c r="O923" s="99"/>
      <c r="P923" s="103"/>
      <c r="Q923" s="104"/>
      <c r="R923" s="50"/>
      <c r="S923" s="105"/>
      <c r="T923" s="106"/>
      <c r="U923" s="107"/>
      <c r="V923" s="108"/>
      <c r="W923" s="107"/>
      <c r="X923" s="107"/>
      <c r="AA923" s="107"/>
      <c r="AB923" s="110"/>
      <c r="AC923" s="110"/>
      <c r="AE923" s="105"/>
      <c r="AF923" s="105"/>
      <c r="AR923" s="112"/>
    </row>
    <row r="924" spans="2:44" x14ac:dyDescent="0.25">
      <c r="B924" s="1" t="str">
        <f>IF(I924="","",
(IF(N924=FİLTRE!$H$6,2,0)+IF(FİLTRE!$H$6="TOPLAM",2,0))
)</f>
        <v/>
      </c>
      <c r="C924">
        <f>IF(FİLTRE!$M$5="",9,(IF(U924&gt;=FİLTRE!$M$5,1,0)))</f>
        <v>1</v>
      </c>
      <c r="D924" s="1">
        <f>IF(FİLTRE!$M$6="",9,(IF('SKT LİSTESİ'!P924&lt;=FİLTRE!$M$6,1,0)))</f>
        <v>1</v>
      </c>
      <c r="E924" s="25" t="str">
        <f>IF(I924="","",(COUNTIFS($L$4:L924,L924)))</f>
        <v/>
      </c>
      <c r="F924" s="13">
        <f>IF(OR(B924&lt;&gt;2,C924&lt;&gt;1,D924&lt;&gt;1,H924&lt;&gt;1),0,
COUNTIFS($B$4:B924,2,$C$4:C924,1,$D$4:D924,1,$H$4:H924,1))</f>
        <v>0</v>
      </c>
      <c r="G924" s="26" t="str">
        <f>IF(I924="","",(COUNTIF($E$4:E924,E924)))</f>
        <v/>
      </c>
      <c r="H924" s="1">
        <f>IF(AND(J924="SAYIM",FİLTRE!$H$5="RAFTA",U924&lt;&gt;0),1,0)+
IF(AND(J924="İADE DEPO",FİLTRE!$H$5="İADE DEPO"),1,0)+
IF(FİLTRE!$H$5="TÜMÜ",1,0)+
IF(AND(J924="FİRMA İADE",FİLTRE!$H$5="FİRMA İADE"),1,0)+
IF(AND(J924="İMHA",FİLTRE!$H$5="İMHA"),1,0)</f>
        <v>1</v>
      </c>
      <c r="I924" s="99"/>
      <c r="J924" s="100"/>
      <c r="K924" s="100"/>
      <c r="L924" s="101"/>
      <c r="M924" s="102"/>
      <c r="N924" s="101"/>
      <c r="O924" s="99"/>
      <c r="P924" s="103"/>
      <c r="Q924" s="104"/>
      <c r="R924" s="50"/>
      <c r="S924" s="105"/>
      <c r="T924" s="106"/>
      <c r="U924" s="107"/>
      <c r="V924" s="108"/>
      <c r="W924" s="107"/>
      <c r="X924" s="107"/>
      <c r="AA924" s="107"/>
      <c r="AB924" s="110"/>
      <c r="AC924" s="110"/>
      <c r="AE924" s="105"/>
      <c r="AF924" s="105"/>
      <c r="AR924" s="112"/>
    </row>
    <row r="925" spans="2:44" x14ac:dyDescent="0.25">
      <c r="B925" s="1" t="str">
        <f>IF(I925="","",
(IF(N925=FİLTRE!$H$6,2,0)+IF(FİLTRE!$H$6="TOPLAM",2,0))
)</f>
        <v/>
      </c>
      <c r="C925">
        <f>IF(FİLTRE!$M$5="",9,(IF(U925&gt;=FİLTRE!$M$5,1,0)))</f>
        <v>1</v>
      </c>
      <c r="D925" s="1">
        <f>IF(FİLTRE!$M$6="",9,(IF('SKT LİSTESİ'!P925&lt;=FİLTRE!$M$6,1,0)))</f>
        <v>1</v>
      </c>
      <c r="E925" s="25" t="str">
        <f>IF(I925="","",(COUNTIFS($L$4:L925,L925)))</f>
        <v/>
      </c>
      <c r="F925" s="13">
        <f>IF(OR(B925&lt;&gt;2,C925&lt;&gt;1,D925&lt;&gt;1,H925&lt;&gt;1),0,
COUNTIFS($B$4:B925,2,$C$4:C925,1,$D$4:D925,1,$H$4:H925,1))</f>
        <v>0</v>
      </c>
      <c r="G925" s="26" t="str">
        <f>IF(I925="","",(COUNTIF($E$4:E925,E925)))</f>
        <v/>
      </c>
      <c r="H925" s="1">
        <f>IF(AND(J925="SAYIM",FİLTRE!$H$5="RAFTA",U925&lt;&gt;0),1,0)+
IF(AND(J925="İADE DEPO",FİLTRE!$H$5="İADE DEPO"),1,0)+
IF(FİLTRE!$H$5="TÜMÜ",1,0)+
IF(AND(J925="FİRMA İADE",FİLTRE!$H$5="FİRMA İADE"),1,0)+
IF(AND(J925="İMHA",FİLTRE!$H$5="İMHA"),1,0)</f>
        <v>1</v>
      </c>
      <c r="I925" s="99"/>
      <c r="J925" s="100"/>
      <c r="K925" s="100"/>
      <c r="L925" s="101"/>
      <c r="M925" s="102"/>
      <c r="N925" s="101"/>
      <c r="O925" s="99"/>
      <c r="P925" s="103"/>
      <c r="Q925" s="104"/>
      <c r="R925" s="50"/>
      <c r="S925" s="105"/>
      <c r="T925" s="106"/>
      <c r="U925" s="107"/>
      <c r="V925" s="108"/>
      <c r="W925" s="107"/>
      <c r="X925" s="107"/>
      <c r="AA925" s="107"/>
      <c r="AB925" s="110"/>
      <c r="AC925" s="110"/>
      <c r="AE925" s="105"/>
      <c r="AF925" s="105"/>
      <c r="AR925" s="112"/>
    </row>
    <row r="926" spans="2:44" x14ac:dyDescent="0.25">
      <c r="B926" s="1" t="str">
        <f>IF(I926="","",
(IF(N926=FİLTRE!$H$6,2,0)+IF(FİLTRE!$H$6="TOPLAM",2,0))
)</f>
        <v/>
      </c>
      <c r="C926">
        <f>IF(FİLTRE!$M$5="",9,(IF(U926&gt;=FİLTRE!$M$5,1,0)))</f>
        <v>1</v>
      </c>
      <c r="D926" s="1">
        <f>IF(FİLTRE!$M$6="",9,(IF('SKT LİSTESİ'!P926&lt;=FİLTRE!$M$6,1,0)))</f>
        <v>1</v>
      </c>
      <c r="E926" s="25" t="str">
        <f>IF(I926="","",(COUNTIFS($L$4:L926,L926)))</f>
        <v/>
      </c>
      <c r="F926" s="13">
        <f>IF(OR(B926&lt;&gt;2,C926&lt;&gt;1,D926&lt;&gt;1,H926&lt;&gt;1),0,
COUNTIFS($B$4:B926,2,$C$4:C926,1,$D$4:D926,1,$H$4:H926,1))</f>
        <v>0</v>
      </c>
      <c r="G926" s="26" t="str">
        <f>IF(I926="","",(COUNTIF($E$4:E926,E926)))</f>
        <v/>
      </c>
      <c r="H926" s="1">
        <f>IF(AND(J926="SAYIM",FİLTRE!$H$5="RAFTA",U926&lt;&gt;0),1,0)+
IF(AND(J926="İADE DEPO",FİLTRE!$H$5="İADE DEPO"),1,0)+
IF(FİLTRE!$H$5="TÜMÜ",1,0)+
IF(AND(J926="FİRMA İADE",FİLTRE!$H$5="FİRMA İADE"),1,0)+
IF(AND(J926="İMHA",FİLTRE!$H$5="İMHA"),1,0)</f>
        <v>1</v>
      </c>
      <c r="I926" s="99"/>
      <c r="J926" s="100"/>
      <c r="K926" s="100"/>
      <c r="L926" s="101"/>
      <c r="M926" s="102"/>
      <c r="N926" s="101"/>
      <c r="O926" s="99"/>
      <c r="P926" s="103"/>
      <c r="Q926" s="104"/>
      <c r="R926" s="50"/>
      <c r="S926" s="105"/>
      <c r="T926" s="106"/>
      <c r="U926" s="107"/>
      <c r="V926" s="108"/>
      <c r="W926" s="107"/>
      <c r="X926" s="107"/>
      <c r="AA926" s="107"/>
      <c r="AB926" s="110"/>
      <c r="AC926" s="110"/>
      <c r="AE926" s="105"/>
      <c r="AF926" s="105"/>
      <c r="AR926" s="112"/>
    </row>
    <row r="927" spans="2:44" x14ac:dyDescent="0.25">
      <c r="B927" s="1" t="str">
        <f>IF(I927="","",
(IF(N927=FİLTRE!$H$6,2,0)+IF(FİLTRE!$H$6="TOPLAM",2,0))
)</f>
        <v/>
      </c>
      <c r="C927">
        <f>IF(FİLTRE!$M$5="",9,(IF(U927&gt;=FİLTRE!$M$5,1,0)))</f>
        <v>1</v>
      </c>
      <c r="D927" s="1">
        <f>IF(FİLTRE!$M$6="",9,(IF('SKT LİSTESİ'!P927&lt;=FİLTRE!$M$6,1,0)))</f>
        <v>1</v>
      </c>
      <c r="E927" s="25" t="str">
        <f>IF(I927="","",(COUNTIFS($L$4:L927,L927)))</f>
        <v/>
      </c>
      <c r="F927" s="13">
        <f>IF(OR(B927&lt;&gt;2,C927&lt;&gt;1,D927&lt;&gt;1,H927&lt;&gt;1),0,
COUNTIFS($B$4:B927,2,$C$4:C927,1,$D$4:D927,1,$H$4:H927,1))</f>
        <v>0</v>
      </c>
      <c r="G927" s="26" t="str">
        <f>IF(I927="","",(COUNTIF($E$4:E927,E927)))</f>
        <v/>
      </c>
      <c r="H927" s="1">
        <f>IF(AND(J927="SAYIM",FİLTRE!$H$5="RAFTA",U927&lt;&gt;0),1,0)+
IF(AND(J927="İADE DEPO",FİLTRE!$H$5="İADE DEPO"),1,0)+
IF(FİLTRE!$H$5="TÜMÜ",1,0)+
IF(AND(J927="FİRMA İADE",FİLTRE!$H$5="FİRMA İADE"),1,0)+
IF(AND(J927="İMHA",FİLTRE!$H$5="İMHA"),1,0)</f>
        <v>1</v>
      </c>
      <c r="I927" s="99"/>
      <c r="J927" s="100"/>
      <c r="K927" s="100"/>
      <c r="L927" s="101"/>
      <c r="M927" s="102"/>
      <c r="N927" s="101"/>
      <c r="O927" s="99"/>
      <c r="P927" s="103"/>
      <c r="Q927" s="104"/>
      <c r="R927" s="50"/>
      <c r="S927" s="105"/>
      <c r="T927" s="106"/>
      <c r="U927" s="107"/>
      <c r="V927" s="108"/>
      <c r="W927" s="107"/>
      <c r="X927" s="107"/>
      <c r="AA927" s="107"/>
      <c r="AB927" s="110"/>
      <c r="AC927" s="110"/>
      <c r="AE927" s="105"/>
      <c r="AF927" s="105"/>
      <c r="AR927" s="112"/>
    </row>
    <row r="928" spans="2:44" x14ac:dyDescent="0.25">
      <c r="B928" s="1" t="str">
        <f>IF(I928="","",
(IF(N928=FİLTRE!$H$6,2,0)+IF(FİLTRE!$H$6="TOPLAM",2,0))
)</f>
        <v/>
      </c>
      <c r="C928">
        <f>IF(FİLTRE!$M$5="",9,(IF(U928&gt;=FİLTRE!$M$5,1,0)))</f>
        <v>1</v>
      </c>
      <c r="D928" s="1">
        <f>IF(FİLTRE!$M$6="",9,(IF('SKT LİSTESİ'!P928&lt;=FİLTRE!$M$6,1,0)))</f>
        <v>1</v>
      </c>
      <c r="E928" s="25" t="str">
        <f>IF(I928="","",(COUNTIFS($L$4:L928,L928)))</f>
        <v/>
      </c>
      <c r="F928" s="13">
        <f>IF(OR(B928&lt;&gt;2,C928&lt;&gt;1,D928&lt;&gt;1,H928&lt;&gt;1),0,
COUNTIFS($B$4:B928,2,$C$4:C928,1,$D$4:D928,1,$H$4:H928,1))</f>
        <v>0</v>
      </c>
      <c r="G928" s="26" t="str">
        <f>IF(I928="","",(COUNTIF($E$4:E928,E928)))</f>
        <v/>
      </c>
      <c r="H928" s="1">
        <f>IF(AND(J928="SAYIM",FİLTRE!$H$5="RAFTA",U928&lt;&gt;0),1,0)+
IF(AND(J928="İADE DEPO",FİLTRE!$H$5="İADE DEPO"),1,0)+
IF(FİLTRE!$H$5="TÜMÜ",1,0)+
IF(AND(J928="FİRMA İADE",FİLTRE!$H$5="FİRMA İADE"),1,0)+
IF(AND(J928="İMHA",FİLTRE!$H$5="İMHA"),1,0)</f>
        <v>1</v>
      </c>
      <c r="I928" s="99"/>
      <c r="J928" s="100"/>
      <c r="K928" s="100"/>
      <c r="L928" s="101"/>
      <c r="M928" s="102"/>
      <c r="N928" s="101"/>
      <c r="O928" s="99"/>
      <c r="P928" s="103"/>
      <c r="Q928" s="104"/>
      <c r="R928" s="50"/>
      <c r="S928" s="105"/>
      <c r="T928" s="106"/>
      <c r="U928" s="107"/>
      <c r="V928" s="108"/>
      <c r="W928" s="107"/>
      <c r="X928" s="107"/>
      <c r="AA928" s="107"/>
      <c r="AB928" s="110"/>
      <c r="AC928" s="110"/>
      <c r="AE928" s="105"/>
      <c r="AF928" s="105"/>
      <c r="AR928" s="112"/>
    </row>
    <row r="929" spans="2:44" x14ac:dyDescent="0.25">
      <c r="B929" s="1" t="str">
        <f>IF(I929="","",
(IF(N929=FİLTRE!$H$6,2,0)+IF(FİLTRE!$H$6="TOPLAM",2,0))
)</f>
        <v/>
      </c>
      <c r="C929">
        <f>IF(FİLTRE!$M$5="",9,(IF(U929&gt;=FİLTRE!$M$5,1,0)))</f>
        <v>1</v>
      </c>
      <c r="D929" s="1">
        <f>IF(FİLTRE!$M$6="",9,(IF('SKT LİSTESİ'!P929&lt;=FİLTRE!$M$6,1,0)))</f>
        <v>1</v>
      </c>
      <c r="E929" s="25" t="str">
        <f>IF(I929="","",(COUNTIFS($L$4:L929,L929)))</f>
        <v/>
      </c>
      <c r="F929" s="13">
        <f>IF(OR(B929&lt;&gt;2,C929&lt;&gt;1,D929&lt;&gt;1,H929&lt;&gt;1),0,
COUNTIFS($B$4:B929,2,$C$4:C929,1,$D$4:D929,1,$H$4:H929,1))</f>
        <v>0</v>
      </c>
      <c r="G929" s="26" t="str">
        <f>IF(I929="","",(COUNTIF($E$4:E929,E929)))</f>
        <v/>
      </c>
      <c r="H929" s="1">
        <f>IF(AND(J929="SAYIM",FİLTRE!$H$5="RAFTA",U929&lt;&gt;0),1,0)+
IF(AND(J929="İADE DEPO",FİLTRE!$H$5="İADE DEPO"),1,0)+
IF(FİLTRE!$H$5="TÜMÜ",1,0)+
IF(AND(J929="FİRMA İADE",FİLTRE!$H$5="FİRMA İADE"),1,0)+
IF(AND(J929="İMHA",FİLTRE!$H$5="İMHA"),1,0)</f>
        <v>1</v>
      </c>
      <c r="I929" s="99"/>
      <c r="J929" s="100"/>
      <c r="K929" s="100"/>
      <c r="L929" s="101"/>
      <c r="M929" s="102"/>
      <c r="N929" s="101"/>
      <c r="O929" s="99"/>
      <c r="P929" s="103"/>
      <c r="Q929" s="104"/>
      <c r="R929" s="50"/>
      <c r="S929" s="105"/>
      <c r="T929" s="106"/>
      <c r="U929" s="107"/>
      <c r="V929" s="108"/>
      <c r="W929" s="107"/>
      <c r="X929" s="107"/>
      <c r="AA929" s="107"/>
      <c r="AB929" s="110"/>
      <c r="AC929" s="110"/>
      <c r="AE929" s="105"/>
      <c r="AF929" s="105"/>
      <c r="AR929" s="112"/>
    </row>
    <row r="930" spans="2:44" x14ac:dyDescent="0.25">
      <c r="B930" s="1" t="str">
        <f>IF(I930="","",
(IF(N930=FİLTRE!$H$6,2,0)+IF(FİLTRE!$H$6="TOPLAM",2,0))
)</f>
        <v/>
      </c>
      <c r="C930">
        <f>IF(FİLTRE!$M$5="",9,(IF(U930&gt;=FİLTRE!$M$5,1,0)))</f>
        <v>1</v>
      </c>
      <c r="D930" s="1">
        <f>IF(FİLTRE!$M$6="",9,(IF('SKT LİSTESİ'!P930&lt;=FİLTRE!$M$6,1,0)))</f>
        <v>1</v>
      </c>
      <c r="E930" s="25" t="str">
        <f>IF(I930="","",(COUNTIFS($L$4:L930,L930)))</f>
        <v/>
      </c>
      <c r="F930" s="13">
        <f>IF(OR(B930&lt;&gt;2,C930&lt;&gt;1,D930&lt;&gt;1,H930&lt;&gt;1),0,
COUNTIFS($B$4:B930,2,$C$4:C930,1,$D$4:D930,1,$H$4:H930,1))</f>
        <v>0</v>
      </c>
      <c r="G930" s="26" t="str">
        <f>IF(I930="","",(COUNTIF($E$4:E930,E930)))</f>
        <v/>
      </c>
      <c r="H930" s="1">
        <f>IF(AND(J930="SAYIM",FİLTRE!$H$5="RAFTA",U930&lt;&gt;0),1,0)+
IF(AND(J930="İADE DEPO",FİLTRE!$H$5="İADE DEPO"),1,0)+
IF(FİLTRE!$H$5="TÜMÜ",1,0)+
IF(AND(J930="FİRMA İADE",FİLTRE!$H$5="FİRMA İADE"),1,0)+
IF(AND(J930="İMHA",FİLTRE!$H$5="İMHA"),1,0)</f>
        <v>1</v>
      </c>
      <c r="I930" s="99"/>
      <c r="J930" s="100"/>
      <c r="K930" s="100"/>
      <c r="L930" s="101"/>
      <c r="M930" s="102"/>
      <c r="N930" s="101"/>
      <c r="O930" s="99"/>
      <c r="P930" s="103"/>
      <c r="Q930" s="104"/>
      <c r="R930" s="50"/>
      <c r="S930" s="105"/>
      <c r="T930" s="106"/>
      <c r="U930" s="107"/>
      <c r="V930" s="108"/>
      <c r="W930" s="107"/>
      <c r="X930" s="107"/>
      <c r="AA930" s="107"/>
      <c r="AB930" s="110"/>
      <c r="AC930" s="110"/>
      <c r="AE930" s="105"/>
      <c r="AF930" s="105"/>
      <c r="AR930" s="112"/>
    </row>
    <row r="931" spans="2:44" x14ac:dyDescent="0.25">
      <c r="B931" s="1" t="str">
        <f>IF(I931="","",
(IF(N931=FİLTRE!$H$6,2,0)+IF(FİLTRE!$H$6="TOPLAM",2,0))
)</f>
        <v/>
      </c>
      <c r="C931">
        <f>IF(FİLTRE!$M$5="",9,(IF(U931&gt;=FİLTRE!$M$5,1,0)))</f>
        <v>1</v>
      </c>
      <c r="D931" s="1">
        <f>IF(FİLTRE!$M$6="",9,(IF('SKT LİSTESİ'!P931&lt;=FİLTRE!$M$6,1,0)))</f>
        <v>1</v>
      </c>
      <c r="E931" s="25" t="str">
        <f>IF(I931="","",(COUNTIFS($L$4:L931,L931)))</f>
        <v/>
      </c>
      <c r="F931" s="13">
        <f>IF(OR(B931&lt;&gt;2,C931&lt;&gt;1,D931&lt;&gt;1,H931&lt;&gt;1),0,
COUNTIFS($B$4:B931,2,$C$4:C931,1,$D$4:D931,1,$H$4:H931,1))</f>
        <v>0</v>
      </c>
      <c r="G931" s="26" t="str">
        <f>IF(I931="","",(COUNTIF($E$4:E931,E931)))</f>
        <v/>
      </c>
      <c r="H931" s="1">
        <f>IF(AND(J931="SAYIM",FİLTRE!$H$5="RAFTA",U931&lt;&gt;0),1,0)+
IF(AND(J931="İADE DEPO",FİLTRE!$H$5="İADE DEPO"),1,0)+
IF(FİLTRE!$H$5="TÜMÜ",1,0)+
IF(AND(J931="FİRMA İADE",FİLTRE!$H$5="FİRMA İADE"),1,0)+
IF(AND(J931="İMHA",FİLTRE!$H$5="İMHA"),1,0)</f>
        <v>1</v>
      </c>
      <c r="I931" s="99"/>
      <c r="J931" s="100"/>
      <c r="K931" s="100"/>
      <c r="L931" s="101"/>
      <c r="M931" s="102"/>
      <c r="N931" s="101"/>
      <c r="O931" s="99"/>
      <c r="P931" s="103"/>
      <c r="Q931" s="104"/>
      <c r="R931" s="50"/>
      <c r="S931" s="105"/>
      <c r="T931" s="106"/>
      <c r="U931" s="107"/>
      <c r="V931" s="108"/>
      <c r="W931" s="107"/>
      <c r="X931" s="107"/>
      <c r="AA931" s="107"/>
      <c r="AB931" s="110"/>
      <c r="AC931" s="110"/>
      <c r="AE931" s="105"/>
      <c r="AF931" s="105"/>
      <c r="AR931" s="112"/>
    </row>
    <row r="932" spans="2:44" x14ac:dyDescent="0.25">
      <c r="B932" s="1" t="str">
        <f>IF(I932="","",
(IF(N932=FİLTRE!$H$6,2,0)+IF(FİLTRE!$H$6="TOPLAM",2,0))
)</f>
        <v/>
      </c>
      <c r="C932">
        <f>IF(FİLTRE!$M$5="",9,(IF(U932&gt;=FİLTRE!$M$5,1,0)))</f>
        <v>1</v>
      </c>
      <c r="D932" s="1">
        <f>IF(FİLTRE!$M$6="",9,(IF('SKT LİSTESİ'!P932&lt;=FİLTRE!$M$6,1,0)))</f>
        <v>1</v>
      </c>
      <c r="E932" s="25" t="str">
        <f>IF(I932="","",(COUNTIFS($L$4:L932,L932)))</f>
        <v/>
      </c>
      <c r="F932" s="13">
        <f>IF(OR(B932&lt;&gt;2,C932&lt;&gt;1,D932&lt;&gt;1,H932&lt;&gt;1),0,
COUNTIFS($B$4:B932,2,$C$4:C932,1,$D$4:D932,1,$H$4:H932,1))</f>
        <v>0</v>
      </c>
      <c r="G932" s="26" t="str">
        <f>IF(I932="","",(COUNTIF($E$4:E932,E932)))</f>
        <v/>
      </c>
      <c r="H932" s="1">
        <f>IF(AND(J932="SAYIM",FİLTRE!$H$5="RAFTA",U932&lt;&gt;0),1,0)+
IF(AND(J932="İADE DEPO",FİLTRE!$H$5="İADE DEPO"),1,0)+
IF(FİLTRE!$H$5="TÜMÜ",1,0)+
IF(AND(J932="FİRMA İADE",FİLTRE!$H$5="FİRMA İADE"),1,0)+
IF(AND(J932="İMHA",FİLTRE!$H$5="İMHA"),1,0)</f>
        <v>1</v>
      </c>
      <c r="I932" s="99"/>
      <c r="J932" s="100"/>
      <c r="K932" s="100"/>
      <c r="L932" s="101"/>
      <c r="M932" s="102"/>
      <c r="N932" s="101"/>
      <c r="O932" s="99"/>
      <c r="P932" s="103"/>
      <c r="Q932" s="104"/>
      <c r="R932" s="50"/>
      <c r="S932" s="105"/>
      <c r="T932" s="106"/>
      <c r="U932" s="107"/>
      <c r="V932" s="108"/>
      <c r="W932" s="107"/>
      <c r="X932" s="107"/>
      <c r="AA932" s="107"/>
      <c r="AB932" s="110"/>
      <c r="AC932" s="110"/>
      <c r="AE932" s="105"/>
      <c r="AF932" s="105"/>
      <c r="AR932" s="112"/>
    </row>
    <row r="933" spans="2:44" x14ac:dyDescent="0.25">
      <c r="B933" s="1" t="str">
        <f>IF(I933="","",
(IF(N933=FİLTRE!$H$6,2,0)+IF(FİLTRE!$H$6="TOPLAM",2,0))
)</f>
        <v/>
      </c>
      <c r="C933">
        <f>IF(FİLTRE!$M$5="",9,(IF(U933&gt;=FİLTRE!$M$5,1,0)))</f>
        <v>1</v>
      </c>
      <c r="D933" s="1">
        <f>IF(FİLTRE!$M$6="",9,(IF('SKT LİSTESİ'!P933&lt;=FİLTRE!$M$6,1,0)))</f>
        <v>1</v>
      </c>
      <c r="E933" s="25" t="str">
        <f>IF(I933="","",(COUNTIFS($L$4:L933,L933)))</f>
        <v/>
      </c>
      <c r="F933" s="13">
        <f>IF(OR(B933&lt;&gt;2,C933&lt;&gt;1,D933&lt;&gt;1,H933&lt;&gt;1),0,
COUNTIFS($B$4:B933,2,$C$4:C933,1,$D$4:D933,1,$H$4:H933,1))</f>
        <v>0</v>
      </c>
      <c r="G933" s="26" t="str">
        <f>IF(I933="","",(COUNTIF($E$4:E933,E933)))</f>
        <v/>
      </c>
      <c r="H933" s="1">
        <f>IF(AND(J933="SAYIM",FİLTRE!$H$5="RAFTA",U933&lt;&gt;0),1,0)+
IF(AND(J933="İADE DEPO",FİLTRE!$H$5="İADE DEPO"),1,0)+
IF(FİLTRE!$H$5="TÜMÜ",1,0)+
IF(AND(J933="FİRMA İADE",FİLTRE!$H$5="FİRMA İADE"),1,0)+
IF(AND(J933="İMHA",FİLTRE!$H$5="İMHA"),1,0)</f>
        <v>1</v>
      </c>
      <c r="I933" s="99"/>
      <c r="J933" s="100"/>
      <c r="K933" s="100"/>
      <c r="L933" s="101"/>
      <c r="M933" s="102"/>
      <c r="N933" s="101"/>
      <c r="O933" s="99"/>
      <c r="P933" s="103"/>
      <c r="Q933" s="104"/>
      <c r="R933" s="50"/>
      <c r="S933" s="105"/>
      <c r="T933" s="106"/>
      <c r="U933" s="107"/>
      <c r="V933" s="108"/>
      <c r="W933" s="107"/>
      <c r="X933" s="107"/>
      <c r="AA933" s="107"/>
      <c r="AB933" s="110"/>
      <c r="AC933" s="110"/>
      <c r="AE933" s="105"/>
      <c r="AF933" s="105"/>
      <c r="AR933" s="112"/>
    </row>
    <row r="934" spans="2:44" x14ac:dyDescent="0.25">
      <c r="B934" s="1" t="str">
        <f>IF(I934="","",
(IF(N934=FİLTRE!$H$6,2,0)+IF(FİLTRE!$H$6="TOPLAM",2,0))
)</f>
        <v/>
      </c>
      <c r="C934">
        <f>IF(FİLTRE!$M$5="",9,(IF(U934&gt;=FİLTRE!$M$5,1,0)))</f>
        <v>1</v>
      </c>
      <c r="D934" s="1">
        <f>IF(FİLTRE!$M$6="",9,(IF('SKT LİSTESİ'!P934&lt;=FİLTRE!$M$6,1,0)))</f>
        <v>1</v>
      </c>
      <c r="E934" s="25" t="str">
        <f>IF(I934="","",(COUNTIFS($L$4:L934,L934)))</f>
        <v/>
      </c>
      <c r="F934" s="13">
        <f>IF(OR(B934&lt;&gt;2,C934&lt;&gt;1,D934&lt;&gt;1,H934&lt;&gt;1),0,
COUNTIFS($B$4:B934,2,$C$4:C934,1,$D$4:D934,1,$H$4:H934,1))</f>
        <v>0</v>
      </c>
      <c r="G934" s="26" t="str">
        <f>IF(I934="","",(COUNTIF($E$4:E934,E934)))</f>
        <v/>
      </c>
      <c r="H934" s="1">
        <f>IF(AND(J934="SAYIM",FİLTRE!$H$5="RAFTA",U934&lt;&gt;0),1,0)+
IF(AND(J934="İADE DEPO",FİLTRE!$H$5="İADE DEPO"),1,0)+
IF(FİLTRE!$H$5="TÜMÜ",1,0)+
IF(AND(J934="FİRMA İADE",FİLTRE!$H$5="FİRMA İADE"),1,0)+
IF(AND(J934="İMHA",FİLTRE!$H$5="İMHA"),1,0)</f>
        <v>1</v>
      </c>
      <c r="I934" s="99"/>
      <c r="J934" s="100"/>
      <c r="K934" s="100"/>
      <c r="L934" s="101"/>
      <c r="M934" s="102"/>
      <c r="N934" s="101"/>
      <c r="O934" s="99"/>
      <c r="P934" s="103"/>
      <c r="Q934" s="104"/>
      <c r="R934" s="50"/>
      <c r="S934" s="105"/>
      <c r="T934" s="106"/>
      <c r="U934" s="107"/>
      <c r="V934" s="108"/>
      <c r="W934" s="107"/>
      <c r="X934" s="107"/>
      <c r="AA934" s="107"/>
      <c r="AB934" s="110"/>
      <c r="AC934" s="110"/>
      <c r="AE934" s="105"/>
      <c r="AF934" s="105"/>
      <c r="AR934" s="112"/>
    </row>
    <row r="935" spans="2:44" x14ac:dyDescent="0.25">
      <c r="B935" s="1" t="str">
        <f>IF(I935="","",
(IF(N935=FİLTRE!$H$6,2,0)+IF(FİLTRE!$H$6="TOPLAM",2,0))
)</f>
        <v/>
      </c>
      <c r="C935">
        <f>IF(FİLTRE!$M$5="",9,(IF(U935&gt;=FİLTRE!$M$5,1,0)))</f>
        <v>1</v>
      </c>
      <c r="D935" s="1">
        <f>IF(FİLTRE!$M$6="",9,(IF('SKT LİSTESİ'!P935&lt;=FİLTRE!$M$6,1,0)))</f>
        <v>1</v>
      </c>
      <c r="E935" s="25" t="str">
        <f>IF(I935="","",(COUNTIFS($L$4:L935,L935)))</f>
        <v/>
      </c>
      <c r="F935" s="13">
        <f>IF(OR(B935&lt;&gt;2,C935&lt;&gt;1,D935&lt;&gt;1,H935&lt;&gt;1),0,
COUNTIFS($B$4:B935,2,$C$4:C935,1,$D$4:D935,1,$H$4:H935,1))</f>
        <v>0</v>
      </c>
      <c r="G935" s="26" t="str">
        <f>IF(I935="","",(COUNTIF($E$4:E935,E935)))</f>
        <v/>
      </c>
      <c r="H935" s="1">
        <f>IF(AND(J935="SAYIM",FİLTRE!$H$5="RAFTA",U935&lt;&gt;0),1,0)+
IF(AND(J935="İADE DEPO",FİLTRE!$H$5="İADE DEPO"),1,0)+
IF(FİLTRE!$H$5="TÜMÜ",1,0)+
IF(AND(J935="FİRMA İADE",FİLTRE!$H$5="FİRMA İADE"),1,0)+
IF(AND(J935="İMHA",FİLTRE!$H$5="İMHA"),1,0)</f>
        <v>1</v>
      </c>
      <c r="I935" s="99"/>
      <c r="J935" s="100"/>
      <c r="K935" s="100"/>
      <c r="L935" s="101"/>
      <c r="M935" s="102"/>
      <c r="N935" s="101"/>
      <c r="O935" s="99"/>
      <c r="P935" s="103"/>
      <c r="Q935" s="104"/>
      <c r="R935" s="50"/>
      <c r="S935" s="105"/>
      <c r="T935" s="106"/>
      <c r="U935" s="107"/>
      <c r="V935" s="108"/>
      <c r="W935" s="107"/>
      <c r="X935" s="107"/>
      <c r="AA935" s="107"/>
      <c r="AB935" s="110"/>
      <c r="AC935" s="110"/>
      <c r="AE935" s="105"/>
      <c r="AF935" s="105"/>
      <c r="AR935" s="112"/>
    </row>
    <row r="936" spans="2:44" x14ac:dyDescent="0.25">
      <c r="B936" s="1" t="str">
        <f>IF(I936="","",
(IF(N936=FİLTRE!$H$6,2,0)+IF(FİLTRE!$H$6="TOPLAM",2,0))
)</f>
        <v/>
      </c>
      <c r="C936">
        <f>IF(FİLTRE!$M$5="",9,(IF(U936&gt;=FİLTRE!$M$5,1,0)))</f>
        <v>1</v>
      </c>
      <c r="D936" s="1">
        <f>IF(FİLTRE!$M$6="",9,(IF('SKT LİSTESİ'!P936&lt;=FİLTRE!$M$6,1,0)))</f>
        <v>1</v>
      </c>
      <c r="E936" s="25" t="str">
        <f>IF(I936="","",(COUNTIFS($L$4:L936,L936)))</f>
        <v/>
      </c>
      <c r="F936" s="13">
        <f>IF(OR(B936&lt;&gt;2,C936&lt;&gt;1,D936&lt;&gt;1,H936&lt;&gt;1),0,
COUNTIFS($B$4:B936,2,$C$4:C936,1,$D$4:D936,1,$H$4:H936,1))</f>
        <v>0</v>
      </c>
      <c r="G936" s="26" t="str">
        <f>IF(I936="","",(COUNTIF($E$4:E936,E936)))</f>
        <v/>
      </c>
      <c r="H936" s="1">
        <f>IF(AND(J936="SAYIM",FİLTRE!$H$5="RAFTA",U936&lt;&gt;0),1,0)+
IF(AND(J936="İADE DEPO",FİLTRE!$H$5="İADE DEPO"),1,0)+
IF(FİLTRE!$H$5="TÜMÜ",1,0)+
IF(AND(J936="FİRMA İADE",FİLTRE!$H$5="FİRMA İADE"),1,0)+
IF(AND(J936="İMHA",FİLTRE!$H$5="İMHA"),1,0)</f>
        <v>1</v>
      </c>
      <c r="I936" s="99"/>
      <c r="J936" s="100"/>
      <c r="K936" s="100"/>
      <c r="L936" s="101"/>
      <c r="M936" s="102"/>
      <c r="N936" s="101"/>
      <c r="O936" s="99"/>
      <c r="P936" s="103"/>
      <c r="Q936" s="104"/>
      <c r="R936" s="50"/>
      <c r="S936" s="105"/>
      <c r="T936" s="106"/>
      <c r="U936" s="107"/>
      <c r="V936" s="108"/>
      <c r="W936" s="107"/>
      <c r="X936" s="107"/>
      <c r="AA936" s="107"/>
      <c r="AB936" s="110"/>
      <c r="AC936" s="110"/>
      <c r="AE936" s="105"/>
      <c r="AF936" s="105"/>
      <c r="AR936" s="112"/>
    </row>
    <row r="937" spans="2:44" x14ac:dyDescent="0.25">
      <c r="B937" s="1" t="str">
        <f>IF(I937="","",
(IF(N937=FİLTRE!$H$6,2,0)+IF(FİLTRE!$H$6="TOPLAM",2,0))
)</f>
        <v/>
      </c>
      <c r="C937">
        <f>IF(FİLTRE!$M$5="",9,(IF(U937&gt;=FİLTRE!$M$5,1,0)))</f>
        <v>1</v>
      </c>
      <c r="D937" s="1">
        <f>IF(FİLTRE!$M$6="",9,(IF('SKT LİSTESİ'!P937&lt;=FİLTRE!$M$6,1,0)))</f>
        <v>1</v>
      </c>
      <c r="E937" s="25" t="str">
        <f>IF(I937="","",(COUNTIFS($L$4:L937,L937)))</f>
        <v/>
      </c>
      <c r="F937" s="13">
        <f>IF(OR(B937&lt;&gt;2,C937&lt;&gt;1,D937&lt;&gt;1,H937&lt;&gt;1),0,
COUNTIFS($B$4:B937,2,$C$4:C937,1,$D$4:D937,1,$H$4:H937,1))</f>
        <v>0</v>
      </c>
      <c r="G937" s="26" t="str">
        <f>IF(I937="","",(COUNTIF($E$4:E937,E937)))</f>
        <v/>
      </c>
      <c r="H937" s="1">
        <f>IF(AND(J937="SAYIM",FİLTRE!$H$5="RAFTA",U937&lt;&gt;0),1,0)+
IF(AND(J937="İADE DEPO",FİLTRE!$H$5="İADE DEPO"),1,0)+
IF(FİLTRE!$H$5="TÜMÜ",1,0)+
IF(AND(J937="FİRMA İADE",FİLTRE!$H$5="FİRMA İADE"),1,0)+
IF(AND(J937="İMHA",FİLTRE!$H$5="İMHA"),1,0)</f>
        <v>1</v>
      </c>
      <c r="I937" s="99"/>
      <c r="J937" s="100"/>
      <c r="K937" s="100"/>
      <c r="L937" s="101"/>
      <c r="M937" s="102"/>
      <c r="N937" s="101"/>
      <c r="O937" s="99"/>
      <c r="P937" s="103"/>
      <c r="Q937" s="104"/>
      <c r="R937" s="50"/>
      <c r="S937" s="105"/>
      <c r="T937" s="106"/>
      <c r="U937" s="107"/>
      <c r="V937" s="108"/>
      <c r="W937" s="107"/>
      <c r="X937" s="107"/>
      <c r="AA937" s="107"/>
      <c r="AB937" s="110"/>
      <c r="AC937" s="110"/>
      <c r="AE937" s="105"/>
      <c r="AF937" s="105"/>
      <c r="AR937" s="112"/>
    </row>
    <row r="938" spans="2:44" x14ac:dyDescent="0.25">
      <c r="B938" s="1" t="str">
        <f>IF(I938="","",
(IF(N938=FİLTRE!$H$6,2,0)+IF(FİLTRE!$H$6="TOPLAM",2,0))
)</f>
        <v/>
      </c>
      <c r="C938">
        <f>IF(FİLTRE!$M$5="",9,(IF(U938&gt;=FİLTRE!$M$5,1,0)))</f>
        <v>1</v>
      </c>
      <c r="D938" s="1">
        <f>IF(FİLTRE!$M$6="",9,(IF('SKT LİSTESİ'!P938&lt;=FİLTRE!$M$6,1,0)))</f>
        <v>1</v>
      </c>
      <c r="E938" s="25" t="str">
        <f>IF(I938="","",(COUNTIFS($L$4:L938,L938)))</f>
        <v/>
      </c>
      <c r="F938" s="13">
        <f>IF(OR(B938&lt;&gt;2,C938&lt;&gt;1,D938&lt;&gt;1,H938&lt;&gt;1),0,
COUNTIFS($B$4:B938,2,$C$4:C938,1,$D$4:D938,1,$H$4:H938,1))</f>
        <v>0</v>
      </c>
      <c r="G938" s="26" t="str">
        <f>IF(I938="","",(COUNTIF($E$4:E938,E938)))</f>
        <v/>
      </c>
      <c r="H938" s="1">
        <f>IF(AND(J938="SAYIM",FİLTRE!$H$5="RAFTA",U938&lt;&gt;0),1,0)+
IF(AND(J938="İADE DEPO",FİLTRE!$H$5="İADE DEPO"),1,0)+
IF(FİLTRE!$H$5="TÜMÜ",1,0)+
IF(AND(J938="FİRMA İADE",FİLTRE!$H$5="FİRMA İADE"),1,0)+
IF(AND(J938="İMHA",FİLTRE!$H$5="İMHA"),1,0)</f>
        <v>1</v>
      </c>
      <c r="I938" s="99"/>
      <c r="J938" s="100"/>
      <c r="K938" s="100"/>
      <c r="L938" s="101"/>
      <c r="M938" s="102"/>
      <c r="N938" s="101"/>
      <c r="O938" s="99"/>
      <c r="P938" s="103"/>
      <c r="Q938" s="104"/>
      <c r="R938" s="50"/>
      <c r="S938" s="105"/>
      <c r="T938" s="106"/>
      <c r="U938" s="107"/>
      <c r="V938" s="108"/>
      <c r="W938" s="107"/>
      <c r="X938" s="107"/>
      <c r="AA938" s="107"/>
      <c r="AB938" s="110"/>
      <c r="AC938" s="110"/>
      <c r="AE938" s="105"/>
      <c r="AF938" s="105"/>
      <c r="AR938" s="112"/>
    </row>
    <row r="939" spans="2:44" x14ac:dyDescent="0.25">
      <c r="B939" s="1" t="str">
        <f>IF(I939="","",
(IF(N939=FİLTRE!$H$6,2,0)+IF(FİLTRE!$H$6="TOPLAM",2,0))
)</f>
        <v/>
      </c>
      <c r="C939">
        <f>IF(FİLTRE!$M$5="",9,(IF(U939&gt;=FİLTRE!$M$5,1,0)))</f>
        <v>1</v>
      </c>
      <c r="D939" s="1">
        <f>IF(FİLTRE!$M$6="",9,(IF('SKT LİSTESİ'!P939&lt;=FİLTRE!$M$6,1,0)))</f>
        <v>1</v>
      </c>
      <c r="E939" s="25" t="str">
        <f>IF(I939="","",(COUNTIFS($L$4:L939,L939)))</f>
        <v/>
      </c>
      <c r="F939" s="13">
        <f>IF(OR(B939&lt;&gt;2,C939&lt;&gt;1,D939&lt;&gt;1,H939&lt;&gt;1),0,
COUNTIFS($B$4:B939,2,$C$4:C939,1,$D$4:D939,1,$H$4:H939,1))</f>
        <v>0</v>
      </c>
      <c r="G939" s="26" t="str">
        <f>IF(I939="","",(COUNTIF($E$4:E939,E939)))</f>
        <v/>
      </c>
      <c r="H939" s="1">
        <f>IF(AND(J939="SAYIM",FİLTRE!$H$5="RAFTA",U939&lt;&gt;0),1,0)+
IF(AND(J939="İADE DEPO",FİLTRE!$H$5="İADE DEPO"),1,0)+
IF(FİLTRE!$H$5="TÜMÜ",1,0)+
IF(AND(J939="FİRMA İADE",FİLTRE!$H$5="FİRMA İADE"),1,0)+
IF(AND(J939="İMHA",FİLTRE!$H$5="İMHA"),1,0)</f>
        <v>1</v>
      </c>
      <c r="I939" s="99"/>
      <c r="J939" s="100"/>
      <c r="K939" s="100"/>
      <c r="L939" s="101"/>
      <c r="M939" s="102"/>
      <c r="N939" s="101"/>
      <c r="O939" s="99"/>
      <c r="P939" s="103"/>
      <c r="Q939" s="104"/>
      <c r="R939" s="50"/>
      <c r="S939" s="105"/>
      <c r="T939" s="106"/>
      <c r="U939" s="107"/>
      <c r="V939" s="108"/>
      <c r="W939" s="107"/>
      <c r="X939" s="107"/>
      <c r="AA939" s="107"/>
      <c r="AB939" s="110"/>
      <c r="AC939" s="110"/>
      <c r="AE939" s="105"/>
      <c r="AF939" s="105"/>
      <c r="AR939" s="112"/>
    </row>
    <row r="940" spans="2:44" x14ac:dyDescent="0.25">
      <c r="B940" s="1" t="str">
        <f>IF(I940="","",
(IF(N940=FİLTRE!$H$6,2,0)+IF(FİLTRE!$H$6="TOPLAM",2,0))
)</f>
        <v/>
      </c>
      <c r="C940">
        <f>IF(FİLTRE!$M$5="",9,(IF(U940&gt;=FİLTRE!$M$5,1,0)))</f>
        <v>1</v>
      </c>
      <c r="D940" s="1">
        <f>IF(FİLTRE!$M$6="",9,(IF('SKT LİSTESİ'!P940&lt;=FİLTRE!$M$6,1,0)))</f>
        <v>1</v>
      </c>
      <c r="E940" s="25" t="str">
        <f>IF(I940="","",(COUNTIFS($L$4:L940,L940)))</f>
        <v/>
      </c>
      <c r="F940" s="13">
        <f>IF(OR(B940&lt;&gt;2,C940&lt;&gt;1,D940&lt;&gt;1,H940&lt;&gt;1),0,
COUNTIFS($B$4:B940,2,$C$4:C940,1,$D$4:D940,1,$H$4:H940,1))</f>
        <v>0</v>
      </c>
      <c r="G940" s="26" t="str">
        <f>IF(I940="","",(COUNTIF($E$4:E940,E940)))</f>
        <v/>
      </c>
      <c r="H940" s="1">
        <f>IF(AND(J940="SAYIM",FİLTRE!$H$5="RAFTA",U940&lt;&gt;0),1,0)+
IF(AND(J940="İADE DEPO",FİLTRE!$H$5="İADE DEPO"),1,0)+
IF(FİLTRE!$H$5="TÜMÜ",1,0)+
IF(AND(J940="FİRMA İADE",FİLTRE!$H$5="FİRMA İADE"),1,0)+
IF(AND(J940="İMHA",FİLTRE!$H$5="İMHA"),1,0)</f>
        <v>1</v>
      </c>
      <c r="I940" s="99"/>
      <c r="J940" s="100"/>
      <c r="K940" s="100"/>
      <c r="L940" s="101"/>
      <c r="M940" s="102"/>
      <c r="N940" s="101"/>
      <c r="O940" s="99"/>
      <c r="P940" s="103"/>
      <c r="Q940" s="104"/>
      <c r="R940" s="50"/>
      <c r="S940" s="105"/>
      <c r="T940" s="106"/>
      <c r="U940" s="107"/>
      <c r="V940" s="108"/>
      <c r="W940" s="107"/>
      <c r="X940" s="107"/>
      <c r="AA940" s="107"/>
      <c r="AB940" s="110"/>
      <c r="AC940" s="110"/>
      <c r="AE940" s="105"/>
      <c r="AF940" s="105"/>
      <c r="AR940" s="112"/>
    </row>
    <row r="941" spans="2:44" x14ac:dyDescent="0.25">
      <c r="B941" s="1" t="str">
        <f>IF(I941="","",
(IF(N941=FİLTRE!$H$6,2,0)+IF(FİLTRE!$H$6="TOPLAM",2,0))
)</f>
        <v/>
      </c>
      <c r="C941">
        <f>IF(FİLTRE!$M$5="",9,(IF(U941&gt;=FİLTRE!$M$5,1,0)))</f>
        <v>1</v>
      </c>
      <c r="D941" s="1">
        <f>IF(FİLTRE!$M$6="",9,(IF('SKT LİSTESİ'!P941&lt;=FİLTRE!$M$6,1,0)))</f>
        <v>1</v>
      </c>
      <c r="E941" s="25" t="str">
        <f>IF(I941="","",(COUNTIFS($L$4:L941,L941)))</f>
        <v/>
      </c>
      <c r="F941" s="13">
        <f>IF(OR(B941&lt;&gt;2,C941&lt;&gt;1,D941&lt;&gt;1,H941&lt;&gt;1),0,
COUNTIFS($B$4:B941,2,$C$4:C941,1,$D$4:D941,1,$H$4:H941,1))</f>
        <v>0</v>
      </c>
      <c r="G941" s="26" t="str">
        <f>IF(I941="","",(COUNTIF($E$4:E941,E941)))</f>
        <v/>
      </c>
      <c r="H941" s="1">
        <f>IF(AND(J941="SAYIM",FİLTRE!$H$5="RAFTA",U941&lt;&gt;0),1,0)+
IF(AND(J941="İADE DEPO",FİLTRE!$H$5="İADE DEPO"),1,0)+
IF(FİLTRE!$H$5="TÜMÜ",1,0)+
IF(AND(J941="FİRMA İADE",FİLTRE!$H$5="FİRMA İADE"),1,0)+
IF(AND(J941="İMHA",FİLTRE!$H$5="İMHA"),1,0)</f>
        <v>1</v>
      </c>
      <c r="I941" s="99"/>
      <c r="J941" s="100"/>
      <c r="K941" s="100"/>
      <c r="L941" s="101"/>
      <c r="M941" s="102"/>
      <c r="N941" s="101"/>
      <c r="O941" s="99"/>
      <c r="P941" s="103"/>
      <c r="Q941" s="104"/>
      <c r="R941" s="50"/>
      <c r="S941" s="105"/>
      <c r="T941" s="106"/>
      <c r="U941" s="107"/>
      <c r="V941" s="108"/>
      <c r="W941" s="107"/>
      <c r="X941" s="107"/>
      <c r="AA941" s="107"/>
      <c r="AB941" s="110"/>
      <c r="AC941" s="110"/>
      <c r="AE941" s="105"/>
      <c r="AF941" s="105"/>
      <c r="AR941" s="112"/>
    </row>
    <row r="942" spans="2:44" x14ac:dyDescent="0.25">
      <c r="B942" s="1" t="str">
        <f>IF(I942="","",
(IF(N942=FİLTRE!$H$6,2,0)+IF(FİLTRE!$H$6="TOPLAM",2,0))
)</f>
        <v/>
      </c>
      <c r="C942">
        <f>IF(FİLTRE!$M$5="",9,(IF(U942&gt;=FİLTRE!$M$5,1,0)))</f>
        <v>1</v>
      </c>
      <c r="D942" s="1">
        <f>IF(FİLTRE!$M$6="",9,(IF('SKT LİSTESİ'!P942&lt;=FİLTRE!$M$6,1,0)))</f>
        <v>1</v>
      </c>
      <c r="E942" s="25" t="str">
        <f>IF(I942="","",(COUNTIFS($L$4:L942,L942)))</f>
        <v/>
      </c>
      <c r="F942" s="13">
        <f>IF(OR(B942&lt;&gt;2,C942&lt;&gt;1,D942&lt;&gt;1,H942&lt;&gt;1),0,
COUNTIFS($B$4:B942,2,$C$4:C942,1,$D$4:D942,1,$H$4:H942,1))</f>
        <v>0</v>
      </c>
      <c r="G942" s="26" t="str">
        <f>IF(I942="","",(COUNTIF($E$4:E942,E942)))</f>
        <v/>
      </c>
      <c r="H942" s="1">
        <f>IF(AND(J942="SAYIM",FİLTRE!$H$5="RAFTA",U942&lt;&gt;0),1,0)+
IF(AND(J942="İADE DEPO",FİLTRE!$H$5="İADE DEPO"),1,0)+
IF(FİLTRE!$H$5="TÜMÜ",1,0)+
IF(AND(J942="FİRMA İADE",FİLTRE!$H$5="FİRMA İADE"),1,0)+
IF(AND(J942="İMHA",FİLTRE!$H$5="İMHA"),1,0)</f>
        <v>1</v>
      </c>
      <c r="I942" s="99"/>
      <c r="J942" s="100"/>
      <c r="K942" s="100"/>
      <c r="L942" s="101"/>
      <c r="M942" s="102"/>
      <c r="N942" s="101"/>
      <c r="O942" s="99"/>
      <c r="P942" s="103"/>
      <c r="Q942" s="104"/>
      <c r="R942" s="50"/>
      <c r="S942" s="105"/>
      <c r="T942" s="106"/>
      <c r="U942" s="107"/>
      <c r="V942" s="108"/>
      <c r="W942" s="107"/>
      <c r="X942" s="107"/>
      <c r="AA942" s="107"/>
      <c r="AB942" s="110"/>
      <c r="AC942" s="110"/>
      <c r="AE942" s="105"/>
      <c r="AF942" s="105"/>
      <c r="AR942" s="112"/>
    </row>
    <row r="943" spans="2:44" x14ac:dyDescent="0.25">
      <c r="B943" s="1" t="str">
        <f>IF(I943="","",
(IF(N943=FİLTRE!$H$6,2,0)+IF(FİLTRE!$H$6="TOPLAM",2,0))
)</f>
        <v/>
      </c>
      <c r="C943">
        <f>IF(FİLTRE!$M$5="",9,(IF(U943&gt;=FİLTRE!$M$5,1,0)))</f>
        <v>1</v>
      </c>
      <c r="D943" s="1">
        <f>IF(FİLTRE!$M$6="",9,(IF('SKT LİSTESİ'!P943&lt;=FİLTRE!$M$6,1,0)))</f>
        <v>1</v>
      </c>
      <c r="E943" s="25" t="str">
        <f>IF(I943="","",(COUNTIFS($L$4:L943,L943)))</f>
        <v/>
      </c>
      <c r="F943" s="13">
        <f>IF(OR(B943&lt;&gt;2,C943&lt;&gt;1,D943&lt;&gt;1,H943&lt;&gt;1),0,
COUNTIFS($B$4:B943,2,$C$4:C943,1,$D$4:D943,1,$H$4:H943,1))</f>
        <v>0</v>
      </c>
      <c r="G943" s="26" t="str">
        <f>IF(I943="","",(COUNTIF($E$4:E943,E943)))</f>
        <v/>
      </c>
      <c r="H943" s="1">
        <f>IF(AND(J943="SAYIM",FİLTRE!$H$5="RAFTA",U943&lt;&gt;0),1,0)+
IF(AND(J943="İADE DEPO",FİLTRE!$H$5="İADE DEPO"),1,0)+
IF(FİLTRE!$H$5="TÜMÜ",1,0)+
IF(AND(J943="FİRMA İADE",FİLTRE!$H$5="FİRMA İADE"),1,0)+
IF(AND(J943="İMHA",FİLTRE!$H$5="İMHA"),1,0)</f>
        <v>1</v>
      </c>
      <c r="I943" s="99"/>
      <c r="J943" s="100"/>
      <c r="K943" s="100"/>
      <c r="L943" s="101"/>
      <c r="M943" s="102"/>
      <c r="N943" s="101"/>
      <c r="O943" s="99"/>
      <c r="P943" s="103"/>
      <c r="Q943" s="104"/>
      <c r="R943" s="50"/>
      <c r="S943" s="105"/>
      <c r="T943" s="106"/>
      <c r="U943" s="107"/>
      <c r="V943" s="108"/>
      <c r="W943" s="107"/>
      <c r="X943" s="107"/>
      <c r="AA943" s="107"/>
      <c r="AB943" s="110"/>
      <c r="AC943" s="110"/>
      <c r="AE943" s="105"/>
      <c r="AF943" s="105"/>
      <c r="AR943" s="112"/>
    </row>
    <row r="944" spans="2:44" x14ac:dyDescent="0.25">
      <c r="B944" s="1" t="str">
        <f>IF(I944="","",
(IF(N944=FİLTRE!$H$6,2,0)+IF(FİLTRE!$H$6="TOPLAM",2,0))
)</f>
        <v/>
      </c>
      <c r="C944">
        <f>IF(FİLTRE!$M$5="",9,(IF(U944&gt;=FİLTRE!$M$5,1,0)))</f>
        <v>1</v>
      </c>
      <c r="D944" s="1">
        <f>IF(FİLTRE!$M$6="",9,(IF('SKT LİSTESİ'!P944&lt;=FİLTRE!$M$6,1,0)))</f>
        <v>1</v>
      </c>
      <c r="E944" s="25" t="str">
        <f>IF(I944="","",(COUNTIFS($L$4:L944,L944)))</f>
        <v/>
      </c>
      <c r="F944" s="13">
        <f>IF(OR(B944&lt;&gt;2,C944&lt;&gt;1,D944&lt;&gt;1,H944&lt;&gt;1),0,
COUNTIFS($B$4:B944,2,$C$4:C944,1,$D$4:D944,1,$H$4:H944,1))</f>
        <v>0</v>
      </c>
      <c r="G944" s="26" t="str">
        <f>IF(I944="","",(COUNTIF($E$4:E944,E944)))</f>
        <v/>
      </c>
      <c r="H944" s="1">
        <f>IF(AND(J944="SAYIM",FİLTRE!$H$5="RAFTA",U944&lt;&gt;0),1,0)+
IF(AND(J944="İADE DEPO",FİLTRE!$H$5="İADE DEPO"),1,0)+
IF(FİLTRE!$H$5="TÜMÜ",1,0)+
IF(AND(J944="FİRMA İADE",FİLTRE!$H$5="FİRMA İADE"),1,0)+
IF(AND(J944="İMHA",FİLTRE!$H$5="İMHA"),1,0)</f>
        <v>1</v>
      </c>
      <c r="I944" s="99"/>
      <c r="J944" s="100"/>
      <c r="K944" s="100"/>
      <c r="L944" s="101"/>
      <c r="M944" s="102"/>
      <c r="N944" s="101"/>
      <c r="O944" s="99"/>
      <c r="P944" s="103"/>
      <c r="Q944" s="104"/>
      <c r="R944" s="50"/>
      <c r="S944" s="105"/>
      <c r="T944" s="106"/>
      <c r="U944" s="107"/>
      <c r="V944" s="108"/>
      <c r="W944" s="107"/>
      <c r="X944" s="107"/>
      <c r="AA944" s="107"/>
      <c r="AB944" s="110"/>
      <c r="AC944" s="110"/>
      <c r="AE944" s="105"/>
      <c r="AF944" s="105"/>
      <c r="AR944" s="112"/>
    </row>
    <row r="945" spans="2:44" x14ac:dyDescent="0.25">
      <c r="B945" s="1" t="str">
        <f>IF(I945="","",
(IF(N945=FİLTRE!$H$6,2,0)+IF(FİLTRE!$H$6="TOPLAM",2,0))
)</f>
        <v/>
      </c>
      <c r="C945">
        <f>IF(FİLTRE!$M$5="",9,(IF(U945&gt;=FİLTRE!$M$5,1,0)))</f>
        <v>1</v>
      </c>
      <c r="D945" s="1">
        <f>IF(FİLTRE!$M$6="",9,(IF('SKT LİSTESİ'!P945&lt;=FİLTRE!$M$6,1,0)))</f>
        <v>1</v>
      </c>
      <c r="E945" s="25" t="str">
        <f>IF(I945="","",(COUNTIFS($L$4:L945,L945)))</f>
        <v/>
      </c>
      <c r="F945" s="13">
        <f>IF(OR(B945&lt;&gt;2,C945&lt;&gt;1,D945&lt;&gt;1,H945&lt;&gt;1),0,
COUNTIFS($B$4:B945,2,$C$4:C945,1,$D$4:D945,1,$H$4:H945,1))</f>
        <v>0</v>
      </c>
      <c r="G945" s="26" t="str">
        <f>IF(I945="","",(COUNTIF($E$4:E945,E945)))</f>
        <v/>
      </c>
      <c r="H945" s="1">
        <f>IF(AND(J945="SAYIM",FİLTRE!$H$5="RAFTA",U945&lt;&gt;0),1,0)+
IF(AND(J945="İADE DEPO",FİLTRE!$H$5="İADE DEPO"),1,0)+
IF(FİLTRE!$H$5="TÜMÜ",1,0)+
IF(AND(J945="FİRMA İADE",FİLTRE!$H$5="FİRMA İADE"),1,0)+
IF(AND(J945="İMHA",FİLTRE!$H$5="İMHA"),1,0)</f>
        <v>1</v>
      </c>
      <c r="I945" s="99"/>
      <c r="J945" s="100"/>
      <c r="K945" s="100"/>
      <c r="L945" s="101"/>
      <c r="M945" s="102"/>
      <c r="N945" s="101"/>
      <c r="O945" s="99"/>
      <c r="P945" s="103"/>
      <c r="Q945" s="104"/>
      <c r="R945" s="50"/>
      <c r="S945" s="105"/>
      <c r="T945" s="106"/>
      <c r="U945" s="107"/>
      <c r="V945" s="108"/>
      <c r="W945" s="107"/>
      <c r="X945" s="107"/>
      <c r="AA945" s="107"/>
      <c r="AB945" s="110"/>
      <c r="AC945" s="110"/>
      <c r="AE945" s="105"/>
      <c r="AF945" s="105"/>
      <c r="AR945" s="112"/>
    </row>
    <row r="946" spans="2:44" x14ac:dyDescent="0.25">
      <c r="B946" s="1" t="str">
        <f>IF(I946="","",
(IF(N946=FİLTRE!$H$6,2,0)+IF(FİLTRE!$H$6="TOPLAM",2,0))
)</f>
        <v/>
      </c>
      <c r="C946">
        <f>IF(FİLTRE!$M$5="",9,(IF(U946&gt;=FİLTRE!$M$5,1,0)))</f>
        <v>1</v>
      </c>
      <c r="D946" s="1">
        <f>IF(FİLTRE!$M$6="",9,(IF('SKT LİSTESİ'!P946&lt;=FİLTRE!$M$6,1,0)))</f>
        <v>1</v>
      </c>
      <c r="E946" s="25" t="str">
        <f>IF(I946="","",(COUNTIFS($L$4:L946,L946)))</f>
        <v/>
      </c>
      <c r="F946" s="13">
        <f>IF(OR(B946&lt;&gt;2,C946&lt;&gt;1,D946&lt;&gt;1,H946&lt;&gt;1),0,
COUNTIFS($B$4:B946,2,$C$4:C946,1,$D$4:D946,1,$H$4:H946,1))</f>
        <v>0</v>
      </c>
      <c r="G946" s="26" t="str">
        <f>IF(I946="","",(COUNTIF($E$4:E946,E946)))</f>
        <v/>
      </c>
      <c r="H946" s="1">
        <f>IF(AND(J946="SAYIM",FİLTRE!$H$5="RAFTA",U946&lt;&gt;0),1,0)+
IF(AND(J946="İADE DEPO",FİLTRE!$H$5="İADE DEPO"),1,0)+
IF(FİLTRE!$H$5="TÜMÜ",1,0)+
IF(AND(J946="FİRMA İADE",FİLTRE!$H$5="FİRMA İADE"),1,0)+
IF(AND(J946="İMHA",FİLTRE!$H$5="İMHA"),1,0)</f>
        <v>1</v>
      </c>
      <c r="I946" s="99"/>
      <c r="J946" s="100"/>
      <c r="K946" s="100"/>
      <c r="L946" s="101"/>
      <c r="M946" s="102"/>
      <c r="N946" s="101"/>
      <c r="O946" s="99"/>
      <c r="P946" s="103"/>
      <c r="Q946" s="104"/>
      <c r="R946" s="50"/>
      <c r="S946" s="105"/>
      <c r="T946" s="106"/>
      <c r="U946" s="107"/>
      <c r="V946" s="108"/>
      <c r="W946" s="107"/>
      <c r="X946" s="107"/>
      <c r="AA946" s="107"/>
      <c r="AB946" s="110"/>
      <c r="AC946" s="110"/>
      <c r="AE946" s="105"/>
      <c r="AF946" s="105"/>
      <c r="AR946" s="112"/>
    </row>
    <row r="947" spans="2:44" x14ac:dyDescent="0.25">
      <c r="B947" s="1" t="str">
        <f>IF(I947="","",
(IF(N947=FİLTRE!$H$6,2,0)+IF(FİLTRE!$H$6="TOPLAM",2,0))
)</f>
        <v/>
      </c>
      <c r="C947">
        <f>IF(FİLTRE!$M$5="",9,(IF(U947&gt;=FİLTRE!$M$5,1,0)))</f>
        <v>1</v>
      </c>
      <c r="D947" s="1">
        <f>IF(FİLTRE!$M$6="",9,(IF('SKT LİSTESİ'!P947&lt;=FİLTRE!$M$6,1,0)))</f>
        <v>1</v>
      </c>
      <c r="E947" s="25" t="str">
        <f>IF(I947="","",(COUNTIFS($L$4:L947,L947)))</f>
        <v/>
      </c>
      <c r="F947" s="13">
        <f>IF(OR(B947&lt;&gt;2,C947&lt;&gt;1,D947&lt;&gt;1,H947&lt;&gt;1),0,
COUNTIFS($B$4:B947,2,$C$4:C947,1,$D$4:D947,1,$H$4:H947,1))</f>
        <v>0</v>
      </c>
      <c r="G947" s="26" t="str">
        <f>IF(I947="","",(COUNTIF($E$4:E947,E947)))</f>
        <v/>
      </c>
      <c r="H947" s="1">
        <f>IF(AND(J947="SAYIM",FİLTRE!$H$5="RAFTA",U947&lt;&gt;0),1,0)+
IF(AND(J947="İADE DEPO",FİLTRE!$H$5="İADE DEPO"),1,0)+
IF(FİLTRE!$H$5="TÜMÜ",1,0)+
IF(AND(J947="FİRMA İADE",FİLTRE!$H$5="FİRMA İADE"),1,0)+
IF(AND(J947="İMHA",FİLTRE!$H$5="İMHA"),1,0)</f>
        <v>1</v>
      </c>
      <c r="I947" s="99"/>
      <c r="J947" s="100"/>
      <c r="K947" s="100"/>
      <c r="L947" s="101"/>
      <c r="M947" s="102"/>
      <c r="N947" s="101"/>
      <c r="O947" s="99"/>
      <c r="P947" s="103"/>
      <c r="Q947" s="104"/>
      <c r="R947" s="50"/>
      <c r="S947" s="105"/>
      <c r="T947" s="106"/>
      <c r="U947" s="107"/>
      <c r="V947" s="108"/>
      <c r="W947" s="107"/>
      <c r="X947" s="107"/>
      <c r="AA947" s="107"/>
      <c r="AB947" s="110"/>
      <c r="AC947" s="110"/>
      <c r="AE947" s="105"/>
      <c r="AF947" s="105"/>
      <c r="AR947" s="112"/>
    </row>
    <row r="948" spans="2:44" x14ac:dyDescent="0.25">
      <c r="B948" s="1" t="str">
        <f>IF(I948="","",
(IF(N948=FİLTRE!$H$6,2,0)+IF(FİLTRE!$H$6="TOPLAM",2,0))
)</f>
        <v/>
      </c>
      <c r="C948">
        <f>IF(FİLTRE!$M$5="",9,(IF(U948&gt;=FİLTRE!$M$5,1,0)))</f>
        <v>1</v>
      </c>
      <c r="D948" s="1">
        <f>IF(FİLTRE!$M$6="",9,(IF('SKT LİSTESİ'!P948&lt;=FİLTRE!$M$6,1,0)))</f>
        <v>1</v>
      </c>
      <c r="E948" s="25" t="str">
        <f>IF(I948="","",(COUNTIFS($L$4:L948,L948)))</f>
        <v/>
      </c>
      <c r="F948" s="13">
        <f>IF(OR(B948&lt;&gt;2,C948&lt;&gt;1,D948&lt;&gt;1,H948&lt;&gt;1),0,
COUNTIFS($B$4:B948,2,$C$4:C948,1,$D$4:D948,1,$H$4:H948,1))</f>
        <v>0</v>
      </c>
      <c r="G948" s="26" t="str">
        <f>IF(I948="","",(COUNTIF($E$4:E948,E948)))</f>
        <v/>
      </c>
      <c r="H948" s="1">
        <f>IF(AND(J948="SAYIM",FİLTRE!$H$5="RAFTA",U948&lt;&gt;0),1,0)+
IF(AND(J948="İADE DEPO",FİLTRE!$H$5="İADE DEPO"),1,0)+
IF(FİLTRE!$H$5="TÜMÜ",1,0)+
IF(AND(J948="FİRMA İADE",FİLTRE!$H$5="FİRMA İADE"),1,0)+
IF(AND(J948="İMHA",FİLTRE!$H$5="İMHA"),1,0)</f>
        <v>1</v>
      </c>
      <c r="I948" s="99"/>
      <c r="J948" s="100"/>
      <c r="K948" s="100"/>
      <c r="L948" s="101"/>
      <c r="M948" s="102"/>
      <c r="N948" s="101"/>
      <c r="O948" s="99"/>
      <c r="P948" s="103"/>
      <c r="Q948" s="104"/>
      <c r="R948" s="50"/>
      <c r="S948" s="105"/>
      <c r="T948" s="106"/>
      <c r="U948" s="107"/>
      <c r="V948" s="108"/>
      <c r="W948" s="107"/>
      <c r="X948" s="107"/>
      <c r="AA948" s="107"/>
      <c r="AB948" s="110"/>
      <c r="AC948" s="110"/>
      <c r="AE948" s="105"/>
      <c r="AF948" s="105"/>
      <c r="AR948" s="112"/>
    </row>
    <row r="949" spans="2:44" x14ac:dyDescent="0.25">
      <c r="B949" s="1" t="str">
        <f>IF(I949="","",
(IF(N949=FİLTRE!$H$6,2,0)+IF(FİLTRE!$H$6="TOPLAM",2,0))
)</f>
        <v/>
      </c>
      <c r="C949">
        <f>IF(FİLTRE!$M$5="",9,(IF(U949&gt;=FİLTRE!$M$5,1,0)))</f>
        <v>1</v>
      </c>
      <c r="D949" s="1">
        <f>IF(FİLTRE!$M$6="",9,(IF('SKT LİSTESİ'!P949&lt;=FİLTRE!$M$6,1,0)))</f>
        <v>1</v>
      </c>
      <c r="E949" s="25" t="str">
        <f>IF(I949="","",(COUNTIFS($L$4:L949,L949)))</f>
        <v/>
      </c>
      <c r="F949" s="13">
        <f>IF(OR(B949&lt;&gt;2,C949&lt;&gt;1,D949&lt;&gt;1,H949&lt;&gt;1),0,
COUNTIFS($B$4:B949,2,$C$4:C949,1,$D$4:D949,1,$H$4:H949,1))</f>
        <v>0</v>
      </c>
      <c r="G949" s="26" t="str">
        <f>IF(I949="","",(COUNTIF($E$4:E949,E949)))</f>
        <v/>
      </c>
      <c r="H949" s="1">
        <f>IF(AND(J949="SAYIM",FİLTRE!$H$5="RAFTA",U949&lt;&gt;0),1,0)+
IF(AND(J949="İADE DEPO",FİLTRE!$H$5="İADE DEPO"),1,0)+
IF(FİLTRE!$H$5="TÜMÜ",1,0)+
IF(AND(J949="FİRMA İADE",FİLTRE!$H$5="FİRMA İADE"),1,0)+
IF(AND(J949="İMHA",FİLTRE!$H$5="İMHA"),1,0)</f>
        <v>1</v>
      </c>
      <c r="I949" s="99"/>
      <c r="J949" s="100"/>
      <c r="K949" s="100"/>
      <c r="L949" s="101"/>
      <c r="M949" s="102"/>
      <c r="N949" s="101"/>
      <c r="O949" s="99"/>
      <c r="P949" s="103"/>
      <c r="Q949" s="104"/>
      <c r="R949" s="50"/>
      <c r="S949" s="105"/>
      <c r="T949" s="106"/>
      <c r="U949" s="107"/>
      <c r="V949" s="108"/>
      <c r="W949" s="107"/>
      <c r="X949" s="107"/>
      <c r="AA949" s="107"/>
      <c r="AB949" s="110"/>
      <c r="AC949" s="110"/>
      <c r="AE949" s="105"/>
      <c r="AF949" s="105"/>
      <c r="AR949" s="112"/>
    </row>
    <row r="950" spans="2:44" x14ac:dyDescent="0.25">
      <c r="B950" s="1" t="str">
        <f>IF(I950="","",
(IF(N950=FİLTRE!$H$6,2,0)+IF(FİLTRE!$H$6="TOPLAM",2,0))
)</f>
        <v/>
      </c>
      <c r="C950">
        <f>IF(FİLTRE!$M$5="",9,(IF(U950&gt;=FİLTRE!$M$5,1,0)))</f>
        <v>1</v>
      </c>
      <c r="D950" s="1">
        <f>IF(FİLTRE!$M$6="",9,(IF('SKT LİSTESİ'!P950&lt;=FİLTRE!$M$6,1,0)))</f>
        <v>1</v>
      </c>
      <c r="E950" s="25" t="str">
        <f>IF(I950="","",(COUNTIFS($L$4:L950,L950)))</f>
        <v/>
      </c>
      <c r="F950" s="13">
        <f>IF(OR(B950&lt;&gt;2,C950&lt;&gt;1,D950&lt;&gt;1,H950&lt;&gt;1),0,
COUNTIFS($B$4:B950,2,$C$4:C950,1,$D$4:D950,1,$H$4:H950,1))</f>
        <v>0</v>
      </c>
      <c r="G950" s="26" t="str">
        <f>IF(I950="","",(COUNTIF($E$4:E950,E950)))</f>
        <v/>
      </c>
      <c r="H950" s="1">
        <f>IF(AND(J950="SAYIM",FİLTRE!$H$5="RAFTA",U950&lt;&gt;0),1,0)+
IF(AND(J950="İADE DEPO",FİLTRE!$H$5="İADE DEPO"),1,0)+
IF(FİLTRE!$H$5="TÜMÜ",1,0)+
IF(AND(J950="FİRMA İADE",FİLTRE!$H$5="FİRMA İADE"),1,0)+
IF(AND(J950="İMHA",FİLTRE!$H$5="İMHA"),1,0)</f>
        <v>1</v>
      </c>
      <c r="I950" s="99"/>
      <c r="J950" s="100"/>
      <c r="K950" s="100"/>
      <c r="L950" s="101"/>
      <c r="M950" s="102"/>
      <c r="N950" s="101"/>
      <c r="O950" s="99"/>
      <c r="P950" s="103"/>
      <c r="Q950" s="104"/>
      <c r="R950" s="50"/>
      <c r="S950" s="105"/>
      <c r="T950" s="106"/>
      <c r="U950" s="107"/>
      <c r="V950" s="108"/>
      <c r="W950" s="107"/>
      <c r="X950" s="107"/>
      <c r="AA950" s="107"/>
      <c r="AB950" s="110"/>
      <c r="AC950" s="110"/>
      <c r="AE950" s="105"/>
      <c r="AF950" s="105"/>
      <c r="AR950" s="112"/>
    </row>
    <row r="951" spans="2:44" x14ac:dyDescent="0.25">
      <c r="B951" s="1" t="str">
        <f>IF(I951="","",
(IF(N951=FİLTRE!$H$6,2,0)+IF(FİLTRE!$H$6="TOPLAM",2,0))
)</f>
        <v/>
      </c>
      <c r="C951">
        <f>IF(FİLTRE!$M$5="",9,(IF(U951&gt;=FİLTRE!$M$5,1,0)))</f>
        <v>1</v>
      </c>
      <c r="D951" s="1">
        <f>IF(FİLTRE!$M$6="",9,(IF('SKT LİSTESİ'!P951&lt;=FİLTRE!$M$6,1,0)))</f>
        <v>1</v>
      </c>
      <c r="E951" s="25" t="str">
        <f>IF(I951="","",(COUNTIFS($L$4:L951,L951)))</f>
        <v/>
      </c>
      <c r="F951" s="13">
        <f>IF(OR(B951&lt;&gt;2,C951&lt;&gt;1,D951&lt;&gt;1,H951&lt;&gt;1),0,
COUNTIFS($B$4:B951,2,$C$4:C951,1,$D$4:D951,1,$H$4:H951,1))</f>
        <v>0</v>
      </c>
      <c r="G951" s="26" t="str">
        <f>IF(I951="","",(COUNTIF($E$4:E951,E951)))</f>
        <v/>
      </c>
      <c r="H951" s="1">
        <f>IF(AND(J951="SAYIM",FİLTRE!$H$5="RAFTA",U951&lt;&gt;0),1,0)+
IF(AND(J951="İADE DEPO",FİLTRE!$H$5="İADE DEPO"),1,0)+
IF(FİLTRE!$H$5="TÜMÜ",1,0)+
IF(AND(J951="FİRMA İADE",FİLTRE!$H$5="FİRMA İADE"),1,0)+
IF(AND(J951="İMHA",FİLTRE!$H$5="İMHA"),1,0)</f>
        <v>1</v>
      </c>
      <c r="I951" s="99"/>
      <c r="J951" s="100"/>
      <c r="K951" s="100"/>
      <c r="L951" s="101"/>
      <c r="M951" s="102"/>
      <c r="N951" s="101"/>
      <c r="O951" s="99"/>
      <c r="P951" s="103"/>
      <c r="Q951" s="104"/>
      <c r="R951" s="50"/>
      <c r="S951" s="105"/>
      <c r="T951" s="106"/>
      <c r="U951" s="107"/>
      <c r="V951" s="108"/>
      <c r="W951" s="107"/>
      <c r="X951" s="107"/>
      <c r="AA951" s="107"/>
      <c r="AB951" s="110"/>
      <c r="AC951" s="110"/>
      <c r="AE951" s="105"/>
      <c r="AF951" s="105"/>
      <c r="AR951" s="112"/>
    </row>
    <row r="952" spans="2:44" x14ac:dyDescent="0.25">
      <c r="B952" s="1" t="str">
        <f>IF(I952="","",
(IF(N952=FİLTRE!$H$6,2,0)+IF(FİLTRE!$H$6="TOPLAM",2,0))
)</f>
        <v/>
      </c>
      <c r="C952">
        <f>IF(FİLTRE!$M$5="",9,(IF(U952&gt;=FİLTRE!$M$5,1,0)))</f>
        <v>1</v>
      </c>
      <c r="D952" s="1">
        <f>IF(FİLTRE!$M$6="",9,(IF('SKT LİSTESİ'!P952&lt;=FİLTRE!$M$6,1,0)))</f>
        <v>1</v>
      </c>
      <c r="E952" s="25" t="str">
        <f>IF(I952="","",(COUNTIFS($L$4:L952,L952)))</f>
        <v/>
      </c>
      <c r="F952" s="13">
        <f>IF(OR(B952&lt;&gt;2,C952&lt;&gt;1,D952&lt;&gt;1,H952&lt;&gt;1),0,
COUNTIFS($B$4:B952,2,$C$4:C952,1,$D$4:D952,1,$H$4:H952,1))</f>
        <v>0</v>
      </c>
      <c r="G952" s="26" t="str">
        <f>IF(I952="","",(COUNTIF($E$4:E952,E952)))</f>
        <v/>
      </c>
      <c r="H952" s="1">
        <f>IF(AND(J952="SAYIM",FİLTRE!$H$5="RAFTA",U952&lt;&gt;0),1,0)+
IF(AND(J952="İADE DEPO",FİLTRE!$H$5="İADE DEPO"),1,0)+
IF(FİLTRE!$H$5="TÜMÜ",1,0)+
IF(AND(J952="FİRMA İADE",FİLTRE!$H$5="FİRMA İADE"),1,0)+
IF(AND(J952="İMHA",FİLTRE!$H$5="İMHA"),1,0)</f>
        <v>1</v>
      </c>
      <c r="I952" s="99"/>
      <c r="J952" s="100"/>
      <c r="K952" s="100"/>
      <c r="L952" s="101"/>
      <c r="M952" s="102"/>
      <c r="N952" s="101"/>
      <c r="O952" s="99"/>
      <c r="P952" s="103"/>
      <c r="Q952" s="104"/>
      <c r="R952" s="50"/>
      <c r="S952" s="105"/>
      <c r="T952" s="106"/>
      <c r="U952" s="107"/>
      <c r="V952" s="108"/>
      <c r="W952" s="107"/>
      <c r="X952" s="107"/>
      <c r="AA952" s="107"/>
      <c r="AB952" s="110"/>
      <c r="AC952" s="110"/>
      <c r="AE952" s="105"/>
      <c r="AF952" s="105"/>
      <c r="AR952" s="112"/>
    </row>
    <row r="953" spans="2:44" x14ac:dyDescent="0.25">
      <c r="B953" s="1" t="str">
        <f>IF(I953="","",
(IF(N953=FİLTRE!$H$6,2,0)+IF(FİLTRE!$H$6="TOPLAM",2,0))
)</f>
        <v/>
      </c>
      <c r="C953">
        <f>IF(FİLTRE!$M$5="",9,(IF(U953&gt;=FİLTRE!$M$5,1,0)))</f>
        <v>1</v>
      </c>
      <c r="D953" s="1">
        <f>IF(FİLTRE!$M$6="",9,(IF('SKT LİSTESİ'!P953&lt;=FİLTRE!$M$6,1,0)))</f>
        <v>1</v>
      </c>
      <c r="E953" s="25" t="str">
        <f>IF(I953="","",(COUNTIFS($L$4:L953,L953)))</f>
        <v/>
      </c>
      <c r="F953" s="13">
        <f>IF(OR(B953&lt;&gt;2,C953&lt;&gt;1,D953&lt;&gt;1,H953&lt;&gt;1),0,
COUNTIFS($B$4:B953,2,$C$4:C953,1,$D$4:D953,1,$H$4:H953,1))</f>
        <v>0</v>
      </c>
      <c r="G953" s="26" t="str">
        <f>IF(I953="","",(COUNTIF($E$4:E953,E953)))</f>
        <v/>
      </c>
      <c r="H953" s="1">
        <f>IF(AND(J953="SAYIM",FİLTRE!$H$5="RAFTA",U953&lt;&gt;0),1,0)+
IF(AND(J953="İADE DEPO",FİLTRE!$H$5="İADE DEPO"),1,0)+
IF(FİLTRE!$H$5="TÜMÜ",1,0)+
IF(AND(J953="FİRMA İADE",FİLTRE!$H$5="FİRMA İADE"),1,0)+
IF(AND(J953="İMHA",FİLTRE!$H$5="İMHA"),1,0)</f>
        <v>1</v>
      </c>
      <c r="I953" s="99"/>
      <c r="J953" s="100"/>
      <c r="K953" s="100"/>
      <c r="L953" s="101"/>
      <c r="M953" s="102"/>
      <c r="N953" s="101"/>
      <c r="O953" s="99"/>
      <c r="P953" s="103"/>
      <c r="Q953" s="104"/>
      <c r="R953" s="50"/>
      <c r="S953" s="105"/>
      <c r="T953" s="106"/>
      <c r="U953" s="107"/>
      <c r="V953" s="108"/>
      <c r="W953" s="107"/>
      <c r="X953" s="107"/>
      <c r="AA953" s="107"/>
      <c r="AB953" s="110"/>
      <c r="AC953" s="110"/>
      <c r="AE953" s="105"/>
      <c r="AF953" s="105"/>
      <c r="AR953" s="112"/>
    </row>
    <row r="954" spans="2:44" x14ac:dyDescent="0.25">
      <c r="B954" s="1" t="str">
        <f>IF(I954="","",
(IF(N954=FİLTRE!$H$6,2,0)+IF(FİLTRE!$H$6="TOPLAM",2,0))
)</f>
        <v/>
      </c>
      <c r="C954">
        <f>IF(FİLTRE!$M$5="",9,(IF(U954&gt;=FİLTRE!$M$5,1,0)))</f>
        <v>1</v>
      </c>
      <c r="D954" s="1">
        <f>IF(FİLTRE!$M$6="",9,(IF('SKT LİSTESİ'!P954&lt;=FİLTRE!$M$6,1,0)))</f>
        <v>1</v>
      </c>
      <c r="E954" s="25" t="str">
        <f>IF(I954="","",(COUNTIFS($L$4:L954,L954)))</f>
        <v/>
      </c>
      <c r="F954" s="13">
        <f>IF(OR(B954&lt;&gt;2,C954&lt;&gt;1,D954&lt;&gt;1,H954&lt;&gt;1),0,
COUNTIFS($B$4:B954,2,$C$4:C954,1,$D$4:D954,1,$H$4:H954,1))</f>
        <v>0</v>
      </c>
      <c r="G954" s="26" t="str">
        <f>IF(I954="","",(COUNTIF($E$4:E954,E954)))</f>
        <v/>
      </c>
      <c r="H954" s="1">
        <f>IF(AND(J954="SAYIM",FİLTRE!$H$5="RAFTA",U954&lt;&gt;0),1,0)+
IF(AND(J954="İADE DEPO",FİLTRE!$H$5="İADE DEPO"),1,0)+
IF(FİLTRE!$H$5="TÜMÜ",1,0)+
IF(AND(J954="FİRMA İADE",FİLTRE!$H$5="FİRMA İADE"),1,0)+
IF(AND(J954="İMHA",FİLTRE!$H$5="İMHA"),1,0)</f>
        <v>1</v>
      </c>
      <c r="I954" s="99"/>
      <c r="J954" s="100"/>
      <c r="K954" s="100"/>
      <c r="L954" s="101"/>
      <c r="M954" s="102"/>
      <c r="N954" s="101"/>
      <c r="O954" s="99"/>
      <c r="P954" s="103"/>
      <c r="Q954" s="104"/>
      <c r="R954" s="50"/>
      <c r="S954" s="105"/>
      <c r="T954" s="106"/>
      <c r="U954" s="107"/>
      <c r="V954" s="108"/>
      <c r="W954" s="107"/>
      <c r="X954" s="107"/>
      <c r="AA954" s="107"/>
      <c r="AB954" s="110"/>
      <c r="AC954" s="110"/>
      <c r="AE954" s="105"/>
      <c r="AF954" s="105"/>
      <c r="AR954" s="112"/>
    </row>
    <row r="955" spans="2:44" x14ac:dyDescent="0.25">
      <c r="B955" s="1" t="str">
        <f>IF(I955="","",
(IF(N955=FİLTRE!$H$6,2,0)+IF(FİLTRE!$H$6="TOPLAM",2,0))
)</f>
        <v/>
      </c>
      <c r="C955">
        <f>IF(FİLTRE!$M$5="",9,(IF(U955&gt;=FİLTRE!$M$5,1,0)))</f>
        <v>1</v>
      </c>
      <c r="D955" s="1">
        <f>IF(FİLTRE!$M$6="",9,(IF('SKT LİSTESİ'!P955&lt;=FİLTRE!$M$6,1,0)))</f>
        <v>1</v>
      </c>
      <c r="E955" s="25" t="str">
        <f>IF(I955="","",(COUNTIFS($L$4:L955,L955)))</f>
        <v/>
      </c>
      <c r="F955" s="13">
        <f>IF(OR(B955&lt;&gt;2,C955&lt;&gt;1,D955&lt;&gt;1,H955&lt;&gt;1),0,
COUNTIFS($B$4:B955,2,$C$4:C955,1,$D$4:D955,1,$H$4:H955,1))</f>
        <v>0</v>
      </c>
      <c r="G955" s="26" t="str">
        <f>IF(I955="","",(COUNTIF($E$4:E955,E955)))</f>
        <v/>
      </c>
      <c r="H955" s="1">
        <f>IF(AND(J955="SAYIM",FİLTRE!$H$5="RAFTA",U955&lt;&gt;0),1,0)+
IF(AND(J955="İADE DEPO",FİLTRE!$H$5="İADE DEPO"),1,0)+
IF(FİLTRE!$H$5="TÜMÜ",1,0)+
IF(AND(J955="FİRMA İADE",FİLTRE!$H$5="FİRMA İADE"),1,0)+
IF(AND(J955="İMHA",FİLTRE!$H$5="İMHA"),1,0)</f>
        <v>1</v>
      </c>
      <c r="I955" s="99"/>
      <c r="J955" s="100"/>
      <c r="K955" s="100"/>
      <c r="L955" s="101"/>
      <c r="M955" s="102"/>
      <c r="N955" s="101"/>
      <c r="O955" s="99"/>
      <c r="P955" s="103"/>
      <c r="Q955" s="104"/>
      <c r="R955" s="50"/>
      <c r="S955" s="105"/>
      <c r="T955" s="106"/>
      <c r="U955" s="107"/>
      <c r="V955" s="108"/>
      <c r="W955" s="107"/>
      <c r="X955" s="107"/>
      <c r="AA955" s="107"/>
      <c r="AB955" s="110"/>
      <c r="AC955" s="110"/>
      <c r="AE955" s="105"/>
      <c r="AF955" s="105"/>
      <c r="AR955" s="112"/>
    </row>
    <row r="956" spans="2:44" x14ac:dyDescent="0.25">
      <c r="B956" s="1" t="str">
        <f>IF(I956="","",
(IF(N956=FİLTRE!$H$6,2,0)+IF(FİLTRE!$H$6="TOPLAM",2,0))
)</f>
        <v/>
      </c>
      <c r="C956">
        <f>IF(FİLTRE!$M$5="",9,(IF(U956&gt;=FİLTRE!$M$5,1,0)))</f>
        <v>1</v>
      </c>
      <c r="D956" s="1">
        <f>IF(FİLTRE!$M$6="",9,(IF('SKT LİSTESİ'!P956&lt;=FİLTRE!$M$6,1,0)))</f>
        <v>1</v>
      </c>
      <c r="E956" s="25" t="str">
        <f>IF(I956="","",(COUNTIFS($L$4:L956,L956)))</f>
        <v/>
      </c>
      <c r="F956" s="13">
        <f>IF(OR(B956&lt;&gt;2,C956&lt;&gt;1,D956&lt;&gt;1,H956&lt;&gt;1),0,
COUNTIFS($B$4:B956,2,$C$4:C956,1,$D$4:D956,1,$H$4:H956,1))</f>
        <v>0</v>
      </c>
      <c r="G956" s="26" t="str">
        <f>IF(I956="","",(COUNTIF($E$4:E956,E956)))</f>
        <v/>
      </c>
      <c r="H956" s="1">
        <f>IF(AND(J956="SAYIM",FİLTRE!$H$5="RAFTA",U956&lt;&gt;0),1,0)+
IF(AND(J956="İADE DEPO",FİLTRE!$H$5="İADE DEPO"),1,0)+
IF(FİLTRE!$H$5="TÜMÜ",1,0)+
IF(AND(J956="FİRMA İADE",FİLTRE!$H$5="FİRMA İADE"),1,0)+
IF(AND(J956="İMHA",FİLTRE!$H$5="İMHA"),1,0)</f>
        <v>1</v>
      </c>
      <c r="I956" s="99"/>
      <c r="J956" s="100"/>
      <c r="K956" s="100"/>
      <c r="L956" s="101"/>
      <c r="M956" s="102"/>
      <c r="N956" s="101"/>
      <c r="O956" s="99"/>
      <c r="P956" s="103"/>
      <c r="Q956" s="104"/>
      <c r="R956" s="50"/>
      <c r="S956" s="105"/>
      <c r="T956" s="106"/>
      <c r="U956" s="107"/>
      <c r="V956" s="108"/>
      <c r="W956" s="107"/>
      <c r="X956" s="107"/>
      <c r="AA956" s="107"/>
      <c r="AB956" s="110"/>
      <c r="AC956" s="110"/>
      <c r="AE956" s="105"/>
      <c r="AF956" s="105"/>
      <c r="AR956" s="112"/>
    </row>
    <row r="957" spans="2:44" x14ac:dyDescent="0.25">
      <c r="B957" s="1" t="str">
        <f>IF(I957="","",
(IF(N957=FİLTRE!$H$6,2,0)+IF(FİLTRE!$H$6="TOPLAM",2,0))
)</f>
        <v/>
      </c>
      <c r="C957">
        <f>IF(FİLTRE!$M$5="",9,(IF(U957&gt;=FİLTRE!$M$5,1,0)))</f>
        <v>1</v>
      </c>
      <c r="D957" s="1">
        <f>IF(FİLTRE!$M$6="",9,(IF('SKT LİSTESİ'!P957&lt;=FİLTRE!$M$6,1,0)))</f>
        <v>1</v>
      </c>
      <c r="E957" s="25" t="str">
        <f>IF(I957="","",(COUNTIFS($L$4:L957,L957)))</f>
        <v/>
      </c>
      <c r="F957" s="13">
        <f>IF(OR(B957&lt;&gt;2,C957&lt;&gt;1,D957&lt;&gt;1,H957&lt;&gt;1),0,
COUNTIFS($B$4:B957,2,$C$4:C957,1,$D$4:D957,1,$H$4:H957,1))</f>
        <v>0</v>
      </c>
      <c r="G957" s="26" t="str">
        <f>IF(I957="","",(COUNTIF($E$4:E957,E957)))</f>
        <v/>
      </c>
      <c r="H957" s="1">
        <f>IF(AND(J957="SAYIM",FİLTRE!$H$5="RAFTA",U957&lt;&gt;0),1,0)+
IF(AND(J957="İADE DEPO",FİLTRE!$H$5="İADE DEPO"),1,0)+
IF(FİLTRE!$H$5="TÜMÜ",1,0)+
IF(AND(J957="FİRMA İADE",FİLTRE!$H$5="FİRMA İADE"),1,0)+
IF(AND(J957="İMHA",FİLTRE!$H$5="İMHA"),1,0)</f>
        <v>1</v>
      </c>
      <c r="I957" s="99"/>
      <c r="J957" s="100"/>
      <c r="K957" s="100"/>
      <c r="L957" s="101"/>
      <c r="M957" s="102"/>
      <c r="N957" s="101"/>
      <c r="O957" s="99"/>
      <c r="P957" s="103"/>
      <c r="Q957" s="104"/>
      <c r="R957" s="50"/>
      <c r="S957" s="105"/>
      <c r="T957" s="106"/>
      <c r="U957" s="107"/>
      <c r="V957" s="108"/>
      <c r="W957" s="107"/>
      <c r="X957" s="107"/>
      <c r="AA957" s="107"/>
      <c r="AB957" s="110"/>
      <c r="AC957" s="110"/>
      <c r="AE957" s="105"/>
      <c r="AF957" s="105"/>
      <c r="AR957" s="112"/>
    </row>
    <row r="958" spans="2:44" x14ac:dyDescent="0.25">
      <c r="B958" s="1" t="str">
        <f>IF(I958="","",
(IF(N958=FİLTRE!$H$6,2,0)+IF(FİLTRE!$H$6="TOPLAM",2,0))
)</f>
        <v/>
      </c>
      <c r="C958">
        <f>IF(FİLTRE!$M$5="",9,(IF(U958&gt;=FİLTRE!$M$5,1,0)))</f>
        <v>1</v>
      </c>
      <c r="D958" s="1">
        <f>IF(FİLTRE!$M$6="",9,(IF('SKT LİSTESİ'!P958&lt;=FİLTRE!$M$6,1,0)))</f>
        <v>1</v>
      </c>
      <c r="E958" s="25" t="str">
        <f>IF(I958="","",(COUNTIFS($L$4:L958,L958)))</f>
        <v/>
      </c>
      <c r="F958" s="13">
        <f>IF(OR(B958&lt;&gt;2,C958&lt;&gt;1,D958&lt;&gt;1,H958&lt;&gt;1),0,
COUNTIFS($B$4:B958,2,$C$4:C958,1,$D$4:D958,1,$H$4:H958,1))</f>
        <v>0</v>
      </c>
      <c r="G958" s="26" t="str">
        <f>IF(I958="","",(COUNTIF($E$4:E958,E958)))</f>
        <v/>
      </c>
      <c r="H958" s="1">
        <f>IF(AND(J958="SAYIM",FİLTRE!$H$5="RAFTA",U958&lt;&gt;0),1,0)+
IF(AND(J958="İADE DEPO",FİLTRE!$H$5="İADE DEPO"),1,0)+
IF(FİLTRE!$H$5="TÜMÜ",1,0)+
IF(AND(J958="FİRMA İADE",FİLTRE!$H$5="FİRMA İADE"),1,0)+
IF(AND(J958="İMHA",FİLTRE!$H$5="İMHA"),1,0)</f>
        <v>1</v>
      </c>
      <c r="I958" s="99"/>
      <c r="J958" s="100"/>
      <c r="K958" s="100"/>
      <c r="L958" s="101"/>
      <c r="M958" s="102"/>
      <c r="N958" s="101"/>
      <c r="O958" s="99"/>
      <c r="P958" s="103"/>
      <c r="Q958" s="104"/>
      <c r="R958" s="50"/>
      <c r="S958" s="105"/>
      <c r="T958" s="106"/>
      <c r="U958" s="107"/>
      <c r="V958" s="108"/>
      <c r="W958" s="107"/>
      <c r="X958" s="107"/>
      <c r="AA958" s="107"/>
      <c r="AB958" s="110"/>
      <c r="AC958" s="110"/>
      <c r="AE958" s="105"/>
      <c r="AF958" s="105"/>
      <c r="AR958" s="112"/>
    </row>
    <row r="959" spans="2:44" x14ac:dyDescent="0.25">
      <c r="B959" s="1" t="str">
        <f>IF(I959="","",
(IF(N959=FİLTRE!$H$6,2,0)+IF(FİLTRE!$H$6="TOPLAM",2,0))
)</f>
        <v/>
      </c>
      <c r="C959">
        <f>IF(FİLTRE!$M$5="",9,(IF(U959&gt;=FİLTRE!$M$5,1,0)))</f>
        <v>1</v>
      </c>
      <c r="D959" s="1">
        <f>IF(FİLTRE!$M$6="",9,(IF('SKT LİSTESİ'!P959&lt;=FİLTRE!$M$6,1,0)))</f>
        <v>1</v>
      </c>
      <c r="E959" s="25" t="str">
        <f>IF(I959="","",(COUNTIFS($L$4:L959,L959)))</f>
        <v/>
      </c>
      <c r="F959" s="13">
        <f>IF(OR(B959&lt;&gt;2,C959&lt;&gt;1,D959&lt;&gt;1,H959&lt;&gt;1),0,
COUNTIFS($B$4:B959,2,$C$4:C959,1,$D$4:D959,1,$H$4:H959,1))</f>
        <v>0</v>
      </c>
      <c r="G959" s="26" t="str">
        <f>IF(I959="","",(COUNTIF($E$4:E959,E959)))</f>
        <v/>
      </c>
      <c r="H959" s="1">
        <f>IF(AND(J959="SAYIM",FİLTRE!$H$5="RAFTA",U959&lt;&gt;0),1,0)+
IF(AND(J959="İADE DEPO",FİLTRE!$H$5="İADE DEPO"),1,0)+
IF(FİLTRE!$H$5="TÜMÜ",1,0)+
IF(AND(J959="FİRMA İADE",FİLTRE!$H$5="FİRMA İADE"),1,0)+
IF(AND(J959="İMHA",FİLTRE!$H$5="İMHA"),1,0)</f>
        <v>1</v>
      </c>
      <c r="I959" s="99"/>
      <c r="J959" s="100"/>
      <c r="K959" s="100"/>
      <c r="L959" s="101"/>
      <c r="M959" s="102"/>
      <c r="N959" s="101"/>
      <c r="O959" s="99"/>
      <c r="P959" s="103"/>
      <c r="Q959" s="104"/>
      <c r="R959" s="50"/>
      <c r="S959" s="105"/>
      <c r="T959" s="106"/>
      <c r="U959" s="107"/>
      <c r="V959" s="108"/>
      <c r="W959" s="107"/>
      <c r="X959" s="107"/>
      <c r="AA959" s="107"/>
      <c r="AB959" s="110"/>
      <c r="AC959" s="110"/>
      <c r="AE959" s="105"/>
      <c r="AF959" s="105"/>
      <c r="AR959" s="112"/>
    </row>
    <row r="960" spans="2:44" x14ac:dyDescent="0.25">
      <c r="B960" s="1" t="str">
        <f>IF(I960="","",
(IF(N960=FİLTRE!$H$6,2,0)+IF(FİLTRE!$H$6="TOPLAM",2,0))
)</f>
        <v/>
      </c>
      <c r="C960">
        <f>IF(FİLTRE!$M$5="",9,(IF(U960&gt;=FİLTRE!$M$5,1,0)))</f>
        <v>1</v>
      </c>
      <c r="D960" s="1">
        <f>IF(FİLTRE!$M$6="",9,(IF('SKT LİSTESİ'!P960&lt;=FİLTRE!$M$6,1,0)))</f>
        <v>1</v>
      </c>
      <c r="E960" s="25" t="str">
        <f>IF(I960="","",(COUNTIFS($L$4:L960,L960)))</f>
        <v/>
      </c>
      <c r="F960" s="13">
        <f>IF(OR(B960&lt;&gt;2,C960&lt;&gt;1,D960&lt;&gt;1,H960&lt;&gt;1),0,
COUNTIFS($B$4:B960,2,$C$4:C960,1,$D$4:D960,1,$H$4:H960,1))</f>
        <v>0</v>
      </c>
      <c r="G960" s="26" t="str">
        <f>IF(I960="","",(COUNTIF($E$4:E960,E960)))</f>
        <v/>
      </c>
      <c r="H960" s="1">
        <f>IF(AND(J960="SAYIM",FİLTRE!$H$5="RAFTA",U960&lt;&gt;0),1,0)+
IF(AND(J960="İADE DEPO",FİLTRE!$H$5="İADE DEPO"),1,0)+
IF(FİLTRE!$H$5="TÜMÜ",1,0)+
IF(AND(J960="FİRMA İADE",FİLTRE!$H$5="FİRMA İADE"),1,0)+
IF(AND(J960="İMHA",FİLTRE!$H$5="İMHA"),1,0)</f>
        <v>1</v>
      </c>
      <c r="I960" s="99"/>
      <c r="J960" s="100"/>
      <c r="K960" s="100"/>
      <c r="L960" s="101"/>
      <c r="M960" s="102"/>
      <c r="N960" s="101"/>
      <c r="O960" s="99"/>
      <c r="P960" s="103"/>
      <c r="Q960" s="104"/>
      <c r="R960" s="50"/>
      <c r="S960" s="105"/>
      <c r="T960" s="106"/>
      <c r="U960" s="107"/>
      <c r="V960" s="108"/>
      <c r="W960" s="107"/>
      <c r="X960" s="107"/>
      <c r="AA960" s="107"/>
      <c r="AB960" s="110"/>
      <c r="AC960" s="110"/>
      <c r="AE960" s="105"/>
      <c r="AF960" s="105"/>
      <c r="AR960" s="112"/>
    </row>
    <row r="961" spans="2:44" x14ac:dyDescent="0.25">
      <c r="B961" s="1" t="str">
        <f>IF(I961="","",
(IF(N961=FİLTRE!$H$6,2,0)+IF(FİLTRE!$H$6="TOPLAM",2,0))
)</f>
        <v/>
      </c>
      <c r="C961">
        <f>IF(FİLTRE!$M$5="",9,(IF(U961&gt;=FİLTRE!$M$5,1,0)))</f>
        <v>1</v>
      </c>
      <c r="D961" s="1">
        <f>IF(FİLTRE!$M$6="",9,(IF('SKT LİSTESİ'!P961&lt;=FİLTRE!$M$6,1,0)))</f>
        <v>1</v>
      </c>
      <c r="E961" s="25" t="str">
        <f>IF(I961="","",(COUNTIFS($L$4:L961,L961)))</f>
        <v/>
      </c>
      <c r="F961" s="13">
        <f>IF(OR(B961&lt;&gt;2,C961&lt;&gt;1,D961&lt;&gt;1,H961&lt;&gt;1),0,
COUNTIFS($B$4:B961,2,$C$4:C961,1,$D$4:D961,1,$H$4:H961,1))</f>
        <v>0</v>
      </c>
      <c r="G961" s="26" t="str">
        <f>IF(I961="","",(COUNTIF($E$4:E961,E961)))</f>
        <v/>
      </c>
      <c r="H961" s="1">
        <f>IF(AND(J961="SAYIM",FİLTRE!$H$5="RAFTA",U961&lt;&gt;0),1,0)+
IF(AND(J961="İADE DEPO",FİLTRE!$H$5="İADE DEPO"),1,0)+
IF(FİLTRE!$H$5="TÜMÜ",1,0)+
IF(AND(J961="FİRMA İADE",FİLTRE!$H$5="FİRMA İADE"),1,0)+
IF(AND(J961="İMHA",FİLTRE!$H$5="İMHA"),1,0)</f>
        <v>1</v>
      </c>
      <c r="I961" s="99"/>
      <c r="J961" s="100"/>
      <c r="K961" s="100"/>
      <c r="L961" s="101"/>
      <c r="M961" s="102"/>
      <c r="N961" s="101"/>
      <c r="O961" s="99"/>
      <c r="P961" s="103"/>
      <c r="Q961" s="104"/>
      <c r="R961" s="50"/>
      <c r="S961" s="105"/>
      <c r="T961" s="106"/>
      <c r="U961" s="107"/>
      <c r="V961" s="108"/>
      <c r="W961" s="107"/>
      <c r="X961" s="107"/>
      <c r="AA961" s="107"/>
      <c r="AB961" s="110"/>
      <c r="AC961" s="110"/>
      <c r="AE961" s="105"/>
      <c r="AF961" s="105"/>
      <c r="AR961" s="112"/>
    </row>
    <row r="962" spans="2:44" x14ac:dyDescent="0.25">
      <c r="B962" s="1" t="str">
        <f>IF(I962="","",
(IF(N962=FİLTRE!$H$6,2,0)+IF(FİLTRE!$H$6="TOPLAM",2,0))
)</f>
        <v/>
      </c>
      <c r="C962">
        <f>IF(FİLTRE!$M$5="",9,(IF(U962&gt;=FİLTRE!$M$5,1,0)))</f>
        <v>1</v>
      </c>
      <c r="D962" s="1">
        <f>IF(FİLTRE!$M$6="",9,(IF('SKT LİSTESİ'!P962&lt;=FİLTRE!$M$6,1,0)))</f>
        <v>1</v>
      </c>
      <c r="E962" s="25" t="str">
        <f>IF(I962="","",(COUNTIFS($L$4:L962,L962)))</f>
        <v/>
      </c>
      <c r="F962" s="13">
        <f>IF(OR(B962&lt;&gt;2,C962&lt;&gt;1,D962&lt;&gt;1,H962&lt;&gt;1),0,
COUNTIFS($B$4:B962,2,$C$4:C962,1,$D$4:D962,1,$H$4:H962,1))</f>
        <v>0</v>
      </c>
      <c r="G962" s="26" t="str">
        <f>IF(I962="","",(COUNTIF($E$4:E962,E962)))</f>
        <v/>
      </c>
      <c r="H962" s="1">
        <f>IF(AND(J962="SAYIM",FİLTRE!$H$5="RAFTA",U962&lt;&gt;0),1,0)+
IF(AND(J962="İADE DEPO",FİLTRE!$H$5="İADE DEPO"),1,0)+
IF(FİLTRE!$H$5="TÜMÜ",1,0)+
IF(AND(J962="FİRMA İADE",FİLTRE!$H$5="FİRMA İADE"),1,0)+
IF(AND(J962="İMHA",FİLTRE!$H$5="İMHA"),1,0)</f>
        <v>1</v>
      </c>
      <c r="I962" s="99"/>
      <c r="J962" s="100"/>
      <c r="K962" s="100"/>
      <c r="L962" s="101"/>
      <c r="M962" s="102"/>
      <c r="N962" s="101"/>
      <c r="O962" s="99"/>
      <c r="P962" s="103"/>
      <c r="Q962" s="104"/>
      <c r="R962" s="50"/>
      <c r="S962" s="105"/>
      <c r="T962" s="106"/>
      <c r="U962" s="107"/>
      <c r="V962" s="108"/>
      <c r="W962" s="107"/>
      <c r="X962" s="107"/>
      <c r="AA962" s="107"/>
      <c r="AB962" s="110"/>
      <c r="AC962" s="110"/>
      <c r="AE962" s="105"/>
      <c r="AF962" s="105"/>
      <c r="AR962" s="112"/>
    </row>
    <row r="963" spans="2:44" x14ac:dyDescent="0.25">
      <c r="B963" s="1" t="str">
        <f>IF(I963="","",
(IF(N963=FİLTRE!$H$6,2,0)+IF(FİLTRE!$H$6="TOPLAM",2,0))
)</f>
        <v/>
      </c>
      <c r="C963">
        <f>IF(FİLTRE!$M$5="",9,(IF(U963&gt;=FİLTRE!$M$5,1,0)))</f>
        <v>1</v>
      </c>
      <c r="D963" s="1">
        <f>IF(FİLTRE!$M$6="",9,(IF('SKT LİSTESİ'!P963&lt;=FİLTRE!$M$6,1,0)))</f>
        <v>1</v>
      </c>
      <c r="E963" s="25" t="str">
        <f>IF(I963="","",(COUNTIFS($L$4:L963,L963)))</f>
        <v/>
      </c>
      <c r="F963" s="13">
        <f>IF(OR(B963&lt;&gt;2,C963&lt;&gt;1,D963&lt;&gt;1,H963&lt;&gt;1),0,
COUNTIFS($B$4:B963,2,$C$4:C963,1,$D$4:D963,1,$H$4:H963,1))</f>
        <v>0</v>
      </c>
      <c r="G963" s="26" t="str">
        <f>IF(I963="","",(COUNTIF($E$4:E963,E963)))</f>
        <v/>
      </c>
      <c r="H963" s="1">
        <f>IF(AND(J963="SAYIM",FİLTRE!$H$5="RAFTA",U963&lt;&gt;0),1,0)+
IF(AND(J963="İADE DEPO",FİLTRE!$H$5="İADE DEPO"),1,0)+
IF(FİLTRE!$H$5="TÜMÜ",1,0)+
IF(AND(J963="FİRMA İADE",FİLTRE!$H$5="FİRMA İADE"),1,0)+
IF(AND(J963="İMHA",FİLTRE!$H$5="İMHA"),1,0)</f>
        <v>1</v>
      </c>
      <c r="I963" s="99"/>
      <c r="J963" s="100"/>
      <c r="K963" s="100"/>
      <c r="L963" s="101"/>
      <c r="M963" s="102"/>
      <c r="N963" s="101"/>
      <c r="O963" s="99"/>
      <c r="P963" s="103"/>
      <c r="Q963" s="104"/>
      <c r="R963" s="50"/>
      <c r="S963" s="105"/>
      <c r="T963" s="106"/>
      <c r="U963" s="107"/>
      <c r="V963" s="108"/>
      <c r="W963" s="107"/>
      <c r="X963" s="107"/>
      <c r="AA963" s="107"/>
      <c r="AB963" s="110"/>
      <c r="AC963" s="110"/>
      <c r="AE963" s="105"/>
      <c r="AF963" s="105"/>
      <c r="AR963" s="112"/>
    </row>
    <row r="964" spans="2:44" x14ac:dyDescent="0.25">
      <c r="B964" s="1" t="str">
        <f>IF(I964="","",
(IF(N964=FİLTRE!$H$6,2,0)+IF(FİLTRE!$H$6="TOPLAM",2,0))
)</f>
        <v/>
      </c>
      <c r="C964">
        <f>IF(FİLTRE!$M$5="",9,(IF(U964&gt;=FİLTRE!$M$5,1,0)))</f>
        <v>1</v>
      </c>
      <c r="D964" s="1">
        <f>IF(FİLTRE!$M$6="",9,(IF('SKT LİSTESİ'!P964&lt;=FİLTRE!$M$6,1,0)))</f>
        <v>1</v>
      </c>
      <c r="E964" s="25" t="str">
        <f>IF(I964="","",(COUNTIFS($L$4:L964,L964)))</f>
        <v/>
      </c>
      <c r="F964" s="13">
        <f>IF(OR(B964&lt;&gt;2,C964&lt;&gt;1,D964&lt;&gt;1,H964&lt;&gt;1),0,
COUNTIFS($B$4:B964,2,$C$4:C964,1,$D$4:D964,1,$H$4:H964,1))</f>
        <v>0</v>
      </c>
      <c r="G964" s="26" t="str">
        <f>IF(I964="","",(COUNTIF($E$4:E964,E964)))</f>
        <v/>
      </c>
      <c r="H964" s="1">
        <f>IF(AND(J964="SAYIM",FİLTRE!$H$5="RAFTA",U964&lt;&gt;0),1,0)+
IF(AND(J964="İADE DEPO",FİLTRE!$H$5="İADE DEPO"),1,0)+
IF(FİLTRE!$H$5="TÜMÜ",1,0)+
IF(AND(J964="FİRMA İADE",FİLTRE!$H$5="FİRMA İADE"),1,0)+
IF(AND(J964="İMHA",FİLTRE!$H$5="İMHA"),1,0)</f>
        <v>1</v>
      </c>
      <c r="I964" s="99"/>
      <c r="J964" s="100"/>
      <c r="K964" s="100"/>
      <c r="L964" s="101"/>
      <c r="M964" s="102"/>
      <c r="N964" s="101"/>
      <c r="O964" s="99"/>
      <c r="P964" s="103"/>
      <c r="Q964" s="104"/>
      <c r="R964" s="50"/>
      <c r="S964" s="105"/>
      <c r="T964" s="106"/>
      <c r="U964" s="107"/>
      <c r="V964" s="108"/>
      <c r="W964" s="107"/>
      <c r="X964" s="107"/>
      <c r="AA964" s="107"/>
      <c r="AB964" s="110"/>
      <c r="AC964" s="110"/>
      <c r="AE964" s="105"/>
      <c r="AF964" s="105"/>
      <c r="AR964" s="112"/>
    </row>
    <row r="965" spans="2:44" x14ac:dyDescent="0.25">
      <c r="B965" s="1" t="str">
        <f>IF(I965="","",
(IF(N965=FİLTRE!$H$6,2,0)+IF(FİLTRE!$H$6="TOPLAM",2,0))
)</f>
        <v/>
      </c>
      <c r="C965">
        <f>IF(FİLTRE!$M$5="",9,(IF(U965&gt;=FİLTRE!$M$5,1,0)))</f>
        <v>1</v>
      </c>
      <c r="D965" s="1">
        <f>IF(FİLTRE!$M$6="",9,(IF('SKT LİSTESİ'!P965&lt;=FİLTRE!$M$6,1,0)))</f>
        <v>1</v>
      </c>
      <c r="E965" s="25" t="str">
        <f>IF(I965="","",(COUNTIFS($L$4:L965,L965)))</f>
        <v/>
      </c>
      <c r="F965" s="13">
        <f>IF(OR(B965&lt;&gt;2,C965&lt;&gt;1,D965&lt;&gt;1,H965&lt;&gt;1),0,
COUNTIFS($B$4:B965,2,$C$4:C965,1,$D$4:D965,1,$H$4:H965,1))</f>
        <v>0</v>
      </c>
      <c r="G965" s="26" t="str">
        <f>IF(I965="","",(COUNTIF($E$4:E965,E965)))</f>
        <v/>
      </c>
      <c r="H965" s="1">
        <f>IF(AND(J965="SAYIM",FİLTRE!$H$5="RAFTA",U965&lt;&gt;0),1,0)+
IF(AND(J965="İADE DEPO",FİLTRE!$H$5="İADE DEPO"),1,0)+
IF(FİLTRE!$H$5="TÜMÜ",1,0)+
IF(AND(J965="FİRMA İADE",FİLTRE!$H$5="FİRMA İADE"),1,0)+
IF(AND(J965="İMHA",FİLTRE!$H$5="İMHA"),1,0)</f>
        <v>1</v>
      </c>
      <c r="I965" s="99"/>
      <c r="J965" s="100"/>
      <c r="K965" s="100"/>
      <c r="L965" s="101"/>
      <c r="M965" s="102"/>
      <c r="N965" s="101"/>
      <c r="O965" s="99"/>
      <c r="P965" s="103"/>
      <c r="Q965" s="104"/>
      <c r="R965" s="50"/>
      <c r="S965" s="105"/>
      <c r="T965" s="106"/>
      <c r="U965" s="107"/>
      <c r="V965" s="108"/>
      <c r="W965" s="107"/>
      <c r="X965" s="107"/>
      <c r="AA965" s="107"/>
      <c r="AB965" s="110"/>
      <c r="AC965" s="110"/>
      <c r="AE965" s="105"/>
      <c r="AF965" s="105"/>
      <c r="AR965" s="112"/>
    </row>
    <row r="966" spans="2:44" x14ac:dyDescent="0.25">
      <c r="B966" s="1" t="str">
        <f>IF(I966="","",
(IF(N966=FİLTRE!$H$6,2,0)+IF(FİLTRE!$H$6="TOPLAM",2,0))
)</f>
        <v/>
      </c>
      <c r="C966">
        <f>IF(FİLTRE!$M$5="",9,(IF(U966&gt;=FİLTRE!$M$5,1,0)))</f>
        <v>1</v>
      </c>
      <c r="D966" s="1">
        <f>IF(FİLTRE!$M$6="",9,(IF('SKT LİSTESİ'!P966&lt;=FİLTRE!$M$6,1,0)))</f>
        <v>1</v>
      </c>
      <c r="E966" s="25" t="str">
        <f>IF(I966="","",(COUNTIFS($L$4:L966,L966)))</f>
        <v/>
      </c>
      <c r="F966" s="13">
        <f>IF(OR(B966&lt;&gt;2,C966&lt;&gt;1,D966&lt;&gt;1,H966&lt;&gt;1),0,
COUNTIFS($B$4:B966,2,$C$4:C966,1,$D$4:D966,1,$H$4:H966,1))</f>
        <v>0</v>
      </c>
      <c r="G966" s="26" t="str">
        <f>IF(I966="","",(COUNTIF($E$4:E966,E966)))</f>
        <v/>
      </c>
      <c r="H966" s="1">
        <f>IF(AND(J966="SAYIM",FİLTRE!$H$5="RAFTA",U966&lt;&gt;0),1,0)+
IF(AND(J966="İADE DEPO",FİLTRE!$H$5="İADE DEPO"),1,0)+
IF(FİLTRE!$H$5="TÜMÜ",1,0)+
IF(AND(J966="FİRMA İADE",FİLTRE!$H$5="FİRMA İADE"),1,0)+
IF(AND(J966="İMHA",FİLTRE!$H$5="İMHA"),1,0)</f>
        <v>1</v>
      </c>
      <c r="I966" s="99"/>
      <c r="J966" s="100"/>
      <c r="K966" s="100"/>
      <c r="L966" s="101"/>
      <c r="M966" s="102"/>
      <c r="N966" s="101"/>
      <c r="O966" s="99"/>
      <c r="P966" s="103"/>
      <c r="Q966" s="104"/>
      <c r="R966" s="50"/>
      <c r="S966" s="105"/>
      <c r="T966" s="106"/>
      <c r="U966" s="107"/>
      <c r="V966" s="108"/>
      <c r="W966" s="107"/>
      <c r="X966" s="107"/>
      <c r="AA966" s="107"/>
      <c r="AB966" s="110"/>
      <c r="AC966" s="110"/>
      <c r="AE966" s="105"/>
      <c r="AF966" s="105"/>
      <c r="AR966" s="112"/>
    </row>
    <row r="967" spans="2:44" x14ac:dyDescent="0.25">
      <c r="B967" s="1" t="str">
        <f>IF(I967="","",
(IF(N967=FİLTRE!$H$6,2,0)+IF(FİLTRE!$H$6="TOPLAM",2,0))
)</f>
        <v/>
      </c>
      <c r="C967">
        <f>IF(FİLTRE!$M$5="",9,(IF(U967&gt;=FİLTRE!$M$5,1,0)))</f>
        <v>1</v>
      </c>
      <c r="D967" s="1">
        <f>IF(FİLTRE!$M$6="",9,(IF('SKT LİSTESİ'!P967&lt;=FİLTRE!$M$6,1,0)))</f>
        <v>1</v>
      </c>
      <c r="E967" s="25" t="str">
        <f>IF(I967="","",(COUNTIFS($L$4:L967,L967)))</f>
        <v/>
      </c>
      <c r="F967" s="13">
        <f>IF(OR(B967&lt;&gt;2,C967&lt;&gt;1,D967&lt;&gt;1,H967&lt;&gt;1),0,
COUNTIFS($B$4:B967,2,$C$4:C967,1,$D$4:D967,1,$H$4:H967,1))</f>
        <v>0</v>
      </c>
      <c r="G967" s="26" t="str">
        <f>IF(I967="","",(COUNTIF($E$4:E967,E967)))</f>
        <v/>
      </c>
      <c r="H967" s="1">
        <f>IF(AND(J967="SAYIM",FİLTRE!$H$5="RAFTA",U967&lt;&gt;0),1,0)+
IF(AND(J967="İADE DEPO",FİLTRE!$H$5="İADE DEPO"),1,0)+
IF(FİLTRE!$H$5="TÜMÜ",1,0)+
IF(AND(J967="FİRMA İADE",FİLTRE!$H$5="FİRMA İADE"),1,0)+
IF(AND(J967="İMHA",FİLTRE!$H$5="İMHA"),1,0)</f>
        <v>1</v>
      </c>
      <c r="I967" s="99"/>
      <c r="J967" s="100"/>
      <c r="K967" s="100"/>
      <c r="L967" s="101"/>
      <c r="M967" s="102"/>
      <c r="N967" s="101"/>
      <c r="O967" s="99"/>
      <c r="P967" s="103"/>
      <c r="Q967" s="104"/>
      <c r="R967" s="50"/>
      <c r="S967" s="105"/>
      <c r="T967" s="106"/>
      <c r="U967" s="107"/>
      <c r="V967" s="108"/>
      <c r="W967" s="107"/>
      <c r="X967" s="107"/>
      <c r="AA967" s="107"/>
      <c r="AB967" s="110"/>
      <c r="AC967" s="110"/>
      <c r="AE967" s="105"/>
      <c r="AF967" s="105"/>
      <c r="AR967" s="112"/>
    </row>
    <row r="968" spans="2:44" x14ac:dyDescent="0.25">
      <c r="B968" s="1" t="str">
        <f>IF(I968="","",
(IF(N968=FİLTRE!$H$6,2,0)+IF(FİLTRE!$H$6="TOPLAM",2,0))
)</f>
        <v/>
      </c>
      <c r="C968">
        <f>IF(FİLTRE!$M$5="",9,(IF(U968&gt;=FİLTRE!$M$5,1,0)))</f>
        <v>1</v>
      </c>
      <c r="D968" s="1">
        <f>IF(FİLTRE!$M$6="",9,(IF('SKT LİSTESİ'!P968&lt;=FİLTRE!$M$6,1,0)))</f>
        <v>1</v>
      </c>
      <c r="E968" s="25" t="str">
        <f>IF(I968="","",(COUNTIFS($L$4:L968,L968)))</f>
        <v/>
      </c>
      <c r="F968" s="13">
        <f>IF(OR(B968&lt;&gt;2,C968&lt;&gt;1,D968&lt;&gt;1,H968&lt;&gt;1),0,
COUNTIFS($B$4:B968,2,$C$4:C968,1,$D$4:D968,1,$H$4:H968,1))</f>
        <v>0</v>
      </c>
      <c r="G968" s="26" t="str">
        <f>IF(I968="","",(COUNTIF($E$4:E968,E968)))</f>
        <v/>
      </c>
      <c r="H968" s="1">
        <f>IF(AND(J968="SAYIM",FİLTRE!$H$5="RAFTA",U968&lt;&gt;0),1,0)+
IF(AND(J968="İADE DEPO",FİLTRE!$H$5="İADE DEPO"),1,0)+
IF(FİLTRE!$H$5="TÜMÜ",1,0)+
IF(AND(J968="FİRMA İADE",FİLTRE!$H$5="FİRMA İADE"),1,0)+
IF(AND(J968="İMHA",FİLTRE!$H$5="İMHA"),1,0)</f>
        <v>1</v>
      </c>
      <c r="I968" s="99"/>
      <c r="J968" s="100"/>
      <c r="K968" s="100"/>
      <c r="L968" s="101"/>
      <c r="M968" s="102"/>
      <c r="N968" s="101"/>
      <c r="O968" s="99"/>
      <c r="P968" s="103"/>
      <c r="Q968" s="104"/>
      <c r="R968" s="50"/>
      <c r="S968" s="105"/>
      <c r="T968" s="106"/>
      <c r="U968" s="107"/>
      <c r="V968" s="108"/>
      <c r="W968" s="107"/>
      <c r="X968" s="107"/>
      <c r="AA968" s="107"/>
      <c r="AB968" s="110"/>
      <c r="AC968" s="110"/>
      <c r="AE968" s="105"/>
      <c r="AF968" s="105"/>
      <c r="AR968" s="112"/>
    </row>
    <row r="969" spans="2:44" x14ac:dyDescent="0.25">
      <c r="B969" s="1" t="str">
        <f>IF(I969="","",
(IF(N969=FİLTRE!$H$6,2,0)+IF(FİLTRE!$H$6="TOPLAM",2,0))
)</f>
        <v/>
      </c>
      <c r="C969">
        <f>IF(FİLTRE!$M$5="",9,(IF(U969&gt;=FİLTRE!$M$5,1,0)))</f>
        <v>1</v>
      </c>
      <c r="D969" s="1">
        <f>IF(FİLTRE!$M$6="",9,(IF('SKT LİSTESİ'!P969&lt;=FİLTRE!$M$6,1,0)))</f>
        <v>1</v>
      </c>
      <c r="E969" s="25" t="str">
        <f>IF(I969="","",(COUNTIFS($L$4:L969,L969)))</f>
        <v/>
      </c>
      <c r="F969" s="13">
        <f>IF(OR(B969&lt;&gt;2,C969&lt;&gt;1,D969&lt;&gt;1,H969&lt;&gt;1),0,
COUNTIFS($B$4:B969,2,$C$4:C969,1,$D$4:D969,1,$H$4:H969,1))</f>
        <v>0</v>
      </c>
      <c r="G969" s="26" t="str">
        <f>IF(I969="","",(COUNTIF($E$4:E969,E969)))</f>
        <v/>
      </c>
      <c r="H969" s="1">
        <f>IF(AND(J969="SAYIM",FİLTRE!$H$5="RAFTA",U969&lt;&gt;0),1,0)+
IF(AND(J969="İADE DEPO",FİLTRE!$H$5="İADE DEPO"),1,0)+
IF(FİLTRE!$H$5="TÜMÜ",1,0)+
IF(AND(J969="FİRMA İADE",FİLTRE!$H$5="FİRMA İADE"),1,0)+
IF(AND(J969="İMHA",FİLTRE!$H$5="İMHA"),1,0)</f>
        <v>1</v>
      </c>
      <c r="I969" s="99"/>
      <c r="J969" s="100"/>
      <c r="K969" s="100"/>
      <c r="L969" s="101"/>
      <c r="M969" s="102"/>
      <c r="N969" s="101"/>
      <c r="O969" s="99"/>
      <c r="P969" s="103"/>
      <c r="Q969" s="104"/>
      <c r="R969" s="50"/>
      <c r="S969" s="105"/>
      <c r="T969" s="106"/>
      <c r="U969" s="107"/>
      <c r="V969" s="108"/>
      <c r="W969" s="107"/>
      <c r="X969" s="107"/>
      <c r="AA969" s="107"/>
      <c r="AB969" s="110"/>
      <c r="AC969" s="110"/>
      <c r="AE969" s="105"/>
      <c r="AF969" s="105"/>
      <c r="AR969" s="112"/>
    </row>
    <row r="970" spans="2:44" x14ac:dyDescent="0.25">
      <c r="B970" s="1" t="str">
        <f>IF(I970="","",
(IF(N970=FİLTRE!$H$6,2,0)+IF(FİLTRE!$H$6="TOPLAM",2,0))
)</f>
        <v/>
      </c>
      <c r="C970">
        <f>IF(FİLTRE!$M$5="",9,(IF(U970&gt;=FİLTRE!$M$5,1,0)))</f>
        <v>1</v>
      </c>
      <c r="D970" s="1">
        <f>IF(FİLTRE!$M$6="",9,(IF('SKT LİSTESİ'!P970&lt;=FİLTRE!$M$6,1,0)))</f>
        <v>1</v>
      </c>
      <c r="E970" s="25" t="str">
        <f>IF(I970="","",(COUNTIFS($L$4:L970,L970)))</f>
        <v/>
      </c>
      <c r="F970" s="13">
        <f>IF(OR(B970&lt;&gt;2,C970&lt;&gt;1,D970&lt;&gt;1,H970&lt;&gt;1),0,
COUNTIFS($B$4:B970,2,$C$4:C970,1,$D$4:D970,1,$H$4:H970,1))</f>
        <v>0</v>
      </c>
      <c r="G970" s="26" t="str">
        <f>IF(I970="","",(COUNTIF($E$4:E970,E970)))</f>
        <v/>
      </c>
      <c r="H970" s="1">
        <f>IF(AND(J970="SAYIM",FİLTRE!$H$5="RAFTA",U970&lt;&gt;0),1,0)+
IF(AND(J970="İADE DEPO",FİLTRE!$H$5="İADE DEPO"),1,0)+
IF(FİLTRE!$H$5="TÜMÜ",1,0)+
IF(AND(J970="FİRMA İADE",FİLTRE!$H$5="FİRMA İADE"),1,0)+
IF(AND(J970="İMHA",FİLTRE!$H$5="İMHA"),1,0)</f>
        <v>1</v>
      </c>
      <c r="I970" s="99"/>
      <c r="J970" s="100"/>
      <c r="K970" s="100"/>
      <c r="L970" s="101"/>
      <c r="M970" s="102"/>
      <c r="N970" s="101"/>
      <c r="O970" s="99"/>
      <c r="P970" s="103"/>
      <c r="Q970" s="104"/>
      <c r="R970" s="50"/>
      <c r="S970" s="105"/>
      <c r="T970" s="106"/>
      <c r="U970" s="107"/>
      <c r="V970" s="108"/>
      <c r="W970" s="107"/>
      <c r="X970" s="107"/>
      <c r="AA970" s="107"/>
      <c r="AB970" s="110"/>
      <c r="AC970" s="110"/>
      <c r="AE970" s="105"/>
      <c r="AF970" s="105"/>
      <c r="AR970" s="112"/>
    </row>
    <row r="971" spans="2:44" x14ac:dyDescent="0.25">
      <c r="B971" s="1" t="str">
        <f>IF(I971="","",
(IF(N971=FİLTRE!$H$6,2,0)+IF(FİLTRE!$H$6="TOPLAM",2,0))
)</f>
        <v/>
      </c>
      <c r="C971">
        <f>IF(FİLTRE!$M$5="",9,(IF(U971&gt;=FİLTRE!$M$5,1,0)))</f>
        <v>1</v>
      </c>
      <c r="D971" s="1">
        <f>IF(FİLTRE!$M$6="",9,(IF('SKT LİSTESİ'!P971&lt;=FİLTRE!$M$6,1,0)))</f>
        <v>1</v>
      </c>
      <c r="E971" s="25" t="str">
        <f>IF(I971="","",(COUNTIFS($L$4:L971,L971)))</f>
        <v/>
      </c>
      <c r="F971" s="13">
        <f>IF(OR(B971&lt;&gt;2,C971&lt;&gt;1,D971&lt;&gt;1,H971&lt;&gt;1),0,
COUNTIFS($B$4:B971,2,$C$4:C971,1,$D$4:D971,1,$H$4:H971,1))</f>
        <v>0</v>
      </c>
      <c r="G971" s="26" t="str">
        <f>IF(I971="","",(COUNTIF($E$4:E971,E971)))</f>
        <v/>
      </c>
      <c r="H971" s="1">
        <f>IF(AND(J971="SAYIM",FİLTRE!$H$5="RAFTA",U971&lt;&gt;0),1,0)+
IF(AND(J971="İADE DEPO",FİLTRE!$H$5="İADE DEPO"),1,0)+
IF(FİLTRE!$H$5="TÜMÜ",1,0)+
IF(AND(J971="FİRMA İADE",FİLTRE!$H$5="FİRMA İADE"),1,0)+
IF(AND(J971="İMHA",FİLTRE!$H$5="İMHA"),1,0)</f>
        <v>1</v>
      </c>
      <c r="I971" s="99"/>
      <c r="J971" s="100"/>
      <c r="K971" s="100"/>
      <c r="L971" s="101"/>
      <c r="M971" s="102"/>
      <c r="N971" s="101"/>
      <c r="O971" s="99"/>
      <c r="P971" s="103"/>
      <c r="Q971" s="104"/>
      <c r="R971" s="50"/>
      <c r="S971" s="105"/>
      <c r="T971" s="106"/>
      <c r="U971" s="107"/>
      <c r="V971" s="108"/>
      <c r="W971" s="107"/>
      <c r="X971" s="107"/>
      <c r="AA971" s="107"/>
      <c r="AB971" s="110"/>
      <c r="AC971" s="110"/>
      <c r="AE971" s="105"/>
      <c r="AF971" s="105"/>
      <c r="AR971" s="112"/>
    </row>
    <row r="972" spans="2:44" x14ac:dyDescent="0.25">
      <c r="B972" s="1" t="str">
        <f>IF(I972="","",
(IF(N972=FİLTRE!$H$6,2,0)+IF(FİLTRE!$H$6="TOPLAM",2,0))
)</f>
        <v/>
      </c>
      <c r="C972">
        <f>IF(FİLTRE!$M$5="",9,(IF(U972&gt;=FİLTRE!$M$5,1,0)))</f>
        <v>1</v>
      </c>
      <c r="D972" s="1">
        <f>IF(FİLTRE!$M$6="",9,(IF('SKT LİSTESİ'!P972&lt;=FİLTRE!$M$6,1,0)))</f>
        <v>1</v>
      </c>
      <c r="E972" s="25" t="str">
        <f>IF(I972="","",(COUNTIFS($L$4:L972,L972)))</f>
        <v/>
      </c>
      <c r="F972" s="13">
        <f>IF(OR(B972&lt;&gt;2,C972&lt;&gt;1,D972&lt;&gt;1,H972&lt;&gt;1),0,
COUNTIFS($B$4:B972,2,$C$4:C972,1,$D$4:D972,1,$H$4:H972,1))</f>
        <v>0</v>
      </c>
      <c r="G972" s="26" t="str">
        <f>IF(I972="","",(COUNTIF($E$4:E972,E972)))</f>
        <v/>
      </c>
      <c r="H972" s="1">
        <f>IF(AND(J972="SAYIM",FİLTRE!$H$5="RAFTA",U972&lt;&gt;0),1,0)+
IF(AND(J972="İADE DEPO",FİLTRE!$H$5="İADE DEPO"),1,0)+
IF(FİLTRE!$H$5="TÜMÜ",1,0)+
IF(AND(J972="FİRMA İADE",FİLTRE!$H$5="FİRMA İADE"),1,0)+
IF(AND(J972="İMHA",FİLTRE!$H$5="İMHA"),1,0)</f>
        <v>1</v>
      </c>
      <c r="I972" s="99"/>
      <c r="J972" s="100"/>
      <c r="K972" s="100"/>
      <c r="L972" s="101"/>
      <c r="M972" s="102"/>
      <c r="N972" s="101"/>
      <c r="O972" s="99"/>
      <c r="P972" s="103"/>
      <c r="Q972" s="104"/>
      <c r="R972" s="50"/>
      <c r="S972" s="105"/>
      <c r="T972" s="106"/>
      <c r="U972" s="107"/>
      <c r="V972" s="108"/>
      <c r="W972" s="107"/>
      <c r="X972" s="107"/>
      <c r="AA972" s="107"/>
      <c r="AB972" s="110"/>
      <c r="AC972" s="110"/>
      <c r="AE972" s="105"/>
      <c r="AF972" s="105"/>
      <c r="AR972" s="112"/>
    </row>
    <row r="973" spans="2:44" x14ac:dyDescent="0.25">
      <c r="B973" s="1" t="str">
        <f>IF(I973="","",
(IF(N973=FİLTRE!$H$6,2,0)+IF(FİLTRE!$H$6="TOPLAM",2,0))
)</f>
        <v/>
      </c>
      <c r="C973">
        <f>IF(FİLTRE!$M$5="",9,(IF(U973&gt;=FİLTRE!$M$5,1,0)))</f>
        <v>1</v>
      </c>
      <c r="D973" s="1">
        <f>IF(FİLTRE!$M$6="",9,(IF('SKT LİSTESİ'!P973&lt;=FİLTRE!$M$6,1,0)))</f>
        <v>1</v>
      </c>
      <c r="E973" s="25" t="str">
        <f>IF(I973="","",(COUNTIFS($L$4:L973,L973)))</f>
        <v/>
      </c>
      <c r="F973" s="13">
        <f>IF(OR(B973&lt;&gt;2,C973&lt;&gt;1,D973&lt;&gt;1,H973&lt;&gt;1),0,
COUNTIFS($B$4:B973,2,$C$4:C973,1,$D$4:D973,1,$H$4:H973,1))</f>
        <v>0</v>
      </c>
      <c r="G973" s="26" t="str">
        <f>IF(I973="","",(COUNTIF($E$4:E973,E973)))</f>
        <v/>
      </c>
      <c r="H973" s="1">
        <f>IF(AND(J973="SAYIM",FİLTRE!$H$5="RAFTA",U973&lt;&gt;0),1,0)+
IF(AND(J973="İADE DEPO",FİLTRE!$H$5="İADE DEPO"),1,0)+
IF(FİLTRE!$H$5="TÜMÜ",1,0)+
IF(AND(J973="FİRMA İADE",FİLTRE!$H$5="FİRMA İADE"),1,0)+
IF(AND(J973="İMHA",FİLTRE!$H$5="İMHA"),1,0)</f>
        <v>1</v>
      </c>
      <c r="I973" s="99"/>
      <c r="J973" s="100"/>
      <c r="K973" s="100"/>
      <c r="L973" s="101"/>
      <c r="M973" s="102"/>
      <c r="N973" s="101"/>
      <c r="O973" s="99"/>
      <c r="P973" s="103"/>
      <c r="Q973" s="104"/>
      <c r="R973" s="50"/>
      <c r="S973" s="105"/>
      <c r="T973" s="106"/>
      <c r="U973" s="107"/>
      <c r="V973" s="108"/>
      <c r="W973" s="107"/>
      <c r="X973" s="107"/>
      <c r="AA973" s="107"/>
      <c r="AB973" s="110"/>
      <c r="AC973" s="110"/>
      <c r="AE973" s="105"/>
      <c r="AF973" s="105"/>
      <c r="AR973" s="112"/>
    </row>
    <row r="974" spans="2:44" x14ac:dyDescent="0.25">
      <c r="B974" s="1" t="str">
        <f>IF(I974="","",
(IF(N974=FİLTRE!$H$6,2,0)+IF(FİLTRE!$H$6="TOPLAM",2,0))
)</f>
        <v/>
      </c>
      <c r="C974">
        <f>IF(FİLTRE!$M$5="",9,(IF(U974&gt;=FİLTRE!$M$5,1,0)))</f>
        <v>1</v>
      </c>
      <c r="D974" s="1">
        <f>IF(FİLTRE!$M$6="",9,(IF('SKT LİSTESİ'!P974&lt;=FİLTRE!$M$6,1,0)))</f>
        <v>1</v>
      </c>
      <c r="E974" s="25" t="str">
        <f>IF(I974="","",(COUNTIFS($L$4:L974,L974)))</f>
        <v/>
      </c>
      <c r="F974" s="13">
        <f>IF(OR(B974&lt;&gt;2,C974&lt;&gt;1,D974&lt;&gt;1,H974&lt;&gt;1),0,
COUNTIFS($B$4:B974,2,$C$4:C974,1,$D$4:D974,1,$H$4:H974,1))</f>
        <v>0</v>
      </c>
      <c r="G974" s="26" t="str">
        <f>IF(I974="","",(COUNTIF($E$4:E974,E974)))</f>
        <v/>
      </c>
      <c r="H974" s="1">
        <f>IF(AND(J974="SAYIM",FİLTRE!$H$5="RAFTA",U974&lt;&gt;0),1,0)+
IF(AND(J974="İADE DEPO",FİLTRE!$H$5="İADE DEPO"),1,0)+
IF(FİLTRE!$H$5="TÜMÜ",1,0)+
IF(AND(J974="FİRMA İADE",FİLTRE!$H$5="FİRMA İADE"),1,0)+
IF(AND(J974="İMHA",FİLTRE!$H$5="İMHA"),1,0)</f>
        <v>1</v>
      </c>
      <c r="I974" s="99"/>
      <c r="J974" s="100"/>
      <c r="K974" s="100"/>
      <c r="L974" s="101"/>
      <c r="M974" s="102"/>
      <c r="N974" s="101"/>
      <c r="O974" s="99"/>
      <c r="P974" s="103"/>
      <c r="Q974" s="104"/>
      <c r="R974" s="50"/>
      <c r="S974" s="105"/>
      <c r="T974" s="106"/>
      <c r="U974" s="107"/>
      <c r="V974" s="108"/>
      <c r="W974" s="107"/>
      <c r="X974" s="107"/>
      <c r="AA974" s="107"/>
      <c r="AB974" s="110"/>
      <c r="AC974" s="110"/>
      <c r="AE974" s="105"/>
      <c r="AF974" s="105"/>
      <c r="AR974" s="112"/>
    </row>
    <row r="975" spans="2:44" x14ac:dyDescent="0.25">
      <c r="B975" s="1" t="str">
        <f>IF(I975="","",
(IF(N975=FİLTRE!$H$6,2,0)+IF(FİLTRE!$H$6="TOPLAM",2,0))
)</f>
        <v/>
      </c>
      <c r="C975">
        <f>IF(FİLTRE!$M$5="",9,(IF(U975&gt;=FİLTRE!$M$5,1,0)))</f>
        <v>1</v>
      </c>
      <c r="D975" s="1">
        <f>IF(FİLTRE!$M$6="",9,(IF('SKT LİSTESİ'!P975&lt;=FİLTRE!$M$6,1,0)))</f>
        <v>1</v>
      </c>
      <c r="E975" s="25" t="str">
        <f>IF(I975="","",(COUNTIFS($L$4:L975,L975)))</f>
        <v/>
      </c>
      <c r="F975" s="13">
        <f>IF(OR(B975&lt;&gt;2,C975&lt;&gt;1,D975&lt;&gt;1,H975&lt;&gt;1),0,
COUNTIFS($B$4:B975,2,$C$4:C975,1,$D$4:D975,1,$H$4:H975,1))</f>
        <v>0</v>
      </c>
      <c r="G975" s="26" t="str">
        <f>IF(I975="","",(COUNTIF($E$4:E975,E975)))</f>
        <v/>
      </c>
      <c r="H975" s="1">
        <f>IF(AND(J975="SAYIM",FİLTRE!$H$5="RAFTA",U975&lt;&gt;0),1,0)+
IF(AND(J975="İADE DEPO",FİLTRE!$H$5="İADE DEPO"),1,0)+
IF(FİLTRE!$H$5="TÜMÜ",1,0)+
IF(AND(J975="FİRMA İADE",FİLTRE!$H$5="FİRMA İADE"),1,0)+
IF(AND(J975="İMHA",FİLTRE!$H$5="İMHA"),1,0)</f>
        <v>1</v>
      </c>
      <c r="I975" s="99"/>
      <c r="J975" s="100"/>
      <c r="K975" s="100"/>
      <c r="L975" s="101"/>
      <c r="M975" s="102"/>
      <c r="N975" s="101"/>
      <c r="O975" s="99"/>
      <c r="P975" s="103"/>
      <c r="Q975" s="104"/>
      <c r="R975" s="50"/>
      <c r="S975" s="105"/>
      <c r="T975" s="106"/>
      <c r="U975" s="107"/>
      <c r="V975" s="108"/>
      <c r="W975" s="107"/>
      <c r="X975" s="107"/>
      <c r="AA975" s="107"/>
      <c r="AB975" s="110"/>
      <c r="AC975" s="110"/>
      <c r="AE975" s="105"/>
      <c r="AF975" s="105"/>
      <c r="AR975" s="112"/>
    </row>
    <row r="976" spans="2:44" x14ac:dyDescent="0.25">
      <c r="B976" s="1" t="str">
        <f>IF(I976="","",
(IF(N976=FİLTRE!$H$6,2,0)+IF(FİLTRE!$H$6="TOPLAM",2,0))
)</f>
        <v/>
      </c>
      <c r="C976">
        <f>IF(FİLTRE!$M$5="",9,(IF(U976&gt;=FİLTRE!$M$5,1,0)))</f>
        <v>1</v>
      </c>
      <c r="D976" s="1">
        <f>IF(FİLTRE!$M$6="",9,(IF('SKT LİSTESİ'!P976&lt;=FİLTRE!$M$6,1,0)))</f>
        <v>1</v>
      </c>
      <c r="E976" s="25" t="str">
        <f>IF(I976="","",(COUNTIFS($L$4:L976,L976)))</f>
        <v/>
      </c>
      <c r="F976" s="13">
        <f>IF(OR(B976&lt;&gt;2,C976&lt;&gt;1,D976&lt;&gt;1,H976&lt;&gt;1),0,
COUNTIFS($B$4:B976,2,$C$4:C976,1,$D$4:D976,1,$H$4:H976,1))</f>
        <v>0</v>
      </c>
      <c r="G976" s="26" t="str">
        <f>IF(I976="","",(COUNTIF($E$4:E976,E976)))</f>
        <v/>
      </c>
      <c r="H976" s="1">
        <f>IF(AND(J976="SAYIM",FİLTRE!$H$5="RAFTA",U976&lt;&gt;0),1,0)+
IF(AND(J976="İADE DEPO",FİLTRE!$H$5="İADE DEPO"),1,0)+
IF(FİLTRE!$H$5="TÜMÜ",1,0)+
IF(AND(J976="FİRMA İADE",FİLTRE!$H$5="FİRMA İADE"),1,0)+
IF(AND(J976="İMHA",FİLTRE!$H$5="İMHA"),1,0)</f>
        <v>1</v>
      </c>
      <c r="I976" s="99"/>
      <c r="J976" s="100"/>
      <c r="K976" s="100"/>
      <c r="L976" s="101"/>
      <c r="M976" s="102"/>
      <c r="N976" s="101"/>
      <c r="O976" s="99"/>
      <c r="P976" s="103"/>
      <c r="Q976" s="104"/>
      <c r="R976" s="50"/>
      <c r="S976" s="105"/>
      <c r="T976" s="106"/>
      <c r="U976" s="107"/>
      <c r="V976" s="108"/>
      <c r="W976" s="107"/>
      <c r="X976" s="107"/>
      <c r="AA976" s="107"/>
      <c r="AB976" s="110"/>
      <c r="AC976" s="110"/>
      <c r="AE976" s="105"/>
      <c r="AF976" s="105"/>
      <c r="AR976" s="112"/>
    </row>
    <row r="977" spans="2:44" x14ac:dyDescent="0.25">
      <c r="B977" s="1" t="str">
        <f>IF(I977="","",
(IF(N977=FİLTRE!$H$6,2,0)+IF(FİLTRE!$H$6="TOPLAM",2,0))
)</f>
        <v/>
      </c>
      <c r="C977">
        <f>IF(FİLTRE!$M$5="",9,(IF(U977&gt;=FİLTRE!$M$5,1,0)))</f>
        <v>1</v>
      </c>
      <c r="D977" s="1">
        <f>IF(FİLTRE!$M$6="",9,(IF('SKT LİSTESİ'!P977&lt;=FİLTRE!$M$6,1,0)))</f>
        <v>1</v>
      </c>
      <c r="E977" s="25" t="str">
        <f>IF(I977="","",(COUNTIFS($L$4:L977,L977)))</f>
        <v/>
      </c>
      <c r="F977" s="13">
        <f>IF(OR(B977&lt;&gt;2,C977&lt;&gt;1,D977&lt;&gt;1,H977&lt;&gt;1),0,
COUNTIFS($B$4:B977,2,$C$4:C977,1,$D$4:D977,1,$H$4:H977,1))</f>
        <v>0</v>
      </c>
      <c r="G977" s="26" t="str">
        <f>IF(I977="","",(COUNTIF($E$4:E977,E977)))</f>
        <v/>
      </c>
      <c r="H977" s="1">
        <f>IF(AND(J977="SAYIM",FİLTRE!$H$5="RAFTA",U977&lt;&gt;0),1,0)+
IF(AND(J977="İADE DEPO",FİLTRE!$H$5="İADE DEPO"),1,0)+
IF(FİLTRE!$H$5="TÜMÜ",1,0)+
IF(AND(J977="FİRMA İADE",FİLTRE!$H$5="FİRMA İADE"),1,0)+
IF(AND(J977="İMHA",FİLTRE!$H$5="İMHA"),1,0)</f>
        <v>1</v>
      </c>
      <c r="I977" s="99"/>
      <c r="J977" s="100"/>
      <c r="K977" s="100"/>
      <c r="L977" s="101"/>
      <c r="M977" s="102"/>
      <c r="N977" s="101"/>
      <c r="O977" s="99"/>
      <c r="P977" s="103"/>
      <c r="Q977" s="104"/>
      <c r="R977" s="50"/>
      <c r="S977" s="105"/>
      <c r="T977" s="106"/>
      <c r="U977" s="107"/>
      <c r="V977" s="108"/>
      <c r="W977" s="107"/>
      <c r="X977" s="107"/>
      <c r="AA977" s="107"/>
      <c r="AB977" s="110"/>
      <c r="AC977" s="110"/>
      <c r="AE977" s="105"/>
      <c r="AF977" s="105"/>
      <c r="AR977" s="112"/>
    </row>
    <row r="978" spans="2:44" x14ac:dyDescent="0.25">
      <c r="B978" s="1" t="str">
        <f>IF(I978="","",
(IF(N978=FİLTRE!$H$6,2,0)+IF(FİLTRE!$H$6="TOPLAM",2,0))
)</f>
        <v/>
      </c>
      <c r="C978">
        <f>IF(FİLTRE!$M$5="",9,(IF(U978&gt;=FİLTRE!$M$5,1,0)))</f>
        <v>1</v>
      </c>
      <c r="D978" s="1">
        <f>IF(FİLTRE!$M$6="",9,(IF('SKT LİSTESİ'!P978&lt;=FİLTRE!$M$6,1,0)))</f>
        <v>1</v>
      </c>
      <c r="E978" s="25" t="str">
        <f>IF(I978="","",(COUNTIFS($L$4:L978,L978)))</f>
        <v/>
      </c>
      <c r="F978" s="13">
        <f>IF(OR(B978&lt;&gt;2,C978&lt;&gt;1,D978&lt;&gt;1,H978&lt;&gt;1),0,
COUNTIFS($B$4:B978,2,$C$4:C978,1,$D$4:D978,1,$H$4:H978,1))</f>
        <v>0</v>
      </c>
      <c r="G978" s="26" t="str">
        <f>IF(I978="","",(COUNTIF($E$4:E978,E978)))</f>
        <v/>
      </c>
      <c r="H978" s="1">
        <f>IF(AND(J978="SAYIM",FİLTRE!$H$5="RAFTA",U978&lt;&gt;0),1,0)+
IF(AND(J978="İADE DEPO",FİLTRE!$H$5="İADE DEPO"),1,0)+
IF(FİLTRE!$H$5="TÜMÜ",1,0)+
IF(AND(J978="FİRMA İADE",FİLTRE!$H$5="FİRMA İADE"),1,0)+
IF(AND(J978="İMHA",FİLTRE!$H$5="İMHA"),1,0)</f>
        <v>1</v>
      </c>
      <c r="I978" s="99"/>
      <c r="J978" s="100"/>
      <c r="K978" s="100"/>
      <c r="L978" s="101"/>
      <c r="M978" s="102"/>
      <c r="N978" s="101"/>
      <c r="O978" s="99"/>
      <c r="P978" s="103"/>
      <c r="Q978" s="104"/>
      <c r="R978" s="50"/>
      <c r="S978" s="105"/>
      <c r="T978" s="106"/>
      <c r="U978" s="107"/>
      <c r="V978" s="108"/>
      <c r="W978" s="107"/>
      <c r="X978" s="107"/>
      <c r="AA978" s="107"/>
      <c r="AB978" s="110"/>
      <c r="AC978" s="110"/>
      <c r="AE978" s="105"/>
      <c r="AF978" s="105"/>
      <c r="AR978" s="112"/>
    </row>
    <row r="979" spans="2:44" x14ac:dyDescent="0.25">
      <c r="B979" s="1" t="str">
        <f>IF(I979="","",
(IF(N979=FİLTRE!$H$6,2,0)+IF(FİLTRE!$H$6="TOPLAM",2,0))
)</f>
        <v/>
      </c>
      <c r="C979">
        <f>IF(FİLTRE!$M$5="",9,(IF(U979&gt;=FİLTRE!$M$5,1,0)))</f>
        <v>1</v>
      </c>
      <c r="D979" s="1">
        <f>IF(FİLTRE!$M$6="",9,(IF('SKT LİSTESİ'!P979&lt;=FİLTRE!$M$6,1,0)))</f>
        <v>1</v>
      </c>
      <c r="E979" s="25" t="str">
        <f>IF(I979="","",(COUNTIFS($L$4:L979,L979)))</f>
        <v/>
      </c>
      <c r="F979" s="13">
        <f>IF(OR(B979&lt;&gt;2,C979&lt;&gt;1,D979&lt;&gt;1,H979&lt;&gt;1),0,
COUNTIFS($B$4:B979,2,$C$4:C979,1,$D$4:D979,1,$H$4:H979,1))</f>
        <v>0</v>
      </c>
      <c r="G979" s="26" t="str">
        <f>IF(I979="","",(COUNTIF($E$4:E979,E979)))</f>
        <v/>
      </c>
      <c r="H979" s="1">
        <f>IF(AND(J979="SAYIM",FİLTRE!$H$5="RAFTA",U979&lt;&gt;0),1,0)+
IF(AND(J979="İADE DEPO",FİLTRE!$H$5="İADE DEPO"),1,0)+
IF(FİLTRE!$H$5="TÜMÜ",1,0)+
IF(AND(J979="FİRMA İADE",FİLTRE!$H$5="FİRMA İADE"),1,0)+
IF(AND(J979="İMHA",FİLTRE!$H$5="İMHA"),1,0)</f>
        <v>1</v>
      </c>
      <c r="I979" s="99"/>
      <c r="J979" s="100"/>
      <c r="K979" s="100"/>
      <c r="L979" s="101"/>
      <c r="M979" s="102"/>
      <c r="N979" s="101"/>
      <c r="O979" s="99"/>
      <c r="P979" s="103"/>
      <c r="Q979" s="104"/>
      <c r="R979" s="50"/>
      <c r="S979" s="105"/>
      <c r="T979" s="106"/>
      <c r="U979" s="107"/>
      <c r="V979" s="108"/>
      <c r="W979" s="107"/>
      <c r="X979" s="107"/>
      <c r="AA979" s="107"/>
      <c r="AB979" s="110"/>
      <c r="AC979" s="110"/>
      <c r="AE979" s="105"/>
      <c r="AF979" s="105"/>
      <c r="AR979" s="112"/>
    </row>
    <row r="980" spans="2:44" x14ac:dyDescent="0.25">
      <c r="B980" s="1" t="str">
        <f>IF(I980="","",
(IF(N980=FİLTRE!$H$6,2,0)+IF(FİLTRE!$H$6="TOPLAM",2,0))
)</f>
        <v/>
      </c>
      <c r="C980">
        <f>IF(FİLTRE!$M$5="",9,(IF(U980&gt;=FİLTRE!$M$5,1,0)))</f>
        <v>1</v>
      </c>
      <c r="D980" s="1">
        <f>IF(FİLTRE!$M$6="",9,(IF('SKT LİSTESİ'!P980&lt;=FİLTRE!$M$6,1,0)))</f>
        <v>1</v>
      </c>
      <c r="E980" s="25" t="str">
        <f>IF(I980="","",(COUNTIFS($L$4:L980,L980)))</f>
        <v/>
      </c>
      <c r="F980" s="13">
        <f>IF(OR(B980&lt;&gt;2,C980&lt;&gt;1,D980&lt;&gt;1,H980&lt;&gt;1),0,
COUNTIFS($B$4:B980,2,$C$4:C980,1,$D$4:D980,1,$H$4:H980,1))</f>
        <v>0</v>
      </c>
      <c r="G980" s="26" t="str">
        <f>IF(I980="","",(COUNTIF($E$4:E980,E980)))</f>
        <v/>
      </c>
      <c r="H980" s="1">
        <f>IF(AND(J980="SAYIM",FİLTRE!$H$5="RAFTA",U980&lt;&gt;0),1,0)+
IF(AND(J980="İADE DEPO",FİLTRE!$H$5="İADE DEPO"),1,0)+
IF(FİLTRE!$H$5="TÜMÜ",1,0)+
IF(AND(J980="FİRMA İADE",FİLTRE!$H$5="FİRMA İADE"),1,0)+
IF(AND(J980="İMHA",FİLTRE!$H$5="İMHA"),1,0)</f>
        <v>1</v>
      </c>
      <c r="I980" s="99"/>
      <c r="J980" s="100"/>
      <c r="K980" s="100"/>
      <c r="L980" s="101"/>
      <c r="M980" s="102"/>
      <c r="N980" s="101"/>
      <c r="O980" s="99"/>
      <c r="P980" s="103"/>
      <c r="Q980" s="104"/>
      <c r="R980" s="50"/>
      <c r="S980" s="105"/>
      <c r="T980" s="106"/>
      <c r="U980" s="107"/>
      <c r="V980" s="108"/>
      <c r="W980" s="107"/>
      <c r="X980" s="107"/>
      <c r="AA980" s="107"/>
      <c r="AB980" s="110"/>
      <c r="AC980" s="110"/>
      <c r="AE980" s="105"/>
      <c r="AF980" s="105"/>
      <c r="AR980" s="112"/>
    </row>
    <row r="981" spans="2:44" x14ac:dyDescent="0.25">
      <c r="B981" s="1" t="str">
        <f>IF(I981="","",
(IF(N981=FİLTRE!$H$6,2,0)+IF(FİLTRE!$H$6="TOPLAM",2,0))
)</f>
        <v/>
      </c>
      <c r="C981">
        <f>IF(FİLTRE!$M$5="",9,(IF(U981&gt;=FİLTRE!$M$5,1,0)))</f>
        <v>1</v>
      </c>
      <c r="D981" s="1">
        <f>IF(FİLTRE!$M$6="",9,(IF('SKT LİSTESİ'!P981&lt;=FİLTRE!$M$6,1,0)))</f>
        <v>1</v>
      </c>
      <c r="E981" s="25" t="str">
        <f>IF(I981="","",(COUNTIFS($L$4:L981,L981)))</f>
        <v/>
      </c>
      <c r="F981" s="13">
        <f>IF(OR(B981&lt;&gt;2,C981&lt;&gt;1,D981&lt;&gt;1,H981&lt;&gt;1),0,
COUNTIFS($B$4:B981,2,$C$4:C981,1,$D$4:D981,1,$H$4:H981,1))</f>
        <v>0</v>
      </c>
      <c r="G981" s="26" t="str">
        <f>IF(I981="","",(COUNTIF($E$4:E981,E981)))</f>
        <v/>
      </c>
      <c r="H981" s="1">
        <f>IF(AND(J981="SAYIM",FİLTRE!$H$5="RAFTA",U981&lt;&gt;0),1,0)+
IF(AND(J981="İADE DEPO",FİLTRE!$H$5="İADE DEPO"),1,0)+
IF(FİLTRE!$H$5="TÜMÜ",1,0)+
IF(AND(J981="FİRMA İADE",FİLTRE!$H$5="FİRMA İADE"),1,0)+
IF(AND(J981="İMHA",FİLTRE!$H$5="İMHA"),1,0)</f>
        <v>1</v>
      </c>
      <c r="I981" s="99"/>
      <c r="J981" s="100"/>
      <c r="K981" s="100"/>
      <c r="L981" s="101"/>
      <c r="M981" s="102"/>
      <c r="N981" s="101"/>
      <c r="O981" s="99"/>
      <c r="P981" s="103"/>
      <c r="Q981" s="104"/>
      <c r="R981" s="50"/>
      <c r="S981" s="105"/>
      <c r="T981" s="106"/>
      <c r="U981" s="107"/>
      <c r="V981" s="108"/>
      <c r="W981" s="107"/>
      <c r="X981" s="107"/>
      <c r="AA981" s="107"/>
      <c r="AB981" s="110"/>
      <c r="AC981" s="110"/>
      <c r="AE981" s="105"/>
      <c r="AF981" s="105"/>
      <c r="AR981" s="112"/>
    </row>
    <row r="982" spans="2:44" x14ac:dyDescent="0.25">
      <c r="B982" s="1" t="str">
        <f>IF(I982="","",
(IF(N982=FİLTRE!$H$6,2,0)+IF(FİLTRE!$H$6="TOPLAM",2,0))
)</f>
        <v/>
      </c>
      <c r="C982">
        <f>IF(FİLTRE!$M$5="",9,(IF(U982&gt;=FİLTRE!$M$5,1,0)))</f>
        <v>1</v>
      </c>
      <c r="D982" s="1">
        <f>IF(FİLTRE!$M$6="",9,(IF('SKT LİSTESİ'!P982&lt;=FİLTRE!$M$6,1,0)))</f>
        <v>1</v>
      </c>
      <c r="E982" s="25" t="str">
        <f>IF(I982="","",(COUNTIFS($L$4:L982,L982)))</f>
        <v/>
      </c>
      <c r="F982" s="13">
        <f>IF(OR(B982&lt;&gt;2,C982&lt;&gt;1,D982&lt;&gt;1,H982&lt;&gt;1),0,
COUNTIFS($B$4:B982,2,$C$4:C982,1,$D$4:D982,1,$H$4:H982,1))</f>
        <v>0</v>
      </c>
      <c r="G982" s="26" t="str">
        <f>IF(I982="","",(COUNTIF($E$4:E982,E982)))</f>
        <v/>
      </c>
      <c r="H982" s="1">
        <f>IF(AND(J982="SAYIM",FİLTRE!$H$5="RAFTA",U982&lt;&gt;0),1,0)+
IF(AND(J982="İADE DEPO",FİLTRE!$H$5="İADE DEPO"),1,0)+
IF(FİLTRE!$H$5="TÜMÜ",1,0)+
IF(AND(J982="FİRMA İADE",FİLTRE!$H$5="FİRMA İADE"),1,0)+
IF(AND(J982="İMHA",FİLTRE!$H$5="İMHA"),1,0)</f>
        <v>1</v>
      </c>
      <c r="I982" s="99"/>
      <c r="J982" s="100"/>
      <c r="K982" s="100"/>
      <c r="L982" s="101"/>
      <c r="M982" s="102"/>
      <c r="N982" s="101"/>
      <c r="O982" s="99"/>
      <c r="P982" s="103"/>
      <c r="Q982" s="104"/>
      <c r="R982" s="50"/>
      <c r="S982" s="105"/>
      <c r="T982" s="106"/>
      <c r="U982" s="107"/>
      <c r="V982" s="108"/>
      <c r="W982" s="107"/>
      <c r="X982" s="107"/>
      <c r="AA982" s="107"/>
      <c r="AB982" s="110"/>
      <c r="AC982" s="110"/>
      <c r="AE982" s="105"/>
      <c r="AF982" s="105"/>
      <c r="AR982" s="112"/>
    </row>
    <row r="983" spans="2:44" x14ac:dyDescent="0.25">
      <c r="B983" s="1" t="str">
        <f>IF(I983="","",
(IF(N983=FİLTRE!$H$6,2,0)+IF(FİLTRE!$H$6="TOPLAM",2,0))
)</f>
        <v/>
      </c>
      <c r="C983">
        <f>IF(FİLTRE!$M$5="",9,(IF(U983&gt;=FİLTRE!$M$5,1,0)))</f>
        <v>1</v>
      </c>
      <c r="D983" s="1">
        <f>IF(FİLTRE!$M$6="",9,(IF('SKT LİSTESİ'!P983&lt;=FİLTRE!$M$6,1,0)))</f>
        <v>1</v>
      </c>
      <c r="E983" s="25" t="str">
        <f>IF(I983="","",(COUNTIFS($L$4:L983,L983)))</f>
        <v/>
      </c>
      <c r="F983" s="13">
        <f>IF(OR(B983&lt;&gt;2,C983&lt;&gt;1,D983&lt;&gt;1,H983&lt;&gt;1),0,
COUNTIFS($B$4:B983,2,$C$4:C983,1,$D$4:D983,1,$H$4:H983,1))</f>
        <v>0</v>
      </c>
      <c r="G983" s="26" t="str">
        <f>IF(I983="","",(COUNTIF($E$4:E983,E983)))</f>
        <v/>
      </c>
      <c r="H983" s="1">
        <f>IF(AND(J983="SAYIM",FİLTRE!$H$5="RAFTA",U983&lt;&gt;0),1,0)+
IF(AND(J983="İADE DEPO",FİLTRE!$H$5="İADE DEPO"),1,0)+
IF(FİLTRE!$H$5="TÜMÜ",1,0)+
IF(AND(J983="FİRMA İADE",FİLTRE!$H$5="FİRMA İADE"),1,0)+
IF(AND(J983="İMHA",FİLTRE!$H$5="İMHA"),1,0)</f>
        <v>1</v>
      </c>
      <c r="I983" s="99"/>
      <c r="J983" s="100"/>
      <c r="K983" s="100"/>
      <c r="L983" s="101"/>
      <c r="M983" s="102"/>
      <c r="N983" s="101"/>
      <c r="O983" s="99"/>
      <c r="P983" s="103"/>
      <c r="Q983" s="104"/>
      <c r="R983" s="50"/>
      <c r="S983" s="105"/>
      <c r="T983" s="106"/>
      <c r="U983" s="107"/>
      <c r="V983" s="108"/>
      <c r="W983" s="107"/>
      <c r="X983" s="107"/>
      <c r="AA983" s="107"/>
      <c r="AB983" s="110"/>
      <c r="AC983" s="110"/>
      <c r="AE983" s="105"/>
      <c r="AF983" s="105"/>
      <c r="AR983" s="112"/>
    </row>
    <row r="984" spans="2:44" x14ac:dyDescent="0.25">
      <c r="B984" s="1" t="str">
        <f>IF(I984="","",
(IF(N984=FİLTRE!$H$6,2,0)+IF(FİLTRE!$H$6="TOPLAM",2,0))
)</f>
        <v/>
      </c>
      <c r="C984">
        <f>IF(FİLTRE!$M$5="",9,(IF(U984&gt;=FİLTRE!$M$5,1,0)))</f>
        <v>1</v>
      </c>
      <c r="D984" s="1">
        <f>IF(FİLTRE!$M$6="",9,(IF('SKT LİSTESİ'!P984&lt;=FİLTRE!$M$6,1,0)))</f>
        <v>1</v>
      </c>
      <c r="E984" s="25" t="str">
        <f>IF(I984="","",(COUNTIFS($L$4:L984,L984)))</f>
        <v/>
      </c>
      <c r="F984" s="13">
        <f>IF(OR(B984&lt;&gt;2,C984&lt;&gt;1,D984&lt;&gt;1,H984&lt;&gt;1),0,
COUNTIFS($B$4:B984,2,$C$4:C984,1,$D$4:D984,1,$H$4:H984,1))</f>
        <v>0</v>
      </c>
      <c r="G984" s="26" t="str">
        <f>IF(I984="","",(COUNTIF($E$4:E984,E984)))</f>
        <v/>
      </c>
      <c r="H984" s="1">
        <f>IF(AND(J984="SAYIM",FİLTRE!$H$5="RAFTA",U984&lt;&gt;0),1,0)+
IF(AND(J984="İADE DEPO",FİLTRE!$H$5="İADE DEPO"),1,0)+
IF(FİLTRE!$H$5="TÜMÜ",1,0)+
IF(AND(J984="FİRMA İADE",FİLTRE!$H$5="FİRMA İADE"),1,0)+
IF(AND(J984="İMHA",FİLTRE!$H$5="İMHA"),1,0)</f>
        <v>1</v>
      </c>
      <c r="I984" s="99"/>
      <c r="J984" s="100"/>
      <c r="K984" s="100"/>
      <c r="L984" s="101"/>
      <c r="M984" s="102"/>
      <c r="N984" s="101"/>
      <c r="O984" s="99"/>
      <c r="P984" s="103"/>
      <c r="Q984" s="104"/>
      <c r="R984" s="50"/>
      <c r="S984" s="105"/>
      <c r="T984" s="106"/>
      <c r="U984" s="107"/>
      <c r="V984" s="108"/>
      <c r="W984" s="107"/>
      <c r="X984" s="107"/>
      <c r="AA984" s="107"/>
      <c r="AB984" s="110"/>
      <c r="AC984" s="110"/>
      <c r="AE984" s="105"/>
      <c r="AF984" s="105"/>
      <c r="AR984" s="112"/>
    </row>
    <row r="985" spans="2:44" x14ac:dyDescent="0.25">
      <c r="B985" s="1" t="str">
        <f>IF(I985="","",
(IF(N985=FİLTRE!$H$6,2,0)+IF(FİLTRE!$H$6="TOPLAM",2,0))
)</f>
        <v/>
      </c>
      <c r="C985">
        <f>IF(FİLTRE!$M$5="",9,(IF(U985&gt;=FİLTRE!$M$5,1,0)))</f>
        <v>1</v>
      </c>
      <c r="D985" s="1">
        <f>IF(FİLTRE!$M$6="",9,(IF('SKT LİSTESİ'!P985&lt;=FİLTRE!$M$6,1,0)))</f>
        <v>1</v>
      </c>
      <c r="E985" s="25" t="str">
        <f>IF(I985="","",(COUNTIFS($L$4:L985,L985)))</f>
        <v/>
      </c>
      <c r="F985" s="13">
        <f>IF(OR(B985&lt;&gt;2,C985&lt;&gt;1,D985&lt;&gt;1,H985&lt;&gt;1),0,
COUNTIFS($B$4:B985,2,$C$4:C985,1,$D$4:D985,1,$H$4:H985,1))</f>
        <v>0</v>
      </c>
      <c r="G985" s="26" t="str">
        <f>IF(I985="","",(COUNTIF($E$4:E985,E985)))</f>
        <v/>
      </c>
      <c r="H985" s="1">
        <f>IF(AND(J985="SAYIM",FİLTRE!$H$5="RAFTA",U985&lt;&gt;0),1,0)+
IF(AND(J985="İADE DEPO",FİLTRE!$H$5="İADE DEPO"),1,0)+
IF(FİLTRE!$H$5="TÜMÜ",1,0)+
IF(AND(J985="FİRMA İADE",FİLTRE!$H$5="FİRMA İADE"),1,0)+
IF(AND(J985="İMHA",FİLTRE!$H$5="İMHA"),1,0)</f>
        <v>1</v>
      </c>
      <c r="I985" s="99"/>
      <c r="J985" s="100"/>
      <c r="K985" s="100"/>
      <c r="L985" s="101"/>
      <c r="M985" s="102"/>
      <c r="N985" s="101"/>
      <c r="O985" s="99"/>
      <c r="P985" s="103"/>
      <c r="Q985" s="104"/>
      <c r="R985" s="50"/>
      <c r="S985" s="105"/>
      <c r="T985" s="106"/>
      <c r="U985" s="107"/>
      <c r="V985" s="108"/>
      <c r="W985" s="107"/>
      <c r="X985" s="107"/>
      <c r="AA985" s="107"/>
      <c r="AB985" s="110"/>
      <c r="AC985" s="110"/>
      <c r="AE985" s="105"/>
      <c r="AF985" s="105"/>
      <c r="AR985" s="112"/>
    </row>
    <row r="986" spans="2:44" x14ac:dyDescent="0.25">
      <c r="B986" s="1" t="str">
        <f>IF(I986="","",
(IF(N986=FİLTRE!$H$6,2,0)+IF(FİLTRE!$H$6="TOPLAM",2,0))
)</f>
        <v/>
      </c>
      <c r="C986">
        <f>IF(FİLTRE!$M$5="",9,(IF(U986&gt;=FİLTRE!$M$5,1,0)))</f>
        <v>1</v>
      </c>
      <c r="D986" s="1">
        <f>IF(FİLTRE!$M$6="",9,(IF('SKT LİSTESİ'!P986&lt;=FİLTRE!$M$6,1,0)))</f>
        <v>1</v>
      </c>
      <c r="E986" s="25" t="str">
        <f>IF(I986="","",(COUNTIFS($L$4:L986,L986)))</f>
        <v/>
      </c>
      <c r="F986" s="13">
        <f>IF(OR(B986&lt;&gt;2,C986&lt;&gt;1,D986&lt;&gt;1,H986&lt;&gt;1),0,
COUNTIFS($B$4:B986,2,$C$4:C986,1,$D$4:D986,1,$H$4:H986,1))</f>
        <v>0</v>
      </c>
      <c r="G986" s="26" t="str">
        <f>IF(I986="","",(COUNTIF($E$4:E986,E986)))</f>
        <v/>
      </c>
      <c r="H986" s="1">
        <f>IF(AND(J986="SAYIM",FİLTRE!$H$5="RAFTA",U986&lt;&gt;0),1,0)+
IF(AND(J986="İADE DEPO",FİLTRE!$H$5="İADE DEPO"),1,0)+
IF(FİLTRE!$H$5="TÜMÜ",1,0)+
IF(AND(J986="FİRMA İADE",FİLTRE!$H$5="FİRMA İADE"),1,0)+
IF(AND(J986="İMHA",FİLTRE!$H$5="İMHA"),1,0)</f>
        <v>1</v>
      </c>
      <c r="I986" s="99"/>
      <c r="J986" s="100"/>
      <c r="K986" s="100"/>
      <c r="L986" s="101"/>
      <c r="M986" s="102"/>
      <c r="N986" s="101"/>
      <c r="O986" s="99"/>
      <c r="P986" s="103"/>
      <c r="Q986" s="104"/>
      <c r="R986" s="50"/>
      <c r="S986" s="105"/>
      <c r="T986" s="106"/>
      <c r="U986" s="107"/>
      <c r="V986" s="108"/>
      <c r="W986" s="107"/>
      <c r="X986" s="107"/>
      <c r="AA986" s="107"/>
      <c r="AB986" s="110"/>
      <c r="AC986" s="110"/>
      <c r="AE986" s="105"/>
      <c r="AF986" s="105"/>
      <c r="AR986" s="112"/>
    </row>
    <row r="987" spans="2:44" x14ac:dyDescent="0.25">
      <c r="B987" s="1" t="str">
        <f>IF(I987="","",
(IF(N987=FİLTRE!$H$6,2,0)+IF(FİLTRE!$H$6="TOPLAM",2,0))
)</f>
        <v/>
      </c>
      <c r="C987">
        <f>IF(FİLTRE!$M$5="",9,(IF(U987&gt;=FİLTRE!$M$5,1,0)))</f>
        <v>1</v>
      </c>
      <c r="D987" s="1">
        <f>IF(FİLTRE!$M$6="",9,(IF('SKT LİSTESİ'!P987&lt;=FİLTRE!$M$6,1,0)))</f>
        <v>1</v>
      </c>
      <c r="E987" s="25" t="str">
        <f>IF(I987="","",(COUNTIFS($L$4:L987,L987)))</f>
        <v/>
      </c>
      <c r="F987" s="13">
        <f>IF(OR(B987&lt;&gt;2,C987&lt;&gt;1,D987&lt;&gt;1,H987&lt;&gt;1),0,
COUNTIFS($B$4:B987,2,$C$4:C987,1,$D$4:D987,1,$H$4:H987,1))</f>
        <v>0</v>
      </c>
      <c r="G987" s="26" t="str">
        <f>IF(I987="","",(COUNTIF($E$4:E987,E987)))</f>
        <v/>
      </c>
      <c r="H987" s="1">
        <f>IF(AND(J987="SAYIM",FİLTRE!$H$5="RAFTA",U987&lt;&gt;0),1,0)+
IF(AND(J987="İADE DEPO",FİLTRE!$H$5="İADE DEPO"),1,0)+
IF(FİLTRE!$H$5="TÜMÜ",1,0)+
IF(AND(J987="FİRMA İADE",FİLTRE!$H$5="FİRMA İADE"),1,0)+
IF(AND(J987="İMHA",FİLTRE!$H$5="İMHA"),1,0)</f>
        <v>1</v>
      </c>
      <c r="I987" s="99"/>
      <c r="J987" s="100"/>
      <c r="K987" s="100"/>
      <c r="L987" s="101"/>
      <c r="M987" s="102"/>
      <c r="N987" s="101"/>
      <c r="O987" s="99"/>
      <c r="P987" s="103"/>
      <c r="Q987" s="104"/>
      <c r="R987" s="50"/>
      <c r="S987" s="105"/>
      <c r="T987" s="106"/>
      <c r="U987" s="107"/>
      <c r="V987" s="108"/>
      <c r="W987" s="107"/>
      <c r="X987" s="107"/>
      <c r="AA987" s="107"/>
      <c r="AB987" s="110"/>
      <c r="AC987" s="110"/>
      <c r="AE987" s="105"/>
      <c r="AF987" s="105"/>
      <c r="AR987" s="112"/>
    </row>
    <row r="988" spans="2:44" x14ac:dyDescent="0.25">
      <c r="B988" s="1" t="str">
        <f>IF(I988="","",
(IF(N988=FİLTRE!$H$6,2,0)+IF(FİLTRE!$H$6="TOPLAM",2,0))
)</f>
        <v/>
      </c>
      <c r="C988">
        <f>IF(FİLTRE!$M$5="",9,(IF(U988&gt;=FİLTRE!$M$5,1,0)))</f>
        <v>1</v>
      </c>
      <c r="D988" s="1">
        <f>IF(FİLTRE!$M$6="",9,(IF('SKT LİSTESİ'!P988&lt;=FİLTRE!$M$6,1,0)))</f>
        <v>1</v>
      </c>
      <c r="E988" s="25" t="str">
        <f>IF(I988="","",(COUNTIFS($L$4:L988,L988)))</f>
        <v/>
      </c>
      <c r="F988" s="13">
        <f>IF(OR(B988&lt;&gt;2,C988&lt;&gt;1,D988&lt;&gt;1,H988&lt;&gt;1),0,
COUNTIFS($B$4:B988,2,$C$4:C988,1,$D$4:D988,1,$H$4:H988,1))</f>
        <v>0</v>
      </c>
      <c r="G988" s="26" t="str">
        <f>IF(I988="","",(COUNTIF($E$4:E988,E988)))</f>
        <v/>
      </c>
      <c r="H988" s="1">
        <f>IF(AND(J988="SAYIM",FİLTRE!$H$5="RAFTA",U988&lt;&gt;0),1,0)+
IF(AND(J988="İADE DEPO",FİLTRE!$H$5="İADE DEPO"),1,0)+
IF(FİLTRE!$H$5="TÜMÜ",1,0)+
IF(AND(J988="FİRMA İADE",FİLTRE!$H$5="FİRMA İADE"),1,0)+
IF(AND(J988="İMHA",FİLTRE!$H$5="İMHA"),1,0)</f>
        <v>1</v>
      </c>
      <c r="I988" s="99"/>
      <c r="J988" s="100"/>
      <c r="K988" s="100"/>
      <c r="L988" s="101"/>
      <c r="M988" s="102"/>
      <c r="N988" s="101"/>
      <c r="O988" s="99"/>
      <c r="P988" s="103"/>
      <c r="Q988" s="104"/>
      <c r="R988" s="50"/>
      <c r="S988" s="105"/>
      <c r="T988" s="106"/>
      <c r="U988" s="107"/>
      <c r="V988" s="108"/>
      <c r="W988" s="107"/>
      <c r="X988" s="107"/>
      <c r="AA988" s="107"/>
      <c r="AB988" s="110"/>
      <c r="AC988" s="110"/>
      <c r="AE988" s="105"/>
      <c r="AF988" s="105"/>
      <c r="AR988" s="112"/>
    </row>
    <row r="989" spans="2:44" x14ac:dyDescent="0.25">
      <c r="B989" s="1" t="str">
        <f>IF(I989="","",
(IF(N989=FİLTRE!$H$6,2,0)+IF(FİLTRE!$H$6="TOPLAM",2,0))
)</f>
        <v/>
      </c>
      <c r="C989">
        <f>IF(FİLTRE!$M$5="",9,(IF(U989&gt;=FİLTRE!$M$5,1,0)))</f>
        <v>1</v>
      </c>
      <c r="D989" s="1">
        <f>IF(FİLTRE!$M$6="",9,(IF('SKT LİSTESİ'!P989&lt;=FİLTRE!$M$6,1,0)))</f>
        <v>1</v>
      </c>
      <c r="E989" s="25" t="str">
        <f>IF(I989="","",(COUNTIFS($L$4:L989,L989)))</f>
        <v/>
      </c>
      <c r="F989" s="13">
        <f>IF(OR(B989&lt;&gt;2,C989&lt;&gt;1,D989&lt;&gt;1,H989&lt;&gt;1),0,
COUNTIFS($B$4:B989,2,$C$4:C989,1,$D$4:D989,1,$H$4:H989,1))</f>
        <v>0</v>
      </c>
      <c r="G989" s="26" t="str">
        <f>IF(I989="","",(COUNTIF($E$4:E989,E989)))</f>
        <v/>
      </c>
      <c r="H989" s="1">
        <f>IF(AND(J989="SAYIM",FİLTRE!$H$5="RAFTA",U989&lt;&gt;0),1,0)+
IF(AND(J989="İADE DEPO",FİLTRE!$H$5="İADE DEPO"),1,0)+
IF(FİLTRE!$H$5="TÜMÜ",1,0)+
IF(AND(J989="FİRMA İADE",FİLTRE!$H$5="FİRMA İADE"),1,0)+
IF(AND(J989="İMHA",FİLTRE!$H$5="İMHA"),1,0)</f>
        <v>1</v>
      </c>
      <c r="I989" s="99"/>
      <c r="J989" s="100"/>
      <c r="K989" s="100"/>
      <c r="L989" s="101"/>
      <c r="M989" s="102"/>
      <c r="N989" s="101"/>
      <c r="O989" s="99"/>
      <c r="P989" s="103"/>
      <c r="Q989" s="104"/>
      <c r="R989" s="50"/>
      <c r="S989" s="105"/>
      <c r="T989" s="106"/>
      <c r="U989" s="107"/>
      <c r="V989" s="108"/>
      <c r="W989" s="107"/>
      <c r="X989" s="107"/>
      <c r="AA989" s="107"/>
      <c r="AB989" s="110"/>
      <c r="AC989" s="110"/>
      <c r="AE989" s="105"/>
      <c r="AF989" s="105"/>
      <c r="AR989" s="112"/>
    </row>
    <row r="990" spans="2:44" x14ac:dyDescent="0.25">
      <c r="B990" s="1" t="str">
        <f>IF(I990="","",
(IF(N990=FİLTRE!$H$6,2,0)+IF(FİLTRE!$H$6="TOPLAM",2,0))
)</f>
        <v/>
      </c>
      <c r="C990">
        <f>IF(FİLTRE!$M$5="",9,(IF(U990&gt;=FİLTRE!$M$5,1,0)))</f>
        <v>1</v>
      </c>
      <c r="D990" s="1">
        <f>IF(FİLTRE!$M$6="",9,(IF('SKT LİSTESİ'!P990&lt;=FİLTRE!$M$6,1,0)))</f>
        <v>1</v>
      </c>
      <c r="E990" s="25" t="str">
        <f>IF(I990="","",(COUNTIFS($L$4:L990,L990)))</f>
        <v/>
      </c>
      <c r="F990" s="13">
        <f>IF(OR(B990&lt;&gt;2,C990&lt;&gt;1,D990&lt;&gt;1,H990&lt;&gt;1),0,
COUNTIFS($B$4:B990,2,$C$4:C990,1,$D$4:D990,1,$H$4:H990,1))</f>
        <v>0</v>
      </c>
      <c r="G990" s="26" t="str">
        <f>IF(I990="","",(COUNTIF($E$4:E990,E990)))</f>
        <v/>
      </c>
      <c r="H990" s="1">
        <f>IF(AND(J990="SAYIM",FİLTRE!$H$5="RAFTA",U990&lt;&gt;0),1,0)+
IF(AND(J990="İADE DEPO",FİLTRE!$H$5="İADE DEPO"),1,0)+
IF(FİLTRE!$H$5="TÜMÜ",1,0)+
IF(AND(J990="FİRMA İADE",FİLTRE!$H$5="FİRMA İADE"),1,0)+
IF(AND(J990="İMHA",FİLTRE!$H$5="İMHA"),1,0)</f>
        <v>1</v>
      </c>
      <c r="I990" s="99"/>
      <c r="J990" s="100"/>
      <c r="K990" s="100"/>
      <c r="L990" s="101"/>
      <c r="M990" s="102"/>
      <c r="N990" s="101"/>
      <c r="O990" s="99"/>
      <c r="P990" s="103"/>
      <c r="Q990" s="104"/>
      <c r="R990" s="50"/>
      <c r="S990" s="105"/>
      <c r="T990" s="106"/>
      <c r="U990" s="107"/>
      <c r="V990" s="108"/>
      <c r="W990" s="107"/>
      <c r="X990" s="107"/>
      <c r="AA990" s="107"/>
      <c r="AB990" s="110"/>
      <c r="AC990" s="110"/>
      <c r="AE990" s="105"/>
      <c r="AF990" s="105"/>
      <c r="AR990" s="112"/>
    </row>
    <row r="991" spans="2:44" x14ac:dyDescent="0.25">
      <c r="B991" s="1" t="str">
        <f>IF(I991="","",
(IF(N991=FİLTRE!$H$6,2,0)+IF(FİLTRE!$H$6="TOPLAM",2,0))
)</f>
        <v/>
      </c>
      <c r="C991">
        <f>IF(FİLTRE!$M$5="",9,(IF(U991&gt;=FİLTRE!$M$5,1,0)))</f>
        <v>1</v>
      </c>
      <c r="D991" s="1">
        <f>IF(FİLTRE!$M$6="",9,(IF('SKT LİSTESİ'!P991&lt;=FİLTRE!$M$6,1,0)))</f>
        <v>1</v>
      </c>
      <c r="E991" s="25" t="str">
        <f>IF(I991="","",(COUNTIFS($L$4:L991,L991)))</f>
        <v/>
      </c>
      <c r="F991" s="13">
        <f>IF(OR(B991&lt;&gt;2,C991&lt;&gt;1,D991&lt;&gt;1,H991&lt;&gt;1),0,
COUNTIFS($B$4:B991,2,$C$4:C991,1,$D$4:D991,1,$H$4:H991,1))</f>
        <v>0</v>
      </c>
      <c r="G991" s="26" t="str">
        <f>IF(I991="","",(COUNTIF($E$4:E991,E991)))</f>
        <v/>
      </c>
      <c r="H991" s="1">
        <f>IF(AND(J991="SAYIM",FİLTRE!$H$5="RAFTA",U991&lt;&gt;0),1,0)+
IF(AND(J991="İADE DEPO",FİLTRE!$H$5="İADE DEPO"),1,0)+
IF(FİLTRE!$H$5="TÜMÜ",1,0)+
IF(AND(J991="FİRMA İADE",FİLTRE!$H$5="FİRMA İADE"),1,0)+
IF(AND(J991="İMHA",FİLTRE!$H$5="İMHA"),1,0)</f>
        <v>1</v>
      </c>
      <c r="I991" s="99"/>
      <c r="J991" s="100"/>
      <c r="K991" s="100"/>
      <c r="L991" s="101"/>
      <c r="M991" s="102"/>
      <c r="N991" s="101"/>
      <c r="O991" s="99"/>
      <c r="P991" s="103"/>
      <c r="Q991" s="104"/>
      <c r="R991" s="50"/>
      <c r="S991" s="105"/>
      <c r="T991" s="106"/>
      <c r="U991" s="107"/>
      <c r="V991" s="108"/>
      <c r="W991" s="107"/>
      <c r="X991" s="107"/>
      <c r="AA991" s="107"/>
      <c r="AB991" s="110"/>
      <c r="AC991" s="110"/>
      <c r="AE991" s="105"/>
      <c r="AF991" s="105"/>
      <c r="AR991" s="112"/>
    </row>
    <row r="992" spans="2:44" x14ac:dyDescent="0.25">
      <c r="B992" s="1" t="str">
        <f>IF(I992="","",
(IF(N992=FİLTRE!$H$6,2,0)+IF(FİLTRE!$H$6="TOPLAM",2,0))
)</f>
        <v/>
      </c>
      <c r="C992">
        <f>IF(FİLTRE!$M$5="",9,(IF(U992&gt;=FİLTRE!$M$5,1,0)))</f>
        <v>1</v>
      </c>
      <c r="D992" s="1">
        <f>IF(FİLTRE!$M$6="",9,(IF('SKT LİSTESİ'!P992&lt;=FİLTRE!$M$6,1,0)))</f>
        <v>1</v>
      </c>
      <c r="E992" s="25" t="str">
        <f>IF(I992="","",(COUNTIFS($L$4:L992,L992)))</f>
        <v/>
      </c>
      <c r="F992" s="13">
        <f>IF(OR(B992&lt;&gt;2,C992&lt;&gt;1,D992&lt;&gt;1,H992&lt;&gt;1),0,
COUNTIFS($B$4:B992,2,$C$4:C992,1,$D$4:D992,1,$H$4:H992,1))</f>
        <v>0</v>
      </c>
      <c r="G992" s="26" t="str">
        <f>IF(I992="","",(COUNTIF($E$4:E992,E992)))</f>
        <v/>
      </c>
      <c r="H992" s="1">
        <f>IF(AND(J992="SAYIM",FİLTRE!$H$5="RAFTA",U992&lt;&gt;0),1,0)+
IF(AND(J992="İADE DEPO",FİLTRE!$H$5="İADE DEPO"),1,0)+
IF(FİLTRE!$H$5="TÜMÜ",1,0)+
IF(AND(J992="FİRMA İADE",FİLTRE!$H$5="FİRMA İADE"),1,0)+
IF(AND(J992="İMHA",FİLTRE!$H$5="İMHA"),1,0)</f>
        <v>1</v>
      </c>
      <c r="I992" s="99"/>
      <c r="J992" s="100"/>
      <c r="K992" s="100"/>
      <c r="L992" s="101"/>
      <c r="M992" s="102"/>
      <c r="N992" s="101"/>
      <c r="O992" s="99"/>
      <c r="P992" s="103"/>
      <c r="Q992" s="104"/>
      <c r="R992" s="50"/>
      <c r="S992" s="105"/>
      <c r="T992" s="106"/>
      <c r="U992" s="107"/>
      <c r="V992" s="108"/>
      <c r="W992" s="107"/>
      <c r="X992" s="107"/>
      <c r="AA992" s="107"/>
      <c r="AB992" s="110"/>
      <c r="AC992" s="110"/>
      <c r="AE992" s="105"/>
      <c r="AF992" s="105"/>
      <c r="AR992" s="112"/>
    </row>
    <row r="993" spans="2:44" x14ac:dyDescent="0.25">
      <c r="B993" s="1" t="str">
        <f>IF(I993="","",
(IF(N993=FİLTRE!$H$6,2,0)+IF(FİLTRE!$H$6="TOPLAM",2,0))
)</f>
        <v/>
      </c>
      <c r="C993">
        <f>IF(FİLTRE!$M$5="",9,(IF(U993&gt;=FİLTRE!$M$5,1,0)))</f>
        <v>1</v>
      </c>
      <c r="D993" s="1">
        <f>IF(FİLTRE!$M$6="",9,(IF('SKT LİSTESİ'!P993&lt;=FİLTRE!$M$6,1,0)))</f>
        <v>1</v>
      </c>
      <c r="E993" s="25" t="str">
        <f>IF(I993="","",(COUNTIFS($L$4:L993,L993)))</f>
        <v/>
      </c>
      <c r="F993" s="13">
        <f>IF(OR(B993&lt;&gt;2,C993&lt;&gt;1,D993&lt;&gt;1,H993&lt;&gt;1),0,
COUNTIFS($B$4:B993,2,$C$4:C993,1,$D$4:D993,1,$H$4:H993,1))</f>
        <v>0</v>
      </c>
      <c r="G993" s="26" t="str">
        <f>IF(I993="","",(COUNTIF($E$4:E993,E993)))</f>
        <v/>
      </c>
      <c r="H993" s="1">
        <f>IF(AND(J993="SAYIM",FİLTRE!$H$5="RAFTA",U993&lt;&gt;0),1,0)+
IF(AND(J993="İADE DEPO",FİLTRE!$H$5="İADE DEPO"),1,0)+
IF(FİLTRE!$H$5="TÜMÜ",1,0)+
IF(AND(J993="FİRMA İADE",FİLTRE!$H$5="FİRMA İADE"),1,0)+
IF(AND(J993="İMHA",FİLTRE!$H$5="İMHA"),1,0)</f>
        <v>1</v>
      </c>
      <c r="I993" s="99"/>
      <c r="J993" s="100"/>
      <c r="K993" s="100"/>
      <c r="L993" s="101"/>
      <c r="M993" s="102"/>
      <c r="N993" s="101"/>
      <c r="O993" s="99"/>
      <c r="P993" s="103"/>
      <c r="Q993" s="104"/>
      <c r="R993" s="50"/>
      <c r="S993" s="105"/>
      <c r="T993" s="106"/>
      <c r="U993" s="107"/>
      <c r="V993" s="108"/>
      <c r="W993" s="107"/>
      <c r="X993" s="107"/>
      <c r="AA993" s="107"/>
      <c r="AB993" s="110"/>
      <c r="AC993" s="110"/>
      <c r="AE993" s="105"/>
      <c r="AF993" s="105"/>
      <c r="AR993" s="112"/>
    </row>
    <row r="994" spans="2:44" x14ac:dyDescent="0.25">
      <c r="B994" s="1" t="str">
        <f>IF(I994="","",
(IF(N994=FİLTRE!$H$6,2,0)+IF(FİLTRE!$H$6="TOPLAM",2,0))
)</f>
        <v/>
      </c>
      <c r="C994">
        <f>IF(FİLTRE!$M$5="",9,(IF(U994&gt;=FİLTRE!$M$5,1,0)))</f>
        <v>1</v>
      </c>
      <c r="D994" s="1">
        <f>IF(FİLTRE!$M$6="",9,(IF('SKT LİSTESİ'!P994&lt;=FİLTRE!$M$6,1,0)))</f>
        <v>1</v>
      </c>
      <c r="E994" s="25" t="str">
        <f>IF(I994="","",(COUNTIFS($L$4:L994,L994)))</f>
        <v/>
      </c>
      <c r="F994" s="13">
        <f>IF(OR(B994&lt;&gt;2,C994&lt;&gt;1,D994&lt;&gt;1,H994&lt;&gt;1),0,
COUNTIFS($B$4:B994,2,$C$4:C994,1,$D$4:D994,1,$H$4:H994,1))</f>
        <v>0</v>
      </c>
      <c r="G994" s="26" t="str">
        <f>IF(I994="","",(COUNTIF($E$4:E994,E994)))</f>
        <v/>
      </c>
      <c r="H994" s="1">
        <f>IF(AND(J994="SAYIM",FİLTRE!$H$5="RAFTA",U994&lt;&gt;0),1,0)+
IF(AND(J994="İADE DEPO",FİLTRE!$H$5="İADE DEPO"),1,0)+
IF(FİLTRE!$H$5="TÜMÜ",1,0)+
IF(AND(J994="FİRMA İADE",FİLTRE!$H$5="FİRMA İADE"),1,0)+
IF(AND(J994="İMHA",FİLTRE!$H$5="İMHA"),1,0)</f>
        <v>1</v>
      </c>
      <c r="I994" s="99"/>
      <c r="J994" s="100"/>
      <c r="K994" s="100"/>
      <c r="L994" s="101"/>
      <c r="M994" s="102"/>
      <c r="N994" s="101"/>
      <c r="O994" s="99"/>
      <c r="P994" s="103"/>
      <c r="Q994" s="104"/>
      <c r="R994" s="50"/>
      <c r="S994" s="105"/>
      <c r="T994" s="106"/>
      <c r="U994" s="107"/>
      <c r="V994" s="108"/>
      <c r="W994" s="107"/>
      <c r="X994" s="107"/>
      <c r="AA994" s="107"/>
      <c r="AB994" s="110"/>
      <c r="AC994" s="110"/>
      <c r="AE994" s="105"/>
      <c r="AF994" s="105"/>
      <c r="AR994" s="112"/>
    </row>
    <row r="995" spans="2:44" x14ac:dyDescent="0.25">
      <c r="B995" s="1" t="str">
        <f>IF(I995="","",
(IF(N995=FİLTRE!$H$6,2,0)+IF(FİLTRE!$H$6="TOPLAM",2,0))
)</f>
        <v/>
      </c>
      <c r="C995">
        <f>IF(FİLTRE!$M$5="",9,(IF(U995&gt;=FİLTRE!$M$5,1,0)))</f>
        <v>1</v>
      </c>
      <c r="D995" s="1">
        <f>IF(FİLTRE!$M$6="",9,(IF('SKT LİSTESİ'!P995&lt;=FİLTRE!$M$6,1,0)))</f>
        <v>1</v>
      </c>
      <c r="E995" s="25" t="str">
        <f>IF(I995="","",(COUNTIFS($L$4:L995,L995)))</f>
        <v/>
      </c>
      <c r="F995" s="13">
        <f>IF(OR(B995&lt;&gt;2,C995&lt;&gt;1,D995&lt;&gt;1,H995&lt;&gt;1),0,
COUNTIFS($B$4:B995,2,$C$4:C995,1,$D$4:D995,1,$H$4:H995,1))</f>
        <v>0</v>
      </c>
      <c r="G995" s="26" t="str">
        <f>IF(I995="","",(COUNTIF($E$4:E995,E995)))</f>
        <v/>
      </c>
      <c r="H995" s="1">
        <f>IF(AND(J995="SAYIM",FİLTRE!$H$5="RAFTA",U995&lt;&gt;0),1,0)+
IF(AND(J995="İADE DEPO",FİLTRE!$H$5="İADE DEPO"),1,0)+
IF(FİLTRE!$H$5="TÜMÜ",1,0)+
IF(AND(J995="FİRMA İADE",FİLTRE!$H$5="FİRMA İADE"),1,0)+
IF(AND(J995="İMHA",FİLTRE!$H$5="İMHA"),1,0)</f>
        <v>1</v>
      </c>
      <c r="I995" s="99"/>
      <c r="J995" s="100"/>
      <c r="K995" s="100"/>
      <c r="L995" s="101"/>
      <c r="M995" s="102"/>
      <c r="N995" s="101"/>
      <c r="O995" s="99"/>
      <c r="P995" s="103"/>
      <c r="Q995" s="104"/>
      <c r="R995" s="50"/>
      <c r="S995" s="105"/>
      <c r="T995" s="106"/>
      <c r="U995" s="107"/>
      <c r="V995" s="108"/>
      <c r="W995" s="107"/>
      <c r="X995" s="107"/>
      <c r="AA995" s="107"/>
      <c r="AB995" s="110"/>
      <c r="AC995" s="110"/>
      <c r="AE995" s="105"/>
      <c r="AF995" s="105"/>
      <c r="AR995" s="112"/>
    </row>
    <row r="996" spans="2:44" x14ac:dyDescent="0.25">
      <c r="B996" s="1" t="str">
        <f>IF(I996="","",
(IF(N996=FİLTRE!$H$6,2,0)+IF(FİLTRE!$H$6="TOPLAM",2,0))
)</f>
        <v/>
      </c>
      <c r="C996">
        <f>IF(FİLTRE!$M$5="",9,(IF(U996&gt;=FİLTRE!$M$5,1,0)))</f>
        <v>1</v>
      </c>
      <c r="D996" s="1">
        <f>IF(FİLTRE!$M$6="",9,(IF('SKT LİSTESİ'!P996&lt;=FİLTRE!$M$6,1,0)))</f>
        <v>1</v>
      </c>
      <c r="E996" s="25" t="str">
        <f>IF(I996="","",(COUNTIFS($L$4:L996,L996)))</f>
        <v/>
      </c>
      <c r="F996" s="13">
        <f>IF(OR(B996&lt;&gt;2,C996&lt;&gt;1,D996&lt;&gt;1,H996&lt;&gt;1),0,
COUNTIFS($B$4:B996,2,$C$4:C996,1,$D$4:D996,1,$H$4:H996,1))</f>
        <v>0</v>
      </c>
      <c r="G996" s="26" t="str">
        <f>IF(I996="","",(COUNTIF($E$4:E996,E996)))</f>
        <v/>
      </c>
      <c r="H996" s="1">
        <f>IF(AND(J996="SAYIM",FİLTRE!$H$5="RAFTA",U996&lt;&gt;0),1,0)+
IF(AND(J996="İADE DEPO",FİLTRE!$H$5="İADE DEPO"),1,0)+
IF(FİLTRE!$H$5="TÜMÜ",1,0)+
IF(AND(J996="FİRMA İADE",FİLTRE!$H$5="FİRMA İADE"),1,0)+
IF(AND(J996="İMHA",FİLTRE!$H$5="İMHA"),1,0)</f>
        <v>1</v>
      </c>
      <c r="I996" s="99"/>
      <c r="J996" s="100"/>
      <c r="K996" s="100"/>
      <c r="L996" s="101"/>
      <c r="M996" s="102"/>
      <c r="N996" s="101"/>
      <c r="O996" s="99"/>
      <c r="P996" s="103"/>
      <c r="Q996" s="104"/>
      <c r="R996" s="50"/>
      <c r="S996" s="105"/>
      <c r="T996" s="106"/>
      <c r="U996" s="107"/>
      <c r="V996" s="108"/>
      <c r="W996" s="107"/>
      <c r="X996" s="107"/>
      <c r="AA996" s="107"/>
      <c r="AB996" s="110"/>
      <c r="AC996" s="110"/>
      <c r="AE996" s="105"/>
      <c r="AF996" s="105"/>
      <c r="AR996" s="112"/>
    </row>
    <row r="997" spans="2:44" x14ac:dyDescent="0.25">
      <c r="B997" s="1" t="str">
        <f>IF(I997="","",
(IF(N997=FİLTRE!$H$6,2,0)+IF(FİLTRE!$H$6="TOPLAM",2,0))
)</f>
        <v/>
      </c>
      <c r="C997">
        <f>IF(FİLTRE!$M$5="",9,(IF(U997&gt;=FİLTRE!$M$5,1,0)))</f>
        <v>1</v>
      </c>
      <c r="D997" s="1">
        <f>IF(FİLTRE!$M$6="",9,(IF('SKT LİSTESİ'!P997&lt;=FİLTRE!$M$6,1,0)))</f>
        <v>1</v>
      </c>
      <c r="E997" s="25" t="str">
        <f>IF(I997="","",(COUNTIFS($L$4:L997,L997)))</f>
        <v/>
      </c>
      <c r="F997" s="13">
        <f>IF(OR(B997&lt;&gt;2,C997&lt;&gt;1,D997&lt;&gt;1,H997&lt;&gt;1),0,
COUNTIFS($B$4:B997,2,$C$4:C997,1,$D$4:D997,1,$H$4:H997,1))</f>
        <v>0</v>
      </c>
      <c r="G997" s="26" t="str">
        <f>IF(I997="","",(COUNTIF($E$4:E997,E997)))</f>
        <v/>
      </c>
      <c r="H997" s="1">
        <f>IF(AND(J997="SAYIM",FİLTRE!$H$5="RAFTA",U997&lt;&gt;0),1,0)+
IF(AND(J997="İADE DEPO",FİLTRE!$H$5="İADE DEPO"),1,0)+
IF(FİLTRE!$H$5="TÜMÜ",1,0)+
IF(AND(J997="FİRMA İADE",FİLTRE!$H$5="FİRMA İADE"),1,0)+
IF(AND(J997="İMHA",FİLTRE!$H$5="İMHA"),1,0)</f>
        <v>1</v>
      </c>
      <c r="I997" s="99"/>
      <c r="J997" s="100"/>
      <c r="K997" s="100"/>
      <c r="L997" s="101"/>
      <c r="M997" s="102"/>
      <c r="N997" s="101"/>
      <c r="O997" s="99"/>
      <c r="P997" s="103"/>
      <c r="Q997" s="104"/>
      <c r="R997" s="50"/>
      <c r="S997" s="105"/>
      <c r="T997" s="106"/>
      <c r="U997" s="107"/>
      <c r="V997" s="108"/>
      <c r="W997" s="107"/>
      <c r="X997" s="107"/>
      <c r="AA997" s="107"/>
      <c r="AB997" s="110"/>
      <c r="AC997" s="110"/>
      <c r="AE997" s="105"/>
      <c r="AF997" s="105"/>
      <c r="AR997" s="112"/>
    </row>
    <row r="998" spans="2:44" x14ac:dyDescent="0.25">
      <c r="B998" s="1" t="str">
        <f>IF(I998="","",
(IF(N998=FİLTRE!$H$6,2,0)+IF(FİLTRE!$H$6="TOPLAM",2,0))
)</f>
        <v/>
      </c>
      <c r="C998">
        <f>IF(FİLTRE!$M$5="",9,(IF(U998&gt;=FİLTRE!$M$5,1,0)))</f>
        <v>1</v>
      </c>
      <c r="D998" s="1">
        <f>IF(FİLTRE!$M$6="",9,(IF('SKT LİSTESİ'!P998&lt;=FİLTRE!$M$6,1,0)))</f>
        <v>1</v>
      </c>
      <c r="E998" s="25" t="str">
        <f>IF(I998="","",(COUNTIFS($L$4:L998,L998)))</f>
        <v/>
      </c>
      <c r="F998" s="13">
        <f>IF(OR(B998&lt;&gt;2,C998&lt;&gt;1,D998&lt;&gt;1,H998&lt;&gt;1),0,
COUNTIFS($B$4:B998,2,$C$4:C998,1,$D$4:D998,1,$H$4:H998,1))</f>
        <v>0</v>
      </c>
      <c r="G998" s="26" t="str">
        <f>IF(I998="","",(COUNTIF($E$4:E998,E998)))</f>
        <v/>
      </c>
      <c r="H998" s="1">
        <f>IF(AND(J998="SAYIM",FİLTRE!$H$5="RAFTA",U998&lt;&gt;0),1,0)+
IF(AND(J998="İADE DEPO",FİLTRE!$H$5="İADE DEPO"),1,0)+
IF(FİLTRE!$H$5="TÜMÜ",1,0)+
IF(AND(J998="FİRMA İADE",FİLTRE!$H$5="FİRMA İADE"),1,0)+
IF(AND(J998="İMHA",FİLTRE!$H$5="İMHA"),1,0)</f>
        <v>1</v>
      </c>
      <c r="I998" s="99"/>
      <c r="J998" s="100"/>
      <c r="K998" s="100"/>
      <c r="L998" s="101"/>
      <c r="M998" s="102"/>
      <c r="N998" s="101"/>
      <c r="O998" s="99"/>
      <c r="P998" s="103"/>
      <c r="Q998" s="104"/>
      <c r="R998" s="50"/>
      <c r="S998" s="105"/>
      <c r="T998" s="106"/>
      <c r="U998" s="107"/>
      <c r="V998" s="108"/>
      <c r="W998" s="107"/>
      <c r="X998" s="107"/>
      <c r="AA998" s="107"/>
      <c r="AB998" s="110"/>
      <c r="AC998" s="110"/>
      <c r="AE998" s="105"/>
      <c r="AF998" s="105"/>
      <c r="AR998" s="112"/>
    </row>
    <row r="999" spans="2:44" x14ac:dyDescent="0.25">
      <c r="B999" s="1" t="str">
        <f>IF(I999="","",
(IF(N999=FİLTRE!$H$6,2,0)+IF(FİLTRE!$H$6="TOPLAM",2,0))
)</f>
        <v/>
      </c>
      <c r="C999">
        <f>IF(FİLTRE!$M$5="",9,(IF(U999&gt;=FİLTRE!$M$5,1,0)))</f>
        <v>1</v>
      </c>
      <c r="D999" s="1">
        <f>IF(FİLTRE!$M$6="",9,(IF('SKT LİSTESİ'!P999&lt;=FİLTRE!$M$6,1,0)))</f>
        <v>1</v>
      </c>
      <c r="E999" s="25" t="str">
        <f>IF(I999="","",(COUNTIFS($L$4:L999,L999)))</f>
        <v/>
      </c>
      <c r="F999" s="13">
        <f>IF(OR(B999&lt;&gt;2,C999&lt;&gt;1,D999&lt;&gt;1,H999&lt;&gt;1),0,
COUNTIFS($B$4:B999,2,$C$4:C999,1,$D$4:D999,1,$H$4:H999,1))</f>
        <v>0</v>
      </c>
      <c r="G999" s="26" t="str">
        <f>IF(I999="","",(COUNTIF($E$4:E999,E999)))</f>
        <v/>
      </c>
      <c r="H999" s="1">
        <f>IF(AND(J999="SAYIM",FİLTRE!$H$5="RAFTA",U999&lt;&gt;0),1,0)+
IF(AND(J999="İADE DEPO",FİLTRE!$H$5="İADE DEPO"),1,0)+
IF(FİLTRE!$H$5="TÜMÜ",1,0)+
IF(AND(J999="FİRMA İADE",FİLTRE!$H$5="FİRMA İADE"),1,0)+
IF(AND(J999="İMHA",FİLTRE!$H$5="İMHA"),1,0)</f>
        <v>1</v>
      </c>
      <c r="I999" s="99"/>
      <c r="J999" s="100"/>
      <c r="K999" s="100"/>
      <c r="L999" s="101"/>
      <c r="M999" s="102"/>
      <c r="N999" s="101"/>
      <c r="O999" s="99"/>
      <c r="P999" s="103"/>
      <c r="Q999" s="104"/>
      <c r="R999" s="50"/>
      <c r="S999" s="105"/>
      <c r="T999" s="106"/>
      <c r="U999" s="107"/>
      <c r="V999" s="108"/>
      <c r="W999" s="107"/>
      <c r="X999" s="107"/>
      <c r="AA999" s="107"/>
      <c r="AB999" s="110"/>
      <c r="AC999" s="110"/>
      <c r="AE999" s="105"/>
      <c r="AF999" s="105"/>
      <c r="AR999" s="112"/>
    </row>
    <row r="1000" spans="2:44" x14ac:dyDescent="0.25">
      <c r="B1000" s="1" t="str">
        <f>IF(I1000="","",
(IF(N1000=FİLTRE!$H$6,2,0)+IF(FİLTRE!$H$6="TOPLAM",2,0))
)</f>
        <v/>
      </c>
      <c r="C1000">
        <f>IF(FİLTRE!$M$5="",9,(IF(U1000&gt;=FİLTRE!$M$5,1,0)))</f>
        <v>1</v>
      </c>
      <c r="D1000" s="1">
        <f>IF(FİLTRE!$M$6="",9,(IF('SKT LİSTESİ'!P1000&lt;=FİLTRE!$M$6,1,0)))</f>
        <v>1</v>
      </c>
      <c r="E1000" s="25" t="str">
        <f>IF(I1000="","",(COUNTIFS($L$4:L1000,L1000)))</f>
        <v/>
      </c>
      <c r="F1000" s="13">
        <f>IF(OR(B1000&lt;&gt;2,C1000&lt;&gt;1,D1000&lt;&gt;1,H1000&lt;&gt;1),0,
COUNTIFS($B$4:B1000,2,$C$4:C1000,1,$D$4:D1000,1,$H$4:H1000,1))</f>
        <v>0</v>
      </c>
      <c r="G1000" s="26" t="str">
        <f>IF(I1000="","",(COUNTIF($E$4:E1000,E1000)))</f>
        <v/>
      </c>
      <c r="H1000" s="1">
        <f>IF(AND(J1000="SAYIM",FİLTRE!$H$5="RAFTA",U1000&lt;&gt;0),1,0)+
IF(AND(J1000="İADE DEPO",FİLTRE!$H$5="İADE DEPO"),1,0)+
IF(FİLTRE!$H$5="TÜMÜ",1,0)+
IF(AND(J1000="FİRMA İADE",FİLTRE!$H$5="FİRMA İADE"),1,0)+
IF(AND(J1000="İMHA",FİLTRE!$H$5="İMHA"),1,0)</f>
        <v>1</v>
      </c>
      <c r="I1000" s="99"/>
      <c r="J1000" s="100"/>
      <c r="K1000" s="100"/>
      <c r="L1000" s="101"/>
      <c r="M1000" s="102"/>
      <c r="N1000" s="101"/>
      <c r="O1000" s="99"/>
      <c r="P1000" s="103"/>
      <c r="Q1000" s="104"/>
      <c r="R1000" s="50"/>
      <c r="S1000" s="105"/>
      <c r="T1000" s="106"/>
      <c r="U1000" s="107"/>
      <c r="V1000" s="108"/>
      <c r="W1000" s="107"/>
      <c r="X1000" s="107"/>
      <c r="AA1000" s="107"/>
      <c r="AB1000" s="110"/>
      <c r="AC1000" s="110"/>
      <c r="AE1000" s="105"/>
      <c r="AF1000" s="105"/>
      <c r="AR1000" s="112"/>
    </row>
    <row r="1001" spans="2:44" x14ac:dyDescent="0.25">
      <c r="B1001" s="1" t="str">
        <f>IF(I1001="","",
(IF(N1001=FİLTRE!$H$6,2,0)+IF(FİLTRE!$H$6="TOPLAM",2,0))
)</f>
        <v/>
      </c>
      <c r="C1001">
        <f>IF(FİLTRE!$M$5="",9,(IF(U1001&gt;=FİLTRE!$M$5,1,0)))</f>
        <v>1</v>
      </c>
      <c r="D1001" s="1">
        <f>IF(FİLTRE!$M$6="",9,(IF('SKT LİSTESİ'!P1001&lt;=FİLTRE!$M$6,1,0)))</f>
        <v>1</v>
      </c>
      <c r="E1001" s="25" t="str">
        <f>IF(I1001="","",(COUNTIFS($L$4:L1001,L1001)))</f>
        <v/>
      </c>
      <c r="F1001" s="13">
        <f>IF(OR(B1001&lt;&gt;2,C1001&lt;&gt;1,D1001&lt;&gt;1,H1001&lt;&gt;1),0,
COUNTIFS($B$4:B1001,2,$C$4:C1001,1,$D$4:D1001,1,$H$4:H1001,1))</f>
        <v>0</v>
      </c>
      <c r="G1001" s="26" t="str">
        <f>IF(I1001="","",(COUNTIF($E$4:E1001,E1001)))</f>
        <v/>
      </c>
      <c r="H1001" s="1">
        <f>IF(AND(J1001="SAYIM",FİLTRE!$H$5="RAFTA",U1001&lt;&gt;0),1,0)+
IF(AND(J1001="İADE DEPO",FİLTRE!$H$5="İADE DEPO"),1,0)+
IF(FİLTRE!$H$5="TÜMÜ",1,0)+
IF(AND(J1001="FİRMA İADE",FİLTRE!$H$5="FİRMA İADE"),1,0)+
IF(AND(J1001="İMHA",FİLTRE!$H$5="İMHA"),1,0)</f>
        <v>1</v>
      </c>
      <c r="I1001" s="99"/>
      <c r="J1001" s="100"/>
      <c r="K1001" s="100"/>
      <c r="L1001" s="101"/>
      <c r="M1001" s="102"/>
      <c r="N1001" s="101"/>
      <c r="O1001" s="99"/>
      <c r="P1001" s="103"/>
      <c r="Q1001" s="104"/>
      <c r="R1001" s="50"/>
      <c r="S1001" s="105"/>
      <c r="T1001" s="106"/>
      <c r="U1001" s="107"/>
      <c r="V1001" s="108"/>
      <c r="W1001" s="107"/>
      <c r="X1001" s="107"/>
      <c r="AA1001" s="107"/>
      <c r="AB1001" s="110"/>
      <c r="AC1001" s="110"/>
      <c r="AE1001" s="105"/>
      <c r="AF1001" s="105"/>
      <c r="AR1001" s="112"/>
    </row>
    <row r="1002" spans="2:44" x14ac:dyDescent="0.25">
      <c r="B1002" s="1" t="str">
        <f>IF(I1002="","",
(IF(N1002=FİLTRE!$H$6,2,0)+IF(FİLTRE!$H$6="TOPLAM",2,0))
)</f>
        <v/>
      </c>
      <c r="C1002">
        <f>IF(FİLTRE!$M$5="",9,(IF(U1002&gt;=FİLTRE!$M$5,1,0)))</f>
        <v>1</v>
      </c>
      <c r="D1002" s="1">
        <f>IF(FİLTRE!$M$6="",9,(IF('SKT LİSTESİ'!P1002&lt;=FİLTRE!$M$6,1,0)))</f>
        <v>1</v>
      </c>
      <c r="E1002" s="25" t="str">
        <f>IF(I1002="","",(COUNTIFS($L$4:L1002,L1002)))</f>
        <v/>
      </c>
      <c r="F1002" s="13">
        <f>IF(OR(B1002&lt;&gt;2,C1002&lt;&gt;1,D1002&lt;&gt;1,H1002&lt;&gt;1),0,
COUNTIFS($B$4:B1002,2,$C$4:C1002,1,$D$4:D1002,1,$H$4:H1002,1))</f>
        <v>0</v>
      </c>
      <c r="G1002" s="26" t="str">
        <f>IF(I1002="","",(COUNTIF($E$4:E1002,E1002)))</f>
        <v/>
      </c>
      <c r="H1002" s="1">
        <f>IF(AND(J1002="SAYIM",FİLTRE!$H$5="RAFTA",U1002&lt;&gt;0),1,0)+
IF(AND(J1002="İADE DEPO",FİLTRE!$H$5="İADE DEPO"),1,0)+
IF(FİLTRE!$H$5="TÜMÜ",1,0)+
IF(AND(J1002="FİRMA İADE",FİLTRE!$H$5="FİRMA İADE"),1,0)+
IF(AND(J1002="İMHA",FİLTRE!$H$5="İMHA"),1,0)</f>
        <v>1</v>
      </c>
      <c r="I1002" s="99"/>
      <c r="J1002" s="100"/>
      <c r="K1002" s="100"/>
      <c r="L1002" s="101"/>
      <c r="M1002" s="102"/>
      <c r="N1002" s="101"/>
      <c r="O1002" s="99"/>
      <c r="P1002" s="103"/>
      <c r="Q1002" s="104"/>
      <c r="R1002" s="50"/>
      <c r="S1002" s="105"/>
      <c r="T1002" s="106"/>
      <c r="U1002" s="107"/>
      <c r="V1002" s="108"/>
      <c r="W1002" s="107"/>
      <c r="X1002" s="107"/>
      <c r="AA1002" s="107"/>
      <c r="AB1002" s="110"/>
      <c r="AC1002" s="110"/>
      <c r="AE1002" s="105"/>
      <c r="AF1002" s="105"/>
      <c r="AR1002" s="112"/>
    </row>
    <row r="1003" spans="2:44" x14ac:dyDescent="0.25">
      <c r="B1003" s="1" t="str">
        <f>IF(I1003="","",
(IF(N1003=FİLTRE!$H$6,2,0)+IF(FİLTRE!$H$6="TOPLAM",2,0))
)</f>
        <v/>
      </c>
      <c r="C1003">
        <f>IF(FİLTRE!$M$5="",9,(IF(U1003&gt;=FİLTRE!$M$5,1,0)))</f>
        <v>1</v>
      </c>
      <c r="D1003" s="1">
        <f>IF(FİLTRE!$M$6="",9,(IF('SKT LİSTESİ'!P1003&lt;=FİLTRE!$M$6,1,0)))</f>
        <v>1</v>
      </c>
      <c r="E1003" s="25" t="str">
        <f>IF(I1003="","",(COUNTIFS($L$4:L1003,L1003)))</f>
        <v/>
      </c>
      <c r="F1003" s="13">
        <f>IF(OR(B1003&lt;&gt;2,C1003&lt;&gt;1,D1003&lt;&gt;1,H1003&lt;&gt;1),0,
COUNTIFS($B$4:B1003,2,$C$4:C1003,1,$D$4:D1003,1,$H$4:H1003,1))</f>
        <v>0</v>
      </c>
      <c r="G1003" s="26" t="str">
        <f>IF(I1003="","",(COUNTIF($E$4:E1003,E1003)))</f>
        <v/>
      </c>
      <c r="H1003" s="1">
        <f>IF(AND(J1003="SAYIM",FİLTRE!$H$5="RAFTA",U1003&lt;&gt;0),1,0)+
IF(AND(J1003="İADE DEPO",FİLTRE!$H$5="İADE DEPO"),1,0)+
IF(FİLTRE!$H$5="TÜMÜ",1,0)+
IF(AND(J1003="FİRMA İADE",FİLTRE!$H$5="FİRMA İADE"),1,0)+
IF(AND(J1003="İMHA",FİLTRE!$H$5="İMHA"),1,0)</f>
        <v>1</v>
      </c>
      <c r="I1003" s="99"/>
      <c r="J1003" s="100"/>
      <c r="K1003" s="100"/>
      <c r="L1003" s="101"/>
      <c r="M1003" s="102"/>
      <c r="N1003" s="101"/>
      <c r="O1003" s="99"/>
      <c r="P1003" s="103"/>
      <c r="Q1003" s="104"/>
      <c r="R1003" s="50"/>
      <c r="S1003" s="105"/>
      <c r="T1003" s="106"/>
      <c r="U1003" s="107"/>
      <c r="V1003" s="108"/>
      <c r="W1003" s="107"/>
      <c r="X1003" s="107"/>
      <c r="AA1003" s="107"/>
      <c r="AB1003" s="110"/>
      <c r="AC1003" s="110"/>
      <c r="AE1003" s="105"/>
      <c r="AF1003" s="105"/>
      <c r="AR1003" s="112"/>
    </row>
    <row r="1004" spans="2:44" x14ac:dyDescent="0.25">
      <c r="B1004" s="1" t="str">
        <f>IF(I1004="","",
(IF(N1004=FİLTRE!$H$6,2,0)+IF(FİLTRE!$H$6="TOPLAM",2,0))
)</f>
        <v/>
      </c>
      <c r="C1004">
        <f>IF(FİLTRE!$M$5="",9,(IF(U1004&gt;=FİLTRE!$M$5,1,0)))</f>
        <v>1</v>
      </c>
      <c r="D1004" s="1">
        <f>IF(FİLTRE!$M$6="",9,(IF('SKT LİSTESİ'!P1004&lt;=FİLTRE!$M$6,1,0)))</f>
        <v>1</v>
      </c>
      <c r="E1004" s="25" t="str">
        <f>IF(I1004="","",(COUNTIFS($L$4:L1004,L1004)))</f>
        <v/>
      </c>
      <c r="F1004" s="13">
        <f>IF(OR(B1004&lt;&gt;2,C1004&lt;&gt;1,D1004&lt;&gt;1,H1004&lt;&gt;1),0,
COUNTIFS($B$4:B1004,2,$C$4:C1004,1,$D$4:D1004,1,$H$4:H1004,1))</f>
        <v>0</v>
      </c>
      <c r="G1004" s="26" t="str">
        <f>IF(I1004="","",(COUNTIF($E$4:E1004,E1004)))</f>
        <v/>
      </c>
      <c r="H1004" s="1">
        <f>IF(AND(J1004="SAYIM",FİLTRE!$H$5="RAFTA",U1004&lt;&gt;0),1,0)+
IF(AND(J1004="İADE DEPO",FİLTRE!$H$5="İADE DEPO"),1,0)+
IF(FİLTRE!$H$5="TÜMÜ",1,0)+
IF(AND(J1004="FİRMA İADE",FİLTRE!$H$5="FİRMA İADE"),1,0)+
IF(AND(J1004="İMHA",FİLTRE!$H$5="İMHA"),1,0)</f>
        <v>1</v>
      </c>
      <c r="I1004" s="99"/>
      <c r="J1004" s="100"/>
      <c r="K1004" s="100"/>
      <c r="L1004" s="101"/>
      <c r="M1004" s="102"/>
      <c r="N1004" s="101"/>
      <c r="O1004" s="99"/>
      <c r="P1004" s="103"/>
      <c r="Q1004" s="104"/>
      <c r="R1004" s="50"/>
      <c r="S1004" s="105"/>
      <c r="T1004" s="106"/>
      <c r="U1004" s="107"/>
      <c r="V1004" s="108"/>
      <c r="W1004" s="107"/>
      <c r="X1004" s="107"/>
      <c r="AA1004" s="107"/>
      <c r="AB1004" s="110"/>
      <c r="AC1004" s="110"/>
      <c r="AE1004" s="105"/>
      <c r="AF1004" s="105"/>
      <c r="AR1004" s="112"/>
    </row>
    <row r="1005" spans="2:44" x14ac:dyDescent="0.25">
      <c r="B1005" s="1" t="str">
        <f>IF(I1005="","",
(IF(N1005=FİLTRE!$H$6,2,0)+IF(FİLTRE!$H$6="TOPLAM",2,0))
)</f>
        <v/>
      </c>
      <c r="C1005">
        <f>IF(FİLTRE!$M$5="",9,(IF(U1005&gt;=FİLTRE!$M$5,1,0)))</f>
        <v>1</v>
      </c>
      <c r="D1005" s="1">
        <f>IF(FİLTRE!$M$6="",9,(IF('SKT LİSTESİ'!P1005&lt;=FİLTRE!$M$6,1,0)))</f>
        <v>1</v>
      </c>
      <c r="E1005" s="25" t="str">
        <f>IF(I1005="","",(COUNTIFS($L$4:L1005,L1005)))</f>
        <v/>
      </c>
      <c r="F1005" s="13">
        <f>IF(OR(B1005&lt;&gt;2,C1005&lt;&gt;1,D1005&lt;&gt;1,H1005&lt;&gt;1),0,
COUNTIFS($B$4:B1005,2,$C$4:C1005,1,$D$4:D1005,1,$H$4:H1005,1))</f>
        <v>0</v>
      </c>
      <c r="G1005" s="26" t="str">
        <f>IF(I1005="","",(COUNTIF($E$4:E1005,E1005)))</f>
        <v/>
      </c>
      <c r="H1005" s="1">
        <f>IF(AND(J1005="SAYIM",FİLTRE!$H$5="RAFTA",U1005&lt;&gt;0),1,0)+
IF(AND(J1005="İADE DEPO",FİLTRE!$H$5="İADE DEPO"),1,0)+
IF(FİLTRE!$H$5="TÜMÜ",1,0)+
IF(AND(J1005="FİRMA İADE",FİLTRE!$H$5="FİRMA İADE"),1,0)+
IF(AND(J1005="İMHA",FİLTRE!$H$5="İMHA"),1,0)</f>
        <v>1</v>
      </c>
      <c r="I1005" s="99"/>
      <c r="J1005" s="100"/>
      <c r="K1005" s="100"/>
      <c r="L1005" s="101"/>
      <c r="M1005" s="102"/>
      <c r="N1005" s="101"/>
      <c r="O1005" s="99"/>
      <c r="P1005" s="103"/>
      <c r="Q1005" s="104"/>
      <c r="R1005" s="50"/>
      <c r="S1005" s="105"/>
      <c r="T1005" s="106"/>
      <c r="U1005" s="107"/>
      <c r="V1005" s="108"/>
      <c r="W1005" s="107"/>
      <c r="X1005" s="107"/>
      <c r="AA1005" s="107"/>
      <c r="AB1005" s="110"/>
      <c r="AC1005" s="110"/>
      <c r="AE1005" s="105"/>
      <c r="AF1005" s="105"/>
      <c r="AR1005" s="112"/>
    </row>
    <row r="1006" spans="2:44" x14ac:dyDescent="0.25">
      <c r="B1006" s="1" t="str">
        <f>IF(I1006="","",
(IF(N1006=FİLTRE!$H$6,2,0)+IF(FİLTRE!$H$6="TOPLAM",2,0))
)</f>
        <v/>
      </c>
      <c r="C1006">
        <f>IF(FİLTRE!$M$5="",9,(IF(U1006&gt;=FİLTRE!$M$5,1,0)))</f>
        <v>1</v>
      </c>
      <c r="D1006" s="1">
        <f>IF(FİLTRE!$M$6="",9,(IF('SKT LİSTESİ'!P1006&lt;=FİLTRE!$M$6,1,0)))</f>
        <v>1</v>
      </c>
      <c r="E1006" s="25" t="str">
        <f>IF(I1006="","",(COUNTIFS($L$4:L1006,L1006)))</f>
        <v/>
      </c>
      <c r="F1006" s="13">
        <f>IF(OR(B1006&lt;&gt;2,C1006&lt;&gt;1,D1006&lt;&gt;1,H1006&lt;&gt;1),0,
COUNTIFS($B$4:B1006,2,$C$4:C1006,1,$D$4:D1006,1,$H$4:H1006,1))</f>
        <v>0</v>
      </c>
      <c r="G1006" s="26" t="str">
        <f>IF(I1006="","",(COUNTIF($E$4:E1006,E1006)))</f>
        <v/>
      </c>
      <c r="H1006" s="1">
        <f>IF(AND(J1006="SAYIM",FİLTRE!$H$5="RAFTA",U1006&lt;&gt;0),1,0)+
IF(AND(J1006="İADE DEPO",FİLTRE!$H$5="İADE DEPO"),1,0)+
IF(FİLTRE!$H$5="TÜMÜ",1,0)+
IF(AND(J1006="FİRMA İADE",FİLTRE!$H$5="FİRMA İADE"),1,0)+
IF(AND(J1006="İMHA",FİLTRE!$H$5="İMHA"),1,0)</f>
        <v>1</v>
      </c>
      <c r="I1006" s="99"/>
      <c r="J1006" s="100"/>
      <c r="K1006" s="100"/>
      <c r="L1006" s="101"/>
      <c r="M1006" s="102"/>
      <c r="N1006" s="101"/>
      <c r="O1006" s="99"/>
      <c r="P1006" s="103"/>
      <c r="Q1006" s="104"/>
      <c r="R1006" s="50"/>
      <c r="S1006" s="105"/>
      <c r="T1006" s="106"/>
      <c r="U1006" s="107"/>
      <c r="V1006" s="108"/>
      <c r="W1006" s="107"/>
      <c r="X1006" s="107"/>
      <c r="AA1006" s="107"/>
      <c r="AB1006" s="110"/>
      <c r="AC1006" s="110"/>
      <c r="AE1006" s="105"/>
      <c r="AF1006" s="105"/>
      <c r="AR1006" s="112"/>
    </row>
    <row r="1007" spans="2:44" x14ac:dyDescent="0.25">
      <c r="B1007" s="1" t="str">
        <f>IF(I1007="","",
(IF(N1007=FİLTRE!$H$6,2,0)+IF(FİLTRE!$H$6="TOPLAM",2,0))
)</f>
        <v/>
      </c>
      <c r="C1007">
        <f>IF(FİLTRE!$M$5="",9,(IF(U1007&gt;=FİLTRE!$M$5,1,0)))</f>
        <v>1</v>
      </c>
      <c r="D1007" s="1">
        <f>IF(FİLTRE!$M$6="",9,(IF('SKT LİSTESİ'!P1007&lt;=FİLTRE!$M$6,1,0)))</f>
        <v>1</v>
      </c>
      <c r="E1007" s="25" t="str">
        <f>IF(I1007="","",(COUNTIFS($L$4:L1007,L1007)))</f>
        <v/>
      </c>
      <c r="F1007" s="13">
        <f>IF(OR(B1007&lt;&gt;2,C1007&lt;&gt;1,D1007&lt;&gt;1,H1007&lt;&gt;1),0,
COUNTIFS($B$4:B1007,2,$C$4:C1007,1,$D$4:D1007,1,$H$4:H1007,1))</f>
        <v>0</v>
      </c>
      <c r="G1007" s="26" t="str">
        <f>IF(I1007="","",(COUNTIF($E$4:E1007,E1007)))</f>
        <v/>
      </c>
      <c r="H1007" s="1">
        <f>IF(AND(J1007="SAYIM",FİLTRE!$H$5="RAFTA",U1007&lt;&gt;0),1,0)+
IF(AND(J1007="İADE DEPO",FİLTRE!$H$5="İADE DEPO"),1,0)+
IF(FİLTRE!$H$5="TÜMÜ",1,0)+
IF(AND(J1007="FİRMA İADE",FİLTRE!$H$5="FİRMA İADE"),1,0)+
IF(AND(J1007="İMHA",FİLTRE!$H$5="İMHA"),1,0)</f>
        <v>1</v>
      </c>
      <c r="I1007" s="99"/>
      <c r="J1007" s="100"/>
      <c r="K1007" s="100"/>
      <c r="L1007" s="101"/>
      <c r="M1007" s="102"/>
      <c r="N1007" s="101"/>
      <c r="O1007" s="99"/>
      <c r="P1007" s="103"/>
      <c r="Q1007" s="104"/>
      <c r="R1007" s="50"/>
      <c r="S1007" s="105"/>
      <c r="T1007" s="106"/>
      <c r="U1007" s="107"/>
      <c r="V1007" s="108"/>
      <c r="W1007" s="107"/>
      <c r="X1007" s="107"/>
      <c r="AA1007" s="107"/>
      <c r="AB1007" s="110"/>
      <c r="AC1007" s="110"/>
      <c r="AE1007" s="105"/>
      <c r="AF1007" s="105"/>
      <c r="AR1007" s="112"/>
    </row>
    <row r="1008" spans="2:44" x14ac:dyDescent="0.25">
      <c r="B1008" s="1" t="str">
        <f>IF(I1008="","",
(IF(N1008=FİLTRE!$H$6,2,0)+IF(FİLTRE!$H$6="TOPLAM",2,0))
)</f>
        <v/>
      </c>
      <c r="C1008">
        <f>IF(FİLTRE!$M$5="",9,(IF(U1008&gt;=FİLTRE!$M$5,1,0)))</f>
        <v>1</v>
      </c>
      <c r="D1008" s="1">
        <f>IF(FİLTRE!$M$6="",9,(IF('SKT LİSTESİ'!P1008&lt;=FİLTRE!$M$6,1,0)))</f>
        <v>1</v>
      </c>
      <c r="E1008" s="25" t="str">
        <f>IF(I1008="","",(COUNTIFS($L$4:L1008,L1008)))</f>
        <v/>
      </c>
      <c r="F1008" s="13">
        <f>IF(OR(B1008&lt;&gt;2,C1008&lt;&gt;1,D1008&lt;&gt;1,H1008&lt;&gt;1),0,
COUNTIFS($B$4:B1008,2,$C$4:C1008,1,$D$4:D1008,1,$H$4:H1008,1))</f>
        <v>0</v>
      </c>
      <c r="G1008" s="26" t="str">
        <f>IF(I1008="","",(COUNTIF($E$4:E1008,E1008)))</f>
        <v/>
      </c>
      <c r="H1008" s="1">
        <f>IF(AND(J1008="SAYIM",FİLTRE!$H$5="RAFTA",U1008&lt;&gt;0),1,0)+
IF(AND(J1008="İADE DEPO",FİLTRE!$H$5="İADE DEPO"),1,0)+
IF(FİLTRE!$H$5="TÜMÜ",1,0)+
IF(AND(J1008="FİRMA İADE",FİLTRE!$H$5="FİRMA İADE"),1,0)+
IF(AND(J1008="İMHA",FİLTRE!$H$5="İMHA"),1,0)</f>
        <v>1</v>
      </c>
      <c r="I1008" s="99"/>
      <c r="J1008" s="100"/>
      <c r="K1008" s="100"/>
      <c r="L1008" s="101"/>
      <c r="M1008" s="102"/>
      <c r="N1008" s="101"/>
      <c r="O1008" s="99"/>
      <c r="P1008" s="103"/>
      <c r="Q1008" s="104"/>
      <c r="R1008" s="50"/>
      <c r="S1008" s="105"/>
      <c r="T1008" s="106"/>
      <c r="U1008" s="107"/>
      <c r="V1008" s="108"/>
      <c r="W1008" s="107"/>
      <c r="X1008" s="107"/>
      <c r="AA1008" s="107"/>
      <c r="AB1008" s="110"/>
      <c r="AC1008" s="110"/>
      <c r="AE1008" s="105"/>
      <c r="AF1008" s="105"/>
      <c r="AR1008" s="112"/>
    </row>
    <row r="1009" spans="2:44" x14ac:dyDescent="0.25">
      <c r="B1009" s="1" t="str">
        <f>IF(I1009="","",
(IF(N1009=FİLTRE!$H$6,2,0)+IF(FİLTRE!$H$6="TOPLAM",2,0))
)</f>
        <v/>
      </c>
      <c r="C1009">
        <f>IF(FİLTRE!$M$5="",9,(IF(U1009&gt;=FİLTRE!$M$5,1,0)))</f>
        <v>1</v>
      </c>
      <c r="D1009" s="1">
        <f>IF(FİLTRE!$M$6="",9,(IF('SKT LİSTESİ'!P1009&lt;=FİLTRE!$M$6,1,0)))</f>
        <v>1</v>
      </c>
      <c r="E1009" s="25" t="str">
        <f>IF(I1009="","",(COUNTIFS($L$4:L1009,L1009)))</f>
        <v/>
      </c>
      <c r="F1009" s="13">
        <f>IF(OR(B1009&lt;&gt;2,C1009&lt;&gt;1,D1009&lt;&gt;1,H1009&lt;&gt;1),0,
COUNTIFS($B$4:B1009,2,$C$4:C1009,1,$D$4:D1009,1,$H$4:H1009,1))</f>
        <v>0</v>
      </c>
      <c r="G1009" s="26" t="str">
        <f>IF(I1009="","",(COUNTIF($E$4:E1009,E1009)))</f>
        <v/>
      </c>
      <c r="H1009" s="1">
        <f>IF(AND(J1009="SAYIM",FİLTRE!$H$5="RAFTA",U1009&lt;&gt;0),1,0)+
IF(AND(J1009="İADE DEPO",FİLTRE!$H$5="İADE DEPO"),1,0)+
IF(FİLTRE!$H$5="TÜMÜ",1,0)+
IF(AND(J1009="FİRMA İADE",FİLTRE!$H$5="FİRMA İADE"),1,0)+
IF(AND(J1009="İMHA",FİLTRE!$H$5="İMHA"),1,0)</f>
        <v>1</v>
      </c>
      <c r="I1009" s="99"/>
      <c r="J1009" s="100"/>
      <c r="K1009" s="100"/>
      <c r="L1009" s="101"/>
      <c r="M1009" s="102"/>
      <c r="N1009" s="101"/>
      <c r="O1009" s="99"/>
      <c r="P1009" s="103"/>
      <c r="Q1009" s="104"/>
      <c r="R1009" s="50"/>
      <c r="S1009" s="105"/>
      <c r="T1009" s="106"/>
      <c r="U1009" s="107"/>
      <c r="V1009" s="108"/>
      <c r="W1009" s="107"/>
      <c r="X1009" s="107"/>
      <c r="AA1009" s="107"/>
      <c r="AB1009" s="110"/>
      <c r="AC1009" s="110"/>
      <c r="AE1009" s="105"/>
      <c r="AF1009" s="105"/>
      <c r="AR1009" s="112"/>
    </row>
    <row r="1010" spans="2:44" x14ac:dyDescent="0.25">
      <c r="B1010" s="1" t="str">
        <f>IF(I1010="","",
(IF(N1010=FİLTRE!$H$6,2,0)+IF(FİLTRE!$H$6="TOPLAM",2,0))
)</f>
        <v/>
      </c>
      <c r="C1010">
        <f>IF(FİLTRE!$M$5="",9,(IF(U1010&gt;=FİLTRE!$M$5,1,0)))</f>
        <v>1</v>
      </c>
      <c r="D1010" s="1">
        <f>IF(FİLTRE!$M$6="",9,(IF('SKT LİSTESİ'!P1010&lt;=FİLTRE!$M$6,1,0)))</f>
        <v>1</v>
      </c>
      <c r="E1010" s="25" t="str">
        <f>IF(I1010="","",(COUNTIFS($L$4:L1010,L1010)))</f>
        <v/>
      </c>
      <c r="F1010" s="13">
        <f>IF(OR(B1010&lt;&gt;2,C1010&lt;&gt;1,D1010&lt;&gt;1,H1010&lt;&gt;1),0,
COUNTIFS($B$4:B1010,2,$C$4:C1010,1,$D$4:D1010,1,$H$4:H1010,1))</f>
        <v>0</v>
      </c>
      <c r="G1010" s="26" t="str">
        <f>IF(I1010="","",(COUNTIF($E$4:E1010,E1010)))</f>
        <v/>
      </c>
      <c r="H1010" s="1">
        <f>IF(AND(J1010="SAYIM",FİLTRE!$H$5="RAFTA",U1010&lt;&gt;0),1,0)+
IF(AND(J1010="İADE DEPO",FİLTRE!$H$5="İADE DEPO"),1,0)+
IF(FİLTRE!$H$5="TÜMÜ",1,0)+
IF(AND(J1010="FİRMA İADE",FİLTRE!$H$5="FİRMA İADE"),1,0)+
IF(AND(J1010="İMHA",FİLTRE!$H$5="İMHA"),1,0)</f>
        <v>1</v>
      </c>
      <c r="I1010" s="99"/>
      <c r="J1010" s="100"/>
      <c r="K1010" s="100"/>
      <c r="L1010" s="101"/>
      <c r="M1010" s="102"/>
      <c r="N1010" s="101"/>
      <c r="O1010" s="99"/>
      <c r="P1010" s="103"/>
      <c r="Q1010" s="104"/>
      <c r="R1010" s="50"/>
      <c r="S1010" s="105"/>
      <c r="T1010" s="106"/>
      <c r="U1010" s="107"/>
      <c r="V1010" s="108"/>
      <c r="W1010" s="107"/>
      <c r="X1010" s="107"/>
      <c r="AA1010" s="107"/>
      <c r="AB1010" s="110"/>
      <c r="AC1010" s="110"/>
      <c r="AE1010" s="105"/>
      <c r="AF1010" s="105"/>
      <c r="AR1010" s="112"/>
    </row>
    <row r="1011" spans="2:44" x14ac:dyDescent="0.25">
      <c r="B1011" s="1" t="str">
        <f>IF(I1011="","",
(IF(N1011=FİLTRE!$H$6,2,0)+IF(FİLTRE!$H$6="TOPLAM",2,0))
)</f>
        <v/>
      </c>
      <c r="C1011">
        <f>IF(FİLTRE!$M$5="",9,(IF(U1011&gt;=FİLTRE!$M$5,1,0)))</f>
        <v>1</v>
      </c>
      <c r="D1011" s="1">
        <f>IF(FİLTRE!$M$6="",9,(IF('SKT LİSTESİ'!P1011&lt;=FİLTRE!$M$6,1,0)))</f>
        <v>1</v>
      </c>
      <c r="E1011" s="25" t="str">
        <f>IF(I1011="","",(COUNTIFS($L$4:L1011,L1011)))</f>
        <v/>
      </c>
      <c r="F1011" s="13">
        <f>IF(OR(B1011&lt;&gt;2,C1011&lt;&gt;1,D1011&lt;&gt;1,H1011&lt;&gt;1),0,
COUNTIFS($B$4:B1011,2,$C$4:C1011,1,$D$4:D1011,1,$H$4:H1011,1))</f>
        <v>0</v>
      </c>
      <c r="G1011" s="26" t="str">
        <f>IF(I1011="","",(COUNTIF($E$4:E1011,E1011)))</f>
        <v/>
      </c>
      <c r="H1011" s="1">
        <f>IF(AND(J1011="SAYIM",FİLTRE!$H$5="RAFTA",U1011&lt;&gt;0),1,0)+
IF(AND(J1011="İADE DEPO",FİLTRE!$H$5="İADE DEPO"),1,0)+
IF(FİLTRE!$H$5="TÜMÜ",1,0)+
IF(AND(J1011="FİRMA İADE",FİLTRE!$H$5="FİRMA İADE"),1,0)+
IF(AND(J1011="İMHA",FİLTRE!$H$5="İMHA"),1,0)</f>
        <v>1</v>
      </c>
      <c r="I1011" s="99"/>
      <c r="J1011" s="100"/>
      <c r="K1011" s="100"/>
      <c r="L1011" s="101"/>
      <c r="M1011" s="102"/>
      <c r="N1011" s="101"/>
      <c r="O1011" s="99"/>
      <c r="P1011" s="103"/>
      <c r="Q1011" s="104"/>
      <c r="R1011" s="50"/>
      <c r="S1011" s="105"/>
      <c r="T1011" s="106"/>
      <c r="U1011" s="107"/>
      <c r="V1011" s="108"/>
      <c r="W1011" s="107"/>
      <c r="X1011" s="107"/>
      <c r="AA1011" s="107"/>
      <c r="AB1011" s="110"/>
      <c r="AC1011" s="110"/>
      <c r="AE1011" s="105"/>
      <c r="AF1011" s="105"/>
      <c r="AR1011" s="112"/>
    </row>
    <row r="1012" spans="2:44" x14ac:dyDescent="0.25">
      <c r="B1012" s="1" t="str">
        <f>IF(I1012="","",
(IF(N1012=FİLTRE!$H$6,2,0)+IF(FİLTRE!$H$6="TOPLAM",2,0))
)</f>
        <v/>
      </c>
      <c r="C1012">
        <f>IF(FİLTRE!$M$5="",9,(IF(U1012&gt;=FİLTRE!$M$5,1,0)))</f>
        <v>1</v>
      </c>
      <c r="D1012" s="1">
        <f>IF(FİLTRE!$M$6="",9,(IF('SKT LİSTESİ'!P1012&lt;=FİLTRE!$M$6,1,0)))</f>
        <v>1</v>
      </c>
      <c r="E1012" s="25" t="str">
        <f>IF(I1012="","",(COUNTIFS($L$4:L1012,L1012)))</f>
        <v/>
      </c>
      <c r="F1012" s="13">
        <f>IF(OR(B1012&lt;&gt;2,C1012&lt;&gt;1,D1012&lt;&gt;1,H1012&lt;&gt;1),0,
COUNTIFS($B$4:B1012,2,$C$4:C1012,1,$D$4:D1012,1,$H$4:H1012,1))</f>
        <v>0</v>
      </c>
      <c r="G1012" s="26" t="str">
        <f>IF(I1012="","",(COUNTIF($E$4:E1012,E1012)))</f>
        <v/>
      </c>
      <c r="H1012" s="1">
        <f>IF(AND(J1012="SAYIM",FİLTRE!$H$5="RAFTA",U1012&lt;&gt;0),1,0)+
IF(AND(J1012="İADE DEPO",FİLTRE!$H$5="İADE DEPO"),1,0)+
IF(FİLTRE!$H$5="TÜMÜ",1,0)+
IF(AND(J1012="FİRMA İADE",FİLTRE!$H$5="FİRMA İADE"),1,0)+
IF(AND(J1012="İMHA",FİLTRE!$H$5="İMHA"),1,0)</f>
        <v>1</v>
      </c>
      <c r="I1012" s="99"/>
      <c r="J1012" s="100"/>
      <c r="K1012" s="100"/>
      <c r="L1012" s="101"/>
      <c r="M1012" s="102"/>
      <c r="N1012" s="101"/>
      <c r="O1012" s="99"/>
      <c r="P1012" s="103"/>
      <c r="Q1012" s="104"/>
      <c r="R1012" s="50"/>
      <c r="S1012" s="105"/>
      <c r="T1012" s="106"/>
      <c r="U1012" s="107"/>
      <c r="V1012" s="108"/>
      <c r="W1012" s="107"/>
      <c r="X1012" s="107"/>
      <c r="AA1012" s="107"/>
      <c r="AB1012" s="110"/>
      <c r="AC1012" s="110"/>
      <c r="AE1012" s="105"/>
      <c r="AF1012" s="105"/>
      <c r="AR1012" s="112"/>
    </row>
    <row r="1013" spans="2:44" x14ac:dyDescent="0.25">
      <c r="B1013" s="1" t="str">
        <f>IF(I1013="","",
(IF(N1013=FİLTRE!$H$6,2,0)+IF(FİLTRE!$H$6="TOPLAM",2,0))
)</f>
        <v/>
      </c>
      <c r="C1013">
        <f>IF(FİLTRE!$M$5="",9,(IF(U1013&gt;=FİLTRE!$M$5,1,0)))</f>
        <v>1</v>
      </c>
      <c r="D1013" s="1">
        <f>IF(FİLTRE!$M$6="",9,(IF('SKT LİSTESİ'!P1013&lt;=FİLTRE!$M$6,1,0)))</f>
        <v>1</v>
      </c>
      <c r="E1013" s="25" t="str">
        <f>IF(I1013="","",(COUNTIFS($L$4:L1013,L1013)))</f>
        <v/>
      </c>
      <c r="F1013" s="13">
        <f>IF(OR(B1013&lt;&gt;2,C1013&lt;&gt;1,D1013&lt;&gt;1,H1013&lt;&gt;1),0,
COUNTIFS($B$4:B1013,2,$C$4:C1013,1,$D$4:D1013,1,$H$4:H1013,1))</f>
        <v>0</v>
      </c>
      <c r="G1013" s="26" t="str">
        <f>IF(I1013="","",(COUNTIF($E$4:E1013,E1013)))</f>
        <v/>
      </c>
      <c r="H1013" s="1">
        <f>IF(AND(J1013="SAYIM",FİLTRE!$H$5="RAFTA",U1013&lt;&gt;0),1,0)+
IF(AND(J1013="İADE DEPO",FİLTRE!$H$5="İADE DEPO"),1,0)+
IF(FİLTRE!$H$5="TÜMÜ",1,0)+
IF(AND(J1013="FİRMA İADE",FİLTRE!$H$5="FİRMA İADE"),1,0)+
IF(AND(J1013="İMHA",FİLTRE!$H$5="İMHA"),1,0)</f>
        <v>1</v>
      </c>
      <c r="I1013" s="99"/>
      <c r="J1013" s="100"/>
      <c r="K1013" s="100"/>
      <c r="L1013" s="101"/>
      <c r="M1013" s="102"/>
      <c r="N1013" s="101"/>
      <c r="O1013" s="99"/>
      <c r="P1013" s="103"/>
      <c r="Q1013" s="104"/>
      <c r="R1013" s="50"/>
      <c r="S1013" s="105"/>
      <c r="T1013" s="106"/>
      <c r="U1013" s="107"/>
      <c r="V1013" s="108"/>
      <c r="W1013" s="107"/>
      <c r="X1013" s="107"/>
      <c r="AA1013" s="107"/>
      <c r="AB1013" s="110"/>
      <c r="AC1013" s="110"/>
      <c r="AE1013" s="105"/>
      <c r="AF1013" s="105"/>
      <c r="AR1013" s="112"/>
    </row>
    <row r="1014" spans="2:44" x14ac:dyDescent="0.25">
      <c r="B1014" s="1" t="str">
        <f>IF(I1014="","",
(IF(N1014=FİLTRE!$H$6,2,0)+IF(FİLTRE!$H$6="TOPLAM",2,0))
)</f>
        <v/>
      </c>
      <c r="C1014">
        <f>IF(FİLTRE!$M$5="",9,(IF(U1014&gt;=FİLTRE!$M$5,1,0)))</f>
        <v>1</v>
      </c>
      <c r="D1014" s="1">
        <f>IF(FİLTRE!$M$6="",9,(IF('SKT LİSTESİ'!P1014&lt;=FİLTRE!$M$6,1,0)))</f>
        <v>1</v>
      </c>
      <c r="E1014" s="25" t="str">
        <f>IF(I1014="","",(COUNTIFS($L$4:L1014,L1014)))</f>
        <v/>
      </c>
      <c r="F1014" s="13">
        <f>IF(OR(B1014&lt;&gt;2,C1014&lt;&gt;1,D1014&lt;&gt;1,H1014&lt;&gt;1),0,
COUNTIFS($B$4:B1014,2,$C$4:C1014,1,$D$4:D1014,1,$H$4:H1014,1))</f>
        <v>0</v>
      </c>
      <c r="G1014" s="26" t="str">
        <f>IF(I1014="","",(COUNTIF($E$4:E1014,E1014)))</f>
        <v/>
      </c>
      <c r="H1014" s="1">
        <f>IF(AND(J1014="SAYIM",FİLTRE!$H$5="RAFTA",U1014&lt;&gt;0),1,0)+
IF(AND(J1014="İADE DEPO",FİLTRE!$H$5="İADE DEPO"),1,0)+
IF(FİLTRE!$H$5="TÜMÜ",1,0)+
IF(AND(J1014="FİRMA İADE",FİLTRE!$H$5="FİRMA İADE"),1,0)+
IF(AND(J1014="İMHA",FİLTRE!$H$5="İMHA"),1,0)</f>
        <v>1</v>
      </c>
      <c r="I1014" s="99"/>
      <c r="J1014" s="100"/>
      <c r="K1014" s="100"/>
      <c r="L1014" s="101"/>
      <c r="M1014" s="102"/>
      <c r="N1014" s="101"/>
      <c r="O1014" s="99"/>
      <c r="P1014" s="103"/>
      <c r="Q1014" s="104"/>
      <c r="R1014" s="50"/>
      <c r="S1014" s="105"/>
      <c r="T1014" s="106"/>
      <c r="U1014" s="107"/>
      <c r="V1014" s="108"/>
      <c r="W1014" s="107"/>
      <c r="X1014" s="107"/>
      <c r="AA1014" s="107"/>
      <c r="AB1014" s="110"/>
      <c r="AC1014" s="110"/>
      <c r="AE1014" s="105"/>
      <c r="AF1014" s="105"/>
      <c r="AR1014" s="112"/>
    </row>
    <row r="1015" spans="2:44" x14ac:dyDescent="0.25">
      <c r="B1015" s="1" t="str">
        <f>IF(I1015="","",
(IF(N1015=FİLTRE!$H$6,2,0)+IF(FİLTRE!$H$6="TOPLAM",2,0))
)</f>
        <v/>
      </c>
      <c r="C1015">
        <f>IF(FİLTRE!$M$5="",9,(IF(U1015&gt;=FİLTRE!$M$5,1,0)))</f>
        <v>1</v>
      </c>
      <c r="D1015" s="1">
        <f>IF(FİLTRE!$M$6="",9,(IF('SKT LİSTESİ'!P1015&lt;=FİLTRE!$M$6,1,0)))</f>
        <v>1</v>
      </c>
      <c r="E1015" s="25" t="str">
        <f>IF(I1015="","",(COUNTIFS($L$4:L1015,L1015)))</f>
        <v/>
      </c>
      <c r="F1015" s="13">
        <f>IF(OR(B1015&lt;&gt;2,C1015&lt;&gt;1,D1015&lt;&gt;1,H1015&lt;&gt;1),0,
COUNTIFS($B$4:B1015,2,$C$4:C1015,1,$D$4:D1015,1,$H$4:H1015,1))</f>
        <v>0</v>
      </c>
      <c r="G1015" s="26" t="str">
        <f>IF(I1015="","",(COUNTIF($E$4:E1015,E1015)))</f>
        <v/>
      </c>
      <c r="H1015" s="1">
        <f>IF(AND(J1015="SAYIM",FİLTRE!$H$5="RAFTA",U1015&lt;&gt;0),1,0)+
IF(AND(J1015="İADE DEPO",FİLTRE!$H$5="İADE DEPO"),1,0)+
IF(FİLTRE!$H$5="TÜMÜ",1,0)+
IF(AND(J1015="FİRMA İADE",FİLTRE!$H$5="FİRMA İADE"),1,0)+
IF(AND(J1015="İMHA",FİLTRE!$H$5="İMHA"),1,0)</f>
        <v>1</v>
      </c>
      <c r="I1015" s="99"/>
      <c r="J1015" s="100"/>
      <c r="K1015" s="100"/>
      <c r="L1015" s="101"/>
      <c r="M1015" s="102"/>
      <c r="N1015" s="101"/>
      <c r="O1015" s="99"/>
      <c r="P1015" s="103"/>
      <c r="Q1015" s="104"/>
      <c r="R1015" s="50"/>
      <c r="S1015" s="105"/>
      <c r="T1015" s="106"/>
      <c r="U1015" s="107"/>
      <c r="V1015" s="108"/>
      <c r="W1015" s="107"/>
      <c r="X1015" s="107"/>
      <c r="AA1015" s="107"/>
      <c r="AB1015" s="110"/>
      <c r="AC1015" s="110"/>
      <c r="AE1015" s="105"/>
      <c r="AF1015" s="105"/>
      <c r="AR1015" s="112"/>
    </row>
    <row r="1016" spans="2:44" x14ac:dyDescent="0.25">
      <c r="B1016" s="1" t="str">
        <f>IF(I1016="","",
(IF(N1016=FİLTRE!$H$6,2,0)+IF(FİLTRE!$H$6="TOPLAM",2,0))
)</f>
        <v/>
      </c>
      <c r="C1016">
        <f>IF(FİLTRE!$M$5="",9,(IF(U1016&gt;=FİLTRE!$M$5,1,0)))</f>
        <v>1</v>
      </c>
      <c r="D1016" s="1">
        <f>IF(FİLTRE!$M$6="",9,(IF('SKT LİSTESİ'!P1016&lt;=FİLTRE!$M$6,1,0)))</f>
        <v>1</v>
      </c>
      <c r="E1016" s="25" t="str">
        <f>IF(I1016="","",(COUNTIFS($L$4:L1016,L1016)))</f>
        <v/>
      </c>
      <c r="F1016" s="13">
        <f>IF(OR(B1016&lt;&gt;2,C1016&lt;&gt;1,D1016&lt;&gt;1,H1016&lt;&gt;1),0,
COUNTIFS($B$4:B1016,2,$C$4:C1016,1,$D$4:D1016,1,$H$4:H1016,1))</f>
        <v>0</v>
      </c>
      <c r="G1016" s="26" t="str">
        <f>IF(I1016="","",(COUNTIF($E$4:E1016,E1016)))</f>
        <v/>
      </c>
      <c r="H1016" s="1">
        <f>IF(AND(J1016="SAYIM",FİLTRE!$H$5="RAFTA",U1016&lt;&gt;0),1,0)+
IF(AND(J1016="İADE DEPO",FİLTRE!$H$5="İADE DEPO"),1,0)+
IF(FİLTRE!$H$5="TÜMÜ",1,0)+
IF(AND(J1016="FİRMA İADE",FİLTRE!$H$5="FİRMA İADE"),1,0)+
IF(AND(J1016="İMHA",FİLTRE!$H$5="İMHA"),1,0)</f>
        <v>1</v>
      </c>
      <c r="I1016" s="99"/>
      <c r="J1016" s="100"/>
      <c r="K1016" s="100"/>
      <c r="L1016" s="101"/>
      <c r="M1016" s="102"/>
      <c r="N1016" s="101"/>
      <c r="O1016" s="99"/>
      <c r="P1016" s="103"/>
      <c r="Q1016" s="104"/>
      <c r="R1016" s="50"/>
      <c r="S1016" s="105"/>
      <c r="T1016" s="106"/>
      <c r="U1016" s="107"/>
      <c r="V1016" s="108"/>
      <c r="W1016" s="107"/>
      <c r="X1016" s="107"/>
      <c r="AA1016" s="107"/>
      <c r="AB1016" s="110"/>
      <c r="AC1016" s="110"/>
      <c r="AE1016" s="105"/>
      <c r="AF1016" s="105"/>
      <c r="AR1016" s="112"/>
    </row>
    <row r="1017" spans="2:44" x14ac:dyDescent="0.25">
      <c r="B1017" s="1" t="str">
        <f>IF(I1017="","",
(IF(N1017=FİLTRE!$H$6,2,0)+IF(FİLTRE!$H$6="TOPLAM",2,0))
)</f>
        <v/>
      </c>
      <c r="C1017">
        <f>IF(FİLTRE!$M$5="",9,(IF(U1017&gt;=FİLTRE!$M$5,1,0)))</f>
        <v>1</v>
      </c>
      <c r="D1017" s="1">
        <f>IF(FİLTRE!$M$6="",9,(IF('SKT LİSTESİ'!P1017&lt;=FİLTRE!$M$6,1,0)))</f>
        <v>1</v>
      </c>
      <c r="E1017" s="25" t="str">
        <f>IF(I1017="","",(COUNTIFS($L$4:L1017,L1017)))</f>
        <v/>
      </c>
      <c r="F1017" s="13">
        <f>IF(OR(B1017&lt;&gt;2,C1017&lt;&gt;1,D1017&lt;&gt;1,H1017&lt;&gt;1),0,
COUNTIFS($B$4:B1017,2,$C$4:C1017,1,$D$4:D1017,1,$H$4:H1017,1))</f>
        <v>0</v>
      </c>
      <c r="G1017" s="26" t="str">
        <f>IF(I1017="","",(COUNTIF($E$4:E1017,E1017)))</f>
        <v/>
      </c>
      <c r="H1017" s="1">
        <f>IF(AND(J1017="SAYIM",FİLTRE!$H$5="RAFTA",U1017&lt;&gt;0),1,0)+
IF(AND(J1017="İADE DEPO",FİLTRE!$H$5="İADE DEPO"),1,0)+
IF(FİLTRE!$H$5="TÜMÜ",1,0)+
IF(AND(J1017="FİRMA İADE",FİLTRE!$H$5="FİRMA İADE"),1,0)+
IF(AND(J1017="İMHA",FİLTRE!$H$5="İMHA"),1,0)</f>
        <v>1</v>
      </c>
      <c r="I1017" s="99"/>
      <c r="J1017" s="100"/>
      <c r="K1017" s="100"/>
      <c r="L1017" s="101"/>
      <c r="M1017" s="102"/>
      <c r="N1017" s="101"/>
      <c r="O1017" s="99"/>
      <c r="P1017" s="103"/>
      <c r="Q1017" s="104"/>
      <c r="R1017" s="50"/>
      <c r="S1017" s="105"/>
      <c r="T1017" s="106"/>
      <c r="U1017" s="107"/>
      <c r="V1017" s="108"/>
      <c r="W1017" s="107"/>
      <c r="X1017" s="107"/>
      <c r="AA1017" s="107"/>
      <c r="AB1017" s="110"/>
      <c r="AC1017" s="110"/>
      <c r="AE1017" s="105"/>
      <c r="AF1017" s="105"/>
      <c r="AR1017" s="112"/>
    </row>
    <row r="1018" spans="2:44" x14ac:dyDescent="0.25">
      <c r="B1018" s="1" t="str">
        <f>IF(I1018="","",
(IF(N1018=FİLTRE!$H$6,2,0)+IF(FİLTRE!$H$6="TOPLAM",2,0))
)</f>
        <v/>
      </c>
      <c r="C1018">
        <f>IF(FİLTRE!$M$5="",9,(IF(U1018&gt;=FİLTRE!$M$5,1,0)))</f>
        <v>1</v>
      </c>
      <c r="D1018" s="1">
        <f>IF(FİLTRE!$M$6="",9,(IF('SKT LİSTESİ'!P1018&lt;=FİLTRE!$M$6,1,0)))</f>
        <v>1</v>
      </c>
      <c r="E1018" s="25" t="str">
        <f>IF(I1018="","",(COUNTIFS($L$4:L1018,L1018)))</f>
        <v/>
      </c>
      <c r="F1018" s="13">
        <f>IF(OR(B1018&lt;&gt;2,C1018&lt;&gt;1,D1018&lt;&gt;1,H1018&lt;&gt;1),0,
COUNTIFS($B$4:B1018,2,$C$4:C1018,1,$D$4:D1018,1,$H$4:H1018,1))</f>
        <v>0</v>
      </c>
      <c r="G1018" s="26" t="str">
        <f>IF(I1018="","",(COUNTIF($E$4:E1018,E1018)))</f>
        <v/>
      </c>
      <c r="H1018" s="1">
        <f>IF(AND(J1018="SAYIM",FİLTRE!$H$5="RAFTA",U1018&lt;&gt;0),1,0)+
IF(AND(J1018="İADE DEPO",FİLTRE!$H$5="İADE DEPO"),1,0)+
IF(FİLTRE!$H$5="TÜMÜ",1,0)+
IF(AND(J1018="FİRMA İADE",FİLTRE!$H$5="FİRMA İADE"),1,0)+
IF(AND(J1018="İMHA",FİLTRE!$H$5="İMHA"),1,0)</f>
        <v>1</v>
      </c>
      <c r="I1018" s="99"/>
      <c r="J1018" s="100"/>
      <c r="K1018" s="100"/>
      <c r="L1018" s="101"/>
      <c r="M1018" s="102"/>
      <c r="N1018" s="101"/>
      <c r="O1018" s="99"/>
      <c r="P1018" s="103"/>
      <c r="Q1018" s="104"/>
      <c r="R1018" s="50"/>
      <c r="S1018" s="105"/>
      <c r="T1018" s="106"/>
      <c r="U1018" s="107"/>
      <c r="V1018" s="108"/>
      <c r="W1018" s="107"/>
      <c r="X1018" s="107"/>
      <c r="AA1018" s="107"/>
      <c r="AB1018" s="110"/>
      <c r="AC1018" s="110"/>
      <c r="AE1018" s="105"/>
      <c r="AF1018" s="105"/>
      <c r="AR1018" s="112"/>
    </row>
    <row r="1019" spans="2:44" x14ac:dyDescent="0.25">
      <c r="B1019" s="1" t="str">
        <f>IF(I1019="","",
(IF(N1019=FİLTRE!$H$6,2,0)+IF(FİLTRE!$H$6="TOPLAM",2,0))
)</f>
        <v/>
      </c>
      <c r="C1019">
        <f>IF(FİLTRE!$M$5="",9,(IF(U1019&gt;=FİLTRE!$M$5,1,0)))</f>
        <v>1</v>
      </c>
      <c r="D1019" s="1">
        <f>IF(FİLTRE!$M$6="",9,(IF('SKT LİSTESİ'!P1019&lt;=FİLTRE!$M$6,1,0)))</f>
        <v>1</v>
      </c>
      <c r="E1019" s="25" t="str">
        <f>IF(I1019="","",(COUNTIFS($L$4:L1019,L1019)))</f>
        <v/>
      </c>
      <c r="F1019" s="13">
        <f>IF(OR(B1019&lt;&gt;2,C1019&lt;&gt;1,D1019&lt;&gt;1,H1019&lt;&gt;1),0,
COUNTIFS($B$4:B1019,2,$C$4:C1019,1,$D$4:D1019,1,$H$4:H1019,1))</f>
        <v>0</v>
      </c>
      <c r="G1019" s="26" t="str">
        <f>IF(I1019="","",(COUNTIF($E$4:E1019,E1019)))</f>
        <v/>
      </c>
      <c r="H1019" s="1">
        <f>IF(AND(J1019="SAYIM",FİLTRE!$H$5="RAFTA",U1019&lt;&gt;0),1,0)+
IF(AND(J1019="İADE DEPO",FİLTRE!$H$5="İADE DEPO"),1,0)+
IF(FİLTRE!$H$5="TÜMÜ",1,0)+
IF(AND(J1019="FİRMA İADE",FİLTRE!$H$5="FİRMA İADE"),1,0)+
IF(AND(J1019="İMHA",FİLTRE!$H$5="İMHA"),1,0)</f>
        <v>1</v>
      </c>
      <c r="I1019" s="99"/>
      <c r="J1019" s="100"/>
      <c r="K1019" s="100"/>
      <c r="L1019" s="101"/>
      <c r="M1019" s="102"/>
      <c r="N1019" s="101"/>
      <c r="O1019" s="99"/>
      <c r="P1019" s="103"/>
      <c r="Q1019" s="104"/>
      <c r="R1019" s="50"/>
      <c r="S1019" s="105"/>
      <c r="T1019" s="106"/>
      <c r="U1019" s="107"/>
      <c r="V1019" s="108"/>
      <c r="W1019" s="107"/>
      <c r="X1019" s="107"/>
      <c r="AA1019" s="107"/>
      <c r="AB1019" s="110"/>
      <c r="AC1019" s="110"/>
      <c r="AE1019" s="105"/>
      <c r="AF1019" s="105"/>
      <c r="AR1019" s="112"/>
    </row>
    <row r="1020" spans="2:44" x14ac:dyDescent="0.25">
      <c r="B1020" s="1" t="str">
        <f>IF(I1020="","",
(IF(N1020=FİLTRE!$H$6,2,0)+IF(FİLTRE!$H$6="TOPLAM",2,0))
)</f>
        <v/>
      </c>
      <c r="C1020">
        <f>IF(FİLTRE!$M$5="",9,(IF(U1020&gt;=FİLTRE!$M$5,1,0)))</f>
        <v>1</v>
      </c>
      <c r="D1020" s="1">
        <f>IF(FİLTRE!$M$6="",9,(IF('SKT LİSTESİ'!P1020&lt;=FİLTRE!$M$6,1,0)))</f>
        <v>1</v>
      </c>
      <c r="E1020" s="25" t="str">
        <f>IF(I1020="","",(COUNTIFS($L$4:L1020,L1020)))</f>
        <v/>
      </c>
      <c r="F1020" s="13">
        <f>IF(OR(B1020&lt;&gt;2,C1020&lt;&gt;1,D1020&lt;&gt;1,H1020&lt;&gt;1),0,
COUNTIFS($B$4:B1020,2,$C$4:C1020,1,$D$4:D1020,1,$H$4:H1020,1))</f>
        <v>0</v>
      </c>
      <c r="G1020" s="26" t="str">
        <f>IF(I1020="","",(COUNTIF($E$4:E1020,E1020)))</f>
        <v/>
      </c>
      <c r="H1020" s="1">
        <f>IF(AND(J1020="SAYIM",FİLTRE!$H$5="RAFTA",U1020&lt;&gt;0),1,0)+
IF(AND(J1020="İADE DEPO",FİLTRE!$H$5="İADE DEPO"),1,0)+
IF(FİLTRE!$H$5="TÜMÜ",1,0)+
IF(AND(J1020="FİRMA İADE",FİLTRE!$H$5="FİRMA İADE"),1,0)+
IF(AND(J1020="İMHA",FİLTRE!$H$5="İMHA"),1,0)</f>
        <v>1</v>
      </c>
      <c r="I1020" s="99"/>
      <c r="J1020" s="100"/>
      <c r="K1020" s="100"/>
      <c r="L1020" s="101"/>
      <c r="M1020" s="102"/>
      <c r="N1020" s="101"/>
      <c r="O1020" s="99"/>
      <c r="P1020" s="103"/>
      <c r="Q1020" s="104"/>
      <c r="R1020" s="50"/>
      <c r="S1020" s="105"/>
      <c r="T1020" s="106"/>
      <c r="U1020" s="107"/>
      <c r="V1020" s="108"/>
      <c r="W1020" s="107"/>
      <c r="X1020" s="107"/>
      <c r="AA1020" s="107"/>
      <c r="AB1020" s="110"/>
      <c r="AC1020" s="110"/>
      <c r="AE1020" s="105"/>
      <c r="AF1020" s="105"/>
      <c r="AR1020" s="112"/>
    </row>
    <row r="1021" spans="2:44" x14ac:dyDescent="0.25">
      <c r="B1021" s="1" t="str">
        <f>IF(I1021="","",
(IF(N1021=FİLTRE!$H$6,2,0)+IF(FİLTRE!$H$6="TOPLAM",2,0))
)</f>
        <v/>
      </c>
      <c r="C1021">
        <f>IF(FİLTRE!$M$5="",9,(IF(U1021&gt;=FİLTRE!$M$5,1,0)))</f>
        <v>1</v>
      </c>
      <c r="D1021" s="1">
        <f>IF(FİLTRE!$M$6="",9,(IF('SKT LİSTESİ'!P1021&lt;=FİLTRE!$M$6,1,0)))</f>
        <v>1</v>
      </c>
      <c r="E1021" s="25" t="str">
        <f>IF(I1021="","",(COUNTIFS($L$4:L1021,L1021)))</f>
        <v/>
      </c>
      <c r="F1021" s="13">
        <f>IF(OR(B1021&lt;&gt;2,C1021&lt;&gt;1,D1021&lt;&gt;1,H1021&lt;&gt;1),0,
COUNTIFS($B$4:B1021,2,$C$4:C1021,1,$D$4:D1021,1,$H$4:H1021,1))</f>
        <v>0</v>
      </c>
      <c r="G1021" s="26" t="str">
        <f>IF(I1021="","",(COUNTIF($E$4:E1021,E1021)))</f>
        <v/>
      </c>
      <c r="H1021" s="1">
        <f>IF(AND(J1021="SAYIM",FİLTRE!$H$5="RAFTA",U1021&lt;&gt;0),1,0)+
IF(AND(J1021="İADE DEPO",FİLTRE!$H$5="İADE DEPO"),1,0)+
IF(FİLTRE!$H$5="TÜMÜ",1,0)+
IF(AND(J1021="FİRMA İADE",FİLTRE!$H$5="FİRMA İADE"),1,0)+
IF(AND(J1021="İMHA",FİLTRE!$H$5="İMHA"),1,0)</f>
        <v>1</v>
      </c>
      <c r="I1021" s="99"/>
      <c r="J1021" s="100"/>
      <c r="K1021" s="100"/>
      <c r="L1021" s="101"/>
      <c r="M1021" s="102"/>
      <c r="N1021" s="101"/>
      <c r="O1021" s="99"/>
      <c r="P1021" s="103"/>
      <c r="Q1021" s="104"/>
      <c r="R1021" s="50"/>
      <c r="S1021" s="105"/>
      <c r="T1021" s="106"/>
      <c r="U1021" s="107"/>
      <c r="V1021" s="108"/>
      <c r="W1021" s="107"/>
      <c r="X1021" s="107"/>
      <c r="AA1021" s="107"/>
      <c r="AB1021" s="110"/>
      <c r="AC1021" s="110"/>
      <c r="AE1021" s="105"/>
      <c r="AF1021" s="105"/>
      <c r="AR1021" s="112"/>
    </row>
    <row r="1022" spans="2:44" x14ac:dyDescent="0.25">
      <c r="B1022" s="1" t="str">
        <f>IF(I1022="","",
(IF(N1022=FİLTRE!$H$6,2,0)+IF(FİLTRE!$H$6="TOPLAM",2,0))
)</f>
        <v/>
      </c>
      <c r="C1022">
        <f>IF(FİLTRE!$M$5="",9,(IF(U1022&gt;=FİLTRE!$M$5,1,0)))</f>
        <v>1</v>
      </c>
      <c r="D1022" s="1">
        <f>IF(FİLTRE!$M$6="",9,(IF('SKT LİSTESİ'!P1022&lt;=FİLTRE!$M$6,1,0)))</f>
        <v>1</v>
      </c>
      <c r="E1022" s="25" t="str">
        <f>IF(I1022="","",(COUNTIFS($L$4:L1022,L1022)))</f>
        <v/>
      </c>
      <c r="F1022" s="13">
        <f>IF(OR(B1022&lt;&gt;2,C1022&lt;&gt;1,D1022&lt;&gt;1,H1022&lt;&gt;1),0,
COUNTIFS($B$4:B1022,2,$C$4:C1022,1,$D$4:D1022,1,$H$4:H1022,1))</f>
        <v>0</v>
      </c>
      <c r="G1022" s="26" t="str">
        <f>IF(I1022="","",(COUNTIF($E$4:E1022,E1022)))</f>
        <v/>
      </c>
      <c r="H1022" s="1">
        <f>IF(AND(J1022="SAYIM",FİLTRE!$H$5="RAFTA",U1022&lt;&gt;0),1,0)+
IF(AND(J1022="İADE DEPO",FİLTRE!$H$5="İADE DEPO"),1,0)+
IF(FİLTRE!$H$5="TÜMÜ",1,0)+
IF(AND(J1022="FİRMA İADE",FİLTRE!$H$5="FİRMA İADE"),1,0)+
IF(AND(J1022="İMHA",FİLTRE!$H$5="İMHA"),1,0)</f>
        <v>1</v>
      </c>
      <c r="I1022" s="99"/>
      <c r="J1022" s="100"/>
      <c r="K1022" s="100"/>
      <c r="L1022" s="101"/>
      <c r="M1022" s="102"/>
      <c r="N1022" s="101"/>
      <c r="O1022" s="99"/>
      <c r="P1022" s="103"/>
      <c r="Q1022" s="104"/>
      <c r="R1022" s="50"/>
      <c r="S1022" s="105"/>
      <c r="T1022" s="106"/>
      <c r="U1022" s="107"/>
      <c r="V1022" s="108"/>
      <c r="W1022" s="107"/>
      <c r="X1022" s="107"/>
      <c r="AA1022" s="107"/>
      <c r="AB1022" s="110"/>
      <c r="AC1022" s="110"/>
      <c r="AE1022" s="105"/>
      <c r="AF1022" s="105"/>
      <c r="AR1022" s="112"/>
    </row>
    <row r="1023" spans="2:44" x14ac:dyDescent="0.25">
      <c r="B1023" s="1" t="str">
        <f>IF(I1023="","",
(IF(N1023=FİLTRE!$H$6,2,0)+IF(FİLTRE!$H$6="TOPLAM",2,0))
)</f>
        <v/>
      </c>
      <c r="C1023">
        <f>IF(FİLTRE!$M$5="",9,(IF(U1023&gt;=FİLTRE!$M$5,1,0)))</f>
        <v>1</v>
      </c>
      <c r="D1023" s="1">
        <f>IF(FİLTRE!$M$6="",9,(IF('SKT LİSTESİ'!P1023&lt;=FİLTRE!$M$6,1,0)))</f>
        <v>1</v>
      </c>
      <c r="E1023" s="25" t="str">
        <f>IF(I1023="","",(COUNTIFS($L$4:L1023,L1023)))</f>
        <v/>
      </c>
      <c r="F1023" s="13">
        <f>IF(OR(B1023&lt;&gt;2,C1023&lt;&gt;1,D1023&lt;&gt;1,H1023&lt;&gt;1),0,
COUNTIFS($B$4:B1023,2,$C$4:C1023,1,$D$4:D1023,1,$H$4:H1023,1))</f>
        <v>0</v>
      </c>
      <c r="G1023" s="26" t="str">
        <f>IF(I1023="","",(COUNTIF($E$4:E1023,E1023)))</f>
        <v/>
      </c>
      <c r="H1023" s="1">
        <f>IF(AND(J1023="SAYIM",FİLTRE!$H$5="RAFTA",U1023&lt;&gt;0),1,0)+
IF(AND(J1023="İADE DEPO",FİLTRE!$H$5="İADE DEPO"),1,0)+
IF(FİLTRE!$H$5="TÜMÜ",1,0)+
IF(AND(J1023="FİRMA İADE",FİLTRE!$H$5="FİRMA İADE"),1,0)+
IF(AND(J1023="İMHA",FİLTRE!$H$5="İMHA"),1,0)</f>
        <v>1</v>
      </c>
      <c r="I1023" s="99"/>
      <c r="J1023" s="100"/>
      <c r="K1023" s="100"/>
      <c r="L1023" s="101"/>
      <c r="M1023" s="102"/>
      <c r="N1023" s="101"/>
      <c r="O1023" s="99"/>
      <c r="P1023" s="103"/>
      <c r="Q1023" s="104"/>
      <c r="R1023" s="50"/>
      <c r="S1023" s="105"/>
      <c r="T1023" s="106"/>
      <c r="U1023" s="107"/>
      <c r="V1023" s="108"/>
      <c r="W1023" s="107"/>
      <c r="X1023" s="107"/>
      <c r="AA1023" s="107"/>
      <c r="AB1023" s="110"/>
      <c r="AC1023" s="110"/>
      <c r="AE1023" s="105"/>
      <c r="AF1023" s="105"/>
      <c r="AR1023" s="112"/>
    </row>
    <row r="1024" spans="2:44" x14ac:dyDescent="0.25">
      <c r="B1024" s="1" t="str">
        <f>IF(I1024="","",
(IF(N1024=FİLTRE!$H$6,2,0)+IF(FİLTRE!$H$6="TOPLAM",2,0))
)</f>
        <v/>
      </c>
      <c r="C1024">
        <f>IF(FİLTRE!$M$5="",9,(IF(U1024&gt;=FİLTRE!$M$5,1,0)))</f>
        <v>1</v>
      </c>
      <c r="D1024" s="1">
        <f>IF(FİLTRE!$M$6="",9,(IF('SKT LİSTESİ'!P1024&lt;=FİLTRE!$M$6,1,0)))</f>
        <v>1</v>
      </c>
      <c r="E1024" s="25" t="str">
        <f>IF(I1024="","",(COUNTIFS($L$4:L1024,L1024)))</f>
        <v/>
      </c>
      <c r="F1024" s="13">
        <f>IF(OR(B1024&lt;&gt;2,C1024&lt;&gt;1,D1024&lt;&gt;1,H1024&lt;&gt;1),0,
COUNTIFS($B$4:B1024,2,$C$4:C1024,1,$D$4:D1024,1,$H$4:H1024,1))</f>
        <v>0</v>
      </c>
      <c r="G1024" s="26" t="str">
        <f>IF(I1024="","",(COUNTIF($E$4:E1024,E1024)))</f>
        <v/>
      </c>
      <c r="H1024" s="1">
        <f>IF(AND(J1024="SAYIM",FİLTRE!$H$5="RAFTA",U1024&lt;&gt;0),1,0)+
IF(AND(J1024="İADE DEPO",FİLTRE!$H$5="İADE DEPO"),1,0)+
IF(FİLTRE!$H$5="TÜMÜ",1,0)+
IF(AND(J1024="FİRMA İADE",FİLTRE!$H$5="FİRMA İADE"),1,0)+
IF(AND(J1024="İMHA",FİLTRE!$H$5="İMHA"),1,0)</f>
        <v>1</v>
      </c>
      <c r="I1024" s="99"/>
      <c r="J1024" s="100"/>
      <c r="K1024" s="100"/>
      <c r="L1024" s="101"/>
      <c r="M1024" s="102"/>
      <c r="N1024" s="101"/>
      <c r="O1024" s="99"/>
      <c r="P1024" s="103"/>
      <c r="Q1024" s="104"/>
      <c r="R1024" s="50"/>
      <c r="S1024" s="105"/>
      <c r="T1024" s="106"/>
      <c r="U1024" s="107"/>
      <c r="V1024" s="108"/>
      <c r="W1024" s="107"/>
      <c r="X1024" s="107"/>
      <c r="AA1024" s="107"/>
      <c r="AB1024" s="110"/>
      <c r="AC1024" s="110"/>
      <c r="AE1024" s="105"/>
      <c r="AF1024" s="105"/>
      <c r="AR1024" s="112"/>
    </row>
    <row r="1025" spans="2:44" x14ac:dyDescent="0.25">
      <c r="B1025" s="1" t="str">
        <f>IF(I1025="","",
(IF(N1025=FİLTRE!$H$6,2,0)+IF(FİLTRE!$H$6="TOPLAM",2,0))
)</f>
        <v/>
      </c>
      <c r="C1025">
        <f>IF(FİLTRE!$M$5="",9,(IF(U1025&gt;=FİLTRE!$M$5,1,0)))</f>
        <v>1</v>
      </c>
      <c r="D1025" s="1">
        <f>IF(FİLTRE!$M$6="",9,(IF('SKT LİSTESİ'!P1025&lt;=FİLTRE!$M$6,1,0)))</f>
        <v>1</v>
      </c>
      <c r="E1025" s="25" t="str">
        <f>IF(I1025="","",(COUNTIFS($L$4:L1025,L1025)))</f>
        <v/>
      </c>
      <c r="F1025" s="13">
        <f>IF(OR(B1025&lt;&gt;2,C1025&lt;&gt;1,D1025&lt;&gt;1,H1025&lt;&gt;1),0,
COUNTIFS($B$4:B1025,2,$C$4:C1025,1,$D$4:D1025,1,$H$4:H1025,1))</f>
        <v>0</v>
      </c>
      <c r="G1025" s="26" t="str">
        <f>IF(I1025="","",(COUNTIF($E$4:E1025,E1025)))</f>
        <v/>
      </c>
      <c r="H1025" s="1">
        <f>IF(AND(J1025="SAYIM",FİLTRE!$H$5="RAFTA",U1025&lt;&gt;0),1,0)+
IF(AND(J1025="İADE DEPO",FİLTRE!$H$5="İADE DEPO"),1,0)+
IF(FİLTRE!$H$5="TÜMÜ",1,0)+
IF(AND(J1025="FİRMA İADE",FİLTRE!$H$5="FİRMA İADE"),1,0)+
IF(AND(J1025="İMHA",FİLTRE!$H$5="İMHA"),1,0)</f>
        <v>1</v>
      </c>
      <c r="I1025" s="99"/>
      <c r="J1025" s="100"/>
      <c r="K1025" s="100"/>
      <c r="L1025" s="101"/>
      <c r="M1025" s="102"/>
      <c r="N1025" s="101"/>
      <c r="O1025" s="99"/>
      <c r="P1025" s="103"/>
      <c r="Q1025" s="104"/>
      <c r="R1025" s="50"/>
      <c r="S1025" s="105"/>
      <c r="T1025" s="106"/>
      <c r="U1025" s="107"/>
      <c r="V1025" s="108"/>
      <c r="W1025" s="107"/>
      <c r="X1025" s="107"/>
      <c r="AA1025" s="107"/>
      <c r="AB1025" s="110"/>
      <c r="AC1025" s="110"/>
      <c r="AE1025" s="105"/>
      <c r="AF1025" s="105"/>
      <c r="AR1025" s="112"/>
    </row>
    <row r="1026" spans="2:44" x14ac:dyDescent="0.25">
      <c r="B1026" s="1" t="str">
        <f>IF(I1026="","",
(IF(N1026=FİLTRE!$H$6,2,0)+IF(FİLTRE!$H$6="TOPLAM",2,0))
)</f>
        <v/>
      </c>
      <c r="C1026">
        <f>IF(FİLTRE!$M$5="",9,(IF(U1026&gt;=FİLTRE!$M$5,1,0)))</f>
        <v>1</v>
      </c>
      <c r="D1026" s="1">
        <f>IF(FİLTRE!$M$6="",9,(IF('SKT LİSTESİ'!P1026&lt;=FİLTRE!$M$6,1,0)))</f>
        <v>1</v>
      </c>
      <c r="E1026" s="25" t="str">
        <f>IF(I1026="","",(COUNTIFS($L$4:L1026,L1026)))</f>
        <v/>
      </c>
      <c r="F1026" s="13">
        <f>IF(OR(B1026&lt;&gt;2,C1026&lt;&gt;1,D1026&lt;&gt;1,H1026&lt;&gt;1),0,
COUNTIFS($B$4:B1026,2,$C$4:C1026,1,$D$4:D1026,1,$H$4:H1026,1))</f>
        <v>0</v>
      </c>
      <c r="G1026" s="26" t="str">
        <f>IF(I1026="","",(COUNTIF($E$4:E1026,E1026)))</f>
        <v/>
      </c>
      <c r="H1026" s="1">
        <f>IF(AND(J1026="SAYIM",FİLTRE!$H$5="RAFTA",U1026&lt;&gt;0),1,0)+
IF(AND(J1026="İADE DEPO",FİLTRE!$H$5="İADE DEPO"),1,0)+
IF(FİLTRE!$H$5="TÜMÜ",1,0)+
IF(AND(J1026="FİRMA İADE",FİLTRE!$H$5="FİRMA İADE"),1,0)+
IF(AND(J1026="İMHA",FİLTRE!$H$5="İMHA"),1,0)</f>
        <v>1</v>
      </c>
      <c r="I1026" s="99"/>
      <c r="J1026" s="100"/>
      <c r="K1026" s="100"/>
      <c r="L1026" s="101"/>
      <c r="M1026" s="102"/>
      <c r="N1026" s="101"/>
      <c r="O1026" s="99"/>
      <c r="P1026" s="103"/>
      <c r="Q1026" s="104"/>
      <c r="R1026" s="50"/>
      <c r="S1026" s="105"/>
      <c r="T1026" s="106"/>
      <c r="U1026" s="107"/>
      <c r="V1026" s="108"/>
      <c r="W1026" s="107"/>
      <c r="X1026" s="107"/>
      <c r="AA1026" s="107"/>
      <c r="AB1026" s="110"/>
      <c r="AC1026" s="110"/>
      <c r="AE1026" s="105"/>
      <c r="AF1026" s="105"/>
      <c r="AR1026" s="112"/>
    </row>
    <row r="1027" spans="2:44" x14ac:dyDescent="0.25">
      <c r="B1027" s="1" t="str">
        <f>IF(I1027="","",
(IF(N1027=FİLTRE!$H$6,2,0)+IF(FİLTRE!$H$6="TOPLAM",2,0))
)</f>
        <v/>
      </c>
      <c r="C1027">
        <f>IF(FİLTRE!$M$5="",9,(IF(U1027&gt;=FİLTRE!$M$5,1,0)))</f>
        <v>1</v>
      </c>
      <c r="D1027" s="1">
        <f>IF(FİLTRE!$M$6="",9,(IF('SKT LİSTESİ'!P1027&lt;=FİLTRE!$M$6,1,0)))</f>
        <v>1</v>
      </c>
      <c r="E1027" s="25" t="str">
        <f>IF(I1027="","",(COUNTIFS($L$4:L1027,L1027)))</f>
        <v/>
      </c>
      <c r="F1027" s="13">
        <f>IF(OR(B1027&lt;&gt;2,C1027&lt;&gt;1,D1027&lt;&gt;1,H1027&lt;&gt;1),0,
COUNTIFS($B$4:B1027,2,$C$4:C1027,1,$D$4:D1027,1,$H$4:H1027,1))</f>
        <v>0</v>
      </c>
      <c r="G1027" s="26" t="str">
        <f>IF(I1027="","",(COUNTIF($E$4:E1027,E1027)))</f>
        <v/>
      </c>
      <c r="H1027" s="1">
        <f>IF(AND(J1027="SAYIM",FİLTRE!$H$5="RAFTA",U1027&lt;&gt;0),1,0)+
IF(AND(J1027="İADE DEPO",FİLTRE!$H$5="İADE DEPO"),1,0)+
IF(FİLTRE!$H$5="TÜMÜ",1,0)+
IF(AND(J1027="FİRMA İADE",FİLTRE!$H$5="FİRMA İADE"),1,0)+
IF(AND(J1027="İMHA",FİLTRE!$H$5="İMHA"),1,0)</f>
        <v>1</v>
      </c>
      <c r="I1027" s="99"/>
      <c r="J1027" s="100"/>
      <c r="K1027" s="100"/>
      <c r="L1027" s="101"/>
      <c r="M1027" s="102"/>
      <c r="N1027" s="101"/>
      <c r="O1027" s="99"/>
      <c r="P1027" s="103"/>
      <c r="Q1027" s="104"/>
      <c r="R1027" s="50"/>
      <c r="S1027" s="105"/>
      <c r="T1027" s="106"/>
      <c r="U1027" s="107"/>
      <c r="V1027" s="108"/>
      <c r="W1027" s="107"/>
      <c r="X1027" s="107"/>
      <c r="AA1027" s="107"/>
      <c r="AB1027" s="110"/>
      <c r="AC1027" s="110"/>
      <c r="AE1027" s="105"/>
      <c r="AF1027" s="105"/>
      <c r="AR1027" s="112"/>
    </row>
    <row r="1028" spans="2:44" x14ac:dyDescent="0.25">
      <c r="B1028" s="1" t="str">
        <f>IF(I1028="","",
(IF(N1028=FİLTRE!$H$6,2,0)+IF(FİLTRE!$H$6="TOPLAM",2,0))
)</f>
        <v/>
      </c>
      <c r="C1028">
        <f>IF(FİLTRE!$M$5="",9,(IF(U1028&gt;=FİLTRE!$M$5,1,0)))</f>
        <v>1</v>
      </c>
      <c r="D1028" s="1">
        <f>IF(FİLTRE!$M$6="",9,(IF('SKT LİSTESİ'!P1028&lt;=FİLTRE!$M$6,1,0)))</f>
        <v>1</v>
      </c>
      <c r="E1028" s="25" t="str">
        <f>IF(I1028="","",(COUNTIFS($L$4:L1028,L1028)))</f>
        <v/>
      </c>
      <c r="F1028" s="13">
        <f>IF(OR(B1028&lt;&gt;2,C1028&lt;&gt;1,D1028&lt;&gt;1,H1028&lt;&gt;1),0,
COUNTIFS($B$4:B1028,2,$C$4:C1028,1,$D$4:D1028,1,$H$4:H1028,1))</f>
        <v>0</v>
      </c>
      <c r="G1028" s="26" t="str">
        <f>IF(I1028="","",(COUNTIF($E$4:E1028,E1028)))</f>
        <v/>
      </c>
      <c r="H1028" s="1">
        <f>IF(AND(J1028="SAYIM",FİLTRE!$H$5="RAFTA",U1028&lt;&gt;0),1,0)+
IF(AND(J1028="İADE DEPO",FİLTRE!$H$5="İADE DEPO"),1,0)+
IF(FİLTRE!$H$5="TÜMÜ",1,0)+
IF(AND(J1028="FİRMA İADE",FİLTRE!$H$5="FİRMA İADE"),1,0)+
IF(AND(J1028="İMHA",FİLTRE!$H$5="İMHA"),1,0)</f>
        <v>1</v>
      </c>
      <c r="I1028" s="99"/>
      <c r="J1028" s="100"/>
      <c r="K1028" s="100"/>
      <c r="L1028" s="101"/>
      <c r="M1028" s="102"/>
      <c r="N1028" s="101"/>
      <c r="O1028" s="99"/>
      <c r="P1028" s="103"/>
      <c r="Q1028" s="104"/>
      <c r="R1028" s="50"/>
      <c r="S1028" s="105"/>
      <c r="T1028" s="106"/>
      <c r="U1028" s="107"/>
      <c r="V1028" s="108"/>
      <c r="W1028" s="107"/>
      <c r="X1028" s="107"/>
      <c r="AA1028" s="107"/>
      <c r="AB1028" s="110"/>
      <c r="AC1028" s="110"/>
      <c r="AE1028" s="105"/>
      <c r="AF1028" s="105"/>
      <c r="AR1028" s="112"/>
    </row>
    <row r="1029" spans="2:44" x14ac:dyDescent="0.25">
      <c r="B1029" s="1" t="str">
        <f>IF(I1029="","",
(IF(N1029=FİLTRE!$H$6,2,0)+IF(FİLTRE!$H$6="TOPLAM",2,0))
)</f>
        <v/>
      </c>
      <c r="C1029">
        <f>IF(FİLTRE!$M$5="",9,(IF(U1029&gt;=FİLTRE!$M$5,1,0)))</f>
        <v>1</v>
      </c>
      <c r="D1029" s="1">
        <f>IF(FİLTRE!$M$6="",9,(IF('SKT LİSTESİ'!P1029&lt;=FİLTRE!$M$6,1,0)))</f>
        <v>1</v>
      </c>
      <c r="E1029" s="25" t="str">
        <f>IF(I1029="","",(COUNTIFS($L$4:L1029,L1029)))</f>
        <v/>
      </c>
      <c r="F1029" s="13">
        <f>IF(OR(B1029&lt;&gt;2,C1029&lt;&gt;1,D1029&lt;&gt;1,H1029&lt;&gt;1),0,
COUNTIFS($B$4:B1029,2,$C$4:C1029,1,$D$4:D1029,1,$H$4:H1029,1))</f>
        <v>0</v>
      </c>
      <c r="G1029" s="26" t="str">
        <f>IF(I1029="","",(COUNTIF($E$4:E1029,E1029)))</f>
        <v/>
      </c>
      <c r="H1029" s="1">
        <f>IF(AND(J1029="SAYIM",FİLTRE!$H$5="RAFTA",U1029&lt;&gt;0),1,0)+
IF(AND(J1029="İADE DEPO",FİLTRE!$H$5="İADE DEPO"),1,0)+
IF(FİLTRE!$H$5="TÜMÜ",1,0)+
IF(AND(J1029="FİRMA İADE",FİLTRE!$H$5="FİRMA İADE"),1,0)+
IF(AND(J1029="İMHA",FİLTRE!$H$5="İMHA"),1,0)</f>
        <v>1</v>
      </c>
      <c r="I1029" s="99"/>
      <c r="J1029" s="100"/>
      <c r="K1029" s="100"/>
      <c r="L1029" s="101"/>
      <c r="M1029" s="102"/>
      <c r="N1029" s="101"/>
      <c r="O1029" s="99"/>
      <c r="P1029" s="103"/>
      <c r="Q1029" s="104"/>
      <c r="R1029" s="50"/>
      <c r="S1029" s="105"/>
      <c r="T1029" s="106"/>
      <c r="U1029" s="107"/>
      <c r="V1029" s="108"/>
      <c r="W1029" s="107"/>
      <c r="X1029" s="107"/>
      <c r="AA1029" s="107"/>
      <c r="AB1029" s="110"/>
      <c r="AC1029" s="110"/>
      <c r="AE1029" s="105"/>
      <c r="AF1029" s="105"/>
      <c r="AR1029" s="112"/>
    </row>
    <row r="1030" spans="2:44" x14ac:dyDescent="0.25">
      <c r="B1030" s="1" t="str">
        <f>IF(I1030="","",
(IF(N1030=FİLTRE!$H$6,2,0)+IF(FİLTRE!$H$6="TOPLAM",2,0))
)</f>
        <v/>
      </c>
      <c r="C1030">
        <f>IF(FİLTRE!$M$5="",9,(IF(U1030&gt;=FİLTRE!$M$5,1,0)))</f>
        <v>1</v>
      </c>
      <c r="D1030" s="1">
        <f>IF(FİLTRE!$M$6="",9,(IF('SKT LİSTESİ'!P1030&lt;=FİLTRE!$M$6,1,0)))</f>
        <v>1</v>
      </c>
      <c r="E1030" s="25" t="str">
        <f>IF(I1030="","",(COUNTIFS($L$4:L1030,L1030)))</f>
        <v/>
      </c>
      <c r="F1030" s="13">
        <f>IF(OR(B1030&lt;&gt;2,C1030&lt;&gt;1,D1030&lt;&gt;1,H1030&lt;&gt;1),0,
COUNTIFS($B$4:B1030,2,$C$4:C1030,1,$D$4:D1030,1,$H$4:H1030,1))</f>
        <v>0</v>
      </c>
      <c r="G1030" s="26" t="str">
        <f>IF(I1030="","",(COUNTIF($E$4:E1030,E1030)))</f>
        <v/>
      </c>
      <c r="H1030" s="1">
        <f>IF(AND(J1030="SAYIM",FİLTRE!$H$5="RAFTA",U1030&lt;&gt;0),1,0)+
IF(AND(J1030="İADE DEPO",FİLTRE!$H$5="İADE DEPO"),1,0)+
IF(FİLTRE!$H$5="TÜMÜ",1,0)+
IF(AND(J1030="FİRMA İADE",FİLTRE!$H$5="FİRMA İADE"),1,0)+
IF(AND(J1030="İMHA",FİLTRE!$H$5="İMHA"),1,0)</f>
        <v>1</v>
      </c>
      <c r="I1030" s="99"/>
      <c r="J1030" s="100"/>
      <c r="K1030" s="100"/>
      <c r="L1030" s="101"/>
      <c r="M1030" s="102"/>
      <c r="N1030" s="101"/>
      <c r="O1030" s="99"/>
      <c r="P1030" s="103"/>
      <c r="Q1030" s="104"/>
      <c r="R1030" s="50"/>
      <c r="S1030" s="105"/>
      <c r="T1030" s="106"/>
      <c r="U1030" s="107"/>
      <c r="V1030" s="108"/>
      <c r="W1030" s="107"/>
      <c r="X1030" s="107"/>
      <c r="AA1030" s="107"/>
      <c r="AB1030" s="110"/>
      <c r="AC1030" s="110"/>
      <c r="AE1030" s="105"/>
      <c r="AF1030" s="105"/>
      <c r="AR1030" s="112"/>
    </row>
    <row r="1031" spans="2:44" x14ac:dyDescent="0.25">
      <c r="B1031" s="1" t="str">
        <f>IF(I1031="","",
(IF(N1031=FİLTRE!$H$6,2,0)+IF(FİLTRE!$H$6="TOPLAM",2,0))
)</f>
        <v/>
      </c>
      <c r="C1031">
        <f>IF(FİLTRE!$M$5="",9,(IF(U1031&gt;=FİLTRE!$M$5,1,0)))</f>
        <v>1</v>
      </c>
      <c r="D1031" s="1">
        <f>IF(FİLTRE!$M$6="",9,(IF('SKT LİSTESİ'!P1031&lt;=FİLTRE!$M$6,1,0)))</f>
        <v>1</v>
      </c>
      <c r="E1031" s="25" t="str">
        <f>IF(I1031="","",(COUNTIFS($L$4:L1031,L1031)))</f>
        <v/>
      </c>
      <c r="F1031" s="13">
        <f>IF(OR(B1031&lt;&gt;2,C1031&lt;&gt;1,D1031&lt;&gt;1,H1031&lt;&gt;1),0,
COUNTIFS($B$4:B1031,2,$C$4:C1031,1,$D$4:D1031,1,$H$4:H1031,1))</f>
        <v>0</v>
      </c>
      <c r="G1031" s="26" t="str">
        <f>IF(I1031="","",(COUNTIF($E$4:E1031,E1031)))</f>
        <v/>
      </c>
      <c r="H1031" s="1">
        <f>IF(AND(J1031="SAYIM",FİLTRE!$H$5="RAFTA",U1031&lt;&gt;0),1,0)+
IF(AND(J1031="İADE DEPO",FİLTRE!$H$5="İADE DEPO"),1,0)+
IF(FİLTRE!$H$5="TÜMÜ",1,0)+
IF(AND(J1031="FİRMA İADE",FİLTRE!$H$5="FİRMA İADE"),1,0)+
IF(AND(J1031="İMHA",FİLTRE!$H$5="İMHA"),1,0)</f>
        <v>1</v>
      </c>
      <c r="I1031" s="99"/>
      <c r="J1031" s="100"/>
      <c r="K1031" s="100"/>
      <c r="L1031" s="101"/>
      <c r="M1031" s="102"/>
      <c r="N1031" s="101"/>
      <c r="O1031" s="99"/>
      <c r="P1031" s="103"/>
      <c r="Q1031" s="104"/>
      <c r="R1031" s="50"/>
      <c r="S1031" s="105"/>
      <c r="T1031" s="106"/>
      <c r="U1031" s="107"/>
      <c r="V1031" s="108"/>
      <c r="W1031" s="107"/>
      <c r="X1031" s="107"/>
      <c r="AA1031" s="107"/>
      <c r="AB1031" s="110"/>
      <c r="AC1031" s="110"/>
      <c r="AE1031" s="105"/>
      <c r="AF1031" s="105"/>
      <c r="AR1031" s="112"/>
    </row>
    <row r="1032" spans="2:44" x14ac:dyDescent="0.25">
      <c r="B1032" s="1" t="str">
        <f>IF(I1032="","",
(IF(N1032=FİLTRE!$H$6,2,0)+IF(FİLTRE!$H$6="TOPLAM",2,0))
)</f>
        <v/>
      </c>
      <c r="C1032">
        <f>IF(FİLTRE!$M$5="",9,(IF(U1032&gt;=FİLTRE!$M$5,1,0)))</f>
        <v>1</v>
      </c>
      <c r="D1032" s="1">
        <f>IF(FİLTRE!$M$6="",9,(IF('SKT LİSTESİ'!P1032&lt;=FİLTRE!$M$6,1,0)))</f>
        <v>1</v>
      </c>
      <c r="E1032" s="25" t="str">
        <f>IF(I1032="","",(COUNTIFS($L$4:L1032,L1032)))</f>
        <v/>
      </c>
      <c r="F1032" s="13">
        <f>IF(OR(B1032&lt;&gt;2,C1032&lt;&gt;1,D1032&lt;&gt;1,H1032&lt;&gt;1),0,
COUNTIFS($B$4:B1032,2,$C$4:C1032,1,$D$4:D1032,1,$H$4:H1032,1))</f>
        <v>0</v>
      </c>
      <c r="G1032" s="26" t="str">
        <f>IF(I1032="","",(COUNTIF($E$4:E1032,E1032)))</f>
        <v/>
      </c>
      <c r="H1032" s="1">
        <f>IF(AND(J1032="SAYIM",FİLTRE!$H$5="RAFTA",U1032&lt;&gt;0),1,0)+
IF(AND(J1032="İADE DEPO",FİLTRE!$H$5="İADE DEPO"),1,0)+
IF(FİLTRE!$H$5="TÜMÜ",1,0)+
IF(AND(J1032="FİRMA İADE",FİLTRE!$H$5="FİRMA İADE"),1,0)+
IF(AND(J1032="İMHA",FİLTRE!$H$5="İMHA"),1,0)</f>
        <v>1</v>
      </c>
      <c r="I1032" s="99"/>
      <c r="J1032" s="100"/>
      <c r="K1032" s="100"/>
      <c r="L1032" s="101"/>
      <c r="M1032" s="102"/>
      <c r="N1032" s="101"/>
      <c r="O1032" s="99"/>
      <c r="P1032" s="103"/>
      <c r="Q1032" s="104"/>
      <c r="R1032" s="50"/>
      <c r="S1032" s="105"/>
      <c r="T1032" s="106"/>
      <c r="U1032" s="107"/>
      <c r="V1032" s="108"/>
      <c r="W1032" s="107"/>
      <c r="X1032" s="107"/>
      <c r="AA1032" s="107"/>
      <c r="AB1032" s="110"/>
      <c r="AC1032" s="110"/>
      <c r="AE1032" s="105"/>
      <c r="AF1032" s="105"/>
      <c r="AR1032" s="112"/>
    </row>
    <row r="1033" spans="2:44" x14ac:dyDescent="0.25">
      <c r="B1033" s="1" t="str">
        <f>IF(I1033="","",
(IF(N1033=FİLTRE!$H$6,2,0)+IF(FİLTRE!$H$6="TOPLAM",2,0))
)</f>
        <v/>
      </c>
      <c r="C1033">
        <f>IF(FİLTRE!$M$5="",9,(IF(U1033&gt;=FİLTRE!$M$5,1,0)))</f>
        <v>1</v>
      </c>
      <c r="D1033" s="1">
        <f>IF(FİLTRE!$M$6="",9,(IF('SKT LİSTESİ'!P1033&lt;=FİLTRE!$M$6,1,0)))</f>
        <v>1</v>
      </c>
      <c r="E1033" s="25" t="str">
        <f>IF(I1033="","",(COUNTIFS($L$4:L1033,L1033)))</f>
        <v/>
      </c>
      <c r="F1033" s="13">
        <f>IF(OR(B1033&lt;&gt;2,C1033&lt;&gt;1,D1033&lt;&gt;1,H1033&lt;&gt;1),0,
COUNTIFS($B$4:B1033,2,$C$4:C1033,1,$D$4:D1033,1,$H$4:H1033,1))</f>
        <v>0</v>
      </c>
      <c r="G1033" s="26" t="str">
        <f>IF(I1033="","",(COUNTIF($E$4:E1033,E1033)))</f>
        <v/>
      </c>
      <c r="H1033" s="1">
        <f>IF(AND(J1033="SAYIM",FİLTRE!$H$5="RAFTA",U1033&lt;&gt;0),1,0)+
IF(AND(J1033="İADE DEPO",FİLTRE!$H$5="İADE DEPO"),1,0)+
IF(FİLTRE!$H$5="TÜMÜ",1,0)+
IF(AND(J1033="FİRMA İADE",FİLTRE!$H$5="FİRMA İADE"),1,0)+
IF(AND(J1033="İMHA",FİLTRE!$H$5="İMHA"),1,0)</f>
        <v>1</v>
      </c>
      <c r="I1033" s="99"/>
      <c r="J1033" s="100"/>
      <c r="K1033" s="100"/>
      <c r="L1033" s="101"/>
      <c r="M1033" s="102"/>
      <c r="N1033" s="101"/>
      <c r="O1033" s="99"/>
      <c r="P1033" s="103"/>
      <c r="Q1033" s="104"/>
      <c r="R1033" s="50"/>
      <c r="S1033" s="105"/>
      <c r="T1033" s="106"/>
      <c r="U1033" s="107"/>
      <c r="V1033" s="108"/>
      <c r="W1033" s="107"/>
      <c r="X1033" s="107"/>
      <c r="AA1033" s="107"/>
      <c r="AB1033" s="110"/>
      <c r="AC1033" s="110"/>
      <c r="AE1033" s="105"/>
      <c r="AF1033" s="105"/>
      <c r="AR1033" s="112"/>
    </row>
    <row r="1034" spans="2:44" x14ac:dyDescent="0.25">
      <c r="B1034" s="1" t="str">
        <f>IF(I1034="","",
(IF(N1034=FİLTRE!$H$6,2,0)+IF(FİLTRE!$H$6="TOPLAM",2,0))
)</f>
        <v/>
      </c>
      <c r="C1034">
        <f>IF(FİLTRE!$M$5="",9,(IF(U1034&gt;=FİLTRE!$M$5,1,0)))</f>
        <v>1</v>
      </c>
      <c r="D1034" s="1">
        <f>IF(FİLTRE!$M$6="",9,(IF('SKT LİSTESİ'!P1034&lt;=FİLTRE!$M$6,1,0)))</f>
        <v>1</v>
      </c>
      <c r="E1034" s="25" t="str">
        <f>IF(I1034="","",(COUNTIFS($L$4:L1034,L1034)))</f>
        <v/>
      </c>
      <c r="F1034" s="13">
        <f>IF(OR(B1034&lt;&gt;2,C1034&lt;&gt;1,D1034&lt;&gt;1,H1034&lt;&gt;1),0,
COUNTIFS($B$4:B1034,2,$C$4:C1034,1,$D$4:D1034,1,$H$4:H1034,1))</f>
        <v>0</v>
      </c>
      <c r="G1034" s="26" t="str">
        <f>IF(I1034="","",(COUNTIF($E$4:E1034,E1034)))</f>
        <v/>
      </c>
      <c r="H1034" s="1">
        <f>IF(AND(J1034="SAYIM",FİLTRE!$H$5="RAFTA",U1034&lt;&gt;0),1,0)+
IF(AND(J1034="İADE DEPO",FİLTRE!$H$5="İADE DEPO"),1,0)+
IF(FİLTRE!$H$5="TÜMÜ",1,0)+
IF(AND(J1034="FİRMA İADE",FİLTRE!$H$5="FİRMA İADE"),1,0)+
IF(AND(J1034="İMHA",FİLTRE!$H$5="İMHA"),1,0)</f>
        <v>1</v>
      </c>
      <c r="I1034" s="99"/>
      <c r="J1034" s="100"/>
      <c r="K1034" s="100"/>
      <c r="L1034" s="101"/>
      <c r="M1034" s="102"/>
      <c r="N1034" s="101"/>
      <c r="O1034" s="99"/>
      <c r="P1034" s="103"/>
      <c r="Q1034" s="104"/>
      <c r="R1034" s="50"/>
      <c r="S1034" s="105"/>
      <c r="T1034" s="106"/>
      <c r="U1034" s="107"/>
      <c r="V1034" s="108"/>
      <c r="W1034" s="107"/>
      <c r="X1034" s="107"/>
      <c r="AA1034" s="107"/>
      <c r="AB1034" s="110"/>
      <c r="AC1034" s="110"/>
      <c r="AE1034" s="105"/>
      <c r="AF1034" s="105"/>
      <c r="AR1034" s="112"/>
    </row>
    <row r="1035" spans="2:44" x14ac:dyDescent="0.25">
      <c r="B1035" s="1" t="str">
        <f>IF(I1035="","",
(IF(N1035=FİLTRE!$H$6,2,0)+IF(FİLTRE!$H$6="TOPLAM",2,0))
)</f>
        <v/>
      </c>
      <c r="C1035">
        <f>IF(FİLTRE!$M$5="",9,(IF(U1035&gt;=FİLTRE!$M$5,1,0)))</f>
        <v>1</v>
      </c>
      <c r="D1035" s="1">
        <f>IF(FİLTRE!$M$6="",9,(IF('SKT LİSTESİ'!P1035&lt;=FİLTRE!$M$6,1,0)))</f>
        <v>1</v>
      </c>
      <c r="E1035" s="25" t="str">
        <f>IF(I1035="","",(COUNTIFS($L$4:L1035,L1035)))</f>
        <v/>
      </c>
      <c r="F1035" s="13">
        <f>IF(OR(B1035&lt;&gt;2,C1035&lt;&gt;1,D1035&lt;&gt;1,H1035&lt;&gt;1),0,
COUNTIFS($B$4:B1035,2,$C$4:C1035,1,$D$4:D1035,1,$H$4:H1035,1))</f>
        <v>0</v>
      </c>
      <c r="G1035" s="26" t="str">
        <f>IF(I1035="","",(COUNTIF($E$4:E1035,E1035)))</f>
        <v/>
      </c>
      <c r="H1035" s="1">
        <f>IF(AND(J1035="SAYIM",FİLTRE!$H$5="RAFTA",U1035&lt;&gt;0),1,0)+
IF(AND(J1035="İADE DEPO",FİLTRE!$H$5="İADE DEPO"),1,0)+
IF(FİLTRE!$H$5="TÜMÜ",1,0)+
IF(AND(J1035="FİRMA İADE",FİLTRE!$H$5="FİRMA İADE"),1,0)+
IF(AND(J1035="İMHA",FİLTRE!$H$5="İMHA"),1,0)</f>
        <v>1</v>
      </c>
      <c r="I1035" s="99"/>
      <c r="J1035" s="100"/>
      <c r="K1035" s="100"/>
      <c r="L1035" s="101"/>
      <c r="M1035" s="102"/>
      <c r="N1035" s="101"/>
      <c r="O1035" s="99"/>
      <c r="P1035" s="103"/>
      <c r="Q1035" s="104"/>
      <c r="R1035" s="50"/>
      <c r="S1035" s="105"/>
      <c r="T1035" s="106"/>
      <c r="U1035" s="107"/>
      <c r="V1035" s="108"/>
      <c r="W1035" s="107"/>
      <c r="X1035" s="107"/>
      <c r="AA1035" s="107"/>
      <c r="AB1035" s="110"/>
      <c r="AC1035" s="110"/>
      <c r="AE1035" s="105"/>
      <c r="AF1035" s="105"/>
      <c r="AR1035" s="112"/>
    </row>
    <row r="1036" spans="2:44" x14ac:dyDescent="0.25">
      <c r="B1036" s="1" t="str">
        <f>IF(I1036="","",
(IF(N1036=FİLTRE!$H$6,2,0)+IF(FİLTRE!$H$6="TOPLAM",2,0))
)</f>
        <v/>
      </c>
      <c r="C1036">
        <f>IF(FİLTRE!$M$5="",9,(IF(U1036&gt;=FİLTRE!$M$5,1,0)))</f>
        <v>1</v>
      </c>
      <c r="D1036" s="1">
        <f>IF(FİLTRE!$M$6="",9,(IF('SKT LİSTESİ'!P1036&lt;=FİLTRE!$M$6,1,0)))</f>
        <v>1</v>
      </c>
      <c r="E1036" s="25" t="str">
        <f>IF(I1036="","",(COUNTIFS($L$4:L1036,L1036)))</f>
        <v/>
      </c>
      <c r="F1036" s="13">
        <f>IF(OR(B1036&lt;&gt;2,C1036&lt;&gt;1,D1036&lt;&gt;1,H1036&lt;&gt;1),0,
COUNTIFS($B$4:B1036,2,$C$4:C1036,1,$D$4:D1036,1,$H$4:H1036,1))</f>
        <v>0</v>
      </c>
      <c r="G1036" s="26" t="str">
        <f>IF(I1036="","",(COUNTIF($E$4:E1036,E1036)))</f>
        <v/>
      </c>
      <c r="H1036" s="1">
        <f>IF(AND(J1036="SAYIM",FİLTRE!$H$5="RAFTA",U1036&lt;&gt;0),1,0)+
IF(AND(J1036="İADE DEPO",FİLTRE!$H$5="İADE DEPO"),1,0)+
IF(FİLTRE!$H$5="TÜMÜ",1,0)+
IF(AND(J1036="FİRMA İADE",FİLTRE!$H$5="FİRMA İADE"),1,0)+
IF(AND(J1036="İMHA",FİLTRE!$H$5="İMHA"),1,0)</f>
        <v>1</v>
      </c>
      <c r="I1036" s="99"/>
      <c r="J1036" s="100"/>
      <c r="K1036" s="100"/>
      <c r="L1036" s="101"/>
      <c r="M1036" s="102"/>
      <c r="N1036" s="101"/>
      <c r="O1036" s="99"/>
      <c r="P1036" s="103"/>
      <c r="Q1036" s="104"/>
      <c r="R1036" s="50"/>
      <c r="S1036" s="105"/>
      <c r="T1036" s="106"/>
      <c r="U1036" s="107"/>
      <c r="V1036" s="108"/>
      <c r="W1036" s="107"/>
      <c r="X1036" s="107"/>
      <c r="AA1036" s="107"/>
      <c r="AB1036" s="110"/>
      <c r="AC1036" s="110"/>
      <c r="AE1036" s="105"/>
      <c r="AF1036" s="105"/>
      <c r="AR1036" s="112"/>
    </row>
    <row r="1037" spans="2:44" x14ac:dyDescent="0.25">
      <c r="B1037" s="1" t="str">
        <f>IF(I1037="","",
(IF(N1037=FİLTRE!$H$6,2,0)+IF(FİLTRE!$H$6="TOPLAM",2,0))
)</f>
        <v/>
      </c>
      <c r="C1037">
        <f>IF(FİLTRE!$M$5="",9,(IF(U1037&gt;=FİLTRE!$M$5,1,0)))</f>
        <v>1</v>
      </c>
      <c r="D1037" s="1">
        <f>IF(FİLTRE!$M$6="",9,(IF('SKT LİSTESİ'!P1037&lt;=FİLTRE!$M$6,1,0)))</f>
        <v>1</v>
      </c>
      <c r="E1037" s="25" t="str">
        <f>IF(I1037="","",(COUNTIFS($L$4:L1037,L1037)))</f>
        <v/>
      </c>
      <c r="F1037" s="13">
        <f>IF(OR(B1037&lt;&gt;2,C1037&lt;&gt;1,D1037&lt;&gt;1,H1037&lt;&gt;1),0,
COUNTIFS($B$4:B1037,2,$C$4:C1037,1,$D$4:D1037,1,$H$4:H1037,1))</f>
        <v>0</v>
      </c>
      <c r="G1037" s="26" t="str">
        <f>IF(I1037="","",(COUNTIF($E$4:E1037,E1037)))</f>
        <v/>
      </c>
      <c r="H1037" s="1">
        <f>IF(AND(J1037="SAYIM",FİLTRE!$H$5="RAFTA",U1037&lt;&gt;0),1,0)+
IF(AND(J1037="İADE DEPO",FİLTRE!$H$5="İADE DEPO"),1,0)+
IF(FİLTRE!$H$5="TÜMÜ",1,0)+
IF(AND(J1037="FİRMA İADE",FİLTRE!$H$5="FİRMA İADE"),1,0)+
IF(AND(J1037="İMHA",FİLTRE!$H$5="İMHA"),1,0)</f>
        <v>1</v>
      </c>
      <c r="I1037" s="99"/>
      <c r="J1037" s="100"/>
      <c r="K1037" s="100"/>
      <c r="L1037" s="101"/>
      <c r="M1037" s="102"/>
      <c r="N1037" s="101"/>
      <c r="O1037" s="99"/>
      <c r="P1037" s="103"/>
      <c r="Q1037" s="104"/>
      <c r="R1037" s="50"/>
      <c r="S1037" s="105"/>
      <c r="T1037" s="106"/>
      <c r="U1037" s="107"/>
      <c r="V1037" s="108"/>
      <c r="W1037" s="107"/>
      <c r="X1037" s="107"/>
      <c r="AA1037" s="107"/>
      <c r="AB1037" s="110"/>
      <c r="AC1037" s="110"/>
      <c r="AE1037" s="105"/>
      <c r="AF1037" s="105"/>
      <c r="AR1037" s="112"/>
    </row>
    <row r="1038" spans="2:44" x14ac:dyDescent="0.25">
      <c r="B1038" s="1" t="str">
        <f>IF(I1038="","",
(IF(N1038=FİLTRE!$H$6,2,0)+IF(FİLTRE!$H$6="TOPLAM",2,0))
)</f>
        <v/>
      </c>
      <c r="C1038">
        <f>IF(FİLTRE!$M$5="",9,(IF(U1038&gt;=FİLTRE!$M$5,1,0)))</f>
        <v>1</v>
      </c>
      <c r="D1038" s="1">
        <f>IF(FİLTRE!$M$6="",9,(IF('SKT LİSTESİ'!P1038&lt;=FİLTRE!$M$6,1,0)))</f>
        <v>1</v>
      </c>
      <c r="E1038" s="25" t="str">
        <f>IF(I1038="","",(COUNTIFS($L$4:L1038,L1038)))</f>
        <v/>
      </c>
      <c r="F1038" s="13">
        <f>IF(OR(B1038&lt;&gt;2,C1038&lt;&gt;1,D1038&lt;&gt;1,H1038&lt;&gt;1),0,
COUNTIFS($B$4:B1038,2,$C$4:C1038,1,$D$4:D1038,1,$H$4:H1038,1))</f>
        <v>0</v>
      </c>
      <c r="G1038" s="26" t="str">
        <f>IF(I1038="","",(COUNTIF($E$4:E1038,E1038)))</f>
        <v/>
      </c>
      <c r="H1038" s="1">
        <f>IF(AND(J1038="SAYIM",FİLTRE!$H$5="RAFTA",U1038&lt;&gt;0),1,0)+
IF(AND(J1038="İADE DEPO",FİLTRE!$H$5="İADE DEPO"),1,0)+
IF(FİLTRE!$H$5="TÜMÜ",1,0)+
IF(AND(J1038="FİRMA İADE",FİLTRE!$H$5="FİRMA İADE"),1,0)+
IF(AND(J1038="İMHA",FİLTRE!$H$5="İMHA"),1,0)</f>
        <v>1</v>
      </c>
      <c r="I1038" s="99"/>
      <c r="J1038" s="100"/>
      <c r="K1038" s="100"/>
      <c r="L1038" s="101"/>
      <c r="M1038" s="102"/>
      <c r="N1038" s="101"/>
      <c r="O1038" s="99"/>
      <c r="P1038" s="103"/>
      <c r="Q1038" s="104"/>
      <c r="R1038" s="50"/>
      <c r="S1038" s="105"/>
      <c r="T1038" s="106"/>
      <c r="U1038" s="107"/>
      <c r="V1038" s="108"/>
      <c r="W1038" s="107"/>
      <c r="X1038" s="107"/>
      <c r="AA1038" s="107"/>
      <c r="AB1038" s="110"/>
      <c r="AC1038" s="110"/>
      <c r="AE1038" s="105"/>
      <c r="AF1038" s="105"/>
      <c r="AR1038" s="112"/>
    </row>
    <row r="1039" spans="2:44" x14ac:dyDescent="0.25">
      <c r="B1039" s="1" t="str">
        <f>IF(I1039="","",
(IF(N1039=FİLTRE!$H$6,2,0)+IF(FİLTRE!$H$6="TOPLAM",2,0))
)</f>
        <v/>
      </c>
      <c r="C1039">
        <f>IF(FİLTRE!$M$5="",9,(IF(U1039&gt;=FİLTRE!$M$5,1,0)))</f>
        <v>1</v>
      </c>
      <c r="D1039" s="1">
        <f>IF(FİLTRE!$M$6="",9,(IF('SKT LİSTESİ'!P1039&lt;=FİLTRE!$M$6,1,0)))</f>
        <v>1</v>
      </c>
      <c r="E1039" s="25" t="str">
        <f>IF(I1039="","",(COUNTIFS($L$4:L1039,L1039)))</f>
        <v/>
      </c>
      <c r="F1039" s="13">
        <f>IF(OR(B1039&lt;&gt;2,C1039&lt;&gt;1,D1039&lt;&gt;1,H1039&lt;&gt;1),0,
COUNTIFS($B$4:B1039,2,$C$4:C1039,1,$D$4:D1039,1,$H$4:H1039,1))</f>
        <v>0</v>
      </c>
      <c r="G1039" s="26" t="str">
        <f>IF(I1039="","",(COUNTIF($E$4:E1039,E1039)))</f>
        <v/>
      </c>
      <c r="H1039" s="1">
        <f>IF(AND(J1039="SAYIM",FİLTRE!$H$5="RAFTA",U1039&lt;&gt;0),1,0)+
IF(AND(J1039="İADE DEPO",FİLTRE!$H$5="İADE DEPO"),1,0)+
IF(FİLTRE!$H$5="TÜMÜ",1,0)+
IF(AND(J1039="FİRMA İADE",FİLTRE!$H$5="FİRMA İADE"),1,0)+
IF(AND(J1039="İMHA",FİLTRE!$H$5="İMHA"),1,0)</f>
        <v>1</v>
      </c>
      <c r="I1039" s="99"/>
      <c r="J1039" s="100"/>
      <c r="K1039" s="100"/>
      <c r="L1039" s="101"/>
      <c r="M1039" s="102"/>
      <c r="N1039" s="101"/>
      <c r="O1039" s="99"/>
      <c r="P1039" s="103"/>
      <c r="Q1039" s="104"/>
      <c r="R1039" s="50"/>
      <c r="S1039" s="105"/>
      <c r="T1039" s="106"/>
      <c r="U1039" s="107"/>
      <c r="V1039" s="108"/>
      <c r="W1039" s="107"/>
      <c r="X1039" s="107"/>
      <c r="AA1039" s="107"/>
      <c r="AB1039" s="110"/>
      <c r="AC1039" s="110"/>
      <c r="AE1039" s="105"/>
      <c r="AF1039" s="105"/>
      <c r="AR1039" s="112"/>
    </row>
    <row r="1040" spans="2:44" x14ac:dyDescent="0.25">
      <c r="B1040" s="1" t="str">
        <f>IF(I1040="","",
(IF(N1040=FİLTRE!$H$6,2,0)+IF(FİLTRE!$H$6="TOPLAM",2,0))
)</f>
        <v/>
      </c>
      <c r="C1040">
        <f>IF(FİLTRE!$M$5="",9,(IF(U1040&gt;=FİLTRE!$M$5,1,0)))</f>
        <v>1</v>
      </c>
      <c r="D1040" s="1">
        <f>IF(FİLTRE!$M$6="",9,(IF('SKT LİSTESİ'!P1040&lt;=FİLTRE!$M$6,1,0)))</f>
        <v>1</v>
      </c>
      <c r="E1040" s="25" t="str">
        <f>IF(I1040="","",(COUNTIFS($L$4:L1040,L1040)))</f>
        <v/>
      </c>
      <c r="F1040" s="13">
        <f>IF(OR(B1040&lt;&gt;2,C1040&lt;&gt;1,D1040&lt;&gt;1,H1040&lt;&gt;1),0,
COUNTIFS($B$4:B1040,2,$C$4:C1040,1,$D$4:D1040,1,$H$4:H1040,1))</f>
        <v>0</v>
      </c>
      <c r="G1040" s="26" t="str">
        <f>IF(I1040="","",(COUNTIF($E$4:E1040,E1040)))</f>
        <v/>
      </c>
      <c r="H1040" s="1">
        <f>IF(AND(J1040="SAYIM",FİLTRE!$H$5="RAFTA",U1040&lt;&gt;0),1,0)+
IF(AND(J1040="İADE DEPO",FİLTRE!$H$5="İADE DEPO"),1,0)+
IF(FİLTRE!$H$5="TÜMÜ",1,0)+
IF(AND(J1040="FİRMA İADE",FİLTRE!$H$5="FİRMA İADE"),1,0)+
IF(AND(J1040="İMHA",FİLTRE!$H$5="İMHA"),1,0)</f>
        <v>1</v>
      </c>
      <c r="I1040" s="99"/>
      <c r="J1040" s="100"/>
      <c r="K1040" s="100"/>
      <c r="L1040" s="101"/>
      <c r="M1040" s="102"/>
      <c r="N1040" s="101"/>
      <c r="O1040" s="99"/>
      <c r="P1040" s="103"/>
      <c r="Q1040" s="104"/>
      <c r="R1040" s="50"/>
      <c r="S1040" s="105"/>
      <c r="T1040" s="106"/>
      <c r="U1040" s="107"/>
      <c r="V1040" s="108"/>
      <c r="W1040" s="107"/>
      <c r="X1040" s="107"/>
      <c r="AA1040" s="107"/>
      <c r="AB1040" s="110"/>
      <c r="AC1040" s="110"/>
      <c r="AE1040" s="105"/>
      <c r="AF1040" s="105"/>
      <c r="AR1040" s="112"/>
    </row>
    <row r="1041" spans="2:44" x14ac:dyDescent="0.25">
      <c r="B1041" s="1" t="str">
        <f>IF(I1041="","",
(IF(N1041=FİLTRE!$H$6,2,0)+IF(FİLTRE!$H$6="TOPLAM",2,0))
)</f>
        <v/>
      </c>
      <c r="C1041">
        <f>IF(FİLTRE!$M$5="",9,(IF(U1041&gt;=FİLTRE!$M$5,1,0)))</f>
        <v>1</v>
      </c>
      <c r="D1041" s="1">
        <f>IF(FİLTRE!$M$6="",9,(IF('SKT LİSTESİ'!P1041&lt;=FİLTRE!$M$6,1,0)))</f>
        <v>1</v>
      </c>
      <c r="E1041" s="25" t="str">
        <f>IF(I1041="","",(COUNTIFS($L$4:L1041,L1041)))</f>
        <v/>
      </c>
      <c r="F1041" s="13">
        <f>IF(OR(B1041&lt;&gt;2,C1041&lt;&gt;1,D1041&lt;&gt;1,H1041&lt;&gt;1),0,
COUNTIFS($B$4:B1041,2,$C$4:C1041,1,$D$4:D1041,1,$H$4:H1041,1))</f>
        <v>0</v>
      </c>
      <c r="G1041" s="26" t="str">
        <f>IF(I1041="","",(COUNTIF($E$4:E1041,E1041)))</f>
        <v/>
      </c>
      <c r="H1041" s="1">
        <f>IF(AND(J1041="SAYIM",FİLTRE!$H$5="RAFTA",U1041&lt;&gt;0),1,0)+
IF(AND(J1041="İADE DEPO",FİLTRE!$H$5="İADE DEPO"),1,0)+
IF(FİLTRE!$H$5="TÜMÜ",1,0)+
IF(AND(J1041="FİRMA İADE",FİLTRE!$H$5="FİRMA İADE"),1,0)+
IF(AND(J1041="İMHA",FİLTRE!$H$5="İMHA"),1,0)</f>
        <v>1</v>
      </c>
      <c r="I1041" s="99"/>
      <c r="J1041" s="100"/>
      <c r="K1041" s="100"/>
      <c r="L1041" s="101"/>
      <c r="M1041" s="102"/>
      <c r="N1041" s="101"/>
      <c r="O1041" s="99"/>
      <c r="P1041" s="103"/>
      <c r="Q1041" s="104"/>
      <c r="R1041" s="50"/>
      <c r="S1041" s="105"/>
      <c r="T1041" s="106"/>
      <c r="U1041" s="107"/>
      <c r="V1041" s="108"/>
      <c r="W1041" s="107"/>
      <c r="X1041" s="107"/>
      <c r="AA1041" s="107"/>
      <c r="AB1041" s="110"/>
      <c r="AC1041" s="110"/>
      <c r="AE1041" s="105"/>
      <c r="AF1041" s="105"/>
      <c r="AR1041" s="112"/>
    </row>
    <row r="1042" spans="2:44" x14ac:dyDescent="0.25">
      <c r="B1042" s="1" t="str">
        <f>IF(I1042="","",
(IF(N1042=FİLTRE!$H$6,2,0)+IF(FİLTRE!$H$6="TOPLAM",2,0))
)</f>
        <v/>
      </c>
      <c r="C1042">
        <f>IF(FİLTRE!$M$5="",9,(IF(U1042&gt;=FİLTRE!$M$5,1,0)))</f>
        <v>1</v>
      </c>
      <c r="D1042" s="1">
        <f>IF(FİLTRE!$M$6="",9,(IF('SKT LİSTESİ'!P1042&lt;=FİLTRE!$M$6,1,0)))</f>
        <v>1</v>
      </c>
      <c r="E1042" s="25" t="str">
        <f>IF(I1042="","",(COUNTIFS($L$4:L1042,L1042)))</f>
        <v/>
      </c>
      <c r="F1042" s="13">
        <f>IF(OR(B1042&lt;&gt;2,C1042&lt;&gt;1,D1042&lt;&gt;1,H1042&lt;&gt;1),0,
COUNTIFS($B$4:B1042,2,$C$4:C1042,1,$D$4:D1042,1,$H$4:H1042,1))</f>
        <v>0</v>
      </c>
      <c r="G1042" s="26" t="str">
        <f>IF(I1042="","",(COUNTIF($E$4:E1042,E1042)))</f>
        <v/>
      </c>
      <c r="H1042" s="1">
        <f>IF(AND(J1042="SAYIM",FİLTRE!$H$5="RAFTA",U1042&lt;&gt;0),1,0)+
IF(AND(J1042="İADE DEPO",FİLTRE!$H$5="İADE DEPO"),1,0)+
IF(FİLTRE!$H$5="TÜMÜ",1,0)+
IF(AND(J1042="FİRMA İADE",FİLTRE!$H$5="FİRMA İADE"),1,0)+
IF(AND(J1042="İMHA",FİLTRE!$H$5="İMHA"),1,0)</f>
        <v>1</v>
      </c>
      <c r="I1042" s="99"/>
      <c r="J1042" s="100"/>
      <c r="K1042" s="100"/>
      <c r="L1042" s="101"/>
      <c r="M1042" s="102"/>
      <c r="N1042" s="101"/>
      <c r="O1042" s="99"/>
      <c r="P1042" s="103"/>
      <c r="Q1042" s="104"/>
      <c r="R1042" s="50"/>
      <c r="S1042" s="105"/>
      <c r="T1042" s="106"/>
      <c r="U1042" s="107"/>
      <c r="V1042" s="108"/>
      <c r="W1042" s="107"/>
      <c r="X1042" s="107"/>
      <c r="AA1042" s="107"/>
      <c r="AB1042" s="110"/>
      <c r="AC1042" s="110"/>
      <c r="AE1042" s="105"/>
      <c r="AF1042" s="105"/>
      <c r="AR1042" s="112"/>
    </row>
    <row r="1043" spans="2:44" x14ac:dyDescent="0.25">
      <c r="B1043" s="1" t="str">
        <f>IF(I1043="","",
(IF(N1043=FİLTRE!$H$6,2,0)+IF(FİLTRE!$H$6="TOPLAM",2,0))
)</f>
        <v/>
      </c>
      <c r="C1043">
        <f>IF(FİLTRE!$M$5="",9,(IF(U1043&gt;=FİLTRE!$M$5,1,0)))</f>
        <v>1</v>
      </c>
      <c r="D1043" s="1">
        <f>IF(FİLTRE!$M$6="",9,(IF('SKT LİSTESİ'!P1043&lt;=FİLTRE!$M$6,1,0)))</f>
        <v>1</v>
      </c>
      <c r="E1043" s="25" t="str">
        <f>IF(I1043="","",(COUNTIFS($L$4:L1043,L1043)))</f>
        <v/>
      </c>
      <c r="F1043" s="13">
        <f>IF(OR(B1043&lt;&gt;2,C1043&lt;&gt;1,D1043&lt;&gt;1,H1043&lt;&gt;1),0,
COUNTIFS($B$4:B1043,2,$C$4:C1043,1,$D$4:D1043,1,$H$4:H1043,1))</f>
        <v>0</v>
      </c>
      <c r="G1043" s="26" t="str">
        <f>IF(I1043="","",(COUNTIF($E$4:E1043,E1043)))</f>
        <v/>
      </c>
      <c r="H1043" s="1">
        <f>IF(AND(J1043="SAYIM",FİLTRE!$H$5="RAFTA",U1043&lt;&gt;0),1,0)+
IF(AND(J1043="İADE DEPO",FİLTRE!$H$5="İADE DEPO"),1,0)+
IF(FİLTRE!$H$5="TÜMÜ",1,0)+
IF(AND(J1043="FİRMA İADE",FİLTRE!$H$5="FİRMA İADE"),1,0)+
IF(AND(J1043="İMHA",FİLTRE!$H$5="İMHA"),1,0)</f>
        <v>1</v>
      </c>
      <c r="I1043" s="99"/>
      <c r="J1043" s="100"/>
      <c r="K1043" s="100"/>
      <c r="L1043" s="101"/>
      <c r="M1043" s="102"/>
      <c r="N1043" s="101"/>
      <c r="O1043" s="99"/>
      <c r="P1043" s="103"/>
      <c r="Q1043" s="104"/>
      <c r="R1043" s="50"/>
      <c r="S1043" s="105"/>
      <c r="T1043" s="106"/>
      <c r="U1043" s="107"/>
      <c r="V1043" s="108"/>
      <c r="W1043" s="107"/>
      <c r="X1043" s="107"/>
      <c r="AA1043" s="107"/>
      <c r="AB1043" s="110"/>
      <c r="AC1043" s="110"/>
      <c r="AE1043" s="105"/>
      <c r="AF1043" s="105"/>
      <c r="AR1043" s="112"/>
    </row>
    <row r="1044" spans="2:44" x14ac:dyDescent="0.25">
      <c r="B1044" s="1" t="str">
        <f>IF(I1044="","",
(IF(N1044=FİLTRE!$H$6,2,0)+IF(FİLTRE!$H$6="TOPLAM",2,0))
)</f>
        <v/>
      </c>
      <c r="C1044">
        <f>IF(FİLTRE!$M$5="",9,(IF(U1044&gt;=FİLTRE!$M$5,1,0)))</f>
        <v>1</v>
      </c>
      <c r="D1044" s="1">
        <f>IF(FİLTRE!$M$6="",9,(IF('SKT LİSTESİ'!P1044&lt;=FİLTRE!$M$6,1,0)))</f>
        <v>1</v>
      </c>
      <c r="E1044" s="25" t="str">
        <f>IF(I1044="","",(COUNTIFS($L$4:L1044,L1044)))</f>
        <v/>
      </c>
      <c r="F1044" s="13">
        <f>IF(OR(B1044&lt;&gt;2,C1044&lt;&gt;1,D1044&lt;&gt;1,H1044&lt;&gt;1),0,
COUNTIFS($B$4:B1044,2,$C$4:C1044,1,$D$4:D1044,1,$H$4:H1044,1))</f>
        <v>0</v>
      </c>
      <c r="G1044" s="26" t="str">
        <f>IF(I1044="","",(COUNTIF($E$4:E1044,E1044)))</f>
        <v/>
      </c>
      <c r="H1044" s="1">
        <f>IF(AND(J1044="SAYIM",FİLTRE!$H$5="RAFTA",U1044&lt;&gt;0),1,0)+
IF(AND(J1044="İADE DEPO",FİLTRE!$H$5="İADE DEPO"),1,0)+
IF(FİLTRE!$H$5="TÜMÜ",1,0)+
IF(AND(J1044="FİRMA İADE",FİLTRE!$H$5="FİRMA İADE"),1,0)+
IF(AND(J1044="İMHA",FİLTRE!$H$5="İMHA"),1,0)</f>
        <v>1</v>
      </c>
      <c r="I1044" s="99"/>
      <c r="J1044" s="100"/>
      <c r="K1044" s="100"/>
      <c r="L1044" s="101"/>
      <c r="M1044" s="102"/>
      <c r="N1044" s="101"/>
      <c r="O1044" s="99"/>
      <c r="P1044" s="103"/>
      <c r="Q1044" s="104"/>
      <c r="R1044" s="50"/>
      <c r="S1044" s="105"/>
      <c r="T1044" s="106"/>
      <c r="U1044" s="107"/>
      <c r="V1044" s="108"/>
      <c r="W1044" s="107"/>
      <c r="X1044" s="107"/>
      <c r="AA1044" s="107"/>
      <c r="AB1044" s="110"/>
      <c r="AC1044" s="110"/>
      <c r="AE1044" s="105"/>
      <c r="AF1044" s="105"/>
      <c r="AR1044" s="112"/>
    </row>
    <row r="1045" spans="2:44" x14ac:dyDescent="0.25">
      <c r="B1045" s="1" t="str">
        <f>IF(I1045="","",
(IF(N1045=FİLTRE!$H$6,2,0)+IF(FİLTRE!$H$6="TOPLAM",2,0))
)</f>
        <v/>
      </c>
      <c r="C1045">
        <f>IF(FİLTRE!$M$5="",9,(IF(U1045&gt;=FİLTRE!$M$5,1,0)))</f>
        <v>1</v>
      </c>
      <c r="D1045" s="1">
        <f>IF(FİLTRE!$M$6="",9,(IF('SKT LİSTESİ'!P1045&lt;=FİLTRE!$M$6,1,0)))</f>
        <v>1</v>
      </c>
      <c r="E1045" s="25" t="str">
        <f>IF(I1045="","",(COUNTIFS($L$4:L1045,L1045)))</f>
        <v/>
      </c>
      <c r="F1045" s="13">
        <f>IF(OR(B1045&lt;&gt;2,C1045&lt;&gt;1,D1045&lt;&gt;1,H1045&lt;&gt;1),0,
COUNTIFS($B$4:B1045,2,$C$4:C1045,1,$D$4:D1045,1,$H$4:H1045,1))</f>
        <v>0</v>
      </c>
      <c r="G1045" s="26" t="str">
        <f>IF(I1045="","",(COUNTIF($E$4:E1045,E1045)))</f>
        <v/>
      </c>
      <c r="H1045" s="1">
        <f>IF(AND(J1045="SAYIM",FİLTRE!$H$5="RAFTA",U1045&lt;&gt;0),1,0)+
IF(AND(J1045="İADE DEPO",FİLTRE!$H$5="İADE DEPO"),1,0)+
IF(FİLTRE!$H$5="TÜMÜ",1,0)+
IF(AND(J1045="FİRMA İADE",FİLTRE!$H$5="FİRMA İADE"),1,0)+
IF(AND(J1045="İMHA",FİLTRE!$H$5="İMHA"),1,0)</f>
        <v>1</v>
      </c>
      <c r="I1045" s="99"/>
      <c r="J1045" s="100"/>
      <c r="K1045" s="100"/>
      <c r="L1045" s="101"/>
      <c r="M1045" s="102"/>
      <c r="N1045" s="101"/>
      <c r="O1045" s="99"/>
      <c r="P1045" s="103"/>
      <c r="Q1045" s="104"/>
      <c r="R1045" s="50"/>
      <c r="S1045" s="105"/>
      <c r="T1045" s="106"/>
      <c r="U1045" s="107"/>
      <c r="V1045" s="108"/>
      <c r="W1045" s="107"/>
      <c r="X1045" s="107"/>
      <c r="AA1045" s="107"/>
      <c r="AB1045" s="110"/>
      <c r="AC1045" s="110"/>
      <c r="AE1045" s="105"/>
      <c r="AF1045" s="105"/>
      <c r="AR1045" s="112"/>
    </row>
    <row r="1046" spans="2:44" x14ac:dyDescent="0.25">
      <c r="B1046" s="1" t="str">
        <f>IF(I1046="","",
(IF(N1046=FİLTRE!$H$6,2,0)+IF(FİLTRE!$H$6="TOPLAM",2,0))
)</f>
        <v/>
      </c>
      <c r="C1046">
        <f>IF(FİLTRE!$M$5="",9,(IF(U1046&gt;=FİLTRE!$M$5,1,0)))</f>
        <v>1</v>
      </c>
      <c r="D1046" s="1">
        <f>IF(FİLTRE!$M$6="",9,(IF('SKT LİSTESİ'!P1046&lt;=FİLTRE!$M$6,1,0)))</f>
        <v>1</v>
      </c>
      <c r="E1046" s="25" t="str">
        <f>IF(I1046="","",(COUNTIFS($L$4:L1046,L1046)))</f>
        <v/>
      </c>
      <c r="F1046" s="13">
        <f>IF(OR(B1046&lt;&gt;2,C1046&lt;&gt;1,D1046&lt;&gt;1,H1046&lt;&gt;1),0,
COUNTIFS($B$4:B1046,2,$C$4:C1046,1,$D$4:D1046,1,$H$4:H1046,1))</f>
        <v>0</v>
      </c>
      <c r="G1046" s="26" t="str">
        <f>IF(I1046="","",(COUNTIF($E$4:E1046,E1046)))</f>
        <v/>
      </c>
      <c r="H1046" s="1">
        <f>IF(AND(J1046="SAYIM",FİLTRE!$H$5="RAFTA",U1046&lt;&gt;0),1,0)+
IF(AND(J1046="İADE DEPO",FİLTRE!$H$5="İADE DEPO"),1,0)+
IF(FİLTRE!$H$5="TÜMÜ",1,0)+
IF(AND(J1046="FİRMA İADE",FİLTRE!$H$5="FİRMA İADE"),1,0)+
IF(AND(J1046="İMHA",FİLTRE!$H$5="İMHA"),1,0)</f>
        <v>1</v>
      </c>
      <c r="I1046" s="99"/>
      <c r="J1046" s="100"/>
      <c r="K1046" s="100"/>
      <c r="L1046" s="101"/>
      <c r="M1046" s="102"/>
      <c r="N1046" s="101"/>
      <c r="O1046" s="99"/>
      <c r="P1046" s="103"/>
      <c r="Q1046" s="104"/>
      <c r="R1046" s="50"/>
      <c r="S1046" s="105"/>
      <c r="T1046" s="106"/>
      <c r="U1046" s="107"/>
      <c r="V1046" s="108"/>
      <c r="W1046" s="107"/>
      <c r="X1046" s="107"/>
      <c r="AA1046" s="107"/>
      <c r="AB1046" s="110"/>
      <c r="AC1046" s="110"/>
      <c r="AE1046" s="105"/>
      <c r="AF1046" s="105"/>
      <c r="AR1046" s="112"/>
    </row>
    <row r="1047" spans="2:44" x14ac:dyDescent="0.25">
      <c r="B1047" s="1" t="str">
        <f>IF(I1047="","",
(IF(N1047=FİLTRE!$H$6,2,0)+IF(FİLTRE!$H$6="TOPLAM",2,0))
)</f>
        <v/>
      </c>
      <c r="C1047">
        <f>IF(FİLTRE!$M$5="",9,(IF(U1047&gt;=FİLTRE!$M$5,1,0)))</f>
        <v>1</v>
      </c>
      <c r="D1047" s="1">
        <f>IF(FİLTRE!$M$6="",9,(IF('SKT LİSTESİ'!P1047&lt;=FİLTRE!$M$6,1,0)))</f>
        <v>1</v>
      </c>
      <c r="E1047" s="25" t="str">
        <f>IF(I1047="","",(COUNTIFS($L$4:L1047,L1047)))</f>
        <v/>
      </c>
      <c r="F1047" s="13">
        <f>IF(OR(B1047&lt;&gt;2,C1047&lt;&gt;1,D1047&lt;&gt;1,H1047&lt;&gt;1),0,
COUNTIFS($B$4:B1047,2,$C$4:C1047,1,$D$4:D1047,1,$H$4:H1047,1))</f>
        <v>0</v>
      </c>
      <c r="G1047" s="26" t="str">
        <f>IF(I1047="","",(COUNTIF($E$4:E1047,E1047)))</f>
        <v/>
      </c>
      <c r="H1047" s="1">
        <f>IF(AND(J1047="SAYIM",FİLTRE!$H$5="RAFTA",U1047&lt;&gt;0),1,0)+
IF(AND(J1047="İADE DEPO",FİLTRE!$H$5="İADE DEPO"),1,0)+
IF(FİLTRE!$H$5="TÜMÜ",1,0)+
IF(AND(J1047="FİRMA İADE",FİLTRE!$H$5="FİRMA İADE"),1,0)+
IF(AND(J1047="İMHA",FİLTRE!$H$5="İMHA"),1,0)</f>
        <v>1</v>
      </c>
      <c r="I1047" s="99"/>
      <c r="J1047" s="100"/>
      <c r="K1047" s="100"/>
      <c r="L1047" s="101"/>
      <c r="M1047" s="102"/>
      <c r="N1047" s="101"/>
      <c r="O1047" s="99"/>
      <c r="P1047" s="103"/>
      <c r="Q1047" s="104"/>
      <c r="R1047" s="50"/>
      <c r="S1047" s="105"/>
      <c r="T1047" s="106"/>
      <c r="U1047" s="107"/>
      <c r="V1047" s="108"/>
      <c r="W1047" s="107"/>
      <c r="X1047" s="107"/>
      <c r="AA1047" s="107"/>
      <c r="AB1047" s="110"/>
      <c r="AC1047" s="110"/>
      <c r="AE1047" s="105"/>
      <c r="AF1047" s="105"/>
      <c r="AR1047" s="112"/>
    </row>
    <row r="1048" spans="2:44" x14ac:dyDescent="0.25">
      <c r="B1048" s="1" t="str">
        <f>IF(I1048="","",
(IF(N1048=FİLTRE!$H$6,2,0)+IF(FİLTRE!$H$6="TOPLAM",2,0))
)</f>
        <v/>
      </c>
      <c r="C1048">
        <f>IF(FİLTRE!$M$5="",9,(IF(U1048&gt;=FİLTRE!$M$5,1,0)))</f>
        <v>1</v>
      </c>
      <c r="D1048" s="1">
        <f>IF(FİLTRE!$M$6="",9,(IF('SKT LİSTESİ'!P1048&lt;=FİLTRE!$M$6,1,0)))</f>
        <v>1</v>
      </c>
      <c r="E1048" s="25" t="str">
        <f>IF(I1048="","",(COUNTIFS($L$4:L1048,L1048)))</f>
        <v/>
      </c>
      <c r="F1048" s="13">
        <f>IF(OR(B1048&lt;&gt;2,C1048&lt;&gt;1,D1048&lt;&gt;1,H1048&lt;&gt;1),0,
COUNTIFS($B$4:B1048,2,$C$4:C1048,1,$D$4:D1048,1,$H$4:H1048,1))</f>
        <v>0</v>
      </c>
      <c r="G1048" s="26" t="str">
        <f>IF(I1048="","",(COUNTIF($E$4:E1048,E1048)))</f>
        <v/>
      </c>
      <c r="H1048" s="1">
        <f>IF(AND(J1048="SAYIM",FİLTRE!$H$5="RAFTA",U1048&lt;&gt;0),1,0)+
IF(AND(J1048="İADE DEPO",FİLTRE!$H$5="İADE DEPO"),1,0)+
IF(FİLTRE!$H$5="TÜMÜ",1,0)+
IF(AND(J1048="FİRMA İADE",FİLTRE!$H$5="FİRMA İADE"),1,0)+
IF(AND(J1048="İMHA",FİLTRE!$H$5="İMHA"),1,0)</f>
        <v>1</v>
      </c>
      <c r="I1048" s="99"/>
      <c r="J1048" s="100"/>
      <c r="K1048" s="100"/>
      <c r="L1048" s="101"/>
      <c r="M1048" s="102"/>
      <c r="N1048" s="101"/>
      <c r="O1048" s="99"/>
      <c r="P1048" s="103"/>
      <c r="Q1048" s="104"/>
      <c r="R1048" s="50"/>
      <c r="S1048" s="105"/>
      <c r="T1048" s="106"/>
      <c r="U1048" s="107"/>
      <c r="V1048" s="108"/>
      <c r="W1048" s="107"/>
      <c r="X1048" s="107"/>
      <c r="AA1048" s="107"/>
      <c r="AB1048" s="110"/>
      <c r="AC1048" s="110"/>
      <c r="AE1048" s="105"/>
      <c r="AF1048" s="105"/>
      <c r="AR1048" s="112"/>
    </row>
    <row r="1049" spans="2:44" x14ac:dyDescent="0.25">
      <c r="B1049" s="1" t="str">
        <f>IF(I1049="","",
(IF(N1049=FİLTRE!$H$6,2,0)+IF(FİLTRE!$H$6="TOPLAM",2,0))
)</f>
        <v/>
      </c>
      <c r="C1049">
        <f>IF(FİLTRE!$M$5="",9,(IF(U1049&gt;=FİLTRE!$M$5,1,0)))</f>
        <v>1</v>
      </c>
      <c r="D1049" s="1">
        <f>IF(FİLTRE!$M$6="",9,(IF('SKT LİSTESİ'!P1049&lt;=FİLTRE!$M$6,1,0)))</f>
        <v>1</v>
      </c>
      <c r="E1049" s="25" t="str">
        <f>IF(I1049="","",(COUNTIFS($L$4:L1049,L1049)))</f>
        <v/>
      </c>
      <c r="F1049" s="13">
        <f>IF(OR(B1049&lt;&gt;2,C1049&lt;&gt;1,D1049&lt;&gt;1,H1049&lt;&gt;1),0,
COUNTIFS($B$4:B1049,2,$C$4:C1049,1,$D$4:D1049,1,$H$4:H1049,1))</f>
        <v>0</v>
      </c>
      <c r="G1049" s="26" t="str">
        <f>IF(I1049="","",(COUNTIF($E$4:E1049,E1049)))</f>
        <v/>
      </c>
      <c r="H1049" s="1">
        <f>IF(AND(J1049="SAYIM",FİLTRE!$H$5="RAFTA",U1049&lt;&gt;0),1,0)+
IF(AND(J1049="İADE DEPO",FİLTRE!$H$5="İADE DEPO"),1,0)+
IF(FİLTRE!$H$5="TÜMÜ",1,0)+
IF(AND(J1049="FİRMA İADE",FİLTRE!$H$5="FİRMA İADE"),1,0)+
IF(AND(J1049="İMHA",FİLTRE!$H$5="İMHA"),1,0)</f>
        <v>1</v>
      </c>
      <c r="I1049" s="99"/>
      <c r="J1049" s="100"/>
      <c r="K1049" s="100"/>
      <c r="L1049" s="101"/>
      <c r="M1049" s="102"/>
      <c r="N1049" s="101"/>
      <c r="O1049" s="99"/>
      <c r="P1049" s="103"/>
      <c r="Q1049" s="104"/>
      <c r="R1049" s="50"/>
      <c r="S1049" s="105"/>
      <c r="T1049" s="106"/>
      <c r="U1049" s="107"/>
      <c r="V1049" s="108"/>
      <c r="W1049" s="107"/>
      <c r="X1049" s="107"/>
      <c r="AA1049" s="107"/>
      <c r="AB1049" s="110"/>
      <c r="AC1049" s="110"/>
      <c r="AE1049" s="105"/>
      <c r="AF1049" s="105"/>
      <c r="AR1049" s="112"/>
    </row>
    <row r="1050" spans="2:44" x14ac:dyDescent="0.25">
      <c r="B1050" s="1" t="str">
        <f>IF(I1050="","",
(IF(N1050=FİLTRE!$H$6,2,0)+IF(FİLTRE!$H$6="TOPLAM",2,0))
)</f>
        <v/>
      </c>
      <c r="C1050">
        <f>IF(FİLTRE!$M$5="",9,(IF(U1050&gt;=FİLTRE!$M$5,1,0)))</f>
        <v>1</v>
      </c>
      <c r="D1050" s="1">
        <f>IF(FİLTRE!$M$6="",9,(IF('SKT LİSTESİ'!P1050&lt;=FİLTRE!$M$6,1,0)))</f>
        <v>1</v>
      </c>
      <c r="E1050" s="25" t="str">
        <f>IF(I1050="","",(COUNTIFS($L$4:L1050,L1050)))</f>
        <v/>
      </c>
      <c r="F1050" s="13">
        <f>IF(OR(B1050&lt;&gt;2,C1050&lt;&gt;1,D1050&lt;&gt;1,H1050&lt;&gt;1),0,
COUNTIFS($B$4:B1050,2,$C$4:C1050,1,$D$4:D1050,1,$H$4:H1050,1))</f>
        <v>0</v>
      </c>
      <c r="G1050" s="26" t="str">
        <f>IF(I1050="","",(COUNTIF($E$4:E1050,E1050)))</f>
        <v/>
      </c>
      <c r="H1050" s="1">
        <f>IF(AND(J1050="SAYIM",FİLTRE!$H$5="RAFTA",U1050&lt;&gt;0),1,0)+
IF(AND(J1050="İADE DEPO",FİLTRE!$H$5="İADE DEPO"),1,0)+
IF(FİLTRE!$H$5="TÜMÜ",1,0)+
IF(AND(J1050="FİRMA İADE",FİLTRE!$H$5="FİRMA İADE"),1,0)+
IF(AND(J1050="İMHA",FİLTRE!$H$5="İMHA"),1,0)</f>
        <v>1</v>
      </c>
      <c r="I1050" s="99"/>
      <c r="J1050" s="100"/>
      <c r="K1050" s="100"/>
      <c r="L1050" s="101"/>
      <c r="M1050" s="102"/>
      <c r="N1050" s="101"/>
      <c r="O1050" s="99"/>
      <c r="P1050" s="103"/>
      <c r="Q1050" s="104"/>
      <c r="R1050" s="50"/>
      <c r="S1050" s="105"/>
      <c r="T1050" s="106"/>
      <c r="U1050" s="107"/>
      <c r="V1050" s="108"/>
      <c r="W1050" s="107"/>
      <c r="X1050" s="107"/>
      <c r="AA1050" s="107"/>
      <c r="AB1050" s="110"/>
      <c r="AC1050" s="110"/>
      <c r="AE1050" s="105"/>
      <c r="AF1050" s="105"/>
      <c r="AR1050" s="112"/>
    </row>
    <row r="1051" spans="2:44" x14ac:dyDescent="0.25">
      <c r="B1051" s="1" t="str">
        <f>IF(I1051="","",
(IF(N1051=FİLTRE!$H$6,2,0)+IF(FİLTRE!$H$6="TOPLAM",2,0))
)</f>
        <v/>
      </c>
      <c r="C1051">
        <f>IF(FİLTRE!$M$5="",9,(IF(U1051&gt;=FİLTRE!$M$5,1,0)))</f>
        <v>1</v>
      </c>
      <c r="D1051" s="1">
        <f>IF(FİLTRE!$M$6="",9,(IF('SKT LİSTESİ'!P1051&lt;=FİLTRE!$M$6,1,0)))</f>
        <v>1</v>
      </c>
      <c r="E1051" s="25" t="str">
        <f>IF(I1051="","",(COUNTIFS($L$4:L1051,L1051)))</f>
        <v/>
      </c>
      <c r="F1051" s="13">
        <f>IF(OR(B1051&lt;&gt;2,C1051&lt;&gt;1,D1051&lt;&gt;1,H1051&lt;&gt;1),0,
COUNTIFS($B$4:B1051,2,$C$4:C1051,1,$D$4:D1051,1,$H$4:H1051,1))</f>
        <v>0</v>
      </c>
      <c r="G1051" s="26" t="str">
        <f>IF(I1051="","",(COUNTIF($E$4:E1051,E1051)))</f>
        <v/>
      </c>
      <c r="H1051" s="1">
        <f>IF(AND(J1051="SAYIM",FİLTRE!$H$5="RAFTA",U1051&lt;&gt;0),1,0)+
IF(AND(J1051="İADE DEPO",FİLTRE!$H$5="İADE DEPO"),1,0)+
IF(FİLTRE!$H$5="TÜMÜ",1,0)+
IF(AND(J1051="FİRMA İADE",FİLTRE!$H$5="FİRMA İADE"),1,0)+
IF(AND(J1051="İMHA",FİLTRE!$H$5="İMHA"),1,0)</f>
        <v>1</v>
      </c>
      <c r="I1051" s="99"/>
      <c r="J1051" s="100"/>
      <c r="K1051" s="100"/>
      <c r="L1051" s="101"/>
      <c r="M1051" s="102"/>
      <c r="N1051" s="101"/>
      <c r="O1051" s="99"/>
      <c r="P1051" s="103"/>
      <c r="Q1051" s="104"/>
      <c r="R1051" s="50"/>
      <c r="S1051" s="105"/>
      <c r="T1051" s="106"/>
      <c r="U1051" s="107"/>
      <c r="V1051" s="108"/>
      <c r="W1051" s="107"/>
      <c r="X1051" s="107"/>
      <c r="AA1051" s="107"/>
      <c r="AB1051" s="110"/>
      <c r="AC1051" s="110"/>
      <c r="AE1051" s="105"/>
      <c r="AF1051" s="105"/>
      <c r="AR1051" s="112"/>
    </row>
    <row r="1052" spans="2:44" x14ac:dyDescent="0.25">
      <c r="B1052" s="1" t="str">
        <f>IF(I1052="","",
(IF(N1052=FİLTRE!$H$6,2,0)+IF(FİLTRE!$H$6="TOPLAM",2,0))
)</f>
        <v/>
      </c>
      <c r="C1052">
        <f>IF(FİLTRE!$M$5="",9,(IF(U1052&gt;=FİLTRE!$M$5,1,0)))</f>
        <v>1</v>
      </c>
      <c r="D1052" s="1">
        <f>IF(FİLTRE!$M$6="",9,(IF('SKT LİSTESİ'!P1052&lt;=FİLTRE!$M$6,1,0)))</f>
        <v>1</v>
      </c>
      <c r="E1052" s="25" t="str">
        <f>IF(I1052="","",(COUNTIFS($L$4:L1052,L1052)))</f>
        <v/>
      </c>
      <c r="F1052" s="13">
        <f>IF(OR(B1052&lt;&gt;2,C1052&lt;&gt;1,D1052&lt;&gt;1,H1052&lt;&gt;1),0,
COUNTIFS($B$4:B1052,2,$C$4:C1052,1,$D$4:D1052,1,$H$4:H1052,1))</f>
        <v>0</v>
      </c>
      <c r="G1052" s="26" t="str">
        <f>IF(I1052="","",(COUNTIF($E$4:E1052,E1052)))</f>
        <v/>
      </c>
      <c r="H1052" s="1">
        <f>IF(AND(J1052="SAYIM",FİLTRE!$H$5="RAFTA",U1052&lt;&gt;0),1,0)+
IF(AND(J1052="İADE DEPO",FİLTRE!$H$5="İADE DEPO"),1,0)+
IF(FİLTRE!$H$5="TÜMÜ",1,0)+
IF(AND(J1052="FİRMA İADE",FİLTRE!$H$5="FİRMA İADE"),1,0)+
IF(AND(J1052="İMHA",FİLTRE!$H$5="İMHA"),1,0)</f>
        <v>1</v>
      </c>
      <c r="I1052" s="99"/>
      <c r="J1052" s="100"/>
      <c r="K1052" s="100"/>
      <c r="L1052" s="101"/>
      <c r="M1052" s="102"/>
      <c r="N1052" s="101"/>
      <c r="O1052" s="99"/>
      <c r="P1052" s="103"/>
      <c r="Q1052" s="104"/>
      <c r="R1052" s="50"/>
      <c r="S1052" s="105"/>
      <c r="T1052" s="106"/>
      <c r="U1052" s="107"/>
      <c r="V1052" s="108"/>
      <c r="W1052" s="107"/>
      <c r="X1052" s="107"/>
      <c r="AA1052" s="107"/>
      <c r="AB1052" s="110"/>
      <c r="AC1052" s="110"/>
      <c r="AE1052" s="105"/>
      <c r="AF1052" s="105"/>
      <c r="AR1052" s="112"/>
    </row>
    <row r="1053" spans="2:44" x14ac:dyDescent="0.25">
      <c r="B1053" s="1" t="str">
        <f>IF(I1053="","",
(IF(N1053=FİLTRE!$H$6,2,0)+IF(FİLTRE!$H$6="TOPLAM",2,0))
)</f>
        <v/>
      </c>
      <c r="C1053">
        <f>IF(FİLTRE!$M$5="",9,(IF(U1053&gt;=FİLTRE!$M$5,1,0)))</f>
        <v>1</v>
      </c>
      <c r="D1053" s="1">
        <f>IF(FİLTRE!$M$6="",9,(IF('SKT LİSTESİ'!P1053&lt;=FİLTRE!$M$6,1,0)))</f>
        <v>1</v>
      </c>
      <c r="E1053" s="25" t="str">
        <f>IF(I1053="","",(COUNTIFS($L$4:L1053,L1053)))</f>
        <v/>
      </c>
      <c r="F1053" s="13">
        <f>IF(OR(B1053&lt;&gt;2,C1053&lt;&gt;1,D1053&lt;&gt;1,H1053&lt;&gt;1),0,
COUNTIFS($B$4:B1053,2,$C$4:C1053,1,$D$4:D1053,1,$H$4:H1053,1))</f>
        <v>0</v>
      </c>
      <c r="G1053" s="26" t="str">
        <f>IF(I1053="","",(COUNTIF($E$4:E1053,E1053)))</f>
        <v/>
      </c>
      <c r="H1053" s="1">
        <f>IF(AND(J1053="SAYIM",FİLTRE!$H$5="RAFTA",U1053&lt;&gt;0),1,0)+
IF(AND(J1053="İADE DEPO",FİLTRE!$H$5="İADE DEPO"),1,0)+
IF(FİLTRE!$H$5="TÜMÜ",1,0)+
IF(AND(J1053="FİRMA İADE",FİLTRE!$H$5="FİRMA İADE"),1,0)+
IF(AND(J1053="İMHA",FİLTRE!$H$5="İMHA"),1,0)</f>
        <v>1</v>
      </c>
      <c r="I1053" s="99"/>
      <c r="J1053" s="100"/>
      <c r="K1053" s="100"/>
      <c r="L1053" s="101"/>
      <c r="M1053" s="102"/>
      <c r="N1053" s="101"/>
      <c r="O1053" s="99"/>
      <c r="P1053" s="103"/>
      <c r="Q1053" s="104"/>
      <c r="R1053" s="50"/>
      <c r="S1053" s="105"/>
      <c r="T1053" s="106"/>
      <c r="U1053" s="107"/>
      <c r="V1053" s="108"/>
      <c r="W1053" s="107"/>
      <c r="X1053" s="107"/>
      <c r="AA1053" s="107"/>
      <c r="AB1053" s="110"/>
      <c r="AC1053" s="110"/>
      <c r="AE1053" s="105"/>
      <c r="AF1053" s="105"/>
      <c r="AR1053" s="112"/>
    </row>
    <row r="1054" spans="2:44" x14ac:dyDescent="0.25">
      <c r="B1054" s="1" t="str">
        <f>IF(I1054="","",
(IF(N1054=FİLTRE!$H$6,2,0)+IF(FİLTRE!$H$6="TOPLAM",2,0))
)</f>
        <v/>
      </c>
      <c r="C1054">
        <f>IF(FİLTRE!$M$5="",9,(IF(U1054&gt;=FİLTRE!$M$5,1,0)))</f>
        <v>1</v>
      </c>
      <c r="D1054" s="1">
        <f>IF(FİLTRE!$M$6="",9,(IF('SKT LİSTESİ'!P1054&lt;=FİLTRE!$M$6,1,0)))</f>
        <v>1</v>
      </c>
      <c r="E1054" s="25" t="str">
        <f>IF(I1054="","",(COUNTIFS($L$4:L1054,L1054)))</f>
        <v/>
      </c>
      <c r="F1054" s="13">
        <f>IF(OR(B1054&lt;&gt;2,C1054&lt;&gt;1,D1054&lt;&gt;1,H1054&lt;&gt;1),0,
COUNTIFS($B$4:B1054,2,$C$4:C1054,1,$D$4:D1054,1,$H$4:H1054,1))</f>
        <v>0</v>
      </c>
      <c r="G1054" s="26" t="str">
        <f>IF(I1054="","",(COUNTIF($E$4:E1054,E1054)))</f>
        <v/>
      </c>
      <c r="H1054" s="1">
        <f>IF(AND(J1054="SAYIM",FİLTRE!$H$5="RAFTA",U1054&lt;&gt;0),1,0)+
IF(AND(J1054="İADE DEPO",FİLTRE!$H$5="İADE DEPO"),1,0)+
IF(FİLTRE!$H$5="TÜMÜ",1,0)+
IF(AND(J1054="FİRMA İADE",FİLTRE!$H$5="FİRMA İADE"),1,0)+
IF(AND(J1054="İMHA",FİLTRE!$H$5="İMHA"),1,0)</f>
        <v>1</v>
      </c>
      <c r="I1054" s="99"/>
      <c r="J1054" s="100"/>
      <c r="K1054" s="100"/>
      <c r="L1054" s="101"/>
      <c r="M1054" s="102"/>
      <c r="N1054" s="101"/>
      <c r="O1054" s="99"/>
      <c r="P1054" s="103"/>
      <c r="Q1054" s="104"/>
      <c r="R1054" s="50"/>
      <c r="S1054" s="105"/>
      <c r="T1054" s="106"/>
      <c r="U1054" s="107"/>
      <c r="V1054" s="108"/>
      <c r="W1054" s="107"/>
      <c r="X1054" s="107"/>
      <c r="AA1054" s="107"/>
      <c r="AB1054" s="110"/>
      <c r="AC1054" s="110"/>
      <c r="AE1054" s="105"/>
      <c r="AF1054" s="105"/>
      <c r="AR1054" s="112"/>
    </row>
    <row r="1055" spans="2:44" x14ac:dyDescent="0.25">
      <c r="B1055" s="1" t="str">
        <f>IF(I1055="","",
(IF(N1055=FİLTRE!$H$6,2,0)+IF(FİLTRE!$H$6="TOPLAM",2,0))
)</f>
        <v/>
      </c>
      <c r="C1055">
        <f>IF(FİLTRE!$M$5="",9,(IF(U1055&gt;=FİLTRE!$M$5,1,0)))</f>
        <v>1</v>
      </c>
      <c r="D1055" s="1">
        <f>IF(FİLTRE!$M$6="",9,(IF('SKT LİSTESİ'!P1055&lt;=FİLTRE!$M$6,1,0)))</f>
        <v>1</v>
      </c>
      <c r="E1055" s="25" t="str">
        <f>IF(I1055="","",(COUNTIFS($L$4:L1055,L1055)))</f>
        <v/>
      </c>
      <c r="F1055" s="13">
        <f>IF(OR(B1055&lt;&gt;2,C1055&lt;&gt;1,D1055&lt;&gt;1,H1055&lt;&gt;1),0,
COUNTIFS($B$4:B1055,2,$C$4:C1055,1,$D$4:D1055,1,$H$4:H1055,1))</f>
        <v>0</v>
      </c>
      <c r="G1055" s="26" t="str">
        <f>IF(I1055="","",(COUNTIF($E$4:E1055,E1055)))</f>
        <v/>
      </c>
      <c r="H1055" s="1">
        <f>IF(AND(J1055="SAYIM",FİLTRE!$H$5="RAFTA",U1055&lt;&gt;0),1,0)+
IF(AND(J1055="İADE DEPO",FİLTRE!$H$5="İADE DEPO"),1,0)+
IF(FİLTRE!$H$5="TÜMÜ",1,0)+
IF(AND(J1055="FİRMA İADE",FİLTRE!$H$5="FİRMA İADE"),1,0)+
IF(AND(J1055="İMHA",FİLTRE!$H$5="İMHA"),1,0)</f>
        <v>1</v>
      </c>
      <c r="I1055" s="99"/>
      <c r="J1055" s="100"/>
      <c r="K1055" s="100"/>
      <c r="L1055" s="101"/>
      <c r="M1055" s="102"/>
      <c r="N1055" s="101"/>
      <c r="O1055" s="99"/>
      <c r="P1055" s="103"/>
      <c r="Q1055" s="104"/>
      <c r="R1055" s="50"/>
      <c r="S1055" s="105"/>
      <c r="T1055" s="106"/>
      <c r="U1055" s="107"/>
      <c r="V1055" s="108"/>
      <c r="W1055" s="107"/>
      <c r="X1055" s="107"/>
      <c r="AA1055" s="107"/>
      <c r="AB1055" s="110"/>
      <c r="AC1055" s="110"/>
      <c r="AE1055" s="105"/>
      <c r="AF1055" s="105"/>
      <c r="AR1055" s="112"/>
    </row>
    <row r="1056" spans="2:44" x14ac:dyDescent="0.25">
      <c r="B1056" s="1" t="str">
        <f>IF(I1056="","",
(IF(N1056=FİLTRE!$H$6,2,0)+IF(FİLTRE!$H$6="TOPLAM",2,0))
)</f>
        <v/>
      </c>
      <c r="C1056">
        <f>IF(FİLTRE!$M$5="",9,(IF(U1056&gt;=FİLTRE!$M$5,1,0)))</f>
        <v>1</v>
      </c>
      <c r="D1056" s="1">
        <f>IF(FİLTRE!$M$6="",9,(IF('SKT LİSTESİ'!P1056&lt;=FİLTRE!$M$6,1,0)))</f>
        <v>1</v>
      </c>
      <c r="E1056" s="25" t="str">
        <f>IF(I1056="","",(COUNTIFS($L$4:L1056,L1056)))</f>
        <v/>
      </c>
      <c r="F1056" s="13">
        <f>IF(OR(B1056&lt;&gt;2,C1056&lt;&gt;1,D1056&lt;&gt;1,H1056&lt;&gt;1),0,
COUNTIFS($B$4:B1056,2,$C$4:C1056,1,$D$4:D1056,1,$H$4:H1056,1))</f>
        <v>0</v>
      </c>
      <c r="G1056" s="26" t="str">
        <f>IF(I1056="","",(COUNTIF($E$4:E1056,E1056)))</f>
        <v/>
      </c>
      <c r="H1056" s="1">
        <f>IF(AND(J1056="SAYIM",FİLTRE!$H$5="RAFTA",U1056&lt;&gt;0),1,0)+
IF(AND(J1056="İADE DEPO",FİLTRE!$H$5="İADE DEPO"),1,0)+
IF(FİLTRE!$H$5="TÜMÜ",1,0)+
IF(AND(J1056="FİRMA İADE",FİLTRE!$H$5="FİRMA İADE"),1,0)+
IF(AND(J1056="İMHA",FİLTRE!$H$5="İMHA"),1,0)</f>
        <v>1</v>
      </c>
      <c r="I1056" s="99"/>
      <c r="J1056" s="100"/>
      <c r="K1056" s="100"/>
      <c r="L1056" s="101"/>
      <c r="M1056" s="102"/>
      <c r="N1056" s="101"/>
      <c r="O1056" s="99"/>
      <c r="P1056" s="103"/>
      <c r="Q1056" s="104"/>
      <c r="R1056" s="50"/>
      <c r="S1056" s="105"/>
      <c r="T1056" s="106"/>
      <c r="U1056" s="107"/>
      <c r="V1056" s="108"/>
      <c r="W1056" s="107"/>
      <c r="X1056" s="107"/>
      <c r="AA1056" s="107"/>
      <c r="AB1056" s="110"/>
      <c r="AC1056" s="110"/>
      <c r="AE1056" s="105"/>
      <c r="AF1056" s="105"/>
      <c r="AR1056" s="112"/>
    </row>
    <row r="1057" spans="2:44" x14ac:dyDescent="0.25">
      <c r="B1057" s="1" t="str">
        <f>IF(I1057="","",
(IF(N1057=FİLTRE!$H$6,2,0)+IF(FİLTRE!$H$6="TOPLAM",2,0))
)</f>
        <v/>
      </c>
      <c r="C1057">
        <f>IF(FİLTRE!$M$5="",9,(IF(U1057&gt;=FİLTRE!$M$5,1,0)))</f>
        <v>1</v>
      </c>
      <c r="D1057" s="1">
        <f>IF(FİLTRE!$M$6="",9,(IF('SKT LİSTESİ'!P1057&lt;=FİLTRE!$M$6,1,0)))</f>
        <v>1</v>
      </c>
      <c r="E1057" s="25" t="str">
        <f>IF(I1057="","",(COUNTIFS($L$4:L1057,L1057)))</f>
        <v/>
      </c>
      <c r="F1057" s="13">
        <f>IF(OR(B1057&lt;&gt;2,C1057&lt;&gt;1,D1057&lt;&gt;1,H1057&lt;&gt;1),0,
COUNTIFS($B$4:B1057,2,$C$4:C1057,1,$D$4:D1057,1,$H$4:H1057,1))</f>
        <v>0</v>
      </c>
      <c r="G1057" s="26" t="str">
        <f>IF(I1057="","",(COUNTIF($E$4:E1057,E1057)))</f>
        <v/>
      </c>
      <c r="H1057" s="1">
        <f>IF(AND(J1057="SAYIM",FİLTRE!$H$5="RAFTA",U1057&lt;&gt;0),1,0)+
IF(AND(J1057="İADE DEPO",FİLTRE!$H$5="İADE DEPO"),1,0)+
IF(FİLTRE!$H$5="TÜMÜ",1,0)+
IF(AND(J1057="FİRMA İADE",FİLTRE!$H$5="FİRMA İADE"),1,0)+
IF(AND(J1057="İMHA",FİLTRE!$H$5="İMHA"),1,0)</f>
        <v>1</v>
      </c>
      <c r="I1057" s="99"/>
      <c r="J1057" s="100"/>
      <c r="K1057" s="100"/>
      <c r="L1057" s="101"/>
      <c r="M1057" s="102"/>
      <c r="N1057" s="101"/>
      <c r="O1057" s="99"/>
      <c r="P1057" s="103"/>
      <c r="Q1057" s="104"/>
      <c r="R1057" s="50"/>
      <c r="S1057" s="105"/>
      <c r="T1057" s="106"/>
      <c r="U1057" s="107"/>
      <c r="V1057" s="108"/>
      <c r="W1057" s="107"/>
      <c r="X1057" s="107"/>
      <c r="AA1057" s="107"/>
      <c r="AB1057" s="110"/>
      <c r="AC1057" s="110"/>
      <c r="AE1057" s="105"/>
      <c r="AF1057" s="105"/>
      <c r="AR1057" s="112"/>
    </row>
    <row r="1058" spans="2:44" x14ac:dyDescent="0.25">
      <c r="B1058" s="1" t="str">
        <f>IF(I1058="","",
(IF(N1058=FİLTRE!$H$6,2,0)+IF(FİLTRE!$H$6="TOPLAM",2,0))
)</f>
        <v/>
      </c>
      <c r="C1058">
        <f>IF(FİLTRE!$M$5="",9,(IF(U1058&gt;=FİLTRE!$M$5,1,0)))</f>
        <v>1</v>
      </c>
      <c r="D1058" s="1">
        <f>IF(FİLTRE!$M$6="",9,(IF('SKT LİSTESİ'!P1058&lt;=FİLTRE!$M$6,1,0)))</f>
        <v>1</v>
      </c>
      <c r="E1058" s="25" t="str">
        <f>IF(I1058="","",(COUNTIFS($L$4:L1058,L1058)))</f>
        <v/>
      </c>
      <c r="F1058" s="13">
        <f>IF(OR(B1058&lt;&gt;2,C1058&lt;&gt;1,D1058&lt;&gt;1,H1058&lt;&gt;1),0,
COUNTIFS($B$4:B1058,2,$C$4:C1058,1,$D$4:D1058,1,$H$4:H1058,1))</f>
        <v>0</v>
      </c>
      <c r="G1058" s="26" t="str">
        <f>IF(I1058="","",(COUNTIF($E$4:E1058,E1058)))</f>
        <v/>
      </c>
      <c r="H1058" s="1">
        <f>IF(AND(J1058="SAYIM",FİLTRE!$H$5="RAFTA",U1058&lt;&gt;0),1,0)+
IF(AND(J1058="İADE DEPO",FİLTRE!$H$5="İADE DEPO"),1,0)+
IF(FİLTRE!$H$5="TÜMÜ",1,0)+
IF(AND(J1058="FİRMA İADE",FİLTRE!$H$5="FİRMA İADE"),1,0)+
IF(AND(J1058="İMHA",FİLTRE!$H$5="İMHA"),1,0)</f>
        <v>1</v>
      </c>
      <c r="I1058" s="99"/>
      <c r="J1058" s="100"/>
      <c r="K1058" s="100"/>
      <c r="L1058" s="101"/>
      <c r="M1058" s="102"/>
      <c r="N1058" s="101"/>
      <c r="O1058" s="99"/>
      <c r="P1058" s="103"/>
      <c r="Q1058" s="104"/>
      <c r="R1058" s="50"/>
      <c r="S1058" s="105"/>
      <c r="T1058" s="106"/>
      <c r="U1058" s="107"/>
      <c r="V1058" s="108"/>
      <c r="W1058" s="107"/>
      <c r="X1058" s="107"/>
      <c r="AA1058" s="107"/>
      <c r="AB1058" s="110"/>
      <c r="AC1058" s="110"/>
      <c r="AE1058" s="105"/>
      <c r="AF1058" s="105"/>
      <c r="AR1058" s="112"/>
    </row>
    <row r="1059" spans="2:44" x14ac:dyDescent="0.25">
      <c r="B1059" s="1" t="str">
        <f>IF(I1059="","",
(IF(N1059=FİLTRE!$H$6,2,0)+IF(FİLTRE!$H$6="TOPLAM",2,0))
)</f>
        <v/>
      </c>
      <c r="C1059">
        <f>IF(FİLTRE!$M$5="",9,(IF(U1059&gt;=FİLTRE!$M$5,1,0)))</f>
        <v>1</v>
      </c>
      <c r="D1059" s="1">
        <f>IF(FİLTRE!$M$6="",9,(IF('SKT LİSTESİ'!P1059&lt;=FİLTRE!$M$6,1,0)))</f>
        <v>1</v>
      </c>
      <c r="E1059" s="25" t="str">
        <f>IF(I1059="","",(COUNTIFS($L$4:L1059,L1059)))</f>
        <v/>
      </c>
      <c r="F1059" s="13">
        <f>IF(OR(B1059&lt;&gt;2,C1059&lt;&gt;1,D1059&lt;&gt;1,H1059&lt;&gt;1),0,
COUNTIFS($B$4:B1059,2,$C$4:C1059,1,$D$4:D1059,1,$H$4:H1059,1))</f>
        <v>0</v>
      </c>
      <c r="G1059" s="26" t="str">
        <f>IF(I1059="","",(COUNTIF($E$4:E1059,E1059)))</f>
        <v/>
      </c>
      <c r="H1059" s="1">
        <f>IF(AND(J1059="SAYIM",FİLTRE!$H$5="RAFTA",U1059&lt;&gt;0),1,0)+
IF(AND(J1059="İADE DEPO",FİLTRE!$H$5="İADE DEPO"),1,0)+
IF(FİLTRE!$H$5="TÜMÜ",1,0)+
IF(AND(J1059="FİRMA İADE",FİLTRE!$H$5="FİRMA İADE"),1,0)+
IF(AND(J1059="İMHA",FİLTRE!$H$5="İMHA"),1,0)</f>
        <v>1</v>
      </c>
      <c r="I1059" s="99"/>
      <c r="J1059" s="100"/>
      <c r="K1059" s="100"/>
      <c r="L1059" s="101"/>
      <c r="M1059" s="102"/>
      <c r="N1059" s="101"/>
      <c r="O1059" s="99"/>
      <c r="P1059" s="103"/>
      <c r="Q1059" s="104"/>
      <c r="R1059" s="50"/>
      <c r="S1059" s="105"/>
      <c r="T1059" s="106"/>
      <c r="U1059" s="107"/>
      <c r="V1059" s="108"/>
      <c r="W1059" s="107"/>
      <c r="X1059" s="107"/>
      <c r="AA1059" s="107"/>
      <c r="AB1059" s="110"/>
      <c r="AC1059" s="110"/>
      <c r="AE1059" s="105"/>
      <c r="AF1059" s="105"/>
      <c r="AR1059" s="112"/>
    </row>
    <row r="1060" spans="2:44" x14ac:dyDescent="0.25">
      <c r="B1060" s="1" t="str">
        <f>IF(I1060="","",
(IF(N1060=FİLTRE!$H$6,2,0)+IF(FİLTRE!$H$6="TOPLAM",2,0))
)</f>
        <v/>
      </c>
      <c r="C1060">
        <f>IF(FİLTRE!$M$5="",9,(IF(U1060&gt;=FİLTRE!$M$5,1,0)))</f>
        <v>1</v>
      </c>
      <c r="D1060" s="1">
        <f>IF(FİLTRE!$M$6="",9,(IF('SKT LİSTESİ'!P1060&lt;=FİLTRE!$M$6,1,0)))</f>
        <v>1</v>
      </c>
      <c r="E1060" s="25" t="str">
        <f>IF(I1060="","",(COUNTIFS($L$4:L1060,L1060)))</f>
        <v/>
      </c>
      <c r="F1060" s="13">
        <f>IF(OR(B1060&lt;&gt;2,C1060&lt;&gt;1,D1060&lt;&gt;1,H1060&lt;&gt;1),0,
COUNTIFS($B$4:B1060,2,$C$4:C1060,1,$D$4:D1060,1,$H$4:H1060,1))</f>
        <v>0</v>
      </c>
      <c r="G1060" s="26" t="str">
        <f>IF(I1060="","",(COUNTIF($E$4:E1060,E1060)))</f>
        <v/>
      </c>
      <c r="H1060" s="1">
        <f>IF(AND(J1060="SAYIM",FİLTRE!$H$5="RAFTA",U1060&lt;&gt;0),1,0)+
IF(AND(J1060="İADE DEPO",FİLTRE!$H$5="İADE DEPO"),1,0)+
IF(FİLTRE!$H$5="TÜMÜ",1,0)+
IF(AND(J1060="FİRMA İADE",FİLTRE!$H$5="FİRMA İADE"),1,0)+
IF(AND(J1060="İMHA",FİLTRE!$H$5="İMHA"),1,0)</f>
        <v>1</v>
      </c>
      <c r="I1060" s="99"/>
      <c r="J1060" s="100"/>
      <c r="K1060" s="100"/>
      <c r="L1060" s="101"/>
      <c r="M1060" s="102"/>
      <c r="N1060" s="101"/>
      <c r="O1060" s="99"/>
      <c r="P1060" s="103"/>
      <c r="Q1060" s="104"/>
      <c r="R1060" s="50"/>
      <c r="S1060" s="105"/>
      <c r="T1060" s="106"/>
      <c r="U1060" s="107"/>
      <c r="V1060" s="108"/>
      <c r="W1060" s="107"/>
      <c r="X1060" s="107"/>
      <c r="AA1060" s="107"/>
      <c r="AB1060" s="110"/>
      <c r="AC1060" s="110"/>
      <c r="AE1060" s="105"/>
      <c r="AF1060" s="105"/>
      <c r="AR1060" s="112"/>
    </row>
    <row r="1061" spans="2:44" x14ac:dyDescent="0.25">
      <c r="B1061" s="1" t="str">
        <f>IF(I1061="","",
(IF(N1061=FİLTRE!$H$6,2,0)+IF(FİLTRE!$H$6="TOPLAM",2,0))
)</f>
        <v/>
      </c>
      <c r="C1061">
        <f>IF(FİLTRE!$M$5="",9,(IF(U1061&gt;=FİLTRE!$M$5,1,0)))</f>
        <v>1</v>
      </c>
      <c r="D1061" s="1">
        <f>IF(FİLTRE!$M$6="",9,(IF('SKT LİSTESİ'!P1061&lt;=FİLTRE!$M$6,1,0)))</f>
        <v>1</v>
      </c>
      <c r="E1061" s="25" t="str">
        <f>IF(I1061="","",(COUNTIFS($L$4:L1061,L1061)))</f>
        <v/>
      </c>
      <c r="F1061" s="13">
        <f>IF(OR(B1061&lt;&gt;2,C1061&lt;&gt;1,D1061&lt;&gt;1,H1061&lt;&gt;1),0,
COUNTIFS($B$4:B1061,2,$C$4:C1061,1,$D$4:D1061,1,$H$4:H1061,1))</f>
        <v>0</v>
      </c>
      <c r="G1061" s="26" t="str">
        <f>IF(I1061="","",(COUNTIF($E$4:E1061,E1061)))</f>
        <v/>
      </c>
      <c r="H1061" s="1">
        <f>IF(AND(J1061="SAYIM",FİLTRE!$H$5="RAFTA",U1061&lt;&gt;0),1,0)+
IF(AND(J1061="İADE DEPO",FİLTRE!$H$5="İADE DEPO"),1,0)+
IF(FİLTRE!$H$5="TÜMÜ",1,0)+
IF(AND(J1061="FİRMA İADE",FİLTRE!$H$5="FİRMA İADE"),1,0)+
IF(AND(J1061="İMHA",FİLTRE!$H$5="İMHA"),1,0)</f>
        <v>1</v>
      </c>
      <c r="I1061" s="99"/>
      <c r="J1061" s="100"/>
      <c r="K1061" s="100"/>
      <c r="L1061" s="101"/>
      <c r="M1061" s="102"/>
      <c r="N1061" s="101"/>
      <c r="O1061" s="99"/>
      <c r="P1061" s="103"/>
      <c r="Q1061" s="104"/>
      <c r="R1061" s="50"/>
      <c r="S1061" s="105"/>
      <c r="T1061" s="106"/>
      <c r="U1061" s="107"/>
      <c r="V1061" s="108"/>
      <c r="W1061" s="107"/>
      <c r="X1061" s="107"/>
      <c r="AA1061" s="107"/>
      <c r="AB1061" s="110"/>
      <c r="AC1061" s="110"/>
      <c r="AE1061" s="105"/>
      <c r="AF1061" s="105"/>
      <c r="AR1061" s="112"/>
    </row>
    <row r="1062" spans="2:44" x14ac:dyDescent="0.25">
      <c r="B1062" s="1" t="str">
        <f>IF(I1062="","",
(IF(N1062=FİLTRE!$H$6,2,0)+IF(FİLTRE!$H$6="TOPLAM",2,0))
)</f>
        <v/>
      </c>
      <c r="C1062">
        <f>IF(FİLTRE!$M$5="",9,(IF(U1062&gt;=FİLTRE!$M$5,1,0)))</f>
        <v>1</v>
      </c>
      <c r="D1062" s="1">
        <f>IF(FİLTRE!$M$6="",9,(IF('SKT LİSTESİ'!P1062&lt;=FİLTRE!$M$6,1,0)))</f>
        <v>1</v>
      </c>
      <c r="E1062" s="25" t="str">
        <f>IF(I1062="","",(COUNTIFS($L$4:L1062,L1062)))</f>
        <v/>
      </c>
      <c r="F1062" s="13">
        <f>IF(OR(B1062&lt;&gt;2,C1062&lt;&gt;1,D1062&lt;&gt;1,H1062&lt;&gt;1),0,
COUNTIFS($B$4:B1062,2,$C$4:C1062,1,$D$4:D1062,1,$H$4:H1062,1))</f>
        <v>0</v>
      </c>
      <c r="G1062" s="26" t="str">
        <f>IF(I1062="","",(COUNTIF($E$4:E1062,E1062)))</f>
        <v/>
      </c>
      <c r="H1062" s="1">
        <f>IF(AND(J1062="SAYIM",FİLTRE!$H$5="RAFTA",U1062&lt;&gt;0),1,0)+
IF(AND(J1062="İADE DEPO",FİLTRE!$H$5="İADE DEPO"),1,0)+
IF(FİLTRE!$H$5="TÜMÜ",1,0)+
IF(AND(J1062="FİRMA İADE",FİLTRE!$H$5="FİRMA İADE"),1,0)+
IF(AND(J1062="İMHA",FİLTRE!$H$5="İMHA"),1,0)</f>
        <v>1</v>
      </c>
      <c r="I1062" s="99"/>
      <c r="J1062" s="100"/>
      <c r="K1062" s="100"/>
      <c r="L1062" s="101"/>
      <c r="M1062" s="102"/>
      <c r="N1062" s="101"/>
      <c r="O1062" s="99"/>
      <c r="P1062" s="103"/>
      <c r="Q1062" s="104"/>
      <c r="R1062" s="50"/>
      <c r="S1062" s="105"/>
      <c r="T1062" s="106"/>
      <c r="U1062" s="107"/>
      <c r="V1062" s="108"/>
      <c r="W1062" s="107"/>
      <c r="X1062" s="107"/>
      <c r="AA1062" s="107"/>
      <c r="AB1062" s="110"/>
      <c r="AC1062" s="110"/>
      <c r="AE1062" s="105"/>
      <c r="AF1062" s="105"/>
      <c r="AR1062" s="112"/>
    </row>
    <row r="1063" spans="2:44" x14ac:dyDescent="0.25">
      <c r="B1063" s="1" t="str">
        <f>IF(I1063="","",
(IF(N1063=FİLTRE!$H$6,2,0)+IF(FİLTRE!$H$6="TOPLAM",2,0))
)</f>
        <v/>
      </c>
      <c r="C1063">
        <f>IF(FİLTRE!$M$5="",9,(IF(U1063&gt;=FİLTRE!$M$5,1,0)))</f>
        <v>1</v>
      </c>
      <c r="D1063" s="1">
        <f>IF(FİLTRE!$M$6="",9,(IF('SKT LİSTESİ'!P1063&lt;=FİLTRE!$M$6,1,0)))</f>
        <v>1</v>
      </c>
      <c r="E1063" s="25" t="str">
        <f>IF(I1063="","",(COUNTIFS($L$4:L1063,L1063)))</f>
        <v/>
      </c>
      <c r="F1063" s="13">
        <f>IF(OR(B1063&lt;&gt;2,C1063&lt;&gt;1,D1063&lt;&gt;1,H1063&lt;&gt;1),0,
COUNTIFS($B$4:B1063,2,$C$4:C1063,1,$D$4:D1063,1,$H$4:H1063,1))</f>
        <v>0</v>
      </c>
      <c r="G1063" s="26" t="str">
        <f>IF(I1063="","",(COUNTIF($E$4:E1063,E1063)))</f>
        <v/>
      </c>
      <c r="H1063" s="1">
        <f>IF(AND(J1063="SAYIM",FİLTRE!$H$5="RAFTA",U1063&lt;&gt;0),1,0)+
IF(AND(J1063="İADE DEPO",FİLTRE!$H$5="İADE DEPO"),1,0)+
IF(FİLTRE!$H$5="TÜMÜ",1,0)+
IF(AND(J1063="FİRMA İADE",FİLTRE!$H$5="FİRMA İADE"),1,0)+
IF(AND(J1063="İMHA",FİLTRE!$H$5="İMHA"),1,0)</f>
        <v>1</v>
      </c>
      <c r="I1063" s="99"/>
      <c r="J1063" s="100"/>
      <c r="K1063" s="100"/>
      <c r="L1063" s="101"/>
      <c r="M1063" s="102"/>
      <c r="N1063" s="101"/>
      <c r="O1063" s="99"/>
      <c r="P1063" s="103"/>
      <c r="Q1063" s="104"/>
      <c r="R1063" s="50"/>
      <c r="S1063" s="105"/>
      <c r="T1063" s="106"/>
      <c r="U1063" s="107"/>
      <c r="V1063" s="108"/>
      <c r="W1063" s="107"/>
      <c r="X1063" s="107"/>
      <c r="AA1063" s="107"/>
      <c r="AB1063" s="110"/>
      <c r="AC1063" s="110"/>
      <c r="AE1063" s="105"/>
      <c r="AF1063" s="105"/>
      <c r="AR1063" s="112"/>
    </row>
    <row r="1064" spans="2:44" x14ac:dyDescent="0.25">
      <c r="B1064" s="1" t="str">
        <f>IF(I1064="","",
(IF(N1064=FİLTRE!$H$6,2,0)+IF(FİLTRE!$H$6="TOPLAM",2,0))
)</f>
        <v/>
      </c>
      <c r="C1064">
        <f>IF(FİLTRE!$M$5="",9,(IF(U1064&gt;=FİLTRE!$M$5,1,0)))</f>
        <v>1</v>
      </c>
      <c r="D1064" s="1">
        <f>IF(FİLTRE!$M$6="",9,(IF('SKT LİSTESİ'!P1064&lt;=FİLTRE!$M$6,1,0)))</f>
        <v>1</v>
      </c>
      <c r="E1064" s="25" t="str">
        <f>IF(I1064="","",(COUNTIFS($L$4:L1064,L1064)))</f>
        <v/>
      </c>
      <c r="F1064" s="13">
        <f>IF(OR(B1064&lt;&gt;2,C1064&lt;&gt;1,D1064&lt;&gt;1,H1064&lt;&gt;1),0,
COUNTIFS($B$4:B1064,2,$C$4:C1064,1,$D$4:D1064,1,$H$4:H1064,1))</f>
        <v>0</v>
      </c>
      <c r="G1064" s="26" t="str">
        <f>IF(I1064="","",(COUNTIF($E$4:E1064,E1064)))</f>
        <v/>
      </c>
      <c r="H1064" s="1">
        <f>IF(AND(J1064="SAYIM",FİLTRE!$H$5="RAFTA",U1064&lt;&gt;0),1,0)+
IF(AND(J1064="İADE DEPO",FİLTRE!$H$5="İADE DEPO"),1,0)+
IF(FİLTRE!$H$5="TÜMÜ",1,0)+
IF(AND(J1064="FİRMA İADE",FİLTRE!$H$5="FİRMA İADE"),1,0)+
IF(AND(J1064="İMHA",FİLTRE!$H$5="İMHA"),1,0)</f>
        <v>1</v>
      </c>
      <c r="I1064" s="99"/>
      <c r="J1064" s="100"/>
      <c r="K1064" s="100"/>
      <c r="L1064" s="101"/>
      <c r="M1064" s="102"/>
      <c r="N1064" s="101"/>
      <c r="O1064" s="99"/>
      <c r="P1064" s="103"/>
      <c r="Q1064" s="104"/>
      <c r="R1064" s="50"/>
      <c r="S1064" s="105"/>
      <c r="T1064" s="106"/>
      <c r="U1064" s="107"/>
      <c r="V1064" s="108"/>
      <c r="W1064" s="107"/>
      <c r="X1064" s="107"/>
      <c r="AA1064" s="107"/>
      <c r="AB1064" s="110"/>
      <c r="AC1064" s="110"/>
      <c r="AE1064" s="105"/>
      <c r="AF1064" s="105"/>
      <c r="AR1064" s="112"/>
    </row>
    <row r="1065" spans="2:44" x14ac:dyDescent="0.25">
      <c r="B1065" s="1" t="str">
        <f>IF(I1065="","",
(IF(N1065=FİLTRE!$H$6,2,0)+IF(FİLTRE!$H$6="TOPLAM",2,0))
)</f>
        <v/>
      </c>
      <c r="C1065">
        <f>IF(FİLTRE!$M$5="",9,(IF(U1065&gt;=FİLTRE!$M$5,1,0)))</f>
        <v>1</v>
      </c>
      <c r="D1065" s="1">
        <f>IF(FİLTRE!$M$6="",9,(IF('SKT LİSTESİ'!P1065&lt;=FİLTRE!$M$6,1,0)))</f>
        <v>1</v>
      </c>
      <c r="E1065" s="25" t="str">
        <f>IF(I1065="","",(COUNTIFS($L$4:L1065,L1065)))</f>
        <v/>
      </c>
      <c r="F1065" s="13">
        <f>IF(OR(B1065&lt;&gt;2,C1065&lt;&gt;1,D1065&lt;&gt;1,H1065&lt;&gt;1),0,
COUNTIFS($B$4:B1065,2,$C$4:C1065,1,$D$4:D1065,1,$H$4:H1065,1))</f>
        <v>0</v>
      </c>
      <c r="G1065" s="26" t="str">
        <f>IF(I1065="","",(COUNTIF($E$4:E1065,E1065)))</f>
        <v/>
      </c>
      <c r="H1065" s="1">
        <f>IF(AND(J1065="SAYIM",FİLTRE!$H$5="RAFTA",U1065&lt;&gt;0),1,0)+
IF(AND(J1065="İADE DEPO",FİLTRE!$H$5="İADE DEPO"),1,0)+
IF(FİLTRE!$H$5="TÜMÜ",1,0)+
IF(AND(J1065="FİRMA İADE",FİLTRE!$H$5="FİRMA İADE"),1,0)+
IF(AND(J1065="İMHA",FİLTRE!$H$5="İMHA"),1,0)</f>
        <v>1</v>
      </c>
      <c r="I1065" s="99"/>
      <c r="J1065" s="100"/>
      <c r="K1065" s="100"/>
      <c r="L1065" s="101"/>
      <c r="M1065" s="102"/>
      <c r="N1065" s="101"/>
      <c r="O1065" s="99"/>
      <c r="P1065" s="103"/>
      <c r="Q1065" s="104"/>
      <c r="R1065" s="50"/>
      <c r="S1065" s="105"/>
      <c r="T1065" s="106"/>
      <c r="U1065" s="107"/>
      <c r="V1065" s="108"/>
      <c r="W1065" s="107"/>
      <c r="X1065" s="107"/>
      <c r="AA1065" s="107"/>
      <c r="AB1065" s="110"/>
      <c r="AC1065" s="110"/>
      <c r="AE1065" s="105"/>
      <c r="AF1065" s="105"/>
      <c r="AR1065" s="112"/>
    </row>
    <row r="1066" spans="2:44" x14ac:dyDescent="0.25">
      <c r="B1066" s="1" t="str">
        <f>IF(I1066="","",
(IF(N1066=FİLTRE!$H$6,2,0)+IF(FİLTRE!$H$6="TOPLAM",2,0))
)</f>
        <v/>
      </c>
      <c r="C1066">
        <f>IF(FİLTRE!$M$5="",9,(IF(U1066&gt;=FİLTRE!$M$5,1,0)))</f>
        <v>1</v>
      </c>
      <c r="D1066" s="1">
        <f>IF(FİLTRE!$M$6="",9,(IF('SKT LİSTESİ'!P1066&lt;=FİLTRE!$M$6,1,0)))</f>
        <v>1</v>
      </c>
      <c r="E1066" s="25" t="str">
        <f>IF(I1066="","",(COUNTIFS($L$4:L1066,L1066)))</f>
        <v/>
      </c>
      <c r="F1066" s="13">
        <f>IF(OR(B1066&lt;&gt;2,C1066&lt;&gt;1,D1066&lt;&gt;1,H1066&lt;&gt;1),0,
COUNTIFS($B$4:B1066,2,$C$4:C1066,1,$D$4:D1066,1,$H$4:H1066,1))</f>
        <v>0</v>
      </c>
      <c r="G1066" s="26" t="str">
        <f>IF(I1066="","",(COUNTIF($E$4:E1066,E1066)))</f>
        <v/>
      </c>
      <c r="H1066" s="1">
        <f>IF(AND(J1066="SAYIM",FİLTRE!$H$5="RAFTA",U1066&lt;&gt;0),1,0)+
IF(AND(J1066="İADE DEPO",FİLTRE!$H$5="İADE DEPO"),1,0)+
IF(FİLTRE!$H$5="TÜMÜ",1,0)+
IF(AND(J1066="FİRMA İADE",FİLTRE!$H$5="FİRMA İADE"),1,0)+
IF(AND(J1066="İMHA",FİLTRE!$H$5="İMHA"),1,0)</f>
        <v>1</v>
      </c>
      <c r="I1066" s="99"/>
      <c r="J1066" s="100"/>
      <c r="K1066" s="100"/>
      <c r="L1066" s="101"/>
      <c r="M1066" s="102"/>
      <c r="N1066" s="101"/>
      <c r="O1066" s="99"/>
      <c r="P1066" s="103"/>
      <c r="Q1066" s="104"/>
      <c r="R1066" s="50"/>
      <c r="S1066" s="105"/>
      <c r="T1066" s="106"/>
      <c r="U1066" s="107"/>
      <c r="V1066" s="108"/>
      <c r="W1066" s="107"/>
      <c r="X1066" s="107"/>
      <c r="AA1066" s="107"/>
      <c r="AB1066" s="110"/>
      <c r="AC1066" s="110"/>
      <c r="AE1066" s="105"/>
      <c r="AF1066" s="105"/>
      <c r="AR1066" s="112"/>
    </row>
    <row r="1067" spans="2:44" x14ac:dyDescent="0.25">
      <c r="B1067" s="1" t="str">
        <f>IF(I1067="","",
(IF(N1067=FİLTRE!$H$6,2,0)+IF(FİLTRE!$H$6="TOPLAM",2,0))
)</f>
        <v/>
      </c>
      <c r="C1067">
        <f>IF(FİLTRE!$M$5="",9,(IF(U1067&gt;=FİLTRE!$M$5,1,0)))</f>
        <v>1</v>
      </c>
      <c r="D1067" s="1">
        <f>IF(FİLTRE!$M$6="",9,(IF('SKT LİSTESİ'!P1067&lt;=FİLTRE!$M$6,1,0)))</f>
        <v>1</v>
      </c>
      <c r="E1067" s="25" t="str">
        <f>IF(I1067="","",(COUNTIFS($L$4:L1067,L1067)))</f>
        <v/>
      </c>
      <c r="F1067" s="13">
        <f>IF(OR(B1067&lt;&gt;2,C1067&lt;&gt;1,D1067&lt;&gt;1,H1067&lt;&gt;1),0,
COUNTIFS($B$4:B1067,2,$C$4:C1067,1,$D$4:D1067,1,$H$4:H1067,1))</f>
        <v>0</v>
      </c>
      <c r="G1067" s="26" t="str">
        <f>IF(I1067="","",(COUNTIF($E$4:E1067,E1067)))</f>
        <v/>
      </c>
      <c r="H1067" s="1">
        <f>IF(AND(J1067="SAYIM",FİLTRE!$H$5="RAFTA",U1067&lt;&gt;0),1,0)+
IF(AND(J1067="İADE DEPO",FİLTRE!$H$5="İADE DEPO"),1,0)+
IF(FİLTRE!$H$5="TÜMÜ",1,0)+
IF(AND(J1067="FİRMA İADE",FİLTRE!$H$5="FİRMA İADE"),1,0)+
IF(AND(J1067="İMHA",FİLTRE!$H$5="İMHA"),1,0)</f>
        <v>1</v>
      </c>
      <c r="I1067" s="99"/>
      <c r="J1067" s="100"/>
      <c r="K1067" s="100"/>
      <c r="L1067" s="101"/>
      <c r="M1067" s="102"/>
      <c r="N1067" s="101"/>
      <c r="O1067" s="99"/>
      <c r="P1067" s="103"/>
      <c r="Q1067" s="104"/>
      <c r="R1067" s="50"/>
      <c r="S1067" s="105"/>
      <c r="T1067" s="106"/>
      <c r="U1067" s="107"/>
      <c r="V1067" s="108"/>
      <c r="W1067" s="107"/>
      <c r="X1067" s="107"/>
      <c r="AA1067" s="107"/>
      <c r="AB1067" s="110"/>
      <c r="AC1067" s="110"/>
      <c r="AE1067" s="105"/>
      <c r="AF1067" s="105"/>
      <c r="AR1067" s="112"/>
    </row>
    <row r="1068" spans="2:44" x14ac:dyDescent="0.25">
      <c r="B1068" s="1" t="str">
        <f>IF(I1068="","",
(IF(N1068=FİLTRE!$H$6,2,0)+IF(FİLTRE!$H$6="TOPLAM",2,0))
)</f>
        <v/>
      </c>
      <c r="C1068">
        <f>IF(FİLTRE!$M$5="",9,(IF(U1068&gt;=FİLTRE!$M$5,1,0)))</f>
        <v>1</v>
      </c>
      <c r="D1068" s="1">
        <f>IF(FİLTRE!$M$6="",9,(IF('SKT LİSTESİ'!P1068&lt;=FİLTRE!$M$6,1,0)))</f>
        <v>1</v>
      </c>
      <c r="E1068" s="25" t="str">
        <f>IF(I1068="","",(COUNTIFS($L$4:L1068,L1068)))</f>
        <v/>
      </c>
      <c r="F1068" s="13">
        <f>IF(OR(B1068&lt;&gt;2,C1068&lt;&gt;1,D1068&lt;&gt;1,H1068&lt;&gt;1),0,
COUNTIFS($B$4:B1068,2,$C$4:C1068,1,$D$4:D1068,1,$H$4:H1068,1))</f>
        <v>0</v>
      </c>
      <c r="G1068" s="26" t="str">
        <f>IF(I1068="","",(COUNTIF($E$4:E1068,E1068)))</f>
        <v/>
      </c>
      <c r="H1068" s="1">
        <f>IF(AND(J1068="SAYIM",FİLTRE!$H$5="RAFTA",U1068&lt;&gt;0),1,0)+
IF(AND(J1068="İADE DEPO",FİLTRE!$H$5="İADE DEPO"),1,0)+
IF(FİLTRE!$H$5="TÜMÜ",1,0)+
IF(AND(J1068="FİRMA İADE",FİLTRE!$H$5="FİRMA İADE"),1,0)+
IF(AND(J1068="İMHA",FİLTRE!$H$5="İMHA"),1,0)</f>
        <v>1</v>
      </c>
      <c r="I1068" s="99"/>
      <c r="J1068" s="100"/>
      <c r="K1068" s="100"/>
      <c r="L1068" s="101"/>
      <c r="M1068" s="102"/>
      <c r="N1068" s="101"/>
      <c r="O1068" s="99"/>
      <c r="P1068" s="103"/>
      <c r="Q1068" s="104"/>
      <c r="R1068" s="50"/>
      <c r="S1068" s="105"/>
      <c r="T1068" s="106"/>
      <c r="U1068" s="107"/>
      <c r="V1068" s="108"/>
      <c r="W1068" s="107"/>
      <c r="X1068" s="107"/>
      <c r="AA1068" s="107"/>
      <c r="AB1068" s="110"/>
      <c r="AC1068" s="110"/>
      <c r="AE1068" s="105"/>
      <c r="AF1068" s="105"/>
      <c r="AR1068" s="112"/>
    </row>
    <row r="1069" spans="2:44" x14ac:dyDescent="0.25">
      <c r="B1069" s="1" t="str">
        <f>IF(I1069="","",
(IF(N1069=FİLTRE!$H$6,2,0)+IF(FİLTRE!$H$6="TOPLAM",2,0))
)</f>
        <v/>
      </c>
      <c r="C1069">
        <f>IF(FİLTRE!$M$5="",9,(IF(U1069&gt;=FİLTRE!$M$5,1,0)))</f>
        <v>1</v>
      </c>
      <c r="D1069" s="1">
        <f>IF(FİLTRE!$M$6="",9,(IF('SKT LİSTESİ'!P1069&lt;=FİLTRE!$M$6,1,0)))</f>
        <v>1</v>
      </c>
      <c r="E1069" s="25" t="str">
        <f>IF(I1069="","",(COUNTIFS($L$4:L1069,L1069)))</f>
        <v/>
      </c>
      <c r="F1069" s="13">
        <f>IF(OR(B1069&lt;&gt;2,C1069&lt;&gt;1,D1069&lt;&gt;1,H1069&lt;&gt;1),0,
COUNTIFS($B$4:B1069,2,$C$4:C1069,1,$D$4:D1069,1,$H$4:H1069,1))</f>
        <v>0</v>
      </c>
      <c r="G1069" s="26" t="str">
        <f>IF(I1069="","",(COUNTIF($E$4:E1069,E1069)))</f>
        <v/>
      </c>
      <c r="H1069" s="1">
        <f>IF(AND(J1069="SAYIM",FİLTRE!$H$5="RAFTA",U1069&lt;&gt;0),1,0)+
IF(AND(J1069="İADE DEPO",FİLTRE!$H$5="İADE DEPO"),1,0)+
IF(FİLTRE!$H$5="TÜMÜ",1,0)+
IF(AND(J1069="FİRMA İADE",FİLTRE!$H$5="FİRMA İADE"),1,0)+
IF(AND(J1069="İMHA",FİLTRE!$H$5="İMHA"),1,0)</f>
        <v>1</v>
      </c>
      <c r="I1069" s="99"/>
      <c r="J1069" s="100"/>
      <c r="K1069" s="100"/>
      <c r="L1069" s="101"/>
      <c r="M1069" s="102"/>
      <c r="N1069" s="101"/>
      <c r="O1069" s="99"/>
      <c r="P1069" s="103"/>
      <c r="Q1069" s="104"/>
      <c r="R1069" s="50"/>
      <c r="S1069" s="105"/>
      <c r="T1069" s="106"/>
      <c r="U1069" s="107"/>
      <c r="V1069" s="108"/>
      <c r="W1069" s="107"/>
      <c r="X1069" s="107"/>
      <c r="AA1069" s="107"/>
      <c r="AB1069" s="110"/>
      <c r="AC1069" s="110"/>
      <c r="AE1069" s="105"/>
      <c r="AF1069" s="105"/>
      <c r="AR1069" s="112"/>
    </row>
    <row r="1070" spans="2:44" x14ac:dyDescent="0.25">
      <c r="B1070" s="1" t="str">
        <f>IF(I1070="","",
(IF(N1070=FİLTRE!$H$6,2,0)+IF(FİLTRE!$H$6="TOPLAM",2,0))
)</f>
        <v/>
      </c>
      <c r="C1070">
        <f>IF(FİLTRE!$M$5="",9,(IF(U1070&gt;=FİLTRE!$M$5,1,0)))</f>
        <v>1</v>
      </c>
      <c r="D1070" s="1">
        <f>IF(FİLTRE!$M$6="",9,(IF('SKT LİSTESİ'!P1070&lt;=FİLTRE!$M$6,1,0)))</f>
        <v>1</v>
      </c>
      <c r="E1070" s="25" t="str">
        <f>IF(I1070="","",(COUNTIFS($L$4:L1070,L1070)))</f>
        <v/>
      </c>
      <c r="F1070" s="13">
        <f>IF(OR(B1070&lt;&gt;2,C1070&lt;&gt;1,D1070&lt;&gt;1,H1070&lt;&gt;1),0,
COUNTIFS($B$4:B1070,2,$C$4:C1070,1,$D$4:D1070,1,$H$4:H1070,1))</f>
        <v>0</v>
      </c>
      <c r="G1070" s="26" t="str">
        <f>IF(I1070="","",(COUNTIF($E$4:E1070,E1070)))</f>
        <v/>
      </c>
      <c r="H1070" s="1">
        <f>IF(AND(J1070="SAYIM",FİLTRE!$H$5="RAFTA",U1070&lt;&gt;0),1,0)+
IF(AND(J1070="İADE DEPO",FİLTRE!$H$5="İADE DEPO"),1,0)+
IF(FİLTRE!$H$5="TÜMÜ",1,0)+
IF(AND(J1070="FİRMA İADE",FİLTRE!$H$5="FİRMA İADE"),1,0)+
IF(AND(J1070="İMHA",FİLTRE!$H$5="İMHA"),1,0)</f>
        <v>1</v>
      </c>
      <c r="I1070" s="99"/>
      <c r="J1070" s="100"/>
      <c r="K1070" s="100"/>
      <c r="L1070" s="101"/>
      <c r="M1070" s="102"/>
      <c r="N1070" s="101"/>
      <c r="O1070" s="99"/>
      <c r="P1070" s="103"/>
      <c r="Q1070" s="104"/>
      <c r="R1070" s="50"/>
      <c r="S1070" s="105"/>
      <c r="T1070" s="106"/>
      <c r="U1070" s="107"/>
      <c r="V1070" s="108"/>
      <c r="W1070" s="107"/>
      <c r="X1070" s="107"/>
      <c r="AA1070" s="107"/>
      <c r="AB1070" s="110"/>
      <c r="AC1070" s="110"/>
      <c r="AE1070" s="105"/>
      <c r="AF1070" s="105"/>
      <c r="AR1070" s="112"/>
    </row>
    <row r="1071" spans="2:44" x14ac:dyDescent="0.25">
      <c r="B1071" s="1" t="str">
        <f>IF(I1071="","",
(IF(N1071=FİLTRE!$H$6,2,0)+IF(FİLTRE!$H$6="TOPLAM",2,0))
)</f>
        <v/>
      </c>
      <c r="C1071">
        <f>IF(FİLTRE!$M$5="",9,(IF(U1071&gt;=FİLTRE!$M$5,1,0)))</f>
        <v>1</v>
      </c>
      <c r="D1071" s="1">
        <f>IF(FİLTRE!$M$6="",9,(IF('SKT LİSTESİ'!P1071&lt;=FİLTRE!$M$6,1,0)))</f>
        <v>1</v>
      </c>
      <c r="E1071" s="25" t="str">
        <f>IF(I1071="","",(COUNTIFS($L$4:L1071,L1071)))</f>
        <v/>
      </c>
      <c r="F1071" s="13">
        <f>IF(OR(B1071&lt;&gt;2,C1071&lt;&gt;1,D1071&lt;&gt;1,H1071&lt;&gt;1),0,
COUNTIFS($B$4:B1071,2,$C$4:C1071,1,$D$4:D1071,1,$H$4:H1071,1))</f>
        <v>0</v>
      </c>
      <c r="G1071" s="26" t="str">
        <f>IF(I1071="","",(COUNTIF($E$4:E1071,E1071)))</f>
        <v/>
      </c>
      <c r="H1071" s="1">
        <f>IF(AND(J1071="SAYIM",FİLTRE!$H$5="RAFTA",U1071&lt;&gt;0),1,0)+
IF(AND(J1071="İADE DEPO",FİLTRE!$H$5="İADE DEPO"),1,0)+
IF(FİLTRE!$H$5="TÜMÜ",1,0)+
IF(AND(J1071="FİRMA İADE",FİLTRE!$H$5="FİRMA İADE"),1,0)+
IF(AND(J1071="İMHA",FİLTRE!$H$5="İMHA"),1,0)</f>
        <v>1</v>
      </c>
      <c r="I1071" s="99"/>
      <c r="J1071" s="100"/>
      <c r="K1071" s="100"/>
      <c r="L1071" s="101"/>
      <c r="M1071" s="102"/>
      <c r="N1071" s="101"/>
      <c r="O1071" s="99"/>
      <c r="P1071" s="103"/>
      <c r="Q1071" s="104"/>
      <c r="R1071" s="50"/>
      <c r="S1071" s="105"/>
      <c r="T1071" s="106"/>
      <c r="U1071" s="107"/>
      <c r="V1071" s="108"/>
      <c r="W1071" s="107"/>
      <c r="X1071" s="107"/>
      <c r="AA1071" s="107"/>
      <c r="AB1071" s="110"/>
      <c r="AC1071" s="110"/>
      <c r="AE1071" s="105"/>
      <c r="AF1071" s="105"/>
      <c r="AR1071" s="112"/>
    </row>
    <row r="1072" spans="2:44" x14ac:dyDescent="0.25">
      <c r="B1072" s="1" t="str">
        <f>IF(I1072="","",
(IF(N1072=FİLTRE!$H$6,2,0)+IF(FİLTRE!$H$6="TOPLAM",2,0))
)</f>
        <v/>
      </c>
      <c r="C1072">
        <f>IF(FİLTRE!$M$5="",9,(IF(U1072&gt;=FİLTRE!$M$5,1,0)))</f>
        <v>1</v>
      </c>
      <c r="D1072" s="1">
        <f>IF(FİLTRE!$M$6="",9,(IF('SKT LİSTESİ'!P1072&lt;=FİLTRE!$M$6,1,0)))</f>
        <v>1</v>
      </c>
      <c r="E1072" s="25" t="str">
        <f>IF(I1072="","",(COUNTIFS($L$4:L1072,L1072)))</f>
        <v/>
      </c>
      <c r="F1072" s="13">
        <f>IF(OR(B1072&lt;&gt;2,C1072&lt;&gt;1,D1072&lt;&gt;1,H1072&lt;&gt;1),0,
COUNTIFS($B$4:B1072,2,$C$4:C1072,1,$D$4:D1072,1,$H$4:H1072,1))</f>
        <v>0</v>
      </c>
      <c r="G1072" s="26" t="str">
        <f>IF(I1072="","",(COUNTIF($E$4:E1072,E1072)))</f>
        <v/>
      </c>
      <c r="H1072" s="1">
        <f>IF(AND(J1072="SAYIM",FİLTRE!$H$5="RAFTA",U1072&lt;&gt;0),1,0)+
IF(AND(J1072="İADE DEPO",FİLTRE!$H$5="İADE DEPO"),1,0)+
IF(FİLTRE!$H$5="TÜMÜ",1,0)+
IF(AND(J1072="FİRMA İADE",FİLTRE!$H$5="FİRMA İADE"),1,0)+
IF(AND(J1072="İMHA",FİLTRE!$H$5="İMHA"),1,0)</f>
        <v>1</v>
      </c>
      <c r="I1072" s="99"/>
      <c r="J1072" s="100"/>
      <c r="K1072" s="100"/>
      <c r="L1072" s="101"/>
      <c r="M1072" s="102"/>
      <c r="N1072" s="101"/>
      <c r="O1072" s="99"/>
      <c r="P1072" s="103"/>
      <c r="Q1072" s="104"/>
      <c r="R1072" s="50"/>
      <c r="S1072" s="105"/>
      <c r="T1072" s="106"/>
      <c r="U1072" s="107"/>
      <c r="V1072" s="108"/>
      <c r="W1072" s="107"/>
      <c r="X1072" s="107"/>
      <c r="AA1072" s="107"/>
      <c r="AB1072" s="110"/>
      <c r="AC1072" s="110"/>
      <c r="AE1072" s="105"/>
      <c r="AF1072" s="105"/>
      <c r="AR1072" s="112"/>
    </row>
    <row r="1073" spans="2:44" x14ac:dyDescent="0.25">
      <c r="B1073" s="1" t="str">
        <f>IF(I1073="","",
(IF(N1073=FİLTRE!$H$6,2,0)+IF(FİLTRE!$H$6="TOPLAM",2,0))
)</f>
        <v/>
      </c>
      <c r="C1073">
        <f>IF(FİLTRE!$M$5="",9,(IF(U1073&gt;=FİLTRE!$M$5,1,0)))</f>
        <v>1</v>
      </c>
      <c r="D1073" s="1">
        <f>IF(FİLTRE!$M$6="",9,(IF('SKT LİSTESİ'!P1073&lt;=FİLTRE!$M$6,1,0)))</f>
        <v>1</v>
      </c>
      <c r="E1073" s="25" t="str">
        <f>IF(I1073="","",(COUNTIFS($L$4:L1073,L1073)))</f>
        <v/>
      </c>
      <c r="F1073" s="13">
        <f>IF(OR(B1073&lt;&gt;2,C1073&lt;&gt;1,D1073&lt;&gt;1,H1073&lt;&gt;1),0,
COUNTIFS($B$4:B1073,2,$C$4:C1073,1,$D$4:D1073,1,$H$4:H1073,1))</f>
        <v>0</v>
      </c>
      <c r="G1073" s="26" t="str">
        <f>IF(I1073="","",(COUNTIF($E$4:E1073,E1073)))</f>
        <v/>
      </c>
      <c r="H1073" s="1">
        <f>IF(AND(J1073="SAYIM",FİLTRE!$H$5="RAFTA",U1073&lt;&gt;0),1,0)+
IF(AND(J1073="İADE DEPO",FİLTRE!$H$5="İADE DEPO"),1,0)+
IF(FİLTRE!$H$5="TÜMÜ",1,0)+
IF(AND(J1073="FİRMA İADE",FİLTRE!$H$5="FİRMA İADE"),1,0)+
IF(AND(J1073="İMHA",FİLTRE!$H$5="İMHA"),1,0)</f>
        <v>1</v>
      </c>
      <c r="I1073" s="99"/>
      <c r="J1073" s="100"/>
      <c r="K1073" s="100"/>
      <c r="L1073" s="101"/>
      <c r="M1073" s="102"/>
      <c r="N1073" s="101"/>
      <c r="O1073" s="99"/>
      <c r="P1073" s="103"/>
      <c r="Q1073" s="104"/>
      <c r="R1073" s="50"/>
      <c r="S1073" s="105"/>
      <c r="T1073" s="106"/>
      <c r="U1073" s="107"/>
      <c r="V1073" s="108"/>
      <c r="W1073" s="107"/>
      <c r="X1073" s="107"/>
      <c r="AA1073" s="107"/>
      <c r="AB1073" s="110"/>
      <c r="AC1073" s="110"/>
      <c r="AE1073" s="105"/>
      <c r="AF1073" s="105"/>
      <c r="AR1073" s="112"/>
    </row>
    <row r="1074" spans="2:44" x14ac:dyDescent="0.25">
      <c r="B1074" s="1" t="str">
        <f>IF(I1074="","",
(IF(N1074=FİLTRE!$H$6,2,0)+IF(FİLTRE!$H$6="TOPLAM",2,0))
)</f>
        <v/>
      </c>
      <c r="C1074">
        <f>IF(FİLTRE!$M$5="",9,(IF(U1074&gt;=FİLTRE!$M$5,1,0)))</f>
        <v>1</v>
      </c>
      <c r="D1074" s="1">
        <f>IF(FİLTRE!$M$6="",9,(IF('SKT LİSTESİ'!P1074&lt;=FİLTRE!$M$6,1,0)))</f>
        <v>1</v>
      </c>
      <c r="E1074" s="25" t="str">
        <f>IF(I1074="","",(COUNTIFS($L$4:L1074,L1074)))</f>
        <v/>
      </c>
      <c r="F1074" s="13">
        <f>IF(OR(B1074&lt;&gt;2,C1074&lt;&gt;1,D1074&lt;&gt;1,H1074&lt;&gt;1),0,
COUNTIFS($B$4:B1074,2,$C$4:C1074,1,$D$4:D1074,1,$H$4:H1074,1))</f>
        <v>0</v>
      </c>
      <c r="G1074" s="26" t="str">
        <f>IF(I1074="","",(COUNTIF($E$4:E1074,E1074)))</f>
        <v/>
      </c>
      <c r="H1074" s="1">
        <f>IF(AND(J1074="SAYIM",FİLTRE!$H$5="RAFTA",U1074&lt;&gt;0),1,0)+
IF(AND(J1074="İADE DEPO",FİLTRE!$H$5="İADE DEPO"),1,0)+
IF(FİLTRE!$H$5="TÜMÜ",1,0)+
IF(AND(J1074="FİRMA İADE",FİLTRE!$H$5="FİRMA İADE"),1,0)+
IF(AND(J1074="İMHA",FİLTRE!$H$5="İMHA"),1,0)</f>
        <v>1</v>
      </c>
      <c r="I1074" s="99"/>
      <c r="J1074" s="100"/>
      <c r="K1074" s="100"/>
      <c r="L1074" s="101"/>
      <c r="M1074" s="102"/>
      <c r="N1074" s="101"/>
      <c r="O1074" s="99"/>
      <c r="P1074" s="103"/>
      <c r="Q1074" s="104"/>
      <c r="R1074" s="50"/>
      <c r="S1074" s="105"/>
      <c r="T1074" s="106"/>
      <c r="U1074" s="107"/>
      <c r="V1074" s="108"/>
      <c r="W1074" s="107"/>
      <c r="X1074" s="107"/>
      <c r="AA1074" s="107"/>
      <c r="AB1074" s="110"/>
      <c r="AC1074" s="110"/>
      <c r="AE1074" s="105"/>
      <c r="AF1074" s="105"/>
      <c r="AR1074" s="112"/>
    </row>
    <row r="1075" spans="2:44" x14ac:dyDescent="0.25">
      <c r="B1075" s="1" t="str">
        <f>IF(I1075="","",
(IF(N1075=FİLTRE!$H$6,2,0)+IF(FİLTRE!$H$6="TOPLAM",2,0))
)</f>
        <v/>
      </c>
      <c r="C1075">
        <f>IF(FİLTRE!$M$5="",9,(IF(U1075&gt;=FİLTRE!$M$5,1,0)))</f>
        <v>1</v>
      </c>
      <c r="D1075" s="1">
        <f>IF(FİLTRE!$M$6="",9,(IF('SKT LİSTESİ'!P1075&lt;=FİLTRE!$M$6,1,0)))</f>
        <v>1</v>
      </c>
      <c r="E1075" s="25" t="str">
        <f>IF(I1075="","",(COUNTIFS($L$4:L1075,L1075)))</f>
        <v/>
      </c>
      <c r="F1075" s="13">
        <f>IF(OR(B1075&lt;&gt;2,C1075&lt;&gt;1,D1075&lt;&gt;1,H1075&lt;&gt;1),0,
COUNTIFS($B$4:B1075,2,$C$4:C1075,1,$D$4:D1075,1,$H$4:H1075,1))</f>
        <v>0</v>
      </c>
      <c r="G1075" s="26" t="str">
        <f>IF(I1075="","",(COUNTIF($E$4:E1075,E1075)))</f>
        <v/>
      </c>
      <c r="H1075" s="1">
        <f>IF(AND(J1075="SAYIM",FİLTRE!$H$5="RAFTA",U1075&lt;&gt;0),1,0)+
IF(AND(J1075="İADE DEPO",FİLTRE!$H$5="İADE DEPO"),1,0)+
IF(FİLTRE!$H$5="TÜMÜ",1,0)+
IF(AND(J1075="FİRMA İADE",FİLTRE!$H$5="FİRMA İADE"),1,0)+
IF(AND(J1075="İMHA",FİLTRE!$H$5="İMHA"),1,0)</f>
        <v>1</v>
      </c>
      <c r="I1075" s="99"/>
      <c r="J1075" s="100"/>
      <c r="K1075" s="100"/>
      <c r="L1075" s="101"/>
      <c r="M1075" s="102"/>
      <c r="N1075" s="101"/>
      <c r="O1075" s="99"/>
      <c r="P1075" s="103"/>
      <c r="Q1075" s="104"/>
      <c r="R1075" s="50"/>
      <c r="S1075" s="105"/>
      <c r="T1075" s="106"/>
      <c r="U1075" s="107"/>
      <c r="V1075" s="108"/>
      <c r="W1075" s="107"/>
      <c r="X1075" s="107"/>
      <c r="AA1075" s="107"/>
      <c r="AB1075" s="110"/>
      <c r="AC1075" s="110"/>
      <c r="AE1075" s="105"/>
      <c r="AF1075" s="105"/>
      <c r="AR1075" s="112"/>
    </row>
    <row r="1076" spans="2:44" x14ac:dyDescent="0.25">
      <c r="B1076" s="1" t="str">
        <f>IF(I1076="","",
(IF(N1076=FİLTRE!$H$6,2,0)+IF(FİLTRE!$H$6="TOPLAM",2,0))
)</f>
        <v/>
      </c>
      <c r="C1076">
        <f>IF(FİLTRE!$M$5="",9,(IF(U1076&gt;=FİLTRE!$M$5,1,0)))</f>
        <v>1</v>
      </c>
      <c r="D1076" s="1">
        <f>IF(FİLTRE!$M$6="",9,(IF('SKT LİSTESİ'!P1076&lt;=FİLTRE!$M$6,1,0)))</f>
        <v>1</v>
      </c>
      <c r="E1076" s="25" t="str">
        <f>IF(I1076="","",(COUNTIFS($L$4:L1076,L1076)))</f>
        <v/>
      </c>
      <c r="F1076" s="13">
        <f>IF(OR(B1076&lt;&gt;2,C1076&lt;&gt;1,D1076&lt;&gt;1,H1076&lt;&gt;1),0,
COUNTIFS($B$4:B1076,2,$C$4:C1076,1,$D$4:D1076,1,$H$4:H1076,1))</f>
        <v>0</v>
      </c>
      <c r="G1076" s="26" t="str">
        <f>IF(I1076="","",(COUNTIF($E$4:E1076,E1076)))</f>
        <v/>
      </c>
      <c r="H1076" s="1">
        <f>IF(AND(J1076="SAYIM",FİLTRE!$H$5="RAFTA",U1076&lt;&gt;0),1,0)+
IF(AND(J1076="İADE DEPO",FİLTRE!$H$5="İADE DEPO"),1,0)+
IF(FİLTRE!$H$5="TÜMÜ",1,0)+
IF(AND(J1076="FİRMA İADE",FİLTRE!$H$5="FİRMA İADE"),1,0)+
IF(AND(J1076="İMHA",FİLTRE!$H$5="İMHA"),1,0)</f>
        <v>1</v>
      </c>
      <c r="I1076" s="99"/>
      <c r="J1076" s="100"/>
      <c r="K1076" s="100"/>
      <c r="L1076" s="101"/>
      <c r="M1076" s="102"/>
      <c r="N1076" s="101"/>
      <c r="O1076" s="99"/>
      <c r="P1076" s="103"/>
      <c r="Q1076" s="104"/>
      <c r="R1076" s="50"/>
      <c r="S1076" s="105"/>
      <c r="T1076" s="106"/>
      <c r="U1076" s="107"/>
      <c r="V1076" s="108"/>
      <c r="W1076" s="107"/>
      <c r="X1076" s="107"/>
      <c r="AA1076" s="107"/>
      <c r="AB1076" s="110"/>
      <c r="AC1076" s="110"/>
      <c r="AE1076" s="105"/>
      <c r="AF1076" s="105"/>
      <c r="AR1076" s="112"/>
    </row>
    <row r="1077" spans="2:44" x14ac:dyDescent="0.25">
      <c r="B1077" s="1" t="str">
        <f>IF(I1077="","",
(IF(N1077=FİLTRE!$H$6,2,0)+IF(FİLTRE!$H$6="TOPLAM",2,0))
)</f>
        <v/>
      </c>
      <c r="C1077">
        <f>IF(FİLTRE!$M$5="",9,(IF(U1077&gt;=FİLTRE!$M$5,1,0)))</f>
        <v>1</v>
      </c>
      <c r="D1077" s="1">
        <f>IF(FİLTRE!$M$6="",9,(IF('SKT LİSTESİ'!P1077&lt;=FİLTRE!$M$6,1,0)))</f>
        <v>1</v>
      </c>
      <c r="E1077" s="25" t="str">
        <f>IF(I1077="","",(COUNTIFS($L$4:L1077,L1077)))</f>
        <v/>
      </c>
      <c r="F1077" s="13">
        <f>IF(OR(B1077&lt;&gt;2,C1077&lt;&gt;1,D1077&lt;&gt;1,H1077&lt;&gt;1),0,
COUNTIFS($B$4:B1077,2,$C$4:C1077,1,$D$4:D1077,1,$H$4:H1077,1))</f>
        <v>0</v>
      </c>
      <c r="G1077" s="26" t="str">
        <f>IF(I1077="","",(COUNTIF($E$4:E1077,E1077)))</f>
        <v/>
      </c>
      <c r="H1077" s="1">
        <f>IF(AND(J1077="SAYIM",FİLTRE!$H$5="RAFTA",U1077&lt;&gt;0),1,0)+
IF(AND(J1077="İADE DEPO",FİLTRE!$H$5="İADE DEPO"),1,0)+
IF(FİLTRE!$H$5="TÜMÜ",1,0)+
IF(AND(J1077="FİRMA İADE",FİLTRE!$H$5="FİRMA İADE"),1,0)+
IF(AND(J1077="İMHA",FİLTRE!$H$5="İMHA"),1,0)</f>
        <v>1</v>
      </c>
      <c r="I1077" s="99"/>
      <c r="J1077" s="100"/>
      <c r="K1077" s="100"/>
      <c r="L1077" s="101"/>
      <c r="M1077" s="102"/>
      <c r="N1077" s="101"/>
      <c r="O1077" s="99"/>
      <c r="P1077" s="103"/>
      <c r="Q1077" s="104"/>
      <c r="R1077" s="50"/>
      <c r="S1077" s="105"/>
      <c r="T1077" s="106"/>
      <c r="U1077" s="107"/>
      <c r="V1077" s="108"/>
      <c r="W1077" s="107"/>
      <c r="X1077" s="107"/>
      <c r="AA1077" s="107"/>
      <c r="AB1077" s="110"/>
      <c r="AC1077" s="110"/>
      <c r="AE1077" s="105"/>
      <c r="AF1077" s="105"/>
      <c r="AR1077" s="112"/>
    </row>
    <row r="1078" spans="2:44" x14ac:dyDescent="0.25">
      <c r="B1078" s="1" t="str">
        <f>IF(I1078="","",
(IF(N1078=FİLTRE!$H$6,2,0)+IF(FİLTRE!$H$6="TOPLAM",2,0))
)</f>
        <v/>
      </c>
      <c r="C1078">
        <f>IF(FİLTRE!$M$5="",9,(IF(U1078&gt;=FİLTRE!$M$5,1,0)))</f>
        <v>1</v>
      </c>
      <c r="D1078" s="1">
        <f>IF(FİLTRE!$M$6="",9,(IF('SKT LİSTESİ'!P1078&lt;=FİLTRE!$M$6,1,0)))</f>
        <v>1</v>
      </c>
      <c r="E1078" s="25" t="str">
        <f>IF(I1078="","",(COUNTIFS($L$4:L1078,L1078)))</f>
        <v/>
      </c>
      <c r="F1078" s="13">
        <f>IF(OR(B1078&lt;&gt;2,C1078&lt;&gt;1,D1078&lt;&gt;1,H1078&lt;&gt;1),0,
COUNTIFS($B$4:B1078,2,$C$4:C1078,1,$D$4:D1078,1,$H$4:H1078,1))</f>
        <v>0</v>
      </c>
      <c r="G1078" s="26" t="str">
        <f>IF(I1078="","",(COUNTIF($E$4:E1078,E1078)))</f>
        <v/>
      </c>
      <c r="H1078" s="1">
        <f>IF(AND(J1078="SAYIM",FİLTRE!$H$5="RAFTA",U1078&lt;&gt;0),1,0)+
IF(AND(J1078="İADE DEPO",FİLTRE!$H$5="İADE DEPO"),1,0)+
IF(FİLTRE!$H$5="TÜMÜ",1,0)+
IF(AND(J1078="FİRMA İADE",FİLTRE!$H$5="FİRMA İADE"),1,0)+
IF(AND(J1078="İMHA",FİLTRE!$H$5="İMHA"),1,0)</f>
        <v>1</v>
      </c>
      <c r="I1078" s="99"/>
      <c r="J1078" s="100"/>
      <c r="K1078" s="100"/>
      <c r="L1078" s="101"/>
      <c r="M1078" s="102"/>
      <c r="N1078" s="101"/>
      <c r="O1078" s="99"/>
      <c r="P1078" s="103"/>
      <c r="Q1078" s="104"/>
      <c r="R1078" s="50"/>
      <c r="S1078" s="105"/>
      <c r="T1078" s="106"/>
      <c r="U1078" s="107"/>
      <c r="V1078" s="108"/>
      <c r="W1078" s="107"/>
      <c r="X1078" s="107"/>
      <c r="AA1078" s="107"/>
      <c r="AB1078" s="110"/>
      <c r="AC1078" s="110"/>
      <c r="AE1078" s="105"/>
      <c r="AF1078" s="105"/>
      <c r="AR1078" s="112"/>
    </row>
    <row r="1079" spans="2:44" x14ac:dyDescent="0.25">
      <c r="B1079" s="1" t="str">
        <f>IF(I1079="","",
(IF(N1079=FİLTRE!$H$6,2,0)+IF(FİLTRE!$H$6="TOPLAM",2,0))
)</f>
        <v/>
      </c>
      <c r="C1079">
        <f>IF(FİLTRE!$M$5="",9,(IF(U1079&gt;=FİLTRE!$M$5,1,0)))</f>
        <v>1</v>
      </c>
      <c r="D1079" s="1">
        <f>IF(FİLTRE!$M$6="",9,(IF('SKT LİSTESİ'!P1079&lt;=FİLTRE!$M$6,1,0)))</f>
        <v>1</v>
      </c>
      <c r="E1079" s="25" t="str">
        <f>IF(I1079="","",(COUNTIFS($L$4:L1079,L1079)))</f>
        <v/>
      </c>
      <c r="F1079" s="13">
        <f>IF(OR(B1079&lt;&gt;2,C1079&lt;&gt;1,D1079&lt;&gt;1,H1079&lt;&gt;1),0,
COUNTIFS($B$4:B1079,2,$C$4:C1079,1,$D$4:D1079,1,$H$4:H1079,1))</f>
        <v>0</v>
      </c>
      <c r="G1079" s="26" t="str">
        <f>IF(I1079="","",(COUNTIF($E$4:E1079,E1079)))</f>
        <v/>
      </c>
      <c r="H1079" s="1">
        <f>IF(AND(J1079="SAYIM",FİLTRE!$H$5="RAFTA",U1079&lt;&gt;0),1,0)+
IF(AND(J1079="İADE DEPO",FİLTRE!$H$5="İADE DEPO"),1,0)+
IF(FİLTRE!$H$5="TÜMÜ",1,0)+
IF(AND(J1079="FİRMA İADE",FİLTRE!$H$5="FİRMA İADE"),1,0)+
IF(AND(J1079="İMHA",FİLTRE!$H$5="İMHA"),1,0)</f>
        <v>1</v>
      </c>
      <c r="I1079" s="99"/>
      <c r="J1079" s="100"/>
      <c r="K1079" s="100"/>
      <c r="L1079" s="101"/>
      <c r="M1079" s="102"/>
      <c r="N1079" s="101"/>
      <c r="O1079" s="99"/>
      <c r="P1079" s="103"/>
      <c r="Q1079" s="104"/>
      <c r="R1079" s="50"/>
      <c r="S1079" s="105"/>
      <c r="T1079" s="106"/>
      <c r="U1079" s="107"/>
      <c r="V1079" s="108"/>
      <c r="W1079" s="107"/>
      <c r="X1079" s="107"/>
      <c r="AA1079" s="107"/>
      <c r="AB1079" s="110"/>
      <c r="AC1079" s="110"/>
      <c r="AE1079" s="105"/>
      <c r="AF1079" s="105"/>
      <c r="AR1079" s="112"/>
    </row>
    <row r="1080" spans="2:44" x14ac:dyDescent="0.25">
      <c r="B1080" s="1" t="str">
        <f>IF(I1080="","",
(IF(N1080=FİLTRE!$H$6,2,0)+IF(FİLTRE!$H$6="TOPLAM",2,0))
)</f>
        <v/>
      </c>
      <c r="C1080">
        <f>IF(FİLTRE!$M$5="",9,(IF(U1080&gt;=FİLTRE!$M$5,1,0)))</f>
        <v>1</v>
      </c>
      <c r="D1080" s="1">
        <f>IF(FİLTRE!$M$6="",9,(IF('SKT LİSTESİ'!P1080&lt;=FİLTRE!$M$6,1,0)))</f>
        <v>1</v>
      </c>
      <c r="E1080" s="25" t="str">
        <f>IF(I1080="","",(COUNTIFS($L$4:L1080,L1080)))</f>
        <v/>
      </c>
      <c r="F1080" s="13">
        <f>IF(OR(B1080&lt;&gt;2,C1080&lt;&gt;1,D1080&lt;&gt;1,H1080&lt;&gt;1),0,
COUNTIFS($B$4:B1080,2,$C$4:C1080,1,$D$4:D1080,1,$H$4:H1080,1))</f>
        <v>0</v>
      </c>
      <c r="G1080" s="26" t="str">
        <f>IF(I1080="","",(COUNTIF($E$4:E1080,E1080)))</f>
        <v/>
      </c>
      <c r="H1080" s="1">
        <f>IF(AND(J1080="SAYIM",FİLTRE!$H$5="RAFTA",U1080&lt;&gt;0),1,0)+
IF(AND(J1080="İADE DEPO",FİLTRE!$H$5="İADE DEPO"),1,0)+
IF(FİLTRE!$H$5="TÜMÜ",1,0)+
IF(AND(J1080="FİRMA İADE",FİLTRE!$H$5="FİRMA İADE"),1,0)+
IF(AND(J1080="İMHA",FİLTRE!$H$5="İMHA"),1,0)</f>
        <v>1</v>
      </c>
      <c r="I1080" s="99"/>
      <c r="J1080" s="100"/>
      <c r="K1080" s="100"/>
      <c r="L1080" s="101"/>
      <c r="M1080" s="102"/>
      <c r="N1080" s="101"/>
      <c r="O1080" s="99"/>
      <c r="P1080" s="103"/>
      <c r="Q1080" s="104"/>
      <c r="R1080" s="50"/>
      <c r="S1080" s="105"/>
      <c r="T1080" s="106"/>
      <c r="U1080" s="107"/>
      <c r="V1080" s="108"/>
      <c r="W1080" s="107"/>
      <c r="X1080" s="107"/>
      <c r="AA1080" s="107"/>
      <c r="AB1080" s="110"/>
      <c r="AC1080" s="110"/>
      <c r="AE1080" s="105"/>
      <c r="AF1080" s="105"/>
      <c r="AR1080" s="112"/>
    </row>
    <row r="1081" spans="2:44" x14ac:dyDescent="0.25">
      <c r="B1081" s="1" t="str">
        <f>IF(I1081="","",
(IF(N1081=FİLTRE!$H$6,2,0)+IF(FİLTRE!$H$6="TOPLAM",2,0))
)</f>
        <v/>
      </c>
      <c r="C1081">
        <f>IF(FİLTRE!$M$5="",9,(IF(U1081&gt;=FİLTRE!$M$5,1,0)))</f>
        <v>1</v>
      </c>
      <c r="D1081" s="1">
        <f>IF(FİLTRE!$M$6="",9,(IF('SKT LİSTESİ'!P1081&lt;=FİLTRE!$M$6,1,0)))</f>
        <v>1</v>
      </c>
      <c r="E1081" s="25" t="str">
        <f>IF(I1081="","",(COUNTIFS($L$4:L1081,L1081)))</f>
        <v/>
      </c>
      <c r="F1081" s="13">
        <f>IF(OR(B1081&lt;&gt;2,C1081&lt;&gt;1,D1081&lt;&gt;1,H1081&lt;&gt;1),0,
COUNTIFS($B$4:B1081,2,$C$4:C1081,1,$D$4:D1081,1,$H$4:H1081,1))</f>
        <v>0</v>
      </c>
      <c r="G1081" s="26" t="str">
        <f>IF(I1081="","",(COUNTIF($E$4:E1081,E1081)))</f>
        <v/>
      </c>
      <c r="H1081" s="1">
        <f>IF(AND(J1081="SAYIM",FİLTRE!$H$5="RAFTA",U1081&lt;&gt;0),1,0)+
IF(AND(J1081="İADE DEPO",FİLTRE!$H$5="İADE DEPO"),1,0)+
IF(FİLTRE!$H$5="TÜMÜ",1,0)+
IF(AND(J1081="FİRMA İADE",FİLTRE!$H$5="FİRMA İADE"),1,0)+
IF(AND(J1081="İMHA",FİLTRE!$H$5="İMHA"),1,0)</f>
        <v>1</v>
      </c>
      <c r="I1081" s="99"/>
      <c r="J1081" s="100"/>
      <c r="K1081" s="100"/>
      <c r="L1081" s="101"/>
      <c r="M1081" s="102"/>
      <c r="N1081" s="101"/>
      <c r="O1081" s="99"/>
      <c r="P1081" s="103"/>
      <c r="Q1081" s="104"/>
      <c r="R1081" s="50"/>
      <c r="S1081" s="105"/>
      <c r="T1081" s="106"/>
      <c r="U1081" s="107"/>
      <c r="V1081" s="108"/>
      <c r="W1081" s="107"/>
      <c r="X1081" s="107"/>
      <c r="AA1081" s="107"/>
      <c r="AB1081" s="110"/>
      <c r="AC1081" s="110"/>
      <c r="AE1081" s="105"/>
      <c r="AF1081" s="105"/>
      <c r="AR1081" s="112"/>
    </row>
    <row r="1082" spans="2:44" x14ac:dyDescent="0.25">
      <c r="B1082" s="1" t="str">
        <f>IF(I1082="","",
(IF(N1082=FİLTRE!$H$6,2,0)+IF(FİLTRE!$H$6="TOPLAM",2,0))
)</f>
        <v/>
      </c>
      <c r="C1082">
        <f>IF(FİLTRE!$M$5="",9,(IF(U1082&gt;=FİLTRE!$M$5,1,0)))</f>
        <v>1</v>
      </c>
      <c r="D1082" s="1">
        <f>IF(FİLTRE!$M$6="",9,(IF('SKT LİSTESİ'!P1082&lt;=FİLTRE!$M$6,1,0)))</f>
        <v>1</v>
      </c>
      <c r="E1082" s="25" t="str">
        <f>IF(I1082="","",(COUNTIFS($L$4:L1082,L1082)))</f>
        <v/>
      </c>
      <c r="F1082" s="13">
        <f>IF(OR(B1082&lt;&gt;2,C1082&lt;&gt;1,D1082&lt;&gt;1,H1082&lt;&gt;1),0,
COUNTIFS($B$4:B1082,2,$C$4:C1082,1,$D$4:D1082,1,$H$4:H1082,1))</f>
        <v>0</v>
      </c>
      <c r="G1082" s="26" t="str">
        <f>IF(I1082="","",(COUNTIF($E$4:E1082,E1082)))</f>
        <v/>
      </c>
      <c r="H1082" s="1">
        <f>IF(AND(J1082="SAYIM",FİLTRE!$H$5="RAFTA",U1082&lt;&gt;0),1,0)+
IF(AND(J1082="İADE DEPO",FİLTRE!$H$5="İADE DEPO"),1,0)+
IF(FİLTRE!$H$5="TÜMÜ",1,0)+
IF(AND(J1082="FİRMA İADE",FİLTRE!$H$5="FİRMA İADE"),1,0)+
IF(AND(J1082="İMHA",FİLTRE!$H$5="İMHA"),1,0)</f>
        <v>1</v>
      </c>
      <c r="I1082" s="99"/>
      <c r="J1082" s="100"/>
      <c r="K1082" s="100"/>
      <c r="L1082" s="101"/>
      <c r="M1082" s="102"/>
      <c r="N1082" s="101"/>
      <c r="O1082" s="99"/>
      <c r="P1082" s="103"/>
      <c r="Q1082" s="104"/>
      <c r="R1082" s="50"/>
      <c r="S1082" s="105"/>
      <c r="T1082" s="106"/>
      <c r="U1082" s="107"/>
      <c r="V1082" s="108"/>
      <c r="W1082" s="107"/>
      <c r="X1082" s="107"/>
      <c r="AA1082" s="107"/>
      <c r="AB1082" s="110"/>
      <c r="AC1082" s="110"/>
      <c r="AE1082" s="105"/>
      <c r="AF1082" s="105"/>
      <c r="AR1082" s="112"/>
    </row>
    <row r="1083" spans="2:44" x14ac:dyDescent="0.25">
      <c r="B1083" s="1" t="str">
        <f>IF(I1083="","",
(IF(N1083=FİLTRE!$H$6,2,0)+IF(FİLTRE!$H$6="TOPLAM",2,0))
)</f>
        <v/>
      </c>
      <c r="C1083">
        <f>IF(FİLTRE!$M$5="",9,(IF(U1083&gt;=FİLTRE!$M$5,1,0)))</f>
        <v>1</v>
      </c>
      <c r="D1083" s="1">
        <f>IF(FİLTRE!$M$6="",9,(IF('SKT LİSTESİ'!P1083&lt;=FİLTRE!$M$6,1,0)))</f>
        <v>1</v>
      </c>
      <c r="E1083" s="25" t="str">
        <f>IF(I1083="","",(COUNTIFS($L$4:L1083,L1083)))</f>
        <v/>
      </c>
      <c r="F1083" s="13">
        <f>IF(OR(B1083&lt;&gt;2,C1083&lt;&gt;1,D1083&lt;&gt;1,H1083&lt;&gt;1),0,
COUNTIFS($B$4:B1083,2,$C$4:C1083,1,$D$4:D1083,1,$H$4:H1083,1))</f>
        <v>0</v>
      </c>
      <c r="G1083" s="26" t="str">
        <f>IF(I1083="","",(COUNTIF($E$4:E1083,E1083)))</f>
        <v/>
      </c>
      <c r="H1083" s="1">
        <f>IF(AND(J1083="SAYIM",FİLTRE!$H$5="RAFTA",U1083&lt;&gt;0),1,0)+
IF(AND(J1083="İADE DEPO",FİLTRE!$H$5="İADE DEPO"),1,0)+
IF(FİLTRE!$H$5="TÜMÜ",1,0)+
IF(AND(J1083="FİRMA İADE",FİLTRE!$H$5="FİRMA İADE"),1,0)+
IF(AND(J1083="İMHA",FİLTRE!$H$5="İMHA"),1,0)</f>
        <v>1</v>
      </c>
      <c r="I1083" s="99"/>
      <c r="J1083" s="100"/>
      <c r="K1083" s="100"/>
      <c r="L1083" s="101"/>
      <c r="M1083" s="102"/>
      <c r="N1083" s="101"/>
      <c r="O1083" s="99"/>
      <c r="P1083" s="103"/>
      <c r="Q1083" s="104"/>
      <c r="R1083" s="50"/>
      <c r="S1083" s="105"/>
      <c r="T1083" s="106"/>
      <c r="U1083" s="107"/>
      <c r="V1083" s="108"/>
      <c r="W1083" s="107"/>
      <c r="X1083" s="107"/>
      <c r="AA1083" s="107"/>
      <c r="AB1083" s="110"/>
      <c r="AC1083" s="110"/>
      <c r="AE1083" s="105"/>
      <c r="AF1083" s="105"/>
      <c r="AR1083" s="112"/>
    </row>
    <row r="1084" spans="2:44" x14ac:dyDescent="0.25">
      <c r="B1084" s="1" t="str">
        <f>IF(I1084="","",
(IF(N1084=FİLTRE!$H$6,2,0)+IF(FİLTRE!$H$6="TOPLAM",2,0))
)</f>
        <v/>
      </c>
      <c r="C1084">
        <f>IF(FİLTRE!$M$5="",9,(IF(U1084&gt;=FİLTRE!$M$5,1,0)))</f>
        <v>1</v>
      </c>
      <c r="D1084" s="1">
        <f>IF(FİLTRE!$M$6="",9,(IF('SKT LİSTESİ'!P1084&lt;=FİLTRE!$M$6,1,0)))</f>
        <v>1</v>
      </c>
      <c r="E1084" s="25" t="str">
        <f>IF(I1084="","",(COUNTIFS($L$4:L1084,L1084)))</f>
        <v/>
      </c>
      <c r="F1084" s="13">
        <f>IF(OR(B1084&lt;&gt;2,C1084&lt;&gt;1,D1084&lt;&gt;1,H1084&lt;&gt;1),0,
COUNTIFS($B$4:B1084,2,$C$4:C1084,1,$D$4:D1084,1,$H$4:H1084,1))</f>
        <v>0</v>
      </c>
      <c r="G1084" s="26" t="str">
        <f>IF(I1084="","",(COUNTIF($E$4:E1084,E1084)))</f>
        <v/>
      </c>
      <c r="H1084" s="1">
        <f>IF(AND(J1084="SAYIM",FİLTRE!$H$5="RAFTA",U1084&lt;&gt;0),1,0)+
IF(AND(J1084="İADE DEPO",FİLTRE!$H$5="İADE DEPO"),1,0)+
IF(FİLTRE!$H$5="TÜMÜ",1,0)+
IF(AND(J1084="FİRMA İADE",FİLTRE!$H$5="FİRMA İADE"),1,0)+
IF(AND(J1084="İMHA",FİLTRE!$H$5="İMHA"),1,0)</f>
        <v>1</v>
      </c>
      <c r="I1084" s="99"/>
      <c r="J1084" s="100"/>
      <c r="K1084" s="100"/>
      <c r="L1084" s="101"/>
      <c r="M1084" s="102"/>
      <c r="N1084" s="101"/>
      <c r="O1084" s="99"/>
      <c r="P1084" s="103"/>
      <c r="Q1084" s="104"/>
      <c r="R1084" s="50"/>
      <c r="S1084" s="105"/>
      <c r="T1084" s="106"/>
      <c r="U1084" s="107"/>
      <c r="V1084" s="108"/>
      <c r="W1084" s="107"/>
      <c r="X1084" s="107"/>
      <c r="AA1084" s="107"/>
      <c r="AB1084" s="110"/>
      <c r="AC1084" s="110"/>
      <c r="AE1084" s="105"/>
      <c r="AF1084" s="105"/>
      <c r="AR1084" s="112"/>
    </row>
    <row r="1085" spans="2:44" x14ac:dyDescent="0.25">
      <c r="B1085" s="1" t="str">
        <f>IF(I1085="","",
(IF(N1085=FİLTRE!$H$6,2,0)+IF(FİLTRE!$H$6="TOPLAM",2,0))
)</f>
        <v/>
      </c>
      <c r="C1085">
        <f>IF(FİLTRE!$M$5="",9,(IF(U1085&gt;=FİLTRE!$M$5,1,0)))</f>
        <v>1</v>
      </c>
      <c r="D1085" s="1">
        <f>IF(FİLTRE!$M$6="",9,(IF('SKT LİSTESİ'!P1085&lt;=FİLTRE!$M$6,1,0)))</f>
        <v>1</v>
      </c>
      <c r="E1085" s="25" t="str">
        <f>IF(I1085="","",(COUNTIFS($L$4:L1085,L1085)))</f>
        <v/>
      </c>
      <c r="F1085" s="13">
        <f>IF(OR(B1085&lt;&gt;2,C1085&lt;&gt;1,D1085&lt;&gt;1,H1085&lt;&gt;1),0,
COUNTIFS($B$4:B1085,2,$C$4:C1085,1,$D$4:D1085,1,$H$4:H1085,1))</f>
        <v>0</v>
      </c>
      <c r="G1085" s="26" t="str">
        <f>IF(I1085="","",(COUNTIF($E$4:E1085,E1085)))</f>
        <v/>
      </c>
      <c r="H1085" s="1">
        <f>IF(AND(J1085="SAYIM",FİLTRE!$H$5="RAFTA",U1085&lt;&gt;0),1,0)+
IF(AND(J1085="İADE DEPO",FİLTRE!$H$5="İADE DEPO"),1,0)+
IF(FİLTRE!$H$5="TÜMÜ",1,0)+
IF(AND(J1085="FİRMA İADE",FİLTRE!$H$5="FİRMA İADE"),1,0)+
IF(AND(J1085="İMHA",FİLTRE!$H$5="İMHA"),1,0)</f>
        <v>1</v>
      </c>
      <c r="I1085" s="99"/>
      <c r="J1085" s="100"/>
      <c r="K1085" s="100"/>
      <c r="L1085" s="101"/>
      <c r="M1085" s="102"/>
      <c r="N1085" s="101"/>
      <c r="O1085" s="99"/>
      <c r="P1085" s="103"/>
      <c r="Q1085" s="104"/>
      <c r="R1085" s="50"/>
      <c r="S1085" s="105"/>
      <c r="T1085" s="106"/>
      <c r="U1085" s="107"/>
      <c r="V1085" s="108"/>
      <c r="W1085" s="107"/>
      <c r="X1085" s="107"/>
      <c r="AA1085" s="107"/>
      <c r="AB1085" s="110"/>
      <c r="AC1085" s="110"/>
      <c r="AE1085" s="105"/>
      <c r="AF1085" s="105"/>
      <c r="AR1085" s="112"/>
    </row>
    <row r="1086" spans="2:44" x14ac:dyDescent="0.25">
      <c r="B1086" s="1" t="str">
        <f>IF(I1086="","",
(IF(N1086=FİLTRE!$H$6,2,0)+IF(FİLTRE!$H$6="TOPLAM",2,0))
)</f>
        <v/>
      </c>
      <c r="C1086">
        <f>IF(FİLTRE!$M$5="",9,(IF(U1086&gt;=FİLTRE!$M$5,1,0)))</f>
        <v>1</v>
      </c>
      <c r="D1086" s="1">
        <f>IF(FİLTRE!$M$6="",9,(IF('SKT LİSTESİ'!P1086&lt;=FİLTRE!$M$6,1,0)))</f>
        <v>1</v>
      </c>
      <c r="E1086" s="25" t="str">
        <f>IF(I1086="","",(COUNTIFS($L$4:L1086,L1086)))</f>
        <v/>
      </c>
      <c r="F1086" s="13">
        <f>IF(OR(B1086&lt;&gt;2,C1086&lt;&gt;1,D1086&lt;&gt;1,H1086&lt;&gt;1),0,
COUNTIFS($B$4:B1086,2,$C$4:C1086,1,$D$4:D1086,1,$H$4:H1086,1))</f>
        <v>0</v>
      </c>
      <c r="G1086" s="26" t="str">
        <f>IF(I1086="","",(COUNTIF($E$4:E1086,E1086)))</f>
        <v/>
      </c>
      <c r="H1086" s="1">
        <f>IF(AND(J1086="SAYIM",FİLTRE!$H$5="RAFTA",U1086&lt;&gt;0),1,0)+
IF(AND(J1086="İADE DEPO",FİLTRE!$H$5="İADE DEPO"),1,0)+
IF(FİLTRE!$H$5="TÜMÜ",1,0)+
IF(AND(J1086="FİRMA İADE",FİLTRE!$H$5="FİRMA İADE"),1,0)+
IF(AND(J1086="İMHA",FİLTRE!$H$5="İMHA"),1,0)</f>
        <v>1</v>
      </c>
      <c r="I1086" s="99"/>
      <c r="J1086" s="100"/>
      <c r="K1086" s="100"/>
      <c r="L1086" s="101"/>
      <c r="M1086" s="102"/>
      <c r="N1086" s="101"/>
      <c r="O1086" s="99"/>
      <c r="P1086" s="103"/>
      <c r="Q1086" s="104"/>
      <c r="R1086" s="50"/>
      <c r="S1086" s="105"/>
      <c r="T1086" s="106"/>
      <c r="U1086" s="107"/>
      <c r="V1086" s="108"/>
      <c r="W1086" s="107"/>
      <c r="X1086" s="107"/>
      <c r="AA1086" s="107"/>
      <c r="AB1086" s="110"/>
      <c r="AC1086" s="110"/>
      <c r="AE1086" s="105"/>
      <c r="AF1086" s="105"/>
      <c r="AR1086" s="112"/>
    </row>
    <row r="1087" spans="2:44" x14ac:dyDescent="0.25">
      <c r="B1087" s="1" t="str">
        <f>IF(I1087="","",
(IF(N1087=FİLTRE!$H$6,2,0)+IF(FİLTRE!$H$6="TOPLAM",2,0))
)</f>
        <v/>
      </c>
      <c r="C1087">
        <f>IF(FİLTRE!$M$5="",9,(IF(U1087&gt;=FİLTRE!$M$5,1,0)))</f>
        <v>1</v>
      </c>
      <c r="D1087" s="1">
        <f>IF(FİLTRE!$M$6="",9,(IF('SKT LİSTESİ'!P1087&lt;=FİLTRE!$M$6,1,0)))</f>
        <v>1</v>
      </c>
      <c r="E1087" s="25" t="str">
        <f>IF(I1087="","",(COUNTIFS($L$4:L1087,L1087)))</f>
        <v/>
      </c>
      <c r="F1087" s="13">
        <f>IF(OR(B1087&lt;&gt;2,C1087&lt;&gt;1,D1087&lt;&gt;1,H1087&lt;&gt;1),0,
COUNTIFS($B$4:B1087,2,$C$4:C1087,1,$D$4:D1087,1,$H$4:H1087,1))</f>
        <v>0</v>
      </c>
      <c r="G1087" s="26" t="str">
        <f>IF(I1087="","",(COUNTIF($E$4:E1087,E1087)))</f>
        <v/>
      </c>
      <c r="H1087" s="1">
        <f>IF(AND(J1087="SAYIM",FİLTRE!$H$5="RAFTA",U1087&lt;&gt;0),1,0)+
IF(AND(J1087="İADE DEPO",FİLTRE!$H$5="İADE DEPO"),1,0)+
IF(FİLTRE!$H$5="TÜMÜ",1,0)+
IF(AND(J1087="FİRMA İADE",FİLTRE!$H$5="FİRMA İADE"),1,0)+
IF(AND(J1087="İMHA",FİLTRE!$H$5="İMHA"),1,0)</f>
        <v>1</v>
      </c>
      <c r="I1087" s="99"/>
      <c r="J1087" s="100"/>
      <c r="K1087" s="100"/>
      <c r="L1087" s="101"/>
      <c r="M1087" s="102"/>
      <c r="N1087" s="101"/>
      <c r="O1087" s="99"/>
      <c r="P1087" s="103"/>
      <c r="Q1087" s="104"/>
      <c r="R1087" s="50"/>
      <c r="S1087" s="105"/>
      <c r="T1087" s="106"/>
      <c r="U1087" s="107"/>
      <c r="V1087" s="108"/>
      <c r="W1087" s="107"/>
      <c r="X1087" s="107"/>
      <c r="AA1087" s="107"/>
      <c r="AB1087" s="110"/>
      <c r="AC1087" s="110"/>
      <c r="AE1087" s="105"/>
      <c r="AF1087" s="105"/>
      <c r="AR1087" s="112"/>
    </row>
    <row r="1088" spans="2:44" x14ac:dyDescent="0.25">
      <c r="B1088" s="1" t="str">
        <f>IF(I1088="","",
(IF(N1088=FİLTRE!$H$6,2,0)+IF(FİLTRE!$H$6="TOPLAM",2,0))
)</f>
        <v/>
      </c>
      <c r="C1088">
        <f>IF(FİLTRE!$M$5="",9,(IF(U1088&gt;=FİLTRE!$M$5,1,0)))</f>
        <v>1</v>
      </c>
      <c r="D1088" s="1">
        <f>IF(FİLTRE!$M$6="",9,(IF('SKT LİSTESİ'!P1088&lt;=FİLTRE!$M$6,1,0)))</f>
        <v>1</v>
      </c>
      <c r="E1088" s="25" t="str">
        <f>IF(I1088="","",(COUNTIFS($L$4:L1088,L1088)))</f>
        <v/>
      </c>
      <c r="F1088" s="13">
        <f>IF(OR(B1088&lt;&gt;2,C1088&lt;&gt;1,D1088&lt;&gt;1,H1088&lt;&gt;1),0,
COUNTIFS($B$4:B1088,2,$C$4:C1088,1,$D$4:D1088,1,$H$4:H1088,1))</f>
        <v>0</v>
      </c>
      <c r="G1088" s="26" t="str">
        <f>IF(I1088="","",(COUNTIF($E$4:E1088,E1088)))</f>
        <v/>
      </c>
      <c r="H1088" s="1">
        <f>IF(AND(J1088="SAYIM",FİLTRE!$H$5="RAFTA",U1088&lt;&gt;0),1,0)+
IF(AND(J1088="İADE DEPO",FİLTRE!$H$5="İADE DEPO"),1,0)+
IF(FİLTRE!$H$5="TÜMÜ",1,0)+
IF(AND(J1088="FİRMA İADE",FİLTRE!$H$5="FİRMA İADE"),1,0)+
IF(AND(J1088="İMHA",FİLTRE!$H$5="İMHA"),1,0)</f>
        <v>1</v>
      </c>
      <c r="I1088" s="99"/>
      <c r="J1088" s="100"/>
      <c r="K1088" s="100"/>
      <c r="L1088" s="101"/>
      <c r="M1088" s="102"/>
      <c r="N1088" s="101"/>
      <c r="O1088" s="99"/>
      <c r="P1088" s="103"/>
      <c r="Q1088" s="104"/>
      <c r="R1088" s="50"/>
      <c r="S1088" s="105"/>
      <c r="T1088" s="106"/>
      <c r="U1088" s="107"/>
      <c r="V1088" s="108"/>
      <c r="W1088" s="107"/>
      <c r="X1088" s="107"/>
      <c r="AA1088" s="107"/>
      <c r="AB1088" s="110"/>
      <c r="AC1088" s="110"/>
      <c r="AE1088" s="105"/>
      <c r="AF1088" s="105"/>
      <c r="AR1088" s="112"/>
    </row>
    <row r="1089" spans="2:44" x14ac:dyDescent="0.25">
      <c r="B1089" s="1" t="str">
        <f>IF(I1089="","",
(IF(N1089=FİLTRE!$H$6,2,0)+IF(FİLTRE!$H$6="TOPLAM",2,0))
)</f>
        <v/>
      </c>
      <c r="C1089">
        <f>IF(FİLTRE!$M$5="",9,(IF(U1089&gt;=FİLTRE!$M$5,1,0)))</f>
        <v>1</v>
      </c>
      <c r="D1089" s="1">
        <f>IF(FİLTRE!$M$6="",9,(IF('SKT LİSTESİ'!P1089&lt;=FİLTRE!$M$6,1,0)))</f>
        <v>1</v>
      </c>
      <c r="E1089" s="25" t="str">
        <f>IF(I1089="","",(COUNTIFS($L$4:L1089,L1089)))</f>
        <v/>
      </c>
      <c r="F1089" s="13">
        <f>IF(OR(B1089&lt;&gt;2,C1089&lt;&gt;1,D1089&lt;&gt;1,H1089&lt;&gt;1),0,
COUNTIFS($B$4:B1089,2,$C$4:C1089,1,$D$4:D1089,1,$H$4:H1089,1))</f>
        <v>0</v>
      </c>
      <c r="G1089" s="26" t="str">
        <f>IF(I1089="","",(COUNTIF($E$4:E1089,E1089)))</f>
        <v/>
      </c>
      <c r="H1089" s="1">
        <f>IF(AND(J1089="SAYIM",FİLTRE!$H$5="RAFTA",U1089&lt;&gt;0),1,0)+
IF(AND(J1089="İADE DEPO",FİLTRE!$H$5="İADE DEPO"),1,0)+
IF(FİLTRE!$H$5="TÜMÜ",1,0)+
IF(AND(J1089="FİRMA İADE",FİLTRE!$H$5="FİRMA İADE"),1,0)+
IF(AND(J1089="İMHA",FİLTRE!$H$5="İMHA"),1,0)</f>
        <v>1</v>
      </c>
      <c r="I1089" s="99"/>
      <c r="J1089" s="100"/>
      <c r="K1089" s="100"/>
      <c r="L1089" s="101"/>
      <c r="M1089" s="102"/>
      <c r="N1089" s="101"/>
      <c r="O1089" s="99"/>
      <c r="P1089" s="103"/>
      <c r="Q1089" s="104"/>
      <c r="R1089" s="50"/>
      <c r="S1089" s="105"/>
      <c r="T1089" s="106"/>
      <c r="U1089" s="107"/>
      <c r="V1089" s="108"/>
      <c r="W1089" s="107"/>
      <c r="X1089" s="107"/>
      <c r="AA1089" s="107"/>
      <c r="AB1089" s="110"/>
      <c r="AC1089" s="110"/>
      <c r="AE1089" s="105"/>
      <c r="AF1089" s="105"/>
      <c r="AR1089" s="112"/>
    </row>
    <row r="1090" spans="2:44" x14ac:dyDescent="0.25">
      <c r="B1090" s="1" t="str">
        <f>IF(I1090="","",
(IF(N1090=FİLTRE!$H$6,2,0)+IF(FİLTRE!$H$6="TOPLAM",2,0))
)</f>
        <v/>
      </c>
      <c r="C1090">
        <f>IF(FİLTRE!$M$5="",9,(IF(U1090&gt;=FİLTRE!$M$5,1,0)))</f>
        <v>1</v>
      </c>
      <c r="D1090" s="1">
        <f>IF(FİLTRE!$M$6="",9,(IF('SKT LİSTESİ'!P1090&lt;=FİLTRE!$M$6,1,0)))</f>
        <v>1</v>
      </c>
      <c r="E1090" s="25" t="str">
        <f>IF(I1090="","",(COUNTIFS($L$4:L1090,L1090)))</f>
        <v/>
      </c>
      <c r="F1090" s="13">
        <f>IF(OR(B1090&lt;&gt;2,C1090&lt;&gt;1,D1090&lt;&gt;1,H1090&lt;&gt;1),0,
COUNTIFS($B$4:B1090,2,$C$4:C1090,1,$D$4:D1090,1,$H$4:H1090,1))</f>
        <v>0</v>
      </c>
      <c r="G1090" s="26" t="str">
        <f>IF(I1090="","",(COUNTIF($E$4:E1090,E1090)))</f>
        <v/>
      </c>
      <c r="H1090" s="1">
        <f>IF(AND(J1090="SAYIM",FİLTRE!$H$5="RAFTA",U1090&lt;&gt;0),1,0)+
IF(AND(J1090="İADE DEPO",FİLTRE!$H$5="İADE DEPO"),1,0)+
IF(FİLTRE!$H$5="TÜMÜ",1,0)+
IF(AND(J1090="FİRMA İADE",FİLTRE!$H$5="FİRMA İADE"),1,0)+
IF(AND(J1090="İMHA",FİLTRE!$H$5="İMHA"),1,0)</f>
        <v>1</v>
      </c>
      <c r="I1090" s="99"/>
      <c r="J1090" s="100"/>
      <c r="K1090" s="100"/>
      <c r="L1090" s="101"/>
      <c r="M1090" s="102"/>
      <c r="N1090" s="101"/>
      <c r="O1090" s="99"/>
      <c r="P1090" s="103"/>
      <c r="Q1090" s="104"/>
      <c r="R1090" s="50"/>
      <c r="S1090" s="105"/>
      <c r="T1090" s="106"/>
      <c r="U1090" s="107"/>
      <c r="V1090" s="108"/>
      <c r="W1090" s="107"/>
      <c r="X1090" s="107"/>
      <c r="AA1090" s="107"/>
      <c r="AB1090" s="110"/>
      <c r="AC1090" s="110"/>
      <c r="AE1090" s="105"/>
      <c r="AF1090" s="105"/>
      <c r="AR1090" s="112"/>
    </row>
    <row r="1091" spans="2:44" x14ac:dyDescent="0.25">
      <c r="B1091" s="1" t="str">
        <f>IF(I1091="","",
(IF(N1091=FİLTRE!$H$6,2,0)+IF(FİLTRE!$H$6="TOPLAM",2,0))
)</f>
        <v/>
      </c>
      <c r="C1091">
        <f>IF(FİLTRE!$M$5="",9,(IF(U1091&gt;=FİLTRE!$M$5,1,0)))</f>
        <v>1</v>
      </c>
      <c r="D1091" s="1">
        <f>IF(FİLTRE!$M$6="",9,(IF('SKT LİSTESİ'!P1091&lt;=FİLTRE!$M$6,1,0)))</f>
        <v>1</v>
      </c>
      <c r="E1091" s="25" t="str">
        <f>IF(I1091="","",(COUNTIFS($L$4:L1091,L1091)))</f>
        <v/>
      </c>
      <c r="F1091" s="13">
        <f>IF(OR(B1091&lt;&gt;2,C1091&lt;&gt;1,D1091&lt;&gt;1,H1091&lt;&gt;1),0,
COUNTIFS($B$4:B1091,2,$C$4:C1091,1,$D$4:D1091,1,$H$4:H1091,1))</f>
        <v>0</v>
      </c>
      <c r="G1091" s="26" t="str">
        <f>IF(I1091="","",(COUNTIF($E$4:E1091,E1091)))</f>
        <v/>
      </c>
      <c r="H1091" s="1">
        <f>IF(AND(J1091="SAYIM",FİLTRE!$H$5="RAFTA",U1091&lt;&gt;0),1,0)+
IF(AND(J1091="İADE DEPO",FİLTRE!$H$5="İADE DEPO"),1,0)+
IF(FİLTRE!$H$5="TÜMÜ",1,0)+
IF(AND(J1091="FİRMA İADE",FİLTRE!$H$5="FİRMA İADE"),1,0)+
IF(AND(J1091="İMHA",FİLTRE!$H$5="İMHA"),1,0)</f>
        <v>1</v>
      </c>
      <c r="I1091" s="99"/>
      <c r="J1091" s="100"/>
      <c r="K1091" s="100"/>
      <c r="L1091" s="101"/>
      <c r="M1091" s="102"/>
      <c r="N1091" s="101"/>
      <c r="O1091" s="99"/>
      <c r="P1091" s="103"/>
      <c r="Q1091" s="104"/>
      <c r="R1091" s="50"/>
      <c r="S1091" s="105"/>
      <c r="T1091" s="106"/>
      <c r="U1091" s="107"/>
      <c r="V1091" s="108"/>
      <c r="W1091" s="107"/>
      <c r="X1091" s="107"/>
      <c r="AA1091" s="107"/>
      <c r="AB1091" s="110"/>
      <c r="AC1091" s="110"/>
      <c r="AE1091" s="105"/>
      <c r="AF1091" s="105"/>
      <c r="AR1091" s="112"/>
    </row>
    <row r="1092" spans="2:44" x14ac:dyDescent="0.25">
      <c r="B1092" s="1" t="str">
        <f>IF(I1092="","",
(IF(N1092=FİLTRE!$H$6,2,0)+IF(FİLTRE!$H$6="TOPLAM",2,0))
)</f>
        <v/>
      </c>
      <c r="C1092">
        <f>IF(FİLTRE!$M$5="",9,(IF(U1092&gt;=FİLTRE!$M$5,1,0)))</f>
        <v>1</v>
      </c>
      <c r="D1092" s="1">
        <f>IF(FİLTRE!$M$6="",9,(IF('SKT LİSTESİ'!P1092&lt;=FİLTRE!$M$6,1,0)))</f>
        <v>1</v>
      </c>
      <c r="E1092" s="25" t="str">
        <f>IF(I1092="","",(COUNTIFS($L$4:L1092,L1092)))</f>
        <v/>
      </c>
      <c r="F1092" s="13">
        <f>IF(OR(B1092&lt;&gt;2,C1092&lt;&gt;1,D1092&lt;&gt;1,H1092&lt;&gt;1),0,
COUNTIFS($B$4:B1092,2,$C$4:C1092,1,$D$4:D1092,1,$H$4:H1092,1))</f>
        <v>0</v>
      </c>
      <c r="G1092" s="26" t="str">
        <f>IF(I1092="","",(COUNTIF($E$4:E1092,E1092)))</f>
        <v/>
      </c>
      <c r="H1092" s="1">
        <f>IF(AND(J1092="SAYIM",FİLTRE!$H$5="RAFTA",U1092&lt;&gt;0),1,0)+
IF(AND(J1092="İADE DEPO",FİLTRE!$H$5="İADE DEPO"),1,0)+
IF(FİLTRE!$H$5="TÜMÜ",1,0)+
IF(AND(J1092="FİRMA İADE",FİLTRE!$H$5="FİRMA İADE"),1,0)+
IF(AND(J1092="İMHA",FİLTRE!$H$5="İMHA"),1,0)</f>
        <v>1</v>
      </c>
      <c r="I1092" s="99"/>
      <c r="J1092" s="100"/>
      <c r="K1092" s="100"/>
      <c r="L1092" s="101"/>
      <c r="M1092" s="102"/>
      <c r="N1092" s="101"/>
      <c r="O1092" s="99"/>
      <c r="P1092" s="103"/>
      <c r="Q1092" s="104"/>
      <c r="R1092" s="50"/>
      <c r="S1092" s="105"/>
      <c r="T1092" s="106"/>
      <c r="U1092" s="107"/>
      <c r="V1092" s="108"/>
      <c r="W1092" s="107"/>
      <c r="X1092" s="107"/>
      <c r="AA1092" s="107"/>
      <c r="AB1092" s="110"/>
      <c r="AC1092" s="110"/>
      <c r="AE1092" s="105"/>
      <c r="AF1092" s="105"/>
      <c r="AR1092" s="112"/>
    </row>
    <row r="1093" spans="2:44" x14ac:dyDescent="0.25">
      <c r="B1093" s="1" t="str">
        <f>IF(I1093="","",
(IF(N1093=FİLTRE!$H$6,2,0)+IF(FİLTRE!$H$6="TOPLAM",2,0))
)</f>
        <v/>
      </c>
      <c r="C1093">
        <f>IF(FİLTRE!$M$5="",9,(IF(U1093&gt;=FİLTRE!$M$5,1,0)))</f>
        <v>1</v>
      </c>
      <c r="D1093" s="1">
        <f>IF(FİLTRE!$M$6="",9,(IF('SKT LİSTESİ'!P1093&lt;=FİLTRE!$M$6,1,0)))</f>
        <v>1</v>
      </c>
      <c r="E1093" s="25" t="str">
        <f>IF(I1093="","",(COUNTIFS($L$4:L1093,L1093)))</f>
        <v/>
      </c>
      <c r="F1093" s="13">
        <f>IF(OR(B1093&lt;&gt;2,C1093&lt;&gt;1,D1093&lt;&gt;1,H1093&lt;&gt;1),0,
COUNTIFS($B$4:B1093,2,$C$4:C1093,1,$D$4:D1093,1,$H$4:H1093,1))</f>
        <v>0</v>
      </c>
      <c r="G1093" s="26" t="str">
        <f>IF(I1093="","",(COUNTIF($E$4:E1093,E1093)))</f>
        <v/>
      </c>
      <c r="H1093" s="1">
        <f>IF(AND(J1093="SAYIM",FİLTRE!$H$5="RAFTA",U1093&lt;&gt;0),1,0)+
IF(AND(J1093="İADE DEPO",FİLTRE!$H$5="İADE DEPO"),1,0)+
IF(FİLTRE!$H$5="TÜMÜ",1,0)+
IF(AND(J1093="FİRMA İADE",FİLTRE!$H$5="FİRMA İADE"),1,0)+
IF(AND(J1093="İMHA",FİLTRE!$H$5="İMHA"),1,0)</f>
        <v>1</v>
      </c>
      <c r="I1093" s="99"/>
      <c r="J1093" s="100"/>
      <c r="K1093" s="100"/>
      <c r="L1093" s="101"/>
      <c r="M1093" s="102"/>
      <c r="N1093" s="101"/>
      <c r="O1093" s="99"/>
      <c r="P1093" s="103"/>
      <c r="Q1093" s="104"/>
      <c r="R1093" s="50"/>
      <c r="S1093" s="105"/>
      <c r="T1093" s="106"/>
      <c r="U1093" s="107"/>
      <c r="V1093" s="108"/>
      <c r="W1093" s="107"/>
      <c r="X1093" s="107"/>
      <c r="AA1093" s="107"/>
      <c r="AB1093" s="110"/>
      <c r="AC1093" s="110"/>
      <c r="AE1093" s="105"/>
      <c r="AF1093" s="105"/>
      <c r="AR1093" s="112"/>
    </row>
    <row r="1094" spans="2:44" x14ac:dyDescent="0.25">
      <c r="B1094" s="1" t="str">
        <f>IF(I1094="","",
(IF(N1094=FİLTRE!$H$6,2,0)+IF(FİLTRE!$H$6="TOPLAM",2,0))
)</f>
        <v/>
      </c>
      <c r="C1094">
        <f>IF(FİLTRE!$M$5="",9,(IF(U1094&gt;=FİLTRE!$M$5,1,0)))</f>
        <v>1</v>
      </c>
      <c r="D1094" s="1">
        <f>IF(FİLTRE!$M$6="",9,(IF('SKT LİSTESİ'!P1094&lt;=FİLTRE!$M$6,1,0)))</f>
        <v>1</v>
      </c>
      <c r="E1094" s="25" t="str">
        <f>IF(I1094="","",(COUNTIFS($L$4:L1094,L1094)))</f>
        <v/>
      </c>
      <c r="F1094" s="13">
        <f>IF(OR(B1094&lt;&gt;2,C1094&lt;&gt;1,D1094&lt;&gt;1,H1094&lt;&gt;1),0,
COUNTIFS($B$4:B1094,2,$C$4:C1094,1,$D$4:D1094,1,$H$4:H1094,1))</f>
        <v>0</v>
      </c>
      <c r="G1094" s="26" t="str">
        <f>IF(I1094="","",(COUNTIF($E$4:E1094,E1094)))</f>
        <v/>
      </c>
      <c r="H1094" s="1">
        <f>IF(AND(J1094="SAYIM",FİLTRE!$H$5="RAFTA",U1094&lt;&gt;0),1,0)+
IF(AND(J1094="İADE DEPO",FİLTRE!$H$5="İADE DEPO"),1,0)+
IF(FİLTRE!$H$5="TÜMÜ",1,0)+
IF(AND(J1094="FİRMA İADE",FİLTRE!$H$5="FİRMA İADE"),1,0)+
IF(AND(J1094="İMHA",FİLTRE!$H$5="İMHA"),1,0)</f>
        <v>1</v>
      </c>
      <c r="I1094" s="99"/>
      <c r="J1094" s="100"/>
      <c r="K1094" s="100"/>
      <c r="L1094" s="101"/>
      <c r="M1094" s="102"/>
      <c r="N1094" s="101"/>
      <c r="O1094" s="99"/>
      <c r="P1094" s="103"/>
      <c r="Q1094" s="104"/>
      <c r="R1094" s="50"/>
      <c r="S1094" s="105"/>
      <c r="T1094" s="106"/>
      <c r="U1094" s="107"/>
      <c r="V1094" s="108"/>
      <c r="W1094" s="107"/>
      <c r="X1094" s="107"/>
      <c r="AA1094" s="107"/>
      <c r="AB1094" s="110"/>
      <c r="AC1094" s="110"/>
      <c r="AE1094" s="105"/>
      <c r="AF1094" s="105"/>
      <c r="AR1094" s="112"/>
    </row>
    <row r="1095" spans="2:44" x14ac:dyDescent="0.25">
      <c r="B1095" s="1" t="str">
        <f>IF(I1095="","",
(IF(N1095=FİLTRE!$H$6,2,0)+IF(FİLTRE!$H$6="TOPLAM",2,0))
)</f>
        <v/>
      </c>
      <c r="C1095">
        <f>IF(FİLTRE!$M$5="",9,(IF(U1095&gt;=FİLTRE!$M$5,1,0)))</f>
        <v>1</v>
      </c>
      <c r="D1095" s="1">
        <f>IF(FİLTRE!$M$6="",9,(IF('SKT LİSTESİ'!P1095&lt;=FİLTRE!$M$6,1,0)))</f>
        <v>1</v>
      </c>
      <c r="E1095" s="25" t="str">
        <f>IF(I1095="","",(COUNTIFS($L$4:L1095,L1095)))</f>
        <v/>
      </c>
      <c r="F1095" s="13">
        <f>IF(OR(B1095&lt;&gt;2,C1095&lt;&gt;1,D1095&lt;&gt;1,H1095&lt;&gt;1),0,
COUNTIFS($B$4:B1095,2,$C$4:C1095,1,$D$4:D1095,1,$H$4:H1095,1))</f>
        <v>0</v>
      </c>
      <c r="G1095" s="26" t="str">
        <f>IF(I1095="","",(COUNTIF($E$4:E1095,E1095)))</f>
        <v/>
      </c>
      <c r="H1095" s="1">
        <f>IF(AND(J1095="SAYIM",FİLTRE!$H$5="RAFTA",U1095&lt;&gt;0),1,0)+
IF(AND(J1095="İADE DEPO",FİLTRE!$H$5="İADE DEPO"),1,0)+
IF(FİLTRE!$H$5="TÜMÜ",1,0)+
IF(AND(J1095="FİRMA İADE",FİLTRE!$H$5="FİRMA İADE"),1,0)+
IF(AND(J1095="İMHA",FİLTRE!$H$5="İMHA"),1,0)</f>
        <v>1</v>
      </c>
      <c r="I1095" s="99"/>
      <c r="J1095" s="100"/>
      <c r="K1095" s="100"/>
      <c r="L1095" s="101"/>
      <c r="M1095" s="102"/>
      <c r="N1095" s="101"/>
      <c r="O1095" s="99"/>
      <c r="P1095" s="103"/>
      <c r="Q1095" s="104"/>
      <c r="R1095" s="50"/>
      <c r="S1095" s="105"/>
      <c r="T1095" s="106"/>
      <c r="U1095" s="107"/>
      <c r="V1095" s="108"/>
      <c r="W1095" s="107"/>
      <c r="X1095" s="107"/>
      <c r="AA1095" s="107"/>
      <c r="AB1095" s="110"/>
      <c r="AC1095" s="110"/>
      <c r="AE1095" s="105"/>
      <c r="AF1095" s="105"/>
      <c r="AR1095" s="112"/>
    </row>
    <row r="1096" spans="2:44" x14ac:dyDescent="0.25">
      <c r="B1096" s="1" t="str">
        <f>IF(I1096="","",
(IF(N1096=FİLTRE!$H$6,2,0)+IF(FİLTRE!$H$6="TOPLAM",2,0))
)</f>
        <v/>
      </c>
      <c r="C1096">
        <f>IF(FİLTRE!$M$5="",9,(IF(U1096&gt;=FİLTRE!$M$5,1,0)))</f>
        <v>1</v>
      </c>
      <c r="D1096" s="1">
        <f>IF(FİLTRE!$M$6="",9,(IF('SKT LİSTESİ'!P1096&lt;=FİLTRE!$M$6,1,0)))</f>
        <v>1</v>
      </c>
      <c r="E1096" s="25" t="str">
        <f>IF(I1096="","",(COUNTIFS($L$4:L1096,L1096)))</f>
        <v/>
      </c>
      <c r="F1096" s="13">
        <f>IF(OR(B1096&lt;&gt;2,C1096&lt;&gt;1,D1096&lt;&gt;1,H1096&lt;&gt;1),0,
COUNTIFS($B$4:B1096,2,$C$4:C1096,1,$D$4:D1096,1,$H$4:H1096,1))</f>
        <v>0</v>
      </c>
      <c r="G1096" s="26" t="str">
        <f>IF(I1096="","",(COUNTIF($E$4:E1096,E1096)))</f>
        <v/>
      </c>
      <c r="H1096" s="1">
        <f>IF(AND(J1096="SAYIM",FİLTRE!$H$5="RAFTA",U1096&lt;&gt;0),1,0)+
IF(AND(J1096="İADE DEPO",FİLTRE!$H$5="İADE DEPO"),1,0)+
IF(FİLTRE!$H$5="TÜMÜ",1,0)+
IF(AND(J1096="FİRMA İADE",FİLTRE!$H$5="FİRMA İADE"),1,0)+
IF(AND(J1096="İMHA",FİLTRE!$H$5="İMHA"),1,0)</f>
        <v>1</v>
      </c>
      <c r="I1096" s="99"/>
      <c r="J1096" s="100"/>
      <c r="K1096" s="100"/>
      <c r="L1096" s="101"/>
      <c r="M1096" s="102"/>
      <c r="N1096" s="101"/>
      <c r="O1096" s="99"/>
      <c r="P1096" s="103"/>
      <c r="Q1096" s="104"/>
      <c r="R1096" s="50"/>
      <c r="S1096" s="105"/>
      <c r="T1096" s="106"/>
      <c r="U1096" s="107"/>
      <c r="V1096" s="108"/>
      <c r="W1096" s="107"/>
      <c r="X1096" s="107"/>
      <c r="AA1096" s="107"/>
      <c r="AB1096" s="110"/>
      <c r="AC1096" s="110"/>
      <c r="AE1096" s="105"/>
      <c r="AF1096" s="105"/>
      <c r="AR1096" s="112"/>
    </row>
    <row r="1097" spans="2:44" x14ac:dyDescent="0.25">
      <c r="B1097" s="1" t="str">
        <f>IF(I1097="","",
(IF(N1097=FİLTRE!$H$6,2,0)+IF(FİLTRE!$H$6="TOPLAM",2,0))
)</f>
        <v/>
      </c>
      <c r="C1097">
        <f>IF(FİLTRE!$M$5="",9,(IF(U1097&gt;=FİLTRE!$M$5,1,0)))</f>
        <v>1</v>
      </c>
      <c r="D1097" s="1">
        <f>IF(FİLTRE!$M$6="",9,(IF('SKT LİSTESİ'!P1097&lt;=FİLTRE!$M$6,1,0)))</f>
        <v>1</v>
      </c>
      <c r="E1097" s="25" t="str">
        <f>IF(I1097="","",(COUNTIFS($L$4:L1097,L1097)))</f>
        <v/>
      </c>
      <c r="F1097" s="13">
        <f>IF(OR(B1097&lt;&gt;2,C1097&lt;&gt;1,D1097&lt;&gt;1,H1097&lt;&gt;1),0,
COUNTIFS($B$4:B1097,2,$C$4:C1097,1,$D$4:D1097,1,$H$4:H1097,1))</f>
        <v>0</v>
      </c>
      <c r="G1097" s="26" t="str">
        <f>IF(I1097="","",(COUNTIF($E$4:E1097,E1097)))</f>
        <v/>
      </c>
      <c r="H1097" s="1">
        <f>IF(AND(J1097="SAYIM",FİLTRE!$H$5="RAFTA",U1097&lt;&gt;0),1,0)+
IF(AND(J1097="İADE DEPO",FİLTRE!$H$5="İADE DEPO"),1,0)+
IF(FİLTRE!$H$5="TÜMÜ",1,0)+
IF(AND(J1097="FİRMA İADE",FİLTRE!$H$5="FİRMA İADE"),1,0)+
IF(AND(J1097="İMHA",FİLTRE!$H$5="İMHA"),1,0)</f>
        <v>1</v>
      </c>
      <c r="I1097" s="99"/>
      <c r="J1097" s="100"/>
      <c r="K1097" s="100"/>
      <c r="L1097" s="101"/>
      <c r="M1097" s="102"/>
      <c r="N1097" s="101"/>
      <c r="O1097" s="99"/>
      <c r="P1097" s="103"/>
      <c r="Q1097" s="104"/>
      <c r="R1097" s="50"/>
      <c r="S1097" s="105"/>
      <c r="T1097" s="106"/>
      <c r="U1097" s="107"/>
      <c r="V1097" s="108"/>
      <c r="W1097" s="107"/>
      <c r="X1097" s="107"/>
      <c r="AA1097" s="107"/>
      <c r="AB1097" s="110"/>
      <c r="AC1097" s="110"/>
      <c r="AE1097" s="105"/>
      <c r="AF1097" s="105"/>
      <c r="AR1097" s="112"/>
    </row>
    <row r="1098" spans="2:44" x14ac:dyDescent="0.25">
      <c r="B1098" s="1" t="str">
        <f>IF(I1098="","",
(IF(N1098=FİLTRE!$H$6,2,0)+IF(FİLTRE!$H$6="TOPLAM",2,0))
)</f>
        <v/>
      </c>
      <c r="C1098">
        <f>IF(FİLTRE!$M$5="",9,(IF(U1098&gt;=FİLTRE!$M$5,1,0)))</f>
        <v>1</v>
      </c>
      <c r="D1098" s="1">
        <f>IF(FİLTRE!$M$6="",9,(IF('SKT LİSTESİ'!P1098&lt;=FİLTRE!$M$6,1,0)))</f>
        <v>1</v>
      </c>
      <c r="E1098" s="25" t="str">
        <f>IF(I1098="","",(COUNTIFS($L$4:L1098,L1098)))</f>
        <v/>
      </c>
      <c r="F1098" s="13">
        <f>IF(OR(B1098&lt;&gt;2,C1098&lt;&gt;1,D1098&lt;&gt;1,H1098&lt;&gt;1),0,
COUNTIFS($B$4:B1098,2,$C$4:C1098,1,$D$4:D1098,1,$H$4:H1098,1))</f>
        <v>0</v>
      </c>
      <c r="G1098" s="26" t="str">
        <f>IF(I1098="","",(COUNTIF($E$4:E1098,E1098)))</f>
        <v/>
      </c>
      <c r="H1098" s="1">
        <f>IF(AND(J1098="SAYIM",FİLTRE!$H$5="RAFTA",U1098&lt;&gt;0),1,0)+
IF(AND(J1098="İADE DEPO",FİLTRE!$H$5="İADE DEPO"),1,0)+
IF(FİLTRE!$H$5="TÜMÜ",1,0)+
IF(AND(J1098="FİRMA İADE",FİLTRE!$H$5="FİRMA İADE"),1,0)+
IF(AND(J1098="İMHA",FİLTRE!$H$5="İMHA"),1,0)</f>
        <v>1</v>
      </c>
      <c r="I1098" s="99"/>
      <c r="J1098" s="100"/>
      <c r="K1098" s="100"/>
      <c r="L1098" s="101"/>
      <c r="M1098" s="102"/>
      <c r="N1098" s="101"/>
      <c r="O1098" s="99"/>
      <c r="P1098" s="103"/>
      <c r="Q1098" s="104"/>
      <c r="R1098" s="50"/>
      <c r="S1098" s="105"/>
      <c r="T1098" s="106"/>
      <c r="U1098" s="107"/>
      <c r="V1098" s="108"/>
      <c r="W1098" s="107"/>
      <c r="X1098" s="107"/>
      <c r="AA1098" s="107"/>
      <c r="AB1098" s="110"/>
      <c r="AC1098" s="110"/>
      <c r="AE1098" s="105"/>
      <c r="AF1098" s="105"/>
      <c r="AR1098" s="112"/>
    </row>
    <row r="1099" spans="2:44" x14ac:dyDescent="0.25">
      <c r="B1099" s="1" t="str">
        <f>IF(I1099="","",
(IF(N1099=FİLTRE!$H$6,2,0)+IF(FİLTRE!$H$6="TOPLAM",2,0))
)</f>
        <v/>
      </c>
      <c r="C1099">
        <f>IF(FİLTRE!$M$5="",9,(IF(U1099&gt;=FİLTRE!$M$5,1,0)))</f>
        <v>1</v>
      </c>
      <c r="D1099" s="1">
        <f>IF(FİLTRE!$M$6="",9,(IF('SKT LİSTESİ'!P1099&lt;=FİLTRE!$M$6,1,0)))</f>
        <v>1</v>
      </c>
      <c r="E1099" s="25" t="str">
        <f>IF(I1099="","",(COUNTIFS($L$4:L1099,L1099)))</f>
        <v/>
      </c>
      <c r="F1099" s="13">
        <f>IF(OR(B1099&lt;&gt;2,C1099&lt;&gt;1,D1099&lt;&gt;1,H1099&lt;&gt;1),0,
COUNTIFS($B$4:B1099,2,$C$4:C1099,1,$D$4:D1099,1,$H$4:H1099,1))</f>
        <v>0</v>
      </c>
      <c r="G1099" s="26" t="str">
        <f>IF(I1099="","",(COUNTIF($E$4:E1099,E1099)))</f>
        <v/>
      </c>
      <c r="H1099" s="1">
        <f>IF(AND(J1099="SAYIM",FİLTRE!$H$5="RAFTA",U1099&lt;&gt;0),1,0)+
IF(AND(J1099="İADE DEPO",FİLTRE!$H$5="İADE DEPO"),1,0)+
IF(FİLTRE!$H$5="TÜMÜ",1,0)+
IF(AND(J1099="FİRMA İADE",FİLTRE!$H$5="FİRMA İADE"),1,0)+
IF(AND(J1099="İMHA",FİLTRE!$H$5="İMHA"),1,0)</f>
        <v>1</v>
      </c>
      <c r="I1099" s="99"/>
      <c r="J1099" s="100"/>
      <c r="K1099" s="100"/>
      <c r="L1099" s="101"/>
      <c r="M1099" s="102"/>
      <c r="N1099" s="101"/>
      <c r="O1099" s="99"/>
      <c r="P1099" s="103"/>
      <c r="Q1099" s="104"/>
      <c r="R1099" s="50"/>
      <c r="S1099" s="105"/>
      <c r="T1099" s="106"/>
      <c r="U1099" s="107"/>
      <c r="V1099" s="108"/>
      <c r="W1099" s="107"/>
      <c r="X1099" s="107"/>
      <c r="AA1099" s="107"/>
      <c r="AB1099" s="110"/>
      <c r="AC1099" s="110"/>
      <c r="AE1099" s="105"/>
      <c r="AF1099" s="105"/>
      <c r="AR1099" s="112"/>
    </row>
    <row r="1100" spans="2:44" x14ac:dyDescent="0.25">
      <c r="B1100" s="1" t="str">
        <f>IF(I1100="","",
(IF(N1100=FİLTRE!$H$6,2,0)+IF(FİLTRE!$H$6="TOPLAM",2,0))
)</f>
        <v/>
      </c>
      <c r="C1100">
        <f>IF(FİLTRE!$M$5="",9,(IF(U1100&gt;=FİLTRE!$M$5,1,0)))</f>
        <v>1</v>
      </c>
      <c r="D1100" s="1">
        <f>IF(FİLTRE!$M$6="",9,(IF('SKT LİSTESİ'!P1100&lt;=FİLTRE!$M$6,1,0)))</f>
        <v>1</v>
      </c>
      <c r="E1100" s="25" t="str">
        <f>IF(I1100="","",(COUNTIFS($L$4:L1100,L1100)))</f>
        <v/>
      </c>
      <c r="F1100" s="13">
        <f>IF(OR(B1100&lt;&gt;2,C1100&lt;&gt;1,D1100&lt;&gt;1,H1100&lt;&gt;1),0,
COUNTIFS($B$4:B1100,2,$C$4:C1100,1,$D$4:D1100,1,$H$4:H1100,1))</f>
        <v>0</v>
      </c>
      <c r="G1100" s="26" t="str">
        <f>IF(I1100="","",(COUNTIF($E$4:E1100,E1100)))</f>
        <v/>
      </c>
      <c r="H1100" s="1">
        <f>IF(AND(J1100="SAYIM",FİLTRE!$H$5="RAFTA",U1100&lt;&gt;0),1,0)+
IF(AND(J1100="İADE DEPO",FİLTRE!$H$5="İADE DEPO"),1,0)+
IF(FİLTRE!$H$5="TÜMÜ",1,0)+
IF(AND(J1100="FİRMA İADE",FİLTRE!$H$5="FİRMA İADE"),1,0)+
IF(AND(J1100="İMHA",FİLTRE!$H$5="İMHA"),1,0)</f>
        <v>1</v>
      </c>
      <c r="I1100" s="99"/>
      <c r="J1100" s="100"/>
      <c r="K1100" s="100"/>
      <c r="L1100" s="101"/>
      <c r="M1100" s="102"/>
      <c r="N1100" s="101"/>
      <c r="O1100" s="99"/>
      <c r="P1100" s="103"/>
      <c r="Q1100" s="104"/>
      <c r="R1100" s="50"/>
      <c r="S1100" s="105"/>
      <c r="T1100" s="106"/>
      <c r="U1100" s="107"/>
      <c r="V1100" s="108"/>
      <c r="W1100" s="107"/>
      <c r="X1100" s="107"/>
      <c r="AA1100" s="107"/>
      <c r="AB1100" s="110"/>
      <c r="AC1100" s="110"/>
      <c r="AE1100" s="105"/>
      <c r="AF1100" s="105"/>
      <c r="AR1100" s="112"/>
    </row>
    <row r="1101" spans="2:44" x14ac:dyDescent="0.25">
      <c r="B1101" s="1" t="str">
        <f>IF(I1101="","",
(IF(N1101=FİLTRE!$H$6,2,0)+IF(FİLTRE!$H$6="TOPLAM",2,0))
)</f>
        <v/>
      </c>
      <c r="C1101">
        <f>IF(FİLTRE!$M$5="",9,(IF(U1101&gt;=FİLTRE!$M$5,1,0)))</f>
        <v>1</v>
      </c>
      <c r="D1101" s="1">
        <f>IF(FİLTRE!$M$6="",9,(IF('SKT LİSTESİ'!P1101&lt;=FİLTRE!$M$6,1,0)))</f>
        <v>1</v>
      </c>
      <c r="E1101" s="25" t="str">
        <f>IF(I1101="","",(COUNTIFS($L$4:L1101,L1101)))</f>
        <v/>
      </c>
      <c r="F1101" s="13">
        <f>IF(OR(B1101&lt;&gt;2,C1101&lt;&gt;1,D1101&lt;&gt;1,H1101&lt;&gt;1),0,
COUNTIFS($B$4:B1101,2,$C$4:C1101,1,$D$4:D1101,1,$H$4:H1101,1))</f>
        <v>0</v>
      </c>
      <c r="G1101" s="26" t="str">
        <f>IF(I1101="","",(COUNTIF($E$4:E1101,E1101)))</f>
        <v/>
      </c>
      <c r="H1101" s="1">
        <f>IF(AND(J1101="SAYIM",FİLTRE!$H$5="RAFTA",U1101&lt;&gt;0),1,0)+
IF(AND(J1101="İADE DEPO",FİLTRE!$H$5="İADE DEPO"),1,0)+
IF(FİLTRE!$H$5="TÜMÜ",1,0)+
IF(AND(J1101="FİRMA İADE",FİLTRE!$H$5="FİRMA İADE"),1,0)+
IF(AND(J1101="İMHA",FİLTRE!$H$5="İMHA"),1,0)</f>
        <v>1</v>
      </c>
      <c r="I1101" s="99"/>
      <c r="J1101" s="100"/>
      <c r="K1101" s="100"/>
      <c r="L1101" s="101"/>
      <c r="M1101" s="102"/>
      <c r="N1101" s="101"/>
      <c r="O1101" s="99"/>
      <c r="P1101" s="103"/>
      <c r="Q1101" s="104"/>
      <c r="R1101" s="50"/>
      <c r="S1101" s="105"/>
      <c r="T1101" s="106"/>
      <c r="U1101" s="107"/>
      <c r="V1101" s="108"/>
      <c r="W1101" s="107"/>
      <c r="X1101" s="107"/>
      <c r="AA1101" s="107"/>
      <c r="AB1101" s="110"/>
      <c r="AC1101" s="110"/>
      <c r="AE1101" s="105"/>
      <c r="AF1101" s="105"/>
      <c r="AR1101" s="112"/>
    </row>
    <row r="1102" spans="2:44" x14ac:dyDescent="0.25">
      <c r="B1102" s="1" t="str">
        <f>IF(I1102="","",
(IF(N1102=FİLTRE!$H$6,2,0)+IF(FİLTRE!$H$6="TOPLAM",2,0))
)</f>
        <v/>
      </c>
      <c r="C1102">
        <f>IF(FİLTRE!$M$5="",9,(IF(U1102&gt;=FİLTRE!$M$5,1,0)))</f>
        <v>1</v>
      </c>
      <c r="D1102" s="1">
        <f>IF(FİLTRE!$M$6="",9,(IF('SKT LİSTESİ'!P1102&lt;=FİLTRE!$M$6,1,0)))</f>
        <v>1</v>
      </c>
      <c r="E1102" s="25" t="str">
        <f>IF(I1102="","",(COUNTIFS($L$4:L1102,L1102)))</f>
        <v/>
      </c>
      <c r="F1102" s="13">
        <f>IF(OR(B1102&lt;&gt;2,C1102&lt;&gt;1,D1102&lt;&gt;1,H1102&lt;&gt;1),0,
COUNTIFS($B$4:B1102,2,$C$4:C1102,1,$D$4:D1102,1,$H$4:H1102,1))</f>
        <v>0</v>
      </c>
      <c r="G1102" s="26" t="str">
        <f>IF(I1102="","",(COUNTIF($E$4:E1102,E1102)))</f>
        <v/>
      </c>
      <c r="H1102" s="1">
        <f>IF(AND(J1102="SAYIM",FİLTRE!$H$5="RAFTA",U1102&lt;&gt;0),1,0)+
IF(AND(J1102="İADE DEPO",FİLTRE!$H$5="İADE DEPO"),1,0)+
IF(FİLTRE!$H$5="TÜMÜ",1,0)+
IF(AND(J1102="FİRMA İADE",FİLTRE!$H$5="FİRMA İADE"),1,0)+
IF(AND(J1102="İMHA",FİLTRE!$H$5="İMHA"),1,0)</f>
        <v>1</v>
      </c>
      <c r="I1102" s="99"/>
      <c r="J1102" s="100"/>
      <c r="K1102" s="100"/>
      <c r="L1102" s="101"/>
      <c r="M1102" s="102"/>
      <c r="N1102" s="101"/>
      <c r="O1102" s="99"/>
      <c r="P1102" s="103"/>
      <c r="Q1102" s="104"/>
      <c r="R1102" s="50"/>
      <c r="S1102" s="105"/>
      <c r="T1102" s="106"/>
      <c r="U1102" s="107"/>
      <c r="V1102" s="108"/>
      <c r="W1102" s="107"/>
      <c r="X1102" s="107"/>
      <c r="AA1102" s="107"/>
      <c r="AB1102" s="110"/>
      <c r="AC1102" s="110"/>
      <c r="AE1102" s="105"/>
      <c r="AF1102" s="105"/>
      <c r="AR1102" s="112"/>
    </row>
    <row r="1103" spans="2:44" x14ac:dyDescent="0.25">
      <c r="B1103" s="1" t="str">
        <f>IF(I1103="","",
(IF(N1103=FİLTRE!$H$6,2,0)+IF(FİLTRE!$H$6="TOPLAM",2,0))
)</f>
        <v/>
      </c>
      <c r="C1103">
        <f>IF(FİLTRE!$M$5="",9,(IF(U1103&gt;=FİLTRE!$M$5,1,0)))</f>
        <v>1</v>
      </c>
      <c r="D1103" s="1">
        <f>IF(FİLTRE!$M$6="",9,(IF('SKT LİSTESİ'!P1103&lt;=FİLTRE!$M$6,1,0)))</f>
        <v>1</v>
      </c>
      <c r="E1103" s="25" t="str">
        <f>IF(I1103="","",(COUNTIFS($L$4:L1103,L1103)))</f>
        <v/>
      </c>
      <c r="F1103" s="13">
        <f>IF(OR(B1103&lt;&gt;2,C1103&lt;&gt;1,D1103&lt;&gt;1,H1103&lt;&gt;1),0,
COUNTIFS($B$4:B1103,2,$C$4:C1103,1,$D$4:D1103,1,$H$4:H1103,1))</f>
        <v>0</v>
      </c>
      <c r="G1103" s="26" t="str">
        <f>IF(I1103="","",(COUNTIF($E$4:E1103,E1103)))</f>
        <v/>
      </c>
      <c r="H1103" s="1">
        <f>IF(AND(J1103="SAYIM",FİLTRE!$H$5="RAFTA",U1103&lt;&gt;0),1,0)+
IF(AND(J1103="İADE DEPO",FİLTRE!$H$5="İADE DEPO"),1,0)+
IF(FİLTRE!$H$5="TÜMÜ",1,0)+
IF(AND(J1103="FİRMA İADE",FİLTRE!$H$5="FİRMA İADE"),1,0)+
IF(AND(J1103="İMHA",FİLTRE!$H$5="İMHA"),1,0)</f>
        <v>1</v>
      </c>
      <c r="I1103" s="99"/>
      <c r="J1103" s="100"/>
      <c r="K1103" s="100"/>
      <c r="L1103" s="101"/>
      <c r="M1103" s="102"/>
      <c r="N1103" s="101"/>
      <c r="O1103" s="99"/>
      <c r="P1103" s="103"/>
      <c r="Q1103" s="104"/>
      <c r="R1103" s="50"/>
      <c r="S1103" s="105"/>
      <c r="T1103" s="106"/>
      <c r="U1103" s="107"/>
      <c r="V1103" s="108"/>
      <c r="W1103" s="107"/>
      <c r="X1103" s="107"/>
      <c r="AA1103" s="107"/>
      <c r="AB1103" s="110"/>
      <c r="AC1103" s="110"/>
      <c r="AE1103" s="105"/>
      <c r="AF1103" s="105"/>
      <c r="AR1103" s="112"/>
    </row>
    <row r="1104" spans="2:44" x14ac:dyDescent="0.25">
      <c r="B1104" s="1" t="str">
        <f>IF(I1104="","",
(IF(N1104=FİLTRE!$H$6,2,0)+IF(FİLTRE!$H$6="TOPLAM",2,0))
)</f>
        <v/>
      </c>
      <c r="C1104">
        <f>IF(FİLTRE!$M$5="",9,(IF(U1104&gt;=FİLTRE!$M$5,1,0)))</f>
        <v>1</v>
      </c>
      <c r="D1104" s="1">
        <f>IF(FİLTRE!$M$6="",9,(IF('SKT LİSTESİ'!P1104&lt;=FİLTRE!$M$6,1,0)))</f>
        <v>1</v>
      </c>
      <c r="E1104" s="25" t="str">
        <f>IF(I1104="","",(COUNTIFS($L$4:L1104,L1104)))</f>
        <v/>
      </c>
      <c r="F1104" s="13">
        <f>IF(OR(B1104&lt;&gt;2,C1104&lt;&gt;1,D1104&lt;&gt;1,H1104&lt;&gt;1),0,
COUNTIFS($B$4:B1104,2,$C$4:C1104,1,$D$4:D1104,1,$H$4:H1104,1))</f>
        <v>0</v>
      </c>
      <c r="G1104" s="26" t="str">
        <f>IF(I1104="","",(COUNTIF($E$4:E1104,E1104)))</f>
        <v/>
      </c>
      <c r="H1104" s="1">
        <f>IF(AND(J1104="SAYIM",FİLTRE!$H$5="RAFTA",U1104&lt;&gt;0),1,0)+
IF(AND(J1104="İADE DEPO",FİLTRE!$H$5="İADE DEPO"),1,0)+
IF(FİLTRE!$H$5="TÜMÜ",1,0)+
IF(AND(J1104="FİRMA İADE",FİLTRE!$H$5="FİRMA İADE"),1,0)+
IF(AND(J1104="İMHA",FİLTRE!$H$5="İMHA"),1,0)</f>
        <v>1</v>
      </c>
      <c r="I1104" s="99"/>
      <c r="J1104" s="100"/>
      <c r="K1104" s="100"/>
      <c r="L1104" s="101"/>
      <c r="M1104" s="102"/>
      <c r="N1104" s="101"/>
      <c r="O1104" s="99"/>
      <c r="P1104" s="103"/>
      <c r="Q1104" s="104"/>
      <c r="R1104" s="50"/>
      <c r="S1104" s="105"/>
      <c r="T1104" s="106"/>
      <c r="U1104" s="107"/>
      <c r="V1104" s="108"/>
      <c r="W1104" s="107"/>
      <c r="X1104" s="107"/>
      <c r="AA1104" s="107"/>
      <c r="AB1104" s="110"/>
      <c r="AC1104" s="110"/>
      <c r="AE1104" s="105"/>
      <c r="AF1104" s="105"/>
      <c r="AR1104" s="112"/>
    </row>
    <row r="1105" spans="2:44" x14ac:dyDescent="0.25">
      <c r="B1105" s="1" t="str">
        <f>IF(I1105="","",
(IF(N1105=FİLTRE!$H$6,2,0)+IF(FİLTRE!$H$6="TOPLAM",2,0))
)</f>
        <v/>
      </c>
      <c r="C1105">
        <f>IF(FİLTRE!$M$5="",9,(IF(U1105&gt;=FİLTRE!$M$5,1,0)))</f>
        <v>1</v>
      </c>
      <c r="D1105" s="1">
        <f>IF(FİLTRE!$M$6="",9,(IF('SKT LİSTESİ'!P1105&lt;=FİLTRE!$M$6,1,0)))</f>
        <v>1</v>
      </c>
      <c r="E1105" s="25" t="str">
        <f>IF(I1105="","",(COUNTIFS($L$4:L1105,L1105)))</f>
        <v/>
      </c>
      <c r="F1105" s="13">
        <f>IF(OR(B1105&lt;&gt;2,C1105&lt;&gt;1,D1105&lt;&gt;1,H1105&lt;&gt;1),0,
COUNTIFS($B$4:B1105,2,$C$4:C1105,1,$D$4:D1105,1,$H$4:H1105,1))</f>
        <v>0</v>
      </c>
      <c r="G1105" s="26" t="str">
        <f>IF(I1105="","",(COUNTIF($E$4:E1105,E1105)))</f>
        <v/>
      </c>
      <c r="H1105" s="1">
        <f>IF(AND(J1105="SAYIM",FİLTRE!$H$5="RAFTA",U1105&lt;&gt;0),1,0)+
IF(AND(J1105="İADE DEPO",FİLTRE!$H$5="İADE DEPO"),1,0)+
IF(FİLTRE!$H$5="TÜMÜ",1,0)+
IF(AND(J1105="FİRMA İADE",FİLTRE!$H$5="FİRMA İADE"),1,0)+
IF(AND(J1105="İMHA",FİLTRE!$H$5="İMHA"),1,0)</f>
        <v>1</v>
      </c>
      <c r="I1105" s="99"/>
      <c r="J1105" s="100"/>
      <c r="K1105" s="100"/>
      <c r="L1105" s="101"/>
      <c r="M1105" s="102"/>
      <c r="N1105" s="101"/>
      <c r="O1105" s="99"/>
      <c r="P1105" s="103"/>
      <c r="Q1105" s="104"/>
      <c r="R1105" s="50"/>
      <c r="S1105" s="105"/>
      <c r="T1105" s="106"/>
      <c r="U1105" s="107"/>
      <c r="V1105" s="108"/>
      <c r="W1105" s="107"/>
      <c r="X1105" s="107"/>
      <c r="AA1105" s="107"/>
      <c r="AB1105" s="110"/>
      <c r="AC1105" s="110"/>
      <c r="AE1105" s="105"/>
      <c r="AF1105" s="105"/>
      <c r="AR1105" s="112"/>
    </row>
    <row r="1106" spans="2:44" x14ac:dyDescent="0.25">
      <c r="B1106" s="1" t="str">
        <f>IF(I1106="","",
(IF(N1106=FİLTRE!$H$6,2,0)+IF(FİLTRE!$H$6="TOPLAM",2,0))
)</f>
        <v/>
      </c>
      <c r="C1106">
        <f>IF(FİLTRE!$M$5="",9,(IF(U1106&gt;=FİLTRE!$M$5,1,0)))</f>
        <v>1</v>
      </c>
      <c r="D1106" s="1">
        <f>IF(FİLTRE!$M$6="",9,(IF('SKT LİSTESİ'!P1106&lt;=FİLTRE!$M$6,1,0)))</f>
        <v>1</v>
      </c>
      <c r="E1106" s="25" t="str">
        <f>IF(I1106="","",(COUNTIFS($L$4:L1106,L1106)))</f>
        <v/>
      </c>
      <c r="F1106" s="13">
        <f>IF(OR(B1106&lt;&gt;2,C1106&lt;&gt;1,D1106&lt;&gt;1,H1106&lt;&gt;1),0,
COUNTIFS($B$4:B1106,2,$C$4:C1106,1,$D$4:D1106,1,$H$4:H1106,1))</f>
        <v>0</v>
      </c>
      <c r="G1106" s="26" t="str">
        <f>IF(I1106="","",(COUNTIF($E$4:E1106,E1106)))</f>
        <v/>
      </c>
      <c r="H1106" s="1">
        <f>IF(AND(J1106="SAYIM",FİLTRE!$H$5="RAFTA",U1106&lt;&gt;0),1,0)+
IF(AND(J1106="İADE DEPO",FİLTRE!$H$5="İADE DEPO"),1,0)+
IF(FİLTRE!$H$5="TÜMÜ",1,0)+
IF(AND(J1106="FİRMA İADE",FİLTRE!$H$5="FİRMA İADE"),1,0)+
IF(AND(J1106="İMHA",FİLTRE!$H$5="İMHA"),1,0)</f>
        <v>1</v>
      </c>
      <c r="I1106" s="99"/>
      <c r="J1106" s="100"/>
      <c r="K1106" s="100"/>
      <c r="L1106" s="101"/>
      <c r="M1106" s="102"/>
      <c r="N1106" s="101"/>
      <c r="O1106" s="99"/>
      <c r="P1106" s="103"/>
      <c r="Q1106" s="104"/>
      <c r="R1106" s="50"/>
      <c r="S1106" s="105"/>
      <c r="T1106" s="106"/>
      <c r="U1106" s="107"/>
      <c r="V1106" s="108"/>
      <c r="W1106" s="107"/>
      <c r="X1106" s="107"/>
      <c r="AA1106" s="107"/>
      <c r="AB1106" s="110"/>
      <c r="AC1106" s="110"/>
      <c r="AE1106" s="105"/>
      <c r="AF1106" s="105"/>
      <c r="AR1106" s="112"/>
    </row>
    <row r="1107" spans="2:44" x14ac:dyDescent="0.25">
      <c r="B1107" s="1" t="str">
        <f>IF(I1107="","",
(IF(N1107=FİLTRE!$H$6,2,0)+IF(FİLTRE!$H$6="TOPLAM",2,0))
)</f>
        <v/>
      </c>
      <c r="C1107">
        <f>IF(FİLTRE!$M$5="",9,(IF(U1107&gt;=FİLTRE!$M$5,1,0)))</f>
        <v>1</v>
      </c>
      <c r="D1107" s="1">
        <f>IF(FİLTRE!$M$6="",9,(IF('SKT LİSTESİ'!P1107&lt;=FİLTRE!$M$6,1,0)))</f>
        <v>1</v>
      </c>
      <c r="E1107" s="25" t="str">
        <f>IF(I1107="","",(COUNTIFS($L$4:L1107,L1107)))</f>
        <v/>
      </c>
      <c r="F1107" s="13">
        <f>IF(OR(B1107&lt;&gt;2,C1107&lt;&gt;1,D1107&lt;&gt;1,H1107&lt;&gt;1),0,
COUNTIFS($B$4:B1107,2,$C$4:C1107,1,$D$4:D1107,1,$H$4:H1107,1))</f>
        <v>0</v>
      </c>
      <c r="G1107" s="26" t="str">
        <f>IF(I1107="","",(COUNTIF($E$4:E1107,E1107)))</f>
        <v/>
      </c>
      <c r="H1107" s="1">
        <f>IF(AND(J1107="SAYIM",FİLTRE!$H$5="RAFTA",U1107&lt;&gt;0),1,0)+
IF(AND(J1107="İADE DEPO",FİLTRE!$H$5="İADE DEPO"),1,0)+
IF(FİLTRE!$H$5="TÜMÜ",1,0)+
IF(AND(J1107="FİRMA İADE",FİLTRE!$H$5="FİRMA İADE"),1,0)+
IF(AND(J1107="İMHA",FİLTRE!$H$5="İMHA"),1,0)</f>
        <v>1</v>
      </c>
      <c r="I1107" s="99"/>
      <c r="J1107" s="100"/>
      <c r="K1107" s="100"/>
      <c r="L1107" s="101"/>
      <c r="M1107" s="102"/>
      <c r="N1107" s="101"/>
      <c r="O1107" s="99"/>
      <c r="P1107" s="103"/>
      <c r="Q1107" s="104"/>
      <c r="R1107" s="50"/>
      <c r="S1107" s="105"/>
      <c r="T1107" s="106"/>
      <c r="U1107" s="107"/>
      <c r="V1107" s="108"/>
      <c r="W1107" s="107"/>
      <c r="X1107" s="107"/>
      <c r="AA1107" s="107"/>
      <c r="AB1107" s="110"/>
      <c r="AC1107" s="110"/>
      <c r="AE1107" s="105"/>
      <c r="AF1107" s="105"/>
      <c r="AR1107" s="112"/>
    </row>
    <row r="1108" spans="2:44" x14ac:dyDescent="0.25">
      <c r="B1108" s="1" t="str">
        <f>IF(I1108="","",
(IF(N1108=FİLTRE!$H$6,2,0)+IF(FİLTRE!$H$6="TOPLAM",2,0))
)</f>
        <v/>
      </c>
      <c r="C1108">
        <f>IF(FİLTRE!$M$5="",9,(IF(U1108&gt;=FİLTRE!$M$5,1,0)))</f>
        <v>1</v>
      </c>
      <c r="D1108" s="1">
        <f>IF(FİLTRE!$M$6="",9,(IF('SKT LİSTESİ'!P1108&lt;=FİLTRE!$M$6,1,0)))</f>
        <v>1</v>
      </c>
      <c r="E1108" s="25" t="str">
        <f>IF(I1108="","",(COUNTIFS($L$4:L1108,L1108)))</f>
        <v/>
      </c>
      <c r="F1108" s="13">
        <f>IF(OR(B1108&lt;&gt;2,C1108&lt;&gt;1,D1108&lt;&gt;1,H1108&lt;&gt;1),0,
COUNTIFS($B$4:B1108,2,$C$4:C1108,1,$D$4:D1108,1,$H$4:H1108,1))</f>
        <v>0</v>
      </c>
      <c r="G1108" s="26" t="str">
        <f>IF(I1108="","",(COUNTIF($E$4:E1108,E1108)))</f>
        <v/>
      </c>
      <c r="H1108" s="1">
        <f>IF(AND(J1108="SAYIM",FİLTRE!$H$5="RAFTA",U1108&lt;&gt;0),1,0)+
IF(AND(J1108="İADE DEPO",FİLTRE!$H$5="İADE DEPO"),1,0)+
IF(FİLTRE!$H$5="TÜMÜ",1,0)+
IF(AND(J1108="FİRMA İADE",FİLTRE!$H$5="FİRMA İADE"),1,0)+
IF(AND(J1108="İMHA",FİLTRE!$H$5="İMHA"),1,0)</f>
        <v>1</v>
      </c>
      <c r="I1108" s="99"/>
      <c r="J1108" s="100"/>
      <c r="K1108" s="100"/>
      <c r="L1108" s="101"/>
      <c r="M1108" s="102"/>
      <c r="N1108" s="101"/>
      <c r="O1108" s="99"/>
      <c r="P1108" s="103"/>
      <c r="Q1108" s="104"/>
      <c r="R1108" s="50"/>
      <c r="S1108" s="105"/>
      <c r="T1108" s="106"/>
      <c r="U1108" s="107"/>
      <c r="V1108" s="108"/>
      <c r="W1108" s="107"/>
      <c r="X1108" s="107"/>
      <c r="AA1108" s="107"/>
      <c r="AB1108" s="110"/>
      <c r="AC1108" s="110"/>
      <c r="AE1108" s="105"/>
      <c r="AF1108" s="105"/>
      <c r="AR1108" s="112"/>
    </row>
    <row r="1109" spans="2:44" x14ac:dyDescent="0.25">
      <c r="B1109" s="1" t="str">
        <f>IF(I1109="","",
(IF(N1109=FİLTRE!$H$6,2,0)+IF(FİLTRE!$H$6="TOPLAM",2,0))
)</f>
        <v/>
      </c>
      <c r="C1109">
        <f>IF(FİLTRE!$M$5="",9,(IF(U1109&gt;=FİLTRE!$M$5,1,0)))</f>
        <v>1</v>
      </c>
      <c r="D1109" s="1">
        <f>IF(FİLTRE!$M$6="",9,(IF('SKT LİSTESİ'!P1109&lt;=FİLTRE!$M$6,1,0)))</f>
        <v>1</v>
      </c>
      <c r="E1109" s="25" t="str">
        <f>IF(I1109="","",(COUNTIFS($L$4:L1109,L1109)))</f>
        <v/>
      </c>
      <c r="F1109" s="13">
        <f>IF(OR(B1109&lt;&gt;2,C1109&lt;&gt;1,D1109&lt;&gt;1,H1109&lt;&gt;1),0,
COUNTIFS($B$4:B1109,2,$C$4:C1109,1,$D$4:D1109,1,$H$4:H1109,1))</f>
        <v>0</v>
      </c>
      <c r="G1109" s="26" t="str">
        <f>IF(I1109="","",(COUNTIF($E$4:E1109,E1109)))</f>
        <v/>
      </c>
      <c r="H1109" s="1">
        <f>IF(AND(J1109="SAYIM",FİLTRE!$H$5="RAFTA",U1109&lt;&gt;0),1,0)+
IF(AND(J1109="İADE DEPO",FİLTRE!$H$5="İADE DEPO"),1,0)+
IF(FİLTRE!$H$5="TÜMÜ",1,0)+
IF(AND(J1109="FİRMA İADE",FİLTRE!$H$5="FİRMA İADE"),1,0)+
IF(AND(J1109="İMHA",FİLTRE!$H$5="İMHA"),1,0)</f>
        <v>1</v>
      </c>
      <c r="I1109" s="99"/>
      <c r="J1109" s="100"/>
      <c r="K1109" s="100"/>
      <c r="L1109" s="101"/>
      <c r="M1109" s="102"/>
      <c r="N1109" s="101"/>
      <c r="O1109" s="99"/>
      <c r="P1109" s="103"/>
      <c r="Q1109" s="104"/>
      <c r="R1109" s="50"/>
      <c r="S1109" s="105"/>
      <c r="T1109" s="106"/>
      <c r="U1109" s="107"/>
      <c r="V1109" s="108"/>
      <c r="W1109" s="107"/>
      <c r="X1109" s="107"/>
      <c r="AA1109" s="107"/>
      <c r="AB1109" s="110"/>
      <c r="AC1109" s="110"/>
      <c r="AE1109" s="105"/>
      <c r="AF1109" s="105"/>
      <c r="AR1109" s="112"/>
    </row>
    <row r="1110" spans="2:44" x14ac:dyDescent="0.25">
      <c r="B1110" s="1" t="str">
        <f>IF(I1110="","",
(IF(N1110=FİLTRE!$H$6,2,0)+IF(FİLTRE!$H$6="TOPLAM",2,0))
)</f>
        <v/>
      </c>
      <c r="C1110">
        <f>IF(FİLTRE!$M$5="",9,(IF(U1110&gt;=FİLTRE!$M$5,1,0)))</f>
        <v>1</v>
      </c>
      <c r="D1110" s="1">
        <f>IF(FİLTRE!$M$6="",9,(IF('SKT LİSTESİ'!P1110&lt;=FİLTRE!$M$6,1,0)))</f>
        <v>1</v>
      </c>
      <c r="E1110" s="25" t="str">
        <f>IF(I1110="","",(COUNTIFS($L$4:L1110,L1110)))</f>
        <v/>
      </c>
      <c r="F1110" s="13">
        <f>IF(OR(B1110&lt;&gt;2,C1110&lt;&gt;1,D1110&lt;&gt;1,H1110&lt;&gt;1),0,
COUNTIFS($B$4:B1110,2,$C$4:C1110,1,$D$4:D1110,1,$H$4:H1110,1))</f>
        <v>0</v>
      </c>
      <c r="G1110" s="26" t="str">
        <f>IF(I1110="","",(COUNTIF($E$4:E1110,E1110)))</f>
        <v/>
      </c>
      <c r="H1110" s="1">
        <f>IF(AND(J1110="SAYIM",FİLTRE!$H$5="RAFTA",U1110&lt;&gt;0),1,0)+
IF(AND(J1110="İADE DEPO",FİLTRE!$H$5="İADE DEPO"),1,0)+
IF(FİLTRE!$H$5="TÜMÜ",1,0)+
IF(AND(J1110="FİRMA İADE",FİLTRE!$H$5="FİRMA İADE"),1,0)+
IF(AND(J1110="İMHA",FİLTRE!$H$5="İMHA"),1,0)</f>
        <v>1</v>
      </c>
      <c r="I1110" s="99"/>
      <c r="J1110" s="100"/>
      <c r="K1110" s="100"/>
      <c r="L1110" s="101"/>
      <c r="M1110" s="102"/>
      <c r="N1110" s="101"/>
      <c r="O1110" s="99"/>
      <c r="P1110" s="103"/>
      <c r="Q1110" s="104"/>
      <c r="R1110" s="50"/>
      <c r="S1110" s="105"/>
      <c r="T1110" s="106"/>
      <c r="U1110" s="107"/>
      <c r="V1110" s="108"/>
      <c r="W1110" s="107"/>
      <c r="X1110" s="107"/>
      <c r="AA1110" s="107"/>
      <c r="AB1110" s="110"/>
      <c r="AC1110" s="110"/>
      <c r="AE1110" s="105"/>
      <c r="AF1110" s="105"/>
      <c r="AR1110" s="112"/>
    </row>
    <row r="1111" spans="2:44" x14ac:dyDescent="0.25">
      <c r="B1111" s="1" t="str">
        <f>IF(I1111="","",
(IF(N1111=FİLTRE!$H$6,2,0)+IF(FİLTRE!$H$6="TOPLAM",2,0))
)</f>
        <v/>
      </c>
      <c r="C1111">
        <f>IF(FİLTRE!$M$5="",9,(IF(U1111&gt;=FİLTRE!$M$5,1,0)))</f>
        <v>1</v>
      </c>
      <c r="D1111" s="1">
        <f>IF(FİLTRE!$M$6="",9,(IF('SKT LİSTESİ'!P1111&lt;=FİLTRE!$M$6,1,0)))</f>
        <v>1</v>
      </c>
      <c r="E1111" s="25" t="str">
        <f>IF(I1111="","",(COUNTIFS($L$4:L1111,L1111)))</f>
        <v/>
      </c>
      <c r="F1111" s="13">
        <f>IF(OR(B1111&lt;&gt;2,C1111&lt;&gt;1,D1111&lt;&gt;1,H1111&lt;&gt;1),0,
COUNTIFS($B$4:B1111,2,$C$4:C1111,1,$D$4:D1111,1,$H$4:H1111,1))</f>
        <v>0</v>
      </c>
      <c r="G1111" s="26" t="str">
        <f>IF(I1111="","",(COUNTIF($E$4:E1111,E1111)))</f>
        <v/>
      </c>
      <c r="H1111" s="1">
        <f>IF(AND(J1111="SAYIM",FİLTRE!$H$5="RAFTA",U1111&lt;&gt;0),1,0)+
IF(AND(J1111="İADE DEPO",FİLTRE!$H$5="İADE DEPO"),1,0)+
IF(FİLTRE!$H$5="TÜMÜ",1,0)+
IF(AND(J1111="FİRMA İADE",FİLTRE!$H$5="FİRMA İADE"),1,0)+
IF(AND(J1111="İMHA",FİLTRE!$H$5="İMHA"),1,0)</f>
        <v>1</v>
      </c>
      <c r="I1111" s="99"/>
      <c r="J1111" s="100"/>
      <c r="K1111" s="100"/>
      <c r="L1111" s="101"/>
      <c r="M1111" s="102"/>
      <c r="N1111" s="101"/>
      <c r="O1111" s="99"/>
      <c r="P1111" s="103"/>
      <c r="Q1111" s="104"/>
      <c r="R1111" s="50"/>
      <c r="S1111" s="105"/>
      <c r="T1111" s="106"/>
      <c r="U1111" s="107"/>
      <c r="V1111" s="108"/>
      <c r="W1111" s="107"/>
      <c r="X1111" s="107"/>
      <c r="AA1111" s="107"/>
      <c r="AB1111" s="110"/>
      <c r="AC1111" s="110"/>
      <c r="AE1111" s="105"/>
      <c r="AF1111" s="105"/>
      <c r="AR1111" s="112"/>
    </row>
    <row r="1112" spans="2:44" x14ac:dyDescent="0.25">
      <c r="B1112" s="1" t="str">
        <f>IF(I1112="","",
(IF(N1112=FİLTRE!$H$6,2,0)+IF(FİLTRE!$H$6="TOPLAM",2,0))
)</f>
        <v/>
      </c>
      <c r="C1112">
        <f>IF(FİLTRE!$M$5="",9,(IF(U1112&gt;=FİLTRE!$M$5,1,0)))</f>
        <v>1</v>
      </c>
      <c r="D1112" s="1">
        <f>IF(FİLTRE!$M$6="",9,(IF('SKT LİSTESİ'!P1112&lt;=FİLTRE!$M$6,1,0)))</f>
        <v>1</v>
      </c>
      <c r="E1112" s="25" t="str">
        <f>IF(I1112="","",(COUNTIFS($L$4:L1112,L1112)))</f>
        <v/>
      </c>
      <c r="F1112" s="13">
        <f>IF(OR(B1112&lt;&gt;2,C1112&lt;&gt;1,D1112&lt;&gt;1,H1112&lt;&gt;1),0,
COUNTIFS($B$4:B1112,2,$C$4:C1112,1,$D$4:D1112,1,$H$4:H1112,1))</f>
        <v>0</v>
      </c>
      <c r="G1112" s="26" t="str">
        <f>IF(I1112="","",(COUNTIF($E$4:E1112,E1112)))</f>
        <v/>
      </c>
      <c r="H1112" s="1">
        <f>IF(AND(J1112="SAYIM",FİLTRE!$H$5="RAFTA",U1112&lt;&gt;0),1,0)+
IF(AND(J1112="İADE DEPO",FİLTRE!$H$5="İADE DEPO"),1,0)+
IF(FİLTRE!$H$5="TÜMÜ",1,0)+
IF(AND(J1112="FİRMA İADE",FİLTRE!$H$5="FİRMA İADE"),1,0)+
IF(AND(J1112="İMHA",FİLTRE!$H$5="İMHA"),1,0)</f>
        <v>1</v>
      </c>
      <c r="I1112" s="99"/>
      <c r="J1112" s="100"/>
      <c r="K1112" s="100"/>
      <c r="L1112" s="101"/>
      <c r="M1112" s="102"/>
      <c r="N1112" s="101"/>
      <c r="O1112" s="99"/>
      <c r="P1112" s="103"/>
      <c r="Q1112" s="104"/>
      <c r="R1112" s="50"/>
      <c r="S1112" s="105"/>
      <c r="T1112" s="106"/>
      <c r="U1112" s="107"/>
      <c r="V1112" s="108"/>
      <c r="W1112" s="107"/>
      <c r="X1112" s="107"/>
      <c r="AA1112" s="107"/>
      <c r="AB1112" s="110"/>
      <c r="AC1112" s="110"/>
      <c r="AE1112" s="105"/>
      <c r="AF1112" s="105"/>
      <c r="AR1112" s="112"/>
    </row>
    <row r="1113" spans="2:44" x14ac:dyDescent="0.25">
      <c r="B1113" s="1" t="str">
        <f>IF(I1113="","",
(IF(N1113=FİLTRE!$H$6,2,0)+IF(FİLTRE!$H$6="TOPLAM",2,0))
)</f>
        <v/>
      </c>
      <c r="C1113">
        <f>IF(FİLTRE!$M$5="",9,(IF(U1113&gt;=FİLTRE!$M$5,1,0)))</f>
        <v>1</v>
      </c>
      <c r="D1113" s="1">
        <f>IF(FİLTRE!$M$6="",9,(IF('SKT LİSTESİ'!P1113&lt;=FİLTRE!$M$6,1,0)))</f>
        <v>1</v>
      </c>
      <c r="E1113" s="25" t="str">
        <f>IF(I1113="","",(COUNTIFS($L$4:L1113,L1113)))</f>
        <v/>
      </c>
      <c r="F1113" s="13">
        <f>IF(OR(B1113&lt;&gt;2,C1113&lt;&gt;1,D1113&lt;&gt;1,H1113&lt;&gt;1),0,
COUNTIFS($B$4:B1113,2,$C$4:C1113,1,$D$4:D1113,1,$H$4:H1113,1))</f>
        <v>0</v>
      </c>
      <c r="G1113" s="26" t="str">
        <f>IF(I1113="","",(COUNTIF($E$4:E1113,E1113)))</f>
        <v/>
      </c>
      <c r="H1113" s="1">
        <f>IF(AND(J1113="SAYIM",FİLTRE!$H$5="RAFTA",U1113&lt;&gt;0),1,0)+
IF(AND(J1113="İADE DEPO",FİLTRE!$H$5="İADE DEPO"),1,0)+
IF(FİLTRE!$H$5="TÜMÜ",1,0)+
IF(AND(J1113="FİRMA İADE",FİLTRE!$H$5="FİRMA İADE"),1,0)+
IF(AND(J1113="İMHA",FİLTRE!$H$5="İMHA"),1,0)</f>
        <v>1</v>
      </c>
      <c r="I1113" s="99"/>
      <c r="J1113" s="100"/>
      <c r="K1113" s="100"/>
      <c r="L1113" s="101"/>
      <c r="M1113" s="102"/>
      <c r="N1113" s="101"/>
      <c r="O1113" s="99"/>
      <c r="P1113" s="103"/>
      <c r="Q1113" s="104"/>
      <c r="R1113" s="50"/>
      <c r="S1113" s="105"/>
      <c r="T1113" s="106"/>
      <c r="U1113" s="107"/>
      <c r="V1113" s="108"/>
      <c r="W1113" s="107"/>
      <c r="X1113" s="107"/>
      <c r="AA1113" s="107"/>
      <c r="AB1113" s="110"/>
      <c r="AC1113" s="110"/>
      <c r="AE1113" s="105"/>
      <c r="AF1113" s="105"/>
      <c r="AR1113" s="112"/>
    </row>
    <row r="1114" spans="2:44" x14ac:dyDescent="0.25">
      <c r="B1114" s="1" t="str">
        <f>IF(I1114="","",
(IF(N1114=FİLTRE!$H$6,2,0)+IF(FİLTRE!$H$6="TOPLAM",2,0))
)</f>
        <v/>
      </c>
      <c r="C1114">
        <f>IF(FİLTRE!$M$5="",9,(IF(U1114&gt;=FİLTRE!$M$5,1,0)))</f>
        <v>1</v>
      </c>
      <c r="D1114" s="1">
        <f>IF(FİLTRE!$M$6="",9,(IF('SKT LİSTESİ'!P1114&lt;=FİLTRE!$M$6,1,0)))</f>
        <v>1</v>
      </c>
      <c r="E1114" s="25" t="str">
        <f>IF(I1114="","",(COUNTIFS($L$4:L1114,L1114)))</f>
        <v/>
      </c>
      <c r="F1114" s="13">
        <f>IF(OR(B1114&lt;&gt;2,C1114&lt;&gt;1,D1114&lt;&gt;1,H1114&lt;&gt;1),0,
COUNTIFS($B$4:B1114,2,$C$4:C1114,1,$D$4:D1114,1,$H$4:H1114,1))</f>
        <v>0</v>
      </c>
      <c r="G1114" s="26" t="str">
        <f>IF(I1114="","",(COUNTIF($E$4:E1114,E1114)))</f>
        <v/>
      </c>
      <c r="H1114" s="1">
        <f>IF(AND(J1114="SAYIM",FİLTRE!$H$5="RAFTA",U1114&lt;&gt;0),1,0)+
IF(AND(J1114="İADE DEPO",FİLTRE!$H$5="İADE DEPO"),1,0)+
IF(FİLTRE!$H$5="TÜMÜ",1,0)+
IF(AND(J1114="FİRMA İADE",FİLTRE!$H$5="FİRMA İADE"),1,0)+
IF(AND(J1114="İMHA",FİLTRE!$H$5="İMHA"),1,0)</f>
        <v>1</v>
      </c>
      <c r="I1114" s="99"/>
      <c r="J1114" s="100"/>
      <c r="K1114" s="100"/>
      <c r="L1114" s="101"/>
      <c r="M1114" s="102"/>
      <c r="N1114" s="101"/>
      <c r="O1114" s="99"/>
      <c r="P1114" s="103"/>
      <c r="Q1114" s="104"/>
      <c r="R1114" s="50"/>
      <c r="S1114" s="105"/>
      <c r="T1114" s="106"/>
      <c r="U1114" s="107"/>
      <c r="V1114" s="108"/>
      <c r="W1114" s="107"/>
      <c r="X1114" s="107"/>
      <c r="AA1114" s="107"/>
      <c r="AB1114" s="110"/>
      <c r="AC1114" s="110"/>
      <c r="AE1114" s="105"/>
      <c r="AF1114" s="105"/>
      <c r="AR1114" s="112"/>
    </row>
    <row r="1115" spans="2:44" x14ac:dyDescent="0.25">
      <c r="B1115" s="1" t="str">
        <f>IF(I1115="","",
(IF(N1115=FİLTRE!$H$6,2,0)+IF(FİLTRE!$H$6="TOPLAM",2,0))
)</f>
        <v/>
      </c>
      <c r="C1115">
        <f>IF(FİLTRE!$M$5="",9,(IF(U1115&gt;=FİLTRE!$M$5,1,0)))</f>
        <v>1</v>
      </c>
      <c r="D1115" s="1">
        <f>IF(FİLTRE!$M$6="",9,(IF('SKT LİSTESİ'!P1115&lt;=FİLTRE!$M$6,1,0)))</f>
        <v>1</v>
      </c>
      <c r="E1115" s="25" t="str">
        <f>IF(I1115="","",(COUNTIFS($L$4:L1115,L1115)))</f>
        <v/>
      </c>
      <c r="F1115" s="13">
        <f>IF(OR(B1115&lt;&gt;2,C1115&lt;&gt;1,D1115&lt;&gt;1,H1115&lt;&gt;1),0,
COUNTIFS($B$4:B1115,2,$C$4:C1115,1,$D$4:D1115,1,$H$4:H1115,1))</f>
        <v>0</v>
      </c>
      <c r="G1115" s="26" t="str">
        <f>IF(I1115="","",(COUNTIF($E$4:E1115,E1115)))</f>
        <v/>
      </c>
      <c r="H1115" s="1">
        <f>IF(AND(J1115="SAYIM",FİLTRE!$H$5="RAFTA",U1115&lt;&gt;0),1,0)+
IF(AND(J1115="İADE DEPO",FİLTRE!$H$5="İADE DEPO"),1,0)+
IF(FİLTRE!$H$5="TÜMÜ",1,0)+
IF(AND(J1115="FİRMA İADE",FİLTRE!$H$5="FİRMA İADE"),1,0)+
IF(AND(J1115="İMHA",FİLTRE!$H$5="İMHA"),1,0)</f>
        <v>1</v>
      </c>
      <c r="I1115" s="99"/>
      <c r="J1115" s="100"/>
      <c r="K1115" s="100"/>
      <c r="L1115" s="101"/>
      <c r="M1115" s="102"/>
      <c r="N1115" s="101"/>
      <c r="O1115" s="99"/>
      <c r="P1115" s="103"/>
      <c r="Q1115" s="104"/>
      <c r="R1115" s="50"/>
      <c r="S1115" s="105"/>
      <c r="T1115" s="106"/>
      <c r="U1115" s="107"/>
      <c r="V1115" s="108"/>
      <c r="W1115" s="107"/>
      <c r="X1115" s="107"/>
      <c r="AA1115" s="107"/>
      <c r="AB1115" s="110"/>
      <c r="AC1115" s="110"/>
      <c r="AE1115" s="105"/>
      <c r="AF1115" s="105"/>
      <c r="AR1115" s="112"/>
    </row>
    <row r="1116" spans="2:44" x14ac:dyDescent="0.25">
      <c r="B1116" s="1" t="str">
        <f>IF(I1116="","",
(IF(N1116=FİLTRE!$H$6,2,0)+IF(FİLTRE!$H$6="TOPLAM",2,0))
)</f>
        <v/>
      </c>
      <c r="C1116">
        <f>IF(FİLTRE!$M$5="",9,(IF(U1116&gt;=FİLTRE!$M$5,1,0)))</f>
        <v>1</v>
      </c>
      <c r="D1116" s="1">
        <f>IF(FİLTRE!$M$6="",9,(IF('SKT LİSTESİ'!P1116&lt;=FİLTRE!$M$6,1,0)))</f>
        <v>1</v>
      </c>
      <c r="E1116" s="25" t="str">
        <f>IF(I1116="","",(COUNTIFS($L$4:L1116,L1116)))</f>
        <v/>
      </c>
      <c r="F1116" s="13">
        <f>IF(OR(B1116&lt;&gt;2,C1116&lt;&gt;1,D1116&lt;&gt;1,H1116&lt;&gt;1),0,
COUNTIFS($B$4:B1116,2,$C$4:C1116,1,$D$4:D1116,1,$H$4:H1116,1))</f>
        <v>0</v>
      </c>
      <c r="G1116" s="26" t="str">
        <f>IF(I1116="","",(COUNTIF($E$4:E1116,E1116)))</f>
        <v/>
      </c>
      <c r="H1116" s="1">
        <f>IF(AND(J1116="SAYIM",FİLTRE!$H$5="RAFTA",U1116&lt;&gt;0),1,0)+
IF(AND(J1116="İADE DEPO",FİLTRE!$H$5="İADE DEPO"),1,0)+
IF(FİLTRE!$H$5="TÜMÜ",1,0)+
IF(AND(J1116="FİRMA İADE",FİLTRE!$H$5="FİRMA İADE"),1,0)+
IF(AND(J1116="İMHA",FİLTRE!$H$5="İMHA"),1,0)</f>
        <v>1</v>
      </c>
      <c r="I1116" s="99"/>
      <c r="J1116" s="100"/>
      <c r="K1116" s="100"/>
      <c r="L1116" s="101"/>
      <c r="M1116" s="102"/>
      <c r="N1116" s="101"/>
      <c r="O1116" s="99"/>
      <c r="P1116" s="103"/>
      <c r="Q1116" s="104"/>
      <c r="R1116" s="50"/>
      <c r="S1116" s="105"/>
      <c r="T1116" s="106"/>
      <c r="U1116" s="107"/>
      <c r="V1116" s="108"/>
      <c r="W1116" s="107"/>
      <c r="X1116" s="107"/>
      <c r="AA1116" s="107"/>
      <c r="AB1116" s="110"/>
      <c r="AC1116" s="110"/>
      <c r="AE1116" s="105"/>
      <c r="AF1116" s="105"/>
      <c r="AR1116" s="112"/>
    </row>
    <row r="1117" spans="2:44" x14ac:dyDescent="0.25">
      <c r="B1117" s="1" t="str">
        <f>IF(I1117="","",
(IF(N1117=FİLTRE!$H$6,2,0)+IF(FİLTRE!$H$6="TOPLAM",2,0))
)</f>
        <v/>
      </c>
      <c r="C1117">
        <f>IF(FİLTRE!$M$5="",9,(IF(U1117&gt;=FİLTRE!$M$5,1,0)))</f>
        <v>1</v>
      </c>
      <c r="D1117" s="1">
        <f>IF(FİLTRE!$M$6="",9,(IF('SKT LİSTESİ'!P1117&lt;=FİLTRE!$M$6,1,0)))</f>
        <v>1</v>
      </c>
      <c r="E1117" s="25" t="str">
        <f>IF(I1117="","",(COUNTIFS($L$4:L1117,L1117)))</f>
        <v/>
      </c>
      <c r="F1117" s="13">
        <f>IF(OR(B1117&lt;&gt;2,C1117&lt;&gt;1,D1117&lt;&gt;1,H1117&lt;&gt;1),0,
COUNTIFS($B$4:B1117,2,$C$4:C1117,1,$D$4:D1117,1,$H$4:H1117,1))</f>
        <v>0</v>
      </c>
      <c r="G1117" s="26" t="str">
        <f>IF(I1117="","",(COUNTIF($E$4:E1117,E1117)))</f>
        <v/>
      </c>
      <c r="H1117" s="1">
        <f>IF(AND(J1117="SAYIM",FİLTRE!$H$5="RAFTA",U1117&lt;&gt;0),1,0)+
IF(AND(J1117="İADE DEPO",FİLTRE!$H$5="İADE DEPO"),1,0)+
IF(FİLTRE!$H$5="TÜMÜ",1,0)+
IF(AND(J1117="FİRMA İADE",FİLTRE!$H$5="FİRMA İADE"),1,0)+
IF(AND(J1117="İMHA",FİLTRE!$H$5="İMHA"),1,0)</f>
        <v>1</v>
      </c>
      <c r="I1117" s="99"/>
      <c r="J1117" s="100"/>
      <c r="K1117" s="100"/>
      <c r="L1117" s="101"/>
      <c r="M1117" s="102"/>
      <c r="N1117" s="101"/>
      <c r="O1117" s="99"/>
      <c r="P1117" s="103"/>
      <c r="Q1117" s="104"/>
      <c r="R1117" s="50"/>
      <c r="S1117" s="105"/>
      <c r="T1117" s="106"/>
      <c r="U1117" s="107"/>
      <c r="V1117" s="108"/>
      <c r="W1117" s="107"/>
      <c r="X1117" s="107"/>
      <c r="AA1117" s="107"/>
      <c r="AB1117" s="110"/>
      <c r="AC1117" s="110"/>
      <c r="AE1117" s="105"/>
      <c r="AF1117" s="105"/>
      <c r="AR1117" s="112"/>
    </row>
    <row r="1118" spans="2:44" x14ac:dyDescent="0.25">
      <c r="B1118" s="1" t="str">
        <f>IF(I1118="","",
(IF(N1118=FİLTRE!$H$6,2,0)+IF(FİLTRE!$H$6="TOPLAM",2,0))
)</f>
        <v/>
      </c>
      <c r="C1118">
        <f>IF(FİLTRE!$M$5="",9,(IF(U1118&gt;=FİLTRE!$M$5,1,0)))</f>
        <v>1</v>
      </c>
      <c r="D1118" s="1">
        <f>IF(FİLTRE!$M$6="",9,(IF('SKT LİSTESİ'!P1118&lt;=FİLTRE!$M$6,1,0)))</f>
        <v>1</v>
      </c>
      <c r="E1118" s="25" t="str">
        <f>IF(I1118="","",(COUNTIFS($L$4:L1118,L1118)))</f>
        <v/>
      </c>
      <c r="F1118" s="13">
        <f>IF(OR(B1118&lt;&gt;2,C1118&lt;&gt;1,D1118&lt;&gt;1,H1118&lt;&gt;1),0,
COUNTIFS($B$4:B1118,2,$C$4:C1118,1,$D$4:D1118,1,$H$4:H1118,1))</f>
        <v>0</v>
      </c>
      <c r="G1118" s="26" t="str">
        <f>IF(I1118="","",(COUNTIF($E$4:E1118,E1118)))</f>
        <v/>
      </c>
      <c r="H1118" s="1">
        <f>IF(AND(J1118="SAYIM",FİLTRE!$H$5="RAFTA",U1118&lt;&gt;0),1,0)+
IF(AND(J1118="İADE DEPO",FİLTRE!$H$5="İADE DEPO"),1,0)+
IF(FİLTRE!$H$5="TÜMÜ",1,0)+
IF(AND(J1118="FİRMA İADE",FİLTRE!$H$5="FİRMA İADE"),1,0)+
IF(AND(J1118="İMHA",FİLTRE!$H$5="İMHA"),1,0)</f>
        <v>1</v>
      </c>
      <c r="I1118" s="99"/>
      <c r="J1118" s="100"/>
      <c r="K1118" s="100"/>
      <c r="L1118" s="101"/>
      <c r="M1118" s="102"/>
      <c r="N1118" s="101"/>
      <c r="O1118" s="99"/>
      <c r="P1118" s="103"/>
      <c r="Q1118" s="104"/>
      <c r="R1118" s="50"/>
      <c r="S1118" s="105"/>
      <c r="T1118" s="106"/>
      <c r="U1118" s="107"/>
      <c r="V1118" s="108"/>
      <c r="W1118" s="107"/>
      <c r="X1118" s="107"/>
      <c r="AA1118" s="107"/>
      <c r="AB1118" s="110"/>
      <c r="AC1118" s="110"/>
      <c r="AE1118" s="105"/>
      <c r="AF1118" s="105"/>
      <c r="AR1118" s="112"/>
    </row>
    <row r="1119" spans="2:44" x14ac:dyDescent="0.25">
      <c r="B1119" s="1" t="str">
        <f>IF(I1119="","",
(IF(N1119=FİLTRE!$H$6,2,0)+IF(FİLTRE!$H$6="TOPLAM",2,0))
)</f>
        <v/>
      </c>
      <c r="C1119">
        <f>IF(FİLTRE!$M$5="",9,(IF(U1119&gt;=FİLTRE!$M$5,1,0)))</f>
        <v>1</v>
      </c>
      <c r="D1119" s="1">
        <f>IF(FİLTRE!$M$6="",9,(IF('SKT LİSTESİ'!P1119&lt;=FİLTRE!$M$6,1,0)))</f>
        <v>1</v>
      </c>
      <c r="E1119" s="25" t="str">
        <f>IF(I1119="","",(COUNTIFS($L$4:L1119,L1119)))</f>
        <v/>
      </c>
      <c r="F1119" s="13">
        <f>IF(OR(B1119&lt;&gt;2,C1119&lt;&gt;1,D1119&lt;&gt;1,H1119&lt;&gt;1),0,
COUNTIFS($B$4:B1119,2,$C$4:C1119,1,$D$4:D1119,1,$H$4:H1119,1))</f>
        <v>0</v>
      </c>
      <c r="G1119" s="26" t="str">
        <f>IF(I1119="","",(COUNTIF($E$4:E1119,E1119)))</f>
        <v/>
      </c>
      <c r="H1119" s="1">
        <f>IF(AND(J1119="SAYIM",FİLTRE!$H$5="RAFTA",U1119&lt;&gt;0),1,0)+
IF(AND(J1119="İADE DEPO",FİLTRE!$H$5="İADE DEPO"),1,0)+
IF(FİLTRE!$H$5="TÜMÜ",1,0)+
IF(AND(J1119="FİRMA İADE",FİLTRE!$H$5="FİRMA İADE"),1,0)+
IF(AND(J1119="İMHA",FİLTRE!$H$5="İMHA"),1,0)</f>
        <v>1</v>
      </c>
      <c r="I1119" s="99"/>
      <c r="J1119" s="100"/>
      <c r="K1119" s="100"/>
      <c r="L1119" s="101"/>
      <c r="M1119" s="102"/>
      <c r="N1119" s="101"/>
      <c r="O1119" s="99"/>
      <c r="P1119" s="103"/>
      <c r="Q1119" s="104"/>
      <c r="R1119" s="50"/>
      <c r="S1119" s="105"/>
      <c r="T1119" s="106"/>
      <c r="U1119" s="107"/>
      <c r="V1119" s="108"/>
      <c r="W1119" s="107"/>
      <c r="X1119" s="107"/>
      <c r="AA1119" s="107"/>
      <c r="AB1119" s="110"/>
      <c r="AC1119" s="110"/>
      <c r="AE1119" s="105"/>
      <c r="AF1119" s="105"/>
      <c r="AR1119" s="112"/>
    </row>
    <row r="1120" spans="2:44" x14ac:dyDescent="0.25">
      <c r="B1120" s="1" t="str">
        <f>IF(I1120="","",
(IF(N1120=FİLTRE!$H$6,2,0)+IF(FİLTRE!$H$6="TOPLAM",2,0))
)</f>
        <v/>
      </c>
      <c r="C1120">
        <f>IF(FİLTRE!$M$5="",9,(IF(U1120&gt;=FİLTRE!$M$5,1,0)))</f>
        <v>1</v>
      </c>
      <c r="D1120" s="1">
        <f>IF(FİLTRE!$M$6="",9,(IF('SKT LİSTESİ'!P1120&lt;=FİLTRE!$M$6,1,0)))</f>
        <v>1</v>
      </c>
      <c r="E1120" s="25" t="str">
        <f>IF(I1120="","",(COUNTIFS($L$4:L1120,L1120)))</f>
        <v/>
      </c>
      <c r="F1120" s="13">
        <f>IF(OR(B1120&lt;&gt;2,C1120&lt;&gt;1,D1120&lt;&gt;1,H1120&lt;&gt;1),0,
COUNTIFS($B$4:B1120,2,$C$4:C1120,1,$D$4:D1120,1,$H$4:H1120,1))</f>
        <v>0</v>
      </c>
      <c r="G1120" s="26" t="str">
        <f>IF(I1120="","",(COUNTIF($E$4:E1120,E1120)))</f>
        <v/>
      </c>
      <c r="H1120" s="1">
        <f>IF(AND(J1120="SAYIM",FİLTRE!$H$5="RAFTA",U1120&lt;&gt;0),1,0)+
IF(AND(J1120="İADE DEPO",FİLTRE!$H$5="İADE DEPO"),1,0)+
IF(FİLTRE!$H$5="TÜMÜ",1,0)+
IF(AND(J1120="FİRMA İADE",FİLTRE!$H$5="FİRMA İADE"),1,0)+
IF(AND(J1120="İMHA",FİLTRE!$H$5="İMHA"),1,0)</f>
        <v>1</v>
      </c>
      <c r="I1120" s="99"/>
      <c r="J1120" s="100"/>
      <c r="K1120" s="100"/>
      <c r="L1120" s="101"/>
      <c r="M1120" s="102"/>
      <c r="N1120" s="101"/>
      <c r="O1120" s="99"/>
      <c r="P1120" s="103"/>
      <c r="Q1120" s="104"/>
      <c r="R1120" s="50"/>
      <c r="S1120" s="105"/>
      <c r="T1120" s="106"/>
      <c r="U1120" s="107"/>
      <c r="V1120" s="108"/>
      <c r="W1120" s="107"/>
      <c r="X1120" s="107"/>
      <c r="AA1120" s="107"/>
      <c r="AB1120" s="110"/>
      <c r="AC1120" s="110"/>
      <c r="AE1120" s="105"/>
      <c r="AF1120" s="105"/>
      <c r="AR1120" s="112"/>
    </row>
    <row r="1121" spans="2:44" x14ac:dyDescent="0.25">
      <c r="B1121" s="1" t="str">
        <f>IF(I1121="","",
(IF(N1121=FİLTRE!$H$6,2,0)+IF(FİLTRE!$H$6="TOPLAM",2,0))
)</f>
        <v/>
      </c>
      <c r="C1121">
        <f>IF(FİLTRE!$M$5="",9,(IF(U1121&gt;=FİLTRE!$M$5,1,0)))</f>
        <v>1</v>
      </c>
      <c r="D1121" s="1">
        <f>IF(FİLTRE!$M$6="",9,(IF('SKT LİSTESİ'!P1121&lt;=FİLTRE!$M$6,1,0)))</f>
        <v>1</v>
      </c>
      <c r="E1121" s="25" t="str">
        <f>IF(I1121="","",(COUNTIFS($L$4:L1121,L1121)))</f>
        <v/>
      </c>
      <c r="F1121" s="13">
        <f>IF(OR(B1121&lt;&gt;2,C1121&lt;&gt;1,D1121&lt;&gt;1,H1121&lt;&gt;1),0,
COUNTIFS($B$4:B1121,2,$C$4:C1121,1,$D$4:D1121,1,$H$4:H1121,1))</f>
        <v>0</v>
      </c>
      <c r="G1121" s="26" t="str">
        <f>IF(I1121="","",(COUNTIF($E$4:E1121,E1121)))</f>
        <v/>
      </c>
      <c r="H1121" s="1">
        <f>IF(AND(J1121="SAYIM",FİLTRE!$H$5="RAFTA",U1121&lt;&gt;0),1,0)+
IF(AND(J1121="İADE DEPO",FİLTRE!$H$5="İADE DEPO"),1,0)+
IF(FİLTRE!$H$5="TÜMÜ",1,0)+
IF(AND(J1121="FİRMA İADE",FİLTRE!$H$5="FİRMA İADE"),1,0)+
IF(AND(J1121="İMHA",FİLTRE!$H$5="İMHA"),1,0)</f>
        <v>1</v>
      </c>
      <c r="I1121" s="99"/>
      <c r="J1121" s="100"/>
      <c r="K1121" s="100"/>
      <c r="L1121" s="101"/>
      <c r="M1121" s="102"/>
      <c r="N1121" s="101"/>
      <c r="O1121" s="99"/>
      <c r="P1121" s="103"/>
      <c r="Q1121" s="104"/>
      <c r="R1121" s="50"/>
      <c r="S1121" s="105"/>
      <c r="T1121" s="106"/>
      <c r="U1121" s="107"/>
      <c r="V1121" s="108"/>
      <c r="W1121" s="107"/>
      <c r="X1121" s="107"/>
      <c r="AA1121" s="107"/>
      <c r="AB1121" s="110"/>
      <c r="AC1121" s="110"/>
      <c r="AE1121" s="105"/>
      <c r="AF1121" s="105"/>
      <c r="AR1121" s="112"/>
    </row>
    <row r="1122" spans="2:44" x14ac:dyDescent="0.25">
      <c r="B1122" s="1" t="str">
        <f>IF(I1122="","",
(IF(N1122=FİLTRE!$H$6,2,0)+IF(FİLTRE!$H$6="TOPLAM",2,0))
)</f>
        <v/>
      </c>
      <c r="C1122">
        <f>IF(FİLTRE!$M$5="",9,(IF(U1122&gt;=FİLTRE!$M$5,1,0)))</f>
        <v>1</v>
      </c>
      <c r="D1122" s="1">
        <f>IF(FİLTRE!$M$6="",9,(IF('SKT LİSTESİ'!P1122&lt;=FİLTRE!$M$6,1,0)))</f>
        <v>1</v>
      </c>
      <c r="E1122" s="25" t="str">
        <f>IF(I1122="","",(COUNTIFS($L$4:L1122,L1122)))</f>
        <v/>
      </c>
      <c r="F1122" s="13">
        <f>IF(OR(B1122&lt;&gt;2,C1122&lt;&gt;1,D1122&lt;&gt;1,H1122&lt;&gt;1),0,
COUNTIFS($B$4:B1122,2,$C$4:C1122,1,$D$4:D1122,1,$H$4:H1122,1))</f>
        <v>0</v>
      </c>
      <c r="G1122" s="26" t="str">
        <f>IF(I1122="","",(COUNTIF($E$4:E1122,E1122)))</f>
        <v/>
      </c>
      <c r="H1122" s="1">
        <f>IF(AND(J1122="SAYIM",FİLTRE!$H$5="RAFTA",U1122&lt;&gt;0),1,0)+
IF(AND(J1122="İADE DEPO",FİLTRE!$H$5="İADE DEPO"),1,0)+
IF(FİLTRE!$H$5="TÜMÜ",1,0)+
IF(AND(J1122="FİRMA İADE",FİLTRE!$H$5="FİRMA İADE"),1,0)+
IF(AND(J1122="İMHA",FİLTRE!$H$5="İMHA"),1,0)</f>
        <v>1</v>
      </c>
      <c r="I1122" s="99"/>
      <c r="J1122" s="100"/>
      <c r="K1122" s="100"/>
      <c r="L1122" s="101"/>
      <c r="M1122" s="102"/>
      <c r="N1122" s="101"/>
      <c r="O1122" s="99"/>
      <c r="P1122" s="103"/>
      <c r="Q1122" s="104"/>
      <c r="R1122" s="50"/>
      <c r="S1122" s="105"/>
      <c r="T1122" s="106"/>
      <c r="U1122" s="107"/>
      <c r="V1122" s="108"/>
      <c r="W1122" s="107"/>
      <c r="X1122" s="107"/>
      <c r="AA1122" s="107"/>
      <c r="AB1122" s="110"/>
      <c r="AC1122" s="110"/>
      <c r="AE1122" s="105"/>
      <c r="AF1122" s="105"/>
      <c r="AR1122" s="112"/>
    </row>
    <row r="1123" spans="2:44" x14ac:dyDescent="0.25">
      <c r="B1123" s="1" t="str">
        <f>IF(I1123="","",
(IF(N1123=FİLTRE!$H$6,2,0)+IF(FİLTRE!$H$6="TOPLAM",2,0))
)</f>
        <v/>
      </c>
      <c r="C1123">
        <f>IF(FİLTRE!$M$5="",9,(IF(U1123&gt;=FİLTRE!$M$5,1,0)))</f>
        <v>1</v>
      </c>
      <c r="D1123" s="1">
        <f>IF(FİLTRE!$M$6="",9,(IF('SKT LİSTESİ'!P1123&lt;=FİLTRE!$M$6,1,0)))</f>
        <v>1</v>
      </c>
      <c r="E1123" s="25" t="str">
        <f>IF(I1123="","",(COUNTIFS($L$4:L1123,L1123)))</f>
        <v/>
      </c>
      <c r="F1123" s="13">
        <f>IF(OR(B1123&lt;&gt;2,C1123&lt;&gt;1,D1123&lt;&gt;1,H1123&lt;&gt;1),0,
COUNTIFS($B$4:B1123,2,$C$4:C1123,1,$D$4:D1123,1,$H$4:H1123,1))</f>
        <v>0</v>
      </c>
      <c r="G1123" s="26" t="str">
        <f>IF(I1123="","",(COUNTIF($E$4:E1123,E1123)))</f>
        <v/>
      </c>
      <c r="H1123" s="1">
        <f>IF(AND(J1123="SAYIM",FİLTRE!$H$5="RAFTA",U1123&lt;&gt;0),1,0)+
IF(AND(J1123="İADE DEPO",FİLTRE!$H$5="İADE DEPO"),1,0)+
IF(FİLTRE!$H$5="TÜMÜ",1,0)+
IF(AND(J1123="FİRMA İADE",FİLTRE!$H$5="FİRMA İADE"),1,0)+
IF(AND(J1123="İMHA",FİLTRE!$H$5="İMHA"),1,0)</f>
        <v>1</v>
      </c>
      <c r="I1123" s="99"/>
      <c r="J1123" s="100"/>
      <c r="K1123" s="100"/>
      <c r="L1123" s="101"/>
      <c r="M1123" s="102"/>
      <c r="N1123" s="101"/>
      <c r="O1123" s="99"/>
      <c r="P1123" s="103"/>
      <c r="Q1123" s="104"/>
      <c r="R1123" s="50"/>
      <c r="S1123" s="105"/>
      <c r="T1123" s="106"/>
      <c r="U1123" s="107"/>
      <c r="V1123" s="108"/>
      <c r="W1123" s="107"/>
      <c r="X1123" s="107"/>
      <c r="AA1123" s="107"/>
      <c r="AB1123" s="110"/>
      <c r="AC1123" s="110"/>
      <c r="AE1123" s="105"/>
      <c r="AF1123" s="105"/>
      <c r="AR1123" s="112"/>
    </row>
    <row r="1124" spans="2:44" x14ac:dyDescent="0.25">
      <c r="B1124" s="1" t="str">
        <f>IF(I1124="","",
(IF(N1124=FİLTRE!$H$6,2,0)+IF(FİLTRE!$H$6="TOPLAM",2,0))
)</f>
        <v/>
      </c>
      <c r="C1124">
        <f>IF(FİLTRE!$M$5="",9,(IF(U1124&gt;=FİLTRE!$M$5,1,0)))</f>
        <v>1</v>
      </c>
      <c r="D1124" s="1">
        <f>IF(FİLTRE!$M$6="",9,(IF('SKT LİSTESİ'!P1124&lt;=FİLTRE!$M$6,1,0)))</f>
        <v>1</v>
      </c>
      <c r="E1124" s="25" t="str">
        <f>IF(I1124="","",(COUNTIFS($L$4:L1124,L1124)))</f>
        <v/>
      </c>
      <c r="F1124" s="13">
        <f>IF(OR(B1124&lt;&gt;2,C1124&lt;&gt;1,D1124&lt;&gt;1,H1124&lt;&gt;1),0,
COUNTIFS($B$4:B1124,2,$C$4:C1124,1,$D$4:D1124,1,$H$4:H1124,1))</f>
        <v>0</v>
      </c>
      <c r="G1124" s="26" t="str">
        <f>IF(I1124="","",(COUNTIF($E$4:E1124,E1124)))</f>
        <v/>
      </c>
      <c r="H1124" s="1">
        <f>IF(AND(J1124="SAYIM",FİLTRE!$H$5="RAFTA",U1124&lt;&gt;0),1,0)+
IF(AND(J1124="İADE DEPO",FİLTRE!$H$5="İADE DEPO"),1,0)+
IF(FİLTRE!$H$5="TÜMÜ",1,0)+
IF(AND(J1124="FİRMA İADE",FİLTRE!$H$5="FİRMA İADE"),1,0)+
IF(AND(J1124="İMHA",FİLTRE!$H$5="İMHA"),1,0)</f>
        <v>1</v>
      </c>
      <c r="I1124" s="99"/>
      <c r="J1124" s="100"/>
      <c r="K1124" s="100"/>
      <c r="L1124" s="101"/>
      <c r="M1124" s="102"/>
      <c r="N1124" s="101"/>
      <c r="O1124" s="99"/>
      <c r="P1124" s="103"/>
      <c r="Q1124" s="104"/>
      <c r="R1124" s="50"/>
      <c r="S1124" s="105"/>
      <c r="T1124" s="106"/>
      <c r="U1124" s="107"/>
      <c r="V1124" s="108"/>
      <c r="W1124" s="107"/>
      <c r="X1124" s="107"/>
      <c r="AA1124" s="107"/>
      <c r="AB1124" s="110"/>
      <c r="AC1124" s="110"/>
      <c r="AE1124" s="105"/>
      <c r="AF1124" s="105"/>
      <c r="AR1124" s="112"/>
    </row>
    <row r="1125" spans="2:44" x14ac:dyDescent="0.25">
      <c r="B1125" s="1" t="str">
        <f>IF(I1125="","",
(IF(N1125=FİLTRE!$H$6,2,0)+IF(FİLTRE!$H$6="TOPLAM",2,0))
)</f>
        <v/>
      </c>
      <c r="C1125">
        <f>IF(FİLTRE!$M$5="",9,(IF(U1125&gt;=FİLTRE!$M$5,1,0)))</f>
        <v>1</v>
      </c>
      <c r="D1125" s="1">
        <f>IF(FİLTRE!$M$6="",9,(IF('SKT LİSTESİ'!P1125&lt;=FİLTRE!$M$6,1,0)))</f>
        <v>1</v>
      </c>
      <c r="E1125" s="25" t="str">
        <f>IF(I1125="","",(COUNTIFS($L$4:L1125,L1125)))</f>
        <v/>
      </c>
      <c r="F1125" s="13">
        <f>IF(OR(B1125&lt;&gt;2,C1125&lt;&gt;1,D1125&lt;&gt;1,H1125&lt;&gt;1),0,
COUNTIFS($B$4:B1125,2,$C$4:C1125,1,$D$4:D1125,1,$H$4:H1125,1))</f>
        <v>0</v>
      </c>
      <c r="G1125" s="26" t="str">
        <f>IF(I1125="","",(COUNTIF($E$4:E1125,E1125)))</f>
        <v/>
      </c>
      <c r="H1125" s="1">
        <f>IF(AND(J1125="SAYIM",FİLTRE!$H$5="RAFTA",U1125&lt;&gt;0),1,0)+
IF(AND(J1125="İADE DEPO",FİLTRE!$H$5="İADE DEPO"),1,0)+
IF(FİLTRE!$H$5="TÜMÜ",1,0)+
IF(AND(J1125="FİRMA İADE",FİLTRE!$H$5="FİRMA İADE"),1,0)+
IF(AND(J1125="İMHA",FİLTRE!$H$5="İMHA"),1,0)</f>
        <v>1</v>
      </c>
      <c r="I1125" s="99"/>
      <c r="J1125" s="100"/>
      <c r="K1125" s="100"/>
      <c r="L1125" s="101"/>
      <c r="M1125" s="102"/>
      <c r="N1125" s="101"/>
      <c r="O1125" s="99"/>
      <c r="P1125" s="103"/>
      <c r="Q1125" s="104"/>
      <c r="R1125" s="50"/>
      <c r="S1125" s="105"/>
      <c r="T1125" s="106"/>
      <c r="U1125" s="107"/>
      <c r="V1125" s="108"/>
      <c r="W1125" s="107"/>
      <c r="X1125" s="107"/>
      <c r="AA1125" s="107"/>
      <c r="AB1125" s="110"/>
      <c r="AC1125" s="110"/>
      <c r="AE1125" s="105"/>
      <c r="AF1125" s="105"/>
      <c r="AR1125" s="112"/>
    </row>
    <row r="1126" spans="2:44" x14ac:dyDescent="0.25">
      <c r="B1126" s="1" t="str">
        <f>IF(I1126="","",
(IF(N1126=FİLTRE!$H$6,2,0)+IF(FİLTRE!$H$6="TOPLAM",2,0))
)</f>
        <v/>
      </c>
      <c r="C1126">
        <f>IF(FİLTRE!$M$5="",9,(IF(U1126&gt;=FİLTRE!$M$5,1,0)))</f>
        <v>1</v>
      </c>
      <c r="D1126" s="1">
        <f>IF(FİLTRE!$M$6="",9,(IF('SKT LİSTESİ'!P1126&lt;=FİLTRE!$M$6,1,0)))</f>
        <v>1</v>
      </c>
      <c r="E1126" s="25" t="str">
        <f>IF(I1126="","",(COUNTIFS($L$4:L1126,L1126)))</f>
        <v/>
      </c>
      <c r="F1126" s="13">
        <f>IF(OR(B1126&lt;&gt;2,C1126&lt;&gt;1,D1126&lt;&gt;1,H1126&lt;&gt;1),0,
COUNTIFS($B$4:B1126,2,$C$4:C1126,1,$D$4:D1126,1,$H$4:H1126,1))</f>
        <v>0</v>
      </c>
      <c r="G1126" s="26" t="str">
        <f>IF(I1126="","",(COUNTIF($E$4:E1126,E1126)))</f>
        <v/>
      </c>
      <c r="H1126" s="1">
        <f>IF(AND(J1126="SAYIM",FİLTRE!$H$5="RAFTA",U1126&lt;&gt;0),1,0)+
IF(AND(J1126="İADE DEPO",FİLTRE!$H$5="İADE DEPO"),1,0)+
IF(FİLTRE!$H$5="TÜMÜ",1,0)+
IF(AND(J1126="FİRMA İADE",FİLTRE!$H$5="FİRMA İADE"),1,0)+
IF(AND(J1126="İMHA",FİLTRE!$H$5="İMHA"),1,0)</f>
        <v>1</v>
      </c>
      <c r="I1126" s="99"/>
      <c r="J1126" s="100"/>
      <c r="K1126" s="100"/>
      <c r="L1126" s="101"/>
      <c r="M1126" s="102"/>
      <c r="N1126" s="101"/>
      <c r="O1126" s="99"/>
      <c r="P1126" s="103"/>
      <c r="Q1126" s="104"/>
      <c r="R1126" s="50"/>
      <c r="S1126" s="105"/>
      <c r="T1126" s="106"/>
      <c r="U1126" s="107"/>
      <c r="V1126" s="108"/>
      <c r="W1126" s="107"/>
      <c r="X1126" s="107"/>
      <c r="AA1126" s="107"/>
      <c r="AB1126" s="110"/>
      <c r="AC1126" s="110"/>
      <c r="AE1126" s="105"/>
      <c r="AF1126" s="105"/>
      <c r="AR1126" s="112"/>
    </row>
    <row r="1127" spans="2:44" x14ac:dyDescent="0.25">
      <c r="B1127" s="1" t="str">
        <f>IF(I1127="","",
(IF(N1127=FİLTRE!$H$6,2,0)+IF(FİLTRE!$H$6="TOPLAM",2,0))
)</f>
        <v/>
      </c>
      <c r="C1127">
        <f>IF(FİLTRE!$M$5="",9,(IF(U1127&gt;=FİLTRE!$M$5,1,0)))</f>
        <v>1</v>
      </c>
      <c r="D1127" s="1">
        <f>IF(FİLTRE!$M$6="",9,(IF('SKT LİSTESİ'!P1127&lt;=FİLTRE!$M$6,1,0)))</f>
        <v>1</v>
      </c>
      <c r="E1127" s="25" t="str">
        <f>IF(I1127="","",(COUNTIFS($L$4:L1127,L1127)))</f>
        <v/>
      </c>
      <c r="F1127" s="13">
        <f>IF(OR(B1127&lt;&gt;2,C1127&lt;&gt;1,D1127&lt;&gt;1,H1127&lt;&gt;1),0,
COUNTIFS($B$4:B1127,2,$C$4:C1127,1,$D$4:D1127,1,$H$4:H1127,1))</f>
        <v>0</v>
      </c>
      <c r="G1127" s="26" t="str">
        <f>IF(I1127="","",(COUNTIF($E$4:E1127,E1127)))</f>
        <v/>
      </c>
      <c r="H1127" s="1">
        <f>IF(AND(J1127="SAYIM",FİLTRE!$H$5="RAFTA",U1127&lt;&gt;0),1,0)+
IF(AND(J1127="İADE DEPO",FİLTRE!$H$5="İADE DEPO"),1,0)+
IF(FİLTRE!$H$5="TÜMÜ",1,0)+
IF(AND(J1127="FİRMA İADE",FİLTRE!$H$5="FİRMA İADE"),1,0)+
IF(AND(J1127="İMHA",FİLTRE!$H$5="İMHA"),1,0)</f>
        <v>1</v>
      </c>
      <c r="I1127" s="99"/>
      <c r="J1127" s="100"/>
      <c r="K1127" s="100"/>
      <c r="L1127" s="101"/>
      <c r="M1127" s="102"/>
      <c r="N1127" s="101"/>
      <c r="O1127" s="99"/>
      <c r="P1127" s="103"/>
      <c r="Q1127" s="104"/>
      <c r="R1127" s="50"/>
      <c r="S1127" s="105"/>
      <c r="T1127" s="106"/>
      <c r="U1127" s="107"/>
      <c r="V1127" s="108"/>
      <c r="W1127" s="107"/>
      <c r="X1127" s="107"/>
      <c r="AA1127" s="107"/>
      <c r="AB1127" s="110"/>
      <c r="AC1127" s="110"/>
      <c r="AE1127" s="105"/>
      <c r="AF1127" s="105"/>
      <c r="AR1127" s="112"/>
    </row>
    <row r="1128" spans="2:44" x14ac:dyDescent="0.25">
      <c r="B1128" s="1" t="str">
        <f>IF(I1128="","",
(IF(N1128=FİLTRE!$H$6,2,0)+IF(FİLTRE!$H$6="TOPLAM",2,0))
)</f>
        <v/>
      </c>
      <c r="C1128">
        <f>IF(FİLTRE!$M$5="",9,(IF(U1128&gt;=FİLTRE!$M$5,1,0)))</f>
        <v>1</v>
      </c>
      <c r="D1128" s="1">
        <f>IF(FİLTRE!$M$6="",9,(IF('SKT LİSTESİ'!P1128&lt;=FİLTRE!$M$6,1,0)))</f>
        <v>1</v>
      </c>
      <c r="E1128" s="25" t="str">
        <f>IF(I1128="","",(COUNTIFS($L$4:L1128,L1128)))</f>
        <v/>
      </c>
      <c r="F1128" s="13">
        <f>IF(OR(B1128&lt;&gt;2,C1128&lt;&gt;1,D1128&lt;&gt;1,H1128&lt;&gt;1),0,
COUNTIFS($B$4:B1128,2,$C$4:C1128,1,$D$4:D1128,1,$H$4:H1128,1))</f>
        <v>0</v>
      </c>
      <c r="G1128" s="26" t="str">
        <f>IF(I1128="","",(COUNTIF($E$4:E1128,E1128)))</f>
        <v/>
      </c>
      <c r="H1128" s="1">
        <f>IF(AND(J1128="SAYIM",FİLTRE!$H$5="RAFTA",U1128&lt;&gt;0),1,0)+
IF(AND(J1128="İADE DEPO",FİLTRE!$H$5="İADE DEPO"),1,0)+
IF(FİLTRE!$H$5="TÜMÜ",1,0)+
IF(AND(J1128="FİRMA İADE",FİLTRE!$H$5="FİRMA İADE"),1,0)+
IF(AND(J1128="İMHA",FİLTRE!$H$5="İMHA"),1,0)</f>
        <v>1</v>
      </c>
      <c r="I1128" s="99"/>
      <c r="J1128" s="100"/>
      <c r="K1128" s="100"/>
      <c r="L1128" s="101"/>
      <c r="M1128" s="102"/>
      <c r="N1128" s="101"/>
      <c r="O1128" s="99"/>
      <c r="P1128" s="103"/>
      <c r="Q1128" s="104"/>
      <c r="R1128" s="50"/>
      <c r="S1128" s="105"/>
      <c r="T1128" s="106"/>
      <c r="U1128" s="107"/>
      <c r="V1128" s="108"/>
      <c r="W1128" s="107"/>
      <c r="X1128" s="107"/>
      <c r="AA1128" s="107"/>
      <c r="AB1128" s="110"/>
      <c r="AC1128" s="110"/>
      <c r="AE1128" s="105"/>
      <c r="AF1128" s="105"/>
      <c r="AR1128" s="112"/>
    </row>
    <row r="1129" spans="2:44" x14ac:dyDescent="0.25">
      <c r="B1129" s="1" t="str">
        <f>IF(I1129="","",
(IF(N1129=FİLTRE!$H$6,2,0)+IF(FİLTRE!$H$6="TOPLAM",2,0))
)</f>
        <v/>
      </c>
      <c r="C1129">
        <f>IF(FİLTRE!$M$5="",9,(IF(U1129&gt;=FİLTRE!$M$5,1,0)))</f>
        <v>1</v>
      </c>
      <c r="D1129" s="1">
        <f>IF(FİLTRE!$M$6="",9,(IF('SKT LİSTESİ'!P1129&lt;=FİLTRE!$M$6,1,0)))</f>
        <v>1</v>
      </c>
      <c r="E1129" s="25" t="str">
        <f>IF(I1129="","",(COUNTIFS($L$4:L1129,L1129)))</f>
        <v/>
      </c>
      <c r="F1129" s="13">
        <f>IF(OR(B1129&lt;&gt;2,C1129&lt;&gt;1,D1129&lt;&gt;1,H1129&lt;&gt;1),0,
COUNTIFS($B$4:B1129,2,$C$4:C1129,1,$D$4:D1129,1,$H$4:H1129,1))</f>
        <v>0</v>
      </c>
      <c r="G1129" s="26" t="str">
        <f>IF(I1129="","",(COUNTIF($E$4:E1129,E1129)))</f>
        <v/>
      </c>
      <c r="H1129" s="1">
        <f>IF(AND(J1129="SAYIM",FİLTRE!$H$5="RAFTA",U1129&lt;&gt;0),1,0)+
IF(AND(J1129="İADE DEPO",FİLTRE!$H$5="İADE DEPO"),1,0)+
IF(FİLTRE!$H$5="TÜMÜ",1,0)+
IF(AND(J1129="FİRMA İADE",FİLTRE!$H$5="FİRMA İADE"),1,0)+
IF(AND(J1129="İMHA",FİLTRE!$H$5="İMHA"),1,0)</f>
        <v>1</v>
      </c>
      <c r="I1129" s="99"/>
      <c r="J1129" s="100"/>
      <c r="K1129" s="100"/>
      <c r="L1129" s="101"/>
      <c r="M1129" s="102"/>
      <c r="N1129" s="101"/>
      <c r="O1129" s="99"/>
      <c r="P1129" s="103"/>
      <c r="Q1129" s="104"/>
      <c r="R1129" s="50"/>
      <c r="S1129" s="105"/>
      <c r="T1129" s="106"/>
      <c r="U1129" s="107"/>
      <c r="V1129" s="108"/>
      <c r="W1129" s="107"/>
      <c r="X1129" s="107"/>
      <c r="AA1129" s="107"/>
      <c r="AB1129" s="110"/>
      <c r="AC1129" s="110"/>
      <c r="AE1129" s="105"/>
      <c r="AF1129" s="105"/>
      <c r="AR1129" s="112"/>
    </row>
    <row r="1130" spans="2:44" x14ac:dyDescent="0.25">
      <c r="B1130" s="1" t="str">
        <f>IF(I1130="","",
(IF(N1130=FİLTRE!$H$6,2,0)+IF(FİLTRE!$H$6="TOPLAM",2,0))
)</f>
        <v/>
      </c>
      <c r="C1130">
        <f>IF(FİLTRE!$M$5="",9,(IF(U1130&gt;=FİLTRE!$M$5,1,0)))</f>
        <v>1</v>
      </c>
      <c r="D1130" s="1">
        <f>IF(FİLTRE!$M$6="",9,(IF('SKT LİSTESİ'!P1130&lt;=FİLTRE!$M$6,1,0)))</f>
        <v>1</v>
      </c>
      <c r="E1130" s="25" t="str">
        <f>IF(I1130="","",(COUNTIFS($L$4:L1130,L1130)))</f>
        <v/>
      </c>
      <c r="F1130" s="13">
        <f>IF(OR(B1130&lt;&gt;2,C1130&lt;&gt;1,D1130&lt;&gt;1,H1130&lt;&gt;1),0,
COUNTIFS($B$4:B1130,2,$C$4:C1130,1,$D$4:D1130,1,$H$4:H1130,1))</f>
        <v>0</v>
      </c>
      <c r="G1130" s="26" t="str">
        <f>IF(I1130="","",(COUNTIF($E$4:E1130,E1130)))</f>
        <v/>
      </c>
      <c r="H1130" s="1">
        <f>IF(AND(J1130="SAYIM",FİLTRE!$H$5="RAFTA",U1130&lt;&gt;0),1,0)+
IF(AND(J1130="İADE DEPO",FİLTRE!$H$5="İADE DEPO"),1,0)+
IF(FİLTRE!$H$5="TÜMÜ",1,0)+
IF(AND(J1130="FİRMA İADE",FİLTRE!$H$5="FİRMA İADE"),1,0)+
IF(AND(J1130="İMHA",FİLTRE!$H$5="İMHA"),1,0)</f>
        <v>1</v>
      </c>
      <c r="I1130" s="99"/>
      <c r="J1130" s="100"/>
      <c r="K1130" s="100"/>
      <c r="L1130" s="101"/>
      <c r="M1130" s="102"/>
      <c r="N1130" s="101"/>
      <c r="O1130" s="99"/>
      <c r="P1130" s="103"/>
      <c r="Q1130" s="104"/>
      <c r="R1130" s="50"/>
      <c r="S1130" s="105"/>
      <c r="T1130" s="106"/>
      <c r="U1130" s="107"/>
      <c r="V1130" s="108"/>
      <c r="W1130" s="107"/>
      <c r="X1130" s="107"/>
      <c r="AA1130" s="107"/>
      <c r="AB1130" s="110"/>
      <c r="AC1130" s="110"/>
      <c r="AE1130" s="105"/>
      <c r="AF1130" s="105"/>
      <c r="AR1130" s="112"/>
    </row>
    <row r="1131" spans="2:44" x14ac:dyDescent="0.25">
      <c r="B1131" s="1" t="str">
        <f>IF(I1131="","",
(IF(N1131=FİLTRE!$H$6,2,0)+IF(FİLTRE!$H$6="TOPLAM",2,0))
)</f>
        <v/>
      </c>
      <c r="C1131">
        <f>IF(FİLTRE!$M$5="",9,(IF(U1131&gt;=FİLTRE!$M$5,1,0)))</f>
        <v>1</v>
      </c>
      <c r="D1131" s="1">
        <f>IF(FİLTRE!$M$6="",9,(IF('SKT LİSTESİ'!P1131&lt;=FİLTRE!$M$6,1,0)))</f>
        <v>1</v>
      </c>
      <c r="E1131" s="25" t="str">
        <f>IF(I1131="","",(COUNTIFS($L$4:L1131,L1131)))</f>
        <v/>
      </c>
      <c r="F1131" s="13">
        <f>IF(OR(B1131&lt;&gt;2,C1131&lt;&gt;1,D1131&lt;&gt;1,H1131&lt;&gt;1),0,
COUNTIFS($B$4:B1131,2,$C$4:C1131,1,$D$4:D1131,1,$H$4:H1131,1))</f>
        <v>0</v>
      </c>
      <c r="G1131" s="26" t="str">
        <f>IF(I1131="","",(COUNTIF($E$4:E1131,E1131)))</f>
        <v/>
      </c>
      <c r="H1131" s="1">
        <f>IF(AND(J1131="SAYIM",FİLTRE!$H$5="RAFTA",U1131&lt;&gt;0),1,0)+
IF(AND(J1131="İADE DEPO",FİLTRE!$H$5="İADE DEPO"),1,0)+
IF(FİLTRE!$H$5="TÜMÜ",1,0)+
IF(AND(J1131="FİRMA İADE",FİLTRE!$H$5="FİRMA İADE"),1,0)+
IF(AND(J1131="İMHA",FİLTRE!$H$5="İMHA"),1,0)</f>
        <v>1</v>
      </c>
      <c r="I1131" s="99"/>
      <c r="J1131" s="100"/>
      <c r="K1131" s="100"/>
      <c r="L1131" s="101"/>
      <c r="M1131" s="102"/>
      <c r="N1131" s="101"/>
      <c r="O1131" s="99"/>
      <c r="P1131" s="103"/>
      <c r="Q1131" s="104"/>
      <c r="R1131" s="50"/>
      <c r="S1131" s="105"/>
      <c r="T1131" s="106"/>
      <c r="U1131" s="107"/>
      <c r="V1131" s="108"/>
      <c r="W1131" s="107"/>
      <c r="X1131" s="107"/>
      <c r="AA1131" s="107"/>
      <c r="AB1131" s="110"/>
      <c r="AC1131" s="110"/>
      <c r="AE1131" s="105"/>
      <c r="AF1131" s="105"/>
      <c r="AR1131" s="112"/>
    </row>
    <row r="1132" spans="2:44" x14ac:dyDescent="0.25">
      <c r="B1132" s="1" t="str">
        <f>IF(I1132="","",
(IF(N1132=FİLTRE!$H$6,2,0)+IF(FİLTRE!$H$6="TOPLAM",2,0))
)</f>
        <v/>
      </c>
      <c r="C1132">
        <f>IF(FİLTRE!$M$5="",9,(IF(U1132&gt;=FİLTRE!$M$5,1,0)))</f>
        <v>1</v>
      </c>
      <c r="D1132" s="1">
        <f>IF(FİLTRE!$M$6="",9,(IF('SKT LİSTESİ'!P1132&lt;=FİLTRE!$M$6,1,0)))</f>
        <v>1</v>
      </c>
      <c r="E1132" s="25" t="str">
        <f>IF(I1132="","",(COUNTIFS($L$4:L1132,L1132)))</f>
        <v/>
      </c>
      <c r="F1132" s="13">
        <f>IF(OR(B1132&lt;&gt;2,C1132&lt;&gt;1,D1132&lt;&gt;1,H1132&lt;&gt;1),0,
COUNTIFS($B$4:B1132,2,$C$4:C1132,1,$D$4:D1132,1,$H$4:H1132,1))</f>
        <v>0</v>
      </c>
      <c r="G1132" s="26" t="str">
        <f>IF(I1132="","",(COUNTIF($E$4:E1132,E1132)))</f>
        <v/>
      </c>
      <c r="H1132" s="1">
        <f>IF(AND(J1132="SAYIM",FİLTRE!$H$5="RAFTA",U1132&lt;&gt;0),1,0)+
IF(AND(J1132="İADE DEPO",FİLTRE!$H$5="İADE DEPO"),1,0)+
IF(FİLTRE!$H$5="TÜMÜ",1,0)+
IF(AND(J1132="FİRMA İADE",FİLTRE!$H$5="FİRMA İADE"),1,0)+
IF(AND(J1132="İMHA",FİLTRE!$H$5="İMHA"),1,0)</f>
        <v>1</v>
      </c>
      <c r="I1132" s="99"/>
      <c r="J1132" s="100"/>
      <c r="K1132" s="100"/>
      <c r="L1132" s="101"/>
      <c r="M1132" s="102"/>
      <c r="N1132" s="101"/>
      <c r="O1132" s="99"/>
      <c r="P1132" s="103"/>
      <c r="Q1132" s="104"/>
      <c r="R1132" s="50"/>
      <c r="S1132" s="105"/>
      <c r="T1132" s="106"/>
      <c r="U1132" s="107"/>
      <c r="V1132" s="108"/>
      <c r="W1132" s="107"/>
      <c r="X1132" s="107"/>
      <c r="AA1132" s="107"/>
      <c r="AB1132" s="110"/>
      <c r="AC1132" s="110"/>
      <c r="AE1132" s="105"/>
      <c r="AF1132" s="105"/>
      <c r="AR1132" s="112"/>
    </row>
    <row r="1133" spans="2:44" x14ac:dyDescent="0.25">
      <c r="B1133" s="1" t="str">
        <f>IF(I1133="","",
(IF(N1133=FİLTRE!$H$6,2,0)+IF(FİLTRE!$H$6="TOPLAM",2,0))
)</f>
        <v/>
      </c>
      <c r="C1133">
        <f>IF(FİLTRE!$M$5="",9,(IF(U1133&gt;=FİLTRE!$M$5,1,0)))</f>
        <v>1</v>
      </c>
      <c r="D1133" s="1">
        <f>IF(FİLTRE!$M$6="",9,(IF('SKT LİSTESİ'!P1133&lt;=FİLTRE!$M$6,1,0)))</f>
        <v>1</v>
      </c>
      <c r="E1133" s="25" t="str">
        <f>IF(I1133="","",(COUNTIFS($L$4:L1133,L1133)))</f>
        <v/>
      </c>
      <c r="F1133" s="13">
        <f>IF(OR(B1133&lt;&gt;2,C1133&lt;&gt;1,D1133&lt;&gt;1,H1133&lt;&gt;1),0,
COUNTIFS($B$4:B1133,2,$C$4:C1133,1,$D$4:D1133,1,$H$4:H1133,1))</f>
        <v>0</v>
      </c>
      <c r="G1133" s="26" t="str">
        <f>IF(I1133="","",(COUNTIF($E$4:E1133,E1133)))</f>
        <v/>
      </c>
      <c r="H1133" s="1">
        <f>IF(AND(J1133="SAYIM",FİLTRE!$H$5="RAFTA",U1133&lt;&gt;0),1,0)+
IF(AND(J1133="İADE DEPO",FİLTRE!$H$5="İADE DEPO"),1,0)+
IF(FİLTRE!$H$5="TÜMÜ",1,0)+
IF(AND(J1133="FİRMA İADE",FİLTRE!$H$5="FİRMA İADE"),1,0)+
IF(AND(J1133="İMHA",FİLTRE!$H$5="İMHA"),1,0)</f>
        <v>1</v>
      </c>
      <c r="I1133" s="99"/>
      <c r="J1133" s="100"/>
      <c r="K1133" s="100"/>
      <c r="L1133" s="101"/>
      <c r="M1133" s="102"/>
      <c r="N1133" s="101"/>
      <c r="O1133" s="99"/>
      <c r="P1133" s="103"/>
      <c r="Q1133" s="104"/>
      <c r="R1133" s="50"/>
      <c r="S1133" s="105"/>
      <c r="T1133" s="106"/>
      <c r="U1133" s="107"/>
      <c r="V1133" s="108"/>
      <c r="W1133" s="107"/>
      <c r="X1133" s="107"/>
      <c r="AA1133" s="107"/>
      <c r="AB1133" s="110"/>
      <c r="AC1133" s="110"/>
      <c r="AE1133" s="105"/>
      <c r="AF1133" s="105"/>
      <c r="AR1133" s="112"/>
    </row>
    <row r="1134" spans="2:44" x14ac:dyDescent="0.25">
      <c r="B1134" s="1" t="str">
        <f>IF(I1134="","",
(IF(N1134=FİLTRE!$H$6,2,0)+IF(FİLTRE!$H$6="TOPLAM",2,0))
)</f>
        <v/>
      </c>
      <c r="C1134">
        <f>IF(FİLTRE!$M$5="",9,(IF(U1134&gt;=FİLTRE!$M$5,1,0)))</f>
        <v>1</v>
      </c>
      <c r="D1134" s="1">
        <f>IF(FİLTRE!$M$6="",9,(IF('SKT LİSTESİ'!P1134&lt;=FİLTRE!$M$6,1,0)))</f>
        <v>1</v>
      </c>
      <c r="E1134" s="25" t="str">
        <f>IF(I1134="","",(COUNTIFS($L$4:L1134,L1134)))</f>
        <v/>
      </c>
      <c r="F1134" s="13">
        <f>IF(OR(B1134&lt;&gt;2,C1134&lt;&gt;1,D1134&lt;&gt;1,H1134&lt;&gt;1),0,
COUNTIFS($B$4:B1134,2,$C$4:C1134,1,$D$4:D1134,1,$H$4:H1134,1))</f>
        <v>0</v>
      </c>
      <c r="G1134" s="26" t="str">
        <f>IF(I1134="","",(COUNTIF($E$4:E1134,E1134)))</f>
        <v/>
      </c>
      <c r="H1134" s="1">
        <f>IF(AND(J1134="SAYIM",FİLTRE!$H$5="RAFTA",U1134&lt;&gt;0),1,0)+
IF(AND(J1134="İADE DEPO",FİLTRE!$H$5="İADE DEPO"),1,0)+
IF(FİLTRE!$H$5="TÜMÜ",1,0)+
IF(AND(J1134="FİRMA İADE",FİLTRE!$H$5="FİRMA İADE"),1,0)+
IF(AND(J1134="İMHA",FİLTRE!$H$5="İMHA"),1,0)</f>
        <v>1</v>
      </c>
      <c r="I1134" s="99"/>
      <c r="J1134" s="100"/>
      <c r="K1134" s="100"/>
      <c r="L1134" s="101"/>
      <c r="M1134" s="102"/>
      <c r="N1134" s="101"/>
      <c r="O1134" s="99"/>
      <c r="P1134" s="103"/>
      <c r="Q1134" s="104"/>
      <c r="R1134" s="50"/>
      <c r="S1134" s="105"/>
      <c r="T1134" s="106"/>
      <c r="U1134" s="107"/>
      <c r="V1134" s="108"/>
      <c r="W1134" s="107"/>
      <c r="X1134" s="107"/>
      <c r="AA1134" s="107"/>
      <c r="AB1134" s="110"/>
      <c r="AC1134" s="110"/>
      <c r="AE1134" s="105"/>
      <c r="AF1134" s="105"/>
      <c r="AR1134" s="112"/>
    </row>
    <row r="1135" spans="2:44" x14ac:dyDescent="0.25">
      <c r="B1135" s="1" t="str">
        <f>IF(I1135="","",
(IF(N1135=FİLTRE!$H$6,2,0)+IF(FİLTRE!$H$6="TOPLAM",2,0))
)</f>
        <v/>
      </c>
      <c r="C1135">
        <f>IF(FİLTRE!$M$5="",9,(IF(U1135&gt;=FİLTRE!$M$5,1,0)))</f>
        <v>1</v>
      </c>
      <c r="D1135" s="1">
        <f>IF(FİLTRE!$M$6="",9,(IF('SKT LİSTESİ'!P1135&lt;=FİLTRE!$M$6,1,0)))</f>
        <v>1</v>
      </c>
      <c r="E1135" s="25" t="str">
        <f>IF(I1135="","",(COUNTIFS($L$4:L1135,L1135)))</f>
        <v/>
      </c>
      <c r="F1135" s="13">
        <f>IF(OR(B1135&lt;&gt;2,C1135&lt;&gt;1,D1135&lt;&gt;1,H1135&lt;&gt;1),0,
COUNTIFS($B$4:B1135,2,$C$4:C1135,1,$D$4:D1135,1,$H$4:H1135,1))</f>
        <v>0</v>
      </c>
      <c r="G1135" s="26" t="str">
        <f>IF(I1135="","",(COUNTIF($E$4:E1135,E1135)))</f>
        <v/>
      </c>
      <c r="H1135" s="1">
        <f>IF(AND(J1135="SAYIM",FİLTRE!$H$5="RAFTA",U1135&lt;&gt;0),1,0)+
IF(AND(J1135="İADE DEPO",FİLTRE!$H$5="İADE DEPO"),1,0)+
IF(FİLTRE!$H$5="TÜMÜ",1,0)+
IF(AND(J1135="FİRMA İADE",FİLTRE!$H$5="FİRMA İADE"),1,0)+
IF(AND(J1135="İMHA",FİLTRE!$H$5="İMHA"),1,0)</f>
        <v>1</v>
      </c>
      <c r="I1135" s="99"/>
      <c r="J1135" s="100"/>
      <c r="K1135" s="100"/>
      <c r="L1135" s="101"/>
      <c r="M1135" s="102"/>
      <c r="N1135" s="101"/>
      <c r="O1135" s="99"/>
      <c r="P1135" s="103"/>
      <c r="Q1135" s="104"/>
      <c r="R1135" s="50"/>
      <c r="S1135" s="105"/>
      <c r="T1135" s="106"/>
      <c r="U1135" s="107"/>
      <c r="V1135" s="108"/>
      <c r="W1135" s="107"/>
      <c r="X1135" s="107"/>
      <c r="AA1135" s="107"/>
      <c r="AB1135" s="110"/>
      <c r="AC1135" s="110"/>
      <c r="AE1135" s="105"/>
      <c r="AF1135" s="105"/>
      <c r="AR1135" s="112"/>
    </row>
    <row r="1136" spans="2:44" x14ac:dyDescent="0.25">
      <c r="B1136" s="1" t="str">
        <f>IF(I1136="","",
(IF(N1136=FİLTRE!$H$6,2,0)+IF(FİLTRE!$H$6="TOPLAM",2,0))
)</f>
        <v/>
      </c>
      <c r="C1136">
        <f>IF(FİLTRE!$M$5="",9,(IF(U1136&gt;=FİLTRE!$M$5,1,0)))</f>
        <v>1</v>
      </c>
      <c r="D1136" s="1">
        <f>IF(FİLTRE!$M$6="",9,(IF('SKT LİSTESİ'!P1136&lt;=FİLTRE!$M$6,1,0)))</f>
        <v>1</v>
      </c>
      <c r="E1136" s="25" t="str">
        <f>IF(I1136="","",(COUNTIFS($L$4:L1136,L1136)))</f>
        <v/>
      </c>
      <c r="F1136" s="13">
        <f>IF(OR(B1136&lt;&gt;2,C1136&lt;&gt;1,D1136&lt;&gt;1,H1136&lt;&gt;1),0,
COUNTIFS($B$4:B1136,2,$C$4:C1136,1,$D$4:D1136,1,$H$4:H1136,1))</f>
        <v>0</v>
      </c>
      <c r="G1136" s="26" t="str">
        <f>IF(I1136="","",(COUNTIF($E$4:E1136,E1136)))</f>
        <v/>
      </c>
      <c r="H1136" s="1">
        <f>IF(AND(J1136="SAYIM",FİLTRE!$H$5="RAFTA",U1136&lt;&gt;0),1,0)+
IF(AND(J1136="İADE DEPO",FİLTRE!$H$5="İADE DEPO"),1,0)+
IF(FİLTRE!$H$5="TÜMÜ",1,0)+
IF(AND(J1136="FİRMA İADE",FİLTRE!$H$5="FİRMA İADE"),1,0)+
IF(AND(J1136="İMHA",FİLTRE!$H$5="İMHA"),1,0)</f>
        <v>1</v>
      </c>
      <c r="I1136" s="99"/>
      <c r="J1136" s="100"/>
      <c r="K1136" s="100"/>
      <c r="L1136" s="101"/>
      <c r="M1136" s="102"/>
      <c r="N1136" s="101"/>
      <c r="O1136" s="99"/>
      <c r="P1136" s="103"/>
      <c r="Q1136" s="104"/>
      <c r="R1136" s="50"/>
      <c r="S1136" s="105"/>
      <c r="T1136" s="106"/>
      <c r="U1136" s="107"/>
      <c r="V1136" s="108"/>
      <c r="W1136" s="107"/>
      <c r="X1136" s="107"/>
      <c r="AA1136" s="107"/>
      <c r="AB1136" s="110"/>
      <c r="AC1136" s="110"/>
      <c r="AE1136" s="105"/>
      <c r="AF1136" s="105"/>
      <c r="AR1136" s="112"/>
    </row>
    <row r="1137" spans="2:44" x14ac:dyDescent="0.25">
      <c r="B1137" s="1" t="str">
        <f>IF(I1137="","",
(IF(N1137=FİLTRE!$H$6,2,0)+IF(FİLTRE!$H$6="TOPLAM",2,0))
)</f>
        <v/>
      </c>
      <c r="C1137">
        <f>IF(FİLTRE!$M$5="",9,(IF(U1137&gt;=FİLTRE!$M$5,1,0)))</f>
        <v>1</v>
      </c>
      <c r="D1137" s="1">
        <f>IF(FİLTRE!$M$6="",9,(IF('SKT LİSTESİ'!P1137&lt;=FİLTRE!$M$6,1,0)))</f>
        <v>1</v>
      </c>
      <c r="E1137" s="25" t="str">
        <f>IF(I1137="","",(COUNTIFS($L$4:L1137,L1137)))</f>
        <v/>
      </c>
      <c r="F1137" s="13">
        <f>IF(OR(B1137&lt;&gt;2,C1137&lt;&gt;1,D1137&lt;&gt;1,H1137&lt;&gt;1),0,
COUNTIFS($B$4:B1137,2,$C$4:C1137,1,$D$4:D1137,1,$H$4:H1137,1))</f>
        <v>0</v>
      </c>
      <c r="G1137" s="26" t="str">
        <f>IF(I1137="","",(COUNTIF($E$4:E1137,E1137)))</f>
        <v/>
      </c>
      <c r="H1137" s="1">
        <f>IF(AND(J1137="SAYIM",FİLTRE!$H$5="RAFTA",U1137&lt;&gt;0),1,0)+
IF(AND(J1137="İADE DEPO",FİLTRE!$H$5="İADE DEPO"),1,0)+
IF(FİLTRE!$H$5="TÜMÜ",1,0)+
IF(AND(J1137="FİRMA İADE",FİLTRE!$H$5="FİRMA İADE"),1,0)+
IF(AND(J1137="İMHA",FİLTRE!$H$5="İMHA"),1,0)</f>
        <v>1</v>
      </c>
      <c r="I1137" s="99"/>
      <c r="J1137" s="100"/>
      <c r="K1137" s="100"/>
      <c r="L1137" s="101"/>
      <c r="M1137" s="102"/>
      <c r="N1137" s="101"/>
      <c r="O1137" s="99"/>
      <c r="P1137" s="103"/>
      <c r="Q1137" s="104"/>
      <c r="R1137" s="50"/>
      <c r="S1137" s="105"/>
      <c r="T1137" s="106"/>
      <c r="U1137" s="107"/>
      <c r="V1137" s="108"/>
      <c r="W1137" s="107"/>
      <c r="X1137" s="107"/>
      <c r="AA1137" s="107"/>
      <c r="AB1137" s="110"/>
      <c r="AC1137" s="110"/>
      <c r="AE1137" s="105"/>
      <c r="AF1137" s="105"/>
      <c r="AR1137" s="112"/>
    </row>
    <row r="1138" spans="2:44" x14ac:dyDescent="0.25">
      <c r="B1138" s="1" t="str">
        <f>IF(I1138="","",
(IF(N1138=FİLTRE!$H$6,2,0)+IF(FİLTRE!$H$6="TOPLAM",2,0))
)</f>
        <v/>
      </c>
      <c r="C1138">
        <f>IF(FİLTRE!$M$5="",9,(IF(U1138&gt;=FİLTRE!$M$5,1,0)))</f>
        <v>1</v>
      </c>
      <c r="D1138" s="1">
        <f>IF(FİLTRE!$M$6="",9,(IF('SKT LİSTESİ'!P1138&lt;=FİLTRE!$M$6,1,0)))</f>
        <v>1</v>
      </c>
      <c r="E1138" s="25" t="str">
        <f>IF(I1138="","",(COUNTIFS($L$4:L1138,L1138)))</f>
        <v/>
      </c>
      <c r="F1138" s="13">
        <f>IF(OR(B1138&lt;&gt;2,C1138&lt;&gt;1,D1138&lt;&gt;1,H1138&lt;&gt;1),0,
COUNTIFS($B$4:B1138,2,$C$4:C1138,1,$D$4:D1138,1,$H$4:H1138,1))</f>
        <v>0</v>
      </c>
      <c r="G1138" s="26" t="str">
        <f>IF(I1138="","",(COUNTIF($E$4:E1138,E1138)))</f>
        <v/>
      </c>
      <c r="H1138" s="1">
        <f>IF(AND(J1138="SAYIM",FİLTRE!$H$5="RAFTA",U1138&lt;&gt;0),1,0)+
IF(AND(J1138="İADE DEPO",FİLTRE!$H$5="İADE DEPO"),1,0)+
IF(FİLTRE!$H$5="TÜMÜ",1,0)+
IF(AND(J1138="FİRMA İADE",FİLTRE!$H$5="FİRMA İADE"),1,0)+
IF(AND(J1138="İMHA",FİLTRE!$H$5="İMHA"),1,0)</f>
        <v>1</v>
      </c>
      <c r="I1138" s="99"/>
      <c r="J1138" s="100"/>
      <c r="K1138" s="100"/>
      <c r="L1138" s="101"/>
      <c r="M1138" s="102"/>
      <c r="N1138" s="101"/>
      <c r="O1138" s="99"/>
      <c r="P1138" s="103"/>
      <c r="Q1138" s="104"/>
      <c r="R1138" s="50"/>
      <c r="S1138" s="105"/>
      <c r="T1138" s="106"/>
      <c r="U1138" s="107"/>
      <c r="V1138" s="108"/>
      <c r="W1138" s="107"/>
      <c r="X1138" s="107"/>
      <c r="AA1138" s="107"/>
      <c r="AB1138" s="110"/>
      <c r="AC1138" s="110"/>
      <c r="AE1138" s="105"/>
      <c r="AF1138" s="105"/>
      <c r="AR1138" s="112"/>
    </row>
    <row r="1139" spans="2:44" x14ac:dyDescent="0.25">
      <c r="B1139" s="1" t="str">
        <f>IF(I1139="","",
(IF(N1139=FİLTRE!$H$6,2,0)+IF(FİLTRE!$H$6="TOPLAM",2,0))
)</f>
        <v/>
      </c>
      <c r="C1139">
        <f>IF(FİLTRE!$M$5="",9,(IF(U1139&gt;=FİLTRE!$M$5,1,0)))</f>
        <v>1</v>
      </c>
      <c r="D1139" s="1">
        <f>IF(FİLTRE!$M$6="",9,(IF('SKT LİSTESİ'!P1139&lt;=FİLTRE!$M$6,1,0)))</f>
        <v>1</v>
      </c>
      <c r="E1139" s="25" t="str">
        <f>IF(I1139="","",(COUNTIFS($L$4:L1139,L1139)))</f>
        <v/>
      </c>
      <c r="F1139" s="13">
        <f>IF(OR(B1139&lt;&gt;2,C1139&lt;&gt;1,D1139&lt;&gt;1,H1139&lt;&gt;1),0,
COUNTIFS($B$4:B1139,2,$C$4:C1139,1,$D$4:D1139,1,$H$4:H1139,1))</f>
        <v>0</v>
      </c>
      <c r="G1139" s="26" t="str">
        <f>IF(I1139="","",(COUNTIF($E$4:E1139,E1139)))</f>
        <v/>
      </c>
      <c r="H1139" s="1">
        <f>IF(AND(J1139="SAYIM",FİLTRE!$H$5="RAFTA",U1139&lt;&gt;0),1,0)+
IF(AND(J1139="İADE DEPO",FİLTRE!$H$5="İADE DEPO"),1,0)+
IF(FİLTRE!$H$5="TÜMÜ",1,0)+
IF(AND(J1139="FİRMA İADE",FİLTRE!$H$5="FİRMA İADE"),1,0)+
IF(AND(J1139="İMHA",FİLTRE!$H$5="İMHA"),1,0)</f>
        <v>1</v>
      </c>
      <c r="I1139" s="99"/>
      <c r="J1139" s="100"/>
      <c r="K1139" s="100"/>
      <c r="L1139" s="101"/>
      <c r="M1139" s="102"/>
      <c r="N1139" s="101"/>
      <c r="O1139" s="99"/>
      <c r="P1139" s="103"/>
      <c r="Q1139" s="104"/>
      <c r="R1139" s="50"/>
      <c r="S1139" s="105"/>
      <c r="T1139" s="106"/>
      <c r="U1139" s="107"/>
      <c r="V1139" s="108"/>
      <c r="W1139" s="107"/>
      <c r="X1139" s="107"/>
      <c r="AA1139" s="107"/>
      <c r="AB1139" s="110"/>
      <c r="AC1139" s="110"/>
      <c r="AE1139" s="105"/>
      <c r="AF1139" s="105"/>
      <c r="AR1139" s="112"/>
    </row>
    <row r="1140" spans="2:44" x14ac:dyDescent="0.25">
      <c r="B1140" s="1" t="str">
        <f>IF(I1140="","",
(IF(N1140=FİLTRE!$H$6,2,0)+IF(FİLTRE!$H$6="TOPLAM",2,0))
)</f>
        <v/>
      </c>
      <c r="C1140">
        <f>IF(FİLTRE!$M$5="",9,(IF(U1140&gt;=FİLTRE!$M$5,1,0)))</f>
        <v>1</v>
      </c>
      <c r="D1140" s="1">
        <f>IF(FİLTRE!$M$6="",9,(IF('SKT LİSTESİ'!P1140&lt;=FİLTRE!$M$6,1,0)))</f>
        <v>1</v>
      </c>
      <c r="E1140" s="25" t="str">
        <f>IF(I1140="","",(COUNTIFS($L$4:L1140,L1140)))</f>
        <v/>
      </c>
      <c r="F1140" s="13">
        <f>IF(OR(B1140&lt;&gt;2,C1140&lt;&gt;1,D1140&lt;&gt;1,H1140&lt;&gt;1),0,
COUNTIFS($B$4:B1140,2,$C$4:C1140,1,$D$4:D1140,1,$H$4:H1140,1))</f>
        <v>0</v>
      </c>
      <c r="G1140" s="26" t="str">
        <f>IF(I1140="","",(COUNTIF($E$4:E1140,E1140)))</f>
        <v/>
      </c>
      <c r="H1140" s="1">
        <f>IF(AND(J1140="SAYIM",FİLTRE!$H$5="RAFTA",U1140&lt;&gt;0),1,0)+
IF(AND(J1140="İADE DEPO",FİLTRE!$H$5="İADE DEPO"),1,0)+
IF(FİLTRE!$H$5="TÜMÜ",1,0)+
IF(AND(J1140="FİRMA İADE",FİLTRE!$H$5="FİRMA İADE"),1,0)+
IF(AND(J1140="İMHA",FİLTRE!$H$5="İMHA"),1,0)</f>
        <v>1</v>
      </c>
      <c r="I1140" s="99"/>
      <c r="J1140" s="100"/>
      <c r="K1140" s="100"/>
      <c r="L1140" s="101"/>
      <c r="M1140" s="102"/>
      <c r="N1140" s="101"/>
      <c r="O1140" s="99"/>
      <c r="P1140" s="103"/>
      <c r="Q1140" s="104"/>
      <c r="R1140" s="50"/>
      <c r="S1140" s="105"/>
      <c r="T1140" s="106"/>
      <c r="U1140" s="107"/>
      <c r="V1140" s="108"/>
      <c r="W1140" s="107"/>
      <c r="X1140" s="107"/>
      <c r="AA1140" s="107"/>
      <c r="AB1140" s="110"/>
      <c r="AC1140" s="110"/>
      <c r="AE1140" s="105"/>
      <c r="AF1140" s="105"/>
      <c r="AR1140" s="112"/>
    </row>
    <row r="1141" spans="2:44" x14ac:dyDescent="0.25">
      <c r="B1141" s="1" t="str">
        <f>IF(I1141="","",
(IF(N1141=FİLTRE!$H$6,2,0)+IF(FİLTRE!$H$6="TOPLAM",2,0))
)</f>
        <v/>
      </c>
      <c r="C1141">
        <f>IF(FİLTRE!$M$5="",9,(IF(U1141&gt;=FİLTRE!$M$5,1,0)))</f>
        <v>1</v>
      </c>
      <c r="D1141" s="1">
        <f>IF(FİLTRE!$M$6="",9,(IF('SKT LİSTESİ'!P1141&lt;=FİLTRE!$M$6,1,0)))</f>
        <v>1</v>
      </c>
      <c r="E1141" s="25" t="str">
        <f>IF(I1141="","",(COUNTIFS($L$4:L1141,L1141)))</f>
        <v/>
      </c>
      <c r="F1141" s="13">
        <f>IF(OR(B1141&lt;&gt;2,C1141&lt;&gt;1,D1141&lt;&gt;1,H1141&lt;&gt;1),0,
COUNTIFS($B$4:B1141,2,$C$4:C1141,1,$D$4:D1141,1,$H$4:H1141,1))</f>
        <v>0</v>
      </c>
      <c r="G1141" s="26" t="str">
        <f>IF(I1141="","",(COUNTIF($E$4:E1141,E1141)))</f>
        <v/>
      </c>
      <c r="H1141" s="1">
        <f>IF(AND(J1141="SAYIM",FİLTRE!$H$5="RAFTA",U1141&lt;&gt;0),1,0)+
IF(AND(J1141="İADE DEPO",FİLTRE!$H$5="İADE DEPO"),1,0)+
IF(FİLTRE!$H$5="TÜMÜ",1,0)+
IF(AND(J1141="FİRMA İADE",FİLTRE!$H$5="FİRMA İADE"),1,0)+
IF(AND(J1141="İMHA",FİLTRE!$H$5="İMHA"),1,0)</f>
        <v>1</v>
      </c>
      <c r="I1141" s="99"/>
      <c r="J1141" s="100"/>
      <c r="K1141" s="100"/>
      <c r="L1141" s="101"/>
      <c r="M1141" s="102"/>
      <c r="N1141" s="101"/>
      <c r="O1141" s="99"/>
      <c r="P1141" s="103"/>
      <c r="Q1141" s="104"/>
      <c r="R1141" s="50"/>
      <c r="S1141" s="105"/>
      <c r="T1141" s="106"/>
      <c r="U1141" s="107"/>
      <c r="V1141" s="108"/>
      <c r="W1141" s="107"/>
      <c r="X1141" s="107"/>
      <c r="AA1141" s="107"/>
      <c r="AB1141" s="110"/>
      <c r="AC1141" s="110"/>
      <c r="AE1141" s="105"/>
      <c r="AF1141" s="105"/>
      <c r="AR1141" s="112"/>
    </row>
    <row r="1142" spans="2:44" x14ac:dyDescent="0.25">
      <c r="B1142" s="1" t="str">
        <f>IF(I1142="","",
(IF(N1142=FİLTRE!$H$6,2,0)+IF(FİLTRE!$H$6="TOPLAM",2,0))
)</f>
        <v/>
      </c>
      <c r="C1142">
        <f>IF(FİLTRE!$M$5="",9,(IF(U1142&gt;=FİLTRE!$M$5,1,0)))</f>
        <v>1</v>
      </c>
      <c r="D1142" s="1">
        <f>IF(FİLTRE!$M$6="",9,(IF('SKT LİSTESİ'!P1142&lt;=FİLTRE!$M$6,1,0)))</f>
        <v>1</v>
      </c>
      <c r="E1142" s="25" t="str">
        <f>IF(I1142="","",(COUNTIFS($L$4:L1142,L1142)))</f>
        <v/>
      </c>
      <c r="F1142" s="13">
        <f>IF(OR(B1142&lt;&gt;2,C1142&lt;&gt;1,D1142&lt;&gt;1,H1142&lt;&gt;1),0,
COUNTIFS($B$4:B1142,2,$C$4:C1142,1,$D$4:D1142,1,$H$4:H1142,1))</f>
        <v>0</v>
      </c>
      <c r="G1142" s="26" t="str">
        <f>IF(I1142="","",(COUNTIF($E$4:E1142,E1142)))</f>
        <v/>
      </c>
      <c r="H1142" s="1">
        <f>IF(AND(J1142="SAYIM",FİLTRE!$H$5="RAFTA",U1142&lt;&gt;0),1,0)+
IF(AND(J1142="İADE DEPO",FİLTRE!$H$5="İADE DEPO"),1,0)+
IF(FİLTRE!$H$5="TÜMÜ",1,0)+
IF(AND(J1142="FİRMA İADE",FİLTRE!$H$5="FİRMA İADE"),1,0)+
IF(AND(J1142="İMHA",FİLTRE!$H$5="İMHA"),1,0)</f>
        <v>1</v>
      </c>
      <c r="I1142" s="99"/>
      <c r="J1142" s="100"/>
      <c r="K1142" s="100"/>
      <c r="L1142" s="101"/>
      <c r="M1142" s="102"/>
      <c r="N1142" s="101"/>
      <c r="O1142" s="99"/>
      <c r="P1142" s="103"/>
      <c r="Q1142" s="104"/>
      <c r="R1142" s="50"/>
      <c r="S1142" s="105"/>
      <c r="T1142" s="106"/>
      <c r="U1142" s="107"/>
      <c r="V1142" s="108"/>
      <c r="W1142" s="107"/>
      <c r="X1142" s="107"/>
      <c r="AA1142" s="107"/>
      <c r="AB1142" s="110"/>
      <c r="AC1142" s="110"/>
      <c r="AE1142" s="105"/>
      <c r="AF1142" s="105"/>
      <c r="AR1142" s="112"/>
    </row>
    <row r="1143" spans="2:44" x14ac:dyDescent="0.25">
      <c r="B1143" s="1" t="str">
        <f>IF(I1143="","",
(IF(N1143=FİLTRE!$H$6,2,0)+IF(FİLTRE!$H$6="TOPLAM",2,0))
)</f>
        <v/>
      </c>
      <c r="C1143">
        <f>IF(FİLTRE!$M$5="",9,(IF(U1143&gt;=FİLTRE!$M$5,1,0)))</f>
        <v>1</v>
      </c>
      <c r="D1143" s="1">
        <f>IF(FİLTRE!$M$6="",9,(IF('SKT LİSTESİ'!P1143&lt;=FİLTRE!$M$6,1,0)))</f>
        <v>1</v>
      </c>
      <c r="E1143" s="25" t="str">
        <f>IF(I1143="","",(COUNTIFS($L$4:L1143,L1143)))</f>
        <v/>
      </c>
      <c r="F1143" s="13">
        <f>IF(OR(B1143&lt;&gt;2,C1143&lt;&gt;1,D1143&lt;&gt;1,H1143&lt;&gt;1),0,
COUNTIFS($B$4:B1143,2,$C$4:C1143,1,$D$4:D1143,1,$H$4:H1143,1))</f>
        <v>0</v>
      </c>
      <c r="G1143" s="26" t="str">
        <f>IF(I1143="","",(COUNTIF($E$4:E1143,E1143)))</f>
        <v/>
      </c>
      <c r="H1143" s="1">
        <f>IF(AND(J1143="SAYIM",FİLTRE!$H$5="RAFTA",U1143&lt;&gt;0),1,0)+
IF(AND(J1143="İADE DEPO",FİLTRE!$H$5="İADE DEPO"),1,0)+
IF(FİLTRE!$H$5="TÜMÜ",1,0)+
IF(AND(J1143="FİRMA İADE",FİLTRE!$H$5="FİRMA İADE"),1,0)+
IF(AND(J1143="İMHA",FİLTRE!$H$5="İMHA"),1,0)</f>
        <v>1</v>
      </c>
      <c r="I1143" s="99"/>
      <c r="J1143" s="100"/>
      <c r="K1143" s="100"/>
      <c r="L1143" s="101"/>
      <c r="M1143" s="102"/>
      <c r="N1143" s="101"/>
      <c r="O1143" s="99"/>
      <c r="P1143" s="103"/>
      <c r="Q1143" s="104"/>
      <c r="R1143" s="50"/>
      <c r="S1143" s="105"/>
      <c r="T1143" s="106"/>
      <c r="U1143" s="107"/>
      <c r="V1143" s="108"/>
      <c r="W1143" s="107"/>
      <c r="X1143" s="107"/>
      <c r="AA1143" s="107"/>
      <c r="AB1143" s="110"/>
      <c r="AC1143" s="110"/>
      <c r="AE1143" s="105"/>
      <c r="AF1143" s="105"/>
      <c r="AR1143" s="112"/>
    </row>
    <row r="1144" spans="2:44" x14ac:dyDescent="0.25">
      <c r="B1144" s="1" t="str">
        <f>IF(I1144="","",
(IF(N1144=FİLTRE!$H$6,2,0)+IF(FİLTRE!$H$6="TOPLAM",2,0))
)</f>
        <v/>
      </c>
      <c r="C1144">
        <f>IF(FİLTRE!$M$5="",9,(IF(U1144&gt;=FİLTRE!$M$5,1,0)))</f>
        <v>1</v>
      </c>
      <c r="D1144" s="1">
        <f>IF(FİLTRE!$M$6="",9,(IF('SKT LİSTESİ'!P1144&lt;=FİLTRE!$M$6,1,0)))</f>
        <v>1</v>
      </c>
      <c r="E1144" s="25" t="str">
        <f>IF(I1144="","",(COUNTIFS($L$4:L1144,L1144)))</f>
        <v/>
      </c>
      <c r="F1144" s="13">
        <f>IF(OR(B1144&lt;&gt;2,C1144&lt;&gt;1,D1144&lt;&gt;1,H1144&lt;&gt;1),0,
COUNTIFS($B$4:B1144,2,$C$4:C1144,1,$D$4:D1144,1,$H$4:H1144,1))</f>
        <v>0</v>
      </c>
      <c r="G1144" s="26" t="str">
        <f>IF(I1144="","",(COUNTIF($E$4:E1144,E1144)))</f>
        <v/>
      </c>
      <c r="H1144" s="1">
        <f>IF(AND(J1144="SAYIM",FİLTRE!$H$5="RAFTA",U1144&lt;&gt;0),1,0)+
IF(AND(J1144="İADE DEPO",FİLTRE!$H$5="İADE DEPO"),1,0)+
IF(FİLTRE!$H$5="TÜMÜ",1,0)+
IF(AND(J1144="FİRMA İADE",FİLTRE!$H$5="FİRMA İADE"),1,0)+
IF(AND(J1144="İMHA",FİLTRE!$H$5="İMHA"),1,0)</f>
        <v>1</v>
      </c>
      <c r="I1144" s="99"/>
      <c r="J1144" s="100"/>
      <c r="K1144" s="100"/>
      <c r="L1144" s="101"/>
      <c r="M1144" s="102"/>
      <c r="N1144" s="101"/>
      <c r="O1144" s="99"/>
      <c r="P1144" s="103"/>
      <c r="Q1144" s="104"/>
      <c r="R1144" s="50"/>
      <c r="S1144" s="105"/>
      <c r="T1144" s="106"/>
      <c r="U1144" s="107"/>
      <c r="V1144" s="108"/>
      <c r="W1144" s="107"/>
      <c r="X1144" s="107"/>
      <c r="AA1144" s="107"/>
      <c r="AB1144" s="110"/>
      <c r="AC1144" s="110"/>
      <c r="AE1144" s="105"/>
      <c r="AF1144" s="105"/>
      <c r="AR1144" s="112"/>
    </row>
    <row r="1145" spans="2:44" x14ac:dyDescent="0.25">
      <c r="B1145" s="1" t="str">
        <f>IF(I1145="","",
(IF(N1145=FİLTRE!$H$6,2,0)+IF(FİLTRE!$H$6="TOPLAM",2,0))
)</f>
        <v/>
      </c>
      <c r="C1145">
        <f>IF(FİLTRE!$M$5="",9,(IF(U1145&gt;=FİLTRE!$M$5,1,0)))</f>
        <v>1</v>
      </c>
      <c r="D1145" s="1">
        <f>IF(FİLTRE!$M$6="",9,(IF('SKT LİSTESİ'!P1145&lt;=FİLTRE!$M$6,1,0)))</f>
        <v>1</v>
      </c>
      <c r="E1145" s="25" t="str">
        <f>IF(I1145="","",(COUNTIFS($L$4:L1145,L1145)))</f>
        <v/>
      </c>
      <c r="F1145" s="13">
        <f>IF(OR(B1145&lt;&gt;2,C1145&lt;&gt;1,D1145&lt;&gt;1,H1145&lt;&gt;1),0,
COUNTIFS($B$4:B1145,2,$C$4:C1145,1,$D$4:D1145,1,$H$4:H1145,1))</f>
        <v>0</v>
      </c>
      <c r="G1145" s="26" t="str">
        <f>IF(I1145="","",(COUNTIF($E$4:E1145,E1145)))</f>
        <v/>
      </c>
      <c r="H1145" s="1">
        <f>IF(AND(J1145="SAYIM",FİLTRE!$H$5="RAFTA",U1145&lt;&gt;0),1,0)+
IF(AND(J1145="İADE DEPO",FİLTRE!$H$5="İADE DEPO"),1,0)+
IF(FİLTRE!$H$5="TÜMÜ",1,0)+
IF(AND(J1145="FİRMA İADE",FİLTRE!$H$5="FİRMA İADE"),1,0)+
IF(AND(J1145="İMHA",FİLTRE!$H$5="İMHA"),1,0)</f>
        <v>1</v>
      </c>
      <c r="I1145" s="99"/>
      <c r="J1145" s="100"/>
      <c r="K1145" s="100"/>
      <c r="L1145" s="101"/>
      <c r="M1145" s="102"/>
      <c r="N1145" s="101"/>
      <c r="O1145" s="99"/>
      <c r="P1145" s="103"/>
      <c r="Q1145" s="104"/>
      <c r="R1145" s="50"/>
      <c r="S1145" s="105"/>
      <c r="T1145" s="106"/>
      <c r="U1145" s="107"/>
      <c r="V1145" s="108"/>
      <c r="W1145" s="107"/>
      <c r="X1145" s="107"/>
      <c r="AA1145" s="107"/>
      <c r="AB1145" s="110"/>
      <c r="AC1145" s="110"/>
      <c r="AE1145" s="105"/>
      <c r="AF1145" s="105"/>
      <c r="AR1145" s="112"/>
    </row>
    <row r="1146" spans="2:44" x14ac:dyDescent="0.25">
      <c r="B1146" s="1" t="str">
        <f>IF(I1146="","",
(IF(N1146=FİLTRE!$H$6,2,0)+IF(FİLTRE!$H$6="TOPLAM",2,0))
)</f>
        <v/>
      </c>
      <c r="C1146">
        <f>IF(FİLTRE!$M$5="",9,(IF(U1146&gt;=FİLTRE!$M$5,1,0)))</f>
        <v>1</v>
      </c>
      <c r="D1146" s="1">
        <f>IF(FİLTRE!$M$6="",9,(IF('SKT LİSTESİ'!P1146&lt;=FİLTRE!$M$6,1,0)))</f>
        <v>1</v>
      </c>
      <c r="E1146" s="25" t="str">
        <f>IF(I1146="","",(COUNTIFS($L$4:L1146,L1146)))</f>
        <v/>
      </c>
      <c r="F1146" s="13">
        <f>IF(OR(B1146&lt;&gt;2,C1146&lt;&gt;1,D1146&lt;&gt;1,H1146&lt;&gt;1),0,
COUNTIFS($B$4:B1146,2,$C$4:C1146,1,$D$4:D1146,1,$H$4:H1146,1))</f>
        <v>0</v>
      </c>
      <c r="G1146" s="26" t="str">
        <f>IF(I1146="","",(COUNTIF($E$4:E1146,E1146)))</f>
        <v/>
      </c>
      <c r="H1146" s="1">
        <f>IF(AND(J1146="SAYIM",FİLTRE!$H$5="RAFTA",U1146&lt;&gt;0),1,0)+
IF(AND(J1146="İADE DEPO",FİLTRE!$H$5="İADE DEPO"),1,0)+
IF(FİLTRE!$H$5="TÜMÜ",1,0)+
IF(AND(J1146="FİRMA İADE",FİLTRE!$H$5="FİRMA İADE"),1,0)+
IF(AND(J1146="İMHA",FİLTRE!$H$5="İMHA"),1,0)</f>
        <v>1</v>
      </c>
      <c r="I1146" s="99"/>
      <c r="J1146" s="100"/>
      <c r="K1146" s="100"/>
      <c r="L1146" s="101"/>
      <c r="M1146" s="102"/>
      <c r="N1146" s="101"/>
      <c r="O1146" s="99"/>
      <c r="P1146" s="103"/>
      <c r="Q1146" s="104"/>
      <c r="R1146" s="50"/>
      <c r="S1146" s="105"/>
      <c r="T1146" s="106"/>
      <c r="U1146" s="107"/>
      <c r="V1146" s="108"/>
      <c r="W1146" s="107"/>
      <c r="X1146" s="107"/>
      <c r="AA1146" s="107"/>
      <c r="AB1146" s="110"/>
      <c r="AC1146" s="110"/>
      <c r="AE1146" s="105"/>
      <c r="AF1146" s="105"/>
      <c r="AR1146" s="112"/>
    </row>
    <row r="1147" spans="2:44" x14ac:dyDescent="0.25">
      <c r="B1147" s="1" t="str">
        <f>IF(I1147="","",
(IF(N1147=FİLTRE!$H$6,2,0)+IF(FİLTRE!$H$6="TOPLAM",2,0))
)</f>
        <v/>
      </c>
      <c r="C1147">
        <f>IF(FİLTRE!$M$5="",9,(IF(U1147&gt;=FİLTRE!$M$5,1,0)))</f>
        <v>1</v>
      </c>
      <c r="D1147" s="1">
        <f>IF(FİLTRE!$M$6="",9,(IF('SKT LİSTESİ'!P1147&lt;=FİLTRE!$M$6,1,0)))</f>
        <v>1</v>
      </c>
      <c r="E1147" s="25" t="str">
        <f>IF(I1147="","",(COUNTIFS($L$4:L1147,L1147)))</f>
        <v/>
      </c>
      <c r="F1147" s="13">
        <f>IF(OR(B1147&lt;&gt;2,C1147&lt;&gt;1,D1147&lt;&gt;1,H1147&lt;&gt;1),0,
COUNTIFS($B$4:B1147,2,$C$4:C1147,1,$D$4:D1147,1,$H$4:H1147,1))</f>
        <v>0</v>
      </c>
      <c r="G1147" s="26" t="str">
        <f>IF(I1147="","",(COUNTIF($E$4:E1147,E1147)))</f>
        <v/>
      </c>
      <c r="H1147" s="1">
        <f>IF(AND(J1147="SAYIM",FİLTRE!$H$5="RAFTA",U1147&lt;&gt;0),1,0)+
IF(AND(J1147="İADE DEPO",FİLTRE!$H$5="İADE DEPO"),1,0)+
IF(FİLTRE!$H$5="TÜMÜ",1,0)+
IF(AND(J1147="FİRMA İADE",FİLTRE!$H$5="FİRMA İADE"),1,0)+
IF(AND(J1147="İMHA",FİLTRE!$H$5="İMHA"),1,0)</f>
        <v>1</v>
      </c>
      <c r="I1147" s="99"/>
      <c r="J1147" s="100"/>
      <c r="K1147" s="100"/>
      <c r="L1147" s="101"/>
      <c r="M1147" s="102"/>
      <c r="N1147" s="101"/>
      <c r="O1147" s="99"/>
      <c r="P1147" s="103"/>
      <c r="Q1147" s="104"/>
      <c r="R1147" s="50"/>
      <c r="S1147" s="105"/>
      <c r="T1147" s="106"/>
      <c r="U1147" s="107"/>
      <c r="V1147" s="108"/>
      <c r="W1147" s="107"/>
      <c r="X1147" s="107"/>
      <c r="AA1147" s="107"/>
      <c r="AB1147" s="110"/>
      <c r="AC1147" s="110"/>
      <c r="AE1147" s="105"/>
      <c r="AF1147" s="105"/>
      <c r="AR1147" s="112"/>
    </row>
    <row r="1148" spans="2:44" x14ac:dyDescent="0.25">
      <c r="B1148" s="1" t="str">
        <f>IF(I1148="","",
(IF(N1148=FİLTRE!$H$6,2,0)+IF(FİLTRE!$H$6="TOPLAM",2,0))
)</f>
        <v/>
      </c>
      <c r="C1148">
        <f>IF(FİLTRE!$M$5="",9,(IF(U1148&gt;=FİLTRE!$M$5,1,0)))</f>
        <v>1</v>
      </c>
      <c r="D1148" s="1">
        <f>IF(FİLTRE!$M$6="",9,(IF('SKT LİSTESİ'!P1148&lt;=FİLTRE!$M$6,1,0)))</f>
        <v>1</v>
      </c>
      <c r="E1148" s="25" t="str">
        <f>IF(I1148="","",(COUNTIFS($L$4:L1148,L1148)))</f>
        <v/>
      </c>
      <c r="F1148" s="13">
        <f>IF(OR(B1148&lt;&gt;2,C1148&lt;&gt;1,D1148&lt;&gt;1,H1148&lt;&gt;1),0,
COUNTIFS($B$4:B1148,2,$C$4:C1148,1,$D$4:D1148,1,$H$4:H1148,1))</f>
        <v>0</v>
      </c>
      <c r="G1148" s="26" t="str">
        <f>IF(I1148="","",(COUNTIF($E$4:E1148,E1148)))</f>
        <v/>
      </c>
      <c r="H1148" s="1">
        <f>IF(AND(J1148="SAYIM",FİLTRE!$H$5="RAFTA",U1148&lt;&gt;0),1,0)+
IF(AND(J1148="İADE DEPO",FİLTRE!$H$5="İADE DEPO"),1,0)+
IF(FİLTRE!$H$5="TÜMÜ",1,0)+
IF(AND(J1148="FİRMA İADE",FİLTRE!$H$5="FİRMA İADE"),1,0)+
IF(AND(J1148="İMHA",FİLTRE!$H$5="İMHA"),1,0)</f>
        <v>1</v>
      </c>
      <c r="I1148" s="99"/>
      <c r="J1148" s="100"/>
      <c r="K1148" s="100"/>
      <c r="L1148" s="101"/>
      <c r="M1148" s="102"/>
      <c r="N1148" s="101"/>
      <c r="O1148" s="99"/>
      <c r="P1148" s="103"/>
      <c r="Q1148" s="104"/>
      <c r="R1148" s="50"/>
      <c r="S1148" s="105"/>
      <c r="T1148" s="106"/>
      <c r="U1148" s="107"/>
      <c r="V1148" s="108"/>
      <c r="W1148" s="107"/>
      <c r="X1148" s="107"/>
      <c r="AA1148" s="107"/>
      <c r="AB1148" s="110"/>
      <c r="AC1148" s="110"/>
      <c r="AE1148" s="105"/>
      <c r="AF1148" s="105"/>
      <c r="AR1148" s="112"/>
    </row>
    <row r="1149" spans="2:44" x14ac:dyDescent="0.25">
      <c r="B1149" s="1" t="str">
        <f>IF(I1149="","",
(IF(N1149=FİLTRE!$H$6,2,0)+IF(FİLTRE!$H$6="TOPLAM",2,0))
)</f>
        <v/>
      </c>
      <c r="C1149">
        <f>IF(FİLTRE!$M$5="",9,(IF(U1149&gt;=FİLTRE!$M$5,1,0)))</f>
        <v>1</v>
      </c>
      <c r="D1149" s="1">
        <f>IF(FİLTRE!$M$6="",9,(IF('SKT LİSTESİ'!P1149&lt;=FİLTRE!$M$6,1,0)))</f>
        <v>1</v>
      </c>
      <c r="E1149" s="25" t="str">
        <f>IF(I1149="","",(COUNTIFS($L$4:L1149,L1149)))</f>
        <v/>
      </c>
      <c r="F1149" s="13">
        <f>IF(OR(B1149&lt;&gt;2,C1149&lt;&gt;1,D1149&lt;&gt;1,H1149&lt;&gt;1),0,
COUNTIFS($B$4:B1149,2,$C$4:C1149,1,$D$4:D1149,1,$H$4:H1149,1))</f>
        <v>0</v>
      </c>
      <c r="G1149" s="26" t="str">
        <f>IF(I1149="","",(COUNTIF($E$4:E1149,E1149)))</f>
        <v/>
      </c>
      <c r="H1149" s="1">
        <f>IF(AND(J1149="SAYIM",FİLTRE!$H$5="RAFTA",U1149&lt;&gt;0),1,0)+
IF(AND(J1149="İADE DEPO",FİLTRE!$H$5="İADE DEPO"),1,0)+
IF(FİLTRE!$H$5="TÜMÜ",1,0)+
IF(AND(J1149="FİRMA İADE",FİLTRE!$H$5="FİRMA İADE"),1,0)+
IF(AND(J1149="İMHA",FİLTRE!$H$5="İMHA"),1,0)</f>
        <v>1</v>
      </c>
      <c r="I1149" s="99"/>
      <c r="J1149" s="100"/>
      <c r="K1149" s="100"/>
      <c r="L1149" s="101"/>
      <c r="M1149" s="102"/>
      <c r="N1149" s="101"/>
      <c r="O1149" s="99"/>
      <c r="P1149" s="103"/>
      <c r="Q1149" s="104"/>
      <c r="R1149" s="50"/>
      <c r="S1149" s="105"/>
      <c r="T1149" s="106"/>
      <c r="U1149" s="107"/>
      <c r="V1149" s="108"/>
      <c r="W1149" s="107"/>
      <c r="X1149" s="107"/>
      <c r="AA1149" s="107"/>
      <c r="AB1149" s="110"/>
      <c r="AC1149" s="110"/>
      <c r="AE1149" s="105"/>
      <c r="AF1149" s="105"/>
      <c r="AR1149" s="112"/>
    </row>
    <row r="1150" spans="2:44" x14ac:dyDescent="0.25">
      <c r="B1150" s="1" t="str">
        <f>IF(I1150="","",
(IF(N1150=FİLTRE!$H$6,2,0)+IF(FİLTRE!$H$6="TOPLAM",2,0))
)</f>
        <v/>
      </c>
      <c r="C1150">
        <f>IF(FİLTRE!$M$5="",9,(IF(U1150&gt;=FİLTRE!$M$5,1,0)))</f>
        <v>1</v>
      </c>
      <c r="D1150" s="1">
        <f>IF(FİLTRE!$M$6="",9,(IF('SKT LİSTESİ'!P1150&lt;=FİLTRE!$M$6,1,0)))</f>
        <v>1</v>
      </c>
      <c r="E1150" s="25" t="str">
        <f>IF(I1150="","",(COUNTIFS($L$4:L1150,L1150)))</f>
        <v/>
      </c>
      <c r="F1150" s="13">
        <f>IF(OR(B1150&lt;&gt;2,C1150&lt;&gt;1,D1150&lt;&gt;1,H1150&lt;&gt;1),0,
COUNTIFS($B$4:B1150,2,$C$4:C1150,1,$D$4:D1150,1,$H$4:H1150,1))</f>
        <v>0</v>
      </c>
      <c r="G1150" s="26" t="str">
        <f>IF(I1150="","",(COUNTIF($E$4:E1150,E1150)))</f>
        <v/>
      </c>
      <c r="H1150" s="1">
        <f>IF(AND(J1150="SAYIM",FİLTRE!$H$5="RAFTA",U1150&lt;&gt;0),1,0)+
IF(AND(J1150="İADE DEPO",FİLTRE!$H$5="İADE DEPO"),1,0)+
IF(FİLTRE!$H$5="TÜMÜ",1,0)+
IF(AND(J1150="FİRMA İADE",FİLTRE!$H$5="FİRMA İADE"),1,0)+
IF(AND(J1150="İMHA",FİLTRE!$H$5="İMHA"),1,0)</f>
        <v>1</v>
      </c>
      <c r="I1150" s="99"/>
      <c r="J1150" s="100"/>
      <c r="K1150" s="100"/>
      <c r="L1150" s="101"/>
      <c r="M1150" s="102"/>
      <c r="N1150" s="101"/>
      <c r="O1150" s="99"/>
      <c r="P1150" s="103"/>
      <c r="Q1150" s="104"/>
      <c r="R1150" s="50"/>
      <c r="S1150" s="105"/>
      <c r="T1150" s="106"/>
      <c r="U1150" s="107"/>
      <c r="V1150" s="108"/>
      <c r="W1150" s="107"/>
      <c r="X1150" s="107"/>
      <c r="AA1150" s="107"/>
      <c r="AB1150" s="110"/>
      <c r="AC1150" s="110"/>
      <c r="AE1150" s="105"/>
      <c r="AF1150" s="105"/>
      <c r="AR1150" s="112"/>
    </row>
    <row r="1151" spans="2:44" x14ac:dyDescent="0.25">
      <c r="B1151" s="1" t="str">
        <f>IF(I1151="","",
(IF(N1151=FİLTRE!$H$6,2,0)+IF(FİLTRE!$H$6="TOPLAM",2,0))
)</f>
        <v/>
      </c>
      <c r="C1151">
        <f>IF(FİLTRE!$M$5="",9,(IF(U1151&gt;=FİLTRE!$M$5,1,0)))</f>
        <v>1</v>
      </c>
      <c r="D1151" s="1">
        <f>IF(FİLTRE!$M$6="",9,(IF('SKT LİSTESİ'!P1151&lt;=FİLTRE!$M$6,1,0)))</f>
        <v>1</v>
      </c>
      <c r="E1151" s="25" t="str">
        <f>IF(I1151="","",(COUNTIFS($L$4:L1151,L1151)))</f>
        <v/>
      </c>
      <c r="F1151" s="13">
        <f>IF(OR(B1151&lt;&gt;2,C1151&lt;&gt;1,D1151&lt;&gt;1,H1151&lt;&gt;1),0,
COUNTIFS($B$4:B1151,2,$C$4:C1151,1,$D$4:D1151,1,$H$4:H1151,1))</f>
        <v>0</v>
      </c>
      <c r="G1151" s="26" t="str">
        <f>IF(I1151="","",(COUNTIF($E$4:E1151,E1151)))</f>
        <v/>
      </c>
      <c r="H1151" s="1">
        <f>IF(AND(J1151="SAYIM",FİLTRE!$H$5="RAFTA",U1151&lt;&gt;0),1,0)+
IF(AND(J1151="İADE DEPO",FİLTRE!$H$5="İADE DEPO"),1,0)+
IF(FİLTRE!$H$5="TÜMÜ",1,0)+
IF(AND(J1151="FİRMA İADE",FİLTRE!$H$5="FİRMA İADE"),1,0)+
IF(AND(J1151="İMHA",FİLTRE!$H$5="İMHA"),1,0)</f>
        <v>1</v>
      </c>
      <c r="I1151" s="99"/>
      <c r="J1151" s="100"/>
      <c r="K1151" s="100"/>
      <c r="L1151" s="101"/>
      <c r="M1151" s="102"/>
      <c r="N1151" s="101"/>
      <c r="O1151" s="99"/>
      <c r="P1151" s="103"/>
      <c r="Q1151" s="104"/>
      <c r="R1151" s="50"/>
      <c r="S1151" s="105"/>
      <c r="T1151" s="106"/>
      <c r="U1151" s="107"/>
      <c r="V1151" s="108"/>
      <c r="W1151" s="107"/>
      <c r="X1151" s="107"/>
      <c r="AA1151" s="107"/>
      <c r="AB1151" s="110"/>
      <c r="AC1151" s="110"/>
      <c r="AE1151" s="105"/>
      <c r="AF1151" s="105"/>
      <c r="AR1151" s="112"/>
    </row>
    <row r="1152" spans="2:44" x14ac:dyDescent="0.25">
      <c r="B1152" s="1" t="str">
        <f>IF(I1152="","",
(IF(N1152=FİLTRE!$H$6,2,0)+IF(FİLTRE!$H$6="TOPLAM",2,0))
)</f>
        <v/>
      </c>
      <c r="C1152">
        <f>IF(FİLTRE!$M$5="",9,(IF(U1152&gt;=FİLTRE!$M$5,1,0)))</f>
        <v>1</v>
      </c>
      <c r="D1152" s="1">
        <f>IF(FİLTRE!$M$6="",9,(IF('SKT LİSTESİ'!P1152&lt;=FİLTRE!$M$6,1,0)))</f>
        <v>1</v>
      </c>
      <c r="E1152" s="25" t="str">
        <f>IF(I1152="","",(COUNTIFS($L$4:L1152,L1152)))</f>
        <v/>
      </c>
      <c r="F1152" s="13">
        <f>IF(OR(B1152&lt;&gt;2,C1152&lt;&gt;1,D1152&lt;&gt;1,H1152&lt;&gt;1),0,
COUNTIFS($B$4:B1152,2,$C$4:C1152,1,$D$4:D1152,1,$H$4:H1152,1))</f>
        <v>0</v>
      </c>
      <c r="G1152" s="26" t="str">
        <f>IF(I1152="","",(COUNTIF($E$4:E1152,E1152)))</f>
        <v/>
      </c>
      <c r="H1152" s="1">
        <f>IF(AND(J1152="SAYIM",FİLTRE!$H$5="RAFTA",U1152&lt;&gt;0),1,0)+
IF(AND(J1152="İADE DEPO",FİLTRE!$H$5="İADE DEPO"),1,0)+
IF(FİLTRE!$H$5="TÜMÜ",1,0)+
IF(AND(J1152="FİRMA İADE",FİLTRE!$H$5="FİRMA İADE"),1,0)+
IF(AND(J1152="İMHA",FİLTRE!$H$5="İMHA"),1,0)</f>
        <v>1</v>
      </c>
      <c r="I1152" s="99"/>
      <c r="J1152" s="100"/>
      <c r="K1152" s="100"/>
      <c r="L1152" s="101"/>
      <c r="M1152" s="102"/>
      <c r="N1152" s="101"/>
      <c r="O1152" s="99"/>
      <c r="P1152" s="103"/>
      <c r="Q1152" s="104"/>
      <c r="R1152" s="50"/>
      <c r="S1152" s="105"/>
      <c r="T1152" s="106"/>
      <c r="U1152" s="107"/>
      <c r="V1152" s="108"/>
      <c r="W1152" s="107"/>
      <c r="X1152" s="107"/>
      <c r="AA1152" s="107"/>
      <c r="AB1152" s="110"/>
      <c r="AC1152" s="110"/>
      <c r="AE1152" s="105"/>
      <c r="AF1152" s="105"/>
      <c r="AR1152" s="112"/>
    </row>
    <row r="1153" spans="2:44" x14ac:dyDescent="0.25">
      <c r="B1153" s="1" t="str">
        <f>IF(I1153="","",
(IF(N1153=FİLTRE!$H$6,2,0)+IF(FİLTRE!$H$6="TOPLAM",2,0))
)</f>
        <v/>
      </c>
      <c r="C1153">
        <f>IF(FİLTRE!$M$5="",9,(IF(U1153&gt;=FİLTRE!$M$5,1,0)))</f>
        <v>1</v>
      </c>
      <c r="D1153" s="1">
        <f>IF(FİLTRE!$M$6="",9,(IF('SKT LİSTESİ'!P1153&lt;=FİLTRE!$M$6,1,0)))</f>
        <v>1</v>
      </c>
      <c r="E1153" s="25" t="str">
        <f>IF(I1153="","",(COUNTIFS($L$4:L1153,L1153)))</f>
        <v/>
      </c>
      <c r="F1153" s="13">
        <f>IF(OR(B1153&lt;&gt;2,C1153&lt;&gt;1,D1153&lt;&gt;1,H1153&lt;&gt;1),0,
COUNTIFS($B$4:B1153,2,$C$4:C1153,1,$D$4:D1153,1,$H$4:H1153,1))</f>
        <v>0</v>
      </c>
      <c r="G1153" s="26" t="str">
        <f>IF(I1153="","",(COUNTIF($E$4:E1153,E1153)))</f>
        <v/>
      </c>
      <c r="H1153" s="1">
        <f>IF(AND(J1153="SAYIM",FİLTRE!$H$5="RAFTA",U1153&lt;&gt;0),1,0)+
IF(AND(J1153="İADE DEPO",FİLTRE!$H$5="İADE DEPO"),1,0)+
IF(FİLTRE!$H$5="TÜMÜ",1,0)+
IF(AND(J1153="FİRMA İADE",FİLTRE!$H$5="FİRMA İADE"),1,0)+
IF(AND(J1153="İMHA",FİLTRE!$H$5="İMHA"),1,0)</f>
        <v>1</v>
      </c>
      <c r="I1153" s="99"/>
      <c r="J1153" s="100"/>
      <c r="K1153" s="100"/>
      <c r="L1153" s="101"/>
      <c r="M1153" s="102"/>
      <c r="N1153" s="101"/>
      <c r="O1153" s="99"/>
      <c r="P1153" s="103"/>
      <c r="Q1153" s="104"/>
      <c r="R1153" s="50"/>
      <c r="S1153" s="105"/>
      <c r="T1153" s="106"/>
      <c r="U1153" s="107"/>
      <c r="V1153" s="108"/>
      <c r="W1153" s="107"/>
      <c r="X1153" s="107"/>
      <c r="AA1153" s="107"/>
      <c r="AB1153" s="110"/>
      <c r="AC1153" s="110"/>
      <c r="AE1153" s="105"/>
      <c r="AF1153" s="105"/>
      <c r="AR1153" s="112"/>
    </row>
    <row r="1154" spans="2:44" x14ac:dyDescent="0.25">
      <c r="B1154" s="1" t="str">
        <f>IF(I1154="","",
(IF(N1154=FİLTRE!$H$6,2,0)+IF(FİLTRE!$H$6="TOPLAM",2,0))
)</f>
        <v/>
      </c>
      <c r="C1154">
        <f>IF(FİLTRE!$M$5="",9,(IF(U1154&gt;=FİLTRE!$M$5,1,0)))</f>
        <v>1</v>
      </c>
      <c r="D1154" s="1">
        <f>IF(FİLTRE!$M$6="",9,(IF('SKT LİSTESİ'!P1154&lt;=FİLTRE!$M$6,1,0)))</f>
        <v>1</v>
      </c>
      <c r="E1154" s="25" t="str">
        <f>IF(I1154="","",(COUNTIFS($L$4:L1154,L1154)))</f>
        <v/>
      </c>
      <c r="F1154" s="13">
        <f>IF(OR(B1154&lt;&gt;2,C1154&lt;&gt;1,D1154&lt;&gt;1,H1154&lt;&gt;1),0,
COUNTIFS($B$4:B1154,2,$C$4:C1154,1,$D$4:D1154,1,$H$4:H1154,1))</f>
        <v>0</v>
      </c>
      <c r="G1154" s="26" t="str">
        <f>IF(I1154="","",(COUNTIF($E$4:E1154,E1154)))</f>
        <v/>
      </c>
      <c r="H1154" s="1">
        <f>IF(AND(J1154="SAYIM",FİLTRE!$H$5="RAFTA",U1154&lt;&gt;0),1,0)+
IF(AND(J1154="İADE DEPO",FİLTRE!$H$5="İADE DEPO"),1,0)+
IF(FİLTRE!$H$5="TÜMÜ",1,0)+
IF(AND(J1154="FİRMA İADE",FİLTRE!$H$5="FİRMA İADE"),1,0)+
IF(AND(J1154="İMHA",FİLTRE!$H$5="İMHA"),1,0)</f>
        <v>1</v>
      </c>
      <c r="I1154" s="99"/>
      <c r="J1154" s="100"/>
      <c r="K1154" s="100"/>
      <c r="L1154" s="101"/>
      <c r="M1154" s="102"/>
      <c r="N1154" s="101"/>
      <c r="O1154" s="99"/>
      <c r="P1154" s="103"/>
      <c r="Q1154" s="104"/>
      <c r="R1154" s="50"/>
      <c r="S1154" s="105"/>
      <c r="T1154" s="106"/>
      <c r="U1154" s="107"/>
      <c r="V1154" s="108"/>
      <c r="W1154" s="107"/>
      <c r="X1154" s="107"/>
      <c r="AA1154" s="107"/>
      <c r="AB1154" s="110"/>
      <c r="AC1154" s="110"/>
      <c r="AE1154" s="105"/>
      <c r="AF1154" s="105"/>
      <c r="AR1154" s="112"/>
    </row>
    <row r="1155" spans="2:44" x14ac:dyDescent="0.25">
      <c r="B1155" s="1" t="str">
        <f>IF(I1155="","",
(IF(N1155=FİLTRE!$H$6,2,0)+IF(FİLTRE!$H$6="TOPLAM",2,0))
)</f>
        <v/>
      </c>
      <c r="C1155">
        <f>IF(FİLTRE!$M$5="",9,(IF(U1155&gt;=FİLTRE!$M$5,1,0)))</f>
        <v>1</v>
      </c>
      <c r="D1155" s="1">
        <f>IF(FİLTRE!$M$6="",9,(IF('SKT LİSTESİ'!P1155&lt;=FİLTRE!$M$6,1,0)))</f>
        <v>1</v>
      </c>
      <c r="E1155" s="25" t="str">
        <f>IF(I1155="","",(COUNTIFS($L$4:L1155,L1155)))</f>
        <v/>
      </c>
      <c r="F1155" s="13">
        <f>IF(OR(B1155&lt;&gt;2,C1155&lt;&gt;1,D1155&lt;&gt;1,H1155&lt;&gt;1),0,
COUNTIFS($B$4:B1155,2,$C$4:C1155,1,$D$4:D1155,1,$H$4:H1155,1))</f>
        <v>0</v>
      </c>
      <c r="G1155" s="26" t="str">
        <f>IF(I1155="","",(COUNTIF($E$4:E1155,E1155)))</f>
        <v/>
      </c>
      <c r="H1155" s="1">
        <f>IF(AND(J1155="SAYIM",FİLTRE!$H$5="RAFTA",U1155&lt;&gt;0),1,0)+
IF(AND(J1155="İADE DEPO",FİLTRE!$H$5="İADE DEPO"),1,0)+
IF(FİLTRE!$H$5="TÜMÜ",1,0)+
IF(AND(J1155="FİRMA İADE",FİLTRE!$H$5="FİRMA İADE"),1,0)+
IF(AND(J1155="İMHA",FİLTRE!$H$5="İMHA"),1,0)</f>
        <v>1</v>
      </c>
      <c r="I1155" s="99"/>
      <c r="J1155" s="100"/>
      <c r="K1155" s="100"/>
      <c r="L1155" s="101"/>
      <c r="M1155" s="102"/>
      <c r="N1155" s="101"/>
      <c r="O1155" s="99"/>
      <c r="P1155" s="103"/>
      <c r="Q1155" s="104"/>
      <c r="R1155" s="50"/>
      <c r="S1155" s="105"/>
      <c r="T1155" s="106"/>
      <c r="U1155" s="107"/>
      <c r="V1155" s="108"/>
      <c r="W1155" s="107"/>
      <c r="X1155" s="107"/>
      <c r="AA1155" s="107"/>
      <c r="AB1155" s="110"/>
      <c r="AC1155" s="110"/>
      <c r="AE1155" s="105"/>
      <c r="AF1155" s="105"/>
      <c r="AR1155" s="112"/>
    </row>
    <row r="1156" spans="2:44" x14ac:dyDescent="0.25">
      <c r="B1156" s="1" t="str">
        <f>IF(I1156="","",
(IF(N1156=FİLTRE!$H$6,2,0)+IF(FİLTRE!$H$6="TOPLAM",2,0))
)</f>
        <v/>
      </c>
      <c r="C1156">
        <f>IF(FİLTRE!$M$5="",9,(IF(U1156&gt;=FİLTRE!$M$5,1,0)))</f>
        <v>1</v>
      </c>
      <c r="D1156" s="1">
        <f>IF(FİLTRE!$M$6="",9,(IF('SKT LİSTESİ'!P1156&lt;=FİLTRE!$M$6,1,0)))</f>
        <v>1</v>
      </c>
      <c r="E1156" s="25" t="str">
        <f>IF(I1156="","",(COUNTIFS($L$4:L1156,L1156)))</f>
        <v/>
      </c>
      <c r="F1156" s="13">
        <f>IF(OR(B1156&lt;&gt;2,C1156&lt;&gt;1,D1156&lt;&gt;1,H1156&lt;&gt;1),0,
COUNTIFS($B$4:B1156,2,$C$4:C1156,1,$D$4:D1156,1,$H$4:H1156,1))</f>
        <v>0</v>
      </c>
      <c r="G1156" s="26" t="str">
        <f>IF(I1156="","",(COUNTIF($E$4:E1156,E1156)))</f>
        <v/>
      </c>
      <c r="H1156" s="1">
        <f>IF(AND(J1156="SAYIM",FİLTRE!$H$5="RAFTA",U1156&lt;&gt;0),1,0)+
IF(AND(J1156="İADE DEPO",FİLTRE!$H$5="İADE DEPO"),1,0)+
IF(FİLTRE!$H$5="TÜMÜ",1,0)+
IF(AND(J1156="FİRMA İADE",FİLTRE!$H$5="FİRMA İADE"),1,0)+
IF(AND(J1156="İMHA",FİLTRE!$H$5="İMHA"),1,0)</f>
        <v>1</v>
      </c>
      <c r="I1156" s="99"/>
      <c r="J1156" s="100"/>
      <c r="K1156" s="100"/>
      <c r="L1156" s="101"/>
      <c r="M1156" s="102"/>
      <c r="N1156" s="101"/>
      <c r="O1156" s="99"/>
      <c r="P1156" s="103"/>
      <c r="Q1156" s="104"/>
      <c r="R1156" s="50"/>
      <c r="S1156" s="105"/>
      <c r="T1156" s="106"/>
      <c r="U1156" s="107"/>
      <c r="V1156" s="108"/>
      <c r="W1156" s="107"/>
      <c r="X1156" s="107"/>
      <c r="AA1156" s="107"/>
      <c r="AB1156" s="110"/>
      <c r="AC1156" s="110"/>
      <c r="AE1156" s="105"/>
      <c r="AF1156" s="105"/>
      <c r="AR1156" s="112"/>
    </row>
    <row r="1157" spans="2:44" x14ac:dyDescent="0.25">
      <c r="B1157" s="1" t="str">
        <f>IF(I1157="","",
(IF(N1157=FİLTRE!$H$6,2,0)+IF(FİLTRE!$H$6="TOPLAM",2,0))
)</f>
        <v/>
      </c>
      <c r="C1157">
        <f>IF(FİLTRE!$M$5="",9,(IF(U1157&gt;=FİLTRE!$M$5,1,0)))</f>
        <v>1</v>
      </c>
      <c r="D1157" s="1">
        <f>IF(FİLTRE!$M$6="",9,(IF('SKT LİSTESİ'!P1157&lt;=FİLTRE!$M$6,1,0)))</f>
        <v>1</v>
      </c>
      <c r="E1157" s="25" t="str">
        <f>IF(I1157="","",(COUNTIFS($L$4:L1157,L1157)))</f>
        <v/>
      </c>
      <c r="F1157" s="13">
        <f>IF(OR(B1157&lt;&gt;2,C1157&lt;&gt;1,D1157&lt;&gt;1,H1157&lt;&gt;1),0,
COUNTIFS($B$4:B1157,2,$C$4:C1157,1,$D$4:D1157,1,$H$4:H1157,1))</f>
        <v>0</v>
      </c>
      <c r="G1157" s="26" t="str">
        <f>IF(I1157="","",(COUNTIF($E$4:E1157,E1157)))</f>
        <v/>
      </c>
      <c r="H1157" s="1">
        <f>IF(AND(J1157="SAYIM",FİLTRE!$H$5="RAFTA",U1157&lt;&gt;0),1,0)+
IF(AND(J1157="İADE DEPO",FİLTRE!$H$5="İADE DEPO"),1,0)+
IF(FİLTRE!$H$5="TÜMÜ",1,0)+
IF(AND(J1157="FİRMA İADE",FİLTRE!$H$5="FİRMA İADE"),1,0)+
IF(AND(J1157="İMHA",FİLTRE!$H$5="İMHA"),1,0)</f>
        <v>1</v>
      </c>
      <c r="I1157" s="99"/>
      <c r="J1157" s="100"/>
      <c r="K1157" s="100"/>
      <c r="L1157" s="101"/>
      <c r="M1157" s="102"/>
      <c r="N1157" s="101"/>
      <c r="O1157" s="99"/>
      <c r="P1157" s="103"/>
      <c r="Q1157" s="104"/>
      <c r="R1157" s="50"/>
      <c r="S1157" s="105"/>
      <c r="T1157" s="106"/>
      <c r="U1157" s="107"/>
      <c r="V1157" s="108"/>
      <c r="W1157" s="107"/>
      <c r="X1157" s="107"/>
      <c r="AA1157" s="107"/>
      <c r="AB1157" s="110"/>
      <c r="AC1157" s="110"/>
      <c r="AE1157" s="105"/>
      <c r="AF1157" s="105"/>
      <c r="AR1157" s="112"/>
    </row>
    <row r="1158" spans="2:44" x14ac:dyDescent="0.25">
      <c r="B1158" s="1" t="str">
        <f>IF(I1158="","",
(IF(N1158=FİLTRE!$H$6,2,0)+IF(FİLTRE!$H$6="TOPLAM",2,0))
)</f>
        <v/>
      </c>
      <c r="C1158">
        <f>IF(FİLTRE!$M$5="",9,(IF(U1158&gt;=FİLTRE!$M$5,1,0)))</f>
        <v>1</v>
      </c>
      <c r="D1158" s="1">
        <f>IF(FİLTRE!$M$6="",9,(IF('SKT LİSTESİ'!P1158&lt;=FİLTRE!$M$6,1,0)))</f>
        <v>1</v>
      </c>
      <c r="E1158" s="25" t="str">
        <f>IF(I1158="","",(COUNTIFS($L$4:L1158,L1158)))</f>
        <v/>
      </c>
      <c r="F1158" s="13">
        <f>IF(OR(B1158&lt;&gt;2,C1158&lt;&gt;1,D1158&lt;&gt;1,H1158&lt;&gt;1),0,
COUNTIFS($B$4:B1158,2,$C$4:C1158,1,$D$4:D1158,1,$H$4:H1158,1))</f>
        <v>0</v>
      </c>
      <c r="G1158" s="26" t="str">
        <f>IF(I1158="","",(COUNTIF($E$4:E1158,E1158)))</f>
        <v/>
      </c>
      <c r="H1158" s="1">
        <f>IF(AND(J1158="SAYIM",FİLTRE!$H$5="RAFTA",U1158&lt;&gt;0),1,0)+
IF(AND(J1158="İADE DEPO",FİLTRE!$H$5="İADE DEPO"),1,0)+
IF(FİLTRE!$H$5="TÜMÜ",1,0)+
IF(AND(J1158="FİRMA İADE",FİLTRE!$H$5="FİRMA İADE"),1,0)+
IF(AND(J1158="İMHA",FİLTRE!$H$5="İMHA"),1,0)</f>
        <v>1</v>
      </c>
      <c r="I1158" s="99"/>
      <c r="J1158" s="100"/>
      <c r="K1158" s="100"/>
      <c r="L1158" s="101"/>
      <c r="M1158" s="102"/>
      <c r="N1158" s="101"/>
      <c r="O1158" s="99"/>
      <c r="P1158" s="103"/>
      <c r="Q1158" s="104"/>
      <c r="R1158" s="50"/>
      <c r="S1158" s="105"/>
      <c r="T1158" s="106"/>
      <c r="U1158" s="107"/>
      <c r="V1158" s="108"/>
      <c r="W1158" s="107"/>
      <c r="X1158" s="107"/>
      <c r="AA1158" s="107"/>
      <c r="AB1158" s="110"/>
      <c r="AC1158" s="110"/>
      <c r="AE1158" s="105"/>
      <c r="AF1158" s="105"/>
      <c r="AR1158" s="112"/>
    </row>
    <row r="1159" spans="2:44" x14ac:dyDescent="0.25">
      <c r="B1159" s="1" t="str">
        <f>IF(I1159="","",
(IF(N1159=FİLTRE!$H$6,2,0)+IF(FİLTRE!$H$6="TOPLAM",2,0))
)</f>
        <v/>
      </c>
      <c r="C1159">
        <f>IF(FİLTRE!$M$5="",9,(IF(U1159&gt;=FİLTRE!$M$5,1,0)))</f>
        <v>1</v>
      </c>
      <c r="D1159" s="1">
        <f>IF(FİLTRE!$M$6="",9,(IF('SKT LİSTESİ'!P1159&lt;=FİLTRE!$M$6,1,0)))</f>
        <v>1</v>
      </c>
      <c r="E1159" s="25" t="str">
        <f>IF(I1159="","",(COUNTIFS($L$4:L1159,L1159)))</f>
        <v/>
      </c>
      <c r="F1159" s="13">
        <f>IF(OR(B1159&lt;&gt;2,C1159&lt;&gt;1,D1159&lt;&gt;1,H1159&lt;&gt;1),0,
COUNTIFS($B$4:B1159,2,$C$4:C1159,1,$D$4:D1159,1,$H$4:H1159,1))</f>
        <v>0</v>
      </c>
      <c r="G1159" s="26" t="str">
        <f>IF(I1159="","",(COUNTIF($E$4:E1159,E1159)))</f>
        <v/>
      </c>
      <c r="H1159" s="1">
        <f>IF(AND(J1159="SAYIM",FİLTRE!$H$5="RAFTA",U1159&lt;&gt;0),1,0)+
IF(AND(J1159="İADE DEPO",FİLTRE!$H$5="İADE DEPO"),1,0)+
IF(FİLTRE!$H$5="TÜMÜ",1,0)+
IF(AND(J1159="FİRMA İADE",FİLTRE!$H$5="FİRMA İADE"),1,0)+
IF(AND(J1159="İMHA",FİLTRE!$H$5="İMHA"),1,0)</f>
        <v>1</v>
      </c>
      <c r="I1159" s="99"/>
      <c r="J1159" s="100"/>
      <c r="K1159" s="100"/>
      <c r="L1159" s="101"/>
      <c r="M1159" s="102"/>
      <c r="N1159" s="101"/>
      <c r="O1159" s="99"/>
      <c r="P1159" s="103"/>
      <c r="Q1159" s="104"/>
      <c r="R1159" s="50"/>
      <c r="S1159" s="105"/>
      <c r="T1159" s="106"/>
      <c r="U1159" s="107"/>
      <c r="V1159" s="108"/>
      <c r="W1159" s="107"/>
      <c r="X1159" s="107"/>
      <c r="AA1159" s="107"/>
      <c r="AB1159" s="110"/>
      <c r="AC1159" s="110"/>
      <c r="AE1159" s="105"/>
      <c r="AF1159" s="105"/>
      <c r="AR1159" s="112"/>
    </row>
    <row r="1160" spans="2:44" x14ac:dyDescent="0.25">
      <c r="B1160" s="1" t="str">
        <f>IF(I1160="","",
(IF(N1160=FİLTRE!$H$6,2,0)+IF(FİLTRE!$H$6="TOPLAM",2,0))
)</f>
        <v/>
      </c>
      <c r="C1160">
        <f>IF(FİLTRE!$M$5="",9,(IF(U1160&gt;=FİLTRE!$M$5,1,0)))</f>
        <v>1</v>
      </c>
      <c r="D1160" s="1">
        <f>IF(FİLTRE!$M$6="",9,(IF('SKT LİSTESİ'!P1160&lt;=FİLTRE!$M$6,1,0)))</f>
        <v>1</v>
      </c>
      <c r="E1160" s="25" t="str">
        <f>IF(I1160="","",(COUNTIFS($L$4:L1160,L1160)))</f>
        <v/>
      </c>
      <c r="F1160" s="13">
        <f>IF(OR(B1160&lt;&gt;2,C1160&lt;&gt;1,D1160&lt;&gt;1,H1160&lt;&gt;1),0,
COUNTIFS($B$4:B1160,2,$C$4:C1160,1,$D$4:D1160,1,$H$4:H1160,1))</f>
        <v>0</v>
      </c>
      <c r="G1160" s="26" t="str">
        <f>IF(I1160="","",(COUNTIF($E$4:E1160,E1160)))</f>
        <v/>
      </c>
      <c r="H1160" s="1">
        <f>IF(AND(J1160="SAYIM",FİLTRE!$H$5="RAFTA",U1160&lt;&gt;0),1,0)+
IF(AND(J1160="İADE DEPO",FİLTRE!$H$5="İADE DEPO"),1,0)+
IF(FİLTRE!$H$5="TÜMÜ",1,0)+
IF(AND(J1160="FİRMA İADE",FİLTRE!$H$5="FİRMA İADE"),1,0)+
IF(AND(J1160="İMHA",FİLTRE!$H$5="İMHA"),1,0)</f>
        <v>1</v>
      </c>
      <c r="I1160" s="99"/>
      <c r="J1160" s="100"/>
      <c r="K1160" s="100"/>
      <c r="L1160" s="101"/>
      <c r="M1160" s="102"/>
      <c r="N1160" s="101"/>
      <c r="O1160" s="99"/>
      <c r="P1160" s="103"/>
      <c r="Q1160" s="104"/>
      <c r="R1160" s="50"/>
      <c r="S1160" s="105"/>
      <c r="T1160" s="106"/>
      <c r="U1160" s="107"/>
      <c r="V1160" s="108"/>
      <c r="W1160" s="107"/>
      <c r="X1160" s="107"/>
      <c r="AA1160" s="107"/>
      <c r="AB1160" s="110"/>
      <c r="AC1160" s="110"/>
      <c r="AE1160" s="105"/>
      <c r="AF1160" s="105"/>
      <c r="AR1160" s="112"/>
    </row>
    <row r="1161" spans="2:44" x14ac:dyDescent="0.25">
      <c r="B1161" s="1" t="str">
        <f>IF(I1161="","",
(IF(N1161=FİLTRE!$H$6,2,0)+IF(FİLTRE!$H$6="TOPLAM",2,0))
)</f>
        <v/>
      </c>
      <c r="C1161">
        <f>IF(FİLTRE!$M$5="",9,(IF(U1161&gt;=FİLTRE!$M$5,1,0)))</f>
        <v>1</v>
      </c>
      <c r="D1161" s="1">
        <f>IF(FİLTRE!$M$6="",9,(IF('SKT LİSTESİ'!P1161&lt;=FİLTRE!$M$6,1,0)))</f>
        <v>1</v>
      </c>
      <c r="E1161" s="25" t="str">
        <f>IF(I1161="","",(COUNTIFS($L$4:L1161,L1161)))</f>
        <v/>
      </c>
      <c r="F1161" s="13">
        <f>IF(OR(B1161&lt;&gt;2,C1161&lt;&gt;1,D1161&lt;&gt;1,H1161&lt;&gt;1),0,
COUNTIFS($B$4:B1161,2,$C$4:C1161,1,$D$4:D1161,1,$H$4:H1161,1))</f>
        <v>0</v>
      </c>
      <c r="G1161" s="26" t="str">
        <f>IF(I1161="","",(COUNTIF($E$4:E1161,E1161)))</f>
        <v/>
      </c>
      <c r="H1161" s="1">
        <f>IF(AND(J1161="SAYIM",FİLTRE!$H$5="RAFTA",U1161&lt;&gt;0),1,0)+
IF(AND(J1161="İADE DEPO",FİLTRE!$H$5="İADE DEPO"),1,0)+
IF(FİLTRE!$H$5="TÜMÜ",1,0)+
IF(AND(J1161="FİRMA İADE",FİLTRE!$H$5="FİRMA İADE"),1,0)+
IF(AND(J1161="İMHA",FİLTRE!$H$5="İMHA"),1,0)</f>
        <v>1</v>
      </c>
      <c r="I1161" s="99"/>
      <c r="J1161" s="100"/>
      <c r="K1161" s="100"/>
      <c r="L1161" s="101"/>
      <c r="M1161" s="102"/>
      <c r="N1161" s="101"/>
      <c r="O1161" s="99"/>
      <c r="P1161" s="103"/>
      <c r="Q1161" s="104"/>
      <c r="R1161" s="50"/>
      <c r="S1161" s="105"/>
      <c r="T1161" s="106"/>
      <c r="U1161" s="107"/>
      <c r="V1161" s="108"/>
      <c r="W1161" s="107"/>
      <c r="X1161" s="107"/>
      <c r="AA1161" s="107"/>
      <c r="AB1161" s="110"/>
      <c r="AC1161" s="110"/>
      <c r="AE1161" s="105"/>
      <c r="AF1161" s="105"/>
      <c r="AR1161" s="112"/>
    </row>
    <row r="1162" spans="2:44" x14ac:dyDescent="0.25">
      <c r="B1162" s="1" t="str">
        <f>IF(I1162="","",
(IF(N1162=FİLTRE!$H$6,2,0)+IF(FİLTRE!$H$6="TOPLAM",2,0))
)</f>
        <v/>
      </c>
      <c r="C1162">
        <f>IF(FİLTRE!$M$5="",9,(IF(U1162&gt;=FİLTRE!$M$5,1,0)))</f>
        <v>1</v>
      </c>
      <c r="D1162" s="1">
        <f>IF(FİLTRE!$M$6="",9,(IF('SKT LİSTESİ'!P1162&lt;=FİLTRE!$M$6,1,0)))</f>
        <v>1</v>
      </c>
      <c r="E1162" s="25" t="str">
        <f>IF(I1162="","",(COUNTIFS($L$4:L1162,L1162)))</f>
        <v/>
      </c>
      <c r="F1162" s="13">
        <f>IF(OR(B1162&lt;&gt;2,C1162&lt;&gt;1,D1162&lt;&gt;1,H1162&lt;&gt;1),0,
COUNTIFS($B$4:B1162,2,$C$4:C1162,1,$D$4:D1162,1,$H$4:H1162,1))</f>
        <v>0</v>
      </c>
      <c r="G1162" s="26" t="str">
        <f>IF(I1162="","",(COUNTIF($E$4:E1162,E1162)))</f>
        <v/>
      </c>
      <c r="H1162" s="1">
        <f>IF(AND(J1162="SAYIM",FİLTRE!$H$5="RAFTA",U1162&lt;&gt;0),1,0)+
IF(AND(J1162="İADE DEPO",FİLTRE!$H$5="İADE DEPO"),1,0)+
IF(FİLTRE!$H$5="TÜMÜ",1,0)+
IF(AND(J1162="FİRMA İADE",FİLTRE!$H$5="FİRMA İADE"),1,0)+
IF(AND(J1162="İMHA",FİLTRE!$H$5="İMHA"),1,0)</f>
        <v>1</v>
      </c>
      <c r="I1162" s="99"/>
      <c r="J1162" s="100"/>
      <c r="K1162" s="100"/>
      <c r="L1162" s="101"/>
      <c r="M1162" s="102"/>
      <c r="N1162" s="101"/>
      <c r="O1162" s="99"/>
      <c r="P1162" s="103"/>
      <c r="Q1162" s="104"/>
      <c r="R1162" s="50"/>
      <c r="S1162" s="105"/>
      <c r="T1162" s="106"/>
      <c r="U1162" s="107"/>
      <c r="V1162" s="108"/>
      <c r="W1162" s="107"/>
      <c r="X1162" s="107"/>
      <c r="AA1162" s="107"/>
      <c r="AB1162" s="110"/>
      <c r="AC1162" s="110"/>
      <c r="AE1162" s="105"/>
      <c r="AF1162" s="105"/>
      <c r="AR1162" s="112"/>
    </row>
    <row r="1163" spans="2:44" x14ac:dyDescent="0.25">
      <c r="B1163" s="1" t="str">
        <f>IF(I1163="","",
(IF(N1163=FİLTRE!$H$6,2,0)+IF(FİLTRE!$H$6="TOPLAM",2,0))
)</f>
        <v/>
      </c>
      <c r="C1163">
        <f>IF(FİLTRE!$M$5="",9,(IF(U1163&gt;=FİLTRE!$M$5,1,0)))</f>
        <v>1</v>
      </c>
      <c r="D1163" s="1">
        <f>IF(FİLTRE!$M$6="",9,(IF('SKT LİSTESİ'!P1163&lt;=FİLTRE!$M$6,1,0)))</f>
        <v>1</v>
      </c>
      <c r="E1163" s="25" t="str">
        <f>IF(I1163="","",(COUNTIFS($L$4:L1163,L1163)))</f>
        <v/>
      </c>
      <c r="F1163" s="13">
        <f>IF(OR(B1163&lt;&gt;2,C1163&lt;&gt;1,D1163&lt;&gt;1,H1163&lt;&gt;1),0,
COUNTIFS($B$4:B1163,2,$C$4:C1163,1,$D$4:D1163,1,$H$4:H1163,1))</f>
        <v>0</v>
      </c>
      <c r="G1163" s="26" t="str">
        <f>IF(I1163="","",(COUNTIF($E$4:E1163,E1163)))</f>
        <v/>
      </c>
      <c r="H1163" s="1">
        <f>IF(AND(J1163="SAYIM",FİLTRE!$H$5="RAFTA",U1163&lt;&gt;0),1,0)+
IF(AND(J1163="İADE DEPO",FİLTRE!$H$5="İADE DEPO"),1,0)+
IF(FİLTRE!$H$5="TÜMÜ",1,0)+
IF(AND(J1163="FİRMA İADE",FİLTRE!$H$5="FİRMA İADE"),1,0)+
IF(AND(J1163="İMHA",FİLTRE!$H$5="İMHA"),1,0)</f>
        <v>1</v>
      </c>
      <c r="I1163" s="99"/>
      <c r="J1163" s="100"/>
      <c r="K1163" s="100"/>
      <c r="L1163" s="101"/>
      <c r="M1163" s="102"/>
      <c r="N1163" s="101"/>
      <c r="O1163" s="99"/>
      <c r="P1163" s="103"/>
      <c r="Q1163" s="104"/>
      <c r="R1163" s="50"/>
      <c r="S1163" s="105"/>
      <c r="T1163" s="106"/>
      <c r="U1163" s="107"/>
      <c r="V1163" s="108"/>
      <c r="W1163" s="107"/>
      <c r="X1163" s="107"/>
      <c r="AA1163" s="107"/>
      <c r="AB1163" s="110"/>
      <c r="AC1163" s="110"/>
      <c r="AE1163" s="105"/>
      <c r="AF1163" s="105"/>
      <c r="AR1163" s="112"/>
    </row>
    <row r="1164" spans="2:44" x14ac:dyDescent="0.25">
      <c r="B1164" s="1" t="str">
        <f>IF(I1164="","",
(IF(N1164=FİLTRE!$H$6,2,0)+IF(FİLTRE!$H$6="TOPLAM",2,0))
)</f>
        <v/>
      </c>
      <c r="C1164">
        <f>IF(FİLTRE!$M$5="",9,(IF(U1164&gt;=FİLTRE!$M$5,1,0)))</f>
        <v>1</v>
      </c>
      <c r="D1164" s="1">
        <f>IF(FİLTRE!$M$6="",9,(IF('SKT LİSTESİ'!P1164&lt;=FİLTRE!$M$6,1,0)))</f>
        <v>1</v>
      </c>
      <c r="E1164" s="25" t="str">
        <f>IF(I1164="","",(COUNTIFS($L$4:L1164,L1164)))</f>
        <v/>
      </c>
      <c r="F1164" s="13">
        <f>IF(OR(B1164&lt;&gt;2,C1164&lt;&gt;1,D1164&lt;&gt;1,H1164&lt;&gt;1),0,
COUNTIFS($B$4:B1164,2,$C$4:C1164,1,$D$4:D1164,1,$H$4:H1164,1))</f>
        <v>0</v>
      </c>
      <c r="G1164" s="26" t="str">
        <f>IF(I1164="","",(COUNTIF($E$4:E1164,E1164)))</f>
        <v/>
      </c>
      <c r="H1164" s="1">
        <f>IF(AND(J1164="SAYIM",FİLTRE!$H$5="RAFTA",U1164&lt;&gt;0),1,0)+
IF(AND(J1164="İADE DEPO",FİLTRE!$H$5="İADE DEPO"),1,0)+
IF(FİLTRE!$H$5="TÜMÜ",1,0)+
IF(AND(J1164="FİRMA İADE",FİLTRE!$H$5="FİRMA İADE"),1,0)+
IF(AND(J1164="İMHA",FİLTRE!$H$5="İMHA"),1,0)</f>
        <v>1</v>
      </c>
      <c r="I1164" s="99"/>
      <c r="J1164" s="100"/>
      <c r="K1164" s="100"/>
      <c r="L1164" s="101"/>
      <c r="M1164" s="102"/>
      <c r="N1164" s="101"/>
      <c r="O1164" s="99"/>
      <c r="P1164" s="103"/>
      <c r="Q1164" s="104"/>
      <c r="R1164" s="50"/>
      <c r="S1164" s="105"/>
      <c r="T1164" s="106"/>
      <c r="U1164" s="107"/>
      <c r="V1164" s="108"/>
      <c r="W1164" s="107"/>
      <c r="X1164" s="107"/>
      <c r="AA1164" s="107"/>
      <c r="AB1164" s="110"/>
      <c r="AC1164" s="110"/>
      <c r="AE1164" s="105"/>
      <c r="AF1164" s="105"/>
      <c r="AR1164" s="112"/>
    </row>
    <row r="1165" spans="2:44" x14ac:dyDescent="0.25">
      <c r="B1165" s="1" t="str">
        <f>IF(I1165="","",
(IF(N1165=FİLTRE!$H$6,2,0)+IF(FİLTRE!$H$6="TOPLAM",2,0))
)</f>
        <v/>
      </c>
      <c r="C1165">
        <f>IF(FİLTRE!$M$5="",9,(IF(U1165&gt;=FİLTRE!$M$5,1,0)))</f>
        <v>1</v>
      </c>
      <c r="D1165" s="1">
        <f>IF(FİLTRE!$M$6="",9,(IF('SKT LİSTESİ'!P1165&lt;=FİLTRE!$M$6,1,0)))</f>
        <v>1</v>
      </c>
      <c r="E1165" s="25" t="str">
        <f>IF(I1165="","",(COUNTIFS($L$4:L1165,L1165)))</f>
        <v/>
      </c>
      <c r="F1165" s="13">
        <f>IF(OR(B1165&lt;&gt;2,C1165&lt;&gt;1,D1165&lt;&gt;1,H1165&lt;&gt;1),0,
COUNTIFS($B$4:B1165,2,$C$4:C1165,1,$D$4:D1165,1,$H$4:H1165,1))</f>
        <v>0</v>
      </c>
      <c r="G1165" s="26" t="str">
        <f>IF(I1165="","",(COUNTIF($E$4:E1165,E1165)))</f>
        <v/>
      </c>
      <c r="H1165" s="1">
        <f>IF(AND(J1165="SAYIM",FİLTRE!$H$5="RAFTA",U1165&lt;&gt;0),1,0)+
IF(AND(J1165="İADE DEPO",FİLTRE!$H$5="İADE DEPO"),1,0)+
IF(FİLTRE!$H$5="TÜMÜ",1,0)+
IF(AND(J1165="FİRMA İADE",FİLTRE!$H$5="FİRMA İADE"),1,0)+
IF(AND(J1165="İMHA",FİLTRE!$H$5="İMHA"),1,0)</f>
        <v>1</v>
      </c>
      <c r="I1165" s="99"/>
      <c r="J1165" s="100"/>
      <c r="K1165" s="100"/>
      <c r="L1165" s="101"/>
      <c r="M1165" s="102"/>
      <c r="N1165" s="101"/>
      <c r="O1165" s="99"/>
      <c r="P1165" s="103"/>
      <c r="Q1165" s="104"/>
      <c r="R1165" s="50"/>
      <c r="S1165" s="105"/>
      <c r="T1165" s="106"/>
      <c r="U1165" s="107"/>
      <c r="V1165" s="108"/>
      <c r="W1165" s="107"/>
      <c r="X1165" s="107"/>
      <c r="AA1165" s="107"/>
      <c r="AB1165" s="110"/>
      <c r="AC1165" s="110"/>
      <c r="AE1165" s="105"/>
      <c r="AF1165" s="105"/>
      <c r="AR1165" s="112"/>
    </row>
    <row r="1166" spans="2:44" x14ac:dyDescent="0.25">
      <c r="B1166" s="1" t="str">
        <f>IF(I1166="","",
(IF(N1166=FİLTRE!$H$6,2,0)+IF(FİLTRE!$H$6="TOPLAM",2,0))
)</f>
        <v/>
      </c>
      <c r="C1166">
        <f>IF(FİLTRE!$M$5="",9,(IF(U1166&gt;=FİLTRE!$M$5,1,0)))</f>
        <v>1</v>
      </c>
      <c r="D1166" s="1">
        <f>IF(FİLTRE!$M$6="",9,(IF('SKT LİSTESİ'!P1166&lt;=FİLTRE!$M$6,1,0)))</f>
        <v>1</v>
      </c>
      <c r="E1166" s="25" t="str">
        <f>IF(I1166="","",(COUNTIFS($L$4:L1166,L1166)))</f>
        <v/>
      </c>
      <c r="F1166" s="13">
        <f>IF(OR(B1166&lt;&gt;2,C1166&lt;&gt;1,D1166&lt;&gt;1,H1166&lt;&gt;1),0,
COUNTIFS($B$4:B1166,2,$C$4:C1166,1,$D$4:D1166,1,$H$4:H1166,1))</f>
        <v>0</v>
      </c>
      <c r="G1166" s="26" t="str">
        <f>IF(I1166="","",(COUNTIF($E$4:E1166,E1166)))</f>
        <v/>
      </c>
      <c r="H1166" s="1">
        <f>IF(AND(J1166="SAYIM",FİLTRE!$H$5="RAFTA",U1166&lt;&gt;0),1,0)+
IF(AND(J1166="İADE DEPO",FİLTRE!$H$5="İADE DEPO"),1,0)+
IF(FİLTRE!$H$5="TÜMÜ",1,0)+
IF(AND(J1166="FİRMA İADE",FİLTRE!$H$5="FİRMA İADE"),1,0)+
IF(AND(J1166="İMHA",FİLTRE!$H$5="İMHA"),1,0)</f>
        <v>1</v>
      </c>
      <c r="I1166" s="99"/>
      <c r="J1166" s="100"/>
      <c r="K1166" s="100"/>
      <c r="L1166" s="101"/>
      <c r="M1166" s="102"/>
      <c r="N1166" s="101"/>
      <c r="O1166" s="99"/>
      <c r="P1166" s="103"/>
      <c r="Q1166" s="104"/>
      <c r="R1166" s="50"/>
      <c r="S1166" s="105"/>
      <c r="T1166" s="106"/>
      <c r="U1166" s="107"/>
      <c r="V1166" s="108"/>
      <c r="W1166" s="107"/>
      <c r="X1166" s="107"/>
      <c r="AA1166" s="107"/>
      <c r="AB1166" s="110"/>
      <c r="AC1166" s="110"/>
      <c r="AE1166" s="105"/>
      <c r="AF1166" s="105"/>
      <c r="AR1166" s="112"/>
    </row>
    <row r="1167" spans="2:44" x14ac:dyDescent="0.25">
      <c r="B1167" s="1" t="str">
        <f>IF(I1167="","",
(IF(N1167=FİLTRE!$H$6,2,0)+IF(FİLTRE!$H$6="TOPLAM",2,0))
)</f>
        <v/>
      </c>
      <c r="C1167">
        <f>IF(FİLTRE!$M$5="",9,(IF(U1167&gt;=FİLTRE!$M$5,1,0)))</f>
        <v>1</v>
      </c>
      <c r="D1167" s="1">
        <f>IF(FİLTRE!$M$6="",9,(IF('SKT LİSTESİ'!P1167&lt;=FİLTRE!$M$6,1,0)))</f>
        <v>1</v>
      </c>
      <c r="E1167" s="25" t="str">
        <f>IF(I1167="","",(COUNTIFS($L$4:L1167,L1167)))</f>
        <v/>
      </c>
      <c r="F1167" s="13">
        <f>IF(OR(B1167&lt;&gt;2,C1167&lt;&gt;1,D1167&lt;&gt;1,H1167&lt;&gt;1),0,
COUNTIFS($B$4:B1167,2,$C$4:C1167,1,$D$4:D1167,1,$H$4:H1167,1))</f>
        <v>0</v>
      </c>
      <c r="G1167" s="26" t="str">
        <f>IF(I1167="","",(COUNTIF($E$4:E1167,E1167)))</f>
        <v/>
      </c>
      <c r="H1167" s="1">
        <f>IF(AND(J1167="SAYIM",FİLTRE!$H$5="RAFTA",U1167&lt;&gt;0),1,0)+
IF(AND(J1167="İADE DEPO",FİLTRE!$H$5="İADE DEPO"),1,0)+
IF(FİLTRE!$H$5="TÜMÜ",1,0)+
IF(AND(J1167="FİRMA İADE",FİLTRE!$H$5="FİRMA İADE"),1,0)+
IF(AND(J1167="İMHA",FİLTRE!$H$5="İMHA"),1,0)</f>
        <v>1</v>
      </c>
      <c r="I1167" s="99"/>
      <c r="J1167" s="100"/>
      <c r="K1167" s="100"/>
      <c r="L1167" s="101"/>
      <c r="M1167" s="102"/>
      <c r="N1167" s="101"/>
      <c r="O1167" s="99"/>
      <c r="P1167" s="103"/>
      <c r="Q1167" s="104"/>
      <c r="R1167" s="50"/>
      <c r="S1167" s="105"/>
      <c r="T1167" s="106"/>
      <c r="U1167" s="107"/>
      <c r="V1167" s="108"/>
      <c r="W1167" s="107"/>
      <c r="X1167" s="107"/>
      <c r="AA1167" s="107"/>
      <c r="AB1167" s="110"/>
      <c r="AC1167" s="110"/>
      <c r="AE1167" s="105"/>
      <c r="AF1167" s="105"/>
      <c r="AR1167" s="112"/>
    </row>
    <row r="1168" spans="2:44" x14ac:dyDescent="0.25">
      <c r="B1168" s="1" t="str">
        <f>IF(I1168="","",
(IF(N1168=FİLTRE!$H$6,2,0)+IF(FİLTRE!$H$6="TOPLAM",2,0))
)</f>
        <v/>
      </c>
      <c r="C1168">
        <f>IF(FİLTRE!$M$5="",9,(IF(U1168&gt;=FİLTRE!$M$5,1,0)))</f>
        <v>1</v>
      </c>
      <c r="D1168" s="1">
        <f>IF(FİLTRE!$M$6="",9,(IF('SKT LİSTESİ'!P1168&lt;=FİLTRE!$M$6,1,0)))</f>
        <v>1</v>
      </c>
      <c r="E1168" s="25" t="str">
        <f>IF(I1168="","",(COUNTIFS($L$4:L1168,L1168)))</f>
        <v/>
      </c>
      <c r="F1168" s="13">
        <f>IF(OR(B1168&lt;&gt;2,C1168&lt;&gt;1,D1168&lt;&gt;1,H1168&lt;&gt;1),0,
COUNTIFS($B$4:B1168,2,$C$4:C1168,1,$D$4:D1168,1,$H$4:H1168,1))</f>
        <v>0</v>
      </c>
      <c r="G1168" s="26" t="str">
        <f>IF(I1168="","",(COUNTIF($E$4:E1168,E1168)))</f>
        <v/>
      </c>
      <c r="H1168" s="1">
        <f>IF(AND(J1168="SAYIM",FİLTRE!$H$5="RAFTA",U1168&lt;&gt;0),1,0)+
IF(AND(J1168="İADE DEPO",FİLTRE!$H$5="İADE DEPO"),1,0)+
IF(FİLTRE!$H$5="TÜMÜ",1,0)+
IF(AND(J1168="FİRMA İADE",FİLTRE!$H$5="FİRMA İADE"),1,0)+
IF(AND(J1168="İMHA",FİLTRE!$H$5="İMHA"),1,0)</f>
        <v>1</v>
      </c>
      <c r="I1168" s="99"/>
      <c r="J1168" s="100"/>
      <c r="K1168" s="100"/>
      <c r="L1168" s="101"/>
      <c r="M1168" s="102"/>
      <c r="N1168" s="101"/>
      <c r="O1168" s="99"/>
      <c r="P1168" s="103"/>
      <c r="Q1168" s="104"/>
      <c r="R1168" s="50"/>
      <c r="S1168" s="105"/>
      <c r="T1168" s="106"/>
      <c r="U1168" s="107"/>
      <c r="V1168" s="108"/>
      <c r="W1168" s="107"/>
      <c r="X1168" s="107"/>
      <c r="AA1168" s="107"/>
      <c r="AB1168" s="110"/>
      <c r="AC1168" s="110"/>
      <c r="AE1168" s="105"/>
      <c r="AF1168" s="105"/>
      <c r="AR1168" s="112"/>
    </row>
    <row r="1169" spans="2:44" x14ac:dyDescent="0.25">
      <c r="B1169" s="1" t="str">
        <f>IF(I1169="","",
(IF(N1169=FİLTRE!$H$6,2,0)+IF(FİLTRE!$H$6="TOPLAM",2,0))
)</f>
        <v/>
      </c>
      <c r="C1169">
        <f>IF(FİLTRE!$M$5="",9,(IF(U1169&gt;=FİLTRE!$M$5,1,0)))</f>
        <v>1</v>
      </c>
      <c r="D1169" s="1">
        <f>IF(FİLTRE!$M$6="",9,(IF('SKT LİSTESİ'!P1169&lt;=FİLTRE!$M$6,1,0)))</f>
        <v>1</v>
      </c>
      <c r="E1169" s="25" t="str">
        <f>IF(I1169="","",(COUNTIFS($L$4:L1169,L1169)))</f>
        <v/>
      </c>
      <c r="F1169" s="13">
        <f>IF(OR(B1169&lt;&gt;2,C1169&lt;&gt;1,D1169&lt;&gt;1,H1169&lt;&gt;1),0,
COUNTIFS($B$4:B1169,2,$C$4:C1169,1,$D$4:D1169,1,$H$4:H1169,1))</f>
        <v>0</v>
      </c>
      <c r="G1169" s="26" t="str">
        <f>IF(I1169="","",(COUNTIF($E$4:E1169,E1169)))</f>
        <v/>
      </c>
      <c r="H1169" s="1">
        <f>IF(AND(J1169="SAYIM",FİLTRE!$H$5="RAFTA",U1169&lt;&gt;0),1,0)+
IF(AND(J1169="İADE DEPO",FİLTRE!$H$5="İADE DEPO"),1,0)+
IF(FİLTRE!$H$5="TÜMÜ",1,0)+
IF(AND(J1169="FİRMA İADE",FİLTRE!$H$5="FİRMA İADE"),1,0)+
IF(AND(J1169="İMHA",FİLTRE!$H$5="İMHA"),1,0)</f>
        <v>1</v>
      </c>
      <c r="I1169" s="99"/>
      <c r="J1169" s="100"/>
      <c r="K1169" s="100"/>
      <c r="L1169" s="101"/>
      <c r="M1169" s="102"/>
      <c r="N1169" s="101"/>
      <c r="O1169" s="99"/>
      <c r="P1169" s="103"/>
      <c r="Q1169" s="104"/>
      <c r="R1169" s="50"/>
      <c r="S1169" s="105"/>
      <c r="T1169" s="106"/>
      <c r="U1169" s="107"/>
      <c r="V1169" s="108"/>
      <c r="W1169" s="107"/>
      <c r="X1169" s="107"/>
      <c r="AA1169" s="107"/>
      <c r="AB1169" s="110"/>
      <c r="AC1169" s="110"/>
      <c r="AE1169" s="105"/>
      <c r="AF1169" s="105"/>
      <c r="AR1169" s="112"/>
    </row>
    <row r="1170" spans="2:44" x14ac:dyDescent="0.25">
      <c r="B1170" s="1" t="str">
        <f>IF(I1170="","",
(IF(N1170=FİLTRE!$H$6,2,0)+IF(FİLTRE!$H$6="TOPLAM",2,0))
)</f>
        <v/>
      </c>
      <c r="C1170">
        <f>IF(FİLTRE!$M$5="",9,(IF(U1170&gt;=FİLTRE!$M$5,1,0)))</f>
        <v>1</v>
      </c>
      <c r="D1170" s="1">
        <f>IF(FİLTRE!$M$6="",9,(IF('SKT LİSTESİ'!P1170&lt;=FİLTRE!$M$6,1,0)))</f>
        <v>1</v>
      </c>
      <c r="E1170" s="25" t="str">
        <f>IF(I1170="","",(COUNTIFS($L$4:L1170,L1170)))</f>
        <v/>
      </c>
      <c r="F1170" s="13">
        <f>IF(OR(B1170&lt;&gt;2,C1170&lt;&gt;1,D1170&lt;&gt;1,H1170&lt;&gt;1),0,
COUNTIFS($B$4:B1170,2,$C$4:C1170,1,$D$4:D1170,1,$H$4:H1170,1))</f>
        <v>0</v>
      </c>
      <c r="G1170" s="26" t="str">
        <f>IF(I1170="","",(COUNTIF($E$4:E1170,E1170)))</f>
        <v/>
      </c>
      <c r="H1170" s="1">
        <f>IF(AND(J1170="SAYIM",FİLTRE!$H$5="RAFTA",U1170&lt;&gt;0),1,0)+
IF(AND(J1170="İADE DEPO",FİLTRE!$H$5="İADE DEPO"),1,0)+
IF(FİLTRE!$H$5="TÜMÜ",1,0)+
IF(AND(J1170="FİRMA İADE",FİLTRE!$H$5="FİRMA İADE"),1,0)+
IF(AND(J1170="İMHA",FİLTRE!$H$5="İMHA"),1,0)</f>
        <v>1</v>
      </c>
      <c r="I1170" s="99"/>
      <c r="J1170" s="100"/>
      <c r="K1170" s="100"/>
      <c r="L1170" s="101"/>
      <c r="M1170" s="102"/>
      <c r="N1170" s="101"/>
      <c r="O1170" s="99"/>
      <c r="P1170" s="103"/>
      <c r="Q1170" s="104"/>
      <c r="R1170" s="50"/>
      <c r="S1170" s="105"/>
      <c r="T1170" s="106"/>
      <c r="U1170" s="107"/>
      <c r="V1170" s="108"/>
      <c r="W1170" s="107"/>
      <c r="X1170" s="107"/>
      <c r="AA1170" s="107"/>
      <c r="AB1170" s="110"/>
      <c r="AC1170" s="110"/>
      <c r="AE1170" s="105"/>
      <c r="AF1170" s="105"/>
      <c r="AR1170" s="112"/>
    </row>
    <row r="1171" spans="2:44" x14ac:dyDescent="0.25">
      <c r="B1171" s="1" t="str">
        <f>IF(I1171="","",
(IF(N1171=FİLTRE!$H$6,2,0)+IF(FİLTRE!$H$6="TOPLAM",2,0))
)</f>
        <v/>
      </c>
      <c r="C1171">
        <f>IF(FİLTRE!$M$5="",9,(IF(U1171&gt;=FİLTRE!$M$5,1,0)))</f>
        <v>1</v>
      </c>
      <c r="D1171" s="1">
        <f>IF(FİLTRE!$M$6="",9,(IF('SKT LİSTESİ'!P1171&lt;=FİLTRE!$M$6,1,0)))</f>
        <v>1</v>
      </c>
      <c r="E1171" s="25" t="str">
        <f>IF(I1171="","",(COUNTIFS($L$4:L1171,L1171)))</f>
        <v/>
      </c>
      <c r="F1171" s="13">
        <f>IF(OR(B1171&lt;&gt;2,C1171&lt;&gt;1,D1171&lt;&gt;1,H1171&lt;&gt;1),0,
COUNTIFS($B$4:B1171,2,$C$4:C1171,1,$D$4:D1171,1,$H$4:H1171,1))</f>
        <v>0</v>
      </c>
      <c r="G1171" s="26" t="str">
        <f>IF(I1171="","",(COUNTIF($E$4:E1171,E1171)))</f>
        <v/>
      </c>
      <c r="H1171" s="1">
        <f>IF(AND(J1171="SAYIM",FİLTRE!$H$5="RAFTA",U1171&lt;&gt;0),1,0)+
IF(AND(J1171="İADE DEPO",FİLTRE!$H$5="İADE DEPO"),1,0)+
IF(FİLTRE!$H$5="TÜMÜ",1,0)+
IF(AND(J1171="FİRMA İADE",FİLTRE!$H$5="FİRMA İADE"),1,0)+
IF(AND(J1171="İMHA",FİLTRE!$H$5="İMHA"),1,0)</f>
        <v>1</v>
      </c>
      <c r="I1171" s="99"/>
      <c r="J1171" s="100"/>
      <c r="K1171" s="100"/>
      <c r="L1171" s="101"/>
      <c r="M1171" s="102"/>
      <c r="N1171" s="101"/>
      <c r="O1171" s="99"/>
      <c r="P1171" s="103"/>
      <c r="Q1171" s="104"/>
      <c r="R1171" s="50"/>
      <c r="S1171" s="105"/>
      <c r="T1171" s="106"/>
      <c r="U1171" s="107"/>
      <c r="V1171" s="108"/>
      <c r="W1171" s="107"/>
      <c r="X1171" s="107"/>
      <c r="AA1171" s="107"/>
      <c r="AB1171" s="110"/>
      <c r="AC1171" s="110"/>
      <c r="AE1171" s="105"/>
      <c r="AF1171" s="105"/>
      <c r="AR1171" s="112"/>
    </row>
    <row r="1172" spans="2:44" x14ac:dyDescent="0.25">
      <c r="B1172" s="1" t="str">
        <f>IF(I1172="","",
(IF(N1172=FİLTRE!$H$6,2,0)+IF(FİLTRE!$H$6="TOPLAM",2,0))
)</f>
        <v/>
      </c>
      <c r="C1172">
        <f>IF(FİLTRE!$M$5="",9,(IF(U1172&gt;=FİLTRE!$M$5,1,0)))</f>
        <v>1</v>
      </c>
      <c r="D1172" s="1">
        <f>IF(FİLTRE!$M$6="",9,(IF('SKT LİSTESİ'!P1172&lt;=FİLTRE!$M$6,1,0)))</f>
        <v>1</v>
      </c>
      <c r="E1172" s="25" t="str">
        <f>IF(I1172="","",(COUNTIFS($L$4:L1172,L1172)))</f>
        <v/>
      </c>
      <c r="F1172" s="13">
        <f>IF(OR(B1172&lt;&gt;2,C1172&lt;&gt;1,D1172&lt;&gt;1,H1172&lt;&gt;1),0,
COUNTIFS($B$4:B1172,2,$C$4:C1172,1,$D$4:D1172,1,$H$4:H1172,1))</f>
        <v>0</v>
      </c>
      <c r="G1172" s="26" t="str">
        <f>IF(I1172="","",(COUNTIF($E$4:E1172,E1172)))</f>
        <v/>
      </c>
      <c r="H1172" s="1">
        <f>IF(AND(J1172="SAYIM",FİLTRE!$H$5="RAFTA",U1172&lt;&gt;0),1,0)+
IF(AND(J1172="İADE DEPO",FİLTRE!$H$5="İADE DEPO"),1,0)+
IF(FİLTRE!$H$5="TÜMÜ",1,0)+
IF(AND(J1172="FİRMA İADE",FİLTRE!$H$5="FİRMA İADE"),1,0)+
IF(AND(J1172="İMHA",FİLTRE!$H$5="İMHA"),1,0)</f>
        <v>1</v>
      </c>
      <c r="I1172" s="99"/>
      <c r="J1172" s="100"/>
      <c r="K1172" s="100"/>
      <c r="L1172" s="101"/>
      <c r="M1172" s="102"/>
      <c r="N1172" s="101"/>
      <c r="O1172" s="99"/>
      <c r="P1172" s="103"/>
      <c r="Q1172" s="104"/>
      <c r="R1172" s="50"/>
      <c r="S1172" s="105"/>
      <c r="T1172" s="106"/>
      <c r="U1172" s="107"/>
      <c r="V1172" s="108"/>
      <c r="W1172" s="107"/>
      <c r="X1172" s="107"/>
      <c r="AA1172" s="107"/>
      <c r="AB1172" s="110"/>
      <c r="AC1172" s="110"/>
      <c r="AE1172" s="105"/>
      <c r="AF1172" s="105"/>
      <c r="AR1172" s="112"/>
    </row>
    <row r="1173" spans="2:44" x14ac:dyDescent="0.25">
      <c r="B1173" s="1" t="str">
        <f>IF(I1173="","",
(IF(N1173=FİLTRE!$H$6,2,0)+IF(FİLTRE!$H$6="TOPLAM",2,0))
)</f>
        <v/>
      </c>
      <c r="C1173">
        <f>IF(FİLTRE!$M$5="",9,(IF(U1173&gt;=FİLTRE!$M$5,1,0)))</f>
        <v>1</v>
      </c>
      <c r="D1173" s="1">
        <f>IF(FİLTRE!$M$6="",9,(IF('SKT LİSTESİ'!P1173&lt;=FİLTRE!$M$6,1,0)))</f>
        <v>1</v>
      </c>
      <c r="E1173" s="25" t="str">
        <f>IF(I1173="","",(COUNTIFS($L$4:L1173,L1173)))</f>
        <v/>
      </c>
      <c r="F1173" s="13">
        <f>IF(OR(B1173&lt;&gt;2,C1173&lt;&gt;1,D1173&lt;&gt;1,H1173&lt;&gt;1),0,
COUNTIFS($B$4:B1173,2,$C$4:C1173,1,$D$4:D1173,1,$H$4:H1173,1))</f>
        <v>0</v>
      </c>
      <c r="G1173" s="26" t="str">
        <f>IF(I1173="","",(COUNTIF($E$4:E1173,E1173)))</f>
        <v/>
      </c>
      <c r="H1173" s="1">
        <f>IF(AND(J1173="SAYIM",FİLTRE!$H$5="RAFTA",U1173&lt;&gt;0),1,0)+
IF(AND(J1173="İADE DEPO",FİLTRE!$H$5="İADE DEPO"),1,0)+
IF(FİLTRE!$H$5="TÜMÜ",1,0)+
IF(AND(J1173="FİRMA İADE",FİLTRE!$H$5="FİRMA İADE"),1,0)+
IF(AND(J1173="İMHA",FİLTRE!$H$5="İMHA"),1,0)</f>
        <v>1</v>
      </c>
      <c r="I1173" s="99"/>
      <c r="J1173" s="100"/>
      <c r="K1173" s="100"/>
      <c r="L1173" s="101"/>
      <c r="M1173" s="102"/>
      <c r="N1173" s="101"/>
      <c r="O1173" s="99"/>
      <c r="P1173" s="103"/>
      <c r="Q1173" s="104"/>
      <c r="R1173" s="50"/>
      <c r="S1173" s="105"/>
      <c r="T1173" s="106"/>
      <c r="U1173" s="107"/>
      <c r="V1173" s="108"/>
      <c r="W1173" s="107"/>
      <c r="X1173" s="107"/>
      <c r="AA1173" s="107"/>
      <c r="AB1173" s="110"/>
      <c r="AC1173" s="110"/>
      <c r="AE1173" s="105"/>
      <c r="AF1173" s="105"/>
      <c r="AR1173" s="112"/>
    </row>
    <row r="1174" spans="2:44" x14ac:dyDescent="0.25">
      <c r="B1174" s="1" t="str">
        <f>IF(I1174="","",
(IF(N1174=FİLTRE!$H$6,2,0)+IF(FİLTRE!$H$6="TOPLAM",2,0))
)</f>
        <v/>
      </c>
      <c r="C1174">
        <f>IF(FİLTRE!$M$5="",9,(IF(U1174&gt;=FİLTRE!$M$5,1,0)))</f>
        <v>1</v>
      </c>
      <c r="D1174" s="1">
        <f>IF(FİLTRE!$M$6="",9,(IF('SKT LİSTESİ'!P1174&lt;=FİLTRE!$M$6,1,0)))</f>
        <v>1</v>
      </c>
      <c r="E1174" s="25" t="str">
        <f>IF(I1174="","",(COUNTIFS($L$4:L1174,L1174)))</f>
        <v/>
      </c>
      <c r="F1174" s="13">
        <f>IF(OR(B1174&lt;&gt;2,C1174&lt;&gt;1,D1174&lt;&gt;1,H1174&lt;&gt;1),0,
COUNTIFS($B$4:B1174,2,$C$4:C1174,1,$D$4:D1174,1,$H$4:H1174,1))</f>
        <v>0</v>
      </c>
      <c r="G1174" s="26" t="str">
        <f>IF(I1174="","",(COUNTIF($E$4:E1174,E1174)))</f>
        <v/>
      </c>
      <c r="H1174" s="1">
        <f>IF(AND(J1174="SAYIM",FİLTRE!$H$5="RAFTA",U1174&lt;&gt;0),1,0)+
IF(AND(J1174="İADE DEPO",FİLTRE!$H$5="İADE DEPO"),1,0)+
IF(FİLTRE!$H$5="TÜMÜ",1,0)+
IF(AND(J1174="FİRMA İADE",FİLTRE!$H$5="FİRMA İADE"),1,0)+
IF(AND(J1174="İMHA",FİLTRE!$H$5="İMHA"),1,0)</f>
        <v>1</v>
      </c>
      <c r="I1174" s="99"/>
      <c r="J1174" s="100"/>
      <c r="K1174" s="100"/>
      <c r="L1174" s="101"/>
      <c r="M1174" s="102"/>
      <c r="N1174" s="101"/>
      <c r="O1174" s="99"/>
      <c r="P1174" s="103"/>
      <c r="Q1174" s="104"/>
      <c r="R1174" s="50"/>
      <c r="S1174" s="105"/>
      <c r="T1174" s="106"/>
      <c r="U1174" s="107"/>
      <c r="V1174" s="108"/>
      <c r="W1174" s="107"/>
      <c r="X1174" s="107"/>
      <c r="AA1174" s="107"/>
      <c r="AB1174" s="110"/>
      <c r="AC1174" s="110"/>
      <c r="AE1174" s="105"/>
      <c r="AF1174" s="105"/>
      <c r="AR1174" s="112"/>
    </row>
    <row r="1175" spans="2:44" x14ac:dyDescent="0.25">
      <c r="B1175" s="1" t="str">
        <f>IF(I1175="","",
(IF(N1175=FİLTRE!$H$6,2,0)+IF(FİLTRE!$H$6="TOPLAM",2,0))
)</f>
        <v/>
      </c>
      <c r="C1175">
        <f>IF(FİLTRE!$M$5="",9,(IF(U1175&gt;=FİLTRE!$M$5,1,0)))</f>
        <v>1</v>
      </c>
      <c r="D1175" s="1">
        <f>IF(FİLTRE!$M$6="",9,(IF('SKT LİSTESİ'!P1175&lt;=FİLTRE!$M$6,1,0)))</f>
        <v>1</v>
      </c>
      <c r="E1175" s="25" t="str">
        <f>IF(I1175="","",(COUNTIFS($L$4:L1175,L1175)))</f>
        <v/>
      </c>
      <c r="F1175" s="13">
        <f>IF(OR(B1175&lt;&gt;2,C1175&lt;&gt;1,D1175&lt;&gt;1,H1175&lt;&gt;1),0,
COUNTIFS($B$4:B1175,2,$C$4:C1175,1,$D$4:D1175,1,$H$4:H1175,1))</f>
        <v>0</v>
      </c>
      <c r="G1175" s="26" t="str">
        <f>IF(I1175="","",(COUNTIF($E$4:E1175,E1175)))</f>
        <v/>
      </c>
      <c r="H1175" s="1">
        <f>IF(AND(J1175="SAYIM",FİLTRE!$H$5="RAFTA",U1175&lt;&gt;0),1,0)+
IF(AND(J1175="İADE DEPO",FİLTRE!$H$5="İADE DEPO"),1,0)+
IF(FİLTRE!$H$5="TÜMÜ",1,0)+
IF(AND(J1175="FİRMA İADE",FİLTRE!$H$5="FİRMA İADE"),1,0)+
IF(AND(J1175="İMHA",FİLTRE!$H$5="İMHA"),1,0)</f>
        <v>1</v>
      </c>
      <c r="I1175" s="99"/>
      <c r="J1175" s="100"/>
      <c r="K1175" s="100"/>
      <c r="L1175" s="101"/>
      <c r="M1175" s="102"/>
      <c r="N1175" s="101"/>
      <c r="O1175" s="99"/>
      <c r="P1175" s="103"/>
      <c r="Q1175" s="104"/>
      <c r="R1175" s="50"/>
      <c r="S1175" s="105"/>
      <c r="T1175" s="106"/>
      <c r="U1175" s="107"/>
      <c r="V1175" s="108"/>
      <c r="W1175" s="107"/>
      <c r="X1175" s="107"/>
      <c r="AA1175" s="107"/>
      <c r="AB1175" s="110"/>
      <c r="AC1175" s="110"/>
      <c r="AE1175" s="105"/>
      <c r="AF1175" s="105"/>
      <c r="AR1175" s="112"/>
    </row>
    <row r="1176" spans="2:44" x14ac:dyDescent="0.25">
      <c r="B1176" s="1" t="str">
        <f>IF(I1176="","",
(IF(N1176=FİLTRE!$H$6,2,0)+IF(FİLTRE!$H$6="TOPLAM",2,0))
)</f>
        <v/>
      </c>
      <c r="C1176">
        <f>IF(FİLTRE!$M$5="",9,(IF(U1176&gt;=FİLTRE!$M$5,1,0)))</f>
        <v>1</v>
      </c>
      <c r="D1176" s="1">
        <f>IF(FİLTRE!$M$6="",9,(IF('SKT LİSTESİ'!P1176&lt;=FİLTRE!$M$6,1,0)))</f>
        <v>1</v>
      </c>
      <c r="E1176" s="25" t="str">
        <f>IF(I1176="","",(COUNTIFS($L$4:L1176,L1176)))</f>
        <v/>
      </c>
      <c r="F1176" s="13">
        <f>IF(OR(B1176&lt;&gt;2,C1176&lt;&gt;1,D1176&lt;&gt;1,H1176&lt;&gt;1),0,
COUNTIFS($B$4:B1176,2,$C$4:C1176,1,$D$4:D1176,1,$H$4:H1176,1))</f>
        <v>0</v>
      </c>
      <c r="G1176" s="26" t="str">
        <f>IF(I1176="","",(COUNTIF($E$4:E1176,E1176)))</f>
        <v/>
      </c>
      <c r="H1176" s="1">
        <f>IF(AND(J1176="SAYIM",FİLTRE!$H$5="RAFTA",U1176&lt;&gt;0),1,0)+
IF(AND(J1176="İADE DEPO",FİLTRE!$H$5="İADE DEPO"),1,0)+
IF(FİLTRE!$H$5="TÜMÜ",1,0)+
IF(AND(J1176="FİRMA İADE",FİLTRE!$H$5="FİRMA İADE"),1,0)+
IF(AND(J1176="İMHA",FİLTRE!$H$5="İMHA"),1,0)</f>
        <v>1</v>
      </c>
      <c r="I1176" s="99"/>
      <c r="J1176" s="100"/>
      <c r="K1176" s="100"/>
      <c r="L1176" s="101"/>
      <c r="M1176" s="102"/>
      <c r="N1176" s="101"/>
      <c r="O1176" s="99"/>
      <c r="P1176" s="103"/>
      <c r="Q1176" s="104"/>
      <c r="R1176" s="50"/>
      <c r="S1176" s="105"/>
      <c r="T1176" s="106"/>
      <c r="U1176" s="107"/>
      <c r="V1176" s="108"/>
      <c r="W1176" s="107"/>
      <c r="X1176" s="107"/>
      <c r="AA1176" s="107"/>
      <c r="AB1176" s="110"/>
      <c r="AC1176" s="110"/>
      <c r="AE1176" s="105"/>
      <c r="AF1176" s="105"/>
      <c r="AR1176" s="112"/>
    </row>
    <row r="1177" spans="2:44" x14ac:dyDescent="0.25">
      <c r="B1177" s="1" t="str">
        <f>IF(I1177="","",
(IF(N1177=FİLTRE!$H$6,2,0)+IF(FİLTRE!$H$6="TOPLAM",2,0))
)</f>
        <v/>
      </c>
      <c r="C1177">
        <f>IF(FİLTRE!$M$5="",9,(IF(U1177&gt;=FİLTRE!$M$5,1,0)))</f>
        <v>1</v>
      </c>
      <c r="D1177" s="1">
        <f>IF(FİLTRE!$M$6="",9,(IF('SKT LİSTESİ'!P1177&lt;=FİLTRE!$M$6,1,0)))</f>
        <v>1</v>
      </c>
      <c r="E1177" s="25" t="str">
        <f>IF(I1177="","",(COUNTIFS($L$4:L1177,L1177)))</f>
        <v/>
      </c>
      <c r="F1177" s="13">
        <f>IF(OR(B1177&lt;&gt;2,C1177&lt;&gt;1,D1177&lt;&gt;1,H1177&lt;&gt;1),0,
COUNTIFS($B$4:B1177,2,$C$4:C1177,1,$D$4:D1177,1,$H$4:H1177,1))</f>
        <v>0</v>
      </c>
      <c r="G1177" s="26" t="str">
        <f>IF(I1177="","",(COUNTIF($E$4:E1177,E1177)))</f>
        <v/>
      </c>
      <c r="H1177" s="1">
        <f>IF(AND(J1177="SAYIM",FİLTRE!$H$5="RAFTA",U1177&lt;&gt;0),1,0)+
IF(AND(J1177="İADE DEPO",FİLTRE!$H$5="İADE DEPO"),1,0)+
IF(FİLTRE!$H$5="TÜMÜ",1,0)+
IF(AND(J1177="FİRMA İADE",FİLTRE!$H$5="FİRMA İADE"),1,0)+
IF(AND(J1177="İMHA",FİLTRE!$H$5="İMHA"),1,0)</f>
        <v>1</v>
      </c>
      <c r="I1177" s="99"/>
      <c r="J1177" s="100"/>
      <c r="K1177" s="100"/>
      <c r="L1177" s="101"/>
      <c r="M1177" s="102"/>
      <c r="N1177" s="101"/>
      <c r="O1177" s="99"/>
      <c r="P1177" s="103"/>
      <c r="Q1177" s="104"/>
      <c r="R1177" s="50"/>
      <c r="S1177" s="105"/>
      <c r="T1177" s="106"/>
      <c r="U1177" s="107"/>
      <c r="V1177" s="108"/>
      <c r="W1177" s="107"/>
      <c r="X1177" s="107"/>
      <c r="AA1177" s="107"/>
      <c r="AB1177" s="110"/>
      <c r="AC1177" s="110"/>
      <c r="AE1177" s="105"/>
      <c r="AF1177" s="105"/>
      <c r="AR1177" s="112"/>
    </row>
    <row r="1178" spans="2:44" x14ac:dyDescent="0.25">
      <c r="B1178" s="1" t="str">
        <f>IF(I1178="","",
(IF(N1178=FİLTRE!$H$6,2,0)+IF(FİLTRE!$H$6="TOPLAM",2,0))
)</f>
        <v/>
      </c>
      <c r="C1178">
        <f>IF(FİLTRE!$M$5="",9,(IF(U1178&gt;=FİLTRE!$M$5,1,0)))</f>
        <v>1</v>
      </c>
      <c r="D1178" s="1">
        <f>IF(FİLTRE!$M$6="",9,(IF('SKT LİSTESİ'!P1178&lt;=FİLTRE!$M$6,1,0)))</f>
        <v>1</v>
      </c>
      <c r="E1178" s="25" t="str">
        <f>IF(I1178="","",(COUNTIFS($L$4:L1178,L1178)))</f>
        <v/>
      </c>
      <c r="F1178" s="13">
        <f>IF(OR(B1178&lt;&gt;2,C1178&lt;&gt;1,D1178&lt;&gt;1,H1178&lt;&gt;1),0,
COUNTIFS($B$4:B1178,2,$C$4:C1178,1,$D$4:D1178,1,$H$4:H1178,1))</f>
        <v>0</v>
      </c>
      <c r="G1178" s="26" t="str">
        <f>IF(I1178="","",(COUNTIF($E$4:E1178,E1178)))</f>
        <v/>
      </c>
      <c r="H1178" s="1">
        <f>IF(AND(J1178="SAYIM",FİLTRE!$H$5="RAFTA",U1178&lt;&gt;0),1,0)+
IF(AND(J1178="İADE DEPO",FİLTRE!$H$5="İADE DEPO"),1,0)+
IF(FİLTRE!$H$5="TÜMÜ",1,0)+
IF(AND(J1178="FİRMA İADE",FİLTRE!$H$5="FİRMA İADE"),1,0)+
IF(AND(J1178="İMHA",FİLTRE!$H$5="İMHA"),1,0)</f>
        <v>1</v>
      </c>
      <c r="I1178" s="99"/>
      <c r="J1178" s="100"/>
      <c r="K1178" s="100"/>
      <c r="L1178" s="101"/>
      <c r="M1178" s="102"/>
      <c r="N1178" s="101"/>
      <c r="O1178" s="99"/>
      <c r="P1178" s="103"/>
      <c r="Q1178" s="104"/>
      <c r="R1178" s="50"/>
      <c r="S1178" s="105"/>
      <c r="T1178" s="106"/>
      <c r="U1178" s="107"/>
      <c r="V1178" s="108"/>
      <c r="W1178" s="107"/>
      <c r="X1178" s="107"/>
      <c r="AA1178" s="107"/>
      <c r="AB1178" s="110"/>
      <c r="AC1178" s="110"/>
      <c r="AE1178" s="105"/>
      <c r="AF1178" s="105"/>
      <c r="AR1178" s="112"/>
    </row>
    <row r="1179" spans="2:44" x14ac:dyDescent="0.25">
      <c r="B1179" s="1" t="str">
        <f>IF(I1179="","",
(IF(N1179=FİLTRE!$H$6,2,0)+IF(FİLTRE!$H$6="TOPLAM",2,0))
)</f>
        <v/>
      </c>
      <c r="C1179">
        <f>IF(FİLTRE!$M$5="",9,(IF(U1179&gt;=FİLTRE!$M$5,1,0)))</f>
        <v>1</v>
      </c>
      <c r="D1179" s="1">
        <f>IF(FİLTRE!$M$6="",9,(IF('SKT LİSTESİ'!P1179&lt;=FİLTRE!$M$6,1,0)))</f>
        <v>1</v>
      </c>
      <c r="E1179" s="25" t="str">
        <f>IF(I1179="","",(COUNTIFS($L$4:L1179,L1179)))</f>
        <v/>
      </c>
      <c r="F1179" s="13">
        <f>IF(OR(B1179&lt;&gt;2,C1179&lt;&gt;1,D1179&lt;&gt;1,H1179&lt;&gt;1),0,
COUNTIFS($B$4:B1179,2,$C$4:C1179,1,$D$4:D1179,1,$H$4:H1179,1))</f>
        <v>0</v>
      </c>
      <c r="G1179" s="26" t="str">
        <f>IF(I1179="","",(COUNTIF($E$4:E1179,E1179)))</f>
        <v/>
      </c>
      <c r="H1179" s="1">
        <f>IF(AND(J1179="SAYIM",FİLTRE!$H$5="RAFTA",U1179&lt;&gt;0),1,0)+
IF(AND(J1179="İADE DEPO",FİLTRE!$H$5="İADE DEPO"),1,0)+
IF(FİLTRE!$H$5="TÜMÜ",1,0)+
IF(AND(J1179="FİRMA İADE",FİLTRE!$H$5="FİRMA İADE"),1,0)+
IF(AND(J1179="İMHA",FİLTRE!$H$5="İMHA"),1,0)</f>
        <v>1</v>
      </c>
      <c r="I1179" s="99"/>
      <c r="J1179" s="100"/>
      <c r="K1179" s="100"/>
      <c r="L1179" s="101"/>
      <c r="M1179" s="102"/>
      <c r="N1179" s="101"/>
      <c r="O1179" s="99"/>
      <c r="P1179" s="103"/>
      <c r="Q1179" s="104"/>
      <c r="R1179" s="50"/>
      <c r="S1179" s="105"/>
      <c r="T1179" s="106"/>
      <c r="U1179" s="107"/>
      <c r="V1179" s="108"/>
      <c r="W1179" s="107"/>
      <c r="X1179" s="107"/>
      <c r="AA1179" s="107"/>
      <c r="AB1179" s="110"/>
      <c r="AC1179" s="110"/>
      <c r="AE1179" s="105"/>
      <c r="AF1179" s="105"/>
      <c r="AR1179" s="112"/>
    </row>
    <row r="1180" spans="2:44" x14ac:dyDescent="0.25">
      <c r="B1180" s="1" t="str">
        <f>IF(I1180="","",
(IF(N1180=FİLTRE!$H$6,2,0)+IF(FİLTRE!$H$6="TOPLAM",2,0))
)</f>
        <v/>
      </c>
      <c r="C1180">
        <f>IF(FİLTRE!$M$5="",9,(IF(U1180&gt;=FİLTRE!$M$5,1,0)))</f>
        <v>1</v>
      </c>
      <c r="D1180" s="1">
        <f>IF(FİLTRE!$M$6="",9,(IF('SKT LİSTESİ'!P1180&lt;=FİLTRE!$M$6,1,0)))</f>
        <v>1</v>
      </c>
      <c r="E1180" s="25" t="str">
        <f>IF(I1180="","",(COUNTIFS($L$4:L1180,L1180)))</f>
        <v/>
      </c>
      <c r="F1180" s="13">
        <f>IF(OR(B1180&lt;&gt;2,C1180&lt;&gt;1,D1180&lt;&gt;1,H1180&lt;&gt;1),0,
COUNTIFS($B$4:B1180,2,$C$4:C1180,1,$D$4:D1180,1,$H$4:H1180,1))</f>
        <v>0</v>
      </c>
      <c r="G1180" s="26" t="str">
        <f>IF(I1180="","",(COUNTIF($E$4:E1180,E1180)))</f>
        <v/>
      </c>
      <c r="H1180" s="1">
        <f>IF(AND(J1180="SAYIM",FİLTRE!$H$5="RAFTA",U1180&lt;&gt;0),1,0)+
IF(AND(J1180="İADE DEPO",FİLTRE!$H$5="İADE DEPO"),1,0)+
IF(FİLTRE!$H$5="TÜMÜ",1,0)+
IF(AND(J1180="FİRMA İADE",FİLTRE!$H$5="FİRMA İADE"),1,0)+
IF(AND(J1180="İMHA",FİLTRE!$H$5="İMHA"),1,0)</f>
        <v>1</v>
      </c>
      <c r="I1180" s="99"/>
      <c r="J1180" s="100"/>
      <c r="K1180" s="100"/>
      <c r="L1180" s="101"/>
      <c r="M1180" s="102"/>
      <c r="N1180" s="101"/>
      <c r="O1180" s="99"/>
      <c r="P1180" s="103"/>
      <c r="Q1180" s="104"/>
      <c r="R1180" s="50"/>
      <c r="S1180" s="105"/>
      <c r="T1180" s="106"/>
      <c r="U1180" s="107"/>
      <c r="V1180" s="108"/>
      <c r="W1180" s="107"/>
      <c r="X1180" s="107"/>
      <c r="AA1180" s="107"/>
      <c r="AB1180" s="110"/>
      <c r="AC1180" s="110"/>
      <c r="AE1180" s="105"/>
      <c r="AF1180" s="105"/>
      <c r="AR1180" s="112"/>
    </row>
    <row r="1181" spans="2:44" x14ac:dyDescent="0.25">
      <c r="B1181" s="1" t="str">
        <f>IF(I1181="","",
(IF(N1181=FİLTRE!$H$6,2,0)+IF(FİLTRE!$H$6="TOPLAM",2,0))
)</f>
        <v/>
      </c>
      <c r="C1181">
        <f>IF(FİLTRE!$M$5="",9,(IF(U1181&gt;=FİLTRE!$M$5,1,0)))</f>
        <v>1</v>
      </c>
      <c r="D1181" s="1">
        <f>IF(FİLTRE!$M$6="",9,(IF('SKT LİSTESİ'!P1181&lt;=FİLTRE!$M$6,1,0)))</f>
        <v>1</v>
      </c>
      <c r="E1181" s="25" t="str">
        <f>IF(I1181="","",(COUNTIFS($L$4:L1181,L1181)))</f>
        <v/>
      </c>
      <c r="F1181" s="13">
        <f>IF(OR(B1181&lt;&gt;2,C1181&lt;&gt;1,D1181&lt;&gt;1,H1181&lt;&gt;1),0,
COUNTIFS($B$4:B1181,2,$C$4:C1181,1,$D$4:D1181,1,$H$4:H1181,1))</f>
        <v>0</v>
      </c>
      <c r="G1181" s="26" t="str">
        <f>IF(I1181="","",(COUNTIF($E$4:E1181,E1181)))</f>
        <v/>
      </c>
      <c r="H1181" s="1">
        <f>IF(AND(J1181="SAYIM",FİLTRE!$H$5="RAFTA",U1181&lt;&gt;0),1,0)+
IF(AND(J1181="İADE DEPO",FİLTRE!$H$5="İADE DEPO"),1,0)+
IF(FİLTRE!$H$5="TÜMÜ",1,0)+
IF(AND(J1181="FİRMA İADE",FİLTRE!$H$5="FİRMA İADE"),1,0)+
IF(AND(J1181="İMHA",FİLTRE!$H$5="İMHA"),1,0)</f>
        <v>1</v>
      </c>
      <c r="I1181" s="99"/>
      <c r="J1181" s="100"/>
      <c r="K1181" s="100"/>
      <c r="L1181" s="101"/>
      <c r="M1181" s="102"/>
      <c r="N1181" s="101"/>
      <c r="O1181" s="99"/>
      <c r="P1181" s="103"/>
      <c r="Q1181" s="104"/>
      <c r="R1181" s="50"/>
      <c r="S1181" s="105"/>
      <c r="T1181" s="106"/>
      <c r="U1181" s="107"/>
      <c r="V1181" s="108"/>
      <c r="W1181" s="107"/>
      <c r="X1181" s="107"/>
      <c r="AA1181" s="107"/>
      <c r="AB1181" s="110"/>
      <c r="AC1181" s="110"/>
      <c r="AE1181" s="105"/>
      <c r="AF1181" s="105"/>
      <c r="AR1181" s="112"/>
    </row>
    <row r="1182" spans="2:44" x14ac:dyDescent="0.25">
      <c r="B1182" s="1" t="str">
        <f>IF(I1182="","",
(IF(N1182=FİLTRE!$H$6,2,0)+IF(FİLTRE!$H$6="TOPLAM",2,0))
)</f>
        <v/>
      </c>
      <c r="C1182">
        <f>IF(FİLTRE!$M$5="",9,(IF(U1182&gt;=FİLTRE!$M$5,1,0)))</f>
        <v>1</v>
      </c>
      <c r="D1182" s="1">
        <f>IF(FİLTRE!$M$6="",9,(IF('SKT LİSTESİ'!P1182&lt;=FİLTRE!$M$6,1,0)))</f>
        <v>1</v>
      </c>
      <c r="E1182" s="25" t="str">
        <f>IF(I1182="","",(COUNTIFS($L$4:L1182,L1182)))</f>
        <v/>
      </c>
      <c r="F1182" s="13">
        <f>IF(OR(B1182&lt;&gt;2,C1182&lt;&gt;1,D1182&lt;&gt;1,H1182&lt;&gt;1),0,
COUNTIFS($B$4:B1182,2,$C$4:C1182,1,$D$4:D1182,1,$H$4:H1182,1))</f>
        <v>0</v>
      </c>
      <c r="G1182" s="26" t="str">
        <f>IF(I1182="","",(COUNTIF($E$4:E1182,E1182)))</f>
        <v/>
      </c>
      <c r="H1182" s="1">
        <f>IF(AND(J1182="SAYIM",FİLTRE!$H$5="RAFTA",U1182&lt;&gt;0),1,0)+
IF(AND(J1182="İADE DEPO",FİLTRE!$H$5="İADE DEPO"),1,0)+
IF(FİLTRE!$H$5="TÜMÜ",1,0)+
IF(AND(J1182="FİRMA İADE",FİLTRE!$H$5="FİRMA İADE"),1,0)+
IF(AND(J1182="İMHA",FİLTRE!$H$5="İMHA"),1,0)</f>
        <v>1</v>
      </c>
      <c r="I1182" s="99"/>
      <c r="J1182" s="100"/>
      <c r="K1182" s="100"/>
      <c r="L1182" s="101"/>
      <c r="M1182" s="102"/>
      <c r="N1182" s="101"/>
      <c r="O1182" s="99"/>
      <c r="P1182" s="103"/>
      <c r="Q1182" s="104"/>
      <c r="R1182" s="50"/>
      <c r="S1182" s="105"/>
      <c r="T1182" s="106"/>
      <c r="U1182" s="107"/>
      <c r="V1182" s="108"/>
      <c r="W1182" s="107"/>
      <c r="X1182" s="107"/>
      <c r="AA1182" s="107"/>
      <c r="AB1182" s="110"/>
      <c r="AC1182" s="110"/>
      <c r="AE1182" s="105"/>
      <c r="AF1182" s="105"/>
      <c r="AR1182" s="112"/>
    </row>
    <row r="1183" spans="2:44" x14ac:dyDescent="0.25">
      <c r="B1183" s="1" t="str">
        <f>IF(I1183="","",
(IF(N1183=FİLTRE!$H$6,2,0)+IF(FİLTRE!$H$6="TOPLAM",2,0))
)</f>
        <v/>
      </c>
      <c r="C1183">
        <f>IF(FİLTRE!$M$5="",9,(IF(U1183&gt;=FİLTRE!$M$5,1,0)))</f>
        <v>1</v>
      </c>
      <c r="D1183" s="1">
        <f>IF(FİLTRE!$M$6="",9,(IF('SKT LİSTESİ'!P1183&lt;=FİLTRE!$M$6,1,0)))</f>
        <v>1</v>
      </c>
      <c r="E1183" s="25" t="str">
        <f>IF(I1183="","",(COUNTIFS($L$4:L1183,L1183)))</f>
        <v/>
      </c>
      <c r="F1183" s="13">
        <f>IF(OR(B1183&lt;&gt;2,C1183&lt;&gt;1,D1183&lt;&gt;1,H1183&lt;&gt;1),0,
COUNTIFS($B$4:B1183,2,$C$4:C1183,1,$D$4:D1183,1,$H$4:H1183,1))</f>
        <v>0</v>
      </c>
      <c r="G1183" s="26" t="str">
        <f>IF(I1183="","",(COUNTIF($E$4:E1183,E1183)))</f>
        <v/>
      </c>
      <c r="H1183" s="1">
        <f>IF(AND(J1183="SAYIM",FİLTRE!$H$5="RAFTA",U1183&lt;&gt;0),1,0)+
IF(AND(J1183="İADE DEPO",FİLTRE!$H$5="İADE DEPO"),1,0)+
IF(FİLTRE!$H$5="TÜMÜ",1,0)+
IF(AND(J1183="FİRMA İADE",FİLTRE!$H$5="FİRMA İADE"),1,0)+
IF(AND(J1183="İMHA",FİLTRE!$H$5="İMHA"),1,0)</f>
        <v>1</v>
      </c>
      <c r="I1183" s="99"/>
      <c r="J1183" s="100"/>
      <c r="K1183" s="100"/>
      <c r="L1183" s="101"/>
      <c r="M1183" s="102"/>
      <c r="N1183" s="101"/>
      <c r="O1183" s="99"/>
      <c r="P1183" s="103"/>
      <c r="Q1183" s="104"/>
      <c r="R1183" s="50"/>
      <c r="S1183" s="105"/>
      <c r="T1183" s="106"/>
      <c r="U1183" s="107"/>
      <c r="V1183" s="108"/>
      <c r="W1183" s="107"/>
      <c r="X1183" s="107"/>
      <c r="AA1183" s="107"/>
      <c r="AB1183" s="110"/>
      <c r="AC1183" s="110"/>
      <c r="AE1183" s="105"/>
      <c r="AF1183" s="105"/>
      <c r="AR1183" s="112"/>
    </row>
    <row r="1184" spans="2:44" x14ac:dyDescent="0.25">
      <c r="B1184" s="1" t="str">
        <f>IF(I1184="","",
(IF(N1184=FİLTRE!$H$6,2,0)+IF(FİLTRE!$H$6="TOPLAM",2,0))
)</f>
        <v/>
      </c>
      <c r="C1184">
        <f>IF(FİLTRE!$M$5="",9,(IF(U1184&gt;=FİLTRE!$M$5,1,0)))</f>
        <v>1</v>
      </c>
      <c r="D1184" s="1">
        <f>IF(FİLTRE!$M$6="",9,(IF('SKT LİSTESİ'!P1184&lt;=FİLTRE!$M$6,1,0)))</f>
        <v>1</v>
      </c>
      <c r="E1184" s="25" t="str">
        <f>IF(I1184="","",(COUNTIFS($L$4:L1184,L1184)))</f>
        <v/>
      </c>
      <c r="F1184" s="13">
        <f>IF(OR(B1184&lt;&gt;2,C1184&lt;&gt;1,D1184&lt;&gt;1,H1184&lt;&gt;1),0,
COUNTIFS($B$4:B1184,2,$C$4:C1184,1,$D$4:D1184,1,$H$4:H1184,1))</f>
        <v>0</v>
      </c>
      <c r="G1184" s="26" t="str">
        <f>IF(I1184="","",(COUNTIF($E$4:E1184,E1184)))</f>
        <v/>
      </c>
      <c r="H1184" s="1">
        <f>IF(AND(J1184="SAYIM",FİLTRE!$H$5="RAFTA",U1184&lt;&gt;0),1,0)+
IF(AND(J1184="İADE DEPO",FİLTRE!$H$5="İADE DEPO"),1,0)+
IF(FİLTRE!$H$5="TÜMÜ",1,0)+
IF(AND(J1184="FİRMA İADE",FİLTRE!$H$5="FİRMA İADE"),1,0)+
IF(AND(J1184="İMHA",FİLTRE!$H$5="İMHA"),1,0)</f>
        <v>1</v>
      </c>
      <c r="I1184" s="99"/>
      <c r="J1184" s="100"/>
      <c r="K1184" s="100"/>
      <c r="L1184" s="101"/>
      <c r="M1184" s="102"/>
      <c r="N1184" s="101"/>
      <c r="O1184" s="99"/>
      <c r="P1184" s="103"/>
      <c r="Q1184" s="104"/>
      <c r="R1184" s="50"/>
      <c r="S1184" s="105"/>
      <c r="T1184" s="106"/>
      <c r="U1184" s="107"/>
      <c r="V1184" s="108"/>
      <c r="W1184" s="107"/>
      <c r="X1184" s="107"/>
      <c r="AA1184" s="107"/>
      <c r="AB1184" s="110"/>
      <c r="AC1184" s="110"/>
      <c r="AE1184" s="105"/>
      <c r="AF1184" s="105"/>
      <c r="AR1184" s="112"/>
    </row>
    <row r="1185" spans="2:44" x14ac:dyDescent="0.25">
      <c r="B1185" s="1" t="str">
        <f>IF(I1185="","",
(IF(N1185=FİLTRE!$H$6,2,0)+IF(FİLTRE!$H$6="TOPLAM",2,0))
)</f>
        <v/>
      </c>
      <c r="C1185">
        <f>IF(FİLTRE!$M$5="",9,(IF(U1185&gt;=FİLTRE!$M$5,1,0)))</f>
        <v>1</v>
      </c>
      <c r="D1185" s="1">
        <f>IF(FİLTRE!$M$6="",9,(IF('SKT LİSTESİ'!P1185&lt;=FİLTRE!$M$6,1,0)))</f>
        <v>1</v>
      </c>
      <c r="E1185" s="25" t="str">
        <f>IF(I1185="","",(COUNTIFS($L$4:L1185,L1185)))</f>
        <v/>
      </c>
      <c r="F1185" s="13">
        <f>IF(OR(B1185&lt;&gt;2,C1185&lt;&gt;1,D1185&lt;&gt;1,H1185&lt;&gt;1),0,
COUNTIFS($B$4:B1185,2,$C$4:C1185,1,$D$4:D1185,1,$H$4:H1185,1))</f>
        <v>0</v>
      </c>
      <c r="G1185" s="26" t="str">
        <f>IF(I1185="","",(COUNTIF($E$4:E1185,E1185)))</f>
        <v/>
      </c>
      <c r="H1185" s="1">
        <f>IF(AND(J1185="SAYIM",FİLTRE!$H$5="RAFTA",U1185&lt;&gt;0),1,0)+
IF(AND(J1185="İADE DEPO",FİLTRE!$H$5="İADE DEPO"),1,0)+
IF(FİLTRE!$H$5="TÜMÜ",1,0)+
IF(AND(J1185="FİRMA İADE",FİLTRE!$H$5="FİRMA İADE"),1,0)+
IF(AND(J1185="İMHA",FİLTRE!$H$5="İMHA"),1,0)</f>
        <v>1</v>
      </c>
      <c r="I1185" s="99"/>
      <c r="J1185" s="100"/>
      <c r="K1185" s="100"/>
      <c r="L1185" s="101"/>
      <c r="M1185" s="102"/>
      <c r="N1185" s="101"/>
      <c r="O1185" s="99"/>
      <c r="P1185" s="103"/>
      <c r="Q1185" s="104"/>
      <c r="R1185" s="50"/>
      <c r="S1185" s="105"/>
      <c r="T1185" s="106"/>
      <c r="U1185" s="107"/>
      <c r="V1185" s="108"/>
      <c r="W1185" s="107"/>
      <c r="X1185" s="107"/>
      <c r="AA1185" s="107"/>
      <c r="AB1185" s="110"/>
      <c r="AC1185" s="110"/>
      <c r="AE1185" s="105"/>
      <c r="AF1185" s="105"/>
      <c r="AR1185" s="112"/>
    </row>
    <row r="1186" spans="2:44" x14ac:dyDescent="0.25">
      <c r="B1186" s="1" t="str">
        <f>IF(I1186="","",
(IF(N1186=FİLTRE!$H$6,2,0)+IF(FİLTRE!$H$6="TOPLAM",2,0))
)</f>
        <v/>
      </c>
      <c r="C1186">
        <f>IF(FİLTRE!$M$5="",9,(IF(U1186&gt;=FİLTRE!$M$5,1,0)))</f>
        <v>1</v>
      </c>
      <c r="D1186" s="1">
        <f>IF(FİLTRE!$M$6="",9,(IF('SKT LİSTESİ'!P1186&lt;=FİLTRE!$M$6,1,0)))</f>
        <v>1</v>
      </c>
      <c r="E1186" s="25" t="str">
        <f>IF(I1186="","",(COUNTIFS($L$4:L1186,L1186)))</f>
        <v/>
      </c>
      <c r="F1186" s="13">
        <f>IF(OR(B1186&lt;&gt;2,C1186&lt;&gt;1,D1186&lt;&gt;1,H1186&lt;&gt;1),0,
COUNTIFS($B$4:B1186,2,$C$4:C1186,1,$D$4:D1186,1,$H$4:H1186,1))</f>
        <v>0</v>
      </c>
      <c r="G1186" s="26" t="str">
        <f>IF(I1186="","",(COUNTIF($E$4:E1186,E1186)))</f>
        <v/>
      </c>
      <c r="H1186" s="1">
        <f>IF(AND(J1186="SAYIM",FİLTRE!$H$5="RAFTA",U1186&lt;&gt;0),1,0)+
IF(AND(J1186="İADE DEPO",FİLTRE!$H$5="İADE DEPO"),1,0)+
IF(FİLTRE!$H$5="TÜMÜ",1,0)+
IF(AND(J1186="FİRMA İADE",FİLTRE!$H$5="FİRMA İADE"),1,0)+
IF(AND(J1186="İMHA",FİLTRE!$H$5="İMHA"),1,0)</f>
        <v>1</v>
      </c>
      <c r="I1186" s="99"/>
      <c r="J1186" s="100"/>
      <c r="K1186" s="100"/>
      <c r="L1186" s="101"/>
      <c r="M1186" s="102"/>
      <c r="N1186" s="101"/>
      <c r="O1186" s="99"/>
      <c r="P1186" s="103"/>
      <c r="Q1186" s="104"/>
      <c r="R1186" s="50"/>
      <c r="S1186" s="105"/>
      <c r="T1186" s="106"/>
      <c r="U1186" s="107"/>
      <c r="V1186" s="108"/>
      <c r="W1186" s="107"/>
      <c r="X1186" s="107"/>
      <c r="AA1186" s="107"/>
      <c r="AB1186" s="110"/>
      <c r="AC1186" s="110"/>
      <c r="AE1186" s="105"/>
      <c r="AF1186" s="105"/>
      <c r="AR1186" s="112"/>
    </row>
    <row r="1187" spans="2:44" x14ac:dyDescent="0.25">
      <c r="B1187" s="1" t="str">
        <f>IF(I1187="","",
(IF(N1187=FİLTRE!$H$6,2,0)+IF(FİLTRE!$H$6="TOPLAM",2,0))
)</f>
        <v/>
      </c>
      <c r="C1187">
        <f>IF(FİLTRE!$M$5="",9,(IF(U1187&gt;=FİLTRE!$M$5,1,0)))</f>
        <v>1</v>
      </c>
      <c r="D1187" s="1">
        <f>IF(FİLTRE!$M$6="",9,(IF('SKT LİSTESİ'!P1187&lt;=FİLTRE!$M$6,1,0)))</f>
        <v>1</v>
      </c>
      <c r="E1187" s="25" t="str">
        <f>IF(I1187="","",(COUNTIFS($L$4:L1187,L1187)))</f>
        <v/>
      </c>
      <c r="F1187" s="13">
        <f>IF(OR(B1187&lt;&gt;2,C1187&lt;&gt;1,D1187&lt;&gt;1,H1187&lt;&gt;1),0,
COUNTIFS($B$4:B1187,2,$C$4:C1187,1,$D$4:D1187,1,$H$4:H1187,1))</f>
        <v>0</v>
      </c>
      <c r="G1187" s="26" t="str">
        <f>IF(I1187="","",(COUNTIF($E$4:E1187,E1187)))</f>
        <v/>
      </c>
      <c r="H1187" s="1">
        <f>IF(AND(J1187="SAYIM",FİLTRE!$H$5="RAFTA",U1187&lt;&gt;0),1,0)+
IF(AND(J1187="İADE DEPO",FİLTRE!$H$5="İADE DEPO"),1,0)+
IF(FİLTRE!$H$5="TÜMÜ",1,0)+
IF(AND(J1187="FİRMA İADE",FİLTRE!$H$5="FİRMA İADE"),1,0)+
IF(AND(J1187="İMHA",FİLTRE!$H$5="İMHA"),1,0)</f>
        <v>1</v>
      </c>
      <c r="I1187" s="99"/>
      <c r="J1187" s="100"/>
      <c r="K1187" s="100"/>
      <c r="L1187" s="101"/>
      <c r="M1187" s="102"/>
      <c r="N1187" s="101"/>
      <c r="O1187" s="99"/>
      <c r="P1187" s="103"/>
      <c r="Q1187" s="104"/>
      <c r="R1187" s="50"/>
      <c r="S1187" s="105"/>
      <c r="T1187" s="106"/>
      <c r="U1187" s="107"/>
      <c r="V1187" s="108"/>
      <c r="W1187" s="107"/>
      <c r="X1187" s="107"/>
      <c r="AA1187" s="107"/>
      <c r="AB1187" s="110"/>
      <c r="AC1187" s="110"/>
      <c r="AE1187" s="105"/>
      <c r="AF1187" s="105"/>
      <c r="AR1187" s="112"/>
    </row>
    <row r="1188" spans="2:44" x14ac:dyDescent="0.25">
      <c r="B1188" s="1" t="str">
        <f>IF(I1188="","",
(IF(N1188=FİLTRE!$H$6,2,0)+IF(FİLTRE!$H$6="TOPLAM",2,0))
)</f>
        <v/>
      </c>
      <c r="C1188">
        <f>IF(FİLTRE!$M$5="",9,(IF(U1188&gt;=FİLTRE!$M$5,1,0)))</f>
        <v>1</v>
      </c>
      <c r="D1188" s="1">
        <f>IF(FİLTRE!$M$6="",9,(IF('SKT LİSTESİ'!P1188&lt;=FİLTRE!$M$6,1,0)))</f>
        <v>1</v>
      </c>
      <c r="E1188" s="25" t="str">
        <f>IF(I1188="","",(COUNTIFS($L$4:L1188,L1188)))</f>
        <v/>
      </c>
      <c r="F1188" s="13">
        <f>IF(OR(B1188&lt;&gt;2,C1188&lt;&gt;1,D1188&lt;&gt;1,H1188&lt;&gt;1),0,
COUNTIFS($B$4:B1188,2,$C$4:C1188,1,$D$4:D1188,1,$H$4:H1188,1))</f>
        <v>0</v>
      </c>
      <c r="G1188" s="26" t="str">
        <f>IF(I1188="","",(COUNTIF($E$4:E1188,E1188)))</f>
        <v/>
      </c>
      <c r="H1188" s="1">
        <f>IF(AND(J1188="SAYIM",FİLTRE!$H$5="RAFTA",U1188&lt;&gt;0),1,0)+
IF(AND(J1188="İADE DEPO",FİLTRE!$H$5="İADE DEPO"),1,0)+
IF(FİLTRE!$H$5="TÜMÜ",1,0)+
IF(AND(J1188="FİRMA İADE",FİLTRE!$H$5="FİRMA İADE"),1,0)+
IF(AND(J1188="İMHA",FİLTRE!$H$5="İMHA"),1,0)</f>
        <v>1</v>
      </c>
      <c r="I1188" s="99"/>
      <c r="J1188" s="100"/>
      <c r="K1188" s="100"/>
      <c r="L1188" s="101"/>
      <c r="M1188" s="102"/>
      <c r="N1188" s="101"/>
      <c r="O1188" s="99"/>
      <c r="P1188" s="103"/>
      <c r="Q1188" s="104"/>
      <c r="R1188" s="50"/>
      <c r="S1188" s="105"/>
      <c r="T1188" s="106"/>
      <c r="U1188" s="107"/>
      <c r="V1188" s="108"/>
      <c r="W1188" s="107"/>
      <c r="X1188" s="107"/>
      <c r="AA1188" s="107"/>
      <c r="AB1188" s="110"/>
      <c r="AC1188" s="110"/>
      <c r="AE1188" s="105"/>
      <c r="AF1188" s="105"/>
      <c r="AR1188" s="112"/>
    </row>
    <row r="1189" spans="2:44" x14ac:dyDescent="0.25">
      <c r="B1189" s="1" t="str">
        <f>IF(I1189="","",
(IF(N1189=FİLTRE!$H$6,2,0)+IF(FİLTRE!$H$6="TOPLAM",2,0))
)</f>
        <v/>
      </c>
      <c r="C1189">
        <f>IF(FİLTRE!$M$5="",9,(IF(U1189&gt;=FİLTRE!$M$5,1,0)))</f>
        <v>1</v>
      </c>
      <c r="D1189" s="1">
        <f>IF(FİLTRE!$M$6="",9,(IF('SKT LİSTESİ'!P1189&lt;=FİLTRE!$M$6,1,0)))</f>
        <v>1</v>
      </c>
      <c r="E1189" s="25" t="str">
        <f>IF(I1189="","",(COUNTIFS($L$4:L1189,L1189)))</f>
        <v/>
      </c>
      <c r="F1189" s="13">
        <f>IF(OR(B1189&lt;&gt;2,C1189&lt;&gt;1,D1189&lt;&gt;1,H1189&lt;&gt;1),0,
COUNTIFS($B$4:B1189,2,$C$4:C1189,1,$D$4:D1189,1,$H$4:H1189,1))</f>
        <v>0</v>
      </c>
      <c r="G1189" s="26" t="str">
        <f>IF(I1189="","",(COUNTIF($E$4:E1189,E1189)))</f>
        <v/>
      </c>
      <c r="H1189" s="1">
        <f>IF(AND(J1189="SAYIM",FİLTRE!$H$5="RAFTA",U1189&lt;&gt;0),1,0)+
IF(AND(J1189="İADE DEPO",FİLTRE!$H$5="İADE DEPO"),1,0)+
IF(FİLTRE!$H$5="TÜMÜ",1,0)+
IF(AND(J1189="FİRMA İADE",FİLTRE!$H$5="FİRMA İADE"),1,0)+
IF(AND(J1189="İMHA",FİLTRE!$H$5="İMHA"),1,0)</f>
        <v>1</v>
      </c>
      <c r="I1189" s="99"/>
      <c r="J1189" s="100"/>
      <c r="K1189" s="100"/>
      <c r="L1189" s="101"/>
      <c r="M1189" s="102"/>
      <c r="N1189" s="101"/>
      <c r="O1189" s="99"/>
      <c r="P1189" s="103"/>
      <c r="Q1189" s="104"/>
      <c r="R1189" s="50"/>
      <c r="S1189" s="105"/>
      <c r="T1189" s="106"/>
      <c r="U1189" s="107"/>
      <c r="V1189" s="108"/>
      <c r="W1189" s="107"/>
      <c r="X1189" s="107"/>
      <c r="AA1189" s="107"/>
      <c r="AB1189" s="110"/>
      <c r="AC1189" s="110"/>
      <c r="AE1189" s="105"/>
      <c r="AF1189" s="105"/>
      <c r="AR1189" s="112"/>
    </row>
    <row r="1190" spans="2:44" x14ac:dyDescent="0.25">
      <c r="B1190" s="1" t="str">
        <f>IF(I1190="","",
(IF(N1190=FİLTRE!$H$6,2,0)+IF(FİLTRE!$H$6="TOPLAM",2,0))
)</f>
        <v/>
      </c>
      <c r="C1190">
        <f>IF(FİLTRE!$M$5="",9,(IF(U1190&gt;=FİLTRE!$M$5,1,0)))</f>
        <v>1</v>
      </c>
      <c r="D1190" s="1">
        <f>IF(FİLTRE!$M$6="",9,(IF('SKT LİSTESİ'!P1190&lt;=FİLTRE!$M$6,1,0)))</f>
        <v>1</v>
      </c>
      <c r="E1190" s="25" t="str">
        <f>IF(I1190="","",(COUNTIFS($L$4:L1190,L1190)))</f>
        <v/>
      </c>
      <c r="F1190" s="13">
        <f>IF(OR(B1190&lt;&gt;2,C1190&lt;&gt;1,D1190&lt;&gt;1,H1190&lt;&gt;1),0,
COUNTIFS($B$4:B1190,2,$C$4:C1190,1,$D$4:D1190,1,$H$4:H1190,1))</f>
        <v>0</v>
      </c>
      <c r="G1190" s="26" t="str">
        <f>IF(I1190="","",(COUNTIF($E$4:E1190,E1190)))</f>
        <v/>
      </c>
      <c r="H1190" s="1">
        <f>IF(AND(J1190="SAYIM",FİLTRE!$H$5="RAFTA",U1190&lt;&gt;0),1,0)+
IF(AND(J1190="İADE DEPO",FİLTRE!$H$5="İADE DEPO"),1,0)+
IF(FİLTRE!$H$5="TÜMÜ",1,0)+
IF(AND(J1190="FİRMA İADE",FİLTRE!$H$5="FİRMA İADE"),1,0)+
IF(AND(J1190="İMHA",FİLTRE!$H$5="İMHA"),1,0)</f>
        <v>1</v>
      </c>
      <c r="I1190" s="99"/>
      <c r="J1190" s="100"/>
      <c r="K1190" s="100"/>
      <c r="L1190" s="101"/>
      <c r="M1190" s="102"/>
      <c r="N1190" s="101"/>
      <c r="O1190" s="99"/>
      <c r="P1190" s="103"/>
      <c r="Q1190" s="104"/>
      <c r="R1190" s="50"/>
      <c r="S1190" s="105"/>
      <c r="T1190" s="106"/>
      <c r="U1190" s="107"/>
      <c r="V1190" s="108"/>
      <c r="W1190" s="107"/>
      <c r="X1190" s="107"/>
      <c r="AA1190" s="107"/>
      <c r="AB1190" s="110"/>
      <c r="AC1190" s="110"/>
      <c r="AE1190" s="105"/>
      <c r="AF1190" s="105"/>
      <c r="AR1190" s="112"/>
    </row>
    <row r="1191" spans="2:44" x14ac:dyDescent="0.25">
      <c r="B1191" s="1" t="str">
        <f>IF(I1191="","",
(IF(N1191=FİLTRE!$H$6,2,0)+IF(FİLTRE!$H$6="TOPLAM",2,0))
)</f>
        <v/>
      </c>
      <c r="C1191">
        <f>IF(FİLTRE!$M$5="",9,(IF(U1191&gt;=FİLTRE!$M$5,1,0)))</f>
        <v>1</v>
      </c>
      <c r="D1191" s="1">
        <f>IF(FİLTRE!$M$6="",9,(IF('SKT LİSTESİ'!P1191&lt;=FİLTRE!$M$6,1,0)))</f>
        <v>1</v>
      </c>
      <c r="E1191" s="25" t="str">
        <f>IF(I1191="","",(COUNTIFS($L$4:L1191,L1191)))</f>
        <v/>
      </c>
      <c r="F1191" s="13">
        <f>IF(OR(B1191&lt;&gt;2,C1191&lt;&gt;1,D1191&lt;&gt;1,H1191&lt;&gt;1),0,
COUNTIFS($B$4:B1191,2,$C$4:C1191,1,$D$4:D1191,1,$H$4:H1191,1))</f>
        <v>0</v>
      </c>
      <c r="G1191" s="26" t="str">
        <f>IF(I1191="","",(COUNTIF($E$4:E1191,E1191)))</f>
        <v/>
      </c>
      <c r="H1191" s="1">
        <f>IF(AND(J1191="SAYIM",FİLTRE!$H$5="RAFTA",U1191&lt;&gt;0),1,0)+
IF(AND(J1191="İADE DEPO",FİLTRE!$H$5="İADE DEPO"),1,0)+
IF(FİLTRE!$H$5="TÜMÜ",1,0)+
IF(AND(J1191="FİRMA İADE",FİLTRE!$H$5="FİRMA İADE"),1,0)+
IF(AND(J1191="İMHA",FİLTRE!$H$5="İMHA"),1,0)</f>
        <v>1</v>
      </c>
      <c r="I1191" s="99"/>
      <c r="J1191" s="100"/>
      <c r="K1191" s="100"/>
      <c r="L1191" s="101"/>
      <c r="M1191" s="102"/>
      <c r="N1191" s="101"/>
      <c r="O1191" s="99"/>
      <c r="P1191" s="103"/>
      <c r="Q1191" s="104"/>
      <c r="R1191" s="50"/>
      <c r="S1191" s="105"/>
      <c r="T1191" s="106"/>
      <c r="U1191" s="107"/>
      <c r="V1191" s="108"/>
      <c r="W1191" s="107"/>
      <c r="X1191" s="107"/>
      <c r="AA1191" s="107"/>
      <c r="AB1191" s="110"/>
      <c r="AC1191" s="110"/>
      <c r="AE1191" s="105"/>
      <c r="AF1191" s="105"/>
      <c r="AR1191" s="112"/>
    </row>
    <row r="1192" spans="2:44" x14ac:dyDescent="0.25">
      <c r="B1192" s="1" t="str">
        <f>IF(I1192="","",
(IF(N1192=FİLTRE!$H$6,2,0)+IF(FİLTRE!$H$6="TOPLAM",2,0))
)</f>
        <v/>
      </c>
      <c r="C1192">
        <f>IF(FİLTRE!$M$5="",9,(IF(U1192&gt;=FİLTRE!$M$5,1,0)))</f>
        <v>1</v>
      </c>
      <c r="D1192" s="1">
        <f>IF(FİLTRE!$M$6="",9,(IF('SKT LİSTESİ'!P1192&lt;=FİLTRE!$M$6,1,0)))</f>
        <v>1</v>
      </c>
      <c r="E1192" s="25" t="str">
        <f>IF(I1192="","",(COUNTIFS($L$4:L1192,L1192)))</f>
        <v/>
      </c>
      <c r="F1192" s="13">
        <f>IF(OR(B1192&lt;&gt;2,C1192&lt;&gt;1,D1192&lt;&gt;1,H1192&lt;&gt;1),0,
COUNTIFS($B$4:B1192,2,$C$4:C1192,1,$D$4:D1192,1,$H$4:H1192,1))</f>
        <v>0</v>
      </c>
      <c r="G1192" s="26" t="str">
        <f>IF(I1192="","",(COUNTIF($E$4:E1192,E1192)))</f>
        <v/>
      </c>
      <c r="H1192" s="1">
        <f>IF(AND(J1192="SAYIM",FİLTRE!$H$5="RAFTA",U1192&lt;&gt;0),1,0)+
IF(AND(J1192="İADE DEPO",FİLTRE!$H$5="İADE DEPO"),1,0)+
IF(FİLTRE!$H$5="TÜMÜ",1,0)+
IF(AND(J1192="FİRMA İADE",FİLTRE!$H$5="FİRMA İADE"),1,0)+
IF(AND(J1192="İMHA",FİLTRE!$H$5="İMHA"),1,0)</f>
        <v>1</v>
      </c>
      <c r="I1192" s="99"/>
      <c r="J1192" s="100"/>
      <c r="K1192" s="100"/>
      <c r="L1192" s="101"/>
      <c r="M1192" s="102"/>
      <c r="N1192" s="101"/>
      <c r="O1192" s="99"/>
      <c r="P1192" s="103"/>
      <c r="Q1192" s="104"/>
      <c r="R1192" s="50"/>
      <c r="S1192" s="105"/>
      <c r="T1192" s="106"/>
      <c r="U1192" s="107"/>
      <c r="V1192" s="108"/>
      <c r="W1192" s="107"/>
      <c r="X1192" s="107"/>
      <c r="AA1192" s="107"/>
      <c r="AB1192" s="110"/>
      <c r="AC1192" s="110"/>
      <c r="AE1192" s="105"/>
      <c r="AF1192" s="105"/>
      <c r="AR1192" s="112"/>
    </row>
    <row r="1193" spans="2:44" x14ac:dyDescent="0.25">
      <c r="B1193" s="1" t="str">
        <f>IF(I1193="","",
(IF(N1193=FİLTRE!$H$6,2,0)+IF(FİLTRE!$H$6="TOPLAM",2,0))
)</f>
        <v/>
      </c>
      <c r="C1193">
        <f>IF(FİLTRE!$M$5="",9,(IF(U1193&gt;=FİLTRE!$M$5,1,0)))</f>
        <v>1</v>
      </c>
      <c r="D1193" s="1">
        <f>IF(FİLTRE!$M$6="",9,(IF('SKT LİSTESİ'!P1193&lt;=FİLTRE!$M$6,1,0)))</f>
        <v>1</v>
      </c>
      <c r="E1193" s="25" t="str">
        <f>IF(I1193="","",(COUNTIFS($L$4:L1193,L1193)))</f>
        <v/>
      </c>
      <c r="F1193" s="13">
        <f>IF(OR(B1193&lt;&gt;2,C1193&lt;&gt;1,D1193&lt;&gt;1,H1193&lt;&gt;1),0,
COUNTIFS($B$4:B1193,2,$C$4:C1193,1,$D$4:D1193,1,$H$4:H1193,1))</f>
        <v>0</v>
      </c>
      <c r="G1193" s="26" t="str">
        <f>IF(I1193="","",(COUNTIF($E$4:E1193,E1193)))</f>
        <v/>
      </c>
      <c r="H1193" s="1">
        <f>IF(AND(J1193="SAYIM",FİLTRE!$H$5="RAFTA",U1193&lt;&gt;0),1,0)+
IF(AND(J1193="İADE DEPO",FİLTRE!$H$5="İADE DEPO"),1,0)+
IF(FİLTRE!$H$5="TÜMÜ",1,0)+
IF(AND(J1193="FİRMA İADE",FİLTRE!$H$5="FİRMA İADE"),1,0)+
IF(AND(J1193="İMHA",FİLTRE!$H$5="İMHA"),1,0)</f>
        <v>1</v>
      </c>
      <c r="I1193" s="99"/>
      <c r="J1193" s="100"/>
      <c r="K1193" s="100"/>
      <c r="L1193" s="101"/>
      <c r="M1193" s="102"/>
      <c r="N1193" s="101"/>
      <c r="O1193" s="99"/>
      <c r="P1193" s="103"/>
      <c r="Q1193" s="104"/>
      <c r="R1193" s="50"/>
      <c r="S1193" s="105"/>
      <c r="T1193" s="106"/>
      <c r="U1193" s="107"/>
      <c r="V1193" s="108"/>
      <c r="W1193" s="107"/>
      <c r="X1193" s="107"/>
      <c r="AA1193" s="107"/>
      <c r="AB1193" s="110"/>
      <c r="AC1193" s="110"/>
      <c r="AE1193" s="105"/>
      <c r="AF1193" s="105"/>
      <c r="AR1193" s="112"/>
    </row>
    <row r="1194" spans="2:44" x14ac:dyDescent="0.25">
      <c r="B1194" s="1" t="str">
        <f>IF(I1194="","",
(IF(N1194=FİLTRE!$H$6,2,0)+IF(FİLTRE!$H$6="TOPLAM",2,0))
)</f>
        <v/>
      </c>
      <c r="C1194">
        <f>IF(FİLTRE!$M$5="",9,(IF(U1194&gt;=FİLTRE!$M$5,1,0)))</f>
        <v>1</v>
      </c>
      <c r="D1194" s="1">
        <f>IF(FİLTRE!$M$6="",9,(IF('SKT LİSTESİ'!P1194&lt;=FİLTRE!$M$6,1,0)))</f>
        <v>1</v>
      </c>
      <c r="E1194" s="25" t="str">
        <f>IF(I1194="","",(COUNTIFS($L$4:L1194,L1194)))</f>
        <v/>
      </c>
      <c r="F1194" s="13">
        <f>IF(OR(B1194&lt;&gt;2,C1194&lt;&gt;1,D1194&lt;&gt;1,H1194&lt;&gt;1),0,
COUNTIFS($B$4:B1194,2,$C$4:C1194,1,$D$4:D1194,1,$H$4:H1194,1))</f>
        <v>0</v>
      </c>
      <c r="G1194" s="26" t="str">
        <f>IF(I1194="","",(COUNTIF($E$4:E1194,E1194)))</f>
        <v/>
      </c>
      <c r="H1194" s="1">
        <f>IF(AND(J1194="SAYIM",FİLTRE!$H$5="RAFTA",U1194&lt;&gt;0),1,0)+
IF(AND(J1194="İADE DEPO",FİLTRE!$H$5="İADE DEPO"),1,0)+
IF(FİLTRE!$H$5="TÜMÜ",1,0)+
IF(AND(J1194="FİRMA İADE",FİLTRE!$H$5="FİRMA İADE"),1,0)+
IF(AND(J1194="İMHA",FİLTRE!$H$5="İMHA"),1,0)</f>
        <v>1</v>
      </c>
      <c r="I1194" s="99"/>
      <c r="J1194" s="100"/>
      <c r="K1194" s="100"/>
      <c r="L1194" s="101"/>
      <c r="M1194" s="102"/>
      <c r="N1194" s="101"/>
      <c r="O1194" s="99"/>
      <c r="P1194" s="103"/>
      <c r="Q1194" s="104"/>
      <c r="R1194" s="50"/>
      <c r="S1194" s="105"/>
      <c r="T1194" s="106"/>
      <c r="U1194" s="107"/>
      <c r="V1194" s="108"/>
      <c r="W1194" s="107"/>
      <c r="X1194" s="107"/>
      <c r="AA1194" s="107"/>
      <c r="AB1194" s="110"/>
      <c r="AC1194" s="110"/>
      <c r="AE1194" s="105"/>
      <c r="AF1194" s="105"/>
      <c r="AR1194" s="112"/>
    </row>
    <row r="1195" spans="2:44" x14ac:dyDescent="0.25">
      <c r="B1195" s="1" t="str">
        <f>IF(I1195="","",
(IF(N1195=FİLTRE!$H$6,2,0)+IF(FİLTRE!$H$6="TOPLAM",2,0))
)</f>
        <v/>
      </c>
      <c r="C1195">
        <f>IF(FİLTRE!$M$5="",9,(IF(U1195&gt;=FİLTRE!$M$5,1,0)))</f>
        <v>1</v>
      </c>
      <c r="D1195" s="1">
        <f>IF(FİLTRE!$M$6="",9,(IF('SKT LİSTESİ'!P1195&lt;=FİLTRE!$M$6,1,0)))</f>
        <v>1</v>
      </c>
      <c r="E1195" s="25" t="str">
        <f>IF(I1195="","",(COUNTIFS($L$4:L1195,L1195)))</f>
        <v/>
      </c>
      <c r="F1195" s="13">
        <f>IF(OR(B1195&lt;&gt;2,C1195&lt;&gt;1,D1195&lt;&gt;1,H1195&lt;&gt;1),0,
COUNTIFS($B$4:B1195,2,$C$4:C1195,1,$D$4:D1195,1,$H$4:H1195,1))</f>
        <v>0</v>
      </c>
      <c r="G1195" s="26" t="str">
        <f>IF(I1195="","",(COUNTIF($E$4:E1195,E1195)))</f>
        <v/>
      </c>
      <c r="H1195" s="1">
        <f>IF(AND(J1195="SAYIM",FİLTRE!$H$5="RAFTA",U1195&lt;&gt;0),1,0)+
IF(AND(J1195="İADE DEPO",FİLTRE!$H$5="İADE DEPO"),1,0)+
IF(FİLTRE!$H$5="TÜMÜ",1,0)+
IF(AND(J1195="FİRMA İADE",FİLTRE!$H$5="FİRMA İADE"),1,0)+
IF(AND(J1195="İMHA",FİLTRE!$H$5="İMHA"),1,0)</f>
        <v>1</v>
      </c>
      <c r="I1195" s="99"/>
      <c r="J1195" s="100"/>
      <c r="K1195" s="100"/>
      <c r="L1195" s="101"/>
      <c r="M1195" s="102"/>
      <c r="N1195" s="101"/>
      <c r="O1195" s="99"/>
      <c r="P1195" s="103"/>
      <c r="Q1195" s="104"/>
      <c r="R1195" s="50"/>
      <c r="S1195" s="105"/>
      <c r="T1195" s="106"/>
      <c r="U1195" s="107"/>
      <c r="V1195" s="108"/>
      <c r="W1195" s="107"/>
      <c r="X1195" s="107"/>
      <c r="AA1195" s="107"/>
      <c r="AB1195" s="110"/>
      <c r="AC1195" s="110"/>
      <c r="AE1195" s="105"/>
      <c r="AF1195" s="105"/>
      <c r="AR1195" s="112"/>
    </row>
    <row r="1196" spans="2:44" x14ac:dyDescent="0.25">
      <c r="B1196" s="1" t="str">
        <f>IF(I1196="","",
(IF(N1196=FİLTRE!$H$6,2,0)+IF(FİLTRE!$H$6="TOPLAM",2,0))
)</f>
        <v/>
      </c>
      <c r="C1196">
        <f>IF(FİLTRE!$M$5="",9,(IF(U1196&gt;=FİLTRE!$M$5,1,0)))</f>
        <v>1</v>
      </c>
      <c r="D1196" s="1">
        <f>IF(FİLTRE!$M$6="",9,(IF('SKT LİSTESİ'!P1196&lt;=FİLTRE!$M$6,1,0)))</f>
        <v>1</v>
      </c>
      <c r="E1196" s="25" t="str">
        <f>IF(I1196="","",(COUNTIFS($L$4:L1196,L1196)))</f>
        <v/>
      </c>
      <c r="F1196" s="13">
        <f>IF(OR(B1196&lt;&gt;2,C1196&lt;&gt;1,D1196&lt;&gt;1,H1196&lt;&gt;1),0,
COUNTIFS($B$4:B1196,2,$C$4:C1196,1,$D$4:D1196,1,$H$4:H1196,1))</f>
        <v>0</v>
      </c>
      <c r="G1196" s="26" t="str">
        <f>IF(I1196="","",(COUNTIF($E$4:E1196,E1196)))</f>
        <v/>
      </c>
      <c r="H1196" s="1">
        <f>IF(AND(J1196="SAYIM",FİLTRE!$H$5="RAFTA",U1196&lt;&gt;0),1,0)+
IF(AND(J1196="İADE DEPO",FİLTRE!$H$5="İADE DEPO"),1,0)+
IF(FİLTRE!$H$5="TÜMÜ",1,0)+
IF(AND(J1196="FİRMA İADE",FİLTRE!$H$5="FİRMA İADE"),1,0)+
IF(AND(J1196="İMHA",FİLTRE!$H$5="İMHA"),1,0)</f>
        <v>1</v>
      </c>
      <c r="I1196" s="99"/>
      <c r="J1196" s="100"/>
      <c r="K1196" s="100"/>
      <c r="L1196" s="101"/>
      <c r="M1196" s="102"/>
      <c r="N1196" s="101"/>
      <c r="O1196" s="99"/>
      <c r="P1196" s="103"/>
      <c r="Q1196" s="104"/>
      <c r="R1196" s="50"/>
      <c r="S1196" s="105"/>
      <c r="T1196" s="106"/>
      <c r="U1196" s="107"/>
      <c r="V1196" s="108"/>
      <c r="W1196" s="107"/>
      <c r="X1196" s="107"/>
      <c r="AA1196" s="107"/>
      <c r="AB1196" s="110"/>
      <c r="AC1196" s="110"/>
      <c r="AE1196" s="105"/>
      <c r="AF1196" s="105"/>
      <c r="AR1196" s="112"/>
    </row>
    <row r="1197" spans="2:44" x14ac:dyDescent="0.25">
      <c r="B1197" s="1" t="str">
        <f>IF(I1197="","",
(IF(N1197=FİLTRE!$H$6,2,0)+IF(FİLTRE!$H$6="TOPLAM",2,0))
)</f>
        <v/>
      </c>
      <c r="C1197">
        <f>IF(FİLTRE!$M$5="",9,(IF(U1197&gt;=FİLTRE!$M$5,1,0)))</f>
        <v>1</v>
      </c>
      <c r="D1197" s="1">
        <f>IF(FİLTRE!$M$6="",9,(IF('SKT LİSTESİ'!P1197&lt;=FİLTRE!$M$6,1,0)))</f>
        <v>1</v>
      </c>
      <c r="E1197" s="25" t="str">
        <f>IF(I1197="","",(COUNTIFS($L$4:L1197,L1197)))</f>
        <v/>
      </c>
      <c r="F1197" s="13">
        <f>IF(OR(B1197&lt;&gt;2,C1197&lt;&gt;1,D1197&lt;&gt;1,H1197&lt;&gt;1),0,
COUNTIFS($B$4:B1197,2,$C$4:C1197,1,$D$4:D1197,1,$H$4:H1197,1))</f>
        <v>0</v>
      </c>
      <c r="G1197" s="26" t="str">
        <f>IF(I1197="","",(COUNTIF($E$4:E1197,E1197)))</f>
        <v/>
      </c>
      <c r="H1197" s="1">
        <f>IF(AND(J1197="SAYIM",FİLTRE!$H$5="RAFTA",U1197&lt;&gt;0),1,0)+
IF(AND(J1197="İADE DEPO",FİLTRE!$H$5="İADE DEPO"),1,0)+
IF(FİLTRE!$H$5="TÜMÜ",1,0)+
IF(AND(J1197="FİRMA İADE",FİLTRE!$H$5="FİRMA İADE"),1,0)+
IF(AND(J1197="İMHA",FİLTRE!$H$5="İMHA"),1,0)</f>
        <v>1</v>
      </c>
      <c r="I1197" s="99"/>
      <c r="J1197" s="100"/>
      <c r="K1197" s="100"/>
      <c r="L1197" s="101"/>
      <c r="M1197" s="102"/>
      <c r="N1197" s="101"/>
      <c r="O1197" s="99"/>
      <c r="P1197" s="103"/>
      <c r="Q1197" s="104"/>
      <c r="R1197" s="50"/>
      <c r="S1197" s="105"/>
      <c r="T1197" s="106"/>
      <c r="U1197" s="107"/>
      <c r="V1197" s="108"/>
      <c r="W1197" s="107"/>
      <c r="X1197" s="107"/>
      <c r="AA1197" s="107"/>
      <c r="AB1197" s="110"/>
      <c r="AC1197" s="110"/>
      <c r="AE1197" s="105"/>
      <c r="AF1197" s="105"/>
      <c r="AR1197" s="112"/>
    </row>
    <row r="1198" spans="2:44" x14ac:dyDescent="0.25">
      <c r="B1198" s="1" t="str">
        <f>IF(I1198="","",
(IF(N1198=FİLTRE!$H$6,2,0)+IF(FİLTRE!$H$6="TOPLAM",2,0))
)</f>
        <v/>
      </c>
      <c r="C1198">
        <f>IF(FİLTRE!$M$5="",9,(IF(U1198&gt;=FİLTRE!$M$5,1,0)))</f>
        <v>1</v>
      </c>
      <c r="D1198" s="1">
        <f>IF(FİLTRE!$M$6="",9,(IF('SKT LİSTESİ'!P1198&lt;=FİLTRE!$M$6,1,0)))</f>
        <v>1</v>
      </c>
      <c r="E1198" s="25" t="str">
        <f>IF(I1198="","",(COUNTIFS($L$4:L1198,L1198)))</f>
        <v/>
      </c>
      <c r="F1198" s="13">
        <f>IF(OR(B1198&lt;&gt;2,C1198&lt;&gt;1,D1198&lt;&gt;1,H1198&lt;&gt;1),0,
COUNTIFS($B$4:B1198,2,$C$4:C1198,1,$D$4:D1198,1,$H$4:H1198,1))</f>
        <v>0</v>
      </c>
      <c r="G1198" s="26" t="str">
        <f>IF(I1198="","",(COUNTIF($E$4:E1198,E1198)))</f>
        <v/>
      </c>
      <c r="H1198" s="1">
        <f>IF(AND(J1198="SAYIM",FİLTRE!$H$5="RAFTA",U1198&lt;&gt;0),1,0)+
IF(AND(J1198="İADE DEPO",FİLTRE!$H$5="İADE DEPO"),1,0)+
IF(FİLTRE!$H$5="TÜMÜ",1,0)+
IF(AND(J1198="FİRMA İADE",FİLTRE!$H$5="FİRMA İADE"),1,0)+
IF(AND(J1198="İMHA",FİLTRE!$H$5="İMHA"),1,0)</f>
        <v>1</v>
      </c>
      <c r="I1198" s="99"/>
      <c r="J1198" s="100"/>
      <c r="K1198" s="100"/>
      <c r="L1198" s="101"/>
      <c r="M1198" s="102"/>
      <c r="N1198" s="101"/>
      <c r="O1198" s="99"/>
      <c r="P1198" s="103"/>
      <c r="Q1198" s="104"/>
      <c r="R1198" s="50"/>
      <c r="S1198" s="105"/>
      <c r="T1198" s="106"/>
      <c r="U1198" s="107"/>
      <c r="V1198" s="108"/>
      <c r="W1198" s="107"/>
      <c r="X1198" s="107"/>
      <c r="AA1198" s="107"/>
      <c r="AB1198" s="110"/>
      <c r="AC1198" s="110"/>
      <c r="AE1198" s="105"/>
      <c r="AF1198" s="105"/>
      <c r="AR1198" s="112"/>
    </row>
    <row r="1199" spans="2:44" x14ac:dyDescent="0.25">
      <c r="B1199" s="1" t="str">
        <f>IF(I1199="","",
(IF(N1199=FİLTRE!$H$6,2,0)+IF(FİLTRE!$H$6="TOPLAM",2,0))
)</f>
        <v/>
      </c>
      <c r="C1199">
        <f>IF(FİLTRE!$M$5="",9,(IF(U1199&gt;=FİLTRE!$M$5,1,0)))</f>
        <v>1</v>
      </c>
      <c r="D1199" s="1">
        <f>IF(FİLTRE!$M$6="",9,(IF('SKT LİSTESİ'!P1199&lt;=FİLTRE!$M$6,1,0)))</f>
        <v>1</v>
      </c>
      <c r="E1199" s="25" t="str">
        <f>IF(I1199="","",(COUNTIFS($L$4:L1199,L1199)))</f>
        <v/>
      </c>
      <c r="F1199" s="13">
        <f>IF(OR(B1199&lt;&gt;2,C1199&lt;&gt;1,D1199&lt;&gt;1,H1199&lt;&gt;1),0,
COUNTIFS($B$4:B1199,2,$C$4:C1199,1,$D$4:D1199,1,$H$4:H1199,1))</f>
        <v>0</v>
      </c>
      <c r="G1199" s="26" t="str">
        <f>IF(I1199="","",(COUNTIF($E$4:E1199,E1199)))</f>
        <v/>
      </c>
      <c r="H1199" s="1">
        <f>IF(AND(J1199="SAYIM",FİLTRE!$H$5="RAFTA",U1199&lt;&gt;0),1,0)+
IF(AND(J1199="İADE DEPO",FİLTRE!$H$5="İADE DEPO"),1,0)+
IF(FİLTRE!$H$5="TÜMÜ",1,0)+
IF(AND(J1199="FİRMA İADE",FİLTRE!$H$5="FİRMA İADE"),1,0)+
IF(AND(J1199="İMHA",FİLTRE!$H$5="İMHA"),1,0)</f>
        <v>1</v>
      </c>
      <c r="I1199" s="99"/>
      <c r="J1199" s="100"/>
      <c r="K1199" s="100"/>
      <c r="L1199" s="101"/>
      <c r="M1199" s="102"/>
      <c r="N1199" s="101"/>
      <c r="O1199" s="99"/>
      <c r="P1199" s="103"/>
      <c r="Q1199" s="104"/>
      <c r="R1199" s="50"/>
      <c r="S1199" s="105"/>
      <c r="T1199" s="106"/>
      <c r="U1199" s="107"/>
      <c r="V1199" s="108"/>
      <c r="W1199" s="107"/>
      <c r="X1199" s="107"/>
      <c r="AA1199" s="107"/>
      <c r="AB1199" s="110"/>
      <c r="AC1199" s="110"/>
      <c r="AE1199" s="105"/>
      <c r="AF1199" s="105"/>
      <c r="AR1199" s="112"/>
    </row>
    <row r="1200" spans="2:44" x14ac:dyDescent="0.25">
      <c r="B1200" s="1" t="str">
        <f>IF(I1200="","",
(IF(N1200=FİLTRE!$H$6,2,0)+IF(FİLTRE!$H$6="TOPLAM",2,0))
)</f>
        <v/>
      </c>
      <c r="C1200">
        <f>IF(FİLTRE!$M$5="",9,(IF(U1200&gt;=FİLTRE!$M$5,1,0)))</f>
        <v>1</v>
      </c>
      <c r="D1200" s="1">
        <f>IF(FİLTRE!$M$6="",9,(IF('SKT LİSTESİ'!P1200&lt;=FİLTRE!$M$6,1,0)))</f>
        <v>1</v>
      </c>
      <c r="E1200" s="25" t="str">
        <f>IF(I1200="","",(COUNTIFS($L$4:L1200,L1200)))</f>
        <v/>
      </c>
      <c r="F1200" s="13">
        <f>IF(OR(B1200&lt;&gt;2,C1200&lt;&gt;1,D1200&lt;&gt;1,H1200&lt;&gt;1),0,
COUNTIFS($B$4:B1200,2,$C$4:C1200,1,$D$4:D1200,1,$H$4:H1200,1))</f>
        <v>0</v>
      </c>
      <c r="G1200" s="26" t="str">
        <f>IF(I1200="","",(COUNTIF($E$4:E1200,E1200)))</f>
        <v/>
      </c>
      <c r="H1200" s="1">
        <f>IF(AND(J1200="SAYIM",FİLTRE!$H$5="RAFTA",U1200&lt;&gt;0),1,0)+
IF(AND(J1200="İADE DEPO",FİLTRE!$H$5="İADE DEPO"),1,0)+
IF(FİLTRE!$H$5="TÜMÜ",1,0)+
IF(AND(J1200="FİRMA İADE",FİLTRE!$H$5="FİRMA İADE"),1,0)+
IF(AND(J1200="İMHA",FİLTRE!$H$5="İMHA"),1,0)</f>
        <v>1</v>
      </c>
      <c r="I1200" s="99"/>
      <c r="J1200" s="100"/>
      <c r="K1200" s="100"/>
      <c r="L1200" s="101"/>
      <c r="M1200" s="102"/>
      <c r="N1200" s="101"/>
      <c r="O1200" s="99"/>
      <c r="P1200" s="103"/>
      <c r="Q1200" s="104"/>
      <c r="R1200" s="50"/>
      <c r="S1200" s="105"/>
      <c r="T1200" s="106"/>
      <c r="U1200" s="107"/>
      <c r="V1200" s="108"/>
      <c r="W1200" s="107"/>
      <c r="X1200" s="107"/>
      <c r="AA1200" s="107"/>
      <c r="AB1200" s="110"/>
      <c r="AC1200" s="110"/>
      <c r="AE1200" s="105"/>
      <c r="AF1200" s="105"/>
      <c r="AR1200" s="112"/>
    </row>
    <row r="1201" spans="2:44" x14ac:dyDescent="0.25">
      <c r="B1201" s="1" t="str">
        <f>IF(I1201="","",
(IF(N1201=FİLTRE!$H$6,2,0)+IF(FİLTRE!$H$6="TOPLAM",2,0))
)</f>
        <v/>
      </c>
      <c r="C1201">
        <f>IF(FİLTRE!$M$5="",9,(IF(U1201&gt;=FİLTRE!$M$5,1,0)))</f>
        <v>1</v>
      </c>
      <c r="D1201" s="1">
        <f>IF(FİLTRE!$M$6="",9,(IF('SKT LİSTESİ'!P1201&lt;=FİLTRE!$M$6,1,0)))</f>
        <v>1</v>
      </c>
      <c r="E1201" s="25" t="str">
        <f>IF(I1201="","",(COUNTIFS($L$4:L1201,L1201)))</f>
        <v/>
      </c>
      <c r="F1201" s="13">
        <f>IF(OR(B1201&lt;&gt;2,C1201&lt;&gt;1,D1201&lt;&gt;1,H1201&lt;&gt;1),0,
COUNTIFS($B$4:B1201,2,$C$4:C1201,1,$D$4:D1201,1,$H$4:H1201,1))</f>
        <v>0</v>
      </c>
      <c r="G1201" s="26" t="str">
        <f>IF(I1201="","",(COUNTIF($E$4:E1201,E1201)))</f>
        <v/>
      </c>
      <c r="H1201" s="1">
        <f>IF(AND(J1201="SAYIM",FİLTRE!$H$5="RAFTA",U1201&lt;&gt;0),1,0)+
IF(AND(J1201="İADE DEPO",FİLTRE!$H$5="İADE DEPO"),1,0)+
IF(FİLTRE!$H$5="TÜMÜ",1,0)+
IF(AND(J1201="FİRMA İADE",FİLTRE!$H$5="FİRMA İADE"),1,0)+
IF(AND(J1201="İMHA",FİLTRE!$H$5="İMHA"),1,0)</f>
        <v>1</v>
      </c>
      <c r="I1201" s="99"/>
      <c r="J1201" s="100"/>
      <c r="K1201" s="100"/>
      <c r="L1201" s="101"/>
      <c r="M1201" s="102"/>
      <c r="N1201" s="101"/>
      <c r="O1201" s="99"/>
      <c r="P1201" s="103"/>
      <c r="Q1201" s="104"/>
      <c r="R1201" s="50"/>
      <c r="S1201" s="105"/>
      <c r="T1201" s="106"/>
      <c r="U1201" s="107"/>
      <c r="V1201" s="108"/>
      <c r="W1201" s="107"/>
      <c r="X1201" s="107"/>
      <c r="AA1201" s="107"/>
      <c r="AB1201" s="110"/>
      <c r="AC1201" s="110"/>
      <c r="AE1201" s="105"/>
      <c r="AF1201" s="105"/>
      <c r="AR1201" s="112"/>
    </row>
    <row r="1202" spans="2:44" x14ac:dyDescent="0.25">
      <c r="B1202" s="1" t="str">
        <f>IF(I1202="","",
(IF(N1202=FİLTRE!$H$6,2,0)+IF(FİLTRE!$H$6="TOPLAM",2,0))
)</f>
        <v/>
      </c>
      <c r="C1202">
        <f>IF(FİLTRE!$M$5="",9,(IF(U1202&gt;=FİLTRE!$M$5,1,0)))</f>
        <v>1</v>
      </c>
      <c r="D1202" s="1">
        <f>IF(FİLTRE!$M$6="",9,(IF('SKT LİSTESİ'!P1202&lt;=FİLTRE!$M$6,1,0)))</f>
        <v>1</v>
      </c>
      <c r="E1202" s="25" t="str">
        <f>IF(I1202="","",(COUNTIFS($L$4:L1202,L1202)))</f>
        <v/>
      </c>
      <c r="F1202" s="13">
        <f>IF(OR(B1202&lt;&gt;2,C1202&lt;&gt;1,D1202&lt;&gt;1,H1202&lt;&gt;1),0,
COUNTIFS($B$4:B1202,2,$C$4:C1202,1,$D$4:D1202,1,$H$4:H1202,1))</f>
        <v>0</v>
      </c>
      <c r="G1202" s="26" t="str">
        <f>IF(I1202="","",(COUNTIF($E$4:E1202,E1202)))</f>
        <v/>
      </c>
      <c r="H1202" s="1">
        <f>IF(AND(J1202="SAYIM",FİLTRE!$H$5="RAFTA",U1202&lt;&gt;0),1,0)+
IF(AND(J1202="İADE DEPO",FİLTRE!$H$5="İADE DEPO"),1,0)+
IF(FİLTRE!$H$5="TÜMÜ",1,0)+
IF(AND(J1202="FİRMA İADE",FİLTRE!$H$5="FİRMA İADE"),1,0)+
IF(AND(J1202="İMHA",FİLTRE!$H$5="İMHA"),1,0)</f>
        <v>1</v>
      </c>
      <c r="I1202" s="99"/>
      <c r="J1202" s="100"/>
      <c r="K1202" s="100"/>
      <c r="L1202" s="101"/>
      <c r="M1202" s="102"/>
      <c r="N1202" s="101"/>
      <c r="O1202" s="99"/>
      <c r="P1202" s="103"/>
      <c r="Q1202" s="104"/>
      <c r="R1202" s="50"/>
      <c r="S1202" s="105"/>
      <c r="T1202" s="106"/>
      <c r="U1202" s="107"/>
      <c r="V1202" s="108"/>
      <c r="W1202" s="107"/>
      <c r="X1202" s="107"/>
      <c r="AA1202" s="107"/>
      <c r="AB1202" s="110"/>
      <c r="AC1202" s="110"/>
      <c r="AE1202" s="105"/>
      <c r="AF1202" s="105"/>
      <c r="AR1202" s="112"/>
    </row>
    <row r="1203" spans="2:44" x14ac:dyDescent="0.25">
      <c r="B1203" s="1" t="str">
        <f>IF(I1203="","",
(IF(N1203=FİLTRE!$H$6,2,0)+IF(FİLTRE!$H$6="TOPLAM",2,0))
)</f>
        <v/>
      </c>
      <c r="C1203">
        <f>IF(FİLTRE!$M$5="",9,(IF(U1203&gt;=FİLTRE!$M$5,1,0)))</f>
        <v>1</v>
      </c>
      <c r="D1203" s="1">
        <f>IF(FİLTRE!$M$6="",9,(IF('SKT LİSTESİ'!P1203&lt;=FİLTRE!$M$6,1,0)))</f>
        <v>1</v>
      </c>
      <c r="E1203" s="25" t="str">
        <f>IF(I1203="","",(COUNTIFS($L$4:L1203,L1203)))</f>
        <v/>
      </c>
      <c r="F1203" s="13">
        <f>IF(OR(B1203&lt;&gt;2,C1203&lt;&gt;1,D1203&lt;&gt;1,H1203&lt;&gt;1),0,
COUNTIFS($B$4:B1203,2,$C$4:C1203,1,$D$4:D1203,1,$H$4:H1203,1))</f>
        <v>0</v>
      </c>
      <c r="G1203" s="26" t="str">
        <f>IF(I1203="","",(COUNTIF($E$4:E1203,E1203)))</f>
        <v/>
      </c>
      <c r="H1203" s="1">
        <f>IF(AND(J1203="SAYIM",FİLTRE!$H$5="RAFTA",U1203&lt;&gt;0),1,0)+
IF(AND(J1203="İADE DEPO",FİLTRE!$H$5="İADE DEPO"),1,0)+
IF(FİLTRE!$H$5="TÜMÜ",1,0)+
IF(AND(J1203="FİRMA İADE",FİLTRE!$H$5="FİRMA İADE"),1,0)+
IF(AND(J1203="İMHA",FİLTRE!$H$5="İMHA"),1,0)</f>
        <v>1</v>
      </c>
      <c r="I1203" s="99"/>
      <c r="J1203" s="100"/>
      <c r="K1203" s="100"/>
      <c r="L1203" s="101"/>
      <c r="M1203" s="102"/>
      <c r="N1203" s="101"/>
      <c r="O1203" s="99"/>
      <c r="P1203" s="103"/>
      <c r="Q1203" s="104"/>
      <c r="R1203" s="50"/>
      <c r="S1203" s="105"/>
      <c r="T1203" s="106"/>
      <c r="U1203" s="107"/>
      <c r="V1203" s="108"/>
      <c r="W1203" s="107"/>
      <c r="X1203" s="107"/>
      <c r="AA1203" s="107"/>
      <c r="AB1203" s="110"/>
      <c r="AC1203" s="110"/>
      <c r="AE1203" s="105"/>
      <c r="AF1203" s="105"/>
      <c r="AR1203" s="112"/>
    </row>
    <row r="1204" spans="2:44" x14ac:dyDescent="0.25">
      <c r="B1204" s="1" t="str">
        <f>IF(I1204="","",
(IF(N1204=FİLTRE!$H$6,2,0)+IF(FİLTRE!$H$6="TOPLAM",2,0))
)</f>
        <v/>
      </c>
      <c r="C1204">
        <f>IF(FİLTRE!$M$5="",9,(IF(U1204&gt;=FİLTRE!$M$5,1,0)))</f>
        <v>1</v>
      </c>
      <c r="D1204" s="1">
        <f>IF(FİLTRE!$M$6="",9,(IF('SKT LİSTESİ'!P1204&lt;=FİLTRE!$M$6,1,0)))</f>
        <v>1</v>
      </c>
      <c r="E1204" s="25" t="str">
        <f>IF(I1204="","",(COUNTIFS($L$4:L1204,L1204)))</f>
        <v/>
      </c>
      <c r="F1204" s="13">
        <f>IF(OR(B1204&lt;&gt;2,C1204&lt;&gt;1,D1204&lt;&gt;1,H1204&lt;&gt;1),0,
COUNTIFS($B$4:B1204,2,$C$4:C1204,1,$D$4:D1204,1,$H$4:H1204,1))</f>
        <v>0</v>
      </c>
      <c r="G1204" s="26" t="str">
        <f>IF(I1204="","",(COUNTIF($E$4:E1204,E1204)))</f>
        <v/>
      </c>
      <c r="H1204" s="1">
        <f>IF(AND(J1204="SAYIM",FİLTRE!$H$5="RAFTA",U1204&lt;&gt;0),1,0)+
IF(AND(J1204="İADE DEPO",FİLTRE!$H$5="İADE DEPO"),1,0)+
IF(FİLTRE!$H$5="TÜMÜ",1,0)+
IF(AND(J1204="FİRMA İADE",FİLTRE!$H$5="FİRMA İADE"),1,0)+
IF(AND(J1204="İMHA",FİLTRE!$H$5="İMHA"),1,0)</f>
        <v>1</v>
      </c>
      <c r="I1204" s="99"/>
      <c r="J1204" s="100"/>
      <c r="K1204" s="100"/>
      <c r="L1204" s="101"/>
      <c r="M1204" s="102"/>
      <c r="N1204" s="101"/>
      <c r="O1204" s="99"/>
      <c r="P1204" s="103"/>
      <c r="Q1204" s="104"/>
      <c r="R1204" s="50"/>
      <c r="S1204" s="105"/>
      <c r="T1204" s="106"/>
      <c r="U1204" s="107"/>
      <c r="V1204" s="108"/>
      <c r="W1204" s="107"/>
      <c r="X1204" s="107"/>
      <c r="AA1204" s="107"/>
      <c r="AB1204" s="110"/>
      <c r="AC1204" s="110"/>
      <c r="AE1204" s="105"/>
      <c r="AF1204" s="105"/>
      <c r="AR1204" s="112"/>
    </row>
    <row r="1205" spans="2:44" x14ac:dyDescent="0.25">
      <c r="B1205" s="1" t="str">
        <f>IF(I1205="","",
(IF(N1205=FİLTRE!$H$6,2,0)+IF(FİLTRE!$H$6="TOPLAM",2,0))
)</f>
        <v/>
      </c>
      <c r="C1205">
        <f>IF(FİLTRE!$M$5="",9,(IF(U1205&gt;=FİLTRE!$M$5,1,0)))</f>
        <v>1</v>
      </c>
      <c r="D1205" s="1">
        <f>IF(FİLTRE!$M$6="",9,(IF('SKT LİSTESİ'!P1205&lt;=FİLTRE!$M$6,1,0)))</f>
        <v>1</v>
      </c>
      <c r="E1205" s="25" t="str">
        <f>IF(I1205="","",(COUNTIFS($L$4:L1205,L1205)))</f>
        <v/>
      </c>
      <c r="F1205" s="13">
        <f>IF(OR(B1205&lt;&gt;2,C1205&lt;&gt;1,D1205&lt;&gt;1,H1205&lt;&gt;1),0,
COUNTIFS($B$4:B1205,2,$C$4:C1205,1,$D$4:D1205,1,$H$4:H1205,1))</f>
        <v>0</v>
      </c>
      <c r="G1205" s="26" t="str">
        <f>IF(I1205="","",(COUNTIF($E$4:E1205,E1205)))</f>
        <v/>
      </c>
      <c r="H1205" s="1">
        <f>IF(AND(J1205="SAYIM",FİLTRE!$H$5="RAFTA",U1205&lt;&gt;0),1,0)+
IF(AND(J1205="İADE DEPO",FİLTRE!$H$5="İADE DEPO"),1,0)+
IF(FİLTRE!$H$5="TÜMÜ",1,0)+
IF(AND(J1205="FİRMA İADE",FİLTRE!$H$5="FİRMA İADE"),1,0)+
IF(AND(J1205="İMHA",FİLTRE!$H$5="İMHA"),1,0)</f>
        <v>1</v>
      </c>
      <c r="I1205" s="99"/>
      <c r="J1205" s="100"/>
      <c r="K1205" s="100"/>
      <c r="L1205" s="101"/>
      <c r="M1205" s="102"/>
      <c r="N1205" s="101"/>
      <c r="O1205" s="99"/>
      <c r="P1205" s="103"/>
      <c r="Q1205" s="104"/>
      <c r="R1205" s="50"/>
      <c r="S1205" s="105"/>
      <c r="T1205" s="106"/>
      <c r="U1205" s="107"/>
      <c r="V1205" s="108"/>
      <c r="W1205" s="107"/>
      <c r="X1205" s="107"/>
      <c r="AA1205" s="107"/>
      <c r="AB1205" s="110"/>
      <c r="AC1205" s="110"/>
      <c r="AE1205" s="105"/>
      <c r="AF1205" s="105"/>
      <c r="AR1205" s="112"/>
    </row>
    <row r="1206" spans="2:44" x14ac:dyDescent="0.25">
      <c r="B1206" s="1" t="str">
        <f>IF(I1206="","",
(IF(N1206=FİLTRE!$H$6,2,0)+IF(FİLTRE!$H$6="TOPLAM",2,0))
)</f>
        <v/>
      </c>
      <c r="C1206">
        <f>IF(FİLTRE!$M$5="",9,(IF(U1206&gt;=FİLTRE!$M$5,1,0)))</f>
        <v>1</v>
      </c>
      <c r="D1206" s="1">
        <f>IF(FİLTRE!$M$6="",9,(IF('SKT LİSTESİ'!P1206&lt;=FİLTRE!$M$6,1,0)))</f>
        <v>1</v>
      </c>
      <c r="E1206" s="25" t="str">
        <f>IF(I1206="","",(COUNTIFS($L$4:L1206,L1206)))</f>
        <v/>
      </c>
      <c r="F1206" s="13">
        <f>IF(OR(B1206&lt;&gt;2,C1206&lt;&gt;1,D1206&lt;&gt;1,H1206&lt;&gt;1),0,
COUNTIFS($B$4:B1206,2,$C$4:C1206,1,$D$4:D1206,1,$H$4:H1206,1))</f>
        <v>0</v>
      </c>
      <c r="G1206" s="26" t="str">
        <f>IF(I1206="","",(COUNTIF($E$4:E1206,E1206)))</f>
        <v/>
      </c>
      <c r="H1206" s="1">
        <f>IF(AND(J1206="SAYIM",FİLTRE!$H$5="RAFTA",U1206&lt;&gt;0),1,0)+
IF(AND(J1206="İADE DEPO",FİLTRE!$H$5="İADE DEPO"),1,0)+
IF(FİLTRE!$H$5="TÜMÜ",1,0)+
IF(AND(J1206="FİRMA İADE",FİLTRE!$H$5="FİRMA İADE"),1,0)+
IF(AND(J1206="İMHA",FİLTRE!$H$5="İMHA"),1,0)</f>
        <v>1</v>
      </c>
      <c r="I1206" s="99"/>
      <c r="J1206" s="100"/>
      <c r="K1206" s="100"/>
      <c r="L1206" s="101"/>
      <c r="M1206" s="102"/>
      <c r="N1206" s="101"/>
      <c r="O1206" s="99"/>
      <c r="P1206" s="103"/>
      <c r="Q1206" s="104"/>
      <c r="R1206" s="50"/>
      <c r="S1206" s="105"/>
      <c r="T1206" s="106"/>
      <c r="U1206" s="107"/>
      <c r="V1206" s="108"/>
      <c r="W1206" s="107"/>
      <c r="X1206" s="107"/>
      <c r="AA1206" s="107"/>
      <c r="AB1206" s="110"/>
      <c r="AC1206" s="110"/>
      <c r="AE1206" s="105"/>
      <c r="AF1206" s="105"/>
      <c r="AR1206" s="112"/>
    </row>
    <row r="1207" spans="2:44" x14ac:dyDescent="0.25">
      <c r="B1207" s="1" t="str">
        <f>IF(I1207="","",
(IF(N1207=FİLTRE!$H$6,2,0)+IF(FİLTRE!$H$6="TOPLAM",2,0))
)</f>
        <v/>
      </c>
      <c r="C1207">
        <f>IF(FİLTRE!$M$5="",9,(IF(U1207&gt;=FİLTRE!$M$5,1,0)))</f>
        <v>1</v>
      </c>
      <c r="D1207" s="1">
        <f>IF(FİLTRE!$M$6="",9,(IF('SKT LİSTESİ'!P1207&lt;=FİLTRE!$M$6,1,0)))</f>
        <v>1</v>
      </c>
      <c r="E1207" s="25" t="str">
        <f>IF(I1207="","",(COUNTIFS($L$4:L1207,L1207)))</f>
        <v/>
      </c>
      <c r="F1207" s="13">
        <f>IF(OR(B1207&lt;&gt;2,C1207&lt;&gt;1,D1207&lt;&gt;1,H1207&lt;&gt;1),0,
COUNTIFS($B$4:B1207,2,$C$4:C1207,1,$D$4:D1207,1,$H$4:H1207,1))</f>
        <v>0</v>
      </c>
      <c r="G1207" s="26" t="str">
        <f>IF(I1207="","",(COUNTIF($E$4:E1207,E1207)))</f>
        <v/>
      </c>
      <c r="H1207" s="1">
        <f>IF(AND(J1207="SAYIM",FİLTRE!$H$5="RAFTA",U1207&lt;&gt;0),1,0)+
IF(AND(J1207="İADE DEPO",FİLTRE!$H$5="İADE DEPO"),1,0)+
IF(FİLTRE!$H$5="TÜMÜ",1,0)+
IF(AND(J1207="FİRMA İADE",FİLTRE!$H$5="FİRMA İADE"),1,0)+
IF(AND(J1207="İMHA",FİLTRE!$H$5="İMHA"),1,0)</f>
        <v>1</v>
      </c>
      <c r="I1207" s="99"/>
      <c r="J1207" s="100"/>
      <c r="K1207" s="100"/>
      <c r="L1207" s="101"/>
      <c r="M1207" s="102"/>
      <c r="N1207" s="101"/>
      <c r="O1207" s="99"/>
      <c r="P1207" s="103"/>
      <c r="Q1207" s="104"/>
      <c r="R1207" s="50"/>
      <c r="S1207" s="105"/>
      <c r="T1207" s="106"/>
      <c r="U1207" s="107"/>
      <c r="V1207" s="108"/>
      <c r="W1207" s="107"/>
      <c r="X1207" s="107"/>
      <c r="AA1207" s="107"/>
      <c r="AB1207" s="110"/>
      <c r="AC1207" s="110"/>
      <c r="AE1207" s="105"/>
      <c r="AF1207" s="105"/>
      <c r="AR1207" s="112"/>
    </row>
    <row r="1208" spans="2:44" x14ac:dyDescent="0.25">
      <c r="B1208" s="1" t="str">
        <f>IF(I1208="","",
(IF(N1208=FİLTRE!$H$6,2,0)+IF(FİLTRE!$H$6="TOPLAM",2,0))
)</f>
        <v/>
      </c>
      <c r="C1208">
        <f>IF(FİLTRE!$M$5="",9,(IF(U1208&gt;=FİLTRE!$M$5,1,0)))</f>
        <v>1</v>
      </c>
      <c r="D1208" s="1">
        <f>IF(FİLTRE!$M$6="",9,(IF('SKT LİSTESİ'!P1208&lt;=FİLTRE!$M$6,1,0)))</f>
        <v>1</v>
      </c>
      <c r="E1208" s="25" t="str">
        <f>IF(I1208="","",(COUNTIFS($L$4:L1208,L1208)))</f>
        <v/>
      </c>
      <c r="F1208" s="13">
        <f>IF(OR(B1208&lt;&gt;2,C1208&lt;&gt;1,D1208&lt;&gt;1,H1208&lt;&gt;1),0,
COUNTIFS($B$4:B1208,2,$C$4:C1208,1,$D$4:D1208,1,$H$4:H1208,1))</f>
        <v>0</v>
      </c>
      <c r="G1208" s="26" t="str">
        <f>IF(I1208="","",(COUNTIF($E$4:E1208,E1208)))</f>
        <v/>
      </c>
      <c r="H1208" s="1">
        <f>IF(AND(J1208="SAYIM",FİLTRE!$H$5="RAFTA",U1208&lt;&gt;0),1,0)+
IF(AND(J1208="İADE DEPO",FİLTRE!$H$5="İADE DEPO"),1,0)+
IF(FİLTRE!$H$5="TÜMÜ",1,0)+
IF(AND(J1208="FİRMA İADE",FİLTRE!$H$5="FİRMA İADE"),1,0)+
IF(AND(J1208="İMHA",FİLTRE!$H$5="İMHA"),1,0)</f>
        <v>1</v>
      </c>
      <c r="I1208" s="99"/>
      <c r="J1208" s="100"/>
      <c r="K1208" s="100"/>
      <c r="L1208" s="101"/>
      <c r="M1208" s="102"/>
      <c r="N1208" s="101"/>
      <c r="O1208" s="99"/>
      <c r="P1208" s="103"/>
      <c r="Q1208" s="104"/>
      <c r="R1208" s="50"/>
      <c r="S1208" s="105"/>
      <c r="T1208" s="106"/>
      <c r="U1208" s="107"/>
      <c r="V1208" s="108"/>
      <c r="W1208" s="107"/>
      <c r="X1208" s="107"/>
      <c r="AA1208" s="107"/>
      <c r="AB1208" s="110"/>
      <c r="AC1208" s="110"/>
      <c r="AE1208" s="105"/>
      <c r="AF1208" s="105"/>
      <c r="AR1208" s="112"/>
    </row>
    <row r="1209" spans="2:44" x14ac:dyDescent="0.25">
      <c r="B1209" s="1" t="str">
        <f>IF(I1209="","",
(IF(N1209=FİLTRE!$H$6,2,0)+IF(FİLTRE!$H$6="TOPLAM",2,0))
)</f>
        <v/>
      </c>
      <c r="C1209">
        <f>IF(FİLTRE!$M$5="",9,(IF(U1209&gt;=FİLTRE!$M$5,1,0)))</f>
        <v>1</v>
      </c>
      <c r="D1209" s="1">
        <f>IF(FİLTRE!$M$6="",9,(IF('SKT LİSTESİ'!P1209&lt;=FİLTRE!$M$6,1,0)))</f>
        <v>1</v>
      </c>
      <c r="E1209" s="25" t="str">
        <f>IF(I1209="","",(COUNTIFS($L$4:L1209,L1209)))</f>
        <v/>
      </c>
      <c r="F1209" s="13">
        <f>IF(OR(B1209&lt;&gt;2,C1209&lt;&gt;1,D1209&lt;&gt;1,H1209&lt;&gt;1),0,
COUNTIFS($B$4:B1209,2,$C$4:C1209,1,$D$4:D1209,1,$H$4:H1209,1))</f>
        <v>0</v>
      </c>
      <c r="G1209" s="26" t="str">
        <f>IF(I1209="","",(COUNTIF($E$4:E1209,E1209)))</f>
        <v/>
      </c>
      <c r="H1209" s="1">
        <f>IF(AND(J1209="SAYIM",FİLTRE!$H$5="RAFTA",U1209&lt;&gt;0),1,0)+
IF(AND(J1209="İADE DEPO",FİLTRE!$H$5="İADE DEPO"),1,0)+
IF(FİLTRE!$H$5="TÜMÜ",1,0)+
IF(AND(J1209="FİRMA İADE",FİLTRE!$H$5="FİRMA İADE"),1,0)+
IF(AND(J1209="İMHA",FİLTRE!$H$5="İMHA"),1,0)</f>
        <v>1</v>
      </c>
      <c r="I1209" s="99"/>
      <c r="J1209" s="100"/>
      <c r="K1209" s="100"/>
      <c r="L1209" s="101"/>
      <c r="M1209" s="102"/>
      <c r="N1209" s="101"/>
      <c r="O1209" s="99"/>
      <c r="P1209" s="103"/>
      <c r="Q1209" s="104"/>
      <c r="R1209" s="50"/>
      <c r="S1209" s="105"/>
      <c r="T1209" s="106"/>
      <c r="U1209" s="107"/>
      <c r="V1209" s="108"/>
      <c r="W1209" s="107"/>
      <c r="X1209" s="107"/>
      <c r="AA1209" s="107"/>
      <c r="AB1209" s="110"/>
      <c r="AC1209" s="110"/>
      <c r="AE1209" s="105"/>
      <c r="AF1209" s="105"/>
      <c r="AR1209" s="112"/>
    </row>
    <row r="1210" spans="2:44" x14ac:dyDescent="0.25">
      <c r="B1210" s="1" t="str">
        <f>IF(I1210="","",
(IF(N1210=FİLTRE!$H$6,2,0)+IF(FİLTRE!$H$6="TOPLAM",2,0))
)</f>
        <v/>
      </c>
      <c r="C1210">
        <f>IF(FİLTRE!$M$5="",9,(IF(U1210&gt;=FİLTRE!$M$5,1,0)))</f>
        <v>1</v>
      </c>
      <c r="D1210" s="1">
        <f>IF(FİLTRE!$M$6="",9,(IF('SKT LİSTESİ'!P1210&lt;=FİLTRE!$M$6,1,0)))</f>
        <v>1</v>
      </c>
      <c r="E1210" s="25" t="str">
        <f>IF(I1210="","",(COUNTIFS($L$4:L1210,L1210)))</f>
        <v/>
      </c>
      <c r="F1210" s="13">
        <f>IF(OR(B1210&lt;&gt;2,C1210&lt;&gt;1,D1210&lt;&gt;1,H1210&lt;&gt;1),0,
COUNTIFS($B$4:B1210,2,$C$4:C1210,1,$D$4:D1210,1,$H$4:H1210,1))</f>
        <v>0</v>
      </c>
      <c r="G1210" s="26" t="str">
        <f>IF(I1210="","",(COUNTIF($E$4:E1210,E1210)))</f>
        <v/>
      </c>
      <c r="H1210" s="1">
        <f>IF(AND(J1210="SAYIM",FİLTRE!$H$5="RAFTA",U1210&lt;&gt;0),1,0)+
IF(AND(J1210="İADE DEPO",FİLTRE!$H$5="İADE DEPO"),1,0)+
IF(FİLTRE!$H$5="TÜMÜ",1,0)+
IF(AND(J1210="FİRMA İADE",FİLTRE!$H$5="FİRMA İADE"),1,0)+
IF(AND(J1210="İMHA",FİLTRE!$H$5="İMHA"),1,0)</f>
        <v>1</v>
      </c>
      <c r="I1210" s="99"/>
      <c r="J1210" s="100"/>
      <c r="K1210" s="100"/>
      <c r="L1210" s="101"/>
      <c r="M1210" s="102"/>
      <c r="N1210" s="101"/>
      <c r="O1210" s="99"/>
      <c r="P1210" s="103"/>
      <c r="Q1210" s="104"/>
      <c r="R1210" s="50"/>
      <c r="S1210" s="105"/>
      <c r="T1210" s="106"/>
      <c r="U1210" s="107"/>
      <c r="V1210" s="108"/>
      <c r="W1210" s="107"/>
      <c r="X1210" s="107"/>
      <c r="AA1210" s="107"/>
      <c r="AB1210" s="110"/>
      <c r="AC1210" s="110"/>
      <c r="AE1210" s="105"/>
      <c r="AF1210" s="105"/>
      <c r="AR1210" s="112"/>
    </row>
    <row r="1211" spans="2:44" x14ac:dyDescent="0.25">
      <c r="B1211" s="1" t="str">
        <f>IF(I1211="","",
(IF(N1211=FİLTRE!$H$6,2,0)+IF(FİLTRE!$H$6="TOPLAM",2,0))
)</f>
        <v/>
      </c>
      <c r="C1211">
        <f>IF(FİLTRE!$M$5="",9,(IF(U1211&gt;=FİLTRE!$M$5,1,0)))</f>
        <v>1</v>
      </c>
      <c r="D1211" s="1">
        <f>IF(FİLTRE!$M$6="",9,(IF('SKT LİSTESİ'!P1211&lt;=FİLTRE!$M$6,1,0)))</f>
        <v>1</v>
      </c>
      <c r="E1211" s="25" t="str">
        <f>IF(I1211="","",(COUNTIFS($L$4:L1211,L1211)))</f>
        <v/>
      </c>
      <c r="F1211" s="13">
        <f>IF(OR(B1211&lt;&gt;2,C1211&lt;&gt;1,D1211&lt;&gt;1,H1211&lt;&gt;1),0,
COUNTIFS($B$4:B1211,2,$C$4:C1211,1,$D$4:D1211,1,$H$4:H1211,1))</f>
        <v>0</v>
      </c>
      <c r="G1211" s="26" t="str">
        <f>IF(I1211="","",(COUNTIF($E$4:E1211,E1211)))</f>
        <v/>
      </c>
      <c r="H1211" s="1">
        <f>IF(AND(J1211="SAYIM",FİLTRE!$H$5="RAFTA",U1211&lt;&gt;0),1,0)+
IF(AND(J1211="İADE DEPO",FİLTRE!$H$5="İADE DEPO"),1,0)+
IF(FİLTRE!$H$5="TÜMÜ",1,0)+
IF(AND(J1211="FİRMA İADE",FİLTRE!$H$5="FİRMA İADE"),1,0)+
IF(AND(J1211="İMHA",FİLTRE!$H$5="İMHA"),1,0)</f>
        <v>1</v>
      </c>
      <c r="I1211" s="99"/>
      <c r="J1211" s="100"/>
      <c r="K1211" s="100"/>
      <c r="L1211" s="101"/>
      <c r="M1211" s="102"/>
      <c r="N1211" s="101"/>
      <c r="O1211" s="99"/>
      <c r="P1211" s="103"/>
      <c r="Q1211" s="104"/>
      <c r="R1211" s="50"/>
      <c r="S1211" s="105"/>
      <c r="T1211" s="106"/>
      <c r="U1211" s="107"/>
      <c r="V1211" s="108"/>
      <c r="W1211" s="107"/>
      <c r="X1211" s="107"/>
      <c r="AA1211" s="107"/>
      <c r="AB1211" s="110"/>
      <c r="AC1211" s="110"/>
      <c r="AE1211" s="105"/>
      <c r="AF1211" s="105"/>
      <c r="AR1211" s="112"/>
    </row>
    <row r="1212" spans="2:44" x14ac:dyDescent="0.25">
      <c r="B1212" s="1" t="str">
        <f>IF(I1212="","",
(IF(N1212=FİLTRE!$H$6,2,0)+IF(FİLTRE!$H$6="TOPLAM",2,0))
)</f>
        <v/>
      </c>
      <c r="C1212">
        <f>IF(FİLTRE!$M$5="",9,(IF(U1212&gt;=FİLTRE!$M$5,1,0)))</f>
        <v>1</v>
      </c>
      <c r="D1212" s="1">
        <f>IF(FİLTRE!$M$6="",9,(IF('SKT LİSTESİ'!P1212&lt;=FİLTRE!$M$6,1,0)))</f>
        <v>1</v>
      </c>
      <c r="E1212" s="25" t="str">
        <f>IF(I1212="","",(COUNTIFS($L$4:L1212,L1212)))</f>
        <v/>
      </c>
      <c r="F1212" s="13">
        <f>IF(OR(B1212&lt;&gt;2,C1212&lt;&gt;1,D1212&lt;&gt;1,H1212&lt;&gt;1),0,
COUNTIFS($B$4:B1212,2,$C$4:C1212,1,$D$4:D1212,1,$H$4:H1212,1))</f>
        <v>0</v>
      </c>
      <c r="G1212" s="26" t="str">
        <f>IF(I1212="","",(COUNTIF($E$4:E1212,E1212)))</f>
        <v/>
      </c>
      <c r="H1212" s="1">
        <f>IF(AND(J1212="SAYIM",FİLTRE!$H$5="RAFTA",U1212&lt;&gt;0),1,0)+
IF(AND(J1212="İADE DEPO",FİLTRE!$H$5="İADE DEPO"),1,0)+
IF(FİLTRE!$H$5="TÜMÜ",1,0)+
IF(AND(J1212="FİRMA İADE",FİLTRE!$H$5="FİRMA İADE"),1,0)+
IF(AND(J1212="İMHA",FİLTRE!$H$5="İMHA"),1,0)</f>
        <v>1</v>
      </c>
      <c r="I1212" s="99"/>
      <c r="J1212" s="100"/>
      <c r="K1212" s="100"/>
      <c r="L1212" s="101"/>
      <c r="M1212" s="102"/>
      <c r="N1212" s="101"/>
      <c r="O1212" s="99"/>
      <c r="P1212" s="103"/>
      <c r="Q1212" s="104"/>
      <c r="R1212" s="50"/>
      <c r="S1212" s="105"/>
      <c r="T1212" s="106"/>
      <c r="U1212" s="107"/>
      <c r="V1212" s="108"/>
      <c r="W1212" s="107"/>
      <c r="X1212" s="107"/>
      <c r="AA1212" s="107"/>
      <c r="AB1212" s="110"/>
      <c r="AC1212" s="110"/>
      <c r="AE1212" s="105"/>
      <c r="AF1212" s="105"/>
      <c r="AR1212" s="112"/>
    </row>
    <row r="1213" spans="2:44" x14ac:dyDescent="0.25">
      <c r="B1213" s="1" t="str">
        <f>IF(I1213="","",
(IF(N1213=FİLTRE!$H$6,2,0)+IF(FİLTRE!$H$6="TOPLAM",2,0))
)</f>
        <v/>
      </c>
      <c r="C1213">
        <f>IF(FİLTRE!$M$5="",9,(IF(U1213&gt;=FİLTRE!$M$5,1,0)))</f>
        <v>1</v>
      </c>
      <c r="D1213" s="1">
        <f>IF(FİLTRE!$M$6="",9,(IF('SKT LİSTESİ'!P1213&lt;=FİLTRE!$M$6,1,0)))</f>
        <v>1</v>
      </c>
      <c r="E1213" s="25" t="str">
        <f>IF(I1213="","",(COUNTIFS($L$4:L1213,L1213)))</f>
        <v/>
      </c>
      <c r="F1213" s="13">
        <f>IF(OR(B1213&lt;&gt;2,C1213&lt;&gt;1,D1213&lt;&gt;1,H1213&lt;&gt;1),0,
COUNTIFS($B$4:B1213,2,$C$4:C1213,1,$D$4:D1213,1,$H$4:H1213,1))</f>
        <v>0</v>
      </c>
      <c r="G1213" s="26" t="str">
        <f>IF(I1213="","",(COUNTIF($E$4:E1213,E1213)))</f>
        <v/>
      </c>
      <c r="H1213" s="1">
        <f>IF(AND(J1213="SAYIM",FİLTRE!$H$5="RAFTA",U1213&lt;&gt;0),1,0)+
IF(AND(J1213="İADE DEPO",FİLTRE!$H$5="İADE DEPO"),1,0)+
IF(FİLTRE!$H$5="TÜMÜ",1,0)+
IF(AND(J1213="FİRMA İADE",FİLTRE!$H$5="FİRMA İADE"),1,0)+
IF(AND(J1213="İMHA",FİLTRE!$H$5="İMHA"),1,0)</f>
        <v>1</v>
      </c>
      <c r="I1213" s="99"/>
      <c r="J1213" s="100"/>
      <c r="K1213" s="100"/>
      <c r="L1213" s="101"/>
      <c r="M1213" s="102"/>
      <c r="N1213" s="101"/>
      <c r="O1213" s="99"/>
      <c r="P1213" s="103"/>
      <c r="Q1213" s="104"/>
      <c r="R1213" s="50"/>
      <c r="S1213" s="105"/>
      <c r="T1213" s="106"/>
      <c r="U1213" s="107"/>
      <c r="V1213" s="108"/>
      <c r="W1213" s="107"/>
      <c r="X1213" s="107"/>
      <c r="AA1213" s="107"/>
      <c r="AB1213" s="110"/>
      <c r="AC1213" s="110"/>
      <c r="AE1213" s="105"/>
      <c r="AF1213" s="105"/>
      <c r="AR1213" s="112"/>
    </row>
    <row r="1214" spans="2:44" x14ac:dyDescent="0.25">
      <c r="B1214" s="1" t="str">
        <f>IF(I1214="","",
(IF(N1214=FİLTRE!$H$6,2,0)+IF(FİLTRE!$H$6="TOPLAM",2,0))
)</f>
        <v/>
      </c>
      <c r="C1214">
        <f>IF(FİLTRE!$M$5="",9,(IF(U1214&gt;=FİLTRE!$M$5,1,0)))</f>
        <v>1</v>
      </c>
      <c r="D1214" s="1">
        <f>IF(FİLTRE!$M$6="",9,(IF('SKT LİSTESİ'!P1214&lt;=FİLTRE!$M$6,1,0)))</f>
        <v>1</v>
      </c>
      <c r="E1214" s="25" t="str">
        <f>IF(I1214="","",(COUNTIFS($L$4:L1214,L1214)))</f>
        <v/>
      </c>
      <c r="F1214" s="13">
        <f>IF(OR(B1214&lt;&gt;2,C1214&lt;&gt;1,D1214&lt;&gt;1,H1214&lt;&gt;1),0,
COUNTIFS($B$4:B1214,2,$C$4:C1214,1,$D$4:D1214,1,$H$4:H1214,1))</f>
        <v>0</v>
      </c>
      <c r="G1214" s="26" t="str">
        <f>IF(I1214="","",(COUNTIF($E$4:E1214,E1214)))</f>
        <v/>
      </c>
      <c r="H1214" s="1">
        <f>IF(AND(J1214="SAYIM",FİLTRE!$H$5="RAFTA",U1214&lt;&gt;0),1,0)+
IF(AND(J1214="İADE DEPO",FİLTRE!$H$5="İADE DEPO"),1,0)+
IF(FİLTRE!$H$5="TÜMÜ",1,0)+
IF(AND(J1214="FİRMA İADE",FİLTRE!$H$5="FİRMA İADE"),1,0)+
IF(AND(J1214="İMHA",FİLTRE!$H$5="İMHA"),1,0)</f>
        <v>1</v>
      </c>
      <c r="I1214" s="99"/>
      <c r="J1214" s="100"/>
      <c r="K1214" s="100"/>
      <c r="L1214" s="101"/>
      <c r="M1214" s="102"/>
      <c r="N1214" s="101"/>
      <c r="O1214" s="99"/>
      <c r="P1214" s="103"/>
      <c r="Q1214" s="104"/>
      <c r="R1214" s="50"/>
      <c r="S1214" s="105"/>
      <c r="T1214" s="106"/>
      <c r="U1214" s="107"/>
      <c r="V1214" s="108"/>
      <c r="W1214" s="107"/>
      <c r="X1214" s="107"/>
      <c r="AA1214" s="107"/>
      <c r="AB1214" s="110"/>
      <c r="AC1214" s="110"/>
      <c r="AE1214" s="105"/>
      <c r="AF1214" s="105"/>
      <c r="AR1214" s="112"/>
    </row>
    <row r="1215" spans="2:44" x14ac:dyDescent="0.25">
      <c r="B1215" s="1" t="str">
        <f>IF(I1215="","",
(IF(N1215=FİLTRE!$H$6,2,0)+IF(FİLTRE!$H$6="TOPLAM",2,0))
)</f>
        <v/>
      </c>
      <c r="C1215">
        <f>IF(FİLTRE!$M$5="",9,(IF(U1215&gt;=FİLTRE!$M$5,1,0)))</f>
        <v>1</v>
      </c>
      <c r="D1215" s="1">
        <f>IF(FİLTRE!$M$6="",9,(IF('SKT LİSTESİ'!P1215&lt;=FİLTRE!$M$6,1,0)))</f>
        <v>1</v>
      </c>
      <c r="E1215" s="25" t="str">
        <f>IF(I1215="","",(COUNTIFS($L$4:L1215,L1215)))</f>
        <v/>
      </c>
      <c r="F1215" s="13">
        <f>IF(OR(B1215&lt;&gt;2,C1215&lt;&gt;1,D1215&lt;&gt;1,H1215&lt;&gt;1),0,
COUNTIFS($B$4:B1215,2,$C$4:C1215,1,$D$4:D1215,1,$H$4:H1215,1))</f>
        <v>0</v>
      </c>
      <c r="G1215" s="26" t="str">
        <f>IF(I1215="","",(COUNTIF($E$4:E1215,E1215)))</f>
        <v/>
      </c>
      <c r="H1215" s="1">
        <f>IF(AND(J1215="SAYIM",FİLTRE!$H$5="RAFTA",U1215&lt;&gt;0),1,0)+
IF(AND(J1215="İADE DEPO",FİLTRE!$H$5="İADE DEPO"),1,0)+
IF(FİLTRE!$H$5="TÜMÜ",1,0)+
IF(AND(J1215="FİRMA İADE",FİLTRE!$H$5="FİRMA İADE"),1,0)+
IF(AND(J1215="İMHA",FİLTRE!$H$5="İMHA"),1,0)</f>
        <v>1</v>
      </c>
      <c r="I1215" s="99"/>
      <c r="J1215" s="100"/>
      <c r="K1215" s="100"/>
      <c r="L1215" s="101"/>
      <c r="M1215" s="102"/>
      <c r="N1215" s="101"/>
      <c r="O1215" s="99"/>
      <c r="P1215" s="103"/>
      <c r="Q1215" s="104"/>
      <c r="R1215" s="50"/>
      <c r="S1215" s="105"/>
      <c r="T1215" s="106"/>
      <c r="U1215" s="107"/>
      <c r="V1215" s="108"/>
      <c r="W1215" s="107"/>
      <c r="X1215" s="107"/>
      <c r="AA1215" s="107"/>
      <c r="AB1215" s="110"/>
      <c r="AC1215" s="110"/>
      <c r="AE1215" s="105"/>
      <c r="AF1215" s="105"/>
      <c r="AR1215" s="112"/>
    </row>
    <row r="1216" spans="2:44" x14ac:dyDescent="0.25">
      <c r="B1216" s="1" t="str">
        <f>IF(I1216="","",
(IF(N1216=FİLTRE!$H$6,2,0)+IF(FİLTRE!$H$6="TOPLAM",2,0))
)</f>
        <v/>
      </c>
      <c r="C1216">
        <f>IF(FİLTRE!$M$5="",9,(IF(U1216&gt;=FİLTRE!$M$5,1,0)))</f>
        <v>1</v>
      </c>
      <c r="D1216" s="1">
        <f>IF(FİLTRE!$M$6="",9,(IF('SKT LİSTESİ'!P1216&lt;=FİLTRE!$M$6,1,0)))</f>
        <v>1</v>
      </c>
      <c r="E1216" s="25" t="str">
        <f>IF(I1216="","",(COUNTIFS($L$4:L1216,L1216)))</f>
        <v/>
      </c>
      <c r="F1216" s="13">
        <f>IF(OR(B1216&lt;&gt;2,C1216&lt;&gt;1,D1216&lt;&gt;1,H1216&lt;&gt;1),0,
COUNTIFS($B$4:B1216,2,$C$4:C1216,1,$D$4:D1216,1,$H$4:H1216,1))</f>
        <v>0</v>
      </c>
      <c r="G1216" s="26" t="str">
        <f>IF(I1216="","",(COUNTIF($E$4:E1216,E1216)))</f>
        <v/>
      </c>
      <c r="H1216" s="1">
        <f>IF(AND(J1216="SAYIM",FİLTRE!$H$5="RAFTA",U1216&lt;&gt;0),1,0)+
IF(AND(J1216="İADE DEPO",FİLTRE!$H$5="İADE DEPO"),1,0)+
IF(FİLTRE!$H$5="TÜMÜ",1,0)+
IF(AND(J1216="FİRMA İADE",FİLTRE!$H$5="FİRMA İADE"),1,0)+
IF(AND(J1216="İMHA",FİLTRE!$H$5="İMHA"),1,0)</f>
        <v>1</v>
      </c>
      <c r="I1216" s="99"/>
      <c r="J1216" s="100"/>
      <c r="K1216" s="100"/>
      <c r="L1216" s="101"/>
      <c r="M1216" s="102"/>
      <c r="N1216" s="101"/>
      <c r="O1216" s="99"/>
      <c r="P1216" s="103"/>
      <c r="Q1216" s="104"/>
      <c r="R1216" s="50"/>
      <c r="S1216" s="105"/>
      <c r="T1216" s="106"/>
      <c r="U1216" s="107"/>
      <c r="V1216" s="108"/>
      <c r="W1216" s="107"/>
      <c r="X1216" s="107"/>
      <c r="AA1216" s="107"/>
      <c r="AB1216" s="110"/>
      <c r="AC1216" s="110"/>
      <c r="AE1216" s="105"/>
      <c r="AF1216" s="105"/>
      <c r="AR1216" s="112"/>
    </row>
    <row r="1217" spans="2:44" x14ac:dyDescent="0.25">
      <c r="B1217" s="1" t="str">
        <f>IF(I1217="","",
(IF(N1217=FİLTRE!$H$6,2,0)+IF(FİLTRE!$H$6="TOPLAM",2,0))
)</f>
        <v/>
      </c>
      <c r="C1217">
        <f>IF(FİLTRE!$M$5="",9,(IF(U1217&gt;=FİLTRE!$M$5,1,0)))</f>
        <v>1</v>
      </c>
      <c r="D1217" s="1">
        <f>IF(FİLTRE!$M$6="",9,(IF('SKT LİSTESİ'!P1217&lt;=FİLTRE!$M$6,1,0)))</f>
        <v>1</v>
      </c>
      <c r="E1217" s="25" t="str">
        <f>IF(I1217="","",(COUNTIFS($L$4:L1217,L1217)))</f>
        <v/>
      </c>
      <c r="F1217" s="13">
        <f>IF(OR(B1217&lt;&gt;2,C1217&lt;&gt;1,D1217&lt;&gt;1,H1217&lt;&gt;1),0,
COUNTIFS($B$4:B1217,2,$C$4:C1217,1,$D$4:D1217,1,$H$4:H1217,1))</f>
        <v>0</v>
      </c>
      <c r="G1217" s="26" t="str">
        <f>IF(I1217="","",(COUNTIF($E$4:E1217,E1217)))</f>
        <v/>
      </c>
      <c r="H1217" s="1">
        <f>IF(AND(J1217="SAYIM",FİLTRE!$H$5="RAFTA",U1217&lt;&gt;0),1,0)+
IF(AND(J1217="İADE DEPO",FİLTRE!$H$5="İADE DEPO"),1,0)+
IF(FİLTRE!$H$5="TÜMÜ",1,0)+
IF(AND(J1217="FİRMA İADE",FİLTRE!$H$5="FİRMA İADE"),1,0)+
IF(AND(J1217="İMHA",FİLTRE!$H$5="İMHA"),1,0)</f>
        <v>1</v>
      </c>
      <c r="I1217" s="99"/>
      <c r="J1217" s="100"/>
      <c r="K1217" s="100"/>
      <c r="L1217" s="101"/>
      <c r="M1217" s="102"/>
      <c r="N1217" s="101"/>
      <c r="O1217" s="99"/>
      <c r="P1217" s="103"/>
      <c r="Q1217" s="104"/>
      <c r="R1217" s="50"/>
      <c r="S1217" s="105"/>
      <c r="T1217" s="106"/>
      <c r="U1217" s="107"/>
      <c r="V1217" s="108"/>
      <c r="W1217" s="107"/>
      <c r="X1217" s="107"/>
      <c r="AA1217" s="107"/>
      <c r="AB1217" s="110"/>
      <c r="AC1217" s="110"/>
      <c r="AE1217" s="105"/>
      <c r="AF1217" s="105"/>
      <c r="AR1217" s="112"/>
    </row>
    <row r="1218" spans="2:44" x14ac:dyDescent="0.25">
      <c r="B1218" s="1" t="str">
        <f>IF(I1218="","",
(IF(N1218=FİLTRE!$H$6,2,0)+IF(FİLTRE!$H$6="TOPLAM",2,0))
)</f>
        <v/>
      </c>
      <c r="C1218">
        <f>IF(FİLTRE!$M$5="",9,(IF(U1218&gt;=FİLTRE!$M$5,1,0)))</f>
        <v>1</v>
      </c>
      <c r="D1218" s="1">
        <f>IF(FİLTRE!$M$6="",9,(IF('SKT LİSTESİ'!P1218&lt;=FİLTRE!$M$6,1,0)))</f>
        <v>1</v>
      </c>
      <c r="E1218" s="25" t="str">
        <f>IF(I1218="","",(COUNTIFS($L$4:L1218,L1218)))</f>
        <v/>
      </c>
      <c r="F1218" s="13">
        <f>IF(OR(B1218&lt;&gt;2,C1218&lt;&gt;1,D1218&lt;&gt;1,H1218&lt;&gt;1),0,
COUNTIFS($B$4:B1218,2,$C$4:C1218,1,$D$4:D1218,1,$H$4:H1218,1))</f>
        <v>0</v>
      </c>
      <c r="G1218" s="26" t="str">
        <f>IF(I1218="","",(COUNTIF($E$4:E1218,E1218)))</f>
        <v/>
      </c>
      <c r="H1218" s="1">
        <f>IF(AND(J1218="SAYIM",FİLTRE!$H$5="RAFTA",U1218&lt;&gt;0),1,0)+
IF(AND(J1218="İADE DEPO",FİLTRE!$H$5="İADE DEPO"),1,0)+
IF(FİLTRE!$H$5="TÜMÜ",1,0)+
IF(AND(J1218="FİRMA İADE",FİLTRE!$H$5="FİRMA İADE"),1,0)+
IF(AND(J1218="İMHA",FİLTRE!$H$5="İMHA"),1,0)</f>
        <v>1</v>
      </c>
      <c r="I1218" s="99"/>
      <c r="J1218" s="100"/>
      <c r="K1218" s="100"/>
      <c r="L1218" s="101"/>
      <c r="M1218" s="102"/>
      <c r="N1218" s="101"/>
      <c r="O1218" s="99"/>
      <c r="P1218" s="103"/>
      <c r="Q1218" s="104"/>
      <c r="R1218" s="50"/>
      <c r="S1218" s="105"/>
      <c r="T1218" s="106"/>
      <c r="U1218" s="107"/>
      <c r="V1218" s="108"/>
      <c r="W1218" s="107"/>
      <c r="X1218" s="107"/>
      <c r="AA1218" s="107"/>
      <c r="AB1218" s="110"/>
      <c r="AC1218" s="110"/>
      <c r="AE1218" s="105"/>
      <c r="AF1218" s="105"/>
      <c r="AR1218" s="112"/>
    </row>
    <row r="1219" spans="2:44" x14ac:dyDescent="0.25">
      <c r="B1219" s="1" t="str">
        <f>IF(I1219="","",
(IF(N1219=FİLTRE!$H$6,2,0)+IF(FİLTRE!$H$6="TOPLAM",2,0))
)</f>
        <v/>
      </c>
      <c r="C1219">
        <f>IF(FİLTRE!$M$5="",9,(IF(U1219&gt;=FİLTRE!$M$5,1,0)))</f>
        <v>1</v>
      </c>
      <c r="D1219" s="1">
        <f>IF(FİLTRE!$M$6="",9,(IF('SKT LİSTESİ'!P1219&lt;=FİLTRE!$M$6,1,0)))</f>
        <v>1</v>
      </c>
      <c r="E1219" s="25" t="str">
        <f>IF(I1219="","",(COUNTIFS($L$4:L1219,L1219)))</f>
        <v/>
      </c>
      <c r="F1219" s="13">
        <f>IF(OR(B1219&lt;&gt;2,C1219&lt;&gt;1,D1219&lt;&gt;1,H1219&lt;&gt;1),0,
COUNTIFS($B$4:B1219,2,$C$4:C1219,1,$D$4:D1219,1,$H$4:H1219,1))</f>
        <v>0</v>
      </c>
      <c r="G1219" s="26" t="str">
        <f>IF(I1219="","",(COUNTIF($E$4:E1219,E1219)))</f>
        <v/>
      </c>
      <c r="H1219" s="1">
        <f>IF(AND(J1219="SAYIM",FİLTRE!$H$5="RAFTA",U1219&lt;&gt;0),1,0)+
IF(AND(J1219="İADE DEPO",FİLTRE!$H$5="İADE DEPO"),1,0)+
IF(FİLTRE!$H$5="TÜMÜ",1,0)+
IF(AND(J1219="FİRMA İADE",FİLTRE!$H$5="FİRMA İADE"),1,0)+
IF(AND(J1219="İMHA",FİLTRE!$H$5="İMHA"),1,0)</f>
        <v>1</v>
      </c>
      <c r="I1219" s="99"/>
      <c r="J1219" s="100"/>
      <c r="K1219" s="100"/>
      <c r="L1219" s="101"/>
      <c r="M1219" s="102"/>
      <c r="N1219" s="101"/>
      <c r="O1219" s="99"/>
      <c r="P1219" s="103"/>
      <c r="Q1219" s="104"/>
      <c r="R1219" s="50"/>
      <c r="S1219" s="105"/>
      <c r="T1219" s="106"/>
      <c r="U1219" s="107"/>
      <c r="V1219" s="108"/>
      <c r="W1219" s="107"/>
      <c r="X1219" s="107"/>
      <c r="AA1219" s="107"/>
      <c r="AB1219" s="110"/>
      <c r="AC1219" s="110"/>
      <c r="AE1219" s="105"/>
      <c r="AF1219" s="105"/>
      <c r="AR1219" s="112"/>
    </row>
    <row r="1220" spans="2:44" x14ac:dyDescent="0.25">
      <c r="B1220" s="1" t="str">
        <f>IF(I1220="","",
(IF(N1220=FİLTRE!$H$6,2,0)+IF(FİLTRE!$H$6="TOPLAM",2,0))
)</f>
        <v/>
      </c>
      <c r="C1220">
        <f>IF(FİLTRE!$M$5="",9,(IF(U1220&gt;=FİLTRE!$M$5,1,0)))</f>
        <v>1</v>
      </c>
      <c r="D1220" s="1">
        <f>IF(FİLTRE!$M$6="",9,(IF('SKT LİSTESİ'!P1220&lt;=FİLTRE!$M$6,1,0)))</f>
        <v>1</v>
      </c>
      <c r="E1220" s="25" t="str">
        <f>IF(I1220="","",(COUNTIFS($L$4:L1220,L1220)))</f>
        <v/>
      </c>
      <c r="F1220" s="13">
        <f>IF(OR(B1220&lt;&gt;2,C1220&lt;&gt;1,D1220&lt;&gt;1,H1220&lt;&gt;1),0,
COUNTIFS($B$4:B1220,2,$C$4:C1220,1,$D$4:D1220,1,$H$4:H1220,1))</f>
        <v>0</v>
      </c>
      <c r="G1220" s="26" t="str">
        <f>IF(I1220="","",(COUNTIF($E$4:E1220,E1220)))</f>
        <v/>
      </c>
      <c r="H1220" s="1">
        <f>IF(AND(J1220="SAYIM",FİLTRE!$H$5="RAFTA",U1220&lt;&gt;0),1,0)+
IF(AND(J1220="İADE DEPO",FİLTRE!$H$5="İADE DEPO"),1,0)+
IF(FİLTRE!$H$5="TÜMÜ",1,0)+
IF(AND(J1220="FİRMA İADE",FİLTRE!$H$5="FİRMA İADE"),1,0)+
IF(AND(J1220="İMHA",FİLTRE!$H$5="İMHA"),1,0)</f>
        <v>1</v>
      </c>
      <c r="I1220" s="99"/>
      <c r="J1220" s="100"/>
      <c r="K1220" s="100"/>
      <c r="L1220" s="101"/>
      <c r="M1220" s="102"/>
      <c r="N1220" s="101"/>
      <c r="O1220" s="99"/>
      <c r="P1220" s="103"/>
      <c r="Q1220" s="104"/>
      <c r="R1220" s="50"/>
      <c r="S1220" s="105"/>
      <c r="T1220" s="106"/>
      <c r="U1220" s="107"/>
      <c r="V1220" s="108"/>
      <c r="W1220" s="107"/>
      <c r="X1220" s="107"/>
      <c r="AA1220" s="107"/>
      <c r="AB1220" s="110"/>
      <c r="AC1220" s="110"/>
      <c r="AE1220" s="105"/>
      <c r="AF1220" s="105"/>
      <c r="AR1220" s="112"/>
    </row>
    <row r="1221" spans="2:44" x14ac:dyDescent="0.25">
      <c r="B1221" s="1" t="str">
        <f>IF(I1221="","",
(IF(N1221=FİLTRE!$H$6,2,0)+IF(FİLTRE!$H$6="TOPLAM",2,0))
)</f>
        <v/>
      </c>
      <c r="C1221">
        <f>IF(FİLTRE!$M$5="",9,(IF(U1221&gt;=FİLTRE!$M$5,1,0)))</f>
        <v>1</v>
      </c>
      <c r="D1221" s="1">
        <f>IF(FİLTRE!$M$6="",9,(IF('SKT LİSTESİ'!P1221&lt;=FİLTRE!$M$6,1,0)))</f>
        <v>1</v>
      </c>
      <c r="E1221" s="25" t="str">
        <f>IF(I1221="","",(COUNTIFS($L$4:L1221,L1221)))</f>
        <v/>
      </c>
      <c r="F1221" s="13">
        <f>IF(OR(B1221&lt;&gt;2,C1221&lt;&gt;1,D1221&lt;&gt;1,H1221&lt;&gt;1),0,
COUNTIFS($B$4:B1221,2,$C$4:C1221,1,$D$4:D1221,1,$H$4:H1221,1))</f>
        <v>0</v>
      </c>
      <c r="G1221" s="26" t="str">
        <f>IF(I1221="","",(COUNTIF($E$4:E1221,E1221)))</f>
        <v/>
      </c>
      <c r="H1221" s="1">
        <f>IF(AND(J1221="SAYIM",FİLTRE!$H$5="RAFTA",U1221&lt;&gt;0),1,0)+
IF(AND(J1221="İADE DEPO",FİLTRE!$H$5="İADE DEPO"),1,0)+
IF(FİLTRE!$H$5="TÜMÜ",1,0)+
IF(AND(J1221="FİRMA İADE",FİLTRE!$H$5="FİRMA İADE"),1,0)+
IF(AND(J1221="İMHA",FİLTRE!$H$5="İMHA"),1,0)</f>
        <v>1</v>
      </c>
      <c r="I1221" s="99"/>
      <c r="J1221" s="100"/>
      <c r="K1221" s="100"/>
      <c r="L1221" s="101"/>
      <c r="M1221" s="102"/>
      <c r="N1221" s="101"/>
      <c r="O1221" s="99"/>
      <c r="P1221" s="103"/>
      <c r="Q1221" s="104"/>
      <c r="R1221" s="50"/>
      <c r="S1221" s="105"/>
      <c r="T1221" s="106"/>
      <c r="U1221" s="107"/>
      <c r="V1221" s="108"/>
      <c r="W1221" s="107"/>
      <c r="X1221" s="107"/>
      <c r="AA1221" s="107"/>
      <c r="AB1221" s="110"/>
      <c r="AC1221" s="110"/>
      <c r="AE1221" s="105"/>
      <c r="AF1221" s="105"/>
      <c r="AR1221" s="112"/>
    </row>
    <row r="1222" spans="2:44" x14ac:dyDescent="0.25">
      <c r="B1222" s="1" t="str">
        <f>IF(I1222="","",
(IF(N1222=FİLTRE!$H$6,2,0)+IF(FİLTRE!$H$6="TOPLAM",2,0))
)</f>
        <v/>
      </c>
      <c r="C1222">
        <f>IF(FİLTRE!$M$5="",9,(IF(U1222&gt;=FİLTRE!$M$5,1,0)))</f>
        <v>1</v>
      </c>
      <c r="D1222" s="1">
        <f>IF(FİLTRE!$M$6="",9,(IF('SKT LİSTESİ'!P1222&lt;=FİLTRE!$M$6,1,0)))</f>
        <v>1</v>
      </c>
      <c r="E1222" s="25" t="str">
        <f>IF(I1222="","",(COUNTIFS($L$4:L1222,L1222)))</f>
        <v/>
      </c>
      <c r="F1222" s="13">
        <f>IF(OR(B1222&lt;&gt;2,C1222&lt;&gt;1,D1222&lt;&gt;1,H1222&lt;&gt;1),0,
COUNTIFS($B$4:B1222,2,$C$4:C1222,1,$D$4:D1222,1,$H$4:H1222,1))</f>
        <v>0</v>
      </c>
      <c r="G1222" s="26" t="str">
        <f>IF(I1222="","",(COUNTIF($E$4:E1222,E1222)))</f>
        <v/>
      </c>
      <c r="H1222" s="1">
        <f>IF(AND(J1222="SAYIM",FİLTRE!$H$5="RAFTA",U1222&lt;&gt;0),1,0)+
IF(AND(J1222="İADE DEPO",FİLTRE!$H$5="İADE DEPO"),1,0)+
IF(FİLTRE!$H$5="TÜMÜ",1,0)+
IF(AND(J1222="FİRMA İADE",FİLTRE!$H$5="FİRMA İADE"),1,0)+
IF(AND(J1222="İMHA",FİLTRE!$H$5="İMHA"),1,0)</f>
        <v>1</v>
      </c>
      <c r="I1222" s="99"/>
      <c r="J1222" s="100"/>
      <c r="K1222" s="100"/>
      <c r="L1222" s="101"/>
      <c r="M1222" s="102"/>
      <c r="N1222" s="101"/>
      <c r="O1222" s="99"/>
      <c r="P1222" s="103"/>
      <c r="Q1222" s="104"/>
      <c r="R1222" s="50"/>
      <c r="S1222" s="105"/>
      <c r="T1222" s="106"/>
      <c r="U1222" s="107"/>
      <c r="V1222" s="108"/>
      <c r="W1222" s="107"/>
      <c r="X1222" s="107"/>
      <c r="AA1222" s="107"/>
      <c r="AB1222" s="110"/>
      <c r="AC1222" s="110"/>
      <c r="AE1222" s="105"/>
      <c r="AF1222" s="105"/>
      <c r="AR1222" s="112"/>
    </row>
    <row r="1223" spans="2:44" x14ac:dyDescent="0.25">
      <c r="B1223" s="1" t="str">
        <f>IF(I1223="","",
(IF(N1223=FİLTRE!$H$6,2,0)+IF(FİLTRE!$H$6="TOPLAM",2,0))
)</f>
        <v/>
      </c>
      <c r="C1223">
        <f>IF(FİLTRE!$M$5="",9,(IF(U1223&gt;=FİLTRE!$M$5,1,0)))</f>
        <v>1</v>
      </c>
      <c r="D1223" s="1">
        <f>IF(FİLTRE!$M$6="",9,(IF('SKT LİSTESİ'!P1223&lt;=FİLTRE!$M$6,1,0)))</f>
        <v>1</v>
      </c>
      <c r="E1223" s="25" t="str">
        <f>IF(I1223="","",(COUNTIFS($L$4:L1223,L1223)))</f>
        <v/>
      </c>
      <c r="F1223" s="13">
        <f>IF(OR(B1223&lt;&gt;2,C1223&lt;&gt;1,D1223&lt;&gt;1,H1223&lt;&gt;1),0,
COUNTIFS($B$4:B1223,2,$C$4:C1223,1,$D$4:D1223,1,$H$4:H1223,1))</f>
        <v>0</v>
      </c>
      <c r="G1223" s="26" t="str">
        <f>IF(I1223="","",(COUNTIF($E$4:E1223,E1223)))</f>
        <v/>
      </c>
      <c r="H1223" s="1">
        <f>IF(AND(J1223="SAYIM",FİLTRE!$H$5="RAFTA",U1223&lt;&gt;0),1,0)+
IF(AND(J1223="İADE DEPO",FİLTRE!$H$5="İADE DEPO"),1,0)+
IF(FİLTRE!$H$5="TÜMÜ",1,0)+
IF(AND(J1223="FİRMA İADE",FİLTRE!$H$5="FİRMA İADE"),1,0)+
IF(AND(J1223="İMHA",FİLTRE!$H$5="İMHA"),1,0)</f>
        <v>1</v>
      </c>
      <c r="I1223" s="99"/>
      <c r="J1223" s="100"/>
      <c r="K1223" s="100"/>
      <c r="L1223" s="101"/>
      <c r="M1223" s="102"/>
      <c r="N1223" s="101"/>
      <c r="O1223" s="99"/>
      <c r="P1223" s="103"/>
      <c r="Q1223" s="104"/>
      <c r="R1223" s="50"/>
      <c r="S1223" s="105"/>
      <c r="T1223" s="106"/>
      <c r="U1223" s="107"/>
      <c r="V1223" s="108"/>
      <c r="W1223" s="107"/>
      <c r="X1223" s="107"/>
      <c r="AA1223" s="107"/>
      <c r="AB1223" s="110"/>
      <c r="AC1223" s="110"/>
      <c r="AE1223" s="105"/>
      <c r="AF1223" s="105"/>
      <c r="AR1223" s="112"/>
    </row>
    <row r="1224" spans="2:44" x14ac:dyDescent="0.25">
      <c r="B1224" s="1" t="str">
        <f>IF(I1224="","",
(IF(N1224=FİLTRE!$H$6,2,0)+IF(FİLTRE!$H$6="TOPLAM",2,0))
)</f>
        <v/>
      </c>
      <c r="C1224">
        <f>IF(FİLTRE!$M$5="",9,(IF(U1224&gt;=FİLTRE!$M$5,1,0)))</f>
        <v>1</v>
      </c>
      <c r="D1224" s="1">
        <f>IF(FİLTRE!$M$6="",9,(IF('SKT LİSTESİ'!P1224&lt;=FİLTRE!$M$6,1,0)))</f>
        <v>1</v>
      </c>
      <c r="E1224" s="25" t="str">
        <f>IF(I1224="","",(COUNTIFS($L$4:L1224,L1224)))</f>
        <v/>
      </c>
      <c r="F1224" s="13">
        <f>IF(OR(B1224&lt;&gt;2,C1224&lt;&gt;1,D1224&lt;&gt;1,H1224&lt;&gt;1),0,
COUNTIFS($B$4:B1224,2,$C$4:C1224,1,$D$4:D1224,1,$H$4:H1224,1))</f>
        <v>0</v>
      </c>
      <c r="G1224" s="26" t="str">
        <f>IF(I1224="","",(COUNTIF($E$4:E1224,E1224)))</f>
        <v/>
      </c>
      <c r="H1224" s="1">
        <f>IF(AND(J1224="SAYIM",FİLTRE!$H$5="RAFTA",U1224&lt;&gt;0),1,0)+
IF(AND(J1224="İADE DEPO",FİLTRE!$H$5="İADE DEPO"),1,0)+
IF(FİLTRE!$H$5="TÜMÜ",1,0)+
IF(AND(J1224="FİRMA İADE",FİLTRE!$H$5="FİRMA İADE"),1,0)+
IF(AND(J1224="İMHA",FİLTRE!$H$5="İMHA"),1,0)</f>
        <v>1</v>
      </c>
      <c r="I1224" s="99"/>
      <c r="J1224" s="100"/>
      <c r="K1224" s="100"/>
      <c r="L1224" s="101"/>
      <c r="M1224" s="102"/>
      <c r="N1224" s="101"/>
      <c r="O1224" s="99"/>
      <c r="P1224" s="103"/>
      <c r="Q1224" s="104"/>
      <c r="R1224" s="50"/>
      <c r="S1224" s="105"/>
      <c r="T1224" s="106"/>
      <c r="U1224" s="107"/>
      <c r="V1224" s="108"/>
      <c r="W1224" s="107"/>
      <c r="X1224" s="107"/>
      <c r="AA1224" s="107"/>
      <c r="AB1224" s="110"/>
      <c r="AC1224" s="110"/>
      <c r="AE1224" s="105"/>
      <c r="AF1224" s="105"/>
      <c r="AR1224" s="112"/>
    </row>
    <row r="1225" spans="2:44" x14ac:dyDescent="0.25">
      <c r="B1225" s="1" t="str">
        <f>IF(I1225="","",
(IF(N1225=FİLTRE!$H$6,2,0)+IF(FİLTRE!$H$6="TOPLAM",2,0))
)</f>
        <v/>
      </c>
      <c r="C1225">
        <f>IF(FİLTRE!$M$5="",9,(IF(U1225&gt;=FİLTRE!$M$5,1,0)))</f>
        <v>1</v>
      </c>
      <c r="D1225" s="1">
        <f>IF(FİLTRE!$M$6="",9,(IF('SKT LİSTESİ'!P1225&lt;=FİLTRE!$M$6,1,0)))</f>
        <v>1</v>
      </c>
      <c r="E1225" s="25" t="str">
        <f>IF(I1225="","",(COUNTIFS($L$4:L1225,L1225)))</f>
        <v/>
      </c>
      <c r="F1225" s="13">
        <f>IF(OR(B1225&lt;&gt;2,C1225&lt;&gt;1,D1225&lt;&gt;1,H1225&lt;&gt;1),0,
COUNTIFS($B$4:B1225,2,$C$4:C1225,1,$D$4:D1225,1,$H$4:H1225,1))</f>
        <v>0</v>
      </c>
      <c r="G1225" s="26" t="str">
        <f>IF(I1225="","",(COUNTIF($E$4:E1225,E1225)))</f>
        <v/>
      </c>
      <c r="H1225" s="1">
        <f>IF(AND(J1225="SAYIM",FİLTRE!$H$5="RAFTA",U1225&lt;&gt;0),1,0)+
IF(AND(J1225="İADE DEPO",FİLTRE!$H$5="İADE DEPO"),1,0)+
IF(FİLTRE!$H$5="TÜMÜ",1,0)+
IF(AND(J1225="FİRMA İADE",FİLTRE!$H$5="FİRMA İADE"),1,0)+
IF(AND(J1225="İMHA",FİLTRE!$H$5="İMHA"),1,0)</f>
        <v>1</v>
      </c>
      <c r="I1225" s="99"/>
      <c r="J1225" s="100"/>
      <c r="K1225" s="100"/>
      <c r="L1225" s="101"/>
      <c r="M1225" s="102"/>
      <c r="N1225" s="101"/>
      <c r="O1225" s="99"/>
      <c r="P1225" s="103"/>
      <c r="Q1225" s="104"/>
      <c r="R1225" s="50"/>
      <c r="S1225" s="105"/>
      <c r="T1225" s="106"/>
      <c r="U1225" s="107"/>
      <c r="V1225" s="108"/>
      <c r="W1225" s="107"/>
      <c r="X1225" s="107"/>
      <c r="AA1225" s="107"/>
      <c r="AB1225" s="110"/>
      <c r="AC1225" s="110"/>
      <c r="AE1225" s="105"/>
      <c r="AF1225" s="105"/>
      <c r="AR1225" s="112"/>
    </row>
    <row r="1226" spans="2:44" x14ac:dyDescent="0.25">
      <c r="B1226" s="1" t="str">
        <f>IF(I1226="","",
(IF(N1226=FİLTRE!$H$6,2,0)+IF(FİLTRE!$H$6="TOPLAM",2,0))
)</f>
        <v/>
      </c>
      <c r="C1226">
        <f>IF(FİLTRE!$M$5="",9,(IF(U1226&gt;=FİLTRE!$M$5,1,0)))</f>
        <v>1</v>
      </c>
      <c r="D1226" s="1">
        <f>IF(FİLTRE!$M$6="",9,(IF('SKT LİSTESİ'!P1226&lt;=FİLTRE!$M$6,1,0)))</f>
        <v>1</v>
      </c>
      <c r="E1226" s="25" t="str">
        <f>IF(I1226="","",(COUNTIFS($L$4:L1226,L1226)))</f>
        <v/>
      </c>
      <c r="F1226" s="13">
        <f>IF(OR(B1226&lt;&gt;2,C1226&lt;&gt;1,D1226&lt;&gt;1,H1226&lt;&gt;1),0,
COUNTIFS($B$4:B1226,2,$C$4:C1226,1,$D$4:D1226,1,$H$4:H1226,1))</f>
        <v>0</v>
      </c>
      <c r="G1226" s="26" t="str">
        <f>IF(I1226="","",(COUNTIF($E$4:E1226,E1226)))</f>
        <v/>
      </c>
      <c r="H1226" s="1">
        <f>IF(AND(J1226="SAYIM",FİLTRE!$H$5="RAFTA",U1226&lt;&gt;0),1,0)+
IF(AND(J1226="İADE DEPO",FİLTRE!$H$5="İADE DEPO"),1,0)+
IF(FİLTRE!$H$5="TÜMÜ",1,0)+
IF(AND(J1226="FİRMA İADE",FİLTRE!$H$5="FİRMA İADE"),1,0)+
IF(AND(J1226="İMHA",FİLTRE!$H$5="İMHA"),1,0)</f>
        <v>1</v>
      </c>
      <c r="I1226" s="99"/>
      <c r="J1226" s="100"/>
      <c r="K1226" s="100"/>
      <c r="L1226" s="101"/>
      <c r="M1226" s="102"/>
      <c r="N1226" s="101"/>
      <c r="O1226" s="99"/>
      <c r="P1226" s="103"/>
      <c r="Q1226" s="104"/>
      <c r="R1226" s="50"/>
      <c r="S1226" s="105"/>
      <c r="T1226" s="106"/>
      <c r="U1226" s="107"/>
      <c r="V1226" s="108"/>
      <c r="W1226" s="107"/>
      <c r="X1226" s="107"/>
      <c r="AA1226" s="107"/>
      <c r="AB1226" s="110"/>
      <c r="AC1226" s="110"/>
      <c r="AE1226" s="105"/>
      <c r="AF1226" s="105"/>
      <c r="AR1226" s="112"/>
    </row>
    <row r="1227" spans="2:44" x14ac:dyDescent="0.25">
      <c r="B1227" s="1" t="str">
        <f>IF(I1227="","",
(IF(N1227=FİLTRE!$H$6,2,0)+IF(FİLTRE!$H$6="TOPLAM",2,0))
)</f>
        <v/>
      </c>
      <c r="C1227">
        <f>IF(FİLTRE!$M$5="",9,(IF(U1227&gt;=FİLTRE!$M$5,1,0)))</f>
        <v>1</v>
      </c>
      <c r="D1227" s="1">
        <f>IF(FİLTRE!$M$6="",9,(IF('SKT LİSTESİ'!P1227&lt;=FİLTRE!$M$6,1,0)))</f>
        <v>1</v>
      </c>
      <c r="E1227" s="25" t="str">
        <f>IF(I1227="","",(COUNTIFS($L$4:L1227,L1227)))</f>
        <v/>
      </c>
      <c r="F1227" s="13">
        <f>IF(OR(B1227&lt;&gt;2,C1227&lt;&gt;1,D1227&lt;&gt;1,H1227&lt;&gt;1),0,
COUNTIFS($B$4:B1227,2,$C$4:C1227,1,$D$4:D1227,1,$H$4:H1227,1))</f>
        <v>0</v>
      </c>
      <c r="G1227" s="26" t="str">
        <f>IF(I1227="","",(COUNTIF($E$4:E1227,E1227)))</f>
        <v/>
      </c>
      <c r="H1227" s="1">
        <f>IF(AND(J1227="SAYIM",FİLTRE!$H$5="RAFTA",U1227&lt;&gt;0),1,0)+
IF(AND(J1227="İADE DEPO",FİLTRE!$H$5="İADE DEPO"),1,0)+
IF(FİLTRE!$H$5="TÜMÜ",1,0)+
IF(AND(J1227="FİRMA İADE",FİLTRE!$H$5="FİRMA İADE"),1,0)+
IF(AND(J1227="İMHA",FİLTRE!$H$5="İMHA"),1,0)</f>
        <v>1</v>
      </c>
      <c r="I1227" s="99"/>
      <c r="J1227" s="100"/>
      <c r="K1227" s="100"/>
      <c r="L1227" s="101"/>
      <c r="M1227" s="102"/>
      <c r="N1227" s="101"/>
      <c r="O1227" s="99"/>
      <c r="P1227" s="103"/>
      <c r="Q1227" s="104"/>
      <c r="R1227" s="50"/>
      <c r="S1227" s="105"/>
      <c r="T1227" s="106"/>
      <c r="U1227" s="107"/>
      <c r="V1227" s="108"/>
      <c r="W1227" s="107"/>
      <c r="X1227" s="107"/>
      <c r="AA1227" s="107"/>
      <c r="AB1227" s="110"/>
      <c r="AC1227" s="110"/>
      <c r="AE1227" s="105"/>
      <c r="AF1227" s="105"/>
      <c r="AR1227" s="112"/>
    </row>
    <row r="1228" spans="2:44" x14ac:dyDescent="0.25">
      <c r="B1228" s="1" t="str">
        <f>IF(I1228="","",
(IF(N1228=FİLTRE!$H$6,2,0)+IF(FİLTRE!$H$6="TOPLAM",2,0))
)</f>
        <v/>
      </c>
      <c r="C1228">
        <f>IF(FİLTRE!$M$5="",9,(IF(U1228&gt;=FİLTRE!$M$5,1,0)))</f>
        <v>1</v>
      </c>
      <c r="D1228" s="1">
        <f>IF(FİLTRE!$M$6="",9,(IF('SKT LİSTESİ'!P1228&lt;=FİLTRE!$M$6,1,0)))</f>
        <v>1</v>
      </c>
      <c r="E1228" s="25" t="str">
        <f>IF(I1228="","",(COUNTIFS($L$4:L1228,L1228)))</f>
        <v/>
      </c>
      <c r="F1228" s="13">
        <f>IF(OR(B1228&lt;&gt;2,C1228&lt;&gt;1,D1228&lt;&gt;1,H1228&lt;&gt;1),0,
COUNTIFS($B$4:B1228,2,$C$4:C1228,1,$D$4:D1228,1,$H$4:H1228,1))</f>
        <v>0</v>
      </c>
      <c r="G1228" s="26" t="str">
        <f>IF(I1228="","",(COUNTIF($E$4:E1228,E1228)))</f>
        <v/>
      </c>
      <c r="H1228" s="1">
        <f>IF(AND(J1228="SAYIM",FİLTRE!$H$5="RAFTA",U1228&lt;&gt;0),1,0)+
IF(AND(J1228="İADE DEPO",FİLTRE!$H$5="İADE DEPO"),1,0)+
IF(FİLTRE!$H$5="TÜMÜ",1,0)+
IF(AND(J1228="FİRMA İADE",FİLTRE!$H$5="FİRMA İADE"),1,0)+
IF(AND(J1228="İMHA",FİLTRE!$H$5="İMHA"),1,0)</f>
        <v>1</v>
      </c>
      <c r="I1228" s="99"/>
      <c r="J1228" s="100"/>
      <c r="K1228" s="100"/>
      <c r="L1228" s="101"/>
      <c r="M1228" s="102"/>
      <c r="N1228" s="101"/>
      <c r="O1228" s="99"/>
      <c r="P1228" s="103"/>
      <c r="Q1228" s="104"/>
      <c r="R1228" s="50"/>
      <c r="S1228" s="105"/>
      <c r="T1228" s="106"/>
      <c r="U1228" s="107"/>
      <c r="V1228" s="108"/>
      <c r="W1228" s="107"/>
      <c r="X1228" s="107"/>
      <c r="AA1228" s="107"/>
      <c r="AB1228" s="110"/>
      <c r="AC1228" s="110"/>
      <c r="AE1228" s="105"/>
      <c r="AF1228" s="105"/>
      <c r="AR1228" s="112"/>
    </row>
    <row r="1229" spans="2:44" x14ac:dyDescent="0.25">
      <c r="B1229" s="1" t="str">
        <f>IF(I1229="","",
(IF(N1229=FİLTRE!$H$6,2,0)+IF(FİLTRE!$H$6="TOPLAM",2,0))
)</f>
        <v/>
      </c>
      <c r="C1229">
        <f>IF(FİLTRE!$M$5="",9,(IF(U1229&gt;=FİLTRE!$M$5,1,0)))</f>
        <v>1</v>
      </c>
      <c r="D1229" s="1">
        <f>IF(FİLTRE!$M$6="",9,(IF('SKT LİSTESİ'!P1229&lt;=FİLTRE!$M$6,1,0)))</f>
        <v>1</v>
      </c>
      <c r="E1229" s="25" t="str">
        <f>IF(I1229="","",(COUNTIFS($L$4:L1229,L1229)))</f>
        <v/>
      </c>
      <c r="F1229" s="13">
        <f>IF(OR(B1229&lt;&gt;2,C1229&lt;&gt;1,D1229&lt;&gt;1,H1229&lt;&gt;1),0,
COUNTIFS($B$4:B1229,2,$C$4:C1229,1,$D$4:D1229,1,$H$4:H1229,1))</f>
        <v>0</v>
      </c>
      <c r="G1229" s="26" t="str">
        <f>IF(I1229="","",(COUNTIF($E$4:E1229,E1229)))</f>
        <v/>
      </c>
      <c r="H1229" s="1">
        <f>IF(AND(J1229="SAYIM",FİLTRE!$H$5="RAFTA",U1229&lt;&gt;0),1,0)+
IF(AND(J1229="İADE DEPO",FİLTRE!$H$5="İADE DEPO"),1,0)+
IF(FİLTRE!$H$5="TÜMÜ",1,0)+
IF(AND(J1229="FİRMA İADE",FİLTRE!$H$5="FİRMA İADE"),1,0)+
IF(AND(J1229="İMHA",FİLTRE!$H$5="İMHA"),1,0)</f>
        <v>1</v>
      </c>
      <c r="I1229" s="99"/>
      <c r="J1229" s="100"/>
      <c r="K1229" s="100"/>
      <c r="L1229" s="101"/>
      <c r="M1229" s="102"/>
      <c r="N1229" s="101"/>
      <c r="O1229" s="99"/>
      <c r="P1229" s="103"/>
      <c r="Q1229" s="104"/>
      <c r="R1229" s="50"/>
      <c r="S1229" s="105"/>
      <c r="T1229" s="106"/>
      <c r="U1229" s="107"/>
      <c r="V1229" s="108"/>
      <c r="W1229" s="107"/>
      <c r="X1229" s="107"/>
      <c r="AA1229" s="107"/>
      <c r="AB1229" s="110"/>
      <c r="AC1229" s="110"/>
      <c r="AE1229" s="105"/>
      <c r="AF1229" s="105"/>
      <c r="AR1229" s="112"/>
    </row>
    <row r="1230" spans="2:44" x14ac:dyDescent="0.25">
      <c r="B1230" s="1" t="str">
        <f>IF(I1230="","",
(IF(N1230=FİLTRE!$H$6,2,0)+IF(FİLTRE!$H$6="TOPLAM",2,0))
)</f>
        <v/>
      </c>
      <c r="C1230">
        <f>IF(FİLTRE!$M$5="",9,(IF(U1230&gt;=FİLTRE!$M$5,1,0)))</f>
        <v>1</v>
      </c>
      <c r="D1230" s="1">
        <f>IF(FİLTRE!$M$6="",9,(IF('SKT LİSTESİ'!P1230&lt;=FİLTRE!$M$6,1,0)))</f>
        <v>1</v>
      </c>
      <c r="E1230" s="25" t="str">
        <f>IF(I1230="","",(COUNTIFS($L$4:L1230,L1230)))</f>
        <v/>
      </c>
      <c r="F1230" s="13">
        <f>IF(OR(B1230&lt;&gt;2,C1230&lt;&gt;1,D1230&lt;&gt;1,H1230&lt;&gt;1),0,
COUNTIFS($B$4:B1230,2,$C$4:C1230,1,$D$4:D1230,1,$H$4:H1230,1))</f>
        <v>0</v>
      </c>
      <c r="G1230" s="26" t="str">
        <f>IF(I1230="","",(COUNTIF($E$4:E1230,E1230)))</f>
        <v/>
      </c>
      <c r="H1230" s="1">
        <f>IF(AND(J1230="SAYIM",FİLTRE!$H$5="RAFTA",U1230&lt;&gt;0),1,0)+
IF(AND(J1230="İADE DEPO",FİLTRE!$H$5="İADE DEPO"),1,0)+
IF(FİLTRE!$H$5="TÜMÜ",1,0)+
IF(AND(J1230="FİRMA İADE",FİLTRE!$H$5="FİRMA İADE"),1,0)+
IF(AND(J1230="İMHA",FİLTRE!$H$5="İMHA"),1,0)</f>
        <v>1</v>
      </c>
      <c r="I1230" s="99"/>
      <c r="J1230" s="100"/>
      <c r="K1230" s="100"/>
      <c r="L1230" s="101"/>
      <c r="M1230" s="102"/>
      <c r="N1230" s="101"/>
      <c r="O1230" s="99"/>
      <c r="P1230" s="103"/>
      <c r="Q1230" s="104"/>
      <c r="R1230" s="50"/>
      <c r="S1230" s="105"/>
      <c r="T1230" s="106"/>
      <c r="U1230" s="107"/>
      <c r="V1230" s="108"/>
      <c r="W1230" s="107"/>
      <c r="X1230" s="107"/>
      <c r="AA1230" s="107"/>
      <c r="AB1230" s="110"/>
      <c r="AC1230" s="110"/>
      <c r="AE1230" s="105"/>
      <c r="AF1230" s="105"/>
      <c r="AR1230" s="112"/>
    </row>
    <row r="1231" spans="2:44" x14ac:dyDescent="0.25">
      <c r="B1231" s="1" t="str">
        <f>IF(I1231="","",
(IF(N1231=FİLTRE!$H$6,2,0)+IF(FİLTRE!$H$6="TOPLAM",2,0))
)</f>
        <v/>
      </c>
      <c r="C1231">
        <f>IF(FİLTRE!$M$5="",9,(IF(U1231&gt;=FİLTRE!$M$5,1,0)))</f>
        <v>1</v>
      </c>
      <c r="D1231" s="1">
        <f>IF(FİLTRE!$M$6="",9,(IF('SKT LİSTESİ'!P1231&lt;=FİLTRE!$M$6,1,0)))</f>
        <v>1</v>
      </c>
      <c r="E1231" s="25" t="str">
        <f>IF(I1231="","",(COUNTIFS($L$4:L1231,L1231)))</f>
        <v/>
      </c>
      <c r="F1231" s="13">
        <f>IF(OR(B1231&lt;&gt;2,C1231&lt;&gt;1,D1231&lt;&gt;1,H1231&lt;&gt;1),0,
COUNTIFS($B$4:B1231,2,$C$4:C1231,1,$D$4:D1231,1,$H$4:H1231,1))</f>
        <v>0</v>
      </c>
      <c r="G1231" s="26" t="str">
        <f>IF(I1231="","",(COUNTIF($E$4:E1231,E1231)))</f>
        <v/>
      </c>
      <c r="H1231" s="1">
        <f>IF(AND(J1231="SAYIM",FİLTRE!$H$5="RAFTA",U1231&lt;&gt;0),1,0)+
IF(AND(J1231="İADE DEPO",FİLTRE!$H$5="İADE DEPO"),1,0)+
IF(FİLTRE!$H$5="TÜMÜ",1,0)+
IF(AND(J1231="FİRMA İADE",FİLTRE!$H$5="FİRMA İADE"),1,0)+
IF(AND(J1231="İMHA",FİLTRE!$H$5="İMHA"),1,0)</f>
        <v>1</v>
      </c>
      <c r="I1231" s="99"/>
      <c r="J1231" s="100"/>
      <c r="K1231" s="100"/>
      <c r="L1231" s="101"/>
      <c r="M1231" s="102"/>
      <c r="N1231" s="101"/>
      <c r="O1231" s="99"/>
      <c r="P1231" s="103"/>
      <c r="Q1231" s="104"/>
      <c r="R1231" s="50"/>
      <c r="S1231" s="105"/>
      <c r="T1231" s="106"/>
      <c r="U1231" s="107"/>
      <c r="V1231" s="108"/>
      <c r="W1231" s="107"/>
      <c r="X1231" s="107"/>
      <c r="AA1231" s="107"/>
      <c r="AB1231" s="110"/>
      <c r="AC1231" s="110"/>
      <c r="AE1231" s="105"/>
      <c r="AF1231" s="105"/>
      <c r="AR1231" s="112"/>
    </row>
    <row r="1232" spans="2:44" x14ac:dyDescent="0.25">
      <c r="B1232" s="1" t="str">
        <f>IF(I1232="","",
(IF(N1232=FİLTRE!$H$6,2,0)+IF(FİLTRE!$H$6="TOPLAM",2,0))
)</f>
        <v/>
      </c>
      <c r="C1232">
        <f>IF(FİLTRE!$M$5="",9,(IF(U1232&gt;=FİLTRE!$M$5,1,0)))</f>
        <v>1</v>
      </c>
      <c r="D1232" s="1">
        <f>IF(FİLTRE!$M$6="",9,(IF('SKT LİSTESİ'!P1232&lt;=FİLTRE!$M$6,1,0)))</f>
        <v>1</v>
      </c>
      <c r="E1232" s="25" t="str">
        <f>IF(I1232="","",(COUNTIFS($L$4:L1232,L1232)))</f>
        <v/>
      </c>
      <c r="F1232" s="13">
        <f>IF(OR(B1232&lt;&gt;2,C1232&lt;&gt;1,D1232&lt;&gt;1,H1232&lt;&gt;1),0,
COUNTIFS($B$4:B1232,2,$C$4:C1232,1,$D$4:D1232,1,$H$4:H1232,1))</f>
        <v>0</v>
      </c>
      <c r="G1232" s="26" t="str">
        <f>IF(I1232="","",(COUNTIF($E$4:E1232,E1232)))</f>
        <v/>
      </c>
      <c r="H1232" s="1">
        <f>IF(AND(J1232="SAYIM",FİLTRE!$H$5="RAFTA",U1232&lt;&gt;0),1,0)+
IF(AND(J1232="İADE DEPO",FİLTRE!$H$5="İADE DEPO"),1,0)+
IF(FİLTRE!$H$5="TÜMÜ",1,0)+
IF(AND(J1232="FİRMA İADE",FİLTRE!$H$5="FİRMA İADE"),1,0)+
IF(AND(J1232="İMHA",FİLTRE!$H$5="İMHA"),1,0)</f>
        <v>1</v>
      </c>
      <c r="I1232" s="99"/>
      <c r="J1232" s="100"/>
      <c r="K1232" s="100"/>
      <c r="L1232" s="101"/>
      <c r="M1232" s="102"/>
      <c r="N1232" s="101"/>
      <c r="O1232" s="99"/>
      <c r="P1232" s="103"/>
      <c r="Q1232" s="104"/>
      <c r="R1232" s="50"/>
      <c r="S1232" s="105"/>
      <c r="T1232" s="106"/>
      <c r="U1232" s="107"/>
      <c r="V1232" s="108"/>
      <c r="W1232" s="107"/>
      <c r="X1232" s="107"/>
      <c r="AA1232" s="107"/>
      <c r="AB1232" s="110"/>
      <c r="AC1232" s="110"/>
      <c r="AE1232" s="105"/>
      <c r="AF1232" s="105"/>
      <c r="AR1232" s="112"/>
    </row>
    <row r="1233" spans="2:44" x14ac:dyDescent="0.25">
      <c r="B1233" s="1" t="str">
        <f>IF(I1233="","",
(IF(N1233=FİLTRE!$H$6,2,0)+IF(FİLTRE!$H$6="TOPLAM",2,0))
)</f>
        <v/>
      </c>
      <c r="C1233">
        <f>IF(FİLTRE!$M$5="",9,(IF(U1233&gt;=FİLTRE!$M$5,1,0)))</f>
        <v>1</v>
      </c>
      <c r="D1233" s="1">
        <f>IF(FİLTRE!$M$6="",9,(IF('SKT LİSTESİ'!P1233&lt;=FİLTRE!$M$6,1,0)))</f>
        <v>1</v>
      </c>
      <c r="E1233" s="25" t="str">
        <f>IF(I1233="","",(COUNTIFS($L$4:L1233,L1233)))</f>
        <v/>
      </c>
      <c r="F1233" s="13">
        <f>IF(OR(B1233&lt;&gt;2,C1233&lt;&gt;1,D1233&lt;&gt;1,H1233&lt;&gt;1),0,
COUNTIFS($B$4:B1233,2,$C$4:C1233,1,$D$4:D1233,1,$H$4:H1233,1))</f>
        <v>0</v>
      </c>
      <c r="G1233" s="26" t="str">
        <f>IF(I1233="","",(COUNTIF($E$4:E1233,E1233)))</f>
        <v/>
      </c>
      <c r="H1233" s="1">
        <f>IF(AND(J1233="SAYIM",FİLTRE!$H$5="RAFTA",U1233&lt;&gt;0),1,0)+
IF(AND(J1233="İADE DEPO",FİLTRE!$H$5="İADE DEPO"),1,0)+
IF(FİLTRE!$H$5="TÜMÜ",1,0)+
IF(AND(J1233="FİRMA İADE",FİLTRE!$H$5="FİRMA İADE"),1,0)+
IF(AND(J1233="İMHA",FİLTRE!$H$5="İMHA"),1,0)</f>
        <v>1</v>
      </c>
      <c r="I1233" s="99"/>
      <c r="J1233" s="100"/>
      <c r="K1233" s="100"/>
      <c r="L1233" s="101"/>
      <c r="M1233" s="102"/>
      <c r="N1233" s="101"/>
      <c r="O1233" s="99"/>
      <c r="P1233" s="103"/>
      <c r="Q1233" s="104"/>
      <c r="R1233" s="50"/>
      <c r="S1233" s="105"/>
      <c r="T1233" s="106"/>
      <c r="U1233" s="107"/>
      <c r="V1233" s="108"/>
      <c r="W1233" s="107"/>
      <c r="X1233" s="107"/>
      <c r="AA1233" s="107"/>
      <c r="AB1233" s="110"/>
      <c r="AC1233" s="110"/>
      <c r="AE1233" s="105"/>
      <c r="AF1233" s="105"/>
      <c r="AR1233" s="112"/>
    </row>
    <row r="1234" spans="2:44" x14ac:dyDescent="0.25">
      <c r="B1234" s="1" t="str">
        <f>IF(I1234="","",
(IF(N1234=FİLTRE!$H$6,2,0)+IF(FİLTRE!$H$6="TOPLAM",2,0))
)</f>
        <v/>
      </c>
      <c r="C1234">
        <f>IF(FİLTRE!$M$5="",9,(IF(U1234&gt;=FİLTRE!$M$5,1,0)))</f>
        <v>1</v>
      </c>
      <c r="D1234" s="1">
        <f>IF(FİLTRE!$M$6="",9,(IF('SKT LİSTESİ'!P1234&lt;=FİLTRE!$M$6,1,0)))</f>
        <v>1</v>
      </c>
      <c r="E1234" s="25" t="str">
        <f>IF(I1234="","",(COUNTIFS($L$4:L1234,L1234)))</f>
        <v/>
      </c>
      <c r="F1234" s="13">
        <f>IF(OR(B1234&lt;&gt;2,C1234&lt;&gt;1,D1234&lt;&gt;1,H1234&lt;&gt;1),0,
COUNTIFS($B$4:B1234,2,$C$4:C1234,1,$D$4:D1234,1,$H$4:H1234,1))</f>
        <v>0</v>
      </c>
      <c r="G1234" s="26" t="str">
        <f>IF(I1234="","",(COUNTIF($E$4:E1234,E1234)))</f>
        <v/>
      </c>
      <c r="H1234" s="1">
        <f>IF(AND(J1234="SAYIM",FİLTRE!$H$5="RAFTA",U1234&lt;&gt;0),1,0)+
IF(AND(J1234="İADE DEPO",FİLTRE!$H$5="İADE DEPO"),1,0)+
IF(FİLTRE!$H$5="TÜMÜ",1,0)+
IF(AND(J1234="FİRMA İADE",FİLTRE!$H$5="FİRMA İADE"),1,0)+
IF(AND(J1234="İMHA",FİLTRE!$H$5="İMHA"),1,0)</f>
        <v>1</v>
      </c>
      <c r="I1234" s="99"/>
      <c r="J1234" s="100"/>
      <c r="K1234" s="100"/>
      <c r="L1234" s="101"/>
      <c r="M1234" s="102"/>
      <c r="N1234" s="101"/>
      <c r="O1234" s="99"/>
      <c r="P1234" s="103"/>
      <c r="Q1234" s="104"/>
      <c r="R1234" s="50"/>
      <c r="S1234" s="105"/>
      <c r="T1234" s="106"/>
      <c r="U1234" s="107"/>
      <c r="V1234" s="108"/>
      <c r="W1234" s="107"/>
      <c r="X1234" s="107"/>
      <c r="AA1234" s="107"/>
      <c r="AB1234" s="110"/>
      <c r="AC1234" s="110"/>
      <c r="AE1234" s="105"/>
      <c r="AF1234" s="105"/>
      <c r="AR1234" s="112"/>
    </row>
    <row r="1235" spans="2:44" x14ac:dyDescent="0.25">
      <c r="B1235" s="1" t="str">
        <f>IF(I1235="","",
(IF(N1235=FİLTRE!$H$6,2,0)+IF(FİLTRE!$H$6="TOPLAM",2,0))
)</f>
        <v/>
      </c>
      <c r="C1235">
        <f>IF(FİLTRE!$M$5="",9,(IF(U1235&gt;=FİLTRE!$M$5,1,0)))</f>
        <v>1</v>
      </c>
      <c r="D1235" s="1">
        <f>IF(FİLTRE!$M$6="",9,(IF('SKT LİSTESİ'!P1235&lt;=FİLTRE!$M$6,1,0)))</f>
        <v>1</v>
      </c>
      <c r="E1235" s="25" t="str">
        <f>IF(I1235="","",(COUNTIFS($L$4:L1235,L1235)))</f>
        <v/>
      </c>
      <c r="F1235" s="13">
        <f>IF(OR(B1235&lt;&gt;2,C1235&lt;&gt;1,D1235&lt;&gt;1,H1235&lt;&gt;1),0,
COUNTIFS($B$4:B1235,2,$C$4:C1235,1,$D$4:D1235,1,$H$4:H1235,1))</f>
        <v>0</v>
      </c>
      <c r="G1235" s="26" t="str">
        <f>IF(I1235="","",(COUNTIF($E$4:E1235,E1235)))</f>
        <v/>
      </c>
      <c r="H1235" s="1">
        <f>IF(AND(J1235="SAYIM",FİLTRE!$H$5="RAFTA",U1235&lt;&gt;0),1,0)+
IF(AND(J1235="İADE DEPO",FİLTRE!$H$5="İADE DEPO"),1,0)+
IF(FİLTRE!$H$5="TÜMÜ",1,0)+
IF(AND(J1235="FİRMA İADE",FİLTRE!$H$5="FİRMA İADE"),1,0)+
IF(AND(J1235="İMHA",FİLTRE!$H$5="İMHA"),1,0)</f>
        <v>1</v>
      </c>
      <c r="I1235" s="99"/>
      <c r="J1235" s="100"/>
      <c r="K1235" s="100"/>
      <c r="L1235" s="101"/>
      <c r="M1235" s="102"/>
      <c r="N1235" s="101"/>
      <c r="O1235" s="99"/>
      <c r="P1235" s="103"/>
      <c r="Q1235" s="104"/>
      <c r="R1235" s="50"/>
      <c r="S1235" s="105"/>
      <c r="T1235" s="106"/>
      <c r="U1235" s="107"/>
      <c r="V1235" s="108"/>
      <c r="W1235" s="107"/>
      <c r="X1235" s="107"/>
      <c r="AA1235" s="107"/>
      <c r="AB1235" s="110"/>
      <c r="AC1235" s="110"/>
      <c r="AE1235" s="105"/>
      <c r="AF1235" s="105"/>
      <c r="AR1235" s="112"/>
    </row>
    <row r="1236" spans="2:44" x14ac:dyDescent="0.25">
      <c r="B1236" s="1" t="str">
        <f>IF(I1236="","",
(IF(N1236=FİLTRE!$H$6,2,0)+IF(FİLTRE!$H$6="TOPLAM",2,0))
)</f>
        <v/>
      </c>
      <c r="C1236">
        <f>IF(FİLTRE!$M$5="",9,(IF(U1236&gt;=FİLTRE!$M$5,1,0)))</f>
        <v>1</v>
      </c>
      <c r="D1236" s="1">
        <f>IF(FİLTRE!$M$6="",9,(IF('SKT LİSTESİ'!P1236&lt;=FİLTRE!$M$6,1,0)))</f>
        <v>1</v>
      </c>
      <c r="E1236" s="25" t="str">
        <f>IF(I1236="","",(COUNTIFS($L$4:L1236,L1236)))</f>
        <v/>
      </c>
      <c r="F1236" s="13">
        <f>IF(OR(B1236&lt;&gt;2,C1236&lt;&gt;1,D1236&lt;&gt;1,H1236&lt;&gt;1),0,
COUNTIFS($B$4:B1236,2,$C$4:C1236,1,$D$4:D1236,1,$H$4:H1236,1))</f>
        <v>0</v>
      </c>
      <c r="G1236" s="26" t="str">
        <f>IF(I1236="","",(COUNTIF($E$4:E1236,E1236)))</f>
        <v/>
      </c>
      <c r="H1236" s="1">
        <f>IF(AND(J1236="SAYIM",FİLTRE!$H$5="RAFTA",U1236&lt;&gt;0),1,0)+
IF(AND(J1236="İADE DEPO",FİLTRE!$H$5="İADE DEPO"),1,0)+
IF(FİLTRE!$H$5="TÜMÜ",1,0)+
IF(AND(J1236="FİRMA İADE",FİLTRE!$H$5="FİRMA İADE"),1,0)+
IF(AND(J1236="İMHA",FİLTRE!$H$5="İMHA"),1,0)</f>
        <v>1</v>
      </c>
      <c r="I1236" s="99"/>
      <c r="J1236" s="100"/>
      <c r="K1236" s="100"/>
      <c r="L1236" s="101"/>
      <c r="M1236" s="102"/>
      <c r="N1236" s="101"/>
      <c r="O1236" s="99"/>
      <c r="P1236" s="103"/>
      <c r="Q1236" s="104"/>
      <c r="R1236" s="50"/>
      <c r="S1236" s="105"/>
      <c r="T1236" s="106"/>
      <c r="U1236" s="107"/>
      <c r="V1236" s="108"/>
      <c r="W1236" s="107"/>
      <c r="X1236" s="107"/>
      <c r="AA1236" s="107"/>
      <c r="AB1236" s="110"/>
      <c r="AC1236" s="110"/>
      <c r="AE1236" s="105"/>
      <c r="AF1236" s="105"/>
      <c r="AR1236" s="112"/>
    </row>
    <row r="1237" spans="2:44" x14ac:dyDescent="0.25">
      <c r="B1237" s="1" t="str">
        <f>IF(I1237="","",
(IF(N1237=FİLTRE!$H$6,2,0)+IF(FİLTRE!$H$6="TOPLAM",2,0))
)</f>
        <v/>
      </c>
      <c r="C1237">
        <f>IF(FİLTRE!$M$5="",9,(IF(U1237&gt;=FİLTRE!$M$5,1,0)))</f>
        <v>1</v>
      </c>
      <c r="D1237" s="1">
        <f>IF(FİLTRE!$M$6="",9,(IF('SKT LİSTESİ'!P1237&lt;=FİLTRE!$M$6,1,0)))</f>
        <v>1</v>
      </c>
      <c r="E1237" s="25" t="str">
        <f>IF(I1237="","",(COUNTIFS($L$4:L1237,L1237)))</f>
        <v/>
      </c>
      <c r="F1237" s="13">
        <f>IF(OR(B1237&lt;&gt;2,C1237&lt;&gt;1,D1237&lt;&gt;1,H1237&lt;&gt;1),0,
COUNTIFS($B$4:B1237,2,$C$4:C1237,1,$D$4:D1237,1,$H$4:H1237,1))</f>
        <v>0</v>
      </c>
      <c r="G1237" s="26" t="str">
        <f>IF(I1237="","",(COUNTIF($E$4:E1237,E1237)))</f>
        <v/>
      </c>
      <c r="H1237" s="1">
        <f>IF(AND(J1237="SAYIM",FİLTRE!$H$5="RAFTA",U1237&lt;&gt;0),1,0)+
IF(AND(J1237="İADE DEPO",FİLTRE!$H$5="İADE DEPO"),1,0)+
IF(FİLTRE!$H$5="TÜMÜ",1,0)+
IF(AND(J1237="FİRMA İADE",FİLTRE!$H$5="FİRMA İADE"),1,0)+
IF(AND(J1237="İMHA",FİLTRE!$H$5="İMHA"),1,0)</f>
        <v>1</v>
      </c>
      <c r="I1237" s="99"/>
      <c r="J1237" s="100"/>
      <c r="K1237" s="100"/>
      <c r="L1237" s="101"/>
      <c r="M1237" s="102"/>
      <c r="N1237" s="101"/>
      <c r="O1237" s="99"/>
      <c r="P1237" s="103"/>
      <c r="Q1237" s="104"/>
      <c r="R1237" s="50"/>
      <c r="S1237" s="105"/>
      <c r="T1237" s="106"/>
      <c r="U1237" s="107"/>
      <c r="V1237" s="108"/>
      <c r="W1237" s="107"/>
      <c r="X1237" s="107"/>
      <c r="AA1237" s="107"/>
      <c r="AB1237" s="110"/>
      <c r="AC1237" s="110"/>
      <c r="AE1237" s="105"/>
      <c r="AF1237" s="105"/>
      <c r="AR1237" s="112"/>
    </row>
    <row r="1238" spans="2:44" x14ac:dyDescent="0.25">
      <c r="B1238" s="1" t="str">
        <f>IF(I1238="","",
(IF(N1238=FİLTRE!$H$6,2,0)+IF(FİLTRE!$H$6="TOPLAM",2,0))
)</f>
        <v/>
      </c>
      <c r="C1238">
        <f>IF(FİLTRE!$M$5="",9,(IF(U1238&gt;=FİLTRE!$M$5,1,0)))</f>
        <v>1</v>
      </c>
      <c r="D1238" s="1">
        <f>IF(FİLTRE!$M$6="",9,(IF('SKT LİSTESİ'!P1238&lt;=FİLTRE!$M$6,1,0)))</f>
        <v>1</v>
      </c>
      <c r="E1238" s="25" t="str">
        <f>IF(I1238="","",(COUNTIFS($L$4:L1238,L1238)))</f>
        <v/>
      </c>
      <c r="F1238" s="13">
        <f>IF(OR(B1238&lt;&gt;2,C1238&lt;&gt;1,D1238&lt;&gt;1,H1238&lt;&gt;1),0,
COUNTIFS($B$4:B1238,2,$C$4:C1238,1,$D$4:D1238,1,$H$4:H1238,1))</f>
        <v>0</v>
      </c>
      <c r="G1238" s="26" t="str">
        <f>IF(I1238="","",(COUNTIF($E$4:E1238,E1238)))</f>
        <v/>
      </c>
      <c r="H1238" s="1">
        <f>IF(AND(J1238="SAYIM",FİLTRE!$H$5="RAFTA",U1238&lt;&gt;0),1,0)+
IF(AND(J1238="İADE DEPO",FİLTRE!$H$5="İADE DEPO"),1,0)+
IF(FİLTRE!$H$5="TÜMÜ",1,0)+
IF(AND(J1238="FİRMA İADE",FİLTRE!$H$5="FİRMA İADE"),1,0)+
IF(AND(J1238="İMHA",FİLTRE!$H$5="İMHA"),1,0)</f>
        <v>1</v>
      </c>
      <c r="I1238" s="99"/>
      <c r="J1238" s="100"/>
      <c r="K1238" s="100"/>
      <c r="L1238" s="101"/>
      <c r="M1238" s="102"/>
      <c r="N1238" s="101"/>
      <c r="O1238" s="99"/>
      <c r="P1238" s="103"/>
      <c r="Q1238" s="104"/>
      <c r="R1238" s="50"/>
      <c r="S1238" s="105"/>
      <c r="T1238" s="106"/>
      <c r="U1238" s="107"/>
      <c r="V1238" s="108"/>
      <c r="W1238" s="107"/>
      <c r="X1238" s="107"/>
      <c r="AA1238" s="107"/>
      <c r="AB1238" s="110"/>
      <c r="AC1238" s="110"/>
      <c r="AE1238" s="105"/>
      <c r="AF1238" s="105"/>
      <c r="AR1238" s="112"/>
    </row>
    <row r="1239" spans="2:44" x14ac:dyDescent="0.25">
      <c r="B1239" s="1" t="str">
        <f>IF(I1239="","",
(IF(N1239=FİLTRE!$H$6,2,0)+IF(FİLTRE!$H$6="TOPLAM",2,0))
)</f>
        <v/>
      </c>
      <c r="C1239">
        <f>IF(FİLTRE!$M$5="",9,(IF(U1239&gt;=FİLTRE!$M$5,1,0)))</f>
        <v>1</v>
      </c>
      <c r="D1239" s="1">
        <f>IF(FİLTRE!$M$6="",9,(IF('SKT LİSTESİ'!P1239&lt;=FİLTRE!$M$6,1,0)))</f>
        <v>1</v>
      </c>
      <c r="E1239" s="25" t="str">
        <f>IF(I1239="","",(COUNTIFS($L$4:L1239,L1239)))</f>
        <v/>
      </c>
      <c r="F1239" s="13">
        <f>IF(OR(B1239&lt;&gt;2,C1239&lt;&gt;1,D1239&lt;&gt;1,H1239&lt;&gt;1),0,
COUNTIFS($B$4:B1239,2,$C$4:C1239,1,$D$4:D1239,1,$H$4:H1239,1))</f>
        <v>0</v>
      </c>
      <c r="G1239" s="26" t="str">
        <f>IF(I1239="","",(COUNTIF($E$4:E1239,E1239)))</f>
        <v/>
      </c>
      <c r="H1239" s="1">
        <f>IF(AND(J1239="SAYIM",FİLTRE!$H$5="RAFTA",U1239&lt;&gt;0),1,0)+
IF(AND(J1239="İADE DEPO",FİLTRE!$H$5="İADE DEPO"),1,0)+
IF(FİLTRE!$H$5="TÜMÜ",1,0)+
IF(AND(J1239="FİRMA İADE",FİLTRE!$H$5="FİRMA İADE"),1,0)+
IF(AND(J1239="İMHA",FİLTRE!$H$5="İMHA"),1,0)</f>
        <v>1</v>
      </c>
      <c r="I1239" s="99"/>
      <c r="J1239" s="100"/>
      <c r="K1239" s="100"/>
      <c r="L1239" s="101"/>
      <c r="M1239" s="102"/>
      <c r="N1239" s="101"/>
      <c r="O1239" s="99"/>
      <c r="P1239" s="103"/>
      <c r="Q1239" s="104"/>
      <c r="R1239" s="50"/>
      <c r="S1239" s="105"/>
      <c r="T1239" s="106"/>
      <c r="U1239" s="107"/>
      <c r="V1239" s="108"/>
      <c r="W1239" s="107"/>
      <c r="X1239" s="107"/>
      <c r="AA1239" s="107"/>
      <c r="AB1239" s="110"/>
      <c r="AC1239" s="110"/>
      <c r="AE1239" s="105"/>
      <c r="AF1239" s="105"/>
      <c r="AR1239" s="112"/>
    </row>
    <row r="1240" spans="2:44" x14ac:dyDescent="0.25">
      <c r="B1240" s="1" t="str">
        <f>IF(I1240="","",
(IF(N1240=FİLTRE!$H$6,2,0)+IF(FİLTRE!$H$6="TOPLAM",2,0))
)</f>
        <v/>
      </c>
      <c r="C1240">
        <f>IF(FİLTRE!$M$5="",9,(IF(U1240&gt;=FİLTRE!$M$5,1,0)))</f>
        <v>1</v>
      </c>
      <c r="D1240" s="1">
        <f>IF(FİLTRE!$M$6="",9,(IF('SKT LİSTESİ'!P1240&lt;=FİLTRE!$M$6,1,0)))</f>
        <v>1</v>
      </c>
      <c r="E1240" s="25" t="str">
        <f>IF(I1240="","",(COUNTIFS($L$4:L1240,L1240)))</f>
        <v/>
      </c>
      <c r="F1240" s="13">
        <f>IF(OR(B1240&lt;&gt;2,C1240&lt;&gt;1,D1240&lt;&gt;1,H1240&lt;&gt;1),0,
COUNTIFS($B$4:B1240,2,$C$4:C1240,1,$D$4:D1240,1,$H$4:H1240,1))</f>
        <v>0</v>
      </c>
      <c r="G1240" s="26" t="str">
        <f>IF(I1240="","",(COUNTIF($E$4:E1240,E1240)))</f>
        <v/>
      </c>
      <c r="H1240" s="1">
        <f>IF(AND(J1240="SAYIM",FİLTRE!$H$5="RAFTA",U1240&lt;&gt;0),1,0)+
IF(AND(J1240="İADE DEPO",FİLTRE!$H$5="İADE DEPO"),1,0)+
IF(FİLTRE!$H$5="TÜMÜ",1,0)+
IF(AND(J1240="FİRMA İADE",FİLTRE!$H$5="FİRMA İADE"),1,0)+
IF(AND(J1240="İMHA",FİLTRE!$H$5="İMHA"),1,0)</f>
        <v>1</v>
      </c>
      <c r="I1240" s="99"/>
      <c r="J1240" s="100"/>
      <c r="K1240" s="100"/>
      <c r="L1240" s="101"/>
      <c r="M1240" s="102"/>
      <c r="N1240" s="101"/>
      <c r="O1240" s="99"/>
      <c r="P1240" s="103"/>
      <c r="Q1240" s="104"/>
      <c r="R1240" s="50"/>
      <c r="S1240" s="105"/>
      <c r="T1240" s="106"/>
      <c r="U1240" s="107"/>
      <c r="V1240" s="108"/>
      <c r="W1240" s="107"/>
      <c r="X1240" s="107"/>
      <c r="AA1240" s="107"/>
      <c r="AB1240" s="110"/>
      <c r="AC1240" s="110"/>
      <c r="AE1240" s="105"/>
      <c r="AF1240" s="105"/>
      <c r="AR1240" s="112"/>
    </row>
    <row r="1241" spans="2:44" x14ac:dyDescent="0.25">
      <c r="B1241" s="1" t="str">
        <f>IF(I1241="","",
(IF(N1241=FİLTRE!$H$6,2,0)+IF(FİLTRE!$H$6="TOPLAM",2,0))
)</f>
        <v/>
      </c>
      <c r="C1241">
        <f>IF(FİLTRE!$M$5="",9,(IF(U1241&gt;=FİLTRE!$M$5,1,0)))</f>
        <v>1</v>
      </c>
      <c r="D1241" s="1">
        <f>IF(FİLTRE!$M$6="",9,(IF('SKT LİSTESİ'!P1241&lt;=FİLTRE!$M$6,1,0)))</f>
        <v>1</v>
      </c>
      <c r="E1241" s="25" t="str">
        <f>IF(I1241="","",(COUNTIFS($L$4:L1241,L1241)))</f>
        <v/>
      </c>
      <c r="F1241" s="13">
        <f>IF(OR(B1241&lt;&gt;2,C1241&lt;&gt;1,D1241&lt;&gt;1,H1241&lt;&gt;1),0,
COUNTIFS($B$4:B1241,2,$C$4:C1241,1,$D$4:D1241,1,$H$4:H1241,1))</f>
        <v>0</v>
      </c>
      <c r="G1241" s="26" t="str">
        <f>IF(I1241="","",(COUNTIF($E$4:E1241,E1241)))</f>
        <v/>
      </c>
      <c r="H1241" s="1">
        <f>IF(AND(J1241="SAYIM",FİLTRE!$H$5="RAFTA",U1241&lt;&gt;0),1,0)+
IF(AND(J1241="İADE DEPO",FİLTRE!$H$5="İADE DEPO"),1,0)+
IF(FİLTRE!$H$5="TÜMÜ",1,0)+
IF(AND(J1241="FİRMA İADE",FİLTRE!$H$5="FİRMA İADE"),1,0)+
IF(AND(J1241="İMHA",FİLTRE!$H$5="İMHA"),1,0)</f>
        <v>1</v>
      </c>
      <c r="I1241" s="99"/>
      <c r="J1241" s="100"/>
      <c r="K1241" s="100"/>
      <c r="L1241" s="101"/>
      <c r="M1241" s="102"/>
      <c r="N1241" s="101"/>
      <c r="O1241" s="99"/>
      <c r="P1241" s="103"/>
      <c r="Q1241" s="104"/>
      <c r="R1241" s="50"/>
      <c r="S1241" s="105"/>
      <c r="T1241" s="106"/>
      <c r="U1241" s="107"/>
      <c r="V1241" s="108"/>
      <c r="W1241" s="107"/>
      <c r="X1241" s="107"/>
      <c r="AA1241" s="107"/>
      <c r="AB1241" s="110"/>
      <c r="AC1241" s="110"/>
      <c r="AE1241" s="105"/>
      <c r="AF1241" s="105"/>
      <c r="AR1241" s="112"/>
    </row>
    <row r="1242" spans="2:44" x14ac:dyDescent="0.25">
      <c r="B1242" s="1" t="str">
        <f>IF(I1242="","",
(IF(N1242=FİLTRE!$H$6,2,0)+IF(FİLTRE!$H$6="TOPLAM",2,0))
)</f>
        <v/>
      </c>
      <c r="C1242">
        <f>IF(FİLTRE!$M$5="",9,(IF(U1242&gt;=FİLTRE!$M$5,1,0)))</f>
        <v>1</v>
      </c>
      <c r="D1242" s="1">
        <f>IF(FİLTRE!$M$6="",9,(IF('SKT LİSTESİ'!P1242&lt;=FİLTRE!$M$6,1,0)))</f>
        <v>1</v>
      </c>
      <c r="E1242" s="25" t="str">
        <f>IF(I1242="","",(COUNTIFS($L$4:L1242,L1242)))</f>
        <v/>
      </c>
      <c r="F1242" s="13">
        <f>IF(OR(B1242&lt;&gt;2,C1242&lt;&gt;1,D1242&lt;&gt;1,H1242&lt;&gt;1),0,
COUNTIFS($B$4:B1242,2,$C$4:C1242,1,$D$4:D1242,1,$H$4:H1242,1))</f>
        <v>0</v>
      </c>
      <c r="G1242" s="26" t="str">
        <f>IF(I1242="","",(COUNTIF($E$4:E1242,E1242)))</f>
        <v/>
      </c>
      <c r="H1242" s="1">
        <f>IF(AND(J1242="SAYIM",FİLTRE!$H$5="RAFTA",U1242&lt;&gt;0),1,0)+
IF(AND(J1242="İADE DEPO",FİLTRE!$H$5="İADE DEPO"),1,0)+
IF(FİLTRE!$H$5="TÜMÜ",1,0)+
IF(AND(J1242="FİRMA İADE",FİLTRE!$H$5="FİRMA İADE"),1,0)+
IF(AND(J1242="İMHA",FİLTRE!$H$5="İMHA"),1,0)</f>
        <v>1</v>
      </c>
      <c r="I1242" s="99"/>
      <c r="J1242" s="100"/>
      <c r="K1242" s="100"/>
      <c r="L1242" s="101"/>
      <c r="M1242" s="102"/>
      <c r="N1242" s="101"/>
      <c r="O1242" s="99"/>
      <c r="P1242" s="103"/>
      <c r="Q1242" s="104"/>
      <c r="R1242" s="50"/>
      <c r="S1242" s="105"/>
      <c r="T1242" s="106"/>
      <c r="U1242" s="107"/>
      <c r="V1242" s="108"/>
      <c r="W1242" s="107"/>
      <c r="X1242" s="107"/>
      <c r="AA1242" s="107"/>
      <c r="AB1242" s="110"/>
      <c r="AC1242" s="110"/>
      <c r="AE1242" s="105"/>
      <c r="AF1242" s="105"/>
      <c r="AR1242" s="112"/>
    </row>
    <row r="1243" spans="2:44" x14ac:dyDescent="0.25">
      <c r="B1243" s="1" t="str">
        <f>IF(I1243="","",
(IF(N1243=FİLTRE!$H$6,2,0)+IF(FİLTRE!$H$6="TOPLAM",2,0))
)</f>
        <v/>
      </c>
      <c r="C1243">
        <f>IF(FİLTRE!$M$5="",9,(IF(U1243&gt;=FİLTRE!$M$5,1,0)))</f>
        <v>1</v>
      </c>
      <c r="D1243" s="1">
        <f>IF(FİLTRE!$M$6="",9,(IF('SKT LİSTESİ'!P1243&lt;=FİLTRE!$M$6,1,0)))</f>
        <v>1</v>
      </c>
      <c r="E1243" s="25" t="str">
        <f>IF(I1243="","",(COUNTIFS($L$4:L1243,L1243)))</f>
        <v/>
      </c>
      <c r="F1243" s="13">
        <f>IF(OR(B1243&lt;&gt;2,C1243&lt;&gt;1,D1243&lt;&gt;1,H1243&lt;&gt;1),0,
COUNTIFS($B$4:B1243,2,$C$4:C1243,1,$D$4:D1243,1,$H$4:H1243,1))</f>
        <v>0</v>
      </c>
      <c r="G1243" s="26" t="str">
        <f>IF(I1243="","",(COUNTIF($E$4:E1243,E1243)))</f>
        <v/>
      </c>
      <c r="H1243" s="1">
        <f>IF(AND(J1243="SAYIM",FİLTRE!$H$5="RAFTA",U1243&lt;&gt;0),1,0)+
IF(AND(J1243="İADE DEPO",FİLTRE!$H$5="İADE DEPO"),1,0)+
IF(FİLTRE!$H$5="TÜMÜ",1,0)+
IF(AND(J1243="FİRMA İADE",FİLTRE!$H$5="FİRMA İADE"),1,0)+
IF(AND(J1243="İMHA",FİLTRE!$H$5="İMHA"),1,0)</f>
        <v>1</v>
      </c>
      <c r="I1243" s="99"/>
      <c r="J1243" s="100"/>
      <c r="K1243" s="100"/>
      <c r="L1243" s="101"/>
      <c r="M1243" s="102"/>
      <c r="N1243" s="101"/>
      <c r="O1243" s="99"/>
      <c r="P1243" s="103"/>
      <c r="Q1243" s="104"/>
      <c r="R1243" s="50"/>
      <c r="S1243" s="105"/>
      <c r="T1243" s="106"/>
      <c r="U1243" s="107"/>
      <c r="V1243" s="108"/>
      <c r="W1243" s="107"/>
      <c r="X1243" s="107"/>
      <c r="AA1243" s="107"/>
      <c r="AB1243" s="110"/>
      <c r="AC1243" s="110"/>
      <c r="AE1243" s="105"/>
      <c r="AF1243" s="105"/>
      <c r="AR1243" s="112"/>
    </row>
    <row r="1244" spans="2:44" x14ac:dyDescent="0.25">
      <c r="B1244" s="1" t="str">
        <f>IF(I1244="","",
(IF(N1244=FİLTRE!$H$6,2,0)+IF(FİLTRE!$H$6="TOPLAM",2,0))
)</f>
        <v/>
      </c>
      <c r="C1244">
        <f>IF(FİLTRE!$M$5="",9,(IF(U1244&gt;=FİLTRE!$M$5,1,0)))</f>
        <v>1</v>
      </c>
      <c r="D1244" s="1">
        <f>IF(FİLTRE!$M$6="",9,(IF('SKT LİSTESİ'!P1244&lt;=FİLTRE!$M$6,1,0)))</f>
        <v>1</v>
      </c>
      <c r="E1244" s="25" t="str">
        <f>IF(I1244="","",(COUNTIFS($L$4:L1244,L1244)))</f>
        <v/>
      </c>
      <c r="F1244" s="13">
        <f>IF(OR(B1244&lt;&gt;2,C1244&lt;&gt;1,D1244&lt;&gt;1,H1244&lt;&gt;1),0,
COUNTIFS($B$4:B1244,2,$C$4:C1244,1,$D$4:D1244,1,$H$4:H1244,1))</f>
        <v>0</v>
      </c>
      <c r="G1244" s="26" t="str">
        <f>IF(I1244="","",(COUNTIF($E$4:E1244,E1244)))</f>
        <v/>
      </c>
      <c r="H1244" s="1">
        <f>IF(AND(J1244="SAYIM",FİLTRE!$H$5="RAFTA",U1244&lt;&gt;0),1,0)+
IF(AND(J1244="İADE DEPO",FİLTRE!$H$5="İADE DEPO"),1,0)+
IF(FİLTRE!$H$5="TÜMÜ",1,0)+
IF(AND(J1244="FİRMA İADE",FİLTRE!$H$5="FİRMA İADE"),1,0)+
IF(AND(J1244="İMHA",FİLTRE!$H$5="İMHA"),1,0)</f>
        <v>1</v>
      </c>
      <c r="I1244" s="99"/>
      <c r="J1244" s="100"/>
      <c r="K1244" s="100"/>
      <c r="L1244" s="101"/>
      <c r="M1244" s="102"/>
      <c r="N1244" s="101"/>
      <c r="O1244" s="99"/>
      <c r="P1244" s="103"/>
      <c r="Q1244" s="104"/>
      <c r="R1244" s="50"/>
      <c r="S1244" s="105"/>
      <c r="T1244" s="106"/>
      <c r="U1244" s="107"/>
      <c r="V1244" s="108"/>
      <c r="W1244" s="107"/>
      <c r="X1244" s="107"/>
      <c r="AA1244" s="107"/>
      <c r="AB1244" s="110"/>
      <c r="AC1244" s="110"/>
      <c r="AE1244" s="105"/>
      <c r="AF1244" s="105"/>
      <c r="AR1244" s="112"/>
    </row>
    <row r="1245" spans="2:44" x14ac:dyDescent="0.25">
      <c r="B1245" s="1" t="str">
        <f>IF(I1245="","",
(IF(N1245=FİLTRE!$H$6,2,0)+IF(FİLTRE!$H$6="TOPLAM",2,0))
)</f>
        <v/>
      </c>
      <c r="C1245">
        <f>IF(FİLTRE!$M$5="",9,(IF(U1245&gt;=FİLTRE!$M$5,1,0)))</f>
        <v>1</v>
      </c>
      <c r="D1245" s="1">
        <f>IF(FİLTRE!$M$6="",9,(IF('SKT LİSTESİ'!P1245&lt;=FİLTRE!$M$6,1,0)))</f>
        <v>1</v>
      </c>
      <c r="E1245" s="25" t="str">
        <f>IF(I1245="","",(COUNTIFS($L$4:L1245,L1245)))</f>
        <v/>
      </c>
      <c r="F1245" s="13">
        <f>IF(OR(B1245&lt;&gt;2,C1245&lt;&gt;1,D1245&lt;&gt;1,H1245&lt;&gt;1),0,
COUNTIFS($B$4:B1245,2,$C$4:C1245,1,$D$4:D1245,1,$H$4:H1245,1))</f>
        <v>0</v>
      </c>
      <c r="G1245" s="26" t="str">
        <f>IF(I1245="","",(COUNTIF($E$4:E1245,E1245)))</f>
        <v/>
      </c>
      <c r="H1245" s="1">
        <f>IF(AND(J1245="SAYIM",FİLTRE!$H$5="RAFTA",U1245&lt;&gt;0),1,0)+
IF(AND(J1245="İADE DEPO",FİLTRE!$H$5="İADE DEPO"),1,0)+
IF(FİLTRE!$H$5="TÜMÜ",1,0)+
IF(AND(J1245="FİRMA İADE",FİLTRE!$H$5="FİRMA İADE"),1,0)+
IF(AND(J1245="İMHA",FİLTRE!$H$5="İMHA"),1,0)</f>
        <v>1</v>
      </c>
      <c r="I1245" s="99"/>
      <c r="J1245" s="100"/>
      <c r="K1245" s="100"/>
      <c r="L1245" s="101"/>
      <c r="M1245" s="102"/>
      <c r="N1245" s="101"/>
      <c r="O1245" s="99"/>
      <c r="P1245" s="103"/>
      <c r="Q1245" s="104"/>
      <c r="R1245" s="50"/>
      <c r="S1245" s="105"/>
      <c r="T1245" s="106"/>
      <c r="U1245" s="107"/>
      <c r="V1245" s="108"/>
      <c r="W1245" s="107"/>
      <c r="X1245" s="107"/>
      <c r="AA1245" s="107"/>
      <c r="AB1245" s="110"/>
      <c r="AC1245" s="110"/>
      <c r="AE1245" s="105"/>
      <c r="AF1245" s="105"/>
      <c r="AR1245" s="112"/>
    </row>
    <row r="1246" spans="2:44" x14ac:dyDescent="0.25">
      <c r="B1246" s="1" t="str">
        <f>IF(I1246="","",
(IF(N1246=FİLTRE!$H$6,2,0)+IF(FİLTRE!$H$6="TOPLAM",2,0))
)</f>
        <v/>
      </c>
      <c r="C1246">
        <f>IF(FİLTRE!$M$5="",9,(IF(U1246&gt;=FİLTRE!$M$5,1,0)))</f>
        <v>1</v>
      </c>
      <c r="D1246" s="1">
        <f>IF(FİLTRE!$M$6="",9,(IF('SKT LİSTESİ'!P1246&lt;=FİLTRE!$M$6,1,0)))</f>
        <v>1</v>
      </c>
      <c r="E1246" s="25" t="str">
        <f>IF(I1246="","",(COUNTIFS($L$4:L1246,L1246)))</f>
        <v/>
      </c>
      <c r="F1246" s="13">
        <f>IF(OR(B1246&lt;&gt;2,C1246&lt;&gt;1,D1246&lt;&gt;1,H1246&lt;&gt;1),0,
COUNTIFS($B$4:B1246,2,$C$4:C1246,1,$D$4:D1246,1,$H$4:H1246,1))</f>
        <v>0</v>
      </c>
      <c r="G1246" s="26" t="str">
        <f>IF(I1246="","",(COUNTIF($E$4:E1246,E1246)))</f>
        <v/>
      </c>
      <c r="H1246" s="1">
        <f>IF(AND(J1246="SAYIM",FİLTRE!$H$5="RAFTA",U1246&lt;&gt;0),1,0)+
IF(AND(J1246="İADE DEPO",FİLTRE!$H$5="İADE DEPO"),1,0)+
IF(FİLTRE!$H$5="TÜMÜ",1,0)+
IF(AND(J1246="FİRMA İADE",FİLTRE!$H$5="FİRMA İADE"),1,0)+
IF(AND(J1246="İMHA",FİLTRE!$H$5="İMHA"),1,0)</f>
        <v>1</v>
      </c>
      <c r="I1246" s="99"/>
      <c r="J1246" s="100"/>
      <c r="K1246" s="100"/>
      <c r="L1246" s="101"/>
      <c r="M1246" s="102"/>
      <c r="N1246" s="101"/>
      <c r="O1246" s="99"/>
      <c r="P1246" s="103"/>
      <c r="Q1246" s="104"/>
      <c r="R1246" s="50"/>
      <c r="S1246" s="105"/>
      <c r="T1246" s="106"/>
      <c r="U1246" s="107"/>
      <c r="V1246" s="108"/>
      <c r="W1246" s="107"/>
      <c r="X1246" s="107"/>
      <c r="AA1246" s="107"/>
      <c r="AB1246" s="110"/>
      <c r="AC1246" s="110"/>
      <c r="AE1246" s="105"/>
      <c r="AF1246" s="105"/>
      <c r="AR1246" s="112"/>
    </row>
    <row r="1247" spans="2:44" x14ac:dyDescent="0.25">
      <c r="B1247" s="1" t="str">
        <f>IF(I1247="","",
(IF(N1247=FİLTRE!$H$6,2,0)+IF(FİLTRE!$H$6="TOPLAM",2,0))
)</f>
        <v/>
      </c>
      <c r="C1247">
        <f>IF(FİLTRE!$M$5="",9,(IF(U1247&gt;=FİLTRE!$M$5,1,0)))</f>
        <v>1</v>
      </c>
      <c r="D1247" s="1">
        <f>IF(FİLTRE!$M$6="",9,(IF('SKT LİSTESİ'!P1247&lt;=FİLTRE!$M$6,1,0)))</f>
        <v>1</v>
      </c>
      <c r="E1247" s="25" t="str">
        <f>IF(I1247="","",(COUNTIFS($L$4:L1247,L1247)))</f>
        <v/>
      </c>
      <c r="F1247" s="13">
        <f>IF(OR(B1247&lt;&gt;2,C1247&lt;&gt;1,D1247&lt;&gt;1,H1247&lt;&gt;1),0,
COUNTIFS($B$4:B1247,2,$C$4:C1247,1,$D$4:D1247,1,$H$4:H1247,1))</f>
        <v>0</v>
      </c>
      <c r="G1247" s="26" t="str">
        <f>IF(I1247="","",(COUNTIF($E$4:E1247,E1247)))</f>
        <v/>
      </c>
      <c r="H1247" s="1">
        <f>IF(AND(J1247="SAYIM",FİLTRE!$H$5="RAFTA",U1247&lt;&gt;0),1,0)+
IF(AND(J1247="İADE DEPO",FİLTRE!$H$5="İADE DEPO"),1,0)+
IF(FİLTRE!$H$5="TÜMÜ",1,0)+
IF(AND(J1247="FİRMA İADE",FİLTRE!$H$5="FİRMA İADE"),1,0)+
IF(AND(J1247="İMHA",FİLTRE!$H$5="İMHA"),1,0)</f>
        <v>1</v>
      </c>
      <c r="I1247" s="99"/>
      <c r="J1247" s="100"/>
      <c r="K1247" s="100"/>
      <c r="L1247" s="101"/>
      <c r="M1247" s="102"/>
      <c r="N1247" s="101"/>
      <c r="O1247" s="99"/>
      <c r="P1247" s="103"/>
      <c r="Q1247" s="104"/>
      <c r="R1247" s="50"/>
      <c r="S1247" s="105"/>
      <c r="T1247" s="106"/>
      <c r="U1247" s="107"/>
      <c r="V1247" s="108"/>
      <c r="W1247" s="107"/>
      <c r="X1247" s="107"/>
      <c r="AA1247" s="107"/>
      <c r="AB1247" s="110"/>
      <c r="AC1247" s="110"/>
      <c r="AE1247" s="105"/>
      <c r="AF1247" s="105"/>
      <c r="AR1247" s="112"/>
    </row>
    <row r="1248" spans="2:44" x14ac:dyDescent="0.25">
      <c r="B1248" s="1" t="str">
        <f>IF(I1248="","",
(IF(N1248=FİLTRE!$H$6,2,0)+IF(FİLTRE!$H$6="TOPLAM",2,0))
)</f>
        <v/>
      </c>
      <c r="C1248">
        <f>IF(FİLTRE!$M$5="",9,(IF(U1248&gt;=FİLTRE!$M$5,1,0)))</f>
        <v>1</v>
      </c>
      <c r="D1248" s="1">
        <f>IF(FİLTRE!$M$6="",9,(IF('SKT LİSTESİ'!P1248&lt;=FİLTRE!$M$6,1,0)))</f>
        <v>1</v>
      </c>
      <c r="E1248" s="25" t="str">
        <f>IF(I1248="","",(COUNTIFS($L$4:L1248,L1248)))</f>
        <v/>
      </c>
      <c r="F1248" s="13">
        <f>IF(OR(B1248&lt;&gt;2,C1248&lt;&gt;1,D1248&lt;&gt;1,H1248&lt;&gt;1),0,
COUNTIFS($B$4:B1248,2,$C$4:C1248,1,$D$4:D1248,1,$H$4:H1248,1))</f>
        <v>0</v>
      </c>
      <c r="G1248" s="26" t="str">
        <f>IF(I1248="","",(COUNTIF($E$4:E1248,E1248)))</f>
        <v/>
      </c>
      <c r="H1248" s="1">
        <f>IF(AND(J1248="SAYIM",FİLTRE!$H$5="RAFTA",U1248&lt;&gt;0),1,0)+
IF(AND(J1248="İADE DEPO",FİLTRE!$H$5="İADE DEPO"),1,0)+
IF(FİLTRE!$H$5="TÜMÜ",1,0)+
IF(AND(J1248="FİRMA İADE",FİLTRE!$H$5="FİRMA İADE"),1,0)+
IF(AND(J1248="İMHA",FİLTRE!$H$5="İMHA"),1,0)</f>
        <v>1</v>
      </c>
      <c r="I1248" s="99"/>
      <c r="J1248" s="100"/>
      <c r="K1248" s="100"/>
      <c r="L1248" s="101"/>
      <c r="M1248" s="102"/>
      <c r="N1248" s="101"/>
      <c r="O1248" s="99"/>
      <c r="P1248" s="103"/>
      <c r="Q1248" s="104"/>
      <c r="R1248" s="50"/>
      <c r="S1248" s="105"/>
      <c r="T1248" s="106"/>
      <c r="U1248" s="107"/>
      <c r="V1248" s="108"/>
      <c r="W1248" s="107"/>
      <c r="X1248" s="107"/>
      <c r="AA1248" s="107"/>
      <c r="AB1248" s="110"/>
      <c r="AC1248" s="110"/>
      <c r="AE1248" s="105"/>
      <c r="AF1248" s="105"/>
      <c r="AR1248" s="112"/>
    </row>
    <row r="1249" spans="2:44" x14ac:dyDescent="0.25">
      <c r="B1249" s="1" t="str">
        <f>IF(I1249="","",
(IF(N1249=FİLTRE!$H$6,2,0)+IF(FİLTRE!$H$6="TOPLAM",2,0))
)</f>
        <v/>
      </c>
      <c r="C1249">
        <f>IF(FİLTRE!$M$5="",9,(IF(U1249&gt;=FİLTRE!$M$5,1,0)))</f>
        <v>1</v>
      </c>
      <c r="D1249" s="1">
        <f>IF(FİLTRE!$M$6="",9,(IF('SKT LİSTESİ'!P1249&lt;=FİLTRE!$M$6,1,0)))</f>
        <v>1</v>
      </c>
      <c r="E1249" s="25" t="str">
        <f>IF(I1249="","",(COUNTIFS($L$4:L1249,L1249)))</f>
        <v/>
      </c>
      <c r="F1249" s="13">
        <f>IF(OR(B1249&lt;&gt;2,C1249&lt;&gt;1,D1249&lt;&gt;1,H1249&lt;&gt;1),0,
COUNTIFS($B$4:B1249,2,$C$4:C1249,1,$D$4:D1249,1,$H$4:H1249,1))</f>
        <v>0</v>
      </c>
      <c r="G1249" s="26" t="str">
        <f>IF(I1249="","",(COUNTIF($E$4:E1249,E1249)))</f>
        <v/>
      </c>
      <c r="H1249" s="1">
        <f>IF(AND(J1249="SAYIM",FİLTRE!$H$5="RAFTA",U1249&lt;&gt;0),1,0)+
IF(AND(J1249="İADE DEPO",FİLTRE!$H$5="İADE DEPO"),1,0)+
IF(FİLTRE!$H$5="TÜMÜ",1,0)+
IF(AND(J1249="FİRMA İADE",FİLTRE!$H$5="FİRMA İADE"),1,0)+
IF(AND(J1249="İMHA",FİLTRE!$H$5="İMHA"),1,0)</f>
        <v>1</v>
      </c>
      <c r="I1249" s="99"/>
      <c r="J1249" s="100"/>
      <c r="K1249" s="100"/>
      <c r="L1249" s="101"/>
      <c r="M1249" s="102"/>
      <c r="N1249" s="101"/>
      <c r="O1249" s="99"/>
      <c r="P1249" s="103"/>
      <c r="Q1249" s="104"/>
      <c r="R1249" s="50"/>
      <c r="S1249" s="105"/>
      <c r="T1249" s="106"/>
      <c r="U1249" s="107"/>
      <c r="V1249" s="108"/>
      <c r="W1249" s="107"/>
      <c r="X1249" s="107"/>
      <c r="AA1249" s="107"/>
      <c r="AB1249" s="110"/>
      <c r="AC1249" s="110"/>
      <c r="AE1249" s="105"/>
      <c r="AF1249" s="105"/>
      <c r="AR1249" s="112"/>
    </row>
    <row r="1250" spans="2:44" x14ac:dyDescent="0.25">
      <c r="B1250" s="1" t="str">
        <f>IF(I1250="","",
(IF(N1250=FİLTRE!$H$6,2,0)+IF(FİLTRE!$H$6="TOPLAM",2,0))
)</f>
        <v/>
      </c>
      <c r="C1250">
        <f>IF(FİLTRE!$M$5="",9,(IF(U1250&gt;=FİLTRE!$M$5,1,0)))</f>
        <v>1</v>
      </c>
      <c r="D1250" s="1">
        <f>IF(FİLTRE!$M$6="",9,(IF('SKT LİSTESİ'!P1250&lt;=FİLTRE!$M$6,1,0)))</f>
        <v>1</v>
      </c>
      <c r="E1250" s="25" t="str">
        <f>IF(I1250="","",(COUNTIFS($L$4:L1250,L1250)))</f>
        <v/>
      </c>
      <c r="F1250" s="13">
        <f>IF(OR(B1250&lt;&gt;2,C1250&lt;&gt;1,D1250&lt;&gt;1,H1250&lt;&gt;1),0,
COUNTIFS($B$4:B1250,2,$C$4:C1250,1,$D$4:D1250,1,$H$4:H1250,1))</f>
        <v>0</v>
      </c>
      <c r="G1250" s="26" t="str">
        <f>IF(I1250="","",(COUNTIF($E$4:E1250,E1250)))</f>
        <v/>
      </c>
      <c r="H1250" s="1">
        <f>IF(AND(J1250="SAYIM",FİLTRE!$H$5="RAFTA",U1250&lt;&gt;0),1,0)+
IF(AND(J1250="İADE DEPO",FİLTRE!$H$5="İADE DEPO"),1,0)+
IF(FİLTRE!$H$5="TÜMÜ",1,0)+
IF(AND(J1250="FİRMA İADE",FİLTRE!$H$5="FİRMA İADE"),1,0)+
IF(AND(J1250="İMHA",FİLTRE!$H$5="İMHA"),1,0)</f>
        <v>1</v>
      </c>
      <c r="I1250" s="99"/>
      <c r="J1250" s="100"/>
      <c r="K1250" s="100"/>
      <c r="L1250" s="101"/>
      <c r="M1250" s="102"/>
      <c r="N1250" s="101"/>
      <c r="O1250" s="99"/>
      <c r="P1250" s="103"/>
      <c r="Q1250" s="104"/>
      <c r="R1250" s="50"/>
      <c r="S1250" s="105"/>
      <c r="T1250" s="106"/>
      <c r="U1250" s="107"/>
      <c r="V1250" s="108"/>
      <c r="W1250" s="107"/>
      <c r="X1250" s="107"/>
      <c r="AA1250" s="107"/>
      <c r="AB1250" s="110"/>
      <c r="AC1250" s="110"/>
      <c r="AE1250" s="105"/>
      <c r="AF1250" s="105"/>
      <c r="AR1250" s="112"/>
    </row>
    <row r="1251" spans="2:44" x14ac:dyDescent="0.25">
      <c r="B1251" s="1" t="str">
        <f>IF(I1251="","",
(IF(N1251=FİLTRE!$H$6,2,0)+IF(FİLTRE!$H$6="TOPLAM",2,0))
)</f>
        <v/>
      </c>
      <c r="C1251">
        <f>IF(FİLTRE!$M$5="",9,(IF(U1251&gt;=FİLTRE!$M$5,1,0)))</f>
        <v>1</v>
      </c>
      <c r="D1251" s="1">
        <f>IF(FİLTRE!$M$6="",9,(IF('SKT LİSTESİ'!P1251&lt;=FİLTRE!$M$6,1,0)))</f>
        <v>1</v>
      </c>
      <c r="E1251" s="25" t="str">
        <f>IF(I1251="","",(COUNTIFS($L$4:L1251,L1251)))</f>
        <v/>
      </c>
      <c r="F1251" s="13">
        <f>IF(OR(B1251&lt;&gt;2,C1251&lt;&gt;1,D1251&lt;&gt;1,H1251&lt;&gt;1),0,
COUNTIFS($B$4:B1251,2,$C$4:C1251,1,$D$4:D1251,1,$H$4:H1251,1))</f>
        <v>0</v>
      </c>
      <c r="G1251" s="26" t="str">
        <f>IF(I1251="","",(COUNTIF($E$4:E1251,E1251)))</f>
        <v/>
      </c>
      <c r="H1251" s="1">
        <f>IF(AND(J1251="SAYIM",FİLTRE!$H$5="RAFTA",U1251&lt;&gt;0),1,0)+
IF(AND(J1251="İADE DEPO",FİLTRE!$H$5="İADE DEPO"),1,0)+
IF(FİLTRE!$H$5="TÜMÜ",1,0)+
IF(AND(J1251="FİRMA İADE",FİLTRE!$H$5="FİRMA İADE"),1,0)+
IF(AND(J1251="İMHA",FİLTRE!$H$5="İMHA"),1,0)</f>
        <v>1</v>
      </c>
      <c r="I1251" s="99"/>
      <c r="J1251" s="100"/>
      <c r="K1251" s="100"/>
      <c r="L1251" s="101"/>
      <c r="M1251" s="102"/>
      <c r="N1251" s="101"/>
      <c r="O1251" s="99"/>
      <c r="P1251" s="103"/>
      <c r="Q1251" s="104"/>
      <c r="R1251" s="50"/>
      <c r="S1251" s="105"/>
      <c r="T1251" s="106"/>
      <c r="U1251" s="107"/>
      <c r="V1251" s="108"/>
      <c r="W1251" s="107"/>
      <c r="X1251" s="107"/>
      <c r="AA1251" s="107"/>
      <c r="AB1251" s="110"/>
      <c r="AC1251" s="110"/>
      <c r="AE1251" s="105"/>
      <c r="AF1251" s="105"/>
      <c r="AR1251" s="112"/>
    </row>
    <row r="1252" spans="2:44" x14ac:dyDescent="0.25">
      <c r="B1252" s="1" t="str">
        <f>IF(I1252="","",
(IF(N1252=FİLTRE!$H$6,2,0)+IF(FİLTRE!$H$6="TOPLAM",2,0))
)</f>
        <v/>
      </c>
      <c r="C1252">
        <f>IF(FİLTRE!$M$5="",9,(IF(U1252&gt;=FİLTRE!$M$5,1,0)))</f>
        <v>1</v>
      </c>
      <c r="D1252" s="1">
        <f>IF(FİLTRE!$M$6="",9,(IF('SKT LİSTESİ'!P1252&lt;=FİLTRE!$M$6,1,0)))</f>
        <v>1</v>
      </c>
      <c r="E1252" s="25" t="str">
        <f>IF(I1252="","",(COUNTIFS($L$4:L1252,L1252)))</f>
        <v/>
      </c>
      <c r="F1252" s="13">
        <f>IF(OR(B1252&lt;&gt;2,C1252&lt;&gt;1,D1252&lt;&gt;1,H1252&lt;&gt;1),0,
COUNTIFS($B$4:B1252,2,$C$4:C1252,1,$D$4:D1252,1,$H$4:H1252,1))</f>
        <v>0</v>
      </c>
      <c r="G1252" s="26" t="str">
        <f>IF(I1252="","",(COUNTIF($E$4:E1252,E1252)))</f>
        <v/>
      </c>
      <c r="H1252" s="1">
        <f>IF(AND(J1252="SAYIM",FİLTRE!$H$5="RAFTA",U1252&lt;&gt;0),1,0)+
IF(AND(J1252="İADE DEPO",FİLTRE!$H$5="İADE DEPO"),1,0)+
IF(FİLTRE!$H$5="TÜMÜ",1,0)+
IF(AND(J1252="FİRMA İADE",FİLTRE!$H$5="FİRMA İADE"),1,0)+
IF(AND(J1252="İMHA",FİLTRE!$H$5="İMHA"),1,0)</f>
        <v>1</v>
      </c>
      <c r="I1252" s="99"/>
      <c r="J1252" s="100"/>
      <c r="K1252" s="100"/>
      <c r="L1252" s="101"/>
      <c r="M1252" s="102"/>
      <c r="N1252" s="101"/>
      <c r="O1252" s="99"/>
      <c r="P1252" s="103"/>
      <c r="Q1252" s="104"/>
      <c r="R1252" s="50"/>
      <c r="S1252" s="105"/>
      <c r="T1252" s="106"/>
      <c r="U1252" s="107"/>
      <c r="V1252" s="108"/>
      <c r="W1252" s="107"/>
      <c r="X1252" s="107"/>
      <c r="AA1252" s="107"/>
      <c r="AB1252" s="110"/>
      <c r="AC1252" s="110"/>
      <c r="AE1252" s="105"/>
      <c r="AF1252" s="105"/>
      <c r="AR1252" s="112"/>
    </row>
    <row r="1253" spans="2:44" x14ac:dyDescent="0.25">
      <c r="B1253" s="1" t="str">
        <f>IF(I1253="","",
(IF(N1253=FİLTRE!$H$6,2,0)+IF(FİLTRE!$H$6="TOPLAM",2,0))
)</f>
        <v/>
      </c>
      <c r="C1253">
        <f>IF(FİLTRE!$M$5="",9,(IF(U1253&gt;=FİLTRE!$M$5,1,0)))</f>
        <v>1</v>
      </c>
      <c r="D1253" s="1">
        <f>IF(FİLTRE!$M$6="",9,(IF('SKT LİSTESİ'!P1253&lt;=FİLTRE!$M$6,1,0)))</f>
        <v>1</v>
      </c>
      <c r="E1253" s="25" t="str">
        <f>IF(I1253="","",(COUNTIFS($L$4:L1253,L1253)))</f>
        <v/>
      </c>
      <c r="F1253" s="13">
        <f>IF(OR(B1253&lt;&gt;2,C1253&lt;&gt;1,D1253&lt;&gt;1,H1253&lt;&gt;1),0,
COUNTIFS($B$4:B1253,2,$C$4:C1253,1,$D$4:D1253,1,$H$4:H1253,1))</f>
        <v>0</v>
      </c>
      <c r="G1253" s="26" t="str">
        <f>IF(I1253="","",(COUNTIF($E$4:E1253,E1253)))</f>
        <v/>
      </c>
      <c r="H1253" s="1">
        <f>IF(AND(J1253="SAYIM",FİLTRE!$H$5="RAFTA",U1253&lt;&gt;0),1,0)+
IF(AND(J1253="İADE DEPO",FİLTRE!$H$5="İADE DEPO"),1,0)+
IF(FİLTRE!$H$5="TÜMÜ",1,0)+
IF(AND(J1253="FİRMA İADE",FİLTRE!$H$5="FİRMA İADE"),1,0)+
IF(AND(J1253="İMHA",FİLTRE!$H$5="İMHA"),1,0)</f>
        <v>1</v>
      </c>
      <c r="I1253" s="99"/>
      <c r="J1253" s="100"/>
      <c r="K1253" s="100"/>
      <c r="L1253" s="101"/>
      <c r="M1253" s="102"/>
      <c r="N1253" s="101"/>
      <c r="O1253" s="99"/>
      <c r="P1253" s="103"/>
      <c r="Q1253" s="104"/>
      <c r="R1253" s="50"/>
      <c r="S1253" s="105"/>
      <c r="T1253" s="106"/>
      <c r="U1253" s="107"/>
      <c r="V1253" s="108"/>
      <c r="W1253" s="107"/>
      <c r="X1253" s="107"/>
      <c r="AA1253" s="107"/>
      <c r="AB1253" s="110"/>
      <c r="AC1253" s="110"/>
      <c r="AE1253" s="105"/>
      <c r="AF1253" s="105"/>
      <c r="AR1253" s="112"/>
    </row>
    <row r="1254" spans="2:44" x14ac:dyDescent="0.25">
      <c r="B1254" s="1" t="str">
        <f>IF(I1254="","",
(IF(N1254=FİLTRE!$H$6,2,0)+IF(FİLTRE!$H$6="TOPLAM",2,0))
)</f>
        <v/>
      </c>
      <c r="C1254">
        <f>IF(FİLTRE!$M$5="",9,(IF(U1254&gt;=FİLTRE!$M$5,1,0)))</f>
        <v>1</v>
      </c>
      <c r="D1254" s="1">
        <f>IF(FİLTRE!$M$6="",9,(IF('SKT LİSTESİ'!P1254&lt;=FİLTRE!$M$6,1,0)))</f>
        <v>1</v>
      </c>
      <c r="E1254" s="25" t="str">
        <f>IF(I1254="","",(COUNTIFS($L$4:L1254,L1254)))</f>
        <v/>
      </c>
      <c r="F1254" s="13">
        <f>IF(OR(B1254&lt;&gt;2,C1254&lt;&gt;1,D1254&lt;&gt;1,H1254&lt;&gt;1),0,
COUNTIFS($B$4:B1254,2,$C$4:C1254,1,$D$4:D1254,1,$H$4:H1254,1))</f>
        <v>0</v>
      </c>
      <c r="G1254" s="26" t="str">
        <f>IF(I1254="","",(COUNTIF($E$4:E1254,E1254)))</f>
        <v/>
      </c>
      <c r="H1254" s="1">
        <f>IF(AND(J1254="SAYIM",FİLTRE!$H$5="RAFTA",U1254&lt;&gt;0),1,0)+
IF(AND(J1254="İADE DEPO",FİLTRE!$H$5="İADE DEPO"),1,0)+
IF(FİLTRE!$H$5="TÜMÜ",1,0)+
IF(AND(J1254="FİRMA İADE",FİLTRE!$H$5="FİRMA İADE"),1,0)+
IF(AND(J1254="İMHA",FİLTRE!$H$5="İMHA"),1,0)</f>
        <v>1</v>
      </c>
      <c r="I1254" s="99"/>
      <c r="J1254" s="100"/>
      <c r="K1254" s="100"/>
      <c r="L1254" s="101"/>
      <c r="M1254" s="102"/>
      <c r="N1254" s="101"/>
      <c r="O1254" s="99"/>
      <c r="P1254" s="103"/>
      <c r="Q1254" s="104"/>
      <c r="R1254" s="50"/>
      <c r="S1254" s="105"/>
      <c r="T1254" s="106"/>
      <c r="U1254" s="107"/>
      <c r="V1254" s="108"/>
      <c r="W1254" s="107"/>
      <c r="X1254" s="107"/>
      <c r="AA1254" s="107"/>
      <c r="AB1254" s="110"/>
      <c r="AC1254" s="110"/>
      <c r="AE1254" s="105"/>
      <c r="AF1254" s="105"/>
      <c r="AR1254" s="112"/>
    </row>
    <row r="1255" spans="2:44" x14ac:dyDescent="0.25">
      <c r="B1255" s="1" t="str">
        <f>IF(I1255="","",
(IF(N1255=FİLTRE!$H$6,2,0)+IF(FİLTRE!$H$6="TOPLAM",2,0))
)</f>
        <v/>
      </c>
      <c r="C1255">
        <f>IF(FİLTRE!$M$5="",9,(IF(U1255&gt;=FİLTRE!$M$5,1,0)))</f>
        <v>1</v>
      </c>
      <c r="D1255" s="1">
        <f>IF(FİLTRE!$M$6="",9,(IF('SKT LİSTESİ'!P1255&lt;=FİLTRE!$M$6,1,0)))</f>
        <v>1</v>
      </c>
      <c r="E1255" s="25" t="str">
        <f>IF(I1255="","",(COUNTIFS($L$4:L1255,L1255)))</f>
        <v/>
      </c>
      <c r="F1255" s="13">
        <f>IF(OR(B1255&lt;&gt;2,C1255&lt;&gt;1,D1255&lt;&gt;1,H1255&lt;&gt;1),0,
COUNTIFS($B$4:B1255,2,$C$4:C1255,1,$D$4:D1255,1,$H$4:H1255,1))</f>
        <v>0</v>
      </c>
      <c r="G1255" s="26" t="str">
        <f>IF(I1255="","",(COUNTIF($E$4:E1255,E1255)))</f>
        <v/>
      </c>
      <c r="H1255" s="1">
        <f>IF(AND(J1255="SAYIM",FİLTRE!$H$5="RAFTA",U1255&lt;&gt;0),1,0)+
IF(AND(J1255="İADE DEPO",FİLTRE!$H$5="İADE DEPO"),1,0)+
IF(FİLTRE!$H$5="TÜMÜ",1,0)+
IF(AND(J1255="FİRMA İADE",FİLTRE!$H$5="FİRMA İADE"),1,0)+
IF(AND(J1255="İMHA",FİLTRE!$H$5="İMHA"),1,0)</f>
        <v>1</v>
      </c>
      <c r="I1255" s="99"/>
      <c r="J1255" s="100"/>
      <c r="K1255" s="100"/>
      <c r="L1255" s="101"/>
      <c r="M1255" s="102"/>
      <c r="N1255" s="101"/>
      <c r="O1255" s="99"/>
      <c r="P1255" s="103"/>
      <c r="Q1255" s="104"/>
      <c r="R1255" s="50"/>
      <c r="S1255" s="105"/>
      <c r="T1255" s="106"/>
      <c r="U1255" s="107"/>
      <c r="V1255" s="108"/>
      <c r="W1255" s="107"/>
      <c r="X1255" s="107"/>
      <c r="AA1255" s="107"/>
      <c r="AB1255" s="110"/>
      <c r="AC1255" s="110"/>
      <c r="AE1255" s="105"/>
      <c r="AF1255" s="105"/>
      <c r="AR1255" s="112"/>
    </row>
    <row r="1256" spans="2:44" x14ac:dyDescent="0.25">
      <c r="B1256" s="1" t="str">
        <f>IF(I1256="","",
(IF(N1256=FİLTRE!$H$6,2,0)+IF(FİLTRE!$H$6="TOPLAM",2,0))
)</f>
        <v/>
      </c>
      <c r="C1256">
        <f>IF(FİLTRE!$M$5="",9,(IF(U1256&gt;=FİLTRE!$M$5,1,0)))</f>
        <v>1</v>
      </c>
      <c r="D1256" s="1">
        <f>IF(FİLTRE!$M$6="",9,(IF('SKT LİSTESİ'!P1256&lt;=FİLTRE!$M$6,1,0)))</f>
        <v>1</v>
      </c>
      <c r="E1256" s="25" t="str">
        <f>IF(I1256="","",(COUNTIFS($L$4:L1256,L1256)))</f>
        <v/>
      </c>
      <c r="F1256" s="13">
        <f>IF(OR(B1256&lt;&gt;2,C1256&lt;&gt;1,D1256&lt;&gt;1,H1256&lt;&gt;1),0,
COUNTIFS($B$4:B1256,2,$C$4:C1256,1,$D$4:D1256,1,$H$4:H1256,1))</f>
        <v>0</v>
      </c>
      <c r="G1256" s="26" t="str">
        <f>IF(I1256="","",(COUNTIF($E$4:E1256,E1256)))</f>
        <v/>
      </c>
      <c r="H1256" s="1">
        <f>IF(AND(J1256="SAYIM",FİLTRE!$H$5="RAFTA",U1256&lt;&gt;0),1,0)+
IF(AND(J1256="İADE DEPO",FİLTRE!$H$5="İADE DEPO"),1,0)+
IF(FİLTRE!$H$5="TÜMÜ",1,0)+
IF(AND(J1256="FİRMA İADE",FİLTRE!$H$5="FİRMA İADE"),1,0)+
IF(AND(J1256="İMHA",FİLTRE!$H$5="İMHA"),1,0)</f>
        <v>1</v>
      </c>
      <c r="I1256" s="99"/>
      <c r="J1256" s="100"/>
      <c r="K1256" s="100"/>
      <c r="L1256" s="101"/>
      <c r="M1256" s="102"/>
      <c r="N1256" s="101"/>
      <c r="O1256" s="99"/>
      <c r="P1256" s="103"/>
      <c r="Q1256" s="104"/>
      <c r="R1256" s="50"/>
      <c r="S1256" s="105"/>
      <c r="T1256" s="106"/>
      <c r="U1256" s="107"/>
      <c r="V1256" s="108"/>
      <c r="W1256" s="107"/>
      <c r="X1256" s="107"/>
      <c r="AA1256" s="107"/>
      <c r="AB1256" s="110"/>
      <c r="AC1256" s="110"/>
      <c r="AE1256" s="105"/>
      <c r="AF1256" s="105"/>
      <c r="AR1256" s="112"/>
    </row>
    <row r="1257" spans="2:44" x14ac:dyDescent="0.25">
      <c r="B1257" s="1" t="str">
        <f>IF(I1257="","",
(IF(N1257=FİLTRE!$H$6,2,0)+IF(FİLTRE!$H$6="TOPLAM",2,0))
)</f>
        <v/>
      </c>
      <c r="C1257">
        <f>IF(FİLTRE!$M$5="",9,(IF(U1257&gt;=FİLTRE!$M$5,1,0)))</f>
        <v>1</v>
      </c>
      <c r="D1257" s="1">
        <f>IF(FİLTRE!$M$6="",9,(IF('SKT LİSTESİ'!P1257&lt;=FİLTRE!$M$6,1,0)))</f>
        <v>1</v>
      </c>
      <c r="E1257" s="25" t="str">
        <f>IF(I1257="","",(COUNTIFS($L$4:L1257,L1257)))</f>
        <v/>
      </c>
      <c r="F1257" s="13">
        <f>IF(OR(B1257&lt;&gt;2,C1257&lt;&gt;1,D1257&lt;&gt;1,H1257&lt;&gt;1),0,
COUNTIFS($B$4:B1257,2,$C$4:C1257,1,$D$4:D1257,1,$H$4:H1257,1))</f>
        <v>0</v>
      </c>
      <c r="G1257" s="26" t="str">
        <f>IF(I1257="","",(COUNTIF($E$4:E1257,E1257)))</f>
        <v/>
      </c>
      <c r="H1257" s="1">
        <f>IF(AND(J1257="SAYIM",FİLTRE!$H$5="RAFTA",U1257&lt;&gt;0),1,0)+
IF(AND(J1257="İADE DEPO",FİLTRE!$H$5="İADE DEPO"),1,0)+
IF(FİLTRE!$H$5="TÜMÜ",1,0)+
IF(AND(J1257="FİRMA İADE",FİLTRE!$H$5="FİRMA İADE"),1,0)+
IF(AND(J1257="İMHA",FİLTRE!$H$5="İMHA"),1,0)</f>
        <v>1</v>
      </c>
      <c r="I1257" s="99"/>
      <c r="J1257" s="100"/>
      <c r="K1257" s="100"/>
      <c r="L1257" s="101"/>
      <c r="M1257" s="102"/>
      <c r="N1257" s="101"/>
      <c r="O1257" s="99"/>
      <c r="P1257" s="103"/>
      <c r="Q1257" s="104"/>
      <c r="R1257" s="50"/>
      <c r="S1257" s="105"/>
      <c r="T1257" s="106"/>
      <c r="U1257" s="107"/>
      <c r="V1257" s="108"/>
      <c r="W1257" s="107"/>
      <c r="X1257" s="107"/>
      <c r="AA1257" s="107"/>
      <c r="AB1257" s="110"/>
      <c r="AC1257" s="110"/>
      <c r="AE1257" s="105"/>
      <c r="AF1257" s="105"/>
      <c r="AR1257" s="112"/>
    </row>
    <row r="1258" spans="2:44" x14ac:dyDescent="0.25">
      <c r="B1258" s="1" t="str">
        <f>IF(I1258="","",
(IF(N1258=FİLTRE!$H$6,2,0)+IF(FİLTRE!$H$6="TOPLAM",2,0))
)</f>
        <v/>
      </c>
      <c r="C1258">
        <f>IF(FİLTRE!$M$5="",9,(IF(U1258&gt;=FİLTRE!$M$5,1,0)))</f>
        <v>1</v>
      </c>
      <c r="D1258" s="1">
        <f>IF(FİLTRE!$M$6="",9,(IF('SKT LİSTESİ'!P1258&lt;=FİLTRE!$M$6,1,0)))</f>
        <v>1</v>
      </c>
      <c r="E1258" s="25" t="str">
        <f>IF(I1258="","",(COUNTIFS($L$4:L1258,L1258)))</f>
        <v/>
      </c>
      <c r="F1258" s="13">
        <f>IF(OR(B1258&lt;&gt;2,C1258&lt;&gt;1,D1258&lt;&gt;1,H1258&lt;&gt;1),0,
COUNTIFS($B$4:B1258,2,$C$4:C1258,1,$D$4:D1258,1,$H$4:H1258,1))</f>
        <v>0</v>
      </c>
      <c r="G1258" s="26" t="str">
        <f>IF(I1258="","",(COUNTIF($E$4:E1258,E1258)))</f>
        <v/>
      </c>
      <c r="H1258" s="1">
        <f>IF(AND(J1258="SAYIM",FİLTRE!$H$5="RAFTA",U1258&lt;&gt;0),1,0)+
IF(AND(J1258="İADE DEPO",FİLTRE!$H$5="İADE DEPO"),1,0)+
IF(FİLTRE!$H$5="TÜMÜ",1,0)+
IF(AND(J1258="FİRMA İADE",FİLTRE!$H$5="FİRMA İADE"),1,0)+
IF(AND(J1258="İMHA",FİLTRE!$H$5="İMHA"),1,0)</f>
        <v>1</v>
      </c>
      <c r="I1258" s="99"/>
      <c r="J1258" s="100"/>
      <c r="K1258" s="100"/>
      <c r="L1258" s="101"/>
      <c r="M1258" s="102"/>
      <c r="N1258" s="101"/>
      <c r="O1258" s="99"/>
      <c r="P1258" s="103"/>
      <c r="Q1258" s="104"/>
      <c r="R1258" s="50"/>
      <c r="S1258" s="105"/>
      <c r="T1258" s="106"/>
      <c r="U1258" s="107"/>
      <c r="V1258" s="108"/>
      <c r="W1258" s="107"/>
      <c r="X1258" s="107"/>
      <c r="AA1258" s="107"/>
      <c r="AB1258" s="110"/>
      <c r="AC1258" s="110"/>
      <c r="AE1258" s="105"/>
      <c r="AF1258" s="105"/>
      <c r="AR1258" s="112"/>
    </row>
    <row r="1259" spans="2:44" x14ac:dyDescent="0.25">
      <c r="B1259" s="1" t="str">
        <f>IF(I1259="","",
(IF(N1259=FİLTRE!$H$6,2,0)+IF(FİLTRE!$H$6="TOPLAM",2,0))
)</f>
        <v/>
      </c>
      <c r="C1259">
        <f>IF(FİLTRE!$M$5="",9,(IF(U1259&gt;=FİLTRE!$M$5,1,0)))</f>
        <v>1</v>
      </c>
      <c r="D1259" s="1">
        <f>IF(FİLTRE!$M$6="",9,(IF('SKT LİSTESİ'!P1259&lt;=FİLTRE!$M$6,1,0)))</f>
        <v>1</v>
      </c>
      <c r="E1259" s="25" t="str">
        <f>IF(I1259="","",(COUNTIFS($L$4:L1259,L1259)))</f>
        <v/>
      </c>
      <c r="F1259" s="13">
        <f>IF(OR(B1259&lt;&gt;2,C1259&lt;&gt;1,D1259&lt;&gt;1,H1259&lt;&gt;1),0,
COUNTIFS($B$4:B1259,2,$C$4:C1259,1,$D$4:D1259,1,$H$4:H1259,1))</f>
        <v>0</v>
      </c>
      <c r="G1259" s="26" t="str">
        <f>IF(I1259="","",(COUNTIF($E$4:E1259,E1259)))</f>
        <v/>
      </c>
      <c r="H1259" s="1">
        <f>IF(AND(J1259="SAYIM",FİLTRE!$H$5="RAFTA",U1259&lt;&gt;0),1,0)+
IF(AND(J1259="İADE DEPO",FİLTRE!$H$5="İADE DEPO"),1,0)+
IF(FİLTRE!$H$5="TÜMÜ",1,0)+
IF(AND(J1259="FİRMA İADE",FİLTRE!$H$5="FİRMA İADE"),1,0)+
IF(AND(J1259="İMHA",FİLTRE!$H$5="İMHA"),1,0)</f>
        <v>1</v>
      </c>
      <c r="I1259" s="99"/>
      <c r="J1259" s="100"/>
      <c r="K1259" s="100"/>
      <c r="L1259" s="101"/>
      <c r="M1259" s="102"/>
      <c r="N1259" s="101"/>
      <c r="O1259" s="99"/>
      <c r="P1259" s="103"/>
      <c r="Q1259" s="104"/>
      <c r="R1259" s="50"/>
      <c r="S1259" s="105"/>
      <c r="T1259" s="106"/>
      <c r="U1259" s="107"/>
      <c r="V1259" s="108"/>
      <c r="W1259" s="107"/>
      <c r="X1259" s="107"/>
      <c r="AA1259" s="107"/>
      <c r="AB1259" s="110"/>
      <c r="AC1259" s="110"/>
      <c r="AE1259" s="105"/>
      <c r="AF1259" s="105"/>
      <c r="AR1259" s="112"/>
    </row>
    <row r="1260" spans="2:44" x14ac:dyDescent="0.25">
      <c r="B1260" s="1" t="str">
        <f>IF(I1260="","",
(IF(N1260=FİLTRE!$H$6,2,0)+IF(FİLTRE!$H$6="TOPLAM",2,0))
)</f>
        <v/>
      </c>
      <c r="C1260">
        <f>IF(FİLTRE!$M$5="",9,(IF(U1260&gt;=FİLTRE!$M$5,1,0)))</f>
        <v>1</v>
      </c>
      <c r="D1260" s="1">
        <f>IF(FİLTRE!$M$6="",9,(IF('SKT LİSTESİ'!P1260&lt;=FİLTRE!$M$6,1,0)))</f>
        <v>1</v>
      </c>
      <c r="E1260" s="25" t="str">
        <f>IF(I1260="","",(COUNTIFS($L$4:L1260,L1260)))</f>
        <v/>
      </c>
      <c r="F1260" s="13">
        <f>IF(OR(B1260&lt;&gt;2,C1260&lt;&gt;1,D1260&lt;&gt;1,H1260&lt;&gt;1),0,
COUNTIFS($B$4:B1260,2,$C$4:C1260,1,$D$4:D1260,1,$H$4:H1260,1))</f>
        <v>0</v>
      </c>
      <c r="G1260" s="26" t="str">
        <f>IF(I1260="","",(COUNTIF($E$4:E1260,E1260)))</f>
        <v/>
      </c>
      <c r="H1260" s="1">
        <f>IF(AND(J1260="SAYIM",FİLTRE!$H$5="RAFTA",U1260&lt;&gt;0),1,0)+
IF(AND(J1260="İADE DEPO",FİLTRE!$H$5="İADE DEPO"),1,0)+
IF(FİLTRE!$H$5="TÜMÜ",1,0)+
IF(AND(J1260="FİRMA İADE",FİLTRE!$H$5="FİRMA İADE"),1,0)+
IF(AND(J1260="İMHA",FİLTRE!$H$5="İMHA"),1,0)</f>
        <v>1</v>
      </c>
      <c r="I1260" s="99"/>
      <c r="J1260" s="100"/>
      <c r="K1260" s="100"/>
      <c r="L1260" s="101"/>
      <c r="M1260" s="102"/>
      <c r="N1260" s="101"/>
      <c r="O1260" s="99"/>
      <c r="P1260" s="103"/>
      <c r="Q1260" s="104"/>
      <c r="R1260" s="50"/>
      <c r="S1260" s="105"/>
      <c r="T1260" s="106"/>
      <c r="U1260" s="107"/>
      <c r="V1260" s="108"/>
      <c r="W1260" s="107"/>
      <c r="X1260" s="107"/>
      <c r="AA1260" s="107"/>
      <c r="AB1260" s="110"/>
      <c r="AC1260" s="110"/>
      <c r="AE1260" s="105"/>
      <c r="AF1260" s="105"/>
      <c r="AR1260" s="112"/>
    </row>
    <row r="1261" spans="2:44" x14ac:dyDescent="0.25">
      <c r="B1261" s="1" t="str">
        <f>IF(I1261="","",
(IF(N1261=FİLTRE!$H$6,2,0)+IF(FİLTRE!$H$6="TOPLAM",2,0))
)</f>
        <v/>
      </c>
      <c r="C1261">
        <f>IF(FİLTRE!$M$5="",9,(IF(U1261&gt;=FİLTRE!$M$5,1,0)))</f>
        <v>1</v>
      </c>
      <c r="D1261" s="1">
        <f>IF(FİLTRE!$M$6="",9,(IF('SKT LİSTESİ'!P1261&lt;=FİLTRE!$M$6,1,0)))</f>
        <v>1</v>
      </c>
      <c r="E1261" s="25" t="str">
        <f>IF(I1261="","",(COUNTIFS($L$4:L1261,L1261)))</f>
        <v/>
      </c>
      <c r="F1261" s="13">
        <f>IF(OR(B1261&lt;&gt;2,C1261&lt;&gt;1,D1261&lt;&gt;1,H1261&lt;&gt;1),0,
COUNTIFS($B$4:B1261,2,$C$4:C1261,1,$D$4:D1261,1,$H$4:H1261,1))</f>
        <v>0</v>
      </c>
      <c r="G1261" s="26" t="str">
        <f>IF(I1261="","",(COUNTIF($E$4:E1261,E1261)))</f>
        <v/>
      </c>
      <c r="H1261" s="1">
        <f>IF(AND(J1261="SAYIM",FİLTRE!$H$5="RAFTA",U1261&lt;&gt;0),1,0)+
IF(AND(J1261="İADE DEPO",FİLTRE!$H$5="İADE DEPO"),1,0)+
IF(FİLTRE!$H$5="TÜMÜ",1,0)+
IF(AND(J1261="FİRMA İADE",FİLTRE!$H$5="FİRMA İADE"),1,0)+
IF(AND(J1261="İMHA",FİLTRE!$H$5="İMHA"),1,0)</f>
        <v>1</v>
      </c>
      <c r="I1261" s="99"/>
      <c r="J1261" s="100"/>
      <c r="K1261" s="100"/>
      <c r="L1261" s="101"/>
      <c r="M1261" s="102"/>
      <c r="N1261" s="101"/>
      <c r="O1261" s="99"/>
      <c r="P1261" s="103"/>
      <c r="Q1261" s="104"/>
      <c r="R1261" s="50"/>
      <c r="S1261" s="105"/>
      <c r="T1261" s="106"/>
      <c r="U1261" s="107"/>
      <c r="V1261" s="108"/>
      <c r="W1261" s="107"/>
      <c r="X1261" s="107"/>
      <c r="AA1261" s="107"/>
      <c r="AB1261" s="110"/>
      <c r="AC1261" s="110"/>
      <c r="AE1261" s="105"/>
      <c r="AF1261" s="105"/>
      <c r="AR1261" s="112"/>
    </row>
    <row r="1262" spans="2:44" x14ac:dyDescent="0.25">
      <c r="B1262" s="1" t="str">
        <f>IF(I1262="","",
(IF(N1262=FİLTRE!$H$6,2,0)+IF(FİLTRE!$H$6="TOPLAM",2,0))
)</f>
        <v/>
      </c>
      <c r="C1262">
        <f>IF(FİLTRE!$M$5="",9,(IF(U1262&gt;=FİLTRE!$M$5,1,0)))</f>
        <v>1</v>
      </c>
      <c r="D1262" s="1">
        <f>IF(FİLTRE!$M$6="",9,(IF('SKT LİSTESİ'!P1262&lt;=FİLTRE!$M$6,1,0)))</f>
        <v>1</v>
      </c>
      <c r="E1262" s="25" t="str">
        <f>IF(I1262="","",(COUNTIFS($L$4:L1262,L1262)))</f>
        <v/>
      </c>
      <c r="F1262" s="13">
        <f>IF(OR(B1262&lt;&gt;2,C1262&lt;&gt;1,D1262&lt;&gt;1,H1262&lt;&gt;1),0,
COUNTIFS($B$4:B1262,2,$C$4:C1262,1,$D$4:D1262,1,$H$4:H1262,1))</f>
        <v>0</v>
      </c>
      <c r="G1262" s="26" t="str">
        <f>IF(I1262="","",(COUNTIF($E$4:E1262,E1262)))</f>
        <v/>
      </c>
      <c r="H1262" s="1">
        <f>IF(AND(J1262="SAYIM",FİLTRE!$H$5="RAFTA",U1262&lt;&gt;0),1,0)+
IF(AND(J1262="İADE DEPO",FİLTRE!$H$5="İADE DEPO"),1,0)+
IF(FİLTRE!$H$5="TÜMÜ",1,0)+
IF(AND(J1262="FİRMA İADE",FİLTRE!$H$5="FİRMA İADE"),1,0)+
IF(AND(J1262="İMHA",FİLTRE!$H$5="İMHA"),1,0)</f>
        <v>1</v>
      </c>
      <c r="I1262" s="99"/>
      <c r="J1262" s="100"/>
      <c r="K1262" s="100"/>
      <c r="L1262" s="101"/>
      <c r="M1262" s="102"/>
      <c r="N1262" s="101"/>
      <c r="O1262" s="99"/>
      <c r="P1262" s="103"/>
      <c r="Q1262" s="104"/>
      <c r="R1262" s="50"/>
      <c r="S1262" s="105"/>
      <c r="T1262" s="106"/>
      <c r="U1262" s="107"/>
      <c r="V1262" s="108"/>
      <c r="W1262" s="107"/>
      <c r="X1262" s="107"/>
      <c r="AA1262" s="107"/>
      <c r="AB1262" s="110"/>
      <c r="AC1262" s="110"/>
      <c r="AE1262" s="105"/>
      <c r="AF1262" s="105"/>
      <c r="AR1262" s="112"/>
    </row>
    <row r="1263" spans="2:44" x14ac:dyDescent="0.25">
      <c r="B1263" s="1" t="str">
        <f>IF(I1263="","",
(IF(N1263=FİLTRE!$H$6,2,0)+IF(FİLTRE!$H$6="TOPLAM",2,0))
)</f>
        <v/>
      </c>
      <c r="C1263">
        <f>IF(FİLTRE!$M$5="",9,(IF(U1263&gt;=FİLTRE!$M$5,1,0)))</f>
        <v>1</v>
      </c>
      <c r="D1263" s="1">
        <f>IF(FİLTRE!$M$6="",9,(IF('SKT LİSTESİ'!P1263&lt;=FİLTRE!$M$6,1,0)))</f>
        <v>1</v>
      </c>
      <c r="E1263" s="25" t="str">
        <f>IF(I1263="","",(COUNTIFS($L$4:L1263,L1263)))</f>
        <v/>
      </c>
      <c r="F1263" s="13">
        <f>IF(OR(B1263&lt;&gt;2,C1263&lt;&gt;1,D1263&lt;&gt;1,H1263&lt;&gt;1),0,
COUNTIFS($B$4:B1263,2,$C$4:C1263,1,$D$4:D1263,1,$H$4:H1263,1))</f>
        <v>0</v>
      </c>
      <c r="G1263" s="26" t="str">
        <f>IF(I1263="","",(COUNTIF($E$4:E1263,E1263)))</f>
        <v/>
      </c>
      <c r="H1263" s="1">
        <f>IF(AND(J1263="SAYIM",FİLTRE!$H$5="RAFTA",U1263&lt;&gt;0),1,0)+
IF(AND(J1263="İADE DEPO",FİLTRE!$H$5="İADE DEPO"),1,0)+
IF(FİLTRE!$H$5="TÜMÜ",1,0)+
IF(AND(J1263="FİRMA İADE",FİLTRE!$H$5="FİRMA İADE"),1,0)+
IF(AND(J1263="İMHA",FİLTRE!$H$5="İMHA"),1,0)</f>
        <v>1</v>
      </c>
      <c r="I1263" s="99"/>
      <c r="J1263" s="100"/>
      <c r="K1263" s="100"/>
      <c r="L1263" s="101"/>
      <c r="M1263" s="102"/>
      <c r="N1263" s="101"/>
      <c r="O1263" s="99"/>
      <c r="P1263" s="103"/>
      <c r="Q1263" s="104"/>
      <c r="R1263" s="50"/>
      <c r="S1263" s="105"/>
      <c r="T1263" s="106"/>
      <c r="U1263" s="107"/>
      <c r="V1263" s="108"/>
      <c r="W1263" s="107"/>
      <c r="X1263" s="107"/>
      <c r="AA1263" s="107"/>
      <c r="AB1263" s="110"/>
      <c r="AC1263" s="110"/>
      <c r="AE1263" s="105"/>
      <c r="AF1263" s="105"/>
      <c r="AR1263" s="112"/>
    </row>
    <row r="1264" spans="2:44" x14ac:dyDescent="0.25">
      <c r="B1264" s="1" t="str">
        <f>IF(I1264="","",
(IF(N1264=FİLTRE!$H$6,2,0)+IF(FİLTRE!$H$6="TOPLAM",2,0))
)</f>
        <v/>
      </c>
      <c r="C1264">
        <f>IF(FİLTRE!$M$5="",9,(IF(U1264&gt;=FİLTRE!$M$5,1,0)))</f>
        <v>1</v>
      </c>
      <c r="D1264" s="1">
        <f>IF(FİLTRE!$M$6="",9,(IF('SKT LİSTESİ'!P1264&lt;=FİLTRE!$M$6,1,0)))</f>
        <v>1</v>
      </c>
      <c r="E1264" s="25" t="str">
        <f>IF(I1264="","",(COUNTIFS($L$4:L1264,L1264)))</f>
        <v/>
      </c>
      <c r="F1264" s="13">
        <f>IF(OR(B1264&lt;&gt;2,C1264&lt;&gt;1,D1264&lt;&gt;1,H1264&lt;&gt;1),0,
COUNTIFS($B$4:B1264,2,$C$4:C1264,1,$D$4:D1264,1,$H$4:H1264,1))</f>
        <v>0</v>
      </c>
      <c r="G1264" s="26" t="str">
        <f>IF(I1264="","",(COUNTIF($E$4:E1264,E1264)))</f>
        <v/>
      </c>
      <c r="H1264" s="1">
        <f>IF(AND(J1264="SAYIM",FİLTRE!$H$5="RAFTA",U1264&lt;&gt;0),1,0)+
IF(AND(J1264="İADE DEPO",FİLTRE!$H$5="İADE DEPO"),1,0)+
IF(FİLTRE!$H$5="TÜMÜ",1,0)+
IF(AND(J1264="FİRMA İADE",FİLTRE!$H$5="FİRMA İADE"),1,0)+
IF(AND(J1264="İMHA",FİLTRE!$H$5="İMHA"),1,0)</f>
        <v>1</v>
      </c>
      <c r="I1264" s="99"/>
      <c r="J1264" s="100"/>
      <c r="K1264" s="100"/>
      <c r="L1264" s="101"/>
      <c r="M1264" s="102"/>
      <c r="N1264" s="101"/>
      <c r="O1264" s="99"/>
      <c r="P1264" s="103"/>
      <c r="Q1264" s="104"/>
      <c r="R1264" s="50"/>
      <c r="S1264" s="105"/>
      <c r="T1264" s="106"/>
      <c r="U1264" s="107"/>
      <c r="V1264" s="108"/>
      <c r="W1264" s="107"/>
      <c r="X1264" s="107"/>
      <c r="AA1264" s="107"/>
      <c r="AB1264" s="110"/>
      <c r="AC1264" s="110"/>
      <c r="AE1264" s="105"/>
      <c r="AF1264" s="105"/>
      <c r="AR1264" s="112"/>
    </row>
    <row r="1265" spans="2:44" x14ac:dyDescent="0.25">
      <c r="B1265" s="1" t="str">
        <f>IF(I1265="","",
(IF(N1265=FİLTRE!$H$6,2,0)+IF(FİLTRE!$H$6="TOPLAM",2,0))
)</f>
        <v/>
      </c>
      <c r="C1265">
        <f>IF(FİLTRE!$M$5="",9,(IF(U1265&gt;=FİLTRE!$M$5,1,0)))</f>
        <v>1</v>
      </c>
      <c r="D1265" s="1">
        <f>IF(FİLTRE!$M$6="",9,(IF('SKT LİSTESİ'!P1265&lt;=FİLTRE!$M$6,1,0)))</f>
        <v>1</v>
      </c>
      <c r="E1265" s="25" t="str">
        <f>IF(I1265="","",(COUNTIFS($L$4:L1265,L1265)))</f>
        <v/>
      </c>
      <c r="F1265" s="13">
        <f>IF(OR(B1265&lt;&gt;2,C1265&lt;&gt;1,D1265&lt;&gt;1,H1265&lt;&gt;1),0,
COUNTIFS($B$4:B1265,2,$C$4:C1265,1,$D$4:D1265,1,$H$4:H1265,1))</f>
        <v>0</v>
      </c>
      <c r="G1265" s="26" t="str">
        <f>IF(I1265="","",(COUNTIF($E$4:E1265,E1265)))</f>
        <v/>
      </c>
      <c r="H1265" s="1">
        <f>IF(AND(J1265="SAYIM",FİLTRE!$H$5="RAFTA",U1265&lt;&gt;0),1,0)+
IF(AND(J1265="İADE DEPO",FİLTRE!$H$5="İADE DEPO"),1,0)+
IF(FİLTRE!$H$5="TÜMÜ",1,0)+
IF(AND(J1265="FİRMA İADE",FİLTRE!$H$5="FİRMA İADE"),1,0)+
IF(AND(J1265="İMHA",FİLTRE!$H$5="İMHA"),1,0)</f>
        <v>1</v>
      </c>
      <c r="I1265" s="99"/>
      <c r="J1265" s="100"/>
      <c r="K1265" s="100"/>
      <c r="L1265" s="101"/>
      <c r="M1265" s="102"/>
      <c r="N1265" s="101"/>
      <c r="O1265" s="99"/>
      <c r="P1265" s="103"/>
      <c r="Q1265" s="104"/>
      <c r="R1265" s="50"/>
      <c r="S1265" s="105"/>
      <c r="T1265" s="106"/>
      <c r="U1265" s="107"/>
      <c r="V1265" s="108"/>
      <c r="W1265" s="107"/>
      <c r="X1265" s="107"/>
      <c r="AA1265" s="107"/>
      <c r="AB1265" s="110"/>
      <c r="AC1265" s="110"/>
      <c r="AE1265" s="105"/>
      <c r="AF1265" s="105"/>
      <c r="AR1265" s="112"/>
    </row>
    <row r="1266" spans="2:44" x14ac:dyDescent="0.25">
      <c r="B1266" s="1" t="str">
        <f>IF(I1266="","",
(IF(N1266=FİLTRE!$H$6,2,0)+IF(FİLTRE!$H$6="TOPLAM",2,0))
)</f>
        <v/>
      </c>
      <c r="C1266">
        <f>IF(FİLTRE!$M$5="",9,(IF(U1266&gt;=FİLTRE!$M$5,1,0)))</f>
        <v>1</v>
      </c>
      <c r="D1266" s="1">
        <f>IF(FİLTRE!$M$6="",9,(IF('SKT LİSTESİ'!P1266&lt;=FİLTRE!$M$6,1,0)))</f>
        <v>1</v>
      </c>
      <c r="E1266" s="25" t="str">
        <f>IF(I1266="","",(COUNTIFS($L$4:L1266,L1266)))</f>
        <v/>
      </c>
      <c r="F1266" s="13">
        <f>IF(OR(B1266&lt;&gt;2,C1266&lt;&gt;1,D1266&lt;&gt;1,H1266&lt;&gt;1),0,
COUNTIFS($B$4:B1266,2,$C$4:C1266,1,$D$4:D1266,1,$H$4:H1266,1))</f>
        <v>0</v>
      </c>
      <c r="G1266" s="26" t="str">
        <f>IF(I1266="","",(COUNTIF($E$4:E1266,E1266)))</f>
        <v/>
      </c>
      <c r="H1266" s="1">
        <f>IF(AND(J1266="SAYIM",FİLTRE!$H$5="RAFTA",U1266&lt;&gt;0),1,0)+
IF(AND(J1266="İADE DEPO",FİLTRE!$H$5="İADE DEPO"),1,0)+
IF(FİLTRE!$H$5="TÜMÜ",1,0)+
IF(AND(J1266="FİRMA İADE",FİLTRE!$H$5="FİRMA İADE"),1,0)+
IF(AND(J1266="İMHA",FİLTRE!$H$5="İMHA"),1,0)</f>
        <v>1</v>
      </c>
      <c r="I1266" s="99"/>
      <c r="J1266" s="100"/>
      <c r="K1266" s="100"/>
      <c r="L1266" s="101"/>
      <c r="M1266" s="102"/>
      <c r="N1266" s="101"/>
      <c r="O1266" s="99"/>
      <c r="P1266" s="103"/>
      <c r="Q1266" s="104"/>
      <c r="R1266" s="50"/>
      <c r="S1266" s="105"/>
      <c r="T1266" s="106"/>
      <c r="U1266" s="107"/>
      <c r="V1266" s="108"/>
      <c r="W1266" s="107"/>
      <c r="X1266" s="107"/>
      <c r="AA1266" s="107"/>
      <c r="AB1266" s="110"/>
      <c r="AC1266" s="110"/>
      <c r="AE1266" s="105"/>
      <c r="AF1266" s="105"/>
      <c r="AR1266" s="112"/>
    </row>
    <row r="1267" spans="2:44" x14ac:dyDescent="0.25">
      <c r="B1267" s="1" t="str">
        <f>IF(I1267="","",
(IF(N1267=FİLTRE!$H$6,2,0)+IF(FİLTRE!$H$6="TOPLAM",2,0))
)</f>
        <v/>
      </c>
      <c r="C1267">
        <f>IF(FİLTRE!$M$5="",9,(IF(U1267&gt;=FİLTRE!$M$5,1,0)))</f>
        <v>1</v>
      </c>
      <c r="D1267" s="1">
        <f>IF(FİLTRE!$M$6="",9,(IF('SKT LİSTESİ'!P1267&lt;=FİLTRE!$M$6,1,0)))</f>
        <v>1</v>
      </c>
      <c r="E1267" s="25" t="str">
        <f>IF(I1267="","",(COUNTIFS($L$4:L1267,L1267)))</f>
        <v/>
      </c>
      <c r="F1267" s="13">
        <f>IF(OR(B1267&lt;&gt;2,C1267&lt;&gt;1,D1267&lt;&gt;1,H1267&lt;&gt;1),0,
COUNTIFS($B$4:B1267,2,$C$4:C1267,1,$D$4:D1267,1,$H$4:H1267,1))</f>
        <v>0</v>
      </c>
      <c r="G1267" s="26" t="str">
        <f>IF(I1267="","",(COUNTIF($E$4:E1267,E1267)))</f>
        <v/>
      </c>
      <c r="H1267" s="1">
        <f>IF(AND(J1267="SAYIM",FİLTRE!$H$5="RAFTA",U1267&lt;&gt;0),1,0)+
IF(AND(J1267="İADE DEPO",FİLTRE!$H$5="İADE DEPO"),1,0)+
IF(FİLTRE!$H$5="TÜMÜ",1,0)+
IF(AND(J1267="FİRMA İADE",FİLTRE!$H$5="FİRMA İADE"),1,0)+
IF(AND(J1267="İMHA",FİLTRE!$H$5="İMHA"),1,0)</f>
        <v>1</v>
      </c>
      <c r="I1267" s="99"/>
      <c r="J1267" s="100"/>
      <c r="K1267" s="100"/>
      <c r="L1267" s="101"/>
      <c r="M1267" s="102"/>
      <c r="N1267" s="101"/>
      <c r="O1267" s="99"/>
      <c r="P1267" s="103"/>
      <c r="Q1267" s="104"/>
      <c r="R1267" s="50"/>
      <c r="S1267" s="105"/>
      <c r="T1267" s="106"/>
      <c r="U1267" s="107"/>
      <c r="V1267" s="108"/>
      <c r="W1267" s="107"/>
      <c r="X1267" s="107"/>
      <c r="AA1267" s="107"/>
      <c r="AB1267" s="110"/>
      <c r="AC1267" s="110"/>
      <c r="AE1267" s="105"/>
      <c r="AF1267" s="105"/>
      <c r="AR1267" s="112"/>
    </row>
    <row r="1268" spans="2:44" x14ac:dyDescent="0.25">
      <c r="B1268" s="1" t="str">
        <f>IF(I1268="","",
(IF(N1268=FİLTRE!$H$6,2,0)+IF(FİLTRE!$H$6="TOPLAM",2,0))
)</f>
        <v/>
      </c>
      <c r="C1268">
        <f>IF(FİLTRE!$M$5="",9,(IF(U1268&gt;=FİLTRE!$M$5,1,0)))</f>
        <v>1</v>
      </c>
      <c r="D1268" s="1">
        <f>IF(FİLTRE!$M$6="",9,(IF('SKT LİSTESİ'!P1268&lt;=FİLTRE!$M$6,1,0)))</f>
        <v>1</v>
      </c>
      <c r="E1268" s="25" t="str">
        <f>IF(I1268="","",(COUNTIFS($L$4:L1268,L1268)))</f>
        <v/>
      </c>
      <c r="F1268" s="13">
        <f>IF(OR(B1268&lt;&gt;2,C1268&lt;&gt;1,D1268&lt;&gt;1,H1268&lt;&gt;1),0,
COUNTIFS($B$4:B1268,2,$C$4:C1268,1,$D$4:D1268,1,$H$4:H1268,1))</f>
        <v>0</v>
      </c>
      <c r="G1268" s="26" t="str">
        <f>IF(I1268="","",(COUNTIF($E$4:E1268,E1268)))</f>
        <v/>
      </c>
      <c r="H1268" s="1">
        <f>IF(AND(J1268="SAYIM",FİLTRE!$H$5="RAFTA",U1268&lt;&gt;0),1,0)+
IF(AND(J1268="İADE DEPO",FİLTRE!$H$5="İADE DEPO"),1,0)+
IF(FİLTRE!$H$5="TÜMÜ",1,0)+
IF(AND(J1268="FİRMA İADE",FİLTRE!$H$5="FİRMA İADE"),1,0)+
IF(AND(J1268="İMHA",FİLTRE!$H$5="İMHA"),1,0)</f>
        <v>1</v>
      </c>
      <c r="I1268" s="99"/>
      <c r="J1268" s="100"/>
      <c r="K1268" s="100"/>
      <c r="L1268" s="101"/>
      <c r="M1268" s="102"/>
      <c r="N1268" s="101"/>
      <c r="O1268" s="99"/>
      <c r="P1268" s="103"/>
      <c r="Q1268" s="104"/>
      <c r="R1268" s="50"/>
      <c r="S1268" s="105"/>
      <c r="T1268" s="106"/>
      <c r="U1268" s="107"/>
      <c r="V1268" s="108"/>
      <c r="W1268" s="107"/>
      <c r="X1268" s="107"/>
      <c r="AA1268" s="107"/>
      <c r="AB1268" s="110"/>
      <c r="AC1268" s="110"/>
      <c r="AE1268" s="105"/>
      <c r="AF1268" s="105"/>
      <c r="AR1268" s="112"/>
    </row>
    <row r="1269" spans="2:44" x14ac:dyDescent="0.25">
      <c r="B1269" s="1" t="str">
        <f>IF(I1269="","",
(IF(N1269=FİLTRE!$H$6,2,0)+IF(FİLTRE!$H$6="TOPLAM",2,0))
)</f>
        <v/>
      </c>
      <c r="C1269">
        <f>IF(FİLTRE!$M$5="",9,(IF(U1269&gt;=FİLTRE!$M$5,1,0)))</f>
        <v>1</v>
      </c>
      <c r="D1269" s="1">
        <f>IF(FİLTRE!$M$6="",9,(IF('SKT LİSTESİ'!P1269&lt;=FİLTRE!$M$6,1,0)))</f>
        <v>1</v>
      </c>
      <c r="E1269" s="25" t="str">
        <f>IF(I1269="","",(COUNTIFS($L$4:L1269,L1269)))</f>
        <v/>
      </c>
      <c r="F1269" s="13">
        <f>IF(OR(B1269&lt;&gt;2,C1269&lt;&gt;1,D1269&lt;&gt;1,H1269&lt;&gt;1),0,
COUNTIFS($B$4:B1269,2,$C$4:C1269,1,$D$4:D1269,1,$H$4:H1269,1))</f>
        <v>0</v>
      </c>
      <c r="G1269" s="26" t="str">
        <f>IF(I1269="","",(COUNTIF($E$4:E1269,E1269)))</f>
        <v/>
      </c>
      <c r="H1269" s="1">
        <f>IF(AND(J1269="SAYIM",FİLTRE!$H$5="RAFTA",U1269&lt;&gt;0),1,0)+
IF(AND(J1269="İADE DEPO",FİLTRE!$H$5="İADE DEPO"),1,0)+
IF(FİLTRE!$H$5="TÜMÜ",1,0)+
IF(AND(J1269="FİRMA İADE",FİLTRE!$H$5="FİRMA İADE"),1,0)+
IF(AND(J1269="İMHA",FİLTRE!$H$5="İMHA"),1,0)</f>
        <v>1</v>
      </c>
      <c r="I1269" s="99"/>
      <c r="J1269" s="100"/>
      <c r="K1269" s="100"/>
      <c r="L1269" s="101"/>
      <c r="M1269" s="102"/>
      <c r="N1269" s="101"/>
      <c r="O1269" s="99"/>
      <c r="P1269" s="103"/>
      <c r="Q1269" s="104"/>
      <c r="R1269" s="50"/>
      <c r="S1269" s="105"/>
      <c r="T1269" s="106"/>
      <c r="U1269" s="107"/>
      <c r="V1269" s="108"/>
      <c r="W1269" s="107"/>
      <c r="X1269" s="107"/>
      <c r="AA1269" s="107"/>
      <c r="AB1269" s="110"/>
      <c r="AC1269" s="110"/>
      <c r="AE1269" s="105"/>
      <c r="AF1269" s="105"/>
      <c r="AR1269" s="112"/>
    </row>
    <row r="1270" spans="2:44" x14ac:dyDescent="0.25">
      <c r="B1270" s="1" t="str">
        <f>IF(I1270="","",
(IF(N1270=FİLTRE!$H$6,2,0)+IF(FİLTRE!$H$6="TOPLAM",2,0))
)</f>
        <v/>
      </c>
      <c r="C1270">
        <f>IF(FİLTRE!$M$5="",9,(IF(U1270&gt;=FİLTRE!$M$5,1,0)))</f>
        <v>1</v>
      </c>
      <c r="D1270" s="1">
        <f>IF(FİLTRE!$M$6="",9,(IF('SKT LİSTESİ'!P1270&lt;=FİLTRE!$M$6,1,0)))</f>
        <v>1</v>
      </c>
      <c r="E1270" s="25" t="str">
        <f>IF(I1270="","",(COUNTIFS($L$4:L1270,L1270)))</f>
        <v/>
      </c>
      <c r="F1270" s="13">
        <f>IF(OR(B1270&lt;&gt;2,C1270&lt;&gt;1,D1270&lt;&gt;1,H1270&lt;&gt;1),0,
COUNTIFS($B$4:B1270,2,$C$4:C1270,1,$D$4:D1270,1,$H$4:H1270,1))</f>
        <v>0</v>
      </c>
      <c r="G1270" s="26" t="str">
        <f>IF(I1270="","",(COUNTIF($E$4:E1270,E1270)))</f>
        <v/>
      </c>
      <c r="H1270" s="1">
        <f>IF(AND(J1270="SAYIM",FİLTRE!$H$5="RAFTA",U1270&lt;&gt;0),1,0)+
IF(AND(J1270="İADE DEPO",FİLTRE!$H$5="İADE DEPO"),1,0)+
IF(FİLTRE!$H$5="TÜMÜ",1,0)+
IF(AND(J1270="FİRMA İADE",FİLTRE!$H$5="FİRMA İADE"),1,0)+
IF(AND(J1270="İMHA",FİLTRE!$H$5="İMHA"),1,0)</f>
        <v>1</v>
      </c>
      <c r="I1270" s="99"/>
      <c r="J1270" s="100"/>
      <c r="K1270" s="100"/>
      <c r="L1270" s="101"/>
      <c r="M1270" s="102"/>
      <c r="N1270" s="101"/>
      <c r="O1270" s="99"/>
      <c r="P1270" s="103"/>
      <c r="Q1270" s="104"/>
      <c r="R1270" s="50"/>
      <c r="S1270" s="105"/>
      <c r="T1270" s="106"/>
      <c r="U1270" s="107"/>
      <c r="V1270" s="108"/>
      <c r="W1270" s="107"/>
      <c r="X1270" s="107"/>
      <c r="AA1270" s="107"/>
      <c r="AB1270" s="110"/>
      <c r="AC1270" s="110"/>
      <c r="AE1270" s="105"/>
      <c r="AF1270" s="105"/>
      <c r="AR1270" s="112"/>
    </row>
    <row r="1271" spans="2:44" x14ac:dyDescent="0.25">
      <c r="B1271" s="1" t="str">
        <f>IF(I1271="","",
(IF(N1271=FİLTRE!$H$6,2,0)+IF(FİLTRE!$H$6="TOPLAM",2,0))
)</f>
        <v/>
      </c>
      <c r="C1271">
        <f>IF(FİLTRE!$M$5="",9,(IF(U1271&gt;=FİLTRE!$M$5,1,0)))</f>
        <v>1</v>
      </c>
      <c r="D1271" s="1">
        <f>IF(FİLTRE!$M$6="",9,(IF('SKT LİSTESİ'!P1271&lt;=FİLTRE!$M$6,1,0)))</f>
        <v>1</v>
      </c>
      <c r="E1271" s="25" t="str">
        <f>IF(I1271="","",(COUNTIFS($L$4:L1271,L1271)))</f>
        <v/>
      </c>
      <c r="F1271" s="13">
        <f>IF(OR(B1271&lt;&gt;2,C1271&lt;&gt;1,D1271&lt;&gt;1,H1271&lt;&gt;1),0,
COUNTIFS($B$4:B1271,2,$C$4:C1271,1,$D$4:D1271,1,$H$4:H1271,1))</f>
        <v>0</v>
      </c>
      <c r="G1271" s="26" t="str">
        <f>IF(I1271="","",(COUNTIF($E$4:E1271,E1271)))</f>
        <v/>
      </c>
      <c r="H1271" s="1">
        <f>IF(AND(J1271="SAYIM",FİLTRE!$H$5="RAFTA",U1271&lt;&gt;0),1,0)+
IF(AND(J1271="İADE DEPO",FİLTRE!$H$5="İADE DEPO"),1,0)+
IF(FİLTRE!$H$5="TÜMÜ",1,0)+
IF(AND(J1271="FİRMA İADE",FİLTRE!$H$5="FİRMA İADE"),1,0)+
IF(AND(J1271="İMHA",FİLTRE!$H$5="İMHA"),1,0)</f>
        <v>1</v>
      </c>
      <c r="I1271" s="99"/>
      <c r="J1271" s="100"/>
      <c r="K1271" s="100"/>
      <c r="L1271" s="101"/>
      <c r="M1271" s="102"/>
      <c r="N1271" s="101"/>
      <c r="O1271" s="99"/>
      <c r="P1271" s="103"/>
      <c r="Q1271" s="104"/>
      <c r="R1271" s="50"/>
      <c r="S1271" s="105"/>
      <c r="T1271" s="106"/>
      <c r="U1271" s="107"/>
      <c r="V1271" s="108"/>
      <c r="W1271" s="107"/>
      <c r="X1271" s="107"/>
      <c r="AA1271" s="107"/>
      <c r="AB1271" s="110"/>
      <c r="AC1271" s="110"/>
      <c r="AE1271" s="105"/>
      <c r="AF1271" s="105"/>
      <c r="AR1271" s="112"/>
    </row>
    <row r="1272" spans="2:44" x14ac:dyDescent="0.25">
      <c r="B1272" s="1" t="str">
        <f>IF(I1272="","",
(IF(N1272=FİLTRE!$H$6,2,0)+IF(FİLTRE!$H$6="TOPLAM",2,0))
)</f>
        <v/>
      </c>
      <c r="C1272">
        <f>IF(FİLTRE!$M$5="",9,(IF(U1272&gt;=FİLTRE!$M$5,1,0)))</f>
        <v>1</v>
      </c>
      <c r="D1272" s="1">
        <f>IF(FİLTRE!$M$6="",9,(IF('SKT LİSTESİ'!P1272&lt;=FİLTRE!$M$6,1,0)))</f>
        <v>1</v>
      </c>
      <c r="E1272" s="25" t="str">
        <f>IF(I1272="","",(COUNTIFS($L$4:L1272,L1272)))</f>
        <v/>
      </c>
      <c r="F1272" s="13">
        <f>IF(OR(B1272&lt;&gt;2,C1272&lt;&gt;1,D1272&lt;&gt;1,H1272&lt;&gt;1),0,
COUNTIFS($B$4:B1272,2,$C$4:C1272,1,$D$4:D1272,1,$H$4:H1272,1))</f>
        <v>0</v>
      </c>
      <c r="G1272" s="26" t="str">
        <f>IF(I1272="","",(COUNTIF($E$4:E1272,E1272)))</f>
        <v/>
      </c>
      <c r="H1272" s="1">
        <f>IF(AND(J1272="SAYIM",FİLTRE!$H$5="RAFTA",U1272&lt;&gt;0),1,0)+
IF(AND(J1272="İADE DEPO",FİLTRE!$H$5="İADE DEPO"),1,0)+
IF(FİLTRE!$H$5="TÜMÜ",1,0)+
IF(AND(J1272="FİRMA İADE",FİLTRE!$H$5="FİRMA İADE"),1,0)+
IF(AND(J1272="İMHA",FİLTRE!$H$5="İMHA"),1,0)</f>
        <v>1</v>
      </c>
      <c r="I1272" s="99"/>
      <c r="J1272" s="100"/>
      <c r="K1272" s="100"/>
      <c r="L1272" s="101"/>
      <c r="M1272" s="102"/>
      <c r="N1272" s="101"/>
      <c r="O1272" s="99"/>
      <c r="P1272" s="103"/>
      <c r="Q1272" s="104"/>
      <c r="R1272" s="50"/>
      <c r="S1272" s="105"/>
      <c r="T1272" s="106"/>
      <c r="U1272" s="107"/>
      <c r="V1272" s="108"/>
      <c r="W1272" s="107"/>
      <c r="X1272" s="107"/>
      <c r="AA1272" s="107"/>
      <c r="AB1272" s="110"/>
      <c r="AC1272" s="110"/>
      <c r="AE1272" s="105"/>
      <c r="AF1272" s="105"/>
      <c r="AR1272" s="112"/>
    </row>
    <row r="1273" spans="2:44" x14ac:dyDescent="0.25">
      <c r="B1273" s="1" t="str">
        <f>IF(I1273="","",
(IF(N1273=FİLTRE!$H$6,2,0)+IF(FİLTRE!$H$6="TOPLAM",2,0))
)</f>
        <v/>
      </c>
      <c r="C1273">
        <f>IF(FİLTRE!$M$5="",9,(IF(U1273&gt;=FİLTRE!$M$5,1,0)))</f>
        <v>1</v>
      </c>
      <c r="D1273" s="1">
        <f>IF(FİLTRE!$M$6="",9,(IF('SKT LİSTESİ'!P1273&lt;=FİLTRE!$M$6,1,0)))</f>
        <v>1</v>
      </c>
      <c r="E1273" s="25" t="str">
        <f>IF(I1273="","",(COUNTIFS($L$4:L1273,L1273)))</f>
        <v/>
      </c>
      <c r="F1273" s="13">
        <f>IF(OR(B1273&lt;&gt;2,C1273&lt;&gt;1,D1273&lt;&gt;1,H1273&lt;&gt;1),0,
COUNTIFS($B$4:B1273,2,$C$4:C1273,1,$D$4:D1273,1,$H$4:H1273,1))</f>
        <v>0</v>
      </c>
      <c r="G1273" s="26" t="str">
        <f>IF(I1273="","",(COUNTIF($E$4:E1273,E1273)))</f>
        <v/>
      </c>
      <c r="H1273" s="1">
        <f>IF(AND(J1273="SAYIM",FİLTRE!$H$5="RAFTA",U1273&lt;&gt;0),1,0)+
IF(AND(J1273="İADE DEPO",FİLTRE!$H$5="İADE DEPO"),1,0)+
IF(FİLTRE!$H$5="TÜMÜ",1,0)+
IF(AND(J1273="FİRMA İADE",FİLTRE!$H$5="FİRMA İADE"),1,0)+
IF(AND(J1273="İMHA",FİLTRE!$H$5="İMHA"),1,0)</f>
        <v>1</v>
      </c>
      <c r="I1273" s="99"/>
      <c r="J1273" s="100"/>
      <c r="K1273" s="100"/>
      <c r="L1273" s="101"/>
      <c r="M1273" s="102"/>
      <c r="N1273" s="101"/>
      <c r="O1273" s="99"/>
      <c r="P1273" s="103"/>
      <c r="Q1273" s="104"/>
      <c r="R1273" s="50"/>
      <c r="S1273" s="105"/>
      <c r="T1273" s="106"/>
      <c r="U1273" s="107"/>
      <c r="V1273" s="108"/>
      <c r="W1273" s="107"/>
      <c r="X1273" s="107"/>
      <c r="AA1273" s="107"/>
      <c r="AB1273" s="110"/>
      <c r="AC1273" s="110"/>
      <c r="AE1273" s="105"/>
      <c r="AF1273" s="105"/>
      <c r="AR1273" s="112"/>
    </row>
    <row r="1274" spans="2:44" x14ac:dyDescent="0.25">
      <c r="B1274" s="1" t="str">
        <f>IF(I1274="","",
(IF(N1274=FİLTRE!$H$6,2,0)+IF(FİLTRE!$H$6="TOPLAM",2,0))
)</f>
        <v/>
      </c>
      <c r="C1274">
        <f>IF(FİLTRE!$M$5="",9,(IF(U1274&gt;=FİLTRE!$M$5,1,0)))</f>
        <v>1</v>
      </c>
      <c r="D1274" s="1">
        <f>IF(FİLTRE!$M$6="",9,(IF('SKT LİSTESİ'!P1274&lt;=FİLTRE!$M$6,1,0)))</f>
        <v>1</v>
      </c>
      <c r="E1274" s="25" t="str">
        <f>IF(I1274="","",(COUNTIFS($L$4:L1274,L1274)))</f>
        <v/>
      </c>
      <c r="F1274" s="13">
        <f>IF(OR(B1274&lt;&gt;2,C1274&lt;&gt;1,D1274&lt;&gt;1,H1274&lt;&gt;1),0,
COUNTIFS($B$4:B1274,2,$C$4:C1274,1,$D$4:D1274,1,$H$4:H1274,1))</f>
        <v>0</v>
      </c>
      <c r="G1274" s="26" t="str">
        <f>IF(I1274="","",(COUNTIF($E$4:E1274,E1274)))</f>
        <v/>
      </c>
      <c r="H1274" s="1">
        <f>IF(AND(J1274="SAYIM",FİLTRE!$H$5="RAFTA",U1274&lt;&gt;0),1,0)+
IF(AND(J1274="İADE DEPO",FİLTRE!$H$5="İADE DEPO"),1,0)+
IF(FİLTRE!$H$5="TÜMÜ",1,0)+
IF(AND(J1274="FİRMA İADE",FİLTRE!$H$5="FİRMA İADE"),1,0)+
IF(AND(J1274="İMHA",FİLTRE!$H$5="İMHA"),1,0)</f>
        <v>1</v>
      </c>
      <c r="I1274" s="99"/>
      <c r="J1274" s="100"/>
      <c r="K1274" s="100"/>
      <c r="L1274" s="101"/>
      <c r="M1274" s="102"/>
      <c r="N1274" s="101"/>
      <c r="O1274" s="99"/>
      <c r="P1274" s="103"/>
      <c r="Q1274" s="104"/>
      <c r="R1274" s="50"/>
      <c r="S1274" s="105"/>
      <c r="T1274" s="106"/>
      <c r="U1274" s="107"/>
      <c r="V1274" s="108"/>
      <c r="W1274" s="107"/>
      <c r="X1274" s="107"/>
      <c r="AA1274" s="107"/>
      <c r="AB1274" s="110"/>
      <c r="AC1274" s="110"/>
      <c r="AE1274" s="105"/>
      <c r="AF1274" s="105"/>
      <c r="AR1274" s="112"/>
    </row>
    <row r="1275" spans="2:44" x14ac:dyDescent="0.25">
      <c r="B1275" s="1" t="str">
        <f>IF(I1275="","",
(IF(N1275=FİLTRE!$H$6,2,0)+IF(FİLTRE!$H$6="TOPLAM",2,0))
)</f>
        <v/>
      </c>
      <c r="C1275">
        <f>IF(FİLTRE!$M$5="",9,(IF(U1275&gt;=FİLTRE!$M$5,1,0)))</f>
        <v>1</v>
      </c>
      <c r="D1275" s="1">
        <f>IF(FİLTRE!$M$6="",9,(IF('SKT LİSTESİ'!P1275&lt;=FİLTRE!$M$6,1,0)))</f>
        <v>1</v>
      </c>
      <c r="E1275" s="25" t="str">
        <f>IF(I1275="","",(COUNTIFS($L$4:L1275,L1275)))</f>
        <v/>
      </c>
      <c r="F1275" s="13">
        <f>IF(OR(B1275&lt;&gt;2,C1275&lt;&gt;1,D1275&lt;&gt;1,H1275&lt;&gt;1),0,
COUNTIFS($B$4:B1275,2,$C$4:C1275,1,$D$4:D1275,1,$H$4:H1275,1))</f>
        <v>0</v>
      </c>
      <c r="G1275" s="26" t="str">
        <f>IF(I1275="","",(COUNTIF($E$4:E1275,E1275)))</f>
        <v/>
      </c>
      <c r="H1275" s="1">
        <f>IF(AND(J1275="SAYIM",FİLTRE!$H$5="RAFTA",U1275&lt;&gt;0),1,0)+
IF(AND(J1275="İADE DEPO",FİLTRE!$H$5="İADE DEPO"),1,0)+
IF(FİLTRE!$H$5="TÜMÜ",1,0)+
IF(AND(J1275="FİRMA İADE",FİLTRE!$H$5="FİRMA İADE"),1,0)+
IF(AND(J1275="İMHA",FİLTRE!$H$5="İMHA"),1,0)</f>
        <v>1</v>
      </c>
      <c r="I1275" s="99"/>
      <c r="J1275" s="100"/>
      <c r="K1275" s="100"/>
      <c r="L1275" s="101"/>
      <c r="M1275" s="102"/>
      <c r="N1275" s="101"/>
      <c r="O1275" s="99"/>
      <c r="P1275" s="103"/>
      <c r="Q1275" s="104"/>
      <c r="R1275" s="50"/>
      <c r="S1275" s="105"/>
      <c r="T1275" s="106"/>
      <c r="U1275" s="107"/>
      <c r="V1275" s="108"/>
      <c r="W1275" s="107"/>
      <c r="X1275" s="107"/>
      <c r="AA1275" s="107"/>
      <c r="AB1275" s="110"/>
      <c r="AC1275" s="110"/>
      <c r="AE1275" s="105"/>
      <c r="AF1275" s="105"/>
      <c r="AR1275" s="112"/>
    </row>
    <row r="1276" spans="2:44" x14ac:dyDescent="0.25">
      <c r="B1276" s="1" t="str">
        <f>IF(I1276="","",
(IF(N1276=FİLTRE!$H$6,2,0)+IF(FİLTRE!$H$6="TOPLAM",2,0))
)</f>
        <v/>
      </c>
      <c r="C1276">
        <f>IF(FİLTRE!$M$5="",9,(IF(U1276&gt;=FİLTRE!$M$5,1,0)))</f>
        <v>1</v>
      </c>
      <c r="D1276" s="1">
        <f>IF(FİLTRE!$M$6="",9,(IF('SKT LİSTESİ'!P1276&lt;=FİLTRE!$M$6,1,0)))</f>
        <v>1</v>
      </c>
      <c r="E1276" s="25" t="str">
        <f>IF(I1276="","",(COUNTIFS($L$4:L1276,L1276)))</f>
        <v/>
      </c>
      <c r="F1276" s="13">
        <f>IF(OR(B1276&lt;&gt;2,C1276&lt;&gt;1,D1276&lt;&gt;1,H1276&lt;&gt;1),0,
COUNTIFS($B$4:B1276,2,$C$4:C1276,1,$D$4:D1276,1,$H$4:H1276,1))</f>
        <v>0</v>
      </c>
      <c r="G1276" s="26" t="str">
        <f>IF(I1276="","",(COUNTIF($E$4:E1276,E1276)))</f>
        <v/>
      </c>
      <c r="H1276" s="1">
        <f>IF(AND(J1276="SAYIM",FİLTRE!$H$5="RAFTA",U1276&lt;&gt;0),1,0)+
IF(AND(J1276="İADE DEPO",FİLTRE!$H$5="İADE DEPO"),1,0)+
IF(FİLTRE!$H$5="TÜMÜ",1,0)+
IF(AND(J1276="FİRMA İADE",FİLTRE!$H$5="FİRMA İADE"),1,0)+
IF(AND(J1276="İMHA",FİLTRE!$H$5="İMHA"),1,0)</f>
        <v>1</v>
      </c>
      <c r="I1276" s="99"/>
      <c r="J1276" s="100"/>
      <c r="K1276" s="100"/>
      <c r="L1276" s="101"/>
      <c r="M1276" s="102"/>
      <c r="N1276" s="101"/>
      <c r="O1276" s="99"/>
      <c r="P1276" s="103"/>
      <c r="Q1276" s="104"/>
      <c r="R1276" s="50"/>
      <c r="S1276" s="105"/>
      <c r="T1276" s="106"/>
      <c r="U1276" s="107"/>
      <c r="V1276" s="108"/>
      <c r="W1276" s="107"/>
      <c r="X1276" s="107"/>
      <c r="AA1276" s="107"/>
      <c r="AB1276" s="110"/>
      <c r="AC1276" s="110"/>
      <c r="AE1276" s="105"/>
      <c r="AF1276" s="105"/>
      <c r="AR1276" s="112"/>
    </row>
    <row r="1277" spans="2:44" x14ac:dyDescent="0.25">
      <c r="B1277" s="1" t="str">
        <f>IF(I1277="","",
(IF(N1277=FİLTRE!$H$6,2,0)+IF(FİLTRE!$H$6="TOPLAM",2,0))
)</f>
        <v/>
      </c>
      <c r="C1277">
        <f>IF(FİLTRE!$M$5="",9,(IF(U1277&gt;=FİLTRE!$M$5,1,0)))</f>
        <v>1</v>
      </c>
      <c r="D1277" s="1">
        <f>IF(FİLTRE!$M$6="",9,(IF('SKT LİSTESİ'!P1277&lt;=FİLTRE!$M$6,1,0)))</f>
        <v>1</v>
      </c>
      <c r="E1277" s="25" t="str">
        <f>IF(I1277="","",(COUNTIFS($L$4:L1277,L1277)))</f>
        <v/>
      </c>
      <c r="F1277" s="13">
        <f>IF(OR(B1277&lt;&gt;2,C1277&lt;&gt;1,D1277&lt;&gt;1,H1277&lt;&gt;1),0,
COUNTIFS($B$4:B1277,2,$C$4:C1277,1,$D$4:D1277,1,$H$4:H1277,1))</f>
        <v>0</v>
      </c>
      <c r="G1277" s="26" t="str">
        <f>IF(I1277="","",(COUNTIF($E$4:E1277,E1277)))</f>
        <v/>
      </c>
      <c r="H1277" s="1">
        <f>IF(AND(J1277="SAYIM",FİLTRE!$H$5="RAFTA",U1277&lt;&gt;0),1,0)+
IF(AND(J1277="İADE DEPO",FİLTRE!$H$5="İADE DEPO"),1,0)+
IF(FİLTRE!$H$5="TÜMÜ",1,0)+
IF(AND(J1277="FİRMA İADE",FİLTRE!$H$5="FİRMA İADE"),1,0)+
IF(AND(J1277="İMHA",FİLTRE!$H$5="İMHA"),1,0)</f>
        <v>1</v>
      </c>
      <c r="I1277" s="99"/>
      <c r="J1277" s="100"/>
      <c r="K1277" s="100"/>
      <c r="L1277" s="101"/>
      <c r="M1277" s="102"/>
      <c r="N1277" s="101"/>
      <c r="O1277" s="99"/>
      <c r="P1277" s="103"/>
      <c r="Q1277" s="104"/>
      <c r="R1277" s="50"/>
      <c r="S1277" s="105"/>
      <c r="T1277" s="106"/>
      <c r="U1277" s="107"/>
      <c r="V1277" s="108"/>
      <c r="W1277" s="107"/>
      <c r="X1277" s="107"/>
      <c r="AA1277" s="107"/>
      <c r="AB1277" s="110"/>
      <c r="AC1277" s="110"/>
      <c r="AE1277" s="105"/>
      <c r="AF1277" s="105"/>
      <c r="AR1277" s="112"/>
    </row>
    <row r="1278" spans="2:44" x14ac:dyDescent="0.25">
      <c r="B1278" s="1" t="str">
        <f>IF(I1278="","",
(IF(N1278=FİLTRE!$H$6,2,0)+IF(FİLTRE!$H$6="TOPLAM",2,0))
)</f>
        <v/>
      </c>
      <c r="C1278">
        <f>IF(FİLTRE!$M$5="",9,(IF(U1278&gt;=FİLTRE!$M$5,1,0)))</f>
        <v>1</v>
      </c>
      <c r="D1278" s="1">
        <f>IF(FİLTRE!$M$6="",9,(IF('SKT LİSTESİ'!P1278&lt;=FİLTRE!$M$6,1,0)))</f>
        <v>1</v>
      </c>
      <c r="E1278" s="25" t="str">
        <f>IF(I1278="","",(COUNTIFS($L$4:L1278,L1278)))</f>
        <v/>
      </c>
      <c r="F1278" s="13">
        <f>IF(OR(B1278&lt;&gt;2,C1278&lt;&gt;1,D1278&lt;&gt;1,H1278&lt;&gt;1),0,
COUNTIFS($B$4:B1278,2,$C$4:C1278,1,$D$4:D1278,1,$H$4:H1278,1))</f>
        <v>0</v>
      </c>
      <c r="G1278" s="26" t="str">
        <f>IF(I1278="","",(COUNTIF($E$4:E1278,E1278)))</f>
        <v/>
      </c>
      <c r="H1278" s="1">
        <f>IF(AND(J1278="SAYIM",FİLTRE!$H$5="RAFTA",U1278&lt;&gt;0),1,0)+
IF(AND(J1278="İADE DEPO",FİLTRE!$H$5="İADE DEPO"),1,0)+
IF(FİLTRE!$H$5="TÜMÜ",1,0)+
IF(AND(J1278="FİRMA İADE",FİLTRE!$H$5="FİRMA İADE"),1,0)+
IF(AND(J1278="İMHA",FİLTRE!$H$5="İMHA"),1,0)</f>
        <v>1</v>
      </c>
      <c r="I1278" s="99"/>
      <c r="J1278" s="100"/>
      <c r="K1278" s="100"/>
      <c r="L1278" s="101"/>
      <c r="M1278" s="102"/>
      <c r="N1278" s="101"/>
      <c r="O1278" s="99"/>
      <c r="P1278" s="103"/>
      <c r="Q1278" s="104"/>
      <c r="R1278" s="50"/>
      <c r="S1278" s="105"/>
      <c r="T1278" s="106"/>
      <c r="U1278" s="107"/>
      <c r="V1278" s="108"/>
      <c r="W1278" s="107"/>
      <c r="X1278" s="107"/>
      <c r="AA1278" s="107"/>
      <c r="AB1278" s="110"/>
      <c r="AC1278" s="110"/>
      <c r="AE1278" s="105"/>
      <c r="AF1278" s="105"/>
      <c r="AR1278" s="112"/>
    </row>
    <row r="1279" spans="2:44" x14ac:dyDescent="0.25">
      <c r="B1279" s="1" t="str">
        <f>IF(I1279="","",
(IF(N1279=FİLTRE!$H$6,2,0)+IF(FİLTRE!$H$6="TOPLAM",2,0))
)</f>
        <v/>
      </c>
      <c r="C1279">
        <f>IF(FİLTRE!$M$5="",9,(IF(U1279&gt;=FİLTRE!$M$5,1,0)))</f>
        <v>1</v>
      </c>
      <c r="D1279" s="1">
        <f>IF(FİLTRE!$M$6="",9,(IF('SKT LİSTESİ'!P1279&lt;=FİLTRE!$M$6,1,0)))</f>
        <v>1</v>
      </c>
      <c r="E1279" s="25" t="str">
        <f>IF(I1279="","",(COUNTIFS($L$4:L1279,L1279)))</f>
        <v/>
      </c>
      <c r="F1279" s="13">
        <f>IF(OR(B1279&lt;&gt;2,C1279&lt;&gt;1,D1279&lt;&gt;1,H1279&lt;&gt;1),0,
COUNTIFS($B$4:B1279,2,$C$4:C1279,1,$D$4:D1279,1,$H$4:H1279,1))</f>
        <v>0</v>
      </c>
      <c r="G1279" s="26" t="str">
        <f>IF(I1279="","",(COUNTIF($E$4:E1279,E1279)))</f>
        <v/>
      </c>
      <c r="H1279" s="1">
        <f>IF(AND(J1279="SAYIM",FİLTRE!$H$5="RAFTA",U1279&lt;&gt;0),1,0)+
IF(AND(J1279="İADE DEPO",FİLTRE!$H$5="İADE DEPO"),1,0)+
IF(FİLTRE!$H$5="TÜMÜ",1,0)+
IF(AND(J1279="FİRMA İADE",FİLTRE!$H$5="FİRMA İADE"),1,0)+
IF(AND(J1279="İMHA",FİLTRE!$H$5="İMHA"),1,0)</f>
        <v>1</v>
      </c>
      <c r="I1279" s="99"/>
      <c r="J1279" s="100"/>
      <c r="K1279" s="100"/>
      <c r="L1279" s="101"/>
      <c r="M1279" s="102"/>
      <c r="N1279" s="101"/>
      <c r="O1279" s="99"/>
      <c r="P1279" s="103"/>
      <c r="Q1279" s="104"/>
      <c r="R1279" s="50"/>
      <c r="S1279" s="105"/>
      <c r="T1279" s="106"/>
      <c r="U1279" s="107"/>
      <c r="V1279" s="108"/>
      <c r="W1279" s="107"/>
      <c r="X1279" s="107"/>
      <c r="AA1279" s="107"/>
      <c r="AB1279" s="110"/>
      <c r="AC1279" s="110"/>
      <c r="AE1279" s="105"/>
      <c r="AF1279" s="105"/>
      <c r="AR1279" s="112"/>
    </row>
    <row r="1280" spans="2:44" x14ac:dyDescent="0.25">
      <c r="B1280" s="1" t="str">
        <f>IF(I1280="","",
(IF(N1280=FİLTRE!$H$6,2,0)+IF(FİLTRE!$H$6="TOPLAM",2,0))
)</f>
        <v/>
      </c>
      <c r="C1280">
        <f>IF(FİLTRE!$M$5="",9,(IF(U1280&gt;=FİLTRE!$M$5,1,0)))</f>
        <v>1</v>
      </c>
      <c r="D1280" s="1">
        <f>IF(FİLTRE!$M$6="",9,(IF('SKT LİSTESİ'!P1280&lt;=FİLTRE!$M$6,1,0)))</f>
        <v>1</v>
      </c>
      <c r="E1280" s="25" t="str">
        <f>IF(I1280="","",(COUNTIFS($L$4:L1280,L1280)))</f>
        <v/>
      </c>
      <c r="F1280" s="13">
        <f>IF(OR(B1280&lt;&gt;2,C1280&lt;&gt;1,D1280&lt;&gt;1,H1280&lt;&gt;1),0,
COUNTIFS($B$4:B1280,2,$C$4:C1280,1,$D$4:D1280,1,$H$4:H1280,1))</f>
        <v>0</v>
      </c>
      <c r="G1280" s="26" t="str">
        <f>IF(I1280="","",(COUNTIF($E$4:E1280,E1280)))</f>
        <v/>
      </c>
      <c r="H1280" s="1">
        <f>IF(AND(J1280="SAYIM",FİLTRE!$H$5="RAFTA",U1280&lt;&gt;0),1,0)+
IF(AND(J1280="İADE DEPO",FİLTRE!$H$5="İADE DEPO"),1,0)+
IF(FİLTRE!$H$5="TÜMÜ",1,0)+
IF(AND(J1280="FİRMA İADE",FİLTRE!$H$5="FİRMA İADE"),1,0)+
IF(AND(J1280="İMHA",FİLTRE!$H$5="İMHA"),1,0)</f>
        <v>1</v>
      </c>
      <c r="I1280" s="99"/>
      <c r="J1280" s="100"/>
      <c r="K1280" s="100"/>
      <c r="L1280" s="101"/>
      <c r="M1280" s="102"/>
      <c r="N1280" s="101"/>
      <c r="O1280" s="99"/>
      <c r="P1280" s="103"/>
      <c r="Q1280" s="104"/>
      <c r="R1280" s="50"/>
      <c r="S1280" s="105"/>
      <c r="T1280" s="106"/>
      <c r="U1280" s="107"/>
      <c r="V1280" s="108"/>
      <c r="W1280" s="107"/>
      <c r="X1280" s="107"/>
      <c r="AA1280" s="107"/>
      <c r="AB1280" s="110"/>
      <c r="AC1280" s="110"/>
      <c r="AE1280" s="105"/>
      <c r="AF1280" s="105"/>
      <c r="AR1280" s="112"/>
    </row>
    <row r="1281" spans="2:44" x14ac:dyDescent="0.25">
      <c r="B1281" s="1" t="str">
        <f>IF(I1281="","",
(IF(N1281=FİLTRE!$H$6,2,0)+IF(FİLTRE!$H$6="TOPLAM",2,0))
)</f>
        <v/>
      </c>
      <c r="C1281">
        <f>IF(FİLTRE!$M$5="",9,(IF(U1281&gt;=FİLTRE!$M$5,1,0)))</f>
        <v>1</v>
      </c>
      <c r="D1281" s="1">
        <f>IF(FİLTRE!$M$6="",9,(IF('SKT LİSTESİ'!P1281&lt;=FİLTRE!$M$6,1,0)))</f>
        <v>1</v>
      </c>
      <c r="E1281" s="25" t="str">
        <f>IF(I1281="","",(COUNTIFS($L$4:L1281,L1281)))</f>
        <v/>
      </c>
      <c r="F1281" s="13">
        <f>IF(OR(B1281&lt;&gt;2,C1281&lt;&gt;1,D1281&lt;&gt;1,H1281&lt;&gt;1),0,
COUNTIFS($B$4:B1281,2,$C$4:C1281,1,$D$4:D1281,1,$H$4:H1281,1))</f>
        <v>0</v>
      </c>
      <c r="G1281" s="26" t="str">
        <f>IF(I1281="","",(COUNTIF($E$4:E1281,E1281)))</f>
        <v/>
      </c>
      <c r="H1281" s="1">
        <f>IF(AND(J1281="SAYIM",FİLTRE!$H$5="RAFTA",U1281&lt;&gt;0),1,0)+
IF(AND(J1281="İADE DEPO",FİLTRE!$H$5="İADE DEPO"),1,0)+
IF(FİLTRE!$H$5="TÜMÜ",1,0)+
IF(AND(J1281="FİRMA İADE",FİLTRE!$H$5="FİRMA İADE"),1,0)+
IF(AND(J1281="İMHA",FİLTRE!$H$5="İMHA"),1,0)</f>
        <v>1</v>
      </c>
      <c r="I1281" s="99"/>
      <c r="J1281" s="100"/>
      <c r="K1281" s="100"/>
      <c r="L1281" s="101"/>
      <c r="M1281" s="102"/>
      <c r="N1281" s="101"/>
      <c r="O1281" s="99"/>
      <c r="P1281" s="103"/>
      <c r="Q1281" s="104"/>
      <c r="R1281" s="50"/>
      <c r="S1281" s="105"/>
      <c r="T1281" s="106"/>
      <c r="U1281" s="107"/>
      <c r="V1281" s="108"/>
      <c r="W1281" s="107"/>
      <c r="X1281" s="107"/>
      <c r="AA1281" s="107"/>
      <c r="AB1281" s="110"/>
      <c r="AC1281" s="110"/>
      <c r="AE1281" s="105"/>
      <c r="AF1281" s="105"/>
      <c r="AR1281" s="112"/>
    </row>
    <row r="1282" spans="2:44" x14ac:dyDescent="0.25">
      <c r="B1282" s="1" t="str">
        <f>IF(I1282="","",
(IF(N1282=FİLTRE!$H$6,2,0)+IF(FİLTRE!$H$6="TOPLAM",2,0))
)</f>
        <v/>
      </c>
      <c r="C1282">
        <f>IF(FİLTRE!$M$5="",9,(IF(U1282&gt;=FİLTRE!$M$5,1,0)))</f>
        <v>1</v>
      </c>
      <c r="D1282" s="1">
        <f>IF(FİLTRE!$M$6="",9,(IF('SKT LİSTESİ'!P1282&lt;=FİLTRE!$M$6,1,0)))</f>
        <v>1</v>
      </c>
      <c r="E1282" s="25" t="str">
        <f>IF(I1282="","",(COUNTIFS($L$4:L1282,L1282)))</f>
        <v/>
      </c>
      <c r="F1282" s="13">
        <f>IF(OR(B1282&lt;&gt;2,C1282&lt;&gt;1,D1282&lt;&gt;1,H1282&lt;&gt;1),0,
COUNTIFS($B$4:B1282,2,$C$4:C1282,1,$D$4:D1282,1,$H$4:H1282,1))</f>
        <v>0</v>
      </c>
      <c r="G1282" s="26" t="str">
        <f>IF(I1282="","",(COUNTIF($E$4:E1282,E1282)))</f>
        <v/>
      </c>
      <c r="H1282" s="1">
        <f>IF(AND(J1282="SAYIM",FİLTRE!$H$5="RAFTA",U1282&lt;&gt;0),1,0)+
IF(AND(J1282="İADE DEPO",FİLTRE!$H$5="İADE DEPO"),1,0)+
IF(FİLTRE!$H$5="TÜMÜ",1,0)+
IF(AND(J1282="FİRMA İADE",FİLTRE!$H$5="FİRMA İADE"),1,0)+
IF(AND(J1282="İMHA",FİLTRE!$H$5="İMHA"),1,0)</f>
        <v>1</v>
      </c>
      <c r="I1282" s="99"/>
      <c r="J1282" s="100"/>
      <c r="K1282" s="100"/>
      <c r="L1282" s="101"/>
      <c r="M1282" s="102"/>
      <c r="N1282" s="101"/>
      <c r="O1282" s="99"/>
      <c r="P1282" s="103"/>
      <c r="Q1282" s="104"/>
      <c r="R1282" s="50"/>
      <c r="S1282" s="105"/>
      <c r="T1282" s="106"/>
      <c r="U1282" s="107"/>
      <c r="V1282" s="108"/>
      <c r="W1282" s="107"/>
      <c r="X1282" s="107"/>
      <c r="AA1282" s="107"/>
      <c r="AB1282" s="110"/>
      <c r="AC1282" s="110"/>
      <c r="AE1282" s="105"/>
      <c r="AF1282" s="105"/>
      <c r="AR1282" s="112"/>
    </row>
    <row r="1283" spans="2:44" x14ac:dyDescent="0.25">
      <c r="B1283" s="1" t="str">
        <f>IF(I1283="","",
(IF(N1283=FİLTRE!$H$6,2,0)+IF(FİLTRE!$H$6="TOPLAM",2,0))
)</f>
        <v/>
      </c>
      <c r="C1283">
        <f>IF(FİLTRE!$M$5="",9,(IF(U1283&gt;=FİLTRE!$M$5,1,0)))</f>
        <v>1</v>
      </c>
      <c r="D1283" s="1">
        <f>IF(FİLTRE!$M$6="",9,(IF('SKT LİSTESİ'!P1283&lt;=FİLTRE!$M$6,1,0)))</f>
        <v>1</v>
      </c>
      <c r="E1283" s="25" t="str">
        <f>IF(I1283="","",(COUNTIFS($L$4:L1283,L1283)))</f>
        <v/>
      </c>
      <c r="F1283" s="13">
        <f>IF(OR(B1283&lt;&gt;2,C1283&lt;&gt;1,D1283&lt;&gt;1,H1283&lt;&gt;1),0,
COUNTIFS($B$4:B1283,2,$C$4:C1283,1,$D$4:D1283,1,$H$4:H1283,1))</f>
        <v>0</v>
      </c>
      <c r="G1283" s="26" t="str">
        <f>IF(I1283="","",(COUNTIF($E$4:E1283,E1283)))</f>
        <v/>
      </c>
      <c r="H1283" s="1">
        <f>IF(AND(J1283="SAYIM",FİLTRE!$H$5="RAFTA",U1283&lt;&gt;0),1,0)+
IF(AND(J1283="İADE DEPO",FİLTRE!$H$5="İADE DEPO"),1,0)+
IF(FİLTRE!$H$5="TÜMÜ",1,0)+
IF(AND(J1283="FİRMA İADE",FİLTRE!$H$5="FİRMA İADE"),1,0)+
IF(AND(J1283="İMHA",FİLTRE!$H$5="İMHA"),1,0)</f>
        <v>1</v>
      </c>
      <c r="I1283" s="99"/>
      <c r="J1283" s="100"/>
      <c r="K1283" s="100"/>
      <c r="L1283" s="101"/>
      <c r="M1283" s="102"/>
      <c r="N1283" s="101"/>
      <c r="O1283" s="99"/>
      <c r="P1283" s="103"/>
      <c r="Q1283" s="104"/>
      <c r="R1283" s="50"/>
      <c r="S1283" s="105"/>
      <c r="T1283" s="106"/>
      <c r="U1283" s="107"/>
      <c r="V1283" s="108"/>
      <c r="W1283" s="107"/>
      <c r="X1283" s="107"/>
      <c r="AA1283" s="107"/>
      <c r="AB1283" s="110"/>
      <c r="AC1283" s="110"/>
      <c r="AE1283" s="105"/>
      <c r="AF1283" s="105"/>
      <c r="AR1283" s="112"/>
    </row>
    <row r="1284" spans="2:44" x14ac:dyDescent="0.25">
      <c r="B1284" s="1" t="str">
        <f>IF(I1284="","",
(IF(N1284=FİLTRE!$H$6,2,0)+IF(FİLTRE!$H$6="TOPLAM",2,0))
)</f>
        <v/>
      </c>
      <c r="C1284">
        <f>IF(FİLTRE!$M$5="",9,(IF(U1284&gt;=FİLTRE!$M$5,1,0)))</f>
        <v>1</v>
      </c>
      <c r="D1284" s="1">
        <f>IF(FİLTRE!$M$6="",9,(IF('SKT LİSTESİ'!P1284&lt;=FİLTRE!$M$6,1,0)))</f>
        <v>1</v>
      </c>
      <c r="E1284" s="25" t="str">
        <f>IF(I1284="","",(COUNTIFS($L$4:L1284,L1284)))</f>
        <v/>
      </c>
      <c r="F1284" s="13">
        <f>IF(OR(B1284&lt;&gt;2,C1284&lt;&gt;1,D1284&lt;&gt;1,H1284&lt;&gt;1),0,
COUNTIFS($B$4:B1284,2,$C$4:C1284,1,$D$4:D1284,1,$H$4:H1284,1))</f>
        <v>0</v>
      </c>
      <c r="G1284" s="26" t="str">
        <f>IF(I1284="","",(COUNTIF($E$4:E1284,E1284)))</f>
        <v/>
      </c>
      <c r="H1284" s="1">
        <f>IF(AND(J1284="SAYIM",FİLTRE!$H$5="RAFTA",U1284&lt;&gt;0),1,0)+
IF(AND(J1284="İADE DEPO",FİLTRE!$H$5="İADE DEPO"),1,0)+
IF(FİLTRE!$H$5="TÜMÜ",1,0)+
IF(AND(J1284="FİRMA İADE",FİLTRE!$H$5="FİRMA İADE"),1,0)+
IF(AND(J1284="İMHA",FİLTRE!$H$5="İMHA"),1,0)</f>
        <v>1</v>
      </c>
      <c r="I1284" s="99"/>
      <c r="J1284" s="100"/>
      <c r="K1284" s="100"/>
      <c r="L1284" s="101"/>
      <c r="M1284" s="102"/>
      <c r="N1284" s="101"/>
      <c r="O1284" s="99"/>
      <c r="P1284" s="103"/>
      <c r="Q1284" s="104"/>
      <c r="R1284" s="50"/>
      <c r="S1284" s="105"/>
      <c r="T1284" s="106"/>
      <c r="U1284" s="107"/>
      <c r="V1284" s="108"/>
      <c r="W1284" s="107"/>
      <c r="X1284" s="107"/>
      <c r="AA1284" s="107"/>
      <c r="AB1284" s="110"/>
      <c r="AC1284" s="110"/>
      <c r="AE1284" s="105"/>
      <c r="AF1284" s="105"/>
      <c r="AR1284" s="112"/>
    </row>
    <row r="1285" spans="2:44" x14ac:dyDescent="0.25">
      <c r="B1285" s="1" t="str">
        <f>IF(I1285="","",
(IF(N1285=FİLTRE!$H$6,2,0)+IF(FİLTRE!$H$6="TOPLAM",2,0))
)</f>
        <v/>
      </c>
      <c r="C1285">
        <f>IF(FİLTRE!$M$5="",9,(IF(U1285&gt;=FİLTRE!$M$5,1,0)))</f>
        <v>1</v>
      </c>
      <c r="D1285" s="1">
        <f>IF(FİLTRE!$M$6="",9,(IF('SKT LİSTESİ'!P1285&lt;=FİLTRE!$M$6,1,0)))</f>
        <v>1</v>
      </c>
      <c r="E1285" s="25" t="str">
        <f>IF(I1285="","",(COUNTIFS($L$4:L1285,L1285)))</f>
        <v/>
      </c>
      <c r="F1285" s="13">
        <f>IF(OR(B1285&lt;&gt;2,C1285&lt;&gt;1,D1285&lt;&gt;1,H1285&lt;&gt;1),0,
COUNTIFS($B$4:B1285,2,$C$4:C1285,1,$D$4:D1285,1,$H$4:H1285,1))</f>
        <v>0</v>
      </c>
      <c r="G1285" s="26" t="str">
        <f>IF(I1285="","",(COUNTIF($E$4:E1285,E1285)))</f>
        <v/>
      </c>
      <c r="H1285" s="1">
        <f>IF(AND(J1285="SAYIM",FİLTRE!$H$5="RAFTA",U1285&lt;&gt;0),1,0)+
IF(AND(J1285="İADE DEPO",FİLTRE!$H$5="İADE DEPO"),1,0)+
IF(FİLTRE!$H$5="TÜMÜ",1,0)+
IF(AND(J1285="FİRMA İADE",FİLTRE!$H$5="FİRMA İADE"),1,0)+
IF(AND(J1285="İMHA",FİLTRE!$H$5="İMHA"),1,0)</f>
        <v>1</v>
      </c>
      <c r="I1285" s="99"/>
      <c r="J1285" s="100"/>
      <c r="K1285" s="100"/>
      <c r="L1285" s="101"/>
      <c r="M1285" s="102"/>
      <c r="N1285" s="101"/>
      <c r="O1285" s="99"/>
      <c r="P1285" s="103"/>
      <c r="Q1285" s="104"/>
      <c r="R1285" s="50"/>
      <c r="S1285" s="105"/>
      <c r="T1285" s="106"/>
      <c r="U1285" s="107"/>
      <c r="V1285" s="108"/>
      <c r="W1285" s="107"/>
      <c r="X1285" s="107"/>
      <c r="AA1285" s="107"/>
      <c r="AB1285" s="110"/>
      <c r="AC1285" s="110"/>
      <c r="AE1285" s="105"/>
      <c r="AF1285" s="105"/>
      <c r="AR1285" s="112"/>
    </row>
    <row r="1286" spans="2:44" x14ac:dyDescent="0.25">
      <c r="B1286" s="1" t="str">
        <f>IF(I1286="","",
(IF(N1286=FİLTRE!$H$6,2,0)+IF(FİLTRE!$H$6="TOPLAM",2,0))
)</f>
        <v/>
      </c>
      <c r="C1286">
        <f>IF(FİLTRE!$M$5="",9,(IF(U1286&gt;=FİLTRE!$M$5,1,0)))</f>
        <v>1</v>
      </c>
      <c r="D1286" s="1">
        <f>IF(FİLTRE!$M$6="",9,(IF('SKT LİSTESİ'!P1286&lt;=FİLTRE!$M$6,1,0)))</f>
        <v>1</v>
      </c>
      <c r="E1286" s="25" t="str">
        <f>IF(I1286="","",(COUNTIFS($L$4:L1286,L1286)))</f>
        <v/>
      </c>
      <c r="F1286" s="13">
        <f>IF(OR(B1286&lt;&gt;2,C1286&lt;&gt;1,D1286&lt;&gt;1,H1286&lt;&gt;1),0,
COUNTIFS($B$4:B1286,2,$C$4:C1286,1,$D$4:D1286,1,$H$4:H1286,1))</f>
        <v>0</v>
      </c>
      <c r="G1286" s="26" t="str">
        <f>IF(I1286="","",(COUNTIF($E$4:E1286,E1286)))</f>
        <v/>
      </c>
      <c r="H1286" s="1">
        <f>IF(AND(J1286="SAYIM",FİLTRE!$H$5="RAFTA",U1286&lt;&gt;0),1,0)+
IF(AND(J1286="İADE DEPO",FİLTRE!$H$5="İADE DEPO"),1,0)+
IF(FİLTRE!$H$5="TÜMÜ",1,0)+
IF(AND(J1286="FİRMA İADE",FİLTRE!$H$5="FİRMA İADE"),1,0)+
IF(AND(J1286="İMHA",FİLTRE!$H$5="İMHA"),1,0)</f>
        <v>1</v>
      </c>
      <c r="I1286" s="99"/>
      <c r="J1286" s="100"/>
      <c r="K1286" s="100"/>
      <c r="L1286" s="101"/>
      <c r="M1286" s="102"/>
      <c r="N1286" s="101"/>
      <c r="O1286" s="99"/>
      <c r="P1286" s="103"/>
      <c r="Q1286" s="104"/>
      <c r="R1286" s="50"/>
      <c r="S1286" s="105"/>
      <c r="T1286" s="106"/>
      <c r="U1286" s="107"/>
      <c r="V1286" s="108"/>
      <c r="W1286" s="107"/>
      <c r="X1286" s="107"/>
      <c r="AA1286" s="107"/>
      <c r="AB1286" s="110"/>
      <c r="AC1286" s="110"/>
      <c r="AE1286" s="105"/>
      <c r="AF1286" s="105"/>
      <c r="AR1286" s="112"/>
    </row>
    <row r="1287" spans="2:44" x14ac:dyDescent="0.25">
      <c r="B1287" s="1" t="str">
        <f>IF(I1287="","",
(IF(N1287=FİLTRE!$H$6,2,0)+IF(FİLTRE!$H$6="TOPLAM",2,0))
)</f>
        <v/>
      </c>
      <c r="C1287">
        <f>IF(FİLTRE!$M$5="",9,(IF(U1287&gt;=FİLTRE!$M$5,1,0)))</f>
        <v>1</v>
      </c>
      <c r="D1287" s="1">
        <f>IF(FİLTRE!$M$6="",9,(IF('SKT LİSTESİ'!P1287&lt;=FİLTRE!$M$6,1,0)))</f>
        <v>1</v>
      </c>
      <c r="E1287" s="25" t="str">
        <f>IF(I1287="","",(COUNTIFS($L$4:L1287,L1287)))</f>
        <v/>
      </c>
      <c r="F1287" s="13">
        <f>IF(OR(B1287&lt;&gt;2,C1287&lt;&gt;1,D1287&lt;&gt;1,H1287&lt;&gt;1),0,
COUNTIFS($B$4:B1287,2,$C$4:C1287,1,$D$4:D1287,1,$H$4:H1287,1))</f>
        <v>0</v>
      </c>
      <c r="G1287" s="26" t="str">
        <f>IF(I1287="","",(COUNTIF($E$4:E1287,E1287)))</f>
        <v/>
      </c>
      <c r="H1287" s="1">
        <f>IF(AND(J1287="SAYIM",FİLTRE!$H$5="RAFTA",U1287&lt;&gt;0),1,0)+
IF(AND(J1287="İADE DEPO",FİLTRE!$H$5="İADE DEPO"),1,0)+
IF(FİLTRE!$H$5="TÜMÜ",1,0)+
IF(AND(J1287="FİRMA İADE",FİLTRE!$H$5="FİRMA İADE"),1,0)+
IF(AND(J1287="İMHA",FİLTRE!$H$5="İMHA"),1,0)</f>
        <v>1</v>
      </c>
      <c r="I1287" s="99"/>
      <c r="J1287" s="100"/>
      <c r="K1287" s="100"/>
      <c r="L1287" s="101"/>
      <c r="M1287" s="102"/>
      <c r="N1287" s="101"/>
      <c r="O1287" s="99"/>
      <c r="P1287" s="103"/>
      <c r="Q1287" s="104"/>
      <c r="R1287" s="50"/>
      <c r="S1287" s="105"/>
      <c r="T1287" s="106"/>
      <c r="U1287" s="107"/>
      <c r="V1287" s="108"/>
      <c r="W1287" s="107"/>
      <c r="X1287" s="107"/>
      <c r="AA1287" s="107"/>
      <c r="AB1287" s="110"/>
      <c r="AC1287" s="110"/>
      <c r="AE1287" s="105"/>
      <c r="AF1287" s="105"/>
      <c r="AR1287" s="112"/>
    </row>
    <row r="1288" spans="2:44" x14ac:dyDescent="0.25">
      <c r="B1288" s="1" t="str">
        <f>IF(I1288="","",
(IF(N1288=FİLTRE!$H$6,2,0)+IF(FİLTRE!$H$6="TOPLAM",2,0))
)</f>
        <v/>
      </c>
      <c r="C1288">
        <f>IF(FİLTRE!$M$5="",9,(IF(U1288&gt;=FİLTRE!$M$5,1,0)))</f>
        <v>1</v>
      </c>
      <c r="D1288" s="1">
        <f>IF(FİLTRE!$M$6="",9,(IF('SKT LİSTESİ'!P1288&lt;=FİLTRE!$M$6,1,0)))</f>
        <v>1</v>
      </c>
      <c r="E1288" s="25" t="str">
        <f>IF(I1288="","",(COUNTIFS($L$4:L1288,L1288)))</f>
        <v/>
      </c>
      <c r="F1288" s="13">
        <f>IF(OR(B1288&lt;&gt;2,C1288&lt;&gt;1,D1288&lt;&gt;1,H1288&lt;&gt;1),0,
COUNTIFS($B$4:B1288,2,$C$4:C1288,1,$D$4:D1288,1,$H$4:H1288,1))</f>
        <v>0</v>
      </c>
      <c r="G1288" s="26" t="str">
        <f>IF(I1288="","",(COUNTIF($E$4:E1288,E1288)))</f>
        <v/>
      </c>
      <c r="H1288" s="1">
        <f>IF(AND(J1288="SAYIM",FİLTRE!$H$5="RAFTA",U1288&lt;&gt;0),1,0)+
IF(AND(J1288="İADE DEPO",FİLTRE!$H$5="İADE DEPO"),1,0)+
IF(FİLTRE!$H$5="TÜMÜ",1,0)+
IF(AND(J1288="FİRMA İADE",FİLTRE!$H$5="FİRMA İADE"),1,0)+
IF(AND(J1288="İMHA",FİLTRE!$H$5="İMHA"),1,0)</f>
        <v>1</v>
      </c>
      <c r="I1288" s="99"/>
      <c r="J1288" s="100"/>
      <c r="K1288" s="100"/>
      <c r="L1288" s="101"/>
      <c r="M1288" s="102"/>
      <c r="N1288" s="101"/>
      <c r="O1288" s="99"/>
      <c r="P1288" s="103"/>
      <c r="Q1288" s="104"/>
      <c r="R1288" s="50"/>
      <c r="S1288" s="105"/>
      <c r="T1288" s="106"/>
      <c r="U1288" s="107"/>
      <c r="V1288" s="108"/>
      <c r="W1288" s="107"/>
      <c r="X1288" s="107"/>
      <c r="AA1288" s="107"/>
      <c r="AB1288" s="110"/>
      <c r="AC1288" s="110"/>
      <c r="AE1288" s="105"/>
      <c r="AF1288" s="105"/>
      <c r="AR1288" s="112"/>
    </row>
    <row r="1289" spans="2:44" x14ac:dyDescent="0.25">
      <c r="B1289" s="1" t="str">
        <f>IF(I1289="","",
(IF(N1289=FİLTRE!$H$6,2,0)+IF(FİLTRE!$H$6="TOPLAM",2,0))
)</f>
        <v/>
      </c>
      <c r="C1289">
        <f>IF(FİLTRE!$M$5="",9,(IF(U1289&gt;=FİLTRE!$M$5,1,0)))</f>
        <v>1</v>
      </c>
      <c r="D1289" s="1">
        <f>IF(FİLTRE!$M$6="",9,(IF('SKT LİSTESİ'!P1289&lt;=FİLTRE!$M$6,1,0)))</f>
        <v>1</v>
      </c>
      <c r="E1289" s="25" t="str">
        <f>IF(I1289="","",(COUNTIFS($L$4:L1289,L1289)))</f>
        <v/>
      </c>
      <c r="F1289" s="13">
        <f>IF(OR(B1289&lt;&gt;2,C1289&lt;&gt;1,D1289&lt;&gt;1,H1289&lt;&gt;1),0,
COUNTIFS($B$4:B1289,2,$C$4:C1289,1,$D$4:D1289,1,$H$4:H1289,1))</f>
        <v>0</v>
      </c>
      <c r="G1289" s="26" t="str">
        <f>IF(I1289="","",(COUNTIF($E$4:E1289,E1289)))</f>
        <v/>
      </c>
      <c r="H1289" s="1">
        <f>IF(AND(J1289="SAYIM",FİLTRE!$H$5="RAFTA",U1289&lt;&gt;0),1,0)+
IF(AND(J1289="İADE DEPO",FİLTRE!$H$5="İADE DEPO"),1,0)+
IF(FİLTRE!$H$5="TÜMÜ",1,0)+
IF(AND(J1289="FİRMA İADE",FİLTRE!$H$5="FİRMA İADE"),1,0)+
IF(AND(J1289="İMHA",FİLTRE!$H$5="İMHA"),1,0)</f>
        <v>1</v>
      </c>
      <c r="I1289" s="99"/>
      <c r="J1289" s="100"/>
      <c r="K1289" s="100"/>
      <c r="L1289" s="101"/>
      <c r="M1289" s="102"/>
      <c r="N1289" s="101"/>
      <c r="O1289" s="99"/>
      <c r="P1289" s="103"/>
      <c r="Q1289" s="104"/>
      <c r="R1289" s="50"/>
      <c r="S1289" s="105"/>
      <c r="T1289" s="106"/>
      <c r="U1289" s="107"/>
      <c r="V1289" s="108"/>
      <c r="W1289" s="107"/>
      <c r="X1289" s="107"/>
      <c r="AA1289" s="107"/>
      <c r="AB1289" s="110"/>
      <c r="AC1289" s="110"/>
      <c r="AE1289" s="105"/>
      <c r="AF1289" s="105"/>
      <c r="AR1289" s="112"/>
    </row>
    <row r="1290" spans="2:44" x14ac:dyDescent="0.25">
      <c r="B1290" s="1" t="str">
        <f>IF(I1290="","",
(IF(N1290=FİLTRE!$H$6,2,0)+IF(FİLTRE!$H$6="TOPLAM",2,0))
)</f>
        <v/>
      </c>
      <c r="C1290">
        <f>IF(FİLTRE!$M$5="",9,(IF(U1290&gt;=FİLTRE!$M$5,1,0)))</f>
        <v>1</v>
      </c>
      <c r="D1290" s="1">
        <f>IF(FİLTRE!$M$6="",9,(IF('SKT LİSTESİ'!P1290&lt;=FİLTRE!$M$6,1,0)))</f>
        <v>1</v>
      </c>
      <c r="E1290" s="25" t="str">
        <f>IF(I1290="","",(COUNTIFS($L$4:L1290,L1290)))</f>
        <v/>
      </c>
      <c r="F1290" s="13">
        <f>IF(OR(B1290&lt;&gt;2,C1290&lt;&gt;1,D1290&lt;&gt;1,H1290&lt;&gt;1),0,
COUNTIFS($B$4:B1290,2,$C$4:C1290,1,$D$4:D1290,1,$H$4:H1290,1))</f>
        <v>0</v>
      </c>
      <c r="G1290" s="26" t="str">
        <f>IF(I1290="","",(COUNTIF($E$4:E1290,E1290)))</f>
        <v/>
      </c>
      <c r="H1290" s="1">
        <f>IF(AND(J1290="SAYIM",FİLTRE!$H$5="RAFTA",U1290&lt;&gt;0),1,0)+
IF(AND(J1290="İADE DEPO",FİLTRE!$H$5="İADE DEPO"),1,0)+
IF(FİLTRE!$H$5="TÜMÜ",1,0)+
IF(AND(J1290="FİRMA İADE",FİLTRE!$H$5="FİRMA İADE"),1,0)+
IF(AND(J1290="İMHA",FİLTRE!$H$5="İMHA"),1,0)</f>
        <v>1</v>
      </c>
      <c r="I1290" s="99"/>
      <c r="J1290" s="100"/>
      <c r="K1290" s="100"/>
      <c r="L1290" s="101"/>
      <c r="M1290" s="102"/>
      <c r="N1290" s="101"/>
      <c r="O1290" s="99"/>
      <c r="P1290" s="103"/>
      <c r="Q1290" s="104"/>
      <c r="R1290" s="50"/>
      <c r="S1290" s="105"/>
      <c r="T1290" s="106"/>
      <c r="U1290" s="107"/>
      <c r="V1290" s="108"/>
      <c r="W1290" s="107"/>
      <c r="X1290" s="107"/>
      <c r="AA1290" s="107"/>
      <c r="AB1290" s="110"/>
      <c r="AC1290" s="110"/>
      <c r="AE1290" s="105"/>
      <c r="AF1290" s="105"/>
      <c r="AR1290" s="112"/>
    </row>
    <row r="1291" spans="2:44" x14ac:dyDescent="0.25">
      <c r="B1291" s="1" t="str">
        <f>IF(I1291="","",
(IF(N1291=FİLTRE!$H$6,2,0)+IF(FİLTRE!$H$6="TOPLAM",2,0))
)</f>
        <v/>
      </c>
      <c r="C1291">
        <f>IF(FİLTRE!$M$5="",9,(IF(U1291&gt;=FİLTRE!$M$5,1,0)))</f>
        <v>1</v>
      </c>
      <c r="D1291" s="1">
        <f>IF(FİLTRE!$M$6="",9,(IF('SKT LİSTESİ'!P1291&lt;=FİLTRE!$M$6,1,0)))</f>
        <v>1</v>
      </c>
      <c r="E1291" s="25" t="str">
        <f>IF(I1291="","",(COUNTIFS($L$4:L1291,L1291)))</f>
        <v/>
      </c>
      <c r="F1291" s="13">
        <f>IF(OR(B1291&lt;&gt;2,C1291&lt;&gt;1,D1291&lt;&gt;1,H1291&lt;&gt;1),0,
COUNTIFS($B$4:B1291,2,$C$4:C1291,1,$D$4:D1291,1,$H$4:H1291,1))</f>
        <v>0</v>
      </c>
      <c r="G1291" s="26" t="str">
        <f>IF(I1291="","",(COUNTIF($E$4:E1291,E1291)))</f>
        <v/>
      </c>
      <c r="H1291" s="1">
        <f>IF(AND(J1291="SAYIM",FİLTRE!$H$5="RAFTA",U1291&lt;&gt;0),1,0)+
IF(AND(J1291="İADE DEPO",FİLTRE!$H$5="İADE DEPO"),1,0)+
IF(FİLTRE!$H$5="TÜMÜ",1,0)+
IF(AND(J1291="FİRMA İADE",FİLTRE!$H$5="FİRMA İADE"),1,0)+
IF(AND(J1291="İMHA",FİLTRE!$H$5="İMHA"),1,0)</f>
        <v>1</v>
      </c>
      <c r="I1291" s="99"/>
      <c r="J1291" s="100"/>
      <c r="K1291" s="100"/>
      <c r="L1291" s="101"/>
      <c r="M1291" s="102"/>
      <c r="N1291" s="101"/>
      <c r="O1291" s="99"/>
      <c r="P1291" s="103"/>
      <c r="Q1291" s="104"/>
      <c r="R1291" s="50"/>
      <c r="S1291" s="105"/>
      <c r="T1291" s="106"/>
      <c r="U1291" s="107"/>
      <c r="V1291" s="108"/>
      <c r="W1291" s="107"/>
      <c r="X1291" s="107"/>
      <c r="AA1291" s="107"/>
      <c r="AB1291" s="110"/>
      <c r="AC1291" s="110"/>
      <c r="AE1291" s="105"/>
      <c r="AF1291" s="105"/>
      <c r="AR1291" s="112"/>
    </row>
    <row r="1292" spans="2:44" x14ac:dyDescent="0.25">
      <c r="B1292" s="1" t="str">
        <f>IF(I1292="","",
(IF(N1292=FİLTRE!$H$6,2,0)+IF(FİLTRE!$H$6="TOPLAM",2,0))
)</f>
        <v/>
      </c>
      <c r="C1292">
        <f>IF(FİLTRE!$M$5="",9,(IF(U1292&gt;=FİLTRE!$M$5,1,0)))</f>
        <v>1</v>
      </c>
      <c r="D1292" s="1">
        <f>IF(FİLTRE!$M$6="",9,(IF('SKT LİSTESİ'!P1292&lt;=FİLTRE!$M$6,1,0)))</f>
        <v>1</v>
      </c>
      <c r="E1292" s="25" t="str">
        <f>IF(I1292="","",(COUNTIFS($L$4:L1292,L1292)))</f>
        <v/>
      </c>
      <c r="F1292" s="13">
        <f>IF(OR(B1292&lt;&gt;2,C1292&lt;&gt;1,D1292&lt;&gt;1,H1292&lt;&gt;1),0,
COUNTIFS($B$4:B1292,2,$C$4:C1292,1,$D$4:D1292,1,$H$4:H1292,1))</f>
        <v>0</v>
      </c>
      <c r="G1292" s="26" t="str">
        <f>IF(I1292="","",(COUNTIF($E$4:E1292,E1292)))</f>
        <v/>
      </c>
      <c r="H1292" s="1">
        <f>IF(AND(J1292="SAYIM",FİLTRE!$H$5="RAFTA",U1292&lt;&gt;0),1,0)+
IF(AND(J1292="İADE DEPO",FİLTRE!$H$5="İADE DEPO"),1,0)+
IF(FİLTRE!$H$5="TÜMÜ",1,0)+
IF(AND(J1292="FİRMA İADE",FİLTRE!$H$5="FİRMA İADE"),1,0)+
IF(AND(J1292="İMHA",FİLTRE!$H$5="İMHA"),1,0)</f>
        <v>1</v>
      </c>
      <c r="I1292" s="99"/>
      <c r="J1292" s="100"/>
      <c r="K1292" s="100"/>
      <c r="L1292" s="101"/>
      <c r="M1292" s="102"/>
      <c r="N1292" s="101"/>
      <c r="O1292" s="99"/>
      <c r="P1292" s="103"/>
      <c r="Q1292" s="104"/>
      <c r="R1292" s="50"/>
      <c r="S1292" s="105"/>
      <c r="T1292" s="106"/>
      <c r="U1292" s="107"/>
      <c r="V1292" s="108"/>
      <c r="W1292" s="107"/>
      <c r="X1292" s="107"/>
      <c r="AA1292" s="107"/>
      <c r="AB1292" s="110"/>
      <c r="AC1292" s="110"/>
      <c r="AE1292" s="105"/>
      <c r="AF1292" s="105"/>
      <c r="AR1292" s="112"/>
    </row>
    <row r="1293" spans="2:44" x14ac:dyDescent="0.25">
      <c r="B1293" s="1" t="str">
        <f>IF(I1293="","",
(IF(N1293=FİLTRE!$H$6,2,0)+IF(FİLTRE!$H$6="TOPLAM",2,0))
)</f>
        <v/>
      </c>
      <c r="C1293">
        <f>IF(FİLTRE!$M$5="",9,(IF(U1293&gt;=FİLTRE!$M$5,1,0)))</f>
        <v>1</v>
      </c>
      <c r="D1293" s="1">
        <f>IF(FİLTRE!$M$6="",9,(IF('SKT LİSTESİ'!P1293&lt;=FİLTRE!$M$6,1,0)))</f>
        <v>1</v>
      </c>
      <c r="E1293" s="25" t="str">
        <f>IF(I1293="","",(COUNTIFS($L$4:L1293,L1293)))</f>
        <v/>
      </c>
      <c r="F1293" s="13">
        <f>IF(OR(B1293&lt;&gt;2,C1293&lt;&gt;1,D1293&lt;&gt;1,H1293&lt;&gt;1),0,
COUNTIFS($B$4:B1293,2,$C$4:C1293,1,$D$4:D1293,1,$H$4:H1293,1))</f>
        <v>0</v>
      </c>
      <c r="G1293" s="26" t="str">
        <f>IF(I1293="","",(COUNTIF($E$4:E1293,E1293)))</f>
        <v/>
      </c>
      <c r="H1293" s="1">
        <f>IF(AND(J1293="SAYIM",FİLTRE!$H$5="RAFTA",U1293&lt;&gt;0),1,0)+
IF(AND(J1293="İADE DEPO",FİLTRE!$H$5="İADE DEPO"),1,0)+
IF(FİLTRE!$H$5="TÜMÜ",1,0)+
IF(AND(J1293="FİRMA İADE",FİLTRE!$H$5="FİRMA İADE"),1,0)+
IF(AND(J1293="İMHA",FİLTRE!$H$5="İMHA"),1,0)</f>
        <v>1</v>
      </c>
      <c r="I1293" s="99"/>
      <c r="J1293" s="100"/>
      <c r="K1293" s="100"/>
      <c r="L1293" s="101"/>
      <c r="M1293" s="102"/>
      <c r="N1293" s="101"/>
      <c r="O1293" s="99"/>
      <c r="P1293" s="103"/>
      <c r="Q1293" s="104"/>
      <c r="R1293" s="50"/>
      <c r="S1293" s="105"/>
      <c r="T1293" s="106"/>
      <c r="U1293" s="107"/>
      <c r="V1293" s="108"/>
      <c r="W1293" s="107"/>
      <c r="X1293" s="107"/>
      <c r="AA1293" s="107"/>
      <c r="AB1293" s="110"/>
      <c r="AC1293" s="110"/>
      <c r="AE1293" s="105"/>
      <c r="AF1293" s="105"/>
      <c r="AR1293" s="112"/>
    </row>
    <row r="1294" spans="2:44" x14ac:dyDescent="0.25">
      <c r="B1294" s="1" t="str">
        <f>IF(I1294="","",
(IF(N1294=FİLTRE!$H$6,2,0)+IF(FİLTRE!$H$6="TOPLAM",2,0))
)</f>
        <v/>
      </c>
      <c r="C1294">
        <f>IF(FİLTRE!$M$5="",9,(IF(U1294&gt;=FİLTRE!$M$5,1,0)))</f>
        <v>1</v>
      </c>
      <c r="D1294" s="1">
        <f>IF(FİLTRE!$M$6="",9,(IF('SKT LİSTESİ'!P1294&lt;=FİLTRE!$M$6,1,0)))</f>
        <v>1</v>
      </c>
      <c r="E1294" s="25" t="str">
        <f>IF(I1294="","",(COUNTIFS($L$4:L1294,L1294)))</f>
        <v/>
      </c>
      <c r="F1294" s="13">
        <f>IF(OR(B1294&lt;&gt;2,C1294&lt;&gt;1,D1294&lt;&gt;1,H1294&lt;&gt;1),0,
COUNTIFS($B$4:B1294,2,$C$4:C1294,1,$D$4:D1294,1,$H$4:H1294,1))</f>
        <v>0</v>
      </c>
      <c r="G1294" s="26" t="str">
        <f>IF(I1294="","",(COUNTIF($E$4:E1294,E1294)))</f>
        <v/>
      </c>
      <c r="H1294" s="1">
        <f>IF(AND(J1294="SAYIM",FİLTRE!$H$5="RAFTA",U1294&lt;&gt;0),1,0)+
IF(AND(J1294="İADE DEPO",FİLTRE!$H$5="İADE DEPO"),1,0)+
IF(FİLTRE!$H$5="TÜMÜ",1,0)+
IF(AND(J1294="FİRMA İADE",FİLTRE!$H$5="FİRMA İADE"),1,0)+
IF(AND(J1294="İMHA",FİLTRE!$H$5="İMHA"),1,0)</f>
        <v>1</v>
      </c>
      <c r="I1294" s="99"/>
      <c r="J1294" s="100"/>
      <c r="K1294" s="100"/>
      <c r="L1294" s="101"/>
      <c r="M1294" s="102"/>
      <c r="N1294" s="101"/>
      <c r="O1294" s="99"/>
      <c r="P1294" s="103"/>
      <c r="Q1294" s="104"/>
      <c r="R1294" s="50"/>
      <c r="S1294" s="105"/>
      <c r="T1294" s="106"/>
      <c r="U1294" s="107"/>
      <c r="V1294" s="108"/>
      <c r="W1294" s="107"/>
      <c r="X1294" s="107"/>
      <c r="AA1294" s="107"/>
      <c r="AB1294" s="110"/>
      <c r="AC1294" s="110"/>
      <c r="AE1294" s="105"/>
      <c r="AF1294" s="105"/>
      <c r="AR1294" s="112"/>
    </row>
    <row r="1295" spans="2:44" x14ac:dyDescent="0.25">
      <c r="B1295" s="1" t="str">
        <f>IF(I1295="","",
(IF(N1295=FİLTRE!$H$6,2,0)+IF(FİLTRE!$H$6="TOPLAM",2,0))
)</f>
        <v/>
      </c>
      <c r="C1295">
        <f>IF(FİLTRE!$M$5="",9,(IF(U1295&gt;=FİLTRE!$M$5,1,0)))</f>
        <v>1</v>
      </c>
      <c r="D1295" s="1">
        <f>IF(FİLTRE!$M$6="",9,(IF('SKT LİSTESİ'!P1295&lt;=FİLTRE!$M$6,1,0)))</f>
        <v>1</v>
      </c>
      <c r="E1295" s="25" t="str">
        <f>IF(I1295="","",(COUNTIFS($L$4:L1295,L1295)))</f>
        <v/>
      </c>
      <c r="F1295" s="13">
        <f>IF(OR(B1295&lt;&gt;2,C1295&lt;&gt;1,D1295&lt;&gt;1,H1295&lt;&gt;1),0,
COUNTIFS($B$4:B1295,2,$C$4:C1295,1,$D$4:D1295,1,$H$4:H1295,1))</f>
        <v>0</v>
      </c>
      <c r="G1295" s="26" t="str">
        <f>IF(I1295="","",(COUNTIF($E$4:E1295,E1295)))</f>
        <v/>
      </c>
      <c r="H1295" s="1">
        <f>IF(AND(J1295="SAYIM",FİLTRE!$H$5="RAFTA",U1295&lt;&gt;0),1,0)+
IF(AND(J1295="İADE DEPO",FİLTRE!$H$5="İADE DEPO"),1,0)+
IF(FİLTRE!$H$5="TÜMÜ",1,0)+
IF(AND(J1295="FİRMA İADE",FİLTRE!$H$5="FİRMA İADE"),1,0)+
IF(AND(J1295="İMHA",FİLTRE!$H$5="İMHA"),1,0)</f>
        <v>1</v>
      </c>
      <c r="I1295" s="99"/>
      <c r="J1295" s="100"/>
      <c r="K1295" s="100"/>
      <c r="L1295" s="101"/>
      <c r="M1295" s="102"/>
      <c r="N1295" s="101"/>
      <c r="O1295" s="99"/>
      <c r="P1295" s="103"/>
      <c r="Q1295" s="104"/>
      <c r="R1295" s="50"/>
      <c r="S1295" s="105"/>
      <c r="T1295" s="106"/>
      <c r="U1295" s="107"/>
      <c r="V1295" s="108"/>
      <c r="W1295" s="107"/>
      <c r="X1295" s="107"/>
      <c r="AA1295" s="107"/>
      <c r="AB1295" s="110"/>
      <c r="AC1295" s="110"/>
      <c r="AE1295" s="105"/>
      <c r="AF1295" s="105"/>
      <c r="AR1295" s="112"/>
    </row>
    <row r="1296" spans="2:44" x14ac:dyDescent="0.25">
      <c r="B1296" s="1" t="str">
        <f>IF(I1296="","",
(IF(N1296=FİLTRE!$H$6,2,0)+IF(FİLTRE!$H$6="TOPLAM",2,0))
)</f>
        <v/>
      </c>
      <c r="C1296">
        <f>IF(FİLTRE!$M$5="",9,(IF(U1296&gt;=FİLTRE!$M$5,1,0)))</f>
        <v>1</v>
      </c>
      <c r="D1296" s="1">
        <f>IF(FİLTRE!$M$6="",9,(IF('SKT LİSTESİ'!P1296&lt;=FİLTRE!$M$6,1,0)))</f>
        <v>1</v>
      </c>
      <c r="E1296" s="25" t="str">
        <f>IF(I1296="","",(COUNTIFS($L$4:L1296,L1296)))</f>
        <v/>
      </c>
      <c r="F1296" s="13">
        <f>IF(OR(B1296&lt;&gt;2,C1296&lt;&gt;1,D1296&lt;&gt;1,H1296&lt;&gt;1),0,
COUNTIFS($B$4:B1296,2,$C$4:C1296,1,$D$4:D1296,1,$H$4:H1296,1))</f>
        <v>0</v>
      </c>
      <c r="G1296" s="26" t="str">
        <f>IF(I1296="","",(COUNTIF($E$4:E1296,E1296)))</f>
        <v/>
      </c>
      <c r="H1296" s="1">
        <f>IF(AND(J1296="SAYIM",FİLTRE!$H$5="RAFTA",U1296&lt;&gt;0),1,0)+
IF(AND(J1296="İADE DEPO",FİLTRE!$H$5="İADE DEPO"),1,0)+
IF(FİLTRE!$H$5="TÜMÜ",1,0)+
IF(AND(J1296="FİRMA İADE",FİLTRE!$H$5="FİRMA İADE"),1,0)+
IF(AND(J1296="İMHA",FİLTRE!$H$5="İMHA"),1,0)</f>
        <v>1</v>
      </c>
      <c r="I1296" s="99"/>
      <c r="J1296" s="100"/>
      <c r="K1296" s="100"/>
      <c r="L1296" s="101"/>
      <c r="M1296" s="102"/>
      <c r="N1296" s="101"/>
      <c r="O1296" s="99"/>
      <c r="P1296" s="103"/>
      <c r="Q1296" s="104"/>
      <c r="R1296" s="50"/>
      <c r="S1296" s="105"/>
      <c r="T1296" s="106"/>
      <c r="U1296" s="107"/>
      <c r="V1296" s="108"/>
      <c r="W1296" s="107"/>
      <c r="X1296" s="107"/>
      <c r="AA1296" s="107"/>
      <c r="AB1296" s="110"/>
      <c r="AC1296" s="110"/>
      <c r="AE1296" s="105"/>
      <c r="AF1296" s="105"/>
      <c r="AR1296" s="112"/>
    </row>
    <row r="1297" spans="2:44" x14ac:dyDescent="0.25">
      <c r="B1297" s="1" t="str">
        <f>IF(I1297="","",
(IF(N1297=FİLTRE!$H$6,2,0)+IF(FİLTRE!$H$6="TOPLAM",2,0))
)</f>
        <v/>
      </c>
      <c r="C1297">
        <f>IF(FİLTRE!$M$5="",9,(IF(U1297&gt;=FİLTRE!$M$5,1,0)))</f>
        <v>1</v>
      </c>
      <c r="D1297" s="1">
        <f>IF(FİLTRE!$M$6="",9,(IF('SKT LİSTESİ'!P1297&lt;=FİLTRE!$M$6,1,0)))</f>
        <v>1</v>
      </c>
      <c r="E1297" s="25" t="str">
        <f>IF(I1297="","",(COUNTIFS($L$4:L1297,L1297)))</f>
        <v/>
      </c>
      <c r="F1297" s="13">
        <f>IF(OR(B1297&lt;&gt;2,C1297&lt;&gt;1,D1297&lt;&gt;1,H1297&lt;&gt;1),0,
COUNTIFS($B$4:B1297,2,$C$4:C1297,1,$D$4:D1297,1,$H$4:H1297,1))</f>
        <v>0</v>
      </c>
      <c r="G1297" s="26" t="str">
        <f>IF(I1297="","",(COUNTIF($E$4:E1297,E1297)))</f>
        <v/>
      </c>
      <c r="H1297" s="1">
        <f>IF(AND(J1297="SAYIM",FİLTRE!$H$5="RAFTA",U1297&lt;&gt;0),1,0)+
IF(AND(J1297="İADE DEPO",FİLTRE!$H$5="İADE DEPO"),1,0)+
IF(FİLTRE!$H$5="TÜMÜ",1,0)+
IF(AND(J1297="FİRMA İADE",FİLTRE!$H$5="FİRMA İADE"),1,0)+
IF(AND(J1297="İMHA",FİLTRE!$H$5="İMHA"),1,0)</f>
        <v>1</v>
      </c>
      <c r="I1297" s="99"/>
      <c r="J1297" s="100"/>
      <c r="K1297" s="100"/>
      <c r="L1297" s="101"/>
      <c r="M1297" s="102"/>
      <c r="N1297" s="101"/>
      <c r="O1297" s="99"/>
      <c r="P1297" s="103"/>
      <c r="Q1297" s="104"/>
      <c r="R1297" s="50"/>
      <c r="S1297" s="105"/>
      <c r="T1297" s="106"/>
      <c r="U1297" s="107"/>
      <c r="V1297" s="108"/>
      <c r="W1297" s="107"/>
      <c r="X1297" s="107"/>
      <c r="AA1297" s="107"/>
      <c r="AB1297" s="110"/>
      <c r="AC1297" s="110"/>
      <c r="AE1297" s="105"/>
      <c r="AF1297" s="105"/>
      <c r="AR1297" s="112"/>
    </row>
    <row r="1298" spans="2:44" x14ac:dyDescent="0.25">
      <c r="B1298" s="1" t="str">
        <f>IF(I1298="","",
(IF(N1298=FİLTRE!$H$6,2,0)+IF(FİLTRE!$H$6="TOPLAM",2,0))
)</f>
        <v/>
      </c>
      <c r="C1298">
        <f>IF(FİLTRE!$M$5="",9,(IF(U1298&gt;=FİLTRE!$M$5,1,0)))</f>
        <v>1</v>
      </c>
      <c r="D1298" s="1">
        <f>IF(FİLTRE!$M$6="",9,(IF('SKT LİSTESİ'!P1298&lt;=FİLTRE!$M$6,1,0)))</f>
        <v>1</v>
      </c>
      <c r="E1298" s="25" t="str">
        <f>IF(I1298="","",(COUNTIFS($L$4:L1298,L1298)))</f>
        <v/>
      </c>
      <c r="F1298" s="13">
        <f>IF(OR(B1298&lt;&gt;2,C1298&lt;&gt;1,D1298&lt;&gt;1,H1298&lt;&gt;1),0,
COUNTIFS($B$4:B1298,2,$C$4:C1298,1,$D$4:D1298,1,$H$4:H1298,1))</f>
        <v>0</v>
      </c>
      <c r="G1298" s="26" t="str">
        <f>IF(I1298="","",(COUNTIF($E$4:E1298,E1298)))</f>
        <v/>
      </c>
      <c r="H1298" s="1">
        <f>IF(AND(J1298="SAYIM",FİLTRE!$H$5="RAFTA",U1298&lt;&gt;0),1,0)+
IF(AND(J1298="İADE DEPO",FİLTRE!$H$5="İADE DEPO"),1,0)+
IF(FİLTRE!$H$5="TÜMÜ",1,0)+
IF(AND(J1298="FİRMA İADE",FİLTRE!$H$5="FİRMA İADE"),1,0)+
IF(AND(J1298="İMHA",FİLTRE!$H$5="İMHA"),1,0)</f>
        <v>1</v>
      </c>
      <c r="I1298" s="99"/>
      <c r="J1298" s="100"/>
      <c r="K1298" s="100"/>
      <c r="L1298" s="101"/>
      <c r="M1298" s="102"/>
      <c r="N1298" s="101"/>
      <c r="O1298" s="99"/>
      <c r="P1298" s="103"/>
      <c r="Q1298" s="104"/>
      <c r="R1298" s="50"/>
      <c r="S1298" s="105"/>
      <c r="T1298" s="106"/>
      <c r="U1298" s="107"/>
      <c r="V1298" s="108"/>
      <c r="W1298" s="107"/>
      <c r="X1298" s="107"/>
      <c r="AA1298" s="107"/>
      <c r="AB1298" s="110"/>
      <c r="AC1298" s="110"/>
      <c r="AE1298" s="105"/>
      <c r="AF1298" s="105"/>
      <c r="AR1298" s="112"/>
    </row>
    <row r="1299" spans="2:44" x14ac:dyDescent="0.25">
      <c r="B1299" s="1" t="str">
        <f>IF(I1299="","",
(IF(N1299=FİLTRE!$H$6,2,0)+IF(FİLTRE!$H$6="TOPLAM",2,0))
)</f>
        <v/>
      </c>
      <c r="C1299">
        <f>IF(FİLTRE!$M$5="",9,(IF(U1299&gt;=FİLTRE!$M$5,1,0)))</f>
        <v>1</v>
      </c>
      <c r="D1299" s="1">
        <f>IF(FİLTRE!$M$6="",9,(IF('SKT LİSTESİ'!P1299&lt;=FİLTRE!$M$6,1,0)))</f>
        <v>1</v>
      </c>
      <c r="E1299" s="25" t="str">
        <f>IF(I1299="","",(COUNTIFS($L$4:L1299,L1299)))</f>
        <v/>
      </c>
      <c r="F1299" s="13">
        <f>IF(OR(B1299&lt;&gt;2,C1299&lt;&gt;1,D1299&lt;&gt;1,H1299&lt;&gt;1),0,
COUNTIFS($B$4:B1299,2,$C$4:C1299,1,$D$4:D1299,1,$H$4:H1299,1))</f>
        <v>0</v>
      </c>
      <c r="G1299" s="26" t="str">
        <f>IF(I1299="","",(COUNTIF($E$4:E1299,E1299)))</f>
        <v/>
      </c>
      <c r="H1299" s="1">
        <f>IF(AND(J1299="SAYIM",FİLTRE!$H$5="RAFTA",U1299&lt;&gt;0),1,0)+
IF(AND(J1299="İADE DEPO",FİLTRE!$H$5="İADE DEPO"),1,0)+
IF(FİLTRE!$H$5="TÜMÜ",1,0)+
IF(AND(J1299="FİRMA İADE",FİLTRE!$H$5="FİRMA İADE"),1,0)+
IF(AND(J1299="İMHA",FİLTRE!$H$5="İMHA"),1,0)</f>
        <v>1</v>
      </c>
      <c r="I1299" s="99"/>
      <c r="J1299" s="100"/>
      <c r="K1299" s="100"/>
      <c r="L1299" s="101"/>
      <c r="M1299" s="102"/>
      <c r="N1299" s="101"/>
      <c r="O1299" s="99"/>
      <c r="P1299" s="103"/>
      <c r="Q1299" s="104"/>
      <c r="R1299" s="50"/>
      <c r="S1299" s="105"/>
      <c r="T1299" s="106"/>
      <c r="U1299" s="107"/>
      <c r="V1299" s="108"/>
      <c r="W1299" s="107"/>
      <c r="X1299" s="107"/>
      <c r="AA1299" s="107"/>
      <c r="AB1299" s="110"/>
      <c r="AC1299" s="110"/>
      <c r="AE1299" s="105"/>
      <c r="AF1299" s="105"/>
      <c r="AR1299" s="112"/>
    </row>
    <row r="1300" spans="2:44" x14ac:dyDescent="0.25">
      <c r="B1300" s="1" t="str">
        <f>IF(I1300="","",
(IF(N1300=FİLTRE!$H$6,2,0)+IF(FİLTRE!$H$6="TOPLAM",2,0))
)</f>
        <v/>
      </c>
      <c r="C1300">
        <f>IF(FİLTRE!$M$5="",9,(IF(U1300&gt;=FİLTRE!$M$5,1,0)))</f>
        <v>1</v>
      </c>
      <c r="D1300" s="1">
        <f>IF(FİLTRE!$M$6="",9,(IF('SKT LİSTESİ'!P1300&lt;=FİLTRE!$M$6,1,0)))</f>
        <v>1</v>
      </c>
      <c r="E1300" s="25" t="str">
        <f>IF(I1300="","",(COUNTIFS($L$4:L1300,L1300)))</f>
        <v/>
      </c>
      <c r="F1300" s="13">
        <f>IF(OR(B1300&lt;&gt;2,C1300&lt;&gt;1,D1300&lt;&gt;1,H1300&lt;&gt;1),0,
COUNTIFS($B$4:B1300,2,$C$4:C1300,1,$D$4:D1300,1,$H$4:H1300,1))</f>
        <v>0</v>
      </c>
      <c r="G1300" s="26" t="str">
        <f>IF(I1300="","",(COUNTIF($E$4:E1300,E1300)))</f>
        <v/>
      </c>
      <c r="H1300" s="1">
        <f>IF(AND(J1300="SAYIM",FİLTRE!$H$5="RAFTA",U1300&lt;&gt;0),1,0)+
IF(AND(J1300="İADE DEPO",FİLTRE!$H$5="İADE DEPO"),1,0)+
IF(FİLTRE!$H$5="TÜMÜ",1,0)+
IF(AND(J1300="FİRMA İADE",FİLTRE!$H$5="FİRMA İADE"),1,0)+
IF(AND(J1300="İMHA",FİLTRE!$H$5="İMHA"),1,0)</f>
        <v>1</v>
      </c>
      <c r="I1300" s="99"/>
      <c r="J1300" s="100"/>
      <c r="K1300" s="100"/>
      <c r="L1300" s="101"/>
      <c r="M1300" s="102"/>
      <c r="N1300" s="101"/>
      <c r="O1300" s="99"/>
      <c r="P1300" s="103"/>
      <c r="Q1300" s="104"/>
      <c r="R1300" s="50"/>
      <c r="S1300" s="105"/>
      <c r="T1300" s="106"/>
      <c r="U1300" s="107"/>
      <c r="V1300" s="108"/>
      <c r="W1300" s="107"/>
      <c r="X1300" s="107"/>
      <c r="AA1300" s="107"/>
      <c r="AB1300" s="110"/>
      <c r="AC1300" s="110"/>
      <c r="AE1300" s="105"/>
      <c r="AF1300" s="105"/>
      <c r="AR1300" s="112"/>
    </row>
    <row r="1301" spans="2:44" x14ac:dyDescent="0.25">
      <c r="B1301" s="1" t="str">
        <f>IF(I1301="","",
(IF(N1301=FİLTRE!$H$6,2,0)+IF(FİLTRE!$H$6="TOPLAM",2,0))
)</f>
        <v/>
      </c>
      <c r="C1301">
        <f>IF(FİLTRE!$M$5="",9,(IF(U1301&gt;=FİLTRE!$M$5,1,0)))</f>
        <v>1</v>
      </c>
      <c r="D1301" s="1">
        <f>IF(FİLTRE!$M$6="",9,(IF('SKT LİSTESİ'!P1301&lt;=FİLTRE!$M$6,1,0)))</f>
        <v>1</v>
      </c>
      <c r="E1301" s="25" t="str">
        <f>IF(I1301="","",(COUNTIFS($L$4:L1301,L1301)))</f>
        <v/>
      </c>
      <c r="F1301" s="13">
        <f>IF(OR(B1301&lt;&gt;2,C1301&lt;&gt;1,D1301&lt;&gt;1,H1301&lt;&gt;1),0,
COUNTIFS($B$4:B1301,2,$C$4:C1301,1,$D$4:D1301,1,$H$4:H1301,1))</f>
        <v>0</v>
      </c>
      <c r="G1301" s="26" t="str">
        <f>IF(I1301="","",(COUNTIF($E$4:E1301,E1301)))</f>
        <v/>
      </c>
      <c r="H1301" s="1">
        <f>IF(AND(J1301="SAYIM",FİLTRE!$H$5="RAFTA",U1301&lt;&gt;0),1,0)+
IF(AND(J1301="İADE DEPO",FİLTRE!$H$5="İADE DEPO"),1,0)+
IF(FİLTRE!$H$5="TÜMÜ",1,0)+
IF(AND(J1301="FİRMA İADE",FİLTRE!$H$5="FİRMA İADE"),1,0)+
IF(AND(J1301="İMHA",FİLTRE!$H$5="İMHA"),1,0)</f>
        <v>1</v>
      </c>
      <c r="I1301" s="99"/>
      <c r="J1301" s="100"/>
      <c r="K1301" s="100"/>
      <c r="L1301" s="101"/>
      <c r="M1301" s="102"/>
      <c r="N1301" s="101"/>
      <c r="O1301" s="99"/>
      <c r="P1301" s="103"/>
      <c r="Q1301" s="104"/>
      <c r="R1301" s="50"/>
      <c r="S1301" s="105"/>
      <c r="T1301" s="106"/>
      <c r="U1301" s="107"/>
      <c r="V1301" s="108"/>
      <c r="W1301" s="107"/>
      <c r="X1301" s="107"/>
      <c r="AA1301" s="107"/>
      <c r="AB1301" s="110"/>
      <c r="AC1301" s="110"/>
      <c r="AE1301" s="105"/>
      <c r="AF1301" s="105"/>
      <c r="AR1301" s="112"/>
    </row>
    <row r="1302" spans="2:44" x14ac:dyDescent="0.25">
      <c r="B1302" s="1" t="str">
        <f>IF(I1302="","",
(IF(N1302=FİLTRE!$H$6,2,0)+IF(FİLTRE!$H$6="TOPLAM",2,0))
)</f>
        <v/>
      </c>
      <c r="C1302">
        <f>IF(FİLTRE!$M$5="",9,(IF(U1302&gt;=FİLTRE!$M$5,1,0)))</f>
        <v>1</v>
      </c>
      <c r="D1302" s="1">
        <f>IF(FİLTRE!$M$6="",9,(IF('SKT LİSTESİ'!P1302&lt;=FİLTRE!$M$6,1,0)))</f>
        <v>1</v>
      </c>
      <c r="E1302" s="25" t="str">
        <f>IF(I1302="","",(COUNTIFS($L$4:L1302,L1302)))</f>
        <v/>
      </c>
      <c r="F1302" s="13">
        <f>IF(OR(B1302&lt;&gt;2,C1302&lt;&gt;1,D1302&lt;&gt;1,H1302&lt;&gt;1),0,
COUNTIFS($B$4:B1302,2,$C$4:C1302,1,$D$4:D1302,1,$H$4:H1302,1))</f>
        <v>0</v>
      </c>
      <c r="G1302" s="26" t="str">
        <f>IF(I1302="","",(COUNTIF($E$4:E1302,E1302)))</f>
        <v/>
      </c>
      <c r="H1302" s="1">
        <f>IF(AND(J1302="SAYIM",FİLTRE!$H$5="RAFTA",U1302&lt;&gt;0),1,0)+
IF(AND(J1302="İADE DEPO",FİLTRE!$H$5="İADE DEPO"),1,0)+
IF(FİLTRE!$H$5="TÜMÜ",1,0)+
IF(AND(J1302="FİRMA İADE",FİLTRE!$H$5="FİRMA İADE"),1,0)+
IF(AND(J1302="İMHA",FİLTRE!$H$5="İMHA"),1,0)</f>
        <v>1</v>
      </c>
      <c r="I1302" s="99"/>
      <c r="J1302" s="100"/>
      <c r="K1302" s="100"/>
      <c r="L1302" s="101"/>
      <c r="M1302" s="102"/>
      <c r="N1302" s="101"/>
      <c r="O1302" s="99"/>
      <c r="P1302" s="103"/>
      <c r="Q1302" s="104"/>
      <c r="R1302" s="50"/>
      <c r="S1302" s="105"/>
      <c r="T1302" s="106"/>
      <c r="U1302" s="107"/>
      <c r="V1302" s="108"/>
      <c r="W1302" s="107"/>
      <c r="X1302" s="107"/>
      <c r="AA1302" s="107"/>
      <c r="AB1302" s="110"/>
      <c r="AC1302" s="110"/>
      <c r="AE1302" s="105"/>
      <c r="AF1302" s="105"/>
      <c r="AR1302" s="112"/>
    </row>
    <row r="1303" spans="2:44" x14ac:dyDescent="0.25">
      <c r="B1303" s="1" t="str">
        <f>IF(I1303="","",
(IF(N1303=FİLTRE!$H$6,2,0)+IF(FİLTRE!$H$6="TOPLAM",2,0))
)</f>
        <v/>
      </c>
      <c r="C1303">
        <f>IF(FİLTRE!$M$5="",9,(IF(U1303&gt;=FİLTRE!$M$5,1,0)))</f>
        <v>1</v>
      </c>
      <c r="D1303" s="1">
        <f>IF(FİLTRE!$M$6="",9,(IF('SKT LİSTESİ'!P1303&lt;=FİLTRE!$M$6,1,0)))</f>
        <v>1</v>
      </c>
      <c r="E1303" s="25" t="str">
        <f>IF(I1303="","",(COUNTIFS($L$4:L1303,L1303)))</f>
        <v/>
      </c>
      <c r="F1303" s="13">
        <f>IF(OR(B1303&lt;&gt;2,C1303&lt;&gt;1,D1303&lt;&gt;1,H1303&lt;&gt;1),0,
COUNTIFS($B$4:B1303,2,$C$4:C1303,1,$D$4:D1303,1,$H$4:H1303,1))</f>
        <v>0</v>
      </c>
      <c r="G1303" s="26" t="str">
        <f>IF(I1303="","",(COUNTIF($E$4:E1303,E1303)))</f>
        <v/>
      </c>
      <c r="H1303" s="1">
        <f>IF(AND(J1303="SAYIM",FİLTRE!$H$5="RAFTA",U1303&lt;&gt;0),1,0)+
IF(AND(J1303="İADE DEPO",FİLTRE!$H$5="İADE DEPO"),1,0)+
IF(FİLTRE!$H$5="TÜMÜ",1,0)+
IF(AND(J1303="FİRMA İADE",FİLTRE!$H$5="FİRMA İADE"),1,0)+
IF(AND(J1303="İMHA",FİLTRE!$H$5="İMHA"),1,0)</f>
        <v>1</v>
      </c>
      <c r="I1303" s="99"/>
      <c r="J1303" s="100"/>
      <c r="K1303" s="100"/>
      <c r="L1303" s="101"/>
      <c r="M1303" s="102"/>
      <c r="N1303" s="101"/>
      <c r="O1303" s="99"/>
      <c r="P1303" s="103"/>
      <c r="Q1303" s="104"/>
      <c r="R1303" s="50"/>
      <c r="S1303" s="105"/>
      <c r="T1303" s="106"/>
      <c r="U1303" s="107"/>
      <c r="V1303" s="108"/>
      <c r="W1303" s="107"/>
      <c r="X1303" s="107"/>
      <c r="AA1303" s="107"/>
      <c r="AB1303" s="110"/>
      <c r="AC1303" s="110"/>
      <c r="AE1303" s="105"/>
      <c r="AF1303" s="105"/>
      <c r="AR1303" s="112"/>
    </row>
    <row r="1304" spans="2:44" x14ac:dyDescent="0.25">
      <c r="B1304" s="1" t="str">
        <f>IF(I1304="","",
(IF(N1304=FİLTRE!$H$6,2,0)+IF(FİLTRE!$H$6="TOPLAM",2,0))
)</f>
        <v/>
      </c>
      <c r="C1304">
        <f>IF(FİLTRE!$M$5="",9,(IF(U1304&gt;=FİLTRE!$M$5,1,0)))</f>
        <v>1</v>
      </c>
      <c r="D1304" s="1">
        <f>IF(FİLTRE!$M$6="",9,(IF('SKT LİSTESİ'!P1304&lt;=FİLTRE!$M$6,1,0)))</f>
        <v>1</v>
      </c>
      <c r="E1304" s="25" t="str">
        <f>IF(I1304="","",(COUNTIFS($L$4:L1304,L1304)))</f>
        <v/>
      </c>
      <c r="F1304" s="13">
        <f>IF(OR(B1304&lt;&gt;2,C1304&lt;&gt;1,D1304&lt;&gt;1,H1304&lt;&gt;1),0,
COUNTIFS($B$4:B1304,2,$C$4:C1304,1,$D$4:D1304,1,$H$4:H1304,1))</f>
        <v>0</v>
      </c>
      <c r="G1304" s="26" t="str">
        <f>IF(I1304="","",(COUNTIF($E$4:E1304,E1304)))</f>
        <v/>
      </c>
      <c r="H1304" s="1">
        <f>IF(AND(J1304="SAYIM",FİLTRE!$H$5="RAFTA",U1304&lt;&gt;0),1,0)+
IF(AND(J1304="İADE DEPO",FİLTRE!$H$5="İADE DEPO"),1,0)+
IF(FİLTRE!$H$5="TÜMÜ",1,0)+
IF(AND(J1304="FİRMA İADE",FİLTRE!$H$5="FİRMA İADE"),1,0)+
IF(AND(J1304="İMHA",FİLTRE!$H$5="İMHA"),1,0)</f>
        <v>1</v>
      </c>
      <c r="I1304" s="99"/>
      <c r="J1304" s="100"/>
      <c r="K1304" s="100"/>
      <c r="L1304" s="101"/>
      <c r="M1304" s="102"/>
      <c r="N1304" s="101"/>
      <c r="O1304" s="99"/>
      <c r="P1304" s="103"/>
      <c r="Q1304" s="104"/>
      <c r="R1304" s="50"/>
      <c r="S1304" s="105"/>
      <c r="T1304" s="106"/>
      <c r="U1304" s="107"/>
      <c r="V1304" s="108"/>
      <c r="W1304" s="107"/>
      <c r="X1304" s="107"/>
      <c r="AA1304" s="107"/>
      <c r="AB1304" s="110"/>
      <c r="AC1304" s="110"/>
      <c r="AE1304" s="105"/>
      <c r="AF1304" s="105"/>
      <c r="AR1304" s="112"/>
    </row>
    <row r="1305" spans="2:44" x14ac:dyDescent="0.25">
      <c r="B1305" s="1" t="str">
        <f>IF(I1305="","",
(IF(N1305=FİLTRE!$H$6,2,0)+IF(FİLTRE!$H$6="TOPLAM",2,0))
)</f>
        <v/>
      </c>
      <c r="C1305">
        <f>IF(FİLTRE!$M$5="",9,(IF(U1305&gt;=FİLTRE!$M$5,1,0)))</f>
        <v>1</v>
      </c>
      <c r="D1305" s="1">
        <f>IF(FİLTRE!$M$6="",9,(IF('SKT LİSTESİ'!P1305&lt;=FİLTRE!$M$6,1,0)))</f>
        <v>1</v>
      </c>
      <c r="E1305" s="25" t="str">
        <f>IF(I1305="","",(COUNTIFS($L$4:L1305,L1305)))</f>
        <v/>
      </c>
      <c r="F1305" s="13">
        <f>IF(OR(B1305&lt;&gt;2,C1305&lt;&gt;1,D1305&lt;&gt;1,H1305&lt;&gt;1),0,
COUNTIFS($B$4:B1305,2,$C$4:C1305,1,$D$4:D1305,1,$H$4:H1305,1))</f>
        <v>0</v>
      </c>
      <c r="G1305" s="26" t="str">
        <f>IF(I1305="","",(COUNTIF($E$4:E1305,E1305)))</f>
        <v/>
      </c>
      <c r="H1305" s="1">
        <f>IF(AND(J1305="SAYIM",FİLTRE!$H$5="RAFTA",U1305&lt;&gt;0),1,0)+
IF(AND(J1305="İADE DEPO",FİLTRE!$H$5="İADE DEPO"),1,0)+
IF(FİLTRE!$H$5="TÜMÜ",1,0)+
IF(AND(J1305="FİRMA İADE",FİLTRE!$H$5="FİRMA İADE"),1,0)+
IF(AND(J1305="İMHA",FİLTRE!$H$5="İMHA"),1,0)</f>
        <v>1</v>
      </c>
      <c r="I1305" s="99"/>
      <c r="J1305" s="100"/>
      <c r="K1305" s="100"/>
      <c r="L1305" s="101"/>
      <c r="M1305" s="102"/>
      <c r="N1305" s="101"/>
      <c r="O1305" s="99"/>
      <c r="P1305" s="103"/>
      <c r="Q1305" s="104"/>
      <c r="R1305" s="50"/>
      <c r="S1305" s="105"/>
      <c r="T1305" s="106"/>
      <c r="U1305" s="107"/>
      <c r="V1305" s="108"/>
      <c r="W1305" s="107"/>
      <c r="X1305" s="107"/>
      <c r="AA1305" s="107"/>
      <c r="AB1305" s="110"/>
      <c r="AC1305" s="110"/>
      <c r="AE1305" s="105"/>
      <c r="AF1305" s="105"/>
      <c r="AR1305" s="112"/>
    </row>
    <row r="1306" spans="2:44" x14ac:dyDescent="0.25">
      <c r="B1306" s="1" t="str">
        <f>IF(I1306="","",
(IF(N1306=FİLTRE!$H$6,2,0)+IF(FİLTRE!$H$6="TOPLAM",2,0))
)</f>
        <v/>
      </c>
      <c r="C1306">
        <f>IF(FİLTRE!$M$5="",9,(IF(U1306&gt;=FİLTRE!$M$5,1,0)))</f>
        <v>1</v>
      </c>
      <c r="D1306" s="1">
        <f>IF(FİLTRE!$M$6="",9,(IF('SKT LİSTESİ'!P1306&lt;=FİLTRE!$M$6,1,0)))</f>
        <v>1</v>
      </c>
      <c r="E1306" s="25" t="str">
        <f>IF(I1306="","",(COUNTIFS($L$4:L1306,L1306)))</f>
        <v/>
      </c>
      <c r="F1306" s="13">
        <f>IF(OR(B1306&lt;&gt;2,C1306&lt;&gt;1,D1306&lt;&gt;1,H1306&lt;&gt;1),0,
COUNTIFS($B$4:B1306,2,$C$4:C1306,1,$D$4:D1306,1,$H$4:H1306,1))</f>
        <v>0</v>
      </c>
      <c r="G1306" s="26" t="str">
        <f>IF(I1306="","",(COUNTIF($E$4:E1306,E1306)))</f>
        <v/>
      </c>
      <c r="H1306" s="1">
        <f>IF(AND(J1306="SAYIM",FİLTRE!$H$5="RAFTA",U1306&lt;&gt;0),1,0)+
IF(AND(J1306="İADE DEPO",FİLTRE!$H$5="İADE DEPO"),1,0)+
IF(FİLTRE!$H$5="TÜMÜ",1,0)+
IF(AND(J1306="FİRMA İADE",FİLTRE!$H$5="FİRMA İADE"),1,0)+
IF(AND(J1306="İMHA",FİLTRE!$H$5="İMHA"),1,0)</f>
        <v>1</v>
      </c>
      <c r="I1306" s="99"/>
      <c r="J1306" s="100"/>
      <c r="K1306" s="100"/>
      <c r="L1306" s="101"/>
      <c r="M1306" s="102"/>
      <c r="N1306" s="101"/>
      <c r="O1306" s="99"/>
      <c r="P1306" s="103"/>
      <c r="Q1306" s="104"/>
      <c r="R1306" s="50"/>
      <c r="S1306" s="105"/>
      <c r="T1306" s="106"/>
      <c r="U1306" s="107"/>
      <c r="V1306" s="108"/>
      <c r="W1306" s="107"/>
      <c r="X1306" s="107"/>
      <c r="AA1306" s="107"/>
      <c r="AB1306" s="110"/>
      <c r="AC1306" s="110"/>
      <c r="AE1306" s="105"/>
      <c r="AF1306" s="105"/>
      <c r="AR1306" s="112"/>
    </row>
    <row r="1307" spans="2:44" x14ac:dyDescent="0.25">
      <c r="B1307" s="1" t="str">
        <f>IF(I1307="","",
(IF(N1307=FİLTRE!$H$6,2,0)+IF(FİLTRE!$H$6="TOPLAM",2,0))
)</f>
        <v/>
      </c>
      <c r="C1307">
        <f>IF(FİLTRE!$M$5="",9,(IF(U1307&gt;=FİLTRE!$M$5,1,0)))</f>
        <v>1</v>
      </c>
      <c r="D1307" s="1">
        <f>IF(FİLTRE!$M$6="",9,(IF('SKT LİSTESİ'!P1307&lt;=FİLTRE!$M$6,1,0)))</f>
        <v>1</v>
      </c>
      <c r="E1307" s="25" t="str">
        <f>IF(I1307="","",(COUNTIFS($L$4:L1307,L1307)))</f>
        <v/>
      </c>
      <c r="F1307" s="13">
        <f>IF(OR(B1307&lt;&gt;2,C1307&lt;&gt;1,D1307&lt;&gt;1,H1307&lt;&gt;1),0,
COUNTIFS($B$4:B1307,2,$C$4:C1307,1,$D$4:D1307,1,$H$4:H1307,1))</f>
        <v>0</v>
      </c>
      <c r="G1307" s="26" t="str">
        <f>IF(I1307="","",(COUNTIF($E$4:E1307,E1307)))</f>
        <v/>
      </c>
      <c r="H1307" s="1">
        <f>IF(AND(J1307="SAYIM",FİLTRE!$H$5="RAFTA",U1307&lt;&gt;0),1,0)+
IF(AND(J1307="İADE DEPO",FİLTRE!$H$5="İADE DEPO"),1,0)+
IF(FİLTRE!$H$5="TÜMÜ",1,0)+
IF(AND(J1307="FİRMA İADE",FİLTRE!$H$5="FİRMA İADE"),1,0)+
IF(AND(J1307="İMHA",FİLTRE!$H$5="İMHA"),1,0)</f>
        <v>1</v>
      </c>
      <c r="I1307" s="99"/>
      <c r="J1307" s="100"/>
      <c r="K1307" s="100"/>
      <c r="L1307" s="101"/>
      <c r="M1307" s="102"/>
      <c r="N1307" s="101"/>
      <c r="O1307" s="99"/>
      <c r="P1307" s="103"/>
      <c r="Q1307" s="104"/>
      <c r="R1307" s="50"/>
      <c r="S1307" s="105"/>
      <c r="T1307" s="106"/>
      <c r="U1307" s="107"/>
      <c r="V1307" s="108"/>
      <c r="W1307" s="107"/>
      <c r="X1307" s="107"/>
      <c r="AA1307" s="107"/>
      <c r="AB1307" s="110"/>
      <c r="AC1307" s="110"/>
      <c r="AE1307" s="105"/>
      <c r="AF1307" s="105"/>
      <c r="AR1307" s="112"/>
    </row>
    <row r="1308" spans="2:44" x14ac:dyDescent="0.25">
      <c r="B1308" s="1" t="str">
        <f>IF(I1308="","",
(IF(N1308=FİLTRE!$H$6,2,0)+IF(FİLTRE!$H$6="TOPLAM",2,0))
)</f>
        <v/>
      </c>
      <c r="C1308">
        <f>IF(FİLTRE!$M$5="",9,(IF(U1308&gt;=FİLTRE!$M$5,1,0)))</f>
        <v>1</v>
      </c>
      <c r="D1308" s="1">
        <f>IF(FİLTRE!$M$6="",9,(IF('SKT LİSTESİ'!P1308&lt;=FİLTRE!$M$6,1,0)))</f>
        <v>1</v>
      </c>
      <c r="E1308" s="25" t="str">
        <f>IF(I1308="","",(COUNTIFS($L$4:L1308,L1308)))</f>
        <v/>
      </c>
      <c r="F1308" s="13">
        <f>IF(OR(B1308&lt;&gt;2,C1308&lt;&gt;1,D1308&lt;&gt;1,H1308&lt;&gt;1),0,
COUNTIFS($B$4:B1308,2,$C$4:C1308,1,$D$4:D1308,1,$H$4:H1308,1))</f>
        <v>0</v>
      </c>
      <c r="G1308" s="26" t="str">
        <f>IF(I1308="","",(COUNTIF($E$4:E1308,E1308)))</f>
        <v/>
      </c>
      <c r="H1308" s="1">
        <f>IF(AND(J1308="SAYIM",FİLTRE!$H$5="RAFTA",U1308&lt;&gt;0),1,0)+
IF(AND(J1308="İADE DEPO",FİLTRE!$H$5="İADE DEPO"),1,0)+
IF(FİLTRE!$H$5="TÜMÜ",1,0)+
IF(AND(J1308="FİRMA İADE",FİLTRE!$H$5="FİRMA İADE"),1,0)+
IF(AND(J1308="İMHA",FİLTRE!$H$5="İMHA"),1,0)</f>
        <v>1</v>
      </c>
      <c r="I1308" s="99"/>
      <c r="J1308" s="100"/>
      <c r="K1308" s="100"/>
      <c r="L1308" s="101"/>
      <c r="M1308" s="102"/>
      <c r="N1308" s="101"/>
      <c r="O1308" s="99"/>
      <c r="P1308" s="103"/>
      <c r="Q1308" s="104"/>
      <c r="R1308" s="50"/>
      <c r="S1308" s="105"/>
      <c r="T1308" s="106"/>
      <c r="U1308" s="107"/>
      <c r="V1308" s="108"/>
      <c r="W1308" s="107"/>
      <c r="X1308" s="107"/>
      <c r="AA1308" s="107"/>
      <c r="AB1308" s="110"/>
      <c r="AC1308" s="110"/>
      <c r="AE1308" s="105"/>
      <c r="AF1308" s="105"/>
      <c r="AR1308" s="112"/>
    </row>
    <row r="1309" spans="2:44" x14ac:dyDescent="0.25">
      <c r="B1309" s="1" t="str">
        <f>IF(I1309="","",
(IF(N1309=FİLTRE!$H$6,2,0)+IF(FİLTRE!$H$6="TOPLAM",2,0))
)</f>
        <v/>
      </c>
      <c r="C1309">
        <f>IF(FİLTRE!$M$5="",9,(IF(U1309&gt;=FİLTRE!$M$5,1,0)))</f>
        <v>1</v>
      </c>
      <c r="D1309" s="1">
        <f>IF(FİLTRE!$M$6="",9,(IF('SKT LİSTESİ'!P1309&lt;=FİLTRE!$M$6,1,0)))</f>
        <v>1</v>
      </c>
      <c r="E1309" s="25" t="str">
        <f>IF(I1309="","",(COUNTIFS($L$4:L1309,L1309)))</f>
        <v/>
      </c>
      <c r="F1309" s="13">
        <f>IF(OR(B1309&lt;&gt;2,C1309&lt;&gt;1,D1309&lt;&gt;1,H1309&lt;&gt;1),0,
COUNTIFS($B$4:B1309,2,$C$4:C1309,1,$D$4:D1309,1,$H$4:H1309,1))</f>
        <v>0</v>
      </c>
      <c r="G1309" s="26" t="str">
        <f>IF(I1309="","",(COUNTIF($E$4:E1309,E1309)))</f>
        <v/>
      </c>
      <c r="H1309" s="1">
        <f>IF(AND(J1309="SAYIM",FİLTRE!$H$5="RAFTA",U1309&lt;&gt;0),1,0)+
IF(AND(J1309="İADE DEPO",FİLTRE!$H$5="İADE DEPO"),1,0)+
IF(FİLTRE!$H$5="TÜMÜ",1,0)+
IF(AND(J1309="FİRMA İADE",FİLTRE!$H$5="FİRMA İADE"),1,0)+
IF(AND(J1309="İMHA",FİLTRE!$H$5="İMHA"),1,0)</f>
        <v>1</v>
      </c>
      <c r="I1309" s="99"/>
      <c r="J1309" s="100"/>
      <c r="K1309" s="100"/>
      <c r="L1309" s="101"/>
      <c r="M1309" s="102"/>
      <c r="N1309" s="101"/>
      <c r="O1309" s="99"/>
      <c r="P1309" s="103"/>
      <c r="Q1309" s="104"/>
      <c r="R1309" s="50"/>
      <c r="S1309" s="105"/>
      <c r="T1309" s="106"/>
      <c r="U1309" s="107"/>
      <c r="V1309" s="108"/>
      <c r="W1309" s="107"/>
      <c r="X1309" s="107"/>
      <c r="AA1309" s="107"/>
      <c r="AB1309" s="110"/>
      <c r="AC1309" s="110"/>
      <c r="AE1309" s="105"/>
      <c r="AF1309" s="105"/>
      <c r="AR1309" s="112"/>
    </row>
    <row r="1310" spans="2:44" x14ac:dyDescent="0.25">
      <c r="B1310" s="1" t="str">
        <f>IF(I1310="","",
(IF(N1310=FİLTRE!$H$6,2,0)+IF(FİLTRE!$H$6="TOPLAM",2,0))
)</f>
        <v/>
      </c>
      <c r="C1310">
        <f>IF(FİLTRE!$M$5="",9,(IF(U1310&gt;=FİLTRE!$M$5,1,0)))</f>
        <v>1</v>
      </c>
      <c r="D1310" s="1">
        <f>IF(FİLTRE!$M$6="",9,(IF('SKT LİSTESİ'!P1310&lt;=FİLTRE!$M$6,1,0)))</f>
        <v>1</v>
      </c>
      <c r="E1310" s="25" t="str">
        <f>IF(I1310="","",(COUNTIFS($L$4:L1310,L1310)))</f>
        <v/>
      </c>
      <c r="F1310" s="13">
        <f>IF(OR(B1310&lt;&gt;2,C1310&lt;&gt;1,D1310&lt;&gt;1,H1310&lt;&gt;1),0,
COUNTIFS($B$4:B1310,2,$C$4:C1310,1,$D$4:D1310,1,$H$4:H1310,1))</f>
        <v>0</v>
      </c>
      <c r="G1310" s="26" t="str">
        <f>IF(I1310="","",(COUNTIF($E$4:E1310,E1310)))</f>
        <v/>
      </c>
      <c r="H1310" s="1">
        <f>IF(AND(J1310="SAYIM",FİLTRE!$H$5="RAFTA",U1310&lt;&gt;0),1,0)+
IF(AND(J1310="İADE DEPO",FİLTRE!$H$5="İADE DEPO"),1,0)+
IF(FİLTRE!$H$5="TÜMÜ",1,0)+
IF(AND(J1310="FİRMA İADE",FİLTRE!$H$5="FİRMA İADE"),1,0)+
IF(AND(J1310="İMHA",FİLTRE!$H$5="İMHA"),1,0)</f>
        <v>1</v>
      </c>
      <c r="I1310" s="99"/>
      <c r="J1310" s="100"/>
      <c r="K1310" s="100"/>
      <c r="L1310" s="101"/>
      <c r="M1310" s="102"/>
      <c r="N1310" s="101"/>
      <c r="O1310" s="99"/>
      <c r="P1310" s="103"/>
      <c r="Q1310" s="104"/>
      <c r="R1310" s="50"/>
      <c r="S1310" s="105"/>
      <c r="T1310" s="106"/>
      <c r="U1310" s="107"/>
      <c r="V1310" s="108"/>
      <c r="W1310" s="107"/>
      <c r="X1310" s="107"/>
      <c r="AA1310" s="107"/>
      <c r="AB1310" s="110"/>
      <c r="AC1310" s="110"/>
      <c r="AE1310" s="105"/>
      <c r="AF1310" s="105"/>
      <c r="AR1310" s="112"/>
    </row>
    <row r="1311" spans="2:44" x14ac:dyDescent="0.25">
      <c r="B1311" s="1" t="str">
        <f>IF(I1311="","",
(IF(N1311=FİLTRE!$H$6,2,0)+IF(FİLTRE!$H$6="TOPLAM",2,0))
)</f>
        <v/>
      </c>
      <c r="C1311">
        <f>IF(FİLTRE!$M$5="",9,(IF(U1311&gt;=FİLTRE!$M$5,1,0)))</f>
        <v>1</v>
      </c>
      <c r="D1311" s="1">
        <f>IF(FİLTRE!$M$6="",9,(IF('SKT LİSTESİ'!P1311&lt;=FİLTRE!$M$6,1,0)))</f>
        <v>1</v>
      </c>
      <c r="E1311" s="25" t="str">
        <f>IF(I1311="","",(COUNTIFS($L$4:L1311,L1311)))</f>
        <v/>
      </c>
      <c r="F1311" s="13">
        <f>IF(OR(B1311&lt;&gt;2,C1311&lt;&gt;1,D1311&lt;&gt;1,H1311&lt;&gt;1),0,
COUNTIFS($B$4:B1311,2,$C$4:C1311,1,$D$4:D1311,1,$H$4:H1311,1))</f>
        <v>0</v>
      </c>
      <c r="G1311" s="26" t="str">
        <f>IF(I1311="","",(COUNTIF($E$4:E1311,E1311)))</f>
        <v/>
      </c>
      <c r="H1311" s="1">
        <f>IF(AND(J1311="SAYIM",FİLTRE!$H$5="RAFTA",U1311&lt;&gt;0),1,0)+
IF(AND(J1311="İADE DEPO",FİLTRE!$H$5="İADE DEPO"),1,0)+
IF(FİLTRE!$H$5="TÜMÜ",1,0)+
IF(AND(J1311="FİRMA İADE",FİLTRE!$H$5="FİRMA İADE"),1,0)+
IF(AND(J1311="İMHA",FİLTRE!$H$5="İMHA"),1,0)</f>
        <v>1</v>
      </c>
      <c r="I1311" s="99"/>
      <c r="J1311" s="100"/>
      <c r="K1311" s="100"/>
      <c r="L1311" s="101"/>
      <c r="M1311" s="102"/>
      <c r="N1311" s="101"/>
      <c r="O1311" s="99"/>
      <c r="P1311" s="103"/>
      <c r="Q1311" s="104"/>
      <c r="R1311" s="50"/>
      <c r="S1311" s="105"/>
      <c r="T1311" s="106"/>
      <c r="U1311" s="107"/>
      <c r="V1311" s="108"/>
      <c r="W1311" s="107"/>
      <c r="X1311" s="107"/>
      <c r="AA1311" s="107"/>
      <c r="AB1311" s="110"/>
      <c r="AC1311" s="110"/>
      <c r="AE1311" s="105"/>
      <c r="AF1311" s="105"/>
      <c r="AR1311" s="112"/>
    </row>
    <row r="1312" spans="2:44" x14ac:dyDescent="0.25">
      <c r="B1312" s="1" t="str">
        <f>IF(I1312="","",
(IF(N1312=FİLTRE!$H$6,2,0)+IF(FİLTRE!$H$6="TOPLAM",2,0))
)</f>
        <v/>
      </c>
      <c r="C1312">
        <f>IF(FİLTRE!$M$5="",9,(IF(U1312&gt;=FİLTRE!$M$5,1,0)))</f>
        <v>1</v>
      </c>
      <c r="D1312" s="1">
        <f>IF(FİLTRE!$M$6="",9,(IF('SKT LİSTESİ'!P1312&lt;=FİLTRE!$M$6,1,0)))</f>
        <v>1</v>
      </c>
      <c r="E1312" s="25" t="str">
        <f>IF(I1312="","",(COUNTIFS($L$4:L1312,L1312)))</f>
        <v/>
      </c>
      <c r="F1312" s="13">
        <f>IF(OR(B1312&lt;&gt;2,C1312&lt;&gt;1,D1312&lt;&gt;1,H1312&lt;&gt;1),0,
COUNTIFS($B$4:B1312,2,$C$4:C1312,1,$D$4:D1312,1,$H$4:H1312,1))</f>
        <v>0</v>
      </c>
      <c r="G1312" s="26" t="str">
        <f>IF(I1312="","",(COUNTIF($E$4:E1312,E1312)))</f>
        <v/>
      </c>
      <c r="H1312" s="1">
        <f>IF(AND(J1312="SAYIM",FİLTRE!$H$5="RAFTA",U1312&lt;&gt;0),1,0)+
IF(AND(J1312="İADE DEPO",FİLTRE!$H$5="İADE DEPO"),1,0)+
IF(FİLTRE!$H$5="TÜMÜ",1,0)+
IF(AND(J1312="FİRMA İADE",FİLTRE!$H$5="FİRMA İADE"),1,0)+
IF(AND(J1312="İMHA",FİLTRE!$H$5="İMHA"),1,0)</f>
        <v>1</v>
      </c>
      <c r="I1312" s="99"/>
      <c r="J1312" s="100"/>
      <c r="K1312" s="100"/>
      <c r="L1312" s="101"/>
      <c r="M1312" s="102"/>
      <c r="N1312" s="101"/>
      <c r="O1312" s="99"/>
      <c r="P1312" s="103"/>
      <c r="Q1312" s="104"/>
      <c r="R1312" s="50"/>
      <c r="S1312" s="105"/>
      <c r="T1312" s="106"/>
      <c r="U1312" s="107"/>
      <c r="V1312" s="108"/>
      <c r="W1312" s="107"/>
      <c r="X1312" s="107"/>
      <c r="AA1312" s="107"/>
      <c r="AB1312" s="110"/>
      <c r="AC1312" s="110"/>
      <c r="AE1312" s="105"/>
      <c r="AF1312" s="105"/>
      <c r="AR1312" s="112"/>
    </row>
    <row r="1313" spans="2:44" x14ac:dyDescent="0.25">
      <c r="B1313" s="1" t="str">
        <f>IF(I1313="","",
(IF(N1313=FİLTRE!$H$6,2,0)+IF(FİLTRE!$H$6="TOPLAM",2,0))
)</f>
        <v/>
      </c>
      <c r="C1313">
        <f>IF(FİLTRE!$M$5="",9,(IF(U1313&gt;=FİLTRE!$M$5,1,0)))</f>
        <v>1</v>
      </c>
      <c r="D1313" s="1">
        <f>IF(FİLTRE!$M$6="",9,(IF('SKT LİSTESİ'!P1313&lt;=FİLTRE!$M$6,1,0)))</f>
        <v>1</v>
      </c>
      <c r="E1313" s="25" t="str">
        <f>IF(I1313="","",(COUNTIFS($L$4:L1313,L1313)))</f>
        <v/>
      </c>
      <c r="F1313" s="13">
        <f>IF(OR(B1313&lt;&gt;2,C1313&lt;&gt;1,D1313&lt;&gt;1,H1313&lt;&gt;1),0,
COUNTIFS($B$4:B1313,2,$C$4:C1313,1,$D$4:D1313,1,$H$4:H1313,1))</f>
        <v>0</v>
      </c>
      <c r="G1313" s="26" t="str">
        <f>IF(I1313="","",(COUNTIF($E$4:E1313,E1313)))</f>
        <v/>
      </c>
      <c r="H1313" s="1">
        <f>IF(AND(J1313="SAYIM",FİLTRE!$H$5="RAFTA",U1313&lt;&gt;0),1,0)+
IF(AND(J1313="İADE DEPO",FİLTRE!$H$5="İADE DEPO"),1,0)+
IF(FİLTRE!$H$5="TÜMÜ",1,0)+
IF(AND(J1313="FİRMA İADE",FİLTRE!$H$5="FİRMA İADE"),1,0)+
IF(AND(J1313="İMHA",FİLTRE!$H$5="İMHA"),1,0)</f>
        <v>1</v>
      </c>
      <c r="I1313" s="99"/>
      <c r="J1313" s="100"/>
      <c r="K1313" s="100"/>
      <c r="L1313" s="101"/>
      <c r="M1313" s="102"/>
      <c r="N1313" s="101"/>
      <c r="O1313" s="99"/>
      <c r="P1313" s="103"/>
      <c r="Q1313" s="104"/>
      <c r="R1313" s="50"/>
      <c r="S1313" s="105"/>
      <c r="T1313" s="106"/>
      <c r="U1313" s="107"/>
      <c r="V1313" s="108"/>
      <c r="W1313" s="107"/>
      <c r="X1313" s="107"/>
      <c r="AA1313" s="107"/>
      <c r="AB1313" s="110"/>
      <c r="AC1313" s="110"/>
      <c r="AE1313" s="105"/>
      <c r="AF1313" s="105"/>
      <c r="AR1313" s="112"/>
    </row>
    <row r="1314" spans="2:44" x14ac:dyDescent="0.25">
      <c r="B1314" s="1" t="str">
        <f>IF(I1314="","",
(IF(N1314=FİLTRE!$H$6,2,0)+IF(FİLTRE!$H$6="TOPLAM",2,0))
)</f>
        <v/>
      </c>
      <c r="C1314">
        <f>IF(FİLTRE!$M$5="",9,(IF(U1314&gt;=FİLTRE!$M$5,1,0)))</f>
        <v>1</v>
      </c>
      <c r="D1314" s="1">
        <f>IF(FİLTRE!$M$6="",9,(IF('SKT LİSTESİ'!P1314&lt;=FİLTRE!$M$6,1,0)))</f>
        <v>1</v>
      </c>
      <c r="E1314" s="25" t="str">
        <f>IF(I1314="","",(COUNTIFS($L$4:L1314,L1314)))</f>
        <v/>
      </c>
      <c r="F1314" s="13">
        <f>IF(OR(B1314&lt;&gt;2,C1314&lt;&gt;1,D1314&lt;&gt;1,H1314&lt;&gt;1),0,
COUNTIFS($B$4:B1314,2,$C$4:C1314,1,$D$4:D1314,1,$H$4:H1314,1))</f>
        <v>0</v>
      </c>
      <c r="G1314" s="26" t="str">
        <f>IF(I1314="","",(COUNTIF($E$4:E1314,E1314)))</f>
        <v/>
      </c>
      <c r="H1314" s="1">
        <f>IF(AND(J1314="SAYIM",FİLTRE!$H$5="RAFTA",U1314&lt;&gt;0),1,0)+
IF(AND(J1314="İADE DEPO",FİLTRE!$H$5="İADE DEPO"),1,0)+
IF(FİLTRE!$H$5="TÜMÜ",1,0)+
IF(AND(J1314="FİRMA İADE",FİLTRE!$H$5="FİRMA İADE"),1,0)+
IF(AND(J1314="İMHA",FİLTRE!$H$5="İMHA"),1,0)</f>
        <v>1</v>
      </c>
      <c r="I1314" s="99"/>
      <c r="J1314" s="100"/>
      <c r="K1314" s="100"/>
      <c r="L1314" s="101"/>
      <c r="M1314" s="102"/>
      <c r="N1314" s="101"/>
      <c r="O1314" s="99"/>
      <c r="P1314" s="103"/>
      <c r="Q1314" s="104"/>
      <c r="R1314" s="50"/>
      <c r="S1314" s="105"/>
      <c r="T1314" s="106"/>
      <c r="U1314" s="107"/>
      <c r="V1314" s="108"/>
      <c r="W1314" s="107"/>
      <c r="X1314" s="107"/>
      <c r="AA1314" s="107"/>
      <c r="AB1314" s="110"/>
      <c r="AC1314" s="110"/>
      <c r="AE1314" s="105"/>
      <c r="AF1314" s="105"/>
      <c r="AR1314" s="112"/>
    </row>
    <row r="1315" spans="2:44" x14ac:dyDescent="0.25">
      <c r="B1315" s="1" t="str">
        <f>IF(I1315="","",
(IF(N1315=FİLTRE!$H$6,2,0)+IF(FİLTRE!$H$6="TOPLAM",2,0))
)</f>
        <v/>
      </c>
      <c r="C1315">
        <f>IF(FİLTRE!$M$5="",9,(IF(U1315&gt;=FİLTRE!$M$5,1,0)))</f>
        <v>1</v>
      </c>
      <c r="D1315" s="1">
        <f>IF(FİLTRE!$M$6="",9,(IF('SKT LİSTESİ'!P1315&lt;=FİLTRE!$M$6,1,0)))</f>
        <v>1</v>
      </c>
      <c r="E1315" s="25" t="str">
        <f>IF(I1315="","",(COUNTIFS($L$4:L1315,L1315)))</f>
        <v/>
      </c>
      <c r="F1315" s="13">
        <f>IF(OR(B1315&lt;&gt;2,C1315&lt;&gt;1,D1315&lt;&gt;1,H1315&lt;&gt;1),0,
COUNTIFS($B$4:B1315,2,$C$4:C1315,1,$D$4:D1315,1,$H$4:H1315,1))</f>
        <v>0</v>
      </c>
      <c r="G1315" s="26" t="str">
        <f>IF(I1315="","",(COUNTIF($E$4:E1315,E1315)))</f>
        <v/>
      </c>
      <c r="H1315" s="1">
        <f>IF(AND(J1315="SAYIM",FİLTRE!$H$5="RAFTA",U1315&lt;&gt;0),1,0)+
IF(AND(J1315="İADE DEPO",FİLTRE!$H$5="İADE DEPO"),1,0)+
IF(FİLTRE!$H$5="TÜMÜ",1,0)+
IF(AND(J1315="FİRMA İADE",FİLTRE!$H$5="FİRMA İADE"),1,0)+
IF(AND(J1315="İMHA",FİLTRE!$H$5="İMHA"),1,0)</f>
        <v>1</v>
      </c>
      <c r="I1315" s="99"/>
      <c r="J1315" s="100"/>
      <c r="K1315" s="100"/>
      <c r="L1315" s="101"/>
      <c r="M1315" s="102"/>
      <c r="N1315" s="101"/>
      <c r="O1315" s="99"/>
      <c r="P1315" s="103"/>
      <c r="Q1315" s="104"/>
      <c r="R1315" s="50"/>
      <c r="S1315" s="105"/>
      <c r="T1315" s="106"/>
      <c r="U1315" s="107"/>
      <c r="V1315" s="108"/>
      <c r="W1315" s="107"/>
      <c r="X1315" s="107"/>
      <c r="AA1315" s="107"/>
      <c r="AB1315" s="110"/>
      <c r="AC1315" s="110"/>
      <c r="AE1315" s="105"/>
      <c r="AF1315" s="105"/>
      <c r="AR1315" s="112"/>
    </row>
    <row r="1316" spans="2:44" x14ac:dyDescent="0.25">
      <c r="B1316" s="1" t="str">
        <f>IF(I1316="","",
(IF(N1316=FİLTRE!$H$6,2,0)+IF(FİLTRE!$H$6="TOPLAM",2,0))
)</f>
        <v/>
      </c>
      <c r="C1316">
        <f>IF(FİLTRE!$M$5="",9,(IF(U1316&gt;=FİLTRE!$M$5,1,0)))</f>
        <v>1</v>
      </c>
      <c r="D1316" s="1">
        <f>IF(FİLTRE!$M$6="",9,(IF('SKT LİSTESİ'!P1316&lt;=FİLTRE!$M$6,1,0)))</f>
        <v>1</v>
      </c>
      <c r="E1316" s="25" t="str">
        <f>IF(I1316="","",(COUNTIFS($L$4:L1316,L1316)))</f>
        <v/>
      </c>
      <c r="F1316" s="13">
        <f>IF(OR(B1316&lt;&gt;2,C1316&lt;&gt;1,D1316&lt;&gt;1,H1316&lt;&gt;1),0,
COUNTIFS($B$4:B1316,2,$C$4:C1316,1,$D$4:D1316,1,$H$4:H1316,1))</f>
        <v>0</v>
      </c>
      <c r="G1316" s="26" t="str">
        <f>IF(I1316="","",(COUNTIF($E$4:E1316,E1316)))</f>
        <v/>
      </c>
      <c r="H1316" s="1">
        <f>IF(AND(J1316="SAYIM",FİLTRE!$H$5="RAFTA",U1316&lt;&gt;0),1,0)+
IF(AND(J1316="İADE DEPO",FİLTRE!$H$5="İADE DEPO"),1,0)+
IF(FİLTRE!$H$5="TÜMÜ",1,0)+
IF(AND(J1316="FİRMA İADE",FİLTRE!$H$5="FİRMA İADE"),1,0)+
IF(AND(J1316="İMHA",FİLTRE!$H$5="İMHA"),1,0)</f>
        <v>1</v>
      </c>
      <c r="I1316" s="99"/>
      <c r="J1316" s="100"/>
      <c r="K1316" s="100"/>
      <c r="L1316" s="101"/>
      <c r="M1316" s="102"/>
      <c r="N1316" s="101"/>
      <c r="O1316" s="99"/>
      <c r="P1316" s="103"/>
      <c r="Q1316" s="104"/>
      <c r="R1316" s="50"/>
      <c r="S1316" s="105"/>
      <c r="T1316" s="106"/>
      <c r="U1316" s="107"/>
      <c r="V1316" s="108"/>
      <c r="W1316" s="107"/>
      <c r="X1316" s="107"/>
      <c r="AA1316" s="107"/>
      <c r="AB1316" s="110"/>
      <c r="AC1316" s="110"/>
      <c r="AE1316" s="105"/>
      <c r="AF1316" s="105"/>
      <c r="AR1316" s="112"/>
    </row>
    <row r="1317" spans="2:44" x14ac:dyDescent="0.25">
      <c r="B1317" s="1" t="str">
        <f>IF(I1317="","",
(IF(N1317=FİLTRE!$H$6,2,0)+IF(FİLTRE!$H$6="TOPLAM",2,0))
)</f>
        <v/>
      </c>
      <c r="C1317">
        <f>IF(FİLTRE!$M$5="",9,(IF(U1317&gt;=FİLTRE!$M$5,1,0)))</f>
        <v>1</v>
      </c>
      <c r="D1317" s="1">
        <f>IF(FİLTRE!$M$6="",9,(IF('SKT LİSTESİ'!P1317&lt;=FİLTRE!$M$6,1,0)))</f>
        <v>1</v>
      </c>
      <c r="E1317" s="25" t="str">
        <f>IF(I1317="","",(COUNTIFS($L$4:L1317,L1317)))</f>
        <v/>
      </c>
      <c r="F1317" s="13">
        <f>IF(OR(B1317&lt;&gt;2,C1317&lt;&gt;1,D1317&lt;&gt;1,H1317&lt;&gt;1),0,
COUNTIFS($B$4:B1317,2,$C$4:C1317,1,$D$4:D1317,1,$H$4:H1317,1))</f>
        <v>0</v>
      </c>
      <c r="G1317" s="26" t="str">
        <f>IF(I1317="","",(COUNTIF($E$4:E1317,E1317)))</f>
        <v/>
      </c>
      <c r="H1317" s="1">
        <f>IF(AND(J1317="SAYIM",FİLTRE!$H$5="RAFTA",U1317&lt;&gt;0),1,0)+
IF(AND(J1317="İADE DEPO",FİLTRE!$H$5="İADE DEPO"),1,0)+
IF(FİLTRE!$H$5="TÜMÜ",1,0)+
IF(AND(J1317="FİRMA İADE",FİLTRE!$H$5="FİRMA İADE"),1,0)+
IF(AND(J1317="İMHA",FİLTRE!$H$5="İMHA"),1,0)</f>
        <v>1</v>
      </c>
      <c r="I1317" s="99"/>
      <c r="J1317" s="100"/>
      <c r="K1317" s="100"/>
      <c r="L1317" s="101"/>
      <c r="M1317" s="102"/>
      <c r="N1317" s="101"/>
      <c r="O1317" s="99"/>
      <c r="P1317" s="103"/>
      <c r="Q1317" s="104"/>
      <c r="R1317" s="50"/>
      <c r="S1317" s="105"/>
      <c r="T1317" s="106"/>
      <c r="U1317" s="107"/>
      <c r="V1317" s="108"/>
      <c r="W1317" s="107"/>
      <c r="X1317" s="107"/>
      <c r="AA1317" s="107"/>
      <c r="AB1317" s="110"/>
      <c r="AC1317" s="110"/>
      <c r="AE1317" s="105"/>
      <c r="AF1317" s="105"/>
      <c r="AR1317" s="112"/>
    </row>
    <row r="1318" spans="2:44" x14ac:dyDescent="0.25">
      <c r="B1318" s="1" t="str">
        <f>IF(I1318="","",
(IF(N1318=FİLTRE!$H$6,2,0)+IF(FİLTRE!$H$6="TOPLAM",2,0))
)</f>
        <v/>
      </c>
      <c r="C1318">
        <f>IF(FİLTRE!$M$5="",9,(IF(U1318&gt;=FİLTRE!$M$5,1,0)))</f>
        <v>1</v>
      </c>
      <c r="D1318" s="1">
        <f>IF(FİLTRE!$M$6="",9,(IF('SKT LİSTESİ'!P1318&lt;=FİLTRE!$M$6,1,0)))</f>
        <v>1</v>
      </c>
      <c r="E1318" s="25" t="str">
        <f>IF(I1318="","",(COUNTIFS($L$4:L1318,L1318)))</f>
        <v/>
      </c>
      <c r="F1318" s="13">
        <f>IF(OR(B1318&lt;&gt;2,C1318&lt;&gt;1,D1318&lt;&gt;1,H1318&lt;&gt;1),0,
COUNTIFS($B$4:B1318,2,$C$4:C1318,1,$D$4:D1318,1,$H$4:H1318,1))</f>
        <v>0</v>
      </c>
      <c r="G1318" s="26" t="str">
        <f>IF(I1318="","",(COUNTIF($E$4:E1318,E1318)))</f>
        <v/>
      </c>
      <c r="H1318" s="1">
        <f>IF(AND(J1318="SAYIM",FİLTRE!$H$5="RAFTA",U1318&lt;&gt;0),1,0)+
IF(AND(J1318="İADE DEPO",FİLTRE!$H$5="İADE DEPO"),1,0)+
IF(FİLTRE!$H$5="TÜMÜ",1,0)+
IF(AND(J1318="FİRMA İADE",FİLTRE!$H$5="FİRMA İADE"),1,0)+
IF(AND(J1318="İMHA",FİLTRE!$H$5="İMHA"),1,0)</f>
        <v>1</v>
      </c>
      <c r="I1318" s="99"/>
      <c r="J1318" s="100"/>
      <c r="K1318" s="100"/>
      <c r="L1318" s="101"/>
      <c r="M1318" s="102"/>
      <c r="N1318" s="101"/>
      <c r="O1318" s="99"/>
      <c r="P1318" s="103"/>
      <c r="Q1318" s="104"/>
      <c r="R1318" s="50"/>
      <c r="S1318" s="105"/>
      <c r="T1318" s="106"/>
      <c r="U1318" s="107"/>
      <c r="V1318" s="108"/>
      <c r="W1318" s="107"/>
      <c r="X1318" s="107"/>
      <c r="AA1318" s="107"/>
      <c r="AB1318" s="110"/>
      <c r="AC1318" s="110"/>
      <c r="AE1318" s="105"/>
      <c r="AF1318" s="105"/>
      <c r="AR1318" s="112"/>
    </row>
    <row r="1319" spans="2:44" x14ac:dyDescent="0.25">
      <c r="B1319" s="1" t="str">
        <f>IF(I1319="","",
(IF(N1319=FİLTRE!$H$6,2,0)+IF(FİLTRE!$H$6="TOPLAM",2,0))
)</f>
        <v/>
      </c>
      <c r="C1319">
        <f>IF(FİLTRE!$M$5="",9,(IF(U1319&gt;=FİLTRE!$M$5,1,0)))</f>
        <v>1</v>
      </c>
      <c r="D1319" s="1">
        <f>IF(FİLTRE!$M$6="",9,(IF('SKT LİSTESİ'!P1319&lt;=FİLTRE!$M$6,1,0)))</f>
        <v>1</v>
      </c>
      <c r="E1319" s="25" t="str">
        <f>IF(I1319="","",(COUNTIFS($L$4:L1319,L1319)))</f>
        <v/>
      </c>
      <c r="F1319" s="13">
        <f>IF(OR(B1319&lt;&gt;2,C1319&lt;&gt;1,D1319&lt;&gt;1,H1319&lt;&gt;1),0,
COUNTIFS($B$4:B1319,2,$C$4:C1319,1,$D$4:D1319,1,$H$4:H1319,1))</f>
        <v>0</v>
      </c>
      <c r="G1319" s="26" t="str">
        <f>IF(I1319="","",(COUNTIF($E$4:E1319,E1319)))</f>
        <v/>
      </c>
      <c r="H1319" s="1">
        <f>IF(AND(J1319="SAYIM",FİLTRE!$H$5="RAFTA",U1319&lt;&gt;0),1,0)+
IF(AND(J1319="İADE DEPO",FİLTRE!$H$5="İADE DEPO"),1,0)+
IF(FİLTRE!$H$5="TÜMÜ",1,0)+
IF(AND(J1319="FİRMA İADE",FİLTRE!$H$5="FİRMA İADE"),1,0)+
IF(AND(J1319="İMHA",FİLTRE!$H$5="İMHA"),1,0)</f>
        <v>1</v>
      </c>
      <c r="I1319" s="99"/>
      <c r="J1319" s="100"/>
      <c r="K1319" s="100"/>
      <c r="L1319" s="101"/>
      <c r="M1319" s="102"/>
      <c r="N1319" s="101"/>
      <c r="O1319" s="99"/>
      <c r="P1319" s="103"/>
      <c r="Q1319" s="104"/>
      <c r="R1319" s="50"/>
      <c r="S1319" s="105"/>
      <c r="T1319" s="106"/>
      <c r="U1319" s="107"/>
      <c r="V1319" s="108"/>
      <c r="W1319" s="107"/>
      <c r="X1319" s="107"/>
      <c r="AA1319" s="107"/>
      <c r="AB1319" s="110"/>
      <c r="AC1319" s="110"/>
      <c r="AE1319" s="105"/>
      <c r="AF1319" s="105"/>
      <c r="AR1319" s="112"/>
    </row>
    <row r="1320" spans="2:44" x14ac:dyDescent="0.25">
      <c r="B1320" s="1" t="str">
        <f>IF(I1320="","",
(IF(N1320=FİLTRE!$H$6,2,0)+IF(FİLTRE!$H$6="TOPLAM",2,0))
)</f>
        <v/>
      </c>
      <c r="C1320">
        <f>IF(FİLTRE!$M$5="",9,(IF(U1320&gt;=FİLTRE!$M$5,1,0)))</f>
        <v>1</v>
      </c>
      <c r="D1320" s="1">
        <f>IF(FİLTRE!$M$6="",9,(IF('SKT LİSTESİ'!P1320&lt;=FİLTRE!$M$6,1,0)))</f>
        <v>1</v>
      </c>
      <c r="E1320" s="25" t="str">
        <f>IF(I1320="","",(COUNTIFS($L$4:L1320,L1320)))</f>
        <v/>
      </c>
      <c r="F1320" s="13">
        <f>IF(OR(B1320&lt;&gt;2,C1320&lt;&gt;1,D1320&lt;&gt;1,H1320&lt;&gt;1),0,
COUNTIFS($B$4:B1320,2,$C$4:C1320,1,$D$4:D1320,1,$H$4:H1320,1))</f>
        <v>0</v>
      </c>
      <c r="G1320" s="26" t="str">
        <f>IF(I1320="","",(COUNTIF($E$4:E1320,E1320)))</f>
        <v/>
      </c>
      <c r="H1320" s="1">
        <f>IF(AND(J1320="SAYIM",FİLTRE!$H$5="RAFTA",U1320&lt;&gt;0),1,0)+
IF(AND(J1320="İADE DEPO",FİLTRE!$H$5="İADE DEPO"),1,0)+
IF(FİLTRE!$H$5="TÜMÜ",1,0)+
IF(AND(J1320="FİRMA İADE",FİLTRE!$H$5="FİRMA İADE"),1,0)+
IF(AND(J1320="İMHA",FİLTRE!$H$5="İMHA"),1,0)</f>
        <v>1</v>
      </c>
      <c r="I1320" s="99"/>
      <c r="J1320" s="100"/>
      <c r="K1320" s="100"/>
      <c r="L1320" s="101"/>
      <c r="M1320" s="102"/>
      <c r="N1320" s="101"/>
      <c r="O1320" s="99"/>
      <c r="P1320" s="103"/>
      <c r="Q1320" s="104"/>
      <c r="R1320" s="50"/>
      <c r="S1320" s="105"/>
      <c r="T1320" s="106"/>
      <c r="U1320" s="107"/>
      <c r="V1320" s="108"/>
      <c r="W1320" s="107"/>
      <c r="X1320" s="107"/>
      <c r="AA1320" s="107"/>
      <c r="AB1320" s="110"/>
      <c r="AC1320" s="110"/>
      <c r="AE1320" s="105"/>
      <c r="AF1320" s="105"/>
      <c r="AR1320" s="112"/>
    </row>
    <row r="1321" spans="2:44" x14ac:dyDescent="0.25">
      <c r="B1321" s="1" t="str">
        <f>IF(I1321="","",
(IF(N1321=FİLTRE!$H$6,2,0)+IF(FİLTRE!$H$6="TOPLAM",2,0))
)</f>
        <v/>
      </c>
      <c r="C1321">
        <f>IF(FİLTRE!$M$5="",9,(IF(U1321&gt;=FİLTRE!$M$5,1,0)))</f>
        <v>1</v>
      </c>
      <c r="D1321" s="1">
        <f>IF(FİLTRE!$M$6="",9,(IF('SKT LİSTESİ'!P1321&lt;=FİLTRE!$M$6,1,0)))</f>
        <v>1</v>
      </c>
      <c r="E1321" s="25" t="str">
        <f>IF(I1321="","",(COUNTIFS($L$4:L1321,L1321)))</f>
        <v/>
      </c>
      <c r="F1321" s="13">
        <f>IF(OR(B1321&lt;&gt;2,C1321&lt;&gt;1,D1321&lt;&gt;1,H1321&lt;&gt;1),0,
COUNTIFS($B$4:B1321,2,$C$4:C1321,1,$D$4:D1321,1,$H$4:H1321,1))</f>
        <v>0</v>
      </c>
      <c r="G1321" s="26" t="str">
        <f>IF(I1321="","",(COUNTIF($E$4:E1321,E1321)))</f>
        <v/>
      </c>
      <c r="H1321" s="1">
        <f>IF(AND(J1321="SAYIM",FİLTRE!$H$5="RAFTA",U1321&lt;&gt;0),1,0)+
IF(AND(J1321="İADE DEPO",FİLTRE!$H$5="İADE DEPO"),1,0)+
IF(FİLTRE!$H$5="TÜMÜ",1,0)+
IF(AND(J1321="FİRMA İADE",FİLTRE!$H$5="FİRMA İADE"),1,0)+
IF(AND(J1321="İMHA",FİLTRE!$H$5="İMHA"),1,0)</f>
        <v>1</v>
      </c>
      <c r="I1321" s="99"/>
      <c r="J1321" s="100"/>
      <c r="K1321" s="100"/>
      <c r="L1321" s="101"/>
      <c r="M1321" s="102"/>
      <c r="N1321" s="101"/>
      <c r="O1321" s="99"/>
      <c r="P1321" s="103"/>
      <c r="Q1321" s="104"/>
      <c r="R1321" s="50"/>
      <c r="S1321" s="105"/>
      <c r="T1321" s="106"/>
      <c r="U1321" s="107"/>
      <c r="V1321" s="108"/>
      <c r="W1321" s="107"/>
      <c r="X1321" s="107"/>
      <c r="AA1321" s="107"/>
      <c r="AB1321" s="110"/>
      <c r="AC1321" s="110"/>
      <c r="AE1321" s="105"/>
      <c r="AF1321" s="105"/>
      <c r="AR1321" s="112"/>
    </row>
    <row r="1322" spans="2:44" x14ac:dyDescent="0.25">
      <c r="B1322" s="1" t="str">
        <f>IF(I1322="","",
(IF(N1322=FİLTRE!$H$6,2,0)+IF(FİLTRE!$H$6="TOPLAM",2,0))
)</f>
        <v/>
      </c>
      <c r="C1322">
        <f>IF(FİLTRE!$M$5="",9,(IF(U1322&gt;=FİLTRE!$M$5,1,0)))</f>
        <v>1</v>
      </c>
      <c r="D1322" s="1">
        <f>IF(FİLTRE!$M$6="",9,(IF('SKT LİSTESİ'!P1322&lt;=FİLTRE!$M$6,1,0)))</f>
        <v>1</v>
      </c>
      <c r="E1322" s="25" t="str">
        <f>IF(I1322="","",(COUNTIFS($L$4:L1322,L1322)))</f>
        <v/>
      </c>
      <c r="F1322" s="13">
        <f>IF(OR(B1322&lt;&gt;2,C1322&lt;&gt;1,D1322&lt;&gt;1,H1322&lt;&gt;1),0,
COUNTIFS($B$4:B1322,2,$C$4:C1322,1,$D$4:D1322,1,$H$4:H1322,1))</f>
        <v>0</v>
      </c>
      <c r="G1322" s="26" t="str">
        <f>IF(I1322="","",(COUNTIF($E$4:E1322,E1322)))</f>
        <v/>
      </c>
      <c r="H1322" s="1">
        <f>IF(AND(J1322="SAYIM",FİLTRE!$H$5="RAFTA",U1322&lt;&gt;0),1,0)+
IF(AND(J1322="İADE DEPO",FİLTRE!$H$5="İADE DEPO"),1,0)+
IF(FİLTRE!$H$5="TÜMÜ",1,0)+
IF(AND(J1322="FİRMA İADE",FİLTRE!$H$5="FİRMA İADE"),1,0)+
IF(AND(J1322="İMHA",FİLTRE!$H$5="İMHA"),1,0)</f>
        <v>1</v>
      </c>
      <c r="I1322" s="99"/>
      <c r="J1322" s="100"/>
      <c r="K1322" s="100"/>
      <c r="L1322" s="101"/>
      <c r="M1322" s="102"/>
      <c r="N1322" s="101"/>
      <c r="O1322" s="99"/>
      <c r="P1322" s="103"/>
      <c r="Q1322" s="104"/>
      <c r="R1322" s="50"/>
      <c r="S1322" s="105"/>
      <c r="T1322" s="106"/>
      <c r="U1322" s="107"/>
      <c r="V1322" s="108"/>
      <c r="W1322" s="107"/>
      <c r="X1322" s="107"/>
      <c r="AA1322" s="107"/>
      <c r="AB1322" s="110"/>
      <c r="AC1322" s="110"/>
      <c r="AE1322" s="105"/>
      <c r="AF1322" s="105"/>
      <c r="AR1322" s="112"/>
    </row>
    <row r="1323" spans="2:44" x14ac:dyDescent="0.25">
      <c r="B1323" s="1" t="str">
        <f>IF(I1323="","",
(IF(N1323=FİLTRE!$H$6,2,0)+IF(FİLTRE!$H$6="TOPLAM",2,0))
)</f>
        <v/>
      </c>
      <c r="C1323">
        <f>IF(FİLTRE!$M$5="",9,(IF(U1323&gt;=FİLTRE!$M$5,1,0)))</f>
        <v>1</v>
      </c>
      <c r="D1323" s="1">
        <f>IF(FİLTRE!$M$6="",9,(IF('SKT LİSTESİ'!P1323&lt;=FİLTRE!$M$6,1,0)))</f>
        <v>1</v>
      </c>
      <c r="E1323" s="25" t="str">
        <f>IF(I1323="","",(COUNTIFS($L$4:L1323,L1323)))</f>
        <v/>
      </c>
      <c r="F1323" s="13">
        <f>IF(OR(B1323&lt;&gt;2,C1323&lt;&gt;1,D1323&lt;&gt;1,H1323&lt;&gt;1),0,
COUNTIFS($B$4:B1323,2,$C$4:C1323,1,$D$4:D1323,1,$H$4:H1323,1))</f>
        <v>0</v>
      </c>
      <c r="G1323" s="26" t="str">
        <f>IF(I1323="","",(COUNTIF($E$4:E1323,E1323)))</f>
        <v/>
      </c>
      <c r="H1323" s="1">
        <f>IF(AND(J1323="SAYIM",FİLTRE!$H$5="RAFTA",U1323&lt;&gt;0),1,0)+
IF(AND(J1323="İADE DEPO",FİLTRE!$H$5="İADE DEPO"),1,0)+
IF(FİLTRE!$H$5="TÜMÜ",1,0)+
IF(AND(J1323="FİRMA İADE",FİLTRE!$H$5="FİRMA İADE"),1,0)+
IF(AND(J1323="İMHA",FİLTRE!$H$5="İMHA"),1,0)</f>
        <v>1</v>
      </c>
      <c r="I1323" s="99"/>
      <c r="J1323" s="100"/>
      <c r="K1323" s="100"/>
      <c r="L1323" s="101"/>
      <c r="M1323" s="102"/>
      <c r="N1323" s="101"/>
      <c r="O1323" s="99"/>
      <c r="P1323" s="103"/>
      <c r="Q1323" s="104"/>
      <c r="R1323" s="50"/>
      <c r="S1323" s="105"/>
      <c r="T1323" s="106"/>
      <c r="U1323" s="107"/>
      <c r="V1323" s="108"/>
      <c r="W1323" s="107"/>
      <c r="X1323" s="107"/>
      <c r="AA1323" s="107"/>
      <c r="AB1323" s="110"/>
      <c r="AC1323" s="110"/>
      <c r="AE1323" s="105"/>
      <c r="AF1323" s="105"/>
      <c r="AR1323" s="112"/>
    </row>
    <row r="1324" spans="2:44" x14ac:dyDescent="0.25">
      <c r="B1324" s="1" t="str">
        <f>IF(I1324="","",
(IF(N1324=FİLTRE!$H$6,2,0)+IF(FİLTRE!$H$6="TOPLAM",2,0))
)</f>
        <v/>
      </c>
      <c r="C1324">
        <f>IF(FİLTRE!$M$5="",9,(IF(U1324&gt;=FİLTRE!$M$5,1,0)))</f>
        <v>1</v>
      </c>
      <c r="D1324" s="1">
        <f>IF(FİLTRE!$M$6="",9,(IF('SKT LİSTESİ'!P1324&lt;=FİLTRE!$M$6,1,0)))</f>
        <v>1</v>
      </c>
      <c r="E1324" s="25" t="str">
        <f>IF(I1324="","",(COUNTIFS($L$4:L1324,L1324)))</f>
        <v/>
      </c>
      <c r="F1324" s="13">
        <f>IF(OR(B1324&lt;&gt;2,C1324&lt;&gt;1,D1324&lt;&gt;1,H1324&lt;&gt;1),0,
COUNTIFS($B$4:B1324,2,$C$4:C1324,1,$D$4:D1324,1,$H$4:H1324,1))</f>
        <v>0</v>
      </c>
      <c r="G1324" s="26" t="str">
        <f>IF(I1324="","",(COUNTIF($E$4:E1324,E1324)))</f>
        <v/>
      </c>
      <c r="H1324" s="1">
        <f>IF(AND(J1324="SAYIM",FİLTRE!$H$5="RAFTA",U1324&lt;&gt;0),1,0)+
IF(AND(J1324="İADE DEPO",FİLTRE!$H$5="İADE DEPO"),1,0)+
IF(FİLTRE!$H$5="TÜMÜ",1,0)+
IF(AND(J1324="FİRMA İADE",FİLTRE!$H$5="FİRMA İADE"),1,0)+
IF(AND(J1324="İMHA",FİLTRE!$H$5="İMHA"),1,0)</f>
        <v>1</v>
      </c>
      <c r="I1324" s="99"/>
      <c r="J1324" s="100"/>
      <c r="K1324" s="100"/>
      <c r="L1324" s="101"/>
      <c r="M1324" s="102"/>
      <c r="N1324" s="101"/>
      <c r="O1324" s="99"/>
      <c r="P1324" s="103"/>
      <c r="Q1324" s="104"/>
      <c r="R1324" s="50"/>
      <c r="S1324" s="105"/>
      <c r="T1324" s="106"/>
      <c r="U1324" s="107"/>
      <c r="V1324" s="108"/>
      <c r="W1324" s="107"/>
      <c r="X1324" s="107"/>
      <c r="AA1324" s="107"/>
      <c r="AB1324" s="110"/>
      <c r="AC1324" s="110"/>
      <c r="AE1324" s="105"/>
      <c r="AF1324" s="105"/>
      <c r="AR1324" s="112"/>
    </row>
    <row r="1325" spans="2:44" x14ac:dyDescent="0.25">
      <c r="B1325" s="1" t="str">
        <f>IF(I1325="","",
(IF(N1325=FİLTRE!$H$6,2,0)+IF(FİLTRE!$H$6="TOPLAM",2,0))
)</f>
        <v/>
      </c>
      <c r="C1325">
        <f>IF(FİLTRE!$M$5="",9,(IF(U1325&gt;=FİLTRE!$M$5,1,0)))</f>
        <v>1</v>
      </c>
      <c r="D1325" s="1">
        <f>IF(FİLTRE!$M$6="",9,(IF('SKT LİSTESİ'!P1325&lt;=FİLTRE!$M$6,1,0)))</f>
        <v>1</v>
      </c>
      <c r="E1325" s="25" t="str">
        <f>IF(I1325="","",(COUNTIFS($L$4:L1325,L1325)))</f>
        <v/>
      </c>
      <c r="F1325" s="13">
        <f>IF(OR(B1325&lt;&gt;2,C1325&lt;&gt;1,D1325&lt;&gt;1,H1325&lt;&gt;1),0,
COUNTIFS($B$4:B1325,2,$C$4:C1325,1,$D$4:D1325,1,$H$4:H1325,1))</f>
        <v>0</v>
      </c>
      <c r="G1325" s="26" t="str">
        <f>IF(I1325="","",(COUNTIF($E$4:E1325,E1325)))</f>
        <v/>
      </c>
      <c r="H1325" s="1">
        <f>IF(AND(J1325="SAYIM",FİLTRE!$H$5="RAFTA",U1325&lt;&gt;0),1,0)+
IF(AND(J1325="İADE DEPO",FİLTRE!$H$5="İADE DEPO"),1,0)+
IF(FİLTRE!$H$5="TÜMÜ",1,0)+
IF(AND(J1325="FİRMA İADE",FİLTRE!$H$5="FİRMA İADE"),1,0)+
IF(AND(J1325="İMHA",FİLTRE!$H$5="İMHA"),1,0)</f>
        <v>1</v>
      </c>
      <c r="I1325" s="99"/>
      <c r="J1325" s="100"/>
      <c r="K1325" s="100"/>
      <c r="L1325" s="101"/>
      <c r="M1325" s="102"/>
      <c r="N1325" s="101"/>
      <c r="O1325" s="99"/>
      <c r="P1325" s="103"/>
      <c r="Q1325" s="104"/>
      <c r="R1325" s="50"/>
      <c r="S1325" s="105"/>
      <c r="T1325" s="106"/>
      <c r="U1325" s="107"/>
      <c r="V1325" s="108"/>
      <c r="W1325" s="107"/>
      <c r="X1325" s="107"/>
      <c r="AA1325" s="107"/>
      <c r="AB1325" s="110"/>
      <c r="AC1325" s="110"/>
      <c r="AE1325" s="105"/>
      <c r="AF1325" s="105"/>
      <c r="AR1325" s="112"/>
    </row>
    <row r="1326" spans="2:44" x14ac:dyDescent="0.25">
      <c r="B1326" s="1" t="str">
        <f>IF(I1326="","",
(IF(N1326=FİLTRE!$H$6,2,0)+IF(FİLTRE!$H$6="TOPLAM",2,0))
)</f>
        <v/>
      </c>
      <c r="C1326">
        <f>IF(FİLTRE!$M$5="",9,(IF(U1326&gt;=FİLTRE!$M$5,1,0)))</f>
        <v>1</v>
      </c>
      <c r="D1326" s="1">
        <f>IF(FİLTRE!$M$6="",9,(IF('SKT LİSTESİ'!P1326&lt;=FİLTRE!$M$6,1,0)))</f>
        <v>1</v>
      </c>
      <c r="E1326" s="25" t="str">
        <f>IF(I1326="","",(COUNTIFS($L$4:L1326,L1326)))</f>
        <v/>
      </c>
      <c r="F1326" s="13">
        <f>IF(OR(B1326&lt;&gt;2,C1326&lt;&gt;1,D1326&lt;&gt;1,H1326&lt;&gt;1),0,
COUNTIFS($B$4:B1326,2,$C$4:C1326,1,$D$4:D1326,1,$H$4:H1326,1))</f>
        <v>0</v>
      </c>
      <c r="G1326" s="26" t="str">
        <f>IF(I1326="","",(COUNTIF($E$4:E1326,E1326)))</f>
        <v/>
      </c>
      <c r="H1326" s="1">
        <f>IF(AND(J1326="SAYIM",FİLTRE!$H$5="RAFTA",U1326&lt;&gt;0),1,0)+
IF(AND(J1326="İADE DEPO",FİLTRE!$H$5="İADE DEPO"),1,0)+
IF(FİLTRE!$H$5="TÜMÜ",1,0)+
IF(AND(J1326="FİRMA İADE",FİLTRE!$H$5="FİRMA İADE"),1,0)+
IF(AND(J1326="İMHA",FİLTRE!$H$5="İMHA"),1,0)</f>
        <v>1</v>
      </c>
      <c r="I1326" s="99"/>
      <c r="J1326" s="100"/>
      <c r="K1326" s="100"/>
      <c r="L1326" s="101"/>
      <c r="M1326" s="102"/>
      <c r="N1326" s="101"/>
      <c r="O1326" s="99"/>
      <c r="P1326" s="103"/>
      <c r="Q1326" s="104"/>
      <c r="R1326" s="50"/>
      <c r="S1326" s="105"/>
      <c r="T1326" s="106"/>
      <c r="U1326" s="107"/>
      <c r="V1326" s="108"/>
      <c r="W1326" s="107"/>
      <c r="X1326" s="107"/>
      <c r="AA1326" s="107"/>
      <c r="AB1326" s="110"/>
      <c r="AC1326" s="110"/>
      <c r="AE1326" s="105"/>
      <c r="AF1326" s="105"/>
      <c r="AR1326" s="112"/>
    </row>
    <row r="1327" spans="2:44" x14ac:dyDescent="0.25">
      <c r="B1327" s="1" t="str">
        <f>IF(I1327="","",
(IF(N1327=FİLTRE!$H$6,2,0)+IF(FİLTRE!$H$6="TOPLAM",2,0))
)</f>
        <v/>
      </c>
      <c r="C1327">
        <f>IF(FİLTRE!$M$5="",9,(IF(U1327&gt;=FİLTRE!$M$5,1,0)))</f>
        <v>1</v>
      </c>
      <c r="D1327" s="1">
        <f>IF(FİLTRE!$M$6="",9,(IF('SKT LİSTESİ'!P1327&lt;=FİLTRE!$M$6,1,0)))</f>
        <v>1</v>
      </c>
      <c r="E1327" s="25" t="str">
        <f>IF(I1327="","",(COUNTIFS($L$4:L1327,L1327)))</f>
        <v/>
      </c>
      <c r="F1327" s="13">
        <f>IF(OR(B1327&lt;&gt;2,C1327&lt;&gt;1,D1327&lt;&gt;1,H1327&lt;&gt;1),0,
COUNTIFS($B$4:B1327,2,$C$4:C1327,1,$D$4:D1327,1,$H$4:H1327,1))</f>
        <v>0</v>
      </c>
      <c r="G1327" s="26" t="str">
        <f>IF(I1327="","",(COUNTIF($E$4:E1327,E1327)))</f>
        <v/>
      </c>
      <c r="H1327" s="1">
        <f>IF(AND(J1327="SAYIM",FİLTRE!$H$5="RAFTA",U1327&lt;&gt;0),1,0)+
IF(AND(J1327="İADE DEPO",FİLTRE!$H$5="İADE DEPO"),1,0)+
IF(FİLTRE!$H$5="TÜMÜ",1,0)+
IF(AND(J1327="FİRMA İADE",FİLTRE!$H$5="FİRMA İADE"),1,0)+
IF(AND(J1327="İMHA",FİLTRE!$H$5="İMHA"),1,0)</f>
        <v>1</v>
      </c>
      <c r="I1327" s="99"/>
      <c r="J1327" s="100"/>
      <c r="K1327" s="100"/>
      <c r="L1327" s="101"/>
      <c r="M1327" s="102"/>
      <c r="N1327" s="101"/>
      <c r="O1327" s="99"/>
      <c r="P1327" s="103"/>
      <c r="Q1327" s="104"/>
      <c r="R1327" s="50"/>
      <c r="S1327" s="105"/>
      <c r="T1327" s="106"/>
      <c r="U1327" s="107"/>
      <c r="V1327" s="108"/>
      <c r="W1327" s="107"/>
      <c r="X1327" s="107"/>
      <c r="AA1327" s="107"/>
      <c r="AB1327" s="110"/>
      <c r="AC1327" s="110"/>
      <c r="AE1327" s="105"/>
      <c r="AF1327" s="105"/>
      <c r="AR1327" s="112"/>
    </row>
    <row r="1328" spans="2:44" x14ac:dyDescent="0.25">
      <c r="B1328" s="1" t="str">
        <f>IF(I1328="","",
(IF(N1328=FİLTRE!$H$6,2,0)+IF(FİLTRE!$H$6="TOPLAM",2,0))
)</f>
        <v/>
      </c>
      <c r="C1328">
        <f>IF(FİLTRE!$M$5="",9,(IF(U1328&gt;=FİLTRE!$M$5,1,0)))</f>
        <v>1</v>
      </c>
      <c r="D1328" s="1">
        <f>IF(FİLTRE!$M$6="",9,(IF('SKT LİSTESİ'!P1328&lt;=FİLTRE!$M$6,1,0)))</f>
        <v>1</v>
      </c>
      <c r="E1328" s="25" t="str">
        <f>IF(I1328="","",(COUNTIFS($L$4:L1328,L1328)))</f>
        <v/>
      </c>
      <c r="F1328" s="13">
        <f>IF(OR(B1328&lt;&gt;2,C1328&lt;&gt;1,D1328&lt;&gt;1,H1328&lt;&gt;1),0,
COUNTIFS($B$4:B1328,2,$C$4:C1328,1,$D$4:D1328,1,$H$4:H1328,1))</f>
        <v>0</v>
      </c>
      <c r="G1328" s="26" t="str">
        <f>IF(I1328="","",(COUNTIF($E$4:E1328,E1328)))</f>
        <v/>
      </c>
      <c r="H1328" s="1">
        <f>IF(AND(J1328="SAYIM",FİLTRE!$H$5="RAFTA",U1328&lt;&gt;0),1,0)+
IF(AND(J1328="İADE DEPO",FİLTRE!$H$5="İADE DEPO"),1,0)+
IF(FİLTRE!$H$5="TÜMÜ",1,0)+
IF(AND(J1328="FİRMA İADE",FİLTRE!$H$5="FİRMA İADE"),1,0)+
IF(AND(J1328="İMHA",FİLTRE!$H$5="İMHA"),1,0)</f>
        <v>1</v>
      </c>
      <c r="I1328" s="99"/>
      <c r="J1328" s="100"/>
      <c r="K1328" s="100"/>
      <c r="L1328" s="101"/>
      <c r="M1328" s="102"/>
      <c r="N1328" s="101"/>
      <c r="O1328" s="99"/>
      <c r="P1328" s="103"/>
      <c r="Q1328" s="104"/>
      <c r="R1328" s="50"/>
      <c r="S1328" s="105"/>
      <c r="T1328" s="106"/>
      <c r="U1328" s="107"/>
      <c r="V1328" s="108"/>
      <c r="W1328" s="107"/>
      <c r="X1328" s="107"/>
      <c r="AA1328" s="107"/>
      <c r="AB1328" s="110"/>
      <c r="AC1328" s="110"/>
      <c r="AE1328" s="105"/>
      <c r="AF1328" s="105"/>
      <c r="AR1328" s="112"/>
    </row>
    <row r="1329" spans="2:44" x14ac:dyDescent="0.25">
      <c r="B1329" s="1" t="str">
        <f>IF(I1329="","",
(IF(N1329=FİLTRE!$H$6,2,0)+IF(FİLTRE!$H$6="TOPLAM",2,0))
)</f>
        <v/>
      </c>
      <c r="C1329">
        <f>IF(FİLTRE!$M$5="",9,(IF(U1329&gt;=FİLTRE!$M$5,1,0)))</f>
        <v>1</v>
      </c>
      <c r="D1329" s="1">
        <f>IF(FİLTRE!$M$6="",9,(IF('SKT LİSTESİ'!P1329&lt;=FİLTRE!$M$6,1,0)))</f>
        <v>1</v>
      </c>
      <c r="E1329" s="25" t="str">
        <f>IF(I1329="","",(COUNTIFS($L$4:L1329,L1329)))</f>
        <v/>
      </c>
      <c r="F1329" s="13">
        <f>IF(OR(B1329&lt;&gt;2,C1329&lt;&gt;1,D1329&lt;&gt;1,H1329&lt;&gt;1),0,
COUNTIFS($B$4:B1329,2,$C$4:C1329,1,$D$4:D1329,1,$H$4:H1329,1))</f>
        <v>0</v>
      </c>
      <c r="G1329" s="26" t="str">
        <f>IF(I1329="","",(COUNTIF($E$4:E1329,E1329)))</f>
        <v/>
      </c>
      <c r="H1329" s="1">
        <f>IF(AND(J1329="SAYIM",FİLTRE!$H$5="RAFTA",U1329&lt;&gt;0),1,0)+
IF(AND(J1329="İADE DEPO",FİLTRE!$H$5="İADE DEPO"),1,0)+
IF(FİLTRE!$H$5="TÜMÜ",1,0)+
IF(AND(J1329="FİRMA İADE",FİLTRE!$H$5="FİRMA İADE"),1,0)+
IF(AND(J1329="İMHA",FİLTRE!$H$5="İMHA"),1,0)</f>
        <v>1</v>
      </c>
      <c r="I1329" s="99"/>
      <c r="J1329" s="100"/>
      <c r="K1329" s="100"/>
      <c r="L1329" s="101"/>
      <c r="M1329" s="102"/>
      <c r="N1329" s="101"/>
      <c r="O1329" s="99"/>
      <c r="P1329" s="103"/>
      <c r="Q1329" s="104"/>
      <c r="R1329" s="50"/>
      <c r="S1329" s="105"/>
      <c r="T1329" s="106"/>
      <c r="U1329" s="107"/>
      <c r="V1329" s="108"/>
      <c r="W1329" s="107"/>
      <c r="X1329" s="107"/>
      <c r="AA1329" s="107"/>
      <c r="AB1329" s="110"/>
      <c r="AC1329" s="110"/>
      <c r="AE1329" s="105"/>
      <c r="AF1329" s="105"/>
      <c r="AR1329" s="112"/>
    </row>
    <row r="1330" spans="2:44" x14ac:dyDescent="0.25">
      <c r="B1330" s="1" t="str">
        <f>IF(I1330="","",
(IF(N1330=FİLTRE!$H$6,2,0)+IF(FİLTRE!$H$6="TOPLAM",2,0))
)</f>
        <v/>
      </c>
      <c r="C1330">
        <f>IF(FİLTRE!$M$5="",9,(IF(U1330&gt;=FİLTRE!$M$5,1,0)))</f>
        <v>1</v>
      </c>
      <c r="D1330" s="1">
        <f>IF(FİLTRE!$M$6="",9,(IF('SKT LİSTESİ'!P1330&lt;=FİLTRE!$M$6,1,0)))</f>
        <v>1</v>
      </c>
      <c r="E1330" s="25" t="str">
        <f>IF(I1330="","",(COUNTIFS($L$4:L1330,L1330)))</f>
        <v/>
      </c>
      <c r="F1330" s="13">
        <f>IF(OR(B1330&lt;&gt;2,C1330&lt;&gt;1,D1330&lt;&gt;1,H1330&lt;&gt;1),0,
COUNTIFS($B$4:B1330,2,$C$4:C1330,1,$D$4:D1330,1,$H$4:H1330,1))</f>
        <v>0</v>
      </c>
      <c r="G1330" s="26" t="str">
        <f>IF(I1330="","",(COUNTIF($E$4:E1330,E1330)))</f>
        <v/>
      </c>
      <c r="H1330" s="1">
        <f>IF(AND(J1330="SAYIM",FİLTRE!$H$5="RAFTA",U1330&lt;&gt;0),1,0)+
IF(AND(J1330="İADE DEPO",FİLTRE!$H$5="İADE DEPO"),1,0)+
IF(FİLTRE!$H$5="TÜMÜ",1,0)+
IF(AND(J1330="FİRMA İADE",FİLTRE!$H$5="FİRMA İADE"),1,0)+
IF(AND(J1330="İMHA",FİLTRE!$H$5="İMHA"),1,0)</f>
        <v>1</v>
      </c>
      <c r="I1330" s="99"/>
      <c r="J1330" s="100"/>
      <c r="K1330" s="100"/>
      <c r="L1330" s="101"/>
      <c r="M1330" s="102"/>
      <c r="N1330" s="101"/>
      <c r="O1330" s="99"/>
      <c r="P1330" s="103"/>
      <c r="Q1330" s="104"/>
      <c r="R1330" s="50"/>
      <c r="S1330" s="105"/>
      <c r="T1330" s="106"/>
      <c r="U1330" s="107"/>
      <c r="V1330" s="108"/>
      <c r="W1330" s="107"/>
      <c r="X1330" s="107"/>
      <c r="AA1330" s="107"/>
      <c r="AB1330" s="110"/>
      <c r="AC1330" s="110"/>
      <c r="AE1330" s="105"/>
      <c r="AF1330" s="105"/>
      <c r="AR1330" s="112"/>
    </row>
    <row r="1331" spans="2:44" x14ac:dyDescent="0.25">
      <c r="B1331" s="1" t="str">
        <f>IF(I1331="","",
(IF(N1331=FİLTRE!$H$6,2,0)+IF(FİLTRE!$H$6="TOPLAM",2,0))
)</f>
        <v/>
      </c>
      <c r="C1331">
        <f>IF(FİLTRE!$M$5="",9,(IF(U1331&gt;=FİLTRE!$M$5,1,0)))</f>
        <v>1</v>
      </c>
      <c r="D1331" s="1">
        <f>IF(FİLTRE!$M$6="",9,(IF('SKT LİSTESİ'!P1331&lt;=FİLTRE!$M$6,1,0)))</f>
        <v>1</v>
      </c>
      <c r="E1331" s="25" t="str">
        <f>IF(I1331="","",(COUNTIFS($L$4:L1331,L1331)))</f>
        <v/>
      </c>
      <c r="F1331" s="13">
        <f>IF(OR(B1331&lt;&gt;2,C1331&lt;&gt;1,D1331&lt;&gt;1,H1331&lt;&gt;1),0,
COUNTIFS($B$4:B1331,2,$C$4:C1331,1,$D$4:D1331,1,$H$4:H1331,1))</f>
        <v>0</v>
      </c>
      <c r="G1331" s="26" t="str">
        <f>IF(I1331="","",(COUNTIF($E$4:E1331,E1331)))</f>
        <v/>
      </c>
      <c r="H1331" s="1">
        <f>IF(AND(J1331="SAYIM",FİLTRE!$H$5="RAFTA",U1331&lt;&gt;0),1,0)+
IF(AND(J1331="İADE DEPO",FİLTRE!$H$5="İADE DEPO"),1,0)+
IF(FİLTRE!$H$5="TÜMÜ",1,0)+
IF(AND(J1331="FİRMA İADE",FİLTRE!$H$5="FİRMA İADE"),1,0)+
IF(AND(J1331="İMHA",FİLTRE!$H$5="İMHA"),1,0)</f>
        <v>1</v>
      </c>
      <c r="I1331" s="99"/>
      <c r="J1331" s="100"/>
      <c r="K1331" s="100"/>
      <c r="L1331" s="101"/>
      <c r="M1331" s="102"/>
      <c r="N1331" s="101"/>
      <c r="O1331" s="99"/>
      <c r="P1331" s="103"/>
      <c r="Q1331" s="104"/>
      <c r="R1331" s="50"/>
      <c r="S1331" s="105"/>
      <c r="T1331" s="106"/>
      <c r="U1331" s="107"/>
      <c r="V1331" s="108"/>
      <c r="W1331" s="107"/>
      <c r="X1331" s="107"/>
      <c r="AA1331" s="107"/>
      <c r="AB1331" s="110"/>
      <c r="AC1331" s="110"/>
      <c r="AE1331" s="105"/>
      <c r="AF1331" s="105"/>
      <c r="AR1331" s="112"/>
    </row>
    <row r="1332" spans="2:44" x14ac:dyDescent="0.25">
      <c r="B1332" s="1" t="str">
        <f>IF(I1332="","",
(IF(N1332=FİLTRE!$H$6,2,0)+IF(FİLTRE!$H$6="TOPLAM",2,0))
)</f>
        <v/>
      </c>
      <c r="C1332">
        <f>IF(FİLTRE!$M$5="",9,(IF(U1332&gt;=FİLTRE!$M$5,1,0)))</f>
        <v>1</v>
      </c>
      <c r="D1332" s="1">
        <f>IF(FİLTRE!$M$6="",9,(IF('SKT LİSTESİ'!P1332&lt;=FİLTRE!$M$6,1,0)))</f>
        <v>1</v>
      </c>
      <c r="E1332" s="25" t="str">
        <f>IF(I1332="","",(COUNTIFS($L$4:L1332,L1332)))</f>
        <v/>
      </c>
      <c r="F1332" s="13">
        <f>IF(OR(B1332&lt;&gt;2,C1332&lt;&gt;1,D1332&lt;&gt;1,H1332&lt;&gt;1),0,
COUNTIFS($B$4:B1332,2,$C$4:C1332,1,$D$4:D1332,1,$H$4:H1332,1))</f>
        <v>0</v>
      </c>
      <c r="G1332" s="26" t="str">
        <f>IF(I1332="","",(COUNTIF($E$4:E1332,E1332)))</f>
        <v/>
      </c>
      <c r="H1332" s="1">
        <f>IF(AND(J1332="SAYIM",FİLTRE!$H$5="RAFTA",U1332&lt;&gt;0),1,0)+
IF(AND(J1332="İADE DEPO",FİLTRE!$H$5="İADE DEPO"),1,0)+
IF(FİLTRE!$H$5="TÜMÜ",1,0)+
IF(AND(J1332="FİRMA İADE",FİLTRE!$H$5="FİRMA İADE"),1,0)+
IF(AND(J1332="İMHA",FİLTRE!$H$5="İMHA"),1,0)</f>
        <v>1</v>
      </c>
      <c r="I1332" s="99"/>
      <c r="J1332" s="100"/>
      <c r="K1332" s="100"/>
      <c r="L1332" s="101"/>
      <c r="M1332" s="102"/>
      <c r="N1332" s="101"/>
      <c r="O1332" s="99"/>
      <c r="P1332" s="103"/>
      <c r="Q1332" s="104"/>
      <c r="R1332" s="50"/>
      <c r="S1332" s="105"/>
      <c r="T1332" s="106"/>
      <c r="U1332" s="107"/>
      <c r="V1332" s="108"/>
      <c r="W1332" s="107"/>
      <c r="X1332" s="107"/>
      <c r="AA1332" s="107"/>
      <c r="AB1332" s="110"/>
      <c r="AC1332" s="110"/>
      <c r="AE1332" s="105"/>
      <c r="AF1332" s="105"/>
      <c r="AR1332" s="112"/>
    </row>
    <row r="1333" spans="2:44" x14ac:dyDescent="0.25">
      <c r="B1333" s="1" t="str">
        <f>IF(I1333="","",
(IF(N1333=FİLTRE!$H$6,2,0)+IF(FİLTRE!$H$6="TOPLAM",2,0))
)</f>
        <v/>
      </c>
      <c r="C1333">
        <f>IF(FİLTRE!$M$5="",9,(IF(U1333&gt;=FİLTRE!$M$5,1,0)))</f>
        <v>1</v>
      </c>
      <c r="D1333" s="1">
        <f>IF(FİLTRE!$M$6="",9,(IF('SKT LİSTESİ'!P1333&lt;=FİLTRE!$M$6,1,0)))</f>
        <v>1</v>
      </c>
      <c r="E1333" s="25" t="str">
        <f>IF(I1333="","",(COUNTIFS($L$4:L1333,L1333)))</f>
        <v/>
      </c>
      <c r="F1333" s="13">
        <f>IF(OR(B1333&lt;&gt;2,C1333&lt;&gt;1,D1333&lt;&gt;1,H1333&lt;&gt;1),0,
COUNTIFS($B$4:B1333,2,$C$4:C1333,1,$D$4:D1333,1,$H$4:H1333,1))</f>
        <v>0</v>
      </c>
      <c r="G1333" s="26" t="str">
        <f>IF(I1333="","",(COUNTIF($E$4:E1333,E1333)))</f>
        <v/>
      </c>
      <c r="H1333" s="1">
        <f>IF(AND(J1333="SAYIM",FİLTRE!$H$5="RAFTA",U1333&lt;&gt;0),1,0)+
IF(AND(J1333="İADE DEPO",FİLTRE!$H$5="İADE DEPO"),1,0)+
IF(FİLTRE!$H$5="TÜMÜ",1,0)+
IF(AND(J1333="FİRMA İADE",FİLTRE!$H$5="FİRMA İADE"),1,0)+
IF(AND(J1333="İMHA",FİLTRE!$H$5="İMHA"),1,0)</f>
        <v>1</v>
      </c>
      <c r="I1333" s="99"/>
      <c r="J1333" s="100"/>
      <c r="K1333" s="100"/>
      <c r="L1333" s="101"/>
      <c r="M1333" s="102"/>
      <c r="N1333" s="101"/>
      <c r="O1333" s="99"/>
      <c r="P1333" s="103"/>
      <c r="Q1333" s="104"/>
      <c r="R1333" s="50"/>
      <c r="S1333" s="105"/>
      <c r="T1333" s="106"/>
      <c r="U1333" s="107"/>
      <c r="V1333" s="108"/>
      <c r="W1333" s="107"/>
      <c r="X1333" s="107"/>
      <c r="AA1333" s="107"/>
      <c r="AB1333" s="110"/>
      <c r="AC1333" s="110"/>
      <c r="AE1333" s="105"/>
      <c r="AF1333" s="105"/>
      <c r="AR1333" s="112"/>
    </row>
    <row r="1334" spans="2:44" x14ac:dyDescent="0.25">
      <c r="B1334" s="1" t="str">
        <f>IF(I1334="","",
(IF(N1334=FİLTRE!$H$6,2,0)+IF(FİLTRE!$H$6="TOPLAM",2,0))
)</f>
        <v/>
      </c>
      <c r="C1334">
        <f>IF(FİLTRE!$M$5="",9,(IF(U1334&gt;=FİLTRE!$M$5,1,0)))</f>
        <v>1</v>
      </c>
      <c r="D1334" s="1">
        <f>IF(FİLTRE!$M$6="",9,(IF('SKT LİSTESİ'!P1334&lt;=FİLTRE!$M$6,1,0)))</f>
        <v>1</v>
      </c>
      <c r="E1334" s="25" t="str">
        <f>IF(I1334="","",(COUNTIFS($L$4:L1334,L1334)))</f>
        <v/>
      </c>
      <c r="F1334" s="13">
        <f>IF(OR(B1334&lt;&gt;2,C1334&lt;&gt;1,D1334&lt;&gt;1,H1334&lt;&gt;1),0,
COUNTIFS($B$4:B1334,2,$C$4:C1334,1,$D$4:D1334,1,$H$4:H1334,1))</f>
        <v>0</v>
      </c>
      <c r="G1334" s="26" t="str">
        <f>IF(I1334="","",(COUNTIF($E$4:E1334,E1334)))</f>
        <v/>
      </c>
      <c r="H1334" s="1">
        <f>IF(AND(J1334="SAYIM",FİLTRE!$H$5="RAFTA",U1334&lt;&gt;0),1,0)+
IF(AND(J1334="İADE DEPO",FİLTRE!$H$5="İADE DEPO"),1,0)+
IF(FİLTRE!$H$5="TÜMÜ",1,0)+
IF(AND(J1334="FİRMA İADE",FİLTRE!$H$5="FİRMA İADE"),1,0)+
IF(AND(J1334="İMHA",FİLTRE!$H$5="İMHA"),1,0)</f>
        <v>1</v>
      </c>
      <c r="I1334" s="99"/>
      <c r="J1334" s="100"/>
      <c r="K1334" s="100"/>
      <c r="L1334" s="101"/>
      <c r="M1334" s="102"/>
      <c r="N1334" s="101"/>
      <c r="O1334" s="99"/>
      <c r="P1334" s="103"/>
      <c r="Q1334" s="104"/>
      <c r="R1334" s="50"/>
      <c r="S1334" s="105"/>
      <c r="T1334" s="106"/>
      <c r="U1334" s="107"/>
      <c r="V1334" s="108"/>
      <c r="W1334" s="107"/>
      <c r="X1334" s="107"/>
      <c r="AA1334" s="107"/>
      <c r="AB1334" s="110"/>
      <c r="AC1334" s="110"/>
      <c r="AE1334" s="105"/>
      <c r="AF1334" s="105"/>
      <c r="AR1334" s="112"/>
    </row>
    <row r="1335" spans="2:44" x14ac:dyDescent="0.25">
      <c r="B1335" s="1" t="str">
        <f>IF(I1335="","",
(IF(N1335=FİLTRE!$H$6,2,0)+IF(FİLTRE!$H$6="TOPLAM",2,0))
)</f>
        <v/>
      </c>
      <c r="C1335">
        <f>IF(FİLTRE!$M$5="",9,(IF(U1335&gt;=FİLTRE!$M$5,1,0)))</f>
        <v>1</v>
      </c>
      <c r="D1335" s="1">
        <f>IF(FİLTRE!$M$6="",9,(IF('SKT LİSTESİ'!P1335&lt;=FİLTRE!$M$6,1,0)))</f>
        <v>1</v>
      </c>
      <c r="E1335" s="25" t="str">
        <f>IF(I1335="","",(COUNTIFS($L$4:L1335,L1335)))</f>
        <v/>
      </c>
      <c r="F1335" s="13">
        <f>IF(OR(B1335&lt;&gt;2,C1335&lt;&gt;1,D1335&lt;&gt;1,H1335&lt;&gt;1),0,
COUNTIFS($B$4:B1335,2,$C$4:C1335,1,$D$4:D1335,1,$H$4:H1335,1))</f>
        <v>0</v>
      </c>
      <c r="G1335" s="26" t="str">
        <f>IF(I1335="","",(COUNTIF($E$4:E1335,E1335)))</f>
        <v/>
      </c>
      <c r="H1335" s="1">
        <f>IF(AND(J1335="SAYIM",FİLTRE!$H$5="RAFTA",U1335&lt;&gt;0),1,0)+
IF(AND(J1335="İADE DEPO",FİLTRE!$H$5="İADE DEPO"),1,0)+
IF(FİLTRE!$H$5="TÜMÜ",1,0)+
IF(AND(J1335="FİRMA İADE",FİLTRE!$H$5="FİRMA İADE"),1,0)+
IF(AND(J1335="İMHA",FİLTRE!$H$5="İMHA"),1,0)</f>
        <v>1</v>
      </c>
      <c r="I1335" s="99"/>
      <c r="J1335" s="100"/>
      <c r="K1335" s="100"/>
      <c r="L1335" s="101"/>
      <c r="M1335" s="102"/>
      <c r="N1335" s="101"/>
      <c r="O1335" s="99"/>
      <c r="P1335" s="103"/>
      <c r="Q1335" s="104"/>
      <c r="R1335" s="50"/>
      <c r="S1335" s="105"/>
      <c r="T1335" s="106"/>
      <c r="U1335" s="107"/>
      <c r="V1335" s="108"/>
      <c r="W1335" s="107"/>
      <c r="X1335" s="107"/>
      <c r="AA1335" s="107"/>
      <c r="AB1335" s="110"/>
      <c r="AC1335" s="110"/>
      <c r="AE1335" s="105"/>
      <c r="AF1335" s="105"/>
      <c r="AR1335" s="112"/>
    </row>
    <row r="1336" spans="2:44" x14ac:dyDescent="0.25">
      <c r="B1336" s="1" t="str">
        <f>IF(I1336="","",
(IF(N1336=FİLTRE!$H$6,2,0)+IF(FİLTRE!$H$6="TOPLAM",2,0))
)</f>
        <v/>
      </c>
      <c r="C1336">
        <f>IF(FİLTRE!$M$5="",9,(IF(U1336&gt;=FİLTRE!$M$5,1,0)))</f>
        <v>1</v>
      </c>
      <c r="D1336" s="1">
        <f>IF(FİLTRE!$M$6="",9,(IF('SKT LİSTESİ'!P1336&lt;=FİLTRE!$M$6,1,0)))</f>
        <v>1</v>
      </c>
      <c r="E1336" s="25" t="str">
        <f>IF(I1336="","",(COUNTIFS($L$4:L1336,L1336)))</f>
        <v/>
      </c>
      <c r="F1336" s="13">
        <f>IF(OR(B1336&lt;&gt;2,C1336&lt;&gt;1,D1336&lt;&gt;1,H1336&lt;&gt;1),0,
COUNTIFS($B$4:B1336,2,$C$4:C1336,1,$D$4:D1336,1,$H$4:H1336,1))</f>
        <v>0</v>
      </c>
      <c r="G1336" s="26" t="str">
        <f>IF(I1336="","",(COUNTIF($E$4:E1336,E1336)))</f>
        <v/>
      </c>
      <c r="H1336" s="1">
        <f>IF(AND(J1336="SAYIM",FİLTRE!$H$5="RAFTA",U1336&lt;&gt;0),1,0)+
IF(AND(J1336="İADE DEPO",FİLTRE!$H$5="İADE DEPO"),1,0)+
IF(FİLTRE!$H$5="TÜMÜ",1,0)+
IF(AND(J1336="FİRMA İADE",FİLTRE!$H$5="FİRMA İADE"),1,0)+
IF(AND(J1336="İMHA",FİLTRE!$H$5="İMHA"),1,0)</f>
        <v>1</v>
      </c>
      <c r="I1336" s="99"/>
      <c r="J1336" s="100"/>
      <c r="K1336" s="100"/>
      <c r="L1336" s="101"/>
      <c r="M1336" s="102"/>
      <c r="N1336" s="101"/>
      <c r="O1336" s="99"/>
      <c r="P1336" s="103"/>
      <c r="Q1336" s="104"/>
      <c r="R1336" s="50"/>
      <c r="S1336" s="105"/>
      <c r="T1336" s="106"/>
      <c r="U1336" s="107"/>
      <c r="V1336" s="108"/>
      <c r="W1336" s="107"/>
      <c r="X1336" s="107"/>
      <c r="AA1336" s="107"/>
      <c r="AB1336" s="110"/>
      <c r="AC1336" s="110"/>
      <c r="AE1336" s="105"/>
      <c r="AF1336" s="105"/>
      <c r="AR1336" s="112"/>
    </row>
    <row r="1337" spans="2:44" x14ac:dyDescent="0.25">
      <c r="B1337" s="1" t="str">
        <f>IF(I1337="","",
(IF(N1337=FİLTRE!$H$6,2,0)+IF(FİLTRE!$H$6="TOPLAM",2,0))
)</f>
        <v/>
      </c>
      <c r="C1337">
        <f>IF(FİLTRE!$M$5="",9,(IF(U1337&gt;=FİLTRE!$M$5,1,0)))</f>
        <v>1</v>
      </c>
      <c r="D1337" s="1">
        <f>IF(FİLTRE!$M$6="",9,(IF('SKT LİSTESİ'!P1337&lt;=FİLTRE!$M$6,1,0)))</f>
        <v>1</v>
      </c>
      <c r="E1337" s="25" t="str">
        <f>IF(I1337="","",(COUNTIFS($L$4:L1337,L1337)))</f>
        <v/>
      </c>
      <c r="F1337" s="13">
        <f>IF(OR(B1337&lt;&gt;2,C1337&lt;&gt;1,D1337&lt;&gt;1,H1337&lt;&gt;1),0,
COUNTIFS($B$4:B1337,2,$C$4:C1337,1,$D$4:D1337,1,$H$4:H1337,1))</f>
        <v>0</v>
      </c>
      <c r="G1337" s="26" t="str">
        <f>IF(I1337="","",(COUNTIF($E$4:E1337,E1337)))</f>
        <v/>
      </c>
      <c r="H1337" s="1">
        <f>IF(AND(J1337="SAYIM",FİLTRE!$H$5="RAFTA",U1337&lt;&gt;0),1,0)+
IF(AND(J1337="İADE DEPO",FİLTRE!$H$5="İADE DEPO"),1,0)+
IF(FİLTRE!$H$5="TÜMÜ",1,0)+
IF(AND(J1337="FİRMA İADE",FİLTRE!$H$5="FİRMA İADE"),1,0)+
IF(AND(J1337="İMHA",FİLTRE!$H$5="İMHA"),1,0)</f>
        <v>1</v>
      </c>
      <c r="I1337" s="99"/>
      <c r="J1337" s="100"/>
      <c r="K1337" s="100"/>
      <c r="L1337" s="101"/>
      <c r="M1337" s="102"/>
      <c r="N1337" s="101"/>
      <c r="O1337" s="99"/>
      <c r="P1337" s="103"/>
      <c r="Q1337" s="104"/>
      <c r="R1337" s="50"/>
      <c r="S1337" s="105"/>
      <c r="T1337" s="106"/>
      <c r="U1337" s="107"/>
      <c r="V1337" s="108"/>
      <c r="W1337" s="107"/>
      <c r="X1337" s="107"/>
      <c r="AA1337" s="107"/>
      <c r="AB1337" s="110"/>
      <c r="AC1337" s="110"/>
      <c r="AE1337" s="105"/>
      <c r="AF1337" s="105"/>
      <c r="AR1337" s="112"/>
    </row>
    <row r="1338" spans="2:44" x14ac:dyDescent="0.25">
      <c r="B1338" s="1" t="str">
        <f>IF(I1338="","",
(IF(N1338=FİLTRE!$H$6,2,0)+IF(FİLTRE!$H$6="TOPLAM",2,0))
)</f>
        <v/>
      </c>
      <c r="C1338">
        <f>IF(FİLTRE!$M$5="",9,(IF(U1338&gt;=FİLTRE!$M$5,1,0)))</f>
        <v>1</v>
      </c>
      <c r="D1338" s="1">
        <f>IF(FİLTRE!$M$6="",9,(IF('SKT LİSTESİ'!P1338&lt;=FİLTRE!$M$6,1,0)))</f>
        <v>1</v>
      </c>
      <c r="E1338" s="25" t="str">
        <f>IF(I1338="","",(COUNTIFS($L$4:L1338,L1338)))</f>
        <v/>
      </c>
      <c r="F1338" s="13">
        <f>IF(OR(B1338&lt;&gt;2,C1338&lt;&gt;1,D1338&lt;&gt;1,H1338&lt;&gt;1),0,
COUNTIFS($B$4:B1338,2,$C$4:C1338,1,$D$4:D1338,1,$H$4:H1338,1))</f>
        <v>0</v>
      </c>
      <c r="G1338" s="26" t="str">
        <f>IF(I1338="","",(COUNTIF($E$4:E1338,E1338)))</f>
        <v/>
      </c>
      <c r="H1338" s="1">
        <f>IF(AND(J1338="SAYIM",FİLTRE!$H$5="RAFTA",U1338&lt;&gt;0),1,0)+
IF(AND(J1338="İADE DEPO",FİLTRE!$H$5="İADE DEPO"),1,0)+
IF(FİLTRE!$H$5="TÜMÜ",1,0)+
IF(AND(J1338="FİRMA İADE",FİLTRE!$H$5="FİRMA İADE"),1,0)+
IF(AND(J1338="İMHA",FİLTRE!$H$5="İMHA"),1,0)</f>
        <v>1</v>
      </c>
      <c r="I1338" s="99"/>
      <c r="J1338" s="100"/>
      <c r="K1338" s="100"/>
      <c r="L1338" s="101"/>
      <c r="M1338" s="102"/>
      <c r="N1338" s="101"/>
      <c r="O1338" s="99"/>
      <c r="P1338" s="103"/>
      <c r="Q1338" s="104"/>
      <c r="R1338" s="50"/>
      <c r="S1338" s="105"/>
      <c r="T1338" s="106"/>
      <c r="U1338" s="107"/>
      <c r="V1338" s="108"/>
      <c r="W1338" s="107"/>
      <c r="X1338" s="107"/>
      <c r="AA1338" s="107"/>
      <c r="AB1338" s="110"/>
      <c r="AC1338" s="110"/>
      <c r="AE1338" s="105"/>
      <c r="AF1338" s="105"/>
      <c r="AR1338" s="112"/>
    </row>
    <row r="1339" spans="2:44" x14ac:dyDescent="0.25">
      <c r="B1339" s="1" t="str">
        <f>IF(I1339="","",
(IF(N1339=FİLTRE!$H$6,2,0)+IF(FİLTRE!$H$6="TOPLAM",2,0))
)</f>
        <v/>
      </c>
      <c r="C1339">
        <f>IF(FİLTRE!$M$5="",9,(IF(U1339&gt;=FİLTRE!$M$5,1,0)))</f>
        <v>1</v>
      </c>
      <c r="D1339" s="1">
        <f>IF(FİLTRE!$M$6="",9,(IF('SKT LİSTESİ'!P1339&lt;=FİLTRE!$M$6,1,0)))</f>
        <v>1</v>
      </c>
      <c r="E1339" s="25" t="str">
        <f>IF(I1339="","",(COUNTIFS($L$4:L1339,L1339)))</f>
        <v/>
      </c>
      <c r="F1339" s="13">
        <f>IF(OR(B1339&lt;&gt;2,C1339&lt;&gt;1,D1339&lt;&gt;1,H1339&lt;&gt;1),0,
COUNTIFS($B$4:B1339,2,$C$4:C1339,1,$D$4:D1339,1,$H$4:H1339,1))</f>
        <v>0</v>
      </c>
      <c r="G1339" s="26" t="str">
        <f>IF(I1339="","",(COUNTIF($E$4:E1339,E1339)))</f>
        <v/>
      </c>
      <c r="H1339" s="1">
        <f>IF(AND(J1339="SAYIM",FİLTRE!$H$5="RAFTA",U1339&lt;&gt;0),1,0)+
IF(AND(J1339="İADE DEPO",FİLTRE!$H$5="İADE DEPO"),1,0)+
IF(FİLTRE!$H$5="TÜMÜ",1,0)+
IF(AND(J1339="FİRMA İADE",FİLTRE!$H$5="FİRMA İADE"),1,0)+
IF(AND(J1339="İMHA",FİLTRE!$H$5="İMHA"),1,0)</f>
        <v>1</v>
      </c>
      <c r="I1339" s="99"/>
      <c r="J1339" s="100"/>
      <c r="K1339" s="100"/>
      <c r="L1339" s="101"/>
      <c r="M1339" s="102"/>
      <c r="N1339" s="101"/>
      <c r="O1339" s="99"/>
      <c r="P1339" s="103"/>
      <c r="Q1339" s="104"/>
      <c r="R1339" s="50"/>
      <c r="S1339" s="105"/>
      <c r="T1339" s="106"/>
      <c r="U1339" s="107"/>
      <c r="V1339" s="108"/>
      <c r="W1339" s="107"/>
      <c r="X1339" s="107"/>
      <c r="AA1339" s="107"/>
      <c r="AB1339" s="110"/>
      <c r="AC1339" s="110"/>
      <c r="AE1339" s="105"/>
      <c r="AF1339" s="105"/>
      <c r="AR1339" s="112"/>
    </row>
    <row r="1340" spans="2:44" x14ac:dyDescent="0.25">
      <c r="B1340" s="1" t="str">
        <f>IF(I1340="","",
(IF(N1340=FİLTRE!$H$6,2,0)+IF(FİLTRE!$H$6="TOPLAM",2,0))
)</f>
        <v/>
      </c>
      <c r="C1340">
        <f>IF(FİLTRE!$M$5="",9,(IF(U1340&gt;=FİLTRE!$M$5,1,0)))</f>
        <v>1</v>
      </c>
      <c r="D1340" s="1">
        <f>IF(FİLTRE!$M$6="",9,(IF('SKT LİSTESİ'!P1340&lt;=FİLTRE!$M$6,1,0)))</f>
        <v>1</v>
      </c>
      <c r="E1340" s="25" t="str">
        <f>IF(I1340="","",(COUNTIFS($L$4:L1340,L1340)))</f>
        <v/>
      </c>
      <c r="F1340" s="13">
        <f>IF(OR(B1340&lt;&gt;2,C1340&lt;&gt;1,D1340&lt;&gt;1,H1340&lt;&gt;1),0,
COUNTIFS($B$4:B1340,2,$C$4:C1340,1,$D$4:D1340,1,$H$4:H1340,1))</f>
        <v>0</v>
      </c>
      <c r="G1340" s="26" t="str">
        <f>IF(I1340="","",(COUNTIF($E$4:E1340,E1340)))</f>
        <v/>
      </c>
      <c r="H1340" s="1">
        <f>IF(AND(J1340="SAYIM",FİLTRE!$H$5="RAFTA",U1340&lt;&gt;0),1,0)+
IF(AND(J1340="İADE DEPO",FİLTRE!$H$5="İADE DEPO"),1,0)+
IF(FİLTRE!$H$5="TÜMÜ",1,0)+
IF(AND(J1340="FİRMA İADE",FİLTRE!$H$5="FİRMA İADE"),1,0)+
IF(AND(J1340="İMHA",FİLTRE!$H$5="İMHA"),1,0)</f>
        <v>1</v>
      </c>
      <c r="I1340" s="99"/>
      <c r="J1340" s="100"/>
      <c r="K1340" s="100"/>
      <c r="L1340" s="101"/>
      <c r="M1340" s="102"/>
      <c r="N1340" s="101"/>
      <c r="O1340" s="99"/>
      <c r="P1340" s="103"/>
      <c r="Q1340" s="104"/>
      <c r="R1340" s="50"/>
      <c r="S1340" s="105"/>
      <c r="T1340" s="106"/>
      <c r="U1340" s="107"/>
      <c r="V1340" s="108"/>
      <c r="W1340" s="107"/>
      <c r="X1340" s="107"/>
      <c r="AA1340" s="107"/>
      <c r="AB1340" s="110"/>
      <c r="AC1340" s="110"/>
      <c r="AE1340" s="105"/>
      <c r="AF1340" s="105"/>
      <c r="AR1340" s="112"/>
    </row>
    <row r="1341" spans="2:44" x14ac:dyDescent="0.25">
      <c r="B1341" s="1" t="str">
        <f>IF(I1341="","",
(IF(N1341=FİLTRE!$H$6,2,0)+IF(FİLTRE!$H$6="TOPLAM",2,0))
)</f>
        <v/>
      </c>
      <c r="C1341">
        <f>IF(FİLTRE!$M$5="",9,(IF(U1341&gt;=FİLTRE!$M$5,1,0)))</f>
        <v>1</v>
      </c>
      <c r="D1341" s="1">
        <f>IF(FİLTRE!$M$6="",9,(IF('SKT LİSTESİ'!P1341&lt;=FİLTRE!$M$6,1,0)))</f>
        <v>1</v>
      </c>
      <c r="E1341" s="25" t="str">
        <f>IF(I1341="","",(COUNTIFS($L$4:L1341,L1341)))</f>
        <v/>
      </c>
      <c r="F1341" s="13">
        <f>IF(OR(B1341&lt;&gt;2,C1341&lt;&gt;1,D1341&lt;&gt;1,H1341&lt;&gt;1),0,
COUNTIFS($B$4:B1341,2,$C$4:C1341,1,$D$4:D1341,1,$H$4:H1341,1))</f>
        <v>0</v>
      </c>
      <c r="G1341" s="26" t="str">
        <f>IF(I1341="","",(COUNTIF($E$4:E1341,E1341)))</f>
        <v/>
      </c>
      <c r="H1341" s="1">
        <f>IF(AND(J1341="SAYIM",FİLTRE!$H$5="RAFTA",U1341&lt;&gt;0),1,0)+
IF(AND(J1341="İADE DEPO",FİLTRE!$H$5="İADE DEPO"),1,0)+
IF(FİLTRE!$H$5="TÜMÜ",1,0)+
IF(AND(J1341="FİRMA İADE",FİLTRE!$H$5="FİRMA İADE"),1,0)+
IF(AND(J1341="İMHA",FİLTRE!$H$5="İMHA"),1,0)</f>
        <v>1</v>
      </c>
      <c r="I1341" s="99"/>
      <c r="J1341" s="100"/>
      <c r="K1341" s="100"/>
      <c r="L1341" s="101"/>
      <c r="M1341" s="102"/>
      <c r="N1341" s="101"/>
      <c r="O1341" s="99"/>
      <c r="P1341" s="103"/>
      <c r="Q1341" s="104"/>
      <c r="R1341" s="50"/>
      <c r="S1341" s="105"/>
      <c r="T1341" s="106"/>
      <c r="U1341" s="107"/>
      <c r="V1341" s="108"/>
      <c r="W1341" s="107"/>
      <c r="X1341" s="107"/>
      <c r="AA1341" s="107"/>
      <c r="AB1341" s="110"/>
      <c r="AC1341" s="110"/>
      <c r="AE1341" s="105"/>
      <c r="AF1341" s="105"/>
      <c r="AR1341" s="112"/>
    </row>
    <row r="1342" spans="2:44" x14ac:dyDescent="0.25">
      <c r="B1342" s="1" t="str">
        <f>IF(I1342="","",
(IF(N1342=FİLTRE!$H$6,2,0)+IF(FİLTRE!$H$6="TOPLAM",2,0))
)</f>
        <v/>
      </c>
      <c r="C1342">
        <f>IF(FİLTRE!$M$5="",9,(IF(U1342&gt;=FİLTRE!$M$5,1,0)))</f>
        <v>1</v>
      </c>
      <c r="D1342" s="1">
        <f>IF(FİLTRE!$M$6="",9,(IF('SKT LİSTESİ'!P1342&lt;=FİLTRE!$M$6,1,0)))</f>
        <v>1</v>
      </c>
      <c r="E1342" s="25" t="str">
        <f>IF(I1342="","",(COUNTIFS($L$4:L1342,L1342)))</f>
        <v/>
      </c>
      <c r="F1342" s="13">
        <f>IF(OR(B1342&lt;&gt;2,C1342&lt;&gt;1,D1342&lt;&gt;1,H1342&lt;&gt;1),0,
COUNTIFS($B$4:B1342,2,$C$4:C1342,1,$D$4:D1342,1,$H$4:H1342,1))</f>
        <v>0</v>
      </c>
      <c r="G1342" s="26" t="str">
        <f>IF(I1342="","",(COUNTIF($E$4:E1342,E1342)))</f>
        <v/>
      </c>
      <c r="H1342" s="1">
        <f>IF(AND(J1342="SAYIM",FİLTRE!$H$5="RAFTA",U1342&lt;&gt;0),1,0)+
IF(AND(J1342="İADE DEPO",FİLTRE!$H$5="İADE DEPO"),1,0)+
IF(FİLTRE!$H$5="TÜMÜ",1,0)+
IF(AND(J1342="FİRMA İADE",FİLTRE!$H$5="FİRMA İADE"),1,0)+
IF(AND(J1342="İMHA",FİLTRE!$H$5="İMHA"),1,0)</f>
        <v>1</v>
      </c>
      <c r="I1342" s="99"/>
      <c r="J1342" s="100"/>
      <c r="K1342" s="100"/>
      <c r="L1342" s="101"/>
      <c r="M1342" s="102"/>
      <c r="N1342" s="101"/>
      <c r="O1342" s="99"/>
      <c r="P1342" s="103"/>
      <c r="Q1342" s="104"/>
      <c r="R1342" s="50"/>
      <c r="S1342" s="105"/>
      <c r="T1342" s="106"/>
      <c r="U1342" s="107"/>
      <c r="V1342" s="108"/>
      <c r="W1342" s="107"/>
      <c r="X1342" s="107"/>
      <c r="AA1342" s="107"/>
      <c r="AB1342" s="110"/>
      <c r="AC1342" s="110"/>
      <c r="AE1342" s="105"/>
      <c r="AF1342" s="105"/>
      <c r="AR1342" s="112"/>
    </row>
    <row r="1343" spans="2:44" x14ac:dyDescent="0.25">
      <c r="B1343" s="1" t="str">
        <f>IF(I1343="","",
(IF(N1343=FİLTRE!$H$6,2,0)+IF(FİLTRE!$H$6="TOPLAM",2,0))
)</f>
        <v/>
      </c>
      <c r="C1343">
        <f>IF(FİLTRE!$M$5="",9,(IF(U1343&gt;=FİLTRE!$M$5,1,0)))</f>
        <v>1</v>
      </c>
      <c r="D1343" s="1">
        <f>IF(FİLTRE!$M$6="",9,(IF('SKT LİSTESİ'!P1343&lt;=FİLTRE!$M$6,1,0)))</f>
        <v>1</v>
      </c>
      <c r="E1343" s="25" t="str">
        <f>IF(I1343="","",(COUNTIFS($L$4:L1343,L1343)))</f>
        <v/>
      </c>
      <c r="F1343" s="13">
        <f>IF(OR(B1343&lt;&gt;2,C1343&lt;&gt;1,D1343&lt;&gt;1,H1343&lt;&gt;1),0,
COUNTIFS($B$4:B1343,2,$C$4:C1343,1,$D$4:D1343,1,$H$4:H1343,1))</f>
        <v>0</v>
      </c>
      <c r="G1343" s="26" t="str">
        <f>IF(I1343="","",(COUNTIF($E$4:E1343,E1343)))</f>
        <v/>
      </c>
      <c r="H1343" s="1">
        <f>IF(AND(J1343="SAYIM",FİLTRE!$H$5="RAFTA",U1343&lt;&gt;0),1,0)+
IF(AND(J1343="İADE DEPO",FİLTRE!$H$5="İADE DEPO"),1,0)+
IF(FİLTRE!$H$5="TÜMÜ",1,0)+
IF(AND(J1343="FİRMA İADE",FİLTRE!$H$5="FİRMA İADE"),1,0)+
IF(AND(J1343="İMHA",FİLTRE!$H$5="İMHA"),1,0)</f>
        <v>1</v>
      </c>
      <c r="I1343" s="99"/>
      <c r="J1343" s="100"/>
      <c r="K1343" s="100"/>
      <c r="L1343" s="101"/>
      <c r="M1343" s="102"/>
      <c r="N1343" s="101"/>
      <c r="O1343" s="99"/>
      <c r="P1343" s="103"/>
      <c r="Q1343" s="104"/>
      <c r="R1343" s="50"/>
      <c r="S1343" s="105"/>
      <c r="T1343" s="106"/>
      <c r="U1343" s="107"/>
      <c r="V1343" s="108"/>
      <c r="W1343" s="107"/>
      <c r="X1343" s="107"/>
      <c r="AA1343" s="107"/>
      <c r="AB1343" s="110"/>
      <c r="AC1343" s="110"/>
      <c r="AE1343" s="105"/>
      <c r="AF1343" s="105"/>
      <c r="AR1343" s="112"/>
    </row>
    <row r="1344" spans="2:44" x14ac:dyDescent="0.25">
      <c r="B1344" s="1" t="str">
        <f>IF(I1344="","",
(IF(N1344=FİLTRE!$H$6,2,0)+IF(FİLTRE!$H$6="TOPLAM",2,0))
)</f>
        <v/>
      </c>
      <c r="C1344">
        <f>IF(FİLTRE!$M$5="",9,(IF(U1344&gt;=FİLTRE!$M$5,1,0)))</f>
        <v>1</v>
      </c>
      <c r="D1344" s="1">
        <f>IF(FİLTRE!$M$6="",9,(IF('SKT LİSTESİ'!P1344&lt;=FİLTRE!$M$6,1,0)))</f>
        <v>1</v>
      </c>
      <c r="E1344" s="25" t="str">
        <f>IF(I1344="","",(COUNTIFS($L$4:L1344,L1344)))</f>
        <v/>
      </c>
      <c r="F1344" s="13">
        <f>IF(OR(B1344&lt;&gt;2,C1344&lt;&gt;1,D1344&lt;&gt;1,H1344&lt;&gt;1),0,
COUNTIFS($B$4:B1344,2,$C$4:C1344,1,$D$4:D1344,1,$H$4:H1344,1))</f>
        <v>0</v>
      </c>
      <c r="G1344" s="26" t="str">
        <f>IF(I1344="","",(COUNTIF($E$4:E1344,E1344)))</f>
        <v/>
      </c>
      <c r="H1344" s="1">
        <f>IF(AND(J1344="SAYIM",FİLTRE!$H$5="RAFTA",U1344&lt;&gt;0),1,0)+
IF(AND(J1344="İADE DEPO",FİLTRE!$H$5="İADE DEPO"),1,0)+
IF(FİLTRE!$H$5="TÜMÜ",1,0)+
IF(AND(J1344="FİRMA İADE",FİLTRE!$H$5="FİRMA İADE"),1,0)+
IF(AND(J1344="İMHA",FİLTRE!$H$5="İMHA"),1,0)</f>
        <v>1</v>
      </c>
      <c r="I1344" s="99"/>
      <c r="J1344" s="100"/>
      <c r="K1344" s="100"/>
      <c r="L1344" s="101"/>
      <c r="M1344" s="102"/>
      <c r="N1344" s="101"/>
      <c r="O1344" s="99"/>
      <c r="P1344" s="103"/>
      <c r="Q1344" s="104"/>
      <c r="R1344" s="50"/>
      <c r="S1344" s="105"/>
      <c r="T1344" s="106"/>
      <c r="U1344" s="107"/>
      <c r="V1344" s="108"/>
      <c r="W1344" s="107"/>
      <c r="X1344" s="107"/>
      <c r="AA1344" s="107"/>
      <c r="AB1344" s="110"/>
      <c r="AC1344" s="110"/>
      <c r="AE1344" s="105"/>
      <c r="AF1344" s="105"/>
      <c r="AR1344" s="112"/>
    </row>
    <row r="1345" spans="2:44" x14ac:dyDescent="0.25">
      <c r="B1345" s="1" t="str">
        <f>IF(I1345="","",
(IF(N1345=FİLTRE!$H$6,2,0)+IF(FİLTRE!$H$6="TOPLAM",2,0))
)</f>
        <v/>
      </c>
      <c r="C1345">
        <f>IF(FİLTRE!$M$5="",9,(IF(U1345&gt;=FİLTRE!$M$5,1,0)))</f>
        <v>1</v>
      </c>
      <c r="D1345" s="1">
        <f>IF(FİLTRE!$M$6="",9,(IF('SKT LİSTESİ'!P1345&lt;=FİLTRE!$M$6,1,0)))</f>
        <v>1</v>
      </c>
      <c r="E1345" s="25" t="str">
        <f>IF(I1345="","",(COUNTIFS($L$4:L1345,L1345)))</f>
        <v/>
      </c>
      <c r="F1345" s="13">
        <f>IF(OR(B1345&lt;&gt;2,C1345&lt;&gt;1,D1345&lt;&gt;1,H1345&lt;&gt;1),0,
COUNTIFS($B$4:B1345,2,$C$4:C1345,1,$D$4:D1345,1,$H$4:H1345,1))</f>
        <v>0</v>
      </c>
      <c r="G1345" s="26" t="str">
        <f>IF(I1345="","",(COUNTIF($E$4:E1345,E1345)))</f>
        <v/>
      </c>
      <c r="H1345" s="1">
        <f>IF(AND(J1345="SAYIM",FİLTRE!$H$5="RAFTA",U1345&lt;&gt;0),1,0)+
IF(AND(J1345="İADE DEPO",FİLTRE!$H$5="İADE DEPO"),1,0)+
IF(FİLTRE!$H$5="TÜMÜ",1,0)+
IF(AND(J1345="FİRMA İADE",FİLTRE!$H$5="FİRMA İADE"),1,0)+
IF(AND(J1345="İMHA",FİLTRE!$H$5="İMHA"),1,0)</f>
        <v>1</v>
      </c>
      <c r="I1345" s="99"/>
      <c r="J1345" s="100"/>
      <c r="K1345" s="100"/>
      <c r="L1345" s="101"/>
      <c r="M1345" s="102"/>
      <c r="N1345" s="101"/>
      <c r="O1345" s="99"/>
      <c r="P1345" s="103"/>
      <c r="Q1345" s="104"/>
      <c r="R1345" s="50"/>
      <c r="S1345" s="105"/>
      <c r="T1345" s="106"/>
      <c r="U1345" s="107"/>
      <c r="V1345" s="108"/>
      <c r="W1345" s="107"/>
      <c r="X1345" s="107"/>
      <c r="AA1345" s="107"/>
      <c r="AB1345" s="110"/>
      <c r="AC1345" s="110"/>
      <c r="AE1345" s="105"/>
      <c r="AF1345" s="105"/>
      <c r="AR1345" s="112"/>
    </row>
    <row r="1346" spans="2:44" x14ac:dyDescent="0.25">
      <c r="B1346" s="1" t="str">
        <f>IF(I1346="","",
(IF(N1346=FİLTRE!$H$6,2,0)+IF(FİLTRE!$H$6="TOPLAM",2,0))
)</f>
        <v/>
      </c>
      <c r="C1346">
        <f>IF(FİLTRE!$M$5="",9,(IF(U1346&gt;=FİLTRE!$M$5,1,0)))</f>
        <v>1</v>
      </c>
      <c r="D1346" s="1">
        <f>IF(FİLTRE!$M$6="",9,(IF('SKT LİSTESİ'!P1346&lt;=FİLTRE!$M$6,1,0)))</f>
        <v>1</v>
      </c>
      <c r="E1346" s="25" t="str">
        <f>IF(I1346="","",(COUNTIFS($L$4:L1346,L1346)))</f>
        <v/>
      </c>
      <c r="F1346" s="13">
        <f>IF(OR(B1346&lt;&gt;2,C1346&lt;&gt;1,D1346&lt;&gt;1,H1346&lt;&gt;1),0,
COUNTIFS($B$4:B1346,2,$C$4:C1346,1,$D$4:D1346,1,$H$4:H1346,1))</f>
        <v>0</v>
      </c>
      <c r="G1346" s="26" t="str">
        <f>IF(I1346="","",(COUNTIF($E$4:E1346,E1346)))</f>
        <v/>
      </c>
      <c r="H1346" s="1">
        <f>IF(AND(J1346="SAYIM",FİLTRE!$H$5="RAFTA",U1346&lt;&gt;0),1,0)+
IF(AND(J1346="İADE DEPO",FİLTRE!$H$5="İADE DEPO"),1,0)+
IF(FİLTRE!$H$5="TÜMÜ",1,0)+
IF(AND(J1346="FİRMA İADE",FİLTRE!$H$5="FİRMA İADE"),1,0)+
IF(AND(J1346="İMHA",FİLTRE!$H$5="İMHA"),1,0)</f>
        <v>1</v>
      </c>
      <c r="I1346" s="99"/>
      <c r="J1346" s="100"/>
      <c r="K1346" s="100"/>
      <c r="L1346" s="101"/>
      <c r="M1346" s="102"/>
      <c r="N1346" s="101"/>
      <c r="O1346" s="99"/>
      <c r="P1346" s="103"/>
      <c r="Q1346" s="104"/>
      <c r="R1346" s="50"/>
      <c r="S1346" s="105"/>
      <c r="T1346" s="106"/>
      <c r="U1346" s="107"/>
      <c r="V1346" s="108"/>
      <c r="W1346" s="107"/>
      <c r="X1346" s="107"/>
      <c r="AA1346" s="107"/>
      <c r="AB1346" s="110"/>
      <c r="AC1346" s="110"/>
      <c r="AE1346" s="105"/>
      <c r="AF1346" s="105"/>
      <c r="AR1346" s="112"/>
    </row>
    <row r="1347" spans="2:44" x14ac:dyDescent="0.25">
      <c r="B1347" s="1" t="str">
        <f>IF(I1347="","",
(IF(N1347=FİLTRE!$H$6,2,0)+IF(FİLTRE!$H$6="TOPLAM",2,0))
)</f>
        <v/>
      </c>
      <c r="C1347">
        <f>IF(FİLTRE!$M$5="",9,(IF(U1347&gt;=FİLTRE!$M$5,1,0)))</f>
        <v>1</v>
      </c>
      <c r="D1347" s="1">
        <f>IF(FİLTRE!$M$6="",9,(IF('SKT LİSTESİ'!P1347&lt;=FİLTRE!$M$6,1,0)))</f>
        <v>1</v>
      </c>
      <c r="E1347" s="25" t="str">
        <f>IF(I1347="","",(COUNTIFS($L$4:L1347,L1347)))</f>
        <v/>
      </c>
      <c r="F1347" s="13">
        <f>IF(OR(B1347&lt;&gt;2,C1347&lt;&gt;1,D1347&lt;&gt;1,H1347&lt;&gt;1),0,
COUNTIFS($B$4:B1347,2,$C$4:C1347,1,$D$4:D1347,1,$H$4:H1347,1))</f>
        <v>0</v>
      </c>
      <c r="G1347" s="26" t="str">
        <f>IF(I1347="","",(COUNTIF($E$4:E1347,E1347)))</f>
        <v/>
      </c>
      <c r="H1347" s="1">
        <f>IF(AND(J1347="SAYIM",FİLTRE!$H$5="RAFTA",U1347&lt;&gt;0),1,0)+
IF(AND(J1347="İADE DEPO",FİLTRE!$H$5="İADE DEPO"),1,0)+
IF(FİLTRE!$H$5="TÜMÜ",1,0)+
IF(AND(J1347="FİRMA İADE",FİLTRE!$H$5="FİRMA İADE"),1,0)+
IF(AND(J1347="İMHA",FİLTRE!$H$5="İMHA"),1,0)</f>
        <v>1</v>
      </c>
      <c r="I1347" s="99"/>
      <c r="J1347" s="100"/>
      <c r="K1347" s="100"/>
      <c r="L1347" s="101"/>
      <c r="M1347" s="102"/>
      <c r="N1347" s="101"/>
      <c r="O1347" s="99"/>
      <c r="P1347" s="103"/>
      <c r="Q1347" s="104"/>
      <c r="R1347" s="50"/>
      <c r="S1347" s="105"/>
      <c r="T1347" s="106"/>
      <c r="U1347" s="107"/>
      <c r="V1347" s="108"/>
      <c r="W1347" s="107"/>
      <c r="X1347" s="107"/>
      <c r="AA1347" s="107"/>
      <c r="AB1347" s="110"/>
      <c r="AC1347" s="110"/>
      <c r="AE1347" s="105"/>
      <c r="AF1347" s="105"/>
      <c r="AR1347" s="112"/>
    </row>
    <row r="1348" spans="2:44" x14ac:dyDescent="0.25">
      <c r="B1348" s="1" t="str">
        <f>IF(I1348="","",
(IF(N1348=FİLTRE!$H$6,2,0)+IF(FİLTRE!$H$6="TOPLAM",2,0))
)</f>
        <v/>
      </c>
      <c r="C1348">
        <f>IF(FİLTRE!$M$5="",9,(IF(U1348&gt;=FİLTRE!$M$5,1,0)))</f>
        <v>1</v>
      </c>
      <c r="D1348" s="1">
        <f>IF(FİLTRE!$M$6="",9,(IF('SKT LİSTESİ'!P1348&lt;=FİLTRE!$M$6,1,0)))</f>
        <v>1</v>
      </c>
      <c r="E1348" s="25" t="str">
        <f>IF(I1348="","",(COUNTIFS($L$4:L1348,L1348)))</f>
        <v/>
      </c>
      <c r="F1348" s="13">
        <f>IF(OR(B1348&lt;&gt;2,C1348&lt;&gt;1,D1348&lt;&gt;1,H1348&lt;&gt;1),0,
COUNTIFS($B$4:B1348,2,$C$4:C1348,1,$D$4:D1348,1,$H$4:H1348,1))</f>
        <v>0</v>
      </c>
      <c r="G1348" s="26" t="str">
        <f>IF(I1348="","",(COUNTIF($E$4:E1348,E1348)))</f>
        <v/>
      </c>
      <c r="H1348" s="1">
        <f>IF(AND(J1348="SAYIM",FİLTRE!$H$5="RAFTA",U1348&lt;&gt;0),1,0)+
IF(AND(J1348="İADE DEPO",FİLTRE!$H$5="İADE DEPO"),1,0)+
IF(FİLTRE!$H$5="TÜMÜ",1,0)+
IF(AND(J1348="FİRMA İADE",FİLTRE!$H$5="FİRMA İADE"),1,0)+
IF(AND(J1348="İMHA",FİLTRE!$H$5="İMHA"),1,0)</f>
        <v>1</v>
      </c>
      <c r="I1348" s="99"/>
      <c r="J1348" s="100"/>
      <c r="K1348" s="100"/>
      <c r="L1348" s="101"/>
      <c r="M1348" s="102"/>
      <c r="N1348" s="101"/>
      <c r="O1348" s="99"/>
      <c r="P1348" s="103"/>
      <c r="Q1348" s="104"/>
      <c r="R1348" s="50"/>
      <c r="S1348" s="105"/>
      <c r="T1348" s="106"/>
      <c r="U1348" s="107"/>
      <c r="V1348" s="108"/>
      <c r="W1348" s="107"/>
      <c r="X1348" s="107"/>
      <c r="AA1348" s="107"/>
      <c r="AB1348" s="110"/>
      <c r="AC1348" s="110"/>
      <c r="AE1348" s="105"/>
      <c r="AF1348" s="105"/>
      <c r="AR1348" s="112"/>
    </row>
    <row r="1349" spans="2:44" x14ac:dyDescent="0.25">
      <c r="B1349" s="1" t="str">
        <f>IF(I1349="","",
(IF(N1349=FİLTRE!$H$6,2,0)+IF(FİLTRE!$H$6="TOPLAM",2,0))
)</f>
        <v/>
      </c>
      <c r="C1349">
        <f>IF(FİLTRE!$M$5="",9,(IF(U1349&gt;=FİLTRE!$M$5,1,0)))</f>
        <v>1</v>
      </c>
      <c r="D1349" s="1">
        <f>IF(FİLTRE!$M$6="",9,(IF('SKT LİSTESİ'!P1349&lt;=FİLTRE!$M$6,1,0)))</f>
        <v>1</v>
      </c>
      <c r="E1349" s="25" t="str">
        <f>IF(I1349="","",(COUNTIFS($L$4:L1349,L1349)))</f>
        <v/>
      </c>
      <c r="F1349" s="13">
        <f>IF(OR(B1349&lt;&gt;2,C1349&lt;&gt;1,D1349&lt;&gt;1,H1349&lt;&gt;1),0,
COUNTIFS($B$4:B1349,2,$C$4:C1349,1,$D$4:D1349,1,$H$4:H1349,1))</f>
        <v>0</v>
      </c>
      <c r="G1349" s="26" t="str">
        <f>IF(I1349="","",(COUNTIF($E$4:E1349,E1349)))</f>
        <v/>
      </c>
      <c r="H1349" s="1">
        <f>IF(AND(J1349="SAYIM",FİLTRE!$H$5="RAFTA",U1349&lt;&gt;0),1,0)+
IF(AND(J1349="İADE DEPO",FİLTRE!$H$5="İADE DEPO"),1,0)+
IF(FİLTRE!$H$5="TÜMÜ",1,0)+
IF(AND(J1349="FİRMA İADE",FİLTRE!$H$5="FİRMA İADE"),1,0)+
IF(AND(J1349="İMHA",FİLTRE!$H$5="İMHA"),1,0)</f>
        <v>1</v>
      </c>
      <c r="I1349" s="99"/>
      <c r="J1349" s="100"/>
      <c r="K1349" s="100"/>
      <c r="L1349" s="101"/>
      <c r="M1349" s="102"/>
      <c r="N1349" s="101"/>
      <c r="O1349" s="99"/>
      <c r="P1349" s="103"/>
      <c r="Q1349" s="104"/>
      <c r="R1349" s="50"/>
      <c r="S1349" s="105"/>
      <c r="T1349" s="106"/>
      <c r="U1349" s="107"/>
      <c r="V1349" s="108"/>
      <c r="W1349" s="107"/>
      <c r="X1349" s="107"/>
      <c r="AA1349" s="107"/>
      <c r="AB1349" s="110"/>
      <c r="AC1349" s="110"/>
      <c r="AE1349" s="105"/>
      <c r="AF1349" s="105"/>
      <c r="AR1349" s="112"/>
    </row>
    <row r="1350" spans="2:44" x14ac:dyDescent="0.25">
      <c r="B1350" s="1" t="str">
        <f>IF(I1350="","",
(IF(N1350=FİLTRE!$H$6,2,0)+IF(FİLTRE!$H$6="TOPLAM",2,0))
)</f>
        <v/>
      </c>
      <c r="C1350">
        <f>IF(FİLTRE!$M$5="",9,(IF(U1350&gt;=FİLTRE!$M$5,1,0)))</f>
        <v>1</v>
      </c>
      <c r="D1350" s="1">
        <f>IF(FİLTRE!$M$6="",9,(IF('SKT LİSTESİ'!P1350&lt;=FİLTRE!$M$6,1,0)))</f>
        <v>1</v>
      </c>
      <c r="E1350" s="25" t="str">
        <f>IF(I1350="","",(COUNTIFS($L$4:L1350,L1350)))</f>
        <v/>
      </c>
      <c r="F1350" s="13">
        <f>IF(OR(B1350&lt;&gt;2,C1350&lt;&gt;1,D1350&lt;&gt;1,H1350&lt;&gt;1),0,
COUNTIFS($B$4:B1350,2,$C$4:C1350,1,$D$4:D1350,1,$H$4:H1350,1))</f>
        <v>0</v>
      </c>
      <c r="G1350" s="26" t="str">
        <f>IF(I1350="","",(COUNTIF($E$4:E1350,E1350)))</f>
        <v/>
      </c>
      <c r="H1350" s="1">
        <f>IF(AND(J1350="SAYIM",FİLTRE!$H$5="RAFTA",U1350&lt;&gt;0),1,0)+
IF(AND(J1350="İADE DEPO",FİLTRE!$H$5="İADE DEPO"),1,0)+
IF(FİLTRE!$H$5="TÜMÜ",1,0)+
IF(AND(J1350="FİRMA İADE",FİLTRE!$H$5="FİRMA İADE"),1,0)+
IF(AND(J1350="İMHA",FİLTRE!$H$5="İMHA"),1,0)</f>
        <v>1</v>
      </c>
      <c r="I1350" s="99"/>
      <c r="J1350" s="100"/>
      <c r="K1350" s="100"/>
      <c r="L1350" s="101"/>
      <c r="M1350" s="102"/>
      <c r="N1350" s="101"/>
      <c r="O1350" s="99"/>
      <c r="P1350" s="103"/>
      <c r="Q1350" s="104"/>
      <c r="R1350" s="50"/>
      <c r="S1350" s="105"/>
      <c r="T1350" s="106"/>
      <c r="U1350" s="107"/>
      <c r="V1350" s="108"/>
      <c r="W1350" s="107"/>
      <c r="X1350" s="107"/>
      <c r="AA1350" s="107"/>
      <c r="AB1350" s="110"/>
      <c r="AC1350" s="110"/>
      <c r="AE1350" s="105"/>
      <c r="AF1350" s="105"/>
      <c r="AR1350" s="112"/>
    </row>
    <row r="1351" spans="2:44" x14ac:dyDescent="0.25">
      <c r="B1351" s="1" t="str">
        <f>IF(I1351="","",
(IF(N1351=FİLTRE!$H$6,2,0)+IF(FİLTRE!$H$6="TOPLAM",2,0))
)</f>
        <v/>
      </c>
      <c r="C1351">
        <f>IF(FİLTRE!$M$5="",9,(IF(U1351&gt;=FİLTRE!$M$5,1,0)))</f>
        <v>1</v>
      </c>
      <c r="D1351" s="1">
        <f>IF(FİLTRE!$M$6="",9,(IF('SKT LİSTESİ'!P1351&lt;=FİLTRE!$M$6,1,0)))</f>
        <v>1</v>
      </c>
      <c r="E1351" s="25" t="str">
        <f>IF(I1351="","",(COUNTIFS($L$4:L1351,L1351)))</f>
        <v/>
      </c>
      <c r="F1351" s="13">
        <f>IF(OR(B1351&lt;&gt;2,C1351&lt;&gt;1,D1351&lt;&gt;1,H1351&lt;&gt;1),0,
COUNTIFS($B$4:B1351,2,$C$4:C1351,1,$D$4:D1351,1,$H$4:H1351,1))</f>
        <v>0</v>
      </c>
      <c r="G1351" s="26" t="str">
        <f>IF(I1351="","",(COUNTIF($E$4:E1351,E1351)))</f>
        <v/>
      </c>
      <c r="H1351" s="1">
        <f>IF(AND(J1351="SAYIM",FİLTRE!$H$5="RAFTA",U1351&lt;&gt;0),1,0)+
IF(AND(J1351="İADE DEPO",FİLTRE!$H$5="İADE DEPO"),1,0)+
IF(FİLTRE!$H$5="TÜMÜ",1,0)+
IF(AND(J1351="FİRMA İADE",FİLTRE!$H$5="FİRMA İADE"),1,0)+
IF(AND(J1351="İMHA",FİLTRE!$H$5="İMHA"),1,0)</f>
        <v>1</v>
      </c>
      <c r="I1351" s="99"/>
      <c r="J1351" s="100"/>
      <c r="K1351" s="100"/>
      <c r="L1351" s="101"/>
      <c r="M1351" s="102"/>
      <c r="N1351" s="101"/>
      <c r="O1351" s="99"/>
      <c r="P1351" s="103"/>
      <c r="Q1351" s="104"/>
      <c r="R1351" s="50"/>
      <c r="S1351" s="105"/>
      <c r="T1351" s="106"/>
      <c r="U1351" s="107"/>
      <c r="V1351" s="108"/>
      <c r="W1351" s="107"/>
      <c r="X1351" s="107"/>
      <c r="AA1351" s="107"/>
      <c r="AB1351" s="110"/>
      <c r="AC1351" s="110"/>
      <c r="AE1351" s="105"/>
      <c r="AF1351" s="105"/>
      <c r="AR1351" s="112"/>
    </row>
    <row r="1352" spans="2:44" x14ac:dyDescent="0.25">
      <c r="B1352" s="1" t="str">
        <f>IF(I1352="","",
(IF(N1352=FİLTRE!$H$6,2,0)+IF(FİLTRE!$H$6="TOPLAM",2,0))
)</f>
        <v/>
      </c>
      <c r="C1352">
        <f>IF(FİLTRE!$M$5="",9,(IF(U1352&gt;=FİLTRE!$M$5,1,0)))</f>
        <v>1</v>
      </c>
      <c r="D1352" s="1">
        <f>IF(FİLTRE!$M$6="",9,(IF('SKT LİSTESİ'!P1352&lt;=FİLTRE!$M$6,1,0)))</f>
        <v>1</v>
      </c>
      <c r="E1352" s="25" t="str">
        <f>IF(I1352="","",(COUNTIFS($L$4:L1352,L1352)))</f>
        <v/>
      </c>
      <c r="F1352" s="13">
        <f>IF(OR(B1352&lt;&gt;2,C1352&lt;&gt;1,D1352&lt;&gt;1,H1352&lt;&gt;1),0,
COUNTIFS($B$4:B1352,2,$C$4:C1352,1,$D$4:D1352,1,$H$4:H1352,1))</f>
        <v>0</v>
      </c>
      <c r="G1352" s="26" t="str">
        <f>IF(I1352="","",(COUNTIF($E$4:E1352,E1352)))</f>
        <v/>
      </c>
      <c r="H1352" s="1">
        <f>IF(AND(J1352="SAYIM",FİLTRE!$H$5="RAFTA",U1352&lt;&gt;0),1,0)+
IF(AND(J1352="İADE DEPO",FİLTRE!$H$5="İADE DEPO"),1,0)+
IF(FİLTRE!$H$5="TÜMÜ",1,0)+
IF(AND(J1352="FİRMA İADE",FİLTRE!$H$5="FİRMA İADE"),1,0)+
IF(AND(J1352="İMHA",FİLTRE!$H$5="İMHA"),1,0)</f>
        <v>1</v>
      </c>
      <c r="I1352" s="99"/>
      <c r="J1352" s="100"/>
      <c r="K1352" s="100"/>
      <c r="L1352" s="101"/>
      <c r="M1352" s="102"/>
      <c r="N1352" s="101"/>
      <c r="O1352" s="99"/>
      <c r="P1352" s="103"/>
      <c r="Q1352" s="104"/>
      <c r="R1352" s="50"/>
      <c r="S1352" s="105"/>
      <c r="T1352" s="106"/>
      <c r="U1352" s="107"/>
      <c r="V1352" s="108"/>
      <c r="W1352" s="107"/>
      <c r="X1352" s="107"/>
      <c r="AA1352" s="107"/>
      <c r="AB1352" s="110"/>
      <c r="AC1352" s="110"/>
      <c r="AE1352" s="105"/>
      <c r="AF1352" s="105"/>
      <c r="AR1352" s="112"/>
    </row>
    <row r="1353" spans="2:44" x14ac:dyDescent="0.25">
      <c r="B1353" s="1" t="str">
        <f>IF(I1353="","",
(IF(N1353=FİLTRE!$H$6,2,0)+IF(FİLTRE!$H$6="TOPLAM",2,0))
)</f>
        <v/>
      </c>
      <c r="C1353">
        <f>IF(FİLTRE!$M$5="",9,(IF(U1353&gt;=FİLTRE!$M$5,1,0)))</f>
        <v>1</v>
      </c>
      <c r="D1353" s="1">
        <f>IF(FİLTRE!$M$6="",9,(IF('SKT LİSTESİ'!P1353&lt;=FİLTRE!$M$6,1,0)))</f>
        <v>1</v>
      </c>
      <c r="E1353" s="25" t="str">
        <f>IF(I1353="","",(COUNTIFS($L$4:L1353,L1353)))</f>
        <v/>
      </c>
      <c r="F1353" s="13">
        <f>IF(OR(B1353&lt;&gt;2,C1353&lt;&gt;1,D1353&lt;&gt;1,H1353&lt;&gt;1),0,
COUNTIFS($B$4:B1353,2,$C$4:C1353,1,$D$4:D1353,1,$H$4:H1353,1))</f>
        <v>0</v>
      </c>
      <c r="G1353" s="26" t="str">
        <f>IF(I1353="","",(COUNTIF($E$4:E1353,E1353)))</f>
        <v/>
      </c>
      <c r="H1353" s="1">
        <f>IF(AND(J1353="SAYIM",FİLTRE!$H$5="RAFTA",U1353&lt;&gt;0),1,0)+
IF(AND(J1353="İADE DEPO",FİLTRE!$H$5="İADE DEPO"),1,0)+
IF(FİLTRE!$H$5="TÜMÜ",1,0)+
IF(AND(J1353="FİRMA İADE",FİLTRE!$H$5="FİRMA İADE"),1,0)+
IF(AND(J1353="İMHA",FİLTRE!$H$5="İMHA"),1,0)</f>
        <v>1</v>
      </c>
      <c r="I1353" s="99"/>
      <c r="J1353" s="100"/>
      <c r="K1353" s="100"/>
      <c r="L1353" s="101"/>
      <c r="M1353" s="102"/>
      <c r="N1353" s="101"/>
      <c r="O1353" s="99"/>
      <c r="P1353" s="103"/>
      <c r="Q1353" s="104"/>
      <c r="R1353" s="50"/>
      <c r="S1353" s="105"/>
      <c r="T1353" s="106"/>
      <c r="U1353" s="107"/>
      <c r="V1353" s="108"/>
      <c r="W1353" s="107"/>
      <c r="X1353" s="107"/>
      <c r="AA1353" s="107"/>
      <c r="AB1353" s="110"/>
      <c r="AC1353" s="110"/>
      <c r="AE1353" s="105"/>
      <c r="AF1353" s="105"/>
      <c r="AR1353" s="112"/>
    </row>
    <row r="1354" spans="2:44" x14ac:dyDescent="0.25">
      <c r="B1354" s="1" t="str">
        <f>IF(I1354="","",
(IF(N1354=FİLTRE!$H$6,2,0)+IF(FİLTRE!$H$6="TOPLAM",2,0))
)</f>
        <v/>
      </c>
      <c r="C1354">
        <f>IF(FİLTRE!$M$5="",9,(IF(U1354&gt;=FİLTRE!$M$5,1,0)))</f>
        <v>1</v>
      </c>
      <c r="D1354" s="1">
        <f>IF(FİLTRE!$M$6="",9,(IF('SKT LİSTESİ'!P1354&lt;=FİLTRE!$M$6,1,0)))</f>
        <v>1</v>
      </c>
      <c r="E1354" s="25" t="str">
        <f>IF(I1354="","",(COUNTIFS($L$4:L1354,L1354)))</f>
        <v/>
      </c>
      <c r="F1354" s="13">
        <f>IF(OR(B1354&lt;&gt;2,C1354&lt;&gt;1,D1354&lt;&gt;1,H1354&lt;&gt;1),0,
COUNTIFS($B$4:B1354,2,$C$4:C1354,1,$D$4:D1354,1,$H$4:H1354,1))</f>
        <v>0</v>
      </c>
      <c r="G1354" s="26" t="str">
        <f>IF(I1354="","",(COUNTIF($E$4:E1354,E1354)))</f>
        <v/>
      </c>
      <c r="H1354" s="1">
        <f>IF(AND(J1354="SAYIM",FİLTRE!$H$5="RAFTA",U1354&lt;&gt;0),1,0)+
IF(AND(J1354="İADE DEPO",FİLTRE!$H$5="İADE DEPO"),1,0)+
IF(FİLTRE!$H$5="TÜMÜ",1,0)+
IF(AND(J1354="FİRMA İADE",FİLTRE!$H$5="FİRMA İADE"),1,0)+
IF(AND(J1354="İMHA",FİLTRE!$H$5="İMHA"),1,0)</f>
        <v>1</v>
      </c>
      <c r="I1354" s="99"/>
      <c r="J1354" s="100"/>
      <c r="K1354" s="100"/>
      <c r="L1354" s="101"/>
      <c r="M1354" s="102"/>
      <c r="N1354" s="101"/>
      <c r="O1354" s="99"/>
      <c r="P1354" s="103"/>
      <c r="Q1354" s="104"/>
      <c r="R1354" s="50"/>
      <c r="S1354" s="105"/>
      <c r="T1354" s="106"/>
      <c r="U1354" s="107"/>
      <c r="V1354" s="108"/>
      <c r="W1354" s="107"/>
      <c r="X1354" s="107"/>
      <c r="AA1354" s="107"/>
      <c r="AB1354" s="110"/>
      <c r="AC1354" s="110"/>
      <c r="AE1354" s="105"/>
      <c r="AF1354" s="105"/>
      <c r="AR1354" s="112"/>
    </row>
    <row r="1355" spans="2:44" x14ac:dyDescent="0.25">
      <c r="B1355" s="1" t="str">
        <f>IF(I1355="","",
(IF(N1355=FİLTRE!$H$6,2,0)+IF(FİLTRE!$H$6="TOPLAM",2,0))
)</f>
        <v/>
      </c>
      <c r="C1355">
        <f>IF(FİLTRE!$M$5="",9,(IF(U1355&gt;=FİLTRE!$M$5,1,0)))</f>
        <v>1</v>
      </c>
      <c r="D1355" s="1">
        <f>IF(FİLTRE!$M$6="",9,(IF('SKT LİSTESİ'!P1355&lt;=FİLTRE!$M$6,1,0)))</f>
        <v>1</v>
      </c>
      <c r="E1355" s="25" t="str">
        <f>IF(I1355="","",(COUNTIFS($L$4:L1355,L1355)))</f>
        <v/>
      </c>
      <c r="F1355" s="13">
        <f>IF(OR(B1355&lt;&gt;2,C1355&lt;&gt;1,D1355&lt;&gt;1,H1355&lt;&gt;1),0,
COUNTIFS($B$4:B1355,2,$C$4:C1355,1,$D$4:D1355,1,$H$4:H1355,1))</f>
        <v>0</v>
      </c>
      <c r="G1355" s="26" t="str">
        <f>IF(I1355="","",(COUNTIF($E$4:E1355,E1355)))</f>
        <v/>
      </c>
      <c r="H1355" s="1">
        <f>IF(AND(J1355="SAYIM",FİLTRE!$H$5="RAFTA",U1355&lt;&gt;0),1,0)+
IF(AND(J1355="İADE DEPO",FİLTRE!$H$5="İADE DEPO"),1,0)+
IF(FİLTRE!$H$5="TÜMÜ",1,0)+
IF(AND(J1355="FİRMA İADE",FİLTRE!$H$5="FİRMA İADE"),1,0)+
IF(AND(J1355="İMHA",FİLTRE!$H$5="İMHA"),1,0)</f>
        <v>1</v>
      </c>
      <c r="I1355" s="99"/>
      <c r="J1355" s="100"/>
      <c r="K1355" s="100"/>
      <c r="L1355" s="101"/>
      <c r="M1355" s="102"/>
      <c r="N1355" s="101"/>
      <c r="O1355" s="99"/>
      <c r="P1355" s="103"/>
      <c r="Q1355" s="104"/>
      <c r="R1355" s="50"/>
      <c r="S1355" s="105"/>
      <c r="T1355" s="106"/>
      <c r="U1355" s="107"/>
      <c r="V1355" s="108"/>
      <c r="W1355" s="107"/>
      <c r="X1355" s="107"/>
      <c r="AA1355" s="107"/>
      <c r="AB1355" s="110"/>
      <c r="AC1355" s="110"/>
      <c r="AE1355" s="105"/>
      <c r="AF1355" s="105"/>
      <c r="AR1355" s="112"/>
    </row>
    <row r="1356" spans="2:44" x14ac:dyDescent="0.25">
      <c r="B1356" s="1" t="str">
        <f>IF(I1356="","",
(IF(N1356=FİLTRE!$H$6,2,0)+IF(FİLTRE!$H$6="TOPLAM",2,0))
)</f>
        <v/>
      </c>
      <c r="C1356">
        <f>IF(FİLTRE!$M$5="",9,(IF(U1356&gt;=FİLTRE!$M$5,1,0)))</f>
        <v>1</v>
      </c>
      <c r="D1356" s="1">
        <f>IF(FİLTRE!$M$6="",9,(IF('SKT LİSTESİ'!P1356&lt;=FİLTRE!$M$6,1,0)))</f>
        <v>1</v>
      </c>
      <c r="E1356" s="25" t="str">
        <f>IF(I1356="","",(COUNTIFS($L$4:L1356,L1356)))</f>
        <v/>
      </c>
      <c r="F1356" s="13">
        <f>IF(OR(B1356&lt;&gt;2,C1356&lt;&gt;1,D1356&lt;&gt;1,H1356&lt;&gt;1),0,
COUNTIFS($B$4:B1356,2,$C$4:C1356,1,$D$4:D1356,1,$H$4:H1356,1))</f>
        <v>0</v>
      </c>
      <c r="G1356" s="26" t="str">
        <f>IF(I1356="","",(COUNTIF($E$4:E1356,E1356)))</f>
        <v/>
      </c>
      <c r="H1356" s="1">
        <f>IF(AND(J1356="SAYIM",FİLTRE!$H$5="RAFTA",U1356&lt;&gt;0),1,0)+
IF(AND(J1356="İADE DEPO",FİLTRE!$H$5="İADE DEPO"),1,0)+
IF(FİLTRE!$H$5="TÜMÜ",1,0)+
IF(AND(J1356="FİRMA İADE",FİLTRE!$H$5="FİRMA İADE"),1,0)+
IF(AND(J1356="İMHA",FİLTRE!$H$5="İMHA"),1,0)</f>
        <v>1</v>
      </c>
      <c r="I1356" s="99"/>
      <c r="J1356" s="100"/>
      <c r="K1356" s="100"/>
      <c r="L1356" s="101"/>
      <c r="M1356" s="102"/>
      <c r="N1356" s="101"/>
      <c r="O1356" s="99"/>
      <c r="P1356" s="103"/>
      <c r="Q1356" s="104"/>
      <c r="R1356" s="50"/>
      <c r="S1356" s="105"/>
      <c r="T1356" s="106"/>
      <c r="U1356" s="107"/>
      <c r="V1356" s="108"/>
      <c r="W1356" s="107"/>
      <c r="X1356" s="107"/>
      <c r="AA1356" s="107"/>
      <c r="AB1356" s="110"/>
      <c r="AC1356" s="110"/>
      <c r="AE1356" s="105"/>
      <c r="AF1356" s="105"/>
      <c r="AR1356" s="112"/>
    </row>
    <row r="1357" spans="2:44" x14ac:dyDescent="0.25">
      <c r="B1357" s="1" t="str">
        <f>IF(I1357="","",
(IF(N1357=FİLTRE!$H$6,2,0)+IF(FİLTRE!$H$6="TOPLAM",2,0))
)</f>
        <v/>
      </c>
      <c r="C1357">
        <f>IF(FİLTRE!$M$5="",9,(IF(U1357&gt;=FİLTRE!$M$5,1,0)))</f>
        <v>1</v>
      </c>
      <c r="D1357" s="1">
        <f>IF(FİLTRE!$M$6="",9,(IF('SKT LİSTESİ'!P1357&lt;=FİLTRE!$M$6,1,0)))</f>
        <v>1</v>
      </c>
      <c r="E1357" s="25" t="str">
        <f>IF(I1357="","",(COUNTIFS($L$4:L1357,L1357)))</f>
        <v/>
      </c>
      <c r="F1357" s="13">
        <f>IF(OR(B1357&lt;&gt;2,C1357&lt;&gt;1,D1357&lt;&gt;1,H1357&lt;&gt;1),0,
COUNTIFS($B$4:B1357,2,$C$4:C1357,1,$D$4:D1357,1,$H$4:H1357,1))</f>
        <v>0</v>
      </c>
      <c r="G1357" s="26" t="str">
        <f>IF(I1357="","",(COUNTIF($E$4:E1357,E1357)))</f>
        <v/>
      </c>
      <c r="H1357" s="1">
        <f>IF(AND(J1357="SAYIM",FİLTRE!$H$5="RAFTA",U1357&lt;&gt;0),1,0)+
IF(AND(J1357="İADE DEPO",FİLTRE!$H$5="İADE DEPO"),1,0)+
IF(FİLTRE!$H$5="TÜMÜ",1,0)+
IF(AND(J1357="FİRMA İADE",FİLTRE!$H$5="FİRMA İADE"),1,0)+
IF(AND(J1357="İMHA",FİLTRE!$H$5="İMHA"),1,0)</f>
        <v>1</v>
      </c>
      <c r="I1357" s="99"/>
      <c r="J1357" s="100"/>
      <c r="K1357" s="100"/>
      <c r="L1357" s="101"/>
      <c r="M1357" s="102"/>
      <c r="N1357" s="101"/>
      <c r="O1357" s="99"/>
      <c r="P1357" s="103"/>
      <c r="Q1357" s="104"/>
      <c r="R1357" s="50"/>
      <c r="S1357" s="105"/>
      <c r="T1357" s="106"/>
      <c r="U1357" s="107"/>
      <c r="V1357" s="108"/>
      <c r="W1357" s="107"/>
      <c r="X1357" s="107"/>
      <c r="AA1357" s="107"/>
      <c r="AB1357" s="110"/>
      <c r="AC1357" s="110"/>
      <c r="AE1357" s="105"/>
      <c r="AF1357" s="105"/>
      <c r="AR1357" s="112"/>
    </row>
    <row r="1358" spans="2:44" x14ac:dyDescent="0.25">
      <c r="B1358" s="1" t="str">
        <f>IF(I1358="","",
(IF(N1358=FİLTRE!$H$6,2,0)+IF(FİLTRE!$H$6="TOPLAM",2,0))
)</f>
        <v/>
      </c>
      <c r="C1358">
        <f>IF(FİLTRE!$M$5="",9,(IF(U1358&gt;=FİLTRE!$M$5,1,0)))</f>
        <v>1</v>
      </c>
      <c r="D1358" s="1">
        <f>IF(FİLTRE!$M$6="",9,(IF('SKT LİSTESİ'!P1358&lt;=FİLTRE!$M$6,1,0)))</f>
        <v>1</v>
      </c>
      <c r="E1358" s="25" t="str">
        <f>IF(I1358="","",(COUNTIFS($L$4:L1358,L1358)))</f>
        <v/>
      </c>
      <c r="F1358" s="13">
        <f>IF(OR(B1358&lt;&gt;2,C1358&lt;&gt;1,D1358&lt;&gt;1,H1358&lt;&gt;1),0,
COUNTIFS($B$4:B1358,2,$C$4:C1358,1,$D$4:D1358,1,$H$4:H1358,1))</f>
        <v>0</v>
      </c>
      <c r="G1358" s="26" t="str">
        <f>IF(I1358="","",(COUNTIF($E$4:E1358,E1358)))</f>
        <v/>
      </c>
      <c r="H1358" s="1">
        <f>IF(AND(J1358="SAYIM",FİLTRE!$H$5="RAFTA",U1358&lt;&gt;0),1,0)+
IF(AND(J1358="İADE DEPO",FİLTRE!$H$5="İADE DEPO"),1,0)+
IF(FİLTRE!$H$5="TÜMÜ",1,0)+
IF(AND(J1358="FİRMA İADE",FİLTRE!$H$5="FİRMA İADE"),1,0)+
IF(AND(J1358="İMHA",FİLTRE!$H$5="İMHA"),1,0)</f>
        <v>1</v>
      </c>
      <c r="I1358" s="99"/>
      <c r="J1358" s="100"/>
      <c r="K1358" s="100"/>
      <c r="L1358" s="101"/>
      <c r="M1358" s="102"/>
      <c r="N1358" s="101"/>
      <c r="O1358" s="99"/>
      <c r="P1358" s="103"/>
      <c r="Q1358" s="104"/>
      <c r="R1358" s="50"/>
      <c r="S1358" s="105"/>
      <c r="T1358" s="106"/>
      <c r="U1358" s="107"/>
      <c r="V1358" s="108"/>
      <c r="W1358" s="107"/>
      <c r="X1358" s="107"/>
      <c r="AA1358" s="107"/>
      <c r="AB1358" s="110"/>
      <c r="AC1358" s="110"/>
      <c r="AE1358" s="105"/>
      <c r="AF1358" s="105"/>
      <c r="AR1358" s="112"/>
    </row>
    <row r="1359" spans="2:44" x14ac:dyDescent="0.25">
      <c r="B1359" s="1" t="str">
        <f>IF(I1359="","",
(IF(N1359=FİLTRE!$H$6,2,0)+IF(FİLTRE!$H$6="TOPLAM",2,0))
)</f>
        <v/>
      </c>
      <c r="C1359">
        <f>IF(FİLTRE!$M$5="",9,(IF(U1359&gt;=FİLTRE!$M$5,1,0)))</f>
        <v>1</v>
      </c>
      <c r="D1359" s="1">
        <f>IF(FİLTRE!$M$6="",9,(IF('SKT LİSTESİ'!P1359&lt;=FİLTRE!$M$6,1,0)))</f>
        <v>1</v>
      </c>
      <c r="E1359" s="25" t="str">
        <f>IF(I1359="","",(COUNTIFS($L$4:L1359,L1359)))</f>
        <v/>
      </c>
      <c r="F1359" s="13">
        <f>IF(OR(B1359&lt;&gt;2,C1359&lt;&gt;1,D1359&lt;&gt;1,H1359&lt;&gt;1),0,
COUNTIFS($B$4:B1359,2,$C$4:C1359,1,$D$4:D1359,1,$H$4:H1359,1))</f>
        <v>0</v>
      </c>
      <c r="G1359" s="26" t="str">
        <f>IF(I1359="","",(COUNTIF($E$4:E1359,E1359)))</f>
        <v/>
      </c>
      <c r="H1359" s="1">
        <f>IF(AND(J1359="SAYIM",FİLTRE!$H$5="RAFTA",U1359&lt;&gt;0),1,0)+
IF(AND(J1359="İADE DEPO",FİLTRE!$H$5="İADE DEPO"),1,0)+
IF(FİLTRE!$H$5="TÜMÜ",1,0)+
IF(AND(J1359="FİRMA İADE",FİLTRE!$H$5="FİRMA İADE"),1,0)+
IF(AND(J1359="İMHA",FİLTRE!$H$5="İMHA"),1,0)</f>
        <v>1</v>
      </c>
      <c r="I1359" s="99"/>
      <c r="J1359" s="100"/>
      <c r="K1359" s="100"/>
      <c r="L1359" s="101"/>
      <c r="M1359" s="102"/>
      <c r="N1359" s="101"/>
      <c r="O1359" s="99"/>
      <c r="P1359" s="103"/>
      <c r="Q1359" s="104"/>
      <c r="R1359" s="50"/>
      <c r="S1359" s="105"/>
      <c r="T1359" s="106"/>
      <c r="U1359" s="107"/>
      <c r="V1359" s="108"/>
      <c r="W1359" s="107"/>
      <c r="X1359" s="107"/>
      <c r="AA1359" s="107"/>
      <c r="AB1359" s="110"/>
      <c r="AC1359" s="110"/>
      <c r="AE1359" s="105"/>
      <c r="AF1359" s="105"/>
      <c r="AR1359" s="112"/>
    </row>
    <row r="1360" spans="2:44" x14ac:dyDescent="0.25">
      <c r="B1360" s="1" t="str">
        <f>IF(I1360="","",
(IF(N1360=FİLTRE!$H$6,2,0)+IF(FİLTRE!$H$6="TOPLAM",2,0))
)</f>
        <v/>
      </c>
      <c r="C1360">
        <f>IF(FİLTRE!$M$5="",9,(IF(U1360&gt;=FİLTRE!$M$5,1,0)))</f>
        <v>1</v>
      </c>
      <c r="D1360" s="1">
        <f>IF(FİLTRE!$M$6="",9,(IF('SKT LİSTESİ'!P1360&lt;=FİLTRE!$M$6,1,0)))</f>
        <v>1</v>
      </c>
      <c r="E1360" s="25" t="str">
        <f>IF(I1360="","",(COUNTIFS($L$4:L1360,L1360)))</f>
        <v/>
      </c>
      <c r="F1360" s="13">
        <f>IF(OR(B1360&lt;&gt;2,C1360&lt;&gt;1,D1360&lt;&gt;1,H1360&lt;&gt;1),0,
COUNTIFS($B$4:B1360,2,$C$4:C1360,1,$D$4:D1360,1,$H$4:H1360,1))</f>
        <v>0</v>
      </c>
      <c r="G1360" s="26" t="str">
        <f>IF(I1360="","",(COUNTIF($E$4:E1360,E1360)))</f>
        <v/>
      </c>
      <c r="H1360" s="1">
        <f>IF(AND(J1360="SAYIM",FİLTRE!$H$5="RAFTA",U1360&lt;&gt;0),1,0)+
IF(AND(J1360="İADE DEPO",FİLTRE!$H$5="İADE DEPO"),1,0)+
IF(FİLTRE!$H$5="TÜMÜ",1,0)+
IF(AND(J1360="FİRMA İADE",FİLTRE!$H$5="FİRMA İADE"),1,0)+
IF(AND(J1360="İMHA",FİLTRE!$H$5="İMHA"),1,0)</f>
        <v>1</v>
      </c>
      <c r="I1360" s="99"/>
      <c r="J1360" s="100"/>
      <c r="K1360" s="100"/>
      <c r="L1360" s="101"/>
      <c r="M1360" s="102"/>
      <c r="N1360" s="101"/>
      <c r="O1360" s="99"/>
      <c r="P1360" s="103"/>
      <c r="Q1360" s="104"/>
      <c r="R1360" s="50"/>
      <c r="S1360" s="105"/>
      <c r="T1360" s="106"/>
      <c r="U1360" s="107"/>
      <c r="V1360" s="108"/>
      <c r="W1360" s="107"/>
      <c r="X1360" s="107"/>
      <c r="AA1360" s="107"/>
      <c r="AB1360" s="110"/>
      <c r="AC1360" s="110"/>
      <c r="AE1360" s="105"/>
      <c r="AF1360" s="105"/>
      <c r="AR1360" s="112"/>
    </row>
    <row r="1361" spans="2:44" x14ac:dyDescent="0.25">
      <c r="B1361" s="1" t="str">
        <f>IF(I1361="","",
(IF(N1361=FİLTRE!$H$6,2,0)+IF(FİLTRE!$H$6="TOPLAM",2,0))
)</f>
        <v/>
      </c>
      <c r="C1361">
        <f>IF(FİLTRE!$M$5="",9,(IF(U1361&gt;=FİLTRE!$M$5,1,0)))</f>
        <v>1</v>
      </c>
      <c r="D1361" s="1">
        <f>IF(FİLTRE!$M$6="",9,(IF('SKT LİSTESİ'!P1361&lt;=FİLTRE!$M$6,1,0)))</f>
        <v>1</v>
      </c>
      <c r="E1361" s="25" t="str">
        <f>IF(I1361="","",(COUNTIFS($L$4:L1361,L1361)))</f>
        <v/>
      </c>
      <c r="F1361" s="13">
        <f>IF(OR(B1361&lt;&gt;2,C1361&lt;&gt;1,D1361&lt;&gt;1,H1361&lt;&gt;1),0,
COUNTIFS($B$4:B1361,2,$C$4:C1361,1,$D$4:D1361,1,$H$4:H1361,1))</f>
        <v>0</v>
      </c>
      <c r="G1361" s="26" t="str">
        <f>IF(I1361="","",(COUNTIF($E$4:E1361,E1361)))</f>
        <v/>
      </c>
      <c r="H1361" s="1">
        <f>IF(AND(J1361="SAYIM",FİLTRE!$H$5="RAFTA",U1361&lt;&gt;0),1,0)+
IF(AND(J1361="İADE DEPO",FİLTRE!$H$5="İADE DEPO"),1,0)+
IF(FİLTRE!$H$5="TÜMÜ",1,0)+
IF(AND(J1361="FİRMA İADE",FİLTRE!$H$5="FİRMA İADE"),1,0)+
IF(AND(J1361="İMHA",FİLTRE!$H$5="İMHA"),1,0)</f>
        <v>1</v>
      </c>
      <c r="I1361" s="99"/>
      <c r="J1361" s="100"/>
      <c r="K1361" s="100"/>
      <c r="L1361" s="101"/>
      <c r="M1361" s="102"/>
      <c r="N1361" s="101"/>
      <c r="O1361" s="99"/>
      <c r="P1361" s="103"/>
      <c r="Q1361" s="104"/>
      <c r="R1361" s="50"/>
      <c r="S1361" s="105"/>
      <c r="T1361" s="106"/>
      <c r="U1361" s="107"/>
      <c r="V1361" s="108"/>
      <c r="W1361" s="107"/>
      <c r="X1361" s="107"/>
      <c r="AA1361" s="107"/>
      <c r="AB1361" s="110"/>
      <c r="AC1361" s="110"/>
      <c r="AE1361" s="105"/>
      <c r="AF1361" s="105"/>
      <c r="AR1361" s="112"/>
    </row>
    <row r="1362" spans="2:44" x14ac:dyDescent="0.25">
      <c r="B1362" s="1" t="str">
        <f>IF(I1362="","",
(IF(N1362=FİLTRE!$H$6,2,0)+IF(FİLTRE!$H$6="TOPLAM",2,0))
)</f>
        <v/>
      </c>
      <c r="C1362">
        <f>IF(FİLTRE!$M$5="",9,(IF(U1362&gt;=FİLTRE!$M$5,1,0)))</f>
        <v>1</v>
      </c>
      <c r="D1362" s="1">
        <f>IF(FİLTRE!$M$6="",9,(IF('SKT LİSTESİ'!P1362&lt;=FİLTRE!$M$6,1,0)))</f>
        <v>1</v>
      </c>
      <c r="E1362" s="25" t="str">
        <f>IF(I1362="","",(COUNTIFS($L$4:L1362,L1362)))</f>
        <v/>
      </c>
      <c r="F1362" s="13">
        <f>IF(OR(B1362&lt;&gt;2,C1362&lt;&gt;1,D1362&lt;&gt;1,H1362&lt;&gt;1),0,
COUNTIFS($B$4:B1362,2,$C$4:C1362,1,$D$4:D1362,1,$H$4:H1362,1))</f>
        <v>0</v>
      </c>
      <c r="G1362" s="26" t="str">
        <f>IF(I1362="","",(COUNTIF($E$4:E1362,E1362)))</f>
        <v/>
      </c>
      <c r="H1362" s="1">
        <f>IF(AND(J1362="SAYIM",FİLTRE!$H$5="RAFTA",U1362&lt;&gt;0),1,0)+
IF(AND(J1362="İADE DEPO",FİLTRE!$H$5="İADE DEPO"),1,0)+
IF(FİLTRE!$H$5="TÜMÜ",1,0)+
IF(AND(J1362="FİRMA İADE",FİLTRE!$H$5="FİRMA İADE"),1,0)+
IF(AND(J1362="İMHA",FİLTRE!$H$5="İMHA"),1,0)</f>
        <v>1</v>
      </c>
      <c r="I1362" s="99"/>
      <c r="J1362" s="100"/>
      <c r="K1362" s="100"/>
      <c r="L1362" s="101"/>
      <c r="M1362" s="102"/>
      <c r="N1362" s="101"/>
      <c r="O1362" s="99"/>
      <c r="P1362" s="103"/>
      <c r="Q1362" s="104"/>
      <c r="R1362" s="50"/>
      <c r="S1362" s="105"/>
      <c r="T1362" s="106"/>
      <c r="U1362" s="107"/>
      <c r="V1362" s="108"/>
      <c r="W1362" s="107"/>
      <c r="X1362" s="107"/>
      <c r="AA1362" s="107"/>
      <c r="AB1362" s="110"/>
      <c r="AC1362" s="110"/>
      <c r="AE1362" s="105"/>
      <c r="AF1362" s="105"/>
      <c r="AR1362" s="112"/>
    </row>
    <row r="1363" spans="2:44" x14ac:dyDescent="0.25">
      <c r="B1363" s="1" t="str">
        <f>IF(I1363="","",
(IF(N1363=FİLTRE!$H$6,2,0)+IF(FİLTRE!$H$6="TOPLAM",2,0))
)</f>
        <v/>
      </c>
      <c r="C1363">
        <f>IF(FİLTRE!$M$5="",9,(IF(U1363&gt;=FİLTRE!$M$5,1,0)))</f>
        <v>1</v>
      </c>
      <c r="D1363" s="1">
        <f>IF(FİLTRE!$M$6="",9,(IF('SKT LİSTESİ'!P1363&lt;=FİLTRE!$M$6,1,0)))</f>
        <v>1</v>
      </c>
      <c r="E1363" s="25" t="str">
        <f>IF(I1363="","",(COUNTIFS($L$4:L1363,L1363)))</f>
        <v/>
      </c>
      <c r="F1363" s="13">
        <f>IF(OR(B1363&lt;&gt;2,C1363&lt;&gt;1,D1363&lt;&gt;1,H1363&lt;&gt;1),0,
COUNTIFS($B$4:B1363,2,$C$4:C1363,1,$D$4:D1363,1,$H$4:H1363,1))</f>
        <v>0</v>
      </c>
      <c r="G1363" s="26" t="str">
        <f>IF(I1363="","",(COUNTIF($E$4:E1363,E1363)))</f>
        <v/>
      </c>
      <c r="H1363" s="1">
        <f>IF(AND(J1363="SAYIM",FİLTRE!$H$5="RAFTA",U1363&lt;&gt;0),1,0)+
IF(AND(J1363="İADE DEPO",FİLTRE!$H$5="İADE DEPO"),1,0)+
IF(FİLTRE!$H$5="TÜMÜ",1,0)+
IF(AND(J1363="FİRMA İADE",FİLTRE!$H$5="FİRMA İADE"),1,0)+
IF(AND(J1363="İMHA",FİLTRE!$H$5="İMHA"),1,0)</f>
        <v>1</v>
      </c>
      <c r="I1363" s="99"/>
      <c r="J1363" s="100"/>
      <c r="K1363" s="100"/>
      <c r="L1363" s="101"/>
      <c r="M1363" s="102"/>
      <c r="N1363" s="101"/>
      <c r="O1363" s="99"/>
      <c r="P1363" s="103"/>
      <c r="Q1363" s="104"/>
      <c r="R1363" s="50"/>
      <c r="S1363" s="105"/>
      <c r="T1363" s="106"/>
      <c r="U1363" s="107"/>
      <c r="V1363" s="108"/>
      <c r="W1363" s="107"/>
      <c r="X1363" s="107"/>
      <c r="AA1363" s="107"/>
      <c r="AB1363" s="110"/>
      <c r="AC1363" s="110"/>
      <c r="AE1363" s="105"/>
      <c r="AF1363" s="105"/>
      <c r="AR1363" s="112"/>
    </row>
    <row r="1364" spans="2:44" x14ac:dyDescent="0.25">
      <c r="B1364" s="1" t="str">
        <f>IF(I1364="","",
(IF(N1364=FİLTRE!$H$6,2,0)+IF(FİLTRE!$H$6="TOPLAM",2,0))
)</f>
        <v/>
      </c>
      <c r="C1364">
        <f>IF(FİLTRE!$M$5="",9,(IF(U1364&gt;=FİLTRE!$M$5,1,0)))</f>
        <v>1</v>
      </c>
      <c r="D1364" s="1">
        <f>IF(FİLTRE!$M$6="",9,(IF('SKT LİSTESİ'!P1364&lt;=FİLTRE!$M$6,1,0)))</f>
        <v>1</v>
      </c>
      <c r="E1364" s="25" t="str">
        <f>IF(I1364="","",(COUNTIFS($L$4:L1364,L1364)))</f>
        <v/>
      </c>
      <c r="F1364" s="13">
        <f>IF(OR(B1364&lt;&gt;2,C1364&lt;&gt;1,D1364&lt;&gt;1,H1364&lt;&gt;1),0,
COUNTIFS($B$4:B1364,2,$C$4:C1364,1,$D$4:D1364,1,$H$4:H1364,1))</f>
        <v>0</v>
      </c>
      <c r="G1364" s="26" t="str">
        <f>IF(I1364="","",(COUNTIF($E$4:E1364,E1364)))</f>
        <v/>
      </c>
      <c r="H1364" s="1">
        <f>IF(AND(J1364="SAYIM",FİLTRE!$H$5="RAFTA",U1364&lt;&gt;0),1,0)+
IF(AND(J1364="İADE DEPO",FİLTRE!$H$5="İADE DEPO"),1,0)+
IF(FİLTRE!$H$5="TÜMÜ",1,0)+
IF(AND(J1364="FİRMA İADE",FİLTRE!$H$5="FİRMA İADE"),1,0)+
IF(AND(J1364="İMHA",FİLTRE!$H$5="İMHA"),1,0)</f>
        <v>1</v>
      </c>
      <c r="I1364" s="99"/>
      <c r="J1364" s="100"/>
      <c r="K1364" s="100"/>
      <c r="L1364" s="101"/>
      <c r="M1364" s="102"/>
      <c r="N1364" s="101"/>
      <c r="O1364" s="99"/>
      <c r="P1364" s="103"/>
      <c r="Q1364" s="104"/>
      <c r="R1364" s="50"/>
      <c r="S1364" s="105"/>
      <c r="T1364" s="106"/>
      <c r="U1364" s="107"/>
      <c r="V1364" s="108"/>
      <c r="W1364" s="107"/>
      <c r="X1364" s="107"/>
      <c r="AA1364" s="107"/>
      <c r="AB1364" s="110"/>
      <c r="AC1364" s="110"/>
      <c r="AE1364" s="105"/>
      <c r="AF1364" s="105"/>
      <c r="AR1364" s="112"/>
    </row>
    <row r="1365" spans="2:44" x14ac:dyDescent="0.25">
      <c r="B1365" s="1" t="str">
        <f>IF(I1365="","",
(IF(N1365=FİLTRE!$H$6,2,0)+IF(FİLTRE!$H$6="TOPLAM",2,0))
)</f>
        <v/>
      </c>
      <c r="C1365">
        <f>IF(FİLTRE!$M$5="",9,(IF(U1365&gt;=FİLTRE!$M$5,1,0)))</f>
        <v>1</v>
      </c>
      <c r="D1365" s="1">
        <f>IF(FİLTRE!$M$6="",9,(IF('SKT LİSTESİ'!P1365&lt;=FİLTRE!$M$6,1,0)))</f>
        <v>1</v>
      </c>
      <c r="E1365" s="25" t="str">
        <f>IF(I1365="","",(COUNTIFS($L$4:L1365,L1365)))</f>
        <v/>
      </c>
      <c r="F1365" s="13">
        <f>IF(OR(B1365&lt;&gt;2,C1365&lt;&gt;1,D1365&lt;&gt;1,H1365&lt;&gt;1),0,
COUNTIFS($B$4:B1365,2,$C$4:C1365,1,$D$4:D1365,1,$H$4:H1365,1))</f>
        <v>0</v>
      </c>
      <c r="G1365" s="26" t="str">
        <f>IF(I1365="","",(COUNTIF($E$4:E1365,E1365)))</f>
        <v/>
      </c>
      <c r="H1365" s="1">
        <f>IF(AND(J1365="SAYIM",FİLTRE!$H$5="RAFTA",U1365&lt;&gt;0),1,0)+
IF(AND(J1365="İADE DEPO",FİLTRE!$H$5="İADE DEPO"),1,0)+
IF(FİLTRE!$H$5="TÜMÜ",1,0)+
IF(AND(J1365="FİRMA İADE",FİLTRE!$H$5="FİRMA İADE"),1,0)+
IF(AND(J1365="İMHA",FİLTRE!$H$5="İMHA"),1,0)</f>
        <v>1</v>
      </c>
      <c r="I1365" s="99"/>
      <c r="J1365" s="100"/>
      <c r="K1365" s="100"/>
      <c r="L1365" s="101"/>
      <c r="M1365" s="102"/>
      <c r="N1365" s="101"/>
      <c r="O1365" s="99"/>
      <c r="P1365" s="103"/>
      <c r="Q1365" s="104"/>
      <c r="R1365" s="50"/>
      <c r="S1365" s="105"/>
      <c r="T1365" s="106"/>
      <c r="U1365" s="107"/>
      <c r="V1365" s="108"/>
      <c r="W1365" s="107"/>
      <c r="X1365" s="107"/>
      <c r="AA1365" s="107"/>
      <c r="AB1365" s="110"/>
      <c r="AC1365" s="110"/>
      <c r="AE1365" s="105"/>
      <c r="AF1365" s="105"/>
      <c r="AR1365" s="112"/>
    </row>
    <row r="1366" spans="2:44" x14ac:dyDescent="0.25">
      <c r="B1366" s="1" t="str">
        <f>IF(I1366="","",
(IF(N1366=FİLTRE!$H$6,2,0)+IF(FİLTRE!$H$6="TOPLAM",2,0))
)</f>
        <v/>
      </c>
      <c r="C1366">
        <f>IF(FİLTRE!$M$5="",9,(IF(U1366&gt;=FİLTRE!$M$5,1,0)))</f>
        <v>1</v>
      </c>
      <c r="D1366" s="1">
        <f>IF(FİLTRE!$M$6="",9,(IF('SKT LİSTESİ'!P1366&lt;=FİLTRE!$M$6,1,0)))</f>
        <v>1</v>
      </c>
      <c r="E1366" s="25" t="str">
        <f>IF(I1366="","",(COUNTIFS($L$4:L1366,L1366)))</f>
        <v/>
      </c>
      <c r="F1366" s="13">
        <f>IF(OR(B1366&lt;&gt;2,C1366&lt;&gt;1,D1366&lt;&gt;1,H1366&lt;&gt;1),0,
COUNTIFS($B$4:B1366,2,$C$4:C1366,1,$D$4:D1366,1,$H$4:H1366,1))</f>
        <v>0</v>
      </c>
      <c r="G1366" s="26" t="str">
        <f>IF(I1366="","",(COUNTIF($E$4:E1366,E1366)))</f>
        <v/>
      </c>
      <c r="H1366" s="1">
        <f>IF(AND(J1366="SAYIM",FİLTRE!$H$5="RAFTA",U1366&lt;&gt;0),1,0)+
IF(AND(J1366="İADE DEPO",FİLTRE!$H$5="İADE DEPO"),1,0)+
IF(FİLTRE!$H$5="TÜMÜ",1,0)+
IF(AND(J1366="FİRMA İADE",FİLTRE!$H$5="FİRMA İADE"),1,0)+
IF(AND(J1366="İMHA",FİLTRE!$H$5="İMHA"),1,0)</f>
        <v>1</v>
      </c>
      <c r="I1366" s="99"/>
      <c r="J1366" s="100"/>
      <c r="K1366" s="100"/>
      <c r="L1366" s="101"/>
      <c r="M1366" s="102"/>
      <c r="N1366" s="101"/>
      <c r="O1366" s="99"/>
      <c r="P1366" s="103"/>
      <c r="Q1366" s="104"/>
      <c r="R1366" s="50"/>
      <c r="S1366" s="105"/>
      <c r="T1366" s="106"/>
      <c r="U1366" s="107"/>
      <c r="V1366" s="108"/>
      <c r="W1366" s="107"/>
      <c r="X1366" s="107"/>
      <c r="AA1366" s="107"/>
      <c r="AB1366" s="110"/>
      <c r="AC1366" s="110"/>
      <c r="AE1366" s="105"/>
      <c r="AF1366" s="105"/>
      <c r="AR1366" s="112"/>
    </row>
    <row r="1367" spans="2:44" x14ac:dyDescent="0.25">
      <c r="B1367" s="1" t="str">
        <f>IF(I1367="","",
(IF(N1367=FİLTRE!$H$6,2,0)+IF(FİLTRE!$H$6="TOPLAM",2,0))
)</f>
        <v/>
      </c>
      <c r="C1367">
        <f>IF(FİLTRE!$M$5="",9,(IF(U1367&gt;=FİLTRE!$M$5,1,0)))</f>
        <v>1</v>
      </c>
      <c r="D1367" s="1">
        <f>IF(FİLTRE!$M$6="",9,(IF('SKT LİSTESİ'!P1367&lt;=FİLTRE!$M$6,1,0)))</f>
        <v>1</v>
      </c>
      <c r="E1367" s="25" t="str">
        <f>IF(I1367="","",(COUNTIFS($L$4:L1367,L1367)))</f>
        <v/>
      </c>
      <c r="F1367" s="13">
        <f>IF(OR(B1367&lt;&gt;2,C1367&lt;&gt;1,D1367&lt;&gt;1,H1367&lt;&gt;1),0,
COUNTIFS($B$4:B1367,2,$C$4:C1367,1,$D$4:D1367,1,$H$4:H1367,1))</f>
        <v>0</v>
      </c>
      <c r="G1367" s="26" t="str">
        <f>IF(I1367="","",(COUNTIF($E$4:E1367,E1367)))</f>
        <v/>
      </c>
      <c r="H1367" s="1">
        <f>IF(AND(J1367="SAYIM",FİLTRE!$H$5="RAFTA",U1367&lt;&gt;0),1,0)+
IF(AND(J1367="İADE DEPO",FİLTRE!$H$5="İADE DEPO"),1,0)+
IF(FİLTRE!$H$5="TÜMÜ",1,0)+
IF(AND(J1367="FİRMA İADE",FİLTRE!$H$5="FİRMA İADE"),1,0)+
IF(AND(J1367="İMHA",FİLTRE!$H$5="İMHA"),1,0)</f>
        <v>1</v>
      </c>
      <c r="I1367" s="99"/>
      <c r="J1367" s="100"/>
      <c r="K1367" s="100"/>
      <c r="L1367" s="101"/>
      <c r="M1367" s="102"/>
      <c r="N1367" s="101"/>
      <c r="O1367" s="99"/>
      <c r="P1367" s="103"/>
      <c r="Q1367" s="104"/>
      <c r="R1367" s="50"/>
      <c r="S1367" s="105"/>
      <c r="T1367" s="106"/>
      <c r="U1367" s="107"/>
      <c r="V1367" s="108"/>
      <c r="W1367" s="107"/>
      <c r="X1367" s="107"/>
      <c r="AA1367" s="107"/>
      <c r="AB1367" s="110"/>
      <c r="AC1367" s="110"/>
      <c r="AE1367" s="105"/>
      <c r="AF1367" s="105"/>
      <c r="AR1367" s="112"/>
    </row>
    <row r="1368" spans="2:44" x14ac:dyDescent="0.25">
      <c r="B1368" s="1" t="str">
        <f>IF(I1368="","",
(IF(N1368=FİLTRE!$H$6,2,0)+IF(FİLTRE!$H$6="TOPLAM",2,0))
)</f>
        <v/>
      </c>
      <c r="C1368">
        <f>IF(FİLTRE!$M$5="",9,(IF(U1368&gt;=FİLTRE!$M$5,1,0)))</f>
        <v>1</v>
      </c>
      <c r="D1368" s="1">
        <f>IF(FİLTRE!$M$6="",9,(IF('SKT LİSTESİ'!P1368&lt;=FİLTRE!$M$6,1,0)))</f>
        <v>1</v>
      </c>
      <c r="E1368" s="25" t="str">
        <f>IF(I1368="","",(COUNTIFS($L$4:L1368,L1368)))</f>
        <v/>
      </c>
      <c r="F1368" s="13">
        <f>IF(OR(B1368&lt;&gt;2,C1368&lt;&gt;1,D1368&lt;&gt;1,H1368&lt;&gt;1),0,
COUNTIFS($B$4:B1368,2,$C$4:C1368,1,$D$4:D1368,1,$H$4:H1368,1))</f>
        <v>0</v>
      </c>
      <c r="G1368" s="26" t="str">
        <f>IF(I1368="","",(COUNTIF($E$4:E1368,E1368)))</f>
        <v/>
      </c>
      <c r="H1368" s="1">
        <f>IF(AND(J1368="SAYIM",FİLTRE!$H$5="RAFTA",U1368&lt;&gt;0),1,0)+
IF(AND(J1368="İADE DEPO",FİLTRE!$H$5="İADE DEPO"),1,0)+
IF(FİLTRE!$H$5="TÜMÜ",1,0)+
IF(AND(J1368="FİRMA İADE",FİLTRE!$H$5="FİRMA İADE"),1,0)+
IF(AND(J1368="İMHA",FİLTRE!$H$5="İMHA"),1,0)</f>
        <v>1</v>
      </c>
      <c r="I1368" s="99"/>
      <c r="J1368" s="100"/>
      <c r="K1368" s="100"/>
      <c r="L1368" s="101"/>
      <c r="M1368" s="102"/>
      <c r="N1368" s="101"/>
      <c r="O1368" s="99"/>
      <c r="P1368" s="103"/>
      <c r="Q1368" s="104"/>
      <c r="R1368" s="50"/>
      <c r="S1368" s="105"/>
      <c r="T1368" s="106"/>
      <c r="U1368" s="107"/>
      <c r="V1368" s="108"/>
      <c r="W1368" s="107"/>
      <c r="X1368" s="107"/>
      <c r="AA1368" s="107"/>
      <c r="AB1368" s="110"/>
      <c r="AC1368" s="110"/>
      <c r="AE1368" s="105"/>
      <c r="AF1368" s="105"/>
      <c r="AR1368" s="112"/>
    </row>
    <row r="1369" spans="2:44" x14ac:dyDescent="0.25">
      <c r="B1369" s="1" t="str">
        <f>IF(I1369="","",
(IF(N1369=FİLTRE!$H$6,2,0)+IF(FİLTRE!$H$6="TOPLAM",2,0))
)</f>
        <v/>
      </c>
      <c r="C1369">
        <f>IF(FİLTRE!$M$5="",9,(IF(U1369&gt;=FİLTRE!$M$5,1,0)))</f>
        <v>1</v>
      </c>
      <c r="D1369" s="1">
        <f>IF(FİLTRE!$M$6="",9,(IF('SKT LİSTESİ'!P1369&lt;=FİLTRE!$M$6,1,0)))</f>
        <v>1</v>
      </c>
      <c r="E1369" s="25" t="str">
        <f>IF(I1369="","",(COUNTIFS($L$4:L1369,L1369)))</f>
        <v/>
      </c>
      <c r="F1369" s="13">
        <f>IF(OR(B1369&lt;&gt;2,C1369&lt;&gt;1,D1369&lt;&gt;1,H1369&lt;&gt;1),0,
COUNTIFS($B$4:B1369,2,$C$4:C1369,1,$D$4:D1369,1,$H$4:H1369,1))</f>
        <v>0</v>
      </c>
      <c r="G1369" s="26" t="str">
        <f>IF(I1369="","",(COUNTIF($E$4:E1369,E1369)))</f>
        <v/>
      </c>
      <c r="H1369" s="1">
        <f>IF(AND(J1369="SAYIM",FİLTRE!$H$5="RAFTA",U1369&lt;&gt;0),1,0)+
IF(AND(J1369="İADE DEPO",FİLTRE!$H$5="İADE DEPO"),1,0)+
IF(FİLTRE!$H$5="TÜMÜ",1,0)+
IF(AND(J1369="FİRMA İADE",FİLTRE!$H$5="FİRMA İADE"),1,0)+
IF(AND(J1369="İMHA",FİLTRE!$H$5="İMHA"),1,0)</f>
        <v>1</v>
      </c>
      <c r="I1369" s="99"/>
      <c r="J1369" s="100"/>
      <c r="K1369" s="100"/>
      <c r="L1369" s="101"/>
      <c r="M1369" s="102"/>
      <c r="N1369" s="101"/>
      <c r="O1369" s="99"/>
      <c r="P1369" s="103"/>
      <c r="Q1369" s="104"/>
      <c r="R1369" s="50"/>
      <c r="S1369" s="105"/>
      <c r="T1369" s="106"/>
      <c r="U1369" s="107"/>
      <c r="V1369" s="108"/>
      <c r="W1369" s="107"/>
      <c r="X1369" s="107"/>
      <c r="AA1369" s="107"/>
      <c r="AB1369" s="110"/>
      <c r="AC1369" s="110"/>
      <c r="AE1369" s="105"/>
      <c r="AF1369" s="105"/>
      <c r="AR1369" s="112"/>
    </row>
    <row r="1370" spans="2:44" x14ac:dyDescent="0.25">
      <c r="B1370" s="1" t="str">
        <f>IF(I1370="","",
(IF(N1370=FİLTRE!$H$6,2,0)+IF(FİLTRE!$H$6="TOPLAM",2,0))
)</f>
        <v/>
      </c>
      <c r="C1370">
        <f>IF(FİLTRE!$M$5="",9,(IF(U1370&gt;=FİLTRE!$M$5,1,0)))</f>
        <v>1</v>
      </c>
      <c r="D1370" s="1">
        <f>IF(FİLTRE!$M$6="",9,(IF('SKT LİSTESİ'!P1370&lt;=FİLTRE!$M$6,1,0)))</f>
        <v>1</v>
      </c>
      <c r="E1370" s="25" t="str">
        <f>IF(I1370="","",(COUNTIFS($L$4:L1370,L1370)))</f>
        <v/>
      </c>
      <c r="F1370" s="13">
        <f>IF(OR(B1370&lt;&gt;2,C1370&lt;&gt;1,D1370&lt;&gt;1,H1370&lt;&gt;1),0,
COUNTIFS($B$4:B1370,2,$C$4:C1370,1,$D$4:D1370,1,$H$4:H1370,1))</f>
        <v>0</v>
      </c>
      <c r="G1370" s="26" t="str">
        <f>IF(I1370="","",(COUNTIF($E$4:E1370,E1370)))</f>
        <v/>
      </c>
      <c r="H1370" s="1">
        <f>IF(AND(J1370="SAYIM",FİLTRE!$H$5="RAFTA",U1370&lt;&gt;0),1,0)+
IF(AND(J1370="İADE DEPO",FİLTRE!$H$5="İADE DEPO"),1,0)+
IF(FİLTRE!$H$5="TÜMÜ",1,0)+
IF(AND(J1370="FİRMA İADE",FİLTRE!$H$5="FİRMA İADE"),1,0)+
IF(AND(J1370="İMHA",FİLTRE!$H$5="İMHA"),1,0)</f>
        <v>1</v>
      </c>
      <c r="I1370" s="99"/>
      <c r="J1370" s="100"/>
      <c r="K1370" s="100"/>
      <c r="L1370" s="101"/>
      <c r="M1370" s="102"/>
      <c r="N1370" s="101"/>
      <c r="O1370" s="99"/>
      <c r="P1370" s="103"/>
      <c r="Q1370" s="104"/>
      <c r="R1370" s="50"/>
      <c r="S1370" s="105"/>
      <c r="T1370" s="106"/>
      <c r="U1370" s="107"/>
      <c r="V1370" s="108"/>
      <c r="W1370" s="107"/>
      <c r="X1370" s="107"/>
      <c r="AA1370" s="107"/>
      <c r="AB1370" s="110"/>
      <c r="AC1370" s="110"/>
      <c r="AE1370" s="105"/>
      <c r="AF1370" s="105"/>
      <c r="AR1370" s="112"/>
    </row>
    <row r="1371" spans="2:44" x14ac:dyDescent="0.25">
      <c r="B1371" s="1" t="str">
        <f>IF(I1371="","",
(IF(N1371=FİLTRE!$H$6,2,0)+IF(FİLTRE!$H$6="TOPLAM",2,0))
)</f>
        <v/>
      </c>
      <c r="C1371">
        <f>IF(FİLTRE!$M$5="",9,(IF(U1371&gt;=FİLTRE!$M$5,1,0)))</f>
        <v>1</v>
      </c>
      <c r="D1371" s="1">
        <f>IF(FİLTRE!$M$6="",9,(IF('SKT LİSTESİ'!P1371&lt;=FİLTRE!$M$6,1,0)))</f>
        <v>1</v>
      </c>
      <c r="E1371" s="25" t="str">
        <f>IF(I1371="","",(COUNTIFS($L$4:L1371,L1371)))</f>
        <v/>
      </c>
      <c r="F1371" s="13">
        <f>IF(OR(B1371&lt;&gt;2,C1371&lt;&gt;1,D1371&lt;&gt;1,H1371&lt;&gt;1),0,
COUNTIFS($B$4:B1371,2,$C$4:C1371,1,$D$4:D1371,1,$H$4:H1371,1))</f>
        <v>0</v>
      </c>
      <c r="G1371" s="26" t="str">
        <f>IF(I1371="","",(COUNTIF($E$4:E1371,E1371)))</f>
        <v/>
      </c>
      <c r="H1371" s="1">
        <f>IF(AND(J1371="SAYIM",FİLTRE!$H$5="RAFTA",U1371&lt;&gt;0),1,0)+
IF(AND(J1371="İADE DEPO",FİLTRE!$H$5="İADE DEPO"),1,0)+
IF(FİLTRE!$H$5="TÜMÜ",1,0)+
IF(AND(J1371="FİRMA İADE",FİLTRE!$H$5="FİRMA İADE"),1,0)+
IF(AND(J1371="İMHA",FİLTRE!$H$5="İMHA"),1,0)</f>
        <v>1</v>
      </c>
      <c r="I1371" s="99"/>
      <c r="J1371" s="100"/>
      <c r="K1371" s="100"/>
      <c r="L1371" s="101"/>
      <c r="M1371" s="102"/>
      <c r="N1371" s="101"/>
      <c r="O1371" s="99"/>
      <c r="P1371" s="103"/>
      <c r="Q1371" s="104"/>
      <c r="R1371" s="50"/>
      <c r="S1371" s="105"/>
      <c r="T1371" s="106"/>
      <c r="U1371" s="107"/>
      <c r="V1371" s="108"/>
      <c r="W1371" s="107"/>
      <c r="X1371" s="107"/>
      <c r="AA1371" s="107"/>
      <c r="AB1371" s="110"/>
      <c r="AC1371" s="110"/>
      <c r="AE1371" s="105"/>
      <c r="AF1371" s="105"/>
      <c r="AR1371" s="112"/>
    </row>
    <row r="1372" spans="2:44" x14ac:dyDescent="0.25">
      <c r="B1372" s="1" t="str">
        <f>IF(I1372="","",
(IF(N1372=FİLTRE!$H$6,2,0)+IF(FİLTRE!$H$6="TOPLAM",2,0))
)</f>
        <v/>
      </c>
      <c r="C1372">
        <f>IF(FİLTRE!$M$5="",9,(IF(U1372&gt;=FİLTRE!$M$5,1,0)))</f>
        <v>1</v>
      </c>
      <c r="D1372" s="1">
        <f>IF(FİLTRE!$M$6="",9,(IF('SKT LİSTESİ'!P1372&lt;=FİLTRE!$M$6,1,0)))</f>
        <v>1</v>
      </c>
      <c r="E1372" s="25" t="str">
        <f>IF(I1372="","",(COUNTIFS($L$4:L1372,L1372)))</f>
        <v/>
      </c>
      <c r="F1372" s="13">
        <f>IF(OR(B1372&lt;&gt;2,C1372&lt;&gt;1,D1372&lt;&gt;1,H1372&lt;&gt;1),0,
COUNTIFS($B$4:B1372,2,$C$4:C1372,1,$D$4:D1372,1,$H$4:H1372,1))</f>
        <v>0</v>
      </c>
      <c r="G1372" s="26" t="str">
        <f>IF(I1372="","",(COUNTIF($E$4:E1372,E1372)))</f>
        <v/>
      </c>
      <c r="H1372" s="1">
        <f>IF(AND(J1372="SAYIM",FİLTRE!$H$5="RAFTA",U1372&lt;&gt;0),1,0)+
IF(AND(J1372="İADE DEPO",FİLTRE!$H$5="İADE DEPO"),1,0)+
IF(FİLTRE!$H$5="TÜMÜ",1,0)+
IF(AND(J1372="FİRMA İADE",FİLTRE!$H$5="FİRMA İADE"),1,0)+
IF(AND(J1372="İMHA",FİLTRE!$H$5="İMHA"),1,0)</f>
        <v>1</v>
      </c>
      <c r="I1372" s="99"/>
      <c r="J1372" s="100"/>
      <c r="K1372" s="100"/>
      <c r="L1372" s="101"/>
      <c r="M1372" s="102"/>
      <c r="N1372" s="101"/>
      <c r="O1372" s="99"/>
      <c r="P1372" s="103"/>
      <c r="Q1372" s="104"/>
      <c r="R1372" s="50"/>
      <c r="S1372" s="105"/>
      <c r="T1372" s="106"/>
      <c r="U1372" s="107"/>
      <c r="V1372" s="108"/>
      <c r="W1372" s="107"/>
      <c r="X1372" s="107"/>
      <c r="AA1372" s="107"/>
      <c r="AB1372" s="110"/>
      <c r="AC1372" s="110"/>
      <c r="AE1372" s="105"/>
      <c r="AF1372" s="105"/>
      <c r="AR1372" s="112"/>
    </row>
    <row r="1373" spans="2:44" x14ac:dyDescent="0.25">
      <c r="B1373" s="1" t="str">
        <f>IF(I1373="","",
(IF(N1373=FİLTRE!$H$6,2,0)+IF(FİLTRE!$H$6="TOPLAM",2,0))
)</f>
        <v/>
      </c>
      <c r="C1373">
        <f>IF(FİLTRE!$M$5="",9,(IF(U1373&gt;=FİLTRE!$M$5,1,0)))</f>
        <v>1</v>
      </c>
      <c r="D1373" s="1">
        <f>IF(FİLTRE!$M$6="",9,(IF('SKT LİSTESİ'!P1373&lt;=FİLTRE!$M$6,1,0)))</f>
        <v>1</v>
      </c>
      <c r="E1373" s="25" t="str">
        <f>IF(I1373="","",(COUNTIFS($L$4:L1373,L1373)))</f>
        <v/>
      </c>
      <c r="F1373" s="13">
        <f>IF(OR(B1373&lt;&gt;2,C1373&lt;&gt;1,D1373&lt;&gt;1,H1373&lt;&gt;1),0,
COUNTIFS($B$4:B1373,2,$C$4:C1373,1,$D$4:D1373,1,$H$4:H1373,1))</f>
        <v>0</v>
      </c>
      <c r="G1373" s="26" t="str">
        <f>IF(I1373="","",(COUNTIF($E$4:E1373,E1373)))</f>
        <v/>
      </c>
      <c r="H1373" s="1">
        <f>IF(AND(J1373="SAYIM",FİLTRE!$H$5="RAFTA",U1373&lt;&gt;0),1,0)+
IF(AND(J1373="İADE DEPO",FİLTRE!$H$5="İADE DEPO"),1,0)+
IF(FİLTRE!$H$5="TÜMÜ",1,0)+
IF(AND(J1373="FİRMA İADE",FİLTRE!$H$5="FİRMA İADE"),1,0)+
IF(AND(J1373="İMHA",FİLTRE!$H$5="İMHA"),1,0)</f>
        <v>1</v>
      </c>
      <c r="I1373" s="99"/>
      <c r="J1373" s="100"/>
      <c r="K1373" s="100"/>
      <c r="L1373" s="101"/>
      <c r="M1373" s="102"/>
      <c r="N1373" s="101"/>
      <c r="O1373" s="99"/>
      <c r="P1373" s="103"/>
      <c r="Q1373" s="104"/>
      <c r="R1373" s="50"/>
      <c r="S1373" s="105"/>
      <c r="T1373" s="106"/>
      <c r="U1373" s="107"/>
      <c r="V1373" s="108"/>
      <c r="W1373" s="107"/>
      <c r="X1373" s="107"/>
      <c r="AA1373" s="107"/>
      <c r="AB1373" s="110"/>
      <c r="AC1373" s="110"/>
      <c r="AE1373" s="105"/>
      <c r="AF1373" s="105"/>
      <c r="AR1373" s="112"/>
    </row>
    <row r="1374" spans="2:44" x14ac:dyDescent="0.25">
      <c r="B1374" s="1" t="str">
        <f>IF(I1374="","",
(IF(N1374=FİLTRE!$H$6,2,0)+IF(FİLTRE!$H$6="TOPLAM",2,0))
)</f>
        <v/>
      </c>
      <c r="C1374">
        <f>IF(FİLTRE!$M$5="",9,(IF(U1374&gt;=FİLTRE!$M$5,1,0)))</f>
        <v>1</v>
      </c>
      <c r="D1374" s="1">
        <f>IF(FİLTRE!$M$6="",9,(IF('SKT LİSTESİ'!P1374&lt;=FİLTRE!$M$6,1,0)))</f>
        <v>1</v>
      </c>
      <c r="E1374" s="25" t="str">
        <f>IF(I1374="","",(COUNTIFS($L$4:L1374,L1374)))</f>
        <v/>
      </c>
      <c r="F1374" s="13">
        <f>IF(OR(B1374&lt;&gt;2,C1374&lt;&gt;1,D1374&lt;&gt;1,H1374&lt;&gt;1),0,
COUNTIFS($B$4:B1374,2,$C$4:C1374,1,$D$4:D1374,1,$H$4:H1374,1))</f>
        <v>0</v>
      </c>
      <c r="G1374" s="26" t="str">
        <f>IF(I1374="","",(COUNTIF($E$4:E1374,E1374)))</f>
        <v/>
      </c>
      <c r="H1374" s="1">
        <f>IF(AND(J1374="SAYIM",FİLTRE!$H$5="RAFTA",U1374&lt;&gt;0),1,0)+
IF(AND(J1374="İADE DEPO",FİLTRE!$H$5="İADE DEPO"),1,0)+
IF(FİLTRE!$H$5="TÜMÜ",1,0)+
IF(AND(J1374="FİRMA İADE",FİLTRE!$H$5="FİRMA İADE"),1,0)+
IF(AND(J1374="İMHA",FİLTRE!$H$5="İMHA"),1,0)</f>
        <v>1</v>
      </c>
      <c r="I1374" s="99"/>
      <c r="J1374" s="100"/>
      <c r="K1374" s="100"/>
      <c r="L1374" s="101"/>
      <c r="M1374" s="102"/>
      <c r="N1374" s="101"/>
      <c r="O1374" s="99"/>
      <c r="P1374" s="103"/>
      <c r="Q1374" s="104"/>
      <c r="R1374" s="50"/>
      <c r="S1374" s="105"/>
      <c r="T1374" s="106"/>
      <c r="U1374" s="107"/>
      <c r="V1374" s="108"/>
      <c r="W1374" s="107"/>
      <c r="X1374" s="107"/>
      <c r="AA1374" s="107"/>
      <c r="AB1374" s="110"/>
      <c r="AC1374" s="110"/>
      <c r="AE1374" s="105"/>
      <c r="AF1374" s="105"/>
      <c r="AR1374" s="112"/>
    </row>
    <row r="1375" spans="2:44" x14ac:dyDescent="0.25">
      <c r="B1375" s="1" t="str">
        <f>IF(I1375="","",
(IF(N1375=FİLTRE!$H$6,2,0)+IF(FİLTRE!$H$6="TOPLAM",2,0))
)</f>
        <v/>
      </c>
      <c r="C1375">
        <f>IF(FİLTRE!$M$5="",9,(IF(U1375&gt;=FİLTRE!$M$5,1,0)))</f>
        <v>1</v>
      </c>
      <c r="D1375" s="1">
        <f>IF(FİLTRE!$M$6="",9,(IF('SKT LİSTESİ'!P1375&lt;=FİLTRE!$M$6,1,0)))</f>
        <v>1</v>
      </c>
      <c r="E1375" s="25" t="str">
        <f>IF(I1375="","",(COUNTIFS($L$4:L1375,L1375)))</f>
        <v/>
      </c>
      <c r="F1375" s="13">
        <f>IF(OR(B1375&lt;&gt;2,C1375&lt;&gt;1,D1375&lt;&gt;1,H1375&lt;&gt;1),0,
COUNTIFS($B$4:B1375,2,$C$4:C1375,1,$D$4:D1375,1,$H$4:H1375,1))</f>
        <v>0</v>
      </c>
      <c r="G1375" s="26" t="str">
        <f>IF(I1375="","",(COUNTIF($E$4:E1375,E1375)))</f>
        <v/>
      </c>
      <c r="H1375" s="1">
        <f>IF(AND(J1375="SAYIM",FİLTRE!$H$5="RAFTA",U1375&lt;&gt;0),1,0)+
IF(AND(J1375="İADE DEPO",FİLTRE!$H$5="İADE DEPO"),1,0)+
IF(FİLTRE!$H$5="TÜMÜ",1,0)+
IF(AND(J1375="FİRMA İADE",FİLTRE!$H$5="FİRMA İADE"),1,0)+
IF(AND(J1375="İMHA",FİLTRE!$H$5="İMHA"),1,0)</f>
        <v>1</v>
      </c>
      <c r="I1375" s="99"/>
      <c r="J1375" s="100"/>
      <c r="K1375" s="100"/>
      <c r="L1375" s="101"/>
      <c r="M1375" s="102"/>
      <c r="N1375" s="101"/>
      <c r="O1375" s="99"/>
      <c r="P1375" s="103"/>
      <c r="Q1375" s="104"/>
      <c r="R1375" s="50"/>
      <c r="S1375" s="105"/>
      <c r="T1375" s="106"/>
      <c r="U1375" s="107"/>
      <c r="V1375" s="108"/>
      <c r="W1375" s="107"/>
      <c r="X1375" s="107"/>
      <c r="AA1375" s="107"/>
      <c r="AB1375" s="110"/>
      <c r="AC1375" s="110"/>
      <c r="AE1375" s="105"/>
      <c r="AF1375" s="105"/>
      <c r="AR1375" s="112"/>
    </row>
    <row r="1376" spans="2:44" x14ac:dyDescent="0.25">
      <c r="B1376" s="1" t="str">
        <f>IF(I1376="","",
(IF(N1376=FİLTRE!$H$6,2,0)+IF(FİLTRE!$H$6="TOPLAM",2,0))
)</f>
        <v/>
      </c>
      <c r="C1376">
        <f>IF(FİLTRE!$M$5="",9,(IF(U1376&gt;=FİLTRE!$M$5,1,0)))</f>
        <v>1</v>
      </c>
      <c r="D1376" s="1">
        <f>IF(FİLTRE!$M$6="",9,(IF('SKT LİSTESİ'!P1376&lt;=FİLTRE!$M$6,1,0)))</f>
        <v>1</v>
      </c>
      <c r="E1376" s="25" t="str">
        <f>IF(I1376="","",(COUNTIFS($L$4:L1376,L1376)))</f>
        <v/>
      </c>
      <c r="F1376" s="13">
        <f>IF(OR(B1376&lt;&gt;2,C1376&lt;&gt;1,D1376&lt;&gt;1,H1376&lt;&gt;1),0,
COUNTIFS($B$4:B1376,2,$C$4:C1376,1,$D$4:D1376,1,$H$4:H1376,1))</f>
        <v>0</v>
      </c>
      <c r="G1376" s="26" t="str">
        <f>IF(I1376="","",(COUNTIF($E$4:E1376,E1376)))</f>
        <v/>
      </c>
      <c r="H1376" s="1">
        <f>IF(AND(J1376="SAYIM",FİLTRE!$H$5="RAFTA",U1376&lt;&gt;0),1,0)+
IF(AND(J1376="İADE DEPO",FİLTRE!$H$5="İADE DEPO"),1,0)+
IF(FİLTRE!$H$5="TÜMÜ",1,0)+
IF(AND(J1376="FİRMA İADE",FİLTRE!$H$5="FİRMA İADE"),1,0)+
IF(AND(J1376="İMHA",FİLTRE!$H$5="İMHA"),1,0)</f>
        <v>1</v>
      </c>
      <c r="I1376" s="99"/>
      <c r="J1376" s="100"/>
      <c r="K1376" s="100"/>
      <c r="L1376" s="101"/>
      <c r="M1376" s="102"/>
      <c r="N1376" s="101"/>
      <c r="O1376" s="99"/>
      <c r="P1376" s="103"/>
      <c r="Q1376" s="104"/>
      <c r="R1376" s="50"/>
      <c r="S1376" s="105"/>
      <c r="T1376" s="106"/>
      <c r="U1376" s="107"/>
      <c r="V1376" s="108"/>
      <c r="W1376" s="107"/>
      <c r="X1376" s="107"/>
      <c r="AA1376" s="107"/>
      <c r="AB1376" s="110"/>
      <c r="AC1376" s="110"/>
      <c r="AE1376" s="105"/>
      <c r="AF1376" s="105"/>
      <c r="AR1376" s="112"/>
    </row>
    <row r="1377" spans="2:44" x14ac:dyDescent="0.25">
      <c r="B1377" s="1" t="str">
        <f>IF(I1377="","",
(IF(N1377=FİLTRE!$H$6,2,0)+IF(FİLTRE!$H$6="TOPLAM",2,0))
)</f>
        <v/>
      </c>
      <c r="C1377">
        <f>IF(FİLTRE!$M$5="",9,(IF(U1377&gt;=FİLTRE!$M$5,1,0)))</f>
        <v>1</v>
      </c>
      <c r="D1377" s="1">
        <f>IF(FİLTRE!$M$6="",9,(IF('SKT LİSTESİ'!P1377&lt;=FİLTRE!$M$6,1,0)))</f>
        <v>1</v>
      </c>
      <c r="E1377" s="25" t="str">
        <f>IF(I1377="","",(COUNTIFS($L$4:L1377,L1377)))</f>
        <v/>
      </c>
      <c r="F1377" s="13">
        <f>IF(OR(B1377&lt;&gt;2,C1377&lt;&gt;1,D1377&lt;&gt;1,H1377&lt;&gt;1),0,
COUNTIFS($B$4:B1377,2,$C$4:C1377,1,$D$4:D1377,1,$H$4:H1377,1))</f>
        <v>0</v>
      </c>
      <c r="G1377" s="26" t="str">
        <f>IF(I1377="","",(COUNTIF($E$4:E1377,E1377)))</f>
        <v/>
      </c>
      <c r="H1377" s="1">
        <f>IF(AND(J1377="SAYIM",FİLTRE!$H$5="RAFTA",U1377&lt;&gt;0),1,0)+
IF(AND(J1377="İADE DEPO",FİLTRE!$H$5="İADE DEPO"),1,0)+
IF(FİLTRE!$H$5="TÜMÜ",1,0)+
IF(AND(J1377="FİRMA İADE",FİLTRE!$H$5="FİRMA İADE"),1,0)+
IF(AND(J1377="İMHA",FİLTRE!$H$5="İMHA"),1,0)</f>
        <v>1</v>
      </c>
      <c r="I1377" s="99"/>
      <c r="J1377" s="100"/>
      <c r="K1377" s="100"/>
      <c r="L1377" s="101"/>
      <c r="M1377" s="102"/>
      <c r="N1377" s="101"/>
      <c r="O1377" s="99"/>
      <c r="P1377" s="103"/>
      <c r="Q1377" s="104"/>
      <c r="R1377" s="50"/>
      <c r="S1377" s="105"/>
      <c r="T1377" s="106"/>
      <c r="U1377" s="107"/>
      <c r="V1377" s="108"/>
      <c r="W1377" s="107"/>
      <c r="X1377" s="107"/>
      <c r="AA1377" s="107"/>
      <c r="AB1377" s="110"/>
      <c r="AC1377" s="110"/>
      <c r="AE1377" s="105"/>
      <c r="AF1377" s="105"/>
      <c r="AR1377" s="112"/>
    </row>
    <row r="1378" spans="2:44" x14ac:dyDescent="0.25">
      <c r="B1378" s="1" t="str">
        <f>IF(I1378="","",
(IF(N1378=FİLTRE!$H$6,2,0)+IF(FİLTRE!$H$6="TOPLAM",2,0))
)</f>
        <v/>
      </c>
      <c r="C1378">
        <f>IF(FİLTRE!$M$5="",9,(IF(U1378&gt;=FİLTRE!$M$5,1,0)))</f>
        <v>1</v>
      </c>
      <c r="D1378" s="1">
        <f>IF(FİLTRE!$M$6="",9,(IF('SKT LİSTESİ'!P1378&lt;=FİLTRE!$M$6,1,0)))</f>
        <v>1</v>
      </c>
      <c r="E1378" s="25" t="str">
        <f>IF(I1378="","",(COUNTIFS($L$4:L1378,L1378)))</f>
        <v/>
      </c>
      <c r="F1378" s="13">
        <f>IF(OR(B1378&lt;&gt;2,C1378&lt;&gt;1,D1378&lt;&gt;1,H1378&lt;&gt;1),0,
COUNTIFS($B$4:B1378,2,$C$4:C1378,1,$D$4:D1378,1,$H$4:H1378,1))</f>
        <v>0</v>
      </c>
      <c r="G1378" s="26" t="str">
        <f>IF(I1378="","",(COUNTIF($E$4:E1378,E1378)))</f>
        <v/>
      </c>
      <c r="H1378" s="1">
        <f>IF(AND(J1378="SAYIM",FİLTRE!$H$5="RAFTA",U1378&lt;&gt;0),1,0)+
IF(AND(J1378="İADE DEPO",FİLTRE!$H$5="İADE DEPO"),1,0)+
IF(FİLTRE!$H$5="TÜMÜ",1,0)+
IF(AND(J1378="FİRMA İADE",FİLTRE!$H$5="FİRMA İADE"),1,0)+
IF(AND(J1378="İMHA",FİLTRE!$H$5="İMHA"),1,0)</f>
        <v>1</v>
      </c>
      <c r="I1378" s="99"/>
      <c r="J1378" s="100"/>
      <c r="K1378" s="100"/>
      <c r="L1378" s="101"/>
      <c r="M1378" s="102"/>
      <c r="N1378" s="101"/>
      <c r="O1378" s="99"/>
      <c r="P1378" s="103"/>
      <c r="Q1378" s="104"/>
      <c r="R1378" s="50"/>
      <c r="S1378" s="105"/>
      <c r="T1378" s="106"/>
      <c r="U1378" s="107"/>
      <c r="V1378" s="108"/>
      <c r="W1378" s="107"/>
      <c r="X1378" s="107"/>
      <c r="AA1378" s="107"/>
      <c r="AB1378" s="110"/>
      <c r="AC1378" s="110"/>
      <c r="AE1378" s="105"/>
      <c r="AF1378" s="105"/>
      <c r="AR1378" s="112"/>
    </row>
    <row r="1379" spans="2:44" x14ac:dyDescent="0.25">
      <c r="B1379" s="1" t="str">
        <f>IF(I1379="","",
(IF(N1379=FİLTRE!$H$6,2,0)+IF(FİLTRE!$H$6="TOPLAM",2,0))
)</f>
        <v/>
      </c>
      <c r="C1379">
        <f>IF(FİLTRE!$M$5="",9,(IF(U1379&gt;=FİLTRE!$M$5,1,0)))</f>
        <v>1</v>
      </c>
      <c r="D1379" s="1">
        <f>IF(FİLTRE!$M$6="",9,(IF('SKT LİSTESİ'!P1379&lt;=FİLTRE!$M$6,1,0)))</f>
        <v>1</v>
      </c>
      <c r="E1379" s="25" t="str">
        <f>IF(I1379="","",(COUNTIFS($L$4:L1379,L1379)))</f>
        <v/>
      </c>
      <c r="F1379" s="13">
        <f>IF(OR(B1379&lt;&gt;2,C1379&lt;&gt;1,D1379&lt;&gt;1,H1379&lt;&gt;1),0,
COUNTIFS($B$4:B1379,2,$C$4:C1379,1,$D$4:D1379,1,$H$4:H1379,1))</f>
        <v>0</v>
      </c>
      <c r="G1379" s="26" t="str">
        <f>IF(I1379="","",(COUNTIF($E$4:E1379,E1379)))</f>
        <v/>
      </c>
      <c r="H1379" s="1">
        <f>IF(AND(J1379="SAYIM",FİLTRE!$H$5="RAFTA",U1379&lt;&gt;0),1,0)+
IF(AND(J1379="İADE DEPO",FİLTRE!$H$5="İADE DEPO"),1,0)+
IF(FİLTRE!$H$5="TÜMÜ",1,0)+
IF(AND(J1379="FİRMA İADE",FİLTRE!$H$5="FİRMA İADE"),1,0)+
IF(AND(J1379="İMHA",FİLTRE!$H$5="İMHA"),1,0)</f>
        <v>1</v>
      </c>
      <c r="I1379" s="99"/>
      <c r="J1379" s="100"/>
      <c r="K1379" s="100"/>
      <c r="L1379" s="101"/>
      <c r="M1379" s="102"/>
      <c r="N1379" s="101"/>
      <c r="O1379" s="99"/>
      <c r="P1379" s="103"/>
      <c r="Q1379" s="104"/>
      <c r="R1379" s="50"/>
      <c r="S1379" s="105"/>
      <c r="T1379" s="106"/>
      <c r="U1379" s="107"/>
      <c r="V1379" s="108"/>
      <c r="W1379" s="107"/>
      <c r="X1379" s="107"/>
      <c r="AA1379" s="107"/>
      <c r="AB1379" s="110"/>
      <c r="AC1379" s="110"/>
      <c r="AE1379" s="105"/>
      <c r="AF1379" s="105"/>
      <c r="AR1379" s="112"/>
    </row>
    <row r="1380" spans="2:44" x14ac:dyDescent="0.25">
      <c r="B1380" s="1" t="str">
        <f>IF(I1380="","",
(IF(N1380=FİLTRE!$H$6,2,0)+IF(FİLTRE!$H$6="TOPLAM",2,0))
)</f>
        <v/>
      </c>
      <c r="C1380">
        <f>IF(FİLTRE!$M$5="",9,(IF(U1380&gt;=FİLTRE!$M$5,1,0)))</f>
        <v>1</v>
      </c>
      <c r="D1380" s="1">
        <f>IF(FİLTRE!$M$6="",9,(IF('SKT LİSTESİ'!P1380&lt;=FİLTRE!$M$6,1,0)))</f>
        <v>1</v>
      </c>
      <c r="E1380" s="25" t="str">
        <f>IF(I1380="","",(COUNTIFS($L$4:L1380,L1380)))</f>
        <v/>
      </c>
      <c r="F1380" s="13">
        <f>IF(OR(B1380&lt;&gt;2,C1380&lt;&gt;1,D1380&lt;&gt;1,H1380&lt;&gt;1),0,
COUNTIFS($B$4:B1380,2,$C$4:C1380,1,$D$4:D1380,1,$H$4:H1380,1))</f>
        <v>0</v>
      </c>
      <c r="G1380" s="26" t="str">
        <f>IF(I1380="","",(COUNTIF($E$4:E1380,E1380)))</f>
        <v/>
      </c>
      <c r="H1380" s="1">
        <f>IF(AND(J1380="SAYIM",FİLTRE!$H$5="RAFTA",U1380&lt;&gt;0),1,0)+
IF(AND(J1380="İADE DEPO",FİLTRE!$H$5="İADE DEPO"),1,0)+
IF(FİLTRE!$H$5="TÜMÜ",1,0)+
IF(AND(J1380="FİRMA İADE",FİLTRE!$H$5="FİRMA İADE"),1,0)+
IF(AND(J1380="İMHA",FİLTRE!$H$5="İMHA"),1,0)</f>
        <v>1</v>
      </c>
      <c r="I1380" s="99"/>
      <c r="J1380" s="100"/>
      <c r="K1380" s="100"/>
      <c r="L1380" s="101"/>
      <c r="M1380" s="102"/>
      <c r="N1380" s="101"/>
      <c r="O1380" s="99"/>
      <c r="P1380" s="103"/>
      <c r="Q1380" s="104"/>
      <c r="R1380" s="50"/>
      <c r="S1380" s="105"/>
      <c r="T1380" s="106"/>
      <c r="U1380" s="107"/>
      <c r="V1380" s="108"/>
      <c r="W1380" s="107"/>
      <c r="X1380" s="107"/>
      <c r="AA1380" s="107"/>
      <c r="AB1380" s="110"/>
      <c r="AC1380" s="110"/>
      <c r="AE1380" s="105"/>
      <c r="AF1380" s="105"/>
      <c r="AR1380" s="112"/>
    </row>
    <row r="1381" spans="2:44" x14ac:dyDescent="0.25">
      <c r="B1381" s="1" t="str">
        <f>IF(I1381="","",
(IF(N1381=FİLTRE!$H$6,2,0)+IF(FİLTRE!$H$6="TOPLAM",2,0))
)</f>
        <v/>
      </c>
      <c r="C1381">
        <f>IF(FİLTRE!$M$5="",9,(IF(U1381&gt;=FİLTRE!$M$5,1,0)))</f>
        <v>1</v>
      </c>
      <c r="D1381" s="1">
        <f>IF(FİLTRE!$M$6="",9,(IF('SKT LİSTESİ'!P1381&lt;=FİLTRE!$M$6,1,0)))</f>
        <v>1</v>
      </c>
      <c r="E1381" s="25" t="str">
        <f>IF(I1381="","",(COUNTIFS($L$4:L1381,L1381)))</f>
        <v/>
      </c>
      <c r="F1381" s="13">
        <f>IF(OR(B1381&lt;&gt;2,C1381&lt;&gt;1,D1381&lt;&gt;1,H1381&lt;&gt;1),0,
COUNTIFS($B$4:B1381,2,$C$4:C1381,1,$D$4:D1381,1,$H$4:H1381,1))</f>
        <v>0</v>
      </c>
      <c r="G1381" s="26" t="str">
        <f>IF(I1381="","",(COUNTIF($E$4:E1381,E1381)))</f>
        <v/>
      </c>
      <c r="H1381" s="1">
        <f>IF(AND(J1381="SAYIM",FİLTRE!$H$5="RAFTA",U1381&lt;&gt;0),1,0)+
IF(AND(J1381="İADE DEPO",FİLTRE!$H$5="İADE DEPO"),1,0)+
IF(FİLTRE!$H$5="TÜMÜ",1,0)+
IF(AND(J1381="FİRMA İADE",FİLTRE!$H$5="FİRMA İADE"),1,0)+
IF(AND(J1381="İMHA",FİLTRE!$H$5="İMHA"),1,0)</f>
        <v>1</v>
      </c>
      <c r="I1381" s="99"/>
      <c r="J1381" s="100"/>
      <c r="K1381" s="100"/>
      <c r="L1381" s="101"/>
      <c r="M1381" s="102"/>
      <c r="N1381" s="101"/>
      <c r="O1381" s="99"/>
      <c r="P1381" s="103"/>
      <c r="Q1381" s="104"/>
      <c r="R1381" s="50"/>
      <c r="S1381" s="105"/>
      <c r="T1381" s="106"/>
      <c r="U1381" s="107"/>
      <c r="V1381" s="108"/>
      <c r="W1381" s="107"/>
      <c r="X1381" s="107"/>
      <c r="AA1381" s="107"/>
      <c r="AB1381" s="110"/>
      <c r="AC1381" s="110"/>
      <c r="AE1381" s="105"/>
      <c r="AF1381" s="105"/>
      <c r="AR1381" s="112"/>
    </row>
    <row r="1382" spans="2:44" x14ac:dyDescent="0.25">
      <c r="B1382" s="1" t="str">
        <f>IF(I1382="","",
(IF(N1382=FİLTRE!$H$6,2,0)+IF(FİLTRE!$H$6="TOPLAM",2,0))
)</f>
        <v/>
      </c>
      <c r="C1382">
        <f>IF(FİLTRE!$M$5="",9,(IF(U1382&gt;=FİLTRE!$M$5,1,0)))</f>
        <v>1</v>
      </c>
      <c r="D1382" s="1">
        <f>IF(FİLTRE!$M$6="",9,(IF('SKT LİSTESİ'!P1382&lt;=FİLTRE!$M$6,1,0)))</f>
        <v>1</v>
      </c>
      <c r="E1382" s="25" t="str">
        <f>IF(I1382="","",(COUNTIFS($L$4:L1382,L1382)))</f>
        <v/>
      </c>
      <c r="F1382" s="13">
        <f>IF(OR(B1382&lt;&gt;2,C1382&lt;&gt;1,D1382&lt;&gt;1,H1382&lt;&gt;1),0,
COUNTIFS($B$4:B1382,2,$C$4:C1382,1,$D$4:D1382,1,$H$4:H1382,1))</f>
        <v>0</v>
      </c>
      <c r="G1382" s="26" t="str">
        <f>IF(I1382="","",(COUNTIF($E$4:E1382,E1382)))</f>
        <v/>
      </c>
      <c r="H1382" s="1">
        <f>IF(AND(J1382="SAYIM",FİLTRE!$H$5="RAFTA",U1382&lt;&gt;0),1,0)+
IF(AND(J1382="İADE DEPO",FİLTRE!$H$5="İADE DEPO"),1,0)+
IF(FİLTRE!$H$5="TÜMÜ",1,0)+
IF(AND(J1382="FİRMA İADE",FİLTRE!$H$5="FİRMA İADE"),1,0)+
IF(AND(J1382="İMHA",FİLTRE!$H$5="İMHA"),1,0)</f>
        <v>1</v>
      </c>
      <c r="I1382" s="99"/>
      <c r="J1382" s="100"/>
      <c r="K1382" s="100"/>
      <c r="L1382" s="101"/>
      <c r="M1382" s="102"/>
      <c r="N1382" s="101"/>
      <c r="O1382" s="99"/>
      <c r="P1382" s="103"/>
      <c r="Q1382" s="104"/>
      <c r="R1382" s="50"/>
      <c r="S1382" s="105"/>
      <c r="T1382" s="106"/>
      <c r="U1382" s="107"/>
      <c r="V1382" s="108"/>
      <c r="W1382" s="107"/>
      <c r="X1382" s="107"/>
      <c r="AA1382" s="107"/>
      <c r="AB1382" s="110"/>
      <c r="AC1382" s="110"/>
      <c r="AE1382" s="105"/>
      <c r="AF1382" s="105"/>
      <c r="AR1382" s="112"/>
    </row>
    <row r="1383" spans="2:44" x14ac:dyDescent="0.25">
      <c r="B1383" s="1" t="str">
        <f>IF(I1383="","",
(IF(N1383=FİLTRE!$H$6,2,0)+IF(FİLTRE!$H$6="TOPLAM",2,0))
)</f>
        <v/>
      </c>
      <c r="C1383">
        <f>IF(FİLTRE!$M$5="",9,(IF(U1383&gt;=FİLTRE!$M$5,1,0)))</f>
        <v>1</v>
      </c>
      <c r="D1383" s="1">
        <f>IF(FİLTRE!$M$6="",9,(IF('SKT LİSTESİ'!P1383&lt;=FİLTRE!$M$6,1,0)))</f>
        <v>1</v>
      </c>
      <c r="E1383" s="25" t="str">
        <f>IF(I1383="","",(COUNTIFS($L$4:L1383,L1383)))</f>
        <v/>
      </c>
      <c r="F1383" s="13">
        <f>IF(OR(B1383&lt;&gt;2,C1383&lt;&gt;1,D1383&lt;&gt;1,H1383&lt;&gt;1),0,
COUNTIFS($B$4:B1383,2,$C$4:C1383,1,$D$4:D1383,1,$H$4:H1383,1))</f>
        <v>0</v>
      </c>
      <c r="G1383" s="26" t="str">
        <f>IF(I1383="","",(COUNTIF($E$4:E1383,E1383)))</f>
        <v/>
      </c>
      <c r="H1383" s="1">
        <f>IF(AND(J1383="SAYIM",FİLTRE!$H$5="RAFTA",U1383&lt;&gt;0),1,0)+
IF(AND(J1383="İADE DEPO",FİLTRE!$H$5="İADE DEPO"),1,0)+
IF(FİLTRE!$H$5="TÜMÜ",1,0)+
IF(AND(J1383="FİRMA İADE",FİLTRE!$H$5="FİRMA İADE"),1,0)+
IF(AND(J1383="İMHA",FİLTRE!$H$5="İMHA"),1,0)</f>
        <v>1</v>
      </c>
      <c r="I1383" s="99"/>
      <c r="J1383" s="100"/>
      <c r="K1383" s="100"/>
      <c r="L1383" s="101"/>
      <c r="M1383" s="102"/>
      <c r="N1383" s="101"/>
      <c r="O1383" s="99"/>
      <c r="P1383" s="103"/>
      <c r="Q1383" s="104"/>
      <c r="R1383" s="50"/>
      <c r="S1383" s="105"/>
      <c r="T1383" s="106"/>
      <c r="U1383" s="107"/>
      <c r="V1383" s="108"/>
      <c r="W1383" s="107"/>
      <c r="X1383" s="107"/>
      <c r="AA1383" s="107"/>
      <c r="AB1383" s="110"/>
      <c r="AC1383" s="110"/>
      <c r="AE1383" s="105"/>
      <c r="AF1383" s="105"/>
      <c r="AR1383" s="112"/>
    </row>
    <row r="1384" spans="2:44" x14ac:dyDescent="0.25">
      <c r="B1384" s="1" t="str">
        <f>IF(I1384="","",
(IF(N1384=FİLTRE!$H$6,2,0)+IF(FİLTRE!$H$6="TOPLAM",2,0))
)</f>
        <v/>
      </c>
      <c r="C1384">
        <f>IF(FİLTRE!$M$5="",9,(IF(U1384&gt;=FİLTRE!$M$5,1,0)))</f>
        <v>1</v>
      </c>
      <c r="D1384" s="1">
        <f>IF(FİLTRE!$M$6="",9,(IF('SKT LİSTESİ'!P1384&lt;=FİLTRE!$M$6,1,0)))</f>
        <v>1</v>
      </c>
      <c r="E1384" s="25" t="str">
        <f>IF(I1384="","",(COUNTIFS($L$4:L1384,L1384)))</f>
        <v/>
      </c>
      <c r="F1384" s="13">
        <f>IF(OR(B1384&lt;&gt;2,C1384&lt;&gt;1,D1384&lt;&gt;1,H1384&lt;&gt;1),0,
COUNTIFS($B$4:B1384,2,$C$4:C1384,1,$D$4:D1384,1,$H$4:H1384,1))</f>
        <v>0</v>
      </c>
      <c r="G1384" s="26" t="str">
        <f>IF(I1384="","",(COUNTIF($E$4:E1384,E1384)))</f>
        <v/>
      </c>
      <c r="H1384" s="1">
        <f>IF(AND(J1384="SAYIM",FİLTRE!$H$5="RAFTA",U1384&lt;&gt;0),1,0)+
IF(AND(J1384="İADE DEPO",FİLTRE!$H$5="İADE DEPO"),1,0)+
IF(FİLTRE!$H$5="TÜMÜ",1,0)+
IF(AND(J1384="FİRMA İADE",FİLTRE!$H$5="FİRMA İADE"),1,0)+
IF(AND(J1384="İMHA",FİLTRE!$H$5="İMHA"),1,0)</f>
        <v>1</v>
      </c>
      <c r="I1384" s="99"/>
      <c r="J1384" s="100"/>
      <c r="K1384" s="100"/>
      <c r="L1384" s="101"/>
      <c r="M1384" s="102"/>
      <c r="N1384" s="101"/>
      <c r="O1384" s="99"/>
      <c r="P1384" s="103"/>
      <c r="Q1384" s="104"/>
      <c r="R1384" s="50"/>
      <c r="S1384" s="105"/>
      <c r="T1384" s="106"/>
      <c r="U1384" s="107"/>
      <c r="V1384" s="108"/>
      <c r="W1384" s="107"/>
      <c r="X1384" s="107"/>
      <c r="AA1384" s="107"/>
      <c r="AB1384" s="110"/>
      <c r="AC1384" s="110"/>
      <c r="AE1384" s="105"/>
      <c r="AF1384" s="105"/>
      <c r="AR1384" s="112"/>
    </row>
    <row r="1385" spans="2:44" x14ac:dyDescent="0.25">
      <c r="B1385" s="1" t="str">
        <f>IF(I1385="","",
(IF(N1385=FİLTRE!$H$6,2,0)+IF(FİLTRE!$H$6="TOPLAM",2,0))
)</f>
        <v/>
      </c>
      <c r="C1385">
        <f>IF(FİLTRE!$M$5="",9,(IF(U1385&gt;=FİLTRE!$M$5,1,0)))</f>
        <v>1</v>
      </c>
      <c r="D1385" s="1">
        <f>IF(FİLTRE!$M$6="",9,(IF('SKT LİSTESİ'!P1385&lt;=FİLTRE!$M$6,1,0)))</f>
        <v>1</v>
      </c>
      <c r="E1385" s="25" t="str">
        <f>IF(I1385="","",(COUNTIFS($L$4:L1385,L1385)))</f>
        <v/>
      </c>
      <c r="F1385" s="13">
        <f>IF(OR(B1385&lt;&gt;2,C1385&lt;&gt;1,D1385&lt;&gt;1,H1385&lt;&gt;1),0,
COUNTIFS($B$4:B1385,2,$C$4:C1385,1,$D$4:D1385,1,$H$4:H1385,1))</f>
        <v>0</v>
      </c>
      <c r="G1385" s="26" t="str">
        <f>IF(I1385="","",(COUNTIF($E$4:E1385,E1385)))</f>
        <v/>
      </c>
      <c r="H1385" s="1">
        <f>IF(AND(J1385="SAYIM",FİLTRE!$H$5="RAFTA",U1385&lt;&gt;0),1,0)+
IF(AND(J1385="İADE DEPO",FİLTRE!$H$5="İADE DEPO"),1,0)+
IF(FİLTRE!$H$5="TÜMÜ",1,0)+
IF(AND(J1385="FİRMA İADE",FİLTRE!$H$5="FİRMA İADE"),1,0)+
IF(AND(J1385="İMHA",FİLTRE!$H$5="İMHA"),1,0)</f>
        <v>1</v>
      </c>
      <c r="I1385" s="99"/>
      <c r="J1385" s="100"/>
      <c r="K1385" s="100"/>
      <c r="L1385" s="101"/>
      <c r="M1385" s="102"/>
      <c r="N1385" s="101"/>
      <c r="O1385" s="99"/>
      <c r="P1385" s="103"/>
      <c r="Q1385" s="104"/>
      <c r="R1385" s="50"/>
      <c r="S1385" s="105"/>
      <c r="T1385" s="106"/>
      <c r="U1385" s="107"/>
      <c r="V1385" s="108"/>
      <c r="W1385" s="107"/>
      <c r="X1385" s="107"/>
      <c r="AA1385" s="107"/>
      <c r="AB1385" s="110"/>
      <c r="AC1385" s="110"/>
      <c r="AE1385" s="105"/>
      <c r="AF1385" s="105"/>
      <c r="AR1385" s="112"/>
    </row>
    <row r="1386" spans="2:44" x14ac:dyDescent="0.25">
      <c r="B1386" s="1" t="str">
        <f>IF(I1386="","",
(IF(N1386=FİLTRE!$H$6,2,0)+IF(FİLTRE!$H$6="TOPLAM",2,0))
)</f>
        <v/>
      </c>
      <c r="C1386">
        <f>IF(FİLTRE!$M$5="",9,(IF(U1386&gt;=FİLTRE!$M$5,1,0)))</f>
        <v>1</v>
      </c>
      <c r="D1386" s="1">
        <f>IF(FİLTRE!$M$6="",9,(IF('SKT LİSTESİ'!P1386&lt;=FİLTRE!$M$6,1,0)))</f>
        <v>1</v>
      </c>
      <c r="E1386" s="25" t="str">
        <f>IF(I1386="","",(COUNTIFS($L$4:L1386,L1386)))</f>
        <v/>
      </c>
      <c r="F1386" s="13">
        <f>IF(OR(B1386&lt;&gt;2,C1386&lt;&gt;1,D1386&lt;&gt;1,H1386&lt;&gt;1),0,
COUNTIFS($B$4:B1386,2,$C$4:C1386,1,$D$4:D1386,1,$H$4:H1386,1))</f>
        <v>0</v>
      </c>
      <c r="G1386" s="26" t="str">
        <f>IF(I1386="","",(COUNTIF($E$4:E1386,E1386)))</f>
        <v/>
      </c>
      <c r="H1386" s="1">
        <f>IF(AND(J1386="SAYIM",FİLTRE!$H$5="RAFTA",U1386&lt;&gt;0),1,0)+
IF(AND(J1386="İADE DEPO",FİLTRE!$H$5="İADE DEPO"),1,0)+
IF(FİLTRE!$H$5="TÜMÜ",1,0)+
IF(AND(J1386="FİRMA İADE",FİLTRE!$H$5="FİRMA İADE"),1,0)+
IF(AND(J1386="İMHA",FİLTRE!$H$5="İMHA"),1,0)</f>
        <v>1</v>
      </c>
      <c r="I1386" s="99"/>
      <c r="J1386" s="100"/>
      <c r="K1386" s="100"/>
      <c r="L1386" s="101"/>
      <c r="M1386" s="102"/>
      <c r="N1386" s="101"/>
      <c r="O1386" s="99"/>
      <c r="P1386" s="103"/>
      <c r="Q1386" s="104"/>
      <c r="R1386" s="50"/>
      <c r="S1386" s="105"/>
      <c r="T1386" s="106"/>
      <c r="U1386" s="107"/>
      <c r="V1386" s="108"/>
      <c r="W1386" s="107"/>
      <c r="X1386" s="107"/>
      <c r="AA1386" s="107"/>
      <c r="AB1386" s="110"/>
      <c r="AC1386" s="110"/>
      <c r="AE1386" s="105"/>
      <c r="AF1386" s="105"/>
      <c r="AR1386" s="112"/>
    </row>
    <row r="1387" spans="2:44" x14ac:dyDescent="0.25">
      <c r="B1387" s="1" t="str">
        <f>IF(I1387="","",
(IF(N1387=FİLTRE!$H$6,2,0)+IF(FİLTRE!$H$6="TOPLAM",2,0))
)</f>
        <v/>
      </c>
      <c r="C1387">
        <f>IF(FİLTRE!$M$5="",9,(IF(U1387&gt;=FİLTRE!$M$5,1,0)))</f>
        <v>1</v>
      </c>
      <c r="D1387" s="1">
        <f>IF(FİLTRE!$M$6="",9,(IF('SKT LİSTESİ'!P1387&lt;=FİLTRE!$M$6,1,0)))</f>
        <v>1</v>
      </c>
      <c r="E1387" s="25" t="str">
        <f>IF(I1387="","",(COUNTIFS($L$4:L1387,L1387)))</f>
        <v/>
      </c>
      <c r="F1387" s="13">
        <f>IF(OR(B1387&lt;&gt;2,C1387&lt;&gt;1,D1387&lt;&gt;1,H1387&lt;&gt;1),0,
COUNTIFS($B$4:B1387,2,$C$4:C1387,1,$D$4:D1387,1,$H$4:H1387,1))</f>
        <v>0</v>
      </c>
      <c r="G1387" s="26" t="str">
        <f>IF(I1387="","",(COUNTIF($E$4:E1387,E1387)))</f>
        <v/>
      </c>
      <c r="H1387" s="1">
        <f>IF(AND(J1387="SAYIM",FİLTRE!$H$5="RAFTA",U1387&lt;&gt;0),1,0)+
IF(AND(J1387="İADE DEPO",FİLTRE!$H$5="İADE DEPO"),1,0)+
IF(FİLTRE!$H$5="TÜMÜ",1,0)+
IF(AND(J1387="FİRMA İADE",FİLTRE!$H$5="FİRMA İADE"),1,0)+
IF(AND(J1387="İMHA",FİLTRE!$H$5="İMHA"),1,0)</f>
        <v>1</v>
      </c>
      <c r="I1387" s="99"/>
      <c r="J1387" s="100"/>
      <c r="K1387" s="100"/>
      <c r="L1387" s="101"/>
      <c r="M1387" s="102"/>
      <c r="N1387" s="101"/>
      <c r="O1387" s="99"/>
      <c r="P1387" s="103"/>
      <c r="Q1387" s="104"/>
      <c r="R1387" s="50"/>
      <c r="S1387" s="105"/>
      <c r="T1387" s="106"/>
      <c r="U1387" s="107"/>
      <c r="V1387" s="108"/>
      <c r="W1387" s="107"/>
      <c r="X1387" s="107"/>
      <c r="AA1387" s="107"/>
      <c r="AB1387" s="110"/>
      <c r="AC1387" s="110"/>
      <c r="AE1387" s="105"/>
      <c r="AF1387" s="105"/>
      <c r="AR1387" s="112"/>
    </row>
    <row r="1388" spans="2:44" x14ac:dyDescent="0.25">
      <c r="B1388" s="1" t="str">
        <f>IF(I1388="","",
(IF(N1388=FİLTRE!$H$6,2,0)+IF(FİLTRE!$H$6="TOPLAM",2,0))
)</f>
        <v/>
      </c>
      <c r="C1388">
        <f>IF(FİLTRE!$M$5="",9,(IF(U1388&gt;=FİLTRE!$M$5,1,0)))</f>
        <v>1</v>
      </c>
      <c r="D1388" s="1">
        <f>IF(FİLTRE!$M$6="",9,(IF('SKT LİSTESİ'!P1388&lt;=FİLTRE!$M$6,1,0)))</f>
        <v>1</v>
      </c>
      <c r="E1388" s="25" t="str">
        <f>IF(I1388="","",(COUNTIFS($L$4:L1388,L1388)))</f>
        <v/>
      </c>
      <c r="F1388" s="13">
        <f>IF(OR(B1388&lt;&gt;2,C1388&lt;&gt;1,D1388&lt;&gt;1,H1388&lt;&gt;1),0,
COUNTIFS($B$4:B1388,2,$C$4:C1388,1,$D$4:D1388,1,$H$4:H1388,1))</f>
        <v>0</v>
      </c>
      <c r="G1388" s="26" t="str">
        <f>IF(I1388="","",(COUNTIF($E$4:E1388,E1388)))</f>
        <v/>
      </c>
      <c r="H1388" s="1">
        <f>IF(AND(J1388="SAYIM",FİLTRE!$H$5="RAFTA",U1388&lt;&gt;0),1,0)+
IF(AND(J1388="İADE DEPO",FİLTRE!$H$5="İADE DEPO"),1,0)+
IF(FİLTRE!$H$5="TÜMÜ",1,0)+
IF(AND(J1388="FİRMA İADE",FİLTRE!$H$5="FİRMA İADE"),1,0)+
IF(AND(J1388="İMHA",FİLTRE!$H$5="İMHA"),1,0)</f>
        <v>1</v>
      </c>
      <c r="I1388" s="99"/>
      <c r="J1388" s="100"/>
      <c r="K1388" s="100"/>
      <c r="L1388" s="101"/>
      <c r="M1388" s="102"/>
      <c r="N1388" s="101"/>
      <c r="O1388" s="99"/>
      <c r="P1388" s="103"/>
      <c r="Q1388" s="104"/>
      <c r="R1388" s="50"/>
      <c r="S1388" s="105"/>
      <c r="T1388" s="106"/>
      <c r="U1388" s="107"/>
      <c r="V1388" s="108"/>
      <c r="W1388" s="107"/>
      <c r="X1388" s="107"/>
      <c r="AA1388" s="107"/>
      <c r="AB1388" s="110"/>
      <c r="AC1388" s="110"/>
      <c r="AE1388" s="105"/>
      <c r="AF1388" s="105"/>
      <c r="AR1388" s="112"/>
    </row>
    <row r="1389" spans="2:44" x14ac:dyDescent="0.25">
      <c r="B1389" s="1" t="str">
        <f>IF(I1389="","",
(IF(N1389=FİLTRE!$H$6,2,0)+IF(FİLTRE!$H$6="TOPLAM",2,0))
)</f>
        <v/>
      </c>
      <c r="C1389">
        <f>IF(FİLTRE!$M$5="",9,(IF(U1389&gt;=FİLTRE!$M$5,1,0)))</f>
        <v>1</v>
      </c>
      <c r="D1389" s="1">
        <f>IF(FİLTRE!$M$6="",9,(IF('SKT LİSTESİ'!P1389&lt;=FİLTRE!$M$6,1,0)))</f>
        <v>1</v>
      </c>
      <c r="E1389" s="25" t="str">
        <f>IF(I1389="","",(COUNTIFS($L$4:L1389,L1389)))</f>
        <v/>
      </c>
      <c r="F1389" s="13">
        <f>IF(OR(B1389&lt;&gt;2,C1389&lt;&gt;1,D1389&lt;&gt;1,H1389&lt;&gt;1),0,
COUNTIFS($B$4:B1389,2,$C$4:C1389,1,$D$4:D1389,1,$H$4:H1389,1))</f>
        <v>0</v>
      </c>
      <c r="G1389" s="26" t="str">
        <f>IF(I1389="","",(COUNTIF($E$4:E1389,E1389)))</f>
        <v/>
      </c>
      <c r="H1389" s="1">
        <f>IF(AND(J1389="SAYIM",FİLTRE!$H$5="RAFTA",U1389&lt;&gt;0),1,0)+
IF(AND(J1389="İADE DEPO",FİLTRE!$H$5="İADE DEPO"),1,0)+
IF(FİLTRE!$H$5="TÜMÜ",1,0)+
IF(AND(J1389="FİRMA İADE",FİLTRE!$H$5="FİRMA İADE"),1,0)+
IF(AND(J1389="İMHA",FİLTRE!$H$5="İMHA"),1,0)</f>
        <v>1</v>
      </c>
      <c r="I1389" s="99"/>
      <c r="J1389" s="100"/>
      <c r="K1389" s="100"/>
      <c r="L1389" s="101"/>
      <c r="M1389" s="102"/>
      <c r="N1389" s="101"/>
      <c r="O1389" s="99"/>
      <c r="P1389" s="103"/>
      <c r="Q1389" s="104"/>
      <c r="R1389" s="50"/>
      <c r="S1389" s="105"/>
      <c r="T1389" s="106"/>
      <c r="U1389" s="107"/>
      <c r="V1389" s="108"/>
      <c r="W1389" s="107"/>
      <c r="X1389" s="107"/>
      <c r="AA1389" s="107"/>
      <c r="AB1389" s="110"/>
      <c r="AC1389" s="110"/>
      <c r="AE1389" s="105"/>
      <c r="AF1389" s="105"/>
      <c r="AR1389" s="112"/>
    </row>
    <row r="1390" spans="2:44" x14ac:dyDescent="0.25">
      <c r="B1390" s="1" t="str">
        <f>IF(I1390="","",
(IF(N1390=FİLTRE!$H$6,2,0)+IF(FİLTRE!$H$6="TOPLAM",2,0))
)</f>
        <v/>
      </c>
      <c r="C1390">
        <f>IF(FİLTRE!$M$5="",9,(IF(U1390&gt;=FİLTRE!$M$5,1,0)))</f>
        <v>1</v>
      </c>
      <c r="D1390" s="1">
        <f>IF(FİLTRE!$M$6="",9,(IF('SKT LİSTESİ'!P1390&lt;=FİLTRE!$M$6,1,0)))</f>
        <v>1</v>
      </c>
      <c r="E1390" s="25" t="str">
        <f>IF(I1390="","",(COUNTIFS($L$4:L1390,L1390)))</f>
        <v/>
      </c>
      <c r="F1390" s="13">
        <f>IF(OR(B1390&lt;&gt;2,C1390&lt;&gt;1,D1390&lt;&gt;1,H1390&lt;&gt;1),0,
COUNTIFS($B$4:B1390,2,$C$4:C1390,1,$D$4:D1390,1,$H$4:H1390,1))</f>
        <v>0</v>
      </c>
      <c r="G1390" s="26" t="str">
        <f>IF(I1390="","",(COUNTIF($E$4:E1390,E1390)))</f>
        <v/>
      </c>
      <c r="H1390" s="1">
        <f>IF(AND(J1390="SAYIM",FİLTRE!$H$5="RAFTA",U1390&lt;&gt;0),1,0)+
IF(AND(J1390="İADE DEPO",FİLTRE!$H$5="İADE DEPO"),1,0)+
IF(FİLTRE!$H$5="TÜMÜ",1,0)+
IF(AND(J1390="FİRMA İADE",FİLTRE!$H$5="FİRMA İADE"),1,0)+
IF(AND(J1390="İMHA",FİLTRE!$H$5="İMHA"),1,0)</f>
        <v>1</v>
      </c>
      <c r="I1390" s="99"/>
      <c r="J1390" s="100"/>
      <c r="K1390" s="100"/>
      <c r="L1390" s="101"/>
      <c r="M1390" s="102"/>
      <c r="N1390" s="101"/>
      <c r="O1390" s="99"/>
      <c r="P1390" s="103"/>
      <c r="Q1390" s="104"/>
      <c r="R1390" s="50"/>
      <c r="S1390" s="105"/>
      <c r="T1390" s="106"/>
      <c r="U1390" s="107"/>
      <c r="V1390" s="108"/>
      <c r="W1390" s="107"/>
      <c r="X1390" s="107"/>
      <c r="AA1390" s="107"/>
      <c r="AB1390" s="110"/>
      <c r="AC1390" s="110"/>
      <c r="AE1390" s="105"/>
      <c r="AF1390" s="105"/>
      <c r="AR1390" s="112"/>
    </row>
    <row r="1391" spans="2:44" x14ac:dyDescent="0.25">
      <c r="B1391" s="1" t="str">
        <f>IF(I1391="","",
(IF(N1391=FİLTRE!$H$6,2,0)+IF(FİLTRE!$H$6="TOPLAM",2,0))
)</f>
        <v/>
      </c>
      <c r="C1391">
        <f>IF(FİLTRE!$M$5="",9,(IF(U1391&gt;=FİLTRE!$M$5,1,0)))</f>
        <v>1</v>
      </c>
      <c r="D1391" s="1">
        <f>IF(FİLTRE!$M$6="",9,(IF('SKT LİSTESİ'!P1391&lt;=FİLTRE!$M$6,1,0)))</f>
        <v>1</v>
      </c>
      <c r="E1391" s="25" t="str">
        <f>IF(I1391="","",(COUNTIFS($L$4:L1391,L1391)))</f>
        <v/>
      </c>
      <c r="F1391" s="13">
        <f>IF(OR(B1391&lt;&gt;2,C1391&lt;&gt;1,D1391&lt;&gt;1,H1391&lt;&gt;1),0,
COUNTIFS($B$4:B1391,2,$C$4:C1391,1,$D$4:D1391,1,$H$4:H1391,1))</f>
        <v>0</v>
      </c>
      <c r="G1391" s="26" t="str">
        <f>IF(I1391="","",(COUNTIF($E$4:E1391,E1391)))</f>
        <v/>
      </c>
      <c r="H1391" s="1">
        <f>IF(AND(J1391="SAYIM",FİLTRE!$H$5="RAFTA",U1391&lt;&gt;0),1,0)+
IF(AND(J1391="İADE DEPO",FİLTRE!$H$5="İADE DEPO"),1,0)+
IF(FİLTRE!$H$5="TÜMÜ",1,0)+
IF(AND(J1391="FİRMA İADE",FİLTRE!$H$5="FİRMA İADE"),1,0)+
IF(AND(J1391="İMHA",FİLTRE!$H$5="İMHA"),1,0)</f>
        <v>1</v>
      </c>
      <c r="I1391" s="99"/>
      <c r="J1391" s="100"/>
      <c r="K1391" s="100"/>
      <c r="L1391" s="101"/>
      <c r="M1391" s="102"/>
      <c r="N1391" s="101"/>
      <c r="O1391" s="99"/>
      <c r="P1391" s="103"/>
      <c r="Q1391" s="104"/>
      <c r="R1391" s="50"/>
      <c r="S1391" s="105"/>
      <c r="T1391" s="106"/>
      <c r="U1391" s="107"/>
      <c r="V1391" s="108"/>
      <c r="W1391" s="107"/>
      <c r="X1391" s="107"/>
      <c r="AA1391" s="107"/>
      <c r="AB1391" s="110"/>
      <c r="AC1391" s="110"/>
      <c r="AE1391" s="105"/>
      <c r="AF1391" s="105"/>
      <c r="AR1391" s="112"/>
    </row>
    <row r="1392" spans="2:44" x14ac:dyDescent="0.25">
      <c r="B1392" s="1" t="str">
        <f>IF(I1392="","",
(IF(N1392=FİLTRE!$H$6,2,0)+IF(FİLTRE!$H$6="TOPLAM",2,0))
)</f>
        <v/>
      </c>
      <c r="C1392">
        <f>IF(FİLTRE!$M$5="",9,(IF(U1392&gt;=FİLTRE!$M$5,1,0)))</f>
        <v>1</v>
      </c>
      <c r="D1392" s="1">
        <f>IF(FİLTRE!$M$6="",9,(IF('SKT LİSTESİ'!P1392&lt;=FİLTRE!$M$6,1,0)))</f>
        <v>1</v>
      </c>
      <c r="E1392" s="25" t="str">
        <f>IF(I1392="","",(COUNTIFS($L$4:L1392,L1392)))</f>
        <v/>
      </c>
      <c r="F1392" s="13">
        <f>IF(OR(B1392&lt;&gt;2,C1392&lt;&gt;1,D1392&lt;&gt;1,H1392&lt;&gt;1),0,
COUNTIFS($B$4:B1392,2,$C$4:C1392,1,$D$4:D1392,1,$H$4:H1392,1))</f>
        <v>0</v>
      </c>
      <c r="G1392" s="26" t="str">
        <f>IF(I1392="","",(COUNTIF($E$4:E1392,E1392)))</f>
        <v/>
      </c>
      <c r="H1392" s="1">
        <f>IF(AND(J1392="SAYIM",FİLTRE!$H$5="RAFTA",U1392&lt;&gt;0),1,0)+
IF(AND(J1392="İADE DEPO",FİLTRE!$H$5="İADE DEPO"),1,0)+
IF(FİLTRE!$H$5="TÜMÜ",1,0)+
IF(AND(J1392="FİRMA İADE",FİLTRE!$H$5="FİRMA İADE"),1,0)+
IF(AND(J1392="İMHA",FİLTRE!$H$5="İMHA"),1,0)</f>
        <v>1</v>
      </c>
      <c r="I1392" s="99"/>
      <c r="J1392" s="100"/>
      <c r="K1392" s="100"/>
      <c r="L1392" s="101"/>
      <c r="M1392" s="102"/>
      <c r="N1392" s="101"/>
      <c r="O1392" s="99"/>
      <c r="P1392" s="103"/>
      <c r="Q1392" s="104"/>
      <c r="R1392" s="50"/>
      <c r="S1392" s="105"/>
      <c r="T1392" s="106"/>
      <c r="U1392" s="107"/>
      <c r="V1392" s="108"/>
      <c r="W1392" s="107"/>
      <c r="X1392" s="107"/>
      <c r="AA1392" s="107"/>
      <c r="AB1392" s="110"/>
      <c r="AC1392" s="110"/>
      <c r="AE1392" s="105"/>
      <c r="AF1392" s="105"/>
      <c r="AR1392" s="112"/>
    </row>
    <row r="1393" spans="2:44" x14ac:dyDescent="0.25">
      <c r="B1393" s="1" t="str">
        <f>IF(I1393="","",
(IF(N1393=FİLTRE!$H$6,2,0)+IF(FİLTRE!$H$6="TOPLAM",2,0))
)</f>
        <v/>
      </c>
      <c r="C1393">
        <f>IF(FİLTRE!$M$5="",9,(IF(U1393&gt;=FİLTRE!$M$5,1,0)))</f>
        <v>1</v>
      </c>
      <c r="D1393" s="1">
        <f>IF(FİLTRE!$M$6="",9,(IF('SKT LİSTESİ'!P1393&lt;=FİLTRE!$M$6,1,0)))</f>
        <v>1</v>
      </c>
      <c r="E1393" s="25" t="str">
        <f>IF(I1393="","",(COUNTIFS($L$4:L1393,L1393)))</f>
        <v/>
      </c>
      <c r="F1393" s="13">
        <f>IF(OR(B1393&lt;&gt;2,C1393&lt;&gt;1,D1393&lt;&gt;1,H1393&lt;&gt;1),0,
COUNTIFS($B$4:B1393,2,$C$4:C1393,1,$D$4:D1393,1,$H$4:H1393,1))</f>
        <v>0</v>
      </c>
      <c r="G1393" s="26" t="str">
        <f>IF(I1393="","",(COUNTIF($E$4:E1393,E1393)))</f>
        <v/>
      </c>
      <c r="H1393" s="1">
        <f>IF(AND(J1393="SAYIM",FİLTRE!$H$5="RAFTA",U1393&lt;&gt;0),1,0)+
IF(AND(J1393="İADE DEPO",FİLTRE!$H$5="İADE DEPO"),1,0)+
IF(FİLTRE!$H$5="TÜMÜ",1,0)+
IF(AND(J1393="FİRMA İADE",FİLTRE!$H$5="FİRMA İADE"),1,0)+
IF(AND(J1393="İMHA",FİLTRE!$H$5="İMHA"),1,0)</f>
        <v>1</v>
      </c>
      <c r="I1393" s="99"/>
      <c r="J1393" s="100"/>
      <c r="K1393" s="100"/>
      <c r="L1393" s="101"/>
      <c r="M1393" s="102"/>
      <c r="N1393" s="101"/>
      <c r="O1393" s="99"/>
      <c r="P1393" s="103"/>
      <c r="Q1393" s="104"/>
      <c r="R1393" s="50"/>
      <c r="S1393" s="105"/>
      <c r="T1393" s="106"/>
      <c r="U1393" s="107"/>
      <c r="V1393" s="108"/>
      <c r="W1393" s="107"/>
      <c r="X1393" s="107"/>
      <c r="AA1393" s="107"/>
      <c r="AB1393" s="110"/>
      <c r="AC1393" s="110"/>
      <c r="AE1393" s="105"/>
      <c r="AF1393" s="105"/>
      <c r="AR1393" s="112"/>
    </row>
    <row r="1394" spans="2:44" x14ac:dyDescent="0.25">
      <c r="B1394" s="1" t="str">
        <f>IF(I1394="","",
(IF(N1394=FİLTRE!$H$6,2,0)+IF(FİLTRE!$H$6="TOPLAM",2,0))
)</f>
        <v/>
      </c>
      <c r="C1394">
        <f>IF(FİLTRE!$M$5="",9,(IF(U1394&gt;=FİLTRE!$M$5,1,0)))</f>
        <v>1</v>
      </c>
      <c r="D1394" s="1">
        <f>IF(FİLTRE!$M$6="",9,(IF('SKT LİSTESİ'!P1394&lt;=FİLTRE!$M$6,1,0)))</f>
        <v>1</v>
      </c>
      <c r="E1394" s="25" t="str">
        <f>IF(I1394="","",(COUNTIFS($L$4:L1394,L1394)))</f>
        <v/>
      </c>
      <c r="F1394" s="13">
        <f>IF(OR(B1394&lt;&gt;2,C1394&lt;&gt;1,D1394&lt;&gt;1,H1394&lt;&gt;1),0,
COUNTIFS($B$4:B1394,2,$C$4:C1394,1,$D$4:D1394,1,$H$4:H1394,1))</f>
        <v>0</v>
      </c>
      <c r="G1394" s="26" t="str">
        <f>IF(I1394="","",(COUNTIF($E$4:E1394,E1394)))</f>
        <v/>
      </c>
      <c r="H1394" s="1">
        <f>IF(AND(J1394="SAYIM",FİLTRE!$H$5="RAFTA",U1394&lt;&gt;0),1,0)+
IF(AND(J1394="İADE DEPO",FİLTRE!$H$5="İADE DEPO"),1,0)+
IF(FİLTRE!$H$5="TÜMÜ",1,0)+
IF(AND(J1394="FİRMA İADE",FİLTRE!$H$5="FİRMA İADE"),1,0)+
IF(AND(J1394="İMHA",FİLTRE!$H$5="İMHA"),1,0)</f>
        <v>1</v>
      </c>
      <c r="I1394" s="99"/>
      <c r="J1394" s="100"/>
      <c r="K1394" s="100"/>
      <c r="L1394" s="101"/>
      <c r="M1394" s="102"/>
      <c r="N1394" s="101"/>
      <c r="O1394" s="99"/>
      <c r="P1394" s="103"/>
      <c r="Q1394" s="104"/>
      <c r="R1394" s="50"/>
      <c r="S1394" s="105"/>
      <c r="T1394" s="106"/>
      <c r="U1394" s="107"/>
      <c r="V1394" s="108"/>
      <c r="W1394" s="107"/>
      <c r="X1394" s="107"/>
      <c r="AA1394" s="107"/>
      <c r="AB1394" s="110"/>
      <c r="AC1394" s="110"/>
      <c r="AE1394" s="105"/>
      <c r="AF1394" s="105"/>
      <c r="AR1394" s="112"/>
    </row>
    <row r="1395" spans="2:44" x14ac:dyDescent="0.25">
      <c r="B1395" s="1" t="str">
        <f>IF(I1395="","",
(IF(N1395=FİLTRE!$H$6,2,0)+IF(FİLTRE!$H$6="TOPLAM",2,0))
)</f>
        <v/>
      </c>
      <c r="C1395">
        <f>IF(FİLTRE!$M$5="",9,(IF(U1395&gt;=FİLTRE!$M$5,1,0)))</f>
        <v>1</v>
      </c>
      <c r="D1395" s="1">
        <f>IF(FİLTRE!$M$6="",9,(IF('SKT LİSTESİ'!P1395&lt;=FİLTRE!$M$6,1,0)))</f>
        <v>1</v>
      </c>
      <c r="E1395" s="25" t="str">
        <f>IF(I1395="","",(COUNTIFS($L$4:L1395,L1395)))</f>
        <v/>
      </c>
      <c r="F1395" s="13">
        <f>IF(OR(B1395&lt;&gt;2,C1395&lt;&gt;1,D1395&lt;&gt;1,H1395&lt;&gt;1),0,
COUNTIFS($B$4:B1395,2,$C$4:C1395,1,$D$4:D1395,1,$H$4:H1395,1))</f>
        <v>0</v>
      </c>
      <c r="G1395" s="26" t="str">
        <f>IF(I1395="","",(COUNTIF($E$4:E1395,E1395)))</f>
        <v/>
      </c>
      <c r="H1395" s="1">
        <f>IF(AND(J1395="SAYIM",FİLTRE!$H$5="RAFTA",U1395&lt;&gt;0),1,0)+
IF(AND(J1395="İADE DEPO",FİLTRE!$H$5="İADE DEPO"),1,0)+
IF(FİLTRE!$H$5="TÜMÜ",1,0)+
IF(AND(J1395="FİRMA İADE",FİLTRE!$H$5="FİRMA İADE"),1,0)+
IF(AND(J1395="İMHA",FİLTRE!$H$5="İMHA"),1,0)</f>
        <v>1</v>
      </c>
      <c r="I1395" s="99"/>
      <c r="J1395" s="100"/>
      <c r="K1395" s="100"/>
      <c r="L1395" s="101"/>
      <c r="M1395" s="102"/>
      <c r="N1395" s="101"/>
      <c r="O1395" s="99"/>
      <c r="P1395" s="103"/>
      <c r="Q1395" s="104"/>
      <c r="R1395" s="50"/>
      <c r="S1395" s="105"/>
      <c r="T1395" s="106"/>
      <c r="U1395" s="107"/>
      <c r="V1395" s="108"/>
      <c r="W1395" s="107"/>
      <c r="X1395" s="107"/>
      <c r="AA1395" s="107"/>
      <c r="AB1395" s="110"/>
      <c r="AC1395" s="110"/>
      <c r="AE1395" s="105"/>
      <c r="AF1395" s="105"/>
      <c r="AR1395" s="112"/>
    </row>
    <row r="1396" spans="2:44" x14ac:dyDescent="0.25">
      <c r="B1396" s="1" t="str">
        <f>IF(I1396="","",
(IF(N1396=FİLTRE!$H$6,2,0)+IF(FİLTRE!$H$6="TOPLAM",2,0))
)</f>
        <v/>
      </c>
      <c r="C1396">
        <f>IF(FİLTRE!$M$5="",9,(IF(U1396&gt;=FİLTRE!$M$5,1,0)))</f>
        <v>1</v>
      </c>
      <c r="D1396" s="1">
        <f>IF(FİLTRE!$M$6="",9,(IF('SKT LİSTESİ'!P1396&lt;=FİLTRE!$M$6,1,0)))</f>
        <v>1</v>
      </c>
      <c r="E1396" s="25" t="str">
        <f>IF(I1396="","",(COUNTIFS($L$4:L1396,L1396)))</f>
        <v/>
      </c>
      <c r="F1396" s="13">
        <f>IF(OR(B1396&lt;&gt;2,C1396&lt;&gt;1,D1396&lt;&gt;1,H1396&lt;&gt;1),0,
COUNTIFS($B$4:B1396,2,$C$4:C1396,1,$D$4:D1396,1,$H$4:H1396,1))</f>
        <v>0</v>
      </c>
      <c r="G1396" s="26" t="str">
        <f>IF(I1396="","",(COUNTIF($E$4:E1396,E1396)))</f>
        <v/>
      </c>
      <c r="H1396" s="1">
        <f>IF(AND(J1396="SAYIM",FİLTRE!$H$5="RAFTA",U1396&lt;&gt;0),1,0)+
IF(AND(J1396="İADE DEPO",FİLTRE!$H$5="İADE DEPO"),1,0)+
IF(FİLTRE!$H$5="TÜMÜ",1,0)+
IF(AND(J1396="FİRMA İADE",FİLTRE!$H$5="FİRMA İADE"),1,0)+
IF(AND(J1396="İMHA",FİLTRE!$H$5="İMHA"),1,0)</f>
        <v>1</v>
      </c>
      <c r="I1396" s="99"/>
      <c r="J1396" s="100"/>
      <c r="K1396" s="100"/>
      <c r="L1396" s="101"/>
      <c r="M1396" s="102"/>
      <c r="N1396" s="101"/>
      <c r="O1396" s="99"/>
      <c r="P1396" s="103"/>
      <c r="Q1396" s="104"/>
      <c r="R1396" s="50"/>
      <c r="S1396" s="105"/>
      <c r="T1396" s="106"/>
      <c r="U1396" s="107"/>
      <c r="V1396" s="108"/>
      <c r="W1396" s="107"/>
      <c r="X1396" s="107"/>
      <c r="AA1396" s="107"/>
      <c r="AB1396" s="110"/>
      <c r="AC1396" s="110"/>
      <c r="AE1396" s="105"/>
      <c r="AF1396" s="105"/>
      <c r="AR1396" s="112"/>
    </row>
    <row r="1397" spans="2:44" x14ac:dyDescent="0.25">
      <c r="B1397" s="1" t="str">
        <f>IF(I1397="","",
(IF(N1397=FİLTRE!$H$6,2,0)+IF(FİLTRE!$H$6="TOPLAM",2,0))
)</f>
        <v/>
      </c>
      <c r="C1397">
        <f>IF(FİLTRE!$M$5="",9,(IF(U1397&gt;=FİLTRE!$M$5,1,0)))</f>
        <v>1</v>
      </c>
      <c r="D1397" s="1">
        <f>IF(FİLTRE!$M$6="",9,(IF('SKT LİSTESİ'!P1397&lt;=FİLTRE!$M$6,1,0)))</f>
        <v>1</v>
      </c>
      <c r="E1397" s="25" t="str">
        <f>IF(I1397="","",(COUNTIFS($L$4:L1397,L1397)))</f>
        <v/>
      </c>
      <c r="F1397" s="13">
        <f>IF(OR(B1397&lt;&gt;2,C1397&lt;&gt;1,D1397&lt;&gt;1,H1397&lt;&gt;1),0,
COUNTIFS($B$4:B1397,2,$C$4:C1397,1,$D$4:D1397,1,$H$4:H1397,1))</f>
        <v>0</v>
      </c>
      <c r="G1397" s="26" t="str">
        <f>IF(I1397="","",(COUNTIF($E$4:E1397,E1397)))</f>
        <v/>
      </c>
      <c r="H1397" s="1">
        <f>IF(AND(J1397="SAYIM",FİLTRE!$H$5="RAFTA",U1397&lt;&gt;0),1,0)+
IF(AND(J1397="İADE DEPO",FİLTRE!$H$5="İADE DEPO"),1,0)+
IF(FİLTRE!$H$5="TÜMÜ",1,0)+
IF(AND(J1397="FİRMA İADE",FİLTRE!$H$5="FİRMA İADE"),1,0)+
IF(AND(J1397="İMHA",FİLTRE!$H$5="İMHA"),1,0)</f>
        <v>1</v>
      </c>
      <c r="I1397" s="99"/>
      <c r="J1397" s="100"/>
      <c r="K1397" s="100"/>
      <c r="L1397" s="101"/>
      <c r="M1397" s="102"/>
      <c r="N1397" s="101"/>
      <c r="O1397" s="99"/>
      <c r="P1397" s="103"/>
      <c r="Q1397" s="104"/>
      <c r="R1397" s="50"/>
      <c r="S1397" s="105"/>
      <c r="T1397" s="106"/>
      <c r="U1397" s="107"/>
      <c r="V1397" s="108"/>
      <c r="W1397" s="107"/>
      <c r="X1397" s="107"/>
      <c r="AA1397" s="107"/>
      <c r="AB1397" s="110"/>
      <c r="AC1397" s="110"/>
      <c r="AE1397" s="105"/>
      <c r="AF1397" s="105"/>
      <c r="AR1397" s="112"/>
    </row>
    <row r="1398" spans="2:44" x14ac:dyDescent="0.25">
      <c r="B1398" s="1" t="str">
        <f>IF(I1398="","",
(IF(N1398=FİLTRE!$H$6,2,0)+IF(FİLTRE!$H$6="TOPLAM",2,0))
)</f>
        <v/>
      </c>
      <c r="C1398">
        <f>IF(FİLTRE!$M$5="",9,(IF(U1398&gt;=FİLTRE!$M$5,1,0)))</f>
        <v>1</v>
      </c>
      <c r="D1398" s="1">
        <f>IF(FİLTRE!$M$6="",9,(IF('SKT LİSTESİ'!P1398&lt;=FİLTRE!$M$6,1,0)))</f>
        <v>1</v>
      </c>
      <c r="E1398" s="25" t="str">
        <f>IF(I1398="","",(COUNTIFS($L$4:L1398,L1398)))</f>
        <v/>
      </c>
      <c r="F1398" s="13">
        <f>IF(OR(B1398&lt;&gt;2,C1398&lt;&gt;1,D1398&lt;&gt;1,H1398&lt;&gt;1),0,
COUNTIFS($B$4:B1398,2,$C$4:C1398,1,$D$4:D1398,1,$H$4:H1398,1))</f>
        <v>0</v>
      </c>
      <c r="G1398" s="26" t="str">
        <f>IF(I1398="","",(COUNTIF($E$4:E1398,E1398)))</f>
        <v/>
      </c>
      <c r="H1398" s="1">
        <f>IF(AND(J1398="SAYIM",FİLTRE!$H$5="RAFTA",U1398&lt;&gt;0),1,0)+
IF(AND(J1398="İADE DEPO",FİLTRE!$H$5="İADE DEPO"),1,0)+
IF(FİLTRE!$H$5="TÜMÜ",1,0)+
IF(AND(J1398="FİRMA İADE",FİLTRE!$H$5="FİRMA İADE"),1,0)+
IF(AND(J1398="İMHA",FİLTRE!$H$5="İMHA"),1,0)</f>
        <v>1</v>
      </c>
      <c r="I1398" s="99"/>
      <c r="J1398" s="100"/>
      <c r="K1398" s="100"/>
      <c r="L1398" s="101"/>
      <c r="M1398" s="102"/>
      <c r="N1398" s="101"/>
      <c r="O1398" s="99"/>
      <c r="P1398" s="103"/>
      <c r="Q1398" s="104"/>
      <c r="R1398" s="50"/>
      <c r="S1398" s="105"/>
      <c r="T1398" s="106"/>
      <c r="U1398" s="107"/>
      <c r="V1398" s="108"/>
      <c r="W1398" s="107"/>
      <c r="X1398" s="107"/>
      <c r="AA1398" s="107"/>
      <c r="AB1398" s="110"/>
      <c r="AC1398" s="110"/>
      <c r="AE1398" s="105"/>
      <c r="AF1398" s="105"/>
      <c r="AR1398" s="112"/>
    </row>
    <row r="1399" spans="2:44" x14ac:dyDescent="0.25">
      <c r="B1399" s="1" t="str">
        <f>IF(I1399="","",
(IF(N1399=FİLTRE!$H$6,2,0)+IF(FİLTRE!$H$6="TOPLAM",2,0))
)</f>
        <v/>
      </c>
      <c r="C1399">
        <f>IF(FİLTRE!$M$5="",9,(IF(U1399&gt;=FİLTRE!$M$5,1,0)))</f>
        <v>1</v>
      </c>
      <c r="D1399" s="1">
        <f>IF(FİLTRE!$M$6="",9,(IF('SKT LİSTESİ'!P1399&lt;=FİLTRE!$M$6,1,0)))</f>
        <v>1</v>
      </c>
      <c r="E1399" s="25" t="str">
        <f>IF(I1399="","",(COUNTIFS($L$4:L1399,L1399)))</f>
        <v/>
      </c>
      <c r="F1399" s="13">
        <f>IF(OR(B1399&lt;&gt;2,C1399&lt;&gt;1,D1399&lt;&gt;1,H1399&lt;&gt;1),0,
COUNTIFS($B$4:B1399,2,$C$4:C1399,1,$D$4:D1399,1,$H$4:H1399,1))</f>
        <v>0</v>
      </c>
      <c r="G1399" s="26" t="str">
        <f>IF(I1399="","",(COUNTIF($E$4:E1399,E1399)))</f>
        <v/>
      </c>
      <c r="H1399" s="1">
        <f>IF(AND(J1399="SAYIM",FİLTRE!$H$5="RAFTA",U1399&lt;&gt;0),1,0)+
IF(AND(J1399="İADE DEPO",FİLTRE!$H$5="İADE DEPO"),1,0)+
IF(FİLTRE!$H$5="TÜMÜ",1,0)+
IF(AND(J1399="FİRMA İADE",FİLTRE!$H$5="FİRMA İADE"),1,0)+
IF(AND(J1399="İMHA",FİLTRE!$H$5="İMHA"),1,0)</f>
        <v>1</v>
      </c>
      <c r="I1399" s="99"/>
      <c r="J1399" s="100"/>
      <c r="K1399" s="100"/>
      <c r="L1399" s="101"/>
      <c r="M1399" s="102"/>
      <c r="N1399" s="101"/>
      <c r="O1399" s="99"/>
      <c r="P1399" s="103"/>
      <c r="Q1399" s="104"/>
      <c r="R1399" s="50"/>
      <c r="S1399" s="105"/>
      <c r="T1399" s="106"/>
      <c r="U1399" s="107"/>
      <c r="V1399" s="108"/>
      <c r="W1399" s="107"/>
      <c r="X1399" s="107"/>
      <c r="AA1399" s="107"/>
      <c r="AB1399" s="110"/>
      <c r="AC1399" s="110"/>
      <c r="AE1399" s="105"/>
      <c r="AF1399" s="105"/>
      <c r="AR1399" s="112"/>
    </row>
    <row r="1400" spans="2:44" x14ac:dyDescent="0.25">
      <c r="B1400" s="1" t="str">
        <f>IF(I1400="","",
(IF(N1400=FİLTRE!$H$6,2,0)+IF(FİLTRE!$H$6="TOPLAM",2,0))
)</f>
        <v/>
      </c>
      <c r="C1400">
        <f>IF(FİLTRE!$M$5="",9,(IF(U1400&gt;=FİLTRE!$M$5,1,0)))</f>
        <v>1</v>
      </c>
      <c r="D1400" s="1">
        <f>IF(FİLTRE!$M$6="",9,(IF('SKT LİSTESİ'!P1400&lt;=FİLTRE!$M$6,1,0)))</f>
        <v>1</v>
      </c>
      <c r="E1400" s="25" t="str">
        <f>IF(I1400="","",(COUNTIFS($L$4:L1400,L1400)))</f>
        <v/>
      </c>
      <c r="F1400" s="13">
        <f>IF(OR(B1400&lt;&gt;2,C1400&lt;&gt;1,D1400&lt;&gt;1,H1400&lt;&gt;1),0,
COUNTIFS($B$4:B1400,2,$C$4:C1400,1,$D$4:D1400,1,$H$4:H1400,1))</f>
        <v>0</v>
      </c>
      <c r="G1400" s="26" t="str">
        <f>IF(I1400="","",(COUNTIF($E$4:E1400,E1400)))</f>
        <v/>
      </c>
      <c r="H1400" s="1">
        <f>IF(AND(J1400="SAYIM",FİLTRE!$H$5="RAFTA",U1400&lt;&gt;0),1,0)+
IF(AND(J1400="İADE DEPO",FİLTRE!$H$5="İADE DEPO"),1,0)+
IF(FİLTRE!$H$5="TÜMÜ",1,0)+
IF(AND(J1400="FİRMA İADE",FİLTRE!$H$5="FİRMA İADE"),1,0)+
IF(AND(J1400="İMHA",FİLTRE!$H$5="İMHA"),1,0)</f>
        <v>1</v>
      </c>
      <c r="I1400" s="99"/>
      <c r="J1400" s="100"/>
      <c r="K1400" s="100"/>
      <c r="L1400" s="101"/>
      <c r="M1400" s="102"/>
      <c r="N1400" s="101"/>
      <c r="O1400" s="99"/>
      <c r="P1400" s="103"/>
      <c r="Q1400" s="104"/>
      <c r="R1400" s="50"/>
      <c r="S1400" s="105"/>
      <c r="T1400" s="106"/>
      <c r="U1400" s="107"/>
      <c r="V1400" s="108"/>
      <c r="W1400" s="107"/>
      <c r="X1400" s="107"/>
      <c r="AA1400" s="107"/>
      <c r="AB1400" s="110"/>
      <c r="AC1400" s="110"/>
      <c r="AE1400" s="105"/>
      <c r="AF1400" s="105"/>
      <c r="AR1400" s="112"/>
    </row>
    <row r="1401" spans="2:44" x14ac:dyDescent="0.25">
      <c r="B1401" s="1" t="str">
        <f>IF(I1401="","",
(IF(N1401=FİLTRE!$H$6,2,0)+IF(FİLTRE!$H$6="TOPLAM",2,0))
)</f>
        <v/>
      </c>
      <c r="C1401">
        <f>IF(FİLTRE!$M$5="",9,(IF(U1401&gt;=FİLTRE!$M$5,1,0)))</f>
        <v>1</v>
      </c>
      <c r="D1401" s="1">
        <f>IF(FİLTRE!$M$6="",9,(IF('SKT LİSTESİ'!P1401&lt;=FİLTRE!$M$6,1,0)))</f>
        <v>1</v>
      </c>
      <c r="E1401" s="25" t="str">
        <f>IF(I1401="","",(COUNTIFS($L$4:L1401,L1401)))</f>
        <v/>
      </c>
      <c r="F1401" s="13">
        <f>IF(OR(B1401&lt;&gt;2,C1401&lt;&gt;1,D1401&lt;&gt;1,H1401&lt;&gt;1),0,
COUNTIFS($B$4:B1401,2,$C$4:C1401,1,$D$4:D1401,1,$H$4:H1401,1))</f>
        <v>0</v>
      </c>
      <c r="G1401" s="26" t="str">
        <f>IF(I1401="","",(COUNTIF($E$4:E1401,E1401)))</f>
        <v/>
      </c>
      <c r="H1401" s="1">
        <f>IF(AND(J1401="SAYIM",FİLTRE!$H$5="RAFTA",U1401&lt;&gt;0),1,0)+
IF(AND(J1401="İADE DEPO",FİLTRE!$H$5="İADE DEPO"),1,0)+
IF(FİLTRE!$H$5="TÜMÜ",1,0)+
IF(AND(J1401="FİRMA İADE",FİLTRE!$H$5="FİRMA İADE"),1,0)+
IF(AND(J1401="İMHA",FİLTRE!$H$5="İMHA"),1,0)</f>
        <v>1</v>
      </c>
      <c r="I1401" s="99"/>
      <c r="J1401" s="100"/>
      <c r="K1401" s="100"/>
      <c r="L1401" s="101"/>
      <c r="M1401" s="102"/>
      <c r="N1401" s="101"/>
      <c r="O1401" s="99"/>
      <c r="P1401" s="103"/>
      <c r="Q1401" s="104"/>
      <c r="R1401" s="50"/>
      <c r="S1401" s="105"/>
      <c r="T1401" s="106"/>
      <c r="U1401" s="107"/>
      <c r="V1401" s="108"/>
      <c r="W1401" s="107"/>
      <c r="X1401" s="107"/>
      <c r="AA1401" s="107"/>
      <c r="AB1401" s="110"/>
      <c r="AC1401" s="110"/>
      <c r="AE1401" s="105"/>
      <c r="AF1401" s="105"/>
      <c r="AR1401" s="112"/>
    </row>
    <row r="1402" spans="2:44" x14ac:dyDescent="0.25">
      <c r="B1402" s="1" t="str">
        <f>IF(I1402="","",
(IF(N1402=FİLTRE!$H$6,2,0)+IF(FİLTRE!$H$6="TOPLAM",2,0))
)</f>
        <v/>
      </c>
      <c r="C1402">
        <f>IF(FİLTRE!$M$5="",9,(IF(U1402&gt;=FİLTRE!$M$5,1,0)))</f>
        <v>1</v>
      </c>
      <c r="D1402" s="1">
        <f>IF(FİLTRE!$M$6="",9,(IF('SKT LİSTESİ'!P1402&lt;=FİLTRE!$M$6,1,0)))</f>
        <v>1</v>
      </c>
      <c r="E1402" s="25" t="str">
        <f>IF(I1402="","",(COUNTIFS($L$4:L1402,L1402)))</f>
        <v/>
      </c>
      <c r="F1402" s="13">
        <f>IF(OR(B1402&lt;&gt;2,C1402&lt;&gt;1,D1402&lt;&gt;1,H1402&lt;&gt;1),0,
COUNTIFS($B$4:B1402,2,$C$4:C1402,1,$D$4:D1402,1,$H$4:H1402,1))</f>
        <v>0</v>
      </c>
      <c r="G1402" s="26" t="str">
        <f>IF(I1402="","",(COUNTIF($E$4:E1402,E1402)))</f>
        <v/>
      </c>
      <c r="H1402" s="1">
        <f>IF(AND(J1402="SAYIM",FİLTRE!$H$5="RAFTA",U1402&lt;&gt;0),1,0)+
IF(AND(J1402="İADE DEPO",FİLTRE!$H$5="İADE DEPO"),1,0)+
IF(FİLTRE!$H$5="TÜMÜ",1,0)+
IF(AND(J1402="FİRMA İADE",FİLTRE!$H$5="FİRMA İADE"),1,0)+
IF(AND(J1402="İMHA",FİLTRE!$H$5="İMHA"),1,0)</f>
        <v>1</v>
      </c>
      <c r="I1402" s="99"/>
      <c r="J1402" s="100"/>
      <c r="K1402" s="100"/>
      <c r="L1402" s="101"/>
      <c r="M1402" s="102"/>
      <c r="N1402" s="101"/>
      <c r="O1402" s="99"/>
      <c r="P1402" s="103"/>
      <c r="Q1402" s="104"/>
      <c r="R1402" s="50"/>
      <c r="S1402" s="105"/>
      <c r="T1402" s="106"/>
      <c r="U1402" s="107"/>
      <c r="V1402" s="108"/>
      <c r="W1402" s="107"/>
      <c r="X1402" s="107"/>
      <c r="AA1402" s="107"/>
      <c r="AB1402" s="110"/>
      <c r="AC1402" s="110"/>
      <c r="AE1402" s="105"/>
      <c r="AF1402" s="105"/>
      <c r="AR1402" s="112"/>
    </row>
    <row r="1403" spans="2:44" x14ac:dyDescent="0.25">
      <c r="B1403" s="1" t="str">
        <f>IF(I1403="","",
(IF(N1403=FİLTRE!$H$6,2,0)+IF(FİLTRE!$H$6="TOPLAM",2,0))
)</f>
        <v/>
      </c>
      <c r="C1403">
        <f>IF(FİLTRE!$M$5="",9,(IF(U1403&gt;=FİLTRE!$M$5,1,0)))</f>
        <v>1</v>
      </c>
      <c r="D1403" s="1">
        <f>IF(FİLTRE!$M$6="",9,(IF('SKT LİSTESİ'!P1403&lt;=FİLTRE!$M$6,1,0)))</f>
        <v>1</v>
      </c>
      <c r="E1403" s="25" t="str">
        <f>IF(I1403="","",(COUNTIFS($L$4:L1403,L1403)))</f>
        <v/>
      </c>
      <c r="F1403" s="13">
        <f>IF(OR(B1403&lt;&gt;2,C1403&lt;&gt;1,D1403&lt;&gt;1,H1403&lt;&gt;1),0,
COUNTIFS($B$4:B1403,2,$C$4:C1403,1,$D$4:D1403,1,$H$4:H1403,1))</f>
        <v>0</v>
      </c>
      <c r="G1403" s="26" t="str">
        <f>IF(I1403="","",(COUNTIF($E$4:E1403,E1403)))</f>
        <v/>
      </c>
      <c r="H1403" s="1">
        <f>IF(AND(J1403="SAYIM",FİLTRE!$H$5="RAFTA",U1403&lt;&gt;0),1,0)+
IF(AND(J1403="İADE DEPO",FİLTRE!$H$5="İADE DEPO"),1,0)+
IF(FİLTRE!$H$5="TÜMÜ",1,0)+
IF(AND(J1403="FİRMA İADE",FİLTRE!$H$5="FİRMA İADE"),1,0)+
IF(AND(J1403="İMHA",FİLTRE!$H$5="İMHA"),1,0)</f>
        <v>1</v>
      </c>
      <c r="I1403" s="99"/>
      <c r="J1403" s="100"/>
      <c r="K1403" s="100"/>
      <c r="L1403" s="101"/>
      <c r="M1403" s="102"/>
      <c r="N1403" s="101"/>
      <c r="O1403" s="99"/>
      <c r="P1403" s="103"/>
      <c r="Q1403" s="104"/>
      <c r="R1403" s="50"/>
      <c r="S1403" s="105"/>
      <c r="T1403" s="106"/>
      <c r="U1403" s="107"/>
      <c r="V1403" s="108"/>
      <c r="W1403" s="107"/>
      <c r="X1403" s="107"/>
      <c r="AA1403" s="107"/>
      <c r="AB1403" s="110"/>
      <c r="AC1403" s="110"/>
      <c r="AE1403" s="105"/>
      <c r="AF1403" s="105"/>
      <c r="AR1403" s="112"/>
    </row>
    <row r="1404" spans="2:44" x14ac:dyDescent="0.25">
      <c r="B1404" s="1" t="str">
        <f>IF(I1404="","",
(IF(N1404=FİLTRE!$H$6,2,0)+IF(FİLTRE!$H$6="TOPLAM",2,0))
)</f>
        <v/>
      </c>
      <c r="C1404">
        <f>IF(FİLTRE!$M$5="",9,(IF(U1404&gt;=FİLTRE!$M$5,1,0)))</f>
        <v>1</v>
      </c>
      <c r="D1404" s="1">
        <f>IF(FİLTRE!$M$6="",9,(IF('SKT LİSTESİ'!P1404&lt;=FİLTRE!$M$6,1,0)))</f>
        <v>1</v>
      </c>
      <c r="E1404" s="25" t="str">
        <f>IF(I1404="","",(COUNTIFS($L$4:L1404,L1404)))</f>
        <v/>
      </c>
      <c r="F1404" s="13">
        <f>IF(OR(B1404&lt;&gt;2,C1404&lt;&gt;1,D1404&lt;&gt;1,H1404&lt;&gt;1),0,
COUNTIFS($B$4:B1404,2,$C$4:C1404,1,$D$4:D1404,1,$H$4:H1404,1))</f>
        <v>0</v>
      </c>
      <c r="G1404" s="26" t="str">
        <f>IF(I1404="","",(COUNTIF($E$4:E1404,E1404)))</f>
        <v/>
      </c>
      <c r="H1404" s="1">
        <f>IF(AND(J1404="SAYIM",FİLTRE!$H$5="RAFTA",U1404&lt;&gt;0),1,0)+
IF(AND(J1404="İADE DEPO",FİLTRE!$H$5="İADE DEPO"),1,0)+
IF(FİLTRE!$H$5="TÜMÜ",1,0)+
IF(AND(J1404="FİRMA İADE",FİLTRE!$H$5="FİRMA İADE"),1,0)+
IF(AND(J1404="İMHA",FİLTRE!$H$5="İMHA"),1,0)</f>
        <v>1</v>
      </c>
      <c r="I1404" s="99"/>
      <c r="J1404" s="100"/>
      <c r="K1404" s="100"/>
      <c r="L1404" s="101"/>
      <c r="M1404" s="102"/>
      <c r="N1404" s="101"/>
      <c r="O1404" s="99"/>
      <c r="P1404" s="103"/>
      <c r="Q1404" s="104"/>
      <c r="R1404" s="50"/>
      <c r="S1404" s="105"/>
      <c r="T1404" s="106"/>
      <c r="U1404" s="107"/>
      <c r="V1404" s="108"/>
      <c r="W1404" s="107"/>
      <c r="X1404" s="107"/>
      <c r="AA1404" s="107"/>
      <c r="AB1404" s="110"/>
      <c r="AC1404" s="110"/>
      <c r="AE1404" s="105"/>
      <c r="AF1404" s="105"/>
      <c r="AR1404" s="112"/>
    </row>
    <row r="1405" spans="2:44" x14ac:dyDescent="0.25">
      <c r="B1405" s="1" t="str">
        <f>IF(I1405="","",
(IF(N1405=FİLTRE!$H$6,2,0)+IF(FİLTRE!$H$6="TOPLAM",2,0))
)</f>
        <v/>
      </c>
      <c r="C1405">
        <f>IF(FİLTRE!$M$5="",9,(IF(U1405&gt;=FİLTRE!$M$5,1,0)))</f>
        <v>1</v>
      </c>
      <c r="D1405" s="1">
        <f>IF(FİLTRE!$M$6="",9,(IF('SKT LİSTESİ'!P1405&lt;=FİLTRE!$M$6,1,0)))</f>
        <v>1</v>
      </c>
      <c r="E1405" s="25" t="str">
        <f>IF(I1405="","",(COUNTIFS($L$4:L1405,L1405)))</f>
        <v/>
      </c>
      <c r="F1405" s="13">
        <f>IF(OR(B1405&lt;&gt;2,C1405&lt;&gt;1,D1405&lt;&gt;1,H1405&lt;&gt;1),0,
COUNTIFS($B$4:B1405,2,$C$4:C1405,1,$D$4:D1405,1,$H$4:H1405,1))</f>
        <v>0</v>
      </c>
      <c r="G1405" s="26" t="str">
        <f>IF(I1405="","",(COUNTIF($E$4:E1405,E1405)))</f>
        <v/>
      </c>
      <c r="H1405" s="1">
        <f>IF(AND(J1405="SAYIM",FİLTRE!$H$5="RAFTA",U1405&lt;&gt;0),1,0)+
IF(AND(J1405="İADE DEPO",FİLTRE!$H$5="İADE DEPO"),1,0)+
IF(FİLTRE!$H$5="TÜMÜ",1,0)+
IF(AND(J1405="FİRMA İADE",FİLTRE!$H$5="FİRMA İADE"),1,0)+
IF(AND(J1405="İMHA",FİLTRE!$H$5="İMHA"),1,0)</f>
        <v>1</v>
      </c>
      <c r="I1405" s="99"/>
      <c r="J1405" s="100"/>
      <c r="K1405" s="100"/>
      <c r="L1405" s="101"/>
      <c r="M1405" s="102"/>
      <c r="N1405" s="101"/>
      <c r="O1405" s="99"/>
      <c r="P1405" s="103"/>
      <c r="Q1405" s="104"/>
      <c r="R1405" s="50"/>
      <c r="S1405" s="105"/>
      <c r="T1405" s="106"/>
      <c r="U1405" s="107"/>
      <c r="V1405" s="108"/>
      <c r="W1405" s="107"/>
      <c r="X1405" s="107"/>
      <c r="AA1405" s="107"/>
      <c r="AB1405" s="110"/>
      <c r="AC1405" s="110"/>
      <c r="AE1405" s="105"/>
      <c r="AF1405" s="105"/>
      <c r="AR1405" s="112"/>
    </row>
    <row r="1406" spans="2:44" x14ac:dyDescent="0.25">
      <c r="B1406" s="1" t="str">
        <f>IF(I1406="","",
(IF(N1406=FİLTRE!$H$6,2,0)+IF(FİLTRE!$H$6="TOPLAM",2,0))
)</f>
        <v/>
      </c>
      <c r="C1406">
        <f>IF(FİLTRE!$M$5="",9,(IF(U1406&gt;=FİLTRE!$M$5,1,0)))</f>
        <v>1</v>
      </c>
      <c r="D1406" s="1">
        <f>IF(FİLTRE!$M$6="",9,(IF('SKT LİSTESİ'!P1406&lt;=FİLTRE!$M$6,1,0)))</f>
        <v>1</v>
      </c>
      <c r="E1406" s="25" t="str">
        <f>IF(I1406="","",(COUNTIFS($L$4:L1406,L1406)))</f>
        <v/>
      </c>
      <c r="F1406" s="13">
        <f>IF(OR(B1406&lt;&gt;2,C1406&lt;&gt;1,D1406&lt;&gt;1,H1406&lt;&gt;1),0,
COUNTIFS($B$4:B1406,2,$C$4:C1406,1,$D$4:D1406,1,$H$4:H1406,1))</f>
        <v>0</v>
      </c>
      <c r="G1406" s="26" t="str">
        <f>IF(I1406="","",(COUNTIF($E$4:E1406,E1406)))</f>
        <v/>
      </c>
      <c r="H1406" s="1">
        <f>IF(AND(J1406="SAYIM",FİLTRE!$H$5="RAFTA",U1406&lt;&gt;0),1,0)+
IF(AND(J1406="İADE DEPO",FİLTRE!$H$5="İADE DEPO"),1,0)+
IF(FİLTRE!$H$5="TÜMÜ",1,0)+
IF(AND(J1406="FİRMA İADE",FİLTRE!$H$5="FİRMA İADE"),1,0)+
IF(AND(J1406="İMHA",FİLTRE!$H$5="İMHA"),1,0)</f>
        <v>1</v>
      </c>
      <c r="I1406" s="99"/>
      <c r="J1406" s="100"/>
      <c r="K1406" s="100"/>
      <c r="L1406" s="101"/>
      <c r="M1406" s="102"/>
      <c r="N1406" s="101"/>
      <c r="O1406" s="99"/>
      <c r="P1406" s="103"/>
      <c r="Q1406" s="104"/>
      <c r="R1406" s="50"/>
      <c r="S1406" s="105"/>
      <c r="T1406" s="106"/>
      <c r="U1406" s="107"/>
      <c r="V1406" s="108"/>
      <c r="W1406" s="107"/>
      <c r="X1406" s="107"/>
      <c r="AA1406" s="107"/>
      <c r="AB1406" s="110"/>
      <c r="AC1406" s="110"/>
      <c r="AE1406" s="105"/>
      <c r="AF1406" s="105"/>
      <c r="AR1406" s="112"/>
    </row>
    <row r="1407" spans="2:44" x14ac:dyDescent="0.25">
      <c r="B1407" s="1" t="str">
        <f>IF(I1407="","",
(IF(N1407=FİLTRE!$H$6,2,0)+IF(FİLTRE!$H$6="TOPLAM",2,0))
)</f>
        <v/>
      </c>
      <c r="C1407">
        <f>IF(FİLTRE!$M$5="",9,(IF(U1407&gt;=FİLTRE!$M$5,1,0)))</f>
        <v>1</v>
      </c>
      <c r="D1407" s="1">
        <f>IF(FİLTRE!$M$6="",9,(IF('SKT LİSTESİ'!P1407&lt;=FİLTRE!$M$6,1,0)))</f>
        <v>1</v>
      </c>
      <c r="E1407" s="25" t="str">
        <f>IF(I1407="","",(COUNTIFS($L$4:L1407,L1407)))</f>
        <v/>
      </c>
      <c r="F1407" s="13">
        <f>IF(OR(B1407&lt;&gt;2,C1407&lt;&gt;1,D1407&lt;&gt;1,H1407&lt;&gt;1),0,
COUNTIFS($B$4:B1407,2,$C$4:C1407,1,$D$4:D1407,1,$H$4:H1407,1))</f>
        <v>0</v>
      </c>
      <c r="G1407" s="26" t="str">
        <f>IF(I1407="","",(COUNTIF($E$4:E1407,E1407)))</f>
        <v/>
      </c>
      <c r="H1407" s="1">
        <f>IF(AND(J1407="SAYIM",FİLTRE!$H$5="RAFTA",U1407&lt;&gt;0),1,0)+
IF(AND(J1407="İADE DEPO",FİLTRE!$H$5="İADE DEPO"),1,0)+
IF(FİLTRE!$H$5="TÜMÜ",1,0)+
IF(AND(J1407="FİRMA İADE",FİLTRE!$H$5="FİRMA İADE"),1,0)+
IF(AND(J1407="İMHA",FİLTRE!$H$5="İMHA"),1,0)</f>
        <v>1</v>
      </c>
      <c r="I1407" s="99"/>
      <c r="J1407" s="100"/>
      <c r="K1407" s="100"/>
      <c r="L1407" s="101"/>
      <c r="M1407" s="102"/>
      <c r="N1407" s="101"/>
      <c r="O1407" s="99"/>
      <c r="P1407" s="103"/>
      <c r="Q1407" s="104"/>
      <c r="R1407" s="50"/>
      <c r="S1407" s="105"/>
      <c r="T1407" s="106"/>
      <c r="U1407" s="107"/>
      <c r="V1407" s="108"/>
      <c r="W1407" s="107"/>
      <c r="X1407" s="107"/>
      <c r="AA1407" s="107"/>
      <c r="AB1407" s="110"/>
      <c r="AC1407" s="110"/>
      <c r="AE1407" s="105"/>
      <c r="AF1407" s="105"/>
      <c r="AR1407" s="112"/>
    </row>
    <row r="1408" spans="2:44" x14ac:dyDescent="0.25">
      <c r="B1408" s="1" t="str">
        <f>IF(I1408="","",
(IF(N1408=FİLTRE!$H$6,2,0)+IF(FİLTRE!$H$6="TOPLAM",2,0))
)</f>
        <v/>
      </c>
      <c r="C1408">
        <f>IF(FİLTRE!$M$5="",9,(IF(U1408&gt;=FİLTRE!$M$5,1,0)))</f>
        <v>1</v>
      </c>
      <c r="D1408" s="1">
        <f>IF(FİLTRE!$M$6="",9,(IF('SKT LİSTESİ'!P1408&lt;=FİLTRE!$M$6,1,0)))</f>
        <v>1</v>
      </c>
      <c r="E1408" s="25" t="str">
        <f>IF(I1408="","",(COUNTIFS($L$4:L1408,L1408)))</f>
        <v/>
      </c>
      <c r="F1408" s="13">
        <f>IF(OR(B1408&lt;&gt;2,C1408&lt;&gt;1,D1408&lt;&gt;1,H1408&lt;&gt;1),0,
COUNTIFS($B$4:B1408,2,$C$4:C1408,1,$D$4:D1408,1,$H$4:H1408,1))</f>
        <v>0</v>
      </c>
      <c r="G1408" s="26" t="str">
        <f>IF(I1408="","",(COUNTIF($E$4:E1408,E1408)))</f>
        <v/>
      </c>
      <c r="H1408" s="1">
        <f>IF(AND(J1408="SAYIM",FİLTRE!$H$5="RAFTA",U1408&lt;&gt;0),1,0)+
IF(AND(J1408="İADE DEPO",FİLTRE!$H$5="İADE DEPO"),1,0)+
IF(FİLTRE!$H$5="TÜMÜ",1,0)+
IF(AND(J1408="FİRMA İADE",FİLTRE!$H$5="FİRMA İADE"),1,0)+
IF(AND(J1408="İMHA",FİLTRE!$H$5="İMHA"),1,0)</f>
        <v>1</v>
      </c>
      <c r="I1408" s="99"/>
      <c r="J1408" s="100"/>
      <c r="K1408" s="100"/>
      <c r="L1408" s="101"/>
      <c r="M1408" s="102"/>
      <c r="N1408" s="101"/>
      <c r="O1408" s="99"/>
      <c r="P1408" s="103"/>
      <c r="Q1408" s="104"/>
      <c r="R1408" s="50"/>
      <c r="S1408" s="105"/>
      <c r="T1408" s="106"/>
      <c r="U1408" s="107"/>
      <c r="V1408" s="108"/>
      <c r="W1408" s="107"/>
      <c r="X1408" s="107"/>
      <c r="AA1408" s="107"/>
      <c r="AB1408" s="110"/>
      <c r="AC1408" s="110"/>
      <c r="AE1408" s="105"/>
      <c r="AF1408" s="105"/>
      <c r="AR1408" s="112"/>
    </row>
    <row r="1409" spans="2:44" x14ac:dyDescent="0.25">
      <c r="B1409" s="1" t="str">
        <f>IF(I1409="","",
(IF(N1409=FİLTRE!$H$6,2,0)+IF(FİLTRE!$H$6="TOPLAM",2,0))
)</f>
        <v/>
      </c>
      <c r="C1409">
        <f>IF(FİLTRE!$M$5="",9,(IF(U1409&gt;=FİLTRE!$M$5,1,0)))</f>
        <v>1</v>
      </c>
      <c r="D1409" s="1">
        <f>IF(FİLTRE!$M$6="",9,(IF('SKT LİSTESİ'!P1409&lt;=FİLTRE!$M$6,1,0)))</f>
        <v>1</v>
      </c>
      <c r="E1409" s="25" t="str">
        <f>IF(I1409="","",(COUNTIFS($L$4:L1409,L1409)))</f>
        <v/>
      </c>
      <c r="F1409" s="13">
        <f>IF(OR(B1409&lt;&gt;2,C1409&lt;&gt;1,D1409&lt;&gt;1,H1409&lt;&gt;1),0,
COUNTIFS($B$4:B1409,2,$C$4:C1409,1,$D$4:D1409,1,$H$4:H1409,1))</f>
        <v>0</v>
      </c>
      <c r="G1409" s="26" t="str">
        <f>IF(I1409="","",(COUNTIF($E$4:E1409,E1409)))</f>
        <v/>
      </c>
      <c r="H1409" s="1">
        <f>IF(AND(J1409="SAYIM",FİLTRE!$H$5="RAFTA",U1409&lt;&gt;0),1,0)+
IF(AND(J1409="İADE DEPO",FİLTRE!$H$5="İADE DEPO"),1,0)+
IF(FİLTRE!$H$5="TÜMÜ",1,0)+
IF(AND(J1409="FİRMA İADE",FİLTRE!$H$5="FİRMA İADE"),1,0)+
IF(AND(J1409="İMHA",FİLTRE!$H$5="İMHA"),1,0)</f>
        <v>1</v>
      </c>
      <c r="I1409" s="99"/>
      <c r="J1409" s="100"/>
      <c r="K1409" s="100"/>
      <c r="L1409" s="101"/>
      <c r="M1409" s="102"/>
      <c r="N1409" s="101"/>
      <c r="O1409" s="99"/>
      <c r="P1409" s="103"/>
      <c r="Q1409" s="104"/>
      <c r="R1409" s="50"/>
      <c r="S1409" s="105"/>
      <c r="T1409" s="106"/>
      <c r="U1409" s="107"/>
      <c r="V1409" s="108"/>
      <c r="W1409" s="107"/>
      <c r="X1409" s="107"/>
      <c r="AA1409" s="107"/>
      <c r="AB1409" s="110"/>
      <c r="AC1409" s="110"/>
      <c r="AE1409" s="105"/>
      <c r="AF1409" s="105"/>
      <c r="AR1409" s="112"/>
    </row>
    <row r="1410" spans="2:44" x14ac:dyDescent="0.25">
      <c r="B1410" s="1" t="str">
        <f>IF(I1410="","",
(IF(N1410=FİLTRE!$H$6,2,0)+IF(FİLTRE!$H$6="TOPLAM",2,0))
)</f>
        <v/>
      </c>
      <c r="C1410">
        <f>IF(FİLTRE!$M$5="",9,(IF(U1410&gt;=FİLTRE!$M$5,1,0)))</f>
        <v>1</v>
      </c>
      <c r="D1410" s="1">
        <f>IF(FİLTRE!$M$6="",9,(IF('SKT LİSTESİ'!P1410&lt;=FİLTRE!$M$6,1,0)))</f>
        <v>1</v>
      </c>
      <c r="E1410" s="25" t="str">
        <f>IF(I1410="","",(COUNTIFS($L$4:L1410,L1410)))</f>
        <v/>
      </c>
      <c r="F1410" s="13">
        <f>IF(OR(B1410&lt;&gt;2,C1410&lt;&gt;1,D1410&lt;&gt;1,H1410&lt;&gt;1),0,
COUNTIFS($B$4:B1410,2,$C$4:C1410,1,$D$4:D1410,1,$H$4:H1410,1))</f>
        <v>0</v>
      </c>
      <c r="G1410" s="26" t="str">
        <f>IF(I1410="","",(COUNTIF($E$4:E1410,E1410)))</f>
        <v/>
      </c>
      <c r="H1410" s="1">
        <f>IF(AND(J1410="SAYIM",FİLTRE!$H$5="RAFTA",U1410&lt;&gt;0),1,0)+
IF(AND(J1410="İADE DEPO",FİLTRE!$H$5="İADE DEPO"),1,0)+
IF(FİLTRE!$H$5="TÜMÜ",1,0)+
IF(AND(J1410="FİRMA İADE",FİLTRE!$H$5="FİRMA İADE"),1,0)+
IF(AND(J1410="İMHA",FİLTRE!$H$5="İMHA"),1,0)</f>
        <v>1</v>
      </c>
      <c r="I1410" s="99"/>
      <c r="J1410" s="100"/>
      <c r="K1410" s="100"/>
      <c r="L1410" s="101"/>
      <c r="M1410" s="102"/>
      <c r="N1410" s="101"/>
      <c r="O1410" s="99"/>
      <c r="P1410" s="103"/>
      <c r="Q1410" s="104"/>
      <c r="R1410" s="50"/>
      <c r="S1410" s="105"/>
      <c r="T1410" s="106"/>
      <c r="U1410" s="107"/>
      <c r="V1410" s="108"/>
      <c r="W1410" s="107"/>
      <c r="X1410" s="107"/>
      <c r="AA1410" s="107"/>
      <c r="AB1410" s="110"/>
      <c r="AC1410" s="110"/>
      <c r="AE1410" s="105"/>
      <c r="AF1410" s="105"/>
      <c r="AR1410" s="112"/>
    </row>
    <row r="1411" spans="2:44" x14ac:dyDescent="0.25">
      <c r="B1411" s="1" t="str">
        <f>IF(I1411="","",
(IF(N1411=FİLTRE!$H$6,2,0)+IF(FİLTRE!$H$6="TOPLAM",2,0))
)</f>
        <v/>
      </c>
      <c r="C1411">
        <f>IF(FİLTRE!$M$5="",9,(IF(U1411&gt;=FİLTRE!$M$5,1,0)))</f>
        <v>1</v>
      </c>
      <c r="D1411" s="1">
        <f>IF(FİLTRE!$M$6="",9,(IF('SKT LİSTESİ'!P1411&lt;=FİLTRE!$M$6,1,0)))</f>
        <v>1</v>
      </c>
      <c r="E1411" s="25" t="str">
        <f>IF(I1411="","",(COUNTIFS($L$4:L1411,L1411)))</f>
        <v/>
      </c>
      <c r="F1411" s="13">
        <f>IF(OR(B1411&lt;&gt;2,C1411&lt;&gt;1,D1411&lt;&gt;1,H1411&lt;&gt;1),0,
COUNTIFS($B$4:B1411,2,$C$4:C1411,1,$D$4:D1411,1,$H$4:H1411,1))</f>
        <v>0</v>
      </c>
      <c r="G1411" s="26" t="str">
        <f>IF(I1411="","",(COUNTIF($E$4:E1411,E1411)))</f>
        <v/>
      </c>
      <c r="H1411" s="1">
        <f>IF(AND(J1411="SAYIM",FİLTRE!$H$5="RAFTA",U1411&lt;&gt;0),1,0)+
IF(AND(J1411="İADE DEPO",FİLTRE!$H$5="İADE DEPO"),1,0)+
IF(FİLTRE!$H$5="TÜMÜ",1,0)+
IF(AND(J1411="FİRMA İADE",FİLTRE!$H$5="FİRMA İADE"),1,0)+
IF(AND(J1411="İMHA",FİLTRE!$H$5="İMHA"),1,0)</f>
        <v>1</v>
      </c>
      <c r="I1411" s="99"/>
      <c r="J1411" s="100"/>
      <c r="K1411" s="100"/>
      <c r="L1411" s="101"/>
      <c r="M1411" s="102"/>
      <c r="N1411" s="101"/>
      <c r="O1411" s="99"/>
      <c r="P1411" s="103"/>
      <c r="Q1411" s="104"/>
      <c r="R1411" s="50"/>
      <c r="S1411" s="105"/>
      <c r="T1411" s="106"/>
      <c r="U1411" s="107"/>
      <c r="V1411" s="108"/>
      <c r="W1411" s="107"/>
      <c r="X1411" s="107"/>
      <c r="AA1411" s="107"/>
      <c r="AB1411" s="110"/>
      <c r="AC1411" s="110"/>
      <c r="AE1411" s="105"/>
      <c r="AF1411" s="105"/>
      <c r="AR1411" s="112"/>
    </row>
    <row r="1412" spans="2:44" x14ac:dyDescent="0.25">
      <c r="B1412" s="1" t="str">
        <f>IF(I1412="","",
(IF(N1412=FİLTRE!$H$6,2,0)+IF(FİLTRE!$H$6="TOPLAM",2,0))
)</f>
        <v/>
      </c>
      <c r="C1412">
        <f>IF(FİLTRE!$M$5="",9,(IF(U1412&gt;=FİLTRE!$M$5,1,0)))</f>
        <v>1</v>
      </c>
      <c r="D1412" s="1">
        <f>IF(FİLTRE!$M$6="",9,(IF('SKT LİSTESİ'!P1412&lt;=FİLTRE!$M$6,1,0)))</f>
        <v>1</v>
      </c>
      <c r="E1412" s="25" t="str">
        <f>IF(I1412="","",(COUNTIFS($L$4:L1412,L1412)))</f>
        <v/>
      </c>
      <c r="F1412" s="13">
        <f>IF(OR(B1412&lt;&gt;2,C1412&lt;&gt;1,D1412&lt;&gt;1,H1412&lt;&gt;1),0,
COUNTIFS($B$4:B1412,2,$C$4:C1412,1,$D$4:D1412,1,$H$4:H1412,1))</f>
        <v>0</v>
      </c>
      <c r="G1412" s="26" t="str">
        <f>IF(I1412="","",(COUNTIF($E$4:E1412,E1412)))</f>
        <v/>
      </c>
      <c r="H1412" s="1">
        <f>IF(AND(J1412="SAYIM",FİLTRE!$H$5="RAFTA",U1412&lt;&gt;0),1,0)+
IF(AND(J1412="İADE DEPO",FİLTRE!$H$5="İADE DEPO"),1,0)+
IF(FİLTRE!$H$5="TÜMÜ",1,0)+
IF(AND(J1412="FİRMA İADE",FİLTRE!$H$5="FİRMA İADE"),1,0)+
IF(AND(J1412="İMHA",FİLTRE!$H$5="İMHA"),1,0)</f>
        <v>1</v>
      </c>
      <c r="I1412" s="99"/>
      <c r="J1412" s="100"/>
      <c r="K1412" s="100"/>
      <c r="L1412" s="101"/>
      <c r="M1412" s="102"/>
      <c r="N1412" s="101"/>
      <c r="O1412" s="99"/>
      <c r="P1412" s="103"/>
      <c r="Q1412" s="104"/>
      <c r="R1412" s="50"/>
      <c r="S1412" s="105"/>
      <c r="T1412" s="106"/>
      <c r="U1412" s="107"/>
      <c r="V1412" s="108"/>
      <c r="W1412" s="107"/>
      <c r="X1412" s="107"/>
      <c r="AA1412" s="107"/>
      <c r="AB1412" s="110"/>
      <c r="AC1412" s="110"/>
      <c r="AE1412" s="105"/>
      <c r="AF1412" s="105"/>
      <c r="AR1412" s="112"/>
    </row>
    <row r="1413" spans="2:44" x14ac:dyDescent="0.25">
      <c r="B1413" s="1" t="str">
        <f>IF(I1413="","",
(IF(N1413=FİLTRE!$H$6,2,0)+IF(FİLTRE!$H$6="TOPLAM",2,0))
)</f>
        <v/>
      </c>
      <c r="C1413">
        <f>IF(FİLTRE!$M$5="",9,(IF(U1413&gt;=FİLTRE!$M$5,1,0)))</f>
        <v>1</v>
      </c>
      <c r="D1413" s="1">
        <f>IF(FİLTRE!$M$6="",9,(IF('SKT LİSTESİ'!P1413&lt;=FİLTRE!$M$6,1,0)))</f>
        <v>1</v>
      </c>
      <c r="E1413" s="25" t="str">
        <f>IF(I1413="","",(COUNTIFS($L$4:L1413,L1413)))</f>
        <v/>
      </c>
      <c r="F1413" s="13">
        <f>IF(OR(B1413&lt;&gt;2,C1413&lt;&gt;1,D1413&lt;&gt;1,H1413&lt;&gt;1),0,
COUNTIFS($B$4:B1413,2,$C$4:C1413,1,$D$4:D1413,1,$H$4:H1413,1))</f>
        <v>0</v>
      </c>
      <c r="G1413" s="26" t="str">
        <f>IF(I1413="","",(COUNTIF($E$4:E1413,E1413)))</f>
        <v/>
      </c>
      <c r="H1413" s="1">
        <f>IF(AND(J1413="SAYIM",FİLTRE!$H$5="RAFTA",U1413&lt;&gt;0),1,0)+
IF(AND(J1413="İADE DEPO",FİLTRE!$H$5="İADE DEPO"),1,0)+
IF(FİLTRE!$H$5="TÜMÜ",1,0)+
IF(AND(J1413="FİRMA İADE",FİLTRE!$H$5="FİRMA İADE"),1,0)+
IF(AND(J1413="İMHA",FİLTRE!$H$5="İMHA"),1,0)</f>
        <v>1</v>
      </c>
      <c r="I1413" s="99"/>
      <c r="J1413" s="100"/>
      <c r="K1413" s="100"/>
      <c r="L1413" s="101"/>
      <c r="M1413" s="102"/>
      <c r="N1413" s="101"/>
      <c r="O1413" s="99"/>
      <c r="P1413" s="103"/>
      <c r="Q1413" s="104"/>
      <c r="R1413" s="50"/>
      <c r="S1413" s="105"/>
      <c r="T1413" s="106"/>
      <c r="U1413" s="107"/>
      <c r="V1413" s="108"/>
      <c r="W1413" s="107"/>
      <c r="X1413" s="107"/>
      <c r="AA1413" s="107"/>
      <c r="AB1413" s="110"/>
      <c r="AC1413" s="110"/>
      <c r="AE1413" s="105"/>
      <c r="AF1413" s="105"/>
      <c r="AR1413" s="112"/>
    </row>
    <row r="1414" spans="2:44" x14ac:dyDescent="0.25">
      <c r="B1414" s="1" t="str">
        <f>IF(I1414="","",
(IF(N1414=FİLTRE!$H$6,2,0)+IF(FİLTRE!$H$6="TOPLAM",2,0))
)</f>
        <v/>
      </c>
      <c r="C1414">
        <f>IF(FİLTRE!$M$5="",9,(IF(U1414&gt;=FİLTRE!$M$5,1,0)))</f>
        <v>1</v>
      </c>
      <c r="D1414" s="1">
        <f>IF(FİLTRE!$M$6="",9,(IF('SKT LİSTESİ'!P1414&lt;=FİLTRE!$M$6,1,0)))</f>
        <v>1</v>
      </c>
      <c r="E1414" s="25" t="str">
        <f>IF(I1414="","",(COUNTIFS($L$4:L1414,L1414)))</f>
        <v/>
      </c>
      <c r="F1414" s="13">
        <f>IF(OR(B1414&lt;&gt;2,C1414&lt;&gt;1,D1414&lt;&gt;1,H1414&lt;&gt;1),0,
COUNTIFS($B$4:B1414,2,$C$4:C1414,1,$D$4:D1414,1,$H$4:H1414,1))</f>
        <v>0</v>
      </c>
      <c r="G1414" s="26" t="str">
        <f>IF(I1414="","",(COUNTIF($E$4:E1414,E1414)))</f>
        <v/>
      </c>
      <c r="H1414" s="1">
        <f>IF(AND(J1414="SAYIM",FİLTRE!$H$5="RAFTA",U1414&lt;&gt;0),1,0)+
IF(AND(J1414="İADE DEPO",FİLTRE!$H$5="İADE DEPO"),1,0)+
IF(FİLTRE!$H$5="TÜMÜ",1,0)+
IF(AND(J1414="FİRMA İADE",FİLTRE!$H$5="FİRMA İADE"),1,0)+
IF(AND(J1414="İMHA",FİLTRE!$H$5="İMHA"),1,0)</f>
        <v>1</v>
      </c>
      <c r="I1414" s="99"/>
      <c r="J1414" s="100"/>
      <c r="K1414" s="100"/>
      <c r="L1414" s="101"/>
      <c r="M1414" s="102"/>
      <c r="N1414" s="101"/>
      <c r="O1414" s="99"/>
      <c r="P1414" s="103"/>
      <c r="Q1414" s="104"/>
      <c r="R1414" s="50"/>
      <c r="S1414" s="105"/>
      <c r="T1414" s="106"/>
      <c r="U1414" s="107"/>
      <c r="V1414" s="108"/>
      <c r="W1414" s="107"/>
      <c r="X1414" s="107"/>
      <c r="AA1414" s="107"/>
      <c r="AB1414" s="110"/>
      <c r="AC1414" s="110"/>
      <c r="AE1414" s="105"/>
      <c r="AF1414" s="105"/>
      <c r="AR1414" s="112"/>
    </row>
    <row r="1415" spans="2:44" x14ac:dyDescent="0.25">
      <c r="B1415" s="1" t="str">
        <f>IF(I1415="","",
(IF(N1415=FİLTRE!$H$6,2,0)+IF(FİLTRE!$H$6="TOPLAM",2,0))
)</f>
        <v/>
      </c>
      <c r="C1415">
        <f>IF(FİLTRE!$M$5="",9,(IF(U1415&gt;=FİLTRE!$M$5,1,0)))</f>
        <v>1</v>
      </c>
      <c r="D1415" s="1">
        <f>IF(FİLTRE!$M$6="",9,(IF('SKT LİSTESİ'!P1415&lt;=FİLTRE!$M$6,1,0)))</f>
        <v>1</v>
      </c>
      <c r="E1415" s="25" t="str">
        <f>IF(I1415="","",(COUNTIFS($L$4:L1415,L1415)))</f>
        <v/>
      </c>
      <c r="F1415" s="13">
        <f>IF(OR(B1415&lt;&gt;2,C1415&lt;&gt;1,D1415&lt;&gt;1,H1415&lt;&gt;1),0,
COUNTIFS($B$4:B1415,2,$C$4:C1415,1,$D$4:D1415,1,$H$4:H1415,1))</f>
        <v>0</v>
      </c>
      <c r="G1415" s="26" t="str">
        <f>IF(I1415="","",(COUNTIF($E$4:E1415,E1415)))</f>
        <v/>
      </c>
      <c r="H1415" s="1">
        <f>IF(AND(J1415="SAYIM",FİLTRE!$H$5="RAFTA",U1415&lt;&gt;0),1,0)+
IF(AND(J1415="İADE DEPO",FİLTRE!$H$5="İADE DEPO"),1,0)+
IF(FİLTRE!$H$5="TÜMÜ",1,0)+
IF(AND(J1415="FİRMA İADE",FİLTRE!$H$5="FİRMA İADE"),1,0)+
IF(AND(J1415="İMHA",FİLTRE!$H$5="İMHA"),1,0)</f>
        <v>1</v>
      </c>
      <c r="I1415" s="99"/>
      <c r="J1415" s="100"/>
      <c r="K1415" s="100"/>
      <c r="L1415" s="101"/>
      <c r="M1415" s="102"/>
      <c r="N1415" s="101"/>
      <c r="O1415" s="99"/>
      <c r="P1415" s="103"/>
      <c r="Q1415" s="104"/>
      <c r="R1415" s="50"/>
      <c r="S1415" s="105"/>
      <c r="T1415" s="106"/>
      <c r="U1415" s="107"/>
      <c r="V1415" s="108"/>
      <c r="W1415" s="107"/>
      <c r="X1415" s="107"/>
      <c r="AA1415" s="107"/>
      <c r="AB1415" s="110"/>
      <c r="AC1415" s="110"/>
      <c r="AE1415" s="105"/>
      <c r="AF1415" s="105"/>
      <c r="AR1415" s="112"/>
    </row>
    <row r="1416" spans="2:44" x14ac:dyDescent="0.25">
      <c r="B1416" s="1" t="str">
        <f>IF(I1416="","",
(IF(N1416=FİLTRE!$H$6,2,0)+IF(FİLTRE!$H$6="TOPLAM",2,0))
)</f>
        <v/>
      </c>
      <c r="C1416">
        <f>IF(FİLTRE!$M$5="",9,(IF(U1416&gt;=FİLTRE!$M$5,1,0)))</f>
        <v>1</v>
      </c>
      <c r="D1416" s="1">
        <f>IF(FİLTRE!$M$6="",9,(IF('SKT LİSTESİ'!P1416&lt;=FİLTRE!$M$6,1,0)))</f>
        <v>1</v>
      </c>
      <c r="E1416" s="25" t="str">
        <f>IF(I1416="","",(COUNTIFS($L$4:L1416,L1416)))</f>
        <v/>
      </c>
      <c r="F1416" s="13">
        <f>IF(OR(B1416&lt;&gt;2,C1416&lt;&gt;1,D1416&lt;&gt;1,H1416&lt;&gt;1),0,
COUNTIFS($B$4:B1416,2,$C$4:C1416,1,$D$4:D1416,1,$H$4:H1416,1))</f>
        <v>0</v>
      </c>
      <c r="G1416" s="26" t="str">
        <f>IF(I1416="","",(COUNTIF($E$4:E1416,E1416)))</f>
        <v/>
      </c>
      <c r="H1416" s="1">
        <f>IF(AND(J1416="SAYIM",FİLTRE!$H$5="RAFTA",U1416&lt;&gt;0),1,0)+
IF(AND(J1416="İADE DEPO",FİLTRE!$H$5="İADE DEPO"),1,0)+
IF(FİLTRE!$H$5="TÜMÜ",1,0)+
IF(AND(J1416="FİRMA İADE",FİLTRE!$H$5="FİRMA İADE"),1,0)+
IF(AND(J1416="İMHA",FİLTRE!$H$5="İMHA"),1,0)</f>
        <v>1</v>
      </c>
      <c r="I1416" s="99"/>
      <c r="J1416" s="100"/>
      <c r="K1416" s="100"/>
      <c r="L1416" s="101"/>
      <c r="M1416" s="102"/>
      <c r="N1416" s="101"/>
      <c r="O1416" s="99"/>
      <c r="P1416" s="103"/>
      <c r="Q1416" s="104"/>
      <c r="R1416" s="50"/>
      <c r="S1416" s="105"/>
      <c r="T1416" s="106"/>
      <c r="U1416" s="107"/>
      <c r="V1416" s="108"/>
      <c r="W1416" s="107"/>
      <c r="X1416" s="107"/>
      <c r="AA1416" s="107"/>
      <c r="AB1416" s="110"/>
      <c r="AC1416" s="110"/>
      <c r="AE1416" s="105"/>
      <c r="AF1416" s="105"/>
      <c r="AR1416" s="112"/>
    </row>
    <row r="1417" spans="2:44" x14ac:dyDescent="0.25">
      <c r="B1417" s="1" t="str">
        <f>IF(I1417="","",
(IF(N1417=FİLTRE!$H$6,2,0)+IF(FİLTRE!$H$6="TOPLAM",2,0))
)</f>
        <v/>
      </c>
      <c r="C1417">
        <f>IF(FİLTRE!$M$5="",9,(IF(U1417&gt;=FİLTRE!$M$5,1,0)))</f>
        <v>1</v>
      </c>
      <c r="D1417" s="1">
        <f>IF(FİLTRE!$M$6="",9,(IF('SKT LİSTESİ'!P1417&lt;=FİLTRE!$M$6,1,0)))</f>
        <v>1</v>
      </c>
      <c r="E1417" s="25" t="str">
        <f>IF(I1417="","",(COUNTIFS($L$4:L1417,L1417)))</f>
        <v/>
      </c>
      <c r="F1417" s="13">
        <f>IF(OR(B1417&lt;&gt;2,C1417&lt;&gt;1,D1417&lt;&gt;1,H1417&lt;&gt;1),0,
COUNTIFS($B$4:B1417,2,$C$4:C1417,1,$D$4:D1417,1,$H$4:H1417,1))</f>
        <v>0</v>
      </c>
      <c r="G1417" s="26" t="str">
        <f>IF(I1417="","",(COUNTIF($E$4:E1417,E1417)))</f>
        <v/>
      </c>
      <c r="H1417" s="1">
        <f>IF(AND(J1417="SAYIM",FİLTRE!$H$5="RAFTA",U1417&lt;&gt;0),1,0)+
IF(AND(J1417="İADE DEPO",FİLTRE!$H$5="İADE DEPO"),1,0)+
IF(FİLTRE!$H$5="TÜMÜ",1,0)+
IF(AND(J1417="FİRMA İADE",FİLTRE!$H$5="FİRMA İADE"),1,0)+
IF(AND(J1417="İMHA",FİLTRE!$H$5="İMHA"),1,0)</f>
        <v>1</v>
      </c>
      <c r="I1417" s="99"/>
      <c r="J1417" s="100"/>
      <c r="K1417" s="100"/>
      <c r="L1417" s="101"/>
      <c r="M1417" s="102"/>
      <c r="N1417" s="101"/>
      <c r="O1417" s="99"/>
      <c r="P1417" s="103"/>
      <c r="Q1417" s="104"/>
      <c r="R1417" s="50"/>
      <c r="S1417" s="105"/>
      <c r="T1417" s="106"/>
      <c r="U1417" s="107"/>
      <c r="V1417" s="108"/>
      <c r="W1417" s="107"/>
      <c r="X1417" s="107"/>
      <c r="AA1417" s="107"/>
      <c r="AB1417" s="110"/>
      <c r="AC1417" s="110"/>
      <c r="AE1417" s="105"/>
      <c r="AF1417" s="105"/>
      <c r="AR1417" s="112"/>
    </row>
    <row r="1418" spans="2:44" x14ac:dyDescent="0.25">
      <c r="B1418" s="1" t="str">
        <f>IF(I1418="","",
(IF(N1418=FİLTRE!$H$6,2,0)+IF(FİLTRE!$H$6="TOPLAM",2,0))
)</f>
        <v/>
      </c>
      <c r="C1418">
        <f>IF(FİLTRE!$M$5="",9,(IF(U1418&gt;=FİLTRE!$M$5,1,0)))</f>
        <v>1</v>
      </c>
      <c r="D1418" s="1">
        <f>IF(FİLTRE!$M$6="",9,(IF('SKT LİSTESİ'!P1418&lt;=FİLTRE!$M$6,1,0)))</f>
        <v>1</v>
      </c>
      <c r="E1418" s="25" t="str">
        <f>IF(I1418="","",(COUNTIFS($L$4:L1418,L1418)))</f>
        <v/>
      </c>
      <c r="F1418" s="13">
        <f>IF(OR(B1418&lt;&gt;2,C1418&lt;&gt;1,D1418&lt;&gt;1,H1418&lt;&gt;1),0,
COUNTIFS($B$4:B1418,2,$C$4:C1418,1,$D$4:D1418,1,$H$4:H1418,1))</f>
        <v>0</v>
      </c>
      <c r="G1418" s="26" t="str">
        <f>IF(I1418="","",(COUNTIF($E$4:E1418,E1418)))</f>
        <v/>
      </c>
      <c r="H1418" s="1">
        <f>IF(AND(J1418="SAYIM",FİLTRE!$H$5="RAFTA",U1418&lt;&gt;0),1,0)+
IF(AND(J1418="İADE DEPO",FİLTRE!$H$5="İADE DEPO"),1,0)+
IF(FİLTRE!$H$5="TÜMÜ",1,0)+
IF(AND(J1418="FİRMA İADE",FİLTRE!$H$5="FİRMA İADE"),1,0)+
IF(AND(J1418="İMHA",FİLTRE!$H$5="İMHA"),1,0)</f>
        <v>1</v>
      </c>
      <c r="I1418" s="99"/>
      <c r="J1418" s="100"/>
      <c r="K1418" s="100"/>
      <c r="L1418" s="101"/>
      <c r="M1418" s="102"/>
      <c r="N1418" s="101"/>
      <c r="O1418" s="99"/>
      <c r="P1418" s="103"/>
      <c r="Q1418" s="104"/>
      <c r="R1418" s="50"/>
      <c r="S1418" s="105"/>
      <c r="T1418" s="106"/>
      <c r="U1418" s="107"/>
      <c r="V1418" s="108"/>
      <c r="W1418" s="107"/>
      <c r="X1418" s="107"/>
      <c r="AA1418" s="107"/>
      <c r="AB1418" s="110"/>
      <c r="AC1418" s="110"/>
      <c r="AE1418" s="105"/>
      <c r="AF1418" s="105"/>
      <c r="AR1418" s="112"/>
    </row>
    <row r="1419" spans="2:44" x14ac:dyDescent="0.25">
      <c r="B1419" s="1" t="str">
        <f>IF(I1419="","",
(IF(N1419=FİLTRE!$H$6,2,0)+IF(FİLTRE!$H$6="TOPLAM",2,0))
)</f>
        <v/>
      </c>
      <c r="C1419">
        <f>IF(FİLTRE!$M$5="",9,(IF(U1419&gt;=FİLTRE!$M$5,1,0)))</f>
        <v>1</v>
      </c>
      <c r="D1419" s="1">
        <f>IF(FİLTRE!$M$6="",9,(IF('SKT LİSTESİ'!P1419&lt;=FİLTRE!$M$6,1,0)))</f>
        <v>1</v>
      </c>
      <c r="E1419" s="25" t="str">
        <f>IF(I1419="","",(COUNTIFS($L$4:L1419,L1419)))</f>
        <v/>
      </c>
      <c r="F1419" s="13">
        <f>IF(OR(B1419&lt;&gt;2,C1419&lt;&gt;1,D1419&lt;&gt;1,H1419&lt;&gt;1),0,
COUNTIFS($B$4:B1419,2,$C$4:C1419,1,$D$4:D1419,1,$H$4:H1419,1))</f>
        <v>0</v>
      </c>
      <c r="G1419" s="26" t="str">
        <f>IF(I1419="","",(COUNTIF($E$4:E1419,E1419)))</f>
        <v/>
      </c>
      <c r="H1419" s="1">
        <f>IF(AND(J1419="SAYIM",FİLTRE!$H$5="RAFTA",U1419&lt;&gt;0),1,0)+
IF(AND(J1419="İADE DEPO",FİLTRE!$H$5="İADE DEPO"),1,0)+
IF(FİLTRE!$H$5="TÜMÜ",1,0)+
IF(AND(J1419="FİRMA İADE",FİLTRE!$H$5="FİRMA İADE"),1,0)+
IF(AND(J1419="İMHA",FİLTRE!$H$5="İMHA"),1,0)</f>
        <v>1</v>
      </c>
      <c r="I1419" s="99"/>
      <c r="J1419" s="100"/>
      <c r="K1419" s="100"/>
      <c r="L1419" s="101"/>
      <c r="M1419" s="102"/>
      <c r="N1419" s="101"/>
      <c r="O1419" s="99"/>
      <c r="P1419" s="103"/>
      <c r="Q1419" s="104"/>
      <c r="R1419" s="50"/>
      <c r="S1419" s="105"/>
      <c r="T1419" s="106"/>
      <c r="U1419" s="107"/>
      <c r="V1419" s="108"/>
      <c r="W1419" s="107"/>
      <c r="X1419" s="107"/>
      <c r="AA1419" s="107"/>
      <c r="AB1419" s="110"/>
      <c r="AC1419" s="110"/>
      <c r="AE1419" s="105"/>
      <c r="AF1419" s="105"/>
      <c r="AR1419" s="112"/>
    </row>
    <row r="1420" spans="2:44" x14ac:dyDescent="0.25">
      <c r="B1420" s="1" t="str">
        <f>IF(I1420="","",
(IF(N1420=FİLTRE!$H$6,2,0)+IF(FİLTRE!$H$6="TOPLAM",2,0))
)</f>
        <v/>
      </c>
      <c r="C1420">
        <f>IF(FİLTRE!$M$5="",9,(IF(U1420&gt;=FİLTRE!$M$5,1,0)))</f>
        <v>1</v>
      </c>
      <c r="D1420" s="1">
        <f>IF(FİLTRE!$M$6="",9,(IF('SKT LİSTESİ'!P1420&lt;=FİLTRE!$M$6,1,0)))</f>
        <v>1</v>
      </c>
      <c r="E1420" s="25" t="str">
        <f>IF(I1420="","",(COUNTIFS($L$4:L1420,L1420)))</f>
        <v/>
      </c>
      <c r="F1420" s="13">
        <f>IF(OR(B1420&lt;&gt;2,C1420&lt;&gt;1,D1420&lt;&gt;1,H1420&lt;&gt;1),0,
COUNTIFS($B$4:B1420,2,$C$4:C1420,1,$D$4:D1420,1,$H$4:H1420,1))</f>
        <v>0</v>
      </c>
      <c r="G1420" s="26" t="str">
        <f>IF(I1420="","",(COUNTIF($E$4:E1420,E1420)))</f>
        <v/>
      </c>
      <c r="H1420" s="1">
        <f>IF(AND(J1420="SAYIM",FİLTRE!$H$5="RAFTA",U1420&lt;&gt;0),1,0)+
IF(AND(J1420="İADE DEPO",FİLTRE!$H$5="İADE DEPO"),1,0)+
IF(FİLTRE!$H$5="TÜMÜ",1,0)+
IF(AND(J1420="FİRMA İADE",FİLTRE!$H$5="FİRMA İADE"),1,0)+
IF(AND(J1420="İMHA",FİLTRE!$H$5="İMHA"),1,0)</f>
        <v>1</v>
      </c>
      <c r="I1420" s="99"/>
      <c r="J1420" s="100"/>
      <c r="K1420" s="100"/>
      <c r="L1420" s="101"/>
      <c r="M1420" s="102"/>
      <c r="N1420" s="101"/>
      <c r="O1420" s="99"/>
      <c r="P1420" s="103"/>
      <c r="Q1420" s="104"/>
      <c r="R1420" s="50"/>
      <c r="S1420" s="105"/>
      <c r="T1420" s="106"/>
      <c r="U1420" s="107"/>
      <c r="V1420" s="108"/>
      <c r="W1420" s="107"/>
      <c r="X1420" s="107"/>
      <c r="AA1420" s="107"/>
      <c r="AB1420" s="110"/>
      <c r="AC1420" s="110"/>
      <c r="AE1420" s="105"/>
      <c r="AF1420" s="105"/>
      <c r="AR1420" s="112"/>
    </row>
    <row r="1421" spans="2:44" x14ac:dyDescent="0.25">
      <c r="B1421" s="1" t="str">
        <f>IF(I1421="","",
(IF(N1421=FİLTRE!$H$6,2,0)+IF(FİLTRE!$H$6="TOPLAM",2,0))
)</f>
        <v/>
      </c>
      <c r="C1421">
        <f>IF(FİLTRE!$M$5="",9,(IF(U1421&gt;=FİLTRE!$M$5,1,0)))</f>
        <v>1</v>
      </c>
      <c r="D1421" s="1">
        <f>IF(FİLTRE!$M$6="",9,(IF('SKT LİSTESİ'!P1421&lt;=FİLTRE!$M$6,1,0)))</f>
        <v>1</v>
      </c>
      <c r="E1421" s="25" t="str">
        <f>IF(I1421="","",(COUNTIFS($L$4:L1421,L1421)))</f>
        <v/>
      </c>
      <c r="F1421" s="13">
        <f>IF(OR(B1421&lt;&gt;2,C1421&lt;&gt;1,D1421&lt;&gt;1,H1421&lt;&gt;1),0,
COUNTIFS($B$4:B1421,2,$C$4:C1421,1,$D$4:D1421,1,$H$4:H1421,1))</f>
        <v>0</v>
      </c>
      <c r="G1421" s="26" t="str">
        <f>IF(I1421="","",(COUNTIF($E$4:E1421,E1421)))</f>
        <v/>
      </c>
      <c r="H1421" s="1">
        <f>IF(AND(J1421="SAYIM",FİLTRE!$H$5="RAFTA",U1421&lt;&gt;0),1,0)+
IF(AND(J1421="İADE DEPO",FİLTRE!$H$5="İADE DEPO"),1,0)+
IF(FİLTRE!$H$5="TÜMÜ",1,0)+
IF(AND(J1421="FİRMA İADE",FİLTRE!$H$5="FİRMA İADE"),1,0)+
IF(AND(J1421="İMHA",FİLTRE!$H$5="İMHA"),1,0)</f>
        <v>1</v>
      </c>
      <c r="I1421" s="99"/>
      <c r="J1421" s="100"/>
      <c r="K1421" s="100"/>
      <c r="L1421" s="101"/>
      <c r="M1421" s="102"/>
      <c r="N1421" s="101"/>
      <c r="O1421" s="99"/>
      <c r="P1421" s="103"/>
      <c r="Q1421" s="104"/>
      <c r="R1421" s="50"/>
      <c r="S1421" s="105"/>
      <c r="T1421" s="106"/>
      <c r="U1421" s="107"/>
      <c r="V1421" s="108"/>
      <c r="W1421" s="107"/>
      <c r="X1421" s="107"/>
      <c r="AA1421" s="107"/>
      <c r="AB1421" s="110"/>
      <c r="AC1421" s="110"/>
      <c r="AE1421" s="105"/>
      <c r="AF1421" s="105"/>
      <c r="AR1421" s="112"/>
    </row>
    <row r="1422" spans="2:44" x14ac:dyDescent="0.25">
      <c r="B1422" s="1" t="str">
        <f>IF(I1422="","",
(IF(N1422=FİLTRE!$H$6,2,0)+IF(FİLTRE!$H$6="TOPLAM",2,0))
)</f>
        <v/>
      </c>
      <c r="C1422">
        <f>IF(FİLTRE!$M$5="",9,(IF(U1422&gt;=FİLTRE!$M$5,1,0)))</f>
        <v>1</v>
      </c>
      <c r="D1422" s="1">
        <f>IF(FİLTRE!$M$6="",9,(IF('SKT LİSTESİ'!P1422&lt;=FİLTRE!$M$6,1,0)))</f>
        <v>1</v>
      </c>
      <c r="E1422" s="25" t="str">
        <f>IF(I1422="","",(COUNTIFS($L$4:L1422,L1422)))</f>
        <v/>
      </c>
      <c r="F1422" s="13">
        <f>IF(OR(B1422&lt;&gt;2,C1422&lt;&gt;1,D1422&lt;&gt;1,H1422&lt;&gt;1),0,
COUNTIFS($B$4:B1422,2,$C$4:C1422,1,$D$4:D1422,1,$H$4:H1422,1))</f>
        <v>0</v>
      </c>
      <c r="G1422" s="26" t="str">
        <f>IF(I1422="","",(COUNTIF($E$4:E1422,E1422)))</f>
        <v/>
      </c>
      <c r="H1422" s="1">
        <f>IF(AND(J1422="SAYIM",FİLTRE!$H$5="RAFTA",U1422&lt;&gt;0),1,0)+
IF(AND(J1422="İADE DEPO",FİLTRE!$H$5="İADE DEPO"),1,0)+
IF(FİLTRE!$H$5="TÜMÜ",1,0)+
IF(AND(J1422="FİRMA İADE",FİLTRE!$H$5="FİRMA İADE"),1,0)+
IF(AND(J1422="İMHA",FİLTRE!$H$5="İMHA"),1,0)</f>
        <v>1</v>
      </c>
      <c r="I1422" s="99"/>
      <c r="J1422" s="100"/>
      <c r="K1422" s="100"/>
      <c r="L1422" s="101"/>
      <c r="M1422" s="102"/>
      <c r="N1422" s="101"/>
      <c r="O1422" s="99"/>
      <c r="P1422" s="103"/>
      <c r="Q1422" s="104"/>
      <c r="R1422" s="50"/>
      <c r="S1422" s="105"/>
      <c r="T1422" s="106"/>
      <c r="U1422" s="107"/>
      <c r="V1422" s="108"/>
      <c r="W1422" s="107"/>
      <c r="X1422" s="107"/>
      <c r="AA1422" s="107"/>
      <c r="AB1422" s="110"/>
      <c r="AC1422" s="110"/>
      <c r="AE1422" s="105"/>
      <c r="AF1422" s="105"/>
      <c r="AR1422" s="112"/>
    </row>
    <row r="1423" spans="2:44" x14ac:dyDescent="0.25">
      <c r="B1423" s="1" t="str">
        <f>IF(I1423="","",
(IF(N1423=FİLTRE!$H$6,2,0)+IF(FİLTRE!$H$6="TOPLAM",2,0))
)</f>
        <v/>
      </c>
      <c r="C1423">
        <f>IF(FİLTRE!$M$5="",9,(IF(U1423&gt;=FİLTRE!$M$5,1,0)))</f>
        <v>1</v>
      </c>
      <c r="D1423" s="1">
        <f>IF(FİLTRE!$M$6="",9,(IF('SKT LİSTESİ'!P1423&lt;=FİLTRE!$M$6,1,0)))</f>
        <v>1</v>
      </c>
      <c r="E1423" s="25" t="str">
        <f>IF(I1423="","",(COUNTIFS($L$4:L1423,L1423)))</f>
        <v/>
      </c>
      <c r="F1423" s="13">
        <f>IF(OR(B1423&lt;&gt;2,C1423&lt;&gt;1,D1423&lt;&gt;1,H1423&lt;&gt;1),0,
COUNTIFS($B$4:B1423,2,$C$4:C1423,1,$D$4:D1423,1,$H$4:H1423,1))</f>
        <v>0</v>
      </c>
      <c r="G1423" s="26" t="str">
        <f>IF(I1423="","",(COUNTIF($E$4:E1423,E1423)))</f>
        <v/>
      </c>
      <c r="H1423" s="1">
        <f>IF(AND(J1423="SAYIM",FİLTRE!$H$5="RAFTA",U1423&lt;&gt;0),1,0)+
IF(AND(J1423="İADE DEPO",FİLTRE!$H$5="İADE DEPO"),1,0)+
IF(FİLTRE!$H$5="TÜMÜ",1,0)+
IF(AND(J1423="FİRMA İADE",FİLTRE!$H$5="FİRMA İADE"),1,0)+
IF(AND(J1423="İMHA",FİLTRE!$H$5="İMHA"),1,0)</f>
        <v>1</v>
      </c>
      <c r="I1423" s="99"/>
      <c r="J1423" s="100"/>
      <c r="K1423" s="100"/>
      <c r="L1423" s="101"/>
      <c r="M1423" s="102"/>
      <c r="N1423" s="101"/>
      <c r="O1423" s="99"/>
      <c r="P1423" s="103"/>
      <c r="Q1423" s="104"/>
      <c r="R1423" s="50"/>
      <c r="S1423" s="105"/>
      <c r="T1423" s="106"/>
      <c r="U1423" s="107"/>
      <c r="V1423" s="108"/>
      <c r="W1423" s="107"/>
      <c r="X1423" s="107"/>
      <c r="AA1423" s="107"/>
      <c r="AB1423" s="110"/>
      <c r="AC1423" s="110"/>
      <c r="AE1423" s="105"/>
      <c r="AF1423" s="105"/>
      <c r="AR1423" s="112"/>
    </row>
    <row r="1424" spans="2:44" x14ac:dyDescent="0.25">
      <c r="B1424" s="1" t="str">
        <f>IF(I1424="","",
(IF(N1424=FİLTRE!$H$6,2,0)+IF(FİLTRE!$H$6="TOPLAM",2,0))
)</f>
        <v/>
      </c>
      <c r="C1424">
        <f>IF(FİLTRE!$M$5="",9,(IF(U1424&gt;=FİLTRE!$M$5,1,0)))</f>
        <v>1</v>
      </c>
      <c r="D1424" s="1">
        <f>IF(FİLTRE!$M$6="",9,(IF('SKT LİSTESİ'!P1424&lt;=FİLTRE!$M$6,1,0)))</f>
        <v>1</v>
      </c>
      <c r="E1424" s="25" t="str">
        <f>IF(I1424="","",(COUNTIFS($L$4:L1424,L1424)))</f>
        <v/>
      </c>
      <c r="F1424" s="13">
        <f>IF(OR(B1424&lt;&gt;2,C1424&lt;&gt;1,D1424&lt;&gt;1,H1424&lt;&gt;1),0,
COUNTIFS($B$4:B1424,2,$C$4:C1424,1,$D$4:D1424,1,$H$4:H1424,1))</f>
        <v>0</v>
      </c>
      <c r="G1424" s="26" t="str">
        <f>IF(I1424="","",(COUNTIF($E$4:E1424,E1424)))</f>
        <v/>
      </c>
      <c r="H1424" s="1">
        <f>IF(AND(J1424="SAYIM",FİLTRE!$H$5="RAFTA",U1424&lt;&gt;0),1,0)+
IF(AND(J1424="İADE DEPO",FİLTRE!$H$5="İADE DEPO"),1,0)+
IF(FİLTRE!$H$5="TÜMÜ",1,0)+
IF(AND(J1424="FİRMA İADE",FİLTRE!$H$5="FİRMA İADE"),1,0)+
IF(AND(J1424="İMHA",FİLTRE!$H$5="İMHA"),1,0)</f>
        <v>1</v>
      </c>
      <c r="I1424" s="99"/>
      <c r="J1424" s="100"/>
      <c r="K1424" s="100"/>
      <c r="L1424" s="101"/>
      <c r="M1424" s="102"/>
      <c r="N1424" s="101"/>
      <c r="O1424" s="99"/>
      <c r="P1424" s="103"/>
      <c r="Q1424" s="104"/>
      <c r="R1424" s="50"/>
      <c r="S1424" s="105"/>
      <c r="T1424" s="106"/>
      <c r="U1424" s="107"/>
      <c r="V1424" s="108"/>
      <c r="W1424" s="107"/>
      <c r="X1424" s="107"/>
      <c r="AA1424" s="107"/>
      <c r="AB1424" s="110"/>
      <c r="AC1424" s="110"/>
      <c r="AE1424" s="105"/>
      <c r="AF1424" s="105"/>
      <c r="AR1424" s="112"/>
    </row>
    <row r="1425" spans="2:44" x14ac:dyDescent="0.25">
      <c r="B1425" s="1" t="str">
        <f>IF(I1425="","",
(IF(N1425=FİLTRE!$H$6,2,0)+IF(FİLTRE!$H$6="TOPLAM",2,0))
)</f>
        <v/>
      </c>
      <c r="C1425">
        <f>IF(FİLTRE!$M$5="",9,(IF(U1425&gt;=FİLTRE!$M$5,1,0)))</f>
        <v>1</v>
      </c>
      <c r="D1425" s="1">
        <f>IF(FİLTRE!$M$6="",9,(IF('SKT LİSTESİ'!P1425&lt;=FİLTRE!$M$6,1,0)))</f>
        <v>1</v>
      </c>
      <c r="E1425" s="25" t="str">
        <f>IF(I1425="","",(COUNTIFS($L$4:L1425,L1425)))</f>
        <v/>
      </c>
      <c r="F1425" s="13">
        <f>IF(OR(B1425&lt;&gt;2,C1425&lt;&gt;1,D1425&lt;&gt;1,H1425&lt;&gt;1),0,
COUNTIFS($B$4:B1425,2,$C$4:C1425,1,$D$4:D1425,1,$H$4:H1425,1))</f>
        <v>0</v>
      </c>
      <c r="G1425" s="26" t="str">
        <f>IF(I1425="","",(COUNTIF($E$4:E1425,E1425)))</f>
        <v/>
      </c>
      <c r="H1425" s="1">
        <f>IF(AND(J1425="SAYIM",FİLTRE!$H$5="RAFTA",U1425&lt;&gt;0),1,0)+
IF(AND(J1425="İADE DEPO",FİLTRE!$H$5="İADE DEPO"),1,0)+
IF(FİLTRE!$H$5="TÜMÜ",1,0)+
IF(AND(J1425="FİRMA İADE",FİLTRE!$H$5="FİRMA İADE"),1,0)+
IF(AND(J1425="İMHA",FİLTRE!$H$5="İMHA"),1,0)</f>
        <v>1</v>
      </c>
      <c r="I1425" s="99"/>
      <c r="J1425" s="100"/>
      <c r="K1425" s="100"/>
      <c r="L1425" s="101"/>
      <c r="M1425" s="102"/>
      <c r="N1425" s="101"/>
      <c r="O1425" s="99"/>
      <c r="P1425" s="103"/>
      <c r="Q1425" s="104"/>
      <c r="R1425" s="50"/>
      <c r="S1425" s="105"/>
      <c r="T1425" s="106"/>
      <c r="U1425" s="107"/>
      <c r="V1425" s="108"/>
      <c r="W1425" s="107"/>
      <c r="X1425" s="107"/>
      <c r="AA1425" s="107"/>
      <c r="AB1425" s="110"/>
      <c r="AC1425" s="110"/>
      <c r="AE1425" s="105"/>
      <c r="AF1425" s="105"/>
      <c r="AR1425" s="112"/>
    </row>
    <row r="1426" spans="2:44" x14ac:dyDescent="0.25">
      <c r="B1426" s="1" t="str">
        <f>IF(I1426="","",
(IF(N1426=FİLTRE!$H$6,2,0)+IF(FİLTRE!$H$6="TOPLAM",2,0))
)</f>
        <v/>
      </c>
      <c r="C1426">
        <f>IF(FİLTRE!$M$5="",9,(IF(U1426&gt;=FİLTRE!$M$5,1,0)))</f>
        <v>1</v>
      </c>
      <c r="D1426" s="1">
        <f>IF(FİLTRE!$M$6="",9,(IF('SKT LİSTESİ'!P1426&lt;=FİLTRE!$M$6,1,0)))</f>
        <v>1</v>
      </c>
      <c r="E1426" s="25" t="str">
        <f>IF(I1426="","",(COUNTIFS($L$4:L1426,L1426)))</f>
        <v/>
      </c>
      <c r="F1426" s="13">
        <f>IF(OR(B1426&lt;&gt;2,C1426&lt;&gt;1,D1426&lt;&gt;1,H1426&lt;&gt;1),0,
COUNTIFS($B$4:B1426,2,$C$4:C1426,1,$D$4:D1426,1,$H$4:H1426,1))</f>
        <v>0</v>
      </c>
      <c r="G1426" s="26" t="str">
        <f>IF(I1426="","",(COUNTIF($E$4:E1426,E1426)))</f>
        <v/>
      </c>
      <c r="H1426" s="1">
        <f>IF(AND(J1426="SAYIM",FİLTRE!$H$5="RAFTA",U1426&lt;&gt;0),1,0)+
IF(AND(J1426="İADE DEPO",FİLTRE!$H$5="İADE DEPO"),1,0)+
IF(FİLTRE!$H$5="TÜMÜ",1,0)+
IF(AND(J1426="FİRMA İADE",FİLTRE!$H$5="FİRMA İADE"),1,0)+
IF(AND(J1426="İMHA",FİLTRE!$H$5="İMHA"),1,0)</f>
        <v>1</v>
      </c>
      <c r="I1426" s="99"/>
      <c r="J1426" s="100"/>
      <c r="K1426" s="100"/>
      <c r="L1426" s="101"/>
      <c r="M1426" s="102"/>
      <c r="N1426" s="101"/>
      <c r="O1426" s="99"/>
      <c r="P1426" s="103"/>
      <c r="Q1426" s="104"/>
      <c r="R1426" s="50"/>
      <c r="S1426" s="105"/>
      <c r="T1426" s="106"/>
      <c r="U1426" s="107"/>
      <c r="V1426" s="108"/>
      <c r="W1426" s="107"/>
      <c r="X1426" s="107"/>
      <c r="AA1426" s="107"/>
      <c r="AB1426" s="110"/>
      <c r="AC1426" s="110"/>
      <c r="AE1426" s="105"/>
      <c r="AF1426" s="105"/>
      <c r="AR1426" s="112"/>
    </row>
    <row r="1427" spans="2:44" x14ac:dyDescent="0.25">
      <c r="B1427" s="1" t="str">
        <f>IF(I1427="","",
(IF(N1427=FİLTRE!$H$6,2,0)+IF(FİLTRE!$H$6="TOPLAM",2,0))
)</f>
        <v/>
      </c>
      <c r="C1427">
        <f>IF(FİLTRE!$M$5="",9,(IF(U1427&gt;=FİLTRE!$M$5,1,0)))</f>
        <v>1</v>
      </c>
      <c r="D1427" s="1">
        <f>IF(FİLTRE!$M$6="",9,(IF('SKT LİSTESİ'!P1427&lt;=FİLTRE!$M$6,1,0)))</f>
        <v>1</v>
      </c>
      <c r="E1427" s="25" t="str">
        <f>IF(I1427="","",(COUNTIFS($L$4:L1427,L1427)))</f>
        <v/>
      </c>
      <c r="F1427" s="13">
        <f>IF(OR(B1427&lt;&gt;2,C1427&lt;&gt;1,D1427&lt;&gt;1,H1427&lt;&gt;1),0,
COUNTIFS($B$4:B1427,2,$C$4:C1427,1,$D$4:D1427,1,$H$4:H1427,1))</f>
        <v>0</v>
      </c>
      <c r="G1427" s="26" t="str">
        <f>IF(I1427="","",(COUNTIF($E$4:E1427,E1427)))</f>
        <v/>
      </c>
      <c r="H1427" s="1">
        <f>IF(AND(J1427="SAYIM",FİLTRE!$H$5="RAFTA",U1427&lt;&gt;0),1,0)+
IF(AND(J1427="İADE DEPO",FİLTRE!$H$5="İADE DEPO"),1,0)+
IF(FİLTRE!$H$5="TÜMÜ",1,0)+
IF(AND(J1427="FİRMA İADE",FİLTRE!$H$5="FİRMA İADE"),1,0)+
IF(AND(J1427="İMHA",FİLTRE!$H$5="İMHA"),1,0)</f>
        <v>1</v>
      </c>
      <c r="I1427" s="99"/>
      <c r="J1427" s="100"/>
      <c r="K1427" s="100"/>
      <c r="L1427" s="101"/>
      <c r="M1427" s="102"/>
      <c r="N1427" s="101"/>
      <c r="O1427" s="99"/>
      <c r="P1427" s="103"/>
      <c r="Q1427" s="104"/>
      <c r="R1427" s="50"/>
      <c r="S1427" s="105"/>
      <c r="T1427" s="106"/>
      <c r="U1427" s="107"/>
      <c r="V1427" s="108"/>
      <c r="W1427" s="107"/>
      <c r="X1427" s="107"/>
      <c r="AA1427" s="107"/>
      <c r="AB1427" s="110"/>
      <c r="AC1427" s="110"/>
      <c r="AE1427" s="105"/>
      <c r="AF1427" s="105"/>
      <c r="AR1427" s="112"/>
    </row>
    <row r="1428" spans="2:44" x14ac:dyDescent="0.25">
      <c r="B1428" s="1" t="str">
        <f>IF(I1428="","",
(IF(N1428=FİLTRE!$H$6,2,0)+IF(FİLTRE!$H$6="TOPLAM",2,0))
)</f>
        <v/>
      </c>
      <c r="C1428">
        <f>IF(FİLTRE!$M$5="",9,(IF(U1428&gt;=FİLTRE!$M$5,1,0)))</f>
        <v>1</v>
      </c>
      <c r="D1428" s="1">
        <f>IF(FİLTRE!$M$6="",9,(IF('SKT LİSTESİ'!P1428&lt;=FİLTRE!$M$6,1,0)))</f>
        <v>1</v>
      </c>
      <c r="E1428" s="25" t="str">
        <f>IF(I1428="","",(COUNTIFS($L$4:L1428,L1428)))</f>
        <v/>
      </c>
      <c r="F1428" s="13">
        <f>IF(OR(B1428&lt;&gt;2,C1428&lt;&gt;1,D1428&lt;&gt;1,H1428&lt;&gt;1),0,
COUNTIFS($B$4:B1428,2,$C$4:C1428,1,$D$4:D1428,1,$H$4:H1428,1))</f>
        <v>0</v>
      </c>
      <c r="G1428" s="26" t="str">
        <f>IF(I1428="","",(COUNTIF($E$4:E1428,E1428)))</f>
        <v/>
      </c>
      <c r="H1428" s="1">
        <f>IF(AND(J1428="SAYIM",FİLTRE!$H$5="RAFTA",U1428&lt;&gt;0),1,0)+
IF(AND(J1428="İADE DEPO",FİLTRE!$H$5="İADE DEPO"),1,0)+
IF(FİLTRE!$H$5="TÜMÜ",1,0)+
IF(AND(J1428="FİRMA İADE",FİLTRE!$H$5="FİRMA İADE"),1,0)+
IF(AND(J1428="İMHA",FİLTRE!$H$5="İMHA"),1,0)</f>
        <v>1</v>
      </c>
      <c r="I1428" s="99"/>
      <c r="J1428" s="100"/>
      <c r="K1428" s="100"/>
      <c r="L1428" s="101"/>
      <c r="M1428" s="102"/>
      <c r="N1428" s="101"/>
      <c r="O1428" s="99"/>
      <c r="P1428" s="103"/>
      <c r="Q1428" s="104"/>
      <c r="R1428" s="50"/>
      <c r="S1428" s="105"/>
      <c r="T1428" s="106"/>
      <c r="U1428" s="107"/>
      <c r="V1428" s="108"/>
      <c r="W1428" s="107"/>
      <c r="X1428" s="107"/>
      <c r="AA1428" s="107"/>
      <c r="AB1428" s="110"/>
      <c r="AC1428" s="110"/>
      <c r="AE1428" s="105"/>
      <c r="AF1428" s="105"/>
      <c r="AR1428" s="112"/>
    </row>
    <row r="1429" spans="2:44" x14ac:dyDescent="0.25">
      <c r="B1429" s="1" t="str">
        <f>IF(I1429="","",
(IF(N1429=FİLTRE!$H$6,2,0)+IF(FİLTRE!$H$6="TOPLAM",2,0))
)</f>
        <v/>
      </c>
      <c r="C1429">
        <f>IF(FİLTRE!$M$5="",9,(IF(U1429&gt;=FİLTRE!$M$5,1,0)))</f>
        <v>1</v>
      </c>
      <c r="D1429" s="1">
        <f>IF(FİLTRE!$M$6="",9,(IF('SKT LİSTESİ'!P1429&lt;=FİLTRE!$M$6,1,0)))</f>
        <v>1</v>
      </c>
      <c r="E1429" s="25" t="str">
        <f>IF(I1429="","",(COUNTIFS($L$4:L1429,L1429)))</f>
        <v/>
      </c>
      <c r="F1429" s="13">
        <f>IF(OR(B1429&lt;&gt;2,C1429&lt;&gt;1,D1429&lt;&gt;1,H1429&lt;&gt;1),0,
COUNTIFS($B$4:B1429,2,$C$4:C1429,1,$D$4:D1429,1,$H$4:H1429,1))</f>
        <v>0</v>
      </c>
      <c r="G1429" s="26" t="str">
        <f>IF(I1429="","",(COUNTIF($E$4:E1429,E1429)))</f>
        <v/>
      </c>
      <c r="H1429" s="1">
        <f>IF(AND(J1429="SAYIM",FİLTRE!$H$5="RAFTA",U1429&lt;&gt;0),1,0)+
IF(AND(J1429="İADE DEPO",FİLTRE!$H$5="İADE DEPO"),1,0)+
IF(FİLTRE!$H$5="TÜMÜ",1,0)+
IF(AND(J1429="FİRMA İADE",FİLTRE!$H$5="FİRMA İADE"),1,0)+
IF(AND(J1429="İMHA",FİLTRE!$H$5="İMHA"),1,0)</f>
        <v>1</v>
      </c>
      <c r="I1429" s="99"/>
      <c r="J1429" s="100"/>
      <c r="K1429" s="100"/>
      <c r="L1429" s="101"/>
      <c r="M1429" s="102"/>
      <c r="N1429" s="101"/>
      <c r="O1429" s="99"/>
      <c r="P1429" s="103"/>
      <c r="Q1429" s="104"/>
      <c r="R1429" s="50"/>
      <c r="S1429" s="105"/>
      <c r="T1429" s="106"/>
      <c r="U1429" s="107"/>
      <c r="V1429" s="108"/>
      <c r="W1429" s="107"/>
      <c r="X1429" s="107"/>
      <c r="AA1429" s="107"/>
      <c r="AB1429" s="110"/>
      <c r="AC1429" s="110"/>
      <c r="AE1429" s="105"/>
      <c r="AF1429" s="105"/>
      <c r="AR1429" s="112"/>
    </row>
    <row r="1430" spans="2:44" x14ac:dyDescent="0.25">
      <c r="B1430" s="1" t="str">
        <f>IF(I1430="","",
(IF(N1430=FİLTRE!$H$6,2,0)+IF(FİLTRE!$H$6="TOPLAM",2,0))
)</f>
        <v/>
      </c>
      <c r="C1430">
        <f>IF(FİLTRE!$M$5="",9,(IF(U1430&gt;=FİLTRE!$M$5,1,0)))</f>
        <v>1</v>
      </c>
      <c r="D1430" s="1">
        <f>IF(FİLTRE!$M$6="",9,(IF('SKT LİSTESİ'!P1430&lt;=FİLTRE!$M$6,1,0)))</f>
        <v>1</v>
      </c>
      <c r="E1430" s="25" t="str">
        <f>IF(I1430="","",(COUNTIFS($L$4:L1430,L1430)))</f>
        <v/>
      </c>
      <c r="F1430" s="13">
        <f>IF(OR(B1430&lt;&gt;2,C1430&lt;&gt;1,D1430&lt;&gt;1,H1430&lt;&gt;1),0,
COUNTIFS($B$4:B1430,2,$C$4:C1430,1,$D$4:D1430,1,$H$4:H1430,1))</f>
        <v>0</v>
      </c>
      <c r="G1430" s="26" t="str">
        <f>IF(I1430="","",(COUNTIF($E$4:E1430,E1430)))</f>
        <v/>
      </c>
      <c r="H1430" s="1">
        <f>IF(AND(J1430="SAYIM",FİLTRE!$H$5="RAFTA",U1430&lt;&gt;0),1,0)+
IF(AND(J1430="İADE DEPO",FİLTRE!$H$5="İADE DEPO"),1,0)+
IF(FİLTRE!$H$5="TÜMÜ",1,0)+
IF(AND(J1430="FİRMA İADE",FİLTRE!$H$5="FİRMA İADE"),1,0)+
IF(AND(J1430="İMHA",FİLTRE!$H$5="İMHA"),1,0)</f>
        <v>1</v>
      </c>
      <c r="I1430" s="99"/>
      <c r="J1430" s="100"/>
      <c r="K1430" s="100"/>
      <c r="L1430" s="101"/>
      <c r="M1430" s="102"/>
      <c r="N1430" s="101"/>
      <c r="O1430" s="99"/>
      <c r="P1430" s="103"/>
      <c r="Q1430" s="104"/>
      <c r="R1430" s="50"/>
      <c r="S1430" s="105"/>
      <c r="T1430" s="106"/>
      <c r="U1430" s="107"/>
      <c r="V1430" s="108"/>
      <c r="W1430" s="107"/>
      <c r="X1430" s="107"/>
      <c r="AA1430" s="107"/>
      <c r="AB1430" s="110"/>
      <c r="AC1430" s="110"/>
      <c r="AE1430" s="105"/>
      <c r="AF1430" s="105"/>
      <c r="AR1430" s="112"/>
    </row>
    <row r="1431" spans="2:44" x14ac:dyDescent="0.25">
      <c r="B1431" s="1" t="str">
        <f>IF(I1431="","",
(IF(N1431=FİLTRE!$H$6,2,0)+IF(FİLTRE!$H$6="TOPLAM",2,0))
)</f>
        <v/>
      </c>
      <c r="C1431">
        <f>IF(FİLTRE!$M$5="",9,(IF(U1431&gt;=FİLTRE!$M$5,1,0)))</f>
        <v>1</v>
      </c>
      <c r="D1431" s="1">
        <f>IF(FİLTRE!$M$6="",9,(IF('SKT LİSTESİ'!P1431&lt;=FİLTRE!$M$6,1,0)))</f>
        <v>1</v>
      </c>
      <c r="E1431" s="25" t="str">
        <f>IF(I1431="","",(COUNTIFS($L$4:L1431,L1431)))</f>
        <v/>
      </c>
      <c r="F1431" s="13">
        <f>IF(OR(B1431&lt;&gt;2,C1431&lt;&gt;1,D1431&lt;&gt;1,H1431&lt;&gt;1),0,
COUNTIFS($B$4:B1431,2,$C$4:C1431,1,$D$4:D1431,1,$H$4:H1431,1))</f>
        <v>0</v>
      </c>
      <c r="G1431" s="26" t="str">
        <f>IF(I1431="","",(COUNTIF($E$4:E1431,E1431)))</f>
        <v/>
      </c>
      <c r="H1431" s="1">
        <f>IF(AND(J1431="SAYIM",FİLTRE!$H$5="RAFTA",U1431&lt;&gt;0),1,0)+
IF(AND(J1431="İADE DEPO",FİLTRE!$H$5="İADE DEPO"),1,0)+
IF(FİLTRE!$H$5="TÜMÜ",1,0)+
IF(AND(J1431="FİRMA İADE",FİLTRE!$H$5="FİRMA İADE"),1,0)+
IF(AND(J1431="İMHA",FİLTRE!$H$5="İMHA"),1,0)</f>
        <v>1</v>
      </c>
      <c r="I1431" s="99"/>
      <c r="J1431" s="100"/>
      <c r="K1431" s="100"/>
      <c r="L1431" s="101"/>
      <c r="M1431" s="102"/>
      <c r="N1431" s="101"/>
      <c r="O1431" s="99"/>
      <c r="P1431" s="103"/>
      <c r="Q1431" s="104"/>
      <c r="R1431" s="50"/>
      <c r="S1431" s="105"/>
      <c r="T1431" s="106"/>
      <c r="U1431" s="107"/>
      <c r="V1431" s="108"/>
      <c r="W1431" s="107"/>
      <c r="X1431" s="107"/>
      <c r="AA1431" s="107"/>
      <c r="AB1431" s="110"/>
      <c r="AC1431" s="110"/>
      <c r="AE1431" s="105"/>
      <c r="AF1431" s="105"/>
      <c r="AR1431" s="112"/>
    </row>
    <row r="1432" spans="2:44" x14ac:dyDescent="0.25">
      <c r="B1432" s="1" t="str">
        <f>IF(I1432="","",
(IF(N1432=FİLTRE!$H$6,2,0)+IF(FİLTRE!$H$6="TOPLAM",2,0))
)</f>
        <v/>
      </c>
      <c r="C1432">
        <f>IF(FİLTRE!$M$5="",9,(IF(U1432&gt;=FİLTRE!$M$5,1,0)))</f>
        <v>1</v>
      </c>
      <c r="D1432" s="1">
        <f>IF(FİLTRE!$M$6="",9,(IF('SKT LİSTESİ'!P1432&lt;=FİLTRE!$M$6,1,0)))</f>
        <v>1</v>
      </c>
      <c r="E1432" s="25" t="str">
        <f>IF(I1432="","",(COUNTIFS($L$4:L1432,L1432)))</f>
        <v/>
      </c>
      <c r="F1432" s="13">
        <f>IF(OR(B1432&lt;&gt;2,C1432&lt;&gt;1,D1432&lt;&gt;1,H1432&lt;&gt;1),0,
COUNTIFS($B$4:B1432,2,$C$4:C1432,1,$D$4:D1432,1,$H$4:H1432,1))</f>
        <v>0</v>
      </c>
      <c r="G1432" s="26" t="str">
        <f>IF(I1432="","",(COUNTIF($E$4:E1432,E1432)))</f>
        <v/>
      </c>
      <c r="H1432" s="1">
        <f>IF(AND(J1432="SAYIM",FİLTRE!$H$5="RAFTA",U1432&lt;&gt;0),1,0)+
IF(AND(J1432="İADE DEPO",FİLTRE!$H$5="İADE DEPO"),1,0)+
IF(FİLTRE!$H$5="TÜMÜ",1,0)+
IF(AND(J1432="FİRMA İADE",FİLTRE!$H$5="FİRMA İADE"),1,0)+
IF(AND(J1432="İMHA",FİLTRE!$H$5="İMHA"),1,0)</f>
        <v>1</v>
      </c>
      <c r="I1432" s="99"/>
      <c r="J1432" s="100"/>
      <c r="K1432" s="100"/>
      <c r="L1432" s="101"/>
      <c r="M1432" s="102"/>
      <c r="N1432" s="101"/>
      <c r="O1432" s="99"/>
      <c r="P1432" s="103"/>
      <c r="Q1432" s="104"/>
      <c r="R1432" s="50"/>
      <c r="S1432" s="105"/>
      <c r="T1432" s="106"/>
      <c r="U1432" s="107"/>
      <c r="V1432" s="108"/>
      <c r="W1432" s="107"/>
      <c r="X1432" s="107"/>
      <c r="AA1432" s="107"/>
      <c r="AB1432" s="110"/>
      <c r="AC1432" s="110"/>
      <c r="AE1432" s="105"/>
      <c r="AF1432" s="105"/>
      <c r="AR1432" s="112"/>
    </row>
    <row r="1433" spans="2:44" x14ac:dyDescent="0.25">
      <c r="B1433" s="1" t="str">
        <f>IF(I1433="","",
(IF(N1433=FİLTRE!$H$6,2,0)+IF(FİLTRE!$H$6="TOPLAM",2,0))
)</f>
        <v/>
      </c>
      <c r="C1433">
        <f>IF(FİLTRE!$M$5="",9,(IF(U1433&gt;=FİLTRE!$M$5,1,0)))</f>
        <v>1</v>
      </c>
      <c r="D1433" s="1">
        <f>IF(FİLTRE!$M$6="",9,(IF('SKT LİSTESİ'!P1433&lt;=FİLTRE!$M$6,1,0)))</f>
        <v>1</v>
      </c>
      <c r="E1433" s="25" t="str">
        <f>IF(I1433="","",(COUNTIFS($L$4:L1433,L1433)))</f>
        <v/>
      </c>
      <c r="F1433" s="13">
        <f>IF(OR(B1433&lt;&gt;2,C1433&lt;&gt;1,D1433&lt;&gt;1,H1433&lt;&gt;1),0,
COUNTIFS($B$4:B1433,2,$C$4:C1433,1,$D$4:D1433,1,$H$4:H1433,1))</f>
        <v>0</v>
      </c>
      <c r="G1433" s="26" t="str">
        <f>IF(I1433="","",(COUNTIF($E$4:E1433,E1433)))</f>
        <v/>
      </c>
      <c r="H1433" s="1">
        <f>IF(AND(J1433="SAYIM",FİLTRE!$H$5="RAFTA",U1433&lt;&gt;0),1,0)+
IF(AND(J1433="İADE DEPO",FİLTRE!$H$5="İADE DEPO"),1,0)+
IF(FİLTRE!$H$5="TÜMÜ",1,0)+
IF(AND(J1433="FİRMA İADE",FİLTRE!$H$5="FİRMA İADE"),1,0)+
IF(AND(J1433="İMHA",FİLTRE!$H$5="İMHA"),1,0)</f>
        <v>1</v>
      </c>
      <c r="I1433" s="99"/>
      <c r="J1433" s="100"/>
      <c r="K1433" s="100"/>
      <c r="L1433" s="101"/>
      <c r="M1433" s="102"/>
      <c r="N1433" s="101"/>
      <c r="O1433" s="99"/>
      <c r="P1433" s="103"/>
      <c r="Q1433" s="104"/>
      <c r="R1433" s="50"/>
      <c r="S1433" s="105"/>
      <c r="T1433" s="106"/>
      <c r="U1433" s="107"/>
      <c r="V1433" s="108"/>
      <c r="W1433" s="107"/>
      <c r="X1433" s="107"/>
      <c r="AA1433" s="107"/>
      <c r="AB1433" s="110"/>
      <c r="AC1433" s="110"/>
      <c r="AE1433" s="105"/>
      <c r="AF1433" s="105"/>
      <c r="AR1433" s="112"/>
    </row>
    <row r="1434" spans="2:44" x14ac:dyDescent="0.25">
      <c r="B1434" s="1" t="str">
        <f>IF(I1434="","",
(IF(N1434=FİLTRE!$H$6,2,0)+IF(FİLTRE!$H$6="TOPLAM",2,0))
)</f>
        <v/>
      </c>
      <c r="C1434">
        <f>IF(FİLTRE!$M$5="",9,(IF(U1434&gt;=FİLTRE!$M$5,1,0)))</f>
        <v>1</v>
      </c>
      <c r="D1434" s="1">
        <f>IF(FİLTRE!$M$6="",9,(IF('SKT LİSTESİ'!P1434&lt;=FİLTRE!$M$6,1,0)))</f>
        <v>1</v>
      </c>
      <c r="E1434" s="25" t="str">
        <f>IF(I1434="","",(COUNTIFS($L$4:L1434,L1434)))</f>
        <v/>
      </c>
      <c r="F1434" s="13">
        <f>IF(OR(B1434&lt;&gt;2,C1434&lt;&gt;1,D1434&lt;&gt;1,H1434&lt;&gt;1),0,
COUNTIFS($B$4:B1434,2,$C$4:C1434,1,$D$4:D1434,1,$H$4:H1434,1))</f>
        <v>0</v>
      </c>
      <c r="G1434" s="26" t="str">
        <f>IF(I1434="","",(COUNTIF($E$4:E1434,E1434)))</f>
        <v/>
      </c>
      <c r="H1434" s="1">
        <f>IF(AND(J1434="SAYIM",FİLTRE!$H$5="RAFTA",U1434&lt;&gt;0),1,0)+
IF(AND(J1434="İADE DEPO",FİLTRE!$H$5="İADE DEPO"),1,0)+
IF(FİLTRE!$H$5="TÜMÜ",1,0)+
IF(AND(J1434="FİRMA İADE",FİLTRE!$H$5="FİRMA İADE"),1,0)+
IF(AND(J1434="İMHA",FİLTRE!$H$5="İMHA"),1,0)</f>
        <v>1</v>
      </c>
      <c r="I1434" s="99"/>
      <c r="J1434" s="100"/>
      <c r="K1434" s="100"/>
      <c r="L1434" s="101"/>
      <c r="M1434" s="102"/>
      <c r="N1434" s="101"/>
      <c r="O1434" s="99"/>
      <c r="P1434" s="103"/>
      <c r="Q1434" s="104"/>
      <c r="R1434" s="50"/>
      <c r="S1434" s="105"/>
      <c r="T1434" s="106"/>
      <c r="U1434" s="107"/>
      <c r="V1434" s="108"/>
      <c r="W1434" s="107"/>
      <c r="X1434" s="107"/>
      <c r="AA1434" s="107"/>
      <c r="AB1434" s="110"/>
      <c r="AC1434" s="110"/>
      <c r="AE1434" s="105"/>
      <c r="AF1434" s="105"/>
      <c r="AR1434" s="112"/>
    </row>
    <row r="1435" spans="2:44" x14ac:dyDescent="0.25">
      <c r="B1435" s="1" t="str">
        <f>IF(I1435="","",
(IF(N1435=FİLTRE!$H$6,2,0)+IF(FİLTRE!$H$6="TOPLAM",2,0))
)</f>
        <v/>
      </c>
      <c r="C1435">
        <f>IF(FİLTRE!$M$5="",9,(IF(U1435&gt;=FİLTRE!$M$5,1,0)))</f>
        <v>1</v>
      </c>
      <c r="D1435" s="1">
        <f>IF(FİLTRE!$M$6="",9,(IF('SKT LİSTESİ'!P1435&lt;=FİLTRE!$M$6,1,0)))</f>
        <v>1</v>
      </c>
      <c r="E1435" s="25" t="str">
        <f>IF(I1435="","",(COUNTIFS($L$4:L1435,L1435)))</f>
        <v/>
      </c>
      <c r="F1435" s="13">
        <f>IF(OR(B1435&lt;&gt;2,C1435&lt;&gt;1,D1435&lt;&gt;1,H1435&lt;&gt;1),0,
COUNTIFS($B$4:B1435,2,$C$4:C1435,1,$D$4:D1435,1,$H$4:H1435,1))</f>
        <v>0</v>
      </c>
      <c r="G1435" s="26" t="str">
        <f>IF(I1435="","",(COUNTIF($E$4:E1435,E1435)))</f>
        <v/>
      </c>
      <c r="H1435" s="1">
        <f>IF(AND(J1435="SAYIM",FİLTRE!$H$5="RAFTA",U1435&lt;&gt;0),1,0)+
IF(AND(J1435="İADE DEPO",FİLTRE!$H$5="İADE DEPO"),1,0)+
IF(FİLTRE!$H$5="TÜMÜ",1,0)+
IF(AND(J1435="FİRMA İADE",FİLTRE!$H$5="FİRMA İADE"),1,0)+
IF(AND(J1435="İMHA",FİLTRE!$H$5="İMHA"),1,0)</f>
        <v>1</v>
      </c>
      <c r="I1435" s="99"/>
      <c r="J1435" s="100"/>
      <c r="K1435" s="100"/>
      <c r="L1435" s="101"/>
      <c r="M1435" s="102"/>
      <c r="N1435" s="101"/>
      <c r="O1435" s="99"/>
      <c r="P1435" s="103"/>
      <c r="Q1435" s="104"/>
      <c r="R1435" s="50"/>
      <c r="S1435" s="105"/>
      <c r="T1435" s="106"/>
      <c r="U1435" s="107"/>
      <c r="V1435" s="108"/>
      <c r="W1435" s="107"/>
      <c r="X1435" s="107"/>
      <c r="AA1435" s="107"/>
      <c r="AB1435" s="110"/>
      <c r="AC1435" s="110"/>
      <c r="AE1435" s="105"/>
      <c r="AF1435" s="105"/>
      <c r="AR1435" s="112"/>
    </row>
    <row r="1436" spans="2:44" x14ac:dyDescent="0.25">
      <c r="B1436" s="1" t="str">
        <f>IF(I1436="","",
(IF(N1436=FİLTRE!$H$6,2,0)+IF(FİLTRE!$H$6="TOPLAM",2,0))
)</f>
        <v/>
      </c>
      <c r="C1436">
        <f>IF(FİLTRE!$M$5="",9,(IF(U1436&gt;=FİLTRE!$M$5,1,0)))</f>
        <v>1</v>
      </c>
      <c r="D1436" s="1">
        <f>IF(FİLTRE!$M$6="",9,(IF('SKT LİSTESİ'!P1436&lt;=FİLTRE!$M$6,1,0)))</f>
        <v>1</v>
      </c>
      <c r="E1436" s="25" t="str">
        <f>IF(I1436="","",(COUNTIFS($L$4:L1436,L1436)))</f>
        <v/>
      </c>
      <c r="F1436" s="13">
        <f>IF(OR(B1436&lt;&gt;2,C1436&lt;&gt;1,D1436&lt;&gt;1,H1436&lt;&gt;1),0,
COUNTIFS($B$4:B1436,2,$C$4:C1436,1,$D$4:D1436,1,$H$4:H1436,1))</f>
        <v>0</v>
      </c>
      <c r="G1436" s="26" t="str">
        <f>IF(I1436="","",(COUNTIF($E$4:E1436,E1436)))</f>
        <v/>
      </c>
      <c r="H1436" s="1">
        <f>IF(AND(J1436="SAYIM",FİLTRE!$H$5="RAFTA",U1436&lt;&gt;0),1,0)+
IF(AND(J1436="İADE DEPO",FİLTRE!$H$5="İADE DEPO"),1,0)+
IF(FİLTRE!$H$5="TÜMÜ",1,0)+
IF(AND(J1436="FİRMA İADE",FİLTRE!$H$5="FİRMA İADE"),1,0)+
IF(AND(J1436="İMHA",FİLTRE!$H$5="İMHA"),1,0)</f>
        <v>1</v>
      </c>
      <c r="I1436" s="99"/>
      <c r="J1436" s="100"/>
      <c r="K1436" s="100"/>
      <c r="L1436" s="101"/>
      <c r="M1436" s="102"/>
      <c r="N1436" s="101"/>
      <c r="O1436" s="99"/>
      <c r="P1436" s="103"/>
      <c r="Q1436" s="104"/>
      <c r="R1436" s="50"/>
      <c r="S1436" s="105"/>
      <c r="T1436" s="106"/>
      <c r="U1436" s="107"/>
      <c r="V1436" s="108"/>
      <c r="W1436" s="107"/>
      <c r="X1436" s="107"/>
      <c r="AA1436" s="107"/>
      <c r="AB1436" s="110"/>
      <c r="AC1436" s="110"/>
      <c r="AE1436" s="105"/>
      <c r="AF1436" s="105"/>
      <c r="AR1436" s="112"/>
    </row>
    <row r="1437" spans="2:44" x14ac:dyDescent="0.25">
      <c r="B1437" s="1" t="str">
        <f>IF(I1437="","",
(IF(N1437=FİLTRE!$H$6,2,0)+IF(FİLTRE!$H$6="TOPLAM",2,0))
)</f>
        <v/>
      </c>
      <c r="C1437">
        <f>IF(FİLTRE!$M$5="",9,(IF(U1437&gt;=FİLTRE!$M$5,1,0)))</f>
        <v>1</v>
      </c>
      <c r="D1437" s="1">
        <f>IF(FİLTRE!$M$6="",9,(IF('SKT LİSTESİ'!P1437&lt;=FİLTRE!$M$6,1,0)))</f>
        <v>1</v>
      </c>
      <c r="E1437" s="25" t="str">
        <f>IF(I1437="","",(COUNTIFS($L$4:L1437,L1437)))</f>
        <v/>
      </c>
      <c r="F1437" s="13">
        <f>IF(OR(B1437&lt;&gt;2,C1437&lt;&gt;1,D1437&lt;&gt;1,H1437&lt;&gt;1),0,
COUNTIFS($B$4:B1437,2,$C$4:C1437,1,$D$4:D1437,1,$H$4:H1437,1))</f>
        <v>0</v>
      </c>
      <c r="G1437" s="26" t="str">
        <f>IF(I1437="","",(COUNTIF($E$4:E1437,E1437)))</f>
        <v/>
      </c>
      <c r="H1437" s="1">
        <f>IF(AND(J1437="SAYIM",FİLTRE!$H$5="RAFTA",U1437&lt;&gt;0),1,0)+
IF(AND(J1437="İADE DEPO",FİLTRE!$H$5="İADE DEPO"),1,0)+
IF(FİLTRE!$H$5="TÜMÜ",1,0)+
IF(AND(J1437="FİRMA İADE",FİLTRE!$H$5="FİRMA İADE"),1,0)+
IF(AND(J1437="İMHA",FİLTRE!$H$5="İMHA"),1,0)</f>
        <v>1</v>
      </c>
      <c r="I1437" s="99"/>
      <c r="J1437" s="100"/>
      <c r="K1437" s="100"/>
      <c r="L1437" s="101"/>
      <c r="M1437" s="102"/>
      <c r="N1437" s="101"/>
      <c r="O1437" s="99"/>
      <c r="P1437" s="103"/>
      <c r="Q1437" s="104"/>
      <c r="R1437" s="50"/>
      <c r="S1437" s="105"/>
      <c r="T1437" s="106"/>
      <c r="U1437" s="107"/>
      <c r="V1437" s="108"/>
      <c r="W1437" s="107"/>
      <c r="X1437" s="107"/>
      <c r="AA1437" s="107"/>
      <c r="AB1437" s="110"/>
      <c r="AC1437" s="110"/>
      <c r="AE1437" s="105"/>
      <c r="AF1437" s="105"/>
      <c r="AR1437" s="112"/>
    </row>
    <row r="1438" spans="2:44" x14ac:dyDescent="0.25">
      <c r="B1438" s="1" t="str">
        <f>IF(I1438="","",
(IF(N1438=FİLTRE!$H$6,2,0)+IF(FİLTRE!$H$6="TOPLAM",2,0))
)</f>
        <v/>
      </c>
      <c r="C1438">
        <f>IF(FİLTRE!$M$5="",9,(IF(U1438&gt;=FİLTRE!$M$5,1,0)))</f>
        <v>1</v>
      </c>
      <c r="D1438" s="1">
        <f>IF(FİLTRE!$M$6="",9,(IF('SKT LİSTESİ'!P1438&lt;=FİLTRE!$M$6,1,0)))</f>
        <v>1</v>
      </c>
      <c r="E1438" s="25" t="str">
        <f>IF(I1438="","",(COUNTIFS($L$4:L1438,L1438)))</f>
        <v/>
      </c>
      <c r="F1438" s="13">
        <f>IF(OR(B1438&lt;&gt;2,C1438&lt;&gt;1,D1438&lt;&gt;1,H1438&lt;&gt;1),0,
COUNTIFS($B$4:B1438,2,$C$4:C1438,1,$D$4:D1438,1,$H$4:H1438,1))</f>
        <v>0</v>
      </c>
      <c r="G1438" s="26" t="str">
        <f>IF(I1438="","",(COUNTIF($E$4:E1438,E1438)))</f>
        <v/>
      </c>
      <c r="H1438" s="1">
        <f>IF(AND(J1438="SAYIM",FİLTRE!$H$5="RAFTA",U1438&lt;&gt;0),1,0)+
IF(AND(J1438="İADE DEPO",FİLTRE!$H$5="İADE DEPO"),1,0)+
IF(FİLTRE!$H$5="TÜMÜ",1,0)+
IF(AND(J1438="FİRMA İADE",FİLTRE!$H$5="FİRMA İADE"),1,0)+
IF(AND(J1438="İMHA",FİLTRE!$H$5="İMHA"),1,0)</f>
        <v>1</v>
      </c>
      <c r="I1438" s="99"/>
      <c r="J1438" s="100"/>
      <c r="K1438" s="100"/>
      <c r="L1438" s="101"/>
      <c r="M1438" s="102"/>
      <c r="N1438" s="101"/>
      <c r="O1438" s="99"/>
      <c r="P1438" s="103"/>
      <c r="Q1438" s="104"/>
      <c r="R1438" s="50"/>
      <c r="S1438" s="105"/>
      <c r="T1438" s="106"/>
      <c r="U1438" s="107"/>
      <c r="V1438" s="108"/>
      <c r="W1438" s="107"/>
      <c r="X1438" s="107"/>
      <c r="AA1438" s="107"/>
      <c r="AB1438" s="110"/>
      <c r="AC1438" s="110"/>
      <c r="AE1438" s="105"/>
      <c r="AF1438" s="105"/>
      <c r="AR1438" s="112"/>
    </row>
    <row r="1439" spans="2:44" x14ac:dyDescent="0.25">
      <c r="B1439" s="1" t="str">
        <f>IF(I1439="","",
(IF(N1439=FİLTRE!$H$6,2,0)+IF(FİLTRE!$H$6="TOPLAM",2,0))
)</f>
        <v/>
      </c>
      <c r="C1439">
        <f>IF(FİLTRE!$M$5="",9,(IF(U1439&gt;=FİLTRE!$M$5,1,0)))</f>
        <v>1</v>
      </c>
      <c r="D1439" s="1">
        <f>IF(FİLTRE!$M$6="",9,(IF('SKT LİSTESİ'!P1439&lt;=FİLTRE!$M$6,1,0)))</f>
        <v>1</v>
      </c>
      <c r="E1439" s="25" t="str">
        <f>IF(I1439="","",(COUNTIFS($L$4:L1439,L1439)))</f>
        <v/>
      </c>
      <c r="F1439" s="13">
        <f>IF(OR(B1439&lt;&gt;2,C1439&lt;&gt;1,D1439&lt;&gt;1,H1439&lt;&gt;1),0,
COUNTIFS($B$4:B1439,2,$C$4:C1439,1,$D$4:D1439,1,$H$4:H1439,1))</f>
        <v>0</v>
      </c>
      <c r="G1439" s="26" t="str">
        <f>IF(I1439="","",(COUNTIF($E$4:E1439,E1439)))</f>
        <v/>
      </c>
      <c r="H1439" s="1">
        <f>IF(AND(J1439="SAYIM",FİLTRE!$H$5="RAFTA",U1439&lt;&gt;0),1,0)+
IF(AND(J1439="İADE DEPO",FİLTRE!$H$5="İADE DEPO"),1,0)+
IF(FİLTRE!$H$5="TÜMÜ",1,0)+
IF(AND(J1439="FİRMA İADE",FİLTRE!$H$5="FİRMA İADE"),1,0)+
IF(AND(J1439="İMHA",FİLTRE!$H$5="İMHA"),1,0)</f>
        <v>1</v>
      </c>
      <c r="I1439" s="99"/>
      <c r="J1439" s="100"/>
      <c r="K1439" s="100"/>
      <c r="L1439" s="101"/>
      <c r="M1439" s="102"/>
      <c r="N1439" s="101"/>
      <c r="O1439" s="99"/>
      <c r="P1439" s="103"/>
      <c r="Q1439" s="104"/>
      <c r="R1439" s="50"/>
      <c r="S1439" s="105"/>
      <c r="T1439" s="106"/>
      <c r="U1439" s="107"/>
      <c r="V1439" s="108"/>
      <c r="W1439" s="107"/>
      <c r="X1439" s="107"/>
      <c r="AA1439" s="107"/>
      <c r="AB1439" s="110"/>
      <c r="AC1439" s="110"/>
      <c r="AE1439" s="105"/>
      <c r="AF1439" s="105"/>
      <c r="AR1439" s="112"/>
    </row>
    <row r="1440" spans="2:44" x14ac:dyDescent="0.25">
      <c r="B1440" s="1" t="str">
        <f>IF(I1440="","",
(IF(N1440=FİLTRE!$H$6,2,0)+IF(FİLTRE!$H$6="TOPLAM",2,0))
)</f>
        <v/>
      </c>
      <c r="C1440">
        <f>IF(FİLTRE!$M$5="",9,(IF(U1440&gt;=FİLTRE!$M$5,1,0)))</f>
        <v>1</v>
      </c>
      <c r="D1440" s="1">
        <f>IF(FİLTRE!$M$6="",9,(IF('SKT LİSTESİ'!P1440&lt;=FİLTRE!$M$6,1,0)))</f>
        <v>1</v>
      </c>
      <c r="E1440" s="25" t="str">
        <f>IF(I1440="","",(COUNTIFS($L$4:L1440,L1440)))</f>
        <v/>
      </c>
      <c r="F1440" s="13">
        <f>IF(OR(B1440&lt;&gt;2,C1440&lt;&gt;1,D1440&lt;&gt;1,H1440&lt;&gt;1),0,
COUNTIFS($B$4:B1440,2,$C$4:C1440,1,$D$4:D1440,1,$H$4:H1440,1))</f>
        <v>0</v>
      </c>
      <c r="G1440" s="26" t="str">
        <f>IF(I1440="","",(COUNTIF($E$4:E1440,E1440)))</f>
        <v/>
      </c>
      <c r="H1440" s="1">
        <f>IF(AND(J1440="SAYIM",FİLTRE!$H$5="RAFTA",U1440&lt;&gt;0),1,0)+
IF(AND(J1440="İADE DEPO",FİLTRE!$H$5="İADE DEPO"),1,0)+
IF(FİLTRE!$H$5="TÜMÜ",1,0)+
IF(AND(J1440="FİRMA İADE",FİLTRE!$H$5="FİRMA İADE"),1,0)+
IF(AND(J1440="İMHA",FİLTRE!$H$5="İMHA"),1,0)</f>
        <v>1</v>
      </c>
      <c r="I1440" s="99"/>
      <c r="J1440" s="100"/>
      <c r="K1440" s="100"/>
      <c r="L1440" s="101"/>
      <c r="M1440" s="102"/>
      <c r="N1440" s="101"/>
      <c r="O1440" s="99"/>
      <c r="P1440" s="103"/>
      <c r="Q1440" s="104"/>
      <c r="R1440" s="50"/>
      <c r="S1440" s="105"/>
      <c r="T1440" s="106"/>
      <c r="U1440" s="107"/>
      <c r="V1440" s="108"/>
      <c r="W1440" s="107"/>
      <c r="X1440" s="107"/>
      <c r="AA1440" s="107"/>
      <c r="AB1440" s="110"/>
      <c r="AC1440" s="110"/>
      <c r="AE1440" s="105"/>
      <c r="AF1440" s="105"/>
      <c r="AR1440" s="112"/>
    </row>
    <row r="1441" spans="2:44" x14ac:dyDescent="0.25">
      <c r="B1441" s="1" t="str">
        <f>IF(I1441="","",
(IF(N1441=FİLTRE!$H$6,2,0)+IF(FİLTRE!$H$6="TOPLAM",2,0))
)</f>
        <v/>
      </c>
      <c r="C1441">
        <f>IF(FİLTRE!$M$5="",9,(IF(U1441&gt;=FİLTRE!$M$5,1,0)))</f>
        <v>1</v>
      </c>
      <c r="D1441" s="1">
        <f>IF(FİLTRE!$M$6="",9,(IF('SKT LİSTESİ'!P1441&lt;=FİLTRE!$M$6,1,0)))</f>
        <v>1</v>
      </c>
      <c r="E1441" s="25" t="str">
        <f>IF(I1441="","",(COUNTIFS($L$4:L1441,L1441)))</f>
        <v/>
      </c>
      <c r="F1441" s="13">
        <f>IF(OR(B1441&lt;&gt;2,C1441&lt;&gt;1,D1441&lt;&gt;1,H1441&lt;&gt;1),0,
COUNTIFS($B$4:B1441,2,$C$4:C1441,1,$D$4:D1441,1,$H$4:H1441,1))</f>
        <v>0</v>
      </c>
      <c r="G1441" s="26" t="str">
        <f>IF(I1441="","",(COUNTIF($E$4:E1441,E1441)))</f>
        <v/>
      </c>
      <c r="H1441" s="1">
        <f>IF(AND(J1441="SAYIM",FİLTRE!$H$5="RAFTA",U1441&lt;&gt;0),1,0)+
IF(AND(J1441="İADE DEPO",FİLTRE!$H$5="İADE DEPO"),1,0)+
IF(FİLTRE!$H$5="TÜMÜ",1,0)+
IF(AND(J1441="FİRMA İADE",FİLTRE!$H$5="FİRMA İADE"),1,0)+
IF(AND(J1441="İMHA",FİLTRE!$H$5="İMHA"),1,0)</f>
        <v>1</v>
      </c>
      <c r="I1441" s="99"/>
      <c r="J1441" s="100"/>
      <c r="K1441" s="100"/>
      <c r="L1441" s="101"/>
      <c r="M1441" s="102"/>
      <c r="N1441" s="101"/>
      <c r="O1441" s="99"/>
      <c r="P1441" s="103"/>
      <c r="Q1441" s="104"/>
      <c r="R1441" s="50"/>
      <c r="S1441" s="105"/>
      <c r="T1441" s="106"/>
      <c r="U1441" s="107"/>
      <c r="V1441" s="108"/>
      <c r="W1441" s="107"/>
      <c r="X1441" s="107"/>
      <c r="AA1441" s="107"/>
      <c r="AB1441" s="110"/>
      <c r="AC1441" s="110"/>
      <c r="AE1441" s="105"/>
      <c r="AF1441" s="105"/>
      <c r="AR1441" s="112"/>
    </row>
    <row r="1442" spans="2:44" x14ac:dyDescent="0.25">
      <c r="B1442" s="1" t="str">
        <f>IF(I1442="","",
(IF(N1442=FİLTRE!$H$6,2,0)+IF(FİLTRE!$H$6="TOPLAM",2,0))
)</f>
        <v/>
      </c>
      <c r="C1442">
        <f>IF(FİLTRE!$M$5="",9,(IF(U1442&gt;=FİLTRE!$M$5,1,0)))</f>
        <v>1</v>
      </c>
      <c r="D1442" s="1">
        <f>IF(FİLTRE!$M$6="",9,(IF('SKT LİSTESİ'!P1442&lt;=FİLTRE!$M$6,1,0)))</f>
        <v>1</v>
      </c>
      <c r="E1442" s="25" t="str">
        <f>IF(I1442="","",(COUNTIFS($L$4:L1442,L1442)))</f>
        <v/>
      </c>
      <c r="F1442" s="13">
        <f>IF(OR(B1442&lt;&gt;2,C1442&lt;&gt;1,D1442&lt;&gt;1,H1442&lt;&gt;1),0,
COUNTIFS($B$4:B1442,2,$C$4:C1442,1,$D$4:D1442,1,$H$4:H1442,1))</f>
        <v>0</v>
      </c>
      <c r="G1442" s="26" t="str">
        <f>IF(I1442="","",(COUNTIF($E$4:E1442,E1442)))</f>
        <v/>
      </c>
      <c r="H1442" s="1">
        <f>IF(AND(J1442="SAYIM",FİLTRE!$H$5="RAFTA",U1442&lt;&gt;0),1,0)+
IF(AND(J1442="İADE DEPO",FİLTRE!$H$5="İADE DEPO"),1,0)+
IF(FİLTRE!$H$5="TÜMÜ",1,0)+
IF(AND(J1442="FİRMA İADE",FİLTRE!$H$5="FİRMA İADE"),1,0)+
IF(AND(J1442="İMHA",FİLTRE!$H$5="İMHA"),1,0)</f>
        <v>1</v>
      </c>
      <c r="I1442" s="99"/>
      <c r="J1442" s="100"/>
      <c r="K1442" s="100"/>
      <c r="L1442" s="101"/>
      <c r="M1442" s="102"/>
      <c r="N1442" s="101"/>
      <c r="O1442" s="99"/>
      <c r="P1442" s="103"/>
      <c r="Q1442" s="104"/>
      <c r="R1442" s="50"/>
      <c r="S1442" s="105"/>
      <c r="T1442" s="106"/>
      <c r="U1442" s="107"/>
      <c r="V1442" s="108"/>
      <c r="W1442" s="107"/>
      <c r="X1442" s="107"/>
      <c r="AA1442" s="107"/>
      <c r="AB1442" s="110"/>
      <c r="AC1442" s="110"/>
      <c r="AE1442" s="105"/>
      <c r="AF1442" s="105"/>
      <c r="AR1442" s="112"/>
    </row>
    <row r="1443" spans="2:44" x14ac:dyDescent="0.25">
      <c r="B1443" s="1" t="str">
        <f>IF(I1443="","",
(IF(N1443=FİLTRE!$H$6,2,0)+IF(FİLTRE!$H$6="TOPLAM",2,0))
)</f>
        <v/>
      </c>
      <c r="C1443">
        <f>IF(FİLTRE!$M$5="",9,(IF(U1443&gt;=FİLTRE!$M$5,1,0)))</f>
        <v>1</v>
      </c>
      <c r="D1443" s="1">
        <f>IF(FİLTRE!$M$6="",9,(IF('SKT LİSTESİ'!P1443&lt;=FİLTRE!$M$6,1,0)))</f>
        <v>1</v>
      </c>
      <c r="E1443" s="25" t="str">
        <f>IF(I1443="","",(COUNTIFS($L$4:L1443,L1443)))</f>
        <v/>
      </c>
      <c r="F1443" s="13">
        <f>IF(OR(B1443&lt;&gt;2,C1443&lt;&gt;1,D1443&lt;&gt;1,H1443&lt;&gt;1),0,
COUNTIFS($B$4:B1443,2,$C$4:C1443,1,$D$4:D1443,1,$H$4:H1443,1))</f>
        <v>0</v>
      </c>
      <c r="G1443" s="26" t="str">
        <f>IF(I1443="","",(COUNTIF($E$4:E1443,E1443)))</f>
        <v/>
      </c>
      <c r="H1443" s="1">
        <f>IF(AND(J1443="SAYIM",FİLTRE!$H$5="RAFTA",U1443&lt;&gt;0),1,0)+
IF(AND(J1443="İADE DEPO",FİLTRE!$H$5="İADE DEPO"),1,0)+
IF(FİLTRE!$H$5="TÜMÜ",1,0)+
IF(AND(J1443="FİRMA İADE",FİLTRE!$H$5="FİRMA İADE"),1,0)+
IF(AND(J1443="İMHA",FİLTRE!$H$5="İMHA"),1,0)</f>
        <v>1</v>
      </c>
      <c r="I1443" s="99"/>
      <c r="J1443" s="100"/>
      <c r="K1443" s="100"/>
      <c r="L1443" s="101"/>
      <c r="M1443" s="102"/>
      <c r="N1443" s="101"/>
      <c r="O1443" s="99"/>
      <c r="P1443" s="103"/>
      <c r="Q1443" s="104"/>
      <c r="R1443" s="50"/>
      <c r="S1443" s="105"/>
      <c r="T1443" s="106"/>
      <c r="U1443" s="107"/>
      <c r="V1443" s="108"/>
      <c r="W1443" s="107"/>
      <c r="X1443" s="107"/>
      <c r="AA1443" s="107"/>
      <c r="AB1443" s="110"/>
      <c r="AC1443" s="110"/>
      <c r="AE1443" s="105"/>
      <c r="AF1443" s="105"/>
      <c r="AR1443" s="112"/>
    </row>
    <row r="1444" spans="2:44" x14ac:dyDescent="0.25">
      <c r="B1444" s="1" t="str">
        <f>IF(I1444="","",
(IF(N1444=FİLTRE!$H$6,2,0)+IF(FİLTRE!$H$6="TOPLAM",2,0))
)</f>
        <v/>
      </c>
      <c r="C1444">
        <f>IF(FİLTRE!$M$5="",9,(IF(U1444&gt;=FİLTRE!$M$5,1,0)))</f>
        <v>1</v>
      </c>
      <c r="D1444" s="1">
        <f>IF(FİLTRE!$M$6="",9,(IF('SKT LİSTESİ'!P1444&lt;=FİLTRE!$M$6,1,0)))</f>
        <v>1</v>
      </c>
      <c r="E1444" s="25" t="str">
        <f>IF(I1444="","",(COUNTIFS($L$4:L1444,L1444)))</f>
        <v/>
      </c>
      <c r="F1444" s="13">
        <f>IF(OR(B1444&lt;&gt;2,C1444&lt;&gt;1,D1444&lt;&gt;1,H1444&lt;&gt;1),0,
COUNTIFS($B$4:B1444,2,$C$4:C1444,1,$D$4:D1444,1,$H$4:H1444,1))</f>
        <v>0</v>
      </c>
      <c r="G1444" s="26" t="str">
        <f>IF(I1444="","",(COUNTIF($E$4:E1444,E1444)))</f>
        <v/>
      </c>
      <c r="H1444" s="1">
        <f>IF(AND(J1444="SAYIM",FİLTRE!$H$5="RAFTA",U1444&lt;&gt;0),1,0)+
IF(AND(J1444="İADE DEPO",FİLTRE!$H$5="İADE DEPO"),1,0)+
IF(FİLTRE!$H$5="TÜMÜ",1,0)+
IF(AND(J1444="FİRMA İADE",FİLTRE!$H$5="FİRMA İADE"),1,0)+
IF(AND(J1444="İMHA",FİLTRE!$H$5="İMHA"),1,0)</f>
        <v>1</v>
      </c>
      <c r="I1444" s="99"/>
      <c r="J1444" s="100"/>
      <c r="K1444" s="100"/>
      <c r="L1444" s="101"/>
      <c r="M1444" s="102"/>
      <c r="N1444" s="101"/>
      <c r="O1444" s="99"/>
      <c r="P1444" s="103"/>
      <c r="Q1444" s="104"/>
      <c r="R1444" s="50"/>
      <c r="S1444" s="105"/>
      <c r="T1444" s="106"/>
      <c r="U1444" s="107"/>
      <c r="V1444" s="108"/>
      <c r="W1444" s="107"/>
      <c r="X1444" s="107"/>
      <c r="AA1444" s="107"/>
      <c r="AB1444" s="110"/>
      <c r="AC1444" s="110"/>
      <c r="AE1444" s="105"/>
      <c r="AF1444" s="105"/>
      <c r="AR1444" s="112"/>
    </row>
    <row r="1445" spans="2:44" x14ac:dyDescent="0.25">
      <c r="B1445" s="1" t="str">
        <f>IF(I1445="","",
(IF(N1445=FİLTRE!$H$6,2,0)+IF(FİLTRE!$H$6="TOPLAM",2,0))
)</f>
        <v/>
      </c>
      <c r="C1445">
        <f>IF(FİLTRE!$M$5="",9,(IF(U1445&gt;=FİLTRE!$M$5,1,0)))</f>
        <v>1</v>
      </c>
      <c r="D1445" s="1">
        <f>IF(FİLTRE!$M$6="",9,(IF('SKT LİSTESİ'!P1445&lt;=FİLTRE!$M$6,1,0)))</f>
        <v>1</v>
      </c>
      <c r="E1445" s="25" t="str">
        <f>IF(I1445="","",(COUNTIFS($L$4:L1445,L1445)))</f>
        <v/>
      </c>
      <c r="F1445" s="13">
        <f>IF(OR(B1445&lt;&gt;2,C1445&lt;&gt;1,D1445&lt;&gt;1,H1445&lt;&gt;1),0,
COUNTIFS($B$4:B1445,2,$C$4:C1445,1,$D$4:D1445,1,$H$4:H1445,1))</f>
        <v>0</v>
      </c>
      <c r="G1445" s="26" t="str">
        <f>IF(I1445="","",(COUNTIF($E$4:E1445,E1445)))</f>
        <v/>
      </c>
      <c r="H1445" s="1">
        <f>IF(AND(J1445="SAYIM",FİLTRE!$H$5="RAFTA",U1445&lt;&gt;0),1,0)+
IF(AND(J1445="İADE DEPO",FİLTRE!$H$5="İADE DEPO"),1,0)+
IF(FİLTRE!$H$5="TÜMÜ",1,0)+
IF(AND(J1445="FİRMA İADE",FİLTRE!$H$5="FİRMA İADE"),1,0)+
IF(AND(J1445="İMHA",FİLTRE!$H$5="İMHA"),1,0)</f>
        <v>1</v>
      </c>
      <c r="I1445" s="99"/>
      <c r="J1445" s="100"/>
      <c r="K1445" s="100"/>
      <c r="L1445" s="101"/>
      <c r="M1445" s="102"/>
      <c r="N1445" s="101"/>
      <c r="O1445" s="99"/>
      <c r="P1445" s="103"/>
      <c r="Q1445" s="104"/>
      <c r="R1445" s="50"/>
      <c r="S1445" s="105"/>
      <c r="T1445" s="106"/>
      <c r="U1445" s="107"/>
      <c r="V1445" s="108"/>
      <c r="W1445" s="107"/>
      <c r="X1445" s="107"/>
      <c r="AA1445" s="107"/>
      <c r="AB1445" s="110"/>
      <c r="AC1445" s="110"/>
      <c r="AE1445" s="105"/>
      <c r="AF1445" s="105"/>
      <c r="AR1445" s="112"/>
    </row>
    <row r="1446" spans="2:44" x14ac:dyDescent="0.25">
      <c r="B1446" s="1" t="str">
        <f>IF(I1446="","",
(IF(N1446=FİLTRE!$H$6,2,0)+IF(FİLTRE!$H$6="TOPLAM",2,0))
)</f>
        <v/>
      </c>
      <c r="C1446">
        <f>IF(FİLTRE!$M$5="",9,(IF(U1446&gt;=FİLTRE!$M$5,1,0)))</f>
        <v>1</v>
      </c>
      <c r="D1446" s="1">
        <f>IF(FİLTRE!$M$6="",9,(IF('SKT LİSTESİ'!P1446&lt;=FİLTRE!$M$6,1,0)))</f>
        <v>1</v>
      </c>
      <c r="E1446" s="25" t="str">
        <f>IF(I1446="","",(COUNTIFS($L$4:L1446,L1446)))</f>
        <v/>
      </c>
      <c r="F1446" s="13">
        <f>IF(OR(B1446&lt;&gt;2,C1446&lt;&gt;1,D1446&lt;&gt;1,H1446&lt;&gt;1),0,
COUNTIFS($B$4:B1446,2,$C$4:C1446,1,$D$4:D1446,1,$H$4:H1446,1))</f>
        <v>0</v>
      </c>
      <c r="G1446" s="26" t="str">
        <f>IF(I1446="","",(COUNTIF($E$4:E1446,E1446)))</f>
        <v/>
      </c>
      <c r="H1446" s="1">
        <f>IF(AND(J1446="SAYIM",FİLTRE!$H$5="RAFTA",U1446&lt;&gt;0),1,0)+
IF(AND(J1446="İADE DEPO",FİLTRE!$H$5="İADE DEPO"),1,0)+
IF(FİLTRE!$H$5="TÜMÜ",1,0)+
IF(AND(J1446="FİRMA İADE",FİLTRE!$H$5="FİRMA İADE"),1,0)+
IF(AND(J1446="İMHA",FİLTRE!$H$5="İMHA"),1,0)</f>
        <v>1</v>
      </c>
      <c r="I1446" s="99"/>
      <c r="J1446" s="100"/>
      <c r="K1446" s="100"/>
      <c r="L1446" s="101"/>
      <c r="M1446" s="102"/>
      <c r="N1446" s="101"/>
      <c r="O1446" s="99"/>
      <c r="P1446" s="103"/>
      <c r="Q1446" s="104"/>
      <c r="R1446" s="50"/>
      <c r="S1446" s="105"/>
      <c r="T1446" s="106"/>
      <c r="U1446" s="107"/>
      <c r="V1446" s="108"/>
      <c r="W1446" s="107"/>
      <c r="X1446" s="107"/>
      <c r="AA1446" s="107"/>
      <c r="AB1446" s="110"/>
      <c r="AC1446" s="110"/>
      <c r="AE1446" s="105"/>
      <c r="AF1446" s="105"/>
      <c r="AR1446" s="112"/>
    </row>
    <row r="1447" spans="2:44" x14ac:dyDescent="0.25">
      <c r="B1447" s="1" t="str">
        <f>IF(I1447="","",
(IF(N1447=FİLTRE!$H$6,2,0)+IF(FİLTRE!$H$6="TOPLAM",2,0))
)</f>
        <v/>
      </c>
      <c r="C1447">
        <f>IF(FİLTRE!$M$5="",9,(IF(U1447&gt;=FİLTRE!$M$5,1,0)))</f>
        <v>1</v>
      </c>
      <c r="D1447" s="1">
        <f>IF(FİLTRE!$M$6="",9,(IF('SKT LİSTESİ'!P1447&lt;=FİLTRE!$M$6,1,0)))</f>
        <v>1</v>
      </c>
      <c r="E1447" s="25" t="str">
        <f>IF(I1447="","",(COUNTIFS($L$4:L1447,L1447)))</f>
        <v/>
      </c>
      <c r="F1447" s="13">
        <f>IF(OR(B1447&lt;&gt;2,C1447&lt;&gt;1,D1447&lt;&gt;1,H1447&lt;&gt;1),0,
COUNTIFS($B$4:B1447,2,$C$4:C1447,1,$D$4:D1447,1,$H$4:H1447,1))</f>
        <v>0</v>
      </c>
      <c r="G1447" s="26" t="str">
        <f>IF(I1447="","",(COUNTIF($E$4:E1447,E1447)))</f>
        <v/>
      </c>
      <c r="H1447" s="1">
        <f>IF(AND(J1447="SAYIM",FİLTRE!$H$5="RAFTA",U1447&lt;&gt;0),1,0)+
IF(AND(J1447="İADE DEPO",FİLTRE!$H$5="İADE DEPO"),1,0)+
IF(FİLTRE!$H$5="TÜMÜ",1,0)+
IF(AND(J1447="FİRMA İADE",FİLTRE!$H$5="FİRMA İADE"),1,0)+
IF(AND(J1447="İMHA",FİLTRE!$H$5="İMHA"),1,0)</f>
        <v>1</v>
      </c>
      <c r="I1447" s="99"/>
      <c r="J1447" s="100"/>
      <c r="K1447" s="100"/>
      <c r="L1447" s="101"/>
      <c r="M1447" s="102"/>
      <c r="N1447" s="101"/>
      <c r="O1447" s="99"/>
      <c r="P1447" s="103"/>
      <c r="Q1447" s="104"/>
      <c r="R1447" s="50"/>
      <c r="S1447" s="105"/>
      <c r="T1447" s="106"/>
      <c r="U1447" s="107"/>
      <c r="V1447" s="108"/>
      <c r="W1447" s="107"/>
      <c r="X1447" s="107"/>
      <c r="AA1447" s="107"/>
      <c r="AB1447" s="110"/>
      <c r="AC1447" s="110"/>
      <c r="AE1447" s="105"/>
      <c r="AF1447" s="105"/>
      <c r="AR1447" s="112"/>
    </row>
    <row r="1448" spans="2:44" x14ac:dyDescent="0.25">
      <c r="B1448" s="1" t="str">
        <f>IF(I1448="","",
(IF(N1448=FİLTRE!$H$6,2,0)+IF(FİLTRE!$H$6="TOPLAM",2,0))
)</f>
        <v/>
      </c>
      <c r="C1448">
        <f>IF(FİLTRE!$M$5="",9,(IF(U1448&gt;=FİLTRE!$M$5,1,0)))</f>
        <v>1</v>
      </c>
      <c r="D1448" s="1">
        <f>IF(FİLTRE!$M$6="",9,(IF('SKT LİSTESİ'!P1448&lt;=FİLTRE!$M$6,1,0)))</f>
        <v>1</v>
      </c>
      <c r="E1448" s="25" t="str">
        <f>IF(I1448="","",(COUNTIFS($L$4:L1448,L1448)))</f>
        <v/>
      </c>
      <c r="F1448" s="13">
        <f>IF(OR(B1448&lt;&gt;2,C1448&lt;&gt;1,D1448&lt;&gt;1,H1448&lt;&gt;1),0,
COUNTIFS($B$4:B1448,2,$C$4:C1448,1,$D$4:D1448,1,$H$4:H1448,1))</f>
        <v>0</v>
      </c>
      <c r="G1448" s="26" t="str">
        <f>IF(I1448="","",(COUNTIF($E$4:E1448,E1448)))</f>
        <v/>
      </c>
      <c r="H1448" s="1">
        <f>IF(AND(J1448="SAYIM",FİLTRE!$H$5="RAFTA",U1448&lt;&gt;0),1,0)+
IF(AND(J1448="İADE DEPO",FİLTRE!$H$5="İADE DEPO"),1,0)+
IF(FİLTRE!$H$5="TÜMÜ",1,0)+
IF(AND(J1448="FİRMA İADE",FİLTRE!$H$5="FİRMA İADE"),1,0)+
IF(AND(J1448="İMHA",FİLTRE!$H$5="İMHA"),1,0)</f>
        <v>1</v>
      </c>
      <c r="I1448" s="99"/>
      <c r="J1448" s="100"/>
      <c r="K1448" s="100"/>
      <c r="L1448" s="101"/>
      <c r="M1448" s="102"/>
      <c r="N1448" s="101"/>
      <c r="O1448" s="99"/>
      <c r="P1448" s="103"/>
      <c r="Q1448" s="104"/>
      <c r="R1448" s="50"/>
      <c r="S1448" s="105"/>
      <c r="T1448" s="106"/>
      <c r="U1448" s="107"/>
      <c r="V1448" s="108"/>
      <c r="W1448" s="107"/>
      <c r="X1448" s="107"/>
      <c r="AA1448" s="107"/>
      <c r="AB1448" s="110"/>
      <c r="AC1448" s="110"/>
      <c r="AE1448" s="105"/>
      <c r="AF1448" s="105"/>
      <c r="AR1448" s="112"/>
    </row>
    <row r="1449" spans="2:44" x14ac:dyDescent="0.25">
      <c r="B1449" s="1" t="str">
        <f>IF(I1449="","",
(IF(N1449=FİLTRE!$H$6,2,0)+IF(FİLTRE!$H$6="TOPLAM",2,0))
)</f>
        <v/>
      </c>
      <c r="C1449">
        <f>IF(FİLTRE!$M$5="",9,(IF(U1449&gt;=FİLTRE!$M$5,1,0)))</f>
        <v>1</v>
      </c>
      <c r="D1449" s="1">
        <f>IF(FİLTRE!$M$6="",9,(IF('SKT LİSTESİ'!P1449&lt;=FİLTRE!$M$6,1,0)))</f>
        <v>1</v>
      </c>
      <c r="E1449" s="25" t="str">
        <f>IF(I1449="","",(COUNTIFS($L$4:L1449,L1449)))</f>
        <v/>
      </c>
      <c r="F1449" s="13">
        <f>IF(OR(B1449&lt;&gt;2,C1449&lt;&gt;1,D1449&lt;&gt;1,H1449&lt;&gt;1),0,
COUNTIFS($B$4:B1449,2,$C$4:C1449,1,$D$4:D1449,1,$H$4:H1449,1))</f>
        <v>0</v>
      </c>
      <c r="G1449" s="26" t="str">
        <f>IF(I1449="","",(COUNTIF($E$4:E1449,E1449)))</f>
        <v/>
      </c>
      <c r="H1449" s="1">
        <f>IF(AND(J1449="SAYIM",FİLTRE!$H$5="RAFTA",U1449&lt;&gt;0),1,0)+
IF(AND(J1449="İADE DEPO",FİLTRE!$H$5="İADE DEPO"),1,0)+
IF(FİLTRE!$H$5="TÜMÜ",1,0)+
IF(AND(J1449="FİRMA İADE",FİLTRE!$H$5="FİRMA İADE"),1,0)+
IF(AND(J1449="İMHA",FİLTRE!$H$5="İMHA"),1,0)</f>
        <v>1</v>
      </c>
      <c r="I1449" s="99"/>
      <c r="J1449" s="100"/>
      <c r="K1449" s="100"/>
      <c r="L1449" s="101"/>
      <c r="M1449" s="102"/>
      <c r="N1449" s="101"/>
      <c r="O1449" s="99"/>
      <c r="P1449" s="103"/>
      <c r="Q1449" s="104"/>
      <c r="R1449" s="50"/>
      <c r="S1449" s="105"/>
      <c r="T1449" s="106"/>
      <c r="U1449" s="107"/>
      <c r="V1449" s="108"/>
      <c r="W1449" s="107"/>
      <c r="X1449" s="107"/>
      <c r="AA1449" s="107"/>
      <c r="AB1449" s="110"/>
      <c r="AC1449" s="110"/>
      <c r="AE1449" s="105"/>
      <c r="AF1449" s="105"/>
      <c r="AR1449" s="112"/>
    </row>
    <row r="1450" spans="2:44" x14ac:dyDescent="0.25">
      <c r="B1450" s="1" t="str">
        <f>IF(I1450="","",
(IF(N1450=FİLTRE!$H$6,2,0)+IF(FİLTRE!$H$6="TOPLAM",2,0))
)</f>
        <v/>
      </c>
      <c r="C1450">
        <f>IF(FİLTRE!$M$5="",9,(IF(U1450&gt;=FİLTRE!$M$5,1,0)))</f>
        <v>1</v>
      </c>
      <c r="D1450" s="1">
        <f>IF(FİLTRE!$M$6="",9,(IF('SKT LİSTESİ'!P1450&lt;=FİLTRE!$M$6,1,0)))</f>
        <v>1</v>
      </c>
      <c r="E1450" s="25" t="str">
        <f>IF(I1450="","",(COUNTIFS($L$4:L1450,L1450)))</f>
        <v/>
      </c>
      <c r="F1450" s="13">
        <f>IF(OR(B1450&lt;&gt;2,C1450&lt;&gt;1,D1450&lt;&gt;1,H1450&lt;&gt;1),0,
COUNTIFS($B$4:B1450,2,$C$4:C1450,1,$D$4:D1450,1,$H$4:H1450,1))</f>
        <v>0</v>
      </c>
      <c r="G1450" s="26" t="str">
        <f>IF(I1450="","",(COUNTIF($E$4:E1450,E1450)))</f>
        <v/>
      </c>
      <c r="H1450" s="1">
        <f>IF(AND(J1450="SAYIM",FİLTRE!$H$5="RAFTA",U1450&lt;&gt;0),1,0)+
IF(AND(J1450="İADE DEPO",FİLTRE!$H$5="İADE DEPO"),1,0)+
IF(FİLTRE!$H$5="TÜMÜ",1,0)+
IF(AND(J1450="FİRMA İADE",FİLTRE!$H$5="FİRMA İADE"),1,0)+
IF(AND(J1450="İMHA",FİLTRE!$H$5="İMHA"),1,0)</f>
        <v>1</v>
      </c>
      <c r="I1450" s="99"/>
      <c r="J1450" s="100"/>
      <c r="K1450" s="100"/>
      <c r="L1450" s="101"/>
      <c r="M1450" s="102"/>
      <c r="N1450" s="101"/>
      <c r="O1450" s="99"/>
      <c r="P1450" s="103"/>
      <c r="Q1450" s="104"/>
      <c r="R1450" s="50"/>
      <c r="S1450" s="105"/>
      <c r="T1450" s="106"/>
      <c r="U1450" s="107"/>
      <c r="V1450" s="108"/>
      <c r="W1450" s="107"/>
      <c r="X1450" s="107"/>
      <c r="AA1450" s="107"/>
      <c r="AB1450" s="110"/>
      <c r="AC1450" s="110"/>
      <c r="AE1450" s="105"/>
      <c r="AF1450" s="105"/>
      <c r="AR1450" s="112"/>
    </row>
    <row r="1451" spans="2:44" x14ac:dyDescent="0.25">
      <c r="B1451" s="1" t="str">
        <f>IF(I1451="","",
(IF(N1451=FİLTRE!$H$6,2,0)+IF(FİLTRE!$H$6="TOPLAM",2,0))
)</f>
        <v/>
      </c>
      <c r="C1451">
        <f>IF(FİLTRE!$M$5="",9,(IF(U1451&gt;=FİLTRE!$M$5,1,0)))</f>
        <v>1</v>
      </c>
      <c r="D1451" s="1">
        <f>IF(FİLTRE!$M$6="",9,(IF('SKT LİSTESİ'!P1451&lt;=FİLTRE!$M$6,1,0)))</f>
        <v>1</v>
      </c>
      <c r="E1451" s="25" t="str">
        <f>IF(I1451="","",(COUNTIFS($L$4:L1451,L1451)))</f>
        <v/>
      </c>
      <c r="F1451" s="13">
        <f>IF(OR(B1451&lt;&gt;2,C1451&lt;&gt;1,D1451&lt;&gt;1,H1451&lt;&gt;1),0,
COUNTIFS($B$4:B1451,2,$C$4:C1451,1,$D$4:D1451,1,$H$4:H1451,1))</f>
        <v>0</v>
      </c>
      <c r="G1451" s="26" t="str">
        <f>IF(I1451="","",(COUNTIF($E$4:E1451,E1451)))</f>
        <v/>
      </c>
      <c r="H1451" s="1">
        <f>IF(AND(J1451="SAYIM",FİLTRE!$H$5="RAFTA",U1451&lt;&gt;0),1,0)+
IF(AND(J1451="İADE DEPO",FİLTRE!$H$5="İADE DEPO"),1,0)+
IF(FİLTRE!$H$5="TÜMÜ",1,0)+
IF(AND(J1451="FİRMA İADE",FİLTRE!$H$5="FİRMA İADE"),1,0)+
IF(AND(J1451="İMHA",FİLTRE!$H$5="İMHA"),1,0)</f>
        <v>1</v>
      </c>
      <c r="I1451" s="99"/>
      <c r="J1451" s="100"/>
      <c r="K1451" s="100"/>
      <c r="L1451" s="101"/>
      <c r="M1451" s="102"/>
      <c r="N1451" s="101"/>
      <c r="O1451" s="99"/>
      <c r="P1451" s="103"/>
      <c r="Q1451" s="104"/>
      <c r="R1451" s="50"/>
      <c r="S1451" s="105"/>
      <c r="T1451" s="106"/>
      <c r="U1451" s="107"/>
      <c r="V1451" s="108"/>
      <c r="W1451" s="107"/>
      <c r="X1451" s="107"/>
      <c r="AA1451" s="107"/>
      <c r="AB1451" s="110"/>
      <c r="AC1451" s="110"/>
      <c r="AE1451" s="105"/>
      <c r="AF1451" s="105"/>
      <c r="AR1451" s="112"/>
    </row>
    <row r="1452" spans="2:44" x14ac:dyDescent="0.25">
      <c r="B1452" s="1" t="str">
        <f>IF(I1452="","",
(IF(N1452=FİLTRE!$H$6,2,0)+IF(FİLTRE!$H$6="TOPLAM",2,0))
)</f>
        <v/>
      </c>
      <c r="C1452">
        <f>IF(FİLTRE!$M$5="",9,(IF(U1452&gt;=FİLTRE!$M$5,1,0)))</f>
        <v>1</v>
      </c>
      <c r="D1452" s="1">
        <f>IF(FİLTRE!$M$6="",9,(IF('SKT LİSTESİ'!P1452&lt;=FİLTRE!$M$6,1,0)))</f>
        <v>1</v>
      </c>
      <c r="E1452" s="25" t="str">
        <f>IF(I1452="","",(COUNTIFS($L$4:L1452,L1452)))</f>
        <v/>
      </c>
      <c r="F1452" s="13">
        <f>IF(OR(B1452&lt;&gt;2,C1452&lt;&gt;1,D1452&lt;&gt;1,H1452&lt;&gt;1),0,
COUNTIFS($B$4:B1452,2,$C$4:C1452,1,$D$4:D1452,1,$H$4:H1452,1))</f>
        <v>0</v>
      </c>
      <c r="G1452" s="26" t="str">
        <f>IF(I1452="","",(COUNTIF($E$4:E1452,E1452)))</f>
        <v/>
      </c>
      <c r="H1452" s="1">
        <f>IF(AND(J1452="SAYIM",FİLTRE!$H$5="RAFTA",U1452&lt;&gt;0),1,0)+
IF(AND(J1452="İADE DEPO",FİLTRE!$H$5="İADE DEPO"),1,0)+
IF(FİLTRE!$H$5="TÜMÜ",1,0)+
IF(AND(J1452="FİRMA İADE",FİLTRE!$H$5="FİRMA İADE"),1,0)+
IF(AND(J1452="İMHA",FİLTRE!$H$5="İMHA"),1,0)</f>
        <v>1</v>
      </c>
      <c r="I1452" s="99"/>
      <c r="J1452" s="100"/>
      <c r="K1452" s="100"/>
      <c r="L1452" s="101"/>
      <c r="M1452" s="102"/>
      <c r="N1452" s="101"/>
      <c r="O1452" s="99"/>
      <c r="P1452" s="103"/>
      <c r="Q1452" s="104"/>
      <c r="R1452" s="50"/>
      <c r="S1452" s="105"/>
      <c r="T1452" s="106"/>
      <c r="U1452" s="107"/>
      <c r="V1452" s="108"/>
      <c r="W1452" s="107"/>
      <c r="X1452" s="107"/>
      <c r="AA1452" s="107"/>
      <c r="AB1452" s="110"/>
      <c r="AC1452" s="110"/>
      <c r="AE1452" s="105"/>
      <c r="AF1452" s="105"/>
      <c r="AR1452" s="112"/>
    </row>
    <row r="1453" spans="2:44" x14ac:dyDescent="0.25">
      <c r="B1453" s="1" t="str">
        <f>IF(I1453="","",
(IF(N1453=FİLTRE!$H$6,2,0)+IF(FİLTRE!$H$6="TOPLAM",2,0))
)</f>
        <v/>
      </c>
      <c r="C1453">
        <f>IF(FİLTRE!$M$5="",9,(IF(U1453&gt;=FİLTRE!$M$5,1,0)))</f>
        <v>1</v>
      </c>
      <c r="D1453" s="1">
        <f>IF(FİLTRE!$M$6="",9,(IF('SKT LİSTESİ'!P1453&lt;=FİLTRE!$M$6,1,0)))</f>
        <v>1</v>
      </c>
      <c r="E1453" s="25" t="str">
        <f>IF(I1453="","",(COUNTIFS($L$4:L1453,L1453)))</f>
        <v/>
      </c>
      <c r="F1453" s="13">
        <f>IF(OR(B1453&lt;&gt;2,C1453&lt;&gt;1,D1453&lt;&gt;1,H1453&lt;&gt;1),0,
COUNTIFS($B$4:B1453,2,$C$4:C1453,1,$D$4:D1453,1,$H$4:H1453,1))</f>
        <v>0</v>
      </c>
      <c r="G1453" s="26" t="str">
        <f>IF(I1453="","",(COUNTIF($E$4:E1453,E1453)))</f>
        <v/>
      </c>
      <c r="H1453" s="1">
        <f>IF(AND(J1453="SAYIM",FİLTRE!$H$5="RAFTA",U1453&lt;&gt;0),1,0)+
IF(AND(J1453="İADE DEPO",FİLTRE!$H$5="İADE DEPO"),1,0)+
IF(FİLTRE!$H$5="TÜMÜ",1,0)+
IF(AND(J1453="FİRMA İADE",FİLTRE!$H$5="FİRMA İADE"),1,0)+
IF(AND(J1453="İMHA",FİLTRE!$H$5="İMHA"),1,0)</f>
        <v>1</v>
      </c>
      <c r="I1453" s="99"/>
      <c r="J1453" s="100"/>
      <c r="K1453" s="100"/>
      <c r="L1453" s="101"/>
      <c r="M1453" s="102"/>
      <c r="N1453" s="101"/>
      <c r="O1453" s="99"/>
      <c r="P1453" s="103"/>
      <c r="Q1453" s="104"/>
      <c r="R1453" s="50"/>
      <c r="S1453" s="105"/>
      <c r="T1453" s="106"/>
      <c r="U1453" s="107"/>
      <c r="V1453" s="108"/>
      <c r="W1453" s="107"/>
      <c r="X1453" s="107"/>
      <c r="AA1453" s="107"/>
      <c r="AB1453" s="110"/>
      <c r="AC1453" s="110"/>
      <c r="AE1453" s="105"/>
      <c r="AF1453" s="105"/>
      <c r="AR1453" s="112"/>
    </row>
    <row r="1454" spans="2:44" x14ac:dyDescent="0.25">
      <c r="B1454" s="1" t="str">
        <f>IF(I1454="","",
(IF(N1454=FİLTRE!$H$6,2,0)+IF(FİLTRE!$H$6="TOPLAM",2,0))
)</f>
        <v/>
      </c>
      <c r="C1454">
        <f>IF(FİLTRE!$M$5="",9,(IF(U1454&gt;=FİLTRE!$M$5,1,0)))</f>
        <v>1</v>
      </c>
      <c r="D1454" s="1">
        <f>IF(FİLTRE!$M$6="",9,(IF('SKT LİSTESİ'!P1454&lt;=FİLTRE!$M$6,1,0)))</f>
        <v>1</v>
      </c>
      <c r="E1454" s="25" t="str">
        <f>IF(I1454="","",(COUNTIFS($L$4:L1454,L1454)))</f>
        <v/>
      </c>
      <c r="F1454" s="13">
        <f>IF(OR(B1454&lt;&gt;2,C1454&lt;&gt;1,D1454&lt;&gt;1,H1454&lt;&gt;1),0,
COUNTIFS($B$4:B1454,2,$C$4:C1454,1,$D$4:D1454,1,$H$4:H1454,1))</f>
        <v>0</v>
      </c>
      <c r="G1454" s="26" t="str">
        <f>IF(I1454="","",(COUNTIF($E$4:E1454,E1454)))</f>
        <v/>
      </c>
      <c r="H1454" s="1">
        <f>IF(AND(J1454="SAYIM",FİLTRE!$H$5="RAFTA",U1454&lt;&gt;0),1,0)+
IF(AND(J1454="İADE DEPO",FİLTRE!$H$5="İADE DEPO"),1,0)+
IF(FİLTRE!$H$5="TÜMÜ",1,0)+
IF(AND(J1454="FİRMA İADE",FİLTRE!$H$5="FİRMA İADE"),1,0)+
IF(AND(J1454="İMHA",FİLTRE!$H$5="İMHA"),1,0)</f>
        <v>1</v>
      </c>
      <c r="I1454" s="99"/>
      <c r="J1454" s="100"/>
      <c r="K1454" s="100"/>
      <c r="L1454" s="101"/>
      <c r="M1454" s="102"/>
      <c r="N1454" s="101"/>
      <c r="O1454" s="99"/>
      <c r="P1454" s="103"/>
      <c r="Q1454" s="104"/>
      <c r="R1454" s="50"/>
      <c r="S1454" s="105"/>
      <c r="T1454" s="106"/>
      <c r="U1454" s="107"/>
      <c r="V1454" s="108"/>
      <c r="W1454" s="107"/>
      <c r="X1454" s="107"/>
      <c r="AA1454" s="107"/>
      <c r="AB1454" s="110"/>
      <c r="AC1454" s="110"/>
      <c r="AE1454" s="105"/>
      <c r="AF1454" s="105"/>
      <c r="AR1454" s="112"/>
    </row>
    <row r="1455" spans="2:44" x14ac:dyDescent="0.25">
      <c r="B1455" s="1" t="str">
        <f>IF(I1455="","",
(IF(N1455=FİLTRE!$H$6,2,0)+IF(FİLTRE!$H$6="TOPLAM",2,0))
)</f>
        <v/>
      </c>
      <c r="C1455">
        <f>IF(FİLTRE!$M$5="",9,(IF(U1455&gt;=FİLTRE!$M$5,1,0)))</f>
        <v>1</v>
      </c>
      <c r="D1455" s="1">
        <f>IF(FİLTRE!$M$6="",9,(IF('SKT LİSTESİ'!P1455&lt;=FİLTRE!$M$6,1,0)))</f>
        <v>1</v>
      </c>
      <c r="E1455" s="25" t="str">
        <f>IF(I1455="","",(COUNTIFS($L$4:L1455,L1455)))</f>
        <v/>
      </c>
      <c r="F1455" s="13">
        <f>IF(OR(B1455&lt;&gt;2,C1455&lt;&gt;1,D1455&lt;&gt;1,H1455&lt;&gt;1),0,
COUNTIFS($B$4:B1455,2,$C$4:C1455,1,$D$4:D1455,1,$H$4:H1455,1))</f>
        <v>0</v>
      </c>
      <c r="G1455" s="26" t="str">
        <f>IF(I1455="","",(COUNTIF($E$4:E1455,E1455)))</f>
        <v/>
      </c>
      <c r="H1455" s="1">
        <f>IF(AND(J1455="SAYIM",FİLTRE!$H$5="RAFTA",U1455&lt;&gt;0),1,0)+
IF(AND(J1455="İADE DEPO",FİLTRE!$H$5="İADE DEPO"),1,0)+
IF(FİLTRE!$H$5="TÜMÜ",1,0)+
IF(AND(J1455="FİRMA İADE",FİLTRE!$H$5="FİRMA İADE"),1,0)+
IF(AND(J1455="İMHA",FİLTRE!$H$5="İMHA"),1,0)</f>
        <v>1</v>
      </c>
      <c r="I1455" s="99"/>
      <c r="J1455" s="100"/>
      <c r="K1455" s="100"/>
      <c r="L1455" s="101"/>
      <c r="M1455" s="102"/>
      <c r="N1455" s="101"/>
      <c r="O1455" s="99"/>
      <c r="P1455" s="103"/>
      <c r="Q1455" s="104"/>
      <c r="R1455" s="50"/>
      <c r="S1455" s="105"/>
      <c r="T1455" s="106"/>
      <c r="U1455" s="107"/>
      <c r="V1455" s="108"/>
      <c r="W1455" s="107"/>
      <c r="X1455" s="107"/>
      <c r="AA1455" s="107"/>
      <c r="AB1455" s="110"/>
      <c r="AC1455" s="110"/>
      <c r="AE1455" s="105"/>
      <c r="AF1455" s="105"/>
      <c r="AR1455" s="112"/>
    </row>
    <row r="1456" spans="2:44" x14ac:dyDescent="0.25">
      <c r="B1456" s="1" t="str">
        <f>IF(I1456="","",
(IF(N1456=FİLTRE!$H$6,2,0)+IF(FİLTRE!$H$6="TOPLAM",2,0))
)</f>
        <v/>
      </c>
      <c r="C1456">
        <f>IF(FİLTRE!$M$5="",9,(IF(U1456&gt;=FİLTRE!$M$5,1,0)))</f>
        <v>1</v>
      </c>
      <c r="D1456" s="1">
        <f>IF(FİLTRE!$M$6="",9,(IF('SKT LİSTESİ'!P1456&lt;=FİLTRE!$M$6,1,0)))</f>
        <v>1</v>
      </c>
      <c r="E1456" s="25" t="str">
        <f>IF(I1456="","",(COUNTIFS($L$4:L1456,L1456)))</f>
        <v/>
      </c>
      <c r="F1456" s="13">
        <f>IF(OR(B1456&lt;&gt;2,C1456&lt;&gt;1,D1456&lt;&gt;1,H1456&lt;&gt;1),0,
COUNTIFS($B$4:B1456,2,$C$4:C1456,1,$D$4:D1456,1,$H$4:H1456,1))</f>
        <v>0</v>
      </c>
      <c r="G1456" s="26" t="str">
        <f>IF(I1456="","",(COUNTIF($E$4:E1456,E1456)))</f>
        <v/>
      </c>
      <c r="H1456" s="1">
        <f>IF(AND(J1456="SAYIM",FİLTRE!$H$5="RAFTA",U1456&lt;&gt;0),1,0)+
IF(AND(J1456="İADE DEPO",FİLTRE!$H$5="İADE DEPO"),1,0)+
IF(FİLTRE!$H$5="TÜMÜ",1,0)+
IF(AND(J1456="FİRMA İADE",FİLTRE!$H$5="FİRMA İADE"),1,0)+
IF(AND(J1456="İMHA",FİLTRE!$H$5="İMHA"),1,0)</f>
        <v>1</v>
      </c>
      <c r="I1456" s="99"/>
      <c r="J1456" s="100"/>
      <c r="K1456" s="100"/>
      <c r="L1456" s="101"/>
      <c r="M1456" s="102"/>
      <c r="N1456" s="101"/>
      <c r="O1456" s="99"/>
      <c r="P1456" s="103"/>
      <c r="Q1456" s="104"/>
      <c r="R1456" s="50"/>
      <c r="S1456" s="105"/>
      <c r="T1456" s="106"/>
      <c r="U1456" s="107"/>
      <c r="V1456" s="108"/>
      <c r="W1456" s="107"/>
      <c r="X1456" s="107"/>
      <c r="AA1456" s="107"/>
      <c r="AB1456" s="110"/>
      <c r="AC1456" s="110"/>
      <c r="AE1456" s="105"/>
      <c r="AF1456" s="105"/>
      <c r="AR1456" s="112"/>
    </row>
    <row r="1457" spans="2:44" x14ac:dyDescent="0.25">
      <c r="B1457" s="1" t="str">
        <f>IF(I1457="","",
(IF(N1457=FİLTRE!$H$6,2,0)+IF(FİLTRE!$H$6="TOPLAM",2,0))
)</f>
        <v/>
      </c>
      <c r="C1457">
        <f>IF(FİLTRE!$M$5="",9,(IF(U1457&gt;=FİLTRE!$M$5,1,0)))</f>
        <v>1</v>
      </c>
      <c r="D1457" s="1">
        <f>IF(FİLTRE!$M$6="",9,(IF('SKT LİSTESİ'!P1457&lt;=FİLTRE!$M$6,1,0)))</f>
        <v>1</v>
      </c>
      <c r="E1457" s="25" t="str">
        <f>IF(I1457="","",(COUNTIFS($L$4:L1457,L1457)))</f>
        <v/>
      </c>
      <c r="F1457" s="13">
        <f>IF(OR(B1457&lt;&gt;2,C1457&lt;&gt;1,D1457&lt;&gt;1,H1457&lt;&gt;1),0,
COUNTIFS($B$4:B1457,2,$C$4:C1457,1,$D$4:D1457,1,$H$4:H1457,1))</f>
        <v>0</v>
      </c>
      <c r="G1457" s="26" t="str">
        <f>IF(I1457="","",(COUNTIF($E$4:E1457,E1457)))</f>
        <v/>
      </c>
      <c r="H1457" s="1">
        <f>IF(AND(J1457="SAYIM",FİLTRE!$H$5="RAFTA",U1457&lt;&gt;0),1,0)+
IF(AND(J1457="İADE DEPO",FİLTRE!$H$5="İADE DEPO"),1,0)+
IF(FİLTRE!$H$5="TÜMÜ",1,0)+
IF(AND(J1457="FİRMA İADE",FİLTRE!$H$5="FİRMA İADE"),1,0)+
IF(AND(J1457="İMHA",FİLTRE!$H$5="İMHA"),1,0)</f>
        <v>1</v>
      </c>
      <c r="I1457" s="99"/>
      <c r="J1457" s="100"/>
      <c r="K1457" s="100"/>
      <c r="L1457" s="101"/>
      <c r="M1457" s="102"/>
      <c r="N1457" s="101"/>
      <c r="O1457" s="99"/>
      <c r="P1457" s="103"/>
      <c r="Q1457" s="104"/>
      <c r="R1457" s="50"/>
      <c r="S1457" s="105"/>
      <c r="T1457" s="106"/>
      <c r="U1457" s="107"/>
      <c r="V1457" s="108"/>
      <c r="W1457" s="107"/>
      <c r="X1457" s="107"/>
      <c r="AA1457" s="107"/>
      <c r="AB1457" s="110"/>
      <c r="AC1457" s="110"/>
      <c r="AE1457" s="105"/>
      <c r="AF1457" s="105"/>
      <c r="AR1457" s="112"/>
    </row>
    <row r="1458" spans="2:44" x14ac:dyDescent="0.25">
      <c r="B1458" s="1" t="str">
        <f>IF(I1458="","",
(IF(N1458=FİLTRE!$H$6,2,0)+IF(FİLTRE!$H$6="TOPLAM",2,0))
)</f>
        <v/>
      </c>
      <c r="C1458">
        <f>IF(FİLTRE!$M$5="",9,(IF(U1458&gt;=FİLTRE!$M$5,1,0)))</f>
        <v>1</v>
      </c>
      <c r="D1458" s="1">
        <f>IF(FİLTRE!$M$6="",9,(IF('SKT LİSTESİ'!P1458&lt;=FİLTRE!$M$6,1,0)))</f>
        <v>1</v>
      </c>
      <c r="E1458" s="25" t="str">
        <f>IF(I1458="","",(COUNTIFS($L$4:L1458,L1458)))</f>
        <v/>
      </c>
      <c r="F1458" s="13">
        <f>IF(OR(B1458&lt;&gt;2,C1458&lt;&gt;1,D1458&lt;&gt;1,H1458&lt;&gt;1),0,
COUNTIFS($B$4:B1458,2,$C$4:C1458,1,$D$4:D1458,1,$H$4:H1458,1))</f>
        <v>0</v>
      </c>
      <c r="G1458" s="26" t="str">
        <f>IF(I1458="","",(COUNTIF($E$4:E1458,E1458)))</f>
        <v/>
      </c>
      <c r="H1458" s="1">
        <f>IF(AND(J1458="SAYIM",FİLTRE!$H$5="RAFTA",U1458&lt;&gt;0),1,0)+
IF(AND(J1458="İADE DEPO",FİLTRE!$H$5="İADE DEPO"),1,0)+
IF(FİLTRE!$H$5="TÜMÜ",1,0)+
IF(AND(J1458="FİRMA İADE",FİLTRE!$H$5="FİRMA İADE"),1,0)+
IF(AND(J1458="İMHA",FİLTRE!$H$5="İMHA"),1,0)</f>
        <v>1</v>
      </c>
      <c r="I1458" s="99"/>
      <c r="J1458" s="100"/>
      <c r="K1458" s="100"/>
      <c r="L1458" s="101"/>
      <c r="M1458" s="102"/>
      <c r="N1458" s="101"/>
      <c r="O1458" s="99"/>
      <c r="P1458" s="103"/>
      <c r="Q1458" s="104"/>
      <c r="R1458" s="50"/>
      <c r="S1458" s="105"/>
      <c r="T1458" s="106"/>
      <c r="U1458" s="107"/>
      <c r="V1458" s="108"/>
      <c r="W1458" s="107"/>
      <c r="X1458" s="107"/>
      <c r="AA1458" s="107"/>
      <c r="AB1458" s="110"/>
      <c r="AC1458" s="110"/>
      <c r="AE1458" s="105"/>
      <c r="AF1458" s="105"/>
      <c r="AR1458" s="112"/>
    </row>
    <row r="1459" spans="2:44" x14ac:dyDescent="0.25">
      <c r="B1459" s="1" t="str">
        <f>IF(I1459="","",
(IF(N1459=FİLTRE!$H$6,2,0)+IF(FİLTRE!$H$6="TOPLAM",2,0))
)</f>
        <v/>
      </c>
      <c r="C1459">
        <f>IF(FİLTRE!$M$5="",9,(IF(U1459&gt;=FİLTRE!$M$5,1,0)))</f>
        <v>1</v>
      </c>
      <c r="D1459" s="1">
        <f>IF(FİLTRE!$M$6="",9,(IF('SKT LİSTESİ'!P1459&lt;=FİLTRE!$M$6,1,0)))</f>
        <v>1</v>
      </c>
      <c r="E1459" s="25" t="str">
        <f>IF(I1459="","",(COUNTIFS($L$4:L1459,L1459)))</f>
        <v/>
      </c>
      <c r="F1459" s="13">
        <f>IF(OR(B1459&lt;&gt;2,C1459&lt;&gt;1,D1459&lt;&gt;1,H1459&lt;&gt;1),0,
COUNTIFS($B$4:B1459,2,$C$4:C1459,1,$D$4:D1459,1,$H$4:H1459,1))</f>
        <v>0</v>
      </c>
      <c r="G1459" s="26" t="str">
        <f>IF(I1459="","",(COUNTIF($E$4:E1459,E1459)))</f>
        <v/>
      </c>
      <c r="H1459" s="1">
        <f>IF(AND(J1459="SAYIM",FİLTRE!$H$5="RAFTA",U1459&lt;&gt;0),1,0)+
IF(AND(J1459="İADE DEPO",FİLTRE!$H$5="İADE DEPO"),1,0)+
IF(FİLTRE!$H$5="TÜMÜ",1,0)+
IF(AND(J1459="FİRMA İADE",FİLTRE!$H$5="FİRMA İADE"),1,0)+
IF(AND(J1459="İMHA",FİLTRE!$H$5="İMHA"),1,0)</f>
        <v>1</v>
      </c>
      <c r="I1459" s="99"/>
      <c r="J1459" s="100"/>
      <c r="K1459" s="100"/>
      <c r="L1459" s="101"/>
      <c r="M1459" s="102"/>
      <c r="N1459" s="101"/>
      <c r="O1459" s="99"/>
      <c r="P1459" s="103"/>
      <c r="Q1459" s="104"/>
      <c r="R1459" s="50"/>
      <c r="S1459" s="105"/>
      <c r="T1459" s="106"/>
      <c r="U1459" s="107"/>
      <c r="V1459" s="108"/>
      <c r="W1459" s="107"/>
      <c r="X1459" s="107"/>
      <c r="AA1459" s="107"/>
      <c r="AB1459" s="110"/>
      <c r="AC1459" s="110"/>
      <c r="AE1459" s="105"/>
      <c r="AF1459" s="105"/>
      <c r="AR1459" s="112"/>
    </row>
    <row r="1460" spans="2:44" x14ac:dyDescent="0.25">
      <c r="B1460" s="1" t="str">
        <f>IF(I1460="","",
(IF(N1460=FİLTRE!$H$6,2,0)+IF(FİLTRE!$H$6="TOPLAM",2,0))
)</f>
        <v/>
      </c>
      <c r="C1460">
        <f>IF(FİLTRE!$M$5="",9,(IF(U1460&gt;=FİLTRE!$M$5,1,0)))</f>
        <v>1</v>
      </c>
      <c r="D1460" s="1">
        <f>IF(FİLTRE!$M$6="",9,(IF('SKT LİSTESİ'!P1460&lt;=FİLTRE!$M$6,1,0)))</f>
        <v>1</v>
      </c>
      <c r="E1460" s="25" t="str">
        <f>IF(I1460="","",(COUNTIFS($L$4:L1460,L1460)))</f>
        <v/>
      </c>
      <c r="F1460" s="13">
        <f>IF(OR(B1460&lt;&gt;2,C1460&lt;&gt;1,D1460&lt;&gt;1,H1460&lt;&gt;1),0,
COUNTIFS($B$4:B1460,2,$C$4:C1460,1,$D$4:D1460,1,$H$4:H1460,1))</f>
        <v>0</v>
      </c>
      <c r="G1460" s="26" t="str">
        <f>IF(I1460="","",(COUNTIF($E$4:E1460,E1460)))</f>
        <v/>
      </c>
      <c r="H1460" s="1">
        <f>IF(AND(J1460="SAYIM",FİLTRE!$H$5="RAFTA",U1460&lt;&gt;0),1,0)+
IF(AND(J1460="İADE DEPO",FİLTRE!$H$5="İADE DEPO"),1,0)+
IF(FİLTRE!$H$5="TÜMÜ",1,0)+
IF(AND(J1460="FİRMA İADE",FİLTRE!$H$5="FİRMA İADE"),1,0)+
IF(AND(J1460="İMHA",FİLTRE!$H$5="İMHA"),1,0)</f>
        <v>1</v>
      </c>
      <c r="I1460" s="99"/>
      <c r="J1460" s="100"/>
      <c r="K1460" s="100"/>
      <c r="L1460" s="101"/>
      <c r="M1460" s="102"/>
      <c r="N1460" s="101"/>
      <c r="O1460" s="99"/>
      <c r="P1460" s="103"/>
      <c r="Q1460" s="104"/>
      <c r="R1460" s="50"/>
      <c r="S1460" s="105"/>
      <c r="T1460" s="106"/>
      <c r="U1460" s="107"/>
      <c r="V1460" s="108"/>
      <c r="W1460" s="107"/>
      <c r="X1460" s="107"/>
      <c r="AA1460" s="107"/>
      <c r="AB1460" s="110"/>
      <c r="AC1460" s="110"/>
      <c r="AE1460" s="105"/>
      <c r="AF1460" s="105"/>
      <c r="AR1460" s="112"/>
    </row>
    <row r="1461" spans="2:44" x14ac:dyDescent="0.25">
      <c r="B1461" s="1" t="str">
        <f>IF(I1461="","",
(IF(N1461=FİLTRE!$H$6,2,0)+IF(FİLTRE!$H$6="TOPLAM",2,0))
)</f>
        <v/>
      </c>
      <c r="C1461">
        <f>IF(FİLTRE!$M$5="",9,(IF(U1461&gt;=FİLTRE!$M$5,1,0)))</f>
        <v>1</v>
      </c>
      <c r="D1461" s="1">
        <f>IF(FİLTRE!$M$6="",9,(IF('SKT LİSTESİ'!P1461&lt;=FİLTRE!$M$6,1,0)))</f>
        <v>1</v>
      </c>
      <c r="E1461" s="25" t="str">
        <f>IF(I1461="","",(COUNTIFS($L$4:L1461,L1461)))</f>
        <v/>
      </c>
      <c r="F1461" s="13">
        <f>IF(OR(B1461&lt;&gt;2,C1461&lt;&gt;1,D1461&lt;&gt;1,H1461&lt;&gt;1),0,
COUNTIFS($B$4:B1461,2,$C$4:C1461,1,$D$4:D1461,1,$H$4:H1461,1))</f>
        <v>0</v>
      </c>
      <c r="G1461" s="26" t="str">
        <f>IF(I1461="","",(COUNTIF($E$4:E1461,E1461)))</f>
        <v/>
      </c>
      <c r="H1461" s="1">
        <f>IF(AND(J1461="SAYIM",FİLTRE!$H$5="RAFTA",U1461&lt;&gt;0),1,0)+
IF(AND(J1461="İADE DEPO",FİLTRE!$H$5="İADE DEPO"),1,0)+
IF(FİLTRE!$H$5="TÜMÜ",1,0)+
IF(AND(J1461="FİRMA İADE",FİLTRE!$H$5="FİRMA İADE"),1,0)+
IF(AND(J1461="İMHA",FİLTRE!$H$5="İMHA"),1,0)</f>
        <v>1</v>
      </c>
      <c r="I1461" s="99"/>
      <c r="J1461" s="100"/>
      <c r="K1461" s="100"/>
      <c r="L1461" s="101"/>
      <c r="M1461" s="102"/>
      <c r="N1461" s="101"/>
      <c r="O1461" s="99"/>
      <c r="P1461" s="103"/>
      <c r="Q1461" s="104"/>
      <c r="R1461" s="50"/>
      <c r="S1461" s="105"/>
      <c r="T1461" s="106"/>
      <c r="U1461" s="107"/>
      <c r="V1461" s="108"/>
      <c r="W1461" s="107"/>
      <c r="X1461" s="107"/>
      <c r="AA1461" s="107"/>
      <c r="AB1461" s="110"/>
      <c r="AC1461" s="110"/>
      <c r="AE1461" s="105"/>
      <c r="AF1461" s="105"/>
      <c r="AR1461" s="112"/>
    </row>
    <row r="1462" spans="2:44" x14ac:dyDescent="0.25">
      <c r="B1462" s="1" t="str">
        <f>IF(I1462="","",
(IF(N1462=FİLTRE!$H$6,2,0)+IF(FİLTRE!$H$6="TOPLAM",2,0))
)</f>
        <v/>
      </c>
      <c r="C1462">
        <f>IF(FİLTRE!$M$5="",9,(IF(U1462&gt;=FİLTRE!$M$5,1,0)))</f>
        <v>1</v>
      </c>
      <c r="D1462" s="1">
        <f>IF(FİLTRE!$M$6="",9,(IF('SKT LİSTESİ'!P1462&lt;=FİLTRE!$M$6,1,0)))</f>
        <v>1</v>
      </c>
      <c r="E1462" s="25" t="str">
        <f>IF(I1462="","",(COUNTIFS($L$4:L1462,L1462)))</f>
        <v/>
      </c>
      <c r="F1462" s="13">
        <f>IF(OR(B1462&lt;&gt;2,C1462&lt;&gt;1,D1462&lt;&gt;1,H1462&lt;&gt;1),0,
COUNTIFS($B$4:B1462,2,$C$4:C1462,1,$D$4:D1462,1,$H$4:H1462,1))</f>
        <v>0</v>
      </c>
      <c r="G1462" s="26" t="str">
        <f>IF(I1462="","",(COUNTIF($E$4:E1462,E1462)))</f>
        <v/>
      </c>
      <c r="H1462" s="1">
        <f>IF(AND(J1462="SAYIM",FİLTRE!$H$5="RAFTA",U1462&lt;&gt;0),1,0)+
IF(AND(J1462="İADE DEPO",FİLTRE!$H$5="İADE DEPO"),1,0)+
IF(FİLTRE!$H$5="TÜMÜ",1,0)+
IF(AND(J1462="FİRMA İADE",FİLTRE!$H$5="FİRMA İADE"),1,0)+
IF(AND(J1462="İMHA",FİLTRE!$H$5="İMHA"),1,0)</f>
        <v>1</v>
      </c>
      <c r="I1462" s="99"/>
      <c r="J1462" s="100"/>
      <c r="K1462" s="100"/>
      <c r="L1462" s="101"/>
      <c r="M1462" s="102"/>
      <c r="N1462" s="101"/>
      <c r="O1462" s="99"/>
      <c r="P1462" s="103"/>
      <c r="Q1462" s="104"/>
      <c r="R1462" s="50"/>
      <c r="S1462" s="105"/>
      <c r="T1462" s="106"/>
      <c r="U1462" s="107"/>
      <c r="V1462" s="108"/>
      <c r="W1462" s="107"/>
      <c r="X1462" s="107"/>
      <c r="AA1462" s="107"/>
      <c r="AB1462" s="110"/>
      <c r="AC1462" s="110"/>
      <c r="AE1462" s="105"/>
      <c r="AF1462" s="105"/>
      <c r="AR1462" s="112"/>
    </row>
    <row r="1463" spans="2:44" x14ac:dyDescent="0.25">
      <c r="B1463" s="1" t="str">
        <f>IF(I1463="","",
(IF(N1463=FİLTRE!$H$6,2,0)+IF(FİLTRE!$H$6="TOPLAM",2,0))
)</f>
        <v/>
      </c>
      <c r="C1463">
        <f>IF(FİLTRE!$M$5="",9,(IF(U1463&gt;=FİLTRE!$M$5,1,0)))</f>
        <v>1</v>
      </c>
      <c r="D1463" s="1">
        <f>IF(FİLTRE!$M$6="",9,(IF('SKT LİSTESİ'!P1463&lt;=FİLTRE!$M$6,1,0)))</f>
        <v>1</v>
      </c>
      <c r="E1463" s="25" t="str">
        <f>IF(I1463="","",(COUNTIFS($L$4:L1463,L1463)))</f>
        <v/>
      </c>
      <c r="F1463" s="13">
        <f>IF(OR(B1463&lt;&gt;2,C1463&lt;&gt;1,D1463&lt;&gt;1,H1463&lt;&gt;1),0,
COUNTIFS($B$4:B1463,2,$C$4:C1463,1,$D$4:D1463,1,$H$4:H1463,1))</f>
        <v>0</v>
      </c>
      <c r="G1463" s="26" t="str">
        <f>IF(I1463="","",(COUNTIF($E$4:E1463,E1463)))</f>
        <v/>
      </c>
      <c r="H1463" s="1">
        <f>IF(AND(J1463="SAYIM",FİLTRE!$H$5="RAFTA",U1463&lt;&gt;0),1,0)+
IF(AND(J1463="İADE DEPO",FİLTRE!$H$5="İADE DEPO"),1,0)+
IF(FİLTRE!$H$5="TÜMÜ",1,0)+
IF(AND(J1463="FİRMA İADE",FİLTRE!$H$5="FİRMA İADE"),1,0)+
IF(AND(J1463="İMHA",FİLTRE!$H$5="İMHA"),1,0)</f>
        <v>1</v>
      </c>
      <c r="I1463" s="99"/>
      <c r="J1463" s="100"/>
      <c r="K1463" s="100"/>
      <c r="L1463" s="101"/>
      <c r="M1463" s="102"/>
      <c r="N1463" s="101"/>
      <c r="O1463" s="99"/>
      <c r="P1463" s="103"/>
      <c r="Q1463" s="104"/>
      <c r="R1463" s="50"/>
      <c r="S1463" s="105"/>
      <c r="T1463" s="106"/>
      <c r="U1463" s="107"/>
      <c r="V1463" s="108"/>
      <c r="W1463" s="107"/>
      <c r="X1463" s="107"/>
      <c r="AA1463" s="107"/>
      <c r="AB1463" s="110"/>
      <c r="AC1463" s="110"/>
      <c r="AE1463" s="105"/>
      <c r="AF1463" s="105"/>
      <c r="AR1463" s="112"/>
    </row>
    <row r="1464" spans="2:44" x14ac:dyDescent="0.25">
      <c r="B1464" s="1" t="str">
        <f>IF(I1464="","",
(IF(N1464=FİLTRE!$H$6,2,0)+IF(FİLTRE!$H$6="TOPLAM",2,0))
)</f>
        <v/>
      </c>
      <c r="C1464">
        <f>IF(FİLTRE!$M$5="",9,(IF(U1464&gt;=FİLTRE!$M$5,1,0)))</f>
        <v>1</v>
      </c>
      <c r="D1464" s="1">
        <f>IF(FİLTRE!$M$6="",9,(IF('SKT LİSTESİ'!P1464&lt;=FİLTRE!$M$6,1,0)))</f>
        <v>1</v>
      </c>
      <c r="E1464" s="25" t="str">
        <f>IF(I1464="","",(COUNTIFS($L$4:L1464,L1464)))</f>
        <v/>
      </c>
      <c r="F1464" s="13">
        <f>IF(OR(B1464&lt;&gt;2,C1464&lt;&gt;1,D1464&lt;&gt;1,H1464&lt;&gt;1),0,
COUNTIFS($B$4:B1464,2,$C$4:C1464,1,$D$4:D1464,1,$H$4:H1464,1))</f>
        <v>0</v>
      </c>
      <c r="G1464" s="26" t="str">
        <f>IF(I1464="","",(COUNTIF($E$4:E1464,E1464)))</f>
        <v/>
      </c>
      <c r="H1464" s="1">
        <f>IF(AND(J1464="SAYIM",FİLTRE!$H$5="RAFTA",U1464&lt;&gt;0),1,0)+
IF(AND(J1464="İADE DEPO",FİLTRE!$H$5="İADE DEPO"),1,0)+
IF(FİLTRE!$H$5="TÜMÜ",1,0)+
IF(AND(J1464="FİRMA İADE",FİLTRE!$H$5="FİRMA İADE"),1,0)+
IF(AND(J1464="İMHA",FİLTRE!$H$5="İMHA"),1,0)</f>
        <v>1</v>
      </c>
      <c r="I1464" s="99"/>
      <c r="J1464" s="100"/>
      <c r="K1464" s="100"/>
      <c r="L1464" s="101"/>
      <c r="M1464" s="102"/>
      <c r="N1464" s="101"/>
      <c r="O1464" s="99"/>
      <c r="P1464" s="103"/>
      <c r="Q1464" s="104"/>
      <c r="R1464" s="50"/>
      <c r="S1464" s="105"/>
      <c r="T1464" s="106"/>
      <c r="U1464" s="107"/>
      <c r="V1464" s="108"/>
      <c r="W1464" s="107"/>
      <c r="X1464" s="107"/>
      <c r="AA1464" s="107"/>
      <c r="AB1464" s="110"/>
      <c r="AC1464" s="110"/>
      <c r="AE1464" s="105"/>
      <c r="AF1464" s="105"/>
      <c r="AR1464" s="112"/>
    </row>
    <row r="1465" spans="2:44" x14ac:dyDescent="0.25">
      <c r="B1465" s="1" t="str">
        <f>IF(I1465="","",
(IF(N1465=FİLTRE!$H$6,2,0)+IF(FİLTRE!$H$6="TOPLAM",2,0))
)</f>
        <v/>
      </c>
      <c r="C1465">
        <f>IF(FİLTRE!$M$5="",9,(IF(U1465&gt;=FİLTRE!$M$5,1,0)))</f>
        <v>1</v>
      </c>
      <c r="D1465" s="1">
        <f>IF(FİLTRE!$M$6="",9,(IF('SKT LİSTESİ'!P1465&lt;=FİLTRE!$M$6,1,0)))</f>
        <v>1</v>
      </c>
      <c r="E1465" s="25" t="str">
        <f>IF(I1465="","",(COUNTIFS($L$4:L1465,L1465)))</f>
        <v/>
      </c>
      <c r="F1465" s="13">
        <f>IF(OR(B1465&lt;&gt;2,C1465&lt;&gt;1,D1465&lt;&gt;1,H1465&lt;&gt;1),0,
COUNTIFS($B$4:B1465,2,$C$4:C1465,1,$D$4:D1465,1,$H$4:H1465,1))</f>
        <v>0</v>
      </c>
      <c r="G1465" s="26" t="str">
        <f>IF(I1465="","",(COUNTIF($E$4:E1465,E1465)))</f>
        <v/>
      </c>
      <c r="H1465" s="1">
        <f>IF(AND(J1465="SAYIM",FİLTRE!$H$5="RAFTA",U1465&lt;&gt;0),1,0)+
IF(AND(J1465="İADE DEPO",FİLTRE!$H$5="İADE DEPO"),1,0)+
IF(FİLTRE!$H$5="TÜMÜ",1,0)+
IF(AND(J1465="FİRMA İADE",FİLTRE!$H$5="FİRMA İADE"),1,0)+
IF(AND(J1465="İMHA",FİLTRE!$H$5="İMHA"),1,0)</f>
        <v>1</v>
      </c>
      <c r="I1465" s="99"/>
      <c r="J1465" s="100"/>
      <c r="K1465" s="100"/>
      <c r="L1465" s="101"/>
      <c r="M1465" s="102"/>
      <c r="N1465" s="101"/>
      <c r="O1465" s="99"/>
      <c r="P1465" s="103"/>
      <c r="Q1465" s="104"/>
      <c r="R1465" s="50"/>
      <c r="S1465" s="105"/>
      <c r="T1465" s="106"/>
      <c r="U1465" s="107"/>
      <c r="V1465" s="108"/>
      <c r="W1465" s="107"/>
      <c r="X1465" s="107"/>
      <c r="AA1465" s="107"/>
      <c r="AB1465" s="110"/>
      <c r="AC1465" s="110"/>
      <c r="AE1465" s="105"/>
      <c r="AF1465" s="105"/>
      <c r="AR1465" s="112"/>
    </row>
    <row r="1466" spans="2:44" x14ac:dyDescent="0.25">
      <c r="B1466" s="1" t="str">
        <f>IF(I1466="","",
(IF(N1466=FİLTRE!$H$6,2,0)+IF(FİLTRE!$H$6="TOPLAM",2,0))
)</f>
        <v/>
      </c>
      <c r="C1466">
        <f>IF(FİLTRE!$M$5="",9,(IF(U1466&gt;=FİLTRE!$M$5,1,0)))</f>
        <v>1</v>
      </c>
      <c r="D1466" s="1">
        <f>IF(FİLTRE!$M$6="",9,(IF('SKT LİSTESİ'!P1466&lt;=FİLTRE!$M$6,1,0)))</f>
        <v>1</v>
      </c>
      <c r="E1466" s="25" t="str">
        <f>IF(I1466="","",(COUNTIFS($L$4:L1466,L1466)))</f>
        <v/>
      </c>
      <c r="F1466" s="13">
        <f>IF(OR(B1466&lt;&gt;2,C1466&lt;&gt;1,D1466&lt;&gt;1,H1466&lt;&gt;1),0,
COUNTIFS($B$4:B1466,2,$C$4:C1466,1,$D$4:D1466,1,$H$4:H1466,1))</f>
        <v>0</v>
      </c>
      <c r="G1466" s="26" t="str">
        <f>IF(I1466="","",(COUNTIF($E$4:E1466,E1466)))</f>
        <v/>
      </c>
      <c r="H1466" s="1">
        <f>IF(AND(J1466="SAYIM",FİLTRE!$H$5="RAFTA",U1466&lt;&gt;0),1,0)+
IF(AND(J1466="İADE DEPO",FİLTRE!$H$5="İADE DEPO"),1,0)+
IF(FİLTRE!$H$5="TÜMÜ",1,0)+
IF(AND(J1466="FİRMA İADE",FİLTRE!$H$5="FİRMA İADE"),1,0)+
IF(AND(J1466="İMHA",FİLTRE!$H$5="İMHA"),1,0)</f>
        <v>1</v>
      </c>
      <c r="I1466" s="99"/>
      <c r="J1466" s="100"/>
      <c r="K1466" s="100"/>
      <c r="L1466" s="101"/>
      <c r="M1466" s="102"/>
      <c r="N1466" s="101"/>
      <c r="O1466" s="99"/>
      <c r="P1466" s="103"/>
      <c r="Q1466" s="104"/>
      <c r="R1466" s="50"/>
      <c r="S1466" s="105"/>
      <c r="T1466" s="106"/>
      <c r="U1466" s="107"/>
      <c r="V1466" s="108"/>
      <c r="W1466" s="107"/>
      <c r="X1466" s="107"/>
      <c r="AA1466" s="107"/>
      <c r="AB1466" s="110"/>
      <c r="AC1466" s="110"/>
      <c r="AE1466" s="105"/>
      <c r="AF1466" s="105"/>
      <c r="AR1466" s="112"/>
    </row>
    <row r="1467" spans="2:44" x14ac:dyDescent="0.25">
      <c r="B1467" s="1" t="str">
        <f>IF(I1467="","",
(IF(N1467=FİLTRE!$H$6,2,0)+IF(FİLTRE!$H$6="TOPLAM",2,0))
)</f>
        <v/>
      </c>
      <c r="C1467">
        <f>IF(FİLTRE!$M$5="",9,(IF(U1467&gt;=FİLTRE!$M$5,1,0)))</f>
        <v>1</v>
      </c>
      <c r="D1467" s="1">
        <f>IF(FİLTRE!$M$6="",9,(IF('SKT LİSTESİ'!P1467&lt;=FİLTRE!$M$6,1,0)))</f>
        <v>1</v>
      </c>
      <c r="E1467" s="25" t="str">
        <f>IF(I1467="","",(COUNTIFS($L$4:L1467,L1467)))</f>
        <v/>
      </c>
      <c r="F1467" s="13">
        <f>IF(OR(B1467&lt;&gt;2,C1467&lt;&gt;1,D1467&lt;&gt;1,H1467&lt;&gt;1),0,
COUNTIFS($B$4:B1467,2,$C$4:C1467,1,$D$4:D1467,1,$H$4:H1467,1))</f>
        <v>0</v>
      </c>
      <c r="G1467" s="26" t="str">
        <f>IF(I1467="","",(COUNTIF($E$4:E1467,E1467)))</f>
        <v/>
      </c>
      <c r="H1467" s="1">
        <f>IF(AND(J1467="SAYIM",FİLTRE!$H$5="RAFTA",U1467&lt;&gt;0),1,0)+
IF(AND(J1467="İADE DEPO",FİLTRE!$H$5="İADE DEPO"),1,0)+
IF(FİLTRE!$H$5="TÜMÜ",1,0)+
IF(AND(J1467="FİRMA İADE",FİLTRE!$H$5="FİRMA İADE"),1,0)+
IF(AND(J1467="İMHA",FİLTRE!$H$5="İMHA"),1,0)</f>
        <v>1</v>
      </c>
      <c r="I1467" s="99"/>
      <c r="J1467" s="100"/>
      <c r="K1467" s="100"/>
      <c r="L1467" s="101"/>
      <c r="M1467" s="102"/>
      <c r="N1467" s="101"/>
      <c r="O1467" s="99"/>
      <c r="P1467" s="103"/>
      <c r="Q1467" s="104"/>
      <c r="R1467" s="50"/>
      <c r="S1467" s="105"/>
      <c r="T1467" s="106"/>
      <c r="U1467" s="107"/>
      <c r="V1467" s="108"/>
      <c r="W1467" s="107"/>
      <c r="X1467" s="107"/>
      <c r="AA1467" s="107"/>
      <c r="AB1467" s="110"/>
      <c r="AC1467" s="110"/>
      <c r="AE1467" s="105"/>
      <c r="AF1467" s="105"/>
      <c r="AR1467" s="112"/>
    </row>
    <row r="1468" spans="2:44" x14ac:dyDescent="0.25">
      <c r="B1468" s="1" t="str">
        <f>IF(I1468="","",
(IF(N1468=FİLTRE!$H$6,2,0)+IF(FİLTRE!$H$6="TOPLAM",2,0))
)</f>
        <v/>
      </c>
      <c r="C1468">
        <f>IF(FİLTRE!$M$5="",9,(IF(U1468&gt;=FİLTRE!$M$5,1,0)))</f>
        <v>1</v>
      </c>
      <c r="D1468" s="1">
        <f>IF(FİLTRE!$M$6="",9,(IF('SKT LİSTESİ'!P1468&lt;=FİLTRE!$M$6,1,0)))</f>
        <v>1</v>
      </c>
      <c r="E1468" s="25" t="str">
        <f>IF(I1468="","",(COUNTIFS($L$4:L1468,L1468)))</f>
        <v/>
      </c>
      <c r="F1468" s="13">
        <f>IF(OR(B1468&lt;&gt;2,C1468&lt;&gt;1,D1468&lt;&gt;1,H1468&lt;&gt;1),0,
COUNTIFS($B$4:B1468,2,$C$4:C1468,1,$D$4:D1468,1,$H$4:H1468,1))</f>
        <v>0</v>
      </c>
      <c r="G1468" s="26" t="str">
        <f>IF(I1468="","",(COUNTIF($E$4:E1468,E1468)))</f>
        <v/>
      </c>
      <c r="H1468" s="1">
        <f>IF(AND(J1468="SAYIM",FİLTRE!$H$5="RAFTA",U1468&lt;&gt;0),1,0)+
IF(AND(J1468="İADE DEPO",FİLTRE!$H$5="İADE DEPO"),1,0)+
IF(FİLTRE!$H$5="TÜMÜ",1,0)+
IF(AND(J1468="FİRMA İADE",FİLTRE!$H$5="FİRMA İADE"),1,0)+
IF(AND(J1468="İMHA",FİLTRE!$H$5="İMHA"),1,0)</f>
        <v>1</v>
      </c>
      <c r="I1468" s="99"/>
      <c r="J1468" s="100"/>
      <c r="K1468" s="100"/>
      <c r="L1468" s="101"/>
      <c r="M1468" s="102"/>
      <c r="N1468" s="101"/>
      <c r="O1468" s="99"/>
      <c r="P1468" s="103"/>
      <c r="Q1468" s="104"/>
      <c r="R1468" s="50"/>
      <c r="S1468" s="105"/>
      <c r="T1468" s="106"/>
      <c r="U1468" s="107"/>
      <c r="V1468" s="108"/>
      <c r="W1468" s="107"/>
      <c r="X1468" s="107"/>
      <c r="AA1468" s="107"/>
      <c r="AB1468" s="110"/>
      <c r="AC1468" s="110"/>
      <c r="AE1468" s="105"/>
      <c r="AF1468" s="105"/>
      <c r="AR1468" s="112"/>
    </row>
    <row r="1469" spans="2:44" x14ac:dyDescent="0.25">
      <c r="B1469" s="1" t="str">
        <f>IF(I1469="","",
(IF(N1469=FİLTRE!$H$6,2,0)+IF(FİLTRE!$H$6="TOPLAM",2,0))
)</f>
        <v/>
      </c>
      <c r="C1469">
        <f>IF(FİLTRE!$M$5="",9,(IF(U1469&gt;=FİLTRE!$M$5,1,0)))</f>
        <v>1</v>
      </c>
      <c r="D1469" s="1">
        <f>IF(FİLTRE!$M$6="",9,(IF('SKT LİSTESİ'!P1469&lt;=FİLTRE!$M$6,1,0)))</f>
        <v>1</v>
      </c>
      <c r="E1469" s="25" t="str">
        <f>IF(I1469="","",(COUNTIFS($L$4:L1469,L1469)))</f>
        <v/>
      </c>
      <c r="F1469" s="13">
        <f>IF(OR(B1469&lt;&gt;2,C1469&lt;&gt;1,D1469&lt;&gt;1,H1469&lt;&gt;1),0,
COUNTIFS($B$4:B1469,2,$C$4:C1469,1,$D$4:D1469,1,$H$4:H1469,1))</f>
        <v>0</v>
      </c>
      <c r="G1469" s="26" t="str">
        <f>IF(I1469="","",(COUNTIF($E$4:E1469,E1469)))</f>
        <v/>
      </c>
      <c r="H1469" s="1">
        <f>IF(AND(J1469="SAYIM",FİLTRE!$H$5="RAFTA",U1469&lt;&gt;0),1,0)+
IF(AND(J1469="İADE DEPO",FİLTRE!$H$5="İADE DEPO"),1,0)+
IF(FİLTRE!$H$5="TÜMÜ",1,0)+
IF(AND(J1469="FİRMA İADE",FİLTRE!$H$5="FİRMA İADE"),1,0)+
IF(AND(J1469="İMHA",FİLTRE!$H$5="İMHA"),1,0)</f>
        <v>1</v>
      </c>
      <c r="I1469" s="99"/>
      <c r="J1469" s="100"/>
      <c r="K1469" s="100"/>
      <c r="L1469" s="101"/>
      <c r="M1469" s="102"/>
      <c r="N1469" s="101"/>
      <c r="O1469" s="99"/>
      <c r="P1469" s="103"/>
      <c r="Q1469" s="104"/>
      <c r="R1469" s="50"/>
      <c r="S1469" s="105"/>
      <c r="T1469" s="106"/>
      <c r="U1469" s="107"/>
      <c r="V1469" s="108"/>
      <c r="W1469" s="107"/>
      <c r="X1469" s="107"/>
      <c r="AA1469" s="107"/>
      <c r="AB1469" s="110"/>
      <c r="AC1469" s="110"/>
      <c r="AE1469" s="105"/>
      <c r="AF1469" s="105"/>
      <c r="AR1469" s="112"/>
    </row>
    <row r="1470" spans="2:44" x14ac:dyDescent="0.25">
      <c r="B1470" s="1" t="str">
        <f>IF(I1470="","",
(IF(N1470=FİLTRE!$H$6,2,0)+IF(FİLTRE!$H$6="TOPLAM",2,0))
)</f>
        <v/>
      </c>
      <c r="C1470">
        <f>IF(FİLTRE!$M$5="",9,(IF(U1470&gt;=FİLTRE!$M$5,1,0)))</f>
        <v>1</v>
      </c>
      <c r="D1470" s="1">
        <f>IF(FİLTRE!$M$6="",9,(IF('SKT LİSTESİ'!P1470&lt;=FİLTRE!$M$6,1,0)))</f>
        <v>1</v>
      </c>
      <c r="E1470" s="25" t="str">
        <f>IF(I1470="","",(COUNTIFS($L$4:L1470,L1470)))</f>
        <v/>
      </c>
      <c r="F1470" s="13">
        <f>IF(OR(B1470&lt;&gt;2,C1470&lt;&gt;1,D1470&lt;&gt;1,H1470&lt;&gt;1),0,
COUNTIFS($B$4:B1470,2,$C$4:C1470,1,$D$4:D1470,1,$H$4:H1470,1))</f>
        <v>0</v>
      </c>
      <c r="G1470" s="26" t="str">
        <f>IF(I1470="","",(COUNTIF($E$4:E1470,E1470)))</f>
        <v/>
      </c>
      <c r="H1470" s="1">
        <f>IF(AND(J1470="SAYIM",FİLTRE!$H$5="RAFTA",U1470&lt;&gt;0),1,0)+
IF(AND(J1470="İADE DEPO",FİLTRE!$H$5="İADE DEPO"),1,0)+
IF(FİLTRE!$H$5="TÜMÜ",1,0)+
IF(AND(J1470="FİRMA İADE",FİLTRE!$H$5="FİRMA İADE"),1,0)+
IF(AND(J1470="İMHA",FİLTRE!$H$5="İMHA"),1,0)</f>
        <v>1</v>
      </c>
      <c r="I1470" s="99"/>
      <c r="J1470" s="100"/>
      <c r="K1470" s="100"/>
      <c r="L1470" s="101"/>
      <c r="M1470" s="102"/>
      <c r="N1470" s="101"/>
      <c r="O1470" s="99"/>
      <c r="P1470" s="103"/>
      <c r="Q1470" s="104"/>
      <c r="R1470" s="50"/>
      <c r="S1470" s="105"/>
      <c r="T1470" s="106"/>
      <c r="U1470" s="107"/>
      <c r="V1470" s="108"/>
      <c r="W1470" s="107"/>
      <c r="X1470" s="107"/>
      <c r="AA1470" s="107"/>
      <c r="AB1470" s="110"/>
      <c r="AC1470" s="110"/>
      <c r="AE1470" s="105"/>
      <c r="AF1470" s="105"/>
      <c r="AR1470" s="112"/>
    </row>
    <row r="1471" spans="2:44" x14ac:dyDescent="0.25">
      <c r="B1471" s="1" t="str">
        <f>IF(I1471="","",
(IF(N1471=FİLTRE!$H$6,2,0)+IF(FİLTRE!$H$6="TOPLAM",2,0))
)</f>
        <v/>
      </c>
      <c r="C1471">
        <f>IF(FİLTRE!$M$5="",9,(IF(U1471&gt;=FİLTRE!$M$5,1,0)))</f>
        <v>1</v>
      </c>
      <c r="D1471" s="1">
        <f>IF(FİLTRE!$M$6="",9,(IF('SKT LİSTESİ'!P1471&lt;=FİLTRE!$M$6,1,0)))</f>
        <v>1</v>
      </c>
      <c r="E1471" s="25" t="str">
        <f>IF(I1471="","",(COUNTIFS($L$4:L1471,L1471)))</f>
        <v/>
      </c>
      <c r="F1471" s="13">
        <f>IF(OR(B1471&lt;&gt;2,C1471&lt;&gt;1,D1471&lt;&gt;1,H1471&lt;&gt;1),0,
COUNTIFS($B$4:B1471,2,$C$4:C1471,1,$D$4:D1471,1,$H$4:H1471,1))</f>
        <v>0</v>
      </c>
      <c r="G1471" s="26" t="str">
        <f>IF(I1471="","",(COUNTIF($E$4:E1471,E1471)))</f>
        <v/>
      </c>
      <c r="H1471" s="1">
        <f>IF(AND(J1471="SAYIM",FİLTRE!$H$5="RAFTA",U1471&lt;&gt;0),1,0)+
IF(AND(J1471="İADE DEPO",FİLTRE!$H$5="İADE DEPO"),1,0)+
IF(FİLTRE!$H$5="TÜMÜ",1,0)+
IF(AND(J1471="FİRMA İADE",FİLTRE!$H$5="FİRMA İADE"),1,0)+
IF(AND(J1471="İMHA",FİLTRE!$H$5="İMHA"),1,0)</f>
        <v>1</v>
      </c>
      <c r="I1471" s="99"/>
      <c r="J1471" s="100"/>
      <c r="K1471" s="100"/>
      <c r="L1471" s="101"/>
      <c r="M1471" s="102"/>
      <c r="N1471" s="101"/>
      <c r="O1471" s="99"/>
      <c r="P1471" s="103"/>
      <c r="Q1471" s="104"/>
      <c r="R1471" s="50"/>
      <c r="S1471" s="105"/>
      <c r="T1471" s="106"/>
      <c r="U1471" s="107"/>
      <c r="V1471" s="108"/>
      <c r="W1471" s="107"/>
      <c r="X1471" s="107"/>
      <c r="AA1471" s="107"/>
      <c r="AB1471" s="110"/>
      <c r="AC1471" s="110"/>
      <c r="AE1471" s="105"/>
      <c r="AF1471" s="105"/>
      <c r="AR1471" s="112"/>
    </row>
    <row r="1472" spans="2:44" x14ac:dyDescent="0.25">
      <c r="B1472" s="1" t="str">
        <f>IF(I1472="","",
(IF(N1472=FİLTRE!$H$6,2,0)+IF(FİLTRE!$H$6="TOPLAM",2,0))
)</f>
        <v/>
      </c>
      <c r="C1472">
        <f>IF(FİLTRE!$M$5="",9,(IF(U1472&gt;=FİLTRE!$M$5,1,0)))</f>
        <v>1</v>
      </c>
      <c r="D1472" s="1">
        <f>IF(FİLTRE!$M$6="",9,(IF('SKT LİSTESİ'!P1472&lt;=FİLTRE!$M$6,1,0)))</f>
        <v>1</v>
      </c>
      <c r="E1472" s="25" t="str">
        <f>IF(I1472="","",(COUNTIFS($L$4:L1472,L1472)))</f>
        <v/>
      </c>
      <c r="F1472" s="13">
        <f>IF(OR(B1472&lt;&gt;2,C1472&lt;&gt;1,D1472&lt;&gt;1,H1472&lt;&gt;1),0,
COUNTIFS($B$4:B1472,2,$C$4:C1472,1,$D$4:D1472,1,$H$4:H1472,1))</f>
        <v>0</v>
      </c>
      <c r="G1472" s="26" t="str">
        <f>IF(I1472="","",(COUNTIF($E$4:E1472,E1472)))</f>
        <v/>
      </c>
      <c r="H1472" s="1">
        <f>IF(AND(J1472="SAYIM",FİLTRE!$H$5="RAFTA",U1472&lt;&gt;0),1,0)+
IF(AND(J1472="İADE DEPO",FİLTRE!$H$5="İADE DEPO"),1,0)+
IF(FİLTRE!$H$5="TÜMÜ",1,0)+
IF(AND(J1472="FİRMA İADE",FİLTRE!$H$5="FİRMA İADE"),1,0)+
IF(AND(J1472="İMHA",FİLTRE!$H$5="İMHA"),1,0)</f>
        <v>1</v>
      </c>
      <c r="I1472" s="99"/>
      <c r="J1472" s="100"/>
      <c r="K1472" s="100"/>
      <c r="L1472" s="101"/>
      <c r="M1472" s="102"/>
      <c r="N1472" s="101"/>
      <c r="O1472" s="99"/>
      <c r="P1472" s="103"/>
      <c r="Q1472" s="104"/>
      <c r="R1472" s="50"/>
      <c r="S1472" s="105"/>
      <c r="T1472" s="106"/>
      <c r="U1472" s="107"/>
      <c r="V1472" s="108"/>
      <c r="W1472" s="107"/>
      <c r="X1472" s="107"/>
      <c r="AA1472" s="107"/>
      <c r="AB1472" s="110"/>
      <c r="AC1472" s="110"/>
      <c r="AE1472" s="105"/>
      <c r="AF1472" s="105"/>
      <c r="AR1472" s="112"/>
    </row>
    <row r="1473" spans="2:44" x14ac:dyDescent="0.25">
      <c r="B1473" s="1" t="str">
        <f>IF(I1473="","",
(IF(N1473=FİLTRE!$H$6,2,0)+IF(FİLTRE!$H$6="TOPLAM",2,0))
)</f>
        <v/>
      </c>
      <c r="C1473">
        <f>IF(FİLTRE!$M$5="",9,(IF(U1473&gt;=FİLTRE!$M$5,1,0)))</f>
        <v>1</v>
      </c>
      <c r="D1473" s="1">
        <f>IF(FİLTRE!$M$6="",9,(IF('SKT LİSTESİ'!P1473&lt;=FİLTRE!$M$6,1,0)))</f>
        <v>1</v>
      </c>
      <c r="E1473" s="25" t="str">
        <f>IF(I1473="","",(COUNTIFS($L$4:L1473,L1473)))</f>
        <v/>
      </c>
      <c r="F1473" s="13">
        <f>IF(OR(B1473&lt;&gt;2,C1473&lt;&gt;1,D1473&lt;&gt;1,H1473&lt;&gt;1),0,
COUNTIFS($B$4:B1473,2,$C$4:C1473,1,$D$4:D1473,1,$H$4:H1473,1))</f>
        <v>0</v>
      </c>
      <c r="G1473" s="26" t="str">
        <f>IF(I1473="","",(COUNTIF($E$4:E1473,E1473)))</f>
        <v/>
      </c>
      <c r="H1473" s="1">
        <f>IF(AND(J1473="SAYIM",FİLTRE!$H$5="RAFTA",U1473&lt;&gt;0),1,0)+
IF(AND(J1473="İADE DEPO",FİLTRE!$H$5="İADE DEPO"),1,0)+
IF(FİLTRE!$H$5="TÜMÜ",1,0)+
IF(AND(J1473="FİRMA İADE",FİLTRE!$H$5="FİRMA İADE"),1,0)+
IF(AND(J1473="İMHA",FİLTRE!$H$5="İMHA"),1,0)</f>
        <v>1</v>
      </c>
      <c r="I1473" s="99"/>
      <c r="J1473" s="100"/>
      <c r="K1473" s="100"/>
      <c r="L1473" s="101"/>
      <c r="M1473" s="102"/>
      <c r="N1473" s="101"/>
      <c r="O1473" s="99"/>
      <c r="P1473" s="103"/>
      <c r="Q1473" s="104"/>
      <c r="R1473" s="50"/>
      <c r="S1473" s="105"/>
      <c r="T1473" s="106"/>
      <c r="U1473" s="107"/>
      <c r="V1473" s="108"/>
      <c r="W1473" s="107"/>
      <c r="X1473" s="107"/>
      <c r="AA1473" s="107"/>
      <c r="AB1473" s="110"/>
      <c r="AC1473" s="110"/>
      <c r="AE1473" s="105"/>
      <c r="AF1473" s="105"/>
      <c r="AR1473" s="112"/>
    </row>
    <row r="1474" spans="2:44" x14ac:dyDescent="0.25">
      <c r="B1474" s="1" t="str">
        <f>IF(I1474="","",
(IF(N1474=FİLTRE!$H$6,2,0)+IF(FİLTRE!$H$6="TOPLAM",2,0))
)</f>
        <v/>
      </c>
      <c r="C1474">
        <f>IF(FİLTRE!$M$5="",9,(IF(U1474&gt;=FİLTRE!$M$5,1,0)))</f>
        <v>1</v>
      </c>
      <c r="D1474" s="1">
        <f>IF(FİLTRE!$M$6="",9,(IF('SKT LİSTESİ'!P1474&lt;=FİLTRE!$M$6,1,0)))</f>
        <v>1</v>
      </c>
      <c r="E1474" s="25" t="str">
        <f>IF(I1474="","",(COUNTIFS($L$4:L1474,L1474)))</f>
        <v/>
      </c>
      <c r="F1474" s="13">
        <f>IF(OR(B1474&lt;&gt;2,C1474&lt;&gt;1,D1474&lt;&gt;1,H1474&lt;&gt;1),0,
COUNTIFS($B$4:B1474,2,$C$4:C1474,1,$D$4:D1474,1,$H$4:H1474,1))</f>
        <v>0</v>
      </c>
      <c r="G1474" s="26" t="str">
        <f>IF(I1474="","",(COUNTIF($E$4:E1474,E1474)))</f>
        <v/>
      </c>
      <c r="H1474" s="1">
        <f>IF(AND(J1474="SAYIM",FİLTRE!$H$5="RAFTA",U1474&lt;&gt;0),1,0)+
IF(AND(J1474="İADE DEPO",FİLTRE!$H$5="İADE DEPO"),1,0)+
IF(FİLTRE!$H$5="TÜMÜ",1,0)+
IF(AND(J1474="FİRMA İADE",FİLTRE!$H$5="FİRMA İADE"),1,0)+
IF(AND(J1474="İMHA",FİLTRE!$H$5="İMHA"),1,0)</f>
        <v>1</v>
      </c>
      <c r="I1474" s="99"/>
      <c r="J1474" s="100"/>
      <c r="K1474" s="100"/>
      <c r="L1474" s="101"/>
      <c r="M1474" s="102"/>
      <c r="N1474" s="101"/>
      <c r="O1474" s="99"/>
      <c r="P1474" s="103"/>
      <c r="Q1474" s="104"/>
      <c r="R1474" s="50"/>
      <c r="S1474" s="105"/>
      <c r="T1474" s="106"/>
      <c r="U1474" s="107"/>
      <c r="V1474" s="108"/>
      <c r="W1474" s="107"/>
      <c r="X1474" s="107"/>
      <c r="AA1474" s="107"/>
      <c r="AB1474" s="110"/>
      <c r="AC1474" s="110"/>
      <c r="AE1474" s="105"/>
      <c r="AF1474" s="105"/>
      <c r="AR1474" s="112"/>
    </row>
    <row r="1475" spans="2:44" x14ac:dyDescent="0.25">
      <c r="B1475" s="1" t="str">
        <f>IF(I1475="","",
(IF(N1475=FİLTRE!$H$6,2,0)+IF(FİLTRE!$H$6="TOPLAM",2,0))
)</f>
        <v/>
      </c>
      <c r="C1475">
        <f>IF(FİLTRE!$M$5="",9,(IF(U1475&gt;=FİLTRE!$M$5,1,0)))</f>
        <v>1</v>
      </c>
      <c r="D1475" s="1">
        <f>IF(FİLTRE!$M$6="",9,(IF('SKT LİSTESİ'!P1475&lt;=FİLTRE!$M$6,1,0)))</f>
        <v>1</v>
      </c>
      <c r="E1475" s="25" t="str">
        <f>IF(I1475="","",(COUNTIFS($L$4:L1475,L1475)))</f>
        <v/>
      </c>
      <c r="F1475" s="13">
        <f>IF(OR(B1475&lt;&gt;2,C1475&lt;&gt;1,D1475&lt;&gt;1,H1475&lt;&gt;1),0,
COUNTIFS($B$4:B1475,2,$C$4:C1475,1,$D$4:D1475,1,$H$4:H1475,1))</f>
        <v>0</v>
      </c>
      <c r="G1475" s="26" t="str">
        <f>IF(I1475="","",(COUNTIF($E$4:E1475,E1475)))</f>
        <v/>
      </c>
      <c r="H1475" s="1">
        <f>IF(AND(J1475="SAYIM",FİLTRE!$H$5="RAFTA",U1475&lt;&gt;0),1,0)+
IF(AND(J1475="İADE DEPO",FİLTRE!$H$5="İADE DEPO"),1,0)+
IF(FİLTRE!$H$5="TÜMÜ",1,0)+
IF(AND(J1475="FİRMA İADE",FİLTRE!$H$5="FİRMA İADE"),1,0)+
IF(AND(J1475="İMHA",FİLTRE!$H$5="İMHA"),1,0)</f>
        <v>1</v>
      </c>
      <c r="I1475" s="99"/>
      <c r="J1475" s="100"/>
      <c r="K1475" s="100"/>
      <c r="L1475" s="101"/>
      <c r="M1475" s="102"/>
      <c r="N1475" s="101"/>
      <c r="O1475" s="99"/>
      <c r="P1475" s="103"/>
      <c r="Q1475" s="104"/>
      <c r="R1475" s="50"/>
      <c r="S1475" s="105"/>
      <c r="T1475" s="106"/>
      <c r="U1475" s="107"/>
      <c r="V1475" s="108"/>
      <c r="W1475" s="107"/>
      <c r="X1475" s="107"/>
      <c r="AA1475" s="107"/>
      <c r="AB1475" s="110"/>
      <c r="AC1475" s="110"/>
      <c r="AE1475" s="105"/>
      <c r="AF1475" s="105"/>
      <c r="AR1475" s="112"/>
    </row>
    <row r="1476" spans="2:44" x14ac:dyDescent="0.25">
      <c r="B1476" s="1" t="str">
        <f>IF(I1476="","",
(IF(N1476=FİLTRE!$H$6,2,0)+IF(FİLTRE!$H$6="TOPLAM",2,0))
)</f>
        <v/>
      </c>
      <c r="C1476">
        <f>IF(FİLTRE!$M$5="",9,(IF(U1476&gt;=FİLTRE!$M$5,1,0)))</f>
        <v>1</v>
      </c>
      <c r="D1476" s="1">
        <f>IF(FİLTRE!$M$6="",9,(IF('SKT LİSTESİ'!P1476&lt;=FİLTRE!$M$6,1,0)))</f>
        <v>1</v>
      </c>
      <c r="E1476" s="25" t="str">
        <f>IF(I1476="","",(COUNTIFS($L$4:L1476,L1476)))</f>
        <v/>
      </c>
      <c r="F1476" s="13">
        <f>IF(OR(B1476&lt;&gt;2,C1476&lt;&gt;1,D1476&lt;&gt;1,H1476&lt;&gt;1),0,
COUNTIFS($B$4:B1476,2,$C$4:C1476,1,$D$4:D1476,1,$H$4:H1476,1))</f>
        <v>0</v>
      </c>
      <c r="G1476" s="26" t="str">
        <f>IF(I1476="","",(COUNTIF($E$4:E1476,E1476)))</f>
        <v/>
      </c>
      <c r="H1476" s="1">
        <f>IF(AND(J1476="SAYIM",FİLTRE!$H$5="RAFTA",U1476&lt;&gt;0),1,0)+
IF(AND(J1476="İADE DEPO",FİLTRE!$H$5="İADE DEPO"),1,0)+
IF(FİLTRE!$H$5="TÜMÜ",1,0)+
IF(AND(J1476="FİRMA İADE",FİLTRE!$H$5="FİRMA İADE"),1,0)+
IF(AND(J1476="İMHA",FİLTRE!$H$5="İMHA"),1,0)</f>
        <v>1</v>
      </c>
      <c r="I1476" s="99"/>
      <c r="J1476" s="100"/>
      <c r="K1476" s="100"/>
      <c r="L1476" s="101"/>
      <c r="M1476" s="102"/>
      <c r="N1476" s="101"/>
      <c r="O1476" s="99"/>
      <c r="P1476" s="103"/>
      <c r="Q1476" s="104"/>
      <c r="R1476" s="50"/>
      <c r="S1476" s="105"/>
      <c r="T1476" s="106"/>
      <c r="U1476" s="107"/>
      <c r="V1476" s="108"/>
      <c r="W1476" s="107"/>
      <c r="X1476" s="107"/>
      <c r="AA1476" s="107"/>
      <c r="AB1476" s="110"/>
      <c r="AC1476" s="110"/>
      <c r="AE1476" s="105"/>
      <c r="AF1476" s="105"/>
      <c r="AR1476" s="112"/>
    </row>
    <row r="1477" spans="2:44" x14ac:dyDescent="0.25">
      <c r="B1477" s="1" t="str">
        <f>IF(I1477="","",
(IF(N1477=FİLTRE!$H$6,2,0)+IF(FİLTRE!$H$6="TOPLAM",2,0))
)</f>
        <v/>
      </c>
      <c r="C1477">
        <f>IF(FİLTRE!$M$5="",9,(IF(U1477&gt;=FİLTRE!$M$5,1,0)))</f>
        <v>1</v>
      </c>
      <c r="D1477" s="1">
        <f>IF(FİLTRE!$M$6="",9,(IF('SKT LİSTESİ'!P1477&lt;=FİLTRE!$M$6,1,0)))</f>
        <v>1</v>
      </c>
      <c r="E1477" s="25" t="str">
        <f>IF(I1477="","",(COUNTIFS($L$4:L1477,L1477)))</f>
        <v/>
      </c>
      <c r="F1477" s="13">
        <f>IF(OR(B1477&lt;&gt;2,C1477&lt;&gt;1,D1477&lt;&gt;1,H1477&lt;&gt;1),0,
COUNTIFS($B$4:B1477,2,$C$4:C1477,1,$D$4:D1477,1,$H$4:H1477,1))</f>
        <v>0</v>
      </c>
      <c r="G1477" s="26" t="str">
        <f>IF(I1477="","",(COUNTIF($E$4:E1477,E1477)))</f>
        <v/>
      </c>
      <c r="H1477" s="1">
        <f>IF(AND(J1477="SAYIM",FİLTRE!$H$5="RAFTA",U1477&lt;&gt;0),1,0)+
IF(AND(J1477="İADE DEPO",FİLTRE!$H$5="İADE DEPO"),1,0)+
IF(FİLTRE!$H$5="TÜMÜ",1,0)+
IF(AND(J1477="FİRMA İADE",FİLTRE!$H$5="FİRMA İADE"),1,0)+
IF(AND(J1477="İMHA",FİLTRE!$H$5="İMHA"),1,0)</f>
        <v>1</v>
      </c>
      <c r="I1477" s="99"/>
      <c r="J1477" s="100"/>
      <c r="K1477" s="100"/>
      <c r="L1477" s="101"/>
      <c r="M1477" s="102"/>
      <c r="N1477" s="101"/>
      <c r="O1477" s="99"/>
      <c r="P1477" s="103"/>
      <c r="Q1477" s="104"/>
      <c r="R1477" s="50"/>
      <c r="S1477" s="105"/>
      <c r="T1477" s="106"/>
      <c r="U1477" s="107"/>
      <c r="V1477" s="108"/>
      <c r="W1477" s="107"/>
      <c r="X1477" s="107"/>
      <c r="AA1477" s="107"/>
      <c r="AB1477" s="110"/>
      <c r="AC1477" s="110"/>
      <c r="AE1477" s="105"/>
      <c r="AF1477" s="105"/>
      <c r="AR1477" s="112"/>
    </row>
    <row r="1478" spans="2:44" x14ac:dyDescent="0.25">
      <c r="B1478" s="1" t="str">
        <f>IF(I1478="","",
(IF(N1478=FİLTRE!$H$6,2,0)+IF(FİLTRE!$H$6="TOPLAM",2,0))
)</f>
        <v/>
      </c>
      <c r="C1478">
        <f>IF(FİLTRE!$M$5="",9,(IF(U1478&gt;=FİLTRE!$M$5,1,0)))</f>
        <v>1</v>
      </c>
      <c r="D1478" s="1">
        <f>IF(FİLTRE!$M$6="",9,(IF('SKT LİSTESİ'!P1478&lt;=FİLTRE!$M$6,1,0)))</f>
        <v>1</v>
      </c>
      <c r="E1478" s="25" t="str">
        <f>IF(I1478="","",(COUNTIFS($L$4:L1478,L1478)))</f>
        <v/>
      </c>
      <c r="F1478" s="13">
        <f>IF(OR(B1478&lt;&gt;2,C1478&lt;&gt;1,D1478&lt;&gt;1,H1478&lt;&gt;1),0,
COUNTIFS($B$4:B1478,2,$C$4:C1478,1,$D$4:D1478,1,$H$4:H1478,1))</f>
        <v>0</v>
      </c>
      <c r="G1478" s="26" t="str">
        <f>IF(I1478="","",(COUNTIF($E$4:E1478,E1478)))</f>
        <v/>
      </c>
      <c r="H1478" s="1">
        <f>IF(AND(J1478="SAYIM",FİLTRE!$H$5="RAFTA",U1478&lt;&gt;0),1,0)+
IF(AND(J1478="İADE DEPO",FİLTRE!$H$5="İADE DEPO"),1,0)+
IF(FİLTRE!$H$5="TÜMÜ",1,0)+
IF(AND(J1478="FİRMA İADE",FİLTRE!$H$5="FİRMA İADE"),1,0)+
IF(AND(J1478="İMHA",FİLTRE!$H$5="İMHA"),1,0)</f>
        <v>1</v>
      </c>
      <c r="I1478" s="99"/>
      <c r="J1478" s="100"/>
      <c r="K1478" s="100"/>
      <c r="L1478" s="101"/>
      <c r="M1478" s="102"/>
      <c r="N1478" s="101"/>
      <c r="O1478" s="99"/>
      <c r="P1478" s="103"/>
      <c r="Q1478" s="104"/>
      <c r="R1478" s="50"/>
      <c r="S1478" s="105"/>
      <c r="T1478" s="106"/>
      <c r="U1478" s="107"/>
      <c r="V1478" s="108"/>
      <c r="W1478" s="107"/>
      <c r="X1478" s="107"/>
      <c r="AA1478" s="107"/>
      <c r="AB1478" s="110"/>
      <c r="AC1478" s="110"/>
      <c r="AE1478" s="105"/>
      <c r="AF1478" s="105"/>
      <c r="AR1478" s="112"/>
    </row>
    <row r="1479" spans="2:44" x14ac:dyDescent="0.25">
      <c r="B1479" s="1" t="str">
        <f>IF(I1479="","",
(IF(N1479=FİLTRE!$H$6,2,0)+IF(FİLTRE!$H$6="TOPLAM",2,0))
)</f>
        <v/>
      </c>
      <c r="C1479">
        <f>IF(FİLTRE!$M$5="",9,(IF(U1479&gt;=FİLTRE!$M$5,1,0)))</f>
        <v>1</v>
      </c>
      <c r="D1479" s="1">
        <f>IF(FİLTRE!$M$6="",9,(IF('SKT LİSTESİ'!P1479&lt;=FİLTRE!$M$6,1,0)))</f>
        <v>1</v>
      </c>
      <c r="E1479" s="25" t="str">
        <f>IF(I1479="","",(COUNTIFS($L$4:L1479,L1479)))</f>
        <v/>
      </c>
      <c r="F1479" s="13">
        <f>IF(OR(B1479&lt;&gt;2,C1479&lt;&gt;1,D1479&lt;&gt;1,H1479&lt;&gt;1),0,
COUNTIFS($B$4:B1479,2,$C$4:C1479,1,$D$4:D1479,1,$H$4:H1479,1))</f>
        <v>0</v>
      </c>
      <c r="G1479" s="26" t="str">
        <f>IF(I1479="","",(COUNTIF($E$4:E1479,E1479)))</f>
        <v/>
      </c>
      <c r="H1479" s="1">
        <f>IF(AND(J1479="SAYIM",FİLTRE!$H$5="RAFTA",U1479&lt;&gt;0),1,0)+
IF(AND(J1479="İADE DEPO",FİLTRE!$H$5="İADE DEPO"),1,0)+
IF(FİLTRE!$H$5="TÜMÜ",1,0)+
IF(AND(J1479="FİRMA İADE",FİLTRE!$H$5="FİRMA İADE"),1,0)+
IF(AND(J1479="İMHA",FİLTRE!$H$5="İMHA"),1,0)</f>
        <v>1</v>
      </c>
      <c r="I1479" s="99"/>
      <c r="J1479" s="100"/>
      <c r="K1479" s="100"/>
      <c r="L1479" s="101"/>
      <c r="M1479" s="102"/>
      <c r="N1479" s="101"/>
      <c r="O1479" s="99"/>
      <c r="P1479" s="103"/>
      <c r="Q1479" s="104"/>
      <c r="R1479" s="50"/>
      <c r="S1479" s="105"/>
      <c r="T1479" s="106"/>
      <c r="U1479" s="107"/>
      <c r="V1479" s="108"/>
      <c r="W1479" s="107"/>
      <c r="X1479" s="107"/>
      <c r="AA1479" s="107"/>
      <c r="AB1479" s="110"/>
      <c r="AC1479" s="110"/>
      <c r="AE1479" s="105"/>
      <c r="AF1479" s="105"/>
      <c r="AR1479" s="112"/>
    </row>
    <row r="1480" spans="2:44" x14ac:dyDescent="0.25">
      <c r="B1480" s="1" t="str">
        <f>IF(I1480="","",
(IF(N1480=FİLTRE!$H$6,2,0)+IF(FİLTRE!$H$6="TOPLAM",2,0))
)</f>
        <v/>
      </c>
      <c r="C1480">
        <f>IF(FİLTRE!$M$5="",9,(IF(U1480&gt;=FİLTRE!$M$5,1,0)))</f>
        <v>1</v>
      </c>
      <c r="D1480" s="1">
        <f>IF(FİLTRE!$M$6="",9,(IF('SKT LİSTESİ'!P1480&lt;=FİLTRE!$M$6,1,0)))</f>
        <v>1</v>
      </c>
      <c r="E1480" s="25" t="str">
        <f>IF(I1480="","",(COUNTIFS($L$4:L1480,L1480)))</f>
        <v/>
      </c>
      <c r="F1480" s="13">
        <f>IF(OR(B1480&lt;&gt;2,C1480&lt;&gt;1,D1480&lt;&gt;1,H1480&lt;&gt;1),0,
COUNTIFS($B$4:B1480,2,$C$4:C1480,1,$D$4:D1480,1,$H$4:H1480,1))</f>
        <v>0</v>
      </c>
      <c r="G1480" s="26" t="str">
        <f>IF(I1480="","",(COUNTIF($E$4:E1480,E1480)))</f>
        <v/>
      </c>
      <c r="H1480" s="1">
        <f>IF(AND(J1480="SAYIM",FİLTRE!$H$5="RAFTA",U1480&lt;&gt;0),1,0)+
IF(AND(J1480="İADE DEPO",FİLTRE!$H$5="İADE DEPO"),1,0)+
IF(FİLTRE!$H$5="TÜMÜ",1,0)+
IF(AND(J1480="FİRMA İADE",FİLTRE!$H$5="FİRMA İADE"),1,0)+
IF(AND(J1480="İMHA",FİLTRE!$H$5="İMHA"),1,0)</f>
        <v>1</v>
      </c>
      <c r="I1480" s="99"/>
      <c r="J1480" s="100"/>
      <c r="K1480" s="100"/>
      <c r="L1480" s="101"/>
      <c r="M1480" s="102"/>
      <c r="N1480" s="101"/>
      <c r="O1480" s="99"/>
      <c r="P1480" s="103"/>
      <c r="Q1480" s="104"/>
      <c r="R1480" s="50"/>
      <c r="S1480" s="105"/>
      <c r="T1480" s="106"/>
      <c r="U1480" s="107"/>
      <c r="V1480" s="108"/>
      <c r="W1480" s="107"/>
      <c r="X1480" s="107"/>
      <c r="AA1480" s="107"/>
      <c r="AB1480" s="110"/>
      <c r="AC1480" s="110"/>
      <c r="AE1480" s="105"/>
      <c r="AF1480" s="105"/>
      <c r="AR1480" s="112"/>
    </row>
    <row r="1481" spans="2:44" x14ac:dyDescent="0.25">
      <c r="B1481" s="1" t="str">
        <f>IF(I1481="","",
(IF(N1481=FİLTRE!$H$6,2,0)+IF(FİLTRE!$H$6="TOPLAM",2,0))
)</f>
        <v/>
      </c>
      <c r="C1481">
        <f>IF(FİLTRE!$M$5="",9,(IF(U1481&gt;=FİLTRE!$M$5,1,0)))</f>
        <v>1</v>
      </c>
      <c r="D1481" s="1">
        <f>IF(FİLTRE!$M$6="",9,(IF('SKT LİSTESİ'!P1481&lt;=FİLTRE!$M$6,1,0)))</f>
        <v>1</v>
      </c>
      <c r="E1481" s="25" t="str">
        <f>IF(I1481="","",(COUNTIFS($L$4:L1481,L1481)))</f>
        <v/>
      </c>
      <c r="F1481" s="13">
        <f>IF(OR(B1481&lt;&gt;2,C1481&lt;&gt;1,D1481&lt;&gt;1,H1481&lt;&gt;1),0,
COUNTIFS($B$4:B1481,2,$C$4:C1481,1,$D$4:D1481,1,$H$4:H1481,1))</f>
        <v>0</v>
      </c>
      <c r="G1481" s="26" t="str">
        <f>IF(I1481="","",(COUNTIF($E$4:E1481,E1481)))</f>
        <v/>
      </c>
      <c r="H1481" s="1">
        <f>IF(AND(J1481="SAYIM",FİLTRE!$H$5="RAFTA",U1481&lt;&gt;0),1,0)+
IF(AND(J1481="İADE DEPO",FİLTRE!$H$5="İADE DEPO"),1,0)+
IF(FİLTRE!$H$5="TÜMÜ",1,0)+
IF(AND(J1481="FİRMA İADE",FİLTRE!$H$5="FİRMA İADE"),1,0)+
IF(AND(J1481="İMHA",FİLTRE!$H$5="İMHA"),1,0)</f>
        <v>1</v>
      </c>
      <c r="I1481" s="99"/>
      <c r="J1481" s="100"/>
      <c r="K1481" s="100"/>
      <c r="L1481" s="101"/>
      <c r="M1481" s="102"/>
      <c r="N1481" s="101"/>
      <c r="O1481" s="99"/>
      <c r="P1481" s="103"/>
      <c r="Q1481" s="104"/>
      <c r="R1481" s="50"/>
      <c r="S1481" s="105"/>
      <c r="T1481" s="106"/>
      <c r="U1481" s="107"/>
      <c r="V1481" s="108"/>
      <c r="W1481" s="107"/>
      <c r="X1481" s="107"/>
      <c r="AA1481" s="107"/>
      <c r="AB1481" s="110"/>
      <c r="AC1481" s="110"/>
      <c r="AE1481" s="105"/>
      <c r="AF1481" s="105"/>
      <c r="AR1481" s="112"/>
    </row>
    <row r="1482" spans="2:44" x14ac:dyDescent="0.25">
      <c r="B1482" s="1" t="str">
        <f>IF(I1482="","",
(IF(N1482=FİLTRE!$H$6,2,0)+IF(FİLTRE!$H$6="TOPLAM",2,0))
)</f>
        <v/>
      </c>
      <c r="C1482">
        <f>IF(FİLTRE!$M$5="",9,(IF(U1482&gt;=FİLTRE!$M$5,1,0)))</f>
        <v>1</v>
      </c>
      <c r="D1482" s="1">
        <f>IF(FİLTRE!$M$6="",9,(IF('SKT LİSTESİ'!P1482&lt;=FİLTRE!$M$6,1,0)))</f>
        <v>1</v>
      </c>
      <c r="E1482" s="25" t="str">
        <f>IF(I1482="","",(COUNTIFS($L$4:L1482,L1482)))</f>
        <v/>
      </c>
      <c r="F1482" s="13">
        <f>IF(OR(B1482&lt;&gt;2,C1482&lt;&gt;1,D1482&lt;&gt;1,H1482&lt;&gt;1),0,
COUNTIFS($B$4:B1482,2,$C$4:C1482,1,$D$4:D1482,1,$H$4:H1482,1))</f>
        <v>0</v>
      </c>
      <c r="G1482" s="26" t="str">
        <f>IF(I1482="","",(COUNTIF($E$4:E1482,E1482)))</f>
        <v/>
      </c>
      <c r="H1482" s="1">
        <f>IF(AND(J1482="SAYIM",FİLTRE!$H$5="RAFTA",U1482&lt;&gt;0),1,0)+
IF(AND(J1482="İADE DEPO",FİLTRE!$H$5="İADE DEPO"),1,0)+
IF(FİLTRE!$H$5="TÜMÜ",1,0)+
IF(AND(J1482="FİRMA İADE",FİLTRE!$H$5="FİRMA İADE"),1,0)+
IF(AND(J1482="İMHA",FİLTRE!$H$5="İMHA"),1,0)</f>
        <v>1</v>
      </c>
      <c r="I1482" s="99"/>
      <c r="J1482" s="100"/>
      <c r="K1482" s="100"/>
      <c r="L1482" s="101"/>
      <c r="M1482" s="102"/>
      <c r="N1482" s="101"/>
      <c r="O1482" s="99"/>
      <c r="P1482" s="103"/>
      <c r="Q1482" s="104"/>
      <c r="R1482" s="50"/>
      <c r="S1482" s="105"/>
      <c r="T1482" s="106"/>
      <c r="U1482" s="107"/>
      <c r="V1482" s="108"/>
      <c r="W1482" s="107"/>
      <c r="X1482" s="107"/>
      <c r="AA1482" s="107"/>
      <c r="AB1482" s="110"/>
      <c r="AC1482" s="110"/>
      <c r="AE1482" s="105"/>
      <c r="AF1482" s="105"/>
      <c r="AR1482" s="112"/>
    </row>
    <row r="1483" spans="2:44" x14ac:dyDescent="0.25">
      <c r="B1483" s="1" t="str">
        <f>IF(I1483="","",
(IF(N1483=FİLTRE!$H$6,2,0)+IF(FİLTRE!$H$6="TOPLAM",2,0))
)</f>
        <v/>
      </c>
      <c r="C1483">
        <f>IF(FİLTRE!$M$5="",9,(IF(U1483&gt;=FİLTRE!$M$5,1,0)))</f>
        <v>1</v>
      </c>
      <c r="D1483" s="1">
        <f>IF(FİLTRE!$M$6="",9,(IF('SKT LİSTESİ'!P1483&lt;=FİLTRE!$M$6,1,0)))</f>
        <v>1</v>
      </c>
      <c r="E1483" s="25" t="str">
        <f>IF(I1483="","",(COUNTIFS($L$4:L1483,L1483)))</f>
        <v/>
      </c>
      <c r="F1483" s="13">
        <f>IF(OR(B1483&lt;&gt;2,C1483&lt;&gt;1,D1483&lt;&gt;1,H1483&lt;&gt;1),0,
COUNTIFS($B$4:B1483,2,$C$4:C1483,1,$D$4:D1483,1,$H$4:H1483,1))</f>
        <v>0</v>
      </c>
      <c r="G1483" s="26" t="str">
        <f>IF(I1483="","",(COUNTIF($E$4:E1483,E1483)))</f>
        <v/>
      </c>
      <c r="H1483" s="1">
        <f>IF(AND(J1483="SAYIM",FİLTRE!$H$5="RAFTA",U1483&lt;&gt;0),1,0)+
IF(AND(J1483="İADE DEPO",FİLTRE!$H$5="İADE DEPO"),1,0)+
IF(FİLTRE!$H$5="TÜMÜ",1,0)+
IF(AND(J1483="FİRMA İADE",FİLTRE!$H$5="FİRMA İADE"),1,0)+
IF(AND(J1483="İMHA",FİLTRE!$H$5="İMHA"),1,0)</f>
        <v>1</v>
      </c>
      <c r="I1483" s="99"/>
      <c r="J1483" s="100"/>
      <c r="K1483" s="100"/>
      <c r="L1483" s="101"/>
      <c r="M1483" s="102"/>
      <c r="N1483" s="101"/>
      <c r="O1483" s="99"/>
      <c r="P1483" s="103"/>
      <c r="Q1483" s="104"/>
      <c r="R1483" s="50"/>
      <c r="S1483" s="105"/>
      <c r="T1483" s="106"/>
      <c r="U1483" s="107"/>
      <c r="V1483" s="108"/>
      <c r="W1483" s="107"/>
      <c r="X1483" s="107"/>
      <c r="AA1483" s="107"/>
      <c r="AB1483" s="110"/>
      <c r="AC1483" s="110"/>
      <c r="AE1483" s="105"/>
      <c r="AF1483" s="105"/>
      <c r="AR1483" s="112"/>
    </row>
    <row r="1484" spans="2:44" x14ac:dyDescent="0.25">
      <c r="B1484" s="1" t="str">
        <f>IF(I1484="","",
(IF(N1484=FİLTRE!$H$6,2,0)+IF(FİLTRE!$H$6="TOPLAM",2,0))
)</f>
        <v/>
      </c>
      <c r="C1484">
        <f>IF(FİLTRE!$M$5="",9,(IF(U1484&gt;=FİLTRE!$M$5,1,0)))</f>
        <v>1</v>
      </c>
      <c r="D1484" s="1">
        <f>IF(FİLTRE!$M$6="",9,(IF('SKT LİSTESİ'!P1484&lt;=FİLTRE!$M$6,1,0)))</f>
        <v>1</v>
      </c>
      <c r="E1484" s="25" t="str">
        <f>IF(I1484="","",(COUNTIFS($L$4:L1484,L1484)))</f>
        <v/>
      </c>
      <c r="F1484" s="13">
        <f>IF(OR(B1484&lt;&gt;2,C1484&lt;&gt;1,D1484&lt;&gt;1,H1484&lt;&gt;1),0,
COUNTIFS($B$4:B1484,2,$C$4:C1484,1,$D$4:D1484,1,$H$4:H1484,1))</f>
        <v>0</v>
      </c>
      <c r="G1484" s="26" t="str">
        <f>IF(I1484="","",(COUNTIF($E$4:E1484,E1484)))</f>
        <v/>
      </c>
      <c r="H1484" s="1">
        <f>IF(AND(J1484="SAYIM",FİLTRE!$H$5="RAFTA",U1484&lt;&gt;0),1,0)+
IF(AND(J1484="İADE DEPO",FİLTRE!$H$5="İADE DEPO"),1,0)+
IF(FİLTRE!$H$5="TÜMÜ",1,0)+
IF(AND(J1484="FİRMA İADE",FİLTRE!$H$5="FİRMA İADE"),1,0)+
IF(AND(J1484="İMHA",FİLTRE!$H$5="İMHA"),1,0)</f>
        <v>1</v>
      </c>
      <c r="I1484" s="99"/>
      <c r="J1484" s="100"/>
      <c r="K1484" s="100"/>
      <c r="L1484" s="101"/>
      <c r="M1484" s="102"/>
      <c r="N1484" s="101"/>
      <c r="O1484" s="99"/>
      <c r="P1484" s="103"/>
      <c r="Q1484" s="104"/>
      <c r="R1484" s="50"/>
      <c r="S1484" s="105"/>
      <c r="T1484" s="106"/>
      <c r="U1484" s="107"/>
      <c r="V1484" s="108"/>
      <c r="W1484" s="107"/>
      <c r="X1484" s="107"/>
      <c r="AA1484" s="107"/>
      <c r="AB1484" s="110"/>
      <c r="AC1484" s="110"/>
      <c r="AE1484" s="105"/>
      <c r="AF1484" s="105"/>
      <c r="AR1484" s="112"/>
    </row>
    <row r="1485" spans="2:44" x14ac:dyDescent="0.25">
      <c r="B1485" s="1" t="str">
        <f>IF(I1485="","",
(IF(N1485=FİLTRE!$H$6,2,0)+IF(FİLTRE!$H$6="TOPLAM",2,0))
)</f>
        <v/>
      </c>
      <c r="C1485">
        <f>IF(FİLTRE!$M$5="",9,(IF(U1485&gt;=FİLTRE!$M$5,1,0)))</f>
        <v>1</v>
      </c>
      <c r="D1485" s="1">
        <f>IF(FİLTRE!$M$6="",9,(IF('SKT LİSTESİ'!P1485&lt;=FİLTRE!$M$6,1,0)))</f>
        <v>1</v>
      </c>
      <c r="E1485" s="25" t="str">
        <f>IF(I1485="","",(COUNTIFS($L$4:L1485,L1485)))</f>
        <v/>
      </c>
      <c r="F1485" s="13">
        <f>IF(OR(B1485&lt;&gt;2,C1485&lt;&gt;1,D1485&lt;&gt;1,H1485&lt;&gt;1),0,
COUNTIFS($B$4:B1485,2,$C$4:C1485,1,$D$4:D1485,1,$H$4:H1485,1))</f>
        <v>0</v>
      </c>
      <c r="G1485" s="26" t="str">
        <f>IF(I1485="","",(COUNTIF($E$4:E1485,E1485)))</f>
        <v/>
      </c>
      <c r="H1485" s="1">
        <f>IF(AND(J1485="SAYIM",FİLTRE!$H$5="RAFTA",U1485&lt;&gt;0),1,0)+
IF(AND(J1485="İADE DEPO",FİLTRE!$H$5="İADE DEPO"),1,0)+
IF(FİLTRE!$H$5="TÜMÜ",1,0)+
IF(AND(J1485="FİRMA İADE",FİLTRE!$H$5="FİRMA İADE"),1,0)+
IF(AND(J1485="İMHA",FİLTRE!$H$5="İMHA"),1,0)</f>
        <v>1</v>
      </c>
      <c r="I1485" s="99"/>
      <c r="J1485" s="100"/>
      <c r="K1485" s="100"/>
      <c r="L1485" s="101"/>
      <c r="M1485" s="102"/>
      <c r="N1485" s="101"/>
      <c r="O1485" s="99"/>
      <c r="P1485" s="103"/>
      <c r="Q1485" s="104"/>
      <c r="R1485" s="50"/>
      <c r="S1485" s="105"/>
      <c r="T1485" s="106"/>
      <c r="U1485" s="107"/>
      <c r="V1485" s="108"/>
      <c r="W1485" s="107"/>
      <c r="X1485" s="107"/>
      <c r="AA1485" s="107"/>
      <c r="AB1485" s="110"/>
      <c r="AC1485" s="110"/>
      <c r="AE1485" s="105"/>
      <c r="AF1485" s="105"/>
      <c r="AR1485" s="112"/>
    </row>
    <row r="1486" spans="2:44" x14ac:dyDescent="0.25">
      <c r="B1486" s="1" t="str">
        <f>IF(I1486="","",
(IF(N1486=FİLTRE!$H$6,2,0)+IF(FİLTRE!$H$6="TOPLAM",2,0))
)</f>
        <v/>
      </c>
      <c r="C1486">
        <f>IF(FİLTRE!$M$5="",9,(IF(U1486&gt;=FİLTRE!$M$5,1,0)))</f>
        <v>1</v>
      </c>
      <c r="D1486" s="1">
        <f>IF(FİLTRE!$M$6="",9,(IF('SKT LİSTESİ'!P1486&lt;=FİLTRE!$M$6,1,0)))</f>
        <v>1</v>
      </c>
      <c r="E1486" s="25" t="str">
        <f>IF(I1486="","",(COUNTIFS($L$4:L1486,L1486)))</f>
        <v/>
      </c>
      <c r="F1486" s="13">
        <f>IF(OR(B1486&lt;&gt;2,C1486&lt;&gt;1,D1486&lt;&gt;1,H1486&lt;&gt;1),0,
COUNTIFS($B$4:B1486,2,$C$4:C1486,1,$D$4:D1486,1,$H$4:H1486,1))</f>
        <v>0</v>
      </c>
      <c r="G1486" s="26" t="str">
        <f>IF(I1486="","",(COUNTIF($E$4:E1486,E1486)))</f>
        <v/>
      </c>
      <c r="H1486" s="1">
        <f>IF(AND(J1486="SAYIM",FİLTRE!$H$5="RAFTA",U1486&lt;&gt;0),1,0)+
IF(AND(J1486="İADE DEPO",FİLTRE!$H$5="İADE DEPO"),1,0)+
IF(FİLTRE!$H$5="TÜMÜ",1,0)+
IF(AND(J1486="FİRMA İADE",FİLTRE!$H$5="FİRMA İADE"),1,0)+
IF(AND(J1486="İMHA",FİLTRE!$H$5="İMHA"),1,0)</f>
        <v>1</v>
      </c>
      <c r="I1486" s="99"/>
      <c r="J1486" s="100"/>
      <c r="K1486" s="100"/>
      <c r="L1486" s="101"/>
      <c r="M1486" s="102"/>
      <c r="N1486" s="101"/>
      <c r="O1486" s="99"/>
      <c r="P1486" s="103"/>
      <c r="Q1486" s="104"/>
      <c r="R1486" s="50"/>
      <c r="S1486" s="105"/>
      <c r="T1486" s="106"/>
      <c r="U1486" s="107"/>
      <c r="V1486" s="108"/>
      <c r="W1486" s="107"/>
      <c r="X1486" s="107"/>
      <c r="AA1486" s="107"/>
      <c r="AB1486" s="110"/>
      <c r="AC1486" s="110"/>
      <c r="AE1486" s="105"/>
      <c r="AF1486" s="105"/>
      <c r="AR1486" s="112"/>
    </row>
    <row r="1487" spans="2:44" x14ac:dyDescent="0.25">
      <c r="B1487" s="1" t="str">
        <f>IF(I1487="","",
(IF(N1487=FİLTRE!$H$6,2,0)+IF(FİLTRE!$H$6="TOPLAM",2,0))
)</f>
        <v/>
      </c>
      <c r="C1487">
        <f>IF(FİLTRE!$M$5="",9,(IF(U1487&gt;=FİLTRE!$M$5,1,0)))</f>
        <v>1</v>
      </c>
      <c r="D1487" s="1">
        <f>IF(FİLTRE!$M$6="",9,(IF('SKT LİSTESİ'!P1487&lt;=FİLTRE!$M$6,1,0)))</f>
        <v>1</v>
      </c>
      <c r="E1487" s="25" t="str">
        <f>IF(I1487="","",(COUNTIFS($L$4:L1487,L1487)))</f>
        <v/>
      </c>
      <c r="F1487" s="13">
        <f>IF(OR(B1487&lt;&gt;2,C1487&lt;&gt;1,D1487&lt;&gt;1,H1487&lt;&gt;1),0,
COUNTIFS($B$4:B1487,2,$C$4:C1487,1,$D$4:D1487,1,$H$4:H1487,1))</f>
        <v>0</v>
      </c>
      <c r="G1487" s="26" t="str">
        <f>IF(I1487="","",(COUNTIF($E$4:E1487,E1487)))</f>
        <v/>
      </c>
      <c r="H1487" s="1">
        <f>IF(AND(J1487="SAYIM",FİLTRE!$H$5="RAFTA",U1487&lt;&gt;0),1,0)+
IF(AND(J1487="İADE DEPO",FİLTRE!$H$5="İADE DEPO"),1,0)+
IF(FİLTRE!$H$5="TÜMÜ",1,0)+
IF(AND(J1487="FİRMA İADE",FİLTRE!$H$5="FİRMA İADE"),1,0)+
IF(AND(J1487="İMHA",FİLTRE!$H$5="İMHA"),1,0)</f>
        <v>1</v>
      </c>
      <c r="I1487" s="99"/>
      <c r="J1487" s="100"/>
      <c r="K1487" s="100"/>
      <c r="L1487" s="101"/>
      <c r="M1487" s="102"/>
      <c r="N1487" s="101"/>
      <c r="O1487" s="99"/>
      <c r="P1487" s="103"/>
      <c r="Q1487" s="104"/>
      <c r="R1487" s="50"/>
      <c r="S1487" s="105"/>
      <c r="T1487" s="106"/>
      <c r="U1487" s="107"/>
      <c r="V1487" s="108"/>
      <c r="W1487" s="107"/>
      <c r="X1487" s="107"/>
      <c r="AA1487" s="107"/>
      <c r="AB1487" s="110"/>
      <c r="AC1487" s="110"/>
      <c r="AE1487" s="105"/>
      <c r="AF1487" s="105"/>
      <c r="AR1487" s="112"/>
    </row>
    <row r="1488" spans="2:44" x14ac:dyDescent="0.25">
      <c r="B1488" s="1" t="str">
        <f>IF(I1488="","",
(IF(N1488=FİLTRE!$H$6,2,0)+IF(FİLTRE!$H$6="TOPLAM",2,0))
)</f>
        <v/>
      </c>
      <c r="C1488">
        <f>IF(FİLTRE!$M$5="",9,(IF(U1488&gt;=FİLTRE!$M$5,1,0)))</f>
        <v>1</v>
      </c>
      <c r="D1488" s="1">
        <f>IF(FİLTRE!$M$6="",9,(IF('SKT LİSTESİ'!P1488&lt;=FİLTRE!$M$6,1,0)))</f>
        <v>1</v>
      </c>
      <c r="E1488" s="25" t="str">
        <f>IF(I1488="","",(COUNTIFS($L$4:L1488,L1488)))</f>
        <v/>
      </c>
      <c r="F1488" s="13">
        <f>IF(OR(B1488&lt;&gt;2,C1488&lt;&gt;1,D1488&lt;&gt;1,H1488&lt;&gt;1),0,
COUNTIFS($B$4:B1488,2,$C$4:C1488,1,$D$4:D1488,1,$H$4:H1488,1))</f>
        <v>0</v>
      </c>
      <c r="G1488" s="26" t="str">
        <f>IF(I1488="","",(COUNTIF($E$4:E1488,E1488)))</f>
        <v/>
      </c>
      <c r="H1488" s="1">
        <f>IF(AND(J1488="SAYIM",FİLTRE!$H$5="RAFTA",U1488&lt;&gt;0),1,0)+
IF(AND(J1488="İADE DEPO",FİLTRE!$H$5="İADE DEPO"),1,0)+
IF(FİLTRE!$H$5="TÜMÜ",1,0)+
IF(AND(J1488="FİRMA İADE",FİLTRE!$H$5="FİRMA İADE"),1,0)+
IF(AND(J1488="İMHA",FİLTRE!$H$5="İMHA"),1,0)</f>
        <v>1</v>
      </c>
      <c r="I1488" s="99"/>
      <c r="J1488" s="100"/>
      <c r="K1488" s="100"/>
      <c r="L1488" s="101"/>
      <c r="M1488" s="102"/>
      <c r="N1488" s="101"/>
      <c r="O1488" s="99"/>
      <c r="P1488" s="103"/>
      <c r="Q1488" s="104"/>
      <c r="R1488" s="50"/>
      <c r="S1488" s="105"/>
      <c r="T1488" s="106"/>
      <c r="U1488" s="107"/>
      <c r="V1488" s="108"/>
      <c r="W1488" s="107"/>
      <c r="X1488" s="107"/>
      <c r="AA1488" s="107"/>
      <c r="AB1488" s="110"/>
      <c r="AC1488" s="110"/>
      <c r="AE1488" s="105"/>
      <c r="AF1488" s="105"/>
      <c r="AR1488" s="112"/>
    </row>
    <row r="1489" spans="2:44" x14ac:dyDescent="0.25">
      <c r="B1489" s="1" t="str">
        <f>IF(I1489="","",
(IF(N1489=FİLTRE!$H$6,2,0)+IF(FİLTRE!$H$6="TOPLAM",2,0))
)</f>
        <v/>
      </c>
      <c r="C1489">
        <f>IF(FİLTRE!$M$5="",9,(IF(U1489&gt;=FİLTRE!$M$5,1,0)))</f>
        <v>1</v>
      </c>
      <c r="D1489" s="1">
        <f>IF(FİLTRE!$M$6="",9,(IF('SKT LİSTESİ'!P1489&lt;=FİLTRE!$M$6,1,0)))</f>
        <v>1</v>
      </c>
      <c r="E1489" s="25" t="str">
        <f>IF(I1489="","",(COUNTIFS($L$4:L1489,L1489)))</f>
        <v/>
      </c>
      <c r="F1489" s="13">
        <f>IF(OR(B1489&lt;&gt;2,C1489&lt;&gt;1,D1489&lt;&gt;1,H1489&lt;&gt;1),0,
COUNTIFS($B$4:B1489,2,$C$4:C1489,1,$D$4:D1489,1,$H$4:H1489,1))</f>
        <v>0</v>
      </c>
      <c r="G1489" s="26" t="str">
        <f>IF(I1489="","",(COUNTIF($E$4:E1489,E1489)))</f>
        <v/>
      </c>
      <c r="H1489" s="1">
        <f>IF(AND(J1489="SAYIM",FİLTRE!$H$5="RAFTA",U1489&lt;&gt;0),1,0)+
IF(AND(J1489="İADE DEPO",FİLTRE!$H$5="İADE DEPO"),1,0)+
IF(FİLTRE!$H$5="TÜMÜ",1,0)+
IF(AND(J1489="FİRMA İADE",FİLTRE!$H$5="FİRMA İADE"),1,0)+
IF(AND(J1489="İMHA",FİLTRE!$H$5="İMHA"),1,0)</f>
        <v>1</v>
      </c>
      <c r="I1489" s="99"/>
      <c r="J1489" s="100"/>
      <c r="K1489" s="100"/>
      <c r="L1489" s="101"/>
      <c r="M1489" s="102"/>
      <c r="N1489" s="101"/>
      <c r="O1489" s="99"/>
      <c r="P1489" s="103"/>
      <c r="Q1489" s="104"/>
      <c r="R1489" s="50"/>
      <c r="S1489" s="105"/>
      <c r="T1489" s="106"/>
      <c r="U1489" s="107"/>
      <c r="V1489" s="108"/>
      <c r="W1489" s="107"/>
      <c r="X1489" s="107"/>
      <c r="AA1489" s="107"/>
      <c r="AB1489" s="110"/>
      <c r="AC1489" s="110"/>
      <c r="AE1489" s="105"/>
      <c r="AF1489" s="105"/>
      <c r="AR1489" s="112"/>
    </row>
    <row r="1490" spans="2:44" x14ac:dyDescent="0.25">
      <c r="B1490" s="1" t="str">
        <f>IF(I1490="","",
(IF(N1490=FİLTRE!$H$6,2,0)+IF(FİLTRE!$H$6="TOPLAM",2,0))
)</f>
        <v/>
      </c>
      <c r="C1490">
        <f>IF(FİLTRE!$M$5="",9,(IF(U1490&gt;=FİLTRE!$M$5,1,0)))</f>
        <v>1</v>
      </c>
      <c r="D1490" s="1">
        <f>IF(FİLTRE!$M$6="",9,(IF('SKT LİSTESİ'!P1490&lt;=FİLTRE!$M$6,1,0)))</f>
        <v>1</v>
      </c>
      <c r="E1490" s="25" t="str">
        <f>IF(I1490="","",(COUNTIFS($L$4:L1490,L1490)))</f>
        <v/>
      </c>
      <c r="F1490" s="13">
        <f>IF(OR(B1490&lt;&gt;2,C1490&lt;&gt;1,D1490&lt;&gt;1,H1490&lt;&gt;1),0,
COUNTIFS($B$4:B1490,2,$C$4:C1490,1,$D$4:D1490,1,$H$4:H1490,1))</f>
        <v>0</v>
      </c>
      <c r="G1490" s="26" t="str">
        <f>IF(I1490="","",(COUNTIF($E$4:E1490,E1490)))</f>
        <v/>
      </c>
      <c r="H1490" s="1">
        <f>IF(AND(J1490="SAYIM",FİLTRE!$H$5="RAFTA",U1490&lt;&gt;0),1,0)+
IF(AND(J1490="İADE DEPO",FİLTRE!$H$5="İADE DEPO"),1,0)+
IF(FİLTRE!$H$5="TÜMÜ",1,0)+
IF(AND(J1490="FİRMA İADE",FİLTRE!$H$5="FİRMA İADE"),1,0)+
IF(AND(J1490="İMHA",FİLTRE!$H$5="İMHA"),1,0)</f>
        <v>1</v>
      </c>
      <c r="I1490" s="99"/>
      <c r="J1490" s="100"/>
      <c r="K1490" s="100"/>
      <c r="L1490" s="101"/>
      <c r="M1490" s="102"/>
      <c r="N1490" s="101"/>
      <c r="O1490" s="99"/>
      <c r="P1490" s="103"/>
      <c r="Q1490" s="104"/>
      <c r="R1490" s="50"/>
      <c r="S1490" s="105"/>
      <c r="T1490" s="106"/>
      <c r="U1490" s="107"/>
      <c r="V1490" s="108"/>
      <c r="W1490" s="107"/>
      <c r="X1490" s="107"/>
      <c r="AA1490" s="107"/>
      <c r="AB1490" s="110"/>
      <c r="AC1490" s="110"/>
      <c r="AE1490" s="105"/>
      <c r="AF1490" s="105"/>
      <c r="AR1490" s="112"/>
    </row>
    <row r="1491" spans="2:44" x14ac:dyDescent="0.25">
      <c r="B1491" s="1" t="str">
        <f>IF(I1491="","",
(IF(N1491=FİLTRE!$H$6,2,0)+IF(FİLTRE!$H$6="TOPLAM",2,0))
)</f>
        <v/>
      </c>
      <c r="C1491">
        <f>IF(FİLTRE!$M$5="",9,(IF(U1491&gt;=FİLTRE!$M$5,1,0)))</f>
        <v>1</v>
      </c>
      <c r="D1491" s="1">
        <f>IF(FİLTRE!$M$6="",9,(IF('SKT LİSTESİ'!P1491&lt;=FİLTRE!$M$6,1,0)))</f>
        <v>1</v>
      </c>
      <c r="E1491" s="25" t="str">
        <f>IF(I1491="","",(COUNTIFS($L$4:L1491,L1491)))</f>
        <v/>
      </c>
      <c r="F1491" s="13">
        <f>IF(OR(B1491&lt;&gt;2,C1491&lt;&gt;1,D1491&lt;&gt;1,H1491&lt;&gt;1),0,
COUNTIFS($B$4:B1491,2,$C$4:C1491,1,$D$4:D1491,1,$H$4:H1491,1))</f>
        <v>0</v>
      </c>
      <c r="G1491" s="26" t="str">
        <f>IF(I1491="","",(COUNTIF($E$4:E1491,E1491)))</f>
        <v/>
      </c>
      <c r="H1491" s="1">
        <f>IF(AND(J1491="SAYIM",FİLTRE!$H$5="RAFTA",U1491&lt;&gt;0),1,0)+
IF(AND(J1491="İADE DEPO",FİLTRE!$H$5="İADE DEPO"),1,0)+
IF(FİLTRE!$H$5="TÜMÜ",1,0)+
IF(AND(J1491="FİRMA İADE",FİLTRE!$H$5="FİRMA İADE"),1,0)+
IF(AND(J1491="İMHA",FİLTRE!$H$5="İMHA"),1,0)</f>
        <v>1</v>
      </c>
      <c r="I1491" s="99"/>
      <c r="J1491" s="100"/>
      <c r="K1491" s="100"/>
      <c r="L1491" s="101"/>
      <c r="M1491" s="102"/>
      <c r="N1491" s="101"/>
      <c r="O1491" s="99"/>
      <c r="P1491" s="103"/>
      <c r="Q1491" s="104"/>
      <c r="R1491" s="50"/>
      <c r="S1491" s="105"/>
      <c r="T1491" s="106"/>
      <c r="U1491" s="107"/>
      <c r="V1491" s="108"/>
      <c r="W1491" s="107"/>
      <c r="X1491" s="107"/>
      <c r="AA1491" s="107"/>
      <c r="AB1491" s="110"/>
      <c r="AC1491" s="110"/>
      <c r="AE1491" s="105"/>
      <c r="AF1491" s="105"/>
      <c r="AR1491" s="112"/>
    </row>
    <row r="1492" spans="2:44" x14ac:dyDescent="0.25">
      <c r="B1492" s="1" t="str">
        <f>IF(I1492="","",
(IF(N1492=FİLTRE!$H$6,2,0)+IF(FİLTRE!$H$6="TOPLAM",2,0))
)</f>
        <v/>
      </c>
      <c r="C1492">
        <f>IF(FİLTRE!$M$5="",9,(IF(U1492&gt;=FİLTRE!$M$5,1,0)))</f>
        <v>1</v>
      </c>
      <c r="D1492" s="1">
        <f>IF(FİLTRE!$M$6="",9,(IF('SKT LİSTESİ'!P1492&lt;=FİLTRE!$M$6,1,0)))</f>
        <v>1</v>
      </c>
      <c r="E1492" s="25" t="str">
        <f>IF(I1492="","",(COUNTIFS($L$4:L1492,L1492)))</f>
        <v/>
      </c>
      <c r="F1492" s="13">
        <f>IF(OR(B1492&lt;&gt;2,C1492&lt;&gt;1,D1492&lt;&gt;1,H1492&lt;&gt;1),0,
COUNTIFS($B$4:B1492,2,$C$4:C1492,1,$D$4:D1492,1,$H$4:H1492,1))</f>
        <v>0</v>
      </c>
      <c r="G1492" s="26" t="str">
        <f>IF(I1492="","",(COUNTIF($E$4:E1492,E1492)))</f>
        <v/>
      </c>
      <c r="H1492" s="1">
        <f>IF(AND(J1492="SAYIM",FİLTRE!$H$5="RAFTA",U1492&lt;&gt;0),1,0)+
IF(AND(J1492="İADE DEPO",FİLTRE!$H$5="İADE DEPO"),1,0)+
IF(FİLTRE!$H$5="TÜMÜ",1,0)+
IF(AND(J1492="FİRMA İADE",FİLTRE!$H$5="FİRMA İADE"),1,0)+
IF(AND(J1492="İMHA",FİLTRE!$H$5="İMHA"),1,0)</f>
        <v>1</v>
      </c>
      <c r="I1492" s="99"/>
      <c r="J1492" s="100"/>
      <c r="K1492" s="100"/>
      <c r="L1492" s="101"/>
      <c r="M1492" s="102"/>
      <c r="N1492" s="101"/>
      <c r="O1492" s="99"/>
      <c r="P1492" s="103"/>
      <c r="Q1492" s="104"/>
      <c r="R1492" s="50"/>
      <c r="S1492" s="105"/>
      <c r="T1492" s="106"/>
      <c r="U1492" s="107"/>
      <c r="V1492" s="108"/>
      <c r="W1492" s="107"/>
      <c r="X1492" s="107"/>
      <c r="AA1492" s="107"/>
      <c r="AB1492" s="110"/>
      <c r="AC1492" s="110"/>
      <c r="AE1492" s="105"/>
      <c r="AF1492" s="105"/>
      <c r="AR1492" s="112"/>
    </row>
    <row r="1493" spans="2:44" x14ac:dyDescent="0.25">
      <c r="B1493" s="1" t="str">
        <f>IF(I1493="","",
(IF(N1493=FİLTRE!$H$6,2,0)+IF(FİLTRE!$H$6="TOPLAM",2,0))
)</f>
        <v/>
      </c>
      <c r="C1493">
        <f>IF(FİLTRE!$M$5="",9,(IF(U1493&gt;=FİLTRE!$M$5,1,0)))</f>
        <v>1</v>
      </c>
      <c r="D1493" s="1">
        <f>IF(FİLTRE!$M$6="",9,(IF('SKT LİSTESİ'!P1493&lt;=FİLTRE!$M$6,1,0)))</f>
        <v>1</v>
      </c>
      <c r="E1493" s="25" t="str">
        <f>IF(I1493="","",(COUNTIFS($L$4:L1493,L1493)))</f>
        <v/>
      </c>
      <c r="F1493" s="13">
        <f>IF(OR(B1493&lt;&gt;2,C1493&lt;&gt;1,D1493&lt;&gt;1,H1493&lt;&gt;1),0,
COUNTIFS($B$4:B1493,2,$C$4:C1493,1,$D$4:D1493,1,$H$4:H1493,1))</f>
        <v>0</v>
      </c>
      <c r="G1493" s="26" t="str">
        <f>IF(I1493="","",(COUNTIF($E$4:E1493,E1493)))</f>
        <v/>
      </c>
      <c r="H1493" s="1">
        <f>IF(AND(J1493="SAYIM",FİLTRE!$H$5="RAFTA",U1493&lt;&gt;0),1,0)+
IF(AND(J1493="İADE DEPO",FİLTRE!$H$5="İADE DEPO"),1,0)+
IF(FİLTRE!$H$5="TÜMÜ",1,0)+
IF(AND(J1493="FİRMA İADE",FİLTRE!$H$5="FİRMA İADE"),1,0)+
IF(AND(J1493="İMHA",FİLTRE!$H$5="İMHA"),1,0)</f>
        <v>1</v>
      </c>
      <c r="I1493" s="99"/>
      <c r="J1493" s="100"/>
      <c r="K1493" s="100"/>
      <c r="L1493" s="101"/>
      <c r="M1493" s="102"/>
      <c r="N1493" s="101"/>
      <c r="O1493" s="99"/>
      <c r="P1493" s="103"/>
      <c r="Q1493" s="104"/>
      <c r="R1493" s="50"/>
      <c r="S1493" s="105"/>
      <c r="T1493" s="106"/>
      <c r="U1493" s="107"/>
      <c r="V1493" s="108"/>
      <c r="W1493" s="107"/>
      <c r="X1493" s="107"/>
      <c r="AA1493" s="107"/>
      <c r="AB1493" s="110"/>
      <c r="AC1493" s="110"/>
      <c r="AE1493" s="105"/>
      <c r="AF1493" s="105"/>
      <c r="AR1493" s="112"/>
    </row>
    <row r="1494" spans="2:44" x14ac:dyDescent="0.25">
      <c r="B1494" s="1" t="str">
        <f>IF(I1494="","",
(IF(N1494=FİLTRE!$H$6,2,0)+IF(FİLTRE!$H$6="TOPLAM",2,0))
)</f>
        <v/>
      </c>
      <c r="C1494">
        <f>IF(FİLTRE!$M$5="",9,(IF(U1494&gt;=FİLTRE!$M$5,1,0)))</f>
        <v>1</v>
      </c>
      <c r="D1494" s="1">
        <f>IF(FİLTRE!$M$6="",9,(IF('SKT LİSTESİ'!P1494&lt;=FİLTRE!$M$6,1,0)))</f>
        <v>1</v>
      </c>
      <c r="E1494" s="25" t="str">
        <f>IF(I1494="","",(COUNTIFS($L$4:L1494,L1494)))</f>
        <v/>
      </c>
      <c r="F1494" s="13">
        <f>IF(OR(B1494&lt;&gt;2,C1494&lt;&gt;1,D1494&lt;&gt;1,H1494&lt;&gt;1),0,
COUNTIFS($B$4:B1494,2,$C$4:C1494,1,$D$4:D1494,1,$H$4:H1494,1))</f>
        <v>0</v>
      </c>
      <c r="G1494" s="26" t="str">
        <f>IF(I1494="","",(COUNTIF($E$4:E1494,E1494)))</f>
        <v/>
      </c>
      <c r="H1494" s="1">
        <f>IF(AND(J1494="SAYIM",FİLTRE!$H$5="RAFTA",U1494&lt;&gt;0),1,0)+
IF(AND(J1494="İADE DEPO",FİLTRE!$H$5="İADE DEPO"),1,0)+
IF(FİLTRE!$H$5="TÜMÜ",1,0)+
IF(AND(J1494="FİRMA İADE",FİLTRE!$H$5="FİRMA İADE"),1,0)+
IF(AND(J1494="İMHA",FİLTRE!$H$5="İMHA"),1,0)</f>
        <v>1</v>
      </c>
      <c r="I1494" s="99"/>
      <c r="J1494" s="100"/>
      <c r="K1494" s="100"/>
      <c r="L1494" s="101"/>
      <c r="M1494" s="102"/>
      <c r="N1494" s="101"/>
      <c r="O1494" s="99"/>
      <c r="P1494" s="103"/>
      <c r="Q1494" s="104"/>
      <c r="R1494" s="50"/>
      <c r="S1494" s="105"/>
      <c r="T1494" s="106"/>
      <c r="U1494" s="107"/>
      <c r="V1494" s="108"/>
      <c r="W1494" s="107"/>
      <c r="X1494" s="107"/>
      <c r="AA1494" s="107"/>
      <c r="AB1494" s="110"/>
      <c r="AC1494" s="110"/>
      <c r="AE1494" s="105"/>
      <c r="AF1494" s="105"/>
      <c r="AR1494" s="112"/>
    </row>
    <row r="1495" spans="2:44" x14ac:dyDescent="0.25">
      <c r="B1495" s="1" t="str">
        <f>IF(I1495="","",
(IF(N1495=FİLTRE!$H$6,2,0)+IF(FİLTRE!$H$6="TOPLAM",2,0))
)</f>
        <v/>
      </c>
      <c r="C1495">
        <f>IF(FİLTRE!$M$5="",9,(IF(U1495&gt;=FİLTRE!$M$5,1,0)))</f>
        <v>1</v>
      </c>
      <c r="D1495" s="1">
        <f>IF(FİLTRE!$M$6="",9,(IF('SKT LİSTESİ'!P1495&lt;=FİLTRE!$M$6,1,0)))</f>
        <v>1</v>
      </c>
      <c r="E1495" s="25" t="str">
        <f>IF(I1495="","",(COUNTIFS($L$4:L1495,L1495)))</f>
        <v/>
      </c>
      <c r="F1495" s="13">
        <f>IF(OR(B1495&lt;&gt;2,C1495&lt;&gt;1,D1495&lt;&gt;1,H1495&lt;&gt;1),0,
COUNTIFS($B$4:B1495,2,$C$4:C1495,1,$D$4:D1495,1,$H$4:H1495,1))</f>
        <v>0</v>
      </c>
      <c r="G1495" s="26" t="str">
        <f>IF(I1495="","",(COUNTIF($E$4:E1495,E1495)))</f>
        <v/>
      </c>
      <c r="H1495" s="1">
        <f>IF(AND(J1495="SAYIM",FİLTRE!$H$5="RAFTA",U1495&lt;&gt;0),1,0)+
IF(AND(J1495="İADE DEPO",FİLTRE!$H$5="İADE DEPO"),1,0)+
IF(FİLTRE!$H$5="TÜMÜ",1,0)+
IF(AND(J1495="FİRMA İADE",FİLTRE!$H$5="FİRMA İADE"),1,0)+
IF(AND(J1495="İMHA",FİLTRE!$H$5="İMHA"),1,0)</f>
        <v>1</v>
      </c>
      <c r="I1495" s="99"/>
      <c r="J1495" s="100"/>
      <c r="K1495" s="100"/>
      <c r="L1495" s="101"/>
      <c r="M1495" s="102"/>
      <c r="N1495" s="101"/>
      <c r="O1495" s="99"/>
      <c r="P1495" s="103"/>
      <c r="Q1495" s="104"/>
      <c r="R1495" s="50"/>
      <c r="S1495" s="105"/>
      <c r="T1495" s="106"/>
      <c r="U1495" s="107"/>
      <c r="V1495" s="108"/>
      <c r="W1495" s="107"/>
      <c r="X1495" s="107"/>
      <c r="AA1495" s="107"/>
      <c r="AB1495" s="110"/>
      <c r="AC1495" s="110"/>
      <c r="AE1495" s="105"/>
      <c r="AF1495" s="105"/>
      <c r="AR1495" s="112"/>
    </row>
    <row r="1496" spans="2:44" x14ac:dyDescent="0.25">
      <c r="B1496" s="1" t="str">
        <f>IF(I1496="","",
(IF(N1496=FİLTRE!$H$6,2,0)+IF(FİLTRE!$H$6="TOPLAM",2,0))
)</f>
        <v/>
      </c>
      <c r="C1496">
        <f>IF(FİLTRE!$M$5="",9,(IF(U1496&gt;=FİLTRE!$M$5,1,0)))</f>
        <v>1</v>
      </c>
      <c r="D1496" s="1">
        <f>IF(FİLTRE!$M$6="",9,(IF('SKT LİSTESİ'!P1496&lt;=FİLTRE!$M$6,1,0)))</f>
        <v>1</v>
      </c>
      <c r="E1496" s="25" t="str">
        <f>IF(I1496="","",(COUNTIFS($L$4:L1496,L1496)))</f>
        <v/>
      </c>
      <c r="F1496" s="13">
        <f>IF(OR(B1496&lt;&gt;2,C1496&lt;&gt;1,D1496&lt;&gt;1,H1496&lt;&gt;1),0,
COUNTIFS($B$4:B1496,2,$C$4:C1496,1,$D$4:D1496,1,$H$4:H1496,1))</f>
        <v>0</v>
      </c>
      <c r="G1496" s="26" t="str">
        <f>IF(I1496="","",(COUNTIF($E$4:E1496,E1496)))</f>
        <v/>
      </c>
      <c r="H1496" s="1">
        <f>IF(AND(J1496="SAYIM",FİLTRE!$H$5="RAFTA",U1496&lt;&gt;0),1,0)+
IF(AND(J1496="İADE DEPO",FİLTRE!$H$5="İADE DEPO"),1,0)+
IF(FİLTRE!$H$5="TÜMÜ",1,0)+
IF(AND(J1496="FİRMA İADE",FİLTRE!$H$5="FİRMA İADE"),1,0)+
IF(AND(J1496="İMHA",FİLTRE!$H$5="İMHA"),1,0)</f>
        <v>1</v>
      </c>
      <c r="I1496" s="99"/>
      <c r="J1496" s="100"/>
      <c r="K1496" s="100"/>
      <c r="L1496" s="101"/>
      <c r="M1496" s="102"/>
      <c r="N1496" s="101"/>
      <c r="O1496" s="99"/>
      <c r="P1496" s="103"/>
      <c r="Q1496" s="104"/>
      <c r="R1496" s="50"/>
      <c r="S1496" s="105"/>
      <c r="T1496" s="106"/>
      <c r="U1496" s="107"/>
      <c r="V1496" s="108"/>
      <c r="W1496" s="107"/>
      <c r="X1496" s="107"/>
      <c r="AA1496" s="107"/>
      <c r="AB1496" s="110"/>
      <c r="AC1496" s="110"/>
      <c r="AE1496" s="105"/>
      <c r="AF1496" s="105"/>
      <c r="AR1496" s="112"/>
    </row>
    <row r="1497" spans="2:44" x14ac:dyDescent="0.25">
      <c r="B1497" s="1" t="str">
        <f>IF(I1497="","",
(IF(N1497=FİLTRE!$H$6,2,0)+IF(FİLTRE!$H$6="TOPLAM",2,0))
)</f>
        <v/>
      </c>
      <c r="C1497">
        <f>IF(FİLTRE!$M$5="",9,(IF(U1497&gt;=FİLTRE!$M$5,1,0)))</f>
        <v>1</v>
      </c>
      <c r="D1497" s="1">
        <f>IF(FİLTRE!$M$6="",9,(IF('SKT LİSTESİ'!P1497&lt;=FİLTRE!$M$6,1,0)))</f>
        <v>1</v>
      </c>
      <c r="E1497" s="25" t="str">
        <f>IF(I1497="","",(COUNTIFS($L$4:L1497,L1497)))</f>
        <v/>
      </c>
      <c r="F1497" s="13">
        <f>IF(OR(B1497&lt;&gt;2,C1497&lt;&gt;1,D1497&lt;&gt;1,H1497&lt;&gt;1),0,
COUNTIFS($B$4:B1497,2,$C$4:C1497,1,$D$4:D1497,1,$H$4:H1497,1))</f>
        <v>0</v>
      </c>
      <c r="G1497" s="26" t="str">
        <f>IF(I1497="","",(COUNTIF($E$4:E1497,E1497)))</f>
        <v/>
      </c>
      <c r="H1497" s="1">
        <f>IF(AND(J1497="SAYIM",FİLTRE!$H$5="RAFTA",U1497&lt;&gt;0),1,0)+
IF(AND(J1497="İADE DEPO",FİLTRE!$H$5="İADE DEPO"),1,0)+
IF(FİLTRE!$H$5="TÜMÜ",1,0)+
IF(AND(J1497="FİRMA İADE",FİLTRE!$H$5="FİRMA İADE"),1,0)+
IF(AND(J1497="İMHA",FİLTRE!$H$5="İMHA"),1,0)</f>
        <v>1</v>
      </c>
      <c r="I1497" s="99"/>
      <c r="J1497" s="100"/>
      <c r="K1497" s="100"/>
      <c r="L1497" s="101"/>
      <c r="M1497" s="102"/>
      <c r="N1497" s="101"/>
      <c r="O1497" s="99"/>
      <c r="P1497" s="103"/>
      <c r="Q1497" s="104"/>
      <c r="R1497" s="50"/>
      <c r="S1497" s="105"/>
      <c r="T1497" s="106"/>
      <c r="U1497" s="107"/>
      <c r="V1497" s="108"/>
      <c r="W1497" s="107"/>
      <c r="X1497" s="107"/>
      <c r="AA1497" s="107"/>
      <c r="AB1497" s="110"/>
      <c r="AC1497" s="110"/>
      <c r="AE1497" s="105"/>
      <c r="AF1497" s="105"/>
      <c r="AR1497" s="112"/>
    </row>
    <row r="1498" spans="2:44" x14ac:dyDescent="0.25">
      <c r="B1498" s="1" t="str">
        <f>IF(I1498="","",
(IF(N1498=FİLTRE!$H$6,2,0)+IF(FİLTRE!$H$6="TOPLAM",2,0))
)</f>
        <v/>
      </c>
      <c r="C1498">
        <f>IF(FİLTRE!$M$5="",9,(IF(U1498&gt;=FİLTRE!$M$5,1,0)))</f>
        <v>1</v>
      </c>
      <c r="D1498" s="1">
        <f>IF(FİLTRE!$M$6="",9,(IF('SKT LİSTESİ'!P1498&lt;=FİLTRE!$M$6,1,0)))</f>
        <v>1</v>
      </c>
      <c r="E1498" s="25" t="str">
        <f>IF(I1498="","",(COUNTIFS($L$4:L1498,L1498)))</f>
        <v/>
      </c>
      <c r="F1498" s="13">
        <f>IF(OR(B1498&lt;&gt;2,C1498&lt;&gt;1,D1498&lt;&gt;1,H1498&lt;&gt;1),0,
COUNTIFS($B$4:B1498,2,$C$4:C1498,1,$D$4:D1498,1,$H$4:H1498,1))</f>
        <v>0</v>
      </c>
      <c r="G1498" s="26" t="str">
        <f>IF(I1498="","",(COUNTIF($E$4:E1498,E1498)))</f>
        <v/>
      </c>
      <c r="H1498" s="1">
        <f>IF(AND(J1498="SAYIM",FİLTRE!$H$5="RAFTA",U1498&lt;&gt;0),1,0)+
IF(AND(J1498="İADE DEPO",FİLTRE!$H$5="İADE DEPO"),1,0)+
IF(FİLTRE!$H$5="TÜMÜ",1,0)+
IF(AND(J1498="FİRMA İADE",FİLTRE!$H$5="FİRMA İADE"),1,0)+
IF(AND(J1498="İMHA",FİLTRE!$H$5="İMHA"),1,0)</f>
        <v>1</v>
      </c>
      <c r="I1498" s="99"/>
      <c r="J1498" s="100"/>
      <c r="K1498" s="100"/>
      <c r="L1498" s="101"/>
      <c r="M1498" s="102"/>
      <c r="N1498" s="101"/>
      <c r="O1498" s="99"/>
      <c r="P1498" s="103"/>
      <c r="Q1498" s="104"/>
      <c r="R1498" s="50"/>
      <c r="S1498" s="105"/>
      <c r="T1498" s="106"/>
      <c r="U1498" s="107"/>
      <c r="V1498" s="108"/>
      <c r="W1498" s="107"/>
      <c r="X1498" s="107"/>
      <c r="AA1498" s="107"/>
      <c r="AB1498" s="110"/>
      <c r="AC1498" s="110"/>
      <c r="AE1498" s="105"/>
      <c r="AF1498" s="105"/>
      <c r="AR1498" s="112"/>
    </row>
    <row r="1499" spans="2:44" x14ac:dyDescent="0.25">
      <c r="B1499" s="1" t="str">
        <f>IF(I1499="","",
(IF(N1499=FİLTRE!$H$6,2,0)+IF(FİLTRE!$H$6="TOPLAM",2,0))
)</f>
        <v/>
      </c>
      <c r="C1499">
        <f>IF(FİLTRE!$M$5="",9,(IF(U1499&gt;=FİLTRE!$M$5,1,0)))</f>
        <v>1</v>
      </c>
      <c r="D1499" s="1">
        <f>IF(FİLTRE!$M$6="",9,(IF('SKT LİSTESİ'!P1499&lt;=FİLTRE!$M$6,1,0)))</f>
        <v>1</v>
      </c>
      <c r="E1499" s="25" t="str">
        <f>IF(I1499="","",(COUNTIFS($L$4:L1499,L1499)))</f>
        <v/>
      </c>
      <c r="F1499" s="13">
        <f>IF(OR(B1499&lt;&gt;2,C1499&lt;&gt;1,D1499&lt;&gt;1,H1499&lt;&gt;1),0,
COUNTIFS($B$4:B1499,2,$C$4:C1499,1,$D$4:D1499,1,$H$4:H1499,1))</f>
        <v>0</v>
      </c>
      <c r="G1499" s="26" t="str">
        <f>IF(I1499="","",(COUNTIF($E$4:E1499,E1499)))</f>
        <v/>
      </c>
      <c r="H1499" s="1">
        <f>IF(AND(J1499="SAYIM",FİLTRE!$H$5="RAFTA",U1499&lt;&gt;0),1,0)+
IF(AND(J1499="İADE DEPO",FİLTRE!$H$5="İADE DEPO"),1,0)+
IF(FİLTRE!$H$5="TÜMÜ",1,0)+
IF(AND(J1499="FİRMA İADE",FİLTRE!$H$5="FİRMA İADE"),1,0)+
IF(AND(J1499="İMHA",FİLTRE!$H$5="İMHA"),1,0)</f>
        <v>1</v>
      </c>
      <c r="I1499" s="99"/>
      <c r="J1499" s="100"/>
      <c r="K1499" s="100"/>
      <c r="L1499" s="101"/>
      <c r="M1499" s="102"/>
      <c r="N1499" s="101"/>
      <c r="O1499" s="99"/>
      <c r="P1499" s="103"/>
      <c r="Q1499" s="104"/>
      <c r="R1499" s="50"/>
      <c r="S1499" s="105"/>
      <c r="T1499" s="106"/>
      <c r="U1499" s="107"/>
      <c r="V1499" s="108"/>
      <c r="W1499" s="107"/>
      <c r="X1499" s="107"/>
      <c r="AA1499" s="107"/>
      <c r="AB1499" s="110"/>
      <c r="AC1499" s="110"/>
      <c r="AE1499" s="105"/>
      <c r="AF1499" s="105"/>
      <c r="AR1499" s="112"/>
    </row>
    <row r="1500" spans="2:44" x14ac:dyDescent="0.25">
      <c r="B1500" s="1" t="str">
        <f>IF(I1500="","",
(IF(N1500=FİLTRE!$H$6,2,0)+IF(FİLTRE!$H$6="TOPLAM",2,0))
)</f>
        <v/>
      </c>
      <c r="C1500">
        <f>IF(FİLTRE!$M$5="",9,(IF(U1500&gt;=FİLTRE!$M$5,1,0)))</f>
        <v>1</v>
      </c>
      <c r="D1500" s="1">
        <f>IF(FİLTRE!$M$6="",9,(IF('SKT LİSTESİ'!P1500&lt;=FİLTRE!$M$6,1,0)))</f>
        <v>1</v>
      </c>
      <c r="E1500" s="25" t="str">
        <f>IF(I1500="","",(COUNTIFS($L$4:L1500,L1500)))</f>
        <v/>
      </c>
      <c r="F1500" s="13">
        <f>IF(OR(B1500&lt;&gt;2,C1500&lt;&gt;1,D1500&lt;&gt;1,H1500&lt;&gt;1),0,
COUNTIFS($B$4:B1500,2,$C$4:C1500,1,$D$4:D1500,1,$H$4:H1500,1))</f>
        <v>0</v>
      </c>
      <c r="G1500" s="26" t="str">
        <f>IF(I1500="","",(COUNTIF($E$4:E1500,E1500)))</f>
        <v/>
      </c>
      <c r="H1500" s="1">
        <f>IF(AND(J1500="SAYIM",FİLTRE!$H$5="RAFTA",U1500&lt;&gt;0),1,0)+
IF(AND(J1500="İADE DEPO",FİLTRE!$H$5="İADE DEPO"),1,0)+
IF(FİLTRE!$H$5="TÜMÜ",1,0)+
IF(AND(J1500="FİRMA İADE",FİLTRE!$H$5="FİRMA İADE"),1,0)+
IF(AND(J1500="İMHA",FİLTRE!$H$5="İMHA"),1,0)</f>
        <v>1</v>
      </c>
      <c r="I1500" s="99"/>
      <c r="J1500" s="100"/>
      <c r="K1500" s="100"/>
      <c r="L1500" s="101"/>
      <c r="M1500" s="102"/>
      <c r="N1500" s="101"/>
      <c r="O1500" s="99"/>
      <c r="P1500" s="103"/>
      <c r="Q1500" s="104"/>
      <c r="R1500" s="50"/>
      <c r="S1500" s="105"/>
      <c r="T1500" s="106"/>
      <c r="U1500" s="107"/>
      <c r="V1500" s="108"/>
      <c r="W1500" s="107"/>
      <c r="X1500" s="107"/>
      <c r="AA1500" s="107"/>
      <c r="AB1500" s="110"/>
      <c r="AC1500" s="110"/>
      <c r="AE1500" s="105"/>
      <c r="AF1500" s="105"/>
      <c r="AR1500" s="112"/>
    </row>
    <row r="1501" spans="2:44" x14ac:dyDescent="0.25">
      <c r="B1501" s="1" t="str">
        <f>IF(I1501="","",
(IF(N1501=FİLTRE!$H$6,2,0)+IF(FİLTRE!$H$6="TOPLAM",2,0))
)</f>
        <v/>
      </c>
      <c r="C1501">
        <f>IF(FİLTRE!$M$5="",9,(IF(U1501&gt;=FİLTRE!$M$5,1,0)))</f>
        <v>1</v>
      </c>
      <c r="D1501" s="1">
        <f>IF(FİLTRE!$M$6="",9,(IF('SKT LİSTESİ'!P1501&lt;=FİLTRE!$M$6,1,0)))</f>
        <v>1</v>
      </c>
      <c r="E1501" s="25" t="str">
        <f>IF(I1501="","",(COUNTIFS($L$4:L1501,L1501)))</f>
        <v/>
      </c>
      <c r="F1501" s="13">
        <f>IF(OR(B1501&lt;&gt;2,C1501&lt;&gt;1,D1501&lt;&gt;1,H1501&lt;&gt;1),0,
COUNTIFS($B$4:B1501,2,$C$4:C1501,1,$D$4:D1501,1,$H$4:H1501,1))</f>
        <v>0</v>
      </c>
      <c r="G1501" s="26" t="str">
        <f>IF(I1501="","",(COUNTIF($E$4:E1501,E1501)))</f>
        <v/>
      </c>
      <c r="H1501" s="1">
        <f>IF(AND(J1501="SAYIM",FİLTRE!$H$5="RAFTA",U1501&lt;&gt;0),1,0)+
IF(AND(J1501="İADE DEPO",FİLTRE!$H$5="İADE DEPO"),1,0)+
IF(FİLTRE!$H$5="TÜMÜ",1,0)+
IF(AND(J1501="FİRMA İADE",FİLTRE!$H$5="FİRMA İADE"),1,0)+
IF(AND(J1501="İMHA",FİLTRE!$H$5="İMHA"),1,0)</f>
        <v>1</v>
      </c>
      <c r="I1501" s="99"/>
      <c r="J1501" s="100"/>
      <c r="K1501" s="100"/>
      <c r="L1501" s="101"/>
      <c r="M1501" s="102"/>
      <c r="N1501" s="101"/>
      <c r="O1501" s="99"/>
      <c r="P1501" s="103"/>
      <c r="Q1501" s="104"/>
      <c r="R1501" s="50"/>
      <c r="S1501" s="105"/>
      <c r="T1501" s="106"/>
      <c r="U1501" s="107"/>
      <c r="V1501" s="108"/>
      <c r="W1501" s="107"/>
      <c r="X1501" s="107"/>
      <c r="AA1501" s="107"/>
      <c r="AB1501" s="110"/>
      <c r="AC1501" s="110"/>
      <c r="AE1501" s="105"/>
      <c r="AF1501" s="105"/>
      <c r="AR1501" s="112"/>
    </row>
    <row r="1502" spans="2:44" x14ac:dyDescent="0.25">
      <c r="B1502" s="1" t="str">
        <f>IF(I1502="","",
(IF(N1502=FİLTRE!$H$6,2,0)+IF(FİLTRE!$H$6="TOPLAM",2,0))
)</f>
        <v/>
      </c>
      <c r="C1502">
        <f>IF(FİLTRE!$M$5="",9,(IF(U1502&gt;=FİLTRE!$M$5,1,0)))</f>
        <v>1</v>
      </c>
      <c r="D1502" s="1">
        <f>IF(FİLTRE!$M$6="",9,(IF('SKT LİSTESİ'!P1502&lt;=FİLTRE!$M$6,1,0)))</f>
        <v>1</v>
      </c>
      <c r="E1502" s="25" t="str">
        <f>IF(I1502="","",(COUNTIFS($L$4:L1502,L1502)))</f>
        <v/>
      </c>
      <c r="F1502" s="13">
        <f>IF(OR(B1502&lt;&gt;2,C1502&lt;&gt;1,D1502&lt;&gt;1,H1502&lt;&gt;1),0,
COUNTIFS($B$4:B1502,2,$C$4:C1502,1,$D$4:D1502,1,$H$4:H1502,1))</f>
        <v>0</v>
      </c>
      <c r="G1502" s="26" t="str">
        <f>IF(I1502="","",(COUNTIF($E$4:E1502,E1502)))</f>
        <v/>
      </c>
      <c r="H1502" s="1">
        <f>IF(AND(J1502="SAYIM",FİLTRE!$H$5="RAFTA",U1502&lt;&gt;0),1,0)+
IF(AND(J1502="İADE DEPO",FİLTRE!$H$5="İADE DEPO"),1,0)+
IF(FİLTRE!$H$5="TÜMÜ",1,0)+
IF(AND(J1502="FİRMA İADE",FİLTRE!$H$5="FİRMA İADE"),1,0)+
IF(AND(J1502="İMHA",FİLTRE!$H$5="İMHA"),1,0)</f>
        <v>1</v>
      </c>
      <c r="I1502" s="99"/>
      <c r="J1502" s="100"/>
      <c r="K1502" s="100"/>
      <c r="L1502" s="101"/>
      <c r="M1502" s="102"/>
      <c r="N1502" s="101"/>
      <c r="O1502" s="99"/>
      <c r="P1502" s="103"/>
      <c r="Q1502" s="104"/>
      <c r="R1502" s="50"/>
      <c r="S1502" s="105"/>
      <c r="T1502" s="106"/>
      <c r="U1502" s="107"/>
      <c r="V1502" s="108"/>
      <c r="W1502" s="107"/>
      <c r="X1502" s="107"/>
      <c r="AA1502" s="107"/>
      <c r="AB1502" s="110"/>
      <c r="AC1502" s="110"/>
      <c r="AE1502" s="105"/>
      <c r="AF1502" s="105"/>
      <c r="AR1502" s="112"/>
    </row>
    <row r="1503" spans="2:44" x14ac:dyDescent="0.25">
      <c r="B1503" s="1" t="str">
        <f>IF(I1503="","",
(IF(N1503=FİLTRE!$H$6,2,0)+IF(FİLTRE!$H$6="TOPLAM",2,0))
)</f>
        <v/>
      </c>
      <c r="C1503">
        <f>IF(FİLTRE!$M$5="",9,(IF(U1503&gt;=FİLTRE!$M$5,1,0)))</f>
        <v>1</v>
      </c>
      <c r="D1503" s="1">
        <f>IF(FİLTRE!$M$6="",9,(IF('SKT LİSTESİ'!P1503&lt;=FİLTRE!$M$6,1,0)))</f>
        <v>1</v>
      </c>
      <c r="E1503" s="25" t="str">
        <f>IF(I1503="","",(COUNTIFS($L$4:L1503,L1503)))</f>
        <v/>
      </c>
      <c r="F1503" s="13">
        <f>IF(OR(B1503&lt;&gt;2,C1503&lt;&gt;1,D1503&lt;&gt;1,H1503&lt;&gt;1),0,
COUNTIFS($B$4:B1503,2,$C$4:C1503,1,$D$4:D1503,1,$H$4:H1503,1))</f>
        <v>0</v>
      </c>
      <c r="G1503" s="26" t="str">
        <f>IF(I1503="","",(COUNTIF($E$4:E1503,E1503)))</f>
        <v/>
      </c>
      <c r="H1503" s="1">
        <f>IF(AND(J1503="SAYIM",FİLTRE!$H$5="RAFTA",U1503&lt;&gt;0),1,0)+
IF(AND(J1503="İADE DEPO",FİLTRE!$H$5="İADE DEPO"),1,0)+
IF(FİLTRE!$H$5="TÜMÜ",1,0)+
IF(AND(J1503="FİRMA İADE",FİLTRE!$H$5="FİRMA İADE"),1,0)+
IF(AND(J1503="İMHA",FİLTRE!$H$5="İMHA"),1,0)</f>
        <v>1</v>
      </c>
      <c r="I1503" s="99"/>
      <c r="J1503" s="100"/>
      <c r="K1503" s="100"/>
      <c r="L1503" s="101"/>
      <c r="M1503" s="102"/>
      <c r="N1503" s="101"/>
      <c r="O1503" s="99"/>
      <c r="P1503" s="103"/>
      <c r="Q1503" s="104"/>
      <c r="R1503" s="50"/>
      <c r="S1503" s="105"/>
      <c r="T1503" s="106"/>
      <c r="U1503" s="107"/>
      <c r="V1503" s="108"/>
      <c r="W1503" s="107"/>
      <c r="X1503" s="107"/>
      <c r="AA1503" s="107"/>
      <c r="AB1503" s="110"/>
      <c r="AC1503" s="110"/>
      <c r="AE1503" s="105"/>
      <c r="AF1503" s="105"/>
      <c r="AR1503" s="112"/>
    </row>
    <row r="1504" spans="2:44" x14ac:dyDescent="0.25">
      <c r="B1504" s="1" t="str">
        <f>IF(I1504="","",
(IF(N1504=FİLTRE!$H$6,2,0)+IF(FİLTRE!$H$6="TOPLAM",2,0))
)</f>
        <v/>
      </c>
      <c r="C1504">
        <f>IF(FİLTRE!$M$5="",9,(IF(U1504&gt;=FİLTRE!$M$5,1,0)))</f>
        <v>1</v>
      </c>
      <c r="D1504" s="1">
        <f>IF(FİLTRE!$M$6="",9,(IF('SKT LİSTESİ'!P1504&lt;=FİLTRE!$M$6,1,0)))</f>
        <v>1</v>
      </c>
      <c r="E1504" s="25" t="str">
        <f>IF(I1504="","",(COUNTIFS($L$4:L1504,L1504)))</f>
        <v/>
      </c>
      <c r="F1504" s="13">
        <f>IF(OR(B1504&lt;&gt;2,C1504&lt;&gt;1,D1504&lt;&gt;1,H1504&lt;&gt;1),0,
COUNTIFS($B$4:B1504,2,$C$4:C1504,1,$D$4:D1504,1,$H$4:H1504,1))</f>
        <v>0</v>
      </c>
      <c r="G1504" s="26" t="str">
        <f>IF(I1504="","",(COUNTIF($E$4:E1504,E1504)))</f>
        <v/>
      </c>
      <c r="H1504" s="1">
        <f>IF(AND(J1504="SAYIM",FİLTRE!$H$5="RAFTA",U1504&lt;&gt;0),1,0)+
IF(AND(J1504="İADE DEPO",FİLTRE!$H$5="İADE DEPO"),1,0)+
IF(FİLTRE!$H$5="TÜMÜ",1,0)+
IF(AND(J1504="FİRMA İADE",FİLTRE!$H$5="FİRMA İADE"),1,0)+
IF(AND(J1504="İMHA",FİLTRE!$H$5="İMHA"),1,0)</f>
        <v>1</v>
      </c>
      <c r="I1504" s="99"/>
      <c r="J1504" s="100"/>
      <c r="K1504" s="100"/>
      <c r="L1504" s="101"/>
      <c r="M1504" s="102"/>
      <c r="N1504" s="101"/>
      <c r="O1504" s="99"/>
      <c r="P1504" s="103"/>
      <c r="Q1504" s="104"/>
      <c r="R1504" s="50"/>
      <c r="S1504" s="105"/>
      <c r="T1504" s="106"/>
      <c r="U1504" s="107"/>
      <c r="V1504" s="108"/>
      <c r="W1504" s="107"/>
      <c r="X1504" s="107"/>
      <c r="AA1504" s="107"/>
      <c r="AB1504" s="110"/>
      <c r="AC1504" s="110"/>
      <c r="AE1504" s="105"/>
      <c r="AF1504" s="105"/>
      <c r="AR1504" s="112"/>
    </row>
    <row r="1505" spans="2:44" x14ac:dyDescent="0.25">
      <c r="B1505" s="1" t="str">
        <f>IF(I1505="","",
(IF(N1505=FİLTRE!$H$6,2,0)+IF(FİLTRE!$H$6="TOPLAM",2,0))
)</f>
        <v/>
      </c>
      <c r="C1505">
        <f>IF(FİLTRE!$M$5="",9,(IF(U1505&gt;=FİLTRE!$M$5,1,0)))</f>
        <v>1</v>
      </c>
      <c r="D1505" s="1">
        <f>IF(FİLTRE!$M$6="",9,(IF('SKT LİSTESİ'!P1505&lt;=FİLTRE!$M$6,1,0)))</f>
        <v>1</v>
      </c>
      <c r="E1505" s="25" t="str">
        <f>IF(I1505="","",(COUNTIFS($L$4:L1505,L1505)))</f>
        <v/>
      </c>
      <c r="F1505" s="13">
        <f>IF(OR(B1505&lt;&gt;2,C1505&lt;&gt;1,D1505&lt;&gt;1,H1505&lt;&gt;1),0,
COUNTIFS($B$4:B1505,2,$C$4:C1505,1,$D$4:D1505,1,$H$4:H1505,1))</f>
        <v>0</v>
      </c>
      <c r="G1505" s="26" t="str">
        <f>IF(I1505="","",(COUNTIF($E$4:E1505,E1505)))</f>
        <v/>
      </c>
      <c r="H1505" s="1">
        <f>IF(AND(J1505="SAYIM",FİLTRE!$H$5="RAFTA",U1505&lt;&gt;0),1,0)+
IF(AND(J1505="İADE DEPO",FİLTRE!$H$5="İADE DEPO"),1,0)+
IF(FİLTRE!$H$5="TÜMÜ",1,0)+
IF(AND(J1505="FİRMA İADE",FİLTRE!$H$5="FİRMA İADE"),1,0)+
IF(AND(J1505="İMHA",FİLTRE!$H$5="İMHA"),1,0)</f>
        <v>1</v>
      </c>
      <c r="I1505" s="99"/>
      <c r="J1505" s="100"/>
      <c r="K1505" s="100"/>
      <c r="L1505" s="101"/>
      <c r="M1505" s="102"/>
      <c r="N1505" s="101"/>
      <c r="O1505" s="99"/>
      <c r="P1505" s="103"/>
      <c r="Q1505" s="104"/>
      <c r="R1505" s="50"/>
      <c r="S1505" s="105"/>
      <c r="T1505" s="106"/>
      <c r="U1505" s="107"/>
      <c r="V1505" s="108"/>
      <c r="W1505" s="107"/>
      <c r="X1505" s="107"/>
      <c r="AA1505" s="107"/>
      <c r="AB1505" s="110"/>
      <c r="AC1505" s="110"/>
      <c r="AE1505" s="105"/>
      <c r="AF1505" s="105"/>
      <c r="AR1505" s="112"/>
    </row>
    <row r="1506" spans="2:44" x14ac:dyDescent="0.25">
      <c r="B1506" s="1" t="str">
        <f>IF(I1506="","",
(IF(N1506=FİLTRE!$H$6,2,0)+IF(FİLTRE!$H$6="TOPLAM",2,0))
)</f>
        <v/>
      </c>
      <c r="C1506">
        <f>IF(FİLTRE!$M$5="",9,(IF(U1506&gt;=FİLTRE!$M$5,1,0)))</f>
        <v>1</v>
      </c>
      <c r="D1506" s="1">
        <f>IF(FİLTRE!$M$6="",9,(IF('SKT LİSTESİ'!P1506&lt;=FİLTRE!$M$6,1,0)))</f>
        <v>1</v>
      </c>
      <c r="E1506" s="25" t="str">
        <f>IF(I1506="","",(COUNTIFS($L$4:L1506,L1506)))</f>
        <v/>
      </c>
      <c r="F1506" s="13">
        <f>IF(OR(B1506&lt;&gt;2,C1506&lt;&gt;1,D1506&lt;&gt;1,H1506&lt;&gt;1),0,
COUNTIFS($B$4:B1506,2,$C$4:C1506,1,$D$4:D1506,1,$H$4:H1506,1))</f>
        <v>0</v>
      </c>
      <c r="G1506" s="26" t="str">
        <f>IF(I1506="","",(COUNTIF($E$4:E1506,E1506)))</f>
        <v/>
      </c>
      <c r="H1506" s="1">
        <f>IF(AND(J1506="SAYIM",FİLTRE!$H$5="RAFTA",U1506&lt;&gt;0),1,0)+
IF(AND(J1506="İADE DEPO",FİLTRE!$H$5="İADE DEPO"),1,0)+
IF(FİLTRE!$H$5="TÜMÜ",1,0)+
IF(AND(J1506="FİRMA İADE",FİLTRE!$H$5="FİRMA İADE"),1,0)+
IF(AND(J1506="İMHA",FİLTRE!$H$5="İMHA"),1,0)</f>
        <v>1</v>
      </c>
      <c r="I1506" s="99"/>
      <c r="J1506" s="100"/>
      <c r="K1506" s="100"/>
      <c r="L1506" s="101"/>
      <c r="M1506" s="102"/>
      <c r="N1506" s="101"/>
      <c r="O1506" s="99"/>
      <c r="P1506" s="103"/>
      <c r="Q1506" s="104"/>
      <c r="R1506" s="50"/>
      <c r="S1506" s="105"/>
      <c r="T1506" s="106"/>
      <c r="U1506" s="107"/>
      <c r="V1506" s="108"/>
      <c r="W1506" s="107"/>
      <c r="X1506" s="107"/>
      <c r="AA1506" s="107"/>
      <c r="AB1506" s="110"/>
      <c r="AC1506" s="110"/>
      <c r="AE1506" s="105"/>
      <c r="AF1506" s="105"/>
      <c r="AR1506" s="112"/>
    </row>
    <row r="1507" spans="2:44" x14ac:dyDescent="0.25">
      <c r="B1507" s="1" t="str">
        <f>IF(I1507="","",
(IF(N1507=FİLTRE!$H$6,2,0)+IF(FİLTRE!$H$6="TOPLAM",2,0))
)</f>
        <v/>
      </c>
      <c r="C1507">
        <f>IF(FİLTRE!$M$5="",9,(IF(U1507&gt;=FİLTRE!$M$5,1,0)))</f>
        <v>1</v>
      </c>
      <c r="D1507" s="1">
        <f>IF(FİLTRE!$M$6="",9,(IF('SKT LİSTESİ'!P1507&lt;=FİLTRE!$M$6,1,0)))</f>
        <v>1</v>
      </c>
      <c r="E1507" s="25" t="str">
        <f>IF(I1507="","",(COUNTIFS($L$4:L1507,L1507)))</f>
        <v/>
      </c>
      <c r="F1507" s="13">
        <f>IF(OR(B1507&lt;&gt;2,C1507&lt;&gt;1,D1507&lt;&gt;1,H1507&lt;&gt;1),0,
COUNTIFS($B$4:B1507,2,$C$4:C1507,1,$D$4:D1507,1,$H$4:H1507,1))</f>
        <v>0</v>
      </c>
      <c r="G1507" s="26" t="str">
        <f>IF(I1507="","",(COUNTIF($E$4:E1507,E1507)))</f>
        <v/>
      </c>
      <c r="H1507" s="1">
        <f>IF(AND(J1507="SAYIM",FİLTRE!$H$5="RAFTA",U1507&lt;&gt;0),1,0)+
IF(AND(J1507="İADE DEPO",FİLTRE!$H$5="İADE DEPO"),1,0)+
IF(FİLTRE!$H$5="TÜMÜ",1,0)+
IF(AND(J1507="FİRMA İADE",FİLTRE!$H$5="FİRMA İADE"),1,0)+
IF(AND(J1507="İMHA",FİLTRE!$H$5="İMHA"),1,0)</f>
        <v>1</v>
      </c>
      <c r="I1507" s="99"/>
      <c r="J1507" s="100"/>
      <c r="K1507" s="100"/>
      <c r="L1507" s="101"/>
      <c r="M1507" s="102"/>
      <c r="N1507" s="101"/>
      <c r="O1507" s="99"/>
      <c r="P1507" s="103"/>
      <c r="Q1507" s="104"/>
      <c r="R1507" s="50"/>
      <c r="S1507" s="105"/>
      <c r="T1507" s="106"/>
      <c r="U1507" s="107"/>
      <c r="V1507" s="108"/>
      <c r="W1507" s="107"/>
      <c r="X1507" s="107"/>
      <c r="AA1507" s="107"/>
      <c r="AB1507" s="110"/>
      <c r="AC1507" s="110"/>
      <c r="AE1507" s="105"/>
      <c r="AF1507" s="105"/>
      <c r="AR1507" s="112"/>
    </row>
    <row r="1508" spans="2:44" x14ac:dyDescent="0.25">
      <c r="B1508" s="1" t="str">
        <f>IF(I1508="","",
(IF(N1508=FİLTRE!$H$6,2,0)+IF(FİLTRE!$H$6="TOPLAM",2,0))
)</f>
        <v/>
      </c>
      <c r="C1508">
        <f>IF(FİLTRE!$M$5="",9,(IF(U1508&gt;=FİLTRE!$M$5,1,0)))</f>
        <v>1</v>
      </c>
      <c r="D1508" s="1">
        <f>IF(FİLTRE!$M$6="",9,(IF('SKT LİSTESİ'!P1508&lt;=FİLTRE!$M$6,1,0)))</f>
        <v>1</v>
      </c>
      <c r="E1508" s="25" t="str">
        <f>IF(I1508="","",(COUNTIFS($L$4:L1508,L1508)))</f>
        <v/>
      </c>
      <c r="F1508" s="13">
        <f>IF(OR(B1508&lt;&gt;2,C1508&lt;&gt;1,D1508&lt;&gt;1,H1508&lt;&gt;1),0,
COUNTIFS($B$4:B1508,2,$C$4:C1508,1,$D$4:D1508,1,$H$4:H1508,1))</f>
        <v>0</v>
      </c>
      <c r="G1508" s="26" t="str">
        <f>IF(I1508="","",(COUNTIF($E$4:E1508,E1508)))</f>
        <v/>
      </c>
      <c r="H1508" s="1">
        <f>IF(AND(J1508="SAYIM",FİLTRE!$H$5="RAFTA",U1508&lt;&gt;0),1,0)+
IF(AND(J1508="İADE DEPO",FİLTRE!$H$5="İADE DEPO"),1,0)+
IF(FİLTRE!$H$5="TÜMÜ",1,0)+
IF(AND(J1508="FİRMA İADE",FİLTRE!$H$5="FİRMA İADE"),1,0)+
IF(AND(J1508="İMHA",FİLTRE!$H$5="İMHA"),1,0)</f>
        <v>1</v>
      </c>
      <c r="I1508" s="99"/>
      <c r="J1508" s="100"/>
      <c r="K1508" s="100"/>
      <c r="L1508" s="101"/>
      <c r="M1508" s="102"/>
      <c r="N1508" s="101"/>
      <c r="O1508" s="99"/>
      <c r="P1508" s="103"/>
      <c r="Q1508" s="104"/>
      <c r="R1508" s="50"/>
      <c r="S1508" s="105"/>
      <c r="T1508" s="106"/>
      <c r="U1508" s="107"/>
      <c r="V1508" s="108"/>
      <c r="W1508" s="107"/>
      <c r="X1508" s="107"/>
      <c r="AA1508" s="107"/>
      <c r="AB1508" s="110"/>
      <c r="AC1508" s="110"/>
      <c r="AE1508" s="105"/>
      <c r="AF1508" s="105"/>
      <c r="AR1508" s="112"/>
    </row>
    <row r="1509" spans="2:44" x14ac:dyDescent="0.25">
      <c r="B1509" s="1" t="str">
        <f>IF(I1509="","",
(IF(N1509=FİLTRE!$H$6,2,0)+IF(FİLTRE!$H$6="TOPLAM",2,0))
)</f>
        <v/>
      </c>
      <c r="C1509">
        <f>IF(FİLTRE!$M$5="",9,(IF(U1509&gt;=FİLTRE!$M$5,1,0)))</f>
        <v>1</v>
      </c>
      <c r="D1509" s="1">
        <f>IF(FİLTRE!$M$6="",9,(IF('SKT LİSTESİ'!P1509&lt;=FİLTRE!$M$6,1,0)))</f>
        <v>1</v>
      </c>
      <c r="E1509" s="25" t="str">
        <f>IF(I1509="","",(COUNTIFS($L$4:L1509,L1509)))</f>
        <v/>
      </c>
      <c r="F1509" s="13">
        <f>IF(OR(B1509&lt;&gt;2,C1509&lt;&gt;1,D1509&lt;&gt;1,H1509&lt;&gt;1),0,
COUNTIFS($B$4:B1509,2,$C$4:C1509,1,$D$4:D1509,1,$H$4:H1509,1))</f>
        <v>0</v>
      </c>
      <c r="G1509" s="26" t="str">
        <f>IF(I1509="","",(COUNTIF($E$4:E1509,E1509)))</f>
        <v/>
      </c>
      <c r="H1509" s="1">
        <f>IF(AND(J1509="SAYIM",FİLTRE!$H$5="RAFTA",U1509&lt;&gt;0),1,0)+
IF(AND(J1509="İADE DEPO",FİLTRE!$H$5="İADE DEPO"),1,0)+
IF(FİLTRE!$H$5="TÜMÜ",1,0)+
IF(AND(J1509="FİRMA İADE",FİLTRE!$H$5="FİRMA İADE"),1,0)+
IF(AND(J1509="İMHA",FİLTRE!$H$5="İMHA"),1,0)</f>
        <v>1</v>
      </c>
      <c r="I1509" s="99"/>
      <c r="J1509" s="100"/>
      <c r="K1509" s="100"/>
      <c r="L1509" s="101"/>
      <c r="M1509" s="102"/>
      <c r="N1509" s="101"/>
      <c r="O1509" s="99"/>
      <c r="P1509" s="103"/>
      <c r="Q1509" s="104"/>
      <c r="R1509" s="50"/>
      <c r="S1509" s="105"/>
      <c r="T1509" s="106"/>
      <c r="U1509" s="107"/>
      <c r="V1509" s="108"/>
      <c r="W1509" s="107"/>
      <c r="X1509" s="107"/>
      <c r="AA1509" s="107"/>
      <c r="AB1509" s="110"/>
      <c r="AC1509" s="110"/>
      <c r="AE1509" s="105"/>
      <c r="AF1509" s="105"/>
      <c r="AR1509" s="112"/>
    </row>
    <row r="1510" spans="2:44" x14ac:dyDescent="0.25">
      <c r="B1510" s="1" t="str">
        <f>IF(I1510="","",
(IF(N1510=FİLTRE!$H$6,2,0)+IF(FİLTRE!$H$6="TOPLAM",2,0))
)</f>
        <v/>
      </c>
      <c r="C1510">
        <f>IF(FİLTRE!$M$5="",9,(IF(U1510&gt;=FİLTRE!$M$5,1,0)))</f>
        <v>1</v>
      </c>
      <c r="D1510" s="1">
        <f>IF(FİLTRE!$M$6="",9,(IF('SKT LİSTESİ'!P1510&lt;=FİLTRE!$M$6,1,0)))</f>
        <v>1</v>
      </c>
      <c r="E1510" s="25" t="str">
        <f>IF(I1510="","",(COUNTIFS($L$4:L1510,L1510)))</f>
        <v/>
      </c>
      <c r="F1510" s="13">
        <f>IF(OR(B1510&lt;&gt;2,C1510&lt;&gt;1,D1510&lt;&gt;1,H1510&lt;&gt;1),0,
COUNTIFS($B$4:B1510,2,$C$4:C1510,1,$D$4:D1510,1,$H$4:H1510,1))</f>
        <v>0</v>
      </c>
      <c r="G1510" s="26" t="str">
        <f>IF(I1510="","",(COUNTIF($E$4:E1510,E1510)))</f>
        <v/>
      </c>
      <c r="H1510" s="1">
        <f>IF(AND(J1510="SAYIM",FİLTRE!$H$5="RAFTA",U1510&lt;&gt;0),1,0)+
IF(AND(J1510="İADE DEPO",FİLTRE!$H$5="İADE DEPO"),1,0)+
IF(FİLTRE!$H$5="TÜMÜ",1,0)+
IF(AND(J1510="FİRMA İADE",FİLTRE!$H$5="FİRMA İADE"),1,0)+
IF(AND(J1510="İMHA",FİLTRE!$H$5="İMHA"),1,0)</f>
        <v>1</v>
      </c>
      <c r="I1510" s="99"/>
      <c r="J1510" s="100"/>
      <c r="K1510" s="100"/>
      <c r="L1510" s="101"/>
      <c r="M1510" s="102"/>
      <c r="N1510" s="101"/>
      <c r="O1510" s="99"/>
      <c r="P1510" s="103"/>
      <c r="Q1510" s="104"/>
      <c r="R1510" s="50"/>
      <c r="S1510" s="105"/>
      <c r="T1510" s="106"/>
      <c r="U1510" s="107"/>
      <c r="V1510" s="108"/>
      <c r="W1510" s="107"/>
      <c r="X1510" s="107"/>
      <c r="AA1510" s="107"/>
      <c r="AB1510" s="110"/>
      <c r="AC1510" s="110"/>
      <c r="AE1510" s="105"/>
      <c r="AF1510" s="105"/>
      <c r="AR1510" s="112"/>
    </row>
    <row r="1511" spans="2:44" x14ac:dyDescent="0.25">
      <c r="B1511" s="1" t="str">
        <f>IF(I1511="","",
(IF(N1511=FİLTRE!$H$6,2,0)+IF(FİLTRE!$H$6="TOPLAM",2,0))
)</f>
        <v/>
      </c>
      <c r="C1511">
        <f>IF(FİLTRE!$M$5="",9,(IF(U1511&gt;=FİLTRE!$M$5,1,0)))</f>
        <v>1</v>
      </c>
      <c r="D1511" s="1">
        <f>IF(FİLTRE!$M$6="",9,(IF('SKT LİSTESİ'!P1511&lt;=FİLTRE!$M$6,1,0)))</f>
        <v>1</v>
      </c>
      <c r="E1511" s="25" t="str">
        <f>IF(I1511="","",(COUNTIFS($L$4:L1511,L1511)))</f>
        <v/>
      </c>
      <c r="F1511" s="13">
        <f>IF(OR(B1511&lt;&gt;2,C1511&lt;&gt;1,D1511&lt;&gt;1,H1511&lt;&gt;1),0,
COUNTIFS($B$4:B1511,2,$C$4:C1511,1,$D$4:D1511,1,$H$4:H1511,1))</f>
        <v>0</v>
      </c>
      <c r="G1511" s="26" t="str">
        <f>IF(I1511="","",(COUNTIF($E$4:E1511,E1511)))</f>
        <v/>
      </c>
      <c r="H1511" s="1">
        <f>IF(AND(J1511="SAYIM",FİLTRE!$H$5="RAFTA",U1511&lt;&gt;0),1,0)+
IF(AND(J1511="İADE DEPO",FİLTRE!$H$5="İADE DEPO"),1,0)+
IF(FİLTRE!$H$5="TÜMÜ",1,0)+
IF(AND(J1511="FİRMA İADE",FİLTRE!$H$5="FİRMA İADE"),1,0)+
IF(AND(J1511="İMHA",FİLTRE!$H$5="İMHA"),1,0)</f>
        <v>1</v>
      </c>
      <c r="I1511" s="99"/>
      <c r="J1511" s="100"/>
      <c r="K1511" s="100"/>
      <c r="L1511" s="101"/>
      <c r="M1511" s="102"/>
      <c r="N1511" s="101"/>
      <c r="O1511" s="99"/>
      <c r="P1511" s="103"/>
      <c r="Q1511" s="104"/>
      <c r="R1511" s="50"/>
      <c r="S1511" s="105"/>
      <c r="T1511" s="106"/>
      <c r="U1511" s="107"/>
      <c r="V1511" s="108"/>
      <c r="W1511" s="107"/>
      <c r="X1511" s="107"/>
      <c r="AA1511" s="107"/>
      <c r="AB1511" s="110"/>
      <c r="AC1511" s="110"/>
      <c r="AE1511" s="105"/>
      <c r="AF1511" s="105"/>
      <c r="AR1511" s="112"/>
    </row>
    <row r="1512" spans="2:44" x14ac:dyDescent="0.25">
      <c r="B1512" s="1" t="str">
        <f>IF(I1512="","",
(IF(N1512=FİLTRE!$H$6,2,0)+IF(FİLTRE!$H$6="TOPLAM",2,0))
)</f>
        <v/>
      </c>
      <c r="C1512">
        <f>IF(FİLTRE!$M$5="",9,(IF(U1512&gt;=FİLTRE!$M$5,1,0)))</f>
        <v>1</v>
      </c>
      <c r="D1512" s="1">
        <f>IF(FİLTRE!$M$6="",9,(IF('SKT LİSTESİ'!P1512&lt;=FİLTRE!$M$6,1,0)))</f>
        <v>1</v>
      </c>
      <c r="E1512" s="25" t="str">
        <f>IF(I1512="","",(COUNTIFS($L$4:L1512,L1512)))</f>
        <v/>
      </c>
      <c r="F1512" s="13">
        <f>IF(OR(B1512&lt;&gt;2,C1512&lt;&gt;1,D1512&lt;&gt;1,H1512&lt;&gt;1),0,
COUNTIFS($B$4:B1512,2,$C$4:C1512,1,$D$4:D1512,1,$H$4:H1512,1))</f>
        <v>0</v>
      </c>
      <c r="G1512" s="26" t="str">
        <f>IF(I1512="","",(COUNTIF($E$4:E1512,E1512)))</f>
        <v/>
      </c>
      <c r="H1512" s="1">
        <f>IF(AND(J1512="SAYIM",FİLTRE!$H$5="RAFTA",U1512&lt;&gt;0),1,0)+
IF(AND(J1512="İADE DEPO",FİLTRE!$H$5="İADE DEPO"),1,0)+
IF(FİLTRE!$H$5="TÜMÜ",1,0)+
IF(AND(J1512="FİRMA İADE",FİLTRE!$H$5="FİRMA İADE"),1,0)+
IF(AND(J1512="İMHA",FİLTRE!$H$5="İMHA"),1,0)</f>
        <v>1</v>
      </c>
      <c r="I1512" s="99"/>
      <c r="J1512" s="100"/>
      <c r="K1512" s="100"/>
      <c r="L1512" s="101"/>
      <c r="M1512" s="102"/>
      <c r="N1512" s="101"/>
      <c r="O1512" s="99"/>
      <c r="P1512" s="103"/>
      <c r="Q1512" s="104"/>
      <c r="R1512" s="50"/>
      <c r="S1512" s="105"/>
      <c r="T1512" s="106"/>
      <c r="U1512" s="107"/>
      <c r="V1512" s="108"/>
      <c r="W1512" s="107"/>
      <c r="X1512" s="107"/>
      <c r="AA1512" s="107"/>
      <c r="AB1512" s="110"/>
      <c r="AC1512" s="110"/>
      <c r="AE1512" s="105"/>
      <c r="AF1512" s="105"/>
      <c r="AR1512" s="112"/>
    </row>
    <row r="1513" spans="2:44" x14ac:dyDescent="0.25">
      <c r="B1513" s="1" t="str">
        <f>IF(I1513="","",
(IF(N1513=FİLTRE!$H$6,2,0)+IF(FİLTRE!$H$6="TOPLAM",2,0))
)</f>
        <v/>
      </c>
      <c r="C1513">
        <f>IF(FİLTRE!$M$5="",9,(IF(U1513&gt;=FİLTRE!$M$5,1,0)))</f>
        <v>1</v>
      </c>
      <c r="D1513" s="1">
        <f>IF(FİLTRE!$M$6="",9,(IF('SKT LİSTESİ'!P1513&lt;=FİLTRE!$M$6,1,0)))</f>
        <v>1</v>
      </c>
      <c r="E1513" s="25" t="str">
        <f>IF(I1513="","",(COUNTIFS($L$4:L1513,L1513)))</f>
        <v/>
      </c>
      <c r="F1513" s="13">
        <f>IF(OR(B1513&lt;&gt;2,C1513&lt;&gt;1,D1513&lt;&gt;1,H1513&lt;&gt;1),0,
COUNTIFS($B$4:B1513,2,$C$4:C1513,1,$D$4:D1513,1,$H$4:H1513,1))</f>
        <v>0</v>
      </c>
      <c r="G1513" s="26" t="str">
        <f>IF(I1513="","",(COUNTIF($E$4:E1513,E1513)))</f>
        <v/>
      </c>
      <c r="H1513" s="1">
        <f>IF(AND(J1513="SAYIM",FİLTRE!$H$5="RAFTA",U1513&lt;&gt;0),1,0)+
IF(AND(J1513="İADE DEPO",FİLTRE!$H$5="İADE DEPO"),1,0)+
IF(FİLTRE!$H$5="TÜMÜ",1,0)+
IF(AND(J1513="FİRMA İADE",FİLTRE!$H$5="FİRMA İADE"),1,0)+
IF(AND(J1513="İMHA",FİLTRE!$H$5="İMHA"),1,0)</f>
        <v>1</v>
      </c>
      <c r="I1513" s="99"/>
      <c r="J1513" s="100"/>
      <c r="K1513" s="100"/>
      <c r="L1513" s="101"/>
      <c r="M1513" s="102"/>
      <c r="N1513" s="101"/>
      <c r="O1513" s="99"/>
      <c r="P1513" s="103"/>
      <c r="Q1513" s="104"/>
      <c r="R1513" s="50"/>
      <c r="S1513" s="105"/>
      <c r="T1513" s="106"/>
      <c r="U1513" s="107"/>
      <c r="V1513" s="108"/>
      <c r="W1513" s="107"/>
      <c r="X1513" s="107"/>
      <c r="AA1513" s="107"/>
      <c r="AB1513" s="110"/>
      <c r="AC1513" s="110"/>
      <c r="AE1513" s="105"/>
      <c r="AF1513" s="105"/>
      <c r="AR1513" s="112"/>
    </row>
    <row r="1514" spans="2:44" x14ac:dyDescent="0.25">
      <c r="B1514" s="1" t="str">
        <f>IF(I1514="","",
(IF(N1514=FİLTRE!$H$6,2,0)+IF(FİLTRE!$H$6="TOPLAM",2,0))
)</f>
        <v/>
      </c>
      <c r="C1514">
        <f>IF(FİLTRE!$M$5="",9,(IF(U1514&gt;=FİLTRE!$M$5,1,0)))</f>
        <v>1</v>
      </c>
      <c r="D1514" s="1">
        <f>IF(FİLTRE!$M$6="",9,(IF('SKT LİSTESİ'!P1514&lt;=FİLTRE!$M$6,1,0)))</f>
        <v>1</v>
      </c>
      <c r="E1514" s="25" t="str">
        <f>IF(I1514="","",(COUNTIFS($L$4:L1514,L1514)))</f>
        <v/>
      </c>
      <c r="F1514" s="13">
        <f>IF(OR(B1514&lt;&gt;2,C1514&lt;&gt;1,D1514&lt;&gt;1,H1514&lt;&gt;1),0,
COUNTIFS($B$4:B1514,2,$C$4:C1514,1,$D$4:D1514,1,$H$4:H1514,1))</f>
        <v>0</v>
      </c>
      <c r="G1514" s="26" t="str">
        <f>IF(I1514="","",(COUNTIF($E$4:E1514,E1514)))</f>
        <v/>
      </c>
      <c r="H1514" s="1">
        <f>IF(AND(J1514="SAYIM",FİLTRE!$H$5="RAFTA",U1514&lt;&gt;0),1,0)+
IF(AND(J1514="İADE DEPO",FİLTRE!$H$5="İADE DEPO"),1,0)+
IF(FİLTRE!$H$5="TÜMÜ",1,0)+
IF(AND(J1514="FİRMA İADE",FİLTRE!$H$5="FİRMA İADE"),1,0)+
IF(AND(J1514="İMHA",FİLTRE!$H$5="İMHA"),1,0)</f>
        <v>1</v>
      </c>
      <c r="I1514" s="99"/>
      <c r="J1514" s="100"/>
      <c r="K1514" s="100"/>
      <c r="L1514" s="101"/>
      <c r="M1514" s="102"/>
      <c r="N1514" s="101"/>
      <c r="O1514" s="99"/>
      <c r="P1514" s="103"/>
      <c r="Q1514" s="104"/>
      <c r="R1514" s="50"/>
      <c r="S1514" s="105"/>
      <c r="T1514" s="106"/>
      <c r="U1514" s="107"/>
      <c r="V1514" s="108"/>
      <c r="W1514" s="107"/>
      <c r="X1514" s="107"/>
      <c r="AA1514" s="107"/>
      <c r="AB1514" s="110"/>
      <c r="AC1514" s="110"/>
      <c r="AE1514" s="105"/>
      <c r="AF1514" s="105"/>
      <c r="AR1514" s="112"/>
    </row>
    <row r="1515" spans="2:44" x14ac:dyDescent="0.25">
      <c r="B1515" s="1" t="str">
        <f>IF(I1515="","",
(IF(N1515=FİLTRE!$H$6,2,0)+IF(FİLTRE!$H$6="TOPLAM",2,0))
)</f>
        <v/>
      </c>
      <c r="C1515">
        <f>IF(FİLTRE!$M$5="",9,(IF(U1515&gt;=FİLTRE!$M$5,1,0)))</f>
        <v>1</v>
      </c>
      <c r="D1515" s="1">
        <f>IF(FİLTRE!$M$6="",9,(IF('SKT LİSTESİ'!P1515&lt;=FİLTRE!$M$6,1,0)))</f>
        <v>1</v>
      </c>
      <c r="E1515" s="25" t="str">
        <f>IF(I1515="","",(COUNTIFS($L$4:L1515,L1515)))</f>
        <v/>
      </c>
      <c r="F1515" s="13">
        <f>IF(OR(B1515&lt;&gt;2,C1515&lt;&gt;1,D1515&lt;&gt;1,H1515&lt;&gt;1),0,
COUNTIFS($B$4:B1515,2,$C$4:C1515,1,$D$4:D1515,1,$H$4:H1515,1))</f>
        <v>0</v>
      </c>
      <c r="G1515" s="26" t="str">
        <f>IF(I1515="","",(COUNTIF($E$4:E1515,E1515)))</f>
        <v/>
      </c>
      <c r="H1515" s="1">
        <f>IF(AND(J1515="SAYIM",FİLTRE!$H$5="RAFTA",U1515&lt;&gt;0),1,0)+
IF(AND(J1515="İADE DEPO",FİLTRE!$H$5="İADE DEPO"),1,0)+
IF(FİLTRE!$H$5="TÜMÜ",1,0)+
IF(AND(J1515="FİRMA İADE",FİLTRE!$H$5="FİRMA İADE"),1,0)+
IF(AND(J1515="İMHA",FİLTRE!$H$5="İMHA"),1,0)</f>
        <v>1</v>
      </c>
      <c r="I1515" s="99"/>
      <c r="J1515" s="100"/>
      <c r="K1515" s="100"/>
      <c r="L1515" s="101"/>
      <c r="M1515" s="102"/>
      <c r="N1515" s="101"/>
      <c r="O1515" s="99"/>
      <c r="P1515" s="103"/>
      <c r="Q1515" s="104"/>
      <c r="R1515" s="50"/>
      <c r="S1515" s="105"/>
      <c r="T1515" s="106"/>
      <c r="U1515" s="107"/>
      <c r="V1515" s="108"/>
      <c r="W1515" s="107"/>
      <c r="X1515" s="107"/>
      <c r="AA1515" s="107"/>
      <c r="AB1515" s="110"/>
      <c r="AC1515" s="110"/>
      <c r="AE1515" s="105"/>
      <c r="AF1515" s="105"/>
      <c r="AR1515" s="112"/>
    </row>
    <row r="1516" spans="2:44" x14ac:dyDescent="0.25">
      <c r="B1516" s="1" t="str">
        <f>IF(I1516="","",
(IF(N1516=FİLTRE!$H$6,2,0)+IF(FİLTRE!$H$6="TOPLAM",2,0))
)</f>
        <v/>
      </c>
      <c r="C1516">
        <f>IF(FİLTRE!$M$5="",9,(IF(U1516&gt;=FİLTRE!$M$5,1,0)))</f>
        <v>1</v>
      </c>
      <c r="D1516" s="1">
        <f>IF(FİLTRE!$M$6="",9,(IF('SKT LİSTESİ'!P1516&lt;=FİLTRE!$M$6,1,0)))</f>
        <v>1</v>
      </c>
      <c r="E1516" s="25" t="str">
        <f>IF(I1516="","",(COUNTIFS($L$4:L1516,L1516)))</f>
        <v/>
      </c>
      <c r="F1516" s="13">
        <f>IF(OR(B1516&lt;&gt;2,C1516&lt;&gt;1,D1516&lt;&gt;1,H1516&lt;&gt;1),0,
COUNTIFS($B$4:B1516,2,$C$4:C1516,1,$D$4:D1516,1,$H$4:H1516,1))</f>
        <v>0</v>
      </c>
      <c r="G1516" s="26" t="str">
        <f>IF(I1516="","",(COUNTIF($E$4:E1516,E1516)))</f>
        <v/>
      </c>
      <c r="H1516" s="1">
        <f>IF(AND(J1516="SAYIM",FİLTRE!$H$5="RAFTA",U1516&lt;&gt;0),1,0)+
IF(AND(J1516="İADE DEPO",FİLTRE!$H$5="İADE DEPO"),1,0)+
IF(FİLTRE!$H$5="TÜMÜ",1,0)+
IF(AND(J1516="FİRMA İADE",FİLTRE!$H$5="FİRMA İADE"),1,0)+
IF(AND(J1516="İMHA",FİLTRE!$H$5="İMHA"),1,0)</f>
        <v>1</v>
      </c>
      <c r="I1516" s="99"/>
      <c r="J1516" s="100"/>
      <c r="K1516" s="100"/>
      <c r="L1516" s="101"/>
      <c r="M1516" s="102"/>
      <c r="N1516" s="101"/>
      <c r="O1516" s="99"/>
      <c r="P1516" s="103"/>
      <c r="Q1516" s="104"/>
      <c r="R1516" s="50"/>
      <c r="S1516" s="105"/>
      <c r="T1516" s="106"/>
      <c r="U1516" s="107"/>
      <c r="V1516" s="108"/>
      <c r="W1516" s="107"/>
      <c r="X1516" s="107"/>
      <c r="AA1516" s="107"/>
      <c r="AB1516" s="110"/>
      <c r="AC1516" s="110"/>
      <c r="AE1516" s="105"/>
      <c r="AF1516" s="105"/>
      <c r="AR1516" s="112"/>
    </row>
    <row r="1517" spans="2:44" x14ac:dyDescent="0.25">
      <c r="B1517" s="1" t="str">
        <f>IF(I1517="","",
(IF(N1517=FİLTRE!$H$6,2,0)+IF(FİLTRE!$H$6="TOPLAM",2,0))
)</f>
        <v/>
      </c>
      <c r="C1517">
        <f>IF(FİLTRE!$M$5="",9,(IF(U1517&gt;=FİLTRE!$M$5,1,0)))</f>
        <v>1</v>
      </c>
      <c r="D1517" s="1">
        <f>IF(FİLTRE!$M$6="",9,(IF('SKT LİSTESİ'!P1517&lt;=FİLTRE!$M$6,1,0)))</f>
        <v>1</v>
      </c>
      <c r="E1517" s="25" t="str">
        <f>IF(I1517="","",(COUNTIFS($L$4:L1517,L1517)))</f>
        <v/>
      </c>
      <c r="F1517" s="13">
        <f>IF(OR(B1517&lt;&gt;2,C1517&lt;&gt;1,D1517&lt;&gt;1,H1517&lt;&gt;1),0,
COUNTIFS($B$4:B1517,2,$C$4:C1517,1,$D$4:D1517,1,$H$4:H1517,1))</f>
        <v>0</v>
      </c>
      <c r="G1517" s="26" t="str">
        <f>IF(I1517="","",(COUNTIF($E$4:E1517,E1517)))</f>
        <v/>
      </c>
      <c r="H1517" s="1">
        <f>IF(AND(J1517="SAYIM",FİLTRE!$H$5="RAFTA",U1517&lt;&gt;0),1,0)+
IF(AND(J1517="İADE DEPO",FİLTRE!$H$5="İADE DEPO"),1,0)+
IF(FİLTRE!$H$5="TÜMÜ",1,0)+
IF(AND(J1517="FİRMA İADE",FİLTRE!$H$5="FİRMA İADE"),1,0)+
IF(AND(J1517="İMHA",FİLTRE!$H$5="İMHA"),1,0)</f>
        <v>1</v>
      </c>
      <c r="I1517" s="99"/>
      <c r="J1517" s="100"/>
      <c r="K1517" s="100"/>
      <c r="L1517" s="101"/>
      <c r="M1517" s="102"/>
      <c r="N1517" s="101"/>
      <c r="O1517" s="99"/>
      <c r="P1517" s="103"/>
      <c r="Q1517" s="104"/>
      <c r="R1517" s="50"/>
      <c r="S1517" s="105"/>
      <c r="T1517" s="106"/>
      <c r="U1517" s="107"/>
      <c r="V1517" s="108"/>
      <c r="W1517" s="107"/>
      <c r="X1517" s="107"/>
      <c r="AA1517" s="107"/>
      <c r="AB1517" s="110"/>
      <c r="AC1517" s="110"/>
      <c r="AE1517" s="105"/>
      <c r="AF1517" s="105"/>
      <c r="AR1517" s="112"/>
    </row>
    <row r="1518" spans="2:44" x14ac:dyDescent="0.25">
      <c r="B1518" s="1" t="str">
        <f>IF(I1518="","",
(IF(N1518=FİLTRE!$H$6,2,0)+IF(FİLTRE!$H$6="TOPLAM",2,0))
)</f>
        <v/>
      </c>
      <c r="C1518">
        <f>IF(FİLTRE!$M$5="",9,(IF(U1518&gt;=FİLTRE!$M$5,1,0)))</f>
        <v>1</v>
      </c>
      <c r="D1518" s="1">
        <f>IF(FİLTRE!$M$6="",9,(IF('SKT LİSTESİ'!P1518&lt;=FİLTRE!$M$6,1,0)))</f>
        <v>1</v>
      </c>
      <c r="E1518" s="25" t="str">
        <f>IF(I1518="","",(COUNTIFS($L$4:L1518,L1518)))</f>
        <v/>
      </c>
      <c r="F1518" s="13">
        <f>IF(OR(B1518&lt;&gt;2,C1518&lt;&gt;1,D1518&lt;&gt;1,H1518&lt;&gt;1),0,
COUNTIFS($B$4:B1518,2,$C$4:C1518,1,$D$4:D1518,1,$H$4:H1518,1))</f>
        <v>0</v>
      </c>
      <c r="G1518" s="26" t="str">
        <f>IF(I1518="","",(COUNTIF($E$4:E1518,E1518)))</f>
        <v/>
      </c>
      <c r="H1518" s="1">
        <f>IF(AND(J1518="SAYIM",FİLTRE!$H$5="RAFTA",U1518&lt;&gt;0),1,0)+
IF(AND(J1518="İADE DEPO",FİLTRE!$H$5="İADE DEPO"),1,0)+
IF(FİLTRE!$H$5="TÜMÜ",1,0)+
IF(AND(J1518="FİRMA İADE",FİLTRE!$H$5="FİRMA İADE"),1,0)+
IF(AND(J1518="İMHA",FİLTRE!$H$5="İMHA"),1,0)</f>
        <v>1</v>
      </c>
      <c r="I1518" s="99"/>
      <c r="J1518" s="100"/>
      <c r="K1518" s="100"/>
      <c r="L1518" s="101"/>
      <c r="M1518" s="102"/>
      <c r="N1518" s="101"/>
      <c r="O1518" s="99"/>
      <c r="P1518" s="103"/>
      <c r="Q1518" s="104"/>
      <c r="R1518" s="50"/>
      <c r="S1518" s="105"/>
      <c r="T1518" s="106"/>
      <c r="U1518" s="107"/>
      <c r="V1518" s="108"/>
      <c r="W1518" s="107"/>
      <c r="X1518" s="107"/>
      <c r="AA1518" s="107"/>
      <c r="AB1518" s="110"/>
      <c r="AC1518" s="110"/>
      <c r="AE1518" s="105"/>
      <c r="AF1518" s="105"/>
      <c r="AR1518" s="112"/>
    </row>
    <row r="1519" spans="2:44" x14ac:dyDescent="0.25">
      <c r="B1519" s="1" t="str">
        <f>IF(I1519="","",
(IF(N1519=FİLTRE!$H$6,2,0)+IF(FİLTRE!$H$6="TOPLAM",2,0))
)</f>
        <v/>
      </c>
      <c r="C1519">
        <f>IF(FİLTRE!$M$5="",9,(IF(U1519&gt;=FİLTRE!$M$5,1,0)))</f>
        <v>1</v>
      </c>
      <c r="D1519" s="1">
        <f>IF(FİLTRE!$M$6="",9,(IF('SKT LİSTESİ'!P1519&lt;=FİLTRE!$M$6,1,0)))</f>
        <v>1</v>
      </c>
      <c r="E1519" s="25" t="str">
        <f>IF(I1519="","",(COUNTIFS($L$4:L1519,L1519)))</f>
        <v/>
      </c>
      <c r="F1519" s="13">
        <f>IF(OR(B1519&lt;&gt;2,C1519&lt;&gt;1,D1519&lt;&gt;1,H1519&lt;&gt;1),0,
COUNTIFS($B$4:B1519,2,$C$4:C1519,1,$D$4:D1519,1,$H$4:H1519,1))</f>
        <v>0</v>
      </c>
      <c r="G1519" s="26" t="str">
        <f>IF(I1519="","",(COUNTIF($E$4:E1519,E1519)))</f>
        <v/>
      </c>
      <c r="H1519" s="1">
        <f>IF(AND(J1519="SAYIM",FİLTRE!$H$5="RAFTA",U1519&lt;&gt;0),1,0)+
IF(AND(J1519="İADE DEPO",FİLTRE!$H$5="İADE DEPO"),1,0)+
IF(FİLTRE!$H$5="TÜMÜ",1,0)+
IF(AND(J1519="FİRMA İADE",FİLTRE!$H$5="FİRMA İADE"),1,0)+
IF(AND(J1519="İMHA",FİLTRE!$H$5="İMHA"),1,0)</f>
        <v>1</v>
      </c>
      <c r="I1519" s="99"/>
      <c r="J1519" s="100"/>
      <c r="K1519" s="100"/>
      <c r="L1519" s="101"/>
      <c r="M1519" s="102"/>
      <c r="N1519" s="101"/>
      <c r="O1519" s="99"/>
      <c r="P1519" s="103"/>
      <c r="Q1519" s="104"/>
      <c r="R1519" s="50"/>
      <c r="S1519" s="105"/>
      <c r="T1519" s="106"/>
      <c r="U1519" s="107"/>
      <c r="V1519" s="108"/>
      <c r="W1519" s="107"/>
      <c r="X1519" s="107"/>
      <c r="AA1519" s="107"/>
      <c r="AB1519" s="110"/>
      <c r="AC1519" s="110"/>
      <c r="AE1519" s="105"/>
      <c r="AF1519" s="105"/>
      <c r="AR1519" s="112"/>
    </row>
    <row r="1520" spans="2:44" x14ac:dyDescent="0.25">
      <c r="B1520" s="1" t="str">
        <f>IF(I1520="","",
(IF(N1520=FİLTRE!$H$6,2,0)+IF(FİLTRE!$H$6="TOPLAM",2,0))
)</f>
        <v/>
      </c>
      <c r="C1520">
        <f>IF(FİLTRE!$M$5="",9,(IF(U1520&gt;=FİLTRE!$M$5,1,0)))</f>
        <v>1</v>
      </c>
      <c r="D1520" s="1">
        <f>IF(FİLTRE!$M$6="",9,(IF('SKT LİSTESİ'!P1520&lt;=FİLTRE!$M$6,1,0)))</f>
        <v>1</v>
      </c>
      <c r="E1520" s="25" t="str">
        <f>IF(I1520="","",(COUNTIFS($L$4:L1520,L1520)))</f>
        <v/>
      </c>
      <c r="F1520" s="13">
        <f>IF(OR(B1520&lt;&gt;2,C1520&lt;&gt;1,D1520&lt;&gt;1,H1520&lt;&gt;1),0,
COUNTIFS($B$4:B1520,2,$C$4:C1520,1,$D$4:D1520,1,$H$4:H1520,1))</f>
        <v>0</v>
      </c>
      <c r="G1520" s="26" t="str">
        <f>IF(I1520="","",(COUNTIF($E$4:E1520,E1520)))</f>
        <v/>
      </c>
      <c r="H1520" s="1">
        <f>IF(AND(J1520="SAYIM",FİLTRE!$H$5="RAFTA",U1520&lt;&gt;0),1,0)+
IF(AND(J1520="İADE DEPO",FİLTRE!$H$5="İADE DEPO"),1,0)+
IF(FİLTRE!$H$5="TÜMÜ",1,0)+
IF(AND(J1520="FİRMA İADE",FİLTRE!$H$5="FİRMA İADE"),1,0)+
IF(AND(J1520="İMHA",FİLTRE!$H$5="İMHA"),1,0)</f>
        <v>1</v>
      </c>
      <c r="I1520" s="99"/>
      <c r="J1520" s="100"/>
      <c r="K1520" s="100"/>
      <c r="L1520" s="101"/>
      <c r="M1520" s="102"/>
      <c r="N1520" s="101"/>
      <c r="O1520" s="99"/>
      <c r="P1520" s="103"/>
      <c r="Q1520" s="104"/>
      <c r="R1520" s="50"/>
      <c r="S1520" s="105"/>
      <c r="T1520" s="106"/>
      <c r="U1520" s="107"/>
      <c r="V1520" s="108"/>
      <c r="W1520" s="107"/>
      <c r="X1520" s="107"/>
      <c r="AA1520" s="107"/>
      <c r="AB1520" s="110"/>
      <c r="AC1520" s="110"/>
      <c r="AE1520" s="105"/>
      <c r="AF1520" s="105"/>
      <c r="AR1520" s="112"/>
    </row>
    <row r="1521" spans="2:44" x14ac:dyDescent="0.25">
      <c r="B1521" s="1" t="str">
        <f>IF(I1521="","",
(IF(N1521=FİLTRE!$H$6,2,0)+IF(FİLTRE!$H$6="TOPLAM",2,0))
)</f>
        <v/>
      </c>
      <c r="C1521">
        <f>IF(FİLTRE!$M$5="",9,(IF(U1521&gt;=FİLTRE!$M$5,1,0)))</f>
        <v>1</v>
      </c>
      <c r="D1521" s="1">
        <f>IF(FİLTRE!$M$6="",9,(IF('SKT LİSTESİ'!P1521&lt;=FİLTRE!$M$6,1,0)))</f>
        <v>1</v>
      </c>
      <c r="E1521" s="25" t="str">
        <f>IF(I1521="","",(COUNTIFS($L$4:L1521,L1521)))</f>
        <v/>
      </c>
      <c r="F1521" s="13">
        <f>IF(OR(B1521&lt;&gt;2,C1521&lt;&gt;1,D1521&lt;&gt;1,H1521&lt;&gt;1),0,
COUNTIFS($B$4:B1521,2,$C$4:C1521,1,$D$4:D1521,1,$H$4:H1521,1))</f>
        <v>0</v>
      </c>
      <c r="G1521" s="26" t="str">
        <f>IF(I1521="","",(COUNTIF($E$4:E1521,E1521)))</f>
        <v/>
      </c>
      <c r="H1521" s="1">
        <f>IF(AND(J1521="SAYIM",FİLTRE!$H$5="RAFTA",U1521&lt;&gt;0),1,0)+
IF(AND(J1521="İADE DEPO",FİLTRE!$H$5="İADE DEPO"),1,0)+
IF(FİLTRE!$H$5="TÜMÜ",1,0)+
IF(AND(J1521="FİRMA İADE",FİLTRE!$H$5="FİRMA İADE"),1,0)+
IF(AND(J1521="İMHA",FİLTRE!$H$5="İMHA"),1,0)</f>
        <v>1</v>
      </c>
      <c r="I1521" s="99"/>
      <c r="J1521" s="100"/>
      <c r="K1521" s="100"/>
      <c r="L1521" s="101"/>
      <c r="M1521" s="102"/>
      <c r="N1521" s="101"/>
      <c r="O1521" s="99"/>
      <c r="P1521" s="103"/>
      <c r="Q1521" s="104"/>
      <c r="R1521" s="50"/>
      <c r="S1521" s="105"/>
      <c r="T1521" s="106"/>
      <c r="U1521" s="107"/>
      <c r="V1521" s="108"/>
      <c r="W1521" s="107"/>
      <c r="X1521" s="107"/>
      <c r="AA1521" s="107"/>
      <c r="AB1521" s="110"/>
      <c r="AC1521" s="110"/>
      <c r="AE1521" s="105"/>
      <c r="AF1521" s="105"/>
      <c r="AR1521" s="112"/>
    </row>
    <row r="1522" spans="2:44" x14ac:dyDescent="0.25">
      <c r="B1522" s="1" t="str">
        <f>IF(I1522="","",
(IF(N1522=FİLTRE!$H$6,2,0)+IF(FİLTRE!$H$6="TOPLAM",2,0))
)</f>
        <v/>
      </c>
      <c r="C1522">
        <f>IF(FİLTRE!$M$5="",9,(IF(U1522&gt;=FİLTRE!$M$5,1,0)))</f>
        <v>1</v>
      </c>
      <c r="D1522" s="1">
        <f>IF(FİLTRE!$M$6="",9,(IF('SKT LİSTESİ'!P1522&lt;=FİLTRE!$M$6,1,0)))</f>
        <v>1</v>
      </c>
      <c r="E1522" s="25" t="str">
        <f>IF(I1522="","",(COUNTIFS($L$4:L1522,L1522)))</f>
        <v/>
      </c>
      <c r="F1522" s="13">
        <f>IF(OR(B1522&lt;&gt;2,C1522&lt;&gt;1,D1522&lt;&gt;1,H1522&lt;&gt;1),0,
COUNTIFS($B$4:B1522,2,$C$4:C1522,1,$D$4:D1522,1,$H$4:H1522,1))</f>
        <v>0</v>
      </c>
      <c r="G1522" s="26" t="str">
        <f>IF(I1522="","",(COUNTIF($E$4:E1522,E1522)))</f>
        <v/>
      </c>
      <c r="H1522" s="1">
        <f>IF(AND(J1522="SAYIM",FİLTRE!$H$5="RAFTA",U1522&lt;&gt;0),1,0)+
IF(AND(J1522="İADE DEPO",FİLTRE!$H$5="İADE DEPO"),1,0)+
IF(FİLTRE!$H$5="TÜMÜ",1,0)+
IF(AND(J1522="FİRMA İADE",FİLTRE!$H$5="FİRMA İADE"),1,0)+
IF(AND(J1522="İMHA",FİLTRE!$H$5="İMHA"),1,0)</f>
        <v>1</v>
      </c>
      <c r="I1522" s="99"/>
      <c r="J1522" s="100"/>
      <c r="K1522" s="100"/>
      <c r="L1522" s="101"/>
      <c r="M1522" s="102"/>
      <c r="N1522" s="101"/>
      <c r="O1522" s="99"/>
      <c r="P1522" s="103"/>
      <c r="Q1522" s="104"/>
      <c r="R1522" s="50"/>
      <c r="S1522" s="105"/>
      <c r="T1522" s="106"/>
      <c r="U1522" s="107"/>
      <c r="V1522" s="108"/>
      <c r="W1522" s="107"/>
      <c r="X1522" s="107"/>
      <c r="AA1522" s="107"/>
      <c r="AB1522" s="110"/>
      <c r="AC1522" s="110"/>
      <c r="AE1522" s="105"/>
      <c r="AF1522" s="105"/>
      <c r="AR1522" s="112"/>
    </row>
    <row r="1523" spans="2:44" x14ac:dyDescent="0.25">
      <c r="B1523" s="1" t="str">
        <f>IF(I1523="","",
(IF(N1523=FİLTRE!$H$6,2,0)+IF(FİLTRE!$H$6="TOPLAM",2,0))
)</f>
        <v/>
      </c>
      <c r="C1523">
        <f>IF(FİLTRE!$M$5="",9,(IF(U1523&gt;=FİLTRE!$M$5,1,0)))</f>
        <v>1</v>
      </c>
      <c r="D1523" s="1">
        <f>IF(FİLTRE!$M$6="",9,(IF('SKT LİSTESİ'!P1523&lt;=FİLTRE!$M$6,1,0)))</f>
        <v>1</v>
      </c>
      <c r="E1523" s="25" t="str">
        <f>IF(I1523="","",(COUNTIFS($L$4:L1523,L1523)))</f>
        <v/>
      </c>
      <c r="F1523" s="13">
        <f>IF(OR(B1523&lt;&gt;2,C1523&lt;&gt;1,D1523&lt;&gt;1,H1523&lt;&gt;1),0,
COUNTIFS($B$4:B1523,2,$C$4:C1523,1,$D$4:D1523,1,$H$4:H1523,1))</f>
        <v>0</v>
      </c>
      <c r="G1523" s="26" t="str">
        <f>IF(I1523="","",(COUNTIF($E$4:E1523,E1523)))</f>
        <v/>
      </c>
      <c r="H1523" s="1">
        <f>IF(AND(J1523="SAYIM",FİLTRE!$H$5="RAFTA",U1523&lt;&gt;0),1,0)+
IF(AND(J1523="İADE DEPO",FİLTRE!$H$5="İADE DEPO"),1,0)+
IF(FİLTRE!$H$5="TÜMÜ",1,0)+
IF(AND(J1523="FİRMA İADE",FİLTRE!$H$5="FİRMA İADE"),1,0)+
IF(AND(J1523="İMHA",FİLTRE!$H$5="İMHA"),1,0)</f>
        <v>1</v>
      </c>
      <c r="I1523" s="99"/>
      <c r="J1523" s="100"/>
      <c r="K1523" s="100"/>
      <c r="L1523" s="101"/>
      <c r="M1523" s="102"/>
      <c r="N1523" s="101"/>
      <c r="O1523" s="99"/>
      <c r="P1523" s="103"/>
      <c r="Q1523" s="104"/>
      <c r="R1523" s="50"/>
      <c r="S1523" s="105"/>
      <c r="T1523" s="106"/>
      <c r="U1523" s="107"/>
      <c r="V1523" s="108"/>
      <c r="W1523" s="107"/>
      <c r="X1523" s="107"/>
      <c r="AA1523" s="107"/>
      <c r="AB1523" s="110"/>
      <c r="AC1523" s="110"/>
      <c r="AE1523" s="105"/>
      <c r="AF1523" s="105"/>
      <c r="AR1523" s="112"/>
    </row>
    <row r="1524" spans="2:44" x14ac:dyDescent="0.25">
      <c r="B1524" s="1" t="str">
        <f>IF(I1524="","",
(IF(N1524=FİLTRE!$H$6,2,0)+IF(FİLTRE!$H$6="TOPLAM",2,0))
)</f>
        <v/>
      </c>
      <c r="C1524">
        <f>IF(FİLTRE!$M$5="",9,(IF(U1524&gt;=FİLTRE!$M$5,1,0)))</f>
        <v>1</v>
      </c>
      <c r="D1524" s="1">
        <f>IF(FİLTRE!$M$6="",9,(IF('SKT LİSTESİ'!P1524&lt;=FİLTRE!$M$6,1,0)))</f>
        <v>1</v>
      </c>
      <c r="E1524" s="25" t="str">
        <f>IF(I1524="","",(COUNTIFS($L$4:L1524,L1524)))</f>
        <v/>
      </c>
      <c r="F1524" s="13">
        <f>IF(OR(B1524&lt;&gt;2,C1524&lt;&gt;1,D1524&lt;&gt;1,H1524&lt;&gt;1),0,
COUNTIFS($B$4:B1524,2,$C$4:C1524,1,$D$4:D1524,1,$H$4:H1524,1))</f>
        <v>0</v>
      </c>
      <c r="G1524" s="26" t="str">
        <f>IF(I1524="","",(COUNTIF($E$4:E1524,E1524)))</f>
        <v/>
      </c>
      <c r="H1524" s="1">
        <f>IF(AND(J1524="SAYIM",FİLTRE!$H$5="RAFTA",U1524&lt;&gt;0),1,0)+
IF(AND(J1524="İADE DEPO",FİLTRE!$H$5="İADE DEPO"),1,0)+
IF(FİLTRE!$H$5="TÜMÜ",1,0)+
IF(AND(J1524="FİRMA İADE",FİLTRE!$H$5="FİRMA İADE"),1,0)+
IF(AND(J1524="İMHA",FİLTRE!$H$5="İMHA"),1,0)</f>
        <v>1</v>
      </c>
      <c r="I1524" s="99"/>
      <c r="J1524" s="100"/>
      <c r="K1524" s="100"/>
      <c r="L1524" s="101"/>
      <c r="M1524" s="102"/>
      <c r="N1524" s="101"/>
      <c r="O1524" s="99"/>
      <c r="P1524" s="103"/>
      <c r="Q1524" s="104"/>
      <c r="R1524" s="50"/>
      <c r="S1524" s="105"/>
      <c r="T1524" s="106"/>
      <c r="U1524" s="107"/>
      <c r="V1524" s="108"/>
      <c r="W1524" s="107"/>
      <c r="X1524" s="107"/>
      <c r="AA1524" s="107"/>
      <c r="AB1524" s="110"/>
      <c r="AC1524" s="110"/>
      <c r="AE1524" s="105"/>
      <c r="AF1524" s="105"/>
      <c r="AR1524" s="112"/>
    </row>
    <row r="1525" spans="2:44" x14ac:dyDescent="0.25">
      <c r="B1525" s="1" t="str">
        <f>IF(I1525="","",
(IF(N1525=FİLTRE!$H$6,2,0)+IF(FİLTRE!$H$6="TOPLAM",2,0))
)</f>
        <v/>
      </c>
      <c r="C1525">
        <f>IF(FİLTRE!$M$5="",9,(IF(U1525&gt;=FİLTRE!$M$5,1,0)))</f>
        <v>1</v>
      </c>
      <c r="D1525" s="1">
        <f>IF(FİLTRE!$M$6="",9,(IF('SKT LİSTESİ'!P1525&lt;=FİLTRE!$M$6,1,0)))</f>
        <v>1</v>
      </c>
      <c r="E1525" s="25" t="str">
        <f>IF(I1525="","",(COUNTIFS($L$4:L1525,L1525)))</f>
        <v/>
      </c>
      <c r="F1525" s="13">
        <f>IF(OR(B1525&lt;&gt;2,C1525&lt;&gt;1,D1525&lt;&gt;1,H1525&lt;&gt;1),0,
COUNTIFS($B$4:B1525,2,$C$4:C1525,1,$D$4:D1525,1,$H$4:H1525,1))</f>
        <v>0</v>
      </c>
      <c r="G1525" s="26" t="str">
        <f>IF(I1525="","",(COUNTIF($E$4:E1525,E1525)))</f>
        <v/>
      </c>
      <c r="H1525" s="1">
        <f>IF(AND(J1525="SAYIM",FİLTRE!$H$5="RAFTA",U1525&lt;&gt;0),1,0)+
IF(AND(J1525="İADE DEPO",FİLTRE!$H$5="İADE DEPO"),1,0)+
IF(FİLTRE!$H$5="TÜMÜ",1,0)+
IF(AND(J1525="FİRMA İADE",FİLTRE!$H$5="FİRMA İADE"),1,0)+
IF(AND(J1525="İMHA",FİLTRE!$H$5="İMHA"),1,0)</f>
        <v>1</v>
      </c>
      <c r="I1525" s="99"/>
      <c r="J1525" s="100"/>
      <c r="K1525" s="100"/>
      <c r="L1525" s="101"/>
      <c r="M1525" s="102"/>
      <c r="N1525" s="101"/>
      <c r="O1525" s="99"/>
      <c r="P1525" s="103"/>
      <c r="Q1525" s="104"/>
      <c r="R1525" s="50"/>
      <c r="S1525" s="105"/>
      <c r="T1525" s="106"/>
      <c r="U1525" s="107"/>
      <c r="V1525" s="108"/>
      <c r="W1525" s="107"/>
      <c r="X1525" s="107"/>
      <c r="AA1525" s="107"/>
      <c r="AB1525" s="110"/>
      <c r="AC1525" s="110"/>
      <c r="AE1525" s="105"/>
      <c r="AF1525" s="105"/>
      <c r="AR1525" s="112"/>
    </row>
    <row r="1526" spans="2:44" x14ac:dyDescent="0.25">
      <c r="B1526" s="1" t="str">
        <f>IF(I1526="","",
(IF(N1526=FİLTRE!$H$6,2,0)+IF(FİLTRE!$H$6="TOPLAM",2,0))
)</f>
        <v/>
      </c>
      <c r="C1526">
        <f>IF(FİLTRE!$M$5="",9,(IF(U1526&gt;=FİLTRE!$M$5,1,0)))</f>
        <v>1</v>
      </c>
      <c r="D1526" s="1">
        <f>IF(FİLTRE!$M$6="",9,(IF('SKT LİSTESİ'!P1526&lt;=FİLTRE!$M$6,1,0)))</f>
        <v>1</v>
      </c>
      <c r="E1526" s="25" t="str">
        <f>IF(I1526="","",(COUNTIFS($L$4:L1526,L1526)))</f>
        <v/>
      </c>
      <c r="F1526" s="13">
        <f>IF(OR(B1526&lt;&gt;2,C1526&lt;&gt;1,D1526&lt;&gt;1,H1526&lt;&gt;1),0,
COUNTIFS($B$4:B1526,2,$C$4:C1526,1,$D$4:D1526,1,$H$4:H1526,1))</f>
        <v>0</v>
      </c>
      <c r="G1526" s="26" t="str">
        <f>IF(I1526="","",(COUNTIF($E$4:E1526,E1526)))</f>
        <v/>
      </c>
      <c r="H1526" s="1">
        <f>IF(AND(J1526="SAYIM",FİLTRE!$H$5="RAFTA",U1526&lt;&gt;0),1,0)+
IF(AND(J1526="İADE DEPO",FİLTRE!$H$5="İADE DEPO"),1,0)+
IF(FİLTRE!$H$5="TÜMÜ",1,0)+
IF(AND(J1526="FİRMA İADE",FİLTRE!$H$5="FİRMA İADE"),1,0)+
IF(AND(J1526="İMHA",FİLTRE!$H$5="İMHA"),1,0)</f>
        <v>1</v>
      </c>
      <c r="I1526" s="99"/>
      <c r="J1526" s="100"/>
      <c r="K1526" s="100"/>
      <c r="L1526" s="101"/>
      <c r="M1526" s="102"/>
      <c r="N1526" s="101"/>
      <c r="O1526" s="99"/>
      <c r="P1526" s="103"/>
      <c r="Q1526" s="104"/>
      <c r="R1526" s="50"/>
      <c r="S1526" s="105"/>
      <c r="T1526" s="106"/>
      <c r="U1526" s="107"/>
      <c r="V1526" s="108"/>
      <c r="W1526" s="107"/>
      <c r="X1526" s="107"/>
      <c r="AA1526" s="107"/>
      <c r="AB1526" s="110"/>
      <c r="AC1526" s="110"/>
      <c r="AE1526" s="105"/>
      <c r="AF1526" s="105"/>
      <c r="AR1526" s="112"/>
    </row>
    <row r="1527" spans="2:44" x14ac:dyDescent="0.25">
      <c r="B1527" s="1" t="str">
        <f>IF(I1527="","",
(IF(N1527=FİLTRE!$H$6,2,0)+IF(FİLTRE!$H$6="TOPLAM",2,0))
)</f>
        <v/>
      </c>
      <c r="C1527">
        <f>IF(FİLTRE!$M$5="",9,(IF(U1527&gt;=FİLTRE!$M$5,1,0)))</f>
        <v>1</v>
      </c>
      <c r="D1527" s="1">
        <f>IF(FİLTRE!$M$6="",9,(IF('SKT LİSTESİ'!P1527&lt;=FİLTRE!$M$6,1,0)))</f>
        <v>1</v>
      </c>
      <c r="E1527" s="25" t="str">
        <f>IF(I1527="","",(COUNTIFS($L$4:L1527,L1527)))</f>
        <v/>
      </c>
      <c r="F1527" s="13">
        <f>IF(OR(B1527&lt;&gt;2,C1527&lt;&gt;1,D1527&lt;&gt;1,H1527&lt;&gt;1),0,
COUNTIFS($B$4:B1527,2,$C$4:C1527,1,$D$4:D1527,1,$H$4:H1527,1))</f>
        <v>0</v>
      </c>
      <c r="G1527" s="26" t="str">
        <f>IF(I1527="","",(COUNTIF($E$4:E1527,E1527)))</f>
        <v/>
      </c>
      <c r="H1527" s="1">
        <f>IF(AND(J1527="SAYIM",FİLTRE!$H$5="RAFTA",U1527&lt;&gt;0),1,0)+
IF(AND(J1527="İADE DEPO",FİLTRE!$H$5="İADE DEPO"),1,0)+
IF(FİLTRE!$H$5="TÜMÜ",1,0)+
IF(AND(J1527="FİRMA İADE",FİLTRE!$H$5="FİRMA İADE"),1,0)+
IF(AND(J1527="İMHA",FİLTRE!$H$5="İMHA"),1,0)</f>
        <v>1</v>
      </c>
      <c r="I1527" s="99"/>
      <c r="J1527" s="100"/>
      <c r="K1527" s="100"/>
      <c r="L1527" s="101"/>
      <c r="M1527" s="102"/>
      <c r="N1527" s="101"/>
      <c r="O1527" s="99"/>
      <c r="P1527" s="103"/>
      <c r="Q1527" s="104"/>
      <c r="R1527" s="50"/>
      <c r="S1527" s="105"/>
      <c r="T1527" s="106"/>
      <c r="U1527" s="107"/>
      <c r="V1527" s="108"/>
      <c r="W1527" s="107"/>
      <c r="X1527" s="107"/>
      <c r="AA1527" s="107"/>
      <c r="AB1527" s="110"/>
      <c r="AC1527" s="110"/>
      <c r="AE1527" s="105"/>
      <c r="AF1527" s="105"/>
      <c r="AR1527" s="112"/>
    </row>
    <row r="1528" spans="2:44" x14ac:dyDescent="0.25">
      <c r="B1528" s="1" t="str">
        <f>IF(I1528="","",
(IF(N1528=FİLTRE!$H$6,2,0)+IF(FİLTRE!$H$6="TOPLAM",2,0))
)</f>
        <v/>
      </c>
      <c r="C1528">
        <f>IF(FİLTRE!$M$5="",9,(IF(U1528&gt;=FİLTRE!$M$5,1,0)))</f>
        <v>1</v>
      </c>
      <c r="D1528" s="1">
        <f>IF(FİLTRE!$M$6="",9,(IF('SKT LİSTESİ'!P1528&lt;=FİLTRE!$M$6,1,0)))</f>
        <v>1</v>
      </c>
      <c r="E1528" s="25" t="str">
        <f>IF(I1528="","",(COUNTIFS($L$4:L1528,L1528)))</f>
        <v/>
      </c>
      <c r="F1528" s="13">
        <f>IF(OR(B1528&lt;&gt;2,C1528&lt;&gt;1,D1528&lt;&gt;1,H1528&lt;&gt;1),0,
COUNTIFS($B$4:B1528,2,$C$4:C1528,1,$D$4:D1528,1,$H$4:H1528,1))</f>
        <v>0</v>
      </c>
      <c r="G1528" s="26" t="str">
        <f>IF(I1528="","",(COUNTIF($E$4:E1528,E1528)))</f>
        <v/>
      </c>
      <c r="H1528" s="1">
        <f>IF(AND(J1528="SAYIM",FİLTRE!$H$5="RAFTA",U1528&lt;&gt;0),1,0)+
IF(AND(J1528="İADE DEPO",FİLTRE!$H$5="İADE DEPO"),1,0)+
IF(FİLTRE!$H$5="TÜMÜ",1,0)+
IF(AND(J1528="FİRMA İADE",FİLTRE!$H$5="FİRMA İADE"),1,0)+
IF(AND(J1528="İMHA",FİLTRE!$H$5="İMHA"),1,0)</f>
        <v>1</v>
      </c>
      <c r="I1528" s="99"/>
      <c r="J1528" s="100"/>
      <c r="K1528" s="100"/>
      <c r="L1528" s="101"/>
      <c r="M1528" s="102"/>
      <c r="N1528" s="101"/>
      <c r="O1528" s="99"/>
      <c r="P1528" s="103"/>
      <c r="Q1528" s="104"/>
      <c r="R1528" s="50"/>
      <c r="S1528" s="105"/>
      <c r="T1528" s="106"/>
      <c r="U1528" s="107"/>
      <c r="V1528" s="108"/>
      <c r="W1528" s="107"/>
      <c r="X1528" s="107"/>
      <c r="AA1528" s="107"/>
      <c r="AB1528" s="110"/>
      <c r="AC1528" s="110"/>
      <c r="AE1528" s="105"/>
      <c r="AF1528" s="105"/>
      <c r="AR1528" s="112"/>
    </row>
    <row r="1529" spans="2:44" x14ac:dyDescent="0.25">
      <c r="B1529" s="1" t="str">
        <f>IF(I1529="","",
(IF(N1529=FİLTRE!$H$6,2,0)+IF(FİLTRE!$H$6="TOPLAM",2,0))
)</f>
        <v/>
      </c>
      <c r="C1529">
        <f>IF(FİLTRE!$M$5="",9,(IF(U1529&gt;=FİLTRE!$M$5,1,0)))</f>
        <v>1</v>
      </c>
      <c r="D1529" s="1">
        <f>IF(FİLTRE!$M$6="",9,(IF('SKT LİSTESİ'!P1529&lt;=FİLTRE!$M$6,1,0)))</f>
        <v>1</v>
      </c>
      <c r="E1529" s="25" t="str">
        <f>IF(I1529="","",(COUNTIFS($L$4:L1529,L1529)))</f>
        <v/>
      </c>
      <c r="F1529" s="13">
        <f>IF(OR(B1529&lt;&gt;2,C1529&lt;&gt;1,D1529&lt;&gt;1,H1529&lt;&gt;1),0,
COUNTIFS($B$4:B1529,2,$C$4:C1529,1,$D$4:D1529,1,$H$4:H1529,1))</f>
        <v>0</v>
      </c>
      <c r="G1529" s="26" t="str">
        <f>IF(I1529="","",(COUNTIF($E$4:E1529,E1529)))</f>
        <v/>
      </c>
      <c r="H1529" s="1">
        <f>IF(AND(J1529="SAYIM",FİLTRE!$H$5="RAFTA",U1529&lt;&gt;0),1,0)+
IF(AND(J1529="İADE DEPO",FİLTRE!$H$5="İADE DEPO"),1,0)+
IF(FİLTRE!$H$5="TÜMÜ",1,0)+
IF(AND(J1529="FİRMA İADE",FİLTRE!$H$5="FİRMA İADE"),1,0)+
IF(AND(J1529="İMHA",FİLTRE!$H$5="İMHA"),1,0)</f>
        <v>1</v>
      </c>
      <c r="I1529" s="99"/>
      <c r="J1529" s="100"/>
      <c r="K1529" s="100"/>
      <c r="L1529" s="101"/>
      <c r="M1529" s="102"/>
      <c r="N1529" s="101"/>
      <c r="O1529" s="99"/>
      <c r="P1529" s="103"/>
      <c r="Q1529" s="104"/>
      <c r="R1529" s="50"/>
      <c r="S1529" s="105"/>
      <c r="T1529" s="106"/>
      <c r="U1529" s="107"/>
      <c r="V1529" s="108"/>
      <c r="W1529" s="107"/>
      <c r="X1529" s="107"/>
      <c r="AA1529" s="107"/>
      <c r="AB1529" s="110"/>
      <c r="AC1529" s="110"/>
      <c r="AE1529" s="105"/>
      <c r="AF1529" s="105"/>
      <c r="AR1529" s="112"/>
    </row>
    <row r="1530" spans="2:44" x14ac:dyDescent="0.25">
      <c r="B1530" s="1" t="str">
        <f>IF(I1530="","",
(IF(N1530=FİLTRE!$H$6,2,0)+IF(FİLTRE!$H$6="TOPLAM",2,0))
)</f>
        <v/>
      </c>
      <c r="C1530">
        <f>IF(FİLTRE!$M$5="",9,(IF(U1530&gt;=FİLTRE!$M$5,1,0)))</f>
        <v>1</v>
      </c>
      <c r="D1530" s="1">
        <f>IF(FİLTRE!$M$6="",9,(IF('SKT LİSTESİ'!P1530&lt;=FİLTRE!$M$6,1,0)))</f>
        <v>1</v>
      </c>
      <c r="E1530" s="25" t="str">
        <f>IF(I1530="","",(COUNTIFS($L$4:L1530,L1530)))</f>
        <v/>
      </c>
      <c r="F1530" s="13">
        <f>IF(OR(B1530&lt;&gt;2,C1530&lt;&gt;1,D1530&lt;&gt;1,H1530&lt;&gt;1),0,
COUNTIFS($B$4:B1530,2,$C$4:C1530,1,$D$4:D1530,1,$H$4:H1530,1))</f>
        <v>0</v>
      </c>
      <c r="G1530" s="26" t="str">
        <f>IF(I1530="","",(COUNTIF($E$4:E1530,E1530)))</f>
        <v/>
      </c>
      <c r="H1530" s="1">
        <f>IF(AND(J1530="SAYIM",FİLTRE!$H$5="RAFTA",U1530&lt;&gt;0),1,0)+
IF(AND(J1530="İADE DEPO",FİLTRE!$H$5="İADE DEPO"),1,0)+
IF(FİLTRE!$H$5="TÜMÜ",1,0)+
IF(AND(J1530="FİRMA İADE",FİLTRE!$H$5="FİRMA İADE"),1,0)+
IF(AND(J1530="İMHA",FİLTRE!$H$5="İMHA"),1,0)</f>
        <v>1</v>
      </c>
      <c r="I1530" s="99"/>
      <c r="J1530" s="100"/>
      <c r="K1530" s="100"/>
      <c r="L1530" s="101"/>
      <c r="M1530" s="102"/>
      <c r="N1530" s="101"/>
      <c r="O1530" s="99"/>
      <c r="P1530" s="103"/>
      <c r="Q1530" s="104"/>
      <c r="R1530" s="50"/>
      <c r="S1530" s="105"/>
      <c r="T1530" s="106"/>
      <c r="U1530" s="107"/>
      <c r="V1530" s="108"/>
      <c r="W1530" s="107"/>
      <c r="X1530" s="107"/>
      <c r="AA1530" s="107"/>
      <c r="AB1530" s="110"/>
      <c r="AC1530" s="110"/>
      <c r="AE1530" s="105"/>
      <c r="AF1530" s="105"/>
      <c r="AR1530" s="112"/>
    </row>
    <row r="1531" spans="2:44" x14ac:dyDescent="0.25">
      <c r="B1531" s="1" t="str">
        <f>IF(I1531="","",
(IF(N1531=FİLTRE!$H$6,2,0)+IF(FİLTRE!$H$6="TOPLAM",2,0))
)</f>
        <v/>
      </c>
      <c r="C1531">
        <f>IF(FİLTRE!$M$5="",9,(IF(U1531&gt;=FİLTRE!$M$5,1,0)))</f>
        <v>1</v>
      </c>
      <c r="D1531" s="1">
        <f>IF(FİLTRE!$M$6="",9,(IF('SKT LİSTESİ'!P1531&lt;=FİLTRE!$M$6,1,0)))</f>
        <v>1</v>
      </c>
      <c r="E1531" s="25" t="str">
        <f>IF(I1531="","",(COUNTIFS($L$4:L1531,L1531)))</f>
        <v/>
      </c>
      <c r="F1531" s="13">
        <f>IF(OR(B1531&lt;&gt;2,C1531&lt;&gt;1,D1531&lt;&gt;1,H1531&lt;&gt;1),0,
COUNTIFS($B$4:B1531,2,$C$4:C1531,1,$D$4:D1531,1,$H$4:H1531,1))</f>
        <v>0</v>
      </c>
      <c r="G1531" s="26" t="str">
        <f>IF(I1531="","",(COUNTIF($E$4:E1531,E1531)))</f>
        <v/>
      </c>
      <c r="H1531" s="1">
        <f>IF(AND(J1531="SAYIM",FİLTRE!$H$5="RAFTA",U1531&lt;&gt;0),1,0)+
IF(AND(J1531="İADE DEPO",FİLTRE!$H$5="İADE DEPO"),1,0)+
IF(FİLTRE!$H$5="TÜMÜ",1,0)+
IF(AND(J1531="FİRMA İADE",FİLTRE!$H$5="FİRMA İADE"),1,0)+
IF(AND(J1531="İMHA",FİLTRE!$H$5="İMHA"),1,0)</f>
        <v>1</v>
      </c>
      <c r="I1531" s="99"/>
      <c r="J1531" s="100"/>
      <c r="K1531" s="100"/>
      <c r="L1531" s="101"/>
      <c r="M1531" s="102"/>
      <c r="N1531" s="101"/>
      <c r="O1531" s="99"/>
      <c r="P1531" s="103"/>
      <c r="Q1531" s="104"/>
      <c r="R1531" s="50"/>
      <c r="S1531" s="105"/>
      <c r="T1531" s="106"/>
      <c r="U1531" s="107"/>
      <c r="V1531" s="108"/>
      <c r="W1531" s="107"/>
      <c r="X1531" s="107"/>
      <c r="AA1531" s="107"/>
      <c r="AB1531" s="110"/>
      <c r="AC1531" s="110"/>
      <c r="AE1531" s="105"/>
      <c r="AF1531" s="105"/>
      <c r="AR1531" s="112"/>
    </row>
    <row r="1532" spans="2:44" x14ac:dyDescent="0.25">
      <c r="B1532" s="1" t="str">
        <f>IF(I1532="","",
(IF(N1532=FİLTRE!$H$6,2,0)+IF(FİLTRE!$H$6="TOPLAM",2,0))
)</f>
        <v/>
      </c>
      <c r="C1532">
        <f>IF(FİLTRE!$M$5="",9,(IF(U1532&gt;=FİLTRE!$M$5,1,0)))</f>
        <v>1</v>
      </c>
      <c r="D1532" s="1">
        <f>IF(FİLTRE!$M$6="",9,(IF('SKT LİSTESİ'!P1532&lt;=FİLTRE!$M$6,1,0)))</f>
        <v>1</v>
      </c>
      <c r="E1532" s="25" t="str">
        <f>IF(I1532="","",(COUNTIFS($L$4:L1532,L1532)))</f>
        <v/>
      </c>
      <c r="F1532" s="13">
        <f>IF(OR(B1532&lt;&gt;2,C1532&lt;&gt;1,D1532&lt;&gt;1,H1532&lt;&gt;1),0,
COUNTIFS($B$4:B1532,2,$C$4:C1532,1,$D$4:D1532,1,$H$4:H1532,1))</f>
        <v>0</v>
      </c>
      <c r="G1532" s="26" t="str">
        <f>IF(I1532="","",(COUNTIF($E$4:E1532,E1532)))</f>
        <v/>
      </c>
      <c r="H1532" s="1">
        <f>IF(AND(J1532="SAYIM",FİLTRE!$H$5="RAFTA",U1532&lt;&gt;0),1,0)+
IF(AND(J1532="İADE DEPO",FİLTRE!$H$5="İADE DEPO"),1,0)+
IF(FİLTRE!$H$5="TÜMÜ",1,0)+
IF(AND(J1532="FİRMA İADE",FİLTRE!$H$5="FİRMA İADE"),1,0)+
IF(AND(J1532="İMHA",FİLTRE!$H$5="İMHA"),1,0)</f>
        <v>1</v>
      </c>
      <c r="I1532" s="99"/>
      <c r="J1532" s="100"/>
      <c r="K1532" s="100"/>
      <c r="L1532" s="101"/>
      <c r="M1532" s="102"/>
      <c r="N1532" s="101"/>
      <c r="O1532" s="99"/>
      <c r="P1532" s="103"/>
      <c r="Q1532" s="104"/>
      <c r="R1532" s="50"/>
      <c r="S1532" s="105"/>
      <c r="T1532" s="106"/>
      <c r="U1532" s="107"/>
      <c r="V1532" s="108"/>
      <c r="W1532" s="107"/>
      <c r="X1532" s="107"/>
      <c r="AA1532" s="107"/>
      <c r="AB1532" s="110"/>
      <c r="AC1532" s="110"/>
      <c r="AE1532" s="105"/>
      <c r="AF1532" s="105"/>
      <c r="AR1532" s="112"/>
    </row>
    <row r="1533" spans="2:44" x14ac:dyDescent="0.25">
      <c r="B1533" s="1" t="str">
        <f>IF(I1533="","",
(IF(N1533=FİLTRE!$H$6,2,0)+IF(FİLTRE!$H$6="TOPLAM",2,0))
)</f>
        <v/>
      </c>
      <c r="C1533">
        <f>IF(FİLTRE!$M$5="",9,(IF(U1533&gt;=FİLTRE!$M$5,1,0)))</f>
        <v>1</v>
      </c>
      <c r="D1533" s="1">
        <f>IF(FİLTRE!$M$6="",9,(IF('SKT LİSTESİ'!P1533&lt;=FİLTRE!$M$6,1,0)))</f>
        <v>1</v>
      </c>
      <c r="E1533" s="25" t="str">
        <f>IF(I1533="","",(COUNTIFS($L$4:L1533,L1533)))</f>
        <v/>
      </c>
      <c r="F1533" s="13">
        <f>IF(OR(B1533&lt;&gt;2,C1533&lt;&gt;1,D1533&lt;&gt;1,H1533&lt;&gt;1),0,
COUNTIFS($B$4:B1533,2,$C$4:C1533,1,$D$4:D1533,1,$H$4:H1533,1))</f>
        <v>0</v>
      </c>
      <c r="G1533" s="26" t="str">
        <f>IF(I1533="","",(COUNTIF($E$4:E1533,E1533)))</f>
        <v/>
      </c>
      <c r="H1533" s="1">
        <f>IF(AND(J1533="SAYIM",FİLTRE!$H$5="RAFTA",U1533&lt;&gt;0),1,0)+
IF(AND(J1533="İADE DEPO",FİLTRE!$H$5="İADE DEPO"),1,0)+
IF(FİLTRE!$H$5="TÜMÜ",1,0)+
IF(AND(J1533="FİRMA İADE",FİLTRE!$H$5="FİRMA İADE"),1,0)+
IF(AND(J1533="İMHA",FİLTRE!$H$5="İMHA"),1,0)</f>
        <v>1</v>
      </c>
      <c r="I1533" s="99"/>
      <c r="J1533" s="100"/>
      <c r="K1533" s="100"/>
      <c r="L1533" s="101"/>
      <c r="M1533" s="102"/>
      <c r="N1533" s="101"/>
      <c r="O1533" s="99"/>
      <c r="P1533" s="103"/>
      <c r="Q1533" s="104"/>
      <c r="R1533" s="50"/>
      <c r="S1533" s="105"/>
      <c r="T1533" s="106"/>
      <c r="U1533" s="107"/>
      <c r="V1533" s="108"/>
      <c r="W1533" s="107"/>
      <c r="X1533" s="107"/>
      <c r="AA1533" s="107"/>
      <c r="AB1533" s="110"/>
      <c r="AC1533" s="110"/>
      <c r="AE1533" s="105"/>
      <c r="AF1533" s="105"/>
      <c r="AR1533" s="112"/>
    </row>
    <row r="1534" spans="2:44" x14ac:dyDescent="0.25">
      <c r="B1534" s="1" t="str">
        <f>IF(I1534="","",
(IF(N1534=FİLTRE!$H$6,2,0)+IF(FİLTRE!$H$6="TOPLAM",2,0))
)</f>
        <v/>
      </c>
      <c r="C1534">
        <f>IF(FİLTRE!$M$5="",9,(IF(U1534&gt;=FİLTRE!$M$5,1,0)))</f>
        <v>1</v>
      </c>
      <c r="D1534" s="1">
        <f>IF(FİLTRE!$M$6="",9,(IF('SKT LİSTESİ'!P1534&lt;=FİLTRE!$M$6,1,0)))</f>
        <v>1</v>
      </c>
      <c r="E1534" s="25" t="str">
        <f>IF(I1534="","",(COUNTIFS($L$4:L1534,L1534)))</f>
        <v/>
      </c>
      <c r="F1534" s="13">
        <f>IF(OR(B1534&lt;&gt;2,C1534&lt;&gt;1,D1534&lt;&gt;1,H1534&lt;&gt;1),0,
COUNTIFS($B$4:B1534,2,$C$4:C1534,1,$D$4:D1534,1,$H$4:H1534,1))</f>
        <v>0</v>
      </c>
      <c r="G1534" s="26" t="str">
        <f>IF(I1534="","",(COUNTIF($E$4:E1534,E1534)))</f>
        <v/>
      </c>
      <c r="H1534" s="1">
        <f>IF(AND(J1534="SAYIM",FİLTRE!$H$5="RAFTA",U1534&lt;&gt;0),1,0)+
IF(AND(J1534="İADE DEPO",FİLTRE!$H$5="İADE DEPO"),1,0)+
IF(FİLTRE!$H$5="TÜMÜ",1,0)+
IF(AND(J1534="FİRMA İADE",FİLTRE!$H$5="FİRMA İADE"),1,0)+
IF(AND(J1534="İMHA",FİLTRE!$H$5="İMHA"),1,0)</f>
        <v>1</v>
      </c>
      <c r="I1534" s="99"/>
      <c r="J1534" s="100"/>
      <c r="K1534" s="100"/>
      <c r="L1534" s="101"/>
      <c r="M1534" s="102"/>
      <c r="N1534" s="101"/>
      <c r="O1534" s="99"/>
      <c r="P1534" s="103"/>
      <c r="Q1534" s="104"/>
      <c r="R1534" s="50"/>
      <c r="S1534" s="105"/>
      <c r="T1534" s="106"/>
      <c r="U1534" s="107"/>
      <c r="V1534" s="108"/>
      <c r="W1534" s="107"/>
      <c r="X1534" s="107"/>
      <c r="AA1534" s="107"/>
      <c r="AB1534" s="110"/>
      <c r="AC1534" s="110"/>
      <c r="AE1534" s="105"/>
      <c r="AF1534" s="105"/>
      <c r="AR1534" s="112"/>
    </row>
    <row r="1535" spans="2:44" x14ac:dyDescent="0.25">
      <c r="B1535" s="1" t="str">
        <f>IF(I1535="","",
(IF(N1535=FİLTRE!$H$6,2,0)+IF(FİLTRE!$H$6="TOPLAM",2,0))
)</f>
        <v/>
      </c>
      <c r="C1535">
        <f>IF(FİLTRE!$M$5="",9,(IF(U1535&gt;=FİLTRE!$M$5,1,0)))</f>
        <v>1</v>
      </c>
      <c r="D1535" s="1">
        <f>IF(FİLTRE!$M$6="",9,(IF('SKT LİSTESİ'!P1535&lt;=FİLTRE!$M$6,1,0)))</f>
        <v>1</v>
      </c>
      <c r="E1535" s="25" t="str">
        <f>IF(I1535="","",(COUNTIFS($L$4:L1535,L1535)))</f>
        <v/>
      </c>
      <c r="F1535" s="13">
        <f>IF(OR(B1535&lt;&gt;2,C1535&lt;&gt;1,D1535&lt;&gt;1,H1535&lt;&gt;1),0,
COUNTIFS($B$4:B1535,2,$C$4:C1535,1,$D$4:D1535,1,$H$4:H1535,1))</f>
        <v>0</v>
      </c>
      <c r="G1535" s="26" t="str">
        <f>IF(I1535="","",(COUNTIF($E$4:E1535,E1535)))</f>
        <v/>
      </c>
      <c r="H1535" s="1">
        <f>IF(AND(J1535="SAYIM",FİLTRE!$H$5="RAFTA",U1535&lt;&gt;0),1,0)+
IF(AND(J1535="İADE DEPO",FİLTRE!$H$5="İADE DEPO"),1,0)+
IF(FİLTRE!$H$5="TÜMÜ",1,0)+
IF(AND(J1535="FİRMA İADE",FİLTRE!$H$5="FİRMA İADE"),1,0)+
IF(AND(J1535="İMHA",FİLTRE!$H$5="İMHA"),1,0)</f>
        <v>1</v>
      </c>
      <c r="I1535" s="99"/>
      <c r="J1535" s="100"/>
      <c r="K1535" s="100"/>
      <c r="L1535" s="101"/>
      <c r="M1535" s="102"/>
      <c r="N1535" s="101"/>
      <c r="O1535" s="99"/>
      <c r="P1535" s="103"/>
      <c r="Q1535" s="104"/>
      <c r="R1535" s="50"/>
      <c r="S1535" s="105"/>
      <c r="T1535" s="106"/>
      <c r="U1535" s="107"/>
      <c r="V1535" s="108"/>
      <c r="W1535" s="107"/>
      <c r="X1535" s="107"/>
      <c r="AA1535" s="107"/>
      <c r="AB1535" s="110"/>
      <c r="AC1535" s="110"/>
      <c r="AE1535" s="105"/>
      <c r="AF1535" s="105"/>
      <c r="AR1535" s="112"/>
    </row>
    <row r="1536" spans="2:44" x14ac:dyDescent="0.25">
      <c r="B1536" s="1" t="str">
        <f>IF(I1536="","",
(IF(N1536=FİLTRE!$H$6,2,0)+IF(FİLTRE!$H$6="TOPLAM",2,0))
)</f>
        <v/>
      </c>
      <c r="C1536">
        <f>IF(FİLTRE!$M$5="",9,(IF(U1536&gt;=FİLTRE!$M$5,1,0)))</f>
        <v>1</v>
      </c>
      <c r="D1536" s="1">
        <f>IF(FİLTRE!$M$6="",9,(IF('SKT LİSTESİ'!P1536&lt;=FİLTRE!$M$6,1,0)))</f>
        <v>1</v>
      </c>
      <c r="E1536" s="25" t="str">
        <f>IF(I1536="","",(COUNTIFS($L$4:L1536,L1536)))</f>
        <v/>
      </c>
      <c r="F1536" s="13">
        <f>IF(OR(B1536&lt;&gt;2,C1536&lt;&gt;1,D1536&lt;&gt;1,H1536&lt;&gt;1),0,
COUNTIFS($B$4:B1536,2,$C$4:C1536,1,$D$4:D1536,1,$H$4:H1536,1))</f>
        <v>0</v>
      </c>
      <c r="G1536" s="26" t="str">
        <f>IF(I1536="","",(COUNTIF($E$4:E1536,E1536)))</f>
        <v/>
      </c>
      <c r="H1536" s="1">
        <f>IF(AND(J1536="SAYIM",FİLTRE!$H$5="RAFTA",U1536&lt;&gt;0),1,0)+
IF(AND(J1536="İADE DEPO",FİLTRE!$H$5="İADE DEPO"),1,0)+
IF(FİLTRE!$H$5="TÜMÜ",1,0)+
IF(AND(J1536="FİRMA İADE",FİLTRE!$H$5="FİRMA İADE"),1,0)+
IF(AND(J1536="İMHA",FİLTRE!$H$5="İMHA"),1,0)</f>
        <v>1</v>
      </c>
      <c r="I1536" s="99"/>
      <c r="J1536" s="100"/>
      <c r="K1536" s="100"/>
      <c r="L1536" s="101"/>
      <c r="M1536" s="102"/>
      <c r="N1536" s="101"/>
      <c r="O1536" s="99"/>
      <c r="P1536" s="103"/>
      <c r="Q1536" s="104"/>
      <c r="R1536" s="50"/>
      <c r="S1536" s="105"/>
      <c r="T1536" s="106"/>
      <c r="U1536" s="107"/>
      <c r="V1536" s="108"/>
      <c r="W1536" s="107"/>
      <c r="X1536" s="107"/>
      <c r="AA1536" s="107"/>
      <c r="AB1536" s="110"/>
      <c r="AC1536" s="110"/>
      <c r="AE1536" s="105"/>
      <c r="AF1536" s="105"/>
      <c r="AR1536" s="112"/>
    </row>
    <row r="1537" spans="2:44" x14ac:dyDescent="0.25">
      <c r="B1537" s="1" t="str">
        <f>IF(I1537="","",
(IF(N1537=FİLTRE!$H$6,2,0)+IF(FİLTRE!$H$6="TOPLAM",2,0))
)</f>
        <v/>
      </c>
      <c r="C1537">
        <f>IF(FİLTRE!$M$5="",9,(IF(U1537&gt;=FİLTRE!$M$5,1,0)))</f>
        <v>1</v>
      </c>
      <c r="D1537" s="1">
        <f>IF(FİLTRE!$M$6="",9,(IF('SKT LİSTESİ'!P1537&lt;=FİLTRE!$M$6,1,0)))</f>
        <v>1</v>
      </c>
      <c r="E1537" s="25" t="str">
        <f>IF(I1537="","",(COUNTIFS($L$4:L1537,L1537)))</f>
        <v/>
      </c>
      <c r="F1537" s="13">
        <f>IF(OR(B1537&lt;&gt;2,C1537&lt;&gt;1,D1537&lt;&gt;1,H1537&lt;&gt;1),0,
COUNTIFS($B$4:B1537,2,$C$4:C1537,1,$D$4:D1537,1,$H$4:H1537,1))</f>
        <v>0</v>
      </c>
      <c r="G1537" s="26" t="str">
        <f>IF(I1537="","",(COUNTIF($E$4:E1537,E1537)))</f>
        <v/>
      </c>
      <c r="H1537" s="1">
        <f>IF(AND(J1537="SAYIM",FİLTRE!$H$5="RAFTA",U1537&lt;&gt;0),1,0)+
IF(AND(J1537="İADE DEPO",FİLTRE!$H$5="İADE DEPO"),1,0)+
IF(FİLTRE!$H$5="TÜMÜ",1,0)+
IF(AND(J1537="FİRMA İADE",FİLTRE!$H$5="FİRMA İADE"),1,0)+
IF(AND(J1537="İMHA",FİLTRE!$H$5="İMHA"),1,0)</f>
        <v>1</v>
      </c>
      <c r="I1537" s="99"/>
      <c r="J1537" s="100"/>
      <c r="K1537" s="100"/>
      <c r="L1537" s="101"/>
      <c r="M1537" s="102"/>
      <c r="N1537" s="101"/>
      <c r="O1537" s="99"/>
      <c r="P1537" s="103"/>
      <c r="Q1537" s="104"/>
      <c r="R1537" s="50"/>
      <c r="S1537" s="105"/>
      <c r="T1537" s="106"/>
      <c r="U1537" s="107"/>
      <c r="V1537" s="108"/>
      <c r="W1537" s="107"/>
      <c r="X1537" s="107"/>
      <c r="AA1537" s="107"/>
      <c r="AB1537" s="110"/>
      <c r="AC1537" s="110"/>
      <c r="AE1537" s="105"/>
      <c r="AF1537" s="105"/>
      <c r="AR1537" s="112"/>
    </row>
    <row r="1538" spans="2:44" x14ac:dyDescent="0.25">
      <c r="B1538" s="1" t="str">
        <f>IF(I1538="","",
(IF(N1538=FİLTRE!$H$6,2,0)+IF(FİLTRE!$H$6="TOPLAM",2,0))
)</f>
        <v/>
      </c>
      <c r="C1538">
        <f>IF(FİLTRE!$M$5="",9,(IF(U1538&gt;=FİLTRE!$M$5,1,0)))</f>
        <v>1</v>
      </c>
      <c r="D1538" s="1">
        <f>IF(FİLTRE!$M$6="",9,(IF('SKT LİSTESİ'!P1538&lt;=FİLTRE!$M$6,1,0)))</f>
        <v>1</v>
      </c>
      <c r="E1538" s="25" t="str">
        <f>IF(I1538="","",(COUNTIFS($L$4:L1538,L1538)))</f>
        <v/>
      </c>
      <c r="F1538" s="13">
        <f>IF(OR(B1538&lt;&gt;2,C1538&lt;&gt;1,D1538&lt;&gt;1,H1538&lt;&gt;1),0,
COUNTIFS($B$4:B1538,2,$C$4:C1538,1,$D$4:D1538,1,$H$4:H1538,1))</f>
        <v>0</v>
      </c>
      <c r="G1538" s="26" t="str">
        <f>IF(I1538="","",(COUNTIF($E$4:E1538,E1538)))</f>
        <v/>
      </c>
      <c r="H1538" s="1">
        <f>IF(AND(J1538="SAYIM",FİLTRE!$H$5="RAFTA",U1538&lt;&gt;0),1,0)+
IF(AND(J1538="İADE DEPO",FİLTRE!$H$5="İADE DEPO"),1,0)+
IF(FİLTRE!$H$5="TÜMÜ",1,0)+
IF(AND(J1538="FİRMA İADE",FİLTRE!$H$5="FİRMA İADE"),1,0)+
IF(AND(J1538="İMHA",FİLTRE!$H$5="İMHA"),1,0)</f>
        <v>1</v>
      </c>
      <c r="I1538" s="99"/>
      <c r="J1538" s="100"/>
      <c r="K1538" s="100"/>
      <c r="L1538" s="101"/>
      <c r="M1538" s="102"/>
      <c r="N1538" s="101"/>
      <c r="O1538" s="99"/>
      <c r="P1538" s="103"/>
      <c r="Q1538" s="104"/>
      <c r="R1538" s="50"/>
      <c r="S1538" s="105"/>
      <c r="T1538" s="106"/>
      <c r="U1538" s="107"/>
      <c r="V1538" s="108"/>
      <c r="W1538" s="107"/>
      <c r="X1538" s="107"/>
      <c r="AA1538" s="107"/>
      <c r="AB1538" s="110"/>
      <c r="AC1538" s="110"/>
      <c r="AE1538" s="105"/>
      <c r="AF1538" s="105"/>
      <c r="AR1538" s="112"/>
    </row>
    <row r="1539" spans="2:44" x14ac:dyDescent="0.25">
      <c r="B1539" s="1" t="str">
        <f>IF(I1539="","",
(IF(N1539=FİLTRE!$H$6,2,0)+IF(FİLTRE!$H$6="TOPLAM",2,0))
)</f>
        <v/>
      </c>
      <c r="C1539">
        <f>IF(FİLTRE!$M$5="",9,(IF(U1539&gt;=FİLTRE!$M$5,1,0)))</f>
        <v>1</v>
      </c>
      <c r="D1539" s="1">
        <f>IF(FİLTRE!$M$6="",9,(IF('SKT LİSTESİ'!P1539&lt;=FİLTRE!$M$6,1,0)))</f>
        <v>1</v>
      </c>
      <c r="E1539" s="25" t="str">
        <f>IF(I1539="","",(COUNTIFS($L$4:L1539,L1539)))</f>
        <v/>
      </c>
      <c r="F1539" s="13">
        <f>IF(OR(B1539&lt;&gt;2,C1539&lt;&gt;1,D1539&lt;&gt;1,H1539&lt;&gt;1),0,
COUNTIFS($B$4:B1539,2,$C$4:C1539,1,$D$4:D1539,1,$H$4:H1539,1))</f>
        <v>0</v>
      </c>
      <c r="G1539" s="26" t="str">
        <f>IF(I1539="","",(COUNTIF($E$4:E1539,E1539)))</f>
        <v/>
      </c>
      <c r="H1539" s="1">
        <f>IF(AND(J1539="SAYIM",FİLTRE!$H$5="RAFTA",U1539&lt;&gt;0),1,0)+
IF(AND(J1539="İADE DEPO",FİLTRE!$H$5="İADE DEPO"),1,0)+
IF(FİLTRE!$H$5="TÜMÜ",1,0)+
IF(AND(J1539="FİRMA İADE",FİLTRE!$H$5="FİRMA İADE"),1,0)+
IF(AND(J1539="İMHA",FİLTRE!$H$5="İMHA"),1,0)</f>
        <v>1</v>
      </c>
      <c r="I1539" s="99"/>
      <c r="J1539" s="100"/>
      <c r="K1539" s="100"/>
      <c r="L1539" s="101"/>
      <c r="M1539" s="102"/>
      <c r="N1539" s="101"/>
      <c r="O1539" s="99"/>
      <c r="P1539" s="103"/>
      <c r="Q1539" s="104"/>
      <c r="R1539" s="50"/>
      <c r="S1539" s="105"/>
      <c r="T1539" s="106"/>
      <c r="U1539" s="107"/>
      <c r="V1539" s="108"/>
      <c r="W1539" s="107"/>
      <c r="X1539" s="107"/>
      <c r="AA1539" s="107"/>
      <c r="AB1539" s="110"/>
      <c r="AC1539" s="110"/>
      <c r="AE1539" s="105"/>
      <c r="AF1539" s="105"/>
      <c r="AR1539" s="112"/>
    </row>
    <row r="1540" spans="2:44" x14ac:dyDescent="0.25">
      <c r="B1540" s="1" t="str">
        <f>IF(I1540="","",
(IF(N1540=FİLTRE!$H$6,2,0)+IF(FİLTRE!$H$6="TOPLAM",2,0))
)</f>
        <v/>
      </c>
      <c r="C1540">
        <f>IF(FİLTRE!$M$5="",9,(IF(U1540&gt;=FİLTRE!$M$5,1,0)))</f>
        <v>1</v>
      </c>
      <c r="D1540" s="1">
        <f>IF(FİLTRE!$M$6="",9,(IF('SKT LİSTESİ'!P1540&lt;=FİLTRE!$M$6,1,0)))</f>
        <v>1</v>
      </c>
      <c r="E1540" s="25" t="str">
        <f>IF(I1540="","",(COUNTIFS($L$4:L1540,L1540)))</f>
        <v/>
      </c>
      <c r="F1540" s="13">
        <f>IF(OR(B1540&lt;&gt;2,C1540&lt;&gt;1,D1540&lt;&gt;1,H1540&lt;&gt;1),0,
COUNTIFS($B$4:B1540,2,$C$4:C1540,1,$D$4:D1540,1,$H$4:H1540,1))</f>
        <v>0</v>
      </c>
      <c r="G1540" s="26" t="str">
        <f>IF(I1540="","",(COUNTIF($E$4:E1540,E1540)))</f>
        <v/>
      </c>
      <c r="H1540" s="1">
        <f>IF(AND(J1540="SAYIM",FİLTRE!$H$5="RAFTA",U1540&lt;&gt;0),1,0)+
IF(AND(J1540="İADE DEPO",FİLTRE!$H$5="İADE DEPO"),1,0)+
IF(FİLTRE!$H$5="TÜMÜ",1,0)+
IF(AND(J1540="FİRMA İADE",FİLTRE!$H$5="FİRMA İADE"),1,0)+
IF(AND(J1540="İMHA",FİLTRE!$H$5="İMHA"),1,0)</f>
        <v>1</v>
      </c>
      <c r="I1540" s="99"/>
      <c r="J1540" s="100"/>
      <c r="K1540" s="100"/>
      <c r="L1540" s="101"/>
      <c r="M1540" s="102"/>
      <c r="N1540" s="101"/>
      <c r="O1540" s="99"/>
      <c r="P1540" s="103"/>
      <c r="Q1540" s="104"/>
      <c r="R1540" s="50"/>
      <c r="S1540" s="105"/>
      <c r="T1540" s="106"/>
      <c r="U1540" s="107"/>
      <c r="V1540" s="108"/>
      <c r="W1540" s="107"/>
      <c r="X1540" s="107"/>
      <c r="AA1540" s="107"/>
      <c r="AB1540" s="110"/>
      <c r="AC1540" s="110"/>
      <c r="AE1540" s="105"/>
      <c r="AF1540" s="105"/>
      <c r="AR1540" s="112"/>
    </row>
    <row r="1541" spans="2:44" x14ac:dyDescent="0.25">
      <c r="B1541" s="1" t="str">
        <f>IF(I1541="","",
(IF(N1541=FİLTRE!$H$6,2,0)+IF(FİLTRE!$H$6="TOPLAM",2,0))
)</f>
        <v/>
      </c>
      <c r="C1541">
        <f>IF(FİLTRE!$M$5="",9,(IF(U1541&gt;=FİLTRE!$M$5,1,0)))</f>
        <v>1</v>
      </c>
      <c r="D1541" s="1">
        <f>IF(FİLTRE!$M$6="",9,(IF('SKT LİSTESİ'!P1541&lt;=FİLTRE!$M$6,1,0)))</f>
        <v>1</v>
      </c>
      <c r="E1541" s="25" t="str">
        <f>IF(I1541="","",(COUNTIFS($L$4:L1541,L1541)))</f>
        <v/>
      </c>
      <c r="F1541" s="13">
        <f>IF(OR(B1541&lt;&gt;2,C1541&lt;&gt;1,D1541&lt;&gt;1,H1541&lt;&gt;1),0,
COUNTIFS($B$4:B1541,2,$C$4:C1541,1,$D$4:D1541,1,$H$4:H1541,1))</f>
        <v>0</v>
      </c>
      <c r="G1541" s="26" t="str">
        <f>IF(I1541="","",(COUNTIF($E$4:E1541,E1541)))</f>
        <v/>
      </c>
      <c r="H1541" s="1">
        <f>IF(AND(J1541="SAYIM",FİLTRE!$H$5="RAFTA",U1541&lt;&gt;0),1,0)+
IF(AND(J1541="İADE DEPO",FİLTRE!$H$5="İADE DEPO"),1,0)+
IF(FİLTRE!$H$5="TÜMÜ",1,0)+
IF(AND(J1541="FİRMA İADE",FİLTRE!$H$5="FİRMA İADE"),1,0)+
IF(AND(J1541="İMHA",FİLTRE!$H$5="İMHA"),1,0)</f>
        <v>1</v>
      </c>
      <c r="I1541" s="99"/>
      <c r="J1541" s="100"/>
      <c r="K1541" s="100"/>
      <c r="L1541" s="101"/>
      <c r="M1541" s="102"/>
      <c r="N1541" s="101"/>
      <c r="O1541" s="99"/>
      <c r="P1541" s="103"/>
      <c r="Q1541" s="104"/>
      <c r="R1541" s="50"/>
      <c r="S1541" s="105"/>
      <c r="T1541" s="106"/>
      <c r="U1541" s="107"/>
      <c r="V1541" s="108"/>
      <c r="W1541" s="107"/>
      <c r="X1541" s="107"/>
      <c r="AA1541" s="107"/>
      <c r="AB1541" s="110"/>
      <c r="AC1541" s="110"/>
      <c r="AE1541" s="105"/>
      <c r="AF1541" s="105"/>
      <c r="AR1541" s="112"/>
    </row>
    <row r="1542" spans="2:44" x14ac:dyDescent="0.25">
      <c r="B1542" s="1" t="str">
        <f>IF(I1542="","",
(IF(N1542=FİLTRE!$H$6,2,0)+IF(FİLTRE!$H$6="TOPLAM",2,0))
)</f>
        <v/>
      </c>
      <c r="C1542">
        <f>IF(FİLTRE!$M$5="",9,(IF(U1542&gt;=FİLTRE!$M$5,1,0)))</f>
        <v>1</v>
      </c>
      <c r="D1542" s="1">
        <f>IF(FİLTRE!$M$6="",9,(IF('SKT LİSTESİ'!P1542&lt;=FİLTRE!$M$6,1,0)))</f>
        <v>1</v>
      </c>
      <c r="E1542" s="25" t="str">
        <f>IF(I1542="","",(COUNTIFS($L$4:L1542,L1542)))</f>
        <v/>
      </c>
      <c r="F1542" s="13">
        <f>IF(OR(B1542&lt;&gt;2,C1542&lt;&gt;1,D1542&lt;&gt;1,H1542&lt;&gt;1),0,
COUNTIFS($B$4:B1542,2,$C$4:C1542,1,$D$4:D1542,1,$H$4:H1542,1))</f>
        <v>0</v>
      </c>
      <c r="G1542" s="26" t="str">
        <f>IF(I1542="","",(COUNTIF($E$4:E1542,E1542)))</f>
        <v/>
      </c>
      <c r="H1542" s="1">
        <f>IF(AND(J1542="SAYIM",FİLTRE!$H$5="RAFTA",U1542&lt;&gt;0),1,0)+
IF(AND(J1542="İADE DEPO",FİLTRE!$H$5="İADE DEPO"),1,0)+
IF(FİLTRE!$H$5="TÜMÜ",1,0)+
IF(AND(J1542="FİRMA İADE",FİLTRE!$H$5="FİRMA İADE"),1,0)+
IF(AND(J1542="İMHA",FİLTRE!$H$5="İMHA"),1,0)</f>
        <v>1</v>
      </c>
      <c r="I1542" s="99"/>
      <c r="J1542" s="100"/>
      <c r="K1542" s="100"/>
      <c r="L1542" s="101"/>
      <c r="M1542" s="102"/>
      <c r="N1542" s="101"/>
      <c r="O1542" s="99"/>
      <c r="P1542" s="103"/>
      <c r="Q1542" s="104"/>
      <c r="R1542" s="50"/>
      <c r="S1542" s="105"/>
      <c r="T1542" s="106"/>
      <c r="U1542" s="107"/>
      <c r="V1542" s="108"/>
      <c r="W1542" s="107"/>
      <c r="X1542" s="107"/>
      <c r="AA1542" s="107"/>
      <c r="AB1542" s="110"/>
      <c r="AC1542" s="110"/>
      <c r="AE1542" s="105"/>
      <c r="AF1542" s="105"/>
      <c r="AR1542" s="112"/>
    </row>
    <row r="1543" spans="2:44" x14ac:dyDescent="0.25">
      <c r="B1543" s="1" t="str">
        <f>IF(I1543="","",
(IF(N1543=FİLTRE!$H$6,2,0)+IF(FİLTRE!$H$6="TOPLAM",2,0))
)</f>
        <v/>
      </c>
      <c r="C1543">
        <f>IF(FİLTRE!$M$5="",9,(IF(U1543&gt;=FİLTRE!$M$5,1,0)))</f>
        <v>1</v>
      </c>
      <c r="D1543" s="1">
        <f>IF(FİLTRE!$M$6="",9,(IF('SKT LİSTESİ'!P1543&lt;=FİLTRE!$M$6,1,0)))</f>
        <v>1</v>
      </c>
      <c r="E1543" s="25" t="str">
        <f>IF(I1543="","",(COUNTIFS($L$4:L1543,L1543)))</f>
        <v/>
      </c>
      <c r="F1543" s="13">
        <f>IF(OR(B1543&lt;&gt;2,C1543&lt;&gt;1,D1543&lt;&gt;1,H1543&lt;&gt;1),0,
COUNTIFS($B$4:B1543,2,$C$4:C1543,1,$D$4:D1543,1,$H$4:H1543,1))</f>
        <v>0</v>
      </c>
      <c r="G1543" s="26" t="str">
        <f>IF(I1543="","",(COUNTIF($E$4:E1543,E1543)))</f>
        <v/>
      </c>
      <c r="H1543" s="1">
        <f>IF(AND(J1543="SAYIM",FİLTRE!$H$5="RAFTA",U1543&lt;&gt;0),1,0)+
IF(AND(J1543="İADE DEPO",FİLTRE!$H$5="İADE DEPO"),1,0)+
IF(FİLTRE!$H$5="TÜMÜ",1,0)+
IF(AND(J1543="FİRMA İADE",FİLTRE!$H$5="FİRMA İADE"),1,0)+
IF(AND(J1543="İMHA",FİLTRE!$H$5="İMHA"),1,0)</f>
        <v>1</v>
      </c>
      <c r="I1543" s="99"/>
      <c r="J1543" s="100"/>
      <c r="K1543" s="100"/>
      <c r="L1543" s="101"/>
      <c r="M1543" s="102"/>
      <c r="N1543" s="101"/>
      <c r="O1543" s="99"/>
      <c r="P1543" s="103"/>
      <c r="Q1543" s="104"/>
      <c r="R1543" s="50"/>
      <c r="S1543" s="105"/>
      <c r="T1543" s="106"/>
      <c r="U1543" s="107"/>
      <c r="V1543" s="108"/>
      <c r="W1543" s="107"/>
      <c r="X1543" s="107"/>
      <c r="AA1543" s="107"/>
      <c r="AB1543" s="110"/>
      <c r="AC1543" s="110"/>
      <c r="AE1543" s="105"/>
      <c r="AF1543" s="105"/>
      <c r="AR1543" s="112"/>
    </row>
    <row r="1544" spans="2:44" x14ac:dyDescent="0.25">
      <c r="B1544" s="1" t="str">
        <f>IF(I1544="","",
(IF(N1544=FİLTRE!$H$6,2,0)+IF(FİLTRE!$H$6="TOPLAM",2,0))
)</f>
        <v/>
      </c>
      <c r="C1544">
        <f>IF(FİLTRE!$M$5="",9,(IF(U1544&gt;=FİLTRE!$M$5,1,0)))</f>
        <v>1</v>
      </c>
      <c r="D1544" s="1">
        <f>IF(FİLTRE!$M$6="",9,(IF('SKT LİSTESİ'!P1544&lt;=FİLTRE!$M$6,1,0)))</f>
        <v>1</v>
      </c>
      <c r="E1544" s="25" t="str">
        <f>IF(I1544="","",(COUNTIFS($L$4:L1544,L1544)))</f>
        <v/>
      </c>
      <c r="F1544" s="13">
        <f>IF(OR(B1544&lt;&gt;2,C1544&lt;&gt;1,D1544&lt;&gt;1,H1544&lt;&gt;1),0,
COUNTIFS($B$4:B1544,2,$C$4:C1544,1,$D$4:D1544,1,$H$4:H1544,1))</f>
        <v>0</v>
      </c>
      <c r="G1544" s="26" t="str">
        <f>IF(I1544="","",(COUNTIF($E$4:E1544,E1544)))</f>
        <v/>
      </c>
      <c r="H1544" s="1">
        <f>IF(AND(J1544="SAYIM",FİLTRE!$H$5="RAFTA",U1544&lt;&gt;0),1,0)+
IF(AND(J1544="İADE DEPO",FİLTRE!$H$5="İADE DEPO"),1,0)+
IF(FİLTRE!$H$5="TÜMÜ",1,0)+
IF(AND(J1544="FİRMA İADE",FİLTRE!$H$5="FİRMA İADE"),1,0)+
IF(AND(J1544="İMHA",FİLTRE!$H$5="İMHA"),1,0)</f>
        <v>1</v>
      </c>
      <c r="I1544" s="99"/>
      <c r="J1544" s="100"/>
      <c r="K1544" s="100"/>
      <c r="L1544" s="101"/>
      <c r="M1544" s="102"/>
      <c r="N1544" s="101"/>
      <c r="O1544" s="99"/>
      <c r="P1544" s="103"/>
      <c r="Q1544" s="104"/>
      <c r="R1544" s="50"/>
      <c r="S1544" s="105"/>
      <c r="T1544" s="106"/>
      <c r="U1544" s="107"/>
      <c r="V1544" s="108"/>
      <c r="W1544" s="107"/>
      <c r="X1544" s="107"/>
      <c r="AA1544" s="107"/>
      <c r="AB1544" s="110"/>
      <c r="AC1544" s="110"/>
      <c r="AE1544" s="105"/>
      <c r="AF1544" s="105"/>
      <c r="AR1544" s="112"/>
    </row>
    <row r="1545" spans="2:44" x14ac:dyDescent="0.25">
      <c r="B1545" s="1" t="str">
        <f>IF(I1545="","",
(IF(N1545=FİLTRE!$H$6,2,0)+IF(FİLTRE!$H$6="TOPLAM",2,0))
)</f>
        <v/>
      </c>
      <c r="C1545">
        <f>IF(FİLTRE!$M$5="",9,(IF(U1545&gt;=FİLTRE!$M$5,1,0)))</f>
        <v>1</v>
      </c>
      <c r="D1545" s="1">
        <f>IF(FİLTRE!$M$6="",9,(IF('SKT LİSTESİ'!P1545&lt;=FİLTRE!$M$6,1,0)))</f>
        <v>1</v>
      </c>
      <c r="E1545" s="25" t="str">
        <f>IF(I1545="","",(COUNTIFS($L$4:L1545,L1545)))</f>
        <v/>
      </c>
      <c r="F1545" s="13">
        <f>IF(OR(B1545&lt;&gt;2,C1545&lt;&gt;1,D1545&lt;&gt;1,H1545&lt;&gt;1),0,
COUNTIFS($B$4:B1545,2,$C$4:C1545,1,$D$4:D1545,1,$H$4:H1545,1))</f>
        <v>0</v>
      </c>
      <c r="G1545" s="26" t="str">
        <f>IF(I1545="","",(COUNTIF($E$4:E1545,E1545)))</f>
        <v/>
      </c>
      <c r="H1545" s="1">
        <f>IF(AND(J1545="SAYIM",FİLTRE!$H$5="RAFTA",U1545&lt;&gt;0),1,0)+
IF(AND(J1545="İADE DEPO",FİLTRE!$H$5="İADE DEPO"),1,0)+
IF(FİLTRE!$H$5="TÜMÜ",1,0)+
IF(AND(J1545="FİRMA İADE",FİLTRE!$H$5="FİRMA İADE"),1,0)+
IF(AND(J1545="İMHA",FİLTRE!$H$5="İMHA"),1,0)</f>
        <v>1</v>
      </c>
      <c r="I1545" s="99"/>
      <c r="J1545" s="100"/>
      <c r="K1545" s="100"/>
      <c r="L1545" s="101"/>
      <c r="M1545" s="102"/>
      <c r="N1545" s="101"/>
      <c r="O1545" s="99"/>
      <c r="P1545" s="103"/>
      <c r="Q1545" s="104"/>
      <c r="R1545" s="50"/>
      <c r="S1545" s="105"/>
      <c r="T1545" s="106"/>
      <c r="U1545" s="107"/>
      <c r="V1545" s="108"/>
      <c r="W1545" s="107"/>
      <c r="X1545" s="107"/>
      <c r="AA1545" s="107"/>
      <c r="AB1545" s="110"/>
      <c r="AC1545" s="110"/>
      <c r="AE1545" s="105"/>
      <c r="AF1545" s="105"/>
      <c r="AR1545" s="112"/>
    </row>
    <row r="1546" spans="2:44" x14ac:dyDescent="0.25">
      <c r="B1546" s="1" t="str">
        <f>IF(I1546="","",
(IF(N1546=FİLTRE!$H$6,2,0)+IF(FİLTRE!$H$6="TOPLAM",2,0))
)</f>
        <v/>
      </c>
      <c r="C1546">
        <f>IF(FİLTRE!$M$5="",9,(IF(U1546&gt;=FİLTRE!$M$5,1,0)))</f>
        <v>1</v>
      </c>
      <c r="D1546" s="1">
        <f>IF(FİLTRE!$M$6="",9,(IF('SKT LİSTESİ'!P1546&lt;=FİLTRE!$M$6,1,0)))</f>
        <v>1</v>
      </c>
      <c r="E1546" s="25" t="str">
        <f>IF(I1546="","",(COUNTIFS($L$4:L1546,L1546)))</f>
        <v/>
      </c>
      <c r="F1546" s="13">
        <f>IF(OR(B1546&lt;&gt;2,C1546&lt;&gt;1,D1546&lt;&gt;1,H1546&lt;&gt;1),0,
COUNTIFS($B$4:B1546,2,$C$4:C1546,1,$D$4:D1546,1,$H$4:H1546,1))</f>
        <v>0</v>
      </c>
      <c r="G1546" s="26" t="str">
        <f>IF(I1546="","",(COUNTIF($E$4:E1546,E1546)))</f>
        <v/>
      </c>
      <c r="H1546" s="1">
        <f>IF(AND(J1546="SAYIM",FİLTRE!$H$5="RAFTA",U1546&lt;&gt;0),1,0)+
IF(AND(J1546="İADE DEPO",FİLTRE!$H$5="İADE DEPO"),1,0)+
IF(FİLTRE!$H$5="TÜMÜ",1,0)+
IF(AND(J1546="FİRMA İADE",FİLTRE!$H$5="FİRMA İADE"),1,0)+
IF(AND(J1546="İMHA",FİLTRE!$H$5="İMHA"),1,0)</f>
        <v>1</v>
      </c>
      <c r="I1546" s="99"/>
      <c r="J1546" s="100"/>
      <c r="K1546" s="100"/>
      <c r="L1546" s="101"/>
      <c r="M1546" s="102"/>
      <c r="N1546" s="101"/>
      <c r="O1546" s="99"/>
      <c r="P1546" s="103"/>
      <c r="Q1546" s="104"/>
      <c r="R1546" s="50"/>
      <c r="S1546" s="105"/>
      <c r="T1546" s="106"/>
      <c r="U1546" s="107"/>
      <c r="V1546" s="108"/>
      <c r="W1546" s="107"/>
      <c r="X1546" s="107"/>
      <c r="AA1546" s="107"/>
      <c r="AB1546" s="110"/>
      <c r="AC1546" s="110"/>
      <c r="AE1546" s="105"/>
      <c r="AF1546" s="105"/>
      <c r="AR1546" s="112"/>
    </row>
    <row r="1547" spans="2:44" x14ac:dyDescent="0.25">
      <c r="B1547" s="1" t="str">
        <f>IF(I1547="","",
(IF(N1547=FİLTRE!$H$6,2,0)+IF(FİLTRE!$H$6="TOPLAM",2,0))
)</f>
        <v/>
      </c>
      <c r="C1547">
        <f>IF(FİLTRE!$M$5="",9,(IF(U1547&gt;=FİLTRE!$M$5,1,0)))</f>
        <v>1</v>
      </c>
      <c r="D1547" s="1">
        <f>IF(FİLTRE!$M$6="",9,(IF('SKT LİSTESİ'!P1547&lt;=FİLTRE!$M$6,1,0)))</f>
        <v>1</v>
      </c>
      <c r="E1547" s="25" t="str">
        <f>IF(I1547="","",(COUNTIFS($L$4:L1547,L1547)))</f>
        <v/>
      </c>
      <c r="F1547" s="13">
        <f>IF(OR(B1547&lt;&gt;2,C1547&lt;&gt;1,D1547&lt;&gt;1,H1547&lt;&gt;1),0,
COUNTIFS($B$4:B1547,2,$C$4:C1547,1,$D$4:D1547,1,$H$4:H1547,1))</f>
        <v>0</v>
      </c>
      <c r="G1547" s="26" t="str">
        <f>IF(I1547="","",(COUNTIF($E$4:E1547,E1547)))</f>
        <v/>
      </c>
      <c r="H1547" s="1">
        <f>IF(AND(J1547="SAYIM",FİLTRE!$H$5="RAFTA",U1547&lt;&gt;0),1,0)+
IF(AND(J1547="İADE DEPO",FİLTRE!$H$5="İADE DEPO"),1,0)+
IF(FİLTRE!$H$5="TÜMÜ",1,0)+
IF(AND(J1547="FİRMA İADE",FİLTRE!$H$5="FİRMA İADE"),1,0)+
IF(AND(J1547="İMHA",FİLTRE!$H$5="İMHA"),1,0)</f>
        <v>1</v>
      </c>
      <c r="I1547" s="99"/>
      <c r="J1547" s="100"/>
      <c r="K1547" s="100"/>
      <c r="L1547" s="101"/>
      <c r="M1547" s="102"/>
      <c r="N1547" s="101"/>
      <c r="O1547" s="99"/>
      <c r="P1547" s="103"/>
      <c r="Q1547" s="104"/>
      <c r="R1547" s="50"/>
      <c r="S1547" s="105"/>
      <c r="T1547" s="106"/>
      <c r="U1547" s="107"/>
      <c r="V1547" s="108"/>
      <c r="W1547" s="107"/>
      <c r="X1547" s="107"/>
      <c r="AA1547" s="107"/>
      <c r="AB1547" s="110"/>
      <c r="AC1547" s="110"/>
      <c r="AE1547" s="105"/>
      <c r="AF1547" s="105"/>
      <c r="AR1547" s="112"/>
    </row>
    <row r="1548" spans="2:44" x14ac:dyDescent="0.25">
      <c r="B1548" s="1" t="str">
        <f>IF(I1548="","",
(IF(N1548=FİLTRE!$H$6,2,0)+IF(FİLTRE!$H$6="TOPLAM",2,0))
)</f>
        <v/>
      </c>
      <c r="C1548">
        <f>IF(FİLTRE!$M$5="",9,(IF(U1548&gt;=FİLTRE!$M$5,1,0)))</f>
        <v>1</v>
      </c>
      <c r="D1548" s="1">
        <f>IF(FİLTRE!$M$6="",9,(IF('SKT LİSTESİ'!P1548&lt;=FİLTRE!$M$6,1,0)))</f>
        <v>1</v>
      </c>
      <c r="E1548" s="25" t="str">
        <f>IF(I1548="","",(COUNTIFS($L$4:L1548,L1548)))</f>
        <v/>
      </c>
      <c r="F1548" s="13">
        <f>IF(OR(B1548&lt;&gt;2,C1548&lt;&gt;1,D1548&lt;&gt;1,H1548&lt;&gt;1),0,
COUNTIFS($B$4:B1548,2,$C$4:C1548,1,$D$4:D1548,1,$H$4:H1548,1))</f>
        <v>0</v>
      </c>
      <c r="G1548" s="26" t="str">
        <f>IF(I1548="","",(COUNTIF($E$4:E1548,E1548)))</f>
        <v/>
      </c>
      <c r="H1548" s="1">
        <f>IF(AND(J1548="SAYIM",FİLTRE!$H$5="RAFTA",U1548&lt;&gt;0),1,0)+
IF(AND(J1548="İADE DEPO",FİLTRE!$H$5="İADE DEPO"),1,0)+
IF(FİLTRE!$H$5="TÜMÜ",1,0)+
IF(AND(J1548="FİRMA İADE",FİLTRE!$H$5="FİRMA İADE"),1,0)+
IF(AND(J1548="İMHA",FİLTRE!$H$5="İMHA"),1,0)</f>
        <v>1</v>
      </c>
      <c r="I1548" s="99"/>
      <c r="J1548" s="100"/>
      <c r="K1548" s="100"/>
      <c r="L1548" s="101"/>
      <c r="M1548" s="102"/>
      <c r="N1548" s="101"/>
      <c r="O1548" s="99"/>
      <c r="P1548" s="103"/>
      <c r="Q1548" s="104"/>
      <c r="R1548" s="50"/>
      <c r="S1548" s="105"/>
      <c r="T1548" s="106"/>
      <c r="U1548" s="107"/>
      <c r="V1548" s="108"/>
      <c r="W1548" s="107"/>
      <c r="X1548" s="107"/>
      <c r="AA1548" s="107"/>
      <c r="AB1548" s="110"/>
      <c r="AC1548" s="110"/>
      <c r="AE1548" s="105"/>
      <c r="AF1548" s="105"/>
      <c r="AR1548" s="112"/>
    </row>
    <row r="1549" spans="2:44" x14ac:dyDescent="0.25">
      <c r="B1549" s="1" t="str">
        <f>IF(I1549="","",
(IF(N1549=FİLTRE!$H$6,2,0)+IF(FİLTRE!$H$6="TOPLAM",2,0))
)</f>
        <v/>
      </c>
      <c r="C1549">
        <f>IF(FİLTRE!$M$5="",9,(IF(U1549&gt;=FİLTRE!$M$5,1,0)))</f>
        <v>1</v>
      </c>
      <c r="D1549" s="1">
        <f>IF(FİLTRE!$M$6="",9,(IF('SKT LİSTESİ'!P1549&lt;=FİLTRE!$M$6,1,0)))</f>
        <v>1</v>
      </c>
      <c r="E1549" s="25" t="str">
        <f>IF(I1549="","",(COUNTIFS($L$4:L1549,L1549)))</f>
        <v/>
      </c>
      <c r="F1549" s="13">
        <f>IF(OR(B1549&lt;&gt;2,C1549&lt;&gt;1,D1549&lt;&gt;1,H1549&lt;&gt;1),0,
COUNTIFS($B$4:B1549,2,$C$4:C1549,1,$D$4:D1549,1,$H$4:H1549,1))</f>
        <v>0</v>
      </c>
      <c r="G1549" s="26" t="str">
        <f>IF(I1549="","",(COUNTIF($E$4:E1549,E1549)))</f>
        <v/>
      </c>
      <c r="H1549" s="1">
        <f>IF(AND(J1549="SAYIM",FİLTRE!$H$5="RAFTA",U1549&lt;&gt;0),1,0)+
IF(AND(J1549="İADE DEPO",FİLTRE!$H$5="İADE DEPO"),1,0)+
IF(FİLTRE!$H$5="TÜMÜ",1,0)+
IF(AND(J1549="FİRMA İADE",FİLTRE!$H$5="FİRMA İADE"),1,0)+
IF(AND(J1549="İMHA",FİLTRE!$H$5="İMHA"),1,0)</f>
        <v>1</v>
      </c>
      <c r="I1549" s="99"/>
      <c r="J1549" s="100"/>
      <c r="K1549" s="100"/>
      <c r="L1549" s="101"/>
      <c r="M1549" s="102"/>
      <c r="N1549" s="101"/>
      <c r="O1549" s="99"/>
      <c r="P1549" s="103"/>
      <c r="Q1549" s="104"/>
      <c r="R1549" s="50"/>
      <c r="S1549" s="105"/>
      <c r="T1549" s="106"/>
      <c r="U1549" s="107"/>
      <c r="V1549" s="108"/>
      <c r="W1549" s="107"/>
      <c r="X1549" s="107"/>
      <c r="AA1549" s="107"/>
      <c r="AB1549" s="110"/>
      <c r="AC1549" s="110"/>
      <c r="AE1549" s="105"/>
      <c r="AF1549" s="105"/>
      <c r="AR1549" s="112"/>
    </row>
    <row r="1550" spans="2:44" x14ac:dyDescent="0.25">
      <c r="B1550" s="1" t="str">
        <f>IF(I1550="","",
(IF(N1550=FİLTRE!$H$6,2,0)+IF(FİLTRE!$H$6="TOPLAM",2,0))
)</f>
        <v/>
      </c>
      <c r="C1550">
        <f>IF(FİLTRE!$M$5="",9,(IF(U1550&gt;=FİLTRE!$M$5,1,0)))</f>
        <v>1</v>
      </c>
      <c r="D1550" s="1">
        <f>IF(FİLTRE!$M$6="",9,(IF('SKT LİSTESİ'!P1550&lt;=FİLTRE!$M$6,1,0)))</f>
        <v>1</v>
      </c>
      <c r="E1550" s="25" t="str">
        <f>IF(I1550="","",(COUNTIFS($L$4:L1550,L1550)))</f>
        <v/>
      </c>
      <c r="F1550" s="13">
        <f>IF(OR(B1550&lt;&gt;2,C1550&lt;&gt;1,D1550&lt;&gt;1,H1550&lt;&gt;1),0,
COUNTIFS($B$4:B1550,2,$C$4:C1550,1,$D$4:D1550,1,$H$4:H1550,1))</f>
        <v>0</v>
      </c>
      <c r="G1550" s="26" t="str">
        <f>IF(I1550="","",(COUNTIF($E$4:E1550,E1550)))</f>
        <v/>
      </c>
      <c r="H1550" s="1">
        <f>IF(AND(J1550="SAYIM",FİLTRE!$H$5="RAFTA",U1550&lt;&gt;0),1,0)+
IF(AND(J1550="İADE DEPO",FİLTRE!$H$5="İADE DEPO"),1,0)+
IF(FİLTRE!$H$5="TÜMÜ",1,0)+
IF(AND(J1550="FİRMA İADE",FİLTRE!$H$5="FİRMA İADE"),1,0)+
IF(AND(J1550="İMHA",FİLTRE!$H$5="İMHA"),1,0)</f>
        <v>1</v>
      </c>
      <c r="I1550" s="99"/>
      <c r="J1550" s="100"/>
      <c r="K1550" s="100"/>
      <c r="L1550" s="101"/>
      <c r="M1550" s="102"/>
      <c r="N1550" s="101"/>
      <c r="O1550" s="99"/>
      <c r="P1550" s="103"/>
      <c r="Q1550" s="104"/>
      <c r="R1550" s="50"/>
      <c r="S1550" s="105"/>
      <c r="T1550" s="106"/>
      <c r="U1550" s="107"/>
      <c r="V1550" s="108"/>
      <c r="W1550" s="107"/>
      <c r="X1550" s="107"/>
      <c r="AA1550" s="107"/>
      <c r="AB1550" s="110"/>
      <c r="AC1550" s="110"/>
      <c r="AE1550" s="105"/>
      <c r="AF1550" s="105"/>
      <c r="AR1550" s="112"/>
    </row>
    <row r="1551" spans="2:44" x14ac:dyDescent="0.25">
      <c r="B1551" s="1" t="str">
        <f>IF(I1551="","",
(IF(N1551=FİLTRE!$H$6,2,0)+IF(FİLTRE!$H$6="TOPLAM",2,0))
)</f>
        <v/>
      </c>
      <c r="C1551">
        <f>IF(FİLTRE!$M$5="",9,(IF(U1551&gt;=FİLTRE!$M$5,1,0)))</f>
        <v>1</v>
      </c>
      <c r="D1551" s="1">
        <f>IF(FİLTRE!$M$6="",9,(IF('SKT LİSTESİ'!P1551&lt;=FİLTRE!$M$6,1,0)))</f>
        <v>1</v>
      </c>
      <c r="E1551" s="25" t="str">
        <f>IF(I1551="","",(COUNTIFS($L$4:L1551,L1551)))</f>
        <v/>
      </c>
      <c r="F1551" s="13">
        <f>IF(OR(B1551&lt;&gt;2,C1551&lt;&gt;1,D1551&lt;&gt;1,H1551&lt;&gt;1),0,
COUNTIFS($B$4:B1551,2,$C$4:C1551,1,$D$4:D1551,1,$H$4:H1551,1))</f>
        <v>0</v>
      </c>
      <c r="G1551" s="26" t="str">
        <f>IF(I1551="","",(COUNTIF($E$4:E1551,E1551)))</f>
        <v/>
      </c>
      <c r="H1551" s="1">
        <f>IF(AND(J1551="SAYIM",FİLTRE!$H$5="RAFTA",U1551&lt;&gt;0),1,0)+
IF(AND(J1551="İADE DEPO",FİLTRE!$H$5="İADE DEPO"),1,0)+
IF(FİLTRE!$H$5="TÜMÜ",1,0)+
IF(AND(J1551="FİRMA İADE",FİLTRE!$H$5="FİRMA İADE"),1,0)+
IF(AND(J1551="İMHA",FİLTRE!$H$5="İMHA"),1,0)</f>
        <v>1</v>
      </c>
      <c r="I1551" s="99"/>
      <c r="J1551" s="100"/>
      <c r="K1551" s="100"/>
      <c r="L1551" s="101"/>
      <c r="M1551" s="102"/>
      <c r="N1551" s="101"/>
      <c r="O1551" s="99"/>
      <c r="P1551" s="103"/>
      <c r="Q1551" s="104"/>
      <c r="R1551" s="50"/>
      <c r="S1551" s="105"/>
      <c r="T1551" s="106"/>
      <c r="U1551" s="107"/>
      <c r="V1551" s="108"/>
      <c r="W1551" s="107"/>
      <c r="X1551" s="107"/>
      <c r="AA1551" s="107"/>
      <c r="AB1551" s="110"/>
      <c r="AC1551" s="110"/>
      <c r="AE1551" s="105"/>
      <c r="AF1551" s="105"/>
      <c r="AR1551" s="112"/>
    </row>
    <row r="1552" spans="2:44" x14ac:dyDescent="0.25">
      <c r="B1552" s="1" t="str">
        <f>IF(I1552="","",
(IF(N1552=FİLTRE!$H$6,2,0)+IF(FİLTRE!$H$6="TOPLAM",2,0))
)</f>
        <v/>
      </c>
      <c r="C1552">
        <f>IF(FİLTRE!$M$5="",9,(IF(U1552&gt;=FİLTRE!$M$5,1,0)))</f>
        <v>1</v>
      </c>
      <c r="D1552" s="1">
        <f>IF(FİLTRE!$M$6="",9,(IF('SKT LİSTESİ'!P1552&lt;=FİLTRE!$M$6,1,0)))</f>
        <v>1</v>
      </c>
      <c r="E1552" s="25" t="str">
        <f>IF(I1552="","",(COUNTIFS($L$4:L1552,L1552)))</f>
        <v/>
      </c>
      <c r="F1552" s="13">
        <f>IF(OR(B1552&lt;&gt;2,C1552&lt;&gt;1,D1552&lt;&gt;1,H1552&lt;&gt;1),0,
COUNTIFS($B$4:B1552,2,$C$4:C1552,1,$D$4:D1552,1,$H$4:H1552,1))</f>
        <v>0</v>
      </c>
      <c r="G1552" s="26" t="str">
        <f>IF(I1552="","",(COUNTIF($E$4:E1552,E1552)))</f>
        <v/>
      </c>
      <c r="H1552" s="1">
        <f>IF(AND(J1552="SAYIM",FİLTRE!$H$5="RAFTA",U1552&lt;&gt;0),1,0)+
IF(AND(J1552="İADE DEPO",FİLTRE!$H$5="İADE DEPO"),1,0)+
IF(FİLTRE!$H$5="TÜMÜ",1,0)+
IF(AND(J1552="FİRMA İADE",FİLTRE!$H$5="FİRMA İADE"),1,0)+
IF(AND(J1552="İMHA",FİLTRE!$H$5="İMHA"),1,0)</f>
        <v>1</v>
      </c>
      <c r="I1552" s="99"/>
      <c r="J1552" s="100"/>
      <c r="K1552" s="100"/>
      <c r="L1552" s="101"/>
      <c r="M1552" s="102"/>
      <c r="N1552" s="101"/>
      <c r="O1552" s="99"/>
      <c r="P1552" s="103"/>
      <c r="Q1552" s="104"/>
      <c r="R1552" s="50"/>
      <c r="S1552" s="105"/>
      <c r="T1552" s="106"/>
      <c r="U1552" s="107"/>
      <c r="V1552" s="108"/>
      <c r="W1552" s="107"/>
      <c r="X1552" s="107"/>
      <c r="AA1552" s="107"/>
      <c r="AB1552" s="110"/>
      <c r="AC1552" s="110"/>
      <c r="AE1552" s="105"/>
      <c r="AF1552" s="105"/>
      <c r="AR1552" s="112"/>
    </row>
    <row r="1553" spans="2:44" x14ac:dyDescent="0.25">
      <c r="B1553" s="1" t="str">
        <f>IF(I1553="","",
(IF(N1553=FİLTRE!$H$6,2,0)+IF(FİLTRE!$H$6="TOPLAM",2,0))
)</f>
        <v/>
      </c>
      <c r="C1553">
        <f>IF(FİLTRE!$M$5="",9,(IF(U1553&gt;=FİLTRE!$M$5,1,0)))</f>
        <v>1</v>
      </c>
      <c r="D1553" s="1">
        <f>IF(FİLTRE!$M$6="",9,(IF('SKT LİSTESİ'!P1553&lt;=FİLTRE!$M$6,1,0)))</f>
        <v>1</v>
      </c>
      <c r="E1553" s="25" t="str">
        <f>IF(I1553="","",(COUNTIFS($L$4:L1553,L1553)))</f>
        <v/>
      </c>
      <c r="F1553" s="13">
        <f>IF(OR(B1553&lt;&gt;2,C1553&lt;&gt;1,D1553&lt;&gt;1,H1553&lt;&gt;1),0,
COUNTIFS($B$4:B1553,2,$C$4:C1553,1,$D$4:D1553,1,$H$4:H1553,1))</f>
        <v>0</v>
      </c>
      <c r="G1553" s="26" t="str">
        <f>IF(I1553="","",(COUNTIF($E$4:E1553,E1553)))</f>
        <v/>
      </c>
      <c r="H1553" s="1">
        <f>IF(AND(J1553="SAYIM",FİLTRE!$H$5="RAFTA",U1553&lt;&gt;0),1,0)+
IF(AND(J1553="İADE DEPO",FİLTRE!$H$5="İADE DEPO"),1,0)+
IF(FİLTRE!$H$5="TÜMÜ",1,0)+
IF(AND(J1553="FİRMA İADE",FİLTRE!$H$5="FİRMA İADE"),1,0)+
IF(AND(J1553="İMHA",FİLTRE!$H$5="İMHA"),1,0)</f>
        <v>1</v>
      </c>
      <c r="I1553" s="99"/>
      <c r="J1553" s="100"/>
      <c r="K1553" s="100"/>
      <c r="L1553" s="101"/>
      <c r="M1553" s="102"/>
      <c r="N1553" s="101"/>
      <c r="O1553" s="99"/>
      <c r="P1553" s="103"/>
      <c r="Q1553" s="104"/>
      <c r="R1553" s="50"/>
      <c r="S1553" s="105"/>
      <c r="T1553" s="106"/>
      <c r="U1553" s="107"/>
      <c r="V1553" s="108"/>
      <c r="W1553" s="107"/>
      <c r="X1553" s="107"/>
      <c r="AA1553" s="107"/>
      <c r="AB1553" s="110"/>
      <c r="AC1553" s="110"/>
      <c r="AE1553" s="105"/>
      <c r="AF1553" s="105"/>
      <c r="AR1553" s="112"/>
    </row>
    <row r="1554" spans="2:44" x14ac:dyDescent="0.25">
      <c r="B1554" s="1" t="str">
        <f>IF(I1554="","",
(IF(N1554=FİLTRE!$H$6,2,0)+IF(FİLTRE!$H$6="TOPLAM",2,0))
)</f>
        <v/>
      </c>
      <c r="C1554">
        <f>IF(FİLTRE!$M$5="",9,(IF(U1554&gt;=FİLTRE!$M$5,1,0)))</f>
        <v>1</v>
      </c>
      <c r="D1554" s="1">
        <f>IF(FİLTRE!$M$6="",9,(IF('SKT LİSTESİ'!P1554&lt;=FİLTRE!$M$6,1,0)))</f>
        <v>1</v>
      </c>
      <c r="E1554" s="25" t="str">
        <f>IF(I1554="","",(COUNTIFS($L$4:L1554,L1554)))</f>
        <v/>
      </c>
      <c r="F1554" s="13">
        <f>IF(OR(B1554&lt;&gt;2,C1554&lt;&gt;1,D1554&lt;&gt;1,H1554&lt;&gt;1),0,
COUNTIFS($B$4:B1554,2,$C$4:C1554,1,$D$4:D1554,1,$H$4:H1554,1))</f>
        <v>0</v>
      </c>
      <c r="G1554" s="26" t="str">
        <f>IF(I1554="","",(COUNTIF($E$4:E1554,E1554)))</f>
        <v/>
      </c>
      <c r="H1554" s="1">
        <f>IF(AND(J1554="SAYIM",FİLTRE!$H$5="RAFTA",U1554&lt;&gt;0),1,0)+
IF(AND(J1554="İADE DEPO",FİLTRE!$H$5="İADE DEPO"),1,0)+
IF(FİLTRE!$H$5="TÜMÜ",1,0)+
IF(AND(J1554="FİRMA İADE",FİLTRE!$H$5="FİRMA İADE"),1,0)+
IF(AND(J1554="İMHA",FİLTRE!$H$5="İMHA"),1,0)</f>
        <v>1</v>
      </c>
      <c r="I1554" s="99"/>
      <c r="J1554" s="100"/>
      <c r="K1554" s="100"/>
      <c r="L1554" s="101"/>
      <c r="M1554" s="102"/>
      <c r="N1554" s="101"/>
      <c r="O1554" s="99"/>
      <c r="P1554" s="103"/>
      <c r="Q1554" s="104"/>
      <c r="R1554" s="50"/>
      <c r="S1554" s="105"/>
      <c r="T1554" s="106"/>
      <c r="U1554" s="107"/>
      <c r="V1554" s="108"/>
      <c r="W1554" s="107"/>
      <c r="X1554" s="107"/>
      <c r="AA1554" s="107"/>
      <c r="AB1554" s="110"/>
      <c r="AC1554" s="110"/>
      <c r="AE1554" s="105"/>
      <c r="AF1554" s="105"/>
      <c r="AR1554" s="112"/>
    </row>
    <row r="1555" spans="2:44" x14ac:dyDescent="0.25">
      <c r="B1555" s="1" t="str">
        <f>IF(I1555="","",
(IF(N1555=FİLTRE!$H$6,2,0)+IF(FİLTRE!$H$6="TOPLAM",2,0))
)</f>
        <v/>
      </c>
      <c r="C1555">
        <f>IF(FİLTRE!$M$5="",9,(IF(U1555&gt;=FİLTRE!$M$5,1,0)))</f>
        <v>1</v>
      </c>
      <c r="D1555" s="1">
        <f>IF(FİLTRE!$M$6="",9,(IF('SKT LİSTESİ'!P1555&lt;=FİLTRE!$M$6,1,0)))</f>
        <v>1</v>
      </c>
      <c r="E1555" s="25" t="str">
        <f>IF(I1555="","",(COUNTIFS($L$4:L1555,L1555)))</f>
        <v/>
      </c>
      <c r="F1555" s="13">
        <f>IF(OR(B1555&lt;&gt;2,C1555&lt;&gt;1,D1555&lt;&gt;1,H1555&lt;&gt;1),0,
COUNTIFS($B$4:B1555,2,$C$4:C1555,1,$D$4:D1555,1,$H$4:H1555,1))</f>
        <v>0</v>
      </c>
      <c r="G1555" s="26" t="str">
        <f>IF(I1555="","",(COUNTIF($E$4:E1555,E1555)))</f>
        <v/>
      </c>
      <c r="H1555" s="1">
        <f>IF(AND(J1555="SAYIM",FİLTRE!$H$5="RAFTA",U1555&lt;&gt;0),1,0)+
IF(AND(J1555="İADE DEPO",FİLTRE!$H$5="İADE DEPO"),1,0)+
IF(FİLTRE!$H$5="TÜMÜ",1,0)+
IF(AND(J1555="FİRMA İADE",FİLTRE!$H$5="FİRMA İADE"),1,0)+
IF(AND(J1555="İMHA",FİLTRE!$H$5="İMHA"),1,0)</f>
        <v>1</v>
      </c>
      <c r="I1555" s="99"/>
      <c r="J1555" s="100"/>
      <c r="K1555" s="100"/>
      <c r="L1555" s="101"/>
      <c r="M1555" s="102"/>
      <c r="N1555" s="101"/>
      <c r="O1555" s="99"/>
      <c r="P1555" s="103"/>
      <c r="Q1555" s="104"/>
      <c r="R1555" s="50"/>
      <c r="S1555" s="105"/>
      <c r="T1555" s="106"/>
      <c r="U1555" s="107"/>
      <c r="V1555" s="108"/>
      <c r="W1555" s="107"/>
      <c r="X1555" s="107"/>
      <c r="AA1555" s="107"/>
      <c r="AB1555" s="110"/>
      <c r="AC1555" s="110"/>
      <c r="AE1555" s="105"/>
      <c r="AF1555" s="105"/>
      <c r="AR1555" s="112"/>
    </row>
    <row r="1556" spans="2:44" x14ac:dyDescent="0.25">
      <c r="B1556" s="1" t="str">
        <f>IF(I1556="","",
(IF(N1556=FİLTRE!$H$6,2,0)+IF(FİLTRE!$H$6="TOPLAM",2,0))
)</f>
        <v/>
      </c>
      <c r="C1556">
        <f>IF(FİLTRE!$M$5="",9,(IF(U1556&gt;=FİLTRE!$M$5,1,0)))</f>
        <v>1</v>
      </c>
      <c r="D1556" s="1">
        <f>IF(FİLTRE!$M$6="",9,(IF('SKT LİSTESİ'!P1556&lt;=FİLTRE!$M$6,1,0)))</f>
        <v>1</v>
      </c>
      <c r="E1556" s="25" t="str">
        <f>IF(I1556="","",(COUNTIFS($L$4:L1556,L1556)))</f>
        <v/>
      </c>
      <c r="F1556" s="13">
        <f>IF(OR(B1556&lt;&gt;2,C1556&lt;&gt;1,D1556&lt;&gt;1,H1556&lt;&gt;1),0,
COUNTIFS($B$4:B1556,2,$C$4:C1556,1,$D$4:D1556,1,$H$4:H1556,1))</f>
        <v>0</v>
      </c>
      <c r="G1556" s="26" t="str">
        <f>IF(I1556="","",(COUNTIF($E$4:E1556,E1556)))</f>
        <v/>
      </c>
      <c r="H1556" s="1">
        <f>IF(AND(J1556="SAYIM",FİLTRE!$H$5="RAFTA",U1556&lt;&gt;0),1,0)+
IF(AND(J1556="İADE DEPO",FİLTRE!$H$5="İADE DEPO"),1,0)+
IF(FİLTRE!$H$5="TÜMÜ",1,0)+
IF(AND(J1556="FİRMA İADE",FİLTRE!$H$5="FİRMA İADE"),1,0)+
IF(AND(J1556="İMHA",FİLTRE!$H$5="İMHA"),1,0)</f>
        <v>1</v>
      </c>
      <c r="I1556" s="99"/>
      <c r="J1556" s="100"/>
      <c r="K1556" s="100"/>
      <c r="L1556" s="101"/>
      <c r="M1556" s="102"/>
      <c r="N1556" s="101"/>
      <c r="O1556" s="99"/>
      <c r="P1556" s="103"/>
      <c r="Q1556" s="104"/>
      <c r="R1556" s="50"/>
      <c r="S1556" s="105"/>
      <c r="T1556" s="106"/>
      <c r="U1556" s="107"/>
      <c r="V1556" s="108"/>
      <c r="W1556" s="107"/>
      <c r="X1556" s="107"/>
      <c r="AA1556" s="107"/>
      <c r="AB1556" s="110"/>
      <c r="AC1556" s="110"/>
      <c r="AE1556" s="105"/>
      <c r="AF1556" s="105"/>
      <c r="AR1556" s="112"/>
    </row>
    <row r="1557" spans="2:44" x14ac:dyDescent="0.25">
      <c r="B1557" s="1" t="str">
        <f>IF(I1557="","",
(IF(N1557=FİLTRE!$H$6,2,0)+IF(FİLTRE!$H$6="TOPLAM",2,0))
)</f>
        <v/>
      </c>
      <c r="C1557">
        <f>IF(FİLTRE!$M$5="",9,(IF(U1557&gt;=FİLTRE!$M$5,1,0)))</f>
        <v>1</v>
      </c>
      <c r="D1557" s="1">
        <f>IF(FİLTRE!$M$6="",9,(IF('SKT LİSTESİ'!P1557&lt;=FİLTRE!$M$6,1,0)))</f>
        <v>1</v>
      </c>
      <c r="E1557" s="25" t="str">
        <f>IF(I1557="","",(COUNTIFS($L$4:L1557,L1557)))</f>
        <v/>
      </c>
      <c r="F1557" s="13">
        <f>IF(OR(B1557&lt;&gt;2,C1557&lt;&gt;1,D1557&lt;&gt;1,H1557&lt;&gt;1),0,
COUNTIFS($B$4:B1557,2,$C$4:C1557,1,$D$4:D1557,1,$H$4:H1557,1))</f>
        <v>0</v>
      </c>
      <c r="G1557" s="26" t="str">
        <f>IF(I1557="","",(COUNTIF($E$4:E1557,E1557)))</f>
        <v/>
      </c>
      <c r="H1557" s="1">
        <f>IF(AND(J1557="SAYIM",FİLTRE!$H$5="RAFTA",U1557&lt;&gt;0),1,0)+
IF(AND(J1557="İADE DEPO",FİLTRE!$H$5="İADE DEPO"),1,0)+
IF(FİLTRE!$H$5="TÜMÜ",1,0)+
IF(AND(J1557="FİRMA İADE",FİLTRE!$H$5="FİRMA İADE"),1,0)+
IF(AND(J1557="İMHA",FİLTRE!$H$5="İMHA"),1,0)</f>
        <v>1</v>
      </c>
      <c r="I1557" s="99"/>
      <c r="J1557" s="100"/>
      <c r="K1557" s="100"/>
      <c r="L1557" s="101"/>
      <c r="M1557" s="102"/>
      <c r="N1557" s="101"/>
      <c r="O1557" s="99"/>
      <c r="P1557" s="103"/>
      <c r="Q1557" s="104"/>
      <c r="R1557" s="50"/>
      <c r="S1557" s="105"/>
      <c r="T1557" s="106"/>
      <c r="U1557" s="107"/>
      <c r="V1557" s="108"/>
      <c r="W1557" s="107"/>
      <c r="X1557" s="107"/>
      <c r="AA1557" s="107"/>
      <c r="AB1557" s="110"/>
      <c r="AC1557" s="110"/>
      <c r="AE1557" s="105"/>
      <c r="AF1557" s="105"/>
      <c r="AR1557" s="112"/>
    </row>
    <row r="1558" spans="2:44" x14ac:dyDescent="0.25">
      <c r="B1558" s="1" t="str">
        <f>IF(I1558="","",
(IF(N1558=FİLTRE!$H$6,2,0)+IF(FİLTRE!$H$6="TOPLAM",2,0))
)</f>
        <v/>
      </c>
      <c r="C1558">
        <f>IF(FİLTRE!$M$5="",9,(IF(U1558&gt;=FİLTRE!$M$5,1,0)))</f>
        <v>1</v>
      </c>
      <c r="D1558" s="1">
        <f>IF(FİLTRE!$M$6="",9,(IF('SKT LİSTESİ'!P1558&lt;=FİLTRE!$M$6,1,0)))</f>
        <v>1</v>
      </c>
      <c r="E1558" s="25" t="str">
        <f>IF(I1558="","",(COUNTIFS($L$4:L1558,L1558)))</f>
        <v/>
      </c>
      <c r="F1558" s="13">
        <f>IF(OR(B1558&lt;&gt;2,C1558&lt;&gt;1,D1558&lt;&gt;1,H1558&lt;&gt;1),0,
COUNTIFS($B$4:B1558,2,$C$4:C1558,1,$D$4:D1558,1,$H$4:H1558,1))</f>
        <v>0</v>
      </c>
      <c r="G1558" s="26" t="str">
        <f>IF(I1558="","",(COUNTIF($E$4:E1558,E1558)))</f>
        <v/>
      </c>
      <c r="H1558" s="1">
        <f>IF(AND(J1558="SAYIM",FİLTRE!$H$5="RAFTA",U1558&lt;&gt;0),1,0)+
IF(AND(J1558="İADE DEPO",FİLTRE!$H$5="İADE DEPO"),1,0)+
IF(FİLTRE!$H$5="TÜMÜ",1,0)+
IF(AND(J1558="FİRMA İADE",FİLTRE!$H$5="FİRMA İADE"),1,0)+
IF(AND(J1558="İMHA",FİLTRE!$H$5="İMHA"),1,0)</f>
        <v>1</v>
      </c>
      <c r="I1558" s="99"/>
      <c r="J1558" s="100"/>
      <c r="K1558" s="100"/>
      <c r="L1558" s="101"/>
      <c r="M1558" s="102"/>
      <c r="N1558" s="101"/>
      <c r="O1558" s="99"/>
      <c r="P1558" s="103"/>
      <c r="Q1558" s="104"/>
      <c r="R1558" s="50"/>
      <c r="S1558" s="105"/>
      <c r="T1558" s="106"/>
      <c r="U1558" s="107"/>
      <c r="V1558" s="108"/>
      <c r="W1558" s="107"/>
      <c r="X1558" s="107"/>
      <c r="AA1558" s="107"/>
      <c r="AB1558" s="110"/>
      <c r="AC1558" s="110"/>
      <c r="AE1558" s="105"/>
      <c r="AF1558" s="105"/>
      <c r="AR1558" s="112"/>
    </row>
    <row r="1559" spans="2:44" x14ac:dyDescent="0.25">
      <c r="B1559" s="1" t="str">
        <f>IF(I1559="","",
(IF(N1559=FİLTRE!$H$6,2,0)+IF(FİLTRE!$H$6="TOPLAM",2,0))
)</f>
        <v/>
      </c>
      <c r="C1559">
        <f>IF(FİLTRE!$M$5="",9,(IF(U1559&gt;=FİLTRE!$M$5,1,0)))</f>
        <v>1</v>
      </c>
      <c r="D1559" s="1">
        <f>IF(FİLTRE!$M$6="",9,(IF('SKT LİSTESİ'!P1559&lt;=FİLTRE!$M$6,1,0)))</f>
        <v>1</v>
      </c>
      <c r="E1559" s="25" t="str">
        <f>IF(I1559="","",(COUNTIFS($L$4:L1559,L1559)))</f>
        <v/>
      </c>
      <c r="F1559" s="13">
        <f>IF(OR(B1559&lt;&gt;2,C1559&lt;&gt;1,D1559&lt;&gt;1,H1559&lt;&gt;1),0,
COUNTIFS($B$4:B1559,2,$C$4:C1559,1,$D$4:D1559,1,$H$4:H1559,1))</f>
        <v>0</v>
      </c>
      <c r="G1559" s="26" t="str">
        <f>IF(I1559="","",(COUNTIF($E$4:E1559,E1559)))</f>
        <v/>
      </c>
      <c r="H1559" s="1">
        <f>IF(AND(J1559="SAYIM",FİLTRE!$H$5="RAFTA",U1559&lt;&gt;0),1,0)+
IF(AND(J1559="İADE DEPO",FİLTRE!$H$5="İADE DEPO"),1,0)+
IF(FİLTRE!$H$5="TÜMÜ",1,0)+
IF(AND(J1559="FİRMA İADE",FİLTRE!$H$5="FİRMA İADE"),1,0)+
IF(AND(J1559="İMHA",FİLTRE!$H$5="İMHA"),1,0)</f>
        <v>1</v>
      </c>
      <c r="I1559" s="99"/>
      <c r="J1559" s="100"/>
      <c r="K1559" s="100"/>
      <c r="L1559" s="101"/>
      <c r="M1559" s="102"/>
      <c r="N1559" s="101"/>
      <c r="O1559" s="99"/>
      <c r="P1559" s="103"/>
      <c r="Q1559" s="104"/>
      <c r="R1559" s="50"/>
      <c r="S1559" s="105"/>
      <c r="T1559" s="106"/>
      <c r="U1559" s="107"/>
      <c r="V1559" s="108"/>
      <c r="W1559" s="107"/>
      <c r="X1559" s="107"/>
      <c r="AA1559" s="107"/>
      <c r="AB1559" s="110"/>
      <c r="AC1559" s="110"/>
      <c r="AE1559" s="105"/>
      <c r="AF1559" s="105"/>
      <c r="AR1559" s="112"/>
    </row>
    <row r="1560" spans="2:44" x14ac:dyDescent="0.25">
      <c r="B1560" s="1" t="str">
        <f>IF(I1560="","",
(IF(N1560=FİLTRE!$H$6,2,0)+IF(FİLTRE!$H$6="TOPLAM",2,0))
)</f>
        <v/>
      </c>
      <c r="C1560">
        <f>IF(FİLTRE!$M$5="",9,(IF(U1560&gt;=FİLTRE!$M$5,1,0)))</f>
        <v>1</v>
      </c>
      <c r="D1560" s="1">
        <f>IF(FİLTRE!$M$6="",9,(IF('SKT LİSTESİ'!P1560&lt;=FİLTRE!$M$6,1,0)))</f>
        <v>1</v>
      </c>
      <c r="E1560" s="25" t="str">
        <f>IF(I1560="","",(COUNTIFS($L$4:L1560,L1560)))</f>
        <v/>
      </c>
      <c r="F1560" s="13">
        <f>IF(OR(B1560&lt;&gt;2,C1560&lt;&gt;1,D1560&lt;&gt;1,H1560&lt;&gt;1),0,
COUNTIFS($B$4:B1560,2,$C$4:C1560,1,$D$4:D1560,1,$H$4:H1560,1))</f>
        <v>0</v>
      </c>
      <c r="G1560" s="26" t="str">
        <f>IF(I1560="","",(COUNTIF($E$4:E1560,E1560)))</f>
        <v/>
      </c>
      <c r="H1560" s="1">
        <f>IF(AND(J1560="SAYIM",FİLTRE!$H$5="RAFTA",U1560&lt;&gt;0),1,0)+
IF(AND(J1560="İADE DEPO",FİLTRE!$H$5="İADE DEPO"),1,0)+
IF(FİLTRE!$H$5="TÜMÜ",1,0)+
IF(AND(J1560="FİRMA İADE",FİLTRE!$H$5="FİRMA İADE"),1,0)+
IF(AND(J1560="İMHA",FİLTRE!$H$5="İMHA"),1,0)</f>
        <v>1</v>
      </c>
      <c r="I1560" s="99"/>
      <c r="J1560" s="100"/>
      <c r="K1560" s="100"/>
      <c r="L1560" s="101"/>
      <c r="M1560" s="102"/>
      <c r="N1560" s="101"/>
      <c r="O1560" s="99"/>
      <c r="P1560" s="103"/>
      <c r="Q1560" s="104"/>
      <c r="R1560" s="50"/>
      <c r="S1560" s="105"/>
      <c r="T1560" s="106"/>
      <c r="U1560" s="107"/>
      <c r="V1560" s="108"/>
      <c r="W1560" s="107"/>
      <c r="X1560" s="107"/>
      <c r="AA1560" s="107"/>
      <c r="AB1560" s="110"/>
      <c r="AC1560" s="110"/>
      <c r="AE1560" s="105"/>
      <c r="AF1560" s="105"/>
      <c r="AR1560" s="112"/>
    </row>
    <row r="1561" spans="2:44" x14ac:dyDescent="0.25">
      <c r="B1561" s="1" t="str">
        <f>IF(I1561="","",
(IF(N1561=FİLTRE!$H$6,2,0)+IF(FİLTRE!$H$6="TOPLAM",2,0))
)</f>
        <v/>
      </c>
      <c r="C1561">
        <f>IF(FİLTRE!$M$5="",9,(IF(U1561&gt;=FİLTRE!$M$5,1,0)))</f>
        <v>1</v>
      </c>
      <c r="D1561" s="1">
        <f>IF(FİLTRE!$M$6="",9,(IF('SKT LİSTESİ'!P1561&lt;=FİLTRE!$M$6,1,0)))</f>
        <v>1</v>
      </c>
      <c r="E1561" s="25" t="str">
        <f>IF(I1561="","",(COUNTIFS($L$4:L1561,L1561)))</f>
        <v/>
      </c>
      <c r="F1561" s="13">
        <f>IF(OR(B1561&lt;&gt;2,C1561&lt;&gt;1,D1561&lt;&gt;1,H1561&lt;&gt;1),0,
COUNTIFS($B$4:B1561,2,$C$4:C1561,1,$D$4:D1561,1,$H$4:H1561,1))</f>
        <v>0</v>
      </c>
      <c r="G1561" s="26" t="str">
        <f>IF(I1561="","",(COUNTIF($E$4:E1561,E1561)))</f>
        <v/>
      </c>
      <c r="H1561" s="1">
        <f>IF(AND(J1561="SAYIM",FİLTRE!$H$5="RAFTA",U1561&lt;&gt;0),1,0)+
IF(AND(J1561="İADE DEPO",FİLTRE!$H$5="İADE DEPO"),1,0)+
IF(FİLTRE!$H$5="TÜMÜ",1,0)+
IF(AND(J1561="FİRMA İADE",FİLTRE!$H$5="FİRMA İADE"),1,0)+
IF(AND(J1561="İMHA",FİLTRE!$H$5="İMHA"),1,0)</f>
        <v>1</v>
      </c>
      <c r="I1561" s="99"/>
      <c r="J1561" s="100"/>
      <c r="K1561" s="100"/>
      <c r="L1561" s="101"/>
      <c r="M1561" s="102"/>
      <c r="N1561" s="101"/>
      <c r="O1561" s="99"/>
      <c r="P1561" s="103"/>
      <c r="Q1561" s="104"/>
      <c r="R1561" s="50"/>
      <c r="S1561" s="105"/>
      <c r="T1561" s="106"/>
      <c r="U1561" s="107"/>
      <c r="V1561" s="108"/>
      <c r="W1561" s="107"/>
      <c r="X1561" s="107"/>
      <c r="AA1561" s="107"/>
      <c r="AB1561" s="110"/>
      <c r="AC1561" s="110"/>
      <c r="AE1561" s="105"/>
      <c r="AF1561" s="105"/>
      <c r="AR1561" s="112"/>
    </row>
    <row r="1562" spans="2:44" x14ac:dyDescent="0.25">
      <c r="B1562" s="1" t="str">
        <f>IF(I1562="","",
(IF(N1562=FİLTRE!$H$6,2,0)+IF(FİLTRE!$H$6="TOPLAM",2,0))
)</f>
        <v/>
      </c>
      <c r="C1562">
        <f>IF(FİLTRE!$M$5="",9,(IF(U1562&gt;=FİLTRE!$M$5,1,0)))</f>
        <v>1</v>
      </c>
      <c r="D1562" s="1">
        <f>IF(FİLTRE!$M$6="",9,(IF('SKT LİSTESİ'!P1562&lt;=FİLTRE!$M$6,1,0)))</f>
        <v>1</v>
      </c>
      <c r="E1562" s="25" t="str">
        <f>IF(I1562="","",(COUNTIFS($L$4:L1562,L1562)))</f>
        <v/>
      </c>
      <c r="F1562" s="13">
        <f>IF(OR(B1562&lt;&gt;2,C1562&lt;&gt;1,D1562&lt;&gt;1,H1562&lt;&gt;1),0,
COUNTIFS($B$4:B1562,2,$C$4:C1562,1,$D$4:D1562,1,$H$4:H1562,1))</f>
        <v>0</v>
      </c>
      <c r="G1562" s="26" t="str">
        <f>IF(I1562="","",(COUNTIF($E$4:E1562,E1562)))</f>
        <v/>
      </c>
      <c r="H1562" s="1">
        <f>IF(AND(J1562="SAYIM",FİLTRE!$H$5="RAFTA",U1562&lt;&gt;0),1,0)+
IF(AND(J1562="İADE DEPO",FİLTRE!$H$5="İADE DEPO"),1,0)+
IF(FİLTRE!$H$5="TÜMÜ",1,0)+
IF(AND(J1562="FİRMA İADE",FİLTRE!$H$5="FİRMA İADE"),1,0)+
IF(AND(J1562="İMHA",FİLTRE!$H$5="İMHA"),1,0)</f>
        <v>1</v>
      </c>
      <c r="I1562" s="99"/>
      <c r="J1562" s="100"/>
      <c r="K1562" s="100"/>
      <c r="L1562" s="101"/>
      <c r="M1562" s="102"/>
      <c r="N1562" s="101"/>
      <c r="O1562" s="99"/>
      <c r="P1562" s="103"/>
      <c r="Q1562" s="104"/>
      <c r="R1562" s="50"/>
      <c r="S1562" s="105"/>
      <c r="T1562" s="106"/>
      <c r="U1562" s="107"/>
      <c r="V1562" s="108"/>
      <c r="W1562" s="107"/>
      <c r="X1562" s="107"/>
      <c r="AA1562" s="107"/>
      <c r="AB1562" s="110"/>
      <c r="AC1562" s="110"/>
      <c r="AE1562" s="105"/>
      <c r="AF1562" s="105"/>
      <c r="AR1562" s="112"/>
    </row>
    <row r="1563" spans="2:44" x14ac:dyDescent="0.25">
      <c r="B1563" s="1" t="str">
        <f>IF(I1563="","",
(IF(N1563=FİLTRE!$H$6,2,0)+IF(FİLTRE!$H$6="TOPLAM",2,0))
)</f>
        <v/>
      </c>
      <c r="C1563">
        <f>IF(FİLTRE!$M$5="",9,(IF(U1563&gt;=FİLTRE!$M$5,1,0)))</f>
        <v>1</v>
      </c>
      <c r="D1563" s="1">
        <f>IF(FİLTRE!$M$6="",9,(IF('SKT LİSTESİ'!P1563&lt;=FİLTRE!$M$6,1,0)))</f>
        <v>1</v>
      </c>
      <c r="E1563" s="25" t="str">
        <f>IF(I1563="","",(COUNTIFS($L$4:L1563,L1563)))</f>
        <v/>
      </c>
      <c r="F1563" s="13">
        <f>IF(OR(B1563&lt;&gt;2,C1563&lt;&gt;1,D1563&lt;&gt;1,H1563&lt;&gt;1),0,
COUNTIFS($B$4:B1563,2,$C$4:C1563,1,$D$4:D1563,1,$H$4:H1563,1))</f>
        <v>0</v>
      </c>
      <c r="G1563" s="26" t="str">
        <f>IF(I1563="","",(COUNTIF($E$4:E1563,E1563)))</f>
        <v/>
      </c>
      <c r="H1563" s="1">
        <f>IF(AND(J1563="SAYIM",FİLTRE!$H$5="RAFTA",U1563&lt;&gt;0),1,0)+
IF(AND(J1563="İADE DEPO",FİLTRE!$H$5="İADE DEPO"),1,0)+
IF(FİLTRE!$H$5="TÜMÜ",1,0)+
IF(AND(J1563="FİRMA İADE",FİLTRE!$H$5="FİRMA İADE"),1,0)+
IF(AND(J1563="İMHA",FİLTRE!$H$5="İMHA"),1,0)</f>
        <v>1</v>
      </c>
      <c r="I1563" s="99"/>
      <c r="J1563" s="100"/>
      <c r="K1563" s="100"/>
      <c r="L1563" s="101"/>
      <c r="M1563" s="102"/>
      <c r="N1563" s="101"/>
      <c r="O1563" s="99"/>
      <c r="P1563" s="103"/>
      <c r="Q1563" s="104"/>
      <c r="R1563" s="50"/>
      <c r="S1563" s="105"/>
      <c r="T1563" s="106"/>
      <c r="U1563" s="107"/>
      <c r="V1563" s="108"/>
      <c r="W1563" s="107"/>
      <c r="X1563" s="107"/>
      <c r="AA1563" s="107"/>
      <c r="AB1563" s="110"/>
      <c r="AC1563" s="110"/>
      <c r="AE1563" s="105"/>
      <c r="AF1563" s="105"/>
      <c r="AR1563" s="112"/>
    </row>
    <row r="1564" spans="2:44" x14ac:dyDescent="0.25">
      <c r="B1564" s="1" t="str">
        <f>IF(I1564="","",
(IF(N1564=FİLTRE!$H$6,2,0)+IF(FİLTRE!$H$6="TOPLAM",2,0))
)</f>
        <v/>
      </c>
      <c r="C1564">
        <f>IF(FİLTRE!$M$5="",9,(IF(U1564&gt;=FİLTRE!$M$5,1,0)))</f>
        <v>1</v>
      </c>
      <c r="D1564" s="1">
        <f>IF(FİLTRE!$M$6="",9,(IF('SKT LİSTESİ'!P1564&lt;=FİLTRE!$M$6,1,0)))</f>
        <v>1</v>
      </c>
      <c r="E1564" s="25" t="str">
        <f>IF(I1564="","",(COUNTIFS($L$4:L1564,L1564)))</f>
        <v/>
      </c>
      <c r="F1564" s="13">
        <f>IF(OR(B1564&lt;&gt;2,C1564&lt;&gt;1,D1564&lt;&gt;1,H1564&lt;&gt;1),0,
COUNTIFS($B$4:B1564,2,$C$4:C1564,1,$D$4:D1564,1,$H$4:H1564,1))</f>
        <v>0</v>
      </c>
      <c r="G1564" s="26" t="str">
        <f>IF(I1564="","",(COUNTIF($E$4:E1564,E1564)))</f>
        <v/>
      </c>
      <c r="H1564" s="1">
        <f>IF(AND(J1564="SAYIM",FİLTRE!$H$5="RAFTA",U1564&lt;&gt;0),1,0)+
IF(AND(J1564="İADE DEPO",FİLTRE!$H$5="İADE DEPO"),1,0)+
IF(FİLTRE!$H$5="TÜMÜ",1,0)+
IF(AND(J1564="FİRMA İADE",FİLTRE!$H$5="FİRMA İADE"),1,0)+
IF(AND(J1564="İMHA",FİLTRE!$H$5="İMHA"),1,0)</f>
        <v>1</v>
      </c>
      <c r="I1564" s="99"/>
      <c r="J1564" s="100"/>
      <c r="K1564" s="100"/>
      <c r="L1564" s="101"/>
      <c r="M1564" s="102"/>
      <c r="N1564" s="101"/>
      <c r="O1564" s="99"/>
      <c r="P1564" s="103"/>
      <c r="Q1564" s="104"/>
      <c r="R1564" s="50"/>
      <c r="S1564" s="105"/>
      <c r="T1564" s="106"/>
      <c r="U1564" s="107"/>
      <c r="V1564" s="108"/>
      <c r="W1564" s="107"/>
      <c r="X1564" s="107"/>
      <c r="AA1564" s="107"/>
      <c r="AB1564" s="110"/>
      <c r="AC1564" s="110"/>
      <c r="AE1564" s="105"/>
      <c r="AF1564" s="105"/>
      <c r="AR1564" s="112"/>
    </row>
    <row r="1565" spans="2:44" x14ac:dyDescent="0.25">
      <c r="B1565" s="1" t="str">
        <f>IF(I1565="","",
(IF(N1565=FİLTRE!$H$6,2,0)+IF(FİLTRE!$H$6="TOPLAM",2,0))
)</f>
        <v/>
      </c>
      <c r="C1565">
        <f>IF(FİLTRE!$M$5="",9,(IF(U1565&gt;=FİLTRE!$M$5,1,0)))</f>
        <v>1</v>
      </c>
      <c r="D1565" s="1">
        <f>IF(FİLTRE!$M$6="",9,(IF('SKT LİSTESİ'!P1565&lt;=FİLTRE!$M$6,1,0)))</f>
        <v>1</v>
      </c>
      <c r="E1565" s="25" t="str">
        <f>IF(I1565="","",(COUNTIFS($L$4:L1565,L1565)))</f>
        <v/>
      </c>
      <c r="F1565" s="13">
        <f>IF(OR(B1565&lt;&gt;2,C1565&lt;&gt;1,D1565&lt;&gt;1,H1565&lt;&gt;1),0,
COUNTIFS($B$4:B1565,2,$C$4:C1565,1,$D$4:D1565,1,$H$4:H1565,1))</f>
        <v>0</v>
      </c>
      <c r="G1565" s="26" t="str">
        <f>IF(I1565="","",(COUNTIF($E$4:E1565,E1565)))</f>
        <v/>
      </c>
      <c r="H1565" s="1">
        <f>IF(AND(J1565="SAYIM",FİLTRE!$H$5="RAFTA",U1565&lt;&gt;0),1,0)+
IF(AND(J1565="İADE DEPO",FİLTRE!$H$5="İADE DEPO"),1,0)+
IF(FİLTRE!$H$5="TÜMÜ",1,0)+
IF(AND(J1565="FİRMA İADE",FİLTRE!$H$5="FİRMA İADE"),1,0)+
IF(AND(J1565="İMHA",FİLTRE!$H$5="İMHA"),1,0)</f>
        <v>1</v>
      </c>
      <c r="I1565" s="99"/>
      <c r="J1565" s="100"/>
      <c r="K1565" s="100"/>
      <c r="L1565" s="101"/>
      <c r="M1565" s="102"/>
      <c r="N1565" s="101"/>
      <c r="O1565" s="99"/>
      <c r="P1565" s="103"/>
      <c r="Q1565" s="104"/>
      <c r="R1565" s="50"/>
      <c r="S1565" s="105"/>
      <c r="T1565" s="106"/>
      <c r="U1565" s="107"/>
      <c r="V1565" s="108"/>
      <c r="W1565" s="107"/>
      <c r="X1565" s="107"/>
      <c r="AA1565" s="107"/>
      <c r="AB1565" s="110"/>
      <c r="AC1565" s="110"/>
      <c r="AE1565" s="105"/>
      <c r="AF1565" s="105"/>
      <c r="AR1565" s="112"/>
    </row>
    <row r="1566" spans="2:44" x14ac:dyDescent="0.25">
      <c r="B1566" s="1" t="str">
        <f>IF(I1566="","",
(IF(N1566=FİLTRE!$H$6,2,0)+IF(FİLTRE!$H$6="TOPLAM",2,0))
)</f>
        <v/>
      </c>
      <c r="C1566">
        <f>IF(FİLTRE!$M$5="",9,(IF(U1566&gt;=FİLTRE!$M$5,1,0)))</f>
        <v>1</v>
      </c>
      <c r="D1566" s="1">
        <f>IF(FİLTRE!$M$6="",9,(IF('SKT LİSTESİ'!P1566&lt;=FİLTRE!$M$6,1,0)))</f>
        <v>1</v>
      </c>
      <c r="E1566" s="25" t="str">
        <f>IF(I1566="","",(COUNTIFS($L$4:L1566,L1566)))</f>
        <v/>
      </c>
      <c r="F1566" s="13">
        <f>IF(OR(B1566&lt;&gt;2,C1566&lt;&gt;1,D1566&lt;&gt;1,H1566&lt;&gt;1),0,
COUNTIFS($B$4:B1566,2,$C$4:C1566,1,$D$4:D1566,1,$H$4:H1566,1))</f>
        <v>0</v>
      </c>
      <c r="G1566" s="26" t="str">
        <f>IF(I1566="","",(COUNTIF($E$4:E1566,E1566)))</f>
        <v/>
      </c>
      <c r="H1566" s="1">
        <f>IF(AND(J1566="SAYIM",FİLTRE!$H$5="RAFTA",U1566&lt;&gt;0),1,0)+
IF(AND(J1566="İADE DEPO",FİLTRE!$H$5="İADE DEPO"),1,0)+
IF(FİLTRE!$H$5="TÜMÜ",1,0)+
IF(AND(J1566="FİRMA İADE",FİLTRE!$H$5="FİRMA İADE"),1,0)+
IF(AND(J1566="İMHA",FİLTRE!$H$5="İMHA"),1,0)</f>
        <v>1</v>
      </c>
      <c r="I1566" s="99"/>
      <c r="J1566" s="100"/>
      <c r="K1566" s="100"/>
      <c r="L1566" s="101"/>
      <c r="M1566" s="102"/>
      <c r="N1566" s="101"/>
      <c r="O1566" s="99"/>
      <c r="P1566" s="103"/>
      <c r="Q1566" s="104"/>
      <c r="R1566" s="50"/>
      <c r="S1566" s="105"/>
      <c r="T1566" s="106"/>
      <c r="U1566" s="107"/>
      <c r="V1566" s="108"/>
      <c r="W1566" s="107"/>
      <c r="X1566" s="107"/>
      <c r="AA1566" s="107"/>
      <c r="AB1566" s="110"/>
      <c r="AC1566" s="110"/>
      <c r="AE1566" s="105"/>
      <c r="AF1566" s="105"/>
      <c r="AR1566" s="112"/>
    </row>
    <row r="1567" spans="2:44" x14ac:dyDescent="0.25">
      <c r="B1567" s="1" t="str">
        <f>IF(I1567="","",
(IF(N1567=FİLTRE!$H$6,2,0)+IF(FİLTRE!$H$6="TOPLAM",2,0))
)</f>
        <v/>
      </c>
      <c r="C1567">
        <f>IF(FİLTRE!$M$5="",9,(IF(U1567&gt;=FİLTRE!$M$5,1,0)))</f>
        <v>1</v>
      </c>
      <c r="D1567" s="1">
        <f>IF(FİLTRE!$M$6="",9,(IF('SKT LİSTESİ'!P1567&lt;=FİLTRE!$M$6,1,0)))</f>
        <v>1</v>
      </c>
      <c r="E1567" s="25" t="str">
        <f>IF(I1567="","",(COUNTIFS($L$4:L1567,L1567)))</f>
        <v/>
      </c>
      <c r="F1567" s="13">
        <f>IF(OR(B1567&lt;&gt;2,C1567&lt;&gt;1,D1567&lt;&gt;1,H1567&lt;&gt;1),0,
COUNTIFS($B$4:B1567,2,$C$4:C1567,1,$D$4:D1567,1,$H$4:H1567,1))</f>
        <v>0</v>
      </c>
      <c r="G1567" s="26" t="str">
        <f>IF(I1567="","",(COUNTIF($E$4:E1567,E1567)))</f>
        <v/>
      </c>
      <c r="H1567" s="1">
        <f>IF(AND(J1567="SAYIM",FİLTRE!$H$5="RAFTA",U1567&lt;&gt;0),1,0)+
IF(AND(J1567="İADE DEPO",FİLTRE!$H$5="İADE DEPO"),1,0)+
IF(FİLTRE!$H$5="TÜMÜ",1,0)+
IF(AND(J1567="FİRMA İADE",FİLTRE!$H$5="FİRMA İADE"),1,0)+
IF(AND(J1567="İMHA",FİLTRE!$H$5="İMHA"),1,0)</f>
        <v>1</v>
      </c>
      <c r="I1567" s="99"/>
      <c r="J1567" s="100"/>
      <c r="K1567" s="100"/>
      <c r="L1567" s="101"/>
      <c r="M1567" s="102"/>
      <c r="N1567" s="101"/>
      <c r="O1567" s="99"/>
      <c r="P1567" s="103"/>
      <c r="Q1567" s="104"/>
      <c r="R1567" s="50"/>
      <c r="S1567" s="105"/>
      <c r="T1567" s="106"/>
      <c r="U1567" s="107"/>
      <c r="V1567" s="108"/>
      <c r="W1567" s="107"/>
      <c r="X1567" s="107"/>
      <c r="AA1567" s="107"/>
      <c r="AB1567" s="110"/>
      <c r="AC1567" s="110"/>
      <c r="AE1567" s="105"/>
      <c r="AF1567" s="105"/>
      <c r="AR1567" s="112"/>
    </row>
    <row r="1568" spans="2:44" x14ac:dyDescent="0.25">
      <c r="B1568" s="1" t="str">
        <f>IF(I1568="","",
(IF(N1568=FİLTRE!$H$6,2,0)+IF(FİLTRE!$H$6="TOPLAM",2,0))
)</f>
        <v/>
      </c>
      <c r="C1568">
        <f>IF(FİLTRE!$M$5="",9,(IF(U1568&gt;=FİLTRE!$M$5,1,0)))</f>
        <v>1</v>
      </c>
      <c r="D1568" s="1">
        <f>IF(FİLTRE!$M$6="",9,(IF('SKT LİSTESİ'!P1568&lt;=FİLTRE!$M$6,1,0)))</f>
        <v>1</v>
      </c>
      <c r="E1568" s="25" t="str">
        <f>IF(I1568="","",(COUNTIFS($L$4:L1568,L1568)))</f>
        <v/>
      </c>
      <c r="F1568" s="13">
        <f>IF(OR(B1568&lt;&gt;2,C1568&lt;&gt;1,D1568&lt;&gt;1,H1568&lt;&gt;1),0,
COUNTIFS($B$4:B1568,2,$C$4:C1568,1,$D$4:D1568,1,$H$4:H1568,1))</f>
        <v>0</v>
      </c>
      <c r="G1568" s="26" t="str">
        <f>IF(I1568="","",(COUNTIF($E$4:E1568,E1568)))</f>
        <v/>
      </c>
      <c r="H1568" s="1">
        <f>IF(AND(J1568="SAYIM",FİLTRE!$H$5="RAFTA",U1568&lt;&gt;0),1,0)+
IF(AND(J1568="İADE DEPO",FİLTRE!$H$5="İADE DEPO"),1,0)+
IF(FİLTRE!$H$5="TÜMÜ",1,0)+
IF(AND(J1568="FİRMA İADE",FİLTRE!$H$5="FİRMA İADE"),1,0)+
IF(AND(J1568="İMHA",FİLTRE!$H$5="İMHA"),1,0)</f>
        <v>1</v>
      </c>
      <c r="I1568" s="99"/>
      <c r="J1568" s="100"/>
      <c r="K1568" s="100"/>
      <c r="L1568" s="101"/>
      <c r="M1568" s="102"/>
      <c r="N1568" s="101"/>
      <c r="O1568" s="99"/>
      <c r="P1568" s="103"/>
      <c r="Q1568" s="104"/>
      <c r="R1568" s="50"/>
      <c r="S1568" s="105"/>
      <c r="T1568" s="106"/>
      <c r="U1568" s="107"/>
      <c r="V1568" s="108"/>
      <c r="W1568" s="107"/>
      <c r="X1568" s="107"/>
      <c r="AA1568" s="107"/>
      <c r="AB1568" s="110"/>
      <c r="AC1568" s="110"/>
      <c r="AE1568" s="105"/>
      <c r="AF1568" s="105"/>
      <c r="AR1568" s="112"/>
    </row>
    <row r="1569" spans="2:44" x14ac:dyDescent="0.25">
      <c r="B1569" s="1" t="str">
        <f>IF(I1569="","",
(IF(N1569=FİLTRE!$H$6,2,0)+IF(FİLTRE!$H$6="TOPLAM",2,0))
)</f>
        <v/>
      </c>
      <c r="C1569">
        <f>IF(FİLTRE!$M$5="",9,(IF(U1569&gt;=FİLTRE!$M$5,1,0)))</f>
        <v>1</v>
      </c>
      <c r="D1569" s="1">
        <f>IF(FİLTRE!$M$6="",9,(IF('SKT LİSTESİ'!P1569&lt;=FİLTRE!$M$6,1,0)))</f>
        <v>1</v>
      </c>
      <c r="E1569" s="25" t="str">
        <f>IF(I1569="","",(COUNTIFS($L$4:L1569,L1569)))</f>
        <v/>
      </c>
      <c r="F1569" s="13">
        <f>IF(OR(B1569&lt;&gt;2,C1569&lt;&gt;1,D1569&lt;&gt;1,H1569&lt;&gt;1),0,
COUNTIFS($B$4:B1569,2,$C$4:C1569,1,$D$4:D1569,1,$H$4:H1569,1))</f>
        <v>0</v>
      </c>
      <c r="G1569" s="26" t="str">
        <f>IF(I1569="","",(COUNTIF($E$4:E1569,E1569)))</f>
        <v/>
      </c>
      <c r="H1569" s="1">
        <f>IF(AND(J1569="SAYIM",FİLTRE!$H$5="RAFTA",U1569&lt;&gt;0),1,0)+
IF(AND(J1569="İADE DEPO",FİLTRE!$H$5="İADE DEPO"),1,0)+
IF(FİLTRE!$H$5="TÜMÜ",1,0)+
IF(AND(J1569="FİRMA İADE",FİLTRE!$H$5="FİRMA İADE"),1,0)+
IF(AND(J1569="İMHA",FİLTRE!$H$5="İMHA"),1,0)</f>
        <v>1</v>
      </c>
      <c r="I1569" s="99"/>
      <c r="J1569" s="100"/>
      <c r="K1569" s="100"/>
      <c r="L1569" s="101"/>
      <c r="M1569" s="102"/>
      <c r="N1569" s="101"/>
      <c r="O1569" s="99"/>
      <c r="P1569" s="103"/>
      <c r="Q1569" s="104"/>
      <c r="R1569" s="50"/>
      <c r="S1569" s="105"/>
      <c r="T1569" s="106"/>
      <c r="U1569" s="107"/>
      <c r="V1569" s="108"/>
      <c r="W1569" s="107"/>
      <c r="X1569" s="107"/>
      <c r="AA1569" s="107"/>
      <c r="AB1569" s="110"/>
      <c r="AC1569" s="110"/>
      <c r="AE1569" s="105"/>
      <c r="AF1569" s="105"/>
      <c r="AR1569" s="112"/>
    </row>
    <row r="1570" spans="2:44" x14ac:dyDescent="0.25">
      <c r="B1570" s="1" t="str">
        <f>IF(I1570="","",
(IF(N1570=FİLTRE!$H$6,2,0)+IF(FİLTRE!$H$6="TOPLAM",2,0))
)</f>
        <v/>
      </c>
      <c r="C1570">
        <f>IF(FİLTRE!$M$5="",9,(IF(U1570&gt;=FİLTRE!$M$5,1,0)))</f>
        <v>1</v>
      </c>
      <c r="D1570" s="1">
        <f>IF(FİLTRE!$M$6="",9,(IF('SKT LİSTESİ'!P1570&lt;=FİLTRE!$M$6,1,0)))</f>
        <v>1</v>
      </c>
      <c r="E1570" s="25" t="str">
        <f>IF(I1570="","",(COUNTIFS($L$4:L1570,L1570)))</f>
        <v/>
      </c>
      <c r="F1570" s="13">
        <f>IF(OR(B1570&lt;&gt;2,C1570&lt;&gt;1,D1570&lt;&gt;1,H1570&lt;&gt;1),0,
COUNTIFS($B$4:B1570,2,$C$4:C1570,1,$D$4:D1570,1,$H$4:H1570,1))</f>
        <v>0</v>
      </c>
      <c r="G1570" s="26" t="str">
        <f>IF(I1570="","",(COUNTIF($E$4:E1570,E1570)))</f>
        <v/>
      </c>
      <c r="H1570" s="1">
        <f>IF(AND(J1570="SAYIM",FİLTRE!$H$5="RAFTA",U1570&lt;&gt;0),1,0)+
IF(AND(J1570="İADE DEPO",FİLTRE!$H$5="İADE DEPO"),1,0)+
IF(FİLTRE!$H$5="TÜMÜ",1,0)+
IF(AND(J1570="FİRMA İADE",FİLTRE!$H$5="FİRMA İADE"),1,0)+
IF(AND(J1570="İMHA",FİLTRE!$H$5="İMHA"),1,0)</f>
        <v>1</v>
      </c>
      <c r="I1570" s="99"/>
      <c r="J1570" s="100"/>
      <c r="K1570" s="100"/>
      <c r="L1570" s="101"/>
      <c r="M1570" s="102"/>
      <c r="N1570" s="101"/>
      <c r="O1570" s="99"/>
      <c r="P1570" s="103"/>
      <c r="Q1570" s="104"/>
      <c r="R1570" s="50"/>
      <c r="S1570" s="105"/>
      <c r="T1570" s="106"/>
      <c r="U1570" s="107"/>
      <c r="V1570" s="108"/>
      <c r="W1570" s="107"/>
      <c r="X1570" s="107"/>
      <c r="AA1570" s="107"/>
      <c r="AB1570" s="110"/>
      <c r="AC1570" s="110"/>
      <c r="AE1570" s="105"/>
      <c r="AF1570" s="105"/>
      <c r="AR1570" s="112"/>
    </row>
    <row r="1571" spans="2:44" x14ac:dyDescent="0.25">
      <c r="B1571" s="1" t="str">
        <f>IF(I1571="","",
(IF(N1571=FİLTRE!$H$6,2,0)+IF(FİLTRE!$H$6="TOPLAM",2,0))
)</f>
        <v/>
      </c>
      <c r="C1571">
        <f>IF(FİLTRE!$M$5="",9,(IF(U1571&gt;=FİLTRE!$M$5,1,0)))</f>
        <v>1</v>
      </c>
      <c r="D1571" s="1">
        <f>IF(FİLTRE!$M$6="",9,(IF('SKT LİSTESİ'!P1571&lt;=FİLTRE!$M$6,1,0)))</f>
        <v>1</v>
      </c>
      <c r="E1571" s="25" t="str">
        <f>IF(I1571="","",(COUNTIFS($L$4:L1571,L1571)))</f>
        <v/>
      </c>
      <c r="F1571" s="13">
        <f>IF(OR(B1571&lt;&gt;2,C1571&lt;&gt;1,D1571&lt;&gt;1,H1571&lt;&gt;1),0,
COUNTIFS($B$4:B1571,2,$C$4:C1571,1,$D$4:D1571,1,$H$4:H1571,1))</f>
        <v>0</v>
      </c>
      <c r="G1571" s="26" t="str">
        <f>IF(I1571="","",(COUNTIF($E$4:E1571,E1571)))</f>
        <v/>
      </c>
      <c r="H1571" s="1">
        <f>IF(AND(J1571="SAYIM",FİLTRE!$H$5="RAFTA",U1571&lt;&gt;0),1,0)+
IF(AND(J1571="İADE DEPO",FİLTRE!$H$5="İADE DEPO"),1,0)+
IF(FİLTRE!$H$5="TÜMÜ",1,0)+
IF(AND(J1571="FİRMA İADE",FİLTRE!$H$5="FİRMA İADE"),1,0)+
IF(AND(J1571="İMHA",FİLTRE!$H$5="İMHA"),1,0)</f>
        <v>1</v>
      </c>
      <c r="I1571" s="99"/>
      <c r="J1571" s="100"/>
      <c r="K1571" s="100"/>
      <c r="L1571" s="101"/>
      <c r="M1571" s="102"/>
      <c r="N1571" s="101"/>
      <c r="O1571" s="99"/>
      <c r="P1571" s="103"/>
      <c r="Q1571" s="104"/>
      <c r="R1571" s="50"/>
      <c r="S1571" s="105"/>
      <c r="T1571" s="106"/>
      <c r="U1571" s="107"/>
      <c r="V1571" s="108"/>
      <c r="W1571" s="107"/>
      <c r="X1571" s="107"/>
      <c r="AA1571" s="107"/>
      <c r="AB1571" s="110"/>
      <c r="AC1571" s="110"/>
      <c r="AE1571" s="105"/>
      <c r="AF1571" s="105"/>
      <c r="AR1571" s="112"/>
    </row>
    <row r="1572" spans="2:44" x14ac:dyDescent="0.25">
      <c r="B1572" s="1" t="str">
        <f>IF(I1572="","",
(IF(N1572=FİLTRE!$H$6,2,0)+IF(FİLTRE!$H$6="TOPLAM",2,0))
)</f>
        <v/>
      </c>
      <c r="C1572">
        <f>IF(FİLTRE!$M$5="",9,(IF(U1572&gt;=FİLTRE!$M$5,1,0)))</f>
        <v>1</v>
      </c>
      <c r="D1572" s="1">
        <f>IF(FİLTRE!$M$6="",9,(IF('SKT LİSTESİ'!P1572&lt;=FİLTRE!$M$6,1,0)))</f>
        <v>1</v>
      </c>
      <c r="E1572" s="25" t="str">
        <f>IF(I1572="","",(COUNTIFS($L$4:L1572,L1572)))</f>
        <v/>
      </c>
      <c r="F1572" s="13">
        <f>IF(OR(B1572&lt;&gt;2,C1572&lt;&gt;1,D1572&lt;&gt;1,H1572&lt;&gt;1),0,
COUNTIFS($B$4:B1572,2,$C$4:C1572,1,$D$4:D1572,1,$H$4:H1572,1))</f>
        <v>0</v>
      </c>
      <c r="G1572" s="26" t="str">
        <f>IF(I1572="","",(COUNTIF($E$4:E1572,E1572)))</f>
        <v/>
      </c>
      <c r="H1572" s="1">
        <f>IF(AND(J1572="SAYIM",FİLTRE!$H$5="RAFTA",U1572&lt;&gt;0),1,0)+
IF(AND(J1572="İADE DEPO",FİLTRE!$H$5="İADE DEPO"),1,0)+
IF(FİLTRE!$H$5="TÜMÜ",1,0)+
IF(AND(J1572="FİRMA İADE",FİLTRE!$H$5="FİRMA İADE"),1,0)+
IF(AND(J1572="İMHA",FİLTRE!$H$5="İMHA"),1,0)</f>
        <v>1</v>
      </c>
      <c r="I1572" s="99"/>
      <c r="J1572" s="100"/>
      <c r="K1572" s="100"/>
      <c r="L1572" s="101"/>
      <c r="M1572" s="102"/>
      <c r="N1572" s="101"/>
      <c r="O1572" s="99"/>
      <c r="P1572" s="103"/>
      <c r="Q1572" s="104"/>
      <c r="R1572" s="50"/>
      <c r="S1572" s="105"/>
      <c r="T1572" s="106"/>
      <c r="U1572" s="107"/>
      <c r="V1572" s="108"/>
      <c r="W1572" s="107"/>
      <c r="X1572" s="107"/>
      <c r="AA1572" s="107"/>
      <c r="AB1572" s="110"/>
      <c r="AC1572" s="110"/>
      <c r="AE1572" s="105"/>
      <c r="AF1572" s="105"/>
      <c r="AR1572" s="112"/>
    </row>
    <row r="1573" spans="2:44" x14ac:dyDescent="0.25">
      <c r="B1573" s="1" t="str">
        <f>IF(I1573="","",
(IF(N1573=FİLTRE!$H$6,2,0)+IF(FİLTRE!$H$6="TOPLAM",2,0))
)</f>
        <v/>
      </c>
      <c r="C1573">
        <f>IF(FİLTRE!$M$5="",9,(IF(U1573&gt;=FİLTRE!$M$5,1,0)))</f>
        <v>1</v>
      </c>
      <c r="D1573" s="1">
        <f>IF(FİLTRE!$M$6="",9,(IF('SKT LİSTESİ'!P1573&lt;=FİLTRE!$M$6,1,0)))</f>
        <v>1</v>
      </c>
      <c r="E1573" s="25" t="str">
        <f>IF(I1573="","",(COUNTIFS($L$4:L1573,L1573)))</f>
        <v/>
      </c>
      <c r="F1573" s="13">
        <f>IF(OR(B1573&lt;&gt;2,C1573&lt;&gt;1,D1573&lt;&gt;1,H1573&lt;&gt;1),0,
COUNTIFS($B$4:B1573,2,$C$4:C1573,1,$D$4:D1573,1,$H$4:H1573,1))</f>
        <v>0</v>
      </c>
      <c r="G1573" s="26" t="str">
        <f>IF(I1573="","",(COUNTIF($E$4:E1573,E1573)))</f>
        <v/>
      </c>
      <c r="H1573" s="1">
        <f>IF(AND(J1573="SAYIM",FİLTRE!$H$5="RAFTA",U1573&lt;&gt;0),1,0)+
IF(AND(J1573="İADE DEPO",FİLTRE!$H$5="İADE DEPO"),1,0)+
IF(FİLTRE!$H$5="TÜMÜ",1,0)+
IF(AND(J1573="FİRMA İADE",FİLTRE!$H$5="FİRMA İADE"),1,0)+
IF(AND(J1573="İMHA",FİLTRE!$H$5="İMHA"),1,0)</f>
        <v>1</v>
      </c>
      <c r="I1573" s="99"/>
      <c r="J1573" s="100"/>
      <c r="K1573" s="100"/>
      <c r="L1573" s="101"/>
      <c r="M1573" s="102"/>
      <c r="N1573" s="101"/>
      <c r="O1573" s="99"/>
      <c r="P1573" s="103"/>
      <c r="Q1573" s="104"/>
      <c r="R1573" s="50"/>
      <c r="S1573" s="105"/>
      <c r="T1573" s="106"/>
      <c r="U1573" s="107"/>
      <c r="V1573" s="108"/>
      <c r="W1573" s="107"/>
      <c r="X1573" s="107"/>
      <c r="AA1573" s="107"/>
      <c r="AB1573" s="110"/>
      <c r="AC1573" s="110"/>
      <c r="AE1573" s="105"/>
      <c r="AF1573" s="105"/>
      <c r="AR1573" s="112"/>
    </row>
    <row r="1574" spans="2:44" x14ac:dyDescent="0.25">
      <c r="B1574" s="1" t="str">
        <f>IF(I1574="","",
(IF(N1574=FİLTRE!$H$6,2,0)+IF(FİLTRE!$H$6="TOPLAM",2,0))
)</f>
        <v/>
      </c>
      <c r="C1574">
        <f>IF(FİLTRE!$M$5="",9,(IF(U1574&gt;=FİLTRE!$M$5,1,0)))</f>
        <v>1</v>
      </c>
      <c r="D1574" s="1">
        <f>IF(FİLTRE!$M$6="",9,(IF('SKT LİSTESİ'!P1574&lt;=FİLTRE!$M$6,1,0)))</f>
        <v>1</v>
      </c>
      <c r="E1574" s="25" t="str">
        <f>IF(I1574="","",(COUNTIFS($L$4:L1574,L1574)))</f>
        <v/>
      </c>
      <c r="F1574" s="13">
        <f>IF(OR(B1574&lt;&gt;2,C1574&lt;&gt;1,D1574&lt;&gt;1,H1574&lt;&gt;1),0,
COUNTIFS($B$4:B1574,2,$C$4:C1574,1,$D$4:D1574,1,$H$4:H1574,1))</f>
        <v>0</v>
      </c>
      <c r="G1574" s="26" t="str">
        <f>IF(I1574="","",(COUNTIF($E$4:E1574,E1574)))</f>
        <v/>
      </c>
      <c r="H1574" s="1">
        <f>IF(AND(J1574="SAYIM",FİLTRE!$H$5="RAFTA",U1574&lt;&gt;0),1,0)+
IF(AND(J1574="İADE DEPO",FİLTRE!$H$5="İADE DEPO"),1,0)+
IF(FİLTRE!$H$5="TÜMÜ",1,0)+
IF(AND(J1574="FİRMA İADE",FİLTRE!$H$5="FİRMA İADE"),1,0)+
IF(AND(J1574="İMHA",FİLTRE!$H$5="İMHA"),1,0)</f>
        <v>1</v>
      </c>
      <c r="I1574" s="99"/>
      <c r="J1574" s="100"/>
      <c r="K1574" s="100"/>
      <c r="L1574" s="101"/>
      <c r="M1574" s="102"/>
      <c r="N1574" s="101"/>
      <c r="O1574" s="99"/>
      <c r="P1574" s="103"/>
      <c r="Q1574" s="104"/>
      <c r="R1574" s="50"/>
      <c r="S1574" s="105"/>
      <c r="T1574" s="106"/>
      <c r="U1574" s="107"/>
      <c r="V1574" s="108"/>
      <c r="W1574" s="107"/>
      <c r="X1574" s="107"/>
      <c r="AA1574" s="107"/>
      <c r="AB1574" s="110"/>
      <c r="AC1574" s="110"/>
      <c r="AE1574" s="105"/>
      <c r="AF1574" s="105"/>
      <c r="AR1574" s="112"/>
    </row>
    <row r="1575" spans="2:44" x14ac:dyDescent="0.25">
      <c r="B1575" s="1" t="str">
        <f>IF(I1575="","",
(IF(N1575=FİLTRE!$H$6,2,0)+IF(FİLTRE!$H$6="TOPLAM",2,0))
)</f>
        <v/>
      </c>
      <c r="C1575">
        <f>IF(FİLTRE!$M$5="",9,(IF(U1575&gt;=FİLTRE!$M$5,1,0)))</f>
        <v>1</v>
      </c>
      <c r="D1575" s="1">
        <f>IF(FİLTRE!$M$6="",9,(IF('SKT LİSTESİ'!P1575&lt;=FİLTRE!$M$6,1,0)))</f>
        <v>1</v>
      </c>
      <c r="E1575" s="25" t="str">
        <f>IF(I1575="","",(COUNTIFS($L$4:L1575,L1575)))</f>
        <v/>
      </c>
      <c r="F1575" s="13">
        <f>IF(OR(B1575&lt;&gt;2,C1575&lt;&gt;1,D1575&lt;&gt;1,H1575&lt;&gt;1),0,
COUNTIFS($B$4:B1575,2,$C$4:C1575,1,$D$4:D1575,1,$H$4:H1575,1))</f>
        <v>0</v>
      </c>
      <c r="G1575" s="26" t="str">
        <f>IF(I1575="","",(COUNTIF($E$4:E1575,E1575)))</f>
        <v/>
      </c>
      <c r="H1575" s="1">
        <f>IF(AND(J1575="SAYIM",FİLTRE!$H$5="RAFTA",U1575&lt;&gt;0),1,0)+
IF(AND(J1575="İADE DEPO",FİLTRE!$H$5="İADE DEPO"),1,0)+
IF(FİLTRE!$H$5="TÜMÜ",1,0)+
IF(AND(J1575="FİRMA İADE",FİLTRE!$H$5="FİRMA İADE"),1,0)+
IF(AND(J1575="İMHA",FİLTRE!$H$5="İMHA"),1,0)</f>
        <v>1</v>
      </c>
      <c r="I1575" s="99"/>
      <c r="J1575" s="100"/>
      <c r="K1575" s="100"/>
      <c r="L1575" s="101"/>
      <c r="M1575" s="102"/>
      <c r="N1575" s="101"/>
      <c r="O1575" s="99"/>
      <c r="P1575" s="103"/>
      <c r="Q1575" s="104"/>
      <c r="R1575" s="50"/>
      <c r="S1575" s="105"/>
      <c r="T1575" s="106"/>
      <c r="U1575" s="107"/>
      <c r="V1575" s="108"/>
      <c r="W1575" s="107"/>
      <c r="X1575" s="107"/>
      <c r="AA1575" s="107"/>
      <c r="AB1575" s="110"/>
      <c r="AC1575" s="110"/>
      <c r="AE1575" s="105"/>
      <c r="AF1575" s="105"/>
      <c r="AR1575" s="112"/>
    </row>
    <row r="1576" spans="2:44" x14ac:dyDescent="0.25">
      <c r="B1576" s="1" t="str">
        <f>IF(I1576="","",
(IF(N1576=FİLTRE!$H$6,2,0)+IF(FİLTRE!$H$6="TOPLAM",2,0))
)</f>
        <v/>
      </c>
      <c r="C1576">
        <f>IF(FİLTRE!$M$5="",9,(IF(U1576&gt;=FİLTRE!$M$5,1,0)))</f>
        <v>1</v>
      </c>
      <c r="D1576" s="1">
        <f>IF(FİLTRE!$M$6="",9,(IF('SKT LİSTESİ'!P1576&lt;=FİLTRE!$M$6,1,0)))</f>
        <v>1</v>
      </c>
      <c r="E1576" s="25" t="str">
        <f>IF(I1576="","",(COUNTIFS($L$4:L1576,L1576)))</f>
        <v/>
      </c>
      <c r="F1576" s="13">
        <f>IF(OR(B1576&lt;&gt;2,C1576&lt;&gt;1,D1576&lt;&gt;1,H1576&lt;&gt;1),0,
COUNTIFS($B$4:B1576,2,$C$4:C1576,1,$D$4:D1576,1,$H$4:H1576,1))</f>
        <v>0</v>
      </c>
      <c r="G1576" s="26" t="str">
        <f>IF(I1576="","",(COUNTIF($E$4:E1576,E1576)))</f>
        <v/>
      </c>
      <c r="H1576" s="1">
        <f>IF(AND(J1576="SAYIM",FİLTRE!$H$5="RAFTA",U1576&lt;&gt;0),1,0)+
IF(AND(J1576="İADE DEPO",FİLTRE!$H$5="İADE DEPO"),1,0)+
IF(FİLTRE!$H$5="TÜMÜ",1,0)+
IF(AND(J1576="FİRMA İADE",FİLTRE!$H$5="FİRMA İADE"),1,0)+
IF(AND(J1576="İMHA",FİLTRE!$H$5="İMHA"),1,0)</f>
        <v>1</v>
      </c>
      <c r="I1576" s="99"/>
      <c r="J1576" s="100"/>
      <c r="K1576" s="100"/>
      <c r="L1576" s="101"/>
      <c r="M1576" s="102"/>
      <c r="N1576" s="101"/>
      <c r="O1576" s="99"/>
      <c r="P1576" s="103"/>
      <c r="Q1576" s="104"/>
      <c r="R1576" s="50"/>
      <c r="S1576" s="105"/>
      <c r="T1576" s="106"/>
      <c r="U1576" s="107"/>
      <c r="V1576" s="108"/>
      <c r="W1576" s="107"/>
      <c r="X1576" s="107"/>
      <c r="AA1576" s="107"/>
      <c r="AB1576" s="110"/>
      <c r="AC1576" s="110"/>
      <c r="AE1576" s="105"/>
      <c r="AF1576" s="105"/>
      <c r="AR1576" s="112"/>
    </row>
    <row r="1577" spans="2:44" x14ac:dyDescent="0.25">
      <c r="B1577" s="1" t="str">
        <f>IF(I1577="","",
(IF(N1577=FİLTRE!$H$6,2,0)+IF(FİLTRE!$H$6="TOPLAM",2,0))
)</f>
        <v/>
      </c>
      <c r="C1577">
        <f>IF(FİLTRE!$M$5="",9,(IF(U1577&gt;=FİLTRE!$M$5,1,0)))</f>
        <v>1</v>
      </c>
      <c r="D1577" s="1">
        <f>IF(FİLTRE!$M$6="",9,(IF('SKT LİSTESİ'!P1577&lt;=FİLTRE!$M$6,1,0)))</f>
        <v>1</v>
      </c>
      <c r="E1577" s="25" t="str">
        <f>IF(I1577="","",(COUNTIFS($L$4:L1577,L1577)))</f>
        <v/>
      </c>
      <c r="F1577" s="13">
        <f>IF(OR(B1577&lt;&gt;2,C1577&lt;&gt;1,D1577&lt;&gt;1,H1577&lt;&gt;1),0,
COUNTIFS($B$4:B1577,2,$C$4:C1577,1,$D$4:D1577,1,$H$4:H1577,1))</f>
        <v>0</v>
      </c>
      <c r="G1577" s="26" t="str">
        <f>IF(I1577="","",(COUNTIF($E$4:E1577,E1577)))</f>
        <v/>
      </c>
      <c r="H1577" s="1">
        <f>IF(AND(J1577="SAYIM",FİLTRE!$H$5="RAFTA",U1577&lt;&gt;0),1,0)+
IF(AND(J1577="İADE DEPO",FİLTRE!$H$5="İADE DEPO"),1,0)+
IF(FİLTRE!$H$5="TÜMÜ",1,0)+
IF(AND(J1577="FİRMA İADE",FİLTRE!$H$5="FİRMA İADE"),1,0)+
IF(AND(J1577="İMHA",FİLTRE!$H$5="İMHA"),1,0)</f>
        <v>1</v>
      </c>
      <c r="I1577" s="99"/>
      <c r="J1577" s="100"/>
      <c r="K1577" s="100"/>
      <c r="L1577" s="101"/>
      <c r="M1577" s="102"/>
      <c r="N1577" s="101"/>
      <c r="O1577" s="99"/>
      <c r="P1577" s="103"/>
      <c r="Q1577" s="104"/>
      <c r="R1577" s="50"/>
      <c r="S1577" s="105"/>
      <c r="T1577" s="106"/>
      <c r="U1577" s="107"/>
      <c r="V1577" s="108"/>
      <c r="W1577" s="107"/>
      <c r="X1577" s="107"/>
      <c r="AA1577" s="107"/>
      <c r="AB1577" s="110"/>
      <c r="AC1577" s="110"/>
      <c r="AE1577" s="105"/>
      <c r="AF1577" s="105"/>
      <c r="AR1577" s="112"/>
    </row>
    <row r="1578" spans="2:44" x14ac:dyDescent="0.25">
      <c r="B1578" s="1" t="str">
        <f>IF(I1578="","",
(IF(N1578=FİLTRE!$H$6,2,0)+IF(FİLTRE!$H$6="TOPLAM",2,0))
)</f>
        <v/>
      </c>
      <c r="C1578">
        <f>IF(FİLTRE!$M$5="",9,(IF(U1578&gt;=FİLTRE!$M$5,1,0)))</f>
        <v>1</v>
      </c>
      <c r="D1578" s="1">
        <f>IF(FİLTRE!$M$6="",9,(IF('SKT LİSTESİ'!P1578&lt;=FİLTRE!$M$6,1,0)))</f>
        <v>1</v>
      </c>
      <c r="E1578" s="25" t="str">
        <f>IF(I1578="","",(COUNTIFS($L$4:L1578,L1578)))</f>
        <v/>
      </c>
      <c r="F1578" s="13">
        <f>IF(OR(B1578&lt;&gt;2,C1578&lt;&gt;1,D1578&lt;&gt;1,H1578&lt;&gt;1),0,
COUNTIFS($B$4:B1578,2,$C$4:C1578,1,$D$4:D1578,1,$H$4:H1578,1))</f>
        <v>0</v>
      </c>
      <c r="G1578" s="26" t="str">
        <f>IF(I1578="","",(COUNTIF($E$4:E1578,E1578)))</f>
        <v/>
      </c>
      <c r="H1578" s="1">
        <f>IF(AND(J1578="SAYIM",FİLTRE!$H$5="RAFTA",U1578&lt;&gt;0),1,0)+
IF(AND(J1578="İADE DEPO",FİLTRE!$H$5="İADE DEPO"),1,0)+
IF(FİLTRE!$H$5="TÜMÜ",1,0)+
IF(AND(J1578="FİRMA İADE",FİLTRE!$H$5="FİRMA İADE"),1,0)+
IF(AND(J1578="İMHA",FİLTRE!$H$5="İMHA"),1,0)</f>
        <v>1</v>
      </c>
      <c r="I1578" s="99"/>
      <c r="J1578" s="100"/>
      <c r="K1578" s="100"/>
      <c r="L1578" s="101"/>
      <c r="M1578" s="102"/>
      <c r="N1578" s="101"/>
      <c r="O1578" s="99"/>
      <c r="P1578" s="103"/>
      <c r="Q1578" s="104"/>
      <c r="R1578" s="50"/>
      <c r="S1578" s="105"/>
      <c r="T1578" s="106"/>
      <c r="U1578" s="107"/>
      <c r="V1578" s="108"/>
      <c r="W1578" s="107"/>
      <c r="X1578" s="107"/>
      <c r="AA1578" s="107"/>
      <c r="AB1578" s="110"/>
      <c r="AC1578" s="110"/>
      <c r="AE1578" s="105"/>
      <c r="AF1578" s="105"/>
      <c r="AR1578" s="112"/>
    </row>
    <row r="1579" spans="2:44" x14ac:dyDescent="0.25">
      <c r="B1579" s="1" t="str">
        <f>IF(I1579="","",
(IF(N1579=FİLTRE!$H$6,2,0)+IF(FİLTRE!$H$6="TOPLAM",2,0))
)</f>
        <v/>
      </c>
      <c r="C1579">
        <f>IF(FİLTRE!$M$5="",9,(IF(U1579&gt;=FİLTRE!$M$5,1,0)))</f>
        <v>1</v>
      </c>
      <c r="D1579" s="1">
        <f>IF(FİLTRE!$M$6="",9,(IF('SKT LİSTESİ'!P1579&lt;=FİLTRE!$M$6,1,0)))</f>
        <v>1</v>
      </c>
      <c r="E1579" s="25" t="str">
        <f>IF(I1579="","",(COUNTIFS($L$4:L1579,L1579)))</f>
        <v/>
      </c>
      <c r="F1579" s="13">
        <f>IF(OR(B1579&lt;&gt;2,C1579&lt;&gt;1,D1579&lt;&gt;1,H1579&lt;&gt;1),0,
COUNTIFS($B$4:B1579,2,$C$4:C1579,1,$D$4:D1579,1,$H$4:H1579,1))</f>
        <v>0</v>
      </c>
      <c r="G1579" s="26" t="str">
        <f>IF(I1579="","",(COUNTIF($E$4:E1579,E1579)))</f>
        <v/>
      </c>
      <c r="H1579" s="1">
        <f>IF(AND(J1579="SAYIM",FİLTRE!$H$5="RAFTA",U1579&lt;&gt;0),1,0)+
IF(AND(J1579="İADE DEPO",FİLTRE!$H$5="İADE DEPO"),1,0)+
IF(FİLTRE!$H$5="TÜMÜ",1,0)+
IF(AND(J1579="FİRMA İADE",FİLTRE!$H$5="FİRMA İADE"),1,0)+
IF(AND(J1579="İMHA",FİLTRE!$H$5="İMHA"),1,0)</f>
        <v>1</v>
      </c>
      <c r="I1579" s="99"/>
      <c r="J1579" s="100"/>
      <c r="K1579" s="100"/>
      <c r="L1579" s="101"/>
      <c r="M1579" s="102"/>
      <c r="N1579" s="101"/>
      <c r="O1579" s="99"/>
      <c r="P1579" s="103"/>
      <c r="Q1579" s="104"/>
      <c r="R1579" s="50"/>
      <c r="S1579" s="105"/>
      <c r="T1579" s="106"/>
      <c r="U1579" s="107"/>
      <c r="V1579" s="108"/>
      <c r="W1579" s="107"/>
      <c r="X1579" s="107"/>
      <c r="AA1579" s="107"/>
      <c r="AB1579" s="110"/>
      <c r="AC1579" s="110"/>
      <c r="AE1579" s="105"/>
      <c r="AF1579" s="105"/>
      <c r="AR1579" s="112"/>
    </row>
    <row r="1580" spans="2:44" x14ac:dyDescent="0.25">
      <c r="B1580" s="1" t="str">
        <f>IF(I1580="","",
(IF(N1580=FİLTRE!$H$6,2,0)+IF(FİLTRE!$H$6="TOPLAM",2,0))
)</f>
        <v/>
      </c>
      <c r="C1580">
        <f>IF(FİLTRE!$M$5="",9,(IF(U1580&gt;=FİLTRE!$M$5,1,0)))</f>
        <v>1</v>
      </c>
      <c r="D1580" s="1">
        <f>IF(FİLTRE!$M$6="",9,(IF('SKT LİSTESİ'!P1580&lt;=FİLTRE!$M$6,1,0)))</f>
        <v>1</v>
      </c>
      <c r="E1580" s="25" t="str">
        <f>IF(I1580="","",(COUNTIFS($L$4:L1580,L1580)))</f>
        <v/>
      </c>
      <c r="F1580" s="13">
        <f>IF(OR(B1580&lt;&gt;2,C1580&lt;&gt;1,D1580&lt;&gt;1,H1580&lt;&gt;1),0,
COUNTIFS($B$4:B1580,2,$C$4:C1580,1,$D$4:D1580,1,$H$4:H1580,1))</f>
        <v>0</v>
      </c>
      <c r="G1580" s="26" t="str">
        <f>IF(I1580="","",(COUNTIF($E$4:E1580,E1580)))</f>
        <v/>
      </c>
      <c r="H1580" s="1">
        <f>IF(AND(J1580="SAYIM",FİLTRE!$H$5="RAFTA",U1580&lt;&gt;0),1,0)+
IF(AND(J1580="İADE DEPO",FİLTRE!$H$5="İADE DEPO"),1,0)+
IF(FİLTRE!$H$5="TÜMÜ",1,0)+
IF(AND(J1580="FİRMA İADE",FİLTRE!$H$5="FİRMA İADE"),1,0)+
IF(AND(J1580="İMHA",FİLTRE!$H$5="İMHA"),1,0)</f>
        <v>1</v>
      </c>
      <c r="I1580" s="99"/>
      <c r="J1580" s="100"/>
      <c r="K1580" s="100"/>
      <c r="L1580" s="101"/>
      <c r="M1580" s="102"/>
      <c r="N1580" s="101"/>
      <c r="O1580" s="99"/>
      <c r="P1580" s="103"/>
      <c r="Q1580" s="104"/>
      <c r="R1580" s="50"/>
      <c r="S1580" s="105"/>
      <c r="T1580" s="106"/>
      <c r="U1580" s="107"/>
      <c r="V1580" s="108"/>
      <c r="W1580" s="107"/>
      <c r="X1580" s="107"/>
      <c r="AA1580" s="107"/>
      <c r="AB1580" s="110"/>
      <c r="AC1580" s="110"/>
      <c r="AE1580" s="105"/>
      <c r="AF1580" s="105"/>
      <c r="AR1580" s="112"/>
    </row>
    <row r="1581" spans="2:44" x14ac:dyDescent="0.25">
      <c r="B1581" s="1" t="str">
        <f>IF(I1581="","",
(IF(N1581=FİLTRE!$H$6,2,0)+IF(FİLTRE!$H$6="TOPLAM",2,0))
)</f>
        <v/>
      </c>
      <c r="C1581">
        <f>IF(FİLTRE!$M$5="",9,(IF(U1581&gt;=FİLTRE!$M$5,1,0)))</f>
        <v>1</v>
      </c>
      <c r="D1581" s="1">
        <f>IF(FİLTRE!$M$6="",9,(IF('SKT LİSTESİ'!P1581&lt;=FİLTRE!$M$6,1,0)))</f>
        <v>1</v>
      </c>
      <c r="E1581" s="25" t="str">
        <f>IF(I1581="","",(COUNTIFS($L$4:L1581,L1581)))</f>
        <v/>
      </c>
      <c r="F1581" s="13">
        <f>IF(OR(B1581&lt;&gt;2,C1581&lt;&gt;1,D1581&lt;&gt;1,H1581&lt;&gt;1),0,
COUNTIFS($B$4:B1581,2,$C$4:C1581,1,$D$4:D1581,1,$H$4:H1581,1))</f>
        <v>0</v>
      </c>
      <c r="G1581" s="26" t="str">
        <f>IF(I1581="","",(COUNTIF($E$4:E1581,E1581)))</f>
        <v/>
      </c>
      <c r="H1581" s="1">
        <f>IF(AND(J1581="SAYIM",FİLTRE!$H$5="RAFTA",U1581&lt;&gt;0),1,0)+
IF(AND(J1581="İADE DEPO",FİLTRE!$H$5="İADE DEPO"),1,0)+
IF(FİLTRE!$H$5="TÜMÜ",1,0)+
IF(AND(J1581="FİRMA İADE",FİLTRE!$H$5="FİRMA İADE"),1,0)+
IF(AND(J1581="İMHA",FİLTRE!$H$5="İMHA"),1,0)</f>
        <v>1</v>
      </c>
      <c r="I1581" s="99"/>
      <c r="J1581" s="100"/>
      <c r="K1581" s="100"/>
      <c r="L1581" s="101"/>
      <c r="M1581" s="102"/>
      <c r="N1581" s="101"/>
      <c r="O1581" s="99"/>
      <c r="P1581" s="103"/>
      <c r="Q1581" s="104"/>
      <c r="R1581" s="50"/>
      <c r="S1581" s="105"/>
      <c r="T1581" s="106"/>
      <c r="U1581" s="107"/>
      <c r="V1581" s="108"/>
      <c r="W1581" s="107"/>
      <c r="X1581" s="107"/>
      <c r="AA1581" s="107"/>
      <c r="AB1581" s="110"/>
      <c r="AC1581" s="110"/>
      <c r="AE1581" s="105"/>
      <c r="AF1581" s="105"/>
      <c r="AR1581" s="112"/>
    </row>
    <row r="1582" spans="2:44" x14ac:dyDescent="0.25">
      <c r="B1582" s="1" t="str">
        <f>IF(I1582="","",
(IF(N1582=FİLTRE!$H$6,2,0)+IF(FİLTRE!$H$6="TOPLAM",2,0))
)</f>
        <v/>
      </c>
      <c r="C1582">
        <f>IF(FİLTRE!$M$5="",9,(IF(U1582&gt;=FİLTRE!$M$5,1,0)))</f>
        <v>1</v>
      </c>
      <c r="D1582" s="1">
        <f>IF(FİLTRE!$M$6="",9,(IF('SKT LİSTESİ'!P1582&lt;=FİLTRE!$M$6,1,0)))</f>
        <v>1</v>
      </c>
      <c r="E1582" s="25" t="str">
        <f>IF(I1582="","",(COUNTIFS($L$4:L1582,L1582)))</f>
        <v/>
      </c>
      <c r="F1582" s="13">
        <f>IF(OR(B1582&lt;&gt;2,C1582&lt;&gt;1,D1582&lt;&gt;1,H1582&lt;&gt;1),0,
COUNTIFS($B$4:B1582,2,$C$4:C1582,1,$D$4:D1582,1,$H$4:H1582,1))</f>
        <v>0</v>
      </c>
      <c r="G1582" s="26" t="str">
        <f>IF(I1582="","",(COUNTIF($E$4:E1582,E1582)))</f>
        <v/>
      </c>
      <c r="H1582" s="1">
        <f>IF(AND(J1582="SAYIM",FİLTRE!$H$5="RAFTA",U1582&lt;&gt;0),1,0)+
IF(AND(J1582="İADE DEPO",FİLTRE!$H$5="İADE DEPO"),1,0)+
IF(FİLTRE!$H$5="TÜMÜ",1,0)+
IF(AND(J1582="FİRMA İADE",FİLTRE!$H$5="FİRMA İADE"),1,0)+
IF(AND(J1582="İMHA",FİLTRE!$H$5="İMHA"),1,0)</f>
        <v>1</v>
      </c>
      <c r="I1582" s="99"/>
      <c r="J1582" s="100"/>
      <c r="K1582" s="100"/>
      <c r="L1582" s="101"/>
      <c r="M1582" s="102"/>
      <c r="N1582" s="101"/>
      <c r="O1582" s="99"/>
      <c r="P1582" s="103"/>
      <c r="Q1582" s="104"/>
      <c r="R1582" s="50"/>
      <c r="S1582" s="105"/>
      <c r="T1582" s="106"/>
      <c r="U1582" s="107"/>
      <c r="V1582" s="108"/>
      <c r="W1582" s="107"/>
      <c r="X1582" s="107"/>
      <c r="AA1582" s="107"/>
      <c r="AB1582" s="110"/>
      <c r="AC1582" s="110"/>
      <c r="AE1582" s="105"/>
      <c r="AF1582" s="105"/>
      <c r="AR1582" s="112"/>
    </row>
    <row r="1583" spans="2:44" x14ac:dyDescent="0.25">
      <c r="B1583" s="1" t="str">
        <f>IF(I1583="","",
(IF(N1583=FİLTRE!$H$6,2,0)+IF(FİLTRE!$H$6="TOPLAM",2,0))
)</f>
        <v/>
      </c>
      <c r="C1583">
        <f>IF(FİLTRE!$M$5="",9,(IF(U1583&gt;=FİLTRE!$M$5,1,0)))</f>
        <v>1</v>
      </c>
      <c r="D1583" s="1">
        <f>IF(FİLTRE!$M$6="",9,(IF('SKT LİSTESİ'!P1583&lt;=FİLTRE!$M$6,1,0)))</f>
        <v>1</v>
      </c>
      <c r="E1583" s="25" t="str">
        <f>IF(I1583="","",(COUNTIFS($L$4:L1583,L1583)))</f>
        <v/>
      </c>
      <c r="F1583" s="13">
        <f>IF(OR(B1583&lt;&gt;2,C1583&lt;&gt;1,D1583&lt;&gt;1,H1583&lt;&gt;1),0,
COUNTIFS($B$4:B1583,2,$C$4:C1583,1,$D$4:D1583,1,$H$4:H1583,1))</f>
        <v>0</v>
      </c>
      <c r="G1583" s="26" t="str">
        <f>IF(I1583="","",(COUNTIF($E$4:E1583,E1583)))</f>
        <v/>
      </c>
      <c r="H1583" s="1">
        <f>IF(AND(J1583="SAYIM",FİLTRE!$H$5="RAFTA",U1583&lt;&gt;0),1,0)+
IF(AND(J1583="İADE DEPO",FİLTRE!$H$5="İADE DEPO"),1,0)+
IF(FİLTRE!$H$5="TÜMÜ",1,0)+
IF(AND(J1583="FİRMA İADE",FİLTRE!$H$5="FİRMA İADE"),1,0)+
IF(AND(J1583="İMHA",FİLTRE!$H$5="İMHA"),1,0)</f>
        <v>1</v>
      </c>
      <c r="I1583" s="99"/>
      <c r="J1583" s="100"/>
      <c r="K1583" s="100"/>
      <c r="L1583" s="101"/>
      <c r="M1583" s="102"/>
      <c r="N1583" s="101"/>
      <c r="O1583" s="99"/>
      <c r="P1583" s="103"/>
      <c r="Q1583" s="104"/>
      <c r="R1583" s="50"/>
      <c r="S1583" s="105"/>
      <c r="T1583" s="106"/>
      <c r="U1583" s="107"/>
      <c r="V1583" s="108"/>
      <c r="W1583" s="107"/>
      <c r="X1583" s="107"/>
      <c r="AA1583" s="107"/>
      <c r="AB1583" s="110"/>
      <c r="AC1583" s="110"/>
      <c r="AE1583" s="105"/>
      <c r="AF1583" s="105"/>
      <c r="AR1583" s="112"/>
    </row>
    <row r="1584" spans="2:44" x14ac:dyDescent="0.25">
      <c r="B1584" s="1" t="str">
        <f>IF(I1584="","",
(IF(N1584=FİLTRE!$H$6,2,0)+IF(FİLTRE!$H$6="TOPLAM",2,0))
)</f>
        <v/>
      </c>
      <c r="C1584">
        <f>IF(FİLTRE!$M$5="",9,(IF(U1584&gt;=FİLTRE!$M$5,1,0)))</f>
        <v>1</v>
      </c>
      <c r="D1584" s="1">
        <f>IF(FİLTRE!$M$6="",9,(IF('SKT LİSTESİ'!P1584&lt;=FİLTRE!$M$6,1,0)))</f>
        <v>1</v>
      </c>
      <c r="E1584" s="25" t="str">
        <f>IF(I1584="","",(COUNTIFS($L$4:L1584,L1584)))</f>
        <v/>
      </c>
      <c r="F1584" s="13">
        <f>IF(OR(B1584&lt;&gt;2,C1584&lt;&gt;1,D1584&lt;&gt;1,H1584&lt;&gt;1),0,
COUNTIFS($B$4:B1584,2,$C$4:C1584,1,$D$4:D1584,1,$H$4:H1584,1))</f>
        <v>0</v>
      </c>
      <c r="G1584" s="26" t="str">
        <f>IF(I1584="","",(COUNTIF($E$4:E1584,E1584)))</f>
        <v/>
      </c>
      <c r="H1584" s="1">
        <f>IF(AND(J1584="SAYIM",FİLTRE!$H$5="RAFTA",U1584&lt;&gt;0),1,0)+
IF(AND(J1584="İADE DEPO",FİLTRE!$H$5="İADE DEPO"),1,0)+
IF(FİLTRE!$H$5="TÜMÜ",1,0)+
IF(AND(J1584="FİRMA İADE",FİLTRE!$H$5="FİRMA İADE"),1,0)+
IF(AND(J1584="İMHA",FİLTRE!$H$5="İMHA"),1,0)</f>
        <v>1</v>
      </c>
      <c r="I1584" s="99"/>
      <c r="J1584" s="100"/>
      <c r="K1584" s="100"/>
      <c r="L1584" s="101"/>
      <c r="M1584" s="102"/>
      <c r="N1584" s="101"/>
      <c r="O1584" s="99"/>
      <c r="P1584" s="103"/>
      <c r="Q1584" s="104"/>
      <c r="R1584" s="50"/>
      <c r="S1584" s="105"/>
      <c r="T1584" s="106"/>
      <c r="U1584" s="107"/>
      <c r="V1584" s="108"/>
      <c r="W1584" s="107"/>
      <c r="X1584" s="107"/>
      <c r="AA1584" s="107"/>
      <c r="AB1584" s="110"/>
      <c r="AC1584" s="110"/>
      <c r="AE1584" s="105"/>
      <c r="AF1584" s="105"/>
      <c r="AR1584" s="112"/>
    </row>
    <row r="1585" spans="2:44" x14ac:dyDescent="0.25">
      <c r="B1585" s="1" t="str">
        <f>IF(I1585="","",
(IF(N1585=FİLTRE!$H$6,2,0)+IF(FİLTRE!$H$6="TOPLAM",2,0))
)</f>
        <v/>
      </c>
      <c r="C1585">
        <f>IF(FİLTRE!$M$5="",9,(IF(U1585&gt;=FİLTRE!$M$5,1,0)))</f>
        <v>1</v>
      </c>
      <c r="D1585" s="1">
        <f>IF(FİLTRE!$M$6="",9,(IF('SKT LİSTESİ'!P1585&lt;=FİLTRE!$M$6,1,0)))</f>
        <v>1</v>
      </c>
      <c r="E1585" s="25" t="str">
        <f>IF(I1585="","",(COUNTIFS($L$4:L1585,L1585)))</f>
        <v/>
      </c>
      <c r="F1585" s="13">
        <f>IF(OR(B1585&lt;&gt;2,C1585&lt;&gt;1,D1585&lt;&gt;1,H1585&lt;&gt;1),0,
COUNTIFS($B$4:B1585,2,$C$4:C1585,1,$D$4:D1585,1,$H$4:H1585,1))</f>
        <v>0</v>
      </c>
      <c r="G1585" s="26" t="str">
        <f>IF(I1585="","",(COUNTIF($E$4:E1585,E1585)))</f>
        <v/>
      </c>
      <c r="H1585" s="1">
        <f>IF(AND(J1585="SAYIM",FİLTRE!$H$5="RAFTA",U1585&lt;&gt;0),1,0)+
IF(AND(J1585="İADE DEPO",FİLTRE!$H$5="İADE DEPO"),1,0)+
IF(FİLTRE!$H$5="TÜMÜ",1,0)+
IF(AND(J1585="FİRMA İADE",FİLTRE!$H$5="FİRMA İADE"),1,0)+
IF(AND(J1585="İMHA",FİLTRE!$H$5="İMHA"),1,0)</f>
        <v>1</v>
      </c>
      <c r="I1585" s="99"/>
      <c r="J1585" s="100"/>
      <c r="K1585" s="100"/>
      <c r="L1585" s="101"/>
      <c r="M1585" s="102"/>
      <c r="N1585" s="101"/>
      <c r="O1585" s="99"/>
      <c r="P1585" s="103"/>
      <c r="Q1585" s="104"/>
      <c r="R1585" s="50"/>
      <c r="S1585" s="105"/>
      <c r="T1585" s="106"/>
      <c r="U1585" s="107"/>
      <c r="V1585" s="108"/>
      <c r="W1585" s="107"/>
      <c r="X1585" s="107"/>
      <c r="AA1585" s="107"/>
      <c r="AB1585" s="110"/>
      <c r="AC1585" s="110"/>
      <c r="AE1585" s="105"/>
      <c r="AF1585" s="105"/>
      <c r="AR1585" s="112"/>
    </row>
    <row r="1586" spans="2:44" x14ac:dyDescent="0.25">
      <c r="B1586" s="1" t="str">
        <f>IF(I1586="","",
(IF(N1586=FİLTRE!$H$6,2,0)+IF(FİLTRE!$H$6="TOPLAM",2,0))
)</f>
        <v/>
      </c>
      <c r="C1586">
        <f>IF(FİLTRE!$M$5="",9,(IF(U1586&gt;=FİLTRE!$M$5,1,0)))</f>
        <v>1</v>
      </c>
      <c r="D1586" s="1">
        <f>IF(FİLTRE!$M$6="",9,(IF('SKT LİSTESİ'!P1586&lt;=FİLTRE!$M$6,1,0)))</f>
        <v>1</v>
      </c>
      <c r="E1586" s="25" t="str">
        <f>IF(I1586="","",(COUNTIFS($L$4:L1586,L1586)))</f>
        <v/>
      </c>
      <c r="F1586" s="13">
        <f>IF(OR(B1586&lt;&gt;2,C1586&lt;&gt;1,D1586&lt;&gt;1,H1586&lt;&gt;1),0,
COUNTIFS($B$4:B1586,2,$C$4:C1586,1,$D$4:D1586,1,$H$4:H1586,1))</f>
        <v>0</v>
      </c>
      <c r="G1586" s="26" t="str">
        <f>IF(I1586="","",(COUNTIF($E$4:E1586,E1586)))</f>
        <v/>
      </c>
      <c r="H1586" s="1">
        <f>IF(AND(J1586="SAYIM",FİLTRE!$H$5="RAFTA",U1586&lt;&gt;0),1,0)+
IF(AND(J1586="İADE DEPO",FİLTRE!$H$5="İADE DEPO"),1,0)+
IF(FİLTRE!$H$5="TÜMÜ",1,0)+
IF(AND(J1586="FİRMA İADE",FİLTRE!$H$5="FİRMA İADE"),1,0)+
IF(AND(J1586="İMHA",FİLTRE!$H$5="İMHA"),1,0)</f>
        <v>1</v>
      </c>
      <c r="I1586" s="99"/>
      <c r="J1586" s="100"/>
      <c r="K1586" s="100"/>
      <c r="L1586" s="101"/>
      <c r="M1586" s="102"/>
      <c r="N1586" s="101"/>
      <c r="O1586" s="99"/>
      <c r="P1586" s="103"/>
      <c r="Q1586" s="104"/>
      <c r="R1586" s="50"/>
      <c r="S1586" s="105"/>
      <c r="T1586" s="106"/>
      <c r="U1586" s="107"/>
      <c r="V1586" s="108"/>
      <c r="W1586" s="107"/>
      <c r="X1586" s="107"/>
      <c r="AA1586" s="107"/>
      <c r="AB1586" s="110"/>
      <c r="AC1586" s="110"/>
      <c r="AE1586" s="105"/>
      <c r="AF1586" s="105"/>
      <c r="AR1586" s="112"/>
    </row>
    <row r="1587" spans="2:44" x14ac:dyDescent="0.25">
      <c r="B1587" s="1" t="str">
        <f>IF(I1587="","",
(IF(N1587=FİLTRE!$H$6,2,0)+IF(FİLTRE!$H$6="TOPLAM",2,0))
)</f>
        <v/>
      </c>
      <c r="C1587">
        <f>IF(FİLTRE!$M$5="",9,(IF(U1587&gt;=FİLTRE!$M$5,1,0)))</f>
        <v>1</v>
      </c>
      <c r="D1587" s="1">
        <f>IF(FİLTRE!$M$6="",9,(IF('SKT LİSTESİ'!P1587&lt;=FİLTRE!$M$6,1,0)))</f>
        <v>1</v>
      </c>
      <c r="E1587" s="25" t="str">
        <f>IF(I1587="","",(COUNTIFS($L$4:L1587,L1587)))</f>
        <v/>
      </c>
      <c r="F1587" s="13">
        <f>IF(OR(B1587&lt;&gt;2,C1587&lt;&gt;1,D1587&lt;&gt;1,H1587&lt;&gt;1),0,
COUNTIFS($B$4:B1587,2,$C$4:C1587,1,$D$4:D1587,1,$H$4:H1587,1))</f>
        <v>0</v>
      </c>
      <c r="G1587" s="26" t="str">
        <f>IF(I1587="","",(COUNTIF($E$4:E1587,E1587)))</f>
        <v/>
      </c>
      <c r="H1587" s="1">
        <f>IF(AND(J1587="SAYIM",FİLTRE!$H$5="RAFTA",U1587&lt;&gt;0),1,0)+
IF(AND(J1587="İADE DEPO",FİLTRE!$H$5="İADE DEPO"),1,0)+
IF(FİLTRE!$H$5="TÜMÜ",1,0)+
IF(AND(J1587="FİRMA İADE",FİLTRE!$H$5="FİRMA İADE"),1,0)+
IF(AND(J1587="İMHA",FİLTRE!$H$5="İMHA"),1,0)</f>
        <v>1</v>
      </c>
      <c r="I1587" s="99"/>
      <c r="J1587" s="100"/>
      <c r="K1587" s="100"/>
      <c r="L1587" s="101"/>
      <c r="M1587" s="102"/>
      <c r="N1587" s="101"/>
      <c r="O1587" s="99"/>
      <c r="P1587" s="103"/>
      <c r="Q1587" s="104"/>
      <c r="R1587" s="50"/>
      <c r="S1587" s="105"/>
      <c r="T1587" s="106"/>
      <c r="U1587" s="107"/>
      <c r="V1587" s="108"/>
      <c r="W1587" s="107"/>
      <c r="X1587" s="107"/>
      <c r="AA1587" s="107"/>
      <c r="AB1587" s="110"/>
      <c r="AC1587" s="110"/>
      <c r="AE1587" s="105"/>
      <c r="AF1587" s="105"/>
      <c r="AR1587" s="112"/>
    </row>
    <row r="1588" spans="2:44" x14ac:dyDescent="0.25">
      <c r="B1588" s="1" t="str">
        <f>IF(I1588="","",
(IF(N1588=FİLTRE!$H$6,2,0)+IF(FİLTRE!$H$6="TOPLAM",2,0))
)</f>
        <v/>
      </c>
      <c r="C1588">
        <f>IF(FİLTRE!$M$5="",9,(IF(U1588&gt;=FİLTRE!$M$5,1,0)))</f>
        <v>1</v>
      </c>
      <c r="D1588" s="1">
        <f>IF(FİLTRE!$M$6="",9,(IF('SKT LİSTESİ'!P1588&lt;=FİLTRE!$M$6,1,0)))</f>
        <v>1</v>
      </c>
      <c r="E1588" s="25" t="str">
        <f>IF(I1588="","",(COUNTIFS($L$4:L1588,L1588)))</f>
        <v/>
      </c>
      <c r="F1588" s="13">
        <f>IF(OR(B1588&lt;&gt;2,C1588&lt;&gt;1,D1588&lt;&gt;1,H1588&lt;&gt;1),0,
COUNTIFS($B$4:B1588,2,$C$4:C1588,1,$D$4:D1588,1,$H$4:H1588,1))</f>
        <v>0</v>
      </c>
      <c r="G1588" s="26" t="str">
        <f>IF(I1588="","",(COUNTIF($E$4:E1588,E1588)))</f>
        <v/>
      </c>
      <c r="H1588" s="1">
        <f>IF(AND(J1588="SAYIM",FİLTRE!$H$5="RAFTA",U1588&lt;&gt;0),1,0)+
IF(AND(J1588="İADE DEPO",FİLTRE!$H$5="İADE DEPO"),1,0)+
IF(FİLTRE!$H$5="TÜMÜ",1,0)+
IF(AND(J1588="FİRMA İADE",FİLTRE!$H$5="FİRMA İADE"),1,0)+
IF(AND(J1588="İMHA",FİLTRE!$H$5="İMHA"),1,0)</f>
        <v>1</v>
      </c>
      <c r="I1588" s="99"/>
      <c r="J1588" s="100"/>
      <c r="K1588" s="100"/>
      <c r="L1588" s="101"/>
      <c r="M1588" s="102"/>
      <c r="N1588" s="101"/>
      <c r="O1588" s="99"/>
      <c r="P1588" s="103"/>
      <c r="Q1588" s="104"/>
      <c r="R1588" s="50"/>
      <c r="S1588" s="105"/>
      <c r="T1588" s="106"/>
      <c r="U1588" s="107"/>
      <c r="V1588" s="108"/>
      <c r="W1588" s="107"/>
      <c r="X1588" s="107"/>
      <c r="AA1588" s="107"/>
      <c r="AB1588" s="110"/>
      <c r="AC1588" s="110"/>
      <c r="AE1588" s="105"/>
      <c r="AF1588" s="105"/>
      <c r="AR1588" s="112"/>
    </row>
    <row r="1589" spans="2:44" x14ac:dyDescent="0.25">
      <c r="B1589" s="1" t="str">
        <f>IF(I1589="","",
(IF(N1589=FİLTRE!$H$6,2,0)+IF(FİLTRE!$H$6="TOPLAM",2,0))
)</f>
        <v/>
      </c>
      <c r="C1589">
        <f>IF(FİLTRE!$M$5="",9,(IF(U1589&gt;=FİLTRE!$M$5,1,0)))</f>
        <v>1</v>
      </c>
      <c r="D1589" s="1">
        <f>IF(FİLTRE!$M$6="",9,(IF('SKT LİSTESİ'!P1589&lt;=FİLTRE!$M$6,1,0)))</f>
        <v>1</v>
      </c>
      <c r="E1589" s="25" t="str">
        <f>IF(I1589="","",(COUNTIFS($L$4:L1589,L1589)))</f>
        <v/>
      </c>
      <c r="F1589" s="13">
        <f>IF(OR(B1589&lt;&gt;2,C1589&lt;&gt;1,D1589&lt;&gt;1,H1589&lt;&gt;1),0,
COUNTIFS($B$4:B1589,2,$C$4:C1589,1,$D$4:D1589,1,$H$4:H1589,1))</f>
        <v>0</v>
      </c>
      <c r="G1589" s="26" t="str">
        <f>IF(I1589="","",(COUNTIF($E$4:E1589,E1589)))</f>
        <v/>
      </c>
      <c r="H1589" s="1">
        <f>IF(AND(J1589="SAYIM",FİLTRE!$H$5="RAFTA",U1589&lt;&gt;0),1,0)+
IF(AND(J1589="İADE DEPO",FİLTRE!$H$5="İADE DEPO"),1,0)+
IF(FİLTRE!$H$5="TÜMÜ",1,0)+
IF(AND(J1589="FİRMA İADE",FİLTRE!$H$5="FİRMA İADE"),1,0)+
IF(AND(J1589="İMHA",FİLTRE!$H$5="İMHA"),1,0)</f>
        <v>1</v>
      </c>
      <c r="I1589" s="99"/>
      <c r="J1589" s="100"/>
      <c r="K1589" s="100"/>
      <c r="L1589" s="101"/>
      <c r="M1589" s="102"/>
      <c r="N1589" s="101"/>
      <c r="O1589" s="99"/>
      <c r="P1589" s="103"/>
      <c r="Q1589" s="104"/>
      <c r="R1589" s="50"/>
      <c r="S1589" s="105"/>
      <c r="T1589" s="106"/>
      <c r="U1589" s="107"/>
      <c r="V1589" s="108"/>
      <c r="W1589" s="107"/>
      <c r="X1589" s="107"/>
      <c r="AA1589" s="107"/>
      <c r="AB1589" s="110"/>
      <c r="AC1589" s="110"/>
      <c r="AE1589" s="105"/>
      <c r="AF1589" s="105"/>
      <c r="AR1589" s="112"/>
    </row>
    <row r="1590" spans="2:44" x14ac:dyDescent="0.25">
      <c r="B1590" s="1" t="str">
        <f>IF(I1590="","",
(IF(N1590=FİLTRE!$H$6,2,0)+IF(FİLTRE!$H$6="TOPLAM",2,0))
)</f>
        <v/>
      </c>
      <c r="C1590">
        <f>IF(FİLTRE!$M$5="",9,(IF(U1590&gt;=FİLTRE!$M$5,1,0)))</f>
        <v>1</v>
      </c>
      <c r="D1590" s="1">
        <f>IF(FİLTRE!$M$6="",9,(IF('SKT LİSTESİ'!P1590&lt;=FİLTRE!$M$6,1,0)))</f>
        <v>1</v>
      </c>
      <c r="E1590" s="25" t="str">
        <f>IF(I1590="","",(COUNTIFS($L$4:L1590,L1590)))</f>
        <v/>
      </c>
      <c r="F1590" s="13">
        <f>IF(OR(B1590&lt;&gt;2,C1590&lt;&gt;1,D1590&lt;&gt;1,H1590&lt;&gt;1),0,
COUNTIFS($B$4:B1590,2,$C$4:C1590,1,$D$4:D1590,1,$H$4:H1590,1))</f>
        <v>0</v>
      </c>
      <c r="G1590" s="26" t="str">
        <f>IF(I1590="","",(COUNTIF($E$4:E1590,E1590)))</f>
        <v/>
      </c>
      <c r="H1590" s="1">
        <f>IF(AND(J1590="SAYIM",FİLTRE!$H$5="RAFTA",U1590&lt;&gt;0),1,0)+
IF(AND(J1590="İADE DEPO",FİLTRE!$H$5="İADE DEPO"),1,0)+
IF(FİLTRE!$H$5="TÜMÜ",1,0)+
IF(AND(J1590="FİRMA İADE",FİLTRE!$H$5="FİRMA İADE"),1,0)+
IF(AND(J1590="İMHA",FİLTRE!$H$5="İMHA"),1,0)</f>
        <v>1</v>
      </c>
      <c r="I1590" s="99"/>
      <c r="J1590" s="100"/>
      <c r="K1590" s="100"/>
      <c r="L1590" s="101"/>
      <c r="M1590" s="102"/>
      <c r="N1590" s="101"/>
      <c r="O1590" s="99"/>
      <c r="P1590" s="103"/>
      <c r="Q1590" s="104"/>
      <c r="R1590" s="50"/>
      <c r="S1590" s="105"/>
      <c r="T1590" s="106"/>
      <c r="U1590" s="107"/>
      <c r="V1590" s="108"/>
      <c r="W1590" s="107"/>
      <c r="X1590" s="107"/>
      <c r="AA1590" s="107"/>
      <c r="AB1590" s="110"/>
      <c r="AC1590" s="110"/>
      <c r="AE1590" s="105"/>
      <c r="AF1590" s="105"/>
      <c r="AR1590" s="112"/>
    </row>
    <row r="1591" spans="2:44" x14ac:dyDescent="0.25">
      <c r="B1591" s="1" t="str">
        <f>IF(I1591="","",
(IF(N1591=FİLTRE!$H$6,2,0)+IF(FİLTRE!$H$6="TOPLAM",2,0))
)</f>
        <v/>
      </c>
      <c r="C1591">
        <f>IF(FİLTRE!$M$5="",9,(IF(U1591&gt;=FİLTRE!$M$5,1,0)))</f>
        <v>1</v>
      </c>
      <c r="D1591" s="1">
        <f>IF(FİLTRE!$M$6="",9,(IF('SKT LİSTESİ'!P1591&lt;=FİLTRE!$M$6,1,0)))</f>
        <v>1</v>
      </c>
      <c r="E1591" s="25" t="str">
        <f>IF(I1591="","",(COUNTIFS($L$4:L1591,L1591)))</f>
        <v/>
      </c>
      <c r="F1591" s="13">
        <f>IF(OR(B1591&lt;&gt;2,C1591&lt;&gt;1,D1591&lt;&gt;1,H1591&lt;&gt;1),0,
COUNTIFS($B$4:B1591,2,$C$4:C1591,1,$D$4:D1591,1,$H$4:H1591,1))</f>
        <v>0</v>
      </c>
      <c r="G1591" s="26" t="str">
        <f>IF(I1591="","",(COUNTIF($E$4:E1591,E1591)))</f>
        <v/>
      </c>
      <c r="H1591" s="1">
        <f>IF(AND(J1591="SAYIM",FİLTRE!$H$5="RAFTA",U1591&lt;&gt;0),1,0)+
IF(AND(J1591="İADE DEPO",FİLTRE!$H$5="İADE DEPO"),1,0)+
IF(FİLTRE!$H$5="TÜMÜ",1,0)+
IF(AND(J1591="FİRMA İADE",FİLTRE!$H$5="FİRMA İADE"),1,0)+
IF(AND(J1591="İMHA",FİLTRE!$H$5="İMHA"),1,0)</f>
        <v>1</v>
      </c>
      <c r="I1591" s="99"/>
      <c r="J1591" s="100"/>
      <c r="K1591" s="100"/>
      <c r="L1591" s="101"/>
      <c r="M1591" s="102"/>
      <c r="N1591" s="101"/>
      <c r="O1591" s="99"/>
      <c r="P1591" s="103"/>
      <c r="Q1591" s="104"/>
      <c r="R1591" s="50"/>
      <c r="S1591" s="105"/>
      <c r="T1591" s="106"/>
      <c r="U1591" s="107"/>
      <c r="V1591" s="108"/>
      <c r="W1591" s="107"/>
      <c r="X1591" s="107"/>
      <c r="AA1591" s="107"/>
      <c r="AB1591" s="110"/>
      <c r="AC1591" s="110"/>
      <c r="AE1591" s="105"/>
      <c r="AF1591" s="105"/>
      <c r="AR1591" s="112"/>
    </row>
    <row r="1592" spans="2:44" x14ac:dyDescent="0.25">
      <c r="B1592" s="1" t="str">
        <f>IF(I1592="","",
(IF(N1592=FİLTRE!$H$6,2,0)+IF(FİLTRE!$H$6="TOPLAM",2,0))
)</f>
        <v/>
      </c>
      <c r="C1592">
        <f>IF(FİLTRE!$M$5="",9,(IF(U1592&gt;=FİLTRE!$M$5,1,0)))</f>
        <v>1</v>
      </c>
      <c r="D1592" s="1">
        <f>IF(FİLTRE!$M$6="",9,(IF('SKT LİSTESİ'!P1592&lt;=FİLTRE!$M$6,1,0)))</f>
        <v>1</v>
      </c>
      <c r="E1592" s="25" t="str">
        <f>IF(I1592="","",(COUNTIFS($L$4:L1592,L1592)))</f>
        <v/>
      </c>
      <c r="F1592" s="13">
        <f>IF(OR(B1592&lt;&gt;2,C1592&lt;&gt;1,D1592&lt;&gt;1,H1592&lt;&gt;1),0,
COUNTIFS($B$4:B1592,2,$C$4:C1592,1,$D$4:D1592,1,$H$4:H1592,1))</f>
        <v>0</v>
      </c>
      <c r="G1592" s="26" t="str">
        <f>IF(I1592="","",(COUNTIF($E$4:E1592,E1592)))</f>
        <v/>
      </c>
      <c r="H1592" s="1">
        <f>IF(AND(J1592="SAYIM",FİLTRE!$H$5="RAFTA",U1592&lt;&gt;0),1,0)+
IF(AND(J1592="İADE DEPO",FİLTRE!$H$5="İADE DEPO"),1,0)+
IF(FİLTRE!$H$5="TÜMÜ",1,0)+
IF(AND(J1592="FİRMA İADE",FİLTRE!$H$5="FİRMA İADE"),1,0)+
IF(AND(J1592="İMHA",FİLTRE!$H$5="İMHA"),1,0)</f>
        <v>1</v>
      </c>
      <c r="I1592" s="99"/>
      <c r="J1592" s="100"/>
      <c r="K1592" s="100"/>
      <c r="L1592" s="101"/>
      <c r="M1592" s="102"/>
      <c r="N1592" s="101"/>
      <c r="O1592" s="99"/>
      <c r="P1592" s="103"/>
      <c r="Q1592" s="104"/>
      <c r="R1592" s="50"/>
      <c r="S1592" s="105"/>
      <c r="T1592" s="106"/>
      <c r="U1592" s="107"/>
      <c r="V1592" s="108"/>
      <c r="W1592" s="107"/>
      <c r="X1592" s="107"/>
      <c r="AA1592" s="107"/>
      <c r="AB1592" s="110"/>
      <c r="AC1592" s="110"/>
      <c r="AE1592" s="105"/>
      <c r="AF1592" s="105"/>
      <c r="AR1592" s="112"/>
    </row>
    <row r="1593" spans="2:44" x14ac:dyDescent="0.25">
      <c r="B1593" s="1" t="str">
        <f>IF(I1593="","",
(IF(N1593=FİLTRE!$H$6,2,0)+IF(FİLTRE!$H$6="TOPLAM",2,0))
)</f>
        <v/>
      </c>
      <c r="C1593">
        <f>IF(FİLTRE!$M$5="",9,(IF(U1593&gt;=FİLTRE!$M$5,1,0)))</f>
        <v>1</v>
      </c>
      <c r="D1593" s="1">
        <f>IF(FİLTRE!$M$6="",9,(IF('SKT LİSTESİ'!P1593&lt;=FİLTRE!$M$6,1,0)))</f>
        <v>1</v>
      </c>
      <c r="E1593" s="25" t="str">
        <f>IF(I1593="","",(COUNTIFS($L$4:L1593,L1593)))</f>
        <v/>
      </c>
      <c r="F1593" s="13">
        <f>IF(OR(B1593&lt;&gt;2,C1593&lt;&gt;1,D1593&lt;&gt;1,H1593&lt;&gt;1),0,
COUNTIFS($B$4:B1593,2,$C$4:C1593,1,$D$4:D1593,1,$H$4:H1593,1))</f>
        <v>0</v>
      </c>
      <c r="G1593" s="26" t="str">
        <f>IF(I1593="","",(COUNTIF($E$4:E1593,E1593)))</f>
        <v/>
      </c>
      <c r="H1593" s="1">
        <f>IF(AND(J1593="SAYIM",FİLTRE!$H$5="RAFTA",U1593&lt;&gt;0),1,0)+
IF(AND(J1593="İADE DEPO",FİLTRE!$H$5="İADE DEPO"),1,0)+
IF(FİLTRE!$H$5="TÜMÜ",1,0)+
IF(AND(J1593="FİRMA İADE",FİLTRE!$H$5="FİRMA İADE"),1,0)+
IF(AND(J1593="İMHA",FİLTRE!$H$5="İMHA"),1,0)</f>
        <v>1</v>
      </c>
      <c r="I1593" s="99"/>
      <c r="J1593" s="100"/>
      <c r="K1593" s="100"/>
      <c r="L1593" s="101"/>
      <c r="M1593" s="102"/>
      <c r="N1593" s="101"/>
      <c r="O1593" s="99"/>
      <c r="P1593" s="103"/>
      <c r="Q1593" s="104"/>
      <c r="R1593" s="50"/>
      <c r="S1593" s="105"/>
      <c r="T1593" s="106"/>
      <c r="U1593" s="107"/>
      <c r="V1593" s="108"/>
      <c r="W1593" s="107"/>
      <c r="X1593" s="107"/>
      <c r="AA1593" s="107"/>
      <c r="AB1593" s="110"/>
      <c r="AC1593" s="110"/>
      <c r="AE1593" s="105"/>
      <c r="AF1593" s="105"/>
      <c r="AR1593" s="112"/>
    </row>
    <row r="1594" spans="2:44" x14ac:dyDescent="0.25">
      <c r="B1594" s="1" t="str">
        <f>IF(I1594="","",
(IF(N1594=FİLTRE!$H$6,2,0)+IF(FİLTRE!$H$6="TOPLAM",2,0))
)</f>
        <v/>
      </c>
      <c r="C1594">
        <f>IF(FİLTRE!$M$5="",9,(IF(U1594&gt;=FİLTRE!$M$5,1,0)))</f>
        <v>1</v>
      </c>
      <c r="D1594" s="1">
        <f>IF(FİLTRE!$M$6="",9,(IF('SKT LİSTESİ'!P1594&lt;=FİLTRE!$M$6,1,0)))</f>
        <v>1</v>
      </c>
      <c r="E1594" s="25" t="str">
        <f>IF(I1594="","",(COUNTIFS($L$4:L1594,L1594)))</f>
        <v/>
      </c>
      <c r="F1594" s="13">
        <f>IF(OR(B1594&lt;&gt;2,C1594&lt;&gt;1,D1594&lt;&gt;1,H1594&lt;&gt;1),0,
COUNTIFS($B$4:B1594,2,$C$4:C1594,1,$D$4:D1594,1,$H$4:H1594,1))</f>
        <v>0</v>
      </c>
      <c r="G1594" s="26" t="str">
        <f>IF(I1594="","",(COUNTIF($E$4:E1594,E1594)))</f>
        <v/>
      </c>
      <c r="H1594" s="1">
        <f>IF(AND(J1594="SAYIM",FİLTRE!$H$5="RAFTA",U1594&lt;&gt;0),1,0)+
IF(AND(J1594="İADE DEPO",FİLTRE!$H$5="İADE DEPO"),1,0)+
IF(FİLTRE!$H$5="TÜMÜ",1,0)+
IF(AND(J1594="FİRMA İADE",FİLTRE!$H$5="FİRMA İADE"),1,0)+
IF(AND(J1594="İMHA",FİLTRE!$H$5="İMHA"),1,0)</f>
        <v>1</v>
      </c>
      <c r="I1594" s="99"/>
      <c r="J1594" s="100"/>
      <c r="K1594" s="100"/>
      <c r="L1594" s="101"/>
      <c r="M1594" s="102"/>
      <c r="N1594" s="101"/>
      <c r="O1594" s="99"/>
      <c r="P1594" s="103"/>
      <c r="Q1594" s="104"/>
      <c r="R1594" s="50"/>
      <c r="S1594" s="105"/>
      <c r="T1594" s="106"/>
      <c r="U1594" s="107"/>
      <c r="V1594" s="108"/>
      <c r="W1594" s="107"/>
      <c r="X1594" s="107"/>
      <c r="AA1594" s="107"/>
      <c r="AB1594" s="110"/>
      <c r="AC1594" s="110"/>
      <c r="AE1594" s="105"/>
      <c r="AF1594" s="105"/>
      <c r="AR1594" s="112"/>
    </row>
    <row r="1595" spans="2:44" x14ac:dyDescent="0.25">
      <c r="B1595" s="1" t="str">
        <f>IF(I1595="","",
(IF(N1595=FİLTRE!$H$6,2,0)+IF(FİLTRE!$H$6="TOPLAM",2,0))
)</f>
        <v/>
      </c>
      <c r="C1595">
        <f>IF(FİLTRE!$M$5="",9,(IF(U1595&gt;=FİLTRE!$M$5,1,0)))</f>
        <v>1</v>
      </c>
      <c r="D1595" s="1">
        <f>IF(FİLTRE!$M$6="",9,(IF('SKT LİSTESİ'!P1595&lt;=FİLTRE!$M$6,1,0)))</f>
        <v>1</v>
      </c>
      <c r="E1595" s="25" t="str">
        <f>IF(I1595="","",(COUNTIFS($L$4:L1595,L1595)))</f>
        <v/>
      </c>
      <c r="F1595" s="13">
        <f>IF(OR(B1595&lt;&gt;2,C1595&lt;&gt;1,D1595&lt;&gt;1,H1595&lt;&gt;1),0,
COUNTIFS($B$4:B1595,2,$C$4:C1595,1,$D$4:D1595,1,$H$4:H1595,1))</f>
        <v>0</v>
      </c>
      <c r="G1595" s="26" t="str">
        <f>IF(I1595="","",(COUNTIF($E$4:E1595,E1595)))</f>
        <v/>
      </c>
      <c r="H1595" s="1">
        <f>IF(AND(J1595="SAYIM",FİLTRE!$H$5="RAFTA",U1595&lt;&gt;0),1,0)+
IF(AND(J1595="İADE DEPO",FİLTRE!$H$5="İADE DEPO"),1,0)+
IF(FİLTRE!$H$5="TÜMÜ",1,0)+
IF(AND(J1595="FİRMA İADE",FİLTRE!$H$5="FİRMA İADE"),1,0)+
IF(AND(J1595="İMHA",FİLTRE!$H$5="İMHA"),1,0)</f>
        <v>1</v>
      </c>
      <c r="I1595" s="99"/>
      <c r="J1595" s="100"/>
      <c r="K1595" s="100"/>
      <c r="L1595" s="101"/>
      <c r="M1595" s="102"/>
      <c r="N1595" s="101"/>
      <c r="O1595" s="99"/>
      <c r="P1595" s="103"/>
      <c r="Q1595" s="104"/>
      <c r="R1595" s="50"/>
      <c r="S1595" s="105"/>
      <c r="T1595" s="106"/>
      <c r="U1595" s="107"/>
      <c r="V1595" s="108"/>
      <c r="W1595" s="107"/>
      <c r="X1595" s="107"/>
      <c r="AA1595" s="107"/>
      <c r="AB1595" s="110"/>
      <c r="AC1595" s="110"/>
      <c r="AE1595" s="105"/>
      <c r="AF1595" s="105"/>
      <c r="AR1595" s="112"/>
    </row>
    <row r="1596" spans="2:44" x14ac:dyDescent="0.25">
      <c r="B1596" s="1" t="str">
        <f>IF(I1596="","",
(IF(N1596=FİLTRE!$H$6,2,0)+IF(FİLTRE!$H$6="TOPLAM",2,0))
)</f>
        <v/>
      </c>
      <c r="C1596">
        <f>IF(FİLTRE!$M$5="",9,(IF(U1596&gt;=FİLTRE!$M$5,1,0)))</f>
        <v>1</v>
      </c>
      <c r="D1596" s="1">
        <f>IF(FİLTRE!$M$6="",9,(IF('SKT LİSTESİ'!P1596&lt;=FİLTRE!$M$6,1,0)))</f>
        <v>1</v>
      </c>
      <c r="E1596" s="25" t="str">
        <f>IF(I1596="","",(COUNTIFS($L$4:L1596,L1596)))</f>
        <v/>
      </c>
      <c r="F1596" s="13">
        <f>IF(OR(B1596&lt;&gt;2,C1596&lt;&gt;1,D1596&lt;&gt;1,H1596&lt;&gt;1),0,
COUNTIFS($B$4:B1596,2,$C$4:C1596,1,$D$4:D1596,1,$H$4:H1596,1))</f>
        <v>0</v>
      </c>
      <c r="G1596" s="26" t="str">
        <f>IF(I1596="","",(COUNTIF($E$4:E1596,E1596)))</f>
        <v/>
      </c>
      <c r="H1596" s="1">
        <f>IF(AND(J1596="SAYIM",FİLTRE!$H$5="RAFTA",U1596&lt;&gt;0),1,0)+
IF(AND(J1596="İADE DEPO",FİLTRE!$H$5="İADE DEPO"),1,0)+
IF(FİLTRE!$H$5="TÜMÜ",1,0)+
IF(AND(J1596="FİRMA İADE",FİLTRE!$H$5="FİRMA İADE"),1,0)+
IF(AND(J1596="İMHA",FİLTRE!$H$5="İMHA"),1,0)</f>
        <v>1</v>
      </c>
      <c r="I1596" s="99"/>
      <c r="J1596" s="100"/>
      <c r="K1596" s="100"/>
      <c r="L1596" s="101"/>
      <c r="M1596" s="102"/>
      <c r="N1596" s="101"/>
      <c r="O1596" s="99"/>
      <c r="P1596" s="103"/>
      <c r="Q1596" s="104"/>
      <c r="R1596" s="50"/>
      <c r="S1596" s="105"/>
      <c r="T1596" s="106"/>
      <c r="U1596" s="107"/>
      <c r="V1596" s="108"/>
      <c r="W1596" s="107"/>
      <c r="X1596" s="107"/>
      <c r="AA1596" s="107"/>
      <c r="AB1596" s="110"/>
      <c r="AC1596" s="110"/>
      <c r="AE1596" s="105"/>
      <c r="AF1596" s="105"/>
      <c r="AR1596" s="112"/>
    </row>
    <row r="1597" spans="2:44" x14ac:dyDescent="0.25">
      <c r="B1597" s="1" t="str">
        <f>IF(I1597="","",
(IF(N1597=FİLTRE!$H$6,2,0)+IF(FİLTRE!$H$6="TOPLAM",2,0))
)</f>
        <v/>
      </c>
      <c r="C1597">
        <f>IF(FİLTRE!$M$5="",9,(IF(U1597&gt;=FİLTRE!$M$5,1,0)))</f>
        <v>1</v>
      </c>
      <c r="D1597" s="1">
        <f>IF(FİLTRE!$M$6="",9,(IF('SKT LİSTESİ'!P1597&lt;=FİLTRE!$M$6,1,0)))</f>
        <v>1</v>
      </c>
      <c r="E1597" s="25" t="str">
        <f>IF(I1597="","",(COUNTIFS($L$4:L1597,L1597)))</f>
        <v/>
      </c>
      <c r="F1597" s="13">
        <f>IF(OR(B1597&lt;&gt;2,C1597&lt;&gt;1,D1597&lt;&gt;1,H1597&lt;&gt;1),0,
COUNTIFS($B$4:B1597,2,$C$4:C1597,1,$D$4:D1597,1,$H$4:H1597,1))</f>
        <v>0</v>
      </c>
      <c r="G1597" s="26" t="str">
        <f>IF(I1597="","",(COUNTIF($E$4:E1597,E1597)))</f>
        <v/>
      </c>
      <c r="H1597" s="1">
        <f>IF(AND(J1597="SAYIM",FİLTRE!$H$5="RAFTA",U1597&lt;&gt;0),1,0)+
IF(AND(J1597="İADE DEPO",FİLTRE!$H$5="İADE DEPO"),1,0)+
IF(FİLTRE!$H$5="TÜMÜ",1,0)+
IF(AND(J1597="FİRMA İADE",FİLTRE!$H$5="FİRMA İADE"),1,0)+
IF(AND(J1597="İMHA",FİLTRE!$H$5="İMHA"),1,0)</f>
        <v>1</v>
      </c>
      <c r="I1597" s="99"/>
      <c r="J1597" s="100"/>
      <c r="K1597" s="100"/>
      <c r="L1597" s="101"/>
      <c r="M1597" s="102"/>
      <c r="N1597" s="101"/>
      <c r="O1597" s="99"/>
      <c r="P1597" s="103"/>
      <c r="Q1597" s="104"/>
      <c r="R1597" s="50"/>
      <c r="S1597" s="105"/>
      <c r="T1597" s="106"/>
      <c r="U1597" s="107"/>
      <c r="V1597" s="108"/>
      <c r="W1597" s="107"/>
      <c r="X1597" s="107"/>
      <c r="AA1597" s="107"/>
      <c r="AB1597" s="110"/>
      <c r="AC1597" s="110"/>
      <c r="AE1597" s="105"/>
      <c r="AF1597" s="105"/>
      <c r="AR1597" s="112"/>
    </row>
    <row r="1598" spans="2:44" x14ac:dyDescent="0.25">
      <c r="B1598" s="1" t="str">
        <f>IF(I1598="","",
(IF(N1598=FİLTRE!$H$6,2,0)+IF(FİLTRE!$H$6="TOPLAM",2,0))
)</f>
        <v/>
      </c>
      <c r="C1598">
        <f>IF(FİLTRE!$M$5="",9,(IF(U1598&gt;=FİLTRE!$M$5,1,0)))</f>
        <v>1</v>
      </c>
      <c r="D1598" s="1">
        <f>IF(FİLTRE!$M$6="",9,(IF('SKT LİSTESİ'!P1598&lt;=FİLTRE!$M$6,1,0)))</f>
        <v>1</v>
      </c>
      <c r="E1598" s="25" t="str">
        <f>IF(I1598="","",(COUNTIFS($L$4:L1598,L1598)))</f>
        <v/>
      </c>
      <c r="F1598" s="13">
        <f>IF(OR(B1598&lt;&gt;2,C1598&lt;&gt;1,D1598&lt;&gt;1,H1598&lt;&gt;1),0,
COUNTIFS($B$4:B1598,2,$C$4:C1598,1,$D$4:D1598,1,$H$4:H1598,1))</f>
        <v>0</v>
      </c>
      <c r="G1598" s="26" t="str">
        <f>IF(I1598="","",(COUNTIF($E$4:E1598,E1598)))</f>
        <v/>
      </c>
      <c r="H1598" s="1">
        <f>IF(AND(J1598="SAYIM",FİLTRE!$H$5="RAFTA",U1598&lt;&gt;0),1,0)+
IF(AND(J1598="İADE DEPO",FİLTRE!$H$5="İADE DEPO"),1,0)+
IF(FİLTRE!$H$5="TÜMÜ",1,0)+
IF(AND(J1598="FİRMA İADE",FİLTRE!$H$5="FİRMA İADE"),1,0)+
IF(AND(J1598="İMHA",FİLTRE!$H$5="İMHA"),1,0)</f>
        <v>1</v>
      </c>
      <c r="I1598" s="99"/>
      <c r="J1598" s="100"/>
      <c r="K1598" s="100"/>
      <c r="L1598" s="101"/>
      <c r="M1598" s="102"/>
      <c r="N1598" s="101"/>
      <c r="O1598" s="99"/>
      <c r="P1598" s="103"/>
      <c r="Q1598" s="104"/>
      <c r="R1598" s="50"/>
      <c r="S1598" s="105"/>
      <c r="T1598" s="106"/>
      <c r="U1598" s="107"/>
      <c r="V1598" s="108"/>
      <c r="W1598" s="107"/>
      <c r="X1598" s="107"/>
      <c r="AA1598" s="107"/>
      <c r="AB1598" s="110"/>
      <c r="AC1598" s="110"/>
      <c r="AE1598" s="105"/>
      <c r="AF1598" s="105"/>
      <c r="AR1598" s="112"/>
    </row>
    <row r="1599" spans="2:44" x14ac:dyDescent="0.25">
      <c r="B1599" s="1" t="str">
        <f>IF(I1599="","",
(IF(N1599=FİLTRE!$H$6,2,0)+IF(FİLTRE!$H$6="TOPLAM",2,0))
)</f>
        <v/>
      </c>
      <c r="C1599">
        <f>IF(FİLTRE!$M$5="",9,(IF(U1599&gt;=FİLTRE!$M$5,1,0)))</f>
        <v>1</v>
      </c>
      <c r="D1599" s="1">
        <f>IF(FİLTRE!$M$6="",9,(IF('SKT LİSTESİ'!P1599&lt;=FİLTRE!$M$6,1,0)))</f>
        <v>1</v>
      </c>
      <c r="E1599" s="25" t="str">
        <f>IF(I1599="","",(COUNTIFS($L$4:L1599,L1599)))</f>
        <v/>
      </c>
      <c r="F1599" s="13">
        <f>IF(OR(B1599&lt;&gt;2,C1599&lt;&gt;1,D1599&lt;&gt;1,H1599&lt;&gt;1),0,
COUNTIFS($B$4:B1599,2,$C$4:C1599,1,$D$4:D1599,1,$H$4:H1599,1))</f>
        <v>0</v>
      </c>
      <c r="G1599" s="26" t="str">
        <f>IF(I1599="","",(COUNTIF($E$4:E1599,E1599)))</f>
        <v/>
      </c>
      <c r="H1599" s="1">
        <f>IF(AND(J1599="SAYIM",FİLTRE!$H$5="RAFTA",U1599&lt;&gt;0),1,0)+
IF(AND(J1599="İADE DEPO",FİLTRE!$H$5="İADE DEPO"),1,0)+
IF(FİLTRE!$H$5="TÜMÜ",1,0)+
IF(AND(J1599="FİRMA İADE",FİLTRE!$H$5="FİRMA İADE"),1,0)+
IF(AND(J1599="İMHA",FİLTRE!$H$5="İMHA"),1,0)</f>
        <v>1</v>
      </c>
      <c r="I1599" s="99"/>
      <c r="J1599" s="100"/>
      <c r="K1599" s="100"/>
      <c r="L1599" s="101"/>
      <c r="M1599" s="102"/>
      <c r="N1599" s="101"/>
      <c r="O1599" s="99"/>
      <c r="P1599" s="103"/>
      <c r="Q1599" s="104"/>
      <c r="R1599" s="50"/>
      <c r="S1599" s="105"/>
      <c r="T1599" s="106"/>
      <c r="U1599" s="107"/>
      <c r="V1599" s="108"/>
      <c r="W1599" s="107"/>
      <c r="X1599" s="107"/>
      <c r="AA1599" s="107"/>
      <c r="AB1599" s="110"/>
      <c r="AC1599" s="110"/>
      <c r="AE1599" s="105"/>
      <c r="AF1599" s="105"/>
      <c r="AR1599" s="112"/>
    </row>
    <row r="1600" spans="2:44" x14ac:dyDescent="0.25">
      <c r="B1600" s="1" t="str">
        <f>IF(I1600="","",
(IF(N1600=FİLTRE!$H$6,2,0)+IF(FİLTRE!$H$6="TOPLAM",2,0))
)</f>
        <v/>
      </c>
      <c r="C1600">
        <f>IF(FİLTRE!$M$5="",9,(IF(U1600&gt;=FİLTRE!$M$5,1,0)))</f>
        <v>1</v>
      </c>
      <c r="D1600" s="1">
        <f>IF(FİLTRE!$M$6="",9,(IF('SKT LİSTESİ'!P1600&lt;=FİLTRE!$M$6,1,0)))</f>
        <v>1</v>
      </c>
      <c r="E1600" s="25" t="str">
        <f>IF(I1600="","",(COUNTIFS($L$4:L1600,L1600)))</f>
        <v/>
      </c>
      <c r="F1600" s="13">
        <f>IF(OR(B1600&lt;&gt;2,C1600&lt;&gt;1,D1600&lt;&gt;1,H1600&lt;&gt;1),0,
COUNTIFS($B$4:B1600,2,$C$4:C1600,1,$D$4:D1600,1,$H$4:H1600,1))</f>
        <v>0</v>
      </c>
      <c r="G1600" s="26" t="str">
        <f>IF(I1600="","",(COUNTIF($E$4:E1600,E1600)))</f>
        <v/>
      </c>
      <c r="H1600" s="1">
        <f>IF(AND(J1600="SAYIM",FİLTRE!$H$5="RAFTA",U1600&lt;&gt;0),1,0)+
IF(AND(J1600="İADE DEPO",FİLTRE!$H$5="İADE DEPO"),1,0)+
IF(FİLTRE!$H$5="TÜMÜ",1,0)+
IF(AND(J1600="FİRMA İADE",FİLTRE!$H$5="FİRMA İADE"),1,0)+
IF(AND(J1600="İMHA",FİLTRE!$H$5="İMHA"),1,0)</f>
        <v>1</v>
      </c>
      <c r="I1600" s="99"/>
      <c r="J1600" s="100"/>
      <c r="K1600" s="100"/>
      <c r="L1600" s="101"/>
      <c r="M1600" s="102"/>
      <c r="N1600" s="101"/>
      <c r="O1600" s="99"/>
      <c r="P1600" s="103"/>
      <c r="Q1600" s="104"/>
      <c r="R1600" s="50"/>
      <c r="S1600" s="105"/>
      <c r="T1600" s="106"/>
      <c r="U1600" s="107"/>
      <c r="V1600" s="108"/>
      <c r="W1600" s="107"/>
      <c r="X1600" s="107"/>
      <c r="AA1600" s="107"/>
      <c r="AB1600" s="110"/>
      <c r="AC1600" s="110"/>
      <c r="AE1600" s="105"/>
      <c r="AF1600" s="105"/>
      <c r="AR1600" s="112"/>
    </row>
    <row r="1601" spans="2:44" x14ac:dyDescent="0.25">
      <c r="B1601" s="1" t="str">
        <f>IF(I1601="","",
(IF(N1601=FİLTRE!$H$6,2,0)+IF(FİLTRE!$H$6="TOPLAM",2,0))
)</f>
        <v/>
      </c>
      <c r="C1601">
        <f>IF(FİLTRE!$M$5="",9,(IF(U1601&gt;=FİLTRE!$M$5,1,0)))</f>
        <v>1</v>
      </c>
      <c r="D1601" s="1">
        <f>IF(FİLTRE!$M$6="",9,(IF('SKT LİSTESİ'!P1601&lt;=FİLTRE!$M$6,1,0)))</f>
        <v>1</v>
      </c>
      <c r="E1601" s="25" t="str">
        <f>IF(I1601="","",(COUNTIFS($L$4:L1601,L1601)))</f>
        <v/>
      </c>
      <c r="F1601" s="13">
        <f>IF(OR(B1601&lt;&gt;2,C1601&lt;&gt;1,D1601&lt;&gt;1,H1601&lt;&gt;1),0,
COUNTIFS($B$4:B1601,2,$C$4:C1601,1,$D$4:D1601,1,$H$4:H1601,1))</f>
        <v>0</v>
      </c>
      <c r="G1601" s="26" t="str">
        <f>IF(I1601="","",(COUNTIF($E$4:E1601,E1601)))</f>
        <v/>
      </c>
      <c r="H1601" s="1">
        <f>IF(AND(J1601="SAYIM",FİLTRE!$H$5="RAFTA",U1601&lt;&gt;0),1,0)+
IF(AND(J1601="İADE DEPO",FİLTRE!$H$5="İADE DEPO"),1,0)+
IF(FİLTRE!$H$5="TÜMÜ",1,0)+
IF(AND(J1601="FİRMA İADE",FİLTRE!$H$5="FİRMA İADE"),1,0)+
IF(AND(J1601="İMHA",FİLTRE!$H$5="İMHA"),1,0)</f>
        <v>1</v>
      </c>
      <c r="I1601" s="99"/>
      <c r="J1601" s="100"/>
      <c r="K1601" s="100"/>
      <c r="L1601" s="101"/>
      <c r="M1601" s="102"/>
      <c r="N1601" s="101"/>
      <c r="O1601" s="99"/>
      <c r="P1601" s="103"/>
      <c r="Q1601" s="104"/>
      <c r="R1601" s="50"/>
      <c r="S1601" s="105"/>
      <c r="T1601" s="106"/>
      <c r="U1601" s="107"/>
      <c r="V1601" s="108"/>
      <c r="W1601" s="107"/>
      <c r="X1601" s="107"/>
      <c r="AA1601" s="107"/>
      <c r="AB1601" s="110"/>
      <c r="AC1601" s="110"/>
      <c r="AE1601" s="105"/>
      <c r="AF1601" s="105"/>
      <c r="AR1601" s="112"/>
    </row>
    <row r="1602" spans="2:44" x14ac:dyDescent="0.25">
      <c r="B1602" s="1" t="str">
        <f>IF(I1602="","",
(IF(N1602=FİLTRE!$H$6,2,0)+IF(FİLTRE!$H$6="TOPLAM",2,0))
)</f>
        <v/>
      </c>
      <c r="C1602">
        <f>IF(FİLTRE!$M$5="",9,(IF(U1602&gt;=FİLTRE!$M$5,1,0)))</f>
        <v>1</v>
      </c>
      <c r="D1602" s="1">
        <f>IF(FİLTRE!$M$6="",9,(IF('SKT LİSTESİ'!P1602&lt;=FİLTRE!$M$6,1,0)))</f>
        <v>1</v>
      </c>
      <c r="E1602" s="25" t="str">
        <f>IF(I1602="","",(COUNTIFS($L$4:L1602,L1602)))</f>
        <v/>
      </c>
      <c r="F1602" s="13">
        <f>IF(OR(B1602&lt;&gt;2,C1602&lt;&gt;1,D1602&lt;&gt;1,H1602&lt;&gt;1),0,
COUNTIFS($B$4:B1602,2,$C$4:C1602,1,$D$4:D1602,1,$H$4:H1602,1))</f>
        <v>0</v>
      </c>
      <c r="G1602" s="26" t="str">
        <f>IF(I1602="","",(COUNTIF($E$4:E1602,E1602)))</f>
        <v/>
      </c>
      <c r="H1602" s="1">
        <f>IF(AND(J1602="SAYIM",FİLTRE!$H$5="RAFTA",U1602&lt;&gt;0),1,0)+
IF(AND(J1602="İADE DEPO",FİLTRE!$H$5="İADE DEPO"),1,0)+
IF(FİLTRE!$H$5="TÜMÜ",1,0)+
IF(AND(J1602="FİRMA İADE",FİLTRE!$H$5="FİRMA İADE"),1,0)+
IF(AND(J1602="İMHA",FİLTRE!$H$5="İMHA"),1,0)</f>
        <v>1</v>
      </c>
      <c r="I1602" s="99"/>
      <c r="J1602" s="100"/>
      <c r="K1602" s="100"/>
      <c r="L1602" s="101"/>
      <c r="M1602" s="102"/>
      <c r="N1602" s="101"/>
      <c r="O1602" s="99"/>
      <c r="P1602" s="103"/>
      <c r="Q1602" s="104"/>
      <c r="R1602" s="50"/>
      <c r="S1602" s="105"/>
      <c r="T1602" s="106"/>
      <c r="U1602" s="107"/>
      <c r="V1602" s="108"/>
      <c r="W1602" s="107"/>
      <c r="X1602" s="107"/>
      <c r="AA1602" s="107"/>
      <c r="AB1602" s="110"/>
      <c r="AC1602" s="110"/>
      <c r="AE1602" s="105"/>
      <c r="AF1602" s="105"/>
      <c r="AR1602" s="112"/>
    </row>
    <row r="1603" spans="2:44" x14ac:dyDescent="0.25">
      <c r="B1603" s="1" t="str">
        <f>IF(I1603="","",
(IF(N1603=FİLTRE!$H$6,2,0)+IF(FİLTRE!$H$6="TOPLAM",2,0))
)</f>
        <v/>
      </c>
      <c r="C1603">
        <f>IF(FİLTRE!$M$5="",9,(IF(U1603&gt;=FİLTRE!$M$5,1,0)))</f>
        <v>1</v>
      </c>
      <c r="D1603" s="1">
        <f>IF(FİLTRE!$M$6="",9,(IF('SKT LİSTESİ'!P1603&lt;=FİLTRE!$M$6,1,0)))</f>
        <v>1</v>
      </c>
      <c r="E1603" s="25" t="str">
        <f>IF(I1603="","",(COUNTIFS($L$4:L1603,L1603)))</f>
        <v/>
      </c>
      <c r="F1603" s="13">
        <f>IF(OR(B1603&lt;&gt;2,C1603&lt;&gt;1,D1603&lt;&gt;1,H1603&lt;&gt;1),0,
COUNTIFS($B$4:B1603,2,$C$4:C1603,1,$D$4:D1603,1,$H$4:H1603,1))</f>
        <v>0</v>
      </c>
      <c r="G1603" s="26" t="str">
        <f>IF(I1603="","",(COUNTIF($E$4:E1603,E1603)))</f>
        <v/>
      </c>
      <c r="H1603" s="1">
        <f>IF(AND(J1603="SAYIM",FİLTRE!$H$5="RAFTA",U1603&lt;&gt;0),1,0)+
IF(AND(J1603="İADE DEPO",FİLTRE!$H$5="İADE DEPO"),1,0)+
IF(FİLTRE!$H$5="TÜMÜ",1,0)+
IF(AND(J1603="FİRMA İADE",FİLTRE!$H$5="FİRMA İADE"),1,0)+
IF(AND(J1603="İMHA",FİLTRE!$H$5="İMHA"),1,0)</f>
        <v>1</v>
      </c>
      <c r="I1603" s="99"/>
      <c r="J1603" s="100"/>
      <c r="K1603" s="100"/>
      <c r="L1603" s="101"/>
      <c r="M1603" s="102"/>
      <c r="N1603" s="101"/>
      <c r="O1603" s="99"/>
      <c r="P1603" s="103"/>
      <c r="Q1603" s="104"/>
      <c r="R1603" s="50"/>
      <c r="S1603" s="105"/>
      <c r="T1603" s="106"/>
      <c r="U1603" s="107"/>
      <c r="V1603" s="108"/>
      <c r="W1603" s="107"/>
      <c r="X1603" s="107"/>
      <c r="AA1603" s="107"/>
      <c r="AB1603" s="110"/>
      <c r="AC1603" s="110"/>
      <c r="AE1603" s="105"/>
      <c r="AF1603" s="105"/>
      <c r="AR1603" s="112"/>
    </row>
    <row r="1604" spans="2:44" x14ac:dyDescent="0.25">
      <c r="B1604" s="1" t="str">
        <f>IF(I1604="","",
(IF(N1604=FİLTRE!$H$6,2,0)+IF(FİLTRE!$H$6="TOPLAM",2,0))
)</f>
        <v/>
      </c>
      <c r="C1604">
        <f>IF(FİLTRE!$M$5="",9,(IF(U1604&gt;=FİLTRE!$M$5,1,0)))</f>
        <v>1</v>
      </c>
      <c r="D1604" s="1">
        <f>IF(FİLTRE!$M$6="",9,(IF('SKT LİSTESİ'!P1604&lt;=FİLTRE!$M$6,1,0)))</f>
        <v>1</v>
      </c>
      <c r="E1604" s="25" t="str">
        <f>IF(I1604="","",(COUNTIFS($L$4:L1604,L1604)))</f>
        <v/>
      </c>
      <c r="F1604" s="13">
        <f>IF(OR(B1604&lt;&gt;2,C1604&lt;&gt;1,D1604&lt;&gt;1,H1604&lt;&gt;1),0,
COUNTIFS($B$4:B1604,2,$C$4:C1604,1,$D$4:D1604,1,$H$4:H1604,1))</f>
        <v>0</v>
      </c>
      <c r="G1604" s="26" t="str">
        <f>IF(I1604="","",(COUNTIF($E$4:E1604,E1604)))</f>
        <v/>
      </c>
      <c r="H1604" s="1">
        <f>IF(AND(J1604="SAYIM",FİLTRE!$H$5="RAFTA",U1604&lt;&gt;0),1,0)+
IF(AND(J1604="İADE DEPO",FİLTRE!$H$5="İADE DEPO"),1,0)+
IF(FİLTRE!$H$5="TÜMÜ",1,0)+
IF(AND(J1604="FİRMA İADE",FİLTRE!$H$5="FİRMA İADE"),1,0)+
IF(AND(J1604="İMHA",FİLTRE!$H$5="İMHA"),1,0)</f>
        <v>1</v>
      </c>
      <c r="I1604" s="99"/>
      <c r="J1604" s="100"/>
      <c r="K1604" s="100"/>
      <c r="L1604" s="101"/>
      <c r="M1604" s="102"/>
      <c r="N1604" s="101"/>
      <c r="O1604" s="99"/>
      <c r="P1604" s="103"/>
      <c r="Q1604" s="104"/>
      <c r="R1604" s="50"/>
      <c r="S1604" s="105"/>
      <c r="T1604" s="106"/>
      <c r="U1604" s="107"/>
      <c r="V1604" s="108"/>
      <c r="W1604" s="107"/>
      <c r="X1604" s="107"/>
      <c r="AA1604" s="107"/>
      <c r="AB1604" s="110"/>
      <c r="AC1604" s="110"/>
      <c r="AE1604" s="105"/>
      <c r="AF1604" s="105"/>
      <c r="AR1604" s="112"/>
    </row>
    <row r="1605" spans="2:44" x14ac:dyDescent="0.25">
      <c r="B1605" s="1" t="str">
        <f>IF(I1605="","",
(IF(N1605=FİLTRE!$H$6,2,0)+IF(FİLTRE!$H$6="TOPLAM",2,0))
)</f>
        <v/>
      </c>
      <c r="C1605">
        <f>IF(FİLTRE!$M$5="",9,(IF(U1605&gt;=FİLTRE!$M$5,1,0)))</f>
        <v>1</v>
      </c>
      <c r="D1605" s="1">
        <f>IF(FİLTRE!$M$6="",9,(IF('SKT LİSTESİ'!P1605&lt;=FİLTRE!$M$6,1,0)))</f>
        <v>1</v>
      </c>
      <c r="E1605" s="25" t="str">
        <f>IF(I1605="","",(COUNTIFS($L$4:L1605,L1605)))</f>
        <v/>
      </c>
      <c r="F1605" s="13">
        <f>IF(OR(B1605&lt;&gt;2,C1605&lt;&gt;1,D1605&lt;&gt;1,H1605&lt;&gt;1),0,
COUNTIFS($B$4:B1605,2,$C$4:C1605,1,$D$4:D1605,1,$H$4:H1605,1))</f>
        <v>0</v>
      </c>
      <c r="G1605" s="26" t="str">
        <f>IF(I1605="","",(COUNTIF($E$4:E1605,E1605)))</f>
        <v/>
      </c>
      <c r="H1605" s="1">
        <f>IF(AND(J1605="SAYIM",FİLTRE!$H$5="RAFTA",U1605&lt;&gt;0),1,0)+
IF(AND(J1605="İADE DEPO",FİLTRE!$H$5="İADE DEPO"),1,0)+
IF(FİLTRE!$H$5="TÜMÜ",1,0)+
IF(AND(J1605="FİRMA İADE",FİLTRE!$H$5="FİRMA İADE"),1,0)+
IF(AND(J1605="İMHA",FİLTRE!$H$5="İMHA"),1,0)</f>
        <v>1</v>
      </c>
      <c r="I1605" s="99"/>
      <c r="J1605" s="100"/>
      <c r="K1605" s="100"/>
      <c r="L1605" s="101"/>
      <c r="M1605" s="102"/>
      <c r="N1605" s="101"/>
      <c r="O1605" s="99"/>
      <c r="P1605" s="103"/>
      <c r="Q1605" s="104"/>
      <c r="R1605" s="50"/>
      <c r="S1605" s="105"/>
      <c r="T1605" s="106"/>
      <c r="U1605" s="107"/>
      <c r="V1605" s="108"/>
      <c r="W1605" s="107"/>
      <c r="X1605" s="107"/>
      <c r="AA1605" s="107"/>
      <c r="AB1605" s="110"/>
      <c r="AC1605" s="110"/>
      <c r="AE1605" s="105"/>
      <c r="AF1605" s="105"/>
      <c r="AR1605" s="112"/>
    </row>
    <row r="1606" spans="2:44" x14ac:dyDescent="0.25">
      <c r="B1606" s="1" t="str">
        <f>IF(I1606="","",
(IF(N1606=FİLTRE!$H$6,2,0)+IF(FİLTRE!$H$6="TOPLAM",2,0))
)</f>
        <v/>
      </c>
      <c r="C1606">
        <f>IF(FİLTRE!$M$5="",9,(IF(U1606&gt;=FİLTRE!$M$5,1,0)))</f>
        <v>1</v>
      </c>
      <c r="D1606" s="1">
        <f>IF(FİLTRE!$M$6="",9,(IF('SKT LİSTESİ'!P1606&lt;=FİLTRE!$M$6,1,0)))</f>
        <v>1</v>
      </c>
      <c r="E1606" s="25" t="str">
        <f>IF(I1606="","",(COUNTIFS($L$4:L1606,L1606)))</f>
        <v/>
      </c>
      <c r="F1606" s="13">
        <f>IF(OR(B1606&lt;&gt;2,C1606&lt;&gt;1,D1606&lt;&gt;1,H1606&lt;&gt;1),0,
COUNTIFS($B$4:B1606,2,$C$4:C1606,1,$D$4:D1606,1,$H$4:H1606,1))</f>
        <v>0</v>
      </c>
      <c r="G1606" s="26" t="str">
        <f>IF(I1606="","",(COUNTIF($E$4:E1606,E1606)))</f>
        <v/>
      </c>
      <c r="H1606" s="1">
        <f>IF(AND(J1606="SAYIM",FİLTRE!$H$5="RAFTA",U1606&lt;&gt;0),1,0)+
IF(AND(J1606="İADE DEPO",FİLTRE!$H$5="İADE DEPO"),1,0)+
IF(FİLTRE!$H$5="TÜMÜ",1,0)+
IF(AND(J1606="FİRMA İADE",FİLTRE!$H$5="FİRMA İADE"),1,0)+
IF(AND(J1606="İMHA",FİLTRE!$H$5="İMHA"),1,0)</f>
        <v>1</v>
      </c>
      <c r="I1606" s="99"/>
      <c r="J1606" s="100"/>
      <c r="K1606" s="100"/>
      <c r="L1606" s="101"/>
      <c r="M1606" s="102"/>
      <c r="N1606" s="101"/>
      <c r="O1606" s="99"/>
      <c r="P1606" s="103"/>
      <c r="Q1606" s="104"/>
      <c r="R1606" s="50"/>
      <c r="S1606" s="105"/>
      <c r="T1606" s="106"/>
      <c r="U1606" s="107"/>
      <c r="V1606" s="108"/>
      <c r="W1606" s="107"/>
      <c r="X1606" s="107"/>
      <c r="AA1606" s="107"/>
      <c r="AB1606" s="110"/>
      <c r="AC1606" s="110"/>
      <c r="AE1606" s="105"/>
      <c r="AF1606" s="105"/>
      <c r="AR1606" s="112"/>
    </row>
    <row r="1607" spans="2:44" x14ac:dyDescent="0.25">
      <c r="B1607" s="1" t="str">
        <f>IF(I1607="","",
(IF(N1607=FİLTRE!$H$6,2,0)+IF(FİLTRE!$H$6="TOPLAM",2,0))
)</f>
        <v/>
      </c>
      <c r="C1607">
        <f>IF(FİLTRE!$M$5="",9,(IF(U1607&gt;=FİLTRE!$M$5,1,0)))</f>
        <v>1</v>
      </c>
      <c r="D1607" s="1">
        <f>IF(FİLTRE!$M$6="",9,(IF('SKT LİSTESİ'!P1607&lt;=FİLTRE!$M$6,1,0)))</f>
        <v>1</v>
      </c>
      <c r="E1607" s="25" t="str">
        <f>IF(I1607="","",(COUNTIFS($L$4:L1607,L1607)))</f>
        <v/>
      </c>
      <c r="F1607" s="13">
        <f>IF(OR(B1607&lt;&gt;2,C1607&lt;&gt;1,D1607&lt;&gt;1,H1607&lt;&gt;1),0,
COUNTIFS($B$4:B1607,2,$C$4:C1607,1,$D$4:D1607,1,$H$4:H1607,1))</f>
        <v>0</v>
      </c>
      <c r="G1607" s="26" t="str">
        <f>IF(I1607="","",(COUNTIF($E$4:E1607,E1607)))</f>
        <v/>
      </c>
      <c r="H1607" s="1">
        <f>IF(AND(J1607="SAYIM",FİLTRE!$H$5="RAFTA",U1607&lt;&gt;0),1,0)+
IF(AND(J1607="İADE DEPO",FİLTRE!$H$5="İADE DEPO"),1,0)+
IF(FİLTRE!$H$5="TÜMÜ",1,0)+
IF(AND(J1607="FİRMA İADE",FİLTRE!$H$5="FİRMA İADE"),1,0)+
IF(AND(J1607="İMHA",FİLTRE!$H$5="İMHA"),1,0)</f>
        <v>1</v>
      </c>
      <c r="I1607" s="99"/>
      <c r="J1607" s="100"/>
      <c r="K1607" s="100"/>
      <c r="L1607" s="101"/>
      <c r="M1607" s="102"/>
      <c r="N1607" s="101"/>
      <c r="O1607" s="99"/>
      <c r="P1607" s="103"/>
      <c r="Q1607" s="104"/>
      <c r="R1607" s="50"/>
      <c r="S1607" s="105"/>
      <c r="T1607" s="106"/>
      <c r="U1607" s="107"/>
      <c r="V1607" s="108"/>
      <c r="W1607" s="107"/>
      <c r="X1607" s="107"/>
      <c r="AA1607" s="107"/>
      <c r="AB1607" s="110"/>
      <c r="AC1607" s="110"/>
      <c r="AE1607" s="105"/>
      <c r="AF1607" s="105"/>
      <c r="AR1607" s="112"/>
    </row>
    <row r="1608" spans="2:44" x14ac:dyDescent="0.25">
      <c r="B1608" s="1" t="str">
        <f>IF(I1608="","",
(IF(N1608=FİLTRE!$H$6,2,0)+IF(FİLTRE!$H$6="TOPLAM",2,0))
)</f>
        <v/>
      </c>
      <c r="C1608">
        <f>IF(FİLTRE!$M$5="",9,(IF(U1608&gt;=FİLTRE!$M$5,1,0)))</f>
        <v>1</v>
      </c>
      <c r="D1608" s="1">
        <f>IF(FİLTRE!$M$6="",9,(IF('SKT LİSTESİ'!P1608&lt;=FİLTRE!$M$6,1,0)))</f>
        <v>1</v>
      </c>
      <c r="E1608" s="25" t="str">
        <f>IF(I1608="","",(COUNTIFS($L$4:L1608,L1608)))</f>
        <v/>
      </c>
      <c r="F1608" s="13">
        <f>IF(OR(B1608&lt;&gt;2,C1608&lt;&gt;1,D1608&lt;&gt;1,H1608&lt;&gt;1),0,
COUNTIFS($B$4:B1608,2,$C$4:C1608,1,$D$4:D1608,1,$H$4:H1608,1))</f>
        <v>0</v>
      </c>
      <c r="G1608" s="26" t="str">
        <f>IF(I1608="","",(COUNTIF($E$4:E1608,E1608)))</f>
        <v/>
      </c>
      <c r="H1608" s="1">
        <f>IF(AND(J1608="SAYIM",FİLTRE!$H$5="RAFTA",U1608&lt;&gt;0),1,0)+
IF(AND(J1608="İADE DEPO",FİLTRE!$H$5="İADE DEPO"),1,0)+
IF(FİLTRE!$H$5="TÜMÜ",1,0)+
IF(AND(J1608="FİRMA İADE",FİLTRE!$H$5="FİRMA İADE"),1,0)+
IF(AND(J1608="İMHA",FİLTRE!$H$5="İMHA"),1,0)</f>
        <v>1</v>
      </c>
      <c r="I1608" s="99"/>
      <c r="J1608" s="100"/>
      <c r="K1608" s="100"/>
      <c r="L1608" s="101"/>
      <c r="M1608" s="102"/>
      <c r="N1608" s="101"/>
      <c r="O1608" s="99"/>
      <c r="P1608" s="103"/>
      <c r="Q1608" s="104"/>
      <c r="R1608" s="50"/>
      <c r="S1608" s="105"/>
      <c r="T1608" s="106"/>
      <c r="U1608" s="107"/>
      <c r="V1608" s="108"/>
      <c r="W1608" s="107"/>
      <c r="X1608" s="107"/>
      <c r="AA1608" s="107"/>
      <c r="AB1608" s="110"/>
      <c r="AC1608" s="110"/>
      <c r="AE1608" s="105"/>
      <c r="AF1608" s="105"/>
      <c r="AR1608" s="112"/>
    </row>
    <row r="1609" spans="2:44" x14ac:dyDescent="0.25">
      <c r="B1609" s="1" t="str">
        <f>IF(I1609="","",
(IF(N1609=FİLTRE!$H$6,2,0)+IF(FİLTRE!$H$6="TOPLAM",2,0))
)</f>
        <v/>
      </c>
      <c r="C1609">
        <f>IF(FİLTRE!$M$5="",9,(IF(U1609&gt;=FİLTRE!$M$5,1,0)))</f>
        <v>1</v>
      </c>
      <c r="D1609" s="1">
        <f>IF(FİLTRE!$M$6="",9,(IF('SKT LİSTESİ'!P1609&lt;=FİLTRE!$M$6,1,0)))</f>
        <v>1</v>
      </c>
      <c r="E1609" s="25" t="str">
        <f>IF(I1609="","",(COUNTIFS($L$4:L1609,L1609)))</f>
        <v/>
      </c>
      <c r="F1609" s="13">
        <f>IF(OR(B1609&lt;&gt;2,C1609&lt;&gt;1,D1609&lt;&gt;1,H1609&lt;&gt;1),0,
COUNTIFS($B$4:B1609,2,$C$4:C1609,1,$D$4:D1609,1,$H$4:H1609,1))</f>
        <v>0</v>
      </c>
      <c r="G1609" s="26" t="str">
        <f>IF(I1609="","",(COUNTIF($E$4:E1609,E1609)))</f>
        <v/>
      </c>
      <c r="H1609" s="1">
        <f>IF(AND(J1609="SAYIM",FİLTRE!$H$5="RAFTA",U1609&lt;&gt;0),1,0)+
IF(AND(J1609="İADE DEPO",FİLTRE!$H$5="İADE DEPO"),1,0)+
IF(FİLTRE!$H$5="TÜMÜ",1,0)+
IF(AND(J1609="FİRMA İADE",FİLTRE!$H$5="FİRMA İADE"),1,0)+
IF(AND(J1609="İMHA",FİLTRE!$H$5="İMHA"),1,0)</f>
        <v>1</v>
      </c>
      <c r="I1609" s="99"/>
      <c r="J1609" s="100"/>
      <c r="K1609" s="100"/>
      <c r="L1609" s="101"/>
      <c r="M1609" s="102"/>
      <c r="N1609" s="101"/>
      <c r="O1609" s="99"/>
      <c r="P1609" s="103"/>
      <c r="Q1609" s="104"/>
      <c r="R1609" s="50"/>
      <c r="S1609" s="105"/>
      <c r="T1609" s="106"/>
      <c r="U1609" s="107"/>
      <c r="V1609" s="108"/>
      <c r="W1609" s="107"/>
      <c r="X1609" s="107"/>
      <c r="AA1609" s="107"/>
      <c r="AB1609" s="110"/>
      <c r="AC1609" s="110"/>
      <c r="AE1609" s="105"/>
      <c r="AF1609" s="105"/>
      <c r="AR1609" s="112"/>
    </row>
    <row r="1610" spans="2:44" x14ac:dyDescent="0.25">
      <c r="B1610" s="1" t="str">
        <f>IF(I1610="","",
(IF(N1610=FİLTRE!$H$6,2,0)+IF(FİLTRE!$H$6="TOPLAM",2,0))
)</f>
        <v/>
      </c>
      <c r="C1610">
        <f>IF(FİLTRE!$M$5="",9,(IF(U1610&gt;=FİLTRE!$M$5,1,0)))</f>
        <v>1</v>
      </c>
      <c r="D1610" s="1">
        <f>IF(FİLTRE!$M$6="",9,(IF('SKT LİSTESİ'!P1610&lt;=FİLTRE!$M$6,1,0)))</f>
        <v>1</v>
      </c>
      <c r="E1610" s="25" t="str">
        <f>IF(I1610="","",(COUNTIFS($L$4:L1610,L1610)))</f>
        <v/>
      </c>
      <c r="F1610" s="13">
        <f>IF(OR(B1610&lt;&gt;2,C1610&lt;&gt;1,D1610&lt;&gt;1,H1610&lt;&gt;1),0,
COUNTIFS($B$4:B1610,2,$C$4:C1610,1,$D$4:D1610,1,$H$4:H1610,1))</f>
        <v>0</v>
      </c>
      <c r="G1610" s="26" t="str">
        <f>IF(I1610="","",(COUNTIF($E$4:E1610,E1610)))</f>
        <v/>
      </c>
      <c r="H1610" s="1">
        <f>IF(AND(J1610="SAYIM",FİLTRE!$H$5="RAFTA",U1610&lt;&gt;0),1,0)+
IF(AND(J1610="İADE DEPO",FİLTRE!$H$5="İADE DEPO"),1,0)+
IF(FİLTRE!$H$5="TÜMÜ",1,0)+
IF(AND(J1610="FİRMA İADE",FİLTRE!$H$5="FİRMA İADE"),1,0)+
IF(AND(J1610="İMHA",FİLTRE!$H$5="İMHA"),1,0)</f>
        <v>1</v>
      </c>
      <c r="I1610" s="99"/>
      <c r="J1610" s="100"/>
      <c r="K1610" s="100"/>
      <c r="L1610" s="101"/>
      <c r="M1610" s="102"/>
      <c r="N1610" s="101"/>
      <c r="O1610" s="99"/>
      <c r="P1610" s="103"/>
      <c r="Q1610" s="104"/>
      <c r="R1610" s="50"/>
      <c r="S1610" s="105"/>
      <c r="T1610" s="106"/>
      <c r="U1610" s="107"/>
      <c r="V1610" s="108"/>
      <c r="W1610" s="107"/>
      <c r="X1610" s="107"/>
      <c r="AA1610" s="107"/>
      <c r="AB1610" s="110"/>
      <c r="AC1610" s="110"/>
      <c r="AE1610" s="105"/>
      <c r="AF1610" s="105"/>
      <c r="AR1610" s="112"/>
    </row>
    <row r="1611" spans="2:44" x14ac:dyDescent="0.25">
      <c r="B1611" s="1" t="str">
        <f>IF(I1611="","",
(IF(N1611=FİLTRE!$H$6,2,0)+IF(FİLTRE!$H$6="TOPLAM",2,0))
)</f>
        <v/>
      </c>
      <c r="C1611">
        <f>IF(FİLTRE!$M$5="",9,(IF(U1611&gt;=FİLTRE!$M$5,1,0)))</f>
        <v>1</v>
      </c>
      <c r="D1611" s="1">
        <f>IF(FİLTRE!$M$6="",9,(IF('SKT LİSTESİ'!P1611&lt;=FİLTRE!$M$6,1,0)))</f>
        <v>1</v>
      </c>
      <c r="E1611" s="25" t="str">
        <f>IF(I1611="","",(COUNTIFS($L$4:L1611,L1611)))</f>
        <v/>
      </c>
      <c r="F1611" s="13">
        <f>IF(OR(B1611&lt;&gt;2,C1611&lt;&gt;1,D1611&lt;&gt;1,H1611&lt;&gt;1),0,
COUNTIFS($B$4:B1611,2,$C$4:C1611,1,$D$4:D1611,1,$H$4:H1611,1))</f>
        <v>0</v>
      </c>
      <c r="G1611" s="26" t="str">
        <f>IF(I1611="","",(COUNTIF($E$4:E1611,E1611)))</f>
        <v/>
      </c>
      <c r="H1611" s="1">
        <f>IF(AND(J1611="SAYIM",FİLTRE!$H$5="RAFTA",U1611&lt;&gt;0),1,0)+
IF(AND(J1611="İADE DEPO",FİLTRE!$H$5="İADE DEPO"),1,0)+
IF(FİLTRE!$H$5="TÜMÜ",1,0)+
IF(AND(J1611="FİRMA İADE",FİLTRE!$H$5="FİRMA İADE"),1,0)+
IF(AND(J1611="İMHA",FİLTRE!$H$5="İMHA"),1,0)</f>
        <v>1</v>
      </c>
      <c r="I1611" s="99"/>
      <c r="J1611" s="100"/>
      <c r="K1611" s="100"/>
      <c r="L1611" s="101"/>
      <c r="M1611" s="102"/>
      <c r="N1611" s="101"/>
      <c r="O1611" s="99"/>
      <c r="P1611" s="103"/>
      <c r="Q1611" s="104"/>
      <c r="R1611" s="50"/>
      <c r="S1611" s="105"/>
      <c r="T1611" s="106"/>
      <c r="U1611" s="107"/>
      <c r="V1611" s="108"/>
      <c r="W1611" s="107"/>
      <c r="X1611" s="107"/>
      <c r="AA1611" s="107"/>
      <c r="AB1611" s="110"/>
      <c r="AC1611" s="110"/>
      <c r="AE1611" s="105"/>
      <c r="AF1611" s="105"/>
      <c r="AR1611" s="112"/>
    </row>
    <row r="1612" spans="2:44" x14ac:dyDescent="0.25">
      <c r="B1612" s="1" t="str">
        <f>IF(I1612="","",
(IF(N1612=FİLTRE!$H$6,2,0)+IF(FİLTRE!$H$6="TOPLAM",2,0))
)</f>
        <v/>
      </c>
      <c r="C1612">
        <f>IF(FİLTRE!$M$5="",9,(IF(U1612&gt;=FİLTRE!$M$5,1,0)))</f>
        <v>1</v>
      </c>
      <c r="D1612" s="1">
        <f>IF(FİLTRE!$M$6="",9,(IF('SKT LİSTESİ'!P1612&lt;=FİLTRE!$M$6,1,0)))</f>
        <v>1</v>
      </c>
      <c r="E1612" s="25" t="str">
        <f>IF(I1612="","",(COUNTIFS($L$4:L1612,L1612)))</f>
        <v/>
      </c>
      <c r="F1612" s="13">
        <f>IF(OR(B1612&lt;&gt;2,C1612&lt;&gt;1,D1612&lt;&gt;1,H1612&lt;&gt;1),0,
COUNTIFS($B$4:B1612,2,$C$4:C1612,1,$D$4:D1612,1,$H$4:H1612,1))</f>
        <v>0</v>
      </c>
      <c r="G1612" s="26" t="str">
        <f>IF(I1612="","",(COUNTIF($E$4:E1612,E1612)))</f>
        <v/>
      </c>
      <c r="H1612" s="1">
        <f>IF(AND(J1612="SAYIM",FİLTRE!$H$5="RAFTA",U1612&lt;&gt;0),1,0)+
IF(AND(J1612="İADE DEPO",FİLTRE!$H$5="İADE DEPO"),1,0)+
IF(FİLTRE!$H$5="TÜMÜ",1,0)+
IF(AND(J1612="FİRMA İADE",FİLTRE!$H$5="FİRMA İADE"),1,0)+
IF(AND(J1612="İMHA",FİLTRE!$H$5="İMHA"),1,0)</f>
        <v>1</v>
      </c>
      <c r="I1612" s="99"/>
      <c r="J1612" s="100"/>
      <c r="K1612" s="100"/>
      <c r="L1612" s="101"/>
      <c r="M1612" s="102"/>
      <c r="N1612" s="101"/>
      <c r="O1612" s="99"/>
      <c r="P1612" s="103"/>
      <c r="Q1612" s="104"/>
      <c r="R1612" s="50"/>
      <c r="S1612" s="105"/>
      <c r="T1612" s="106"/>
      <c r="U1612" s="107"/>
      <c r="V1612" s="108"/>
      <c r="W1612" s="107"/>
      <c r="X1612" s="107"/>
      <c r="AA1612" s="107"/>
      <c r="AB1612" s="110"/>
      <c r="AC1612" s="110"/>
      <c r="AE1612" s="105"/>
      <c r="AF1612" s="105"/>
      <c r="AR1612" s="112"/>
    </row>
    <row r="1613" spans="2:44" x14ac:dyDescent="0.25">
      <c r="B1613" s="1" t="str">
        <f>IF(I1613="","",
(IF(N1613=FİLTRE!$H$6,2,0)+IF(FİLTRE!$H$6="TOPLAM",2,0))
)</f>
        <v/>
      </c>
      <c r="C1613">
        <f>IF(FİLTRE!$M$5="",9,(IF(U1613&gt;=FİLTRE!$M$5,1,0)))</f>
        <v>1</v>
      </c>
      <c r="D1613" s="1">
        <f>IF(FİLTRE!$M$6="",9,(IF('SKT LİSTESİ'!P1613&lt;=FİLTRE!$M$6,1,0)))</f>
        <v>1</v>
      </c>
      <c r="E1613" s="25" t="str">
        <f>IF(I1613="","",(COUNTIFS($L$4:L1613,L1613)))</f>
        <v/>
      </c>
      <c r="F1613" s="13">
        <f>IF(OR(B1613&lt;&gt;2,C1613&lt;&gt;1,D1613&lt;&gt;1,H1613&lt;&gt;1),0,
COUNTIFS($B$4:B1613,2,$C$4:C1613,1,$D$4:D1613,1,$H$4:H1613,1))</f>
        <v>0</v>
      </c>
      <c r="G1613" s="26" t="str">
        <f>IF(I1613="","",(COUNTIF($E$4:E1613,E1613)))</f>
        <v/>
      </c>
      <c r="H1613" s="1">
        <f>IF(AND(J1613="SAYIM",FİLTRE!$H$5="RAFTA",U1613&lt;&gt;0),1,0)+
IF(AND(J1613="İADE DEPO",FİLTRE!$H$5="İADE DEPO"),1,0)+
IF(FİLTRE!$H$5="TÜMÜ",1,0)+
IF(AND(J1613="FİRMA İADE",FİLTRE!$H$5="FİRMA İADE"),1,0)+
IF(AND(J1613="İMHA",FİLTRE!$H$5="İMHA"),1,0)</f>
        <v>1</v>
      </c>
      <c r="I1613" s="99"/>
      <c r="J1613" s="100"/>
      <c r="K1613" s="100"/>
      <c r="L1613" s="101"/>
      <c r="M1613" s="102"/>
      <c r="N1613" s="101"/>
      <c r="O1613" s="99"/>
      <c r="P1613" s="103"/>
      <c r="Q1613" s="104"/>
      <c r="R1613" s="50"/>
      <c r="S1613" s="105"/>
      <c r="T1613" s="106"/>
      <c r="U1613" s="107"/>
      <c r="V1613" s="108"/>
      <c r="W1613" s="107"/>
      <c r="X1613" s="107"/>
      <c r="AA1613" s="107"/>
      <c r="AB1613" s="110"/>
      <c r="AC1613" s="110"/>
      <c r="AE1613" s="105"/>
      <c r="AF1613" s="105"/>
      <c r="AR1613" s="112"/>
    </row>
    <row r="1614" spans="2:44" x14ac:dyDescent="0.25">
      <c r="B1614" s="1" t="str">
        <f>IF(I1614="","",
(IF(N1614=FİLTRE!$H$6,2,0)+IF(FİLTRE!$H$6="TOPLAM",2,0))
)</f>
        <v/>
      </c>
      <c r="C1614">
        <f>IF(FİLTRE!$M$5="",9,(IF(U1614&gt;=FİLTRE!$M$5,1,0)))</f>
        <v>1</v>
      </c>
      <c r="D1614" s="1">
        <f>IF(FİLTRE!$M$6="",9,(IF('SKT LİSTESİ'!P1614&lt;=FİLTRE!$M$6,1,0)))</f>
        <v>1</v>
      </c>
      <c r="E1614" s="25" t="str">
        <f>IF(I1614="","",(COUNTIFS($L$4:L1614,L1614)))</f>
        <v/>
      </c>
      <c r="F1614" s="13">
        <f>IF(OR(B1614&lt;&gt;2,C1614&lt;&gt;1,D1614&lt;&gt;1,H1614&lt;&gt;1),0,
COUNTIFS($B$4:B1614,2,$C$4:C1614,1,$D$4:D1614,1,$H$4:H1614,1))</f>
        <v>0</v>
      </c>
      <c r="G1614" s="26" t="str">
        <f>IF(I1614="","",(COUNTIF($E$4:E1614,E1614)))</f>
        <v/>
      </c>
      <c r="H1614" s="1">
        <f>IF(AND(J1614="SAYIM",FİLTRE!$H$5="RAFTA",U1614&lt;&gt;0),1,0)+
IF(AND(J1614="İADE DEPO",FİLTRE!$H$5="İADE DEPO"),1,0)+
IF(FİLTRE!$H$5="TÜMÜ",1,0)+
IF(AND(J1614="FİRMA İADE",FİLTRE!$H$5="FİRMA İADE"),1,0)+
IF(AND(J1614="İMHA",FİLTRE!$H$5="İMHA"),1,0)</f>
        <v>1</v>
      </c>
      <c r="I1614" s="99"/>
      <c r="J1614" s="100"/>
      <c r="K1614" s="100"/>
      <c r="L1614" s="101"/>
      <c r="M1614" s="102"/>
      <c r="N1614" s="101"/>
      <c r="O1614" s="99"/>
      <c r="P1614" s="103"/>
      <c r="Q1614" s="104"/>
      <c r="R1614" s="50"/>
      <c r="S1614" s="105"/>
      <c r="T1614" s="106"/>
      <c r="U1614" s="107"/>
      <c r="V1614" s="108"/>
      <c r="W1614" s="107"/>
      <c r="X1614" s="107"/>
      <c r="AA1614" s="107"/>
      <c r="AB1614" s="110"/>
      <c r="AC1614" s="110"/>
      <c r="AE1614" s="105"/>
      <c r="AF1614" s="105"/>
      <c r="AR1614" s="112"/>
    </row>
    <row r="1615" spans="2:44" x14ac:dyDescent="0.25">
      <c r="B1615" s="1" t="str">
        <f>IF(I1615="","",
(IF(N1615=FİLTRE!$H$6,2,0)+IF(FİLTRE!$H$6="TOPLAM",2,0))
)</f>
        <v/>
      </c>
      <c r="C1615">
        <f>IF(FİLTRE!$M$5="",9,(IF(U1615&gt;=FİLTRE!$M$5,1,0)))</f>
        <v>1</v>
      </c>
      <c r="D1615" s="1">
        <f>IF(FİLTRE!$M$6="",9,(IF('SKT LİSTESİ'!P1615&lt;=FİLTRE!$M$6,1,0)))</f>
        <v>1</v>
      </c>
      <c r="E1615" s="25" t="str">
        <f>IF(I1615="","",(COUNTIFS($L$4:L1615,L1615)))</f>
        <v/>
      </c>
      <c r="F1615" s="13">
        <f>IF(OR(B1615&lt;&gt;2,C1615&lt;&gt;1,D1615&lt;&gt;1,H1615&lt;&gt;1),0,
COUNTIFS($B$4:B1615,2,$C$4:C1615,1,$D$4:D1615,1,$H$4:H1615,1))</f>
        <v>0</v>
      </c>
      <c r="G1615" s="26" t="str">
        <f>IF(I1615="","",(COUNTIF($E$4:E1615,E1615)))</f>
        <v/>
      </c>
      <c r="H1615" s="1">
        <f>IF(AND(J1615="SAYIM",FİLTRE!$H$5="RAFTA",U1615&lt;&gt;0),1,0)+
IF(AND(J1615="İADE DEPO",FİLTRE!$H$5="İADE DEPO"),1,0)+
IF(FİLTRE!$H$5="TÜMÜ",1,0)+
IF(AND(J1615="FİRMA İADE",FİLTRE!$H$5="FİRMA İADE"),1,0)+
IF(AND(J1615="İMHA",FİLTRE!$H$5="İMHA"),1,0)</f>
        <v>1</v>
      </c>
      <c r="I1615" s="99"/>
      <c r="J1615" s="100"/>
      <c r="K1615" s="100"/>
      <c r="L1615" s="101"/>
      <c r="M1615" s="102"/>
      <c r="N1615" s="101"/>
      <c r="O1615" s="99"/>
      <c r="P1615" s="103"/>
      <c r="Q1615" s="104"/>
      <c r="R1615" s="50"/>
      <c r="S1615" s="105"/>
      <c r="T1615" s="106"/>
      <c r="U1615" s="107"/>
      <c r="V1615" s="108"/>
      <c r="W1615" s="107"/>
      <c r="X1615" s="107"/>
      <c r="AA1615" s="107"/>
      <c r="AB1615" s="110"/>
      <c r="AC1615" s="110"/>
      <c r="AE1615" s="105"/>
      <c r="AF1615" s="105"/>
      <c r="AR1615" s="112"/>
    </row>
    <row r="1616" spans="2:44" x14ac:dyDescent="0.25">
      <c r="B1616" s="1" t="str">
        <f>IF(I1616="","",
(IF(N1616=FİLTRE!$H$6,2,0)+IF(FİLTRE!$H$6="TOPLAM",2,0))
)</f>
        <v/>
      </c>
      <c r="C1616">
        <f>IF(FİLTRE!$M$5="",9,(IF(U1616&gt;=FİLTRE!$M$5,1,0)))</f>
        <v>1</v>
      </c>
      <c r="D1616" s="1">
        <f>IF(FİLTRE!$M$6="",9,(IF('SKT LİSTESİ'!P1616&lt;=FİLTRE!$M$6,1,0)))</f>
        <v>1</v>
      </c>
      <c r="E1616" s="25" t="str">
        <f>IF(I1616="","",(COUNTIFS($L$4:L1616,L1616)))</f>
        <v/>
      </c>
      <c r="F1616" s="13">
        <f>IF(OR(B1616&lt;&gt;2,C1616&lt;&gt;1,D1616&lt;&gt;1,H1616&lt;&gt;1),0,
COUNTIFS($B$4:B1616,2,$C$4:C1616,1,$D$4:D1616,1,$H$4:H1616,1))</f>
        <v>0</v>
      </c>
      <c r="G1616" s="26" t="str">
        <f>IF(I1616="","",(COUNTIF($E$4:E1616,E1616)))</f>
        <v/>
      </c>
      <c r="H1616" s="1">
        <f>IF(AND(J1616="SAYIM",FİLTRE!$H$5="RAFTA",U1616&lt;&gt;0),1,0)+
IF(AND(J1616="İADE DEPO",FİLTRE!$H$5="İADE DEPO"),1,0)+
IF(FİLTRE!$H$5="TÜMÜ",1,0)+
IF(AND(J1616="FİRMA İADE",FİLTRE!$H$5="FİRMA İADE"),1,0)+
IF(AND(J1616="İMHA",FİLTRE!$H$5="İMHA"),1,0)</f>
        <v>1</v>
      </c>
      <c r="I1616" s="99"/>
      <c r="J1616" s="100"/>
      <c r="K1616" s="100"/>
      <c r="L1616" s="101"/>
      <c r="M1616" s="102"/>
      <c r="N1616" s="101"/>
      <c r="O1616" s="99"/>
      <c r="P1616" s="103"/>
      <c r="Q1616" s="104"/>
      <c r="R1616" s="50"/>
      <c r="S1616" s="105"/>
      <c r="T1616" s="106"/>
      <c r="U1616" s="107"/>
      <c r="V1616" s="108"/>
      <c r="W1616" s="107"/>
      <c r="X1616" s="107"/>
      <c r="AA1616" s="107"/>
      <c r="AB1616" s="110"/>
      <c r="AC1616" s="110"/>
      <c r="AE1616" s="105"/>
      <c r="AF1616" s="105"/>
      <c r="AR1616" s="112"/>
    </row>
    <row r="1617" spans="2:44" x14ac:dyDescent="0.25">
      <c r="B1617" s="1" t="str">
        <f>IF(I1617="","",
(IF(N1617=FİLTRE!$H$6,2,0)+IF(FİLTRE!$H$6="TOPLAM",2,0))
)</f>
        <v/>
      </c>
      <c r="C1617">
        <f>IF(FİLTRE!$M$5="",9,(IF(U1617&gt;=FİLTRE!$M$5,1,0)))</f>
        <v>1</v>
      </c>
      <c r="D1617" s="1">
        <f>IF(FİLTRE!$M$6="",9,(IF('SKT LİSTESİ'!P1617&lt;=FİLTRE!$M$6,1,0)))</f>
        <v>1</v>
      </c>
      <c r="E1617" s="25" t="str">
        <f>IF(I1617="","",(COUNTIFS($L$4:L1617,L1617)))</f>
        <v/>
      </c>
      <c r="F1617" s="13">
        <f>IF(OR(B1617&lt;&gt;2,C1617&lt;&gt;1,D1617&lt;&gt;1,H1617&lt;&gt;1),0,
COUNTIFS($B$4:B1617,2,$C$4:C1617,1,$D$4:D1617,1,$H$4:H1617,1))</f>
        <v>0</v>
      </c>
      <c r="G1617" s="26" t="str">
        <f>IF(I1617="","",(COUNTIF($E$4:E1617,E1617)))</f>
        <v/>
      </c>
      <c r="H1617" s="1">
        <f>IF(AND(J1617="SAYIM",FİLTRE!$H$5="RAFTA",U1617&lt;&gt;0),1,0)+
IF(AND(J1617="İADE DEPO",FİLTRE!$H$5="İADE DEPO"),1,0)+
IF(FİLTRE!$H$5="TÜMÜ",1,0)+
IF(AND(J1617="FİRMA İADE",FİLTRE!$H$5="FİRMA İADE"),1,0)+
IF(AND(J1617="İMHA",FİLTRE!$H$5="İMHA"),1,0)</f>
        <v>1</v>
      </c>
      <c r="I1617" s="99"/>
      <c r="J1617" s="100"/>
      <c r="K1617" s="100"/>
      <c r="L1617" s="101"/>
      <c r="M1617" s="102"/>
      <c r="N1617" s="101"/>
      <c r="O1617" s="99"/>
      <c r="P1617" s="103"/>
      <c r="Q1617" s="104"/>
      <c r="R1617" s="50"/>
      <c r="S1617" s="105"/>
      <c r="T1617" s="106"/>
      <c r="U1617" s="107"/>
      <c r="V1617" s="108"/>
      <c r="W1617" s="107"/>
      <c r="X1617" s="107"/>
      <c r="AA1617" s="107"/>
      <c r="AB1617" s="110"/>
      <c r="AC1617" s="110"/>
      <c r="AE1617" s="105"/>
      <c r="AF1617" s="105"/>
      <c r="AR1617" s="112"/>
    </row>
    <row r="1618" spans="2:44" x14ac:dyDescent="0.25">
      <c r="B1618" s="1" t="str">
        <f>IF(I1618="","",
(IF(N1618=FİLTRE!$H$6,2,0)+IF(FİLTRE!$H$6="TOPLAM",2,0))
)</f>
        <v/>
      </c>
      <c r="C1618">
        <f>IF(FİLTRE!$M$5="",9,(IF(U1618&gt;=FİLTRE!$M$5,1,0)))</f>
        <v>1</v>
      </c>
      <c r="D1618" s="1">
        <f>IF(FİLTRE!$M$6="",9,(IF('SKT LİSTESİ'!P1618&lt;=FİLTRE!$M$6,1,0)))</f>
        <v>1</v>
      </c>
      <c r="E1618" s="25" t="str">
        <f>IF(I1618="","",(COUNTIFS($L$4:L1618,L1618)))</f>
        <v/>
      </c>
      <c r="F1618" s="13">
        <f>IF(OR(B1618&lt;&gt;2,C1618&lt;&gt;1,D1618&lt;&gt;1,H1618&lt;&gt;1),0,
COUNTIFS($B$4:B1618,2,$C$4:C1618,1,$D$4:D1618,1,$H$4:H1618,1))</f>
        <v>0</v>
      </c>
      <c r="G1618" s="26" t="str">
        <f>IF(I1618="","",(COUNTIF($E$4:E1618,E1618)))</f>
        <v/>
      </c>
      <c r="H1618" s="1">
        <f>IF(AND(J1618="SAYIM",FİLTRE!$H$5="RAFTA",U1618&lt;&gt;0),1,0)+
IF(AND(J1618="İADE DEPO",FİLTRE!$H$5="İADE DEPO"),1,0)+
IF(FİLTRE!$H$5="TÜMÜ",1,0)+
IF(AND(J1618="FİRMA İADE",FİLTRE!$H$5="FİRMA İADE"),1,0)+
IF(AND(J1618="İMHA",FİLTRE!$H$5="İMHA"),1,0)</f>
        <v>1</v>
      </c>
      <c r="I1618" s="99"/>
      <c r="J1618" s="100"/>
      <c r="K1618" s="100"/>
      <c r="L1618" s="101"/>
      <c r="M1618" s="102"/>
      <c r="N1618" s="101"/>
      <c r="O1618" s="99"/>
      <c r="P1618" s="103"/>
      <c r="Q1618" s="104"/>
      <c r="R1618" s="50"/>
      <c r="S1618" s="105"/>
      <c r="T1618" s="106"/>
      <c r="U1618" s="107"/>
      <c r="V1618" s="108"/>
      <c r="W1618" s="107"/>
      <c r="X1618" s="107"/>
      <c r="AA1618" s="107"/>
      <c r="AB1618" s="110"/>
      <c r="AC1618" s="110"/>
      <c r="AE1618" s="105"/>
      <c r="AF1618" s="105"/>
      <c r="AR1618" s="112"/>
    </row>
    <row r="1619" spans="2:44" x14ac:dyDescent="0.25">
      <c r="B1619" s="1" t="str">
        <f>IF(I1619="","",
(IF(N1619=FİLTRE!$H$6,2,0)+IF(FİLTRE!$H$6="TOPLAM",2,0))
)</f>
        <v/>
      </c>
      <c r="C1619">
        <f>IF(FİLTRE!$M$5="",9,(IF(U1619&gt;=FİLTRE!$M$5,1,0)))</f>
        <v>1</v>
      </c>
      <c r="D1619" s="1">
        <f>IF(FİLTRE!$M$6="",9,(IF('SKT LİSTESİ'!P1619&lt;=FİLTRE!$M$6,1,0)))</f>
        <v>1</v>
      </c>
      <c r="E1619" s="25" t="str">
        <f>IF(I1619="","",(COUNTIFS($L$4:L1619,L1619)))</f>
        <v/>
      </c>
      <c r="F1619" s="13">
        <f>IF(OR(B1619&lt;&gt;2,C1619&lt;&gt;1,D1619&lt;&gt;1,H1619&lt;&gt;1),0,
COUNTIFS($B$4:B1619,2,$C$4:C1619,1,$D$4:D1619,1,$H$4:H1619,1))</f>
        <v>0</v>
      </c>
      <c r="G1619" s="26" t="str">
        <f>IF(I1619="","",(COUNTIF($E$4:E1619,E1619)))</f>
        <v/>
      </c>
      <c r="H1619" s="1">
        <f>IF(AND(J1619="SAYIM",FİLTRE!$H$5="RAFTA",U1619&lt;&gt;0),1,0)+
IF(AND(J1619="İADE DEPO",FİLTRE!$H$5="İADE DEPO"),1,0)+
IF(FİLTRE!$H$5="TÜMÜ",1,0)+
IF(AND(J1619="FİRMA İADE",FİLTRE!$H$5="FİRMA İADE"),1,0)+
IF(AND(J1619="İMHA",FİLTRE!$H$5="İMHA"),1,0)</f>
        <v>1</v>
      </c>
      <c r="I1619" s="99"/>
      <c r="J1619" s="100"/>
      <c r="K1619" s="100"/>
      <c r="L1619" s="101"/>
      <c r="M1619" s="102"/>
      <c r="N1619" s="101"/>
      <c r="O1619" s="99"/>
      <c r="P1619" s="103"/>
      <c r="Q1619" s="104"/>
      <c r="R1619" s="50"/>
      <c r="S1619" s="105"/>
      <c r="T1619" s="106"/>
      <c r="U1619" s="107"/>
      <c r="V1619" s="108"/>
      <c r="W1619" s="107"/>
      <c r="X1619" s="107"/>
      <c r="AA1619" s="107"/>
      <c r="AB1619" s="110"/>
      <c r="AC1619" s="110"/>
      <c r="AE1619" s="105"/>
      <c r="AF1619" s="105"/>
      <c r="AR1619" s="112"/>
    </row>
    <row r="1620" spans="2:44" x14ac:dyDescent="0.25">
      <c r="B1620" s="1" t="str">
        <f>IF(I1620="","",
(IF(N1620=FİLTRE!$H$6,2,0)+IF(FİLTRE!$H$6="TOPLAM",2,0))
)</f>
        <v/>
      </c>
      <c r="C1620">
        <f>IF(FİLTRE!$M$5="",9,(IF(U1620&gt;=FİLTRE!$M$5,1,0)))</f>
        <v>1</v>
      </c>
      <c r="D1620" s="1">
        <f>IF(FİLTRE!$M$6="",9,(IF('SKT LİSTESİ'!P1620&lt;=FİLTRE!$M$6,1,0)))</f>
        <v>1</v>
      </c>
      <c r="E1620" s="25" t="str">
        <f>IF(I1620="","",(COUNTIFS($L$4:L1620,L1620)))</f>
        <v/>
      </c>
      <c r="F1620" s="13">
        <f>IF(OR(B1620&lt;&gt;2,C1620&lt;&gt;1,D1620&lt;&gt;1,H1620&lt;&gt;1),0,
COUNTIFS($B$4:B1620,2,$C$4:C1620,1,$D$4:D1620,1,$H$4:H1620,1))</f>
        <v>0</v>
      </c>
      <c r="G1620" s="26" t="str">
        <f>IF(I1620="","",(COUNTIF($E$4:E1620,E1620)))</f>
        <v/>
      </c>
      <c r="H1620" s="1">
        <f>IF(AND(J1620="SAYIM",FİLTRE!$H$5="RAFTA",U1620&lt;&gt;0),1,0)+
IF(AND(J1620="İADE DEPO",FİLTRE!$H$5="İADE DEPO"),1,0)+
IF(FİLTRE!$H$5="TÜMÜ",1,0)+
IF(AND(J1620="FİRMA İADE",FİLTRE!$H$5="FİRMA İADE"),1,0)+
IF(AND(J1620="İMHA",FİLTRE!$H$5="İMHA"),1,0)</f>
        <v>1</v>
      </c>
      <c r="I1620" s="99"/>
      <c r="J1620" s="100"/>
      <c r="K1620" s="100"/>
      <c r="L1620" s="101"/>
      <c r="M1620" s="102"/>
      <c r="N1620" s="101"/>
      <c r="O1620" s="99"/>
      <c r="P1620" s="103"/>
      <c r="Q1620" s="104"/>
      <c r="R1620" s="50"/>
      <c r="S1620" s="105"/>
      <c r="T1620" s="106"/>
      <c r="U1620" s="107"/>
      <c r="V1620" s="108"/>
      <c r="W1620" s="107"/>
      <c r="X1620" s="107"/>
      <c r="AA1620" s="107"/>
      <c r="AB1620" s="110"/>
      <c r="AC1620" s="110"/>
      <c r="AE1620" s="105"/>
      <c r="AF1620" s="105"/>
      <c r="AR1620" s="112"/>
    </row>
    <row r="1621" spans="2:44" x14ac:dyDescent="0.25">
      <c r="B1621" s="1" t="str">
        <f>IF(I1621="","",
(IF(N1621=FİLTRE!$H$6,2,0)+IF(FİLTRE!$H$6="TOPLAM",2,0))
)</f>
        <v/>
      </c>
      <c r="C1621">
        <f>IF(FİLTRE!$M$5="",9,(IF(U1621&gt;=FİLTRE!$M$5,1,0)))</f>
        <v>1</v>
      </c>
      <c r="D1621" s="1">
        <f>IF(FİLTRE!$M$6="",9,(IF('SKT LİSTESİ'!P1621&lt;=FİLTRE!$M$6,1,0)))</f>
        <v>1</v>
      </c>
      <c r="E1621" s="25" t="str">
        <f>IF(I1621="","",(COUNTIFS($L$4:L1621,L1621)))</f>
        <v/>
      </c>
      <c r="F1621" s="13">
        <f>IF(OR(B1621&lt;&gt;2,C1621&lt;&gt;1,D1621&lt;&gt;1,H1621&lt;&gt;1),0,
COUNTIFS($B$4:B1621,2,$C$4:C1621,1,$D$4:D1621,1,$H$4:H1621,1))</f>
        <v>0</v>
      </c>
      <c r="G1621" s="26" t="str">
        <f>IF(I1621="","",(COUNTIF($E$4:E1621,E1621)))</f>
        <v/>
      </c>
      <c r="H1621" s="1">
        <f>IF(AND(J1621="SAYIM",FİLTRE!$H$5="RAFTA",U1621&lt;&gt;0),1,0)+
IF(AND(J1621="İADE DEPO",FİLTRE!$H$5="İADE DEPO"),1,0)+
IF(FİLTRE!$H$5="TÜMÜ",1,0)+
IF(AND(J1621="FİRMA İADE",FİLTRE!$H$5="FİRMA İADE"),1,0)+
IF(AND(J1621="İMHA",FİLTRE!$H$5="İMHA"),1,0)</f>
        <v>1</v>
      </c>
      <c r="I1621" s="99"/>
      <c r="J1621" s="100"/>
      <c r="K1621" s="100"/>
      <c r="L1621" s="101"/>
      <c r="M1621" s="102"/>
      <c r="N1621" s="101"/>
      <c r="O1621" s="99"/>
      <c r="P1621" s="103"/>
      <c r="Q1621" s="104"/>
      <c r="R1621" s="50"/>
      <c r="S1621" s="105"/>
      <c r="T1621" s="106"/>
      <c r="U1621" s="107"/>
      <c r="V1621" s="108"/>
      <c r="W1621" s="107"/>
      <c r="X1621" s="107"/>
      <c r="AA1621" s="107"/>
      <c r="AB1621" s="110"/>
      <c r="AC1621" s="110"/>
      <c r="AE1621" s="105"/>
      <c r="AF1621" s="105"/>
      <c r="AR1621" s="112"/>
    </row>
    <row r="1622" spans="2:44" x14ac:dyDescent="0.25">
      <c r="B1622" s="1" t="str">
        <f>IF(I1622="","",
(IF(N1622=FİLTRE!$H$6,2,0)+IF(FİLTRE!$H$6="TOPLAM",2,0))
)</f>
        <v/>
      </c>
      <c r="C1622">
        <f>IF(FİLTRE!$M$5="",9,(IF(U1622&gt;=FİLTRE!$M$5,1,0)))</f>
        <v>1</v>
      </c>
      <c r="D1622" s="1">
        <f>IF(FİLTRE!$M$6="",9,(IF('SKT LİSTESİ'!P1622&lt;=FİLTRE!$M$6,1,0)))</f>
        <v>1</v>
      </c>
      <c r="E1622" s="25" t="str">
        <f>IF(I1622="","",(COUNTIFS($L$4:L1622,L1622)))</f>
        <v/>
      </c>
      <c r="F1622" s="13">
        <f>IF(OR(B1622&lt;&gt;2,C1622&lt;&gt;1,D1622&lt;&gt;1,H1622&lt;&gt;1),0,
COUNTIFS($B$4:B1622,2,$C$4:C1622,1,$D$4:D1622,1,$H$4:H1622,1))</f>
        <v>0</v>
      </c>
      <c r="G1622" s="26" t="str">
        <f>IF(I1622="","",(COUNTIF($E$4:E1622,E1622)))</f>
        <v/>
      </c>
      <c r="H1622" s="1">
        <f>IF(AND(J1622="SAYIM",FİLTRE!$H$5="RAFTA",U1622&lt;&gt;0),1,0)+
IF(AND(J1622="İADE DEPO",FİLTRE!$H$5="İADE DEPO"),1,0)+
IF(FİLTRE!$H$5="TÜMÜ",1,0)+
IF(AND(J1622="FİRMA İADE",FİLTRE!$H$5="FİRMA İADE"),1,0)+
IF(AND(J1622="İMHA",FİLTRE!$H$5="İMHA"),1,0)</f>
        <v>1</v>
      </c>
      <c r="I1622" s="99"/>
      <c r="J1622" s="100"/>
      <c r="K1622" s="100"/>
      <c r="L1622" s="101"/>
      <c r="M1622" s="102"/>
      <c r="N1622" s="101"/>
      <c r="O1622" s="99"/>
      <c r="P1622" s="103"/>
      <c r="Q1622" s="104"/>
      <c r="R1622" s="50"/>
      <c r="S1622" s="105"/>
      <c r="T1622" s="106"/>
      <c r="U1622" s="107"/>
      <c r="V1622" s="108"/>
      <c r="W1622" s="107"/>
      <c r="X1622" s="107"/>
      <c r="AA1622" s="107"/>
      <c r="AB1622" s="110"/>
      <c r="AC1622" s="110"/>
      <c r="AE1622" s="105"/>
      <c r="AF1622" s="105"/>
      <c r="AR1622" s="112"/>
    </row>
    <row r="1623" spans="2:44" x14ac:dyDescent="0.25">
      <c r="B1623" s="1" t="str">
        <f>IF(I1623="","",
(IF(N1623=FİLTRE!$H$6,2,0)+IF(FİLTRE!$H$6="TOPLAM",2,0))
)</f>
        <v/>
      </c>
      <c r="C1623">
        <f>IF(FİLTRE!$M$5="",9,(IF(U1623&gt;=FİLTRE!$M$5,1,0)))</f>
        <v>1</v>
      </c>
      <c r="D1623" s="1">
        <f>IF(FİLTRE!$M$6="",9,(IF('SKT LİSTESİ'!P1623&lt;=FİLTRE!$M$6,1,0)))</f>
        <v>1</v>
      </c>
      <c r="E1623" s="25" t="str">
        <f>IF(I1623="","",(COUNTIFS($L$4:L1623,L1623)))</f>
        <v/>
      </c>
      <c r="F1623" s="13">
        <f>IF(OR(B1623&lt;&gt;2,C1623&lt;&gt;1,D1623&lt;&gt;1,H1623&lt;&gt;1),0,
COUNTIFS($B$4:B1623,2,$C$4:C1623,1,$D$4:D1623,1,$H$4:H1623,1))</f>
        <v>0</v>
      </c>
      <c r="G1623" s="26" t="str">
        <f>IF(I1623="","",(COUNTIF($E$4:E1623,E1623)))</f>
        <v/>
      </c>
      <c r="H1623" s="1">
        <f>IF(AND(J1623="SAYIM",FİLTRE!$H$5="RAFTA",U1623&lt;&gt;0),1,0)+
IF(AND(J1623="İADE DEPO",FİLTRE!$H$5="İADE DEPO"),1,0)+
IF(FİLTRE!$H$5="TÜMÜ",1,0)+
IF(AND(J1623="FİRMA İADE",FİLTRE!$H$5="FİRMA İADE"),1,0)+
IF(AND(J1623="İMHA",FİLTRE!$H$5="İMHA"),1,0)</f>
        <v>1</v>
      </c>
      <c r="I1623" s="99"/>
      <c r="J1623" s="100"/>
      <c r="K1623" s="100"/>
      <c r="L1623" s="101"/>
      <c r="M1623" s="102"/>
      <c r="N1623" s="101"/>
      <c r="O1623" s="99"/>
      <c r="P1623" s="103"/>
      <c r="Q1623" s="104"/>
      <c r="R1623" s="50"/>
      <c r="S1623" s="105"/>
      <c r="T1623" s="106"/>
      <c r="U1623" s="107"/>
      <c r="V1623" s="108"/>
      <c r="W1623" s="107"/>
      <c r="X1623" s="107"/>
      <c r="AA1623" s="107"/>
      <c r="AB1623" s="110"/>
      <c r="AC1623" s="110"/>
      <c r="AE1623" s="105"/>
      <c r="AF1623" s="105"/>
      <c r="AR1623" s="112"/>
    </row>
    <row r="1624" spans="2:44" x14ac:dyDescent="0.25">
      <c r="B1624" s="1" t="str">
        <f>IF(I1624="","",
(IF(N1624=FİLTRE!$H$6,2,0)+IF(FİLTRE!$H$6="TOPLAM",2,0))
)</f>
        <v/>
      </c>
      <c r="C1624">
        <f>IF(FİLTRE!$M$5="",9,(IF(U1624&gt;=FİLTRE!$M$5,1,0)))</f>
        <v>1</v>
      </c>
      <c r="D1624" s="1">
        <f>IF(FİLTRE!$M$6="",9,(IF('SKT LİSTESİ'!P1624&lt;=FİLTRE!$M$6,1,0)))</f>
        <v>1</v>
      </c>
      <c r="E1624" s="25" t="str">
        <f>IF(I1624="","",(COUNTIFS($L$4:L1624,L1624)))</f>
        <v/>
      </c>
      <c r="F1624" s="13">
        <f>IF(OR(B1624&lt;&gt;2,C1624&lt;&gt;1,D1624&lt;&gt;1,H1624&lt;&gt;1),0,
COUNTIFS($B$4:B1624,2,$C$4:C1624,1,$D$4:D1624,1,$H$4:H1624,1))</f>
        <v>0</v>
      </c>
      <c r="G1624" s="26" t="str">
        <f>IF(I1624="","",(COUNTIF($E$4:E1624,E1624)))</f>
        <v/>
      </c>
      <c r="H1624" s="1">
        <f>IF(AND(J1624="SAYIM",FİLTRE!$H$5="RAFTA",U1624&lt;&gt;0),1,0)+
IF(AND(J1624="İADE DEPO",FİLTRE!$H$5="İADE DEPO"),1,0)+
IF(FİLTRE!$H$5="TÜMÜ",1,0)+
IF(AND(J1624="FİRMA İADE",FİLTRE!$H$5="FİRMA İADE"),1,0)+
IF(AND(J1624="İMHA",FİLTRE!$H$5="İMHA"),1,0)</f>
        <v>1</v>
      </c>
      <c r="I1624" s="99"/>
      <c r="J1624" s="100"/>
      <c r="K1624" s="100"/>
      <c r="L1624" s="101"/>
      <c r="M1624" s="102"/>
      <c r="N1624" s="101"/>
      <c r="O1624" s="99"/>
      <c r="P1624" s="103"/>
      <c r="Q1624" s="104"/>
      <c r="R1624" s="50"/>
      <c r="S1624" s="105"/>
      <c r="T1624" s="106"/>
      <c r="U1624" s="107"/>
      <c r="V1624" s="108"/>
      <c r="W1624" s="107"/>
      <c r="X1624" s="107"/>
      <c r="AA1624" s="107"/>
      <c r="AB1624" s="110"/>
      <c r="AC1624" s="110"/>
      <c r="AE1624" s="105"/>
      <c r="AF1624" s="105"/>
      <c r="AR1624" s="112"/>
    </row>
    <row r="1625" spans="2:44" x14ac:dyDescent="0.25">
      <c r="B1625" s="1" t="str">
        <f>IF(I1625="","",
(IF(N1625=FİLTRE!$H$6,2,0)+IF(FİLTRE!$H$6="TOPLAM",2,0))
)</f>
        <v/>
      </c>
      <c r="C1625">
        <f>IF(FİLTRE!$M$5="",9,(IF(U1625&gt;=FİLTRE!$M$5,1,0)))</f>
        <v>1</v>
      </c>
      <c r="D1625" s="1">
        <f>IF(FİLTRE!$M$6="",9,(IF('SKT LİSTESİ'!P1625&lt;=FİLTRE!$M$6,1,0)))</f>
        <v>1</v>
      </c>
      <c r="E1625" s="25" t="str">
        <f>IF(I1625="","",(COUNTIFS($L$4:L1625,L1625)))</f>
        <v/>
      </c>
      <c r="F1625" s="13">
        <f>IF(OR(B1625&lt;&gt;2,C1625&lt;&gt;1,D1625&lt;&gt;1,H1625&lt;&gt;1),0,
COUNTIFS($B$4:B1625,2,$C$4:C1625,1,$D$4:D1625,1,$H$4:H1625,1))</f>
        <v>0</v>
      </c>
      <c r="G1625" s="26" t="str">
        <f>IF(I1625="","",(COUNTIF($E$4:E1625,E1625)))</f>
        <v/>
      </c>
      <c r="H1625" s="1">
        <f>IF(AND(J1625="SAYIM",FİLTRE!$H$5="RAFTA",U1625&lt;&gt;0),1,0)+
IF(AND(J1625="İADE DEPO",FİLTRE!$H$5="İADE DEPO"),1,0)+
IF(FİLTRE!$H$5="TÜMÜ",1,0)+
IF(AND(J1625="FİRMA İADE",FİLTRE!$H$5="FİRMA İADE"),1,0)+
IF(AND(J1625="İMHA",FİLTRE!$H$5="İMHA"),1,0)</f>
        <v>1</v>
      </c>
      <c r="I1625" s="99"/>
      <c r="J1625" s="100"/>
      <c r="K1625" s="100"/>
      <c r="L1625" s="101"/>
      <c r="M1625" s="102"/>
      <c r="N1625" s="101"/>
      <c r="O1625" s="99"/>
      <c r="P1625" s="103"/>
      <c r="Q1625" s="104"/>
      <c r="R1625" s="50"/>
      <c r="S1625" s="105"/>
      <c r="T1625" s="106"/>
      <c r="U1625" s="107"/>
      <c r="V1625" s="108"/>
      <c r="W1625" s="107"/>
      <c r="X1625" s="107"/>
      <c r="AA1625" s="107"/>
      <c r="AB1625" s="110"/>
      <c r="AC1625" s="110"/>
      <c r="AE1625" s="105"/>
      <c r="AF1625" s="105"/>
      <c r="AR1625" s="112"/>
    </row>
    <row r="1626" spans="2:44" x14ac:dyDescent="0.25">
      <c r="B1626" s="1" t="str">
        <f>IF(I1626="","",
(IF(N1626=FİLTRE!$H$6,2,0)+IF(FİLTRE!$H$6="TOPLAM",2,0))
)</f>
        <v/>
      </c>
      <c r="C1626">
        <f>IF(FİLTRE!$M$5="",9,(IF(U1626&gt;=FİLTRE!$M$5,1,0)))</f>
        <v>1</v>
      </c>
      <c r="D1626" s="1">
        <f>IF(FİLTRE!$M$6="",9,(IF('SKT LİSTESİ'!P1626&lt;=FİLTRE!$M$6,1,0)))</f>
        <v>1</v>
      </c>
      <c r="E1626" s="25" t="str">
        <f>IF(I1626="","",(COUNTIFS($L$4:L1626,L1626)))</f>
        <v/>
      </c>
      <c r="F1626" s="13">
        <f>IF(OR(B1626&lt;&gt;2,C1626&lt;&gt;1,D1626&lt;&gt;1,H1626&lt;&gt;1),0,
COUNTIFS($B$4:B1626,2,$C$4:C1626,1,$D$4:D1626,1,$H$4:H1626,1))</f>
        <v>0</v>
      </c>
      <c r="G1626" s="26" t="str">
        <f>IF(I1626="","",(COUNTIF($E$4:E1626,E1626)))</f>
        <v/>
      </c>
      <c r="H1626" s="1">
        <f>IF(AND(J1626="SAYIM",FİLTRE!$H$5="RAFTA",U1626&lt;&gt;0),1,0)+
IF(AND(J1626="İADE DEPO",FİLTRE!$H$5="İADE DEPO"),1,0)+
IF(FİLTRE!$H$5="TÜMÜ",1,0)+
IF(AND(J1626="FİRMA İADE",FİLTRE!$H$5="FİRMA İADE"),1,0)+
IF(AND(J1626="İMHA",FİLTRE!$H$5="İMHA"),1,0)</f>
        <v>1</v>
      </c>
      <c r="I1626" s="99"/>
      <c r="J1626" s="100"/>
      <c r="K1626" s="100"/>
      <c r="L1626" s="101"/>
      <c r="M1626" s="102"/>
      <c r="N1626" s="101"/>
      <c r="O1626" s="99"/>
      <c r="P1626" s="103"/>
      <c r="Q1626" s="104"/>
      <c r="R1626" s="50"/>
      <c r="S1626" s="105"/>
      <c r="T1626" s="106"/>
      <c r="U1626" s="107"/>
      <c r="V1626" s="108"/>
      <c r="W1626" s="107"/>
      <c r="X1626" s="107"/>
      <c r="AA1626" s="107"/>
      <c r="AB1626" s="110"/>
      <c r="AC1626" s="110"/>
      <c r="AE1626" s="105"/>
      <c r="AF1626" s="105"/>
      <c r="AR1626" s="112"/>
    </row>
    <row r="1627" spans="2:44" x14ac:dyDescent="0.25">
      <c r="B1627" s="1" t="str">
        <f>IF(I1627="","",
(IF(N1627=FİLTRE!$H$6,2,0)+IF(FİLTRE!$H$6="TOPLAM",2,0))
)</f>
        <v/>
      </c>
      <c r="C1627">
        <f>IF(FİLTRE!$M$5="",9,(IF(U1627&gt;=FİLTRE!$M$5,1,0)))</f>
        <v>1</v>
      </c>
      <c r="D1627" s="1">
        <f>IF(FİLTRE!$M$6="",9,(IF('SKT LİSTESİ'!P1627&lt;=FİLTRE!$M$6,1,0)))</f>
        <v>1</v>
      </c>
      <c r="E1627" s="25" t="str">
        <f>IF(I1627="","",(COUNTIFS($L$4:L1627,L1627)))</f>
        <v/>
      </c>
      <c r="F1627" s="13">
        <f>IF(OR(B1627&lt;&gt;2,C1627&lt;&gt;1,D1627&lt;&gt;1,H1627&lt;&gt;1),0,
COUNTIFS($B$4:B1627,2,$C$4:C1627,1,$D$4:D1627,1,$H$4:H1627,1))</f>
        <v>0</v>
      </c>
      <c r="G1627" s="26" t="str">
        <f>IF(I1627="","",(COUNTIF($E$4:E1627,E1627)))</f>
        <v/>
      </c>
      <c r="H1627" s="1">
        <f>IF(AND(J1627="SAYIM",FİLTRE!$H$5="RAFTA",U1627&lt;&gt;0),1,0)+
IF(AND(J1627="İADE DEPO",FİLTRE!$H$5="İADE DEPO"),1,0)+
IF(FİLTRE!$H$5="TÜMÜ",1,0)+
IF(AND(J1627="FİRMA İADE",FİLTRE!$H$5="FİRMA İADE"),1,0)+
IF(AND(J1627="İMHA",FİLTRE!$H$5="İMHA"),1,0)</f>
        <v>1</v>
      </c>
      <c r="I1627" s="99"/>
      <c r="J1627" s="100"/>
      <c r="K1627" s="100"/>
      <c r="L1627" s="101"/>
      <c r="M1627" s="102"/>
      <c r="N1627" s="101"/>
      <c r="O1627" s="99"/>
      <c r="P1627" s="103"/>
      <c r="Q1627" s="104"/>
      <c r="R1627" s="50"/>
      <c r="S1627" s="105"/>
      <c r="T1627" s="106"/>
      <c r="U1627" s="107"/>
      <c r="V1627" s="108"/>
      <c r="W1627" s="107"/>
      <c r="X1627" s="107"/>
      <c r="AA1627" s="107"/>
      <c r="AB1627" s="110"/>
      <c r="AC1627" s="110"/>
      <c r="AE1627" s="105"/>
      <c r="AF1627" s="105"/>
      <c r="AR1627" s="112"/>
    </row>
    <row r="1628" spans="2:44" x14ac:dyDescent="0.25">
      <c r="B1628" s="1" t="str">
        <f>IF(I1628="","",
(IF(N1628=FİLTRE!$H$6,2,0)+IF(FİLTRE!$H$6="TOPLAM",2,0))
)</f>
        <v/>
      </c>
      <c r="C1628">
        <f>IF(FİLTRE!$M$5="",9,(IF(U1628&gt;=FİLTRE!$M$5,1,0)))</f>
        <v>1</v>
      </c>
      <c r="D1628" s="1">
        <f>IF(FİLTRE!$M$6="",9,(IF('SKT LİSTESİ'!P1628&lt;=FİLTRE!$M$6,1,0)))</f>
        <v>1</v>
      </c>
      <c r="E1628" s="25" t="str">
        <f>IF(I1628="","",(COUNTIFS($L$4:L1628,L1628)))</f>
        <v/>
      </c>
      <c r="F1628" s="13">
        <f>IF(OR(B1628&lt;&gt;2,C1628&lt;&gt;1,D1628&lt;&gt;1,H1628&lt;&gt;1),0,
COUNTIFS($B$4:B1628,2,$C$4:C1628,1,$D$4:D1628,1,$H$4:H1628,1))</f>
        <v>0</v>
      </c>
      <c r="G1628" s="26" t="str">
        <f>IF(I1628="","",(COUNTIF($E$4:E1628,E1628)))</f>
        <v/>
      </c>
      <c r="H1628" s="1">
        <f>IF(AND(J1628="SAYIM",FİLTRE!$H$5="RAFTA",U1628&lt;&gt;0),1,0)+
IF(AND(J1628="İADE DEPO",FİLTRE!$H$5="İADE DEPO"),1,0)+
IF(FİLTRE!$H$5="TÜMÜ",1,0)+
IF(AND(J1628="FİRMA İADE",FİLTRE!$H$5="FİRMA İADE"),1,0)+
IF(AND(J1628="İMHA",FİLTRE!$H$5="İMHA"),1,0)</f>
        <v>1</v>
      </c>
      <c r="I1628" s="99"/>
      <c r="J1628" s="100"/>
      <c r="K1628" s="100"/>
      <c r="L1628" s="101"/>
      <c r="M1628" s="102"/>
      <c r="N1628" s="101"/>
      <c r="O1628" s="99"/>
      <c r="P1628" s="103"/>
      <c r="Q1628" s="104"/>
      <c r="R1628" s="50"/>
      <c r="S1628" s="105"/>
      <c r="T1628" s="106"/>
      <c r="U1628" s="107"/>
      <c r="V1628" s="108"/>
      <c r="W1628" s="107"/>
      <c r="X1628" s="107"/>
      <c r="AA1628" s="107"/>
      <c r="AB1628" s="110"/>
      <c r="AC1628" s="110"/>
      <c r="AE1628" s="105"/>
      <c r="AF1628" s="105"/>
      <c r="AR1628" s="112"/>
    </row>
    <row r="1629" spans="2:44" x14ac:dyDescent="0.25">
      <c r="B1629" s="1" t="str">
        <f>IF(I1629="","",
(IF(N1629=FİLTRE!$H$6,2,0)+IF(FİLTRE!$H$6="TOPLAM",2,0))
)</f>
        <v/>
      </c>
      <c r="C1629">
        <f>IF(FİLTRE!$M$5="",9,(IF(U1629&gt;=FİLTRE!$M$5,1,0)))</f>
        <v>1</v>
      </c>
      <c r="D1629" s="1">
        <f>IF(FİLTRE!$M$6="",9,(IF('SKT LİSTESİ'!P1629&lt;=FİLTRE!$M$6,1,0)))</f>
        <v>1</v>
      </c>
      <c r="E1629" s="25" t="str">
        <f>IF(I1629="","",(COUNTIFS($L$4:L1629,L1629)))</f>
        <v/>
      </c>
      <c r="F1629" s="13">
        <f>IF(OR(B1629&lt;&gt;2,C1629&lt;&gt;1,D1629&lt;&gt;1,H1629&lt;&gt;1),0,
COUNTIFS($B$4:B1629,2,$C$4:C1629,1,$D$4:D1629,1,$H$4:H1629,1))</f>
        <v>0</v>
      </c>
      <c r="G1629" s="26" t="str">
        <f>IF(I1629="","",(COUNTIF($E$4:E1629,E1629)))</f>
        <v/>
      </c>
      <c r="H1629" s="1">
        <f>IF(AND(J1629="SAYIM",FİLTRE!$H$5="RAFTA",U1629&lt;&gt;0),1,0)+
IF(AND(J1629="İADE DEPO",FİLTRE!$H$5="İADE DEPO"),1,0)+
IF(FİLTRE!$H$5="TÜMÜ",1,0)+
IF(AND(J1629="FİRMA İADE",FİLTRE!$H$5="FİRMA İADE"),1,0)+
IF(AND(J1629="İMHA",FİLTRE!$H$5="İMHA"),1,0)</f>
        <v>1</v>
      </c>
      <c r="I1629" s="99"/>
      <c r="J1629" s="100"/>
      <c r="K1629" s="100"/>
      <c r="L1629" s="101"/>
      <c r="M1629" s="102"/>
      <c r="N1629" s="101"/>
      <c r="O1629" s="99"/>
      <c r="P1629" s="103"/>
      <c r="Q1629" s="104"/>
      <c r="R1629" s="50"/>
      <c r="S1629" s="105"/>
      <c r="T1629" s="106"/>
      <c r="U1629" s="107"/>
      <c r="V1629" s="108"/>
      <c r="W1629" s="107"/>
      <c r="X1629" s="107"/>
      <c r="AA1629" s="107"/>
      <c r="AB1629" s="110"/>
      <c r="AC1629" s="110"/>
      <c r="AE1629" s="105"/>
      <c r="AF1629" s="105"/>
      <c r="AR1629" s="112"/>
    </row>
    <row r="1630" spans="2:44" x14ac:dyDescent="0.25">
      <c r="B1630" s="1" t="str">
        <f>IF(I1630="","",
(IF(N1630=FİLTRE!$H$6,2,0)+IF(FİLTRE!$H$6="TOPLAM",2,0))
)</f>
        <v/>
      </c>
      <c r="C1630">
        <f>IF(FİLTRE!$M$5="",9,(IF(U1630&gt;=FİLTRE!$M$5,1,0)))</f>
        <v>1</v>
      </c>
      <c r="D1630" s="1">
        <f>IF(FİLTRE!$M$6="",9,(IF('SKT LİSTESİ'!P1630&lt;=FİLTRE!$M$6,1,0)))</f>
        <v>1</v>
      </c>
      <c r="E1630" s="25" t="str">
        <f>IF(I1630="","",(COUNTIFS($L$4:L1630,L1630)))</f>
        <v/>
      </c>
      <c r="F1630" s="13">
        <f>IF(OR(B1630&lt;&gt;2,C1630&lt;&gt;1,D1630&lt;&gt;1,H1630&lt;&gt;1),0,
COUNTIFS($B$4:B1630,2,$C$4:C1630,1,$D$4:D1630,1,$H$4:H1630,1))</f>
        <v>0</v>
      </c>
      <c r="G1630" s="26" t="str">
        <f>IF(I1630="","",(COUNTIF($E$4:E1630,E1630)))</f>
        <v/>
      </c>
      <c r="H1630" s="1">
        <f>IF(AND(J1630="SAYIM",FİLTRE!$H$5="RAFTA",U1630&lt;&gt;0),1,0)+
IF(AND(J1630="İADE DEPO",FİLTRE!$H$5="İADE DEPO"),1,0)+
IF(FİLTRE!$H$5="TÜMÜ",1,0)+
IF(AND(J1630="FİRMA İADE",FİLTRE!$H$5="FİRMA İADE"),1,0)+
IF(AND(J1630="İMHA",FİLTRE!$H$5="İMHA"),1,0)</f>
        <v>1</v>
      </c>
      <c r="I1630" s="99"/>
      <c r="J1630" s="100"/>
      <c r="K1630" s="100"/>
      <c r="L1630" s="101"/>
      <c r="M1630" s="102"/>
      <c r="N1630" s="101"/>
      <c r="O1630" s="99"/>
      <c r="P1630" s="103"/>
      <c r="Q1630" s="104"/>
      <c r="R1630" s="50"/>
      <c r="S1630" s="105"/>
      <c r="T1630" s="106"/>
      <c r="U1630" s="107"/>
      <c r="V1630" s="108"/>
      <c r="W1630" s="107"/>
      <c r="X1630" s="107"/>
      <c r="AA1630" s="107"/>
      <c r="AB1630" s="110"/>
      <c r="AC1630" s="110"/>
      <c r="AE1630" s="105"/>
      <c r="AF1630" s="105"/>
      <c r="AR1630" s="112"/>
    </row>
    <row r="1631" spans="2:44" x14ac:dyDescent="0.25">
      <c r="B1631" s="1" t="str">
        <f>IF(I1631="","",
(IF(N1631=FİLTRE!$H$6,2,0)+IF(FİLTRE!$H$6="TOPLAM",2,0))
)</f>
        <v/>
      </c>
      <c r="C1631">
        <f>IF(FİLTRE!$M$5="",9,(IF(U1631&gt;=FİLTRE!$M$5,1,0)))</f>
        <v>1</v>
      </c>
      <c r="D1631" s="1">
        <f>IF(FİLTRE!$M$6="",9,(IF('SKT LİSTESİ'!P1631&lt;=FİLTRE!$M$6,1,0)))</f>
        <v>1</v>
      </c>
      <c r="E1631" s="25" t="str">
        <f>IF(I1631="","",(COUNTIFS($L$4:L1631,L1631)))</f>
        <v/>
      </c>
      <c r="F1631" s="13">
        <f>IF(OR(B1631&lt;&gt;2,C1631&lt;&gt;1,D1631&lt;&gt;1,H1631&lt;&gt;1),0,
COUNTIFS($B$4:B1631,2,$C$4:C1631,1,$D$4:D1631,1,$H$4:H1631,1))</f>
        <v>0</v>
      </c>
      <c r="G1631" s="26" t="str">
        <f>IF(I1631="","",(COUNTIF($E$4:E1631,E1631)))</f>
        <v/>
      </c>
      <c r="H1631" s="1">
        <f>IF(AND(J1631="SAYIM",FİLTRE!$H$5="RAFTA",U1631&lt;&gt;0),1,0)+
IF(AND(J1631="İADE DEPO",FİLTRE!$H$5="İADE DEPO"),1,0)+
IF(FİLTRE!$H$5="TÜMÜ",1,0)+
IF(AND(J1631="FİRMA İADE",FİLTRE!$H$5="FİRMA İADE"),1,0)+
IF(AND(J1631="İMHA",FİLTRE!$H$5="İMHA"),1,0)</f>
        <v>1</v>
      </c>
      <c r="I1631" s="99"/>
      <c r="J1631" s="100"/>
      <c r="K1631" s="100"/>
      <c r="L1631" s="101"/>
      <c r="M1631" s="102"/>
      <c r="N1631" s="101"/>
      <c r="O1631" s="99"/>
      <c r="P1631" s="103"/>
      <c r="Q1631" s="104"/>
      <c r="R1631" s="50"/>
      <c r="S1631" s="105"/>
      <c r="T1631" s="106"/>
      <c r="U1631" s="107"/>
      <c r="V1631" s="108"/>
      <c r="W1631" s="107"/>
      <c r="X1631" s="107"/>
      <c r="AA1631" s="107"/>
      <c r="AB1631" s="110"/>
      <c r="AC1631" s="110"/>
      <c r="AE1631" s="105"/>
      <c r="AF1631" s="105"/>
      <c r="AR1631" s="112"/>
    </row>
    <row r="1632" spans="2:44" x14ac:dyDescent="0.25">
      <c r="B1632" s="1" t="str">
        <f>IF(I1632="","",
(IF(N1632=FİLTRE!$H$6,2,0)+IF(FİLTRE!$H$6="TOPLAM",2,0))
)</f>
        <v/>
      </c>
      <c r="C1632">
        <f>IF(FİLTRE!$M$5="",9,(IF(U1632&gt;=FİLTRE!$M$5,1,0)))</f>
        <v>1</v>
      </c>
      <c r="D1632" s="1">
        <f>IF(FİLTRE!$M$6="",9,(IF('SKT LİSTESİ'!P1632&lt;=FİLTRE!$M$6,1,0)))</f>
        <v>1</v>
      </c>
      <c r="E1632" s="25" t="str">
        <f>IF(I1632="","",(COUNTIFS($L$4:L1632,L1632)))</f>
        <v/>
      </c>
      <c r="F1632" s="13">
        <f>IF(OR(B1632&lt;&gt;2,C1632&lt;&gt;1,D1632&lt;&gt;1,H1632&lt;&gt;1),0,
COUNTIFS($B$4:B1632,2,$C$4:C1632,1,$D$4:D1632,1,$H$4:H1632,1))</f>
        <v>0</v>
      </c>
      <c r="G1632" s="26" t="str">
        <f>IF(I1632="","",(COUNTIF($E$4:E1632,E1632)))</f>
        <v/>
      </c>
      <c r="H1632" s="1">
        <f>IF(AND(J1632="SAYIM",FİLTRE!$H$5="RAFTA",U1632&lt;&gt;0),1,0)+
IF(AND(J1632="İADE DEPO",FİLTRE!$H$5="İADE DEPO"),1,0)+
IF(FİLTRE!$H$5="TÜMÜ",1,0)+
IF(AND(J1632="FİRMA İADE",FİLTRE!$H$5="FİRMA İADE"),1,0)+
IF(AND(J1632="İMHA",FİLTRE!$H$5="İMHA"),1,0)</f>
        <v>1</v>
      </c>
      <c r="I1632" s="99"/>
      <c r="J1632" s="100"/>
      <c r="K1632" s="100"/>
      <c r="L1632" s="101"/>
      <c r="M1632" s="102"/>
      <c r="N1632" s="101"/>
      <c r="O1632" s="99"/>
      <c r="P1632" s="103"/>
      <c r="Q1632" s="104"/>
      <c r="R1632" s="50"/>
      <c r="S1632" s="105"/>
      <c r="T1632" s="106"/>
      <c r="U1632" s="107"/>
      <c r="V1632" s="108"/>
      <c r="W1632" s="107"/>
      <c r="X1632" s="107"/>
      <c r="AA1632" s="107"/>
      <c r="AB1632" s="110"/>
      <c r="AC1632" s="110"/>
      <c r="AE1632" s="105"/>
      <c r="AF1632" s="105"/>
      <c r="AR1632" s="112"/>
    </row>
    <row r="1633" spans="2:44" x14ac:dyDescent="0.25">
      <c r="B1633" s="1" t="str">
        <f>IF(I1633="","",
(IF(N1633=FİLTRE!$H$6,2,0)+IF(FİLTRE!$H$6="TOPLAM",2,0))
)</f>
        <v/>
      </c>
      <c r="C1633">
        <f>IF(FİLTRE!$M$5="",9,(IF(U1633&gt;=FİLTRE!$M$5,1,0)))</f>
        <v>1</v>
      </c>
      <c r="D1633" s="1">
        <f>IF(FİLTRE!$M$6="",9,(IF('SKT LİSTESİ'!P1633&lt;=FİLTRE!$M$6,1,0)))</f>
        <v>1</v>
      </c>
      <c r="E1633" s="25" t="str">
        <f>IF(I1633="","",(COUNTIFS($L$4:L1633,L1633)))</f>
        <v/>
      </c>
      <c r="F1633" s="13">
        <f>IF(OR(B1633&lt;&gt;2,C1633&lt;&gt;1,D1633&lt;&gt;1,H1633&lt;&gt;1),0,
COUNTIFS($B$4:B1633,2,$C$4:C1633,1,$D$4:D1633,1,$H$4:H1633,1))</f>
        <v>0</v>
      </c>
      <c r="G1633" s="26" t="str">
        <f>IF(I1633="","",(COUNTIF($E$4:E1633,E1633)))</f>
        <v/>
      </c>
      <c r="H1633" s="1">
        <f>IF(AND(J1633="SAYIM",FİLTRE!$H$5="RAFTA",U1633&lt;&gt;0),1,0)+
IF(AND(J1633="İADE DEPO",FİLTRE!$H$5="İADE DEPO"),1,0)+
IF(FİLTRE!$H$5="TÜMÜ",1,0)+
IF(AND(J1633="FİRMA İADE",FİLTRE!$H$5="FİRMA İADE"),1,0)+
IF(AND(J1633="İMHA",FİLTRE!$H$5="İMHA"),1,0)</f>
        <v>1</v>
      </c>
      <c r="I1633" s="99"/>
      <c r="J1633" s="100"/>
      <c r="K1633" s="100"/>
      <c r="L1633" s="101"/>
      <c r="M1633" s="102"/>
      <c r="N1633" s="101"/>
      <c r="O1633" s="99"/>
      <c r="P1633" s="103"/>
      <c r="Q1633" s="104"/>
      <c r="R1633" s="50"/>
      <c r="S1633" s="105"/>
      <c r="T1633" s="106"/>
      <c r="U1633" s="107"/>
      <c r="V1633" s="108"/>
      <c r="W1633" s="107"/>
      <c r="X1633" s="107"/>
      <c r="AA1633" s="107"/>
      <c r="AB1633" s="110"/>
      <c r="AC1633" s="110"/>
      <c r="AE1633" s="105"/>
      <c r="AF1633" s="105"/>
      <c r="AR1633" s="112"/>
    </row>
    <row r="1634" spans="2:44" x14ac:dyDescent="0.25">
      <c r="B1634" s="1" t="str">
        <f>IF(I1634="","",
(IF(N1634=FİLTRE!$H$6,2,0)+IF(FİLTRE!$H$6="TOPLAM",2,0))
)</f>
        <v/>
      </c>
      <c r="C1634">
        <f>IF(FİLTRE!$M$5="",9,(IF(U1634&gt;=FİLTRE!$M$5,1,0)))</f>
        <v>1</v>
      </c>
      <c r="D1634" s="1">
        <f>IF(FİLTRE!$M$6="",9,(IF('SKT LİSTESİ'!P1634&lt;=FİLTRE!$M$6,1,0)))</f>
        <v>1</v>
      </c>
      <c r="E1634" s="25" t="str">
        <f>IF(I1634="","",(COUNTIFS($L$4:L1634,L1634)))</f>
        <v/>
      </c>
      <c r="F1634" s="13">
        <f>IF(OR(B1634&lt;&gt;2,C1634&lt;&gt;1,D1634&lt;&gt;1,H1634&lt;&gt;1),0,
COUNTIFS($B$4:B1634,2,$C$4:C1634,1,$D$4:D1634,1,$H$4:H1634,1))</f>
        <v>0</v>
      </c>
      <c r="G1634" s="26" t="str">
        <f>IF(I1634="","",(COUNTIF($E$4:E1634,E1634)))</f>
        <v/>
      </c>
      <c r="H1634" s="1">
        <f>IF(AND(J1634="SAYIM",FİLTRE!$H$5="RAFTA",U1634&lt;&gt;0),1,0)+
IF(AND(J1634="İADE DEPO",FİLTRE!$H$5="İADE DEPO"),1,0)+
IF(FİLTRE!$H$5="TÜMÜ",1,0)+
IF(AND(J1634="FİRMA İADE",FİLTRE!$H$5="FİRMA İADE"),1,0)+
IF(AND(J1634="İMHA",FİLTRE!$H$5="İMHA"),1,0)</f>
        <v>1</v>
      </c>
      <c r="I1634" s="99"/>
      <c r="J1634" s="100"/>
      <c r="K1634" s="100"/>
      <c r="L1634" s="101"/>
      <c r="M1634" s="102"/>
      <c r="N1634" s="101"/>
      <c r="O1634" s="99"/>
      <c r="P1634" s="103"/>
      <c r="Q1634" s="104"/>
      <c r="R1634" s="50"/>
      <c r="S1634" s="105"/>
      <c r="T1634" s="106"/>
      <c r="U1634" s="107"/>
      <c r="V1634" s="108"/>
      <c r="W1634" s="107"/>
      <c r="X1634" s="107"/>
      <c r="AA1634" s="107"/>
      <c r="AB1634" s="110"/>
      <c r="AC1634" s="110"/>
      <c r="AE1634" s="105"/>
      <c r="AF1634" s="105"/>
      <c r="AR1634" s="112"/>
    </row>
    <row r="1635" spans="2:44" x14ac:dyDescent="0.25">
      <c r="B1635" s="1" t="str">
        <f>IF(I1635="","",
(IF(N1635=FİLTRE!$H$6,2,0)+IF(FİLTRE!$H$6="TOPLAM",2,0))
)</f>
        <v/>
      </c>
      <c r="C1635">
        <f>IF(FİLTRE!$M$5="",9,(IF(U1635&gt;=FİLTRE!$M$5,1,0)))</f>
        <v>1</v>
      </c>
      <c r="D1635" s="1">
        <f>IF(FİLTRE!$M$6="",9,(IF('SKT LİSTESİ'!P1635&lt;=FİLTRE!$M$6,1,0)))</f>
        <v>1</v>
      </c>
      <c r="E1635" s="25" t="str">
        <f>IF(I1635="","",(COUNTIFS($L$4:L1635,L1635)))</f>
        <v/>
      </c>
      <c r="F1635" s="13">
        <f>IF(OR(B1635&lt;&gt;2,C1635&lt;&gt;1,D1635&lt;&gt;1,H1635&lt;&gt;1),0,
COUNTIFS($B$4:B1635,2,$C$4:C1635,1,$D$4:D1635,1,$H$4:H1635,1))</f>
        <v>0</v>
      </c>
      <c r="G1635" s="26" t="str">
        <f>IF(I1635="","",(COUNTIF($E$4:E1635,E1635)))</f>
        <v/>
      </c>
      <c r="H1635" s="1">
        <f>IF(AND(J1635="SAYIM",FİLTRE!$H$5="RAFTA",U1635&lt;&gt;0),1,0)+
IF(AND(J1635="İADE DEPO",FİLTRE!$H$5="İADE DEPO"),1,0)+
IF(FİLTRE!$H$5="TÜMÜ",1,0)+
IF(AND(J1635="FİRMA İADE",FİLTRE!$H$5="FİRMA İADE"),1,0)+
IF(AND(J1635="İMHA",FİLTRE!$H$5="İMHA"),1,0)</f>
        <v>1</v>
      </c>
      <c r="I1635" s="99"/>
      <c r="J1635" s="100"/>
      <c r="K1635" s="100"/>
      <c r="L1635" s="101"/>
      <c r="M1635" s="102"/>
      <c r="N1635" s="101"/>
      <c r="O1635" s="99"/>
      <c r="P1635" s="103"/>
      <c r="Q1635" s="104"/>
      <c r="R1635" s="50"/>
      <c r="S1635" s="105"/>
      <c r="T1635" s="106"/>
      <c r="U1635" s="107"/>
      <c r="V1635" s="108"/>
      <c r="W1635" s="107"/>
      <c r="X1635" s="107"/>
      <c r="AA1635" s="107"/>
      <c r="AB1635" s="110"/>
      <c r="AC1635" s="110"/>
      <c r="AE1635" s="105"/>
      <c r="AF1635" s="105"/>
      <c r="AR1635" s="112"/>
    </row>
    <row r="1636" spans="2:44" x14ac:dyDescent="0.25">
      <c r="B1636" s="1" t="str">
        <f>IF(I1636="","",
(IF(N1636=FİLTRE!$H$6,2,0)+IF(FİLTRE!$H$6="TOPLAM",2,0))
)</f>
        <v/>
      </c>
      <c r="C1636">
        <f>IF(FİLTRE!$M$5="",9,(IF(U1636&gt;=FİLTRE!$M$5,1,0)))</f>
        <v>1</v>
      </c>
      <c r="D1636" s="1">
        <f>IF(FİLTRE!$M$6="",9,(IF('SKT LİSTESİ'!P1636&lt;=FİLTRE!$M$6,1,0)))</f>
        <v>1</v>
      </c>
      <c r="E1636" s="25" t="str">
        <f>IF(I1636="","",(COUNTIFS($L$4:L1636,L1636)))</f>
        <v/>
      </c>
      <c r="F1636" s="13">
        <f>IF(OR(B1636&lt;&gt;2,C1636&lt;&gt;1,D1636&lt;&gt;1,H1636&lt;&gt;1),0,
COUNTIFS($B$4:B1636,2,$C$4:C1636,1,$D$4:D1636,1,$H$4:H1636,1))</f>
        <v>0</v>
      </c>
      <c r="G1636" s="26" t="str">
        <f>IF(I1636="","",(COUNTIF($E$4:E1636,E1636)))</f>
        <v/>
      </c>
      <c r="H1636" s="1">
        <f>IF(AND(J1636="SAYIM",FİLTRE!$H$5="RAFTA",U1636&lt;&gt;0),1,0)+
IF(AND(J1636="İADE DEPO",FİLTRE!$H$5="İADE DEPO"),1,0)+
IF(FİLTRE!$H$5="TÜMÜ",1,0)+
IF(AND(J1636="FİRMA İADE",FİLTRE!$H$5="FİRMA İADE"),1,0)+
IF(AND(J1636="İMHA",FİLTRE!$H$5="İMHA"),1,0)</f>
        <v>1</v>
      </c>
      <c r="I1636" s="99"/>
      <c r="J1636" s="100"/>
      <c r="K1636" s="100"/>
      <c r="L1636" s="101"/>
      <c r="M1636" s="102"/>
      <c r="N1636" s="101"/>
      <c r="O1636" s="99"/>
      <c r="P1636" s="103"/>
      <c r="Q1636" s="104"/>
      <c r="R1636" s="50"/>
      <c r="S1636" s="105"/>
      <c r="T1636" s="106"/>
      <c r="U1636" s="107"/>
      <c r="V1636" s="108"/>
      <c r="W1636" s="107"/>
      <c r="X1636" s="107"/>
      <c r="AA1636" s="107"/>
      <c r="AB1636" s="110"/>
      <c r="AC1636" s="110"/>
      <c r="AE1636" s="105"/>
      <c r="AF1636" s="105"/>
      <c r="AR1636" s="112"/>
    </row>
    <row r="1637" spans="2:44" x14ac:dyDescent="0.25">
      <c r="B1637" s="1" t="str">
        <f>IF(I1637="","",
(IF(N1637=FİLTRE!$H$6,2,0)+IF(FİLTRE!$H$6="TOPLAM",2,0))
)</f>
        <v/>
      </c>
      <c r="C1637">
        <f>IF(FİLTRE!$M$5="",9,(IF(U1637&gt;=FİLTRE!$M$5,1,0)))</f>
        <v>1</v>
      </c>
      <c r="D1637" s="1">
        <f>IF(FİLTRE!$M$6="",9,(IF('SKT LİSTESİ'!P1637&lt;=FİLTRE!$M$6,1,0)))</f>
        <v>1</v>
      </c>
      <c r="E1637" s="25" t="str">
        <f>IF(I1637="","",(COUNTIFS($L$4:L1637,L1637)))</f>
        <v/>
      </c>
      <c r="F1637" s="13">
        <f>IF(OR(B1637&lt;&gt;2,C1637&lt;&gt;1,D1637&lt;&gt;1,H1637&lt;&gt;1),0,
COUNTIFS($B$4:B1637,2,$C$4:C1637,1,$D$4:D1637,1,$H$4:H1637,1))</f>
        <v>0</v>
      </c>
      <c r="G1637" s="26" t="str">
        <f>IF(I1637="","",(COUNTIF($E$4:E1637,E1637)))</f>
        <v/>
      </c>
      <c r="H1637" s="1">
        <f>IF(AND(J1637="SAYIM",FİLTRE!$H$5="RAFTA",U1637&lt;&gt;0),1,0)+
IF(AND(J1637="İADE DEPO",FİLTRE!$H$5="İADE DEPO"),1,0)+
IF(FİLTRE!$H$5="TÜMÜ",1,0)+
IF(AND(J1637="FİRMA İADE",FİLTRE!$H$5="FİRMA İADE"),1,0)+
IF(AND(J1637="İMHA",FİLTRE!$H$5="İMHA"),1,0)</f>
        <v>1</v>
      </c>
      <c r="I1637" s="99"/>
      <c r="J1637" s="100"/>
      <c r="K1637" s="100"/>
      <c r="L1637" s="101"/>
      <c r="M1637" s="102"/>
      <c r="N1637" s="101"/>
      <c r="O1637" s="99"/>
      <c r="P1637" s="103"/>
      <c r="Q1637" s="104"/>
      <c r="R1637" s="50"/>
      <c r="S1637" s="105"/>
      <c r="T1637" s="106"/>
      <c r="U1637" s="107"/>
      <c r="V1637" s="108"/>
      <c r="W1637" s="107"/>
      <c r="X1637" s="107"/>
      <c r="AA1637" s="107"/>
      <c r="AB1637" s="110"/>
      <c r="AC1637" s="110"/>
      <c r="AE1637" s="105"/>
      <c r="AF1637" s="105"/>
      <c r="AR1637" s="112"/>
    </row>
    <row r="1638" spans="2:44" x14ac:dyDescent="0.25">
      <c r="B1638" s="1" t="str">
        <f>IF(I1638="","",
(IF(N1638=FİLTRE!$H$6,2,0)+IF(FİLTRE!$H$6="TOPLAM",2,0))
)</f>
        <v/>
      </c>
      <c r="C1638">
        <f>IF(FİLTRE!$M$5="",9,(IF(U1638&gt;=FİLTRE!$M$5,1,0)))</f>
        <v>1</v>
      </c>
      <c r="D1638" s="1">
        <f>IF(FİLTRE!$M$6="",9,(IF('SKT LİSTESİ'!P1638&lt;=FİLTRE!$M$6,1,0)))</f>
        <v>1</v>
      </c>
      <c r="E1638" s="25" t="str">
        <f>IF(I1638="","",(COUNTIFS($L$4:L1638,L1638)))</f>
        <v/>
      </c>
      <c r="F1638" s="13">
        <f>IF(OR(B1638&lt;&gt;2,C1638&lt;&gt;1,D1638&lt;&gt;1,H1638&lt;&gt;1),0,
COUNTIFS($B$4:B1638,2,$C$4:C1638,1,$D$4:D1638,1,$H$4:H1638,1))</f>
        <v>0</v>
      </c>
      <c r="G1638" s="26" t="str">
        <f>IF(I1638="","",(COUNTIF($E$4:E1638,E1638)))</f>
        <v/>
      </c>
      <c r="H1638" s="1">
        <f>IF(AND(J1638="SAYIM",FİLTRE!$H$5="RAFTA",U1638&lt;&gt;0),1,0)+
IF(AND(J1638="İADE DEPO",FİLTRE!$H$5="İADE DEPO"),1,0)+
IF(FİLTRE!$H$5="TÜMÜ",1,0)+
IF(AND(J1638="FİRMA İADE",FİLTRE!$H$5="FİRMA İADE"),1,0)+
IF(AND(J1638="İMHA",FİLTRE!$H$5="İMHA"),1,0)</f>
        <v>1</v>
      </c>
      <c r="I1638" s="99"/>
      <c r="J1638" s="100"/>
      <c r="K1638" s="100"/>
      <c r="L1638" s="101"/>
      <c r="M1638" s="102"/>
      <c r="N1638" s="101"/>
      <c r="O1638" s="99"/>
      <c r="P1638" s="103"/>
      <c r="Q1638" s="104"/>
      <c r="R1638" s="50"/>
      <c r="S1638" s="105"/>
      <c r="T1638" s="106"/>
      <c r="U1638" s="107"/>
      <c r="V1638" s="108"/>
      <c r="W1638" s="107"/>
      <c r="X1638" s="107"/>
      <c r="AA1638" s="107"/>
      <c r="AB1638" s="110"/>
      <c r="AC1638" s="110"/>
      <c r="AE1638" s="105"/>
      <c r="AF1638" s="105"/>
      <c r="AR1638" s="112"/>
    </row>
    <row r="1639" spans="2:44" x14ac:dyDescent="0.25">
      <c r="B1639" s="1" t="str">
        <f>IF(I1639="","",
(IF(N1639=FİLTRE!$H$6,2,0)+IF(FİLTRE!$H$6="TOPLAM",2,0))
)</f>
        <v/>
      </c>
      <c r="C1639">
        <f>IF(FİLTRE!$M$5="",9,(IF(U1639&gt;=FİLTRE!$M$5,1,0)))</f>
        <v>1</v>
      </c>
      <c r="D1639" s="1">
        <f>IF(FİLTRE!$M$6="",9,(IF('SKT LİSTESİ'!P1639&lt;=FİLTRE!$M$6,1,0)))</f>
        <v>1</v>
      </c>
      <c r="E1639" s="25" t="str">
        <f>IF(I1639="","",(COUNTIFS($L$4:L1639,L1639)))</f>
        <v/>
      </c>
      <c r="F1639" s="13">
        <f>IF(OR(B1639&lt;&gt;2,C1639&lt;&gt;1,D1639&lt;&gt;1,H1639&lt;&gt;1),0,
COUNTIFS($B$4:B1639,2,$C$4:C1639,1,$D$4:D1639,1,$H$4:H1639,1))</f>
        <v>0</v>
      </c>
      <c r="G1639" s="26" t="str">
        <f>IF(I1639="","",(COUNTIF($E$4:E1639,E1639)))</f>
        <v/>
      </c>
      <c r="H1639" s="1">
        <f>IF(AND(J1639="SAYIM",FİLTRE!$H$5="RAFTA",U1639&lt;&gt;0),1,0)+
IF(AND(J1639="İADE DEPO",FİLTRE!$H$5="İADE DEPO"),1,0)+
IF(FİLTRE!$H$5="TÜMÜ",1,0)+
IF(AND(J1639="FİRMA İADE",FİLTRE!$H$5="FİRMA İADE"),1,0)+
IF(AND(J1639="İMHA",FİLTRE!$H$5="İMHA"),1,0)</f>
        <v>1</v>
      </c>
      <c r="I1639" s="99"/>
      <c r="J1639" s="100"/>
      <c r="K1639" s="100"/>
      <c r="L1639" s="101"/>
      <c r="M1639" s="102"/>
      <c r="N1639" s="101"/>
      <c r="O1639" s="99"/>
      <c r="P1639" s="103"/>
      <c r="Q1639" s="104"/>
      <c r="R1639" s="50"/>
      <c r="S1639" s="105"/>
      <c r="T1639" s="106"/>
      <c r="U1639" s="107"/>
      <c r="V1639" s="108"/>
      <c r="W1639" s="107"/>
      <c r="X1639" s="107"/>
      <c r="AA1639" s="107"/>
      <c r="AB1639" s="110"/>
      <c r="AC1639" s="110"/>
      <c r="AE1639" s="105"/>
      <c r="AF1639" s="105"/>
      <c r="AR1639" s="112"/>
    </row>
    <row r="1640" spans="2:44" x14ac:dyDescent="0.25">
      <c r="B1640" s="1" t="str">
        <f>IF(I1640="","",
(IF(N1640=FİLTRE!$H$6,2,0)+IF(FİLTRE!$H$6="TOPLAM",2,0))
)</f>
        <v/>
      </c>
      <c r="C1640">
        <f>IF(FİLTRE!$M$5="",9,(IF(U1640&gt;=FİLTRE!$M$5,1,0)))</f>
        <v>1</v>
      </c>
      <c r="D1640" s="1">
        <f>IF(FİLTRE!$M$6="",9,(IF('SKT LİSTESİ'!P1640&lt;=FİLTRE!$M$6,1,0)))</f>
        <v>1</v>
      </c>
      <c r="E1640" s="25" t="str">
        <f>IF(I1640="","",(COUNTIFS($L$4:L1640,L1640)))</f>
        <v/>
      </c>
      <c r="F1640" s="13">
        <f>IF(OR(B1640&lt;&gt;2,C1640&lt;&gt;1,D1640&lt;&gt;1,H1640&lt;&gt;1),0,
COUNTIFS($B$4:B1640,2,$C$4:C1640,1,$D$4:D1640,1,$H$4:H1640,1))</f>
        <v>0</v>
      </c>
      <c r="G1640" s="26" t="str">
        <f>IF(I1640="","",(COUNTIF($E$4:E1640,E1640)))</f>
        <v/>
      </c>
      <c r="H1640" s="1">
        <f>IF(AND(J1640="SAYIM",FİLTRE!$H$5="RAFTA",U1640&lt;&gt;0),1,0)+
IF(AND(J1640="İADE DEPO",FİLTRE!$H$5="İADE DEPO"),1,0)+
IF(FİLTRE!$H$5="TÜMÜ",1,0)+
IF(AND(J1640="FİRMA İADE",FİLTRE!$H$5="FİRMA İADE"),1,0)+
IF(AND(J1640="İMHA",FİLTRE!$H$5="İMHA"),1,0)</f>
        <v>1</v>
      </c>
      <c r="I1640" s="99"/>
      <c r="J1640" s="100"/>
      <c r="K1640" s="100"/>
      <c r="L1640" s="101"/>
      <c r="M1640" s="102"/>
      <c r="N1640" s="101"/>
      <c r="O1640" s="99"/>
      <c r="P1640" s="103"/>
      <c r="Q1640" s="104"/>
      <c r="R1640" s="50"/>
      <c r="S1640" s="105"/>
      <c r="T1640" s="106"/>
      <c r="U1640" s="107"/>
      <c r="V1640" s="108"/>
      <c r="W1640" s="107"/>
      <c r="X1640" s="107"/>
      <c r="AA1640" s="107"/>
      <c r="AB1640" s="110"/>
      <c r="AC1640" s="110"/>
      <c r="AE1640" s="105"/>
      <c r="AF1640" s="105"/>
      <c r="AR1640" s="112"/>
    </row>
    <row r="1641" spans="2:44" x14ac:dyDescent="0.25">
      <c r="B1641" s="1" t="str">
        <f>IF(I1641="","",
(IF(N1641=FİLTRE!$H$6,2,0)+IF(FİLTRE!$H$6="TOPLAM",2,0))
)</f>
        <v/>
      </c>
      <c r="C1641">
        <f>IF(FİLTRE!$M$5="",9,(IF(U1641&gt;=FİLTRE!$M$5,1,0)))</f>
        <v>1</v>
      </c>
      <c r="D1641" s="1">
        <f>IF(FİLTRE!$M$6="",9,(IF('SKT LİSTESİ'!P1641&lt;=FİLTRE!$M$6,1,0)))</f>
        <v>1</v>
      </c>
      <c r="E1641" s="25" t="str">
        <f>IF(I1641="","",(COUNTIFS($L$4:L1641,L1641)))</f>
        <v/>
      </c>
      <c r="F1641" s="13">
        <f>IF(OR(B1641&lt;&gt;2,C1641&lt;&gt;1,D1641&lt;&gt;1,H1641&lt;&gt;1),0,
COUNTIFS($B$4:B1641,2,$C$4:C1641,1,$D$4:D1641,1,$H$4:H1641,1))</f>
        <v>0</v>
      </c>
      <c r="G1641" s="26" t="str">
        <f>IF(I1641="","",(COUNTIF($E$4:E1641,E1641)))</f>
        <v/>
      </c>
      <c r="H1641" s="1">
        <f>IF(AND(J1641="SAYIM",FİLTRE!$H$5="RAFTA",U1641&lt;&gt;0),1,0)+
IF(AND(J1641="İADE DEPO",FİLTRE!$H$5="İADE DEPO"),1,0)+
IF(FİLTRE!$H$5="TÜMÜ",1,0)+
IF(AND(J1641="FİRMA İADE",FİLTRE!$H$5="FİRMA İADE"),1,0)+
IF(AND(J1641="İMHA",FİLTRE!$H$5="İMHA"),1,0)</f>
        <v>1</v>
      </c>
      <c r="I1641" s="99"/>
      <c r="J1641" s="100"/>
      <c r="K1641" s="100"/>
      <c r="L1641" s="101"/>
      <c r="M1641" s="102"/>
      <c r="N1641" s="101"/>
      <c r="O1641" s="99"/>
      <c r="P1641" s="103"/>
      <c r="Q1641" s="104"/>
      <c r="R1641" s="50"/>
      <c r="S1641" s="105"/>
      <c r="T1641" s="106"/>
      <c r="U1641" s="107"/>
      <c r="V1641" s="108"/>
      <c r="W1641" s="107"/>
      <c r="X1641" s="107"/>
      <c r="AA1641" s="107"/>
      <c r="AB1641" s="110"/>
      <c r="AC1641" s="110"/>
      <c r="AE1641" s="105"/>
      <c r="AF1641" s="105"/>
      <c r="AR1641" s="112"/>
    </row>
    <row r="1642" spans="2:44" x14ac:dyDescent="0.25">
      <c r="B1642" s="1" t="str">
        <f>IF(I1642="","",
(IF(N1642=FİLTRE!$H$6,2,0)+IF(FİLTRE!$H$6="TOPLAM",2,0))
)</f>
        <v/>
      </c>
      <c r="C1642">
        <f>IF(FİLTRE!$M$5="",9,(IF(U1642&gt;=FİLTRE!$M$5,1,0)))</f>
        <v>1</v>
      </c>
      <c r="D1642" s="1">
        <f>IF(FİLTRE!$M$6="",9,(IF('SKT LİSTESİ'!P1642&lt;=FİLTRE!$M$6,1,0)))</f>
        <v>1</v>
      </c>
      <c r="E1642" s="25" t="str">
        <f>IF(I1642="","",(COUNTIFS($L$4:L1642,L1642)))</f>
        <v/>
      </c>
      <c r="F1642" s="13">
        <f>IF(OR(B1642&lt;&gt;2,C1642&lt;&gt;1,D1642&lt;&gt;1,H1642&lt;&gt;1),0,
COUNTIFS($B$4:B1642,2,$C$4:C1642,1,$D$4:D1642,1,$H$4:H1642,1))</f>
        <v>0</v>
      </c>
      <c r="G1642" s="26" t="str">
        <f>IF(I1642="","",(COUNTIF($E$4:E1642,E1642)))</f>
        <v/>
      </c>
      <c r="H1642" s="1">
        <f>IF(AND(J1642="SAYIM",FİLTRE!$H$5="RAFTA",U1642&lt;&gt;0),1,0)+
IF(AND(J1642="İADE DEPO",FİLTRE!$H$5="İADE DEPO"),1,0)+
IF(FİLTRE!$H$5="TÜMÜ",1,0)+
IF(AND(J1642="FİRMA İADE",FİLTRE!$H$5="FİRMA İADE"),1,0)+
IF(AND(J1642="İMHA",FİLTRE!$H$5="İMHA"),1,0)</f>
        <v>1</v>
      </c>
      <c r="I1642" s="99"/>
      <c r="J1642" s="100"/>
      <c r="K1642" s="100"/>
      <c r="L1642" s="101"/>
      <c r="M1642" s="102"/>
      <c r="N1642" s="101"/>
      <c r="O1642" s="99"/>
      <c r="P1642" s="103"/>
      <c r="Q1642" s="104"/>
      <c r="R1642" s="50"/>
      <c r="S1642" s="105"/>
      <c r="T1642" s="106"/>
      <c r="U1642" s="107"/>
      <c r="V1642" s="108"/>
      <c r="W1642" s="107"/>
      <c r="X1642" s="107"/>
      <c r="AA1642" s="107"/>
      <c r="AB1642" s="110"/>
      <c r="AC1642" s="110"/>
      <c r="AE1642" s="105"/>
      <c r="AF1642" s="105"/>
      <c r="AR1642" s="112"/>
    </row>
    <row r="1643" spans="2:44" x14ac:dyDescent="0.25">
      <c r="B1643" s="1" t="str">
        <f>IF(I1643="","",
(IF(N1643=FİLTRE!$H$6,2,0)+IF(FİLTRE!$H$6="TOPLAM",2,0))
)</f>
        <v/>
      </c>
      <c r="C1643">
        <f>IF(FİLTRE!$M$5="",9,(IF(U1643&gt;=FİLTRE!$M$5,1,0)))</f>
        <v>1</v>
      </c>
      <c r="D1643" s="1">
        <f>IF(FİLTRE!$M$6="",9,(IF('SKT LİSTESİ'!P1643&lt;=FİLTRE!$M$6,1,0)))</f>
        <v>1</v>
      </c>
      <c r="E1643" s="25" t="str">
        <f>IF(I1643="","",(COUNTIFS($L$4:L1643,L1643)))</f>
        <v/>
      </c>
      <c r="F1643" s="13">
        <f>IF(OR(B1643&lt;&gt;2,C1643&lt;&gt;1,D1643&lt;&gt;1,H1643&lt;&gt;1),0,
COUNTIFS($B$4:B1643,2,$C$4:C1643,1,$D$4:D1643,1,$H$4:H1643,1))</f>
        <v>0</v>
      </c>
      <c r="G1643" s="26" t="str">
        <f>IF(I1643="","",(COUNTIF($E$4:E1643,E1643)))</f>
        <v/>
      </c>
      <c r="H1643" s="1">
        <f>IF(AND(J1643="SAYIM",FİLTRE!$H$5="RAFTA",U1643&lt;&gt;0),1,0)+
IF(AND(J1643="İADE DEPO",FİLTRE!$H$5="İADE DEPO"),1,0)+
IF(FİLTRE!$H$5="TÜMÜ",1,0)+
IF(AND(J1643="FİRMA İADE",FİLTRE!$H$5="FİRMA İADE"),1,0)+
IF(AND(J1643="İMHA",FİLTRE!$H$5="İMHA"),1,0)</f>
        <v>1</v>
      </c>
      <c r="I1643" s="99"/>
      <c r="J1643" s="100"/>
      <c r="K1643" s="100"/>
      <c r="L1643" s="101"/>
      <c r="M1643" s="102"/>
      <c r="N1643" s="101"/>
      <c r="O1643" s="99"/>
      <c r="P1643" s="103"/>
      <c r="Q1643" s="104"/>
      <c r="R1643" s="50"/>
      <c r="S1643" s="105"/>
      <c r="T1643" s="106"/>
      <c r="U1643" s="107"/>
      <c r="V1643" s="108"/>
      <c r="W1643" s="107"/>
      <c r="X1643" s="107"/>
      <c r="AA1643" s="107"/>
      <c r="AB1643" s="110"/>
      <c r="AC1643" s="110"/>
      <c r="AE1643" s="105"/>
      <c r="AF1643" s="105"/>
      <c r="AR1643" s="112"/>
    </row>
    <row r="1644" spans="2:44" x14ac:dyDescent="0.25">
      <c r="B1644" s="1" t="str">
        <f>IF(I1644="","",
(IF(N1644=FİLTRE!$H$6,2,0)+IF(FİLTRE!$H$6="TOPLAM",2,0))
)</f>
        <v/>
      </c>
      <c r="C1644">
        <f>IF(FİLTRE!$M$5="",9,(IF(U1644&gt;=FİLTRE!$M$5,1,0)))</f>
        <v>1</v>
      </c>
      <c r="D1644" s="1">
        <f>IF(FİLTRE!$M$6="",9,(IF('SKT LİSTESİ'!P1644&lt;=FİLTRE!$M$6,1,0)))</f>
        <v>1</v>
      </c>
      <c r="E1644" s="25" t="str">
        <f>IF(I1644="","",(COUNTIFS($L$4:L1644,L1644)))</f>
        <v/>
      </c>
      <c r="F1644" s="13">
        <f>IF(OR(B1644&lt;&gt;2,C1644&lt;&gt;1,D1644&lt;&gt;1,H1644&lt;&gt;1),0,
COUNTIFS($B$4:B1644,2,$C$4:C1644,1,$D$4:D1644,1,$H$4:H1644,1))</f>
        <v>0</v>
      </c>
      <c r="G1644" s="26" t="str">
        <f>IF(I1644="","",(COUNTIF($E$4:E1644,E1644)))</f>
        <v/>
      </c>
      <c r="H1644" s="1">
        <f>IF(AND(J1644="SAYIM",FİLTRE!$H$5="RAFTA",U1644&lt;&gt;0),1,0)+
IF(AND(J1644="İADE DEPO",FİLTRE!$H$5="İADE DEPO"),1,0)+
IF(FİLTRE!$H$5="TÜMÜ",1,0)+
IF(AND(J1644="FİRMA İADE",FİLTRE!$H$5="FİRMA İADE"),1,0)+
IF(AND(J1644="İMHA",FİLTRE!$H$5="İMHA"),1,0)</f>
        <v>1</v>
      </c>
      <c r="I1644" s="99"/>
      <c r="J1644" s="100"/>
      <c r="K1644" s="100"/>
      <c r="L1644" s="101"/>
      <c r="M1644" s="102"/>
      <c r="N1644" s="101"/>
      <c r="O1644" s="99"/>
      <c r="P1644" s="103"/>
      <c r="Q1644" s="104"/>
      <c r="R1644" s="50"/>
      <c r="S1644" s="105"/>
      <c r="T1644" s="106"/>
      <c r="U1644" s="107"/>
      <c r="V1644" s="108"/>
      <c r="W1644" s="107"/>
      <c r="X1644" s="107"/>
      <c r="AA1644" s="107"/>
      <c r="AB1644" s="110"/>
      <c r="AC1644" s="110"/>
      <c r="AE1644" s="105"/>
      <c r="AF1644" s="105"/>
      <c r="AR1644" s="112"/>
    </row>
    <row r="1645" spans="2:44" x14ac:dyDescent="0.25">
      <c r="B1645" s="1" t="str">
        <f>IF(I1645="","",
(IF(N1645=FİLTRE!$H$6,2,0)+IF(FİLTRE!$H$6="TOPLAM",2,0))
)</f>
        <v/>
      </c>
      <c r="C1645">
        <f>IF(FİLTRE!$M$5="",9,(IF(U1645&gt;=FİLTRE!$M$5,1,0)))</f>
        <v>1</v>
      </c>
      <c r="D1645" s="1">
        <f>IF(FİLTRE!$M$6="",9,(IF('SKT LİSTESİ'!P1645&lt;=FİLTRE!$M$6,1,0)))</f>
        <v>1</v>
      </c>
      <c r="E1645" s="25" t="str">
        <f>IF(I1645="","",(COUNTIFS($L$4:L1645,L1645)))</f>
        <v/>
      </c>
      <c r="F1645" s="13">
        <f>IF(OR(B1645&lt;&gt;2,C1645&lt;&gt;1,D1645&lt;&gt;1,H1645&lt;&gt;1),0,
COUNTIFS($B$4:B1645,2,$C$4:C1645,1,$D$4:D1645,1,$H$4:H1645,1))</f>
        <v>0</v>
      </c>
      <c r="G1645" s="26" t="str">
        <f>IF(I1645="","",(COUNTIF($E$4:E1645,E1645)))</f>
        <v/>
      </c>
      <c r="H1645" s="1">
        <f>IF(AND(J1645="SAYIM",FİLTRE!$H$5="RAFTA",U1645&lt;&gt;0),1,0)+
IF(AND(J1645="İADE DEPO",FİLTRE!$H$5="İADE DEPO"),1,0)+
IF(FİLTRE!$H$5="TÜMÜ",1,0)+
IF(AND(J1645="FİRMA İADE",FİLTRE!$H$5="FİRMA İADE"),1,0)+
IF(AND(J1645="İMHA",FİLTRE!$H$5="İMHA"),1,0)</f>
        <v>1</v>
      </c>
      <c r="I1645" s="99"/>
      <c r="J1645" s="100"/>
      <c r="K1645" s="100"/>
      <c r="L1645" s="101"/>
      <c r="M1645" s="102"/>
      <c r="N1645" s="101"/>
      <c r="O1645" s="99"/>
      <c r="P1645" s="103"/>
      <c r="Q1645" s="104"/>
      <c r="R1645" s="50"/>
      <c r="S1645" s="105"/>
      <c r="T1645" s="106"/>
      <c r="U1645" s="107"/>
      <c r="V1645" s="108"/>
      <c r="W1645" s="107"/>
      <c r="X1645" s="107"/>
      <c r="AA1645" s="107"/>
      <c r="AB1645" s="110"/>
      <c r="AC1645" s="110"/>
      <c r="AE1645" s="105"/>
      <c r="AF1645" s="105"/>
      <c r="AR1645" s="112"/>
    </row>
    <row r="1646" spans="2:44" x14ac:dyDescent="0.25">
      <c r="B1646" s="1" t="str">
        <f>IF(I1646="","",
(IF(N1646=FİLTRE!$H$6,2,0)+IF(FİLTRE!$H$6="TOPLAM",2,0))
)</f>
        <v/>
      </c>
      <c r="C1646">
        <f>IF(FİLTRE!$M$5="",9,(IF(U1646&gt;=FİLTRE!$M$5,1,0)))</f>
        <v>1</v>
      </c>
      <c r="D1646" s="1">
        <f>IF(FİLTRE!$M$6="",9,(IF('SKT LİSTESİ'!P1646&lt;=FİLTRE!$M$6,1,0)))</f>
        <v>1</v>
      </c>
      <c r="E1646" s="25" t="str">
        <f>IF(I1646="","",(COUNTIFS($L$4:L1646,L1646)))</f>
        <v/>
      </c>
      <c r="F1646" s="13">
        <f>IF(OR(B1646&lt;&gt;2,C1646&lt;&gt;1,D1646&lt;&gt;1,H1646&lt;&gt;1),0,
COUNTIFS($B$4:B1646,2,$C$4:C1646,1,$D$4:D1646,1,$H$4:H1646,1))</f>
        <v>0</v>
      </c>
      <c r="G1646" s="26" t="str">
        <f>IF(I1646="","",(COUNTIF($E$4:E1646,E1646)))</f>
        <v/>
      </c>
      <c r="H1646" s="1">
        <f>IF(AND(J1646="SAYIM",FİLTRE!$H$5="RAFTA",U1646&lt;&gt;0),1,0)+
IF(AND(J1646="İADE DEPO",FİLTRE!$H$5="İADE DEPO"),1,0)+
IF(FİLTRE!$H$5="TÜMÜ",1,0)+
IF(AND(J1646="FİRMA İADE",FİLTRE!$H$5="FİRMA İADE"),1,0)+
IF(AND(J1646="İMHA",FİLTRE!$H$5="İMHA"),1,0)</f>
        <v>1</v>
      </c>
      <c r="I1646" s="99"/>
      <c r="J1646" s="100"/>
      <c r="K1646" s="100"/>
      <c r="L1646" s="101"/>
      <c r="M1646" s="102"/>
      <c r="N1646" s="101"/>
      <c r="O1646" s="99"/>
      <c r="P1646" s="103"/>
      <c r="Q1646" s="104"/>
      <c r="R1646" s="50"/>
      <c r="S1646" s="105"/>
      <c r="T1646" s="106"/>
      <c r="U1646" s="107"/>
      <c r="V1646" s="108"/>
      <c r="W1646" s="107"/>
      <c r="X1646" s="107"/>
      <c r="AA1646" s="107"/>
      <c r="AB1646" s="110"/>
      <c r="AC1646" s="110"/>
      <c r="AE1646" s="105"/>
      <c r="AF1646" s="105"/>
      <c r="AR1646" s="112"/>
    </row>
    <row r="1647" spans="2:44" x14ac:dyDescent="0.25">
      <c r="B1647" s="1" t="str">
        <f>IF(I1647="","",
(IF(N1647=FİLTRE!$H$6,2,0)+IF(FİLTRE!$H$6="TOPLAM",2,0))
)</f>
        <v/>
      </c>
      <c r="C1647">
        <f>IF(FİLTRE!$M$5="",9,(IF(U1647&gt;=FİLTRE!$M$5,1,0)))</f>
        <v>1</v>
      </c>
      <c r="D1647" s="1">
        <f>IF(FİLTRE!$M$6="",9,(IF('SKT LİSTESİ'!P1647&lt;=FİLTRE!$M$6,1,0)))</f>
        <v>1</v>
      </c>
      <c r="E1647" s="25" t="str">
        <f>IF(I1647="","",(COUNTIFS($L$4:L1647,L1647)))</f>
        <v/>
      </c>
      <c r="F1647" s="13">
        <f>IF(OR(B1647&lt;&gt;2,C1647&lt;&gt;1,D1647&lt;&gt;1,H1647&lt;&gt;1),0,
COUNTIFS($B$4:B1647,2,$C$4:C1647,1,$D$4:D1647,1,$H$4:H1647,1))</f>
        <v>0</v>
      </c>
      <c r="G1647" s="26" t="str">
        <f>IF(I1647="","",(COUNTIF($E$4:E1647,E1647)))</f>
        <v/>
      </c>
      <c r="H1647" s="1">
        <f>IF(AND(J1647="SAYIM",FİLTRE!$H$5="RAFTA",U1647&lt;&gt;0),1,0)+
IF(AND(J1647="İADE DEPO",FİLTRE!$H$5="İADE DEPO"),1,0)+
IF(FİLTRE!$H$5="TÜMÜ",1,0)+
IF(AND(J1647="FİRMA İADE",FİLTRE!$H$5="FİRMA İADE"),1,0)+
IF(AND(J1647="İMHA",FİLTRE!$H$5="İMHA"),1,0)</f>
        <v>1</v>
      </c>
      <c r="I1647" s="99"/>
      <c r="J1647" s="100"/>
      <c r="K1647" s="100"/>
      <c r="L1647" s="101"/>
      <c r="M1647" s="102"/>
      <c r="N1647" s="101"/>
      <c r="O1647" s="99"/>
      <c r="P1647" s="103"/>
      <c r="Q1647" s="104"/>
      <c r="R1647" s="50"/>
      <c r="S1647" s="105"/>
      <c r="T1647" s="106"/>
      <c r="U1647" s="107"/>
      <c r="V1647" s="108"/>
      <c r="W1647" s="107"/>
      <c r="X1647" s="107"/>
      <c r="AA1647" s="107"/>
      <c r="AB1647" s="110"/>
      <c r="AC1647" s="110"/>
      <c r="AE1647" s="105"/>
      <c r="AF1647" s="105"/>
      <c r="AR1647" s="112"/>
    </row>
    <row r="1648" spans="2:44" x14ac:dyDescent="0.25">
      <c r="B1648" s="1" t="str">
        <f>IF(I1648="","",
(IF(N1648=FİLTRE!$H$6,2,0)+IF(FİLTRE!$H$6="TOPLAM",2,0))
)</f>
        <v/>
      </c>
      <c r="C1648">
        <f>IF(FİLTRE!$M$5="",9,(IF(U1648&gt;=FİLTRE!$M$5,1,0)))</f>
        <v>1</v>
      </c>
      <c r="D1648" s="1">
        <f>IF(FİLTRE!$M$6="",9,(IF('SKT LİSTESİ'!P1648&lt;=FİLTRE!$M$6,1,0)))</f>
        <v>1</v>
      </c>
      <c r="E1648" s="25" t="str">
        <f>IF(I1648="","",(COUNTIFS($L$4:L1648,L1648)))</f>
        <v/>
      </c>
      <c r="F1648" s="13">
        <f>IF(OR(B1648&lt;&gt;2,C1648&lt;&gt;1,D1648&lt;&gt;1,H1648&lt;&gt;1),0,
COUNTIFS($B$4:B1648,2,$C$4:C1648,1,$D$4:D1648,1,$H$4:H1648,1))</f>
        <v>0</v>
      </c>
      <c r="G1648" s="26" t="str">
        <f>IF(I1648="","",(COUNTIF($E$4:E1648,E1648)))</f>
        <v/>
      </c>
      <c r="H1648" s="1">
        <f>IF(AND(J1648="SAYIM",FİLTRE!$H$5="RAFTA",U1648&lt;&gt;0),1,0)+
IF(AND(J1648="İADE DEPO",FİLTRE!$H$5="İADE DEPO"),1,0)+
IF(FİLTRE!$H$5="TÜMÜ",1,0)+
IF(AND(J1648="FİRMA İADE",FİLTRE!$H$5="FİRMA İADE"),1,0)+
IF(AND(J1648="İMHA",FİLTRE!$H$5="İMHA"),1,0)</f>
        <v>1</v>
      </c>
      <c r="I1648" s="99"/>
      <c r="J1648" s="100"/>
      <c r="K1648" s="100"/>
      <c r="L1648" s="101"/>
      <c r="M1648" s="102"/>
      <c r="N1648" s="101"/>
      <c r="O1648" s="99"/>
      <c r="P1648" s="103"/>
      <c r="Q1648" s="104"/>
      <c r="R1648" s="50"/>
      <c r="S1648" s="105"/>
      <c r="T1648" s="106"/>
      <c r="U1648" s="107"/>
      <c r="V1648" s="108"/>
      <c r="W1648" s="107"/>
      <c r="X1648" s="107"/>
      <c r="AA1648" s="107"/>
      <c r="AB1648" s="110"/>
      <c r="AC1648" s="110"/>
      <c r="AE1648" s="105"/>
      <c r="AF1648" s="105"/>
      <c r="AR1648" s="112"/>
    </row>
    <row r="1649" spans="2:44" x14ac:dyDescent="0.25">
      <c r="B1649" s="1" t="str">
        <f>IF(I1649="","",
(IF(N1649=FİLTRE!$H$6,2,0)+IF(FİLTRE!$H$6="TOPLAM",2,0))
)</f>
        <v/>
      </c>
      <c r="C1649">
        <f>IF(FİLTRE!$M$5="",9,(IF(U1649&gt;=FİLTRE!$M$5,1,0)))</f>
        <v>1</v>
      </c>
      <c r="D1649" s="1">
        <f>IF(FİLTRE!$M$6="",9,(IF('SKT LİSTESİ'!P1649&lt;=FİLTRE!$M$6,1,0)))</f>
        <v>1</v>
      </c>
      <c r="E1649" s="25" t="str">
        <f>IF(I1649="","",(COUNTIFS($L$4:L1649,L1649)))</f>
        <v/>
      </c>
      <c r="F1649" s="13">
        <f>IF(OR(B1649&lt;&gt;2,C1649&lt;&gt;1,D1649&lt;&gt;1,H1649&lt;&gt;1),0,
COUNTIFS($B$4:B1649,2,$C$4:C1649,1,$D$4:D1649,1,$H$4:H1649,1))</f>
        <v>0</v>
      </c>
      <c r="G1649" s="26" t="str">
        <f>IF(I1649="","",(COUNTIF($E$4:E1649,E1649)))</f>
        <v/>
      </c>
      <c r="H1649" s="1">
        <f>IF(AND(J1649="SAYIM",FİLTRE!$H$5="RAFTA",U1649&lt;&gt;0),1,0)+
IF(AND(J1649="İADE DEPO",FİLTRE!$H$5="İADE DEPO"),1,0)+
IF(FİLTRE!$H$5="TÜMÜ",1,0)+
IF(AND(J1649="FİRMA İADE",FİLTRE!$H$5="FİRMA İADE"),1,0)+
IF(AND(J1649="İMHA",FİLTRE!$H$5="İMHA"),1,0)</f>
        <v>1</v>
      </c>
      <c r="I1649" s="99"/>
      <c r="J1649" s="100"/>
      <c r="K1649" s="100"/>
      <c r="L1649" s="101"/>
      <c r="M1649" s="102"/>
      <c r="N1649" s="101"/>
      <c r="O1649" s="99"/>
      <c r="P1649" s="103"/>
      <c r="Q1649" s="104"/>
      <c r="R1649" s="50"/>
      <c r="S1649" s="105"/>
      <c r="T1649" s="106"/>
      <c r="U1649" s="107"/>
      <c r="V1649" s="108"/>
      <c r="W1649" s="107"/>
      <c r="X1649" s="107"/>
      <c r="AA1649" s="107"/>
      <c r="AB1649" s="110"/>
      <c r="AC1649" s="110"/>
      <c r="AE1649" s="105"/>
      <c r="AF1649" s="105"/>
      <c r="AR1649" s="112"/>
    </row>
    <row r="1650" spans="2:44" x14ac:dyDescent="0.25">
      <c r="B1650" s="1" t="str">
        <f>IF(I1650="","",
(IF(N1650=FİLTRE!$H$6,2,0)+IF(FİLTRE!$H$6="TOPLAM",2,0))
)</f>
        <v/>
      </c>
      <c r="C1650">
        <f>IF(FİLTRE!$M$5="",9,(IF(U1650&gt;=FİLTRE!$M$5,1,0)))</f>
        <v>1</v>
      </c>
      <c r="D1650" s="1">
        <f>IF(FİLTRE!$M$6="",9,(IF('SKT LİSTESİ'!P1650&lt;=FİLTRE!$M$6,1,0)))</f>
        <v>1</v>
      </c>
      <c r="E1650" s="25" t="str">
        <f>IF(I1650="","",(COUNTIFS($L$4:L1650,L1650)))</f>
        <v/>
      </c>
      <c r="F1650" s="13">
        <f>IF(OR(B1650&lt;&gt;2,C1650&lt;&gt;1,D1650&lt;&gt;1,H1650&lt;&gt;1),0,
COUNTIFS($B$4:B1650,2,$C$4:C1650,1,$D$4:D1650,1,$H$4:H1650,1))</f>
        <v>0</v>
      </c>
      <c r="G1650" s="26" t="str">
        <f>IF(I1650="","",(COUNTIF($E$4:E1650,E1650)))</f>
        <v/>
      </c>
      <c r="H1650" s="1">
        <f>IF(AND(J1650="SAYIM",FİLTRE!$H$5="RAFTA",U1650&lt;&gt;0),1,0)+
IF(AND(J1650="İADE DEPO",FİLTRE!$H$5="İADE DEPO"),1,0)+
IF(FİLTRE!$H$5="TÜMÜ",1,0)+
IF(AND(J1650="FİRMA İADE",FİLTRE!$H$5="FİRMA İADE"),1,0)+
IF(AND(J1650="İMHA",FİLTRE!$H$5="İMHA"),1,0)</f>
        <v>1</v>
      </c>
      <c r="I1650" s="99"/>
      <c r="J1650" s="100"/>
      <c r="K1650" s="100"/>
      <c r="L1650" s="101"/>
      <c r="M1650" s="102"/>
      <c r="N1650" s="101"/>
      <c r="O1650" s="99"/>
      <c r="P1650" s="103"/>
      <c r="Q1650" s="104"/>
      <c r="R1650" s="50"/>
      <c r="S1650" s="105"/>
      <c r="T1650" s="106"/>
      <c r="U1650" s="107"/>
      <c r="V1650" s="108"/>
      <c r="W1650" s="107"/>
      <c r="X1650" s="107"/>
      <c r="AA1650" s="107"/>
      <c r="AB1650" s="110"/>
      <c r="AC1650" s="110"/>
      <c r="AE1650" s="105"/>
      <c r="AF1650" s="105"/>
      <c r="AR1650" s="112"/>
    </row>
    <row r="1651" spans="2:44" x14ac:dyDescent="0.25">
      <c r="B1651" s="1" t="str">
        <f>IF(I1651="","",
(IF(N1651=FİLTRE!$H$6,2,0)+IF(FİLTRE!$H$6="TOPLAM",2,0))
)</f>
        <v/>
      </c>
      <c r="C1651">
        <f>IF(FİLTRE!$M$5="",9,(IF(U1651&gt;=FİLTRE!$M$5,1,0)))</f>
        <v>1</v>
      </c>
      <c r="D1651" s="1">
        <f>IF(FİLTRE!$M$6="",9,(IF('SKT LİSTESİ'!P1651&lt;=FİLTRE!$M$6,1,0)))</f>
        <v>1</v>
      </c>
      <c r="E1651" s="25" t="str">
        <f>IF(I1651="","",(COUNTIFS($L$4:L1651,L1651)))</f>
        <v/>
      </c>
      <c r="F1651" s="13">
        <f>IF(OR(B1651&lt;&gt;2,C1651&lt;&gt;1,D1651&lt;&gt;1,H1651&lt;&gt;1),0,
COUNTIFS($B$4:B1651,2,$C$4:C1651,1,$D$4:D1651,1,$H$4:H1651,1))</f>
        <v>0</v>
      </c>
      <c r="G1651" s="26" t="str">
        <f>IF(I1651="","",(COUNTIF($E$4:E1651,E1651)))</f>
        <v/>
      </c>
      <c r="H1651" s="1">
        <f>IF(AND(J1651="SAYIM",FİLTRE!$H$5="RAFTA",U1651&lt;&gt;0),1,0)+
IF(AND(J1651="İADE DEPO",FİLTRE!$H$5="İADE DEPO"),1,0)+
IF(FİLTRE!$H$5="TÜMÜ",1,0)+
IF(AND(J1651="FİRMA İADE",FİLTRE!$H$5="FİRMA İADE"),1,0)+
IF(AND(J1651="İMHA",FİLTRE!$H$5="İMHA"),1,0)</f>
        <v>1</v>
      </c>
      <c r="I1651" s="99"/>
      <c r="J1651" s="100"/>
      <c r="K1651" s="100"/>
      <c r="L1651" s="101"/>
      <c r="M1651" s="102"/>
      <c r="N1651" s="101"/>
      <c r="O1651" s="99"/>
      <c r="P1651" s="103"/>
      <c r="Q1651" s="104"/>
      <c r="R1651" s="50"/>
      <c r="S1651" s="105"/>
      <c r="T1651" s="106"/>
      <c r="U1651" s="107"/>
      <c r="V1651" s="108"/>
      <c r="W1651" s="107"/>
      <c r="X1651" s="107"/>
      <c r="AA1651" s="107"/>
      <c r="AB1651" s="110"/>
      <c r="AC1651" s="110"/>
      <c r="AE1651" s="105"/>
      <c r="AF1651" s="105"/>
      <c r="AR1651" s="112"/>
    </row>
    <row r="1652" spans="2:44" x14ac:dyDescent="0.25">
      <c r="B1652" s="1" t="str">
        <f>IF(I1652="","",
(IF(N1652=FİLTRE!$H$6,2,0)+IF(FİLTRE!$H$6="TOPLAM",2,0))
)</f>
        <v/>
      </c>
      <c r="C1652">
        <f>IF(FİLTRE!$M$5="",9,(IF(U1652&gt;=FİLTRE!$M$5,1,0)))</f>
        <v>1</v>
      </c>
      <c r="D1652" s="1">
        <f>IF(FİLTRE!$M$6="",9,(IF('SKT LİSTESİ'!P1652&lt;=FİLTRE!$M$6,1,0)))</f>
        <v>1</v>
      </c>
      <c r="E1652" s="25" t="str">
        <f>IF(I1652="","",(COUNTIFS($L$4:L1652,L1652)))</f>
        <v/>
      </c>
      <c r="F1652" s="13">
        <f>IF(OR(B1652&lt;&gt;2,C1652&lt;&gt;1,D1652&lt;&gt;1,H1652&lt;&gt;1),0,
COUNTIFS($B$4:B1652,2,$C$4:C1652,1,$D$4:D1652,1,$H$4:H1652,1))</f>
        <v>0</v>
      </c>
      <c r="G1652" s="26" t="str">
        <f>IF(I1652="","",(COUNTIF($E$4:E1652,E1652)))</f>
        <v/>
      </c>
      <c r="H1652" s="1">
        <f>IF(AND(J1652="SAYIM",FİLTRE!$H$5="RAFTA",U1652&lt;&gt;0),1,0)+
IF(AND(J1652="İADE DEPO",FİLTRE!$H$5="İADE DEPO"),1,0)+
IF(FİLTRE!$H$5="TÜMÜ",1,0)+
IF(AND(J1652="FİRMA İADE",FİLTRE!$H$5="FİRMA İADE"),1,0)+
IF(AND(J1652="İMHA",FİLTRE!$H$5="İMHA"),1,0)</f>
        <v>1</v>
      </c>
      <c r="I1652" s="99"/>
      <c r="J1652" s="100"/>
      <c r="K1652" s="100"/>
      <c r="L1652" s="101"/>
      <c r="M1652" s="102"/>
      <c r="N1652" s="101"/>
      <c r="O1652" s="99"/>
      <c r="P1652" s="103"/>
      <c r="Q1652" s="104"/>
      <c r="R1652" s="50"/>
      <c r="S1652" s="105"/>
      <c r="T1652" s="106"/>
      <c r="U1652" s="107"/>
      <c r="V1652" s="108"/>
      <c r="W1652" s="107"/>
      <c r="X1652" s="107"/>
      <c r="AA1652" s="107"/>
      <c r="AB1652" s="110"/>
      <c r="AC1652" s="110"/>
      <c r="AE1652" s="105"/>
      <c r="AF1652" s="105"/>
      <c r="AR1652" s="112"/>
    </row>
    <row r="1653" spans="2:44" x14ac:dyDescent="0.25">
      <c r="B1653" s="1" t="str">
        <f>IF(I1653="","",
(IF(N1653=FİLTRE!$H$6,2,0)+IF(FİLTRE!$H$6="TOPLAM",2,0))
)</f>
        <v/>
      </c>
      <c r="C1653">
        <f>IF(FİLTRE!$M$5="",9,(IF(U1653&gt;=FİLTRE!$M$5,1,0)))</f>
        <v>1</v>
      </c>
      <c r="D1653" s="1">
        <f>IF(FİLTRE!$M$6="",9,(IF('SKT LİSTESİ'!P1653&lt;=FİLTRE!$M$6,1,0)))</f>
        <v>1</v>
      </c>
      <c r="E1653" s="25" t="str">
        <f>IF(I1653="","",(COUNTIFS($L$4:L1653,L1653)))</f>
        <v/>
      </c>
      <c r="F1653" s="13">
        <f>IF(OR(B1653&lt;&gt;2,C1653&lt;&gt;1,D1653&lt;&gt;1,H1653&lt;&gt;1),0,
COUNTIFS($B$4:B1653,2,$C$4:C1653,1,$D$4:D1653,1,$H$4:H1653,1))</f>
        <v>0</v>
      </c>
      <c r="G1653" s="26" t="str">
        <f>IF(I1653="","",(COUNTIF($E$4:E1653,E1653)))</f>
        <v/>
      </c>
      <c r="H1653" s="1">
        <f>IF(AND(J1653="SAYIM",FİLTRE!$H$5="RAFTA",U1653&lt;&gt;0),1,0)+
IF(AND(J1653="İADE DEPO",FİLTRE!$H$5="İADE DEPO"),1,0)+
IF(FİLTRE!$H$5="TÜMÜ",1,0)+
IF(AND(J1653="FİRMA İADE",FİLTRE!$H$5="FİRMA İADE"),1,0)+
IF(AND(J1653="İMHA",FİLTRE!$H$5="İMHA"),1,0)</f>
        <v>1</v>
      </c>
      <c r="I1653" s="99"/>
      <c r="J1653" s="100"/>
      <c r="K1653" s="100"/>
      <c r="L1653" s="101"/>
      <c r="M1653" s="102"/>
      <c r="N1653" s="101"/>
      <c r="O1653" s="99"/>
      <c r="P1653" s="103"/>
      <c r="Q1653" s="104"/>
      <c r="R1653" s="50"/>
      <c r="S1653" s="105"/>
      <c r="T1653" s="106"/>
      <c r="U1653" s="107"/>
      <c r="V1653" s="108"/>
      <c r="W1653" s="107"/>
      <c r="X1653" s="107"/>
      <c r="AA1653" s="107"/>
      <c r="AB1653" s="110"/>
      <c r="AC1653" s="110"/>
      <c r="AE1653" s="105"/>
      <c r="AF1653" s="105"/>
      <c r="AR1653" s="112"/>
    </row>
    <row r="1654" spans="2:44" x14ac:dyDescent="0.25">
      <c r="B1654" s="1" t="str">
        <f>IF(I1654="","",
(IF(N1654=FİLTRE!$H$6,2,0)+IF(FİLTRE!$H$6="TOPLAM",2,0))
)</f>
        <v/>
      </c>
      <c r="C1654">
        <f>IF(FİLTRE!$M$5="",9,(IF(U1654&gt;=FİLTRE!$M$5,1,0)))</f>
        <v>1</v>
      </c>
      <c r="D1654" s="1">
        <f>IF(FİLTRE!$M$6="",9,(IF('SKT LİSTESİ'!P1654&lt;=FİLTRE!$M$6,1,0)))</f>
        <v>1</v>
      </c>
      <c r="E1654" s="25" t="str">
        <f>IF(I1654="","",(COUNTIFS($L$4:L1654,L1654)))</f>
        <v/>
      </c>
      <c r="F1654" s="13">
        <f>IF(OR(B1654&lt;&gt;2,C1654&lt;&gt;1,D1654&lt;&gt;1,H1654&lt;&gt;1),0,
COUNTIFS($B$4:B1654,2,$C$4:C1654,1,$D$4:D1654,1,$H$4:H1654,1))</f>
        <v>0</v>
      </c>
      <c r="G1654" s="26" t="str">
        <f>IF(I1654="","",(COUNTIF($E$4:E1654,E1654)))</f>
        <v/>
      </c>
      <c r="H1654" s="1">
        <f>IF(AND(J1654="SAYIM",FİLTRE!$H$5="RAFTA",U1654&lt;&gt;0),1,0)+
IF(AND(J1654="İADE DEPO",FİLTRE!$H$5="İADE DEPO"),1,0)+
IF(FİLTRE!$H$5="TÜMÜ",1,0)+
IF(AND(J1654="FİRMA İADE",FİLTRE!$H$5="FİRMA İADE"),1,0)+
IF(AND(J1654="İMHA",FİLTRE!$H$5="İMHA"),1,0)</f>
        <v>1</v>
      </c>
      <c r="I1654" s="99"/>
      <c r="J1654" s="100"/>
      <c r="K1654" s="100"/>
      <c r="L1654" s="101"/>
      <c r="M1654" s="102"/>
      <c r="N1654" s="101"/>
      <c r="O1654" s="99"/>
      <c r="P1654" s="103"/>
      <c r="Q1654" s="104"/>
      <c r="R1654" s="50"/>
      <c r="S1654" s="105"/>
      <c r="T1654" s="106"/>
      <c r="U1654" s="107"/>
      <c r="V1654" s="108"/>
      <c r="W1654" s="107"/>
      <c r="X1654" s="107"/>
      <c r="AA1654" s="107"/>
      <c r="AB1654" s="110"/>
      <c r="AC1654" s="110"/>
      <c r="AE1654" s="105"/>
      <c r="AF1654" s="105"/>
      <c r="AR1654" s="112"/>
    </row>
    <row r="1655" spans="2:44" x14ac:dyDescent="0.25">
      <c r="B1655" s="1" t="str">
        <f>IF(I1655="","",
(IF(N1655=FİLTRE!$H$6,2,0)+IF(FİLTRE!$H$6="TOPLAM",2,0))
)</f>
        <v/>
      </c>
      <c r="C1655">
        <f>IF(FİLTRE!$M$5="",9,(IF(U1655&gt;=FİLTRE!$M$5,1,0)))</f>
        <v>1</v>
      </c>
      <c r="D1655" s="1">
        <f>IF(FİLTRE!$M$6="",9,(IF('SKT LİSTESİ'!P1655&lt;=FİLTRE!$M$6,1,0)))</f>
        <v>1</v>
      </c>
      <c r="E1655" s="25" t="str">
        <f>IF(I1655="","",(COUNTIFS($L$4:L1655,L1655)))</f>
        <v/>
      </c>
      <c r="F1655" s="13">
        <f>IF(OR(B1655&lt;&gt;2,C1655&lt;&gt;1,D1655&lt;&gt;1,H1655&lt;&gt;1),0,
COUNTIFS($B$4:B1655,2,$C$4:C1655,1,$D$4:D1655,1,$H$4:H1655,1))</f>
        <v>0</v>
      </c>
      <c r="G1655" s="26" t="str">
        <f>IF(I1655="","",(COUNTIF($E$4:E1655,E1655)))</f>
        <v/>
      </c>
      <c r="H1655" s="1">
        <f>IF(AND(J1655="SAYIM",FİLTRE!$H$5="RAFTA",U1655&lt;&gt;0),1,0)+
IF(AND(J1655="İADE DEPO",FİLTRE!$H$5="İADE DEPO"),1,0)+
IF(FİLTRE!$H$5="TÜMÜ",1,0)+
IF(AND(J1655="FİRMA İADE",FİLTRE!$H$5="FİRMA İADE"),1,0)+
IF(AND(J1655="İMHA",FİLTRE!$H$5="İMHA"),1,0)</f>
        <v>1</v>
      </c>
      <c r="I1655" s="99"/>
      <c r="J1655" s="100"/>
      <c r="K1655" s="100"/>
      <c r="L1655" s="101"/>
      <c r="M1655" s="102"/>
      <c r="N1655" s="101"/>
      <c r="O1655" s="99"/>
      <c r="P1655" s="103"/>
      <c r="Q1655" s="104"/>
      <c r="R1655" s="50"/>
      <c r="S1655" s="105"/>
      <c r="T1655" s="106"/>
      <c r="U1655" s="107"/>
      <c r="V1655" s="108"/>
      <c r="W1655" s="107"/>
      <c r="X1655" s="107"/>
      <c r="AA1655" s="107"/>
      <c r="AB1655" s="110"/>
      <c r="AC1655" s="110"/>
      <c r="AE1655" s="105"/>
      <c r="AF1655" s="105"/>
      <c r="AR1655" s="112"/>
    </row>
    <row r="1656" spans="2:44" x14ac:dyDescent="0.25">
      <c r="B1656" s="1" t="str">
        <f>IF(I1656="","",
(IF(N1656=FİLTRE!$H$6,2,0)+IF(FİLTRE!$H$6="TOPLAM",2,0))
)</f>
        <v/>
      </c>
      <c r="C1656">
        <f>IF(FİLTRE!$M$5="",9,(IF(U1656&gt;=FİLTRE!$M$5,1,0)))</f>
        <v>1</v>
      </c>
      <c r="D1656" s="1">
        <f>IF(FİLTRE!$M$6="",9,(IF('SKT LİSTESİ'!P1656&lt;=FİLTRE!$M$6,1,0)))</f>
        <v>1</v>
      </c>
      <c r="E1656" s="25" t="str">
        <f>IF(I1656="","",(COUNTIFS($L$4:L1656,L1656)))</f>
        <v/>
      </c>
      <c r="F1656" s="13">
        <f>IF(OR(B1656&lt;&gt;2,C1656&lt;&gt;1,D1656&lt;&gt;1,H1656&lt;&gt;1),0,
COUNTIFS($B$4:B1656,2,$C$4:C1656,1,$D$4:D1656,1,$H$4:H1656,1))</f>
        <v>0</v>
      </c>
      <c r="G1656" s="26" t="str">
        <f>IF(I1656="","",(COUNTIF($E$4:E1656,E1656)))</f>
        <v/>
      </c>
      <c r="H1656" s="1">
        <f>IF(AND(J1656="SAYIM",FİLTRE!$H$5="RAFTA",U1656&lt;&gt;0),1,0)+
IF(AND(J1656="İADE DEPO",FİLTRE!$H$5="İADE DEPO"),1,0)+
IF(FİLTRE!$H$5="TÜMÜ",1,0)+
IF(AND(J1656="FİRMA İADE",FİLTRE!$H$5="FİRMA İADE"),1,0)+
IF(AND(J1656="İMHA",FİLTRE!$H$5="İMHA"),1,0)</f>
        <v>1</v>
      </c>
      <c r="I1656" s="99"/>
      <c r="J1656" s="100"/>
      <c r="K1656" s="100"/>
      <c r="L1656" s="101"/>
      <c r="M1656" s="102"/>
      <c r="N1656" s="101"/>
      <c r="O1656" s="99"/>
      <c r="P1656" s="103"/>
      <c r="Q1656" s="104"/>
      <c r="R1656" s="50"/>
      <c r="S1656" s="105"/>
      <c r="T1656" s="106"/>
      <c r="U1656" s="107"/>
      <c r="V1656" s="108"/>
      <c r="W1656" s="107"/>
      <c r="X1656" s="107"/>
      <c r="AA1656" s="107"/>
      <c r="AB1656" s="110"/>
      <c r="AC1656" s="110"/>
      <c r="AE1656" s="105"/>
      <c r="AF1656" s="105"/>
      <c r="AR1656" s="112"/>
    </row>
    <row r="1657" spans="2:44" x14ac:dyDescent="0.25">
      <c r="B1657" s="1" t="str">
        <f>IF(I1657="","",
(IF(N1657=FİLTRE!$H$6,2,0)+IF(FİLTRE!$H$6="TOPLAM",2,0))
)</f>
        <v/>
      </c>
      <c r="C1657">
        <f>IF(FİLTRE!$M$5="",9,(IF(U1657&gt;=FİLTRE!$M$5,1,0)))</f>
        <v>1</v>
      </c>
      <c r="D1657" s="1">
        <f>IF(FİLTRE!$M$6="",9,(IF('SKT LİSTESİ'!P1657&lt;=FİLTRE!$M$6,1,0)))</f>
        <v>1</v>
      </c>
      <c r="E1657" s="25" t="str">
        <f>IF(I1657="","",(COUNTIFS($L$4:L1657,L1657)))</f>
        <v/>
      </c>
      <c r="F1657" s="13">
        <f>IF(OR(B1657&lt;&gt;2,C1657&lt;&gt;1,D1657&lt;&gt;1,H1657&lt;&gt;1),0,
COUNTIFS($B$4:B1657,2,$C$4:C1657,1,$D$4:D1657,1,$H$4:H1657,1))</f>
        <v>0</v>
      </c>
      <c r="G1657" s="26" t="str">
        <f>IF(I1657="","",(COUNTIF($E$4:E1657,E1657)))</f>
        <v/>
      </c>
      <c r="H1657" s="1">
        <f>IF(AND(J1657="SAYIM",FİLTRE!$H$5="RAFTA",U1657&lt;&gt;0),1,0)+
IF(AND(J1657="İADE DEPO",FİLTRE!$H$5="İADE DEPO"),1,0)+
IF(FİLTRE!$H$5="TÜMÜ",1,0)+
IF(AND(J1657="FİRMA İADE",FİLTRE!$H$5="FİRMA İADE"),1,0)+
IF(AND(J1657="İMHA",FİLTRE!$H$5="İMHA"),1,0)</f>
        <v>1</v>
      </c>
      <c r="I1657" s="99"/>
      <c r="J1657" s="100"/>
      <c r="K1657" s="100"/>
      <c r="L1657" s="101"/>
      <c r="M1657" s="102"/>
      <c r="N1657" s="101"/>
      <c r="O1657" s="99"/>
      <c r="P1657" s="103"/>
      <c r="Q1657" s="104"/>
      <c r="R1657" s="50"/>
      <c r="S1657" s="105"/>
      <c r="T1657" s="106"/>
      <c r="U1657" s="107"/>
      <c r="V1657" s="108"/>
      <c r="W1657" s="107"/>
      <c r="X1657" s="107"/>
      <c r="AA1657" s="107"/>
      <c r="AB1657" s="110"/>
      <c r="AC1657" s="110"/>
      <c r="AE1657" s="105"/>
      <c r="AF1657" s="105"/>
      <c r="AR1657" s="112"/>
    </row>
    <row r="1658" spans="2:44" x14ac:dyDescent="0.25">
      <c r="B1658" s="1" t="str">
        <f>IF(I1658="","",
(IF(N1658=FİLTRE!$H$6,2,0)+IF(FİLTRE!$H$6="TOPLAM",2,0))
)</f>
        <v/>
      </c>
      <c r="C1658">
        <f>IF(FİLTRE!$M$5="",9,(IF(U1658&gt;=FİLTRE!$M$5,1,0)))</f>
        <v>1</v>
      </c>
      <c r="D1658" s="1">
        <f>IF(FİLTRE!$M$6="",9,(IF('SKT LİSTESİ'!P1658&lt;=FİLTRE!$M$6,1,0)))</f>
        <v>1</v>
      </c>
      <c r="E1658" s="25" t="str">
        <f>IF(I1658="","",(COUNTIFS($L$4:L1658,L1658)))</f>
        <v/>
      </c>
      <c r="F1658" s="13">
        <f>IF(OR(B1658&lt;&gt;2,C1658&lt;&gt;1,D1658&lt;&gt;1,H1658&lt;&gt;1),0,
COUNTIFS($B$4:B1658,2,$C$4:C1658,1,$D$4:D1658,1,$H$4:H1658,1))</f>
        <v>0</v>
      </c>
      <c r="G1658" s="26" t="str">
        <f>IF(I1658="","",(COUNTIF($E$4:E1658,E1658)))</f>
        <v/>
      </c>
      <c r="H1658" s="1">
        <f>IF(AND(J1658="SAYIM",FİLTRE!$H$5="RAFTA",U1658&lt;&gt;0),1,0)+
IF(AND(J1658="İADE DEPO",FİLTRE!$H$5="İADE DEPO"),1,0)+
IF(FİLTRE!$H$5="TÜMÜ",1,0)+
IF(AND(J1658="FİRMA İADE",FİLTRE!$H$5="FİRMA İADE"),1,0)+
IF(AND(J1658="İMHA",FİLTRE!$H$5="İMHA"),1,0)</f>
        <v>1</v>
      </c>
      <c r="I1658" s="99"/>
      <c r="J1658" s="100"/>
      <c r="K1658" s="100"/>
      <c r="L1658" s="101"/>
      <c r="M1658" s="102"/>
      <c r="N1658" s="101"/>
      <c r="O1658" s="99"/>
      <c r="P1658" s="103"/>
      <c r="Q1658" s="104"/>
      <c r="R1658" s="50"/>
      <c r="S1658" s="105"/>
      <c r="T1658" s="106"/>
      <c r="U1658" s="107"/>
      <c r="V1658" s="108"/>
      <c r="W1658" s="107"/>
      <c r="X1658" s="107"/>
      <c r="AA1658" s="107"/>
      <c r="AB1658" s="110"/>
      <c r="AC1658" s="110"/>
      <c r="AE1658" s="105"/>
      <c r="AF1658" s="105"/>
      <c r="AR1658" s="112"/>
    </row>
    <row r="1659" spans="2:44" x14ac:dyDescent="0.25">
      <c r="B1659" s="1" t="str">
        <f>IF(I1659="","",
(IF(N1659=FİLTRE!$H$6,2,0)+IF(FİLTRE!$H$6="TOPLAM",2,0))
)</f>
        <v/>
      </c>
      <c r="C1659">
        <f>IF(FİLTRE!$M$5="",9,(IF(U1659&gt;=FİLTRE!$M$5,1,0)))</f>
        <v>1</v>
      </c>
      <c r="D1659" s="1">
        <f>IF(FİLTRE!$M$6="",9,(IF('SKT LİSTESİ'!P1659&lt;=FİLTRE!$M$6,1,0)))</f>
        <v>1</v>
      </c>
      <c r="E1659" s="25" t="str">
        <f>IF(I1659="","",(COUNTIFS($L$4:L1659,L1659)))</f>
        <v/>
      </c>
      <c r="F1659" s="13">
        <f>IF(OR(B1659&lt;&gt;2,C1659&lt;&gt;1,D1659&lt;&gt;1,H1659&lt;&gt;1),0,
COUNTIFS($B$4:B1659,2,$C$4:C1659,1,$D$4:D1659,1,$H$4:H1659,1))</f>
        <v>0</v>
      </c>
      <c r="G1659" s="26" t="str">
        <f>IF(I1659="","",(COUNTIF($E$4:E1659,E1659)))</f>
        <v/>
      </c>
      <c r="H1659" s="1">
        <f>IF(AND(J1659="SAYIM",FİLTRE!$H$5="RAFTA",U1659&lt;&gt;0),1,0)+
IF(AND(J1659="İADE DEPO",FİLTRE!$H$5="İADE DEPO"),1,0)+
IF(FİLTRE!$H$5="TÜMÜ",1,0)+
IF(AND(J1659="FİRMA İADE",FİLTRE!$H$5="FİRMA İADE"),1,0)+
IF(AND(J1659="İMHA",FİLTRE!$H$5="İMHA"),1,0)</f>
        <v>1</v>
      </c>
      <c r="I1659" s="99"/>
      <c r="J1659" s="100"/>
      <c r="K1659" s="100"/>
      <c r="L1659" s="101"/>
      <c r="M1659" s="102"/>
      <c r="N1659" s="101"/>
      <c r="O1659" s="99"/>
      <c r="P1659" s="103"/>
      <c r="Q1659" s="104"/>
      <c r="R1659" s="50"/>
      <c r="S1659" s="105"/>
      <c r="T1659" s="106"/>
      <c r="U1659" s="107"/>
      <c r="V1659" s="108"/>
      <c r="W1659" s="107"/>
      <c r="X1659" s="107"/>
      <c r="AA1659" s="107"/>
      <c r="AB1659" s="110"/>
      <c r="AC1659" s="110"/>
      <c r="AE1659" s="105"/>
      <c r="AF1659" s="105"/>
      <c r="AR1659" s="112"/>
    </row>
    <row r="1660" spans="2:44" x14ac:dyDescent="0.25">
      <c r="B1660" s="1" t="str">
        <f>IF(I1660="","",
(IF(N1660=FİLTRE!$H$6,2,0)+IF(FİLTRE!$H$6="TOPLAM",2,0))
)</f>
        <v/>
      </c>
      <c r="C1660">
        <f>IF(FİLTRE!$M$5="",9,(IF(U1660&gt;=FİLTRE!$M$5,1,0)))</f>
        <v>1</v>
      </c>
      <c r="D1660" s="1">
        <f>IF(FİLTRE!$M$6="",9,(IF('SKT LİSTESİ'!P1660&lt;=FİLTRE!$M$6,1,0)))</f>
        <v>1</v>
      </c>
      <c r="E1660" s="25" t="str">
        <f>IF(I1660="","",(COUNTIFS($L$4:L1660,L1660)))</f>
        <v/>
      </c>
      <c r="F1660" s="13">
        <f>IF(OR(B1660&lt;&gt;2,C1660&lt;&gt;1,D1660&lt;&gt;1,H1660&lt;&gt;1),0,
COUNTIFS($B$4:B1660,2,$C$4:C1660,1,$D$4:D1660,1,$H$4:H1660,1))</f>
        <v>0</v>
      </c>
      <c r="G1660" s="26" t="str">
        <f>IF(I1660="","",(COUNTIF($E$4:E1660,E1660)))</f>
        <v/>
      </c>
      <c r="H1660" s="1">
        <f>IF(AND(J1660="SAYIM",FİLTRE!$H$5="RAFTA",U1660&lt;&gt;0),1,0)+
IF(AND(J1660="İADE DEPO",FİLTRE!$H$5="İADE DEPO"),1,0)+
IF(FİLTRE!$H$5="TÜMÜ",1,0)+
IF(AND(J1660="FİRMA İADE",FİLTRE!$H$5="FİRMA İADE"),1,0)+
IF(AND(J1660="İMHA",FİLTRE!$H$5="İMHA"),1,0)</f>
        <v>1</v>
      </c>
      <c r="I1660" s="99"/>
      <c r="J1660" s="100"/>
      <c r="K1660" s="100"/>
      <c r="L1660" s="101"/>
      <c r="M1660" s="102"/>
      <c r="N1660" s="101"/>
      <c r="O1660" s="99"/>
      <c r="P1660" s="103"/>
      <c r="Q1660" s="104"/>
      <c r="R1660" s="50"/>
      <c r="S1660" s="105"/>
      <c r="T1660" s="106"/>
      <c r="U1660" s="107"/>
      <c r="V1660" s="108"/>
      <c r="W1660" s="107"/>
      <c r="X1660" s="107"/>
      <c r="AA1660" s="107"/>
      <c r="AB1660" s="110"/>
      <c r="AC1660" s="110"/>
      <c r="AE1660" s="105"/>
      <c r="AF1660" s="105"/>
      <c r="AR1660" s="112"/>
    </row>
    <row r="1661" spans="2:44" x14ac:dyDescent="0.25">
      <c r="B1661" s="1" t="str">
        <f>IF(I1661="","",
(IF(N1661=FİLTRE!$H$6,2,0)+IF(FİLTRE!$H$6="TOPLAM",2,0))
)</f>
        <v/>
      </c>
      <c r="C1661">
        <f>IF(FİLTRE!$M$5="",9,(IF(U1661&gt;=FİLTRE!$M$5,1,0)))</f>
        <v>1</v>
      </c>
      <c r="D1661" s="1">
        <f>IF(FİLTRE!$M$6="",9,(IF('SKT LİSTESİ'!P1661&lt;=FİLTRE!$M$6,1,0)))</f>
        <v>1</v>
      </c>
      <c r="E1661" s="25" t="str">
        <f>IF(I1661="","",(COUNTIFS($L$4:L1661,L1661)))</f>
        <v/>
      </c>
      <c r="F1661" s="13">
        <f>IF(OR(B1661&lt;&gt;2,C1661&lt;&gt;1,D1661&lt;&gt;1,H1661&lt;&gt;1),0,
COUNTIFS($B$4:B1661,2,$C$4:C1661,1,$D$4:D1661,1,$H$4:H1661,1))</f>
        <v>0</v>
      </c>
      <c r="G1661" s="26" t="str">
        <f>IF(I1661="","",(COUNTIF($E$4:E1661,E1661)))</f>
        <v/>
      </c>
      <c r="H1661" s="1">
        <f>IF(AND(J1661="SAYIM",FİLTRE!$H$5="RAFTA",U1661&lt;&gt;0),1,0)+
IF(AND(J1661="İADE DEPO",FİLTRE!$H$5="İADE DEPO"),1,0)+
IF(FİLTRE!$H$5="TÜMÜ",1,0)+
IF(AND(J1661="FİRMA İADE",FİLTRE!$H$5="FİRMA İADE"),1,0)+
IF(AND(J1661="İMHA",FİLTRE!$H$5="İMHA"),1,0)</f>
        <v>1</v>
      </c>
      <c r="I1661" s="99"/>
      <c r="J1661" s="100"/>
      <c r="K1661" s="100"/>
      <c r="L1661" s="101"/>
      <c r="M1661" s="102"/>
      <c r="N1661" s="101"/>
      <c r="O1661" s="99"/>
      <c r="P1661" s="103"/>
      <c r="Q1661" s="104"/>
      <c r="R1661" s="50"/>
      <c r="S1661" s="105"/>
      <c r="T1661" s="106"/>
      <c r="U1661" s="107"/>
      <c r="V1661" s="108"/>
      <c r="W1661" s="107"/>
      <c r="X1661" s="107"/>
      <c r="AA1661" s="107"/>
      <c r="AB1661" s="110"/>
      <c r="AC1661" s="110"/>
      <c r="AE1661" s="105"/>
      <c r="AF1661" s="105"/>
      <c r="AR1661" s="112"/>
    </row>
    <row r="1662" spans="2:44" x14ac:dyDescent="0.25">
      <c r="B1662" s="1" t="str">
        <f>IF(I1662="","",
(IF(N1662=FİLTRE!$H$6,2,0)+IF(FİLTRE!$H$6="TOPLAM",2,0))
)</f>
        <v/>
      </c>
      <c r="C1662">
        <f>IF(FİLTRE!$M$5="",9,(IF(U1662&gt;=FİLTRE!$M$5,1,0)))</f>
        <v>1</v>
      </c>
      <c r="D1662" s="1">
        <f>IF(FİLTRE!$M$6="",9,(IF('SKT LİSTESİ'!P1662&lt;=FİLTRE!$M$6,1,0)))</f>
        <v>1</v>
      </c>
      <c r="E1662" s="25" t="str">
        <f>IF(I1662="","",(COUNTIFS($L$4:L1662,L1662)))</f>
        <v/>
      </c>
      <c r="F1662" s="13">
        <f>IF(OR(B1662&lt;&gt;2,C1662&lt;&gt;1,D1662&lt;&gt;1,H1662&lt;&gt;1),0,
COUNTIFS($B$4:B1662,2,$C$4:C1662,1,$D$4:D1662,1,$H$4:H1662,1))</f>
        <v>0</v>
      </c>
      <c r="G1662" s="26" t="str">
        <f>IF(I1662="","",(COUNTIF($E$4:E1662,E1662)))</f>
        <v/>
      </c>
      <c r="H1662" s="1">
        <f>IF(AND(J1662="SAYIM",FİLTRE!$H$5="RAFTA",U1662&lt;&gt;0),1,0)+
IF(AND(J1662="İADE DEPO",FİLTRE!$H$5="İADE DEPO"),1,0)+
IF(FİLTRE!$H$5="TÜMÜ",1,0)+
IF(AND(J1662="FİRMA İADE",FİLTRE!$H$5="FİRMA İADE"),1,0)+
IF(AND(J1662="İMHA",FİLTRE!$H$5="İMHA"),1,0)</f>
        <v>1</v>
      </c>
      <c r="I1662" s="99"/>
      <c r="J1662" s="100"/>
      <c r="K1662" s="100"/>
      <c r="L1662" s="101"/>
      <c r="M1662" s="102"/>
      <c r="N1662" s="101"/>
      <c r="O1662" s="99"/>
      <c r="P1662" s="103"/>
      <c r="Q1662" s="104"/>
      <c r="R1662" s="50"/>
      <c r="S1662" s="105"/>
      <c r="T1662" s="106"/>
      <c r="U1662" s="107"/>
      <c r="V1662" s="108"/>
      <c r="W1662" s="107"/>
      <c r="X1662" s="107"/>
      <c r="AA1662" s="107"/>
      <c r="AB1662" s="110"/>
      <c r="AC1662" s="110"/>
      <c r="AE1662" s="105"/>
      <c r="AF1662" s="105"/>
      <c r="AR1662" s="112"/>
    </row>
    <row r="1663" spans="2:44" x14ac:dyDescent="0.25">
      <c r="B1663" s="1" t="str">
        <f>IF(I1663="","",
(IF(N1663=FİLTRE!$H$6,2,0)+IF(FİLTRE!$H$6="TOPLAM",2,0))
)</f>
        <v/>
      </c>
      <c r="C1663">
        <f>IF(FİLTRE!$M$5="",9,(IF(U1663&gt;=FİLTRE!$M$5,1,0)))</f>
        <v>1</v>
      </c>
      <c r="D1663" s="1">
        <f>IF(FİLTRE!$M$6="",9,(IF('SKT LİSTESİ'!P1663&lt;=FİLTRE!$M$6,1,0)))</f>
        <v>1</v>
      </c>
      <c r="E1663" s="25" t="str">
        <f>IF(I1663="","",(COUNTIFS($L$4:L1663,L1663)))</f>
        <v/>
      </c>
      <c r="F1663" s="13">
        <f>IF(OR(B1663&lt;&gt;2,C1663&lt;&gt;1,D1663&lt;&gt;1,H1663&lt;&gt;1),0,
COUNTIFS($B$4:B1663,2,$C$4:C1663,1,$D$4:D1663,1,$H$4:H1663,1))</f>
        <v>0</v>
      </c>
      <c r="G1663" s="26" t="str">
        <f>IF(I1663="","",(COUNTIF($E$4:E1663,E1663)))</f>
        <v/>
      </c>
      <c r="H1663" s="1">
        <f>IF(AND(J1663="SAYIM",FİLTRE!$H$5="RAFTA",U1663&lt;&gt;0),1,0)+
IF(AND(J1663="İADE DEPO",FİLTRE!$H$5="İADE DEPO"),1,0)+
IF(FİLTRE!$H$5="TÜMÜ",1,0)+
IF(AND(J1663="FİRMA İADE",FİLTRE!$H$5="FİRMA İADE"),1,0)+
IF(AND(J1663="İMHA",FİLTRE!$H$5="İMHA"),1,0)</f>
        <v>1</v>
      </c>
      <c r="I1663" s="99"/>
      <c r="J1663" s="100"/>
      <c r="K1663" s="100"/>
      <c r="L1663" s="101"/>
      <c r="M1663" s="102"/>
      <c r="N1663" s="101"/>
      <c r="O1663" s="99"/>
      <c r="P1663" s="103"/>
      <c r="Q1663" s="104"/>
      <c r="R1663" s="50"/>
      <c r="S1663" s="105"/>
      <c r="T1663" s="106"/>
      <c r="U1663" s="107"/>
      <c r="V1663" s="108"/>
      <c r="W1663" s="107"/>
      <c r="X1663" s="107"/>
      <c r="AA1663" s="107"/>
      <c r="AB1663" s="110"/>
      <c r="AC1663" s="110"/>
      <c r="AE1663" s="105"/>
      <c r="AF1663" s="105"/>
      <c r="AR1663" s="112"/>
    </row>
    <row r="1664" spans="2:44" x14ac:dyDescent="0.25">
      <c r="B1664" s="1" t="str">
        <f>IF(I1664="","",
(IF(N1664=FİLTRE!$H$6,2,0)+IF(FİLTRE!$H$6="TOPLAM",2,0))
)</f>
        <v/>
      </c>
      <c r="C1664">
        <f>IF(FİLTRE!$M$5="",9,(IF(U1664&gt;=FİLTRE!$M$5,1,0)))</f>
        <v>1</v>
      </c>
      <c r="D1664" s="1">
        <f>IF(FİLTRE!$M$6="",9,(IF('SKT LİSTESİ'!P1664&lt;=FİLTRE!$M$6,1,0)))</f>
        <v>1</v>
      </c>
      <c r="E1664" s="25" t="str">
        <f>IF(I1664="","",(COUNTIFS($L$4:L1664,L1664)))</f>
        <v/>
      </c>
      <c r="F1664" s="13">
        <f>IF(OR(B1664&lt;&gt;2,C1664&lt;&gt;1,D1664&lt;&gt;1,H1664&lt;&gt;1),0,
COUNTIFS($B$4:B1664,2,$C$4:C1664,1,$D$4:D1664,1,$H$4:H1664,1))</f>
        <v>0</v>
      </c>
      <c r="G1664" s="26" t="str">
        <f>IF(I1664="","",(COUNTIF($E$4:E1664,E1664)))</f>
        <v/>
      </c>
      <c r="H1664" s="1">
        <f>IF(AND(J1664="SAYIM",FİLTRE!$H$5="RAFTA",U1664&lt;&gt;0),1,0)+
IF(AND(J1664="İADE DEPO",FİLTRE!$H$5="İADE DEPO"),1,0)+
IF(FİLTRE!$H$5="TÜMÜ",1,0)+
IF(AND(J1664="FİRMA İADE",FİLTRE!$H$5="FİRMA İADE"),1,0)+
IF(AND(J1664="İMHA",FİLTRE!$H$5="İMHA"),1,0)</f>
        <v>1</v>
      </c>
      <c r="I1664" s="99"/>
      <c r="J1664" s="100"/>
      <c r="K1664" s="100"/>
      <c r="L1664" s="101"/>
      <c r="M1664" s="102"/>
      <c r="N1664" s="101"/>
      <c r="O1664" s="99"/>
      <c r="P1664" s="103"/>
      <c r="Q1664" s="104"/>
      <c r="R1664" s="50"/>
      <c r="S1664" s="105"/>
      <c r="T1664" s="106"/>
      <c r="U1664" s="107"/>
      <c r="V1664" s="108"/>
      <c r="W1664" s="107"/>
      <c r="X1664" s="107"/>
      <c r="AA1664" s="107"/>
      <c r="AB1664" s="110"/>
      <c r="AC1664" s="110"/>
      <c r="AE1664" s="105"/>
      <c r="AF1664" s="105"/>
      <c r="AR1664" s="112"/>
    </row>
    <row r="1665" spans="2:44" x14ac:dyDescent="0.25">
      <c r="B1665" s="1" t="str">
        <f>IF(I1665="","",
(IF(N1665=FİLTRE!$H$6,2,0)+IF(FİLTRE!$H$6="TOPLAM",2,0))
)</f>
        <v/>
      </c>
      <c r="C1665">
        <f>IF(FİLTRE!$M$5="",9,(IF(U1665&gt;=FİLTRE!$M$5,1,0)))</f>
        <v>1</v>
      </c>
      <c r="D1665" s="1">
        <f>IF(FİLTRE!$M$6="",9,(IF('SKT LİSTESİ'!P1665&lt;=FİLTRE!$M$6,1,0)))</f>
        <v>1</v>
      </c>
      <c r="E1665" s="25" t="str">
        <f>IF(I1665="","",(COUNTIFS($L$4:L1665,L1665)))</f>
        <v/>
      </c>
      <c r="F1665" s="13">
        <f>IF(OR(B1665&lt;&gt;2,C1665&lt;&gt;1,D1665&lt;&gt;1,H1665&lt;&gt;1),0,
COUNTIFS($B$4:B1665,2,$C$4:C1665,1,$D$4:D1665,1,$H$4:H1665,1))</f>
        <v>0</v>
      </c>
      <c r="G1665" s="26" t="str">
        <f>IF(I1665="","",(COUNTIF($E$4:E1665,E1665)))</f>
        <v/>
      </c>
      <c r="H1665" s="1">
        <f>IF(AND(J1665="SAYIM",FİLTRE!$H$5="RAFTA",U1665&lt;&gt;0),1,0)+
IF(AND(J1665="İADE DEPO",FİLTRE!$H$5="İADE DEPO"),1,0)+
IF(FİLTRE!$H$5="TÜMÜ",1,0)+
IF(AND(J1665="FİRMA İADE",FİLTRE!$H$5="FİRMA İADE"),1,0)+
IF(AND(J1665="İMHA",FİLTRE!$H$5="İMHA"),1,0)</f>
        <v>1</v>
      </c>
      <c r="I1665" s="99"/>
      <c r="J1665" s="100"/>
      <c r="K1665" s="100"/>
      <c r="L1665" s="101"/>
      <c r="M1665" s="102"/>
      <c r="N1665" s="101"/>
      <c r="O1665" s="99"/>
      <c r="P1665" s="103"/>
      <c r="Q1665" s="104"/>
      <c r="R1665" s="50"/>
      <c r="S1665" s="105"/>
      <c r="T1665" s="106"/>
      <c r="U1665" s="107"/>
      <c r="V1665" s="108"/>
      <c r="W1665" s="107"/>
      <c r="X1665" s="107"/>
      <c r="AA1665" s="107"/>
      <c r="AB1665" s="110"/>
      <c r="AC1665" s="110"/>
      <c r="AE1665" s="105"/>
      <c r="AF1665" s="105"/>
      <c r="AR1665" s="112"/>
    </row>
    <row r="1666" spans="2:44" x14ac:dyDescent="0.25">
      <c r="B1666" s="1" t="str">
        <f>IF(I1666="","",
(IF(N1666=FİLTRE!$H$6,2,0)+IF(FİLTRE!$H$6="TOPLAM",2,0))
)</f>
        <v/>
      </c>
      <c r="C1666">
        <f>IF(FİLTRE!$M$5="",9,(IF(U1666&gt;=FİLTRE!$M$5,1,0)))</f>
        <v>1</v>
      </c>
      <c r="D1666" s="1">
        <f>IF(FİLTRE!$M$6="",9,(IF('SKT LİSTESİ'!P1666&lt;=FİLTRE!$M$6,1,0)))</f>
        <v>1</v>
      </c>
      <c r="E1666" s="25" t="str">
        <f>IF(I1666="","",(COUNTIFS($L$4:L1666,L1666)))</f>
        <v/>
      </c>
      <c r="F1666" s="13">
        <f>IF(OR(B1666&lt;&gt;2,C1666&lt;&gt;1,D1666&lt;&gt;1,H1666&lt;&gt;1),0,
COUNTIFS($B$4:B1666,2,$C$4:C1666,1,$D$4:D1666,1,$H$4:H1666,1))</f>
        <v>0</v>
      </c>
      <c r="G1666" s="26" t="str">
        <f>IF(I1666="","",(COUNTIF($E$4:E1666,E1666)))</f>
        <v/>
      </c>
      <c r="H1666" s="1">
        <f>IF(AND(J1666="SAYIM",FİLTRE!$H$5="RAFTA",U1666&lt;&gt;0),1,0)+
IF(AND(J1666="İADE DEPO",FİLTRE!$H$5="İADE DEPO"),1,0)+
IF(FİLTRE!$H$5="TÜMÜ",1,0)+
IF(AND(J1666="FİRMA İADE",FİLTRE!$H$5="FİRMA İADE"),1,0)+
IF(AND(J1666="İMHA",FİLTRE!$H$5="İMHA"),1,0)</f>
        <v>1</v>
      </c>
      <c r="I1666" s="99"/>
      <c r="J1666" s="100"/>
      <c r="K1666" s="100"/>
      <c r="L1666" s="101"/>
      <c r="M1666" s="102"/>
      <c r="N1666" s="101"/>
      <c r="O1666" s="99"/>
      <c r="P1666" s="103"/>
      <c r="Q1666" s="104"/>
      <c r="R1666" s="50"/>
      <c r="S1666" s="105"/>
      <c r="T1666" s="106"/>
      <c r="U1666" s="107"/>
      <c r="V1666" s="108"/>
      <c r="W1666" s="107"/>
      <c r="X1666" s="107"/>
      <c r="AA1666" s="107"/>
      <c r="AB1666" s="110"/>
      <c r="AC1666" s="110"/>
      <c r="AE1666" s="105"/>
      <c r="AF1666" s="105"/>
      <c r="AR1666" s="112"/>
    </row>
    <row r="1667" spans="2:44" x14ac:dyDescent="0.25">
      <c r="B1667" s="1" t="str">
        <f>IF(I1667="","",
(IF(N1667=FİLTRE!$H$6,2,0)+IF(FİLTRE!$H$6="TOPLAM",2,0))
)</f>
        <v/>
      </c>
      <c r="C1667">
        <f>IF(FİLTRE!$M$5="",9,(IF(U1667&gt;=FİLTRE!$M$5,1,0)))</f>
        <v>1</v>
      </c>
      <c r="D1667" s="1">
        <f>IF(FİLTRE!$M$6="",9,(IF('SKT LİSTESİ'!P1667&lt;=FİLTRE!$M$6,1,0)))</f>
        <v>1</v>
      </c>
      <c r="E1667" s="25" t="str">
        <f>IF(I1667="","",(COUNTIFS($L$4:L1667,L1667)))</f>
        <v/>
      </c>
      <c r="F1667" s="13">
        <f>IF(OR(B1667&lt;&gt;2,C1667&lt;&gt;1,D1667&lt;&gt;1,H1667&lt;&gt;1),0,
COUNTIFS($B$4:B1667,2,$C$4:C1667,1,$D$4:D1667,1,$H$4:H1667,1))</f>
        <v>0</v>
      </c>
      <c r="G1667" s="26" t="str">
        <f>IF(I1667="","",(COUNTIF($E$4:E1667,E1667)))</f>
        <v/>
      </c>
      <c r="H1667" s="1">
        <f>IF(AND(J1667="SAYIM",FİLTRE!$H$5="RAFTA",U1667&lt;&gt;0),1,0)+
IF(AND(J1667="İADE DEPO",FİLTRE!$H$5="İADE DEPO"),1,0)+
IF(FİLTRE!$H$5="TÜMÜ",1,0)+
IF(AND(J1667="FİRMA İADE",FİLTRE!$H$5="FİRMA İADE"),1,0)+
IF(AND(J1667="İMHA",FİLTRE!$H$5="İMHA"),1,0)</f>
        <v>1</v>
      </c>
      <c r="I1667" s="99"/>
      <c r="J1667" s="100"/>
      <c r="K1667" s="100"/>
      <c r="L1667" s="101"/>
      <c r="M1667" s="102"/>
      <c r="N1667" s="101"/>
      <c r="O1667" s="99"/>
      <c r="P1667" s="103"/>
      <c r="Q1667" s="104"/>
      <c r="R1667" s="50"/>
      <c r="S1667" s="105"/>
      <c r="T1667" s="106"/>
      <c r="U1667" s="107"/>
      <c r="V1667" s="108"/>
      <c r="W1667" s="107"/>
      <c r="X1667" s="107"/>
      <c r="AA1667" s="107"/>
      <c r="AB1667" s="110"/>
      <c r="AC1667" s="110"/>
      <c r="AE1667" s="105"/>
      <c r="AF1667" s="105"/>
      <c r="AR1667" s="112"/>
    </row>
    <row r="1668" spans="2:44" x14ac:dyDescent="0.25">
      <c r="B1668" s="1" t="str">
        <f>IF(I1668="","",
(IF(N1668=FİLTRE!$H$6,2,0)+IF(FİLTRE!$H$6="TOPLAM",2,0))
)</f>
        <v/>
      </c>
      <c r="C1668">
        <f>IF(FİLTRE!$M$5="",9,(IF(U1668&gt;=FİLTRE!$M$5,1,0)))</f>
        <v>1</v>
      </c>
      <c r="D1668" s="1">
        <f>IF(FİLTRE!$M$6="",9,(IF('SKT LİSTESİ'!P1668&lt;=FİLTRE!$M$6,1,0)))</f>
        <v>1</v>
      </c>
      <c r="E1668" s="25" t="str">
        <f>IF(I1668="","",(COUNTIFS($L$4:L1668,L1668)))</f>
        <v/>
      </c>
      <c r="F1668" s="13">
        <f>IF(OR(B1668&lt;&gt;2,C1668&lt;&gt;1,D1668&lt;&gt;1,H1668&lt;&gt;1),0,
COUNTIFS($B$4:B1668,2,$C$4:C1668,1,$D$4:D1668,1,$H$4:H1668,1))</f>
        <v>0</v>
      </c>
      <c r="G1668" s="26" t="str">
        <f>IF(I1668="","",(COUNTIF($E$4:E1668,E1668)))</f>
        <v/>
      </c>
      <c r="H1668" s="1">
        <f>IF(AND(J1668="SAYIM",FİLTRE!$H$5="RAFTA",U1668&lt;&gt;0),1,0)+
IF(AND(J1668="İADE DEPO",FİLTRE!$H$5="İADE DEPO"),1,0)+
IF(FİLTRE!$H$5="TÜMÜ",1,0)+
IF(AND(J1668="FİRMA İADE",FİLTRE!$H$5="FİRMA İADE"),1,0)+
IF(AND(J1668="İMHA",FİLTRE!$H$5="İMHA"),1,0)</f>
        <v>1</v>
      </c>
      <c r="I1668" s="99"/>
      <c r="J1668" s="100"/>
      <c r="K1668" s="100"/>
      <c r="L1668" s="101"/>
      <c r="M1668" s="102"/>
      <c r="N1668" s="101"/>
      <c r="O1668" s="99"/>
      <c r="P1668" s="103"/>
      <c r="Q1668" s="104"/>
      <c r="R1668" s="50"/>
      <c r="S1668" s="105"/>
      <c r="T1668" s="106"/>
      <c r="U1668" s="107"/>
      <c r="V1668" s="108"/>
      <c r="W1668" s="107"/>
      <c r="X1668" s="107"/>
      <c r="AA1668" s="107"/>
      <c r="AB1668" s="110"/>
      <c r="AC1668" s="110"/>
      <c r="AE1668" s="105"/>
      <c r="AF1668" s="105"/>
      <c r="AR1668" s="112"/>
    </row>
    <row r="1669" spans="2:44" x14ac:dyDescent="0.25">
      <c r="B1669" s="1" t="str">
        <f>IF(I1669="","",
(IF(N1669=FİLTRE!$H$6,2,0)+IF(FİLTRE!$H$6="TOPLAM",2,0))
)</f>
        <v/>
      </c>
      <c r="C1669">
        <f>IF(FİLTRE!$M$5="",9,(IF(U1669&gt;=FİLTRE!$M$5,1,0)))</f>
        <v>1</v>
      </c>
      <c r="D1669" s="1">
        <f>IF(FİLTRE!$M$6="",9,(IF('SKT LİSTESİ'!P1669&lt;=FİLTRE!$M$6,1,0)))</f>
        <v>1</v>
      </c>
      <c r="E1669" s="25" t="str">
        <f>IF(I1669="","",(COUNTIFS($L$4:L1669,L1669)))</f>
        <v/>
      </c>
      <c r="F1669" s="13">
        <f>IF(OR(B1669&lt;&gt;2,C1669&lt;&gt;1,D1669&lt;&gt;1,H1669&lt;&gt;1),0,
COUNTIFS($B$4:B1669,2,$C$4:C1669,1,$D$4:D1669,1,$H$4:H1669,1))</f>
        <v>0</v>
      </c>
      <c r="G1669" s="26" t="str">
        <f>IF(I1669="","",(COUNTIF($E$4:E1669,E1669)))</f>
        <v/>
      </c>
      <c r="H1669" s="1">
        <f>IF(AND(J1669="SAYIM",FİLTRE!$H$5="RAFTA",U1669&lt;&gt;0),1,0)+
IF(AND(J1669="İADE DEPO",FİLTRE!$H$5="İADE DEPO"),1,0)+
IF(FİLTRE!$H$5="TÜMÜ",1,0)+
IF(AND(J1669="FİRMA İADE",FİLTRE!$H$5="FİRMA İADE"),1,0)+
IF(AND(J1669="İMHA",FİLTRE!$H$5="İMHA"),1,0)</f>
        <v>1</v>
      </c>
      <c r="I1669" s="99"/>
      <c r="J1669" s="100"/>
      <c r="K1669" s="100"/>
      <c r="L1669" s="101"/>
      <c r="M1669" s="102"/>
      <c r="N1669" s="101"/>
      <c r="O1669" s="99"/>
      <c r="P1669" s="103"/>
      <c r="Q1669" s="104"/>
      <c r="R1669" s="50"/>
      <c r="S1669" s="105"/>
      <c r="T1669" s="106"/>
      <c r="U1669" s="107"/>
      <c r="V1669" s="108"/>
      <c r="W1669" s="107"/>
      <c r="X1669" s="107"/>
      <c r="AA1669" s="107"/>
      <c r="AB1669" s="110"/>
      <c r="AC1669" s="110"/>
      <c r="AE1669" s="105"/>
      <c r="AF1669" s="105"/>
      <c r="AR1669" s="112"/>
    </row>
    <row r="1670" spans="2:44" x14ac:dyDescent="0.25">
      <c r="B1670" s="1" t="str">
        <f>IF(I1670="","",
(IF(N1670=FİLTRE!$H$6,2,0)+IF(FİLTRE!$H$6="TOPLAM",2,0))
)</f>
        <v/>
      </c>
      <c r="C1670">
        <f>IF(FİLTRE!$M$5="",9,(IF(U1670&gt;=FİLTRE!$M$5,1,0)))</f>
        <v>1</v>
      </c>
      <c r="D1670" s="1">
        <f>IF(FİLTRE!$M$6="",9,(IF('SKT LİSTESİ'!P1670&lt;=FİLTRE!$M$6,1,0)))</f>
        <v>1</v>
      </c>
      <c r="E1670" s="25" t="str">
        <f>IF(I1670="","",(COUNTIFS($L$4:L1670,L1670)))</f>
        <v/>
      </c>
      <c r="F1670" s="13">
        <f>IF(OR(B1670&lt;&gt;2,C1670&lt;&gt;1,D1670&lt;&gt;1,H1670&lt;&gt;1),0,
COUNTIFS($B$4:B1670,2,$C$4:C1670,1,$D$4:D1670,1,$H$4:H1670,1))</f>
        <v>0</v>
      </c>
      <c r="G1670" s="26" t="str">
        <f>IF(I1670="","",(COUNTIF($E$4:E1670,E1670)))</f>
        <v/>
      </c>
      <c r="H1670" s="1">
        <f>IF(AND(J1670="SAYIM",FİLTRE!$H$5="RAFTA",U1670&lt;&gt;0),1,0)+
IF(AND(J1670="İADE DEPO",FİLTRE!$H$5="İADE DEPO"),1,0)+
IF(FİLTRE!$H$5="TÜMÜ",1,0)+
IF(AND(J1670="FİRMA İADE",FİLTRE!$H$5="FİRMA İADE"),1,0)+
IF(AND(J1670="İMHA",FİLTRE!$H$5="İMHA"),1,0)</f>
        <v>1</v>
      </c>
      <c r="I1670" s="99"/>
      <c r="J1670" s="100"/>
      <c r="K1670" s="100"/>
      <c r="L1670" s="101"/>
      <c r="M1670" s="102"/>
      <c r="N1670" s="101"/>
      <c r="O1670" s="99"/>
      <c r="P1670" s="103"/>
      <c r="Q1670" s="104"/>
      <c r="R1670" s="50"/>
      <c r="S1670" s="105"/>
      <c r="T1670" s="106"/>
      <c r="U1670" s="107"/>
      <c r="V1670" s="108"/>
      <c r="W1670" s="107"/>
      <c r="X1670" s="107"/>
      <c r="AA1670" s="107"/>
      <c r="AB1670" s="110"/>
      <c r="AC1670" s="110"/>
      <c r="AE1670" s="105"/>
      <c r="AF1670" s="105"/>
      <c r="AR1670" s="112"/>
    </row>
    <row r="1671" spans="2:44" x14ac:dyDescent="0.25">
      <c r="B1671" s="1" t="str">
        <f>IF(I1671="","",
(IF(N1671=FİLTRE!$H$6,2,0)+IF(FİLTRE!$H$6="TOPLAM",2,0))
)</f>
        <v/>
      </c>
      <c r="C1671">
        <f>IF(FİLTRE!$M$5="",9,(IF(U1671&gt;=FİLTRE!$M$5,1,0)))</f>
        <v>1</v>
      </c>
      <c r="D1671" s="1">
        <f>IF(FİLTRE!$M$6="",9,(IF('SKT LİSTESİ'!P1671&lt;=FİLTRE!$M$6,1,0)))</f>
        <v>1</v>
      </c>
      <c r="E1671" s="25" t="str">
        <f>IF(I1671="","",(COUNTIFS($L$4:L1671,L1671)))</f>
        <v/>
      </c>
      <c r="F1671" s="13">
        <f>IF(OR(B1671&lt;&gt;2,C1671&lt;&gt;1,D1671&lt;&gt;1,H1671&lt;&gt;1),0,
COUNTIFS($B$4:B1671,2,$C$4:C1671,1,$D$4:D1671,1,$H$4:H1671,1))</f>
        <v>0</v>
      </c>
      <c r="G1671" s="26" t="str">
        <f>IF(I1671="","",(COUNTIF($E$4:E1671,E1671)))</f>
        <v/>
      </c>
      <c r="H1671" s="1">
        <f>IF(AND(J1671="SAYIM",FİLTRE!$H$5="RAFTA",U1671&lt;&gt;0),1,0)+
IF(AND(J1671="İADE DEPO",FİLTRE!$H$5="İADE DEPO"),1,0)+
IF(FİLTRE!$H$5="TÜMÜ",1,0)+
IF(AND(J1671="FİRMA İADE",FİLTRE!$H$5="FİRMA İADE"),1,0)+
IF(AND(J1671="İMHA",FİLTRE!$H$5="İMHA"),1,0)</f>
        <v>1</v>
      </c>
      <c r="I1671" s="99"/>
      <c r="J1671" s="100"/>
      <c r="K1671" s="100"/>
      <c r="L1671" s="101"/>
      <c r="M1671" s="102"/>
      <c r="N1671" s="101"/>
      <c r="O1671" s="99"/>
      <c r="P1671" s="103"/>
      <c r="Q1671" s="104"/>
      <c r="R1671" s="50"/>
      <c r="S1671" s="105"/>
      <c r="T1671" s="106"/>
      <c r="U1671" s="107"/>
      <c r="V1671" s="108"/>
      <c r="W1671" s="107"/>
      <c r="X1671" s="107"/>
      <c r="AA1671" s="107"/>
      <c r="AB1671" s="110"/>
      <c r="AC1671" s="110"/>
      <c r="AE1671" s="105"/>
      <c r="AF1671" s="105"/>
      <c r="AR1671" s="112"/>
    </row>
    <row r="1672" spans="2:44" x14ac:dyDescent="0.25">
      <c r="B1672" s="1" t="str">
        <f>IF(I1672="","",
(IF(N1672=FİLTRE!$H$6,2,0)+IF(FİLTRE!$H$6="TOPLAM",2,0))
)</f>
        <v/>
      </c>
      <c r="C1672">
        <f>IF(FİLTRE!$M$5="",9,(IF(U1672&gt;=FİLTRE!$M$5,1,0)))</f>
        <v>1</v>
      </c>
      <c r="D1672" s="1">
        <f>IF(FİLTRE!$M$6="",9,(IF('SKT LİSTESİ'!P1672&lt;=FİLTRE!$M$6,1,0)))</f>
        <v>1</v>
      </c>
      <c r="E1672" s="25" t="str">
        <f>IF(I1672="","",(COUNTIFS($L$4:L1672,L1672)))</f>
        <v/>
      </c>
      <c r="F1672" s="13">
        <f>IF(OR(B1672&lt;&gt;2,C1672&lt;&gt;1,D1672&lt;&gt;1,H1672&lt;&gt;1),0,
COUNTIFS($B$4:B1672,2,$C$4:C1672,1,$D$4:D1672,1,$H$4:H1672,1))</f>
        <v>0</v>
      </c>
      <c r="G1672" s="26" t="str">
        <f>IF(I1672="","",(COUNTIF($E$4:E1672,E1672)))</f>
        <v/>
      </c>
      <c r="H1672" s="1">
        <f>IF(AND(J1672="SAYIM",FİLTRE!$H$5="RAFTA",U1672&lt;&gt;0),1,0)+
IF(AND(J1672="İADE DEPO",FİLTRE!$H$5="İADE DEPO"),1,0)+
IF(FİLTRE!$H$5="TÜMÜ",1,0)+
IF(AND(J1672="FİRMA İADE",FİLTRE!$H$5="FİRMA İADE"),1,0)+
IF(AND(J1672="İMHA",FİLTRE!$H$5="İMHA"),1,0)</f>
        <v>1</v>
      </c>
      <c r="I1672" s="99"/>
      <c r="J1672" s="100"/>
      <c r="K1672" s="100"/>
      <c r="L1672" s="101"/>
      <c r="M1672" s="102"/>
      <c r="N1672" s="101"/>
      <c r="O1672" s="99"/>
      <c r="P1672" s="103"/>
      <c r="Q1672" s="104"/>
      <c r="R1672" s="50"/>
      <c r="S1672" s="105"/>
      <c r="T1672" s="106"/>
      <c r="U1672" s="107"/>
      <c r="V1672" s="108"/>
      <c r="W1672" s="107"/>
      <c r="X1672" s="107"/>
      <c r="AA1672" s="107"/>
      <c r="AB1672" s="110"/>
      <c r="AC1672" s="110"/>
      <c r="AE1672" s="105"/>
      <c r="AF1672" s="105"/>
      <c r="AR1672" s="112"/>
    </row>
    <row r="1673" spans="2:44" x14ac:dyDescent="0.25">
      <c r="B1673" s="1" t="str">
        <f>IF(I1673="","",
(IF(N1673=FİLTRE!$H$6,2,0)+IF(FİLTRE!$H$6="TOPLAM",2,0))
)</f>
        <v/>
      </c>
      <c r="C1673">
        <f>IF(FİLTRE!$M$5="",9,(IF(U1673&gt;=FİLTRE!$M$5,1,0)))</f>
        <v>1</v>
      </c>
      <c r="D1673" s="1">
        <f>IF(FİLTRE!$M$6="",9,(IF('SKT LİSTESİ'!P1673&lt;=FİLTRE!$M$6,1,0)))</f>
        <v>1</v>
      </c>
      <c r="E1673" s="25" t="str">
        <f>IF(I1673="","",(COUNTIFS($L$4:L1673,L1673)))</f>
        <v/>
      </c>
      <c r="F1673" s="13">
        <f>IF(OR(B1673&lt;&gt;2,C1673&lt;&gt;1,D1673&lt;&gt;1,H1673&lt;&gt;1),0,
COUNTIFS($B$4:B1673,2,$C$4:C1673,1,$D$4:D1673,1,$H$4:H1673,1))</f>
        <v>0</v>
      </c>
      <c r="G1673" s="26" t="str">
        <f>IF(I1673="","",(COUNTIF($E$4:E1673,E1673)))</f>
        <v/>
      </c>
      <c r="H1673" s="1">
        <f>IF(AND(J1673="SAYIM",FİLTRE!$H$5="RAFTA",U1673&lt;&gt;0),1,0)+
IF(AND(J1673="İADE DEPO",FİLTRE!$H$5="İADE DEPO"),1,0)+
IF(FİLTRE!$H$5="TÜMÜ",1,0)+
IF(AND(J1673="FİRMA İADE",FİLTRE!$H$5="FİRMA İADE"),1,0)+
IF(AND(J1673="İMHA",FİLTRE!$H$5="İMHA"),1,0)</f>
        <v>1</v>
      </c>
      <c r="I1673" s="99"/>
      <c r="J1673" s="100"/>
      <c r="K1673" s="100"/>
      <c r="L1673" s="101"/>
      <c r="M1673" s="102"/>
      <c r="N1673" s="101"/>
      <c r="O1673" s="99"/>
      <c r="P1673" s="103"/>
      <c r="Q1673" s="104"/>
      <c r="R1673" s="50"/>
      <c r="S1673" s="105"/>
      <c r="T1673" s="106"/>
      <c r="U1673" s="107"/>
      <c r="V1673" s="108"/>
      <c r="W1673" s="107"/>
      <c r="X1673" s="107"/>
      <c r="AA1673" s="107"/>
      <c r="AB1673" s="110"/>
      <c r="AC1673" s="110"/>
      <c r="AE1673" s="105"/>
      <c r="AF1673" s="105"/>
      <c r="AR1673" s="112"/>
    </row>
    <row r="1674" spans="2:44" x14ac:dyDescent="0.25">
      <c r="B1674" s="1" t="str">
        <f>IF(I1674="","",
(IF(N1674=FİLTRE!$H$6,2,0)+IF(FİLTRE!$H$6="TOPLAM",2,0))
)</f>
        <v/>
      </c>
      <c r="C1674">
        <f>IF(FİLTRE!$M$5="",9,(IF(U1674&gt;=FİLTRE!$M$5,1,0)))</f>
        <v>1</v>
      </c>
      <c r="D1674" s="1">
        <f>IF(FİLTRE!$M$6="",9,(IF('SKT LİSTESİ'!P1674&lt;=FİLTRE!$M$6,1,0)))</f>
        <v>1</v>
      </c>
      <c r="E1674" s="25" t="str">
        <f>IF(I1674="","",(COUNTIFS($L$4:L1674,L1674)))</f>
        <v/>
      </c>
      <c r="F1674" s="13">
        <f>IF(OR(B1674&lt;&gt;2,C1674&lt;&gt;1,D1674&lt;&gt;1,H1674&lt;&gt;1),0,
COUNTIFS($B$4:B1674,2,$C$4:C1674,1,$D$4:D1674,1,$H$4:H1674,1))</f>
        <v>0</v>
      </c>
      <c r="G1674" s="26" t="str">
        <f>IF(I1674="","",(COUNTIF($E$4:E1674,E1674)))</f>
        <v/>
      </c>
      <c r="H1674" s="1">
        <f>IF(AND(J1674="SAYIM",FİLTRE!$H$5="RAFTA",U1674&lt;&gt;0),1,0)+
IF(AND(J1674="İADE DEPO",FİLTRE!$H$5="İADE DEPO"),1,0)+
IF(FİLTRE!$H$5="TÜMÜ",1,0)+
IF(AND(J1674="FİRMA İADE",FİLTRE!$H$5="FİRMA İADE"),1,0)+
IF(AND(J1674="İMHA",FİLTRE!$H$5="İMHA"),1,0)</f>
        <v>1</v>
      </c>
      <c r="I1674" s="99"/>
      <c r="J1674" s="100"/>
      <c r="K1674" s="100"/>
      <c r="L1674" s="101"/>
      <c r="M1674" s="102"/>
      <c r="N1674" s="101"/>
      <c r="O1674" s="99"/>
      <c r="P1674" s="103"/>
      <c r="Q1674" s="104"/>
      <c r="R1674" s="50"/>
      <c r="S1674" s="105"/>
      <c r="T1674" s="106"/>
      <c r="U1674" s="107"/>
      <c r="V1674" s="108"/>
      <c r="W1674" s="107"/>
      <c r="X1674" s="107"/>
      <c r="AA1674" s="107"/>
      <c r="AB1674" s="110"/>
      <c r="AC1674" s="110"/>
      <c r="AE1674" s="105"/>
      <c r="AF1674" s="105"/>
      <c r="AR1674" s="112"/>
    </row>
    <row r="1675" spans="2:44" x14ac:dyDescent="0.25">
      <c r="B1675" s="1" t="str">
        <f>IF(I1675="","",
(IF(N1675=FİLTRE!$H$6,2,0)+IF(FİLTRE!$H$6="TOPLAM",2,0))
)</f>
        <v/>
      </c>
      <c r="C1675">
        <f>IF(FİLTRE!$M$5="",9,(IF(U1675&gt;=FİLTRE!$M$5,1,0)))</f>
        <v>1</v>
      </c>
      <c r="D1675" s="1">
        <f>IF(FİLTRE!$M$6="",9,(IF('SKT LİSTESİ'!P1675&lt;=FİLTRE!$M$6,1,0)))</f>
        <v>1</v>
      </c>
      <c r="E1675" s="25" t="str">
        <f>IF(I1675="","",(COUNTIFS($L$4:L1675,L1675)))</f>
        <v/>
      </c>
      <c r="F1675" s="13">
        <f>IF(OR(B1675&lt;&gt;2,C1675&lt;&gt;1,D1675&lt;&gt;1,H1675&lt;&gt;1),0,
COUNTIFS($B$4:B1675,2,$C$4:C1675,1,$D$4:D1675,1,$H$4:H1675,1))</f>
        <v>0</v>
      </c>
      <c r="G1675" s="26" t="str">
        <f>IF(I1675="","",(COUNTIF($E$4:E1675,E1675)))</f>
        <v/>
      </c>
      <c r="H1675" s="1">
        <f>IF(AND(J1675="SAYIM",FİLTRE!$H$5="RAFTA",U1675&lt;&gt;0),1,0)+
IF(AND(J1675="İADE DEPO",FİLTRE!$H$5="İADE DEPO"),1,0)+
IF(FİLTRE!$H$5="TÜMÜ",1,0)+
IF(AND(J1675="FİRMA İADE",FİLTRE!$H$5="FİRMA İADE"),1,0)+
IF(AND(J1675="İMHA",FİLTRE!$H$5="İMHA"),1,0)</f>
        <v>1</v>
      </c>
      <c r="I1675" s="99"/>
      <c r="J1675" s="100"/>
      <c r="K1675" s="100"/>
      <c r="L1675" s="101"/>
      <c r="M1675" s="102"/>
      <c r="N1675" s="101"/>
      <c r="O1675" s="99"/>
      <c r="P1675" s="103"/>
      <c r="Q1675" s="104"/>
      <c r="R1675" s="50"/>
      <c r="S1675" s="105"/>
      <c r="T1675" s="106"/>
      <c r="U1675" s="107"/>
      <c r="V1675" s="108"/>
      <c r="W1675" s="107"/>
      <c r="X1675" s="107"/>
      <c r="AA1675" s="107"/>
      <c r="AB1675" s="110"/>
      <c r="AC1675" s="110"/>
      <c r="AE1675" s="105"/>
      <c r="AF1675" s="105"/>
      <c r="AR1675" s="112"/>
    </row>
    <row r="1676" spans="2:44" x14ac:dyDescent="0.25">
      <c r="B1676" s="1" t="str">
        <f>IF(I1676="","",
(IF(N1676=FİLTRE!$H$6,2,0)+IF(FİLTRE!$H$6="TOPLAM",2,0))
)</f>
        <v/>
      </c>
      <c r="C1676">
        <f>IF(FİLTRE!$M$5="",9,(IF(U1676&gt;=FİLTRE!$M$5,1,0)))</f>
        <v>1</v>
      </c>
      <c r="D1676" s="1">
        <f>IF(FİLTRE!$M$6="",9,(IF('SKT LİSTESİ'!P1676&lt;=FİLTRE!$M$6,1,0)))</f>
        <v>1</v>
      </c>
      <c r="E1676" s="25" t="str">
        <f>IF(I1676="","",(COUNTIFS($L$4:L1676,L1676)))</f>
        <v/>
      </c>
      <c r="F1676" s="13">
        <f>IF(OR(B1676&lt;&gt;2,C1676&lt;&gt;1,D1676&lt;&gt;1,H1676&lt;&gt;1),0,
COUNTIFS($B$4:B1676,2,$C$4:C1676,1,$D$4:D1676,1,$H$4:H1676,1))</f>
        <v>0</v>
      </c>
      <c r="G1676" s="26" t="str">
        <f>IF(I1676="","",(COUNTIF($E$4:E1676,E1676)))</f>
        <v/>
      </c>
      <c r="H1676" s="1">
        <f>IF(AND(J1676="SAYIM",FİLTRE!$H$5="RAFTA",U1676&lt;&gt;0),1,0)+
IF(AND(J1676="İADE DEPO",FİLTRE!$H$5="İADE DEPO"),1,0)+
IF(FİLTRE!$H$5="TÜMÜ",1,0)+
IF(AND(J1676="FİRMA İADE",FİLTRE!$H$5="FİRMA İADE"),1,0)+
IF(AND(J1676="İMHA",FİLTRE!$H$5="İMHA"),1,0)</f>
        <v>1</v>
      </c>
      <c r="I1676" s="99"/>
      <c r="J1676" s="100"/>
      <c r="K1676" s="100"/>
      <c r="L1676" s="101"/>
      <c r="M1676" s="102"/>
      <c r="N1676" s="101"/>
      <c r="O1676" s="99"/>
      <c r="P1676" s="103"/>
      <c r="Q1676" s="104"/>
      <c r="R1676" s="50"/>
      <c r="S1676" s="105"/>
      <c r="T1676" s="106"/>
      <c r="U1676" s="107"/>
      <c r="V1676" s="108"/>
      <c r="W1676" s="107"/>
      <c r="X1676" s="107"/>
      <c r="AA1676" s="107"/>
      <c r="AB1676" s="110"/>
      <c r="AC1676" s="110"/>
      <c r="AE1676" s="105"/>
      <c r="AF1676" s="105"/>
      <c r="AR1676" s="112"/>
    </row>
    <row r="1677" spans="2:44" x14ac:dyDescent="0.25">
      <c r="B1677" s="1" t="str">
        <f>IF(I1677="","",
(IF(N1677=FİLTRE!$H$6,2,0)+IF(FİLTRE!$H$6="TOPLAM",2,0))
)</f>
        <v/>
      </c>
      <c r="C1677">
        <f>IF(FİLTRE!$M$5="",9,(IF(U1677&gt;=FİLTRE!$M$5,1,0)))</f>
        <v>1</v>
      </c>
      <c r="D1677" s="1">
        <f>IF(FİLTRE!$M$6="",9,(IF('SKT LİSTESİ'!P1677&lt;=FİLTRE!$M$6,1,0)))</f>
        <v>1</v>
      </c>
      <c r="E1677" s="25" t="str">
        <f>IF(I1677="","",(COUNTIFS($L$4:L1677,L1677)))</f>
        <v/>
      </c>
      <c r="F1677" s="13">
        <f>IF(OR(B1677&lt;&gt;2,C1677&lt;&gt;1,D1677&lt;&gt;1,H1677&lt;&gt;1),0,
COUNTIFS($B$4:B1677,2,$C$4:C1677,1,$D$4:D1677,1,$H$4:H1677,1))</f>
        <v>0</v>
      </c>
      <c r="G1677" s="26" t="str">
        <f>IF(I1677="","",(COUNTIF($E$4:E1677,E1677)))</f>
        <v/>
      </c>
      <c r="H1677" s="1">
        <f>IF(AND(J1677="SAYIM",FİLTRE!$H$5="RAFTA",U1677&lt;&gt;0),1,0)+
IF(AND(J1677="İADE DEPO",FİLTRE!$H$5="İADE DEPO"),1,0)+
IF(FİLTRE!$H$5="TÜMÜ",1,0)+
IF(AND(J1677="FİRMA İADE",FİLTRE!$H$5="FİRMA İADE"),1,0)+
IF(AND(J1677="İMHA",FİLTRE!$H$5="İMHA"),1,0)</f>
        <v>1</v>
      </c>
      <c r="I1677" s="99"/>
      <c r="J1677" s="100"/>
      <c r="K1677" s="100"/>
      <c r="L1677" s="101"/>
      <c r="M1677" s="102"/>
      <c r="N1677" s="101"/>
      <c r="O1677" s="99"/>
      <c r="P1677" s="103"/>
      <c r="Q1677" s="104"/>
      <c r="R1677" s="50"/>
      <c r="S1677" s="105"/>
      <c r="T1677" s="106"/>
      <c r="U1677" s="107"/>
      <c r="V1677" s="108"/>
      <c r="W1677" s="107"/>
      <c r="X1677" s="107"/>
      <c r="AA1677" s="107"/>
      <c r="AB1677" s="110"/>
      <c r="AC1677" s="110"/>
      <c r="AE1677" s="105"/>
      <c r="AF1677" s="105"/>
      <c r="AR1677" s="112"/>
    </row>
    <row r="1678" spans="2:44" x14ac:dyDescent="0.25">
      <c r="B1678" s="1" t="str">
        <f>IF(I1678="","",
(IF(N1678=FİLTRE!$H$6,2,0)+IF(FİLTRE!$H$6="TOPLAM",2,0))
)</f>
        <v/>
      </c>
      <c r="C1678">
        <f>IF(FİLTRE!$M$5="",9,(IF(U1678&gt;=FİLTRE!$M$5,1,0)))</f>
        <v>1</v>
      </c>
      <c r="D1678" s="1">
        <f>IF(FİLTRE!$M$6="",9,(IF('SKT LİSTESİ'!P1678&lt;=FİLTRE!$M$6,1,0)))</f>
        <v>1</v>
      </c>
      <c r="E1678" s="25" t="str">
        <f>IF(I1678="","",(COUNTIFS($L$4:L1678,L1678)))</f>
        <v/>
      </c>
      <c r="F1678" s="13">
        <f>IF(OR(B1678&lt;&gt;2,C1678&lt;&gt;1,D1678&lt;&gt;1,H1678&lt;&gt;1),0,
COUNTIFS($B$4:B1678,2,$C$4:C1678,1,$D$4:D1678,1,$H$4:H1678,1))</f>
        <v>0</v>
      </c>
      <c r="G1678" s="26" t="str">
        <f>IF(I1678="","",(COUNTIF($E$4:E1678,E1678)))</f>
        <v/>
      </c>
      <c r="H1678" s="1">
        <f>IF(AND(J1678="SAYIM",FİLTRE!$H$5="RAFTA",U1678&lt;&gt;0),1,0)+
IF(AND(J1678="İADE DEPO",FİLTRE!$H$5="İADE DEPO"),1,0)+
IF(FİLTRE!$H$5="TÜMÜ",1,0)+
IF(AND(J1678="FİRMA İADE",FİLTRE!$H$5="FİRMA İADE"),1,0)+
IF(AND(J1678="İMHA",FİLTRE!$H$5="İMHA"),1,0)</f>
        <v>1</v>
      </c>
      <c r="I1678" s="99"/>
      <c r="J1678" s="100"/>
      <c r="K1678" s="100"/>
      <c r="L1678" s="101"/>
      <c r="M1678" s="102"/>
      <c r="N1678" s="101"/>
      <c r="O1678" s="99"/>
      <c r="P1678" s="103"/>
      <c r="Q1678" s="104"/>
      <c r="R1678" s="50"/>
      <c r="S1678" s="105"/>
      <c r="T1678" s="106"/>
      <c r="U1678" s="107"/>
      <c r="V1678" s="108"/>
      <c r="W1678" s="107"/>
      <c r="X1678" s="107"/>
      <c r="AA1678" s="107"/>
      <c r="AB1678" s="110"/>
      <c r="AC1678" s="110"/>
      <c r="AE1678" s="105"/>
      <c r="AF1678" s="105"/>
      <c r="AR1678" s="112"/>
    </row>
    <row r="1679" spans="2:44" x14ac:dyDescent="0.25">
      <c r="B1679" s="1" t="str">
        <f>IF(I1679="","",
(IF(N1679=FİLTRE!$H$6,2,0)+IF(FİLTRE!$H$6="TOPLAM",2,0))
)</f>
        <v/>
      </c>
      <c r="C1679">
        <f>IF(FİLTRE!$M$5="",9,(IF(U1679&gt;=FİLTRE!$M$5,1,0)))</f>
        <v>1</v>
      </c>
      <c r="D1679" s="1">
        <f>IF(FİLTRE!$M$6="",9,(IF('SKT LİSTESİ'!P1679&lt;=FİLTRE!$M$6,1,0)))</f>
        <v>1</v>
      </c>
      <c r="E1679" s="25" t="str">
        <f>IF(I1679="","",(COUNTIFS($L$4:L1679,L1679)))</f>
        <v/>
      </c>
      <c r="F1679" s="13">
        <f>IF(OR(B1679&lt;&gt;2,C1679&lt;&gt;1,D1679&lt;&gt;1,H1679&lt;&gt;1),0,
COUNTIFS($B$4:B1679,2,$C$4:C1679,1,$D$4:D1679,1,$H$4:H1679,1))</f>
        <v>0</v>
      </c>
      <c r="G1679" s="26" t="str">
        <f>IF(I1679="","",(COUNTIF($E$4:E1679,E1679)))</f>
        <v/>
      </c>
      <c r="H1679" s="1">
        <f>IF(AND(J1679="SAYIM",FİLTRE!$H$5="RAFTA",U1679&lt;&gt;0),1,0)+
IF(AND(J1679="İADE DEPO",FİLTRE!$H$5="İADE DEPO"),1,0)+
IF(FİLTRE!$H$5="TÜMÜ",1,0)+
IF(AND(J1679="FİRMA İADE",FİLTRE!$H$5="FİRMA İADE"),1,0)+
IF(AND(J1679="İMHA",FİLTRE!$H$5="İMHA"),1,0)</f>
        <v>1</v>
      </c>
      <c r="I1679" s="99"/>
      <c r="J1679" s="100"/>
      <c r="K1679" s="100"/>
      <c r="L1679" s="101"/>
      <c r="M1679" s="102"/>
      <c r="N1679" s="101"/>
      <c r="O1679" s="99"/>
      <c r="P1679" s="103"/>
      <c r="Q1679" s="104"/>
      <c r="R1679" s="50"/>
      <c r="S1679" s="105"/>
      <c r="T1679" s="106"/>
      <c r="U1679" s="107"/>
      <c r="V1679" s="108"/>
      <c r="W1679" s="107"/>
      <c r="X1679" s="107"/>
      <c r="AA1679" s="107"/>
      <c r="AB1679" s="110"/>
      <c r="AC1679" s="110"/>
      <c r="AE1679" s="105"/>
      <c r="AF1679" s="105"/>
      <c r="AR1679" s="112"/>
    </row>
    <row r="1680" spans="2:44" x14ac:dyDescent="0.25">
      <c r="B1680" s="1" t="str">
        <f>IF(I1680="","",
(IF(N1680=FİLTRE!$H$6,2,0)+IF(FİLTRE!$H$6="TOPLAM",2,0))
)</f>
        <v/>
      </c>
      <c r="C1680">
        <f>IF(FİLTRE!$M$5="",9,(IF(U1680&gt;=FİLTRE!$M$5,1,0)))</f>
        <v>1</v>
      </c>
      <c r="D1680" s="1">
        <f>IF(FİLTRE!$M$6="",9,(IF('SKT LİSTESİ'!P1680&lt;=FİLTRE!$M$6,1,0)))</f>
        <v>1</v>
      </c>
      <c r="E1680" s="25" t="str">
        <f>IF(I1680="","",(COUNTIFS($L$4:L1680,L1680)))</f>
        <v/>
      </c>
      <c r="F1680" s="13">
        <f>IF(OR(B1680&lt;&gt;2,C1680&lt;&gt;1,D1680&lt;&gt;1,H1680&lt;&gt;1),0,
COUNTIFS($B$4:B1680,2,$C$4:C1680,1,$D$4:D1680,1,$H$4:H1680,1))</f>
        <v>0</v>
      </c>
      <c r="G1680" s="26" t="str">
        <f>IF(I1680="","",(COUNTIF($E$4:E1680,E1680)))</f>
        <v/>
      </c>
      <c r="H1680" s="1">
        <f>IF(AND(J1680="SAYIM",FİLTRE!$H$5="RAFTA",U1680&lt;&gt;0),1,0)+
IF(AND(J1680="İADE DEPO",FİLTRE!$H$5="İADE DEPO"),1,0)+
IF(FİLTRE!$H$5="TÜMÜ",1,0)+
IF(AND(J1680="FİRMA İADE",FİLTRE!$H$5="FİRMA İADE"),1,0)+
IF(AND(J1680="İMHA",FİLTRE!$H$5="İMHA"),1,0)</f>
        <v>1</v>
      </c>
      <c r="I1680" s="99"/>
      <c r="J1680" s="100"/>
      <c r="K1680" s="100"/>
      <c r="L1680" s="101"/>
      <c r="M1680" s="102"/>
      <c r="N1680" s="101"/>
      <c r="O1680" s="99"/>
      <c r="P1680" s="103"/>
      <c r="Q1680" s="104"/>
      <c r="R1680" s="50"/>
      <c r="S1680" s="105"/>
      <c r="T1680" s="106"/>
      <c r="U1680" s="107"/>
      <c r="V1680" s="108"/>
      <c r="W1680" s="107"/>
      <c r="X1680" s="107"/>
      <c r="AA1680" s="107"/>
      <c r="AB1680" s="110"/>
      <c r="AC1680" s="110"/>
      <c r="AE1680" s="105"/>
      <c r="AF1680" s="105"/>
      <c r="AR1680" s="112"/>
    </row>
    <row r="1681" spans="2:44" x14ac:dyDescent="0.25">
      <c r="B1681" s="1" t="str">
        <f>IF(I1681="","",
(IF(N1681=FİLTRE!$H$6,2,0)+IF(FİLTRE!$H$6="TOPLAM",2,0))
)</f>
        <v/>
      </c>
      <c r="C1681">
        <f>IF(FİLTRE!$M$5="",9,(IF(U1681&gt;=FİLTRE!$M$5,1,0)))</f>
        <v>1</v>
      </c>
      <c r="D1681" s="1">
        <f>IF(FİLTRE!$M$6="",9,(IF('SKT LİSTESİ'!P1681&lt;=FİLTRE!$M$6,1,0)))</f>
        <v>1</v>
      </c>
      <c r="E1681" s="25" t="str">
        <f>IF(I1681="","",(COUNTIFS($L$4:L1681,L1681)))</f>
        <v/>
      </c>
      <c r="F1681" s="13">
        <f>IF(OR(B1681&lt;&gt;2,C1681&lt;&gt;1,D1681&lt;&gt;1,H1681&lt;&gt;1),0,
COUNTIFS($B$4:B1681,2,$C$4:C1681,1,$D$4:D1681,1,$H$4:H1681,1))</f>
        <v>0</v>
      </c>
      <c r="G1681" s="26" t="str">
        <f>IF(I1681="","",(COUNTIF($E$4:E1681,E1681)))</f>
        <v/>
      </c>
      <c r="H1681" s="1">
        <f>IF(AND(J1681="SAYIM",FİLTRE!$H$5="RAFTA",U1681&lt;&gt;0),1,0)+
IF(AND(J1681="İADE DEPO",FİLTRE!$H$5="İADE DEPO"),1,0)+
IF(FİLTRE!$H$5="TÜMÜ",1,0)+
IF(AND(J1681="FİRMA İADE",FİLTRE!$H$5="FİRMA İADE"),1,0)+
IF(AND(J1681="İMHA",FİLTRE!$H$5="İMHA"),1,0)</f>
        <v>1</v>
      </c>
      <c r="I1681" s="99"/>
      <c r="J1681" s="100"/>
      <c r="K1681" s="100"/>
      <c r="L1681" s="101"/>
      <c r="M1681" s="102"/>
      <c r="N1681" s="101"/>
      <c r="O1681" s="99"/>
      <c r="P1681" s="103"/>
      <c r="Q1681" s="104"/>
      <c r="R1681" s="50"/>
      <c r="S1681" s="105"/>
      <c r="T1681" s="106"/>
      <c r="U1681" s="107"/>
      <c r="V1681" s="108"/>
      <c r="W1681" s="107"/>
      <c r="X1681" s="107"/>
      <c r="AA1681" s="107"/>
      <c r="AB1681" s="110"/>
      <c r="AC1681" s="110"/>
      <c r="AE1681" s="105"/>
      <c r="AF1681" s="105"/>
      <c r="AR1681" s="112"/>
    </row>
    <row r="1682" spans="2:44" x14ac:dyDescent="0.25">
      <c r="B1682" s="1" t="str">
        <f>IF(I1682="","",
(IF(N1682=FİLTRE!$H$6,2,0)+IF(FİLTRE!$H$6="TOPLAM",2,0))
)</f>
        <v/>
      </c>
      <c r="C1682">
        <f>IF(FİLTRE!$M$5="",9,(IF(U1682&gt;=FİLTRE!$M$5,1,0)))</f>
        <v>1</v>
      </c>
      <c r="D1682" s="1">
        <f>IF(FİLTRE!$M$6="",9,(IF('SKT LİSTESİ'!P1682&lt;=FİLTRE!$M$6,1,0)))</f>
        <v>1</v>
      </c>
      <c r="E1682" s="25" t="str">
        <f>IF(I1682="","",(COUNTIFS($L$4:L1682,L1682)))</f>
        <v/>
      </c>
      <c r="F1682" s="13">
        <f>IF(OR(B1682&lt;&gt;2,C1682&lt;&gt;1,D1682&lt;&gt;1,H1682&lt;&gt;1),0,
COUNTIFS($B$4:B1682,2,$C$4:C1682,1,$D$4:D1682,1,$H$4:H1682,1))</f>
        <v>0</v>
      </c>
      <c r="G1682" s="26" t="str">
        <f>IF(I1682="","",(COUNTIF($E$4:E1682,E1682)))</f>
        <v/>
      </c>
      <c r="H1682" s="1">
        <f>IF(AND(J1682="SAYIM",FİLTRE!$H$5="RAFTA",U1682&lt;&gt;0),1,0)+
IF(AND(J1682="İADE DEPO",FİLTRE!$H$5="İADE DEPO"),1,0)+
IF(FİLTRE!$H$5="TÜMÜ",1,0)+
IF(AND(J1682="FİRMA İADE",FİLTRE!$H$5="FİRMA İADE"),1,0)+
IF(AND(J1682="İMHA",FİLTRE!$H$5="İMHA"),1,0)</f>
        <v>1</v>
      </c>
      <c r="I1682" s="99"/>
      <c r="J1682" s="100"/>
      <c r="K1682" s="100"/>
      <c r="L1682" s="101"/>
      <c r="M1682" s="102"/>
      <c r="N1682" s="101"/>
      <c r="O1682" s="99"/>
      <c r="P1682" s="103"/>
      <c r="Q1682" s="104"/>
      <c r="R1682" s="50"/>
      <c r="S1682" s="105"/>
      <c r="T1682" s="106"/>
      <c r="U1682" s="107"/>
      <c r="V1682" s="108"/>
      <c r="W1682" s="107"/>
      <c r="X1682" s="107"/>
      <c r="AA1682" s="107"/>
      <c r="AB1682" s="110"/>
      <c r="AC1682" s="110"/>
      <c r="AE1682" s="105"/>
      <c r="AF1682" s="105"/>
      <c r="AR1682" s="112"/>
    </row>
    <row r="1683" spans="2:44" x14ac:dyDescent="0.25">
      <c r="B1683" s="1" t="str">
        <f>IF(I1683="","",
(IF(N1683=FİLTRE!$H$6,2,0)+IF(FİLTRE!$H$6="TOPLAM",2,0))
)</f>
        <v/>
      </c>
      <c r="C1683">
        <f>IF(FİLTRE!$M$5="",9,(IF(U1683&gt;=FİLTRE!$M$5,1,0)))</f>
        <v>1</v>
      </c>
      <c r="D1683" s="1">
        <f>IF(FİLTRE!$M$6="",9,(IF('SKT LİSTESİ'!P1683&lt;=FİLTRE!$M$6,1,0)))</f>
        <v>1</v>
      </c>
      <c r="E1683" s="25" t="str">
        <f>IF(I1683="","",(COUNTIFS($L$4:L1683,L1683)))</f>
        <v/>
      </c>
      <c r="F1683" s="13">
        <f>IF(OR(B1683&lt;&gt;2,C1683&lt;&gt;1,D1683&lt;&gt;1,H1683&lt;&gt;1),0,
COUNTIFS($B$4:B1683,2,$C$4:C1683,1,$D$4:D1683,1,$H$4:H1683,1))</f>
        <v>0</v>
      </c>
      <c r="G1683" s="26" t="str">
        <f>IF(I1683="","",(COUNTIF($E$4:E1683,E1683)))</f>
        <v/>
      </c>
      <c r="H1683" s="1">
        <f>IF(AND(J1683="SAYIM",FİLTRE!$H$5="RAFTA",U1683&lt;&gt;0),1,0)+
IF(AND(J1683="İADE DEPO",FİLTRE!$H$5="İADE DEPO"),1,0)+
IF(FİLTRE!$H$5="TÜMÜ",1,0)+
IF(AND(J1683="FİRMA İADE",FİLTRE!$H$5="FİRMA İADE"),1,0)+
IF(AND(J1683="İMHA",FİLTRE!$H$5="İMHA"),1,0)</f>
        <v>1</v>
      </c>
      <c r="I1683" s="99"/>
      <c r="J1683" s="100"/>
      <c r="K1683" s="100"/>
      <c r="L1683" s="101"/>
      <c r="M1683" s="102"/>
      <c r="N1683" s="101"/>
      <c r="O1683" s="99"/>
      <c r="P1683" s="103"/>
      <c r="Q1683" s="104"/>
      <c r="R1683" s="50"/>
      <c r="S1683" s="105"/>
      <c r="T1683" s="106"/>
      <c r="U1683" s="107"/>
      <c r="V1683" s="108"/>
      <c r="W1683" s="107"/>
      <c r="X1683" s="107"/>
      <c r="AA1683" s="107"/>
      <c r="AB1683" s="110"/>
      <c r="AC1683" s="110"/>
      <c r="AE1683" s="105"/>
      <c r="AF1683" s="105"/>
      <c r="AR1683" s="112"/>
    </row>
    <row r="1684" spans="2:44" x14ac:dyDescent="0.25">
      <c r="B1684" s="1" t="str">
        <f>IF(I1684="","",
(IF(N1684=FİLTRE!$H$6,2,0)+IF(FİLTRE!$H$6="TOPLAM",2,0))
)</f>
        <v/>
      </c>
      <c r="C1684">
        <f>IF(FİLTRE!$M$5="",9,(IF(U1684&gt;=FİLTRE!$M$5,1,0)))</f>
        <v>1</v>
      </c>
      <c r="D1684" s="1">
        <f>IF(FİLTRE!$M$6="",9,(IF('SKT LİSTESİ'!P1684&lt;=FİLTRE!$M$6,1,0)))</f>
        <v>1</v>
      </c>
      <c r="E1684" s="25" t="str">
        <f>IF(I1684="","",(COUNTIFS($L$4:L1684,L1684)))</f>
        <v/>
      </c>
      <c r="F1684" s="13">
        <f>IF(OR(B1684&lt;&gt;2,C1684&lt;&gt;1,D1684&lt;&gt;1,H1684&lt;&gt;1),0,
COUNTIFS($B$4:B1684,2,$C$4:C1684,1,$D$4:D1684,1,$H$4:H1684,1))</f>
        <v>0</v>
      </c>
      <c r="G1684" s="26" t="str">
        <f>IF(I1684="","",(COUNTIF($E$4:E1684,E1684)))</f>
        <v/>
      </c>
      <c r="H1684" s="1">
        <f>IF(AND(J1684="SAYIM",FİLTRE!$H$5="RAFTA",U1684&lt;&gt;0),1,0)+
IF(AND(J1684="İADE DEPO",FİLTRE!$H$5="İADE DEPO"),1,0)+
IF(FİLTRE!$H$5="TÜMÜ",1,0)+
IF(AND(J1684="FİRMA İADE",FİLTRE!$H$5="FİRMA İADE"),1,0)+
IF(AND(J1684="İMHA",FİLTRE!$H$5="İMHA"),1,0)</f>
        <v>1</v>
      </c>
      <c r="I1684" s="99"/>
      <c r="J1684" s="100"/>
      <c r="K1684" s="100"/>
      <c r="L1684" s="101"/>
      <c r="M1684" s="102"/>
      <c r="N1684" s="101"/>
      <c r="O1684" s="99"/>
      <c r="P1684" s="103"/>
      <c r="Q1684" s="104"/>
      <c r="R1684" s="50"/>
      <c r="S1684" s="105"/>
      <c r="T1684" s="106"/>
      <c r="U1684" s="107"/>
      <c r="V1684" s="108"/>
      <c r="W1684" s="107"/>
      <c r="X1684" s="107"/>
      <c r="AA1684" s="107"/>
      <c r="AB1684" s="110"/>
      <c r="AC1684" s="110"/>
      <c r="AE1684" s="105"/>
      <c r="AF1684" s="105"/>
      <c r="AR1684" s="112"/>
    </row>
    <row r="1685" spans="2:44" x14ac:dyDescent="0.25">
      <c r="B1685" s="1" t="str">
        <f>IF(I1685="","",
(IF(N1685=FİLTRE!$H$6,2,0)+IF(FİLTRE!$H$6="TOPLAM",2,0))
)</f>
        <v/>
      </c>
      <c r="C1685">
        <f>IF(FİLTRE!$M$5="",9,(IF(U1685&gt;=FİLTRE!$M$5,1,0)))</f>
        <v>1</v>
      </c>
      <c r="D1685" s="1">
        <f>IF(FİLTRE!$M$6="",9,(IF('SKT LİSTESİ'!P1685&lt;=FİLTRE!$M$6,1,0)))</f>
        <v>1</v>
      </c>
      <c r="E1685" s="25" t="str">
        <f>IF(I1685="","",(COUNTIFS($L$4:L1685,L1685)))</f>
        <v/>
      </c>
      <c r="F1685" s="13">
        <f>IF(OR(B1685&lt;&gt;2,C1685&lt;&gt;1,D1685&lt;&gt;1,H1685&lt;&gt;1),0,
COUNTIFS($B$4:B1685,2,$C$4:C1685,1,$D$4:D1685,1,$H$4:H1685,1))</f>
        <v>0</v>
      </c>
      <c r="G1685" s="26" t="str">
        <f>IF(I1685="","",(COUNTIF($E$4:E1685,E1685)))</f>
        <v/>
      </c>
      <c r="H1685" s="1">
        <f>IF(AND(J1685="SAYIM",FİLTRE!$H$5="RAFTA",U1685&lt;&gt;0),1,0)+
IF(AND(J1685="İADE DEPO",FİLTRE!$H$5="İADE DEPO"),1,0)+
IF(FİLTRE!$H$5="TÜMÜ",1,0)+
IF(AND(J1685="FİRMA İADE",FİLTRE!$H$5="FİRMA İADE"),1,0)+
IF(AND(J1685="İMHA",FİLTRE!$H$5="İMHA"),1,0)</f>
        <v>1</v>
      </c>
      <c r="I1685" s="99"/>
      <c r="J1685" s="100"/>
      <c r="K1685" s="100"/>
      <c r="L1685" s="101"/>
      <c r="M1685" s="102"/>
      <c r="N1685" s="101"/>
      <c r="O1685" s="99"/>
      <c r="P1685" s="103"/>
      <c r="Q1685" s="104"/>
      <c r="R1685" s="50"/>
      <c r="S1685" s="105"/>
      <c r="T1685" s="106"/>
      <c r="U1685" s="107"/>
      <c r="V1685" s="108"/>
      <c r="W1685" s="107"/>
      <c r="X1685" s="107"/>
      <c r="AA1685" s="107"/>
      <c r="AB1685" s="110"/>
      <c r="AC1685" s="110"/>
      <c r="AE1685" s="105"/>
      <c r="AF1685" s="105"/>
      <c r="AR1685" s="112"/>
    </row>
    <row r="1686" spans="2:44" x14ac:dyDescent="0.25">
      <c r="B1686" s="1" t="str">
        <f>IF(I1686="","",
(IF(N1686=FİLTRE!$H$6,2,0)+IF(FİLTRE!$H$6="TOPLAM",2,0))
)</f>
        <v/>
      </c>
      <c r="C1686">
        <f>IF(FİLTRE!$M$5="",9,(IF(U1686&gt;=FİLTRE!$M$5,1,0)))</f>
        <v>1</v>
      </c>
      <c r="D1686" s="1">
        <f>IF(FİLTRE!$M$6="",9,(IF('SKT LİSTESİ'!P1686&lt;=FİLTRE!$M$6,1,0)))</f>
        <v>1</v>
      </c>
      <c r="E1686" s="25" t="str">
        <f>IF(I1686="","",(COUNTIFS($L$4:L1686,L1686)))</f>
        <v/>
      </c>
      <c r="F1686" s="13">
        <f>IF(OR(B1686&lt;&gt;2,C1686&lt;&gt;1,D1686&lt;&gt;1,H1686&lt;&gt;1),0,
COUNTIFS($B$4:B1686,2,$C$4:C1686,1,$D$4:D1686,1,$H$4:H1686,1))</f>
        <v>0</v>
      </c>
      <c r="G1686" s="26" t="str">
        <f>IF(I1686="","",(COUNTIF($E$4:E1686,E1686)))</f>
        <v/>
      </c>
      <c r="H1686" s="1">
        <f>IF(AND(J1686="SAYIM",FİLTRE!$H$5="RAFTA",U1686&lt;&gt;0),1,0)+
IF(AND(J1686="İADE DEPO",FİLTRE!$H$5="İADE DEPO"),1,0)+
IF(FİLTRE!$H$5="TÜMÜ",1,0)+
IF(AND(J1686="FİRMA İADE",FİLTRE!$H$5="FİRMA İADE"),1,0)+
IF(AND(J1686="İMHA",FİLTRE!$H$5="İMHA"),1,0)</f>
        <v>1</v>
      </c>
      <c r="I1686" s="99"/>
      <c r="J1686" s="100"/>
      <c r="K1686" s="100"/>
      <c r="L1686" s="101"/>
      <c r="M1686" s="102"/>
      <c r="N1686" s="101"/>
      <c r="O1686" s="99"/>
      <c r="P1686" s="103"/>
      <c r="Q1686" s="104"/>
      <c r="R1686" s="50"/>
      <c r="S1686" s="105"/>
      <c r="T1686" s="106"/>
      <c r="U1686" s="107"/>
      <c r="V1686" s="108"/>
      <c r="W1686" s="107"/>
      <c r="X1686" s="107"/>
      <c r="AA1686" s="107"/>
      <c r="AB1686" s="110"/>
      <c r="AC1686" s="110"/>
      <c r="AE1686" s="105"/>
      <c r="AF1686" s="105"/>
      <c r="AR1686" s="112"/>
    </row>
    <row r="1687" spans="2:44" x14ac:dyDescent="0.25">
      <c r="B1687" s="1" t="str">
        <f>IF(I1687="","",
(IF(N1687=FİLTRE!$H$6,2,0)+IF(FİLTRE!$H$6="TOPLAM",2,0))
)</f>
        <v/>
      </c>
      <c r="C1687">
        <f>IF(FİLTRE!$M$5="",9,(IF(U1687&gt;=FİLTRE!$M$5,1,0)))</f>
        <v>1</v>
      </c>
      <c r="D1687" s="1">
        <f>IF(FİLTRE!$M$6="",9,(IF('SKT LİSTESİ'!P1687&lt;=FİLTRE!$M$6,1,0)))</f>
        <v>1</v>
      </c>
      <c r="E1687" s="25" t="str">
        <f>IF(I1687="","",(COUNTIFS($L$4:L1687,L1687)))</f>
        <v/>
      </c>
      <c r="F1687" s="13">
        <f>IF(OR(B1687&lt;&gt;2,C1687&lt;&gt;1,D1687&lt;&gt;1,H1687&lt;&gt;1),0,
COUNTIFS($B$4:B1687,2,$C$4:C1687,1,$D$4:D1687,1,$H$4:H1687,1))</f>
        <v>0</v>
      </c>
      <c r="G1687" s="26" t="str">
        <f>IF(I1687="","",(COUNTIF($E$4:E1687,E1687)))</f>
        <v/>
      </c>
      <c r="H1687" s="1">
        <f>IF(AND(J1687="SAYIM",FİLTRE!$H$5="RAFTA",U1687&lt;&gt;0),1,0)+
IF(AND(J1687="İADE DEPO",FİLTRE!$H$5="İADE DEPO"),1,0)+
IF(FİLTRE!$H$5="TÜMÜ",1,0)+
IF(AND(J1687="FİRMA İADE",FİLTRE!$H$5="FİRMA İADE"),1,0)+
IF(AND(J1687="İMHA",FİLTRE!$H$5="İMHA"),1,0)</f>
        <v>1</v>
      </c>
      <c r="I1687" s="99"/>
      <c r="J1687" s="100"/>
      <c r="K1687" s="100"/>
      <c r="L1687" s="101"/>
      <c r="M1687" s="102"/>
      <c r="N1687" s="101"/>
      <c r="O1687" s="99"/>
      <c r="P1687" s="103"/>
      <c r="Q1687" s="104"/>
      <c r="R1687" s="50"/>
      <c r="S1687" s="105"/>
      <c r="T1687" s="106"/>
      <c r="U1687" s="107"/>
      <c r="V1687" s="108"/>
      <c r="W1687" s="107"/>
      <c r="X1687" s="107"/>
      <c r="AA1687" s="107"/>
      <c r="AB1687" s="110"/>
      <c r="AC1687" s="110"/>
      <c r="AE1687" s="105"/>
      <c r="AF1687" s="105"/>
      <c r="AR1687" s="112"/>
    </row>
    <row r="1688" spans="2:44" x14ac:dyDescent="0.25">
      <c r="B1688" s="1" t="str">
        <f>IF(I1688="","",
(IF(N1688=FİLTRE!$H$6,2,0)+IF(FİLTRE!$H$6="TOPLAM",2,0))
)</f>
        <v/>
      </c>
      <c r="C1688">
        <f>IF(FİLTRE!$M$5="",9,(IF(U1688&gt;=FİLTRE!$M$5,1,0)))</f>
        <v>1</v>
      </c>
      <c r="D1688" s="1">
        <f>IF(FİLTRE!$M$6="",9,(IF('SKT LİSTESİ'!P1688&lt;=FİLTRE!$M$6,1,0)))</f>
        <v>1</v>
      </c>
      <c r="E1688" s="25" t="str">
        <f>IF(I1688="","",(COUNTIFS($L$4:L1688,L1688)))</f>
        <v/>
      </c>
      <c r="F1688" s="13">
        <f>IF(OR(B1688&lt;&gt;2,C1688&lt;&gt;1,D1688&lt;&gt;1,H1688&lt;&gt;1),0,
COUNTIFS($B$4:B1688,2,$C$4:C1688,1,$D$4:D1688,1,$H$4:H1688,1))</f>
        <v>0</v>
      </c>
      <c r="G1688" s="26" t="str">
        <f>IF(I1688="","",(COUNTIF($E$4:E1688,E1688)))</f>
        <v/>
      </c>
      <c r="H1688" s="1">
        <f>IF(AND(J1688="SAYIM",FİLTRE!$H$5="RAFTA",U1688&lt;&gt;0),1,0)+
IF(AND(J1688="İADE DEPO",FİLTRE!$H$5="İADE DEPO"),1,0)+
IF(FİLTRE!$H$5="TÜMÜ",1,0)+
IF(AND(J1688="FİRMA İADE",FİLTRE!$H$5="FİRMA İADE"),1,0)+
IF(AND(J1688="İMHA",FİLTRE!$H$5="İMHA"),1,0)</f>
        <v>1</v>
      </c>
      <c r="I1688" s="99"/>
      <c r="J1688" s="100"/>
      <c r="K1688" s="100"/>
      <c r="L1688" s="101"/>
      <c r="M1688" s="102"/>
      <c r="N1688" s="101"/>
      <c r="O1688" s="99"/>
      <c r="P1688" s="103"/>
      <c r="Q1688" s="104"/>
      <c r="R1688" s="50"/>
      <c r="S1688" s="105"/>
      <c r="T1688" s="106"/>
      <c r="U1688" s="107"/>
      <c r="V1688" s="108"/>
      <c r="W1688" s="107"/>
      <c r="X1688" s="107"/>
      <c r="AA1688" s="107"/>
      <c r="AB1688" s="110"/>
      <c r="AC1688" s="110"/>
      <c r="AE1688" s="105"/>
      <c r="AF1688" s="105"/>
      <c r="AR1688" s="112"/>
    </row>
    <row r="1689" spans="2:44" x14ac:dyDescent="0.25">
      <c r="B1689" s="1" t="str">
        <f>IF(I1689="","",
(IF(N1689=FİLTRE!$H$6,2,0)+IF(FİLTRE!$H$6="TOPLAM",2,0))
)</f>
        <v/>
      </c>
      <c r="C1689">
        <f>IF(FİLTRE!$M$5="",9,(IF(U1689&gt;=FİLTRE!$M$5,1,0)))</f>
        <v>1</v>
      </c>
      <c r="D1689" s="1">
        <f>IF(FİLTRE!$M$6="",9,(IF('SKT LİSTESİ'!P1689&lt;=FİLTRE!$M$6,1,0)))</f>
        <v>1</v>
      </c>
      <c r="E1689" s="25" t="str">
        <f>IF(I1689="","",(COUNTIFS($L$4:L1689,L1689)))</f>
        <v/>
      </c>
      <c r="F1689" s="13">
        <f>IF(OR(B1689&lt;&gt;2,C1689&lt;&gt;1,D1689&lt;&gt;1,H1689&lt;&gt;1),0,
COUNTIFS($B$4:B1689,2,$C$4:C1689,1,$D$4:D1689,1,$H$4:H1689,1))</f>
        <v>0</v>
      </c>
      <c r="G1689" s="26" t="str">
        <f>IF(I1689="","",(COUNTIF($E$4:E1689,E1689)))</f>
        <v/>
      </c>
      <c r="H1689" s="1">
        <f>IF(AND(J1689="SAYIM",FİLTRE!$H$5="RAFTA",U1689&lt;&gt;0),1,0)+
IF(AND(J1689="İADE DEPO",FİLTRE!$H$5="İADE DEPO"),1,0)+
IF(FİLTRE!$H$5="TÜMÜ",1,0)+
IF(AND(J1689="FİRMA İADE",FİLTRE!$H$5="FİRMA İADE"),1,0)+
IF(AND(J1689="İMHA",FİLTRE!$H$5="İMHA"),1,0)</f>
        <v>1</v>
      </c>
      <c r="I1689" s="99"/>
      <c r="J1689" s="100"/>
      <c r="K1689" s="100"/>
      <c r="L1689" s="101"/>
      <c r="M1689" s="102"/>
      <c r="N1689" s="101"/>
      <c r="O1689" s="99"/>
      <c r="P1689" s="103"/>
      <c r="Q1689" s="104"/>
      <c r="R1689" s="50"/>
      <c r="S1689" s="105"/>
      <c r="T1689" s="106"/>
      <c r="U1689" s="107"/>
      <c r="V1689" s="108"/>
      <c r="W1689" s="107"/>
      <c r="X1689" s="107"/>
      <c r="AA1689" s="107"/>
      <c r="AB1689" s="110"/>
      <c r="AC1689" s="110"/>
      <c r="AE1689" s="105"/>
      <c r="AF1689" s="105"/>
      <c r="AR1689" s="112"/>
    </row>
    <row r="1690" spans="2:44" x14ac:dyDescent="0.25">
      <c r="B1690" s="1" t="str">
        <f>IF(I1690="","",
(IF(N1690=FİLTRE!$H$6,2,0)+IF(FİLTRE!$H$6="TOPLAM",2,0))
)</f>
        <v/>
      </c>
      <c r="C1690">
        <f>IF(FİLTRE!$M$5="",9,(IF(U1690&gt;=FİLTRE!$M$5,1,0)))</f>
        <v>1</v>
      </c>
      <c r="D1690" s="1">
        <f>IF(FİLTRE!$M$6="",9,(IF('SKT LİSTESİ'!P1690&lt;=FİLTRE!$M$6,1,0)))</f>
        <v>1</v>
      </c>
      <c r="E1690" s="25" t="str">
        <f>IF(I1690="","",(COUNTIFS($L$4:L1690,L1690)))</f>
        <v/>
      </c>
      <c r="F1690" s="13">
        <f>IF(OR(B1690&lt;&gt;2,C1690&lt;&gt;1,D1690&lt;&gt;1,H1690&lt;&gt;1),0,
COUNTIFS($B$4:B1690,2,$C$4:C1690,1,$D$4:D1690,1,$H$4:H1690,1))</f>
        <v>0</v>
      </c>
      <c r="G1690" s="26" t="str">
        <f>IF(I1690="","",(COUNTIF($E$4:E1690,E1690)))</f>
        <v/>
      </c>
      <c r="H1690" s="1">
        <f>IF(AND(J1690="SAYIM",FİLTRE!$H$5="RAFTA",U1690&lt;&gt;0),1,0)+
IF(AND(J1690="İADE DEPO",FİLTRE!$H$5="İADE DEPO"),1,0)+
IF(FİLTRE!$H$5="TÜMÜ",1,0)+
IF(AND(J1690="FİRMA İADE",FİLTRE!$H$5="FİRMA İADE"),1,0)+
IF(AND(J1690="İMHA",FİLTRE!$H$5="İMHA"),1,0)</f>
        <v>1</v>
      </c>
      <c r="I1690" s="99"/>
      <c r="J1690" s="100"/>
      <c r="K1690" s="100"/>
      <c r="L1690" s="101"/>
      <c r="M1690" s="102"/>
      <c r="N1690" s="101"/>
      <c r="O1690" s="99"/>
      <c r="P1690" s="103"/>
      <c r="Q1690" s="104"/>
      <c r="R1690" s="50"/>
      <c r="S1690" s="105"/>
      <c r="T1690" s="106"/>
      <c r="U1690" s="107"/>
      <c r="V1690" s="108"/>
      <c r="W1690" s="107"/>
      <c r="X1690" s="107"/>
      <c r="AA1690" s="107"/>
      <c r="AB1690" s="110"/>
      <c r="AC1690" s="110"/>
      <c r="AE1690" s="105"/>
      <c r="AF1690" s="105"/>
      <c r="AR1690" s="112"/>
    </row>
    <row r="1691" spans="2:44" x14ac:dyDescent="0.25">
      <c r="B1691" s="1" t="str">
        <f>IF(I1691="","",
(IF(N1691=FİLTRE!$H$6,2,0)+IF(FİLTRE!$H$6="TOPLAM",2,0))
)</f>
        <v/>
      </c>
      <c r="C1691">
        <f>IF(FİLTRE!$M$5="",9,(IF(U1691&gt;=FİLTRE!$M$5,1,0)))</f>
        <v>1</v>
      </c>
      <c r="D1691" s="1">
        <f>IF(FİLTRE!$M$6="",9,(IF('SKT LİSTESİ'!P1691&lt;=FİLTRE!$M$6,1,0)))</f>
        <v>1</v>
      </c>
      <c r="E1691" s="25" t="str">
        <f>IF(I1691="","",(COUNTIFS($L$4:L1691,L1691)))</f>
        <v/>
      </c>
      <c r="F1691" s="13">
        <f>IF(OR(B1691&lt;&gt;2,C1691&lt;&gt;1,D1691&lt;&gt;1,H1691&lt;&gt;1),0,
COUNTIFS($B$4:B1691,2,$C$4:C1691,1,$D$4:D1691,1,$H$4:H1691,1))</f>
        <v>0</v>
      </c>
      <c r="G1691" s="26" t="str">
        <f>IF(I1691="","",(COUNTIF($E$4:E1691,E1691)))</f>
        <v/>
      </c>
      <c r="H1691" s="1">
        <f>IF(AND(J1691="SAYIM",FİLTRE!$H$5="RAFTA",U1691&lt;&gt;0),1,0)+
IF(AND(J1691="İADE DEPO",FİLTRE!$H$5="İADE DEPO"),1,0)+
IF(FİLTRE!$H$5="TÜMÜ",1,0)+
IF(AND(J1691="FİRMA İADE",FİLTRE!$H$5="FİRMA İADE"),1,0)+
IF(AND(J1691="İMHA",FİLTRE!$H$5="İMHA"),1,0)</f>
        <v>1</v>
      </c>
      <c r="I1691" s="99"/>
      <c r="J1691" s="100"/>
      <c r="K1691" s="100"/>
      <c r="L1691" s="101"/>
      <c r="M1691" s="102"/>
      <c r="N1691" s="101"/>
      <c r="O1691" s="99"/>
      <c r="P1691" s="103"/>
      <c r="Q1691" s="104"/>
      <c r="R1691" s="50"/>
      <c r="S1691" s="105"/>
      <c r="T1691" s="106"/>
      <c r="U1691" s="107"/>
      <c r="V1691" s="108"/>
      <c r="W1691" s="107"/>
      <c r="X1691" s="107"/>
      <c r="AA1691" s="107"/>
      <c r="AB1691" s="110"/>
      <c r="AC1691" s="110"/>
      <c r="AE1691" s="105"/>
      <c r="AF1691" s="105"/>
      <c r="AR1691" s="112"/>
    </row>
    <row r="1692" spans="2:44" x14ac:dyDescent="0.25">
      <c r="B1692" s="1" t="str">
        <f>IF(I1692="","",
(IF(N1692=FİLTRE!$H$6,2,0)+IF(FİLTRE!$H$6="TOPLAM",2,0))
)</f>
        <v/>
      </c>
      <c r="C1692">
        <f>IF(FİLTRE!$M$5="",9,(IF(U1692&gt;=FİLTRE!$M$5,1,0)))</f>
        <v>1</v>
      </c>
      <c r="D1692" s="1">
        <f>IF(FİLTRE!$M$6="",9,(IF('SKT LİSTESİ'!P1692&lt;=FİLTRE!$M$6,1,0)))</f>
        <v>1</v>
      </c>
      <c r="E1692" s="25" t="str">
        <f>IF(I1692="","",(COUNTIFS($L$4:L1692,L1692)))</f>
        <v/>
      </c>
      <c r="F1692" s="13">
        <f>IF(OR(B1692&lt;&gt;2,C1692&lt;&gt;1,D1692&lt;&gt;1,H1692&lt;&gt;1),0,
COUNTIFS($B$4:B1692,2,$C$4:C1692,1,$D$4:D1692,1,$H$4:H1692,1))</f>
        <v>0</v>
      </c>
      <c r="G1692" s="26" t="str">
        <f>IF(I1692="","",(COUNTIF($E$4:E1692,E1692)))</f>
        <v/>
      </c>
      <c r="H1692" s="1">
        <f>IF(AND(J1692="SAYIM",FİLTRE!$H$5="RAFTA",U1692&lt;&gt;0),1,0)+
IF(AND(J1692="İADE DEPO",FİLTRE!$H$5="İADE DEPO"),1,0)+
IF(FİLTRE!$H$5="TÜMÜ",1,0)+
IF(AND(J1692="FİRMA İADE",FİLTRE!$H$5="FİRMA İADE"),1,0)+
IF(AND(J1692="İMHA",FİLTRE!$H$5="İMHA"),1,0)</f>
        <v>1</v>
      </c>
      <c r="I1692" s="99"/>
      <c r="J1692" s="100"/>
      <c r="K1692" s="100"/>
      <c r="L1692" s="101"/>
      <c r="M1692" s="102"/>
      <c r="N1692" s="101"/>
      <c r="O1692" s="99"/>
      <c r="P1692" s="103"/>
      <c r="Q1692" s="104"/>
      <c r="R1692" s="50"/>
      <c r="S1692" s="105"/>
      <c r="T1692" s="106"/>
      <c r="U1692" s="107"/>
      <c r="V1692" s="108"/>
      <c r="W1692" s="107"/>
      <c r="X1692" s="107"/>
      <c r="AA1692" s="107"/>
      <c r="AB1692" s="110"/>
      <c r="AC1692" s="110"/>
      <c r="AE1692" s="105"/>
      <c r="AF1692" s="105"/>
      <c r="AR1692" s="112"/>
    </row>
    <row r="1693" spans="2:44" x14ac:dyDescent="0.25">
      <c r="B1693" s="1" t="str">
        <f>IF(I1693="","",
(IF(N1693=FİLTRE!$H$6,2,0)+IF(FİLTRE!$H$6="TOPLAM",2,0))
)</f>
        <v/>
      </c>
      <c r="C1693">
        <f>IF(FİLTRE!$M$5="",9,(IF(U1693&gt;=FİLTRE!$M$5,1,0)))</f>
        <v>1</v>
      </c>
      <c r="D1693" s="1">
        <f>IF(FİLTRE!$M$6="",9,(IF('SKT LİSTESİ'!P1693&lt;=FİLTRE!$M$6,1,0)))</f>
        <v>1</v>
      </c>
      <c r="E1693" s="25" t="str">
        <f>IF(I1693="","",(COUNTIFS($L$4:L1693,L1693)))</f>
        <v/>
      </c>
      <c r="F1693" s="13">
        <f>IF(OR(B1693&lt;&gt;2,C1693&lt;&gt;1,D1693&lt;&gt;1,H1693&lt;&gt;1),0,
COUNTIFS($B$4:B1693,2,$C$4:C1693,1,$D$4:D1693,1,$H$4:H1693,1))</f>
        <v>0</v>
      </c>
      <c r="G1693" s="26" t="str">
        <f>IF(I1693="","",(COUNTIF($E$4:E1693,E1693)))</f>
        <v/>
      </c>
      <c r="H1693" s="1">
        <f>IF(AND(J1693="SAYIM",FİLTRE!$H$5="RAFTA",U1693&lt;&gt;0),1,0)+
IF(AND(J1693="İADE DEPO",FİLTRE!$H$5="İADE DEPO"),1,0)+
IF(FİLTRE!$H$5="TÜMÜ",1,0)+
IF(AND(J1693="FİRMA İADE",FİLTRE!$H$5="FİRMA İADE"),1,0)+
IF(AND(J1693="İMHA",FİLTRE!$H$5="İMHA"),1,0)</f>
        <v>1</v>
      </c>
      <c r="I1693" s="99"/>
      <c r="J1693" s="100"/>
      <c r="K1693" s="100"/>
      <c r="L1693" s="101"/>
      <c r="M1693" s="102"/>
      <c r="N1693" s="101"/>
      <c r="O1693" s="99"/>
      <c r="P1693" s="103"/>
      <c r="Q1693" s="104"/>
      <c r="R1693" s="50"/>
      <c r="S1693" s="105"/>
      <c r="T1693" s="106"/>
      <c r="U1693" s="107"/>
      <c r="V1693" s="108"/>
      <c r="W1693" s="107"/>
      <c r="X1693" s="107"/>
      <c r="AA1693" s="107"/>
      <c r="AB1693" s="110"/>
      <c r="AC1693" s="110"/>
      <c r="AE1693" s="105"/>
      <c r="AF1693" s="105"/>
      <c r="AR1693" s="112"/>
    </row>
    <row r="1694" spans="2:44" x14ac:dyDescent="0.25">
      <c r="B1694" s="1" t="str">
        <f>IF(I1694="","",
(IF(N1694=FİLTRE!$H$6,2,0)+IF(FİLTRE!$H$6="TOPLAM",2,0))
)</f>
        <v/>
      </c>
      <c r="C1694">
        <f>IF(FİLTRE!$M$5="",9,(IF(U1694&gt;=FİLTRE!$M$5,1,0)))</f>
        <v>1</v>
      </c>
      <c r="D1694" s="1">
        <f>IF(FİLTRE!$M$6="",9,(IF('SKT LİSTESİ'!P1694&lt;=FİLTRE!$M$6,1,0)))</f>
        <v>1</v>
      </c>
      <c r="E1694" s="25" t="str">
        <f>IF(I1694="","",(COUNTIFS($L$4:L1694,L1694)))</f>
        <v/>
      </c>
      <c r="F1694" s="13">
        <f>IF(OR(B1694&lt;&gt;2,C1694&lt;&gt;1,D1694&lt;&gt;1,H1694&lt;&gt;1),0,
COUNTIFS($B$4:B1694,2,$C$4:C1694,1,$D$4:D1694,1,$H$4:H1694,1))</f>
        <v>0</v>
      </c>
      <c r="G1694" s="26" t="str">
        <f>IF(I1694="","",(COUNTIF($E$4:E1694,E1694)))</f>
        <v/>
      </c>
      <c r="H1694" s="1">
        <f>IF(AND(J1694="SAYIM",FİLTRE!$H$5="RAFTA",U1694&lt;&gt;0),1,0)+
IF(AND(J1694="İADE DEPO",FİLTRE!$H$5="İADE DEPO"),1,0)+
IF(FİLTRE!$H$5="TÜMÜ",1,0)+
IF(AND(J1694="FİRMA İADE",FİLTRE!$H$5="FİRMA İADE"),1,0)+
IF(AND(J1694="İMHA",FİLTRE!$H$5="İMHA"),1,0)</f>
        <v>1</v>
      </c>
      <c r="I1694" s="99"/>
      <c r="J1694" s="100"/>
      <c r="K1694" s="100"/>
      <c r="L1694" s="101"/>
      <c r="M1694" s="102"/>
      <c r="N1694" s="101"/>
      <c r="O1694" s="99"/>
      <c r="P1694" s="103"/>
      <c r="Q1694" s="104"/>
      <c r="R1694" s="50"/>
      <c r="S1694" s="105"/>
      <c r="T1694" s="106"/>
      <c r="U1694" s="107"/>
      <c r="V1694" s="108"/>
      <c r="W1694" s="107"/>
      <c r="X1694" s="107"/>
      <c r="AA1694" s="107"/>
      <c r="AB1694" s="110"/>
      <c r="AC1694" s="110"/>
      <c r="AE1694" s="105"/>
      <c r="AF1694" s="105"/>
      <c r="AR1694" s="112"/>
    </row>
    <row r="1695" spans="2:44" x14ac:dyDescent="0.25">
      <c r="B1695" s="1" t="str">
        <f>IF(I1695="","",
(IF(N1695=FİLTRE!$H$6,2,0)+IF(FİLTRE!$H$6="TOPLAM",2,0))
)</f>
        <v/>
      </c>
      <c r="C1695">
        <f>IF(FİLTRE!$M$5="",9,(IF(U1695&gt;=FİLTRE!$M$5,1,0)))</f>
        <v>1</v>
      </c>
      <c r="D1695" s="1">
        <f>IF(FİLTRE!$M$6="",9,(IF('SKT LİSTESİ'!P1695&lt;=FİLTRE!$M$6,1,0)))</f>
        <v>1</v>
      </c>
      <c r="E1695" s="25" t="str">
        <f>IF(I1695="","",(COUNTIFS($L$4:L1695,L1695)))</f>
        <v/>
      </c>
      <c r="F1695" s="13">
        <f>IF(OR(B1695&lt;&gt;2,C1695&lt;&gt;1,D1695&lt;&gt;1,H1695&lt;&gt;1),0,
COUNTIFS($B$4:B1695,2,$C$4:C1695,1,$D$4:D1695,1,$H$4:H1695,1))</f>
        <v>0</v>
      </c>
      <c r="G1695" s="26" t="str">
        <f>IF(I1695="","",(COUNTIF($E$4:E1695,E1695)))</f>
        <v/>
      </c>
      <c r="H1695" s="1">
        <f>IF(AND(J1695="SAYIM",FİLTRE!$H$5="RAFTA",U1695&lt;&gt;0),1,0)+
IF(AND(J1695="İADE DEPO",FİLTRE!$H$5="İADE DEPO"),1,0)+
IF(FİLTRE!$H$5="TÜMÜ",1,0)+
IF(AND(J1695="FİRMA İADE",FİLTRE!$H$5="FİRMA İADE"),1,0)+
IF(AND(J1695="İMHA",FİLTRE!$H$5="İMHA"),1,0)</f>
        <v>1</v>
      </c>
      <c r="I1695" s="99"/>
      <c r="J1695" s="100"/>
      <c r="K1695" s="100"/>
      <c r="L1695" s="101"/>
      <c r="M1695" s="102"/>
      <c r="N1695" s="101"/>
      <c r="O1695" s="99"/>
      <c r="P1695" s="103"/>
      <c r="Q1695" s="104"/>
      <c r="R1695" s="50"/>
      <c r="S1695" s="105"/>
      <c r="T1695" s="106"/>
      <c r="U1695" s="107"/>
      <c r="V1695" s="108"/>
      <c r="W1695" s="107"/>
      <c r="X1695" s="107"/>
      <c r="AA1695" s="107"/>
      <c r="AB1695" s="110"/>
      <c r="AC1695" s="110"/>
      <c r="AE1695" s="105"/>
      <c r="AF1695" s="105"/>
      <c r="AR1695" s="112"/>
    </row>
    <row r="1696" spans="2:44" x14ac:dyDescent="0.25">
      <c r="B1696" s="1" t="str">
        <f>IF(I1696="","",
(IF(N1696=FİLTRE!$H$6,2,0)+IF(FİLTRE!$H$6="TOPLAM",2,0))
)</f>
        <v/>
      </c>
      <c r="C1696">
        <f>IF(FİLTRE!$M$5="",9,(IF(U1696&gt;=FİLTRE!$M$5,1,0)))</f>
        <v>1</v>
      </c>
      <c r="D1696" s="1">
        <f>IF(FİLTRE!$M$6="",9,(IF('SKT LİSTESİ'!P1696&lt;=FİLTRE!$M$6,1,0)))</f>
        <v>1</v>
      </c>
      <c r="E1696" s="25" t="str">
        <f>IF(I1696="","",(COUNTIFS($L$4:L1696,L1696)))</f>
        <v/>
      </c>
      <c r="F1696" s="13">
        <f>IF(OR(B1696&lt;&gt;2,C1696&lt;&gt;1,D1696&lt;&gt;1,H1696&lt;&gt;1),0,
COUNTIFS($B$4:B1696,2,$C$4:C1696,1,$D$4:D1696,1,$H$4:H1696,1))</f>
        <v>0</v>
      </c>
      <c r="G1696" s="26" t="str">
        <f>IF(I1696="","",(COUNTIF($E$4:E1696,E1696)))</f>
        <v/>
      </c>
      <c r="H1696" s="1">
        <f>IF(AND(J1696="SAYIM",FİLTRE!$H$5="RAFTA",U1696&lt;&gt;0),1,0)+
IF(AND(J1696="İADE DEPO",FİLTRE!$H$5="İADE DEPO"),1,0)+
IF(FİLTRE!$H$5="TÜMÜ",1,0)+
IF(AND(J1696="FİRMA İADE",FİLTRE!$H$5="FİRMA İADE"),1,0)+
IF(AND(J1696="İMHA",FİLTRE!$H$5="İMHA"),1,0)</f>
        <v>1</v>
      </c>
      <c r="I1696" s="99"/>
      <c r="J1696" s="100"/>
      <c r="K1696" s="100"/>
      <c r="L1696" s="101"/>
      <c r="M1696" s="102"/>
      <c r="N1696" s="101"/>
      <c r="O1696" s="99"/>
      <c r="P1696" s="103"/>
      <c r="Q1696" s="104"/>
      <c r="R1696" s="50"/>
      <c r="S1696" s="105"/>
      <c r="T1696" s="106"/>
      <c r="U1696" s="107"/>
      <c r="V1696" s="108"/>
      <c r="W1696" s="107"/>
      <c r="X1696" s="107"/>
      <c r="AA1696" s="107"/>
      <c r="AB1696" s="110"/>
      <c r="AC1696" s="110"/>
      <c r="AE1696" s="105"/>
      <c r="AF1696" s="105"/>
      <c r="AR1696" s="112"/>
    </row>
    <row r="1697" spans="2:44" x14ac:dyDescent="0.25">
      <c r="B1697" s="1" t="str">
        <f>IF(I1697="","",
(IF(N1697=FİLTRE!$H$6,2,0)+IF(FİLTRE!$H$6="TOPLAM",2,0))
)</f>
        <v/>
      </c>
      <c r="C1697">
        <f>IF(FİLTRE!$M$5="",9,(IF(U1697&gt;=FİLTRE!$M$5,1,0)))</f>
        <v>1</v>
      </c>
      <c r="D1697" s="1">
        <f>IF(FİLTRE!$M$6="",9,(IF('SKT LİSTESİ'!P1697&lt;=FİLTRE!$M$6,1,0)))</f>
        <v>1</v>
      </c>
      <c r="E1697" s="25" t="str">
        <f>IF(I1697="","",(COUNTIFS($L$4:L1697,L1697)))</f>
        <v/>
      </c>
      <c r="F1697" s="13">
        <f>IF(OR(B1697&lt;&gt;2,C1697&lt;&gt;1,D1697&lt;&gt;1,H1697&lt;&gt;1),0,
COUNTIFS($B$4:B1697,2,$C$4:C1697,1,$D$4:D1697,1,$H$4:H1697,1))</f>
        <v>0</v>
      </c>
      <c r="G1697" s="26" t="str">
        <f>IF(I1697="","",(COUNTIF($E$4:E1697,E1697)))</f>
        <v/>
      </c>
      <c r="H1697" s="1">
        <f>IF(AND(J1697="SAYIM",FİLTRE!$H$5="RAFTA",U1697&lt;&gt;0),1,0)+
IF(AND(J1697="İADE DEPO",FİLTRE!$H$5="İADE DEPO"),1,0)+
IF(FİLTRE!$H$5="TÜMÜ",1,0)+
IF(AND(J1697="FİRMA İADE",FİLTRE!$H$5="FİRMA İADE"),1,0)+
IF(AND(J1697="İMHA",FİLTRE!$H$5="İMHA"),1,0)</f>
        <v>1</v>
      </c>
      <c r="I1697" s="99"/>
      <c r="J1697" s="100"/>
      <c r="K1697" s="100"/>
      <c r="L1697" s="101"/>
      <c r="M1697" s="102"/>
      <c r="N1697" s="101"/>
      <c r="O1697" s="99"/>
      <c r="P1697" s="103"/>
      <c r="Q1697" s="104"/>
      <c r="R1697" s="50"/>
      <c r="S1697" s="105"/>
      <c r="T1697" s="106"/>
      <c r="U1697" s="107"/>
      <c r="V1697" s="108"/>
      <c r="W1697" s="107"/>
      <c r="X1697" s="107"/>
      <c r="AA1697" s="107"/>
      <c r="AB1697" s="110"/>
      <c r="AC1697" s="110"/>
      <c r="AE1697" s="105"/>
      <c r="AF1697" s="105"/>
      <c r="AR1697" s="112"/>
    </row>
    <row r="1698" spans="2:44" x14ac:dyDescent="0.25">
      <c r="B1698" s="1" t="str">
        <f>IF(I1698="","",
(IF(N1698=FİLTRE!$H$6,2,0)+IF(FİLTRE!$H$6="TOPLAM",2,0))
)</f>
        <v/>
      </c>
      <c r="C1698">
        <f>IF(FİLTRE!$M$5="",9,(IF(U1698&gt;=FİLTRE!$M$5,1,0)))</f>
        <v>1</v>
      </c>
      <c r="D1698" s="1">
        <f>IF(FİLTRE!$M$6="",9,(IF('SKT LİSTESİ'!P1698&lt;=FİLTRE!$M$6,1,0)))</f>
        <v>1</v>
      </c>
      <c r="E1698" s="25" t="str">
        <f>IF(I1698="","",(COUNTIFS($L$4:L1698,L1698)))</f>
        <v/>
      </c>
      <c r="F1698" s="13">
        <f>IF(OR(B1698&lt;&gt;2,C1698&lt;&gt;1,D1698&lt;&gt;1,H1698&lt;&gt;1),0,
COUNTIFS($B$4:B1698,2,$C$4:C1698,1,$D$4:D1698,1,$H$4:H1698,1))</f>
        <v>0</v>
      </c>
      <c r="G1698" s="26" t="str">
        <f>IF(I1698="","",(COUNTIF($E$4:E1698,E1698)))</f>
        <v/>
      </c>
      <c r="H1698" s="1">
        <f>IF(AND(J1698="SAYIM",FİLTRE!$H$5="RAFTA",U1698&lt;&gt;0),1,0)+
IF(AND(J1698="İADE DEPO",FİLTRE!$H$5="İADE DEPO"),1,0)+
IF(FİLTRE!$H$5="TÜMÜ",1,0)+
IF(AND(J1698="FİRMA İADE",FİLTRE!$H$5="FİRMA İADE"),1,0)+
IF(AND(J1698="İMHA",FİLTRE!$H$5="İMHA"),1,0)</f>
        <v>1</v>
      </c>
      <c r="I1698" s="99"/>
      <c r="J1698" s="100"/>
      <c r="K1698" s="100"/>
      <c r="L1698" s="101"/>
      <c r="M1698" s="102"/>
      <c r="N1698" s="101"/>
      <c r="O1698" s="99"/>
      <c r="P1698" s="103"/>
      <c r="Q1698" s="104"/>
      <c r="R1698" s="50"/>
      <c r="S1698" s="105"/>
      <c r="T1698" s="106"/>
      <c r="U1698" s="107"/>
      <c r="V1698" s="108"/>
      <c r="W1698" s="107"/>
      <c r="X1698" s="107"/>
      <c r="AA1698" s="107"/>
      <c r="AB1698" s="110"/>
      <c r="AC1698" s="110"/>
      <c r="AE1698" s="105"/>
      <c r="AF1698" s="105"/>
      <c r="AR1698" s="112"/>
    </row>
    <row r="1699" spans="2:44" x14ac:dyDescent="0.25">
      <c r="B1699" s="1" t="str">
        <f>IF(I1699="","",
(IF(N1699=FİLTRE!$H$6,2,0)+IF(FİLTRE!$H$6="TOPLAM",2,0))
)</f>
        <v/>
      </c>
      <c r="C1699">
        <f>IF(FİLTRE!$M$5="",9,(IF(U1699&gt;=FİLTRE!$M$5,1,0)))</f>
        <v>1</v>
      </c>
      <c r="D1699" s="1">
        <f>IF(FİLTRE!$M$6="",9,(IF('SKT LİSTESİ'!P1699&lt;=FİLTRE!$M$6,1,0)))</f>
        <v>1</v>
      </c>
      <c r="E1699" s="25" t="str">
        <f>IF(I1699="","",(COUNTIFS($L$4:L1699,L1699)))</f>
        <v/>
      </c>
      <c r="F1699" s="13">
        <f>IF(OR(B1699&lt;&gt;2,C1699&lt;&gt;1,D1699&lt;&gt;1,H1699&lt;&gt;1),0,
COUNTIFS($B$4:B1699,2,$C$4:C1699,1,$D$4:D1699,1,$H$4:H1699,1))</f>
        <v>0</v>
      </c>
      <c r="G1699" s="26" t="str">
        <f>IF(I1699="","",(COUNTIF($E$4:E1699,E1699)))</f>
        <v/>
      </c>
      <c r="H1699" s="1">
        <f>IF(AND(J1699="SAYIM",FİLTRE!$H$5="RAFTA",U1699&lt;&gt;0),1,0)+
IF(AND(J1699="İADE DEPO",FİLTRE!$H$5="İADE DEPO"),1,0)+
IF(FİLTRE!$H$5="TÜMÜ",1,0)+
IF(AND(J1699="FİRMA İADE",FİLTRE!$H$5="FİRMA İADE"),1,0)+
IF(AND(J1699="İMHA",FİLTRE!$H$5="İMHA"),1,0)</f>
        <v>1</v>
      </c>
      <c r="I1699" s="99"/>
      <c r="J1699" s="100"/>
      <c r="K1699" s="100"/>
      <c r="L1699" s="101"/>
      <c r="M1699" s="102"/>
      <c r="N1699" s="101"/>
      <c r="O1699" s="99"/>
      <c r="P1699" s="103"/>
      <c r="Q1699" s="104"/>
      <c r="R1699" s="50"/>
      <c r="S1699" s="105"/>
      <c r="T1699" s="106"/>
      <c r="U1699" s="107"/>
      <c r="V1699" s="108"/>
      <c r="W1699" s="107"/>
      <c r="X1699" s="107"/>
      <c r="AA1699" s="107"/>
      <c r="AB1699" s="110"/>
      <c r="AC1699" s="110"/>
      <c r="AE1699" s="105"/>
      <c r="AF1699" s="105"/>
      <c r="AR1699" s="112"/>
    </row>
    <row r="1700" spans="2:44" x14ac:dyDescent="0.25">
      <c r="B1700" s="1" t="str">
        <f>IF(I1700="","",
(IF(N1700=FİLTRE!$H$6,2,0)+IF(FİLTRE!$H$6="TOPLAM",2,0))
)</f>
        <v/>
      </c>
      <c r="C1700">
        <f>IF(FİLTRE!$M$5="",9,(IF(U1700&gt;=FİLTRE!$M$5,1,0)))</f>
        <v>1</v>
      </c>
      <c r="D1700" s="1">
        <f>IF(FİLTRE!$M$6="",9,(IF('SKT LİSTESİ'!P1700&lt;=FİLTRE!$M$6,1,0)))</f>
        <v>1</v>
      </c>
      <c r="E1700" s="25" t="str">
        <f>IF(I1700="","",(COUNTIFS($L$4:L1700,L1700)))</f>
        <v/>
      </c>
      <c r="F1700" s="13">
        <f>IF(OR(B1700&lt;&gt;2,C1700&lt;&gt;1,D1700&lt;&gt;1,H1700&lt;&gt;1),0,
COUNTIFS($B$4:B1700,2,$C$4:C1700,1,$D$4:D1700,1,$H$4:H1700,1))</f>
        <v>0</v>
      </c>
      <c r="G1700" s="26" t="str">
        <f>IF(I1700="","",(COUNTIF($E$4:E1700,E1700)))</f>
        <v/>
      </c>
      <c r="H1700" s="1">
        <f>IF(AND(J1700="SAYIM",FİLTRE!$H$5="RAFTA",U1700&lt;&gt;0),1,0)+
IF(AND(J1700="İADE DEPO",FİLTRE!$H$5="İADE DEPO"),1,0)+
IF(FİLTRE!$H$5="TÜMÜ",1,0)+
IF(AND(J1700="FİRMA İADE",FİLTRE!$H$5="FİRMA İADE"),1,0)+
IF(AND(J1700="İMHA",FİLTRE!$H$5="İMHA"),1,0)</f>
        <v>1</v>
      </c>
      <c r="I1700" s="99"/>
      <c r="J1700" s="100"/>
      <c r="K1700" s="100"/>
      <c r="L1700" s="101"/>
      <c r="M1700" s="102"/>
      <c r="N1700" s="101"/>
      <c r="O1700" s="99"/>
      <c r="P1700" s="103"/>
      <c r="Q1700" s="104"/>
      <c r="R1700" s="50"/>
      <c r="S1700" s="105"/>
      <c r="T1700" s="106"/>
      <c r="U1700" s="107"/>
      <c r="V1700" s="108"/>
      <c r="W1700" s="107"/>
      <c r="X1700" s="107"/>
      <c r="AA1700" s="107"/>
      <c r="AB1700" s="110"/>
      <c r="AC1700" s="110"/>
      <c r="AE1700" s="105"/>
      <c r="AF1700" s="105"/>
      <c r="AR1700" s="112"/>
    </row>
    <row r="1701" spans="2:44" x14ac:dyDescent="0.25">
      <c r="B1701" s="1" t="str">
        <f>IF(I1701="","",
(IF(N1701=FİLTRE!$H$6,2,0)+IF(FİLTRE!$H$6="TOPLAM",2,0))
)</f>
        <v/>
      </c>
      <c r="C1701">
        <f>IF(FİLTRE!$M$5="",9,(IF(U1701&gt;=FİLTRE!$M$5,1,0)))</f>
        <v>1</v>
      </c>
      <c r="D1701" s="1">
        <f>IF(FİLTRE!$M$6="",9,(IF('SKT LİSTESİ'!P1701&lt;=FİLTRE!$M$6,1,0)))</f>
        <v>1</v>
      </c>
      <c r="E1701" s="25" t="str">
        <f>IF(I1701="","",(COUNTIFS($L$4:L1701,L1701)))</f>
        <v/>
      </c>
      <c r="F1701" s="13">
        <f>IF(OR(B1701&lt;&gt;2,C1701&lt;&gt;1,D1701&lt;&gt;1,H1701&lt;&gt;1),0,
COUNTIFS($B$4:B1701,2,$C$4:C1701,1,$D$4:D1701,1,$H$4:H1701,1))</f>
        <v>0</v>
      </c>
      <c r="G1701" s="26" t="str">
        <f>IF(I1701="","",(COUNTIF($E$4:E1701,E1701)))</f>
        <v/>
      </c>
      <c r="H1701" s="1">
        <f>IF(AND(J1701="SAYIM",FİLTRE!$H$5="RAFTA",U1701&lt;&gt;0),1,0)+
IF(AND(J1701="İADE DEPO",FİLTRE!$H$5="İADE DEPO"),1,0)+
IF(FİLTRE!$H$5="TÜMÜ",1,0)+
IF(AND(J1701="FİRMA İADE",FİLTRE!$H$5="FİRMA İADE"),1,0)+
IF(AND(J1701="İMHA",FİLTRE!$H$5="İMHA"),1,0)</f>
        <v>1</v>
      </c>
      <c r="I1701" s="99"/>
      <c r="J1701" s="100"/>
      <c r="K1701" s="100"/>
      <c r="L1701" s="101"/>
      <c r="M1701" s="102"/>
      <c r="N1701" s="101"/>
      <c r="O1701" s="99"/>
      <c r="P1701" s="103"/>
      <c r="Q1701" s="104"/>
      <c r="R1701" s="50"/>
      <c r="S1701" s="105"/>
      <c r="T1701" s="106"/>
      <c r="U1701" s="107"/>
      <c r="V1701" s="108"/>
      <c r="W1701" s="107"/>
      <c r="X1701" s="107"/>
      <c r="AA1701" s="107"/>
      <c r="AB1701" s="110"/>
      <c r="AC1701" s="110"/>
      <c r="AE1701" s="105"/>
      <c r="AF1701" s="105"/>
      <c r="AR1701" s="112"/>
    </row>
    <row r="1702" spans="2:44" x14ac:dyDescent="0.25">
      <c r="B1702" s="1" t="str">
        <f>IF(I1702="","",
(IF(N1702=FİLTRE!$H$6,2,0)+IF(FİLTRE!$H$6="TOPLAM",2,0))
)</f>
        <v/>
      </c>
      <c r="C1702">
        <f>IF(FİLTRE!$M$5="",9,(IF(U1702&gt;=FİLTRE!$M$5,1,0)))</f>
        <v>1</v>
      </c>
      <c r="D1702" s="1">
        <f>IF(FİLTRE!$M$6="",9,(IF('SKT LİSTESİ'!P1702&lt;=FİLTRE!$M$6,1,0)))</f>
        <v>1</v>
      </c>
      <c r="E1702" s="25" t="str">
        <f>IF(I1702="","",(COUNTIFS($L$4:L1702,L1702)))</f>
        <v/>
      </c>
      <c r="F1702" s="13">
        <f>IF(OR(B1702&lt;&gt;2,C1702&lt;&gt;1,D1702&lt;&gt;1,H1702&lt;&gt;1),0,
COUNTIFS($B$4:B1702,2,$C$4:C1702,1,$D$4:D1702,1,$H$4:H1702,1))</f>
        <v>0</v>
      </c>
      <c r="G1702" s="26" t="str">
        <f>IF(I1702="","",(COUNTIF($E$4:E1702,E1702)))</f>
        <v/>
      </c>
      <c r="H1702" s="1">
        <f>IF(AND(J1702="SAYIM",FİLTRE!$H$5="RAFTA",U1702&lt;&gt;0),1,0)+
IF(AND(J1702="İADE DEPO",FİLTRE!$H$5="İADE DEPO"),1,0)+
IF(FİLTRE!$H$5="TÜMÜ",1,0)+
IF(AND(J1702="FİRMA İADE",FİLTRE!$H$5="FİRMA İADE"),1,0)+
IF(AND(J1702="İMHA",FİLTRE!$H$5="İMHA"),1,0)</f>
        <v>1</v>
      </c>
      <c r="I1702" s="99"/>
      <c r="J1702" s="100"/>
      <c r="K1702" s="100"/>
      <c r="L1702" s="101"/>
      <c r="M1702" s="102"/>
      <c r="N1702" s="101"/>
      <c r="O1702" s="99"/>
      <c r="P1702" s="103"/>
      <c r="Q1702" s="104"/>
      <c r="R1702" s="50"/>
      <c r="S1702" s="105"/>
      <c r="T1702" s="106"/>
      <c r="U1702" s="107"/>
      <c r="V1702" s="108"/>
      <c r="W1702" s="107"/>
      <c r="X1702" s="107"/>
      <c r="AA1702" s="107"/>
      <c r="AB1702" s="110"/>
      <c r="AC1702" s="110"/>
      <c r="AE1702" s="105"/>
      <c r="AF1702" s="105"/>
      <c r="AR1702" s="112"/>
    </row>
    <row r="1703" spans="2:44" x14ac:dyDescent="0.25">
      <c r="B1703" s="1" t="str">
        <f>IF(I1703="","",
(IF(N1703=FİLTRE!$H$6,2,0)+IF(FİLTRE!$H$6="TOPLAM",2,0))
)</f>
        <v/>
      </c>
      <c r="C1703">
        <f>IF(FİLTRE!$M$5="",9,(IF(U1703&gt;=FİLTRE!$M$5,1,0)))</f>
        <v>1</v>
      </c>
      <c r="D1703" s="1">
        <f>IF(FİLTRE!$M$6="",9,(IF('SKT LİSTESİ'!P1703&lt;=FİLTRE!$M$6,1,0)))</f>
        <v>1</v>
      </c>
      <c r="E1703" s="25" t="str">
        <f>IF(I1703="","",(COUNTIFS($L$4:L1703,L1703)))</f>
        <v/>
      </c>
      <c r="F1703" s="13">
        <f>IF(OR(B1703&lt;&gt;2,C1703&lt;&gt;1,D1703&lt;&gt;1,H1703&lt;&gt;1),0,
COUNTIFS($B$4:B1703,2,$C$4:C1703,1,$D$4:D1703,1,$H$4:H1703,1))</f>
        <v>0</v>
      </c>
      <c r="G1703" s="26" t="str">
        <f>IF(I1703="","",(COUNTIF($E$4:E1703,E1703)))</f>
        <v/>
      </c>
      <c r="H1703" s="1">
        <f>IF(AND(J1703="SAYIM",FİLTRE!$H$5="RAFTA",U1703&lt;&gt;0),1,0)+
IF(AND(J1703="İADE DEPO",FİLTRE!$H$5="İADE DEPO"),1,0)+
IF(FİLTRE!$H$5="TÜMÜ",1,0)+
IF(AND(J1703="FİRMA İADE",FİLTRE!$H$5="FİRMA İADE"),1,0)+
IF(AND(J1703="İMHA",FİLTRE!$H$5="İMHA"),1,0)</f>
        <v>1</v>
      </c>
      <c r="I1703" s="99"/>
      <c r="J1703" s="100"/>
      <c r="K1703" s="100"/>
      <c r="L1703" s="101"/>
      <c r="M1703" s="102"/>
      <c r="N1703" s="101"/>
      <c r="O1703" s="99"/>
      <c r="P1703" s="103"/>
      <c r="Q1703" s="104"/>
      <c r="R1703" s="50"/>
      <c r="S1703" s="105"/>
      <c r="T1703" s="106"/>
      <c r="U1703" s="107"/>
      <c r="V1703" s="108"/>
      <c r="W1703" s="107"/>
      <c r="X1703" s="107"/>
      <c r="AA1703" s="107"/>
      <c r="AB1703" s="110"/>
      <c r="AC1703" s="110"/>
      <c r="AE1703" s="105"/>
      <c r="AF1703" s="105"/>
      <c r="AR1703" s="112"/>
    </row>
    <row r="1704" spans="2:44" x14ac:dyDescent="0.25">
      <c r="B1704" s="1" t="str">
        <f>IF(I1704="","",
(IF(N1704=FİLTRE!$H$6,2,0)+IF(FİLTRE!$H$6="TOPLAM",2,0))
)</f>
        <v/>
      </c>
      <c r="C1704">
        <f>IF(FİLTRE!$M$5="",9,(IF(U1704&gt;=FİLTRE!$M$5,1,0)))</f>
        <v>1</v>
      </c>
      <c r="D1704" s="1">
        <f>IF(FİLTRE!$M$6="",9,(IF('SKT LİSTESİ'!P1704&lt;=FİLTRE!$M$6,1,0)))</f>
        <v>1</v>
      </c>
      <c r="E1704" s="25" t="str">
        <f>IF(I1704="","",(COUNTIFS($L$4:L1704,L1704)))</f>
        <v/>
      </c>
      <c r="F1704" s="13">
        <f>IF(OR(B1704&lt;&gt;2,C1704&lt;&gt;1,D1704&lt;&gt;1,H1704&lt;&gt;1),0,
COUNTIFS($B$4:B1704,2,$C$4:C1704,1,$D$4:D1704,1,$H$4:H1704,1))</f>
        <v>0</v>
      </c>
      <c r="G1704" s="26" t="str">
        <f>IF(I1704="","",(COUNTIF($E$4:E1704,E1704)))</f>
        <v/>
      </c>
      <c r="H1704" s="1">
        <f>IF(AND(J1704="SAYIM",FİLTRE!$H$5="RAFTA",U1704&lt;&gt;0),1,0)+
IF(AND(J1704="İADE DEPO",FİLTRE!$H$5="İADE DEPO"),1,0)+
IF(FİLTRE!$H$5="TÜMÜ",1,0)+
IF(AND(J1704="FİRMA İADE",FİLTRE!$H$5="FİRMA İADE"),1,0)+
IF(AND(J1704="İMHA",FİLTRE!$H$5="İMHA"),1,0)</f>
        <v>1</v>
      </c>
      <c r="I1704" s="99"/>
      <c r="J1704" s="100"/>
      <c r="K1704" s="100"/>
      <c r="L1704" s="101"/>
      <c r="M1704" s="102"/>
      <c r="N1704" s="101"/>
      <c r="O1704" s="99"/>
      <c r="P1704" s="103"/>
      <c r="Q1704" s="104"/>
      <c r="R1704" s="50"/>
      <c r="S1704" s="105"/>
      <c r="T1704" s="106"/>
      <c r="U1704" s="107"/>
      <c r="V1704" s="108"/>
      <c r="W1704" s="107"/>
      <c r="X1704" s="107"/>
      <c r="AA1704" s="107"/>
      <c r="AB1704" s="110"/>
      <c r="AC1704" s="110"/>
      <c r="AE1704" s="105"/>
      <c r="AF1704" s="105"/>
      <c r="AR1704" s="112"/>
    </row>
    <row r="1705" spans="2:44" x14ac:dyDescent="0.25">
      <c r="B1705" s="1" t="str">
        <f>IF(I1705="","",
(IF(N1705=FİLTRE!$H$6,2,0)+IF(FİLTRE!$H$6="TOPLAM",2,0))
)</f>
        <v/>
      </c>
      <c r="C1705">
        <f>IF(FİLTRE!$M$5="",9,(IF(U1705&gt;=FİLTRE!$M$5,1,0)))</f>
        <v>1</v>
      </c>
      <c r="D1705" s="1">
        <f>IF(FİLTRE!$M$6="",9,(IF('SKT LİSTESİ'!P1705&lt;=FİLTRE!$M$6,1,0)))</f>
        <v>1</v>
      </c>
      <c r="E1705" s="25" t="str">
        <f>IF(I1705="","",(COUNTIFS($L$4:L1705,L1705)))</f>
        <v/>
      </c>
      <c r="F1705" s="13">
        <f>IF(OR(B1705&lt;&gt;2,C1705&lt;&gt;1,D1705&lt;&gt;1,H1705&lt;&gt;1),0,
COUNTIFS($B$4:B1705,2,$C$4:C1705,1,$D$4:D1705,1,$H$4:H1705,1))</f>
        <v>0</v>
      </c>
      <c r="G1705" s="26" t="str">
        <f>IF(I1705="","",(COUNTIF($E$4:E1705,E1705)))</f>
        <v/>
      </c>
      <c r="H1705" s="1">
        <f>IF(AND(J1705="SAYIM",FİLTRE!$H$5="RAFTA",U1705&lt;&gt;0),1,0)+
IF(AND(J1705="İADE DEPO",FİLTRE!$H$5="İADE DEPO"),1,0)+
IF(FİLTRE!$H$5="TÜMÜ",1,0)+
IF(AND(J1705="FİRMA İADE",FİLTRE!$H$5="FİRMA İADE"),1,0)+
IF(AND(J1705="İMHA",FİLTRE!$H$5="İMHA"),1,0)</f>
        <v>1</v>
      </c>
      <c r="I1705" s="99"/>
      <c r="J1705" s="100"/>
      <c r="K1705" s="100"/>
      <c r="L1705" s="101"/>
      <c r="M1705" s="102"/>
      <c r="N1705" s="101"/>
      <c r="O1705" s="99"/>
      <c r="P1705" s="103"/>
      <c r="Q1705" s="104"/>
      <c r="R1705" s="50"/>
      <c r="S1705" s="105"/>
      <c r="T1705" s="106"/>
      <c r="U1705" s="107"/>
      <c r="V1705" s="108"/>
      <c r="W1705" s="107"/>
      <c r="X1705" s="107"/>
      <c r="AA1705" s="107"/>
      <c r="AB1705" s="110"/>
      <c r="AC1705" s="110"/>
      <c r="AE1705" s="105"/>
      <c r="AF1705" s="105"/>
      <c r="AR1705" s="112"/>
    </row>
    <row r="1706" spans="2:44" x14ac:dyDescent="0.25">
      <c r="B1706" s="1" t="str">
        <f>IF(I1706="","",
(IF(N1706=FİLTRE!$H$6,2,0)+IF(FİLTRE!$H$6="TOPLAM",2,0))
)</f>
        <v/>
      </c>
      <c r="C1706">
        <f>IF(FİLTRE!$M$5="",9,(IF(U1706&gt;=FİLTRE!$M$5,1,0)))</f>
        <v>1</v>
      </c>
      <c r="D1706" s="1">
        <f>IF(FİLTRE!$M$6="",9,(IF('SKT LİSTESİ'!P1706&lt;=FİLTRE!$M$6,1,0)))</f>
        <v>1</v>
      </c>
      <c r="E1706" s="25" t="str">
        <f>IF(I1706="","",(COUNTIFS($L$4:L1706,L1706)))</f>
        <v/>
      </c>
      <c r="F1706" s="13">
        <f>IF(OR(B1706&lt;&gt;2,C1706&lt;&gt;1,D1706&lt;&gt;1,H1706&lt;&gt;1),0,
COUNTIFS($B$4:B1706,2,$C$4:C1706,1,$D$4:D1706,1,$H$4:H1706,1))</f>
        <v>0</v>
      </c>
      <c r="G1706" s="26" t="str">
        <f>IF(I1706="","",(COUNTIF($E$4:E1706,E1706)))</f>
        <v/>
      </c>
      <c r="H1706" s="1">
        <f>IF(AND(J1706="SAYIM",FİLTRE!$H$5="RAFTA",U1706&lt;&gt;0),1,0)+
IF(AND(J1706="İADE DEPO",FİLTRE!$H$5="İADE DEPO"),1,0)+
IF(FİLTRE!$H$5="TÜMÜ",1,0)+
IF(AND(J1706="FİRMA İADE",FİLTRE!$H$5="FİRMA İADE"),1,0)+
IF(AND(J1706="İMHA",FİLTRE!$H$5="İMHA"),1,0)</f>
        <v>1</v>
      </c>
      <c r="I1706" s="99"/>
      <c r="J1706" s="100"/>
      <c r="K1706" s="100"/>
      <c r="L1706" s="101"/>
      <c r="M1706" s="102"/>
      <c r="N1706" s="101"/>
      <c r="O1706" s="99"/>
      <c r="P1706" s="103"/>
      <c r="Q1706" s="104"/>
      <c r="R1706" s="50"/>
      <c r="S1706" s="105"/>
      <c r="T1706" s="106"/>
      <c r="U1706" s="107"/>
      <c r="V1706" s="108"/>
      <c r="W1706" s="107"/>
      <c r="X1706" s="107"/>
      <c r="AA1706" s="107"/>
      <c r="AB1706" s="110"/>
      <c r="AC1706" s="110"/>
      <c r="AE1706" s="105"/>
      <c r="AF1706" s="105"/>
      <c r="AR1706" s="112"/>
    </row>
    <row r="1707" spans="2:44" x14ac:dyDescent="0.25">
      <c r="B1707" s="1" t="str">
        <f>IF(I1707="","",
(IF(N1707=FİLTRE!$H$6,2,0)+IF(FİLTRE!$H$6="TOPLAM",2,0))
)</f>
        <v/>
      </c>
      <c r="C1707">
        <f>IF(FİLTRE!$M$5="",9,(IF(U1707&gt;=FİLTRE!$M$5,1,0)))</f>
        <v>1</v>
      </c>
      <c r="D1707" s="1">
        <f>IF(FİLTRE!$M$6="",9,(IF('SKT LİSTESİ'!P1707&lt;=FİLTRE!$M$6,1,0)))</f>
        <v>1</v>
      </c>
      <c r="E1707" s="25" t="str">
        <f>IF(I1707="","",(COUNTIFS($L$4:L1707,L1707)))</f>
        <v/>
      </c>
      <c r="F1707" s="13">
        <f>IF(OR(B1707&lt;&gt;2,C1707&lt;&gt;1,D1707&lt;&gt;1,H1707&lt;&gt;1),0,
COUNTIFS($B$4:B1707,2,$C$4:C1707,1,$D$4:D1707,1,$H$4:H1707,1))</f>
        <v>0</v>
      </c>
      <c r="G1707" s="26" t="str">
        <f>IF(I1707="","",(COUNTIF($E$4:E1707,E1707)))</f>
        <v/>
      </c>
      <c r="H1707" s="1">
        <f>IF(AND(J1707="SAYIM",FİLTRE!$H$5="RAFTA",U1707&lt;&gt;0),1,0)+
IF(AND(J1707="İADE DEPO",FİLTRE!$H$5="İADE DEPO"),1,0)+
IF(FİLTRE!$H$5="TÜMÜ",1,0)+
IF(AND(J1707="FİRMA İADE",FİLTRE!$H$5="FİRMA İADE"),1,0)+
IF(AND(J1707="İMHA",FİLTRE!$H$5="İMHA"),1,0)</f>
        <v>1</v>
      </c>
      <c r="I1707" s="99"/>
      <c r="J1707" s="100"/>
      <c r="K1707" s="100"/>
      <c r="L1707" s="101"/>
      <c r="M1707" s="102"/>
      <c r="N1707" s="101"/>
      <c r="O1707" s="99"/>
      <c r="P1707" s="103"/>
      <c r="Q1707" s="104"/>
      <c r="R1707" s="50"/>
      <c r="S1707" s="105"/>
      <c r="T1707" s="106"/>
      <c r="U1707" s="107"/>
      <c r="V1707" s="108"/>
      <c r="W1707" s="107"/>
      <c r="X1707" s="107"/>
      <c r="AA1707" s="107"/>
      <c r="AB1707" s="110"/>
      <c r="AC1707" s="110"/>
      <c r="AE1707" s="105"/>
      <c r="AF1707" s="105"/>
      <c r="AR1707" s="112"/>
    </row>
    <row r="1708" spans="2:44" x14ac:dyDescent="0.25">
      <c r="B1708" s="1" t="str">
        <f>IF(I1708="","",
(IF(N1708=FİLTRE!$H$6,2,0)+IF(FİLTRE!$H$6="TOPLAM",2,0))
)</f>
        <v/>
      </c>
      <c r="C1708">
        <f>IF(FİLTRE!$M$5="",9,(IF(U1708&gt;=FİLTRE!$M$5,1,0)))</f>
        <v>1</v>
      </c>
      <c r="D1708" s="1">
        <f>IF(FİLTRE!$M$6="",9,(IF('SKT LİSTESİ'!P1708&lt;=FİLTRE!$M$6,1,0)))</f>
        <v>1</v>
      </c>
      <c r="E1708" s="25" t="str">
        <f>IF(I1708="","",(COUNTIFS($L$4:L1708,L1708)))</f>
        <v/>
      </c>
      <c r="F1708" s="13">
        <f>IF(OR(B1708&lt;&gt;2,C1708&lt;&gt;1,D1708&lt;&gt;1,H1708&lt;&gt;1),0,
COUNTIFS($B$4:B1708,2,$C$4:C1708,1,$D$4:D1708,1,$H$4:H1708,1))</f>
        <v>0</v>
      </c>
      <c r="G1708" s="26" t="str">
        <f>IF(I1708="","",(COUNTIF($E$4:E1708,E1708)))</f>
        <v/>
      </c>
      <c r="H1708" s="1">
        <f>IF(AND(J1708="SAYIM",FİLTRE!$H$5="RAFTA",U1708&lt;&gt;0),1,0)+
IF(AND(J1708="İADE DEPO",FİLTRE!$H$5="İADE DEPO"),1,0)+
IF(FİLTRE!$H$5="TÜMÜ",1,0)+
IF(AND(J1708="FİRMA İADE",FİLTRE!$H$5="FİRMA İADE"),1,0)+
IF(AND(J1708="İMHA",FİLTRE!$H$5="İMHA"),1,0)</f>
        <v>1</v>
      </c>
      <c r="I1708" s="99"/>
      <c r="J1708" s="100"/>
      <c r="K1708" s="100"/>
      <c r="L1708" s="101"/>
      <c r="M1708" s="102"/>
      <c r="N1708" s="101"/>
      <c r="O1708" s="99"/>
      <c r="P1708" s="103"/>
      <c r="Q1708" s="104"/>
      <c r="R1708" s="50"/>
      <c r="S1708" s="105"/>
      <c r="T1708" s="106"/>
      <c r="U1708" s="107"/>
      <c r="V1708" s="108"/>
      <c r="W1708" s="107"/>
      <c r="X1708" s="107"/>
      <c r="AA1708" s="107"/>
      <c r="AB1708" s="110"/>
      <c r="AC1708" s="110"/>
      <c r="AE1708" s="105"/>
      <c r="AF1708" s="105"/>
      <c r="AR1708" s="112"/>
    </row>
    <row r="1709" spans="2:44" x14ac:dyDescent="0.25">
      <c r="B1709" s="1" t="str">
        <f>IF(I1709="","",
(IF(N1709=FİLTRE!$H$6,2,0)+IF(FİLTRE!$H$6="TOPLAM",2,0))
)</f>
        <v/>
      </c>
      <c r="C1709">
        <f>IF(FİLTRE!$M$5="",9,(IF(U1709&gt;=FİLTRE!$M$5,1,0)))</f>
        <v>1</v>
      </c>
      <c r="D1709" s="1">
        <f>IF(FİLTRE!$M$6="",9,(IF('SKT LİSTESİ'!P1709&lt;=FİLTRE!$M$6,1,0)))</f>
        <v>1</v>
      </c>
      <c r="E1709" s="25" t="str">
        <f>IF(I1709="","",(COUNTIFS($L$4:L1709,L1709)))</f>
        <v/>
      </c>
      <c r="F1709" s="13">
        <f>IF(OR(B1709&lt;&gt;2,C1709&lt;&gt;1,D1709&lt;&gt;1,H1709&lt;&gt;1),0,
COUNTIFS($B$4:B1709,2,$C$4:C1709,1,$D$4:D1709,1,$H$4:H1709,1))</f>
        <v>0</v>
      </c>
      <c r="G1709" s="26" t="str">
        <f>IF(I1709="","",(COUNTIF($E$4:E1709,E1709)))</f>
        <v/>
      </c>
      <c r="H1709" s="1">
        <f>IF(AND(J1709="SAYIM",FİLTRE!$H$5="RAFTA",U1709&lt;&gt;0),1,0)+
IF(AND(J1709="İADE DEPO",FİLTRE!$H$5="İADE DEPO"),1,0)+
IF(FİLTRE!$H$5="TÜMÜ",1,0)+
IF(AND(J1709="FİRMA İADE",FİLTRE!$H$5="FİRMA İADE"),1,0)+
IF(AND(J1709="İMHA",FİLTRE!$H$5="İMHA"),1,0)</f>
        <v>1</v>
      </c>
      <c r="I1709" s="99"/>
      <c r="J1709" s="100"/>
      <c r="K1709" s="100"/>
      <c r="L1709" s="101"/>
      <c r="M1709" s="102"/>
      <c r="N1709" s="101"/>
      <c r="O1709" s="99"/>
      <c r="P1709" s="103"/>
      <c r="Q1709" s="104"/>
      <c r="R1709" s="50"/>
      <c r="S1709" s="105"/>
      <c r="T1709" s="106"/>
      <c r="U1709" s="107"/>
      <c r="V1709" s="108"/>
      <c r="W1709" s="107"/>
      <c r="X1709" s="107"/>
      <c r="AA1709" s="107"/>
      <c r="AB1709" s="110"/>
      <c r="AC1709" s="110"/>
      <c r="AE1709" s="105"/>
      <c r="AF1709" s="105"/>
      <c r="AR1709" s="112"/>
    </row>
    <row r="1710" spans="2:44" x14ac:dyDescent="0.25">
      <c r="B1710" s="1" t="str">
        <f>IF(I1710="","",
(IF(N1710=FİLTRE!$H$6,2,0)+IF(FİLTRE!$H$6="TOPLAM",2,0))
)</f>
        <v/>
      </c>
      <c r="C1710">
        <f>IF(FİLTRE!$M$5="",9,(IF(U1710&gt;=FİLTRE!$M$5,1,0)))</f>
        <v>1</v>
      </c>
      <c r="D1710" s="1">
        <f>IF(FİLTRE!$M$6="",9,(IF('SKT LİSTESİ'!P1710&lt;=FİLTRE!$M$6,1,0)))</f>
        <v>1</v>
      </c>
      <c r="E1710" s="25" t="str">
        <f>IF(I1710="","",(COUNTIFS($L$4:L1710,L1710)))</f>
        <v/>
      </c>
      <c r="F1710" s="13">
        <f>IF(OR(B1710&lt;&gt;2,C1710&lt;&gt;1,D1710&lt;&gt;1,H1710&lt;&gt;1),0,
COUNTIFS($B$4:B1710,2,$C$4:C1710,1,$D$4:D1710,1,$H$4:H1710,1))</f>
        <v>0</v>
      </c>
      <c r="G1710" s="26" t="str">
        <f>IF(I1710="","",(COUNTIF($E$4:E1710,E1710)))</f>
        <v/>
      </c>
      <c r="H1710" s="1">
        <f>IF(AND(J1710="SAYIM",FİLTRE!$H$5="RAFTA",U1710&lt;&gt;0),1,0)+
IF(AND(J1710="İADE DEPO",FİLTRE!$H$5="İADE DEPO"),1,0)+
IF(FİLTRE!$H$5="TÜMÜ",1,0)+
IF(AND(J1710="FİRMA İADE",FİLTRE!$H$5="FİRMA İADE"),1,0)+
IF(AND(J1710="İMHA",FİLTRE!$H$5="İMHA"),1,0)</f>
        <v>1</v>
      </c>
      <c r="I1710" s="99"/>
      <c r="J1710" s="100"/>
      <c r="K1710" s="100"/>
      <c r="L1710" s="101"/>
      <c r="M1710" s="102"/>
      <c r="N1710" s="101"/>
      <c r="O1710" s="99"/>
      <c r="P1710" s="103"/>
      <c r="Q1710" s="104"/>
      <c r="R1710" s="50"/>
      <c r="S1710" s="105"/>
      <c r="T1710" s="106"/>
      <c r="U1710" s="107"/>
      <c r="V1710" s="108"/>
      <c r="W1710" s="107"/>
      <c r="X1710" s="107"/>
      <c r="AA1710" s="107"/>
      <c r="AB1710" s="110"/>
      <c r="AC1710" s="110"/>
      <c r="AE1710" s="105"/>
      <c r="AF1710" s="105"/>
      <c r="AR1710" s="112"/>
    </row>
    <row r="1711" spans="2:44" x14ac:dyDescent="0.25">
      <c r="B1711" s="1" t="str">
        <f>IF(I1711="","",
(IF(N1711=FİLTRE!$H$6,2,0)+IF(FİLTRE!$H$6="TOPLAM",2,0))
)</f>
        <v/>
      </c>
      <c r="C1711">
        <f>IF(FİLTRE!$M$5="",9,(IF(U1711&gt;=FİLTRE!$M$5,1,0)))</f>
        <v>1</v>
      </c>
      <c r="D1711" s="1">
        <f>IF(FİLTRE!$M$6="",9,(IF('SKT LİSTESİ'!P1711&lt;=FİLTRE!$M$6,1,0)))</f>
        <v>1</v>
      </c>
      <c r="E1711" s="25" t="str">
        <f>IF(I1711="","",(COUNTIFS($L$4:L1711,L1711)))</f>
        <v/>
      </c>
      <c r="F1711" s="13">
        <f>IF(OR(B1711&lt;&gt;2,C1711&lt;&gt;1,D1711&lt;&gt;1,H1711&lt;&gt;1),0,
COUNTIFS($B$4:B1711,2,$C$4:C1711,1,$D$4:D1711,1,$H$4:H1711,1))</f>
        <v>0</v>
      </c>
      <c r="G1711" s="26" t="str">
        <f>IF(I1711="","",(COUNTIF($E$4:E1711,E1711)))</f>
        <v/>
      </c>
      <c r="H1711" s="1">
        <f>IF(AND(J1711="SAYIM",FİLTRE!$H$5="RAFTA",U1711&lt;&gt;0),1,0)+
IF(AND(J1711="İADE DEPO",FİLTRE!$H$5="İADE DEPO"),1,0)+
IF(FİLTRE!$H$5="TÜMÜ",1,0)+
IF(AND(J1711="FİRMA İADE",FİLTRE!$H$5="FİRMA İADE"),1,0)+
IF(AND(J1711="İMHA",FİLTRE!$H$5="İMHA"),1,0)</f>
        <v>1</v>
      </c>
      <c r="I1711" s="99"/>
      <c r="J1711" s="100"/>
      <c r="K1711" s="100"/>
      <c r="L1711" s="101"/>
      <c r="M1711" s="102"/>
      <c r="N1711" s="101"/>
      <c r="O1711" s="99"/>
      <c r="P1711" s="103"/>
      <c r="Q1711" s="104"/>
      <c r="R1711" s="50"/>
      <c r="S1711" s="105"/>
      <c r="T1711" s="106"/>
      <c r="U1711" s="107"/>
      <c r="V1711" s="108"/>
      <c r="W1711" s="107"/>
      <c r="X1711" s="107"/>
      <c r="AA1711" s="107"/>
      <c r="AB1711" s="110"/>
      <c r="AC1711" s="110"/>
      <c r="AE1711" s="105"/>
      <c r="AF1711" s="105"/>
      <c r="AR1711" s="112"/>
    </row>
    <row r="1712" spans="2:44" x14ac:dyDescent="0.25">
      <c r="B1712" s="1" t="str">
        <f>IF(I1712="","",
(IF(N1712=FİLTRE!$H$6,2,0)+IF(FİLTRE!$H$6="TOPLAM",2,0))
)</f>
        <v/>
      </c>
      <c r="C1712">
        <f>IF(FİLTRE!$M$5="",9,(IF(U1712&gt;=FİLTRE!$M$5,1,0)))</f>
        <v>1</v>
      </c>
      <c r="D1712" s="1">
        <f>IF(FİLTRE!$M$6="",9,(IF('SKT LİSTESİ'!P1712&lt;=FİLTRE!$M$6,1,0)))</f>
        <v>1</v>
      </c>
      <c r="E1712" s="25" t="str">
        <f>IF(I1712="","",(COUNTIFS($L$4:L1712,L1712)))</f>
        <v/>
      </c>
      <c r="F1712" s="13">
        <f>IF(OR(B1712&lt;&gt;2,C1712&lt;&gt;1,D1712&lt;&gt;1,H1712&lt;&gt;1),0,
COUNTIFS($B$4:B1712,2,$C$4:C1712,1,$D$4:D1712,1,$H$4:H1712,1))</f>
        <v>0</v>
      </c>
      <c r="G1712" s="26" t="str">
        <f>IF(I1712="","",(COUNTIF($E$4:E1712,E1712)))</f>
        <v/>
      </c>
      <c r="H1712" s="1">
        <f>IF(AND(J1712="SAYIM",FİLTRE!$H$5="RAFTA",U1712&lt;&gt;0),1,0)+
IF(AND(J1712="İADE DEPO",FİLTRE!$H$5="İADE DEPO"),1,0)+
IF(FİLTRE!$H$5="TÜMÜ",1,0)+
IF(AND(J1712="FİRMA İADE",FİLTRE!$H$5="FİRMA İADE"),1,0)+
IF(AND(J1712="İMHA",FİLTRE!$H$5="İMHA"),1,0)</f>
        <v>1</v>
      </c>
      <c r="I1712" s="99"/>
      <c r="J1712" s="100"/>
      <c r="K1712" s="100"/>
      <c r="L1712" s="101"/>
      <c r="M1712" s="102"/>
      <c r="N1712" s="101"/>
      <c r="O1712" s="99"/>
      <c r="P1712" s="103"/>
      <c r="Q1712" s="104"/>
      <c r="R1712" s="50"/>
      <c r="S1712" s="105"/>
      <c r="T1712" s="106"/>
      <c r="U1712" s="107"/>
      <c r="V1712" s="108"/>
      <c r="W1712" s="107"/>
      <c r="X1712" s="107"/>
      <c r="AA1712" s="107"/>
      <c r="AB1712" s="110"/>
      <c r="AC1712" s="110"/>
      <c r="AE1712" s="105"/>
      <c r="AF1712" s="105"/>
      <c r="AR1712" s="112"/>
    </row>
    <row r="1713" spans="2:44" x14ac:dyDescent="0.25">
      <c r="B1713" s="1" t="str">
        <f>IF(I1713="","",
(IF(N1713=FİLTRE!$H$6,2,0)+IF(FİLTRE!$H$6="TOPLAM",2,0))
)</f>
        <v/>
      </c>
      <c r="C1713">
        <f>IF(FİLTRE!$M$5="",9,(IF(U1713&gt;=FİLTRE!$M$5,1,0)))</f>
        <v>1</v>
      </c>
      <c r="D1713" s="1">
        <f>IF(FİLTRE!$M$6="",9,(IF('SKT LİSTESİ'!P1713&lt;=FİLTRE!$M$6,1,0)))</f>
        <v>1</v>
      </c>
      <c r="E1713" s="25" t="str">
        <f>IF(I1713="","",(COUNTIFS($L$4:L1713,L1713)))</f>
        <v/>
      </c>
      <c r="F1713" s="13">
        <f>IF(OR(B1713&lt;&gt;2,C1713&lt;&gt;1,D1713&lt;&gt;1,H1713&lt;&gt;1),0,
COUNTIFS($B$4:B1713,2,$C$4:C1713,1,$D$4:D1713,1,$H$4:H1713,1))</f>
        <v>0</v>
      </c>
      <c r="G1713" s="26" t="str">
        <f>IF(I1713="","",(COUNTIF($E$4:E1713,E1713)))</f>
        <v/>
      </c>
      <c r="H1713" s="1">
        <f>IF(AND(J1713="SAYIM",FİLTRE!$H$5="RAFTA",U1713&lt;&gt;0),1,0)+
IF(AND(J1713="İADE DEPO",FİLTRE!$H$5="İADE DEPO"),1,0)+
IF(FİLTRE!$H$5="TÜMÜ",1,0)+
IF(AND(J1713="FİRMA İADE",FİLTRE!$H$5="FİRMA İADE"),1,0)+
IF(AND(J1713="İMHA",FİLTRE!$H$5="İMHA"),1,0)</f>
        <v>1</v>
      </c>
      <c r="I1713" s="99"/>
      <c r="J1713" s="100"/>
      <c r="K1713" s="100"/>
      <c r="L1713" s="101"/>
      <c r="M1713" s="102"/>
      <c r="N1713" s="101"/>
      <c r="O1713" s="99"/>
      <c r="P1713" s="103"/>
      <c r="Q1713" s="104"/>
      <c r="R1713" s="50"/>
      <c r="S1713" s="105"/>
      <c r="T1713" s="106"/>
      <c r="U1713" s="107"/>
      <c r="V1713" s="108"/>
      <c r="W1713" s="107"/>
      <c r="X1713" s="107"/>
      <c r="AA1713" s="107"/>
      <c r="AB1713" s="110"/>
      <c r="AC1713" s="110"/>
      <c r="AE1713" s="105"/>
      <c r="AF1713" s="105"/>
      <c r="AR1713" s="112"/>
    </row>
    <row r="1714" spans="2:44" x14ac:dyDescent="0.25">
      <c r="B1714" s="1" t="str">
        <f>IF(I1714="","",
(IF(N1714=FİLTRE!$H$6,2,0)+IF(FİLTRE!$H$6="TOPLAM",2,0))
)</f>
        <v/>
      </c>
      <c r="C1714">
        <f>IF(FİLTRE!$M$5="",9,(IF(U1714&gt;=FİLTRE!$M$5,1,0)))</f>
        <v>1</v>
      </c>
      <c r="D1714" s="1">
        <f>IF(FİLTRE!$M$6="",9,(IF('SKT LİSTESİ'!P1714&lt;=FİLTRE!$M$6,1,0)))</f>
        <v>1</v>
      </c>
      <c r="E1714" s="25" t="str">
        <f>IF(I1714="","",(COUNTIFS($L$4:L1714,L1714)))</f>
        <v/>
      </c>
      <c r="F1714" s="13">
        <f>IF(OR(B1714&lt;&gt;2,C1714&lt;&gt;1,D1714&lt;&gt;1,H1714&lt;&gt;1),0,
COUNTIFS($B$4:B1714,2,$C$4:C1714,1,$D$4:D1714,1,$H$4:H1714,1))</f>
        <v>0</v>
      </c>
      <c r="G1714" s="26" t="str">
        <f>IF(I1714="","",(COUNTIF($E$4:E1714,E1714)))</f>
        <v/>
      </c>
      <c r="H1714" s="1">
        <f>IF(AND(J1714="SAYIM",FİLTRE!$H$5="RAFTA",U1714&lt;&gt;0),1,0)+
IF(AND(J1714="İADE DEPO",FİLTRE!$H$5="İADE DEPO"),1,0)+
IF(FİLTRE!$H$5="TÜMÜ",1,0)+
IF(AND(J1714="FİRMA İADE",FİLTRE!$H$5="FİRMA İADE"),1,0)+
IF(AND(J1714="İMHA",FİLTRE!$H$5="İMHA"),1,0)</f>
        <v>1</v>
      </c>
      <c r="I1714" s="99"/>
      <c r="J1714" s="100"/>
      <c r="K1714" s="100"/>
      <c r="L1714" s="101"/>
      <c r="M1714" s="102"/>
      <c r="N1714" s="101"/>
      <c r="O1714" s="99"/>
      <c r="P1714" s="103"/>
      <c r="Q1714" s="104"/>
      <c r="R1714" s="50"/>
      <c r="S1714" s="105"/>
      <c r="T1714" s="106"/>
      <c r="U1714" s="107"/>
      <c r="V1714" s="108"/>
      <c r="W1714" s="107"/>
      <c r="X1714" s="107"/>
      <c r="AA1714" s="107"/>
      <c r="AB1714" s="110"/>
      <c r="AC1714" s="110"/>
      <c r="AE1714" s="105"/>
      <c r="AF1714" s="105"/>
      <c r="AR1714" s="112"/>
    </row>
    <row r="1715" spans="2:44" x14ac:dyDescent="0.25">
      <c r="B1715" s="1" t="str">
        <f>IF(I1715="","",
(IF(N1715=FİLTRE!$H$6,2,0)+IF(FİLTRE!$H$6="TOPLAM",2,0))
)</f>
        <v/>
      </c>
      <c r="C1715">
        <f>IF(FİLTRE!$M$5="",9,(IF(U1715&gt;=FİLTRE!$M$5,1,0)))</f>
        <v>1</v>
      </c>
      <c r="D1715" s="1">
        <f>IF(FİLTRE!$M$6="",9,(IF('SKT LİSTESİ'!P1715&lt;=FİLTRE!$M$6,1,0)))</f>
        <v>1</v>
      </c>
      <c r="E1715" s="25" t="str">
        <f>IF(I1715="","",(COUNTIFS($L$4:L1715,L1715)))</f>
        <v/>
      </c>
      <c r="F1715" s="13">
        <f>IF(OR(B1715&lt;&gt;2,C1715&lt;&gt;1,D1715&lt;&gt;1,H1715&lt;&gt;1),0,
COUNTIFS($B$4:B1715,2,$C$4:C1715,1,$D$4:D1715,1,$H$4:H1715,1))</f>
        <v>0</v>
      </c>
      <c r="G1715" s="26" t="str">
        <f>IF(I1715="","",(COUNTIF($E$4:E1715,E1715)))</f>
        <v/>
      </c>
      <c r="H1715" s="1">
        <f>IF(AND(J1715="SAYIM",FİLTRE!$H$5="RAFTA",U1715&lt;&gt;0),1,0)+
IF(AND(J1715="İADE DEPO",FİLTRE!$H$5="İADE DEPO"),1,0)+
IF(FİLTRE!$H$5="TÜMÜ",1,0)+
IF(AND(J1715="FİRMA İADE",FİLTRE!$H$5="FİRMA İADE"),1,0)+
IF(AND(J1715="İMHA",FİLTRE!$H$5="İMHA"),1,0)</f>
        <v>1</v>
      </c>
      <c r="I1715" s="99"/>
      <c r="J1715" s="100"/>
      <c r="K1715" s="100"/>
      <c r="L1715" s="101"/>
      <c r="M1715" s="102"/>
      <c r="N1715" s="101"/>
      <c r="O1715" s="99"/>
      <c r="P1715" s="103"/>
      <c r="Q1715" s="104"/>
      <c r="R1715" s="50"/>
      <c r="S1715" s="105"/>
      <c r="T1715" s="106"/>
      <c r="U1715" s="107"/>
      <c r="V1715" s="108"/>
      <c r="W1715" s="107"/>
      <c r="X1715" s="107"/>
      <c r="AA1715" s="107"/>
      <c r="AB1715" s="110"/>
      <c r="AC1715" s="110"/>
      <c r="AE1715" s="105"/>
      <c r="AF1715" s="105"/>
      <c r="AR1715" s="112"/>
    </row>
    <row r="1716" spans="2:44" x14ac:dyDescent="0.25">
      <c r="B1716" s="1" t="str">
        <f>IF(I1716="","",
(IF(N1716=FİLTRE!$H$6,2,0)+IF(FİLTRE!$H$6="TOPLAM",2,0))
)</f>
        <v/>
      </c>
      <c r="C1716">
        <f>IF(FİLTRE!$M$5="",9,(IF(U1716&gt;=FİLTRE!$M$5,1,0)))</f>
        <v>1</v>
      </c>
      <c r="D1716" s="1">
        <f>IF(FİLTRE!$M$6="",9,(IF('SKT LİSTESİ'!P1716&lt;=FİLTRE!$M$6,1,0)))</f>
        <v>1</v>
      </c>
      <c r="E1716" s="25" t="str">
        <f>IF(I1716="","",(COUNTIFS($L$4:L1716,L1716)))</f>
        <v/>
      </c>
      <c r="F1716" s="13">
        <f>IF(OR(B1716&lt;&gt;2,C1716&lt;&gt;1,D1716&lt;&gt;1,H1716&lt;&gt;1),0,
COUNTIFS($B$4:B1716,2,$C$4:C1716,1,$D$4:D1716,1,$H$4:H1716,1))</f>
        <v>0</v>
      </c>
      <c r="G1716" s="26" t="str">
        <f>IF(I1716="","",(COUNTIF($E$4:E1716,E1716)))</f>
        <v/>
      </c>
      <c r="H1716" s="1">
        <f>IF(AND(J1716="SAYIM",FİLTRE!$H$5="RAFTA",U1716&lt;&gt;0),1,0)+
IF(AND(J1716="İADE DEPO",FİLTRE!$H$5="İADE DEPO"),1,0)+
IF(FİLTRE!$H$5="TÜMÜ",1,0)+
IF(AND(J1716="FİRMA İADE",FİLTRE!$H$5="FİRMA İADE"),1,0)+
IF(AND(J1716="İMHA",FİLTRE!$H$5="İMHA"),1,0)</f>
        <v>1</v>
      </c>
      <c r="I1716" s="99"/>
      <c r="J1716" s="100"/>
      <c r="K1716" s="100"/>
      <c r="L1716" s="101"/>
      <c r="M1716" s="102"/>
      <c r="N1716" s="101"/>
      <c r="O1716" s="99"/>
      <c r="P1716" s="103"/>
      <c r="Q1716" s="104"/>
      <c r="R1716" s="50"/>
      <c r="S1716" s="105"/>
      <c r="T1716" s="106"/>
      <c r="U1716" s="107"/>
      <c r="V1716" s="108"/>
      <c r="W1716" s="107"/>
      <c r="X1716" s="107"/>
      <c r="AA1716" s="107"/>
      <c r="AB1716" s="110"/>
      <c r="AC1716" s="110"/>
      <c r="AE1716" s="105"/>
      <c r="AF1716" s="105"/>
      <c r="AR1716" s="112"/>
    </row>
    <row r="1717" spans="2:44" x14ac:dyDescent="0.25">
      <c r="B1717" s="1" t="str">
        <f>IF(I1717="","",
(IF(N1717=FİLTRE!$H$6,2,0)+IF(FİLTRE!$H$6="TOPLAM",2,0))
)</f>
        <v/>
      </c>
      <c r="C1717">
        <f>IF(FİLTRE!$M$5="",9,(IF(U1717&gt;=FİLTRE!$M$5,1,0)))</f>
        <v>1</v>
      </c>
      <c r="D1717" s="1">
        <f>IF(FİLTRE!$M$6="",9,(IF('SKT LİSTESİ'!P1717&lt;=FİLTRE!$M$6,1,0)))</f>
        <v>1</v>
      </c>
      <c r="E1717" s="25" t="str">
        <f>IF(I1717="","",(COUNTIFS($L$4:L1717,L1717)))</f>
        <v/>
      </c>
      <c r="F1717" s="13">
        <f>IF(OR(B1717&lt;&gt;2,C1717&lt;&gt;1,D1717&lt;&gt;1,H1717&lt;&gt;1),0,
COUNTIFS($B$4:B1717,2,$C$4:C1717,1,$D$4:D1717,1,$H$4:H1717,1))</f>
        <v>0</v>
      </c>
      <c r="G1717" s="26" t="str">
        <f>IF(I1717="","",(COUNTIF($E$4:E1717,E1717)))</f>
        <v/>
      </c>
      <c r="H1717" s="1">
        <f>IF(AND(J1717="SAYIM",FİLTRE!$H$5="RAFTA",U1717&lt;&gt;0),1,0)+
IF(AND(J1717="İADE DEPO",FİLTRE!$H$5="İADE DEPO"),1,0)+
IF(FİLTRE!$H$5="TÜMÜ",1,0)+
IF(AND(J1717="FİRMA İADE",FİLTRE!$H$5="FİRMA İADE"),1,0)+
IF(AND(J1717="İMHA",FİLTRE!$H$5="İMHA"),1,0)</f>
        <v>1</v>
      </c>
      <c r="I1717" s="99"/>
      <c r="J1717" s="100"/>
      <c r="K1717" s="100"/>
      <c r="L1717" s="101"/>
      <c r="M1717" s="102"/>
      <c r="N1717" s="101"/>
      <c r="O1717" s="99"/>
      <c r="P1717" s="103"/>
      <c r="Q1717" s="104"/>
      <c r="R1717" s="50"/>
      <c r="S1717" s="105"/>
      <c r="T1717" s="106"/>
      <c r="U1717" s="107"/>
      <c r="V1717" s="108"/>
      <c r="W1717" s="107"/>
      <c r="X1717" s="107"/>
      <c r="AA1717" s="107"/>
      <c r="AB1717" s="110"/>
      <c r="AC1717" s="110"/>
      <c r="AE1717" s="105"/>
      <c r="AF1717" s="105"/>
      <c r="AR1717" s="112"/>
    </row>
    <row r="1718" spans="2:44" x14ac:dyDescent="0.25">
      <c r="B1718" s="1" t="str">
        <f>IF(I1718="","",
(IF(N1718=FİLTRE!$H$6,2,0)+IF(FİLTRE!$H$6="TOPLAM",2,0))
)</f>
        <v/>
      </c>
      <c r="C1718">
        <f>IF(FİLTRE!$M$5="",9,(IF(U1718&gt;=FİLTRE!$M$5,1,0)))</f>
        <v>1</v>
      </c>
      <c r="D1718" s="1">
        <f>IF(FİLTRE!$M$6="",9,(IF('SKT LİSTESİ'!P1718&lt;=FİLTRE!$M$6,1,0)))</f>
        <v>1</v>
      </c>
      <c r="E1718" s="25" t="str">
        <f>IF(I1718="","",(COUNTIFS($L$4:L1718,L1718)))</f>
        <v/>
      </c>
      <c r="F1718" s="13">
        <f>IF(OR(B1718&lt;&gt;2,C1718&lt;&gt;1,D1718&lt;&gt;1,H1718&lt;&gt;1),0,
COUNTIFS($B$4:B1718,2,$C$4:C1718,1,$D$4:D1718,1,$H$4:H1718,1))</f>
        <v>0</v>
      </c>
      <c r="G1718" s="26" t="str">
        <f>IF(I1718="","",(COUNTIF($E$4:E1718,E1718)))</f>
        <v/>
      </c>
      <c r="H1718" s="1">
        <f>IF(AND(J1718="SAYIM",FİLTRE!$H$5="RAFTA",U1718&lt;&gt;0),1,0)+
IF(AND(J1718="İADE DEPO",FİLTRE!$H$5="İADE DEPO"),1,0)+
IF(FİLTRE!$H$5="TÜMÜ",1,0)+
IF(AND(J1718="FİRMA İADE",FİLTRE!$H$5="FİRMA İADE"),1,0)+
IF(AND(J1718="İMHA",FİLTRE!$H$5="İMHA"),1,0)</f>
        <v>1</v>
      </c>
      <c r="I1718" s="99"/>
      <c r="J1718" s="100"/>
      <c r="K1718" s="100"/>
      <c r="L1718" s="101"/>
      <c r="M1718" s="102"/>
      <c r="N1718" s="101"/>
      <c r="O1718" s="99"/>
      <c r="P1718" s="103"/>
      <c r="Q1718" s="104"/>
      <c r="R1718" s="50"/>
      <c r="S1718" s="105"/>
      <c r="T1718" s="106"/>
      <c r="U1718" s="107"/>
      <c r="V1718" s="108"/>
      <c r="W1718" s="107"/>
      <c r="X1718" s="107"/>
      <c r="AA1718" s="107"/>
      <c r="AB1718" s="110"/>
      <c r="AC1718" s="110"/>
      <c r="AE1718" s="105"/>
      <c r="AF1718" s="105"/>
      <c r="AR1718" s="112"/>
    </row>
    <row r="1719" spans="2:44" x14ac:dyDescent="0.25">
      <c r="B1719" s="1" t="str">
        <f>IF(I1719="","",
(IF(N1719=FİLTRE!$H$6,2,0)+IF(FİLTRE!$H$6="TOPLAM",2,0))
)</f>
        <v/>
      </c>
      <c r="C1719">
        <f>IF(FİLTRE!$M$5="",9,(IF(U1719&gt;=FİLTRE!$M$5,1,0)))</f>
        <v>1</v>
      </c>
      <c r="D1719" s="1">
        <f>IF(FİLTRE!$M$6="",9,(IF('SKT LİSTESİ'!P1719&lt;=FİLTRE!$M$6,1,0)))</f>
        <v>1</v>
      </c>
      <c r="E1719" s="25" t="str">
        <f>IF(I1719="","",(COUNTIFS($L$4:L1719,L1719)))</f>
        <v/>
      </c>
      <c r="F1719" s="13">
        <f>IF(OR(B1719&lt;&gt;2,C1719&lt;&gt;1,D1719&lt;&gt;1,H1719&lt;&gt;1),0,
COUNTIFS($B$4:B1719,2,$C$4:C1719,1,$D$4:D1719,1,$H$4:H1719,1))</f>
        <v>0</v>
      </c>
      <c r="G1719" s="26" t="str">
        <f>IF(I1719="","",(COUNTIF($E$4:E1719,E1719)))</f>
        <v/>
      </c>
      <c r="H1719" s="1">
        <f>IF(AND(J1719="SAYIM",FİLTRE!$H$5="RAFTA",U1719&lt;&gt;0),1,0)+
IF(AND(J1719="İADE DEPO",FİLTRE!$H$5="İADE DEPO"),1,0)+
IF(FİLTRE!$H$5="TÜMÜ",1,0)+
IF(AND(J1719="FİRMA İADE",FİLTRE!$H$5="FİRMA İADE"),1,0)+
IF(AND(J1719="İMHA",FİLTRE!$H$5="İMHA"),1,0)</f>
        <v>1</v>
      </c>
      <c r="I1719" s="99"/>
      <c r="J1719" s="100"/>
      <c r="K1719" s="100"/>
      <c r="L1719" s="101"/>
      <c r="M1719" s="102"/>
      <c r="N1719" s="101"/>
      <c r="O1719" s="99"/>
      <c r="P1719" s="103"/>
      <c r="Q1719" s="104"/>
      <c r="R1719" s="50"/>
      <c r="S1719" s="105"/>
      <c r="T1719" s="106"/>
      <c r="U1719" s="107"/>
      <c r="V1719" s="108"/>
      <c r="W1719" s="107"/>
      <c r="X1719" s="107"/>
      <c r="AA1719" s="107"/>
      <c r="AB1719" s="110"/>
      <c r="AC1719" s="110"/>
      <c r="AE1719" s="105"/>
      <c r="AF1719" s="105"/>
      <c r="AR1719" s="112"/>
    </row>
    <row r="1720" spans="2:44" x14ac:dyDescent="0.25">
      <c r="B1720" s="1" t="str">
        <f>IF(I1720="","",
(IF(N1720=FİLTRE!$H$6,2,0)+IF(FİLTRE!$H$6="TOPLAM",2,0))
)</f>
        <v/>
      </c>
      <c r="C1720">
        <f>IF(FİLTRE!$M$5="",9,(IF(U1720&gt;=FİLTRE!$M$5,1,0)))</f>
        <v>1</v>
      </c>
      <c r="D1720" s="1">
        <f>IF(FİLTRE!$M$6="",9,(IF('SKT LİSTESİ'!P1720&lt;=FİLTRE!$M$6,1,0)))</f>
        <v>1</v>
      </c>
      <c r="E1720" s="25" t="str">
        <f>IF(I1720="","",(COUNTIFS($L$4:L1720,L1720)))</f>
        <v/>
      </c>
      <c r="F1720" s="13">
        <f>IF(OR(B1720&lt;&gt;2,C1720&lt;&gt;1,D1720&lt;&gt;1,H1720&lt;&gt;1),0,
COUNTIFS($B$4:B1720,2,$C$4:C1720,1,$D$4:D1720,1,$H$4:H1720,1))</f>
        <v>0</v>
      </c>
      <c r="G1720" s="26" t="str">
        <f>IF(I1720="","",(COUNTIF($E$4:E1720,E1720)))</f>
        <v/>
      </c>
      <c r="H1720" s="1">
        <f>IF(AND(J1720="SAYIM",FİLTRE!$H$5="RAFTA",U1720&lt;&gt;0),1,0)+
IF(AND(J1720="İADE DEPO",FİLTRE!$H$5="İADE DEPO"),1,0)+
IF(FİLTRE!$H$5="TÜMÜ",1,0)+
IF(AND(J1720="FİRMA İADE",FİLTRE!$H$5="FİRMA İADE"),1,0)+
IF(AND(J1720="İMHA",FİLTRE!$H$5="İMHA"),1,0)</f>
        <v>1</v>
      </c>
      <c r="I1720" s="99"/>
      <c r="J1720" s="100"/>
      <c r="K1720" s="100"/>
      <c r="L1720" s="101"/>
      <c r="M1720" s="102"/>
      <c r="N1720" s="101"/>
      <c r="O1720" s="99"/>
      <c r="P1720" s="103"/>
      <c r="Q1720" s="104"/>
      <c r="R1720" s="50"/>
      <c r="S1720" s="105"/>
      <c r="T1720" s="106"/>
      <c r="U1720" s="107"/>
      <c r="V1720" s="108"/>
      <c r="W1720" s="107"/>
      <c r="X1720" s="107"/>
      <c r="AA1720" s="107"/>
      <c r="AB1720" s="110"/>
      <c r="AC1720" s="110"/>
      <c r="AE1720" s="105"/>
      <c r="AF1720" s="105"/>
      <c r="AR1720" s="112"/>
    </row>
    <row r="1721" spans="2:44" x14ac:dyDescent="0.25">
      <c r="B1721" s="1" t="str">
        <f>IF(I1721="","",
(IF(N1721=FİLTRE!$H$6,2,0)+IF(FİLTRE!$H$6="TOPLAM",2,0))
)</f>
        <v/>
      </c>
      <c r="C1721">
        <f>IF(FİLTRE!$M$5="",9,(IF(U1721&gt;=FİLTRE!$M$5,1,0)))</f>
        <v>1</v>
      </c>
      <c r="D1721" s="1">
        <f>IF(FİLTRE!$M$6="",9,(IF('SKT LİSTESİ'!P1721&lt;=FİLTRE!$M$6,1,0)))</f>
        <v>1</v>
      </c>
      <c r="E1721" s="25" t="str">
        <f>IF(I1721="","",(COUNTIFS($L$4:L1721,L1721)))</f>
        <v/>
      </c>
      <c r="F1721" s="13">
        <f>IF(OR(B1721&lt;&gt;2,C1721&lt;&gt;1,D1721&lt;&gt;1,H1721&lt;&gt;1),0,
COUNTIFS($B$4:B1721,2,$C$4:C1721,1,$D$4:D1721,1,$H$4:H1721,1))</f>
        <v>0</v>
      </c>
      <c r="G1721" s="26" t="str">
        <f>IF(I1721="","",(COUNTIF($E$4:E1721,E1721)))</f>
        <v/>
      </c>
      <c r="H1721" s="1">
        <f>IF(AND(J1721="SAYIM",FİLTRE!$H$5="RAFTA",U1721&lt;&gt;0),1,0)+
IF(AND(J1721="İADE DEPO",FİLTRE!$H$5="İADE DEPO"),1,0)+
IF(FİLTRE!$H$5="TÜMÜ",1,0)+
IF(AND(J1721="FİRMA İADE",FİLTRE!$H$5="FİRMA İADE"),1,0)+
IF(AND(J1721="İMHA",FİLTRE!$H$5="İMHA"),1,0)</f>
        <v>1</v>
      </c>
      <c r="I1721" s="99"/>
      <c r="J1721" s="100"/>
      <c r="K1721" s="100"/>
      <c r="L1721" s="101"/>
      <c r="M1721" s="102"/>
      <c r="N1721" s="101"/>
      <c r="O1721" s="99"/>
      <c r="P1721" s="103"/>
      <c r="Q1721" s="104"/>
      <c r="R1721" s="50"/>
      <c r="S1721" s="105"/>
      <c r="T1721" s="106"/>
      <c r="U1721" s="107"/>
      <c r="V1721" s="108"/>
      <c r="W1721" s="107"/>
      <c r="X1721" s="107"/>
      <c r="AA1721" s="107"/>
      <c r="AB1721" s="110"/>
      <c r="AC1721" s="110"/>
      <c r="AE1721" s="105"/>
      <c r="AF1721" s="105"/>
      <c r="AR1721" s="112"/>
    </row>
    <row r="1722" spans="2:44" x14ac:dyDescent="0.25">
      <c r="B1722" s="1" t="str">
        <f>IF(I1722="","",
(IF(N1722=FİLTRE!$H$6,2,0)+IF(FİLTRE!$H$6="TOPLAM",2,0))
)</f>
        <v/>
      </c>
      <c r="C1722">
        <f>IF(FİLTRE!$M$5="",9,(IF(U1722&gt;=FİLTRE!$M$5,1,0)))</f>
        <v>1</v>
      </c>
      <c r="D1722" s="1">
        <f>IF(FİLTRE!$M$6="",9,(IF('SKT LİSTESİ'!P1722&lt;=FİLTRE!$M$6,1,0)))</f>
        <v>1</v>
      </c>
      <c r="E1722" s="25" t="str">
        <f>IF(I1722="","",(COUNTIFS($L$4:L1722,L1722)))</f>
        <v/>
      </c>
      <c r="F1722" s="13">
        <f>IF(OR(B1722&lt;&gt;2,C1722&lt;&gt;1,D1722&lt;&gt;1,H1722&lt;&gt;1),0,
COUNTIFS($B$4:B1722,2,$C$4:C1722,1,$D$4:D1722,1,$H$4:H1722,1))</f>
        <v>0</v>
      </c>
      <c r="G1722" s="26" t="str">
        <f>IF(I1722="","",(COUNTIF($E$4:E1722,E1722)))</f>
        <v/>
      </c>
      <c r="H1722" s="1">
        <f>IF(AND(J1722="SAYIM",FİLTRE!$H$5="RAFTA",U1722&lt;&gt;0),1,0)+
IF(AND(J1722="İADE DEPO",FİLTRE!$H$5="İADE DEPO"),1,0)+
IF(FİLTRE!$H$5="TÜMÜ",1,0)+
IF(AND(J1722="FİRMA İADE",FİLTRE!$H$5="FİRMA İADE"),1,0)+
IF(AND(J1722="İMHA",FİLTRE!$H$5="İMHA"),1,0)</f>
        <v>1</v>
      </c>
      <c r="I1722" s="99"/>
      <c r="J1722" s="100"/>
      <c r="K1722" s="100"/>
      <c r="L1722" s="101"/>
      <c r="M1722" s="102"/>
      <c r="N1722" s="101"/>
      <c r="O1722" s="99"/>
      <c r="P1722" s="103"/>
      <c r="Q1722" s="104"/>
      <c r="R1722" s="50"/>
      <c r="S1722" s="105"/>
      <c r="T1722" s="106"/>
      <c r="U1722" s="107"/>
      <c r="V1722" s="108"/>
      <c r="W1722" s="107"/>
      <c r="X1722" s="107"/>
      <c r="AA1722" s="107"/>
      <c r="AB1722" s="110"/>
      <c r="AC1722" s="110"/>
      <c r="AE1722" s="105"/>
      <c r="AF1722" s="105"/>
      <c r="AR1722" s="112"/>
    </row>
    <row r="1723" spans="2:44" x14ac:dyDescent="0.25">
      <c r="B1723" s="1" t="str">
        <f>IF(I1723="","",
(IF(N1723=FİLTRE!$H$6,2,0)+IF(FİLTRE!$H$6="TOPLAM",2,0))
)</f>
        <v/>
      </c>
      <c r="C1723">
        <f>IF(FİLTRE!$M$5="",9,(IF(U1723&gt;=FİLTRE!$M$5,1,0)))</f>
        <v>1</v>
      </c>
      <c r="D1723" s="1">
        <f>IF(FİLTRE!$M$6="",9,(IF('SKT LİSTESİ'!P1723&lt;=FİLTRE!$M$6,1,0)))</f>
        <v>1</v>
      </c>
      <c r="E1723" s="25" t="str">
        <f>IF(I1723="","",(COUNTIFS($L$4:L1723,L1723)))</f>
        <v/>
      </c>
      <c r="F1723" s="13">
        <f>IF(OR(B1723&lt;&gt;2,C1723&lt;&gt;1,D1723&lt;&gt;1,H1723&lt;&gt;1),0,
COUNTIFS($B$4:B1723,2,$C$4:C1723,1,$D$4:D1723,1,$H$4:H1723,1))</f>
        <v>0</v>
      </c>
      <c r="G1723" s="26" t="str">
        <f>IF(I1723="","",(COUNTIF($E$4:E1723,E1723)))</f>
        <v/>
      </c>
      <c r="H1723" s="1">
        <f>IF(AND(J1723="SAYIM",FİLTRE!$H$5="RAFTA",U1723&lt;&gt;0),1,0)+
IF(AND(J1723="İADE DEPO",FİLTRE!$H$5="İADE DEPO"),1,0)+
IF(FİLTRE!$H$5="TÜMÜ",1,0)+
IF(AND(J1723="FİRMA İADE",FİLTRE!$H$5="FİRMA İADE"),1,0)+
IF(AND(J1723="İMHA",FİLTRE!$H$5="İMHA"),1,0)</f>
        <v>1</v>
      </c>
      <c r="I1723" s="99"/>
      <c r="J1723" s="100"/>
      <c r="K1723" s="100"/>
      <c r="L1723" s="101"/>
      <c r="M1723" s="102"/>
      <c r="N1723" s="101"/>
      <c r="O1723" s="99"/>
      <c r="P1723" s="103"/>
      <c r="Q1723" s="104"/>
      <c r="R1723" s="50"/>
      <c r="S1723" s="105"/>
      <c r="T1723" s="106"/>
      <c r="U1723" s="107"/>
      <c r="V1723" s="108"/>
      <c r="W1723" s="107"/>
      <c r="X1723" s="107"/>
      <c r="AA1723" s="107"/>
      <c r="AB1723" s="110"/>
      <c r="AC1723" s="110"/>
      <c r="AE1723" s="105"/>
      <c r="AF1723" s="105"/>
      <c r="AR1723" s="112"/>
    </row>
    <row r="1724" spans="2:44" x14ac:dyDescent="0.25">
      <c r="B1724" s="1" t="str">
        <f>IF(I1724="","",
(IF(N1724=FİLTRE!$H$6,2,0)+IF(FİLTRE!$H$6="TOPLAM",2,0))
)</f>
        <v/>
      </c>
      <c r="C1724">
        <f>IF(FİLTRE!$M$5="",9,(IF(U1724&gt;=FİLTRE!$M$5,1,0)))</f>
        <v>1</v>
      </c>
      <c r="D1724" s="1">
        <f>IF(FİLTRE!$M$6="",9,(IF('SKT LİSTESİ'!P1724&lt;=FİLTRE!$M$6,1,0)))</f>
        <v>1</v>
      </c>
      <c r="E1724" s="25" t="str">
        <f>IF(I1724="","",(COUNTIFS($L$4:L1724,L1724)))</f>
        <v/>
      </c>
      <c r="F1724" s="13">
        <f>IF(OR(B1724&lt;&gt;2,C1724&lt;&gt;1,D1724&lt;&gt;1,H1724&lt;&gt;1),0,
COUNTIFS($B$4:B1724,2,$C$4:C1724,1,$D$4:D1724,1,$H$4:H1724,1))</f>
        <v>0</v>
      </c>
      <c r="G1724" s="26" t="str">
        <f>IF(I1724="","",(COUNTIF($E$4:E1724,E1724)))</f>
        <v/>
      </c>
      <c r="H1724" s="1">
        <f>IF(AND(J1724="SAYIM",FİLTRE!$H$5="RAFTA",U1724&lt;&gt;0),1,0)+
IF(AND(J1724="İADE DEPO",FİLTRE!$H$5="İADE DEPO"),1,0)+
IF(FİLTRE!$H$5="TÜMÜ",1,0)+
IF(AND(J1724="FİRMA İADE",FİLTRE!$H$5="FİRMA İADE"),1,0)+
IF(AND(J1724="İMHA",FİLTRE!$H$5="İMHA"),1,0)</f>
        <v>1</v>
      </c>
      <c r="I1724" s="99"/>
      <c r="J1724" s="100"/>
      <c r="K1724" s="100"/>
      <c r="L1724" s="101"/>
      <c r="M1724" s="102"/>
      <c r="N1724" s="101"/>
      <c r="O1724" s="99"/>
      <c r="P1724" s="103"/>
      <c r="Q1724" s="104"/>
      <c r="R1724" s="50"/>
      <c r="S1724" s="105"/>
      <c r="T1724" s="106"/>
      <c r="U1724" s="107"/>
      <c r="V1724" s="108"/>
      <c r="W1724" s="107"/>
      <c r="X1724" s="107"/>
      <c r="AA1724" s="107"/>
      <c r="AB1724" s="110"/>
      <c r="AC1724" s="110"/>
      <c r="AE1724" s="105"/>
      <c r="AF1724" s="105"/>
      <c r="AR1724" s="112"/>
    </row>
    <row r="1725" spans="2:44" x14ac:dyDescent="0.25">
      <c r="B1725" s="1" t="str">
        <f>IF(I1725="","",
(IF(N1725=FİLTRE!$H$6,2,0)+IF(FİLTRE!$H$6="TOPLAM",2,0))
)</f>
        <v/>
      </c>
      <c r="C1725">
        <f>IF(FİLTRE!$M$5="",9,(IF(U1725&gt;=FİLTRE!$M$5,1,0)))</f>
        <v>1</v>
      </c>
      <c r="D1725" s="1">
        <f>IF(FİLTRE!$M$6="",9,(IF('SKT LİSTESİ'!P1725&lt;=FİLTRE!$M$6,1,0)))</f>
        <v>1</v>
      </c>
      <c r="E1725" s="25" t="str">
        <f>IF(I1725="","",(COUNTIFS($L$4:L1725,L1725)))</f>
        <v/>
      </c>
      <c r="F1725" s="13">
        <f>IF(OR(B1725&lt;&gt;2,C1725&lt;&gt;1,D1725&lt;&gt;1,H1725&lt;&gt;1),0,
COUNTIFS($B$4:B1725,2,$C$4:C1725,1,$D$4:D1725,1,$H$4:H1725,1))</f>
        <v>0</v>
      </c>
      <c r="G1725" s="26" t="str">
        <f>IF(I1725="","",(COUNTIF($E$4:E1725,E1725)))</f>
        <v/>
      </c>
      <c r="H1725" s="1">
        <f>IF(AND(J1725="SAYIM",FİLTRE!$H$5="RAFTA",U1725&lt;&gt;0),1,0)+
IF(AND(J1725="İADE DEPO",FİLTRE!$H$5="İADE DEPO"),1,0)+
IF(FİLTRE!$H$5="TÜMÜ",1,0)+
IF(AND(J1725="FİRMA İADE",FİLTRE!$H$5="FİRMA İADE"),1,0)+
IF(AND(J1725="İMHA",FİLTRE!$H$5="İMHA"),1,0)</f>
        <v>1</v>
      </c>
      <c r="I1725" s="99"/>
      <c r="J1725" s="100"/>
      <c r="K1725" s="100"/>
      <c r="L1725" s="101"/>
      <c r="M1725" s="102"/>
      <c r="N1725" s="101"/>
      <c r="O1725" s="99"/>
      <c r="P1725" s="103"/>
      <c r="Q1725" s="104"/>
      <c r="R1725" s="50"/>
      <c r="S1725" s="105"/>
      <c r="T1725" s="106"/>
      <c r="U1725" s="107"/>
      <c r="V1725" s="108"/>
      <c r="W1725" s="107"/>
      <c r="X1725" s="107"/>
      <c r="AA1725" s="107"/>
      <c r="AB1725" s="110"/>
      <c r="AC1725" s="110"/>
      <c r="AE1725" s="105"/>
      <c r="AF1725" s="105"/>
      <c r="AR1725" s="112"/>
    </row>
    <row r="1726" spans="2:44" x14ac:dyDescent="0.25">
      <c r="B1726" s="1" t="str">
        <f>IF(I1726="","",
(IF(N1726=FİLTRE!$H$6,2,0)+IF(FİLTRE!$H$6="TOPLAM",2,0))
)</f>
        <v/>
      </c>
      <c r="C1726">
        <f>IF(FİLTRE!$M$5="",9,(IF(U1726&gt;=FİLTRE!$M$5,1,0)))</f>
        <v>1</v>
      </c>
      <c r="D1726" s="1">
        <f>IF(FİLTRE!$M$6="",9,(IF('SKT LİSTESİ'!P1726&lt;=FİLTRE!$M$6,1,0)))</f>
        <v>1</v>
      </c>
      <c r="E1726" s="25" t="str">
        <f>IF(I1726="","",(COUNTIFS($L$4:L1726,L1726)))</f>
        <v/>
      </c>
      <c r="F1726" s="13">
        <f>IF(OR(B1726&lt;&gt;2,C1726&lt;&gt;1,D1726&lt;&gt;1,H1726&lt;&gt;1),0,
COUNTIFS($B$4:B1726,2,$C$4:C1726,1,$D$4:D1726,1,$H$4:H1726,1))</f>
        <v>0</v>
      </c>
      <c r="G1726" s="26" t="str">
        <f>IF(I1726="","",(COUNTIF($E$4:E1726,E1726)))</f>
        <v/>
      </c>
      <c r="H1726" s="1">
        <f>IF(AND(J1726="SAYIM",FİLTRE!$H$5="RAFTA",U1726&lt;&gt;0),1,0)+
IF(AND(J1726="İADE DEPO",FİLTRE!$H$5="İADE DEPO"),1,0)+
IF(FİLTRE!$H$5="TÜMÜ",1,0)+
IF(AND(J1726="FİRMA İADE",FİLTRE!$H$5="FİRMA İADE"),1,0)+
IF(AND(J1726="İMHA",FİLTRE!$H$5="İMHA"),1,0)</f>
        <v>1</v>
      </c>
      <c r="I1726" s="99"/>
      <c r="J1726" s="100"/>
      <c r="K1726" s="100"/>
      <c r="L1726" s="101"/>
      <c r="M1726" s="102"/>
      <c r="N1726" s="101"/>
      <c r="O1726" s="99"/>
      <c r="P1726" s="103"/>
      <c r="Q1726" s="104"/>
      <c r="R1726" s="50"/>
      <c r="S1726" s="105"/>
      <c r="T1726" s="106"/>
      <c r="U1726" s="107"/>
      <c r="V1726" s="108"/>
      <c r="W1726" s="107"/>
      <c r="X1726" s="107"/>
      <c r="AA1726" s="107"/>
      <c r="AB1726" s="110"/>
      <c r="AC1726" s="110"/>
      <c r="AE1726" s="105"/>
      <c r="AF1726" s="105"/>
      <c r="AR1726" s="112"/>
    </row>
    <row r="1727" spans="2:44" x14ac:dyDescent="0.25">
      <c r="B1727" s="1" t="str">
        <f>IF(I1727="","",
(IF(N1727=FİLTRE!$H$6,2,0)+IF(FİLTRE!$H$6="TOPLAM",2,0))
)</f>
        <v/>
      </c>
      <c r="C1727">
        <f>IF(FİLTRE!$M$5="",9,(IF(U1727&gt;=FİLTRE!$M$5,1,0)))</f>
        <v>1</v>
      </c>
      <c r="D1727" s="1">
        <f>IF(FİLTRE!$M$6="",9,(IF('SKT LİSTESİ'!P1727&lt;=FİLTRE!$M$6,1,0)))</f>
        <v>1</v>
      </c>
      <c r="E1727" s="25" t="str">
        <f>IF(I1727="","",(COUNTIFS($L$4:L1727,L1727)))</f>
        <v/>
      </c>
      <c r="F1727" s="13">
        <f>IF(OR(B1727&lt;&gt;2,C1727&lt;&gt;1,D1727&lt;&gt;1,H1727&lt;&gt;1),0,
COUNTIFS($B$4:B1727,2,$C$4:C1727,1,$D$4:D1727,1,$H$4:H1727,1))</f>
        <v>0</v>
      </c>
      <c r="G1727" s="26" t="str">
        <f>IF(I1727="","",(COUNTIF($E$4:E1727,E1727)))</f>
        <v/>
      </c>
      <c r="H1727" s="1">
        <f>IF(AND(J1727="SAYIM",FİLTRE!$H$5="RAFTA",U1727&lt;&gt;0),1,0)+
IF(AND(J1727="İADE DEPO",FİLTRE!$H$5="İADE DEPO"),1,0)+
IF(FİLTRE!$H$5="TÜMÜ",1,0)+
IF(AND(J1727="FİRMA İADE",FİLTRE!$H$5="FİRMA İADE"),1,0)+
IF(AND(J1727="İMHA",FİLTRE!$H$5="İMHA"),1,0)</f>
        <v>1</v>
      </c>
      <c r="I1727" s="99"/>
      <c r="J1727" s="100"/>
      <c r="K1727" s="100"/>
      <c r="L1727" s="101"/>
      <c r="M1727" s="102"/>
      <c r="N1727" s="101"/>
      <c r="O1727" s="99"/>
      <c r="P1727" s="103"/>
      <c r="Q1727" s="104"/>
      <c r="R1727" s="50"/>
      <c r="S1727" s="105"/>
      <c r="T1727" s="106"/>
      <c r="U1727" s="107"/>
      <c r="V1727" s="108"/>
      <c r="W1727" s="107"/>
      <c r="X1727" s="107"/>
      <c r="AA1727" s="107"/>
      <c r="AB1727" s="110"/>
      <c r="AC1727" s="110"/>
      <c r="AE1727" s="105"/>
      <c r="AF1727" s="105"/>
      <c r="AR1727" s="112"/>
    </row>
    <row r="1728" spans="2:44" x14ac:dyDescent="0.25">
      <c r="B1728" s="1" t="str">
        <f>IF(I1728="","",
(IF(N1728=FİLTRE!$H$6,2,0)+IF(FİLTRE!$H$6="TOPLAM",2,0))
)</f>
        <v/>
      </c>
      <c r="C1728">
        <f>IF(FİLTRE!$M$5="",9,(IF(U1728&gt;=FİLTRE!$M$5,1,0)))</f>
        <v>1</v>
      </c>
      <c r="D1728" s="1">
        <f>IF(FİLTRE!$M$6="",9,(IF('SKT LİSTESİ'!P1728&lt;=FİLTRE!$M$6,1,0)))</f>
        <v>1</v>
      </c>
      <c r="E1728" s="25" t="str">
        <f>IF(I1728="","",(COUNTIFS($L$4:L1728,L1728)))</f>
        <v/>
      </c>
      <c r="F1728" s="13">
        <f>IF(OR(B1728&lt;&gt;2,C1728&lt;&gt;1,D1728&lt;&gt;1,H1728&lt;&gt;1),0,
COUNTIFS($B$4:B1728,2,$C$4:C1728,1,$D$4:D1728,1,$H$4:H1728,1))</f>
        <v>0</v>
      </c>
      <c r="G1728" s="26" t="str">
        <f>IF(I1728="","",(COUNTIF($E$4:E1728,E1728)))</f>
        <v/>
      </c>
      <c r="H1728" s="1">
        <f>IF(AND(J1728="SAYIM",FİLTRE!$H$5="RAFTA",U1728&lt;&gt;0),1,0)+
IF(AND(J1728="İADE DEPO",FİLTRE!$H$5="İADE DEPO"),1,0)+
IF(FİLTRE!$H$5="TÜMÜ",1,0)+
IF(AND(J1728="FİRMA İADE",FİLTRE!$H$5="FİRMA İADE"),1,0)+
IF(AND(J1728="İMHA",FİLTRE!$H$5="İMHA"),1,0)</f>
        <v>1</v>
      </c>
      <c r="I1728" s="99"/>
      <c r="J1728" s="100"/>
      <c r="K1728" s="100"/>
      <c r="L1728" s="101"/>
      <c r="M1728" s="102"/>
      <c r="N1728" s="101"/>
      <c r="O1728" s="99"/>
      <c r="P1728" s="103"/>
      <c r="Q1728" s="104"/>
      <c r="R1728" s="50"/>
      <c r="S1728" s="105"/>
      <c r="T1728" s="106"/>
      <c r="U1728" s="107"/>
      <c r="V1728" s="108"/>
      <c r="W1728" s="107"/>
      <c r="X1728" s="107"/>
      <c r="AA1728" s="107"/>
      <c r="AB1728" s="110"/>
      <c r="AC1728" s="110"/>
      <c r="AE1728" s="105"/>
      <c r="AF1728" s="105"/>
      <c r="AR1728" s="112"/>
    </row>
    <row r="1729" spans="2:44" x14ac:dyDescent="0.25">
      <c r="B1729" s="1" t="str">
        <f>IF(I1729="","",
(IF(N1729=FİLTRE!$H$6,2,0)+IF(FİLTRE!$H$6="TOPLAM",2,0))
)</f>
        <v/>
      </c>
      <c r="C1729">
        <f>IF(FİLTRE!$M$5="",9,(IF(U1729&gt;=FİLTRE!$M$5,1,0)))</f>
        <v>1</v>
      </c>
      <c r="D1729" s="1">
        <f>IF(FİLTRE!$M$6="",9,(IF('SKT LİSTESİ'!P1729&lt;=FİLTRE!$M$6,1,0)))</f>
        <v>1</v>
      </c>
      <c r="E1729" s="25" t="str">
        <f>IF(I1729="","",(COUNTIFS($L$4:L1729,L1729)))</f>
        <v/>
      </c>
      <c r="F1729" s="13">
        <f>IF(OR(B1729&lt;&gt;2,C1729&lt;&gt;1,D1729&lt;&gt;1,H1729&lt;&gt;1),0,
COUNTIFS($B$4:B1729,2,$C$4:C1729,1,$D$4:D1729,1,$H$4:H1729,1))</f>
        <v>0</v>
      </c>
      <c r="G1729" s="26" t="str">
        <f>IF(I1729="","",(COUNTIF($E$4:E1729,E1729)))</f>
        <v/>
      </c>
      <c r="H1729" s="1">
        <f>IF(AND(J1729="SAYIM",FİLTRE!$H$5="RAFTA",U1729&lt;&gt;0),1,0)+
IF(AND(J1729="İADE DEPO",FİLTRE!$H$5="İADE DEPO"),1,0)+
IF(FİLTRE!$H$5="TÜMÜ",1,0)+
IF(AND(J1729="FİRMA İADE",FİLTRE!$H$5="FİRMA İADE"),1,0)+
IF(AND(J1729="İMHA",FİLTRE!$H$5="İMHA"),1,0)</f>
        <v>1</v>
      </c>
      <c r="I1729" s="99"/>
      <c r="J1729" s="100"/>
      <c r="K1729" s="100"/>
      <c r="L1729" s="101"/>
      <c r="M1729" s="102"/>
      <c r="N1729" s="101"/>
      <c r="O1729" s="99"/>
      <c r="P1729" s="103"/>
      <c r="Q1729" s="104"/>
      <c r="R1729" s="50"/>
      <c r="S1729" s="105"/>
      <c r="T1729" s="106"/>
      <c r="U1729" s="107"/>
      <c r="V1729" s="108"/>
      <c r="W1729" s="107"/>
      <c r="X1729" s="107"/>
      <c r="AA1729" s="107"/>
      <c r="AB1729" s="110"/>
      <c r="AC1729" s="110"/>
      <c r="AE1729" s="105"/>
      <c r="AF1729" s="105"/>
      <c r="AR1729" s="112"/>
    </row>
    <row r="1730" spans="2:44" x14ac:dyDescent="0.25">
      <c r="B1730" s="1" t="str">
        <f>IF(I1730="","",
(IF(N1730=FİLTRE!$H$6,2,0)+IF(FİLTRE!$H$6="TOPLAM",2,0))
)</f>
        <v/>
      </c>
      <c r="C1730">
        <f>IF(FİLTRE!$M$5="",9,(IF(U1730&gt;=FİLTRE!$M$5,1,0)))</f>
        <v>1</v>
      </c>
      <c r="D1730" s="1">
        <f>IF(FİLTRE!$M$6="",9,(IF('SKT LİSTESİ'!P1730&lt;=FİLTRE!$M$6,1,0)))</f>
        <v>1</v>
      </c>
      <c r="E1730" s="25" t="str">
        <f>IF(I1730="","",(COUNTIFS($L$4:L1730,L1730)))</f>
        <v/>
      </c>
      <c r="F1730" s="13">
        <f>IF(OR(B1730&lt;&gt;2,C1730&lt;&gt;1,D1730&lt;&gt;1,H1730&lt;&gt;1),0,
COUNTIFS($B$4:B1730,2,$C$4:C1730,1,$D$4:D1730,1,$H$4:H1730,1))</f>
        <v>0</v>
      </c>
      <c r="G1730" s="26" t="str">
        <f>IF(I1730="","",(COUNTIF($E$4:E1730,E1730)))</f>
        <v/>
      </c>
      <c r="H1730" s="1">
        <f>IF(AND(J1730="SAYIM",FİLTRE!$H$5="RAFTA",U1730&lt;&gt;0),1,0)+
IF(AND(J1730="İADE DEPO",FİLTRE!$H$5="İADE DEPO"),1,0)+
IF(FİLTRE!$H$5="TÜMÜ",1,0)+
IF(AND(J1730="FİRMA İADE",FİLTRE!$H$5="FİRMA İADE"),1,0)+
IF(AND(J1730="İMHA",FİLTRE!$H$5="İMHA"),1,0)</f>
        <v>1</v>
      </c>
      <c r="I1730" s="99"/>
      <c r="J1730" s="100"/>
      <c r="K1730" s="100"/>
      <c r="L1730" s="101"/>
      <c r="M1730" s="102"/>
      <c r="N1730" s="101"/>
      <c r="O1730" s="99"/>
      <c r="P1730" s="103"/>
      <c r="Q1730" s="104"/>
      <c r="R1730" s="50"/>
      <c r="S1730" s="105"/>
      <c r="T1730" s="106"/>
      <c r="U1730" s="107"/>
      <c r="V1730" s="108"/>
      <c r="W1730" s="107"/>
      <c r="X1730" s="107"/>
      <c r="AA1730" s="107"/>
      <c r="AB1730" s="110"/>
      <c r="AC1730" s="110"/>
      <c r="AE1730" s="105"/>
      <c r="AF1730" s="105"/>
      <c r="AR1730" s="112"/>
    </row>
    <row r="1731" spans="2:44" x14ac:dyDescent="0.25">
      <c r="B1731" s="1" t="str">
        <f>IF(I1731="","",
(IF(N1731=FİLTRE!$H$6,2,0)+IF(FİLTRE!$H$6="TOPLAM",2,0))
)</f>
        <v/>
      </c>
      <c r="C1731">
        <f>IF(FİLTRE!$M$5="",9,(IF(U1731&gt;=FİLTRE!$M$5,1,0)))</f>
        <v>1</v>
      </c>
      <c r="D1731" s="1">
        <f>IF(FİLTRE!$M$6="",9,(IF('SKT LİSTESİ'!P1731&lt;=FİLTRE!$M$6,1,0)))</f>
        <v>1</v>
      </c>
      <c r="E1731" s="25" t="str">
        <f>IF(I1731="","",(COUNTIFS($L$4:L1731,L1731)))</f>
        <v/>
      </c>
      <c r="F1731" s="13">
        <f>IF(OR(B1731&lt;&gt;2,C1731&lt;&gt;1,D1731&lt;&gt;1,H1731&lt;&gt;1),0,
COUNTIFS($B$4:B1731,2,$C$4:C1731,1,$D$4:D1731,1,$H$4:H1731,1))</f>
        <v>0</v>
      </c>
      <c r="G1731" s="26" t="str">
        <f>IF(I1731="","",(COUNTIF($E$4:E1731,E1731)))</f>
        <v/>
      </c>
      <c r="H1731" s="1">
        <f>IF(AND(J1731="SAYIM",FİLTRE!$H$5="RAFTA",U1731&lt;&gt;0),1,0)+
IF(AND(J1731="İADE DEPO",FİLTRE!$H$5="İADE DEPO"),1,0)+
IF(FİLTRE!$H$5="TÜMÜ",1,0)+
IF(AND(J1731="FİRMA İADE",FİLTRE!$H$5="FİRMA İADE"),1,0)+
IF(AND(J1731="İMHA",FİLTRE!$H$5="İMHA"),1,0)</f>
        <v>1</v>
      </c>
      <c r="I1731" s="99"/>
      <c r="J1731" s="100"/>
      <c r="K1731" s="100"/>
      <c r="L1731" s="101"/>
      <c r="M1731" s="102"/>
      <c r="N1731" s="101"/>
      <c r="O1731" s="99"/>
      <c r="P1731" s="103"/>
      <c r="Q1731" s="104"/>
      <c r="R1731" s="50"/>
      <c r="S1731" s="105"/>
      <c r="T1731" s="106"/>
      <c r="U1731" s="107"/>
      <c r="V1731" s="108"/>
      <c r="W1731" s="107"/>
      <c r="X1731" s="107"/>
      <c r="AA1731" s="107"/>
      <c r="AB1731" s="110"/>
      <c r="AC1731" s="110"/>
      <c r="AE1731" s="105"/>
      <c r="AF1731" s="105"/>
      <c r="AR1731" s="112"/>
    </row>
    <row r="1732" spans="2:44" x14ac:dyDescent="0.25">
      <c r="B1732" s="1" t="str">
        <f>IF(I1732="","",
(IF(N1732=FİLTRE!$H$6,2,0)+IF(FİLTRE!$H$6="TOPLAM",2,0))
)</f>
        <v/>
      </c>
      <c r="C1732">
        <f>IF(FİLTRE!$M$5="",9,(IF(U1732&gt;=FİLTRE!$M$5,1,0)))</f>
        <v>1</v>
      </c>
      <c r="D1732" s="1">
        <f>IF(FİLTRE!$M$6="",9,(IF('SKT LİSTESİ'!P1732&lt;=FİLTRE!$M$6,1,0)))</f>
        <v>1</v>
      </c>
      <c r="E1732" s="25" t="str">
        <f>IF(I1732="","",(COUNTIFS($L$4:L1732,L1732)))</f>
        <v/>
      </c>
      <c r="F1732" s="13">
        <f>IF(OR(B1732&lt;&gt;2,C1732&lt;&gt;1,D1732&lt;&gt;1,H1732&lt;&gt;1),0,
COUNTIFS($B$4:B1732,2,$C$4:C1732,1,$D$4:D1732,1,$H$4:H1732,1))</f>
        <v>0</v>
      </c>
      <c r="G1732" s="26" t="str">
        <f>IF(I1732="","",(COUNTIF($E$4:E1732,E1732)))</f>
        <v/>
      </c>
      <c r="H1732" s="1">
        <f>IF(AND(J1732="SAYIM",FİLTRE!$H$5="RAFTA",U1732&lt;&gt;0),1,0)+
IF(AND(J1732="İADE DEPO",FİLTRE!$H$5="İADE DEPO"),1,0)+
IF(FİLTRE!$H$5="TÜMÜ",1,0)+
IF(AND(J1732="FİRMA İADE",FİLTRE!$H$5="FİRMA İADE"),1,0)+
IF(AND(J1732="İMHA",FİLTRE!$H$5="İMHA"),1,0)</f>
        <v>1</v>
      </c>
      <c r="I1732" s="99"/>
      <c r="J1732" s="100"/>
      <c r="K1732" s="100"/>
      <c r="L1732" s="101"/>
      <c r="M1732" s="102"/>
      <c r="N1732" s="101"/>
      <c r="O1732" s="99"/>
      <c r="P1732" s="103"/>
      <c r="Q1732" s="104"/>
      <c r="R1732" s="50"/>
      <c r="S1732" s="105"/>
      <c r="T1732" s="106"/>
      <c r="U1732" s="107"/>
      <c r="V1732" s="108"/>
      <c r="W1732" s="107"/>
      <c r="X1732" s="107"/>
      <c r="AA1732" s="107"/>
      <c r="AB1732" s="110"/>
      <c r="AC1732" s="110"/>
      <c r="AE1732" s="105"/>
      <c r="AF1732" s="105"/>
      <c r="AR1732" s="112"/>
    </row>
    <row r="1733" spans="2:44" x14ac:dyDescent="0.25">
      <c r="B1733" s="1" t="str">
        <f>IF(I1733="","",
(IF(N1733=FİLTRE!$H$6,2,0)+IF(FİLTRE!$H$6="TOPLAM",2,0))
)</f>
        <v/>
      </c>
      <c r="C1733">
        <f>IF(FİLTRE!$M$5="",9,(IF(U1733&gt;=FİLTRE!$M$5,1,0)))</f>
        <v>1</v>
      </c>
      <c r="D1733" s="1">
        <f>IF(FİLTRE!$M$6="",9,(IF('SKT LİSTESİ'!P1733&lt;=FİLTRE!$M$6,1,0)))</f>
        <v>1</v>
      </c>
      <c r="E1733" s="25" t="str">
        <f>IF(I1733="","",(COUNTIFS($L$4:L1733,L1733)))</f>
        <v/>
      </c>
      <c r="F1733" s="13">
        <f>IF(OR(B1733&lt;&gt;2,C1733&lt;&gt;1,D1733&lt;&gt;1,H1733&lt;&gt;1),0,
COUNTIFS($B$4:B1733,2,$C$4:C1733,1,$D$4:D1733,1,$H$4:H1733,1))</f>
        <v>0</v>
      </c>
      <c r="G1733" s="26" t="str">
        <f>IF(I1733="","",(COUNTIF($E$4:E1733,E1733)))</f>
        <v/>
      </c>
      <c r="H1733" s="1">
        <f>IF(AND(J1733="SAYIM",FİLTRE!$H$5="RAFTA",U1733&lt;&gt;0),1,0)+
IF(AND(J1733="İADE DEPO",FİLTRE!$H$5="İADE DEPO"),1,0)+
IF(FİLTRE!$H$5="TÜMÜ",1,0)+
IF(AND(J1733="FİRMA İADE",FİLTRE!$H$5="FİRMA İADE"),1,0)+
IF(AND(J1733="İMHA",FİLTRE!$H$5="İMHA"),1,0)</f>
        <v>1</v>
      </c>
      <c r="I1733" s="99"/>
      <c r="J1733" s="100"/>
      <c r="K1733" s="100"/>
      <c r="L1733" s="101"/>
      <c r="M1733" s="102"/>
      <c r="N1733" s="101"/>
      <c r="O1733" s="99"/>
      <c r="P1733" s="103"/>
      <c r="Q1733" s="104"/>
      <c r="R1733" s="50"/>
      <c r="S1733" s="105"/>
      <c r="T1733" s="106"/>
      <c r="U1733" s="107"/>
      <c r="V1733" s="108"/>
      <c r="W1733" s="107"/>
      <c r="X1733" s="107"/>
      <c r="AA1733" s="107"/>
      <c r="AB1733" s="110"/>
      <c r="AC1733" s="110"/>
      <c r="AE1733" s="105"/>
      <c r="AF1733" s="105"/>
      <c r="AR1733" s="112"/>
    </row>
    <row r="1734" spans="2:44" x14ac:dyDescent="0.25">
      <c r="B1734" s="1" t="str">
        <f>IF(I1734="","",
(IF(N1734=FİLTRE!$H$6,2,0)+IF(FİLTRE!$H$6="TOPLAM",2,0))
)</f>
        <v/>
      </c>
      <c r="C1734">
        <f>IF(FİLTRE!$M$5="",9,(IF(U1734&gt;=FİLTRE!$M$5,1,0)))</f>
        <v>1</v>
      </c>
      <c r="D1734" s="1">
        <f>IF(FİLTRE!$M$6="",9,(IF('SKT LİSTESİ'!P1734&lt;=FİLTRE!$M$6,1,0)))</f>
        <v>1</v>
      </c>
      <c r="E1734" s="25" t="str">
        <f>IF(I1734="","",(COUNTIFS($L$4:L1734,L1734)))</f>
        <v/>
      </c>
      <c r="F1734" s="13">
        <f>IF(OR(B1734&lt;&gt;2,C1734&lt;&gt;1,D1734&lt;&gt;1,H1734&lt;&gt;1),0,
COUNTIFS($B$4:B1734,2,$C$4:C1734,1,$D$4:D1734,1,$H$4:H1734,1))</f>
        <v>0</v>
      </c>
      <c r="G1734" s="26" t="str">
        <f>IF(I1734="","",(COUNTIF($E$4:E1734,E1734)))</f>
        <v/>
      </c>
      <c r="H1734" s="1">
        <f>IF(AND(J1734="SAYIM",FİLTRE!$H$5="RAFTA",U1734&lt;&gt;0),1,0)+
IF(AND(J1734="İADE DEPO",FİLTRE!$H$5="İADE DEPO"),1,0)+
IF(FİLTRE!$H$5="TÜMÜ",1,0)+
IF(AND(J1734="FİRMA İADE",FİLTRE!$H$5="FİRMA İADE"),1,0)+
IF(AND(J1734="İMHA",FİLTRE!$H$5="İMHA"),1,0)</f>
        <v>1</v>
      </c>
      <c r="I1734" s="99"/>
      <c r="J1734" s="100"/>
      <c r="K1734" s="100"/>
      <c r="L1734" s="101"/>
      <c r="M1734" s="102"/>
      <c r="N1734" s="101"/>
      <c r="O1734" s="99"/>
      <c r="P1734" s="103"/>
      <c r="Q1734" s="104"/>
      <c r="R1734" s="50"/>
      <c r="S1734" s="105"/>
      <c r="T1734" s="106"/>
      <c r="U1734" s="107"/>
      <c r="V1734" s="108"/>
      <c r="W1734" s="107"/>
      <c r="X1734" s="107"/>
      <c r="AA1734" s="107"/>
      <c r="AB1734" s="110"/>
      <c r="AC1734" s="110"/>
      <c r="AE1734" s="105"/>
      <c r="AF1734" s="105"/>
      <c r="AR1734" s="112"/>
    </row>
    <row r="1735" spans="2:44" x14ac:dyDescent="0.25">
      <c r="B1735" s="1" t="str">
        <f>IF(I1735="","",
(IF(N1735=FİLTRE!$H$6,2,0)+IF(FİLTRE!$H$6="TOPLAM",2,0))
)</f>
        <v/>
      </c>
      <c r="C1735">
        <f>IF(FİLTRE!$M$5="",9,(IF(U1735&gt;=FİLTRE!$M$5,1,0)))</f>
        <v>1</v>
      </c>
      <c r="D1735" s="1">
        <f>IF(FİLTRE!$M$6="",9,(IF('SKT LİSTESİ'!P1735&lt;=FİLTRE!$M$6,1,0)))</f>
        <v>1</v>
      </c>
      <c r="E1735" s="25" t="str">
        <f>IF(I1735="","",(COUNTIFS($L$4:L1735,L1735)))</f>
        <v/>
      </c>
      <c r="F1735" s="13">
        <f>IF(OR(B1735&lt;&gt;2,C1735&lt;&gt;1,D1735&lt;&gt;1,H1735&lt;&gt;1),0,
COUNTIFS($B$4:B1735,2,$C$4:C1735,1,$D$4:D1735,1,$H$4:H1735,1))</f>
        <v>0</v>
      </c>
      <c r="G1735" s="26" t="str">
        <f>IF(I1735="","",(COUNTIF($E$4:E1735,E1735)))</f>
        <v/>
      </c>
      <c r="H1735" s="1">
        <f>IF(AND(J1735="SAYIM",FİLTRE!$H$5="RAFTA",U1735&lt;&gt;0),1,0)+
IF(AND(J1735="İADE DEPO",FİLTRE!$H$5="İADE DEPO"),1,0)+
IF(FİLTRE!$H$5="TÜMÜ",1,0)+
IF(AND(J1735="FİRMA İADE",FİLTRE!$H$5="FİRMA İADE"),1,0)+
IF(AND(J1735="İMHA",FİLTRE!$H$5="İMHA"),1,0)</f>
        <v>1</v>
      </c>
      <c r="I1735" s="99"/>
      <c r="J1735" s="100"/>
      <c r="K1735" s="100"/>
      <c r="L1735" s="101"/>
      <c r="M1735" s="102"/>
      <c r="N1735" s="101"/>
      <c r="O1735" s="99"/>
      <c r="P1735" s="103"/>
      <c r="Q1735" s="104"/>
      <c r="R1735" s="50"/>
      <c r="S1735" s="105"/>
      <c r="T1735" s="106"/>
      <c r="U1735" s="107"/>
      <c r="V1735" s="108"/>
      <c r="W1735" s="107"/>
      <c r="X1735" s="107"/>
      <c r="AA1735" s="107"/>
      <c r="AB1735" s="110"/>
      <c r="AC1735" s="110"/>
      <c r="AE1735" s="105"/>
      <c r="AF1735" s="105"/>
      <c r="AR1735" s="112"/>
    </row>
    <row r="1736" spans="2:44" x14ac:dyDescent="0.25">
      <c r="B1736" s="1" t="str">
        <f>IF(I1736="","",
(IF(N1736=FİLTRE!$H$6,2,0)+IF(FİLTRE!$H$6="TOPLAM",2,0))
)</f>
        <v/>
      </c>
      <c r="C1736">
        <f>IF(FİLTRE!$M$5="",9,(IF(U1736&gt;=FİLTRE!$M$5,1,0)))</f>
        <v>1</v>
      </c>
      <c r="D1736" s="1">
        <f>IF(FİLTRE!$M$6="",9,(IF('SKT LİSTESİ'!P1736&lt;=FİLTRE!$M$6,1,0)))</f>
        <v>1</v>
      </c>
      <c r="E1736" s="25" t="str">
        <f>IF(I1736="","",(COUNTIFS($L$4:L1736,L1736)))</f>
        <v/>
      </c>
      <c r="F1736" s="13">
        <f>IF(OR(B1736&lt;&gt;2,C1736&lt;&gt;1,D1736&lt;&gt;1,H1736&lt;&gt;1),0,
COUNTIFS($B$4:B1736,2,$C$4:C1736,1,$D$4:D1736,1,$H$4:H1736,1))</f>
        <v>0</v>
      </c>
      <c r="G1736" s="26" t="str">
        <f>IF(I1736="","",(COUNTIF($E$4:E1736,E1736)))</f>
        <v/>
      </c>
      <c r="H1736" s="1">
        <f>IF(AND(J1736="SAYIM",FİLTRE!$H$5="RAFTA",U1736&lt;&gt;0),1,0)+
IF(AND(J1736="İADE DEPO",FİLTRE!$H$5="İADE DEPO"),1,0)+
IF(FİLTRE!$H$5="TÜMÜ",1,0)+
IF(AND(J1736="FİRMA İADE",FİLTRE!$H$5="FİRMA İADE"),1,0)+
IF(AND(J1736="İMHA",FİLTRE!$H$5="İMHA"),1,0)</f>
        <v>1</v>
      </c>
      <c r="I1736" s="99"/>
      <c r="J1736" s="100"/>
      <c r="K1736" s="100"/>
      <c r="L1736" s="101"/>
      <c r="M1736" s="102"/>
      <c r="N1736" s="101"/>
      <c r="O1736" s="99"/>
      <c r="P1736" s="103"/>
      <c r="Q1736" s="104"/>
      <c r="R1736" s="50"/>
      <c r="S1736" s="105"/>
      <c r="T1736" s="106"/>
      <c r="U1736" s="107"/>
      <c r="V1736" s="108"/>
      <c r="W1736" s="107"/>
      <c r="X1736" s="107"/>
      <c r="AA1736" s="107"/>
      <c r="AB1736" s="110"/>
      <c r="AC1736" s="110"/>
      <c r="AE1736" s="105"/>
      <c r="AF1736" s="105"/>
      <c r="AR1736" s="112"/>
    </row>
    <row r="1737" spans="2:44" x14ac:dyDescent="0.25">
      <c r="B1737" s="1" t="str">
        <f>IF(I1737="","",
(IF(N1737=FİLTRE!$H$6,2,0)+IF(FİLTRE!$H$6="TOPLAM",2,0))
)</f>
        <v/>
      </c>
      <c r="C1737">
        <f>IF(FİLTRE!$M$5="",9,(IF(U1737&gt;=FİLTRE!$M$5,1,0)))</f>
        <v>1</v>
      </c>
      <c r="D1737" s="1">
        <f>IF(FİLTRE!$M$6="",9,(IF('SKT LİSTESİ'!P1737&lt;=FİLTRE!$M$6,1,0)))</f>
        <v>1</v>
      </c>
      <c r="E1737" s="25" t="str">
        <f>IF(I1737="","",(COUNTIFS($L$4:L1737,L1737)))</f>
        <v/>
      </c>
      <c r="F1737" s="13">
        <f>IF(OR(B1737&lt;&gt;2,C1737&lt;&gt;1,D1737&lt;&gt;1,H1737&lt;&gt;1),0,
COUNTIFS($B$4:B1737,2,$C$4:C1737,1,$D$4:D1737,1,$H$4:H1737,1))</f>
        <v>0</v>
      </c>
      <c r="G1737" s="26" t="str">
        <f>IF(I1737="","",(COUNTIF($E$4:E1737,E1737)))</f>
        <v/>
      </c>
      <c r="H1737" s="1">
        <f>IF(AND(J1737="SAYIM",FİLTRE!$H$5="RAFTA",U1737&lt;&gt;0),1,0)+
IF(AND(J1737="İADE DEPO",FİLTRE!$H$5="İADE DEPO"),1,0)+
IF(FİLTRE!$H$5="TÜMÜ",1,0)+
IF(AND(J1737="FİRMA İADE",FİLTRE!$H$5="FİRMA İADE"),1,0)+
IF(AND(J1737="İMHA",FİLTRE!$H$5="İMHA"),1,0)</f>
        <v>1</v>
      </c>
      <c r="I1737" s="99"/>
      <c r="J1737" s="100"/>
      <c r="K1737" s="100"/>
      <c r="L1737" s="101"/>
      <c r="M1737" s="102"/>
      <c r="N1737" s="101"/>
      <c r="O1737" s="99"/>
      <c r="P1737" s="103"/>
      <c r="Q1737" s="104"/>
      <c r="R1737" s="50"/>
      <c r="S1737" s="105"/>
      <c r="T1737" s="106"/>
      <c r="U1737" s="107"/>
      <c r="V1737" s="108"/>
      <c r="W1737" s="107"/>
      <c r="X1737" s="107"/>
      <c r="AA1737" s="107"/>
      <c r="AB1737" s="110"/>
      <c r="AC1737" s="110"/>
      <c r="AE1737" s="105"/>
      <c r="AF1737" s="105"/>
      <c r="AR1737" s="112"/>
    </row>
    <row r="1738" spans="2:44" x14ac:dyDescent="0.25">
      <c r="B1738" s="1" t="str">
        <f>IF(I1738="","",
(IF(N1738=FİLTRE!$H$6,2,0)+IF(FİLTRE!$H$6="TOPLAM",2,0))
)</f>
        <v/>
      </c>
      <c r="C1738">
        <f>IF(FİLTRE!$M$5="",9,(IF(U1738&gt;=FİLTRE!$M$5,1,0)))</f>
        <v>1</v>
      </c>
      <c r="D1738" s="1">
        <f>IF(FİLTRE!$M$6="",9,(IF('SKT LİSTESİ'!P1738&lt;=FİLTRE!$M$6,1,0)))</f>
        <v>1</v>
      </c>
      <c r="E1738" s="25" t="str">
        <f>IF(I1738="","",(COUNTIFS($L$4:L1738,L1738)))</f>
        <v/>
      </c>
      <c r="F1738" s="13">
        <f>IF(OR(B1738&lt;&gt;2,C1738&lt;&gt;1,D1738&lt;&gt;1,H1738&lt;&gt;1),0,
COUNTIFS($B$4:B1738,2,$C$4:C1738,1,$D$4:D1738,1,$H$4:H1738,1))</f>
        <v>0</v>
      </c>
      <c r="G1738" s="26" t="str">
        <f>IF(I1738="","",(COUNTIF($E$4:E1738,E1738)))</f>
        <v/>
      </c>
      <c r="H1738" s="1">
        <f>IF(AND(J1738="SAYIM",FİLTRE!$H$5="RAFTA",U1738&lt;&gt;0),1,0)+
IF(AND(J1738="İADE DEPO",FİLTRE!$H$5="İADE DEPO"),1,0)+
IF(FİLTRE!$H$5="TÜMÜ",1,0)+
IF(AND(J1738="FİRMA İADE",FİLTRE!$H$5="FİRMA İADE"),1,0)+
IF(AND(J1738="İMHA",FİLTRE!$H$5="İMHA"),1,0)</f>
        <v>1</v>
      </c>
      <c r="I1738" s="99"/>
      <c r="J1738" s="100"/>
      <c r="K1738" s="100"/>
      <c r="L1738" s="101"/>
      <c r="M1738" s="102"/>
      <c r="N1738" s="101"/>
      <c r="O1738" s="99"/>
      <c r="P1738" s="103"/>
      <c r="Q1738" s="104"/>
      <c r="R1738" s="50"/>
      <c r="S1738" s="105"/>
      <c r="T1738" s="106"/>
      <c r="U1738" s="107"/>
      <c r="V1738" s="108"/>
      <c r="W1738" s="107"/>
      <c r="X1738" s="107"/>
      <c r="AA1738" s="107"/>
      <c r="AB1738" s="110"/>
      <c r="AC1738" s="110"/>
      <c r="AE1738" s="105"/>
      <c r="AF1738" s="105"/>
      <c r="AR1738" s="112"/>
    </row>
    <row r="1739" spans="2:44" x14ac:dyDescent="0.25">
      <c r="B1739" s="1" t="str">
        <f>IF(I1739="","",
(IF(N1739=FİLTRE!$H$6,2,0)+IF(FİLTRE!$H$6="TOPLAM",2,0))
)</f>
        <v/>
      </c>
      <c r="C1739">
        <f>IF(FİLTRE!$M$5="",9,(IF(U1739&gt;=FİLTRE!$M$5,1,0)))</f>
        <v>1</v>
      </c>
      <c r="D1739" s="1">
        <f>IF(FİLTRE!$M$6="",9,(IF('SKT LİSTESİ'!P1739&lt;=FİLTRE!$M$6,1,0)))</f>
        <v>1</v>
      </c>
      <c r="E1739" s="25" t="str">
        <f>IF(I1739="","",(COUNTIFS($L$4:L1739,L1739)))</f>
        <v/>
      </c>
      <c r="F1739" s="13">
        <f>IF(OR(B1739&lt;&gt;2,C1739&lt;&gt;1,D1739&lt;&gt;1,H1739&lt;&gt;1),0,
COUNTIFS($B$4:B1739,2,$C$4:C1739,1,$D$4:D1739,1,$H$4:H1739,1))</f>
        <v>0</v>
      </c>
      <c r="G1739" s="26" t="str">
        <f>IF(I1739="","",(COUNTIF($E$4:E1739,E1739)))</f>
        <v/>
      </c>
      <c r="H1739" s="1">
        <f>IF(AND(J1739="SAYIM",FİLTRE!$H$5="RAFTA",U1739&lt;&gt;0),1,0)+
IF(AND(J1739="İADE DEPO",FİLTRE!$H$5="İADE DEPO"),1,0)+
IF(FİLTRE!$H$5="TÜMÜ",1,0)+
IF(AND(J1739="FİRMA İADE",FİLTRE!$H$5="FİRMA İADE"),1,0)+
IF(AND(J1739="İMHA",FİLTRE!$H$5="İMHA"),1,0)</f>
        <v>1</v>
      </c>
      <c r="I1739" s="99"/>
      <c r="J1739" s="100"/>
      <c r="K1739" s="100"/>
      <c r="L1739" s="101"/>
      <c r="M1739" s="102"/>
      <c r="N1739" s="101"/>
      <c r="O1739" s="99"/>
      <c r="P1739" s="103"/>
      <c r="Q1739" s="104"/>
      <c r="R1739" s="50"/>
      <c r="S1739" s="105"/>
      <c r="T1739" s="106"/>
      <c r="U1739" s="107"/>
      <c r="V1739" s="108"/>
      <c r="W1739" s="107"/>
      <c r="X1739" s="107"/>
      <c r="AA1739" s="107"/>
      <c r="AB1739" s="110"/>
      <c r="AC1739" s="110"/>
      <c r="AE1739" s="105"/>
      <c r="AF1739" s="105"/>
      <c r="AR1739" s="112"/>
    </row>
    <row r="1740" spans="2:44" x14ac:dyDescent="0.25">
      <c r="B1740" s="1" t="str">
        <f>IF(I1740="","",
(IF(N1740=FİLTRE!$H$6,2,0)+IF(FİLTRE!$H$6="TOPLAM",2,0))
)</f>
        <v/>
      </c>
      <c r="C1740">
        <f>IF(FİLTRE!$M$5="",9,(IF(U1740&gt;=FİLTRE!$M$5,1,0)))</f>
        <v>1</v>
      </c>
      <c r="D1740" s="1">
        <f>IF(FİLTRE!$M$6="",9,(IF('SKT LİSTESİ'!P1740&lt;=FİLTRE!$M$6,1,0)))</f>
        <v>1</v>
      </c>
      <c r="E1740" s="25" t="str">
        <f>IF(I1740="","",(COUNTIFS($L$4:L1740,L1740)))</f>
        <v/>
      </c>
      <c r="F1740" s="13">
        <f>IF(OR(B1740&lt;&gt;2,C1740&lt;&gt;1,D1740&lt;&gt;1,H1740&lt;&gt;1),0,
COUNTIFS($B$4:B1740,2,$C$4:C1740,1,$D$4:D1740,1,$H$4:H1740,1))</f>
        <v>0</v>
      </c>
      <c r="G1740" s="26" t="str">
        <f>IF(I1740="","",(COUNTIF($E$4:E1740,E1740)))</f>
        <v/>
      </c>
      <c r="H1740" s="1">
        <f>IF(AND(J1740="SAYIM",FİLTRE!$H$5="RAFTA",U1740&lt;&gt;0),1,0)+
IF(AND(J1740="İADE DEPO",FİLTRE!$H$5="İADE DEPO"),1,0)+
IF(FİLTRE!$H$5="TÜMÜ",1,0)+
IF(AND(J1740="FİRMA İADE",FİLTRE!$H$5="FİRMA İADE"),1,0)+
IF(AND(J1740="İMHA",FİLTRE!$H$5="İMHA"),1,0)</f>
        <v>1</v>
      </c>
      <c r="I1740" s="99"/>
      <c r="J1740" s="100"/>
      <c r="K1740" s="100"/>
      <c r="L1740" s="101"/>
      <c r="M1740" s="102"/>
      <c r="N1740" s="101"/>
      <c r="O1740" s="99"/>
      <c r="P1740" s="103"/>
      <c r="Q1740" s="104"/>
      <c r="R1740" s="50"/>
      <c r="S1740" s="105"/>
      <c r="T1740" s="106"/>
      <c r="U1740" s="107"/>
      <c r="V1740" s="108"/>
      <c r="W1740" s="107"/>
      <c r="X1740" s="107"/>
      <c r="AA1740" s="107"/>
      <c r="AB1740" s="110"/>
      <c r="AC1740" s="110"/>
      <c r="AE1740" s="105"/>
      <c r="AF1740" s="105"/>
      <c r="AR1740" s="112"/>
    </row>
    <row r="1741" spans="2:44" x14ac:dyDescent="0.25">
      <c r="B1741" s="1" t="str">
        <f>IF(I1741="","",
(IF(N1741=FİLTRE!$H$6,2,0)+IF(FİLTRE!$H$6="TOPLAM",2,0))
)</f>
        <v/>
      </c>
      <c r="C1741">
        <f>IF(FİLTRE!$M$5="",9,(IF(U1741&gt;=FİLTRE!$M$5,1,0)))</f>
        <v>1</v>
      </c>
      <c r="D1741" s="1">
        <f>IF(FİLTRE!$M$6="",9,(IF('SKT LİSTESİ'!P1741&lt;=FİLTRE!$M$6,1,0)))</f>
        <v>1</v>
      </c>
      <c r="E1741" s="25" t="str">
        <f>IF(I1741="","",(COUNTIFS($L$4:L1741,L1741)))</f>
        <v/>
      </c>
      <c r="F1741" s="13">
        <f>IF(OR(B1741&lt;&gt;2,C1741&lt;&gt;1,D1741&lt;&gt;1,H1741&lt;&gt;1),0,
COUNTIFS($B$4:B1741,2,$C$4:C1741,1,$D$4:D1741,1,$H$4:H1741,1))</f>
        <v>0</v>
      </c>
      <c r="G1741" s="26" t="str">
        <f>IF(I1741="","",(COUNTIF($E$4:E1741,E1741)))</f>
        <v/>
      </c>
      <c r="H1741" s="1">
        <f>IF(AND(J1741="SAYIM",FİLTRE!$H$5="RAFTA",U1741&lt;&gt;0),1,0)+
IF(AND(J1741="İADE DEPO",FİLTRE!$H$5="İADE DEPO"),1,0)+
IF(FİLTRE!$H$5="TÜMÜ",1,0)+
IF(AND(J1741="FİRMA İADE",FİLTRE!$H$5="FİRMA İADE"),1,0)+
IF(AND(J1741="İMHA",FİLTRE!$H$5="İMHA"),1,0)</f>
        <v>1</v>
      </c>
      <c r="I1741" s="99"/>
      <c r="J1741" s="100"/>
      <c r="K1741" s="100"/>
      <c r="L1741" s="101"/>
      <c r="M1741" s="102"/>
      <c r="N1741" s="101"/>
      <c r="O1741" s="99"/>
      <c r="P1741" s="103"/>
      <c r="Q1741" s="104"/>
      <c r="R1741" s="50"/>
      <c r="S1741" s="105"/>
      <c r="T1741" s="106"/>
      <c r="U1741" s="107"/>
      <c r="V1741" s="108"/>
      <c r="W1741" s="107"/>
      <c r="X1741" s="107"/>
      <c r="AA1741" s="107"/>
      <c r="AB1741" s="110"/>
      <c r="AC1741" s="110"/>
      <c r="AE1741" s="105"/>
      <c r="AF1741" s="105"/>
      <c r="AR1741" s="112"/>
    </row>
    <row r="1742" spans="2:44" x14ac:dyDescent="0.25">
      <c r="B1742" s="1" t="str">
        <f>IF(I1742="","",
(IF(N1742=FİLTRE!$H$6,2,0)+IF(FİLTRE!$H$6="TOPLAM",2,0))
)</f>
        <v/>
      </c>
      <c r="C1742">
        <f>IF(FİLTRE!$M$5="",9,(IF(U1742&gt;=FİLTRE!$M$5,1,0)))</f>
        <v>1</v>
      </c>
      <c r="D1742" s="1">
        <f>IF(FİLTRE!$M$6="",9,(IF('SKT LİSTESİ'!P1742&lt;=FİLTRE!$M$6,1,0)))</f>
        <v>1</v>
      </c>
      <c r="E1742" s="25" t="str">
        <f>IF(I1742="","",(COUNTIFS($L$4:L1742,L1742)))</f>
        <v/>
      </c>
      <c r="F1742" s="13">
        <f>IF(OR(B1742&lt;&gt;2,C1742&lt;&gt;1,D1742&lt;&gt;1,H1742&lt;&gt;1),0,
COUNTIFS($B$4:B1742,2,$C$4:C1742,1,$D$4:D1742,1,$H$4:H1742,1))</f>
        <v>0</v>
      </c>
      <c r="G1742" s="26" t="str">
        <f>IF(I1742="","",(COUNTIF($E$4:E1742,E1742)))</f>
        <v/>
      </c>
      <c r="H1742" s="1">
        <f>IF(AND(J1742="SAYIM",FİLTRE!$H$5="RAFTA",U1742&lt;&gt;0),1,0)+
IF(AND(J1742="İADE DEPO",FİLTRE!$H$5="İADE DEPO"),1,0)+
IF(FİLTRE!$H$5="TÜMÜ",1,0)+
IF(AND(J1742="FİRMA İADE",FİLTRE!$H$5="FİRMA İADE"),1,0)+
IF(AND(J1742="İMHA",FİLTRE!$H$5="İMHA"),1,0)</f>
        <v>1</v>
      </c>
      <c r="I1742" s="99"/>
      <c r="J1742" s="100"/>
      <c r="K1742" s="100"/>
      <c r="L1742" s="101"/>
      <c r="M1742" s="102"/>
      <c r="N1742" s="101"/>
      <c r="O1742" s="99"/>
      <c r="P1742" s="103"/>
      <c r="Q1742" s="104"/>
      <c r="R1742" s="50"/>
      <c r="S1742" s="105"/>
      <c r="T1742" s="106"/>
      <c r="U1742" s="107"/>
      <c r="V1742" s="108"/>
      <c r="W1742" s="107"/>
      <c r="X1742" s="107"/>
      <c r="AA1742" s="107"/>
      <c r="AB1742" s="110"/>
      <c r="AC1742" s="110"/>
      <c r="AE1742" s="105"/>
      <c r="AF1742" s="105"/>
      <c r="AR1742" s="112"/>
    </row>
    <row r="1743" spans="2:44" x14ac:dyDescent="0.25">
      <c r="B1743" s="1" t="str">
        <f>IF(I1743="","",
(IF(N1743=FİLTRE!$H$6,2,0)+IF(FİLTRE!$H$6="TOPLAM",2,0))
)</f>
        <v/>
      </c>
      <c r="C1743">
        <f>IF(FİLTRE!$M$5="",9,(IF(U1743&gt;=FİLTRE!$M$5,1,0)))</f>
        <v>1</v>
      </c>
      <c r="D1743" s="1">
        <f>IF(FİLTRE!$M$6="",9,(IF('SKT LİSTESİ'!P1743&lt;=FİLTRE!$M$6,1,0)))</f>
        <v>1</v>
      </c>
      <c r="E1743" s="25" t="str">
        <f>IF(I1743="","",(COUNTIFS($L$4:L1743,L1743)))</f>
        <v/>
      </c>
      <c r="F1743" s="13">
        <f>IF(OR(B1743&lt;&gt;2,C1743&lt;&gt;1,D1743&lt;&gt;1,H1743&lt;&gt;1),0,
COUNTIFS($B$4:B1743,2,$C$4:C1743,1,$D$4:D1743,1,$H$4:H1743,1))</f>
        <v>0</v>
      </c>
      <c r="G1743" s="26" t="str">
        <f>IF(I1743="","",(COUNTIF($E$4:E1743,E1743)))</f>
        <v/>
      </c>
      <c r="H1743" s="1">
        <f>IF(AND(J1743="SAYIM",FİLTRE!$H$5="RAFTA",U1743&lt;&gt;0),1,0)+
IF(AND(J1743="İADE DEPO",FİLTRE!$H$5="İADE DEPO"),1,0)+
IF(FİLTRE!$H$5="TÜMÜ",1,0)+
IF(AND(J1743="FİRMA İADE",FİLTRE!$H$5="FİRMA İADE"),1,0)+
IF(AND(J1743="İMHA",FİLTRE!$H$5="İMHA"),1,0)</f>
        <v>1</v>
      </c>
      <c r="I1743" s="99"/>
      <c r="J1743" s="100"/>
      <c r="K1743" s="100"/>
      <c r="L1743" s="101"/>
      <c r="M1743" s="102"/>
      <c r="N1743" s="101"/>
      <c r="O1743" s="99"/>
      <c r="P1743" s="103"/>
      <c r="Q1743" s="104"/>
      <c r="R1743" s="50"/>
      <c r="S1743" s="105"/>
      <c r="T1743" s="106"/>
      <c r="U1743" s="107"/>
      <c r="V1743" s="108"/>
      <c r="W1743" s="107"/>
      <c r="X1743" s="107"/>
      <c r="AA1743" s="107"/>
      <c r="AB1743" s="110"/>
      <c r="AC1743" s="110"/>
      <c r="AE1743" s="105"/>
      <c r="AF1743" s="105"/>
      <c r="AR1743" s="112"/>
    </row>
    <row r="1744" spans="2:44" x14ac:dyDescent="0.25">
      <c r="B1744" s="1" t="str">
        <f>IF(I1744="","",
(IF(N1744=FİLTRE!$H$6,2,0)+IF(FİLTRE!$H$6="TOPLAM",2,0))
)</f>
        <v/>
      </c>
      <c r="C1744">
        <f>IF(FİLTRE!$M$5="",9,(IF(U1744&gt;=FİLTRE!$M$5,1,0)))</f>
        <v>1</v>
      </c>
      <c r="D1744" s="1">
        <f>IF(FİLTRE!$M$6="",9,(IF('SKT LİSTESİ'!P1744&lt;=FİLTRE!$M$6,1,0)))</f>
        <v>1</v>
      </c>
      <c r="E1744" s="25" t="str">
        <f>IF(I1744="","",(COUNTIFS($L$4:L1744,L1744)))</f>
        <v/>
      </c>
      <c r="F1744" s="13">
        <f>IF(OR(B1744&lt;&gt;2,C1744&lt;&gt;1,D1744&lt;&gt;1,H1744&lt;&gt;1),0,
COUNTIFS($B$4:B1744,2,$C$4:C1744,1,$D$4:D1744,1,$H$4:H1744,1))</f>
        <v>0</v>
      </c>
      <c r="G1744" s="26" t="str">
        <f>IF(I1744="","",(COUNTIF($E$4:E1744,E1744)))</f>
        <v/>
      </c>
      <c r="H1744" s="1">
        <f>IF(AND(J1744="SAYIM",FİLTRE!$H$5="RAFTA",U1744&lt;&gt;0),1,0)+
IF(AND(J1744="İADE DEPO",FİLTRE!$H$5="İADE DEPO"),1,0)+
IF(FİLTRE!$H$5="TÜMÜ",1,0)+
IF(AND(J1744="FİRMA İADE",FİLTRE!$H$5="FİRMA İADE"),1,0)+
IF(AND(J1744="İMHA",FİLTRE!$H$5="İMHA"),1,0)</f>
        <v>1</v>
      </c>
      <c r="I1744" s="99"/>
      <c r="J1744" s="100"/>
      <c r="K1744" s="100"/>
      <c r="L1744" s="101"/>
      <c r="M1744" s="102"/>
      <c r="N1744" s="101"/>
      <c r="O1744" s="99"/>
      <c r="P1744" s="103"/>
      <c r="Q1744" s="104"/>
      <c r="R1744" s="50"/>
      <c r="S1744" s="105"/>
      <c r="T1744" s="106"/>
      <c r="U1744" s="107"/>
      <c r="V1744" s="108"/>
      <c r="W1744" s="107"/>
      <c r="X1744" s="107"/>
      <c r="AA1744" s="107"/>
      <c r="AB1744" s="110"/>
      <c r="AC1744" s="110"/>
      <c r="AE1744" s="105"/>
      <c r="AF1744" s="105"/>
      <c r="AR1744" s="112"/>
    </row>
    <row r="1745" spans="2:44" x14ac:dyDescent="0.25">
      <c r="B1745" s="1" t="str">
        <f>IF(I1745="","",
(IF(N1745=FİLTRE!$H$6,2,0)+IF(FİLTRE!$H$6="TOPLAM",2,0))
)</f>
        <v/>
      </c>
      <c r="C1745">
        <f>IF(FİLTRE!$M$5="",9,(IF(U1745&gt;=FİLTRE!$M$5,1,0)))</f>
        <v>1</v>
      </c>
      <c r="D1745" s="1">
        <f>IF(FİLTRE!$M$6="",9,(IF('SKT LİSTESİ'!P1745&lt;=FİLTRE!$M$6,1,0)))</f>
        <v>1</v>
      </c>
      <c r="E1745" s="25" t="str">
        <f>IF(I1745="","",(COUNTIFS($L$4:L1745,L1745)))</f>
        <v/>
      </c>
      <c r="F1745" s="13">
        <f>IF(OR(B1745&lt;&gt;2,C1745&lt;&gt;1,D1745&lt;&gt;1,H1745&lt;&gt;1),0,
COUNTIFS($B$4:B1745,2,$C$4:C1745,1,$D$4:D1745,1,$H$4:H1745,1))</f>
        <v>0</v>
      </c>
      <c r="G1745" s="26" t="str">
        <f>IF(I1745="","",(COUNTIF($E$4:E1745,E1745)))</f>
        <v/>
      </c>
      <c r="H1745" s="1">
        <f>IF(AND(J1745="SAYIM",FİLTRE!$H$5="RAFTA",U1745&lt;&gt;0),1,0)+
IF(AND(J1745="İADE DEPO",FİLTRE!$H$5="İADE DEPO"),1,0)+
IF(FİLTRE!$H$5="TÜMÜ",1,0)+
IF(AND(J1745="FİRMA İADE",FİLTRE!$H$5="FİRMA İADE"),1,0)+
IF(AND(J1745="İMHA",FİLTRE!$H$5="İMHA"),1,0)</f>
        <v>1</v>
      </c>
      <c r="I1745" s="99"/>
      <c r="J1745" s="100"/>
      <c r="K1745" s="100"/>
      <c r="L1745" s="101"/>
      <c r="M1745" s="102"/>
      <c r="N1745" s="101"/>
      <c r="O1745" s="99"/>
      <c r="P1745" s="103"/>
      <c r="Q1745" s="104"/>
      <c r="R1745" s="50"/>
      <c r="S1745" s="105"/>
      <c r="T1745" s="106"/>
      <c r="U1745" s="107"/>
      <c r="V1745" s="108"/>
      <c r="W1745" s="107"/>
      <c r="X1745" s="107"/>
      <c r="AA1745" s="107"/>
      <c r="AB1745" s="110"/>
      <c r="AC1745" s="110"/>
      <c r="AE1745" s="105"/>
      <c r="AF1745" s="105"/>
      <c r="AR1745" s="112"/>
    </row>
    <row r="1746" spans="2:44" x14ac:dyDescent="0.25">
      <c r="B1746" s="1" t="str">
        <f>IF(I1746="","",
(IF(N1746=FİLTRE!$H$6,2,0)+IF(FİLTRE!$H$6="TOPLAM",2,0))
)</f>
        <v/>
      </c>
      <c r="C1746">
        <f>IF(FİLTRE!$M$5="",9,(IF(U1746&gt;=FİLTRE!$M$5,1,0)))</f>
        <v>1</v>
      </c>
      <c r="D1746" s="1">
        <f>IF(FİLTRE!$M$6="",9,(IF('SKT LİSTESİ'!P1746&lt;=FİLTRE!$M$6,1,0)))</f>
        <v>1</v>
      </c>
      <c r="E1746" s="25" t="str">
        <f>IF(I1746="","",(COUNTIFS($L$4:L1746,L1746)))</f>
        <v/>
      </c>
      <c r="F1746" s="13">
        <f>IF(OR(B1746&lt;&gt;2,C1746&lt;&gt;1,D1746&lt;&gt;1,H1746&lt;&gt;1),0,
COUNTIFS($B$4:B1746,2,$C$4:C1746,1,$D$4:D1746,1,$H$4:H1746,1))</f>
        <v>0</v>
      </c>
      <c r="G1746" s="26" t="str">
        <f>IF(I1746="","",(COUNTIF($E$4:E1746,E1746)))</f>
        <v/>
      </c>
      <c r="H1746" s="1">
        <f>IF(AND(J1746="SAYIM",FİLTRE!$H$5="RAFTA",U1746&lt;&gt;0),1,0)+
IF(AND(J1746="İADE DEPO",FİLTRE!$H$5="İADE DEPO"),1,0)+
IF(FİLTRE!$H$5="TÜMÜ",1,0)+
IF(AND(J1746="FİRMA İADE",FİLTRE!$H$5="FİRMA İADE"),1,0)+
IF(AND(J1746="İMHA",FİLTRE!$H$5="İMHA"),1,0)</f>
        <v>1</v>
      </c>
      <c r="I1746" s="99"/>
      <c r="J1746" s="100"/>
      <c r="K1746" s="100"/>
      <c r="L1746" s="101"/>
      <c r="M1746" s="102"/>
      <c r="N1746" s="101"/>
      <c r="O1746" s="99"/>
      <c r="P1746" s="103"/>
      <c r="Q1746" s="104"/>
      <c r="R1746" s="50"/>
      <c r="S1746" s="105"/>
      <c r="T1746" s="106"/>
      <c r="U1746" s="107"/>
      <c r="V1746" s="108"/>
      <c r="W1746" s="107"/>
      <c r="X1746" s="107"/>
      <c r="AA1746" s="107"/>
      <c r="AB1746" s="110"/>
      <c r="AC1746" s="110"/>
      <c r="AE1746" s="105"/>
      <c r="AF1746" s="105"/>
      <c r="AR1746" s="112"/>
    </row>
    <row r="1747" spans="2:44" x14ac:dyDescent="0.25">
      <c r="B1747" s="1" t="str">
        <f>IF(I1747="","",
(IF(N1747=FİLTRE!$H$6,2,0)+IF(FİLTRE!$H$6="TOPLAM",2,0))
)</f>
        <v/>
      </c>
      <c r="C1747">
        <f>IF(FİLTRE!$M$5="",9,(IF(U1747&gt;=FİLTRE!$M$5,1,0)))</f>
        <v>1</v>
      </c>
      <c r="D1747" s="1">
        <f>IF(FİLTRE!$M$6="",9,(IF('SKT LİSTESİ'!P1747&lt;=FİLTRE!$M$6,1,0)))</f>
        <v>1</v>
      </c>
      <c r="E1747" s="25" t="str">
        <f>IF(I1747="","",(COUNTIFS($L$4:L1747,L1747)))</f>
        <v/>
      </c>
      <c r="F1747" s="13">
        <f>IF(OR(B1747&lt;&gt;2,C1747&lt;&gt;1,D1747&lt;&gt;1,H1747&lt;&gt;1),0,
COUNTIFS($B$4:B1747,2,$C$4:C1747,1,$D$4:D1747,1,$H$4:H1747,1))</f>
        <v>0</v>
      </c>
      <c r="G1747" s="26" t="str">
        <f>IF(I1747="","",(COUNTIF($E$4:E1747,E1747)))</f>
        <v/>
      </c>
      <c r="H1747" s="1">
        <f>IF(AND(J1747="SAYIM",FİLTRE!$H$5="RAFTA",U1747&lt;&gt;0),1,0)+
IF(AND(J1747="İADE DEPO",FİLTRE!$H$5="İADE DEPO"),1,0)+
IF(FİLTRE!$H$5="TÜMÜ",1,0)+
IF(AND(J1747="FİRMA İADE",FİLTRE!$H$5="FİRMA İADE"),1,0)+
IF(AND(J1747="İMHA",FİLTRE!$H$5="İMHA"),1,0)</f>
        <v>1</v>
      </c>
      <c r="I1747" s="99"/>
      <c r="J1747" s="100"/>
      <c r="K1747" s="100"/>
      <c r="L1747" s="101"/>
      <c r="M1747" s="102"/>
      <c r="N1747" s="101"/>
      <c r="O1747" s="99"/>
      <c r="P1747" s="103"/>
      <c r="Q1747" s="104"/>
      <c r="R1747" s="50"/>
      <c r="S1747" s="105"/>
      <c r="T1747" s="106"/>
      <c r="U1747" s="107"/>
      <c r="V1747" s="108"/>
      <c r="W1747" s="107"/>
      <c r="X1747" s="107"/>
      <c r="AA1747" s="107"/>
      <c r="AB1747" s="110"/>
      <c r="AC1747" s="110"/>
      <c r="AE1747" s="105"/>
      <c r="AF1747" s="105"/>
      <c r="AR1747" s="112"/>
    </row>
    <row r="1748" spans="2:44" x14ac:dyDescent="0.25">
      <c r="B1748" s="1" t="str">
        <f>IF(I1748="","",
(IF(N1748=FİLTRE!$H$6,2,0)+IF(FİLTRE!$H$6="TOPLAM",2,0))
)</f>
        <v/>
      </c>
      <c r="C1748">
        <f>IF(FİLTRE!$M$5="",9,(IF(U1748&gt;=FİLTRE!$M$5,1,0)))</f>
        <v>1</v>
      </c>
      <c r="D1748" s="1">
        <f>IF(FİLTRE!$M$6="",9,(IF('SKT LİSTESİ'!P1748&lt;=FİLTRE!$M$6,1,0)))</f>
        <v>1</v>
      </c>
      <c r="E1748" s="25" t="str">
        <f>IF(I1748="","",(COUNTIFS($L$4:L1748,L1748)))</f>
        <v/>
      </c>
      <c r="F1748" s="13">
        <f>IF(OR(B1748&lt;&gt;2,C1748&lt;&gt;1,D1748&lt;&gt;1,H1748&lt;&gt;1),0,
COUNTIFS($B$4:B1748,2,$C$4:C1748,1,$D$4:D1748,1,$H$4:H1748,1))</f>
        <v>0</v>
      </c>
      <c r="G1748" s="26" t="str">
        <f>IF(I1748="","",(COUNTIF($E$4:E1748,E1748)))</f>
        <v/>
      </c>
      <c r="H1748" s="1">
        <f>IF(AND(J1748="SAYIM",FİLTRE!$H$5="RAFTA",U1748&lt;&gt;0),1,0)+
IF(AND(J1748="İADE DEPO",FİLTRE!$H$5="İADE DEPO"),1,0)+
IF(FİLTRE!$H$5="TÜMÜ",1,0)+
IF(AND(J1748="FİRMA İADE",FİLTRE!$H$5="FİRMA İADE"),1,0)+
IF(AND(J1748="İMHA",FİLTRE!$H$5="İMHA"),1,0)</f>
        <v>1</v>
      </c>
      <c r="I1748" s="99"/>
      <c r="J1748" s="100"/>
      <c r="K1748" s="100"/>
      <c r="L1748" s="101"/>
      <c r="M1748" s="102"/>
      <c r="N1748" s="101"/>
      <c r="O1748" s="99"/>
      <c r="P1748" s="103"/>
      <c r="Q1748" s="104"/>
      <c r="R1748" s="50"/>
      <c r="S1748" s="105"/>
      <c r="T1748" s="106"/>
      <c r="U1748" s="107"/>
      <c r="V1748" s="108"/>
      <c r="W1748" s="107"/>
      <c r="X1748" s="107"/>
      <c r="AA1748" s="107"/>
      <c r="AB1748" s="110"/>
      <c r="AC1748" s="110"/>
      <c r="AE1748" s="105"/>
      <c r="AF1748" s="105"/>
      <c r="AR1748" s="112"/>
    </row>
    <row r="1749" spans="2:44" x14ac:dyDescent="0.25">
      <c r="B1749" s="1" t="str">
        <f>IF(I1749="","",
(IF(N1749=FİLTRE!$H$6,2,0)+IF(FİLTRE!$H$6="TOPLAM",2,0))
)</f>
        <v/>
      </c>
      <c r="C1749">
        <f>IF(FİLTRE!$M$5="",9,(IF(U1749&gt;=FİLTRE!$M$5,1,0)))</f>
        <v>1</v>
      </c>
      <c r="D1749" s="1">
        <f>IF(FİLTRE!$M$6="",9,(IF('SKT LİSTESİ'!P1749&lt;=FİLTRE!$M$6,1,0)))</f>
        <v>1</v>
      </c>
      <c r="E1749" s="25" t="str">
        <f>IF(I1749="","",(COUNTIFS($L$4:L1749,L1749)))</f>
        <v/>
      </c>
      <c r="F1749" s="13">
        <f>IF(OR(B1749&lt;&gt;2,C1749&lt;&gt;1,D1749&lt;&gt;1,H1749&lt;&gt;1),0,
COUNTIFS($B$4:B1749,2,$C$4:C1749,1,$D$4:D1749,1,$H$4:H1749,1))</f>
        <v>0</v>
      </c>
      <c r="G1749" s="26" t="str">
        <f>IF(I1749="","",(COUNTIF($E$4:E1749,E1749)))</f>
        <v/>
      </c>
      <c r="H1749" s="1">
        <f>IF(AND(J1749="SAYIM",FİLTRE!$H$5="RAFTA",U1749&lt;&gt;0),1,0)+
IF(AND(J1749="İADE DEPO",FİLTRE!$H$5="İADE DEPO"),1,0)+
IF(FİLTRE!$H$5="TÜMÜ",1,0)+
IF(AND(J1749="FİRMA İADE",FİLTRE!$H$5="FİRMA İADE"),1,0)+
IF(AND(J1749="İMHA",FİLTRE!$H$5="İMHA"),1,0)</f>
        <v>1</v>
      </c>
      <c r="I1749" s="99"/>
      <c r="J1749" s="100"/>
      <c r="K1749" s="100"/>
      <c r="L1749" s="101"/>
      <c r="M1749" s="102"/>
      <c r="N1749" s="101"/>
      <c r="O1749" s="99"/>
      <c r="P1749" s="103"/>
      <c r="Q1749" s="104"/>
      <c r="R1749" s="50"/>
      <c r="S1749" s="105"/>
      <c r="T1749" s="106"/>
      <c r="U1749" s="107"/>
      <c r="V1749" s="108"/>
      <c r="W1749" s="107"/>
      <c r="X1749" s="107"/>
      <c r="AA1749" s="107"/>
      <c r="AB1749" s="110"/>
      <c r="AC1749" s="110"/>
      <c r="AE1749" s="105"/>
      <c r="AF1749" s="105"/>
      <c r="AR1749" s="112"/>
    </row>
    <row r="1750" spans="2:44" x14ac:dyDescent="0.25">
      <c r="B1750" s="1" t="str">
        <f>IF(I1750="","",
(IF(N1750=FİLTRE!$H$6,2,0)+IF(FİLTRE!$H$6="TOPLAM",2,0))
)</f>
        <v/>
      </c>
      <c r="C1750">
        <f>IF(FİLTRE!$M$5="",9,(IF(U1750&gt;=FİLTRE!$M$5,1,0)))</f>
        <v>1</v>
      </c>
      <c r="D1750" s="1">
        <f>IF(FİLTRE!$M$6="",9,(IF('SKT LİSTESİ'!P1750&lt;=FİLTRE!$M$6,1,0)))</f>
        <v>1</v>
      </c>
      <c r="E1750" s="25" t="str">
        <f>IF(I1750="","",(COUNTIFS($L$4:L1750,L1750)))</f>
        <v/>
      </c>
      <c r="F1750" s="13">
        <f>IF(OR(B1750&lt;&gt;2,C1750&lt;&gt;1,D1750&lt;&gt;1,H1750&lt;&gt;1),0,
COUNTIFS($B$4:B1750,2,$C$4:C1750,1,$D$4:D1750,1,$H$4:H1750,1))</f>
        <v>0</v>
      </c>
      <c r="G1750" s="26" t="str">
        <f>IF(I1750="","",(COUNTIF($E$4:E1750,E1750)))</f>
        <v/>
      </c>
      <c r="H1750" s="1">
        <f>IF(AND(J1750="SAYIM",FİLTRE!$H$5="RAFTA",U1750&lt;&gt;0),1,0)+
IF(AND(J1750="İADE DEPO",FİLTRE!$H$5="İADE DEPO"),1,0)+
IF(FİLTRE!$H$5="TÜMÜ",1,0)+
IF(AND(J1750="FİRMA İADE",FİLTRE!$H$5="FİRMA İADE"),1,0)+
IF(AND(J1750="İMHA",FİLTRE!$H$5="İMHA"),1,0)</f>
        <v>1</v>
      </c>
      <c r="I1750" s="99"/>
      <c r="J1750" s="100"/>
      <c r="K1750" s="100"/>
      <c r="L1750" s="101"/>
      <c r="M1750" s="102"/>
      <c r="N1750" s="101"/>
      <c r="O1750" s="99"/>
      <c r="P1750" s="103"/>
      <c r="Q1750" s="104"/>
      <c r="R1750" s="50"/>
      <c r="S1750" s="105"/>
      <c r="T1750" s="106"/>
      <c r="U1750" s="107"/>
      <c r="V1750" s="108"/>
      <c r="W1750" s="107"/>
      <c r="X1750" s="107"/>
      <c r="AA1750" s="107"/>
      <c r="AB1750" s="110"/>
      <c r="AC1750" s="110"/>
      <c r="AE1750" s="105"/>
      <c r="AF1750" s="105"/>
      <c r="AR1750" s="112"/>
    </row>
    <row r="1751" spans="2:44" x14ac:dyDescent="0.25">
      <c r="B1751" s="1" t="str">
        <f>IF(I1751="","",
(IF(N1751=FİLTRE!$H$6,2,0)+IF(FİLTRE!$H$6="TOPLAM",2,0))
)</f>
        <v/>
      </c>
      <c r="C1751">
        <f>IF(FİLTRE!$M$5="",9,(IF(U1751&gt;=FİLTRE!$M$5,1,0)))</f>
        <v>1</v>
      </c>
      <c r="D1751" s="1">
        <f>IF(FİLTRE!$M$6="",9,(IF('SKT LİSTESİ'!P1751&lt;=FİLTRE!$M$6,1,0)))</f>
        <v>1</v>
      </c>
      <c r="E1751" s="25" t="str">
        <f>IF(I1751="","",(COUNTIFS($L$4:L1751,L1751)))</f>
        <v/>
      </c>
      <c r="F1751" s="13">
        <f>IF(OR(B1751&lt;&gt;2,C1751&lt;&gt;1,D1751&lt;&gt;1,H1751&lt;&gt;1),0,
COUNTIFS($B$4:B1751,2,$C$4:C1751,1,$D$4:D1751,1,$H$4:H1751,1))</f>
        <v>0</v>
      </c>
      <c r="G1751" s="26" t="str">
        <f>IF(I1751="","",(COUNTIF($E$4:E1751,E1751)))</f>
        <v/>
      </c>
      <c r="H1751" s="1">
        <f>IF(AND(J1751="SAYIM",FİLTRE!$H$5="RAFTA",U1751&lt;&gt;0),1,0)+
IF(AND(J1751="İADE DEPO",FİLTRE!$H$5="İADE DEPO"),1,0)+
IF(FİLTRE!$H$5="TÜMÜ",1,0)+
IF(AND(J1751="FİRMA İADE",FİLTRE!$H$5="FİRMA İADE"),1,0)+
IF(AND(J1751="İMHA",FİLTRE!$H$5="İMHA"),1,0)</f>
        <v>1</v>
      </c>
      <c r="I1751" s="99"/>
      <c r="J1751" s="100"/>
      <c r="K1751" s="100"/>
      <c r="L1751" s="101"/>
      <c r="M1751" s="102"/>
      <c r="N1751" s="101"/>
      <c r="O1751" s="99"/>
      <c r="P1751" s="103"/>
      <c r="Q1751" s="104"/>
      <c r="R1751" s="50"/>
      <c r="S1751" s="105"/>
      <c r="T1751" s="106"/>
      <c r="U1751" s="107"/>
      <c r="V1751" s="108"/>
      <c r="W1751" s="107"/>
      <c r="X1751" s="107"/>
      <c r="AA1751" s="107"/>
      <c r="AB1751" s="110"/>
      <c r="AC1751" s="110"/>
      <c r="AE1751" s="105"/>
      <c r="AF1751" s="105"/>
      <c r="AR1751" s="112"/>
    </row>
    <row r="1752" spans="2:44" x14ac:dyDescent="0.25">
      <c r="B1752" s="1" t="str">
        <f>IF(I1752="","",
(IF(N1752=FİLTRE!$H$6,2,0)+IF(FİLTRE!$H$6="TOPLAM",2,0))
)</f>
        <v/>
      </c>
      <c r="C1752">
        <f>IF(FİLTRE!$M$5="",9,(IF(U1752&gt;=FİLTRE!$M$5,1,0)))</f>
        <v>1</v>
      </c>
      <c r="D1752" s="1">
        <f>IF(FİLTRE!$M$6="",9,(IF('SKT LİSTESİ'!P1752&lt;=FİLTRE!$M$6,1,0)))</f>
        <v>1</v>
      </c>
      <c r="E1752" s="25" t="str">
        <f>IF(I1752="","",(COUNTIFS($L$4:L1752,L1752)))</f>
        <v/>
      </c>
      <c r="F1752" s="13">
        <f>IF(OR(B1752&lt;&gt;2,C1752&lt;&gt;1,D1752&lt;&gt;1,H1752&lt;&gt;1),0,
COUNTIFS($B$4:B1752,2,$C$4:C1752,1,$D$4:D1752,1,$H$4:H1752,1))</f>
        <v>0</v>
      </c>
      <c r="G1752" s="26" t="str">
        <f>IF(I1752="","",(COUNTIF($E$4:E1752,E1752)))</f>
        <v/>
      </c>
      <c r="H1752" s="1">
        <f>IF(AND(J1752="SAYIM",FİLTRE!$H$5="RAFTA",U1752&lt;&gt;0),1,0)+
IF(AND(J1752="İADE DEPO",FİLTRE!$H$5="İADE DEPO"),1,0)+
IF(FİLTRE!$H$5="TÜMÜ",1,0)+
IF(AND(J1752="FİRMA İADE",FİLTRE!$H$5="FİRMA İADE"),1,0)+
IF(AND(J1752="İMHA",FİLTRE!$H$5="İMHA"),1,0)</f>
        <v>1</v>
      </c>
      <c r="I1752" s="99"/>
      <c r="J1752" s="100"/>
      <c r="K1752" s="100"/>
      <c r="L1752" s="101"/>
      <c r="M1752" s="102"/>
      <c r="N1752" s="101"/>
      <c r="O1752" s="99"/>
      <c r="P1752" s="103"/>
      <c r="Q1752" s="104"/>
      <c r="R1752" s="50"/>
      <c r="S1752" s="105"/>
      <c r="T1752" s="106"/>
      <c r="U1752" s="107"/>
      <c r="V1752" s="108"/>
      <c r="W1752" s="107"/>
      <c r="X1752" s="107"/>
      <c r="AA1752" s="107"/>
      <c r="AB1752" s="110"/>
      <c r="AC1752" s="110"/>
      <c r="AE1752" s="105"/>
      <c r="AF1752" s="105"/>
      <c r="AR1752" s="112"/>
    </row>
    <row r="1753" spans="2:44" x14ac:dyDescent="0.25">
      <c r="B1753" s="1" t="str">
        <f>IF(I1753="","",
(IF(N1753=FİLTRE!$H$6,2,0)+IF(FİLTRE!$H$6="TOPLAM",2,0))
)</f>
        <v/>
      </c>
      <c r="C1753">
        <f>IF(FİLTRE!$M$5="",9,(IF(U1753&gt;=FİLTRE!$M$5,1,0)))</f>
        <v>1</v>
      </c>
      <c r="D1753" s="1">
        <f>IF(FİLTRE!$M$6="",9,(IF('SKT LİSTESİ'!P1753&lt;=FİLTRE!$M$6,1,0)))</f>
        <v>1</v>
      </c>
      <c r="E1753" s="25" t="str">
        <f>IF(I1753="","",(COUNTIFS($L$4:L1753,L1753)))</f>
        <v/>
      </c>
      <c r="F1753" s="13">
        <f>IF(OR(B1753&lt;&gt;2,C1753&lt;&gt;1,D1753&lt;&gt;1,H1753&lt;&gt;1),0,
COUNTIFS($B$4:B1753,2,$C$4:C1753,1,$D$4:D1753,1,$H$4:H1753,1))</f>
        <v>0</v>
      </c>
      <c r="G1753" s="26" t="str">
        <f>IF(I1753="","",(COUNTIF($E$4:E1753,E1753)))</f>
        <v/>
      </c>
      <c r="H1753" s="1">
        <f>IF(AND(J1753="SAYIM",FİLTRE!$H$5="RAFTA",U1753&lt;&gt;0),1,0)+
IF(AND(J1753="İADE DEPO",FİLTRE!$H$5="İADE DEPO"),1,0)+
IF(FİLTRE!$H$5="TÜMÜ",1,0)+
IF(AND(J1753="FİRMA İADE",FİLTRE!$H$5="FİRMA İADE"),1,0)+
IF(AND(J1753="İMHA",FİLTRE!$H$5="İMHA"),1,0)</f>
        <v>1</v>
      </c>
      <c r="I1753" s="99"/>
      <c r="J1753" s="100"/>
      <c r="K1753" s="100"/>
      <c r="L1753" s="101"/>
      <c r="M1753" s="102"/>
      <c r="N1753" s="101"/>
      <c r="O1753" s="99"/>
      <c r="P1753" s="103"/>
      <c r="Q1753" s="104"/>
      <c r="R1753" s="50"/>
      <c r="S1753" s="105"/>
      <c r="T1753" s="106"/>
      <c r="U1753" s="107"/>
      <c r="V1753" s="108"/>
      <c r="W1753" s="107"/>
      <c r="X1753" s="107"/>
      <c r="AA1753" s="107"/>
      <c r="AB1753" s="110"/>
      <c r="AC1753" s="110"/>
      <c r="AE1753" s="105"/>
      <c r="AF1753" s="105"/>
      <c r="AR1753" s="112"/>
    </row>
    <row r="1754" spans="2:44" x14ac:dyDescent="0.25">
      <c r="B1754" s="1" t="str">
        <f>IF(I1754="","",
(IF(N1754=FİLTRE!$H$6,2,0)+IF(FİLTRE!$H$6="TOPLAM",2,0))
)</f>
        <v/>
      </c>
      <c r="C1754">
        <f>IF(FİLTRE!$M$5="",9,(IF(U1754&gt;=FİLTRE!$M$5,1,0)))</f>
        <v>1</v>
      </c>
      <c r="D1754" s="1">
        <f>IF(FİLTRE!$M$6="",9,(IF('SKT LİSTESİ'!P1754&lt;=FİLTRE!$M$6,1,0)))</f>
        <v>1</v>
      </c>
      <c r="E1754" s="25" t="str">
        <f>IF(I1754="","",(COUNTIFS($L$4:L1754,L1754)))</f>
        <v/>
      </c>
      <c r="F1754" s="13">
        <f>IF(OR(B1754&lt;&gt;2,C1754&lt;&gt;1,D1754&lt;&gt;1,H1754&lt;&gt;1),0,
COUNTIFS($B$4:B1754,2,$C$4:C1754,1,$D$4:D1754,1,$H$4:H1754,1))</f>
        <v>0</v>
      </c>
      <c r="G1754" s="26" t="str">
        <f>IF(I1754="","",(COUNTIF($E$4:E1754,E1754)))</f>
        <v/>
      </c>
      <c r="H1754" s="1">
        <f>IF(AND(J1754="SAYIM",FİLTRE!$H$5="RAFTA",U1754&lt;&gt;0),1,0)+
IF(AND(J1754="İADE DEPO",FİLTRE!$H$5="İADE DEPO"),1,0)+
IF(FİLTRE!$H$5="TÜMÜ",1,0)+
IF(AND(J1754="FİRMA İADE",FİLTRE!$H$5="FİRMA İADE"),1,0)+
IF(AND(J1754="İMHA",FİLTRE!$H$5="İMHA"),1,0)</f>
        <v>1</v>
      </c>
      <c r="I1754" s="99"/>
      <c r="J1754" s="100"/>
      <c r="K1754" s="100"/>
      <c r="L1754" s="101"/>
      <c r="M1754" s="102"/>
      <c r="N1754" s="101"/>
      <c r="O1754" s="99"/>
      <c r="P1754" s="103"/>
      <c r="Q1754" s="104"/>
      <c r="R1754" s="50"/>
      <c r="S1754" s="105"/>
      <c r="T1754" s="106"/>
      <c r="U1754" s="107"/>
      <c r="V1754" s="108"/>
      <c r="W1754" s="107"/>
      <c r="X1754" s="107"/>
      <c r="AA1754" s="107"/>
      <c r="AB1754" s="110"/>
      <c r="AC1754" s="110"/>
      <c r="AE1754" s="105"/>
      <c r="AF1754" s="105"/>
      <c r="AR1754" s="112"/>
    </row>
    <row r="1755" spans="2:44" x14ac:dyDescent="0.25">
      <c r="B1755" s="1" t="str">
        <f>IF(I1755="","",
(IF(N1755=FİLTRE!$H$6,2,0)+IF(FİLTRE!$H$6="TOPLAM",2,0))
)</f>
        <v/>
      </c>
      <c r="C1755">
        <f>IF(FİLTRE!$M$5="",9,(IF(U1755&gt;=FİLTRE!$M$5,1,0)))</f>
        <v>1</v>
      </c>
      <c r="D1755" s="1">
        <f>IF(FİLTRE!$M$6="",9,(IF('SKT LİSTESİ'!P1755&lt;=FİLTRE!$M$6,1,0)))</f>
        <v>1</v>
      </c>
      <c r="E1755" s="25" t="str">
        <f>IF(I1755="","",(COUNTIFS($L$4:L1755,L1755)))</f>
        <v/>
      </c>
      <c r="F1755" s="13">
        <f>IF(OR(B1755&lt;&gt;2,C1755&lt;&gt;1,D1755&lt;&gt;1,H1755&lt;&gt;1),0,
COUNTIFS($B$4:B1755,2,$C$4:C1755,1,$D$4:D1755,1,$H$4:H1755,1))</f>
        <v>0</v>
      </c>
      <c r="G1755" s="26" t="str">
        <f>IF(I1755="","",(COUNTIF($E$4:E1755,E1755)))</f>
        <v/>
      </c>
      <c r="H1755" s="1">
        <f>IF(AND(J1755="SAYIM",FİLTRE!$H$5="RAFTA",U1755&lt;&gt;0),1,0)+
IF(AND(J1755="İADE DEPO",FİLTRE!$H$5="İADE DEPO"),1,0)+
IF(FİLTRE!$H$5="TÜMÜ",1,0)+
IF(AND(J1755="FİRMA İADE",FİLTRE!$H$5="FİRMA İADE"),1,0)+
IF(AND(J1755="İMHA",FİLTRE!$H$5="İMHA"),1,0)</f>
        <v>1</v>
      </c>
      <c r="I1755" s="99"/>
      <c r="J1755" s="100"/>
      <c r="K1755" s="100"/>
      <c r="L1755" s="101"/>
      <c r="M1755" s="102"/>
      <c r="N1755" s="101"/>
      <c r="O1755" s="99"/>
      <c r="P1755" s="103"/>
      <c r="Q1755" s="104"/>
      <c r="R1755" s="50"/>
      <c r="S1755" s="105"/>
      <c r="T1755" s="106"/>
      <c r="U1755" s="107"/>
      <c r="V1755" s="108"/>
      <c r="W1755" s="107"/>
      <c r="X1755" s="107"/>
      <c r="AA1755" s="107"/>
      <c r="AB1755" s="110"/>
      <c r="AC1755" s="110"/>
      <c r="AE1755" s="105"/>
      <c r="AF1755" s="105"/>
      <c r="AR1755" s="112"/>
    </row>
    <row r="1756" spans="2:44" x14ac:dyDescent="0.25">
      <c r="B1756" s="1" t="str">
        <f>IF(I1756="","",
(IF(N1756=FİLTRE!$H$6,2,0)+IF(FİLTRE!$H$6="TOPLAM",2,0))
)</f>
        <v/>
      </c>
      <c r="C1756">
        <f>IF(FİLTRE!$M$5="",9,(IF(U1756&gt;=FİLTRE!$M$5,1,0)))</f>
        <v>1</v>
      </c>
      <c r="D1756" s="1">
        <f>IF(FİLTRE!$M$6="",9,(IF('SKT LİSTESİ'!P1756&lt;=FİLTRE!$M$6,1,0)))</f>
        <v>1</v>
      </c>
      <c r="E1756" s="25" t="str">
        <f>IF(I1756="","",(COUNTIFS($L$4:L1756,L1756)))</f>
        <v/>
      </c>
      <c r="F1756" s="13">
        <f>IF(OR(B1756&lt;&gt;2,C1756&lt;&gt;1,D1756&lt;&gt;1,H1756&lt;&gt;1),0,
COUNTIFS($B$4:B1756,2,$C$4:C1756,1,$D$4:D1756,1,$H$4:H1756,1))</f>
        <v>0</v>
      </c>
      <c r="G1756" s="26" t="str">
        <f>IF(I1756="","",(COUNTIF($E$4:E1756,E1756)))</f>
        <v/>
      </c>
      <c r="H1756" s="1">
        <f>IF(AND(J1756="SAYIM",FİLTRE!$H$5="RAFTA",U1756&lt;&gt;0),1,0)+
IF(AND(J1756="İADE DEPO",FİLTRE!$H$5="İADE DEPO"),1,0)+
IF(FİLTRE!$H$5="TÜMÜ",1,0)+
IF(AND(J1756="FİRMA İADE",FİLTRE!$H$5="FİRMA İADE"),1,0)+
IF(AND(J1756="İMHA",FİLTRE!$H$5="İMHA"),1,0)</f>
        <v>1</v>
      </c>
      <c r="I1756" s="99"/>
      <c r="J1756" s="100"/>
      <c r="K1756" s="100"/>
      <c r="L1756" s="101"/>
      <c r="M1756" s="102"/>
      <c r="N1756" s="101"/>
      <c r="O1756" s="99"/>
      <c r="P1756" s="103"/>
      <c r="Q1756" s="104"/>
      <c r="R1756" s="50"/>
      <c r="S1756" s="105"/>
      <c r="T1756" s="106"/>
      <c r="U1756" s="107"/>
      <c r="V1756" s="108"/>
      <c r="W1756" s="107"/>
      <c r="X1756" s="107"/>
      <c r="AA1756" s="107"/>
      <c r="AB1756" s="110"/>
      <c r="AC1756" s="110"/>
      <c r="AE1756" s="105"/>
      <c r="AF1756" s="105"/>
      <c r="AR1756" s="112"/>
    </row>
    <row r="1757" spans="2:44" x14ac:dyDescent="0.25">
      <c r="B1757" s="1" t="str">
        <f>IF(I1757="","",
(IF(N1757=FİLTRE!$H$6,2,0)+IF(FİLTRE!$H$6="TOPLAM",2,0))
)</f>
        <v/>
      </c>
      <c r="C1757">
        <f>IF(FİLTRE!$M$5="",9,(IF(U1757&gt;=FİLTRE!$M$5,1,0)))</f>
        <v>1</v>
      </c>
      <c r="D1757" s="1">
        <f>IF(FİLTRE!$M$6="",9,(IF('SKT LİSTESİ'!P1757&lt;=FİLTRE!$M$6,1,0)))</f>
        <v>1</v>
      </c>
      <c r="E1757" s="25" t="str">
        <f>IF(I1757="","",(COUNTIFS($L$4:L1757,L1757)))</f>
        <v/>
      </c>
      <c r="F1757" s="13">
        <f>IF(OR(B1757&lt;&gt;2,C1757&lt;&gt;1,D1757&lt;&gt;1,H1757&lt;&gt;1),0,
COUNTIFS($B$4:B1757,2,$C$4:C1757,1,$D$4:D1757,1,$H$4:H1757,1))</f>
        <v>0</v>
      </c>
      <c r="G1757" s="26" t="str">
        <f>IF(I1757="","",(COUNTIF($E$4:E1757,E1757)))</f>
        <v/>
      </c>
      <c r="H1757" s="1">
        <f>IF(AND(J1757="SAYIM",FİLTRE!$H$5="RAFTA",U1757&lt;&gt;0),1,0)+
IF(AND(J1757="İADE DEPO",FİLTRE!$H$5="İADE DEPO"),1,0)+
IF(FİLTRE!$H$5="TÜMÜ",1,0)+
IF(AND(J1757="FİRMA İADE",FİLTRE!$H$5="FİRMA İADE"),1,0)+
IF(AND(J1757="İMHA",FİLTRE!$H$5="İMHA"),1,0)</f>
        <v>1</v>
      </c>
      <c r="I1757" s="99"/>
      <c r="J1757" s="100"/>
      <c r="K1757" s="100"/>
      <c r="L1757" s="101"/>
      <c r="M1757" s="102"/>
      <c r="N1757" s="101"/>
      <c r="O1757" s="99"/>
      <c r="P1757" s="103"/>
      <c r="Q1757" s="104"/>
      <c r="R1757" s="50"/>
      <c r="S1757" s="105"/>
      <c r="T1757" s="106"/>
      <c r="U1757" s="107"/>
      <c r="V1757" s="108"/>
      <c r="W1757" s="107"/>
      <c r="X1757" s="107"/>
      <c r="AA1757" s="107"/>
      <c r="AB1757" s="110"/>
      <c r="AC1757" s="110"/>
      <c r="AE1757" s="105"/>
      <c r="AF1757" s="105"/>
      <c r="AR1757" s="112"/>
    </row>
    <row r="1758" spans="2:44" x14ac:dyDescent="0.25">
      <c r="B1758" s="1" t="str">
        <f>IF(I1758="","",
(IF(N1758=FİLTRE!$H$6,2,0)+IF(FİLTRE!$H$6="TOPLAM",2,0))
)</f>
        <v/>
      </c>
      <c r="C1758">
        <f>IF(FİLTRE!$M$5="",9,(IF(U1758&gt;=FİLTRE!$M$5,1,0)))</f>
        <v>1</v>
      </c>
      <c r="D1758" s="1">
        <f>IF(FİLTRE!$M$6="",9,(IF('SKT LİSTESİ'!P1758&lt;=FİLTRE!$M$6,1,0)))</f>
        <v>1</v>
      </c>
      <c r="E1758" s="25" t="str">
        <f>IF(I1758="","",(COUNTIFS($L$4:L1758,L1758)))</f>
        <v/>
      </c>
      <c r="F1758" s="13">
        <f>IF(OR(B1758&lt;&gt;2,C1758&lt;&gt;1,D1758&lt;&gt;1,H1758&lt;&gt;1),0,
COUNTIFS($B$4:B1758,2,$C$4:C1758,1,$D$4:D1758,1,$H$4:H1758,1))</f>
        <v>0</v>
      </c>
      <c r="G1758" s="26" t="str">
        <f>IF(I1758="","",(COUNTIF($E$4:E1758,E1758)))</f>
        <v/>
      </c>
      <c r="H1758" s="1">
        <f>IF(AND(J1758="SAYIM",FİLTRE!$H$5="RAFTA",U1758&lt;&gt;0),1,0)+
IF(AND(J1758="İADE DEPO",FİLTRE!$H$5="İADE DEPO"),1,0)+
IF(FİLTRE!$H$5="TÜMÜ",1,0)+
IF(AND(J1758="FİRMA İADE",FİLTRE!$H$5="FİRMA İADE"),1,0)+
IF(AND(J1758="İMHA",FİLTRE!$H$5="İMHA"),1,0)</f>
        <v>1</v>
      </c>
      <c r="I1758" s="99"/>
      <c r="J1758" s="100"/>
      <c r="K1758" s="100"/>
      <c r="L1758" s="101"/>
      <c r="M1758" s="102"/>
      <c r="N1758" s="101"/>
      <c r="O1758" s="99"/>
      <c r="P1758" s="103"/>
      <c r="Q1758" s="104"/>
      <c r="R1758" s="50"/>
      <c r="S1758" s="105"/>
      <c r="T1758" s="106"/>
      <c r="U1758" s="107"/>
      <c r="V1758" s="108"/>
      <c r="W1758" s="107"/>
      <c r="X1758" s="107"/>
      <c r="AA1758" s="107"/>
      <c r="AB1758" s="110"/>
      <c r="AC1758" s="110"/>
      <c r="AE1758" s="105"/>
      <c r="AF1758" s="105"/>
      <c r="AR1758" s="112"/>
    </row>
    <row r="1759" spans="2:44" x14ac:dyDescent="0.25">
      <c r="B1759" s="1" t="str">
        <f>IF(I1759="","",
(IF(N1759=FİLTRE!$H$6,2,0)+IF(FİLTRE!$H$6="TOPLAM",2,0))
)</f>
        <v/>
      </c>
      <c r="C1759">
        <f>IF(FİLTRE!$M$5="",9,(IF(U1759&gt;=FİLTRE!$M$5,1,0)))</f>
        <v>1</v>
      </c>
      <c r="D1759" s="1">
        <f>IF(FİLTRE!$M$6="",9,(IF('SKT LİSTESİ'!P1759&lt;=FİLTRE!$M$6,1,0)))</f>
        <v>1</v>
      </c>
      <c r="E1759" s="25" t="str">
        <f>IF(I1759="","",(COUNTIFS($L$4:L1759,L1759)))</f>
        <v/>
      </c>
      <c r="F1759" s="13">
        <f>IF(OR(B1759&lt;&gt;2,C1759&lt;&gt;1,D1759&lt;&gt;1,H1759&lt;&gt;1),0,
COUNTIFS($B$4:B1759,2,$C$4:C1759,1,$D$4:D1759,1,$H$4:H1759,1))</f>
        <v>0</v>
      </c>
      <c r="G1759" s="26" t="str">
        <f>IF(I1759="","",(COUNTIF($E$4:E1759,E1759)))</f>
        <v/>
      </c>
      <c r="H1759" s="1">
        <f>IF(AND(J1759="SAYIM",FİLTRE!$H$5="RAFTA",U1759&lt;&gt;0),1,0)+
IF(AND(J1759="İADE DEPO",FİLTRE!$H$5="İADE DEPO"),1,0)+
IF(FİLTRE!$H$5="TÜMÜ",1,0)+
IF(AND(J1759="FİRMA İADE",FİLTRE!$H$5="FİRMA İADE"),1,0)+
IF(AND(J1759="İMHA",FİLTRE!$H$5="İMHA"),1,0)</f>
        <v>1</v>
      </c>
      <c r="I1759" s="99"/>
      <c r="J1759" s="100"/>
      <c r="K1759" s="100"/>
      <c r="L1759" s="101"/>
      <c r="M1759" s="102"/>
      <c r="N1759" s="101"/>
      <c r="O1759" s="99"/>
      <c r="P1759" s="103"/>
      <c r="Q1759" s="104"/>
      <c r="R1759" s="50"/>
      <c r="S1759" s="105"/>
      <c r="T1759" s="106"/>
      <c r="U1759" s="107"/>
      <c r="V1759" s="108"/>
      <c r="W1759" s="107"/>
      <c r="X1759" s="107"/>
      <c r="AA1759" s="107"/>
      <c r="AB1759" s="110"/>
      <c r="AC1759" s="110"/>
      <c r="AE1759" s="105"/>
      <c r="AF1759" s="105"/>
      <c r="AR1759" s="112"/>
    </row>
    <row r="1760" spans="2:44" x14ac:dyDescent="0.25">
      <c r="B1760" s="1" t="str">
        <f>IF(I1760="","",
(IF(N1760=FİLTRE!$H$6,2,0)+IF(FİLTRE!$H$6="TOPLAM",2,0))
)</f>
        <v/>
      </c>
      <c r="C1760">
        <f>IF(FİLTRE!$M$5="",9,(IF(U1760&gt;=FİLTRE!$M$5,1,0)))</f>
        <v>1</v>
      </c>
      <c r="D1760" s="1">
        <f>IF(FİLTRE!$M$6="",9,(IF('SKT LİSTESİ'!P1760&lt;=FİLTRE!$M$6,1,0)))</f>
        <v>1</v>
      </c>
      <c r="E1760" s="25" t="str">
        <f>IF(I1760="","",(COUNTIFS($L$4:L1760,L1760)))</f>
        <v/>
      </c>
      <c r="F1760" s="13">
        <f>IF(OR(B1760&lt;&gt;2,C1760&lt;&gt;1,D1760&lt;&gt;1,H1760&lt;&gt;1),0,
COUNTIFS($B$4:B1760,2,$C$4:C1760,1,$D$4:D1760,1,$H$4:H1760,1))</f>
        <v>0</v>
      </c>
      <c r="G1760" s="26" t="str">
        <f>IF(I1760="","",(COUNTIF($E$4:E1760,E1760)))</f>
        <v/>
      </c>
      <c r="H1760" s="1">
        <f>IF(AND(J1760="SAYIM",FİLTRE!$H$5="RAFTA",U1760&lt;&gt;0),1,0)+
IF(AND(J1760="İADE DEPO",FİLTRE!$H$5="İADE DEPO"),1,0)+
IF(FİLTRE!$H$5="TÜMÜ",1,0)+
IF(AND(J1760="FİRMA İADE",FİLTRE!$H$5="FİRMA İADE"),1,0)+
IF(AND(J1760="İMHA",FİLTRE!$H$5="İMHA"),1,0)</f>
        <v>1</v>
      </c>
      <c r="I1760" s="99"/>
      <c r="J1760" s="100"/>
      <c r="K1760" s="100"/>
      <c r="L1760" s="101"/>
      <c r="M1760" s="102"/>
      <c r="N1760" s="101"/>
      <c r="O1760" s="99"/>
      <c r="P1760" s="103"/>
      <c r="Q1760" s="104"/>
      <c r="R1760" s="50"/>
      <c r="S1760" s="105"/>
      <c r="T1760" s="106"/>
      <c r="U1760" s="107"/>
      <c r="V1760" s="108"/>
      <c r="W1760" s="107"/>
      <c r="X1760" s="107"/>
      <c r="AA1760" s="107"/>
      <c r="AB1760" s="110"/>
      <c r="AC1760" s="110"/>
      <c r="AE1760" s="105"/>
      <c r="AF1760" s="105"/>
      <c r="AR1760" s="112"/>
    </row>
    <row r="1761" spans="2:44" x14ac:dyDescent="0.25">
      <c r="B1761" s="1" t="str">
        <f>IF(I1761="","",
(IF(N1761=FİLTRE!$H$6,2,0)+IF(FİLTRE!$H$6="TOPLAM",2,0))
)</f>
        <v/>
      </c>
      <c r="C1761">
        <f>IF(FİLTRE!$M$5="",9,(IF(U1761&gt;=FİLTRE!$M$5,1,0)))</f>
        <v>1</v>
      </c>
      <c r="D1761" s="1">
        <f>IF(FİLTRE!$M$6="",9,(IF('SKT LİSTESİ'!P1761&lt;=FİLTRE!$M$6,1,0)))</f>
        <v>1</v>
      </c>
      <c r="E1761" s="25" t="str">
        <f>IF(I1761="","",(COUNTIFS($L$4:L1761,L1761)))</f>
        <v/>
      </c>
      <c r="F1761" s="13">
        <f>IF(OR(B1761&lt;&gt;2,C1761&lt;&gt;1,D1761&lt;&gt;1,H1761&lt;&gt;1),0,
COUNTIFS($B$4:B1761,2,$C$4:C1761,1,$D$4:D1761,1,$H$4:H1761,1))</f>
        <v>0</v>
      </c>
      <c r="G1761" s="26" t="str">
        <f>IF(I1761="","",(COUNTIF($E$4:E1761,E1761)))</f>
        <v/>
      </c>
      <c r="H1761" s="1">
        <f>IF(AND(J1761="SAYIM",FİLTRE!$H$5="RAFTA",U1761&lt;&gt;0),1,0)+
IF(AND(J1761="İADE DEPO",FİLTRE!$H$5="İADE DEPO"),1,0)+
IF(FİLTRE!$H$5="TÜMÜ",1,0)+
IF(AND(J1761="FİRMA İADE",FİLTRE!$H$5="FİRMA İADE"),1,0)+
IF(AND(J1761="İMHA",FİLTRE!$H$5="İMHA"),1,0)</f>
        <v>1</v>
      </c>
      <c r="I1761" s="99"/>
      <c r="J1761" s="100"/>
      <c r="K1761" s="100"/>
      <c r="L1761" s="101"/>
      <c r="M1761" s="102"/>
      <c r="N1761" s="101"/>
      <c r="O1761" s="99"/>
      <c r="P1761" s="103"/>
      <c r="Q1761" s="104"/>
      <c r="R1761" s="50"/>
      <c r="S1761" s="105"/>
      <c r="T1761" s="106"/>
      <c r="U1761" s="107"/>
      <c r="V1761" s="108"/>
      <c r="W1761" s="107"/>
      <c r="X1761" s="107"/>
      <c r="AA1761" s="107"/>
      <c r="AB1761" s="110"/>
      <c r="AC1761" s="110"/>
      <c r="AE1761" s="105"/>
      <c r="AF1761" s="105"/>
      <c r="AR1761" s="112"/>
    </row>
    <row r="1762" spans="2:44" x14ac:dyDescent="0.25">
      <c r="B1762" s="1" t="str">
        <f>IF(I1762="","",
(IF(N1762=FİLTRE!$H$6,2,0)+IF(FİLTRE!$H$6="TOPLAM",2,0))
)</f>
        <v/>
      </c>
      <c r="C1762">
        <f>IF(FİLTRE!$M$5="",9,(IF(U1762&gt;=FİLTRE!$M$5,1,0)))</f>
        <v>1</v>
      </c>
      <c r="D1762" s="1">
        <f>IF(FİLTRE!$M$6="",9,(IF('SKT LİSTESİ'!P1762&lt;=FİLTRE!$M$6,1,0)))</f>
        <v>1</v>
      </c>
      <c r="E1762" s="25" t="str">
        <f>IF(I1762="","",(COUNTIFS($L$4:L1762,L1762)))</f>
        <v/>
      </c>
      <c r="F1762" s="13">
        <f>IF(OR(B1762&lt;&gt;2,C1762&lt;&gt;1,D1762&lt;&gt;1,H1762&lt;&gt;1),0,
COUNTIFS($B$4:B1762,2,$C$4:C1762,1,$D$4:D1762,1,$H$4:H1762,1))</f>
        <v>0</v>
      </c>
      <c r="G1762" s="26" t="str">
        <f>IF(I1762="","",(COUNTIF($E$4:E1762,E1762)))</f>
        <v/>
      </c>
      <c r="H1762" s="1">
        <f>IF(AND(J1762="SAYIM",FİLTRE!$H$5="RAFTA",U1762&lt;&gt;0),1,0)+
IF(AND(J1762="İADE DEPO",FİLTRE!$H$5="İADE DEPO"),1,0)+
IF(FİLTRE!$H$5="TÜMÜ",1,0)+
IF(AND(J1762="FİRMA İADE",FİLTRE!$H$5="FİRMA İADE"),1,0)+
IF(AND(J1762="İMHA",FİLTRE!$H$5="İMHA"),1,0)</f>
        <v>1</v>
      </c>
      <c r="I1762" s="99"/>
      <c r="J1762" s="100"/>
      <c r="K1762" s="100"/>
      <c r="L1762" s="101"/>
      <c r="M1762" s="102"/>
      <c r="N1762" s="101"/>
      <c r="O1762" s="99"/>
      <c r="P1762" s="103"/>
      <c r="Q1762" s="104"/>
      <c r="R1762" s="50"/>
      <c r="S1762" s="105"/>
      <c r="T1762" s="106"/>
      <c r="U1762" s="107"/>
      <c r="V1762" s="108"/>
      <c r="W1762" s="107"/>
      <c r="X1762" s="107"/>
      <c r="AA1762" s="107"/>
      <c r="AB1762" s="110"/>
      <c r="AC1762" s="110"/>
      <c r="AE1762" s="105"/>
      <c r="AF1762" s="105"/>
      <c r="AR1762" s="112"/>
    </row>
    <row r="1763" spans="2:44" x14ac:dyDescent="0.25">
      <c r="B1763" s="1" t="str">
        <f>IF(I1763="","",
(IF(N1763=FİLTRE!$H$6,2,0)+IF(FİLTRE!$H$6="TOPLAM",2,0))
)</f>
        <v/>
      </c>
      <c r="C1763">
        <f>IF(FİLTRE!$M$5="",9,(IF(U1763&gt;=FİLTRE!$M$5,1,0)))</f>
        <v>1</v>
      </c>
      <c r="D1763" s="1">
        <f>IF(FİLTRE!$M$6="",9,(IF('SKT LİSTESİ'!P1763&lt;=FİLTRE!$M$6,1,0)))</f>
        <v>1</v>
      </c>
      <c r="E1763" s="25" t="str">
        <f>IF(I1763="","",(COUNTIFS($L$4:L1763,L1763)))</f>
        <v/>
      </c>
      <c r="F1763" s="13">
        <f>IF(OR(B1763&lt;&gt;2,C1763&lt;&gt;1,D1763&lt;&gt;1,H1763&lt;&gt;1),0,
COUNTIFS($B$4:B1763,2,$C$4:C1763,1,$D$4:D1763,1,$H$4:H1763,1))</f>
        <v>0</v>
      </c>
      <c r="G1763" s="26" t="str">
        <f>IF(I1763="","",(COUNTIF($E$4:E1763,E1763)))</f>
        <v/>
      </c>
      <c r="H1763" s="1">
        <f>IF(AND(J1763="SAYIM",FİLTRE!$H$5="RAFTA",U1763&lt;&gt;0),1,0)+
IF(AND(J1763="İADE DEPO",FİLTRE!$H$5="İADE DEPO"),1,0)+
IF(FİLTRE!$H$5="TÜMÜ",1,0)+
IF(AND(J1763="FİRMA İADE",FİLTRE!$H$5="FİRMA İADE"),1,0)+
IF(AND(J1763="İMHA",FİLTRE!$H$5="İMHA"),1,0)</f>
        <v>1</v>
      </c>
      <c r="I1763" s="99"/>
      <c r="J1763" s="100"/>
      <c r="K1763" s="100"/>
      <c r="L1763" s="101"/>
      <c r="M1763" s="102"/>
      <c r="N1763" s="101"/>
      <c r="O1763" s="99"/>
      <c r="P1763" s="103"/>
      <c r="Q1763" s="104"/>
      <c r="R1763" s="50"/>
      <c r="S1763" s="105"/>
      <c r="T1763" s="106"/>
      <c r="U1763" s="107"/>
      <c r="V1763" s="108"/>
      <c r="W1763" s="107"/>
      <c r="X1763" s="107"/>
      <c r="AA1763" s="107"/>
      <c r="AB1763" s="110"/>
      <c r="AC1763" s="110"/>
      <c r="AE1763" s="105"/>
      <c r="AF1763" s="105"/>
      <c r="AR1763" s="112"/>
    </row>
    <row r="1764" spans="2:44" x14ac:dyDescent="0.25">
      <c r="B1764" s="1" t="str">
        <f>IF(I1764="","",
(IF(N1764=FİLTRE!$H$6,2,0)+IF(FİLTRE!$H$6="TOPLAM",2,0))
)</f>
        <v/>
      </c>
      <c r="C1764">
        <f>IF(FİLTRE!$M$5="",9,(IF(U1764&gt;=FİLTRE!$M$5,1,0)))</f>
        <v>1</v>
      </c>
      <c r="D1764" s="1">
        <f>IF(FİLTRE!$M$6="",9,(IF('SKT LİSTESİ'!P1764&lt;=FİLTRE!$M$6,1,0)))</f>
        <v>1</v>
      </c>
      <c r="E1764" s="25" t="str">
        <f>IF(I1764="","",(COUNTIFS($L$4:L1764,L1764)))</f>
        <v/>
      </c>
      <c r="F1764" s="13">
        <f>IF(OR(B1764&lt;&gt;2,C1764&lt;&gt;1,D1764&lt;&gt;1,H1764&lt;&gt;1),0,
COUNTIFS($B$4:B1764,2,$C$4:C1764,1,$D$4:D1764,1,$H$4:H1764,1))</f>
        <v>0</v>
      </c>
      <c r="G1764" s="26" t="str">
        <f>IF(I1764="","",(COUNTIF($E$4:E1764,E1764)))</f>
        <v/>
      </c>
      <c r="H1764" s="1">
        <f>IF(AND(J1764="SAYIM",FİLTRE!$H$5="RAFTA",U1764&lt;&gt;0),1,0)+
IF(AND(J1764="İADE DEPO",FİLTRE!$H$5="İADE DEPO"),1,0)+
IF(FİLTRE!$H$5="TÜMÜ",1,0)+
IF(AND(J1764="FİRMA İADE",FİLTRE!$H$5="FİRMA İADE"),1,0)+
IF(AND(J1764="İMHA",FİLTRE!$H$5="İMHA"),1,0)</f>
        <v>1</v>
      </c>
      <c r="I1764" s="99"/>
      <c r="J1764" s="100"/>
      <c r="K1764" s="100"/>
      <c r="L1764" s="101"/>
      <c r="M1764" s="102"/>
      <c r="N1764" s="101"/>
      <c r="O1764" s="99"/>
      <c r="P1764" s="103"/>
      <c r="Q1764" s="104"/>
      <c r="R1764" s="50"/>
      <c r="S1764" s="105"/>
      <c r="T1764" s="106"/>
      <c r="U1764" s="107"/>
      <c r="V1764" s="108"/>
      <c r="W1764" s="107"/>
      <c r="X1764" s="107"/>
      <c r="AA1764" s="107"/>
      <c r="AB1764" s="110"/>
      <c r="AC1764" s="110"/>
      <c r="AE1764" s="105"/>
      <c r="AF1764" s="105"/>
      <c r="AR1764" s="112"/>
    </row>
    <row r="1765" spans="2:44" x14ac:dyDescent="0.25">
      <c r="B1765" s="1" t="str">
        <f>IF(I1765="","",
(IF(N1765=FİLTRE!$H$6,2,0)+IF(FİLTRE!$H$6="TOPLAM",2,0))
)</f>
        <v/>
      </c>
      <c r="C1765">
        <f>IF(FİLTRE!$M$5="",9,(IF(U1765&gt;=FİLTRE!$M$5,1,0)))</f>
        <v>1</v>
      </c>
      <c r="D1765" s="1">
        <f>IF(FİLTRE!$M$6="",9,(IF('SKT LİSTESİ'!P1765&lt;=FİLTRE!$M$6,1,0)))</f>
        <v>1</v>
      </c>
      <c r="E1765" s="25" t="str">
        <f>IF(I1765="","",(COUNTIFS($L$4:L1765,L1765)))</f>
        <v/>
      </c>
      <c r="F1765" s="13">
        <f>IF(OR(B1765&lt;&gt;2,C1765&lt;&gt;1,D1765&lt;&gt;1,H1765&lt;&gt;1),0,
COUNTIFS($B$4:B1765,2,$C$4:C1765,1,$D$4:D1765,1,$H$4:H1765,1))</f>
        <v>0</v>
      </c>
      <c r="G1765" s="26" t="str">
        <f>IF(I1765="","",(COUNTIF($E$4:E1765,E1765)))</f>
        <v/>
      </c>
      <c r="H1765" s="1">
        <f>IF(AND(J1765="SAYIM",FİLTRE!$H$5="RAFTA",U1765&lt;&gt;0),1,0)+
IF(AND(J1765="İADE DEPO",FİLTRE!$H$5="İADE DEPO"),1,0)+
IF(FİLTRE!$H$5="TÜMÜ",1,0)+
IF(AND(J1765="FİRMA İADE",FİLTRE!$H$5="FİRMA İADE"),1,0)+
IF(AND(J1765="İMHA",FİLTRE!$H$5="İMHA"),1,0)</f>
        <v>1</v>
      </c>
      <c r="I1765" s="99"/>
      <c r="J1765" s="100"/>
      <c r="K1765" s="100"/>
      <c r="L1765" s="101"/>
      <c r="M1765" s="102"/>
      <c r="N1765" s="101"/>
      <c r="O1765" s="99"/>
      <c r="P1765" s="103"/>
      <c r="Q1765" s="104"/>
      <c r="R1765" s="50"/>
      <c r="S1765" s="105"/>
      <c r="T1765" s="106"/>
      <c r="U1765" s="107"/>
      <c r="V1765" s="108"/>
      <c r="W1765" s="107"/>
      <c r="X1765" s="107"/>
      <c r="AA1765" s="107"/>
      <c r="AB1765" s="110"/>
      <c r="AC1765" s="110"/>
      <c r="AE1765" s="105"/>
      <c r="AF1765" s="105"/>
      <c r="AR1765" s="112"/>
    </row>
    <row r="1766" spans="2:44" x14ac:dyDescent="0.25">
      <c r="B1766" s="1" t="str">
        <f>IF(I1766="","",
(IF(N1766=FİLTRE!$H$6,2,0)+IF(FİLTRE!$H$6="TOPLAM",2,0))
)</f>
        <v/>
      </c>
      <c r="C1766">
        <f>IF(FİLTRE!$M$5="",9,(IF(U1766&gt;=FİLTRE!$M$5,1,0)))</f>
        <v>1</v>
      </c>
      <c r="D1766" s="1">
        <f>IF(FİLTRE!$M$6="",9,(IF('SKT LİSTESİ'!P1766&lt;=FİLTRE!$M$6,1,0)))</f>
        <v>1</v>
      </c>
      <c r="E1766" s="25" t="str">
        <f>IF(I1766="","",(COUNTIFS($L$4:L1766,L1766)))</f>
        <v/>
      </c>
      <c r="F1766" s="13">
        <f>IF(OR(B1766&lt;&gt;2,C1766&lt;&gt;1,D1766&lt;&gt;1,H1766&lt;&gt;1),0,
COUNTIFS($B$4:B1766,2,$C$4:C1766,1,$D$4:D1766,1,$H$4:H1766,1))</f>
        <v>0</v>
      </c>
      <c r="G1766" s="26" t="str">
        <f>IF(I1766="","",(COUNTIF($E$4:E1766,E1766)))</f>
        <v/>
      </c>
      <c r="H1766" s="1">
        <f>IF(AND(J1766="SAYIM",FİLTRE!$H$5="RAFTA",U1766&lt;&gt;0),1,0)+
IF(AND(J1766="İADE DEPO",FİLTRE!$H$5="İADE DEPO"),1,0)+
IF(FİLTRE!$H$5="TÜMÜ",1,0)+
IF(AND(J1766="FİRMA İADE",FİLTRE!$H$5="FİRMA İADE"),1,0)+
IF(AND(J1766="İMHA",FİLTRE!$H$5="İMHA"),1,0)</f>
        <v>1</v>
      </c>
      <c r="I1766" s="99"/>
      <c r="J1766" s="100"/>
      <c r="K1766" s="100"/>
      <c r="L1766" s="101"/>
      <c r="M1766" s="102"/>
      <c r="N1766" s="101"/>
      <c r="O1766" s="99"/>
      <c r="P1766" s="103"/>
      <c r="Q1766" s="104"/>
      <c r="R1766" s="50"/>
      <c r="S1766" s="105"/>
      <c r="T1766" s="106"/>
      <c r="U1766" s="107"/>
      <c r="V1766" s="108"/>
      <c r="W1766" s="107"/>
      <c r="X1766" s="107"/>
      <c r="AA1766" s="107"/>
      <c r="AB1766" s="110"/>
      <c r="AC1766" s="110"/>
      <c r="AE1766" s="105"/>
      <c r="AF1766" s="105"/>
      <c r="AR1766" s="112"/>
    </row>
    <row r="1767" spans="2:44" x14ac:dyDescent="0.25">
      <c r="B1767" s="1" t="str">
        <f>IF(I1767="","",
(IF(N1767=FİLTRE!$H$6,2,0)+IF(FİLTRE!$H$6="TOPLAM",2,0))
)</f>
        <v/>
      </c>
      <c r="C1767">
        <f>IF(FİLTRE!$M$5="",9,(IF(U1767&gt;=FİLTRE!$M$5,1,0)))</f>
        <v>1</v>
      </c>
      <c r="D1767" s="1">
        <f>IF(FİLTRE!$M$6="",9,(IF('SKT LİSTESİ'!P1767&lt;=FİLTRE!$M$6,1,0)))</f>
        <v>1</v>
      </c>
      <c r="E1767" s="25" t="str">
        <f>IF(I1767="","",(COUNTIFS($L$4:L1767,L1767)))</f>
        <v/>
      </c>
      <c r="F1767" s="13">
        <f>IF(OR(B1767&lt;&gt;2,C1767&lt;&gt;1,D1767&lt;&gt;1,H1767&lt;&gt;1),0,
COUNTIFS($B$4:B1767,2,$C$4:C1767,1,$D$4:D1767,1,$H$4:H1767,1))</f>
        <v>0</v>
      </c>
      <c r="G1767" s="26" t="str">
        <f>IF(I1767="","",(COUNTIF($E$4:E1767,E1767)))</f>
        <v/>
      </c>
      <c r="H1767" s="1">
        <f>IF(AND(J1767="SAYIM",FİLTRE!$H$5="RAFTA",U1767&lt;&gt;0),1,0)+
IF(AND(J1767="İADE DEPO",FİLTRE!$H$5="İADE DEPO"),1,0)+
IF(FİLTRE!$H$5="TÜMÜ",1,0)+
IF(AND(J1767="FİRMA İADE",FİLTRE!$H$5="FİRMA İADE"),1,0)+
IF(AND(J1767="İMHA",FİLTRE!$H$5="İMHA"),1,0)</f>
        <v>1</v>
      </c>
      <c r="I1767" s="99"/>
      <c r="J1767" s="100"/>
      <c r="K1767" s="100"/>
      <c r="L1767" s="101"/>
      <c r="M1767" s="102"/>
      <c r="N1767" s="101"/>
      <c r="O1767" s="99"/>
      <c r="P1767" s="103"/>
      <c r="Q1767" s="104"/>
      <c r="R1767" s="50"/>
      <c r="S1767" s="105"/>
      <c r="T1767" s="106"/>
      <c r="U1767" s="107"/>
      <c r="V1767" s="108"/>
      <c r="W1767" s="107"/>
      <c r="X1767" s="107"/>
      <c r="AA1767" s="107"/>
      <c r="AB1767" s="110"/>
      <c r="AC1767" s="110"/>
      <c r="AE1767" s="105"/>
      <c r="AF1767" s="105"/>
      <c r="AR1767" s="112"/>
    </row>
    <row r="1768" spans="2:44" x14ac:dyDescent="0.25">
      <c r="B1768" s="1" t="str">
        <f>IF(I1768="","",
(IF(N1768=FİLTRE!$H$6,2,0)+IF(FİLTRE!$H$6="TOPLAM",2,0))
)</f>
        <v/>
      </c>
      <c r="C1768">
        <f>IF(FİLTRE!$M$5="",9,(IF(U1768&gt;=FİLTRE!$M$5,1,0)))</f>
        <v>1</v>
      </c>
      <c r="D1768" s="1">
        <f>IF(FİLTRE!$M$6="",9,(IF('SKT LİSTESİ'!P1768&lt;=FİLTRE!$M$6,1,0)))</f>
        <v>1</v>
      </c>
      <c r="E1768" s="25" t="str">
        <f>IF(I1768="","",(COUNTIFS($L$4:L1768,L1768)))</f>
        <v/>
      </c>
      <c r="F1768" s="13">
        <f>IF(OR(B1768&lt;&gt;2,C1768&lt;&gt;1,D1768&lt;&gt;1,H1768&lt;&gt;1),0,
COUNTIFS($B$4:B1768,2,$C$4:C1768,1,$D$4:D1768,1,$H$4:H1768,1))</f>
        <v>0</v>
      </c>
      <c r="G1768" s="26" t="str">
        <f>IF(I1768="","",(COUNTIF($E$4:E1768,E1768)))</f>
        <v/>
      </c>
      <c r="H1768" s="1">
        <f>IF(AND(J1768="SAYIM",FİLTRE!$H$5="RAFTA",U1768&lt;&gt;0),1,0)+
IF(AND(J1768="İADE DEPO",FİLTRE!$H$5="İADE DEPO"),1,0)+
IF(FİLTRE!$H$5="TÜMÜ",1,0)+
IF(AND(J1768="FİRMA İADE",FİLTRE!$H$5="FİRMA İADE"),1,0)+
IF(AND(J1768="İMHA",FİLTRE!$H$5="İMHA"),1,0)</f>
        <v>1</v>
      </c>
      <c r="I1768" s="99"/>
      <c r="J1768" s="100"/>
      <c r="K1768" s="100"/>
      <c r="L1768" s="101"/>
      <c r="M1768" s="102"/>
      <c r="N1768" s="101"/>
      <c r="O1768" s="99"/>
      <c r="P1768" s="103"/>
      <c r="Q1768" s="104"/>
      <c r="R1768" s="50"/>
      <c r="S1768" s="105"/>
      <c r="T1768" s="106"/>
      <c r="U1768" s="107"/>
      <c r="V1768" s="108"/>
      <c r="W1768" s="107"/>
      <c r="X1768" s="107"/>
      <c r="AA1768" s="107"/>
      <c r="AB1768" s="110"/>
      <c r="AC1768" s="110"/>
      <c r="AE1768" s="105"/>
      <c r="AF1768" s="105"/>
      <c r="AR1768" s="112"/>
    </row>
    <row r="1769" spans="2:44" x14ac:dyDescent="0.25">
      <c r="B1769" s="1" t="str">
        <f>IF(I1769="","",
(IF(N1769=FİLTRE!$H$6,2,0)+IF(FİLTRE!$H$6="TOPLAM",2,0))
)</f>
        <v/>
      </c>
      <c r="C1769">
        <f>IF(FİLTRE!$M$5="",9,(IF(U1769&gt;=FİLTRE!$M$5,1,0)))</f>
        <v>1</v>
      </c>
      <c r="D1769" s="1">
        <f>IF(FİLTRE!$M$6="",9,(IF('SKT LİSTESİ'!P1769&lt;=FİLTRE!$M$6,1,0)))</f>
        <v>1</v>
      </c>
      <c r="E1769" s="25" t="str">
        <f>IF(I1769="","",(COUNTIFS($L$4:L1769,L1769)))</f>
        <v/>
      </c>
      <c r="F1769" s="13">
        <f>IF(OR(B1769&lt;&gt;2,C1769&lt;&gt;1,D1769&lt;&gt;1,H1769&lt;&gt;1),0,
COUNTIFS($B$4:B1769,2,$C$4:C1769,1,$D$4:D1769,1,$H$4:H1769,1))</f>
        <v>0</v>
      </c>
      <c r="G1769" s="26" t="str">
        <f>IF(I1769="","",(COUNTIF($E$4:E1769,E1769)))</f>
        <v/>
      </c>
      <c r="H1769" s="1">
        <f>IF(AND(J1769="SAYIM",FİLTRE!$H$5="RAFTA",U1769&lt;&gt;0),1,0)+
IF(AND(J1769="İADE DEPO",FİLTRE!$H$5="İADE DEPO"),1,0)+
IF(FİLTRE!$H$5="TÜMÜ",1,0)+
IF(AND(J1769="FİRMA İADE",FİLTRE!$H$5="FİRMA İADE"),1,0)+
IF(AND(J1769="İMHA",FİLTRE!$H$5="İMHA"),1,0)</f>
        <v>1</v>
      </c>
      <c r="I1769" s="99"/>
      <c r="J1769" s="100"/>
      <c r="K1769" s="100"/>
      <c r="L1769" s="101"/>
      <c r="M1769" s="102"/>
      <c r="N1769" s="101"/>
      <c r="O1769" s="99"/>
      <c r="P1769" s="103"/>
      <c r="Q1769" s="104"/>
      <c r="R1769" s="50"/>
      <c r="S1769" s="105"/>
      <c r="T1769" s="106"/>
      <c r="U1769" s="107"/>
      <c r="V1769" s="108"/>
      <c r="W1769" s="107"/>
      <c r="X1769" s="107"/>
      <c r="AA1769" s="107"/>
      <c r="AB1769" s="110"/>
      <c r="AC1769" s="110"/>
      <c r="AE1769" s="105"/>
      <c r="AF1769" s="105"/>
      <c r="AR1769" s="112"/>
    </row>
    <row r="1770" spans="2:44" x14ac:dyDescent="0.25">
      <c r="B1770" s="1" t="str">
        <f>IF(I1770="","",
(IF(N1770=FİLTRE!$H$6,2,0)+IF(FİLTRE!$H$6="TOPLAM",2,0))
)</f>
        <v/>
      </c>
      <c r="C1770">
        <f>IF(FİLTRE!$M$5="",9,(IF(U1770&gt;=FİLTRE!$M$5,1,0)))</f>
        <v>1</v>
      </c>
      <c r="D1770" s="1">
        <f>IF(FİLTRE!$M$6="",9,(IF('SKT LİSTESİ'!P1770&lt;=FİLTRE!$M$6,1,0)))</f>
        <v>1</v>
      </c>
      <c r="E1770" s="25" t="str">
        <f>IF(I1770="","",(COUNTIFS($L$4:L1770,L1770)))</f>
        <v/>
      </c>
      <c r="F1770" s="13">
        <f>IF(OR(B1770&lt;&gt;2,C1770&lt;&gt;1,D1770&lt;&gt;1,H1770&lt;&gt;1),0,
COUNTIFS($B$4:B1770,2,$C$4:C1770,1,$D$4:D1770,1,$H$4:H1770,1))</f>
        <v>0</v>
      </c>
      <c r="G1770" s="26" t="str">
        <f>IF(I1770="","",(COUNTIF($E$4:E1770,E1770)))</f>
        <v/>
      </c>
      <c r="H1770" s="1">
        <f>IF(AND(J1770="SAYIM",FİLTRE!$H$5="RAFTA",U1770&lt;&gt;0),1,0)+
IF(AND(J1770="İADE DEPO",FİLTRE!$H$5="İADE DEPO"),1,0)+
IF(FİLTRE!$H$5="TÜMÜ",1,0)+
IF(AND(J1770="FİRMA İADE",FİLTRE!$H$5="FİRMA İADE"),1,0)+
IF(AND(J1770="İMHA",FİLTRE!$H$5="İMHA"),1,0)</f>
        <v>1</v>
      </c>
      <c r="I1770" s="99"/>
      <c r="J1770" s="100"/>
      <c r="K1770" s="100"/>
      <c r="L1770" s="101"/>
      <c r="M1770" s="102"/>
      <c r="N1770" s="101"/>
      <c r="O1770" s="99"/>
      <c r="P1770" s="103"/>
      <c r="Q1770" s="104"/>
      <c r="R1770" s="50"/>
      <c r="S1770" s="105"/>
      <c r="T1770" s="106"/>
      <c r="U1770" s="107"/>
      <c r="V1770" s="108"/>
      <c r="W1770" s="107"/>
      <c r="X1770" s="107"/>
      <c r="AA1770" s="107"/>
      <c r="AB1770" s="110"/>
      <c r="AC1770" s="110"/>
      <c r="AE1770" s="105"/>
      <c r="AF1770" s="105"/>
      <c r="AR1770" s="112"/>
    </row>
    <row r="1771" spans="2:44" x14ac:dyDescent="0.25">
      <c r="B1771" s="1" t="str">
        <f>IF(I1771="","",
(IF(N1771=FİLTRE!$H$6,2,0)+IF(FİLTRE!$H$6="TOPLAM",2,0))
)</f>
        <v/>
      </c>
      <c r="C1771">
        <f>IF(FİLTRE!$M$5="",9,(IF(U1771&gt;=FİLTRE!$M$5,1,0)))</f>
        <v>1</v>
      </c>
      <c r="D1771" s="1">
        <f>IF(FİLTRE!$M$6="",9,(IF('SKT LİSTESİ'!P1771&lt;=FİLTRE!$M$6,1,0)))</f>
        <v>1</v>
      </c>
      <c r="E1771" s="25" t="str">
        <f>IF(I1771="","",(COUNTIFS($L$4:L1771,L1771)))</f>
        <v/>
      </c>
      <c r="F1771" s="13">
        <f>IF(OR(B1771&lt;&gt;2,C1771&lt;&gt;1,D1771&lt;&gt;1,H1771&lt;&gt;1),0,
COUNTIFS($B$4:B1771,2,$C$4:C1771,1,$D$4:D1771,1,$H$4:H1771,1))</f>
        <v>0</v>
      </c>
      <c r="G1771" s="26" t="str">
        <f>IF(I1771="","",(COUNTIF($E$4:E1771,E1771)))</f>
        <v/>
      </c>
      <c r="H1771" s="1">
        <f>IF(AND(J1771="SAYIM",FİLTRE!$H$5="RAFTA",U1771&lt;&gt;0),1,0)+
IF(AND(J1771="İADE DEPO",FİLTRE!$H$5="İADE DEPO"),1,0)+
IF(FİLTRE!$H$5="TÜMÜ",1,0)+
IF(AND(J1771="FİRMA İADE",FİLTRE!$H$5="FİRMA İADE"),1,0)+
IF(AND(J1771="İMHA",FİLTRE!$H$5="İMHA"),1,0)</f>
        <v>1</v>
      </c>
      <c r="I1771" s="99"/>
      <c r="J1771" s="100"/>
      <c r="K1771" s="100"/>
      <c r="L1771" s="101"/>
      <c r="M1771" s="102"/>
      <c r="N1771" s="101"/>
      <c r="O1771" s="99"/>
      <c r="P1771" s="103"/>
      <c r="Q1771" s="104"/>
      <c r="R1771" s="50"/>
      <c r="S1771" s="105"/>
      <c r="T1771" s="106"/>
      <c r="U1771" s="107"/>
      <c r="V1771" s="108"/>
      <c r="W1771" s="107"/>
      <c r="X1771" s="107"/>
      <c r="AA1771" s="107"/>
      <c r="AB1771" s="110"/>
      <c r="AC1771" s="110"/>
      <c r="AE1771" s="105"/>
      <c r="AF1771" s="105"/>
      <c r="AR1771" s="112"/>
    </row>
    <row r="1772" spans="2:44" x14ac:dyDescent="0.25">
      <c r="B1772" s="1" t="str">
        <f>IF(I1772="","",
(IF(N1772=FİLTRE!$H$6,2,0)+IF(FİLTRE!$H$6="TOPLAM",2,0))
)</f>
        <v/>
      </c>
      <c r="C1772">
        <f>IF(FİLTRE!$M$5="",9,(IF(U1772&gt;=FİLTRE!$M$5,1,0)))</f>
        <v>1</v>
      </c>
      <c r="D1772" s="1">
        <f>IF(FİLTRE!$M$6="",9,(IF('SKT LİSTESİ'!P1772&lt;=FİLTRE!$M$6,1,0)))</f>
        <v>1</v>
      </c>
      <c r="E1772" s="25" t="str">
        <f>IF(I1772="","",(COUNTIFS($L$4:L1772,L1772)))</f>
        <v/>
      </c>
      <c r="F1772" s="13">
        <f>IF(OR(B1772&lt;&gt;2,C1772&lt;&gt;1,D1772&lt;&gt;1,H1772&lt;&gt;1),0,
COUNTIFS($B$4:B1772,2,$C$4:C1772,1,$D$4:D1772,1,$H$4:H1772,1))</f>
        <v>0</v>
      </c>
      <c r="G1772" s="26" t="str">
        <f>IF(I1772="","",(COUNTIF($E$4:E1772,E1772)))</f>
        <v/>
      </c>
      <c r="H1772" s="1">
        <f>IF(AND(J1772="SAYIM",FİLTRE!$H$5="RAFTA",U1772&lt;&gt;0),1,0)+
IF(AND(J1772="İADE DEPO",FİLTRE!$H$5="İADE DEPO"),1,0)+
IF(FİLTRE!$H$5="TÜMÜ",1,0)+
IF(AND(J1772="FİRMA İADE",FİLTRE!$H$5="FİRMA İADE"),1,0)+
IF(AND(J1772="İMHA",FİLTRE!$H$5="İMHA"),1,0)</f>
        <v>1</v>
      </c>
      <c r="I1772" s="99"/>
      <c r="J1772" s="100"/>
      <c r="K1772" s="100"/>
      <c r="L1772" s="101"/>
      <c r="M1772" s="102"/>
      <c r="N1772" s="101"/>
      <c r="O1772" s="99"/>
      <c r="P1772" s="103"/>
      <c r="Q1772" s="104"/>
      <c r="R1772" s="50"/>
      <c r="S1772" s="105"/>
      <c r="T1772" s="106"/>
      <c r="U1772" s="107"/>
      <c r="V1772" s="108"/>
      <c r="W1772" s="107"/>
      <c r="X1772" s="107"/>
      <c r="AA1772" s="107"/>
      <c r="AB1772" s="110"/>
      <c r="AC1772" s="110"/>
      <c r="AE1772" s="105"/>
      <c r="AF1772" s="105"/>
      <c r="AR1772" s="112"/>
    </row>
    <row r="1773" spans="2:44" x14ac:dyDescent="0.25">
      <c r="B1773" s="1" t="str">
        <f>IF(I1773="","",
(IF(N1773=FİLTRE!$H$6,2,0)+IF(FİLTRE!$H$6="TOPLAM",2,0))
)</f>
        <v/>
      </c>
      <c r="C1773">
        <f>IF(FİLTRE!$M$5="",9,(IF(U1773&gt;=FİLTRE!$M$5,1,0)))</f>
        <v>1</v>
      </c>
      <c r="D1773" s="1">
        <f>IF(FİLTRE!$M$6="",9,(IF('SKT LİSTESİ'!P1773&lt;=FİLTRE!$M$6,1,0)))</f>
        <v>1</v>
      </c>
      <c r="E1773" s="25" t="str">
        <f>IF(I1773="","",(COUNTIFS($L$4:L1773,L1773)))</f>
        <v/>
      </c>
      <c r="F1773" s="13">
        <f>IF(OR(B1773&lt;&gt;2,C1773&lt;&gt;1,D1773&lt;&gt;1,H1773&lt;&gt;1),0,
COUNTIFS($B$4:B1773,2,$C$4:C1773,1,$D$4:D1773,1,$H$4:H1773,1))</f>
        <v>0</v>
      </c>
      <c r="G1773" s="26" t="str">
        <f>IF(I1773="","",(COUNTIF($E$4:E1773,E1773)))</f>
        <v/>
      </c>
      <c r="H1773" s="1">
        <f>IF(AND(J1773="SAYIM",FİLTRE!$H$5="RAFTA",U1773&lt;&gt;0),1,0)+
IF(AND(J1773="İADE DEPO",FİLTRE!$H$5="İADE DEPO"),1,0)+
IF(FİLTRE!$H$5="TÜMÜ",1,0)+
IF(AND(J1773="FİRMA İADE",FİLTRE!$H$5="FİRMA İADE"),1,0)+
IF(AND(J1773="İMHA",FİLTRE!$H$5="İMHA"),1,0)</f>
        <v>1</v>
      </c>
      <c r="I1773" s="99"/>
      <c r="J1773" s="100"/>
      <c r="K1773" s="100"/>
      <c r="L1773" s="101"/>
      <c r="M1773" s="102"/>
      <c r="N1773" s="101"/>
      <c r="O1773" s="99"/>
      <c r="P1773" s="103"/>
      <c r="Q1773" s="104"/>
      <c r="R1773" s="50"/>
      <c r="S1773" s="105"/>
      <c r="T1773" s="106"/>
      <c r="U1773" s="107"/>
      <c r="V1773" s="108"/>
      <c r="W1773" s="107"/>
      <c r="X1773" s="107"/>
      <c r="AA1773" s="107"/>
      <c r="AB1773" s="110"/>
      <c r="AC1773" s="110"/>
      <c r="AE1773" s="105"/>
      <c r="AF1773" s="105"/>
      <c r="AR1773" s="112"/>
    </row>
    <row r="1774" spans="2:44" x14ac:dyDescent="0.25">
      <c r="B1774" s="1" t="str">
        <f>IF(I1774="","",
(IF(N1774=FİLTRE!$H$6,2,0)+IF(FİLTRE!$H$6="TOPLAM",2,0))
)</f>
        <v/>
      </c>
      <c r="C1774">
        <f>IF(FİLTRE!$M$5="",9,(IF(U1774&gt;=FİLTRE!$M$5,1,0)))</f>
        <v>1</v>
      </c>
      <c r="D1774" s="1">
        <f>IF(FİLTRE!$M$6="",9,(IF('SKT LİSTESİ'!P1774&lt;=FİLTRE!$M$6,1,0)))</f>
        <v>1</v>
      </c>
      <c r="E1774" s="25" t="str">
        <f>IF(I1774="","",(COUNTIFS($L$4:L1774,L1774)))</f>
        <v/>
      </c>
      <c r="F1774" s="13">
        <f>IF(OR(B1774&lt;&gt;2,C1774&lt;&gt;1,D1774&lt;&gt;1,H1774&lt;&gt;1),0,
COUNTIFS($B$4:B1774,2,$C$4:C1774,1,$D$4:D1774,1,$H$4:H1774,1))</f>
        <v>0</v>
      </c>
      <c r="G1774" s="26" t="str">
        <f>IF(I1774="","",(COUNTIF($E$4:E1774,E1774)))</f>
        <v/>
      </c>
      <c r="H1774" s="1">
        <f>IF(AND(J1774="SAYIM",FİLTRE!$H$5="RAFTA",U1774&lt;&gt;0),1,0)+
IF(AND(J1774="İADE DEPO",FİLTRE!$H$5="İADE DEPO"),1,0)+
IF(FİLTRE!$H$5="TÜMÜ",1,0)+
IF(AND(J1774="FİRMA İADE",FİLTRE!$H$5="FİRMA İADE"),1,0)+
IF(AND(J1774="İMHA",FİLTRE!$H$5="İMHA"),1,0)</f>
        <v>1</v>
      </c>
      <c r="I1774" s="99"/>
      <c r="J1774" s="100"/>
      <c r="K1774" s="100"/>
      <c r="L1774" s="101"/>
      <c r="M1774" s="102"/>
      <c r="N1774" s="101"/>
      <c r="O1774" s="99"/>
      <c r="P1774" s="103"/>
      <c r="Q1774" s="104"/>
      <c r="R1774" s="50"/>
      <c r="S1774" s="105"/>
      <c r="T1774" s="106"/>
      <c r="U1774" s="107"/>
      <c r="V1774" s="108"/>
      <c r="W1774" s="107"/>
      <c r="X1774" s="107"/>
      <c r="AA1774" s="107"/>
      <c r="AB1774" s="110"/>
      <c r="AC1774" s="110"/>
      <c r="AE1774" s="105"/>
      <c r="AF1774" s="105"/>
      <c r="AR1774" s="112"/>
    </row>
    <row r="1775" spans="2:44" x14ac:dyDescent="0.25">
      <c r="B1775" s="1" t="str">
        <f>IF(I1775="","",
(IF(N1775=FİLTRE!$H$6,2,0)+IF(FİLTRE!$H$6="TOPLAM",2,0))
)</f>
        <v/>
      </c>
      <c r="C1775">
        <f>IF(FİLTRE!$M$5="",9,(IF(U1775&gt;=FİLTRE!$M$5,1,0)))</f>
        <v>1</v>
      </c>
      <c r="D1775" s="1">
        <f>IF(FİLTRE!$M$6="",9,(IF('SKT LİSTESİ'!P1775&lt;=FİLTRE!$M$6,1,0)))</f>
        <v>1</v>
      </c>
      <c r="E1775" s="25" t="str">
        <f>IF(I1775="","",(COUNTIFS($L$4:L1775,L1775)))</f>
        <v/>
      </c>
      <c r="F1775" s="13">
        <f>IF(OR(B1775&lt;&gt;2,C1775&lt;&gt;1,D1775&lt;&gt;1,H1775&lt;&gt;1),0,
COUNTIFS($B$4:B1775,2,$C$4:C1775,1,$D$4:D1775,1,$H$4:H1775,1))</f>
        <v>0</v>
      </c>
      <c r="G1775" s="26" t="str">
        <f>IF(I1775="","",(COUNTIF($E$4:E1775,E1775)))</f>
        <v/>
      </c>
      <c r="H1775" s="1">
        <f>IF(AND(J1775="SAYIM",FİLTRE!$H$5="RAFTA",U1775&lt;&gt;0),1,0)+
IF(AND(J1775="İADE DEPO",FİLTRE!$H$5="İADE DEPO"),1,0)+
IF(FİLTRE!$H$5="TÜMÜ",1,0)+
IF(AND(J1775="FİRMA İADE",FİLTRE!$H$5="FİRMA İADE"),1,0)+
IF(AND(J1775="İMHA",FİLTRE!$H$5="İMHA"),1,0)</f>
        <v>1</v>
      </c>
      <c r="I1775" s="99"/>
      <c r="J1775" s="100"/>
      <c r="K1775" s="100"/>
      <c r="L1775" s="101"/>
      <c r="M1775" s="102"/>
      <c r="N1775" s="101"/>
      <c r="O1775" s="99"/>
      <c r="P1775" s="103"/>
      <c r="Q1775" s="104"/>
      <c r="R1775" s="50"/>
      <c r="S1775" s="105"/>
      <c r="T1775" s="106"/>
      <c r="U1775" s="107"/>
      <c r="V1775" s="108"/>
      <c r="W1775" s="107"/>
      <c r="X1775" s="107"/>
      <c r="AA1775" s="107"/>
      <c r="AB1775" s="110"/>
      <c r="AC1775" s="110"/>
      <c r="AE1775" s="105"/>
      <c r="AF1775" s="105"/>
      <c r="AR1775" s="112"/>
    </row>
    <row r="1776" spans="2:44" x14ac:dyDescent="0.25">
      <c r="B1776" s="1" t="str">
        <f>IF(I1776="","",
(IF(N1776=FİLTRE!$H$6,2,0)+IF(FİLTRE!$H$6="TOPLAM",2,0))
)</f>
        <v/>
      </c>
      <c r="C1776">
        <f>IF(FİLTRE!$M$5="",9,(IF(U1776&gt;=FİLTRE!$M$5,1,0)))</f>
        <v>1</v>
      </c>
      <c r="D1776" s="1">
        <f>IF(FİLTRE!$M$6="",9,(IF('SKT LİSTESİ'!P1776&lt;=FİLTRE!$M$6,1,0)))</f>
        <v>1</v>
      </c>
      <c r="E1776" s="25" t="str">
        <f>IF(I1776="","",(COUNTIFS($L$4:L1776,L1776)))</f>
        <v/>
      </c>
      <c r="F1776" s="13">
        <f>IF(OR(B1776&lt;&gt;2,C1776&lt;&gt;1,D1776&lt;&gt;1,H1776&lt;&gt;1),0,
COUNTIFS($B$4:B1776,2,$C$4:C1776,1,$D$4:D1776,1,$H$4:H1776,1))</f>
        <v>0</v>
      </c>
      <c r="G1776" s="26" t="str">
        <f>IF(I1776="","",(COUNTIF($E$4:E1776,E1776)))</f>
        <v/>
      </c>
      <c r="H1776" s="1">
        <f>IF(AND(J1776="SAYIM",FİLTRE!$H$5="RAFTA",U1776&lt;&gt;0),1,0)+
IF(AND(J1776="İADE DEPO",FİLTRE!$H$5="İADE DEPO"),1,0)+
IF(FİLTRE!$H$5="TÜMÜ",1,0)+
IF(AND(J1776="FİRMA İADE",FİLTRE!$H$5="FİRMA İADE"),1,0)+
IF(AND(J1776="İMHA",FİLTRE!$H$5="İMHA"),1,0)</f>
        <v>1</v>
      </c>
      <c r="I1776" s="99"/>
      <c r="J1776" s="100"/>
      <c r="K1776" s="100"/>
      <c r="L1776" s="101"/>
      <c r="M1776" s="102"/>
      <c r="N1776" s="101"/>
      <c r="O1776" s="99"/>
      <c r="P1776" s="103"/>
      <c r="Q1776" s="104"/>
      <c r="R1776" s="50"/>
      <c r="S1776" s="105"/>
      <c r="T1776" s="106"/>
      <c r="U1776" s="107"/>
      <c r="V1776" s="108"/>
      <c r="W1776" s="107"/>
      <c r="X1776" s="107"/>
      <c r="AA1776" s="107"/>
      <c r="AB1776" s="110"/>
      <c r="AC1776" s="110"/>
      <c r="AE1776" s="105"/>
      <c r="AF1776" s="105"/>
      <c r="AR1776" s="112"/>
    </row>
    <row r="1777" spans="2:44" x14ac:dyDescent="0.25">
      <c r="B1777" s="1" t="str">
        <f>IF(I1777="","",
(IF(N1777=FİLTRE!$H$6,2,0)+IF(FİLTRE!$H$6="TOPLAM",2,0))
)</f>
        <v/>
      </c>
      <c r="C1777">
        <f>IF(FİLTRE!$M$5="",9,(IF(U1777&gt;=FİLTRE!$M$5,1,0)))</f>
        <v>1</v>
      </c>
      <c r="D1777" s="1">
        <f>IF(FİLTRE!$M$6="",9,(IF('SKT LİSTESİ'!P1777&lt;=FİLTRE!$M$6,1,0)))</f>
        <v>1</v>
      </c>
      <c r="E1777" s="25" t="str">
        <f>IF(I1777="","",(COUNTIFS($L$4:L1777,L1777)))</f>
        <v/>
      </c>
      <c r="F1777" s="13">
        <f>IF(OR(B1777&lt;&gt;2,C1777&lt;&gt;1,D1777&lt;&gt;1,H1777&lt;&gt;1),0,
COUNTIFS($B$4:B1777,2,$C$4:C1777,1,$D$4:D1777,1,$H$4:H1777,1))</f>
        <v>0</v>
      </c>
      <c r="G1777" s="26" t="str">
        <f>IF(I1777="","",(COUNTIF($E$4:E1777,E1777)))</f>
        <v/>
      </c>
      <c r="H1777" s="1">
        <f>IF(AND(J1777="SAYIM",FİLTRE!$H$5="RAFTA",U1777&lt;&gt;0),1,0)+
IF(AND(J1777="İADE DEPO",FİLTRE!$H$5="İADE DEPO"),1,0)+
IF(FİLTRE!$H$5="TÜMÜ",1,0)+
IF(AND(J1777="FİRMA İADE",FİLTRE!$H$5="FİRMA İADE"),1,0)+
IF(AND(J1777="İMHA",FİLTRE!$H$5="İMHA"),1,0)</f>
        <v>1</v>
      </c>
      <c r="I1777" s="99"/>
      <c r="J1777" s="100"/>
      <c r="K1777" s="100"/>
      <c r="L1777" s="101"/>
      <c r="M1777" s="102"/>
      <c r="N1777" s="101"/>
      <c r="O1777" s="99"/>
      <c r="P1777" s="103"/>
      <c r="Q1777" s="104"/>
      <c r="R1777" s="50"/>
      <c r="S1777" s="105"/>
      <c r="T1777" s="106"/>
      <c r="U1777" s="107"/>
      <c r="V1777" s="108"/>
      <c r="W1777" s="107"/>
      <c r="X1777" s="107"/>
      <c r="AA1777" s="107"/>
      <c r="AB1777" s="110"/>
      <c r="AC1777" s="110"/>
      <c r="AE1777" s="105"/>
      <c r="AF1777" s="105"/>
      <c r="AR1777" s="112"/>
    </row>
    <row r="1778" spans="2:44" x14ac:dyDescent="0.25">
      <c r="B1778" s="1" t="str">
        <f>IF(I1778="","",
(IF(N1778=FİLTRE!$H$6,2,0)+IF(FİLTRE!$H$6="TOPLAM",2,0))
)</f>
        <v/>
      </c>
      <c r="C1778">
        <f>IF(FİLTRE!$M$5="",9,(IF(U1778&gt;=FİLTRE!$M$5,1,0)))</f>
        <v>1</v>
      </c>
      <c r="D1778" s="1">
        <f>IF(FİLTRE!$M$6="",9,(IF('SKT LİSTESİ'!P1778&lt;=FİLTRE!$M$6,1,0)))</f>
        <v>1</v>
      </c>
      <c r="E1778" s="25" t="str">
        <f>IF(I1778="","",(COUNTIFS($L$4:L1778,L1778)))</f>
        <v/>
      </c>
      <c r="F1778" s="13">
        <f>IF(OR(B1778&lt;&gt;2,C1778&lt;&gt;1,D1778&lt;&gt;1,H1778&lt;&gt;1),0,
COUNTIFS($B$4:B1778,2,$C$4:C1778,1,$D$4:D1778,1,$H$4:H1778,1))</f>
        <v>0</v>
      </c>
      <c r="G1778" s="26" t="str">
        <f>IF(I1778="","",(COUNTIF($E$4:E1778,E1778)))</f>
        <v/>
      </c>
      <c r="H1778" s="1">
        <f>IF(AND(J1778="SAYIM",FİLTRE!$H$5="RAFTA",U1778&lt;&gt;0),1,0)+
IF(AND(J1778="İADE DEPO",FİLTRE!$H$5="İADE DEPO"),1,0)+
IF(FİLTRE!$H$5="TÜMÜ",1,0)+
IF(AND(J1778="FİRMA İADE",FİLTRE!$H$5="FİRMA İADE"),1,0)+
IF(AND(J1778="İMHA",FİLTRE!$H$5="İMHA"),1,0)</f>
        <v>1</v>
      </c>
      <c r="I1778" s="99"/>
      <c r="J1778" s="100"/>
      <c r="K1778" s="100"/>
      <c r="L1778" s="101"/>
      <c r="M1778" s="102"/>
      <c r="N1778" s="101"/>
      <c r="O1778" s="99"/>
      <c r="P1778" s="103"/>
      <c r="Q1778" s="104"/>
      <c r="R1778" s="50"/>
      <c r="S1778" s="105"/>
      <c r="T1778" s="106"/>
      <c r="U1778" s="107"/>
      <c r="V1778" s="108"/>
      <c r="W1778" s="107"/>
      <c r="X1778" s="107"/>
      <c r="AA1778" s="107"/>
      <c r="AB1778" s="110"/>
      <c r="AC1778" s="110"/>
      <c r="AE1778" s="105"/>
      <c r="AF1778" s="105"/>
      <c r="AR1778" s="112"/>
    </row>
    <row r="1779" spans="2:44" x14ac:dyDescent="0.25">
      <c r="B1779" s="1" t="str">
        <f>IF(I1779="","",
(IF(N1779=FİLTRE!$H$6,2,0)+IF(FİLTRE!$H$6="TOPLAM",2,0))
)</f>
        <v/>
      </c>
      <c r="C1779">
        <f>IF(FİLTRE!$M$5="",9,(IF(U1779&gt;=FİLTRE!$M$5,1,0)))</f>
        <v>1</v>
      </c>
      <c r="D1779" s="1">
        <f>IF(FİLTRE!$M$6="",9,(IF('SKT LİSTESİ'!P1779&lt;=FİLTRE!$M$6,1,0)))</f>
        <v>1</v>
      </c>
      <c r="E1779" s="25" t="str">
        <f>IF(I1779="","",(COUNTIFS($L$4:L1779,L1779)))</f>
        <v/>
      </c>
      <c r="F1779" s="13">
        <f>IF(OR(B1779&lt;&gt;2,C1779&lt;&gt;1,D1779&lt;&gt;1,H1779&lt;&gt;1),0,
COUNTIFS($B$4:B1779,2,$C$4:C1779,1,$D$4:D1779,1,$H$4:H1779,1))</f>
        <v>0</v>
      </c>
      <c r="G1779" s="26" t="str">
        <f>IF(I1779="","",(COUNTIF($E$4:E1779,E1779)))</f>
        <v/>
      </c>
      <c r="H1779" s="1">
        <f>IF(AND(J1779="SAYIM",FİLTRE!$H$5="RAFTA",U1779&lt;&gt;0),1,0)+
IF(AND(J1779="İADE DEPO",FİLTRE!$H$5="İADE DEPO"),1,0)+
IF(FİLTRE!$H$5="TÜMÜ",1,0)+
IF(AND(J1779="FİRMA İADE",FİLTRE!$H$5="FİRMA İADE"),1,0)+
IF(AND(J1779="İMHA",FİLTRE!$H$5="İMHA"),1,0)</f>
        <v>1</v>
      </c>
      <c r="I1779" s="99"/>
      <c r="J1779" s="100"/>
      <c r="K1779" s="100"/>
      <c r="L1779" s="101"/>
      <c r="M1779" s="102"/>
      <c r="N1779" s="101"/>
      <c r="O1779" s="99"/>
      <c r="P1779" s="103"/>
      <c r="Q1779" s="104"/>
      <c r="R1779" s="50"/>
      <c r="S1779" s="105"/>
      <c r="T1779" s="106"/>
      <c r="U1779" s="107"/>
      <c r="V1779" s="108"/>
      <c r="W1779" s="107"/>
      <c r="X1779" s="107"/>
      <c r="AA1779" s="107"/>
      <c r="AB1779" s="110"/>
      <c r="AC1779" s="110"/>
      <c r="AE1779" s="105"/>
      <c r="AF1779" s="105"/>
      <c r="AR1779" s="112"/>
    </row>
    <row r="1780" spans="2:44" x14ac:dyDescent="0.25">
      <c r="B1780" s="1" t="str">
        <f>IF(I1780="","",
(IF(N1780=FİLTRE!$H$6,2,0)+IF(FİLTRE!$H$6="TOPLAM",2,0))
)</f>
        <v/>
      </c>
      <c r="C1780">
        <f>IF(FİLTRE!$M$5="",9,(IF(U1780&gt;=FİLTRE!$M$5,1,0)))</f>
        <v>1</v>
      </c>
      <c r="D1780" s="1">
        <f>IF(FİLTRE!$M$6="",9,(IF('SKT LİSTESİ'!P1780&lt;=FİLTRE!$M$6,1,0)))</f>
        <v>1</v>
      </c>
      <c r="E1780" s="25" t="str">
        <f>IF(I1780="","",(COUNTIFS($L$4:L1780,L1780)))</f>
        <v/>
      </c>
      <c r="F1780" s="13">
        <f>IF(OR(B1780&lt;&gt;2,C1780&lt;&gt;1,D1780&lt;&gt;1,H1780&lt;&gt;1),0,
COUNTIFS($B$4:B1780,2,$C$4:C1780,1,$D$4:D1780,1,$H$4:H1780,1))</f>
        <v>0</v>
      </c>
      <c r="G1780" s="26" t="str">
        <f>IF(I1780="","",(COUNTIF($E$4:E1780,E1780)))</f>
        <v/>
      </c>
      <c r="H1780" s="1">
        <f>IF(AND(J1780="SAYIM",FİLTRE!$H$5="RAFTA",U1780&lt;&gt;0),1,0)+
IF(AND(J1780="İADE DEPO",FİLTRE!$H$5="İADE DEPO"),1,0)+
IF(FİLTRE!$H$5="TÜMÜ",1,0)+
IF(AND(J1780="FİRMA İADE",FİLTRE!$H$5="FİRMA İADE"),1,0)+
IF(AND(J1780="İMHA",FİLTRE!$H$5="İMHA"),1,0)</f>
        <v>1</v>
      </c>
      <c r="I1780" s="99"/>
      <c r="J1780" s="100"/>
      <c r="K1780" s="100"/>
      <c r="L1780" s="101"/>
      <c r="M1780" s="102"/>
      <c r="N1780" s="101"/>
      <c r="O1780" s="99"/>
      <c r="P1780" s="103"/>
      <c r="Q1780" s="104"/>
      <c r="R1780" s="50"/>
      <c r="S1780" s="105"/>
      <c r="T1780" s="106"/>
      <c r="U1780" s="107"/>
      <c r="V1780" s="108"/>
      <c r="W1780" s="107"/>
      <c r="X1780" s="107"/>
      <c r="AA1780" s="107"/>
      <c r="AB1780" s="110"/>
      <c r="AC1780" s="110"/>
      <c r="AE1780" s="105"/>
      <c r="AF1780" s="105"/>
      <c r="AR1780" s="112"/>
    </row>
    <row r="1781" spans="2:44" x14ac:dyDescent="0.25">
      <c r="B1781" s="1" t="str">
        <f>IF(I1781="","",
(IF(N1781=FİLTRE!$H$6,2,0)+IF(FİLTRE!$H$6="TOPLAM",2,0))
)</f>
        <v/>
      </c>
      <c r="C1781">
        <f>IF(FİLTRE!$M$5="",9,(IF(U1781&gt;=FİLTRE!$M$5,1,0)))</f>
        <v>1</v>
      </c>
      <c r="D1781" s="1">
        <f>IF(FİLTRE!$M$6="",9,(IF('SKT LİSTESİ'!P1781&lt;=FİLTRE!$M$6,1,0)))</f>
        <v>1</v>
      </c>
      <c r="E1781" s="25" t="str">
        <f>IF(I1781="","",(COUNTIFS($L$4:L1781,L1781)))</f>
        <v/>
      </c>
      <c r="F1781" s="13">
        <f>IF(OR(B1781&lt;&gt;2,C1781&lt;&gt;1,D1781&lt;&gt;1,H1781&lt;&gt;1),0,
COUNTIFS($B$4:B1781,2,$C$4:C1781,1,$D$4:D1781,1,$H$4:H1781,1))</f>
        <v>0</v>
      </c>
      <c r="G1781" s="26" t="str">
        <f>IF(I1781="","",(COUNTIF($E$4:E1781,E1781)))</f>
        <v/>
      </c>
      <c r="H1781" s="1">
        <f>IF(AND(J1781="SAYIM",FİLTRE!$H$5="RAFTA",U1781&lt;&gt;0),1,0)+
IF(AND(J1781="İADE DEPO",FİLTRE!$H$5="İADE DEPO"),1,0)+
IF(FİLTRE!$H$5="TÜMÜ",1,0)+
IF(AND(J1781="FİRMA İADE",FİLTRE!$H$5="FİRMA İADE"),1,0)+
IF(AND(J1781="İMHA",FİLTRE!$H$5="İMHA"),1,0)</f>
        <v>1</v>
      </c>
      <c r="I1781" s="99"/>
      <c r="J1781" s="100"/>
      <c r="K1781" s="100"/>
      <c r="L1781" s="101"/>
      <c r="M1781" s="102"/>
      <c r="N1781" s="101"/>
      <c r="O1781" s="99"/>
      <c r="P1781" s="103"/>
      <c r="Q1781" s="104"/>
      <c r="R1781" s="50"/>
      <c r="S1781" s="105"/>
      <c r="T1781" s="106"/>
      <c r="U1781" s="107"/>
      <c r="V1781" s="108"/>
      <c r="W1781" s="107"/>
      <c r="X1781" s="107"/>
      <c r="AA1781" s="107"/>
      <c r="AB1781" s="110"/>
      <c r="AC1781" s="110"/>
      <c r="AE1781" s="105"/>
      <c r="AF1781" s="105"/>
      <c r="AR1781" s="112"/>
    </row>
    <row r="1782" spans="2:44" x14ac:dyDescent="0.25">
      <c r="B1782" s="1" t="str">
        <f>IF(I1782="","",
(IF(N1782=FİLTRE!$H$6,2,0)+IF(FİLTRE!$H$6="TOPLAM",2,0))
)</f>
        <v/>
      </c>
      <c r="C1782">
        <f>IF(FİLTRE!$M$5="",9,(IF(U1782&gt;=FİLTRE!$M$5,1,0)))</f>
        <v>1</v>
      </c>
      <c r="D1782" s="1">
        <f>IF(FİLTRE!$M$6="",9,(IF('SKT LİSTESİ'!P1782&lt;=FİLTRE!$M$6,1,0)))</f>
        <v>1</v>
      </c>
      <c r="E1782" s="25" t="str">
        <f>IF(I1782="","",(COUNTIFS($L$4:L1782,L1782)))</f>
        <v/>
      </c>
      <c r="F1782" s="13">
        <f>IF(OR(B1782&lt;&gt;2,C1782&lt;&gt;1,D1782&lt;&gt;1,H1782&lt;&gt;1),0,
COUNTIFS($B$4:B1782,2,$C$4:C1782,1,$D$4:D1782,1,$H$4:H1782,1))</f>
        <v>0</v>
      </c>
      <c r="G1782" s="26" t="str">
        <f>IF(I1782="","",(COUNTIF($E$4:E1782,E1782)))</f>
        <v/>
      </c>
      <c r="H1782" s="1">
        <f>IF(AND(J1782="SAYIM",FİLTRE!$H$5="RAFTA",U1782&lt;&gt;0),1,0)+
IF(AND(J1782="İADE DEPO",FİLTRE!$H$5="İADE DEPO"),1,0)+
IF(FİLTRE!$H$5="TÜMÜ",1,0)+
IF(AND(J1782="FİRMA İADE",FİLTRE!$H$5="FİRMA İADE"),1,0)+
IF(AND(J1782="İMHA",FİLTRE!$H$5="İMHA"),1,0)</f>
        <v>1</v>
      </c>
      <c r="I1782" s="99"/>
      <c r="J1782" s="100"/>
      <c r="K1782" s="100"/>
      <c r="L1782" s="101"/>
      <c r="M1782" s="102"/>
      <c r="N1782" s="101"/>
      <c r="O1782" s="99"/>
      <c r="P1782" s="103"/>
      <c r="Q1782" s="104"/>
      <c r="R1782" s="50"/>
      <c r="S1782" s="105"/>
      <c r="T1782" s="106"/>
      <c r="U1782" s="107"/>
      <c r="V1782" s="108"/>
      <c r="W1782" s="107"/>
      <c r="X1782" s="107"/>
      <c r="AA1782" s="107"/>
      <c r="AB1782" s="110"/>
      <c r="AC1782" s="110"/>
      <c r="AE1782" s="105"/>
      <c r="AF1782" s="105"/>
      <c r="AR1782" s="112"/>
    </row>
    <row r="1783" spans="2:44" x14ac:dyDescent="0.25">
      <c r="B1783" s="1" t="str">
        <f>IF(I1783="","",
(IF(N1783=FİLTRE!$H$6,2,0)+IF(FİLTRE!$H$6="TOPLAM",2,0))
)</f>
        <v/>
      </c>
      <c r="C1783">
        <f>IF(FİLTRE!$M$5="",9,(IF(U1783&gt;=FİLTRE!$M$5,1,0)))</f>
        <v>1</v>
      </c>
      <c r="D1783" s="1">
        <f>IF(FİLTRE!$M$6="",9,(IF('SKT LİSTESİ'!P1783&lt;=FİLTRE!$M$6,1,0)))</f>
        <v>1</v>
      </c>
      <c r="E1783" s="25" t="str">
        <f>IF(I1783="","",(COUNTIFS($L$4:L1783,L1783)))</f>
        <v/>
      </c>
      <c r="F1783" s="13">
        <f>IF(OR(B1783&lt;&gt;2,C1783&lt;&gt;1,D1783&lt;&gt;1,H1783&lt;&gt;1),0,
COUNTIFS($B$4:B1783,2,$C$4:C1783,1,$D$4:D1783,1,$H$4:H1783,1))</f>
        <v>0</v>
      </c>
      <c r="G1783" s="26" t="str">
        <f>IF(I1783="","",(COUNTIF($E$4:E1783,E1783)))</f>
        <v/>
      </c>
      <c r="H1783" s="1">
        <f>IF(AND(J1783="SAYIM",FİLTRE!$H$5="RAFTA",U1783&lt;&gt;0),1,0)+
IF(AND(J1783="İADE DEPO",FİLTRE!$H$5="İADE DEPO"),1,0)+
IF(FİLTRE!$H$5="TÜMÜ",1,0)+
IF(AND(J1783="FİRMA İADE",FİLTRE!$H$5="FİRMA İADE"),1,0)+
IF(AND(J1783="İMHA",FİLTRE!$H$5="İMHA"),1,0)</f>
        <v>1</v>
      </c>
      <c r="I1783" s="99"/>
      <c r="J1783" s="100"/>
      <c r="K1783" s="100"/>
      <c r="L1783" s="101"/>
      <c r="M1783" s="102"/>
      <c r="N1783" s="101"/>
      <c r="O1783" s="99"/>
      <c r="P1783" s="103"/>
      <c r="Q1783" s="104"/>
      <c r="R1783" s="50"/>
      <c r="S1783" s="105"/>
      <c r="T1783" s="106"/>
      <c r="U1783" s="107"/>
      <c r="V1783" s="108"/>
      <c r="W1783" s="107"/>
      <c r="X1783" s="107"/>
      <c r="AA1783" s="107"/>
      <c r="AB1783" s="110"/>
      <c r="AC1783" s="110"/>
      <c r="AE1783" s="105"/>
      <c r="AF1783" s="105"/>
      <c r="AR1783" s="112"/>
    </row>
    <row r="1784" spans="2:44" x14ac:dyDescent="0.25">
      <c r="B1784" s="1" t="str">
        <f>IF(I1784="","",
(IF(N1784=FİLTRE!$H$6,2,0)+IF(FİLTRE!$H$6="TOPLAM",2,0))
)</f>
        <v/>
      </c>
      <c r="C1784">
        <f>IF(FİLTRE!$M$5="",9,(IF(U1784&gt;=FİLTRE!$M$5,1,0)))</f>
        <v>1</v>
      </c>
      <c r="D1784" s="1">
        <f>IF(FİLTRE!$M$6="",9,(IF('SKT LİSTESİ'!P1784&lt;=FİLTRE!$M$6,1,0)))</f>
        <v>1</v>
      </c>
      <c r="E1784" s="25" t="str">
        <f>IF(I1784="","",(COUNTIFS($L$4:L1784,L1784)))</f>
        <v/>
      </c>
      <c r="F1784" s="13">
        <f>IF(OR(B1784&lt;&gt;2,C1784&lt;&gt;1,D1784&lt;&gt;1,H1784&lt;&gt;1),0,
COUNTIFS($B$4:B1784,2,$C$4:C1784,1,$D$4:D1784,1,$H$4:H1784,1))</f>
        <v>0</v>
      </c>
      <c r="G1784" s="26" t="str">
        <f>IF(I1784="","",(COUNTIF($E$4:E1784,E1784)))</f>
        <v/>
      </c>
      <c r="H1784" s="1">
        <f>IF(AND(J1784="SAYIM",FİLTRE!$H$5="RAFTA",U1784&lt;&gt;0),1,0)+
IF(AND(J1784="İADE DEPO",FİLTRE!$H$5="İADE DEPO"),1,0)+
IF(FİLTRE!$H$5="TÜMÜ",1,0)+
IF(AND(J1784="FİRMA İADE",FİLTRE!$H$5="FİRMA İADE"),1,0)+
IF(AND(J1784="İMHA",FİLTRE!$H$5="İMHA"),1,0)</f>
        <v>1</v>
      </c>
      <c r="I1784" s="99"/>
      <c r="J1784" s="100"/>
      <c r="K1784" s="100"/>
      <c r="L1784" s="101"/>
      <c r="M1784" s="102"/>
      <c r="N1784" s="101"/>
      <c r="O1784" s="99"/>
      <c r="P1784" s="103"/>
      <c r="Q1784" s="104"/>
      <c r="R1784" s="50"/>
      <c r="S1784" s="105"/>
      <c r="T1784" s="106"/>
      <c r="U1784" s="107"/>
      <c r="V1784" s="108"/>
      <c r="W1784" s="107"/>
      <c r="X1784" s="107"/>
      <c r="AA1784" s="107"/>
      <c r="AB1784" s="110"/>
      <c r="AC1784" s="110"/>
      <c r="AE1784" s="105"/>
      <c r="AF1784" s="105"/>
      <c r="AR1784" s="112"/>
    </row>
    <row r="1785" spans="2:44" x14ac:dyDescent="0.25">
      <c r="B1785" s="1" t="str">
        <f>IF(I1785="","",
(IF(N1785=FİLTRE!$H$6,2,0)+IF(FİLTRE!$H$6="TOPLAM",2,0))
)</f>
        <v/>
      </c>
      <c r="C1785">
        <f>IF(FİLTRE!$M$5="",9,(IF(U1785&gt;=FİLTRE!$M$5,1,0)))</f>
        <v>1</v>
      </c>
      <c r="D1785" s="1">
        <f>IF(FİLTRE!$M$6="",9,(IF('SKT LİSTESİ'!P1785&lt;=FİLTRE!$M$6,1,0)))</f>
        <v>1</v>
      </c>
      <c r="E1785" s="25" t="str">
        <f>IF(I1785="","",(COUNTIFS($L$4:L1785,L1785)))</f>
        <v/>
      </c>
      <c r="F1785" s="13">
        <f>IF(OR(B1785&lt;&gt;2,C1785&lt;&gt;1,D1785&lt;&gt;1,H1785&lt;&gt;1),0,
COUNTIFS($B$4:B1785,2,$C$4:C1785,1,$D$4:D1785,1,$H$4:H1785,1))</f>
        <v>0</v>
      </c>
      <c r="G1785" s="26" t="str">
        <f>IF(I1785="","",(COUNTIF($E$4:E1785,E1785)))</f>
        <v/>
      </c>
      <c r="H1785" s="1">
        <f>IF(AND(J1785="SAYIM",FİLTRE!$H$5="RAFTA",U1785&lt;&gt;0),1,0)+
IF(AND(J1785="İADE DEPO",FİLTRE!$H$5="İADE DEPO"),1,0)+
IF(FİLTRE!$H$5="TÜMÜ",1,0)+
IF(AND(J1785="FİRMA İADE",FİLTRE!$H$5="FİRMA İADE"),1,0)+
IF(AND(J1785="İMHA",FİLTRE!$H$5="İMHA"),1,0)</f>
        <v>1</v>
      </c>
      <c r="I1785" s="99"/>
      <c r="J1785" s="100"/>
      <c r="K1785" s="100"/>
      <c r="L1785" s="101"/>
      <c r="M1785" s="102"/>
      <c r="N1785" s="101"/>
      <c r="O1785" s="99"/>
      <c r="P1785" s="103"/>
      <c r="Q1785" s="104"/>
      <c r="R1785" s="50"/>
      <c r="S1785" s="105"/>
      <c r="T1785" s="106"/>
      <c r="U1785" s="107"/>
      <c r="V1785" s="108"/>
      <c r="W1785" s="107"/>
      <c r="X1785" s="107"/>
      <c r="AA1785" s="107"/>
      <c r="AB1785" s="110"/>
      <c r="AC1785" s="110"/>
      <c r="AE1785" s="105"/>
      <c r="AF1785" s="105"/>
      <c r="AR1785" s="112"/>
    </row>
    <row r="1786" spans="2:44" x14ac:dyDescent="0.25">
      <c r="B1786" s="1" t="str">
        <f>IF(I1786="","",
(IF(N1786=FİLTRE!$H$6,2,0)+IF(FİLTRE!$H$6="TOPLAM",2,0))
)</f>
        <v/>
      </c>
      <c r="C1786">
        <f>IF(FİLTRE!$M$5="",9,(IF(U1786&gt;=FİLTRE!$M$5,1,0)))</f>
        <v>1</v>
      </c>
      <c r="D1786" s="1">
        <f>IF(FİLTRE!$M$6="",9,(IF('SKT LİSTESİ'!P1786&lt;=FİLTRE!$M$6,1,0)))</f>
        <v>1</v>
      </c>
      <c r="E1786" s="25" t="str">
        <f>IF(I1786="","",(COUNTIFS($L$4:L1786,L1786)))</f>
        <v/>
      </c>
      <c r="F1786" s="13">
        <f>IF(OR(B1786&lt;&gt;2,C1786&lt;&gt;1,D1786&lt;&gt;1,H1786&lt;&gt;1),0,
COUNTIFS($B$4:B1786,2,$C$4:C1786,1,$D$4:D1786,1,$H$4:H1786,1))</f>
        <v>0</v>
      </c>
      <c r="G1786" s="26" t="str">
        <f>IF(I1786="","",(COUNTIF($E$4:E1786,E1786)))</f>
        <v/>
      </c>
      <c r="H1786" s="1">
        <f>IF(AND(J1786="SAYIM",FİLTRE!$H$5="RAFTA",U1786&lt;&gt;0),1,0)+
IF(AND(J1786="İADE DEPO",FİLTRE!$H$5="İADE DEPO"),1,0)+
IF(FİLTRE!$H$5="TÜMÜ",1,0)+
IF(AND(J1786="FİRMA İADE",FİLTRE!$H$5="FİRMA İADE"),1,0)+
IF(AND(J1786="İMHA",FİLTRE!$H$5="İMHA"),1,0)</f>
        <v>1</v>
      </c>
      <c r="I1786" s="99"/>
      <c r="J1786" s="100"/>
      <c r="K1786" s="100"/>
      <c r="L1786" s="101"/>
      <c r="M1786" s="102"/>
      <c r="N1786" s="101"/>
      <c r="O1786" s="99"/>
      <c r="P1786" s="103"/>
      <c r="Q1786" s="104"/>
      <c r="R1786" s="50"/>
      <c r="S1786" s="105"/>
      <c r="T1786" s="106"/>
      <c r="U1786" s="107"/>
      <c r="V1786" s="108"/>
      <c r="W1786" s="107"/>
      <c r="X1786" s="107"/>
      <c r="AA1786" s="107"/>
      <c r="AB1786" s="110"/>
      <c r="AC1786" s="110"/>
      <c r="AE1786" s="105"/>
      <c r="AF1786" s="105"/>
      <c r="AR1786" s="112"/>
    </row>
    <row r="1787" spans="2:44" x14ac:dyDescent="0.25">
      <c r="B1787" s="1" t="str">
        <f>IF(I1787="","",
(IF(N1787=FİLTRE!$H$6,2,0)+IF(FİLTRE!$H$6="TOPLAM",2,0))
)</f>
        <v/>
      </c>
      <c r="C1787">
        <f>IF(FİLTRE!$M$5="",9,(IF(U1787&gt;=FİLTRE!$M$5,1,0)))</f>
        <v>1</v>
      </c>
      <c r="D1787" s="1">
        <f>IF(FİLTRE!$M$6="",9,(IF('SKT LİSTESİ'!P1787&lt;=FİLTRE!$M$6,1,0)))</f>
        <v>1</v>
      </c>
      <c r="E1787" s="25" t="str">
        <f>IF(I1787="","",(COUNTIFS($L$4:L1787,L1787)))</f>
        <v/>
      </c>
      <c r="F1787" s="13">
        <f>IF(OR(B1787&lt;&gt;2,C1787&lt;&gt;1,D1787&lt;&gt;1,H1787&lt;&gt;1),0,
COUNTIFS($B$4:B1787,2,$C$4:C1787,1,$D$4:D1787,1,$H$4:H1787,1))</f>
        <v>0</v>
      </c>
      <c r="G1787" s="26" t="str">
        <f>IF(I1787="","",(COUNTIF($E$4:E1787,E1787)))</f>
        <v/>
      </c>
      <c r="H1787" s="1">
        <f>IF(AND(J1787="SAYIM",FİLTRE!$H$5="RAFTA",U1787&lt;&gt;0),1,0)+
IF(AND(J1787="İADE DEPO",FİLTRE!$H$5="İADE DEPO"),1,0)+
IF(FİLTRE!$H$5="TÜMÜ",1,0)+
IF(AND(J1787="FİRMA İADE",FİLTRE!$H$5="FİRMA İADE"),1,0)+
IF(AND(J1787="İMHA",FİLTRE!$H$5="İMHA"),1,0)</f>
        <v>1</v>
      </c>
      <c r="I1787" s="99"/>
      <c r="J1787" s="100"/>
      <c r="K1787" s="100"/>
      <c r="L1787" s="101"/>
      <c r="M1787" s="102"/>
      <c r="N1787" s="101"/>
      <c r="O1787" s="99"/>
      <c r="P1787" s="103"/>
      <c r="Q1787" s="104"/>
      <c r="R1787" s="50"/>
      <c r="S1787" s="105"/>
      <c r="T1787" s="106"/>
      <c r="U1787" s="107"/>
      <c r="V1787" s="108"/>
      <c r="W1787" s="107"/>
      <c r="X1787" s="107"/>
      <c r="AA1787" s="107"/>
      <c r="AB1787" s="110"/>
      <c r="AC1787" s="110"/>
      <c r="AE1787" s="105"/>
      <c r="AF1787" s="105"/>
      <c r="AR1787" s="112"/>
    </row>
    <row r="1788" spans="2:44" x14ac:dyDescent="0.25">
      <c r="B1788" s="1" t="str">
        <f>IF(I1788="","",
(IF(N1788=FİLTRE!$H$6,2,0)+IF(FİLTRE!$H$6="TOPLAM",2,0))
)</f>
        <v/>
      </c>
      <c r="C1788">
        <f>IF(FİLTRE!$M$5="",9,(IF(U1788&gt;=FİLTRE!$M$5,1,0)))</f>
        <v>1</v>
      </c>
      <c r="D1788" s="1">
        <f>IF(FİLTRE!$M$6="",9,(IF('SKT LİSTESİ'!P1788&lt;=FİLTRE!$M$6,1,0)))</f>
        <v>1</v>
      </c>
      <c r="E1788" s="25" t="str">
        <f>IF(I1788="","",(COUNTIFS($L$4:L1788,L1788)))</f>
        <v/>
      </c>
      <c r="F1788" s="13">
        <f>IF(OR(B1788&lt;&gt;2,C1788&lt;&gt;1,D1788&lt;&gt;1,H1788&lt;&gt;1),0,
COUNTIFS($B$4:B1788,2,$C$4:C1788,1,$D$4:D1788,1,$H$4:H1788,1))</f>
        <v>0</v>
      </c>
      <c r="G1788" s="26" t="str">
        <f>IF(I1788="","",(COUNTIF($E$4:E1788,E1788)))</f>
        <v/>
      </c>
      <c r="H1788" s="1">
        <f>IF(AND(J1788="SAYIM",FİLTRE!$H$5="RAFTA",U1788&lt;&gt;0),1,0)+
IF(AND(J1788="İADE DEPO",FİLTRE!$H$5="İADE DEPO"),1,0)+
IF(FİLTRE!$H$5="TÜMÜ",1,0)+
IF(AND(J1788="FİRMA İADE",FİLTRE!$H$5="FİRMA İADE"),1,0)+
IF(AND(J1788="İMHA",FİLTRE!$H$5="İMHA"),1,0)</f>
        <v>1</v>
      </c>
      <c r="I1788" s="99"/>
      <c r="J1788" s="100"/>
      <c r="K1788" s="100"/>
      <c r="L1788" s="101"/>
      <c r="M1788" s="102"/>
      <c r="N1788" s="101"/>
      <c r="O1788" s="99"/>
      <c r="P1788" s="103"/>
      <c r="Q1788" s="104"/>
      <c r="R1788" s="50"/>
      <c r="S1788" s="105"/>
      <c r="T1788" s="106"/>
      <c r="U1788" s="107"/>
      <c r="V1788" s="108"/>
      <c r="W1788" s="107"/>
      <c r="X1788" s="107"/>
      <c r="AA1788" s="107"/>
      <c r="AB1788" s="110"/>
      <c r="AC1788" s="110"/>
      <c r="AE1788" s="105"/>
      <c r="AF1788" s="105"/>
      <c r="AR1788" s="112"/>
    </row>
    <row r="1789" spans="2:44" x14ac:dyDescent="0.25">
      <c r="B1789" s="1" t="str">
        <f>IF(I1789="","",
(IF(N1789=FİLTRE!$H$6,2,0)+IF(FİLTRE!$H$6="TOPLAM",2,0))
)</f>
        <v/>
      </c>
      <c r="C1789">
        <f>IF(FİLTRE!$M$5="",9,(IF(U1789&gt;=FİLTRE!$M$5,1,0)))</f>
        <v>1</v>
      </c>
      <c r="D1789" s="1">
        <f>IF(FİLTRE!$M$6="",9,(IF('SKT LİSTESİ'!P1789&lt;=FİLTRE!$M$6,1,0)))</f>
        <v>1</v>
      </c>
      <c r="E1789" s="25" t="str">
        <f>IF(I1789="","",(COUNTIFS($L$4:L1789,L1789)))</f>
        <v/>
      </c>
      <c r="F1789" s="13">
        <f>IF(OR(B1789&lt;&gt;2,C1789&lt;&gt;1,D1789&lt;&gt;1,H1789&lt;&gt;1),0,
COUNTIFS($B$4:B1789,2,$C$4:C1789,1,$D$4:D1789,1,$H$4:H1789,1))</f>
        <v>0</v>
      </c>
      <c r="G1789" s="26" t="str">
        <f>IF(I1789="","",(COUNTIF($E$4:E1789,E1789)))</f>
        <v/>
      </c>
      <c r="H1789" s="1">
        <f>IF(AND(J1789="SAYIM",FİLTRE!$H$5="RAFTA",U1789&lt;&gt;0),1,0)+
IF(AND(J1789="İADE DEPO",FİLTRE!$H$5="İADE DEPO"),1,0)+
IF(FİLTRE!$H$5="TÜMÜ",1,0)+
IF(AND(J1789="FİRMA İADE",FİLTRE!$H$5="FİRMA İADE"),1,0)+
IF(AND(J1789="İMHA",FİLTRE!$H$5="İMHA"),1,0)</f>
        <v>1</v>
      </c>
      <c r="I1789" s="99"/>
      <c r="J1789" s="100"/>
      <c r="K1789" s="100"/>
      <c r="L1789" s="101"/>
      <c r="M1789" s="102"/>
      <c r="N1789" s="101"/>
      <c r="O1789" s="99"/>
      <c r="P1789" s="103"/>
      <c r="Q1789" s="104"/>
      <c r="R1789" s="50"/>
      <c r="S1789" s="105"/>
      <c r="T1789" s="106"/>
      <c r="U1789" s="107"/>
      <c r="V1789" s="108"/>
      <c r="W1789" s="107"/>
      <c r="X1789" s="107"/>
      <c r="AA1789" s="107"/>
      <c r="AB1789" s="110"/>
      <c r="AC1789" s="110"/>
      <c r="AE1789" s="105"/>
      <c r="AF1789" s="105"/>
      <c r="AR1789" s="112"/>
    </row>
    <row r="1790" spans="2:44" x14ac:dyDescent="0.25">
      <c r="B1790" s="1" t="str">
        <f>IF(I1790="","",
(IF(N1790=FİLTRE!$H$6,2,0)+IF(FİLTRE!$H$6="TOPLAM",2,0))
)</f>
        <v/>
      </c>
      <c r="C1790">
        <f>IF(FİLTRE!$M$5="",9,(IF(U1790&gt;=FİLTRE!$M$5,1,0)))</f>
        <v>1</v>
      </c>
      <c r="D1790" s="1">
        <f>IF(FİLTRE!$M$6="",9,(IF('SKT LİSTESİ'!P1790&lt;=FİLTRE!$M$6,1,0)))</f>
        <v>1</v>
      </c>
      <c r="E1790" s="25" t="str">
        <f>IF(I1790="","",(COUNTIFS($L$4:L1790,L1790)))</f>
        <v/>
      </c>
      <c r="F1790" s="13">
        <f>IF(OR(B1790&lt;&gt;2,C1790&lt;&gt;1,D1790&lt;&gt;1,H1790&lt;&gt;1),0,
COUNTIFS($B$4:B1790,2,$C$4:C1790,1,$D$4:D1790,1,$H$4:H1790,1))</f>
        <v>0</v>
      </c>
      <c r="G1790" s="26" t="str">
        <f>IF(I1790="","",(COUNTIF($E$4:E1790,E1790)))</f>
        <v/>
      </c>
      <c r="H1790" s="1">
        <f>IF(AND(J1790="SAYIM",FİLTRE!$H$5="RAFTA",U1790&lt;&gt;0),1,0)+
IF(AND(J1790="İADE DEPO",FİLTRE!$H$5="İADE DEPO"),1,0)+
IF(FİLTRE!$H$5="TÜMÜ",1,0)+
IF(AND(J1790="FİRMA İADE",FİLTRE!$H$5="FİRMA İADE"),1,0)+
IF(AND(J1790="İMHA",FİLTRE!$H$5="İMHA"),1,0)</f>
        <v>1</v>
      </c>
      <c r="I1790" s="99"/>
      <c r="J1790" s="100"/>
      <c r="K1790" s="100"/>
      <c r="L1790" s="101"/>
      <c r="M1790" s="102"/>
      <c r="N1790" s="101"/>
      <c r="O1790" s="99"/>
      <c r="P1790" s="103"/>
      <c r="Q1790" s="104"/>
      <c r="R1790" s="50"/>
      <c r="S1790" s="105"/>
      <c r="T1790" s="106"/>
      <c r="U1790" s="107"/>
      <c r="V1790" s="108"/>
      <c r="W1790" s="107"/>
      <c r="X1790" s="107"/>
      <c r="AA1790" s="107"/>
      <c r="AB1790" s="110"/>
      <c r="AC1790" s="110"/>
      <c r="AE1790" s="105"/>
      <c r="AF1790" s="105"/>
      <c r="AR1790" s="112"/>
    </row>
    <row r="1791" spans="2:44" x14ac:dyDescent="0.25">
      <c r="B1791" s="1" t="str">
        <f>IF(I1791="","",
(IF(N1791=FİLTRE!$H$6,2,0)+IF(FİLTRE!$H$6="TOPLAM",2,0))
)</f>
        <v/>
      </c>
      <c r="C1791">
        <f>IF(FİLTRE!$M$5="",9,(IF(U1791&gt;=FİLTRE!$M$5,1,0)))</f>
        <v>1</v>
      </c>
      <c r="D1791" s="1">
        <f>IF(FİLTRE!$M$6="",9,(IF('SKT LİSTESİ'!P1791&lt;=FİLTRE!$M$6,1,0)))</f>
        <v>1</v>
      </c>
      <c r="E1791" s="25" t="str">
        <f>IF(I1791="","",(COUNTIFS($L$4:L1791,L1791)))</f>
        <v/>
      </c>
      <c r="F1791" s="13">
        <f>IF(OR(B1791&lt;&gt;2,C1791&lt;&gt;1,D1791&lt;&gt;1,H1791&lt;&gt;1),0,
COUNTIFS($B$4:B1791,2,$C$4:C1791,1,$D$4:D1791,1,$H$4:H1791,1))</f>
        <v>0</v>
      </c>
      <c r="G1791" s="26" t="str">
        <f>IF(I1791="","",(COUNTIF($E$4:E1791,E1791)))</f>
        <v/>
      </c>
      <c r="H1791" s="1">
        <f>IF(AND(J1791="SAYIM",FİLTRE!$H$5="RAFTA",U1791&lt;&gt;0),1,0)+
IF(AND(J1791="İADE DEPO",FİLTRE!$H$5="İADE DEPO"),1,0)+
IF(FİLTRE!$H$5="TÜMÜ",1,0)+
IF(AND(J1791="FİRMA İADE",FİLTRE!$H$5="FİRMA İADE"),1,0)+
IF(AND(J1791="İMHA",FİLTRE!$H$5="İMHA"),1,0)</f>
        <v>1</v>
      </c>
      <c r="I1791" s="99"/>
      <c r="J1791" s="100"/>
      <c r="K1791" s="100"/>
      <c r="L1791" s="101"/>
      <c r="M1791" s="102"/>
      <c r="N1791" s="101"/>
      <c r="O1791" s="99"/>
      <c r="P1791" s="103"/>
      <c r="Q1791" s="104"/>
      <c r="R1791" s="50"/>
      <c r="S1791" s="105"/>
      <c r="T1791" s="106"/>
      <c r="U1791" s="107"/>
      <c r="V1791" s="108"/>
      <c r="W1791" s="107"/>
      <c r="X1791" s="107"/>
      <c r="AA1791" s="107"/>
      <c r="AB1791" s="110"/>
      <c r="AC1791" s="110"/>
      <c r="AE1791" s="105"/>
      <c r="AF1791" s="105"/>
      <c r="AR1791" s="112"/>
    </row>
    <row r="1792" spans="2:44" x14ac:dyDescent="0.25">
      <c r="B1792" s="1" t="str">
        <f>IF(I1792="","",
(IF(N1792=FİLTRE!$H$6,2,0)+IF(FİLTRE!$H$6="TOPLAM",2,0))
)</f>
        <v/>
      </c>
      <c r="C1792">
        <f>IF(FİLTRE!$M$5="",9,(IF(U1792&gt;=FİLTRE!$M$5,1,0)))</f>
        <v>1</v>
      </c>
      <c r="D1792" s="1">
        <f>IF(FİLTRE!$M$6="",9,(IF('SKT LİSTESİ'!P1792&lt;=FİLTRE!$M$6,1,0)))</f>
        <v>1</v>
      </c>
      <c r="E1792" s="25" t="str">
        <f>IF(I1792="","",(COUNTIFS($L$4:L1792,L1792)))</f>
        <v/>
      </c>
      <c r="F1792" s="13">
        <f>IF(OR(B1792&lt;&gt;2,C1792&lt;&gt;1,D1792&lt;&gt;1,H1792&lt;&gt;1),0,
COUNTIFS($B$4:B1792,2,$C$4:C1792,1,$D$4:D1792,1,$H$4:H1792,1))</f>
        <v>0</v>
      </c>
      <c r="G1792" s="26" t="str">
        <f>IF(I1792="","",(COUNTIF($E$4:E1792,E1792)))</f>
        <v/>
      </c>
      <c r="H1792" s="1">
        <f>IF(AND(J1792="SAYIM",FİLTRE!$H$5="RAFTA",U1792&lt;&gt;0),1,0)+
IF(AND(J1792="İADE DEPO",FİLTRE!$H$5="İADE DEPO"),1,0)+
IF(FİLTRE!$H$5="TÜMÜ",1,0)+
IF(AND(J1792="FİRMA İADE",FİLTRE!$H$5="FİRMA İADE"),1,0)+
IF(AND(J1792="İMHA",FİLTRE!$H$5="İMHA"),1,0)</f>
        <v>1</v>
      </c>
      <c r="I1792" s="99"/>
      <c r="J1792" s="100"/>
      <c r="K1792" s="100"/>
      <c r="L1792" s="101"/>
      <c r="M1792" s="102"/>
      <c r="N1792" s="101"/>
      <c r="O1792" s="99"/>
      <c r="P1792" s="103"/>
      <c r="Q1792" s="104"/>
      <c r="R1792" s="50"/>
      <c r="S1792" s="105"/>
      <c r="T1792" s="106"/>
      <c r="U1792" s="107"/>
      <c r="V1792" s="108"/>
      <c r="W1792" s="107"/>
      <c r="X1792" s="107"/>
      <c r="AA1792" s="107"/>
      <c r="AB1792" s="110"/>
      <c r="AC1792" s="110"/>
      <c r="AE1792" s="105"/>
      <c r="AF1792" s="105"/>
      <c r="AR1792" s="112"/>
    </row>
    <row r="1793" spans="2:44" x14ac:dyDescent="0.25">
      <c r="B1793" s="1" t="str">
        <f>IF(I1793="","",
(IF(N1793=FİLTRE!$H$6,2,0)+IF(FİLTRE!$H$6="TOPLAM",2,0))
)</f>
        <v/>
      </c>
      <c r="C1793">
        <f>IF(FİLTRE!$M$5="",9,(IF(U1793&gt;=FİLTRE!$M$5,1,0)))</f>
        <v>1</v>
      </c>
      <c r="D1793" s="1">
        <f>IF(FİLTRE!$M$6="",9,(IF('SKT LİSTESİ'!P1793&lt;=FİLTRE!$M$6,1,0)))</f>
        <v>1</v>
      </c>
      <c r="E1793" s="25" t="str">
        <f>IF(I1793="","",(COUNTIFS($L$4:L1793,L1793)))</f>
        <v/>
      </c>
      <c r="F1793" s="13">
        <f>IF(OR(B1793&lt;&gt;2,C1793&lt;&gt;1,D1793&lt;&gt;1,H1793&lt;&gt;1),0,
COUNTIFS($B$4:B1793,2,$C$4:C1793,1,$D$4:D1793,1,$H$4:H1793,1))</f>
        <v>0</v>
      </c>
      <c r="G1793" s="26" t="str">
        <f>IF(I1793="","",(COUNTIF($E$4:E1793,E1793)))</f>
        <v/>
      </c>
      <c r="H1793" s="1">
        <f>IF(AND(J1793="SAYIM",FİLTRE!$H$5="RAFTA",U1793&lt;&gt;0),1,0)+
IF(AND(J1793="İADE DEPO",FİLTRE!$H$5="İADE DEPO"),1,0)+
IF(FİLTRE!$H$5="TÜMÜ",1,0)+
IF(AND(J1793="FİRMA İADE",FİLTRE!$H$5="FİRMA İADE"),1,0)+
IF(AND(J1793="İMHA",FİLTRE!$H$5="İMHA"),1,0)</f>
        <v>1</v>
      </c>
      <c r="I1793" s="99"/>
      <c r="J1793" s="100"/>
      <c r="K1793" s="100"/>
      <c r="L1793" s="101"/>
      <c r="M1793" s="102"/>
      <c r="N1793" s="101"/>
      <c r="O1793" s="99"/>
      <c r="P1793" s="103"/>
      <c r="Q1793" s="104"/>
      <c r="R1793" s="50"/>
      <c r="S1793" s="105"/>
      <c r="T1793" s="106"/>
      <c r="U1793" s="107"/>
      <c r="V1793" s="108"/>
      <c r="W1793" s="107"/>
      <c r="X1793" s="107"/>
      <c r="AA1793" s="107"/>
      <c r="AB1793" s="110"/>
      <c r="AC1793" s="110"/>
      <c r="AE1793" s="105"/>
      <c r="AF1793" s="105"/>
      <c r="AR1793" s="112"/>
    </row>
    <row r="1794" spans="2:44" x14ac:dyDescent="0.25">
      <c r="B1794" s="1" t="str">
        <f>IF(I1794="","",
(IF(N1794=FİLTRE!$H$6,2,0)+IF(FİLTRE!$H$6="TOPLAM",2,0))
)</f>
        <v/>
      </c>
      <c r="C1794">
        <f>IF(FİLTRE!$M$5="",9,(IF(U1794&gt;=FİLTRE!$M$5,1,0)))</f>
        <v>1</v>
      </c>
      <c r="D1794" s="1">
        <f>IF(FİLTRE!$M$6="",9,(IF('SKT LİSTESİ'!P1794&lt;=FİLTRE!$M$6,1,0)))</f>
        <v>1</v>
      </c>
      <c r="E1794" s="25" t="str">
        <f>IF(I1794="","",(COUNTIFS($L$4:L1794,L1794)))</f>
        <v/>
      </c>
      <c r="F1794" s="13">
        <f>IF(OR(B1794&lt;&gt;2,C1794&lt;&gt;1,D1794&lt;&gt;1,H1794&lt;&gt;1),0,
COUNTIFS($B$4:B1794,2,$C$4:C1794,1,$D$4:D1794,1,$H$4:H1794,1))</f>
        <v>0</v>
      </c>
      <c r="G1794" s="26" t="str">
        <f>IF(I1794="","",(COUNTIF($E$4:E1794,E1794)))</f>
        <v/>
      </c>
      <c r="H1794" s="1">
        <f>IF(AND(J1794="SAYIM",FİLTRE!$H$5="RAFTA",U1794&lt;&gt;0),1,0)+
IF(AND(J1794="İADE DEPO",FİLTRE!$H$5="İADE DEPO"),1,0)+
IF(FİLTRE!$H$5="TÜMÜ",1,0)+
IF(AND(J1794="FİRMA İADE",FİLTRE!$H$5="FİRMA İADE"),1,0)+
IF(AND(J1794="İMHA",FİLTRE!$H$5="İMHA"),1,0)</f>
        <v>1</v>
      </c>
      <c r="I1794" s="99"/>
      <c r="J1794" s="100"/>
      <c r="K1794" s="100"/>
      <c r="L1794" s="101"/>
      <c r="M1794" s="102"/>
      <c r="N1794" s="101"/>
      <c r="O1794" s="99"/>
      <c r="P1794" s="103"/>
      <c r="Q1794" s="104"/>
      <c r="R1794" s="50"/>
      <c r="S1794" s="105"/>
      <c r="T1794" s="106"/>
      <c r="U1794" s="107"/>
      <c r="V1794" s="108"/>
      <c r="W1794" s="107"/>
      <c r="X1794" s="107"/>
      <c r="AA1794" s="107"/>
      <c r="AB1794" s="110"/>
      <c r="AC1794" s="110"/>
      <c r="AE1794" s="105"/>
      <c r="AF1794" s="105"/>
      <c r="AR1794" s="112"/>
    </row>
    <row r="1795" spans="2:44" x14ac:dyDescent="0.25">
      <c r="B1795" s="1" t="str">
        <f>IF(I1795="","",
(IF(N1795=FİLTRE!$H$6,2,0)+IF(FİLTRE!$H$6="TOPLAM",2,0))
)</f>
        <v/>
      </c>
      <c r="C1795">
        <f>IF(FİLTRE!$M$5="",9,(IF(U1795&gt;=FİLTRE!$M$5,1,0)))</f>
        <v>1</v>
      </c>
      <c r="D1795" s="1">
        <f>IF(FİLTRE!$M$6="",9,(IF('SKT LİSTESİ'!P1795&lt;=FİLTRE!$M$6,1,0)))</f>
        <v>1</v>
      </c>
      <c r="E1795" s="25" t="str">
        <f>IF(I1795="","",(COUNTIFS($L$4:L1795,L1795)))</f>
        <v/>
      </c>
      <c r="F1795" s="13">
        <f>IF(OR(B1795&lt;&gt;2,C1795&lt;&gt;1,D1795&lt;&gt;1,H1795&lt;&gt;1),0,
COUNTIFS($B$4:B1795,2,$C$4:C1795,1,$D$4:D1795,1,$H$4:H1795,1))</f>
        <v>0</v>
      </c>
      <c r="G1795" s="26" t="str">
        <f>IF(I1795="","",(COUNTIF($E$4:E1795,E1795)))</f>
        <v/>
      </c>
      <c r="H1795" s="1">
        <f>IF(AND(J1795="SAYIM",FİLTRE!$H$5="RAFTA",U1795&lt;&gt;0),1,0)+
IF(AND(J1795="İADE DEPO",FİLTRE!$H$5="İADE DEPO"),1,0)+
IF(FİLTRE!$H$5="TÜMÜ",1,0)+
IF(AND(J1795="FİRMA İADE",FİLTRE!$H$5="FİRMA İADE"),1,0)+
IF(AND(J1795="İMHA",FİLTRE!$H$5="İMHA"),1,0)</f>
        <v>1</v>
      </c>
      <c r="I1795" s="99"/>
      <c r="J1795" s="100"/>
      <c r="K1795" s="100"/>
      <c r="L1795" s="101"/>
      <c r="M1795" s="102"/>
      <c r="N1795" s="101"/>
      <c r="O1795" s="99"/>
      <c r="P1795" s="103"/>
      <c r="Q1795" s="104"/>
      <c r="R1795" s="50"/>
      <c r="S1795" s="105"/>
      <c r="T1795" s="106"/>
      <c r="U1795" s="107"/>
      <c r="V1795" s="108"/>
      <c r="W1795" s="107"/>
      <c r="X1795" s="107"/>
      <c r="AA1795" s="107"/>
      <c r="AB1795" s="110"/>
      <c r="AC1795" s="110"/>
      <c r="AE1795" s="105"/>
      <c r="AF1795" s="105"/>
      <c r="AR1795" s="112"/>
    </row>
    <row r="1796" spans="2:44" x14ac:dyDescent="0.25">
      <c r="B1796" s="1" t="str">
        <f>IF(I1796="","",
(IF(N1796=FİLTRE!$H$6,2,0)+IF(FİLTRE!$H$6="TOPLAM",2,0))
)</f>
        <v/>
      </c>
      <c r="C1796">
        <f>IF(FİLTRE!$M$5="",9,(IF(U1796&gt;=FİLTRE!$M$5,1,0)))</f>
        <v>1</v>
      </c>
      <c r="D1796" s="1">
        <f>IF(FİLTRE!$M$6="",9,(IF('SKT LİSTESİ'!P1796&lt;=FİLTRE!$M$6,1,0)))</f>
        <v>1</v>
      </c>
      <c r="E1796" s="25" t="str">
        <f>IF(I1796="","",(COUNTIFS($L$4:L1796,L1796)))</f>
        <v/>
      </c>
      <c r="F1796" s="13">
        <f>IF(OR(B1796&lt;&gt;2,C1796&lt;&gt;1,D1796&lt;&gt;1,H1796&lt;&gt;1),0,
COUNTIFS($B$4:B1796,2,$C$4:C1796,1,$D$4:D1796,1,$H$4:H1796,1))</f>
        <v>0</v>
      </c>
      <c r="G1796" s="26" t="str">
        <f>IF(I1796="","",(COUNTIF($E$4:E1796,E1796)))</f>
        <v/>
      </c>
      <c r="H1796" s="1">
        <f>IF(AND(J1796="SAYIM",FİLTRE!$H$5="RAFTA",U1796&lt;&gt;0),1,0)+
IF(AND(J1796="İADE DEPO",FİLTRE!$H$5="İADE DEPO"),1,0)+
IF(FİLTRE!$H$5="TÜMÜ",1,0)+
IF(AND(J1796="FİRMA İADE",FİLTRE!$H$5="FİRMA İADE"),1,0)+
IF(AND(J1796="İMHA",FİLTRE!$H$5="İMHA"),1,0)</f>
        <v>1</v>
      </c>
      <c r="I1796" s="99"/>
      <c r="J1796" s="100"/>
      <c r="K1796" s="100"/>
      <c r="L1796" s="101"/>
      <c r="M1796" s="102"/>
      <c r="N1796" s="101"/>
      <c r="O1796" s="99"/>
      <c r="P1796" s="103"/>
      <c r="Q1796" s="104"/>
      <c r="R1796" s="50"/>
      <c r="S1796" s="105"/>
      <c r="T1796" s="106"/>
      <c r="U1796" s="107"/>
      <c r="V1796" s="108"/>
      <c r="W1796" s="107"/>
      <c r="X1796" s="107"/>
      <c r="AA1796" s="107"/>
      <c r="AB1796" s="110"/>
      <c r="AC1796" s="110"/>
      <c r="AE1796" s="105"/>
      <c r="AF1796" s="105"/>
      <c r="AR1796" s="112"/>
    </row>
    <row r="1797" spans="2:44" x14ac:dyDescent="0.25">
      <c r="B1797" s="1" t="str">
        <f>IF(I1797="","",
(IF(N1797=FİLTRE!$H$6,2,0)+IF(FİLTRE!$H$6="TOPLAM",2,0))
)</f>
        <v/>
      </c>
      <c r="C1797">
        <f>IF(FİLTRE!$M$5="",9,(IF(U1797&gt;=FİLTRE!$M$5,1,0)))</f>
        <v>1</v>
      </c>
      <c r="D1797" s="1">
        <f>IF(FİLTRE!$M$6="",9,(IF('SKT LİSTESİ'!P1797&lt;=FİLTRE!$M$6,1,0)))</f>
        <v>1</v>
      </c>
      <c r="E1797" s="25" t="str">
        <f>IF(I1797="","",(COUNTIFS($L$4:L1797,L1797)))</f>
        <v/>
      </c>
      <c r="F1797" s="13">
        <f>IF(OR(B1797&lt;&gt;2,C1797&lt;&gt;1,D1797&lt;&gt;1,H1797&lt;&gt;1),0,
COUNTIFS($B$4:B1797,2,$C$4:C1797,1,$D$4:D1797,1,$H$4:H1797,1))</f>
        <v>0</v>
      </c>
      <c r="G1797" s="26" t="str">
        <f>IF(I1797="","",(COUNTIF($E$4:E1797,E1797)))</f>
        <v/>
      </c>
      <c r="H1797" s="1">
        <f>IF(AND(J1797="SAYIM",FİLTRE!$H$5="RAFTA",U1797&lt;&gt;0),1,0)+
IF(AND(J1797="İADE DEPO",FİLTRE!$H$5="İADE DEPO"),1,0)+
IF(FİLTRE!$H$5="TÜMÜ",1,0)+
IF(AND(J1797="FİRMA İADE",FİLTRE!$H$5="FİRMA İADE"),1,0)+
IF(AND(J1797="İMHA",FİLTRE!$H$5="İMHA"),1,0)</f>
        <v>1</v>
      </c>
      <c r="I1797" s="99"/>
      <c r="J1797" s="100"/>
      <c r="K1797" s="100"/>
      <c r="L1797" s="101"/>
      <c r="M1797" s="102"/>
      <c r="N1797" s="101"/>
      <c r="O1797" s="99"/>
      <c r="P1797" s="103"/>
      <c r="Q1797" s="104"/>
      <c r="R1797" s="50"/>
      <c r="S1797" s="105"/>
      <c r="T1797" s="106"/>
      <c r="U1797" s="107"/>
      <c r="V1797" s="108"/>
      <c r="W1797" s="107"/>
      <c r="X1797" s="107"/>
      <c r="AA1797" s="107"/>
      <c r="AB1797" s="110"/>
      <c r="AC1797" s="110"/>
      <c r="AE1797" s="105"/>
      <c r="AF1797" s="105"/>
      <c r="AR1797" s="112"/>
    </row>
    <row r="1798" spans="2:44" x14ac:dyDescent="0.25">
      <c r="B1798" s="1" t="str">
        <f>IF(I1798="","",
(IF(N1798=FİLTRE!$H$6,2,0)+IF(FİLTRE!$H$6="TOPLAM",2,0))
)</f>
        <v/>
      </c>
      <c r="C1798">
        <f>IF(FİLTRE!$M$5="",9,(IF(U1798&gt;=FİLTRE!$M$5,1,0)))</f>
        <v>1</v>
      </c>
      <c r="D1798" s="1">
        <f>IF(FİLTRE!$M$6="",9,(IF('SKT LİSTESİ'!P1798&lt;=FİLTRE!$M$6,1,0)))</f>
        <v>1</v>
      </c>
      <c r="E1798" s="25" t="str">
        <f>IF(I1798="","",(COUNTIFS($L$4:L1798,L1798)))</f>
        <v/>
      </c>
      <c r="F1798" s="13">
        <f>IF(OR(B1798&lt;&gt;2,C1798&lt;&gt;1,D1798&lt;&gt;1,H1798&lt;&gt;1),0,
COUNTIFS($B$4:B1798,2,$C$4:C1798,1,$D$4:D1798,1,$H$4:H1798,1))</f>
        <v>0</v>
      </c>
      <c r="G1798" s="26" t="str">
        <f>IF(I1798="","",(COUNTIF($E$4:E1798,E1798)))</f>
        <v/>
      </c>
      <c r="H1798" s="1">
        <f>IF(AND(J1798="SAYIM",FİLTRE!$H$5="RAFTA",U1798&lt;&gt;0),1,0)+
IF(AND(J1798="İADE DEPO",FİLTRE!$H$5="İADE DEPO"),1,0)+
IF(FİLTRE!$H$5="TÜMÜ",1,0)+
IF(AND(J1798="FİRMA İADE",FİLTRE!$H$5="FİRMA İADE"),1,0)+
IF(AND(J1798="İMHA",FİLTRE!$H$5="İMHA"),1,0)</f>
        <v>1</v>
      </c>
      <c r="I1798" s="99"/>
      <c r="J1798" s="100"/>
      <c r="K1798" s="100"/>
      <c r="L1798" s="101"/>
      <c r="M1798" s="102"/>
      <c r="N1798" s="101"/>
      <c r="O1798" s="99"/>
      <c r="P1798" s="103"/>
      <c r="Q1798" s="104"/>
      <c r="R1798" s="50"/>
      <c r="S1798" s="105"/>
      <c r="T1798" s="106"/>
      <c r="U1798" s="107"/>
      <c r="V1798" s="108"/>
      <c r="W1798" s="107"/>
      <c r="X1798" s="107"/>
      <c r="AA1798" s="107"/>
      <c r="AB1798" s="110"/>
      <c r="AC1798" s="110"/>
      <c r="AE1798" s="105"/>
      <c r="AF1798" s="105"/>
      <c r="AR1798" s="112"/>
    </row>
    <row r="1799" spans="2:44" x14ac:dyDescent="0.25">
      <c r="B1799" s="1" t="str">
        <f>IF(I1799="","",
(IF(N1799=FİLTRE!$H$6,2,0)+IF(FİLTRE!$H$6="TOPLAM",2,0))
)</f>
        <v/>
      </c>
      <c r="C1799">
        <f>IF(FİLTRE!$M$5="",9,(IF(U1799&gt;=FİLTRE!$M$5,1,0)))</f>
        <v>1</v>
      </c>
      <c r="D1799" s="1">
        <f>IF(FİLTRE!$M$6="",9,(IF('SKT LİSTESİ'!P1799&lt;=FİLTRE!$M$6,1,0)))</f>
        <v>1</v>
      </c>
      <c r="E1799" s="25" t="str">
        <f>IF(I1799="","",(COUNTIFS($L$4:L1799,L1799)))</f>
        <v/>
      </c>
      <c r="F1799" s="13">
        <f>IF(OR(B1799&lt;&gt;2,C1799&lt;&gt;1,D1799&lt;&gt;1,H1799&lt;&gt;1),0,
COUNTIFS($B$4:B1799,2,$C$4:C1799,1,$D$4:D1799,1,$H$4:H1799,1))</f>
        <v>0</v>
      </c>
      <c r="G1799" s="26" t="str">
        <f>IF(I1799="","",(COUNTIF($E$4:E1799,E1799)))</f>
        <v/>
      </c>
      <c r="H1799" s="1">
        <f>IF(AND(J1799="SAYIM",FİLTRE!$H$5="RAFTA",U1799&lt;&gt;0),1,0)+
IF(AND(J1799="İADE DEPO",FİLTRE!$H$5="İADE DEPO"),1,0)+
IF(FİLTRE!$H$5="TÜMÜ",1,0)+
IF(AND(J1799="FİRMA İADE",FİLTRE!$H$5="FİRMA İADE"),1,0)+
IF(AND(J1799="İMHA",FİLTRE!$H$5="İMHA"),1,0)</f>
        <v>1</v>
      </c>
      <c r="I1799" s="99"/>
      <c r="J1799" s="100"/>
      <c r="K1799" s="100"/>
      <c r="L1799" s="101"/>
      <c r="M1799" s="102"/>
      <c r="N1799" s="101"/>
      <c r="O1799" s="99"/>
      <c r="P1799" s="103"/>
      <c r="Q1799" s="104"/>
      <c r="R1799" s="50"/>
      <c r="S1799" s="105"/>
      <c r="T1799" s="106"/>
      <c r="U1799" s="107"/>
      <c r="V1799" s="108"/>
      <c r="W1799" s="107"/>
      <c r="X1799" s="107"/>
      <c r="AA1799" s="107"/>
      <c r="AB1799" s="110"/>
      <c r="AC1799" s="110"/>
      <c r="AE1799" s="105"/>
      <c r="AF1799" s="105"/>
      <c r="AR1799" s="112"/>
    </row>
    <row r="1800" spans="2:44" x14ac:dyDescent="0.25">
      <c r="B1800" s="1" t="str">
        <f>IF(I1800="","",
(IF(N1800=FİLTRE!$H$6,2,0)+IF(FİLTRE!$H$6="TOPLAM",2,0))
)</f>
        <v/>
      </c>
      <c r="C1800">
        <f>IF(FİLTRE!$M$5="",9,(IF(U1800&gt;=FİLTRE!$M$5,1,0)))</f>
        <v>1</v>
      </c>
      <c r="D1800" s="1">
        <f>IF(FİLTRE!$M$6="",9,(IF('SKT LİSTESİ'!P1800&lt;=FİLTRE!$M$6,1,0)))</f>
        <v>1</v>
      </c>
      <c r="E1800" s="25" t="str">
        <f>IF(I1800="","",(COUNTIFS($L$4:L1800,L1800)))</f>
        <v/>
      </c>
      <c r="F1800" s="13">
        <f>IF(OR(B1800&lt;&gt;2,C1800&lt;&gt;1,D1800&lt;&gt;1,H1800&lt;&gt;1),0,
COUNTIFS($B$4:B1800,2,$C$4:C1800,1,$D$4:D1800,1,$H$4:H1800,1))</f>
        <v>0</v>
      </c>
      <c r="G1800" s="26" t="str">
        <f>IF(I1800="","",(COUNTIF($E$4:E1800,E1800)))</f>
        <v/>
      </c>
      <c r="H1800" s="1">
        <f>IF(AND(J1800="SAYIM",FİLTRE!$H$5="RAFTA",U1800&lt;&gt;0),1,0)+
IF(AND(J1800="İADE DEPO",FİLTRE!$H$5="İADE DEPO"),1,0)+
IF(FİLTRE!$H$5="TÜMÜ",1,0)+
IF(AND(J1800="FİRMA İADE",FİLTRE!$H$5="FİRMA İADE"),1,0)+
IF(AND(J1800="İMHA",FİLTRE!$H$5="İMHA"),1,0)</f>
        <v>1</v>
      </c>
      <c r="I1800" s="99"/>
      <c r="J1800" s="100"/>
      <c r="K1800" s="100"/>
      <c r="L1800" s="101"/>
      <c r="M1800" s="102"/>
      <c r="N1800" s="101"/>
      <c r="O1800" s="99"/>
      <c r="P1800" s="103"/>
      <c r="Q1800" s="104"/>
      <c r="R1800" s="50"/>
      <c r="S1800" s="105"/>
      <c r="T1800" s="106"/>
      <c r="U1800" s="107"/>
      <c r="V1800" s="108"/>
      <c r="W1800" s="107"/>
      <c r="X1800" s="107"/>
      <c r="AA1800" s="107"/>
      <c r="AB1800" s="110"/>
      <c r="AC1800" s="110"/>
      <c r="AE1800" s="105"/>
      <c r="AF1800" s="105"/>
      <c r="AR1800" s="112"/>
    </row>
    <row r="1801" spans="2:44" x14ac:dyDescent="0.25">
      <c r="B1801" s="1" t="str">
        <f>IF(I1801="","",
(IF(N1801=FİLTRE!$H$6,2,0)+IF(FİLTRE!$H$6="TOPLAM",2,0))
)</f>
        <v/>
      </c>
      <c r="C1801">
        <f>IF(FİLTRE!$M$5="",9,(IF(U1801&gt;=FİLTRE!$M$5,1,0)))</f>
        <v>1</v>
      </c>
      <c r="D1801" s="1">
        <f>IF(FİLTRE!$M$6="",9,(IF('SKT LİSTESİ'!P1801&lt;=FİLTRE!$M$6,1,0)))</f>
        <v>1</v>
      </c>
      <c r="E1801" s="25" t="str">
        <f>IF(I1801="","",(COUNTIFS($L$4:L1801,L1801)))</f>
        <v/>
      </c>
      <c r="F1801" s="13">
        <f>IF(OR(B1801&lt;&gt;2,C1801&lt;&gt;1,D1801&lt;&gt;1,H1801&lt;&gt;1),0,
COUNTIFS($B$4:B1801,2,$C$4:C1801,1,$D$4:D1801,1,$H$4:H1801,1))</f>
        <v>0</v>
      </c>
      <c r="G1801" s="26" t="str">
        <f>IF(I1801="","",(COUNTIF($E$4:E1801,E1801)))</f>
        <v/>
      </c>
      <c r="H1801" s="1">
        <f>IF(AND(J1801="SAYIM",FİLTRE!$H$5="RAFTA",U1801&lt;&gt;0),1,0)+
IF(AND(J1801="İADE DEPO",FİLTRE!$H$5="İADE DEPO"),1,0)+
IF(FİLTRE!$H$5="TÜMÜ",1,0)+
IF(AND(J1801="FİRMA İADE",FİLTRE!$H$5="FİRMA İADE"),1,0)+
IF(AND(J1801="İMHA",FİLTRE!$H$5="İMHA"),1,0)</f>
        <v>1</v>
      </c>
      <c r="I1801" s="99"/>
      <c r="J1801" s="100"/>
      <c r="K1801" s="100"/>
      <c r="L1801" s="101"/>
      <c r="M1801" s="102"/>
      <c r="N1801" s="101"/>
      <c r="O1801" s="99"/>
      <c r="P1801" s="103"/>
      <c r="Q1801" s="104"/>
      <c r="R1801" s="50"/>
      <c r="S1801" s="105"/>
      <c r="T1801" s="106"/>
      <c r="U1801" s="107"/>
      <c r="V1801" s="108"/>
      <c r="W1801" s="107"/>
      <c r="X1801" s="107"/>
      <c r="AA1801" s="107"/>
      <c r="AB1801" s="110"/>
      <c r="AC1801" s="110"/>
      <c r="AE1801" s="105"/>
      <c r="AF1801" s="105"/>
      <c r="AR1801" s="112"/>
    </row>
    <row r="1802" spans="2:44" x14ac:dyDescent="0.25">
      <c r="B1802" s="1" t="str">
        <f>IF(I1802="","",
(IF(N1802=FİLTRE!$H$6,2,0)+IF(FİLTRE!$H$6="TOPLAM",2,0))
)</f>
        <v/>
      </c>
      <c r="C1802">
        <f>IF(FİLTRE!$M$5="",9,(IF(U1802&gt;=FİLTRE!$M$5,1,0)))</f>
        <v>1</v>
      </c>
      <c r="D1802" s="1">
        <f>IF(FİLTRE!$M$6="",9,(IF('SKT LİSTESİ'!P1802&lt;=FİLTRE!$M$6,1,0)))</f>
        <v>1</v>
      </c>
      <c r="E1802" s="25" t="str">
        <f>IF(I1802="","",(COUNTIFS($L$4:L1802,L1802)))</f>
        <v/>
      </c>
      <c r="F1802" s="13">
        <f>IF(OR(B1802&lt;&gt;2,C1802&lt;&gt;1,D1802&lt;&gt;1,H1802&lt;&gt;1),0,
COUNTIFS($B$4:B1802,2,$C$4:C1802,1,$D$4:D1802,1,$H$4:H1802,1))</f>
        <v>0</v>
      </c>
      <c r="G1802" s="26" t="str">
        <f>IF(I1802="","",(COUNTIF($E$4:E1802,E1802)))</f>
        <v/>
      </c>
      <c r="H1802" s="1">
        <f>IF(AND(J1802="SAYIM",FİLTRE!$H$5="RAFTA",U1802&lt;&gt;0),1,0)+
IF(AND(J1802="İADE DEPO",FİLTRE!$H$5="İADE DEPO"),1,0)+
IF(FİLTRE!$H$5="TÜMÜ",1,0)+
IF(AND(J1802="FİRMA İADE",FİLTRE!$H$5="FİRMA İADE"),1,0)+
IF(AND(J1802="İMHA",FİLTRE!$H$5="İMHA"),1,0)</f>
        <v>1</v>
      </c>
      <c r="I1802" s="99"/>
      <c r="J1802" s="100"/>
      <c r="K1802" s="100"/>
      <c r="L1802" s="101"/>
      <c r="M1802" s="102"/>
      <c r="N1802" s="101"/>
      <c r="O1802" s="99"/>
      <c r="P1802" s="103"/>
      <c r="Q1802" s="104"/>
      <c r="R1802" s="50"/>
      <c r="S1802" s="105"/>
      <c r="T1802" s="106"/>
      <c r="U1802" s="107"/>
      <c r="V1802" s="108"/>
      <c r="W1802" s="107"/>
      <c r="X1802" s="107"/>
      <c r="AA1802" s="107"/>
      <c r="AB1802" s="110"/>
      <c r="AC1802" s="110"/>
      <c r="AE1802" s="105"/>
      <c r="AF1802" s="105"/>
      <c r="AR1802" s="112"/>
    </row>
    <row r="1803" spans="2:44" x14ac:dyDescent="0.25">
      <c r="B1803" s="1" t="str">
        <f>IF(I1803="","",
(IF(N1803=FİLTRE!$H$6,2,0)+IF(FİLTRE!$H$6="TOPLAM",2,0))
)</f>
        <v/>
      </c>
      <c r="C1803">
        <f>IF(FİLTRE!$M$5="",9,(IF(U1803&gt;=FİLTRE!$M$5,1,0)))</f>
        <v>1</v>
      </c>
      <c r="D1803" s="1">
        <f>IF(FİLTRE!$M$6="",9,(IF('SKT LİSTESİ'!P1803&lt;=FİLTRE!$M$6,1,0)))</f>
        <v>1</v>
      </c>
      <c r="E1803" s="25" t="str">
        <f>IF(I1803="","",(COUNTIFS($L$4:L1803,L1803)))</f>
        <v/>
      </c>
      <c r="F1803" s="13">
        <f>IF(OR(B1803&lt;&gt;2,C1803&lt;&gt;1,D1803&lt;&gt;1,H1803&lt;&gt;1),0,
COUNTIFS($B$4:B1803,2,$C$4:C1803,1,$D$4:D1803,1,$H$4:H1803,1))</f>
        <v>0</v>
      </c>
      <c r="G1803" s="26" t="str">
        <f>IF(I1803="","",(COUNTIF($E$4:E1803,E1803)))</f>
        <v/>
      </c>
      <c r="H1803" s="1">
        <f>IF(AND(J1803="SAYIM",FİLTRE!$H$5="RAFTA",U1803&lt;&gt;0),1,0)+
IF(AND(J1803="İADE DEPO",FİLTRE!$H$5="İADE DEPO"),1,0)+
IF(FİLTRE!$H$5="TÜMÜ",1,0)+
IF(AND(J1803="FİRMA İADE",FİLTRE!$H$5="FİRMA İADE"),1,0)+
IF(AND(J1803="İMHA",FİLTRE!$H$5="İMHA"),1,0)</f>
        <v>1</v>
      </c>
      <c r="I1803" s="99"/>
      <c r="J1803" s="100"/>
      <c r="K1803" s="100"/>
      <c r="L1803" s="101"/>
      <c r="M1803" s="102"/>
      <c r="N1803" s="101"/>
      <c r="O1803" s="99"/>
      <c r="P1803" s="103"/>
      <c r="Q1803" s="104"/>
      <c r="R1803" s="50"/>
      <c r="S1803" s="105"/>
      <c r="T1803" s="106"/>
      <c r="U1803" s="107"/>
      <c r="V1803" s="108"/>
      <c r="W1803" s="107"/>
      <c r="X1803" s="107"/>
      <c r="AA1803" s="107"/>
      <c r="AB1803" s="110"/>
      <c r="AC1803" s="110"/>
      <c r="AE1803" s="105"/>
      <c r="AF1803" s="105"/>
      <c r="AR1803" s="112"/>
    </row>
    <row r="1804" spans="2:44" x14ac:dyDescent="0.25">
      <c r="B1804" s="1" t="str">
        <f>IF(I1804="","",
(IF(N1804=FİLTRE!$H$6,2,0)+IF(FİLTRE!$H$6="TOPLAM",2,0))
)</f>
        <v/>
      </c>
      <c r="C1804">
        <f>IF(FİLTRE!$M$5="",9,(IF(U1804&gt;=FİLTRE!$M$5,1,0)))</f>
        <v>1</v>
      </c>
      <c r="D1804" s="1">
        <f>IF(FİLTRE!$M$6="",9,(IF('SKT LİSTESİ'!P1804&lt;=FİLTRE!$M$6,1,0)))</f>
        <v>1</v>
      </c>
      <c r="E1804" s="25" t="str">
        <f>IF(I1804="","",(COUNTIFS($L$4:L1804,L1804)))</f>
        <v/>
      </c>
      <c r="F1804" s="13">
        <f>IF(OR(B1804&lt;&gt;2,C1804&lt;&gt;1,D1804&lt;&gt;1,H1804&lt;&gt;1),0,
COUNTIFS($B$4:B1804,2,$C$4:C1804,1,$D$4:D1804,1,$H$4:H1804,1))</f>
        <v>0</v>
      </c>
      <c r="G1804" s="26" t="str">
        <f>IF(I1804="","",(COUNTIF($E$4:E1804,E1804)))</f>
        <v/>
      </c>
      <c r="H1804" s="1">
        <f>IF(AND(J1804="SAYIM",FİLTRE!$H$5="RAFTA",U1804&lt;&gt;0),1,0)+
IF(AND(J1804="İADE DEPO",FİLTRE!$H$5="İADE DEPO"),1,0)+
IF(FİLTRE!$H$5="TÜMÜ",1,0)+
IF(AND(J1804="FİRMA İADE",FİLTRE!$H$5="FİRMA İADE"),1,0)+
IF(AND(J1804="İMHA",FİLTRE!$H$5="İMHA"),1,0)</f>
        <v>1</v>
      </c>
      <c r="I1804" s="99"/>
      <c r="J1804" s="100"/>
      <c r="K1804" s="100"/>
      <c r="L1804" s="101"/>
      <c r="M1804" s="102"/>
      <c r="N1804" s="101"/>
      <c r="O1804" s="99"/>
      <c r="P1804" s="103"/>
      <c r="Q1804" s="104"/>
      <c r="R1804" s="50"/>
      <c r="S1804" s="105"/>
      <c r="T1804" s="106"/>
      <c r="U1804" s="107"/>
      <c r="V1804" s="108"/>
      <c r="W1804" s="107"/>
      <c r="X1804" s="107"/>
      <c r="AA1804" s="107"/>
      <c r="AB1804" s="110"/>
      <c r="AC1804" s="110"/>
      <c r="AE1804" s="105"/>
      <c r="AF1804" s="105"/>
      <c r="AR1804" s="112"/>
    </row>
    <row r="1805" spans="2:44" x14ac:dyDescent="0.25">
      <c r="B1805" s="1" t="str">
        <f>IF(I1805="","",
(IF(N1805=FİLTRE!$H$6,2,0)+IF(FİLTRE!$H$6="TOPLAM",2,0))
)</f>
        <v/>
      </c>
      <c r="C1805">
        <f>IF(FİLTRE!$M$5="",9,(IF(U1805&gt;=FİLTRE!$M$5,1,0)))</f>
        <v>1</v>
      </c>
      <c r="D1805" s="1">
        <f>IF(FİLTRE!$M$6="",9,(IF('SKT LİSTESİ'!P1805&lt;=FİLTRE!$M$6,1,0)))</f>
        <v>1</v>
      </c>
      <c r="E1805" s="25" t="str">
        <f>IF(I1805="","",(COUNTIFS($L$4:L1805,L1805)))</f>
        <v/>
      </c>
      <c r="F1805" s="13">
        <f>IF(OR(B1805&lt;&gt;2,C1805&lt;&gt;1,D1805&lt;&gt;1,H1805&lt;&gt;1),0,
COUNTIFS($B$4:B1805,2,$C$4:C1805,1,$D$4:D1805,1,$H$4:H1805,1))</f>
        <v>0</v>
      </c>
      <c r="G1805" s="26" t="str">
        <f>IF(I1805="","",(COUNTIF($E$4:E1805,E1805)))</f>
        <v/>
      </c>
      <c r="H1805" s="1">
        <f>IF(AND(J1805="SAYIM",FİLTRE!$H$5="RAFTA",U1805&lt;&gt;0),1,0)+
IF(AND(J1805="İADE DEPO",FİLTRE!$H$5="İADE DEPO"),1,0)+
IF(FİLTRE!$H$5="TÜMÜ",1,0)+
IF(AND(J1805="FİRMA İADE",FİLTRE!$H$5="FİRMA İADE"),1,0)+
IF(AND(J1805="İMHA",FİLTRE!$H$5="İMHA"),1,0)</f>
        <v>1</v>
      </c>
      <c r="I1805" s="99"/>
      <c r="J1805" s="100"/>
      <c r="K1805" s="100"/>
      <c r="L1805" s="101"/>
      <c r="M1805" s="102"/>
      <c r="N1805" s="101"/>
      <c r="O1805" s="99"/>
      <c r="P1805" s="103"/>
      <c r="Q1805" s="104"/>
      <c r="R1805" s="50"/>
      <c r="S1805" s="105"/>
      <c r="T1805" s="106"/>
      <c r="U1805" s="107"/>
      <c r="V1805" s="108"/>
      <c r="W1805" s="107"/>
      <c r="X1805" s="107"/>
      <c r="AA1805" s="107"/>
      <c r="AB1805" s="110"/>
      <c r="AC1805" s="110"/>
      <c r="AE1805" s="105"/>
      <c r="AF1805" s="105"/>
      <c r="AR1805" s="112"/>
    </row>
    <row r="1806" spans="2:44" x14ac:dyDescent="0.25">
      <c r="B1806" s="1" t="str">
        <f>IF(I1806="","",
(IF(N1806=FİLTRE!$H$6,2,0)+IF(FİLTRE!$H$6="TOPLAM",2,0))
)</f>
        <v/>
      </c>
      <c r="C1806">
        <f>IF(FİLTRE!$M$5="",9,(IF(U1806&gt;=FİLTRE!$M$5,1,0)))</f>
        <v>1</v>
      </c>
      <c r="D1806" s="1">
        <f>IF(FİLTRE!$M$6="",9,(IF('SKT LİSTESİ'!P1806&lt;=FİLTRE!$M$6,1,0)))</f>
        <v>1</v>
      </c>
      <c r="E1806" s="25" t="str">
        <f>IF(I1806="","",(COUNTIFS($L$4:L1806,L1806)))</f>
        <v/>
      </c>
      <c r="F1806" s="13">
        <f>IF(OR(B1806&lt;&gt;2,C1806&lt;&gt;1,D1806&lt;&gt;1,H1806&lt;&gt;1),0,
COUNTIFS($B$4:B1806,2,$C$4:C1806,1,$D$4:D1806,1,$H$4:H1806,1))</f>
        <v>0</v>
      </c>
      <c r="G1806" s="26" t="str">
        <f>IF(I1806="","",(COUNTIF($E$4:E1806,E1806)))</f>
        <v/>
      </c>
      <c r="H1806" s="1">
        <f>IF(AND(J1806="SAYIM",FİLTRE!$H$5="RAFTA",U1806&lt;&gt;0),1,0)+
IF(AND(J1806="İADE DEPO",FİLTRE!$H$5="İADE DEPO"),1,0)+
IF(FİLTRE!$H$5="TÜMÜ",1,0)+
IF(AND(J1806="FİRMA İADE",FİLTRE!$H$5="FİRMA İADE"),1,0)+
IF(AND(J1806="İMHA",FİLTRE!$H$5="İMHA"),1,0)</f>
        <v>1</v>
      </c>
      <c r="I1806" s="99"/>
      <c r="J1806" s="100"/>
      <c r="K1806" s="100"/>
      <c r="L1806" s="101"/>
      <c r="M1806" s="102"/>
      <c r="N1806" s="101"/>
      <c r="O1806" s="99"/>
      <c r="P1806" s="103"/>
      <c r="Q1806" s="104"/>
      <c r="R1806" s="50"/>
      <c r="S1806" s="105"/>
      <c r="T1806" s="106"/>
      <c r="U1806" s="107"/>
      <c r="V1806" s="108"/>
      <c r="W1806" s="107"/>
      <c r="X1806" s="107"/>
      <c r="AA1806" s="107"/>
      <c r="AB1806" s="110"/>
      <c r="AC1806" s="110"/>
      <c r="AE1806" s="105"/>
      <c r="AF1806" s="105"/>
      <c r="AR1806" s="112"/>
    </row>
    <row r="1807" spans="2:44" x14ac:dyDescent="0.25">
      <c r="B1807" s="1" t="str">
        <f>IF(I1807="","",
(IF(N1807=FİLTRE!$H$6,2,0)+IF(FİLTRE!$H$6="TOPLAM",2,0))
)</f>
        <v/>
      </c>
      <c r="C1807">
        <f>IF(FİLTRE!$M$5="",9,(IF(U1807&gt;=FİLTRE!$M$5,1,0)))</f>
        <v>1</v>
      </c>
      <c r="D1807" s="1">
        <f>IF(FİLTRE!$M$6="",9,(IF('SKT LİSTESİ'!P1807&lt;=FİLTRE!$M$6,1,0)))</f>
        <v>1</v>
      </c>
      <c r="E1807" s="25" t="str">
        <f>IF(I1807="","",(COUNTIFS($L$4:L1807,L1807)))</f>
        <v/>
      </c>
      <c r="F1807" s="13">
        <f>IF(OR(B1807&lt;&gt;2,C1807&lt;&gt;1,D1807&lt;&gt;1,H1807&lt;&gt;1),0,
COUNTIFS($B$4:B1807,2,$C$4:C1807,1,$D$4:D1807,1,$H$4:H1807,1))</f>
        <v>0</v>
      </c>
      <c r="G1807" s="26" t="str">
        <f>IF(I1807="","",(COUNTIF($E$4:E1807,E1807)))</f>
        <v/>
      </c>
      <c r="H1807" s="1">
        <f>IF(AND(J1807="SAYIM",FİLTRE!$H$5="RAFTA",U1807&lt;&gt;0),1,0)+
IF(AND(J1807="İADE DEPO",FİLTRE!$H$5="İADE DEPO"),1,0)+
IF(FİLTRE!$H$5="TÜMÜ",1,0)+
IF(AND(J1807="FİRMA İADE",FİLTRE!$H$5="FİRMA İADE"),1,0)+
IF(AND(J1807="İMHA",FİLTRE!$H$5="İMHA"),1,0)</f>
        <v>1</v>
      </c>
      <c r="I1807" s="99"/>
      <c r="J1807" s="100"/>
      <c r="K1807" s="100"/>
      <c r="L1807" s="101"/>
      <c r="M1807" s="102"/>
      <c r="N1807" s="101"/>
      <c r="O1807" s="99"/>
      <c r="P1807" s="103"/>
      <c r="Q1807" s="104"/>
      <c r="R1807" s="50"/>
      <c r="S1807" s="105"/>
      <c r="T1807" s="106"/>
      <c r="U1807" s="107"/>
      <c r="V1807" s="108"/>
      <c r="W1807" s="107"/>
      <c r="X1807" s="107"/>
      <c r="AA1807" s="107"/>
      <c r="AB1807" s="110"/>
      <c r="AC1807" s="110"/>
      <c r="AE1807" s="105"/>
      <c r="AF1807" s="105"/>
      <c r="AR1807" s="112"/>
    </row>
    <row r="1808" spans="2:44" x14ac:dyDescent="0.25">
      <c r="B1808" s="1" t="str">
        <f>IF(I1808="","",
(IF(N1808=FİLTRE!$H$6,2,0)+IF(FİLTRE!$H$6="TOPLAM",2,0))
)</f>
        <v/>
      </c>
      <c r="C1808">
        <f>IF(FİLTRE!$M$5="",9,(IF(U1808&gt;=FİLTRE!$M$5,1,0)))</f>
        <v>1</v>
      </c>
      <c r="D1808" s="1">
        <f>IF(FİLTRE!$M$6="",9,(IF('SKT LİSTESİ'!P1808&lt;=FİLTRE!$M$6,1,0)))</f>
        <v>1</v>
      </c>
      <c r="E1808" s="25" t="str">
        <f>IF(I1808="","",(COUNTIFS($L$4:L1808,L1808)))</f>
        <v/>
      </c>
      <c r="F1808" s="13">
        <f>IF(OR(B1808&lt;&gt;2,C1808&lt;&gt;1,D1808&lt;&gt;1,H1808&lt;&gt;1),0,
COUNTIFS($B$4:B1808,2,$C$4:C1808,1,$D$4:D1808,1,$H$4:H1808,1))</f>
        <v>0</v>
      </c>
      <c r="G1808" s="26" t="str">
        <f>IF(I1808="","",(COUNTIF($E$4:E1808,E1808)))</f>
        <v/>
      </c>
      <c r="H1808" s="1">
        <f>IF(AND(J1808="SAYIM",FİLTRE!$H$5="RAFTA",U1808&lt;&gt;0),1,0)+
IF(AND(J1808="İADE DEPO",FİLTRE!$H$5="İADE DEPO"),1,0)+
IF(FİLTRE!$H$5="TÜMÜ",1,0)+
IF(AND(J1808="FİRMA İADE",FİLTRE!$H$5="FİRMA İADE"),1,0)+
IF(AND(J1808="İMHA",FİLTRE!$H$5="İMHA"),1,0)</f>
        <v>1</v>
      </c>
      <c r="I1808" s="99"/>
      <c r="J1808" s="100"/>
      <c r="K1808" s="100"/>
      <c r="L1808" s="101"/>
      <c r="M1808" s="102"/>
      <c r="N1808" s="101"/>
      <c r="O1808" s="99"/>
      <c r="P1808" s="103"/>
      <c r="Q1808" s="104"/>
      <c r="R1808" s="50"/>
      <c r="S1808" s="105"/>
      <c r="T1808" s="106"/>
      <c r="U1808" s="107"/>
      <c r="V1808" s="108"/>
      <c r="W1808" s="107"/>
      <c r="X1808" s="107"/>
      <c r="AA1808" s="107"/>
      <c r="AB1808" s="110"/>
      <c r="AC1808" s="110"/>
      <c r="AE1808" s="105"/>
      <c r="AF1808" s="105"/>
      <c r="AR1808" s="112"/>
    </row>
    <row r="1809" spans="2:44" x14ac:dyDescent="0.25">
      <c r="B1809" s="1" t="str">
        <f>IF(I1809="","",
(IF(N1809=FİLTRE!$H$6,2,0)+IF(FİLTRE!$H$6="TOPLAM",2,0))
)</f>
        <v/>
      </c>
      <c r="C1809">
        <f>IF(FİLTRE!$M$5="",9,(IF(U1809&gt;=FİLTRE!$M$5,1,0)))</f>
        <v>1</v>
      </c>
      <c r="D1809" s="1">
        <f>IF(FİLTRE!$M$6="",9,(IF('SKT LİSTESİ'!P1809&lt;=FİLTRE!$M$6,1,0)))</f>
        <v>1</v>
      </c>
      <c r="E1809" s="25" t="str">
        <f>IF(I1809="","",(COUNTIFS($L$4:L1809,L1809)))</f>
        <v/>
      </c>
      <c r="F1809" s="13">
        <f>IF(OR(B1809&lt;&gt;2,C1809&lt;&gt;1,D1809&lt;&gt;1,H1809&lt;&gt;1),0,
COUNTIFS($B$4:B1809,2,$C$4:C1809,1,$D$4:D1809,1,$H$4:H1809,1))</f>
        <v>0</v>
      </c>
      <c r="G1809" s="26" t="str">
        <f>IF(I1809="","",(COUNTIF($E$4:E1809,E1809)))</f>
        <v/>
      </c>
      <c r="H1809" s="1">
        <f>IF(AND(J1809="SAYIM",FİLTRE!$H$5="RAFTA",U1809&lt;&gt;0),1,0)+
IF(AND(J1809="İADE DEPO",FİLTRE!$H$5="İADE DEPO"),1,0)+
IF(FİLTRE!$H$5="TÜMÜ",1,0)+
IF(AND(J1809="FİRMA İADE",FİLTRE!$H$5="FİRMA İADE"),1,0)+
IF(AND(J1809="İMHA",FİLTRE!$H$5="İMHA"),1,0)</f>
        <v>1</v>
      </c>
      <c r="I1809" s="99"/>
      <c r="J1809" s="100"/>
      <c r="K1809" s="100"/>
      <c r="L1809" s="101"/>
      <c r="M1809" s="102"/>
      <c r="N1809" s="101"/>
      <c r="O1809" s="99"/>
      <c r="P1809" s="103"/>
      <c r="Q1809" s="104"/>
      <c r="R1809" s="50"/>
      <c r="S1809" s="105"/>
      <c r="T1809" s="106"/>
      <c r="U1809" s="107"/>
      <c r="V1809" s="108"/>
      <c r="W1809" s="107"/>
      <c r="X1809" s="107"/>
      <c r="AA1809" s="107"/>
      <c r="AB1809" s="110"/>
      <c r="AC1809" s="110"/>
      <c r="AE1809" s="105"/>
      <c r="AF1809" s="105"/>
      <c r="AR1809" s="112"/>
    </row>
    <row r="1810" spans="2:44" x14ac:dyDescent="0.25">
      <c r="B1810" s="1" t="str">
        <f>IF(I1810="","",
(IF(N1810=FİLTRE!$H$6,2,0)+IF(FİLTRE!$H$6="TOPLAM",2,0))
)</f>
        <v/>
      </c>
      <c r="C1810">
        <f>IF(FİLTRE!$M$5="",9,(IF(U1810&gt;=FİLTRE!$M$5,1,0)))</f>
        <v>1</v>
      </c>
      <c r="D1810" s="1">
        <f>IF(FİLTRE!$M$6="",9,(IF('SKT LİSTESİ'!P1810&lt;=FİLTRE!$M$6,1,0)))</f>
        <v>1</v>
      </c>
      <c r="E1810" s="25" t="str">
        <f>IF(I1810="","",(COUNTIFS($L$4:L1810,L1810)))</f>
        <v/>
      </c>
      <c r="F1810" s="13">
        <f>IF(OR(B1810&lt;&gt;2,C1810&lt;&gt;1,D1810&lt;&gt;1,H1810&lt;&gt;1),0,
COUNTIFS($B$4:B1810,2,$C$4:C1810,1,$D$4:D1810,1,$H$4:H1810,1))</f>
        <v>0</v>
      </c>
      <c r="G1810" s="26" t="str">
        <f>IF(I1810="","",(COUNTIF($E$4:E1810,E1810)))</f>
        <v/>
      </c>
      <c r="H1810" s="1">
        <f>IF(AND(J1810="SAYIM",FİLTRE!$H$5="RAFTA",U1810&lt;&gt;0),1,0)+
IF(AND(J1810="İADE DEPO",FİLTRE!$H$5="İADE DEPO"),1,0)+
IF(FİLTRE!$H$5="TÜMÜ",1,0)+
IF(AND(J1810="FİRMA İADE",FİLTRE!$H$5="FİRMA İADE"),1,0)+
IF(AND(J1810="İMHA",FİLTRE!$H$5="İMHA"),1,0)</f>
        <v>1</v>
      </c>
      <c r="I1810" s="99"/>
      <c r="J1810" s="100"/>
      <c r="K1810" s="100"/>
      <c r="L1810" s="101"/>
      <c r="M1810" s="102"/>
      <c r="N1810" s="101"/>
      <c r="O1810" s="99"/>
      <c r="P1810" s="103"/>
      <c r="Q1810" s="104"/>
      <c r="R1810" s="50"/>
      <c r="S1810" s="105"/>
      <c r="T1810" s="106"/>
      <c r="U1810" s="107"/>
      <c r="V1810" s="108"/>
      <c r="W1810" s="107"/>
      <c r="X1810" s="107"/>
      <c r="AA1810" s="107"/>
      <c r="AB1810" s="110"/>
      <c r="AC1810" s="110"/>
      <c r="AE1810" s="105"/>
      <c r="AF1810" s="105"/>
      <c r="AR1810" s="112"/>
    </row>
    <row r="1811" spans="2:44" x14ac:dyDescent="0.25">
      <c r="B1811" s="1" t="str">
        <f>IF(I1811="","",
(IF(N1811=FİLTRE!$H$6,2,0)+IF(FİLTRE!$H$6="TOPLAM",2,0))
)</f>
        <v/>
      </c>
      <c r="C1811">
        <f>IF(FİLTRE!$M$5="",9,(IF(U1811&gt;=FİLTRE!$M$5,1,0)))</f>
        <v>1</v>
      </c>
      <c r="D1811" s="1">
        <f>IF(FİLTRE!$M$6="",9,(IF('SKT LİSTESİ'!P1811&lt;=FİLTRE!$M$6,1,0)))</f>
        <v>1</v>
      </c>
      <c r="E1811" s="25" t="str">
        <f>IF(I1811="","",(COUNTIFS($L$4:L1811,L1811)))</f>
        <v/>
      </c>
      <c r="F1811" s="13">
        <f>IF(OR(B1811&lt;&gt;2,C1811&lt;&gt;1,D1811&lt;&gt;1,H1811&lt;&gt;1),0,
COUNTIFS($B$4:B1811,2,$C$4:C1811,1,$D$4:D1811,1,$H$4:H1811,1))</f>
        <v>0</v>
      </c>
      <c r="G1811" s="26" t="str">
        <f>IF(I1811="","",(COUNTIF($E$4:E1811,E1811)))</f>
        <v/>
      </c>
      <c r="H1811" s="1">
        <f>IF(AND(J1811="SAYIM",FİLTRE!$H$5="RAFTA",U1811&lt;&gt;0),1,0)+
IF(AND(J1811="İADE DEPO",FİLTRE!$H$5="İADE DEPO"),1,0)+
IF(FİLTRE!$H$5="TÜMÜ",1,0)+
IF(AND(J1811="FİRMA İADE",FİLTRE!$H$5="FİRMA İADE"),1,0)+
IF(AND(J1811="İMHA",FİLTRE!$H$5="İMHA"),1,0)</f>
        <v>1</v>
      </c>
      <c r="I1811" s="99"/>
      <c r="J1811" s="100"/>
      <c r="K1811" s="100"/>
      <c r="L1811" s="101"/>
      <c r="M1811" s="102"/>
      <c r="N1811" s="101"/>
      <c r="O1811" s="99"/>
      <c r="P1811" s="103"/>
      <c r="Q1811" s="104"/>
      <c r="R1811" s="50"/>
      <c r="S1811" s="105"/>
      <c r="T1811" s="106"/>
      <c r="U1811" s="107"/>
      <c r="V1811" s="108"/>
      <c r="W1811" s="107"/>
      <c r="X1811" s="107"/>
      <c r="AA1811" s="107"/>
      <c r="AB1811" s="110"/>
      <c r="AC1811" s="110"/>
      <c r="AE1811" s="105"/>
      <c r="AF1811" s="105"/>
      <c r="AR1811" s="112"/>
    </row>
    <row r="1812" spans="2:44" x14ac:dyDescent="0.25">
      <c r="B1812" s="1" t="str">
        <f>IF(I1812="","",
(IF(N1812=FİLTRE!$H$6,2,0)+IF(FİLTRE!$H$6="TOPLAM",2,0))
)</f>
        <v/>
      </c>
      <c r="C1812">
        <f>IF(FİLTRE!$M$5="",9,(IF(U1812&gt;=FİLTRE!$M$5,1,0)))</f>
        <v>1</v>
      </c>
      <c r="D1812" s="1">
        <f>IF(FİLTRE!$M$6="",9,(IF('SKT LİSTESİ'!P1812&lt;=FİLTRE!$M$6,1,0)))</f>
        <v>1</v>
      </c>
      <c r="E1812" s="25" t="str">
        <f>IF(I1812="","",(COUNTIFS($L$4:L1812,L1812)))</f>
        <v/>
      </c>
      <c r="F1812" s="13">
        <f>IF(OR(B1812&lt;&gt;2,C1812&lt;&gt;1,D1812&lt;&gt;1,H1812&lt;&gt;1),0,
COUNTIFS($B$4:B1812,2,$C$4:C1812,1,$D$4:D1812,1,$H$4:H1812,1))</f>
        <v>0</v>
      </c>
      <c r="G1812" s="26" t="str">
        <f>IF(I1812="","",(COUNTIF($E$4:E1812,E1812)))</f>
        <v/>
      </c>
      <c r="H1812" s="1">
        <f>IF(AND(J1812="SAYIM",FİLTRE!$H$5="RAFTA",U1812&lt;&gt;0),1,0)+
IF(AND(J1812="İADE DEPO",FİLTRE!$H$5="İADE DEPO"),1,0)+
IF(FİLTRE!$H$5="TÜMÜ",1,0)+
IF(AND(J1812="FİRMA İADE",FİLTRE!$H$5="FİRMA İADE"),1,0)+
IF(AND(J1812="İMHA",FİLTRE!$H$5="İMHA"),1,0)</f>
        <v>1</v>
      </c>
      <c r="I1812" s="99"/>
      <c r="J1812" s="100"/>
      <c r="K1812" s="100"/>
      <c r="L1812" s="101"/>
      <c r="M1812" s="102"/>
      <c r="N1812" s="101"/>
      <c r="O1812" s="99"/>
      <c r="P1812" s="103"/>
      <c r="Q1812" s="104"/>
      <c r="R1812" s="50"/>
      <c r="S1812" s="105"/>
      <c r="T1812" s="106"/>
      <c r="U1812" s="107"/>
      <c r="V1812" s="108"/>
      <c r="W1812" s="107"/>
      <c r="X1812" s="107"/>
      <c r="AA1812" s="107"/>
      <c r="AB1812" s="110"/>
      <c r="AC1812" s="110"/>
      <c r="AE1812" s="105"/>
      <c r="AF1812" s="105"/>
      <c r="AR1812" s="112"/>
    </row>
    <row r="1813" spans="2:44" x14ac:dyDescent="0.25">
      <c r="B1813" s="1" t="str">
        <f>IF(I1813="","",
(IF(N1813=FİLTRE!$H$6,2,0)+IF(FİLTRE!$H$6="TOPLAM",2,0))
)</f>
        <v/>
      </c>
      <c r="C1813">
        <f>IF(FİLTRE!$M$5="",9,(IF(U1813&gt;=FİLTRE!$M$5,1,0)))</f>
        <v>1</v>
      </c>
      <c r="D1813" s="1">
        <f>IF(FİLTRE!$M$6="",9,(IF('SKT LİSTESİ'!P1813&lt;=FİLTRE!$M$6,1,0)))</f>
        <v>1</v>
      </c>
      <c r="E1813" s="25" t="str">
        <f>IF(I1813="","",(COUNTIFS($L$4:L1813,L1813)))</f>
        <v/>
      </c>
      <c r="F1813" s="13">
        <f>IF(OR(B1813&lt;&gt;2,C1813&lt;&gt;1,D1813&lt;&gt;1,H1813&lt;&gt;1),0,
COUNTIFS($B$4:B1813,2,$C$4:C1813,1,$D$4:D1813,1,$H$4:H1813,1))</f>
        <v>0</v>
      </c>
      <c r="G1813" s="26" t="str">
        <f>IF(I1813="","",(COUNTIF($E$4:E1813,E1813)))</f>
        <v/>
      </c>
      <c r="H1813" s="1">
        <f>IF(AND(J1813="SAYIM",FİLTRE!$H$5="RAFTA",U1813&lt;&gt;0),1,0)+
IF(AND(J1813="İADE DEPO",FİLTRE!$H$5="İADE DEPO"),1,0)+
IF(FİLTRE!$H$5="TÜMÜ",1,0)+
IF(AND(J1813="FİRMA İADE",FİLTRE!$H$5="FİRMA İADE"),1,0)+
IF(AND(J1813="İMHA",FİLTRE!$H$5="İMHA"),1,0)</f>
        <v>1</v>
      </c>
      <c r="I1813" s="99"/>
      <c r="J1813" s="100"/>
      <c r="K1813" s="100"/>
      <c r="L1813" s="101"/>
      <c r="M1813" s="102"/>
      <c r="N1813" s="101"/>
      <c r="O1813" s="99"/>
      <c r="P1813" s="103"/>
      <c r="Q1813" s="104"/>
      <c r="R1813" s="50"/>
      <c r="S1813" s="105"/>
      <c r="T1813" s="106"/>
      <c r="U1813" s="107"/>
      <c r="V1813" s="108"/>
      <c r="W1813" s="107"/>
      <c r="X1813" s="107"/>
      <c r="AA1813" s="107"/>
      <c r="AB1813" s="110"/>
      <c r="AC1813" s="110"/>
      <c r="AE1813" s="105"/>
      <c r="AF1813" s="105"/>
      <c r="AR1813" s="112"/>
    </row>
    <row r="1814" spans="2:44" x14ac:dyDescent="0.25">
      <c r="B1814" s="1" t="str">
        <f>IF(I1814="","",
(IF(N1814=FİLTRE!$H$6,2,0)+IF(FİLTRE!$H$6="TOPLAM",2,0))
)</f>
        <v/>
      </c>
      <c r="C1814">
        <f>IF(FİLTRE!$M$5="",9,(IF(U1814&gt;=FİLTRE!$M$5,1,0)))</f>
        <v>1</v>
      </c>
      <c r="D1814" s="1">
        <f>IF(FİLTRE!$M$6="",9,(IF('SKT LİSTESİ'!P1814&lt;=FİLTRE!$M$6,1,0)))</f>
        <v>1</v>
      </c>
      <c r="E1814" s="25" t="str">
        <f>IF(I1814="","",(COUNTIFS($L$4:L1814,L1814)))</f>
        <v/>
      </c>
      <c r="F1814" s="13">
        <f>IF(OR(B1814&lt;&gt;2,C1814&lt;&gt;1,D1814&lt;&gt;1,H1814&lt;&gt;1),0,
COUNTIFS($B$4:B1814,2,$C$4:C1814,1,$D$4:D1814,1,$H$4:H1814,1))</f>
        <v>0</v>
      </c>
      <c r="G1814" s="26" t="str">
        <f>IF(I1814="","",(COUNTIF($E$4:E1814,E1814)))</f>
        <v/>
      </c>
      <c r="H1814" s="1">
        <f>IF(AND(J1814="SAYIM",FİLTRE!$H$5="RAFTA",U1814&lt;&gt;0),1,0)+
IF(AND(J1814="İADE DEPO",FİLTRE!$H$5="İADE DEPO"),1,0)+
IF(FİLTRE!$H$5="TÜMÜ",1,0)+
IF(AND(J1814="FİRMA İADE",FİLTRE!$H$5="FİRMA İADE"),1,0)+
IF(AND(J1814="İMHA",FİLTRE!$H$5="İMHA"),1,0)</f>
        <v>1</v>
      </c>
      <c r="I1814" s="99"/>
      <c r="J1814" s="100"/>
      <c r="K1814" s="100"/>
      <c r="L1814" s="101"/>
      <c r="M1814" s="102"/>
      <c r="N1814" s="101"/>
      <c r="O1814" s="99"/>
      <c r="P1814" s="103"/>
      <c r="Q1814" s="104"/>
      <c r="R1814" s="50"/>
      <c r="S1814" s="105"/>
      <c r="T1814" s="106"/>
      <c r="U1814" s="107"/>
      <c r="V1814" s="108"/>
      <c r="W1814" s="107"/>
      <c r="X1814" s="107"/>
      <c r="AA1814" s="107"/>
      <c r="AB1814" s="110"/>
      <c r="AC1814" s="110"/>
      <c r="AE1814" s="105"/>
      <c r="AF1814" s="105"/>
      <c r="AR1814" s="112"/>
    </row>
    <row r="1815" spans="2:44" x14ac:dyDescent="0.25">
      <c r="B1815" s="1" t="str">
        <f>IF(I1815="","",
(IF(N1815=FİLTRE!$H$6,2,0)+IF(FİLTRE!$H$6="TOPLAM",2,0))
)</f>
        <v/>
      </c>
      <c r="C1815">
        <f>IF(FİLTRE!$M$5="",9,(IF(U1815&gt;=FİLTRE!$M$5,1,0)))</f>
        <v>1</v>
      </c>
      <c r="D1815" s="1">
        <f>IF(FİLTRE!$M$6="",9,(IF('SKT LİSTESİ'!P1815&lt;=FİLTRE!$M$6,1,0)))</f>
        <v>1</v>
      </c>
      <c r="E1815" s="25" t="str">
        <f>IF(I1815="","",(COUNTIFS($L$4:L1815,L1815)))</f>
        <v/>
      </c>
      <c r="F1815" s="13">
        <f>IF(OR(B1815&lt;&gt;2,C1815&lt;&gt;1,D1815&lt;&gt;1,H1815&lt;&gt;1),0,
COUNTIFS($B$4:B1815,2,$C$4:C1815,1,$D$4:D1815,1,$H$4:H1815,1))</f>
        <v>0</v>
      </c>
      <c r="G1815" s="26" t="str">
        <f>IF(I1815="","",(COUNTIF($E$4:E1815,E1815)))</f>
        <v/>
      </c>
      <c r="H1815" s="1">
        <f>IF(AND(J1815="SAYIM",FİLTRE!$H$5="RAFTA",U1815&lt;&gt;0),1,0)+
IF(AND(J1815="İADE DEPO",FİLTRE!$H$5="İADE DEPO"),1,0)+
IF(FİLTRE!$H$5="TÜMÜ",1,0)+
IF(AND(J1815="FİRMA İADE",FİLTRE!$H$5="FİRMA İADE"),1,0)+
IF(AND(J1815="İMHA",FİLTRE!$H$5="İMHA"),1,0)</f>
        <v>1</v>
      </c>
      <c r="I1815" s="99"/>
      <c r="J1815" s="100"/>
      <c r="K1815" s="100"/>
      <c r="L1815" s="101"/>
      <c r="M1815" s="102"/>
      <c r="N1815" s="101"/>
      <c r="O1815" s="99"/>
      <c r="P1815" s="103"/>
      <c r="Q1815" s="104"/>
      <c r="R1815" s="50"/>
      <c r="S1815" s="105"/>
      <c r="T1815" s="106"/>
      <c r="U1815" s="107"/>
      <c r="V1815" s="108"/>
      <c r="W1815" s="107"/>
      <c r="X1815" s="107"/>
      <c r="AA1815" s="107"/>
      <c r="AB1815" s="110"/>
      <c r="AC1815" s="110"/>
      <c r="AE1815" s="105"/>
      <c r="AF1815" s="105"/>
      <c r="AR1815" s="112"/>
    </row>
    <row r="1816" spans="2:44" x14ac:dyDescent="0.25">
      <c r="B1816" s="1" t="str">
        <f>IF(I1816="","",
(IF(N1816=FİLTRE!$H$6,2,0)+IF(FİLTRE!$H$6="TOPLAM",2,0))
)</f>
        <v/>
      </c>
      <c r="C1816">
        <f>IF(FİLTRE!$M$5="",9,(IF(U1816&gt;=FİLTRE!$M$5,1,0)))</f>
        <v>1</v>
      </c>
      <c r="D1816" s="1">
        <f>IF(FİLTRE!$M$6="",9,(IF('SKT LİSTESİ'!P1816&lt;=FİLTRE!$M$6,1,0)))</f>
        <v>1</v>
      </c>
      <c r="E1816" s="25" t="str">
        <f>IF(I1816="","",(COUNTIFS($L$4:L1816,L1816)))</f>
        <v/>
      </c>
      <c r="F1816" s="13">
        <f>IF(OR(B1816&lt;&gt;2,C1816&lt;&gt;1,D1816&lt;&gt;1,H1816&lt;&gt;1),0,
COUNTIFS($B$4:B1816,2,$C$4:C1816,1,$D$4:D1816,1,$H$4:H1816,1))</f>
        <v>0</v>
      </c>
      <c r="G1816" s="26" t="str">
        <f>IF(I1816="","",(COUNTIF($E$4:E1816,E1816)))</f>
        <v/>
      </c>
      <c r="H1816" s="1">
        <f>IF(AND(J1816="SAYIM",FİLTRE!$H$5="RAFTA",U1816&lt;&gt;0),1,0)+
IF(AND(J1816="İADE DEPO",FİLTRE!$H$5="İADE DEPO"),1,0)+
IF(FİLTRE!$H$5="TÜMÜ",1,0)+
IF(AND(J1816="FİRMA İADE",FİLTRE!$H$5="FİRMA İADE"),1,0)+
IF(AND(J1816="İMHA",FİLTRE!$H$5="İMHA"),1,0)</f>
        <v>1</v>
      </c>
      <c r="I1816" s="99"/>
      <c r="J1816" s="100"/>
      <c r="K1816" s="100"/>
      <c r="L1816" s="101"/>
      <c r="M1816" s="102"/>
      <c r="N1816" s="101"/>
      <c r="O1816" s="99"/>
      <c r="P1816" s="103"/>
      <c r="Q1816" s="104"/>
      <c r="R1816" s="50"/>
      <c r="S1816" s="105"/>
      <c r="T1816" s="106"/>
      <c r="U1816" s="107"/>
      <c r="V1816" s="108"/>
      <c r="W1816" s="107"/>
      <c r="X1816" s="107"/>
      <c r="AA1816" s="107"/>
      <c r="AB1816" s="110"/>
      <c r="AC1816" s="110"/>
      <c r="AE1816" s="105"/>
      <c r="AF1816" s="105"/>
      <c r="AR1816" s="112"/>
    </row>
    <row r="1817" spans="2:44" x14ac:dyDescent="0.25">
      <c r="B1817" s="1" t="str">
        <f>IF(I1817="","",
(IF(N1817=FİLTRE!$H$6,2,0)+IF(FİLTRE!$H$6="TOPLAM",2,0))
)</f>
        <v/>
      </c>
      <c r="C1817">
        <f>IF(FİLTRE!$M$5="",9,(IF(U1817&gt;=FİLTRE!$M$5,1,0)))</f>
        <v>1</v>
      </c>
      <c r="D1817" s="1">
        <f>IF(FİLTRE!$M$6="",9,(IF('SKT LİSTESİ'!P1817&lt;=FİLTRE!$M$6,1,0)))</f>
        <v>1</v>
      </c>
      <c r="E1817" s="25" t="str">
        <f>IF(I1817="","",(COUNTIFS($L$4:L1817,L1817)))</f>
        <v/>
      </c>
      <c r="F1817" s="13">
        <f>IF(OR(B1817&lt;&gt;2,C1817&lt;&gt;1,D1817&lt;&gt;1,H1817&lt;&gt;1),0,
COUNTIFS($B$4:B1817,2,$C$4:C1817,1,$D$4:D1817,1,$H$4:H1817,1))</f>
        <v>0</v>
      </c>
      <c r="G1817" s="26" t="str">
        <f>IF(I1817="","",(COUNTIF($E$4:E1817,E1817)))</f>
        <v/>
      </c>
      <c r="H1817" s="1">
        <f>IF(AND(J1817="SAYIM",FİLTRE!$H$5="RAFTA",U1817&lt;&gt;0),1,0)+
IF(AND(J1817="İADE DEPO",FİLTRE!$H$5="İADE DEPO"),1,0)+
IF(FİLTRE!$H$5="TÜMÜ",1,0)+
IF(AND(J1817="FİRMA İADE",FİLTRE!$H$5="FİRMA İADE"),1,0)+
IF(AND(J1817="İMHA",FİLTRE!$H$5="İMHA"),1,0)</f>
        <v>1</v>
      </c>
      <c r="I1817" s="99"/>
      <c r="J1817" s="100"/>
      <c r="K1817" s="100"/>
      <c r="L1817" s="101"/>
      <c r="M1817" s="102"/>
      <c r="N1817" s="101"/>
      <c r="O1817" s="99"/>
      <c r="P1817" s="103"/>
      <c r="Q1817" s="104"/>
      <c r="R1817" s="50"/>
      <c r="S1817" s="105"/>
      <c r="T1817" s="106"/>
      <c r="U1817" s="107"/>
      <c r="V1817" s="108"/>
      <c r="W1817" s="107"/>
      <c r="X1817" s="107"/>
      <c r="AA1817" s="107"/>
      <c r="AB1817" s="110"/>
      <c r="AC1817" s="110"/>
      <c r="AE1817" s="105"/>
      <c r="AF1817" s="105"/>
      <c r="AR1817" s="112"/>
    </row>
    <row r="1818" spans="2:44" x14ac:dyDescent="0.25">
      <c r="B1818" s="1" t="str">
        <f>IF(I1818="","",
(IF(N1818=FİLTRE!$H$6,2,0)+IF(FİLTRE!$H$6="TOPLAM",2,0))
)</f>
        <v/>
      </c>
      <c r="C1818">
        <f>IF(FİLTRE!$M$5="",9,(IF(U1818&gt;=FİLTRE!$M$5,1,0)))</f>
        <v>1</v>
      </c>
      <c r="D1818" s="1">
        <f>IF(FİLTRE!$M$6="",9,(IF('SKT LİSTESİ'!P1818&lt;=FİLTRE!$M$6,1,0)))</f>
        <v>1</v>
      </c>
      <c r="E1818" s="25" t="str">
        <f>IF(I1818="","",(COUNTIFS($L$4:L1818,L1818)))</f>
        <v/>
      </c>
      <c r="F1818" s="13">
        <f>IF(OR(B1818&lt;&gt;2,C1818&lt;&gt;1,D1818&lt;&gt;1,H1818&lt;&gt;1),0,
COUNTIFS($B$4:B1818,2,$C$4:C1818,1,$D$4:D1818,1,$H$4:H1818,1))</f>
        <v>0</v>
      </c>
      <c r="G1818" s="26" t="str">
        <f>IF(I1818="","",(COUNTIF($E$4:E1818,E1818)))</f>
        <v/>
      </c>
      <c r="H1818" s="1">
        <f>IF(AND(J1818="SAYIM",FİLTRE!$H$5="RAFTA",U1818&lt;&gt;0),1,0)+
IF(AND(J1818="İADE DEPO",FİLTRE!$H$5="İADE DEPO"),1,0)+
IF(FİLTRE!$H$5="TÜMÜ",1,0)+
IF(AND(J1818="FİRMA İADE",FİLTRE!$H$5="FİRMA İADE"),1,0)+
IF(AND(J1818="İMHA",FİLTRE!$H$5="İMHA"),1,0)</f>
        <v>1</v>
      </c>
      <c r="I1818" s="99"/>
      <c r="J1818" s="100"/>
      <c r="K1818" s="100"/>
      <c r="L1818" s="101"/>
      <c r="M1818" s="102"/>
      <c r="N1818" s="101"/>
      <c r="O1818" s="99"/>
      <c r="P1818" s="103"/>
      <c r="Q1818" s="104"/>
      <c r="R1818" s="50"/>
      <c r="S1818" s="105"/>
      <c r="T1818" s="106"/>
      <c r="U1818" s="107"/>
      <c r="V1818" s="108"/>
      <c r="W1818" s="107"/>
      <c r="X1818" s="107"/>
      <c r="AA1818" s="107"/>
      <c r="AB1818" s="110"/>
      <c r="AC1818" s="110"/>
      <c r="AE1818" s="105"/>
      <c r="AF1818" s="105"/>
      <c r="AR1818" s="112"/>
    </row>
    <row r="1819" spans="2:44" x14ac:dyDescent="0.25">
      <c r="B1819" s="1" t="str">
        <f>IF(I1819="","",
(IF(N1819=FİLTRE!$H$6,2,0)+IF(FİLTRE!$H$6="TOPLAM",2,0))
)</f>
        <v/>
      </c>
      <c r="C1819">
        <f>IF(FİLTRE!$M$5="",9,(IF(U1819&gt;=FİLTRE!$M$5,1,0)))</f>
        <v>1</v>
      </c>
      <c r="D1819" s="1">
        <f>IF(FİLTRE!$M$6="",9,(IF('SKT LİSTESİ'!P1819&lt;=FİLTRE!$M$6,1,0)))</f>
        <v>1</v>
      </c>
      <c r="E1819" s="25" t="str">
        <f>IF(I1819="","",(COUNTIFS($L$4:L1819,L1819)))</f>
        <v/>
      </c>
      <c r="F1819" s="13">
        <f>IF(OR(B1819&lt;&gt;2,C1819&lt;&gt;1,D1819&lt;&gt;1,H1819&lt;&gt;1),0,
COUNTIFS($B$4:B1819,2,$C$4:C1819,1,$D$4:D1819,1,$H$4:H1819,1))</f>
        <v>0</v>
      </c>
      <c r="G1819" s="26" t="str">
        <f>IF(I1819="","",(COUNTIF($E$4:E1819,E1819)))</f>
        <v/>
      </c>
      <c r="H1819" s="1">
        <f>IF(AND(J1819="SAYIM",FİLTRE!$H$5="RAFTA",U1819&lt;&gt;0),1,0)+
IF(AND(J1819="İADE DEPO",FİLTRE!$H$5="İADE DEPO"),1,0)+
IF(FİLTRE!$H$5="TÜMÜ",1,0)+
IF(AND(J1819="FİRMA İADE",FİLTRE!$H$5="FİRMA İADE"),1,0)+
IF(AND(J1819="İMHA",FİLTRE!$H$5="İMHA"),1,0)</f>
        <v>1</v>
      </c>
      <c r="I1819" s="99"/>
      <c r="J1819" s="100"/>
      <c r="K1819" s="100"/>
      <c r="L1819" s="101"/>
      <c r="M1819" s="102"/>
      <c r="N1819" s="101"/>
      <c r="O1819" s="99"/>
      <c r="P1819" s="103"/>
      <c r="Q1819" s="104"/>
      <c r="R1819" s="50"/>
      <c r="S1819" s="105"/>
      <c r="T1819" s="106"/>
      <c r="U1819" s="107"/>
      <c r="V1819" s="108"/>
      <c r="W1819" s="107"/>
      <c r="X1819" s="107"/>
      <c r="AA1819" s="107"/>
      <c r="AB1819" s="110"/>
      <c r="AC1819" s="110"/>
      <c r="AE1819" s="105"/>
      <c r="AF1819" s="105"/>
      <c r="AR1819" s="112"/>
    </row>
    <row r="1820" spans="2:44" x14ac:dyDescent="0.25">
      <c r="B1820" s="1" t="str">
        <f>IF(I1820="","",
(IF(N1820=FİLTRE!$H$6,2,0)+IF(FİLTRE!$H$6="TOPLAM",2,0))
)</f>
        <v/>
      </c>
      <c r="C1820">
        <f>IF(FİLTRE!$M$5="",9,(IF(U1820&gt;=FİLTRE!$M$5,1,0)))</f>
        <v>1</v>
      </c>
      <c r="D1820" s="1">
        <f>IF(FİLTRE!$M$6="",9,(IF('SKT LİSTESİ'!P1820&lt;=FİLTRE!$M$6,1,0)))</f>
        <v>1</v>
      </c>
      <c r="E1820" s="25" t="str">
        <f>IF(I1820="","",(COUNTIFS($L$4:L1820,L1820)))</f>
        <v/>
      </c>
      <c r="F1820" s="13">
        <f>IF(OR(B1820&lt;&gt;2,C1820&lt;&gt;1,D1820&lt;&gt;1,H1820&lt;&gt;1),0,
COUNTIFS($B$4:B1820,2,$C$4:C1820,1,$D$4:D1820,1,$H$4:H1820,1))</f>
        <v>0</v>
      </c>
      <c r="G1820" s="26" t="str">
        <f>IF(I1820="","",(COUNTIF($E$4:E1820,E1820)))</f>
        <v/>
      </c>
      <c r="H1820" s="1">
        <f>IF(AND(J1820="SAYIM",FİLTRE!$H$5="RAFTA",U1820&lt;&gt;0),1,0)+
IF(AND(J1820="İADE DEPO",FİLTRE!$H$5="İADE DEPO"),1,0)+
IF(FİLTRE!$H$5="TÜMÜ",1,0)+
IF(AND(J1820="FİRMA İADE",FİLTRE!$H$5="FİRMA İADE"),1,0)+
IF(AND(J1820="İMHA",FİLTRE!$H$5="İMHA"),1,0)</f>
        <v>1</v>
      </c>
      <c r="I1820" s="99"/>
      <c r="J1820" s="100"/>
      <c r="K1820" s="100"/>
      <c r="L1820" s="101"/>
      <c r="M1820" s="102"/>
      <c r="N1820" s="101"/>
      <c r="O1820" s="99"/>
      <c r="P1820" s="103"/>
      <c r="Q1820" s="104"/>
      <c r="R1820" s="50"/>
      <c r="S1820" s="105"/>
      <c r="T1820" s="106"/>
      <c r="U1820" s="107"/>
      <c r="V1820" s="108"/>
      <c r="W1820" s="107"/>
      <c r="X1820" s="107"/>
      <c r="AA1820" s="107"/>
      <c r="AB1820" s="110"/>
      <c r="AC1820" s="110"/>
      <c r="AE1820" s="105"/>
      <c r="AF1820" s="105"/>
      <c r="AR1820" s="112"/>
    </row>
    <row r="1821" spans="2:44" x14ac:dyDescent="0.25">
      <c r="B1821" s="1" t="str">
        <f>IF(I1821="","",
(IF(N1821=FİLTRE!$H$6,2,0)+IF(FİLTRE!$H$6="TOPLAM",2,0))
)</f>
        <v/>
      </c>
      <c r="C1821">
        <f>IF(FİLTRE!$M$5="",9,(IF(U1821&gt;=FİLTRE!$M$5,1,0)))</f>
        <v>1</v>
      </c>
      <c r="D1821" s="1">
        <f>IF(FİLTRE!$M$6="",9,(IF('SKT LİSTESİ'!P1821&lt;=FİLTRE!$M$6,1,0)))</f>
        <v>1</v>
      </c>
      <c r="E1821" s="25" t="str">
        <f>IF(I1821="","",(COUNTIFS($L$4:L1821,L1821)))</f>
        <v/>
      </c>
      <c r="F1821" s="13">
        <f>IF(OR(B1821&lt;&gt;2,C1821&lt;&gt;1,D1821&lt;&gt;1,H1821&lt;&gt;1),0,
COUNTIFS($B$4:B1821,2,$C$4:C1821,1,$D$4:D1821,1,$H$4:H1821,1))</f>
        <v>0</v>
      </c>
      <c r="G1821" s="26" t="str">
        <f>IF(I1821="","",(COUNTIF($E$4:E1821,E1821)))</f>
        <v/>
      </c>
      <c r="H1821" s="1">
        <f>IF(AND(J1821="SAYIM",FİLTRE!$H$5="RAFTA",U1821&lt;&gt;0),1,0)+
IF(AND(J1821="İADE DEPO",FİLTRE!$H$5="İADE DEPO"),1,0)+
IF(FİLTRE!$H$5="TÜMÜ",1,0)+
IF(AND(J1821="FİRMA İADE",FİLTRE!$H$5="FİRMA İADE"),1,0)+
IF(AND(J1821="İMHA",FİLTRE!$H$5="İMHA"),1,0)</f>
        <v>1</v>
      </c>
      <c r="I1821" s="99"/>
      <c r="J1821" s="100"/>
      <c r="K1821" s="100"/>
      <c r="L1821" s="101"/>
      <c r="M1821" s="102"/>
      <c r="N1821" s="101"/>
      <c r="O1821" s="99"/>
      <c r="P1821" s="103"/>
      <c r="Q1821" s="104"/>
      <c r="R1821" s="50"/>
      <c r="S1821" s="105"/>
      <c r="T1821" s="106"/>
      <c r="U1821" s="107"/>
      <c r="V1821" s="108"/>
      <c r="W1821" s="107"/>
      <c r="X1821" s="107"/>
      <c r="AA1821" s="107"/>
      <c r="AB1821" s="110"/>
      <c r="AC1821" s="110"/>
      <c r="AE1821" s="105"/>
      <c r="AF1821" s="105"/>
      <c r="AR1821" s="112"/>
    </row>
    <row r="1822" spans="2:44" x14ac:dyDescent="0.25">
      <c r="B1822" s="1" t="str">
        <f>IF(I1822="","",
(IF(N1822=FİLTRE!$H$6,2,0)+IF(FİLTRE!$H$6="TOPLAM",2,0))
)</f>
        <v/>
      </c>
      <c r="C1822">
        <f>IF(FİLTRE!$M$5="",9,(IF(U1822&gt;=FİLTRE!$M$5,1,0)))</f>
        <v>1</v>
      </c>
      <c r="D1822" s="1">
        <f>IF(FİLTRE!$M$6="",9,(IF('SKT LİSTESİ'!P1822&lt;=FİLTRE!$M$6,1,0)))</f>
        <v>1</v>
      </c>
      <c r="E1822" s="25" t="str">
        <f>IF(I1822="","",(COUNTIFS($L$4:L1822,L1822)))</f>
        <v/>
      </c>
      <c r="F1822" s="13">
        <f>IF(OR(B1822&lt;&gt;2,C1822&lt;&gt;1,D1822&lt;&gt;1,H1822&lt;&gt;1),0,
COUNTIFS($B$4:B1822,2,$C$4:C1822,1,$D$4:D1822,1,$H$4:H1822,1))</f>
        <v>0</v>
      </c>
      <c r="G1822" s="26" t="str">
        <f>IF(I1822="","",(COUNTIF($E$4:E1822,E1822)))</f>
        <v/>
      </c>
      <c r="H1822" s="1">
        <f>IF(AND(J1822="SAYIM",FİLTRE!$H$5="RAFTA",U1822&lt;&gt;0),1,0)+
IF(AND(J1822="İADE DEPO",FİLTRE!$H$5="İADE DEPO"),1,0)+
IF(FİLTRE!$H$5="TÜMÜ",1,0)+
IF(AND(J1822="FİRMA İADE",FİLTRE!$H$5="FİRMA İADE"),1,0)+
IF(AND(J1822="İMHA",FİLTRE!$H$5="İMHA"),1,0)</f>
        <v>1</v>
      </c>
      <c r="I1822" s="99"/>
      <c r="J1822" s="100"/>
      <c r="K1822" s="100"/>
      <c r="L1822" s="101"/>
      <c r="M1822" s="102"/>
      <c r="N1822" s="101"/>
      <c r="O1822" s="99"/>
      <c r="P1822" s="103"/>
      <c r="Q1822" s="104"/>
      <c r="R1822" s="50"/>
      <c r="S1822" s="105"/>
      <c r="T1822" s="106"/>
      <c r="U1822" s="107"/>
      <c r="V1822" s="108"/>
      <c r="W1822" s="107"/>
      <c r="X1822" s="107"/>
      <c r="AA1822" s="107"/>
      <c r="AB1822" s="110"/>
      <c r="AC1822" s="110"/>
      <c r="AE1822" s="105"/>
      <c r="AF1822" s="105"/>
      <c r="AR1822" s="112"/>
    </row>
    <row r="1823" spans="2:44" x14ac:dyDescent="0.25">
      <c r="B1823" s="1" t="str">
        <f>IF(I1823="","",
(IF(N1823=FİLTRE!$H$6,2,0)+IF(FİLTRE!$H$6="TOPLAM",2,0))
)</f>
        <v/>
      </c>
      <c r="C1823">
        <f>IF(FİLTRE!$M$5="",9,(IF(U1823&gt;=FİLTRE!$M$5,1,0)))</f>
        <v>1</v>
      </c>
      <c r="D1823" s="1">
        <f>IF(FİLTRE!$M$6="",9,(IF('SKT LİSTESİ'!P1823&lt;=FİLTRE!$M$6,1,0)))</f>
        <v>1</v>
      </c>
      <c r="E1823" s="25" t="str">
        <f>IF(I1823="","",(COUNTIFS($L$4:L1823,L1823)))</f>
        <v/>
      </c>
      <c r="F1823" s="13">
        <f>IF(OR(B1823&lt;&gt;2,C1823&lt;&gt;1,D1823&lt;&gt;1,H1823&lt;&gt;1),0,
COUNTIFS($B$4:B1823,2,$C$4:C1823,1,$D$4:D1823,1,$H$4:H1823,1))</f>
        <v>0</v>
      </c>
      <c r="G1823" s="26" t="str">
        <f>IF(I1823="","",(COUNTIF($E$4:E1823,E1823)))</f>
        <v/>
      </c>
      <c r="H1823" s="1">
        <f>IF(AND(J1823="SAYIM",FİLTRE!$H$5="RAFTA",U1823&lt;&gt;0),1,0)+
IF(AND(J1823="İADE DEPO",FİLTRE!$H$5="İADE DEPO"),1,0)+
IF(FİLTRE!$H$5="TÜMÜ",1,0)+
IF(AND(J1823="FİRMA İADE",FİLTRE!$H$5="FİRMA İADE"),1,0)+
IF(AND(J1823="İMHA",FİLTRE!$H$5="İMHA"),1,0)</f>
        <v>1</v>
      </c>
      <c r="I1823" s="99"/>
      <c r="J1823" s="100"/>
      <c r="K1823" s="100"/>
      <c r="L1823" s="101"/>
      <c r="M1823" s="102"/>
      <c r="N1823" s="101"/>
      <c r="O1823" s="99"/>
      <c r="P1823" s="103"/>
      <c r="Q1823" s="104"/>
      <c r="R1823" s="50"/>
      <c r="S1823" s="105"/>
      <c r="T1823" s="106"/>
      <c r="U1823" s="107"/>
      <c r="V1823" s="108"/>
      <c r="W1823" s="107"/>
      <c r="X1823" s="107"/>
      <c r="AA1823" s="107"/>
      <c r="AB1823" s="110"/>
      <c r="AC1823" s="110"/>
      <c r="AE1823" s="105"/>
      <c r="AF1823" s="105"/>
      <c r="AR1823" s="112"/>
    </row>
    <row r="1824" spans="2:44" x14ac:dyDescent="0.25">
      <c r="B1824" s="1" t="str">
        <f>IF(I1824="","",
(IF(N1824=FİLTRE!$H$6,2,0)+IF(FİLTRE!$H$6="TOPLAM",2,0))
)</f>
        <v/>
      </c>
      <c r="C1824">
        <f>IF(FİLTRE!$M$5="",9,(IF(U1824&gt;=FİLTRE!$M$5,1,0)))</f>
        <v>1</v>
      </c>
      <c r="D1824" s="1">
        <f>IF(FİLTRE!$M$6="",9,(IF('SKT LİSTESİ'!P1824&lt;=FİLTRE!$M$6,1,0)))</f>
        <v>1</v>
      </c>
      <c r="E1824" s="25" t="str">
        <f>IF(I1824="","",(COUNTIFS($L$4:L1824,L1824)))</f>
        <v/>
      </c>
      <c r="F1824" s="13">
        <f>IF(OR(B1824&lt;&gt;2,C1824&lt;&gt;1,D1824&lt;&gt;1,H1824&lt;&gt;1),0,
COUNTIFS($B$4:B1824,2,$C$4:C1824,1,$D$4:D1824,1,$H$4:H1824,1))</f>
        <v>0</v>
      </c>
      <c r="G1824" s="26" t="str">
        <f>IF(I1824="","",(COUNTIF($E$4:E1824,E1824)))</f>
        <v/>
      </c>
      <c r="H1824" s="1">
        <f>IF(AND(J1824="SAYIM",FİLTRE!$H$5="RAFTA",U1824&lt;&gt;0),1,0)+
IF(AND(J1824="İADE DEPO",FİLTRE!$H$5="İADE DEPO"),1,0)+
IF(FİLTRE!$H$5="TÜMÜ",1,0)+
IF(AND(J1824="FİRMA İADE",FİLTRE!$H$5="FİRMA İADE"),1,0)+
IF(AND(J1824="İMHA",FİLTRE!$H$5="İMHA"),1,0)</f>
        <v>1</v>
      </c>
      <c r="I1824" s="99"/>
      <c r="J1824" s="100"/>
      <c r="K1824" s="100"/>
      <c r="L1824" s="101"/>
      <c r="M1824" s="102"/>
      <c r="N1824" s="101"/>
      <c r="O1824" s="99"/>
      <c r="P1824" s="103"/>
      <c r="Q1824" s="104"/>
      <c r="R1824" s="50"/>
      <c r="S1824" s="105"/>
      <c r="T1824" s="106"/>
      <c r="U1824" s="107"/>
      <c r="V1824" s="108"/>
      <c r="W1824" s="107"/>
      <c r="X1824" s="107"/>
      <c r="AA1824" s="107"/>
      <c r="AB1824" s="110"/>
      <c r="AC1824" s="110"/>
      <c r="AE1824" s="105"/>
      <c r="AF1824" s="105"/>
      <c r="AR1824" s="112"/>
    </row>
    <row r="1825" spans="2:44" x14ac:dyDescent="0.25">
      <c r="B1825" s="1" t="str">
        <f>IF(I1825="","",
(IF(N1825=FİLTRE!$H$6,2,0)+IF(FİLTRE!$H$6="TOPLAM",2,0))
)</f>
        <v/>
      </c>
      <c r="C1825">
        <f>IF(FİLTRE!$M$5="",9,(IF(U1825&gt;=FİLTRE!$M$5,1,0)))</f>
        <v>1</v>
      </c>
      <c r="D1825" s="1">
        <f>IF(FİLTRE!$M$6="",9,(IF('SKT LİSTESİ'!P1825&lt;=FİLTRE!$M$6,1,0)))</f>
        <v>1</v>
      </c>
      <c r="E1825" s="25" t="str">
        <f>IF(I1825="","",(COUNTIFS($L$4:L1825,L1825)))</f>
        <v/>
      </c>
      <c r="F1825" s="13">
        <f>IF(OR(B1825&lt;&gt;2,C1825&lt;&gt;1,D1825&lt;&gt;1,H1825&lt;&gt;1),0,
COUNTIFS($B$4:B1825,2,$C$4:C1825,1,$D$4:D1825,1,$H$4:H1825,1))</f>
        <v>0</v>
      </c>
      <c r="G1825" s="26" t="str">
        <f>IF(I1825="","",(COUNTIF($E$4:E1825,E1825)))</f>
        <v/>
      </c>
      <c r="H1825" s="1">
        <f>IF(AND(J1825="SAYIM",FİLTRE!$H$5="RAFTA",U1825&lt;&gt;0),1,0)+
IF(AND(J1825="İADE DEPO",FİLTRE!$H$5="İADE DEPO"),1,0)+
IF(FİLTRE!$H$5="TÜMÜ",1,0)+
IF(AND(J1825="FİRMA İADE",FİLTRE!$H$5="FİRMA İADE"),1,0)+
IF(AND(J1825="İMHA",FİLTRE!$H$5="İMHA"),1,0)</f>
        <v>1</v>
      </c>
      <c r="I1825" s="99"/>
      <c r="J1825" s="100"/>
      <c r="K1825" s="100"/>
      <c r="L1825" s="101"/>
      <c r="M1825" s="102"/>
      <c r="N1825" s="101"/>
      <c r="O1825" s="99"/>
      <c r="P1825" s="103"/>
      <c r="Q1825" s="104"/>
      <c r="R1825" s="50"/>
      <c r="S1825" s="105"/>
      <c r="T1825" s="106"/>
      <c r="U1825" s="107"/>
      <c r="V1825" s="108"/>
      <c r="W1825" s="107"/>
      <c r="X1825" s="107"/>
      <c r="AA1825" s="107"/>
      <c r="AB1825" s="110"/>
      <c r="AC1825" s="110"/>
      <c r="AE1825" s="105"/>
      <c r="AF1825" s="105"/>
      <c r="AR1825" s="112"/>
    </row>
    <row r="1826" spans="2:44" x14ac:dyDescent="0.25">
      <c r="B1826" s="1" t="str">
        <f>IF(I1826="","",
(IF(N1826=FİLTRE!$H$6,2,0)+IF(FİLTRE!$H$6="TOPLAM",2,0))
)</f>
        <v/>
      </c>
      <c r="C1826">
        <f>IF(FİLTRE!$M$5="",9,(IF(U1826&gt;=FİLTRE!$M$5,1,0)))</f>
        <v>1</v>
      </c>
      <c r="D1826" s="1">
        <f>IF(FİLTRE!$M$6="",9,(IF('SKT LİSTESİ'!P1826&lt;=FİLTRE!$M$6,1,0)))</f>
        <v>1</v>
      </c>
      <c r="E1826" s="25" t="str">
        <f>IF(I1826="","",(COUNTIFS($L$4:L1826,L1826)))</f>
        <v/>
      </c>
      <c r="F1826" s="13">
        <f>IF(OR(B1826&lt;&gt;2,C1826&lt;&gt;1,D1826&lt;&gt;1,H1826&lt;&gt;1),0,
COUNTIFS($B$4:B1826,2,$C$4:C1826,1,$D$4:D1826,1,$H$4:H1826,1))</f>
        <v>0</v>
      </c>
      <c r="G1826" s="26" t="str">
        <f>IF(I1826="","",(COUNTIF($E$4:E1826,E1826)))</f>
        <v/>
      </c>
      <c r="H1826" s="1">
        <f>IF(AND(J1826="SAYIM",FİLTRE!$H$5="RAFTA",U1826&lt;&gt;0),1,0)+
IF(AND(J1826="İADE DEPO",FİLTRE!$H$5="İADE DEPO"),1,0)+
IF(FİLTRE!$H$5="TÜMÜ",1,0)+
IF(AND(J1826="FİRMA İADE",FİLTRE!$H$5="FİRMA İADE"),1,0)+
IF(AND(J1826="İMHA",FİLTRE!$H$5="İMHA"),1,0)</f>
        <v>1</v>
      </c>
      <c r="I1826" s="99"/>
      <c r="J1826" s="100"/>
      <c r="K1826" s="100"/>
      <c r="L1826" s="101"/>
      <c r="M1826" s="102"/>
      <c r="N1826" s="101"/>
      <c r="O1826" s="99"/>
      <c r="P1826" s="103"/>
      <c r="Q1826" s="104"/>
      <c r="R1826" s="50"/>
      <c r="S1826" s="105"/>
      <c r="T1826" s="106"/>
      <c r="U1826" s="107"/>
      <c r="V1826" s="108"/>
      <c r="W1826" s="107"/>
      <c r="X1826" s="107"/>
      <c r="AA1826" s="107"/>
      <c r="AB1826" s="110"/>
      <c r="AC1826" s="110"/>
      <c r="AE1826" s="105"/>
      <c r="AF1826" s="105"/>
      <c r="AR1826" s="112"/>
    </row>
    <row r="1827" spans="2:44" x14ac:dyDescent="0.25">
      <c r="B1827" s="1" t="str">
        <f>IF(I1827="","",
(IF(N1827=FİLTRE!$H$6,2,0)+IF(FİLTRE!$H$6="TOPLAM",2,0))
)</f>
        <v/>
      </c>
      <c r="C1827">
        <f>IF(FİLTRE!$M$5="",9,(IF(U1827&gt;=FİLTRE!$M$5,1,0)))</f>
        <v>1</v>
      </c>
      <c r="D1827" s="1">
        <f>IF(FİLTRE!$M$6="",9,(IF('SKT LİSTESİ'!P1827&lt;=FİLTRE!$M$6,1,0)))</f>
        <v>1</v>
      </c>
      <c r="E1827" s="25" t="str">
        <f>IF(I1827="","",(COUNTIFS($L$4:L1827,L1827)))</f>
        <v/>
      </c>
      <c r="F1827" s="13">
        <f>IF(OR(B1827&lt;&gt;2,C1827&lt;&gt;1,D1827&lt;&gt;1,H1827&lt;&gt;1),0,
COUNTIFS($B$4:B1827,2,$C$4:C1827,1,$D$4:D1827,1,$H$4:H1827,1))</f>
        <v>0</v>
      </c>
      <c r="G1827" s="26" t="str">
        <f>IF(I1827="","",(COUNTIF($E$4:E1827,E1827)))</f>
        <v/>
      </c>
      <c r="H1827" s="1">
        <f>IF(AND(J1827="SAYIM",FİLTRE!$H$5="RAFTA",U1827&lt;&gt;0),1,0)+
IF(AND(J1827="İADE DEPO",FİLTRE!$H$5="İADE DEPO"),1,0)+
IF(FİLTRE!$H$5="TÜMÜ",1,0)+
IF(AND(J1827="FİRMA İADE",FİLTRE!$H$5="FİRMA İADE"),1,0)+
IF(AND(J1827="İMHA",FİLTRE!$H$5="İMHA"),1,0)</f>
        <v>1</v>
      </c>
      <c r="I1827" s="99"/>
      <c r="J1827" s="100"/>
      <c r="K1827" s="100"/>
      <c r="L1827" s="101"/>
      <c r="M1827" s="102"/>
      <c r="N1827" s="101"/>
      <c r="O1827" s="99"/>
      <c r="P1827" s="103"/>
      <c r="Q1827" s="104"/>
      <c r="R1827" s="50"/>
      <c r="S1827" s="105"/>
      <c r="T1827" s="106"/>
      <c r="U1827" s="107"/>
      <c r="V1827" s="108"/>
      <c r="W1827" s="107"/>
      <c r="X1827" s="107"/>
      <c r="AA1827" s="107"/>
      <c r="AB1827" s="110"/>
      <c r="AC1827" s="110"/>
      <c r="AE1827" s="105"/>
      <c r="AF1827" s="105"/>
      <c r="AR1827" s="112"/>
    </row>
    <row r="1828" spans="2:44" x14ac:dyDescent="0.25">
      <c r="B1828" s="1" t="str">
        <f>IF(I1828="","",
(IF(N1828=FİLTRE!$H$6,2,0)+IF(FİLTRE!$H$6="TOPLAM",2,0))
)</f>
        <v/>
      </c>
      <c r="C1828">
        <f>IF(FİLTRE!$M$5="",9,(IF(U1828&gt;=FİLTRE!$M$5,1,0)))</f>
        <v>1</v>
      </c>
      <c r="D1828" s="1">
        <f>IF(FİLTRE!$M$6="",9,(IF('SKT LİSTESİ'!P1828&lt;=FİLTRE!$M$6,1,0)))</f>
        <v>1</v>
      </c>
      <c r="E1828" s="25" t="str">
        <f>IF(I1828="","",(COUNTIFS($L$4:L1828,L1828)))</f>
        <v/>
      </c>
      <c r="F1828" s="13">
        <f>IF(OR(B1828&lt;&gt;2,C1828&lt;&gt;1,D1828&lt;&gt;1,H1828&lt;&gt;1),0,
COUNTIFS($B$4:B1828,2,$C$4:C1828,1,$D$4:D1828,1,$H$4:H1828,1))</f>
        <v>0</v>
      </c>
      <c r="G1828" s="26" t="str">
        <f>IF(I1828="","",(COUNTIF($E$4:E1828,E1828)))</f>
        <v/>
      </c>
      <c r="H1828" s="1">
        <f>IF(AND(J1828="SAYIM",FİLTRE!$H$5="RAFTA",U1828&lt;&gt;0),1,0)+
IF(AND(J1828="İADE DEPO",FİLTRE!$H$5="İADE DEPO"),1,0)+
IF(FİLTRE!$H$5="TÜMÜ",1,0)+
IF(AND(J1828="FİRMA İADE",FİLTRE!$H$5="FİRMA İADE"),1,0)+
IF(AND(J1828="İMHA",FİLTRE!$H$5="İMHA"),1,0)</f>
        <v>1</v>
      </c>
      <c r="I1828" s="99"/>
      <c r="J1828" s="100"/>
      <c r="K1828" s="100"/>
      <c r="L1828" s="101"/>
      <c r="M1828" s="102"/>
      <c r="N1828" s="101"/>
      <c r="O1828" s="99"/>
      <c r="P1828" s="103"/>
      <c r="Q1828" s="104"/>
      <c r="R1828" s="50"/>
      <c r="S1828" s="105"/>
      <c r="T1828" s="106"/>
      <c r="U1828" s="107"/>
      <c r="V1828" s="108"/>
      <c r="W1828" s="107"/>
      <c r="X1828" s="107"/>
      <c r="AA1828" s="107"/>
      <c r="AB1828" s="110"/>
      <c r="AC1828" s="110"/>
      <c r="AE1828" s="105"/>
      <c r="AF1828" s="105"/>
      <c r="AR1828" s="112"/>
    </row>
    <row r="1829" spans="2:44" x14ac:dyDescent="0.25">
      <c r="B1829" s="1" t="str">
        <f>IF(I1829="","",
(IF(N1829=FİLTRE!$H$6,2,0)+IF(FİLTRE!$H$6="TOPLAM",2,0))
)</f>
        <v/>
      </c>
      <c r="C1829">
        <f>IF(FİLTRE!$M$5="",9,(IF(U1829&gt;=FİLTRE!$M$5,1,0)))</f>
        <v>1</v>
      </c>
      <c r="D1829" s="1">
        <f>IF(FİLTRE!$M$6="",9,(IF('SKT LİSTESİ'!P1829&lt;=FİLTRE!$M$6,1,0)))</f>
        <v>1</v>
      </c>
      <c r="E1829" s="25" t="str">
        <f>IF(I1829="","",(COUNTIFS($L$4:L1829,L1829)))</f>
        <v/>
      </c>
      <c r="F1829" s="13">
        <f>IF(OR(B1829&lt;&gt;2,C1829&lt;&gt;1,D1829&lt;&gt;1,H1829&lt;&gt;1),0,
COUNTIFS($B$4:B1829,2,$C$4:C1829,1,$D$4:D1829,1,$H$4:H1829,1))</f>
        <v>0</v>
      </c>
      <c r="G1829" s="26" t="str">
        <f>IF(I1829="","",(COUNTIF($E$4:E1829,E1829)))</f>
        <v/>
      </c>
      <c r="H1829" s="1">
        <f>IF(AND(J1829="SAYIM",FİLTRE!$H$5="RAFTA",U1829&lt;&gt;0),1,0)+
IF(AND(J1829="İADE DEPO",FİLTRE!$H$5="İADE DEPO"),1,0)+
IF(FİLTRE!$H$5="TÜMÜ",1,0)+
IF(AND(J1829="FİRMA İADE",FİLTRE!$H$5="FİRMA İADE"),1,0)+
IF(AND(J1829="İMHA",FİLTRE!$H$5="İMHA"),1,0)</f>
        <v>1</v>
      </c>
      <c r="I1829" s="99"/>
      <c r="J1829" s="100"/>
      <c r="K1829" s="100"/>
      <c r="L1829" s="101"/>
      <c r="M1829" s="102"/>
      <c r="N1829" s="101"/>
      <c r="O1829" s="99"/>
      <c r="P1829" s="103"/>
      <c r="Q1829" s="104"/>
      <c r="R1829" s="50"/>
      <c r="S1829" s="105"/>
      <c r="T1829" s="106"/>
      <c r="U1829" s="107"/>
      <c r="V1829" s="108"/>
      <c r="W1829" s="107"/>
      <c r="X1829" s="107"/>
      <c r="AA1829" s="107"/>
      <c r="AB1829" s="110"/>
      <c r="AC1829" s="110"/>
      <c r="AE1829" s="105"/>
      <c r="AF1829" s="105"/>
      <c r="AR1829" s="112"/>
    </row>
    <row r="1830" spans="2:44" x14ac:dyDescent="0.25">
      <c r="B1830" s="1" t="str">
        <f>IF(I1830="","",
(IF(N1830=FİLTRE!$H$6,2,0)+IF(FİLTRE!$H$6="TOPLAM",2,0))
)</f>
        <v/>
      </c>
      <c r="C1830">
        <f>IF(FİLTRE!$M$5="",9,(IF(U1830&gt;=FİLTRE!$M$5,1,0)))</f>
        <v>1</v>
      </c>
      <c r="D1830" s="1">
        <f>IF(FİLTRE!$M$6="",9,(IF('SKT LİSTESİ'!P1830&lt;=FİLTRE!$M$6,1,0)))</f>
        <v>1</v>
      </c>
      <c r="E1830" s="25" t="str">
        <f>IF(I1830="","",(COUNTIFS($L$4:L1830,L1830)))</f>
        <v/>
      </c>
      <c r="F1830" s="13">
        <f>IF(OR(B1830&lt;&gt;2,C1830&lt;&gt;1,D1830&lt;&gt;1,H1830&lt;&gt;1),0,
COUNTIFS($B$4:B1830,2,$C$4:C1830,1,$D$4:D1830,1,$H$4:H1830,1))</f>
        <v>0</v>
      </c>
      <c r="G1830" s="26" t="str">
        <f>IF(I1830="","",(COUNTIF($E$4:E1830,E1830)))</f>
        <v/>
      </c>
      <c r="H1830" s="1">
        <f>IF(AND(J1830="SAYIM",FİLTRE!$H$5="RAFTA",U1830&lt;&gt;0),1,0)+
IF(AND(J1830="İADE DEPO",FİLTRE!$H$5="İADE DEPO"),1,0)+
IF(FİLTRE!$H$5="TÜMÜ",1,0)+
IF(AND(J1830="FİRMA İADE",FİLTRE!$H$5="FİRMA İADE"),1,0)+
IF(AND(J1830="İMHA",FİLTRE!$H$5="İMHA"),1,0)</f>
        <v>1</v>
      </c>
      <c r="I1830" s="99"/>
      <c r="J1830" s="100"/>
      <c r="K1830" s="100"/>
      <c r="L1830" s="101"/>
      <c r="M1830" s="102"/>
      <c r="N1830" s="101"/>
      <c r="O1830" s="99"/>
      <c r="P1830" s="103"/>
      <c r="Q1830" s="104"/>
      <c r="R1830" s="50"/>
      <c r="S1830" s="105"/>
      <c r="T1830" s="106"/>
      <c r="U1830" s="107"/>
      <c r="V1830" s="108"/>
      <c r="W1830" s="107"/>
      <c r="X1830" s="107"/>
      <c r="AA1830" s="107"/>
      <c r="AB1830" s="110"/>
      <c r="AC1830" s="110"/>
      <c r="AE1830" s="105"/>
      <c r="AF1830" s="105"/>
      <c r="AR1830" s="112"/>
    </row>
    <row r="1831" spans="2:44" x14ac:dyDescent="0.25">
      <c r="B1831" s="1" t="str">
        <f>IF(I1831="","",
(IF(N1831=FİLTRE!$H$6,2,0)+IF(FİLTRE!$H$6="TOPLAM",2,0))
)</f>
        <v/>
      </c>
      <c r="C1831">
        <f>IF(FİLTRE!$M$5="",9,(IF(U1831&gt;=FİLTRE!$M$5,1,0)))</f>
        <v>1</v>
      </c>
      <c r="D1831" s="1">
        <f>IF(FİLTRE!$M$6="",9,(IF('SKT LİSTESİ'!P1831&lt;=FİLTRE!$M$6,1,0)))</f>
        <v>1</v>
      </c>
      <c r="E1831" s="25" t="str">
        <f>IF(I1831="","",(COUNTIFS($L$4:L1831,L1831)))</f>
        <v/>
      </c>
      <c r="F1831" s="13">
        <f>IF(OR(B1831&lt;&gt;2,C1831&lt;&gt;1,D1831&lt;&gt;1,H1831&lt;&gt;1),0,
COUNTIFS($B$4:B1831,2,$C$4:C1831,1,$D$4:D1831,1,$H$4:H1831,1))</f>
        <v>0</v>
      </c>
      <c r="G1831" s="26" t="str">
        <f>IF(I1831="","",(COUNTIF($E$4:E1831,E1831)))</f>
        <v/>
      </c>
      <c r="H1831" s="1">
        <f>IF(AND(J1831="SAYIM",FİLTRE!$H$5="RAFTA",U1831&lt;&gt;0),1,0)+
IF(AND(J1831="İADE DEPO",FİLTRE!$H$5="İADE DEPO"),1,0)+
IF(FİLTRE!$H$5="TÜMÜ",1,0)+
IF(AND(J1831="FİRMA İADE",FİLTRE!$H$5="FİRMA İADE"),1,0)+
IF(AND(J1831="İMHA",FİLTRE!$H$5="İMHA"),1,0)</f>
        <v>1</v>
      </c>
      <c r="I1831" s="99"/>
      <c r="J1831" s="100"/>
      <c r="K1831" s="100"/>
      <c r="L1831" s="101"/>
      <c r="M1831" s="102"/>
      <c r="N1831" s="101"/>
      <c r="O1831" s="99"/>
      <c r="P1831" s="103"/>
      <c r="Q1831" s="104"/>
      <c r="R1831" s="50"/>
      <c r="S1831" s="105"/>
      <c r="T1831" s="106"/>
      <c r="U1831" s="107"/>
      <c r="V1831" s="108"/>
      <c r="W1831" s="107"/>
      <c r="X1831" s="107"/>
      <c r="AA1831" s="107"/>
      <c r="AB1831" s="110"/>
      <c r="AC1831" s="110"/>
      <c r="AE1831" s="105"/>
      <c r="AF1831" s="105"/>
      <c r="AR1831" s="112"/>
    </row>
    <row r="1832" spans="2:44" x14ac:dyDescent="0.25">
      <c r="B1832" s="1" t="str">
        <f>IF(I1832="","",
(IF(N1832=FİLTRE!$H$6,2,0)+IF(FİLTRE!$H$6="TOPLAM",2,0))
)</f>
        <v/>
      </c>
      <c r="C1832">
        <f>IF(FİLTRE!$M$5="",9,(IF(U1832&gt;=FİLTRE!$M$5,1,0)))</f>
        <v>1</v>
      </c>
      <c r="D1832" s="1">
        <f>IF(FİLTRE!$M$6="",9,(IF('SKT LİSTESİ'!P1832&lt;=FİLTRE!$M$6,1,0)))</f>
        <v>1</v>
      </c>
      <c r="E1832" s="25" t="str">
        <f>IF(I1832="","",(COUNTIFS($L$4:L1832,L1832)))</f>
        <v/>
      </c>
      <c r="F1832" s="13">
        <f>IF(OR(B1832&lt;&gt;2,C1832&lt;&gt;1,D1832&lt;&gt;1,H1832&lt;&gt;1),0,
COUNTIFS($B$4:B1832,2,$C$4:C1832,1,$D$4:D1832,1,$H$4:H1832,1))</f>
        <v>0</v>
      </c>
      <c r="G1832" s="26" t="str">
        <f>IF(I1832="","",(COUNTIF($E$4:E1832,E1832)))</f>
        <v/>
      </c>
      <c r="H1832" s="1">
        <f>IF(AND(J1832="SAYIM",FİLTRE!$H$5="RAFTA",U1832&lt;&gt;0),1,0)+
IF(AND(J1832="İADE DEPO",FİLTRE!$H$5="İADE DEPO"),1,0)+
IF(FİLTRE!$H$5="TÜMÜ",1,0)+
IF(AND(J1832="FİRMA İADE",FİLTRE!$H$5="FİRMA İADE"),1,0)+
IF(AND(J1832="İMHA",FİLTRE!$H$5="İMHA"),1,0)</f>
        <v>1</v>
      </c>
      <c r="I1832" s="99"/>
      <c r="J1832" s="100"/>
      <c r="K1832" s="100"/>
      <c r="L1832" s="101"/>
      <c r="M1832" s="102"/>
      <c r="N1832" s="101"/>
      <c r="O1832" s="99"/>
      <c r="P1832" s="103"/>
      <c r="Q1832" s="104"/>
      <c r="R1832" s="50"/>
      <c r="S1832" s="105"/>
      <c r="T1832" s="106"/>
      <c r="U1832" s="107"/>
      <c r="V1832" s="108"/>
      <c r="W1832" s="107"/>
      <c r="X1832" s="107"/>
      <c r="AA1832" s="107"/>
      <c r="AB1832" s="110"/>
      <c r="AC1832" s="110"/>
      <c r="AE1832" s="105"/>
      <c r="AF1832" s="105"/>
      <c r="AR1832" s="112"/>
    </row>
    <row r="1833" spans="2:44" x14ac:dyDescent="0.25">
      <c r="B1833" s="1" t="str">
        <f>IF(I1833="","",
(IF(N1833=FİLTRE!$H$6,2,0)+IF(FİLTRE!$H$6="TOPLAM",2,0))
)</f>
        <v/>
      </c>
      <c r="C1833">
        <f>IF(FİLTRE!$M$5="",9,(IF(U1833&gt;=FİLTRE!$M$5,1,0)))</f>
        <v>1</v>
      </c>
      <c r="D1833" s="1">
        <f>IF(FİLTRE!$M$6="",9,(IF('SKT LİSTESİ'!P1833&lt;=FİLTRE!$M$6,1,0)))</f>
        <v>1</v>
      </c>
      <c r="E1833" s="25" t="str">
        <f>IF(I1833="","",(COUNTIFS($L$4:L1833,L1833)))</f>
        <v/>
      </c>
      <c r="F1833" s="13">
        <f>IF(OR(B1833&lt;&gt;2,C1833&lt;&gt;1,D1833&lt;&gt;1,H1833&lt;&gt;1),0,
COUNTIFS($B$4:B1833,2,$C$4:C1833,1,$D$4:D1833,1,$H$4:H1833,1))</f>
        <v>0</v>
      </c>
      <c r="G1833" s="26" t="str">
        <f>IF(I1833="","",(COUNTIF($E$4:E1833,E1833)))</f>
        <v/>
      </c>
      <c r="H1833" s="1">
        <f>IF(AND(J1833="SAYIM",FİLTRE!$H$5="RAFTA",U1833&lt;&gt;0),1,0)+
IF(AND(J1833="İADE DEPO",FİLTRE!$H$5="İADE DEPO"),1,0)+
IF(FİLTRE!$H$5="TÜMÜ",1,0)+
IF(AND(J1833="FİRMA İADE",FİLTRE!$H$5="FİRMA İADE"),1,0)+
IF(AND(J1833="İMHA",FİLTRE!$H$5="İMHA"),1,0)</f>
        <v>1</v>
      </c>
      <c r="I1833" s="99"/>
      <c r="J1833" s="100"/>
      <c r="K1833" s="100"/>
      <c r="L1833" s="101"/>
      <c r="M1833" s="102"/>
      <c r="N1833" s="101"/>
      <c r="O1833" s="99"/>
      <c r="P1833" s="103"/>
      <c r="Q1833" s="104"/>
      <c r="R1833" s="50"/>
      <c r="S1833" s="105"/>
      <c r="T1833" s="106"/>
      <c r="U1833" s="107"/>
      <c r="V1833" s="108"/>
      <c r="W1833" s="107"/>
      <c r="X1833" s="107"/>
      <c r="AA1833" s="107"/>
      <c r="AB1833" s="110"/>
      <c r="AC1833" s="110"/>
      <c r="AE1833" s="105"/>
      <c r="AF1833" s="105"/>
      <c r="AR1833" s="112"/>
    </row>
    <row r="1834" spans="2:44" x14ac:dyDescent="0.25">
      <c r="B1834" s="1" t="str">
        <f>IF(I1834="","",
(IF(N1834=FİLTRE!$H$6,2,0)+IF(FİLTRE!$H$6="TOPLAM",2,0))
)</f>
        <v/>
      </c>
      <c r="C1834">
        <f>IF(FİLTRE!$M$5="",9,(IF(U1834&gt;=FİLTRE!$M$5,1,0)))</f>
        <v>1</v>
      </c>
      <c r="D1834" s="1">
        <f>IF(FİLTRE!$M$6="",9,(IF('SKT LİSTESİ'!P1834&lt;=FİLTRE!$M$6,1,0)))</f>
        <v>1</v>
      </c>
      <c r="E1834" s="25" t="str">
        <f>IF(I1834="","",(COUNTIFS($L$4:L1834,L1834)))</f>
        <v/>
      </c>
      <c r="F1834" s="13">
        <f>IF(OR(B1834&lt;&gt;2,C1834&lt;&gt;1,D1834&lt;&gt;1,H1834&lt;&gt;1),0,
COUNTIFS($B$4:B1834,2,$C$4:C1834,1,$D$4:D1834,1,$H$4:H1834,1))</f>
        <v>0</v>
      </c>
      <c r="G1834" s="26" t="str">
        <f>IF(I1834="","",(COUNTIF($E$4:E1834,E1834)))</f>
        <v/>
      </c>
      <c r="H1834" s="1">
        <f>IF(AND(J1834="SAYIM",FİLTRE!$H$5="RAFTA",U1834&lt;&gt;0),1,0)+
IF(AND(J1834="İADE DEPO",FİLTRE!$H$5="İADE DEPO"),1,0)+
IF(FİLTRE!$H$5="TÜMÜ",1,0)+
IF(AND(J1834="FİRMA İADE",FİLTRE!$H$5="FİRMA İADE"),1,0)+
IF(AND(J1834="İMHA",FİLTRE!$H$5="İMHA"),1,0)</f>
        <v>1</v>
      </c>
      <c r="I1834" s="99"/>
      <c r="J1834" s="100"/>
      <c r="K1834" s="100"/>
      <c r="L1834" s="101"/>
      <c r="M1834" s="102"/>
      <c r="N1834" s="101"/>
      <c r="O1834" s="99"/>
      <c r="P1834" s="103"/>
      <c r="Q1834" s="104"/>
      <c r="R1834" s="50"/>
      <c r="S1834" s="105"/>
      <c r="T1834" s="106"/>
      <c r="U1834" s="107"/>
      <c r="V1834" s="108"/>
      <c r="W1834" s="107"/>
      <c r="X1834" s="107"/>
      <c r="AA1834" s="107"/>
      <c r="AB1834" s="110"/>
      <c r="AC1834" s="110"/>
      <c r="AE1834" s="105"/>
      <c r="AF1834" s="105"/>
      <c r="AR1834" s="112"/>
    </row>
    <row r="1835" spans="2:44" x14ac:dyDescent="0.25">
      <c r="B1835" s="1" t="str">
        <f>IF(I1835="","",
(IF(N1835=FİLTRE!$H$6,2,0)+IF(FİLTRE!$H$6="TOPLAM",2,0))
)</f>
        <v/>
      </c>
      <c r="C1835">
        <f>IF(FİLTRE!$M$5="",9,(IF(U1835&gt;=FİLTRE!$M$5,1,0)))</f>
        <v>1</v>
      </c>
      <c r="D1835" s="1">
        <f>IF(FİLTRE!$M$6="",9,(IF('SKT LİSTESİ'!P1835&lt;=FİLTRE!$M$6,1,0)))</f>
        <v>1</v>
      </c>
      <c r="E1835" s="25" t="str">
        <f>IF(I1835="","",(COUNTIFS($L$4:L1835,L1835)))</f>
        <v/>
      </c>
      <c r="F1835" s="13">
        <f>IF(OR(B1835&lt;&gt;2,C1835&lt;&gt;1,D1835&lt;&gt;1,H1835&lt;&gt;1),0,
COUNTIFS($B$4:B1835,2,$C$4:C1835,1,$D$4:D1835,1,$H$4:H1835,1))</f>
        <v>0</v>
      </c>
      <c r="G1835" s="26" t="str">
        <f>IF(I1835="","",(COUNTIF($E$4:E1835,E1835)))</f>
        <v/>
      </c>
      <c r="H1835" s="1">
        <f>IF(AND(J1835="SAYIM",FİLTRE!$H$5="RAFTA",U1835&lt;&gt;0),1,0)+
IF(AND(J1835="İADE DEPO",FİLTRE!$H$5="İADE DEPO"),1,0)+
IF(FİLTRE!$H$5="TÜMÜ",1,0)+
IF(AND(J1835="FİRMA İADE",FİLTRE!$H$5="FİRMA İADE"),1,0)+
IF(AND(J1835="İMHA",FİLTRE!$H$5="İMHA"),1,0)</f>
        <v>1</v>
      </c>
      <c r="I1835" s="99"/>
      <c r="J1835" s="100"/>
      <c r="K1835" s="100"/>
      <c r="L1835" s="101"/>
      <c r="M1835" s="102"/>
      <c r="N1835" s="101"/>
      <c r="O1835" s="99"/>
      <c r="P1835" s="103"/>
      <c r="Q1835" s="104"/>
      <c r="R1835" s="50"/>
      <c r="S1835" s="105"/>
      <c r="T1835" s="106"/>
      <c r="U1835" s="107"/>
      <c r="V1835" s="108"/>
      <c r="W1835" s="107"/>
      <c r="X1835" s="107"/>
      <c r="AA1835" s="107"/>
      <c r="AB1835" s="110"/>
      <c r="AC1835" s="110"/>
      <c r="AE1835" s="105"/>
      <c r="AF1835" s="105"/>
      <c r="AR1835" s="112"/>
    </row>
    <row r="1836" spans="2:44" x14ac:dyDescent="0.25">
      <c r="B1836" s="1" t="str">
        <f>IF(I1836="","",
(IF(N1836=FİLTRE!$H$6,2,0)+IF(FİLTRE!$H$6="TOPLAM",2,0))
)</f>
        <v/>
      </c>
      <c r="C1836">
        <f>IF(FİLTRE!$M$5="",9,(IF(U1836&gt;=FİLTRE!$M$5,1,0)))</f>
        <v>1</v>
      </c>
      <c r="D1836" s="1">
        <f>IF(FİLTRE!$M$6="",9,(IF('SKT LİSTESİ'!P1836&lt;=FİLTRE!$M$6,1,0)))</f>
        <v>1</v>
      </c>
      <c r="E1836" s="25" t="str">
        <f>IF(I1836="","",(COUNTIFS($L$4:L1836,L1836)))</f>
        <v/>
      </c>
      <c r="F1836" s="13">
        <f>IF(OR(B1836&lt;&gt;2,C1836&lt;&gt;1,D1836&lt;&gt;1,H1836&lt;&gt;1),0,
COUNTIFS($B$4:B1836,2,$C$4:C1836,1,$D$4:D1836,1,$H$4:H1836,1))</f>
        <v>0</v>
      </c>
      <c r="G1836" s="26" t="str">
        <f>IF(I1836="","",(COUNTIF($E$4:E1836,E1836)))</f>
        <v/>
      </c>
      <c r="H1836" s="1">
        <f>IF(AND(J1836="SAYIM",FİLTRE!$H$5="RAFTA",U1836&lt;&gt;0),1,0)+
IF(AND(J1836="İADE DEPO",FİLTRE!$H$5="İADE DEPO"),1,0)+
IF(FİLTRE!$H$5="TÜMÜ",1,0)+
IF(AND(J1836="FİRMA İADE",FİLTRE!$H$5="FİRMA İADE"),1,0)+
IF(AND(J1836="İMHA",FİLTRE!$H$5="İMHA"),1,0)</f>
        <v>1</v>
      </c>
      <c r="I1836" s="99"/>
      <c r="J1836" s="100"/>
      <c r="K1836" s="100"/>
      <c r="L1836" s="101"/>
      <c r="M1836" s="102"/>
      <c r="N1836" s="101"/>
      <c r="O1836" s="99"/>
      <c r="P1836" s="103"/>
      <c r="Q1836" s="104"/>
      <c r="R1836" s="50"/>
      <c r="S1836" s="105"/>
      <c r="T1836" s="106"/>
      <c r="U1836" s="107"/>
      <c r="V1836" s="108"/>
      <c r="W1836" s="107"/>
      <c r="X1836" s="107"/>
      <c r="AA1836" s="107"/>
      <c r="AB1836" s="110"/>
      <c r="AC1836" s="110"/>
      <c r="AE1836" s="105"/>
      <c r="AF1836" s="105"/>
      <c r="AR1836" s="112"/>
    </row>
    <row r="1837" spans="2:44" x14ac:dyDescent="0.25">
      <c r="B1837" s="1" t="str">
        <f>IF(I1837="","",
(IF(N1837=FİLTRE!$H$6,2,0)+IF(FİLTRE!$H$6="TOPLAM",2,0))
)</f>
        <v/>
      </c>
      <c r="C1837">
        <f>IF(FİLTRE!$M$5="",9,(IF(U1837&gt;=FİLTRE!$M$5,1,0)))</f>
        <v>1</v>
      </c>
      <c r="D1837" s="1">
        <f>IF(FİLTRE!$M$6="",9,(IF('SKT LİSTESİ'!P1837&lt;=FİLTRE!$M$6,1,0)))</f>
        <v>1</v>
      </c>
      <c r="E1837" s="25" t="str">
        <f>IF(I1837="","",(COUNTIFS($L$4:L1837,L1837)))</f>
        <v/>
      </c>
      <c r="F1837" s="13">
        <f>IF(OR(B1837&lt;&gt;2,C1837&lt;&gt;1,D1837&lt;&gt;1,H1837&lt;&gt;1),0,
COUNTIFS($B$4:B1837,2,$C$4:C1837,1,$D$4:D1837,1,$H$4:H1837,1))</f>
        <v>0</v>
      </c>
      <c r="G1837" s="26" t="str">
        <f>IF(I1837="","",(COUNTIF($E$4:E1837,E1837)))</f>
        <v/>
      </c>
      <c r="H1837" s="1">
        <f>IF(AND(J1837="SAYIM",FİLTRE!$H$5="RAFTA",U1837&lt;&gt;0),1,0)+
IF(AND(J1837="İADE DEPO",FİLTRE!$H$5="İADE DEPO"),1,0)+
IF(FİLTRE!$H$5="TÜMÜ",1,0)+
IF(AND(J1837="FİRMA İADE",FİLTRE!$H$5="FİRMA İADE"),1,0)+
IF(AND(J1837="İMHA",FİLTRE!$H$5="İMHA"),1,0)</f>
        <v>1</v>
      </c>
      <c r="I1837" s="99"/>
      <c r="J1837" s="100"/>
      <c r="K1837" s="100"/>
      <c r="L1837" s="101"/>
      <c r="M1837" s="102"/>
      <c r="N1837" s="101"/>
      <c r="O1837" s="99"/>
      <c r="P1837" s="103"/>
      <c r="Q1837" s="104"/>
      <c r="R1837" s="50"/>
      <c r="S1837" s="105"/>
      <c r="T1837" s="106"/>
      <c r="U1837" s="107"/>
      <c r="V1837" s="108"/>
      <c r="W1837" s="107"/>
      <c r="X1837" s="107"/>
      <c r="AA1837" s="107"/>
      <c r="AB1837" s="110"/>
      <c r="AC1837" s="110"/>
      <c r="AE1837" s="105"/>
      <c r="AF1837" s="105"/>
      <c r="AR1837" s="112"/>
    </row>
    <row r="1838" spans="2:44" x14ac:dyDescent="0.25">
      <c r="B1838" s="1" t="str">
        <f>IF(I1838="","",
(IF(N1838=FİLTRE!$H$6,2,0)+IF(FİLTRE!$H$6="TOPLAM",2,0))
)</f>
        <v/>
      </c>
      <c r="C1838">
        <f>IF(FİLTRE!$M$5="",9,(IF(U1838&gt;=FİLTRE!$M$5,1,0)))</f>
        <v>1</v>
      </c>
      <c r="D1838" s="1">
        <f>IF(FİLTRE!$M$6="",9,(IF('SKT LİSTESİ'!P1838&lt;=FİLTRE!$M$6,1,0)))</f>
        <v>1</v>
      </c>
      <c r="E1838" s="25" t="str">
        <f>IF(I1838="","",(COUNTIFS($L$4:L1838,L1838)))</f>
        <v/>
      </c>
      <c r="F1838" s="13">
        <f>IF(OR(B1838&lt;&gt;2,C1838&lt;&gt;1,D1838&lt;&gt;1,H1838&lt;&gt;1),0,
COUNTIFS($B$4:B1838,2,$C$4:C1838,1,$D$4:D1838,1,$H$4:H1838,1))</f>
        <v>0</v>
      </c>
      <c r="G1838" s="26" t="str">
        <f>IF(I1838="","",(COUNTIF($E$4:E1838,E1838)))</f>
        <v/>
      </c>
      <c r="H1838" s="1">
        <f>IF(AND(J1838="SAYIM",FİLTRE!$H$5="RAFTA",U1838&lt;&gt;0),1,0)+
IF(AND(J1838="İADE DEPO",FİLTRE!$H$5="İADE DEPO"),1,0)+
IF(FİLTRE!$H$5="TÜMÜ",1,0)+
IF(AND(J1838="FİRMA İADE",FİLTRE!$H$5="FİRMA İADE"),1,0)+
IF(AND(J1838="İMHA",FİLTRE!$H$5="İMHA"),1,0)</f>
        <v>1</v>
      </c>
      <c r="I1838" s="99"/>
      <c r="J1838" s="100"/>
      <c r="K1838" s="100"/>
      <c r="L1838" s="101"/>
      <c r="M1838" s="102"/>
      <c r="N1838" s="101"/>
      <c r="O1838" s="99"/>
      <c r="P1838" s="103"/>
      <c r="Q1838" s="104"/>
      <c r="R1838" s="50"/>
      <c r="S1838" s="105"/>
      <c r="T1838" s="106"/>
      <c r="U1838" s="107"/>
      <c r="V1838" s="108"/>
      <c r="W1838" s="107"/>
      <c r="X1838" s="107"/>
      <c r="AA1838" s="107"/>
      <c r="AB1838" s="110"/>
      <c r="AC1838" s="110"/>
      <c r="AE1838" s="105"/>
      <c r="AF1838" s="105"/>
      <c r="AR1838" s="112"/>
    </row>
    <row r="1839" spans="2:44" x14ac:dyDescent="0.25">
      <c r="B1839" s="1" t="str">
        <f>IF(I1839="","",
(IF(N1839=FİLTRE!$H$6,2,0)+IF(FİLTRE!$H$6="TOPLAM",2,0))
)</f>
        <v/>
      </c>
      <c r="C1839">
        <f>IF(FİLTRE!$M$5="",9,(IF(U1839&gt;=FİLTRE!$M$5,1,0)))</f>
        <v>1</v>
      </c>
      <c r="D1839" s="1">
        <f>IF(FİLTRE!$M$6="",9,(IF('SKT LİSTESİ'!P1839&lt;=FİLTRE!$M$6,1,0)))</f>
        <v>1</v>
      </c>
      <c r="E1839" s="25" t="str">
        <f>IF(I1839="","",(COUNTIFS($L$4:L1839,L1839)))</f>
        <v/>
      </c>
      <c r="F1839" s="13">
        <f>IF(OR(B1839&lt;&gt;2,C1839&lt;&gt;1,D1839&lt;&gt;1,H1839&lt;&gt;1),0,
COUNTIFS($B$4:B1839,2,$C$4:C1839,1,$D$4:D1839,1,$H$4:H1839,1))</f>
        <v>0</v>
      </c>
      <c r="G1839" s="26" t="str">
        <f>IF(I1839="","",(COUNTIF($E$4:E1839,E1839)))</f>
        <v/>
      </c>
      <c r="H1839" s="1">
        <f>IF(AND(J1839="SAYIM",FİLTRE!$H$5="RAFTA",U1839&lt;&gt;0),1,0)+
IF(AND(J1839="İADE DEPO",FİLTRE!$H$5="İADE DEPO"),1,0)+
IF(FİLTRE!$H$5="TÜMÜ",1,0)+
IF(AND(J1839="FİRMA İADE",FİLTRE!$H$5="FİRMA İADE"),1,0)+
IF(AND(J1839="İMHA",FİLTRE!$H$5="İMHA"),1,0)</f>
        <v>1</v>
      </c>
      <c r="I1839" s="99"/>
      <c r="J1839" s="100"/>
      <c r="K1839" s="100"/>
      <c r="L1839" s="101"/>
      <c r="M1839" s="102"/>
      <c r="N1839" s="101"/>
      <c r="O1839" s="99"/>
      <c r="P1839" s="103"/>
      <c r="Q1839" s="104"/>
      <c r="R1839" s="50"/>
      <c r="S1839" s="105"/>
      <c r="T1839" s="106"/>
      <c r="U1839" s="107"/>
      <c r="V1839" s="108"/>
      <c r="W1839" s="107"/>
      <c r="X1839" s="107"/>
      <c r="AA1839" s="107"/>
      <c r="AB1839" s="110"/>
      <c r="AC1839" s="110"/>
      <c r="AE1839" s="105"/>
      <c r="AF1839" s="105"/>
      <c r="AR1839" s="112"/>
    </row>
    <row r="1840" spans="2:44" x14ac:dyDescent="0.25">
      <c r="B1840" s="1" t="str">
        <f>IF(I1840="","",
(IF(N1840=FİLTRE!$H$6,2,0)+IF(FİLTRE!$H$6="TOPLAM",2,0))
)</f>
        <v/>
      </c>
      <c r="C1840">
        <f>IF(FİLTRE!$M$5="",9,(IF(U1840&gt;=FİLTRE!$M$5,1,0)))</f>
        <v>1</v>
      </c>
      <c r="D1840" s="1">
        <f>IF(FİLTRE!$M$6="",9,(IF('SKT LİSTESİ'!P1840&lt;=FİLTRE!$M$6,1,0)))</f>
        <v>1</v>
      </c>
      <c r="E1840" s="25" t="str">
        <f>IF(I1840="","",(COUNTIFS($L$4:L1840,L1840)))</f>
        <v/>
      </c>
      <c r="F1840" s="13">
        <f>IF(OR(B1840&lt;&gt;2,C1840&lt;&gt;1,D1840&lt;&gt;1,H1840&lt;&gt;1),0,
COUNTIFS($B$4:B1840,2,$C$4:C1840,1,$D$4:D1840,1,$H$4:H1840,1))</f>
        <v>0</v>
      </c>
      <c r="G1840" s="26" t="str">
        <f>IF(I1840="","",(COUNTIF($E$4:E1840,E1840)))</f>
        <v/>
      </c>
      <c r="H1840" s="1">
        <f>IF(AND(J1840="SAYIM",FİLTRE!$H$5="RAFTA",U1840&lt;&gt;0),1,0)+
IF(AND(J1840="İADE DEPO",FİLTRE!$H$5="İADE DEPO"),1,0)+
IF(FİLTRE!$H$5="TÜMÜ",1,0)+
IF(AND(J1840="FİRMA İADE",FİLTRE!$H$5="FİRMA İADE"),1,0)+
IF(AND(J1840="İMHA",FİLTRE!$H$5="İMHA"),1,0)</f>
        <v>1</v>
      </c>
      <c r="I1840" s="99"/>
      <c r="J1840" s="100"/>
      <c r="K1840" s="100"/>
      <c r="L1840" s="101"/>
      <c r="M1840" s="102"/>
      <c r="N1840" s="101"/>
      <c r="O1840" s="99"/>
      <c r="P1840" s="103"/>
      <c r="Q1840" s="104"/>
      <c r="R1840" s="50"/>
      <c r="S1840" s="105"/>
      <c r="T1840" s="106"/>
      <c r="U1840" s="107"/>
      <c r="V1840" s="108"/>
      <c r="W1840" s="107"/>
      <c r="X1840" s="107"/>
      <c r="AA1840" s="107"/>
      <c r="AB1840" s="110"/>
      <c r="AC1840" s="110"/>
      <c r="AE1840" s="105"/>
      <c r="AF1840" s="105"/>
      <c r="AR1840" s="112"/>
    </row>
    <row r="1841" spans="2:44" x14ac:dyDescent="0.25">
      <c r="B1841" s="1" t="str">
        <f>IF(I1841="","",
(IF(N1841=FİLTRE!$H$6,2,0)+IF(FİLTRE!$H$6="TOPLAM",2,0))
)</f>
        <v/>
      </c>
      <c r="C1841">
        <f>IF(FİLTRE!$M$5="",9,(IF(U1841&gt;=FİLTRE!$M$5,1,0)))</f>
        <v>1</v>
      </c>
      <c r="D1841" s="1">
        <f>IF(FİLTRE!$M$6="",9,(IF('SKT LİSTESİ'!P1841&lt;=FİLTRE!$M$6,1,0)))</f>
        <v>1</v>
      </c>
      <c r="E1841" s="25" t="str">
        <f>IF(I1841="","",(COUNTIFS($L$4:L1841,L1841)))</f>
        <v/>
      </c>
      <c r="F1841" s="13">
        <f>IF(OR(B1841&lt;&gt;2,C1841&lt;&gt;1,D1841&lt;&gt;1,H1841&lt;&gt;1),0,
COUNTIFS($B$4:B1841,2,$C$4:C1841,1,$D$4:D1841,1,$H$4:H1841,1))</f>
        <v>0</v>
      </c>
      <c r="G1841" s="26" t="str">
        <f>IF(I1841="","",(COUNTIF($E$4:E1841,E1841)))</f>
        <v/>
      </c>
      <c r="H1841" s="1">
        <f>IF(AND(J1841="SAYIM",FİLTRE!$H$5="RAFTA",U1841&lt;&gt;0),1,0)+
IF(AND(J1841="İADE DEPO",FİLTRE!$H$5="İADE DEPO"),1,0)+
IF(FİLTRE!$H$5="TÜMÜ",1,0)+
IF(AND(J1841="FİRMA İADE",FİLTRE!$H$5="FİRMA İADE"),1,0)+
IF(AND(J1841="İMHA",FİLTRE!$H$5="İMHA"),1,0)</f>
        <v>1</v>
      </c>
      <c r="I1841" s="99"/>
      <c r="J1841" s="100"/>
      <c r="K1841" s="100"/>
      <c r="L1841" s="101"/>
      <c r="M1841" s="102"/>
      <c r="N1841" s="101"/>
      <c r="O1841" s="99"/>
      <c r="P1841" s="103"/>
      <c r="Q1841" s="104"/>
      <c r="R1841" s="50"/>
      <c r="S1841" s="105"/>
      <c r="T1841" s="106"/>
      <c r="U1841" s="107"/>
      <c r="V1841" s="108"/>
      <c r="W1841" s="107"/>
      <c r="X1841" s="107"/>
      <c r="AA1841" s="107"/>
      <c r="AB1841" s="110"/>
      <c r="AC1841" s="110"/>
      <c r="AE1841" s="105"/>
      <c r="AF1841" s="105"/>
      <c r="AR1841" s="112"/>
    </row>
    <row r="1842" spans="2:44" x14ac:dyDescent="0.25">
      <c r="B1842" s="1" t="str">
        <f>IF(I1842="","",
(IF(N1842=FİLTRE!$H$6,2,0)+IF(FİLTRE!$H$6="TOPLAM",2,0))
)</f>
        <v/>
      </c>
      <c r="C1842">
        <f>IF(FİLTRE!$M$5="",9,(IF(U1842&gt;=FİLTRE!$M$5,1,0)))</f>
        <v>1</v>
      </c>
      <c r="D1842" s="1">
        <f>IF(FİLTRE!$M$6="",9,(IF('SKT LİSTESİ'!P1842&lt;=FİLTRE!$M$6,1,0)))</f>
        <v>1</v>
      </c>
      <c r="E1842" s="25" t="str">
        <f>IF(I1842="","",(COUNTIFS($L$4:L1842,L1842)))</f>
        <v/>
      </c>
      <c r="F1842" s="13">
        <f>IF(OR(B1842&lt;&gt;2,C1842&lt;&gt;1,D1842&lt;&gt;1,H1842&lt;&gt;1),0,
COUNTIFS($B$4:B1842,2,$C$4:C1842,1,$D$4:D1842,1,$H$4:H1842,1))</f>
        <v>0</v>
      </c>
      <c r="G1842" s="26" t="str">
        <f>IF(I1842="","",(COUNTIF($E$4:E1842,E1842)))</f>
        <v/>
      </c>
      <c r="H1842" s="1">
        <f>IF(AND(J1842="SAYIM",FİLTRE!$H$5="RAFTA",U1842&lt;&gt;0),1,0)+
IF(AND(J1842="İADE DEPO",FİLTRE!$H$5="İADE DEPO"),1,0)+
IF(FİLTRE!$H$5="TÜMÜ",1,0)+
IF(AND(J1842="FİRMA İADE",FİLTRE!$H$5="FİRMA İADE"),1,0)+
IF(AND(J1842="İMHA",FİLTRE!$H$5="İMHA"),1,0)</f>
        <v>1</v>
      </c>
      <c r="I1842" s="99"/>
      <c r="J1842" s="100"/>
      <c r="K1842" s="100"/>
      <c r="L1842" s="101"/>
      <c r="M1842" s="102"/>
      <c r="N1842" s="101"/>
      <c r="O1842" s="99"/>
      <c r="P1842" s="103"/>
      <c r="Q1842" s="104"/>
      <c r="R1842" s="50"/>
      <c r="S1842" s="105"/>
      <c r="T1842" s="106"/>
      <c r="U1842" s="107"/>
      <c r="V1842" s="108"/>
      <c r="W1842" s="107"/>
      <c r="X1842" s="107"/>
      <c r="AA1842" s="107"/>
      <c r="AB1842" s="110"/>
      <c r="AC1842" s="110"/>
      <c r="AE1842" s="105"/>
      <c r="AF1842" s="105"/>
      <c r="AR1842" s="112"/>
    </row>
    <row r="1843" spans="2:44" x14ac:dyDescent="0.25">
      <c r="B1843" s="1" t="str">
        <f>IF(I1843="","",
(IF(N1843=FİLTRE!$H$6,2,0)+IF(FİLTRE!$H$6="TOPLAM",2,0))
)</f>
        <v/>
      </c>
      <c r="C1843">
        <f>IF(FİLTRE!$M$5="",9,(IF(U1843&gt;=FİLTRE!$M$5,1,0)))</f>
        <v>1</v>
      </c>
      <c r="D1843" s="1">
        <f>IF(FİLTRE!$M$6="",9,(IF('SKT LİSTESİ'!P1843&lt;=FİLTRE!$M$6,1,0)))</f>
        <v>1</v>
      </c>
      <c r="E1843" s="25" t="str">
        <f>IF(I1843="","",(COUNTIFS($L$4:L1843,L1843)))</f>
        <v/>
      </c>
      <c r="F1843" s="13">
        <f>IF(OR(B1843&lt;&gt;2,C1843&lt;&gt;1,D1843&lt;&gt;1,H1843&lt;&gt;1),0,
COUNTIFS($B$4:B1843,2,$C$4:C1843,1,$D$4:D1843,1,$H$4:H1843,1))</f>
        <v>0</v>
      </c>
      <c r="G1843" s="26" t="str">
        <f>IF(I1843="","",(COUNTIF($E$4:E1843,E1843)))</f>
        <v/>
      </c>
      <c r="H1843" s="1">
        <f>IF(AND(J1843="SAYIM",FİLTRE!$H$5="RAFTA",U1843&lt;&gt;0),1,0)+
IF(AND(J1843="İADE DEPO",FİLTRE!$H$5="İADE DEPO"),1,0)+
IF(FİLTRE!$H$5="TÜMÜ",1,0)+
IF(AND(J1843="FİRMA İADE",FİLTRE!$H$5="FİRMA İADE"),1,0)+
IF(AND(J1843="İMHA",FİLTRE!$H$5="İMHA"),1,0)</f>
        <v>1</v>
      </c>
      <c r="I1843" s="99"/>
      <c r="J1843" s="100"/>
      <c r="K1843" s="100"/>
      <c r="L1843" s="101"/>
      <c r="M1843" s="102"/>
      <c r="N1843" s="101"/>
      <c r="O1843" s="99"/>
      <c r="P1843" s="103"/>
      <c r="Q1843" s="104"/>
      <c r="R1843" s="50"/>
      <c r="S1843" s="105"/>
      <c r="T1843" s="106"/>
      <c r="U1843" s="107"/>
      <c r="V1843" s="108"/>
      <c r="W1843" s="107"/>
      <c r="X1843" s="107"/>
      <c r="AA1843" s="107"/>
      <c r="AB1843" s="110"/>
      <c r="AC1843" s="110"/>
      <c r="AE1843" s="105"/>
      <c r="AF1843" s="105"/>
      <c r="AR1843" s="112"/>
    </row>
    <row r="1844" spans="2:44" x14ac:dyDescent="0.25">
      <c r="B1844" s="1" t="str">
        <f>IF(I1844="","",
(IF(N1844=FİLTRE!$H$6,2,0)+IF(FİLTRE!$H$6="TOPLAM",2,0))
)</f>
        <v/>
      </c>
      <c r="C1844">
        <f>IF(FİLTRE!$M$5="",9,(IF(U1844&gt;=FİLTRE!$M$5,1,0)))</f>
        <v>1</v>
      </c>
      <c r="D1844" s="1">
        <f>IF(FİLTRE!$M$6="",9,(IF('SKT LİSTESİ'!P1844&lt;=FİLTRE!$M$6,1,0)))</f>
        <v>1</v>
      </c>
      <c r="E1844" s="25" t="str">
        <f>IF(I1844="","",(COUNTIFS($L$4:L1844,L1844)))</f>
        <v/>
      </c>
      <c r="F1844" s="13">
        <f>IF(OR(B1844&lt;&gt;2,C1844&lt;&gt;1,D1844&lt;&gt;1,H1844&lt;&gt;1),0,
COUNTIFS($B$4:B1844,2,$C$4:C1844,1,$D$4:D1844,1,$H$4:H1844,1))</f>
        <v>0</v>
      </c>
      <c r="G1844" s="26" t="str">
        <f>IF(I1844="","",(COUNTIF($E$4:E1844,E1844)))</f>
        <v/>
      </c>
      <c r="H1844" s="1">
        <f>IF(AND(J1844="SAYIM",FİLTRE!$H$5="RAFTA",U1844&lt;&gt;0),1,0)+
IF(AND(J1844="İADE DEPO",FİLTRE!$H$5="İADE DEPO"),1,0)+
IF(FİLTRE!$H$5="TÜMÜ",1,0)+
IF(AND(J1844="FİRMA İADE",FİLTRE!$H$5="FİRMA İADE"),1,0)+
IF(AND(J1844="İMHA",FİLTRE!$H$5="İMHA"),1,0)</f>
        <v>1</v>
      </c>
      <c r="I1844" s="99"/>
      <c r="J1844" s="100"/>
      <c r="K1844" s="100"/>
      <c r="L1844" s="101"/>
      <c r="M1844" s="102"/>
      <c r="N1844" s="101"/>
      <c r="O1844" s="99"/>
      <c r="P1844" s="103"/>
      <c r="Q1844" s="104"/>
      <c r="R1844" s="50"/>
      <c r="S1844" s="105"/>
      <c r="T1844" s="106"/>
      <c r="U1844" s="107"/>
      <c r="V1844" s="108"/>
      <c r="W1844" s="107"/>
      <c r="X1844" s="107"/>
      <c r="AA1844" s="107"/>
      <c r="AB1844" s="110"/>
      <c r="AC1844" s="110"/>
      <c r="AE1844" s="105"/>
      <c r="AF1844" s="105"/>
      <c r="AR1844" s="112"/>
    </row>
    <row r="1845" spans="2:44" x14ac:dyDescent="0.25">
      <c r="B1845" s="1" t="str">
        <f>IF(I1845="","",
(IF(N1845=FİLTRE!$H$6,2,0)+IF(FİLTRE!$H$6="TOPLAM",2,0))
)</f>
        <v/>
      </c>
      <c r="C1845">
        <f>IF(FİLTRE!$M$5="",9,(IF(U1845&gt;=FİLTRE!$M$5,1,0)))</f>
        <v>1</v>
      </c>
      <c r="D1845" s="1">
        <f>IF(FİLTRE!$M$6="",9,(IF('SKT LİSTESİ'!P1845&lt;=FİLTRE!$M$6,1,0)))</f>
        <v>1</v>
      </c>
      <c r="E1845" s="25" t="str">
        <f>IF(I1845="","",(COUNTIFS($L$4:L1845,L1845)))</f>
        <v/>
      </c>
      <c r="F1845" s="13">
        <f>IF(OR(B1845&lt;&gt;2,C1845&lt;&gt;1,D1845&lt;&gt;1,H1845&lt;&gt;1),0,
COUNTIFS($B$4:B1845,2,$C$4:C1845,1,$D$4:D1845,1,$H$4:H1845,1))</f>
        <v>0</v>
      </c>
      <c r="G1845" s="26" t="str">
        <f>IF(I1845="","",(COUNTIF($E$4:E1845,E1845)))</f>
        <v/>
      </c>
      <c r="H1845" s="1">
        <f>IF(AND(J1845="SAYIM",FİLTRE!$H$5="RAFTA",U1845&lt;&gt;0),1,0)+
IF(AND(J1845="İADE DEPO",FİLTRE!$H$5="İADE DEPO"),1,0)+
IF(FİLTRE!$H$5="TÜMÜ",1,0)+
IF(AND(J1845="FİRMA İADE",FİLTRE!$H$5="FİRMA İADE"),1,0)+
IF(AND(J1845="İMHA",FİLTRE!$H$5="İMHA"),1,0)</f>
        <v>1</v>
      </c>
      <c r="I1845" s="99"/>
      <c r="J1845" s="100"/>
      <c r="K1845" s="100"/>
      <c r="L1845" s="101"/>
      <c r="M1845" s="102"/>
      <c r="N1845" s="101"/>
      <c r="O1845" s="99"/>
      <c r="P1845" s="103"/>
      <c r="Q1845" s="104"/>
      <c r="R1845" s="50"/>
      <c r="S1845" s="105"/>
      <c r="T1845" s="106"/>
      <c r="U1845" s="107"/>
      <c r="V1845" s="108"/>
      <c r="W1845" s="107"/>
      <c r="X1845" s="107"/>
      <c r="AA1845" s="107"/>
      <c r="AB1845" s="110"/>
      <c r="AC1845" s="110"/>
      <c r="AE1845" s="105"/>
      <c r="AF1845" s="105"/>
      <c r="AR1845" s="112"/>
    </row>
    <row r="1846" spans="2:44" x14ac:dyDescent="0.25">
      <c r="B1846" s="1" t="str">
        <f>IF(I1846="","",
(IF(N1846=FİLTRE!$H$6,2,0)+IF(FİLTRE!$H$6="TOPLAM",2,0))
)</f>
        <v/>
      </c>
      <c r="C1846">
        <f>IF(FİLTRE!$M$5="",9,(IF(U1846&gt;=FİLTRE!$M$5,1,0)))</f>
        <v>1</v>
      </c>
      <c r="D1846" s="1">
        <f>IF(FİLTRE!$M$6="",9,(IF('SKT LİSTESİ'!P1846&lt;=FİLTRE!$M$6,1,0)))</f>
        <v>1</v>
      </c>
      <c r="E1846" s="25" t="str">
        <f>IF(I1846="","",(COUNTIFS($L$4:L1846,L1846)))</f>
        <v/>
      </c>
      <c r="F1846" s="13">
        <f>IF(OR(B1846&lt;&gt;2,C1846&lt;&gt;1,D1846&lt;&gt;1,H1846&lt;&gt;1),0,
COUNTIFS($B$4:B1846,2,$C$4:C1846,1,$D$4:D1846,1,$H$4:H1846,1))</f>
        <v>0</v>
      </c>
      <c r="G1846" s="26" t="str">
        <f>IF(I1846="","",(COUNTIF($E$4:E1846,E1846)))</f>
        <v/>
      </c>
      <c r="H1846" s="1">
        <f>IF(AND(J1846="SAYIM",FİLTRE!$H$5="RAFTA",U1846&lt;&gt;0),1,0)+
IF(AND(J1846="İADE DEPO",FİLTRE!$H$5="İADE DEPO"),1,0)+
IF(FİLTRE!$H$5="TÜMÜ",1,0)+
IF(AND(J1846="FİRMA İADE",FİLTRE!$H$5="FİRMA İADE"),1,0)+
IF(AND(J1846="İMHA",FİLTRE!$H$5="İMHA"),1,0)</f>
        <v>1</v>
      </c>
      <c r="I1846" s="99"/>
      <c r="J1846" s="100"/>
      <c r="K1846" s="100"/>
      <c r="L1846" s="101"/>
      <c r="M1846" s="102"/>
      <c r="N1846" s="101"/>
      <c r="O1846" s="99"/>
      <c r="P1846" s="103"/>
      <c r="Q1846" s="104"/>
      <c r="R1846" s="50"/>
      <c r="S1846" s="105"/>
      <c r="T1846" s="106"/>
      <c r="U1846" s="107"/>
      <c r="V1846" s="108"/>
      <c r="W1846" s="107"/>
      <c r="X1846" s="107"/>
      <c r="AA1846" s="107"/>
      <c r="AB1846" s="110"/>
      <c r="AC1846" s="110"/>
      <c r="AE1846" s="105"/>
      <c r="AF1846" s="105"/>
      <c r="AR1846" s="112"/>
    </row>
    <row r="1847" spans="2:44" x14ac:dyDescent="0.25">
      <c r="B1847" s="1" t="str">
        <f>IF(I1847="","",
(IF(N1847=FİLTRE!$H$6,2,0)+IF(FİLTRE!$H$6="TOPLAM",2,0))
)</f>
        <v/>
      </c>
      <c r="C1847">
        <f>IF(FİLTRE!$M$5="",9,(IF(U1847&gt;=FİLTRE!$M$5,1,0)))</f>
        <v>1</v>
      </c>
      <c r="D1847" s="1">
        <f>IF(FİLTRE!$M$6="",9,(IF('SKT LİSTESİ'!P1847&lt;=FİLTRE!$M$6,1,0)))</f>
        <v>1</v>
      </c>
      <c r="E1847" s="25" t="str">
        <f>IF(I1847="","",(COUNTIFS($L$4:L1847,L1847)))</f>
        <v/>
      </c>
      <c r="F1847" s="13">
        <f>IF(OR(B1847&lt;&gt;2,C1847&lt;&gt;1,D1847&lt;&gt;1,H1847&lt;&gt;1),0,
COUNTIFS($B$4:B1847,2,$C$4:C1847,1,$D$4:D1847,1,$H$4:H1847,1))</f>
        <v>0</v>
      </c>
      <c r="G1847" s="26" t="str">
        <f>IF(I1847="","",(COUNTIF($E$4:E1847,E1847)))</f>
        <v/>
      </c>
      <c r="H1847" s="1">
        <f>IF(AND(J1847="SAYIM",FİLTRE!$H$5="RAFTA",U1847&lt;&gt;0),1,0)+
IF(AND(J1847="İADE DEPO",FİLTRE!$H$5="İADE DEPO"),1,0)+
IF(FİLTRE!$H$5="TÜMÜ",1,0)+
IF(AND(J1847="FİRMA İADE",FİLTRE!$H$5="FİRMA İADE"),1,0)+
IF(AND(J1847="İMHA",FİLTRE!$H$5="İMHA"),1,0)</f>
        <v>1</v>
      </c>
      <c r="I1847" s="99"/>
      <c r="J1847" s="100"/>
      <c r="K1847" s="100"/>
      <c r="L1847" s="101"/>
      <c r="M1847" s="102"/>
      <c r="N1847" s="101"/>
      <c r="O1847" s="99"/>
      <c r="P1847" s="103"/>
      <c r="Q1847" s="104"/>
      <c r="R1847" s="50"/>
      <c r="S1847" s="105"/>
      <c r="T1847" s="106"/>
      <c r="U1847" s="107"/>
      <c r="V1847" s="108"/>
      <c r="W1847" s="107"/>
      <c r="X1847" s="107"/>
      <c r="AA1847" s="107"/>
      <c r="AB1847" s="110"/>
      <c r="AC1847" s="110"/>
      <c r="AE1847" s="105"/>
      <c r="AF1847" s="105"/>
      <c r="AR1847" s="112"/>
    </row>
    <row r="1848" spans="2:44" x14ac:dyDescent="0.25">
      <c r="B1848" s="1" t="str">
        <f>IF(I1848="","",
(IF(N1848=FİLTRE!$H$6,2,0)+IF(FİLTRE!$H$6="TOPLAM",2,0))
)</f>
        <v/>
      </c>
      <c r="C1848">
        <f>IF(FİLTRE!$M$5="",9,(IF(U1848&gt;=FİLTRE!$M$5,1,0)))</f>
        <v>1</v>
      </c>
      <c r="D1848" s="1">
        <f>IF(FİLTRE!$M$6="",9,(IF('SKT LİSTESİ'!P1848&lt;=FİLTRE!$M$6,1,0)))</f>
        <v>1</v>
      </c>
      <c r="E1848" s="25" t="str">
        <f>IF(I1848="","",(COUNTIFS($L$4:L1848,L1848)))</f>
        <v/>
      </c>
      <c r="F1848" s="13">
        <f>IF(OR(B1848&lt;&gt;2,C1848&lt;&gt;1,D1848&lt;&gt;1,H1848&lt;&gt;1),0,
COUNTIFS($B$4:B1848,2,$C$4:C1848,1,$D$4:D1848,1,$H$4:H1848,1))</f>
        <v>0</v>
      </c>
      <c r="G1848" s="26" t="str">
        <f>IF(I1848="","",(COUNTIF($E$4:E1848,E1848)))</f>
        <v/>
      </c>
      <c r="H1848" s="1">
        <f>IF(AND(J1848="SAYIM",FİLTRE!$H$5="RAFTA",U1848&lt;&gt;0),1,0)+
IF(AND(J1848="İADE DEPO",FİLTRE!$H$5="İADE DEPO"),1,0)+
IF(FİLTRE!$H$5="TÜMÜ",1,0)+
IF(AND(J1848="FİRMA İADE",FİLTRE!$H$5="FİRMA İADE"),1,0)+
IF(AND(J1848="İMHA",FİLTRE!$H$5="İMHA"),1,0)</f>
        <v>1</v>
      </c>
      <c r="I1848" s="99"/>
      <c r="J1848" s="100"/>
      <c r="K1848" s="100"/>
      <c r="L1848" s="101"/>
      <c r="M1848" s="102"/>
      <c r="N1848" s="101"/>
      <c r="O1848" s="99"/>
      <c r="P1848" s="103"/>
      <c r="Q1848" s="104"/>
      <c r="R1848" s="50"/>
      <c r="S1848" s="105"/>
      <c r="T1848" s="106"/>
      <c r="U1848" s="107"/>
      <c r="V1848" s="108"/>
      <c r="W1848" s="107"/>
      <c r="X1848" s="107"/>
      <c r="AA1848" s="107"/>
      <c r="AB1848" s="110"/>
      <c r="AC1848" s="110"/>
      <c r="AE1848" s="105"/>
      <c r="AF1848" s="105"/>
      <c r="AR1848" s="112"/>
    </row>
    <row r="1849" spans="2:44" x14ac:dyDescent="0.25">
      <c r="B1849" s="1" t="str">
        <f>IF(I1849="","",
(IF(N1849=FİLTRE!$H$6,2,0)+IF(FİLTRE!$H$6="TOPLAM",2,0))
)</f>
        <v/>
      </c>
      <c r="C1849">
        <f>IF(FİLTRE!$M$5="",9,(IF(U1849&gt;=FİLTRE!$M$5,1,0)))</f>
        <v>1</v>
      </c>
      <c r="D1849" s="1">
        <f>IF(FİLTRE!$M$6="",9,(IF('SKT LİSTESİ'!P1849&lt;=FİLTRE!$M$6,1,0)))</f>
        <v>1</v>
      </c>
      <c r="E1849" s="25" t="str">
        <f>IF(I1849="","",(COUNTIFS($L$4:L1849,L1849)))</f>
        <v/>
      </c>
      <c r="F1849" s="13">
        <f>IF(OR(B1849&lt;&gt;2,C1849&lt;&gt;1,D1849&lt;&gt;1,H1849&lt;&gt;1),0,
COUNTIFS($B$4:B1849,2,$C$4:C1849,1,$D$4:D1849,1,$H$4:H1849,1))</f>
        <v>0</v>
      </c>
      <c r="G1849" s="26" t="str">
        <f>IF(I1849="","",(COUNTIF($E$4:E1849,E1849)))</f>
        <v/>
      </c>
      <c r="H1849" s="1">
        <f>IF(AND(J1849="SAYIM",FİLTRE!$H$5="RAFTA",U1849&lt;&gt;0),1,0)+
IF(AND(J1849="İADE DEPO",FİLTRE!$H$5="İADE DEPO"),1,0)+
IF(FİLTRE!$H$5="TÜMÜ",1,0)+
IF(AND(J1849="FİRMA İADE",FİLTRE!$H$5="FİRMA İADE"),1,0)+
IF(AND(J1849="İMHA",FİLTRE!$H$5="İMHA"),1,0)</f>
        <v>1</v>
      </c>
      <c r="I1849" s="99"/>
      <c r="J1849" s="100"/>
      <c r="K1849" s="100"/>
      <c r="L1849" s="101"/>
      <c r="M1849" s="102"/>
      <c r="N1849" s="101"/>
      <c r="O1849" s="99"/>
      <c r="P1849" s="103"/>
      <c r="Q1849" s="104"/>
      <c r="R1849" s="50"/>
      <c r="S1849" s="105"/>
      <c r="T1849" s="106"/>
      <c r="U1849" s="107"/>
      <c r="V1849" s="108"/>
      <c r="W1849" s="107"/>
      <c r="X1849" s="107"/>
      <c r="AA1849" s="107"/>
      <c r="AB1849" s="110"/>
      <c r="AC1849" s="110"/>
      <c r="AE1849" s="105"/>
      <c r="AF1849" s="105"/>
      <c r="AR1849" s="112"/>
    </row>
    <row r="1850" spans="2:44" x14ac:dyDescent="0.25">
      <c r="B1850" s="1" t="str">
        <f>IF(I1850="","",
(IF(N1850=FİLTRE!$H$6,2,0)+IF(FİLTRE!$H$6="TOPLAM",2,0))
)</f>
        <v/>
      </c>
      <c r="C1850">
        <f>IF(FİLTRE!$M$5="",9,(IF(U1850&gt;=FİLTRE!$M$5,1,0)))</f>
        <v>1</v>
      </c>
      <c r="D1850" s="1">
        <f>IF(FİLTRE!$M$6="",9,(IF('SKT LİSTESİ'!P1850&lt;=FİLTRE!$M$6,1,0)))</f>
        <v>1</v>
      </c>
      <c r="E1850" s="25" t="str">
        <f>IF(I1850="","",(COUNTIFS($L$4:L1850,L1850)))</f>
        <v/>
      </c>
      <c r="F1850" s="13">
        <f>IF(OR(B1850&lt;&gt;2,C1850&lt;&gt;1,D1850&lt;&gt;1,H1850&lt;&gt;1),0,
COUNTIFS($B$4:B1850,2,$C$4:C1850,1,$D$4:D1850,1,$H$4:H1850,1))</f>
        <v>0</v>
      </c>
      <c r="G1850" s="26" t="str">
        <f>IF(I1850="","",(COUNTIF($E$4:E1850,E1850)))</f>
        <v/>
      </c>
      <c r="H1850" s="1">
        <f>IF(AND(J1850="SAYIM",FİLTRE!$H$5="RAFTA",U1850&lt;&gt;0),1,0)+
IF(AND(J1850="İADE DEPO",FİLTRE!$H$5="İADE DEPO"),1,0)+
IF(FİLTRE!$H$5="TÜMÜ",1,0)+
IF(AND(J1850="FİRMA İADE",FİLTRE!$H$5="FİRMA İADE"),1,0)+
IF(AND(J1850="İMHA",FİLTRE!$H$5="İMHA"),1,0)</f>
        <v>1</v>
      </c>
      <c r="I1850" s="99"/>
      <c r="J1850" s="100"/>
      <c r="K1850" s="100"/>
      <c r="L1850" s="101"/>
      <c r="M1850" s="102"/>
      <c r="N1850" s="101"/>
      <c r="O1850" s="99"/>
      <c r="P1850" s="103"/>
      <c r="Q1850" s="104"/>
      <c r="R1850" s="50"/>
      <c r="S1850" s="105"/>
      <c r="T1850" s="106"/>
      <c r="U1850" s="107"/>
      <c r="V1850" s="108"/>
      <c r="W1850" s="107"/>
      <c r="X1850" s="107"/>
      <c r="AA1850" s="107"/>
      <c r="AB1850" s="110"/>
      <c r="AC1850" s="110"/>
      <c r="AE1850" s="105"/>
      <c r="AF1850" s="105"/>
      <c r="AR1850" s="112"/>
    </row>
    <row r="1851" spans="2:44" x14ac:dyDescent="0.25">
      <c r="B1851" s="1" t="str">
        <f>IF(I1851="","",
(IF(N1851=FİLTRE!$H$6,2,0)+IF(FİLTRE!$H$6="TOPLAM",2,0))
)</f>
        <v/>
      </c>
      <c r="C1851">
        <f>IF(FİLTRE!$M$5="",9,(IF(U1851&gt;=FİLTRE!$M$5,1,0)))</f>
        <v>1</v>
      </c>
      <c r="D1851" s="1">
        <f>IF(FİLTRE!$M$6="",9,(IF('SKT LİSTESİ'!P1851&lt;=FİLTRE!$M$6,1,0)))</f>
        <v>1</v>
      </c>
      <c r="E1851" s="25" t="str">
        <f>IF(I1851="","",(COUNTIFS($L$4:L1851,L1851)))</f>
        <v/>
      </c>
      <c r="F1851" s="13">
        <f>IF(OR(B1851&lt;&gt;2,C1851&lt;&gt;1,D1851&lt;&gt;1,H1851&lt;&gt;1),0,
COUNTIFS($B$4:B1851,2,$C$4:C1851,1,$D$4:D1851,1,$H$4:H1851,1))</f>
        <v>0</v>
      </c>
      <c r="G1851" s="26" t="str">
        <f>IF(I1851="","",(COUNTIF($E$4:E1851,E1851)))</f>
        <v/>
      </c>
      <c r="H1851" s="1">
        <f>IF(AND(J1851="SAYIM",FİLTRE!$H$5="RAFTA",U1851&lt;&gt;0),1,0)+
IF(AND(J1851="İADE DEPO",FİLTRE!$H$5="İADE DEPO"),1,0)+
IF(FİLTRE!$H$5="TÜMÜ",1,0)+
IF(AND(J1851="FİRMA İADE",FİLTRE!$H$5="FİRMA İADE"),1,0)+
IF(AND(J1851="İMHA",FİLTRE!$H$5="İMHA"),1,0)</f>
        <v>1</v>
      </c>
      <c r="I1851" s="99"/>
      <c r="J1851" s="100"/>
      <c r="K1851" s="100"/>
      <c r="L1851" s="101"/>
      <c r="M1851" s="102"/>
      <c r="N1851" s="101"/>
      <c r="O1851" s="99"/>
      <c r="P1851" s="103"/>
      <c r="Q1851" s="104"/>
      <c r="R1851" s="50"/>
      <c r="S1851" s="105"/>
      <c r="T1851" s="106"/>
      <c r="U1851" s="107"/>
      <c r="V1851" s="108"/>
      <c r="W1851" s="107"/>
      <c r="X1851" s="107"/>
      <c r="AA1851" s="107"/>
      <c r="AB1851" s="110"/>
      <c r="AC1851" s="110"/>
      <c r="AE1851" s="105"/>
      <c r="AF1851" s="105"/>
      <c r="AR1851" s="112"/>
    </row>
    <row r="1852" spans="2:44" x14ac:dyDescent="0.25">
      <c r="B1852" s="1" t="str">
        <f>IF(I1852="","",
(IF(N1852=FİLTRE!$H$6,2,0)+IF(FİLTRE!$H$6="TOPLAM",2,0))
)</f>
        <v/>
      </c>
      <c r="C1852">
        <f>IF(FİLTRE!$M$5="",9,(IF(U1852&gt;=FİLTRE!$M$5,1,0)))</f>
        <v>1</v>
      </c>
      <c r="D1852" s="1">
        <f>IF(FİLTRE!$M$6="",9,(IF('SKT LİSTESİ'!P1852&lt;=FİLTRE!$M$6,1,0)))</f>
        <v>1</v>
      </c>
      <c r="E1852" s="25" t="str">
        <f>IF(I1852="","",(COUNTIFS($L$4:L1852,L1852)))</f>
        <v/>
      </c>
      <c r="F1852" s="13">
        <f>IF(OR(B1852&lt;&gt;2,C1852&lt;&gt;1,D1852&lt;&gt;1,H1852&lt;&gt;1),0,
COUNTIFS($B$4:B1852,2,$C$4:C1852,1,$D$4:D1852,1,$H$4:H1852,1))</f>
        <v>0</v>
      </c>
      <c r="G1852" s="26" t="str">
        <f>IF(I1852="","",(COUNTIF($E$4:E1852,E1852)))</f>
        <v/>
      </c>
      <c r="H1852" s="1">
        <f>IF(AND(J1852="SAYIM",FİLTRE!$H$5="RAFTA",U1852&lt;&gt;0),1,0)+
IF(AND(J1852="İADE DEPO",FİLTRE!$H$5="İADE DEPO"),1,0)+
IF(FİLTRE!$H$5="TÜMÜ",1,0)+
IF(AND(J1852="FİRMA İADE",FİLTRE!$H$5="FİRMA İADE"),1,0)+
IF(AND(J1852="İMHA",FİLTRE!$H$5="İMHA"),1,0)</f>
        <v>1</v>
      </c>
      <c r="I1852" s="99"/>
      <c r="J1852" s="100"/>
      <c r="K1852" s="100"/>
      <c r="L1852" s="101"/>
      <c r="M1852" s="102"/>
      <c r="N1852" s="101"/>
      <c r="O1852" s="99"/>
      <c r="P1852" s="103"/>
      <c r="Q1852" s="104"/>
      <c r="R1852" s="50"/>
      <c r="S1852" s="105"/>
      <c r="T1852" s="106"/>
      <c r="U1852" s="107"/>
      <c r="V1852" s="108"/>
      <c r="W1852" s="107"/>
      <c r="X1852" s="107"/>
      <c r="AA1852" s="107"/>
      <c r="AB1852" s="110"/>
      <c r="AC1852" s="110"/>
      <c r="AE1852" s="105"/>
      <c r="AF1852" s="105"/>
      <c r="AR1852" s="112"/>
    </row>
    <row r="1853" spans="2:44" x14ac:dyDescent="0.25">
      <c r="B1853" s="1" t="str">
        <f>IF(I1853="","",
(IF(N1853=FİLTRE!$H$6,2,0)+IF(FİLTRE!$H$6="TOPLAM",2,0))
)</f>
        <v/>
      </c>
      <c r="C1853">
        <f>IF(FİLTRE!$M$5="",9,(IF(U1853&gt;=FİLTRE!$M$5,1,0)))</f>
        <v>1</v>
      </c>
      <c r="D1853" s="1">
        <f>IF(FİLTRE!$M$6="",9,(IF('SKT LİSTESİ'!P1853&lt;=FİLTRE!$M$6,1,0)))</f>
        <v>1</v>
      </c>
      <c r="E1853" s="25" t="str">
        <f>IF(I1853="","",(COUNTIFS($L$4:L1853,L1853)))</f>
        <v/>
      </c>
      <c r="F1853" s="13">
        <f>IF(OR(B1853&lt;&gt;2,C1853&lt;&gt;1,D1853&lt;&gt;1,H1853&lt;&gt;1),0,
COUNTIFS($B$4:B1853,2,$C$4:C1853,1,$D$4:D1853,1,$H$4:H1853,1))</f>
        <v>0</v>
      </c>
      <c r="G1853" s="26" t="str">
        <f>IF(I1853="","",(COUNTIF($E$4:E1853,E1853)))</f>
        <v/>
      </c>
      <c r="H1853" s="1">
        <f>IF(AND(J1853="SAYIM",FİLTRE!$H$5="RAFTA",U1853&lt;&gt;0),1,0)+
IF(AND(J1853="İADE DEPO",FİLTRE!$H$5="İADE DEPO"),1,0)+
IF(FİLTRE!$H$5="TÜMÜ",1,0)+
IF(AND(J1853="FİRMA İADE",FİLTRE!$H$5="FİRMA İADE"),1,0)+
IF(AND(J1853="İMHA",FİLTRE!$H$5="İMHA"),1,0)</f>
        <v>1</v>
      </c>
      <c r="I1853" s="99"/>
      <c r="J1853" s="100"/>
      <c r="K1853" s="100"/>
      <c r="L1853" s="101"/>
      <c r="M1853" s="102"/>
      <c r="N1853" s="101"/>
      <c r="O1853" s="99"/>
      <c r="P1853" s="103"/>
      <c r="Q1853" s="104"/>
      <c r="R1853" s="50"/>
      <c r="S1853" s="105"/>
      <c r="T1853" s="106"/>
      <c r="U1853" s="107"/>
      <c r="V1853" s="108"/>
      <c r="W1853" s="107"/>
      <c r="X1853" s="107"/>
      <c r="AA1853" s="107"/>
      <c r="AB1853" s="110"/>
      <c r="AC1853" s="110"/>
      <c r="AE1853" s="105"/>
      <c r="AF1853" s="105"/>
      <c r="AR1853" s="112"/>
    </row>
    <row r="1854" spans="2:44" x14ac:dyDescent="0.25">
      <c r="B1854" s="1" t="str">
        <f>IF(I1854="","",
(IF(N1854=FİLTRE!$H$6,2,0)+IF(FİLTRE!$H$6="TOPLAM",2,0))
)</f>
        <v/>
      </c>
      <c r="C1854">
        <f>IF(FİLTRE!$M$5="",9,(IF(U1854&gt;=FİLTRE!$M$5,1,0)))</f>
        <v>1</v>
      </c>
      <c r="D1854" s="1">
        <f>IF(FİLTRE!$M$6="",9,(IF('SKT LİSTESİ'!P1854&lt;=FİLTRE!$M$6,1,0)))</f>
        <v>1</v>
      </c>
      <c r="E1854" s="25" t="str">
        <f>IF(I1854="","",(COUNTIFS($L$4:L1854,L1854)))</f>
        <v/>
      </c>
      <c r="F1854" s="13">
        <f>IF(OR(B1854&lt;&gt;2,C1854&lt;&gt;1,D1854&lt;&gt;1,H1854&lt;&gt;1),0,
COUNTIFS($B$4:B1854,2,$C$4:C1854,1,$D$4:D1854,1,$H$4:H1854,1))</f>
        <v>0</v>
      </c>
      <c r="G1854" s="26" t="str">
        <f>IF(I1854="","",(COUNTIF($E$4:E1854,E1854)))</f>
        <v/>
      </c>
      <c r="H1854" s="1">
        <f>IF(AND(J1854="SAYIM",FİLTRE!$H$5="RAFTA",U1854&lt;&gt;0),1,0)+
IF(AND(J1854="İADE DEPO",FİLTRE!$H$5="İADE DEPO"),1,0)+
IF(FİLTRE!$H$5="TÜMÜ",1,0)+
IF(AND(J1854="FİRMA İADE",FİLTRE!$H$5="FİRMA İADE"),1,0)+
IF(AND(J1854="İMHA",FİLTRE!$H$5="İMHA"),1,0)</f>
        <v>1</v>
      </c>
      <c r="I1854" s="99"/>
      <c r="J1854" s="100"/>
      <c r="K1854" s="100"/>
      <c r="L1854" s="101"/>
      <c r="M1854" s="102"/>
      <c r="N1854" s="101"/>
      <c r="O1854" s="99"/>
      <c r="P1854" s="103"/>
      <c r="Q1854" s="104"/>
      <c r="R1854" s="50"/>
      <c r="S1854" s="105"/>
      <c r="T1854" s="106"/>
      <c r="U1854" s="107"/>
      <c r="V1854" s="108"/>
      <c r="W1854" s="107"/>
      <c r="X1854" s="107"/>
      <c r="AA1854" s="107"/>
      <c r="AB1854" s="110"/>
      <c r="AC1854" s="110"/>
      <c r="AE1854" s="105"/>
      <c r="AF1854" s="105"/>
      <c r="AR1854" s="112"/>
    </row>
    <row r="1855" spans="2:44" x14ac:dyDescent="0.25">
      <c r="B1855" s="1" t="str">
        <f>IF(I1855="","",
(IF(N1855=FİLTRE!$H$6,2,0)+IF(FİLTRE!$H$6="TOPLAM",2,0))
)</f>
        <v/>
      </c>
      <c r="C1855">
        <f>IF(FİLTRE!$M$5="",9,(IF(U1855&gt;=FİLTRE!$M$5,1,0)))</f>
        <v>1</v>
      </c>
      <c r="D1855" s="1">
        <f>IF(FİLTRE!$M$6="",9,(IF('SKT LİSTESİ'!P1855&lt;=FİLTRE!$M$6,1,0)))</f>
        <v>1</v>
      </c>
      <c r="E1855" s="25" t="str">
        <f>IF(I1855="","",(COUNTIFS($L$4:L1855,L1855)))</f>
        <v/>
      </c>
      <c r="F1855" s="13">
        <f>IF(OR(B1855&lt;&gt;2,C1855&lt;&gt;1,D1855&lt;&gt;1,H1855&lt;&gt;1),0,
COUNTIFS($B$4:B1855,2,$C$4:C1855,1,$D$4:D1855,1,$H$4:H1855,1))</f>
        <v>0</v>
      </c>
      <c r="G1855" s="26" t="str">
        <f>IF(I1855="","",(COUNTIF($E$4:E1855,E1855)))</f>
        <v/>
      </c>
      <c r="H1855" s="1">
        <f>IF(AND(J1855="SAYIM",FİLTRE!$H$5="RAFTA",U1855&lt;&gt;0),1,0)+
IF(AND(J1855="İADE DEPO",FİLTRE!$H$5="İADE DEPO"),1,0)+
IF(FİLTRE!$H$5="TÜMÜ",1,0)+
IF(AND(J1855="FİRMA İADE",FİLTRE!$H$5="FİRMA İADE"),1,0)+
IF(AND(J1855="İMHA",FİLTRE!$H$5="İMHA"),1,0)</f>
        <v>1</v>
      </c>
      <c r="I1855" s="99"/>
      <c r="J1855" s="100"/>
      <c r="K1855" s="100"/>
      <c r="L1855" s="101"/>
      <c r="M1855" s="102"/>
      <c r="N1855" s="101"/>
      <c r="O1855" s="99"/>
      <c r="P1855" s="103"/>
      <c r="Q1855" s="104"/>
      <c r="R1855" s="50"/>
      <c r="S1855" s="105"/>
      <c r="T1855" s="106"/>
      <c r="U1855" s="107"/>
      <c r="V1855" s="108"/>
      <c r="W1855" s="107"/>
      <c r="X1855" s="107"/>
      <c r="AA1855" s="107"/>
      <c r="AB1855" s="110"/>
      <c r="AC1855" s="110"/>
      <c r="AE1855" s="105"/>
      <c r="AF1855" s="105"/>
      <c r="AR1855" s="112"/>
    </row>
    <row r="1856" spans="2:44" x14ac:dyDescent="0.25">
      <c r="B1856" s="1" t="str">
        <f>IF(I1856="","",
(IF(N1856=FİLTRE!$H$6,2,0)+IF(FİLTRE!$H$6="TOPLAM",2,0))
)</f>
        <v/>
      </c>
      <c r="C1856">
        <f>IF(FİLTRE!$M$5="",9,(IF(U1856&gt;=FİLTRE!$M$5,1,0)))</f>
        <v>1</v>
      </c>
      <c r="D1856" s="1">
        <f>IF(FİLTRE!$M$6="",9,(IF('SKT LİSTESİ'!P1856&lt;=FİLTRE!$M$6,1,0)))</f>
        <v>1</v>
      </c>
      <c r="E1856" s="25" t="str">
        <f>IF(I1856="","",(COUNTIFS($L$4:L1856,L1856)))</f>
        <v/>
      </c>
      <c r="F1856" s="13">
        <f>IF(OR(B1856&lt;&gt;2,C1856&lt;&gt;1,D1856&lt;&gt;1,H1856&lt;&gt;1),0,
COUNTIFS($B$4:B1856,2,$C$4:C1856,1,$D$4:D1856,1,$H$4:H1856,1))</f>
        <v>0</v>
      </c>
      <c r="G1856" s="26" t="str">
        <f>IF(I1856="","",(COUNTIF($E$4:E1856,E1856)))</f>
        <v/>
      </c>
      <c r="H1856" s="1">
        <f>IF(AND(J1856="SAYIM",FİLTRE!$H$5="RAFTA",U1856&lt;&gt;0),1,0)+
IF(AND(J1856="İADE DEPO",FİLTRE!$H$5="İADE DEPO"),1,0)+
IF(FİLTRE!$H$5="TÜMÜ",1,0)+
IF(AND(J1856="FİRMA İADE",FİLTRE!$H$5="FİRMA İADE"),1,0)+
IF(AND(J1856="İMHA",FİLTRE!$H$5="İMHA"),1,0)</f>
        <v>1</v>
      </c>
      <c r="I1856" s="99"/>
      <c r="J1856" s="100"/>
      <c r="K1856" s="100"/>
      <c r="L1856" s="101"/>
      <c r="M1856" s="102"/>
      <c r="N1856" s="101"/>
      <c r="O1856" s="99"/>
      <c r="P1856" s="103"/>
      <c r="Q1856" s="104"/>
      <c r="R1856" s="50"/>
      <c r="S1856" s="105"/>
      <c r="T1856" s="106"/>
      <c r="U1856" s="107"/>
      <c r="V1856" s="108"/>
      <c r="W1856" s="107"/>
      <c r="X1856" s="107"/>
      <c r="AA1856" s="107"/>
      <c r="AB1856" s="110"/>
      <c r="AC1856" s="110"/>
      <c r="AE1856" s="105"/>
      <c r="AF1856" s="105"/>
      <c r="AR1856" s="112"/>
    </row>
    <row r="1857" spans="2:44" x14ac:dyDescent="0.25">
      <c r="B1857" s="1" t="str">
        <f>IF(I1857="","",
(IF(N1857=FİLTRE!$H$6,2,0)+IF(FİLTRE!$H$6="TOPLAM",2,0))
)</f>
        <v/>
      </c>
      <c r="C1857">
        <f>IF(FİLTRE!$M$5="",9,(IF(U1857&gt;=FİLTRE!$M$5,1,0)))</f>
        <v>1</v>
      </c>
      <c r="D1857" s="1">
        <f>IF(FİLTRE!$M$6="",9,(IF('SKT LİSTESİ'!P1857&lt;=FİLTRE!$M$6,1,0)))</f>
        <v>1</v>
      </c>
      <c r="E1857" s="25" t="str">
        <f>IF(I1857="","",(COUNTIFS($L$4:L1857,L1857)))</f>
        <v/>
      </c>
      <c r="F1857" s="13">
        <f>IF(OR(B1857&lt;&gt;2,C1857&lt;&gt;1,D1857&lt;&gt;1,H1857&lt;&gt;1),0,
COUNTIFS($B$4:B1857,2,$C$4:C1857,1,$D$4:D1857,1,$H$4:H1857,1))</f>
        <v>0</v>
      </c>
      <c r="G1857" s="26" t="str">
        <f>IF(I1857="","",(COUNTIF($E$4:E1857,E1857)))</f>
        <v/>
      </c>
      <c r="H1857" s="1">
        <f>IF(AND(J1857="SAYIM",FİLTRE!$H$5="RAFTA",U1857&lt;&gt;0),1,0)+
IF(AND(J1857="İADE DEPO",FİLTRE!$H$5="İADE DEPO"),1,0)+
IF(FİLTRE!$H$5="TÜMÜ",1,0)+
IF(AND(J1857="FİRMA İADE",FİLTRE!$H$5="FİRMA İADE"),1,0)+
IF(AND(J1857="İMHA",FİLTRE!$H$5="İMHA"),1,0)</f>
        <v>1</v>
      </c>
      <c r="I1857" s="99"/>
      <c r="J1857" s="100"/>
      <c r="K1857" s="100"/>
      <c r="L1857" s="101"/>
      <c r="M1857" s="102"/>
      <c r="N1857" s="101"/>
      <c r="O1857" s="99"/>
      <c r="P1857" s="103"/>
      <c r="Q1857" s="104"/>
      <c r="R1857" s="50"/>
      <c r="S1857" s="105"/>
      <c r="T1857" s="106"/>
      <c r="U1857" s="107"/>
      <c r="V1857" s="108"/>
      <c r="W1857" s="107"/>
      <c r="X1857" s="107"/>
      <c r="AA1857" s="107"/>
      <c r="AB1857" s="110"/>
      <c r="AC1857" s="110"/>
      <c r="AE1857" s="105"/>
      <c r="AF1857" s="105"/>
      <c r="AR1857" s="112"/>
    </row>
    <row r="1858" spans="2:44" x14ac:dyDescent="0.25">
      <c r="B1858" s="1" t="str">
        <f>IF(I1858="","",
(IF(N1858=FİLTRE!$H$6,2,0)+IF(FİLTRE!$H$6="TOPLAM",2,0))
)</f>
        <v/>
      </c>
      <c r="C1858">
        <f>IF(FİLTRE!$M$5="",9,(IF(U1858&gt;=FİLTRE!$M$5,1,0)))</f>
        <v>1</v>
      </c>
      <c r="D1858" s="1">
        <f>IF(FİLTRE!$M$6="",9,(IF('SKT LİSTESİ'!P1858&lt;=FİLTRE!$M$6,1,0)))</f>
        <v>1</v>
      </c>
      <c r="E1858" s="25" t="str">
        <f>IF(I1858="","",(COUNTIFS($L$4:L1858,L1858)))</f>
        <v/>
      </c>
      <c r="F1858" s="13">
        <f>IF(OR(B1858&lt;&gt;2,C1858&lt;&gt;1,D1858&lt;&gt;1,H1858&lt;&gt;1),0,
COUNTIFS($B$4:B1858,2,$C$4:C1858,1,$D$4:D1858,1,$H$4:H1858,1))</f>
        <v>0</v>
      </c>
      <c r="G1858" s="26" t="str">
        <f>IF(I1858="","",(COUNTIF($E$4:E1858,E1858)))</f>
        <v/>
      </c>
      <c r="H1858" s="1">
        <f>IF(AND(J1858="SAYIM",FİLTRE!$H$5="RAFTA",U1858&lt;&gt;0),1,0)+
IF(AND(J1858="İADE DEPO",FİLTRE!$H$5="İADE DEPO"),1,0)+
IF(FİLTRE!$H$5="TÜMÜ",1,0)+
IF(AND(J1858="FİRMA İADE",FİLTRE!$H$5="FİRMA İADE"),1,0)+
IF(AND(J1858="İMHA",FİLTRE!$H$5="İMHA"),1,0)</f>
        <v>1</v>
      </c>
      <c r="I1858" s="99"/>
      <c r="J1858" s="100"/>
      <c r="K1858" s="100"/>
      <c r="L1858" s="101"/>
      <c r="M1858" s="102"/>
      <c r="N1858" s="101"/>
      <c r="O1858" s="99"/>
      <c r="P1858" s="103"/>
      <c r="Q1858" s="104"/>
      <c r="R1858" s="50"/>
      <c r="S1858" s="105"/>
      <c r="T1858" s="106"/>
      <c r="U1858" s="107"/>
      <c r="V1858" s="108"/>
      <c r="W1858" s="107"/>
      <c r="X1858" s="107"/>
      <c r="AA1858" s="107"/>
      <c r="AB1858" s="110"/>
      <c r="AC1858" s="110"/>
      <c r="AE1858" s="105"/>
      <c r="AF1858" s="105"/>
      <c r="AR1858" s="112"/>
    </row>
    <row r="1859" spans="2:44" x14ac:dyDescent="0.25">
      <c r="B1859" s="1" t="str">
        <f>IF(I1859="","",
(IF(N1859=FİLTRE!$H$6,2,0)+IF(FİLTRE!$H$6="TOPLAM",2,0))
)</f>
        <v/>
      </c>
      <c r="C1859">
        <f>IF(FİLTRE!$M$5="",9,(IF(U1859&gt;=FİLTRE!$M$5,1,0)))</f>
        <v>1</v>
      </c>
      <c r="D1859" s="1">
        <f>IF(FİLTRE!$M$6="",9,(IF('SKT LİSTESİ'!P1859&lt;=FİLTRE!$M$6,1,0)))</f>
        <v>1</v>
      </c>
      <c r="E1859" s="25" t="str">
        <f>IF(I1859="","",(COUNTIFS($L$4:L1859,L1859)))</f>
        <v/>
      </c>
      <c r="F1859" s="13">
        <f>IF(OR(B1859&lt;&gt;2,C1859&lt;&gt;1,D1859&lt;&gt;1,H1859&lt;&gt;1),0,
COUNTIFS($B$4:B1859,2,$C$4:C1859,1,$D$4:D1859,1,$H$4:H1859,1))</f>
        <v>0</v>
      </c>
      <c r="G1859" s="26" t="str">
        <f>IF(I1859="","",(COUNTIF($E$4:E1859,E1859)))</f>
        <v/>
      </c>
      <c r="H1859" s="1">
        <f>IF(AND(J1859="SAYIM",FİLTRE!$H$5="RAFTA",U1859&lt;&gt;0),1,0)+
IF(AND(J1859="İADE DEPO",FİLTRE!$H$5="İADE DEPO"),1,0)+
IF(FİLTRE!$H$5="TÜMÜ",1,0)+
IF(AND(J1859="FİRMA İADE",FİLTRE!$H$5="FİRMA İADE"),1,0)+
IF(AND(J1859="İMHA",FİLTRE!$H$5="İMHA"),1,0)</f>
        <v>1</v>
      </c>
      <c r="I1859" s="99"/>
      <c r="J1859" s="100"/>
      <c r="K1859" s="100"/>
      <c r="L1859" s="101"/>
      <c r="M1859" s="102"/>
      <c r="N1859" s="101"/>
      <c r="O1859" s="99"/>
      <c r="P1859" s="103"/>
      <c r="Q1859" s="104"/>
      <c r="R1859" s="50"/>
      <c r="S1859" s="105"/>
      <c r="T1859" s="106"/>
      <c r="U1859" s="107"/>
      <c r="V1859" s="108"/>
      <c r="W1859" s="107"/>
      <c r="X1859" s="107"/>
      <c r="AA1859" s="107"/>
      <c r="AB1859" s="110"/>
      <c r="AC1859" s="110"/>
      <c r="AE1859" s="105"/>
      <c r="AF1859" s="105"/>
      <c r="AR1859" s="112"/>
    </row>
    <row r="1860" spans="2:44" x14ac:dyDescent="0.25">
      <c r="B1860" s="1" t="str">
        <f>IF(I1860="","",
(IF(N1860=FİLTRE!$H$6,2,0)+IF(FİLTRE!$H$6="TOPLAM",2,0))
)</f>
        <v/>
      </c>
      <c r="C1860">
        <f>IF(FİLTRE!$M$5="",9,(IF(U1860&gt;=FİLTRE!$M$5,1,0)))</f>
        <v>1</v>
      </c>
      <c r="D1860" s="1">
        <f>IF(FİLTRE!$M$6="",9,(IF('SKT LİSTESİ'!P1860&lt;=FİLTRE!$M$6,1,0)))</f>
        <v>1</v>
      </c>
      <c r="E1860" s="25" t="str">
        <f>IF(I1860="","",(COUNTIFS($L$4:L1860,L1860)))</f>
        <v/>
      </c>
      <c r="F1860" s="13">
        <f>IF(OR(B1860&lt;&gt;2,C1860&lt;&gt;1,D1860&lt;&gt;1,H1860&lt;&gt;1),0,
COUNTIFS($B$4:B1860,2,$C$4:C1860,1,$D$4:D1860,1,$H$4:H1860,1))</f>
        <v>0</v>
      </c>
      <c r="G1860" s="26" t="str">
        <f>IF(I1860="","",(COUNTIF($E$4:E1860,E1860)))</f>
        <v/>
      </c>
      <c r="H1860" s="1">
        <f>IF(AND(J1860="SAYIM",FİLTRE!$H$5="RAFTA",U1860&lt;&gt;0),1,0)+
IF(AND(J1860="İADE DEPO",FİLTRE!$H$5="İADE DEPO"),1,0)+
IF(FİLTRE!$H$5="TÜMÜ",1,0)+
IF(AND(J1860="FİRMA İADE",FİLTRE!$H$5="FİRMA İADE"),1,0)+
IF(AND(J1860="İMHA",FİLTRE!$H$5="İMHA"),1,0)</f>
        <v>1</v>
      </c>
      <c r="I1860" s="99"/>
      <c r="J1860" s="100"/>
      <c r="K1860" s="100"/>
      <c r="L1860" s="101"/>
      <c r="M1860" s="102"/>
      <c r="N1860" s="101"/>
      <c r="O1860" s="99"/>
      <c r="P1860" s="103"/>
      <c r="Q1860" s="104"/>
      <c r="R1860" s="50"/>
      <c r="S1860" s="105"/>
      <c r="T1860" s="106"/>
      <c r="U1860" s="107"/>
      <c r="V1860" s="108"/>
      <c r="W1860" s="107"/>
      <c r="X1860" s="107"/>
      <c r="AA1860" s="107"/>
      <c r="AB1860" s="110"/>
      <c r="AC1860" s="110"/>
      <c r="AE1860" s="105"/>
      <c r="AF1860" s="105"/>
      <c r="AR1860" s="112"/>
    </row>
    <row r="1861" spans="2:44" x14ac:dyDescent="0.25">
      <c r="B1861" s="1" t="str">
        <f>IF(I1861="","",
(IF(N1861=FİLTRE!$H$6,2,0)+IF(FİLTRE!$H$6="TOPLAM",2,0))
)</f>
        <v/>
      </c>
      <c r="C1861">
        <f>IF(FİLTRE!$M$5="",9,(IF(U1861&gt;=FİLTRE!$M$5,1,0)))</f>
        <v>1</v>
      </c>
      <c r="D1861" s="1">
        <f>IF(FİLTRE!$M$6="",9,(IF('SKT LİSTESİ'!P1861&lt;=FİLTRE!$M$6,1,0)))</f>
        <v>1</v>
      </c>
      <c r="E1861" s="25" t="str">
        <f>IF(I1861="","",(COUNTIFS($L$4:L1861,L1861)))</f>
        <v/>
      </c>
      <c r="F1861" s="13">
        <f>IF(OR(B1861&lt;&gt;2,C1861&lt;&gt;1,D1861&lt;&gt;1,H1861&lt;&gt;1),0,
COUNTIFS($B$4:B1861,2,$C$4:C1861,1,$D$4:D1861,1,$H$4:H1861,1))</f>
        <v>0</v>
      </c>
      <c r="G1861" s="26" t="str">
        <f>IF(I1861="","",(COUNTIF($E$4:E1861,E1861)))</f>
        <v/>
      </c>
      <c r="H1861" s="1">
        <f>IF(AND(J1861="SAYIM",FİLTRE!$H$5="RAFTA",U1861&lt;&gt;0),1,0)+
IF(AND(J1861="İADE DEPO",FİLTRE!$H$5="İADE DEPO"),1,0)+
IF(FİLTRE!$H$5="TÜMÜ",1,0)+
IF(AND(J1861="FİRMA İADE",FİLTRE!$H$5="FİRMA İADE"),1,0)+
IF(AND(J1861="İMHA",FİLTRE!$H$5="İMHA"),1,0)</f>
        <v>1</v>
      </c>
      <c r="I1861" s="99"/>
      <c r="J1861" s="100"/>
      <c r="K1861" s="100"/>
      <c r="L1861" s="101"/>
      <c r="M1861" s="102"/>
      <c r="N1861" s="101"/>
      <c r="O1861" s="99"/>
      <c r="P1861" s="103"/>
      <c r="Q1861" s="104"/>
      <c r="R1861" s="50"/>
      <c r="S1861" s="105"/>
      <c r="T1861" s="106"/>
      <c r="U1861" s="107"/>
      <c r="V1861" s="108"/>
      <c r="W1861" s="107"/>
      <c r="X1861" s="107"/>
      <c r="AA1861" s="107"/>
      <c r="AB1861" s="110"/>
      <c r="AC1861" s="110"/>
      <c r="AE1861" s="105"/>
      <c r="AF1861" s="105"/>
      <c r="AR1861" s="112"/>
    </row>
    <row r="1862" spans="2:44" x14ac:dyDescent="0.25">
      <c r="B1862" s="1" t="str">
        <f>IF(I1862="","",
(IF(N1862=FİLTRE!$H$6,2,0)+IF(FİLTRE!$H$6="TOPLAM",2,0))
)</f>
        <v/>
      </c>
      <c r="C1862">
        <f>IF(FİLTRE!$M$5="",9,(IF(U1862&gt;=FİLTRE!$M$5,1,0)))</f>
        <v>1</v>
      </c>
      <c r="D1862" s="1">
        <f>IF(FİLTRE!$M$6="",9,(IF('SKT LİSTESİ'!P1862&lt;=FİLTRE!$M$6,1,0)))</f>
        <v>1</v>
      </c>
      <c r="E1862" s="25" t="str">
        <f>IF(I1862="","",(COUNTIFS($L$4:L1862,L1862)))</f>
        <v/>
      </c>
      <c r="F1862" s="13">
        <f>IF(OR(B1862&lt;&gt;2,C1862&lt;&gt;1,D1862&lt;&gt;1,H1862&lt;&gt;1),0,
COUNTIFS($B$4:B1862,2,$C$4:C1862,1,$D$4:D1862,1,$H$4:H1862,1))</f>
        <v>0</v>
      </c>
      <c r="G1862" s="26" t="str">
        <f>IF(I1862="","",(COUNTIF($E$4:E1862,E1862)))</f>
        <v/>
      </c>
      <c r="H1862" s="1">
        <f>IF(AND(J1862="SAYIM",FİLTRE!$H$5="RAFTA",U1862&lt;&gt;0),1,0)+
IF(AND(J1862="İADE DEPO",FİLTRE!$H$5="İADE DEPO"),1,0)+
IF(FİLTRE!$H$5="TÜMÜ",1,0)+
IF(AND(J1862="FİRMA İADE",FİLTRE!$H$5="FİRMA İADE"),1,0)+
IF(AND(J1862="İMHA",FİLTRE!$H$5="İMHA"),1,0)</f>
        <v>1</v>
      </c>
      <c r="I1862" s="99"/>
      <c r="J1862" s="100"/>
      <c r="K1862" s="100"/>
      <c r="L1862" s="101"/>
      <c r="M1862" s="102"/>
      <c r="N1862" s="101"/>
      <c r="O1862" s="99"/>
      <c r="P1862" s="103"/>
      <c r="Q1862" s="104"/>
      <c r="R1862" s="50"/>
      <c r="S1862" s="105"/>
      <c r="T1862" s="106"/>
      <c r="U1862" s="107"/>
      <c r="V1862" s="108"/>
      <c r="W1862" s="107"/>
      <c r="X1862" s="107"/>
      <c r="AA1862" s="107"/>
      <c r="AB1862" s="110"/>
      <c r="AC1862" s="110"/>
      <c r="AE1862" s="105"/>
      <c r="AF1862" s="105"/>
      <c r="AR1862" s="112"/>
    </row>
    <row r="1863" spans="2:44" x14ac:dyDescent="0.25">
      <c r="B1863" s="1" t="str">
        <f>IF(I1863="","",
(IF(N1863=FİLTRE!$H$6,2,0)+IF(FİLTRE!$H$6="TOPLAM",2,0))
)</f>
        <v/>
      </c>
      <c r="C1863">
        <f>IF(FİLTRE!$M$5="",9,(IF(U1863&gt;=FİLTRE!$M$5,1,0)))</f>
        <v>1</v>
      </c>
      <c r="D1863" s="1">
        <f>IF(FİLTRE!$M$6="",9,(IF('SKT LİSTESİ'!P1863&lt;=FİLTRE!$M$6,1,0)))</f>
        <v>1</v>
      </c>
      <c r="E1863" s="25" t="str">
        <f>IF(I1863="","",(COUNTIFS($L$4:L1863,L1863)))</f>
        <v/>
      </c>
      <c r="F1863" s="13">
        <f>IF(OR(B1863&lt;&gt;2,C1863&lt;&gt;1,D1863&lt;&gt;1,H1863&lt;&gt;1),0,
COUNTIFS($B$4:B1863,2,$C$4:C1863,1,$D$4:D1863,1,$H$4:H1863,1))</f>
        <v>0</v>
      </c>
      <c r="G1863" s="26" t="str">
        <f>IF(I1863="","",(COUNTIF($E$4:E1863,E1863)))</f>
        <v/>
      </c>
      <c r="H1863" s="1">
        <f>IF(AND(J1863="SAYIM",FİLTRE!$H$5="RAFTA",U1863&lt;&gt;0),1,0)+
IF(AND(J1863="İADE DEPO",FİLTRE!$H$5="İADE DEPO"),1,0)+
IF(FİLTRE!$H$5="TÜMÜ",1,0)+
IF(AND(J1863="FİRMA İADE",FİLTRE!$H$5="FİRMA İADE"),1,0)+
IF(AND(J1863="İMHA",FİLTRE!$H$5="İMHA"),1,0)</f>
        <v>1</v>
      </c>
      <c r="I1863" s="99"/>
      <c r="J1863" s="100"/>
      <c r="K1863" s="100"/>
      <c r="L1863" s="101"/>
      <c r="M1863" s="102"/>
      <c r="N1863" s="101"/>
      <c r="O1863" s="99"/>
      <c r="P1863" s="103"/>
      <c r="Q1863" s="104"/>
      <c r="R1863" s="50"/>
      <c r="S1863" s="105"/>
      <c r="T1863" s="106"/>
      <c r="U1863" s="107"/>
      <c r="V1863" s="108"/>
      <c r="W1863" s="107"/>
      <c r="X1863" s="107"/>
      <c r="AA1863" s="107"/>
      <c r="AB1863" s="110"/>
      <c r="AC1863" s="110"/>
      <c r="AE1863" s="105"/>
      <c r="AF1863" s="105"/>
      <c r="AR1863" s="112"/>
    </row>
    <row r="1864" spans="2:44" x14ac:dyDescent="0.25">
      <c r="B1864" s="1" t="str">
        <f>IF(I1864="","",
(IF(N1864=FİLTRE!$H$6,2,0)+IF(FİLTRE!$H$6="TOPLAM",2,0))
)</f>
        <v/>
      </c>
      <c r="C1864">
        <f>IF(FİLTRE!$M$5="",9,(IF(U1864&gt;=FİLTRE!$M$5,1,0)))</f>
        <v>1</v>
      </c>
      <c r="D1864" s="1">
        <f>IF(FİLTRE!$M$6="",9,(IF('SKT LİSTESİ'!P1864&lt;=FİLTRE!$M$6,1,0)))</f>
        <v>1</v>
      </c>
      <c r="E1864" s="25" t="str">
        <f>IF(I1864="","",(COUNTIFS($L$4:L1864,L1864)))</f>
        <v/>
      </c>
      <c r="F1864" s="13">
        <f>IF(OR(B1864&lt;&gt;2,C1864&lt;&gt;1,D1864&lt;&gt;1,H1864&lt;&gt;1),0,
COUNTIFS($B$4:B1864,2,$C$4:C1864,1,$D$4:D1864,1,$H$4:H1864,1))</f>
        <v>0</v>
      </c>
      <c r="G1864" s="26" t="str">
        <f>IF(I1864="","",(COUNTIF($E$4:E1864,E1864)))</f>
        <v/>
      </c>
      <c r="H1864" s="1">
        <f>IF(AND(J1864="SAYIM",FİLTRE!$H$5="RAFTA",U1864&lt;&gt;0),1,0)+
IF(AND(J1864="İADE DEPO",FİLTRE!$H$5="İADE DEPO"),1,0)+
IF(FİLTRE!$H$5="TÜMÜ",1,0)+
IF(AND(J1864="FİRMA İADE",FİLTRE!$H$5="FİRMA İADE"),1,0)+
IF(AND(J1864="İMHA",FİLTRE!$H$5="İMHA"),1,0)</f>
        <v>1</v>
      </c>
      <c r="I1864" s="99"/>
      <c r="J1864" s="100"/>
      <c r="K1864" s="100"/>
      <c r="L1864" s="101"/>
      <c r="M1864" s="102"/>
      <c r="N1864" s="101"/>
      <c r="O1864" s="99"/>
      <c r="P1864" s="103"/>
      <c r="Q1864" s="104"/>
      <c r="R1864" s="50"/>
      <c r="S1864" s="105"/>
      <c r="T1864" s="106"/>
      <c r="U1864" s="107"/>
      <c r="V1864" s="108"/>
      <c r="W1864" s="107"/>
      <c r="X1864" s="107"/>
      <c r="AA1864" s="107"/>
      <c r="AB1864" s="110"/>
      <c r="AC1864" s="110"/>
      <c r="AE1864" s="105"/>
      <c r="AF1864" s="105"/>
      <c r="AR1864" s="112"/>
    </row>
    <row r="1865" spans="2:44" x14ac:dyDescent="0.25">
      <c r="B1865" s="1" t="str">
        <f>IF(I1865="","",
(IF(N1865=FİLTRE!$H$6,2,0)+IF(FİLTRE!$H$6="TOPLAM",2,0))
)</f>
        <v/>
      </c>
      <c r="C1865">
        <f>IF(FİLTRE!$M$5="",9,(IF(U1865&gt;=FİLTRE!$M$5,1,0)))</f>
        <v>1</v>
      </c>
      <c r="D1865" s="1">
        <f>IF(FİLTRE!$M$6="",9,(IF('SKT LİSTESİ'!P1865&lt;=FİLTRE!$M$6,1,0)))</f>
        <v>1</v>
      </c>
      <c r="E1865" s="25" t="str">
        <f>IF(I1865="","",(COUNTIFS($L$4:L1865,L1865)))</f>
        <v/>
      </c>
      <c r="F1865" s="13">
        <f>IF(OR(B1865&lt;&gt;2,C1865&lt;&gt;1,D1865&lt;&gt;1,H1865&lt;&gt;1),0,
COUNTIFS($B$4:B1865,2,$C$4:C1865,1,$D$4:D1865,1,$H$4:H1865,1))</f>
        <v>0</v>
      </c>
      <c r="G1865" s="26" t="str">
        <f>IF(I1865="","",(COUNTIF($E$4:E1865,E1865)))</f>
        <v/>
      </c>
      <c r="H1865" s="1">
        <f>IF(AND(J1865="SAYIM",FİLTRE!$H$5="RAFTA",U1865&lt;&gt;0),1,0)+
IF(AND(J1865="İADE DEPO",FİLTRE!$H$5="İADE DEPO"),1,0)+
IF(FİLTRE!$H$5="TÜMÜ",1,0)+
IF(AND(J1865="FİRMA İADE",FİLTRE!$H$5="FİRMA İADE"),1,0)+
IF(AND(J1865="İMHA",FİLTRE!$H$5="İMHA"),1,0)</f>
        <v>1</v>
      </c>
      <c r="I1865" s="99"/>
      <c r="J1865" s="100"/>
      <c r="K1865" s="100"/>
      <c r="L1865" s="101"/>
      <c r="M1865" s="102"/>
      <c r="N1865" s="101"/>
      <c r="O1865" s="99"/>
      <c r="P1865" s="103"/>
      <c r="Q1865" s="104"/>
      <c r="R1865" s="50"/>
      <c r="S1865" s="105"/>
      <c r="T1865" s="106"/>
      <c r="U1865" s="107"/>
      <c r="V1865" s="108"/>
      <c r="W1865" s="107"/>
      <c r="X1865" s="107"/>
      <c r="AA1865" s="107"/>
      <c r="AB1865" s="110"/>
      <c r="AC1865" s="110"/>
      <c r="AE1865" s="105"/>
      <c r="AF1865" s="105"/>
      <c r="AR1865" s="112"/>
    </row>
    <row r="1866" spans="2:44" x14ac:dyDescent="0.25">
      <c r="B1866" s="1" t="str">
        <f>IF(I1866="","",
(IF(N1866=FİLTRE!$H$6,2,0)+IF(FİLTRE!$H$6="TOPLAM",2,0))
)</f>
        <v/>
      </c>
      <c r="C1866">
        <f>IF(FİLTRE!$M$5="",9,(IF(U1866&gt;=FİLTRE!$M$5,1,0)))</f>
        <v>1</v>
      </c>
      <c r="D1866" s="1">
        <f>IF(FİLTRE!$M$6="",9,(IF('SKT LİSTESİ'!P1866&lt;=FİLTRE!$M$6,1,0)))</f>
        <v>1</v>
      </c>
      <c r="E1866" s="25" t="str">
        <f>IF(I1866="","",(COUNTIFS($L$4:L1866,L1866)))</f>
        <v/>
      </c>
      <c r="F1866" s="13">
        <f>IF(OR(B1866&lt;&gt;2,C1866&lt;&gt;1,D1866&lt;&gt;1,H1866&lt;&gt;1),0,
COUNTIFS($B$4:B1866,2,$C$4:C1866,1,$D$4:D1866,1,$H$4:H1866,1))</f>
        <v>0</v>
      </c>
      <c r="G1866" s="26" t="str">
        <f>IF(I1866="","",(COUNTIF($E$4:E1866,E1866)))</f>
        <v/>
      </c>
      <c r="H1866" s="1">
        <f>IF(AND(J1866="SAYIM",FİLTRE!$H$5="RAFTA",U1866&lt;&gt;0),1,0)+
IF(AND(J1866="İADE DEPO",FİLTRE!$H$5="İADE DEPO"),1,0)+
IF(FİLTRE!$H$5="TÜMÜ",1,0)+
IF(AND(J1866="FİRMA İADE",FİLTRE!$H$5="FİRMA İADE"),1,0)+
IF(AND(J1866="İMHA",FİLTRE!$H$5="İMHA"),1,0)</f>
        <v>1</v>
      </c>
      <c r="I1866" s="99"/>
      <c r="J1866" s="100"/>
      <c r="K1866" s="100"/>
      <c r="L1866" s="101"/>
      <c r="M1866" s="102"/>
      <c r="N1866" s="101"/>
      <c r="O1866" s="99"/>
      <c r="P1866" s="103"/>
      <c r="Q1866" s="104"/>
      <c r="R1866" s="50"/>
      <c r="S1866" s="105"/>
      <c r="T1866" s="106"/>
      <c r="U1866" s="107"/>
      <c r="V1866" s="108"/>
      <c r="W1866" s="107"/>
      <c r="X1866" s="107"/>
      <c r="AA1866" s="107"/>
      <c r="AB1866" s="110"/>
      <c r="AC1866" s="110"/>
      <c r="AE1866" s="105"/>
      <c r="AF1866" s="105"/>
      <c r="AR1866" s="112"/>
    </row>
    <row r="1867" spans="2:44" x14ac:dyDescent="0.25">
      <c r="B1867" s="1" t="str">
        <f>IF(I1867="","",
(IF(N1867=FİLTRE!$H$6,2,0)+IF(FİLTRE!$H$6="TOPLAM",2,0))
)</f>
        <v/>
      </c>
      <c r="C1867">
        <f>IF(FİLTRE!$M$5="",9,(IF(U1867&gt;=FİLTRE!$M$5,1,0)))</f>
        <v>1</v>
      </c>
      <c r="D1867" s="1">
        <f>IF(FİLTRE!$M$6="",9,(IF('SKT LİSTESİ'!P1867&lt;=FİLTRE!$M$6,1,0)))</f>
        <v>1</v>
      </c>
      <c r="E1867" s="25" t="str">
        <f>IF(I1867="","",(COUNTIFS($L$4:L1867,L1867)))</f>
        <v/>
      </c>
      <c r="F1867" s="13">
        <f>IF(OR(B1867&lt;&gt;2,C1867&lt;&gt;1,D1867&lt;&gt;1,H1867&lt;&gt;1),0,
COUNTIFS($B$4:B1867,2,$C$4:C1867,1,$D$4:D1867,1,$H$4:H1867,1))</f>
        <v>0</v>
      </c>
      <c r="G1867" s="26" t="str">
        <f>IF(I1867="","",(COUNTIF($E$4:E1867,E1867)))</f>
        <v/>
      </c>
      <c r="H1867" s="1">
        <f>IF(AND(J1867="SAYIM",FİLTRE!$H$5="RAFTA",U1867&lt;&gt;0),1,0)+
IF(AND(J1867="İADE DEPO",FİLTRE!$H$5="İADE DEPO"),1,0)+
IF(FİLTRE!$H$5="TÜMÜ",1,0)+
IF(AND(J1867="FİRMA İADE",FİLTRE!$H$5="FİRMA İADE"),1,0)+
IF(AND(J1867="İMHA",FİLTRE!$H$5="İMHA"),1,0)</f>
        <v>1</v>
      </c>
      <c r="I1867" s="99"/>
      <c r="J1867" s="100"/>
      <c r="K1867" s="100"/>
      <c r="L1867" s="101"/>
      <c r="M1867" s="102"/>
      <c r="N1867" s="101"/>
      <c r="O1867" s="99"/>
      <c r="P1867" s="103"/>
      <c r="Q1867" s="104"/>
      <c r="R1867" s="50"/>
      <c r="S1867" s="105"/>
      <c r="T1867" s="106"/>
      <c r="U1867" s="107"/>
      <c r="V1867" s="108"/>
      <c r="W1867" s="107"/>
      <c r="X1867" s="107"/>
      <c r="AA1867" s="107"/>
      <c r="AB1867" s="110"/>
      <c r="AC1867" s="110"/>
      <c r="AE1867" s="105"/>
      <c r="AF1867" s="105"/>
      <c r="AR1867" s="112"/>
    </row>
    <row r="1868" spans="2:44" x14ac:dyDescent="0.25">
      <c r="B1868" s="1" t="str">
        <f>IF(I1868="","",
(IF(N1868=FİLTRE!$H$6,2,0)+IF(FİLTRE!$H$6="TOPLAM",2,0))
)</f>
        <v/>
      </c>
      <c r="C1868">
        <f>IF(FİLTRE!$M$5="",9,(IF(U1868&gt;=FİLTRE!$M$5,1,0)))</f>
        <v>1</v>
      </c>
      <c r="D1868" s="1">
        <f>IF(FİLTRE!$M$6="",9,(IF('SKT LİSTESİ'!P1868&lt;=FİLTRE!$M$6,1,0)))</f>
        <v>1</v>
      </c>
      <c r="E1868" s="25" t="str">
        <f>IF(I1868="","",(COUNTIFS($L$4:L1868,L1868)))</f>
        <v/>
      </c>
      <c r="F1868" s="13">
        <f>IF(OR(B1868&lt;&gt;2,C1868&lt;&gt;1,D1868&lt;&gt;1,H1868&lt;&gt;1),0,
COUNTIFS($B$4:B1868,2,$C$4:C1868,1,$D$4:D1868,1,$H$4:H1868,1))</f>
        <v>0</v>
      </c>
      <c r="G1868" s="26" t="str">
        <f>IF(I1868="","",(COUNTIF($E$4:E1868,E1868)))</f>
        <v/>
      </c>
      <c r="H1868" s="1">
        <f>IF(AND(J1868="SAYIM",FİLTRE!$H$5="RAFTA",U1868&lt;&gt;0),1,0)+
IF(AND(J1868="İADE DEPO",FİLTRE!$H$5="İADE DEPO"),1,0)+
IF(FİLTRE!$H$5="TÜMÜ",1,0)+
IF(AND(J1868="FİRMA İADE",FİLTRE!$H$5="FİRMA İADE"),1,0)+
IF(AND(J1868="İMHA",FİLTRE!$H$5="İMHA"),1,0)</f>
        <v>1</v>
      </c>
      <c r="I1868" s="99"/>
      <c r="J1868" s="100"/>
      <c r="K1868" s="100"/>
      <c r="L1868" s="101"/>
      <c r="M1868" s="102"/>
      <c r="N1868" s="101"/>
      <c r="O1868" s="99"/>
      <c r="P1868" s="103"/>
      <c r="Q1868" s="104"/>
      <c r="R1868" s="50"/>
      <c r="S1868" s="105"/>
      <c r="T1868" s="106"/>
      <c r="U1868" s="107"/>
      <c r="V1868" s="108"/>
      <c r="W1868" s="107"/>
      <c r="X1868" s="107"/>
      <c r="AA1868" s="107"/>
      <c r="AB1868" s="110"/>
      <c r="AC1868" s="110"/>
      <c r="AE1868" s="105"/>
      <c r="AF1868" s="105"/>
      <c r="AR1868" s="112"/>
    </row>
    <row r="1869" spans="2:44" x14ac:dyDescent="0.25">
      <c r="B1869" s="1" t="str">
        <f>IF(I1869="","",
(IF(N1869=FİLTRE!$H$6,2,0)+IF(FİLTRE!$H$6="TOPLAM",2,0))
)</f>
        <v/>
      </c>
      <c r="C1869">
        <f>IF(FİLTRE!$M$5="",9,(IF(U1869&gt;=FİLTRE!$M$5,1,0)))</f>
        <v>1</v>
      </c>
      <c r="D1869" s="1">
        <f>IF(FİLTRE!$M$6="",9,(IF('SKT LİSTESİ'!P1869&lt;=FİLTRE!$M$6,1,0)))</f>
        <v>1</v>
      </c>
      <c r="E1869" s="25" t="str">
        <f>IF(I1869="","",(COUNTIFS($L$4:L1869,L1869)))</f>
        <v/>
      </c>
      <c r="F1869" s="13">
        <f>IF(OR(B1869&lt;&gt;2,C1869&lt;&gt;1,D1869&lt;&gt;1,H1869&lt;&gt;1),0,
COUNTIFS($B$4:B1869,2,$C$4:C1869,1,$D$4:D1869,1,$H$4:H1869,1))</f>
        <v>0</v>
      </c>
      <c r="G1869" s="26" t="str">
        <f>IF(I1869="","",(COUNTIF($E$4:E1869,E1869)))</f>
        <v/>
      </c>
      <c r="H1869" s="1">
        <f>IF(AND(J1869="SAYIM",FİLTRE!$H$5="RAFTA",U1869&lt;&gt;0),1,0)+
IF(AND(J1869="İADE DEPO",FİLTRE!$H$5="İADE DEPO"),1,0)+
IF(FİLTRE!$H$5="TÜMÜ",1,0)+
IF(AND(J1869="FİRMA İADE",FİLTRE!$H$5="FİRMA İADE"),1,0)+
IF(AND(J1869="İMHA",FİLTRE!$H$5="İMHA"),1,0)</f>
        <v>1</v>
      </c>
      <c r="I1869" s="99"/>
      <c r="J1869" s="100"/>
      <c r="K1869" s="100"/>
      <c r="L1869" s="101"/>
      <c r="M1869" s="102"/>
      <c r="N1869" s="101"/>
      <c r="O1869" s="99"/>
      <c r="P1869" s="103"/>
      <c r="Q1869" s="104"/>
      <c r="R1869" s="50"/>
      <c r="S1869" s="105"/>
      <c r="T1869" s="106"/>
      <c r="U1869" s="107"/>
      <c r="V1869" s="108"/>
      <c r="W1869" s="107"/>
      <c r="X1869" s="107"/>
      <c r="AA1869" s="107"/>
      <c r="AB1869" s="110"/>
      <c r="AC1869" s="110"/>
      <c r="AE1869" s="105"/>
      <c r="AF1869" s="105"/>
      <c r="AR1869" s="112"/>
    </row>
    <row r="1870" spans="2:44" x14ac:dyDescent="0.25">
      <c r="B1870" s="1" t="str">
        <f>IF(I1870="","",
(IF(N1870=FİLTRE!$H$6,2,0)+IF(FİLTRE!$H$6="TOPLAM",2,0))
)</f>
        <v/>
      </c>
      <c r="C1870">
        <f>IF(FİLTRE!$M$5="",9,(IF(U1870&gt;=FİLTRE!$M$5,1,0)))</f>
        <v>1</v>
      </c>
      <c r="D1870" s="1">
        <f>IF(FİLTRE!$M$6="",9,(IF('SKT LİSTESİ'!P1870&lt;=FİLTRE!$M$6,1,0)))</f>
        <v>1</v>
      </c>
      <c r="E1870" s="25" t="str">
        <f>IF(I1870="","",(COUNTIFS($L$4:L1870,L1870)))</f>
        <v/>
      </c>
      <c r="F1870" s="13">
        <f>IF(OR(B1870&lt;&gt;2,C1870&lt;&gt;1,D1870&lt;&gt;1,H1870&lt;&gt;1),0,
COUNTIFS($B$4:B1870,2,$C$4:C1870,1,$D$4:D1870,1,$H$4:H1870,1))</f>
        <v>0</v>
      </c>
      <c r="G1870" s="26" t="str">
        <f>IF(I1870="","",(COUNTIF($E$4:E1870,E1870)))</f>
        <v/>
      </c>
      <c r="H1870" s="1">
        <f>IF(AND(J1870="SAYIM",FİLTRE!$H$5="RAFTA",U1870&lt;&gt;0),1,0)+
IF(AND(J1870="İADE DEPO",FİLTRE!$H$5="İADE DEPO"),1,0)+
IF(FİLTRE!$H$5="TÜMÜ",1,0)+
IF(AND(J1870="FİRMA İADE",FİLTRE!$H$5="FİRMA İADE"),1,0)+
IF(AND(J1870="İMHA",FİLTRE!$H$5="İMHA"),1,0)</f>
        <v>1</v>
      </c>
      <c r="I1870" s="99"/>
      <c r="J1870" s="100"/>
      <c r="K1870" s="100"/>
      <c r="L1870" s="101"/>
      <c r="M1870" s="102"/>
      <c r="N1870" s="101"/>
      <c r="O1870" s="99"/>
      <c r="P1870" s="103"/>
      <c r="Q1870" s="104"/>
      <c r="R1870" s="50"/>
      <c r="S1870" s="105"/>
      <c r="T1870" s="106"/>
      <c r="U1870" s="107"/>
      <c r="V1870" s="108"/>
      <c r="W1870" s="107"/>
      <c r="X1870" s="107"/>
      <c r="AA1870" s="107"/>
      <c r="AB1870" s="110"/>
      <c r="AC1870" s="110"/>
      <c r="AE1870" s="105"/>
      <c r="AF1870" s="105"/>
      <c r="AR1870" s="112"/>
    </row>
    <row r="1871" spans="2:44" x14ac:dyDescent="0.25">
      <c r="B1871" s="1" t="str">
        <f>IF(I1871="","",
(IF(N1871=FİLTRE!$H$6,2,0)+IF(FİLTRE!$H$6="TOPLAM",2,0))
)</f>
        <v/>
      </c>
      <c r="C1871">
        <f>IF(FİLTRE!$M$5="",9,(IF(U1871&gt;=FİLTRE!$M$5,1,0)))</f>
        <v>1</v>
      </c>
      <c r="D1871" s="1">
        <f>IF(FİLTRE!$M$6="",9,(IF('SKT LİSTESİ'!P1871&lt;=FİLTRE!$M$6,1,0)))</f>
        <v>1</v>
      </c>
      <c r="E1871" s="25" t="str">
        <f>IF(I1871="","",(COUNTIFS($L$4:L1871,L1871)))</f>
        <v/>
      </c>
      <c r="F1871" s="13">
        <f>IF(OR(B1871&lt;&gt;2,C1871&lt;&gt;1,D1871&lt;&gt;1,H1871&lt;&gt;1),0,
COUNTIFS($B$4:B1871,2,$C$4:C1871,1,$D$4:D1871,1,$H$4:H1871,1))</f>
        <v>0</v>
      </c>
      <c r="G1871" s="26" t="str">
        <f>IF(I1871="","",(COUNTIF($E$4:E1871,E1871)))</f>
        <v/>
      </c>
      <c r="H1871" s="1">
        <f>IF(AND(J1871="SAYIM",FİLTRE!$H$5="RAFTA",U1871&lt;&gt;0),1,0)+
IF(AND(J1871="İADE DEPO",FİLTRE!$H$5="İADE DEPO"),1,0)+
IF(FİLTRE!$H$5="TÜMÜ",1,0)+
IF(AND(J1871="FİRMA İADE",FİLTRE!$H$5="FİRMA İADE"),1,0)+
IF(AND(J1871="İMHA",FİLTRE!$H$5="İMHA"),1,0)</f>
        <v>1</v>
      </c>
      <c r="I1871" s="99"/>
      <c r="J1871" s="100"/>
      <c r="K1871" s="100"/>
      <c r="L1871" s="101"/>
      <c r="M1871" s="102"/>
      <c r="N1871" s="101"/>
      <c r="O1871" s="99"/>
      <c r="P1871" s="103"/>
      <c r="Q1871" s="104"/>
      <c r="R1871" s="50"/>
      <c r="S1871" s="105"/>
      <c r="T1871" s="106"/>
      <c r="U1871" s="107"/>
      <c r="V1871" s="108"/>
      <c r="W1871" s="107"/>
      <c r="X1871" s="107"/>
      <c r="AA1871" s="107"/>
      <c r="AB1871" s="110"/>
      <c r="AC1871" s="110"/>
      <c r="AE1871" s="105"/>
      <c r="AF1871" s="105"/>
      <c r="AR1871" s="112"/>
    </row>
    <row r="1872" spans="2:44" x14ac:dyDescent="0.25">
      <c r="B1872" s="1" t="str">
        <f>IF(I1872="","",
(IF(N1872=FİLTRE!$H$6,2,0)+IF(FİLTRE!$H$6="TOPLAM",2,0))
)</f>
        <v/>
      </c>
      <c r="C1872">
        <f>IF(FİLTRE!$M$5="",9,(IF(U1872&gt;=FİLTRE!$M$5,1,0)))</f>
        <v>1</v>
      </c>
      <c r="D1872" s="1">
        <f>IF(FİLTRE!$M$6="",9,(IF('SKT LİSTESİ'!P1872&lt;=FİLTRE!$M$6,1,0)))</f>
        <v>1</v>
      </c>
      <c r="E1872" s="25" t="str">
        <f>IF(I1872="","",(COUNTIFS($L$4:L1872,L1872)))</f>
        <v/>
      </c>
      <c r="F1872" s="13">
        <f>IF(OR(B1872&lt;&gt;2,C1872&lt;&gt;1,D1872&lt;&gt;1,H1872&lt;&gt;1),0,
COUNTIFS($B$4:B1872,2,$C$4:C1872,1,$D$4:D1872,1,$H$4:H1872,1))</f>
        <v>0</v>
      </c>
      <c r="G1872" s="26" t="str">
        <f>IF(I1872="","",(COUNTIF($E$4:E1872,E1872)))</f>
        <v/>
      </c>
      <c r="H1872" s="1">
        <f>IF(AND(J1872="SAYIM",FİLTRE!$H$5="RAFTA",U1872&lt;&gt;0),1,0)+
IF(AND(J1872="İADE DEPO",FİLTRE!$H$5="İADE DEPO"),1,0)+
IF(FİLTRE!$H$5="TÜMÜ",1,0)+
IF(AND(J1872="FİRMA İADE",FİLTRE!$H$5="FİRMA İADE"),1,0)+
IF(AND(J1872="İMHA",FİLTRE!$H$5="İMHA"),1,0)</f>
        <v>1</v>
      </c>
      <c r="I1872" s="99"/>
      <c r="J1872" s="100"/>
      <c r="K1872" s="100"/>
      <c r="L1872" s="101"/>
      <c r="M1872" s="102"/>
      <c r="N1872" s="101"/>
      <c r="O1872" s="99"/>
      <c r="P1872" s="103"/>
      <c r="Q1872" s="104"/>
      <c r="R1872" s="50"/>
      <c r="S1872" s="105"/>
      <c r="T1872" s="106"/>
      <c r="U1872" s="107"/>
      <c r="V1872" s="108"/>
      <c r="W1872" s="107"/>
      <c r="X1872" s="107"/>
      <c r="AA1872" s="107"/>
      <c r="AB1872" s="110"/>
      <c r="AC1872" s="110"/>
      <c r="AE1872" s="105"/>
      <c r="AF1872" s="105"/>
      <c r="AR1872" s="112"/>
    </row>
    <row r="1873" spans="2:44" x14ac:dyDescent="0.25">
      <c r="B1873" s="1" t="str">
        <f>IF(I1873="","",
(IF(N1873=FİLTRE!$H$6,2,0)+IF(FİLTRE!$H$6="TOPLAM",2,0))
)</f>
        <v/>
      </c>
      <c r="C1873">
        <f>IF(FİLTRE!$M$5="",9,(IF(U1873&gt;=FİLTRE!$M$5,1,0)))</f>
        <v>1</v>
      </c>
      <c r="D1873" s="1">
        <f>IF(FİLTRE!$M$6="",9,(IF('SKT LİSTESİ'!P1873&lt;=FİLTRE!$M$6,1,0)))</f>
        <v>1</v>
      </c>
      <c r="E1873" s="25" t="str">
        <f>IF(I1873="","",(COUNTIFS($L$4:L1873,L1873)))</f>
        <v/>
      </c>
      <c r="F1873" s="13">
        <f>IF(OR(B1873&lt;&gt;2,C1873&lt;&gt;1,D1873&lt;&gt;1,H1873&lt;&gt;1),0,
COUNTIFS($B$4:B1873,2,$C$4:C1873,1,$D$4:D1873,1,$H$4:H1873,1))</f>
        <v>0</v>
      </c>
      <c r="G1873" s="26" t="str">
        <f>IF(I1873="","",(COUNTIF($E$4:E1873,E1873)))</f>
        <v/>
      </c>
      <c r="H1873" s="1">
        <f>IF(AND(J1873="SAYIM",FİLTRE!$H$5="RAFTA",U1873&lt;&gt;0),1,0)+
IF(AND(J1873="İADE DEPO",FİLTRE!$H$5="İADE DEPO"),1,0)+
IF(FİLTRE!$H$5="TÜMÜ",1,0)+
IF(AND(J1873="FİRMA İADE",FİLTRE!$H$5="FİRMA İADE"),1,0)+
IF(AND(J1873="İMHA",FİLTRE!$H$5="İMHA"),1,0)</f>
        <v>1</v>
      </c>
      <c r="I1873" s="99"/>
      <c r="J1873" s="100"/>
      <c r="K1873" s="100"/>
      <c r="L1873" s="101"/>
      <c r="M1873" s="102"/>
      <c r="N1873" s="101"/>
      <c r="O1873" s="99"/>
      <c r="P1873" s="103"/>
      <c r="Q1873" s="104"/>
      <c r="R1873" s="50"/>
      <c r="S1873" s="105"/>
      <c r="T1873" s="106"/>
      <c r="U1873" s="107"/>
      <c r="V1873" s="108"/>
      <c r="W1873" s="107"/>
      <c r="X1873" s="107"/>
      <c r="AA1873" s="107"/>
      <c r="AB1873" s="110"/>
      <c r="AC1873" s="110"/>
      <c r="AE1873" s="105"/>
      <c r="AF1873" s="105"/>
      <c r="AR1873" s="112"/>
    </row>
    <row r="1874" spans="2:44" x14ac:dyDescent="0.25">
      <c r="B1874" s="1" t="str">
        <f>IF(I1874="","",
(IF(N1874=FİLTRE!$H$6,2,0)+IF(FİLTRE!$H$6="TOPLAM",2,0))
)</f>
        <v/>
      </c>
      <c r="C1874">
        <f>IF(FİLTRE!$M$5="",9,(IF(U1874&gt;=FİLTRE!$M$5,1,0)))</f>
        <v>1</v>
      </c>
      <c r="D1874" s="1">
        <f>IF(FİLTRE!$M$6="",9,(IF('SKT LİSTESİ'!P1874&lt;=FİLTRE!$M$6,1,0)))</f>
        <v>1</v>
      </c>
      <c r="E1874" s="25" t="str">
        <f>IF(I1874="","",(COUNTIFS($L$4:L1874,L1874)))</f>
        <v/>
      </c>
      <c r="F1874" s="13">
        <f>IF(OR(B1874&lt;&gt;2,C1874&lt;&gt;1,D1874&lt;&gt;1,H1874&lt;&gt;1),0,
COUNTIFS($B$4:B1874,2,$C$4:C1874,1,$D$4:D1874,1,$H$4:H1874,1))</f>
        <v>0</v>
      </c>
      <c r="G1874" s="26" t="str">
        <f>IF(I1874="","",(COUNTIF($E$4:E1874,E1874)))</f>
        <v/>
      </c>
      <c r="H1874" s="1">
        <f>IF(AND(J1874="SAYIM",FİLTRE!$H$5="RAFTA",U1874&lt;&gt;0),1,0)+
IF(AND(J1874="İADE DEPO",FİLTRE!$H$5="İADE DEPO"),1,0)+
IF(FİLTRE!$H$5="TÜMÜ",1,0)+
IF(AND(J1874="FİRMA İADE",FİLTRE!$H$5="FİRMA İADE"),1,0)+
IF(AND(J1874="İMHA",FİLTRE!$H$5="İMHA"),1,0)</f>
        <v>1</v>
      </c>
      <c r="I1874" s="99"/>
      <c r="J1874" s="100"/>
      <c r="K1874" s="100"/>
      <c r="L1874" s="101"/>
      <c r="M1874" s="102"/>
      <c r="N1874" s="101"/>
      <c r="O1874" s="99"/>
      <c r="P1874" s="103"/>
      <c r="Q1874" s="104"/>
      <c r="R1874" s="50"/>
      <c r="S1874" s="105"/>
      <c r="T1874" s="106"/>
      <c r="U1874" s="107"/>
      <c r="V1874" s="108"/>
      <c r="W1874" s="107"/>
      <c r="X1874" s="107"/>
      <c r="AA1874" s="107"/>
      <c r="AB1874" s="110"/>
      <c r="AC1874" s="110"/>
      <c r="AE1874" s="105"/>
      <c r="AF1874" s="105"/>
      <c r="AR1874" s="112"/>
    </row>
    <row r="1875" spans="2:44" x14ac:dyDescent="0.25">
      <c r="B1875" s="1" t="str">
        <f>IF(I1875="","",
(IF(N1875=FİLTRE!$H$6,2,0)+IF(FİLTRE!$H$6="TOPLAM",2,0))
)</f>
        <v/>
      </c>
      <c r="C1875">
        <f>IF(FİLTRE!$M$5="",9,(IF(U1875&gt;=FİLTRE!$M$5,1,0)))</f>
        <v>1</v>
      </c>
      <c r="D1875" s="1">
        <f>IF(FİLTRE!$M$6="",9,(IF('SKT LİSTESİ'!P1875&lt;=FİLTRE!$M$6,1,0)))</f>
        <v>1</v>
      </c>
      <c r="E1875" s="25" t="str">
        <f>IF(I1875="","",(COUNTIFS($L$4:L1875,L1875)))</f>
        <v/>
      </c>
      <c r="F1875" s="13">
        <f>IF(OR(B1875&lt;&gt;2,C1875&lt;&gt;1,D1875&lt;&gt;1,H1875&lt;&gt;1),0,
COUNTIFS($B$4:B1875,2,$C$4:C1875,1,$D$4:D1875,1,$H$4:H1875,1))</f>
        <v>0</v>
      </c>
      <c r="G1875" s="26" t="str">
        <f>IF(I1875="","",(COUNTIF($E$4:E1875,E1875)))</f>
        <v/>
      </c>
      <c r="H1875" s="1">
        <f>IF(AND(J1875="SAYIM",FİLTRE!$H$5="RAFTA",U1875&lt;&gt;0),1,0)+
IF(AND(J1875="İADE DEPO",FİLTRE!$H$5="İADE DEPO"),1,0)+
IF(FİLTRE!$H$5="TÜMÜ",1,0)+
IF(AND(J1875="FİRMA İADE",FİLTRE!$H$5="FİRMA İADE"),1,0)+
IF(AND(J1875="İMHA",FİLTRE!$H$5="İMHA"),1,0)</f>
        <v>1</v>
      </c>
      <c r="I1875" s="99"/>
      <c r="J1875" s="100"/>
      <c r="K1875" s="100"/>
      <c r="L1875" s="101"/>
      <c r="M1875" s="102"/>
      <c r="N1875" s="101"/>
      <c r="O1875" s="99"/>
      <c r="P1875" s="103"/>
      <c r="Q1875" s="104"/>
      <c r="R1875" s="50"/>
      <c r="S1875" s="105"/>
      <c r="T1875" s="106"/>
      <c r="U1875" s="107"/>
      <c r="V1875" s="108"/>
      <c r="W1875" s="107"/>
      <c r="X1875" s="107"/>
      <c r="AA1875" s="107"/>
      <c r="AB1875" s="110"/>
      <c r="AC1875" s="110"/>
      <c r="AE1875" s="105"/>
      <c r="AF1875" s="105"/>
      <c r="AR1875" s="112"/>
    </row>
    <row r="1876" spans="2:44" x14ac:dyDescent="0.25">
      <c r="B1876" s="1" t="str">
        <f>IF(I1876="","",
(IF(N1876=FİLTRE!$H$6,2,0)+IF(FİLTRE!$H$6="TOPLAM",2,0))
)</f>
        <v/>
      </c>
      <c r="C1876">
        <f>IF(FİLTRE!$M$5="",9,(IF(U1876&gt;=FİLTRE!$M$5,1,0)))</f>
        <v>1</v>
      </c>
      <c r="D1876" s="1">
        <f>IF(FİLTRE!$M$6="",9,(IF('SKT LİSTESİ'!P1876&lt;=FİLTRE!$M$6,1,0)))</f>
        <v>1</v>
      </c>
      <c r="E1876" s="25" t="str">
        <f>IF(I1876="","",(COUNTIFS($L$4:L1876,L1876)))</f>
        <v/>
      </c>
      <c r="F1876" s="13">
        <f>IF(OR(B1876&lt;&gt;2,C1876&lt;&gt;1,D1876&lt;&gt;1,H1876&lt;&gt;1),0,
COUNTIFS($B$4:B1876,2,$C$4:C1876,1,$D$4:D1876,1,$H$4:H1876,1))</f>
        <v>0</v>
      </c>
      <c r="G1876" s="26" t="str">
        <f>IF(I1876="","",(COUNTIF($E$4:E1876,E1876)))</f>
        <v/>
      </c>
      <c r="H1876" s="1">
        <f>IF(AND(J1876="SAYIM",FİLTRE!$H$5="RAFTA",U1876&lt;&gt;0),1,0)+
IF(AND(J1876="İADE DEPO",FİLTRE!$H$5="İADE DEPO"),1,0)+
IF(FİLTRE!$H$5="TÜMÜ",1,0)+
IF(AND(J1876="FİRMA İADE",FİLTRE!$H$5="FİRMA İADE"),1,0)+
IF(AND(J1876="İMHA",FİLTRE!$H$5="İMHA"),1,0)</f>
        <v>1</v>
      </c>
      <c r="I1876" s="99"/>
      <c r="J1876" s="100"/>
      <c r="K1876" s="100"/>
      <c r="L1876" s="101"/>
      <c r="M1876" s="102"/>
      <c r="N1876" s="101"/>
      <c r="O1876" s="99"/>
      <c r="P1876" s="103"/>
      <c r="Q1876" s="104"/>
      <c r="R1876" s="50"/>
      <c r="S1876" s="105"/>
      <c r="T1876" s="106"/>
      <c r="U1876" s="107"/>
      <c r="V1876" s="108"/>
      <c r="W1876" s="107"/>
      <c r="X1876" s="107"/>
      <c r="AA1876" s="107"/>
      <c r="AB1876" s="110"/>
      <c r="AC1876" s="110"/>
      <c r="AE1876" s="105"/>
      <c r="AF1876" s="105"/>
      <c r="AR1876" s="112"/>
    </row>
    <row r="1877" spans="2:44" x14ac:dyDescent="0.25">
      <c r="B1877" s="1" t="str">
        <f>IF(I1877="","",
(IF(N1877=FİLTRE!$H$6,2,0)+IF(FİLTRE!$H$6="TOPLAM",2,0))
)</f>
        <v/>
      </c>
      <c r="C1877">
        <f>IF(FİLTRE!$M$5="",9,(IF(U1877&gt;=FİLTRE!$M$5,1,0)))</f>
        <v>1</v>
      </c>
      <c r="D1877" s="1">
        <f>IF(FİLTRE!$M$6="",9,(IF('SKT LİSTESİ'!P1877&lt;=FİLTRE!$M$6,1,0)))</f>
        <v>1</v>
      </c>
      <c r="E1877" s="25" t="str">
        <f>IF(I1877="","",(COUNTIFS($L$4:L1877,L1877)))</f>
        <v/>
      </c>
      <c r="F1877" s="13">
        <f>IF(OR(B1877&lt;&gt;2,C1877&lt;&gt;1,D1877&lt;&gt;1,H1877&lt;&gt;1),0,
COUNTIFS($B$4:B1877,2,$C$4:C1877,1,$D$4:D1877,1,$H$4:H1877,1))</f>
        <v>0</v>
      </c>
      <c r="G1877" s="26" t="str">
        <f>IF(I1877="","",(COUNTIF($E$4:E1877,E1877)))</f>
        <v/>
      </c>
      <c r="H1877" s="1">
        <f>IF(AND(J1877="SAYIM",FİLTRE!$H$5="RAFTA",U1877&lt;&gt;0),1,0)+
IF(AND(J1877="İADE DEPO",FİLTRE!$H$5="İADE DEPO"),1,0)+
IF(FİLTRE!$H$5="TÜMÜ",1,0)+
IF(AND(J1877="FİRMA İADE",FİLTRE!$H$5="FİRMA İADE"),1,0)+
IF(AND(J1877="İMHA",FİLTRE!$H$5="İMHA"),1,0)</f>
        <v>1</v>
      </c>
      <c r="I1877" s="99"/>
      <c r="J1877" s="100"/>
      <c r="K1877" s="100"/>
      <c r="L1877" s="101"/>
      <c r="M1877" s="102"/>
      <c r="N1877" s="101"/>
      <c r="O1877" s="99"/>
      <c r="P1877" s="103"/>
      <c r="Q1877" s="104"/>
      <c r="R1877" s="50"/>
      <c r="S1877" s="105"/>
      <c r="T1877" s="106"/>
      <c r="U1877" s="107"/>
      <c r="V1877" s="108"/>
      <c r="W1877" s="107"/>
      <c r="X1877" s="107"/>
      <c r="AA1877" s="107"/>
      <c r="AB1877" s="110"/>
      <c r="AC1877" s="110"/>
      <c r="AE1877" s="105"/>
      <c r="AF1877" s="105"/>
      <c r="AR1877" s="112"/>
    </row>
    <row r="1878" spans="2:44" x14ac:dyDescent="0.25">
      <c r="B1878" s="1" t="str">
        <f>IF(I1878="","",
(IF(N1878=FİLTRE!$H$6,2,0)+IF(FİLTRE!$H$6="TOPLAM",2,0))
)</f>
        <v/>
      </c>
      <c r="C1878">
        <f>IF(FİLTRE!$M$5="",9,(IF(U1878&gt;=FİLTRE!$M$5,1,0)))</f>
        <v>1</v>
      </c>
      <c r="D1878" s="1">
        <f>IF(FİLTRE!$M$6="",9,(IF('SKT LİSTESİ'!P1878&lt;=FİLTRE!$M$6,1,0)))</f>
        <v>1</v>
      </c>
      <c r="E1878" s="25" t="str">
        <f>IF(I1878="","",(COUNTIFS($L$4:L1878,L1878)))</f>
        <v/>
      </c>
      <c r="F1878" s="13">
        <f>IF(OR(B1878&lt;&gt;2,C1878&lt;&gt;1,D1878&lt;&gt;1,H1878&lt;&gt;1),0,
COUNTIFS($B$4:B1878,2,$C$4:C1878,1,$D$4:D1878,1,$H$4:H1878,1))</f>
        <v>0</v>
      </c>
      <c r="G1878" s="26" t="str">
        <f>IF(I1878="","",(COUNTIF($E$4:E1878,E1878)))</f>
        <v/>
      </c>
      <c r="H1878" s="1">
        <f>IF(AND(J1878="SAYIM",FİLTRE!$H$5="RAFTA",U1878&lt;&gt;0),1,0)+
IF(AND(J1878="İADE DEPO",FİLTRE!$H$5="İADE DEPO"),1,0)+
IF(FİLTRE!$H$5="TÜMÜ",1,0)+
IF(AND(J1878="FİRMA İADE",FİLTRE!$H$5="FİRMA İADE"),1,0)+
IF(AND(J1878="İMHA",FİLTRE!$H$5="İMHA"),1,0)</f>
        <v>1</v>
      </c>
      <c r="I1878" s="99"/>
      <c r="J1878" s="100"/>
      <c r="K1878" s="100"/>
      <c r="L1878" s="101"/>
      <c r="M1878" s="102"/>
      <c r="N1878" s="101"/>
      <c r="O1878" s="99"/>
      <c r="P1878" s="103"/>
      <c r="Q1878" s="104"/>
      <c r="R1878" s="50"/>
      <c r="S1878" s="105"/>
      <c r="T1878" s="106"/>
      <c r="U1878" s="107"/>
      <c r="V1878" s="108"/>
      <c r="W1878" s="107"/>
      <c r="X1878" s="107"/>
      <c r="AA1878" s="107"/>
      <c r="AB1878" s="110"/>
      <c r="AC1878" s="110"/>
      <c r="AE1878" s="105"/>
      <c r="AF1878" s="105"/>
      <c r="AR1878" s="112"/>
    </row>
    <row r="1879" spans="2:44" x14ac:dyDescent="0.25">
      <c r="B1879" s="1" t="str">
        <f>IF(I1879="","",
(IF(N1879=FİLTRE!$H$6,2,0)+IF(FİLTRE!$H$6="TOPLAM",2,0))
)</f>
        <v/>
      </c>
      <c r="C1879">
        <f>IF(FİLTRE!$M$5="",9,(IF(U1879&gt;=FİLTRE!$M$5,1,0)))</f>
        <v>1</v>
      </c>
      <c r="D1879" s="1">
        <f>IF(FİLTRE!$M$6="",9,(IF('SKT LİSTESİ'!P1879&lt;=FİLTRE!$M$6,1,0)))</f>
        <v>1</v>
      </c>
      <c r="E1879" s="25" t="str">
        <f>IF(I1879="","",(COUNTIFS($L$4:L1879,L1879)))</f>
        <v/>
      </c>
      <c r="F1879" s="13">
        <f>IF(OR(B1879&lt;&gt;2,C1879&lt;&gt;1,D1879&lt;&gt;1,H1879&lt;&gt;1),0,
COUNTIFS($B$4:B1879,2,$C$4:C1879,1,$D$4:D1879,1,$H$4:H1879,1))</f>
        <v>0</v>
      </c>
      <c r="G1879" s="26" t="str">
        <f>IF(I1879="","",(COUNTIF($E$4:E1879,E1879)))</f>
        <v/>
      </c>
      <c r="H1879" s="1">
        <f>IF(AND(J1879="SAYIM",FİLTRE!$H$5="RAFTA",U1879&lt;&gt;0),1,0)+
IF(AND(J1879="İADE DEPO",FİLTRE!$H$5="İADE DEPO"),1,0)+
IF(FİLTRE!$H$5="TÜMÜ",1,0)+
IF(AND(J1879="FİRMA İADE",FİLTRE!$H$5="FİRMA İADE"),1,0)+
IF(AND(J1879="İMHA",FİLTRE!$H$5="İMHA"),1,0)</f>
        <v>1</v>
      </c>
      <c r="I1879" s="99"/>
      <c r="J1879" s="100"/>
      <c r="K1879" s="100"/>
      <c r="L1879" s="101"/>
      <c r="M1879" s="102"/>
      <c r="N1879" s="101"/>
      <c r="O1879" s="99"/>
      <c r="P1879" s="103"/>
      <c r="Q1879" s="104"/>
      <c r="R1879" s="50"/>
      <c r="S1879" s="105"/>
      <c r="T1879" s="106"/>
      <c r="U1879" s="107"/>
      <c r="V1879" s="108"/>
      <c r="W1879" s="107"/>
      <c r="X1879" s="107"/>
      <c r="AA1879" s="107"/>
      <c r="AB1879" s="110"/>
      <c r="AC1879" s="110"/>
      <c r="AE1879" s="105"/>
      <c r="AF1879" s="105"/>
      <c r="AR1879" s="112"/>
    </row>
    <row r="1880" spans="2:44" x14ac:dyDescent="0.25">
      <c r="B1880" s="1" t="str">
        <f>IF(I1880="","",
(IF(N1880=FİLTRE!$H$6,2,0)+IF(FİLTRE!$H$6="TOPLAM",2,0))
)</f>
        <v/>
      </c>
      <c r="C1880">
        <f>IF(FİLTRE!$M$5="",9,(IF(U1880&gt;=FİLTRE!$M$5,1,0)))</f>
        <v>1</v>
      </c>
      <c r="D1880" s="1">
        <f>IF(FİLTRE!$M$6="",9,(IF('SKT LİSTESİ'!P1880&lt;=FİLTRE!$M$6,1,0)))</f>
        <v>1</v>
      </c>
      <c r="E1880" s="25" t="str">
        <f>IF(I1880="","",(COUNTIFS($L$4:L1880,L1880)))</f>
        <v/>
      </c>
      <c r="F1880" s="13">
        <f>IF(OR(B1880&lt;&gt;2,C1880&lt;&gt;1,D1880&lt;&gt;1,H1880&lt;&gt;1),0,
COUNTIFS($B$4:B1880,2,$C$4:C1880,1,$D$4:D1880,1,$H$4:H1880,1))</f>
        <v>0</v>
      </c>
      <c r="G1880" s="26" t="str">
        <f>IF(I1880="","",(COUNTIF($E$4:E1880,E1880)))</f>
        <v/>
      </c>
      <c r="H1880" s="1">
        <f>IF(AND(J1880="SAYIM",FİLTRE!$H$5="RAFTA",U1880&lt;&gt;0),1,0)+
IF(AND(J1880="İADE DEPO",FİLTRE!$H$5="İADE DEPO"),1,0)+
IF(FİLTRE!$H$5="TÜMÜ",1,0)+
IF(AND(J1880="FİRMA İADE",FİLTRE!$H$5="FİRMA İADE"),1,0)+
IF(AND(J1880="İMHA",FİLTRE!$H$5="İMHA"),1,0)</f>
        <v>1</v>
      </c>
      <c r="I1880" s="99"/>
      <c r="J1880" s="100"/>
      <c r="K1880" s="100"/>
      <c r="L1880" s="101"/>
      <c r="M1880" s="102"/>
      <c r="N1880" s="101"/>
      <c r="O1880" s="99"/>
      <c r="P1880" s="103"/>
      <c r="Q1880" s="104"/>
      <c r="R1880" s="50"/>
      <c r="S1880" s="105"/>
      <c r="T1880" s="106"/>
      <c r="U1880" s="107"/>
      <c r="V1880" s="108"/>
      <c r="W1880" s="107"/>
      <c r="X1880" s="107"/>
      <c r="AA1880" s="107"/>
      <c r="AB1880" s="110"/>
      <c r="AC1880" s="110"/>
      <c r="AE1880" s="105"/>
      <c r="AF1880" s="105"/>
      <c r="AR1880" s="112"/>
    </row>
    <row r="1881" spans="2:44" x14ac:dyDescent="0.25">
      <c r="B1881" s="1" t="str">
        <f>IF(I1881="","",
(IF(N1881=FİLTRE!$H$6,2,0)+IF(FİLTRE!$H$6="TOPLAM",2,0))
)</f>
        <v/>
      </c>
      <c r="C1881">
        <f>IF(FİLTRE!$M$5="",9,(IF(U1881&gt;=FİLTRE!$M$5,1,0)))</f>
        <v>1</v>
      </c>
      <c r="D1881" s="1">
        <f>IF(FİLTRE!$M$6="",9,(IF('SKT LİSTESİ'!P1881&lt;=FİLTRE!$M$6,1,0)))</f>
        <v>1</v>
      </c>
      <c r="E1881" s="25" t="str">
        <f>IF(I1881="","",(COUNTIFS($L$4:L1881,L1881)))</f>
        <v/>
      </c>
      <c r="F1881" s="13">
        <f>IF(OR(B1881&lt;&gt;2,C1881&lt;&gt;1,D1881&lt;&gt;1,H1881&lt;&gt;1),0,
COUNTIFS($B$4:B1881,2,$C$4:C1881,1,$D$4:D1881,1,$H$4:H1881,1))</f>
        <v>0</v>
      </c>
      <c r="G1881" s="26" t="str">
        <f>IF(I1881="","",(COUNTIF($E$4:E1881,E1881)))</f>
        <v/>
      </c>
      <c r="H1881" s="1">
        <f>IF(AND(J1881="SAYIM",FİLTRE!$H$5="RAFTA",U1881&lt;&gt;0),1,0)+
IF(AND(J1881="İADE DEPO",FİLTRE!$H$5="İADE DEPO"),1,0)+
IF(FİLTRE!$H$5="TÜMÜ",1,0)+
IF(AND(J1881="FİRMA İADE",FİLTRE!$H$5="FİRMA İADE"),1,0)+
IF(AND(J1881="İMHA",FİLTRE!$H$5="İMHA"),1,0)</f>
        <v>1</v>
      </c>
      <c r="I1881" s="99"/>
      <c r="J1881" s="100"/>
      <c r="K1881" s="100"/>
      <c r="L1881" s="101"/>
      <c r="M1881" s="102"/>
      <c r="N1881" s="101"/>
      <c r="O1881" s="99"/>
      <c r="P1881" s="103"/>
      <c r="Q1881" s="104"/>
      <c r="R1881" s="50"/>
      <c r="S1881" s="105"/>
      <c r="T1881" s="106"/>
      <c r="U1881" s="107"/>
      <c r="V1881" s="108"/>
      <c r="W1881" s="107"/>
      <c r="X1881" s="107"/>
      <c r="AA1881" s="107"/>
      <c r="AB1881" s="110"/>
      <c r="AC1881" s="110"/>
      <c r="AE1881" s="105"/>
      <c r="AF1881" s="105"/>
      <c r="AR1881" s="112"/>
    </row>
    <row r="1882" spans="2:44" x14ac:dyDescent="0.25">
      <c r="B1882" s="1" t="str">
        <f>IF(I1882="","",
(IF(N1882=FİLTRE!$H$6,2,0)+IF(FİLTRE!$H$6="TOPLAM",2,0))
)</f>
        <v/>
      </c>
      <c r="C1882">
        <f>IF(FİLTRE!$M$5="",9,(IF(U1882&gt;=FİLTRE!$M$5,1,0)))</f>
        <v>1</v>
      </c>
      <c r="D1882" s="1">
        <f>IF(FİLTRE!$M$6="",9,(IF('SKT LİSTESİ'!P1882&lt;=FİLTRE!$M$6,1,0)))</f>
        <v>1</v>
      </c>
      <c r="E1882" s="25" t="str">
        <f>IF(I1882="","",(COUNTIFS($L$4:L1882,L1882)))</f>
        <v/>
      </c>
      <c r="F1882" s="13">
        <f>IF(OR(B1882&lt;&gt;2,C1882&lt;&gt;1,D1882&lt;&gt;1,H1882&lt;&gt;1),0,
COUNTIFS($B$4:B1882,2,$C$4:C1882,1,$D$4:D1882,1,$H$4:H1882,1))</f>
        <v>0</v>
      </c>
      <c r="G1882" s="26" t="str">
        <f>IF(I1882="","",(COUNTIF($E$4:E1882,E1882)))</f>
        <v/>
      </c>
      <c r="H1882" s="1">
        <f>IF(AND(J1882="SAYIM",FİLTRE!$H$5="RAFTA",U1882&lt;&gt;0),1,0)+
IF(AND(J1882="İADE DEPO",FİLTRE!$H$5="İADE DEPO"),1,0)+
IF(FİLTRE!$H$5="TÜMÜ",1,0)+
IF(AND(J1882="FİRMA İADE",FİLTRE!$H$5="FİRMA İADE"),1,0)+
IF(AND(J1882="İMHA",FİLTRE!$H$5="İMHA"),1,0)</f>
        <v>1</v>
      </c>
      <c r="I1882" s="99"/>
      <c r="J1882" s="100"/>
      <c r="K1882" s="100"/>
      <c r="L1882" s="101"/>
      <c r="M1882" s="102"/>
      <c r="N1882" s="101"/>
      <c r="O1882" s="99"/>
      <c r="P1882" s="103"/>
      <c r="Q1882" s="104"/>
      <c r="R1882" s="50"/>
      <c r="S1882" s="105"/>
      <c r="T1882" s="106"/>
      <c r="U1882" s="107"/>
      <c r="V1882" s="108"/>
      <c r="W1882" s="107"/>
      <c r="X1882" s="107"/>
      <c r="AA1882" s="107"/>
      <c r="AB1882" s="110"/>
      <c r="AC1882" s="110"/>
      <c r="AE1882" s="105"/>
      <c r="AF1882" s="105"/>
      <c r="AR1882" s="112"/>
    </row>
    <row r="1883" spans="2:44" x14ac:dyDescent="0.25">
      <c r="B1883" s="1" t="str">
        <f>IF(I1883="","",
(IF(N1883=FİLTRE!$H$6,2,0)+IF(FİLTRE!$H$6="TOPLAM",2,0))
)</f>
        <v/>
      </c>
      <c r="C1883">
        <f>IF(FİLTRE!$M$5="",9,(IF(U1883&gt;=FİLTRE!$M$5,1,0)))</f>
        <v>1</v>
      </c>
      <c r="D1883" s="1">
        <f>IF(FİLTRE!$M$6="",9,(IF('SKT LİSTESİ'!P1883&lt;=FİLTRE!$M$6,1,0)))</f>
        <v>1</v>
      </c>
      <c r="E1883" s="25" t="str">
        <f>IF(I1883="","",(COUNTIFS($L$4:L1883,L1883)))</f>
        <v/>
      </c>
      <c r="F1883" s="13">
        <f>IF(OR(B1883&lt;&gt;2,C1883&lt;&gt;1,D1883&lt;&gt;1,H1883&lt;&gt;1),0,
COUNTIFS($B$4:B1883,2,$C$4:C1883,1,$D$4:D1883,1,$H$4:H1883,1))</f>
        <v>0</v>
      </c>
      <c r="G1883" s="26" t="str">
        <f>IF(I1883="","",(COUNTIF($E$4:E1883,E1883)))</f>
        <v/>
      </c>
      <c r="H1883" s="1">
        <f>IF(AND(J1883="SAYIM",FİLTRE!$H$5="RAFTA",U1883&lt;&gt;0),1,0)+
IF(AND(J1883="İADE DEPO",FİLTRE!$H$5="İADE DEPO"),1,0)+
IF(FİLTRE!$H$5="TÜMÜ",1,0)+
IF(AND(J1883="FİRMA İADE",FİLTRE!$H$5="FİRMA İADE"),1,0)+
IF(AND(J1883="İMHA",FİLTRE!$H$5="İMHA"),1,0)</f>
        <v>1</v>
      </c>
      <c r="I1883" s="99"/>
      <c r="J1883" s="100"/>
      <c r="K1883" s="100"/>
      <c r="L1883" s="101"/>
      <c r="M1883" s="102"/>
      <c r="N1883" s="101"/>
      <c r="O1883" s="99"/>
      <c r="P1883" s="103"/>
      <c r="Q1883" s="104"/>
      <c r="R1883" s="50"/>
      <c r="S1883" s="105"/>
      <c r="T1883" s="106"/>
      <c r="U1883" s="107"/>
      <c r="V1883" s="108"/>
      <c r="W1883" s="107"/>
      <c r="X1883" s="107"/>
      <c r="AA1883" s="107"/>
      <c r="AB1883" s="110"/>
      <c r="AC1883" s="110"/>
      <c r="AE1883" s="105"/>
      <c r="AF1883" s="105"/>
      <c r="AR1883" s="112"/>
    </row>
    <row r="1884" spans="2:44" x14ac:dyDescent="0.25">
      <c r="B1884" s="1" t="str">
        <f>IF(I1884="","",
(IF(N1884=FİLTRE!$H$6,2,0)+IF(FİLTRE!$H$6="TOPLAM",2,0))
)</f>
        <v/>
      </c>
      <c r="C1884">
        <f>IF(FİLTRE!$M$5="",9,(IF(U1884&gt;=FİLTRE!$M$5,1,0)))</f>
        <v>1</v>
      </c>
      <c r="D1884" s="1">
        <f>IF(FİLTRE!$M$6="",9,(IF('SKT LİSTESİ'!P1884&lt;=FİLTRE!$M$6,1,0)))</f>
        <v>1</v>
      </c>
      <c r="E1884" s="25" t="str">
        <f>IF(I1884="","",(COUNTIFS($L$4:L1884,L1884)))</f>
        <v/>
      </c>
      <c r="F1884" s="13">
        <f>IF(OR(B1884&lt;&gt;2,C1884&lt;&gt;1,D1884&lt;&gt;1,H1884&lt;&gt;1),0,
COUNTIFS($B$4:B1884,2,$C$4:C1884,1,$D$4:D1884,1,$H$4:H1884,1))</f>
        <v>0</v>
      </c>
      <c r="G1884" s="26" t="str">
        <f>IF(I1884="","",(COUNTIF($E$4:E1884,E1884)))</f>
        <v/>
      </c>
      <c r="H1884" s="1">
        <f>IF(AND(J1884="SAYIM",FİLTRE!$H$5="RAFTA",U1884&lt;&gt;0),1,0)+
IF(AND(J1884="İADE DEPO",FİLTRE!$H$5="İADE DEPO"),1,0)+
IF(FİLTRE!$H$5="TÜMÜ",1,0)+
IF(AND(J1884="FİRMA İADE",FİLTRE!$H$5="FİRMA İADE"),1,0)+
IF(AND(J1884="İMHA",FİLTRE!$H$5="İMHA"),1,0)</f>
        <v>1</v>
      </c>
      <c r="I1884" s="99"/>
      <c r="J1884" s="100"/>
      <c r="K1884" s="100"/>
      <c r="L1884" s="101"/>
      <c r="M1884" s="102"/>
      <c r="N1884" s="101"/>
      <c r="O1884" s="99"/>
      <c r="P1884" s="103"/>
      <c r="Q1884" s="104"/>
      <c r="R1884" s="50"/>
      <c r="S1884" s="105"/>
      <c r="T1884" s="106"/>
      <c r="U1884" s="107"/>
      <c r="V1884" s="108"/>
      <c r="W1884" s="107"/>
      <c r="X1884" s="107"/>
      <c r="AA1884" s="107"/>
      <c r="AB1884" s="110"/>
      <c r="AC1884" s="110"/>
      <c r="AE1884" s="105"/>
      <c r="AF1884" s="105"/>
      <c r="AR1884" s="112"/>
    </row>
    <row r="1885" spans="2:44" x14ac:dyDescent="0.25">
      <c r="B1885" s="1" t="str">
        <f>IF(I1885="","",
(IF(N1885=FİLTRE!$H$6,2,0)+IF(FİLTRE!$H$6="TOPLAM",2,0))
)</f>
        <v/>
      </c>
      <c r="C1885">
        <f>IF(FİLTRE!$M$5="",9,(IF(U1885&gt;=FİLTRE!$M$5,1,0)))</f>
        <v>1</v>
      </c>
      <c r="D1885" s="1">
        <f>IF(FİLTRE!$M$6="",9,(IF('SKT LİSTESİ'!P1885&lt;=FİLTRE!$M$6,1,0)))</f>
        <v>1</v>
      </c>
      <c r="E1885" s="25" t="str">
        <f>IF(I1885="","",(COUNTIFS($L$4:L1885,L1885)))</f>
        <v/>
      </c>
      <c r="F1885" s="13">
        <f>IF(OR(B1885&lt;&gt;2,C1885&lt;&gt;1,D1885&lt;&gt;1,H1885&lt;&gt;1),0,
COUNTIFS($B$4:B1885,2,$C$4:C1885,1,$D$4:D1885,1,$H$4:H1885,1))</f>
        <v>0</v>
      </c>
      <c r="G1885" s="26" t="str">
        <f>IF(I1885="","",(COUNTIF($E$4:E1885,E1885)))</f>
        <v/>
      </c>
      <c r="H1885" s="1">
        <f>IF(AND(J1885="SAYIM",FİLTRE!$H$5="RAFTA",U1885&lt;&gt;0),1,0)+
IF(AND(J1885="İADE DEPO",FİLTRE!$H$5="İADE DEPO"),1,0)+
IF(FİLTRE!$H$5="TÜMÜ",1,0)+
IF(AND(J1885="FİRMA İADE",FİLTRE!$H$5="FİRMA İADE"),1,0)+
IF(AND(J1885="İMHA",FİLTRE!$H$5="İMHA"),1,0)</f>
        <v>1</v>
      </c>
      <c r="I1885" s="99"/>
      <c r="J1885" s="100"/>
      <c r="K1885" s="100"/>
      <c r="L1885" s="101"/>
      <c r="M1885" s="102"/>
      <c r="N1885" s="101"/>
      <c r="O1885" s="99"/>
      <c r="P1885" s="103"/>
      <c r="Q1885" s="104"/>
      <c r="R1885" s="50"/>
      <c r="S1885" s="105"/>
      <c r="T1885" s="106"/>
      <c r="U1885" s="107"/>
      <c r="V1885" s="108"/>
      <c r="W1885" s="107"/>
      <c r="X1885" s="107"/>
      <c r="AA1885" s="107"/>
      <c r="AB1885" s="110"/>
      <c r="AC1885" s="110"/>
      <c r="AE1885" s="105"/>
      <c r="AF1885" s="105"/>
      <c r="AR1885" s="112"/>
    </row>
    <row r="1886" spans="2:44" x14ac:dyDescent="0.25">
      <c r="B1886" s="1" t="str">
        <f>IF(I1886="","",
(IF(N1886=FİLTRE!$H$6,2,0)+IF(FİLTRE!$H$6="TOPLAM",2,0))
)</f>
        <v/>
      </c>
      <c r="C1886">
        <f>IF(FİLTRE!$M$5="",9,(IF(U1886&gt;=FİLTRE!$M$5,1,0)))</f>
        <v>1</v>
      </c>
      <c r="D1886" s="1">
        <f>IF(FİLTRE!$M$6="",9,(IF('SKT LİSTESİ'!P1886&lt;=FİLTRE!$M$6,1,0)))</f>
        <v>1</v>
      </c>
      <c r="E1886" s="25" t="str">
        <f>IF(I1886="","",(COUNTIFS($L$4:L1886,L1886)))</f>
        <v/>
      </c>
      <c r="F1886" s="13">
        <f>IF(OR(B1886&lt;&gt;2,C1886&lt;&gt;1,D1886&lt;&gt;1,H1886&lt;&gt;1),0,
COUNTIFS($B$4:B1886,2,$C$4:C1886,1,$D$4:D1886,1,$H$4:H1886,1))</f>
        <v>0</v>
      </c>
      <c r="G1886" s="26" t="str">
        <f>IF(I1886="","",(COUNTIF($E$4:E1886,E1886)))</f>
        <v/>
      </c>
      <c r="H1886" s="1">
        <f>IF(AND(J1886="SAYIM",FİLTRE!$H$5="RAFTA",U1886&lt;&gt;0),1,0)+
IF(AND(J1886="İADE DEPO",FİLTRE!$H$5="İADE DEPO"),1,0)+
IF(FİLTRE!$H$5="TÜMÜ",1,0)+
IF(AND(J1886="FİRMA İADE",FİLTRE!$H$5="FİRMA İADE"),1,0)+
IF(AND(J1886="İMHA",FİLTRE!$H$5="İMHA"),1,0)</f>
        <v>1</v>
      </c>
      <c r="I1886" s="99"/>
      <c r="J1886" s="100"/>
      <c r="K1886" s="100"/>
      <c r="L1886" s="101"/>
      <c r="M1886" s="102"/>
      <c r="N1886" s="101"/>
      <c r="O1886" s="99"/>
      <c r="P1886" s="103"/>
      <c r="Q1886" s="104"/>
      <c r="R1886" s="50"/>
      <c r="S1886" s="105"/>
      <c r="T1886" s="106"/>
      <c r="U1886" s="107"/>
      <c r="V1886" s="108"/>
      <c r="W1886" s="107"/>
      <c r="X1886" s="107"/>
      <c r="AA1886" s="107"/>
      <c r="AB1886" s="110"/>
      <c r="AC1886" s="110"/>
      <c r="AE1886" s="105"/>
      <c r="AF1886" s="105"/>
      <c r="AR1886" s="112"/>
    </row>
    <row r="1887" spans="2:44" x14ac:dyDescent="0.25">
      <c r="B1887" s="1" t="str">
        <f>IF(I1887="","",
(IF(N1887=FİLTRE!$H$6,2,0)+IF(FİLTRE!$H$6="TOPLAM",2,0))
)</f>
        <v/>
      </c>
      <c r="C1887">
        <f>IF(FİLTRE!$M$5="",9,(IF(U1887&gt;=FİLTRE!$M$5,1,0)))</f>
        <v>1</v>
      </c>
      <c r="D1887" s="1">
        <f>IF(FİLTRE!$M$6="",9,(IF('SKT LİSTESİ'!P1887&lt;=FİLTRE!$M$6,1,0)))</f>
        <v>1</v>
      </c>
      <c r="E1887" s="25" t="str">
        <f>IF(I1887="","",(COUNTIFS($L$4:L1887,L1887)))</f>
        <v/>
      </c>
      <c r="F1887" s="13">
        <f>IF(OR(B1887&lt;&gt;2,C1887&lt;&gt;1,D1887&lt;&gt;1,H1887&lt;&gt;1),0,
COUNTIFS($B$4:B1887,2,$C$4:C1887,1,$D$4:D1887,1,$H$4:H1887,1))</f>
        <v>0</v>
      </c>
      <c r="G1887" s="26" t="str">
        <f>IF(I1887="","",(COUNTIF($E$4:E1887,E1887)))</f>
        <v/>
      </c>
      <c r="H1887" s="1">
        <f>IF(AND(J1887="SAYIM",FİLTRE!$H$5="RAFTA",U1887&lt;&gt;0),1,0)+
IF(AND(J1887="İADE DEPO",FİLTRE!$H$5="İADE DEPO"),1,0)+
IF(FİLTRE!$H$5="TÜMÜ",1,0)+
IF(AND(J1887="FİRMA İADE",FİLTRE!$H$5="FİRMA İADE"),1,0)+
IF(AND(J1887="İMHA",FİLTRE!$H$5="İMHA"),1,0)</f>
        <v>1</v>
      </c>
      <c r="I1887" s="99"/>
      <c r="J1887" s="100"/>
      <c r="K1887" s="100"/>
      <c r="L1887" s="101"/>
      <c r="M1887" s="102"/>
      <c r="N1887" s="101"/>
      <c r="O1887" s="99"/>
      <c r="P1887" s="103"/>
      <c r="Q1887" s="104"/>
      <c r="R1887" s="50"/>
      <c r="S1887" s="105"/>
      <c r="T1887" s="106"/>
      <c r="U1887" s="107"/>
      <c r="V1887" s="108"/>
      <c r="W1887" s="107"/>
      <c r="X1887" s="107"/>
      <c r="AA1887" s="107"/>
      <c r="AB1887" s="110"/>
      <c r="AC1887" s="110"/>
      <c r="AE1887" s="105"/>
      <c r="AF1887" s="105"/>
      <c r="AR1887" s="112"/>
    </row>
    <row r="1888" spans="2:44" x14ac:dyDescent="0.25">
      <c r="B1888" s="1" t="str">
        <f>IF(I1888="","",
(IF(N1888=FİLTRE!$H$6,2,0)+IF(FİLTRE!$H$6="TOPLAM",2,0))
)</f>
        <v/>
      </c>
      <c r="C1888">
        <f>IF(FİLTRE!$M$5="",9,(IF(U1888&gt;=FİLTRE!$M$5,1,0)))</f>
        <v>1</v>
      </c>
      <c r="D1888" s="1">
        <f>IF(FİLTRE!$M$6="",9,(IF('SKT LİSTESİ'!P1888&lt;=FİLTRE!$M$6,1,0)))</f>
        <v>1</v>
      </c>
      <c r="E1888" s="25" t="str">
        <f>IF(I1888="","",(COUNTIFS($L$4:L1888,L1888)))</f>
        <v/>
      </c>
      <c r="F1888" s="13">
        <f>IF(OR(B1888&lt;&gt;2,C1888&lt;&gt;1,D1888&lt;&gt;1,H1888&lt;&gt;1),0,
COUNTIFS($B$4:B1888,2,$C$4:C1888,1,$D$4:D1888,1,$H$4:H1888,1))</f>
        <v>0</v>
      </c>
      <c r="G1888" s="26" t="str">
        <f>IF(I1888="","",(COUNTIF($E$4:E1888,E1888)))</f>
        <v/>
      </c>
      <c r="H1888" s="1">
        <f>IF(AND(J1888="SAYIM",FİLTRE!$H$5="RAFTA",U1888&lt;&gt;0),1,0)+
IF(AND(J1888="İADE DEPO",FİLTRE!$H$5="İADE DEPO"),1,0)+
IF(FİLTRE!$H$5="TÜMÜ",1,0)+
IF(AND(J1888="FİRMA İADE",FİLTRE!$H$5="FİRMA İADE"),1,0)+
IF(AND(J1888="İMHA",FİLTRE!$H$5="İMHA"),1,0)</f>
        <v>1</v>
      </c>
      <c r="I1888" s="99"/>
      <c r="J1888" s="100"/>
      <c r="K1888" s="100"/>
      <c r="L1888" s="101"/>
      <c r="M1888" s="102"/>
      <c r="N1888" s="101"/>
      <c r="O1888" s="99"/>
      <c r="P1888" s="103"/>
      <c r="Q1888" s="104"/>
      <c r="R1888" s="50"/>
      <c r="S1888" s="105"/>
      <c r="T1888" s="106"/>
      <c r="U1888" s="107"/>
      <c r="V1888" s="108"/>
      <c r="W1888" s="107"/>
      <c r="X1888" s="107"/>
      <c r="AA1888" s="107"/>
      <c r="AB1888" s="110"/>
      <c r="AC1888" s="110"/>
      <c r="AE1888" s="105"/>
      <c r="AF1888" s="105"/>
      <c r="AR1888" s="112"/>
    </row>
    <row r="1889" spans="2:44" x14ac:dyDescent="0.25">
      <c r="B1889" s="1" t="str">
        <f>IF(I1889="","",
(IF(N1889=FİLTRE!$H$6,2,0)+IF(FİLTRE!$H$6="TOPLAM",2,0))
)</f>
        <v/>
      </c>
      <c r="C1889">
        <f>IF(FİLTRE!$M$5="",9,(IF(U1889&gt;=FİLTRE!$M$5,1,0)))</f>
        <v>1</v>
      </c>
      <c r="D1889" s="1">
        <f>IF(FİLTRE!$M$6="",9,(IF('SKT LİSTESİ'!P1889&lt;=FİLTRE!$M$6,1,0)))</f>
        <v>1</v>
      </c>
      <c r="E1889" s="25" t="str">
        <f>IF(I1889="","",(COUNTIFS($L$4:L1889,L1889)))</f>
        <v/>
      </c>
      <c r="F1889" s="13">
        <f>IF(OR(B1889&lt;&gt;2,C1889&lt;&gt;1,D1889&lt;&gt;1,H1889&lt;&gt;1),0,
COUNTIFS($B$4:B1889,2,$C$4:C1889,1,$D$4:D1889,1,$H$4:H1889,1))</f>
        <v>0</v>
      </c>
      <c r="G1889" s="26" t="str">
        <f>IF(I1889="","",(COUNTIF($E$4:E1889,E1889)))</f>
        <v/>
      </c>
      <c r="H1889" s="1">
        <f>IF(AND(J1889="SAYIM",FİLTRE!$H$5="RAFTA",U1889&lt;&gt;0),1,0)+
IF(AND(J1889="İADE DEPO",FİLTRE!$H$5="İADE DEPO"),1,0)+
IF(FİLTRE!$H$5="TÜMÜ",1,0)+
IF(AND(J1889="FİRMA İADE",FİLTRE!$H$5="FİRMA İADE"),1,0)+
IF(AND(J1889="İMHA",FİLTRE!$H$5="İMHA"),1,0)</f>
        <v>1</v>
      </c>
      <c r="I1889" s="99"/>
      <c r="J1889" s="100"/>
      <c r="K1889" s="100"/>
      <c r="L1889" s="101"/>
      <c r="M1889" s="102"/>
      <c r="N1889" s="101"/>
      <c r="O1889" s="99"/>
      <c r="P1889" s="103"/>
      <c r="Q1889" s="104"/>
      <c r="R1889" s="50"/>
      <c r="S1889" s="105"/>
      <c r="T1889" s="106"/>
      <c r="U1889" s="107"/>
      <c r="V1889" s="108"/>
      <c r="W1889" s="107"/>
      <c r="X1889" s="107"/>
      <c r="AA1889" s="107"/>
      <c r="AB1889" s="110"/>
      <c r="AC1889" s="110"/>
      <c r="AE1889" s="105"/>
      <c r="AF1889" s="105"/>
      <c r="AR1889" s="112"/>
    </row>
    <row r="1890" spans="2:44" x14ac:dyDescent="0.25">
      <c r="B1890" s="1" t="str">
        <f>IF(I1890="","",
(IF(N1890=FİLTRE!$H$6,2,0)+IF(FİLTRE!$H$6="TOPLAM",2,0))
)</f>
        <v/>
      </c>
      <c r="C1890">
        <f>IF(FİLTRE!$M$5="",9,(IF(U1890&gt;=FİLTRE!$M$5,1,0)))</f>
        <v>1</v>
      </c>
      <c r="D1890" s="1">
        <f>IF(FİLTRE!$M$6="",9,(IF('SKT LİSTESİ'!P1890&lt;=FİLTRE!$M$6,1,0)))</f>
        <v>1</v>
      </c>
      <c r="E1890" s="25" t="str">
        <f>IF(I1890="","",(COUNTIFS($L$4:L1890,L1890)))</f>
        <v/>
      </c>
      <c r="F1890" s="13">
        <f>IF(OR(B1890&lt;&gt;2,C1890&lt;&gt;1,D1890&lt;&gt;1,H1890&lt;&gt;1),0,
COUNTIFS($B$4:B1890,2,$C$4:C1890,1,$D$4:D1890,1,$H$4:H1890,1))</f>
        <v>0</v>
      </c>
      <c r="G1890" s="26" t="str">
        <f>IF(I1890="","",(COUNTIF($E$4:E1890,E1890)))</f>
        <v/>
      </c>
      <c r="H1890" s="1">
        <f>IF(AND(J1890="SAYIM",FİLTRE!$H$5="RAFTA",U1890&lt;&gt;0),1,0)+
IF(AND(J1890="İADE DEPO",FİLTRE!$H$5="İADE DEPO"),1,0)+
IF(FİLTRE!$H$5="TÜMÜ",1,0)+
IF(AND(J1890="FİRMA İADE",FİLTRE!$H$5="FİRMA İADE"),1,0)+
IF(AND(J1890="İMHA",FİLTRE!$H$5="İMHA"),1,0)</f>
        <v>1</v>
      </c>
      <c r="I1890" s="99"/>
      <c r="J1890" s="100"/>
      <c r="K1890" s="100"/>
      <c r="L1890" s="101"/>
      <c r="M1890" s="102"/>
      <c r="N1890" s="101"/>
      <c r="O1890" s="99"/>
      <c r="P1890" s="103"/>
      <c r="Q1890" s="104"/>
      <c r="R1890" s="50"/>
      <c r="S1890" s="105"/>
      <c r="T1890" s="106"/>
      <c r="U1890" s="107"/>
      <c r="V1890" s="108"/>
      <c r="W1890" s="107"/>
      <c r="X1890" s="107"/>
      <c r="AA1890" s="107"/>
      <c r="AB1890" s="110"/>
      <c r="AC1890" s="110"/>
      <c r="AE1890" s="105"/>
      <c r="AF1890" s="105"/>
      <c r="AR1890" s="112"/>
    </row>
    <row r="1891" spans="2:44" x14ac:dyDescent="0.25">
      <c r="B1891" s="1" t="str">
        <f>IF(I1891="","",
(IF(N1891=FİLTRE!$H$6,2,0)+IF(FİLTRE!$H$6="TOPLAM",2,0))
)</f>
        <v/>
      </c>
      <c r="C1891">
        <f>IF(FİLTRE!$M$5="",9,(IF(U1891&gt;=FİLTRE!$M$5,1,0)))</f>
        <v>1</v>
      </c>
      <c r="D1891" s="1">
        <f>IF(FİLTRE!$M$6="",9,(IF('SKT LİSTESİ'!P1891&lt;=FİLTRE!$M$6,1,0)))</f>
        <v>1</v>
      </c>
      <c r="E1891" s="25" t="str">
        <f>IF(I1891="","",(COUNTIFS($L$4:L1891,L1891)))</f>
        <v/>
      </c>
      <c r="F1891" s="13">
        <f>IF(OR(B1891&lt;&gt;2,C1891&lt;&gt;1,D1891&lt;&gt;1,H1891&lt;&gt;1),0,
COUNTIFS($B$4:B1891,2,$C$4:C1891,1,$D$4:D1891,1,$H$4:H1891,1))</f>
        <v>0</v>
      </c>
      <c r="G1891" s="26" t="str">
        <f>IF(I1891="","",(COUNTIF($E$4:E1891,E1891)))</f>
        <v/>
      </c>
      <c r="H1891" s="1">
        <f>IF(AND(J1891="SAYIM",FİLTRE!$H$5="RAFTA",U1891&lt;&gt;0),1,0)+
IF(AND(J1891="İADE DEPO",FİLTRE!$H$5="İADE DEPO"),1,0)+
IF(FİLTRE!$H$5="TÜMÜ",1,0)+
IF(AND(J1891="FİRMA İADE",FİLTRE!$H$5="FİRMA İADE"),1,0)+
IF(AND(J1891="İMHA",FİLTRE!$H$5="İMHA"),1,0)</f>
        <v>1</v>
      </c>
      <c r="I1891" s="99"/>
      <c r="J1891" s="100"/>
      <c r="K1891" s="100"/>
      <c r="L1891" s="101"/>
      <c r="M1891" s="102"/>
      <c r="N1891" s="101"/>
      <c r="O1891" s="99"/>
      <c r="P1891" s="103"/>
      <c r="Q1891" s="104"/>
      <c r="R1891" s="50"/>
      <c r="S1891" s="105"/>
      <c r="T1891" s="106"/>
      <c r="U1891" s="107"/>
      <c r="V1891" s="108"/>
      <c r="W1891" s="107"/>
      <c r="X1891" s="107"/>
      <c r="AA1891" s="107"/>
      <c r="AB1891" s="110"/>
      <c r="AC1891" s="110"/>
      <c r="AE1891" s="105"/>
      <c r="AF1891" s="105"/>
      <c r="AR1891" s="112"/>
    </row>
    <row r="1892" spans="2:44" x14ac:dyDescent="0.25">
      <c r="B1892" s="1" t="str">
        <f>IF(I1892="","",
(IF(N1892=FİLTRE!$H$6,2,0)+IF(FİLTRE!$H$6="TOPLAM",2,0))
)</f>
        <v/>
      </c>
      <c r="C1892">
        <f>IF(FİLTRE!$M$5="",9,(IF(U1892&gt;=FİLTRE!$M$5,1,0)))</f>
        <v>1</v>
      </c>
      <c r="D1892" s="1">
        <f>IF(FİLTRE!$M$6="",9,(IF('SKT LİSTESİ'!P1892&lt;=FİLTRE!$M$6,1,0)))</f>
        <v>1</v>
      </c>
      <c r="E1892" s="25" t="str">
        <f>IF(I1892="","",(COUNTIFS($L$4:L1892,L1892)))</f>
        <v/>
      </c>
      <c r="F1892" s="13">
        <f>IF(OR(B1892&lt;&gt;2,C1892&lt;&gt;1,D1892&lt;&gt;1,H1892&lt;&gt;1),0,
COUNTIFS($B$4:B1892,2,$C$4:C1892,1,$D$4:D1892,1,$H$4:H1892,1))</f>
        <v>0</v>
      </c>
      <c r="G1892" s="26" t="str">
        <f>IF(I1892="","",(COUNTIF($E$4:E1892,E1892)))</f>
        <v/>
      </c>
      <c r="H1892" s="1">
        <f>IF(AND(J1892="SAYIM",FİLTRE!$H$5="RAFTA",U1892&lt;&gt;0),1,0)+
IF(AND(J1892="İADE DEPO",FİLTRE!$H$5="İADE DEPO"),1,0)+
IF(FİLTRE!$H$5="TÜMÜ",1,0)+
IF(AND(J1892="FİRMA İADE",FİLTRE!$H$5="FİRMA İADE"),1,0)+
IF(AND(J1892="İMHA",FİLTRE!$H$5="İMHA"),1,0)</f>
        <v>1</v>
      </c>
      <c r="I1892" s="99"/>
      <c r="J1892" s="100"/>
      <c r="K1892" s="100"/>
      <c r="L1892" s="101"/>
      <c r="M1892" s="102"/>
      <c r="N1892" s="101"/>
      <c r="O1892" s="99"/>
      <c r="P1892" s="103"/>
      <c r="Q1892" s="104"/>
      <c r="R1892" s="50"/>
      <c r="S1892" s="105"/>
      <c r="T1892" s="106"/>
      <c r="U1892" s="107"/>
      <c r="V1892" s="108"/>
      <c r="W1892" s="107"/>
      <c r="X1892" s="107"/>
      <c r="AA1892" s="107"/>
      <c r="AB1892" s="110"/>
      <c r="AC1892" s="110"/>
      <c r="AE1892" s="105"/>
      <c r="AF1892" s="105"/>
      <c r="AR1892" s="112"/>
    </row>
    <row r="1893" spans="2:44" x14ac:dyDescent="0.25">
      <c r="B1893" s="1" t="str">
        <f>IF(I1893="","",
(IF(N1893=FİLTRE!$H$6,2,0)+IF(FİLTRE!$H$6="TOPLAM",2,0))
)</f>
        <v/>
      </c>
      <c r="C1893">
        <f>IF(FİLTRE!$M$5="",9,(IF(U1893&gt;=FİLTRE!$M$5,1,0)))</f>
        <v>1</v>
      </c>
      <c r="D1893" s="1">
        <f>IF(FİLTRE!$M$6="",9,(IF('SKT LİSTESİ'!P1893&lt;=FİLTRE!$M$6,1,0)))</f>
        <v>1</v>
      </c>
      <c r="E1893" s="25" t="str">
        <f>IF(I1893="","",(COUNTIFS($L$4:L1893,L1893)))</f>
        <v/>
      </c>
      <c r="F1893" s="13">
        <f>IF(OR(B1893&lt;&gt;2,C1893&lt;&gt;1,D1893&lt;&gt;1,H1893&lt;&gt;1),0,
COUNTIFS($B$4:B1893,2,$C$4:C1893,1,$D$4:D1893,1,$H$4:H1893,1))</f>
        <v>0</v>
      </c>
      <c r="G1893" s="26" t="str">
        <f>IF(I1893="","",(COUNTIF($E$4:E1893,E1893)))</f>
        <v/>
      </c>
      <c r="H1893" s="1">
        <f>IF(AND(J1893="SAYIM",FİLTRE!$H$5="RAFTA",U1893&lt;&gt;0),1,0)+
IF(AND(J1893="İADE DEPO",FİLTRE!$H$5="İADE DEPO"),1,0)+
IF(FİLTRE!$H$5="TÜMÜ",1,0)+
IF(AND(J1893="FİRMA İADE",FİLTRE!$H$5="FİRMA İADE"),1,0)+
IF(AND(J1893="İMHA",FİLTRE!$H$5="İMHA"),1,0)</f>
        <v>1</v>
      </c>
      <c r="I1893" s="99"/>
      <c r="J1893" s="100"/>
      <c r="K1893" s="100"/>
      <c r="L1893" s="101"/>
      <c r="M1893" s="102"/>
      <c r="N1893" s="101"/>
      <c r="O1893" s="99"/>
      <c r="P1893" s="103"/>
      <c r="Q1893" s="104"/>
      <c r="R1893" s="50"/>
      <c r="S1893" s="105"/>
      <c r="T1893" s="106"/>
      <c r="U1893" s="107"/>
      <c r="V1893" s="108"/>
      <c r="W1893" s="107"/>
      <c r="X1893" s="107"/>
      <c r="AA1893" s="107"/>
      <c r="AB1893" s="110"/>
      <c r="AC1893" s="110"/>
      <c r="AE1893" s="105"/>
      <c r="AF1893" s="105"/>
      <c r="AR1893" s="112"/>
    </row>
    <row r="1894" spans="2:44" x14ac:dyDescent="0.25">
      <c r="B1894" s="1" t="str">
        <f>IF(I1894="","",
(IF(N1894=FİLTRE!$H$6,2,0)+IF(FİLTRE!$H$6="TOPLAM",2,0))
)</f>
        <v/>
      </c>
      <c r="C1894">
        <f>IF(FİLTRE!$M$5="",9,(IF(U1894&gt;=FİLTRE!$M$5,1,0)))</f>
        <v>1</v>
      </c>
      <c r="D1894" s="1">
        <f>IF(FİLTRE!$M$6="",9,(IF('SKT LİSTESİ'!P1894&lt;=FİLTRE!$M$6,1,0)))</f>
        <v>1</v>
      </c>
      <c r="E1894" s="25" t="str">
        <f>IF(I1894="","",(COUNTIFS($L$4:L1894,L1894)))</f>
        <v/>
      </c>
      <c r="F1894" s="13">
        <f>IF(OR(B1894&lt;&gt;2,C1894&lt;&gt;1,D1894&lt;&gt;1,H1894&lt;&gt;1),0,
COUNTIFS($B$4:B1894,2,$C$4:C1894,1,$D$4:D1894,1,$H$4:H1894,1))</f>
        <v>0</v>
      </c>
      <c r="G1894" s="26" t="str">
        <f>IF(I1894="","",(COUNTIF($E$4:E1894,E1894)))</f>
        <v/>
      </c>
      <c r="H1894" s="1">
        <f>IF(AND(J1894="SAYIM",FİLTRE!$H$5="RAFTA",U1894&lt;&gt;0),1,0)+
IF(AND(J1894="İADE DEPO",FİLTRE!$H$5="İADE DEPO"),1,0)+
IF(FİLTRE!$H$5="TÜMÜ",1,0)+
IF(AND(J1894="FİRMA İADE",FİLTRE!$H$5="FİRMA İADE"),1,0)+
IF(AND(J1894="İMHA",FİLTRE!$H$5="İMHA"),1,0)</f>
        <v>1</v>
      </c>
      <c r="I1894" s="99"/>
      <c r="J1894" s="100"/>
      <c r="K1894" s="100"/>
      <c r="L1894" s="101"/>
      <c r="M1894" s="102"/>
      <c r="N1894" s="101"/>
      <c r="O1894" s="99"/>
      <c r="P1894" s="103"/>
      <c r="Q1894" s="104"/>
      <c r="R1894" s="50"/>
      <c r="S1894" s="105"/>
      <c r="T1894" s="106"/>
      <c r="U1894" s="107"/>
      <c r="V1894" s="108"/>
      <c r="W1894" s="107"/>
      <c r="X1894" s="107"/>
      <c r="AA1894" s="107"/>
      <c r="AB1894" s="110"/>
      <c r="AC1894" s="110"/>
      <c r="AE1894" s="105"/>
      <c r="AF1894" s="105"/>
      <c r="AR1894" s="112"/>
    </row>
    <row r="1895" spans="2:44" x14ac:dyDescent="0.25">
      <c r="B1895" s="1" t="str">
        <f>IF(I1895="","",
(IF(N1895=FİLTRE!$H$6,2,0)+IF(FİLTRE!$H$6="TOPLAM",2,0))
)</f>
        <v/>
      </c>
      <c r="C1895">
        <f>IF(FİLTRE!$M$5="",9,(IF(U1895&gt;=FİLTRE!$M$5,1,0)))</f>
        <v>1</v>
      </c>
      <c r="D1895" s="1">
        <f>IF(FİLTRE!$M$6="",9,(IF('SKT LİSTESİ'!P1895&lt;=FİLTRE!$M$6,1,0)))</f>
        <v>1</v>
      </c>
      <c r="E1895" s="25" t="str">
        <f>IF(I1895="","",(COUNTIFS($L$4:L1895,L1895)))</f>
        <v/>
      </c>
      <c r="F1895" s="13">
        <f>IF(OR(B1895&lt;&gt;2,C1895&lt;&gt;1,D1895&lt;&gt;1,H1895&lt;&gt;1),0,
COUNTIFS($B$4:B1895,2,$C$4:C1895,1,$D$4:D1895,1,$H$4:H1895,1))</f>
        <v>0</v>
      </c>
      <c r="G1895" s="26" t="str">
        <f>IF(I1895="","",(COUNTIF($E$4:E1895,E1895)))</f>
        <v/>
      </c>
      <c r="H1895" s="1">
        <f>IF(AND(J1895="SAYIM",FİLTRE!$H$5="RAFTA",U1895&lt;&gt;0),1,0)+
IF(AND(J1895="İADE DEPO",FİLTRE!$H$5="İADE DEPO"),1,0)+
IF(FİLTRE!$H$5="TÜMÜ",1,0)+
IF(AND(J1895="FİRMA İADE",FİLTRE!$H$5="FİRMA İADE"),1,0)+
IF(AND(J1895="İMHA",FİLTRE!$H$5="İMHA"),1,0)</f>
        <v>1</v>
      </c>
      <c r="I1895" s="99"/>
      <c r="J1895" s="100"/>
      <c r="K1895" s="100"/>
      <c r="L1895" s="101"/>
      <c r="M1895" s="102"/>
      <c r="N1895" s="101"/>
      <c r="O1895" s="99"/>
      <c r="P1895" s="103"/>
      <c r="Q1895" s="104"/>
      <c r="R1895" s="50"/>
      <c r="S1895" s="105"/>
      <c r="T1895" s="106"/>
      <c r="U1895" s="107"/>
      <c r="V1895" s="108"/>
      <c r="W1895" s="107"/>
      <c r="X1895" s="107"/>
      <c r="AA1895" s="107"/>
      <c r="AB1895" s="110"/>
      <c r="AC1895" s="110"/>
      <c r="AE1895" s="105"/>
      <c r="AF1895" s="105"/>
      <c r="AR1895" s="112"/>
    </row>
    <row r="1896" spans="2:44" x14ac:dyDescent="0.25">
      <c r="B1896" s="1" t="str">
        <f>IF(I1896="","",
(IF(N1896=FİLTRE!$H$6,2,0)+IF(FİLTRE!$H$6="TOPLAM",2,0))
)</f>
        <v/>
      </c>
      <c r="C1896">
        <f>IF(FİLTRE!$M$5="",9,(IF(U1896&gt;=FİLTRE!$M$5,1,0)))</f>
        <v>1</v>
      </c>
      <c r="D1896" s="1">
        <f>IF(FİLTRE!$M$6="",9,(IF('SKT LİSTESİ'!P1896&lt;=FİLTRE!$M$6,1,0)))</f>
        <v>1</v>
      </c>
      <c r="E1896" s="25" t="str">
        <f>IF(I1896="","",(COUNTIFS($L$4:L1896,L1896)))</f>
        <v/>
      </c>
      <c r="F1896" s="13">
        <f>IF(OR(B1896&lt;&gt;2,C1896&lt;&gt;1,D1896&lt;&gt;1,H1896&lt;&gt;1),0,
COUNTIFS($B$4:B1896,2,$C$4:C1896,1,$D$4:D1896,1,$H$4:H1896,1))</f>
        <v>0</v>
      </c>
      <c r="G1896" s="26" t="str">
        <f>IF(I1896="","",(COUNTIF($E$4:E1896,E1896)))</f>
        <v/>
      </c>
      <c r="H1896" s="1">
        <f>IF(AND(J1896="SAYIM",FİLTRE!$H$5="RAFTA",U1896&lt;&gt;0),1,0)+
IF(AND(J1896="İADE DEPO",FİLTRE!$H$5="İADE DEPO"),1,0)+
IF(FİLTRE!$H$5="TÜMÜ",1,0)+
IF(AND(J1896="FİRMA İADE",FİLTRE!$H$5="FİRMA İADE"),1,0)+
IF(AND(J1896="İMHA",FİLTRE!$H$5="İMHA"),1,0)</f>
        <v>1</v>
      </c>
      <c r="I1896" s="99"/>
      <c r="J1896" s="100"/>
      <c r="K1896" s="100"/>
      <c r="L1896" s="101"/>
      <c r="M1896" s="102"/>
      <c r="N1896" s="101"/>
      <c r="O1896" s="99"/>
      <c r="P1896" s="103"/>
      <c r="Q1896" s="104"/>
      <c r="R1896" s="50"/>
      <c r="S1896" s="105"/>
      <c r="T1896" s="106"/>
      <c r="U1896" s="107"/>
      <c r="V1896" s="108"/>
      <c r="W1896" s="107"/>
      <c r="X1896" s="107"/>
      <c r="AA1896" s="107"/>
      <c r="AB1896" s="110"/>
      <c r="AC1896" s="110"/>
      <c r="AE1896" s="105"/>
      <c r="AF1896" s="105"/>
      <c r="AR1896" s="112"/>
    </row>
    <row r="1897" spans="2:44" x14ac:dyDescent="0.25">
      <c r="B1897" s="1" t="str">
        <f>IF(I1897="","",
(IF(N1897=FİLTRE!$H$6,2,0)+IF(FİLTRE!$H$6="TOPLAM",2,0))
)</f>
        <v/>
      </c>
      <c r="C1897">
        <f>IF(FİLTRE!$M$5="",9,(IF(U1897&gt;=FİLTRE!$M$5,1,0)))</f>
        <v>1</v>
      </c>
      <c r="D1897" s="1">
        <f>IF(FİLTRE!$M$6="",9,(IF('SKT LİSTESİ'!P1897&lt;=FİLTRE!$M$6,1,0)))</f>
        <v>1</v>
      </c>
      <c r="E1897" s="25" t="str">
        <f>IF(I1897="","",(COUNTIFS($L$4:L1897,L1897)))</f>
        <v/>
      </c>
      <c r="F1897" s="13">
        <f>IF(OR(B1897&lt;&gt;2,C1897&lt;&gt;1,D1897&lt;&gt;1,H1897&lt;&gt;1),0,
COUNTIFS($B$4:B1897,2,$C$4:C1897,1,$D$4:D1897,1,$H$4:H1897,1))</f>
        <v>0</v>
      </c>
      <c r="G1897" s="26" t="str">
        <f>IF(I1897="","",(COUNTIF($E$4:E1897,E1897)))</f>
        <v/>
      </c>
      <c r="H1897" s="1">
        <f>IF(AND(J1897="SAYIM",FİLTRE!$H$5="RAFTA",U1897&lt;&gt;0),1,0)+
IF(AND(J1897="İADE DEPO",FİLTRE!$H$5="İADE DEPO"),1,0)+
IF(FİLTRE!$H$5="TÜMÜ",1,0)+
IF(AND(J1897="FİRMA İADE",FİLTRE!$H$5="FİRMA İADE"),1,0)+
IF(AND(J1897="İMHA",FİLTRE!$H$5="İMHA"),1,0)</f>
        <v>1</v>
      </c>
      <c r="I1897" s="99"/>
      <c r="J1897" s="100"/>
      <c r="K1897" s="100"/>
      <c r="L1897" s="101"/>
      <c r="M1897" s="102"/>
      <c r="N1897" s="101"/>
      <c r="O1897" s="99"/>
      <c r="P1897" s="103"/>
      <c r="Q1897" s="104"/>
      <c r="R1897" s="50"/>
      <c r="S1897" s="105"/>
      <c r="T1897" s="106"/>
      <c r="U1897" s="107"/>
      <c r="V1897" s="108"/>
      <c r="W1897" s="107"/>
      <c r="X1897" s="107"/>
      <c r="AA1897" s="107"/>
      <c r="AB1897" s="110"/>
      <c r="AC1897" s="110"/>
      <c r="AE1897" s="105"/>
      <c r="AF1897" s="105"/>
      <c r="AR1897" s="112"/>
    </row>
    <row r="1898" spans="2:44" x14ac:dyDescent="0.25">
      <c r="B1898" s="1" t="str">
        <f>IF(I1898="","",
(IF(N1898=FİLTRE!$H$6,2,0)+IF(FİLTRE!$H$6="TOPLAM",2,0))
)</f>
        <v/>
      </c>
      <c r="C1898">
        <f>IF(FİLTRE!$M$5="",9,(IF(U1898&gt;=FİLTRE!$M$5,1,0)))</f>
        <v>1</v>
      </c>
      <c r="D1898" s="1">
        <f>IF(FİLTRE!$M$6="",9,(IF('SKT LİSTESİ'!P1898&lt;=FİLTRE!$M$6,1,0)))</f>
        <v>1</v>
      </c>
      <c r="E1898" s="25" t="str">
        <f>IF(I1898="","",(COUNTIFS($L$4:L1898,L1898)))</f>
        <v/>
      </c>
      <c r="F1898" s="13">
        <f>IF(OR(B1898&lt;&gt;2,C1898&lt;&gt;1,D1898&lt;&gt;1,H1898&lt;&gt;1),0,
COUNTIFS($B$4:B1898,2,$C$4:C1898,1,$D$4:D1898,1,$H$4:H1898,1))</f>
        <v>0</v>
      </c>
      <c r="G1898" s="26" t="str">
        <f>IF(I1898="","",(COUNTIF($E$4:E1898,E1898)))</f>
        <v/>
      </c>
      <c r="H1898" s="1">
        <f>IF(AND(J1898="SAYIM",FİLTRE!$H$5="RAFTA",U1898&lt;&gt;0),1,0)+
IF(AND(J1898="İADE DEPO",FİLTRE!$H$5="İADE DEPO"),1,0)+
IF(FİLTRE!$H$5="TÜMÜ",1,0)+
IF(AND(J1898="FİRMA İADE",FİLTRE!$H$5="FİRMA İADE"),1,0)+
IF(AND(J1898="İMHA",FİLTRE!$H$5="İMHA"),1,0)</f>
        <v>1</v>
      </c>
      <c r="I1898" s="99"/>
      <c r="J1898" s="100"/>
      <c r="K1898" s="100"/>
      <c r="L1898" s="101"/>
      <c r="M1898" s="102"/>
      <c r="N1898" s="101"/>
      <c r="O1898" s="99"/>
      <c r="P1898" s="103"/>
      <c r="Q1898" s="104"/>
      <c r="R1898" s="50"/>
      <c r="S1898" s="105"/>
      <c r="T1898" s="106"/>
      <c r="U1898" s="107"/>
      <c r="V1898" s="108"/>
      <c r="W1898" s="107"/>
      <c r="X1898" s="107"/>
      <c r="AA1898" s="107"/>
      <c r="AB1898" s="110"/>
      <c r="AC1898" s="110"/>
      <c r="AE1898" s="105"/>
      <c r="AF1898" s="105"/>
      <c r="AR1898" s="112"/>
    </row>
    <row r="1899" spans="2:44" x14ac:dyDescent="0.25">
      <c r="B1899" s="1" t="str">
        <f>IF(I1899="","",
(IF(N1899=FİLTRE!$H$6,2,0)+IF(FİLTRE!$H$6="TOPLAM",2,0))
)</f>
        <v/>
      </c>
      <c r="C1899">
        <f>IF(FİLTRE!$M$5="",9,(IF(U1899&gt;=FİLTRE!$M$5,1,0)))</f>
        <v>1</v>
      </c>
      <c r="D1899" s="1">
        <f>IF(FİLTRE!$M$6="",9,(IF('SKT LİSTESİ'!P1899&lt;=FİLTRE!$M$6,1,0)))</f>
        <v>1</v>
      </c>
      <c r="E1899" s="25" t="str">
        <f>IF(I1899="","",(COUNTIFS($L$4:L1899,L1899)))</f>
        <v/>
      </c>
      <c r="F1899" s="13">
        <f>IF(OR(B1899&lt;&gt;2,C1899&lt;&gt;1,D1899&lt;&gt;1,H1899&lt;&gt;1),0,
COUNTIFS($B$4:B1899,2,$C$4:C1899,1,$D$4:D1899,1,$H$4:H1899,1))</f>
        <v>0</v>
      </c>
      <c r="G1899" s="26" t="str">
        <f>IF(I1899="","",(COUNTIF($E$4:E1899,E1899)))</f>
        <v/>
      </c>
      <c r="H1899" s="1">
        <f>IF(AND(J1899="SAYIM",FİLTRE!$H$5="RAFTA",U1899&lt;&gt;0),1,0)+
IF(AND(J1899="İADE DEPO",FİLTRE!$H$5="İADE DEPO"),1,0)+
IF(FİLTRE!$H$5="TÜMÜ",1,0)+
IF(AND(J1899="FİRMA İADE",FİLTRE!$H$5="FİRMA İADE"),1,0)+
IF(AND(J1899="İMHA",FİLTRE!$H$5="İMHA"),1,0)</f>
        <v>1</v>
      </c>
      <c r="I1899" s="99"/>
      <c r="J1899" s="100"/>
      <c r="K1899" s="100"/>
      <c r="L1899" s="101"/>
      <c r="M1899" s="102"/>
      <c r="N1899" s="101"/>
      <c r="O1899" s="99"/>
      <c r="P1899" s="103"/>
      <c r="Q1899" s="104"/>
      <c r="R1899" s="50"/>
      <c r="S1899" s="105"/>
      <c r="T1899" s="106"/>
      <c r="U1899" s="107"/>
      <c r="V1899" s="108"/>
      <c r="W1899" s="107"/>
      <c r="X1899" s="107"/>
      <c r="AA1899" s="107"/>
      <c r="AB1899" s="110"/>
      <c r="AC1899" s="110"/>
      <c r="AE1899" s="105"/>
      <c r="AF1899" s="105"/>
      <c r="AR1899" s="112"/>
    </row>
    <row r="1900" spans="2:44" x14ac:dyDescent="0.25">
      <c r="B1900" s="1" t="str">
        <f>IF(I1900="","",
(IF(N1900=FİLTRE!$H$6,2,0)+IF(FİLTRE!$H$6="TOPLAM",2,0))
)</f>
        <v/>
      </c>
      <c r="C1900">
        <f>IF(FİLTRE!$M$5="",9,(IF(U1900&gt;=FİLTRE!$M$5,1,0)))</f>
        <v>1</v>
      </c>
      <c r="D1900" s="1">
        <f>IF(FİLTRE!$M$6="",9,(IF('SKT LİSTESİ'!P1900&lt;=FİLTRE!$M$6,1,0)))</f>
        <v>1</v>
      </c>
      <c r="E1900" s="25" t="str">
        <f>IF(I1900="","",(COUNTIFS($L$4:L1900,L1900)))</f>
        <v/>
      </c>
      <c r="F1900" s="13">
        <f>IF(OR(B1900&lt;&gt;2,C1900&lt;&gt;1,D1900&lt;&gt;1,H1900&lt;&gt;1),0,
COUNTIFS($B$4:B1900,2,$C$4:C1900,1,$D$4:D1900,1,$H$4:H1900,1))</f>
        <v>0</v>
      </c>
      <c r="G1900" s="26" t="str">
        <f>IF(I1900="","",(COUNTIF($E$4:E1900,E1900)))</f>
        <v/>
      </c>
      <c r="H1900" s="1">
        <f>IF(AND(J1900="SAYIM",FİLTRE!$H$5="RAFTA",U1900&lt;&gt;0),1,0)+
IF(AND(J1900="İADE DEPO",FİLTRE!$H$5="İADE DEPO"),1,0)+
IF(FİLTRE!$H$5="TÜMÜ",1,0)+
IF(AND(J1900="FİRMA İADE",FİLTRE!$H$5="FİRMA İADE"),1,0)+
IF(AND(J1900="İMHA",FİLTRE!$H$5="İMHA"),1,0)</f>
        <v>1</v>
      </c>
      <c r="I1900" s="99"/>
      <c r="J1900" s="100"/>
      <c r="K1900" s="100"/>
      <c r="L1900" s="101"/>
      <c r="M1900" s="102"/>
      <c r="N1900" s="101"/>
      <c r="O1900" s="99"/>
      <c r="P1900" s="103"/>
      <c r="Q1900" s="104"/>
      <c r="R1900" s="50"/>
      <c r="S1900" s="105"/>
      <c r="T1900" s="106"/>
      <c r="U1900" s="107"/>
      <c r="V1900" s="108"/>
      <c r="W1900" s="107"/>
      <c r="X1900" s="107"/>
      <c r="AA1900" s="107"/>
      <c r="AB1900" s="110"/>
      <c r="AC1900" s="110"/>
      <c r="AE1900" s="105"/>
      <c r="AF1900" s="105"/>
      <c r="AR1900" s="112"/>
    </row>
    <row r="1901" spans="2:44" x14ac:dyDescent="0.25">
      <c r="B1901" s="1" t="str">
        <f>IF(I1901="","",
(IF(N1901=FİLTRE!$H$6,2,0)+IF(FİLTRE!$H$6="TOPLAM",2,0))
)</f>
        <v/>
      </c>
      <c r="C1901">
        <f>IF(FİLTRE!$M$5="",9,(IF(U1901&gt;=FİLTRE!$M$5,1,0)))</f>
        <v>1</v>
      </c>
      <c r="D1901" s="1">
        <f>IF(FİLTRE!$M$6="",9,(IF('SKT LİSTESİ'!P1901&lt;=FİLTRE!$M$6,1,0)))</f>
        <v>1</v>
      </c>
      <c r="E1901" s="25" t="str">
        <f>IF(I1901="","",(COUNTIFS($L$4:L1901,L1901)))</f>
        <v/>
      </c>
      <c r="F1901" s="13">
        <f>IF(OR(B1901&lt;&gt;2,C1901&lt;&gt;1,D1901&lt;&gt;1,H1901&lt;&gt;1),0,
COUNTIFS($B$4:B1901,2,$C$4:C1901,1,$D$4:D1901,1,$H$4:H1901,1))</f>
        <v>0</v>
      </c>
      <c r="G1901" s="26" t="str">
        <f>IF(I1901="","",(COUNTIF($E$4:E1901,E1901)))</f>
        <v/>
      </c>
      <c r="H1901" s="1">
        <f>IF(AND(J1901="SAYIM",FİLTRE!$H$5="RAFTA",U1901&lt;&gt;0),1,0)+
IF(AND(J1901="İADE DEPO",FİLTRE!$H$5="İADE DEPO"),1,0)+
IF(FİLTRE!$H$5="TÜMÜ",1,0)+
IF(AND(J1901="FİRMA İADE",FİLTRE!$H$5="FİRMA İADE"),1,0)+
IF(AND(J1901="İMHA",FİLTRE!$H$5="İMHA"),1,0)</f>
        <v>1</v>
      </c>
      <c r="I1901" s="99"/>
      <c r="J1901" s="100"/>
      <c r="K1901" s="100"/>
      <c r="L1901" s="101"/>
      <c r="M1901" s="102"/>
      <c r="N1901" s="101"/>
      <c r="O1901" s="99"/>
      <c r="P1901" s="103"/>
      <c r="Q1901" s="104"/>
      <c r="R1901" s="50"/>
      <c r="S1901" s="105"/>
      <c r="T1901" s="106"/>
      <c r="U1901" s="107"/>
      <c r="V1901" s="108"/>
      <c r="W1901" s="107"/>
      <c r="X1901" s="107"/>
      <c r="AA1901" s="107"/>
      <c r="AB1901" s="110"/>
      <c r="AC1901" s="110"/>
      <c r="AE1901" s="105"/>
      <c r="AF1901" s="105"/>
      <c r="AR1901" s="112"/>
    </row>
    <row r="1902" spans="2:44" x14ac:dyDescent="0.25">
      <c r="B1902" s="1" t="str">
        <f>IF(I1902="","",
(IF(N1902=FİLTRE!$H$6,2,0)+IF(FİLTRE!$H$6="TOPLAM",2,0))
)</f>
        <v/>
      </c>
      <c r="C1902">
        <f>IF(FİLTRE!$M$5="",9,(IF(U1902&gt;=FİLTRE!$M$5,1,0)))</f>
        <v>1</v>
      </c>
      <c r="D1902" s="1">
        <f>IF(FİLTRE!$M$6="",9,(IF('SKT LİSTESİ'!P1902&lt;=FİLTRE!$M$6,1,0)))</f>
        <v>1</v>
      </c>
      <c r="E1902" s="25" t="str">
        <f>IF(I1902="","",(COUNTIFS($L$4:L1902,L1902)))</f>
        <v/>
      </c>
      <c r="F1902" s="13">
        <f>IF(OR(B1902&lt;&gt;2,C1902&lt;&gt;1,D1902&lt;&gt;1,H1902&lt;&gt;1),0,
COUNTIFS($B$4:B1902,2,$C$4:C1902,1,$D$4:D1902,1,$H$4:H1902,1))</f>
        <v>0</v>
      </c>
      <c r="G1902" s="26" t="str">
        <f>IF(I1902="","",(COUNTIF($E$4:E1902,E1902)))</f>
        <v/>
      </c>
      <c r="H1902" s="1">
        <f>IF(AND(J1902="SAYIM",FİLTRE!$H$5="RAFTA",U1902&lt;&gt;0),1,0)+
IF(AND(J1902="İADE DEPO",FİLTRE!$H$5="İADE DEPO"),1,0)+
IF(FİLTRE!$H$5="TÜMÜ",1,0)+
IF(AND(J1902="FİRMA İADE",FİLTRE!$H$5="FİRMA İADE"),1,0)+
IF(AND(J1902="İMHA",FİLTRE!$H$5="İMHA"),1,0)</f>
        <v>1</v>
      </c>
      <c r="I1902" s="99"/>
      <c r="J1902" s="100"/>
      <c r="K1902" s="100"/>
      <c r="L1902" s="101"/>
      <c r="M1902" s="102"/>
      <c r="N1902" s="101"/>
      <c r="O1902" s="99"/>
      <c r="P1902" s="103"/>
      <c r="Q1902" s="104"/>
      <c r="R1902" s="50"/>
      <c r="S1902" s="105"/>
      <c r="T1902" s="106"/>
      <c r="U1902" s="107"/>
      <c r="V1902" s="108"/>
      <c r="W1902" s="107"/>
      <c r="X1902" s="107"/>
      <c r="AA1902" s="107"/>
      <c r="AB1902" s="110"/>
      <c r="AC1902" s="110"/>
      <c r="AE1902" s="105"/>
      <c r="AF1902" s="105"/>
      <c r="AR1902" s="112"/>
    </row>
    <row r="1903" spans="2:44" x14ac:dyDescent="0.25">
      <c r="B1903" s="1" t="str">
        <f>IF(I1903="","",
(IF(N1903=FİLTRE!$H$6,2,0)+IF(FİLTRE!$H$6="TOPLAM",2,0))
)</f>
        <v/>
      </c>
      <c r="C1903">
        <f>IF(FİLTRE!$M$5="",9,(IF(U1903&gt;=FİLTRE!$M$5,1,0)))</f>
        <v>1</v>
      </c>
      <c r="D1903" s="1">
        <f>IF(FİLTRE!$M$6="",9,(IF('SKT LİSTESİ'!P1903&lt;=FİLTRE!$M$6,1,0)))</f>
        <v>1</v>
      </c>
      <c r="E1903" s="25" t="str">
        <f>IF(I1903="","",(COUNTIFS($L$4:L1903,L1903)))</f>
        <v/>
      </c>
      <c r="F1903" s="13">
        <f>IF(OR(B1903&lt;&gt;2,C1903&lt;&gt;1,D1903&lt;&gt;1,H1903&lt;&gt;1),0,
COUNTIFS($B$4:B1903,2,$C$4:C1903,1,$D$4:D1903,1,$H$4:H1903,1))</f>
        <v>0</v>
      </c>
      <c r="G1903" s="26" t="str">
        <f>IF(I1903="","",(COUNTIF($E$4:E1903,E1903)))</f>
        <v/>
      </c>
      <c r="H1903" s="1">
        <f>IF(AND(J1903="SAYIM",FİLTRE!$H$5="RAFTA",U1903&lt;&gt;0),1,0)+
IF(AND(J1903="İADE DEPO",FİLTRE!$H$5="İADE DEPO"),1,0)+
IF(FİLTRE!$H$5="TÜMÜ",1,0)+
IF(AND(J1903="FİRMA İADE",FİLTRE!$H$5="FİRMA İADE"),1,0)+
IF(AND(J1903="İMHA",FİLTRE!$H$5="İMHA"),1,0)</f>
        <v>1</v>
      </c>
      <c r="I1903" s="99"/>
      <c r="J1903" s="100"/>
      <c r="K1903" s="100"/>
      <c r="L1903" s="101"/>
      <c r="M1903" s="102"/>
      <c r="N1903" s="101"/>
      <c r="O1903" s="99"/>
      <c r="P1903" s="103"/>
      <c r="Q1903" s="104"/>
      <c r="R1903" s="50"/>
      <c r="S1903" s="105"/>
      <c r="T1903" s="106"/>
      <c r="U1903" s="107"/>
      <c r="V1903" s="108"/>
      <c r="W1903" s="107"/>
      <c r="X1903" s="107"/>
      <c r="AA1903" s="107"/>
      <c r="AB1903" s="110"/>
      <c r="AC1903" s="110"/>
      <c r="AE1903" s="105"/>
      <c r="AF1903" s="105"/>
      <c r="AR1903" s="112"/>
    </row>
    <row r="1904" spans="2:44" x14ac:dyDescent="0.25">
      <c r="B1904" s="1" t="str">
        <f>IF(I1904="","",
(IF(N1904=FİLTRE!$H$6,2,0)+IF(FİLTRE!$H$6="TOPLAM",2,0))
)</f>
        <v/>
      </c>
      <c r="C1904">
        <f>IF(FİLTRE!$M$5="",9,(IF(U1904&gt;=FİLTRE!$M$5,1,0)))</f>
        <v>1</v>
      </c>
      <c r="D1904" s="1">
        <f>IF(FİLTRE!$M$6="",9,(IF('SKT LİSTESİ'!P1904&lt;=FİLTRE!$M$6,1,0)))</f>
        <v>1</v>
      </c>
      <c r="E1904" s="25" t="str">
        <f>IF(I1904="","",(COUNTIFS($L$4:L1904,L1904)))</f>
        <v/>
      </c>
      <c r="F1904" s="13">
        <f>IF(OR(B1904&lt;&gt;2,C1904&lt;&gt;1,D1904&lt;&gt;1,H1904&lt;&gt;1),0,
COUNTIFS($B$4:B1904,2,$C$4:C1904,1,$D$4:D1904,1,$H$4:H1904,1))</f>
        <v>0</v>
      </c>
      <c r="G1904" s="26" t="str">
        <f>IF(I1904="","",(COUNTIF($E$4:E1904,E1904)))</f>
        <v/>
      </c>
      <c r="H1904" s="1">
        <f>IF(AND(J1904="SAYIM",FİLTRE!$H$5="RAFTA",U1904&lt;&gt;0),1,0)+
IF(AND(J1904="İADE DEPO",FİLTRE!$H$5="İADE DEPO"),1,0)+
IF(FİLTRE!$H$5="TÜMÜ",1,0)+
IF(AND(J1904="FİRMA İADE",FİLTRE!$H$5="FİRMA İADE"),1,0)+
IF(AND(J1904="İMHA",FİLTRE!$H$5="İMHA"),1,0)</f>
        <v>1</v>
      </c>
      <c r="I1904" s="99"/>
      <c r="J1904" s="100"/>
      <c r="K1904" s="100"/>
      <c r="L1904" s="101"/>
      <c r="M1904" s="102"/>
      <c r="N1904" s="101"/>
      <c r="O1904" s="99"/>
      <c r="P1904" s="103"/>
      <c r="Q1904" s="104"/>
      <c r="R1904" s="50"/>
      <c r="S1904" s="105"/>
      <c r="T1904" s="106"/>
      <c r="U1904" s="107"/>
      <c r="V1904" s="108"/>
      <c r="W1904" s="107"/>
      <c r="X1904" s="107"/>
      <c r="AA1904" s="107"/>
      <c r="AB1904" s="110"/>
      <c r="AC1904" s="110"/>
      <c r="AE1904" s="105"/>
      <c r="AF1904" s="105"/>
      <c r="AR1904" s="112"/>
    </row>
    <row r="1905" spans="2:44" x14ac:dyDescent="0.25">
      <c r="B1905" s="1" t="str">
        <f>IF(I1905="","",
(IF(N1905=FİLTRE!$H$6,2,0)+IF(FİLTRE!$H$6="TOPLAM",2,0))
)</f>
        <v/>
      </c>
      <c r="C1905">
        <f>IF(FİLTRE!$M$5="",9,(IF(U1905&gt;=FİLTRE!$M$5,1,0)))</f>
        <v>1</v>
      </c>
      <c r="D1905" s="1">
        <f>IF(FİLTRE!$M$6="",9,(IF('SKT LİSTESİ'!P1905&lt;=FİLTRE!$M$6,1,0)))</f>
        <v>1</v>
      </c>
      <c r="E1905" s="25" t="str">
        <f>IF(I1905="","",(COUNTIFS($L$4:L1905,L1905)))</f>
        <v/>
      </c>
      <c r="F1905" s="13">
        <f>IF(OR(B1905&lt;&gt;2,C1905&lt;&gt;1,D1905&lt;&gt;1,H1905&lt;&gt;1),0,
COUNTIFS($B$4:B1905,2,$C$4:C1905,1,$D$4:D1905,1,$H$4:H1905,1))</f>
        <v>0</v>
      </c>
      <c r="G1905" s="26" t="str">
        <f>IF(I1905="","",(COUNTIF($E$4:E1905,E1905)))</f>
        <v/>
      </c>
      <c r="H1905" s="1">
        <f>IF(AND(J1905="SAYIM",FİLTRE!$H$5="RAFTA",U1905&lt;&gt;0),1,0)+
IF(AND(J1905="İADE DEPO",FİLTRE!$H$5="İADE DEPO"),1,0)+
IF(FİLTRE!$H$5="TÜMÜ",1,0)+
IF(AND(J1905="FİRMA İADE",FİLTRE!$H$5="FİRMA İADE"),1,0)+
IF(AND(J1905="İMHA",FİLTRE!$H$5="İMHA"),1,0)</f>
        <v>1</v>
      </c>
      <c r="I1905" s="99"/>
      <c r="J1905" s="100"/>
      <c r="K1905" s="100"/>
      <c r="L1905" s="101"/>
      <c r="M1905" s="102"/>
      <c r="N1905" s="101"/>
      <c r="O1905" s="99"/>
      <c r="P1905" s="103"/>
      <c r="Q1905" s="104"/>
      <c r="R1905" s="50"/>
      <c r="S1905" s="105"/>
      <c r="T1905" s="106"/>
      <c r="U1905" s="107"/>
      <c r="V1905" s="108"/>
      <c r="W1905" s="107"/>
      <c r="X1905" s="107"/>
      <c r="AA1905" s="107"/>
      <c r="AB1905" s="110"/>
      <c r="AC1905" s="110"/>
      <c r="AE1905" s="105"/>
      <c r="AF1905" s="105"/>
      <c r="AR1905" s="112"/>
    </row>
    <row r="1906" spans="2:44" x14ac:dyDescent="0.25">
      <c r="B1906" s="1" t="str">
        <f>IF(I1906="","",
(IF(N1906=FİLTRE!$H$6,2,0)+IF(FİLTRE!$H$6="TOPLAM",2,0))
)</f>
        <v/>
      </c>
      <c r="C1906">
        <f>IF(FİLTRE!$M$5="",9,(IF(U1906&gt;=FİLTRE!$M$5,1,0)))</f>
        <v>1</v>
      </c>
      <c r="D1906" s="1">
        <f>IF(FİLTRE!$M$6="",9,(IF('SKT LİSTESİ'!P1906&lt;=FİLTRE!$M$6,1,0)))</f>
        <v>1</v>
      </c>
      <c r="E1906" s="25" t="str">
        <f>IF(I1906="","",(COUNTIFS($L$4:L1906,L1906)))</f>
        <v/>
      </c>
      <c r="F1906" s="13">
        <f>IF(OR(B1906&lt;&gt;2,C1906&lt;&gt;1,D1906&lt;&gt;1,H1906&lt;&gt;1),0,
COUNTIFS($B$4:B1906,2,$C$4:C1906,1,$D$4:D1906,1,$H$4:H1906,1))</f>
        <v>0</v>
      </c>
      <c r="G1906" s="26" t="str">
        <f>IF(I1906="","",(COUNTIF($E$4:E1906,E1906)))</f>
        <v/>
      </c>
      <c r="H1906" s="1">
        <f>IF(AND(J1906="SAYIM",FİLTRE!$H$5="RAFTA",U1906&lt;&gt;0),1,0)+
IF(AND(J1906="İADE DEPO",FİLTRE!$H$5="İADE DEPO"),1,0)+
IF(FİLTRE!$H$5="TÜMÜ",1,0)+
IF(AND(J1906="FİRMA İADE",FİLTRE!$H$5="FİRMA İADE"),1,0)+
IF(AND(J1906="İMHA",FİLTRE!$H$5="İMHA"),1,0)</f>
        <v>1</v>
      </c>
      <c r="I1906" s="99"/>
      <c r="J1906" s="100"/>
      <c r="K1906" s="100"/>
      <c r="L1906" s="101"/>
      <c r="M1906" s="102"/>
      <c r="N1906" s="101"/>
      <c r="O1906" s="99"/>
      <c r="P1906" s="103"/>
      <c r="Q1906" s="104"/>
      <c r="R1906" s="50"/>
      <c r="S1906" s="105"/>
      <c r="T1906" s="106"/>
      <c r="U1906" s="107"/>
      <c r="V1906" s="108"/>
      <c r="W1906" s="107"/>
      <c r="X1906" s="107"/>
      <c r="AA1906" s="107"/>
      <c r="AB1906" s="110"/>
      <c r="AC1906" s="110"/>
      <c r="AE1906" s="105"/>
      <c r="AF1906" s="105"/>
      <c r="AR1906" s="112"/>
    </row>
    <row r="1907" spans="2:44" x14ac:dyDescent="0.25">
      <c r="B1907" s="1" t="str">
        <f>IF(I1907="","",
(IF(N1907=FİLTRE!$H$6,2,0)+IF(FİLTRE!$H$6="TOPLAM",2,0))
)</f>
        <v/>
      </c>
      <c r="C1907">
        <f>IF(FİLTRE!$M$5="",9,(IF(U1907&gt;=FİLTRE!$M$5,1,0)))</f>
        <v>1</v>
      </c>
      <c r="D1907" s="1">
        <f>IF(FİLTRE!$M$6="",9,(IF('SKT LİSTESİ'!P1907&lt;=FİLTRE!$M$6,1,0)))</f>
        <v>1</v>
      </c>
      <c r="E1907" s="25" t="str">
        <f>IF(I1907="","",(COUNTIFS($L$4:L1907,L1907)))</f>
        <v/>
      </c>
      <c r="F1907" s="13">
        <f>IF(OR(B1907&lt;&gt;2,C1907&lt;&gt;1,D1907&lt;&gt;1,H1907&lt;&gt;1),0,
COUNTIFS($B$4:B1907,2,$C$4:C1907,1,$D$4:D1907,1,$H$4:H1907,1))</f>
        <v>0</v>
      </c>
      <c r="G1907" s="26" t="str">
        <f>IF(I1907="","",(COUNTIF($E$4:E1907,E1907)))</f>
        <v/>
      </c>
      <c r="H1907" s="1">
        <f>IF(AND(J1907="SAYIM",FİLTRE!$H$5="RAFTA",U1907&lt;&gt;0),1,0)+
IF(AND(J1907="İADE DEPO",FİLTRE!$H$5="İADE DEPO"),1,0)+
IF(FİLTRE!$H$5="TÜMÜ",1,0)+
IF(AND(J1907="FİRMA İADE",FİLTRE!$H$5="FİRMA İADE"),1,0)+
IF(AND(J1907="İMHA",FİLTRE!$H$5="İMHA"),1,0)</f>
        <v>1</v>
      </c>
      <c r="I1907" s="99"/>
      <c r="J1907" s="100"/>
      <c r="K1907" s="100"/>
      <c r="L1907" s="101"/>
      <c r="M1907" s="102"/>
      <c r="N1907" s="101"/>
      <c r="O1907" s="99"/>
      <c r="P1907" s="103"/>
      <c r="Q1907" s="104"/>
      <c r="R1907" s="50"/>
      <c r="S1907" s="105"/>
      <c r="T1907" s="106"/>
      <c r="U1907" s="107"/>
      <c r="V1907" s="108"/>
      <c r="W1907" s="107"/>
      <c r="X1907" s="107"/>
      <c r="AA1907" s="107"/>
      <c r="AB1907" s="110"/>
      <c r="AC1907" s="110"/>
      <c r="AE1907" s="105"/>
      <c r="AF1907" s="105"/>
      <c r="AR1907" s="112"/>
    </row>
    <row r="1908" spans="2:44" x14ac:dyDescent="0.25">
      <c r="B1908" s="1" t="str">
        <f>IF(I1908="","",
(IF(N1908=FİLTRE!$H$6,2,0)+IF(FİLTRE!$H$6="TOPLAM",2,0))
)</f>
        <v/>
      </c>
      <c r="C1908">
        <f>IF(FİLTRE!$M$5="",9,(IF(U1908&gt;=FİLTRE!$M$5,1,0)))</f>
        <v>1</v>
      </c>
      <c r="D1908" s="1">
        <f>IF(FİLTRE!$M$6="",9,(IF('SKT LİSTESİ'!P1908&lt;=FİLTRE!$M$6,1,0)))</f>
        <v>1</v>
      </c>
      <c r="E1908" s="25" t="str">
        <f>IF(I1908="","",(COUNTIFS($L$4:L1908,L1908)))</f>
        <v/>
      </c>
      <c r="F1908" s="13">
        <f>IF(OR(B1908&lt;&gt;2,C1908&lt;&gt;1,D1908&lt;&gt;1,H1908&lt;&gt;1),0,
COUNTIFS($B$4:B1908,2,$C$4:C1908,1,$D$4:D1908,1,$H$4:H1908,1))</f>
        <v>0</v>
      </c>
      <c r="G1908" s="26" t="str">
        <f>IF(I1908="","",(COUNTIF($E$4:E1908,E1908)))</f>
        <v/>
      </c>
      <c r="H1908" s="1">
        <f>IF(AND(J1908="SAYIM",FİLTRE!$H$5="RAFTA",U1908&lt;&gt;0),1,0)+
IF(AND(J1908="İADE DEPO",FİLTRE!$H$5="İADE DEPO"),1,0)+
IF(FİLTRE!$H$5="TÜMÜ",1,0)+
IF(AND(J1908="FİRMA İADE",FİLTRE!$H$5="FİRMA İADE"),1,0)+
IF(AND(J1908="İMHA",FİLTRE!$H$5="İMHA"),1,0)</f>
        <v>1</v>
      </c>
      <c r="I1908" s="99"/>
      <c r="J1908" s="100"/>
      <c r="K1908" s="100"/>
      <c r="L1908" s="101"/>
      <c r="M1908" s="102"/>
      <c r="N1908" s="101"/>
      <c r="O1908" s="99"/>
      <c r="P1908" s="103"/>
      <c r="Q1908" s="104"/>
      <c r="R1908" s="50"/>
      <c r="S1908" s="105"/>
      <c r="T1908" s="106"/>
      <c r="U1908" s="107"/>
      <c r="V1908" s="108"/>
      <c r="W1908" s="107"/>
      <c r="X1908" s="107"/>
      <c r="AA1908" s="107"/>
      <c r="AB1908" s="110"/>
      <c r="AC1908" s="110"/>
      <c r="AE1908" s="105"/>
      <c r="AF1908" s="105"/>
      <c r="AR1908" s="112"/>
    </row>
    <row r="1909" spans="2:44" x14ac:dyDescent="0.25">
      <c r="B1909" s="1" t="str">
        <f>IF(I1909="","",
(IF(N1909=FİLTRE!$H$6,2,0)+IF(FİLTRE!$H$6="TOPLAM",2,0))
)</f>
        <v/>
      </c>
      <c r="C1909">
        <f>IF(FİLTRE!$M$5="",9,(IF(U1909&gt;=FİLTRE!$M$5,1,0)))</f>
        <v>1</v>
      </c>
      <c r="D1909" s="1">
        <f>IF(FİLTRE!$M$6="",9,(IF('SKT LİSTESİ'!P1909&lt;=FİLTRE!$M$6,1,0)))</f>
        <v>1</v>
      </c>
      <c r="E1909" s="25" t="str">
        <f>IF(I1909="","",(COUNTIFS($L$4:L1909,L1909)))</f>
        <v/>
      </c>
      <c r="F1909" s="13">
        <f>IF(OR(B1909&lt;&gt;2,C1909&lt;&gt;1,D1909&lt;&gt;1,H1909&lt;&gt;1),0,
COUNTIFS($B$4:B1909,2,$C$4:C1909,1,$D$4:D1909,1,$H$4:H1909,1))</f>
        <v>0</v>
      </c>
      <c r="G1909" s="26" t="str">
        <f>IF(I1909="","",(COUNTIF($E$4:E1909,E1909)))</f>
        <v/>
      </c>
      <c r="H1909" s="1">
        <f>IF(AND(J1909="SAYIM",FİLTRE!$H$5="RAFTA",U1909&lt;&gt;0),1,0)+
IF(AND(J1909="İADE DEPO",FİLTRE!$H$5="İADE DEPO"),1,0)+
IF(FİLTRE!$H$5="TÜMÜ",1,0)+
IF(AND(J1909="FİRMA İADE",FİLTRE!$H$5="FİRMA İADE"),1,0)+
IF(AND(J1909="İMHA",FİLTRE!$H$5="İMHA"),1,0)</f>
        <v>1</v>
      </c>
      <c r="I1909" s="99"/>
      <c r="J1909" s="100"/>
      <c r="K1909" s="100"/>
      <c r="L1909" s="101"/>
      <c r="M1909" s="102"/>
      <c r="N1909" s="101"/>
      <c r="O1909" s="99"/>
      <c r="P1909" s="103"/>
      <c r="Q1909" s="104"/>
      <c r="R1909" s="50"/>
      <c r="S1909" s="105"/>
      <c r="T1909" s="106"/>
      <c r="U1909" s="107"/>
      <c r="V1909" s="108"/>
      <c r="W1909" s="107"/>
      <c r="X1909" s="107"/>
      <c r="AA1909" s="107"/>
      <c r="AB1909" s="110"/>
      <c r="AC1909" s="110"/>
      <c r="AE1909" s="105"/>
      <c r="AF1909" s="105"/>
      <c r="AR1909" s="112"/>
    </row>
    <row r="1910" spans="2:44" x14ac:dyDescent="0.25">
      <c r="B1910" s="1" t="str">
        <f>IF(I1910="","",
(IF(N1910=FİLTRE!$H$6,2,0)+IF(FİLTRE!$H$6="TOPLAM",2,0))
)</f>
        <v/>
      </c>
      <c r="C1910">
        <f>IF(FİLTRE!$M$5="",9,(IF(U1910&gt;=FİLTRE!$M$5,1,0)))</f>
        <v>1</v>
      </c>
      <c r="D1910" s="1">
        <f>IF(FİLTRE!$M$6="",9,(IF('SKT LİSTESİ'!P1910&lt;=FİLTRE!$M$6,1,0)))</f>
        <v>1</v>
      </c>
      <c r="E1910" s="25" t="str">
        <f>IF(I1910="","",(COUNTIFS($L$4:L1910,L1910)))</f>
        <v/>
      </c>
      <c r="F1910" s="13">
        <f>IF(OR(B1910&lt;&gt;2,C1910&lt;&gt;1,D1910&lt;&gt;1,H1910&lt;&gt;1),0,
COUNTIFS($B$4:B1910,2,$C$4:C1910,1,$D$4:D1910,1,$H$4:H1910,1))</f>
        <v>0</v>
      </c>
      <c r="G1910" s="26" t="str">
        <f>IF(I1910="","",(COUNTIF($E$4:E1910,E1910)))</f>
        <v/>
      </c>
      <c r="H1910" s="1">
        <f>IF(AND(J1910="SAYIM",FİLTRE!$H$5="RAFTA",U1910&lt;&gt;0),1,0)+
IF(AND(J1910="İADE DEPO",FİLTRE!$H$5="İADE DEPO"),1,0)+
IF(FİLTRE!$H$5="TÜMÜ",1,0)+
IF(AND(J1910="FİRMA İADE",FİLTRE!$H$5="FİRMA İADE"),1,0)+
IF(AND(J1910="İMHA",FİLTRE!$H$5="İMHA"),1,0)</f>
        <v>1</v>
      </c>
      <c r="I1910" s="99"/>
      <c r="J1910" s="100"/>
      <c r="K1910" s="100"/>
      <c r="L1910" s="101"/>
      <c r="M1910" s="102"/>
      <c r="N1910" s="101"/>
      <c r="O1910" s="99"/>
      <c r="P1910" s="103"/>
      <c r="Q1910" s="104"/>
      <c r="R1910" s="50"/>
      <c r="S1910" s="105"/>
      <c r="T1910" s="106"/>
      <c r="U1910" s="107"/>
      <c r="V1910" s="108"/>
      <c r="W1910" s="107"/>
      <c r="X1910" s="107"/>
      <c r="AA1910" s="107"/>
      <c r="AB1910" s="110"/>
      <c r="AC1910" s="110"/>
      <c r="AE1910" s="105"/>
      <c r="AF1910" s="105"/>
      <c r="AR1910" s="112"/>
    </row>
    <row r="1911" spans="2:44" x14ac:dyDescent="0.25">
      <c r="B1911" s="1" t="str">
        <f>IF(I1911="","",
(IF(N1911=FİLTRE!$H$6,2,0)+IF(FİLTRE!$H$6="TOPLAM",2,0))
)</f>
        <v/>
      </c>
      <c r="C1911">
        <f>IF(FİLTRE!$M$5="",9,(IF(U1911&gt;=FİLTRE!$M$5,1,0)))</f>
        <v>1</v>
      </c>
      <c r="D1911" s="1">
        <f>IF(FİLTRE!$M$6="",9,(IF('SKT LİSTESİ'!P1911&lt;=FİLTRE!$M$6,1,0)))</f>
        <v>1</v>
      </c>
      <c r="E1911" s="25" t="str">
        <f>IF(I1911="","",(COUNTIFS($L$4:L1911,L1911)))</f>
        <v/>
      </c>
      <c r="F1911" s="13">
        <f>IF(OR(B1911&lt;&gt;2,C1911&lt;&gt;1,D1911&lt;&gt;1,H1911&lt;&gt;1),0,
COUNTIFS($B$4:B1911,2,$C$4:C1911,1,$D$4:D1911,1,$H$4:H1911,1))</f>
        <v>0</v>
      </c>
      <c r="G1911" s="26" t="str">
        <f>IF(I1911="","",(COUNTIF($E$4:E1911,E1911)))</f>
        <v/>
      </c>
      <c r="H1911" s="1">
        <f>IF(AND(J1911="SAYIM",FİLTRE!$H$5="RAFTA",U1911&lt;&gt;0),1,0)+
IF(AND(J1911="İADE DEPO",FİLTRE!$H$5="İADE DEPO"),1,0)+
IF(FİLTRE!$H$5="TÜMÜ",1,0)+
IF(AND(J1911="FİRMA İADE",FİLTRE!$H$5="FİRMA İADE"),1,0)+
IF(AND(J1911="İMHA",FİLTRE!$H$5="İMHA"),1,0)</f>
        <v>1</v>
      </c>
      <c r="I1911" s="99"/>
      <c r="J1911" s="100"/>
      <c r="K1911" s="100"/>
      <c r="L1911" s="101"/>
      <c r="M1911" s="102"/>
      <c r="N1911" s="101"/>
      <c r="O1911" s="99"/>
      <c r="P1911" s="103"/>
      <c r="Q1911" s="104"/>
      <c r="R1911" s="50"/>
      <c r="S1911" s="105"/>
      <c r="T1911" s="106"/>
      <c r="U1911" s="107"/>
      <c r="V1911" s="108"/>
      <c r="W1911" s="107"/>
      <c r="X1911" s="107"/>
      <c r="AA1911" s="107"/>
      <c r="AB1911" s="110"/>
      <c r="AC1911" s="110"/>
      <c r="AE1911" s="105"/>
      <c r="AF1911" s="105"/>
      <c r="AR1911" s="112"/>
    </row>
    <row r="1912" spans="2:44" x14ac:dyDescent="0.25">
      <c r="B1912" s="1" t="str">
        <f>IF(I1912="","",
(IF(N1912=FİLTRE!$H$6,2,0)+IF(FİLTRE!$H$6="TOPLAM",2,0))
)</f>
        <v/>
      </c>
      <c r="C1912">
        <f>IF(FİLTRE!$M$5="",9,(IF(U1912&gt;=FİLTRE!$M$5,1,0)))</f>
        <v>1</v>
      </c>
      <c r="D1912" s="1">
        <f>IF(FİLTRE!$M$6="",9,(IF('SKT LİSTESİ'!P1912&lt;=FİLTRE!$M$6,1,0)))</f>
        <v>1</v>
      </c>
      <c r="E1912" s="25" t="str">
        <f>IF(I1912="","",(COUNTIFS($L$4:L1912,L1912)))</f>
        <v/>
      </c>
      <c r="F1912" s="13">
        <f>IF(OR(B1912&lt;&gt;2,C1912&lt;&gt;1,D1912&lt;&gt;1,H1912&lt;&gt;1),0,
COUNTIFS($B$4:B1912,2,$C$4:C1912,1,$D$4:D1912,1,$H$4:H1912,1))</f>
        <v>0</v>
      </c>
      <c r="G1912" s="26" t="str">
        <f>IF(I1912="","",(COUNTIF($E$4:E1912,E1912)))</f>
        <v/>
      </c>
      <c r="H1912" s="1">
        <f>IF(AND(J1912="SAYIM",FİLTRE!$H$5="RAFTA",U1912&lt;&gt;0),1,0)+
IF(AND(J1912="İADE DEPO",FİLTRE!$H$5="İADE DEPO"),1,0)+
IF(FİLTRE!$H$5="TÜMÜ",1,0)+
IF(AND(J1912="FİRMA İADE",FİLTRE!$H$5="FİRMA İADE"),1,0)+
IF(AND(J1912="İMHA",FİLTRE!$H$5="İMHA"),1,0)</f>
        <v>1</v>
      </c>
      <c r="I1912" s="99"/>
      <c r="J1912" s="100"/>
      <c r="K1912" s="100"/>
      <c r="L1912" s="101"/>
      <c r="M1912" s="102"/>
      <c r="N1912" s="101"/>
      <c r="O1912" s="99"/>
      <c r="P1912" s="103"/>
      <c r="Q1912" s="104"/>
      <c r="R1912" s="50"/>
      <c r="S1912" s="105"/>
      <c r="T1912" s="106"/>
      <c r="U1912" s="107"/>
      <c r="V1912" s="108"/>
      <c r="W1912" s="107"/>
      <c r="X1912" s="107"/>
      <c r="AA1912" s="107"/>
      <c r="AB1912" s="110"/>
      <c r="AC1912" s="110"/>
      <c r="AE1912" s="105"/>
      <c r="AF1912" s="105"/>
      <c r="AR1912" s="112"/>
    </row>
    <row r="1913" spans="2:44" x14ac:dyDescent="0.25">
      <c r="B1913" s="1" t="str">
        <f>IF(I1913="","",
(IF(N1913=FİLTRE!$H$6,2,0)+IF(FİLTRE!$H$6="TOPLAM",2,0))
)</f>
        <v/>
      </c>
      <c r="C1913">
        <f>IF(FİLTRE!$M$5="",9,(IF(U1913&gt;=FİLTRE!$M$5,1,0)))</f>
        <v>1</v>
      </c>
      <c r="D1913" s="1">
        <f>IF(FİLTRE!$M$6="",9,(IF('SKT LİSTESİ'!P1913&lt;=FİLTRE!$M$6,1,0)))</f>
        <v>1</v>
      </c>
      <c r="E1913" s="25" t="str">
        <f>IF(I1913="","",(COUNTIFS($L$4:L1913,L1913)))</f>
        <v/>
      </c>
      <c r="F1913" s="13">
        <f>IF(OR(B1913&lt;&gt;2,C1913&lt;&gt;1,D1913&lt;&gt;1,H1913&lt;&gt;1),0,
COUNTIFS($B$4:B1913,2,$C$4:C1913,1,$D$4:D1913,1,$H$4:H1913,1))</f>
        <v>0</v>
      </c>
      <c r="G1913" s="26" t="str">
        <f>IF(I1913="","",(COUNTIF($E$4:E1913,E1913)))</f>
        <v/>
      </c>
      <c r="H1913" s="1">
        <f>IF(AND(J1913="SAYIM",FİLTRE!$H$5="RAFTA",U1913&lt;&gt;0),1,0)+
IF(AND(J1913="İADE DEPO",FİLTRE!$H$5="İADE DEPO"),1,0)+
IF(FİLTRE!$H$5="TÜMÜ",1,0)+
IF(AND(J1913="FİRMA İADE",FİLTRE!$H$5="FİRMA İADE"),1,0)+
IF(AND(J1913="İMHA",FİLTRE!$H$5="İMHA"),1,0)</f>
        <v>1</v>
      </c>
      <c r="I1913" s="99"/>
      <c r="J1913" s="100"/>
      <c r="K1913" s="100"/>
      <c r="L1913" s="101"/>
      <c r="M1913" s="102"/>
      <c r="N1913" s="101"/>
      <c r="O1913" s="99"/>
      <c r="P1913" s="103"/>
      <c r="Q1913" s="104"/>
      <c r="R1913" s="50"/>
      <c r="S1913" s="105"/>
      <c r="T1913" s="106"/>
      <c r="U1913" s="107"/>
      <c r="V1913" s="108"/>
      <c r="W1913" s="107"/>
      <c r="X1913" s="107"/>
      <c r="AA1913" s="107"/>
      <c r="AB1913" s="110"/>
      <c r="AC1913" s="110"/>
      <c r="AE1913" s="105"/>
      <c r="AF1913" s="105"/>
      <c r="AR1913" s="112"/>
    </row>
    <row r="1914" spans="2:44" x14ac:dyDescent="0.25">
      <c r="B1914" s="1" t="str">
        <f>IF(I1914="","",
(IF(N1914=FİLTRE!$H$6,2,0)+IF(FİLTRE!$H$6="TOPLAM",2,0))
)</f>
        <v/>
      </c>
      <c r="C1914">
        <f>IF(FİLTRE!$M$5="",9,(IF(U1914&gt;=FİLTRE!$M$5,1,0)))</f>
        <v>1</v>
      </c>
      <c r="D1914" s="1">
        <f>IF(FİLTRE!$M$6="",9,(IF('SKT LİSTESİ'!P1914&lt;=FİLTRE!$M$6,1,0)))</f>
        <v>1</v>
      </c>
      <c r="E1914" s="25" t="str">
        <f>IF(I1914="","",(COUNTIFS($L$4:L1914,L1914)))</f>
        <v/>
      </c>
      <c r="F1914" s="13">
        <f>IF(OR(B1914&lt;&gt;2,C1914&lt;&gt;1,D1914&lt;&gt;1,H1914&lt;&gt;1),0,
COUNTIFS($B$4:B1914,2,$C$4:C1914,1,$D$4:D1914,1,$H$4:H1914,1))</f>
        <v>0</v>
      </c>
      <c r="G1914" s="26" t="str">
        <f>IF(I1914="","",(COUNTIF($E$4:E1914,E1914)))</f>
        <v/>
      </c>
      <c r="H1914" s="1">
        <f>IF(AND(J1914="SAYIM",FİLTRE!$H$5="RAFTA",U1914&lt;&gt;0),1,0)+
IF(AND(J1914="İADE DEPO",FİLTRE!$H$5="İADE DEPO"),1,0)+
IF(FİLTRE!$H$5="TÜMÜ",1,0)+
IF(AND(J1914="FİRMA İADE",FİLTRE!$H$5="FİRMA İADE"),1,0)+
IF(AND(J1914="İMHA",FİLTRE!$H$5="İMHA"),1,0)</f>
        <v>1</v>
      </c>
      <c r="I1914" s="99"/>
      <c r="J1914" s="100"/>
      <c r="K1914" s="100"/>
      <c r="L1914" s="101"/>
      <c r="M1914" s="102"/>
      <c r="N1914" s="101"/>
      <c r="O1914" s="99"/>
      <c r="P1914" s="103"/>
      <c r="Q1914" s="104"/>
      <c r="R1914" s="50"/>
      <c r="S1914" s="105"/>
      <c r="T1914" s="106"/>
      <c r="U1914" s="107"/>
      <c r="V1914" s="108"/>
      <c r="W1914" s="107"/>
      <c r="X1914" s="107"/>
      <c r="AA1914" s="107"/>
      <c r="AB1914" s="110"/>
      <c r="AC1914" s="110"/>
      <c r="AE1914" s="105"/>
      <c r="AF1914" s="105"/>
      <c r="AR1914" s="112"/>
    </row>
    <row r="1915" spans="2:44" x14ac:dyDescent="0.25">
      <c r="B1915" s="1" t="str">
        <f>IF(I1915="","",
(IF(N1915=FİLTRE!$H$6,2,0)+IF(FİLTRE!$H$6="TOPLAM",2,0))
)</f>
        <v/>
      </c>
      <c r="C1915">
        <f>IF(FİLTRE!$M$5="",9,(IF(U1915&gt;=FİLTRE!$M$5,1,0)))</f>
        <v>1</v>
      </c>
      <c r="D1915" s="1">
        <f>IF(FİLTRE!$M$6="",9,(IF('SKT LİSTESİ'!P1915&lt;=FİLTRE!$M$6,1,0)))</f>
        <v>1</v>
      </c>
      <c r="E1915" s="25" t="str">
        <f>IF(I1915="","",(COUNTIFS($L$4:L1915,L1915)))</f>
        <v/>
      </c>
      <c r="F1915" s="13">
        <f>IF(OR(B1915&lt;&gt;2,C1915&lt;&gt;1,D1915&lt;&gt;1,H1915&lt;&gt;1),0,
COUNTIFS($B$4:B1915,2,$C$4:C1915,1,$D$4:D1915,1,$H$4:H1915,1))</f>
        <v>0</v>
      </c>
      <c r="G1915" s="26" t="str">
        <f>IF(I1915="","",(COUNTIF($E$4:E1915,E1915)))</f>
        <v/>
      </c>
      <c r="H1915" s="1">
        <f>IF(AND(J1915="SAYIM",FİLTRE!$H$5="RAFTA",U1915&lt;&gt;0),1,0)+
IF(AND(J1915="İADE DEPO",FİLTRE!$H$5="İADE DEPO"),1,0)+
IF(FİLTRE!$H$5="TÜMÜ",1,0)+
IF(AND(J1915="FİRMA İADE",FİLTRE!$H$5="FİRMA İADE"),1,0)+
IF(AND(J1915="İMHA",FİLTRE!$H$5="İMHA"),1,0)</f>
        <v>1</v>
      </c>
      <c r="I1915" s="99"/>
      <c r="J1915" s="100"/>
      <c r="K1915" s="100"/>
      <c r="L1915" s="101"/>
      <c r="M1915" s="102"/>
      <c r="N1915" s="101"/>
      <c r="O1915" s="99"/>
      <c r="P1915" s="103"/>
      <c r="Q1915" s="104"/>
      <c r="R1915" s="50"/>
      <c r="S1915" s="105"/>
      <c r="T1915" s="106"/>
      <c r="U1915" s="107"/>
      <c r="V1915" s="108"/>
      <c r="W1915" s="107"/>
      <c r="X1915" s="107"/>
      <c r="AA1915" s="107"/>
      <c r="AB1915" s="110"/>
      <c r="AC1915" s="110"/>
      <c r="AE1915" s="105"/>
      <c r="AF1915" s="105"/>
      <c r="AR1915" s="112"/>
    </row>
    <row r="1916" spans="2:44" x14ac:dyDescent="0.25">
      <c r="B1916" s="1" t="str">
        <f>IF(I1916="","",
(IF(N1916=FİLTRE!$H$6,2,0)+IF(FİLTRE!$H$6="TOPLAM",2,0))
)</f>
        <v/>
      </c>
      <c r="C1916">
        <f>IF(FİLTRE!$M$5="",9,(IF(U1916&gt;=FİLTRE!$M$5,1,0)))</f>
        <v>1</v>
      </c>
      <c r="D1916" s="1">
        <f>IF(FİLTRE!$M$6="",9,(IF('SKT LİSTESİ'!P1916&lt;=FİLTRE!$M$6,1,0)))</f>
        <v>1</v>
      </c>
      <c r="E1916" s="25" t="str">
        <f>IF(I1916="","",(COUNTIFS($L$4:L1916,L1916)))</f>
        <v/>
      </c>
      <c r="F1916" s="13">
        <f>IF(OR(B1916&lt;&gt;2,C1916&lt;&gt;1,D1916&lt;&gt;1,H1916&lt;&gt;1),0,
COUNTIFS($B$4:B1916,2,$C$4:C1916,1,$D$4:D1916,1,$H$4:H1916,1))</f>
        <v>0</v>
      </c>
      <c r="G1916" s="26" t="str">
        <f>IF(I1916="","",(COUNTIF($E$4:E1916,E1916)))</f>
        <v/>
      </c>
      <c r="H1916" s="1">
        <f>IF(AND(J1916="SAYIM",FİLTRE!$H$5="RAFTA",U1916&lt;&gt;0),1,0)+
IF(AND(J1916="İADE DEPO",FİLTRE!$H$5="İADE DEPO"),1,0)+
IF(FİLTRE!$H$5="TÜMÜ",1,0)+
IF(AND(J1916="FİRMA İADE",FİLTRE!$H$5="FİRMA İADE"),1,0)+
IF(AND(J1916="İMHA",FİLTRE!$H$5="İMHA"),1,0)</f>
        <v>1</v>
      </c>
      <c r="I1916" s="99"/>
      <c r="J1916" s="100"/>
      <c r="K1916" s="100"/>
      <c r="L1916" s="101"/>
      <c r="M1916" s="102"/>
      <c r="N1916" s="101"/>
      <c r="O1916" s="99"/>
      <c r="P1916" s="103"/>
      <c r="Q1916" s="104"/>
      <c r="R1916" s="50"/>
      <c r="S1916" s="105"/>
      <c r="T1916" s="106"/>
      <c r="U1916" s="107"/>
      <c r="V1916" s="108"/>
      <c r="W1916" s="107"/>
      <c r="X1916" s="107"/>
      <c r="AA1916" s="107"/>
      <c r="AB1916" s="110"/>
      <c r="AC1916" s="110"/>
      <c r="AE1916" s="105"/>
      <c r="AF1916" s="105"/>
      <c r="AR1916" s="112"/>
    </row>
    <row r="1917" spans="2:44" x14ac:dyDescent="0.25">
      <c r="B1917" s="1" t="str">
        <f>IF(I1917="","",
(IF(N1917=FİLTRE!$H$6,2,0)+IF(FİLTRE!$H$6="TOPLAM",2,0))
)</f>
        <v/>
      </c>
      <c r="C1917">
        <f>IF(FİLTRE!$M$5="",9,(IF(U1917&gt;=FİLTRE!$M$5,1,0)))</f>
        <v>1</v>
      </c>
      <c r="D1917" s="1">
        <f>IF(FİLTRE!$M$6="",9,(IF('SKT LİSTESİ'!P1917&lt;=FİLTRE!$M$6,1,0)))</f>
        <v>1</v>
      </c>
      <c r="E1917" s="25" t="str">
        <f>IF(I1917="","",(COUNTIFS($L$4:L1917,L1917)))</f>
        <v/>
      </c>
      <c r="F1917" s="13">
        <f>IF(OR(B1917&lt;&gt;2,C1917&lt;&gt;1,D1917&lt;&gt;1,H1917&lt;&gt;1),0,
COUNTIFS($B$4:B1917,2,$C$4:C1917,1,$D$4:D1917,1,$H$4:H1917,1))</f>
        <v>0</v>
      </c>
      <c r="G1917" s="26" t="str">
        <f>IF(I1917="","",(COUNTIF($E$4:E1917,E1917)))</f>
        <v/>
      </c>
      <c r="H1917" s="1">
        <f>IF(AND(J1917="SAYIM",FİLTRE!$H$5="RAFTA",U1917&lt;&gt;0),1,0)+
IF(AND(J1917="İADE DEPO",FİLTRE!$H$5="İADE DEPO"),1,0)+
IF(FİLTRE!$H$5="TÜMÜ",1,0)+
IF(AND(J1917="FİRMA İADE",FİLTRE!$H$5="FİRMA İADE"),1,0)+
IF(AND(J1917="İMHA",FİLTRE!$H$5="İMHA"),1,0)</f>
        <v>1</v>
      </c>
      <c r="I1917" s="99"/>
      <c r="J1917" s="100"/>
      <c r="K1917" s="100"/>
      <c r="L1917" s="101"/>
      <c r="M1917" s="102"/>
      <c r="N1917" s="101"/>
      <c r="O1917" s="99"/>
      <c r="P1917" s="103"/>
      <c r="Q1917" s="104"/>
      <c r="R1917" s="50"/>
      <c r="S1917" s="105"/>
      <c r="T1917" s="106"/>
      <c r="U1917" s="107"/>
      <c r="V1917" s="108"/>
      <c r="W1917" s="107"/>
      <c r="X1917" s="107"/>
      <c r="AA1917" s="107"/>
      <c r="AB1917" s="110"/>
      <c r="AC1917" s="110"/>
      <c r="AE1917" s="105"/>
      <c r="AF1917" s="105"/>
      <c r="AR1917" s="112"/>
    </row>
    <row r="1918" spans="2:44" x14ac:dyDescent="0.25">
      <c r="B1918" s="1" t="str">
        <f>IF(I1918="","",
(IF(N1918=FİLTRE!$H$6,2,0)+IF(FİLTRE!$H$6="TOPLAM",2,0))
)</f>
        <v/>
      </c>
      <c r="C1918">
        <f>IF(FİLTRE!$M$5="",9,(IF(U1918&gt;=FİLTRE!$M$5,1,0)))</f>
        <v>1</v>
      </c>
      <c r="D1918" s="1">
        <f>IF(FİLTRE!$M$6="",9,(IF('SKT LİSTESİ'!P1918&lt;=FİLTRE!$M$6,1,0)))</f>
        <v>1</v>
      </c>
      <c r="E1918" s="25" t="str">
        <f>IF(I1918="","",(COUNTIFS($L$4:L1918,L1918)))</f>
        <v/>
      </c>
      <c r="F1918" s="13">
        <f>IF(OR(B1918&lt;&gt;2,C1918&lt;&gt;1,D1918&lt;&gt;1,H1918&lt;&gt;1),0,
COUNTIFS($B$4:B1918,2,$C$4:C1918,1,$D$4:D1918,1,$H$4:H1918,1))</f>
        <v>0</v>
      </c>
      <c r="G1918" s="26" t="str">
        <f>IF(I1918="","",(COUNTIF($E$4:E1918,E1918)))</f>
        <v/>
      </c>
      <c r="H1918" s="1">
        <f>IF(AND(J1918="SAYIM",FİLTRE!$H$5="RAFTA",U1918&lt;&gt;0),1,0)+
IF(AND(J1918="İADE DEPO",FİLTRE!$H$5="İADE DEPO"),1,0)+
IF(FİLTRE!$H$5="TÜMÜ",1,0)+
IF(AND(J1918="FİRMA İADE",FİLTRE!$H$5="FİRMA İADE"),1,0)+
IF(AND(J1918="İMHA",FİLTRE!$H$5="İMHA"),1,0)</f>
        <v>1</v>
      </c>
      <c r="I1918" s="99"/>
      <c r="J1918" s="100"/>
      <c r="K1918" s="100"/>
      <c r="L1918" s="101"/>
      <c r="M1918" s="102"/>
      <c r="N1918" s="101"/>
      <c r="O1918" s="99"/>
      <c r="P1918" s="103"/>
      <c r="Q1918" s="104"/>
      <c r="R1918" s="50"/>
      <c r="S1918" s="105"/>
      <c r="T1918" s="106"/>
      <c r="U1918" s="107"/>
      <c r="V1918" s="108"/>
      <c r="W1918" s="107"/>
      <c r="X1918" s="107"/>
      <c r="AA1918" s="107"/>
      <c r="AB1918" s="110"/>
      <c r="AC1918" s="110"/>
      <c r="AE1918" s="105"/>
      <c r="AF1918" s="105"/>
      <c r="AR1918" s="112"/>
    </row>
    <row r="1919" spans="2:44" x14ac:dyDescent="0.25">
      <c r="B1919" s="1" t="str">
        <f>IF(I1919="","",
(IF(N1919=FİLTRE!$H$6,2,0)+IF(FİLTRE!$H$6="TOPLAM",2,0))
)</f>
        <v/>
      </c>
      <c r="C1919">
        <f>IF(FİLTRE!$M$5="",9,(IF(U1919&gt;=FİLTRE!$M$5,1,0)))</f>
        <v>1</v>
      </c>
      <c r="D1919" s="1">
        <f>IF(FİLTRE!$M$6="",9,(IF('SKT LİSTESİ'!P1919&lt;=FİLTRE!$M$6,1,0)))</f>
        <v>1</v>
      </c>
      <c r="E1919" s="25" t="str">
        <f>IF(I1919="","",(COUNTIFS($L$4:L1919,L1919)))</f>
        <v/>
      </c>
      <c r="F1919" s="13">
        <f>IF(OR(B1919&lt;&gt;2,C1919&lt;&gt;1,D1919&lt;&gt;1,H1919&lt;&gt;1),0,
COUNTIFS($B$4:B1919,2,$C$4:C1919,1,$D$4:D1919,1,$H$4:H1919,1))</f>
        <v>0</v>
      </c>
      <c r="G1919" s="26" t="str">
        <f>IF(I1919="","",(COUNTIF($E$4:E1919,E1919)))</f>
        <v/>
      </c>
      <c r="H1919" s="1">
        <f>IF(AND(J1919="SAYIM",FİLTRE!$H$5="RAFTA",U1919&lt;&gt;0),1,0)+
IF(AND(J1919="İADE DEPO",FİLTRE!$H$5="İADE DEPO"),1,0)+
IF(FİLTRE!$H$5="TÜMÜ",1,0)+
IF(AND(J1919="FİRMA İADE",FİLTRE!$H$5="FİRMA İADE"),1,0)+
IF(AND(J1919="İMHA",FİLTRE!$H$5="İMHA"),1,0)</f>
        <v>1</v>
      </c>
      <c r="I1919" s="99"/>
      <c r="J1919" s="100"/>
      <c r="K1919" s="100"/>
      <c r="L1919" s="101"/>
      <c r="M1919" s="102"/>
      <c r="N1919" s="101"/>
      <c r="O1919" s="99"/>
      <c r="P1919" s="103"/>
      <c r="Q1919" s="104"/>
      <c r="R1919" s="50"/>
      <c r="S1919" s="105"/>
      <c r="T1919" s="106"/>
      <c r="U1919" s="107"/>
      <c r="V1919" s="108"/>
      <c r="W1919" s="107"/>
      <c r="X1919" s="107"/>
      <c r="AA1919" s="107"/>
      <c r="AB1919" s="110"/>
      <c r="AC1919" s="110"/>
      <c r="AE1919" s="105"/>
      <c r="AF1919" s="105"/>
      <c r="AR1919" s="112"/>
    </row>
    <row r="1920" spans="2:44" x14ac:dyDescent="0.25">
      <c r="B1920" s="1" t="str">
        <f>IF(I1920="","",
(IF(N1920=FİLTRE!$H$6,2,0)+IF(FİLTRE!$H$6="TOPLAM",2,0))
)</f>
        <v/>
      </c>
      <c r="C1920">
        <f>IF(FİLTRE!$M$5="",9,(IF(U1920&gt;=FİLTRE!$M$5,1,0)))</f>
        <v>1</v>
      </c>
      <c r="D1920" s="1">
        <f>IF(FİLTRE!$M$6="",9,(IF('SKT LİSTESİ'!P1920&lt;=FİLTRE!$M$6,1,0)))</f>
        <v>1</v>
      </c>
      <c r="E1920" s="25" t="str">
        <f>IF(I1920="","",(COUNTIFS($L$4:L1920,L1920)))</f>
        <v/>
      </c>
      <c r="F1920" s="13">
        <f>IF(OR(B1920&lt;&gt;2,C1920&lt;&gt;1,D1920&lt;&gt;1,H1920&lt;&gt;1),0,
COUNTIFS($B$4:B1920,2,$C$4:C1920,1,$D$4:D1920,1,$H$4:H1920,1))</f>
        <v>0</v>
      </c>
      <c r="G1920" s="26" t="str">
        <f>IF(I1920="","",(COUNTIF($E$4:E1920,E1920)))</f>
        <v/>
      </c>
      <c r="H1920" s="1">
        <f>IF(AND(J1920="SAYIM",FİLTRE!$H$5="RAFTA",U1920&lt;&gt;0),1,0)+
IF(AND(J1920="İADE DEPO",FİLTRE!$H$5="İADE DEPO"),1,0)+
IF(FİLTRE!$H$5="TÜMÜ",1,0)+
IF(AND(J1920="FİRMA İADE",FİLTRE!$H$5="FİRMA İADE"),1,0)+
IF(AND(J1920="İMHA",FİLTRE!$H$5="İMHA"),1,0)</f>
        <v>1</v>
      </c>
      <c r="I1920" s="99"/>
      <c r="J1920" s="100"/>
      <c r="K1920" s="100"/>
      <c r="L1920" s="101"/>
      <c r="M1920" s="102"/>
      <c r="N1920" s="101"/>
      <c r="O1920" s="99"/>
      <c r="P1920" s="103"/>
      <c r="Q1920" s="104"/>
      <c r="R1920" s="50"/>
      <c r="S1920" s="105"/>
      <c r="T1920" s="106"/>
      <c r="U1920" s="107"/>
      <c r="V1920" s="108"/>
      <c r="W1920" s="107"/>
      <c r="X1920" s="107"/>
      <c r="AA1920" s="107"/>
      <c r="AB1920" s="110"/>
      <c r="AC1920" s="110"/>
      <c r="AE1920" s="105"/>
      <c r="AF1920" s="105"/>
      <c r="AR1920" s="112"/>
    </row>
    <row r="1921" spans="2:44" x14ac:dyDescent="0.25">
      <c r="B1921" s="1" t="str">
        <f>IF(I1921="","",
(IF(N1921=FİLTRE!$H$6,2,0)+IF(FİLTRE!$H$6="TOPLAM",2,0))
)</f>
        <v/>
      </c>
      <c r="C1921">
        <f>IF(FİLTRE!$M$5="",9,(IF(U1921&gt;=FİLTRE!$M$5,1,0)))</f>
        <v>1</v>
      </c>
      <c r="D1921" s="1">
        <f>IF(FİLTRE!$M$6="",9,(IF('SKT LİSTESİ'!P1921&lt;=FİLTRE!$M$6,1,0)))</f>
        <v>1</v>
      </c>
      <c r="E1921" s="25" t="str">
        <f>IF(I1921="","",(COUNTIFS($L$4:L1921,L1921)))</f>
        <v/>
      </c>
      <c r="F1921" s="13">
        <f>IF(OR(B1921&lt;&gt;2,C1921&lt;&gt;1,D1921&lt;&gt;1,H1921&lt;&gt;1),0,
COUNTIFS($B$4:B1921,2,$C$4:C1921,1,$D$4:D1921,1,$H$4:H1921,1))</f>
        <v>0</v>
      </c>
      <c r="G1921" s="26" t="str">
        <f>IF(I1921="","",(COUNTIF($E$4:E1921,E1921)))</f>
        <v/>
      </c>
      <c r="H1921" s="1">
        <f>IF(AND(J1921="SAYIM",FİLTRE!$H$5="RAFTA",U1921&lt;&gt;0),1,0)+
IF(AND(J1921="İADE DEPO",FİLTRE!$H$5="İADE DEPO"),1,0)+
IF(FİLTRE!$H$5="TÜMÜ",1,0)+
IF(AND(J1921="FİRMA İADE",FİLTRE!$H$5="FİRMA İADE"),1,0)+
IF(AND(J1921="İMHA",FİLTRE!$H$5="İMHA"),1,0)</f>
        <v>1</v>
      </c>
      <c r="I1921" s="99"/>
      <c r="J1921" s="100"/>
      <c r="K1921" s="100"/>
      <c r="L1921" s="101"/>
      <c r="M1921" s="102"/>
      <c r="N1921" s="101"/>
      <c r="O1921" s="99"/>
      <c r="P1921" s="103"/>
      <c r="Q1921" s="104"/>
      <c r="R1921" s="50"/>
      <c r="S1921" s="105"/>
      <c r="T1921" s="106"/>
      <c r="U1921" s="107"/>
      <c r="V1921" s="108"/>
      <c r="W1921" s="107"/>
      <c r="X1921" s="107"/>
      <c r="AA1921" s="107"/>
      <c r="AB1921" s="110"/>
      <c r="AC1921" s="110"/>
      <c r="AE1921" s="105"/>
      <c r="AF1921" s="105"/>
      <c r="AR1921" s="112"/>
    </row>
    <row r="1922" spans="2:44" x14ac:dyDescent="0.25">
      <c r="B1922" s="1" t="str">
        <f>IF(I1922="","",
(IF(N1922=FİLTRE!$H$6,2,0)+IF(FİLTRE!$H$6="TOPLAM",2,0))
)</f>
        <v/>
      </c>
      <c r="C1922">
        <f>IF(FİLTRE!$M$5="",9,(IF(U1922&gt;=FİLTRE!$M$5,1,0)))</f>
        <v>1</v>
      </c>
      <c r="D1922" s="1">
        <f>IF(FİLTRE!$M$6="",9,(IF('SKT LİSTESİ'!P1922&lt;=FİLTRE!$M$6,1,0)))</f>
        <v>1</v>
      </c>
      <c r="E1922" s="25" t="str">
        <f>IF(I1922="","",(COUNTIFS($L$4:L1922,L1922)))</f>
        <v/>
      </c>
      <c r="F1922" s="13">
        <f>IF(OR(B1922&lt;&gt;2,C1922&lt;&gt;1,D1922&lt;&gt;1,H1922&lt;&gt;1),0,
COUNTIFS($B$4:B1922,2,$C$4:C1922,1,$D$4:D1922,1,$H$4:H1922,1))</f>
        <v>0</v>
      </c>
      <c r="G1922" s="26" t="str">
        <f>IF(I1922="","",(COUNTIF($E$4:E1922,E1922)))</f>
        <v/>
      </c>
      <c r="H1922" s="1">
        <f>IF(AND(J1922="SAYIM",FİLTRE!$H$5="RAFTA",U1922&lt;&gt;0),1,0)+
IF(AND(J1922="İADE DEPO",FİLTRE!$H$5="İADE DEPO"),1,0)+
IF(FİLTRE!$H$5="TÜMÜ",1,0)+
IF(AND(J1922="FİRMA İADE",FİLTRE!$H$5="FİRMA İADE"),1,0)+
IF(AND(J1922="İMHA",FİLTRE!$H$5="İMHA"),1,0)</f>
        <v>1</v>
      </c>
      <c r="I1922" s="99"/>
      <c r="J1922" s="100"/>
      <c r="K1922" s="100"/>
      <c r="L1922" s="101"/>
      <c r="M1922" s="102"/>
      <c r="N1922" s="101"/>
      <c r="O1922" s="99"/>
      <c r="P1922" s="103"/>
      <c r="Q1922" s="104"/>
      <c r="R1922" s="50"/>
      <c r="S1922" s="105"/>
      <c r="T1922" s="106"/>
      <c r="U1922" s="107"/>
      <c r="V1922" s="108"/>
      <c r="W1922" s="107"/>
      <c r="X1922" s="107"/>
      <c r="AA1922" s="107"/>
      <c r="AB1922" s="110"/>
      <c r="AC1922" s="110"/>
      <c r="AE1922" s="105"/>
      <c r="AF1922" s="105"/>
      <c r="AR1922" s="112"/>
    </row>
    <row r="1923" spans="2:44" x14ac:dyDescent="0.25">
      <c r="B1923" s="1" t="str">
        <f>IF(I1923="","",
(IF(N1923=FİLTRE!$H$6,2,0)+IF(FİLTRE!$H$6="TOPLAM",2,0))
)</f>
        <v/>
      </c>
      <c r="C1923">
        <f>IF(FİLTRE!$M$5="",9,(IF(U1923&gt;=FİLTRE!$M$5,1,0)))</f>
        <v>1</v>
      </c>
      <c r="D1923" s="1">
        <f>IF(FİLTRE!$M$6="",9,(IF('SKT LİSTESİ'!P1923&lt;=FİLTRE!$M$6,1,0)))</f>
        <v>1</v>
      </c>
      <c r="E1923" s="25" t="str">
        <f>IF(I1923="","",(COUNTIFS($L$4:L1923,L1923)))</f>
        <v/>
      </c>
      <c r="F1923" s="13">
        <f>IF(OR(B1923&lt;&gt;2,C1923&lt;&gt;1,D1923&lt;&gt;1,H1923&lt;&gt;1),0,
COUNTIFS($B$4:B1923,2,$C$4:C1923,1,$D$4:D1923,1,$H$4:H1923,1))</f>
        <v>0</v>
      </c>
      <c r="G1923" s="26" t="str">
        <f>IF(I1923="","",(COUNTIF($E$4:E1923,E1923)))</f>
        <v/>
      </c>
      <c r="H1923" s="1">
        <f>IF(AND(J1923="SAYIM",FİLTRE!$H$5="RAFTA",U1923&lt;&gt;0),1,0)+
IF(AND(J1923="İADE DEPO",FİLTRE!$H$5="İADE DEPO"),1,0)+
IF(FİLTRE!$H$5="TÜMÜ",1,0)+
IF(AND(J1923="FİRMA İADE",FİLTRE!$H$5="FİRMA İADE"),1,0)+
IF(AND(J1923="İMHA",FİLTRE!$H$5="İMHA"),1,0)</f>
        <v>1</v>
      </c>
      <c r="I1923" s="99"/>
      <c r="J1923" s="100"/>
      <c r="K1923" s="100"/>
      <c r="L1923" s="101"/>
      <c r="M1923" s="102"/>
      <c r="N1923" s="101"/>
      <c r="O1923" s="99"/>
      <c r="P1923" s="103"/>
      <c r="Q1923" s="104"/>
      <c r="R1923" s="50"/>
      <c r="S1923" s="105"/>
      <c r="T1923" s="106"/>
      <c r="U1923" s="107"/>
      <c r="V1923" s="108"/>
      <c r="W1923" s="107"/>
      <c r="X1923" s="107"/>
      <c r="AA1923" s="107"/>
      <c r="AB1923" s="110"/>
      <c r="AC1923" s="110"/>
      <c r="AE1923" s="105"/>
      <c r="AF1923" s="105"/>
      <c r="AR1923" s="112"/>
    </row>
    <row r="1924" spans="2:44" x14ac:dyDescent="0.25">
      <c r="B1924" s="1" t="str">
        <f>IF(I1924="","",
(IF(N1924=FİLTRE!$H$6,2,0)+IF(FİLTRE!$H$6="TOPLAM",2,0))
)</f>
        <v/>
      </c>
      <c r="C1924">
        <f>IF(FİLTRE!$M$5="",9,(IF(U1924&gt;=FİLTRE!$M$5,1,0)))</f>
        <v>1</v>
      </c>
      <c r="D1924" s="1">
        <f>IF(FİLTRE!$M$6="",9,(IF('SKT LİSTESİ'!P1924&lt;=FİLTRE!$M$6,1,0)))</f>
        <v>1</v>
      </c>
      <c r="E1924" s="25" t="str">
        <f>IF(I1924="","",(COUNTIFS($L$4:L1924,L1924)))</f>
        <v/>
      </c>
      <c r="F1924" s="13">
        <f>IF(OR(B1924&lt;&gt;2,C1924&lt;&gt;1,D1924&lt;&gt;1,H1924&lt;&gt;1),0,
COUNTIFS($B$4:B1924,2,$C$4:C1924,1,$D$4:D1924,1,$H$4:H1924,1))</f>
        <v>0</v>
      </c>
      <c r="G1924" s="26" t="str">
        <f>IF(I1924="","",(COUNTIF($E$4:E1924,E1924)))</f>
        <v/>
      </c>
      <c r="H1924" s="1">
        <f>IF(AND(J1924="SAYIM",FİLTRE!$H$5="RAFTA",U1924&lt;&gt;0),1,0)+
IF(AND(J1924="İADE DEPO",FİLTRE!$H$5="İADE DEPO"),1,0)+
IF(FİLTRE!$H$5="TÜMÜ",1,0)+
IF(AND(J1924="FİRMA İADE",FİLTRE!$H$5="FİRMA İADE"),1,0)+
IF(AND(J1924="İMHA",FİLTRE!$H$5="İMHA"),1,0)</f>
        <v>1</v>
      </c>
      <c r="I1924" s="99"/>
      <c r="J1924" s="100"/>
      <c r="K1924" s="100"/>
      <c r="L1924" s="101"/>
      <c r="M1924" s="102"/>
      <c r="N1924" s="101"/>
      <c r="O1924" s="99"/>
      <c r="P1924" s="103"/>
      <c r="Q1924" s="104"/>
      <c r="R1924" s="50"/>
      <c r="S1924" s="105"/>
      <c r="T1924" s="106"/>
      <c r="U1924" s="107"/>
      <c r="V1924" s="108"/>
      <c r="W1924" s="107"/>
      <c r="X1924" s="107"/>
      <c r="AA1924" s="107"/>
      <c r="AB1924" s="110"/>
      <c r="AC1924" s="110"/>
      <c r="AE1924" s="105"/>
      <c r="AF1924" s="105"/>
      <c r="AR1924" s="112"/>
    </row>
    <row r="1925" spans="2:44" x14ac:dyDescent="0.25">
      <c r="B1925" s="1" t="str">
        <f>IF(I1925="","",
(IF(N1925=FİLTRE!$H$6,2,0)+IF(FİLTRE!$H$6="TOPLAM",2,0))
)</f>
        <v/>
      </c>
      <c r="C1925">
        <f>IF(FİLTRE!$M$5="",9,(IF(U1925&gt;=FİLTRE!$M$5,1,0)))</f>
        <v>1</v>
      </c>
      <c r="D1925" s="1">
        <f>IF(FİLTRE!$M$6="",9,(IF('SKT LİSTESİ'!P1925&lt;=FİLTRE!$M$6,1,0)))</f>
        <v>1</v>
      </c>
      <c r="E1925" s="25" t="str">
        <f>IF(I1925="","",(COUNTIFS($L$4:L1925,L1925)))</f>
        <v/>
      </c>
      <c r="F1925" s="13">
        <f>IF(OR(B1925&lt;&gt;2,C1925&lt;&gt;1,D1925&lt;&gt;1,H1925&lt;&gt;1),0,
COUNTIFS($B$4:B1925,2,$C$4:C1925,1,$D$4:D1925,1,$H$4:H1925,1))</f>
        <v>0</v>
      </c>
      <c r="G1925" s="26" t="str">
        <f>IF(I1925="","",(COUNTIF($E$4:E1925,E1925)))</f>
        <v/>
      </c>
      <c r="H1925" s="1">
        <f>IF(AND(J1925="SAYIM",FİLTRE!$H$5="RAFTA",U1925&lt;&gt;0),1,0)+
IF(AND(J1925="İADE DEPO",FİLTRE!$H$5="İADE DEPO"),1,0)+
IF(FİLTRE!$H$5="TÜMÜ",1,0)+
IF(AND(J1925="FİRMA İADE",FİLTRE!$H$5="FİRMA İADE"),1,0)+
IF(AND(J1925="İMHA",FİLTRE!$H$5="İMHA"),1,0)</f>
        <v>1</v>
      </c>
      <c r="I1925" s="99"/>
      <c r="J1925" s="100"/>
      <c r="K1925" s="100"/>
      <c r="L1925" s="101"/>
      <c r="M1925" s="102"/>
      <c r="N1925" s="101"/>
      <c r="O1925" s="99"/>
      <c r="P1925" s="103"/>
      <c r="Q1925" s="104"/>
      <c r="R1925" s="50"/>
      <c r="S1925" s="105"/>
      <c r="T1925" s="106"/>
      <c r="U1925" s="107"/>
      <c r="V1925" s="108"/>
      <c r="W1925" s="107"/>
      <c r="X1925" s="107"/>
      <c r="AA1925" s="107"/>
      <c r="AB1925" s="110"/>
      <c r="AC1925" s="110"/>
      <c r="AE1925" s="105"/>
      <c r="AF1925" s="105"/>
      <c r="AR1925" s="112"/>
    </row>
    <row r="1926" spans="2:44" x14ac:dyDescent="0.25">
      <c r="B1926" s="1" t="str">
        <f>IF(I1926="","",
(IF(N1926=FİLTRE!$H$6,2,0)+IF(FİLTRE!$H$6="TOPLAM",2,0))
)</f>
        <v/>
      </c>
      <c r="C1926">
        <f>IF(FİLTRE!$M$5="",9,(IF(U1926&gt;=FİLTRE!$M$5,1,0)))</f>
        <v>1</v>
      </c>
      <c r="D1926" s="1">
        <f>IF(FİLTRE!$M$6="",9,(IF('SKT LİSTESİ'!P1926&lt;=FİLTRE!$M$6,1,0)))</f>
        <v>1</v>
      </c>
      <c r="E1926" s="25" t="str">
        <f>IF(I1926="","",(COUNTIFS($L$4:L1926,L1926)))</f>
        <v/>
      </c>
      <c r="F1926" s="13">
        <f>IF(OR(B1926&lt;&gt;2,C1926&lt;&gt;1,D1926&lt;&gt;1,H1926&lt;&gt;1),0,
COUNTIFS($B$4:B1926,2,$C$4:C1926,1,$D$4:D1926,1,$H$4:H1926,1))</f>
        <v>0</v>
      </c>
      <c r="G1926" s="26" t="str">
        <f>IF(I1926="","",(COUNTIF($E$4:E1926,E1926)))</f>
        <v/>
      </c>
      <c r="H1926" s="1">
        <f>IF(AND(J1926="SAYIM",FİLTRE!$H$5="RAFTA",U1926&lt;&gt;0),1,0)+
IF(AND(J1926="İADE DEPO",FİLTRE!$H$5="İADE DEPO"),1,0)+
IF(FİLTRE!$H$5="TÜMÜ",1,0)+
IF(AND(J1926="FİRMA İADE",FİLTRE!$H$5="FİRMA İADE"),1,0)+
IF(AND(J1926="İMHA",FİLTRE!$H$5="İMHA"),1,0)</f>
        <v>1</v>
      </c>
      <c r="I1926" s="99"/>
      <c r="J1926" s="100"/>
      <c r="K1926" s="100"/>
      <c r="L1926" s="101"/>
      <c r="M1926" s="102"/>
      <c r="N1926" s="101"/>
      <c r="O1926" s="99"/>
      <c r="P1926" s="103"/>
      <c r="Q1926" s="104"/>
      <c r="R1926" s="50"/>
      <c r="S1926" s="105"/>
      <c r="T1926" s="106"/>
      <c r="U1926" s="107"/>
      <c r="V1926" s="108"/>
      <c r="W1926" s="107"/>
      <c r="X1926" s="107"/>
      <c r="AA1926" s="107"/>
      <c r="AB1926" s="110"/>
      <c r="AC1926" s="110"/>
      <c r="AE1926" s="105"/>
      <c r="AF1926" s="105"/>
      <c r="AR1926" s="112"/>
    </row>
    <row r="1927" spans="2:44" x14ac:dyDescent="0.25">
      <c r="B1927" s="1" t="str">
        <f>IF(I1927="","",
(IF(N1927=FİLTRE!$H$6,2,0)+IF(FİLTRE!$H$6="TOPLAM",2,0))
)</f>
        <v/>
      </c>
      <c r="C1927">
        <f>IF(FİLTRE!$M$5="",9,(IF(U1927&gt;=FİLTRE!$M$5,1,0)))</f>
        <v>1</v>
      </c>
      <c r="D1927" s="1">
        <f>IF(FİLTRE!$M$6="",9,(IF('SKT LİSTESİ'!P1927&lt;=FİLTRE!$M$6,1,0)))</f>
        <v>1</v>
      </c>
      <c r="E1927" s="25" t="str">
        <f>IF(I1927="","",(COUNTIFS($L$4:L1927,L1927)))</f>
        <v/>
      </c>
      <c r="F1927" s="13">
        <f>IF(OR(B1927&lt;&gt;2,C1927&lt;&gt;1,D1927&lt;&gt;1,H1927&lt;&gt;1),0,
COUNTIFS($B$4:B1927,2,$C$4:C1927,1,$D$4:D1927,1,$H$4:H1927,1))</f>
        <v>0</v>
      </c>
      <c r="G1927" s="26" t="str">
        <f>IF(I1927="","",(COUNTIF($E$4:E1927,E1927)))</f>
        <v/>
      </c>
      <c r="H1927" s="1">
        <f>IF(AND(J1927="SAYIM",FİLTRE!$H$5="RAFTA",U1927&lt;&gt;0),1,0)+
IF(AND(J1927="İADE DEPO",FİLTRE!$H$5="İADE DEPO"),1,0)+
IF(FİLTRE!$H$5="TÜMÜ",1,0)+
IF(AND(J1927="FİRMA İADE",FİLTRE!$H$5="FİRMA İADE"),1,0)+
IF(AND(J1927="İMHA",FİLTRE!$H$5="İMHA"),1,0)</f>
        <v>1</v>
      </c>
      <c r="I1927" s="99"/>
      <c r="J1927" s="100"/>
      <c r="K1927" s="100"/>
      <c r="L1927" s="101"/>
      <c r="M1927" s="102"/>
      <c r="N1927" s="101"/>
      <c r="O1927" s="99"/>
      <c r="P1927" s="103"/>
      <c r="Q1927" s="104"/>
      <c r="R1927" s="50"/>
      <c r="S1927" s="105"/>
      <c r="T1927" s="106"/>
      <c r="U1927" s="107"/>
      <c r="V1927" s="108"/>
      <c r="W1927" s="107"/>
      <c r="X1927" s="107"/>
      <c r="AA1927" s="107"/>
      <c r="AB1927" s="110"/>
      <c r="AC1927" s="110"/>
      <c r="AE1927" s="105"/>
      <c r="AF1927" s="105"/>
      <c r="AR1927" s="112"/>
    </row>
    <row r="1928" spans="2:44" x14ac:dyDescent="0.25">
      <c r="B1928" s="1" t="str">
        <f>IF(I1928="","",
(IF(N1928=FİLTRE!$H$6,2,0)+IF(FİLTRE!$H$6="TOPLAM",2,0))
)</f>
        <v/>
      </c>
      <c r="C1928">
        <f>IF(FİLTRE!$M$5="",9,(IF(U1928&gt;=FİLTRE!$M$5,1,0)))</f>
        <v>1</v>
      </c>
      <c r="D1928" s="1">
        <f>IF(FİLTRE!$M$6="",9,(IF('SKT LİSTESİ'!P1928&lt;=FİLTRE!$M$6,1,0)))</f>
        <v>1</v>
      </c>
      <c r="E1928" s="25" t="str">
        <f>IF(I1928="","",(COUNTIFS($L$4:L1928,L1928)))</f>
        <v/>
      </c>
      <c r="F1928" s="13">
        <f>IF(OR(B1928&lt;&gt;2,C1928&lt;&gt;1,D1928&lt;&gt;1,H1928&lt;&gt;1),0,
COUNTIFS($B$4:B1928,2,$C$4:C1928,1,$D$4:D1928,1,$H$4:H1928,1))</f>
        <v>0</v>
      </c>
      <c r="G1928" s="26" t="str">
        <f>IF(I1928="","",(COUNTIF($E$4:E1928,E1928)))</f>
        <v/>
      </c>
      <c r="H1928" s="1">
        <f>IF(AND(J1928="SAYIM",FİLTRE!$H$5="RAFTA",U1928&lt;&gt;0),1,0)+
IF(AND(J1928="İADE DEPO",FİLTRE!$H$5="İADE DEPO"),1,0)+
IF(FİLTRE!$H$5="TÜMÜ",1,0)+
IF(AND(J1928="FİRMA İADE",FİLTRE!$H$5="FİRMA İADE"),1,0)+
IF(AND(J1928="İMHA",FİLTRE!$H$5="İMHA"),1,0)</f>
        <v>1</v>
      </c>
      <c r="I1928" s="99"/>
      <c r="J1928" s="100"/>
      <c r="K1928" s="100"/>
      <c r="L1928" s="101"/>
      <c r="M1928" s="102"/>
      <c r="N1928" s="101"/>
      <c r="O1928" s="99"/>
      <c r="P1928" s="103"/>
      <c r="Q1928" s="104"/>
      <c r="R1928" s="50"/>
      <c r="S1928" s="105"/>
      <c r="T1928" s="106"/>
      <c r="U1928" s="107"/>
      <c r="V1928" s="108"/>
      <c r="W1928" s="107"/>
      <c r="X1928" s="107"/>
      <c r="AA1928" s="107"/>
      <c r="AB1928" s="110"/>
      <c r="AC1928" s="110"/>
      <c r="AE1928" s="105"/>
      <c r="AF1928" s="105"/>
      <c r="AR1928" s="112"/>
    </row>
    <row r="1929" spans="2:44" x14ac:dyDescent="0.25">
      <c r="B1929" s="1" t="str">
        <f>IF(I1929="","",
(IF(N1929=FİLTRE!$H$6,2,0)+IF(FİLTRE!$H$6="TOPLAM",2,0))
)</f>
        <v/>
      </c>
      <c r="C1929">
        <f>IF(FİLTRE!$M$5="",9,(IF(U1929&gt;=FİLTRE!$M$5,1,0)))</f>
        <v>1</v>
      </c>
      <c r="D1929" s="1">
        <f>IF(FİLTRE!$M$6="",9,(IF('SKT LİSTESİ'!P1929&lt;=FİLTRE!$M$6,1,0)))</f>
        <v>1</v>
      </c>
      <c r="E1929" s="25" t="str">
        <f>IF(I1929="","",(COUNTIFS($L$4:L1929,L1929)))</f>
        <v/>
      </c>
      <c r="F1929" s="13">
        <f>IF(OR(B1929&lt;&gt;2,C1929&lt;&gt;1,D1929&lt;&gt;1,H1929&lt;&gt;1),0,
COUNTIFS($B$4:B1929,2,$C$4:C1929,1,$D$4:D1929,1,$H$4:H1929,1))</f>
        <v>0</v>
      </c>
      <c r="G1929" s="26" t="str">
        <f>IF(I1929="","",(COUNTIF($E$4:E1929,E1929)))</f>
        <v/>
      </c>
      <c r="H1929" s="1">
        <f>IF(AND(J1929="SAYIM",FİLTRE!$H$5="RAFTA",U1929&lt;&gt;0),1,0)+
IF(AND(J1929="İADE DEPO",FİLTRE!$H$5="İADE DEPO"),1,0)+
IF(FİLTRE!$H$5="TÜMÜ",1,0)+
IF(AND(J1929="FİRMA İADE",FİLTRE!$H$5="FİRMA İADE"),1,0)+
IF(AND(J1929="İMHA",FİLTRE!$H$5="İMHA"),1,0)</f>
        <v>1</v>
      </c>
      <c r="I1929" s="99"/>
      <c r="J1929" s="100"/>
      <c r="K1929" s="100"/>
      <c r="L1929" s="101"/>
      <c r="M1929" s="102"/>
      <c r="N1929" s="101"/>
      <c r="O1929" s="99"/>
      <c r="P1929" s="103"/>
      <c r="Q1929" s="104"/>
      <c r="R1929" s="50"/>
      <c r="S1929" s="105"/>
      <c r="T1929" s="106"/>
      <c r="U1929" s="107"/>
      <c r="V1929" s="108"/>
      <c r="W1929" s="107"/>
      <c r="X1929" s="107"/>
      <c r="AA1929" s="107"/>
      <c r="AB1929" s="110"/>
      <c r="AC1929" s="110"/>
      <c r="AE1929" s="105"/>
      <c r="AF1929" s="105"/>
      <c r="AR1929" s="112"/>
    </row>
    <row r="1930" spans="2:44" x14ac:dyDescent="0.25">
      <c r="B1930" s="1" t="str">
        <f>IF(I1930="","",
(IF(N1930=FİLTRE!$H$6,2,0)+IF(FİLTRE!$H$6="TOPLAM",2,0))
)</f>
        <v/>
      </c>
      <c r="C1930">
        <f>IF(FİLTRE!$M$5="",9,(IF(U1930&gt;=FİLTRE!$M$5,1,0)))</f>
        <v>1</v>
      </c>
      <c r="D1930" s="1">
        <f>IF(FİLTRE!$M$6="",9,(IF('SKT LİSTESİ'!P1930&lt;=FİLTRE!$M$6,1,0)))</f>
        <v>1</v>
      </c>
      <c r="E1930" s="25" t="str">
        <f>IF(I1930="","",(COUNTIFS($L$4:L1930,L1930)))</f>
        <v/>
      </c>
      <c r="F1930" s="13">
        <f>IF(OR(B1930&lt;&gt;2,C1930&lt;&gt;1,D1930&lt;&gt;1,H1930&lt;&gt;1),0,
COUNTIFS($B$4:B1930,2,$C$4:C1930,1,$D$4:D1930,1,$H$4:H1930,1))</f>
        <v>0</v>
      </c>
      <c r="G1930" s="26" t="str">
        <f>IF(I1930="","",(COUNTIF($E$4:E1930,E1930)))</f>
        <v/>
      </c>
      <c r="H1930" s="1">
        <f>IF(AND(J1930="SAYIM",FİLTRE!$H$5="RAFTA",U1930&lt;&gt;0),1,0)+
IF(AND(J1930="İADE DEPO",FİLTRE!$H$5="İADE DEPO"),1,0)+
IF(FİLTRE!$H$5="TÜMÜ",1,0)+
IF(AND(J1930="FİRMA İADE",FİLTRE!$H$5="FİRMA İADE"),1,0)+
IF(AND(J1930="İMHA",FİLTRE!$H$5="İMHA"),1,0)</f>
        <v>1</v>
      </c>
      <c r="I1930" s="99"/>
      <c r="J1930" s="100"/>
      <c r="K1930" s="100"/>
      <c r="L1930" s="101"/>
      <c r="M1930" s="102"/>
      <c r="N1930" s="101"/>
      <c r="O1930" s="99"/>
      <c r="P1930" s="103"/>
      <c r="Q1930" s="104"/>
      <c r="R1930" s="50"/>
      <c r="S1930" s="105"/>
      <c r="T1930" s="106"/>
      <c r="U1930" s="107"/>
      <c r="V1930" s="108"/>
      <c r="W1930" s="107"/>
      <c r="X1930" s="107"/>
      <c r="AA1930" s="107"/>
      <c r="AB1930" s="110"/>
      <c r="AC1930" s="110"/>
      <c r="AE1930" s="105"/>
      <c r="AF1930" s="105"/>
      <c r="AR1930" s="112"/>
    </row>
    <row r="1931" spans="2:44" x14ac:dyDescent="0.25">
      <c r="B1931" s="1" t="str">
        <f>IF(I1931="","",
(IF(N1931=FİLTRE!$H$6,2,0)+IF(FİLTRE!$H$6="TOPLAM",2,0))
)</f>
        <v/>
      </c>
      <c r="C1931">
        <f>IF(FİLTRE!$M$5="",9,(IF(U1931&gt;=FİLTRE!$M$5,1,0)))</f>
        <v>1</v>
      </c>
      <c r="D1931" s="1">
        <f>IF(FİLTRE!$M$6="",9,(IF('SKT LİSTESİ'!P1931&lt;=FİLTRE!$M$6,1,0)))</f>
        <v>1</v>
      </c>
      <c r="E1931" s="25" t="str">
        <f>IF(I1931="","",(COUNTIFS($L$4:L1931,L1931)))</f>
        <v/>
      </c>
      <c r="F1931" s="13">
        <f>IF(OR(B1931&lt;&gt;2,C1931&lt;&gt;1,D1931&lt;&gt;1,H1931&lt;&gt;1),0,
COUNTIFS($B$4:B1931,2,$C$4:C1931,1,$D$4:D1931,1,$H$4:H1931,1))</f>
        <v>0</v>
      </c>
      <c r="G1931" s="26" t="str">
        <f>IF(I1931="","",(COUNTIF($E$4:E1931,E1931)))</f>
        <v/>
      </c>
      <c r="H1931" s="1">
        <f>IF(AND(J1931="SAYIM",FİLTRE!$H$5="RAFTA",U1931&lt;&gt;0),1,0)+
IF(AND(J1931="İADE DEPO",FİLTRE!$H$5="İADE DEPO"),1,0)+
IF(FİLTRE!$H$5="TÜMÜ",1,0)+
IF(AND(J1931="FİRMA İADE",FİLTRE!$H$5="FİRMA İADE"),1,0)+
IF(AND(J1931="İMHA",FİLTRE!$H$5="İMHA"),1,0)</f>
        <v>1</v>
      </c>
      <c r="I1931" s="99"/>
      <c r="J1931" s="100"/>
      <c r="K1931" s="100"/>
      <c r="L1931" s="101"/>
      <c r="M1931" s="102"/>
      <c r="N1931" s="101"/>
      <c r="O1931" s="99"/>
      <c r="P1931" s="103"/>
      <c r="Q1931" s="104"/>
      <c r="R1931" s="50"/>
      <c r="S1931" s="105"/>
      <c r="T1931" s="106"/>
      <c r="U1931" s="107"/>
      <c r="V1931" s="108"/>
      <c r="W1931" s="107"/>
      <c r="X1931" s="107"/>
      <c r="AA1931" s="107"/>
      <c r="AB1931" s="110"/>
      <c r="AC1931" s="110"/>
      <c r="AE1931" s="105"/>
      <c r="AF1931" s="105"/>
      <c r="AR1931" s="112"/>
    </row>
    <row r="1932" spans="2:44" x14ac:dyDescent="0.25">
      <c r="B1932" s="1" t="str">
        <f>IF(I1932="","",
(IF(N1932=FİLTRE!$H$6,2,0)+IF(FİLTRE!$H$6="TOPLAM",2,0))
)</f>
        <v/>
      </c>
      <c r="C1932">
        <f>IF(FİLTRE!$M$5="",9,(IF(U1932&gt;=FİLTRE!$M$5,1,0)))</f>
        <v>1</v>
      </c>
      <c r="D1932" s="1">
        <f>IF(FİLTRE!$M$6="",9,(IF('SKT LİSTESİ'!P1932&lt;=FİLTRE!$M$6,1,0)))</f>
        <v>1</v>
      </c>
      <c r="E1932" s="25" t="str">
        <f>IF(I1932="","",(COUNTIFS($L$4:L1932,L1932)))</f>
        <v/>
      </c>
      <c r="F1932" s="13">
        <f>IF(OR(B1932&lt;&gt;2,C1932&lt;&gt;1,D1932&lt;&gt;1,H1932&lt;&gt;1),0,
COUNTIFS($B$4:B1932,2,$C$4:C1932,1,$D$4:D1932,1,$H$4:H1932,1))</f>
        <v>0</v>
      </c>
      <c r="G1932" s="26" t="str">
        <f>IF(I1932="","",(COUNTIF($E$4:E1932,E1932)))</f>
        <v/>
      </c>
      <c r="H1932" s="1">
        <f>IF(AND(J1932="SAYIM",FİLTRE!$H$5="RAFTA",U1932&lt;&gt;0),1,0)+
IF(AND(J1932="İADE DEPO",FİLTRE!$H$5="İADE DEPO"),1,0)+
IF(FİLTRE!$H$5="TÜMÜ",1,0)+
IF(AND(J1932="FİRMA İADE",FİLTRE!$H$5="FİRMA İADE"),1,0)+
IF(AND(J1932="İMHA",FİLTRE!$H$5="İMHA"),1,0)</f>
        <v>1</v>
      </c>
      <c r="I1932" s="99"/>
      <c r="J1932" s="100"/>
      <c r="K1932" s="100"/>
      <c r="L1932" s="101"/>
      <c r="M1932" s="102"/>
      <c r="N1932" s="101"/>
      <c r="O1932" s="99"/>
      <c r="P1932" s="103"/>
      <c r="Q1932" s="104"/>
      <c r="R1932" s="50"/>
      <c r="S1932" s="105"/>
      <c r="T1932" s="106"/>
      <c r="U1932" s="107"/>
      <c r="V1932" s="108"/>
      <c r="W1932" s="107"/>
      <c r="X1932" s="107"/>
      <c r="AA1932" s="107"/>
      <c r="AB1932" s="110"/>
      <c r="AC1932" s="110"/>
      <c r="AE1932" s="105"/>
      <c r="AF1932" s="105"/>
      <c r="AR1932" s="112"/>
    </row>
    <row r="1933" spans="2:44" x14ac:dyDescent="0.25">
      <c r="B1933" s="1" t="str">
        <f>IF(I1933="","",
(IF(N1933=FİLTRE!$H$6,2,0)+IF(FİLTRE!$H$6="TOPLAM",2,0))
)</f>
        <v/>
      </c>
      <c r="C1933">
        <f>IF(FİLTRE!$M$5="",9,(IF(U1933&gt;=FİLTRE!$M$5,1,0)))</f>
        <v>1</v>
      </c>
      <c r="D1933" s="1">
        <f>IF(FİLTRE!$M$6="",9,(IF('SKT LİSTESİ'!P1933&lt;=FİLTRE!$M$6,1,0)))</f>
        <v>1</v>
      </c>
      <c r="E1933" s="25" t="str">
        <f>IF(I1933="","",(COUNTIFS($L$4:L1933,L1933)))</f>
        <v/>
      </c>
      <c r="F1933" s="13">
        <f>IF(OR(B1933&lt;&gt;2,C1933&lt;&gt;1,D1933&lt;&gt;1,H1933&lt;&gt;1),0,
COUNTIFS($B$4:B1933,2,$C$4:C1933,1,$D$4:D1933,1,$H$4:H1933,1))</f>
        <v>0</v>
      </c>
      <c r="G1933" s="26" t="str">
        <f>IF(I1933="","",(COUNTIF($E$4:E1933,E1933)))</f>
        <v/>
      </c>
      <c r="H1933" s="1">
        <f>IF(AND(J1933="SAYIM",FİLTRE!$H$5="RAFTA",U1933&lt;&gt;0),1,0)+
IF(AND(J1933="İADE DEPO",FİLTRE!$H$5="İADE DEPO"),1,0)+
IF(FİLTRE!$H$5="TÜMÜ",1,0)+
IF(AND(J1933="FİRMA İADE",FİLTRE!$H$5="FİRMA İADE"),1,0)+
IF(AND(J1933="İMHA",FİLTRE!$H$5="İMHA"),1,0)</f>
        <v>1</v>
      </c>
      <c r="I1933" s="99"/>
      <c r="J1933" s="100"/>
      <c r="K1933" s="100"/>
      <c r="L1933" s="101"/>
      <c r="M1933" s="102"/>
      <c r="N1933" s="101"/>
      <c r="O1933" s="99"/>
      <c r="P1933" s="103"/>
      <c r="Q1933" s="104"/>
      <c r="R1933" s="50"/>
      <c r="S1933" s="105"/>
      <c r="T1933" s="106"/>
      <c r="U1933" s="107"/>
      <c r="V1933" s="108"/>
      <c r="W1933" s="107"/>
      <c r="X1933" s="107"/>
      <c r="AA1933" s="107"/>
      <c r="AB1933" s="110"/>
      <c r="AC1933" s="110"/>
      <c r="AE1933" s="105"/>
      <c r="AF1933" s="105"/>
      <c r="AR1933" s="112"/>
    </row>
    <row r="1934" spans="2:44" x14ac:dyDescent="0.25">
      <c r="B1934" s="1" t="str">
        <f>IF(I1934="","",
(IF(N1934=FİLTRE!$H$6,2,0)+IF(FİLTRE!$H$6="TOPLAM",2,0))
)</f>
        <v/>
      </c>
      <c r="C1934">
        <f>IF(FİLTRE!$M$5="",9,(IF(U1934&gt;=FİLTRE!$M$5,1,0)))</f>
        <v>1</v>
      </c>
      <c r="D1934" s="1">
        <f>IF(FİLTRE!$M$6="",9,(IF('SKT LİSTESİ'!P1934&lt;=FİLTRE!$M$6,1,0)))</f>
        <v>1</v>
      </c>
      <c r="E1934" s="25" t="str">
        <f>IF(I1934="","",(COUNTIFS($L$4:L1934,L1934)))</f>
        <v/>
      </c>
      <c r="F1934" s="13">
        <f>IF(OR(B1934&lt;&gt;2,C1934&lt;&gt;1,D1934&lt;&gt;1,H1934&lt;&gt;1),0,
COUNTIFS($B$4:B1934,2,$C$4:C1934,1,$D$4:D1934,1,$H$4:H1934,1))</f>
        <v>0</v>
      </c>
      <c r="G1934" s="26" t="str">
        <f>IF(I1934="","",(COUNTIF($E$4:E1934,E1934)))</f>
        <v/>
      </c>
      <c r="H1934" s="1">
        <f>IF(AND(J1934="SAYIM",FİLTRE!$H$5="RAFTA",U1934&lt;&gt;0),1,0)+
IF(AND(J1934="İADE DEPO",FİLTRE!$H$5="İADE DEPO"),1,0)+
IF(FİLTRE!$H$5="TÜMÜ",1,0)+
IF(AND(J1934="FİRMA İADE",FİLTRE!$H$5="FİRMA İADE"),1,0)+
IF(AND(J1934="İMHA",FİLTRE!$H$5="İMHA"),1,0)</f>
        <v>1</v>
      </c>
      <c r="I1934" s="99"/>
      <c r="J1934" s="100"/>
      <c r="K1934" s="100"/>
      <c r="L1934" s="101"/>
      <c r="M1934" s="102"/>
      <c r="N1934" s="101"/>
      <c r="O1934" s="99"/>
      <c r="P1934" s="103"/>
      <c r="Q1934" s="104"/>
      <c r="R1934" s="50"/>
      <c r="S1934" s="105"/>
      <c r="T1934" s="106"/>
      <c r="U1934" s="107"/>
      <c r="V1934" s="108"/>
      <c r="W1934" s="107"/>
      <c r="X1934" s="107"/>
      <c r="AA1934" s="107"/>
      <c r="AB1934" s="110"/>
      <c r="AC1934" s="110"/>
      <c r="AE1934" s="105"/>
      <c r="AF1934" s="105"/>
      <c r="AR1934" s="112"/>
    </row>
    <row r="1935" spans="2:44" x14ac:dyDescent="0.25">
      <c r="B1935" s="1" t="str">
        <f>IF(I1935="","",
(IF(N1935=FİLTRE!$H$6,2,0)+IF(FİLTRE!$H$6="TOPLAM",2,0))
)</f>
        <v/>
      </c>
      <c r="C1935">
        <f>IF(FİLTRE!$M$5="",9,(IF(U1935&gt;=FİLTRE!$M$5,1,0)))</f>
        <v>1</v>
      </c>
      <c r="D1935" s="1">
        <f>IF(FİLTRE!$M$6="",9,(IF('SKT LİSTESİ'!P1935&lt;=FİLTRE!$M$6,1,0)))</f>
        <v>1</v>
      </c>
      <c r="E1935" s="25" t="str">
        <f>IF(I1935="","",(COUNTIFS($L$4:L1935,L1935)))</f>
        <v/>
      </c>
      <c r="F1935" s="13">
        <f>IF(OR(B1935&lt;&gt;2,C1935&lt;&gt;1,D1935&lt;&gt;1,H1935&lt;&gt;1),0,
COUNTIFS($B$4:B1935,2,$C$4:C1935,1,$D$4:D1935,1,$H$4:H1935,1))</f>
        <v>0</v>
      </c>
      <c r="G1935" s="26" t="str">
        <f>IF(I1935="","",(COUNTIF($E$4:E1935,E1935)))</f>
        <v/>
      </c>
      <c r="H1935" s="1">
        <f>IF(AND(J1935="SAYIM",FİLTRE!$H$5="RAFTA",U1935&lt;&gt;0),1,0)+
IF(AND(J1935="İADE DEPO",FİLTRE!$H$5="İADE DEPO"),1,0)+
IF(FİLTRE!$H$5="TÜMÜ",1,0)+
IF(AND(J1935="FİRMA İADE",FİLTRE!$H$5="FİRMA İADE"),1,0)+
IF(AND(J1935="İMHA",FİLTRE!$H$5="İMHA"),1,0)</f>
        <v>1</v>
      </c>
      <c r="I1935" s="99"/>
      <c r="J1935" s="100"/>
      <c r="K1935" s="100"/>
      <c r="L1935" s="101"/>
      <c r="M1935" s="102"/>
      <c r="N1935" s="101"/>
      <c r="O1935" s="99"/>
      <c r="P1935" s="103"/>
      <c r="Q1935" s="104"/>
      <c r="R1935" s="50"/>
      <c r="S1935" s="105"/>
      <c r="T1935" s="106"/>
      <c r="U1935" s="107"/>
      <c r="V1935" s="108"/>
      <c r="W1935" s="107"/>
      <c r="X1935" s="107"/>
      <c r="AA1935" s="107"/>
      <c r="AB1935" s="110"/>
      <c r="AC1935" s="110"/>
      <c r="AE1935" s="105"/>
      <c r="AF1935" s="105"/>
      <c r="AR1935" s="112"/>
    </row>
    <row r="1936" spans="2:44" x14ac:dyDescent="0.25">
      <c r="B1936" s="1" t="str">
        <f>IF(I1936="","",
(IF(N1936=FİLTRE!$H$6,2,0)+IF(FİLTRE!$H$6="TOPLAM",2,0))
)</f>
        <v/>
      </c>
      <c r="C1936">
        <f>IF(FİLTRE!$M$5="",9,(IF(U1936&gt;=FİLTRE!$M$5,1,0)))</f>
        <v>1</v>
      </c>
      <c r="D1936" s="1">
        <f>IF(FİLTRE!$M$6="",9,(IF('SKT LİSTESİ'!P1936&lt;=FİLTRE!$M$6,1,0)))</f>
        <v>1</v>
      </c>
      <c r="E1936" s="25" t="str">
        <f>IF(I1936="","",(COUNTIFS($L$4:L1936,L1936)))</f>
        <v/>
      </c>
      <c r="F1936" s="13">
        <f>IF(OR(B1936&lt;&gt;2,C1936&lt;&gt;1,D1936&lt;&gt;1,H1936&lt;&gt;1),0,
COUNTIFS($B$4:B1936,2,$C$4:C1936,1,$D$4:D1936,1,$H$4:H1936,1))</f>
        <v>0</v>
      </c>
      <c r="G1936" s="26" t="str">
        <f>IF(I1936="","",(COUNTIF($E$4:E1936,E1936)))</f>
        <v/>
      </c>
      <c r="H1936" s="1">
        <f>IF(AND(J1936="SAYIM",FİLTRE!$H$5="RAFTA",U1936&lt;&gt;0),1,0)+
IF(AND(J1936="İADE DEPO",FİLTRE!$H$5="İADE DEPO"),1,0)+
IF(FİLTRE!$H$5="TÜMÜ",1,0)+
IF(AND(J1936="FİRMA İADE",FİLTRE!$H$5="FİRMA İADE"),1,0)+
IF(AND(J1936="İMHA",FİLTRE!$H$5="İMHA"),1,0)</f>
        <v>1</v>
      </c>
      <c r="I1936" s="99"/>
      <c r="J1936" s="100"/>
      <c r="K1936" s="100"/>
      <c r="L1936" s="101"/>
      <c r="M1936" s="102"/>
      <c r="N1936" s="101"/>
      <c r="O1936" s="99"/>
      <c r="P1936" s="103"/>
      <c r="Q1936" s="104"/>
      <c r="R1936" s="50"/>
      <c r="S1936" s="105"/>
      <c r="T1936" s="106"/>
      <c r="U1936" s="107"/>
      <c r="V1936" s="108"/>
      <c r="W1936" s="107"/>
      <c r="X1936" s="107"/>
      <c r="AA1936" s="107"/>
      <c r="AB1936" s="110"/>
      <c r="AC1936" s="110"/>
      <c r="AE1936" s="105"/>
      <c r="AF1936" s="105"/>
      <c r="AR1936" s="112"/>
    </row>
    <row r="1937" spans="2:44" x14ac:dyDescent="0.25">
      <c r="B1937" s="1" t="str">
        <f>IF(I1937="","",
(IF(N1937=FİLTRE!$H$6,2,0)+IF(FİLTRE!$H$6="TOPLAM",2,0))
)</f>
        <v/>
      </c>
      <c r="C1937">
        <f>IF(FİLTRE!$M$5="",9,(IF(U1937&gt;=FİLTRE!$M$5,1,0)))</f>
        <v>1</v>
      </c>
      <c r="D1937" s="1">
        <f>IF(FİLTRE!$M$6="",9,(IF('SKT LİSTESİ'!P1937&lt;=FİLTRE!$M$6,1,0)))</f>
        <v>1</v>
      </c>
      <c r="E1937" s="25" t="str">
        <f>IF(I1937="","",(COUNTIFS($L$4:L1937,L1937)))</f>
        <v/>
      </c>
      <c r="F1937" s="13">
        <f>IF(OR(B1937&lt;&gt;2,C1937&lt;&gt;1,D1937&lt;&gt;1,H1937&lt;&gt;1),0,
COUNTIFS($B$4:B1937,2,$C$4:C1937,1,$D$4:D1937,1,$H$4:H1937,1))</f>
        <v>0</v>
      </c>
      <c r="G1937" s="26" t="str">
        <f>IF(I1937="","",(COUNTIF($E$4:E1937,E1937)))</f>
        <v/>
      </c>
      <c r="H1937" s="1">
        <f>IF(AND(J1937="SAYIM",FİLTRE!$H$5="RAFTA",U1937&lt;&gt;0),1,0)+
IF(AND(J1937="İADE DEPO",FİLTRE!$H$5="İADE DEPO"),1,0)+
IF(FİLTRE!$H$5="TÜMÜ",1,0)+
IF(AND(J1937="FİRMA İADE",FİLTRE!$H$5="FİRMA İADE"),1,0)+
IF(AND(J1937="İMHA",FİLTRE!$H$5="İMHA"),1,0)</f>
        <v>1</v>
      </c>
      <c r="I1937" s="99"/>
      <c r="J1937" s="100"/>
      <c r="K1937" s="100"/>
      <c r="L1937" s="101"/>
      <c r="M1937" s="102"/>
      <c r="N1937" s="101"/>
      <c r="O1937" s="99"/>
      <c r="P1937" s="103"/>
      <c r="Q1937" s="104"/>
      <c r="R1937" s="50"/>
      <c r="S1937" s="105"/>
      <c r="T1937" s="106"/>
      <c r="U1937" s="107"/>
      <c r="V1937" s="108"/>
      <c r="W1937" s="107"/>
      <c r="X1937" s="107"/>
      <c r="AA1937" s="107"/>
      <c r="AB1937" s="110"/>
      <c r="AC1937" s="110"/>
      <c r="AE1937" s="105"/>
      <c r="AF1937" s="105"/>
      <c r="AR1937" s="112"/>
    </row>
    <row r="1938" spans="2:44" x14ac:dyDescent="0.25">
      <c r="B1938" s="1" t="str">
        <f>IF(I1938="","",
(IF(N1938=FİLTRE!$H$6,2,0)+IF(FİLTRE!$H$6="TOPLAM",2,0))
)</f>
        <v/>
      </c>
      <c r="C1938">
        <f>IF(FİLTRE!$M$5="",9,(IF(U1938&gt;=FİLTRE!$M$5,1,0)))</f>
        <v>1</v>
      </c>
      <c r="D1938" s="1">
        <f>IF(FİLTRE!$M$6="",9,(IF('SKT LİSTESİ'!P1938&lt;=FİLTRE!$M$6,1,0)))</f>
        <v>1</v>
      </c>
      <c r="E1938" s="25" t="str">
        <f>IF(I1938="","",(COUNTIFS($L$4:L1938,L1938)))</f>
        <v/>
      </c>
      <c r="F1938" s="13">
        <f>IF(OR(B1938&lt;&gt;2,C1938&lt;&gt;1,D1938&lt;&gt;1,H1938&lt;&gt;1),0,
COUNTIFS($B$4:B1938,2,$C$4:C1938,1,$D$4:D1938,1,$H$4:H1938,1))</f>
        <v>0</v>
      </c>
      <c r="G1938" s="26" t="str">
        <f>IF(I1938="","",(COUNTIF($E$4:E1938,E1938)))</f>
        <v/>
      </c>
      <c r="H1938" s="1">
        <f>IF(AND(J1938="SAYIM",FİLTRE!$H$5="RAFTA",U1938&lt;&gt;0),1,0)+
IF(AND(J1938="İADE DEPO",FİLTRE!$H$5="İADE DEPO"),1,0)+
IF(FİLTRE!$H$5="TÜMÜ",1,0)+
IF(AND(J1938="FİRMA İADE",FİLTRE!$H$5="FİRMA İADE"),1,0)+
IF(AND(J1938="İMHA",FİLTRE!$H$5="İMHA"),1,0)</f>
        <v>1</v>
      </c>
      <c r="I1938" s="99"/>
      <c r="J1938" s="100"/>
      <c r="K1938" s="100"/>
      <c r="L1938" s="101"/>
      <c r="M1938" s="102"/>
      <c r="N1938" s="101"/>
      <c r="O1938" s="99"/>
      <c r="P1938" s="103"/>
      <c r="Q1938" s="104"/>
      <c r="R1938" s="50"/>
      <c r="S1938" s="105"/>
      <c r="T1938" s="106"/>
      <c r="U1938" s="107"/>
      <c r="V1938" s="108"/>
      <c r="W1938" s="107"/>
      <c r="X1938" s="107"/>
      <c r="AA1938" s="107"/>
      <c r="AB1938" s="110"/>
      <c r="AC1938" s="110"/>
      <c r="AE1938" s="105"/>
      <c r="AF1938" s="105"/>
      <c r="AR1938" s="112"/>
    </row>
    <row r="1939" spans="2:44" x14ac:dyDescent="0.25">
      <c r="B1939" s="1" t="str">
        <f>IF(I1939="","",
(IF(N1939=FİLTRE!$H$6,2,0)+IF(FİLTRE!$H$6="TOPLAM",2,0))
)</f>
        <v/>
      </c>
      <c r="C1939">
        <f>IF(FİLTRE!$M$5="",9,(IF(U1939&gt;=FİLTRE!$M$5,1,0)))</f>
        <v>1</v>
      </c>
      <c r="D1939" s="1">
        <f>IF(FİLTRE!$M$6="",9,(IF('SKT LİSTESİ'!P1939&lt;=FİLTRE!$M$6,1,0)))</f>
        <v>1</v>
      </c>
      <c r="E1939" s="25" t="str">
        <f>IF(I1939="","",(COUNTIFS($L$4:L1939,L1939)))</f>
        <v/>
      </c>
      <c r="F1939" s="13">
        <f>IF(OR(B1939&lt;&gt;2,C1939&lt;&gt;1,D1939&lt;&gt;1,H1939&lt;&gt;1),0,
COUNTIFS($B$4:B1939,2,$C$4:C1939,1,$D$4:D1939,1,$H$4:H1939,1))</f>
        <v>0</v>
      </c>
      <c r="G1939" s="26" t="str">
        <f>IF(I1939="","",(COUNTIF($E$4:E1939,E1939)))</f>
        <v/>
      </c>
      <c r="H1939" s="1">
        <f>IF(AND(J1939="SAYIM",FİLTRE!$H$5="RAFTA",U1939&lt;&gt;0),1,0)+
IF(AND(J1939="İADE DEPO",FİLTRE!$H$5="İADE DEPO"),1,0)+
IF(FİLTRE!$H$5="TÜMÜ",1,0)+
IF(AND(J1939="FİRMA İADE",FİLTRE!$H$5="FİRMA İADE"),1,0)+
IF(AND(J1939="İMHA",FİLTRE!$H$5="İMHA"),1,0)</f>
        <v>1</v>
      </c>
      <c r="I1939" s="99"/>
      <c r="J1939" s="100"/>
      <c r="K1939" s="100"/>
      <c r="L1939" s="101"/>
      <c r="M1939" s="102"/>
      <c r="N1939" s="101"/>
      <c r="O1939" s="99"/>
      <c r="P1939" s="103"/>
      <c r="Q1939" s="104"/>
      <c r="R1939" s="50"/>
      <c r="S1939" s="105"/>
      <c r="T1939" s="106"/>
      <c r="U1939" s="107"/>
      <c r="V1939" s="108"/>
      <c r="W1939" s="107"/>
      <c r="X1939" s="107"/>
      <c r="AA1939" s="107"/>
      <c r="AB1939" s="110"/>
      <c r="AC1939" s="110"/>
      <c r="AE1939" s="105"/>
      <c r="AF1939" s="105"/>
      <c r="AR1939" s="112"/>
    </row>
    <row r="1940" spans="2:44" x14ac:dyDescent="0.25">
      <c r="B1940" s="1" t="str">
        <f>IF(I1940="","",
(IF(N1940=FİLTRE!$H$6,2,0)+IF(FİLTRE!$H$6="TOPLAM",2,0))
)</f>
        <v/>
      </c>
      <c r="C1940">
        <f>IF(FİLTRE!$M$5="",9,(IF(U1940&gt;=FİLTRE!$M$5,1,0)))</f>
        <v>1</v>
      </c>
      <c r="D1940" s="1">
        <f>IF(FİLTRE!$M$6="",9,(IF('SKT LİSTESİ'!P1940&lt;=FİLTRE!$M$6,1,0)))</f>
        <v>1</v>
      </c>
      <c r="E1940" s="25" t="str">
        <f>IF(I1940="","",(COUNTIFS($L$4:L1940,L1940)))</f>
        <v/>
      </c>
      <c r="F1940" s="13">
        <f>IF(OR(B1940&lt;&gt;2,C1940&lt;&gt;1,D1940&lt;&gt;1,H1940&lt;&gt;1),0,
COUNTIFS($B$4:B1940,2,$C$4:C1940,1,$D$4:D1940,1,$H$4:H1940,1))</f>
        <v>0</v>
      </c>
      <c r="G1940" s="26" t="str">
        <f>IF(I1940="","",(COUNTIF($E$4:E1940,E1940)))</f>
        <v/>
      </c>
      <c r="H1940" s="1">
        <f>IF(AND(J1940="SAYIM",FİLTRE!$H$5="RAFTA",U1940&lt;&gt;0),1,0)+
IF(AND(J1940="İADE DEPO",FİLTRE!$H$5="İADE DEPO"),1,0)+
IF(FİLTRE!$H$5="TÜMÜ",1,0)+
IF(AND(J1940="FİRMA İADE",FİLTRE!$H$5="FİRMA İADE"),1,0)+
IF(AND(J1940="İMHA",FİLTRE!$H$5="İMHA"),1,0)</f>
        <v>1</v>
      </c>
      <c r="I1940" s="99"/>
      <c r="J1940" s="100"/>
      <c r="K1940" s="100"/>
      <c r="L1940" s="101"/>
      <c r="M1940" s="102"/>
      <c r="N1940" s="101"/>
      <c r="O1940" s="99"/>
      <c r="P1940" s="103"/>
      <c r="Q1940" s="104"/>
      <c r="R1940" s="50"/>
      <c r="S1940" s="105"/>
      <c r="T1940" s="106"/>
      <c r="U1940" s="107"/>
      <c r="V1940" s="108"/>
      <c r="W1940" s="107"/>
      <c r="X1940" s="107"/>
      <c r="AA1940" s="107"/>
      <c r="AB1940" s="110"/>
      <c r="AC1940" s="110"/>
      <c r="AE1940" s="105"/>
      <c r="AF1940" s="105"/>
      <c r="AR1940" s="112"/>
    </row>
    <row r="1941" spans="2:44" x14ac:dyDescent="0.25">
      <c r="B1941" s="1" t="str">
        <f>IF(I1941="","",
(IF(N1941=FİLTRE!$H$6,2,0)+IF(FİLTRE!$H$6="TOPLAM",2,0))
)</f>
        <v/>
      </c>
      <c r="C1941">
        <f>IF(FİLTRE!$M$5="",9,(IF(U1941&gt;=FİLTRE!$M$5,1,0)))</f>
        <v>1</v>
      </c>
      <c r="D1941" s="1">
        <f>IF(FİLTRE!$M$6="",9,(IF('SKT LİSTESİ'!P1941&lt;=FİLTRE!$M$6,1,0)))</f>
        <v>1</v>
      </c>
      <c r="E1941" s="25" t="str">
        <f>IF(I1941="","",(COUNTIFS($L$4:L1941,L1941)))</f>
        <v/>
      </c>
      <c r="F1941" s="13">
        <f>IF(OR(B1941&lt;&gt;2,C1941&lt;&gt;1,D1941&lt;&gt;1,H1941&lt;&gt;1),0,
COUNTIFS($B$4:B1941,2,$C$4:C1941,1,$D$4:D1941,1,$H$4:H1941,1))</f>
        <v>0</v>
      </c>
      <c r="G1941" s="26" t="str">
        <f>IF(I1941="","",(COUNTIF($E$4:E1941,E1941)))</f>
        <v/>
      </c>
      <c r="H1941" s="1">
        <f>IF(AND(J1941="SAYIM",FİLTRE!$H$5="RAFTA",U1941&lt;&gt;0),1,0)+
IF(AND(J1941="İADE DEPO",FİLTRE!$H$5="İADE DEPO"),1,0)+
IF(FİLTRE!$H$5="TÜMÜ",1,0)+
IF(AND(J1941="FİRMA İADE",FİLTRE!$H$5="FİRMA İADE"),1,0)+
IF(AND(J1941="İMHA",FİLTRE!$H$5="İMHA"),1,0)</f>
        <v>1</v>
      </c>
      <c r="I1941" s="99"/>
      <c r="J1941" s="100"/>
      <c r="K1941" s="100"/>
      <c r="L1941" s="101"/>
      <c r="M1941" s="102"/>
      <c r="N1941" s="101"/>
      <c r="O1941" s="99"/>
      <c r="P1941" s="103"/>
      <c r="Q1941" s="104"/>
      <c r="R1941" s="50"/>
      <c r="S1941" s="105"/>
      <c r="T1941" s="106"/>
      <c r="U1941" s="107"/>
      <c r="V1941" s="108"/>
      <c r="W1941" s="107"/>
      <c r="X1941" s="107"/>
      <c r="AA1941" s="107"/>
      <c r="AB1941" s="110"/>
      <c r="AC1941" s="110"/>
      <c r="AE1941" s="105"/>
      <c r="AF1941" s="105"/>
      <c r="AR1941" s="112"/>
    </row>
    <row r="1942" spans="2:44" x14ac:dyDescent="0.25">
      <c r="B1942" s="1" t="str">
        <f>IF(I1942="","",
(IF(N1942=FİLTRE!$H$6,2,0)+IF(FİLTRE!$H$6="TOPLAM",2,0))
)</f>
        <v/>
      </c>
      <c r="C1942">
        <f>IF(FİLTRE!$M$5="",9,(IF(U1942&gt;=FİLTRE!$M$5,1,0)))</f>
        <v>1</v>
      </c>
      <c r="D1942" s="1">
        <f>IF(FİLTRE!$M$6="",9,(IF('SKT LİSTESİ'!P1942&lt;=FİLTRE!$M$6,1,0)))</f>
        <v>1</v>
      </c>
      <c r="E1942" s="25" t="str">
        <f>IF(I1942="","",(COUNTIFS($L$4:L1942,L1942)))</f>
        <v/>
      </c>
      <c r="F1942" s="13">
        <f>IF(OR(B1942&lt;&gt;2,C1942&lt;&gt;1,D1942&lt;&gt;1,H1942&lt;&gt;1),0,
COUNTIFS($B$4:B1942,2,$C$4:C1942,1,$D$4:D1942,1,$H$4:H1942,1))</f>
        <v>0</v>
      </c>
      <c r="G1942" s="26" t="str">
        <f>IF(I1942="","",(COUNTIF($E$4:E1942,E1942)))</f>
        <v/>
      </c>
      <c r="H1942" s="1">
        <f>IF(AND(J1942="SAYIM",FİLTRE!$H$5="RAFTA",U1942&lt;&gt;0),1,0)+
IF(AND(J1942="İADE DEPO",FİLTRE!$H$5="İADE DEPO"),1,0)+
IF(FİLTRE!$H$5="TÜMÜ",1,0)+
IF(AND(J1942="FİRMA İADE",FİLTRE!$H$5="FİRMA İADE"),1,0)+
IF(AND(J1942="İMHA",FİLTRE!$H$5="İMHA"),1,0)</f>
        <v>1</v>
      </c>
      <c r="I1942" s="99"/>
      <c r="J1942" s="100"/>
      <c r="K1942" s="100"/>
      <c r="L1942" s="101"/>
      <c r="M1942" s="102"/>
      <c r="N1942" s="101"/>
      <c r="O1942" s="99"/>
      <c r="P1942" s="103"/>
      <c r="Q1942" s="104"/>
      <c r="R1942" s="50"/>
      <c r="S1942" s="105"/>
      <c r="T1942" s="106"/>
      <c r="U1942" s="107"/>
      <c r="V1942" s="108"/>
      <c r="W1942" s="107"/>
      <c r="X1942" s="107"/>
      <c r="AA1942" s="107"/>
      <c r="AB1942" s="110"/>
      <c r="AC1942" s="110"/>
      <c r="AE1942" s="105"/>
      <c r="AF1942" s="105"/>
      <c r="AR1942" s="112"/>
    </row>
    <row r="1943" spans="2:44" x14ac:dyDescent="0.25">
      <c r="B1943" s="1" t="str">
        <f>IF(I1943="","",
(IF(N1943=FİLTRE!$H$6,2,0)+IF(FİLTRE!$H$6="TOPLAM",2,0))
)</f>
        <v/>
      </c>
      <c r="C1943">
        <f>IF(FİLTRE!$M$5="",9,(IF(U1943&gt;=FİLTRE!$M$5,1,0)))</f>
        <v>1</v>
      </c>
      <c r="D1943" s="1">
        <f>IF(FİLTRE!$M$6="",9,(IF('SKT LİSTESİ'!P1943&lt;=FİLTRE!$M$6,1,0)))</f>
        <v>1</v>
      </c>
      <c r="E1943" s="25" t="str">
        <f>IF(I1943="","",(COUNTIFS($L$4:L1943,L1943)))</f>
        <v/>
      </c>
      <c r="F1943" s="13">
        <f>IF(OR(B1943&lt;&gt;2,C1943&lt;&gt;1,D1943&lt;&gt;1,H1943&lt;&gt;1),0,
COUNTIFS($B$4:B1943,2,$C$4:C1943,1,$D$4:D1943,1,$H$4:H1943,1))</f>
        <v>0</v>
      </c>
      <c r="G1943" s="26" t="str">
        <f>IF(I1943="","",(COUNTIF($E$4:E1943,E1943)))</f>
        <v/>
      </c>
      <c r="H1943" s="1">
        <f>IF(AND(J1943="SAYIM",FİLTRE!$H$5="RAFTA",U1943&lt;&gt;0),1,0)+
IF(AND(J1943="İADE DEPO",FİLTRE!$H$5="İADE DEPO"),1,0)+
IF(FİLTRE!$H$5="TÜMÜ",1,0)+
IF(AND(J1943="FİRMA İADE",FİLTRE!$H$5="FİRMA İADE"),1,0)+
IF(AND(J1943="İMHA",FİLTRE!$H$5="İMHA"),1,0)</f>
        <v>1</v>
      </c>
      <c r="I1943" s="99"/>
      <c r="J1943" s="100"/>
      <c r="K1943" s="100"/>
      <c r="L1943" s="101"/>
      <c r="M1943" s="102"/>
      <c r="N1943" s="101"/>
      <c r="O1943" s="99"/>
      <c r="P1943" s="103"/>
      <c r="Q1943" s="104"/>
      <c r="R1943" s="50"/>
      <c r="S1943" s="105"/>
      <c r="T1943" s="106"/>
      <c r="U1943" s="107"/>
      <c r="V1943" s="108"/>
      <c r="W1943" s="107"/>
      <c r="X1943" s="107"/>
      <c r="AA1943" s="107"/>
      <c r="AB1943" s="110"/>
      <c r="AC1943" s="110"/>
      <c r="AE1943" s="105"/>
      <c r="AF1943" s="105"/>
      <c r="AR1943" s="112"/>
    </row>
    <row r="1944" spans="2:44" x14ac:dyDescent="0.25">
      <c r="B1944" s="1" t="str">
        <f>IF(I1944="","",
(IF(N1944=FİLTRE!$H$6,2,0)+IF(FİLTRE!$H$6="TOPLAM",2,0))
)</f>
        <v/>
      </c>
      <c r="C1944">
        <f>IF(FİLTRE!$M$5="",9,(IF(U1944&gt;=FİLTRE!$M$5,1,0)))</f>
        <v>1</v>
      </c>
      <c r="D1944" s="1">
        <f>IF(FİLTRE!$M$6="",9,(IF('SKT LİSTESİ'!P1944&lt;=FİLTRE!$M$6,1,0)))</f>
        <v>1</v>
      </c>
      <c r="E1944" s="25" t="str">
        <f>IF(I1944="","",(COUNTIFS($L$4:L1944,L1944)))</f>
        <v/>
      </c>
      <c r="F1944" s="13">
        <f>IF(OR(B1944&lt;&gt;2,C1944&lt;&gt;1,D1944&lt;&gt;1,H1944&lt;&gt;1),0,
COUNTIFS($B$4:B1944,2,$C$4:C1944,1,$D$4:D1944,1,$H$4:H1944,1))</f>
        <v>0</v>
      </c>
      <c r="G1944" s="26" t="str">
        <f>IF(I1944="","",(COUNTIF($E$4:E1944,E1944)))</f>
        <v/>
      </c>
      <c r="H1944" s="1">
        <f>IF(AND(J1944="SAYIM",FİLTRE!$H$5="RAFTA",U1944&lt;&gt;0),1,0)+
IF(AND(J1944="İADE DEPO",FİLTRE!$H$5="İADE DEPO"),1,0)+
IF(FİLTRE!$H$5="TÜMÜ",1,0)+
IF(AND(J1944="FİRMA İADE",FİLTRE!$H$5="FİRMA İADE"),1,0)+
IF(AND(J1944="İMHA",FİLTRE!$H$5="İMHA"),1,0)</f>
        <v>1</v>
      </c>
      <c r="I1944" s="99"/>
      <c r="J1944" s="100"/>
      <c r="K1944" s="100"/>
      <c r="L1944" s="101"/>
      <c r="M1944" s="102"/>
      <c r="N1944" s="101"/>
      <c r="O1944" s="99"/>
      <c r="P1944" s="103"/>
      <c r="Q1944" s="104"/>
      <c r="R1944" s="50"/>
      <c r="S1944" s="105"/>
      <c r="T1944" s="106"/>
      <c r="U1944" s="107"/>
      <c r="V1944" s="108"/>
      <c r="W1944" s="107"/>
      <c r="X1944" s="107"/>
      <c r="AA1944" s="107"/>
      <c r="AB1944" s="110"/>
      <c r="AC1944" s="110"/>
      <c r="AE1944" s="105"/>
      <c r="AF1944" s="105"/>
      <c r="AR1944" s="112"/>
    </row>
    <row r="1945" spans="2:44" x14ac:dyDescent="0.25">
      <c r="B1945" s="1" t="str">
        <f>IF(I1945="","",
(IF(N1945=FİLTRE!$H$6,2,0)+IF(FİLTRE!$H$6="TOPLAM",2,0))
)</f>
        <v/>
      </c>
      <c r="C1945">
        <f>IF(FİLTRE!$M$5="",9,(IF(U1945&gt;=FİLTRE!$M$5,1,0)))</f>
        <v>1</v>
      </c>
      <c r="D1945" s="1">
        <f>IF(FİLTRE!$M$6="",9,(IF('SKT LİSTESİ'!P1945&lt;=FİLTRE!$M$6,1,0)))</f>
        <v>1</v>
      </c>
      <c r="E1945" s="25" t="str">
        <f>IF(I1945="","",(COUNTIFS($L$4:L1945,L1945)))</f>
        <v/>
      </c>
      <c r="F1945" s="13">
        <f>IF(OR(B1945&lt;&gt;2,C1945&lt;&gt;1,D1945&lt;&gt;1,H1945&lt;&gt;1),0,
COUNTIFS($B$4:B1945,2,$C$4:C1945,1,$D$4:D1945,1,$H$4:H1945,1))</f>
        <v>0</v>
      </c>
      <c r="G1945" s="26" t="str">
        <f>IF(I1945="","",(COUNTIF($E$4:E1945,E1945)))</f>
        <v/>
      </c>
      <c r="H1945" s="1">
        <f>IF(AND(J1945="SAYIM",FİLTRE!$H$5="RAFTA",U1945&lt;&gt;0),1,0)+
IF(AND(J1945="İADE DEPO",FİLTRE!$H$5="İADE DEPO"),1,0)+
IF(FİLTRE!$H$5="TÜMÜ",1,0)+
IF(AND(J1945="FİRMA İADE",FİLTRE!$H$5="FİRMA İADE"),1,0)+
IF(AND(J1945="İMHA",FİLTRE!$H$5="İMHA"),1,0)</f>
        <v>1</v>
      </c>
      <c r="I1945" s="99"/>
      <c r="J1945" s="100"/>
      <c r="K1945" s="100"/>
      <c r="L1945" s="101"/>
      <c r="M1945" s="102"/>
      <c r="N1945" s="101"/>
      <c r="O1945" s="99"/>
      <c r="P1945" s="103"/>
      <c r="Q1945" s="104"/>
      <c r="R1945" s="50"/>
      <c r="S1945" s="105"/>
      <c r="T1945" s="106"/>
      <c r="U1945" s="107"/>
      <c r="V1945" s="108"/>
      <c r="W1945" s="107"/>
      <c r="X1945" s="107"/>
      <c r="AA1945" s="107"/>
      <c r="AB1945" s="110"/>
      <c r="AC1945" s="110"/>
      <c r="AE1945" s="105"/>
      <c r="AF1945" s="105"/>
      <c r="AR1945" s="112"/>
    </row>
    <row r="1946" spans="2:44" x14ac:dyDescent="0.25">
      <c r="B1946" s="1" t="str">
        <f>IF(I1946="","",
(IF(N1946=FİLTRE!$H$6,2,0)+IF(FİLTRE!$H$6="TOPLAM",2,0))
)</f>
        <v/>
      </c>
      <c r="C1946">
        <f>IF(FİLTRE!$M$5="",9,(IF(U1946&gt;=FİLTRE!$M$5,1,0)))</f>
        <v>1</v>
      </c>
      <c r="D1946" s="1">
        <f>IF(FİLTRE!$M$6="",9,(IF('SKT LİSTESİ'!P1946&lt;=FİLTRE!$M$6,1,0)))</f>
        <v>1</v>
      </c>
      <c r="E1946" s="25" t="str">
        <f>IF(I1946="","",(COUNTIFS($L$4:L1946,L1946)))</f>
        <v/>
      </c>
      <c r="F1946" s="13">
        <f>IF(OR(B1946&lt;&gt;2,C1946&lt;&gt;1,D1946&lt;&gt;1,H1946&lt;&gt;1),0,
COUNTIFS($B$4:B1946,2,$C$4:C1946,1,$D$4:D1946,1,$H$4:H1946,1))</f>
        <v>0</v>
      </c>
      <c r="G1946" s="26" t="str">
        <f>IF(I1946="","",(COUNTIF($E$4:E1946,E1946)))</f>
        <v/>
      </c>
      <c r="H1946" s="1">
        <f>IF(AND(J1946="SAYIM",FİLTRE!$H$5="RAFTA",U1946&lt;&gt;0),1,0)+
IF(AND(J1946="İADE DEPO",FİLTRE!$H$5="İADE DEPO"),1,0)+
IF(FİLTRE!$H$5="TÜMÜ",1,0)+
IF(AND(J1946="FİRMA İADE",FİLTRE!$H$5="FİRMA İADE"),1,0)+
IF(AND(J1946="İMHA",FİLTRE!$H$5="İMHA"),1,0)</f>
        <v>1</v>
      </c>
      <c r="I1946" s="99"/>
      <c r="J1946" s="100"/>
      <c r="K1946" s="100"/>
      <c r="L1946" s="101"/>
      <c r="M1946" s="102"/>
      <c r="N1946" s="101"/>
      <c r="O1946" s="99"/>
      <c r="P1946" s="103"/>
      <c r="Q1946" s="104"/>
      <c r="R1946" s="50"/>
      <c r="S1946" s="105"/>
      <c r="T1946" s="106"/>
      <c r="U1946" s="107"/>
      <c r="V1946" s="108"/>
      <c r="W1946" s="107"/>
      <c r="X1946" s="107"/>
      <c r="AA1946" s="107"/>
      <c r="AB1946" s="110"/>
      <c r="AC1946" s="110"/>
      <c r="AE1946" s="105"/>
      <c r="AF1946" s="105"/>
      <c r="AR1946" s="112"/>
    </row>
    <row r="1947" spans="2:44" x14ac:dyDescent="0.25">
      <c r="B1947" s="1" t="str">
        <f>IF(I1947="","",
(IF(N1947=FİLTRE!$H$6,2,0)+IF(FİLTRE!$H$6="TOPLAM",2,0))
)</f>
        <v/>
      </c>
      <c r="C1947">
        <f>IF(FİLTRE!$M$5="",9,(IF(U1947&gt;=FİLTRE!$M$5,1,0)))</f>
        <v>1</v>
      </c>
      <c r="D1947" s="1">
        <f>IF(FİLTRE!$M$6="",9,(IF('SKT LİSTESİ'!P1947&lt;=FİLTRE!$M$6,1,0)))</f>
        <v>1</v>
      </c>
      <c r="E1947" s="25" t="str">
        <f>IF(I1947="","",(COUNTIFS($L$4:L1947,L1947)))</f>
        <v/>
      </c>
      <c r="F1947" s="13">
        <f>IF(OR(B1947&lt;&gt;2,C1947&lt;&gt;1,D1947&lt;&gt;1,H1947&lt;&gt;1),0,
COUNTIFS($B$4:B1947,2,$C$4:C1947,1,$D$4:D1947,1,$H$4:H1947,1))</f>
        <v>0</v>
      </c>
      <c r="G1947" s="26" t="str">
        <f>IF(I1947="","",(COUNTIF($E$4:E1947,E1947)))</f>
        <v/>
      </c>
      <c r="H1947" s="1">
        <f>IF(AND(J1947="SAYIM",FİLTRE!$H$5="RAFTA",U1947&lt;&gt;0),1,0)+
IF(AND(J1947="İADE DEPO",FİLTRE!$H$5="İADE DEPO"),1,0)+
IF(FİLTRE!$H$5="TÜMÜ",1,0)+
IF(AND(J1947="FİRMA İADE",FİLTRE!$H$5="FİRMA İADE"),1,0)+
IF(AND(J1947="İMHA",FİLTRE!$H$5="İMHA"),1,0)</f>
        <v>1</v>
      </c>
      <c r="I1947" s="99"/>
      <c r="J1947" s="100"/>
      <c r="K1947" s="100"/>
      <c r="L1947" s="101"/>
      <c r="M1947" s="102"/>
      <c r="N1947" s="101"/>
      <c r="O1947" s="99"/>
      <c r="P1947" s="103"/>
      <c r="Q1947" s="104"/>
      <c r="R1947" s="50"/>
      <c r="S1947" s="105"/>
      <c r="T1947" s="106"/>
      <c r="U1947" s="107"/>
      <c r="V1947" s="108"/>
      <c r="W1947" s="107"/>
      <c r="X1947" s="107"/>
      <c r="AA1947" s="107"/>
      <c r="AB1947" s="110"/>
      <c r="AC1947" s="110"/>
      <c r="AE1947" s="105"/>
      <c r="AF1947" s="105"/>
      <c r="AR1947" s="112"/>
    </row>
    <row r="1948" spans="2:44" x14ac:dyDescent="0.25">
      <c r="B1948" s="1" t="str">
        <f>IF(I1948="","",
(IF(N1948=FİLTRE!$H$6,2,0)+IF(FİLTRE!$H$6="TOPLAM",2,0))
)</f>
        <v/>
      </c>
      <c r="C1948">
        <f>IF(FİLTRE!$M$5="",9,(IF(U1948&gt;=FİLTRE!$M$5,1,0)))</f>
        <v>1</v>
      </c>
      <c r="D1948" s="1">
        <f>IF(FİLTRE!$M$6="",9,(IF('SKT LİSTESİ'!P1948&lt;=FİLTRE!$M$6,1,0)))</f>
        <v>1</v>
      </c>
      <c r="E1948" s="25" t="str">
        <f>IF(I1948="","",(COUNTIFS($L$4:L1948,L1948)))</f>
        <v/>
      </c>
      <c r="F1948" s="13">
        <f>IF(OR(B1948&lt;&gt;2,C1948&lt;&gt;1,D1948&lt;&gt;1,H1948&lt;&gt;1),0,
COUNTIFS($B$4:B1948,2,$C$4:C1948,1,$D$4:D1948,1,$H$4:H1948,1))</f>
        <v>0</v>
      </c>
      <c r="G1948" s="26" t="str">
        <f>IF(I1948="","",(COUNTIF($E$4:E1948,E1948)))</f>
        <v/>
      </c>
      <c r="H1948" s="1">
        <f>IF(AND(J1948="SAYIM",FİLTRE!$H$5="RAFTA",U1948&lt;&gt;0),1,0)+
IF(AND(J1948="İADE DEPO",FİLTRE!$H$5="İADE DEPO"),1,0)+
IF(FİLTRE!$H$5="TÜMÜ",1,0)+
IF(AND(J1948="FİRMA İADE",FİLTRE!$H$5="FİRMA İADE"),1,0)+
IF(AND(J1948="İMHA",FİLTRE!$H$5="İMHA"),1,0)</f>
        <v>1</v>
      </c>
      <c r="I1948" s="99"/>
      <c r="J1948" s="100"/>
      <c r="K1948" s="100"/>
      <c r="L1948" s="101"/>
      <c r="M1948" s="102"/>
      <c r="N1948" s="101"/>
      <c r="O1948" s="99"/>
      <c r="P1948" s="103"/>
      <c r="Q1948" s="104"/>
      <c r="R1948" s="50"/>
      <c r="S1948" s="105"/>
      <c r="T1948" s="106"/>
      <c r="U1948" s="107"/>
      <c r="V1948" s="108"/>
      <c r="W1948" s="107"/>
      <c r="X1948" s="107"/>
      <c r="AA1948" s="107"/>
      <c r="AB1948" s="110"/>
      <c r="AC1948" s="110"/>
      <c r="AE1948" s="105"/>
      <c r="AF1948" s="105"/>
      <c r="AR1948" s="112"/>
    </row>
    <row r="1949" spans="2:44" x14ac:dyDescent="0.25">
      <c r="B1949" s="1" t="str">
        <f>IF(I1949="","",
(IF(N1949=FİLTRE!$H$6,2,0)+IF(FİLTRE!$H$6="TOPLAM",2,0))
)</f>
        <v/>
      </c>
      <c r="C1949">
        <f>IF(FİLTRE!$M$5="",9,(IF(U1949&gt;=FİLTRE!$M$5,1,0)))</f>
        <v>1</v>
      </c>
      <c r="D1949" s="1">
        <f>IF(FİLTRE!$M$6="",9,(IF('SKT LİSTESİ'!P1949&lt;=FİLTRE!$M$6,1,0)))</f>
        <v>1</v>
      </c>
      <c r="E1949" s="25" t="str">
        <f>IF(I1949="","",(COUNTIFS($L$4:L1949,L1949)))</f>
        <v/>
      </c>
      <c r="F1949" s="13">
        <f>IF(OR(B1949&lt;&gt;2,C1949&lt;&gt;1,D1949&lt;&gt;1,H1949&lt;&gt;1),0,
COUNTIFS($B$4:B1949,2,$C$4:C1949,1,$D$4:D1949,1,$H$4:H1949,1))</f>
        <v>0</v>
      </c>
      <c r="G1949" s="26" t="str">
        <f>IF(I1949="","",(COUNTIF($E$4:E1949,E1949)))</f>
        <v/>
      </c>
      <c r="H1949" s="1">
        <f>IF(AND(J1949="SAYIM",FİLTRE!$H$5="RAFTA",U1949&lt;&gt;0),1,0)+
IF(AND(J1949="İADE DEPO",FİLTRE!$H$5="İADE DEPO"),1,0)+
IF(FİLTRE!$H$5="TÜMÜ",1,0)+
IF(AND(J1949="FİRMA İADE",FİLTRE!$H$5="FİRMA İADE"),1,0)+
IF(AND(J1949="İMHA",FİLTRE!$H$5="İMHA"),1,0)</f>
        <v>1</v>
      </c>
      <c r="I1949" s="99"/>
      <c r="J1949" s="100"/>
      <c r="K1949" s="100"/>
      <c r="L1949" s="101"/>
      <c r="M1949" s="102"/>
      <c r="N1949" s="101"/>
      <c r="O1949" s="99"/>
      <c r="P1949" s="103"/>
      <c r="Q1949" s="104"/>
      <c r="R1949" s="50"/>
      <c r="S1949" s="105"/>
      <c r="T1949" s="106"/>
      <c r="U1949" s="107"/>
      <c r="V1949" s="108"/>
      <c r="W1949" s="107"/>
      <c r="X1949" s="107"/>
      <c r="AA1949" s="107"/>
      <c r="AB1949" s="110"/>
      <c r="AC1949" s="110"/>
      <c r="AE1949" s="105"/>
      <c r="AF1949" s="105"/>
      <c r="AR1949" s="112"/>
    </row>
    <row r="1950" spans="2:44" x14ac:dyDescent="0.25">
      <c r="B1950" s="1" t="str">
        <f>IF(I1950="","",
(IF(N1950=FİLTRE!$H$6,2,0)+IF(FİLTRE!$H$6="TOPLAM",2,0))
)</f>
        <v/>
      </c>
      <c r="C1950">
        <f>IF(FİLTRE!$M$5="",9,(IF(U1950&gt;=FİLTRE!$M$5,1,0)))</f>
        <v>1</v>
      </c>
      <c r="D1950" s="1">
        <f>IF(FİLTRE!$M$6="",9,(IF('SKT LİSTESİ'!P1950&lt;=FİLTRE!$M$6,1,0)))</f>
        <v>1</v>
      </c>
      <c r="E1950" s="25" t="str">
        <f>IF(I1950="","",(COUNTIFS($L$4:L1950,L1950)))</f>
        <v/>
      </c>
      <c r="F1950" s="13">
        <f>IF(OR(B1950&lt;&gt;2,C1950&lt;&gt;1,D1950&lt;&gt;1,H1950&lt;&gt;1),0,
COUNTIFS($B$4:B1950,2,$C$4:C1950,1,$D$4:D1950,1,$H$4:H1950,1))</f>
        <v>0</v>
      </c>
      <c r="G1950" s="26" t="str">
        <f>IF(I1950="","",(COUNTIF($E$4:E1950,E1950)))</f>
        <v/>
      </c>
      <c r="H1950" s="1">
        <f>IF(AND(J1950="SAYIM",FİLTRE!$H$5="RAFTA",U1950&lt;&gt;0),1,0)+
IF(AND(J1950="İADE DEPO",FİLTRE!$H$5="İADE DEPO"),1,0)+
IF(FİLTRE!$H$5="TÜMÜ",1,0)+
IF(AND(J1950="FİRMA İADE",FİLTRE!$H$5="FİRMA İADE"),1,0)+
IF(AND(J1950="İMHA",FİLTRE!$H$5="İMHA"),1,0)</f>
        <v>1</v>
      </c>
      <c r="I1950" s="99"/>
      <c r="J1950" s="100"/>
      <c r="K1950" s="100"/>
      <c r="L1950" s="101"/>
      <c r="M1950" s="102"/>
      <c r="N1950" s="101"/>
      <c r="O1950" s="99"/>
      <c r="P1950" s="103"/>
      <c r="Q1950" s="104"/>
      <c r="R1950" s="50"/>
      <c r="S1950" s="105"/>
      <c r="T1950" s="106"/>
      <c r="U1950" s="107"/>
      <c r="V1950" s="108"/>
      <c r="W1950" s="107"/>
      <c r="X1950" s="107"/>
      <c r="AA1950" s="107"/>
      <c r="AB1950" s="110"/>
      <c r="AC1950" s="110"/>
      <c r="AE1950" s="105"/>
      <c r="AF1950" s="105"/>
      <c r="AR1950" s="112"/>
    </row>
    <row r="1951" spans="2:44" x14ac:dyDescent="0.25">
      <c r="B1951" s="1" t="str">
        <f>IF(I1951="","",
(IF(N1951=FİLTRE!$H$6,2,0)+IF(FİLTRE!$H$6="TOPLAM",2,0))
)</f>
        <v/>
      </c>
      <c r="C1951">
        <f>IF(FİLTRE!$M$5="",9,(IF(U1951&gt;=FİLTRE!$M$5,1,0)))</f>
        <v>1</v>
      </c>
      <c r="D1951" s="1">
        <f>IF(FİLTRE!$M$6="",9,(IF('SKT LİSTESİ'!P1951&lt;=FİLTRE!$M$6,1,0)))</f>
        <v>1</v>
      </c>
      <c r="E1951" s="25" t="str">
        <f>IF(I1951="","",(COUNTIFS($L$4:L1951,L1951)))</f>
        <v/>
      </c>
      <c r="F1951" s="13">
        <f>IF(OR(B1951&lt;&gt;2,C1951&lt;&gt;1,D1951&lt;&gt;1,H1951&lt;&gt;1),0,
COUNTIFS($B$4:B1951,2,$C$4:C1951,1,$D$4:D1951,1,$H$4:H1951,1))</f>
        <v>0</v>
      </c>
      <c r="G1951" s="26" t="str">
        <f>IF(I1951="","",(COUNTIF($E$4:E1951,E1951)))</f>
        <v/>
      </c>
      <c r="H1951" s="1">
        <f>IF(AND(J1951="SAYIM",FİLTRE!$H$5="RAFTA",U1951&lt;&gt;0),1,0)+
IF(AND(J1951="İADE DEPO",FİLTRE!$H$5="İADE DEPO"),1,0)+
IF(FİLTRE!$H$5="TÜMÜ",1,0)+
IF(AND(J1951="FİRMA İADE",FİLTRE!$H$5="FİRMA İADE"),1,0)+
IF(AND(J1951="İMHA",FİLTRE!$H$5="İMHA"),1,0)</f>
        <v>1</v>
      </c>
      <c r="I1951" s="99"/>
      <c r="J1951" s="100"/>
      <c r="K1951" s="100"/>
      <c r="L1951" s="101"/>
      <c r="M1951" s="102"/>
      <c r="N1951" s="101"/>
      <c r="O1951" s="99"/>
      <c r="P1951" s="103"/>
      <c r="Q1951" s="104"/>
      <c r="R1951" s="50"/>
      <c r="S1951" s="105"/>
      <c r="T1951" s="106"/>
      <c r="U1951" s="107"/>
      <c r="V1951" s="108"/>
      <c r="W1951" s="107"/>
      <c r="X1951" s="107"/>
      <c r="AA1951" s="107"/>
      <c r="AB1951" s="110"/>
      <c r="AC1951" s="110"/>
      <c r="AE1951" s="105"/>
      <c r="AF1951" s="105"/>
      <c r="AR1951" s="112"/>
    </row>
    <row r="1952" spans="2:44" x14ac:dyDescent="0.25">
      <c r="B1952" s="1" t="str">
        <f>IF(I1952="","",
(IF(N1952=FİLTRE!$H$6,2,0)+IF(FİLTRE!$H$6="TOPLAM",2,0))
)</f>
        <v/>
      </c>
      <c r="C1952">
        <f>IF(FİLTRE!$M$5="",9,(IF(U1952&gt;=FİLTRE!$M$5,1,0)))</f>
        <v>1</v>
      </c>
      <c r="D1952" s="1">
        <f>IF(FİLTRE!$M$6="",9,(IF('SKT LİSTESİ'!P1952&lt;=FİLTRE!$M$6,1,0)))</f>
        <v>1</v>
      </c>
      <c r="E1952" s="25" t="str">
        <f>IF(I1952="","",(COUNTIFS($L$4:L1952,L1952)))</f>
        <v/>
      </c>
      <c r="F1952" s="13">
        <f>IF(OR(B1952&lt;&gt;2,C1952&lt;&gt;1,D1952&lt;&gt;1,H1952&lt;&gt;1),0,
COUNTIFS($B$4:B1952,2,$C$4:C1952,1,$D$4:D1952,1,$H$4:H1952,1))</f>
        <v>0</v>
      </c>
      <c r="G1952" s="26" t="str">
        <f>IF(I1952="","",(COUNTIF($E$4:E1952,E1952)))</f>
        <v/>
      </c>
      <c r="H1952" s="1">
        <f>IF(AND(J1952="SAYIM",FİLTRE!$H$5="RAFTA",U1952&lt;&gt;0),1,0)+
IF(AND(J1952="İADE DEPO",FİLTRE!$H$5="İADE DEPO"),1,0)+
IF(FİLTRE!$H$5="TÜMÜ",1,0)+
IF(AND(J1952="FİRMA İADE",FİLTRE!$H$5="FİRMA İADE"),1,0)+
IF(AND(J1952="İMHA",FİLTRE!$H$5="İMHA"),1,0)</f>
        <v>1</v>
      </c>
      <c r="I1952" s="99"/>
      <c r="J1952" s="100"/>
      <c r="K1952" s="100"/>
      <c r="L1952" s="101"/>
      <c r="M1952" s="102"/>
      <c r="N1952" s="101"/>
      <c r="O1952" s="99"/>
      <c r="P1952" s="103"/>
      <c r="Q1952" s="104"/>
      <c r="R1952" s="50"/>
      <c r="S1952" s="105"/>
      <c r="T1952" s="106"/>
      <c r="U1952" s="107"/>
      <c r="V1952" s="108"/>
      <c r="W1952" s="107"/>
      <c r="X1952" s="107"/>
      <c r="AA1952" s="107"/>
      <c r="AB1952" s="110"/>
      <c r="AC1952" s="110"/>
      <c r="AE1952" s="105"/>
      <c r="AF1952" s="105"/>
      <c r="AR1952" s="112"/>
    </row>
    <row r="1953" spans="2:44" x14ac:dyDescent="0.25">
      <c r="B1953" s="1" t="str">
        <f>IF(I1953="","",
(IF(N1953=FİLTRE!$H$6,2,0)+IF(FİLTRE!$H$6="TOPLAM",2,0))
)</f>
        <v/>
      </c>
      <c r="C1953">
        <f>IF(FİLTRE!$M$5="",9,(IF(U1953&gt;=FİLTRE!$M$5,1,0)))</f>
        <v>1</v>
      </c>
      <c r="D1953" s="1">
        <f>IF(FİLTRE!$M$6="",9,(IF('SKT LİSTESİ'!P1953&lt;=FİLTRE!$M$6,1,0)))</f>
        <v>1</v>
      </c>
      <c r="E1953" s="25" t="str">
        <f>IF(I1953="","",(COUNTIFS($L$4:L1953,L1953)))</f>
        <v/>
      </c>
      <c r="F1953" s="13">
        <f>IF(OR(B1953&lt;&gt;2,C1953&lt;&gt;1,D1953&lt;&gt;1,H1953&lt;&gt;1),0,
COUNTIFS($B$4:B1953,2,$C$4:C1953,1,$D$4:D1953,1,$H$4:H1953,1))</f>
        <v>0</v>
      </c>
      <c r="G1953" s="26" t="str">
        <f>IF(I1953="","",(COUNTIF($E$4:E1953,E1953)))</f>
        <v/>
      </c>
      <c r="H1953" s="1">
        <f>IF(AND(J1953="SAYIM",FİLTRE!$H$5="RAFTA",U1953&lt;&gt;0),1,0)+
IF(AND(J1953="İADE DEPO",FİLTRE!$H$5="İADE DEPO"),1,0)+
IF(FİLTRE!$H$5="TÜMÜ",1,0)+
IF(AND(J1953="FİRMA İADE",FİLTRE!$H$5="FİRMA İADE"),1,0)+
IF(AND(J1953="İMHA",FİLTRE!$H$5="İMHA"),1,0)</f>
        <v>1</v>
      </c>
      <c r="I1953" s="99"/>
      <c r="J1953" s="100"/>
      <c r="K1953" s="100"/>
      <c r="L1953" s="101"/>
      <c r="M1953" s="102"/>
      <c r="N1953" s="101"/>
      <c r="O1953" s="99"/>
      <c r="P1953" s="103"/>
      <c r="Q1953" s="104"/>
      <c r="R1953" s="50"/>
      <c r="S1953" s="105"/>
      <c r="T1953" s="106"/>
      <c r="U1953" s="107"/>
      <c r="V1953" s="108"/>
      <c r="W1953" s="107"/>
      <c r="X1953" s="107"/>
      <c r="AA1953" s="107"/>
      <c r="AB1953" s="110"/>
      <c r="AC1953" s="110"/>
      <c r="AE1953" s="105"/>
      <c r="AF1953" s="105"/>
      <c r="AR1953" s="112"/>
    </row>
    <row r="1954" spans="2:44" x14ac:dyDescent="0.25">
      <c r="B1954" s="1" t="str">
        <f>IF(I1954="","",
(IF(N1954=FİLTRE!$H$6,2,0)+IF(FİLTRE!$H$6="TOPLAM",2,0))
)</f>
        <v/>
      </c>
      <c r="C1954">
        <f>IF(FİLTRE!$M$5="",9,(IF(U1954&gt;=FİLTRE!$M$5,1,0)))</f>
        <v>1</v>
      </c>
      <c r="D1954" s="1">
        <f>IF(FİLTRE!$M$6="",9,(IF('SKT LİSTESİ'!P1954&lt;=FİLTRE!$M$6,1,0)))</f>
        <v>1</v>
      </c>
      <c r="E1954" s="25" t="str">
        <f>IF(I1954="","",(COUNTIFS($L$4:L1954,L1954)))</f>
        <v/>
      </c>
      <c r="F1954" s="13">
        <f>IF(OR(B1954&lt;&gt;2,C1954&lt;&gt;1,D1954&lt;&gt;1,H1954&lt;&gt;1),0,
COUNTIFS($B$4:B1954,2,$C$4:C1954,1,$D$4:D1954,1,$H$4:H1954,1))</f>
        <v>0</v>
      </c>
      <c r="G1954" s="26" t="str">
        <f>IF(I1954="","",(COUNTIF($E$4:E1954,E1954)))</f>
        <v/>
      </c>
      <c r="H1954" s="1">
        <f>IF(AND(J1954="SAYIM",FİLTRE!$H$5="RAFTA",U1954&lt;&gt;0),1,0)+
IF(AND(J1954="İADE DEPO",FİLTRE!$H$5="İADE DEPO"),1,0)+
IF(FİLTRE!$H$5="TÜMÜ",1,0)+
IF(AND(J1954="FİRMA İADE",FİLTRE!$H$5="FİRMA İADE"),1,0)+
IF(AND(J1954="İMHA",FİLTRE!$H$5="İMHA"),1,0)</f>
        <v>1</v>
      </c>
      <c r="I1954" s="99"/>
      <c r="J1954" s="100"/>
      <c r="K1954" s="100"/>
      <c r="L1954" s="101"/>
      <c r="M1954" s="102"/>
      <c r="N1954" s="101"/>
      <c r="O1954" s="99"/>
      <c r="P1954" s="103"/>
      <c r="Q1954" s="104"/>
      <c r="R1954" s="50"/>
      <c r="S1954" s="105"/>
      <c r="T1954" s="106"/>
      <c r="U1954" s="107"/>
      <c r="V1954" s="108"/>
      <c r="W1954" s="107"/>
      <c r="X1954" s="107"/>
      <c r="AA1954" s="107"/>
      <c r="AB1954" s="110"/>
      <c r="AC1954" s="110"/>
      <c r="AE1954" s="105"/>
      <c r="AF1954" s="105"/>
      <c r="AR1954" s="112"/>
    </row>
    <row r="1955" spans="2:44" x14ac:dyDescent="0.25">
      <c r="B1955" s="1" t="str">
        <f>IF(I1955="","",
(IF(N1955=FİLTRE!$H$6,2,0)+IF(FİLTRE!$H$6="TOPLAM",2,0))
)</f>
        <v/>
      </c>
      <c r="C1955">
        <f>IF(FİLTRE!$M$5="",9,(IF(U1955&gt;=FİLTRE!$M$5,1,0)))</f>
        <v>1</v>
      </c>
      <c r="D1955" s="1">
        <f>IF(FİLTRE!$M$6="",9,(IF('SKT LİSTESİ'!P1955&lt;=FİLTRE!$M$6,1,0)))</f>
        <v>1</v>
      </c>
      <c r="E1955" s="25" t="str">
        <f>IF(I1955="","",(COUNTIFS($L$4:L1955,L1955)))</f>
        <v/>
      </c>
      <c r="F1955" s="13">
        <f>IF(OR(B1955&lt;&gt;2,C1955&lt;&gt;1,D1955&lt;&gt;1,H1955&lt;&gt;1),0,
COUNTIFS($B$4:B1955,2,$C$4:C1955,1,$D$4:D1955,1,$H$4:H1955,1))</f>
        <v>0</v>
      </c>
      <c r="G1955" s="26" t="str">
        <f>IF(I1955="","",(COUNTIF($E$4:E1955,E1955)))</f>
        <v/>
      </c>
      <c r="H1955" s="1">
        <f>IF(AND(J1955="SAYIM",FİLTRE!$H$5="RAFTA",U1955&lt;&gt;0),1,0)+
IF(AND(J1955="İADE DEPO",FİLTRE!$H$5="İADE DEPO"),1,0)+
IF(FİLTRE!$H$5="TÜMÜ",1,0)+
IF(AND(J1955="FİRMA İADE",FİLTRE!$H$5="FİRMA İADE"),1,0)+
IF(AND(J1955="İMHA",FİLTRE!$H$5="İMHA"),1,0)</f>
        <v>1</v>
      </c>
      <c r="I1955" s="99"/>
      <c r="J1955" s="100"/>
      <c r="K1955" s="100"/>
      <c r="L1955" s="101"/>
      <c r="M1955" s="102"/>
      <c r="N1955" s="101"/>
      <c r="O1955" s="99"/>
      <c r="P1955" s="103"/>
      <c r="Q1955" s="104"/>
      <c r="R1955" s="50"/>
      <c r="S1955" s="105"/>
      <c r="T1955" s="106"/>
      <c r="U1955" s="107"/>
      <c r="V1955" s="108"/>
      <c r="W1955" s="107"/>
      <c r="X1955" s="107"/>
      <c r="AA1955" s="107"/>
      <c r="AB1955" s="110"/>
      <c r="AC1955" s="110"/>
      <c r="AE1955" s="105"/>
      <c r="AF1955" s="105"/>
      <c r="AR1955" s="112"/>
    </row>
    <row r="1956" spans="2:44" x14ac:dyDescent="0.25">
      <c r="B1956" s="1" t="str">
        <f>IF(I1956="","",
(IF(N1956=FİLTRE!$H$6,2,0)+IF(FİLTRE!$H$6="TOPLAM",2,0))
)</f>
        <v/>
      </c>
      <c r="C1956">
        <f>IF(FİLTRE!$M$5="",9,(IF(U1956&gt;=FİLTRE!$M$5,1,0)))</f>
        <v>1</v>
      </c>
      <c r="D1956" s="1">
        <f>IF(FİLTRE!$M$6="",9,(IF('SKT LİSTESİ'!P1956&lt;=FİLTRE!$M$6,1,0)))</f>
        <v>1</v>
      </c>
      <c r="E1956" s="25" t="str">
        <f>IF(I1956="","",(COUNTIFS($L$4:L1956,L1956)))</f>
        <v/>
      </c>
      <c r="F1956" s="13">
        <f>IF(OR(B1956&lt;&gt;2,C1956&lt;&gt;1,D1956&lt;&gt;1,H1956&lt;&gt;1),0,
COUNTIFS($B$4:B1956,2,$C$4:C1956,1,$D$4:D1956,1,$H$4:H1956,1))</f>
        <v>0</v>
      </c>
      <c r="G1956" s="26" t="str">
        <f>IF(I1956="","",(COUNTIF($E$4:E1956,E1956)))</f>
        <v/>
      </c>
      <c r="H1956" s="1">
        <f>IF(AND(J1956="SAYIM",FİLTRE!$H$5="RAFTA",U1956&lt;&gt;0),1,0)+
IF(AND(J1956="İADE DEPO",FİLTRE!$H$5="İADE DEPO"),1,0)+
IF(FİLTRE!$H$5="TÜMÜ",1,0)+
IF(AND(J1956="FİRMA İADE",FİLTRE!$H$5="FİRMA İADE"),1,0)+
IF(AND(J1956="İMHA",FİLTRE!$H$5="İMHA"),1,0)</f>
        <v>1</v>
      </c>
      <c r="I1956" s="99"/>
      <c r="J1956" s="100"/>
      <c r="K1956" s="100"/>
      <c r="L1956" s="101"/>
      <c r="M1956" s="102"/>
      <c r="N1956" s="101"/>
      <c r="O1956" s="99"/>
      <c r="P1956" s="103"/>
      <c r="Q1956" s="104"/>
      <c r="R1956" s="50"/>
      <c r="S1956" s="105"/>
      <c r="T1956" s="106"/>
      <c r="U1956" s="107"/>
      <c r="V1956" s="108"/>
      <c r="W1956" s="107"/>
      <c r="X1956" s="107"/>
      <c r="AA1956" s="107"/>
      <c r="AB1956" s="110"/>
      <c r="AC1956" s="110"/>
      <c r="AE1956" s="105"/>
      <c r="AF1956" s="105"/>
      <c r="AR1956" s="112"/>
    </row>
    <row r="1957" spans="2:44" x14ac:dyDescent="0.25">
      <c r="B1957" s="1" t="str">
        <f>IF(I1957="","",
(IF(N1957=FİLTRE!$H$6,2,0)+IF(FİLTRE!$H$6="TOPLAM",2,0))
)</f>
        <v/>
      </c>
      <c r="C1957">
        <f>IF(FİLTRE!$M$5="",9,(IF(U1957&gt;=FİLTRE!$M$5,1,0)))</f>
        <v>1</v>
      </c>
      <c r="D1957" s="1">
        <f>IF(FİLTRE!$M$6="",9,(IF('SKT LİSTESİ'!P1957&lt;=FİLTRE!$M$6,1,0)))</f>
        <v>1</v>
      </c>
      <c r="E1957" s="25" t="str">
        <f>IF(I1957="","",(COUNTIFS($L$4:L1957,L1957)))</f>
        <v/>
      </c>
      <c r="F1957" s="13">
        <f>IF(OR(B1957&lt;&gt;2,C1957&lt;&gt;1,D1957&lt;&gt;1,H1957&lt;&gt;1),0,
COUNTIFS($B$4:B1957,2,$C$4:C1957,1,$D$4:D1957,1,$H$4:H1957,1))</f>
        <v>0</v>
      </c>
      <c r="G1957" s="26" t="str">
        <f>IF(I1957="","",(COUNTIF($E$4:E1957,E1957)))</f>
        <v/>
      </c>
      <c r="H1957" s="1">
        <f>IF(AND(J1957="SAYIM",FİLTRE!$H$5="RAFTA",U1957&lt;&gt;0),1,0)+
IF(AND(J1957="İADE DEPO",FİLTRE!$H$5="İADE DEPO"),1,0)+
IF(FİLTRE!$H$5="TÜMÜ",1,0)+
IF(AND(J1957="FİRMA İADE",FİLTRE!$H$5="FİRMA İADE"),1,0)+
IF(AND(J1957="İMHA",FİLTRE!$H$5="İMHA"),1,0)</f>
        <v>1</v>
      </c>
      <c r="I1957" s="99"/>
      <c r="J1957" s="100"/>
      <c r="K1957" s="100"/>
      <c r="L1957" s="101"/>
      <c r="M1957" s="102"/>
      <c r="N1957" s="101"/>
      <c r="O1957" s="99"/>
      <c r="P1957" s="103"/>
      <c r="Q1957" s="104"/>
      <c r="R1957" s="50"/>
      <c r="S1957" s="105"/>
      <c r="T1957" s="106"/>
      <c r="U1957" s="107"/>
      <c r="V1957" s="108"/>
      <c r="W1957" s="107"/>
      <c r="X1957" s="107"/>
      <c r="AA1957" s="107"/>
      <c r="AB1957" s="110"/>
      <c r="AC1957" s="110"/>
      <c r="AE1957" s="105"/>
      <c r="AF1957" s="105"/>
      <c r="AR1957" s="112"/>
    </row>
    <row r="1958" spans="2:44" x14ac:dyDescent="0.25">
      <c r="B1958" s="1" t="str">
        <f>IF(I1958="","",
(IF(N1958=FİLTRE!$H$6,2,0)+IF(FİLTRE!$H$6="TOPLAM",2,0))
)</f>
        <v/>
      </c>
      <c r="C1958">
        <f>IF(FİLTRE!$M$5="",9,(IF(U1958&gt;=FİLTRE!$M$5,1,0)))</f>
        <v>1</v>
      </c>
      <c r="D1958" s="1">
        <f>IF(FİLTRE!$M$6="",9,(IF('SKT LİSTESİ'!P1958&lt;=FİLTRE!$M$6,1,0)))</f>
        <v>1</v>
      </c>
      <c r="E1958" s="25" t="str">
        <f>IF(I1958="","",(COUNTIFS($L$4:L1958,L1958)))</f>
        <v/>
      </c>
      <c r="F1958" s="13">
        <f>IF(OR(B1958&lt;&gt;2,C1958&lt;&gt;1,D1958&lt;&gt;1,H1958&lt;&gt;1),0,
COUNTIFS($B$4:B1958,2,$C$4:C1958,1,$D$4:D1958,1,$H$4:H1958,1))</f>
        <v>0</v>
      </c>
      <c r="G1958" s="26" t="str">
        <f>IF(I1958="","",(COUNTIF($E$4:E1958,E1958)))</f>
        <v/>
      </c>
      <c r="H1958" s="1">
        <f>IF(AND(J1958="SAYIM",FİLTRE!$H$5="RAFTA",U1958&lt;&gt;0),1,0)+
IF(AND(J1958="İADE DEPO",FİLTRE!$H$5="İADE DEPO"),1,0)+
IF(FİLTRE!$H$5="TÜMÜ",1,0)+
IF(AND(J1958="FİRMA İADE",FİLTRE!$H$5="FİRMA İADE"),1,0)+
IF(AND(J1958="İMHA",FİLTRE!$H$5="İMHA"),1,0)</f>
        <v>1</v>
      </c>
      <c r="I1958" s="99"/>
      <c r="J1958" s="100"/>
      <c r="K1958" s="100"/>
      <c r="L1958" s="101"/>
      <c r="M1958" s="102"/>
      <c r="N1958" s="101"/>
      <c r="O1958" s="99"/>
      <c r="P1958" s="103"/>
      <c r="Q1958" s="104"/>
      <c r="R1958" s="50"/>
      <c r="S1958" s="105"/>
      <c r="T1958" s="106"/>
      <c r="U1958" s="107"/>
      <c r="V1958" s="108"/>
      <c r="W1958" s="107"/>
      <c r="X1958" s="107"/>
      <c r="AA1958" s="107"/>
      <c r="AB1958" s="110"/>
      <c r="AC1958" s="110"/>
      <c r="AE1958" s="105"/>
      <c r="AF1958" s="105"/>
      <c r="AR1958" s="112"/>
    </row>
    <row r="1959" spans="2:44" x14ac:dyDescent="0.25">
      <c r="B1959" s="1" t="str">
        <f>IF(I1959="","",
(IF(N1959=FİLTRE!$H$6,2,0)+IF(FİLTRE!$H$6="TOPLAM",2,0))
)</f>
        <v/>
      </c>
      <c r="C1959">
        <f>IF(FİLTRE!$M$5="",9,(IF(U1959&gt;=FİLTRE!$M$5,1,0)))</f>
        <v>1</v>
      </c>
      <c r="D1959" s="1">
        <f>IF(FİLTRE!$M$6="",9,(IF('SKT LİSTESİ'!P1959&lt;=FİLTRE!$M$6,1,0)))</f>
        <v>1</v>
      </c>
      <c r="E1959" s="25" t="str">
        <f>IF(I1959="","",(COUNTIFS($L$4:L1959,L1959)))</f>
        <v/>
      </c>
      <c r="F1959" s="13">
        <f>IF(OR(B1959&lt;&gt;2,C1959&lt;&gt;1,D1959&lt;&gt;1,H1959&lt;&gt;1),0,
COUNTIFS($B$4:B1959,2,$C$4:C1959,1,$D$4:D1959,1,$H$4:H1959,1))</f>
        <v>0</v>
      </c>
      <c r="G1959" s="26" t="str">
        <f>IF(I1959="","",(COUNTIF($E$4:E1959,E1959)))</f>
        <v/>
      </c>
      <c r="H1959" s="1">
        <f>IF(AND(J1959="SAYIM",FİLTRE!$H$5="RAFTA",U1959&lt;&gt;0),1,0)+
IF(AND(J1959="İADE DEPO",FİLTRE!$H$5="İADE DEPO"),1,0)+
IF(FİLTRE!$H$5="TÜMÜ",1,0)+
IF(AND(J1959="FİRMA İADE",FİLTRE!$H$5="FİRMA İADE"),1,0)+
IF(AND(J1959="İMHA",FİLTRE!$H$5="İMHA"),1,0)</f>
        <v>1</v>
      </c>
      <c r="I1959" s="99"/>
      <c r="J1959" s="100"/>
      <c r="K1959" s="100"/>
      <c r="L1959" s="101"/>
      <c r="M1959" s="102"/>
      <c r="N1959" s="101"/>
      <c r="O1959" s="99"/>
      <c r="P1959" s="103"/>
      <c r="Q1959" s="104"/>
      <c r="R1959" s="50"/>
      <c r="S1959" s="105"/>
      <c r="T1959" s="106"/>
      <c r="U1959" s="107"/>
      <c r="V1959" s="108"/>
      <c r="W1959" s="107"/>
      <c r="X1959" s="107"/>
      <c r="AA1959" s="107"/>
      <c r="AB1959" s="110"/>
      <c r="AC1959" s="110"/>
      <c r="AE1959" s="105"/>
      <c r="AF1959" s="105"/>
      <c r="AR1959" s="112"/>
    </row>
    <row r="1960" spans="2:44" x14ac:dyDescent="0.25">
      <c r="B1960" s="1" t="str">
        <f>IF(I1960="","",
(IF(N1960=FİLTRE!$H$6,2,0)+IF(FİLTRE!$H$6="TOPLAM",2,0))
)</f>
        <v/>
      </c>
      <c r="C1960">
        <f>IF(FİLTRE!$M$5="",9,(IF(U1960&gt;=FİLTRE!$M$5,1,0)))</f>
        <v>1</v>
      </c>
      <c r="D1960" s="1">
        <f>IF(FİLTRE!$M$6="",9,(IF('SKT LİSTESİ'!P1960&lt;=FİLTRE!$M$6,1,0)))</f>
        <v>1</v>
      </c>
      <c r="E1960" s="25" t="str">
        <f>IF(I1960="","",(COUNTIFS($L$4:L1960,L1960)))</f>
        <v/>
      </c>
      <c r="F1960" s="13">
        <f>IF(OR(B1960&lt;&gt;2,C1960&lt;&gt;1,D1960&lt;&gt;1,H1960&lt;&gt;1),0,
COUNTIFS($B$4:B1960,2,$C$4:C1960,1,$D$4:D1960,1,$H$4:H1960,1))</f>
        <v>0</v>
      </c>
      <c r="G1960" s="26" t="str">
        <f>IF(I1960="","",(COUNTIF($E$4:E1960,E1960)))</f>
        <v/>
      </c>
      <c r="H1960" s="1">
        <f>IF(AND(J1960="SAYIM",FİLTRE!$H$5="RAFTA",U1960&lt;&gt;0),1,0)+
IF(AND(J1960="İADE DEPO",FİLTRE!$H$5="İADE DEPO"),1,0)+
IF(FİLTRE!$H$5="TÜMÜ",1,0)+
IF(AND(J1960="FİRMA İADE",FİLTRE!$H$5="FİRMA İADE"),1,0)+
IF(AND(J1960="İMHA",FİLTRE!$H$5="İMHA"),1,0)</f>
        <v>1</v>
      </c>
      <c r="I1960" s="99"/>
      <c r="J1960" s="100"/>
      <c r="K1960" s="100"/>
      <c r="L1960" s="101"/>
      <c r="M1960" s="102"/>
      <c r="N1960" s="101"/>
      <c r="O1960" s="99"/>
      <c r="P1960" s="103"/>
      <c r="Q1960" s="104"/>
      <c r="R1960" s="50"/>
      <c r="S1960" s="105"/>
      <c r="T1960" s="106"/>
      <c r="U1960" s="107"/>
      <c r="V1960" s="108"/>
      <c r="W1960" s="107"/>
      <c r="X1960" s="107"/>
      <c r="AA1960" s="107"/>
      <c r="AB1960" s="110"/>
      <c r="AC1960" s="110"/>
      <c r="AE1960" s="105"/>
      <c r="AF1960" s="105"/>
      <c r="AR1960" s="112"/>
    </row>
    <row r="1961" spans="2:44" x14ac:dyDescent="0.25">
      <c r="B1961" s="1" t="str">
        <f>IF(I1961="","",
(IF(N1961=FİLTRE!$H$6,2,0)+IF(FİLTRE!$H$6="TOPLAM",2,0))
)</f>
        <v/>
      </c>
      <c r="C1961">
        <f>IF(FİLTRE!$M$5="",9,(IF(U1961&gt;=FİLTRE!$M$5,1,0)))</f>
        <v>1</v>
      </c>
      <c r="D1961" s="1">
        <f>IF(FİLTRE!$M$6="",9,(IF('SKT LİSTESİ'!P1961&lt;=FİLTRE!$M$6,1,0)))</f>
        <v>1</v>
      </c>
      <c r="E1961" s="25" t="str">
        <f>IF(I1961="","",(COUNTIFS($L$4:L1961,L1961)))</f>
        <v/>
      </c>
      <c r="F1961" s="13">
        <f>IF(OR(B1961&lt;&gt;2,C1961&lt;&gt;1,D1961&lt;&gt;1,H1961&lt;&gt;1),0,
COUNTIFS($B$4:B1961,2,$C$4:C1961,1,$D$4:D1961,1,$H$4:H1961,1))</f>
        <v>0</v>
      </c>
      <c r="G1961" s="26" t="str">
        <f>IF(I1961="","",(COUNTIF($E$4:E1961,E1961)))</f>
        <v/>
      </c>
      <c r="H1961" s="1">
        <f>IF(AND(J1961="SAYIM",FİLTRE!$H$5="RAFTA",U1961&lt;&gt;0),1,0)+
IF(AND(J1961="İADE DEPO",FİLTRE!$H$5="İADE DEPO"),1,0)+
IF(FİLTRE!$H$5="TÜMÜ",1,0)+
IF(AND(J1961="FİRMA İADE",FİLTRE!$H$5="FİRMA İADE"),1,0)+
IF(AND(J1961="İMHA",FİLTRE!$H$5="İMHA"),1,0)</f>
        <v>1</v>
      </c>
      <c r="I1961" s="99"/>
      <c r="J1961" s="100"/>
      <c r="K1961" s="100"/>
      <c r="L1961" s="101"/>
      <c r="M1961" s="102"/>
      <c r="N1961" s="101"/>
      <c r="O1961" s="99"/>
      <c r="P1961" s="103"/>
      <c r="Q1961" s="104"/>
      <c r="R1961" s="50"/>
      <c r="S1961" s="105"/>
      <c r="T1961" s="106"/>
      <c r="U1961" s="107"/>
      <c r="V1961" s="108"/>
      <c r="W1961" s="107"/>
      <c r="X1961" s="107"/>
      <c r="AA1961" s="107"/>
      <c r="AB1961" s="110"/>
      <c r="AC1961" s="110"/>
      <c r="AE1961" s="105"/>
      <c r="AF1961" s="105"/>
      <c r="AR1961" s="112"/>
    </row>
    <row r="1962" spans="2:44" x14ac:dyDescent="0.25">
      <c r="B1962" s="1" t="str">
        <f>IF(I1962="","",
(IF(N1962=FİLTRE!$H$6,2,0)+IF(FİLTRE!$H$6="TOPLAM",2,0))
)</f>
        <v/>
      </c>
      <c r="C1962">
        <f>IF(FİLTRE!$M$5="",9,(IF(U1962&gt;=FİLTRE!$M$5,1,0)))</f>
        <v>1</v>
      </c>
      <c r="D1962" s="1">
        <f>IF(FİLTRE!$M$6="",9,(IF('SKT LİSTESİ'!P1962&lt;=FİLTRE!$M$6,1,0)))</f>
        <v>1</v>
      </c>
      <c r="E1962" s="25" t="str">
        <f>IF(I1962="","",(COUNTIFS($L$4:L1962,L1962)))</f>
        <v/>
      </c>
      <c r="F1962" s="13">
        <f>IF(OR(B1962&lt;&gt;2,C1962&lt;&gt;1,D1962&lt;&gt;1,H1962&lt;&gt;1),0,
COUNTIFS($B$4:B1962,2,$C$4:C1962,1,$D$4:D1962,1,$H$4:H1962,1))</f>
        <v>0</v>
      </c>
      <c r="G1962" s="26" t="str">
        <f>IF(I1962="","",(COUNTIF($E$4:E1962,E1962)))</f>
        <v/>
      </c>
      <c r="H1962" s="1">
        <f>IF(AND(J1962="SAYIM",FİLTRE!$H$5="RAFTA",U1962&lt;&gt;0),1,0)+
IF(AND(J1962="İADE DEPO",FİLTRE!$H$5="İADE DEPO"),1,0)+
IF(FİLTRE!$H$5="TÜMÜ",1,0)+
IF(AND(J1962="FİRMA İADE",FİLTRE!$H$5="FİRMA İADE"),1,0)+
IF(AND(J1962="İMHA",FİLTRE!$H$5="İMHA"),1,0)</f>
        <v>1</v>
      </c>
      <c r="I1962" s="99"/>
      <c r="J1962" s="100"/>
      <c r="K1962" s="100"/>
      <c r="L1962" s="101"/>
      <c r="M1962" s="102"/>
      <c r="N1962" s="101"/>
      <c r="O1962" s="99"/>
      <c r="P1962" s="103"/>
      <c r="Q1962" s="104"/>
      <c r="R1962" s="50"/>
      <c r="S1962" s="105"/>
      <c r="T1962" s="106"/>
      <c r="U1962" s="107"/>
      <c r="V1962" s="108"/>
      <c r="W1962" s="107"/>
      <c r="X1962" s="107"/>
      <c r="AA1962" s="107"/>
      <c r="AB1962" s="110"/>
      <c r="AC1962" s="110"/>
      <c r="AE1962" s="105"/>
      <c r="AF1962" s="105"/>
      <c r="AR1962" s="112"/>
    </row>
    <row r="1963" spans="2:44" x14ac:dyDescent="0.25">
      <c r="B1963" s="1" t="str">
        <f>IF(I1963="","",
(IF(N1963=FİLTRE!$H$6,2,0)+IF(FİLTRE!$H$6="TOPLAM",2,0))
)</f>
        <v/>
      </c>
      <c r="C1963">
        <f>IF(FİLTRE!$M$5="",9,(IF(U1963&gt;=FİLTRE!$M$5,1,0)))</f>
        <v>1</v>
      </c>
      <c r="D1963" s="1">
        <f>IF(FİLTRE!$M$6="",9,(IF('SKT LİSTESİ'!P1963&lt;=FİLTRE!$M$6,1,0)))</f>
        <v>1</v>
      </c>
      <c r="E1963" s="25" t="str">
        <f>IF(I1963="","",(COUNTIFS($L$4:L1963,L1963)))</f>
        <v/>
      </c>
      <c r="F1963" s="13">
        <f>IF(OR(B1963&lt;&gt;2,C1963&lt;&gt;1,D1963&lt;&gt;1,H1963&lt;&gt;1),0,
COUNTIFS($B$4:B1963,2,$C$4:C1963,1,$D$4:D1963,1,$H$4:H1963,1))</f>
        <v>0</v>
      </c>
      <c r="G1963" s="26" t="str">
        <f>IF(I1963="","",(COUNTIF($E$4:E1963,E1963)))</f>
        <v/>
      </c>
      <c r="H1963" s="1">
        <f>IF(AND(J1963="SAYIM",FİLTRE!$H$5="RAFTA",U1963&lt;&gt;0),1,0)+
IF(AND(J1963="İADE DEPO",FİLTRE!$H$5="İADE DEPO"),1,0)+
IF(FİLTRE!$H$5="TÜMÜ",1,0)+
IF(AND(J1963="FİRMA İADE",FİLTRE!$H$5="FİRMA İADE"),1,0)+
IF(AND(J1963="İMHA",FİLTRE!$H$5="İMHA"),1,0)</f>
        <v>1</v>
      </c>
      <c r="I1963" s="99"/>
      <c r="J1963" s="100"/>
      <c r="K1963" s="100"/>
      <c r="L1963" s="101"/>
      <c r="M1963" s="102"/>
      <c r="N1963" s="101"/>
      <c r="O1963" s="99"/>
      <c r="P1963" s="103"/>
      <c r="Q1963" s="104"/>
      <c r="R1963" s="50"/>
      <c r="S1963" s="105"/>
      <c r="T1963" s="106"/>
      <c r="U1963" s="107"/>
      <c r="V1963" s="108"/>
      <c r="W1963" s="107"/>
      <c r="X1963" s="107"/>
      <c r="AA1963" s="107"/>
      <c r="AB1963" s="110"/>
      <c r="AC1963" s="110"/>
      <c r="AE1963" s="105"/>
      <c r="AF1963" s="105"/>
      <c r="AR1963" s="112"/>
    </row>
    <row r="1964" spans="2:44" x14ac:dyDescent="0.25">
      <c r="B1964" s="1" t="str">
        <f>IF(I1964="","",
(IF(N1964=FİLTRE!$H$6,2,0)+IF(FİLTRE!$H$6="TOPLAM",2,0))
)</f>
        <v/>
      </c>
      <c r="C1964">
        <f>IF(FİLTRE!$M$5="",9,(IF(U1964&gt;=FİLTRE!$M$5,1,0)))</f>
        <v>1</v>
      </c>
      <c r="D1964" s="1">
        <f>IF(FİLTRE!$M$6="",9,(IF('SKT LİSTESİ'!P1964&lt;=FİLTRE!$M$6,1,0)))</f>
        <v>1</v>
      </c>
      <c r="E1964" s="25" t="str">
        <f>IF(I1964="","",(COUNTIFS($L$4:L1964,L1964)))</f>
        <v/>
      </c>
      <c r="F1964" s="13">
        <f>IF(OR(B1964&lt;&gt;2,C1964&lt;&gt;1,D1964&lt;&gt;1,H1964&lt;&gt;1),0,
COUNTIFS($B$4:B1964,2,$C$4:C1964,1,$D$4:D1964,1,$H$4:H1964,1))</f>
        <v>0</v>
      </c>
      <c r="G1964" s="26" t="str">
        <f>IF(I1964="","",(COUNTIF($E$4:E1964,E1964)))</f>
        <v/>
      </c>
      <c r="H1964" s="1">
        <f>IF(AND(J1964="SAYIM",FİLTRE!$H$5="RAFTA",U1964&lt;&gt;0),1,0)+
IF(AND(J1964="İADE DEPO",FİLTRE!$H$5="İADE DEPO"),1,0)+
IF(FİLTRE!$H$5="TÜMÜ",1,0)+
IF(AND(J1964="FİRMA İADE",FİLTRE!$H$5="FİRMA İADE"),1,0)+
IF(AND(J1964="İMHA",FİLTRE!$H$5="İMHA"),1,0)</f>
        <v>1</v>
      </c>
      <c r="I1964" s="99"/>
      <c r="J1964" s="100"/>
      <c r="K1964" s="100"/>
      <c r="L1964" s="101"/>
      <c r="M1964" s="102"/>
      <c r="N1964" s="101"/>
      <c r="O1964" s="99"/>
      <c r="P1964" s="103"/>
      <c r="Q1964" s="104"/>
      <c r="R1964" s="50"/>
      <c r="S1964" s="105"/>
      <c r="T1964" s="106"/>
      <c r="U1964" s="107"/>
      <c r="V1964" s="108"/>
      <c r="W1964" s="107"/>
      <c r="X1964" s="107"/>
      <c r="AA1964" s="107"/>
      <c r="AB1964" s="110"/>
      <c r="AC1964" s="110"/>
      <c r="AE1964" s="105"/>
      <c r="AF1964" s="105"/>
      <c r="AR1964" s="112"/>
    </row>
    <row r="1965" spans="2:44" x14ac:dyDescent="0.25">
      <c r="B1965" s="1" t="str">
        <f>IF(I1965="","",
(IF(N1965=FİLTRE!$H$6,2,0)+IF(FİLTRE!$H$6="TOPLAM",2,0))
)</f>
        <v/>
      </c>
      <c r="C1965">
        <f>IF(FİLTRE!$M$5="",9,(IF(U1965&gt;=FİLTRE!$M$5,1,0)))</f>
        <v>1</v>
      </c>
      <c r="D1965" s="1">
        <f>IF(FİLTRE!$M$6="",9,(IF('SKT LİSTESİ'!P1965&lt;=FİLTRE!$M$6,1,0)))</f>
        <v>1</v>
      </c>
      <c r="E1965" s="25" t="str">
        <f>IF(I1965="","",(COUNTIFS($L$4:L1965,L1965)))</f>
        <v/>
      </c>
      <c r="F1965" s="13">
        <f>IF(OR(B1965&lt;&gt;2,C1965&lt;&gt;1,D1965&lt;&gt;1,H1965&lt;&gt;1),0,
COUNTIFS($B$4:B1965,2,$C$4:C1965,1,$D$4:D1965,1,$H$4:H1965,1))</f>
        <v>0</v>
      </c>
      <c r="G1965" s="26" t="str">
        <f>IF(I1965="","",(COUNTIF($E$4:E1965,E1965)))</f>
        <v/>
      </c>
      <c r="H1965" s="1">
        <f>IF(AND(J1965="SAYIM",FİLTRE!$H$5="RAFTA",U1965&lt;&gt;0),1,0)+
IF(AND(J1965="İADE DEPO",FİLTRE!$H$5="İADE DEPO"),1,0)+
IF(FİLTRE!$H$5="TÜMÜ",1,0)+
IF(AND(J1965="FİRMA İADE",FİLTRE!$H$5="FİRMA İADE"),1,0)+
IF(AND(J1965="İMHA",FİLTRE!$H$5="İMHA"),1,0)</f>
        <v>1</v>
      </c>
      <c r="I1965" s="99"/>
      <c r="J1965" s="100"/>
      <c r="K1965" s="100"/>
      <c r="L1965" s="101"/>
      <c r="M1965" s="102"/>
      <c r="N1965" s="101"/>
      <c r="O1965" s="99"/>
      <c r="P1965" s="103"/>
      <c r="Q1965" s="104"/>
      <c r="R1965" s="50"/>
      <c r="S1965" s="105"/>
      <c r="T1965" s="106"/>
      <c r="U1965" s="107"/>
      <c r="V1965" s="108"/>
      <c r="W1965" s="107"/>
      <c r="X1965" s="107"/>
      <c r="AA1965" s="107"/>
      <c r="AB1965" s="110"/>
      <c r="AC1965" s="110"/>
      <c r="AE1965" s="105"/>
      <c r="AF1965" s="105"/>
      <c r="AR1965" s="112"/>
    </row>
    <row r="1966" spans="2:44" x14ac:dyDescent="0.25">
      <c r="B1966" s="1" t="str">
        <f>IF(I1966="","",
(IF(N1966=FİLTRE!$H$6,2,0)+IF(FİLTRE!$H$6="TOPLAM",2,0))
)</f>
        <v/>
      </c>
      <c r="C1966">
        <f>IF(FİLTRE!$M$5="",9,(IF(U1966&gt;=FİLTRE!$M$5,1,0)))</f>
        <v>1</v>
      </c>
      <c r="D1966" s="1">
        <f>IF(FİLTRE!$M$6="",9,(IF('SKT LİSTESİ'!P1966&lt;=FİLTRE!$M$6,1,0)))</f>
        <v>1</v>
      </c>
      <c r="E1966" s="25" t="str">
        <f>IF(I1966="","",(COUNTIFS($L$4:L1966,L1966)))</f>
        <v/>
      </c>
      <c r="F1966" s="13">
        <f>IF(OR(B1966&lt;&gt;2,C1966&lt;&gt;1,D1966&lt;&gt;1,H1966&lt;&gt;1),0,
COUNTIFS($B$4:B1966,2,$C$4:C1966,1,$D$4:D1966,1,$H$4:H1966,1))</f>
        <v>0</v>
      </c>
      <c r="G1966" s="26" t="str">
        <f>IF(I1966="","",(COUNTIF($E$4:E1966,E1966)))</f>
        <v/>
      </c>
      <c r="H1966" s="1">
        <f>IF(AND(J1966="SAYIM",FİLTRE!$H$5="RAFTA",U1966&lt;&gt;0),1,0)+
IF(AND(J1966="İADE DEPO",FİLTRE!$H$5="İADE DEPO"),1,0)+
IF(FİLTRE!$H$5="TÜMÜ",1,0)+
IF(AND(J1966="FİRMA İADE",FİLTRE!$H$5="FİRMA İADE"),1,0)+
IF(AND(J1966="İMHA",FİLTRE!$H$5="İMHA"),1,0)</f>
        <v>1</v>
      </c>
      <c r="I1966" s="99"/>
      <c r="J1966" s="100"/>
      <c r="K1966" s="100"/>
      <c r="L1966" s="101"/>
      <c r="M1966" s="102"/>
      <c r="N1966" s="101"/>
      <c r="O1966" s="99"/>
      <c r="P1966" s="103"/>
      <c r="Q1966" s="104"/>
      <c r="R1966" s="50"/>
      <c r="S1966" s="105"/>
      <c r="T1966" s="106"/>
      <c r="U1966" s="107"/>
      <c r="V1966" s="108"/>
      <c r="W1966" s="107"/>
      <c r="X1966" s="107"/>
      <c r="AA1966" s="107"/>
      <c r="AB1966" s="110"/>
      <c r="AC1966" s="110"/>
      <c r="AE1966" s="105"/>
      <c r="AF1966" s="105"/>
      <c r="AR1966" s="112"/>
    </row>
    <row r="1967" spans="2:44" x14ac:dyDescent="0.25">
      <c r="B1967" s="1" t="str">
        <f>IF(I1967="","",
(IF(N1967=FİLTRE!$H$6,2,0)+IF(FİLTRE!$H$6="TOPLAM",2,0))
)</f>
        <v/>
      </c>
      <c r="C1967">
        <f>IF(FİLTRE!$M$5="",9,(IF(U1967&gt;=FİLTRE!$M$5,1,0)))</f>
        <v>1</v>
      </c>
      <c r="D1967" s="1">
        <f>IF(FİLTRE!$M$6="",9,(IF('SKT LİSTESİ'!P1967&lt;=FİLTRE!$M$6,1,0)))</f>
        <v>1</v>
      </c>
      <c r="E1967" s="25" t="str">
        <f>IF(I1967="","",(COUNTIFS($L$4:L1967,L1967)))</f>
        <v/>
      </c>
      <c r="F1967" s="13">
        <f>IF(OR(B1967&lt;&gt;2,C1967&lt;&gt;1,D1967&lt;&gt;1,H1967&lt;&gt;1),0,
COUNTIFS($B$4:B1967,2,$C$4:C1967,1,$D$4:D1967,1,$H$4:H1967,1))</f>
        <v>0</v>
      </c>
      <c r="G1967" s="26" t="str">
        <f>IF(I1967="","",(COUNTIF($E$4:E1967,E1967)))</f>
        <v/>
      </c>
      <c r="H1967" s="1">
        <f>IF(AND(J1967="SAYIM",FİLTRE!$H$5="RAFTA",U1967&lt;&gt;0),1,0)+
IF(AND(J1967="İADE DEPO",FİLTRE!$H$5="İADE DEPO"),1,0)+
IF(FİLTRE!$H$5="TÜMÜ",1,0)+
IF(AND(J1967="FİRMA İADE",FİLTRE!$H$5="FİRMA İADE"),1,0)+
IF(AND(J1967="İMHA",FİLTRE!$H$5="İMHA"),1,0)</f>
        <v>1</v>
      </c>
      <c r="I1967" s="99"/>
      <c r="J1967" s="100"/>
      <c r="K1967" s="100"/>
      <c r="L1967" s="101"/>
      <c r="M1967" s="102"/>
      <c r="N1967" s="101"/>
      <c r="O1967" s="99"/>
      <c r="P1967" s="103"/>
      <c r="Q1967" s="104"/>
      <c r="R1967" s="50"/>
      <c r="S1967" s="105"/>
      <c r="T1967" s="106"/>
      <c r="U1967" s="107"/>
      <c r="V1967" s="108"/>
      <c r="W1967" s="107"/>
      <c r="X1967" s="107"/>
      <c r="AA1967" s="107"/>
      <c r="AB1967" s="110"/>
      <c r="AC1967" s="110"/>
      <c r="AE1967" s="105"/>
      <c r="AF1967" s="105"/>
      <c r="AR1967" s="112"/>
    </row>
    <row r="1968" spans="2:44" x14ac:dyDescent="0.25">
      <c r="B1968" s="1" t="str">
        <f>IF(I1968="","",
(IF(N1968=FİLTRE!$H$6,2,0)+IF(FİLTRE!$H$6="TOPLAM",2,0))
)</f>
        <v/>
      </c>
      <c r="C1968">
        <f>IF(FİLTRE!$M$5="",9,(IF(U1968&gt;=FİLTRE!$M$5,1,0)))</f>
        <v>1</v>
      </c>
      <c r="D1968" s="1">
        <f>IF(FİLTRE!$M$6="",9,(IF('SKT LİSTESİ'!P1968&lt;=FİLTRE!$M$6,1,0)))</f>
        <v>1</v>
      </c>
      <c r="E1968" s="25" t="str">
        <f>IF(I1968="","",(COUNTIFS($L$4:L1968,L1968)))</f>
        <v/>
      </c>
      <c r="F1968" s="13">
        <f>IF(OR(B1968&lt;&gt;2,C1968&lt;&gt;1,D1968&lt;&gt;1,H1968&lt;&gt;1),0,
COUNTIFS($B$4:B1968,2,$C$4:C1968,1,$D$4:D1968,1,$H$4:H1968,1))</f>
        <v>0</v>
      </c>
      <c r="G1968" s="26" t="str">
        <f>IF(I1968="","",(COUNTIF($E$4:E1968,E1968)))</f>
        <v/>
      </c>
      <c r="H1968" s="1">
        <f>IF(AND(J1968="SAYIM",FİLTRE!$H$5="RAFTA",U1968&lt;&gt;0),1,0)+
IF(AND(J1968="İADE DEPO",FİLTRE!$H$5="İADE DEPO"),1,0)+
IF(FİLTRE!$H$5="TÜMÜ",1,0)+
IF(AND(J1968="FİRMA İADE",FİLTRE!$H$5="FİRMA İADE"),1,0)+
IF(AND(J1968="İMHA",FİLTRE!$H$5="İMHA"),1,0)</f>
        <v>1</v>
      </c>
      <c r="I1968" s="99"/>
      <c r="J1968" s="100"/>
      <c r="K1968" s="100"/>
      <c r="L1968" s="101"/>
      <c r="M1968" s="102"/>
      <c r="N1968" s="101"/>
      <c r="O1968" s="99"/>
      <c r="P1968" s="103"/>
      <c r="Q1968" s="104"/>
      <c r="R1968" s="50"/>
      <c r="S1968" s="105"/>
      <c r="T1968" s="106"/>
      <c r="U1968" s="107"/>
      <c r="V1968" s="108"/>
      <c r="W1968" s="107"/>
      <c r="X1968" s="107"/>
      <c r="AA1968" s="107"/>
      <c r="AB1968" s="110"/>
      <c r="AC1968" s="110"/>
      <c r="AE1968" s="105"/>
      <c r="AF1968" s="105"/>
      <c r="AR1968" s="112"/>
    </row>
    <row r="1969" spans="2:44" x14ac:dyDescent="0.25">
      <c r="B1969" s="1" t="str">
        <f>IF(I1969="","",
(IF(N1969=FİLTRE!$H$6,2,0)+IF(FİLTRE!$H$6="TOPLAM",2,0))
)</f>
        <v/>
      </c>
      <c r="C1969">
        <f>IF(FİLTRE!$M$5="",9,(IF(U1969&gt;=FİLTRE!$M$5,1,0)))</f>
        <v>1</v>
      </c>
      <c r="D1969" s="1">
        <f>IF(FİLTRE!$M$6="",9,(IF('SKT LİSTESİ'!P1969&lt;=FİLTRE!$M$6,1,0)))</f>
        <v>1</v>
      </c>
      <c r="E1969" s="25" t="str">
        <f>IF(I1969="","",(COUNTIFS($L$4:L1969,L1969)))</f>
        <v/>
      </c>
      <c r="F1969" s="13">
        <f>IF(OR(B1969&lt;&gt;2,C1969&lt;&gt;1,D1969&lt;&gt;1,H1969&lt;&gt;1),0,
COUNTIFS($B$4:B1969,2,$C$4:C1969,1,$D$4:D1969,1,$H$4:H1969,1))</f>
        <v>0</v>
      </c>
      <c r="G1969" s="26" t="str">
        <f>IF(I1969="","",(COUNTIF($E$4:E1969,E1969)))</f>
        <v/>
      </c>
      <c r="H1969" s="1">
        <f>IF(AND(J1969="SAYIM",FİLTRE!$H$5="RAFTA",U1969&lt;&gt;0),1,0)+
IF(AND(J1969="İADE DEPO",FİLTRE!$H$5="İADE DEPO"),1,0)+
IF(FİLTRE!$H$5="TÜMÜ",1,0)+
IF(AND(J1969="FİRMA İADE",FİLTRE!$H$5="FİRMA İADE"),1,0)+
IF(AND(J1969="İMHA",FİLTRE!$H$5="İMHA"),1,0)</f>
        <v>1</v>
      </c>
      <c r="I1969" s="99"/>
      <c r="J1969" s="100"/>
      <c r="K1969" s="100"/>
      <c r="L1969" s="101"/>
      <c r="M1969" s="102"/>
      <c r="N1969" s="101"/>
      <c r="O1969" s="99"/>
      <c r="P1969" s="103"/>
      <c r="Q1969" s="104"/>
      <c r="R1969" s="50"/>
      <c r="S1969" s="105"/>
      <c r="T1969" s="106"/>
      <c r="U1969" s="107"/>
      <c r="V1969" s="108"/>
      <c r="W1969" s="107"/>
      <c r="X1969" s="107"/>
      <c r="AA1969" s="107"/>
      <c r="AB1969" s="110"/>
      <c r="AC1969" s="110"/>
      <c r="AE1969" s="105"/>
      <c r="AF1969" s="105"/>
      <c r="AR1969" s="112"/>
    </row>
    <row r="1970" spans="2:44" x14ac:dyDescent="0.25">
      <c r="B1970" s="1" t="str">
        <f>IF(I1970="","",
(IF(N1970=FİLTRE!$H$6,2,0)+IF(FİLTRE!$H$6="TOPLAM",2,0))
)</f>
        <v/>
      </c>
      <c r="C1970">
        <f>IF(FİLTRE!$M$5="",9,(IF(U1970&gt;=FİLTRE!$M$5,1,0)))</f>
        <v>1</v>
      </c>
      <c r="D1970" s="1">
        <f>IF(FİLTRE!$M$6="",9,(IF('SKT LİSTESİ'!P1970&lt;=FİLTRE!$M$6,1,0)))</f>
        <v>1</v>
      </c>
      <c r="E1970" s="25" t="str">
        <f>IF(I1970="","",(COUNTIFS($L$4:L1970,L1970)))</f>
        <v/>
      </c>
      <c r="F1970" s="13">
        <f>IF(OR(B1970&lt;&gt;2,C1970&lt;&gt;1,D1970&lt;&gt;1,H1970&lt;&gt;1),0,
COUNTIFS($B$4:B1970,2,$C$4:C1970,1,$D$4:D1970,1,$H$4:H1970,1))</f>
        <v>0</v>
      </c>
      <c r="G1970" s="26" t="str">
        <f>IF(I1970="","",(COUNTIF($E$4:E1970,E1970)))</f>
        <v/>
      </c>
      <c r="H1970" s="1">
        <f>IF(AND(J1970="SAYIM",FİLTRE!$H$5="RAFTA",U1970&lt;&gt;0),1,0)+
IF(AND(J1970="İADE DEPO",FİLTRE!$H$5="İADE DEPO"),1,0)+
IF(FİLTRE!$H$5="TÜMÜ",1,0)+
IF(AND(J1970="FİRMA İADE",FİLTRE!$H$5="FİRMA İADE"),1,0)+
IF(AND(J1970="İMHA",FİLTRE!$H$5="İMHA"),1,0)</f>
        <v>1</v>
      </c>
      <c r="I1970" s="99"/>
      <c r="J1970" s="100"/>
      <c r="K1970" s="100"/>
      <c r="L1970" s="101"/>
      <c r="M1970" s="102"/>
      <c r="N1970" s="101"/>
      <c r="O1970" s="99"/>
      <c r="P1970" s="103"/>
      <c r="Q1970" s="104"/>
      <c r="R1970" s="50"/>
      <c r="S1970" s="105"/>
      <c r="T1970" s="106"/>
      <c r="U1970" s="107"/>
      <c r="V1970" s="108"/>
      <c r="W1970" s="107"/>
      <c r="X1970" s="107"/>
      <c r="AA1970" s="107"/>
      <c r="AB1970" s="110"/>
      <c r="AC1970" s="110"/>
      <c r="AE1970" s="105"/>
      <c r="AF1970" s="105"/>
      <c r="AR1970" s="112"/>
    </row>
    <row r="1971" spans="2:44" x14ac:dyDescent="0.25">
      <c r="B1971" s="1" t="str">
        <f>IF(I1971="","",
(IF(N1971=FİLTRE!$H$6,2,0)+IF(FİLTRE!$H$6="TOPLAM",2,0))
)</f>
        <v/>
      </c>
      <c r="C1971">
        <f>IF(FİLTRE!$M$5="",9,(IF(U1971&gt;=FİLTRE!$M$5,1,0)))</f>
        <v>1</v>
      </c>
      <c r="D1971" s="1">
        <f>IF(FİLTRE!$M$6="",9,(IF('SKT LİSTESİ'!P1971&lt;=FİLTRE!$M$6,1,0)))</f>
        <v>1</v>
      </c>
      <c r="E1971" s="25" t="str">
        <f>IF(I1971="","",(COUNTIFS($L$4:L1971,L1971)))</f>
        <v/>
      </c>
      <c r="F1971" s="13">
        <f>IF(OR(B1971&lt;&gt;2,C1971&lt;&gt;1,D1971&lt;&gt;1,H1971&lt;&gt;1),0,
COUNTIFS($B$4:B1971,2,$C$4:C1971,1,$D$4:D1971,1,$H$4:H1971,1))</f>
        <v>0</v>
      </c>
      <c r="G1971" s="26" t="str">
        <f>IF(I1971="","",(COUNTIF($E$4:E1971,E1971)))</f>
        <v/>
      </c>
      <c r="H1971" s="1">
        <f>IF(AND(J1971="SAYIM",FİLTRE!$H$5="RAFTA",U1971&lt;&gt;0),1,0)+
IF(AND(J1971="İADE DEPO",FİLTRE!$H$5="İADE DEPO"),1,0)+
IF(FİLTRE!$H$5="TÜMÜ",1,0)+
IF(AND(J1971="FİRMA İADE",FİLTRE!$H$5="FİRMA İADE"),1,0)+
IF(AND(J1971="İMHA",FİLTRE!$H$5="İMHA"),1,0)</f>
        <v>1</v>
      </c>
      <c r="I1971" s="99"/>
      <c r="J1971" s="100"/>
      <c r="K1971" s="100"/>
      <c r="L1971" s="101"/>
      <c r="M1971" s="102"/>
      <c r="N1971" s="101"/>
      <c r="O1971" s="99"/>
      <c r="P1971" s="103"/>
      <c r="Q1971" s="104"/>
      <c r="R1971" s="50"/>
      <c r="S1971" s="105"/>
      <c r="T1971" s="106"/>
      <c r="U1971" s="107"/>
      <c r="V1971" s="108"/>
      <c r="W1971" s="107"/>
      <c r="X1971" s="107"/>
      <c r="AA1971" s="107"/>
      <c r="AB1971" s="110"/>
      <c r="AC1971" s="110"/>
      <c r="AE1971" s="105"/>
      <c r="AF1971" s="105"/>
      <c r="AR1971" s="112"/>
    </row>
    <row r="1972" spans="2:44" x14ac:dyDescent="0.25">
      <c r="B1972" s="1" t="str">
        <f>IF(I1972="","",
(IF(N1972=FİLTRE!$H$6,2,0)+IF(FİLTRE!$H$6="TOPLAM",2,0))
)</f>
        <v/>
      </c>
      <c r="C1972">
        <f>IF(FİLTRE!$M$5="",9,(IF(U1972&gt;=FİLTRE!$M$5,1,0)))</f>
        <v>1</v>
      </c>
      <c r="D1972" s="1">
        <f>IF(FİLTRE!$M$6="",9,(IF('SKT LİSTESİ'!P1972&lt;=FİLTRE!$M$6,1,0)))</f>
        <v>1</v>
      </c>
      <c r="E1972" s="25" t="str">
        <f>IF(I1972="","",(COUNTIFS($L$4:L1972,L1972)))</f>
        <v/>
      </c>
      <c r="F1972" s="13">
        <f>IF(OR(B1972&lt;&gt;2,C1972&lt;&gt;1,D1972&lt;&gt;1,H1972&lt;&gt;1),0,
COUNTIFS($B$4:B1972,2,$C$4:C1972,1,$D$4:D1972,1,$H$4:H1972,1))</f>
        <v>0</v>
      </c>
      <c r="G1972" s="26" t="str">
        <f>IF(I1972="","",(COUNTIF($E$4:E1972,E1972)))</f>
        <v/>
      </c>
      <c r="H1972" s="1">
        <f>IF(AND(J1972="SAYIM",FİLTRE!$H$5="RAFTA",U1972&lt;&gt;0),1,0)+
IF(AND(J1972="İADE DEPO",FİLTRE!$H$5="İADE DEPO"),1,0)+
IF(FİLTRE!$H$5="TÜMÜ",1,0)+
IF(AND(J1972="FİRMA İADE",FİLTRE!$H$5="FİRMA İADE"),1,0)+
IF(AND(J1972="İMHA",FİLTRE!$H$5="İMHA"),1,0)</f>
        <v>1</v>
      </c>
      <c r="I1972" s="99"/>
      <c r="J1972" s="100"/>
      <c r="K1972" s="100"/>
      <c r="L1972" s="101"/>
      <c r="M1972" s="102"/>
      <c r="N1972" s="101"/>
      <c r="O1972" s="99"/>
      <c r="P1972" s="103"/>
      <c r="Q1972" s="104"/>
      <c r="R1972" s="50"/>
      <c r="S1972" s="105"/>
      <c r="T1972" s="106"/>
      <c r="U1972" s="107"/>
      <c r="V1972" s="108"/>
      <c r="W1972" s="107"/>
      <c r="X1972" s="107"/>
      <c r="AA1972" s="107"/>
      <c r="AB1972" s="110"/>
      <c r="AC1972" s="110"/>
      <c r="AE1972" s="105"/>
      <c r="AF1972" s="105"/>
      <c r="AR1972" s="112"/>
    </row>
    <row r="1973" spans="2:44" x14ac:dyDescent="0.25">
      <c r="B1973" s="1" t="str">
        <f>IF(I1973="","",
(IF(N1973=FİLTRE!$H$6,2,0)+IF(FİLTRE!$H$6="TOPLAM",2,0))
)</f>
        <v/>
      </c>
      <c r="C1973">
        <f>IF(FİLTRE!$M$5="",9,(IF(U1973&gt;=FİLTRE!$M$5,1,0)))</f>
        <v>1</v>
      </c>
      <c r="D1973" s="1">
        <f>IF(FİLTRE!$M$6="",9,(IF('SKT LİSTESİ'!P1973&lt;=FİLTRE!$M$6,1,0)))</f>
        <v>1</v>
      </c>
      <c r="E1973" s="25" t="str">
        <f>IF(I1973="","",(COUNTIFS($L$4:L1973,L1973)))</f>
        <v/>
      </c>
      <c r="F1973" s="13">
        <f>IF(OR(B1973&lt;&gt;2,C1973&lt;&gt;1,D1973&lt;&gt;1,H1973&lt;&gt;1),0,
COUNTIFS($B$4:B1973,2,$C$4:C1973,1,$D$4:D1973,1,$H$4:H1973,1))</f>
        <v>0</v>
      </c>
      <c r="G1973" s="26" t="str">
        <f>IF(I1973="","",(COUNTIF($E$4:E1973,E1973)))</f>
        <v/>
      </c>
      <c r="H1973" s="1">
        <f>IF(AND(J1973="SAYIM",FİLTRE!$H$5="RAFTA",U1973&lt;&gt;0),1,0)+
IF(AND(J1973="İADE DEPO",FİLTRE!$H$5="İADE DEPO"),1,0)+
IF(FİLTRE!$H$5="TÜMÜ",1,0)+
IF(AND(J1973="FİRMA İADE",FİLTRE!$H$5="FİRMA İADE"),1,0)+
IF(AND(J1973="İMHA",FİLTRE!$H$5="İMHA"),1,0)</f>
        <v>1</v>
      </c>
      <c r="I1973" s="99"/>
      <c r="J1973" s="100"/>
      <c r="K1973" s="100"/>
      <c r="L1973" s="101"/>
      <c r="M1973" s="102"/>
      <c r="N1973" s="101"/>
      <c r="O1973" s="99"/>
      <c r="P1973" s="103"/>
      <c r="Q1973" s="104"/>
      <c r="R1973" s="50"/>
      <c r="S1973" s="105"/>
      <c r="T1973" s="106"/>
      <c r="U1973" s="107"/>
      <c r="V1973" s="108"/>
      <c r="W1973" s="107"/>
      <c r="X1973" s="107"/>
      <c r="AA1973" s="107"/>
      <c r="AB1973" s="110"/>
      <c r="AC1973" s="110"/>
      <c r="AE1973" s="105"/>
      <c r="AF1973" s="105"/>
      <c r="AR1973" s="112"/>
    </row>
    <row r="1974" spans="2:44" x14ac:dyDescent="0.25">
      <c r="B1974" s="1" t="str">
        <f>IF(I1974="","",
(IF(N1974=FİLTRE!$H$6,2,0)+IF(FİLTRE!$H$6="TOPLAM",2,0))
)</f>
        <v/>
      </c>
      <c r="C1974">
        <f>IF(FİLTRE!$M$5="",9,(IF(U1974&gt;=FİLTRE!$M$5,1,0)))</f>
        <v>1</v>
      </c>
      <c r="D1974" s="1">
        <f>IF(FİLTRE!$M$6="",9,(IF('SKT LİSTESİ'!P1974&lt;=FİLTRE!$M$6,1,0)))</f>
        <v>1</v>
      </c>
      <c r="E1974" s="25" t="str">
        <f>IF(I1974="","",(COUNTIFS($L$4:L1974,L1974)))</f>
        <v/>
      </c>
      <c r="F1974" s="13">
        <f>IF(OR(B1974&lt;&gt;2,C1974&lt;&gt;1,D1974&lt;&gt;1,H1974&lt;&gt;1),0,
COUNTIFS($B$4:B1974,2,$C$4:C1974,1,$D$4:D1974,1,$H$4:H1974,1))</f>
        <v>0</v>
      </c>
      <c r="G1974" s="26" t="str">
        <f>IF(I1974="","",(COUNTIF($E$4:E1974,E1974)))</f>
        <v/>
      </c>
      <c r="H1974" s="1">
        <f>IF(AND(J1974="SAYIM",FİLTRE!$H$5="RAFTA",U1974&lt;&gt;0),1,0)+
IF(AND(J1974="İADE DEPO",FİLTRE!$H$5="İADE DEPO"),1,0)+
IF(FİLTRE!$H$5="TÜMÜ",1,0)+
IF(AND(J1974="FİRMA İADE",FİLTRE!$H$5="FİRMA İADE"),1,0)+
IF(AND(J1974="İMHA",FİLTRE!$H$5="İMHA"),1,0)</f>
        <v>1</v>
      </c>
      <c r="I1974" s="99"/>
      <c r="J1974" s="100"/>
      <c r="K1974" s="100"/>
      <c r="L1974" s="101"/>
      <c r="M1974" s="102"/>
      <c r="N1974" s="101"/>
      <c r="O1974" s="99"/>
      <c r="P1974" s="103"/>
      <c r="Q1974" s="104"/>
      <c r="R1974" s="50"/>
      <c r="S1974" s="105"/>
      <c r="T1974" s="106"/>
      <c r="U1974" s="107"/>
      <c r="V1974" s="108"/>
      <c r="W1974" s="107"/>
      <c r="X1974" s="107"/>
      <c r="AA1974" s="107"/>
      <c r="AB1974" s="110"/>
      <c r="AC1974" s="110"/>
      <c r="AE1974" s="105"/>
      <c r="AF1974" s="105"/>
      <c r="AR1974" s="112"/>
    </row>
    <row r="1975" spans="2:44" x14ac:dyDescent="0.25">
      <c r="B1975" s="1" t="str">
        <f>IF(I1975="","",
(IF(N1975=FİLTRE!$H$6,2,0)+IF(FİLTRE!$H$6="TOPLAM",2,0))
)</f>
        <v/>
      </c>
      <c r="C1975">
        <f>IF(FİLTRE!$M$5="",9,(IF(U1975&gt;=FİLTRE!$M$5,1,0)))</f>
        <v>1</v>
      </c>
      <c r="D1975" s="1">
        <f>IF(FİLTRE!$M$6="",9,(IF('SKT LİSTESİ'!P1975&lt;=FİLTRE!$M$6,1,0)))</f>
        <v>1</v>
      </c>
      <c r="E1975" s="25" t="str">
        <f>IF(I1975="","",(COUNTIFS($L$4:L1975,L1975)))</f>
        <v/>
      </c>
      <c r="F1975" s="13">
        <f>IF(OR(B1975&lt;&gt;2,C1975&lt;&gt;1,D1975&lt;&gt;1,H1975&lt;&gt;1),0,
COUNTIFS($B$4:B1975,2,$C$4:C1975,1,$D$4:D1975,1,$H$4:H1975,1))</f>
        <v>0</v>
      </c>
      <c r="G1975" s="26" t="str">
        <f>IF(I1975="","",(COUNTIF($E$4:E1975,E1975)))</f>
        <v/>
      </c>
      <c r="H1975" s="1">
        <f>IF(AND(J1975="SAYIM",FİLTRE!$H$5="RAFTA",U1975&lt;&gt;0),1,0)+
IF(AND(J1975="İADE DEPO",FİLTRE!$H$5="İADE DEPO"),1,0)+
IF(FİLTRE!$H$5="TÜMÜ",1,0)+
IF(AND(J1975="FİRMA İADE",FİLTRE!$H$5="FİRMA İADE"),1,0)+
IF(AND(J1975="İMHA",FİLTRE!$H$5="İMHA"),1,0)</f>
        <v>1</v>
      </c>
      <c r="I1975" s="99"/>
      <c r="J1975" s="100"/>
      <c r="K1975" s="100"/>
      <c r="L1975" s="101"/>
      <c r="M1975" s="102"/>
      <c r="N1975" s="101"/>
      <c r="O1975" s="99"/>
      <c r="P1975" s="103"/>
      <c r="Q1975" s="104"/>
      <c r="R1975" s="50"/>
      <c r="S1975" s="105"/>
      <c r="T1975" s="106"/>
      <c r="U1975" s="107"/>
      <c r="V1975" s="108"/>
      <c r="W1975" s="107"/>
      <c r="X1975" s="107"/>
      <c r="AA1975" s="107"/>
      <c r="AB1975" s="110"/>
      <c r="AC1975" s="110"/>
      <c r="AE1975" s="105"/>
      <c r="AF1975" s="105"/>
      <c r="AR1975" s="112"/>
    </row>
    <row r="1976" spans="2:44" x14ac:dyDescent="0.25">
      <c r="B1976" s="1" t="str">
        <f>IF(I1976="","",
(IF(N1976=FİLTRE!$H$6,2,0)+IF(FİLTRE!$H$6="TOPLAM",2,0))
)</f>
        <v/>
      </c>
      <c r="C1976">
        <f>IF(FİLTRE!$M$5="",9,(IF(U1976&gt;=FİLTRE!$M$5,1,0)))</f>
        <v>1</v>
      </c>
      <c r="D1976" s="1">
        <f>IF(FİLTRE!$M$6="",9,(IF('SKT LİSTESİ'!P1976&lt;=FİLTRE!$M$6,1,0)))</f>
        <v>1</v>
      </c>
      <c r="E1976" s="25" t="str">
        <f>IF(I1976="","",(COUNTIFS($L$4:L1976,L1976)))</f>
        <v/>
      </c>
      <c r="F1976" s="13">
        <f>IF(OR(B1976&lt;&gt;2,C1976&lt;&gt;1,D1976&lt;&gt;1,H1976&lt;&gt;1),0,
COUNTIFS($B$4:B1976,2,$C$4:C1976,1,$D$4:D1976,1,$H$4:H1976,1))</f>
        <v>0</v>
      </c>
      <c r="G1976" s="26" t="str">
        <f>IF(I1976="","",(COUNTIF($E$4:E1976,E1976)))</f>
        <v/>
      </c>
      <c r="H1976" s="1">
        <f>IF(AND(J1976="SAYIM",FİLTRE!$H$5="RAFTA",U1976&lt;&gt;0),1,0)+
IF(AND(J1976="İADE DEPO",FİLTRE!$H$5="İADE DEPO"),1,0)+
IF(FİLTRE!$H$5="TÜMÜ",1,0)+
IF(AND(J1976="FİRMA İADE",FİLTRE!$H$5="FİRMA İADE"),1,0)+
IF(AND(J1976="İMHA",FİLTRE!$H$5="İMHA"),1,0)</f>
        <v>1</v>
      </c>
      <c r="I1976" s="99"/>
      <c r="J1976" s="100"/>
      <c r="K1976" s="100"/>
      <c r="L1976" s="101"/>
      <c r="M1976" s="102"/>
      <c r="N1976" s="101"/>
      <c r="O1976" s="99"/>
      <c r="P1976" s="103"/>
      <c r="Q1976" s="104"/>
      <c r="R1976" s="50"/>
      <c r="S1976" s="105"/>
      <c r="T1976" s="106"/>
      <c r="U1976" s="107"/>
      <c r="V1976" s="108"/>
      <c r="W1976" s="107"/>
      <c r="X1976" s="107"/>
      <c r="AA1976" s="107"/>
      <c r="AB1976" s="110"/>
      <c r="AC1976" s="110"/>
      <c r="AE1976" s="105"/>
      <c r="AF1976" s="105"/>
      <c r="AR1976" s="112"/>
    </row>
    <row r="1977" spans="2:44" x14ac:dyDescent="0.25">
      <c r="B1977" s="1" t="str">
        <f>IF(I1977="","",
(IF(N1977=FİLTRE!$H$6,2,0)+IF(FİLTRE!$H$6="TOPLAM",2,0))
)</f>
        <v/>
      </c>
      <c r="C1977">
        <f>IF(FİLTRE!$M$5="",9,(IF(U1977&gt;=FİLTRE!$M$5,1,0)))</f>
        <v>1</v>
      </c>
      <c r="D1977" s="1">
        <f>IF(FİLTRE!$M$6="",9,(IF('SKT LİSTESİ'!P1977&lt;=FİLTRE!$M$6,1,0)))</f>
        <v>1</v>
      </c>
      <c r="E1977" s="25" t="str">
        <f>IF(I1977="","",(COUNTIFS($L$4:L1977,L1977)))</f>
        <v/>
      </c>
      <c r="F1977" s="13">
        <f>IF(OR(B1977&lt;&gt;2,C1977&lt;&gt;1,D1977&lt;&gt;1,H1977&lt;&gt;1),0,
COUNTIFS($B$4:B1977,2,$C$4:C1977,1,$D$4:D1977,1,$H$4:H1977,1))</f>
        <v>0</v>
      </c>
      <c r="G1977" s="26" t="str">
        <f>IF(I1977="","",(COUNTIF($E$4:E1977,E1977)))</f>
        <v/>
      </c>
      <c r="H1977" s="1">
        <f>IF(AND(J1977="SAYIM",FİLTRE!$H$5="RAFTA",U1977&lt;&gt;0),1,0)+
IF(AND(J1977="İADE DEPO",FİLTRE!$H$5="İADE DEPO"),1,0)+
IF(FİLTRE!$H$5="TÜMÜ",1,0)+
IF(AND(J1977="FİRMA İADE",FİLTRE!$H$5="FİRMA İADE"),1,0)+
IF(AND(J1977="İMHA",FİLTRE!$H$5="İMHA"),1,0)</f>
        <v>1</v>
      </c>
      <c r="I1977" s="99"/>
      <c r="J1977" s="100"/>
      <c r="K1977" s="100"/>
      <c r="L1977" s="101"/>
      <c r="M1977" s="102"/>
      <c r="N1977" s="101"/>
      <c r="O1977" s="99"/>
      <c r="P1977" s="103"/>
      <c r="Q1977" s="104"/>
      <c r="R1977" s="50"/>
      <c r="S1977" s="105"/>
      <c r="T1977" s="106"/>
      <c r="U1977" s="107"/>
      <c r="V1977" s="108"/>
      <c r="W1977" s="107"/>
      <c r="X1977" s="107"/>
      <c r="AA1977" s="107"/>
      <c r="AB1977" s="110"/>
      <c r="AC1977" s="110"/>
      <c r="AE1977" s="105"/>
      <c r="AF1977" s="105"/>
      <c r="AR1977" s="112"/>
    </row>
    <row r="1978" spans="2:44" x14ac:dyDescent="0.25">
      <c r="B1978" s="1" t="str">
        <f>IF(I1978="","",
(IF(N1978=FİLTRE!$H$6,2,0)+IF(FİLTRE!$H$6="TOPLAM",2,0))
)</f>
        <v/>
      </c>
      <c r="C1978">
        <f>IF(FİLTRE!$M$5="",9,(IF(U1978&gt;=FİLTRE!$M$5,1,0)))</f>
        <v>1</v>
      </c>
      <c r="D1978" s="1">
        <f>IF(FİLTRE!$M$6="",9,(IF('SKT LİSTESİ'!P1978&lt;=FİLTRE!$M$6,1,0)))</f>
        <v>1</v>
      </c>
      <c r="E1978" s="25" t="str">
        <f>IF(I1978="","",(COUNTIFS($L$4:L1978,L1978)))</f>
        <v/>
      </c>
      <c r="F1978" s="13">
        <f>IF(OR(B1978&lt;&gt;2,C1978&lt;&gt;1,D1978&lt;&gt;1,H1978&lt;&gt;1),0,
COUNTIFS($B$4:B1978,2,$C$4:C1978,1,$D$4:D1978,1,$H$4:H1978,1))</f>
        <v>0</v>
      </c>
      <c r="G1978" s="26" t="str">
        <f>IF(I1978="","",(COUNTIF($E$4:E1978,E1978)))</f>
        <v/>
      </c>
      <c r="H1978" s="1">
        <f>IF(AND(J1978="SAYIM",FİLTRE!$H$5="RAFTA",U1978&lt;&gt;0),1,0)+
IF(AND(J1978="İADE DEPO",FİLTRE!$H$5="İADE DEPO"),1,0)+
IF(FİLTRE!$H$5="TÜMÜ",1,0)+
IF(AND(J1978="FİRMA İADE",FİLTRE!$H$5="FİRMA İADE"),1,0)+
IF(AND(J1978="İMHA",FİLTRE!$H$5="İMHA"),1,0)</f>
        <v>1</v>
      </c>
      <c r="I1978" s="99"/>
      <c r="J1978" s="100"/>
      <c r="K1978" s="100"/>
      <c r="L1978" s="101"/>
      <c r="M1978" s="102"/>
      <c r="N1978" s="101"/>
      <c r="O1978" s="99"/>
      <c r="P1978" s="103"/>
      <c r="Q1978" s="104"/>
      <c r="R1978" s="50"/>
      <c r="S1978" s="105"/>
      <c r="T1978" s="106"/>
      <c r="U1978" s="107"/>
      <c r="V1978" s="108"/>
      <c r="W1978" s="107"/>
      <c r="X1978" s="107"/>
      <c r="AA1978" s="107"/>
      <c r="AB1978" s="110"/>
      <c r="AC1978" s="110"/>
      <c r="AE1978" s="105"/>
      <c r="AF1978" s="105"/>
      <c r="AR1978" s="112"/>
    </row>
    <row r="1979" spans="2:44" x14ac:dyDescent="0.25">
      <c r="B1979" s="1" t="str">
        <f>IF(I1979="","",
(IF(N1979=FİLTRE!$H$6,2,0)+IF(FİLTRE!$H$6="TOPLAM",2,0))
)</f>
        <v/>
      </c>
      <c r="C1979">
        <f>IF(FİLTRE!$M$5="",9,(IF(U1979&gt;=FİLTRE!$M$5,1,0)))</f>
        <v>1</v>
      </c>
      <c r="D1979" s="1">
        <f>IF(FİLTRE!$M$6="",9,(IF('SKT LİSTESİ'!P1979&lt;=FİLTRE!$M$6,1,0)))</f>
        <v>1</v>
      </c>
      <c r="E1979" s="25" t="str">
        <f>IF(I1979="","",(COUNTIFS($L$4:L1979,L1979)))</f>
        <v/>
      </c>
      <c r="F1979" s="13">
        <f>IF(OR(B1979&lt;&gt;2,C1979&lt;&gt;1,D1979&lt;&gt;1,H1979&lt;&gt;1),0,
COUNTIFS($B$4:B1979,2,$C$4:C1979,1,$D$4:D1979,1,$H$4:H1979,1))</f>
        <v>0</v>
      </c>
      <c r="G1979" s="26" t="str">
        <f>IF(I1979="","",(COUNTIF($E$4:E1979,E1979)))</f>
        <v/>
      </c>
      <c r="H1979" s="1">
        <f>IF(AND(J1979="SAYIM",FİLTRE!$H$5="RAFTA",U1979&lt;&gt;0),1,0)+
IF(AND(J1979="İADE DEPO",FİLTRE!$H$5="İADE DEPO"),1,0)+
IF(FİLTRE!$H$5="TÜMÜ",1,0)+
IF(AND(J1979="FİRMA İADE",FİLTRE!$H$5="FİRMA İADE"),1,0)+
IF(AND(J1979="İMHA",FİLTRE!$H$5="İMHA"),1,0)</f>
        <v>1</v>
      </c>
      <c r="I1979" s="99"/>
      <c r="J1979" s="100"/>
      <c r="K1979" s="100"/>
      <c r="L1979" s="101"/>
      <c r="M1979" s="102"/>
      <c r="N1979" s="101"/>
      <c r="O1979" s="99"/>
      <c r="P1979" s="103"/>
      <c r="Q1979" s="104"/>
      <c r="R1979" s="50"/>
      <c r="S1979" s="105"/>
      <c r="T1979" s="106"/>
      <c r="U1979" s="107"/>
      <c r="V1979" s="108"/>
      <c r="W1979" s="107"/>
      <c r="X1979" s="107"/>
      <c r="AA1979" s="107"/>
      <c r="AB1979" s="110"/>
      <c r="AC1979" s="110"/>
      <c r="AE1979" s="105"/>
      <c r="AF1979" s="105"/>
      <c r="AR1979" s="112"/>
    </row>
    <row r="1980" spans="2:44" x14ac:dyDescent="0.25">
      <c r="B1980" s="1" t="str">
        <f>IF(I1980="","",
(IF(N1980=FİLTRE!$H$6,2,0)+IF(FİLTRE!$H$6="TOPLAM",2,0))
)</f>
        <v/>
      </c>
      <c r="C1980">
        <f>IF(FİLTRE!$M$5="",9,(IF(U1980&gt;=FİLTRE!$M$5,1,0)))</f>
        <v>1</v>
      </c>
      <c r="D1980" s="1">
        <f>IF(FİLTRE!$M$6="",9,(IF('SKT LİSTESİ'!P1980&lt;=FİLTRE!$M$6,1,0)))</f>
        <v>1</v>
      </c>
      <c r="E1980" s="25" t="str">
        <f>IF(I1980="","",(COUNTIFS($L$4:L1980,L1980)))</f>
        <v/>
      </c>
      <c r="F1980" s="13">
        <f>IF(OR(B1980&lt;&gt;2,C1980&lt;&gt;1,D1980&lt;&gt;1,H1980&lt;&gt;1),0,
COUNTIFS($B$4:B1980,2,$C$4:C1980,1,$D$4:D1980,1,$H$4:H1980,1))</f>
        <v>0</v>
      </c>
      <c r="G1980" s="26" t="str">
        <f>IF(I1980="","",(COUNTIF($E$4:E1980,E1980)))</f>
        <v/>
      </c>
      <c r="H1980" s="1">
        <f>IF(AND(J1980="SAYIM",FİLTRE!$H$5="RAFTA",U1980&lt;&gt;0),1,0)+
IF(AND(J1980="İADE DEPO",FİLTRE!$H$5="İADE DEPO"),1,0)+
IF(FİLTRE!$H$5="TÜMÜ",1,0)+
IF(AND(J1980="FİRMA İADE",FİLTRE!$H$5="FİRMA İADE"),1,0)+
IF(AND(J1980="İMHA",FİLTRE!$H$5="İMHA"),1,0)</f>
        <v>1</v>
      </c>
      <c r="I1980" s="99"/>
      <c r="J1980" s="100"/>
      <c r="K1980" s="100"/>
      <c r="L1980" s="101"/>
      <c r="M1980" s="102"/>
      <c r="N1980" s="101"/>
      <c r="O1980" s="99"/>
      <c r="P1980" s="103"/>
      <c r="Q1980" s="104"/>
      <c r="R1980" s="50"/>
      <c r="S1980" s="105"/>
      <c r="T1980" s="106"/>
      <c r="U1980" s="107"/>
      <c r="V1980" s="108"/>
      <c r="W1980" s="107"/>
      <c r="X1980" s="107"/>
      <c r="AA1980" s="107"/>
      <c r="AB1980" s="110"/>
      <c r="AC1980" s="110"/>
      <c r="AE1980" s="105"/>
      <c r="AF1980" s="105"/>
      <c r="AR1980" s="112"/>
    </row>
    <row r="1981" spans="2:44" x14ac:dyDescent="0.25">
      <c r="B1981" s="1" t="str">
        <f>IF(I1981="","",
(IF(N1981=FİLTRE!$H$6,2,0)+IF(FİLTRE!$H$6="TOPLAM",2,0))
)</f>
        <v/>
      </c>
      <c r="C1981">
        <f>IF(FİLTRE!$M$5="",9,(IF(U1981&gt;=FİLTRE!$M$5,1,0)))</f>
        <v>1</v>
      </c>
      <c r="D1981" s="1">
        <f>IF(FİLTRE!$M$6="",9,(IF('SKT LİSTESİ'!P1981&lt;=FİLTRE!$M$6,1,0)))</f>
        <v>1</v>
      </c>
      <c r="E1981" s="25" t="str">
        <f>IF(I1981="","",(COUNTIFS($L$4:L1981,L1981)))</f>
        <v/>
      </c>
      <c r="F1981" s="13">
        <f>IF(OR(B1981&lt;&gt;2,C1981&lt;&gt;1,D1981&lt;&gt;1,H1981&lt;&gt;1),0,
COUNTIFS($B$4:B1981,2,$C$4:C1981,1,$D$4:D1981,1,$H$4:H1981,1))</f>
        <v>0</v>
      </c>
      <c r="G1981" s="26" t="str">
        <f>IF(I1981="","",(COUNTIF($E$4:E1981,E1981)))</f>
        <v/>
      </c>
      <c r="H1981" s="1">
        <f>IF(AND(J1981="SAYIM",FİLTRE!$H$5="RAFTA",U1981&lt;&gt;0),1,0)+
IF(AND(J1981="İADE DEPO",FİLTRE!$H$5="İADE DEPO"),1,0)+
IF(FİLTRE!$H$5="TÜMÜ",1,0)+
IF(AND(J1981="FİRMA İADE",FİLTRE!$H$5="FİRMA İADE"),1,0)+
IF(AND(J1981="İMHA",FİLTRE!$H$5="İMHA"),1,0)</f>
        <v>1</v>
      </c>
      <c r="I1981" s="99"/>
      <c r="J1981" s="100"/>
      <c r="K1981" s="100"/>
      <c r="L1981" s="101"/>
      <c r="M1981" s="102"/>
      <c r="N1981" s="101"/>
      <c r="O1981" s="99"/>
      <c r="P1981" s="103"/>
      <c r="Q1981" s="104"/>
      <c r="R1981" s="50"/>
      <c r="S1981" s="105"/>
      <c r="T1981" s="106"/>
      <c r="U1981" s="107"/>
      <c r="V1981" s="108"/>
      <c r="W1981" s="107"/>
      <c r="X1981" s="107"/>
      <c r="AA1981" s="107"/>
      <c r="AB1981" s="110"/>
      <c r="AC1981" s="110"/>
      <c r="AE1981" s="105"/>
      <c r="AF1981" s="105"/>
      <c r="AR1981" s="112"/>
    </row>
    <row r="1982" spans="2:44" x14ac:dyDescent="0.25">
      <c r="B1982" s="1" t="str">
        <f>IF(I1982="","",
(IF(N1982=FİLTRE!$H$6,2,0)+IF(FİLTRE!$H$6="TOPLAM",2,0))
)</f>
        <v/>
      </c>
      <c r="C1982">
        <f>IF(FİLTRE!$M$5="",9,(IF(U1982&gt;=FİLTRE!$M$5,1,0)))</f>
        <v>1</v>
      </c>
      <c r="D1982" s="1">
        <f>IF(FİLTRE!$M$6="",9,(IF('SKT LİSTESİ'!P1982&lt;=FİLTRE!$M$6,1,0)))</f>
        <v>1</v>
      </c>
      <c r="E1982" s="25" t="str">
        <f>IF(I1982="","",(COUNTIFS($L$4:L1982,L1982)))</f>
        <v/>
      </c>
      <c r="F1982" s="13">
        <f>IF(OR(B1982&lt;&gt;2,C1982&lt;&gt;1,D1982&lt;&gt;1,H1982&lt;&gt;1),0,
COUNTIFS($B$4:B1982,2,$C$4:C1982,1,$D$4:D1982,1,$H$4:H1982,1))</f>
        <v>0</v>
      </c>
      <c r="G1982" s="26" t="str">
        <f>IF(I1982="","",(COUNTIF($E$4:E1982,E1982)))</f>
        <v/>
      </c>
      <c r="H1982" s="1">
        <f>IF(AND(J1982="SAYIM",FİLTRE!$H$5="RAFTA",U1982&lt;&gt;0),1,0)+
IF(AND(J1982="İADE DEPO",FİLTRE!$H$5="İADE DEPO"),1,0)+
IF(FİLTRE!$H$5="TÜMÜ",1,0)+
IF(AND(J1982="FİRMA İADE",FİLTRE!$H$5="FİRMA İADE"),1,0)+
IF(AND(J1982="İMHA",FİLTRE!$H$5="İMHA"),1,0)</f>
        <v>1</v>
      </c>
      <c r="I1982" s="99"/>
      <c r="J1982" s="100"/>
      <c r="K1982" s="100"/>
      <c r="L1982" s="101"/>
      <c r="M1982" s="102"/>
      <c r="N1982" s="101"/>
      <c r="O1982" s="99"/>
      <c r="P1982" s="103"/>
      <c r="Q1982" s="104"/>
      <c r="R1982" s="50"/>
      <c r="S1982" s="105"/>
      <c r="T1982" s="106"/>
      <c r="U1982" s="107"/>
      <c r="V1982" s="108"/>
      <c r="W1982" s="107"/>
      <c r="X1982" s="107"/>
      <c r="AA1982" s="107"/>
      <c r="AB1982" s="110"/>
      <c r="AC1982" s="110"/>
      <c r="AE1982" s="105"/>
      <c r="AF1982" s="105"/>
      <c r="AR1982" s="112"/>
    </row>
    <row r="1983" spans="2:44" x14ac:dyDescent="0.25">
      <c r="B1983" s="1" t="str">
        <f>IF(I1983="","",
(IF(N1983=FİLTRE!$H$6,2,0)+IF(FİLTRE!$H$6="TOPLAM",2,0))
)</f>
        <v/>
      </c>
      <c r="C1983">
        <f>IF(FİLTRE!$M$5="",9,(IF(U1983&gt;=FİLTRE!$M$5,1,0)))</f>
        <v>1</v>
      </c>
      <c r="D1983" s="1">
        <f>IF(FİLTRE!$M$6="",9,(IF('SKT LİSTESİ'!P1983&lt;=FİLTRE!$M$6,1,0)))</f>
        <v>1</v>
      </c>
      <c r="E1983" s="25" t="str">
        <f>IF(I1983="","",(COUNTIFS($L$4:L1983,L1983)))</f>
        <v/>
      </c>
      <c r="F1983" s="13">
        <f>IF(OR(B1983&lt;&gt;2,C1983&lt;&gt;1,D1983&lt;&gt;1,H1983&lt;&gt;1),0,
COUNTIFS($B$4:B1983,2,$C$4:C1983,1,$D$4:D1983,1,$H$4:H1983,1))</f>
        <v>0</v>
      </c>
      <c r="G1983" s="26" t="str">
        <f>IF(I1983="","",(COUNTIF($E$4:E1983,E1983)))</f>
        <v/>
      </c>
      <c r="H1983" s="1">
        <f>IF(AND(J1983="SAYIM",FİLTRE!$H$5="RAFTA",U1983&lt;&gt;0),1,0)+
IF(AND(J1983="İADE DEPO",FİLTRE!$H$5="İADE DEPO"),1,0)+
IF(FİLTRE!$H$5="TÜMÜ",1,0)+
IF(AND(J1983="FİRMA İADE",FİLTRE!$H$5="FİRMA İADE"),1,0)+
IF(AND(J1983="İMHA",FİLTRE!$H$5="İMHA"),1,0)</f>
        <v>1</v>
      </c>
      <c r="I1983" s="99"/>
      <c r="J1983" s="100"/>
      <c r="K1983" s="100"/>
      <c r="L1983" s="101"/>
      <c r="M1983" s="102"/>
      <c r="N1983" s="101"/>
      <c r="O1983" s="99"/>
      <c r="P1983" s="103"/>
      <c r="Q1983" s="104"/>
      <c r="R1983" s="50"/>
      <c r="S1983" s="105"/>
      <c r="T1983" s="106"/>
      <c r="U1983" s="107"/>
      <c r="V1983" s="108"/>
      <c r="W1983" s="107"/>
      <c r="X1983" s="107"/>
      <c r="AA1983" s="107"/>
      <c r="AB1983" s="110"/>
      <c r="AC1983" s="110"/>
      <c r="AE1983" s="105"/>
      <c r="AF1983" s="105"/>
      <c r="AR1983" s="112"/>
    </row>
    <row r="1984" spans="2:44" x14ac:dyDescent="0.25">
      <c r="B1984" s="1" t="str">
        <f>IF(I1984="","",
(IF(N1984=FİLTRE!$H$6,2,0)+IF(FİLTRE!$H$6="TOPLAM",2,0))
)</f>
        <v/>
      </c>
      <c r="C1984">
        <f>IF(FİLTRE!$M$5="",9,(IF(U1984&gt;=FİLTRE!$M$5,1,0)))</f>
        <v>1</v>
      </c>
      <c r="D1984" s="1">
        <f>IF(FİLTRE!$M$6="",9,(IF('SKT LİSTESİ'!P1984&lt;=FİLTRE!$M$6,1,0)))</f>
        <v>1</v>
      </c>
      <c r="E1984" s="25" t="str">
        <f>IF(I1984="","",(COUNTIFS($L$4:L1984,L1984)))</f>
        <v/>
      </c>
      <c r="F1984" s="13">
        <f>IF(OR(B1984&lt;&gt;2,C1984&lt;&gt;1,D1984&lt;&gt;1,H1984&lt;&gt;1),0,
COUNTIFS($B$4:B1984,2,$C$4:C1984,1,$D$4:D1984,1,$H$4:H1984,1))</f>
        <v>0</v>
      </c>
      <c r="G1984" s="26" t="str">
        <f>IF(I1984="","",(COUNTIF($E$4:E1984,E1984)))</f>
        <v/>
      </c>
      <c r="H1984" s="1">
        <f>IF(AND(J1984="SAYIM",FİLTRE!$H$5="RAFTA",U1984&lt;&gt;0),1,0)+
IF(AND(J1984="İADE DEPO",FİLTRE!$H$5="İADE DEPO"),1,0)+
IF(FİLTRE!$H$5="TÜMÜ",1,0)+
IF(AND(J1984="FİRMA İADE",FİLTRE!$H$5="FİRMA İADE"),1,0)+
IF(AND(J1984="İMHA",FİLTRE!$H$5="İMHA"),1,0)</f>
        <v>1</v>
      </c>
      <c r="I1984" s="99"/>
      <c r="J1984" s="100"/>
      <c r="K1984" s="100"/>
      <c r="L1984" s="101"/>
      <c r="M1984" s="102"/>
      <c r="N1984" s="101"/>
      <c r="O1984" s="99"/>
      <c r="P1984" s="103"/>
      <c r="Q1984" s="104"/>
      <c r="R1984" s="50"/>
      <c r="S1984" s="105"/>
      <c r="T1984" s="106"/>
      <c r="U1984" s="107"/>
      <c r="V1984" s="108"/>
      <c r="W1984" s="107"/>
      <c r="X1984" s="107"/>
      <c r="AA1984" s="107"/>
      <c r="AB1984" s="110"/>
      <c r="AC1984" s="110"/>
      <c r="AE1984" s="105"/>
      <c r="AF1984" s="105"/>
      <c r="AR1984" s="112"/>
    </row>
    <row r="1985" spans="2:44" x14ac:dyDescent="0.25">
      <c r="B1985" s="1" t="str">
        <f>IF(I1985="","",
(IF(N1985=FİLTRE!$H$6,2,0)+IF(FİLTRE!$H$6="TOPLAM",2,0))
)</f>
        <v/>
      </c>
      <c r="C1985">
        <f>IF(FİLTRE!$M$5="",9,(IF(U1985&gt;=FİLTRE!$M$5,1,0)))</f>
        <v>1</v>
      </c>
      <c r="D1985" s="1">
        <f>IF(FİLTRE!$M$6="",9,(IF('SKT LİSTESİ'!P1985&lt;=FİLTRE!$M$6,1,0)))</f>
        <v>1</v>
      </c>
      <c r="E1985" s="25" t="str">
        <f>IF(I1985="","",(COUNTIFS($L$4:L1985,L1985)))</f>
        <v/>
      </c>
      <c r="F1985" s="13">
        <f>IF(OR(B1985&lt;&gt;2,C1985&lt;&gt;1,D1985&lt;&gt;1,H1985&lt;&gt;1),0,
COUNTIFS($B$4:B1985,2,$C$4:C1985,1,$D$4:D1985,1,$H$4:H1985,1))</f>
        <v>0</v>
      </c>
      <c r="G1985" s="26" t="str">
        <f>IF(I1985="","",(COUNTIF($E$4:E1985,E1985)))</f>
        <v/>
      </c>
      <c r="H1985" s="1">
        <f>IF(AND(J1985="SAYIM",FİLTRE!$H$5="RAFTA",U1985&lt;&gt;0),1,0)+
IF(AND(J1985="İADE DEPO",FİLTRE!$H$5="İADE DEPO"),1,0)+
IF(FİLTRE!$H$5="TÜMÜ",1,0)+
IF(AND(J1985="FİRMA İADE",FİLTRE!$H$5="FİRMA İADE"),1,0)+
IF(AND(J1985="İMHA",FİLTRE!$H$5="İMHA"),1,0)</f>
        <v>1</v>
      </c>
      <c r="I1985" s="99"/>
      <c r="J1985" s="100"/>
      <c r="K1985" s="100"/>
      <c r="L1985" s="101"/>
      <c r="M1985" s="102"/>
      <c r="N1985" s="101"/>
      <c r="O1985" s="99"/>
      <c r="P1985" s="103"/>
      <c r="Q1985" s="104"/>
      <c r="R1985" s="50"/>
      <c r="S1985" s="105"/>
      <c r="T1985" s="106"/>
      <c r="U1985" s="107"/>
      <c r="V1985" s="108"/>
      <c r="W1985" s="107"/>
      <c r="X1985" s="107"/>
      <c r="AA1985" s="107"/>
      <c r="AB1985" s="110"/>
      <c r="AC1985" s="110"/>
      <c r="AE1985" s="105"/>
      <c r="AF1985" s="105"/>
      <c r="AR1985" s="112"/>
    </row>
    <row r="1986" spans="2:44" x14ac:dyDescent="0.25">
      <c r="B1986" s="1" t="str">
        <f>IF(I1986="","",
(IF(N1986=FİLTRE!$H$6,2,0)+IF(FİLTRE!$H$6="TOPLAM",2,0))
)</f>
        <v/>
      </c>
      <c r="C1986">
        <f>IF(FİLTRE!$M$5="",9,(IF(U1986&gt;=FİLTRE!$M$5,1,0)))</f>
        <v>1</v>
      </c>
      <c r="D1986" s="1">
        <f>IF(FİLTRE!$M$6="",9,(IF('SKT LİSTESİ'!P1986&lt;=FİLTRE!$M$6,1,0)))</f>
        <v>1</v>
      </c>
      <c r="E1986" s="25" t="str">
        <f>IF(I1986="","",(COUNTIFS($L$4:L1986,L1986)))</f>
        <v/>
      </c>
      <c r="F1986" s="13">
        <f>IF(OR(B1986&lt;&gt;2,C1986&lt;&gt;1,D1986&lt;&gt;1,H1986&lt;&gt;1),0,
COUNTIFS($B$4:B1986,2,$C$4:C1986,1,$D$4:D1986,1,$H$4:H1986,1))</f>
        <v>0</v>
      </c>
      <c r="G1986" s="26" t="str">
        <f>IF(I1986="","",(COUNTIF($E$4:E1986,E1986)))</f>
        <v/>
      </c>
      <c r="H1986" s="1">
        <f>IF(AND(J1986="SAYIM",FİLTRE!$H$5="RAFTA",U1986&lt;&gt;0),1,0)+
IF(AND(J1986="İADE DEPO",FİLTRE!$H$5="İADE DEPO"),1,0)+
IF(FİLTRE!$H$5="TÜMÜ",1,0)+
IF(AND(J1986="FİRMA İADE",FİLTRE!$H$5="FİRMA İADE"),1,0)+
IF(AND(J1986="İMHA",FİLTRE!$H$5="İMHA"),1,0)</f>
        <v>1</v>
      </c>
      <c r="I1986" s="99"/>
      <c r="J1986" s="100"/>
      <c r="K1986" s="100"/>
      <c r="L1986" s="101"/>
      <c r="M1986" s="102"/>
      <c r="N1986" s="101"/>
      <c r="O1986" s="99"/>
      <c r="P1986" s="103"/>
      <c r="Q1986" s="104"/>
      <c r="R1986" s="50"/>
      <c r="S1986" s="105"/>
      <c r="T1986" s="106"/>
      <c r="U1986" s="107"/>
      <c r="V1986" s="108"/>
      <c r="W1986" s="107"/>
      <c r="X1986" s="107"/>
      <c r="AA1986" s="107"/>
      <c r="AB1986" s="110"/>
      <c r="AC1986" s="110"/>
      <c r="AE1986" s="105"/>
      <c r="AF1986" s="105"/>
      <c r="AR1986" s="112"/>
    </row>
    <row r="1987" spans="2:44" x14ac:dyDescent="0.25">
      <c r="B1987" s="1" t="str">
        <f>IF(I1987="","",
(IF(N1987=FİLTRE!$H$6,2,0)+IF(FİLTRE!$H$6="TOPLAM",2,0))
)</f>
        <v/>
      </c>
      <c r="C1987">
        <f>IF(FİLTRE!$M$5="",9,(IF(U1987&gt;=FİLTRE!$M$5,1,0)))</f>
        <v>1</v>
      </c>
      <c r="D1987" s="1">
        <f>IF(FİLTRE!$M$6="",9,(IF('SKT LİSTESİ'!P1987&lt;=FİLTRE!$M$6,1,0)))</f>
        <v>1</v>
      </c>
      <c r="E1987" s="25" t="str">
        <f>IF(I1987="","",(COUNTIFS($L$4:L1987,L1987)))</f>
        <v/>
      </c>
      <c r="F1987" s="13">
        <f>IF(OR(B1987&lt;&gt;2,C1987&lt;&gt;1,D1987&lt;&gt;1,H1987&lt;&gt;1),0,
COUNTIFS($B$4:B1987,2,$C$4:C1987,1,$D$4:D1987,1,$H$4:H1987,1))</f>
        <v>0</v>
      </c>
      <c r="G1987" s="26" t="str">
        <f>IF(I1987="","",(COUNTIF($E$4:E1987,E1987)))</f>
        <v/>
      </c>
      <c r="H1987" s="1">
        <f>IF(AND(J1987="SAYIM",FİLTRE!$H$5="RAFTA",U1987&lt;&gt;0),1,0)+
IF(AND(J1987="İADE DEPO",FİLTRE!$H$5="İADE DEPO"),1,0)+
IF(FİLTRE!$H$5="TÜMÜ",1,0)+
IF(AND(J1987="FİRMA İADE",FİLTRE!$H$5="FİRMA İADE"),1,0)+
IF(AND(J1987="İMHA",FİLTRE!$H$5="İMHA"),1,0)</f>
        <v>1</v>
      </c>
      <c r="I1987" s="99"/>
      <c r="J1987" s="100"/>
      <c r="K1987" s="100"/>
      <c r="L1987" s="101"/>
      <c r="M1987" s="102"/>
      <c r="N1987" s="101"/>
      <c r="O1987" s="99"/>
      <c r="P1987" s="103"/>
      <c r="Q1987" s="104"/>
      <c r="R1987" s="50"/>
      <c r="S1987" s="105"/>
      <c r="T1987" s="106"/>
      <c r="U1987" s="107"/>
      <c r="V1987" s="108"/>
      <c r="W1987" s="107"/>
      <c r="X1987" s="107"/>
      <c r="AA1987" s="107"/>
      <c r="AB1987" s="110"/>
      <c r="AC1987" s="110"/>
      <c r="AE1987" s="105"/>
      <c r="AF1987" s="105"/>
      <c r="AR1987" s="112"/>
    </row>
    <row r="1988" spans="2:44" x14ac:dyDescent="0.25">
      <c r="B1988" s="1" t="str">
        <f>IF(I1988="","",
(IF(N1988=FİLTRE!$H$6,2,0)+IF(FİLTRE!$H$6="TOPLAM",2,0))
)</f>
        <v/>
      </c>
      <c r="C1988">
        <f>IF(FİLTRE!$M$5="",9,(IF(U1988&gt;=FİLTRE!$M$5,1,0)))</f>
        <v>1</v>
      </c>
      <c r="D1988" s="1">
        <f>IF(FİLTRE!$M$6="",9,(IF('SKT LİSTESİ'!P1988&lt;=FİLTRE!$M$6,1,0)))</f>
        <v>1</v>
      </c>
      <c r="E1988" s="25" t="str">
        <f>IF(I1988="","",(COUNTIFS($L$4:L1988,L1988)))</f>
        <v/>
      </c>
      <c r="F1988" s="13">
        <f>IF(OR(B1988&lt;&gt;2,C1988&lt;&gt;1,D1988&lt;&gt;1,H1988&lt;&gt;1),0,
COUNTIFS($B$4:B1988,2,$C$4:C1988,1,$D$4:D1988,1,$H$4:H1988,1))</f>
        <v>0</v>
      </c>
      <c r="G1988" s="26" t="str">
        <f>IF(I1988="","",(COUNTIF($E$4:E1988,E1988)))</f>
        <v/>
      </c>
      <c r="H1988" s="1">
        <f>IF(AND(J1988="SAYIM",FİLTRE!$H$5="RAFTA",U1988&lt;&gt;0),1,0)+
IF(AND(J1988="İADE DEPO",FİLTRE!$H$5="İADE DEPO"),1,0)+
IF(FİLTRE!$H$5="TÜMÜ",1,0)+
IF(AND(J1988="FİRMA İADE",FİLTRE!$H$5="FİRMA İADE"),1,0)+
IF(AND(J1988="İMHA",FİLTRE!$H$5="İMHA"),1,0)</f>
        <v>1</v>
      </c>
      <c r="I1988" s="99"/>
      <c r="J1988" s="100"/>
      <c r="K1988" s="100"/>
      <c r="L1988" s="101"/>
      <c r="M1988" s="102"/>
      <c r="N1988" s="101"/>
      <c r="O1988" s="99"/>
      <c r="P1988" s="103"/>
      <c r="Q1988" s="104"/>
      <c r="R1988" s="50"/>
      <c r="S1988" s="105"/>
      <c r="T1988" s="106"/>
      <c r="U1988" s="107"/>
      <c r="V1988" s="108"/>
      <c r="W1988" s="107"/>
      <c r="X1988" s="107"/>
      <c r="AA1988" s="107"/>
      <c r="AB1988" s="110"/>
      <c r="AC1988" s="110"/>
      <c r="AE1988" s="105"/>
      <c r="AF1988" s="105"/>
      <c r="AR1988" s="112"/>
    </row>
    <row r="1989" spans="2:44" x14ac:dyDescent="0.25">
      <c r="B1989" s="1" t="str">
        <f>IF(I1989="","",
(IF(N1989=FİLTRE!$H$6,2,0)+IF(FİLTRE!$H$6="TOPLAM",2,0))
)</f>
        <v/>
      </c>
      <c r="C1989">
        <f>IF(FİLTRE!$M$5="",9,(IF(U1989&gt;=FİLTRE!$M$5,1,0)))</f>
        <v>1</v>
      </c>
      <c r="D1989" s="1">
        <f>IF(FİLTRE!$M$6="",9,(IF('SKT LİSTESİ'!P1989&lt;=FİLTRE!$M$6,1,0)))</f>
        <v>1</v>
      </c>
      <c r="E1989" s="25" t="str">
        <f>IF(I1989="","",(COUNTIFS($L$4:L1989,L1989)))</f>
        <v/>
      </c>
      <c r="F1989" s="13">
        <f>IF(OR(B1989&lt;&gt;2,C1989&lt;&gt;1,D1989&lt;&gt;1,H1989&lt;&gt;1),0,
COUNTIFS($B$4:B1989,2,$C$4:C1989,1,$D$4:D1989,1,$H$4:H1989,1))</f>
        <v>0</v>
      </c>
      <c r="G1989" s="26" t="str">
        <f>IF(I1989="","",(COUNTIF($E$4:E1989,E1989)))</f>
        <v/>
      </c>
      <c r="H1989" s="1">
        <f>IF(AND(J1989="SAYIM",FİLTRE!$H$5="RAFTA",U1989&lt;&gt;0),1,0)+
IF(AND(J1989="İADE DEPO",FİLTRE!$H$5="İADE DEPO"),1,0)+
IF(FİLTRE!$H$5="TÜMÜ",1,0)+
IF(AND(J1989="FİRMA İADE",FİLTRE!$H$5="FİRMA İADE"),1,0)+
IF(AND(J1989="İMHA",FİLTRE!$H$5="İMHA"),1,0)</f>
        <v>1</v>
      </c>
      <c r="I1989" s="99"/>
      <c r="J1989" s="100"/>
      <c r="K1989" s="100"/>
      <c r="L1989" s="101"/>
      <c r="M1989" s="102"/>
      <c r="N1989" s="101"/>
      <c r="O1989" s="99"/>
      <c r="P1989" s="103"/>
      <c r="Q1989" s="104"/>
      <c r="R1989" s="50"/>
      <c r="S1989" s="105"/>
      <c r="T1989" s="106"/>
      <c r="U1989" s="107"/>
      <c r="V1989" s="108"/>
      <c r="W1989" s="107"/>
      <c r="X1989" s="107"/>
      <c r="AA1989" s="107"/>
      <c r="AB1989" s="110"/>
      <c r="AC1989" s="110"/>
      <c r="AE1989" s="105"/>
      <c r="AF1989" s="105"/>
      <c r="AR1989" s="112"/>
    </row>
    <row r="1990" spans="2:44" x14ac:dyDescent="0.25">
      <c r="B1990" s="1" t="str">
        <f>IF(I1990="","",
(IF(N1990=FİLTRE!$H$6,2,0)+IF(FİLTRE!$H$6="TOPLAM",2,0))
)</f>
        <v/>
      </c>
      <c r="C1990">
        <f>IF(FİLTRE!$M$5="",9,(IF(U1990&gt;=FİLTRE!$M$5,1,0)))</f>
        <v>1</v>
      </c>
      <c r="D1990" s="1">
        <f>IF(FİLTRE!$M$6="",9,(IF('SKT LİSTESİ'!P1990&lt;=FİLTRE!$M$6,1,0)))</f>
        <v>1</v>
      </c>
      <c r="E1990" s="25" t="str">
        <f>IF(I1990="","",(COUNTIFS($L$4:L1990,L1990)))</f>
        <v/>
      </c>
      <c r="F1990" s="13">
        <f>IF(OR(B1990&lt;&gt;2,C1990&lt;&gt;1,D1990&lt;&gt;1,H1990&lt;&gt;1),0,
COUNTIFS($B$4:B1990,2,$C$4:C1990,1,$D$4:D1990,1,$H$4:H1990,1))</f>
        <v>0</v>
      </c>
      <c r="G1990" s="26" t="str">
        <f>IF(I1990="","",(COUNTIF($E$4:E1990,E1990)))</f>
        <v/>
      </c>
      <c r="H1990" s="1">
        <f>IF(AND(J1990="SAYIM",FİLTRE!$H$5="RAFTA",U1990&lt;&gt;0),1,0)+
IF(AND(J1990="İADE DEPO",FİLTRE!$H$5="İADE DEPO"),1,0)+
IF(FİLTRE!$H$5="TÜMÜ",1,0)+
IF(AND(J1990="FİRMA İADE",FİLTRE!$H$5="FİRMA İADE"),1,0)+
IF(AND(J1990="İMHA",FİLTRE!$H$5="İMHA"),1,0)</f>
        <v>1</v>
      </c>
      <c r="I1990" s="99"/>
      <c r="J1990" s="100"/>
      <c r="K1990" s="100"/>
      <c r="L1990" s="101"/>
      <c r="M1990" s="102"/>
      <c r="N1990" s="101"/>
      <c r="O1990" s="99"/>
      <c r="P1990" s="103"/>
      <c r="Q1990" s="104"/>
      <c r="R1990" s="50"/>
      <c r="S1990" s="105"/>
      <c r="T1990" s="106"/>
      <c r="U1990" s="107"/>
      <c r="V1990" s="108"/>
      <c r="W1990" s="107"/>
      <c r="X1990" s="107"/>
      <c r="AA1990" s="107"/>
      <c r="AB1990" s="110"/>
      <c r="AC1990" s="110"/>
      <c r="AE1990" s="105"/>
      <c r="AF1990" s="105"/>
      <c r="AR1990" s="112"/>
    </row>
    <row r="1991" spans="2:44" x14ac:dyDescent="0.25">
      <c r="B1991" s="1" t="str">
        <f>IF(I1991="","",
(IF(N1991=FİLTRE!$H$6,2,0)+IF(FİLTRE!$H$6="TOPLAM",2,0))
)</f>
        <v/>
      </c>
      <c r="C1991">
        <f>IF(FİLTRE!$M$5="",9,(IF(U1991&gt;=FİLTRE!$M$5,1,0)))</f>
        <v>1</v>
      </c>
      <c r="D1991" s="1">
        <f>IF(FİLTRE!$M$6="",9,(IF('SKT LİSTESİ'!P1991&lt;=FİLTRE!$M$6,1,0)))</f>
        <v>1</v>
      </c>
      <c r="E1991" s="25" t="str">
        <f>IF(I1991="","",(COUNTIFS($L$4:L1991,L1991)))</f>
        <v/>
      </c>
      <c r="F1991" s="13">
        <f>IF(OR(B1991&lt;&gt;2,C1991&lt;&gt;1,D1991&lt;&gt;1,H1991&lt;&gt;1),0,
COUNTIFS($B$4:B1991,2,$C$4:C1991,1,$D$4:D1991,1,$H$4:H1991,1))</f>
        <v>0</v>
      </c>
      <c r="G1991" s="26" t="str">
        <f>IF(I1991="","",(COUNTIF($E$4:E1991,E1991)))</f>
        <v/>
      </c>
      <c r="H1991" s="1">
        <f>IF(AND(J1991="SAYIM",FİLTRE!$H$5="RAFTA",U1991&lt;&gt;0),1,0)+
IF(AND(J1991="İADE DEPO",FİLTRE!$H$5="İADE DEPO"),1,0)+
IF(FİLTRE!$H$5="TÜMÜ",1,0)+
IF(AND(J1991="FİRMA İADE",FİLTRE!$H$5="FİRMA İADE"),1,0)+
IF(AND(J1991="İMHA",FİLTRE!$H$5="İMHA"),1,0)</f>
        <v>1</v>
      </c>
      <c r="I1991" s="99"/>
      <c r="J1991" s="100"/>
      <c r="K1991" s="100"/>
      <c r="L1991" s="101"/>
      <c r="M1991" s="102"/>
      <c r="N1991" s="101"/>
      <c r="O1991" s="99"/>
      <c r="P1991" s="103"/>
      <c r="Q1991" s="104"/>
      <c r="R1991" s="50"/>
      <c r="S1991" s="105"/>
      <c r="T1991" s="106"/>
      <c r="U1991" s="107"/>
      <c r="V1991" s="108"/>
      <c r="W1991" s="107"/>
      <c r="X1991" s="107"/>
      <c r="AA1991" s="107"/>
      <c r="AB1991" s="110"/>
      <c r="AC1991" s="110"/>
      <c r="AE1991" s="105"/>
      <c r="AF1991" s="105"/>
      <c r="AR1991" s="112"/>
    </row>
    <row r="1992" spans="2:44" x14ac:dyDescent="0.25">
      <c r="B1992" s="1" t="str">
        <f>IF(I1992="","",
(IF(N1992=FİLTRE!$H$6,2,0)+IF(FİLTRE!$H$6="TOPLAM",2,0))
)</f>
        <v/>
      </c>
      <c r="C1992">
        <f>IF(FİLTRE!$M$5="",9,(IF(U1992&gt;=FİLTRE!$M$5,1,0)))</f>
        <v>1</v>
      </c>
      <c r="D1992" s="1">
        <f>IF(FİLTRE!$M$6="",9,(IF('SKT LİSTESİ'!P1992&lt;=FİLTRE!$M$6,1,0)))</f>
        <v>1</v>
      </c>
      <c r="E1992" s="25" t="str">
        <f>IF(I1992="","",(COUNTIFS($L$4:L1992,L1992)))</f>
        <v/>
      </c>
      <c r="F1992" s="13">
        <f>IF(OR(B1992&lt;&gt;2,C1992&lt;&gt;1,D1992&lt;&gt;1,H1992&lt;&gt;1),0,
COUNTIFS($B$4:B1992,2,$C$4:C1992,1,$D$4:D1992,1,$H$4:H1992,1))</f>
        <v>0</v>
      </c>
      <c r="G1992" s="26" t="str">
        <f>IF(I1992="","",(COUNTIF($E$4:E1992,E1992)))</f>
        <v/>
      </c>
      <c r="H1992" s="1">
        <f>IF(AND(J1992="SAYIM",FİLTRE!$H$5="RAFTA",U1992&lt;&gt;0),1,0)+
IF(AND(J1992="İADE DEPO",FİLTRE!$H$5="İADE DEPO"),1,0)+
IF(FİLTRE!$H$5="TÜMÜ",1,0)+
IF(AND(J1992="FİRMA İADE",FİLTRE!$H$5="FİRMA İADE"),1,0)+
IF(AND(J1992="İMHA",FİLTRE!$H$5="İMHA"),1,0)</f>
        <v>1</v>
      </c>
      <c r="I1992" s="99"/>
      <c r="J1992" s="100"/>
      <c r="K1992" s="100"/>
      <c r="L1992" s="101"/>
      <c r="M1992" s="102"/>
      <c r="N1992" s="101"/>
      <c r="O1992" s="99"/>
      <c r="P1992" s="103"/>
      <c r="Q1992" s="104"/>
      <c r="R1992" s="50"/>
      <c r="S1992" s="105"/>
      <c r="T1992" s="106"/>
      <c r="U1992" s="107"/>
      <c r="V1992" s="108"/>
      <c r="W1992" s="107"/>
      <c r="X1992" s="107"/>
      <c r="AA1992" s="107"/>
      <c r="AB1992" s="110"/>
      <c r="AC1992" s="110"/>
      <c r="AE1992" s="105"/>
      <c r="AF1992" s="105"/>
      <c r="AR1992" s="112"/>
    </row>
    <row r="1993" spans="2:44" x14ac:dyDescent="0.25">
      <c r="B1993" s="1" t="str">
        <f>IF(I1993="","",
(IF(N1993=FİLTRE!$H$6,2,0)+IF(FİLTRE!$H$6="TOPLAM",2,0))
)</f>
        <v/>
      </c>
      <c r="C1993">
        <f>IF(FİLTRE!$M$5="",9,(IF(U1993&gt;=FİLTRE!$M$5,1,0)))</f>
        <v>1</v>
      </c>
      <c r="D1993" s="1">
        <f>IF(FİLTRE!$M$6="",9,(IF('SKT LİSTESİ'!P1993&lt;=FİLTRE!$M$6,1,0)))</f>
        <v>1</v>
      </c>
      <c r="E1993" s="25" t="str">
        <f>IF(I1993="","",(COUNTIFS($L$4:L1993,L1993)))</f>
        <v/>
      </c>
      <c r="F1993" s="13">
        <f>IF(OR(B1993&lt;&gt;2,C1993&lt;&gt;1,D1993&lt;&gt;1,H1993&lt;&gt;1),0,
COUNTIFS($B$4:B1993,2,$C$4:C1993,1,$D$4:D1993,1,$H$4:H1993,1))</f>
        <v>0</v>
      </c>
      <c r="G1993" s="26" t="str">
        <f>IF(I1993="","",(COUNTIF($E$4:E1993,E1993)))</f>
        <v/>
      </c>
      <c r="H1993" s="1">
        <f>IF(AND(J1993="SAYIM",FİLTRE!$H$5="RAFTA",U1993&lt;&gt;0),1,0)+
IF(AND(J1993="İADE DEPO",FİLTRE!$H$5="İADE DEPO"),1,0)+
IF(FİLTRE!$H$5="TÜMÜ",1,0)+
IF(AND(J1993="FİRMA İADE",FİLTRE!$H$5="FİRMA İADE"),1,0)+
IF(AND(J1993="İMHA",FİLTRE!$H$5="İMHA"),1,0)</f>
        <v>1</v>
      </c>
      <c r="I1993" s="99"/>
      <c r="J1993" s="100"/>
      <c r="K1993" s="100"/>
      <c r="L1993" s="101"/>
      <c r="M1993" s="102"/>
      <c r="N1993" s="101"/>
      <c r="O1993" s="99"/>
      <c r="P1993" s="103"/>
      <c r="Q1993" s="104"/>
      <c r="R1993" s="50"/>
      <c r="S1993" s="105"/>
      <c r="T1993" s="106"/>
      <c r="U1993" s="107"/>
      <c r="V1993" s="108"/>
      <c r="W1993" s="107"/>
      <c r="X1993" s="107"/>
      <c r="AA1993" s="107"/>
      <c r="AB1993" s="110"/>
      <c r="AC1993" s="110"/>
      <c r="AE1993" s="105"/>
      <c r="AF1993" s="105"/>
      <c r="AR1993" s="112"/>
    </row>
    <row r="1994" spans="2:44" x14ac:dyDescent="0.25">
      <c r="B1994" s="1" t="str">
        <f>IF(I1994="","",
(IF(N1994=FİLTRE!$H$6,2,0)+IF(FİLTRE!$H$6="TOPLAM",2,0))
)</f>
        <v/>
      </c>
      <c r="C1994">
        <f>IF(FİLTRE!$M$5="",9,(IF(U1994&gt;=FİLTRE!$M$5,1,0)))</f>
        <v>1</v>
      </c>
      <c r="D1994" s="1">
        <f>IF(FİLTRE!$M$6="",9,(IF('SKT LİSTESİ'!P1994&lt;=FİLTRE!$M$6,1,0)))</f>
        <v>1</v>
      </c>
      <c r="E1994" s="25" t="str">
        <f>IF(I1994="","",(COUNTIFS($L$4:L1994,L1994)))</f>
        <v/>
      </c>
      <c r="F1994" s="13">
        <f>IF(OR(B1994&lt;&gt;2,C1994&lt;&gt;1,D1994&lt;&gt;1,H1994&lt;&gt;1),0,
COUNTIFS($B$4:B1994,2,$C$4:C1994,1,$D$4:D1994,1,$H$4:H1994,1))</f>
        <v>0</v>
      </c>
      <c r="G1994" s="26" t="str">
        <f>IF(I1994="","",(COUNTIF($E$4:E1994,E1994)))</f>
        <v/>
      </c>
      <c r="H1994" s="1">
        <f>IF(AND(J1994="SAYIM",FİLTRE!$H$5="RAFTA",U1994&lt;&gt;0),1,0)+
IF(AND(J1994="İADE DEPO",FİLTRE!$H$5="İADE DEPO"),1,0)+
IF(FİLTRE!$H$5="TÜMÜ",1,0)+
IF(AND(J1994="FİRMA İADE",FİLTRE!$H$5="FİRMA İADE"),1,0)+
IF(AND(J1994="İMHA",FİLTRE!$H$5="İMHA"),1,0)</f>
        <v>1</v>
      </c>
      <c r="I1994" s="99"/>
      <c r="J1994" s="100"/>
      <c r="K1994" s="100"/>
      <c r="L1994" s="101"/>
      <c r="M1994" s="102"/>
      <c r="N1994" s="101"/>
      <c r="O1994" s="99"/>
      <c r="P1994" s="103"/>
      <c r="Q1994" s="104"/>
      <c r="R1994" s="50"/>
      <c r="S1994" s="105"/>
      <c r="T1994" s="106"/>
      <c r="U1994" s="107"/>
      <c r="V1994" s="108"/>
      <c r="W1994" s="107"/>
      <c r="X1994" s="107"/>
      <c r="AA1994" s="107"/>
      <c r="AB1994" s="110"/>
      <c r="AC1994" s="110"/>
      <c r="AE1994" s="105"/>
      <c r="AF1994" s="105"/>
      <c r="AR1994" s="112"/>
    </row>
    <row r="1995" spans="2:44" x14ac:dyDescent="0.25">
      <c r="B1995" s="1" t="str">
        <f>IF(I1995="","",
(IF(N1995=FİLTRE!$H$6,2,0)+IF(FİLTRE!$H$6="TOPLAM",2,0))
)</f>
        <v/>
      </c>
      <c r="C1995">
        <f>IF(FİLTRE!$M$5="",9,(IF(U1995&gt;=FİLTRE!$M$5,1,0)))</f>
        <v>1</v>
      </c>
      <c r="D1995" s="1">
        <f>IF(FİLTRE!$M$6="",9,(IF('SKT LİSTESİ'!P1995&lt;=FİLTRE!$M$6,1,0)))</f>
        <v>1</v>
      </c>
      <c r="E1995" s="25" t="str">
        <f>IF(I1995="","",(COUNTIFS($L$4:L1995,L1995)))</f>
        <v/>
      </c>
      <c r="F1995" s="13">
        <f>IF(OR(B1995&lt;&gt;2,C1995&lt;&gt;1,D1995&lt;&gt;1,H1995&lt;&gt;1),0,
COUNTIFS($B$4:B1995,2,$C$4:C1995,1,$D$4:D1995,1,$H$4:H1995,1))</f>
        <v>0</v>
      </c>
      <c r="G1995" s="26" t="str">
        <f>IF(I1995="","",(COUNTIF($E$4:E1995,E1995)))</f>
        <v/>
      </c>
      <c r="H1995" s="1">
        <f>IF(AND(J1995="SAYIM",FİLTRE!$H$5="RAFTA",U1995&lt;&gt;0),1,0)+
IF(AND(J1995="İADE DEPO",FİLTRE!$H$5="İADE DEPO"),1,0)+
IF(FİLTRE!$H$5="TÜMÜ",1,0)+
IF(AND(J1995="FİRMA İADE",FİLTRE!$H$5="FİRMA İADE"),1,0)+
IF(AND(J1995="İMHA",FİLTRE!$H$5="İMHA"),1,0)</f>
        <v>1</v>
      </c>
      <c r="I1995" s="99"/>
      <c r="J1995" s="100"/>
      <c r="K1995" s="100"/>
      <c r="L1995" s="101"/>
      <c r="M1995" s="102"/>
      <c r="N1995" s="101"/>
      <c r="O1995" s="99"/>
      <c r="P1995" s="103"/>
      <c r="Q1995" s="104"/>
      <c r="R1995" s="50"/>
      <c r="S1995" s="105"/>
      <c r="T1995" s="106"/>
      <c r="U1995" s="107"/>
      <c r="V1995" s="108"/>
      <c r="W1995" s="107"/>
      <c r="X1995" s="107"/>
      <c r="AA1995" s="107"/>
      <c r="AB1995" s="110"/>
      <c r="AC1995" s="110"/>
      <c r="AE1995" s="105"/>
      <c r="AF1995" s="105"/>
      <c r="AR1995" s="112"/>
    </row>
    <row r="1996" spans="2:44" x14ac:dyDescent="0.25">
      <c r="B1996" s="1" t="str">
        <f>IF(I1996="","",
(IF(N1996=FİLTRE!$H$6,2,0)+IF(FİLTRE!$H$6="TOPLAM",2,0))
)</f>
        <v/>
      </c>
      <c r="C1996">
        <f>IF(FİLTRE!$M$5="",9,(IF(U1996&gt;=FİLTRE!$M$5,1,0)))</f>
        <v>1</v>
      </c>
      <c r="D1996" s="1">
        <f>IF(FİLTRE!$M$6="",9,(IF('SKT LİSTESİ'!P1996&lt;=FİLTRE!$M$6,1,0)))</f>
        <v>1</v>
      </c>
      <c r="E1996" s="25" t="str">
        <f>IF(I1996="","",(COUNTIFS($L$4:L1996,L1996)))</f>
        <v/>
      </c>
      <c r="F1996" s="13">
        <f>IF(OR(B1996&lt;&gt;2,C1996&lt;&gt;1,D1996&lt;&gt;1,H1996&lt;&gt;1),0,
COUNTIFS($B$4:B1996,2,$C$4:C1996,1,$D$4:D1996,1,$H$4:H1996,1))</f>
        <v>0</v>
      </c>
      <c r="G1996" s="26" t="str">
        <f>IF(I1996="","",(COUNTIF($E$4:E1996,E1996)))</f>
        <v/>
      </c>
      <c r="H1996" s="1">
        <f>IF(AND(J1996="SAYIM",FİLTRE!$H$5="RAFTA",U1996&lt;&gt;0),1,0)+
IF(AND(J1996="İADE DEPO",FİLTRE!$H$5="İADE DEPO"),1,0)+
IF(FİLTRE!$H$5="TÜMÜ",1,0)+
IF(AND(J1996="FİRMA İADE",FİLTRE!$H$5="FİRMA İADE"),1,0)+
IF(AND(J1996="İMHA",FİLTRE!$H$5="İMHA"),1,0)</f>
        <v>1</v>
      </c>
      <c r="I1996" s="99"/>
      <c r="J1996" s="100"/>
      <c r="K1996" s="100"/>
      <c r="L1996" s="101"/>
      <c r="M1996" s="102"/>
      <c r="N1996" s="101"/>
      <c r="O1996" s="99"/>
      <c r="P1996" s="103"/>
      <c r="Q1996" s="104"/>
      <c r="R1996" s="50"/>
      <c r="S1996" s="105"/>
      <c r="T1996" s="106"/>
      <c r="U1996" s="107"/>
      <c r="V1996" s="108"/>
      <c r="W1996" s="107"/>
      <c r="X1996" s="107"/>
      <c r="AA1996" s="107"/>
      <c r="AB1996" s="110"/>
      <c r="AC1996" s="110"/>
      <c r="AE1996" s="105"/>
      <c r="AF1996" s="105"/>
      <c r="AR1996" s="112"/>
    </row>
    <row r="1997" spans="2:44" x14ac:dyDescent="0.25">
      <c r="B1997" s="1" t="str">
        <f>IF(I1997="","",
(IF(N1997=FİLTRE!$H$6,2,0)+IF(FİLTRE!$H$6="TOPLAM",2,0))
)</f>
        <v/>
      </c>
      <c r="C1997">
        <f>IF(FİLTRE!$M$5="",9,(IF(U1997&gt;=FİLTRE!$M$5,1,0)))</f>
        <v>1</v>
      </c>
      <c r="D1997" s="1">
        <f>IF(FİLTRE!$M$6="",9,(IF('SKT LİSTESİ'!P1997&lt;=FİLTRE!$M$6,1,0)))</f>
        <v>1</v>
      </c>
      <c r="E1997" s="25" t="str">
        <f>IF(I1997="","",(COUNTIFS($L$4:L1997,L1997)))</f>
        <v/>
      </c>
      <c r="F1997" s="13">
        <f>IF(OR(B1997&lt;&gt;2,C1997&lt;&gt;1,D1997&lt;&gt;1,H1997&lt;&gt;1),0,
COUNTIFS($B$4:B1997,2,$C$4:C1997,1,$D$4:D1997,1,$H$4:H1997,1))</f>
        <v>0</v>
      </c>
      <c r="G1997" s="26" t="str">
        <f>IF(I1997="","",(COUNTIF($E$4:E1997,E1997)))</f>
        <v/>
      </c>
      <c r="H1997" s="1">
        <f>IF(AND(J1997="SAYIM",FİLTRE!$H$5="RAFTA",U1997&lt;&gt;0),1,0)+
IF(AND(J1997="İADE DEPO",FİLTRE!$H$5="İADE DEPO"),1,0)+
IF(FİLTRE!$H$5="TÜMÜ",1,0)+
IF(AND(J1997="FİRMA İADE",FİLTRE!$H$5="FİRMA İADE"),1,0)+
IF(AND(J1997="İMHA",FİLTRE!$H$5="İMHA"),1,0)</f>
        <v>1</v>
      </c>
      <c r="I1997" s="99"/>
      <c r="J1997" s="100"/>
      <c r="K1997" s="100"/>
      <c r="L1997" s="101"/>
      <c r="M1997" s="102"/>
      <c r="N1997" s="101"/>
      <c r="O1997" s="99"/>
      <c r="P1997" s="103"/>
      <c r="Q1997" s="104"/>
      <c r="R1997" s="50"/>
      <c r="S1997" s="105"/>
      <c r="T1997" s="106"/>
      <c r="U1997" s="107"/>
      <c r="V1997" s="108"/>
      <c r="W1997" s="107"/>
      <c r="X1997" s="107"/>
      <c r="AA1997" s="107"/>
      <c r="AB1997" s="110"/>
      <c r="AC1997" s="110"/>
      <c r="AE1997" s="105"/>
      <c r="AF1997" s="105"/>
      <c r="AR1997" s="112"/>
    </row>
    <row r="1998" spans="2:44" x14ac:dyDescent="0.25">
      <c r="B1998" s="1" t="str">
        <f>IF(I1998="","",
(IF(N1998=FİLTRE!$H$6,2,0)+IF(FİLTRE!$H$6="TOPLAM",2,0))
)</f>
        <v/>
      </c>
      <c r="C1998">
        <f>IF(FİLTRE!$M$5="",9,(IF(U1998&gt;=FİLTRE!$M$5,1,0)))</f>
        <v>1</v>
      </c>
      <c r="D1998" s="1">
        <f>IF(FİLTRE!$M$6="",9,(IF('SKT LİSTESİ'!P1998&lt;=FİLTRE!$M$6,1,0)))</f>
        <v>1</v>
      </c>
      <c r="E1998" s="25" t="str">
        <f>IF(I1998="","",(COUNTIFS($L$4:L1998,L1998)))</f>
        <v/>
      </c>
      <c r="F1998" s="13">
        <f>IF(OR(B1998&lt;&gt;2,C1998&lt;&gt;1,D1998&lt;&gt;1,H1998&lt;&gt;1),0,
COUNTIFS($B$4:B1998,2,$C$4:C1998,1,$D$4:D1998,1,$H$4:H1998,1))</f>
        <v>0</v>
      </c>
      <c r="G1998" s="26" t="str">
        <f>IF(I1998="","",(COUNTIF($E$4:E1998,E1998)))</f>
        <v/>
      </c>
      <c r="H1998" s="1">
        <f>IF(AND(J1998="SAYIM",FİLTRE!$H$5="RAFTA",U1998&lt;&gt;0),1,0)+
IF(AND(J1998="İADE DEPO",FİLTRE!$H$5="İADE DEPO"),1,0)+
IF(FİLTRE!$H$5="TÜMÜ",1,0)+
IF(AND(J1998="FİRMA İADE",FİLTRE!$H$5="FİRMA İADE"),1,0)+
IF(AND(J1998="İMHA",FİLTRE!$H$5="İMHA"),1,0)</f>
        <v>1</v>
      </c>
      <c r="I1998" s="99"/>
      <c r="J1998" s="100"/>
      <c r="K1998" s="100"/>
      <c r="L1998" s="101"/>
      <c r="M1998" s="102"/>
      <c r="N1998" s="101"/>
      <c r="O1998" s="99"/>
      <c r="P1998" s="103"/>
      <c r="Q1998" s="104"/>
      <c r="R1998" s="50"/>
      <c r="S1998" s="105"/>
      <c r="T1998" s="106"/>
      <c r="U1998" s="107"/>
      <c r="V1998" s="108"/>
      <c r="W1998" s="107"/>
      <c r="X1998" s="107"/>
      <c r="AA1998" s="107"/>
      <c r="AB1998" s="110"/>
      <c r="AC1998" s="110"/>
      <c r="AE1998" s="105"/>
      <c r="AF1998" s="105"/>
      <c r="AR1998" s="112"/>
    </row>
    <row r="1999" spans="2:44" x14ac:dyDescent="0.25">
      <c r="B1999" s="1" t="str">
        <f>IF(I1999="","",
(IF(N1999=FİLTRE!$H$6,2,0)+IF(FİLTRE!$H$6="TOPLAM",2,0))
)</f>
        <v/>
      </c>
      <c r="C1999">
        <f>IF(FİLTRE!$M$5="",9,(IF(U1999&gt;=FİLTRE!$M$5,1,0)))</f>
        <v>1</v>
      </c>
      <c r="D1999" s="1">
        <f>IF(FİLTRE!$M$6="",9,(IF('SKT LİSTESİ'!P1999&lt;=FİLTRE!$M$6,1,0)))</f>
        <v>1</v>
      </c>
      <c r="E1999" s="25" t="str">
        <f>IF(I1999="","",(COUNTIFS($L$4:L1999,L1999)))</f>
        <v/>
      </c>
      <c r="F1999" s="13">
        <f>IF(OR(B1999&lt;&gt;2,C1999&lt;&gt;1,D1999&lt;&gt;1,H1999&lt;&gt;1),0,
COUNTIFS($B$4:B1999,2,$C$4:C1999,1,$D$4:D1999,1,$H$4:H1999,1))</f>
        <v>0</v>
      </c>
      <c r="G1999" s="26" t="str">
        <f>IF(I1999="","",(COUNTIF($E$4:E1999,E1999)))</f>
        <v/>
      </c>
      <c r="H1999" s="1">
        <f>IF(AND(J1999="SAYIM",FİLTRE!$H$5="RAFTA",U1999&lt;&gt;0),1,0)+
IF(AND(J1999="İADE DEPO",FİLTRE!$H$5="İADE DEPO"),1,0)+
IF(FİLTRE!$H$5="TÜMÜ",1,0)+
IF(AND(J1999="FİRMA İADE",FİLTRE!$H$5="FİRMA İADE"),1,0)+
IF(AND(J1999="İMHA",FİLTRE!$H$5="İMHA"),1,0)</f>
        <v>1</v>
      </c>
      <c r="I1999" s="99"/>
      <c r="J1999" s="100"/>
      <c r="K1999" s="100"/>
      <c r="L1999" s="101"/>
      <c r="M1999" s="102"/>
      <c r="N1999" s="101"/>
      <c r="O1999" s="99"/>
      <c r="P1999" s="103"/>
      <c r="Q1999" s="104"/>
      <c r="R1999" s="50"/>
      <c r="S1999" s="105"/>
      <c r="T1999" s="106"/>
      <c r="U1999" s="107"/>
      <c r="V1999" s="108"/>
      <c r="W1999" s="107"/>
      <c r="X1999" s="107"/>
      <c r="AA1999" s="107"/>
      <c r="AB1999" s="110"/>
      <c r="AC1999" s="110"/>
      <c r="AE1999" s="105"/>
      <c r="AF1999" s="105"/>
      <c r="AR1999" s="112"/>
    </row>
    <row r="2000" spans="2:44" x14ac:dyDescent="0.25">
      <c r="B2000" s="1" t="str">
        <f>IF(I2000="","",
(IF(N2000=FİLTRE!$H$6,2,0)+IF(FİLTRE!$H$6="TOPLAM",2,0))
)</f>
        <v/>
      </c>
      <c r="C2000">
        <f>IF(FİLTRE!$M$5="",9,(IF(U2000&gt;=FİLTRE!$M$5,1,0)))</f>
        <v>1</v>
      </c>
      <c r="D2000" s="1">
        <f>IF(FİLTRE!$M$6="",9,(IF('SKT LİSTESİ'!P2000&lt;=FİLTRE!$M$6,1,0)))</f>
        <v>1</v>
      </c>
      <c r="E2000" s="25" t="str">
        <f>IF(I2000="","",(COUNTIFS($L$4:L2000,L2000)))</f>
        <v/>
      </c>
      <c r="F2000" s="13">
        <f>IF(OR(B2000&lt;&gt;2,C2000&lt;&gt;1,D2000&lt;&gt;1,H2000&lt;&gt;1),0,
COUNTIFS($B$4:B2000,2,$C$4:C2000,1,$D$4:D2000,1,$H$4:H2000,1))</f>
        <v>0</v>
      </c>
      <c r="G2000" s="26" t="str">
        <f>IF(I2000="","",(COUNTIF($E$4:E2000,E2000)))</f>
        <v/>
      </c>
      <c r="H2000" s="1">
        <f>IF(AND(J2000="SAYIM",FİLTRE!$H$5="RAFTA",U2000&lt;&gt;0),1,0)+
IF(AND(J2000="İADE DEPO",FİLTRE!$H$5="İADE DEPO"),1,0)+
IF(FİLTRE!$H$5="TÜMÜ",1,0)+
IF(AND(J2000="FİRMA İADE",FİLTRE!$H$5="FİRMA İADE"),1,0)+
IF(AND(J2000="İMHA",FİLTRE!$H$5="İMHA"),1,0)</f>
        <v>1</v>
      </c>
      <c r="I2000" s="99"/>
      <c r="J2000" s="100"/>
      <c r="K2000" s="100"/>
      <c r="L2000" s="101"/>
      <c r="M2000" s="102"/>
      <c r="N2000" s="101"/>
      <c r="O2000" s="99"/>
      <c r="P2000" s="103"/>
      <c r="Q2000" s="104"/>
      <c r="R2000" s="50"/>
      <c r="S2000" s="105"/>
      <c r="T2000" s="106"/>
      <c r="U2000" s="107"/>
      <c r="V2000" s="108"/>
      <c r="W2000" s="107"/>
      <c r="X2000" s="107"/>
      <c r="AA2000" s="107"/>
      <c r="AB2000" s="110"/>
      <c r="AC2000" s="110"/>
      <c r="AE2000" s="105"/>
      <c r="AF2000" s="105"/>
      <c r="AR2000" s="112"/>
    </row>
    <row r="2001" spans="2:44" x14ac:dyDescent="0.25">
      <c r="B2001" s="1" t="str">
        <f>IF(I2001="","",
(IF(N2001=FİLTRE!$H$6,2,0)+IF(FİLTRE!$H$6="TOPLAM",2,0))
)</f>
        <v/>
      </c>
      <c r="C2001">
        <f>IF(FİLTRE!$M$5="",9,(IF(U2001&gt;=FİLTRE!$M$5,1,0)))</f>
        <v>1</v>
      </c>
      <c r="D2001" s="1">
        <f>IF(FİLTRE!$M$6="",9,(IF('SKT LİSTESİ'!P2001&lt;=FİLTRE!$M$6,1,0)))</f>
        <v>1</v>
      </c>
      <c r="E2001" s="25" t="str">
        <f>IF(I2001="","",(COUNTIFS($L$4:L2001,L2001)))</f>
        <v/>
      </c>
      <c r="F2001" s="13">
        <f>IF(OR(B2001&lt;&gt;2,C2001&lt;&gt;1,D2001&lt;&gt;1,H2001&lt;&gt;1),0,
COUNTIFS($B$4:B2001,2,$C$4:C2001,1,$D$4:D2001,1,$H$4:H2001,1))</f>
        <v>0</v>
      </c>
      <c r="G2001" s="26" t="str">
        <f>IF(I2001="","",(COUNTIF($E$4:E2001,E2001)))</f>
        <v/>
      </c>
      <c r="H2001" s="1">
        <f>IF(AND(J2001="SAYIM",FİLTRE!$H$5="RAFTA",U2001&lt;&gt;0),1,0)+
IF(AND(J2001="İADE DEPO",FİLTRE!$H$5="İADE DEPO"),1,0)+
IF(FİLTRE!$H$5="TÜMÜ",1,0)+
IF(AND(J2001="FİRMA İADE",FİLTRE!$H$5="FİRMA İADE"),1,0)+
IF(AND(J2001="İMHA",FİLTRE!$H$5="İMHA"),1,0)</f>
        <v>1</v>
      </c>
      <c r="I2001" s="99"/>
      <c r="J2001" s="100"/>
      <c r="K2001" s="100"/>
      <c r="L2001" s="101"/>
      <c r="M2001" s="102"/>
      <c r="N2001" s="101"/>
      <c r="O2001" s="99"/>
      <c r="P2001" s="103"/>
      <c r="Q2001" s="104"/>
      <c r="R2001" s="50"/>
      <c r="S2001" s="105"/>
      <c r="T2001" s="106"/>
      <c r="U2001" s="107"/>
      <c r="V2001" s="108"/>
      <c r="W2001" s="107"/>
      <c r="X2001" s="107"/>
      <c r="AA2001" s="107"/>
      <c r="AB2001" s="110"/>
      <c r="AC2001" s="110"/>
      <c r="AE2001" s="105"/>
      <c r="AF2001" s="105"/>
      <c r="AR2001" s="112"/>
    </row>
    <row r="2002" spans="2:44" x14ac:dyDescent="0.25">
      <c r="B2002" s="1" t="str">
        <f>IF(I2002="","",
(IF(N2002=FİLTRE!$H$6,2,0)+IF(FİLTRE!$H$6="TOPLAM",2,0))
)</f>
        <v/>
      </c>
      <c r="C2002">
        <f>IF(FİLTRE!$M$5="",9,(IF(U2002&gt;=FİLTRE!$M$5,1,0)))</f>
        <v>1</v>
      </c>
      <c r="D2002" s="1">
        <f>IF(FİLTRE!$M$6="",9,(IF('SKT LİSTESİ'!P2002&lt;=FİLTRE!$M$6,1,0)))</f>
        <v>1</v>
      </c>
      <c r="E2002" s="25" t="str">
        <f>IF(I2002="","",(COUNTIFS($L$4:L2002,L2002)))</f>
        <v/>
      </c>
      <c r="F2002" s="13">
        <f>IF(OR(B2002&lt;&gt;2,C2002&lt;&gt;1,D2002&lt;&gt;1,H2002&lt;&gt;1),0,
COUNTIFS($B$4:B2002,2,$C$4:C2002,1,$D$4:D2002,1,$H$4:H2002,1))</f>
        <v>0</v>
      </c>
      <c r="G2002" s="26" t="str">
        <f>IF(I2002="","",(COUNTIF($E$4:E2002,E2002)))</f>
        <v/>
      </c>
      <c r="H2002" s="1">
        <f>IF(AND(J2002="SAYIM",FİLTRE!$H$5="RAFTA",U2002&lt;&gt;0),1,0)+
IF(AND(J2002="İADE DEPO",FİLTRE!$H$5="İADE DEPO"),1,0)+
IF(FİLTRE!$H$5="TÜMÜ",1,0)+
IF(AND(J2002="FİRMA İADE",FİLTRE!$H$5="FİRMA İADE"),1,0)+
IF(AND(J2002="İMHA",FİLTRE!$H$5="İMHA"),1,0)</f>
        <v>1</v>
      </c>
      <c r="I2002" s="99"/>
      <c r="J2002" s="100"/>
      <c r="K2002" s="100"/>
      <c r="L2002" s="101"/>
      <c r="M2002" s="102"/>
      <c r="N2002" s="101"/>
      <c r="O2002" s="99"/>
      <c r="P2002" s="103"/>
      <c r="Q2002" s="104"/>
      <c r="R2002" s="50"/>
      <c r="S2002" s="105"/>
      <c r="T2002" s="106"/>
      <c r="U2002" s="107"/>
      <c r="V2002" s="108"/>
      <c r="W2002" s="107"/>
      <c r="X2002" s="107"/>
      <c r="AA2002" s="107"/>
      <c r="AB2002" s="110"/>
      <c r="AC2002" s="110"/>
      <c r="AE2002" s="105"/>
      <c r="AF2002" s="105"/>
      <c r="AR2002" s="112"/>
    </row>
    <row r="2003" spans="2:44" x14ac:dyDescent="0.25">
      <c r="B2003" s="1" t="str">
        <f>IF(I2003="","",
(IF(N2003=FİLTRE!$H$6,2,0)+IF(FİLTRE!$H$6="TOPLAM",2,0))
)</f>
        <v/>
      </c>
      <c r="C2003">
        <f>IF(FİLTRE!$M$5="",9,(IF(U2003&gt;=FİLTRE!$M$5,1,0)))</f>
        <v>1</v>
      </c>
      <c r="D2003" s="1">
        <f>IF(FİLTRE!$M$6="",9,(IF('SKT LİSTESİ'!P2003&lt;=FİLTRE!$M$6,1,0)))</f>
        <v>1</v>
      </c>
      <c r="E2003" s="25" t="str">
        <f>IF(I2003="","",(COUNTIFS($L$4:L2003,L2003)))</f>
        <v/>
      </c>
      <c r="F2003" s="13">
        <f>IF(OR(B2003&lt;&gt;2,C2003&lt;&gt;1,D2003&lt;&gt;1,H2003&lt;&gt;1),0,
COUNTIFS($B$4:B2003,2,$C$4:C2003,1,$D$4:D2003,1,$H$4:H2003,1))</f>
        <v>0</v>
      </c>
      <c r="G2003" s="26" t="str">
        <f>IF(I2003="","",(COUNTIF($E$4:E2003,E2003)))</f>
        <v/>
      </c>
      <c r="H2003" s="1">
        <f>IF(AND(J2003="SAYIM",FİLTRE!$H$5="RAFTA",U2003&lt;&gt;0),1,0)+
IF(AND(J2003="İADE DEPO",FİLTRE!$H$5="İADE DEPO"),1,0)+
IF(FİLTRE!$H$5="TÜMÜ",1,0)+
IF(AND(J2003="FİRMA İADE",FİLTRE!$H$5="FİRMA İADE"),1,0)+
IF(AND(J2003="İMHA",FİLTRE!$H$5="İMHA"),1,0)</f>
        <v>1</v>
      </c>
      <c r="I2003" s="99"/>
      <c r="J2003" s="100"/>
      <c r="K2003" s="100"/>
      <c r="L2003" s="101"/>
      <c r="M2003" s="102"/>
      <c r="N2003" s="101"/>
      <c r="O2003" s="99"/>
      <c r="P2003" s="103"/>
      <c r="Q2003" s="104"/>
      <c r="R2003" s="50"/>
      <c r="S2003" s="105"/>
      <c r="T2003" s="106"/>
      <c r="U2003" s="107"/>
      <c r="V2003" s="108"/>
      <c r="W2003" s="107"/>
      <c r="X2003" s="107"/>
      <c r="AA2003" s="107"/>
      <c r="AB2003" s="110"/>
      <c r="AC2003" s="110"/>
      <c r="AE2003" s="105"/>
      <c r="AF2003" s="105"/>
      <c r="AR2003" s="112"/>
    </row>
    <row r="2004" spans="2:44" x14ac:dyDescent="0.25">
      <c r="B2004" s="1" t="str">
        <f>IF(I2004="","",
(IF(N2004=FİLTRE!$H$6,2,0)+IF(FİLTRE!$H$6="TOPLAM",2,0))
)</f>
        <v/>
      </c>
      <c r="C2004">
        <f>IF(FİLTRE!$M$5="",9,(IF(U2004&gt;=FİLTRE!$M$5,1,0)))</f>
        <v>1</v>
      </c>
      <c r="D2004" s="1">
        <f>IF(FİLTRE!$M$6="",9,(IF('SKT LİSTESİ'!P2004&lt;=FİLTRE!$M$6,1,0)))</f>
        <v>1</v>
      </c>
      <c r="E2004" s="25" t="str">
        <f>IF(I2004="","",(COUNTIFS($L$4:L2004,L2004)))</f>
        <v/>
      </c>
      <c r="F2004" s="13">
        <f>IF(OR(B2004&lt;&gt;2,C2004&lt;&gt;1,D2004&lt;&gt;1,H2004&lt;&gt;1),0,
COUNTIFS($B$4:B2004,2,$C$4:C2004,1,$D$4:D2004,1,$H$4:H2004,1))</f>
        <v>0</v>
      </c>
      <c r="G2004" s="26" t="str">
        <f>IF(I2004="","",(COUNTIF($E$4:E2004,E2004)))</f>
        <v/>
      </c>
      <c r="H2004" s="1">
        <f>IF(AND(J2004="SAYIM",FİLTRE!$H$5="RAFTA",U2004&lt;&gt;0),1,0)+
IF(AND(J2004="İADE DEPO",FİLTRE!$H$5="İADE DEPO"),1,0)+
IF(FİLTRE!$H$5="TÜMÜ",1,0)+
IF(AND(J2004="FİRMA İADE",FİLTRE!$H$5="FİRMA İADE"),1,0)+
IF(AND(J2004="İMHA",FİLTRE!$H$5="İMHA"),1,0)</f>
        <v>1</v>
      </c>
      <c r="I2004" s="99"/>
      <c r="J2004" s="100"/>
      <c r="K2004" s="100"/>
      <c r="L2004" s="101"/>
      <c r="M2004" s="102"/>
      <c r="N2004" s="101"/>
      <c r="O2004" s="99"/>
      <c r="P2004" s="103"/>
      <c r="Q2004" s="104"/>
      <c r="R2004" s="50"/>
      <c r="S2004" s="105"/>
      <c r="T2004" s="106"/>
      <c r="U2004" s="107"/>
      <c r="V2004" s="108"/>
      <c r="W2004" s="107"/>
      <c r="X2004" s="107"/>
      <c r="AA2004" s="107"/>
      <c r="AB2004" s="110"/>
      <c r="AC2004" s="110"/>
      <c r="AE2004" s="105"/>
      <c r="AF2004" s="105"/>
      <c r="AR2004" s="112"/>
    </row>
    <row r="2005" spans="2:44" x14ac:dyDescent="0.25">
      <c r="B2005" s="1" t="str">
        <f>IF(I2005="","",
(IF(N2005=FİLTRE!$H$6,2,0)+IF(FİLTRE!$H$6="TOPLAM",2,0))
)</f>
        <v/>
      </c>
      <c r="C2005">
        <f>IF(FİLTRE!$M$5="",9,(IF(U2005&gt;=FİLTRE!$M$5,1,0)))</f>
        <v>1</v>
      </c>
      <c r="D2005" s="1">
        <f>IF(FİLTRE!$M$6="",9,(IF('SKT LİSTESİ'!P2005&lt;=FİLTRE!$M$6,1,0)))</f>
        <v>1</v>
      </c>
      <c r="E2005" s="25" t="str">
        <f>IF(I2005="","",(COUNTIFS($L$4:L2005,L2005)))</f>
        <v/>
      </c>
      <c r="F2005" s="13">
        <f>IF(OR(B2005&lt;&gt;2,C2005&lt;&gt;1,D2005&lt;&gt;1,H2005&lt;&gt;1),0,
COUNTIFS($B$4:B2005,2,$C$4:C2005,1,$D$4:D2005,1,$H$4:H2005,1))</f>
        <v>0</v>
      </c>
      <c r="G2005" s="26" t="str">
        <f>IF(I2005="","",(COUNTIF($E$4:E2005,E2005)))</f>
        <v/>
      </c>
      <c r="H2005" s="1">
        <f>IF(AND(J2005="SAYIM",FİLTRE!$H$5="RAFTA",U2005&lt;&gt;0),1,0)+
IF(AND(J2005="İADE DEPO",FİLTRE!$H$5="İADE DEPO"),1,0)+
IF(FİLTRE!$H$5="TÜMÜ",1,0)+
IF(AND(J2005="FİRMA İADE",FİLTRE!$H$5="FİRMA İADE"),1,0)+
IF(AND(J2005="İMHA",FİLTRE!$H$5="İMHA"),1,0)</f>
        <v>1</v>
      </c>
      <c r="I2005" s="99"/>
      <c r="J2005" s="100"/>
      <c r="K2005" s="100"/>
      <c r="L2005" s="101"/>
      <c r="M2005" s="102"/>
      <c r="N2005" s="101"/>
      <c r="O2005" s="99"/>
      <c r="P2005" s="103"/>
      <c r="Q2005" s="104"/>
      <c r="R2005" s="50"/>
      <c r="S2005" s="105"/>
      <c r="T2005" s="106"/>
      <c r="U2005" s="107"/>
      <c r="V2005" s="108"/>
      <c r="W2005" s="107"/>
      <c r="X2005" s="107"/>
      <c r="AA2005" s="107"/>
      <c r="AB2005" s="110"/>
      <c r="AC2005" s="110"/>
      <c r="AE2005" s="105"/>
      <c r="AF2005" s="105"/>
      <c r="AR2005" s="112"/>
    </row>
    <row r="2006" spans="2:44" x14ac:dyDescent="0.25">
      <c r="B2006" s="1" t="str">
        <f>IF(I2006="","",
(IF(N2006=FİLTRE!$H$6,2,0)+IF(FİLTRE!$H$6="TOPLAM",2,0))
)</f>
        <v/>
      </c>
      <c r="C2006">
        <f>IF(FİLTRE!$M$5="",9,(IF(U2006&gt;=FİLTRE!$M$5,1,0)))</f>
        <v>1</v>
      </c>
      <c r="D2006" s="1">
        <f>IF(FİLTRE!$M$6="",9,(IF('SKT LİSTESİ'!P2006&lt;=FİLTRE!$M$6,1,0)))</f>
        <v>1</v>
      </c>
      <c r="E2006" s="25" t="str">
        <f>IF(I2006="","",(COUNTIFS($L$4:L2006,L2006)))</f>
        <v/>
      </c>
      <c r="F2006" s="13">
        <f>IF(OR(B2006&lt;&gt;2,C2006&lt;&gt;1,D2006&lt;&gt;1,H2006&lt;&gt;1),0,
COUNTIFS($B$4:B2006,2,$C$4:C2006,1,$D$4:D2006,1,$H$4:H2006,1))</f>
        <v>0</v>
      </c>
      <c r="G2006" s="26" t="str">
        <f>IF(I2006="","",(COUNTIF($E$4:E2006,E2006)))</f>
        <v/>
      </c>
      <c r="H2006" s="1">
        <f>IF(AND(J2006="SAYIM",FİLTRE!$H$5="RAFTA",U2006&lt;&gt;0),1,0)+
IF(AND(J2006="İADE DEPO",FİLTRE!$H$5="İADE DEPO"),1,0)+
IF(FİLTRE!$H$5="TÜMÜ",1,0)+
IF(AND(J2006="FİRMA İADE",FİLTRE!$H$5="FİRMA İADE"),1,0)+
IF(AND(J2006="İMHA",FİLTRE!$H$5="İMHA"),1,0)</f>
        <v>1</v>
      </c>
      <c r="I2006" s="99"/>
      <c r="J2006" s="100"/>
      <c r="K2006" s="100"/>
      <c r="L2006" s="101"/>
      <c r="M2006" s="102"/>
      <c r="N2006" s="101"/>
      <c r="O2006" s="99"/>
      <c r="P2006" s="103"/>
      <c r="Q2006" s="104"/>
      <c r="R2006" s="50"/>
      <c r="S2006" s="105"/>
      <c r="T2006" s="106"/>
      <c r="U2006" s="107"/>
      <c r="V2006" s="108"/>
      <c r="W2006" s="107"/>
      <c r="X2006" s="107"/>
      <c r="AA2006" s="107"/>
      <c r="AB2006" s="110"/>
      <c r="AC2006" s="110"/>
      <c r="AE2006" s="105"/>
      <c r="AF2006" s="105"/>
      <c r="AR2006" s="112"/>
    </row>
    <row r="2007" spans="2:44" x14ac:dyDescent="0.25">
      <c r="B2007" s="1" t="str">
        <f>IF(I2007="","",
(IF(N2007=FİLTRE!$H$6,2,0)+IF(FİLTRE!$H$6="TOPLAM",2,0))
)</f>
        <v/>
      </c>
      <c r="C2007">
        <f>IF(FİLTRE!$M$5="",9,(IF(U2007&gt;=FİLTRE!$M$5,1,0)))</f>
        <v>1</v>
      </c>
      <c r="D2007" s="1">
        <f>IF(FİLTRE!$M$6="",9,(IF('SKT LİSTESİ'!P2007&lt;=FİLTRE!$M$6,1,0)))</f>
        <v>1</v>
      </c>
      <c r="E2007" s="25" t="str">
        <f>IF(I2007="","",(COUNTIFS($L$4:L2007,L2007)))</f>
        <v/>
      </c>
      <c r="F2007" s="13">
        <f>IF(OR(B2007&lt;&gt;2,C2007&lt;&gt;1,D2007&lt;&gt;1,H2007&lt;&gt;1),0,
COUNTIFS($B$4:B2007,2,$C$4:C2007,1,$D$4:D2007,1,$H$4:H2007,1))</f>
        <v>0</v>
      </c>
      <c r="G2007" s="26" t="str">
        <f>IF(I2007="","",(COUNTIF($E$4:E2007,E2007)))</f>
        <v/>
      </c>
      <c r="H2007" s="1">
        <f>IF(AND(J2007="SAYIM",FİLTRE!$H$5="RAFTA",U2007&lt;&gt;0),1,0)+
IF(AND(J2007="İADE DEPO",FİLTRE!$H$5="İADE DEPO"),1,0)+
IF(FİLTRE!$H$5="TÜMÜ",1,0)+
IF(AND(J2007="FİRMA İADE",FİLTRE!$H$5="FİRMA İADE"),1,0)+
IF(AND(J2007="İMHA",FİLTRE!$H$5="İMHA"),1,0)</f>
        <v>1</v>
      </c>
      <c r="I2007" s="99"/>
      <c r="J2007" s="100"/>
      <c r="K2007" s="100"/>
      <c r="L2007" s="101"/>
      <c r="M2007" s="102"/>
      <c r="N2007" s="101"/>
      <c r="O2007" s="99"/>
      <c r="P2007" s="103"/>
      <c r="Q2007" s="104"/>
      <c r="R2007" s="50"/>
      <c r="S2007" s="105"/>
      <c r="T2007" s="106"/>
      <c r="U2007" s="107"/>
      <c r="V2007" s="108"/>
      <c r="W2007" s="107"/>
      <c r="X2007" s="107"/>
      <c r="AA2007" s="107"/>
      <c r="AB2007" s="110"/>
      <c r="AC2007" s="110"/>
      <c r="AE2007" s="105"/>
      <c r="AF2007" s="105"/>
      <c r="AR2007" s="112"/>
    </row>
    <row r="2008" spans="2:44" x14ac:dyDescent="0.25">
      <c r="B2008" s="1" t="str">
        <f>IF(I2008="","",
(IF(N2008=FİLTRE!$H$6,2,0)+IF(FİLTRE!$H$6="TOPLAM",2,0))
)</f>
        <v/>
      </c>
      <c r="C2008">
        <f>IF(FİLTRE!$M$5="",9,(IF(U2008&gt;=FİLTRE!$M$5,1,0)))</f>
        <v>1</v>
      </c>
      <c r="D2008" s="1">
        <f>IF(FİLTRE!$M$6="",9,(IF('SKT LİSTESİ'!P2008&lt;=FİLTRE!$M$6,1,0)))</f>
        <v>1</v>
      </c>
      <c r="E2008" s="25" t="str">
        <f>IF(I2008="","",(COUNTIFS($L$4:L2008,L2008)))</f>
        <v/>
      </c>
      <c r="F2008" s="13">
        <f>IF(OR(B2008&lt;&gt;2,C2008&lt;&gt;1,D2008&lt;&gt;1,H2008&lt;&gt;1),0,
COUNTIFS($B$4:B2008,2,$C$4:C2008,1,$D$4:D2008,1,$H$4:H2008,1))</f>
        <v>0</v>
      </c>
      <c r="G2008" s="26" t="str">
        <f>IF(I2008="","",(COUNTIF($E$4:E2008,E2008)))</f>
        <v/>
      </c>
      <c r="H2008" s="1">
        <f>IF(AND(J2008="SAYIM",FİLTRE!$H$5="RAFTA",U2008&lt;&gt;0),1,0)+
IF(AND(J2008="İADE DEPO",FİLTRE!$H$5="İADE DEPO"),1,0)+
IF(FİLTRE!$H$5="TÜMÜ",1,0)+
IF(AND(J2008="FİRMA İADE",FİLTRE!$H$5="FİRMA İADE"),1,0)+
IF(AND(J2008="İMHA",FİLTRE!$H$5="İMHA"),1,0)</f>
        <v>1</v>
      </c>
      <c r="I2008" s="99"/>
      <c r="J2008" s="100"/>
      <c r="K2008" s="100"/>
      <c r="L2008" s="101"/>
      <c r="M2008" s="102"/>
      <c r="N2008" s="101"/>
      <c r="O2008" s="99"/>
      <c r="P2008" s="103"/>
      <c r="Q2008" s="104"/>
      <c r="R2008" s="50"/>
      <c r="S2008" s="105"/>
      <c r="T2008" s="106"/>
      <c r="U2008" s="107"/>
      <c r="V2008" s="108"/>
      <c r="W2008" s="107"/>
      <c r="X2008" s="107"/>
      <c r="AA2008" s="107"/>
      <c r="AB2008" s="110"/>
      <c r="AC2008" s="110"/>
      <c r="AE2008" s="105"/>
      <c r="AF2008" s="105"/>
      <c r="AR2008" s="112"/>
    </row>
    <row r="2009" spans="2:44" x14ac:dyDescent="0.25">
      <c r="B2009" s="1" t="str">
        <f>IF(I2009="","",
(IF(N2009=FİLTRE!$H$6,2,0)+IF(FİLTRE!$H$6="TOPLAM",2,0))
)</f>
        <v/>
      </c>
      <c r="C2009">
        <f>IF(FİLTRE!$M$5="",9,(IF(U2009&gt;=FİLTRE!$M$5,1,0)))</f>
        <v>1</v>
      </c>
      <c r="D2009" s="1">
        <f>IF(FİLTRE!$M$6="",9,(IF('SKT LİSTESİ'!P2009&lt;=FİLTRE!$M$6,1,0)))</f>
        <v>1</v>
      </c>
      <c r="E2009" s="25" t="str">
        <f>IF(I2009="","",(COUNTIFS($L$4:L2009,L2009)))</f>
        <v/>
      </c>
      <c r="F2009" s="13">
        <f>IF(OR(B2009&lt;&gt;2,C2009&lt;&gt;1,D2009&lt;&gt;1,H2009&lt;&gt;1),0,
COUNTIFS($B$4:B2009,2,$C$4:C2009,1,$D$4:D2009,1,$H$4:H2009,1))</f>
        <v>0</v>
      </c>
      <c r="G2009" s="26" t="str">
        <f>IF(I2009="","",(COUNTIF($E$4:E2009,E2009)))</f>
        <v/>
      </c>
      <c r="H2009" s="1">
        <f>IF(AND(J2009="SAYIM",FİLTRE!$H$5="RAFTA",U2009&lt;&gt;0),1,0)+
IF(AND(J2009="İADE DEPO",FİLTRE!$H$5="İADE DEPO"),1,0)+
IF(FİLTRE!$H$5="TÜMÜ",1,0)+
IF(AND(J2009="FİRMA İADE",FİLTRE!$H$5="FİRMA İADE"),1,0)+
IF(AND(J2009="İMHA",FİLTRE!$H$5="İMHA"),1,0)</f>
        <v>1</v>
      </c>
      <c r="I2009" s="99"/>
      <c r="J2009" s="100"/>
      <c r="K2009" s="100"/>
      <c r="L2009" s="101"/>
      <c r="M2009" s="102"/>
      <c r="N2009" s="101"/>
      <c r="O2009" s="99"/>
      <c r="P2009" s="103"/>
      <c r="Q2009" s="104"/>
      <c r="R2009" s="50"/>
      <c r="S2009" s="105"/>
      <c r="T2009" s="106"/>
      <c r="U2009" s="107"/>
      <c r="V2009" s="108"/>
      <c r="W2009" s="107"/>
      <c r="X2009" s="107"/>
      <c r="AA2009" s="107"/>
      <c r="AB2009" s="110"/>
      <c r="AC2009" s="110"/>
      <c r="AE2009" s="105"/>
      <c r="AF2009" s="105"/>
      <c r="AR2009" s="112"/>
    </row>
    <row r="2010" spans="2:44" x14ac:dyDescent="0.25">
      <c r="B2010" s="1" t="str">
        <f>IF(I2010="","",
(IF(N2010=FİLTRE!$H$6,2,0)+IF(FİLTRE!$H$6="TOPLAM",2,0))
)</f>
        <v/>
      </c>
      <c r="C2010">
        <f>IF(FİLTRE!$M$5="",9,(IF(U2010&gt;=FİLTRE!$M$5,1,0)))</f>
        <v>1</v>
      </c>
      <c r="D2010" s="1">
        <f>IF(FİLTRE!$M$6="",9,(IF('SKT LİSTESİ'!P2010&lt;=FİLTRE!$M$6,1,0)))</f>
        <v>1</v>
      </c>
      <c r="E2010" s="25" t="str">
        <f>IF(I2010="","",(COUNTIFS($L$4:L2010,L2010)))</f>
        <v/>
      </c>
      <c r="F2010" s="13">
        <f>IF(OR(B2010&lt;&gt;2,C2010&lt;&gt;1,D2010&lt;&gt;1,H2010&lt;&gt;1),0,
COUNTIFS($B$4:B2010,2,$C$4:C2010,1,$D$4:D2010,1,$H$4:H2010,1))</f>
        <v>0</v>
      </c>
      <c r="G2010" s="26" t="str">
        <f>IF(I2010="","",(COUNTIF($E$4:E2010,E2010)))</f>
        <v/>
      </c>
      <c r="H2010" s="1">
        <f>IF(AND(J2010="SAYIM",FİLTRE!$H$5="RAFTA",U2010&lt;&gt;0),1,0)+
IF(AND(J2010="İADE DEPO",FİLTRE!$H$5="İADE DEPO"),1,0)+
IF(FİLTRE!$H$5="TÜMÜ",1,0)+
IF(AND(J2010="FİRMA İADE",FİLTRE!$H$5="FİRMA İADE"),1,0)+
IF(AND(J2010="İMHA",FİLTRE!$H$5="İMHA"),1,0)</f>
        <v>1</v>
      </c>
      <c r="I2010" s="99"/>
      <c r="J2010" s="100"/>
      <c r="K2010" s="100"/>
      <c r="L2010" s="101"/>
      <c r="M2010" s="102"/>
      <c r="N2010" s="101"/>
      <c r="O2010" s="99"/>
      <c r="P2010" s="103"/>
      <c r="Q2010" s="104"/>
      <c r="R2010" s="50"/>
      <c r="S2010" s="105"/>
      <c r="T2010" s="106"/>
      <c r="U2010" s="107"/>
      <c r="V2010" s="108"/>
      <c r="W2010" s="107"/>
      <c r="X2010" s="107"/>
      <c r="AA2010" s="107"/>
      <c r="AB2010" s="110"/>
      <c r="AC2010" s="110"/>
      <c r="AE2010" s="105"/>
      <c r="AF2010" s="105"/>
      <c r="AR2010" s="112"/>
    </row>
    <row r="2011" spans="2:44" x14ac:dyDescent="0.25">
      <c r="B2011" s="1" t="str">
        <f>IF(I2011="","",
(IF(N2011=FİLTRE!$H$6,2,0)+IF(FİLTRE!$H$6="TOPLAM",2,0))
)</f>
        <v/>
      </c>
      <c r="C2011">
        <f>IF(FİLTRE!$M$5="",9,(IF(U2011&gt;=FİLTRE!$M$5,1,0)))</f>
        <v>1</v>
      </c>
      <c r="D2011" s="1">
        <f>IF(FİLTRE!$M$6="",9,(IF('SKT LİSTESİ'!P2011&lt;=FİLTRE!$M$6,1,0)))</f>
        <v>1</v>
      </c>
      <c r="E2011" s="25" t="str">
        <f>IF(I2011="","",(COUNTIFS($L$4:L2011,L2011)))</f>
        <v/>
      </c>
      <c r="F2011" s="13">
        <f>IF(OR(B2011&lt;&gt;2,C2011&lt;&gt;1,D2011&lt;&gt;1,H2011&lt;&gt;1),0,
COUNTIFS($B$4:B2011,2,$C$4:C2011,1,$D$4:D2011,1,$H$4:H2011,1))</f>
        <v>0</v>
      </c>
      <c r="G2011" s="26" t="str">
        <f>IF(I2011="","",(COUNTIF($E$4:E2011,E2011)))</f>
        <v/>
      </c>
      <c r="H2011" s="1">
        <f>IF(AND(J2011="SAYIM",FİLTRE!$H$5="RAFTA",U2011&lt;&gt;0),1,0)+
IF(AND(J2011="İADE DEPO",FİLTRE!$H$5="İADE DEPO"),1,0)+
IF(FİLTRE!$H$5="TÜMÜ",1,0)+
IF(AND(J2011="FİRMA İADE",FİLTRE!$H$5="FİRMA İADE"),1,0)+
IF(AND(J2011="İMHA",FİLTRE!$H$5="İMHA"),1,0)</f>
        <v>1</v>
      </c>
      <c r="I2011" s="99"/>
      <c r="J2011" s="100"/>
      <c r="K2011" s="100"/>
      <c r="L2011" s="101"/>
      <c r="M2011" s="102"/>
      <c r="N2011" s="101"/>
      <c r="O2011" s="99"/>
      <c r="P2011" s="103"/>
      <c r="Q2011" s="104"/>
      <c r="R2011" s="50"/>
      <c r="S2011" s="105"/>
      <c r="T2011" s="106"/>
      <c r="U2011" s="107"/>
      <c r="V2011" s="108"/>
      <c r="W2011" s="107"/>
      <c r="X2011" s="107"/>
      <c r="AA2011" s="107"/>
      <c r="AB2011" s="110"/>
      <c r="AC2011" s="110"/>
      <c r="AE2011" s="105"/>
      <c r="AF2011" s="105"/>
      <c r="AR2011" s="112"/>
    </row>
    <row r="2012" spans="2:44" x14ac:dyDescent="0.25">
      <c r="B2012" s="1" t="str">
        <f>IF(I2012="","",
(IF(N2012=FİLTRE!$H$6,2,0)+IF(FİLTRE!$H$6="TOPLAM",2,0))
)</f>
        <v/>
      </c>
      <c r="C2012">
        <f>IF(FİLTRE!$M$5="",9,(IF(U2012&gt;=FİLTRE!$M$5,1,0)))</f>
        <v>1</v>
      </c>
      <c r="D2012" s="1">
        <f>IF(FİLTRE!$M$6="",9,(IF('SKT LİSTESİ'!P2012&lt;=FİLTRE!$M$6,1,0)))</f>
        <v>1</v>
      </c>
      <c r="E2012" s="25" t="str">
        <f>IF(I2012="","",(COUNTIFS($L$4:L2012,L2012)))</f>
        <v/>
      </c>
      <c r="F2012" s="13">
        <f>IF(OR(B2012&lt;&gt;2,C2012&lt;&gt;1,D2012&lt;&gt;1,H2012&lt;&gt;1),0,
COUNTIFS($B$4:B2012,2,$C$4:C2012,1,$D$4:D2012,1,$H$4:H2012,1))</f>
        <v>0</v>
      </c>
      <c r="G2012" s="26" t="str">
        <f>IF(I2012="","",(COUNTIF($E$4:E2012,E2012)))</f>
        <v/>
      </c>
      <c r="H2012" s="1">
        <f>IF(AND(J2012="SAYIM",FİLTRE!$H$5="RAFTA",U2012&lt;&gt;0),1,0)+
IF(AND(J2012="İADE DEPO",FİLTRE!$H$5="İADE DEPO"),1,0)+
IF(FİLTRE!$H$5="TÜMÜ",1,0)+
IF(AND(J2012="FİRMA İADE",FİLTRE!$H$5="FİRMA İADE"),1,0)+
IF(AND(J2012="İMHA",FİLTRE!$H$5="İMHA"),1,0)</f>
        <v>1</v>
      </c>
      <c r="I2012" s="99"/>
      <c r="J2012" s="100"/>
      <c r="K2012" s="100"/>
      <c r="L2012" s="101"/>
      <c r="M2012" s="102"/>
      <c r="N2012" s="101"/>
      <c r="O2012" s="99"/>
      <c r="P2012" s="103"/>
      <c r="Q2012" s="104"/>
      <c r="R2012" s="50"/>
      <c r="S2012" s="105"/>
      <c r="T2012" s="106"/>
      <c r="U2012" s="107"/>
      <c r="V2012" s="108"/>
      <c r="W2012" s="107"/>
      <c r="X2012" s="107"/>
      <c r="AA2012" s="107"/>
      <c r="AB2012" s="110"/>
      <c r="AC2012" s="110"/>
      <c r="AE2012" s="105"/>
      <c r="AF2012" s="105"/>
      <c r="AR2012" s="112"/>
    </row>
    <row r="2013" spans="2:44" x14ac:dyDescent="0.25">
      <c r="B2013" s="1" t="str">
        <f>IF(I2013="","",
(IF(N2013=FİLTRE!$H$6,2,0)+IF(FİLTRE!$H$6="TOPLAM",2,0))
)</f>
        <v/>
      </c>
      <c r="C2013">
        <f>IF(FİLTRE!$M$5="",9,(IF(U2013&gt;=FİLTRE!$M$5,1,0)))</f>
        <v>1</v>
      </c>
      <c r="D2013" s="1">
        <f>IF(FİLTRE!$M$6="",9,(IF('SKT LİSTESİ'!P2013&lt;=FİLTRE!$M$6,1,0)))</f>
        <v>1</v>
      </c>
      <c r="E2013" s="25" t="str">
        <f>IF(I2013="","",(COUNTIFS($L$4:L2013,L2013)))</f>
        <v/>
      </c>
      <c r="F2013" s="13">
        <f>IF(OR(B2013&lt;&gt;2,C2013&lt;&gt;1,D2013&lt;&gt;1,H2013&lt;&gt;1),0,
COUNTIFS($B$4:B2013,2,$C$4:C2013,1,$D$4:D2013,1,$H$4:H2013,1))</f>
        <v>0</v>
      </c>
      <c r="G2013" s="26" t="str">
        <f>IF(I2013="","",(COUNTIF($E$4:E2013,E2013)))</f>
        <v/>
      </c>
      <c r="H2013" s="1">
        <f>IF(AND(J2013="SAYIM",FİLTRE!$H$5="RAFTA",U2013&lt;&gt;0),1,0)+
IF(AND(J2013="İADE DEPO",FİLTRE!$H$5="İADE DEPO"),1,0)+
IF(FİLTRE!$H$5="TÜMÜ",1,0)+
IF(AND(J2013="FİRMA İADE",FİLTRE!$H$5="FİRMA İADE"),1,0)+
IF(AND(J2013="İMHA",FİLTRE!$H$5="İMHA"),1,0)</f>
        <v>1</v>
      </c>
      <c r="I2013" s="99"/>
      <c r="J2013" s="100"/>
      <c r="K2013" s="100"/>
      <c r="L2013" s="101"/>
      <c r="M2013" s="102"/>
      <c r="N2013" s="101"/>
      <c r="O2013" s="99"/>
      <c r="P2013" s="103"/>
      <c r="Q2013" s="104"/>
      <c r="R2013" s="50"/>
      <c r="S2013" s="105"/>
      <c r="T2013" s="106"/>
      <c r="U2013" s="107"/>
      <c r="V2013" s="108"/>
      <c r="W2013" s="107"/>
      <c r="X2013" s="107"/>
      <c r="AA2013" s="107"/>
      <c r="AB2013" s="110"/>
      <c r="AC2013" s="110"/>
      <c r="AE2013" s="105"/>
      <c r="AF2013" s="105"/>
      <c r="AR2013" s="112"/>
    </row>
    <row r="2014" spans="2:44" x14ac:dyDescent="0.25">
      <c r="B2014" s="1" t="str">
        <f>IF(I2014="","",
(IF(N2014=FİLTRE!$H$6,2,0)+IF(FİLTRE!$H$6="TOPLAM",2,0))
)</f>
        <v/>
      </c>
      <c r="C2014">
        <f>IF(FİLTRE!$M$5="",9,(IF(U2014&gt;=FİLTRE!$M$5,1,0)))</f>
        <v>1</v>
      </c>
      <c r="D2014" s="1">
        <f>IF(FİLTRE!$M$6="",9,(IF('SKT LİSTESİ'!P2014&lt;=FİLTRE!$M$6,1,0)))</f>
        <v>1</v>
      </c>
      <c r="E2014" s="25" t="str">
        <f>IF(I2014="","",(COUNTIFS($L$4:L2014,L2014)))</f>
        <v/>
      </c>
      <c r="F2014" s="13">
        <f>IF(OR(B2014&lt;&gt;2,C2014&lt;&gt;1,D2014&lt;&gt;1,H2014&lt;&gt;1),0,
COUNTIFS($B$4:B2014,2,$C$4:C2014,1,$D$4:D2014,1,$H$4:H2014,1))</f>
        <v>0</v>
      </c>
      <c r="G2014" s="26" t="str">
        <f>IF(I2014="","",(COUNTIF($E$4:E2014,E2014)))</f>
        <v/>
      </c>
      <c r="H2014" s="1">
        <f>IF(AND(J2014="SAYIM",FİLTRE!$H$5="RAFTA",U2014&lt;&gt;0),1,0)+
IF(AND(J2014="İADE DEPO",FİLTRE!$H$5="İADE DEPO"),1,0)+
IF(FİLTRE!$H$5="TÜMÜ",1,0)+
IF(AND(J2014="FİRMA İADE",FİLTRE!$H$5="FİRMA İADE"),1,0)+
IF(AND(J2014="İMHA",FİLTRE!$H$5="İMHA"),1,0)</f>
        <v>1</v>
      </c>
      <c r="I2014" s="99"/>
      <c r="J2014" s="100"/>
      <c r="K2014" s="100"/>
      <c r="L2014" s="101"/>
      <c r="M2014" s="102"/>
      <c r="N2014" s="101"/>
      <c r="O2014" s="99"/>
      <c r="P2014" s="103"/>
      <c r="Q2014" s="104"/>
      <c r="R2014" s="50"/>
      <c r="S2014" s="105"/>
      <c r="T2014" s="106"/>
      <c r="U2014" s="107"/>
      <c r="V2014" s="108"/>
      <c r="W2014" s="107"/>
      <c r="X2014" s="107"/>
      <c r="AA2014" s="107"/>
      <c r="AB2014" s="110"/>
      <c r="AC2014" s="110"/>
      <c r="AE2014" s="105"/>
      <c r="AF2014" s="105"/>
      <c r="AR2014" s="112"/>
    </row>
    <row r="2015" spans="2:44" x14ac:dyDescent="0.25">
      <c r="B2015" s="1" t="str">
        <f>IF(I2015="","",
(IF(N2015=FİLTRE!$H$6,2,0)+IF(FİLTRE!$H$6="TOPLAM",2,0))
)</f>
        <v/>
      </c>
      <c r="C2015">
        <f>IF(FİLTRE!$M$5="",9,(IF(U2015&gt;=FİLTRE!$M$5,1,0)))</f>
        <v>1</v>
      </c>
      <c r="D2015" s="1">
        <f>IF(FİLTRE!$M$6="",9,(IF('SKT LİSTESİ'!P2015&lt;=FİLTRE!$M$6,1,0)))</f>
        <v>1</v>
      </c>
      <c r="E2015" s="25" t="str">
        <f>IF(I2015="","",(COUNTIFS($L$4:L2015,L2015)))</f>
        <v/>
      </c>
      <c r="F2015" s="13">
        <f>IF(OR(B2015&lt;&gt;2,C2015&lt;&gt;1,D2015&lt;&gt;1,H2015&lt;&gt;1),0,
COUNTIFS($B$4:B2015,2,$C$4:C2015,1,$D$4:D2015,1,$H$4:H2015,1))</f>
        <v>0</v>
      </c>
      <c r="G2015" s="26" t="str">
        <f>IF(I2015="","",(COUNTIF($E$4:E2015,E2015)))</f>
        <v/>
      </c>
      <c r="H2015" s="1">
        <f>IF(AND(J2015="SAYIM",FİLTRE!$H$5="RAFTA",U2015&lt;&gt;0),1,0)+
IF(AND(J2015="İADE DEPO",FİLTRE!$H$5="İADE DEPO"),1,0)+
IF(FİLTRE!$H$5="TÜMÜ",1,0)+
IF(AND(J2015="FİRMA İADE",FİLTRE!$H$5="FİRMA İADE"),1,0)+
IF(AND(J2015="İMHA",FİLTRE!$H$5="İMHA"),1,0)</f>
        <v>1</v>
      </c>
      <c r="I2015" s="99"/>
      <c r="J2015" s="100"/>
      <c r="K2015" s="100"/>
      <c r="L2015" s="101"/>
      <c r="M2015" s="102"/>
      <c r="N2015" s="101"/>
      <c r="O2015" s="99"/>
      <c r="P2015" s="103"/>
      <c r="Q2015" s="104"/>
      <c r="R2015" s="50"/>
      <c r="S2015" s="105"/>
      <c r="T2015" s="106"/>
      <c r="U2015" s="107"/>
      <c r="V2015" s="108"/>
      <c r="W2015" s="107"/>
      <c r="X2015" s="107"/>
      <c r="AA2015" s="107"/>
      <c r="AB2015" s="110"/>
      <c r="AC2015" s="110"/>
      <c r="AE2015" s="105"/>
      <c r="AF2015" s="105"/>
      <c r="AR2015" s="112"/>
    </row>
    <row r="2016" spans="2:44" x14ac:dyDescent="0.25">
      <c r="B2016" s="1" t="str">
        <f>IF(I2016="","",
(IF(N2016=FİLTRE!$H$6,2,0)+IF(FİLTRE!$H$6="TOPLAM",2,0))
)</f>
        <v/>
      </c>
      <c r="C2016">
        <f>IF(FİLTRE!$M$5="",9,(IF(U2016&gt;=FİLTRE!$M$5,1,0)))</f>
        <v>1</v>
      </c>
      <c r="D2016" s="1">
        <f>IF(FİLTRE!$M$6="",9,(IF('SKT LİSTESİ'!P2016&lt;=FİLTRE!$M$6,1,0)))</f>
        <v>1</v>
      </c>
      <c r="E2016" s="25" t="str">
        <f>IF(I2016="","",(COUNTIFS($L$4:L2016,L2016)))</f>
        <v/>
      </c>
      <c r="F2016" s="13">
        <f>IF(OR(B2016&lt;&gt;2,C2016&lt;&gt;1,D2016&lt;&gt;1,H2016&lt;&gt;1),0,
COUNTIFS($B$4:B2016,2,$C$4:C2016,1,$D$4:D2016,1,$H$4:H2016,1))</f>
        <v>0</v>
      </c>
      <c r="G2016" s="26" t="str">
        <f>IF(I2016="","",(COUNTIF($E$4:E2016,E2016)))</f>
        <v/>
      </c>
      <c r="H2016" s="1">
        <f>IF(AND(J2016="SAYIM",FİLTRE!$H$5="RAFTA",U2016&lt;&gt;0),1,0)+
IF(AND(J2016="İADE DEPO",FİLTRE!$H$5="İADE DEPO"),1,0)+
IF(FİLTRE!$H$5="TÜMÜ",1,0)+
IF(AND(J2016="FİRMA İADE",FİLTRE!$H$5="FİRMA İADE"),1,0)+
IF(AND(J2016="İMHA",FİLTRE!$H$5="İMHA"),1,0)</f>
        <v>1</v>
      </c>
      <c r="I2016" s="99"/>
      <c r="J2016" s="100"/>
      <c r="K2016" s="100"/>
      <c r="L2016" s="101"/>
      <c r="M2016" s="102"/>
      <c r="N2016" s="101"/>
      <c r="O2016" s="99"/>
      <c r="P2016" s="103"/>
      <c r="Q2016" s="104"/>
      <c r="R2016" s="50"/>
      <c r="S2016" s="105"/>
      <c r="T2016" s="106"/>
      <c r="U2016" s="107"/>
      <c r="V2016" s="108"/>
      <c r="W2016" s="107"/>
      <c r="X2016" s="107"/>
      <c r="AA2016" s="107"/>
      <c r="AB2016" s="110"/>
      <c r="AC2016" s="110"/>
      <c r="AE2016" s="105"/>
      <c r="AF2016" s="105"/>
      <c r="AR2016" s="112"/>
    </row>
    <row r="2017" spans="2:44" x14ac:dyDescent="0.25">
      <c r="B2017" s="1" t="str">
        <f>IF(I2017="","",
(IF(N2017=FİLTRE!$H$6,2,0)+IF(FİLTRE!$H$6="TOPLAM",2,0))
)</f>
        <v/>
      </c>
      <c r="C2017">
        <f>IF(FİLTRE!$M$5="",9,(IF(U2017&gt;=FİLTRE!$M$5,1,0)))</f>
        <v>1</v>
      </c>
      <c r="D2017" s="1">
        <f>IF(FİLTRE!$M$6="",9,(IF('SKT LİSTESİ'!P2017&lt;=FİLTRE!$M$6,1,0)))</f>
        <v>1</v>
      </c>
      <c r="E2017" s="25" t="str">
        <f>IF(I2017="","",(COUNTIFS($L$4:L2017,L2017)))</f>
        <v/>
      </c>
      <c r="F2017" s="13">
        <f>IF(OR(B2017&lt;&gt;2,C2017&lt;&gt;1,D2017&lt;&gt;1,H2017&lt;&gt;1),0,
COUNTIFS($B$4:B2017,2,$C$4:C2017,1,$D$4:D2017,1,$H$4:H2017,1))</f>
        <v>0</v>
      </c>
      <c r="G2017" s="26" t="str">
        <f>IF(I2017="","",(COUNTIF($E$4:E2017,E2017)))</f>
        <v/>
      </c>
      <c r="H2017" s="1">
        <f>IF(AND(J2017="SAYIM",FİLTRE!$H$5="RAFTA",U2017&lt;&gt;0),1,0)+
IF(AND(J2017="İADE DEPO",FİLTRE!$H$5="İADE DEPO"),1,0)+
IF(FİLTRE!$H$5="TÜMÜ",1,0)+
IF(AND(J2017="FİRMA İADE",FİLTRE!$H$5="FİRMA İADE"),1,0)+
IF(AND(J2017="İMHA",FİLTRE!$H$5="İMHA"),1,0)</f>
        <v>1</v>
      </c>
      <c r="I2017" s="99"/>
      <c r="J2017" s="100"/>
      <c r="K2017" s="100"/>
      <c r="L2017" s="101"/>
      <c r="M2017" s="102"/>
      <c r="N2017" s="101"/>
      <c r="O2017" s="99"/>
      <c r="P2017" s="103"/>
      <c r="Q2017" s="104"/>
      <c r="R2017" s="50"/>
      <c r="S2017" s="105"/>
      <c r="T2017" s="106"/>
      <c r="U2017" s="107"/>
      <c r="V2017" s="108"/>
      <c r="W2017" s="107"/>
      <c r="X2017" s="107"/>
      <c r="AA2017" s="107"/>
      <c r="AB2017" s="110"/>
      <c r="AC2017" s="110"/>
      <c r="AE2017" s="105"/>
      <c r="AF2017" s="105"/>
      <c r="AR2017" s="112"/>
    </row>
    <row r="2018" spans="2:44" x14ac:dyDescent="0.25">
      <c r="B2018" s="1" t="str">
        <f>IF(I2018="","",
(IF(N2018=FİLTRE!$H$6,2,0)+IF(FİLTRE!$H$6="TOPLAM",2,0))
)</f>
        <v/>
      </c>
      <c r="C2018">
        <f>IF(FİLTRE!$M$5="",9,(IF(U2018&gt;=FİLTRE!$M$5,1,0)))</f>
        <v>1</v>
      </c>
      <c r="D2018" s="1">
        <f>IF(FİLTRE!$M$6="",9,(IF('SKT LİSTESİ'!P2018&lt;=FİLTRE!$M$6,1,0)))</f>
        <v>1</v>
      </c>
      <c r="E2018" s="25" t="str">
        <f>IF(I2018="","",(COUNTIFS($L$4:L2018,L2018)))</f>
        <v/>
      </c>
      <c r="F2018" s="13">
        <f>IF(OR(B2018&lt;&gt;2,C2018&lt;&gt;1,D2018&lt;&gt;1,H2018&lt;&gt;1),0,
COUNTIFS($B$4:B2018,2,$C$4:C2018,1,$D$4:D2018,1,$H$4:H2018,1))</f>
        <v>0</v>
      </c>
      <c r="G2018" s="26" t="str">
        <f>IF(I2018="","",(COUNTIF($E$4:E2018,E2018)))</f>
        <v/>
      </c>
      <c r="H2018" s="1">
        <f>IF(AND(J2018="SAYIM",FİLTRE!$H$5="RAFTA",U2018&lt;&gt;0),1,0)+
IF(AND(J2018="İADE DEPO",FİLTRE!$H$5="İADE DEPO"),1,0)+
IF(FİLTRE!$H$5="TÜMÜ",1,0)+
IF(AND(J2018="FİRMA İADE",FİLTRE!$H$5="FİRMA İADE"),1,0)+
IF(AND(J2018="İMHA",FİLTRE!$H$5="İMHA"),1,0)</f>
        <v>1</v>
      </c>
      <c r="I2018" s="99"/>
      <c r="J2018" s="100"/>
      <c r="K2018" s="100"/>
      <c r="L2018" s="101"/>
      <c r="M2018" s="102"/>
      <c r="N2018" s="101"/>
      <c r="O2018" s="99"/>
      <c r="P2018" s="103"/>
      <c r="Q2018" s="104"/>
      <c r="R2018" s="50"/>
      <c r="S2018" s="105"/>
      <c r="T2018" s="106"/>
      <c r="U2018" s="107"/>
      <c r="V2018" s="108"/>
      <c r="W2018" s="107"/>
      <c r="X2018" s="107"/>
      <c r="AA2018" s="107"/>
      <c r="AB2018" s="110"/>
      <c r="AC2018" s="110"/>
      <c r="AE2018" s="105"/>
      <c r="AF2018" s="105"/>
      <c r="AR2018" s="112"/>
    </row>
    <row r="2019" spans="2:44" x14ac:dyDescent="0.25">
      <c r="B2019" s="1" t="str">
        <f>IF(I2019="","",
(IF(N2019=FİLTRE!$H$6,2,0)+IF(FİLTRE!$H$6="TOPLAM",2,0))
)</f>
        <v/>
      </c>
      <c r="C2019">
        <f>IF(FİLTRE!$M$5="",9,(IF(U2019&gt;=FİLTRE!$M$5,1,0)))</f>
        <v>1</v>
      </c>
      <c r="D2019" s="1">
        <f>IF(FİLTRE!$M$6="",9,(IF('SKT LİSTESİ'!P2019&lt;=FİLTRE!$M$6,1,0)))</f>
        <v>1</v>
      </c>
      <c r="E2019" s="25" t="str">
        <f>IF(I2019="","",(COUNTIFS($L$4:L2019,L2019)))</f>
        <v/>
      </c>
      <c r="F2019" s="13">
        <f>IF(OR(B2019&lt;&gt;2,C2019&lt;&gt;1,D2019&lt;&gt;1,H2019&lt;&gt;1),0,
COUNTIFS($B$4:B2019,2,$C$4:C2019,1,$D$4:D2019,1,$H$4:H2019,1))</f>
        <v>0</v>
      </c>
      <c r="G2019" s="26" t="str">
        <f>IF(I2019="","",(COUNTIF($E$4:E2019,E2019)))</f>
        <v/>
      </c>
      <c r="H2019" s="1">
        <f>IF(AND(J2019="SAYIM",FİLTRE!$H$5="RAFTA",U2019&lt;&gt;0),1,0)+
IF(AND(J2019="İADE DEPO",FİLTRE!$H$5="İADE DEPO"),1,0)+
IF(FİLTRE!$H$5="TÜMÜ",1,0)+
IF(AND(J2019="FİRMA İADE",FİLTRE!$H$5="FİRMA İADE"),1,0)+
IF(AND(J2019="İMHA",FİLTRE!$H$5="İMHA"),1,0)</f>
        <v>1</v>
      </c>
      <c r="I2019" s="99"/>
      <c r="J2019" s="100"/>
      <c r="K2019" s="100"/>
      <c r="L2019" s="101"/>
      <c r="M2019" s="102"/>
      <c r="N2019" s="101"/>
      <c r="O2019" s="99"/>
      <c r="P2019" s="103"/>
      <c r="Q2019" s="104"/>
      <c r="R2019" s="50"/>
      <c r="S2019" s="105"/>
      <c r="T2019" s="106"/>
      <c r="U2019" s="107"/>
      <c r="V2019" s="108"/>
      <c r="W2019" s="107"/>
      <c r="X2019" s="107"/>
      <c r="AA2019" s="107"/>
      <c r="AB2019" s="110"/>
      <c r="AC2019" s="110"/>
      <c r="AE2019" s="105"/>
      <c r="AF2019" s="105"/>
      <c r="AR2019" s="112"/>
    </row>
    <row r="2020" spans="2:44" x14ac:dyDescent="0.25">
      <c r="B2020" s="1" t="str">
        <f>IF(I2020="","",
(IF(N2020=FİLTRE!$H$6,2,0)+IF(FİLTRE!$H$6="TOPLAM",2,0))
)</f>
        <v/>
      </c>
      <c r="C2020">
        <f>IF(FİLTRE!$M$5="",9,(IF(U2020&gt;=FİLTRE!$M$5,1,0)))</f>
        <v>1</v>
      </c>
      <c r="D2020" s="1">
        <f>IF(FİLTRE!$M$6="",9,(IF('SKT LİSTESİ'!P2020&lt;=FİLTRE!$M$6,1,0)))</f>
        <v>1</v>
      </c>
      <c r="E2020" s="25" t="str">
        <f>IF(I2020="","",(COUNTIFS($L$4:L2020,L2020)))</f>
        <v/>
      </c>
      <c r="F2020" s="13">
        <f>IF(OR(B2020&lt;&gt;2,C2020&lt;&gt;1,D2020&lt;&gt;1,H2020&lt;&gt;1),0,
COUNTIFS($B$4:B2020,2,$C$4:C2020,1,$D$4:D2020,1,$H$4:H2020,1))</f>
        <v>0</v>
      </c>
      <c r="G2020" s="26" t="str">
        <f>IF(I2020="","",(COUNTIF($E$4:E2020,E2020)))</f>
        <v/>
      </c>
      <c r="H2020" s="1">
        <f>IF(AND(J2020="SAYIM",FİLTRE!$H$5="RAFTA",U2020&lt;&gt;0),1,0)+
IF(AND(J2020="İADE DEPO",FİLTRE!$H$5="İADE DEPO"),1,0)+
IF(FİLTRE!$H$5="TÜMÜ",1,0)+
IF(AND(J2020="FİRMA İADE",FİLTRE!$H$5="FİRMA İADE"),1,0)+
IF(AND(J2020="İMHA",FİLTRE!$H$5="İMHA"),1,0)</f>
        <v>1</v>
      </c>
      <c r="I2020" s="99"/>
      <c r="J2020" s="100"/>
      <c r="K2020" s="100"/>
      <c r="L2020" s="101"/>
      <c r="M2020" s="102"/>
      <c r="N2020" s="101"/>
      <c r="O2020" s="99"/>
      <c r="P2020" s="103"/>
      <c r="Q2020" s="104"/>
      <c r="R2020" s="50"/>
      <c r="S2020" s="105"/>
      <c r="T2020" s="106"/>
      <c r="U2020" s="107"/>
      <c r="V2020" s="108"/>
      <c r="W2020" s="107"/>
      <c r="X2020" s="107"/>
      <c r="AA2020" s="107"/>
      <c r="AB2020" s="110"/>
      <c r="AC2020" s="110"/>
      <c r="AE2020" s="105"/>
      <c r="AF2020" s="105"/>
      <c r="AR2020" s="112"/>
    </row>
    <row r="2021" spans="2:44" x14ac:dyDescent="0.25">
      <c r="B2021" s="1" t="str">
        <f>IF(I2021="","",
(IF(N2021=FİLTRE!$H$6,2,0)+IF(FİLTRE!$H$6="TOPLAM",2,0))
)</f>
        <v/>
      </c>
      <c r="C2021">
        <f>IF(FİLTRE!$M$5="",9,(IF(U2021&gt;=FİLTRE!$M$5,1,0)))</f>
        <v>1</v>
      </c>
      <c r="D2021" s="1">
        <f>IF(FİLTRE!$M$6="",9,(IF('SKT LİSTESİ'!P2021&lt;=FİLTRE!$M$6,1,0)))</f>
        <v>1</v>
      </c>
      <c r="E2021" s="25" t="str">
        <f>IF(I2021="","",(COUNTIFS($L$4:L2021,L2021)))</f>
        <v/>
      </c>
      <c r="F2021" s="13">
        <f>IF(OR(B2021&lt;&gt;2,C2021&lt;&gt;1,D2021&lt;&gt;1,H2021&lt;&gt;1),0,
COUNTIFS($B$4:B2021,2,$C$4:C2021,1,$D$4:D2021,1,$H$4:H2021,1))</f>
        <v>0</v>
      </c>
      <c r="G2021" s="26" t="str">
        <f>IF(I2021="","",(COUNTIF($E$4:E2021,E2021)))</f>
        <v/>
      </c>
      <c r="H2021" s="1">
        <f>IF(AND(J2021="SAYIM",FİLTRE!$H$5="RAFTA",U2021&lt;&gt;0),1,0)+
IF(AND(J2021="İADE DEPO",FİLTRE!$H$5="İADE DEPO"),1,0)+
IF(FİLTRE!$H$5="TÜMÜ",1,0)+
IF(AND(J2021="FİRMA İADE",FİLTRE!$H$5="FİRMA İADE"),1,0)+
IF(AND(J2021="İMHA",FİLTRE!$H$5="İMHA"),1,0)</f>
        <v>1</v>
      </c>
      <c r="I2021" s="99"/>
      <c r="J2021" s="100"/>
      <c r="K2021" s="100"/>
      <c r="L2021" s="101"/>
      <c r="M2021" s="102"/>
      <c r="N2021" s="101"/>
      <c r="O2021" s="99"/>
      <c r="P2021" s="103"/>
      <c r="Q2021" s="104"/>
      <c r="R2021" s="50"/>
      <c r="S2021" s="105"/>
      <c r="T2021" s="106"/>
      <c r="U2021" s="107"/>
      <c r="V2021" s="108"/>
      <c r="W2021" s="107"/>
      <c r="X2021" s="107"/>
      <c r="AA2021" s="107"/>
      <c r="AB2021" s="110"/>
      <c r="AC2021" s="110"/>
      <c r="AE2021" s="105"/>
      <c r="AF2021" s="105"/>
      <c r="AR2021" s="112"/>
    </row>
    <row r="2022" spans="2:44" x14ac:dyDescent="0.25">
      <c r="B2022" s="1" t="str">
        <f>IF(I2022="","",
(IF(N2022=FİLTRE!$H$6,2,0)+IF(FİLTRE!$H$6="TOPLAM",2,0))
)</f>
        <v/>
      </c>
      <c r="C2022">
        <f>IF(FİLTRE!$M$5="",9,(IF(U2022&gt;=FİLTRE!$M$5,1,0)))</f>
        <v>1</v>
      </c>
      <c r="D2022" s="1">
        <f>IF(FİLTRE!$M$6="",9,(IF('SKT LİSTESİ'!P2022&lt;=FİLTRE!$M$6,1,0)))</f>
        <v>1</v>
      </c>
      <c r="E2022" s="25" t="str">
        <f>IF(I2022="","",(COUNTIFS($L$4:L2022,L2022)))</f>
        <v/>
      </c>
      <c r="F2022" s="13">
        <f>IF(OR(B2022&lt;&gt;2,C2022&lt;&gt;1,D2022&lt;&gt;1,H2022&lt;&gt;1),0,
COUNTIFS($B$4:B2022,2,$C$4:C2022,1,$D$4:D2022,1,$H$4:H2022,1))</f>
        <v>0</v>
      </c>
      <c r="G2022" s="26" t="str">
        <f>IF(I2022="","",(COUNTIF($E$4:E2022,E2022)))</f>
        <v/>
      </c>
      <c r="H2022" s="1">
        <f>IF(AND(J2022="SAYIM",FİLTRE!$H$5="RAFTA",U2022&lt;&gt;0),1,0)+
IF(AND(J2022="İADE DEPO",FİLTRE!$H$5="İADE DEPO"),1,0)+
IF(FİLTRE!$H$5="TÜMÜ",1,0)+
IF(AND(J2022="FİRMA İADE",FİLTRE!$H$5="FİRMA İADE"),1,0)+
IF(AND(J2022="İMHA",FİLTRE!$H$5="İMHA"),1,0)</f>
        <v>1</v>
      </c>
      <c r="I2022" s="99"/>
      <c r="J2022" s="100"/>
      <c r="K2022" s="100"/>
      <c r="L2022" s="101"/>
      <c r="M2022" s="102"/>
      <c r="N2022" s="101"/>
      <c r="O2022" s="99"/>
      <c r="P2022" s="103"/>
      <c r="Q2022" s="104"/>
      <c r="R2022" s="50"/>
      <c r="S2022" s="105"/>
      <c r="T2022" s="106"/>
      <c r="U2022" s="107"/>
      <c r="V2022" s="108"/>
      <c r="W2022" s="107"/>
      <c r="X2022" s="107"/>
      <c r="AA2022" s="107"/>
      <c r="AB2022" s="110"/>
      <c r="AC2022" s="110"/>
      <c r="AE2022" s="105"/>
      <c r="AF2022" s="105"/>
      <c r="AR2022" s="112"/>
    </row>
    <row r="2023" spans="2:44" x14ac:dyDescent="0.25">
      <c r="B2023" s="1" t="str">
        <f>IF(I2023="","",
(IF(N2023=FİLTRE!$H$6,2,0)+IF(FİLTRE!$H$6="TOPLAM",2,0))
)</f>
        <v/>
      </c>
      <c r="C2023">
        <f>IF(FİLTRE!$M$5="",9,(IF(U2023&gt;=FİLTRE!$M$5,1,0)))</f>
        <v>1</v>
      </c>
      <c r="D2023" s="1">
        <f>IF(FİLTRE!$M$6="",9,(IF('SKT LİSTESİ'!P2023&lt;=FİLTRE!$M$6,1,0)))</f>
        <v>1</v>
      </c>
      <c r="E2023" s="25" t="str">
        <f>IF(I2023="","",(COUNTIFS($L$4:L2023,L2023)))</f>
        <v/>
      </c>
      <c r="F2023" s="13">
        <f>IF(OR(B2023&lt;&gt;2,C2023&lt;&gt;1,D2023&lt;&gt;1,H2023&lt;&gt;1),0,
COUNTIFS($B$4:B2023,2,$C$4:C2023,1,$D$4:D2023,1,$H$4:H2023,1))</f>
        <v>0</v>
      </c>
      <c r="G2023" s="26" t="str">
        <f>IF(I2023="","",(COUNTIF($E$4:E2023,E2023)))</f>
        <v/>
      </c>
      <c r="H2023" s="1">
        <f>IF(AND(J2023="SAYIM",FİLTRE!$H$5="RAFTA",U2023&lt;&gt;0),1,0)+
IF(AND(J2023="İADE DEPO",FİLTRE!$H$5="İADE DEPO"),1,0)+
IF(FİLTRE!$H$5="TÜMÜ",1,0)+
IF(AND(J2023="FİRMA İADE",FİLTRE!$H$5="FİRMA İADE"),1,0)+
IF(AND(J2023="İMHA",FİLTRE!$H$5="İMHA"),1,0)</f>
        <v>1</v>
      </c>
      <c r="I2023" s="99"/>
      <c r="J2023" s="100"/>
      <c r="K2023" s="100"/>
      <c r="L2023" s="101"/>
      <c r="M2023" s="102"/>
      <c r="N2023" s="101"/>
      <c r="O2023" s="99"/>
      <c r="P2023" s="103"/>
      <c r="Q2023" s="104"/>
      <c r="R2023" s="50"/>
      <c r="S2023" s="105"/>
      <c r="T2023" s="106"/>
      <c r="U2023" s="107"/>
      <c r="V2023" s="108"/>
      <c r="W2023" s="107"/>
      <c r="X2023" s="107"/>
      <c r="AA2023" s="107"/>
      <c r="AB2023" s="110"/>
      <c r="AC2023" s="110"/>
      <c r="AE2023" s="105"/>
      <c r="AF2023" s="105"/>
      <c r="AR2023" s="112"/>
    </row>
    <row r="2024" spans="2:44" x14ac:dyDescent="0.25">
      <c r="B2024" s="1" t="str">
        <f>IF(I2024="","",
(IF(N2024=FİLTRE!$H$6,2,0)+IF(FİLTRE!$H$6="TOPLAM",2,0))
)</f>
        <v/>
      </c>
      <c r="C2024">
        <f>IF(FİLTRE!$M$5="",9,(IF(U2024&gt;=FİLTRE!$M$5,1,0)))</f>
        <v>1</v>
      </c>
      <c r="D2024" s="1">
        <f>IF(FİLTRE!$M$6="",9,(IF('SKT LİSTESİ'!P2024&lt;=FİLTRE!$M$6,1,0)))</f>
        <v>1</v>
      </c>
      <c r="E2024" s="25" t="str">
        <f>IF(I2024="","",(COUNTIFS($L$4:L2024,L2024)))</f>
        <v/>
      </c>
      <c r="F2024" s="13">
        <f>IF(OR(B2024&lt;&gt;2,C2024&lt;&gt;1,D2024&lt;&gt;1,H2024&lt;&gt;1),0,
COUNTIFS($B$4:B2024,2,$C$4:C2024,1,$D$4:D2024,1,$H$4:H2024,1))</f>
        <v>0</v>
      </c>
      <c r="G2024" s="26" t="str">
        <f>IF(I2024="","",(COUNTIF($E$4:E2024,E2024)))</f>
        <v/>
      </c>
      <c r="H2024" s="1">
        <f>IF(AND(J2024="SAYIM",FİLTRE!$H$5="RAFTA",U2024&lt;&gt;0),1,0)+
IF(AND(J2024="İADE DEPO",FİLTRE!$H$5="İADE DEPO"),1,0)+
IF(FİLTRE!$H$5="TÜMÜ",1,0)+
IF(AND(J2024="FİRMA İADE",FİLTRE!$H$5="FİRMA İADE"),1,0)+
IF(AND(J2024="İMHA",FİLTRE!$H$5="İMHA"),1,0)</f>
        <v>1</v>
      </c>
      <c r="I2024" s="99"/>
      <c r="J2024" s="100"/>
      <c r="K2024" s="100"/>
      <c r="L2024" s="101"/>
      <c r="M2024" s="102"/>
      <c r="N2024" s="101"/>
      <c r="O2024" s="99"/>
      <c r="P2024" s="103"/>
      <c r="Q2024" s="104"/>
      <c r="R2024" s="50"/>
      <c r="S2024" s="105"/>
      <c r="T2024" s="106"/>
      <c r="U2024" s="107"/>
      <c r="V2024" s="108"/>
      <c r="W2024" s="107"/>
      <c r="X2024" s="107"/>
      <c r="AA2024" s="107"/>
      <c r="AB2024" s="110"/>
      <c r="AC2024" s="110"/>
      <c r="AE2024" s="105"/>
      <c r="AF2024" s="105"/>
      <c r="AR2024" s="112"/>
    </row>
    <row r="2025" spans="2:44" x14ac:dyDescent="0.25">
      <c r="B2025" s="1" t="str">
        <f>IF(I2025="","",
(IF(N2025=FİLTRE!$H$6,2,0)+IF(FİLTRE!$H$6="TOPLAM",2,0))
)</f>
        <v/>
      </c>
      <c r="C2025">
        <f>IF(FİLTRE!$M$5="",9,(IF(U2025&gt;=FİLTRE!$M$5,1,0)))</f>
        <v>1</v>
      </c>
      <c r="D2025" s="1">
        <f>IF(FİLTRE!$M$6="",9,(IF('SKT LİSTESİ'!P2025&lt;=FİLTRE!$M$6,1,0)))</f>
        <v>1</v>
      </c>
      <c r="E2025" s="25" t="str">
        <f>IF(I2025="","",(COUNTIFS($L$4:L2025,L2025)))</f>
        <v/>
      </c>
      <c r="F2025" s="13">
        <f>IF(OR(B2025&lt;&gt;2,C2025&lt;&gt;1,D2025&lt;&gt;1,H2025&lt;&gt;1),0,
COUNTIFS($B$4:B2025,2,$C$4:C2025,1,$D$4:D2025,1,$H$4:H2025,1))</f>
        <v>0</v>
      </c>
      <c r="G2025" s="26" t="str">
        <f>IF(I2025="","",(COUNTIF($E$4:E2025,E2025)))</f>
        <v/>
      </c>
      <c r="H2025" s="1">
        <f>IF(AND(J2025="SAYIM",FİLTRE!$H$5="RAFTA",U2025&lt;&gt;0),1,0)+
IF(AND(J2025="İADE DEPO",FİLTRE!$H$5="İADE DEPO"),1,0)+
IF(FİLTRE!$H$5="TÜMÜ",1,0)+
IF(AND(J2025="FİRMA İADE",FİLTRE!$H$5="FİRMA İADE"),1,0)+
IF(AND(J2025="İMHA",FİLTRE!$H$5="İMHA"),1,0)</f>
        <v>1</v>
      </c>
      <c r="I2025" s="99"/>
      <c r="J2025" s="100"/>
      <c r="K2025" s="100"/>
      <c r="L2025" s="101"/>
      <c r="M2025" s="102"/>
      <c r="N2025" s="101"/>
      <c r="O2025" s="99"/>
      <c r="P2025" s="103"/>
      <c r="Q2025" s="104"/>
      <c r="R2025" s="50"/>
      <c r="S2025" s="105"/>
      <c r="T2025" s="106"/>
      <c r="U2025" s="107"/>
      <c r="V2025" s="108"/>
      <c r="W2025" s="107"/>
      <c r="X2025" s="107"/>
      <c r="AA2025" s="107"/>
      <c r="AB2025" s="110"/>
      <c r="AC2025" s="110"/>
      <c r="AE2025" s="105"/>
      <c r="AF2025" s="105"/>
      <c r="AR2025" s="112"/>
    </row>
    <row r="2026" spans="2:44" x14ac:dyDescent="0.25">
      <c r="B2026" s="1" t="str">
        <f>IF(I2026="","",
(IF(N2026=FİLTRE!$H$6,2,0)+IF(FİLTRE!$H$6="TOPLAM",2,0))
)</f>
        <v/>
      </c>
      <c r="C2026">
        <f>IF(FİLTRE!$M$5="",9,(IF(U2026&gt;=FİLTRE!$M$5,1,0)))</f>
        <v>1</v>
      </c>
      <c r="D2026" s="1">
        <f>IF(FİLTRE!$M$6="",9,(IF('SKT LİSTESİ'!P2026&lt;=FİLTRE!$M$6,1,0)))</f>
        <v>1</v>
      </c>
      <c r="E2026" s="25" t="str">
        <f>IF(I2026="","",(COUNTIFS($L$4:L2026,L2026)))</f>
        <v/>
      </c>
      <c r="F2026" s="13">
        <f>IF(OR(B2026&lt;&gt;2,C2026&lt;&gt;1,D2026&lt;&gt;1,H2026&lt;&gt;1),0,
COUNTIFS($B$4:B2026,2,$C$4:C2026,1,$D$4:D2026,1,$H$4:H2026,1))</f>
        <v>0</v>
      </c>
      <c r="G2026" s="26" t="str">
        <f>IF(I2026="","",(COUNTIF($E$4:E2026,E2026)))</f>
        <v/>
      </c>
      <c r="H2026" s="1">
        <f>IF(AND(J2026="SAYIM",FİLTRE!$H$5="RAFTA",U2026&lt;&gt;0),1,0)+
IF(AND(J2026="İADE DEPO",FİLTRE!$H$5="İADE DEPO"),1,0)+
IF(FİLTRE!$H$5="TÜMÜ",1,0)+
IF(AND(J2026="FİRMA İADE",FİLTRE!$H$5="FİRMA İADE"),1,0)+
IF(AND(J2026="İMHA",FİLTRE!$H$5="İMHA"),1,0)</f>
        <v>1</v>
      </c>
      <c r="I2026" s="99"/>
      <c r="J2026" s="100"/>
      <c r="K2026" s="100"/>
      <c r="L2026" s="101"/>
      <c r="M2026" s="102"/>
      <c r="N2026" s="101"/>
      <c r="O2026" s="99"/>
      <c r="P2026" s="103"/>
      <c r="Q2026" s="104"/>
      <c r="R2026" s="50"/>
      <c r="S2026" s="105"/>
      <c r="T2026" s="106"/>
      <c r="U2026" s="107"/>
      <c r="V2026" s="108"/>
      <c r="W2026" s="107"/>
      <c r="X2026" s="107"/>
      <c r="AA2026" s="107"/>
      <c r="AB2026" s="110"/>
      <c r="AC2026" s="110"/>
      <c r="AE2026" s="105"/>
      <c r="AF2026" s="105"/>
      <c r="AR2026" s="112"/>
    </row>
    <row r="2027" spans="2:44" x14ac:dyDescent="0.25">
      <c r="B2027" s="1" t="str">
        <f>IF(I2027="","",
(IF(N2027=FİLTRE!$H$6,2,0)+IF(FİLTRE!$H$6="TOPLAM",2,0))
)</f>
        <v/>
      </c>
      <c r="C2027">
        <f>IF(FİLTRE!$M$5="",9,(IF(U2027&gt;=FİLTRE!$M$5,1,0)))</f>
        <v>1</v>
      </c>
      <c r="D2027" s="1">
        <f>IF(FİLTRE!$M$6="",9,(IF('SKT LİSTESİ'!P2027&lt;=FİLTRE!$M$6,1,0)))</f>
        <v>1</v>
      </c>
      <c r="E2027" s="25" t="str">
        <f>IF(I2027="","",(COUNTIFS($L$4:L2027,L2027)))</f>
        <v/>
      </c>
      <c r="F2027" s="13">
        <f>IF(OR(B2027&lt;&gt;2,C2027&lt;&gt;1,D2027&lt;&gt;1,H2027&lt;&gt;1),0,
COUNTIFS($B$4:B2027,2,$C$4:C2027,1,$D$4:D2027,1,$H$4:H2027,1))</f>
        <v>0</v>
      </c>
      <c r="G2027" s="26" t="str">
        <f>IF(I2027="","",(COUNTIF($E$4:E2027,E2027)))</f>
        <v/>
      </c>
      <c r="H2027" s="1">
        <f>IF(AND(J2027="SAYIM",FİLTRE!$H$5="RAFTA",U2027&lt;&gt;0),1,0)+
IF(AND(J2027="İADE DEPO",FİLTRE!$H$5="İADE DEPO"),1,0)+
IF(FİLTRE!$H$5="TÜMÜ",1,0)+
IF(AND(J2027="FİRMA İADE",FİLTRE!$H$5="FİRMA İADE"),1,0)+
IF(AND(J2027="İMHA",FİLTRE!$H$5="İMHA"),1,0)</f>
        <v>1</v>
      </c>
      <c r="I2027" s="99"/>
      <c r="J2027" s="100"/>
      <c r="K2027" s="100"/>
      <c r="L2027" s="101"/>
      <c r="M2027" s="102"/>
      <c r="N2027" s="101"/>
      <c r="O2027" s="99"/>
      <c r="P2027" s="103"/>
      <c r="Q2027" s="104"/>
      <c r="R2027" s="50"/>
      <c r="S2027" s="105"/>
      <c r="T2027" s="106"/>
      <c r="U2027" s="107"/>
      <c r="V2027" s="108"/>
      <c r="W2027" s="107"/>
      <c r="X2027" s="107"/>
      <c r="AA2027" s="107"/>
      <c r="AB2027" s="110"/>
      <c r="AC2027" s="110"/>
      <c r="AE2027" s="105"/>
      <c r="AF2027" s="105"/>
      <c r="AR2027" s="112"/>
    </row>
    <row r="2028" spans="2:44" x14ac:dyDescent="0.25">
      <c r="B2028" s="1" t="str">
        <f>IF(I2028="","",
(IF(N2028=FİLTRE!$H$6,2,0)+IF(FİLTRE!$H$6="TOPLAM",2,0))
)</f>
        <v/>
      </c>
      <c r="C2028">
        <f>IF(FİLTRE!$M$5="",9,(IF(U2028&gt;=FİLTRE!$M$5,1,0)))</f>
        <v>1</v>
      </c>
      <c r="D2028" s="1">
        <f>IF(FİLTRE!$M$6="",9,(IF('SKT LİSTESİ'!P2028&lt;=FİLTRE!$M$6,1,0)))</f>
        <v>1</v>
      </c>
      <c r="E2028" s="25" t="str">
        <f>IF(I2028="","",(COUNTIFS($L$4:L2028,L2028)))</f>
        <v/>
      </c>
      <c r="F2028" s="13">
        <f>IF(OR(B2028&lt;&gt;2,C2028&lt;&gt;1,D2028&lt;&gt;1,H2028&lt;&gt;1),0,
COUNTIFS($B$4:B2028,2,$C$4:C2028,1,$D$4:D2028,1,$H$4:H2028,1))</f>
        <v>0</v>
      </c>
      <c r="G2028" s="26" t="str">
        <f>IF(I2028="","",(COUNTIF($E$4:E2028,E2028)))</f>
        <v/>
      </c>
      <c r="H2028" s="1">
        <f>IF(AND(J2028="SAYIM",FİLTRE!$H$5="RAFTA",U2028&lt;&gt;0),1,0)+
IF(AND(J2028="İADE DEPO",FİLTRE!$H$5="İADE DEPO"),1,0)+
IF(FİLTRE!$H$5="TÜMÜ",1,0)+
IF(AND(J2028="FİRMA İADE",FİLTRE!$H$5="FİRMA İADE"),1,0)+
IF(AND(J2028="İMHA",FİLTRE!$H$5="İMHA"),1,0)</f>
        <v>1</v>
      </c>
      <c r="I2028" s="99"/>
      <c r="J2028" s="100"/>
      <c r="K2028" s="100"/>
      <c r="L2028" s="101"/>
      <c r="M2028" s="102"/>
      <c r="N2028" s="101"/>
      <c r="O2028" s="99"/>
      <c r="P2028" s="103"/>
      <c r="Q2028" s="104"/>
      <c r="R2028" s="50"/>
      <c r="S2028" s="105"/>
      <c r="T2028" s="106"/>
      <c r="U2028" s="107"/>
      <c r="V2028" s="108"/>
      <c r="W2028" s="107"/>
      <c r="X2028" s="107"/>
      <c r="AA2028" s="107"/>
      <c r="AB2028" s="110"/>
      <c r="AC2028" s="110"/>
      <c r="AE2028" s="105"/>
      <c r="AF2028" s="105"/>
      <c r="AR2028" s="112"/>
    </row>
    <row r="2029" spans="2:44" x14ac:dyDescent="0.25">
      <c r="B2029" s="1" t="str">
        <f>IF(I2029="","",
(IF(N2029=FİLTRE!$H$6,2,0)+IF(FİLTRE!$H$6="TOPLAM",2,0))
)</f>
        <v/>
      </c>
      <c r="C2029">
        <f>IF(FİLTRE!$M$5="",9,(IF(U2029&gt;=FİLTRE!$M$5,1,0)))</f>
        <v>1</v>
      </c>
      <c r="D2029" s="1">
        <f>IF(FİLTRE!$M$6="",9,(IF('SKT LİSTESİ'!P2029&lt;=FİLTRE!$M$6,1,0)))</f>
        <v>1</v>
      </c>
      <c r="E2029" s="25" t="str">
        <f>IF(I2029="","",(COUNTIFS($L$4:L2029,L2029)))</f>
        <v/>
      </c>
      <c r="F2029" s="13">
        <f>IF(OR(B2029&lt;&gt;2,C2029&lt;&gt;1,D2029&lt;&gt;1,H2029&lt;&gt;1),0,
COUNTIFS($B$4:B2029,2,$C$4:C2029,1,$D$4:D2029,1,$H$4:H2029,1))</f>
        <v>0</v>
      </c>
      <c r="G2029" s="26" t="str">
        <f>IF(I2029="","",(COUNTIF($E$4:E2029,E2029)))</f>
        <v/>
      </c>
      <c r="H2029" s="1">
        <f>IF(AND(J2029="SAYIM",FİLTRE!$H$5="RAFTA",U2029&lt;&gt;0),1,0)+
IF(AND(J2029="İADE DEPO",FİLTRE!$H$5="İADE DEPO"),1,0)+
IF(FİLTRE!$H$5="TÜMÜ",1,0)+
IF(AND(J2029="FİRMA İADE",FİLTRE!$H$5="FİRMA İADE"),1,0)+
IF(AND(J2029="İMHA",FİLTRE!$H$5="İMHA"),1,0)</f>
        <v>1</v>
      </c>
      <c r="I2029" s="99"/>
      <c r="J2029" s="100"/>
      <c r="K2029" s="100"/>
      <c r="L2029" s="101"/>
      <c r="M2029" s="102"/>
      <c r="N2029" s="101"/>
      <c r="O2029" s="99"/>
      <c r="P2029" s="103"/>
      <c r="Q2029" s="104"/>
      <c r="R2029" s="50"/>
      <c r="S2029" s="105"/>
      <c r="T2029" s="106"/>
      <c r="U2029" s="107"/>
      <c r="V2029" s="108"/>
      <c r="W2029" s="107"/>
      <c r="X2029" s="107"/>
      <c r="AA2029" s="107"/>
      <c r="AB2029" s="110"/>
      <c r="AC2029" s="110"/>
      <c r="AE2029" s="105"/>
      <c r="AF2029" s="105"/>
      <c r="AR2029" s="112"/>
    </row>
    <row r="2030" spans="2:44" x14ac:dyDescent="0.25">
      <c r="B2030" s="1" t="str">
        <f>IF(I2030="","",
(IF(N2030=FİLTRE!$H$6,2,0)+IF(FİLTRE!$H$6="TOPLAM",2,0))
)</f>
        <v/>
      </c>
      <c r="C2030">
        <f>IF(FİLTRE!$M$5="",9,(IF(U2030&gt;=FİLTRE!$M$5,1,0)))</f>
        <v>1</v>
      </c>
      <c r="D2030" s="1">
        <f>IF(FİLTRE!$M$6="",9,(IF('SKT LİSTESİ'!P2030&lt;=FİLTRE!$M$6,1,0)))</f>
        <v>1</v>
      </c>
      <c r="E2030" s="25" t="str">
        <f>IF(I2030="","",(COUNTIFS($L$4:L2030,L2030)))</f>
        <v/>
      </c>
      <c r="F2030" s="13">
        <f>IF(OR(B2030&lt;&gt;2,C2030&lt;&gt;1,D2030&lt;&gt;1,H2030&lt;&gt;1),0,
COUNTIFS($B$4:B2030,2,$C$4:C2030,1,$D$4:D2030,1,$H$4:H2030,1))</f>
        <v>0</v>
      </c>
      <c r="G2030" s="26" t="str">
        <f>IF(I2030="","",(COUNTIF($E$4:E2030,E2030)))</f>
        <v/>
      </c>
      <c r="H2030" s="1">
        <f>IF(AND(J2030="SAYIM",FİLTRE!$H$5="RAFTA",U2030&lt;&gt;0),1,0)+
IF(AND(J2030="İADE DEPO",FİLTRE!$H$5="İADE DEPO"),1,0)+
IF(FİLTRE!$H$5="TÜMÜ",1,0)+
IF(AND(J2030="FİRMA İADE",FİLTRE!$H$5="FİRMA İADE"),1,0)+
IF(AND(J2030="İMHA",FİLTRE!$H$5="İMHA"),1,0)</f>
        <v>1</v>
      </c>
      <c r="I2030" s="99"/>
      <c r="J2030" s="100"/>
      <c r="K2030" s="100"/>
      <c r="L2030" s="101"/>
      <c r="M2030" s="102"/>
      <c r="N2030" s="101"/>
      <c r="O2030" s="99"/>
      <c r="P2030" s="103"/>
      <c r="Q2030" s="104"/>
      <c r="R2030" s="50"/>
      <c r="S2030" s="105"/>
      <c r="T2030" s="106"/>
      <c r="U2030" s="107"/>
      <c r="V2030" s="108"/>
      <c r="W2030" s="107"/>
      <c r="X2030" s="107"/>
      <c r="AA2030" s="107"/>
      <c r="AB2030" s="110"/>
      <c r="AC2030" s="110"/>
      <c r="AE2030" s="105"/>
      <c r="AF2030" s="105"/>
      <c r="AR2030" s="112"/>
    </row>
    <row r="2031" spans="2:44" x14ac:dyDescent="0.25">
      <c r="B2031" s="1" t="str">
        <f>IF(I2031="","",
(IF(N2031=FİLTRE!$H$6,2,0)+IF(FİLTRE!$H$6="TOPLAM",2,0))
)</f>
        <v/>
      </c>
      <c r="C2031">
        <f>IF(FİLTRE!$M$5="",9,(IF(U2031&gt;=FİLTRE!$M$5,1,0)))</f>
        <v>1</v>
      </c>
      <c r="D2031" s="1">
        <f>IF(FİLTRE!$M$6="",9,(IF('SKT LİSTESİ'!P2031&lt;=FİLTRE!$M$6,1,0)))</f>
        <v>1</v>
      </c>
      <c r="E2031" s="25" t="str">
        <f>IF(I2031="","",(COUNTIFS($L$4:L2031,L2031)))</f>
        <v/>
      </c>
      <c r="F2031" s="13">
        <f>IF(OR(B2031&lt;&gt;2,C2031&lt;&gt;1,D2031&lt;&gt;1,H2031&lt;&gt;1),0,
COUNTIFS($B$4:B2031,2,$C$4:C2031,1,$D$4:D2031,1,$H$4:H2031,1))</f>
        <v>0</v>
      </c>
      <c r="G2031" s="26" t="str">
        <f>IF(I2031="","",(COUNTIF($E$4:E2031,E2031)))</f>
        <v/>
      </c>
      <c r="H2031" s="1">
        <f>IF(AND(J2031="SAYIM",FİLTRE!$H$5="RAFTA",U2031&lt;&gt;0),1,0)+
IF(AND(J2031="İADE DEPO",FİLTRE!$H$5="İADE DEPO"),1,0)+
IF(FİLTRE!$H$5="TÜMÜ",1,0)+
IF(AND(J2031="FİRMA İADE",FİLTRE!$H$5="FİRMA İADE"),1,0)+
IF(AND(J2031="İMHA",FİLTRE!$H$5="İMHA"),1,0)</f>
        <v>1</v>
      </c>
      <c r="I2031" s="99"/>
      <c r="J2031" s="100"/>
      <c r="K2031" s="100"/>
      <c r="L2031" s="101"/>
      <c r="M2031" s="102"/>
      <c r="N2031" s="101"/>
      <c r="O2031" s="99"/>
      <c r="P2031" s="103"/>
      <c r="Q2031" s="104"/>
      <c r="R2031" s="50"/>
      <c r="S2031" s="105"/>
      <c r="T2031" s="106"/>
      <c r="U2031" s="107"/>
      <c r="V2031" s="108"/>
      <c r="W2031" s="107"/>
      <c r="X2031" s="107"/>
      <c r="AA2031" s="107"/>
      <c r="AB2031" s="110"/>
      <c r="AC2031" s="110"/>
      <c r="AE2031" s="105"/>
      <c r="AF2031" s="105"/>
      <c r="AR2031" s="112"/>
    </row>
    <row r="2032" spans="2:44" x14ac:dyDescent="0.25">
      <c r="B2032" s="1" t="str">
        <f>IF(I2032="","",
(IF(N2032=FİLTRE!$H$6,2,0)+IF(FİLTRE!$H$6="TOPLAM",2,0))
)</f>
        <v/>
      </c>
      <c r="C2032">
        <f>IF(FİLTRE!$M$5="",9,(IF(U2032&gt;=FİLTRE!$M$5,1,0)))</f>
        <v>1</v>
      </c>
      <c r="D2032" s="1">
        <f>IF(FİLTRE!$M$6="",9,(IF('SKT LİSTESİ'!P2032&lt;=FİLTRE!$M$6,1,0)))</f>
        <v>1</v>
      </c>
      <c r="E2032" s="25" t="str">
        <f>IF(I2032="","",(COUNTIFS($L$4:L2032,L2032)))</f>
        <v/>
      </c>
      <c r="F2032" s="13">
        <f>IF(OR(B2032&lt;&gt;2,C2032&lt;&gt;1,D2032&lt;&gt;1,H2032&lt;&gt;1),0,
COUNTIFS($B$4:B2032,2,$C$4:C2032,1,$D$4:D2032,1,$H$4:H2032,1))</f>
        <v>0</v>
      </c>
      <c r="G2032" s="26" t="str">
        <f>IF(I2032="","",(COUNTIF($E$4:E2032,E2032)))</f>
        <v/>
      </c>
      <c r="H2032" s="1">
        <f>IF(AND(J2032="SAYIM",FİLTRE!$H$5="RAFTA",U2032&lt;&gt;0),1,0)+
IF(AND(J2032="İADE DEPO",FİLTRE!$H$5="İADE DEPO"),1,0)+
IF(FİLTRE!$H$5="TÜMÜ",1,0)+
IF(AND(J2032="FİRMA İADE",FİLTRE!$H$5="FİRMA İADE"),1,0)+
IF(AND(J2032="İMHA",FİLTRE!$H$5="İMHA"),1,0)</f>
        <v>1</v>
      </c>
      <c r="I2032" s="99"/>
      <c r="J2032" s="100"/>
      <c r="K2032" s="100"/>
      <c r="L2032" s="101"/>
      <c r="M2032" s="102"/>
      <c r="N2032" s="101"/>
      <c r="O2032" s="99"/>
      <c r="P2032" s="103"/>
      <c r="Q2032" s="104"/>
      <c r="R2032" s="50"/>
      <c r="S2032" s="105"/>
      <c r="T2032" s="106"/>
      <c r="U2032" s="107"/>
      <c r="V2032" s="108"/>
      <c r="W2032" s="107"/>
      <c r="X2032" s="107"/>
      <c r="AA2032" s="107"/>
      <c r="AB2032" s="110"/>
      <c r="AC2032" s="110"/>
      <c r="AE2032" s="105"/>
      <c r="AF2032" s="105"/>
      <c r="AR2032" s="112"/>
    </row>
    <row r="2033" spans="2:44" x14ac:dyDescent="0.25">
      <c r="B2033" s="1" t="str">
        <f>IF(I2033="","",
(IF(N2033=FİLTRE!$H$6,2,0)+IF(FİLTRE!$H$6="TOPLAM",2,0))
)</f>
        <v/>
      </c>
      <c r="C2033">
        <f>IF(FİLTRE!$M$5="",9,(IF(U2033&gt;=FİLTRE!$M$5,1,0)))</f>
        <v>1</v>
      </c>
      <c r="D2033" s="1">
        <f>IF(FİLTRE!$M$6="",9,(IF('SKT LİSTESİ'!P2033&lt;=FİLTRE!$M$6,1,0)))</f>
        <v>1</v>
      </c>
      <c r="E2033" s="25" t="str">
        <f>IF(I2033="","",(COUNTIFS($L$4:L2033,L2033)))</f>
        <v/>
      </c>
      <c r="F2033" s="13">
        <f>IF(OR(B2033&lt;&gt;2,C2033&lt;&gt;1,D2033&lt;&gt;1,H2033&lt;&gt;1),0,
COUNTIFS($B$4:B2033,2,$C$4:C2033,1,$D$4:D2033,1,$H$4:H2033,1))</f>
        <v>0</v>
      </c>
      <c r="G2033" s="26" t="str">
        <f>IF(I2033="","",(COUNTIF($E$4:E2033,E2033)))</f>
        <v/>
      </c>
      <c r="H2033" s="1">
        <f>IF(AND(J2033="SAYIM",FİLTRE!$H$5="RAFTA",U2033&lt;&gt;0),1,0)+
IF(AND(J2033="İADE DEPO",FİLTRE!$H$5="İADE DEPO"),1,0)+
IF(FİLTRE!$H$5="TÜMÜ",1,0)+
IF(AND(J2033="FİRMA İADE",FİLTRE!$H$5="FİRMA İADE"),1,0)+
IF(AND(J2033="İMHA",FİLTRE!$H$5="İMHA"),1,0)</f>
        <v>1</v>
      </c>
      <c r="I2033" s="99"/>
      <c r="J2033" s="100"/>
      <c r="K2033" s="100"/>
      <c r="L2033" s="101"/>
      <c r="M2033" s="102"/>
      <c r="N2033" s="101"/>
      <c r="O2033" s="99"/>
      <c r="P2033" s="103"/>
      <c r="Q2033" s="104"/>
      <c r="R2033" s="50"/>
      <c r="S2033" s="105"/>
      <c r="T2033" s="106"/>
      <c r="U2033" s="107"/>
      <c r="V2033" s="108"/>
      <c r="W2033" s="107"/>
      <c r="X2033" s="107"/>
      <c r="AA2033" s="107"/>
      <c r="AB2033" s="110"/>
      <c r="AC2033" s="110"/>
      <c r="AE2033" s="105"/>
      <c r="AF2033" s="105"/>
      <c r="AR2033" s="112"/>
    </row>
    <row r="2034" spans="2:44" x14ac:dyDescent="0.25">
      <c r="B2034" s="1" t="str">
        <f>IF(I2034="","",
(IF(N2034=FİLTRE!$H$6,2,0)+IF(FİLTRE!$H$6="TOPLAM",2,0))
)</f>
        <v/>
      </c>
      <c r="C2034">
        <f>IF(FİLTRE!$M$5="",9,(IF(U2034&gt;=FİLTRE!$M$5,1,0)))</f>
        <v>1</v>
      </c>
      <c r="D2034" s="1">
        <f>IF(FİLTRE!$M$6="",9,(IF('SKT LİSTESİ'!P2034&lt;=FİLTRE!$M$6,1,0)))</f>
        <v>1</v>
      </c>
      <c r="E2034" s="25" t="str">
        <f>IF(I2034="","",(COUNTIFS($L$4:L2034,L2034)))</f>
        <v/>
      </c>
      <c r="F2034" s="13">
        <f>IF(OR(B2034&lt;&gt;2,C2034&lt;&gt;1,D2034&lt;&gt;1,H2034&lt;&gt;1),0,
COUNTIFS($B$4:B2034,2,$C$4:C2034,1,$D$4:D2034,1,$H$4:H2034,1))</f>
        <v>0</v>
      </c>
      <c r="G2034" s="26" t="str">
        <f>IF(I2034="","",(COUNTIF($E$4:E2034,E2034)))</f>
        <v/>
      </c>
      <c r="H2034" s="1">
        <f>IF(AND(J2034="SAYIM",FİLTRE!$H$5="RAFTA",U2034&lt;&gt;0),1,0)+
IF(AND(J2034="İADE DEPO",FİLTRE!$H$5="İADE DEPO"),1,0)+
IF(FİLTRE!$H$5="TÜMÜ",1,0)+
IF(AND(J2034="FİRMA İADE",FİLTRE!$H$5="FİRMA İADE"),1,0)+
IF(AND(J2034="İMHA",FİLTRE!$H$5="İMHA"),1,0)</f>
        <v>1</v>
      </c>
      <c r="I2034" s="99"/>
      <c r="J2034" s="100"/>
      <c r="K2034" s="100"/>
      <c r="L2034" s="101"/>
      <c r="M2034" s="102"/>
      <c r="N2034" s="101"/>
      <c r="O2034" s="99"/>
      <c r="P2034" s="103"/>
      <c r="Q2034" s="104"/>
      <c r="R2034" s="50"/>
      <c r="S2034" s="105"/>
      <c r="T2034" s="106"/>
      <c r="U2034" s="107"/>
      <c r="V2034" s="108"/>
      <c r="W2034" s="107"/>
      <c r="X2034" s="107"/>
      <c r="AA2034" s="107"/>
      <c r="AB2034" s="110"/>
      <c r="AC2034" s="110"/>
      <c r="AE2034" s="105"/>
      <c r="AF2034" s="105"/>
      <c r="AR2034" s="112"/>
    </row>
    <row r="2035" spans="2:44" x14ac:dyDescent="0.25">
      <c r="B2035" s="1" t="str">
        <f>IF(I2035="","",
(IF(N2035=FİLTRE!$H$6,2,0)+IF(FİLTRE!$H$6="TOPLAM",2,0))
)</f>
        <v/>
      </c>
      <c r="C2035">
        <f>IF(FİLTRE!$M$5="",9,(IF(U2035&gt;=FİLTRE!$M$5,1,0)))</f>
        <v>1</v>
      </c>
      <c r="D2035" s="1">
        <f>IF(FİLTRE!$M$6="",9,(IF('SKT LİSTESİ'!P2035&lt;=FİLTRE!$M$6,1,0)))</f>
        <v>1</v>
      </c>
      <c r="E2035" s="25" t="str">
        <f>IF(I2035="","",(COUNTIFS($L$4:L2035,L2035)))</f>
        <v/>
      </c>
      <c r="F2035" s="13">
        <f>IF(OR(B2035&lt;&gt;2,C2035&lt;&gt;1,D2035&lt;&gt;1,H2035&lt;&gt;1),0,
COUNTIFS($B$4:B2035,2,$C$4:C2035,1,$D$4:D2035,1,$H$4:H2035,1))</f>
        <v>0</v>
      </c>
      <c r="G2035" s="26" t="str">
        <f>IF(I2035="","",(COUNTIF($E$4:E2035,E2035)))</f>
        <v/>
      </c>
      <c r="H2035" s="1">
        <f>IF(AND(J2035="SAYIM",FİLTRE!$H$5="RAFTA",U2035&lt;&gt;0),1,0)+
IF(AND(J2035="İADE DEPO",FİLTRE!$H$5="İADE DEPO"),1,0)+
IF(FİLTRE!$H$5="TÜMÜ",1,0)+
IF(AND(J2035="FİRMA İADE",FİLTRE!$H$5="FİRMA İADE"),1,0)+
IF(AND(J2035="İMHA",FİLTRE!$H$5="İMHA"),1,0)</f>
        <v>1</v>
      </c>
      <c r="I2035" s="99"/>
      <c r="J2035" s="100"/>
      <c r="K2035" s="100"/>
      <c r="L2035" s="101"/>
      <c r="M2035" s="102"/>
      <c r="N2035" s="101"/>
      <c r="O2035" s="99"/>
      <c r="P2035" s="103"/>
      <c r="Q2035" s="104"/>
      <c r="R2035" s="50"/>
      <c r="S2035" s="105"/>
      <c r="T2035" s="106"/>
      <c r="U2035" s="107"/>
      <c r="V2035" s="108"/>
      <c r="W2035" s="107"/>
      <c r="X2035" s="107"/>
      <c r="AA2035" s="107"/>
      <c r="AB2035" s="110"/>
      <c r="AC2035" s="110"/>
      <c r="AE2035" s="105"/>
      <c r="AF2035" s="105"/>
      <c r="AR2035" s="112"/>
    </row>
    <row r="2036" spans="2:44" x14ac:dyDescent="0.25">
      <c r="B2036" s="1" t="str">
        <f>IF(I2036="","",
(IF(N2036=FİLTRE!$H$6,2,0)+IF(FİLTRE!$H$6="TOPLAM",2,0))
)</f>
        <v/>
      </c>
      <c r="C2036">
        <f>IF(FİLTRE!$M$5="",9,(IF(U2036&gt;=FİLTRE!$M$5,1,0)))</f>
        <v>1</v>
      </c>
      <c r="D2036" s="1">
        <f>IF(FİLTRE!$M$6="",9,(IF('SKT LİSTESİ'!P2036&lt;=FİLTRE!$M$6,1,0)))</f>
        <v>1</v>
      </c>
      <c r="E2036" s="25" t="str">
        <f>IF(I2036="","",(COUNTIFS($L$4:L2036,L2036)))</f>
        <v/>
      </c>
      <c r="F2036" s="13">
        <f>IF(OR(B2036&lt;&gt;2,C2036&lt;&gt;1,D2036&lt;&gt;1,H2036&lt;&gt;1),0,
COUNTIFS($B$4:B2036,2,$C$4:C2036,1,$D$4:D2036,1,$H$4:H2036,1))</f>
        <v>0</v>
      </c>
      <c r="G2036" s="26" t="str">
        <f>IF(I2036="","",(COUNTIF($E$4:E2036,E2036)))</f>
        <v/>
      </c>
      <c r="H2036" s="1">
        <f>IF(AND(J2036="SAYIM",FİLTRE!$H$5="RAFTA",U2036&lt;&gt;0),1,0)+
IF(AND(J2036="İADE DEPO",FİLTRE!$H$5="İADE DEPO"),1,0)+
IF(FİLTRE!$H$5="TÜMÜ",1,0)+
IF(AND(J2036="FİRMA İADE",FİLTRE!$H$5="FİRMA İADE"),1,0)+
IF(AND(J2036="İMHA",FİLTRE!$H$5="İMHA"),1,0)</f>
        <v>1</v>
      </c>
      <c r="I2036" s="99"/>
      <c r="J2036" s="100"/>
      <c r="K2036" s="100"/>
      <c r="L2036" s="101"/>
      <c r="M2036" s="102"/>
      <c r="N2036" s="101"/>
      <c r="O2036" s="99"/>
      <c r="P2036" s="103"/>
      <c r="Q2036" s="104"/>
      <c r="R2036" s="50"/>
      <c r="S2036" s="105"/>
      <c r="T2036" s="106"/>
      <c r="U2036" s="107"/>
      <c r="V2036" s="108"/>
      <c r="W2036" s="107"/>
      <c r="X2036" s="107"/>
      <c r="AA2036" s="107"/>
      <c r="AB2036" s="110"/>
      <c r="AC2036" s="110"/>
      <c r="AE2036" s="105"/>
      <c r="AF2036" s="105"/>
      <c r="AR2036" s="112"/>
    </row>
    <row r="2037" spans="2:44" x14ac:dyDescent="0.25">
      <c r="B2037" s="1" t="str">
        <f>IF(I2037="","",
(IF(N2037=FİLTRE!$H$6,2,0)+IF(FİLTRE!$H$6="TOPLAM",2,0))
)</f>
        <v/>
      </c>
      <c r="C2037">
        <f>IF(FİLTRE!$M$5="",9,(IF(U2037&gt;=FİLTRE!$M$5,1,0)))</f>
        <v>1</v>
      </c>
      <c r="D2037" s="1">
        <f>IF(FİLTRE!$M$6="",9,(IF('SKT LİSTESİ'!P2037&lt;=FİLTRE!$M$6,1,0)))</f>
        <v>1</v>
      </c>
      <c r="E2037" s="25" t="str">
        <f>IF(I2037="","",(COUNTIFS($L$4:L2037,L2037)))</f>
        <v/>
      </c>
      <c r="F2037" s="13">
        <f>IF(OR(B2037&lt;&gt;2,C2037&lt;&gt;1,D2037&lt;&gt;1,H2037&lt;&gt;1),0,
COUNTIFS($B$4:B2037,2,$C$4:C2037,1,$D$4:D2037,1,$H$4:H2037,1))</f>
        <v>0</v>
      </c>
      <c r="G2037" s="26" t="str">
        <f>IF(I2037="","",(COUNTIF($E$4:E2037,E2037)))</f>
        <v/>
      </c>
      <c r="H2037" s="1">
        <f>IF(AND(J2037="SAYIM",FİLTRE!$H$5="RAFTA",U2037&lt;&gt;0),1,0)+
IF(AND(J2037="İADE DEPO",FİLTRE!$H$5="İADE DEPO"),1,0)+
IF(FİLTRE!$H$5="TÜMÜ",1,0)+
IF(AND(J2037="FİRMA İADE",FİLTRE!$H$5="FİRMA İADE"),1,0)+
IF(AND(J2037="İMHA",FİLTRE!$H$5="İMHA"),1,0)</f>
        <v>1</v>
      </c>
      <c r="I2037" s="99"/>
      <c r="J2037" s="100"/>
      <c r="K2037" s="100"/>
      <c r="L2037" s="101"/>
      <c r="M2037" s="102"/>
      <c r="N2037" s="101"/>
      <c r="O2037" s="99"/>
      <c r="P2037" s="103"/>
      <c r="Q2037" s="104"/>
      <c r="R2037" s="50"/>
      <c r="S2037" s="105"/>
      <c r="T2037" s="106"/>
      <c r="U2037" s="107"/>
      <c r="V2037" s="108"/>
      <c r="W2037" s="107"/>
      <c r="X2037" s="107"/>
      <c r="AA2037" s="107"/>
      <c r="AB2037" s="110"/>
      <c r="AC2037" s="110"/>
      <c r="AE2037" s="105"/>
      <c r="AF2037" s="105"/>
      <c r="AR2037" s="112"/>
    </row>
    <row r="2038" spans="2:44" x14ac:dyDescent="0.25">
      <c r="B2038" s="1" t="str">
        <f>IF(I2038="","",
(IF(N2038=FİLTRE!$H$6,2,0)+IF(FİLTRE!$H$6="TOPLAM",2,0))
)</f>
        <v/>
      </c>
      <c r="C2038">
        <f>IF(FİLTRE!$M$5="",9,(IF(U2038&gt;=FİLTRE!$M$5,1,0)))</f>
        <v>1</v>
      </c>
      <c r="D2038" s="1">
        <f>IF(FİLTRE!$M$6="",9,(IF('SKT LİSTESİ'!P2038&lt;=FİLTRE!$M$6,1,0)))</f>
        <v>1</v>
      </c>
      <c r="E2038" s="25" t="str">
        <f>IF(I2038="","",(COUNTIFS($L$4:L2038,L2038)))</f>
        <v/>
      </c>
      <c r="F2038" s="13">
        <f>IF(OR(B2038&lt;&gt;2,C2038&lt;&gt;1,D2038&lt;&gt;1,H2038&lt;&gt;1),0,
COUNTIFS($B$4:B2038,2,$C$4:C2038,1,$D$4:D2038,1,$H$4:H2038,1))</f>
        <v>0</v>
      </c>
      <c r="G2038" s="26" t="str">
        <f>IF(I2038="","",(COUNTIF($E$4:E2038,E2038)))</f>
        <v/>
      </c>
      <c r="H2038" s="1">
        <f>IF(AND(J2038="SAYIM",FİLTRE!$H$5="RAFTA",U2038&lt;&gt;0),1,0)+
IF(AND(J2038="İADE DEPO",FİLTRE!$H$5="İADE DEPO"),1,0)+
IF(FİLTRE!$H$5="TÜMÜ",1,0)+
IF(AND(J2038="FİRMA İADE",FİLTRE!$H$5="FİRMA İADE"),1,0)+
IF(AND(J2038="İMHA",FİLTRE!$H$5="İMHA"),1,0)</f>
        <v>1</v>
      </c>
      <c r="I2038" s="99"/>
      <c r="J2038" s="100"/>
      <c r="K2038" s="100"/>
      <c r="L2038" s="101"/>
      <c r="M2038" s="102"/>
      <c r="N2038" s="101"/>
      <c r="O2038" s="99"/>
      <c r="P2038" s="103"/>
      <c r="Q2038" s="104"/>
      <c r="R2038" s="50"/>
      <c r="S2038" s="105"/>
      <c r="T2038" s="106"/>
      <c r="U2038" s="107"/>
      <c r="V2038" s="108"/>
      <c r="W2038" s="107"/>
      <c r="X2038" s="107"/>
      <c r="AA2038" s="107"/>
      <c r="AB2038" s="110"/>
      <c r="AC2038" s="110"/>
      <c r="AE2038" s="105"/>
      <c r="AF2038" s="105"/>
      <c r="AR2038" s="112"/>
    </row>
    <row r="2039" spans="2:44" x14ac:dyDescent="0.25">
      <c r="B2039" s="1" t="str">
        <f>IF(I2039="","",
(IF(N2039=FİLTRE!$H$6,2,0)+IF(FİLTRE!$H$6="TOPLAM",2,0))
)</f>
        <v/>
      </c>
      <c r="C2039">
        <f>IF(FİLTRE!$M$5="",9,(IF(U2039&gt;=FİLTRE!$M$5,1,0)))</f>
        <v>1</v>
      </c>
      <c r="D2039" s="1">
        <f>IF(FİLTRE!$M$6="",9,(IF('SKT LİSTESİ'!P2039&lt;=FİLTRE!$M$6,1,0)))</f>
        <v>1</v>
      </c>
      <c r="E2039" s="25" t="str">
        <f>IF(I2039="","",(COUNTIFS($L$4:L2039,L2039)))</f>
        <v/>
      </c>
      <c r="F2039" s="13">
        <f>IF(OR(B2039&lt;&gt;2,C2039&lt;&gt;1,D2039&lt;&gt;1,H2039&lt;&gt;1),0,
COUNTIFS($B$4:B2039,2,$C$4:C2039,1,$D$4:D2039,1,$H$4:H2039,1))</f>
        <v>0</v>
      </c>
      <c r="G2039" s="26" t="str">
        <f>IF(I2039="","",(COUNTIF($E$4:E2039,E2039)))</f>
        <v/>
      </c>
      <c r="H2039" s="1">
        <f>IF(AND(J2039="SAYIM",FİLTRE!$H$5="RAFTA",U2039&lt;&gt;0),1,0)+
IF(AND(J2039="İADE DEPO",FİLTRE!$H$5="İADE DEPO"),1,0)+
IF(FİLTRE!$H$5="TÜMÜ",1,0)+
IF(AND(J2039="FİRMA İADE",FİLTRE!$H$5="FİRMA İADE"),1,0)+
IF(AND(J2039="İMHA",FİLTRE!$H$5="İMHA"),1,0)</f>
        <v>1</v>
      </c>
      <c r="I2039" s="99"/>
      <c r="J2039" s="100"/>
      <c r="K2039" s="100"/>
      <c r="L2039" s="101"/>
      <c r="M2039" s="102"/>
      <c r="N2039" s="101"/>
      <c r="O2039" s="99"/>
      <c r="P2039" s="103"/>
      <c r="Q2039" s="104"/>
      <c r="R2039" s="50"/>
      <c r="S2039" s="105"/>
      <c r="T2039" s="106"/>
      <c r="U2039" s="107"/>
      <c r="V2039" s="108"/>
      <c r="W2039" s="107"/>
      <c r="X2039" s="107"/>
      <c r="AA2039" s="107"/>
      <c r="AB2039" s="110"/>
      <c r="AC2039" s="110"/>
      <c r="AE2039" s="105"/>
      <c r="AF2039" s="105"/>
      <c r="AR2039" s="112"/>
    </row>
    <row r="2040" spans="2:44" x14ac:dyDescent="0.25">
      <c r="B2040" s="1" t="str">
        <f>IF(I2040="","",
(IF(N2040=FİLTRE!$H$6,2,0)+IF(FİLTRE!$H$6="TOPLAM",2,0))
)</f>
        <v/>
      </c>
      <c r="C2040">
        <f>IF(FİLTRE!$M$5="",9,(IF(U2040&gt;=FİLTRE!$M$5,1,0)))</f>
        <v>1</v>
      </c>
      <c r="D2040" s="1">
        <f>IF(FİLTRE!$M$6="",9,(IF('SKT LİSTESİ'!P2040&lt;=FİLTRE!$M$6,1,0)))</f>
        <v>1</v>
      </c>
      <c r="E2040" s="25" t="str">
        <f>IF(I2040="","",(COUNTIFS($L$4:L2040,L2040)))</f>
        <v/>
      </c>
      <c r="F2040" s="13">
        <f>IF(OR(B2040&lt;&gt;2,C2040&lt;&gt;1,D2040&lt;&gt;1,H2040&lt;&gt;1),0,
COUNTIFS($B$4:B2040,2,$C$4:C2040,1,$D$4:D2040,1,$H$4:H2040,1))</f>
        <v>0</v>
      </c>
      <c r="G2040" s="26" t="str">
        <f>IF(I2040="","",(COUNTIF($E$4:E2040,E2040)))</f>
        <v/>
      </c>
      <c r="H2040" s="1">
        <f>IF(AND(J2040="SAYIM",FİLTRE!$H$5="RAFTA",U2040&lt;&gt;0),1,0)+
IF(AND(J2040="İADE DEPO",FİLTRE!$H$5="İADE DEPO"),1,0)+
IF(FİLTRE!$H$5="TÜMÜ",1,0)+
IF(AND(J2040="FİRMA İADE",FİLTRE!$H$5="FİRMA İADE"),1,0)+
IF(AND(J2040="İMHA",FİLTRE!$H$5="İMHA"),1,0)</f>
        <v>1</v>
      </c>
      <c r="I2040" s="99"/>
      <c r="J2040" s="100"/>
      <c r="K2040" s="100"/>
      <c r="L2040" s="101"/>
      <c r="M2040" s="102"/>
      <c r="N2040" s="101"/>
      <c r="O2040" s="99"/>
      <c r="P2040" s="103"/>
      <c r="Q2040" s="104"/>
      <c r="R2040" s="50"/>
      <c r="S2040" s="105"/>
      <c r="T2040" s="106"/>
      <c r="U2040" s="107"/>
      <c r="V2040" s="108"/>
      <c r="W2040" s="107"/>
      <c r="X2040" s="107"/>
      <c r="AA2040" s="107"/>
      <c r="AB2040" s="110"/>
      <c r="AC2040" s="110"/>
      <c r="AE2040" s="105"/>
      <c r="AF2040" s="105"/>
      <c r="AR2040" s="112"/>
    </row>
    <row r="2041" spans="2:44" x14ac:dyDescent="0.25">
      <c r="B2041" s="1" t="str">
        <f>IF(I2041="","",
(IF(N2041=FİLTRE!$H$6,2,0)+IF(FİLTRE!$H$6="TOPLAM",2,0))
)</f>
        <v/>
      </c>
      <c r="C2041">
        <f>IF(FİLTRE!$M$5="",9,(IF(U2041&gt;=FİLTRE!$M$5,1,0)))</f>
        <v>1</v>
      </c>
      <c r="D2041" s="1">
        <f>IF(FİLTRE!$M$6="",9,(IF('SKT LİSTESİ'!P2041&lt;=FİLTRE!$M$6,1,0)))</f>
        <v>1</v>
      </c>
      <c r="E2041" s="25" t="str">
        <f>IF(I2041="","",(COUNTIFS($L$4:L2041,L2041)))</f>
        <v/>
      </c>
      <c r="F2041" s="13">
        <f>IF(OR(B2041&lt;&gt;2,C2041&lt;&gt;1,D2041&lt;&gt;1,H2041&lt;&gt;1),0,
COUNTIFS($B$4:B2041,2,$C$4:C2041,1,$D$4:D2041,1,$H$4:H2041,1))</f>
        <v>0</v>
      </c>
      <c r="G2041" s="26" t="str">
        <f>IF(I2041="","",(COUNTIF($E$4:E2041,E2041)))</f>
        <v/>
      </c>
      <c r="H2041" s="1">
        <f>IF(AND(J2041="SAYIM",FİLTRE!$H$5="RAFTA",U2041&lt;&gt;0),1,0)+
IF(AND(J2041="İADE DEPO",FİLTRE!$H$5="İADE DEPO"),1,0)+
IF(FİLTRE!$H$5="TÜMÜ",1,0)+
IF(AND(J2041="FİRMA İADE",FİLTRE!$H$5="FİRMA İADE"),1,0)+
IF(AND(J2041="İMHA",FİLTRE!$H$5="İMHA"),1,0)</f>
        <v>1</v>
      </c>
      <c r="I2041" s="99"/>
      <c r="J2041" s="100"/>
      <c r="K2041" s="100"/>
      <c r="L2041" s="101"/>
      <c r="M2041" s="102"/>
      <c r="N2041" s="101"/>
      <c r="O2041" s="99"/>
      <c r="P2041" s="103"/>
      <c r="Q2041" s="104"/>
      <c r="R2041" s="50"/>
      <c r="S2041" s="105"/>
      <c r="T2041" s="106"/>
      <c r="U2041" s="107"/>
      <c r="V2041" s="108"/>
      <c r="W2041" s="107"/>
      <c r="X2041" s="107"/>
      <c r="AA2041" s="107"/>
      <c r="AB2041" s="110"/>
      <c r="AC2041" s="110"/>
      <c r="AE2041" s="105"/>
      <c r="AF2041" s="105"/>
      <c r="AR2041" s="112"/>
    </row>
    <row r="2042" spans="2:44" x14ac:dyDescent="0.25">
      <c r="B2042" s="1" t="str">
        <f>IF(I2042="","",
(IF(N2042=FİLTRE!$H$6,2,0)+IF(FİLTRE!$H$6="TOPLAM",2,0))
)</f>
        <v/>
      </c>
      <c r="C2042">
        <f>IF(FİLTRE!$M$5="",9,(IF(U2042&gt;=FİLTRE!$M$5,1,0)))</f>
        <v>1</v>
      </c>
      <c r="D2042" s="1">
        <f>IF(FİLTRE!$M$6="",9,(IF('SKT LİSTESİ'!P2042&lt;=FİLTRE!$M$6,1,0)))</f>
        <v>1</v>
      </c>
      <c r="E2042" s="25" t="str">
        <f>IF(I2042="","",(COUNTIFS($L$4:L2042,L2042)))</f>
        <v/>
      </c>
      <c r="F2042" s="13">
        <f>IF(OR(B2042&lt;&gt;2,C2042&lt;&gt;1,D2042&lt;&gt;1,H2042&lt;&gt;1),0,
COUNTIFS($B$4:B2042,2,$C$4:C2042,1,$D$4:D2042,1,$H$4:H2042,1))</f>
        <v>0</v>
      </c>
      <c r="G2042" s="26" t="str">
        <f>IF(I2042="","",(COUNTIF($E$4:E2042,E2042)))</f>
        <v/>
      </c>
      <c r="H2042" s="1">
        <f>IF(AND(J2042="SAYIM",FİLTRE!$H$5="RAFTA",U2042&lt;&gt;0),1,0)+
IF(AND(J2042="İADE DEPO",FİLTRE!$H$5="İADE DEPO"),1,0)+
IF(FİLTRE!$H$5="TÜMÜ",1,0)+
IF(AND(J2042="FİRMA İADE",FİLTRE!$H$5="FİRMA İADE"),1,0)+
IF(AND(J2042="İMHA",FİLTRE!$H$5="İMHA"),1,0)</f>
        <v>1</v>
      </c>
      <c r="I2042" s="99"/>
      <c r="J2042" s="100"/>
      <c r="K2042" s="100"/>
      <c r="L2042" s="101"/>
      <c r="M2042" s="102"/>
      <c r="N2042" s="101"/>
      <c r="O2042" s="99"/>
      <c r="P2042" s="103"/>
      <c r="Q2042" s="104"/>
      <c r="R2042" s="50"/>
      <c r="S2042" s="105"/>
      <c r="T2042" s="106"/>
      <c r="U2042" s="107"/>
      <c r="V2042" s="108"/>
      <c r="W2042" s="107"/>
      <c r="X2042" s="107"/>
      <c r="AA2042" s="107"/>
      <c r="AB2042" s="110"/>
      <c r="AC2042" s="110"/>
      <c r="AE2042" s="105"/>
      <c r="AF2042" s="105"/>
      <c r="AR2042" s="112"/>
    </row>
    <row r="2043" spans="2:44" x14ac:dyDescent="0.25">
      <c r="B2043" s="1" t="str">
        <f>IF(I2043="","",
(IF(N2043=FİLTRE!$H$6,2,0)+IF(FİLTRE!$H$6="TOPLAM",2,0))
)</f>
        <v/>
      </c>
      <c r="C2043">
        <f>IF(FİLTRE!$M$5="",9,(IF(U2043&gt;=FİLTRE!$M$5,1,0)))</f>
        <v>1</v>
      </c>
      <c r="D2043" s="1">
        <f>IF(FİLTRE!$M$6="",9,(IF('SKT LİSTESİ'!P2043&lt;=FİLTRE!$M$6,1,0)))</f>
        <v>1</v>
      </c>
      <c r="E2043" s="25" t="str">
        <f>IF(I2043="","",(COUNTIFS($L$4:L2043,L2043)))</f>
        <v/>
      </c>
      <c r="F2043" s="13">
        <f>IF(OR(B2043&lt;&gt;2,C2043&lt;&gt;1,D2043&lt;&gt;1,H2043&lt;&gt;1),0,
COUNTIFS($B$4:B2043,2,$C$4:C2043,1,$D$4:D2043,1,$H$4:H2043,1))</f>
        <v>0</v>
      </c>
      <c r="G2043" s="26" t="str">
        <f>IF(I2043="","",(COUNTIF($E$4:E2043,E2043)))</f>
        <v/>
      </c>
      <c r="H2043" s="1">
        <f>IF(AND(J2043="SAYIM",FİLTRE!$H$5="RAFTA",U2043&lt;&gt;0),1,0)+
IF(AND(J2043="İADE DEPO",FİLTRE!$H$5="İADE DEPO"),1,0)+
IF(FİLTRE!$H$5="TÜMÜ",1,0)+
IF(AND(J2043="FİRMA İADE",FİLTRE!$H$5="FİRMA İADE"),1,0)+
IF(AND(J2043="İMHA",FİLTRE!$H$5="İMHA"),1,0)</f>
        <v>1</v>
      </c>
      <c r="I2043" s="99"/>
      <c r="J2043" s="100"/>
      <c r="K2043" s="100"/>
      <c r="L2043" s="101"/>
      <c r="M2043" s="102"/>
      <c r="N2043" s="101"/>
      <c r="O2043" s="99"/>
      <c r="P2043" s="103"/>
      <c r="Q2043" s="104"/>
      <c r="R2043" s="50"/>
      <c r="S2043" s="105"/>
      <c r="T2043" s="106"/>
      <c r="U2043" s="107"/>
      <c r="V2043" s="108"/>
      <c r="W2043" s="107"/>
      <c r="X2043" s="107"/>
      <c r="AA2043" s="107"/>
      <c r="AB2043" s="110"/>
      <c r="AC2043" s="110"/>
      <c r="AE2043" s="105"/>
      <c r="AF2043" s="105"/>
      <c r="AR2043" s="112"/>
    </row>
    <row r="2044" spans="2:44" x14ac:dyDescent="0.25">
      <c r="B2044" s="1" t="str">
        <f>IF(I2044="","",
(IF(N2044=FİLTRE!$H$6,2,0)+IF(FİLTRE!$H$6="TOPLAM",2,0))
)</f>
        <v/>
      </c>
      <c r="C2044">
        <f>IF(FİLTRE!$M$5="",9,(IF(U2044&gt;=FİLTRE!$M$5,1,0)))</f>
        <v>1</v>
      </c>
      <c r="D2044" s="1">
        <f>IF(FİLTRE!$M$6="",9,(IF('SKT LİSTESİ'!P2044&lt;=FİLTRE!$M$6,1,0)))</f>
        <v>1</v>
      </c>
      <c r="E2044" s="25" t="str">
        <f>IF(I2044="","",(COUNTIFS($L$4:L2044,L2044)))</f>
        <v/>
      </c>
      <c r="F2044" s="13">
        <f>IF(OR(B2044&lt;&gt;2,C2044&lt;&gt;1,D2044&lt;&gt;1,H2044&lt;&gt;1),0,
COUNTIFS($B$4:B2044,2,$C$4:C2044,1,$D$4:D2044,1,$H$4:H2044,1))</f>
        <v>0</v>
      </c>
      <c r="G2044" s="26" t="str">
        <f>IF(I2044="","",(COUNTIF($E$4:E2044,E2044)))</f>
        <v/>
      </c>
      <c r="H2044" s="1">
        <f>IF(AND(J2044="SAYIM",FİLTRE!$H$5="RAFTA",U2044&lt;&gt;0),1,0)+
IF(AND(J2044="İADE DEPO",FİLTRE!$H$5="İADE DEPO"),1,0)+
IF(FİLTRE!$H$5="TÜMÜ",1,0)+
IF(AND(J2044="FİRMA İADE",FİLTRE!$H$5="FİRMA İADE"),1,0)+
IF(AND(J2044="İMHA",FİLTRE!$H$5="İMHA"),1,0)</f>
        <v>1</v>
      </c>
      <c r="I2044" s="99"/>
      <c r="J2044" s="100"/>
      <c r="K2044" s="100"/>
      <c r="L2044" s="101"/>
      <c r="M2044" s="102"/>
      <c r="N2044" s="101"/>
      <c r="O2044" s="99"/>
      <c r="P2044" s="103"/>
      <c r="Q2044" s="104"/>
      <c r="R2044" s="50"/>
      <c r="S2044" s="105"/>
      <c r="T2044" s="106"/>
      <c r="U2044" s="107"/>
      <c r="V2044" s="108"/>
      <c r="W2044" s="107"/>
      <c r="X2044" s="107"/>
      <c r="AA2044" s="107"/>
      <c r="AB2044" s="110"/>
      <c r="AC2044" s="110"/>
      <c r="AE2044" s="105"/>
      <c r="AF2044" s="105"/>
      <c r="AR2044" s="112"/>
    </row>
    <row r="2045" spans="2:44" x14ac:dyDescent="0.25">
      <c r="B2045" s="1" t="str">
        <f>IF(I2045="","",
(IF(N2045=FİLTRE!$H$6,2,0)+IF(FİLTRE!$H$6="TOPLAM",2,0))
)</f>
        <v/>
      </c>
      <c r="C2045">
        <f>IF(FİLTRE!$M$5="",9,(IF(U2045&gt;=FİLTRE!$M$5,1,0)))</f>
        <v>1</v>
      </c>
      <c r="D2045" s="1">
        <f>IF(FİLTRE!$M$6="",9,(IF('SKT LİSTESİ'!P2045&lt;=FİLTRE!$M$6,1,0)))</f>
        <v>1</v>
      </c>
      <c r="E2045" s="25" t="str">
        <f>IF(I2045="","",(COUNTIFS($L$4:L2045,L2045)))</f>
        <v/>
      </c>
      <c r="F2045" s="13">
        <f>IF(OR(B2045&lt;&gt;2,C2045&lt;&gt;1,D2045&lt;&gt;1,H2045&lt;&gt;1),0,
COUNTIFS($B$4:B2045,2,$C$4:C2045,1,$D$4:D2045,1,$H$4:H2045,1))</f>
        <v>0</v>
      </c>
      <c r="G2045" s="26" t="str">
        <f>IF(I2045="","",(COUNTIF($E$4:E2045,E2045)))</f>
        <v/>
      </c>
      <c r="H2045" s="1">
        <f>IF(AND(J2045="SAYIM",FİLTRE!$H$5="RAFTA",U2045&lt;&gt;0),1,0)+
IF(AND(J2045="İADE DEPO",FİLTRE!$H$5="İADE DEPO"),1,0)+
IF(FİLTRE!$H$5="TÜMÜ",1,0)+
IF(AND(J2045="FİRMA İADE",FİLTRE!$H$5="FİRMA İADE"),1,0)+
IF(AND(J2045="İMHA",FİLTRE!$H$5="İMHA"),1,0)</f>
        <v>1</v>
      </c>
      <c r="I2045" s="99"/>
      <c r="J2045" s="100"/>
      <c r="K2045" s="100"/>
      <c r="L2045" s="101"/>
      <c r="M2045" s="102"/>
      <c r="N2045" s="101"/>
      <c r="O2045" s="99"/>
      <c r="P2045" s="103"/>
      <c r="Q2045" s="104"/>
      <c r="R2045" s="50"/>
      <c r="S2045" s="105"/>
      <c r="T2045" s="106"/>
      <c r="U2045" s="107"/>
      <c r="V2045" s="108"/>
      <c r="W2045" s="107"/>
      <c r="X2045" s="107"/>
      <c r="AA2045" s="107"/>
      <c r="AB2045" s="110"/>
      <c r="AC2045" s="110"/>
      <c r="AE2045" s="105"/>
      <c r="AF2045" s="105"/>
      <c r="AR2045" s="112"/>
    </row>
    <row r="2046" spans="2:44" x14ac:dyDescent="0.25">
      <c r="B2046" s="1" t="str">
        <f>IF(I2046="","",
(IF(N2046=FİLTRE!$H$6,2,0)+IF(FİLTRE!$H$6="TOPLAM",2,0))
)</f>
        <v/>
      </c>
      <c r="C2046">
        <f>IF(FİLTRE!$M$5="",9,(IF(U2046&gt;=FİLTRE!$M$5,1,0)))</f>
        <v>1</v>
      </c>
      <c r="D2046" s="1">
        <f>IF(FİLTRE!$M$6="",9,(IF('SKT LİSTESİ'!P2046&lt;=FİLTRE!$M$6,1,0)))</f>
        <v>1</v>
      </c>
      <c r="E2046" s="25" t="str">
        <f>IF(I2046="","",(COUNTIFS($L$4:L2046,L2046)))</f>
        <v/>
      </c>
      <c r="F2046" s="13">
        <f>IF(OR(B2046&lt;&gt;2,C2046&lt;&gt;1,D2046&lt;&gt;1,H2046&lt;&gt;1),0,
COUNTIFS($B$4:B2046,2,$C$4:C2046,1,$D$4:D2046,1,$H$4:H2046,1))</f>
        <v>0</v>
      </c>
      <c r="G2046" s="26" t="str">
        <f>IF(I2046="","",(COUNTIF($E$4:E2046,E2046)))</f>
        <v/>
      </c>
      <c r="H2046" s="1">
        <f>IF(AND(J2046="SAYIM",FİLTRE!$H$5="RAFTA",U2046&lt;&gt;0),1,0)+
IF(AND(J2046="İADE DEPO",FİLTRE!$H$5="İADE DEPO"),1,0)+
IF(FİLTRE!$H$5="TÜMÜ",1,0)+
IF(AND(J2046="FİRMA İADE",FİLTRE!$H$5="FİRMA İADE"),1,0)+
IF(AND(J2046="İMHA",FİLTRE!$H$5="İMHA"),1,0)</f>
        <v>1</v>
      </c>
      <c r="I2046" s="99"/>
      <c r="J2046" s="100"/>
      <c r="K2046" s="100"/>
      <c r="L2046" s="101"/>
      <c r="M2046" s="102"/>
      <c r="N2046" s="101"/>
      <c r="O2046" s="99"/>
      <c r="P2046" s="103"/>
      <c r="Q2046" s="104"/>
      <c r="R2046" s="50"/>
      <c r="S2046" s="105"/>
      <c r="T2046" s="106"/>
      <c r="U2046" s="107"/>
      <c r="V2046" s="108"/>
      <c r="W2046" s="107"/>
      <c r="X2046" s="107"/>
      <c r="AA2046" s="107"/>
      <c r="AB2046" s="110"/>
      <c r="AC2046" s="110"/>
      <c r="AE2046" s="105"/>
      <c r="AF2046" s="105"/>
      <c r="AR2046" s="112"/>
    </row>
    <row r="2047" spans="2:44" x14ac:dyDescent="0.25">
      <c r="B2047" s="1" t="str">
        <f>IF(I2047="","",
(IF(N2047=FİLTRE!$H$6,2,0)+IF(FİLTRE!$H$6="TOPLAM",2,0))
)</f>
        <v/>
      </c>
      <c r="C2047">
        <f>IF(FİLTRE!$M$5="",9,(IF(U2047&gt;=FİLTRE!$M$5,1,0)))</f>
        <v>1</v>
      </c>
      <c r="D2047" s="1">
        <f>IF(FİLTRE!$M$6="",9,(IF('SKT LİSTESİ'!P2047&lt;=FİLTRE!$M$6,1,0)))</f>
        <v>1</v>
      </c>
      <c r="E2047" s="25" t="str">
        <f>IF(I2047="","",(COUNTIFS($L$4:L2047,L2047)))</f>
        <v/>
      </c>
      <c r="F2047" s="13">
        <f>IF(OR(B2047&lt;&gt;2,C2047&lt;&gt;1,D2047&lt;&gt;1,H2047&lt;&gt;1),0,
COUNTIFS($B$4:B2047,2,$C$4:C2047,1,$D$4:D2047,1,$H$4:H2047,1))</f>
        <v>0</v>
      </c>
      <c r="G2047" s="26" t="str">
        <f>IF(I2047="","",(COUNTIF($E$4:E2047,E2047)))</f>
        <v/>
      </c>
      <c r="H2047" s="1">
        <f>IF(AND(J2047="SAYIM",FİLTRE!$H$5="RAFTA",U2047&lt;&gt;0),1,0)+
IF(AND(J2047="İADE DEPO",FİLTRE!$H$5="İADE DEPO"),1,0)+
IF(FİLTRE!$H$5="TÜMÜ",1,0)+
IF(AND(J2047="FİRMA İADE",FİLTRE!$H$5="FİRMA İADE"),1,0)+
IF(AND(J2047="İMHA",FİLTRE!$H$5="İMHA"),1,0)</f>
        <v>1</v>
      </c>
      <c r="I2047" s="99"/>
      <c r="J2047" s="100"/>
      <c r="K2047" s="100"/>
      <c r="L2047" s="101"/>
      <c r="M2047" s="102"/>
      <c r="N2047" s="101"/>
      <c r="O2047" s="99"/>
      <c r="P2047" s="103"/>
      <c r="Q2047" s="104"/>
      <c r="R2047" s="50"/>
      <c r="S2047" s="105"/>
      <c r="T2047" s="106"/>
      <c r="U2047" s="107"/>
      <c r="V2047" s="108"/>
      <c r="W2047" s="107"/>
      <c r="X2047" s="107"/>
      <c r="AA2047" s="107"/>
      <c r="AB2047" s="110"/>
      <c r="AC2047" s="110"/>
      <c r="AE2047" s="105"/>
      <c r="AF2047" s="105"/>
      <c r="AR2047" s="112"/>
    </row>
    <row r="2048" spans="2:44" x14ac:dyDescent="0.25">
      <c r="B2048" s="1" t="str">
        <f>IF(I2048="","",
(IF(N2048=FİLTRE!$H$6,2,0)+IF(FİLTRE!$H$6="TOPLAM",2,0))
)</f>
        <v/>
      </c>
      <c r="C2048">
        <f>IF(FİLTRE!$M$5="",9,(IF(U2048&gt;=FİLTRE!$M$5,1,0)))</f>
        <v>1</v>
      </c>
      <c r="D2048" s="1">
        <f>IF(FİLTRE!$M$6="",9,(IF('SKT LİSTESİ'!P2048&lt;=FİLTRE!$M$6,1,0)))</f>
        <v>1</v>
      </c>
      <c r="E2048" s="25" t="str">
        <f>IF(I2048="","",(COUNTIFS($L$4:L2048,L2048)))</f>
        <v/>
      </c>
      <c r="F2048" s="13">
        <f>IF(OR(B2048&lt;&gt;2,C2048&lt;&gt;1,D2048&lt;&gt;1,H2048&lt;&gt;1),0,
COUNTIFS($B$4:B2048,2,$C$4:C2048,1,$D$4:D2048,1,$H$4:H2048,1))</f>
        <v>0</v>
      </c>
      <c r="G2048" s="26" t="str">
        <f>IF(I2048="","",(COUNTIF($E$4:E2048,E2048)))</f>
        <v/>
      </c>
      <c r="H2048" s="1">
        <f>IF(AND(J2048="SAYIM",FİLTRE!$H$5="RAFTA",U2048&lt;&gt;0),1,0)+
IF(AND(J2048="İADE DEPO",FİLTRE!$H$5="İADE DEPO"),1,0)+
IF(FİLTRE!$H$5="TÜMÜ",1,0)+
IF(AND(J2048="FİRMA İADE",FİLTRE!$H$5="FİRMA İADE"),1,0)+
IF(AND(J2048="İMHA",FİLTRE!$H$5="İMHA"),1,0)</f>
        <v>1</v>
      </c>
      <c r="I2048" s="99"/>
      <c r="J2048" s="100"/>
      <c r="K2048" s="100"/>
      <c r="L2048" s="101"/>
      <c r="M2048" s="102"/>
      <c r="N2048" s="101"/>
      <c r="O2048" s="99"/>
      <c r="P2048" s="103"/>
      <c r="Q2048" s="104"/>
      <c r="R2048" s="50"/>
      <c r="S2048" s="105"/>
      <c r="T2048" s="106"/>
      <c r="U2048" s="107"/>
      <c r="V2048" s="108"/>
      <c r="W2048" s="107"/>
      <c r="X2048" s="107"/>
      <c r="AA2048" s="107"/>
      <c r="AB2048" s="110"/>
      <c r="AC2048" s="110"/>
      <c r="AE2048" s="105"/>
      <c r="AF2048" s="105"/>
      <c r="AR2048" s="112"/>
    </row>
    <row r="2049" spans="2:44" x14ac:dyDescent="0.25">
      <c r="B2049" s="1" t="str">
        <f>IF(I2049="","",
(IF(N2049=FİLTRE!$H$6,2,0)+IF(FİLTRE!$H$6="TOPLAM",2,0))
)</f>
        <v/>
      </c>
      <c r="C2049">
        <f>IF(FİLTRE!$M$5="",9,(IF(U2049&gt;=FİLTRE!$M$5,1,0)))</f>
        <v>1</v>
      </c>
      <c r="D2049" s="1">
        <f>IF(FİLTRE!$M$6="",9,(IF('SKT LİSTESİ'!P2049&lt;=FİLTRE!$M$6,1,0)))</f>
        <v>1</v>
      </c>
      <c r="E2049" s="25" t="str">
        <f>IF(I2049="","",(COUNTIFS($L$4:L2049,L2049)))</f>
        <v/>
      </c>
      <c r="F2049" s="13">
        <f>IF(OR(B2049&lt;&gt;2,C2049&lt;&gt;1,D2049&lt;&gt;1,H2049&lt;&gt;1),0,
COUNTIFS($B$4:B2049,2,$C$4:C2049,1,$D$4:D2049,1,$H$4:H2049,1))</f>
        <v>0</v>
      </c>
      <c r="G2049" s="26" t="str">
        <f>IF(I2049="","",(COUNTIF($E$4:E2049,E2049)))</f>
        <v/>
      </c>
      <c r="H2049" s="1">
        <f>IF(AND(J2049="SAYIM",FİLTRE!$H$5="RAFTA",U2049&lt;&gt;0),1,0)+
IF(AND(J2049="İADE DEPO",FİLTRE!$H$5="İADE DEPO"),1,0)+
IF(FİLTRE!$H$5="TÜMÜ",1,0)+
IF(AND(J2049="FİRMA İADE",FİLTRE!$H$5="FİRMA İADE"),1,0)+
IF(AND(J2049="İMHA",FİLTRE!$H$5="İMHA"),1,0)</f>
        <v>1</v>
      </c>
      <c r="I2049" s="99"/>
      <c r="J2049" s="100"/>
      <c r="K2049" s="100"/>
      <c r="L2049" s="101"/>
      <c r="M2049" s="102"/>
      <c r="N2049" s="101"/>
      <c r="O2049" s="99"/>
      <c r="P2049" s="103"/>
      <c r="Q2049" s="104"/>
      <c r="R2049" s="50"/>
      <c r="S2049" s="105"/>
      <c r="T2049" s="106"/>
      <c r="U2049" s="107"/>
      <c r="V2049" s="108"/>
      <c r="W2049" s="107"/>
      <c r="X2049" s="107"/>
      <c r="AA2049" s="107"/>
      <c r="AB2049" s="110"/>
      <c r="AC2049" s="110"/>
      <c r="AE2049" s="105"/>
      <c r="AF2049" s="105"/>
      <c r="AR2049" s="112"/>
    </row>
    <row r="2050" spans="2:44" x14ac:dyDescent="0.25">
      <c r="B2050" s="1" t="str">
        <f>IF(I2050="","",
(IF(N2050=FİLTRE!$H$6,2,0)+IF(FİLTRE!$H$6="TOPLAM",2,0))
)</f>
        <v/>
      </c>
      <c r="C2050">
        <f>IF(FİLTRE!$M$5="",9,(IF(U2050&gt;=FİLTRE!$M$5,1,0)))</f>
        <v>1</v>
      </c>
      <c r="D2050" s="1">
        <f>IF(FİLTRE!$M$6="",9,(IF('SKT LİSTESİ'!P2050&lt;=FİLTRE!$M$6,1,0)))</f>
        <v>1</v>
      </c>
      <c r="E2050" s="25" t="str">
        <f>IF(I2050="","",(COUNTIFS($L$4:L2050,L2050)))</f>
        <v/>
      </c>
      <c r="F2050" s="13">
        <f>IF(OR(B2050&lt;&gt;2,C2050&lt;&gt;1,D2050&lt;&gt;1,H2050&lt;&gt;1),0,
COUNTIFS($B$4:B2050,2,$C$4:C2050,1,$D$4:D2050,1,$H$4:H2050,1))</f>
        <v>0</v>
      </c>
      <c r="G2050" s="26" t="str">
        <f>IF(I2050="","",(COUNTIF($E$4:E2050,E2050)))</f>
        <v/>
      </c>
      <c r="H2050" s="1">
        <f>IF(AND(J2050="SAYIM",FİLTRE!$H$5="RAFTA",U2050&lt;&gt;0),1,0)+
IF(AND(J2050="İADE DEPO",FİLTRE!$H$5="İADE DEPO"),1,0)+
IF(FİLTRE!$H$5="TÜMÜ",1,0)+
IF(AND(J2050="FİRMA İADE",FİLTRE!$H$5="FİRMA İADE"),1,0)+
IF(AND(J2050="İMHA",FİLTRE!$H$5="İMHA"),1,0)</f>
        <v>1</v>
      </c>
      <c r="I2050" s="99"/>
      <c r="J2050" s="100"/>
      <c r="K2050" s="100"/>
      <c r="L2050" s="101"/>
      <c r="M2050" s="102"/>
      <c r="N2050" s="101"/>
      <c r="O2050" s="99"/>
      <c r="P2050" s="103"/>
      <c r="Q2050" s="104"/>
      <c r="R2050" s="50"/>
      <c r="S2050" s="105"/>
      <c r="T2050" s="106"/>
      <c r="U2050" s="107"/>
      <c r="V2050" s="108"/>
      <c r="W2050" s="107"/>
      <c r="X2050" s="107"/>
      <c r="AA2050" s="107"/>
      <c r="AB2050" s="110"/>
      <c r="AC2050" s="110"/>
      <c r="AE2050" s="105"/>
      <c r="AF2050" s="105"/>
      <c r="AR2050" s="112"/>
    </row>
    <row r="2051" spans="2:44" x14ac:dyDescent="0.25">
      <c r="B2051" s="1" t="str">
        <f>IF(I2051="","",
(IF(N2051=FİLTRE!$H$6,2,0)+IF(FİLTRE!$H$6="TOPLAM",2,0))
)</f>
        <v/>
      </c>
      <c r="C2051">
        <f>IF(FİLTRE!$M$5="",9,(IF(U2051&gt;=FİLTRE!$M$5,1,0)))</f>
        <v>1</v>
      </c>
      <c r="D2051" s="1">
        <f>IF(FİLTRE!$M$6="",9,(IF('SKT LİSTESİ'!P2051&lt;=FİLTRE!$M$6,1,0)))</f>
        <v>1</v>
      </c>
      <c r="E2051" s="25" t="str">
        <f>IF(I2051="","",(COUNTIFS($L$4:L2051,L2051)))</f>
        <v/>
      </c>
      <c r="F2051" s="13">
        <f>IF(OR(B2051&lt;&gt;2,C2051&lt;&gt;1,D2051&lt;&gt;1,H2051&lt;&gt;1),0,
COUNTIFS($B$4:B2051,2,$C$4:C2051,1,$D$4:D2051,1,$H$4:H2051,1))</f>
        <v>0</v>
      </c>
      <c r="G2051" s="26" t="str">
        <f>IF(I2051="","",(COUNTIF($E$4:E2051,E2051)))</f>
        <v/>
      </c>
      <c r="H2051" s="1">
        <f>IF(AND(J2051="SAYIM",FİLTRE!$H$5="RAFTA",U2051&lt;&gt;0),1,0)+
IF(AND(J2051="İADE DEPO",FİLTRE!$H$5="İADE DEPO"),1,0)+
IF(FİLTRE!$H$5="TÜMÜ",1,0)+
IF(AND(J2051="FİRMA İADE",FİLTRE!$H$5="FİRMA İADE"),1,0)+
IF(AND(J2051="İMHA",FİLTRE!$H$5="İMHA"),1,0)</f>
        <v>1</v>
      </c>
      <c r="I2051" s="99"/>
      <c r="J2051" s="100"/>
      <c r="K2051" s="100"/>
      <c r="L2051" s="101"/>
      <c r="M2051" s="102"/>
      <c r="N2051" s="101"/>
      <c r="O2051" s="99"/>
      <c r="P2051" s="103"/>
      <c r="Q2051" s="104"/>
      <c r="R2051" s="50"/>
      <c r="S2051" s="105"/>
      <c r="T2051" s="106"/>
      <c r="U2051" s="107"/>
      <c r="V2051" s="108"/>
      <c r="W2051" s="107"/>
      <c r="X2051" s="107"/>
      <c r="AA2051" s="107"/>
      <c r="AB2051" s="110"/>
      <c r="AC2051" s="110"/>
      <c r="AE2051" s="105"/>
      <c r="AF2051" s="105"/>
      <c r="AR2051" s="112"/>
    </row>
    <row r="2052" spans="2:44" x14ac:dyDescent="0.25">
      <c r="B2052" s="1" t="str">
        <f>IF(I2052="","",
(IF(N2052=FİLTRE!$H$6,2,0)+IF(FİLTRE!$H$6="TOPLAM",2,0))
)</f>
        <v/>
      </c>
      <c r="C2052">
        <f>IF(FİLTRE!$M$5="",9,(IF(U2052&gt;=FİLTRE!$M$5,1,0)))</f>
        <v>1</v>
      </c>
      <c r="D2052" s="1">
        <f>IF(FİLTRE!$M$6="",9,(IF('SKT LİSTESİ'!P2052&lt;=FİLTRE!$M$6,1,0)))</f>
        <v>1</v>
      </c>
      <c r="E2052" s="25" t="str">
        <f>IF(I2052="","",(COUNTIFS($L$4:L2052,L2052)))</f>
        <v/>
      </c>
      <c r="F2052" s="13">
        <f>IF(OR(B2052&lt;&gt;2,C2052&lt;&gt;1,D2052&lt;&gt;1,H2052&lt;&gt;1),0,
COUNTIFS($B$4:B2052,2,$C$4:C2052,1,$D$4:D2052,1,$H$4:H2052,1))</f>
        <v>0</v>
      </c>
      <c r="G2052" s="26" t="str">
        <f>IF(I2052="","",(COUNTIF($E$4:E2052,E2052)))</f>
        <v/>
      </c>
      <c r="H2052" s="1">
        <f>IF(AND(J2052="SAYIM",FİLTRE!$H$5="RAFTA",U2052&lt;&gt;0),1,0)+
IF(AND(J2052="İADE DEPO",FİLTRE!$H$5="İADE DEPO"),1,0)+
IF(FİLTRE!$H$5="TÜMÜ",1,0)+
IF(AND(J2052="FİRMA İADE",FİLTRE!$H$5="FİRMA İADE"),1,0)+
IF(AND(J2052="İMHA",FİLTRE!$H$5="İMHA"),1,0)</f>
        <v>1</v>
      </c>
      <c r="I2052" s="99"/>
      <c r="J2052" s="100"/>
      <c r="K2052" s="100"/>
      <c r="L2052" s="101"/>
      <c r="M2052" s="102"/>
      <c r="N2052" s="101"/>
      <c r="O2052" s="99"/>
      <c r="P2052" s="103"/>
      <c r="Q2052" s="104"/>
      <c r="R2052" s="50"/>
      <c r="S2052" s="105"/>
      <c r="T2052" s="106"/>
      <c r="U2052" s="107"/>
      <c r="V2052" s="108"/>
      <c r="W2052" s="107"/>
      <c r="X2052" s="107"/>
      <c r="AA2052" s="107"/>
      <c r="AB2052" s="110"/>
      <c r="AC2052" s="110"/>
      <c r="AE2052" s="105"/>
      <c r="AF2052" s="105"/>
      <c r="AR2052" s="112"/>
    </row>
    <row r="2053" spans="2:44" x14ac:dyDescent="0.25">
      <c r="B2053" s="1" t="str">
        <f>IF(I2053="","",
(IF(N2053=FİLTRE!$H$6,2,0)+IF(FİLTRE!$H$6="TOPLAM",2,0))
)</f>
        <v/>
      </c>
      <c r="C2053">
        <f>IF(FİLTRE!$M$5="",9,(IF(U2053&gt;=FİLTRE!$M$5,1,0)))</f>
        <v>1</v>
      </c>
      <c r="D2053" s="1">
        <f>IF(FİLTRE!$M$6="",9,(IF('SKT LİSTESİ'!P2053&lt;=FİLTRE!$M$6,1,0)))</f>
        <v>1</v>
      </c>
      <c r="E2053" s="25" t="str">
        <f>IF(I2053="","",(COUNTIFS($L$4:L2053,L2053)))</f>
        <v/>
      </c>
      <c r="F2053" s="13">
        <f>IF(OR(B2053&lt;&gt;2,C2053&lt;&gt;1,D2053&lt;&gt;1,H2053&lt;&gt;1),0,
COUNTIFS($B$4:B2053,2,$C$4:C2053,1,$D$4:D2053,1,$H$4:H2053,1))</f>
        <v>0</v>
      </c>
      <c r="G2053" s="26" t="str">
        <f>IF(I2053="","",(COUNTIF($E$4:E2053,E2053)))</f>
        <v/>
      </c>
      <c r="H2053" s="1">
        <f>IF(AND(J2053="SAYIM",FİLTRE!$H$5="RAFTA",U2053&lt;&gt;0),1,0)+
IF(AND(J2053="İADE DEPO",FİLTRE!$H$5="İADE DEPO"),1,0)+
IF(FİLTRE!$H$5="TÜMÜ",1,0)+
IF(AND(J2053="FİRMA İADE",FİLTRE!$H$5="FİRMA İADE"),1,0)+
IF(AND(J2053="İMHA",FİLTRE!$H$5="İMHA"),1,0)</f>
        <v>1</v>
      </c>
      <c r="I2053" s="99"/>
      <c r="J2053" s="100"/>
      <c r="K2053" s="100"/>
      <c r="L2053" s="101"/>
      <c r="M2053" s="102"/>
      <c r="N2053" s="101"/>
      <c r="O2053" s="99"/>
      <c r="P2053" s="103"/>
      <c r="Q2053" s="104"/>
      <c r="R2053" s="50"/>
      <c r="S2053" s="105"/>
      <c r="T2053" s="106"/>
      <c r="U2053" s="107"/>
      <c r="V2053" s="108"/>
      <c r="W2053" s="107"/>
      <c r="X2053" s="107"/>
      <c r="AA2053" s="107"/>
      <c r="AB2053" s="110"/>
      <c r="AC2053" s="110"/>
      <c r="AE2053" s="105"/>
      <c r="AF2053" s="105"/>
      <c r="AR2053" s="112"/>
    </row>
    <row r="2054" spans="2:44" x14ac:dyDescent="0.25">
      <c r="B2054" s="1" t="str">
        <f>IF(I2054="","",
(IF(N2054=FİLTRE!$H$6,2,0)+IF(FİLTRE!$H$6="TOPLAM",2,0))
)</f>
        <v/>
      </c>
      <c r="C2054">
        <f>IF(FİLTRE!$M$5="",9,(IF(U2054&gt;=FİLTRE!$M$5,1,0)))</f>
        <v>1</v>
      </c>
      <c r="D2054" s="1">
        <f>IF(FİLTRE!$M$6="",9,(IF('SKT LİSTESİ'!P2054&lt;=FİLTRE!$M$6,1,0)))</f>
        <v>1</v>
      </c>
      <c r="E2054" s="25" t="str">
        <f>IF(I2054="","",(COUNTIFS($L$4:L2054,L2054)))</f>
        <v/>
      </c>
      <c r="F2054" s="13">
        <f>IF(OR(B2054&lt;&gt;2,C2054&lt;&gt;1,D2054&lt;&gt;1,H2054&lt;&gt;1),0,
COUNTIFS($B$4:B2054,2,$C$4:C2054,1,$D$4:D2054,1,$H$4:H2054,1))</f>
        <v>0</v>
      </c>
      <c r="G2054" s="26" t="str">
        <f>IF(I2054="","",(COUNTIF($E$4:E2054,E2054)))</f>
        <v/>
      </c>
      <c r="H2054" s="1">
        <f>IF(AND(J2054="SAYIM",FİLTRE!$H$5="RAFTA",U2054&lt;&gt;0),1,0)+
IF(AND(J2054="İADE DEPO",FİLTRE!$H$5="İADE DEPO"),1,0)+
IF(FİLTRE!$H$5="TÜMÜ",1,0)+
IF(AND(J2054="FİRMA İADE",FİLTRE!$H$5="FİRMA İADE"),1,0)+
IF(AND(J2054="İMHA",FİLTRE!$H$5="İMHA"),1,0)</f>
        <v>1</v>
      </c>
      <c r="I2054" s="99"/>
      <c r="J2054" s="100"/>
      <c r="K2054" s="100"/>
      <c r="L2054" s="101"/>
      <c r="M2054" s="102"/>
      <c r="N2054" s="101"/>
      <c r="O2054" s="99"/>
      <c r="P2054" s="103"/>
      <c r="Q2054" s="104"/>
      <c r="R2054" s="50"/>
      <c r="S2054" s="105"/>
      <c r="T2054" s="106"/>
      <c r="U2054" s="107"/>
      <c r="V2054" s="108"/>
      <c r="W2054" s="107"/>
      <c r="X2054" s="107"/>
      <c r="AA2054" s="107"/>
      <c r="AB2054" s="110"/>
      <c r="AC2054" s="110"/>
      <c r="AE2054" s="105"/>
      <c r="AF2054" s="105"/>
      <c r="AR2054" s="112"/>
    </row>
    <row r="2055" spans="2:44" x14ac:dyDescent="0.25">
      <c r="B2055" s="1" t="str">
        <f>IF(I2055="","",
(IF(N2055=FİLTRE!$H$6,2,0)+IF(FİLTRE!$H$6="TOPLAM",2,0))
)</f>
        <v/>
      </c>
      <c r="C2055">
        <f>IF(FİLTRE!$M$5="",9,(IF(U2055&gt;=FİLTRE!$M$5,1,0)))</f>
        <v>1</v>
      </c>
      <c r="D2055" s="1">
        <f>IF(FİLTRE!$M$6="",9,(IF('SKT LİSTESİ'!P2055&lt;=FİLTRE!$M$6,1,0)))</f>
        <v>1</v>
      </c>
      <c r="E2055" s="25" t="str">
        <f>IF(I2055="","",(COUNTIFS($L$4:L2055,L2055)))</f>
        <v/>
      </c>
      <c r="F2055" s="13">
        <f>IF(OR(B2055&lt;&gt;2,C2055&lt;&gt;1,D2055&lt;&gt;1,H2055&lt;&gt;1),0,
COUNTIFS($B$4:B2055,2,$C$4:C2055,1,$D$4:D2055,1,$H$4:H2055,1))</f>
        <v>0</v>
      </c>
      <c r="G2055" s="26" t="str">
        <f>IF(I2055="","",(COUNTIF($E$4:E2055,E2055)))</f>
        <v/>
      </c>
      <c r="H2055" s="1">
        <f>IF(AND(J2055="SAYIM",FİLTRE!$H$5="RAFTA",U2055&lt;&gt;0),1,0)+
IF(AND(J2055="İADE DEPO",FİLTRE!$H$5="İADE DEPO"),1,0)+
IF(FİLTRE!$H$5="TÜMÜ",1,0)+
IF(AND(J2055="FİRMA İADE",FİLTRE!$H$5="FİRMA İADE"),1,0)+
IF(AND(J2055="İMHA",FİLTRE!$H$5="İMHA"),1,0)</f>
        <v>1</v>
      </c>
      <c r="I2055" s="99"/>
      <c r="J2055" s="100"/>
      <c r="K2055" s="100"/>
      <c r="L2055" s="101"/>
      <c r="M2055" s="102"/>
      <c r="N2055" s="101"/>
      <c r="O2055" s="99"/>
      <c r="P2055" s="103"/>
      <c r="Q2055" s="104"/>
      <c r="R2055" s="50"/>
      <c r="S2055" s="105"/>
      <c r="T2055" s="106"/>
      <c r="U2055" s="107"/>
      <c r="V2055" s="108"/>
      <c r="W2055" s="107"/>
      <c r="X2055" s="107"/>
      <c r="AA2055" s="107"/>
      <c r="AB2055" s="110"/>
      <c r="AC2055" s="110"/>
      <c r="AE2055" s="105"/>
      <c r="AF2055" s="105"/>
      <c r="AR2055" s="112"/>
    </row>
    <row r="2056" spans="2:44" x14ac:dyDescent="0.25">
      <c r="B2056" s="1" t="str">
        <f>IF(I2056="","",
(IF(N2056=FİLTRE!$H$6,2,0)+IF(FİLTRE!$H$6="TOPLAM",2,0))
)</f>
        <v/>
      </c>
      <c r="C2056">
        <f>IF(FİLTRE!$M$5="",9,(IF(U2056&gt;=FİLTRE!$M$5,1,0)))</f>
        <v>1</v>
      </c>
      <c r="D2056" s="1">
        <f>IF(FİLTRE!$M$6="",9,(IF('SKT LİSTESİ'!P2056&lt;=FİLTRE!$M$6,1,0)))</f>
        <v>1</v>
      </c>
      <c r="E2056" s="25" t="str">
        <f>IF(I2056="","",(COUNTIFS($L$4:L2056,L2056)))</f>
        <v/>
      </c>
      <c r="F2056" s="13">
        <f>IF(OR(B2056&lt;&gt;2,C2056&lt;&gt;1,D2056&lt;&gt;1,H2056&lt;&gt;1),0,
COUNTIFS($B$4:B2056,2,$C$4:C2056,1,$D$4:D2056,1,$H$4:H2056,1))</f>
        <v>0</v>
      </c>
      <c r="G2056" s="26" t="str">
        <f>IF(I2056="","",(COUNTIF($E$4:E2056,E2056)))</f>
        <v/>
      </c>
      <c r="H2056" s="1">
        <f>IF(AND(J2056="SAYIM",FİLTRE!$H$5="RAFTA",U2056&lt;&gt;0),1,0)+
IF(AND(J2056="İADE DEPO",FİLTRE!$H$5="İADE DEPO"),1,0)+
IF(FİLTRE!$H$5="TÜMÜ",1,0)+
IF(AND(J2056="FİRMA İADE",FİLTRE!$H$5="FİRMA İADE"),1,0)+
IF(AND(J2056="İMHA",FİLTRE!$H$5="İMHA"),1,0)</f>
        <v>1</v>
      </c>
      <c r="I2056" s="99"/>
      <c r="J2056" s="100"/>
      <c r="K2056" s="100"/>
      <c r="L2056" s="101"/>
      <c r="M2056" s="102"/>
      <c r="N2056" s="101"/>
      <c r="O2056" s="99"/>
      <c r="P2056" s="103"/>
      <c r="Q2056" s="104"/>
      <c r="R2056" s="50"/>
      <c r="S2056" s="105"/>
      <c r="T2056" s="106"/>
      <c r="U2056" s="107"/>
      <c r="V2056" s="108"/>
      <c r="W2056" s="107"/>
      <c r="X2056" s="107"/>
      <c r="AA2056" s="107"/>
      <c r="AB2056" s="110"/>
      <c r="AC2056" s="110"/>
      <c r="AE2056" s="105"/>
      <c r="AF2056" s="105"/>
      <c r="AR2056" s="112"/>
    </row>
    <row r="2057" spans="2:44" x14ac:dyDescent="0.25">
      <c r="B2057" s="1" t="str">
        <f>IF(I2057="","",
(IF(N2057=FİLTRE!$H$6,2,0)+IF(FİLTRE!$H$6="TOPLAM",2,0))
)</f>
        <v/>
      </c>
      <c r="C2057">
        <f>IF(FİLTRE!$M$5="",9,(IF(U2057&gt;=FİLTRE!$M$5,1,0)))</f>
        <v>1</v>
      </c>
      <c r="D2057" s="1">
        <f>IF(FİLTRE!$M$6="",9,(IF('SKT LİSTESİ'!P2057&lt;=FİLTRE!$M$6,1,0)))</f>
        <v>1</v>
      </c>
      <c r="E2057" s="25" t="str">
        <f>IF(I2057="","",(COUNTIFS($L$4:L2057,L2057)))</f>
        <v/>
      </c>
      <c r="F2057" s="13">
        <f>IF(OR(B2057&lt;&gt;2,C2057&lt;&gt;1,D2057&lt;&gt;1,H2057&lt;&gt;1),0,
COUNTIFS($B$4:B2057,2,$C$4:C2057,1,$D$4:D2057,1,$H$4:H2057,1))</f>
        <v>0</v>
      </c>
      <c r="G2057" s="26" t="str">
        <f>IF(I2057="","",(COUNTIF($E$4:E2057,E2057)))</f>
        <v/>
      </c>
      <c r="H2057" s="1">
        <f>IF(AND(J2057="SAYIM",FİLTRE!$H$5="RAFTA",U2057&lt;&gt;0),1,0)+
IF(AND(J2057="İADE DEPO",FİLTRE!$H$5="İADE DEPO"),1,0)+
IF(FİLTRE!$H$5="TÜMÜ",1,0)+
IF(AND(J2057="FİRMA İADE",FİLTRE!$H$5="FİRMA İADE"),1,0)+
IF(AND(J2057="İMHA",FİLTRE!$H$5="İMHA"),1,0)</f>
        <v>1</v>
      </c>
      <c r="I2057" s="99"/>
      <c r="J2057" s="100"/>
      <c r="K2057" s="100"/>
      <c r="L2057" s="101"/>
      <c r="M2057" s="102"/>
      <c r="N2057" s="101"/>
      <c r="O2057" s="99"/>
      <c r="P2057" s="103"/>
      <c r="Q2057" s="104"/>
      <c r="R2057" s="50"/>
      <c r="S2057" s="105"/>
      <c r="T2057" s="106"/>
      <c r="U2057" s="107"/>
      <c r="V2057" s="108"/>
      <c r="W2057" s="107"/>
      <c r="X2057" s="107"/>
      <c r="AA2057" s="107"/>
      <c r="AB2057" s="110"/>
      <c r="AC2057" s="110"/>
      <c r="AE2057" s="105"/>
      <c r="AF2057" s="105"/>
      <c r="AR2057" s="112"/>
    </row>
    <row r="2058" spans="2:44" x14ac:dyDescent="0.25">
      <c r="B2058" s="1" t="str">
        <f>IF(I2058="","",
(IF(N2058=FİLTRE!$H$6,2,0)+IF(FİLTRE!$H$6="TOPLAM",2,0))
)</f>
        <v/>
      </c>
      <c r="C2058">
        <f>IF(FİLTRE!$M$5="",9,(IF(U2058&gt;=FİLTRE!$M$5,1,0)))</f>
        <v>1</v>
      </c>
      <c r="D2058" s="1">
        <f>IF(FİLTRE!$M$6="",9,(IF('SKT LİSTESİ'!P2058&lt;=FİLTRE!$M$6,1,0)))</f>
        <v>1</v>
      </c>
      <c r="E2058" s="25" t="str">
        <f>IF(I2058="","",(COUNTIFS($L$4:L2058,L2058)))</f>
        <v/>
      </c>
      <c r="F2058" s="13">
        <f>IF(OR(B2058&lt;&gt;2,C2058&lt;&gt;1,D2058&lt;&gt;1,H2058&lt;&gt;1),0,
COUNTIFS($B$4:B2058,2,$C$4:C2058,1,$D$4:D2058,1,$H$4:H2058,1))</f>
        <v>0</v>
      </c>
      <c r="G2058" s="26" t="str">
        <f>IF(I2058="","",(COUNTIF($E$4:E2058,E2058)))</f>
        <v/>
      </c>
      <c r="H2058" s="1">
        <f>IF(AND(J2058="SAYIM",FİLTRE!$H$5="RAFTA",U2058&lt;&gt;0),1,0)+
IF(AND(J2058="İADE DEPO",FİLTRE!$H$5="İADE DEPO"),1,0)+
IF(FİLTRE!$H$5="TÜMÜ",1,0)+
IF(AND(J2058="FİRMA İADE",FİLTRE!$H$5="FİRMA İADE"),1,0)+
IF(AND(J2058="İMHA",FİLTRE!$H$5="İMHA"),1,0)</f>
        <v>1</v>
      </c>
      <c r="I2058" s="99"/>
      <c r="J2058" s="100"/>
      <c r="K2058" s="100"/>
      <c r="L2058" s="101"/>
      <c r="M2058" s="102"/>
      <c r="N2058" s="101"/>
      <c r="O2058" s="99"/>
      <c r="P2058" s="103"/>
      <c r="Q2058" s="104"/>
      <c r="R2058" s="50"/>
      <c r="S2058" s="105"/>
      <c r="T2058" s="106"/>
      <c r="U2058" s="107"/>
      <c r="V2058" s="108"/>
      <c r="W2058" s="107"/>
      <c r="X2058" s="107"/>
      <c r="AA2058" s="107"/>
      <c r="AB2058" s="110"/>
      <c r="AC2058" s="110"/>
      <c r="AE2058" s="105"/>
      <c r="AF2058" s="105"/>
      <c r="AR2058" s="112"/>
    </row>
    <row r="2059" spans="2:44" x14ac:dyDescent="0.25">
      <c r="B2059" s="1" t="str">
        <f>IF(I2059="","",
(IF(N2059=FİLTRE!$H$6,2,0)+IF(FİLTRE!$H$6="TOPLAM",2,0))
)</f>
        <v/>
      </c>
      <c r="C2059">
        <f>IF(FİLTRE!$M$5="",9,(IF(U2059&gt;=FİLTRE!$M$5,1,0)))</f>
        <v>1</v>
      </c>
      <c r="D2059" s="1">
        <f>IF(FİLTRE!$M$6="",9,(IF('SKT LİSTESİ'!P2059&lt;=FİLTRE!$M$6,1,0)))</f>
        <v>1</v>
      </c>
      <c r="E2059" s="25" t="str">
        <f>IF(I2059="","",(COUNTIFS($L$4:L2059,L2059)))</f>
        <v/>
      </c>
      <c r="F2059" s="13">
        <f>IF(OR(B2059&lt;&gt;2,C2059&lt;&gt;1,D2059&lt;&gt;1,H2059&lt;&gt;1),0,
COUNTIFS($B$4:B2059,2,$C$4:C2059,1,$D$4:D2059,1,$H$4:H2059,1))</f>
        <v>0</v>
      </c>
      <c r="G2059" s="26" t="str">
        <f>IF(I2059="","",(COUNTIF($E$4:E2059,E2059)))</f>
        <v/>
      </c>
      <c r="H2059" s="1">
        <f>IF(AND(J2059="SAYIM",FİLTRE!$H$5="RAFTA",U2059&lt;&gt;0),1,0)+
IF(AND(J2059="İADE DEPO",FİLTRE!$H$5="İADE DEPO"),1,0)+
IF(FİLTRE!$H$5="TÜMÜ",1,0)+
IF(AND(J2059="FİRMA İADE",FİLTRE!$H$5="FİRMA İADE"),1,0)+
IF(AND(J2059="İMHA",FİLTRE!$H$5="İMHA"),1,0)</f>
        <v>1</v>
      </c>
      <c r="I2059" s="99"/>
      <c r="J2059" s="100"/>
      <c r="K2059" s="100"/>
      <c r="L2059" s="101"/>
      <c r="M2059" s="102"/>
      <c r="N2059" s="101"/>
      <c r="O2059" s="99"/>
      <c r="P2059" s="103"/>
      <c r="Q2059" s="104"/>
      <c r="R2059" s="50"/>
      <c r="S2059" s="105"/>
      <c r="T2059" s="106"/>
      <c r="U2059" s="107"/>
      <c r="V2059" s="108"/>
      <c r="W2059" s="107"/>
      <c r="X2059" s="107"/>
      <c r="AA2059" s="107"/>
      <c r="AB2059" s="110"/>
      <c r="AC2059" s="110"/>
      <c r="AE2059" s="105"/>
      <c r="AF2059" s="105"/>
      <c r="AR2059" s="112"/>
    </row>
    <row r="2060" spans="2:44" x14ac:dyDescent="0.25">
      <c r="B2060" s="1" t="str">
        <f>IF(I2060="","",
(IF(N2060=FİLTRE!$H$6,2,0)+IF(FİLTRE!$H$6="TOPLAM",2,0))
)</f>
        <v/>
      </c>
      <c r="C2060">
        <f>IF(FİLTRE!$M$5="",9,(IF(U2060&gt;=FİLTRE!$M$5,1,0)))</f>
        <v>1</v>
      </c>
      <c r="D2060" s="1">
        <f>IF(FİLTRE!$M$6="",9,(IF('SKT LİSTESİ'!P2060&lt;=FİLTRE!$M$6,1,0)))</f>
        <v>1</v>
      </c>
      <c r="E2060" s="25" t="str">
        <f>IF(I2060="","",(COUNTIFS($L$4:L2060,L2060)))</f>
        <v/>
      </c>
      <c r="F2060" s="13">
        <f>IF(OR(B2060&lt;&gt;2,C2060&lt;&gt;1,D2060&lt;&gt;1,H2060&lt;&gt;1),0,
COUNTIFS($B$4:B2060,2,$C$4:C2060,1,$D$4:D2060,1,$H$4:H2060,1))</f>
        <v>0</v>
      </c>
      <c r="G2060" s="26" t="str">
        <f>IF(I2060="","",(COUNTIF($E$4:E2060,E2060)))</f>
        <v/>
      </c>
      <c r="H2060" s="1">
        <f>IF(AND(J2060="SAYIM",FİLTRE!$H$5="RAFTA",U2060&lt;&gt;0),1,0)+
IF(AND(J2060="İADE DEPO",FİLTRE!$H$5="İADE DEPO"),1,0)+
IF(FİLTRE!$H$5="TÜMÜ",1,0)+
IF(AND(J2060="FİRMA İADE",FİLTRE!$H$5="FİRMA İADE"),1,0)+
IF(AND(J2060="İMHA",FİLTRE!$H$5="İMHA"),1,0)</f>
        <v>1</v>
      </c>
      <c r="I2060" s="99"/>
      <c r="J2060" s="100"/>
      <c r="K2060" s="100"/>
      <c r="L2060" s="101"/>
      <c r="M2060" s="102"/>
      <c r="N2060" s="101"/>
      <c r="O2060" s="99"/>
      <c r="P2060" s="103"/>
      <c r="Q2060" s="104"/>
      <c r="R2060" s="50"/>
      <c r="S2060" s="105"/>
      <c r="T2060" s="106"/>
      <c r="U2060" s="107"/>
      <c r="V2060" s="108"/>
      <c r="W2060" s="107"/>
      <c r="X2060" s="107"/>
      <c r="AA2060" s="107"/>
      <c r="AB2060" s="110"/>
      <c r="AC2060" s="110"/>
      <c r="AE2060" s="105"/>
      <c r="AF2060" s="105"/>
      <c r="AR2060" s="112"/>
    </row>
    <row r="2061" spans="2:44" x14ac:dyDescent="0.25">
      <c r="B2061" s="1" t="str">
        <f>IF(I2061="","",
(IF(N2061=FİLTRE!$H$6,2,0)+IF(FİLTRE!$H$6="TOPLAM",2,0))
)</f>
        <v/>
      </c>
      <c r="C2061">
        <f>IF(FİLTRE!$M$5="",9,(IF(U2061&gt;=FİLTRE!$M$5,1,0)))</f>
        <v>1</v>
      </c>
      <c r="D2061" s="1">
        <f>IF(FİLTRE!$M$6="",9,(IF('SKT LİSTESİ'!P2061&lt;=FİLTRE!$M$6,1,0)))</f>
        <v>1</v>
      </c>
      <c r="E2061" s="25" t="str">
        <f>IF(I2061="","",(COUNTIFS($L$4:L2061,L2061)))</f>
        <v/>
      </c>
      <c r="F2061" s="13">
        <f>IF(OR(B2061&lt;&gt;2,C2061&lt;&gt;1,D2061&lt;&gt;1,H2061&lt;&gt;1),0,
COUNTIFS($B$4:B2061,2,$C$4:C2061,1,$D$4:D2061,1,$H$4:H2061,1))</f>
        <v>0</v>
      </c>
      <c r="G2061" s="26" t="str">
        <f>IF(I2061="","",(COUNTIF($E$4:E2061,E2061)))</f>
        <v/>
      </c>
      <c r="H2061" s="1">
        <f>IF(AND(J2061="SAYIM",FİLTRE!$H$5="RAFTA",U2061&lt;&gt;0),1,0)+
IF(AND(J2061="İADE DEPO",FİLTRE!$H$5="İADE DEPO"),1,0)+
IF(FİLTRE!$H$5="TÜMÜ",1,0)+
IF(AND(J2061="FİRMA İADE",FİLTRE!$H$5="FİRMA İADE"),1,0)+
IF(AND(J2061="İMHA",FİLTRE!$H$5="İMHA"),1,0)</f>
        <v>1</v>
      </c>
      <c r="I2061" s="99"/>
      <c r="J2061" s="100"/>
      <c r="K2061" s="100"/>
      <c r="L2061" s="101"/>
      <c r="M2061" s="102"/>
      <c r="N2061" s="101"/>
      <c r="O2061" s="99"/>
      <c r="P2061" s="103"/>
      <c r="Q2061" s="104"/>
      <c r="R2061" s="50"/>
      <c r="S2061" s="105"/>
      <c r="T2061" s="106"/>
      <c r="U2061" s="107"/>
      <c r="V2061" s="108"/>
      <c r="W2061" s="107"/>
      <c r="X2061" s="107"/>
      <c r="AA2061" s="107"/>
      <c r="AB2061" s="110"/>
      <c r="AC2061" s="110"/>
      <c r="AE2061" s="105"/>
      <c r="AF2061" s="105"/>
      <c r="AR2061" s="112"/>
    </row>
    <row r="2062" spans="2:44" x14ac:dyDescent="0.25">
      <c r="B2062" s="1" t="str">
        <f>IF(I2062="","",
(IF(N2062=FİLTRE!$H$6,2,0)+IF(FİLTRE!$H$6="TOPLAM",2,0))
)</f>
        <v/>
      </c>
      <c r="C2062">
        <f>IF(FİLTRE!$M$5="",9,(IF(U2062&gt;=FİLTRE!$M$5,1,0)))</f>
        <v>1</v>
      </c>
      <c r="D2062" s="1">
        <f>IF(FİLTRE!$M$6="",9,(IF('SKT LİSTESİ'!P2062&lt;=FİLTRE!$M$6,1,0)))</f>
        <v>1</v>
      </c>
      <c r="E2062" s="25" t="str">
        <f>IF(I2062="","",(COUNTIFS($L$4:L2062,L2062)))</f>
        <v/>
      </c>
      <c r="F2062" s="13">
        <f>IF(OR(B2062&lt;&gt;2,C2062&lt;&gt;1,D2062&lt;&gt;1,H2062&lt;&gt;1),0,
COUNTIFS($B$4:B2062,2,$C$4:C2062,1,$D$4:D2062,1,$H$4:H2062,1))</f>
        <v>0</v>
      </c>
      <c r="G2062" s="26" t="str">
        <f>IF(I2062="","",(COUNTIF($E$4:E2062,E2062)))</f>
        <v/>
      </c>
      <c r="H2062" s="1">
        <f>IF(AND(J2062="SAYIM",FİLTRE!$H$5="RAFTA",U2062&lt;&gt;0),1,0)+
IF(AND(J2062="İADE DEPO",FİLTRE!$H$5="İADE DEPO"),1,0)+
IF(FİLTRE!$H$5="TÜMÜ",1,0)+
IF(AND(J2062="FİRMA İADE",FİLTRE!$H$5="FİRMA İADE"),1,0)+
IF(AND(J2062="İMHA",FİLTRE!$H$5="İMHA"),1,0)</f>
        <v>1</v>
      </c>
      <c r="I2062" s="99"/>
      <c r="J2062" s="100"/>
      <c r="K2062" s="100"/>
      <c r="L2062" s="101"/>
      <c r="M2062" s="102"/>
      <c r="N2062" s="101"/>
      <c r="O2062" s="99"/>
      <c r="P2062" s="103"/>
      <c r="Q2062" s="104"/>
      <c r="R2062" s="50"/>
      <c r="S2062" s="105"/>
      <c r="T2062" s="106"/>
      <c r="U2062" s="107"/>
      <c r="V2062" s="108"/>
      <c r="W2062" s="107"/>
      <c r="X2062" s="107"/>
      <c r="AA2062" s="107"/>
      <c r="AB2062" s="110"/>
      <c r="AC2062" s="110"/>
      <c r="AE2062" s="105"/>
      <c r="AF2062" s="105"/>
      <c r="AR2062" s="112"/>
    </row>
    <row r="2063" spans="2:44" x14ac:dyDescent="0.25">
      <c r="B2063" s="1" t="str">
        <f>IF(I2063="","",
(IF(N2063=FİLTRE!$H$6,2,0)+IF(FİLTRE!$H$6="TOPLAM",2,0))
)</f>
        <v/>
      </c>
      <c r="C2063">
        <f>IF(FİLTRE!$M$5="",9,(IF(U2063&gt;=FİLTRE!$M$5,1,0)))</f>
        <v>1</v>
      </c>
      <c r="D2063" s="1">
        <f>IF(FİLTRE!$M$6="",9,(IF('SKT LİSTESİ'!P2063&lt;=FİLTRE!$M$6,1,0)))</f>
        <v>1</v>
      </c>
      <c r="E2063" s="25" t="str">
        <f>IF(I2063="","",(COUNTIFS($L$4:L2063,L2063)))</f>
        <v/>
      </c>
      <c r="F2063" s="13">
        <f>IF(OR(B2063&lt;&gt;2,C2063&lt;&gt;1,D2063&lt;&gt;1,H2063&lt;&gt;1),0,
COUNTIFS($B$4:B2063,2,$C$4:C2063,1,$D$4:D2063,1,$H$4:H2063,1))</f>
        <v>0</v>
      </c>
      <c r="G2063" s="26" t="str">
        <f>IF(I2063="","",(COUNTIF($E$4:E2063,E2063)))</f>
        <v/>
      </c>
      <c r="H2063" s="1">
        <f>IF(AND(J2063="SAYIM",FİLTRE!$H$5="RAFTA",U2063&lt;&gt;0),1,0)+
IF(AND(J2063="İADE DEPO",FİLTRE!$H$5="İADE DEPO"),1,0)+
IF(FİLTRE!$H$5="TÜMÜ",1,0)+
IF(AND(J2063="FİRMA İADE",FİLTRE!$H$5="FİRMA İADE"),1,0)+
IF(AND(J2063="İMHA",FİLTRE!$H$5="İMHA"),1,0)</f>
        <v>1</v>
      </c>
      <c r="I2063" s="99"/>
      <c r="J2063" s="100"/>
      <c r="K2063" s="100"/>
      <c r="L2063" s="101"/>
      <c r="M2063" s="102"/>
      <c r="N2063" s="101"/>
      <c r="O2063" s="99"/>
      <c r="P2063" s="103"/>
      <c r="Q2063" s="104"/>
      <c r="R2063" s="50"/>
      <c r="S2063" s="105"/>
      <c r="T2063" s="106"/>
      <c r="U2063" s="107"/>
      <c r="V2063" s="108"/>
      <c r="W2063" s="107"/>
      <c r="X2063" s="107"/>
      <c r="AA2063" s="107"/>
      <c r="AB2063" s="110"/>
      <c r="AC2063" s="110"/>
      <c r="AE2063" s="105"/>
      <c r="AF2063" s="105"/>
      <c r="AR2063" s="112"/>
    </row>
    <row r="2064" spans="2:44" x14ac:dyDescent="0.25">
      <c r="B2064" s="1" t="str">
        <f>IF(I2064="","",
(IF(N2064=FİLTRE!$H$6,2,0)+IF(FİLTRE!$H$6="TOPLAM",2,0))
)</f>
        <v/>
      </c>
      <c r="C2064">
        <f>IF(FİLTRE!$M$5="",9,(IF(U2064&gt;=FİLTRE!$M$5,1,0)))</f>
        <v>1</v>
      </c>
      <c r="D2064" s="1">
        <f>IF(FİLTRE!$M$6="",9,(IF('SKT LİSTESİ'!P2064&lt;=FİLTRE!$M$6,1,0)))</f>
        <v>1</v>
      </c>
      <c r="E2064" s="25" t="str">
        <f>IF(I2064="","",(COUNTIFS($L$4:L2064,L2064)))</f>
        <v/>
      </c>
      <c r="F2064" s="13">
        <f>IF(OR(B2064&lt;&gt;2,C2064&lt;&gt;1,D2064&lt;&gt;1,H2064&lt;&gt;1),0,
COUNTIFS($B$4:B2064,2,$C$4:C2064,1,$D$4:D2064,1,$H$4:H2064,1))</f>
        <v>0</v>
      </c>
      <c r="G2064" s="26" t="str">
        <f>IF(I2064="","",(COUNTIF($E$4:E2064,E2064)))</f>
        <v/>
      </c>
      <c r="H2064" s="1">
        <f>IF(AND(J2064="SAYIM",FİLTRE!$H$5="RAFTA",U2064&lt;&gt;0),1,0)+
IF(AND(J2064="İADE DEPO",FİLTRE!$H$5="İADE DEPO"),1,0)+
IF(FİLTRE!$H$5="TÜMÜ",1,0)+
IF(AND(J2064="FİRMA İADE",FİLTRE!$H$5="FİRMA İADE"),1,0)+
IF(AND(J2064="İMHA",FİLTRE!$H$5="İMHA"),1,0)</f>
        <v>1</v>
      </c>
      <c r="I2064" s="99"/>
      <c r="J2064" s="100"/>
      <c r="K2064" s="100"/>
      <c r="L2064" s="101"/>
      <c r="M2064" s="102"/>
      <c r="N2064" s="101"/>
      <c r="O2064" s="99"/>
      <c r="P2064" s="103"/>
      <c r="Q2064" s="104"/>
      <c r="R2064" s="50"/>
      <c r="S2064" s="105"/>
      <c r="T2064" s="106"/>
      <c r="U2064" s="107"/>
      <c r="V2064" s="108"/>
      <c r="W2064" s="107"/>
      <c r="X2064" s="107"/>
      <c r="AA2064" s="107"/>
      <c r="AB2064" s="110"/>
      <c r="AC2064" s="110"/>
      <c r="AE2064" s="105"/>
      <c r="AF2064" s="105"/>
      <c r="AR2064" s="112"/>
    </row>
    <row r="2065" spans="2:44" x14ac:dyDescent="0.25">
      <c r="B2065" s="1" t="str">
        <f>IF(I2065="","",
(IF(N2065=FİLTRE!$H$6,2,0)+IF(FİLTRE!$H$6="TOPLAM",2,0))
)</f>
        <v/>
      </c>
      <c r="C2065">
        <f>IF(FİLTRE!$M$5="",9,(IF(U2065&gt;=FİLTRE!$M$5,1,0)))</f>
        <v>1</v>
      </c>
      <c r="D2065" s="1">
        <f>IF(FİLTRE!$M$6="",9,(IF('SKT LİSTESİ'!P2065&lt;=FİLTRE!$M$6,1,0)))</f>
        <v>1</v>
      </c>
      <c r="E2065" s="25" t="str">
        <f>IF(I2065="","",(COUNTIFS($L$4:L2065,L2065)))</f>
        <v/>
      </c>
      <c r="F2065" s="13">
        <f>IF(OR(B2065&lt;&gt;2,C2065&lt;&gt;1,D2065&lt;&gt;1,H2065&lt;&gt;1),0,
COUNTIFS($B$4:B2065,2,$C$4:C2065,1,$D$4:D2065,1,$H$4:H2065,1))</f>
        <v>0</v>
      </c>
      <c r="G2065" s="26" t="str">
        <f>IF(I2065="","",(COUNTIF($E$4:E2065,E2065)))</f>
        <v/>
      </c>
      <c r="H2065" s="1">
        <f>IF(AND(J2065="SAYIM",FİLTRE!$H$5="RAFTA",U2065&lt;&gt;0),1,0)+
IF(AND(J2065="İADE DEPO",FİLTRE!$H$5="İADE DEPO"),1,0)+
IF(FİLTRE!$H$5="TÜMÜ",1,0)+
IF(AND(J2065="FİRMA İADE",FİLTRE!$H$5="FİRMA İADE"),1,0)+
IF(AND(J2065="İMHA",FİLTRE!$H$5="İMHA"),1,0)</f>
        <v>1</v>
      </c>
      <c r="I2065" s="99"/>
      <c r="J2065" s="100"/>
      <c r="K2065" s="100"/>
      <c r="L2065" s="101"/>
      <c r="M2065" s="102"/>
      <c r="N2065" s="101"/>
      <c r="O2065" s="99"/>
      <c r="P2065" s="103"/>
      <c r="Q2065" s="104"/>
      <c r="R2065" s="50"/>
      <c r="S2065" s="105"/>
      <c r="T2065" s="106"/>
      <c r="U2065" s="107"/>
      <c r="V2065" s="108"/>
      <c r="W2065" s="107"/>
      <c r="X2065" s="107"/>
      <c r="AA2065" s="107"/>
      <c r="AB2065" s="110"/>
      <c r="AC2065" s="110"/>
      <c r="AE2065" s="105"/>
      <c r="AF2065" s="105"/>
      <c r="AR2065" s="112"/>
    </row>
    <row r="2066" spans="2:44" x14ac:dyDescent="0.25">
      <c r="B2066" s="1" t="str">
        <f>IF(I2066="","",
(IF(N2066=FİLTRE!$H$6,2,0)+IF(FİLTRE!$H$6="TOPLAM",2,0))
)</f>
        <v/>
      </c>
      <c r="C2066">
        <f>IF(FİLTRE!$M$5="",9,(IF(U2066&gt;=FİLTRE!$M$5,1,0)))</f>
        <v>1</v>
      </c>
      <c r="D2066" s="1">
        <f>IF(FİLTRE!$M$6="",9,(IF('SKT LİSTESİ'!P2066&lt;=FİLTRE!$M$6,1,0)))</f>
        <v>1</v>
      </c>
      <c r="E2066" s="25" t="str">
        <f>IF(I2066="","",(COUNTIFS($L$4:L2066,L2066)))</f>
        <v/>
      </c>
      <c r="F2066" s="13">
        <f>IF(OR(B2066&lt;&gt;2,C2066&lt;&gt;1,D2066&lt;&gt;1,H2066&lt;&gt;1),0,
COUNTIFS($B$4:B2066,2,$C$4:C2066,1,$D$4:D2066,1,$H$4:H2066,1))</f>
        <v>0</v>
      </c>
      <c r="G2066" s="26" t="str">
        <f>IF(I2066="","",(COUNTIF($E$4:E2066,E2066)))</f>
        <v/>
      </c>
      <c r="H2066" s="1">
        <f>IF(AND(J2066="SAYIM",FİLTRE!$H$5="RAFTA",U2066&lt;&gt;0),1,0)+
IF(AND(J2066="İADE DEPO",FİLTRE!$H$5="İADE DEPO"),1,0)+
IF(FİLTRE!$H$5="TÜMÜ",1,0)+
IF(AND(J2066="FİRMA İADE",FİLTRE!$H$5="FİRMA İADE"),1,0)+
IF(AND(J2066="İMHA",FİLTRE!$H$5="İMHA"),1,0)</f>
        <v>1</v>
      </c>
      <c r="I2066" s="99"/>
      <c r="J2066" s="100"/>
      <c r="K2066" s="100"/>
      <c r="L2066" s="101"/>
      <c r="M2066" s="102"/>
      <c r="N2066" s="101"/>
      <c r="O2066" s="99"/>
      <c r="P2066" s="103"/>
      <c r="Q2066" s="104"/>
      <c r="R2066" s="50"/>
      <c r="S2066" s="105"/>
      <c r="T2066" s="106"/>
      <c r="U2066" s="107"/>
      <c r="V2066" s="108"/>
      <c r="W2066" s="107"/>
      <c r="X2066" s="107"/>
      <c r="AA2066" s="107"/>
      <c r="AB2066" s="110"/>
      <c r="AC2066" s="110"/>
      <c r="AE2066" s="105"/>
      <c r="AF2066" s="105"/>
      <c r="AR2066" s="112"/>
    </row>
    <row r="2067" spans="2:44" x14ac:dyDescent="0.25">
      <c r="B2067" s="1" t="str">
        <f>IF(I2067="","",
(IF(N2067=FİLTRE!$H$6,2,0)+IF(FİLTRE!$H$6="TOPLAM",2,0))
)</f>
        <v/>
      </c>
      <c r="C2067">
        <f>IF(FİLTRE!$M$5="",9,(IF(U2067&gt;=FİLTRE!$M$5,1,0)))</f>
        <v>1</v>
      </c>
      <c r="D2067" s="1">
        <f>IF(FİLTRE!$M$6="",9,(IF('SKT LİSTESİ'!P2067&lt;=FİLTRE!$M$6,1,0)))</f>
        <v>1</v>
      </c>
      <c r="E2067" s="25" t="str">
        <f>IF(I2067="","",(COUNTIFS($L$4:L2067,L2067)))</f>
        <v/>
      </c>
      <c r="F2067" s="13">
        <f>IF(OR(B2067&lt;&gt;2,C2067&lt;&gt;1,D2067&lt;&gt;1,H2067&lt;&gt;1),0,
COUNTIFS($B$4:B2067,2,$C$4:C2067,1,$D$4:D2067,1,$H$4:H2067,1))</f>
        <v>0</v>
      </c>
      <c r="G2067" s="26" t="str">
        <f>IF(I2067="","",(COUNTIF($E$4:E2067,E2067)))</f>
        <v/>
      </c>
      <c r="H2067" s="1">
        <f>IF(AND(J2067="SAYIM",FİLTRE!$H$5="RAFTA",U2067&lt;&gt;0),1,0)+
IF(AND(J2067="İADE DEPO",FİLTRE!$H$5="İADE DEPO"),1,0)+
IF(FİLTRE!$H$5="TÜMÜ",1,0)+
IF(AND(J2067="FİRMA İADE",FİLTRE!$H$5="FİRMA İADE"),1,0)+
IF(AND(J2067="İMHA",FİLTRE!$H$5="İMHA"),1,0)</f>
        <v>1</v>
      </c>
      <c r="I2067" s="99"/>
      <c r="J2067" s="100"/>
      <c r="K2067" s="100"/>
      <c r="L2067" s="101"/>
      <c r="M2067" s="102"/>
      <c r="N2067" s="101"/>
      <c r="O2067" s="99"/>
      <c r="P2067" s="103"/>
      <c r="Q2067" s="104"/>
      <c r="R2067" s="50"/>
      <c r="S2067" s="105"/>
      <c r="T2067" s="106"/>
      <c r="U2067" s="107"/>
      <c r="V2067" s="108"/>
      <c r="W2067" s="107"/>
      <c r="X2067" s="107"/>
      <c r="AA2067" s="107"/>
      <c r="AB2067" s="110"/>
      <c r="AC2067" s="110"/>
      <c r="AE2067" s="105"/>
      <c r="AF2067" s="105"/>
      <c r="AR2067" s="112"/>
    </row>
    <row r="2068" spans="2:44" x14ac:dyDescent="0.25">
      <c r="B2068" s="1" t="str">
        <f>IF(I2068="","",
(IF(N2068=FİLTRE!$H$6,2,0)+IF(FİLTRE!$H$6="TOPLAM",2,0))
)</f>
        <v/>
      </c>
      <c r="C2068">
        <f>IF(FİLTRE!$M$5="",9,(IF(U2068&gt;=FİLTRE!$M$5,1,0)))</f>
        <v>1</v>
      </c>
      <c r="D2068" s="1">
        <f>IF(FİLTRE!$M$6="",9,(IF('SKT LİSTESİ'!P2068&lt;=FİLTRE!$M$6,1,0)))</f>
        <v>1</v>
      </c>
      <c r="E2068" s="25" t="str">
        <f>IF(I2068="","",(COUNTIFS($L$4:L2068,L2068)))</f>
        <v/>
      </c>
      <c r="F2068" s="13">
        <f>IF(OR(B2068&lt;&gt;2,C2068&lt;&gt;1,D2068&lt;&gt;1,H2068&lt;&gt;1),0,
COUNTIFS($B$4:B2068,2,$C$4:C2068,1,$D$4:D2068,1,$H$4:H2068,1))</f>
        <v>0</v>
      </c>
      <c r="G2068" s="26" t="str">
        <f>IF(I2068="","",(COUNTIF($E$4:E2068,E2068)))</f>
        <v/>
      </c>
      <c r="H2068" s="1">
        <f>IF(AND(J2068="SAYIM",FİLTRE!$H$5="RAFTA",U2068&lt;&gt;0),1,0)+
IF(AND(J2068="İADE DEPO",FİLTRE!$H$5="İADE DEPO"),1,0)+
IF(FİLTRE!$H$5="TÜMÜ",1,0)+
IF(AND(J2068="FİRMA İADE",FİLTRE!$H$5="FİRMA İADE"),1,0)+
IF(AND(J2068="İMHA",FİLTRE!$H$5="İMHA"),1,0)</f>
        <v>1</v>
      </c>
      <c r="I2068" s="99"/>
      <c r="J2068" s="100"/>
      <c r="K2068" s="100"/>
      <c r="L2068" s="101"/>
      <c r="M2068" s="102"/>
      <c r="N2068" s="101"/>
      <c r="O2068" s="99"/>
      <c r="P2068" s="103"/>
      <c r="Q2068" s="104"/>
      <c r="R2068" s="50"/>
      <c r="S2068" s="105"/>
      <c r="T2068" s="106"/>
      <c r="U2068" s="107"/>
      <c r="V2068" s="108"/>
      <c r="W2068" s="107"/>
      <c r="X2068" s="107"/>
      <c r="AA2068" s="107"/>
      <c r="AB2068" s="110"/>
      <c r="AC2068" s="110"/>
      <c r="AE2068" s="105"/>
      <c r="AF2068" s="105"/>
      <c r="AR2068" s="112"/>
    </row>
    <row r="2069" spans="2:44" x14ac:dyDescent="0.25">
      <c r="B2069" s="1" t="str">
        <f>IF(I2069="","",
(IF(N2069=FİLTRE!$H$6,2,0)+IF(FİLTRE!$H$6="TOPLAM",2,0))
)</f>
        <v/>
      </c>
      <c r="C2069">
        <f>IF(FİLTRE!$M$5="",9,(IF(U2069&gt;=FİLTRE!$M$5,1,0)))</f>
        <v>1</v>
      </c>
      <c r="D2069" s="1">
        <f>IF(FİLTRE!$M$6="",9,(IF('SKT LİSTESİ'!P2069&lt;=FİLTRE!$M$6,1,0)))</f>
        <v>1</v>
      </c>
      <c r="E2069" s="25" t="str">
        <f>IF(I2069="","",(COUNTIFS($L$4:L2069,L2069)))</f>
        <v/>
      </c>
      <c r="F2069" s="13">
        <f>IF(OR(B2069&lt;&gt;2,C2069&lt;&gt;1,D2069&lt;&gt;1,H2069&lt;&gt;1),0,
COUNTIFS($B$4:B2069,2,$C$4:C2069,1,$D$4:D2069,1,$H$4:H2069,1))</f>
        <v>0</v>
      </c>
      <c r="G2069" s="26" t="str">
        <f>IF(I2069="","",(COUNTIF($E$4:E2069,E2069)))</f>
        <v/>
      </c>
      <c r="H2069" s="1">
        <f>IF(AND(J2069="SAYIM",FİLTRE!$H$5="RAFTA",U2069&lt;&gt;0),1,0)+
IF(AND(J2069="İADE DEPO",FİLTRE!$H$5="İADE DEPO"),1,0)+
IF(FİLTRE!$H$5="TÜMÜ",1,0)+
IF(AND(J2069="FİRMA İADE",FİLTRE!$H$5="FİRMA İADE"),1,0)+
IF(AND(J2069="İMHA",FİLTRE!$H$5="İMHA"),1,0)</f>
        <v>1</v>
      </c>
      <c r="I2069" s="99"/>
      <c r="J2069" s="100"/>
      <c r="K2069" s="100"/>
      <c r="L2069" s="101"/>
      <c r="M2069" s="102"/>
      <c r="N2069" s="101"/>
      <c r="O2069" s="99"/>
      <c r="P2069" s="103"/>
      <c r="Q2069" s="104"/>
      <c r="R2069" s="50"/>
      <c r="S2069" s="105"/>
      <c r="T2069" s="106"/>
      <c r="U2069" s="107"/>
      <c r="V2069" s="108"/>
      <c r="W2069" s="107"/>
      <c r="X2069" s="107"/>
      <c r="AA2069" s="107"/>
      <c r="AB2069" s="110"/>
      <c r="AC2069" s="110"/>
      <c r="AE2069" s="105"/>
      <c r="AF2069" s="105"/>
      <c r="AR2069" s="112"/>
    </row>
    <row r="2070" spans="2:44" x14ac:dyDescent="0.25">
      <c r="B2070" s="1" t="str">
        <f>IF(I2070="","",
(IF(N2070=FİLTRE!$H$6,2,0)+IF(FİLTRE!$H$6="TOPLAM",2,0))
)</f>
        <v/>
      </c>
      <c r="C2070">
        <f>IF(FİLTRE!$M$5="",9,(IF(U2070&gt;=FİLTRE!$M$5,1,0)))</f>
        <v>1</v>
      </c>
      <c r="D2070" s="1">
        <f>IF(FİLTRE!$M$6="",9,(IF('SKT LİSTESİ'!P2070&lt;=FİLTRE!$M$6,1,0)))</f>
        <v>1</v>
      </c>
      <c r="E2070" s="25" t="str">
        <f>IF(I2070="","",(COUNTIFS($L$4:L2070,L2070)))</f>
        <v/>
      </c>
      <c r="F2070" s="13">
        <f>IF(OR(B2070&lt;&gt;2,C2070&lt;&gt;1,D2070&lt;&gt;1,H2070&lt;&gt;1),0,
COUNTIFS($B$4:B2070,2,$C$4:C2070,1,$D$4:D2070,1,$H$4:H2070,1))</f>
        <v>0</v>
      </c>
      <c r="G2070" s="26" t="str">
        <f>IF(I2070="","",(COUNTIF($E$4:E2070,E2070)))</f>
        <v/>
      </c>
      <c r="H2070" s="1">
        <f>IF(AND(J2070="SAYIM",FİLTRE!$H$5="RAFTA",U2070&lt;&gt;0),1,0)+
IF(AND(J2070="İADE DEPO",FİLTRE!$H$5="İADE DEPO"),1,0)+
IF(FİLTRE!$H$5="TÜMÜ",1,0)+
IF(AND(J2070="FİRMA İADE",FİLTRE!$H$5="FİRMA İADE"),1,0)+
IF(AND(J2070="İMHA",FİLTRE!$H$5="İMHA"),1,0)</f>
        <v>1</v>
      </c>
      <c r="I2070" s="99"/>
      <c r="J2070" s="100"/>
      <c r="K2070" s="100"/>
      <c r="L2070" s="101"/>
      <c r="M2070" s="102"/>
      <c r="N2070" s="101"/>
      <c r="O2070" s="99"/>
      <c r="P2070" s="103"/>
      <c r="Q2070" s="104"/>
      <c r="R2070" s="50"/>
      <c r="S2070" s="105"/>
      <c r="T2070" s="106"/>
      <c r="U2070" s="107"/>
      <c r="V2070" s="108"/>
      <c r="W2070" s="107"/>
      <c r="X2070" s="107"/>
      <c r="AA2070" s="107"/>
      <c r="AB2070" s="110"/>
      <c r="AC2070" s="110"/>
      <c r="AE2070" s="105"/>
      <c r="AF2070" s="105"/>
      <c r="AR2070" s="112"/>
    </row>
    <row r="2071" spans="2:44" x14ac:dyDescent="0.25">
      <c r="B2071" s="1" t="str">
        <f>IF(I2071="","",
(IF(N2071=FİLTRE!$H$6,2,0)+IF(FİLTRE!$H$6="TOPLAM",2,0))
)</f>
        <v/>
      </c>
      <c r="C2071">
        <f>IF(FİLTRE!$M$5="",9,(IF(U2071&gt;=FİLTRE!$M$5,1,0)))</f>
        <v>1</v>
      </c>
      <c r="D2071" s="1">
        <f>IF(FİLTRE!$M$6="",9,(IF('SKT LİSTESİ'!P2071&lt;=FİLTRE!$M$6,1,0)))</f>
        <v>1</v>
      </c>
      <c r="E2071" s="25" t="str">
        <f>IF(I2071="","",(COUNTIFS($L$4:L2071,L2071)))</f>
        <v/>
      </c>
      <c r="F2071" s="13">
        <f>IF(OR(B2071&lt;&gt;2,C2071&lt;&gt;1,D2071&lt;&gt;1,H2071&lt;&gt;1),0,
COUNTIFS($B$4:B2071,2,$C$4:C2071,1,$D$4:D2071,1,$H$4:H2071,1))</f>
        <v>0</v>
      </c>
      <c r="G2071" s="26" t="str">
        <f>IF(I2071="","",(COUNTIF($E$4:E2071,E2071)))</f>
        <v/>
      </c>
      <c r="H2071" s="1">
        <f>IF(AND(J2071="SAYIM",FİLTRE!$H$5="RAFTA",U2071&lt;&gt;0),1,0)+
IF(AND(J2071="İADE DEPO",FİLTRE!$H$5="İADE DEPO"),1,0)+
IF(FİLTRE!$H$5="TÜMÜ",1,0)+
IF(AND(J2071="FİRMA İADE",FİLTRE!$H$5="FİRMA İADE"),1,0)+
IF(AND(J2071="İMHA",FİLTRE!$H$5="İMHA"),1,0)</f>
        <v>1</v>
      </c>
      <c r="I2071" s="99"/>
      <c r="J2071" s="100"/>
      <c r="K2071" s="100"/>
      <c r="L2071" s="101"/>
      <c r="M2071" s="102"/>
      <c r="N2071" s="101"/>
      <c r="O2071" s="99"/>
      <c r="P2071" s="103"/>
      <c r="Q2071" s="104"/>
      <c r="R2071" s="50"/>
      <c r="S2071" s="105"/>
      <c r="T2071" s="106"/>
      <c r="U2071" s="107"/>
      <c r="V2071" s="108"/>
      <c r="W2071" s="107"/>
      <c r="X2071" s="107"/>
      <c r="AA2071" s="107"/>
      <c r="AB2071" s="110"/>
      <c r="AC2071" s="110"/>
      <c r="AE2071" s="105"/>
      <c r="AF2071" s="105"/>
      <c r="AR2071" s="112"/>
    </row>
    <row r="2072" spans="2:44" x14ac:dyDescent="0.25">
      <c r="B2072" s="1" t="str">
        <f>IF(I2072="","",
(IF(N2072=FİLTRE!$H$6,2,0)+IF(FİLTRE!$H$6="TOPLAM",2,0))
)</f>
        <v/>
      </c>
      <c r="C2072">
        <f>IF(FİLTRE!$M$5="",9,(IF(U2072&gt;=FİLTRE!$M$5,1,0)))</f>
        <v>1</v>
      </c>
      <c r="D2072" s="1">
        <f>IF(FİLTRE!$M$6="",9,(IF('SKT LİSTESİ'!P2072&lt;=FİLTRE!$M$6,1,0)))</f>
        <v>1</v>
      </c>
      <c r="E2072" s="25" t="str">
        <f>IF(I2072="","",(COUNTIFS($L$4:L2072,L2072)))</f>
        <v/>
      </c>
      <c r="F2072" s="13">
        <f>IF(OR(B2072&lt;&gt;2,C2072&lt;&gt;1,D2072&lt;&gt;1,H2072&lt;&gt;1),0,
COUNTIFS($B$4:B2072,2,$C$4:C2072,1,$D$4:D2072,1,$H$4:H2072,1))</f>
        <v>0</v>
      </c>
      <c r="G2072" s="26" t="str">
        <f>IF(I2072="","",(COUNTIF($E$4:E2072,E2072)))</f>
        <v/>
      </c>
      <c r="H2072" s="1">
        <f>IF(AND(J2072="SAYIM",FİLTRE!$H$5="RAFTA",U2072&lt;&gt;0),1,0)+
IF(AND(J2072="İADE DEPO",FİLTRE!$H$5="İADE DEPO"),1,0)+
IF(FİLTRE!$H$5="TÜMÜ",1,0)+
IF(AND(J2072="FİRMA İADE",FİLTRE!$H$5="FİRMA İADE"),1,0)+
IF(AND(J2072="İMHA",FİLTRE!$H$5="İMHA"),1,0)</f>
        <v>1</v>
      </c>
      <c r="I2072" s="99"/>
      <c r="J2072" s="100"/>
      <c r="K2072" s="100"/>
      <c r="L2072" s="101"/>
      <c r="M2072" s="102"/>
      <c r="N2072" s="101"/>
      <c r="O2072" s="99"/>
      <c r="P2072" s="103"/>
      <c r="Q2072" s="104"/>
      <c r="R2072" s="50"/>
      <c r="S2072" s="105"/>
      <c r="T2072" s="106"/>
      <c r="U2072" s="107"/>
      <c r="V2072" s="108"/>
      <c r="W2072" s="107"/>
      <c r="X2072" s="107"/>
      <c r="AA2072" s="107"/>
      <c r="AB2072" s="110"/>
      <c r="AC2072" s="110"/>
      <c r="AE2072" s="105"/>
      <c r="AF2072" s="105"/>
      <c r="AR2072" s="112"/>
    </row>
    <row r="2073" spans="2:44" x14ac:dyDescent="0.25">
      <c r="B2073" s="1" t="str">
        <f>IF(I2073="","",
(IF(N2073=FİLTRE!$H$6,2,0)+IF(FİLTRE!$H$6="TOPLAM",2,0))
)</f>
        <v/>
      </c>
      <c r="C2073">
        <f>IF(FİLTRE!$M$5="",9,(IF(U2073&gt;=FİLTRE!$M$5,1,0)))</f>
        <v>1</v>
      </c>
      <c r="D2073" s="1">
        <f>IF(FİLTRE!$M$6="",9,(IF('SKT LİSTESİ'!P2073&lt;=FİLTRE!$M$6,1,0)))</f>
        <v>1</v>
      </c>
      <c r="E2073" s="25" t="str">
        <f>IF(I2073="","",(COUNTIFS($L$4:L2073,L2073)))</f>
        <v/>
      </c>
      <c r="F2073" s="13">
        <f>IF(OR(B2073&lt;&gt;2,C2073&lt;&gt;1,D2073&lt;&gt;1,H2073&lt;&gt;1),0,
COUNTIFS($B$4:B2073,2,$C$4:C2073,1,$D$4:D2073,1,$H$4:H2073,1))</f>
        <v>0</v>
      </c>
      <c r="G2073" s="26" t="str">
        <f>IF(I2073="","",(COUNTIF($E$4:E2073,E2073)))</f>
        <v/>
      </c>
      <c r="H2073" s="1">
        <f>IF(AND(J2073="SAYIM",FİLTRE!$H$5="RAFTA",U2073&lt;&gt;0),1,0)+
IF(AND(J2073="İADE DEPO",FİLTRE!$H$5="İADE DEPO"),1,0)+
IF(FİLTRE!$H$5="TÜMÜ",1,0)+
IF(AND(J2073="FİRMA İADE",FİLTRE!$H$5="FİRMA İADE"),1,0)+
IF(AND(J2073="İMHA",FİLTRE!$H$5="İMHA"),1,0)</f>
        <v>1</v>
      </c>
      <c r="I2073" s="99"/>
      <c r="J2073" s="100"/>
      <c r="K2073" s="100"/>
      <c r="L2073" s="101"/>
      <c r="M2073" s="102"/>
      <c r="N2073" s="101"/>
      <c r="O2073" s="99"/>
      <c r="P2073" s="103"/>
      <c r="Q2073" s="104"/>
      <c r="R2073" s="50"/>
      <c r="S2073" s="105"/>
      <c r="T2073" s="106"/>
      <c r="U2073" s="107"/>
      <c r="V2073" s="108"/>
      <c r="W2073" s="107"/>
      <c r="X2073" s="107"/>
      <c r="AA2073" s="107"/>
      <c r="AB2073" s="110"/>
      <c r="AC2073" s="110"/>
      <c r="AE2073" s="105"/>
      <c r="AF2073" s="105"/>
      <c r="AR2073" s="112"/>
    </row>
    <row r="2074" spans="2:44" x14ac:dyDescent="0.25">
      <c r="B2074" s="1" t="str">
        <f>IF(I2074="","",
(IF(N2074=FİLTRE!$H$6,2,0)+IF(FİLTRE!$H$6="TOPLAM",2,0))
)</f>
        <v/>
      </c>
      <c r="C2074">
        <f>IF(FİLTRE!$M$5="",9,(IF(U2074&gt;=FİLTRE!$M$5,1,0)))</f>
        <v>1</v>
      </c>
      <c r="D2074" s="1">
        <f>IF(FİLTRE!$M$6="",9,(IF('SKT LİSTESİ'!P2074&lt;=FİLTRE!$M$6,1,0)))</f>
        <v>1</v>
      </c>
      <c r="E2074" s="25" t="str">
        <f>IF(I2074="","",(COUNTIFS($L$4:L2074,L2074)))</f>
        <v/>
      </c>
      <c r="F2074" s="13">
        <f>IF(OR(B2074&lt;&gt;2,C2074&lt;&gt;1,D2074&lt;&gt;1,H2074&lt;&gt;1),0,
COUNTIFS($B$4:B2074,2,$C$4:C2074,1,$D$4:D2074,1,$H$4:H2074,1))</f>
        <v>0</v>
      </c>
      <c r="G2074" s="26" t="str">
        <f>IF(I2074="","",(COUNTIF($E$4:E2074,E2074)))</f>
        <v/>
      </c>
      <c r="H2074" s="1">
        <f>IF(AND(J2074="SAYIM",FİLTRE!$H$5="RAFTA",U2074&lt;&gt;0),1,0)+
IF(AND(J2074="İADE DEPO",FİLTRE!$H$5="İADE DEPO"),1,0)+
IF(FİLTRE!$H$5="TÜMÜ",1,0)+
IF(AND(J2074="FİRMA İADE",FİLTRE!$H$5="FİRMA İADE"),1,0)+
IF(AND(J2074="İMHA",FİLTRE!$H$5="İMHA"),1,0)</f>
        <v>1</v>
      </c>
      <c r="I2074" s="99"/>
      <c r="J2074" s="100"/>
      <c r="K2074" s="100"/>
      <c r="L2074" s="101"/>
      <c r="M2074" s="102"/>
      <c r="N2074" s="101"/>
      <c r="O2074" s="99"/>
      <c r="P2074" s="103"/>
      <c r="Q2074" s="104"/>
      <c r="R2074" s="50"/>
      <c r="S2074" s="105"/>
      <c r="T2074" s="106"/>
      <c r="U2074" s="107"/>
      <c r="V2074" s="108"/>
      <c r="W2074" s="107"/>
      <c r="X2074" s="107"/>
      <c r="AA2074" s="107"/>
      <c r="AB2074" s="110"/>
      <c r="AC2074" s="110"/>
      <c r="AE2074" s="105"/>
      <c r="AF2074" s="105"/>
      <c r="AR2074" s="112"/>
    </row>
    <row r="2075" spans="2:44" x14ac:dyDescent="0.25">
      <c r="B2075" s="1" t="str">
        <f>IF(I2075="","",
(IF(N2075=FİLTRE!$H$6,2,0)+IF(FİLTRE!$H$6="TOPLAM",2,0))
)</f>
        <v/>
      </c>
      <c r="C2075">
        <f>IF(FİLTRE!$M$5="",9,(IF(U2075&gt;=FİLTRE!$M$5,1,0)))</f>
        <v>1</v>
      </c>
      <c r="D2075" s="1">
        <f>IF(FİLTRE!$M$6="",9,(IF('SKT LİSTESİ'!P2075&lt;=FİLTRE!$M$6,1,0)))</f>
        <v>1</v>
      </c>
      <c r="E2075" s="25" t="str">
        <f>IF(I2075="","",(COUNTIFS($L$4:L2075,L2075)))</f>
        <v/>
      </c>
      <c r="F2075" s="13">
        <f>IF(OR(B2075&lt;&gt;2,C2075&lt;&gt;1,D2075&lt;&gt;1,H2075&lt;&gt;1),0,
COUNTIFS($B$4:B2075,2,$C$4:C2075,1,$D$4:D2075,1,$H$4:H2075,1))</f>
        <v>0</v>
      </c>
      <c r="G2075" s="26" t="str">
        <f>IF(I2075="","",(COUNTIF($E$4:E2075,E2075)))</f>
        <v/>
      </c>
      <c r="H2075" s="1">
        <f>IF(AND(J2075="SAYIM",FİLTRE!$H$5="RAFTA",U2075&lt;&gt;0),1,0)+
IF(AND(J2075="İADE DEPO",FİLTRE!$H$5="İADE DEPO"),1,0)+
IF(FİLTRE!$H$5="TÜMÜ",1,0)+
IF(AND(J2075="FİRMA İADE",FİLTRE!$H$5="FİRMA İADE"),1,0)+
IF(AND(J2075="İMHA",FİLTRE!$H$5="İMHA"),1,0)</f>
        <v>1</v>
      </c>
      <c r="I2075" s="99"/>
      <c r="J2075" s="100"/>
      <c r="K2075" s="100"/>
      <c r="L2075" s="101"/>
      <c r="M2075" s="102"/>
      <c r="N2075" s="101"/>
      <c r="O2075" s="99"/>
      <c r="P2075" s="103"/>
      <c r="Q2075" s="104"/>
      <c r="R2075" s="50"/>
      <c r="S2075" s="105"/>
      <c r="T2075" s="106"/>
      <c r="U2075" s="107"/>
      <c r="V2075" s="108"/>
      <c r="W2075" s="107"/>
      <c r="X2075" s="107"/>
      <c r="AA2075" s="107"/>
      <c r="AB2075" s="110"/>
      <c r="AC2075" s="110"/>
      <c r="AE2075" s="105"/>
      <c r="AF2075" s="105"/>
      <c r="AR2075" s="112"/>
    </row>
    <row r="2076" spans="2:44" x14ac:dyDescent="0.25">
      <c r="B2076" s="1" t="str">
        <f>IF(I2076="","",
(IF(N2076=FİLTRE!$H$6,2,0)+IF(FİLTRE!$H$6="TOPLAM",2,0))
)</f>
        <v/>
      </c>
      <c r="C2076">
        <f>IF(FİLTRE!$M$5="",9,(IF(U2076&gt;=FİLTRE!$M$5,1,0)))</f>
        <v>1</v>
      </c>
      <c r="D2076" s="1">
        <f>IF(FİLTRE!$M$6="",9,(IF('SKT LİSTESİ'!P2076&lt;=FİLTRE!$M$6,1,0)))</f>
        <v>1</v>
      </c>
      <c r="E2076" s="25" t="str">
        <f>IF(I2076="","",(COUNTIFS($L$4:L2076,L2076)))</f>
        <v/>
      </c>
      <c r="F2076" s="13">
        <f>IF(OR(B2076&lt;&gt;2,C2076&lt;&gt;1,D2076&lt;&gt;1,H2076&lt;&gt;1),0,
COUNTIFS($B$4:B2076,2,$C$4:C2076,1,$D$4:D2076,1,$H$4:H2076,1))</f>
        <v>0</v>
      </c>
      <c r="G2076" s="26" t="str">
        <f>IF(I2076="","",(COUNTIF($E$4:E2076,E2076)))</f>
        <v/>
      </c>
      <c r="H2076" s="1">
        <f>IF(AND(J2076="SAYIM",FİLTRE!$H$5="RAFTA",U2076&lt;&gt;0),1,0)+
IF(AND(J2076="İADE DEPO",FİLTRE!$H$5="İADE DEPO"),1,0)+
IF(FİLTRE!$H$5="TÜMÜ",1,0)+
IF(AND(J2076="FİRMA İADE",FİLTRE!$H$5="FİRMA İADE"),1,0)+
IF(AND(J2076="İMHA",FİLTRE!$H$5="İMHA"),1,0)</f>
        <v>1</v>
      </c>
      <c r="I2076" s="99"/>
      <c r="J2076" s="100"/>
      <c r="K2076" s="100"/>
      <c r="L2076" s="101"/>
      <c r="M2076" s="102"/>
      <c r="N2076" s="101"/>
      <c r="O2076" s="99"/>
      <c r="P2076" s="103"/>
      <c r="Q2076" s="104"/>
      <c r="R2076" s="50"/>
      <c r="S2076" s="105"/>
      <c r="T2076" s="106"/>
      <c r="U2076" s="107"/>
      <c r="V2076" s="108"/>
      <c r="W2076" s="107"/>
      <c r="X2076" s="107"/>
      <c r="AA2076" s="107"/>
      <c r="AB2076" s="110"/>
      <c r="AC2076" s="110"/>
      <c r="AE2076" s="105"/>
      <c r="AF2076" s="105"/>
      <c r="AR2076" s="112"/>
    </row>
    <row r="2077" spans="2:44" x14ac:dyDescent="0.25">
      <c r="B2077" s="1" t="str">
        <f>IF(I2077="","",
(IF(N2077=FİLTRE!$H$6,2,0)+IF(FİLTRE!$H$6="TOPLAM",2,0))
)</f>
        <v/>
      </c>
      <c r="C2077">
        <f>IF(FİLTRE!$M$5="",9,(IF(U2077&gt;=FİLTRE!$M$5,1,0)))</f>
        <v>1</v>
      </c>
      <c r="D2077" s="1">
        <f>IF(FİLTRE!$M$6="",9,(IF('SKT LİSTESİ'!P2077&lt;=FİLTRE!$M$6,1,0)))</f>
        <v>1</v>
      </c>
      <c r="E2077" s="25" t="str">
        <f>IF(I2077="","",(COUNTIFS($L$4:L2077,L2077)))</f>
        <v/>
      </c>
      <c r="F2077" s="13">
        <f>IF(OR(B2077&lt;&gt;2,C2077&lt;&gt;1,D2077&lt;&gt;1,H2077&lt;&gt;1),0,
COUNTIFS($B$4:B2077,2,$C$4:C2077,1,$D$4:D2077,1,$H$4:H2077,1))</f>
        <v>0</v>
      </c>
      <c r="G2077" s="26" t="str">
        <f>IF(I2077="","",(COUNTIF($E$4:E2077,E2077)))</f>
        <v/>
      </c>
      <c r="H2077" s="1">
        <f>IF(AND(J2077="SAYIM",FİLTRE!$H$5="RAFTA",U2077&lt;&gt;0),1,0)+
IF(AND(J2077="İADE DEPO",FİLTRE!$H$5="İADE DEPO"),1,0)+
IF(FİLTRE!$H$5="TÜMÜ",1,0)+
IF(AND(J2077="FİRMA İADE",FİLTRE!$H$5="FİRMA İADE"),1,0)+
IF(AND(J2077="İMHA",FİLTRE!$H$5="İMHA"),1,0)</f>
        <v>1</v>
      </c>
      <c r="I2077" s="99"/>
      <c r="J2077" s="100"/>
      <c r="K2077" s="100"/>
      <c r="L2077" s="101"/>
      <c r="M2077" s="102"/>
      <c r="N2077" s="101"/>
      <c r="O2077" s="99"/>
      <c r="P2077" s="103"/>
      <c r="Q2077" s="104"/>
      <c r="R2077" s="50"/>
      <c r="S2077" s="105"/>
      <c r="T2077" s="106"/>
      <c r="U2077" s="107"/>
      <c r="V2077" s="108"/>
      <c r="W2077" s="107"/>
      <c r="X2077" s="107"/>
      <c r="AA2077" s="107"/>
      <c r="AB2077" s="110"/>
      <c r="AC2077" s="110"/>
      <c r="AE2077" s="105"/>
      <c r="AF2077" s="105"/>
      <c r="AR2077" s="112"/>
    </row>
    <row r="2078" spans="2:44" x14ac:dyDescent="0.25">
      <c r="B2078" s="1" t="str">
        <f>IF(I2078="","",
(IF(N2078=FİLTRE!$H$6,2,0)+IF(FİLTRE!$H$6="TOPLAM",2,0))
)</f>
        <v/>
      </c>
      <c r="C2078">
        <f>IF(FİLTRE!$M$5="",9,(IF(U2078&gt;=FİLTRE!$M$5,1,0)))</f>
        <v>1</v>
      </c>
      <c r="D2078" s="1">
        <f>IF(FİLTRE!$M$6="",9,(IF('SKT LİSTESİ'!P2078&lt;=FİLTRE!$M$6,1,0)))</f>
        <v>1</v>
      </c>
      <c r="E2078" s="25" t="str">
        <f>IF(I2078="","",(COUNTIFS($L$4:L2078,L2078)))</f>
        <v/>
      </c>
      <c r="F2078" s="13">
        <f>IF(OR(B2078&lt;&gt;2,C2078&lt;&gt;1,D2078&lt;&gt;1,H2078&lt;&gt;1),0,
COUNTIFS($B$4:B2078,2,$C$4:C2078,1,$D$4:D2078,1,$H$4:H2078,1))</f>
        <v>0</v>
      </c>
      <c r="G2078" s="26" t="str">
        <f>IF(I2078="","",(COUNTIF($E$4:E2078,E2078)))</f>
        <v/>
      </c>
      <c r="H2078" s="1">
        <f>IF(AND(J2078="SAYIM",FİLTRE!$H$5="RAFTA",U2078&lt;&gt;0),1,0)+
IF(AND(J2078="İADE DEPO",FİLTRE!$H$5="İADE DEPO"),1,0)+
IF(FİLTRE!$H$5="TÜMÜ",1,0)+
IF(AND(J2078="FİRMA İADE",FİLTRE!$H$5="FİRMA İADE"),1,0)+
IF(AND(J2078="İMHA",FİLTRE!$H$5="İMHA"),1,0)</f>
        <v>1</v>
      </c>
      <c r="I2078" s="99"/>
      <c r="J2078" s="100"/>
      <c r="K2078" s="100"/>
      <c r="L2078" s="101"/>
      <c r="M2078" s="102"/>
      <c r="N2078" s="101"/>
      <c r="O2078" s="99"/>
      <c r="P2078" s="103"/>
      <c r="Q2078" s="104"/>
      <c r="R2078" s="50"/>
      <c r="S2078" s="105"/>
      <c r="T2078" s="106"/>
      <c r="U2078" s="107"/>
      <c r="V2078" s="108"/>
      <c r="W2078" s="107"/>
      <c r="X2078" s="107"/>
      <c r="AA2078" s="107"/>
      <c r="AB2078" s="110"/>
      <c r="AC2078" s="110"/>
      <c r="AE2078" s="105"/>
      <c r="AF2078" s="105"/>
      <c r="AR2078" s="112"/>
    </row>
    <row r="2079" spans="2:44" x14ac:dyDescent="0.25">
      <c r="B2079" s="1" t="str">
        <f>IF(I2079="","",
(IF(N2079=FİLTRE!$H$6,2,0)+IF(FİLTRE!$H$6="TOPLAM",2,0))
)</f>
        <v/>
      </c>
      <c r="C2079">
        <f>IF(FİLTRE!$M$5="",9,(IF(U2079&gt;=FİLTRE!$M$5,1,0)))</f>
        <v>1</v>
      </c>
      <c r="D2079" s="1">
        <f>IF(FİLTRE!$M$6="",9,(IF('SKT LİSTESİ'!P2079&lt;=FİLTRE!$M$6,1,0)))</f>
        <v>1</v>
      </c>
      <c r="E2079" s="25" t="str">
        <f>IF(I2079="","",(COUNTIFS($L$4:L2079,L2079)))</f>
        <v/>
      </c>
      <c r="F2079" s="13">
        <f>IF(OR(B2079&lt;&gt;2,C2079&lt;&gt;1,D2079&lt;&gt;1,H2079&lt;&gt;1),0,
COUNTIFS($B$4:B2079,2,$C$4:C2079,1,$D$4:D2079,1,$H$4:H2079,1))</f>
        <v>0</v>
      </c>
      <c r="G2079" s="26" t="str">
        <f>IF(I2079="","",(COUNTIF($E$4:E2079,E2079)))</f>
        <v/>
      </c>
      <c r="H2079" s="1">
        <f>IF(AND(J2079="SAYIM",FİLTRE!$H$5="RAFTA",U2079&lt;&gt;0),1,0)+
IF(AND(J2079="İADE DEPO",FİLTRE!$H$5="İADE DEPO"),1,0)+
IF(FİLTRE!$H$5="TÜMÜ",1,0)+
IF(AND(J2079="FİRMA İADE",FİLTRE!$H$5="FİRMA İADE"),1,0)+
IF(AND(J2079="İMHA",FİLTRE!$H$5="İMHA"),1,0)</f>
        <v>1</v>
      </c>
      <c r="I2079" s="99"/>
      <c r="J2079" s="100"/>
      <c r="K2079" s="100"/>
      <c r="L2079" s="101"/>
      <c r="M2079" s="102"/>
      <c r="N2079" s="101"/>
      <c r="O2079" s="99"/>
      <c r="P2079" s="103"/>
      <c r="Q2079" s="104"/>
      <c r="R2079" s="50"/>
      <c r="S2079" s="105"/>
      <c r="T2079" s="106"/>
      <c r="U2079" s="107"/>
      <c r="V2079" s="108"/>
      <c r="W2079" s="107"/>
      <c r="X2079" s="107"/>
      <c r="AA2079" s="107"/>
      <c r="AB2079" s="110"/>
      <c r="AC2079" s="110"/>
      <c r="AE2079" s="105"/>
      <c r="AF2079" s="105"/>
      <c r="AR2079" s="112"/>
    </row>
    <row r="2080" spans="2:44" x14ac:dyDescent="0.25">
      <c r="B2080" s="1" t="str">
        <f>IF(I2080="","",
(IF(N2080=FİLTRE!$H$6,2,0)+IF(FİLTRE!$H$6="TOPLAM",2,0))
)</f>
        <v/>
      </c>
      <c r="C2080">
        <f>IF(FİLTRE!$M$5="",9,(IF(U2080&gt;=FİLTRE!$M$5,1,0)))</f>
        <v>1</v>
      </c>
      <c r="D2080" s="1">
        <f>IF(FİLTRE!$M$6="",9,(IF('SKT LİSTESİ'!P2080&lt;=FİLTRE!$M$6,1,0)))</f>
        <v>1</v>
      </c>
      <c r="E2080" s="25" t="str">
        <f>IF(I2080="","",(COUNTIFS($L$4:L2080,L2080)))</f>
        <v/>
      </c>
      <c r="F2080" s="13">
        <f>IF(OR(B2080&lt;&gt;2,C2080&lt;&gt;1,D2080&lt;&gt;1,H2080&lt;&gt;1),0,
COUNTIFS($B$4:B2080,2,$C$4:C2080,1,$D$4:D2080,1,$H$4:H2080,1))</f>
        <v>0</v>
      </c>
      <c r="G2080" s="26" t="str">
        <f>IF(I2080="","",(COUNTIF($E$4:E2080,E2080)))</f>
        <v/>
      </c>
      <c r="H2080" s="1">
        <f>IF(AND(J2080="SAYIM",FİLTRE!$H$5="RAFTA",U2080&lt;&gt;0),1,0)+
IF(AND(J2080="İADE DEPO",FİLTRE!$H$5="İADE DEPO"),1,0)+
IF(FİLTRE!$H$5="TÜMÜ",1,0)+
IF(AND(J2080="FİRMA İADE",FİLTRE!$H$5="FİRMA İADE"),1,0)+
IF(AND(J2080="İMHA",FİLTRE!$H$5="İMHA"),1,0)</f>
        <v>1</v>
      </c>
      <c r="I2080" s="99"/>
      <c r="J2080" s="100"/>
      <c r="K2080" s="100"/>
      <c r="L2080" s="101"/>
      <c r="M2080" s="102"/>
      <c r="N2080" s="101"/>
      <c r="O2080" s="99"/>
      <c r="P2080" s="103"/>
      <c r="Q2080" s="104"/>
      <c r="R2080" s="50"/>
      <c r="S2080" s="105"/>
      <c r="T2080" s="106"/>
      <c r="U2080" s="107"/>
      <c r="V2080" s="108"/>
      <c r="W2080" s="107"/>
      <c r="X2080" s="107"/>
      <c r="AA2080" s="107"/>
      <c r="AB2080" s="110"/>
      <c r="AC2080" s="110"/>
      <c r="AE2080" s="105"/>
      <c r="AF2080" s="105"/>
      <c r="AR2080" s="112"/>
    </row>
    <row r="2081" spans="2:44" x14ac:dyDescent="0.25">
      <c r="B2081" s="1" t="str">
        <f>IF(I2081="","",
(IF(N2081=FİLTRE!$H$6,2,0)+IF(FİLTRE!$H$6="TOPLAM",2,0))
)</f>
        <v/>
      </c>
      <c r="C2081">
        <f>IF(FİLTRE!$M$5="",9,(IF(U2081&gt;=FİLTRE!$M$5,1,0)))</f>
        <v>1</v>
      </c>
      <c r="D2081" s="1">
        <f>IF(FİLTRE!$M$6="",9,(IF('SKT LİSTESİ'!P2081&lt;=FİLTRE!$M$6,1,0)))</f>
        <v>1</v>
      </c>
      <c r="E2081" s="25" t="str">
        <f>IF(I2081="","",(COUNTIFS($L$4:L2081,L2081)))</f>
        <v/>
      </c>
      <c r="F2081" s="13">
        <f>IF(OR(B2081&lt;&gt;2,C2081&lt;&gt;1,D2081&lt;&gt;1,H2081&lt;&gt;1),0,
COUNTIFS($B$4:B2081,2,$C$4:C2081,1,$D$4:D2081,1,$H$4:H2081,1))</f>
        <v>0</v>
      </c>
      <c r="G2081" s="26" t="str">
        <f>IF(I2081="","",(COUNTIF($E$4:E2081,E2081)))</f>
        <v/>
      </c>
      <c r="H2081" s="1">
        <f>IF(AND(J2081="SAYIM",FİLTRE!$H$5="RAFTA",U2081&lt;&gt;0),1,0)+
IF(AND(J2081="İADE DEPO",FİLTRE!$H$5="İADE DEPO"),1,0)+
IF(FİLTRE!$H$5="TÜMÜ",1,0)+
IF(AND(J2081="FİRMA İADE",FİLTRE!$H$5="FİRMA İADE"),1,0)+
IF(AND(J2081="İMHA",FİLTRE!$H$5="İMHA"),1,0)</f>
        <v>1</v>
      </c>
      <c r="I2081" s="99"/>
      <c r="J2081" s="100"/>
      <c r="K2081" s="100"/>
      <c r="L2081" s="101"/>
      <c r="M2081" s="102"/>
      <c r="N2081" s="101"/>
      <c r="O2081" s="99"/>
      <c r="P2081" s="103"/>
      <c r="Q2081" s="104"/>
      <c r="R2081" s="50"/>
      <c r="S2081" s="105"/>
      <c r="T2081" s="106"/>
      <c r="U2081" s="107"/>
      <c r="V2081" s="108"/>
      <c r="W2081" s="107"/>
      <c r="X2081" s="107"/>
      <c r="AA2081" s="107"/>
      <c r="AB2081" s="110"/>
      <c r="AC2081" s="110"/>
      <c r="AE2081" s="105"/>
      <c r="AF2081" s="105"/>
      <c r="AR2081" s="112"/>
    </row>
    <row r="2082" spans="2:44" x14ac:dyDescent="0.25">
      <c r="B2082" s="1" t="str">
        <f>IF(I2082="","",
(IF(N2082=FİLTRE!$H$6,2,0)+IF(FİLTRE!$H$6="TOPLAM",2,0))
)</f>
        <v/>
      </c>
      <c r="C2082">
        <f>IF(FİLTRE!$M$5="",9,(IF(U2082&gt;=FİLTRE!$M$5,1,0)))</f>
        <v>1</v>
      </c>
      <c r="D2082" s="1">
        <f>IF(FİLTRE!$M$6="",9,(IF('SKT LİSTESİ'!P2082&lt;=FİLTRE!$M$6,1,0)))</f>
        <v>1</v>
      </c>
      <c r="E2082" s="25" t="str">
        <f>IF(I2082="","",(COUNTIFS($L$4:L2082,L2082)))</f>
        <v/>
      </c>
      <c r="F2082" s="13">
        <f>IF(OR(B2082&lt;&gt;2,C2082&lt;&gt;1,D2082&lt;&gt;1,H2082&lt;&gt;1),0,
COUNTIFS($B$4:B2082,2,$C$4:C2082,1,$D$4:D2082,1,$H$4:H2082,1))</f>
        <v>0</v>
      </c>
      <c r="G2082" s="26" t="str">
        <f>IF(I2082="","",(COUNTIF($E$4:E2082,E2082)))</f>
        <v/>
      </c>
      <c r="H2082" s="1">
        <f>IF(AND(J2082="SAYIM",FİLTRE!$H$5="RAFTA",U2082&lt;&gt;0),1,0)+
IF(AND(J2082="İADE DEPO",FİLTRE!$H$5="İADE DEPO"),1,0)+
IF(FİLTRE!$H$5="TÜMÜ",1,0)+
IF(AND(J2082="FİRMA İADE",FİLTRE!$H$5="FİRMA İADE"),1,0)+
IF(AND(J2082="İMHA",FİLTRE!$H$5="İMHA"),1,0)</f>
        <v>1</v>
      </c>
      <c r="I2082" s="99"/>
      <c r="J2082" s="100"/>
      <c r="K2082" s="100"/>
      <c r="L2082" s="101"/>
      <c r="M2082" s="102"/>
      <c r="N2082" s="101"/>
      <c r="O2082" s="99"/>
      <c r="P2082" s="103"/>
      <c r="Q2082" s="104"/>
      <c r="R2082" s="50"/>
      <c r="S2082" s="105"/>
      <c r="T2082" s="106"/>
      <c r="U2082" s="107"/>
      <c r="V2082" s="108"/>
      <c r="W2082" s="107"/>
      <c r="X2082" s="107"/>
      <c r="AA2082" s="107"/>
      <c r="AB2082" s="110"/>
      <c r="AC2082" s="110"/>
      <c r="AE2082" s="105"/>
      <c r="AF2082" s="105"/>
      <c r="AR2082" s="112"/>
    </row>
    <row r="2083" spans="2:44" x14ac:dyDescent="0.25">
      <c r="B2083" s="1" t="str">
        <f>IF(I2083="","",
(IF(N2083=FİLTRE!$H$6,2,0)+IF(FİLTRE!$H$6="TOPLAM",2,0))
)</f>
        <v/>
      </c>
      <c r="C2083">
        <f>IF(FİLTRE!$M$5="",9,(IF(U2083&gt;=FİLTRE!$M$5,1,0)))</f>
        <v>1</v>
      </c>
      <c r="D2083" s="1">
        <f>IF(FİLTRE!$M$6="",9,(IF('SKT LİSTESİ'!P2083&lt;=FİLTRE!$M$6,1,0)))</f>
        <v>1</v>
      </c>
      <c r="E2083" s="25" t="str">
        <f>IF(I2083="","",(COUNTIFS($L$4:L2083,L2083)))</f>
        <v/>
      </c>
      <c r="F2083" s="13">
        <f>IF(OR(B2083&lt;&gt;2,C2083&lt;&gt;1,D2083&lt;&gt;1,H2083&lt;&gt;1),0,
COUNTIFS($B$4:B2083,2,$C$4:C2083,1,$D$4:D2083,1,$H$4:H2083,1))</f>
        <v>0</v>
      </c>
      <c r="G2083" s="26" t="str">
        <f>IF(I2083="","",(COUNTIF($E$4:E2083,E2083)))</f>
        <v/>
      </c>
      <c r="H2083" s="1">
        <f>IF(AND(J2083="SAYIM",FİLTRE!$H$5="RAFTA",U2083&lt;&gt;0),1,0)+
IF(AND(J2083="İADE DEPO",FİLTRE!$H$5="İADE DEPO"),1,0)+
IF(FİLTRE!$H$5="TÜMÜ",1,0)+
IF(AND(J2083="FİRMA İADE",FİLTRE!$H$5="FİRMA İADE"),1,0)+
IF(AND(J2083="İMHA",FİLTRE!$H$5="İMHA"),1,0)</f>
        <v>1</v>
      </c>
      <c r="I2083" s="99"/>
      <c r="J2083" s="100"/>
      <c r="K2083" s="100"/>
      <c r="L2083" s="101"/>
      <c r="M2083" s="102"/>
      <c r="N2083" s="101"/>
      <c r="O2083" s="99"/>
      <c r="P2083" s="103"/>
      <c r="Q2083" s="104"/>
      <c r="R2083" s="50"/>
      <c r="S2083" s="105"/>
      <c r="T2083" s="106"/>
      <c r="U2083" s="107"/>
      <c r="V2083" s="108"/>
      <c r="W2083" s="107"/>
      <c r="X2083" s="107"/>
      <c r="AA2083" s="107"/>
      <c r="AB2083" s="110"/>
      <c r="AC2083" s="110"/>
      <c r="AE2083" s="105"/>
      <c r="AF2083" s="105"/>
      <c r="AR2083" s="112"/>
    </row>
    <row r="2084" spans="2:44" x14ac:dyDescent="0.25">
      <c r="B2084" s="1" t="str">
        <f>IF(I2084="","",
(IF(N2084=FİLTRE!$H$6,2,0)+IF(FİLTRE!$H$6="TOPLAM",2,0))
)</f>
        <v/>
      </c>
      <c r="C2084">
        <f>IF(FİLTRE!$M$5="",9,(IF(U2084&gt;=FİLTRE!$M$5,1,0)))</f>
        <v>1</v>
      </c>
      <c r="D2084" s="1">
        <f>IF(FİLTRE!$M$6="",9,(IF('SKT LİSTESİ'!P2084&lt;=FİLTRE!$M$6,1,0)))</f>
        <v>1</v>
      </c>
      <c r="E2084" s="25" t="str">
        <f>IF(I2084="","",(COUNTIFS($L$4:L2084,L2084)))</f>
        <v/>
      </c>
      <c r="F2084" s="13">
        <f>IF(OR(B2084&lt;&gt;2,C2084&lt;&gt;1,D2084&lt;&gt;1,H2084&lt;&gt;1),0,
COUNTIFS($B$4:B2084,2,$C$4:C2084,1,$D$4:D2084,1,$H$4:H2084,1))</f>
        <v>0</v>
      </c>
      <c r="G2084" s="26" t="str">
        <f>IF(I2084="","",(COUNTIF($E$4:E2084,E2084)))</f>
        <v/>
      </c>
      <c r="H2084" s="1">
        <f>IF(AND(J2084="SAYIM",FİLTRE!$H$5="RAFTA",U2084&lt;&gt;0),1,0)+
IF(AND(J2084="İADE DEPO",FİLTRE!$H$5="İADE DEPO"),1,0)+
IF(FİLTRE!$H$5="TÜMÜ",1,0)+
IF(AND(J2084="FİRMA İADE",FİLTRE!$H$5="FİRMA İADE"),1,0)+
IF(AND(J2084="İMHA",FİLTRE!$H$5="İMHA"),1,0)</f>
        <v>1</v>
      </c>
      <c r="I2084" s="99"/>
      <c r="J2084" s="100"/>
      <c r="K2084" s="100"/>
      <c r="L2084" s="101"/>
      <c r="M2084" s="102"/>
      <c r="N2084" s="101"/>
      <c r="O2084" s="99"/>
      <c r="P2084" s="103"/>
      <c r="Q2084" s="104"/>
      <c r="R2084" s="50"/>
      <c r="S2084" s="105"/>
      <c r="T2084" s="106"/>
      <c r="U2084" s="107"/>
      <c r="V2084" s="108"/>
      <c r="W2084" s="107"/>
      <c r="X2084" s="107"/>
      <c r="AA2084" s="107"/>
      <c r="AB2084" s="110"/>
      <c r="AC2084" s="110"/>
      <c r="AE2084" s="105"/>
      <c r="AF2084" s="105"/>
      <c r="AR2084" s="112"/>
    </row>
    <row r="2085" spans="2:44" x14ac:dyDescent="0.25">
      <c r="B2085" s="1" t="str">
        <f>IF(I2085="","",
(IF(N2085=FİLTRE!$H$6,2,0)+IF(FİLTRE!$H$6="TOPLAM",2,0))
)</f>
        <v/>
      </c>
      <c r="C2085">
        <f>IF(FİLTRE!$M$5="",9,(IF(U2085&gt;=FİLTRE!$M$5,1,0)))</f>
        <v>1</v>
      </c>
      <c r="D2085" s="1">
        <f>IF(FİLTRE!$M$6="",9,(IF('SKT LİSTESİ'!P2085&lt;=FİLTRE!$M$6,1,0)))</f>
        <v>1</v>
      </c>
      <c r="E2085" s="25" t="str">
        <f>IF(I2085="","",(COUNTIFS($L$4:L2085,L2085)))</f>
        <v/>
      </c>
      <c r="F2085" s="13">
        <f>IF(OR(B2085&lt;&gt;2,C2085&lt;&gt;1,D2085&lt;&gt;1,H2085&lt;&gt;1),0,
COUNTIFS($B$4:B2085,2,$C$4:C2085,1,$D$4:D2085,1,$H$4:H2085,1))</f>
        <v>0</v>
      </c>
      <c r="G2085" s="26" t="str">
        <f>IF(I2085="","",(COUNTIF($E$4:E2085,E2085)))</f>
        <v/>
      </c>
      <c r="H2085" s="1">
        <f>IF(AND(J2085="SAYIM",FİLTRE!$H$5="RAFTA",U2085&lt;&gt;0),1,0)+
IF(AND(J2085="İADE DEPO",FİLTRE!$H$5="İADE DEPO"),1,0)+
IF(FİLTRE!$H$5="TÜMÜ",1,0)+
IF(AND(J2085="FİRMA İADE",FİLTRE!$H$5="FİRMA İADE"),1,0)+
IF(AND(J2085="İMHA",FİLTRE!$H$5="İMHA"),1,0)</f>
        <v>1</v>
      </c>
      <c r="I2085" s="99"/>
      <c r="J2085" s="100"/>
      <c r="K2085" s="100"/>
      <c r="L2085" s="101"/>
      <c r="M2085" s="102"/>
      <c r="N2085" s="101"/>
      <c r="O2085" s="99"/>
      <c r="P2085" s="103"/>
      <c r="Q2085" s="104"/>
      <c r="R2085" s="50"/>
      <c r="S2085" s="105"/>
      <c r="T2085" s="106"/>
      <c r="U2085" s="107"/>
      <c r="V2085" s="108"/>
      <c r="W2085" s="107"/>
      <c r="X2085" s="107"/>
      <c r="AA2085" s="107"/>
      <c r="AB2085" s="110"/>
      <c r="AC2085" s="110"/>
      <c r="AE2085" s="105"/>
      <c r="AF2085" s="105"/>
      <c r="AR2085" s="112"/>
    </row>
    <row r="2086" spans="2:44" x14ac:dyDescent="0.25">
      <c r="B2086" s="1" t="str">
        <f>IF(I2086="","",
(IF(N2086=FİLTRE!$H$6,2,0)+IF(FİLTRE!$H$6="TOPLAM",2,0))
)</f>
        <v/>
      </c>
      <c r="C2086">
        <f>IF(FİLTRE!$M$5="",9,(IF(U2086&gt;=FİLTRE!$M$5,1,0)))</f>
        <v>1</v>
      </c>
      <c r="D2086" s="1">
        <f>IF(FİLTRE!$M$6="",9,(IF('SKT LİSTESİ'!P2086&lt;=FİLTRE!$M$6,1,0)))</f>
        <v>1</v>
      </c>
      <c r="E2086" s="25" t="str">
        <f>IF(I2086="","",(COUNTIFS($L$4:L2086,L2086)))</f>
        <v/>
      </c>
      <c r="F2086" s="13">
        <f>IF(OR(B2086&lt;&gt;2,C2086&lt;&gt;1,D2086&lt;&gt;1,H2086&lt;&gt;1),0,
COUNTIFS($B$4:B2086,2,$C$4:C2086,1,$D$4:D2086,1,$H$4:H2086,1))</f>
        <v>0</v>
      </c>
      <c r="G2086" s="26" t="str">
        <f>IF(I2086="","",(COUNTIF($E$4:E2086,E2086)))</f>
        <v/>
      </c>
      <c r="H2086" s="1">
        <f>IF(AND(J2086="SAYIM",FİLTRE!$H$5="RAFTA",U2086&lt;&gt;0),1,0)+
IF(AND(J2086="İADE DEPO",FİLTRE!$H$5="İADE DEPO"),1,0)+
IF(FİLTRE!$H$5="TÜMÜ",1,0)+
IF(AND(J2086="FİRMA İADE",FİLTRE!$H$5="FİRMA İADE"),1,0)+
IF(AND(J2086="İMHA",FİLTRE!$H$5="İMHA"),1,0)</f>
        <v>1</v>
      </c>
      <c r="I2086" s="99"/>
      <c r="J2086" s="100"/>
      <c r="K2086" s="100"/>
      <c r="L2086" s="101"/>
      <c r="M2086" s="102"/>
      <c r="N2086" s="101"/>
      <c r="O2086" s="99"/>
      <c r="P2086" s="103"/>
      <c r="Q2086" s="104"/>
      <c r="R2086" s="50"/>
      <c r="S2086" s="105"/>
      <c r="T2086" s="106"/>
      <c r="U2086" s="107"/>
      <c r="V2086" s="108"/>
      <c r="W2086" s="107"/>
      <c r="X2086" s="107"/>
      <c r="AA2086" s="107"/>
      <c r="AB2086" s="110"/>
      <c r="AC2086" s="110"/>
      <c r="AE2086" s="105"/>
      <c r="AF2086" s="105"/>
      <c r="AR2086" s="112"/>
    </row>
    <row r="2087" spans="2:44" x14ac:dyDescent="0.25">
      <c r="B2087" s="1" t="str">
        <f>IF(I2087="","",
(IF(N2087=FİLTRE!$H$6,2,0)+IF(FİLTRE!$H$6="TOPLAM",2,0))
)</f>
        <v/>
      </c>
      <c r="C2087">
        <f>IF(FİLTRE!$M$5="",9,(IF(U2087&gt;=FİLTRE!$M$5,1,0)))</f>
        <v>1</v>
      </c>
      <c r="D2087" s="1">
        <f>IF(FİLTRE!$M$6="",9,(IF('SKT LİSTESİ'!P2087&lt;=FİLTRE!$M$6,1,0)))</f>
        <v>1</v>
      </c>
      <c r="E2087" s="25" t="str">
        <f>IF(I2087="","",(COUNTIFS($L$4:L2087,L2087)))</f>
        <v/>
      </c>
      <c r="F2087" s="13">
        <f>IF(OR(B2087&lt;&gt;2,C2087&lt;&gt;1,D2087&lt;&gt;1,H2087&lt;&gt;1),0,
COUNTIFS($B$4:B2087,2,$C$4:C2087,1,$D$4:D2087,1,$H$4:H2087,1))</f>
        <v>0</v>
      </c>
      <c r="G2087" s="26" t="str">
        <f>IF(I2087="","",(COUNTIF($E$4:E2087,E2087)))</f>
        <v/>
      </c>
      <c r="H2087" s="1">
        <f>IF(AND(J2087="SAYIM",FİLTRE!$H$5="RAFTA",U2087&lt;&gt;0),1,0)+
IF(AND(J2087="İADE DEPO",FİLTRE!$H$5="İADE DEPO"),1,0)+
IF(FİLTRE!$H$5="TÜMÜ",1,0)+
IF(AND(J2087="FİRMA İADE",FİLTRE!$H$5="FİRMA İADE"),1,0)+
IF(AND(J2087="İMHA",FİLTRE!$H$5="İMHA"),1,0)</f>
        <v>1</v>
      </c>
      <c r="I2087" s="99"/>
      <c r="J2087" s="100"/>
      <c r="K2087" s="100"/>
      <c r="L2087" s="101"/>
      <c r="M2087" s="102"/>
      <c r="N2087" s="101"/>
      <c r="O2087" s="99"/>
      <c r="P2087" s="103"/>
      <c r="Q2087" s="104"/>
      <c r="R2087" s="50"/>
      <c r="S2087" s="105"/>
      <c r="T2087" s="106"/>
      <c r="U2087" s="107"/>
      <c r="V2087" s="108"/>
      <c r="W2087" s="107"/>
      <c r="X2087" s="107"/>
      <c r="AA2087" s="107"/>
      <c r="AB2087" s="110"/>
      <c r="AC2087" s="110"/>
      <c r="AE2087" s="105"/>
      <c r="AF2087" s="105"/>
      <c r="AR2087" s="112"/>
    </row>
    <row r="2088" spans="2:44" x14ac:dyDescent="0.25">
      <c r="B2088" s="1" t="str">
        <f>IF(I2088="","",
(IF(N2088=FİLTRE!$H$6,2,0)+IF(FİLTRE!$H$6="TOPLAM",2,0))
)</f>
        <v/>
      </c>
      <c r="C2088">
        <f>IF(FİLTRE!$M$5="",9,(IF(U2088&gt;=FİLTRE!$M$5,1,0)))</f>
        <v>1</v>
      </c>
      <c r="D2088" s="1">
        <f>IF(FİLTRE!$M$6="",9,(IF('SKT LİSTESİ'!P2088&lt;=FİLTRE!$M$6,1,0)))</f>
        <v>1</v>
      </c>
      <c r="E2088" s="25" t="str">
        <f>IF(I2088="","",(COUNTIFS($L$4:L2088,L2088)))</f>
        <v/>
      </c>
      <c r="F2088" s="13">
        <f>IF(OR(B2088&lt;&gt;2,C2088&lt;&gt;1,D2088&lt;&gt;1,H2088&lt;&gt;1),0,
COUNTIFS($B$4:B2088,2,$C$4:C2088,1,$D$4:D2088,1,$H$4:H2088,1))</f>
        <v>0</v>
      </c>
      <c r="G2088" s="26" t="str">
        <f>IF(I2088="","",(COUNTIF($E$4:E2088,E2088)))</f>
        <v/>
      </c>
      <c r="H2088" s="1">
        <f>IF(AND(J2088="SAYIM",FİLTRE!$H$5="RAFTA",U2088&lt;&gt;0),1,0)+
IF(AND(J2088="İADE DEPO",FİLTRE!$H$5="İADE DEPO"),1,0)+
IF(FİLTRE!$H$5="TÜMÜ",1,0)+
IF(AND(J2088="FİRMA İADE",FİLTRE!$H$5="FİRMA İADE"),1,0)+
IF(AND(J2088="İMHA",FİLTRE!$H$5="İMHA"),1,0)</f>
        <v>1</v>
      </c>
      <c r="I2088" s="99"/>
      <c r="J2088" s="100"/>
      <c r="K2088" s="100"/>
      <c r="L2088" s="101"/>
      <c r="M2088" s="102"/>
      <c r="N2088" s="101"/>
      <c r="O2088" s="99"/>
      <c r="P2088" s="103"/>
      <c r="Q2088" s="104"/>
      <c r="R2088" s="50"/>
      <c r="S2088" s="105"/>
      <c r="T2088" s="106"/>
      <c r="U2088" s="107"/>
      <c r="V2088" s="108"/>
      <c r="W2088" s="107"/>
      <c r="X2088" s="107"/>
      <c r="AA2088" s="107"/>
      <c r="AB2088" s="110"/>
      <c r="AC2088" s="110"/>
      <c r="AE2088" s="105"/>
      <c r="AF2088" s="105"/>
      <c r="AR2088" s="112"/>
    </row>
    <row r="2089" spans="2:44" x14ac:dyDescent="0.25">
      <c r="B2089" s="1" t="str">
        <f>IF(I2089="","",
(IF(N2089=FİLTRE!$H$6,2,0)+IF(FİLTRE!$H$6="TOPLAM",2,0))
)</f>
        <v/>
      </c>
      <c r="C2089">
        <f>IF(FİLTRE!$M$5="",9,(IF(U2089&gt;=FİLTRE!$M$5,1,0)))</f>
        <v>1</v>
      </c>
      <c r="D2089" s="1">
        <f>IF(FİLTRE!$M$6="",9,(IF('SKT LİSTESİ'!P2089&lt;=FİLTRE!$M$6,1,0)))</f>
        <v>1</v>
      </c>
      <c r="E2089" s="25" t="str">
        <f>IF(I2089="","",(COUNTIFS($L$4:L2089,L2089)))</f>
        <v/>
      </c>
      <c r="F2089" s="13">
        <f>IF(OR(B2089&lt;&gt;2,C2089&lt;&gt;1,D2089&lt;&gt;1,H2089&lt;&gt;1),0,
COUNTIFS($B$4:B2089,2,$C$4:C2089,1,$D$4:D2089,1,$H$4:H2089,1))</f>
        <v>0</v>
      </c>
      <c r="G2089" s="26" t="str">
        <f>IF(I2089="","",(COUNTIF($E$4:E2089,E2089)))</f>
        <v/>
      </c>
      <c r="H2089" s="1">
        <f>IF(AND(J2089="SAYIM",FİLTRE!$H$5="RAFTA",U2089&lt;&gt;0),1,0)+
IF(AND(J2089="İADE DEPO",FİLTRE!$H$5="İADE DEPO"),1,0)+
IF(FİLTRE!$H$5="TÜMÜ",1,0)+
IF(AND(J2089="FİRMA İADE",FİLTRE!$H$5="FİRMA İADE"),1,0)+
IF(AND(J2089="İMHA",FİLTRE!$H$5="İMHA"),1,0)</f>
        <v>1</v>
      </c>
      <c r="I2089" s="99"/>
      <c r="J2089" s="100"/>
      <c r="K2089" s="100"/>
      <c r="L2089" s="101"/>
      <c r="M2089" s="102"/>
      <c r="N2089" s="101"/>
      <c r="O2089" s="99"/>
      <c r="P2089" s="103"/>
      <c r="Q2089" s="104"/>
      <c r="R2089" s="50"/>
      <c r="S2089" s="105"/>
      <c r="T2089" s="106"/>
      <c r="U2089" s="107"/>
      <c r="V2089" s="108"/>
      <c r="W2089" s="107"/>
      <c r="X2089" s="107"/>
      <c r="AA2089" s="107"/>
      <c r="AB2089" s="110"/>
      <c r="AC2089" s="110"/>
      <c r="AE2089" s="105"/>
      <c r="AF2089" s="105"/>
      <c r="AR2089" s="112"/>
    </row>
    <row r="2090" spans="2:44" x14ac:dyDescent="0.25">
      <c r="B2090" s="1" t="str">
        <f>IF(I2090="","",
(IF(N2090=FİLTRE!$H$6,2,0)+IF(FİLTRE!$H$6="TOPLAM",2,0))
)</f>
        <v/>
      </c>
      <c r="C2090">
        <f>IF(FİLTRE!$M$5="",9,(IF(U2090&gt;=FİLTRE!$M$5,1,0)))</f>
        <v>1</v>
      </c>
      <c r="D2090" s="1">
        <f>IF(FİLTRE!$M$6="",9,(IF('SKT LİSTESİ'!P2090&lt;=FİLTRE!$M$6,1,0)))</f>
        <v>1</v>
      </c>
      <c r="E2090" s="25" t="str">
        <f>IF(I2090="","",(COUNTIFS($L$4:L2090,L2090)))</f>
        <v/>
      </c>
      <c r="F2090" s="13">
        <f>IF(OR(B2090&lt;&gt;2,C2090&lt;&gt;1,D2090&lt;&gt;1,H2090&lt;&gt;1),0,
COUNTIFS($B$4:B2090,2,$C$4:C2090,1,$D$4:D2090,1,$H$4:H2090,1))</f>
        <v>0</v>
      </c>
      <c r="G2090" s="26" t="str">
        <f>IF(I2090="","",(COUNTIF($E$4:E2090,E2090)))</f>
        <v/>
      </c>
      <c r="H2090" s="1">
        <f>IF(AND(J2090="SAYIM",FİLTRE!$H$5="RAFTA",U2090&lt;&gt;0),1,0)+
IF(AND(J2090="İADE DEPO",FİLTRE!$H$5="İADE DEPO"),1,0)+
IF(FİLTRE!$H$5="TÜMÜ",1,0)+
IF(AND(J2090="FİRMA İADE",FİLTRE!$H$5="FİRMA İADE"),1,0)+
IF(AND(J2090="İMHA",FİLTRE!$H$5="İMHA"),1,0)</f>
        <v>1</v>
      </c>
      <c r="I2090" s="99"/>
      <c r="J2090" s="100"/>
      <c r="K2090" s="100"/>
      <c r="L2090" s="101"/>
      <c r="M2090" s="102"/>
      <c r="N2090" s="101"/>
      <c r="O2090" s="99"/>
      <c r="P2090" s="103"/>
      <c r="Q2090" s="104"/>
      <c r="R2090" s="50"/>
      <c r="S2090" s="105"/>
      <c r="T2090" s="106"/>
      <c r="U2090" s="107"/>
      <c r="V2090" s="108"/>
      <c r="W2090" s="107"/>
      <c r="X2090" s="107"/>
      <c r="AA2090" s="107"/>
      <c r="AB2090" s="110"/>
      <c r="AC2090" s="110"/>
      <c r="AE2090" s="105"/>
      <c r="AF2090" s="105"/>
      <c r="AR2090" s="112"/>
    </row>
    <row r="2091" spans="2:44" x14ac:dyDescent="0.25">
      <c r="B2091" s="1" t="str">
        <f>IF(I2091="","",
(IF(N2091=FİLTRE!$H$6,2,0)+IF(FİLTRE!$H$6="TOPLAM",2,0))
)</f>
        <v/>
      </c>
      <c r="C2091">
        <f>IF(FİLTRE!$M$5="",9,(IF(U2091&gt;=FİLTRE!$M$5,1,0)))</f>
        <v>1</v>
      </c>
      <c r="D2091" s="1">
        <f>IF(FİLTRE!$M$6="",9,(IF('SKT LİSTESİ'!P2091&lt;=FİLTRE!$M$6,1,0)))</f>
        <v>1</v>
      </c>
      <c r="E2091" s="25" t="str">
        <f>IF(I2091="","",(COUNTIFS($L$4:L2091,L2091)))</f>
        <v/>
      </c>
      <c r="F2091" s="13">
        <f>IF(OR(B2091&lt;&gt;2,C2091&lt;&gt;1,D2091&lt;&gt;1,H2091&lt;&gt;1),0,
COUNTIFS($B$4:B2091,2,$C$4:C2091,1,$D$4:D2091,1,$H$4:H2091,1))</f>
        <v>0</v>
      </c>
      <c r="G2091" s="26" t="str">
        <f>IF(I2091="","",(COUNTIF($E$4:E2091,E2091)))</f>
        <v/>
      </c>
      <c r="H2091" s="1">
        <f>IF(AND(J2091="SAYIM",FİLTRE!$H$5="RAFTA",U2091&lt;&gt;0),1,0)+
IF(AND(J2091="İADE DEPO",FİLTRE!$H$5="İADE DEPO"),1,0)+
IF(FİLTRE!$H$5="TÜMÜ",1,0)+
IF(AND(J2091="FİRMA İADE",FİLTRE!$H$5="FİRMA İADE"),1,0)+
IF(AND(J2091="İMHA",FİLTRE!$H$5="İMHA"),1,0)</f>
        <v>1</v>
      </c>
      <c r="I2091" s="99"/>
      <c r="J2091" s="100"/>
      <c r="K2091" s="100"/>
      <c r="L2091" s="101"/>
      <c r="M2091" s="102"/>
      <c r="N2091" s="101"/>
      <c r="O2091" s="99"/>
      <c r="P2091" s="103"/>
      <c r="Q2091" s="104"/>
      <c r="R2091" s="50"/>
      <c r="S2091" s="105"/>
      <c r="T2091" s="106"/>
      <c r="U2091" s="107"/>
      <c r="V2091" s="108"/>
      <c r="W2091" s="107"/>
      <c r="X2091" s="107"/>
      <c r="AA2091" s="107"/>
      <c r="AB2091" s="110"/>
      <c r="AC2091" s="110"/>
      <c r="AE2091" s="105"/>
      <c r="AF2091" s="105"/>
      <c r="AR2091" s="112"/>
    </row>
    <row r="2092" spans="2:44" x14ac:dyDescent="0.25">
      <c r="B2092" s="1" t="str">
        <f>IF(I2092="","",
(IF(N2092=FİLTRE!$H$6,2,0)+IF(FİLTRE!$H$6="TOPLAM",2,0))
)</f>
        <v/>
      </c>
      <c r="C2092">
        <f>IF(FİLTRE!$M$5="",9,(IF(U2092&gt;=FİLTRE!$M$5,1,0)))</f>
        <v>1</v>
      </c>
      <c r="D2092" s="1">
        <f>IF(FİLTRE!$M$6="",9,(IF('SKT LİSTESİ'!P2092&lt;=FİLTRE!$M$6,1,0)))</f>
        <v>1</v>
      </c>
      <c r="E2092" s="25" t="str">
        <f>IF(I2092="","",(COUNTIFS($L$4:L2092,L2092)))</f>
        <v/>
      </c>
      <c r="F2092" s="13">
        <f>IF(OR(B2092&lt;&gt;2,C2092&lt;&gt;1,D2092&lt;&gt;1,H2092&lt;&gt;1),0,
COUNTIFS($B$4:B2092,2,$C$4:C2092,1,$D$4:D2092,1,$H$4:H2092,1))</f>
        <v>0</v>
      </c>
      <c r="G2092" s="26" t="str">
        <f>IF(I2092="","",(COUNTIF($E$4:E2092,E2092)))</f>
        <v/>
      </c>
      <c r="H2092" s="1">
        <f>IF(AND(J2092="SAYIM",FİLTRE!$H$5="RAFTA",U2092&lt;&gt;0),1,0)+
IF(AND(J2092="İADE DEPO",FİLTRE!$H$5="İADE DEPO"),1,0)+
IF(FİLTRE!$H$5="TÜMÜ",1,0)+
IF(AND(J2092="FİRMA İADE",FİLTRE!$H$5="FİRMA İADE"),1,0)+
IF(AND(J2092="İMHA",FİLTRE!$H$5="İMHA"),1,0)</f>
        <v>1</v>
      </c>
      <c r="I2092" s="99"/>
      <c r="J2092" s="100"/>
      <c r="K2092" s="100"/>
      <c r="L2092" s="101"/>
      <c r="M2092" s="102"/>
      <c r="N2092" s="101"/>
      <c r="O2092" s="99"/>
      <c r="P2092" s="103"/>
      <c r="Q2092" s="104"/>
      <c r="R2092" s="50"/>
      <c r="S2092" s="105"/>
      <c r="T2092" s="106"/>
      <c r="U2092" s="107"/>
      <c r="V2092" s="108"/>
      <c r="W2092" s="107"/>
      <c r="X2092" s="107"/>
      <c r="AA2092" s="107"/>
      <c r="AB2092" s="110"/>
      <c r="AC2092" s="110"/>
      <c r="AE2092" s="105"/>
      <c r="AF2092" s="105"/>
      <c r="AR2092" s="112"/>
    </row>
    <row r="2093" spans="2:44" x14ac:dyDescent="0.25">
      <c r="B2093" s="1" t="str">
        <f>IF(I2093="","",
(IF(N2093=FİLTRE!$H$6,2,0)+IF(FİLTRE!$H$6="TOPLAM",2,0))
)</f>
        <v/>
      </c>
      <c r="C2093">
        <f>IF(FİLTRE!$M$5="",9,(IF(U2093&gt;=FİLTRE!$M$5,1,0)))</f>
        <v>1</v>
      </c>
      <c r="D2093" s="1">
        <f>IF(FİLTRE!$M$6="",9,(IF('SKT LİSTESİ'!P2093&lt;=FİLTRE!$M$6,1,0)))</f>
        <v>1</v>
      </c>
      <c r="E2093" s="25" t="str">
        <f>IF(I2093="","",(COUNTIFS($L$4:L2093,L2093)))</f>
        <v/>
      </c>
      <c r="F2093" s="13">
        <f>IF(OR(B2093&lt;&gt;2,C2093&lt;&gt;1,D2093&lt;&gt;1,H2093&lt;&gt;1),0,
COUNTIFS($B$4:B2093,2,$C$4:C2093,1,$D$4:D2093,1,$H$4:H2093,1))</f>
        <v>0</v>
      </c>
      <c r="G2093" s="26" t="str">
        <f>IF(I2093="","",(COUNTIF($E$4:E2093,E2093)))</f>
        <v/>
      </c>
      <c r="H2093" s="1">
        <f>IF(AND(J2093="SAYIM",FİLTRE!$H$5="RAFTA",U2093&lt;&gt;0),1,0)+
IF(AND(J2093="İADE DEPO",FİLTRE!$H$5="İADE DEPO"),1,0)+
IF(FİLTRE!$H$5="TÜMÜ",1,0)+
IF(AND(J2093="FİRMA İADE",FİLTRE!$H$5="FİRMA İADE"),1,0)+
IF(AND(J2093="İMHA",FİLTRE!$H$5="İMHA"),1,0)</f>
        <v>1</v>
      </c>
      <c r="I2093" s="99"/>
      <c r="J2093" s="100"/>
      <c r="K2093" s="100"/>
      <c r="L2093" s="101"/>
      <c r="M2093" s="102"/>
      <c r="N2093" s="101"/>
      <c r="O2093" s="99"/>
      <c r="P2093" s="103"/>
      <c r="Q2093" s="104"/>
      <c r="R2093" s="50"/>
      <c r="S2093" s="105"/>
      <c r="T2093" s="106"/>
      <c r="U2093" s="107"/>
      <c r="V2093" s="108"/>
      <c r="W2093" s="107"/>
      <c r="X2093" s="107"/>
      <c r="AA2093" s="107"/>
      <c r="AB2093" s="110"/>
      <c r="AC2093" s="110"/>
      <c r="AE2093" s="105"/>
      <c r="AF2093" s="105"/>
      <c r="AR2093" s="112"/>
    </row>
    <row r="2094" spans="2:44" x14ac:dyDescent="0.25">
      <c r="B2094" s="1" t="str">
        <f>IF(I2094="","",
(IF(N2094=FİLTRE!$H$6,2,0)+IF(FİLTRE!$H$6="TOPLAM",2,0))
)</f>
        <v/>
      </c>
      <c r="C2094">
        <f>IF(FİLTRE!$M$5="",9,(IF(U2094&gt;=FİLTRE!$M$5,1,0)))</f>
        <v>1</v>
      </c>
      <c r="D2094" s="1">
        <f>IF(FİLTRE!$M$6="",9,(IF('SKT LİSTESİ'!P2094&lt;=FİLTRE!$M$6,1,0)))</f>
        <v>1</v>
      </c>
      <c r="E2094" s="25" t="str">
        <f>IF(I2094="","",(COUNTIFS($L$4:L2094,L2094)))</f>
        <v/>
      </c>
      <c r="F2094" s="13">
        <f>IF(OR(B2094&lt;&gt;2,C2094&lt;&gt;1,D2094&lt;&gt;1,H2094&lt;&gt;1),0,
COUNTIFS($B$4:B2094,2,$C$4:C2094,1,$D$4:D2094,1,$H$4:H2094,1))</f>
        <v>0</v>
      </c>
      <c r="G2094" s="26" t="str">
        <f>IF(I2094="","",(COUNTIF($E$4:E2094,E2094)))</f>
        <v/>
      </c>
      <c r="H2094" s="1">
        <f>IF(AND(J2094="SAYIM",FİLTRE!$H$5="RAFTA",U2094&lt;&gt;0),1,0)+
IF(AND(J2094="İADE DEPO",FİLTRE!$H$5="İADE DEPO"),1,0)+
IF(FİLTRE!$H$5="TÜMÜ",1,0)+
IF(AND(J2094="FİRMA İADE",FİLTRE!$H$5="FİRMA İADE"),1,0)+
IF(AND(J2094="İMHA",FİLTRE!$H$5="İMHA"),1,0)</f>
        <v>1</v>
      </c>
      <c r="I2094" s="99"/>
      <c r="J2094" s="100"/>
      <c r="K2094" s="100"/>
      <c r="L2094" s="101"/>
      <c r="M2094" s="102"/>
      <c r="N2094" s="101"/>
      <c r="O2094" s="99"/>
      <c r="P2094" s="103"/>
      <c r="Q2094" s="104"/>
      <c r="R2094" s="50"/>
      <c r="S2094" s="105"/>
      <c r="T2094" s="106"/>
      <c r="U2094" s="107"/>
      <c r="V2094" s="108"/>
      <c r="W2094" s="107"/>
      <c r="X2094" s="107"/>
      <c r="AA2094" s="107"/>
      <c r="AB2094" s="110"/>
      <c r="AC2094" s="110"/>
      <c r="AE2094" s="105"/>
      <c r="AF2094" s="105"/>
      <c r="AR2094" s="112"/>
    </row>
    <row r="2095" spans="2:44" x14ac:dyDescent="0.25">
      <c r="B2095" s="1" t="str">
        <f>IF(I2095="","",
(IF(N2095=FİLTRE!$H$6,2,0)+IF(FİLTRE!$H$6="TOPLAM",2,0))
)</f>
        <v/>
      </c>
      <c r="C2095">
        <f>IF(FİLTRE!$M$5="",9,(IF(U2095&gt;=FİLTRE!$M$5,1,0)))</f>
        <v>1</v>
      </c>
      <c r="D2095" s="1">
        <f>IF(FİLTRE!$M$6="",9,(IF('SKT LİSTESİ'!P2095&lt;=FİLTRE!$M$6,1,0)))</f>
        <v>1</v>
      </c>
      <c r="E2095" s="25" t="str">
        <f>IF(I2095="","",(COUNTIFS($L$4:L2095,L2095)))</f>
        <v/>
      </c>
      <c r="F2095" s="13">
        <f>IF(OR(B2095&lt;&gt;2,C2095&lt;&gt;1,D2095&lt;&gt;1,H2095&lt;&gt;1),0,
COUNTIFS($B$4:B2095,2,$C$4:C2095,1,$D$4:D2095,1,$H$4:H2095,1))</f>
        <v>0</v>
      </c>
      <c r="G2095" s="26" t="str">
        <f>IF(I2095="","",(COUNTIF($E$4:E2095,E2095)))</f>
        <v/>
      </c>
      <c r="H2095" s="1">
        <f>IF(AND(J2095="SAYIM",FİLTRE!$H$5="RAFTA",U2095&lt;&gt;0),1,0)+
IF(AND(J2095="İADE DEPO",FİLTRE!$H$5="İADE DEPO"),1,0)+
IF(FİLTRE!$H$5="TÜMÜ",1,0)+
IF(AND(J2095="FİRMA İADE",FİLTRE!$H$5="FİRMA İADE"),1,0)+
IF(AND(J2095="İMHA",FİLTRE!$H$5="İMHA"),1,0)</f>
        <v>1</v>
      </c>
      <c r="I2095" s="99"/>
      <c r="J2095" s="100"/>
      <c r="K2095" s="100"/>
      <c r="L2095" s="101"/>
      <c r="M2095" s="102"/>
      <c r="N2095" s="101"/>
      <c r="O2095" s="99"/>
      <c r="P2095" s="103"/>
      <c r="Q2095" s="104"/>
      <c r="R2095" s="50"/>
      <c r="S2095" s="105"/>
      <c r="T2095" s="106"/>
      <c r="U2095" s="107"/>
      <c r="V2095" s="108"/>
      <c r="W2095" s="107"/>
      <c r="X2095" s="107"/>
      <c r="AA2095" s="107"/>
      <c r="AB2095" s="110"/>
      <c r="AC2095" s="110"/>
      <c r="AE2095" s="105"/>
      <c r="AF2095" s="105"/>
      <c r="AR2095" s="112"/>
    </row>
    <row r="2096" spans="2:44" x14ac:dyDescent="0.25">
      <c r="B2096" s="1" t="str">
        <f>IF(I2096="","",
(IF(N2096=FİLTRE!$H$6,2,0)+IF(FİLTRE!$H$6="TOPLAM",2,0))
)</f>
        <v/>
      </c>
      <c r="C2096">
        <f>IF(FİLTRE!$M$5="",9,(IF(U2096&gt;=FİLTRE!$M$5,1,0)))</f>
        <v>1</v>
      </c>
      <c r="D2096" s="1">
        <f>IF(FİLTRE!$M$6="",9,(IF('SKT LİSTESİ'!P2096&lt;=FİLTRE!$M$6,1,0)))</f>
        <v>1</v>
      </c>
      <c r="E2096" s="25" t="str">
        <f>IF(I2096="","",(COUNTIFS($L$4:L2096,L2096)))</f>
        <v/>
      </c>
      <c r="F2096" s="13">
        <f>IF(OR(B2096&lt;&gt;2,C2096&lt;&gt;1,D2096&lt;&gt;1,H2096&lt;&gt;1),0,
COUNTIFS($B$4:B2096,2,$C$4:C2096,1,$D$4:D2096,1,$H$4:H2096,1))</f>
        <v>0</v>
      </c>
      <c r="G2096" s="26" t="str">
        <f>IF(I2096="","",(COUNTIF($E$4:E2096,E2096)))</f>
        <v/>
      </c>
      <c r="H2096" s="1">
        <f>IF(AND(J2096="SAYIM",FİLTRE!$H$5="RAFTA",U2096&lt;&gt;0),1,0)+
IF(AND(J2096="İADE DEPO",FİLTRE!$H$5="İADE DEPO"),1,0)+
IF(FİLTRE!$H$5="TÜMÜ",1,0)+
IF(AND(J2096="FİRMA İADE",FİLTRE!$H$5="FİRMA İADE"),1,0)+
IF(AND(J2096="İMHA",FİLTRE!$H$5="İMHA"),1,0)</f>
        <v>1</v>
      </c>
      <c r="I2096" s="99"/>
      <c r="J2096" s="100"/>
      <c r="K2096" s="100"/>
      <c r="L2096" s="101"/>
      <c r="M2096" s="102"/>
      <c r="N2096" s="101"/>
      <c r="O2096" s="99"/>
      <c r="P2096" s="103"/>
      <c r="Q2096" s="104"/>
      <c r="R2096" s="50"/>
      <c r="S2096" s="105"/>
      <c r="T2096" s="106"/>
      <c r="U2096" s="107"/>
      <c r="V2096" s="108"/>
      <c r="W2096" s="107"/>
      <c r="X2096" s="107"/>
      <c r="AA2096" s="107"/>
      <c r="AB2096" s="110"/>
      <c r="AC2096" s="110"/>
      <c r="AE2096" s="105"/>
      <c r="AF2096" s="105"/>
      <c r="AR2096" s="112"/>
    </row>
    <row r="2097" spans="2:44" x14ac:dyDescent="0.25">
      <c r="B2097" s="1" t="str">
        <f>IF(I2097="","",
(IF(N2097=FİLTRE!$H$6,2,0)+IF(FİLTRE!$H$6="TOPLAM",2,0))
)</f>
        <v/>
      </c>
      <c r="C2097">
        <f>IF(FİLTRE!$M$5="",9,(IF(U2097&gt;=FİLTRE!$M$5,1,0)))</f>
        <v>1</v>
      </c>
      <c r="D2097" s="1">
        <f>IF(FİLTRE!$M$6="",9,(IF('SKT LİSTESİ'!P2097&lt;=FİLTRE!$M$6,1,0)))</f>
        <v>1</v>
      </c>
      <c r="E2097" s="25" t="str">
        <f>IF(I2097="","",(COUNTIFS($L$4:L2097,L2097)))</f>
        <v/>
      </c>
      <c r="F2097" s="13">
        <f>IF(OR(B2097&lt;&gt;2,C2097&lt;&gt;1,D2097&lt;&gt;1,H2097&lt;&gt;1),0,
COUNTIFS($B$4:B2097,2,$C$4:C2097,1,$D$4:D2097,1,$H$4:H2097,1))</f>
        <v>0</v>
      </c>
      <c r="G2097" s="26" t="str">
        <f>IF(I2097="","",(COUNTIF($E$4:E2097,E2097)))</f>
        <v/>
      </c>
      <c r="H2097" s="1">
        <f>IF(AND(J2097="SAYIM",FİLTRE!$H$5="RAFTA",U2097&lt;&gt;0),1,0)+
IF(AND(J2097="İADE DEPO",FİLTRE!$H$5="İADE DEPO"),1,0)+
IF(FİLTRE!$H$5="TÜMÜ",1,0)+
IF(AND(J2097="FİRMA İADE",FİLTRE!$H$5="FİRMA İADE"),1,0)+
IF(AND(J2097="İMHA",FİLTRE!$H$5="İMHA"),1,0)</f>
        <v>1</v>
      </c>
      <c r="I2097" s="99"/>
      <c r="J2097" s="100"/>
      <c r="K2097" s="100"/>
      <c r="L2097" s="101"/>
      <c r="M2097" s="102"/>
      <c r="N2097" s="101"/>
      <c r="O2097" s="99"/>
      <c r="P2097" s="103"/>
      <c r="Q2097" s="104"/>
      <c r="R2097" s="50"/>
      <c r="S2097" s="105"/>
      <c r="T2097" s="106"/>
      <c r="U2097" s="107"/>
      <c r="V2097" s="108"/>
      <c r="W2097" s="107"/>
      <c r="X2097" s="107"/>
      <c r="AA2097" s="107"/>
      <c r="AB2097" s="110"/>
      <c r="AC2097" s="110"/>
      <c r="AE2097" s="105"/>
      <c r="AF2097" s="105"/>
      <c r="AR2097" s="112"/>
    </row>
    <row r="2098" spans="2:44" x14ac:dyDescent="0.25">
      <c r="B2098" s="1" t="str">
        <f>IF(I2098="","",
(IF(N2098=FİLTRE!$H$6,2,0)+IF(FİLTRE!$H$6="TOPLAM",2,0))
)</f>
        <v/>
      </c>
      <c r="C2098">
        <f>IF(FİLTRE!$M$5="",9,(IF(U2098&gt;=FİLTRE!$M$5,1,0)))</f>
        <v>1</v>
      </c>
      <c r="D2098" s="1">
        <f>IF(FİLTRE!$M$6="",9,(IF('SKT LİSTESİ'!P2098&lt;=FİLTRE!$M$6,1,0)))</f>
        <v>1</v>
      </c>
      <c r="E2098" s="25" t="str">
        <f>IF(I2098="","",(COUNTIFS($L$4:L2098,L2098)))</f>
        <v/>
      </c>
      <c r="F2098" s="13">
        <f>IF(OR(B2098&lt;&gt;2,C2098&lt;&gt;1,D2098&lt;&gt;1,H2098&lt;&gt;1),0,
COUNTIFS($B$4:B2098,2,$C$4:C2098,1,$D$4:D2098,1,$H$4:H2098,1))</f>
        <v>0</v>
      </c>
      <c r="G2098" s="26" t="str">
        <f>IF(I2098="","",(COUNTIF($E$4:E2098,E2098)))</f>
        <v/>
      </c>
      <c r="H2098" s="1">
        <f>IF(AND(J2098="SAYIM",FİLTRE!$H$5="RAFTA",U2098&lt;&gt;0),1,0)+
IF(AND(J2098="İADE DEPO",FİLTRE!$H$5="İADE DEPO"),1,0)+
IF(FİLTRE!$H$5="TÜMÜ",1,0)+
IF(AND(J2098="FİRMA İADE",FİLTRE!$H$5="FİRMA İADE"),1,0)+
IF(AND(J2098="İMHA",FİLTRE!$H$5="İMHA"),1,0)</f>
        <v>1</v>
      </c>
      <c r="I2098" s="99"/>
      <c r="J2098" s="100"/>
      <c r="K2098" s="100"/>
      <c r="L2098" s="101"/>
      <c r="M2098" s="102"/>
      <c r="N2098" s="101"/>
      <c r="O2098" s="99"/>
      <c r="P2098" s="103"/>
      <c r="Q2098" s="104"/>
      <c r="R2098" s="50"/>
      <c r="S2098" s="105"/>
      <c r="T2098" s="106"/>
      <c r="U2098" s="107"/>
      <c r="V2098" s="108"/>
      <c r="W2098" s="107"/>
      <c r="X2098" s="107"/>
      <c r="AA2098" s="107"/>
      <c r="AB2098" s="110"/>
      <c r="AC2098" s="110"/>
      <c r="AE2098" s="105"/>
      <c r="AF2098" s="105"/>
      <c r="AR2098" s="112"/>
    </row>
    <row r="2099" spans="2:44" x14ac:dyDescent="0.25">
      <c r="B2099" s="1" t="str">
        <f>IF(I2099="","",
(IF(N2099=FİLTRE!$H$6,2,0)+IF(FİLTRE!$H$6="TOPLAM",2,0))
)</f>
        <v/>
      </c>
      <c r="C2099">
        <f>IF(FİLTRE!$M$5="",9,(IF(U2099&gt;=FİLTRE!$M$5,1,0)))</f>
        <v>1</v>
      </c>
      <c r="D2099" s="1">
        <f>IF(FİLTRE!$M$6="",9,(IF('SKT LİSTESİ'!P2099&lt;=FİLTRE!$M$6,1,0)))</f>
        <v>1</v>
      </c>
      <c r="E2099" s="25" t="str">
        <f>IF(I2099="","",(COUNTIFS($L$4:L2099,L2099)))</f>
        <v/>
      </c>
      <c r="F2099" s="13">
        <f>IF(OR(B2099&lt;&gt;2,C2099&lt;&gt;1,D2099&lt;&gt;1,H2099&lt;&gt;1),0,
COUNTIFS($B$4:B2099,2,$C$4:C2099,1,$D$4:D2099,1,$H$4:H2099,1))</f>
        <v>0</v>
      </c>
      <c r="G2099" s="26" t="str">
        <f>IF(I2099="","",(COUNTIF($E$4:E2099,E2099)))</f>
        <v/>
      </c>
      <c r="H2099" s="1">
        <f>IF(AND(J2099="SAYIM",FİLTRE!$H$5="RAFTA",U2099&lt;&gt;0),1,0)+
IF(AND(J2099="İADE DEPO",FİLTRE!$H$5="İADE DEPO"),1,0)+
IF(FİLTRE!$H$5="TÜMÜ",1,0)+
IF(AND(J2099="FİRMA İADE",FİLTRE!$H$5="FİRMA İADE"),1,0)+
IF(AND(J2099="İMHA",FİLTRE!$H$5="İMHA"),1,0)</f>
        <v>1</v>
      </c>
      <c r="I2099" s="99"/>
      <c r="J2099" s="100"/>
      <c r="K2099" s="100"/>
      <c r="L2099" s="101"/>
      <c r="M2099" s="102"/>
      <c r="N2099" s="101"/>
      <c r="O2099" s="99"/>
      <c r="P2099" s="103"/>
      <c r="Q2099" s="104"/>
      <c r="R2099" s="50"/>
      <c r="S2099" s="105"/>
      <c r="T2099" s="106"/>
      <c r="U2099" s="107"/>
      <c r="V2099" s="108"/>
      <c r="W2099" s="107"/>
      <c r="X2099" s="107"/>
      <c r="AA2099" s="107"/>
      <c r="AB2099" s="110"/>
      <c r="AC2099" s="110"/>
      <c r="AE2099" s="105"/>
      <c r="AF2099" s="105"/>
      <c r="AR2099" s="112"/>
    </row>
    <row r="2100" spans="2:44" x14ac:dyDescent="0.25">
      <c r="B2100" s="1" t="str">
        <f>IF(I2100="","",
(IF(N2100=FİLTRE!$H$6,2,0)+IF(FİLTRE!$H$6="TOPLAM",2,0))
)</f>
        <v/>
      </c>
      <c r="C2100">
        <f>IF(FİLTRE!$M$5="",9,(IF(U2100&gt;=FİLTRE!$M$5,1,0)))</f>
        <v>1</v>
      </c>
      <c r="D2100" s="1">
        <f>IF(FİLTRE!$M$6="",9,(IF('SKT LİSTESİ'!P2100&lt;=FİLTRE!$M$6,1,0)))</f>
        <v>1</v>
      </c>
      <c r="E2100" s="25" t="str">
        <f>IF(I2100="","",(COUNTIFS($L$4:L2100,L2100)))</f>
        <v/>
      </c>
      <c r="F2100" s="13">
        <f>IF(OR(B2100&lt;&gt;2,C2100&lt;&gt;1,D2100&lt;&gt;1,H2100&lt;&gt;1),0,
COUNTIFS($B$4:B2100,2,$C$4:C2100,1,$D$4:D2100,1,$H$4:H2100,1))</f>
        <v>0</v>
      </c>
      <c r="G2100" s="26" t="str">
        <f>IF(I2100="","",(COUNTIF($E$4:E2100,E2100)))</f>
        <v/>
      </c>
      <c r="H2100" s="1">
        <f>IF(AND(J2100="SAYIM",FİLTRE!$H$5="RAFTA",U2100&lt;&gt;0),1,0)+
IF(AND(J2100="İADE DEPO",FİLTRE!$H$5="İADE DEPO"),1,0)+
IF(FİLTRE!$H$5="TÜMÜ",1,0)+
IF(AND(J2100="FİRMA İADE",FİLTRE!$H$5="FİRMA İADE"),1,0)+
IF(AND(J2100="İMHA",FİLTRE!$H$5="İMHA"),1,0)</f>
        <v>1</v>
      </c>
      <c r="I2100" s="99"/>
      <c r="J2100" s="100"/>
      <c r="K2100" s="100"/>
      <c r="L2100" s="101"/>
      <c r="M2100" s="102"/>
      <c r="N2100" s="101"/>
      <c r="O2100" s="99"/>
      <c r="P2100" s="103"/>
      <c r="Q2100" s="104"/>
      <c r="R2100" s="50"/>
      <c r="S2100" s="105"/>
      <c r="T2100" s="106"/>
      <c r="U2100" s="107"/>
      <c r="V2100" s="108"/>
      <c r="W2100" s="107"/>
      <c r="X2100" s="107"/>
      <c r="AA2100" s="107"/>
      <c r="AB2100" s="110"/>
      <c r="AC2100" s="110"/>
      <c r="AE2100" s="105"/>
      <c r="AF2100" s="105"/>
      <c r="AR2100" s="112"/>
    </row>
    <row r="2101" spans="2:44" x14ac:dyDescent="0.25">
      <c r="B2101" s="1" t="str">
        <f>IF(I2101="","",
(IF(N2101=FİLTRE!$H$6,2,0)+IF(FİLTRE!$H$6="TOPLAM",2,0))
)</f>
        <v/>
      </c>
      <c r="C2101">
        <f>IF(FİLTRE!$M$5="",9,(IF(U2101&gt;=FİLTRE!$M$5,1,0)))</f>
        <v>1</v>
      </c>
      <c r="D2101" s="1">
        <f>IF(FİLTRE!$M$6="",9,(IF('SKT LİSTESİ'!P2101&lt;=FİLTRE!$M$6,1,0)))</f>
        <v>1</v>
      </c>
      <c r="E2101" s="25" t="str">
        <f>IF(I2101="","",(COUNTIFS($L$4:L2101,L2101)))</f>
        <v/>
      </c>
      <c r="F2101" s="13">
        <f>IF(OR(B2101&lt;&gt;2,C2101&lt;&gt;1,D2101&lt;&gt;1,H2101&lt;&gt;1),0,
COUNTIFS($B$4:B2101,2,$C$4:C2101,1,$D$4:D2101,1,$H$4:H2101,1))</f>
        <v>0</v>
      </c>
      <c r="G2101" s="26" t="str">
        <f>IF(I2101="","",(COUNTIF($E$4:E2101,E2101)))</f>
        <v/>
      </c>
      <c r="H2101" s="1">
        <f>IF(AND(J2101="SAYIM",FİLTRE!$H$5="RAFTA",U2101&lt;&gt;0),1,0)+
IF(AND(J2101="İADE DEPO",FİLTRE!$H$5="İADE DEPO"),1,0)+
IF(FİLTRE!$H$5="TÜMÜ",1,0)+
IF(AND(J2101="FİRMA İADE",FİLTRE!$H$5="FİRMA İADE"),1,0)+
IF(AND(J2101="İMHA",FİLTRE!$H$5="İMHA"),1,0)</f>
        <v>1</v>
      </c>
      <c r="I2101" s="99"/>
      <c r="J2101" s="100"/>
      <c r="K2101" s="100"/>
      <c r="L2101" s="101"/>
      <c r="M2101" s="102"/>
      <c r="N2101" s="101"/>
      <c r="O2101" s="99"/>
      <c r="P2101" s="103"/>
      <c r="Q2101" s="104"/>
      <c r="R2101" s="50"/>
      <c r="S2101" s="105"/>
      <c r="T2101" s="106"/>
      <c r="U2101" s="107"/>
      <c r="V2101" s="108"/>
      <c r="W2101" s="107"/>
      <c r="X2101" s="107"/>
      <c r="AA2101" s="107"/>
      <c r="AB2101" s="110"/>
      <c r="AC2101" s="110"/>
      <c r="AE2101" s="105"/>
      <c r="AF2101" s="105"/>
      <c r="AR2101" s="112"/>
    </row>
    <row r="2102" spans="2:44" x14ac:dyDescent="0.25">
      <c r="B2102" s="1" t="str">
        <f>IF(I2102="","",
(IF(N2102=FİLTRE!$H$6,2,0)+IF(FİLTRE!$H$6="TOPLAM",2,0))
)</f>
        <v/>
      </c>
      <c r="C2102">
        <f>IF(FİLTRE!$M$5="",9,(IF(U2102&gt;=FİLTRE!$M$5,1,0)))</f>
        <v>1</v>
      </c>
      <c r="D2102" s="1">
        <f>IF(FİLTRE!$M$6="",9,(IF('SKT LİSTESİ'!P2102&lt;=FİLTRE!$M$6,1,0)))</f>
        <v>1</v>
      </c>
      <c r="E2102" s="25" t="str">
        <f>IF(I2102="","",(COUNTIFS($L$4:L2102,L2102)))</f>
        <v/>
      </c>
      <c r="F2102" s="13">
        <f>IF(OR(B2102&lt;&gt;2,C2102&lt;&gt;1,D2102&lt;&gt;1,H2102&lt;&gt;1),0,
COUNTIFS($B$4:B2102,2,$C$4:C2102,1,$D$4:D2102,1,$H$4:H2102,1))</f>
        <v>0</v>
      </c>
      <c r="G2102" s="26" t="str">
        <f>IF(I2102="","",(COUNTIF($E$4:E2102,E2102)))</f>
        <v/>
      </c>
      <c r="H2102" s="1">
        <f>IF(AND(J2102="SAYIM",FİLTRE!$H$5="RAFTA",U2102&lt;&gt;0),1,0)+
IF(AND(J2102="İADE DEPO",FİLTRE!$H$5="İADE DEPO"),1,0)+
IF(FİLTRE!$H$5="TÜMÜ",1,0)+
IF(AND(J2102="FİRMA İADE",FİLTRE!$H$5="FİRMA İADE"),1,0)+
IF(AND(J2102="İMHA",FİLTRE!$H$5="İMHA"),1,0)</f>
        <v>1</v>
      </c>
      <c r="I2102" s="99"/>
      <c r="J2102" s="100"/>
      <c r="K2102" s="100"/>
      <c r="L2102" s="101"/>
      <c r="M2102" s="102"/>
      <c r="N2102" s="101"/>
      <c r="O2102" s="99"/>
      <c r="P2102" s="103"/>
      <c r="Q2102" s="104"/>
      <c r="R2102" s="50"/>
      <c r="S2102" s="105"/>
      <c r="T2102" s="106"/>
      <c r="U2102" s="107"/>
      <c r="V2102" s="108"/>
      <c r="W2102" s="107"/>
      <c r="X2102" s="107"/>
      <c r="AA2102" s="107"/>
      <c r="AB2102" s="110"/>
      <c r="AC2102" s="110"/>
      <c r="AE2102" s="105"/>
      <c r="AF2102" s="105"/>
      <c r="AR2102" s="112"/>
    </row>
    <row r="2103" spans="2:44" x14ac:dyDescent="0.25">
      <c r="B2103" s="1" t="str">
        <f>IF(I2103="","",
(IF(N2103=FİLTRE!$H$6,2,0)+IF(FİLTRE!$H$6="TOPLAM",2,0))
)</f>
        <v/>
      </c>
      <c r="C2103">
        <f>IF(FİLTRE!$M$5="",9,(IF(U2103&gt;=FİLTRE!$M$5,1,0)))</f>
        <v>1</v>
      </c>
      <c r="D2103" s="1">
        <f>IF(FİLTRE!$M$6="",9,(IF('SKT LİSTESİ'!P2103&lt;=FİLTRE!$M$6,1,0)))</f>
        <v>1</v>
      </c>
      <c r="E2103" s="25" t="str">
        <f>IF(I2103="","",(COUNTIFS($L$4:L2103,L2103)))</f>
        <v/>
      </c>
      <c r="F2103" s="13">
        <f>IF(OR(B2103&lt;&gt;2,C2103&lt;&gt;1,D2103&lt;&gt;1,H2103&lt;&gt;1),0,
COUNTIFS($B$4:B2103,2,$C$4:C2103,1,$D$4:D2103,1,$H$4:H2103,1))</f>
        <v>0</v>
      </c>
      <c r="G2103" s="26" t="str">
        <f>IF(I2103="","",(COUNTIF($E$4:E2103,E2103)))</f>
        <v/>
      </c>
      <c r="H2103" s="1">
        <f>IF(AND(J2103="SAYIM",FİLTRE!$H$5="RAFTA",U2103&lt;&gt;0),1,0)+
IF(AND(J2103="İADE DEPO",FİLTRE!$H$5="İADE DEPO"),1,0)+
IF(FİLTRE!$H$5="TÜMÜ",1,0)+
IF(AND(J2103="FİRMA İADE",FİLTRE!$H$5="FİRMA İADE"),1,0)+
IF(AND(J2103="İMHA",FİLTRE!$H$5="İMHA"),1,0)</f>
        <v>1</v>
      </c>
      <c r="I2103" s="99"/>
      <c r="J2103" s="100"/>
      <c r="K2103" s="100"/>
      <c r="L2103" s="101"/>
      <c r="M2103" s="102"/>
      <c r="N2103" s="101"/>
      <c r="O2103" s="99"/>
      <c r="P2103" s="103"/>
      <c r="Q2103" s="104"/>
      <c r="R2103" s="50"/>
      <c r="S2103" s="105"/>
      <c r="T2103" s="106"/>
      <c r="U2103" s="107"/>
      <c r="V2103" s="108"/>
      <c r="W2103" s="107"/>
      <c r="X2103" s="107"/>
      <c r="AA2103" s="107"/>
      <c r="AB2103" s="110"/>
      <c r="AC2103" s="110"/>
      <c r="AE2103" s="105"/>
      <c r="AF2103" s="105"/>
      <c r="AR2103" s="112"/>
    </row>
    <row r="2104" spans="2:44" x14ac:dyDescent="0.25">
      <c r="B2104" s="1" t="str">
        <f>IF(I2104="","",
(IF(N2104=FİLTRE!$H$6,2,0)+IF(FİLTRE!$H$6="TOPLAM",2,0))
)</f>
        <v/>
      </c>
      <c r="C2104">
        <f>IF(FİLTRE!$M$5="",9,(IF(U2104&gt;=FİLTRE!$M$5,1,0)))</f>
        <v>1</v>
      </c>
      <c r="D2104" s="1">
        <f>IF(FİLTRE!$M$6="",9,(IF('SKT LİSTESİ'!P2104&lt;=FİLTRE!$M$6,1,0)))</f>
        <v>1</v>
      </c>
      <c r="E2104" s="25" t="str">
        <f>IF(I2104="","",(COUNTIFS($L$4:L2104,L2104)))</f>
        <v/>
      </c>
      <c r="F2104" s="13">
        <f>IF(OR(B2104&lt;&gt;2,C2104&lt;&gt;1,D2104&lt;&gt;1,H2104&lt;&gt;1),0,
COUNTIFS($B$4:B2104,2,$C$4:C2104,1,$D$4:D2104,1,$H$4:H2104,1))</f>
        <v>0</v>
      </c>
      <c r="G2104" s="26" t="str">
        <f>IF(I2104="","",(COUNTIF($E$4:E2104,E2104)))</f>
        <v/>
      </c>
      <c r="H2104" s="1">
        <f>IF(AND(J2104="SAYIM",FİLTRE!$H$5="RAFTA",U2104&lt;&gt;0),1,0)+
IF(AND(J2104="İADE DEPO",FİLTRE!$H$5="İADE DEPO"),1,0)+
IF(FİLTRE!$H$5="TÜMÜ",1,0)+
IF(AND(J2104="FİRMA İADE",FİLTRE!$H$5="FİRMA İADE"),1,0)+
IF(AND(J2104="İMHA",FİLTRE!$H$5="İMHA"),1,0)</f>
        <v>1</v>
      </c>
      <c r="I2104" s="99"/>
      <c r="J2104" s="100"/>
      <c r="K2104" s="100"/>
      <c r="L2104" s="101"/>
      <c r="M2104" s="102"/>
      <c r="N2104" s="101"/>
      <c r="O2104" s="99"/>
      <c r="P2104" s="103"/>
      <c r="Q2104" s="104"/>
      <c r="R2104" s="50"/>
      <c r="S2104" s="105"/>
      <c r="T2104" s="106"/>
      <c r="U2104" s="107"/>
      <c r="V2104" s="108"/>
      <c r="W2104" s="107"/>
      <c r="X2104" s="107"/>
      <c r="AA2104" s="107"/>
      <c r="AB2104" s="110"/>
      <c r="AC2104" s="110"/>
      <c r="AE2104" s="105"/>
      <c r="AF2104" s="105"/>
      <c r="AR2104" s="112"/>
    </row>
    <row r="2105" spans="2:44" x14ac:dyDescent="0.25">
      <c r="B2105" s="1" t="str">
        <f>IF(I2105="","",
(IF(N2105=FİLTRE!$H$6,2,0)+IF(FİLTRE!$H$6="TOPLAM",2,0))
)</f>
        <v/>
      </c>
      <c r="C2105">
        <f>IF(FİLTRE!$M$5="",9,(IF(U2105&gt;=FİLTRE!$M$5,1,0)))</f>
        <v>1</v>
      </c>
      <c r="D2105" s="1">
        <f>IF(FİLTRE!$M$6="",9,(IF('SKT LİSTESİ'!P2105&lt;=FİLTRE!$M$6,1,0)))</f>
        <v>1</v>
      </c>
      <c r="E2105" s="25" t="str">
        <f>IF(I2105="","",(COUNTIFS($L$4:L2105,L2105)))</f>
        <v/>
      </c>
      <c r="F2105" s="13">
        <f>IF(OR(B2105&lt;&gt;2,C2105&lt;&gt;1,D2105&lt;&gt;1,H2105&lt;&gt;1),0,
COUNTIFS($B$4:B2105,2,$C$4:C2105,1,$D$4:D2105,1,$H$4:H2105,1))</f>
        <v>0</v>
      </c>
      <c r="G2105" s="26" t="str">
        <f>IF(I2105="","",(COUNTIF($E$4:E2105,E2105)))</f>
        <v/>
      </c>
      <c r="H2105" s="1">
        <f>IF(AND(J2105="SAYIM",FİLTRE!$H$5="RAFTA",U2105&lt;&gt;0),1,0)+
IF(AND(J2105="İADE DEPO",FİLTRE!$H$5="İADE DEPO"),1,0)+
IF(FİLTRE!$H$5="TÜMÜ",1,0)+
IF(AND(J2105="FİRMA İADE",FİLTRE!$H$5="FİRMA İADE"),1,0)+
IF(AND(J2105="İMHA",FİLTRE!$H$5="İMHA"),1,0)</f>
        <v>1</v>
      </c>
      <c r="I2105" s="99"/>
      <c r="J2105" s="100"/>
      <c r="K2105" s="100"/>
      <c r="L2105" s="101"/>
      <c r="M2105" s="102"/>
      <c r="N2105" s="101"/>
      <c r="O2105" s="99"/>
      <c r="P2105" s="103"/>
      <c r="Q2105" s="104"/>
      <c r="R2105" s="50"/>
      <c r="S2105" s="105"/>
      <c r="T2105" s="106"/>
      <c r="U2105" s="107"/>
      <c r="V2105" s="108"/>
      <c r="W2105" s="107"/>
      <c r="X2105" s="107"/>
      <c r="AA2105" s="107"/>
      <c r="AB2105" s="110"/>
      <c r="AC2105" s="110"/>
      <c r="AE2105" s="105"/>
      <c r="AF2105" s="105"/>
      <c r="AR2105" s="112"/>
    </row>
    <row r="2106" spans="2:44" x14ac:dyDescent="0.25">
      <c r="B2106" s="1" t="str">
        <f>IF(I2106="","",
(IF(N2106=FİLTRE!$H$6,2,0)+IF(FİLTRE!$H$6="TOPLAM",2,0))
)</f>
        <v/>
      </c>
      <c r="C2106">
        <f>IF(FİLTRE!$M$5="",9,(IF(U2106&gt;=FİLTRE!$M$5,1,0)))</f>
        <v>1</v>
      </c>
      <c r="D2106" s="1">
        <f>IF(FİLTRE!$M$6="",9,(IF('SKT LİSTESİ'!P2106&lt;=FİLTRE!$M$6,1,0)))</f>
        <v>1</v>
      </c>
      <c r="E2106" s="25" t="str">
        <f>IF(I2106="","",(COUNTIFS($L$4:L2106,L2106)))</f>
        <v/>
      </c>
      <c r="F2106" s="13">
        <f>IF(OR(B2106&lt;&gt;2,C2106&lt;&gt;1,D2106&lt;&gt;1,H2106&lt;&gt;1),0,
COUNTIFS($B$4:B2106,2,$C$4:C2106,1,$D$4:D2106,1,$H$4:H2106,1))</f>
        <v>0</v>
      </c>
      <c r="G2106" s="26" t="str">
        <f>IF(I2106="","",(COUNTIF($E$4:E2106,E2106)))</f>
        <v/>
      </c>
      <c r="H2106" s="1">
        <f>IF(AND(J2106="SAYIM",FİLTRE!$H$5="RAFTA",U2106&lt;&gt;0),1,0)+
IF(AND(J2106="İADE DEPO",FİLTRE!$H$5="İADE DEPO"),1,0)+
IF(FİLTRE!$H$5="TÜMÜ",1,0)+
IF(AND(J2106="FİRMA İADE",FİLTRE!$H$5="FİRMA İADE"),1,0)+
IF(AND(J2106="İMHA",FİLTRE!$H$5="İMHA"),1,0)</f>
        <v>1</v>
      </c>
      <c r="I2106" s="99"/>
      <c r="J2106" s="100"/>
      <c r="K2106" s="100"/>
      <c r="L2106" s="101"/>
      <c r="M2106" s="102"/>
      <c r="N2106" s="101"/>
      <c r="O2106" s="99"/>
      <c r="P2106" s="103"/>
      <c r="Q2106" s="104"/>
      <c r="R2106" s="50"/>
      <c r="S2106" s="105"/>
      <c r="T2106" s="106"/>
      <c r="U2106" s="107"/>
      <c r="V2106" s="108"/>
      <c r="W2106" s="107"/>
      <c r="X2106" s="107"/>
      <c r="AA2106" s="107"/>
      <c r="AB2106" s="110"/>
      <c r="AC2106" s="110"/>
      <c r="AE2106" s="105"/>
      <c r="AF2106" s="105"/>
      <c r="AR2106" s="112"/>
    </row>
    <row r="2107" spans="2:44" x14ac:dyDescent="0.25">
      <c r="B2107" s="1" t="str">
        <f>IF(I2107="","",
(IF(N2107=FİLTRE!$H$6,2,0)+IF(FİLTRE!$H$6="TOPLAM",2,0))
)</f>
        <v/>
      </c>
      <c r="C2107">
        <f>IF(FİLTRE!$M$5="",9,(IF(U2107&gt;=FİLTRE!$M$5,1,0)))</f>
        <v>1</v>
      </c>
      <c r="D2107" s="1">
        <f>IF(FİLTRE!$M$6="",9,(IF('SKT LİSTESİ'!P2107&lt;=FİLTRE!$M$6,1,0)))</f>
        <v>1</v>
      </c>
      <c r="E2107" s="25" t="str">
        <f>IF(I2107="","",(COUNTIFS($L$4:L2107,L2107)))</f>
        <v/>
      </c>
      <c r="F2107" s="13">
        <f>IF(OR(B2107&lt;&gt;2,C2107&lt;&gt;1,D2107&lt;&gt;1,H2107&lt;&gt;1),0,
COUNTIFS($B$4:B2107,2,$C$4:C2107,1,$D$4:D2107,1,$H$4:H2107,1))</f>
        <v>0</v>
      </c>
      <c r="G2107" s="26" t="str">
        <f>IF(I2107="","",(COUNTIF($E$4:E2107,E2107)))</f>
        <v/>
      </c>
      <c r="H2107" s="1">
        <f>IF(AND(J2107="SAYIM",FİLTRE!$H$5="RAFTA",U2107&lt;&gt;0),1,0)+
IF(AND(J2107="İADE DEPO",FİLTRE!$H$5="İADE DEPO"),1,0)+
IF(FİLTRE!$H$5="TÜMÜ",1,0)+
IF(AND(J2107="FİRMA İADE",FİLTRE!$H$5="FİRMA İADE"),1,0)+
IF(AND(J2107="İMHA",FİLTRE!$H$5="İMHA"),1,0)</f>
        <v>1</v>
      </c>
      <c r="I2107" s="99"/>
      <c r="J2107" s="100"/>
      <c r="K2107" s="100"/>
      <c r="L2107" s="101"/>
      <c r="M2107" s="102"/>
      <c r="N2107" s="101"/>
      <c r="O2107" s="99"/>
      <c r="P2107" s="103"/>
      <c r="Q2107" s="104"/>
      <c r="R2107" s="50"/>
      <c r="S2107" s="105"/>
      <c r="T2107" s="106"/>
      <c r="U2107" s="107"/>
      <c r="V2107" s="108"/>
      <c r="W2107" s="107"/>
      <c r="X2107" s="107"/>
      <c r="AA2107" s="107"/>
      <c r="AB2107" s="110"/>
      <c r="AC2107" s="110"/>
      <c r="AE2107" s="105"/>
      <c r="AF2107" s="105"/>
      <c r="AR2107" s="112"/>
    </row>
    <row r="2108" spans="2:44" x14ac:dyDescent="0.25">
      <c r="B2108" s="1" t="str">
        <f>IF(I2108="","",
(IF(N2108=FİLTRE!$H$6,2,0)+IF(FİLTRE!$H$6="TOPLAM",2,0))
)</f>
        <v/>
      </c>
      <c r="C2108">
        <f>IF(FİLTRE!$M$5="",9,(IF(U2108&gt;=FİLTRE!$M$5,1,0)))</f>
        <v>1</v>
      </c>
      <c r="D2108" s="1">
        <f>IF(FİLTRE!$M$6="",9,(IF('SKT LİSTESİ'!P2108&lt;=FİLTRE!$M$6,1,0)))</f>
        <v>1</v>
      </c>
      <c r="E2108" s="25" t="str">
        <f>IF(I2108="","",(COUNTIFS($L$4:L2108,L2108)))</f>
        <v/>
      </c>
      <c r="F2108" s="13">
        <f>IF(OR(B2108&lt;&gt;2,C2108&lt;&gt;1,D2108&lt;&gt;1,H2108&lt;&gt;1),0,
COUNTIFS($B$4:B2108,2,$C$4:C2108,1,$D$4:D2108,1,$H$4:H2108,1))</f>
        <v>0</v>
      </c>
      <c r="G2108" s="26" t="str">
        <f>IF(I2108="","",(COUNTIF($E$4:E2108,E2108)))</f>
        <v/>
      </c>
      <c r="H2108" s="1">
        <f>IF(AND(J2108="SAYIM",FİLTRE!$H$5="RAFTA",U2108&lt;&gt;0),1,0)+
IF(AND(J2108="İADE DEPO",FİLTRE!$H$5="İADE DEPO"),1,0)+
IF(FİLTRE!$H$5="TÜMÜ",1,0)+
IF(AND(J2108="FİRMA İADE",FİLTRE!$H$5="FİRMA İADE"),1,0)+
IF(AND(J2108="İMHA",FİLTRE!$H$5="İMHA"),1,0)</f>
        <v>1</v>
      </c>
      <c r="I2108" s="99"/>
      <c r="J2108" s="100"/>
      <c r="K2108" s="100"/>
      <c r="L2108" s="101"/>
      <c r="M2108" s="102"/>
      <c r="N2108" s="101"/>
      <c r="O2108" s="99"/>
      <c r="P2108" s="103"/>
      <c r="Q2108" s="104"/>
      <c r="R2108" s="50"/>
      <c r="S2108" s="105"/>
      <c r="T2108" s="106"/>
      <c r="U2108" s="107"/>
      <c r="V2108" s="108"/>
      <c r="W2108" s="107"/>
      <c r="X2108" s="107"/>
      <c r="AA2108" s="107"/>
      <c r="AB2108" s="110"/>
      <c r="AC2108" s="110"/>
      <c r="AE2108" s="105"/>
      <c r="AF2108" s="105"/>
      <c r="AR2108" s="112"/>
    </row>
    <row r="2109" spans="2:44" x14ac:dyDescent="0.25">
      <c r="B2109" s="1" t="str">
        <f>IF(I2109="","",
(IF(N2109=FİLTRE!$H$6,2,0)+IF(FİLTRE!$H$6="TOPLAM",2,0))
)</f>
        <v/>
      </c>
      <c r="C2109">
        <f>IF(FİLTRE!$M$5="",9,(IF(U2109&gt;=FİLTRE!$M$5,1,0)))</f>
        <v>1</v>
      </c>
      <c r="D2109" s="1">
        <f>IF(FİLTRE!$M$6="",9,(IF('SKT LİSTESİ'!P2109&lt;=FİLTRE!$M$6,1,0)))</f>
        <v>1</v>
      </c>
      <c r="E2109" s="25" t="str">
        <f>IF(I2109="","",(COUNTIFS($L$4:L2109,L2109)))</f>
        <v/>
      </c>
      <c r="F2109" s="13">
        <f>IF(OR(B2109&lt;&gt;2,C2109&lt;&gt;1,D2109&lt;&gt;1,H2109&lt;&gt;1),0,
COUNTIFS($B$4:B2109,2,$C$4:C2109,1,$D$4:D2109,1,$H$4:H2109,1))</f>
        <v>0</v>
      </c>
      <c r="G2109" s="26" t="str">
        <f>IF(I2109="","",(COUNTIF($E$4:E2109,E2109)))</f>
        <v/>
      </c>
      <c r="H2109" s="1">
        <f>IF(AND(J2109="SAYIM",FİLTRE!$H$5="RAFTA",U2109&lt;&gt;0),1,0)+
IF(AND(J2109="İADE DEPO",FİLTRE!$H$5="İADE DEPO"),1,0)+
IF(FİLTRE!$H$5="TÜMÜ",1,0)+
IF(AND(J2109="FİRMA İADE",FİLTRE!$H$5="FİRMA İADE"),1,0)+
IF(AND(J2109="İMHA",FİLTRE!$H$5="İMHA"),1,0)</f>
        <v>1</v>
      </c>
      <c r="I2109" s="99"/>
      <c r="J2109" s="100"/>
      <c r="K2109" s="100"/>
      <c r="L2109" s="101"/>
      <c r="M2109" s="102"/>
      <c r="N2109" s="101"/>
      <c r="O2109" s="99"/>
      <c r="P2109" s="103"/>
      <c r="Q2109" s="104"/>
      <c r="R2109" s="50"/>
      <c r="S2109" s="105"/>
      <c r="T2109" s="106"/>
      <c r="U2109" s="107"/>
      <c r="V2109" s="108"/>
      <c r="W2109" s="107"/>
      <c r="X2109" s="107"/>
      <c r="AA2109" s="107"/>
      <c r="AB2109" s="110"/>
      <c r="AC2109" s="110"/>
      <c r="AE2109" s="105"/>
      <c r="AF2109" s="105"/>
      <c r="AR2109" s="112"/>
    </row>
    <row r="2110" spans="2:44" x14ac:dyDescent="0.25">
      <c r="B2110" s="1" t="str">
        <f>IF(I2110="","",
(IF(N2110=FİLTRE!$H$6,2,0)+IF(FİLTRE!$H$6="TOPLAM",2,0))
)</f>
        <v/>
      </c>
      <c r="C2110">
        <f>IF(FİLTRE!$M$5="",9,(IF(U2110&gt;=FİLTRE!$M$5,1,0)))</f>
        <v>1</v>
      </c>
      <c r="D2110" s="1">
        <f>IF(FİLTRE!$M$6="",9,(IF('SKT LİSTESİ'!P2110&lt;=FİLTRE!$M$6,1,0)))</f>
        <v>1</v>
      </c>
      <c r="E2110" s="25" t="str">
        <f>IF(I2110="","",(COUNTIFS($L$4:L2110,L2110)))</f>
        <v/>
      </c>
      <c r="F2110" s="13">
        <f>IF(OR(B2110&lt;&gt;2,C2110&lt;&gt;1,D2110&lt;&gt;1,H2110&lt;&gt;1),0,
COUNTIFS($B$4:B2110,2,$C$4:C2110,1,$D$4:D2110,1,$H$4:H2110,1))</f>
        <v>0</v>
      </c>
      <c r="G2110" s="26" t="str">
        <f>IF(I2110="","",(COUNTIF($E$4:E2110,E2110)))</f>
        <v/>
      </c>
      <c r="H2110" s="1">
        <f>IF(AND(J2110="SAYIM",FİLTRE!$H$5="RAFTA",U2110&lt;&gt;0),1,0)+
IF(AND(J2110="İADE DEPO",FİLTRE!$H$5="İADE DEPO"),1,0)+
IF(FİLTRE!$H$5="TÜMÜ",1,0)+
IF(AND(J2110="FİRMA İADE",FİLTRE!$H$5="FİRMA İADE"),1,0)+
IF(AND(J2110="İMHA",FİLTRE!$H$5="İMHA"),1,0)</f>
        <v>1</v>
      </c>
      <c r="I2110" s="99"/>
      <c r="J2110" s="100"/>
      <c r="K2110" s="100"/>
      <c r="L2110" s="101"/>
      <c r="M2110" s="102"/>
      <c r="N2110" s="101"/>
      <c r="O2110" s="99"/>
      <c r="P2110" s="103"/>
      <c r="Q2110" s="104"/>
      <c r="R2110" s="50"/>
      <c r="S2110" s="105"/>
      <c r="T2110" s="106"/>
      <c r="U2110" s="107"/>
      <c r="V2110" s="108"/>
      <c r="W2110" s="107"/>
      <c r="X2110" s="107"/>
      <c r="AA2110" s="107"/>
      <c r="AB2110" s="110"/>
      <c r="AC2110" s="110"/>
      <c r="AE2110" s="105"/>
      <c r="AF2110" s="105"/>
      <c r="AR2110" s="112"/>
    </row>
    <row r="2111" spans="2:44" x14ac:dyDescent="0.25">
      <c r="B2111" s="1" t="str">
        <f>IF(I2111="","",
(IF(N2111=FİLTRE!$H$6,2,0)+IF(FİLTRE!$H$6="TOPLAM",2,0))
)</f>
        <v/>
      </c>
      <c r="C2111">
        <f>IF(FİLTRE!$M$5="",9,(IF(U2111&gt;=FİLTRE!$M$5,1,0)))</f>
        <v>1</v>
      </c>
      <c r="D2111" s="1">
        <f>IF(FİLTRE!$M$6="",9,(IF('SKT LİSTESİ'!P2111&lt;=FİLTRE!$M$6,1,0)))</f>
        <v>1</v>
      </c>
      <c r="E2111" s="25" t="str">
        <f>IF(I2111="","",(COUNTIFS($L$4:L2111,L2111)))</f>
        <v/>
      </c>
      <c r="F2111" s="13">
        <f>IF(OR(B2111&lt;&gt;2,C2111&lt;&gt;1,D2111&lt;&gt;1,H2111&lt;&gt;1),0,
COUNTIFS($B$4:B2111,2,$C$4:C2111,1,$D$4:D2111,1,$H$4:H2111,1))</f>
        <v>0</v>
      </c>
      <c r="G2111" s="26" t="str">
        <f>IF(I2111="","",(COUNTIF($E$4:E2111,E2111)))</f>
        <v/>
      </c>
      <c r="H2111" s="1">
        <f>IF(AND(J2111="SAYIM",FİLTRE!$H$5="RAFTA",U2111&lt;&gt;0),1,0)+
IF(AND(J2111="İADE DEPO",FİLTRE!$H$5="İADE DEPO"),1,0)+
IF(FİLTRE!$H$5="TÜMÜ",1,0)+
IF(AND(J2111="FİRMA İADE",FİLTRE!$H$5="FİRMA İADE"),1,0)+
IF(AND(J2111="İMHA",FİLTRE!$H$5="İMHA"),1,0)</f>
        <v>1</v>
      </c>
      <c r="I2111" s="99"/>
      <c r="J2111" s="100"/>
      <c r="K2111" s="100"/>
      <c r="L2111" s="101"/>
      <c r="M2111" s="102"/>
      <c r="N2111" s="101"/>
      <c r="O2111" s="99"/>
      <c r="P2111" s="103"/>
      <c r="Q2111" s="104"/>
      <c r="R2111" s="50"/>
      <c r="S2111" s="105"/>
      <c r="T2111" s="106"/>
      <c r="U2111" s="107"/>
      <c r="V2111" s="108"/>
      <c r="W2111" s="107"/>
      <c r="X2111" s="107"/>
      <c r="AA2111" s="107"/>
      <c r="AB2111" s="110"/>
      <c r="AC2111" s="110"/>
      <c r="AE2111" s="105"/>
      <c r="AF2111" s="105"/>
      <c r="AR2111" s="112"/>
    </row>
    <row r="2112" spans="2:44" x14ac:dyDescent="0.25">
      <c r="B2112" s="1" t="str">
        <f>IF(I2112="","",
(IF(N2112=FİLTRE!$H$6,2,0)+IF(FİLTRE!$H$6="TOPLAM",2,0))
)</f>
        <v/>
      </c>
      <c r="C2112">
        <f>IF(FİLTRE!$M$5="",9,(IF(U2112&gt;=FİLTRE!$M$5,1,0)))</f>
        <v>1</v>
      </c>
      <c r="D2112" s="1">
        <f>IF(FİLTRE!$M$6="",9,(IF('SKT LİSTESİ'!P2112&lt;=FİLTRE!$M$6,1,0)))</f>
        <v>1</v>
      </c>
      <c r="E2112" s="25" t="str">
        <f>IF(I2112="","",(COUNTIFS($L$4:L2112,L2112)))</f>
        <v/>
      </c>
      <c r="F2112" s="13">
        <f>IF(OR(B2112&lt;&gt;2,C2112&lt;&gt;1,D2112&lt;&gt;1,H2112&lt;&gt;1),0,
COUNTIFS($B$4:B2112,2,$C$4:C2112,1,$D$4:D2112,1,$H$4:H2112,1))</f>
        <v>0</v>
      </c>
      <c r="G2112" s="26" t="str">
        <f>IF(I2112="","",(COUNTIF($E$4:E2112,E2112)))</f>
        <v/>
      </c>
      <c r="H2112" s="1">
        <f>IF(AND(J2112="SAYIM",FİLTRE!$H$5="RAFTA",U2112&lt;&gt;0),1,0)+
IF(AND(J2112="İADE DEPO",FİLTRE!$H$5="İADE DEPO"),1,0)+
IF(FİLTRE!$H$5="TÜMÜ",1,0)+
IF(AND(J2112="FİRMA İADE",FİLTRE!$H$5="FİRMA İADE"),1,0)+
IF(AND(J2112="İMHA",FİLTRE!$H$5="İMHA"),1,0)</f>
        <v>1</v>
      </c>
      <c r="I2112" s="99"/>
      <c r="J2112" s="100"/>
      <c r="K2112" s="100"/>
      <c r="L2112" s="101"/>
      <c r="M2112" s="102"/>
      <c r="N2112" s="101"/>
      <c r="O2112" s="99"/>
      <c r="P2112" s="103"/>
      <c r="Q2112" s="104"/>
      <c r="R2112" s="50"/>
      <c r="S2112" s="105"/>
      <c r="T2112" s="106"/>
      <c r="U2112" s="107"/>
      <c r="V2112" s="108"/>
      <c r="W2112" s="107"/>
      <c r="X2112" s="107"/>
      <c r="AA2112" s="107"/>
      <c r="AB2112" s="110"/>
      <c r="AC2112" s="110"/>
      <c r="AE2112" s="105"/>
      <c r="AF2112" s="105"/>
      <c r="AR2112" s="112"/>
    </row>
    <row r="2113" spans="2:44" x14ac:dyDescent="0.25">
      <c r="B2113" s="1" t="str">
        <f>IF(I2113="","",
(IF(N2113=FİLTRE!$H$6,2,0)+IF(FİLTRE!$H$6="TOPLAM",2,0))
)</f>
        <v/>
      </c>
      <c r="C2113">
        <f>IF(FİLTRE!$M$5="",9,(IF(U2113&gt;=FİLTRE!$M$5,1,0)))</f>
        <v>1</v>
      </c>
      <c r="D2113" s="1">
        <f>IF(FİLTRE!$M$6="",9,(IF('SKT LİSTESİ'!P2113&lt;=FİLTRE!$M$6,1,0)))</f>
        <v>1</v>
      </c>
      <c r="E2113" s="25" t="str">
        <f>IF(I2113="","",(COUNTIFS($L$4:L2113,L2113)))</f>
        <v/>
      </c>
      <c r="F2113" s="13">
        <f>IF(OR(B2113&lt;&gt;2,C2113&lt;&gt;1,D2113&lt;&gt;1,H2113&lt;&gt;1),0,
COUNTIFS($B$4:B2113,2,$C$4:C2113,1,$D$4:D2113,1,$H$4:H2113,1))</f>
        <v>0</v>
      </c>
      <c r="G2113" s="26" t="str">
        <f>IF(I2113="","",(COUNTIF($E$4:E2113,E2113)))</f>
        <v/>
      </c>
      <c r="H2113" s="1">
        <f>IF(AND(J2113="SAYIM",FİLTRE!$H$5="RAFTA",U2113&lt;&gt;0),1,0)+
IF(AND(J2113="İADE DEPO",FİLTRE!$H$5="İADE DEPO"),1,0)+
IF(FİLTRE!$H$5="TÜMÜ",1,0)+
IF(AND(J2113="FİRMA İADE",FİLTRE!$H$5="FİRMA İADE"),1,0)+
IF(AND(J2113="İMHA",FİLTRE!$H$5="İMHA"),1,0)</f>
        <v>1</v>
      </c>
      <c r="I2113" s="99"/>
      <c r="J2113" s="100"/>
      <c r="K2113" s="100"/>
      <c r="L2113" s="101"/>
      <c r="M2113" s="102"/>
      <c r="N2113" s="101"/>
      <c r="O2113" s="99"/>
      <c r="P2113" s="103"/>
      <c r="Q2113" s="104"/>
      <c r="R2113" s="50"/>
      <c r="S2113" s="105"/>
      <c r="T2113" s="106"/>
      <c r="U2113" s="107"/>
      <c r="V2113" s="108"/>
      <c r="W2113" s="107"/>
      <c r="X2113" s="107"/>
      <c r="AA2113" s="107"/>
      <c r="AB2113" s="110"/>
      <c r="AC2113" s="110"/>
      <c r="AE2113" s="105"/>
      <c r="AF2113" s="105"/>
      <c r="AR2113" s="112"/>
    </row>
    <row r="2114" spans="2:44" x14ac:dyDescent="0.25">
      <c r="B2114" s="1" t="str">
        <f>IF(I2114="","",
(IF(N2114=FİLTRE!$H$6,2,0)+IF(FİLTRE!$H$6="TOPLAM",2,0))
)</f>
        <v/>
      </c>
      <c r="C2114">
        <f>IF(FİLTRE!$M$5="",9,(IF(U2114&gt;=FİLTRE!$M$5,1,0)))</f>
        <v>1</v>
      </c>
      <c r="D2114" s="1">
        <f>IF(FİLTRE!$M$6="",9,(IF('SKT LİSTESİ'!P2114&lt;=FİLTRE!$M$6,1,0)))</f>
        <v>1</v>
      </c>
      <c r="E2114" s="25" t="str">
        <f>IF(I2114="","",(COUNTIFS($L$4:L2114,L2114)))</f>
        <v/>
      </c>
      <c r="F2114" s="13">
        <f>IF(OR(B2114&lt;&gt;2,C2114&lt;&gt;1,D2114&lt;&gt;1,H2114&lt;&gt;1),0,
COUNTIFS($B$4:B2114,2,$C$4:C2114,1,$D$4:D2114,1,$H$4:H2114,1))</f>
        <v>0</v>
      </c>
      <c r="G2114" s="26" t="str">
        <f>IF(I2114="","",(COUNTIF($E$4:E2114,E2114)))</f>
        <v/>
      </c>
      <c r="H2114" s="1">
        <f>IF(AND(J2114="SAYIM",FİLTRE!$H$5="RAFTA",U2114&lt;&gt;0),1,0)+
IF(AND(J2114="İADE DEPO",FİLTRE!$H$5="İADE DEPO"),1,0)+
IF(FİLTRE!$H$5="TÜMÜ",1,0)+
IF(AND(J2114="FİRMA İADE",FİLTRE!$H$5="FİRMA İADE"),1,0)+
IF(AND(J2114="İMHA",FİLTRE!$H$5="İMHA"),1,0)</f>
        <v>1</v>
      </c>
      <c r="I2114" s="99"/>
      <c r="J2114" s="100"/>
      <c r="K2114" s="100"/>
      <c r="L2114" s="101"/>
      <c r="M2114" s="102"/>
      <c r="N2114" s="101"/>
      <c r="O2114" s="99"/>
      <c r="P2114" s="103"/>
      <c r="Q2114" s="104"/>
      <c r="R2114" s="50"/>
      <c r="S2114" s="105"/>
      <c r="T2114" s="106"/>
      <c r="U2114" s="107"/>
      <c r="V2114" s="108"/>
      <c r="W2114" s="107"/>
      <c r="X2114" s="107"/>
      <c r="AA2114" s="107"/>
      <c r="AB2114" s="110"/>
      <c r="AC2114" s="110"/>
      <c r="AE2114" s="105"/>
      <c r="AF2114" s="105"/>
      <c r="AR2114" s="112"/>
    </row>
    <row r="2115" spans="2:44" x14ac:dyDescent="0.25">
      <c r="B2115" s="1" t="str">
        <f>IF(I2115="","",
(IF(N2115=FİLTRE!$H$6,2,0)+IF(FİLTRE!$H$6="TOPLAM",2,0))
)</f>
        <v/>
      </c>
      <c r="C2115">
        <f>IF(FİLTRE!$M$5="",9,(IF(U2115&gt;=FİLTRE!$M$5,1,0)))</f>
        <v>1</v>
      </c>
      <c r="D2115" s="1">
        <f>IF(FİLTRE!$M$6="",9,(IF('SKT LİSTESİ'!P2115&lt;=FİLTRE!$M$6,1,0)))</f>
        <v>1</v>
      </c>
      <c r="E2115" s="25" t="str">
        <f>IF(I2115="","",(COUNTIFS($L$4:L2115,L2115)))</f>
        <v/>
      </c>
      <c r="F2115" s="13">
        <f>IF(OR(B2115&lt;&gt;2,C2115&lt;&gt;1,D2115&lt;&gt;1,H2115&lt;&gt;1),0,
COUNTIFS($B$4:B2115,2,$C$4:C2115,1,$D$4:D2115,1,$H$4:H2115,1))</f>
        <v>0</v>
      </c>
      <c r="G2115" s="26" t="str">
        <f>IF(I2115="","",(COUNTIF($E$4:E2115,E2115)))</f>
        <v/>
      </c>
      <c r="H2115" s="1">
        <f>IF(AND(J2115="SAYIM",FİLTRE!$H$5="RAFTA",U2115&lt;&gt;0),1,0)+
IF(AND(J2115="İADE DEPO",FİLTRE!$H$5="İADE DEPO"),1,0)+
IF(FİLTRE!$H$5="TÜMÜ",1,0)+
IF(AND(J2115="FİRMA İADE",FİLTRE!$H$5="FİRMA İADE"),1,0)+
IF(AND(J2115="İMHA",FİLTRE!$H$5="İMHA"),1,0)</f>
        <v>1</v>
      </c>
      <c r="I2115" s="99"/>
      <c r="J2115" s="100"/>
      <c r="K2115" s="100"/>
      <c r="L2115" s="101"/>
      <c r="M2115" s="102"/>
      <c r="N2115" s="101"/>
      <c r="O2115" s="99"/>
      <c r="P2115" s="103"/>
      <c r="Q2115" s="104"/>
      <c r="R2115" s="50"/>
      <c r="S2115" s="105"/>
      <c r="T2115" s="106"/>
      <c r="U2115" s="107"/>
      <c r="V2115" s="108"/>
      <c r="W2115" s="107"/>
      <c r="X2115" s="107"/>
      <c r="AA2115" s="107"/>
      <c r="AB2115" s="110"/>
      <c r="AC2115" s="110"/>
      <c r="AE2115" s="105"/>
      <c r="AF2115" s="105"/>
      <c r="AR2115" s="112"/>
    </row>
    <row r="2116" spans="2:44" x14ac:dyDescent="0.25">
      <c r="B2116" s="1" t="str">
        <f>IF(I2116="","",
(IF(N2116=FİLTRE!$H$6,2,0)+IF(FİLTRE!$H$6="TOPLAM",2,0))
)</f>
        <v/>
      </c>
      <c r="C2116">
        <f>IF(FİLTRE!$M$5="",9,(IF(U2116&gt;=FİLTRE!$M$5,1,0)))</f>
        <v>1</v>
      </c>
      <c r="D2116" s="1">
        <f>IF(FİLTRE!$M$6="",9,(IF('SKT LİSTESİ'!P2116&lt;=FİLTRE!$M$6,1,0)))</f>
        <v>1</v>
      </c>
      <c r="E2116" s="25" t="str">
        <f>IF(I2116="","",(COUNTIFS($L$4:L2116,L2116)))</f>
        <v/>
      </c>
      <c r="F2116" s="13">
        <f>IF(OR(B2116&lt;&gt;2,C2116&lt;&gt;1,D2116&lt;&gt;1,H2116&lt;&gt;1),0,
COUNTIFS($B$4:B2116,2,$C$4:C2116,1,$D$4:D2116,1,$H$4:H2116,1))</f>
        <v>0</v>
      </c>
      <c r="G2116" s="26" t="str">
        <f>IF(I2116="","",(COUNTIF($E$4:E2116,E2116)))</f>
        <v/>
      </c>
      <c r="H2116" s="1">
        <f>IF(AND(J2116="SAYIM",FİLTRE!$H$5="RAFTA",U2116&lt;&gt;0),1,0)+
IF(AND(J2116="İADE DEPO",FİLTRE!$H$5="İADE DEPO"),1,0)+
IF(FİLTRE!$H$5="TÜMÜ",1,0)+
IF(AND(J2116="FİRMA İADE",FİLTRE!$H$5="FİRMA İADE"),1,0)+
IF(AND(J2116="İMHA",FİLTRE!$H$5="İMHA"),1,0)</f>
        <v>1</v>
      </c>
      <c r="I2116" s="99"/>
      <c r="J2116" s="100"/>
      <c r="K2116" s="100"/>
      <c r="L2116" s="101"/>
      <c r="M2116" s="102"/>
      <c r="N2116" s="101"/>
      <c r="O2116" s="99"/>
      <c r="P2116" s="103"/>
      <c r="Q2116" s="104"/>
      <c r="R2116" s="50"/>
      <c r="S2116" s="105"/>
      <c r="T2116" s="106"/>
      <c r="U2116" s="107"/>
      <c r="V2116" s="108"/>
      <c r="W2116" s="107"/>
      <c r="X2116" s="107"/>
      <c r="AA2116" s="107"/>
      <c r="AB2116" s="110"/>
      <c r="AC2116" s="110"/>
      <c r="AE2116" s="105"/>
      <c r="AF2116" s="105"/>
      <c r="AR2116" s="112"/>
    </row>
    <row r="2117" spans="2:44" x14ac:dyDescent="0.25">
      <c r="B2117" s="1" t="str">
        <f>IF(I2117="","",
(IF(N2117=FİLTRE!$H$6,2,0)+IF(FİLTRE!$H$6="TOPLAM",2,0))
)</f>
        <v/>
      </c>
      <c r="C2117">
        <f>IF(FİLTRE!$M$5="",9,(IF(U2117&gt;=FİLTRE!$M$5,1,0)))</f>
        <v>1</v>
      </c>
      <c r="D2117" s="1">
        <f>IF(FİLTRE!$M$6="",9,(IF('SKT LİSTESİ'!P2117&lt;=FİLTRE!$M$6,1,0)))</f>
        <v>1</v>
      </c>
      <c r="E2117" s="25" t="str">
        <f>IF(I2117="","",(COUNTIFS($L$4:L2117,L2117)))</f>
        <v/>
      </c>
      <c r="F2117" s="13">
        <f>IF(OR(B2117&lt;&gt;2,C2117&lt;&gt;1,D2117&lt;&gt;1,H2117&lt;&gt;1),0,
COUNTIFS($B$4:B2117,2,$C$4:C2117,1,$D$4:D2117,1,$H$4:H2117,1))</f>
        <v>0</v>
      </c>
      <c r="G2117" s="26" t="str">
        <f>IF(I2117="","",(COUNTIF($E$4:E2117,E2117)))</f>
        <v/>
      </c>
      <c r="H2117" s="1">
        <f>IF(AND(J2117="SAYIM",FİLTRE!$H$5="RAFTA",U2117&lt;&gt;0),1,0)+
IF(AND(J2117="İADE DEPO",FİLTRE!$H$5="İADE DEPO"),1,0)+
IF(FİLTRE!$H$5="TÜMÜ",1,0)+
IF(AND(J2117="FİRMA İADE",FİLTRE!$H$5="FİRMA İADE"),1,0)+
IF(AND(J2117="İMHA",FİLTRE!$H$5="İMHA"),1,0)</f>
        <v>1</v>
      </c>
      <c r="I2117" s="99"/>
      <c r="J2117" s="100"/>
      <c r="K2117" s="100"/>
      <c r="L2117" s="101"/>
      <c r="M2117" s="102"/>
      <c r="N2117" s="101"/>
      <c r="O2117" s="99"/>
      <c r="P2117" s="103"/>
      <c r="Q2117" s="104"/>
      <c r="R2117" s="50"/>
      <c r="S2117" s="105"/>
      <c r="T2117" s="106"/>
      <c r="U2117" s="107"/>
      <c r="V2117" s="108"/>
      <c r="W2117" s="107"/>
      <c r="X2117" s="107"/>
      <c r="AA2117" s="107"/>
      <c r="AB2117" s="110"/>
      <c r="AC2117" s="110"/>
      <c r="AE2117" s="105"/>
      <c r="AF2117" s="105"/>
      <c r="AR2117" s="112"/>
    </row>
    <row r="2118" spans="2:44" x14ac:dyDescent="0.25">
      <c r="B2118" s="1" t="str">
        <f>IF(I2118="","",
(IF(N2118=FİLTRE!$H$6,2,0)+IF(FİLTRE!$H$6="TOPLAM",2,0))
)</f>
        <v/>
      </c>
      <c r="C2118">
        <f>IF(FİLTRE!$M$5="",9,(IF(U2118&gt;=FİLTRE!$M$5,1,0)))</f>
        <v>1</v>
      </c>
      <c r="D2118" s="1">
        <f>IF(FİLTRE!$M$6="",9,(IF('SKT LİSTESİ'!P2118&lt;=FİLTRE!$M$6,1,0)))</f>
        <v>1</v>
      </c>
      <c r="E2118" s="25" t="str">
        <f>IF(I2118="","",(COUNTIFS($L$4:L2118,L2118)))</f>
        <v/>
      </c>
      <c r="F2118" s="13">
        <f>IF(OR(B2118&lt;&gt;2,C2118&lt;&gt;1,D2118&lt;&gt;1,H2118&lt;&gt;1),0,
COUNTIFS($B$4:B2118,2,$C$4:C2118,1,$D$4:D2118,1,$H$4:H2118,1))</f>
        <v>0</v>
      </c>
      <c r="G2118" s="26" t="str">
        <f>IF(I2118="","",(COUNTIF($E$4:E2118,E2118)))</f>
        <v/>
      </c>
      <c r="H2118" s="1">
        <f>IF(AND(J2118="SAYIM",FİLTRE!$H$5="RAFTA",U2118&lt;&gt;0),1,0)+
IF(AND(J2118="İADE DEPO",FİLTRE!$H$5="İADE DEPO"),1,0)+
IF(FİLTRE!$H$5="TÜMÜ",1,0)+
IF(AND(J2118="FİRMA İADE",FİLTRE!$H$5="FİRMA İADE"),1,0)+
IF(AND(J2118="İMHA",FİLTRE!$H$5="İMHA"),1,0)</f>
        <v>1</v>
      </c>
      <c r="I2118" s="99"/>
      <c r="J2118" s="100"/>
      <c r="K2118" s="100"/>
      <c r="L2118" s="101"/>
      <c r="M2118" s="102"/>
      <c r="N2118" s="101"/>
      <c r="O2118" s="99"/>
      <c r="P2118" s="103"/>
      <c r="Q2118" s="104"/>
      <c r="R2118" s="50"/>
      <c r="S2118" s="105"/>
      <c r="T2118" s="106"/>
      <c r="U2118" s="107"/>
      <c r="V2118" s="108"/>
      <c r="W2118" s="107"/>
      <c r="X2118" s="107"/>
      <c r="AA2118" s="107"/>
      <c r="AB2118" s="110"/>
      <c r="AC2118" s="110"/>
      <c r="AE2118" s="105"/>
      <c r="AF2118" s="105"/>
      <c r="AR2118" s="112"/>
    </row>
    <row r="2119" spans="2:44" x14ac:dyDescent="0.25">
      <c r="B2119" s="1" t="str">
        <f>IF(I2119="","",
(IF(N2119=FİLTRE!$H$6,2,0)+IF(FİLTRE!$H$6="TOPLAM",2,0))
)</f>
        <v/>
      </c>
      <c r="C2119">
        <f>IF(FİLTRE!$M$5="",9,(IF(U2119&gt;=FİLTRE!$M$5,1,0)))</f>
        <v>1</v>
      </c>
      <c r="D2119" s="1">
        <f>IF(FİLTRE!$M$6="",9,(IF('SKT LİSTESİ'!P2119&lt;=FİLTRE!$M$6,1,0)))</f>
        <v>1</v>
      </c>
      <c r="E2119" s="25" t="str">
        <f>IF(I2119="","",(COUNTIFS($L$4:L2119,L2119)))</f>
        <v/>
      </c>
      <c r="F2119" s="13">
        <f>IF(OR(B2119&lt;&gt;2,C2119&lt;&gt;1,D2119&lt;&gt;1,H2119&lt;&gt;1),0,
COUNTIFS($B$4:B2119,2,$C$4:C2119,1,$D$4:D2119,1,$H$4:H2119,1))</f>
        <v>0</v>
      </c>
      <c r="G2119" s="26" t="str">
        <f>IF(I2119="","",(COUNTIF($E$4:E2119,E2119)))</f>
        <v/>
      </c>
      <c r="H2119" s="1">
        <f>IF(AND(J2119="SAYIM",FİLTRE!$H$5="RAFTA",U2119&lt;&gt;0),1,0)+
IF(AND(J2119="İADE DEPO",FİLTRE!$H$5="İADE DEPO"),1,0)+
IF(FİLTRE!$H$5="TÜMÜ",1,0)+
IF(AND(J2119="FİRMA İADE",FİLTRE!$H$5="FİRMA İADE"),1,0)+
IF(AND(J2119="İMHA",FİLTRE!$H$5="İMHA"),1,0)</f>
        <v>1</v>
      </c>
      <c r="I2119" s="99"/>
      <c r="J2119" s="100"/>
      <c r="K2119" s="100"/>
      <c r="L2119" s="101"/>
      <c r="M2119" s="102"/>
      <c r="N2119" s="101"/>
      <c r="O2119" s="99"/>
      <c r="P2119" s="103"/>
      <c r="Q2119" s="104"/>
      <c r="R2119" s="50"/>
      <c r="S2119" s="105"/>
      <c r="T2119" s="106"/>
      <c r="U2119" s="107"/>
      <c r="V2119" s="108"/>
      <c r="W2119" s="107"/>
      <c r="X2119" s="107"/>
      <c r="AA2119" s="107"/>
      <c r="AB2119" s="110"/>
      <c r="AC2119" s="110"/>
      <c r="AE2119" s="105"/>
      <c r="AF2119" s="105"/>
      <c r="AR2119" s="112"/>
    </row>
    <row r="2120" spans="2:44" x14ac:dyDescent="0.25">
      <c r="B2120" s="1" t="str">
        <f>IF(I2120="","",
(IF(N2120=FİLTRE!$H$6,2,0)+IF(FİLTRE!$H$6="TOPLAM",2,0))
)</f>
        <v/>
      </c>
      <c r="C2120">
        <f>IF(FİLTRE!$M$5="",9,(IF(U2120&gt;=FİLTRE!$M$5,1,0)))</f>
        <v>1</v>
      </c>
      <c r="D2120" s="1">
        <f>IF(FİLTRE!$M$6="",9,(IF('SKT LİSTESİ'!P2120&lt;=FİLTRE!$M$6,1,0)))</f>
        <v>1</v>
      </c>
      <c r="E2120" s="25" t="str">
        <f>IF(I2120="","",(COUNTIFS($L$4:L2120,L2120)))</f>
        <v/>
      </c>
      <c r="F2120" s="13">
        <f>IF(OR(B2120&lt;&gt;2,C2120&lt;&gt;1,D2120&lt;&gt;1,H2120&lt;&gt;1),0,
COUNTIFS($B$4:B2120,2,$C$4:C2120,1,$D$4:D2120,1,$H$4:H2120,1))</f>
        <v>0</v>
      </c>
      <c r="G2120" s="26" t="str">
        <f>IF(I2120="","",(COUNTIF($E$4:E2120,E2120)))</f>
        <v/>
      </c>
      <c r="H2120" s="1">
        <f>IF(AND(J2120="SAYIM",FİLTRE!$H$5="RAFTA",U2120&lt;&gt;0),1,0)+
IF(AND(J2120="İADE DEPO",FİLTRE!$H$5="İADE DEPO"),1,0)+
IF(FİLTRE!$H$5="TÜMÜ",1,0)+
IF(AND(J2120="FİRMA İADE",FİLTRE!$H$5="FİRMA İADE"),1,0)+
IF(AND(J2120="İMHA",FİLTRE!$H$5="İMHA"),1,0)</f>
        <v>1</v>
      </c>
      <c r="I2120" s="99"/>
      <c r="J2120" s="100"/>
      <c r="K2120" s="100"/>
      <c r="L2120" s="101"/>
      <c r="M2120" s="102"/>
      <c r="N2120" s="101"/>
      <c r="O2120" s="99"/>
      <c r="P2120" s="103"/>
      <c r="Q2120" s="104"/>
      <c r="R2120" s="50"/>
      <c r="S2120" s="105"/>
      <c r="T2120" s="106"/>
      <c r="U2120" s="107"/>
      <c r="V2120" s="108"/>
      <c r="W2120" s="107"/>
      <c r="X2120" s="107"/>
      <c r="AA2120" s="107"/>
      <c r="AB2120" s="110"/>
      <c r="AC2120" s="110"/>
      <c r="AE2120" s="105"/>
      <c r="AF2120" s="105"/>
      <c r="AR2120" s="112"/>
    </row>
    <row r="2121" spans="2:44" x14ac:dyDescent="0.25">
      <c r="B2121" s="1" t="str">
        <f>IF(I2121="","",
(IF(N2121=FİLTRE!$H$6,2,0)+IF(FİLTRE!$H$6="TOPLAM",2,0))
)</f>
        <v/>
      </c>
      <c r="C2121">
        <f>IF(FİLTRE!$M$5="",9,(IF(U2121&gt;=FİLTRE!$M$5,1,0)))</f>
        <v>1</v>
      </c>
      <c r="D2121" s="1">
        <f>IF(FİLTRE!$M$6="",9,(IF('SKT LİSTESİ'!P2121&lt;=FİLTRE!$M$6,1,0)))</f>
        <v>1</v>
      </c>
      <c r="E2121" s="25" t="str">
        <f>IF(I2121="","",(COUNTIFS($L$4:L2121,L2121)))</f>
        <v/>
      </c>
      <c r="F2121" s="13">
        <f>IF(OR(B2121&lt;&gt;2,C2121&lt;&gt;1,D2121&lt;&gt;1,H2121&lt;&gt;1),0,
COUNTIFS($B$4:B2121,2,$C$4:C2121,1,$D$4:D2121,1,$H$4:H2121,1))</f>
        <v>0</v>
      </c>
      <c r="G2121" s="26" t="str">
        <f>IF(I2121="","",(COUNTIF($E$4:E2121,E2121)))</f>
        <v/>
      </c>
      <c r="H2121" s="1">
        <f>IF(AND(J2121="SAYIM",FİLTRE!$H$5="RAFTA",U2121&lt;&gt;0),1,0)+
IF(AND(J2121="İADE DEPO",FİLTRE!$H$5="İADE DEPO"),1,0)+
IF(FİLTRE!$H$5="TÜMÜ",1,0)+
IF(AND(J2121="FİRMA İADE",FİLTRE!$H$5="FİRMA İADE"),1,0)+
IF(AND(J2121="İMHA",FİLTRE!$H$5="İMHA"),1,0)</f>
        <v>1</v>
      </c>
      <c r="I2121" s="99"/>
      <c r="J2121" s="100"/>
      <c r="K2121" s="100"/>
      <c r="L2121" s="101"/>
      <c r="M2121" s="102"/>
      <c r="N2121" s="101"/>
      <c r="O2121" s="99"/>
      <c r="P2121" s="103"/>
      <c r="Q2121" s="104"/>
      <c r="R2121" s="50"/>
      <c r="S2121" s="105"/>
      <c r="T2121" s="106"/>
      <c r="U2121" s="107"/>
      <c r="V2121" s="108"/>
      <c r="W2121" s="107"/>
      <c r="X2121" s="107"/>
      <c r="AA2121" s="107"/>
      <c r="AB2121" s="110"/>
      <c r="AC2121" s="110"/>
      <c r="AE2121" s="105"/>
      <c r="AF2121" s="105"/>
      <c r="AR2121" s="112"/>
    </row>
    <row r="2122" spans="2:44" x14ac:dyDescent="0.25">
      <c r="B2122" s="1" t="str">
        <f>IF(I2122="","",
(IF(N2122=FİLTRE!$H$6,2,0)+IF(FİLTRE!$H$6="TOPLAM",2,0))
)</f>
        <v/>
      </c>
      <c r="C2122">
        <f>IF(FİLTRE!$M$5="",9,(IF(U2122&gt;=FİLTRE!$M$5,1,0)))</f>
        <v>1</v>
      </c>
      <c r="D2122" s="1">
        <f>IF(FİLTRE!$M$6="",9,(IF('SKT LİSTESİ'!P2122&lt;=FİLTRE!$M$6,1,0)))</f>
        <v>1</v>
      </c>
      <c r="E2122" s="25" t="str">
        <f>IF(I2122="","",(COUNTIFS($L$4:L2122,L2122)))</f>
        <v/>
      </c>
      <c r="F2122" s="13">
        <f>IF(OR(B2122&lt;&gt;2,C2122&lt;&gt;1,D2122&lt;&gt;1,H2122&lt;&gt;1),0,
COUNTIFS($B$4:B2122,2,$C$4:C2122,1,$D$4:D2122,1,$H$4:H2122,1))</f>
        <v>0</v>
      </c>
      <c r="G2122" s="26" t="str">
        <f>IF(I2122="","",(COUNTIF($E$4:E2122,E2122)))</f>
        <v/>
      </c>
      <c r="H2122" s="1">
        <f>IF(AND(J2122="SAYIM",FİLTRE!$H$5="RAFTA",U2122&lt;&gt;0),1,0)+
IF(AND(J2122="İADE DEPO",FİLTRE!$H$5="İADE DEPO"),1,0)+
IF(FİLTRE!$H$5="TÜMÜ",1,0)+
IF(AND(J2122="FİRMA İADE",FİLTRE!$H$5="FİRMA İADE"),1,0)+
IF(AND(J2122="İMHA",FİLTRE!$H$5="İMHA"),1,0)</f>
        <v>1</v>
      </c>
      <c r="I2122" s="99"/>
      <c r="J2122" s="100"/>
      <c r="K2122" s="100"/>
      <c r="L2122" s="101"/>
      <c r="M2122" s="102"/>
      <c r="N2122" s="101"/>
      <c r="O2122" s="99"/>
      <c r="P2122" s="103"/>
      <c r="Q2122" s="104"/>
      <c r="R2122" s="50"/>
      <c r="S2122" s="105"/>
      <c r="T2122" s="106"/>
      <c r="U2122" s="107"/>
      <c r="V2122" s="108"/>
      <c r="W2122" s="107"/>
      <c r="X2122" s="107"/>
      <c r="AA2122" s="107"/>
      <c r="AB2122" s="110"/>
      <c r="AC2122" s="110"/>
      <c r="AE2122" s="105"/>
      <c r="AF2122" s="105"/>
      <c r="AR2122" s="112"/>
    </row>
    <row r="2123" spans="2:44" x14ac:dyDescent="0.25">
      <c r="B2123" s="1" t="str">
        <f>IF(I2123="","",
(IF(N2123=FİLTRE!$H$6,2,0)+IF(FİLTRE!$H$6="TOPLAM",2,0))
)</f>
        <v/>
      </c>
      <c r="C2123">
        <f>IF(FİLTRE!$M$5="",9,(IF(U2123&gt;=FİLTRE!$M$5,1,0)))</f>
        <v>1</v>
      </c>
      <c r="D2123" s="1">
        <f>IF(FİLTRE!$M$6="",9,(IF('SKT LİSTESİ'!P2123&lt;=FİLTRE!$M$6,1,0)))</f>
        <v>1</v>
      </c>
      <c r="E2123" s="25" t="str">
        <f>IF(I2123="","",(COUNTIFS($L$4:L2123,L2123)))</f>
        <v/>
      </c>
      <c r="F2123" s="13">
        <f>IF(OR(B2123&lt;&gt;2,C2123&lt;&gt;1,D2123&lt;&gt;1,H2123&lt;&gt;1),0,
COUNTIFS($B$4:B2123,2,$C$4:C2123,1,$D$4:D2123,1,$H$4:H2123,1))</f>
        <v>0</v>
      </c>
      <c r="G2123" s="26" t="str">
        <f>IF(I2123="","",(COUNTIF($E$4:E2123,E2123)))</f>
        <v/>
      </c>
      <c r="H2123" s="1">
        <f>IF(AND(J2123="SAYIM",FİLTRE!$H$5="RAFTA",U2123&lt;&gt;0),1,0)+
IF(AND(J2123="İADE DEPO",FİLTRE!$H$5="İADE DEPO"),1,0)+
IF(FİLTRE!$H$5="TÜMÜ",1,0)+
IF(AND(J2123="FİRMA İADE",FİLTRE!$H$5="FİRMA İADE"),1,0)+
IF(AND(J2123="İMHA",FİLTRE!$H$5="İMHA"),1,0)</f>
        <v>1</v>
      </c>
      <c r="I2123" s="99"/>
      <c r="J2123" s="100"/>
      <c r="K2123" s="100"/>
      <c r="L2123" s="101"/>
      <c r="M2123" s="102"/>
      <c r="N2123" s="101"/>
      <c r="O2123" s="99"/>
      <c r="P2123" s="103"/>
      <c r="Q2123" s="104"/>
      <c r="R2123" s="50"/>
      <c r="S2123" s="105"/>
      <c r="T2123" s="106"/>
      <c r="U2123" s="107"/>
      <c r="V2123" s="108"/>
      <c r="W2123" s="107"/>
      <c r="X2123" s="107"/>
      <c r="AA2123" s="107"/>
      <c r="AB2123" s="110"/>
      <c r="AC2123" s="110"/>
      <c r="AE2123" s="105"/>
      <c r="AF2123" s="105"/>
      <c r="AR2123" s="112"/>
    </row>
    <row r="2124" spans="2:44" x14ac:dyDescent="0.25">
      <c r="B2124" s="1" t="str">
        <f>IF(I2124="","",
(IF(N2124=FİLTRE!$H$6,2,0)+IF(FİLTRE!$H$6="TOPLAM",2,0))
)</f>
        <v/>
      </c>
      <c r="C2124">
        <f>IF(FİLTRE!$M$5="",9,(IF(U2124&gt;=FİLTRE!$M$5,1,0)))</f>
        <v>1</v>
      </c>
      <c r="D2124" s="1">
        <f>IF(FİLTRE!$M$6="",9,(IF('SKT LİSTESİ'!P2124&lt;=FİLTRE!$M$6,1,0)))</f>
        <v>1</v>
      </c>
      <c r="E2124" s="25" t="str">
        <f>IF(I2124="","",(COUNTIFS($L$4:L2124,L2124)))</f>
        <v/>
      </c>
      <c r="F2124" s="13">
        <f>IF(OR(B2124&lt;&gt;2,C2124&lt;&gt;1,D2124&lt;&gt;1,H2124&lt;&gt;1),0,
COUNTIFS($B$4:B2124,2,$C$4:C2124,1,$D$4:D2124,1,$H$4:H2124,1))</f>
        <v>0</v>
      </c>
      <c r="G2124" s="26" t="str">
        <f>IF(I2124="","",(COUNTIF($E$4:E2124,E2124)))</f>
        <v/>
      </c>
      <c r="H2124" s="1">
        <f>IF(AND(J2124="SAYIM",FİLTRE!$H$5="RAFTA",U2124&lt;&gt;0),1,0)+
IF(AND(J2124="İADE DEPO",FİLTRE!$H$5="İADE DEPO"),1,0)+
IF(FİLTRE!$H$5="TÜMÜ",1,0)+
IF(AND(J2124="FİRMA İADE",FİLTRE!$H$5="FİRMA İADE"),1,0)+
IF(AND(J2124="İMHA",FİLTRE!$H$5="İMHA"),1,0)</f>
        <v>1</v>
      </c>
      <c r="I2124" s="99"/>
      <c r="J2124" s="100"/>
      <c r="K2124" s="100"/>
      <c r="L2124" s="101"/>
      <c r="M2124" s="102"/>
      <c r="N2124" s="101"/>
      <c r="O2124" s="99"/>
      <c r="P2124" s="103"/>
      <c r="Q2124" s="104"/>
      <c r="R2124" s="50"/>
      <c r="S2124" s="105"/>
      <c r="T2124" s="106"/>
      <c r="U2124" s="107"/>
      <c r="V2124" s="108"/>
      <c r="W2124" s="107"/>
      <c r="X2124" s="107"/>
      <c r="AA2124" s="107"/>
      <c r="AB2124" s="110"/>
      <c r="AC2124" s="110"/>
      <c r="AE2124" s="105"/>
      <c r="AF2124" s="105"/>
      <c r="AR2124" s="112"/>
    </row>
    <row r="2125" spans="2:44" x14ac:dyDescent="0.25">
      <c r="B2125" s="1" t="str">
        <f>IF(I2125="","",
(IF(N2125=FİLTRE!$H$6,2,0)+IF(FİLTRE!$H$6="TOPLAM",2,0))
)</f>
        <v/>
      </c>
      <c r="C2125">
        <f>IF(FİLTRE!$M$5="",9,(IF(U2125&gt;=FİLTRE!$M$5,1,0)))</f>
        <v>1</v>
      </c>
      <c r="D2125" s="1">
        <f>IF(FİLTRE!$M$6="",9,(IF('SKT LİSTESİ'!P2125&lt;=FİLTRE!$M$6,1,0)))</f>
        <v>1</v>
      </c>
      <c r="E2125" s="25" t="str">
        <f>IF(I2125="","",(COUNTIFS($L$4:L2125,L2125)))</f>
        <v/>
      </c>
      <c r="F2125" s="13">
        <f>IF(OR(B2125&lt;&gt;2,C2125&lt;&gt;1,D2125&lt;&gt;1,H2125&lt;&gt;1),0,
COUNTIFS($B$4:B2125,2,$C$4:C2125,1,$D$4:D2125,1,$H$4:H2125,1))</f>
        <v>0</v>
      </c>
      <c r="G2125" s="26" t="str">
        <f>IF(I2125="","",(COUNTIF($E$4:E2125,E2125)))</f>
        <v/>
      </c>
      <c r="H2125" s="1">
        <f>IF(AND(J2125="SAYIM",FİLTRE!$H$5="RAFTA",U2125&lt;&gt;0),1,0)+
IF(AND(J2125="İADE DEPO",FİLTRE!$H$5="İADE DEPO"),1,0)+
IF(FİLTRE!$H$5="TÜMÜ",1,0)+
IF(AND(J2125="FİRMA İADE",FİLTRE!$H$5="FİRMA İADE"),1,0)+
IF(AND(J2125="İMHA",FİLTRE!$H$5="İMHA"),1,0)</f>
        <v>1</v>
      </c>
      <c r="I2125" s="99"/>
      <c r="J2125" s="100"/>
      <c r="K2125" s="100"/>
      <c r="L2125" s="101"/>
      <c r="M2125" s="102"/>
      <c r="N2125" s="101"/>
      <c r="O2125" s="99"/>
      <c r="P2125" s="103"/>
      <c r="Q2125" s="104"/>
      <c r="R2125" s="50"/>
      <c r="S2125" s="105"/>
      <c r="T2125" s="106"/>
      <c r="U2125" s="107"/>
      <c r="V2125" s="108"/>
      <c r="W2125" s="107"/>
      <c r="X2125" s="107"/>
      <c r="AA2125" s="107"/>
      <c r="AB2125" s="110"/>
      <c r="AC2125" s="110"/>
      <c r="AE2125" s="105"/>
      <c r="AF2125" s="105"/>
      <c r="AR2125" s="112"/>
    </row>
    <row r="2126" spans="2:44" x14ac:dyDescent="0.25">
      <c r="B2126" s="1" t="str">
        <f>IF(I2126="","",
(IF(N2126=FİLTRE!$H$6,2,0)+IF(FİLTRE!$H$6="TOPLAM",2,0))
)</f>
        <v/>
      </c>
      <c r="C2126">
        <f>IF(FİLTRE!$M$5="",9,(IF(U2126&gt;=FİLTRE!$M$5,1,0)))</f>
        <v>1</v>
      </c>
      <c r="D2126" s="1">
        <f>IF(FİLTRE!$M$6="",9,(IF('SKT LİSTESİ'!P2126&lt;=FİLTRE!$M$6,1,0)))</f>
        <v>1</v>
      </c>
      <c r="E2126" s="25" t="str">
        <f>IF(I2126="","",(COUNTIFS($L$4:L2126,L2126)))</f>
        <v/>
      </c>
      <c r="F2126" s="13">
        <f>IF(OR(B2126&lt;&gt;2,C2126&lt;&gt;1,D2126&lt;&gt;1,H2126&lt;&gt;1),0,
COUNTIFS($B$4:B2126,2,$C$4:C2126,1,$D$4:D2126,1,$H$4:H2126,1))</f>
        <v>0</v>
      </c>
      <c r="G2126" s="26" t="str">
        <f>IF(I2126="","",(COUNTIF($E$4:E2126,E2126)))</f>
        <v/>
      </c>
      <c r="H2126" s="1">
        <f>IF(AND(J2126="SAYIM",FİLTRE!$H$5="RAFTA",U2126&lt;&gt;0),1,0)+
IF(AND(J2126="İADE DEPO",FİLTRE!$H$5="İADE DEPO"),1,0)+
IF(FİLTRE!$H$5="TÜMÜ",1,0)+
IF(AND(J2126="FİRMA İADE",FİLTRE!$H$5="FİRMA İADE"),1,0)+
IF(AND(J2126="İMHA",FİLTRE!$H$5="İMHA"),1,0)</f>
        <v>1</v>
      </c>
      <c r="I2126" s="99"/>
      <c r="J2126" s="100"/>
      <c r="K2126" s="100"/>
      <c r="L2126" s="101"/>
      <c r="M2126" s="102"/>
      <c r="N2126" s="101"/>
      <c r="O2126" s="99"/>
      <c r="P2126" s="103"/>
      <c r="Q2126" s="104"/>
      <c r="R2126" s="50"/>
      <c r="S2126" s="105"/>
      <c r="T2126" s="106"/>
      <c r="U2126" s="107"/>
      <c r="V2126" s="108"/>
      <c r="W2126" s="107"/>
      <c r="X2126" s="107"/>
      <c r="AA2126" s="107"/>
      <c r="AB2126" s="110"/>
      <c r="AC2126" s="110"/>
      <c r="AE2126" s="105"/>
      <c r="AF2126" s="105"/>
      <c r="AR2126" s="112"/>
    </row>
    <row r="2127" spans="2:44" x14ac:dyDescent="0.25">
      <c r="B2127" s="1" t="str">
        <f>IF(I2127="","",
(IF(N2127=FİLTRE!$H$6,2,0)+IF(FİLTRE!$H$6="TOPLAM",2,0))
)</f>
        <v/>
      </c>
      <c r="C2127">
        <f>IF(FİLTRE!$M$5="",9,(IF(U2127&gt;=FİLTRE!$M$5,1,0)))</f>
        <v>1</v>
      </c>
      <c r="D2127" s="1">
        <f>IF(FİLTRE!$M$6="",9,(IF('SKT LİSTESİ'!P2127&lt;=FİLTRE!$M$6,1,0)))</f>
        <v>1</v>
      </c>
      <c r="E2127" s="25" t="str">
        <f>IF(I2127="","",(COUNTIFS($L$4:L2127,L2127)))</f>
        <v/>
      </c>
      <c r="F2127" s="13">
        <f>IF(OR(B2127&lt;&gt;2,C2127&lt;&gt;1,D2127&lt;&gt;1,H2127&lt;&gt;1),0,
COUNTIFS($B$4:B2127,2,$C$4:C2127,1,$D$4:D2127,1,$H$4:H2127,1))</f>
        <v>0</v>
      </c>
      <c r="G2127" s="26" t="str">
        <f>IF(I2127="","",(COUNTIF($E$4:E2127,E2127)))</f>
        <v/>
      </c>
      <c r="H2127" s="1">
        <f>IF(AND(J2127="SAYIM",FİLTRE!$H$5="RAFTA",U2127&lt;&gt;0),1,0)+
IF(AND(J2127="İADE DEPO",FİLTRE!$H$5="İADE DEPO"),1,0)+
IF(FİLTRE!$H$5="TÜMÜ",1,0)+
IF(AND(J2127="FİRMA İADE",FİLTRE!$H$5="FİRMA İADE"),1,0)+
IF(AND(J2127="İMHA",FİLTRE!$H$5="İMHA"),1,0)</f>
        <v>1</v>
      </c>
      <c r="I2127" s="99"/>
      <c r="J2127" s="100"/>
      <c r="K2127" s="100"/>
      <c r="L2127" s="101"/>
      <c r="M2127" s="102"/>
      <c r="N2127" s="101"/>
      <c r="O2127" s="99"/>
      <c r="P2127" s="103"/>
      <c r="Q2127" s="104"/>
      <c r="R2127" s="50"/>
      <c r="S2127" s="105"/>
      <c r="T2127" s="106"/>
      <c r="U2127" s="107"/>
      <c r="V2127" s="108"/>
      <c r="W2127" s="107"/>
      <c r="X2127" s="107"/>
      <c r="AA2127" s="107"/>
      <c r="AB2127" s="110"/>
      <c r="AC2127" s="110"/>
      <c r="AE2127" s="105"/>
      <c r="AF2127" s="105"/>
      <c r="AR2127" s="112"/>
    </row>
    <row r="2128" spans="2:44" x14ac:dyDescent="0.25">
      <c r="B2128" s="1" t="str">
        <f>IF(I2128="","",
(IF(N2128=FİLTRE!$H$6,2,0)+IF(FİLTRE!$H$6="TOPLAM",2,0))
)</f>
        <v/>
      </c>
      <c r="C2128">
        <f>IF(FİLTRE!$M$5="",9,(IF(U2128&gt;=FİLTRE!$M$5,1,0)))</f>
        <v>1</v>
      </c>
      <c r="D2128" s="1">
        <f>IF(FİLTRE!$M$6="",9,(IF('SKT LİSTESİ'!P2128&lt;=FİLTRE!$M$6,1,0)))</f>
        <v>1</v>
      </c>
      <c r="E2128" s="25" t="str">
        <f>IF(I2128="","",(COUNTIFS($L$4:L2128,L2128)))</f>
        <v/>
      </c>
      <c r="F2128" s="13">
        <f>IF(OR(B2128&lt;&gt;2,C2128&lt;&gt;1,D2128&lt;&gt;1,H2128&lt;&gt;1),0,
COUNTIFS($B$4:B2128,2,$C$4:C2128,1,$D$4:D2128,1,$H$4:H2128,1))</f>
        <v>0</v>
      </c>
      <c r="G2128" s="26" t="str">
        <f>IF(I2128="","",(COUNTIF($E$4:E2128,E2128)))</f>
        <v/>
      </c>
      <c r="H2128" s="1">
        <f>IF(AND(J2128="SAYIM",FİLTRE!$H$5="RAFTA",U2128&lt;&gt;0),1,0)+
IF(AND(J2128="İADE DEPO",FİLTRE!$H$5="İADE DEPO"),1,0)+
IF(FİLTRE!$H$5="TÜMÜ",1,0)+
IF(AND(J2128="FİRMA İADE",FİLTRE!$H$5="FİRMA İADE"),1,0)+
IF(AND(J2128="İMHA",FİLTRE!$H$5="İMHA"),1,0)</f>
        <v>1</v>
      </c>
      <c r="I2128" s="99"/>
      <c r="J2128" s="100"/>
      <c r="K2128" s="100"/>
      <c r="L2128" s="101"/>
      <c r="M2128" s="102"/>
      <c r="N2128" s="101"/>
      <c r="O2128" s="99"/>
      <c r="P2128" s="103"/>
      <c r="Q2128" s="104"/>
      <c r="R2128" s="50"/>
      <c r="S2128" s="105"/>
      <c r="T2128" s="106"/>
      <c r="U2128" s="107"/>
      <c r="V2128" s="108"/>
      <c r="W2128" s="107"/>
      <c r="X2128" s="107"/>
      <c r="AA2128" s="107"/>
      <c r="AB2128" s="110"/>
      <c r="AC2128" s="110"/>
      <c r="AE2128" s="105"/>
      <c r="AF2128" s="105"/>
      <c r="AR2128" s="112"/>
    </row>
    <row r="2129" spans="2:44" x14ac:dyDescent="0.25">
      <c r="B2129" s="1" t="str">
        <f>IF(I2129="","",
(IF(N2129=FİLTRE!$H$6,2,0)+IF(FİLTRE!$H$6="TOPLAM",2,0))
)</f>
        <v/>
      </c>
      <c r="C2129">
        <f>IF(FİLTRE!$M$5="",9,(IF(U2129&gt;=FİLTRE!$M$5,1,0)))</f>
        <v>1</v>
      </c>
      <c r="D2129" s="1">
        <f>IF(FİLTRE!$M$6="",9,(IF('SKT LİSTESİ'!P2129&lt;=FİLTRE!$M$6,1,0)))</f>
        <v>1</v>
      </c>
      <c r="E2129" s="25" t="str">
        <f>IF(I2129="","",(COUNTIFS($L$4:L2129,L2129)))</f>
        <v/>
      </c>
      <c r="F2129" s="13">
        <f>IF(OR(B2129&lt;&gt;2,C2129&lt;&gt;1,D2129&lt;&gt;1,H2129&lt;&gt;1),0,
COUNTIFS($B$4:B2129,2,$C$4:C2129,1,$D$4:D2129,1,$H$4:H2129,1))</f>
        <v>0</v>
      </c>
      <c r="G2129" s="26" t="str">
        <f>IF(I2129="","",(COUNTIF($E$4:E2129,E2129)))</f>
        <v/>
      </c>
      <c r="H2129" s="1">
        <f>IF(AND(J2129="SAYIM",FİLTRE!$H$5="RAFTA",U2129&lt;&gt;0),1,0)+
IF(AND(J2129="İADE DEPO",FİLTRE!$H$5="İADE DEPO"),1,0)+
IF(FİLTRE!$H$5="TÜMÜ",1,0)+
IF(AND(J2129="FİRMA İADE",FİLTRE!$H$5="FİRMA İADE"),1,0)+
IF(AND(J2129="İMHA",FİLTRE!$H$5="İMHA"),1,0)</f>
        <v>1</v>
      </c>
      <c r="I2129" s="99"/>
      <c r="J2129" s="100"/>
      <c r="K2129" s="100"/>
      <c r="L2129" s="101"/>
      <c r="M2129" s="102"/>
      <c r="N2129" s="101"/>
      <c r="O2129" s="99"/>
      <c r="P2129" s="103"/>
      <c r="Q2129" s="104"/>
      <c r="R2129" s="50"/>
      <c r="S2129" s="105"/>
      <c r="T2129" s="106"/>
      <c r="U2129" s="107"/>
      <c r="V2129" s="108"/>
      <c r="W2129" s="107"/>
      <c r="X2129" s="107"/>
      <c r="AA2129" s="107"/>
      <c r="AB2129" s="110"/>
      <c r="AC2129" s="110"/>
      <c r="AE2129" s="105"/>
      <c r="AF2129" s="105"/>
      <c r="AR2129" s="112"/>
    </row>
    <row r="2130" spans="2:44" x14ac:dyDescent="0.25">
      <c r="B2130" s="1" t="str">
        <f>IF(I2130="","",
(IF(N2130=FİLTRE!$H$6,2,0)+IF(FİLTRE!$H$6="TOPLAM",2,0))
)</f>
        <v/>
      </c>
      <c r="C2130">
        <f>IF(FİLTRE!$M$5="",9,(IF(U2130&gt;=FİLTRE!$M$5,1,0)))</f>
        <v>1</v>
      </c>
      <c r="D2130" s="1">
        <f>IF(FİLTRE!$M$6="",9,(IF('SKT LİSTESİ'!P2130&lt;=FİLTRE!$M$6,1,0)))</f>
        <v>1</v>
      </c>
      <c r="E2130" s="25" t="str">
        <f>IF(I2130="","",(COUNTIFS($L$4:L2130,L2130)))</f>
        <v/>
      </c>
      <c r="F2130" s="13">
        <f>IF(OR(B2130&lt;&gt;2,C2130&lt;&gt;1,D2130&lt;&gt;1,H2130&lt;&gt;1),0,
COUNTIFS($B$4:B2130,2,$C$4:C2130,1,$D$4:D2130,1,$H$4:H2130,1))</f>
        <v>0</v>
      </c>
      <c r="G2130" s="26" t="str">
        <f>IF(I2130="","",(COUNTIF($E$4:E2130,E2130)))</f>
        <v/>
      </c>
      <c r="H2130" s="1">
        <f>IF(AND(J2130="SAYIM",FİLTRE!$H$5="RAFTA",U2130&lt;&gt;0),1,0)+
IF(AND(J2130="İADE DEPO",FİLTRE!$H$5="İADE DEPO"),1,0)+
IF(FİLTRE!$H$5="TÜMÜ",1,0)+
IF(AND(J2130="FİRMA İADE",FİLTRE!$H$5="FİRMA İADE"),1,0)+
IF(AND(J2130="İMHA",FİLTRE!$H$5="İMHA"),1,0)</f>
        <v>1</v>
      </c>
      <c r="I2130" s="99"/>
      <c r="J2130" s="100"/>
      <c r="K2130" s="100"/>
      <c r="L2130" s="101"/>
      <c r="M2130" s="102"/>
      <c r="N2130" s="101"/>
      <c r="O2130" s="99"/>
      <c r="P2130" s="103"/>
      <c r="Q2130" s="104"/>
      <c r="R2130" s="50"/>
      <c r="S2130" s="105"/>
      <c r="T2130" s="106"/>
      <c r="U2130" s="107"/>
      <c r="V2130" s="108"/>
      <c r="W2130" s="107"/>
      <c r="X2130" s="107"/>
      <c r="AA2130" s="107"/>
      <c r="AB2130" s="110"/>
      <c r="AC2130" s="110"/>
      <c r="AE2130" s="105"/>
      <c r="AF2130" s="105"/>
      <c r="AR2130" s="112"/>
    </row>
    <row r="2131" spans="2:44" x14ac:dyDescent="0.25">
      <c r="B2131" s="1" t="str">
        <f>IF(I2131="","",
(IF(N2131=FİLTRE!$H$6,2,0)+IF(FİLTRE!$H$6="TOPLAM",2,0))
)</f>
        <v/>
      </c>
      <c r="C2131">
        <f>IF(FİLTRE!$M$5="",9,(IF(U2131&gt;=FİLTRE!$M$5,1,0)))</f>
        <v>1</v>
      </c>
      <c r="D2131" s="1">
        <f>IF(FİLTRE!$M$6="",9,(IF('SKT LİSTESİ'!P2131&lt;=FİLTRE!$M$6,1,0)))</f>
        <v>1</v>
      </c>
      <c r="E2131" s="25" t="str">
        <f>IF(I2131="","",(COUNTIFS($L$4:L2131,L2131)))</f>
        <v/>
      </c>
      <c r="F2131" s="13">
        <f>IF(OR(B2131&lt;&gt;2,C2131&lt;&gt;1,D2131&lt;&gt;1,H2131&lt;&gt;1),0,
COUNTIFS($B$4:B2131,2,$C$4:C2131,1,$D$4:D2131,1,$H$4:H2131,1))</f>
        <v>0</v>
      </c>
      <c r="G2131" s="26" t="str">
        <f>IF(I2131="","",(COUNTIF($E$4:E2131,E2131)))</f>
        <v/>
      </c>
      <c r="H2131" s="1">
        <f>IF(AND(J2131="SAYIM",FİLTRE!$H$5="RAFTA",U2131&lt;&gt;0),1,0)+
IF(AND(J2131="İADE DEPO",FİLTRE!$H$5="İADE DEPO"),1,0)+
IF(FİLTRE!$H$5="TÜMÜ",1,0)+
IF(AND(J2131="FİRMA İADE",FİLTRE!$H$5="FİRMA İADE"),1,0)+
IF(AND(J2131="İMHA",FİLTRE!$H$5="İMHA"),1,0)</f>
        <v>1</v>
      </c>
      <c r="I2131" s="99"/>
      <c r="J2131" s="100"/>
      <c r="K2131" s="100"/>
      <c r="L2131" s="101"/>
      <c r="M2131" s="102"/>
      <c r="N2131" s="101"/>
      <c r="O2131" s="99"/>
      <c r="P2131" s="103"/>
      <c r="Q2131" s="104"/>
      <c r="R2131" s="50"/>
      <c r="S2131" s="105"/>
      <c r="T2131" s="106"/>
      <c r="U2131" s="107"/>
      <c r="V2131" s="108"/>
      <c r="W2131" s="107"/>
      <c r="X2131" s="107"/>
      <c r="AA2131" s="107"/>
      <c r="AB2131" s="110"/>
      <c r="AC2131" s="110"/>
      <c r="AE2131" s="105"/>
      <c r="AF2131" s="105"/>
      <c r="AR2131" s="112"/>
    </row>
    <row r="2132" spans="2:44" x14ac:dyDescent="0.25">
      <c r="B2132" s="1" t="str">
        <f>IF(I2132="","",
(IF(N2132=FİLTRE!$H$6,2,0)+IF(FİLTRE!$H$6="TOPLAM",2,0))
)</f>
        <v/>
      </c>
      <c r="C2132">
        <f>IF(FİLTRE!$M$5="",9,(IF(U2132&gt;=FİLTRE!$M$5,1,0)))</f>
        <v>1</v>
      </c>
      <c r="D2132" s="1">
        <f>IF(FİLTRE!$M$6="",9,(IF('SKT LİSTESİ'!P2132&lt;=FİLTRE!$M$6,1,0)))</f>
        <v>1</v>
      </c>
      <c r="E2132" s="25" t="str">
        <f>IF(I2132="","",(COUNTIFS($L$4:L2132,L2132)))</f>
        <v/>
      </c>
      <c r="F2132" s="13">
        <f>IF(OR(B2132&lt;&gt;2,C2132&lt;&gt;1,D2132&lt;&gt;1,H2132&lt;&gt;1),0,
COUNTIFS($B$4:B2132,2,$C$4:C2132,1,$D$4:D2132,1,$H$4:H2132,1))</f>
        <v>0</v>
      </c>
      <c r="G2132" s="26" t="str">
        <f>IF(I2132="","",(COUNTIF($E$4:E2132,E2132)))</f>
        <v/>
      </c>
      <c r="H2132" s="1">
        <f>IF(AND(J2132="SAYIM",FİLTRE!$H$5="RAFTA",U2132&lt;&gt;0),1,0)+
IF(AND(J2132="İADE DEPO",FİLTRE!$H$5="İADE DEPO"),1,0)+
IF(FİLTRE!$H$5="TÜMÜ",1,0)+
IF(AND(J2132="FİRMA İADE",FİLTRE!$H$5="FİRMA İADE"),1,0)+
IF(AND(J2132="İMHA",FİLTRE!$H$5="İMHA"),1,0)</f>
        <v>1</v>
      </c>
      <c r="I2132" s="99"/>
      <c r="J2132" s="100"/>
      <c r="K2132" s="100"/>
      <c r="L2132" s="101"/>
      <c r="M2132" s="102"/>
      <c r="N2132" s="101"/>
      <c r="O2132" s="99"/>
      <c r="P2132" s="103"/>
      <c r="Q2132" s="104"/>
      <c r="R2132" s="50"/>
      <c r="S2132" s="105"/>
      <c r="T2132" s="106"/>
      <c r="U2132" s="107"/>
      <c r="V2132" s="108"/>
      <c r="W2132" s="107"/>
      <c r="X2132" s="107"/>
      <c r="AA2132" s="107"/>
      <c r="AB2132" s="110"/>
      <c r="AC2132" s="110"/>
      <c r="AE2132" s="105"/>
      <c r="AF2132" s="105"/>
      <c r="AR2132" s="112"/>
    </row>
    <row r="2133" spans="2:44" x14ac:dyDescent="0.25">
      <c r="B2133" s="1" t="str">
        <f>IF(I2133="","",
(IF(N2133=FİLTRE!$H$6,2,0)+IF(FİLTRE!$H$6="TOPLAM",2,0))
)</f>
        <v/>
      </c>
      <c r="C2133">
        <f>IF(FİLTRE!$M$5="",9,(IF(U2133&gt;=FİLTRE!$M$5,1,0)))</f>
        <v>1</v>
      </c>
      <c r="D2133" s="1">
        <f>IF(FİLTRE!$M$6="",9,(IF('SKT LİSTESİ'!P2133&lt;=FİLTRE!$M$6,1,0)))</f>
        <v>1</v>
      </c>
      <c r="E2133" s="25" t="str">
        <f>IF(I2133="","",(COUNTIFS($L$4:L2133,L2133)))</f>
        <v/>
      </c>
      <c r="F2133" s="13">
        <f>IF(OR(B2133&lt;&gt;2,C2133&lt;&gt;1,D2133&lt;&gt;1,H2133&lt;&gt;1),0,
COUNTIFS($B$4:B2133,2,$C$4:C2133,1,$D$4:D2133,1,$H$4:H2133,1))</f>
        <v>0</v>
      </c>
      <c r="G2133" s="26" t="str">
        <f>IF(I2133="","",(COUNTIF($E$4:E2133,E2133)))</f>
        <v/>
      </c>
      <c r="H2133" s="1">
        <f>IF(AND(J2133="SAYIM",FİLTRE!$H$5="RAFTA",U2133&lt;&gt;0),1,0)+
IF(AND(J2133="İADE DEPO",FİLTRE!$H$5="İADE DEPO"),1,0)+
IF(FİLTRE!$H$5="TÜMÜ",1,0)+
IF(AND(J2133="FİRMA İADE",FİLTRE!$H$5="FİRMA İADE"),1,0)+
IF(AND(J2133="İMHA",FİLTRE!$H$5="İMHA"),1,0)</f>
        <v>1</v>
      </c>
      <c r="I2133" s="99"/>
      <c r="J2133" s="100"/>
      <c r="K2133" s="100"/>
      <c r="L2133" s="101"/>
      <c r="M2133" s="102"/>
      <c r="N2133" s="101"/>
      <c r="O2133" s="99"/>
      <c r="P2133" s="103"/>
      <c r="Q2133" s="104"/>
      <c r="R2133" s="50"/>
      <c r="S2133" s="105"/>
      <c r="T2133" s="106"/>
      <c r="U2133" s="107"/>
      <c r="V2133" s="108"/>
      <c r="W2133" s="107"/>
      <c r="X2133" s="107"/>
      <c r="AA2133" s="107"/>
      <c r="AB2133" s="110"/>
      <c r="AC2133" s="110"/>
      <c r="AE2133" s="105"/>
      <c r="AF2133" s="105"/>
      <c r="AR2133" s="112"/>
    </row>
    <row r="2134" spans="2:44" x14ac:dyDescent="0.25">
      <c r="B2134" s="1" t="str">
        <f>IF(I2134="","",
(IF(N2134=FİLTRE!$H$6,2,0)+IF(FİLTRE!$H$6="TOPLAM",2,0))
)</f>
        <v/>
      </c>
      <c r="C2134">
        <f>IF(FİLTRE!$M$5="",9,(IF(U2134&gt;=FİLTRE!$M$5,1,0)))</f>
        <v>1</v>
      </c>
      <c r="D2134" s="1">
        <f>IF(FİLTRE!$M$6="",9,(IF('SKT LİSTESİ'!P2134&lt;=FİLTRE!$M$6,1,0)))</f>
        <v>1</v>
      </c>
      <c r="E2134" s="25" t="str">
        <f>IF(I2134="","",(COUNTIFS($L$4:L2134,L2134)))</f>
        <v/>
      </c>
      <c r="F2134" s="13">
        <f>IF(OR(B2134&lt;&gt;2,C2134&lt;&gt;1,D2134&lt;&gt;1,H2134&lt;&gt;1),0,
COUNTIFS($B$4:B2134,2,$C$4:C2134,1,$D$4:D2134,1,$H$4:H2134,1))</f>
        <v>0</v>
      </c>
      <c r="G2134" s="26" t="str">
        <f>IF(I2134="","",(COUNTIF($E$4:E2134,E2134)))</f>
        <v/>
      </c>
      <c r="H2134" s="1">
        <f>IF(AND(J2134="SAYIM",FİLTRE!$H$5="RAFTA",U2134&lt;&gt;0),1,0)+
IF(AND(J2134="İADE DEPO",FİLTRE!$H$5="İADE DEPO"),1,0)+
IF(FİLTRE!$H$5="TÜMÜ",1,0)+
IF(AND(J2134="FİRMA İADE",FİLTRE!$H$5="FİRMA İADE"),1,0)+
IF(AND(J2134="İMHA",FİLTRE!$H$5="İMHA"),1,0)</f>
        <v>1</v>
      </c>
      <c r="I2134" s="99"/>
      <c r="J2134" s="100"/>
      <c r="K2134" s="100"/>
      <c r="L2134" s="101"/>
      <c r="M2134" s="102"/>
      <c r="N2134" s="101"/>
      <c r="O2134" s="99"/>
      <c r="P2134" s="103"/>
      <c r="Q2134" s="104"/>
      <c r="R2134" s="50"/>
      <c r="S2134" s="105"/>
      <c r="T2134" s="106"/>
      <c r="U2134" s="107"/>
      <c r="V2134" s="108"/>
      <c r="W2134" s="107"/>
      <c r="X2134" s="107"/>
      <c r="AA2134" s="107"/>
      <c r="AB2134" s="110"/>
      <c r="AC2134" s="110"/>
      <c r="AE2134" s="105"/>
      <c r="AF2134" s="105"/>
      <c r="AR2134" s="112"/>
    </row>
    <row r="2135" spans="2:44" x14ac:dyDescent="0.25">
      <c r="B2135" s="1" t="str">
        <f>IF(I2135="","",
(IF(N2135=FİLTRE!$H$6,2,0)+IF(FİLTRE!$H$6="TOPLAM",2,0))
)</f>
        <v/>
      </c>
      <c r="C2135">
        <f>IF(FİLTRE!$M$5="",9,(IF(U2135&gt;=FİLTRE!$M$5,1,0)))</f>
        <v>1</v>
      </c>
      <c r="D2135" s="1">
        <f>IF(FİLTRE!$M$6="",9,(IF('SKT LİSTESİ'!P2135&lt;=FİLTRE!$M$6,1,0)))</f>
        <v>1</v>
      </c>
      <c r="E2135" s="25" t="str">
        <f>IF(I2135="","",(COUNTIFS($L$4:L2135,L2135)))</f>
        <v/>
      </c>
      <c r="F2135" s="13">
        <f>IF(OR(B2135&lt;&gt;2,C2135&lt;&gt;1,D2135&lt;&gt;1,H2135&lt;&gt;1),0,
COUNTIFS($B$4:B2135,2,$C$4:C2135,1,$D$4:D2135,1,$H$4:H2135,1))</f>
        <v>0</v>
      </c>
      <c r="G2135" s="26" t="str">
        <f>IF(I2135="","",(COUNTIF($E$4:E2135,E2135)))</f>
        <v/>
      </c>
      <c r="H2135" s="1">
        <f>IF(AND(J2135="SAYIM",FİLTRE!$H$5="RAFTA",U2135&lt;&gt;0),1,0)+
IF(AND(J2135="İADE DEPO",FİLTRE!$H$5="İADE DEPO"),1,0)+
IF(FİLTRE!$H$5="TÜMÜ",1,0)+
IF(AND(J2135="FİRMA İADE",FİLTRE!$H$5="FİRMA İADE"),1,0)+
IF(AND(J2135="İMHA",FİLTRE!$H$5="İMHA"),1,0)</f>
        <v>1</v>
      </c>
      <c r="I2135" s="99"/>
      <c r="J2135" s="100"/>
      <c r="K2135" s="100"/>
      <c r="L2135" s="101"/>
      <c r="M2135" s="102"/>
      <c r="N2135" s="101"/>
      <c r="O2135" s="99"/>
      <c r="P2135" s="103"/>
      <c r="Q2135" s="104"/>
      <c r="R2135" s="50"/>
      <c r="S2135" s="105"/>
      <c r="T2135" s="106"/>
      <c r="U2135" s="107"/>
      <c r="V2135" s="108"/>
      <c r="W2135" s="107"/>
      <c r="X2135" s="107"/>
      <c r="AA2135" s="107"/>
      <c r="AB2135" s="110"/>
      <c r="AC2135" s="110"/>
      <c r="AE2135" s="105"/>
      <c r="AF2135" s="105"/>
      <c r="AR2135" s="112"/>
    </row>
    <row r="2136" spans="2:44" x14ac:dyDescent="0.25">
      <c r="B2136" s="1" t="str">
        <f>IF(I2136="","",
(IF(N2136=FİLTRE!$H$6,2,0)+IF(FİLTRE!$H$6="TOPLAM",2,0))
)</f>
        <v/>
      </c>
      <c r="C2136">
        <f>IF(FİLTRE!$M$5="",9,(IF(U2136&gt;=FİLTRE!$M$5,1,0)))</f>
        <v>1</v>
      </c>
      <c r="D2136" s="1">
        <f>IF(FİLTRE!$M$6="",9,(IF('SKT LİSTESİ'!P2136&lt;=FİLTRE!$M$6,1,0)))</f>
        <v>1</v>
      </c>
      <c r="E2136" s="25" t="str">
        <f>IF(I2136="","",(COUNTIFS($L$4:L2136,L2136)))</f>
        <v/>
      </c>
      <c r="F2136" s="13">
        <f>IF(OR(B2136&lt;&gt;2,C2136&lt;&gt;1,D2136&lt;&gt;1,H2136&lt;&gt;1),0,
COUNTIFS($B$4:B2136,2,$C$4:C2136,1,$D$4:D2136,1,$H$4:H2136,1))</f>
        <v>0</v>
      </c>
      <c r="G2136" s="26" t="str">
        <f>IF(I2136="","",(COUNTIF($E$4:E2136,E2136)))</f>
        <v/>
      </c>
      <c r="H2136" s="1">
        <f>IF(AND(J2136="SAYIM",FİLTRE!$H$5="RAFTA",U2136&lt;&gt;0),1,0)+
IF(AND(J2136="İADE DEPO",FİLTRE!$H$5="İADE DEPO"),1,0)+
IF(FİLTRE!$H$5="TÜMÜ",1,0)+
IF(AND(J2136="FİRMA İADE",FİLTRE!$H$5="FİRMA İADE"),1,0)+
IF(AND(J2136="İMHA",FİLTRE!$H$5="İMHA"),1,0)</f>
        <v>1</v>
      </c>
      <c r="I2136" s="99"/>
      <c r="J2136" s="100"/>
      <c r="K2136" s="100"/>
      <c r="L2136" s="101"/>
      <c r="M2136" s="102"/>
      <c r="N2136" s="101"/>
      <c r="O2136" s="99"/>
      <c r="P2136" s="103"/>
      <c r="Q2136" s="104"/>
      <c r="R2136" s="50"/>
      <c r="S2136" s="105"/>
      <c r="T2136" s="106"/>
      <c r="U2136" s="107"/>
      <c r="V2136" s="108"/>
      <c r="W2136" s="107"/>
      <c r="X2136" s="107"/>
      <c r="AA2136" s="107"/>
      <c r="AB2136" s="110"/>
      <c r="AC2136" s="110"/>
      <c r="AE2136" s="105"/>
      <c r="AF2136" s="105"/>
      <c r="AR2136" s="112"/>
    </row>
    <row r="2137" spans="2:44" x14ac:dyDescent="0.25">
      <c r="B2137" s="1" t="str">
        <f>IF(I2137="","",
(IF(N2137=FİLTRE!$H$6,2,0)+IF(FİLTRE!$H$6="TOPLAM",2,0))
)</f>
        <v/>
      </c>
      <c r="C2137">
        <f>IF(FİLTRE!$M$5="",9,(IF(U2137&gt;=FİLTRE!$M$5,1,0)))</f>
        <v>1</v>
      </c>
      <c r="D2137" s="1">
        <f>IF(FİLTRE!$M$6="",9,(IF('SKT LİSTESİ'!P2137&lt;=FİLTRE!$M$6,1,0)))</f>
        <v>1</v>
      </c>
      <c r="E2137" s="25" t="str">
        <f>IF(I2137="","",(COUNTIFS($L$4:L2137,L2137)))</f>
        <v/>
      </c>
      <c r="F2137" s="13">
        <f>IF(OR(B2137&lt;&gt;2,C2137&lt;&gt;1,D2137&lt;&gt;1,H2137&lt;&gt;1),0,
COUNTIFS($B$4:B2137,2,$C$4:C2137,1,$D$4:D2137,1,$H$4:H2137,1))</f>
        <v>0</v>
      </c>
      <c r="G2137" s="26" t="str">
        <f>IF(I2137="","",(COUNTIF($E$4:E2137,E2137)))</f>
        <v/>
      </c>
      <c r="H2137" s="1">
        <f>IF(AND(J2137="SAYIM",FİLTRE!$H$5="RAFTA",U2137&lt;&gt;0),1,0)+
IF(AND(J2137="İADE DEPO",FİLTRE!$H$5="İADE DEPO"),1,0)+
IF(FİLTRE!$H$5="TÜMÜ",1,0)+
IF(AND(J2137="FİRMA İADE",FİLTRE!$H$5="FİRMA İADE"),1,0)+
IF(AND(J2137="İMHA",FİLTRE!$H$5="İMHA"),1,0)</f>
        <v>1</v>
      </c>
      <c r="I2137" s="99"/>
      <c r="J2137" s="100"/>
      <c r="K2137" s="100"/>
      <c r="L2137" s="101"/>
      <c r="M2137" s="102"/>
      <c r="N2137" s="101"/>
      <c r="O2137" s="99"/>
      <c r="P2137" s="103"/>
      <c r="Q2137" s="104"/>
      <c r="R2137" s="50"/>
      <c r="S2137" s="105"/>
      <c r="T2137" s="106"/>
      <c r="U2137" s="107"/>
      <c r="V2137" s="108"/>
      <c r="W2137" s="107"/>
      <c r="X2137" s="107"/>
      <c r="AA2137" s="107"/>
      <c r="AB2137" s="110"/>
      <c r="AC2137" s="110"/>
      <c r="AE2137" s="105"/>
      <c r="AF2137" s="105"/>
      <c r="AR2137" s="112"/>
    </row>
    <row r="2138" spans="2:44" x14ac:dyDescent="0.25">
      <c r="B2138" s="1" t="str">
        <f>IF(I2138="","",
(IF(N2138=FİLTRE!$H$6,2,0)+IF(FİLTRE!$H$6="TOPLAM",2,0))
)</f>
        <v/>
      </c>
      <c r="C2138">
        <f>IF(FİLTRE!$M$5="",9,(IF(U2138&gt;=FİLTRE!$M$5,1,0)))</f>
        <v>1</v>
      </c>
      <c r="D2138" s="1">
        <f>IF(FİLTRE!$M$6="",9,(IF('SKT LİSTESİ'!P2138&lt;=FİLTRE!$M$6,1,0)))</f>
        <v>1</v>
      </c>
      <c r="E2138" s="25" t="str">
        <f>IF(I2138="","",(COUNTIFS($L$4:L2138,L2138)))</f>
        <v/>
      </c>
      <c r="F2138" s="13">
        <f>IF(OR(B2138&lt;&gt;2,C2138&lt;&gt;1,D2138&lt;&gt;1,H2138&lt;&gt;1),0,
COUNTIFS($B$4:B2138,2,$C$4:C2138,1,$D$4:D2138,1,$H$4:H2138,1))</f>
        <v>0</v>
      </c>
      <c r="G2138" s="26" t="str">
        <f>IF(I2138="","",(COUNTIF($E$4:E2138,E2138)))</f>
        <v/>
      </c>
      <c r="H2138" s="1">
        <f>IF(AND(J2138="SAYIM",FİLTRE!$H$5="RAFTA",U2138&lt;&gt;0),1,0)+
IF(AND(J2138="İADE DEPO",FİLTRE!$H$5="İADE DEPO"),1,0)+
IF(FİLTRE!$H$5="TÜMÜ",1,0)+
IF(AND(J2138="FİRMA İADE",FİLTRE!$H$5="FİRMA İADE"),1,0)+
IF(AND(J2138="İMHA",FİLTRE!$H$5="İMHA"),1,0)</f>
        <v>1</v>
      </c>
      <c r="I2138" s="99"/>
      <c r="J2138" s="100"/>
      <c r="K2138" s="100"/>
      <c r="L2138" s="101"/>
      <c r="M2138" s="102"/>
      <c r="N2138" s="101"/>
      <c r="O2138" s="99"/>
      <c r="P2138" s="103"/>
      <c r="Q2138" s="104"/>
      <c r="R2138" s="50"/>
      <c r="S2138" s="105"/>
      <c r="T2138" s="106"/>
      <c r="U2138" s="107"/>
      <c r="V2138" s="108"/>
      <c r="W2138" s="107"/>
      <c r="X2138" s="107"/>
      <c r="AA2138" s="107"/>
      <c r="AB2138" s="110"/>
      <c r="AC2138" s="110"/>
      <c r="AE2138" s="105"/>
      <c r="AF2138" s="105"/>
      <c r="AR2138" s="112"/>
    </row>
    <row r="2139" spans="2:44" x14ac:dyDescent="0.25">
      <c r="B2139" s="1" t="str">
        <f>IF(I2139="","",
(IF(N2139=FİLTRE!$H$6,2,0)+IF(FİLTRE!$H$6="TOPLAM",2,0))
)</f>
        <v/>
      </c>
      <c r="C2139">
        <f>IF(FİLTRE!$M$5="",9,(IF(U2139&gt;=FİLTRE!$M$5,1,0)))</f>
        <v>1</v>
      </c>
      <c r="D2139" s="1">
        <f>IF(FİLTRE!$M$6="",9,(IF('SKT LİSTESİ'!P2139&lt;=FİLTRE!$M$6,1,0)))</f>
        <v>1</v>
      </c>
      <c r="E2139" s="25" t="str">
        <f>IF(I2139="","",(COUNTIFS($L$4:L2139,L2139)))</f>
        <v/>
      </c>
      <c r="F2139" s="13">
        <f>IF(OR(B2139&lt;&gt;2,C2139&lt;&gt;1,D2139&lt;&gt;1,H2139&lt;&gt;1),0,
COUNTIFS($B$4:B2139,2,$C$4:C2139,1,$D$4:D2139,1,$H$4:H2139,1))</f>
        <v>0</v>
      </c>
      <c r="G2139" s="26" t="str">
        <f>IF(I2139="","",(COUNTIF($E$4:E2139,E2139)))</f>
        <v/>
      </c>
      <c r="H2139" s="1">
        <f>IF(AND(J2139="SAYIM",FİLTRE!$H$5="RAFTA",U2139&lt;&gt;0),1,0)+
IF(AND(J2139="İADE DEPO",FİLTRE!$H$5="İADE DEPO"),1,0)+
IF(FİLTRE!$H$5="TÜMÜ",1,0)+
IF(AND(J2139="FİRMA İADE",FİLTRE!$H$5="FİRMA İADE"),1,0)+
IF(AND(J2139="İMHA",FİLTRE!$H$5="İMHA"),1,0)</f>
        <v>1</v>
      </c>
      <c r="I2139" s="99"/>
      <c r="J2139" s="100"/>
      <c r="K2139" s="100"/>
      <c r="L2139" s="101"/>
      <c r="M2139" s="102"/>
      <c r="N2139" s="101"/>
      <c r="O2139" s="99"/>
      <c r="P2139" s="103"/>
      <c r="Q2139" s="104"/>
      <c r="R2139" s="50"/>
      <c r="S2139" s="105"/>
      <c r="T2139" s="106"/>
      <c r="U2139" s="107"/>
      <c r="V2139" s="108"/>
      <c r="W2139" s="107"/>
      <c r="X2139" s="107"/>
      <c r="AA2139" s="107"/>
      <c r="AB2139" s="110"/>
      <c r="AC2139" s="110"/>
      <c r="AE2139" s="105"/>
      <c r="AF2139" s="105"/>
      <c r="AR2139" s="112"/>
    </row>
    <row r="2140" spans="2:44" x14ac:dyDescent="0.25">
      <c r="B2140" s="1" t="str">
        <f>IF(I2140="","",
(IF(N2140=FİLTRE!$H$6,2,0)+IF(FİLTRE!$H$6="TOPLAM",2,0))
)</f>
        <v/>
      </c>
      <c r="C2140">
        <f>IF(FİLTRE!$M$5="",9,(IF(U2140&gt;=FİLTRE!$M$5,1,0)))</f>
        <v>1</v>
      </c>
      <c r="D2140" s="1">
        <f>IF(FİLTRE!$M$6="",9,(IF('SKT LİSTESİ'!P2140&lt;=FİLTRE!$M$6,1,0)))</f>
        <v>1</v>
      </c>
      <c r="E2140" s="25" t="str">
        <f>IF(I2140="","",(COUNTIFS($L$4:L2140,L2140)))</f>
        <v/>
      </c>
      <c r="F2140" s="13">
        <f>IF(OR(B2140&lt;&gt;2,C2140&lt;&gt;1,D2140&lt;&gt;1,H2140&lt;&gt;1),0,
COUNTIFS($B$4:B2140,2,$C$4:C2140,1,$D$4:D2140,1,$H$4:H2140,1))</f>
        <v>0</v>
      </c>
      <c r="G2140" s="26" t="str">
        <f>IF(I2140="","",(COUNTIF($E$4:E2140,E2140)))</f>
        <v/>
      </c>
      <c r="H2140" s="1">
        <f>IF(AND(J2140="SAYIM",FİLTRE!$H$5="RAFTA",U2140&lt;&gt;0),1,0)+
IF(AND(J2140="İADE DEPO",FİLTRE!$H$5="İADE DEPO"),1,0)+
IF(FİLTRE!$H$5="TÜMÜ",1,0)+
IF(AND(J2140="FİRMA İADE",FİLTRE!$H$5="FİRMA İADE"),1,0)+
IF(AND(J2140="İMHA",FİLTRE!$H$5="İMHA"),1,0)</f>
        <v>1</v>
      </c>
      <c r="I2140" s="99"/>
      <c r="J2140" s="100"/>
      <c r="K2140" s="100"/>
      <c r="L2140" s="101"/>
      <c r="M2140" s="102"/>
      <c r="N2140" s="101"/>
      <c r="O2140" s="99"/>
      <c r="P2140" s="103"/>
      <c r="Q2140" s="104"/>
      <c r="R2140" s="50"/>
      <c r="S2140" s="105"/>
      <c r="T2140" s="106"/>
      <c r="U2140" s="107"/>
      <c r="V2140" s="108"/>
      <c r="W2140" s="107"/>
      <c r="X2140" s="107"/>
      <c r="AA2140" s="107"/>
      <c r="AB2140" s="110"/>
      <c r="AC2140" s="110"/>
      <c r="AE2140" s="105"/>
      <c r="AF2140" s="105"/>
      <c r="AR2140" s="112"/>
    </row>
    <row r="2141" spans="2:44" x14ac:dyDescent="0.25">
      <c r="B2141" s="1" t="str">
        <f>IF(I2141="","",
(IF(N2141=FİLTRE!$H$6,2,0)+IF(FİLTRE!$H$6="TOPLAM",2,0))
)</f>
        <v/>
      </c>
      <c r="C2141">
        <f>IF(FİLTRE!$M$5="",9,(IF(U2141&gt;=FİLTRE!$M$5,1,0)))</f>
        <v>1</v>
      </c>
      <c r="D2141" s="1">
        <f>IF(FİLTRE!$M$6="",9,(IF('SKT LİSTESİ'!P2141&lt;=FİLTRE!$M$6,1,0)))</f>
        <v>1</v>
      </c>
      <c r="E2141" s="25" t="str">
        <f>IF(I2141="","",(COUNTIFS($L$4:L2141,L2141)))</f>
        <v/>
      </c>
      <c r="F2141" s="13">
        <f>IF(OR(B2141&lt;&gt;2,C2141&lt;&gt;1,D2141&lt;&gt;1,H2141&lt;&gt;1),0,
COUNTIFS($B$4:B2141,2,$C$4:C2141,1,$D$4:D2141,1,$H$4:H2141,1))</f>
        <v>0</v>
      </c>
      <c r="G2141" s="26" t="str">
        <f>IF(I2141="","",(COUNTIF($E$4:E2141,E2141)))</f>
        <v/>
      </c>
      <c r="H2141" s="1">
        <f>IF(AND(J2141="SAYIM",FİLTRE!$H$5="RAFTA",U2141&lt;&gt;0),1,0)+
IF(AND(J2141="İADE DEPO",FİLTRE!$H$5="İADE DEPO"),1,0)+
IF(FİLTRE!$H$5="TÜMÜ",1,0)+
IF(AND(J2141="FİRMA İADE",FİLTRE!$H$5="FİRMA İADE"),1,0)+
IF(AND(J2141="İMHA",FİLTRE!$H$5="İMHA"),1,0)</f>
        <v>1</v>
      </c>
      <c r="I2141" s="99"/>
      <c r="J2141" s="100"/>
      <c r="K2141" s="100"/>
      <c r="L2141" s="101"/>
      <c r="M2141" s="102"/>
      <c r="N2141" s="101"/>
      <c r="O2141" s="99"/>
      <c r="P2141" s="103"/>
      <c r="Q2141" s="104"/>
      <c r="R2141" s="50"/>
      <c r="S2141" s="105"/>
      <c r="T2141" s="106"/>
      <c r="U2141" s="107"/>
      <c r="V2141" s="108"/>
      <c r="W2141" s="107"/>
      <c r="X2141" s="107"/>
      <c r="AA2141" s="107"/>
      <c r="AB2141" s="110"/>
      <c r="AC2141" s="110"/>
      <c r="AE2141" s="105"/>
      <c r="AF2141" s="105"/>
      <c r="AR2141" s="112"/>
    </row>
    <row r="2142" spans="2:44" x14ac:dyDescent="0.25">
      <c r="B2142" s="1" t="str">
        <f>IF(I2142="","",
(IF(N2142=FİLTRE!$H$6,2,0)+IF(FİLTRE!$H$6="TOPLAM",2,0))
)</f>
        <v/>
      </c>
      <c r="C2142">
        <f>IF(FİLTRE!$M$5="",9,(IF(U2142&gt;=FİLTRE!$M$5,1,0)))</f>
        <v>1</v>
      </c>
      <c r="D2142" s="1">
        <f>IF(FİLTRE!$M$6="",9,(IF('SKT LİSTESİ'!P2142&lt;=FİLTRE!$M$6,1,0)))</f>
        <v>1</v>
      </c>
      <c r="E2142" s="25" t="str">
        <f>IF(I2142="","",(COUNTIFS($L$4:L2142,L2142)))</f>
        <v/>
      </c>
      <c r="F2142" s="13">
        <f>IF(OR(B2142&lt;&gt;2,C2142&lt;&gt;1,D2142&lt;&gt;1,H2142&lt;&gt;1),0,
COUNTIFS($B$4:B2142,2,$C$4:C2142,1,$D$4:D2142,1,$H$4:H2142,1))</f>
        <v>0</v>
      </c>
      <c r="G2142" s="26" t="str">
        <f>IF(I2142="","",(COUNTIF($E$4:E2142,E2142)))</f>
        <v/>
      </c>
      <c r="H2142" s="1">
        <f>IF(AND(J2142="SAYIM",FİLTRE!$H$5="RAFTA",U2142&lt;&gt;0),1,0)+
IF(AND(J2142="İADE DEPO",FİLTRE!$H$5="İADE DEPO"),1,0)+
IF(FİLTRE!$H$5="TÜMÜ",1,0)+
IF(AND(J2142="FİRMA İADE",FİLTRE!$H$5="FİRMA İADE"),1,0)+
IF(AND(J2142="İMHA",FİLTRE!$H$5="İMHA"),1,0)</f>
        <v>1</v>
      </c>
      <c r="I2142" s="99"/>
      <c r="J2142" s="100"/>
      <c r="K2142" s="100"/>
      <c r="L2142" s="101"/>
      <c r="M2142" s="102"/>
      <c r="N2142" s="101"/>
      <c r="O2142" s="99"/>
      <c r="P2142" s="103"/>
      <c r="Q2142" s="104"/>
      <c r="R2142" s="50"/>
      <c r="S2142" s="105"/>
      <c r="T2142" s="106"/>
      <c r="U2142" s="107"/>
      <c r="V2142" s="108"/>
      <c r="W2142" s="107"/>
      <c r="X2142" s="107"/>
      <c r="AA2142" s="107"/>
      <c r="AB2142" s="110"/>
      <c r="AC2142" s="110"/>
      <c r="AE2142" s="105"/>
      <c r="AF2142" s="105"/>
      <c r="AR2142" s="112"/>
    </row>
    <row r="2143" spans="2:44" x14ac:dyDescent="0.25">
      <c r="B2143" s="1" t="str">
        <f>IF(I2143="","",
(IF(N2143=FİLTRE!$H$6,2,0)+IF(FİLTRE!$H$6="TOPLAM",2,0))
)</f>
        <v/>
      </c>
      <c r="C2143">
        <f>IF(FİLTRE!$M$5="",9,(IF(U2143&gt;=FİLTRE!$M$5,1,0)))</f>
        <v>1</v>
      </c>
      <c r="D2143" s="1">
        <f>IF(FİLTRE!$M$6="",9,(IF('SKT LİSTESİ'!P2143&lt;=FİLTRE!$M$6,1,0)))</f>
        <v>1</v>
      </c>
      <c r="E2143" s="25" t="str">
        <f>IF(I2143="","",(COUNTIFS($L$4:L2143,L2143)))</f>
        <v/>
      </c>
      <c r="F2143" s="13">
        <f>IF(OR(B2143&lt;&gt;2,C2143&lt;&gt;1,D2143&lt;&gt;1,H2143&lt;&gt;1),0,
COUNTIFS($B$4:B2143,2,$C$4:C2143,1,$D$4:D2143,1,$H$4:H2143,1))</f>
        <v>0</v>
      </c>
      <c r="G2143" s="26" t="str">
        <f>IF(I2143="","",(COUNTIF($E$4:E2143,E2143)))</f>
        <v/>
      </c>
      <c r="H2143" s="1">
        <f>IF(AND(J2143="SAYIM",FİLTRE!$H$5="RAFTA",U2143&lt;&gt;0),1,0)+
IF(AND(J2143="İADE DEPO",FİLTRE!$H$5="İADE DEPO"),1,0)+
IF(FİLTRE!$H$5="TÜMÜ",1,0)+
IF(AND(J2143="FİRMA İADE",FİLTRE!$H$5="FİRMA İADE"),1,0)+
IF(AND(J2143="İMHA",FİLTRE!$H$5="İMHA"),1,0)</f>
        <v>1</v>
      </c>
      <c r="I2143" s="99"/>
      <c r="J2143" s="100"/>
      <c r="K2143" s="100"/>
      <c r="L2143" s="101"/>
      <c r="M2143" s="102"/>
      <c r="N2143" s="101"/>
      <c r="O2143" s="99"/>
      <c r="P2143" s="103"/>
      <c r="Q2143" s="104"/>
      <c r="R2143" s="50"/>
      <c r="S2143" s="105"/>
      <c r="T2143" s="106"/>
      <c r="U2143" s="107"/>
      <c r="V2143" s="108"/>
      <c r="W2143" s="107"/>
      <c r="X2143" s="107"/>
      <c r="AA2143" s="107"/>
      <c r="AB2143" s="110"/>
      <c r="AC2143" s="110"/>
      <c r="AE2143" s="105"/>
      <c r="AF2143" s="105"/>
      <c r="AR2143" s="112"/>
    </row>
    <row r="2144" spans="2:44" x14ac:dyDescent="0.25">
      <c r="B2144" s="1" t="str">
        <f>IF(I2144="","",
(IF(N2144=FİLTRE!$H$6,2,0)+IF(FİLTRE!$H$6="TOPLAM",2,0))
)</f>
        <v/>
      </c>
      <c r="C2144">
        <f>IF(FİLTRE!$M$5="",9,(IF(U2144&gt;=FİLTRE!$M$5,1,0)))</f>
        <v>1</v>
      </c>
      <c r="D2144" s="1">
        <f>IF(FİLTRE!$M$6="",9,(IF('SKT LİSTESİ'!P2144&lt;=FİLTRE!$M$6,1,0)))</f>
        <v>1</v>
      </c>
      <c r="E2144" s="25" t="str">
        <f>IF(I2144="","",(COUNTIFS($L$4:L2144,L2144)))</f>
        <v/>
      </c>
      <c r="F2144" s="13">
        <f>IF(OR(B2144&lt;&gt;2,C2144&lt;&gt;1,D2144&lt;&gt;1,H2144&lt;&gt;1),0,
COUNTIFS($B$4:B2144,2,$C$4:C2144,1,$D$4:D2144,1,$H$4:H2144,1))</f>
        <v>0</v>
      </c>
      <c r="G2144" s="26" t="str">
        <f>IF(I2144="","",(COUNTIF($E$4:E2144,E2144)))</f>
        <v/>
      </c>
      <c r="H2144" s="1">
        <f>IF(AND(J2144="SAYIM",FİLTRE!$H$5="RAFTA",U2144&lt;&gt;0),1,0)+
IF(AND(J2144="İADE DEPO",FİLTRE!$H$5="İADE DEPO"),1,0)+
IF(FİLTRE!$H$5="TÜMÜ",1,0)+
IF(AND(J2144="FİRMA İADE",FİLTRE!$H$5="FİRMA İADE"),1,0)+
IF(AND(J2144="İMHA",FİLTRE!$H$5="İMHA"),1,0)</f>
        <v>1</v>
      </c>
      <c r="I2144" s="99"/>
      <c r="J2144" s="100"/>
      <c r="K2144" s="100"/>
      <c r="L2144" s="101"/>
      <c r="M2144" s="102"/>
      <c r="N2144" s="101"/>
      <c r="O2144" s="99"/>
      <c r="P2144" s="103"/>
      <c r="Q2144" s="104"/>
      <c r="R2144" s="50"/>
      <c r="S2144" s="105"/>
      <c r="T2144" s="106"/>
      <c r="U2144" s="107"/>
      <c r="V2144" s="108"/>
      <c r="W2144" s="107"/>
      <c r="X2144" s="107"/>
      <c r="AA2144" s="107"/>
      <c r="AB2144" s="110"/>
      <c r="AC2144" s="110"/>
      <c r="AE2144" s="105"/>
      <c r="AF2144" s="105"/>
      <c r="AR2144" s="112"/>
    </row>
    <row r="2145" spans="2:44" x14ac:dyDescent="0.25">
      <c r="B2145" s="1" t="str">
        <f>IF(I2145="","",
(IF(N2145=FİLTRE!$H$6,2,0)+IF(FİLTRE!$H$6="TOPLAM",2,0))
)</f>
        <v/>
      </c>
      <c r="C2145">
        <f>IF(FİLTRE!$M$5="",9,(IF(U2145&gt;=FİLTRE!$M$5,1,0)))</f>
        <v>1</v>
      </c>
      <c r="D2145" s="1">
        <f>IF(FİLTRE!$M$6="",9,(IF('SKT LİSTESİ'!P2145&lt;=FİLTRE!$M$6,1,0)))</f>
        <v>1</v>
      </c>
      <c r="E2145" s="25" t="str">
        <f>IF(I2145="","",(COUNTIFS($L$4:L2145,L2145)))</f>
        <v/>
      </c>
      <c r="F2145" s="13">
        <f>IF(OR(B2145&lt;&gt;2,C2145&lt;&gt;1,D2145&lt;&gt;1,H2145&lt;&gt;1),0,
COUNTIFS($B$4:B2145,2,$C$4:C2145,1,$D$4:D2145,1,$H$4:H2145,1))</f>
        <v>0</v>
      </c>
      <c r="G2145" s="26" t="str">
        <f>IF(I2145="","",(COUNTIF($E$4:E2145,E2145)))</f>
        <v/>
      </c>
      <c r="H2145" s="1">
        <f>IF(AND(J2145="SAYIM",FİLTRE!$H$5="RAFTA",U2145&lt;&gt;0),1,0)+
IF(AND(J2145="İADE DEPO",FİLTRE!$H$5="İADE DEPO"),1,0)+
IF(FİLTRE!$H$5="TÜMÜ",1,0)+
IF(AND(J2145="FİRMA İADE",FİLTRE!$H$5="FİRMA İADE"),1,0)+
IF(AND(J2145="İMHA",FİLTRE!$H$5="İMHA"),1,0)</f>
        <v>1</v>
      </c>
      <c r="I2145" s="99"/>
      <c r="J2145" s="100"/>
      <c r="K2145" s="100"/>
      <c r="L2145" s="101"/>
      <c r="M2145" s="102"/>
      <c r="N2145" s="101"/>
      <c r="O2145" s="99"/>
      <c r="P2145" s="103"/>
      <c r="Q2145" s="104"/>
      <c r="R2145" s="50"/>
      <c r="S2145" s="105"/>
      <c r="T2145" s="106"/>
      <c r="U2145" s="107"/>
      <c r="V2145" s="108"/>
      <c r="W2145" s="107"/>
      <c r="X2145" s="107"/>
      <c r="AA2145" s="107"/>
      <c r="AB2145" s="110"/>
      <c r="AC2145" s="110"/>
      <c r="AE2145" s="105"/>
      <c r="AF2145" s="105"/>
      <c r="AR2145" s="112"/>
    </row>
    <row r="2146" spans="2:44" x14ac:dyDescent="0.25">
      <c r="B2146" s="1" t="str">
        <f>IF(I2146="","",
(IF(N2146=FİLTRE!$H$6,2,0)+IF(FİLTRE!$H$6="TOPLAM",2,0))
)</f>
        <v/>
      </c>
      <c r="C2146">
        <f>IF(FİLTRE!$M$5="",9,(IF(U2146&gt;=FİLTRE!$M$5,1,0)))</f>
        <v>1</v>
      </c>
      <c r="D2146" s="1">
        <f>IF(FİLTRE!$M$6="",9,(IF('SKT LİSTESİ'!P2146&lt;=FİLTRE!$M$6,1,0)))</f>
        <v>1</v>
      </c>
      <c r="E2146" s="25" t="str">
        <f>IF(I2146="","",(COUNTIFS($L$4:L2146,L2146)))</f>
        <v/>
      </c>
      <c r="F2146" s="13">
        <f>IF(OR(B2146&lt;&gt;2,C2146&lt;&gt;1,D2146&lt;&gt;1,H2146&lt;&gt;1),0,
COUNTIFS($B$4:B2146,2,$C$4:C2146,1,$D$4:D2146,1,$H$4:H2146,1))</f>
        <v>0</v>
      </c>
      <c r="G2146" s="26" t="str">
        <f>IF(I2146="","",(COUNTIF($E$4:E2146,E2146)))</f>
        <v/>
      </c>
      <c r="H2146" s="1">
        <f>IF(AND(J2146="SAYIM",FİLTRE!$H$5="RAFTA",U2146&lt;&gt;0),1,0)+
IF(AND(J2146="İADE DEPO",FİLTRE!$H$5="İADE DEPO"),1,0)+
IF(FİLTRE!$H$5="TÜMÜ",1,0)+
IF(AND(J2146="FİRMA İADE",FİLTRE!$H$5="FİRMA İADE"),1,0)+
IF(AND(J2146="İMHA",FİLTRE!$H$5="İMHA"),1,0)</f>
        <v>1</v>
      </c>
      <c r="I2146" s="99"/>
      <c r="J2146" s="100"/>
      <c r="K2146" s="100"/>
      <c r="L2146" s="101"/>
      <c r="M2146" s="102"/>
      <c r="N2146" s="101"/>
      <c r="O2146" s="99"/>
      <c r="P2146" s="103"/>
      <c r="Q2146" s="104"/>
      <c r="R2146" s="50"/>
      <c r="S2146" s="105"/>
      <c r="T2146" s="106"/>
      <c r="U2146" s="107"/>
      <c r="V2146" s="108"/>
      <c r="W2146" s="107"/>
      <c r="X2146" s="107"/>
      <c r="AA2146" s="107"/>
      <c r="AB2146" s="110"/>
      <c r="AC2146" s="110"/>
      <c r="AE2146" s="105"/>
      <c r="AF2146" s="105"/>
      <c r="AR2146" s="112"/>
    </row>
    <row r="2147" spans="2:44" x14ac:dyDescent="0.25">
      <c r="B2147" s="1" t="str">
        <f>IF(I2147="","",
(IF(N2147=FİLTRE!$H$6,2,0)+IF(FİLTRE!$H$6="TOPLAM",2,0))
)</f>
        <v/>
      </c>
      <c r="C2147">
        <f>IF(FİLTRE!$M$5="",9,(IF(U2147&gt;=FİLTRE!$M$5,1,0)))</f>
        <v>1</v>
      </c>
      <c r="D2147" s="1">
        <f>IF(FİLTRE!$M$6="",9,(IF('SKT LİSTESİ'!P2147&lt;=FİLTRE!$M$6,1,0)))</f>
        <v>1</v>
      </c>
      <c r="E2147" s="25" t="str">
        <f>IF(I2147="","",(COUNTIFS($L$4:L2147,L2147)))</f>
        <v/>
      </c>
      <c r="F2147" s="13">
        <f>IF(OR(B2147&lt;&gt;2,C2147&lt;&gt;1,D2147&lt;&gt;1,H2147&lt;&gt;1),0,
COUNTIFS($B$4:B2147,2,$C$4:C2147,1,$D$4:D2147,1,$H$4:H2147,1))</f>
        <v>0</v>
      </c>
      <c r="G2147" s="26" t="str">
        <f>IF(I2147="","",(COUNTIF($E$4:E2147,E2147)))</f>
        <v/>
      </c>
      <c r="H2147" s="1">
        <f>IF(AND(J2147="SAYIM",FİLTRE!$H$5="RAFTA",U2147&lt;&gt;0),1,0)+
IF(AND(J2147="İADE DEPO",FİLTRE!$H$5="İADE DEPO"),1,0)+
IF(FİLTRE!$H$5="TÜMÜ",1,0)+
IF(AND(J2147="FİRMA İADE",FİLTRE!$H$5="FİRMA İADE"),1,0)+
IF(AND(J2147="İMHA",FİLTRE!$H$5="İMHA"),1,0)</f>
        <v>1</v>
      </c>
      <c r="I2147" s="99"/>
      <c r="J2147" s="100"/>
      <c r="K2147" s="100"/>
      <c r="L2147" s="101"/>
      <c r="M2147" s="102"/>
      <c r="N2147" s="101"/>
      <c r="O2147" s="99"/>
      <c r="P2147" s="103"/>
      <c r="Q2147" s="104"/>
      <c r="R2147" s="50"/>
      <c r="S2147" s="105"/>
      <c r="T2147" s="106"/>
      <c r="U2147" s="107"/>
      <c r="V2147" s="108"/>
      <c r="W2147" s="107"/>
      <c r="X2147" s="107"/>
      <c r="AA2147" s="107"/>
      <c r="AB2147" s="110"/>
      <c r="AC2147" s="110"/>
      <c r="AE2147" s="105"/>
      <c r="AF2147" s="105"/>
      <c r="AR2147" s="112"/>
    </row>
    <row r="2148" spans="2:44" x14ac:dyDescent="0.25">
      <c r="B2148" s="1" t="str">
        <f>IF(I2148="","",
(IF(N2148=FİLTRE!$H$6,2,0)+IF(FİLTRE!$H$6="TOPLAM",2,0))
)</f>
        <v/>
      </c>
      <c r="C2148">
        <f>IF(FİLTRE!$M$5="",9,(IF(U2148&gt;=FİLTRE!$M$5,1,0)))</f>
        <v>1</v>
      </c>
      <c r="D2148" s="1">
        <f>IF(FİLTRE!$M$6="",9,(IF('SKT LİSTESİ'!P2148&lt;=FİLTRE!$M$6,1,0)))</f>
        <v>1</v>
      </c>
      <c r="E2148" s="25" t="str">
        <f>IF(I2148="","",(COUNTIFS($L$4:L2148,L2148)))</f>
        <v/>
      </c>
      <c r="F2148" s="13">
        <f>IF(OR(B2148&lt;&gt;2,C2148&lt;&gt;1,D2148&lt;&gt;1,H2148&lt;&gt;1),0,
COUNTIFS($B$4:B2148,2,$C$4:C2148,1,$D$4:D2148,1,$H$4:H2148,1))</f>
        <v>0</v>
      </c>
      <c r="G2148" s="26" t="str">
        <f>IF(I2148="","",(COUNTIF($E$4:E2148,E2148)))</f>
        <v/>
      </c>
      <c r="H2148" s="1">
        <f>IF(AND(J2148="SAYIM",FİLTRE!$H$5="RAFTA",U2148&lt;&gt;0),1,0)+
IF(AND(J2148="İADE DEPO",FİLTRE!$H$5="İADE DEPO"),1,0)+
IF(FİLTRE!$H$5="TÜMÜ",1,0)+
IF(AND(J2148="FİRMA İADE",FİLTRE!$H$5="FİRMA İADE"),1,0)+
IF(AND(J2148="İMHA",FİLTRE!$H$5="İMHA"),1,0)</f>
        <v>1</v>
      </c>
      <c r="I2148" s="99"/>
      <c r="J2148" s="100"/>
      <c r="K2148" s="100"/>
      <c r="L2148" s="101"/>
      <c r="M2148" s="102"/>
      <c r="N2148" s="101"/>
      <c r="O2148" s="99"/>
      <c r="P2148" s="103"/>
      <c r="Q2148" s="104"/>
      <c r="R2148" s="50"/>
      <c r="S2148" s="105"/>
      <c r="T2148" s="106"/>
      <c r="U2148" s="107"/>
      <c r="V2148" s="108"/>
      <c r="W2148" s="107"/>
      <c r="X2148" s="107"/>
      <c r="AA2148" s="107"/>
      <c r="AB2148" s="110"/>
      <c r="AC2148" s="110"/>
      <c r="AE2148" s="105"/>
      <c r="AF2148" s="105"/>
      <c r="AR2148" s="112"/>
    </row>
    <row r="2149" spans="2:44" x14ac:dyDescent="0.25">
      <c r="B2149" s="1" t="str">
        <f>IF(I2149="","",
(IF(N2149=FİLTRE!$H$6,2,0)+IF(FİLTRE!$H$6="TOPLAM",2,0))
)</f>
        <v/>
      </c>
      <c r="C2149">
        <f>IF(FİLTRE!$M$5="",9,(IF(U2149&gt;=FİLTRE!$M$5,1,0)))</f>
        <v>1</v>
      </c>
      <c r="D2149" s="1">
        <f>IF(FİLTRE!$M$6="",9,(IF('SKT LİSTESİ'!P2149&lt;=FİLTRE!$M$6,1,0)))</f>
        <v>1</v>
      </c>
      <c r="E2149" s="25" t="str">
        <f>IF(I2149="","",(COUNTIFS($L$4:L2149,L2149)))</f>
        <v/>
      </c>
      <c r="F2149" s="13">
        <f>IF(OR(B2149&lt;&gt;2,C2149&lt;&gt;1,D2149&lt;&gt;1,H2149&lt;&gt;1),0,
COUNTIFS($B$4:B2149,2,$C$4:C2149,1,$D$4:D2149,1,$H$4:H2149,1))</f>
        <v>0</v>
      </c>
      <c r="G2149" s="26" t="str">
        <f>IF(I2149="","",(COUNTIF($E$4:E2149,E2149)))</f>
        <v/>
      </c>
      <c r="H2149" s="1">
        <f>IF(AND(J2149="SAYIM",FİLTRE!$H$5="RAFTA",U2149&lt;&gt;0),1,0)+
IF(AND(J2149="İADE DEPO",FİLTRE!$H$5="İADE DEPO"),1,0)+
IF(FİLTRE!$H$5="TÜMÜ",1,0)+
IF(AND(J2149="FİRMA İADE",FİLTRE!$H$5="FİRMA İADE"),1,0)+
IF(AND(J2149="İMHA",FİLTRE!$H$5="İMHA"),1,0)</f>
        <v>1</v>
      </c>
      <c r="I2149" s="99"/>
      <c r="J2149" s="100"/>
      <c r="K2149" s="100"/>
      <c r="L2149" s="101"/>
      <c r="M2149" s="102"/>
      <c r="N2149" s="101"/>
      <c r="O2149" s="99"/>
      <c r="P2149" s="103"/>
      <c r="Q2149" s="104"/>
      <c r="R2149" s="50"/>
      <c r="S2149" s="105"/>
      <c r="T2149" s="106"/>
      <c r="U2149" s="107"/>
      <c r="V2149" s="108"/>
      <c r="W2149" s="107"/>
      <c r="X2149" s="107"/>
      <c r="AA2149" s="107"/>
      <c r="AB2149" s="110"/>
      <c r="AC2149" s="110"/>
      <c r="AE2149" s="105"/>
      <c r="AF2149" s="105"/>
      <c r="AR2149" s="112"/>
    </row>
    <row r="2150" spans="2:44" x14ac:dyDescent="0.25">
      <c r="B2150" s="1" t="str">
        <f>IF(I2150="","",
(IF(N2150=FİLTRE!$H$6,2,0)+IF(FİLTRE!$H$6="TOPLAM",2,0))
)</f>
        <v/>
      </c>
      <c r="C2150">
        <f>IF(FİLTRE!$M$5="",9,(IF(U2150&gt;=FİLTRE!$M$5,1,0)))</f>
        <v>1</v>
      </c>
      <c r="D2150" s="1">
        <f>IF(FİLTRE!$M$6="",9,(IF('SKT LİSTESİ'!P2150&lt;=FİLTRE!$M$6,1,0)))</f>
        <v>1</v>
      </c>
      <c r="E2150" s="25" t="str">
        <f>IF(I2150="","",(COUNTIFS($L$4:L2150,L2150)))</f>
        <v/>
      </c>
      <c r="F2150" s="13">
        <f>IF(OR(B2150&lt;&gt;2,C2150&lt;&gt;1,D2150&lt;&gt;1,H2150&lt;&gt;1),0,
COUNTIFS($B$4:B2150,2,$C$4:C2150,1,$D$4:D2150,1,$H$4:H2150,1))</f>
        <v>0</v>
      </c>
      <c r="G2150" s="26" t="str">
        <f>IF(I2150="","",(COUNTIF($E$4:E2150,E2150)))</f>
        <v/>
      </c>
      <c r="H2150" s="1">
        <f>IF(AND(J2150="SAYIM",FİLTRE!$H$5="RAFTA",U2150&lt;&gt;0),1,0)+
IF(AND(J2150="İADE DEPO",FİLTRE!$H$5="İADE DEPO"),1,0)+
IF(FİLTRE!$H$5="TÜMÜ",1,0)+
IF(AND(J2150="FİRMA İADE",FİLTRE!$H$5="FİRMA İADE"),1,0)+
IF(AND(J2150="İMHA",FİLTRE!$H$5="İMHA"),1,0)</f>
        <v>1</v>
      </c>
      <c r="I2150" s="99"/>
      <c r="J2150" s="100"/>
      <c r="K2150" s="100"/>
      <c r="L2150" s="101"/>
      <c r="M2150" s="102"/>
      <c r="N2150" s="101"/>
      <c r="O2150" s="99"/>
      <c r="P2150" s="103"/>
      <c r="Q2150" s="104"/>
      <c r="R2150" s="50"/>
      <c r="S2150" s="105"/>
      <c r="T2150" s="106"/>
      <c r="U2150" s="107"/>
      <c r="V2150" s="108"/>
      <c r="W2150" s="107"/>
      <c r="X2150" s="107"/>
      <c r="AA2150" s="107"/>
      <c r="AB2150" s="110"/>
      <c r="AC2150" s="110"/>
      <c r="AE2150" s="105"/>
      <c r="AF2150" s="105"/>
      <c r="AR2150" s="112"/>
    </row>
    <row r="2151" spans="2:44" x14ac:dyDescent="0.25">
      <c r="B2151" s="1" t="str">
        <f>IF(I2151="","",
(IF(N2151=FİLTRE!$H$6,2,0)+IF(FİLTRE!$H$6="TOPLAM",2,0))
)</f>
        <v/>
      </c>
      <c r="C2151">
        <f>IF(FİLTRE!$M$5="",9,(IF(U2151&gt;=FİLTRE!$M$5,1,0)))</f>
        <v>1</v>
      </c>
      <c r="D2151" s="1">
        <f>IF(FİLTRE!$M$6="",9,(IF('SKT LİSTESİ'!P2151&lt;=FİLTRE!$M$6,1,0)))</f>
        <v>1</v>
      </c>
      <c r="E2151" s="25" t="str">
        <f>IF(I2151="","",(COUNTIFS($L$4:L2151,L2151)))</f>
        <v/>
      </c>
      <c r="F2151" s="13">
        <f>IF(OR(B2151&lt;&gt;2,C2151&lt;&gt;1,D2151&lt;&gt;1,H2151&lt;&gt;1),0,
COUNTIFS($B$4:B2151,2,$C$4:C2151,1,$D$4:D2151,1,$H$4:H2151,1))</f>
        <v>0</v>
      </c>
      <c r="G2151" s="26" t="str">
        <f>IF(I2151="","",(COUNTIF($E$4:E2151,E2151)))</f>
        <v/>
      </c>
      <c r="H2151" s="1">
        <f>IF(AND(J2151="SAYIM",FİLTRE!$H$5="RAFTA",U2151&lt;&gt;0),1,0)+
IF(AND(J2151="İADE DEPO",FİLTRE!$H$5="İADE DEPO"),1,0)+
IF(FİLTRE!$H$5="TÜMÜ",1,0)+
IF(AND(J2151="FİRMA İADE",FİLTRE!$H$5="FİRMA İADE"),1,0)+
IF(AND(J2151="İMHA",FİLTRE!$H$5="İMHA"),1,0)</f>
        <v>1</v>
      </c>
      <c r="I2151" s="99"/>
      <c r="J2151" s="100"/>
      <c r="K2151" s="100"/>
      <c r="L2151" s="101"/>
      <c r="M2151" s="102"/>
      <c r="N2151" s="101"/>
      <c r="O2151" s="99"/>
      <c r="P2151" s="103"/>
      <c r="Q2151" s="104"/>
      <c r="R2151" s="50"/>
      <c r="S2151" s="105"/>
      <c r="T2151" s="106"/>
      <c r="U2151" s="107"/>
      <c r="V2151" s="108"/>
      <c r="W2151" s="107"/>
      <c r="X2151" s="107"/>
      <c r="AA2151" s="107"/>
      <c r="AB2151" s="110"/>
      <c r="AC2151" s="110"/>
      <c r="AE2151" s="105"/>
      <c r="AF2151" s="105"/>
      <c r="AR2151" s="112"/>
    </row>
    <row r="2152" spans="2:44" x14ac:dyDescent="0.25">
      <c r="B2152" s="1" t="str">
        <f>IF(I2152="","",
(IF(N2152=FİLTRE!$H$6,2,0)+IF(FİLTRE!$H$6="TOPLAM",2,0))
)</f>
        <v/>
      </c>
      <c r="C2152">
        <f>IF(FİLTRE!$M$5="",9,(IF(U2152&gt;=FİLTRE!$M$5,1,0)))</f>
        <v>1</v>
      </c>
      <c r="D2152" s="1">
        <f>IF(FİLTRE!$M$6="",9,(IF('SKT LİSTESİ'!P2152&lt;=FİLTRE!$M$6,1,0)))</f>
        <v>1</v>
      </c>
      <c r="E2152" s="25" t="str">
        <f>IF(I2152="","",(COUNTIFS($L$4:L2152,L2152)))</f>
        <v/>
      </c>
      <c r="F2152" s="13">
        <f>IF(OR(B2152&lt;&gt;2,C2152&lt;&gt;1,D2152&lt;&gt;1,H2152&lt;&gt;1),0,
COUNTIFS($B$4:B2152,2,$C$4:C2152,1,$D$4:D2152,1,$H$4:H2152,1))</f>
        <v>0</v>
      </c>
      <c r="G2152" s="26" t="str">
        <f>IF(I2152="","",(COUNTIF($E$4:E2152,E2152)))</f>
        <v/>
      </c>
      <c r="H2152" s="1">
        <f>IF(AND(J2152="SAYIM",FİLTRE!$H$5="RAFTA",U2152&lt;&gt;0),1,0)+
IF(AND(J2152="İADE DEPO",FİLTRE!$H$5="İADE DEPO"),1,0)+
IF(FİLTRE!$H$5="TÜMÜ",1,0)+
IF(AND(J2152="FİRMA İADE",FİLTRE!$H$5="FİRMA İADE"),1,0)+
IF(AND(J2152="İMHA",FİLTRE!$H$5="İMHA"),1,0)</f>
        <v>1</v>
      </c>
      <c r="I2152" s="99"/>
      <c r="J2152" s="100"/>
      <c r="K2152" s="100"/>
      <c r="L2152" s="101"/>
      <c r="M2152" s="102"/>
      <c r="N2152" s="101"/>
      <c r="O2152" s="99"/>
      <c r="P2152" s="103"/>
      <c r="Q2152" s="104"/>
      <c r="R2152" s="50"/>
      <c r="S2152" s="105"/>
      <c r="T2152" s="106"/>
      <c r="U2152" s="107"/>
      <c r="V2152" s="108"/>
      <c r="W2152" s="107"/>
      <c r="X2152" s="107"/>
      <c r="AA2152" s="107"/>
      <c r="AB2152" s="110"/>
      <c r="AC2152" s="110"/>
      <c r="AE2152" s="105"/>
      <c r="AF2152" s="105"/>
      <c r="AR2152" s="112"/>
    </row>
    <row r="2153" spans="2:44" x14ac:dyDescent="0.25">
      <c r="B2153" s="1" t="str">
        <f>IF(I2153="","",
(IF(N2153=FİLTRE!$H$6,2,0)+IF(FİLTRE!$H$6="TOPLAM",2,0))
)</f>
        <v/>
      </c>
      <c r="C2153">
        <f>IF(FİLTRE!$M$5="",9,(IF(U2153&gt;=FİLTRE!$M$5,1,0)))</f>
        <v>1</v>
      </c>
      <c r="D2153" s="1">
        <f>IF(FİLTRE!$M$6="",9,(IF('SKT LİSTESİ'!P2153&lt;=FİLTRE!$M$6,1,0)))</f>
        <v>1</v>
      </c>
      <c r="E2153" s="25" t="str">
        <f>IF(I2153="","",(COUNTIFS($L$4:L2153,L2153)))</f>
        <v/>
      </c>
      <c r="F2153" s="13">
        <f>IF(OR(B2153&lt;&gt;2,C2153&lt;&gt;1,D2153&lt;&gt;1,H2153&lt;&gt;1),0,
COUNTIFS($B$4:B2153,2,$C$4:C2153,1,$D$4:D2153,1,$H$4:H2153,1))</f>
        <v>0</v>
      </c>
      <c r="G2153" s="26" t="str">
        <f>IF(I2153="","",(COUNTIF($E$4:E2153,E2153)))</f>
        <v/>
      </c>
      <c r="H2153" s="1">
        <f>IF(AND(J2153="SAYIM",FİLTRE!$H$5="RAFTA",U2153&lt;&gt;0),1,0)+
IF(AND(J2153="İADE DEPO",FİLTRE!$H$5="İADE DEPO"),1,0)+
IF(FİLTRE!$H$5="TÜMÜ",1,0)+
IF(AND(J2153="FİRMA İADE",FİLTRE!$H$5="FİRMA İADE"),1,0)+
IF(AND(J2153="İMHA",FİLTRE!$H$5="İMHA"),1,0)</f>
        <v>1</v>
      </c>
      <c r="I2153" s="99"/>
      <c r="J2153" s="100"/>
      <c r="K2153" s="100"/>
      <c r="L2153" s="101"/>
      <c r="M2153" s="102"/>
      <c r="N2153" s="101"/>
      <c r="O2153" s="99"/>
      <c r="P2153" s="103"/>
      <c r="Q2153" s="104"/>
      <c r="R2153" s="50"/>
      <c r="S2153" s="105"/>
      <c r="T2153" s="106"/>
      <c r="U2153" s="107"/>
      <c r="V2153" s="108"/>
      <c r="W2153" s="107"/>
      <c r="X2153" s="107"/>
      <c r="AA2153" s="107"/>
      <c r="AB2153" s="110"/>
      <c r="AC2153" s="110"/>
      <c r="AE2153" s="105"/>
      <c r="AF2153" s="105"/>
      <c r="AR2153" s="112"/>
    </row>
    <row r="2154" spans="2:44" x14ac:dyDescent="0.25">
      <c r="B2154" s="1" t="str">
        <f>IF(I2154="","",
(IF(N2154=FİLTRE!$H$6,2,0)+IF(FİLTRE!$H$6="TOPLAM",2,0))
)</f>
        <v/>
      </c>
      <c r="C2154">
        <f>IF(FİLTRE!$M$5="",9,(IF(U2154&gt;=FİLTRE!$M$5,1,0)))</f>
        <v>1</v>
      </c>
      <c r="D2154" s="1">
        <f>IF(FİLTRE!$M$6="",9,(IF('SKT LİSTESİ'!P2154&lt;=FİLTRE!$M$6,1,0)))</f>
        <v>1</v>
      </c>
      <c r="E2154" s="25" t="str">
        <f>IF(I2154="","",(COUNTIFS($L$4:L2154,L2154)))</f>
        <v/>
      </c>
      <c r="F2154" s="13">
        <f>IF(OR(B2154&lt;&gt;2,C2154&lt;&gt;1,D2154&lt;&gt;1,H2154&lt;&gt;1),0,
COUNTIFS($B$4:B2154,2,$C$4:C2154,1,$D$4:D2154,1,$H$4:H2154,1))</f>
        <v>0</v>
      </c>
      <c r="G2154" s="26" t="str">
        <f>IF(I2154="","",(COUNTIF($E$4:E2154,E2154)))</f>
        <v/>
      </c>
      <c r="H2154" s="1">
        <f>IF(AND(J2154="SAYIM",FİLTRE!$H$5="RAFTA",U2154&lt;&gt;0),1,0)+
IF(AND(J2154="İADE DEPO",FİLTRE!$H$5="İADE DEPO"),1,0)+
IF(FİLTRE!$H$5="TÜMÜ",1,0)+
IF(AND(J2154="FİRMA İADE",FİLTRE!$H$5="FİRMA İADE"),1,0)+
IF(AND(J2154="İMHA",FİLTRE!$H$5="İMHA"),1,0)</f>
        <v>1</v>
      </c>
      <c r="I2154" s="99"/>
      <c r="J2154" s="100"/>
      <c r="K2154" s="100"/>
      <c r="L2154" s="101"/>
      <c r="M2154" s="102"/>
      <c r="N2154" s="101"/>
      <c r="O2154" s="99"/>
      <c r="P2154" s="103"/>
      <c r="Q2154" s="104"/>
      <c r="R2154" s="50"/>
      <c r="S2154" s="105"/>
      <c r="T2154" s="106"/>
      <c r="U2154" s="107"/>
      <c r="V2154" s="108"/>
      <c r="W2154" s="107"/>
      <c r="X2154" s="107"/>
      <c r="AA2154" s="107"/>
      <c r="AB2154" s="110"/>
      <c r="AC2154" s="110"/>
      <c r="AE2154" s="105"/>
      <c r="AF2154" s="105"/>
      <c r="AR2154" s="112"/>
    </row>
    <row r="2155" spans="2:44" x14ac:dyDescent="0.25">
      <c r="B2155" s="1" t="str">
        <f>IF(I2155="","",
(IF(N2155=FİLTRE!$H$6,2,0)+IF(FİLTRE!$H$6="TOPLAM",2,0))
)</f>
        <v/>
      </c>
      <c r="C2155">
        <f>IF(FİLTRE!$M$5="",9,(IF(U2155&gt;=FİLTRE!$M$5,1,0)))</f>
        <v>1</v>
      </c>
      <c r="D2155" s="1">
        <f>IF(FİLTRE!$M$6="",9,(IF('SKT LİSTESİ'!P2155&lt;=FİLTRE!$M$6,1,0)))</f>
        <v>1</v>
      </c>
      <c r="E2155" s="25" t="str">
        <f>IF(I2155="","",(COUNTIFS($L$4:L2155,L2155)))</f>
        <v/>
      </c>
      <c r="F2155" s="13">
        <f>IF(OR(B2155&lt;&gt;2,C2155&lt;&gt;1,D2155&lt;&gt;1,H2155&lt;&gt;1),0,
COUNTIFS($B$4:B2155,2,$C$4:C2155,1,$D$4:D2155,1,$H$4:H2155,1))</f>
        <v>0</v>
      </c>
      <c r="G2155" s="26" t="str">
        <f>IF(I2155="","",(COUNTIF($E$4:E2155,E2155)))</f>
        <v/>
      </c>
      <c r="H2155" s="1">
        <f>IF(AND(J2155="SAYIM",FİLTRE!$H$5="RAFTA",U2155&lt;&gt;0),1,0)+
IF(AND(J2155="İADE DEPO",FİLTRE!$H$5="İADE DEPO"),1,0)+
IF(FİLTRE!$H$5="TÜMÜ",1,0)+
IF(AND(J2155="FİRMA İADE",FİLTRE!$H$5="FİRMA İADE"),1,0)+
IF(AND(J2155="İMHA",FİLTRE!$H$5="İMHA"),1,0)</f>
        <v>1</v>
      </c>
      <c r="I2155" s="99"/>
      <c r="J2155" s="100"/>
      <c r="K2155" s="100"/>
      <c r="L2155" s="101"/>
      <c r="M2155" s="102"/>
      <c r="N2155" s="101"/>
      <c r="O2155" s="99"/>
      <c r="P2155" s="103"/>
      <c r="Q2155" s="104"/>
      <c r="R2155" s="50"/>
      <c r="S2155" s="105"/>
      <c r="T2155" s="106"/>
      <c r="U2155" s="107"/>
      <c r="V2155" s="108"/>
      <c r="W2155" s="107"/>
      <c r="X2155" s="107"/>
      <c r="AA2155" s="107"/>
      <c r="AB2155" s="110"/>
      <c r="AC2155" s="110"/>
      <c r="AE2155" s="105"/>
      <c r="AF2155" s="105"/>
      <c r="AR2155" s="112"/>
    </row>
    <row r="2156" spans="2:44" x14ac:dyDescent="0.25">
      <c r="B2156" s="1" t="str">
        <f>IF(I2156="","",
(IF(N2156=FİLTRE!$H$6,2,0)+IF(FİLTRE!$H$6="TOPLAM",2,0))
)</f>
        <v/>
      </c>
      <c r="C2156">
        <f>IF(FİLTRE!$M$5="",9,(IF(U2156&gt;=FİLTRE!$M$5,1,0)))</f>
        <v>1</v>
      </c>
      <c r="D2156" s="1">
        <f>IF(FİLTRE!$M$6="",9,(IF('SKT LİSTESİ'!P2156&lt;=FİLTRE!$M$6,1,0)))</f>
        <v>1</v>
      </c>
      <c r="E2156" s="25" t="str">
        <f>IF(I2156="","",(COUNTIFS($L$4:L2156,L2156)))</f>
        <v/>
      </c>
      <c r="F2156" s="13">
        <f>IF(OR(B2156&lt;&gt;2,C2156&lt;&gt;1,D2156&lt;&gt;1,H2156&lt;&gt;1),0,
COUNTIFS($B$4:B2156,2,$C$4:C2156,1,$D$4:D2156,1,$H$4:H2156,1))</f>
        <v>0</v>
      </c>
      <c r="G2156" s="26" t="str">
        <f>IF(I2156="","",(COUNTIF($E$4:E2156,E2156)))</f>
        <v/>
      </c>
      <c r="H2156" s="1">
        <f>IF(AND(J2156="SAYIM",FİLTRE!$H$5="RAFTA",U2156&lt;&gt;0),1,0)+
IF(AND(J2156="İADE DEPO",FİLTRE!$H$5="İADE DEPO"),1,0)+
IF(FİLTRE!$H$5="TÜMÜ",1,0)+
IF(AND(J2156="FİRMA İADE",FİLTRE!$H$5="FİRMA İADE"),1,0)+
IF(AND(J2156="İMHA",FİLTRE!$H$5="İMHA"),1,0)</f>
        <v>1</v>
      </c>
      <c r="I2156" s="99"/>
      <c r="J2156" s="100"/>
      <c r="K2156" s="100"/>
      <c r="L2156" s="101"/>
      <c r="M2156" s="102"/>
      <c r="N2156" s="101"/>
      <c r="O2156" s="99"/>
      <c r="P2156" s="103"/>
      <c r="Q2156" s="104"/>
      <c r="R2156" s="50"/>
      <c r="S2156" s="105"/>
      <c r="T2156" s="106"/>
      <c r="U2156" s="107"/>
      <c r="V2156" s="108"/>
      <c r="W2156" s="107"/>
      <c r="X2156" s="107"/>
      <c r="AA2156" s="107"/>
      <c r="AB2156" s="110"/>
      <c r="AC2156" s="110"/>
      <c r="AE2156" s="105"/>
      <c r="AF2156" s="105"/>
      <c r="AR2156" s="112"/>
    </row>
    <row r="2157" spans="2:44" x14ac:dyDescent="0.25">
      <c r="B2157" s="1" t="str">
        <f>IF(I2157="","",
(IF(N2157=FİLTRE!$H$6,2,0)+IF(FİLTRE!$H$6="TOPLAM",2,0))
)</f>
        <v/>
      </c>
      <c r="C2157">
        <f>IF(FİLTRE!$M$5="",9,(IF(U2157&gt;=FİLTRE!$M$5,1,0)))</f>
        <v>1</v>
      </c>
      <c r="D2157" s="1">
        <f>IF(FİLTRE!$M$6="",9,(IF('SKT LİSTESİ'!P2157&lt;=FİLTRE!$M$6,1,0)))</f>
        <v>1</v>
      </c>
      <c r="E2157" s="25" t="str">
        <f>IF(I2157="","",(COUNTIFS($L$4:L2157,L2157)))</f>
        <v/>
      </c>
      <c r="F2157" s="13">
        <f>IF(OR(B2157&lt;&gt;2,C2157&lt;&gt;1,D2157&lt;&gt;1,H2157&lt;&gt;1),0,
COUNTIFS($B$4:B2157,2,$C$4:C2157,1,$D$4:D2157,1,$H$4:H2157,1))</f>
        <v>0</v>
      </c>
      <c r="G2157" s="26" t="str">
        <f>IF(I2157="","",(COUNTIF($E$4:E2157,E2157)))</f>
        <v/>
      </c>
      <c r="H2157" s="1">
        <f>IF(AND(J2157="SAYIM",FİLTRE!$H$5="RAFTA",U2157&lt;&gt;0),1,0)+
IF(AND(J2157="İADE DEPO",FİLTRE!$H$5="İADE DEPO"),1,0)+
IF(FİLTRE!$H$5="TÜMÜ",1,0)+
IF(AND(J2157="FİRMA İADE",FİLTRE!$H$5="FİRMA İADE"),1,0)+
IF(AND(J2157="İMHA",FİLTRE!$H$5="İMHA"),1,0)</f>
        <v>1</v>
      </c>
      <c r="I2157" s="99"/>
      <c r="J2157" s="100"/>
      <c r="K2157" s="100"/>
      <c r="L2157" s="101"/>
      <c r="M2157" s="102"/>
      <c r="N2157" s="101"/>
      <c r="O2157" s="99"/>
      <c r="P2157" s="103"/>
      <c r="Q2157" s="104"/>
      <c r="R2157" s="50"/>
      <c r="S2157" s="105"/>
      <c r="T2157" s="106"/>
      <c r="U2157" s="107"/>
      <c r="V2157" s="108"/>
      <c r="W2157" s="107"/>
      <c r="X2157" s="107"/>
      <c r="AA2157" s="107"/>
      <c r="AB2157" s="110"/>
      <c r="AC2157" s="110"/>
      <c r="AE2157" s="105"/>
      <c r="AF2157" s="105"/>
      <c r="AR2157" s="112"/>
    </row>
    <row r="2158" spans="2:44" x14ac:dyDescent="0.25">
      <c r="B2158" s="1" t="str">
        <f>IF(I2158="","",
(IF(N2158=FİLTRE!$H$6,2,0)+IF(FİLTRE!$H$6="TOPLAM",2,0))
)</f>
        <v/>
      </c>
      <c r="C2158">
        <f>IF(FİLTRE!$M$5="",9,(IF(U2158&gt;=FİLTRE!$M$5,1,0)))</f>
        <v>1</v>
      </c>
      <c r="D2158" s="1">
        <f>IF(FİLTRE!$M$6="",9,(IF('SKT LİSTESİ'!P2158&lt;=FİLTRE!$M$6,1,0)))</f>
        <v>1</v>
      </c>
      <c r="E2158" s="25" t="str">
        <f>IF(I2158="","",(COUNTIFS($L$4:L2158,L2158)))</f>
        <v/>
      </c>
      <c r="F2158" s="13">
        <f>IF(OR(B2158&lt;&gt;2,C2158&lt;&gt;1,D2158&lt;&gt;1,H2158&lt;&gt;1),0,
COUNTIFS($B$4:B2158,2,$C$4:C2158,1,$D$4:D2158,1,$H$4:H2158,1))</f>
        <v>0</v>
      </c>
      <c r="G2158" s="26" t="str">
        <f>IF(I2158="","",(COUNTIF($E$4:E2158,E2158)))</f>
        <v/>
      </c>
      <c r="H2158" s="1">
        <f>IF(AND(J2158="SAYIM",FİLTRE!$H$5="RAFTA",U2158&lt;&gt;0),1,0)+
IF(AND(J2158="İADE DEPO",FİLTRE!$H$5="İADE DEPO"),1,0)+
IF(FİLTRE!$H$5="TÜMÜ",1,0)+
IF(AND(J2158="FİRMA İADE",FİLTRE!$H$5="FİRMA İADE"),1,0)+
IF(AND(J2158="İMHA",FİLTRE!$H$5="İMHA"),1,0)</f>
        <v>1</v>
      </c>
      <c r="I2158" s="99"/>
      <c r="J2158" s="100"/>
      <c r="K2158" s="100"/>
      <c r="L2158" s="101"/>
      <c r="M2158" s="102"/>
      <c r="N2158" s="101"/>
      <c r="O2158" s="99"/>
      <c r="P2158" s="103"/>
      <c r="Q2158" s="104"/>
      <c r="R2158" s="50"/>
      <c r="S2158" s="105"/>
      <c r="T2158" s="106"/>
      <c r="U2158" s="107"/>
      <c r="V2158" s="108"/>
      <c r="W2158" s="107"/>
      <c r="X2158" s="107"/>
      <c r="AA2158" s="107"/>
      <c r="AB2158" s="110"/>
      <c r="AC2158" s="110"/>
      <c r="AE2158" s="105"/>
      <c r="AF2158" s="105"/>
      <c r="AR2158" s="112"/>
    </row>
    <row r="2159" spans="2:44" x14ac:dyDescent="0.25">
      <c r="B2159" s="1" t="str">
        <f>IF(I2159="","",
(IF(N2159=FİLTRE!$H$6,2,0)+IF(FİLTRE!$H$6="TOPLAM",2,0))
)</f>
        <v/>
      </c>
      <c r="C2159">
        <f>IF(FİLTRE!$M$5="",9,(IF(U2159&gt;=FİLTRE!$M$5,1,0)))</f>
        <v>1</v>
      </c>
      <c r="D2159" s="1">
        <f>IF(FİLTRE!$M$6="",9,(IF('SKT LİSTESİ'!P2159&lt;=FİLTRE!$M$6,1,0)))</f>
        <v>1</v>
      </c>
      <c r="E2159" s="25" t="str">
        <f>IF(I2159="","",(COUNTIFS($L$4:L2159,L2159)))</f>
        <v/>
      </c>
      <c r="F2159" s="13">
        <f>IF(OR(B2159&lt;&gt;2,C2159&lt;&gt;1,D2159&lt;&gt;1,H2159&lt;&gt;1),0,
COUNTIFS($B$4:B2159,2,$C$4:C2159,1,$D$4:D2159,1,$H$4:H2159,1))</f>
        <v>0</v>
      </c>
      <c r="G2159" s="26" t="str">
        <f>IF(I2159="","",(COUNTIF($E$4:E2159,E2159)))</f>
        <v/>
      </c>
      <c r="H2159" s="1">
        <f>IF(AND(J2159="SAYIM",FİLTRE!$H$5="RAFTA",U2159&lt;&gt;0),1,0)+
IF(AND(J2159="İADE DEPO",FİLTRE!$H$5="İADE DEPO"),1,0)+
IF(FİLTRE!$H$5="TÜMÜ",1,0)+
IF(AND(J2159="FİRMA İADE",FİLTRE!$H$5="FİRMA İADE"),1,0)+
IF(AND(J2159="İMHA",FİLTRE!$H$5="İMHA"),1,0)</f>
        <v>1</v>
      </c>
      <c r="I2159" s="99"/>
      <c r="J2159" s="100"/>
      <c r="K2159" s="100"/>
      <c r="L2159" s="101"/>
      <c r="M2159" s="102"/>
      <c r="N2159" s="101"/>
      <c r="O2159" s="99"/>
      <c r="P2159" s="103"/>
      <c r="Q2159" s="104"/>
      <c r="R2159" s="50"/>
      <c r="S2159" s="105"/>
      <c r="T2159" s="106"/>
      <c r="U2159" s="107"/>
      <c r="V2159" s="108"/>
      <c r="W2159" s="107"/>
      <c r="X2159" s="107"/>
      <c r="AA2159" s="107"/>
      <c r="AB2159" s="110"/>
      <c r="AC2159" s="110"/>
      <c r="AE2159" s="105"/>
      <c r="AF2159" s="105"/>
      <c r="AR2159" s="112"/>
    </row>
    <row r="2160" spans="2:44" x14ac:dyDescent="0.25">
      <c r="B2160" s="1" t="str">
        <f>IF(I2160="","",
(IF(N2160=FİLTRE!$H$6,2,0)+IF(FİLTRE!$H$6="TOPLAM",2,0))
)</f>
        <v/>
      </c>
      <c r="C2160">
        <f>IF(FİLTRE!$M$5="",9,(IF(U2160&gt;=FİLTRE!$M$5,1,0)))</f>
        <v>1</v>
      </c>
      <c r="D2160" s="1">
        <f>IF(FİLTRE!$M$6="",9,(IF('SKT LİSTESİ'!P2160&lt;=FİLTRE!$M$6,1,0)))</f>
        <v>1</v>
      </c>
      <c r="E2160" s="25" t="str">
        <f>IF(I2160="","",(COUNTIFS($L$4:L2160,L2160)))</f>
        <v/>
      </c>
      <c r="F2160" s="13">
        <f>IF(OR(B2160&lt;&gt;2,C2160&lt;&gt;1,D2160&lt;&gt;1,H2160&lt;&gt;1),0,
COUNTIFS($B$4:B2160,2,$C$4:C2160,1,$D$4:D2160,1,$H$4:H2160,1))</f>
        <v>0</v>
      </c>
      <c r="G2160" s="26" t="str">
        <f>IF(I2160="","",(COUNTIF($E$4:E2160,E2160)))</f>
        <v/>
      </c>
      <c r="H2160" s="1">
        <f>IF(AND(J2160="SAYIM",FİLTRE!$H$5="RAFTA",U2160&lt;&gt;0),1,0)+
IF(AND(J2160="İADE DEPO",FİLTRE!$H$5="İADE DEPO"),1,0)+
IF(FİLTRE!$H$5="TÜMÜ",1,0)+
IF(AND(J2160="FİRMA İADE",FİLTRE!$H$5="FİRMA İADE"),1,0)+
IF(AND(J2160="İMHA",FİLTRE!$H$5="İMHA"),1,0)</f>
        <v>1</v>
      </c>
      <c r="I2160" s="99"/>
      <c r="J2160" s="100"/>
      <c r="K2160" s="100"/>
      <c r="L2160" s="101"/>
      <c r="M2160" s="102"/>
      <c r="N2160" s="101"/>
      <c r="O2160" s="99"/>
      <c r="P2160" s="103"/>
      <c r="Q2160" s="104"/>
      <c r="R2160" s="50"/>
      <c r="S2160" s="105"/>
      <c r="T2160" s="106"/>
      <c r="U2160" s="107"/>
      <c r="V2160" s="108"/>
      <c r="W2160" s="107"/>
      <c r="X2160" s="107"/>
      <c r="AA2160" s="107"/>
      <c r="AB2160" s="110"/>
      <c r="AC2160" s="110"/>
      <c r="AE2160" s="105"/>
      <c r="AF2160" s="105"/>
      <c r="AR2160" s="112"/>
    </row>
    <row r="2161" spans="2:44" x14ac:dyDescent="0.25">
      <c r="B2161" s="1" t="str">
        <f>IF(I2161="","",
(IF(N2161=FİLTRE!$H$6,2,0)+IF(FİLTRE!$H$6="TOPLAM",2,0))
)</f>
        <v/>
      </c>
      <c r="C2161">
        <f>IF(FİLTRE!$M$5="",9,(IF(U2161&gt;=FİLTRE!$M$5,1,0)))</f>
        <v>1</v>
      </c>
      <c r="D2161" s="1">
        <f>IF(FİLTRE!$M$6="",9,(IF('SKT LİSTESİ'!P2161&lt;=FİLTRE!$M$6,1,0)))</f>
        <v>1</v>
      </c>
      <c r="E2161" s="25" t="str">
        <f>IF(I2161="","",(COUNTIFS($L$4:L2161,L2161)))</f>
        <v/>
      </c>
      <c r="F2161" s="13">
        <f>IF(OR(B2161&lt;&gt;2,C2161&lt;&gt;1,D2161&lt;&gt;1,H2161&lt;&gt;1),0,
COUNTIFS($B$4:B2161,2,$C$4:C2161,1,$D$4:D2161,1,$H$4:H2161,1))</f>
        <v>0</v>
      </c>
      <c r="G2161" s="26" t="str">
        <f>IF(I2161="","",(COUNTIF($E$4:E2161,E2161)))</f>
        <v/>
      </c>
      <c r="H2161" s="1">
        <f>IF(AND(J2161="SAYIM",FİLTRE!$H$5="RAFTA",U2161&lt;&gt;0),1,0)+
IF(AND(J2161="İADE DEPO",FİLTRE!$H$5="İADE DEPO"),1,0)+
IF(FİLTRE!$H$5="TÜMÜ",1,0)+
IF(AND(J2161="FİRMA İADE",FİLTRE!$H$5="FİRMA İADE"),1,0)+
IF(AND(J2161="İMHA",FİLTRE!$H$5="İMHA"),1,0)</f>
        <v>1</v>
      </c>
      <c r="I2161" s="99"/>
      <c r="J2161" s="100"/>
      <c r="K2161" s="100"/>
      <c r="L2161" s="101"/>
      <c r="M2161" s="102"/>
      <c r="N2161" s="101"/>
      <c r="O2161" s="99"/>
      <c r="P2161" s="103"/>
      <c r="Q2161" s="104"/>
      <c r="R2161" s="50"/>
      <c r="S2161" s="105"/>
      <c r="T2161" s="106"/>
      <c r="U2161" s="107"/>
      <c r="V2161" s="108"/>
      <c r="W2161" s="107"/>
      <c r="X2161" s="107"/>
      <c r="AA2161" s="107"/>
      <c r="AB2161" s="110"/>
      <c r="AC2161" s="110"/>
      <c r="AE2161" s="105"/>
      <c r="AF2161" s="105"/>
      <c r="AR2161" s="112"/>
    </row>
    <row r="2162" spans="2:44" x14ac:dyDescent="0.25">
      <c r="B2162" s="1" t="str">
        <f>IF(I2162="","",
(IF(N2162=FİLTRE!$H$6,2,0)+IF(FİLTRE!$H$6="TOPLAM",2,0))
)</f>
        <v/>
      </c>
      <c r="C2162">
        <f>IF(FİLTRE!$M$5="",9,(IF(U2162&gt;=FİLTRE!$M$5,1,0)))</f>
        <v>1</v>
      </c>
      <c r="D2162" s="1">
        <f>IF(FİLTRE!$M$6="",9,(IF('SKT LİSTESİ'!P2162&lt;=FİLTRE!$M$6,1,0)))</f>
        <v>1</v>
      </c>
      <c r="E2162" s="25" t="str">
        <f>IF(I2162="","",(COUNTIFS($L$4:L2162,L2162)))</f>
        <v/>
      </c>
      <c r="F2162" s="13">
        <f>IF(OR(B2162&lt;&gt;2,C2162&lt;&gt;1,D2162&lt;&gt;1,H2162&lt;&gt;1),0,
COUNTIFS($B$4:B2162,2,$C$4:C2162,1,$D$4:D2162,1,$H$4:H2162,1))</f>
        <v>0</v>
      </c>
      <c r="G2162" s="26" t="str">
        <f>IF(I2162="","",(COUNTIF($E$4:E2162,E2162)))</f>
        <v/>
      </c>
      <c r="H2162" s="1">
        <f>IF(AND(J2162="SAYIM",FİLTRE!$H$5="RAFTA",U2162&lt;&gt;0),1,0)+
IF(AND(J2162="İADE DEPO",FİLTRE!$H$5="İADE DEPO"),1,0)+
IF(FİLTRE!$H$5="TÜMÜ",1,0)+
IF(AND(J2162="FİRMA İADE",FİLTRE!$H$5="FİRMA İADE"),1,0)+
IF(AND(J2162="İMHA",FİLTRE!$H$5="İMHA"),1,0)</f>
        <v>1</v>
      </c>
      <c r="I2162" s="99"/>
      <c r="J2162" s="100"/>
      <c r="K2162" s="100"/>
      <c r="L2162" s="101"/>
      <c r="M2162" s="102"/>
      <c r="N2162" s="101"/>
      <c r="O2162" s="99"/>
      <c r="P2162" s="103"/>
      <c r="Q2162" s="104"/>
      <c r="R2162" s="50"/>
      <c r="S2162" s="105"/>
      <c r="T2162" s="106"/>
      <c r="U2162" s="107"/>
      <c r="V2162" s="108"/>
      <c r="W2162" s="107"/>
      <c r="X2162" s="107"/>
      <c r="AA2162" s="107"/>
      <c r="AB2162" s="110"/>
      <c r="AC2162" s="110"/>
      <c r="AE2162" s="105"/>
      <c r="AF2162" s="105"/>
      <c r="AR2162" s="112"/>
    </row>
    <row r="2163" spans="2:44" x14ac:dyDescent="0.25">
      <c r="B2163" s="1" t="str">
        <f>IF(I2163="","",
(IF(N2163=FİLTRE!$H$6,2,0)+IF(FİLTRE!$H$6="TOPLAM",2,0))
)</f>
        <v/>
      </c>
      <c r="C2163">
        <f>IF(FİLTRE!$M$5="",9,(IF(U2163&gt;=FİLTRE!$M$5,1,0)))</f>
        <v>1</v>
      </c>
      <c r="D2163" s="1">
        <f>IF(FİLTRE!$M$6="",9,(IF('SKT LİSTESİ'!P2163&lt;=FİLTRE!$M$6,1,0)))</f>
        <v>1</v>
      </c>
      <c r="E2163" s="25" t="str">
        <f>IF(I2163="","",(COUNTIFS($L$4:L2163,L2163)))</f>
        <v/>
      </c>
      <c r="F2163" s="13">
        <f>IF(OR(B2163&lt;&gt;2,C2163&lt;&gt;1,D2163&lt;&gt;1,H2163&lt;&gt;1),0,
COUNTIFS($B$4:B2163,2,$C$4:C2163,1,$D$4:D2163,1,$H$4:H2163,1))</f>
        <v>0</v>
      </c>
      <c r="G2163" s="26" t="str">
        <f>IF(I2163="","",(COUNTIF($E$4:E2163,E2163)))</f>
        <v/>
      </c>
      <c r="H2163" s="1">
        <f>IF(AND(J2163="SAYIM",FİLTRE!$H$5="RAFTA",U2163&lt;&gt;0),1,0)+
IF(AND(J2163="İADE DEPO",FİLTRE!$H$5="İADE DEPO"),1,0)+
IF(FİLTRE!$H$5="TÜMÜ",1,0)+
IF(AND(J2163="FİRMA İADE",FİLTRE!$H$5="FİRMA İADE"),1,0)+
IF(AND(J2163="İMHA",FİLTRE!$H$5="İMHA"),1,0)</f>
        <v>1</v>
      </c>
      <c r="I2163" s="99"/>
      <c r="J2163" s="100"/>
      <c r="K2163" s="100"/>
      <c r="L2163" s="101"/>
      <c r="M2163" s="102"/>
      <c r="N2163" s="101"/>
      <c r="O2163" s="99"/>
      <c r="P2163" s="103"/>
      <c r="Q2163" s="104"/>
      <c r="R2163" s="50"/>
      <c r="S2163" s="105"/>
      <c r="T2163" s="106"/>
      <c r="U2163" s="107"/>
      <c r="V2163" s="108"/>
      <c r="W2163" s="107"/>
      <c r="X2163" s="107"/>
      <c r="AA2163" s="107"/>
      <c r="AB2163" s="110"/>
      <c r="AC2163" s="110"/>
      <c r="AE2163" s="105"/>
      <c r="AF2163" s="105"/>
      <c r="AR2163" s="112"/>
    </row>
    <row r="2164" spans="2:44" x14ac:dyDescent="0.25">
      <c r="B2164" s="1" t="str">
        <f>IF(I2164="","",
(IF(N2164=FİLTRE!$H$6,2,0)+IF(FİLTRE!$H$6="TOPLAM",2,0))
)</f>
        <v/>
      </c>
      <c r="C2164">
        <f>IF(FİLTRE!$M$5="",9,(IF(U2164&gt;=FİLTRE!$M$5,1,0)))</f>
        <v>1</v>
      </c>
      <c r="D2164" s="1">
        <f>IF(FİLTRE!$M$6="",9,(IF('SKT LİSTESİ'!P2164&lt;=FİLTRE!$M$6,1,0)))</f>
        <v>1</v>
      </c>
      <c r="E2164" s="25" t="str">
        <f>IF(I2164="","",(COUNTIFS($L$4:L2164,L2164)))</f>
        <v/>
      </c>
      <c r="F2164" s="13">
        <f>IF(OR(B2164&lt;&gt;2,C2164&lt;&gt;1,D2164&lt;&gt;1,H2164&lt;&gt;1),0,
COUNTIFS($B$4:B2164,2,$C$4:C2164,1,$D$4:D2164,1,$H$4:H2164,1))</f>
        <v>0</v>
      </c>
      <c r="G2164" s="26" t="str">
        <f>IF(I2164="","",(COUNTIF($E$4:E2164,E2164)))</f>
        <v/>
      </c>
      <c r="H2164" s="1">
        <f>IF(AND(J2164="SAYIM",FİLTRE!$H$5="RAFTA",U2164&lt;&gt;0),1,0)+
IF(AND(J2164="İADE DEPO",FİLTRE!$H$5="İADE DEPO"),1,0)+
IF(FİLTRE!$H$5="TÜMÜ",1,0)+
IF(AND(J2164="FİRMA İADE",FİLTRE!$H$5="FİRMA İADE"),1,0)+
IF(AND(J2164="İMHA",FİLTRE!$H$5="İMHA"),1,0)</f>
        <v>1</v>
      </c>
      <c r="I2164" s="99"/>
      <c r="J2164" s="100"/>
      <c r="K2164" s="100"/>
      <c r="L2164" s="101"/>
      <c r="M2164" s="102"/>
      <c r="N2164" s="101"/>
      <c r="O2164" s="99"/>
      <c r="P2164" s="103"/>
      <c r="Q2164" s="104"/>
      <c r="R2164" s="50"/>
      <c r="S2164" s="105"/>
      <c r="T2164" s="106"/>
      <c r="U2164" s="107"/>
      <c r="V2164" s="108"/>
      <c r="W2164" s="107"/>
      <c r="X2164" s="107"/>
      <c r="AA2164" s="107"/>
      <c r="AB2164" s="110"/>
      <c r="AC2164" s="110"/>
      <c r="AE2164" s="105"/>
      <c r="AF2164" s="105"/>
      <c r="AR2164" s="112"/>
    </row>
    <row r="2165" spans="2:44" x14ac:dyDescent="0.25">
      <c r="B2165" s="1" t="str">
        <f>IF(I2165="","",
(IF(N2165=FİLTRE!$H$6,2,0)+IF(FİLTRE!$H$6="TOPLAM",2,0))
)</f>
        <v/>
      </c>
      <c r="C2165">
        <f>IF(FİLTRE!$M$5="",9,(IF(U2165&gt;=FİLTRE!$M$5,1,0)))</f>
        <v>1</v>
      </c>
      <c r="D2165" s="1">
        <f>IF(FİLTRE!$M$6="",9,(IF('SKT LİSTESİ'!P2165&lt;=FİLTRE!$M$6,1,0)))</f>
        <v>1</v>
      </c>
      <c r="E2165" s="25" t="str">
        <f>IF(I2165="","",(COUNTIFS($L$4:L2165,L2165)))</f>
        <v/>
      </c>
      <c r="F2165" s="13">
        <f>IF(OR(B2165&lt;&gt;2,C2165&lt;&gt;1,D2165&lt;&gt;1,H2165&lt;&gt;1),0,
COUNTIFS($B$4:B2165,2,$C$4:C2165,1,$D$4:D2165,1,$H$4:H2165,1))</f>
        <v>0</v>
      </c>
      <c r="G2165" s="26" t="str">
        <f>IF(I2165="","",(COUNTIF($E$4:E2165,E2165)))</f>
        <v/>
      </c>
      <c r="H2165" s="1">
        <f>IF(AND(J2165="SAYIM",FİLTRE!$H$5="RAFTA",U2165&lt;&gt;0),1,0)+
IF(AND(J2165="İADE DEPO",FİLTRE!$H$5="İADE DEPO"),1,0)+
IF(FİLTRE!$H$5="TÜMÜ",1,0)+
IF(AND(J2165="FİRMA İADE",FİLTRE!$H$5="FİRMA İADE"),1,0)+
IF(AND(J2165="İMHA",FİLTRE!$H$5="İMHA"),1,0)</f>
        <v>1</v>
      </c>
      <c r="I2165" s="99"/>
      <c r="J2165" s="100"/>
      <c r="K2165" s="100"/>
      <c r="L2165" s="101"/>
      <c r="M2165" s="102"/>
      <c r="N2165" s="101"/>
      <c r="O2165" s="99"/>
      <c r="P2165" s="103"/>
      <c r="Q2165" s="104"/>
      <c r="R2165" s="50"/>
      <c r="S2165" s="105"/>
      <c r="T2165" s="106"/>
      <c r="U2165" s="107"/>
      <c r="V2165" s="108"/>
      <c r="W2165" s="107"/>
      <c r="X2165" s="107"/>
      <c r="AA2165" s="107"/>
      <c r="AB2165" s="110"/>
      <c r="AC2165" s="110"/>
      <c r="AE2165" s="105"/>
      <c r="AF2165" s="105"/>
      <c r="AR2165" s="112"/>
    </row>
    <row r="2166" spans="2:44" x14ac:dyDescent="0.25">
      <c r="B2166" s="1" t="str">
        <f>IF(I2166="","",
(IF(N2166=FİLTRE!$H$6,2,0)+IF(FİLTRE!$H$6="TOPLAM",2,0))
)</f>
        <v/>
      </c>
      <c r="C2166">
        <f>IF(FİLTRE!$M$5="",9,(IF(U2166&gt;=FİLTRE!$M$5,1,0)))</f>
        <v>1</v>
      </c>
      <c r="D2166" s="1">
        <f>IF(FİLTRE!$M$6="",9,(IF('SKT LİSTESİ'!P2166&lt;=FİLTRE!$M$6,1,0)))</f>
        <v>1</v>
      </c>
      <c r="E2166" s="25" t="str">
        <f>IF(I2166="","",(COUNTIFS($L$4:L2166,L2166)))</f>
        <v/>
      </c>
      <c r="F2166" s="13">
        <f>IF(OR(B2166&lt;&gt;2,C2166&lt;&gt;1,D2166&lt;&gt;1,H2166&lt;&gt;1),0,
COUNTIFS($B$4:B2166,2,$C$4:C2166,1,$D$4:D2166,1,$H$4:H2166,1))</f>
        <v>0</v>
      </c>
      <c r="G2166" s="26" t="str">
        <f>IF(I2166="","",(COUNTIF($E$4:E2166,E2166)))</f>
        <v/>
      </c>
      <c r="H2166" s="1">
        <f>IF(AND(J2166="SAYIM",FİLTRE!$H$5="RAFTA",U2166&lt;&gt;0),1,0)+
IF(AND(J2166="İADE DEPO",FİLTRE!$H$5="İADE DEPO"),1,0)+
IF(FİLTRE!$H$5="TÜMÜ",1,0)+
IF(AND(J2166="FİRMA İADE",FİLTRE!$H$5="FİRMA İADE"),1,0)+
IF(AND(J2166="İMHA",FİLTRE!$H$5="İMHA"),1,0)</f>
        <v>1</v>
      </c>
      <c r="I2166" s="99"/>
      <c r="J2166" s="100"/>
      <c r="K2166" s="100"/>
      <c r="L2166" s="101"/>
      <c r="M2166" s="102"/>
      <c r="N2166" s="101"/>
      <c r="O2166" s="99"/>
      <c r="P2166" s="103"/>
      <c r="Q2166" s="104"/>
      <c r="R2166" s="50"/>
      <c r="S2166" s="105"/>
      <c r="T2166" s="106"/>
      <c r="U2166" s="107"/>
      <c r="V2166" s="108"/>
      <c r="W2166" s="107"/>
      <c r="X2166" s="107"/>
      <c r="AA2166" s="107"/>
      <c r="AB2166" s="110"/>
      <c r="AC2166" s="110"/>
      <c r="AE2166" s="105"/>
      <c r="AF2166" s="105"/>
      <c r="AR2166" s="112"/>
    </row>
    <row r="2167" spans="2:44" x14ac:dyDescent="0.25">
      <c r="B2167" s="1" t="str">
        <f>IF(I2167="","",
(IF(N2167=FİLTRE!$H$6,2,0)+IF(FİLTRE!$H$6="TOPLAM",2,0))
)</f>
        <v/>
      </c>
      <c r="C2167">
        <f>IF(FİLTRE!$M$5="",9,(IF(U2167&gt;=FİLTRE!$M$5,1,0)))</f>
        <v>1</v>
      </c>
      <c r="D2167" s="1">
        <f>IF(FİLTRE!$M$6="",9,(IF('SKT LİSTESİ'!P2167&lt;=FİLTRE!$M$6,1,0)))</f>
        <v>1</v>
      </c>
      <c r="E2167" s="25" t="str">
        <f>IF(I2167="","",(COUNTIFS($L$4:L2167,L2167)))</f>
        <v/>
      </c>
      <c r="F2167" s="13">
        <f>IF(OR(B2167&lt;&gt;2,C2167&lt;&gt;1,D2167&lt;&gt;1,H2167&lt;&gt;1),0,
COUNTIFS($B$4:B2167,2,$C$4:C2167,1,$D$4:D2167,1,$H$4:H2167,1))</f>
        <v>0</v>
      </c>
      <c r="G2167" s="26" t="str">
        <f>IF(I2167="","",(COUNTIF($E$4:E2167,E2167)))</f>
        <v/>
      </c>
      <c r="H2167" s="1">
        <f>IF(AND(J2167="SAYIM",FİLTRE!$H$5="RAFTA",U2167&lt;&gt;0),1,0)+
IF(AND(J2167="İADE DEPO",FİLTRE!$H$5="İADE DEPO"),1,0)+
IF(FİLTRE!$H$5="TÜMÜ",1,0)+
IF(AND(J2167="FİRMA İADE",FİLTRE!$H$5="FİRMA İADE"),1,0)+
IF(AND(J2167="İMHA",FİLTRE!$H$5="İMHA"),1,0)</f>
        <v>1</v>
      </c>
      <c r="I2167" s="99"/>
      <c r="J2167" s="100"/>
      <c r="K2167" s="100"/>
      <c r="L2167" s="101"/>
      <c r="M2167" s="102"/>
      <c r="N2167" s="101"/>
      <c r="O2167" s="99"/>
      <c r="P2167" s="103"/>
      <c r="Q2167" s="104"/>
      <c r="R2167" s="50"/>
      <c r="S2167" s="105"/>
      <c r="T2167" s="106"/>
      <c r="U2167" s="107"/>
      <c r="V2167" s="108"/>
      <c r="W2167" s="107"/>
      <c r="X2167" s="107"/>
      <c r="AA2167" s="107"/>
      <c r="AB2167" s="110"/>
      <c r="AC2167" s="110"/>
      <c r="AE2167" s="105"/>
      <c r="AF2167" s="105"/>
      <c r="AR2167" s="112"/>
    </row>
    <row r="2168" spans="2:44" x14ac:dyDescent="0.25">
      <c r="B2168" s="1" t="str">
        <f>IF(I2168="","",
(IF(N2168=FİLTRE!$H$6,2,0)+IF(FİLTRE!$H$6="TOPLAM",2,0))
)</f>
        <v/>
      </c>
      <c r="C2168">
        <f>IF(FİLTRE!$M$5="",9,(IF(U2168&gt;=FİLTRE!$M$5,1,0)))</f>
        <v>1</v>
      </c>
      <c r="D2168" s="1">
        <f>IF(FİLTRE!$M$6="",9,(IF('SKT LİSTESİ'!P2168&lt;=FİLTRE!$M$6,1,0)))</f>
        <v>1</v>
      </c>
      <c r="E2168" s="25" t="str">
        <f>IF(I2168="","",(COUNTIFS($L$4:L2168,L2168)))</f>
        <v/>
      </c>
      <c r="F2168" s="13">
        <f>IF(OR(B2168&lt;&gt;2,C2168&lt;&gt;1,D2168&lt;&gt;1,H2168&lt;&gt;1),0,
COUNTIFS($B$4:B2168,2,$C$4:C2168,1,$D$4:D2168,1,$H$4:H2168,1))</f>
        <v>0</v>
      </c>
      <c r="G2168" s="26" t="str">
        <f>IF(I2168="","",(COUNTIF($E$4:E2168,E2168)))</f>
        <v/>
      </c>
      <c r="H2168" s="1">
        <f>IF(AND(J2168="SAYIM",FİLTRE!$H$5="RAFTA",U2168&lt;&gt;0),1,0)+
IF(AND(J2168="İADE DEPO",FİLTRE!$H$5="İADE DEPO"),1,0)+
IF(FİLTRE!$H$5="TÜMÜ",1,0)+
IF(AND(J2168="FİRMA İADE",FİLTRE!$H$5="FİRMA İADE"),1,0)+
IF(AND(J2168="İMHA",FİLTRE!$H$5="İMHA"),1,0)</f>
        <v>1</v>
      </c>
      <c r="I2168" s="99"/>
      <c r="J2168" s="100"/>
      <c r="K2168" s="100"/>
      <c r="L2168" s="101"/>
      <c r="M2168" s="102"/>
      <c r="N2168" s="101"/>
      <c r="O2168" s="99"/>
      <c r="P2168" s="103"/>
      <c r="Q2168" s="104"/>
      <c r="R2168" s="50"/>
      <c r="S2168" s="105"/>
      <c r="T2168" s="106"/>
      <c r="U2168" s="107"/>
      <c r="V2168" s="108"/>
      <c r="W2168" s="107"/>
      <c r="X2168" s="107"/>
      <c r="AA2168" s="107"/>
      <c r="AB2168" s="110"/>
      <c r="AC2168" s="110"/>
      <c r="AE2168" s="105"/>
      <c r="AF2168" s="105"/>
      <c r="AR2168" s="112"/>
    </row>
    <row r="2169" spans="2:44" x14ac:dyDescent="0.25">
      <c r="B2169" s="1" t="str">
        <f>IF(I2169="","",
(IF(N2169=FİLTRE!$H$6,2,0)+IF(FİLTRE!$H$6="TOPLAM",2,0))
)</f>
        <v/>
      </c>
      <c r="C2169">
        <f>IF(FİLTRE!$M$5="",9,(IF(U2169&gt;=FİLTRE!$M$5,1,0)))</f>
        <v>1</v>
      </c>
      <c r="D2169" s="1">
        <f>IF(FİLTRE!$M$6="",9,(IF('SKT LİSTESİ'!P2169&lt;=FİLTRE!$M$6,1,0)))</f>
        <v>1</v>
      </c>
      <c r="E2169" s="25" t="str">
        <f>IF(I2169="","",(COUNTIFS($L$4:L2169,L2169)))</f>
        <v/>
      </c>
      <c r="F2169" s="13">
        <f>IF(OR(B2169&lt;&gt;2,C2169&lt;&gt;1,D2169&lt;&gt;1,H2169&lt;&gt;1),0,
COUNTIFS($B$4:B2169,2,$C$4:C2169,1,$D$4:D2169,1,$H$4:H2169,1))</f>
        <v>0</v>
      </c>
      <c r="G2169" s="26" t="str">
        <f>IF(I2169="","",(COUNTIF($E$4:E2169,E2169)))</f>
        <v/>
      </c>
      <c r="H2169" s="1">
        <f>IF(AND(J2169="SAYIM",FİLTRE!$H$5="RAFTA",U2169&lt;&gt;0),1,0)+
IF(AND(J2169="İADE DEPO",FİLTRE!$H$5="İADE DEPO"),1,0)+
IF(FİLTRE!$H$5="TÜMÜ",1,0)+
IF(AND(J2169="FİRMA İADE",FİLTRE!$H$5="FİRMA İADE"),1,0)+
IF(AND(J2169="İMHA",FİLTRE!$H$5="İMHA"),1,0)</f>
        <v>1</v>
      </c>
      <c r="I2169" s="99"/>
      <c r="J2169" s="100"/>
      <c r="K2169" s="100"/>
      <c r="L2169" s="101"/>
      <c r="M2169" s="102"/>
      <c r="N2169" s="101"/>
      <c r="O2169" s="99"/>
      <c r="P2169" s="103"/>
      <c r="Q2169" s="104"/>
      <c r="R2169" s="50"/>
      <c r="S2169" s="105"/>
      <c r="T2169" s="106"/>
      <c r="U2169" s="107"/>
      <c r="V2169" s="108"/>
      <c r="W2169" s="107"/>
      <c r="X2169" s="107"/>
      <c r="AA2169" s="107"/>
      <c r="AB2169" s="110"/>
      <c r="AC2169" s="110"/>
      <c r="AE2169" s="105"/>
      <c r="AF2169" s="105"/>
      <c r="AR2169" s="112"/>
    </row>
    <row r="2170" spans="2:44" x14ac:dyDescent="0.25">
      <c r="B2170" s="1" t="str">
        <f>IF(I2170="","",
(IF(N2170=FİLTRE!$H$6,2,0)+IF(FİLTRE!$H$6="TOPLAM",2,0))
)</f>
        <v/>
      </c>
      <c r="C2170">
        <f>IF(FİLTRE!$M$5="",9,(IF(U2170&gt;=FİLTRE!$M$5,1,0)))</f>
        <v>1</v>
      </c>
      <c r="D2170" s="1">
        <f>IF(FİLTRE!$M$6="",9,(IF('SKT LİSTESİ'!P2170&lt;=FİLTRE!$M$6,1,0)))</f>
        <v>1</v>
      </c>
      <c r="E2170" s="25" t="str">
        <f>IF(I2170="","",(COUNTIFS($L$4:L2170,L2170)))</f>
        <v/>
      </c>
      <c r="F2170" s="13">
        <f>IF(OR(B2170&lt;&gt;2,C2170&lt;&gt;1,D2170&lt;&gt;1,H2170&lt;&gt;1),0,
COUNTIFS($B$4:B2170,2,$C$4:C2170,1,$D$4:D2170,1,$H$4:H2170,1))</f>
        <v>0</v>
      </c>
      <c r="G2170" s="26" t="str">
        <f>IF(I2170="","",(COUNTIF($E$4:E2170,E2170)))</f>
        <v/>
      </c>
      <c r="H2170" s="1">
        <f>IF(AND(J2170="SAYIM",FİLTRE!$H$5="RAFTA",U2170&lt;&gt;0),1,0)+
IF(AND(J2170="İADE DEPO",FİLTRE!$H$5="İADE DEPO"),1,0)+
IF(FİLTRE!$H$5="TÜMÜ",1,0)+
IF(AND(J2170="FİRMA İADE",FİLTRE!$H$5="FİRMA İADE"),1,0)+
IF(AND(J2170="İMHA",FİLTRE!$H$5="İMHA"),1,0)</f>
        <v>1</v>
      </c>
      <c r="I2170" s="99"/>
      <c r="J2170" s="100"/>
      <c r="K2170" s="100"/>
      <c r="L2170" s="101"/>
      <c r="M2170" s="102"/>
      <c r="N2170" s="101"/>
      <c r="O2170" s="99"/>
      <c r="P2170" s="103"/>
      <c r="Q2170" s="104"/>
      <c r="R2170" s="50"/>
      <c r="S2170" s="105"/>
      <c r="T2170" s="106"/>
      <c r="U2170" s="107"/>
      <c r="V2170" s="108"/>
      <c r="W2170" s="107"/>
      <c r="X2170" s="107"/>
      <c r="AA2170" s="107"/>
      <c r="AB2170" s="110"/>
      <c r="AC2170" s="110"/>
      <c r="AE2170" s="105"/>
      <c r="AF2170" s="105"/>
      <c r="AR2170" s="112"/>
    </row>
    <row r="2171" spans="2:44" x14ac:dyDescent="0.25">
      <c r="B2171" s="1" t="str">
        <f>IF(I2171="","",
(IF(N2171=FİLTRE!$H$6,2,0)+IF(FİLTRE!$H$6="TOPLAM",2,0))
)</f>
        <v/>
      </c>
      <c r="C2171">
        <f>IF(FİLTRE!$M$5="",9,(IF(U2171&gt;=FİLTRE!$M$5,1,0)))</f>
        <v>1</v>
      </c>
      <c r="D2171" s="1">
        <f>IF(FİLTRE!$M$6="",9,(IF('SKT LİSTESİ'!P2171&lt;=FİLTRE!$M$6,1,0)))</f>
        <v>1</v>
      </c>
      <c r="E2171" s="25" t="str">
        <f>IF(I2171="","",(COUNTIFS($L$4:L2171,L2171)))</f>
        <v/>
      </c>
      <c r="F2171" s="13">
        <f>IF(OR(B2171&lt;&gt;2,C2171&lt;&gt;1,D2171&lt;&gt;1,H2171&lt;&gt;1),0,
COUNTIFS($B$4:B2171,2,$C$4:C2171,1,$D$4:D2171,1,$H$4:H2171,1))</f>
        <v>0</v>
      </c>
      <c r="G2171" s="26" t="str">
        <f>IF(I2171="","",(COUNTIF($E$4:E2171,E2171)))</f>
        <v/>
      </c>
      <c r="H2171" s="1">
        <f>IF(AND(J2171="SAYIM",FİLTRE!$H$5="RAFTA",U2171&lt;&gt;0),1,0)+
IF(AND(J2171="İADE DEPO",FİLTRE!$H$5="İADE DEPO"),1,0)+
IF(FİLTRE!$H$5="TÜMÜ",1,0)+
IF(AND(J2171="FİRMA İADE",FİLTRE!$H$5="FİRMA İADE"),1,0)+
IF(AND(J2171="İMHA",FİLTRE!$H$5="İMHA"),1,0)</f>
        <v>1</v>
      </c>
      <c r="I2171" s="99"/>
      <c r="J2171" s="100"/>
      <c r="K2171" s="100"/>
      <c r="L2171" s="101"/>
      <c r="M2171" s="102"/>
      <c r="N2171" s="101"/>
      <c r="O2171" s="99"/>
      <c r="P2171" s="103"/>
      <c r="Q2171" s="104"/>
      <c r="R2171" s="50"/>
      <c r="S2171" s="105"/>
      <c r="T2171" s="106"/>
      <c r="U2171" s="107"/>
      <c r="V2171" s="108"/>
      <c r="W2171" s="107"/>
      <c r="X2171" s="107"/>
      <c r="AA2171" s="107"/>
      <c r="AB2171" s="110"/>
      <c r="AC2171" s="110"/>
      <c r="AE2171" s="105"/>
      <c r="AF2171" s="105"/>
      <c r="AR2171" s="112"/>
    </row>
    <row r="2172" spans="2:44" x14ac:dyDescent="0.25">
      <c r="B2172" s="1" t="str">
        <f>IF(I2172="","",
(IF(N2172=FİLTRE!$H$6,2,0)+IF(FİLTRE!$H$6="TOPLAM",2,0))
)</f>
        <v/>
      </c>
      <c r="C2172">
        <f>IF(FİLTRE!$M$5="",9,(IF(U2172&gt;=FİLTRE!$M$5,1,0)))</f>
        <v>1</v>
      </c>
      <c r="D2172" s="1">
        <f>IF(FİLTRE!$M$6="",9,(IF('SKT LİSTESİ'!P2172&lt;=FİLTRE!$M$6,1,0)))</f>
        <v>1</v>
      </c>
      <c r="E2172" s="25" t="str">
        <f>IF(I2172="","",(COUNTIFS($L$4:L2172,L2172)))</f>
        <v/>
      </c>
      <c r="F2172" s="13">
        <f>IF(OR(B2172&lt;&gt;2,C2172&lt;&gt;1,D2172&lt;&gt;1,H2172&lt;&gt;1),0,
COUNTIFS($B$4:B2172,2,$C$4:C2172,1,$D$4:D2172,1,$H$4:H2172,1))</f>
        <v>0</v>
      </c>
      <c r="G2172" s="26" t="str">
        <f>IF(I2172="","",(COUNTIF($E$4:E2172,E2172)))</f>
        <v/>
      </c>
      <c r="H2172" s="1">
        <f>IF(AND(J2172="SAYIM",FİLTRE!$H$5="RAFTA",U2172&lt;&gt;0),1,0)+
IF(AND(J2172="İADE DEPO",FİLTRE!$H$5="İADE DEPO"),1,0)+
IF(FİLTRE!$H$5="TÜMÜ",1,0)+
IF(AND(J2172="FİRMA İADE",FİLTRE!$H$5="FİRMA İADE"),1,0)+
IF(AND(J2172="İMHA",FİLTRE!$H$5="İMHA"),1,0)</f>
        <v>1</v>
      </c>
      <c r="I2172" s="99"/>
      <c r="J2172" s="100"/>
      <c r="K2172" s="100"/>
      <c r="L2172" s="101"/>
      <c r="M2172" s="102"/>
      <c r="N2172" s="101"/>
      <c r="O2172" s="99"/>
      <c r="P2172" s="103"/>
      <c r="Q2172" s="104"/>
      <c r="R2172" s="50"/>
      <c r="S2172" s="105"/>
      <c r="T2172" s="106"/>
      <c r="U2172" s="107"/>
      <c r="V2172" s="108"/>
      <c r="W2172" s="107"/>
      <c r="X2172" s="107"/>
      <c r="AA2172" s="107"/>
      <c r="AB2172" s="110"/>
      <c r="AC2172" s="110"/>
      <c r="AE2172" s="105"/>
      <c r="AF2172" s="105"/>
      <c r="AR2172" s="112"/>
    </row>
    <row r="2173" spans="2:44" x14ac:dyDescent="0.25">
      <c r="B2173" s="1" t="str">
        <f>IF(I2173="","",
(IF(N2173=FİLTRE!$H$6,2,0)+IF(FİLTRE!$H$6="TOPLAM",2,0))
)</f>
        <v/>
      </c>
      <c r="C2173">
        <f>IF(FİLTRE!$M$5="",9,(IF(U2173&gt;=FİLTRE!$M$5,1,0)))</f>
        <v>1</v>
      </c>
      <c r="D2173" s="1">
        <f>IF(FİLTRE!$M$6="",9,(IF('SKT LİSTESİ'!P2173&lt;=FİLTRE!$M$6,1,0)))</f>
        <v>1</v>
      </c>
      <c r="E2173" s="25" t="str">
        <f>IF(I2173="","",(COUNTIFS($L$4:L2173,L2173)))</f>
        <v/>
      </c>
      <c r="F2173" s="13">
        <f>IF(OR(B2173&lt;&gt;2,C2173&lt;&gt;1,D2173&lt;&gt;1,H2173&lt;&gt;1),0,
COUNTIFS($B$4:B2173,2,$C$4:C2173,1,$D$4:D2173,1,$H$4:H2173,1))</f>
        <v>0</v>
      </c>
      <c r="G2173" s="26" t="str">
        <f>IF(I2173="","",(COUNTIF($E$4:E2173,E2173)))</f>
        <v/>
      </c>
      <c r="H2173" s="1">
        <f>IF(AND(J2173="SAYIM",FİLTRE!$H$5="RAFTA",U2173&lt;&gt;0),1,0)+
IF(AND(J2173="İADE DEPO",FİLTRE!$H$5="İADE DEPO"),1,0)+
IF(FİLTRE!$H$5="TÜMÜ",1,0)+
IF(AND(J2173="FİRMA İADE",FİLTRE!$H$5="FİRMA İADE"),1,0)+
IF(AND(J2173="İMHA",FİLTRE!$H$5="İMHA"),1,0)</f>
        <v>1</v>
      </c>
      <c r="I2173" s="99"/>
      <c r="J2173" s="100"/>
      <c r="K2173" s="100"/>
      <c r="L2173" s="101"/>
      <c r="M2173" s="102"/>
      <c r="N2173" s="101"/>
      <c r="O2173" s="99"/>
      <c r="P2173" s="103"/>
      <c r="Q2173" s="104"/>
      <c r="R2173" s="50"/>
      <c r="S2173" s="105"/>
      <c r="T2173" s="106"/>
      <c r="U2173" s="107"/>
      <c r="V2173" s="108"/>
      <c r="W2173" s="107"/>
      <c r="X2173" s="107"/>
      <c r="AA2173" s="107"/>
      <c r="AB2173" s="110"/>
      <c r="AC2173" s="110"/>
      <c r="AE2173" s="105"/>
      <c r="AF2173" s="105"/>
      <c r="AR2173" s="112"/>
    </row>
    <row r="2174" spans="2:44" x14ac:dyDescent="0.25">
      <c r="B2174" s="1" t="str">
        <f>IF(I2174="","",
(IF(N2174=FİLTRE!$H$6,2,0)+IF(FİLTRE!$H$6="TOPLAM",2,0))
)</f>
        <v/>
      </c>
      <c r="C2174">
        <f>IF(FİLTRE!$M$5="",9,(IF(U2174&gt;=FİLTRE!$M$5,1,0)))</f>
        <v>1</v>
      </c>
      <c r="D2174" s="1">
        <f>IF(FİLTRE!$M$6="",9,(IF('SKT LİSTESİ'!P2174&lt;=FİLTRE!$M$6,1,0)))</f>
        <v>1</v>
      </c>
      <c r="E2174" s="25" t="str">
        <f>IF(I2174="","",(COUNTIFS($L$4:L2174,L2174)))</f>
        <v/>
      </c>
      <c r="F2174" s="13">
        <f>IF(OR(B2174&lt;&gt;2,C2174&lt;&gt;1,D2174&lt;&gt;1,H2174&lt;&gt;1),0,
COUNTIFS($B$4:B2174,2,$C$4:C2174,1,$D$4:D2174,1,$H$4:H2174,1))</f>
        <v>0</v>
      </c>
      <c r="G2174" s="26" t="str">
        <f>IF(I2174="","",(COUNTIF($E$4:E2174,E2174)))</f>
        <v/>
      </c>
      <c r="H2174" s="1">
        <f>IF(AND(J2174="SAYIM",FİLTRE!$H$5="RAFTA",U2174&lt;&gt;0),1,0)+
IF(AND(J2174="İADE DEPO",FİLTRE!$H$5="İADE DEPO"),1,0)+
IF(FİLTRE!$H$5="TÜMÜ",1,0)+
IF(AND(J2174="FİRMA İADE",FİLTRE!$H$5="FİRMA İADE"),1,0)+
IF(AND(J2174="İMHA",FİLTRE!$H$5="İMHA"),1,0)</f>
        <v>1</v>
      </c>
      <c r="I2174" s="99"/>
      <c r="J2174" s="100"/>
      <c r="K2174" s="100"/>
      <c r="L2174" s="101"/>
      <c r="M2174" s="102"/>
      <c r="N2174" s="101"/>
      <c r="O2174" s="99"/>
      <c r="P2174" s="103"/>
      <c r="Q2174" s="104"/>
      <c r="R2174" s="50"/>
      <c r="S2174" s="105"/>
      <c r="T2174" s="106"/>
      <c r="U2174" s="107"/>
      <c r="V2174" s="108"/>
      <c r="W2174" s="107"/>
      <c r="X2174" s="107"/>
      <c r="AA2174" s="107"/>
      <c r="AB2174" s="110"/>
      <c r="AC2174" s="110"/>
      <c r="AE2174" s="105"/>
      <c r="AF2174" s="105"/>
      <c r="AR2174" s="112"/>
    </row>
    <row r="2175" spans="2:44" x14ac:dyDescent="0.25">
      <c r="B2175" s="1" t="str">
        <f>IF(I2175="","",
(IF(N2175=FİLTRE!$H$6,2,0)+IF(FİLTRE!$H$6="TOPLAM",2,0))
)</f>
        <v/>
      </c>
      <c r="C2175">
        <f>IF(FİLTRE!$M$5="",9,(IF(U2175&gt;=FİLTRE!$M$5,1,0)))</f>
        <v>1</v>
      </c>
      <c r="D2175" s="1">
        <f>IF(FİLTRE!$M$6="",9,(IF('SKT LİSTESİ'!P2175&lt;=FİLTRE!$M$6,1,0)))</f>
        <v>1</v>
      </c>
      <c r="E2175" s="25" t="str">
        <f>IF(I2175="","",(COUNTIFS($L$4:L2175,L2175)))</f>
        <v/>
      </c>
      <c r="F2175" s="13">
        <f>IF(OR(B2175&lt;&gt;2,C2175&lt;&gt;1,D2175&lt;&gt;1,H2175&lt;&gt;1),0,
COUNTIFS($B$4:B2175,2,$C$4:C2175,1,$D$4:D2175,1,$H$4:H2175,1))</f>
        <v>0</v>
      </c>
      <c r="G2175" s="26" t="str">
        <f>IF(I2175="","",(COUNTIF($E$4:E2175,E2175)))</f>
        <v/>
      </c>
      <c r="H2175" s="1">
        <f>IF(AND(J2175="SAYIM",FİLTRE!$H$5="RAFTA",U2175&lt;&gt;0),1,0)+
IF(AND(J2175="İADE DEPO",FİLTRE!$H$5="İADE DEPO"),1,0)+
IF(FİLTRE!$H$5="TÜMÜ",1,0)+
IF(AND(J2175="FİRMA İADE",FİLTRE!$H$5="FİRMA İADE"),1,0)+
IF(AND(J2175="İMHA",FİLTRE!$H$5="İMHA"),1,0)</f>
        <v>1</v>
      </c>
      <c r="I2175" s="99"/>
      <c r="J2175" s="100"/>
      <c r="K2175" s="100"/>
      <c r="L2175" s="101"/>
      <c r="M2175" s="102"/>
      <c r="N2175" s="101"/>
      <c r="O2175" s="99"/>
      <c r="P2175" s="103"/>
      <c r="Q2175" s="104"/>
      <c r="R2175" s="50"/>
      <c r="S2175" s="105"/>
      <c r="T2175" s="106"/>
      <c r="U2175" s="107"/>
      <c r="V2175" s="108"/>
      <c r="W2175" s="107"/>
      <c r="X2175" s="107"/>
      <c r="AA2175" s="107"/>
      <c r="AB2175" s="110"/>
      <c r="AC2175" s="110"/>
      <c r="AE2175" s="105"/>
      <c r="AF2175" s="105"/>
      <c r="AR2175" s="112"/>
    </row>
    <row r="2176" spans="2:44" x14ac:dyDescent="0.25">
      <c r="B2176" s="1" t="str">
        <f>IF(I2176="","",
(IF(N2176=FİLTRE!$H$6,2,0)+IF(FİLTRE!$H$6="TOPLAM",2,0))
)</f>
        <v/>
      </c>
      <c r="C2176">
        <f>IF(FİLTRE!$M$5="",9,(IF(U2176&gt;=FİLTRE!$M$5,1,0)))</f>
        <v>1</v>
      </c>
      <c r="D2176" s="1">
        <f>IF(FİLTRE!$M$6="",9,(IF('SKT LİSTESİ'!P2176&lt;=FİLTRE!$M$6,1,0)))</f>
        <v>1</v>
      </c>
      <c r="E2176" s="25" t="str">
        <f>IF(I2176="","",(COUNTIFS($L$4:L2176,L2176)))</f>
        <v/>
      </c>
      <c r="F2176" s="13">
        <f>IF(OR(B2176&lt;&gt;2,C2176&lt;&gt;1,D2176&lt;&gt;1,H2176&lt;&gt;1),0,
COUNTIFS($B$4:B2176,2,$C$4:C2176,1,$D$4:D2176,1,$H$4:H2176,1))</f>
        <v>0</v>
      </c>
      <c r="G2176" s="26" t="str">
        <f>IF(I2176="","",(COUNTIF($E$4:E2176,E2176)))</f>
        <v/>
      </c>
      <c r="H2176" s="1">
        <f>IF(AND(J2176="SAYIM",FİLTRE!$H$5="RAFTA",U2176&lt;&gt;0),1,0)+
IF(AND(J2176="İADE DEPO",FİLTRE!$H$5="İADE DEPO"),1,0)+
IF(FİLTRE!$H$5="TÜMÜ",1,0)+
IF(AND(J2176="FİRMA İADE",FİLTRE!$H$5="FİRMA İADE"),1,0)+
IF(AND(J2176="İMHA",FİLTRE!$H$5="İMHA"),1,0)</f>
        <v>1</v>
      </c>
      <c r="I2176" s="99"/>
      <c r="J2176" s="100"/>
      <c r="K2176" s="100"/>
      <c r="L2176" s="101"/>
      <c r="M2176" s="102"/>
      <c r="N2176" s="101"/>
      <c r="O2176" s="99"/>
      <c r="P2176" s="103"/>
      <c r="Q2176" s="104"/>
      <c r="R2176" s="50"/>
      <c r="S2176" s="105"/>
      <c r="T2176" s="106"/>
      <c r="U2176" s="107"/>
      <c r="V2176" s="108"/>
      <c r="W2176" s="107"/>
      <c r="X2176" s="107"/>
      <c r="AA2176" s="107"/>
      <c r="AB2176" s="110"/>
      <c r="AC2176" s="110"/>
      <c r="AE2176" s="105"/>
      <c r="AF2176" s="105"/>
      <c r="AR2176" s="112"/>
    </row>
    <row r="2177" spans="2:44" x14ac:dyDescent="0.25">
      <c r="B2177" s="1" t="str">
        <f>IF(I2177="","",
(IF(N2177=FİLTRE!$H$6,2,0)+IF(FİLTRE!$H$6="TOPLAM",2,0))
)</f>
        <v/>
      </c>
      <c r="C2177">
        <f>IF(FİLTRE!$M$5="",9,(IF(U2177&gt;=FİLTRE!$M$5,1,0)))</f>
        <v>1</v>
      </c>
      <c r="D2177" s="1">
        <f>IF(FİLTRE!$M$6="",9,(IF('SKT LİSTESİ'!P2177&lt;=FİLTRE!$M$6,1,0)))</f>
        <v>1</v>
      </c>
      <c r="E2177" s="25" t="str">
        <f>IF(I2177="","",(COUNTIFS($L$4:L2177,L2177)))</f>
        <v/>
      </c>
      <c r="F2177" s="13">
        <f>IF(OR(B2177&lt;&gt;2,C2177&lt;&gt;1,D2177&lt;&gt;1,H2177&lt;&gt;1),0,
COUNTIFS($B$4:B2177,2,$C$4:C2177,1,$D$4:D2177,1,$H$4:H2177,1))</f>
        <v>0</v>
      </c>
      <c r="G2177" s="26" t="str">
        <f>IF(I2177="","",(COUNTIF($E$4:E2177,E2177)))</f>
        <v/>
      </c>
      <c r="H2177" s="1">
        <f>IF(AND(J2177="SAYIM",FİLTRE!$H$5="RAFTA",U2177&lt;&gt;0),1,0)+
IF(AND(J2177="İADE DEPO",FİLTRE!$H$5="İADE DEPO"),1,0)+
IF(FİLTRE!$H$5="TÜMÜ",1,0)+
IF(AND(J2177="FİRMA İADE",FİLTRE!$H$5="FİRMA İADE"),1,0)+
IF(AND(J2177="İMHA",FİLTRE!$H$5="İMHA"),1,0)</f>
        <v>1</v>
      </c>
      <c r="I2177" s="99"/>
      <c r="J2177" s="100"/>
      <c r="K2177" s="100"/>
      <c r="L2177" s="101"/>
      <c r="M2177" s="102"/>
      <c r="N2177" s="101"/>
      <c r="O2177" s="99"/>
      <c r="P2177" s="103"/>
      <c r="Q2177" s="104"/>
      <c r="R2177" s="50"/>
      <c r="S2177" s="105"/>
      <c r="T2177" s="106"/>
      <c r="U2177" s="107"/>
      <c r="V2177" s="108"/>
      <c r="W2177" s="107"/>
      <c r="X2177" s="107"/>
      <c r="AA2177" s="107"/>
      <c r="AB2177" s="110"/>
      <c r="AC2177" s="110"/>
      <c r="AE2177" s="105"/>
      <c r="AF2177" s="105"/>
      <c r="AR2177" s="112"/>
    </row>
    <row r="2178" spans="2:44" x14ac:dyDescent="0.25">
      <c r="B2178" s="1" t="str">
        <f>IF(I2178="","",
(IF(N2178=FİLTRE!$H$6,2,0)+IF(FİLTRE!$H$6="TOPLAM",2,0))
)</f>
        <v/>
      </c>
      <c r="C2178">
        <f>IF(FİLTRE!$M$5="",9,(IF(U2178&gt;=FİLTRE!$M$5,1,0)))</f>
        <v>1</v>
      </c>
      <c r="D2178" s="1">
        <f>IF(FİLTRE!$M$6="",9,(IF('SKT LİSTESİ'!P2178&lt;=FİLTRE!$M$6,1,0)))</f>
        <v>1</v>
      </c>
      <c r="E2178" s="25" t="str">
        <f>IF(I2178="","",(COUNTIFS($L$4:L2178,L2178)))</f>
        <v/>
      </c>
      <c r="F2178" s="13">
        <f>IF(OR(B2178&lt;&gt;2,C2178&lt;&gt;1,D2178&lt;&gt;1,H2178&lt;&gt;1),0,
COUNTIFS($B$4:B2178,2,$C$4:C2178,1,$D$4:D2178,1,$H$4:H2178,1))</f>
        <v>0</v>
      </c>
      <c r="G2178" s="26" t="str">
        <f>IF(I2178="","",(COUNTIF($E$4:E2178,E2178)))</f>
        <v/>
      </c>
      <c r="H2178" s="1">
        <f>IF(AND(J2178="SAYIM",FİLTRE!$H$5="RAFTA",U2178&lt;&gt;0),1,0)+
IF(AND(J2178="İADE DEPO",FİLTRE!$H$5="İADE DEPO"),1,0)+
IF(FİLTRE!$H$5="TÜMÜ",1,0)+
IF(AND(J2178="FİRMA İADE",FİLTRE!$H$5="FİRMA İADE"),1,0)+
IF(AND(J2178="İMHA",FİLTRE!$H$5="İMHA"),1,0)</f>
        <v>1</v>
      </c>
      <c r="I2178" s="99"/>
      <c r="J2178" s="100"/>
      <c r="K2178" s="100"/>
      <c r="L2178" s="101"/>
      <c r="M2178" s="102"/>
      <c r="N2178" s="101"/>
      <c r="O2178" s="99"/>
      <c r="P2178" s="103"/>
      <c r="Q2178" s="104"/>
      <c r="R2178" s="50"/>
      <c r="S2178" s="105"/>
      <c r="T2178" s="106"/>
      <c r="U2178" s="107"/>
      <c r="V2178" s="108"/>
      <c r="W2178" s="107"/>
      <c r="X2178" s="107"/>
      <c r="AA2178" s="107"/>
      <c r="AB2178" s="110"/>
      <c r="AC2178" s="110"/>
      <c r="AE2178" s="105"/>
      <c r="AF2178" s="105"/>
      <c r="AR2178" s="112"/>
    </row>
    <row r="2179" spans="2:44" x14ac:dyDescent="0.25">
      <c r="B2179" s="1" t="str">
        <f>IF(I2179="","",
(IF(N2179=FİLTRE!$H$6,2,0)+IF(FİLTRE!$H$6="TOPLAM",2,0))
)</f>
        <v/>
      </c>
      <c r="C2179">
        <f>IF(FİLTRE!$M$5="",9,(IF(U2179&gt;=FİLTRE!$M$5,1,0)))</f>
        <v>1</v>
      </c>
      <c r="D2179" s="1">
        <f>IF(FİLTRE!$M$6="",9,(IF('SKT LİSTESİ'!P2179&lt;=FİLTRE!$M$6,1,0)))</f>
        <v>1</v>
      </c>
      <c r="E2179" s="25" t="str">
        <f>IF(I2179="","",(COUNTIFS($L$4:L2179,L2179)))</f>
        <v/>
      </c>
      <c r="F2179" s="13">
        <f>IF(OR(B2179&lt;&gt;2,C2179&lt;&gt;1,D2179&lt;&gt;1,H2179&lt;&gt;1),0,
COUNTIFS($B$4:B2179,2,$C$4:C2179,1,$D$4:D2179,1,$H$4:H2179,1))</f>
        <v>0</v>
      </c>
      <c r="G2179" s="26" t="str">
        <f>IF(I2179="","",(COUNTIF($E$4:E2179,E2179)))</f>
        <v/>
      </c>
      <c r="H2179" s="1">
        <f>IF(AND(J2179="SAYIM",FİLTRE!$H$5="RAFTA",U2179&lt;&gt;0),1,0)+
IF(AND(J2179="İADE DEPO",FİLTRE!$H$5="İADE DEPO"),1,0)+
IF(FİLTRE!$H$5="TÜMÜ",1,0)+
IF(AND(J2179="FİRMA İADE",FİLTRE!$H$5="FİRMA İADE"),1,0)+
IF(AND(J2179="İMHA",FİLTRE!$H$5="İMHA"),1,0)</f>
        <v>1</v>
      </c>
      <c r="I2179" s="99"/>
      <c r="J2179" s="100"/>
      <c r="K2179" s="100"/>
      <c r="L2179" s="101"/>
      <c r="M2179" s="102"/>
      <c r="N2179" s="101"/>
      <c r="O2179" s="99"/>
      <c r="P2179" s="103"/>
      <c r="Q2179" s="104"/>
      <c r="R2179" s="50"/>
      <c r="S2179" s="105"/>
      <c r="T2179" s="106"/>
      <c r="U2179" s="107"/>
      <c r="V2179" s="108"/>
      <c r="W2179" s="107"/>
      <c r="X2179" s="107"/>
      <c r="AA2179" s="107"/>
      <c r="AB2179" s="110"/>
      <c r="AC2179" s="110"/>
      <c r="AE2179" s="105"/>
      <c r="AF2179" s="105"/>
      <c r="AR2179" s="112"/>
    </row>
    <row r="2180" spans="2:44" x14ac:dyDescent="0.25">
      <c r="B2180" s="1" t="str">
        <f>IF(I2180="","",
(IF(N2180=FİLTRE!$H$6,2,0)+IF(FİLTRE!$H$6="TOPLAM",2,0))
)</f>
        <v/>
      </c>
      <c r="C2180">
        <f>IF(FİLTRE!$M$5="",9,(IF(U2180&gt;=FİLTRE!$M$5,1,0)))</f>
        <v>1</v>
      </c>
      <c r="D2180" s="1">
        <f>IF(FİLTRE!$M$6="",9,(IF('SKT LİSTESİ'!P2180&lt;=FİLTRE!$M$6,1,0)))</f>
        <v>1</v>
      </c>
      <c r="E2180" s="25" t="str">
        <f>IF(I2180="","",(COUNTIFS($L$4:L2180,L2180)))</f>
        <v/>
      </c>
      <c r="F2180" s="13">
        <f>IF(OR(B2180&lt;&gt;2,C2180&lt;&gt;1,D2180&lt;&gt;1,H2180&lt;&gt;1),0,
COUNTIFS($B$4:B2180,2,$C$4:C2180,1,$D$4:D2180,1,$H$4:H2180,1))</f>
        <v>0</v>
      </c>
      <c r="G2180" s="26" t="str">
        <f>IF(I2180="","",(COUNTIF($E$4:E2180,E2180)))</f>
        <v/>
      </c>
      <c r="H2180" s="1">
        <f>IF(AND(J2180="SAYIM",FİLTRE!$H$5="RAFTA",U2180&lt;&gt;0),1,0)+
IF(AND(J2180="İADE DEPO",FİLTRE!$H$5="İADE DEPO"),1,0)+
IF(FİLTRE!$H$5="TÜMÜ",1,0)+
IF(AND(J2180="FİRMA İADE",FİLTRE!$H$5="FİRMA İADE"),1,0)+
IF(AND(J2180="İMHA",FİLTRE!$H$5="İMHA"),1,0)</f>
        <v>1</v>
      </c>
      <c r="I2180" s="99"/>
      <c r="J2180" s="100"/>
      <c r="K2180" s="100"/>
      <c r="L2180" s="101"/>
      <c r="M2180" s="102"/>
      <c r="N2180" s="101"/>
      <c r="O2180" s="99"/>
      <c r="P2180" s="103"/>
      <c r="Q2180" s="104"/>
      <c r="R2180" s="50"/>
      <c r="S2180" s="105"/>
      <c r="T2180" s="106"/>
      <c r="U2180" s="107"/>
      <c r="V2180" s="108"/>
      <c r="W2180" s="107"/>
      <c r="X2180" s="107"/>
      <c r="AA2180" s="107"/>
      <c r="AB2180" s="110"/>
      <c r="AC2180" s="110"/>
      <c r="AE2180" s="105"/>
      <c r="AF2180" s="105"/>
      <c r="AR2180" s="112"/>
    </row>
    <row r="2181" spans="2:44" x14ac:dyDescent="0.25">
      <c r="B2181" s="1" t="str">
        <f>IF(I2181="","",
(IF(N2181=FİLTRE!$H$6,2,0)+IF(FİLTRE!$H$6="TOPLAM",2,0))
)</f>
        <v/>
      </c>
      <c r="C2181">
        <f>IF(FİLTRE!$M$5="",9,(IF(U2181&gt;=FİLTRE!$M$5,1,0)))</f>
        <v>1</v>
      </c>
      <c r="D2181" s="1">
        <f>IF(FİLTRE!$M$6="",9,(IF('SKT LİSTESİ'!P2181&lt;=FİLTRE!$M$6,1,0)))</f>
        <v>1</v>
      </c>
      <c r="E2181" s="25" t="str">
        <f>IF(I2181="","",(COUNTIFS($L$4:L2181,L2181)))</f>
        <v/>
      </c>
      <c r="F2181" s="13">
        <f>IF(OR(B2181&lt;&gt;2,C2181&lt;&gt;1,D2181&lt;&gt;1,H2181&lt;&gt;1),0,
COUNTIFS($B$4:B2181,2,$C$4:C2181,1,$D$4:D2181,1,$H$4:H2181,1))</f>
        <v>0</v>
      </c>
      <c r="G2181" s="26" t="str">
        <f>IF(I2181="","",(COUNTIF($E$4:E2181,E2181)))</f>
        <v/>
      </c>
      <c r="H2181" s="1">
        <f>IF(AND(J2181="SAYIM",FİLTRE!$H$5="RAFTA",U2181&lt;&gt;0),1,0)+
IF(AND(J2181="İADE DEPO",FİLTRE!$H$5="İADE DEPO"),1,0)+
IF(FİLTRE!$H$5="TÜMÜ",1,0)+
IF(AND(J2181="FİRMA İADE",FİLTRE!$H$5="FİRMA İADE"),1,0)+
IF(AND(J2181="İMHA",FİLTRE!$H$5="İMHA"),1,0)</f>
        <v>1</v>
      </c>
      <c r="I2181" s="99"/>
      <c r="J2181" s="100"/>
      <c r="K2181" s="100"/>
      <c r="L2181" s="101"/>
      <c r="M2181" s="102"/>
      <c r="N2181" s="101"/>
      <c r="O2181" s="99"/>
      <c r="P2181" s="103"/>
      <c r="Q2181" s="104"/>
      <c r="R2181" s="50"/>
      <c r="S2181" s="105"/>
      <c r="T2181" s="106"/>
      <c r="U2181" s="107"/>
      <c r="V2181" s="108"/>
      <c r="W2181" s="107"/>
      <c r="X2181" s="107"/>
      <c r="AA2181" s="107"/>
      <c r="AB2181" s="110"/>
      <c r="AC2181" s="110"/>
      <c r="AE2181" s="105"/>
      <c r="AF2181" s="105"/>
      <c r="AR2181" s="112"/>
    </row>
    <row r="2182" spans="2:44" x14ac:dyDescent="0.25">
      <c r="B2182" s="1" t="str">
        <f>IF(I2182="","",
(IF(N2182=FİLTRE!$H$6,2,0)+IF(FİLTRE!$H$6="TOPLAM",2,0))
)</f>
        <v/>
      </c>
      <c r="C2182">
        <f>IF(FİLTRE!$M$5="",9,(IF(U2182&gt;=FİLTRE!$M$5,1,0)))</f>
        <v>1</v>
      </c>
      <c r="D2182" s="1">
        <f>IF(FİLTRE!$M$6="",9,(IF('SKT LİSTESİ'!P2182&lt;=FİLTRE!$M$6,1,0)))</f>
        <v>1</v>
      </c>
      <c r="E2182" s="25" t="str">
        <f>IF(I2182="","",(COUNTIFS($L$4:L2182,L2182)))</f>
        <v/>
      </c>
      <c r="F2182" s="13">
        <f>IF(OR(B2182&lt;&gt;2,C2182&lt;&gt;1,D2182&lt;&gt;1,H2182&lt;&gt;1),0,
COUNTIFS($B$4:B2182,2,$C$4:C2182,1,$D$4:D2182,1,$H$4:H2182,1))</f>
        <v>0</v>
      </c>
      <c r="G2182" s="26" t="str">
        <f>IF(I2182="","",(COUNTIF($E$4:E2182,E2182)))</f>
        <v/>
      </c>
      <c r="H2182" s="1">
        <f>IF(AND(J2182="SAYIM",FİLTRE!$H$5="RAFTA",U2182&lt;&gt;0),1,0)+
IF(AND(J2182="İADE DEPO",FİLTRE!$H$5="İADE DEPO"),1,0)+
IF(FİLTRE!$H$5="TÜMÜ",1,0)+
IF(AND(J2182="FİRMA İADE",FİLTRE!$H$5="FİRMA İADE"),1,0)+
IF(AND(J2182="İMHA",FİLTRE!$H$5="İMHA"),1,0)</f>
        <v>1</v>
      </c>
      <c r="I2182" s="99"/>
      <c r="J2182" s="100"/>
      <c r="K2182" s="100"/>
      <c r="L2182" s="101"/>
      <c r="M2182" s="102"/>
      <c r="N2182" s="101"/>
      <c r="O2182" s="99"/>
      <c r="P2182" s="103"/>
      <c r="Q2182" s="104"/>
      <c r="R2182" s="50"/>
      <c r="S2182" s="105"/>
      <c r="T2182" s="106"/>
      <c r="U2182" s="107"/>
      <c r="V2182" s="108"/>
      <c r="W2182" s="107"/>
      <c r="X2182" s="107"/>
      <c r="AA2182" s="107"/>
      <c r="AB2182" s="110"/>
      <c r="AC2182" s="110"/>
      <c r="AE2182" s="105"/>
      <c r="AF2182" s="105"/>
      <c r="AR2182" s="112"/>
    </row>
    <row r="2183" spans="2:44" x14ac:dyDescent="0.25">
      <c r="B2183" s="1" t="str">
        <f>IF(I2183="","",
(IF(N2183=FİLTRE!$H$6,2,0)+IF(FİLTRE!$H$6="TOPLAM",2,0))
)</f>
        <v/>
      </c>
      <c r="C2183">
        <f>IF(FİLTRE!$M$5="",9,(IF(U2183&gt;=FİLTRE!$M$5,1,0)))</f>
        <v>1</v>
      </c>
      <c r="D2183" s="1">
        <f>IF(FİLTRE!$M$6="",9,(IF('SKT LİSTESİ'!P2183&lt;=FİLTRE!$M$6,1,0)))</f>
        <v>1</v>
      </c>
      <c r="E2183" s="25" t="str">
        <f>IF(I2183="","",(COUNTIFS($L$4:L2183,L2183)))</f>
        <v/>
      </c>
      <c r="F2183" s="13">
        <f>IF(OR(B2183&lt;&gt;2,C2183&lt;&gt;1,D2183&lt;&gt;1,H2183&lt;&gt;1),0,
COUNTIFS($B$4:B2183,2,$C$4:C2183,1,$D$4:D2183,1,$H$4:H2183,1))</f>
        <v>0</v>
      </c>
      <c r="G2183" s="26" t="str">
        <f>IF(I2183="","",(COUNTIF($E$4:E2183,E2183)))</f>
        <v/>
      </c>
      <c r="H2183" s="1">
        <f>IF(AND(J2183="SAYIM",FİLTRE!$H$5="RAFTA",U2183&lt;&gt;0),1,0)+
IF(AND(J2183="İADE DEPO",FİLTRE!$H$5="İADE DEPO"),1,0)+
IF(FİLTRE!$H$5="TÜMÜ",1,0)+
IF(AND(J2183="FİRMA İADE",FİLTRE!$H$5="FİRMA İADE"),1,0)+
IF(AND(J2183="İMHA",FİLTRE!$H$5="İMHA"),1,0)</f>
        <v>1</v>
      </c>
      <c r="I2183" s="99"/>
      <c r="J2183" s="100"/>
      <c r="K2183" s="100"/>
      <c r="L2183" s="101"/>
      <c r="M2183" s="102"/>
      <c r="N2183" s="101"/>
      <c r="O2183" s="99"/>
      <c r="P2183" s="103"/>
      <c r="Q2183" s="104"/>
      <c r="R2183" s="50"/>
      <c r="S2183" s="105"/>
      <c r="T2183" s="106"/>
      <c r="U2183" s="107"/>
      <c r="V2183" s="108"/>
      <c r="W2183" s="107"/>
      <c r="X2183" s="107"/>
      <c r="AA2183" s="107"/>
      <c r="AB2183" s="110"/>
      <c r="AC2183" s="110"/>
      <c r="AE2183" s="105"/>
      <c r="AF2183" s="105"/>
      <c r="AR2183" s="112"/>
    </row>
    <row r="2184" spans="2:44" x14ac:dyDescent="0.25">
      <c r="B2184" s="1" t="str">
        <f>IF(I2184="","",
(IF(N2184=FİLTRE!$H$6,2,0)+IF(FİLTRE!$H$6="TOPLAM",2,0))
)</f>
        <v/>
      </c>
      <c r="C2184">
        <f>IF(FİLTRE!$M$5="",9,(IF(U2184&gt;=FİLTRE!$M$5,1,0)))</f>
        <v>1</v>
      </c>
      <c r="D2184" s="1">
        <f>IF(FİLTRE!$M$6="",9,(IF('SKT LİSTESİ'!P2184&lt;=FİLTRE!$M$6,1,0)))</f>
        <v>1</v>
      </c>
      <c r="E2184" s="25" t="str">
        <f>IF(I2184="","",(COUNTIFS($L$4:L2184,L2184)))</f>
        <v/>
      </c>
      <c r="F2184" s="13">
        <f>IF(OR(B2184&lt;&gt;2,C2184&lt;&gt;1,D2184&lt;&gt;1,H2184&lt;&gt;1),0,
COUNTIFS($B$4:B2184,2,$C$4:C2184,1,$D$4:D2184,1,$H$4:H2184,1))</f>
        <v>0</v>
      </c>
      <c r="G2184" s="26" t="str">
        <f>IF(I2184="","",(COUNTIF($E$4:E2184,E2184)))</f>
        <v/>
      </c>
      <c r="H2184" s="1">
        <f>IF(AND(J2184="SAYIM",FİLTRE!$H$5="RAFTA",U2184&lt;&gt;0),1,0)+
IF(AND(J2184="İADE DEPO",FİLTRE!$H$5="İADE DEPO"),1,0)+
IF(FİLTRE!$H$5="TÜMÜ",1,0)+
IF(AND(J2184="FİRMA İADE",FİLTRE!$H$5="FİRMA İADE"),1,0)+
IF(AND(J2184="İMHA",FİLTRE!$H$5="İMHA"),1,0)</f>
        <v>1</v>
      </c>
      <c r="I2184" s="99"/>
      <c r="J2184" s="100"/>
      <c r="K2184" s="100"/>
      <c r="L2184" s="101"/>
      <c r="M2184" s="102"/>
      <c r="N2184" s="101"/>
      <c r="O2184" s="99"/>
      <c r="P2184" s="103"/>
      <c r="Q2184" s="104"/>
      <c r="R2184" s="50"/>
      <c r="S2184" s="105"/>
      <c r="T2184" s="106"/>
      <c r="U2184" s="107"/>
      <c r="V2184" s="108"/>
      <c r="W2184" s="107"/>
      <c r="X2184" s="107"/>
      <c r="AA2184" s="107"/>
      <c r="AB2184" s="110"/>
      <c r="AC2184" s="110"/>
      <c r="AE2184" s="105"/>
      <c r="AF2184" s="105"/>
      <c r="AR2184" s="112"/>
    </row>
    <row r="2185" spans="2:44" x14ac:dyDescent="0.25">
      <c r="B2185" s="1" t="str">
        <f>IF(I2185="","",
(IF(N2185=FİLTRE!$H$6,2,0)+IF(FİLTRE!$H$6="TOPLAM",2,0))
)</f>
        <v/>
      </c>
      <c r="C2185">
        <f>IF(FİLTRE!$M$5="",9,(IF(U2185&gt;=FİLTRE!$M$5,1,0)))</f>
        <v>1</v>
      </c>
      <c r="D2185" s="1">
        <f>IF(FİLTRE!$M$6="",9,(IF('SKT LİSTESİ'!P2185&lt;=FİLTRE!$M$6,1,0)))</f>
        <v>1</v>
      </c>
      <c r="E2185" s="25" t="str">
        <f>IF(I2185="","",(COUNTIFS($L$4:L2185,L2185)))</f>
        <v/>
      </c>
      <c r="F2185" s="13">
        <f>IF(OR(B2185&lt;&gt;2,C2185&lt;&gt;1,D2185&lt;&gt;1,H2185&lt;&gt;1),0,
COUNTIFS($B$4:B2185,2,$C$4:C2185,1,$D$4:D2185,1,$H$4:H2185,1))</f>
        <v>0</v>
      </c>
      <c r="G2185" s="26" t="str">
        <f>IF(I2185="","",(COUNTIF($E$4:E2185,E2185)))</f>
        <v/>
      </c>
      <c r="H2185" s="1">
        <f>IF(AND(J2185="SAYIM",FİLTRE!$H$5="RAFTA",U2185&lt;&gt;0),1,0)+
IF(AND(J2185="İADE DEPO",FİLTRE!$H$5="İADE DEPO"),1,0)+
IF(FİLTRE!$H$5="TÜMÜ",1,0)+
IF(AND(J2185="FİRMA İADE",FİLTRE!$H$5="FİRMA İADE"),1,0)+
IF(AND(J2185="İMHA",FİLTRE!$H$5="İMHA"),1,0)</f>
        <v>1</v>
      </c>
      <c r="I2185" s="99"/>
      <c r="J2185" s="100"/>
      <c r="K2185" s="100"/>
      <c r="L2185" s="101"/>
      <c r="M2185" s="102"/>
      <c r="N2185" s="101"/>
      <c r="O2185" s="99"/>
      <c r="P2185" s="103"/>
      <c r="Q2185" s="104"/>
      <c r="R2185" s="50"/>
      <c r="S2185" s="105"/>
      <c r="T2185" s="106"/>
      <c r="U2185" s="107"/>
      <c r="V2185" s="108"/>
      <c r="W2185" s="107"/>
      <c r="X2185" s="107"/>
      <c r="AA2185" s="107"/>
      <c r="AB2185" s="110"/>
      <c r="AC2185" s="110"/>
      <c r="AE2185" s="105"/>
      <c r="AF2185" s="105"/>
      <c r="AR2185" s="112"/>
    </row>
    <row r="2186" spans="2:44" x14ac:dyDescent="0.25">
      <c r="B2186" s="1" t="str">
        <f>IF(I2186="","",
(IF(N2186=FİLTRE!$H$6,2,0)+IF(FİLTRE!$H$6="TOPLAM",2,0))
)</f>
        <v/>
      </c>
      <c r="C2186">
        <f>IF(FİLTRE!$M$5="",9,(IF(U2186&gt;=FİLTRE!$M$5,1,0)))</f>
        <v>1</v>
      </c>
      <c r="D2186" s="1">
        <f>IF(FİLTRE!$M$6="",9,(IF('SKT LİSTESİ'!P2186&lt;=FİLTRE!$M$6,1,0)))</f>
        <v>1</v>
      </c>
      <c r="E2186" s="25" t="str">
        <f>IF(I2186="","",(COUNTIFS($L$4:L2186,L2186)))</f>
        <v/>
      </c>
      <c r="F2186" s="13">
        <f>IF(OR(B2186&lt;&gt;2,C2186&lt;&gt;1,D2186&lt;&gt;1,H2186&lt;&gt;1),0,
COUNTIFS($B$4:B2186,2,$C$4:C2186,1,$D$4:D2186,1,$H$4:H2186,1))</f>
        <v>0</v>
      </c>
      <c r="G2186" s="26" t="str">
        <f>IF(I2186="","",(COUNTIF($E$4:E2186,E2186)))</f>
        <v/>
      </c>
      <c r="H2186" s="1">
        <f>IF(AND(J2186="SAYIM",FİLTRE!$H$5="RAFTA",U2186&lt;&gt;0),1,0)+
IF(AND(J2186="İADE DEPO",FİLTRE!$H$5="İADE DEPO"),1,0)+
IF(FİLTRE!$H$5="TÜMÜ",1,0)+
IF(AND(J2186="FİRMA İADE",FİLTRE!$H$5="FİRMA İADE"),1,0)+
IF(AND(J2186="İMHA",FİLTRE!$H$5="İMHA"),1,0)</f>
        <v>1</v>
      </c>
      <c r="I2186" s="99"/>
      <c r="J2186" s="100"/>
      <c r="K2186" s="100"/>
      <c r="L2186" s="101"/>
      <c r="M2186" s="102"/>
      <c r="N2186" s="101"/>
      <c r="O2186" s="99"/>
      <c r="P2186" s="103"/>
      <c r="Q2186" s="104"/>
      <c r="R2186" s="50"/>
      <c r="S2186" s="105"/>
      <c r="T2186" s="106"/>
      <c r="U2186" s="107"/>
      <c r="V2186" s="108"/>
      <c r="W2186" s="107"/>
      <c r="X2186" s="107"/>
      <c r="AA2186" s="107"/>
      <c r="AB2186" s="110"/>
      <c r="AC2186" s="110"/>
      <c r="AE2186" s="105"/>
      <c r="AF2186" s="105"/>
      <c r="AR2186" s="112"/>
    </row>
    <row r="2187" spans="2:44" x14ac:dyDescent="0.25">
      <c r="B2187" s="1" t="str">
        <f>IF(I2187="","",
(IF(N2187=FİLTRE!$H$6,2,0)+IF(FİLTRE!$H$6="TOPLAM",2,0))
)</f>
        <v/>
      </c>
      <c r="C2187">
        <f>IF(FİLTRE!$M$5="",9,(IF(U2187&gt;=FİLTRE!$M$5,1,0)))</f>
        <v>1</v>
      </c>
      <c r="D2187" s="1">
        <f>IF(FİLTRE!$M$6="",9,(IF('SKT LİSTESİ'!P2187&lt;=FİLTRE!$M$6,1,0)))</f>
        <v>1</v>
      </c>
      <c r="E2187" s="25" t="str">
        <f>IF(I2187="","",(COUNTIFS($L$4:L2187,L2187)))</f>
        <v/>
      </c>
      <c r="F2187" s="13">
        <f>IF(OR(B2187&lt;&gt;2,C2187&lt;&gt;1,D2187&lt;&gt;1,H2187&lt;&gt;1),0,
COUNTIFS($B$4:B2187,2,$C$4:C2187,1,$D$4:D2187,1,$H$4:H2187,1))</f>
        <v>0</v>
      </c>
      <c r="G2187" s="26" t="str">
        <f>IF(I2187="","",(COUNTIF($E$4:E2187,E2187)))</f>
        <v/>
      </c>
      <c r="H2187" s="1">
        <f>IF(AND(J2187="SAYIM",FİLTRE!$H$5="RAFTA",U2187&lt;&gt;0),1,0)+
IF(AND(J2187="İADE DEPO",FİLTRE!$H$5="İADE DEPO"),1,0)+
IF(FİLTRE!$H$5="TÜMÜ",1,0)+
IF(AND(J2187="FİRMA İADE",FİLTRE!$H$5="FİRMA İADE"),1,0)+
IF(AND(J2187="İMHA",FİLTRE!$H$5="İMHA"),1,0)</f>
        <v>1</v>
      </c>
      <c r="I2187" s="99"/>
      <c r="J2187" s="100"/>
      <c r="K2187" s="100"/>
      <c r="L2187" s="101"/>
      <c r="M2187" s="102"/>
      <c r="N2187" s="101"/>
      <c r="O2187" s="99"/>
      <c r="P2187" s="103"/>
      <c r="Q2187" s="104"/>
      <c r="R2187" s="50"/>
      <c r="S2187" s="105"/>
      <c r="T2187" s="106"/>
      <c r="U2187" s="107"/>
      <c r="V2187" s="108"/>
      <c r="W2187" s="107"/>
      <c r="X2187" s="107"/>
      <c r="AA2187" s="107"/>
      <c r="AB2187" s="110"/>
      <c r="AC2187" s="110"/>
      <c r="AE2187" s="105"/>
      <c r="AF2187" s="105"/>
      <c r="AR2187" s="112"/>
    </row>
    <row r="2188" spans="2:44" x14ac:dyDescent="0.25">
      <c r="B2188" s="1" t="str">
        <f>IF(I2188="","",
(IF(N2188=FİLTRE!$H$6,2,0)+IF(FİLTRE!$H$6="TOPLAM",2,0))
)</f>
        <v/>
      </c>
      <c r="C2188">
        <f>IF(FİLTRE!$M$5="",9,(IF(U2188&gt;=FİLTRE!$M$5,1,0)))</f>
        <v>1</v>
      </c>
      <c r="D2188" s="1">
        <f>IF(FİLTRE!$M$6="",9,(IF('SKT LİSTESİ'!P2188&lt;=FİLTRE!$M$6,1,0)))</f>
        <v>1</v>
      </c>
      <c r="E2188" s="25" t="str">
        <f>IF(I2188="","",(COUNTIFS($L$4:L2188,L2188)))</f>
        <v/>
      </c>
      <c r="F2188" s="13">
        <f>IF(OR(B2188&lt;&gt;2,C2188&lt;&gt;1,D2188&lt;&gt;1,H2188&lt;&gt;1),0,
COUNTIFS($B$4:B2188,2,$C$4:C2188,1,$D$4:D2188,1,$H$4:H2188,1))</f>
        <v>0</v>
      </c>
      <c r="G2188" s="26" t="str">
        <f>IF(I2188="","",(COUNTIF($E$4:E2188,E2188)))</f>
        <v/>
      </c>
      <c r="H2188" s="1">
        <f>IF(AND(J2188="SAYIM",FİLTRE!$H$5="RAFTA",U2188&lt;&gt;0),1,0)+
IF(AND(J2188="İADE DEPO",FİLTRE!$H$5="İADE DEPO"),1,0)+
IF(FİLTRE!$H$5="TÜMÜ",1,0)+
IF(AND(J2188="FİRMA İADE",FİLTRE!$H$5="FİRMA İADE"),1,0)+
IF(AND(J2188="İMHA",FİLTRE!$H$5="İMHA"),1,0)</f>
        <v>1</v>
      </c>
      <c r="I2188" s="99"/>
      <c r="J2188" s="100"/>
      <c r="K2188" s="100"/>
      <c r="L2188" s="101"/>
      <c r="M2188" s="102"/>
      <c r="N2188" s="101"/>
      <c r="O2188" s="99"/>
      <c r="P2188" s="103"/>
      <c r="Q2188" s="104"/>
      <c r="R2188" s="50"/>
      <c r="S2188" s="105"/>
      <c r="T2188" s="106"/>
      <c r="U2188" s="107"/>
      <c r="V2188" s="108"/>
      <c r="W2188" s="107"/>
      <c r="X2188" s="107"/>
      <c r="AA2188" s="107"/>
      <c r="AB2188" s="110"/>
      <c r="AC2188" s="110"/>
      <c r="AE2188" s="105"/>
      <c r="AF2188" s="105"/>
      <c r="AR2188" s="112"/>
    </row>
    <row r="2189" spans="2:44" x14ac:dyDescent="0.25">
      <c r="B2189" s="1" t="str">
        <f>IF(I2189="","",
(IF(N2189=FİLTRE!$H$6,2,0)+IF(FİLTRE!$H$6="TOPLAM",2,0))
)</f>
        <v/>
      </c>
      <c r="C2189">
        <f>IF(FİLTRE!$M$5="",9,(IF(U2189&gt;=FİLTRE!$M$5,1,0)))</f>
        <v>1</v>
      </c>
      <c r="D2189" s="1">
        <f>IF(FİLTRE!$M$6="",9,(IF('SKT LİSTESİ'!P2189&lt;=FİLTRE!$M$6,1,0)))</f>
        <v>1</v>
      </c>
      <c r="E2189" s="25" t="str">
        <f>IF(I2189="","",(COUNTIFS($L$4:L2189,L2189)))</f>
        <v/>
      </c>
      <c r="F2189" s="13">
        <f>IF(OR(B2189&lt;&gt;2,C2189&lt;&gt;1,D2189&lt;&gt;1,H2189&lt;&gt;1),0,
COUNTIFS($B$4:B2189,2,$C$4:C2189,1,$D$4:D2189,1,$H$4:H2189,1))</f>
        <v>0</v>
      </c>
      <c r="G2189" s="26" t="str">
        <f>IF(I2189="","",(COUNTIF($E$4:E2189,E2189)))</f>
        <v/>
      </c>
      <c r="H2189" s="1">
        <f>IF(AND(J2189="SAYIM",FİLTRE!$H$5="RAFTA",U2189&lt;&gt;0),1,0)+
IF(AND(J2189="İADE DEPO",FİLTRE!$H$5="İADE DEPO"),1,0)+
IF(FİLTRE!$H$5="TÜMÜ",1,0)+
IF(AND(J2189="FİRMA İADE",FİLTRE!$H$5="FİRMA İADE"),1,0)+
IF(AND(J2189="İMHA",FİLTRE!$H$5="İMHA"),1,0)</f>
        <v>1</v>
      </c>
      <c r="I2189" s="99"/>
      <c r="J2189" s="100"/>
      <c r="K2189" s="100"/>
      <c r="L2189" s="101"/>
      <c r="M2189" s="102"/>
      <c r="N2189" s="101"/>
      <c r="O2189" s="99"/>
      <c r="P2189" s="103"/>
      <c r="Q2189" s="104"/>
      <c r="R2189" s="50"/>
      <c r="S2189" s="105"/>
      <c r="T2189" s="106"/>
      <c r="U2189" s="107"/>
      <c r="V2189" s="108"/>
      <c r="W2189" s="107"/>
      <c r="X2189" s="107"/>
      <c r="AA2189" s="107"/>
      <c r="AB2189" s="110"/>
      <c r="AC2189" s="110"/>
      <c r="AE2189" s="105"/>
      <c r="AF2189" s="105"/>
      <c r="AR2189" s="112"/>
    </row>
    <row r="2190" spans="2:44" x14ac:dyDescent="0.25">
      <c r="B2190" s="1" t="str">
        <f>IF(I2190="","",
(IF(N2190=FİLTRE!$H$6,2,0)+IF(FİLTRE!$H$6="TOPLAM",2,0))
)</f>
        <v/>
      </c>
      <c r="C2190">
        <f>IF(FİLTRE!$M$5="",9,(IF(U2190&gt;=FİLTRE!$M$5,1,0)))</f>
        <v>1</v>
      </c>
      <c r="D2190" s="1">
        <f>IF(FİLTRE!$M$6="",9,(IF('SKT LİSTESİ'!P2190&lt;=FİLTRE!$M$6,1,0)))</f>
        <v>1</v>
      </c>
      <c r="E2190" s="25" t="str">
        <f>IF(I2190="","",(COUNTIFS($L$4:L2190,L2190)))</f>
        <v/>
      </c>
      <c r="F2190" s="13">
        <f>IF(OR(B2190&lt;&gt;2,C2190&lt;&gt;1,D2190&lt;&gt;1,H2190&lt;&gt;1),0,
COUNTIFS($B$4:B2190,2,$C$4:C2190,1,$D$4:D2190,1,$H$4:H2190,1))</f>
        <v>0</v>
      </c>
      <c r="G2190" s="26" t="str">
        <f>IF(I2190="","",(COUNTIF($E$4:E2190,E2190)))</f>
        <v/>
      </c>
      <c r="H2190" s="1">
        <f>IF(AND(J2190="SAYIM",FİLTRE!$H$5="RAFTA",U2190&lt;&gt;0),1,0)+
IF(AND(J2190="İADE DEPO",FİLTRE!$H$5="İADE DEPO"),1,0)+
IF(FİLTRE!$H$5="TÜMÜ",1,0)+
IF(AND(J2190="FİRMA İADE",FİLTRE!$H$5="FİRMA İADE"),1,0)+
IF(AND(J2190="İMHA",FİLTRE!$H$5="İMHA"),1,0)</f>
        <v>1</v>
      </c>
      <c r="I2190" s="99"/>
      <c r="J2190" s="100"/>
      <c r="K2190" s="100"/>
      <c r="L2190" s="101"/>
      <c r="M2190" s="102"/>
      <c r="N2190" s="101"/>
      <c r="O2190" s="99"/>
      <c r="P2190" s="103"/>
      <c r="Q2190" s="104"/>
      <c r="R2190" s="50"/>
      <c r="S2190" s="105"/>
      <c r="T2190" s="106"/>
      <c r="U2190" s="107"/>
      <c r="V2190" s="108"/>
      <c r="W2190" s="107"/>
      <c r="X2190" s="107"/>
      <c r="AA2190" s="107"/>
      <c r="AB2190" s="110"/>
      <c r="AC2190" s="110"/>
      <c r="AE2190" s="105"/>
      <c r="AF2190" s="105"/>
      <c r="AR2190" s="112"/>
    </row>
    <row r="2191" spans="2:44" x14ac:dyDescent="0.25">
      <c r="B2191" s="1" t="str">
        <f>IF(I2191="","",
(IF(N2191=FİLTRE!$H$6,2,0)+IF(FİLTRE!$H$6="TOPLAM",2,0))
)</f>
        <v/>
      </c>
      <c r="C2191">
        <f>IF(FİLTRE!$M$5="",9,(IF(U2191&gt;=FİLTRE!$M$5,1,0)))</f>
        <v>1</v>
      </c>
      <c r="D2191" s="1">
        <f>IF(FİLTRE!$M$6="",9,(IF('SKT LİSTESİ'!P2191&lt;=FİLTRE!$M$6,1,0)))</f>
        <v>1</v>
      </c>
      <c r="E2191" s="25" t="str">
        <f>IF(I2191="","",(COUNTIFS($L$4:L2191,L2191)))</f>
        <v/>
      </c>
      <c r="F2191" s="13">
        <f>IF(OR(B2191&lt;&gt;2,C2191&lt;&gt;1,D2191&lt;&gt;1,H2191&lt;&gt;1),0,
COUNTIFS($B$4:B2191,2,$C$4:C2191,1,$D$4:D2191,1,$H$4:H2191,1))</f>
        <v>0</v>
      </c>
      <c r="G2191" s="26" t="str">
        <f>IF(I2191="","",(COUNTIF($E$4:E2191,E2191)))</f>
        <v/>
      </c>
      <c r="H2191" s="1">
        <f>IF(AND(J2191="SAYIM",FİLTRE!$H$5="RAFTA",U2191&lt;&gt;0),1,0)+
IF(AND(J2191="İADE DEPO",FİLTRE!$H$5="İADE DEPO"),1,0)+
IF(FİLTRE!$H$5="TÜMÜ",1,0)+
IF(AND(J2191="FİRMA İADE",FİLTRE!$H$5="FİRMA İADE"),1,0)+
IF(AND(J2191="İMHA",FİLTRE!$H$5="İMHA"),1,0)</f>
        <v>1</v>
      </c>
      <c r="I2191" s="99"/>
      <c r="J2191" s="100"/>
      <c r="K2191" s="100"/>
      <c r="L2191" s="101"/>
      <c r="M2191" s="102"/>
      <c r="N2191" s="101"/>
      <c r="O2191" s="99"/>
      <c r="P2191" s="103"/>
      <c r="Q2191" s="104"/>
      <c r="R2191" s="50"/>
      <c r="S2191" s="105"/>
      <c r="T2191" s="106"/>
      <c r="U2191" s="107"/>
      <c r="V2191" s="108"/>
      <c r="W2191" s="107"/>
      <c r="X2191" s="107"/>
      <c r="AA2191" s="107"/>
      <c r="AB2191" s="110"/>
      <c r="AC2191" s="110"/>
      <c r="AE2191" s="105"/>
      <c r="AF2191" s="105"/>
      <c r="AR2191" s="112"/>
    </row>
    <row r="2192" spans="2:44" x14ac:dyDescent="0.25">
      <c r="B2192" s="1" t="str">
        <f>IF(I2192="","",
(IF(N2192=FİLTRE!$H$6,2,0)+IF(FİLTRE!$H$6="TOPLAM",2,0))
)</f>
        <v/>
      </c>
      <c r="C2192">
        <f>IF(FİLTRE!$M$5="",9,(IF(U2192&gt;=FİLTRE!$M$5,1,0)))</f>
        <v>1</v>
      </c>
      <c r="D2192" s="1">
        <f>IF(FİLTRE!$M$6="",9,(IF('SKT LİSTESİ'!P2192&lt;=FİLTRE!$M$6,1,0)))</f>
        <v>1</v>
      </c>
      <c r="E2192" s="25" t="str">
        <f>IF(I2192="","",(COUNTIFS($L$4:L2192,L2192)))</f>
        <v/>
      </c>
      <c r="F2192" s="13">
        <f>IF(OR(B2192&lt;&gt;2,C2192&lt;&gt;1,D2192&lt;&gt;1,H2192&lt;&gt;1),0,
COUNTIFS($B$4:B2192,2,$C$4:C2192,1,$D$4:D2192,1,$H$4:H2192,1))</f>
        <v>0</v>
      </c>
      <c r="G2192" s="26" t="str">
        <f>IF(I2192="","",(COUNTIF($E$4:E2192,E2192)))</f>
        <v/>
      </c>
      <c r="H2192" s="1">
        <f>IF(AND(J2192="SAYIM",FİLTRE!$H$5="RAFTA",U2192&lt;&gt;0),1,0)+
IF(AND(J2192="İADE DEPO",FİLTRE!$H$5="İADE DEPO"),1,0)+
IF(FİLTRE!$H$5="TÜMÜ",1,0)+
IF(AND(J2192="FİRMA İADE",FİLTRE!$H$5="FİRMA İADE"),1,0)+
IF(AND(J2192="İMHA",FİLTRE!$H$5="İMHA"),1,0)</f>
        <v>1</v>
      </c>
      <c r="I2192" s="99"/>
      <c r="J2192" s="100"/>
      <c r="K2192" s="100"/>
      <c r="L2192" s="101"/>
      <c r="M2192" s="102"/>
      <c r="N2192" s="101"/>
      <c r="O2192" s="99"/>
      <c r="P2192" s="103"/>
      <c r="Q2192" s="104"/>
      <c r="R2192" s="50"/>
      <c r="S2192" s="105"/>
      <c r="T2192" s="106"/>
      <c r="U2192" s="107"/>
      <c r="V2192" s="108"/>
      <c r="W2192" s="107"/>
      <c r="X2192" s="107"/>
      <c r="AA2192" s="107"/>
      <c r="AB2192" s="110"/>
      <c r="AC2192" s="110"/>
      <c r="AE2192" s="105"/>
      <c r="AF2192" s="105"/>
      <c r="AR2192" s="112"/>
    </row>
    <row r="2193" spans="2:44" x14ac:dyDescent="0.25">
      <c r="B2193" s="1" t="str">
        <f>IF(I2193="","",
(IF(N2193=FİLTRE!$H$6,2,0)+IF(FİLTRE!$H$6="TOPLAM",2,0))
)</f>
        <v/>
      </c>
      <c r="C2193">
        <f>IF(FİLTRE!$M$5="",9,(IF(U2193&gt;=FİLTRE!$M$5,1,0)))</f>
        <v>1</v>
      </c>
      <c r="D2193" s="1">
        <f>IF(FİLTRE!$M$6="",9,(IF('SKT LİSTESİ'!P2193&lt;=FİLTRE!$M$6,1,0)))</f>
        <v>1</v>
      </c>
      <c r="E2193" s="25" t="str">
        <f>IF(I2193="","",(COUNTIFS($L$4:L2193,L2193)))</f>
        <v/>
      </c>
      <c r="F2193" s="13">
        <f>IF(OR(B2193&lt;&gt;2,C2193&lt;&gt;1,D2193&lt;&gt;1,H2193&lt;&gt;1),0,
COUNTIFS($B$4:B2193,2,$C$4:C2193,1,$D$4:D2193,1,$H$4:H2193,1))</f>
        <v>0</v>
      </c>
      <c r="G2193" s="26" t="str">
        <f>IF(I2193="","",(COUNTIF($E$4:E2193,E2193)))</f>
        <v/>
      </c>
      <c r="H2193" s="1">
        <f>IF(AND(J2193="SAYIM",FİLTRE!$H$5="RAFTA",U2193&lt;&gt;0),1,0)+
IF(AND(J2193="İADE DEPO",FİLTRE!$H$5="İADE DEPO"),1,0)+
IF(FİLTRE!$H$5="TÜMÜ",1,0)+
IF(AND(J2193="FİRMA İADE",FİLTRE!$H$5="FİRMA İADE"),1,0)+
IF(AND(J2193="İMHA",FİLTRE!$H$5="İMHA"),1,0)</f>
        <v>1</v>
      </c>
      <c r="I2193" s="99"/>
      <c r="J2193" s="100"/>
      <c r="K2193" s="100"/>
      <c r="L2193" s="101"/>
      <c r="M2193" s="102"/>
      <c r="N2193" s="101"/>
      <c r="O2193" s="99"/>
      <c r="P2193" s="103"/>
      <c r="Q2193" s="104"/>
      <c r="R2193" s="50"/>
      <c r="S2193" s="105"/>
      <c r="T2193" s="106"/>
      <c r="U2193" s="107"/>
      <c r="V2193" s="108"/>
      <c r="W2193" s="107"/>
      <c r="X2193" s="107"/>
      <c r="AA2193" s="107"/>
      <c r="AB2193" s="110"/>
      <c r="AC2193" s="110"/>
      <c r="AE2193" s="105"/>
      <c r="AF2193" s="105"/>
      <c r="AR2193" s="112"/>
    </row>
    <row r="2194" spans="2:44" x14ac:dyDescent="0.25">
      <c r="B2194" s="1" t="str">
        <f>IF(I2194="","",
(IF(N2194=FİLTRE!$H$6,2,0)+IF(FİLTRE!$H$6="TOPLAM",2,0))
)</f>
        <v/>
      </c>
      <c r="C2194">
        <f>IF(FİLTRE!$M$5="",9,(IF(U2194&gt;=FİLTRE!$M$5,1,0)))</f>
        <v>1</v>
      </c>
      <c r="D2194" s="1">
        <f>IF(FİLTRE!$M$6="",9,(IF('SKT LİSTESİ'!P2194&lt;=FİLTRE!$M$6,1,0)))</f>
        <v>1</v>
      </c>
      <c r="E2194" s="25" t="str">
        <f>IF(I2194="","",(COUNTIFS($L$4:L2194,L2194)))</f>
        <v/>
      </c>
      <c r="F2194" s="13">
        <f>IF(OR(B2194&lt;&gt;2,C2194&lt;&gt;1,D2194&lt;&gt;1,H2194&lt;&gt;1),0,
COUNTIFS($B$4:B2194,2,$C$4:C2194,1,$D$4:D2194,1,$H$4:H2194,1))</f>
        <v>0</v>
      </c>
      <c r="G2194" s="26" t="str">
        <f>IF(I2194="","",(COUNTIF($E$4:E2194,E2194)))</f>
        <v/>
      </c>
      <c r="H2194" s="1">
        <f>IF(AND(J2194="SAYIM",FİLTRE!$H$5="RAFTA",U2194&lt;&gt;0),1,0)+
IF(AND(J2194="İADE DEPO",FİLTRE!$H$5="İADE DEPO"),1,0)+
IF(FİLTRE!$H$5="TÜMÜ",1,0)+
IF(AND(J2194="FİRMA İADE",FİLTRE!$H$5="FİRMA İADE"),1,0)+
IF(AND(J2194="İMHA",FİLTRE!$H$5="İMHA"),1,0)</f>
        <v>1</v>
      </c>
      <c r="I2194" s="99"/>
      <c r="J2194" s="100"/>
      <c r="K2194" s="100"/>
      <c r="L2194" s="101"/>
      <c r="M2194" s="102"/>
      <c r="N2194" s="101"/>
      <c r="O2194" s="99"/>
      <c r="P2194" s="103"/>
      <c r="Q2194" s="104"/>
      <c r="R2194" s="50"/>
      <c r="S2194" s="105"/>
      <c r="T2194" s="106"/>
      <c r="U2194" s="107"/>
      <c r="V2194" s="108"/>
      <c r="W2194" s="107"/>
      <c r="X2194" s="107"/>
      <c r="AA2194" s="107"/>
      <c r="AB2194" s="110"/>
      <c r="AC2194" s="110"/>
      <c r="AE2194" s="105"/>
      <c r="AF2194" s="105"/>
      <c r="AR2194" s="112"/>
    </row>
    <row r="2195" spans="2:44" x14ac:dyDescent="0.25">
      <c r="B2195" s="1" t="str">
        <f>IF(I2195="","",
(IF(N2195=FİLTRE!$H$6,2,0)+IF(FİLTRE!$H$6="TOPLAM",2,0))
)</f>
        <v/>
      </c>
      <c r="C2195">
        <f>IF(FİLTRE!$M$5="",9,(IF(U2195&gt;=FİLTRE!$M$5,1,0)))</f>
        <v>1</v>
      </c>
      <c r="D2195" s="1">
        <f>IF(FİLTRE!$M$6="",9,(IF('SKT LİSTESİ'!P2195&lt;=FİLTRE!$M$6,1,0)))</f>
        <v>1</v>
      </c>
      <c r="E2195" s="25" t="str">
        <f>IF(I2195="","",(COUNTIFS($L$4:L2195,L2195)))</f>
        <v/>
      </c>
      <c r="F2195" s="13">
        <f>IF(OR(B2195&lt;&gt;2,C2195&lt;&gt;1,D2195&lt;&gt;1,H2195&lt;&gt;1),0,
COUNTIFS($B$4:B2195,2,$C$4:C2195,1,$D$4:D2195,1,$H$4:H2195,1))</f>
        <v>0</v>
      </c>
      <c r="G2195" s="26" t="str">
        <f>IF(I2195="","",(COUNTIF($E$4:E2195,E2195)))</f>
        <v/>
      </c>
      <c r="H2195" s="1">
        <f>IF(AND(J2195="SAYIM",FİLTRE!$H$5="RAFTA",U2195&lt;&gt;0),1,0)+
IF(AND(J2195="İADE DEPO",FİLTRE!$H$5="İADE DEPO"),1,0)+
IF(FİLTRE!$H$5="TÜMÜ",1,0)+
IF(AND(J2195="FİRMA İADE",FİLTRE!$H$5="FİRMA İADE"),1,0)+
IF(AND(J2195="İMHA",FİLTRE!$H$5="İMHA"),1,0)</f>
        <v>1</v>
      </c>
      <c r="I2195" s="99"/>
      <c r="J2195" s="100"/>
      <c r="K2195" s="100"/>
      <c r="L2195" s="101"/>
      <c r="M2195" s="102"/>
      <c r="N2195" s="101"/>
      <c r="O2195" s="99"/>
      <c r="P2195" s="103"/>
      <c r="Q2195" s="104"/>
      <c r="R2195" s="50"/>
      <c r="S2195" s="105"/>
      <c r="T2195" s="106"/>
      <c r="U2195" s="107"/>
      <c r="V2195" s="108"/>
      <c r="W2195" s="107"/>
      <c r="X2195" s="107"/>
      <c r="AA2195" s="107"/>
      <c r="AB2195" s="110"/>
      <c r="AC2195" s="110"/>
      <c r="AE2195" s="105"/>
      <c r="AF2195" s="105"/>
      <c r="AR2195" s="112"/>
    </row>
    <row r="2196" spans="2:44" x14ac:dyDescent="0.25">
      <c r="B2196" s="1" t="str">
        <f>IF(I2196="","",
(IF(N2196=FİLTRE!$H$6,2,0)+IF(FİLTRE!$H$6="TOPLAM",2,0))
)</f>
        <v/>
      </c>
      <c r="C2196">
        <f>IF(FİLTRE!$M$5="",9,(IF(U2196&gt;=FİLTRE!$M$5,1,0)))</f>
        <v>1</v>
      </c>
      <c r="D2196" s="1">
        <f>IF(FİLTRE!$M$6="",9,(IF('SKT LİSTESİ'!P2196&lt;=FİLTRE!$M$6,1,0)))</f>
        <v>1</v>
      </c>
      <c r="E2196" s="25" t="str">
        <f>IF(I2196="","",(COUNTIFS($L$4:L2196,L2196)))</f>
        <v/>
      </c>
      <c r="F2196" s="13">
        <f>IF(OR(B2196&lt;&gt;2,C2196&lt;&gt;1,D2196&lt;&gt;1,H2196&lt;&gt;1),0,
COUNTIFS($B$4:B2196,2,$C$4:C2196,1,$D$4:D2196,1,$H$4:H2196,1))</f>
        <v>0</v>
      </c>
      <c r="G2196" s="26" t="str">
        <f>IF(I2196="","",(COUNTIF($E$4:E2196,E2196)))</f>
        <v/>
      </c>
      <c r="H2196" s="1">
        <f>IF(AND(J2196="SAYIM",FİLTRE!$H$5="RAFTA",U2196&lt;&gt;0),1,0)+
IF(AND(J2196="İADE DEPO",FİLTRE!$H$5="İADE DEPO"),1,0)+
IF(FİLTRE!$H$5="TÜMÜ",1,0)+
IF(AND(J2196="FİRMA İADE",FİLTRE!$H$5="FİRMA İADE"),1,0)+
IF(AND(J2196="İMHA",FİLTRE!$H$5="İMHA"),1,0)</f>
        <v>1</v>
      </c>
      <c r="I2196" s="99"/>
      <c r="J2196" s="100"/>
      <c r="K2196" s="100"/>
      <c r="L2196" s="101"/>
      <c r="M2196" s="102"/>
      <c r="N2196" s="101"/>
      <c r="O2196" s="99"/>
      <c r="P2196" s="103"/>
      <c r="Q2196" s="104"/>
      <c r="R2196" s="50"/>
      <c r="S2196" s="105"/>
      <c r="T2196" s="106"/>
      <c r="U2196" s="107"/>
      <c r="V2196" s="108"/>
      <c r="W2196" s="107"/>
      <c r="X2196" s="107"/>
      <c r="AA2196" s="107"/>
      <c r="AB2196" s="110"/>
      <c r="AC2196" s="110"/>
      <c r="AE2196" s="105"/>
      <c r="AF2196" s="105"/>
      <c r="AR2196" s="112"/>
    </row>
    <row r="2197" spans="2:44" x14ac:dyDescent="0.25">
      <c r="B2197" s="1" t="str">
        <f>IF(I2197="","",
(IF(N2197=FİLTRE!$H$6,2,0)+IF(FİLTRE!$H$6="TOPLAM",2,0))
)</f>
        <v/>
      </c>
      <c r="C2197">
        <f>IF(FİLTRE!$M$5="",9,(IF(U2197&gt;=FİLTRE!$M$5,1,0)))</f>
        <v>1</v>
      </c>
      <c r="D2197" s="1">
        <f>IF(FİLTRE!$M$6="",9,(IF('SKT LİSTESİ'!P2197&lt;=FİLTRE!$M$6,1,0)))</f>
        <v>1</v>
      </c>
      <c r="E2197" s="25" t="str">
        <f>IF(I2197="","",(COUNTIFS($L$4:L2197,L2197)))</f>
        <v/>
      </c>
      <c r="F2197" s="13">
        <f>IF(OR(B2197&lt;&gt;2,C2197&lt;&gt;1,D2197&lt;&gt;1,H2197&lt;&gt;1),0,
COUNTIFS($B$4:B2197,2,$C$4:C2197,1,$D$4:D2197,1,$H$4:H2197,1))</f>
        <v>0</v>
      </c>
      <c r="G2197" s="26" t="str">
        <f>IF(I2197="","",(COUNTIF($E$4:E2197,E2197)))</f>
        <v/>
      </c>
      <c r="H2197" s="1">
        <f>IF(AND(J2197="SAYIM",FİLTRE!$H$5="RAFTA",U2197&lt;&gt;0),1,0)+
IF(AND(J2197="İADE DEPO",FİLTRE!$H$5="İADE DEPO"),1,0)+
IF(FİLTRE!$H$5="TÜMÜ",1,0)+
IF(AND(J2197="FİRMA İADE",FİLTRE!$H$5="FİRMA İADE"),1,0)+
IF(AND(J2197="İMHA",FİLTRE!$H$5="İMHA"),1,0)</f>
        <v>1</v>
      </c>
      <c r="I2197" s="99"/>
      <c r="J2197" s="100"/>
      <c r="K2197" s="100"/>
      <c r="L2197" s="101"/>
      <c r="M2197" s="102"/>
      <c r="N2197" s="101"/>
      <c r="O2197" s="99"/>
      <c r="P2197" s="103"/>
      <c r="Q2197" s="104"/>
      <c r="R2197" s="50"/>
      <c r="S2197" s="105"/>
      <c r="T2197" s="106"/>
      <c r="U2197" s="107"/>
      <c r="V2197" s="108"/>
      <c r="W2197" s="107"/>
      <c r="X2197" s="107"/>
      <c r="AA2197" s="107"/>
      <c r="AB2197" s="110"/>
      <c r="AC2197" s="110"/>
      <c r="AE2197" s="105"/>
      <c r="AF2197" s="105"/>
      <c r="AR2197" s="112"/>
    </row>
    <row r="2198" spans="2:44" x14ac:dyDescent="0.25">
      <c r="B2198" s="1" t="str">
        <f>IF(I2198="","",
(IF(N2198=FİLTRE!$H$6,2,0)+IF(FİLTRE!$H$6="TOPLAM",2,0))
)</f>
        <v/>
      </c>
      <c r="C2198">
        <f>IF(FİLTRE!$M$5="",9,(IF(U2198&gt;=FİLTRE!$M$5,1,0)))</f>
        <v>1</v>
      </c>
      <c r="D2198" s="1">
        <f>IF(FİLTRE!$M$6="",9,(IF('SKT LİSTESİ'!P2198&lt;=FİLTRE!$M$6,1,0)))</f>
        <v>1</v>
      </c>
      <c r="E2198" s="25" t="str">
        <f>IF(I2198="","",(COUNTIFS($L$4:L2198,L2198)))</f>
        <v/>
      </c>
      <c r="F2198" s="13">
        <f>IF(OR(B2198&lt;&gt;2,C2198&lt;&gt;1,D2198&lt;&gt;1,H2198&lt;&gt;1),0,
COUNTIFS($B$4:B2198,2,$C$4:C2198,1,$D$4:D2198,1,$H$4:H2198,1))</f>
        <v>0</v>
      </c>
      <c r="G2198" s="26" t="str">
        <f>IF(I2198="","",(COUNTIF($E$4:E2198,E2198)))</f>
        <v/>
      </c>
      <c r="H2198" s="1">
        <f>IF(AND(J2198="SAYIM",FİLTRE!$H$5="RAFTA",U2198&lt;&gt;0),1,0)+
IF(AND(J2198="İADE DEPO",FİLTRE!$H$5="İADE DEPO"),1,0)+
IF(FİLTRE!$H$5="TÜMÜ",1,0)+
IF(AND(J2198="FİRMA İADE",FİLTRE!$H$5="FİRMA İADE"),1,0)+
IF(AND(J2198="İMHA",FİLTRE!$H$5="İMHA"),1,0)</f>
        <v>1</v>
      </c>
      <c r="I2198" s="99"/>
      <c r="J2198" s="100"/>
      <c r="K2198" s="100"/>
      <c r="L2198" s="101"/>
      <c r="M2198" s="102"/>
      <c r="N2198" s="101"/>
      <c r="O2198" s="99"/>
      <c r="P2198" s="103"/>
      <c r="Q2198" s="104"/>
      <c r="R2198" s="50"/>
      <c r="S2198" s="105"/>
      <c r="T2198" s="106"/>
      <c r="U2198" s="107"/>
      <c r="V2198" s="108"/>
      <c r="W2198" s="107"/>
      <c r="X2198" s="107"/>
      <c r="AA2198" s="107"/>
      <c r="AB2198" s="110"/>
      <c r="AC2198" s="110"/>
      <c r="AE2198" s="105"/>
      <c r="AF2198" s="105"/>
      <c r="AR2198" s="112"/>
    </row>
    <row r="2199" spans="2:44" x14ac:dyDescent="0.25">
      <c r="B2199" s="1" t="str">
        <f>IF(I2199="","",
(IF(N2199=FİLTRE!$H$6,2,0)+IF(FİLTRE!$H$6="TOPLAM",2,0))
)</f>
        <v/>
      </c>
      <c r="C2199">
        <f>IF(FİLTRE!$M$5="",9,(IF(U2199&gt;=FİLTRE!$M$5,1,0)))</f>
        <v>1</v>
      </c>
      <c r="D2199" s="1">
        <f>IF(FİLTRE!$M$6="",9,(IF('SKT LİSTESİ'!P2199&lt;=FİLTRE!$M$6,1,0)))</f>
        <v>1</v>
      </c>
      <c r="E2199" s="25" t="str">
        <f>IF(I2199="","",(COUNTIFS($L$4:L2199,L2199)))</f>
        <v/>
      </c>
      <c r="F2199" s="13">
        <f>IF(OR(B2199&lt;&gt;2,C2199&lt;&gt;1,D2199&lt;&gt;1,H2199&lt;&gt;1),0,
COUNTIFS($B$4:B2199,2,$C$4:C2199,1,$D$4:D2199,1,$H$4:H2199,1))</f>
        <v>0</v>
      </c>
      <c r="G2199" s="26" t="str">
        <f>IF(I2199="","",(COUNTIF($E$4:E2199,E2199)))</f>
        <v/>
      </c>
      <c r="H2199" s="1">
        <f>IF(AND(J2199="SAYIM",FİLTRE!$H$5="RAFTA",U2199&lt;&gt;0),1,0)+
IF(AND(J2199="İADE DEPO",FİLTRE!$H$5="İADE DEPO"),1,0)+
IF(FİLTRE!$H$5="TÜMÜ",1,0)+
IF(AND(J2199="FİRMA İADE",FİLTRE!$H$5="FİRMA İADE"),1,0)+
IF(AND(J2199="İMHA",FİLTRE!$H$5="İMHA"),1,0)</f>
        <v>1</v>
      </c>
      <c r="I2199" s="99"/>
      <c r="J2199" s="100"/>
      <c r="K2199" s="100"/>
      <c r="L2199" s="101"/>
      <c r="M2199" s="102"/>
      <c r="N2199" s="101"/>
      <c r="O2199" s="99"/>
      <c r="P2199" s="103"/>
      <c r="Q2199" s="104"/>
      <c r="R2199" s="50"/>
      <c r="S2199" s="105"/>
      <c r="T2199" s="106"/>
      <c r="U2199" s="107"/>
      <c r="V2199" s="108"/>
      <c r="W2199" s="107"/>
      <c r="X2199" s="107"/>
      <c r="AA2199" s="107"/>
      <c r="AB2199" s="110"/>
      <c r="AC2199" s="110"/>
      <c r="AE2199" s="105"/>
      <c r="AF2199" s="105"/>
      <c r="AR2199" s="112"/>
    </row>
    <row r="2200" spans="2:44" x14ac:dyDescent="0.25">
      <c r="B2200" s="1" t="str">
        <f>IF(I2200="","",
(IF(N2200=FİLTRE!$H$6,2,0)+IF(FİLTRE!$H$6="TOPLAM",2,0))
)</f>
        <v/>
      </c>
      <c r="C2200">
        <f>IF(FİLTRE!$M$5="",9,(IF(U2200&gt;=FİLTRE!$M$5,1,0)))</f>
        <v>1</v>
      </c>
      <c r="D2200" s="1">
        <f>IF(FİLTRE!$M$6="",9,(IF('SKT LİSTESİ'!P2200&lt;=FİLTRE!$M$6,1,0)))</f>
        <v>1</v>
      </c>
      <c r="E2200" s="25" t="str">
        <f>IF(I2200="","",(COUNTIFS($L$4:L2200,L2200)))</f>
        <v/>
      </c>
      <c r="F2200" s="13">
        <f>IF(OR(B2200&lt;&gt;2,C2200&lt;&gt;1,D2200&lt;&gt;1,H2200&lt;&gt;1),0,
COUNTIFS($B$4:B2200,2,$C$4:C2200,1,$D$4:D2200,1,$H$4:H2200,1))</f>
        <v>0</v>
      </c>
      <c r="G2200" s="26" t="str">
        <f>IF(I2200="","",(COUNTIF($E$4:E2200,E2200)))</f>
        <v/>
      </c>
      <c r="H2200" s="1">
        <f>IF(AND(J2200="SAYIM",FİLTRE!$H$5="RAFTA",U2200&lt;&gt;0),1,0)+
IF(AND(J2200="İADE DEPO",FİLTRE!$H$5="İADE DEPO"),1,0)+
IF(FİLTRE!$H$5="TÜMÜ",1,0)+
IF(AND(J2200="FİRMA İADE",FİLTRE!$H$5="FİRMA İADE"),1,0)+
IF(AND(J2200="İMHA",FİLTRE!$H$5="İMHA"),1,0)</f>
        <v>1</v>
      </c>
      <c r="I2200" s="99"/>
      <c r="J2200" s="100"/>
      <c r="K2200" s="100"/>
      <c r="L2200" s="101"/>
      <c r="M2200" s="102"/>
      <c r="N2200" s="101"/>
      <c r="O2200" s="99"/>
      <c r="P2200" s="103"/>
      <c r="Q2200" s="104"/>
      <c r="R2200" s="50"/>
      <c r="S2200" s="105"/>
      <c r="T2200" s="106"/>
      <c r="U2200" s="107"/>
      <c r="V2200" s="108"/>
      <c r="W2200" s="107"/>
      <c r="X2200" s="107"/>
      <c r="AA2200" s="107"/>
      <c r="AB2200" s="110"/>
      <c r="AC2200" s="110"/>
      <c r="AE2200" s="105"/>
      <c r="AF2200" s="105"/>
      <c r="AR2200" s="112"/>
    </row>
    <row r="2201" spans="2:44" x14ac:dyDescent="0.25">
      <c r="B2201" s="1" t="str">
        <f>IF(I2201="","",
(IF(N2201=FİLTRE!$H$6,2,0)+IF(FİLTRE!$H$6="TOPLAM",2,0))
)</f>
        <v/>
      </c>
      <c r="C2201">
        <f>IF(FİLTRE!$M$5="",9,(IF(U2201&gt;=FİLTRE!$M$5,1,0)))</f>
        <v>1</v>
      </c>
      <c r="D2201" s="1">
        <f>IF(FİLTRE!$M$6="",9,(IF('SKT LİSTESİ'!P2201&lt;=FİLTRE!$M$6,1,0)))</f>
        <v>1</v>
      </c>
      <c r="E2201" s="25" t="str">
        <f>IF(I2201="","",(COUNTIFS($L$4:L2201,L2201)))</f>
        <v/>
      </c>
      <c r="F2201" s="13">
        <f>IF(OR(B2201&lt;&gt;2,C2201&lt;&gt;1,D2201&lt;&gt;1,H2201&lt;&gt;1),0,
COUNTIFS($B$4:B2201,2,$C$4:C2201,1,$D$4:D2201,1,$H$4:H2201,1))</f>
        <v>0</v>
      </c>
      <c r="G2201" s="26" t="str">
        <f>IF(I2201="","",(COUNTIF($E$4:E2201,E2201)))</f>
        <v/>
      </c>
      <c r="H2201" s="1">
        <f>IF(AND(J2201="SAYIM",FİLTRE!$H$5="RAFTA",U2201&lt;&gt;0),1,0)+
IF(AND(J2201="İADE DEPO",FİLTRE!$H$5="İADE DEPO"),1,0)+
IF(FİLTRE!$H$5="TÜMÜ",1,0)+
IF(AND(J2201="FİRMA İADE",FİLTRE!$H$5="FİRMA İADE"),1,0)+
IF(AND(J2201="İMHA",FİLTRE!$H$5="İMHA"),1,0)</f>
        <v>1</v>
      </c>
      <c r="I2201" s="99"/>
      <c r="J2201" s="100"/>
      <c r="K2201" s="100"/>
      <c r="L2201" s="101"/>
      <c r="M2201" s="102"/>
      <c r="N2201" s="101"/>
      <c r="O2201" s="99"/>
      <c r="P2201" s="103"/>
      <c r="Q2201" s="104"/>
      <c r="R2201" s="50"/>
      <c r="S2201" s="105"/>
      <c r="T2201" s="106"/>
      <c r="U2201" s="107"/>
      <c r="V2201" s="108"/>
      <c r="W2201" s="107"/>
      <c r="X2201" s="107"/>
      <c r="AA2201" s="107"/>
      <c r="AB2201" s="110"/>
      <c r="AC2201" s="110"/>
      <c r="AE2201" s="105"/>
      <c r="AF2201" s="105"/>
      <c r="AR2201" s="112"/>
    </row>
    <row r="2202" spans="2:44" x14ac:dyDescent="0.25">
      <c r="B2202" s="1" t="str">
        <f>IF(I2202="","",
(IF(N2202=FİLTRE!$H$6,2,0)+IF(FİLTRE!$H$6="TOPLAM",2,0))
)</f>
        <v/>
      </c>
      <c r="C2202">
        <f>IF(FİLTRE!$M$5="",9,(IF(U2202&gt;=FİLTRE!$M$5,1,0)))</f>
        <v>1</v>
      </c>
      <c r="D2202" s="1">
        <f>IF(FİLTRE!$M$6="",9,(IF('SKT LİSTESİ'!P2202&lt;=FİLTRE!$M$6,1,0)))</f>
        <v>1</v>
      </c>
      <c r="E2202" s="25" t="str">
        <f>IF(I2202="","",(COUNTIFS($L$4:L2202,L2202)))</f>
        <v/>
      </c>
      <c r="F2202" s="13">
        <f>IF(OR(B2202&lt;&gt;2,C2202&lt;&gt;1,D2202&lt;&gt;1,H2202&lt;&gt;1),0,
COUNTIFS($B$4:B2202,2,$C$4:C2202,1,$D$4:D2202,1,$H$4:H2202,1))</f>
        <v>0</v>
      </c>
      <c r="G2202" s="26" t="str">
        <f>IF(I2202="","",(COUNTIF($E$4:E2202,E2202)))</f>
        <v/>
      </c>
      <c r="H2202" s="1">
        <f>IF(AND(J2202="SAYIM",FİLTRE!$H$5="RAFTA",U2202&lt;&gt;0),1,0)+
IF(AND(J2202="İADE DEPO",FİLTRE!$H$5="İADE DEPO"),1,0)+
IF(FİLTRE!$H$5="TÜMÜ",1,0)+
IF(AND(J2202="FİRMA İADE",FİLTRE!$H$5="FİRMA İADE"),1,0)+
IF(AND(J2202="İMHA",FİLTRE!$H$5="İMHA"),1,0)</f>
        <v>1</v>
      </c>
      <c r="I2202" s="99"/>
      <c r="J2202" s="100"/>
      <c r="K2202" s="100"/>
      <c r="L2202" s="101"/>
      <c r="M2202" s="102"/>
      <c r="N2202" s="101"/>
      <c r="O2202" s="99"/>
      <c r="P2202" s="103"/>
      <c r="Q2202" s="104"/>
      <c r="R2202" s="50"/>
      <c r="S2202" s="105"/>
      <c r="T2202" s="106"/>
      <c r="U2202" s="107"/>
      <c r="V2202" s="108"/>
      <c r="W2202" s="107"/>
      <c r="X2202" s="107"/>
      <c r="AA2202" s="107"/>
      <c r="AB2202" s="110"/>
      <c r="AC2202" s="110"/>
      <c r="AE2202" s="105"/>
      <c r="AF2202" s="105"/>
      <c r="AR2202" s="112"/>
    </row>
    <row r="2203" spans="2:44" x14ac:dyDescent="0.25">
      <c r="B2203" s="1" t="str">
        <f>IF(I2203="","",
(IF(N2203=FİLTRE!$H$6,2,0)+IF(FİLTRE!$H$6="TOPLAM",2,0))
)</f>
        <v/>
      </c>
      <c r="C2203">
        <f>IF(FİLTRE!$M$5="",9,(IF(U2203&gt;=FİLTRE!$M$5,1,0)))</f>
        <v>1</v>
      </c>
      <c r="D2203" s="1">
        <f>IF(FİLTRE!$M$6="",9,(IF('SKT LİSTESİ'!P2203&lt;=FİLTRE!$M$6,1,0)))</f>
        <v>1</v>
      </c>
      <c r="E2203" s="25" t="str">
        <f>IF(I2203="","",(COUNTIFS($L$4:L2203,L2203)))</f>
        <v/>
      </c>
      <c r="F2203" s="13">
        <f>IF(OR(B2203&lt;&gt;2,C2203&lt;&gt;1,D2203&lt;&gt;1,H2203&lt;&gt;1),0,
COUNTIFS($B$4:B2203,2,$C$4:C2203,1,$D$4:D2203,1,$H$4:H2203,1))</f>
        <v>0</v>
      </c>
      <c r="G2203" s="26" t="str">
        <f>IF(I2203="","",(COUNTIF($E$4:E2203,E2203)))</f>
        <v/>
      </c>
      <c r="H2203" s="1">
        <f>IF(AND(J2203="SAYIM",FİLTRE!$H$5="RAFTA",U2203&lt;&gt;0),1,0)+
IF(AND(J2203="İADE DEPO",FİLTRE!$H$5="İADE DEPO"),1,0)+
IF(FİLTRE!$H$5="TÜMÜ",1,0)+
IF(AND(J2203="FİRMA İADE",FİLTRE!$H$5="FİRMA İADE"),1,0)+
IF(AND(J2203="İMHA",FİLTRE!$H$5="İMHA"),1,0)</f>
        <v>1</v>
      </c>
      <c r="I2203" s="99"/>
      <c r="J2203" s="100"/>
      <c r="K2203" s="100"/>
      <c r="L2203" s="101"/>
      <c r="M2203" s="102"/>
      <c r="N2203" s="101"/>
      <c r="O2203" s="99"/>
      <c r="P2203" s="103"/>
      <c r="Q2203" s="104"/>
      <c r="R2203" s="50"/>
      <c r="S2203" s="105"/>
      <c r="T2203" s="106"/>
      <c r="U2203" s="107"/>
      <c r="V2203" s="108"/>
      <c r="W2203" s="107"/>
      <c r="X2203" s="107"/>
      <c r="AA2203" s="107"/>
      <c r="AB2203" s="110"/>
      <c r="AC2203" s="110"/>
      <c r="AE2203" s="105"/>
      <c r="AF2203" s="105"/>
      <c r="AR2203" s="112"/>
    </row>
    <row r="2204" spans="2:44" x14ac:dyDescent="0.25">
      <c r="B2204" s="1" t="str">
        <f>IF(I2204="","",
(IF(N2204=FİLTRE!$H$6,2,0)+IF(FİLTRE!$H$6="TOPLAM",2,0))
)</f>
        <v/>
      </c>
      <c r="C2204">
        <f>IF(FİLTRE!$M$5="",9,(IF(U2204&gt;=FİLTRE!$M$5,1,0)))</f>
        <v>1</v>
      </c>
      <c r="D2204" s="1">
        <f>IF(FİLTRE!$M$6="",9,(IF('SKT LİSTESİ'!P2204&lt;=FİLTRE!$M$6,1,0)))</f>
        <v>1</v>
      </c>
      <c r="E2204" s="25" t="str">
        <f>IF(I2204="","",(COUNTIFS($L$4:L2204,L2204)))</f>
        <v/>
      </c>
      <c r="F2204" s="13">
        <f>IF(OR(B2204&lt;&gt;2,C2204&lt;&gt;1,D2204&lt;&gt;1,H2204&lt;&gt;1),0,
COUNTIFS($B$4:B2204,2,$C$4:C2204,1,$D$4:D2204,1,$H$4:H2204,1))</f>
        <v>0</v>
      </c>
      <c r="G2204" s="26" t="str">
        <f>IF(I2204="","",(COUNTIF($E$4:E2204,E2204)))</f>
        <v/>
      </c>
      <c r="H2204" s="1">
        <f>IF(AND(J2204="SAYIM",FİLTRE!$H$5="RAFTA",U2204&lt;&gt;0),1,0)+
IF(AND(J2204="İADE DEPO",FİLTRE!$H$5="İADE DEPO"),1,0)+
IF(FİLTRE!$H$5="TÜMÜ",1,0)+
IF(AND(J2204="FİRMA İADE",FİLTRE!$H$5="FİRMA İADE"),1,0)+
IF(AND(J2204="İMHA",FİLTRE!$H$5="İMHA"),1,0)</f>
        <v>1</v>
      </c>
      <c r="I2204" s="99"/>
      <c r="J2204" s="100"/>
      <c r="K2204" s="100"/>
      <c r="L2204" s="101"/>
      <c r="M2204" s="102"/>
      <c r="N2204" s="101"/>
      <c r="O2204" s="99"/>
      <c r="P2204" s="103"/>
      <c r="Q2204" s="104"/>
      <c r="R2204" s="50"/>
      <c r="S2204" s="105"/>
      <c r="T2204" s="106"/>
      <c r="U2204" s="107"/>
      <c r="V2204" s="108"/>
      <c r="W2204" s="107"/>
      <c r="X2204" s="107"/>
      <c r="AA2204" s="107"/>
      <c r="AB2204" s="110"/>
      <c r="AC2204" s="110"/>
      <c r="AE2204" s="105"/>
      <c r="AF2204" s="105"/>
      <c r="AR2204" s="112"/>
    </row>
    <row r="2205" spans="2:44" x14ac:dyDescent="0.25">
      <c r="B2205" s="1" t="str">
        <f>IF(I2205="","",
(IF(N2205=FİLTRE!$H$6,2,0)+IF(FİLTRE!$H$6="TOPLAM",2,0))
)</f>
        <v/>
      </c>
      <c r="C2205">
        <f>IF(FİLTRE!$M$5="",9,(IF(U2205&gt;=FİLTRE!$M$5,1,0)))</f>
        <v>1</v>
      </c>
      <c r="D2205" s="1">
        <f>IF(FİLTRE!$M$6="",9,(IF('SKT LİSTESİ'!P2205&lt;=FİLTRE!$M$6,1,0)))</f>
        <v>1</v>
      </c>
      <c r="E2205" s="25" t="str">
        <f>IF(I2205="","",(COUNTIFS($L$4:L2205,L2205)))</f>
        <v/>
      </c>
      <c r="F2205" s="13">
        <f>IF(OR(B2205&lt;&gt;2,C2205&lt;&gt;1,D2205&lt;&gt;1,H2205&lt;&gt;1),0,
COUNTIFS($B$4:B2205,2,$C$4:C2205,1,$D$4:D2205,1,$H$4:H2205,1))</f>
        <v>0</v>
      </c>
      <c r="G2205" s="26" t="str">
        <f>IF(I2205="","",(COUNTIF($E$4:E2205,E2205)))</f>
        <v/>
      </c>
      <c r="H2205" s="1">
        <f>IF(AND(J2205="SAYIM",FİLTRE!$H$5="RAFTA",U2205&lt;&gt;0),1,0)+
IF(AND(J2205="İADE DEPO",FİLTRE!$H$5="İADE DEPO"),1,0)+
IF(FİLTRE!$H$5="TÜMÜ",1,0)+
IF(AND(J2205="FİRMA İADE",FİLTRE!$H$5="FİRMA İADE"),1,0)+
IF(AND(J2205="İMHA",FİLTRE!$H$5="İMHA"),1,0)</f>
        <v>1</v>
      </c>
      <c r="I2205" s="99"/>
      <c r="J2205" s="100"/>
      <c r="K2205" s="100"/>
      <c r="L2205" s="101"/>
      <c r="M2205" s="102"/>
      <c r="N2205" s="101"/>
      <c r="O2205" s="99"/>
      <c r="P2205" s="103"/>
      <c r="Q2205" s="104"/>
      <c r="R2205" s="50"/>
      <c r="S2205" s="105"/>
      <c r="T2205" s="106"/>
      <c r="U2205" s="107"/>
      <c r="V2205" s="108"/>
      <c r="W2205" s="107"/>
      <c r="X2205" s="107"/>
      <c r="AA2205" s="107"/>
      <c r="AB2205" s="110"/>
      <c r="AC2205" s="110"/>
      <c r="AE2205" s="105"/>
      <c r="AF2205" s="105"/>
      <c r="AR2205" s="112"/>
    </row>
    <row r="2206" spans="2:44" x14ac:dyDescent="0.25">
      <c r="B2206" s="1" t="str">
        <f>IF(I2206="","",
(IF(N2206=FİLTRE!$H$6,2,0)+IF(FİLTRE!$H$6="TOPLAM",2,0))
)</f>
        <v/>
      </c>
      <c r="C2206">
        <f>IF(FİLTRE!$M$5="",9,(IF(U2206&gt;=FİLTRE!$M$5,1,0)))</f>
        <v>1</v>
      </c>
      <c r="D2206" s="1">
        <f>IF(FİLTRE!$M$6="",9,(IF('SKT LİSTESİ'!P2206&lt;=FİLTRE!$M$6,1,0)))</f>
        <v>1</v>
      </c>
      <c r="E2206" s="25" t="str">
        <f>IF(I2206="","",(COUNTIFS($L$4:L2206,L2206)))</f>
        <v/>
      </c>
      <c r="F2206" s="13">
        <f>IF(OR(B2206&lt;&gt;2,C2206&lt;&gt;1,D2206&lt;&gt;1,H2206&lt;&gt;1),0,
COUNTIFS($B$4:B2206,2,$C$4:C2206,1,$D$4:D2206,1,$H$4:H2206,1))</f>
        <v>0</v>
      </c>
      <c r="G2206" s="26" t="str">
        <f>IF(I2206="","",(COUNTIF($E$4:E2206,E2206)))</f>
        <v/>
      </c>
      <c r="H2206" s="1">
        <f>IF(AND(J2206="SAYIM",FİLTRE!$H$5="RAFTA",U2206&lt;&gt;0),1,0)+
IF(AND(J2206="İADE DEPO",FİLTRE!$H$5="İADE DEPO"),1,0)+
IF(FİLTRE!$H$5="TÜMÜ",1,0)+
IF(AND(J2206="FİRMA İADE",FİLTRE!$H$5="FİRMA İADE"),1,0)+
IF(AND(J2206="İMHA",FİLTRE!$H$5="İMHA"),1,0)</f>
        <v>1</v>
      </c>
      <c r="I2206" s="99"/>
      <c r="J2206" s="100"/>
      <c r="K2206" s="100"/>
      <c r="L2206" s="101"/>
      <c r="M2206" s="102"/>
      <c r="N2206" s="101"/>
      <c r="O2206" s="99"/>
      <c r="P2206" s="103"/>
      <c r="Q2206" s="104"/>
      <c r="R2206" s="50"/>
      <c r="S2206" s="105"/>
      <c r="T2206" s="106"/>
      <c r="U2206" s="107"/>
      <c r="V2206" s="108"/>
      <c r="W2206" s="107"/>
      <c r="X2206" s="107"/>
      <c r="AA2206" s="107"/>
      <c r="AB2206" s="110"/>
      <c r="AC2206" s="110"/>
      <c r="AE2206" s="105"/>
      <c r="AF2206" s="105"/>
      <c r="AR2206" s="112"/>
    </row>
    <row r="2207" spans="2:44" x14ac:dyDescent="0.25">
      <c r="B2207" s="1" t="str">
        <f>IF(I2207="","",
(IF(N2207=FİLTRE!$H$6,2,0)+IF(FİLTRE!$H$6="TOPLAM",2,0))
)</f>
        <v/>
      </c>
      <c r="C2207">
        <f>IF(FİLTRE!$M$5="",9,(IF(U2207&gt;=FİLTRE!$M$5,1,0)))</f>
        <v>1</v>
      </c>
      <c r="D2207" s="1">
        <f>IF(FİLTRE!$M$6="",9,(IF('SKT LİSTESİ'!P2207&lt;=FİLTRE!$M$6,1,0)))</f>
        <v>1</v>
      </c>
      <c r="E2207" s="25" t="str">
        <f>IF(I2207="","",(COUNTIFS($L$4:L2207,L2207)))</f>
        <v/>
      </c>
      <c r="F2207" s="13">
        <f>IF(OR(B2207&lt;&gt;2,C2207&lt;&gt;1,D2207&lt;&gt;1,H2207&lt;&gt;1),0,
COUNTIFS($B$4:B2207,2,$C$4:C2207,1,$D$4:D2207,1,$H$4:H2207,1))</f>
        <v>0</v>
      </c>
      <c r="G2207" s="26" t="str">
        <f>IF(I2207="","",(COUNTIF($E$4:E2207,E2207)))</f>
        <v/>
      </c>
      <c r="H2207" s="1">
        <f>IF(AND(J2207="SAYIM",FİLTRE!$H$5="RAFTA",U2207&lt;&gt;0),1,0)+
IF(AND(J2207="İADE DEPO",FİLTRE!$H$5="İADE DEPO"),1,0)+
IF(FİLTRE!$H$5="TÜMÜ",1,0)+
IF(AND(J2207="FİRMA İADE",FİLTRE!$H$5="FİRMA İADE"),1,0)+
IF(AND(J2207="İMHA",FİLTRE!$H$5="İMHA"),1,0)</f>
        <v>1</v>
      </c>
      <c r="I2207" s="99"/>
      <c r="J2207" s="100"/>
      <c r="K2207" s="100"/>
      <c r="L2207" s="101"/>
      <c r="M2207" s="102"/>
      <c r="N2207" s="101"/>
      <c r="O2207" s="99"/>
      <c r="P2207" s="103"/>
      <c r="Q2207" s="104"/>
      <c r="R2207" s="50"/>
      <c r="S2207" s="105"/>
      <c r="T2207" s="106"/>
      <c r="U2207" s="107"/>
      <c r="V2207" s="108"/>
      <c r="W2207" s="107"/>
      <c r="X2207" s="107"/>
      <c r="AA2207" s="107"/>
      <c r="AB2207" s="110"/>
      <c r="AC2207" s="110"/>
      <c r="AE2207" s="105"/>
      <c r="AF2207" s="105"/>
      <c r="AR2207" s="112"/>
    </row>
    <row r="2208" spans="2:44" x14ac:dyDescent="0.25">
      <c r="B2208" s="1" t="str">
        <f>IF(I2208="","",
(IF(N2208=FİLTRE!$H$6,2,0)+IF(FİLTRE!$H$6="TOPLAM",2,0))
)</f>
        <v/>
      </c>
      <c r="C2208">
        <f>IF(FİLTRE!$M$5="",9,(IF(U2208&gt;=FİLTRE!$M$5,1,0)))</f>
        <v>1</v>
      </c>
      <c r="D2208" s="1">
        <f>IF(FİLTRE!$M$6="",9,(IF('SKT LİSTESİ'!P2208&lt;=FİLTRE!$M$6,1,0)))</f>
        <v>1</v>
      </c>
      <c r="E2208" s="25" t="str">
        <f>IF(I2208="","",(COUNTIFS($L$4:L2208,L2208)))</f>
        <v/>
      </c>
      <c r="F2208" s="13">
        <f>IF(OR(B2208&lt;&gt;2,C2208&lt;&gt;1,D2208&lt;&gt;1,H2208&lt;&gt;1),0,
COUNTIFS($B$4:B2208,2,$C$4:C2208,1,$D$4:D2208,1,$H$4:H2208,1))</f>
        <v>0</v>
      </c>
      <c r="G2208" s="26" t="str">
        <f>IF(I2208="","",(COUNTIF($E$4:E2208,E2208)))</f>
        <v/>
      </c>
      <c r="H2208" s="1">
        <f>IF(AND(J2208="SAYIM",FİLTRE!$H$5="RAFTA",U2208&lt;&gt;0),1,0)+
IF(AND(J2208="İADE DEPO",FİLTRE!$H$5="İADE DEPO"),1,0)+
IF(FİLTRE!$H$5="TÜMÜ",1,0)+
IF(AND(J2208="FİRMA İADE",FİLTRE!$H$5="FİRMA İADE"),1,0)+
IF(AND(J2208="İMHA",FİLTRE!$H$5="İMHA"),1,0)</f>
        <v>1</v>
      </c>
      <c r="I2208" s="99"/>
      <c r="J2208" s="100"/>
      <c r="K2208" s="100"/>
      <c r="L2208" s="101"/>
      <c r="M2208" s="102"/>
      <c r="N2208" s="101"/>
      <c r="O2208" s="99"/>
      <c r="P2208" s="103"/>
      <c r="Q2208" s="104"/>
      <c r="R2208" s="50"/>
      <c r="S2208" s="105"/>
      <c r="T2208" s="106"/>
      <c r="U2208" s="107"/>
      <c r="V2208" s="108"/>
      <c r="W2208" s="107"/>
      <c r="X2208" s="107"/>
      <c r="AA2208" s="107"/>
      <c r="AB2208" s="110"/>
      <c r="AC2208" s="110"/>
      <c r="AE2208" s="105"/>
      <c r="AF2208" s="105"/>
      <c r="AR2208" s="112"/>
    </row>
    <row r="2209" spans="2:44" x14ac:dyDescent="0.25">
      <c r="B2209" s="1" t="str">
        <f>IF(I2209="","",
(IF(N2209=FİLTRE!$H$6,2,0)+IF(FİLTRE!$H$6="TOPLAM",2,0))
)</f>
        <v/>
      </c>
      <c r="C2209">
        <f>IF(FİLTRE!$M$5="",9,(IF(U2209&gt;=FİLTRE!$M$5,1,0)))</f>
        <v>1</v>
      </c>
      <c r="D2209" s="1">
        <f>IF(FİLTRE!$M$6="",9,(IF('SKT LİSTESİ'!P2209&lt;=FİLTRE!$M$6,1,0)))</f>
        <v>1</v>
      </c>
      <c r="E2209" s="25" t="str">
        <f>IF(I2209="","",(COUNTIFS($L$4:L2209,L2209)))</f>
        <v/>
      </c>
      <c r="F2209" s="13">
        <f>IF(OR(B2209&lt;&gt;2,C2209&lt;&gt;1,D2209&lt;&gt;1,H2209&lt;&gt;1),0,
COUNTIFS($B$4:B2209,2,$C$4:C2209,1,$D$4:D2209,1,$H$4:H2209,1))</f>
        <v>0</v>
      </c>
      <c r="G2209" s="26" t="str">
        <f>IF(I2209="","",(COUNTIF($E$4:E2209,E2209)))</f>
        <v/>
      </c>
      <c r="H2209" s="1">
        <f>IF(AND(J2209="SAYIM",FİLTRE!$H$5="RAFTA",U2209&lt;&gt;0),1,0)+
IF(AND(J2209="İADE DEPO",FİLTRE!$H$5="İADE DEPO"),1,0)+
IF(FİLTRE!$H$5="TÜMÜ",1,0)+
IF(AND(J2209="FİRMA İADE",FİLTRE!$H$5="FİRMA İADE"),1,0)+
IF(AND(J2209="İMHA",FİLTRE!$H$5="İMHA"),1,0)</f>
        <v>1</v>
      </c>
      <c r="I2209" s="99"/>
      <c r="J2209" s="100"/>
      <c r="K2209" s="100"/>
      <c r="L2209" s="101"/>
      <c r="M2209" s="102"/>
      <c r="N2209" s="101"/>
      <c r="O2209" s="99"/>
      <c r="P2209" s="103"/>
      <c r="Q2209" s="104"/>
      <c r="R2209" s="50"/>
      <c r="S2209" s="105"/>
      <c r="T2209" s="106"/>
      <c r="U2209" s="107"/>
      <c r="V2209" s="108"/>
      <c r="W2209" s="107"/>
      <c r="X2209" s="107"/>
      <c r="AA2209" s="107"/>
      <c r="AB2209" s="110"/>
      <c r="AC2209" s="110"/>
      <c r="AE2209" s="105"/>
      <c r="AF2209" s="105"/>
      <c r="AR2209" s="112"/>
    </row>
    <row r="2210" spans="2:44" x14ac:dyDescent="0.25">
      <c r="B2210" s="1" t="str">
        <f>IF(I2210="","",
(IF(N2210=FİLTRE!$H$6,2,0)+IF(FİLTRE!$H$6="TOPLAM",2,0))
)</f>
        <v/>
      </c>
      <c r="C2210">
        <f>IF(FİLTRE!$M$5="",9,(IF(U2210&gt;=FİLTRE!$M$5,1,0)))</f>
        <v>1</v>
      </c>
      <c r="D2210" s="1">
        <f>IF(FİLTRE!$M$6="",9,(IF('SKT LİSTESİ'!P2210&lt;=FİLTRE!$M$6,1,0)))</f>
        <v>1</v>
      </c>
      <c r="E2210" s="25" t="str">
        <f>IF(I2210="","",(COUNTIFS($L$4:L2210,L2210)))</f>
        <v/>
      </c>
      <c r="F2210" s="13">
        <f>IF(OR(B2210&lt;&gt;2,C2210&lt;&gt;1,D2210&lt;&gt;1,H2210&lt;&gt;1),0,
COUNTIFS($B$4:B2210,2,$C$4:C2210,1,$D$4:D2210,1,$H$4:H2210,1))</f>
        <v>0</v>
      </c>
      <c r="G2210" s="26" t="str">
        <f>IF(I2210="","",(COUNTIF($E$4:E2210,E2210)))</f>
        <v/>
      </c>
      <c r="H2210" s="1">
        <f>IF(AND(J2210="SAYIM",FİLTRE!$H$5="RAFTA",U2210&lt;&gt;0),1,0)+
IF(AND(J2210="İADE DEPO",FİLTRE!$H$5="İADE DEPO"),1,0)+
IF(FİLTRE!$H$5="TÜMÜ",1,0)+
IF(AND(J2210="FİRMA İADE",FİLTRE!$H$5="FİRMA İADE"),1,0)+
IF(AND(J2210="İMHA",FİLTRE!$H$5="İMHA"),1,0)</f>
        <v>1</v>
      </c>
      <c r="I2210" s="99"/>
      <c r="J2210" s="100"/>
      <c r="K2210" s="100"/>
      <c r="L2210" s="101"/>
      <c r="M2210" s="102"/>
      <c r="N2210" s="101"/>
      <c r="O2210" s="99"/>
      <c r="P2210" s="103"/>
      <c r="Q2210" s="104"/>
      <c r="R2210" s="50"/>
      <c r="S2210" s="105"/>
      <c r="T2210" s="106"/>
      <c r="U2210" s="107"/>
      <c r="V2210" s="108"/>
      <c r="W2210" s="107"/>
      <c r="X2210" s="107"/>
      <c r="AA2210" s="107"/>
      <c r="AB2210" s="110"/>
      <c r="AC2210" s="110"/>
      <c r="AE2210" s="105"/>
      <c r="AF2210" s="105"/>
      <c r="AR2210" s="112"/>
    </row>
    <row r="2211" spans="2:44" x14ac:dyDescent="0.25">
      <c r="B2211" s="1" t="str">
        <f>IF(I2211="","",
(IF(N2211=FİLTRE!$H$6,2,0)+IF(FİLTRE!$H$6="TOPLAM",2,0))
)</f>
        <v/>
      </c>
      <c r="C2211">
        <f>IF(FİLTRE!$M$5="",9,(IF(U2211&gt;=FİLTRE!$M$5,1,0)))</f>
        <v>1</v>
      </c>
      <c r="D2211" s="1">
        <f>IF(FİLTRE!$M$6="",9,(IF('SKT LİSTESİ'!P2211&lt;=FİLTRE!$M$6,1,0)))</f>
        <v>1</v>
      </c>
      <c r="E2211" s="25" t="str">
        <f>IF(I2211="","",(COUNTIFS($L$4:L2211,L2211)))</f>
        <v/>
      </c>
      <c r="F2211" s="13">
        <f>IF(OR(B2211&lt;&gt;2,C2211&lt;&gt;1,D2211&lt;&gt;1,H2211&lt;&gt;1),0,
COUNTIFS($B$4:B2211,2,$C$4:C2211,1,$D$4:D2211,1,$H$4:H2211,1))</f>
        <v>0</v>
      </c>
      <c r="G2211" s="26" t="str">
        <f>IF(I2211="","",(COUNTIF($E$4:E2211,E2211)))</f>
        <v/>
      </c>
      <c r="H2211" s="1">
        <f>IF(AND(J2211="SAYIM",FİLTRE!$H$5="RAFTA",U2211&lt;&gt;0),1,0)+
IF(AND(J2211="İADE DEPO",FİLTRE!$H$5="İADE DEPO"),1,0)+
IF(FİLTRE!$H$5="TÜMÜ",1,0)+
IF(AND(J2211="FİRMA İADE",FİLTRE!$H$5="FİRMA İADE"),1,0)+
IF(AND(J2211="İMHA",FİLTRE!$H$5="İMHA"),1,0)</f>
        <v>1</v>
      </c>
      <c r="I2211" s="99"/>
      <c r="J2211" s="100"/>
      <c r="K2211" s="100"/>
      <c r="L2211" s="101"/>
      <c r="M2211" s="102"/>
      <c r="N2211" s="101"/>
      <c r="O2211" s="99"/>
      <c r="P2211" s="103"/>
      <c r="Q2211" s="104"/>
      <c r="R2211" s="50"/>
      <c r="S2211" s="105"/>
      <c r="T2211" s="106"/>
      <c r="U2211" s="107"/>
      <c r="V2211" s="108"/>
      <c r="W2211" s="107"/>
      <c r="X2211" s="107"/>
      <c r="AA2211" s="107"/>
      <c r="AB2211" s="110"/>
      <c r="AC2211" s="110"/>
      <c r="AE2211" s="105"/>
      <c r="AF2211" s="105"/>
      <c r="AR2211" s="112"/>
    </row>
    <row r="2212" spans="2:44" x14ac:dyDescent="0.25">
      <c r="B2212" s="1" t="str">
        <f>IF(I2212="","",
(IF(N2212=FİLTRE!$H$6,2,0)+IF(FİLTRE!$H$6="TOPLAM",2,0))
)</f>
        <v/>
      </c>
      <c r="C2212">
        <f>IF(FİLTRE!$M$5="",9,(IF(U2212&gt;=FİLTRE!$M$5,1,0)))</f>
        <v>1</v>
      </c>
      <c r="D2212" s="1">
        <f>IF(FİLTRE!$M$6="",9,(IF('SKT LİSTESİ'!P2212&lt;=FİLTRE!$M$6,1,0)))</f>
        <v>1</v>
      </c>
      <c r="E2212" s="25" t="str">
        <f>IF(I2212="","",(COUNTIFS($L$4:L2212,L2212)))</f>
        <v/>
      </c>
      <c r="F2212" s="13">
        <f>IF(OR(B2212&lt;&gt;2,C2212&lt;&gt;1,D2212&lt;&gt;1,H2212&lt;&gt;1),0,
COUNTIFS($B$4:B2212,2,$C$4:C2212,1,$D$4:D2212,1,$H$4:H2212,1))</f>
        <v>0</v>
      </c>
      <c r="G2212" s="26" t="str">
        <f>IF(I2212="","",(COUNTIF($E$4:E2212,E2212)))</f>
        <v/>
      </c>
      <c r="H2212" s="1">
        <f>IF(AND(J2212="SAYIM",FİLTRE!$H$5="RAFTA",U2212&lt;&gt;0),1,0)+
IF(AND(J2212="İADE DEPO",FİLTRE!$H$5="İADE DEPO"),1,0)+
IF(FİLTRE!$H$5="TÜMÜ",1,0)+
IF(AND(J2212="FİRMA İADE",FİLTRE!$H$5="FİRMA İADE"),1,0)+
IF(AND(J2212="İMHA",FİLTRE!$H$5="İMHA"),1,0)</f>
        <v>1</v>
      </c>
      <c r="I2212" s="99"/>
      <c r="J2212" s="100"/>
      <c r="K2212" s="100"/>
      <c r="L2212" s="101"/>
      <c r="M2212" s="102"/>
      <c r="N2212" s="101"/>
      <c r="O2212" s="99"/>
      <c r="P2212" s="103"/>
      <c r="Q2212" s="104"/>
      <c r="R2212" s="50"/>
      <c r="S2212" s="105"/>
      <c r="T2212" s="106"/>
      <c r="U2212" s="107"/>
      <c r="V2212" s="108"/>
      <c r="W2212" s="107"/>
      <c r="X2212" s="107"/>
      <c r="AA2212" s="107"/>
      <c r="AB2212" s="110"/>
      <c r="AC2212" s="110"/>
      <c r="AE2212" s="105"/>
      <c r="AF2212" s="105"/>
      <c r="AR2212" s="112"/>
    </row>
    <row r="2213" spans="2:44" x14ac:dyDescent="0.25">
      <c r="B2213" s="1" t="str">
        <f>IF(I2213="","",
(IF(N2213=FİLTRE!$H$6,2,0)+IF(FİLTRE!$H$6="TOPLAM",2,0))
)</f>
        <v/>
      </c>
      <c r="C2213">
        <f>IF(FİLTRE!$M$5="",9,(IF(U2213&gt;=FİLTRE!$M$5,1,0)))</f>
        <v>1</v>
      </c>
      <c r="D2213" s="1">
        <f>IF(FİLTRE!$M$6="",9,(IF('SKT LİSTESİ'!P2213&lt;=FİLTRE!$M$6,1,0)))</f>
        <v>1</v>
      </c>
      <c r="E2213" s="25" t="str">
        <f>IF(I2213="","",(COUNTIFS($L$4:L2213,L2213)))</f>
        <v/>
      </c>
      <c r="F2213" s="13">
        <f>IF(OR(B2213&lt;&gt;2,C2213&lt;&gt;1,D2213&lt;&gt;1,H2213&lt;&gt;1),0,
COUNTIFS($B$4:B2213,2,$C$4:C2213,1,$D$4:D2213,1,$H$4:H2213,1))</f>
        <v>0</v>
      </c>
      <c r="G2213" s="26" t="str">
        <f>IF(I2213="","",(COUNTIF($E$4:E2213,E2213)))</f>
        <v/>
      </c>
      <c r="H2213" s="1">
        <f>IF(AND(J2213="SAYIM",FİLTRE!$H$5="RAFTA",U2213&lt;&gt;0),1,0)+
IF(AND(J2213="İADE DEPO",FİLTRE!$H$5="İADE DEPO"),1,0)+
IF(FİLTRE!$H$5="TÜMÜ",1,0)+
IF(AND(J2213="FİRMA İADE",FİLTRE!$H$5="FİRMA İADE"),1,0)+
IF(AND(J2213="İMHA",FİLTRE!$H$5="İMHA"),1,0)</f>
        <v>1</v>
      </c>
      <c r="I2213" s="99"/>
      <c r="J2213" s="100"/>
      <c r="K2213" s="100"/>
      <c r="L2213" s="101"/>
      <c r="M2213" s="102"/>
      <c r="N2213" s="101"/>
      <c r="O2213" s="99"/>
      <c r="P2213" s="103"/>
      <c r="Q2213" s="104"/>
      <c r="R2213" s="50"/>
      <c r="S2213" s="105"/>
      <c r="T2213" s="106"/>
      <c r="U2213" s="107"/>
      <c r="V2213" s="108"/>
      <c r="W2213" s="107"/>
      <c r="X2213" s="107"/>
      <c r="AA2213" s="107"/>
      <c r="AB2213" s="110"/>
      <c r="AC2213" s="110"/>
      <c r="AE2213" s="105"/>
      <c r="AF2213" s="105"/>
      <c r="AR2213" s="112"/>
    </row>
    <row r="2214" spans="2:44" x14ac:dyDescent="0.25">
      <c r="B2214" s="1" t="str">
        <f>IF(I2214="","",
(IF(N2214=FİLTRE!$H$6,2,0)+IF(FİLTRE!$H$6="TOPLAM",2,0))
)</f>
        <v/>
      </c>
      <c r="C2214">
        <f>IF(FİLTRE!$M$5="",9,(IF(U2214&gt;=FİLTRE!$M$5,1,0)))</f>
        <v>1</v>
      </c>
      <c r="D2214" s="1">
        <f>IF(FİLTRE!$M$6="",9,(IF('SKT LİSTESİ'!P2214&lt;=FİLTRE!$M$6,1,0)))</f>
        <v>1</v>
      </c>
      <c r="E2214" s="25" t="str">
        <f>IF(I2214="","",(COUNTIFS($L$4:L2214,L2214)))</f>
        <v/>
      </c>
      <c r="F2214" s="13">
        <f>IF(OR(B2214&lt;&gt;2,C2214&lt;&gt;1,D2214&lt;&gt;1,H2214&lt;&gt;1),0,
COUNTIFS($B$4:B2214,2,$C$4:C2214,1,$D$4:D2214,1,$H$4:H2214,1))</f>
        <v>0</v>
      </c>
      <c r="G2214" s="26" t="str">
        <f>IF(I2214="","",(COUNTIF($E$4:E2214,E2214)))</f>
        <v/>
      </c>
      <c r="H2214" s="1">
        <f>IF(AND(J2214="SAYIM",FİLTRE!$H$5="RAFTA",U2214&lt;&gt;0),1,0)+
IF(AND(J2214="İADE DEPO",FİLTRE!$H$5="İADE DEPO"),1,0)+
IF(FİLTRE!$H$5="TÜMÜ",1,0)+
IF(AND(J2214="FİRMA İADE",FİLTRE!$H$5="FİRMA İADE"),1,0)+
IF(AND(J2214="İMHA",FİLTRE!$H$5="İMHA"),1,0)</f>
        <v>1</v>
      </c>
      <c r="I2214" s="99"/>
      <c r="J2214" s="100"/>
      <c r="K2214" s="100"/>
      <c r="L2214" s="101"/>
      <c r="M2214" s="102"/>
      <c r="N2214" s="101"/>
      <c r="O2214" s="99"/>
      <c r="P2214" s="103"/>
      <c r="Q2214" s="104"/>
      <c r="R2214" s="50"/>
      <c r="S2214" s="105"/>
      <c r="T2214" s="106"/>
      <c r="U2214" s="107"/>
      <c r="V2214" s="108"/>
      <c r="W2214" s="107"/>
      <c r="X2214" s="107"/>
      <c r="AA2214" s="107"/>
      <c r="AB2214" s="110"/>
      <c r="AC2214" s="110"/>
      <c r="AE2214" s="105"/>
      <c r="AF2214" s="105"/>
      <c r="AR2214" s="112"/>
    </row>
    <row r="2215" spans="2:44" x14ac:dyDescent="0.25">
      <c r="B2215" s="1" t="str">
        <f>IF(I2215="","",
(IF(N2215=FİLTRE!$H$6,2,0)+IF(FİLTRE!$H$6="TOPLAM",2,0))
)</f>
        <v/>
      </c>
      <c r="C2215">
        <f>IF(FİLTRE!$M$5="",9,(IF(U2215&gt;=FİLTRE!$M$5,1,0)))</f>
        <v>1</v>
      </c>
      <c r="D2215" s="1">
        <f>IF(FİLTRE!$M$6="",9,(IF('SKT LİSTESİ'!P2215&lt;=FİLTRE!$M$6,1,0)))</f>
        <v>1</v>
      </c>
      <c r="E2215" s="25" t="str">
        <f>IF(I2215="","",(COUNTIFS($L$4:L2215,L2215)))</f>
        <v/>
      </c>
      <c r="F2215" s="13">
        <f>IF(OR(B2215&lt;&gt;2,C2215&lt;&gt;1,D2215&lt;&gt;1,H2215&lt;&gt;1),0,
COUNTIFS($B$4:B2215,2,$C$4:C2215,1,$D$4:D2215,1,$H$4:H2215,1))</f>
        <v>0</v>
      </c>
      <c r="G2215" s="26" t="str">
        <f>IF(I2215="","",(COUNTIF($E$4:E2215,E2215)))</f>
        <v/>
      </c>
      <c r="H2215" s="1">
        <f>IF(AND(J2215="SAYIM",FİLTRE!$H$5="RAFTA",U2215&lt;&gt;0),1,0)+
IF(AND(J2215="İADE DEPO",FİLTRE!$H$5="İADE DEPO"),1,0)+
IF(FİLTRE!$H$5="TÜMÜ",1,0)+
IF(AND(J2215="FİRMA İADE",FİLTRE!$H$5="FİRMA İADE"),1,0)+
IF(AND(J2215="İMHA",FİLTRE!$H$5="İMHA"),1,0)</f>
        <v>1</v>
      </c>
      <c r="I2215" s="99"/>
      <c r="J2215" s="100"/>
      <c r="K2215" s="100"/>
      <c r="L2215" s="101"/>
      <c r="M2215" s="102"/>
      <c r="N2215" s="101"/>
      <c r="O2215" s="99"/>
      <c r="P2215" s="103"/>
      <c r="Q2215" s="104"/>
      <c r="R2215" s="50"/>
      <c r="S2215" s="105"/>
      <c r="T2215" s="106"/>
      <c r="U2215" s="107"/>
      <c r="V2215" s="108"/>
      <c r="W2215" s="107"/>
      <c r="X2215" s="107"/>
      <c r="AA2215" s="107"/>
      <c r="AB2215" s="110"/>
      <c r="AC2215" s="110"/>
      <c r="AE2215" s="105"/>
      <c r="AF2215" s="105"/>
      <c r="AR2215" s="112"/>
    </row>
    <row r="2216" spans="2:44" x14ac:dyDescent="0.25">
      <c r="B2216" s="1" t="str">
        <f>IF(I2216="","",
(IF(N2216=FİLTRE!$H$6,2,0)+IF(FİLTRE!$H$6="TOPLAM",2,0))
)</f>
        <v/>
      </c>
      <c r="C2216">
        <f>IF(FİLTRE!$M$5="",9,(IF(U2216&gt;=FİLTRE!$M$5,1,0)))</f>
        <v>1</v>
      </c>
      <c r="D2216" s="1">
        <f>IF(FİLTRE!$M$6="",9,(IF('SKT LİSTESİ'!P2216&lt;=FİLTRE!$M$6,1,0)))</f>
        <v>1</v>
      </c>
      <c r="E2216" s="25" t="str">
        <f>IF(I2216="","",(COUNTIFS($L$4:L2216,L2216)))</f>
        <v/>
      </c>
      <c r="F2216" s="13">
        <f>IF(OR(B2216&lt;&gt;2,C2216&lt;&gt;1,D2216&lt;&gt;1,H2216&lt;&gt;1),0,
COUNTIFS($B$4:B2216,2,$C$4:C2216,1,$D$4:D2216,1,$H$4:H2216,1))</f>
        <v>0</v>
      </c>
      <c r="G2216" s="26" t="str">
        <f>IF(I2216="","",(COUNTIF($E$4:E2216,E2216)))</f>
        <v/>
      </c>
      <c r="H2216" s="1">
        <f>IF(AND(J2216="SAYIM",FİLTRE!$H$5="RAFTA",U2216&lt;&gt;0),1,0)+
IF(AND(J2216="İADE DEPO",FİLTRE!$H$5="İADE DEPO"),1,0)+
IF(FİLTRE!$H$5="TÜMÜ",1,0)+
IF(AND(J2216="FİRMA İADE",FİLTRE!$H$5="FİRMA İADE"),1,0)+
IF(AND(J2216="İMHA",FİLTRE!$H$5="İMHA"),1,0)</f>
        <v>1</v>
      </c>
      <c r="I2216" s="99"/>
      <c r="J2216" s="100"/>
      <c r="K2216" s="100"/>
      <c r="L2216" s="101"/>
      <c r="M2216" s="102"/>
      <c r="N2216" s="101"/>
      <c r="O2216" s="99"/>
      <c r="P2216" s="103"/>
      <c r="Q2216" s="104"/>
      <c r="R2216" s="50"/>
      <c r="S2216" s="105"/>
      <c r="T2216" s="106"/>
      <c r="U2216" s="107"/>
      <c r="V2216" s="108"/>
      <c r="W2216" s="107"/>
      <c r="X2216" s="107"/>
      <c r="AA2216" s="107"/>
      <c r="AB2216" s="110"/>
      <c r="AC2216" s="110"/>
      <c r="AE2216" s="105"/>
      <c r="AF2216" s="105"/>
      <c r="AR2216" s="112"/>
    </row>
    <row r="2217" spans="2:44" x14ac:dyDescent="0.25">
      <c r="B2217" s="1" t="str">
        <f>IF(I2217="","",
(IF(N2217=FİLTRE!$H$6,2,0)+IF(FİLTRE!$H$6="TOPLAM",2,0))
)</f>
        <v/>
      </c>
      <c r="C2217">
        <f>IF(FİLTRE!$M$5="",9,(IF(U2217&gt;=FİLTRE!$M$5,1,0)))</f>
        <v>1</v>
      </c>
      <c r="D2217" s="1">
        <f>IF(FİLTRE!$M$6="",9,(IF('SKT LİSTESİ'!P2217&lt;=FİLTRE!$M$6,1,0)))</f>
        <v>1</v>
      </c>
      <c r="E2217" s="25" t="str">
        <f>IF(I2217="","",(COUNTIFS($L$4:L2217,L2217)))</f>
        <v/>
      </c>
      <c r="F2217" s="13">
        <f>IF(OR(B2217&lt;&gt;2,C2217&lt;&gt;1,D2217&lt;&gt;1,H2217&lt;&gt;1),0,
COUNTIFS($B$4:B2217,2,$C$4:C2217,1,$D$4:D2217,1,$H$4:H2217,1))</f>
        <v>0</v>
      </c>
      <c r="G2217" s="26" t="str">
        <f>IF(I2217="","",(COUNTIF($E$4:E2217,E2217)))</f>
        <v/>
      </c>
      <c r="H2217" s="1">
        <f>IF(AND(J2217="SAYIM",FİLTRE!$H$5="RAFTA",U2217&lt;&gt;0),1,0)+
IF(AND(J2217="İADE DEPO",FİLTRE!$H$5="İADE DEPO"),1,0)+
IF(FİLTRE!$H$5="TÜMÜ",1,0)+
IF(AND(J2217="FİRMA İADE",FİLTRE!$H$5="FİRMA İADE"),1,0)+
IF(AND(J2217="İMHA",FİLTRE!$H$5="İMHA"),1,0)</f>
        <v>1</v>
      </c>
      <c r="I2217" s="99"/>
      <c r="J2217" s="100"/>
      <c r="K2217" s="100"/>
      <c r="L2217" s="101"/>
      <c r="M2217" s="102"/>
      <c r="N2217" s="101"/>
      <c r="O2217" s="99"/>
      <c r="P2217" s="103"/>
      <c r="Q2217" s="104"/>
      <c r="R2217" s="50"/>
      <c r="S2217" s="105"/>
      <c r="T2217" s="106"/>
      <c r="U2217" s="107"/>
      <c r="V2217" s="108"/>
      <c r="W2217" s="107"/>
      <c r="X2217" s="107"/>
      <c r="AA2217" s="107"/>
      <c r="AB2217" s="110"/>
      <c r="AC2217" s="110"/>
      <c r="AE2217" s="105"/>
      <c r="AF2217" s="105"/>
      <c r="AR2217" s="112"/>
    </row>
    <row r="2218" spans="2:44" x14ac:dyDescent="0.25">
      <c r="B2218" s="1" t="str">
        <f>IF(I2218="","",
(IF(N2218=FİLTRE!$H$6,2,0)+IF(FİLTRE!$H$6="TOPLAM",2,0))
)</f>
        <v/>
      </c>
      <c r="C2218">
        <f>IF(FİLTRE!$M$5="",9,(IF(U2218&gt;=FİLTRE!$M$5,1,0)))</f>
        <v>1</v>
      </c>
      <c r="D2218" s="1">
        <f>IF(FİLTRE!$M$6="",9,(IF('SKT LİSTESİ'!P2218&lt;=FİLTRE!$M$6,1,0)))</f>
        <v>1</v>
      </c>
      <c r="E2218" s="25" t="str">
        <f>IF(I2218="","",(COUNTIFS($L$4:L2218,L2218)))</f>
        <v/>
      </c>
      <c r="F2218" s="13">
        <f>IF(OR(B2218&lt;&gt;2,C2218&lt;&gt;1,D2218&lt;&gt;1,H2218&lt;&gt;1),0,
COUNTIFS($B$4:B2218,2,$C$4:C2218,1,$D$4:D2218,1,$H$4:H2218,1))</f>
        <v>0</v>
      </c>
      <c r="G2218" s="26" t="str">
        <f>IF(I2218="","",(COUNTIF($E$4:E2218,E2218)))</f>
        <v/>
      </c>
      <c r="H2218" s="1">
        <f>IF(AND(J2218="SAYIM",FİLTRE!$H$5="RAFTA",U2218&lt;&gt;0),1,0)+
IF(AND(J2218="İADE DEPO",FİLTRE!$H$5="İADE DEPO"),1,0)+
IF(FİLTRE!$H$5="TÜMÜ",1,0)+
IF(AND(J2218="FİRMA İADE",FİLTRE!$H$5="FİRMA İADE"),1,0)+
IF(AND(J2218="İMHA",FİLTRE!$H$5="İMHA"),1,0)</f>
        <v>1</v>
      </c>
      <c r="I2218" s="99"/>
      <c r="J2218" s="100"/>
      <c r="K2218" s="100"/>
      <c r="L2218" s="101"/>
      <c r="M2218" s="102"/>
      <c r="N2218" s="101"/>
      <c r="O2218" s="99"/>
      <c r="P2218" s="103"/>
      <c r="Q2218" s="104"/>
      <c r="R2218" s="50"/>
      <c r="S2218" s="105"/>
      <c r="T2218" s="106"/>
      <c r="U2218" s="107"/>
      <c r="V2218" s="108"/>
      <c r="W2218" s="107"/>
      <c r="X2218" s="107"/>
      <c r="AA2218" s="107"/>
      <c r="AB2218" s="110"/>
      <c r="AC2218" s="110"/>
      <c r="AE2218" s="105"/>
      <c r="AF2218" s="105"/>
      <c r="AR2218" s="112"/>
    </row>
    <row r="2219" spans="2:44" x14ac:dyDescent="0.25">
      <c r="B2219" s="1" t="str">
        <f>IF(I2219="","",
(IF(N2219=FİLTRE!$H$6,2,0)+IF(FİLTRE!$H$6="TOPLAM",2,0))
)</f>
        <v/>
      </c>
      <c r="C2219">
        <f>IF(FİLTRE!$M$5="",9,(IF(U2219&gt;=FİLTRE!$M$5,1,0)))</f>
        <v>1</v>
      </c>
      <c r="D2219" s="1">
        <f>IF(FİLTRE!$M$6="",9,(IF('SKT LİSTESİ'!P2219&lt;=FİLTRE!$M$6,1,0)))</f>
        <v>1</v>
      </c>
      <c r="E2219" s="25" t="str">
        <f>IF(I2219="","",(COUNTIFS($L$4:L2219,L2219)))</f>
        <v/>
      </c>
      <c r="F2219" s="13">
        <f>IF(OR(B2219&lt;&gt;2,C2219&lt;&gt;1,D2219&lt;&gt;1,H2219&lt;&gt;1),0,
COUNTIFS($B$4:B2219,2,$C$4:C2219,1,$D$4:D2219,1,$H$4:H2219,1))</f>
        <v>0</v>
      </c>
      <c r="G2219" s="26" t="str">
        <f>IF(I2219="","",(COUNTIF($E$4:E2219,E2219)))</f>
        <v/>
      </c>
      <c r="H2219" s="1">
        <f>IF(AND(J2219="SAYIM",FİLTRE!$H$5="RAFTA",U2219&lt;&gt;0),1,0)+
IF(AND(J2219="İADE DEPO",FİLTRE!$H$5="İADE DEPO"),1,0)+
IF(FİLTRE!$H$5="TÜMÜ",1,0)+
IF(AND(J2219="FİRMA İADE",FİLTRE!$H$5="FİRMA İADE"),1,0)+
IF(AND(J2219="İMHA",FİLTRE!$H$5="İMHA"),1,0)</f>
        <v>1</v>
      </c>
      <c r="I2219" s="99"/>
      <c r="J2219" s="100"/>
      <c r="K2219" s="100"/>
      <c r="L2219" s="101"/>
      <c r="M2219" s="102"/>
      <c r="N2219" s="101"/>
      <c r="O2219" s="99"/>
      <c r="P2219" s="103"/>
      <c r="Q2219" s="104"/>
      <c r="R2219" s="50"/>
      <c r="S2219" s="105"/>
      <c r="T2219" s="106"/>
      <c r="U2219" s="107"/>
      <c r="V2219" s="108"/>
      <c r="W2219" s="107"/>
      <c r="X2219" s="107"/>
      <c r="AA2219" s="107"/>
      <c r="AB2219" s="110"/>
      <c r="AC2219" s="110"/>
      <c r="AE2219" s="105"/>
      <c r="AF2219" s="105"/>
      <c r="AR2219" s="112"/>
    </row>
    <row r="2220" spans="2:44" x14ac:dyDescent="0.25">
      <c r="B2220" s="1" t="str">
        <f>IF(I2220="","",
(IF(N2220=FİLTRE!$H$6,2,0)+IF(FİLTRE!$H$6="TOPLAM",2,0))
)</f>
        <v/>
      </c>
      <c r="C2220">
        <f>IF(FİLTRE!$M$5="",9,(IF(U2220&gt;=FİLTRE!$M$5,1,0)))</f>
        <v>1</v>
      </c>
      <c r="D2220" s="1">
        <f>IF(FİLTRE!$M$6="",9,(IF('SKT LİSTESİ'!P2220&lt;=FİLTRE!$M$6,1,0)))</f>
        <v>1</v>
      </c>
      <c r="E2220" s="25" t="str">
        <f>IF(I2220="","",(COUNTIFS($L$4:L2220,L2220)))</f>
        <v/>
      </c>
      <c r="F2220" s="13">
        <f>IF(OR(B2220&lt;&gt;2,C2220&lt;&gt;1,D2220&lt;&gt;1,H2220&lt;&gt;1),0,
COUNTIFS($B$4:B2220,2,$C$4:C2220,1,$D$4:D2220,1,$H$4:H2220,1))</f>
        <v>0</v>
      </c>
      <c r="G2220" s="26" t="str">
        <f>IF(I2220="","",(COUNTIF($E$4:E2220,E2220)))</f>
        <v/>
      </c>
      <c r="H2220" s="1">
        <f>IF(AND(J2220="SAYIM",FİLTRE!$H$5="RAFTA",U2220&lt;&gt;0),1,0)+
IF(AND(J2220="İADE DEPO",FİLTRE!$H$5="İADE DEPO"),1,0)+
IF(FİLTRE!$H$5="TÜMÜ",1,0)+
IF(AND(J2220="FİRMA İADE",FİLTRE!$H$5="FİRMA İADE"),1,0)+
IF(AND(J2220="İMHA",FİLTRE!$H$5="İMHA"),1,0)</f>
        <v>1</v>
      </c>
      <c r="I2220" s="99"/>
      <c r="J2220" s="100"/>
      <c r="K2220" s="100"/>
      <c r="L2220" s="101"/>
      <c r="M2220" s="102"/>
      <c r="N2220" s="101"/>
      <c r="O2220" s="99"/>
      <c r="P2220" s="103"/>
      <c r="Q2220" s="104"/>
      <c r="R2220" s="50"/>
      <c r="S2220" s="105"/>
      <c r="T2220" s="106"/>
      <c r="U2220" s="107"/>
      <c r="V2220" s="108"/>
      <c r="W2220" s="107"/>
      <c r="X2220" s="107"/>
      <c r="AA2220" s="107"/>
      <c r="AB2220" s="110"/>
      <c r="AC2220" s="110"/>
      <c r="AE2220" s="105"/>
      <c r="AF2220" s="105"/>
      <c r="AR2220" s="112"/>
    </row>
    <row r="2221" spans="2:44" x14ac:dyDescent="0.25">
      <c r="B2221" s="1" t="str">
        <f>IF(I2221="","",
(IF(N2221=FİLTRE!$H$6,2,0)+IF(FİLTRE!$H$6="TOPLAM",2,0))
)</f>
        <v/>
      </c>
      <c r="C2221">
        <f>IF(FİLTRE!$M$5="",9,(IF(U2221&gt;=FİLTRE!$M$5,1,0)))</f>
        <v>1</v>
      </c>
      <c r="D2221" s="1">
        <f>IF(FİLTRE!$M$6="",9,(IF('SKT LİSTESİ'!P2221&lt;=FİLTRE!$M$6,1,0)))</f>
        <v>1</v>
      </c>
      <c r="E2221" s="25" t="str">
        <f>IF(I2221="","",(COUNTIFS($L$4:L2221,L2221)))</f>
        <v/>
      </c>
      <c r="F2221" s="13">
        <f>IF(OR(B2221&lt;&gt;2,C2221&lt;&gt;1,D2221&lt;&gt;1,H2221&lt;&gt;1),0,
COUNTIFS($B$4:B2221,2,$C$4:C2221,1,$D$4:D2221,1,$H$4:H2221,1))</f>
        <v>0</v>
      </c>
      <c r="G2221" s="26" t="str">
        <f>IF(I2221="","",(COUNTIF($E$4:E2221,E2221)))</f>
        <v/>
      </c>
      <c r="H2221" s="1">
        <f>IF(AND(J2221="SAYIM",FİLTRE!$H$5="RAFTA",U2221&lt;&gt;0),1,0)+
IF(AND(J2221="İADE DEPO",FİLTRE!$H$5="İADE DEPO"),1,0)+
IF(FİLTRE!$H$5="TÜMÜ",1,0)+
IF(AND(J2221="FİRMA İADE",FİLTRE!$H$5="FİRMA İADE"),1,0)+
IF(AND(J2221="İMHA",FİLTRE!$H$5="İMHA"),1,0)</f>
        <v>1</v>
      </c>
      <c r="I2221" s="99"/>
      <c r="J2221" s="100"/>
      <c r="K2221" s="100"/>
      <c r="L2221" s="101"/>
      <c r="M2221" s="102"/>
      <c r="N2221" s="101"/>
      <c r="O2221" s="99"/>
      <c r="P2221" s="103"/>
      <c r="Q2221" s="104"/>
      <c r="R2221" s="50"/>
      <c r="S2221" s="105"/>
      <c r="T2221" s="106"/>
      <c r="U2221" s="107"/>
      <c r="V2221" s="108"/>
      <c r="W2221" s="107"/>
      <c r="X2221" s="107"/>
      <c r="AA2221" s="107"/>
      <c r="AB2221" s="110"/>
      <c r="AC2221" s="110"/>
      <c r="AE2221" s="105"/>
      <c r="AF2221" s="105"/>
      <c r="AR2221" s="112"/>
    </row>
    <row r="2222" spans="2:44" x14ac:dyDescent="0.25">
      <c r="B2222" s="1" t="str">
        <f>IF(I2222="","",
(IF(N2222=FİLTRE!$H$6,2,0)+IF(FİLTRE!$H$6="TOPLAM",2,0))
)</f>
        <v/>
      </c>
      <c r="C2222">
        <f>IF(FİLTRE!$M$5="",9,(IF(U2222&gt;=FİLTRE!$M$5,1,0)))</f>
        <v>1</v>
      </c>
      <c r="D2222" s="1">
        <f>IF(FİLTRE!$M$6="",9,(IF('SKT LİSTESİ'!P2222&lt;=FİLTRE!$M$6,1,0)))</f>
        <v>1</v>
      </c>
      <c r="E2222" s="25" t="str">
        <f>IF(I2222="","",(COUNTIFS($L$4:L2222,L2222)))</f>
        <v/>
      </c>
      <c r="F2222" s="13">
        <f>IF(OR(B2222&lt;&gt;2,C2222&lt;&gt;1,D2222&lt;&gt;1,H2222&lt;&gt;1),0,
COUNTIFS($B$4:B2222,2,$C$4:C2222,1,$D$4:D2222,1,$H$4:H2222,1))</f>
        <v>0</v>
      </c>
      <c r="G2222" s="26" t="str">
        <f>IF(I2222="","",(COUNTIF($E$4:E2222,E2222)))</f>
        <v/>
      </c>
      <c r="H2222" s="1">
        <f>IF(AND(J2222="SAYIM",FİLTRE!$H$5="RAFTA",U2222&lt;&gt;0),1,0)+
IF(AND(J2222="İADE DEPO",FİLTRE!$H$5="İADE DEPO"),1,0)+
IF(FİLTRE!$H$5="TÜMÜ",1,0)+
IF(AND(J2222="FİRMA İADE",FİLTRE!$H$5="FİRMA İADE"),1,0)+
IF(AND(J2222="İMHA",FİLTRE!$H$5="İMHA"),1,0)</f>
        <v>1</v>
      </c>
      <c r="I2222" s="99"/>
      <c r="J2222" s="100"/>
      <c r="K2222" s="100"/>
      <c r="L2222" s="101"/>
      <c r="M2222" s="102"/>
      <c r="N2222" s="101"/>
      <c r="O2222" s="99"/>
      <c r="P2222" s="103"/>
      <c r="Q2222" s="104"/>
      <c r="R2222" s="50"/>
      <c r="S2222" s="105"/>
      <c r="T2222" s="106"/>
      <c r="U2222" s="107"/>
      <c r="V2222" s="108"/>
      <c r="W2222" s="107"/>
      <c r="X2222" s="107"/>
      <c r="AA2222" s="107"/>
      <c r="AB2222" s="110"/>
      <c r="AC2222" s="110"/>
      <c r="AE2222" s="105"/>
      <c r="AF2222" s="105"/>
      <c r="AR2222" s="112"/>
    </row>
    <row r="2223" spans="2:44" x14ac:dyDescent="0.25">
      <c r="B2223" s="1" t="str">
        <f>IF(I2223="","",
(IF(N2223=FİLTRE!$H$6,2,0)+IF(FİLTRE!$H$6="TOPLAM",2,0))
)</f>
        <v/>
      </c>
      <c r="C2223">
        <f>IF(FİLTRE!$M$5="",9,(IF(U2223&gt;=FİLTRE!$M$5,1,0)))</f>
        <v>1</v>
      </c>
      <c r="D2223" s="1">
        <f>IF(FİLTRE!$M$6="",9,(IF('SKT LİSTESİ'!P2223&lt;=FİLTRE!$M$6,1,0)))</f>
        <v>1</v>
      </c>
      <c r="E2223" s="25" t="str">
        <f>IF(I2223="","",(COUNTIFS($L$4:L2223,L2223)))</f>
        <v/>
      </c>
      <c r="F2223" s="13">
        <f>IF(OR(B2223&lt;&gt;2,C2223&lt;&gt;1,D2223&lt;&gt;1,H2223&lt;&gt;1),0,
COUNTIFS($B$4:B2223,2,$C$4:C2223,1,$D$4:D2223,1,$H$4:H2223,1))</f>
        <v>0</v>
      </c>
      <c r="G2223" s="26" t="str">
        <f>IF(I2223="","",(COUNTIF($E$4:E2223,E2223)))</f>
        <v/>
      </c>
      <c r="H2223" s="1">
        <f>IF(AND(J2223="SAYIM",FİLTRE!$H$5="RAFTA",U2223&lt;&gt;0),1,0)+
IF(AND(J2223="İADE DEPO",FİLTRE!$H$5="İADE DEPO"),1,0)+
IF(FİLTRE!$H$5="TÜMÜ",1,0)+
IF(AND(J2223="FİRMA İADE",FİLTRE!$H$5="FİRMA İADE"),1,0)+
IF(AND(J2223="İMHA",FİLTRE!$H$5="İMHA"),1,0)</f>
        <v>1</v>
      </c>
      <c r="I2223" s="99"/>
      <c r="J2223" s="100"/>
      <c r="K2223" s="100"/>
      <c r="L2223" s="101"/>
      <c r="M2223" s="102"/>
      <c r="N2223" s="101"/>
      <c r="O2223" s="99"/>
      <c r="P2223" s="103"/>
      <c r="Q2223" s="104"/>
      <c r="R2223" s="50"/>
      <c r="S2223" s="105"/>
      <c r="T2223" s="106"/>
      <c r="U2223" s="107"/>
      <c r="V2223" s="108"/>
      <c r="W2223" s="107"/>
      <c r="X2223" s="107"/>
      <c r="AA2223" s="107"/>
      <c r="AB2223" s="110"/>
      <c r="AC2223" s="110"/>
      <c r="AE2223" s="105"/>
      <c r="AF2223" s="105"/>
      <c r="AR2223" s="112"/>
    </row>
    <row r="2224" spans="2:44" x14ac:dyDescent="0.25">
      <c r="B2224" s="1" t="str">
        <f>IF(I2224="","",
(IF(N2224=FİLTRE!$H$6,2,0)+IF(FİLTRE!$H$6="TOPLAM",2,0))
)</f>
        <v/>
      </c>
      <c r="C2224">
        <f>IF(FİLTRE!$M$5="",9,(IF(U2224&gt;=FİLTRE!$M$5,1,0)))</f>
        <v>1</v>
      </c>
      <c r="D2224" s="1">
        <f>IF(FİLTRE!$M$6="",9,(IF('SKT LİSTESİ'!P2224&lt;=FİLTRE!$M$6,1,0)))</f>
        <v>1</v>
      </c>
      <c r="E2224" s="25" t="str">
        <f>IF(I2224="","",(COUNTIFS($L$4:L2224,L2224)))</f>
        <v/>
      </c>
      <c r="F2224" s="13">
        <f>IF(OR(B2224&lt;&gt;2,C2224&lt;&gt;1,D2224&lt;&gt;1,H2224&lt;&gt;1),0,
COUNTIFS($B$4:B2224,2,$C$4:C2224,1,$D$4:D2224,1,$H$4:H2224,1))</f>
        <v>0</v>
      </c>
      <c r="G2224" s="26" t="str">
        <f>IF(I2224="","",(COUNTIF($E$4:E2224,E2224)))</f>
        <v/>
      </c>
      <c r="H2224" s="1">
        <f>IF(AND(J2224="SAYIM",FİLTRE!$H$5="RAFTA",U2224&lt;&gt;0),1,0)+
IF(AND(J2224="İADE DEPO",FİLTRE!$H$5="İADE DEPO"),1,0)+
IF(FİLTRE!$H$5="TÜMÜ",1,0)+
IF(AND(J2224="FİRMA İADE",FİLTRE!$H$5="FİRMA İADE"),1,0)+
IF(AND(J2224="İMHA",FİLTRE!$H$5="İMHA"),1,0)</f>
        <v>1</v>
      </c>
      <c r="I2224" s="99"/>
      <c r="J2224" s="100"/>
      <c r="K2224" s="100"/>
      <c r="L2224" s="101"/>
      <c r="M2224" s="102"/>
      <c r="N2224" s="101"/>
      <c r="O2224" s="99"/>
      <c r="P2224" s="103"/>
      <c r="Q2224" s="104"/>
      <c r="R2224" s="50"/>
      <c r="S2224" s="105"/>
      <c r="T2224" s="106"/>
      <c r="U2224" s="107"/>
      <c r="V2224" s="108"/>
      <c r="W2224" s="107"/>
      <c r="X2224" s="107"/>
      <c r="AA2224" s="107"/>
      <c r="AB2224" s="110"/>
      <c r="AC2224" s="110"/>
      <c r="AE2224" s="105"/>
      <c r="AF2224" s="105"/>
      <c r="AR2224" s="112"/>
    </row>
    <row r="2225" spans="2:44" x14ac:dyDescent="0.25">
      <c r="B2225" s="1" t="str">
        <f>IF(I2225="","",
(IF(N2225=FİLTRE!$H$6,2,0)+IF(FİLTRE!$H$6="TOPLAM",2,0))
)</f>
        <v/>
      </c>
      <c r="C2225">
        <f>IF(FİLTRE!$M$5="",9,(IF(U2225&gt;=FİLTRE!$M$5,1,0)))</f>
        <v>1</v>
      </c>
      <c r="D2225" s="1">
        <f>IF(FİLTRE!$M$6="",9,(IF('SKT LİSTESİ'!P2225&lt;=FİLTRE!$M$6,1,0)))</f>
        <v>1</v>
      </c>
      <c r="E2225" s="25" t="str">
        <f>IF(I2225="","",(COUNTIFS($L$4:L2225,L2225)))</f>
        <v/>
      </c>
      <c r="F2225" s="13">
        <f>IF(OR(B2225&lt;&gt;2,C2225&lt;&gt;1,D2225&lt;&gt;1,H2225&lt;&gt;1),0,
COUNTIFS($B$4:B2225,2,$C$4:C2225,1,$D$4:D2225,1,$H$4:H2225,1))</f>
        <v>0</v>
      </c>
      <c r="G2225" s="26" t="str">
        <f>IF(I2225="","",(COUNTIF($E$4:E2225,E2225)))</f>
        <v/>
      </c>
      <c r="H2225" s="1">
        <f>IF(AND(J2225="SAYIM",FİLTRE!$H$5="RAFTA",U2225&lt;&gt;0),1,0)+
IF(AND(J2225="İADE DEPO",FİLTRE!$H$5="İADE DEPO"),1,0)+
IF(FİLTRE!$H$5="TÜMÜ",1,0)+
IF(AND(J2225="FİRMA İADE",FİLTRE!$H$5="FİRMA İADE"),1,0)+
IF(AND(J2225="İMHA",FİLTRE!$H$5="İMHA"),1,0)</f>
        <v>1</v>
      </c>
      <c r="I2225" s="99"/>
      <c r="J2225" s="100"/>
      <c r="K2225" s="100"/>
      <c r="L2225" s="101"/>
      <c r="M2225" s="102"/>
      <c r="N2225" s="101"/>
      <c r="O2225" s="99"/>
      <c r="P2225" s="103"/>
      <c r="Q2225" s="104"/>
      <c r="R2225" s="50"/>
      <c r="S2225" s="105"/>
      <c r="T2225" s="106"/>
      <c r="U2225" s="107"/>
      <c r="V2225" s="108"/>
      <c r="W2225" s="107"/>
      <c r="X2225" s="107"/>
      <c r="AA2225" s="107"/>
      <c r="AB2225" s="110"/>
      <c r="AC2225" s="110"/>
      <c r="AE2225" s="105"/>
      <c r="AF2225" s="105"/>
      <c r="AR2225" s="112"/>
    </row>
    <row r="2226" spans="2:44" x14ac:dyDescent="0.25">
      <c r="B2226" s="1" t="str">
        <f>IF(I2226="","",
(IF(N2226=FİLTRE!$H$6,2,0)+IF(FİLTRE!$H$6="TOPLAM",2,0))
)</f>
        <v/>
      </c>
      <c r="C2226">
        <f>IF(FİLTRE!$M$5="",9,(IF(U2226&gt;=FİLTRE!$M$5,1,0)))</f>
        <v>1</v>
      </c>
      <c r="D2226" s="1">
        <f>IF(FİLTRE!$M$6="",9,(IF('SKT LİSTESİ'!P2226&lt;=FİLTRE!$M$6,1,0)))</f>
        <v>1</v>
      </c>
      <c r="E2226" s="25" t="str">
        <f>IF(I2226="","",(COUNTIFS($L$4:L2226,L2226)))</f>
        <v/>
      </c>
      <c r="F2226" s="13">
        <f>IF(OR(B2226&lt;&gt;2,C2226&lt;&gt;1,D2226&lt;&gt;1,H2226&lt;&gt;1),0,
COUNTIFS($B$4:B2226,2,$C$4:C2226,1,$D$4:D2226,1,$H$4:H2226,1))</f>
        <v>0</v>
      </c>
      <c r="G2226" s="26" t="str">
        <f>IF(I2226="","",(COUNTIF($E$4:E2226,E2226)))</f>
        <v/>
      </c>
      <c r="H2226" s="1">
        <f>IF(AND(J2226="SAYIM",FİLTRE!$H$5="RAFTA",U2226&lt;&gt;0),1,0)+
IF(AND(J2226="İADE DEPO",FİLTRE!$H$5="İADE DEPO"),1,0)+
IF(FİLTRE!$H$5="TÜMÜ",1,0)+
IF(AND(J2226="FİRMA İADE",FİLTRE!$H$5="FİRMA İADE"),1,0)+
IF(AND(J2226="İMHA",FİLTRE!$H$5="İMHA"),1,0)</f>
        <v>1</v>
      </c>
      <c r="I2226" s="99"/>
      <c r="J2226" s="100"/>
      <c r="K2226" s="100"/>
      <c r="L2226" s="101"/>
      <c r="M2226" s="102"/>
      <c r="N2226" s="101"/>
      <c r="O2226" s="99"/>
      <c r="P2226" s="103"/>
      <c r="Q2226" s="104"/>
      <c r="R2226" s="50"/>
      <c r="S2226" s="105"/>
      <c r="T2226" s="106"/>
      <c r="U2226" s="107"/>
      <c r="V2226" s="108"/>
      <c r="W2226" s="107"/>
      <c r="X2226" s="107"/>
      <c r="AA2226" s="107"/>
      <c r="AB2226" s="110"/>
      <c r="AC2226" s="110"/>
      <c r="AE2226" s="105"/>
      <c r="AF2226" s="105"/>
      <c r="AR2226" s="112"/>
    </row>
    <row r="2227" spans="2:44" x14ac:dyDescent="0.25">
      <c r="B2227" s="1" t="str">
        <f>IF(I2227="","",
(IF(N2227=FİLTRE!$H$6,2,0)+IF(FİLTRE!$H$6="TOPLAM",2,0))
)</f>
        <v/>
      </c>
      <c r="C2227">
        <f>IF(FİLTRE!$M$5="",9,(IF(U2227&gt;=FİLTRE!$M$5,1,0)))</f>
        <v>1</v>
      </c>
      <c r="D2227" s="1">
        <f>IF(FİLTRE!$M$6="",9,(IF('SKT LİSTESİ'!P2227&lt;=FİLTRE!$M$6,1,0)))</f>
        <v>1</v>
      </c>
      <c r="E2227" s="25" t="str">
        <f>IF(I2227="","",(COUNTIFS($L$4:L2227,L2227)))</f>
        <v/>
      </c>
      <c r="F2227" s="13">
        <f>IF(OR(B2227&lt;&gt;2,C2227&lt;&gt;1,D2227&lt;&gt;1,H2227&lt;&gt;1),0,
COUNTIFS($B$4:B2227,2,$C$4:C2227,1,$D$4:D2227,1,$H$4:H2227,1))</f>
        <v>0</v>
      </c>
      <c r="G2227" s="26" t="str">
        <f>IF(I2227="","",(COUNTIF($E$4:E2227,E2227)))</f>
        <v/>
      </c>
      <c r="H2227" s="1">
        <f>IF(AND(J2227="SAYIM",FİLTRE!$H$5="RAFTA",U2227&lt;&gt;0),1,0)+
IF(AND(J2227="İADE DEPO",FİLTRE!$H$5="İADE DEPO"),1,0)+
IF(FİLTRE!$H$5="TÜMÜ",1,0)+
IF(AND(J2227="FİRMA İADE",FİLTRE!$H$5="FİRMA İADE"),1,0)+
IF(AND(J2227="İMHA",FİLTRE!$H$5="İMHA"),1,0)</f>
        <v>1</v>
      </c>
      <c r="I2227" s="99"/>
      <c r="J2227" s="100"/>
      <c r="K2227" s="100"/>
      <c r="L2227" s="101"/>
      <c r="M2227" s="102"/>
      <c r="N2227" s="101"/>
      <c r="O2227" s="99"/>
      <c r="P2227" s="103"/>
      <c r="Q2227" s="104"/>
      <c r="R2227" s="50"/>
      <c r="S2227" s="105"/>
      <c r="T2227" s="106"/>
      <c r="U2227" s="107"/>
      <c r="V2227" s="108"/>
      <c r="W2227" s="107"/>
      <c r="X2227" s="107"/>
      <c r="AA2227" s="107"/>
      <c r="AB2227" s="110"/>
      <c r="AC2227" s="110"/>
      <c r="AE2227" s="105"/>
      <c r="AF2227" s="105"/>
      <c r="AR2227" s="112"/>
    </row>
    <row r="2228" spans="2:44" x14ac:dyDescent="0.25">
      <c r="B2228" s="1" t="str">
        <f>IF(I2228="","",
(IF(N2228=FİLTRE!$H$6,2,0)+IF(FİLTRE!$H$6="TOPLAM",2,0))
)</f>
        <v/>
      </c>
      <c r="C2228">
        <f>IF(FİLTRE!$M$5="",9,(IF(U2228&gt;=FİLTRE!$M$5,1,0)))</f>
        <v>1</v>
      </c>
      <c r="D2228" s="1">
        <f>IF(FİLTRE!$M$6="",9,(IF('SKT LİSTESİ'!P2228&lt;=FİLTRE!$M$6,1,0)))</f>
        <v>1</v>
      </c>
      <c r="E2228" s="25" t="str">
        <f>IF(I2228="","",(COUNTIFS($L$4:L2228,L2228)))</f>
        <v/>
      </c>
      <c r="F2228" s="13">
        <f>IF(OR(B2228&lt;&gt;2,C2228&lt;&gt;1,D2228&lt;&gt;1,H2228&lt;&gt;1),0,
COUNTIFS($B$4:B2228,2,$C$4:C2228,1,$D$4:D2228,1,$H$4:H2228,1))</f>
        <v>0</v>
      </c>
      <c r="G2228" s="26" t="str">
        <f>IF(I2228="","",(COUNTIF($E$4:E2228,E2228)))</f>
        <v/>
      </c>
      <c r="H2228" s="1">
        <f>IF(AND(J2228="SAYIM",FİLTRE!$H$5="RAFTA",U2228&lt;&gt;0),1,0)+
IF(AND(J2228="İADE DEPO",FİLTRE!$H$5="İADE DEPO"),1,0)+
IF(FİLTRE!$H$5="TÜMÜ",1,0)+
IF(AND(J2228="FİRMA İADE",FİLTRE!$H$5="FİRMA İADE"),1,0)+
IF(AND(J2228="İMHA",FİLTRE!$H$5="İMHA"),1,0)</f>
        <v>1</v>
      </c>
      <c r="I2228" s="99"/>
      <c r="J2228" s="100"/>
      <c r="K2228" s="100"/>
      <c r="L2228" s="101"/>
      <c r="M2228" s="102"/>
      <c r="N2228" s="101"/>
      <c r="O2228" s="99"/>
      <c r="P2228" s="103"/>
      <c r="Q2228" s="104"/>
      <c r="R2228" s="50"/>
      <c r="S2228" s="105"/>
      <c r="T2228" s="106"/>
      <c r="U2228" s="107"/>
      <c r="V2228" s="108"/>
      <c r="W2228" s="107"/>
      <c r="X2228" s="107"/>
      <c r="AA2228" s="107"/>
      <c r="AB2228" s="110"/>
      <c r="AC2228" s="110"/>
      <c r="AE2228" s="105"/>
      <c r="AF2228" s="105"/>
      <c r="AR2228" s="112"/>
    </row>
    <row r="2229" spans="2:44" x14ac:dyDescent="0.25">
      <c r="B2229" s="1" t="str">
        <f>IF(I2229="","",
(IF(N2229=FİLTRE!$H$6,2,0)+IF(FİLTRE!$H$6="TOPLAM",2,0))
)</f>
        <v/>
      </c>
      <c r="C2229">
        <f>IF(FİLTRE!$M$5="",9,(IF(U2229&gt;=FİLTRE!$M$5,1,0)))</f>
        <v>1</v>
      </c>
      <c r="D2229" s="1">
        <f>IF(FİLTRE!$M$6="",9,(IF('SKT LİSTESİ'!P2229&lt;=FİLTRE!$M$6,1,0)))</f>
        <v>1</v>
      </c>
      <c r="E2229" s="25" t="str">
        <f>IF(I2229="","",(COUNTIFS($L$4:L2229,L2229)))</f>
        <v/>
      </c>
      <c r="F2229" s="13">
        <f>IF(OR(B2229&lt;&gt;2,C2229&lt;&gt;1,D2229&lt;&gt;1,H2229&lt;&gt;1),0,
COUNTIFS($B$4:B2229,2,$C$4:C2229,1,$D$4:D2229,1,$H$4:H2229,1))</f>
        <v>0</v>
      </c>
      <c r="G2229" s="26" t="str">
        <f>IF(I2229="","",(COUNTIF($E$4:E2229,E2229)))</f>
        <v/>
      </c>
      <c r="H2229" s="1">
        <f>IF(AND(J2229="SAYIM",FİLTRE!$H$5="RAFTA",U2229&lt;&gt;0),1,0)+
IF(AND(J2229="İADE DEPO",FİLTRE!$H$5="İADE DEPO"),1,0)+
IF(FİLTRE!$H$5="TÜMÜ",1,0)+
IF(AND(J2229="FİRMA İADE",FİLTRE!$H$5="FİRMA İADE"),1,0)+
IF(AND(J2229="İMHA",FİLTRE!$H$5="İMHA"),1,0)</f>
        <v>1</v>
      </c>
      <c r="I2229" s="99"/>
      <c r="J2229" s="100"/>
      <c r="K2229" s="100"/>
      <c r="L2229" s="101"/>
      <c r="M2229" s="102"/>
      <c r="N2229" s="101"/>
      <c r="O2229" s="99"/>
      <c r="P2229" s="103"/>
      <c r="Q2229" s="104"/>
      <c r="R2229" s="50"/>
      <c r="S2229" s="105"/>
      <c r="T2229" s="106"/>
      <c r="U2229" s="107"/>
      <c r="V2229" s="108"/>
      <c r="W2229" s="107"/>
      <c r="X2229" s="107"/>
      <c r="AA2229" s="107"/>
      <c r="AB2229" s="110"/>
      <c r="AC2229" s="110"/>
      <c r="AE2229" s="105"/>
      <c r="AF2229" s="105"/>
      <c r="AR2229" s="112"/>
    </row>
    <row r="2230" spans="2:44" x14ac:dyDescent="0.25">
      <c r="B2230" s="1" t="str">
        <f>IF(I2230="","",
(IF(N2230=FİLTRE!$H$6,2,0)+IF(FİLTRE!$H$6="TOPLAM",2,0))
)</f>
        <v/>
      </c>
      <c r="C2230">
        <f>IF(FİLTRE!$M$5="",9,(IF(U2230&gt;=FİLTRE!$M$5,1,0)))</f>
        <v>1</v>
      </c>
      <c r="D2230" s="1">
        <f>IF(FİLTRE!$M$6="",9,(IF('SKT LİSTESİ'!P2230&lt;=FİLTRE!$M$6,1,0)))</f>
        <v>1</v>
      </c>
      <c r="E2230" s="25" t="str">
        <f>IF(I2230="","",(COUNTIFS($L$4:L2230,L2230)))</f>
        <v/>
      </c>
      <c r="F2230" s="13">
        <f>IF(OR(B2230&lt;&gt;2,C2230&lt;&gt;1,D2230&lt;&gt;1,H2230&lt;&gt;1),0,
COUNTIFS($B$4:B2230,2,$C$4:C2230,1,$D$4:D2230,1,$H$4:H2230,1))</f>
        <v>0</v>
      </c>
      <c r="G2230" s="26" t="str">
        <f>IF(I2230="","",(COUNTIF($E$4:E2230,E2230)))</f>
        <v/>
      </c>
      <c r="H2230" s="1">
        <f>IF(AND(J2230="SAYIM",FİLTRE!$H$5="RAFTA",U2230&lt;&gt;0),1,0)+
IF(AND(J2230="İADE DEPO",FİLTRE!$H$5="İADE DEPO"),1,0)+
IF(FİLTRE!$H$5="TÜMÜ",1,0)+
IF(AND(J2230="FİRMA İADE",FİLTRE!$H$5="FİRMA İADE"),1,0)+
IF(AND(J2230="İMHA",FİLTRE!$H$5="İMHA"),1,0)</f>
        <v>1</v>
      </c>
      <c r="I2230" s="99"/>
      <c r="J2230" s="100"/>
      <c r="K2230" s="100"/>
      <c r="L2230" s="101"/>
      <c r="M2230" s="102"/>
      <c r="N2230" s="101"/>
      <c r="O2230" s="99"/>
      <c r="P2230" s="103"/>
      <c r="Q2230" s="104"/>
      <c r="R2230" s="50"/>
      <c r="S2230" s="105"/>
      <c r="T2230" s="106"/>
      <c r="U2230" s="107"/>
      <c r="V2230" s="108"/>
      <c r="W2230" s="107"/>
      <c r="X2230" s="107"/>
      <c r="AA2230" s="107"/>
      <c r="AB2230" s="110"/>
      <c r="AC2230" s="110"/>
      <c r="AE2230" s="105"/>
      <c r="AF2230" s="105"/>
      <c r="AR2230" s="112"/>
    </row>
    <row r="2231" spans="2:44" x14ac:dyDescent="0.25">
      <c r="B2231" s="1" t="str">
        <f>IF(I2231="","",
(IF(N2231=FİLTRE!$H$6,2,0)+IF(FİLTRE!$H$6="TOPLAM",2,0))
)</f>
        <v/>
      </c>
      <c r="C2231">
        <f>IF(FİLTRE!$M$5="",9,(IF(U2231&gt;=FİLTRE!$M$5,1,0)))</f>
        <v>1</v>
      </c>
      <c r="D2231" s="1">
        <f>IF(FİLTRE!$M$6="",9,(IF('SKT LİSTESİ'!P2231&lt;=FİLTRE!$M$6,1,0)))</f>
        <v>1</v>
      </c>
      <c r="E2231" s="25" t="str">
        <f>IF(I2231="","",(COUNTIFS($L$4:L2231,L2231)))</f>
        <v/>
      </c>
      <c r="F2231" s="13">
        <f>IF(OR(B2231&lt;&gt;2,C2231&lt;&gt;1,D2231&lt;&gt;1,H2231&lt;&gt;1),0,
COUNTIFS($B$4:B2231,2,$C$4:C2231,1,$D$4:D2231,1,$H$4:H2231,1))</f>
        <v>0</v>
      </c>
      <c r="G2231" s="26" t="str">
        <f>IF(I2231="","",(COUNTIF($E$4:E2231,E2231)))</f>
        <v/>
      </c>
      <c r="H2231" s="1">
        <f>IF(AND(J2231="SAYIM",FİLTRE!$H$5="RAFTA",U2231&lt;&gt;0),1,0)+
IF(AND(J2231="İADE DEPO",FİLTRE!$H$5="İADE DEPO"),1,0)+
IF(FİLTRE!$H$5="TÜMÜ",1,0)+
IF(AND(J2231="FİRMA İADE",FİLTRE!$H$5="FİRMA İADE"),1,0)+
IF(AND(J2231="İMHA",FİLTRE!$H$5="İMHA"),1,0)</f>
        <v>1</v>
      </c>
      <c r="I2231" s="99"/>
      <c r="J2231" s="100"/>
      <c r="K2231" s="100"/>
      <c r="L2231" s="101"/>
      <c r="M2231" s="102"/>
      <c r="N2231" s="101"/>
      <c r="O2231" s="99"/>
      <c r="P2231" s="103"/>
      <c r="Q2231" s="104"/>
      <c r="R2231" s="50"/>
      <c r="S2231" s="105"/>
      <c r="T2231" s="106"/>
      <c r="U2231" s="107"/>
      <c r="V2231" s="108"/>
      <c r="W2231" s="107"/>
      <c r="X2231" s="107"/>
      <c r="AA2231" s="107"/>
      <c r="AB2231" s="110"/>
      <c r="AC2231" s="110"/>
      <c r="AE2231" s="105"/>
      <c r="AF2231" s="105"/>
      <c r="AR2231" s="112"/>
    </row>
    <row r="2232" spans="2:44" x14ac:dyDescent="0.25">
      <c r="B2232" s="1" t="str">
        <f>IF(I2232="","",
(IF(N2232=FİLTRE!$H$6,2,0)+IF(FİLTRE!$H$6="TOPLAM",2,0))
)</f>
        <v/>
      </c>
      <c r="C2232">
        <f>IF(FİLTRE!$M$5="",9,(IF(U2232&gt;=FİLTRE!$M$5,1,0)))</f>
        <v>1</v>
      </c>
      <c r="D2232" s="1">
        <f>IF(FİLTRE!$M$6="",9,(IF('SKT LİSTESİ'!P2232&lt;=FİLTRE!$M$6,1,0)))</f>
        <v>1</v>
      </c>
      <c r="E2232" s="25" t="str">
        <f>IF(I2232="","",(COUNTIFS($L$4:L2232,L2232)))</f>
        <v/>
      </c>
      <c r="F2232" s="13">
        <f>IF(OR(B2232&lt;&gt;2,C2232&lt;&gt;1,D2232&lt;&gt;1,H2232&lt;&gt;1),0,
COUNTIFS($B$4:B2232,2,$C$4:C2232,1,$D$4:D2232,1,$H$4:H2232,1))</f>
        <v>0</v>
      </c>
      <c r="G2232" s="26" t="str">
        <f>IF(I2232="","",(COUNTIF($E$4:E2232,E2232)))</f>
        <v/>
      </c>
      <c r="H2232" s="1">
        <f>IF(AND(J2232="SAYIM",FİLTRE!$H$5="RAFTA",U2232&lt;&gt;0),1,0)+
IF(AND(J2232="İADE DEPO",FİLTRE!$H$5="İADE DEPO"),1,0)+
IF(FİLTRE!$H$5="TÜMÜ",1,0)+
IF(AND(J2232="FİRMA İADE",FİLTRE!$H$5="FİRMA İADE"),1,0)+
IF(AND(J2232="İMHA",FİLTRE!$H$5="İMHA"),1,0)</f>
        <v>1</v>
      </c>
      <c r="I2232" s="99"/>
      <c r="J2232" s="100"/>
      <c r="K2232" s="100"/>
      <c r="L2232" s="101"/>
      <c r="M2232" s="102"/>
      <c r="N2232" s="101"/>
      <c r="O2232" s="99"/>
      <c r="P2232" s="103"/>
      <c r="Q2232" s="104"/>
      <c r="R2232" s="50"/>
      <c r="S2232" s="105"/>
      <c r="T2232" s="106"/>
      <c r="U2232" s="107"/>
      <c r="V2232" s="108"/>
      <c r="W2232" s="107"/>
      <c r="X2232" s="107"/>
      <c r="AA2232" s="107"/>
      <c r="AB2232" s="110"/>
      <c r="AC2232" s="110"/>
      <c r="AE2232" s="105"/>
      <c r="AF2232" s="105"/>
      <c r="AR2232" s="112"/>
    </row>
    <row r="2233" spans="2:44" x14ac:dyDescent="0.25">
      <c r="B2233" s="1" t="str">
        <f>IF(I2233="","",
(IF(N2233=FİLTRE!$H$6,2,0)+IF(FİLTRE!$H$6="TOPLAM",2,0))
)</f>
        <v/>
      </c>
      <c r="C2233">
        <f>IF(FİLTRE!$M$5="",9,(IF(U2233&gt;=FİLTRE!$M$5,1,0)))</f>
        <v>1</v>
      </c>
      <c r="D2233" s="1">
        <f>IF(FİLTRE!$M$6="",9,(IF('SKT LİSTESİ'!P2233&lt;=FİLTRE!$M$6,1,0)))</f>
        <v>1</v>
      </c>
      <c r="E2233" s="25" t="str">
        <f>IF(I2233="","",(COUNTIFS($L$4:L2233,L2233)))</f>
        <v/>
      </c>
      <c r="F2233" s="13">
        <f>IF(OR(B2233&lt;&gt;2,C2233&lt;&gt;1,D2233&lt;&gt;1,H2233&lt;&gt;1),0,
COUNTIFS($B$4:B2233,2,$C$4:C2233,1,$D$4:D2233,1,$H$4:H2233,1))</f>
        <v>0</v>
      </c>
      <c r="G2233" s="26" t="str">
        <f>IF(I2233="","",(COUNTIF($E$4:E2233,E2233)))</f>
        <v/>
      </c>
      <c r="H2233" s="1">
        <f>IF(AND(J2233="SAYIM",FİLTRE!$H$5="RAFTA",U2233&lt;&gt;0),1,0)+
IF(AND(J2233="İADE DEPO",FİLTRE!$H$5="İADE DEPO"),1,0)+
IF(FİLTRE!$H$5="TÜMÜ",1,0)+
IF(AND(J2233="FİRMA İADE",FİLTRE!$H$5="FİRMA İADE"),1,0)+
IF(AND(J2233="İMHA",FİLTRE!$H$5="İMHA"),1,0)</f>
        <v>1</v>
      </c>
      <c r="I2233" s="99"/>
      <c r="J2233" s="100"/>
      <c r="K2233" s="100"/>
      <c r="L2233" s="101"/>
      <c r="M2233" s="102"/>
      <c r="N2233" s="101"/>
      <c r="O2233" s="99"/>
      <c r="P2233" s="103"/>
      <c r="Q2233" s="104"/>
      <c r="R2233" s="50"/>
      <c r="S2233" s="105"/>
      <c r="T2233" s="106"/>
      <c r="U2233" s="107"/>
      <c r="V2233" s="108"/>
      <c r="W2233" s="107"/>
      <c r="X2233" s="107"/>
      <c r="AA2233" s="107"/>
      <c r="AB2233" s="110"/>
      <c r="AC2233" s="110"/>
      <c r="AE2233" s="105"/>
      <c r="AF2233" s="105"/>
      <c r="AR2233" s="112"/>
    </row>
    <row r="2234" spans="2:44" x14ac:dyDescent="0.25">
      <c r="B2234" s="1" t="str">
        <f>IF(I2234="","",
(IF(N2234=FİLTRE!$H$6,2,0)+IF(FİLTRE!$H$6="TOPLAM",2,0))
)</f>
        <v/>
      </c>
      <c r="C2234">
        <f>IF(FİLTRE!$M$5="",9,(IF(U2234&gt;=FİLTRE!$M$5,1,0)))</f>
        <v>1</v>
      </c>
      <c r="D2234" s="1">
        <f>IF(FİLTRE!$M$6="",9,(IF('SKT LİSTESİ'!P2234&lt;=FİLTRE!$M$6,1,0)))</f>
        <v>1</v>
      </c>
      <c r="E2234" s="25" t="str">
        <f>IF(I2234="","",(COUNTIFS($L$4:L2234,L2234)))</f>
        <v/>
      </c>
      <c r="F2234" s="13">
        <f>IF(OR(B2234&lt;&gt;2,C2234&lt;&gt;1,D2234&lt;&gt;1,H2234&lt;&gt;1),0,
COUNTIFS($B$4:B2234,2,$C$4:C2234,1,$D$4:D2234,1,$H$4:H2234,1))</f>
        <v>0</v>
      </c>
      <c r="G2234" s="26" t="str">
        <f>IF(I2234="","",(COUNTIF($E$4:E2234,E2234)))</f>
        <v/>
      </c>
      <c r="H2234" s="1">
        <f>IF(AND(J2234="SAYIM",FİLTRE!$H$5="RAFTA",U2234&lt;&gt;0),1,0)+
IF(AND(J2234="İADE DEPO",FİLTRE!$H$5="İADE DEPO"),1,0)+
IF(FİLTRE!$H$5="TÜMÜ",1,0)+
IF(AND(J2234="FİRMA İADE",FİLTRE!$H$5="FİRMA İADE"),1,0)+
IF(AND(J2234="İMHA",FİLTRE!$H$5="İMHA"),1,0)</f>
        <v>1</v>
      </c>
      <c r="I2234" s="99"/>
      <c r="J2234" s="100"/>
      <c r="K2234" s="100"/>
      <c r="L2234" s="101"/>
      <c r="M2234" s="102"/>
      <c r="N2234" s="101"/>
      <c r="O2234" s="99"/>
      <c r="P2234" s="103"/>
      <c r="Q2234" s="104"/>
      <c r="R2234" s="50"/>
      <c r="S2234" s="105"/>
      <c r="T2234" s="106"/>
      <c r="U2234" s="107"/>
      <c r="V2234" s="108"/>
      <c r="W2234" s="107"/>
      <c r="X2234" s="107"/>
      <c r="AA2234" s="107"/>
      <c r="AB2234" s="110"/>
      <c r="AC2234" s="110"/>
      <c r="AE2234" s="105"/>
      <c r="AF2234" s="105"/>
      <c r="AR2234" s="112"/>
    </row>
    <row r="2235" spans="2:44" x14ac:dyDescent="0.25">
      <c r="B2235" s="1" t="str">
        <f>IF(I2235="","",
(IF(N2235=FİLTRE!$H$6,2,0)+IF(FİLTRE!$H$6="TOPLAM",2,0))
)</f>
        <v/>
      </c>
      <c r="C2235">
        <f>IF(FİLTRE!$M$5="",9,(IF(U2235&gt;=FİLTRE!$M$5,1,0)))</f>
        <v>1</v>
      </c>
      <c r="D2235" s="1">
        <f>IF(FİLTRE!$M$6="",9,(IF('SKT LİSTESİ'!P2235&lt;=FİLTRE!$M$6,1,0)))</f>
        <v>1</v>
      </c>
      <c r="E2235" s="25" t="str">
        <f>IF(I2235="","",(COUNTIFS($L$4:L2235,L2235)))</f>
        <v/>
      </c>
      <c r="F2235" s="13">
        <f>IF(OR(B2235&lt;&gt;2,C2235&lt;&gt;1,D2235&lt;&gt;1,H2235&lt;&gt;1),0,
COUNTIFS($B$4:B2235,2,$C$4:C2235,1,$D$4:D2235,1,$H$4:H2235,1))</f>
        <v>0</v>
      </c>
      <c r="G2235" s="26" t="str">
        <f>IF(I2235="","",(COUNTIF($E$4:E2235,E2235)))</f>
        <v/>
      </c>
      <c r="H2235" s="1">
        <f>IF(AND(J2235="SAYIM",FİLTRE!$H$5="RAFTA",U2235&lt;&gt;0),1,0)+
IF(AND(J2235="İADE DEPO",FİLTRE!$H$5="İADE DEPO"),1,0)+
IF(FİLTRE!$H$5="TÜMÜ",1,0)+
IF(AND(J2235="FİRMA İADE",FİLTRE!$H$5="FİRMA İADE"),1,0)+
IF(AND(J2235="İMHA",FİLTRE!$H$5="İMHA"),1,0)</f>
        <v>1</v>
      </c>
      <c r="I2235" s="99"/>
      <c r="J2235" s="100"/>
      <c r="K2235" s="100"/>
      <c r="L2235" s="101"/>
      <c r="M2235" s="102"/>
      <c r="N2235" s="101"/>
      <c r="O2235" s="99"/>
      <c r="P2235" s="103"/>
      <c r="Q2235" s="104"/>
      <c r="R2235" s="50"/>
      <c r="S2235" s="105"/>
      <c r="T2235" s="106"/>
      <c r="U2235" s="107"/>
      <c r="V2235" s="108"/>
      <c r="W2235" s="107"/>
      <c r="X2235" s="107"/>
      <c r="AA2235" s="107"/>
      <c r="AB2235" s="110"/>
      <c r="AC2235" s="110"/>
      <c r="AE2235" s="105"/>
      <c r="AF2235" s="105"/>
      <c r="AR2235" s="112"/>
    </row>
    <row r="2236" spans="2:44" x14ac:dyDescent="0.25">
      <c r="B2236" s="1" t="str">
        <f>IF(I2236="","",
(IF(N2236=FİLTRE!$H$6,2,0)+IF(FİLTRE!$H$6="TOPLAM",2,0))
)</f>
        <v/>
      </c>
      <c r="C2236">
        <f>IF(FİLTRE!$M$5="",9,(IF(U2236&gt;=FİLTRE!$M$5,1,0)))</f>
        <v>1</v>
      </c>
      <c r="D2236" s="1">
        <f>IF(FİLTRE!$M$6="",9,(IF('SKT LİSTESİ'!P2236&lt;=FİLTRE!$M$6,1,0)))</f>
        <v>1</v>
      </c>
      <c r="E2236" s="25" t="str">
        <f>IF(I2236="","",(COUNTIFS($L$4:L2236,L2236)))</f>
        <v/>
      </c>
      <c r="F2236" s="13">
        <f>IF(OR(B2236&lt;&gt;2,C2236&lt;&gt;1,D2236&lt;&gt;1,H2236&lt;&gt;1),0,
COUNTIFS($B$4:B2236,2,$C$4:C2236,1,$D$4:D2236,1,$H$4:H2236,1))</f>
        <v>0</v>
      </c>
      <c r="G2236" s="26" t="str">
        <f>IF(I2236="","",(COUNTIF($E$4:E2236,E2236)))</f>
        <v/>
      </c>
      <c r="H2236" s="1">
        <f>IF(AND(J2236="SAYIM",FİLTRE!$H$5="RAFTA",U2236&lt;&gt;0),1,0)+
IF(AND(J2236="İADE DEPO",FİLTRE!$H$5="İADE DEPO"),1,0)+
IF(FİLTRE!$H$5="TÜMÜ",1,0)+
IF(AND(J2236="FİRMA İADE",FİLTRE!$H$5="FİRMA İADE"),1,0)+
IF(AND(J2236="İMHA",FİLTRE!$H$5="İMHA"),1,0)</f>
        <v>1</v>
      </c>
      <c r="I2236" s="99"/>
      <c r="J2236" s="100"/>
      <c r="K2236" s="100"/>
      <c r="L2236" s="101"/>
      <c r="M2236" s="102"/>
      <c r="N2236" s="101"/>
      <c r="O2236" s="99"/>
      <c r="P2236" s="103"/>
      <c r="Q2236" s="104"/>
      <c r="R2236" s="50"/>
      <c r="S2236" s="105"/>
      <c r="T2236" s="106"/>
      <c r="U2236" s="107"/>
      <c r="V2236" s="108"/>
      <c r="W2236" s="107"/>
      <c r="X2236" s="107"/>
      <c r="AA2236" s="107"/>
      <c r="AB2236" s="110"/>
      <c r="AC2236" s="110"/>
      <c r="AE2236" s="105"/>
      <c r="AF2236" s="105"/>
      <c r="AR2236" s="112"/>
    </row>
    <row r="2237" spans="2:44" x14ac:dyDescent="0.25">
      <c r="B2237" s="1" t="str">
        <f>IF(I2237="","",
(IF(N2237=FİLTRE!$H$6,2,0)+IF(FİLTRE!$H$6="TOPLAM",2,0))
)</f>
        <v/>
      </c>
      <c r="C2237">
        <f>IF(FİLTRE!$M$5="",9,(IF(U2237&gt;=FİLTRE!$M$5,1,0)))</f>
        <v>1</v>
      </c>
      <c r="D2237" s="1">
        <f>IF(FİLTRE!$M$6="",9,(IF('SKT LİSTESİ'!P2237&lt;=FİLTRE!$M$6,1,0)))</f>
        <v>1</v>
      </c>
      <c r="E2237" s="25" t="str">
        <f>IF(I2237="","",(COUNTIFS($L$4:L2237,L2237)))</f>
        <v/>
      </c>
      <c r="F2237" s="13">
        <f>IF(OR(B2237&lt;&gt;2,C2237&lt;&gt;1,D2237&lt;&gt;1,H2237&lt;&gt;1),0,
COUNTIFS($B$4:B2237,2,$C$4:C2237,1,$D$4:D2237,1,$H$4:H2237,1))</f>
        <v>0</v>
      </c>
      <c r="G2237" s="26" t="str">
        <f>IF(I2237="","",(COUNTIF($E$4:E2237,E2237)))</f>
        <v/>
      </c>
      <c r="H2237" s="1">
        <f>IF(AND(J2237="SAYIM",FİLTRE!$H$5="RAFTA",U2237&lt;&gt;0),1,0)+
IF(AND(J2237="İADE DEPO",FİLTRE!$H$5="İADE DEPO"),1,0)+
IF(FİLTRE!$H$5="TÜMÜ",1,0)+
IF(AND(J2237="FİRMA İADE",FİLTRE!$H$5="FİRMA İADE"),1,0)+
IF(AND(J2237="İMHA",FİLTRE!$H$5="İMHA"),1,0)</f>
        <v>1</v>
      </c>
      <c r="I2237" s="99"/>
      <c r="J2237" s="100"/>
      <c r="K2237" s="100"/>
      <c r="L2237" s="101"/>
      <c r="M2237" s="102"/>
      <c r="N2237" s="101"/>
      <c r="O2237" s="99"/>
      <c r="P2237" s="103"/>
      <c r="Q2237" s="104"/>
      <c r="R2237" s="50"/>
      <c r="S2237" s="105"/>
      <c r="T2237" s="106"/>
      <c r="U2237" s="107"/>
      <c r="V2237" s="108"/>
      <c r="W2237" s="107"/>
      <c r="X2237" s="107"/>
      <c r="AA2237" s="107"/>
      <c r="AB2237" s="110"/>
      <c r="AC2237" s="110"/>
      <c r="AE2237" s="105"/>
      <c r="AF2237" s="105"/>
      <c r="AR2237" s="112"/>
    </row>
    <row r="2238" spans="2:44" x14ac:dyDescent="0.25">
      <c r="B2238" s="1" t="str">
        <f>IF(I2238="","",
(IF(N2238=FİLTRE!$H$6,2,0)+IF(FİLTRE!$H$6="TOPLAM",2,0))
)</f>
        <v/>
      </c>
      <c r="C2238">
        <f>IF(FİLTRE!$M$5="",9,(IF(U2238&gt;=FİLTRE!$M$5,1,0)))</f>
        <v>1</v>
      </c>
      <c r="D2238" s="1">
        <f>IF(FİLTRE!$M$6="",9,(IF('SKT LİSTESİ'!P2238&lt;=FİLTRE!$M$6,1,0)))</f>
        <v>1</v>
      </c>
      <c r="E2238" s="25" t="str">
        <f>IF(I2238="","",(COUNTIFS($L$4:L2238,L2238)))</f>
        <v/>
      </c>
      <c r="F2238" s="13">
        <f>IF(OR(B2238&lt;&gt;2,C2238&lt;&gt;1,D2238&lt;&gt;1,H2238&lt;&gt;1),0,
COUNTIFS($B$4:B2238,2,$C$4:C2238,1,$D$4:D2238,1,$H$4:H2238,1))</f>
        <v>0</v>
      </c>
      <c r="G2238" s="26" t="str">
        <f>IF(I2238="","",(COUNTIF($E$4:E2238,E2238)))</f>
        <v/>
      </c>
      <c r="H2238" s="1">
        <f>IF(AND(J2238="SAYIM",FİLTRE!$H$5="RAFTA",U2238&lt;&gt;0),1,0)+
IF(AND(J2238="İADE DEPO",FİLTRE!$H$5="İADE DEPO"),1,0)+
IF(FİLTRE!$H$5="TÜMÜ",1,0)+
IF(AND(J2238="FİRMA İADE",FİLTRE!$H$5="FİRMA İADE"),1,0)+
IF(AND(J2238="İMHA",FİLTRE!$H$5="İMHA"),1,0)</f>
        <v>1</v>
      </c>
      <c r="I2238" s="99"/>
      <c r="J2238" s="100"/>
      <c r="K2238" s="100"/>
      <c r="L2238" s="101"/>
      <c r="M2238" s="102"/>
      <c r="N2238" s="101"/>
      <c r="O2238" s="99"/>
      <c r="P2238" s="103"/>
      <c r="Q2238" s="104"/>
      <c r="R2238" s="50"/>
      <c r="S2238" s="105"/>
      <c r="T2238" s="106"/>
      <c r="U2238" s="107"/>
      <c r="V2238" s="108"/>
      <c r="W2238" s="107"/>
      <c r="X2238" s="107"/>
      <c r="AA2238" s="107"/>
      <c r="AB2238" s="110"/>
      <c r="AC2238" s="110"/>
      <c r="AE2238" s="105"/>
      <c r="AF2238" s="105"/>
      <c r="AR2238" s="112"/>
    </row>
    <row r="2239" spans="2:44" x14ac:dyDescent="0.25">
      <c r="B2239" s="1" t="str">
        <f>IF(I2239="","",
(IF(N2239=FİLTRE!$H$6,2,0)+IF(FİLTRE!$H$6="TOPLAM",2,0))
)</f>
        <v/>
      </c>
      <c r="C2239">
        <f>IF(FİLTRE!$M$5="",9,(IF(U2239&gt;=FİLTRE!$M$5,1,0)))</f>
        <v>1</v>
      </c>
      <c r="D2239" s="1">
        <f>IF(FİLTRE!$M$6="",9,(IF('SKT LİSTESİ'!P2239&lt;=FİLTRE!$M$6,1,0)))</f>
        <v>1</v>
      </c>
      <c r="E2239" s="25" t="str">
        <f>IF(I2239="","",(COUNTIFS($L$4:L2239,L2239)))</f>
        <v/>
      </c>
      <c r="F2239" s="13">
        <f>IF(OR(B2239&lt;&gt;2,C2239&lt;&gt;1,D2239&lt;&gt;1,H2239&lt;&gt;1),0,
COUNTIFS($B$4:B2239,2,$C$4:C2239,1,$D$4:D2239,1,$H$4:H2239,1))</f>
        <v>0</v>
      </c>
      <c r="G2239" s="26" t="str">
        <f>IF(I2239="","",(COUNTIF($E$4:E2239,E2239)))</f>
        <v/>
      </c>
      <c r="H2239" s="1">
        <f>IF(AND(J2239="SAYIM",FİLTRE!$H$5="RAFTA",U2239&lt;&gt;0),1,0)+
IF(AND(J2239="İADE DEPO",FİLTRE!$H$5="İADE DEPO"),1,0)+
IF(FİLTRE!$H$5="TÜMÜ",1,0)+
IF(AND(J2239="FİRMA İADE",FİLTRE!$H$5="FİRMA İADE"),1,0)+
IF(AND(J2239="İMHA",FİLTRE!$H$5="İMHA"),1,0)</f>
        <v>1</v>
      </c>
      <c r="I2239" s="99"/>
      <c r="J2239" s="100"/>
      <c r="K2239" s="100"/>
      <c r="L2239" s="101"/>
      <c r="M2239" s="102"/>
      <c r="N2239" s="101"/>
      <c r="O2239" s="99"/>
      <c r="P2239" s="103"/>
      <c r="Q2239" s="104"/>
      <c r="R2239" s="50"/>
      <c r="S2239" s="105"/>
      <c r="T2239" s="106"/>
      <c r="U2239" s="107"/>
      <c r="V2239" s="108"/>
      <c r="W2239" s="107"/>
      <c r="X2239" s="107"/>
      <c r="AA2239" s="107"/>
      <c r="AB2239" s="110"/>
      <c r="AC2239" s="110"/>
      <c r="AE2239" s="105"/>
      <c r="AF2239" s="105"/>
      <c r="AR2239" s="112"/>
    </row>
    <row r="2240" spans="2:44" x14ac:dyDescent="0.25">
      <c r="B2240" s="1" t="str">
        <f>IF(I2240="","",
(IF(N2240=FİLTRE!$H$6,2,0)+IF(FİLTRE!$H$6="TOPLAM",2,0))
)</f>
        <v/>
      </c>
      <c r="C2240">
        <f>IF(FİLTRE!$M$5="",9,(IF(U2240&gt;=FİLTRE!$M$5,1,0)))</f>
        <v>1</v>
      </c>
      <c r="D2240" s="1">
        <f>IF(FİLTRE!$M$6="",9,(IF('SKT LİSTESİ'!P2240&lt;=FİLTRE!$M$6,1,0)))</f>
        <v>1</v>
      </c>
      <c r="E2240" s="25" t="str">
        <f>IF(I2240="","",(COUNTIFS($L$4:L2240,L2240)))</f>
        <v/>
      </c>
      <c r="F2240" s="13">
        <f>IF(OR(B2240&lt;&gt;2,C2240&lt;&gt;1,D2240&lt;&gt;1,H2240&lt;&gt;1),0,
COUNTIFS($B$4:B2240,2,$C$4:C2240,1,$D$4:D2240,1,$H$4:H2240,1))</f>
        <v>0</v>
      </c>
      <c r="G2240" s="26" t="str">
        <f>IF(I2240="","",(COUNTIF($E$4:E2240,E2240)))</f>
        <v/>
      </c>
      <c r="H2240" s="1">
        <f>IF(AND(J2240="SAYIM",FİLTRE!$H$5="RAFTA",U2240&lt;&gt;0),1,0)+
IF(AND(J2240="İADE DEPO",FİLTRE!$H$5="İADE DEPO"),1,0)+
IF(FİLTRE!$H$5="TÜMÜ",1,0)+
IF(AND(J2240="FİRMA İADE",FİLTRE!$H$5="FİRMA İADE"),1,0)+
IF(AND(J2240="İMHA",FİLTRE!$H$5="İMHA"),1,0)</f>
        <v>1</v>
      </c>
      <c r="I2240" s="99"/>
      <c r="J2240" s="100"/>
      <c r="K2240" s="100"/>
      <c r="L2240" s="101"/>
      <c r="M2240" s="102"/>
      <c r="N2240" s="101"/>
      <c r="O2240" s="99"/>
      <c r="P2240" s="103"/>
      <c r="Q2240" s="104"/>
      <c r="R2240" s="50"/>
      <c r="S2240" s="105"/>
      <c r="T2240" s="106"/>
      <c r="U2240" s="107"/>
      <c r="V2240" s="108"/>
      <c r="W2240" s="107"/>
      <c r="X2240" s="107"/>
      <c r="AA2240" s="107"/>
      <c r="AB2240" s="110"/>
      <c r="AC2240" s="110"/>
      <c r="AE2240" s="105"/>
      <c r="AF2240" s="105"/>
      <c r="AR2240" s="112"/>
    </row>
    <row r="2241" spans="2:44" x14ac:dyDescent="0.25">
      <c r="B2241" s="1" t="str">
        <f>IF(I2241="","",
(IF(N2241=FİLTRE!$H$6,2,0)+IF(FİLTRE!$H$6="TOPLAM",2,0))
)</f>
        <v/>
      </c>
      <c r="C2241">
        <f>IF(FİLTRE!$M$5="",9,(IF(U2241&gt;=FİLTRE!$M$5,1,0)))</f>
        <v>1</v>
      </c>
      <c r="D2241" s="1">
        <f>IF(FİLTRE!$M$6="",9,(IF('SKT LİSTESİ'!P2241&lt;=FİLTRE!$M$6,1,0)))</f>
        <v>1</v>
      </c>
      <c r="E2241" s="25" t="str">
        <f>IF(I2241="","",(COUNTIFS($L$4:L2241,L2241)))</f>
        <v/>
      </c>
      <c r="F2241" s="13">
        <f>IF(OR(B2241&lt;&gt;2,C2241&lt;&gt;1,D2241&lt;&gt;1,H2241&lt;&gt;1),0,
COUNTIFS($B$4:B2241,2,$C$4:C2241,1,$D$4:D2241,1,$H$4:H2241,1))</f>
        <v>0</v>
      </c>
      <c r="G2241" s="26" t="str">
        <f>IF(I2241="","",(COUNTIF($E$4:E2241,E2241)))</f>
        <v/>
      </c>
      <c r="H2241" s="1">
        <f>IF(AND(J2241="SAYIM",FİLTRE!$H$5="RAFTA",U2241&lt;&gt;0),1,0)+
IF(AND(J2241="İADE DEPO",FİLTRE!$H$5="İADE DEPO"),1,0)+
IF(FİLTRE!$H$5="TÜMÜ",1,0)+
IF(AND(J2241="FİRMA İADE",FİLTRE!$H$5="FİRMA İADE"),1,0)+
IF(AND(J2241="İMHA",FİLTRE!$H$5="İMHA"),1,0)</f>
        <v>1</v>
      </c>
      <c r="I2241" s="99"/>
      <c r="J2241" s="100"/>
      <c r="K2241" s="100"/>
      <c r="L2241" s="101"/>
      <c r="M2241" s="102"/>
      <c r="N2241" s="101"/>
      <c r="O2241" s="99"/>
      <c r="P2241" s="103"/>
      <c r="Q2241" s="104"/>
      <c r="R2241" s="50"/>
      <c r="S2241" s="105"/>
      <c r="T2241" s="106"/>
      <c r="U2241" s="107"/>
      <c r="V2241" s="108"/>
      <c r="W2241" s="107"/>
      <c r="X2241" s="107"/>
      <c r="AA2241" s="107"/>
      <c r="AB2241" s="110"/>
      <c r="AC2241" s="110"/>
      <c r="AE2241" s="105"/>
      <c r="AF2241" s="105"/>
      <c r="AR2241" s="112"/>
    </row>
    <row r="2242" spans="2:44" x14ac:dyDescent="0.25">
      <c r="B2242" s="1" t="str">
        <f>IF(I2242="","",
(IF(N2242=FİLTRE!$H$6,2,0)+IF(FİLTRE!$H$6="TOPLAM",2,0))
)</f>
        <v/>
      </c>
      <c r="C2242">
        <f>IF(FİLTRE!$M$5="",9,(IF(U2242&gt;=FİLTRE!$M$5,1,0)))</f>
        <v>1</v>
      </c>
      <c r="D2242" s="1">
        <f>IF(FİLTRE!$M$6="",9,(IF('SKT LİSTESİ'!P2242&lt;=FİLTRE!$M$6,1,0)))</f>
        <v>1</v>
      </c>
      <c r="E2242" s="25" t="str">
        <f>IF(I2242="","",(COUNTIFS($L$4:L2242,L2242)))</f>
        <v/>
      </c>
      <c r="F2242" s="13">
        <f>IF(OR(B2242&lt;&gt;2,C2242&lt;&gt;1,D2242&lt;&gt;1,H2242&lt;&gt;1),0,
COUNTIFS($B$4:B2242,2,$C$4:C2242,1,$D$4:D2242,1,$H$4:H2242,1))</f>
        <v>0</v>
      </c>
      <c r="G2242" s="26" t="str">
        <f>IF(I2242="","",(COUNTIF($E$4:E2242,E2242)))</f>
        <v/>
      </c>
      <c r="H2242" s="1">
        <f>IF(AND(J2242="SAYIM",FİLTRE!$H$5="RAFTA",U2242&lt;&gt;0),1,0)+
IF(AND(J2242="İADE DEPO",FİLTRE!$H$5="İADE DEPO"),1,0)+
IF(FİLTRE!$H$5="TÜMÜ",1,0)+
IF(AND(J2242="FİRMA İADE",FİLTRE!$H$5="FİRMA İADE"),1,0)+
IF(AND(J2242="İMHA",FİLTRE!$H$5="İMHA"),1,0)</f>
        <v>1</v>
      </c>
      <c r="I2242" s="99"/>
      <c r="J2242" s="100"/>
      <c r="K2242" s="100"/>
      <c r="L2242" s="101"/>
      <c r="M2242" s="102"/>
      <c r="N2242" s="101"/>
      <c r="O2242" s="99"/>
      <c r="P2242" s="103"/>
      <c r="Q2242" s="104"/>
      <c r="R2242" s="50"/>
      <c r="S2242" s="105"/>
      <c r="T2242" s="106"/>
      <c r="U2242" s="107"/>
      <c r="V2242" s="108"/>
      <c r="W2242" s="107"/>
      <c r="X2242" s="107"/>
      <c r="AA2242" s="107"/>
      <c r="AB2242" s="110"/>
      <c r="AC2242" s="110"/>
      <c r="AE2242" s="105"/>
      <c r="AF2242" s="105"/>
      <c r="AR2242" s="112"/>
    </row>
    <row r="2243" spans="2:44" x14ac:dyDescent="0.25">
      <c r="B2243" s="1" t="str">
        <f>IF(I2243="","",
(IF(N2243=FİLTRE!$H$6,2,0)+IF(FİLTRE!$H$6="TOPLAM",2,0))
)</f>
        <v/>
      </c>
      <c r="C2243">
        <f>IF(FİLTRE!$M$5="",9,(IF(U2243&gt;=FİLTRE!$M$5,1,0)))</f>
        <v>1</v>
      </c>
      <c r="D2243" s="1">
        <f>IF(FİLTRE!$M$6="",9,(IF('SKT LİSTESİ'!P2243&lt;=FİLTRE!$M$6,1,0)))</f>
        <v>1</v>
      </c>
      <c r="E2243" s="25" t="str">
        <f>IF(I2243="","",(COUNTIFS($L$4:L2243,L2243)))</f>
        <v/>
      </c>
      <c r="F2243" s="13">
        <f>IF(OR(B2243&lt;&gt;2,C2243&lt;&gt;1,D2243&lt;&gt;1,H2243&lt;&gt;1),0,
COUNTIFS($B$4:B2243,2,$C$4:C2243,1,$D$4:D2243,1,$H$4:H2243,1))</f>
        <v>0</v>
      </c>
      <c r="G2243" s="26" t="str">
        <f>IF(I2243="","",(COUNTIF($E$4:E2243,E2243)))</f>
        <v/>
      </c>
      <c r="H2243" s="1">
        <f>IF(AND(J2243="SAYIM",FİLTRE!$H$5="RAFTA",U2243&lt;&gt;0),1,0)+
IF(AND(J2243="İADE DEPO",FİLTRE!$H$5="İADE DEPO"),1,0)+
IF(FİLTRE!$H$5="TÜMÜ",1,0)+
IF(AND(J2243="FİRMA İADE",FİLTRE!$H$5="FİRMA İADE"),1,0)+
IF(AND(J2243="İMHA",FİLTRE!$H$5="İMHA"),1,0)</f>
        <v>1</v>
      </c>
      <c r="I2243" s="99"/>
      <c r="J2243" s="100"/>
      <c r="K2243" s="100"/>
      <c r="L2243" s="101"/>
      <c r="M2243" s="102"/>
      <c r="N2243" s="101"/>
      <c r="O2243" s="99"/>
      <c r="P2243" s="103"/>
      <c r="Q2243" s="104"/>
      <c r="R2243" s="50"/>
      <c r="S2243" s="105"/>
      <c r="T2243" s="106"/>
      <c r="U2243" s="107"/>
      <c r="V2243" s="108"/>
      <c r="W2243" s="107"/>
      <c r="X2243" s="107"/>
      <c r="AA2243" s="107"/>
      <c r="AB2243" s="110"/>
      <c r="AC2243" s="110"/>
      <c r="AE2243" s="105"/>
      <c r="AF2243" s="105"/>
      <c r="AR2243" s="112"/>
    </row>
    <row r="2244" spans="2:44" x14ac:dyDescent="0.25">
      <c r="B2244" s="1" t="str">
        <f>IF(I2244="","",
(IF(N2244=FİLTRE!$H$6,2,0)+IF(FİLTRE!$H$6="TOPLAM",2,0))
)</f>
        <v/>
      </c>
      <c r="C2244">
        <f>IF(FİLTRE!$M$5="",9,(IF(U2244&gt;=FİLTRE!$M$5,1,0)))</f>
        <v>1</v>
      </c>
      <c r="D2244" s="1">
        <f>IF(FİLTRE!$M$6="",9,(IF('SKT LİSTESİ'!P2244&lt;=FİLTRE!$M$6,1,0)))</f>
        <v>1</v>
      </c>
      <c r="E2244" s="25" t="str">
        <f>IF(I2244="","",(COUNTIFS($L$4:L2244,L2244)))</f>
        <v/>
      </c>
      <c r="F2244" s="13">
        <f>IF(OR(B2244&lt;&gt;2,C2244&lt;&gt;1,D2244&lt;&gt;1,H2244&lt;&gt;1),0,
COUNTIFS($B$4:B2244,2,$C$4:C2244,1,$D$4:D2244,1,$H$4:H2244,1))</f>
        <v>0</v>
      </c>
      <c r="G2244" s="26" t="str">
        <f>IF(I2244="","",(COUNTIF($E$4:E2244,E2244)))</f>
        <v/>
      </c>
      <c r="H2244" s="1">
        <f>IF(AND(J2244="SAYIM",FİLTRE!$H$5="RAFTA",U2244&lt;&gt;0),1,0)+
IF(AND(J2244="İADE DEPO",FİLTRE!$H$5="İADE DEPO"),1,0)+
IF(FİLTRE!$H$5="TÜMÜ",1,0)+
IF(AND(J2244="FİRMA İADE",FİLTRE!$H$5="FİRMA İADE"),1,0)+
IF(AND(J2244="İMHA",FİLTRE!$H$5="İMHA"),1,0)</f>
        <v>1</v>
      </c>
      <c r="I2244" s="99"/>
      <c r="J2244" s="100"/>
      <c r="K2244" s="100"/>
      <c r="L2244" s="101"/>
      <c r="M2244" s="102"/>
      <c r="N2244" s="101"/>
      <c r="O2244" s="99"/>
      <c r="P2244" s="103"/>
      <c r="Q2244" s="104"/>
      <c r="R2244" s="50"/>
      <c r="S2244" s="105"/>
      <c r="T2244" s="106"/>
      <c r="U2244" s="107"/>
      <c r="V2244" s="108"/>
      <c r="W2244" s="107"/>
      <c r="X2244" s="107"/>
      <c r="AA2244" s="107"/>
      <c r="AB2244" s="110"/>
      <c r="AC2244" s="110"/>
      <c r="AE2244" s="105"/>
      <c r="AF2244" s="105"/>
      <c r="AR2244" s="112"/>
    </row>
    <row r="2245" spans="2:44" x14ac:dyDescent="0.25">
      <c r="B2245" s="1" t="str">
        <f>IF(I2245="","",
(IF(N2245=FİLTRE!$H$6,2,0)+IF(FİLTRE!$H$6="TOPLAM",2,0))
)</f>
        <v/>
      </c>
      <c r="C2245">
        <f>IF(FİLTRE!$M$5="",9,(IF(U2245&gt;=FİLTRE!$M$5,1,0)))</f>
        <v>1</v>
      </c>
      <c r="D2245" s="1">
        <f>IF(FİLTRE!$M$6="",9,(IF('SKT LİSTESİ'!P2245&lt;=FİLTRE!$M$6,1,0)))</f>
        <v>1</v>
      </c>
      <c r="E2245" s="25" t="str">
        <f>IF(I2245="","",(COUNTIFS($L$4:L2245,L2245)))</f>
        <v/>
      </c>
      <c r="F2245" s="13">
        <f>IF(OR(B2245&lt;&gt;2,C2245&lt;&gt;1,D2245&lt;&gt;1,H2245&lt;&gt;1),0,
COUNTIFS($B$4:B2245,2,$C$4:C2245,1,$D$4:D2245,1,$H$4:H2245,1))</f>
        <v>0</v>
      </c>
      <c r="G2245" s="26" t="str">
        <f>IF(I2245="","",(COUNTIF($E$4:E2245,E2245)))</f>
        <v/>
      </c>
      <c r="H2245" s="1">
        <f>IF(AND(J2245="SAYIM",FİLTRE!$H$5="RAFTA",U2245&lt;&gt;0),1,0)+
IF(AND(J2245="İADE DEPO",FİLTRE!$H$5="İADE DEPO"),1,0)+
IF(FİLTRE!$H$5="TÜMÜ",1,0)+
IF(AND(J2245="FİRMA İADE",FİLTRE!$H$5="FİRMA İADE"),1,0)+
IF(AND(J2245="İMHA",FİLTRE!$H$5="İMHA"),1,0)</f>
        <v>1</v>
      </c>
      <c r="I2245" s="99"/>
      <c r="J2245" s="100"/>
      <c r="K2245" s="100"/>
      <c r="L2245" s="101"/>
      <c r="M2245" s="102"/>
      <c r="N2245" s="101"/>
      <c r="O2245" s="99"/>
      <c r="P2245" s="103"/>
      <c r="Q2245" s="104"/>
      <c r="R2245" s="50"/>
      <c r="S2245" s="105"/>
      <c r="T2245" s="106"/>
      <c r="U2245" s="107"/>
      <c r="V2245" s="108"/>
      <c r="W2245" s="107"/>
      <c r="X2245" s="107"/>
      <c r="AA2245" s="107"/>
      <c r="AB2245" s="110"/>
      <c r="AC2245" s="110"/>
      <c r="AE2245" s="105"/>
      <c r="AF2245" s="105"/>
      <c r="AR2245" s="112"/>
    </row>
    <row r="2246" spans="2:44" x14ac:dyDescent="0.25">
      <c r="B2246" s="1" t="str">
        <f>IF(I2246="","",
(IF(N2246=FİLTRE!$H$6,2,0)+IF(FİLTRE!$H$6="TOPLAM",2,0))
)</f>
        <v/>
      </c>
      <c r="C2246">
        <f>IF(FİLTRE!$M$5="",9,(IF(U2246&gt;=FİLTRE!$M$5,1,0)))</f>
        <v>1</v>
      </c>
      <c r="D2246" s="1">
        <f>IF(FİLTRE!$M$6="",9,(IF('SKT LİSTESİ'!P2246&lt;=FİLTRE!$M$6,1,0)))</f>
        <v>1</v>
      </c>
      <c r="E2246" s="25" t="str">
        <f>IF(I2246="","",(COUNTIFS($L$4:L2246,L2246)))</f>
        <v/>
      </c>
      <c r="F2246" s="13">
        <f>IF(OR(B2246&lt;&gt;2,C2246&lt;&gt;1,D2246&lt;&gt;1,H2246&lt;&gt;1),0,
COUNTIFS($B$4:B2246,2,$C$4:C2246,1,$D$4:D2246,1,$H$4:H2246,1))</f>
        <v>0</v>
      </c>
      <c r="G2246" s="26" t="str">
        <f>IF(I2246="","",(COUNTIF($E$4:E2246,E2246)))</f>
        <v/>
      </c>
      <c r="H2246" s="1">
        <f>IF(AND(J2246="SAYIM",FİLTRE!$H$5="RAFTA",U2246&lt;&gt;0),1,0)+
IF(AND(J2246="İADE DEPO",FİLTRE!$H$5="İADE DEPO"),1,0)+
IF(FİLTRE!$H$5="TÜMÜ",1,0)+
IF(AND(J2246="FİRMA İADE",FİLTRE!$H$5="FİRMA İADE"),1,0)+
IF(AND(J2246="İMHA",FİLTRE!$H$5="İMHA"),1,0)</f>
        <v>1</v>
      </c>
      <c r="I2246" s="99"/>
      <c r="J2246" s="100"/>
      <c r="K2246" s="100"/>
      <c r="L2246" s="101"/>
      <c r="M2246" s="102"/>
      <c r="N2246" s="101"/>
      <c r="O2246" s="99"/>
      <c r="P2246" s="103"/>
      <c r="Q2246" s="104"/>
      <c r="R2246" s="50"/>
      <c r="S2246" s="105"/>
      <c r="T2246" s="106"/>
      <c r="U2246" s="107"/>
      <c r="V2246" s="108"/>
      <c r="W2246" s="107"/>
      <c r="X2246" s="107"/>
      <c r="AA2246" s="107"/>
      <c r="AB2246" s="110"/>
      <c r="AC2246" s="110"/>
      <c r="AE2246" s="105"/>
      <c r="AF2246" s="105"/>
      <c r="AR2246" s="112"/>
    </row>
    <row r="2247" spans="2:44" x14ac:dyDescent="0.25">
      <c r="B2247" s="1" t="str">
        <f>IF(I2247="","",
(IF(N2247=FİLTRE!$H$6,2,0)+IF(FİLTRE!$H$6="TOPLAM",2,0))
)</f>
        <v/>
      </c>
      <c r="C2247">
        <f>IF(FİLTRE!$M$5="",9,(IF(U2247&gt;=FİLTRE!$M$5,1,0)))</f>
        <v>1</v>
      </c>
      <c r="D2247" s="1">
        <f>IF(FİLTRE!$M$6="",9,(IF('SKT LİSTESİ'!P2247&lt;=FİLTRE!$M$6,1,0)))</f>
        <v>1</v>
      </c>
      <c r="E2247" s="25" t="str">
        <f>IF(I2247="","",(COUNTIFS($L$4:L2247,L2247)))</f>
        <v/>
      </c>
      <c r="F2247" s="13">
        <f>IF(OR(B2247&lt;&gt;2,C2247&lt;&gt;1,D2247&lt;&gt;1,H2247&lt;&gt;1),0,
COUNTIFS($B$4:B2247,2,$C$4:C2247,1,$D$4:D2247,1,$H$4:H2247,1))</f>
        <v>0</v>
      </c>
      <c r="G2247" s="26" t="str">
        <f>IF(I2247="","",(COUNTIF($E$4:E2247,E2247)))</f>
        <v/>
      </c>
      <c r="H2247" s="1">
        <f>IF(AND(J2247="SAYIM",FİLTRE!$H$5="RAFTA",U2247&lt;&gt;0),1,0)+
IF(AND(J2247="İADE DEPO",FİLTRE!$H$5="İADE DEPO"),1,0)+
IF(FİLTRE!$H$5="TÜMÜ",1,0)+
IF(AND(J2247="FİRMA İADE",FİLTRE!$H$5="FİRMA İADE"),1,0)+
IF(AND(J2247="İMHA",FİLTRE!$H$5="İMHA"),1,0)</f>
        <v>1</v>
      </c>
      <c r="I2247" s="99"/>
      <c r="J2247" s="100"/>
      <c r="K2247" s="100"/>
      <c r="L2247" s="101"/>
      <c r="M2247" s="102"/>
      <c r="N2247" s="101"/>
      <c r="O2247" s="99"/>
      <c r="P2247" s="103"/>
      <c r="Q2247" s="104"/>
      <c r="R2247" s="50"/>
      <c r="S2247" s="105"/>
      <c r="T2247" s="106"/>
      <c r="U2247" s="107"/>
      <c r="V2247" s="108"/>
      <c r="W2247" s="107"/>
      <c r="X2247" s="107"/>
      <c r="AA2247" s="107"/>
      <c r="AB2247" s="110"/>
      <c r="AC2247" s="110"/>
      <c r="AE2247" s="105"/>
      <c r="AF2247" s="105"/>
      <c r="AR2247" s="112"/>
    </row>
    <row r="2248" spans="2:44" x14ac:dyDescent="0.25">
      <c r="B2248" s="1" t="str">
        <f>IF(I2248="","",
(IF(N2248=FİLTRE!$H$6,2,0)+IF(FİLTRE!$H$6="TOPLAM",2,0))
)</f>
        <v/>
      </c>
      <c r="C2248">
        <f>IF(FİLTRE!$M$5="",9,(IF(U2248&gt;=FİLTRE!$M$5,1,0)))</f>
        <v>1</v>
      </c>
      <c r="D2248" s="1">
        <f>IF(FİLTRE!$M$6="",9,(IF('SKT LİSTESİ'!P2248&lt;=FİLTRE!$M$6,1,0)))</f>
        <v>1</v>
      </c>
      <c r="E2248" s="25" t="str">
        <f>IF(I2248="","",(COUNTIFS($L$4:L2248,L2248)))</f>
        <v/>
      </c>
      <c r="F2248" s="13">
        <f>IF(OR(B2248&lt;&gt;2,C2248&lt;&gt;1,D2248&lt;&gt;1,H2248&lt;&gt;1),0,
COUNTIFS($B$4:B2248,2,$C$4:C2248,1,$D$4:D2248,1,$H$4:H2248,1))</f>
        <v>0</v>
      </c>
      <c r="G2248" s="26" t="str">
        <f>IF(I2248="","",(COUNTIF($E$4:E2248,E2248)))</f>
        <v/>
      </c>
      <c r="H2248" s="1">
        <f>IF(AND(J2248="SAYIM",FİLTRE!$H$5="RAFTA",U2248&lt;&gt;0),1,0)+
IF(AND(J2248="İADE DEPO",FİLTRE!$H$5="İADE DEPO"),1,0)+
IF(FİLTRE!$H$5="TÜMÜ",1,0)+
IF(AND(J2248="FİRMA İADE",FİLTRE!$H$5="FİRMA İADE"),1,0)+
IF(AND(J2248="İMHA",FİLTRE!$H$5="İMHA"),1,0)</f>
        <v>1</v>
      </c>
      <c r="I2248" s="99"/>
      <c r="J2248" s="100"/>
      <c r="K2248" s="100"/>
      <c r="L2248" s="101"/>
      <c r="M2248" s="102"/>
      <c r="N2248" s="101"/>
      <c r="O2248" s="99"/>
      <c r="P2248" s="103"/>
      <c r="Q2248" s="104"/>
      <c r="R2248" s="50"/>
      <c r="S2248" s="105"/>
      <c r="T2248" s="106"/>
      <c r="U2248" s="107"/>
      <c r="V2248" s="108"/>
      <c r="W2248" s="107"/>
      <c r="X2248" s="107"/>
      <c r="AA2248" s="107"/>
      <c r="AB2248" s="110"/>
      <c r="AC2248" s="110"/>
      <c r="AE2248" s="105"/>
      <c r="AF2248" s="105"/>
      <c r="AR2248" s="112"/>
    </row>
    <row r="2249" spans="2:44" x14ac:dyDescent="0.25">
      <c r="B2249" s="1" t="str">
        <f>IF(I2249="","",
(IF(N2249=FİLTRE!$H$6,2,0)+IF(FİLTRE!$H$6="TOPLAM",2,0))
)</f>
        <v/>
      </c>
      <c r="C2249">
        <f>IF(FİLTRE!$M$5="",9,(IF(U2249&gt;=FİLTRE!$M$5,1,0)))</f>
        <v>1</v>
      </c>
      <c r="D2249" s="1">
        <f>IF(FİLTRE!$M$6="",9,(IF('SKT LİSTESİ'!P2249&lt;=FİLTRE!$M$6,1,0)))</f>
        <v>1</v>
      </c>
      <c r="E2249" s="25" t="str">
        <f>IF(I2249="","",(COUNTIFS($L$4:L2249,L2249)))</f>
        <v/>
      </c>
      <c r="F2249" s="13">
        <f>IF(OR(B2249&lt;&gt;2,C2249&lt;&gt;1,D2249&lt;&gt;1,H2249&lt;&gt;1),0,
COUNTIFS($B$4:B2249,2,$C$4:C2249,1,$D$4:D2249,1,$H$4:H2249,1))</f>
        <v>0</v>
      </c>
      <c r="G2249" s="26" t="str">
        <f>IF(I2249="","",(COUNTIF($E$4:E2249,E2249)))</f>
        <v/>
      </c>
      <c r="H2249" s="1">
        <f>IF(AND(J2249="SAYIM",FİLTRE!$H$5="RAFTA",U2249&lt;&gt;0),1,0)+
IF(AND(J2249="İADE DEPO",FİLTRE!$H$5="İADE DEPO"),1,0)+
IF(FİLTRE!$H$5="TÜMÜ",1,0)+
IF(AND(J2249="FİRMA İADE",FİLTRE!$H$5="FİRMA İADE"),1,0)+
IF(AND(J2249="İMHA",FİLTRE!$H$5="İMHA"),1,0)</f>
        <v>1</v>
      </c>
      <c r="I2249" s="99"/>
      <c r="J2249" s="100"/>
      <c r="K2249" s="100"/>
      <c r="L2249" s="101"/>
      <c r="M2249" s="102"/>
      <c r="N2249" s="101"/>
      <c r="O2249" s="99"/>
      <c r="P2249" s="103"/>
      <c r="Q2249" s="104"/>
      <c r="R2249" s="50"/>
      <c r="S2249" s="105"/>
      <c r="T2249" s="106"/>
      <c r="U2249" s="107"/>
      <c r="V2249" s="108"/>
      <c r="W2249" s="107"/>
      <c r="X2249" s="107"/>
      <c r="AA2249" s="107"/>
      <c r="AB2249" s="110"/>
      <c r="AC2249" s="110"/>
      <c r="AE2249" s="105"/>
      <c r="AF2249" s="105"/>
      <c r="AR2249" s="112"/>
    </row>
    <row r="2250" spans="2:44" x14ac:dyDescent="0.25">
      <c r="B2250" s="1" t="str">
        <f>IF(I2250="","",
(IF(N2250=FİLTRE!$H$6,2,0)+IF(FİLTRE!$H$6="TOPLAM",2,0))
)</f>
        <v/>
      </c>
      <c r="C2250">
        <f>IF(FİLTRE!$M$5="",9,(IF(U2250&gt;=FİLTRE!$M$5,1,0)))</f>
        <v>1</v>
      </c>
      <c r="D2250" s="1">
        <f>IF(FİLTRE!$M$6="",9,(IF('SKT LİSTESİ'!P2250&lt;=FİLTRE!$M$6,1,0)))</f>
        <v>1</v>
      </c>
      <c r="E2250" s="25" t="str">
        <f>IF(I2250="","",(COUNTIFS($L$4:L2250,L2250)))</f>
        <v/>
      </c>
      <c r="F2250" s="13">
        <f>IF(OR(B2250&lt;&gt;2,C2250&lt;&gt;1,D2250&lt;&gt;1,H2250&lt;&gt;1),0,
COUNTIFS($B$4:B2250,2,$C$4:C2250,1,$D$4:D2250,1,$H$4:H2250,1))</f>
        <v>0</v>
      </c>
      <c r="G2250" s="26" t="str">
        <f>IF(I2250="","",(COUNTIF($E$4:E2250,E2250)))</f>
        <v/>
      </c>
      <c r="H2250" s="1">
        <f>IF(AND(J2250="SAYIM",FİLTRE!$H$5="RAFTA",U2250&lt;&gt;0),1,0)+
IF(AND(J2250="İADE DEPO",FİLTRE!$H$5="İADE DEPO"),1,0)+
IF(FİLTRE!$H$5="TÜMÜ",1,0)+
IF(AND(J2250="FİRMA İADE",FİLTRE!$H$5="FİRMA İADE"),1,0)+
IF(AND(J2250="İMHA",FİLTRE!$H$5="İMHA"),1,0)</f>
        <v>1</v>
      </c>
      <c r="I2250" s="99"/>
      <c r="J2250" s="100"/>
      <c r="K2250" s="100"/>
      <c r="L2250" s="101"/>
      <c r="M2250" s="102"/>
      <c r="N2250" s="101"/>
      <c r="O2250" s="99"/>
      <c r="P2250" s="103"/>
      <c r="Q2250" s="104"/>
      <c r="R2250" s="50"/>
      <c r="S2250" s="105"/>
      <c r="T2250" s="106"/>
      <c r="U2250" s="107"/>
      <c r="V2250" s="108"/>
      <c r="W2250" s="107"/>
      <c r="X2250" s="107"/>
      <c r="AA2250" s="107"/>
      <c r="AB2250" s="110"/>
      <c r="AC2250" s="110"/>
      <c r="AE2250" s="105"/>
      <c r="AF2250" s="105"/>
      <c r="AR2250" s="112"/>
    </row>
    <row r="2251" spans="2:44" x14ac:dyDescent="0.25">
      <c r="B2251" s="1" t="str">
        <f>IF(I2251="","",
(IF(N2251=FİLTRE!$H$6,2,0)+IF(FİLTRE!$H$6="TOPLAM",2,0))
)</f>
        <v/>
      </c>
      <c r="C2251">
        <f>IF(FİLTRE!$M$5="",9,(IF(U2251&gt;=FİLTRE!$M$5,1,0)))</f>
        <v>1</v>
      </c>
      <c r="D2251" s="1">
        <f>IF(FİLTRE!$M$6="",9,(IF('SKT LİSTESİ'!P2251&lt;=FİLTRE!$M$6,1,0)))</f>
        <v>1</v>
      </c>
      <c r="E2251" s="25" t="str">
        <f>IF(I2251="","",(COUNTIFS($L$4:L2251,L2251)))</f>
        <v/>
      </c>
      <c r="F2251" s="13">
        <f>IF(OR(B2251&lt;&gt;2,C2251&lt;&gt;1,D2251&lt;&gt;1,H2251&lt;&gt;1),0,
COUNTIFS($B$4:B2251,2,$C$4:C2251,1,$D$4:D2251,1,$H$4:H2251,1))</f>
        <v>0</v>
      </c>
      <c r="G2251" s="26" t="str">
        <f>IF(I2251="","",(COUNTIF($E$4:E2251,E2251)))</f>
        <v/>
      </c>
      <c r="H2251" s="1">
        <f>IF(AND(J2251="SAYIM",FİLTRE!$H$5="RAFTA",U2251&lt;&gt;0),1,0)+
IF(AND(J2251="İADE DEPO",FİLTRE!$H$5="İADE DEPO"),1,0)+
IF(FİLTRE!$H$5="TÜMÜ",1,0)+
IF(AND(J2251="FİRMA İADE",FİLTRE!$H$5="FİRMA İADE"),1,0)+
IF(AND(J2251="İMHA",FİLTRE!$H$5="İMHA"),1,0)</f>
        <v>1</v>
      </c>
      <c r="I2251" s="99"/>
      <c r="J2251" s="100"/>
      <c r="K2251" s="100"/>
      <c r="L2251" s="101"/>
      <c r="M2251" s="102"/>
      <c r="N2251" s="101"/>
      <c r="O2251" s="99"/>
      <c r="P2251" s="103"/>
      <c r="Q2251" s="104"/>
      <c r="R2251" s="50"/>
      <c r="S2251" s="105"/>
      <c r="T2251" s="106"/>
      <c r="U2251" s="107"/>
      <c r="V2251" s="108"/>
      <c r="W2251" s="107"/>
      <c r="X2251" s="107"/>
      <c r="AA2251" s="107"/>
      <c r="AB2251" s="110"/>
      <c r="AC2251" s="110"/>
      <c r="AE2251" s="105"/>
      <c r="AF2251" s="105"/>
      <c r="AR2251" s="112"/>
    </row>
    <row r="2252" spans="2:44" x14ac:dyDescent="0.25">
      <c r="B2252" s="1" t="str">
        <f>IF(I2252="","",
(IF(N2252=FİLTRE!$H$6,2,0)+IF(FİLTRE!$H$6="TOPLAM",2,0))
)</f>
        <v/>
      </c>
      <c r="C2252">
        <f>IF(FİLTRE!$M$5="",9,(IF(U2252&gt;=FİLTRE!$M$5,1,0)))</f>
        <v>1</v>
      </c>
      <c r="D2252" s="1">
        <f>IF(FİLTRE!$M$6="",9,(IF('SKT LİSTESİ'!P2252&lt;=FİLTRE!$M$6,1,0)))</f>
        <v>1</v>
      </c>
      <c r="E2252" s="25" t="str">
        <f>IF(I2252="","",(COUNTIFS($L$4:L2252,L2252)))</f>
        <v/>
      </c>
      <c r="F2252" s="13">
        <f>IF(OR(B2252&lt;&gt;2,C2252&lt;&gt;1,D2252&lt;&gt;1,H2252&lt;&gt;1),0,
COUNTIFS($B$4:B2252,2,$C$4:C2252,1,$D$4:D2252,1,$H$4:H2252,1))</f>
        <v>0</v>
      </c>
      <c r="G2252" s="26" t="str">
        <f>IF(I2252="","",(COUNTIF($E$4:E2252,E2252)))</f>
        <v/>
      </c>
      <c r="H2252" s="1">
        <f>IF(AND(J2252="SAYIM",FİLTRE!$H$5="RAFTA",U2252&lt;&gt;0),1,0)+
IF(AND(J2252="İADE DEPO",FİLTRE!$H$5="İADE DEPO"),1,0)+
IF(FİLTRE!$H$5="TÜMÜ",1,0)+
IF(AND(J2252="FİRMA İADE",FİLTRE!$H$5="FİRMA İADE"),1,0)+
IF(AND(J2252="İMHA",FİLTRE!$H$5="İMHA"),1,0)</f>
        <v>1</v>
      </c>
      <c r="I2252" s="99"/>
      <c r="J2252" s="100"/>
      <c r="K2252" s="100"/>
      <c r="L2252" s="101"/>
      <c r="M2252" s="102"/>
      <c r="N2252" s="101"/>
      <c r="O2252" s="99"/>
      <c r="P2252" s="103"/>
      <c r="Q2252" s="104"/>
      <c r="R2252" s="50"/>
      <c r="S2252" s="105"/>
      <c r="T2252" s="106"/>
      <c r="U2252" s="107"/>
      <c r="V2252" s="108"/>
      <c r="W2252" s="107"/>
      <c r="X2252" s="107"/>
      <c r="AA2252" s="107"/>
      <c r="AB2252" s="110"/>
      <c r="AC2252" s="110"/>
      <c r="AE2252" s="105"/>
      <c r="AF2252" s="105"/>
      <c r="AR2252" s="112"/>
    </row>
    <row r="2253" spans="2:44" x14ac:dyDescent="0.25">
      <c r="B2253" s="1" t="str">
        <f>IF(I2253="","",
(IF(N2253=FİLTRE!$H$6,2,0)+IF(FİLTRE!$H$6="TOPLAM",2,0))
)</f>
        <v/>
      </c>
      <c r="C2253">
        <f>IF(FİLTRE!$M$5="",9,(IF(U2253&gt;=FİLTRE!$M$5,1,0)))</f>
        <v>1</v>
      </c>
      <c r="D2253" s="1">
        <f>IF(FİLTRE!$M$6="",9,(IF('SKT LİSTESİ'!P2253&lt;=FİLTRE!$M$6,1,0)))</f>
        <v>1</v>
      </c>
      <c r="E2253" s="25" t="str">
        <f>IF(I2253="","",(COUNTIFS($L$4:L2253,L2253)))</f>
        <v/>
      </c>
      <c r="F2253" s="13">
        <f>IF(OR(B2253&lt;&gt;2,C2253&lt;&gt;1,D2253&lt;&gt;1,H2253&lt;&gt;1),0,
COUNTIFS($B$4:B2253,2,$C$4:C2253,1,$D$4:D2253,1,$H$4:H2253,1))</f>
        <v>0</v>
      </c>
      <c r="G2253" s="26" t="str">
        <f>IF(I2253="","",(COUNTIF($E$4:E2253,E2253)))</f>
        <v/>
      </c>
      <c r="H2253" s="1">
        <f>IF(AND(J2253="SAYIM",FİLTRE!$H$5="RAFTA",U2253&lt;&gt;0),1,0)+
IF(AND(J2253="İADE DEPO",FİLTRE!$H$5="İADE DEPO"),1,0)+
IF(FİLTRE!$H$5="TÜMÜ",1,0)+
IF(AND(J2253="FİRMA İADE",FİLTRE!$H$5="FİRMA İADE"),1,0)+
IF(AND(J2253="İMHA",FİLTRE!$H$5="İMHA"),1,0)</f>
        <v>1</v>
      </c>
      <c r="I2253" s="99"/>
      <c r="J2253" s="100"/>
      <c r="K2253" s="100"/>
      <c r="L2253" s="101"/>
      <c r="M2253" s="102"/>
      <c r="N2253" s="101"/>
      <c r="O2253" s="99"/>
      <c r="P2253" s="103"/>
      <c r="Q2253" s="104"/>
      <c r="R2253" s="50"/>
      <c r="S2253" s="105"/>
      <c r="T2253" s="106"/>
      <c r="U2253" s="107"/>
      <c r="V2253" s="108"/>
      <c r="W2253" s="107"/>
      <c r="X2253" s="107"/>
      <c r="AA2253" s="107"/>
      <c r="AB2253" s="110"/>
      <c r="AC2253" s="110"/>
      <c r="AE2253" s="105"/>
      <c r="AF2253" s="105"/>
      <c r="AR2253" s="112"/>
    </row>
    <row r="2254" spans="2:44" x14ac:dyDescent="0.25">
      <c r="B2254" s="1" t="str">
        <f>IF(I2254="","",
(IF(N2254=FİLTRE!$H$6,2,0)+IF(FİLTRE!$H$6="TOPLAM",2,0))
)</f>
        <v/>
      </c>
      <c r="C2254">
        <f>IF(FİLTRE!$M$5="",9,(IF(U2254&gt;=FİLTRE!$M$5,1,0)))</f>
        <v>1</v>
      </c>
      <c r="D2254" s="1">
        <f>IF(FİLTRE!$M$6="",9,(IF('SKT LİSTESİ'!P2254&lt;=FİLTRE!$M$6,1,0)))</f>
        <v>1</v>
      </c>
      <c r="E2254" s="25" t="str">
        <f>IF(I2254="","",(COUNTIFS($L$4:L2254,L2254)))</f>
        <v/>
      </c>
      <c r="F2254" s="13">
        <f>IF(OR(B2254&lt;&gt;2,C2254&lt;&gt;1,D2254&lt;&gt;1,H2254&lt;&gt;1),0,
COUNTIFS($B$4:B2254,2,$C$4:C2254,1,$D$4:D2254,1,$H$4:H2254,1))</f>
        <v>0</v>
      </c>
      <c r="G2254" s="26" t="str">
        <f>IF(I2254="","",(COUNTIF($E$4:E2254,E2254)))</f>
        <v/>
      </c>
      <c r="H2254" s="1">
        <f>IF(AND(J2254="SAYIM",FİLTRE!$H$5="RAFTA",U2254&lt;&gt;0),1,0)+
IF(AND(J2254="İADE DEPO",FİLTRE!$H$5="İADE DEPO"),1,0)+
IF(FİLTRE!$H$5="TÜMÜ",1,0)+
IF(AND(J2254="FİRMA İADE",FİLTRE!$H$5="FİRMA İADE"),1,0)+
IF(AND(J2254="İMHA",FİLTRE!$H$5="İMHA"),1,0)</f>
        <v>1</v>
      </c>
      <c r="I2254" s="99"/>
      <c r="J2254" s="100"/>
      <c r="K2254" s="100"/>
      <c r="L2254" s="101"/>
      <c r="M2254" s="102"/>
      <c r="N2254" s="101"/>
      <c r="O2254" s="99"/>
      <c r="P2254" s="103"/>
      <c r="Q2254" s="104"/>
      <c r="R2254" s="50"/>
      <c r="S2254" s="105"/>
      <c r="T2254" s="106"/>
      <c r="U2254" s="107"/>
      <c r="V2254" s="108"/>
      <c r="W2254" s="107"/>
      <c r="X2254" s="107"/>
      <c r="AA2254" s="107"/>
      <c r="AB2254" s="110"/>
      <c r="AC2254" s="110"/>
      <c r="AE2254" s="105"/>
      <c r="AF2254" s="105"/>
      <c r="AR2254" s="112"/>
    </row>
    <row r="2255" spans="2:44" x14ac:dyDescent="0.25">
      <c r="B2255" s="1" t="str">
        <f>IF(I2255="","",
(IF(N2255=FİLTRE!$H$6,2,0)+IF(FİLTRE!$H$6="TOPLAM",2,0))
)</f>
        <v/>
      </c>
      <c r="C2255">
        <f>IF(FİLTRE!$M$5="",9,(IF(U2255&gt;=FİLTRE!$M$5,1,0)))</f>
        <v>1</v>
      </c>
      <c r="D2255" s="1">
        <f>IF(FİLTRE!$M$6="",9,(IF('SKT LİSTESİ'!P2255&lt;=FİLTRE!$M$6,1,0)))</f>
        <v>1</v>
      </c>
      <c r="E2255" s="25" t="str">
        <f>IF(I2255="","",(COUNTIFS($L$4:L2255,L2255)))</f>
        <v/>
      </c>
      <c r="F2255" s="13">
        <f>IF(OR(B2255&lt;&gt;2,C2255&lt;&gt;1,D2255&lt;&gt;1,H2255&lt;&gt;1),0,
COUNTIFS($B$4:B2255,2,$C$4:C2255,1,$D$4:D2255,1,$H$4:H2255,1))</f>
        <v>0</v>
      </c>
      <c r="G2255" s="26" t="str">
        <f>IF(I2255="","",(COUNTIF($E$4:E2255,E2255)))</f>
        <v/>
      </c>
      <c r="H2255" s="1">
        <f>IF(AND(J2255="SAYIM",FİLTRE!$H$5="RAFTA",U2255&lt;&gt;0),1,0)+
IF(AND(J2255="İADE DEPO",FİLTRE!$H$5="İADE DEPO"),1,0)+
IF(FİLTRE!$H$5="TÜMÜ",1,0)+
IF(AND(J2255="FİRMA İADE",FİLTRE!$H$5="FİRMA İADE"),1,0)+
IF(AND(J2255="İMHA",FİLTRE!$H$5="İMHA"),1,0)</f>
        <v>1</v>
      </c>
      <c r="I2255" s="99"/>
      <c r="J2255" s="100"/>
      <c r="K2255" s="100"/>
      <c r="L2255" s="101"/>
      <c r="M2255" s="102"/>
      <c r="N2255" s="101"/>
      <c r="O2255" s="99"/>
      <c r="P2255" s="103"/>
      <c r="Q2255" s="104"/>
      <c r="R2255" s="50"/>
      <c r="S2255" s="105"/>
      <c r="T2255" s="106"/>
      <c r="U2255" s="107"/>
      <c r="V2255" s="108"/>
      <c r="W2255" s="107"/>
      <c r="X2255" s="107"/>
      <c r="AA2255" s="107"/>
      <c r="AB2255" s="110"/>
      <c r="AC2255" s="110"/>
      <c r="AE2255" s="105"/>
      <c r="AF2255" s="105"/>
      <c r="AR2255" s="112"/>
    </row>
    <row r="2256" spans="2:44" x14ac:dyDescent="0.25">
      <c r="B2256" s="1" t="str">
        <f>IF(I2256="","",
(IF(N2256=FİLTRE!$H$6,2,0)+IF(FİLTRE!$H$6="TOPLAM",2,0))
)</f>
        <v/>
      </c>
      <c r="C2256">
        <f>IF(FİLTRE!$M$5="",9,(IF(U2256&gt;=FİLTRE!$M$5,1,0)))</f>
        <v>1</v>
      </c>
      <c r="D2256" s="1">
        <f>IF(FİLTRE!$M$6="",9,(IF('SKT LİSTESİ'!P2256&lt;=FİLTRE!$M$6,1,0)))</f>
        <v>1</v>
      </c>
      <c r="E2256" s="25" t="str">
        <f>IF(I2256="","",(COUNTIFS($L$4:L2256,L2256)))</f>
        <v/>
      </c>
      <c r="F2256" s="13">
        <f>IF(OR(B2256&lt;&gt;2,C2256&lt;&gt;1,D2256&lt;&gt;1,H2256&lt;&gt;1),0,
COUNTIFS($B$4:B2256,2,$C$4:C2256,1,$D$4:D2256,1,$H$4:H2256,1))</f>
        <v>0</v>
      </c>
      <c r="G2256" s="26" t="str">
        <f>IF(I2256="","",(COUNTIF($E$4:E2256,E2256)))</f>
        <v/>
      </c>
      <c r="H2256" s="1">
        <f>IF(AND(J2256="SAYIM",FİLTRE!$H$5="RAFTA",U2256&lt;&gt;0),1,0)+
IF(AND(J2256="İADE DEPO",FİLTRE!$H$5="İADE DEPO"),1,0)+
IF(FİLTRE!$H$5="TÜMÜ",1,0)+
IF(AND(J2256="FİRMA İADE",FİLTRE!$H$5="FİRMA İADE"),1,0)+
IF(AND(J2256="İMHA",FİLTRE!$H$5="İMHA"),1,0)</f>
        <v>1</v>
      </c>
      <c r="I2256" s="99"/>
      <c r="J2256" s="100"/>
      <c r="K2256" s="100"/>
      <c r="L2256" s="101"/>
      <c r="M2256" s="102"/>
      <c r="N2256" s="101"/>
      <c r="O2256" s="99"/>
      <c r="P2256" s="103"/>
      <c r="Q2256" s="104"/>
      <c r="R2256" s="50"/>
      <c r="S2256" s="105"/>
      <c r="T2256" s="106"/>
      <c r="U2256" s="107"/>
      <c r="V2256" s="108"/>
      <c r="W2256" s="107"/>
      <c r="X2256" s="107"/>
      <c r="AA2256" s="107"/>
      <c r="AB2256" s="110"/>
      <c r="AC2256" s="110"/>
      <c r="AE2256" s="105"/>
      <c r="AF2256" s="105"/>
      <c r="AR2256" s="112"/>
    </row>
    <row r="2257" spans="2:44" x14ac:dyDescent="0.25">
      <c r="B2257" s="1" t="str">
        <f>IF(I2257="","",
(IF(N2257=FİLTRE!$H$6,2,0)+IF(FİLTRE!$H$6="TOPLAM",2,0))
)</f>
        <v/>
      </c>
      <c r="C2257">
        <f>IF(FİLTRE!$M$5="",9,(IF(U2257&gt;=FİLTRE!$M$5,1,0)))</f>
        <v>1</v>
      </c>
      <c r="D2257" s="1">
        <f>IF(FİLTRE!$M$6="",9,(IF('SKT LİSTESİ'!P2257&lt;=FİLTRE!$M$6,1,0)))</f>
        <v>1</v>
      </c>
      <c r="E2257" s="25" t="str">
        <f>IF(I2257="","",(COUNTIFS($L$4:L2257,L2257)))</f>
        <v/>
      </c>
      <c r="F2257" s="13">
        <f>IF(OR(B2257&lt;&gt;2,C2257&lt;&gt;1,D2257&lt;&gt;1,H2257&lt;&gt;1),0,
COUNTIFS($B$4:B2257,2,$C$4:C2257,1,$D$4:D2257,1,$H$4:H2257,1))</f>
        <v>0</v>
      </c>
      <c r="G2257" s="26" t="str">
        <f>IF(I2257="","",(COUNTIF($E$4:E2257,E2257)))</f>
        <v/>
      </c>
      <c r="H2257" s="1">
        <f>IF(AND(J2257="SAYIM",FİLTRE!$H$5="RAFTA",U2257&lt;&gt;0),1,0)+
IF(AND(J2257="İADE DEPO",FİLTRE!$H$5="İADE DEPO"),1,0)+
IF(FİLTRE!$H$5="TÜMÜ",1,0)+
IF(AND(J2257="FİRMA İADE",FİLTRE!$H$5="FİRMA İADE"),1,0)+
IF(AND(J2257="İMHA",FİLTRE!$H$5="İMHA"),1,0)</f>
        <v>1</v>
      </c>
      <c r="I2257" s="99"/>
      <c r="J2257" s="100"/>
      <c r="K2257" s="100"/>
      <c r="L2257" s="101"/>
      <c r="M2257" s="102"/>
      <c r="N2257" s="101"/>
      <c r="O2257" s="99"/>
      <c r="P2257" s="103"/>
      <c r="Q2257" s="104"/>
      <c r="R2257" s="50"/>
      <c r="S2257" s="105"/>
      <c r="T2257" s="106"/>
      <c r="U2257" s="107"/>
      <c r="V2257" s="108"/>
      <c r="W2257" s="107"/>
      <c r="X2257" s="107"/>
      <c r="AA2257" s="107"/>
      <c r="AB2257" s="110"/>
      <c r="AC2257" s="110"/>
      <c r="AE2257" s="105"/>
      <c r="AF2257" s="105"/>
      <c r="AR2257" s="112"/>
    </row>
    <row r="2258" spans="2:44" x14ac:dyDescent="0.25">
      <c r="B2258" s="1" t="str">
        <f>IF(I2258="","",
(IF(N2258=FİLTRE!$H$6,2,0)+IF(FİLTRE!$H$6="TOPLAM",2,0))
)</f>
        <v/>
      </c>
      <c r="C2258">
        <f>IF(FİLTRE!$M$5="",9,(IF(U2258&gt;=FİLTRE!$M$5,1,0)))</f>
        <v>1</v>
      </c>
      <c r="D2258" s="1">
        <f>IF(FİLTRE!$M$6="",9,(IF('SKT LİSTESİ'!P2258&lt;=FİLTRE!$M$6,1,0)))</f>
        <v>1</v>
      </c>
      <c r="E2258" s="25" t="str">
        <f>IF(I2258="","",(COUNTIFS($L$4:L2258,L2258)))</f>
        <v/>
      </c>
      <c r="F2258" s="13">
        <f>IF(OR(B2258&lt;&gt;2,C2258&lt;&gt;1,D2258&lt;&gt;1,H2258&lt;&gt;1),0,
COUNTIFS($B$4:B2258,2,$C$4:C2258,1,$D$4:D2258,1,$H$4:H2258,1))</f>
        <v>0</v>
      </c>
      <c r="G2258" s="26" t="str">
        <f>IF(I2258="","",(COUNTIF($E$4:E2258,E2258)))</f>
        <v/>
      </c>
      <c r="H2258" s="1">
        <f>IF(AND(J2258="SAYIM",FİLTRE!$H$5="RAFTA",U2258&lt;&gt;0),1,0)+
IF(AND(J2258="İADE DEPO",FİLTRE!$H$5="İADE DEPO"),1,0)+
IF(FİLTRE!$H$5="TÜMÜ",1,0)+
IF(AND(J2258="FİRMA İADE",FİLTRE!$H$5="FİRMA İADE"),1,0)+
IF(AND(J2258="İMHA",FİLTRE!$H$5="İMHA"),1,0)</f>
        <v>1</v>
      </c>
      <c r="I2258" s="99"/>
      <c r="J2258" s="100"/>
      <c r="K2258" s="100"/>
      <c r="L2258" s="101"/>
      <c r="M2258" s="102"/>
      <c r="N2258" s="101"/>
      <c r="O2258" s="99"/>
      <c r="P2258" s="103"/>
      <c r="Q2258" s="104"/>
      <c r="R2258" s="50"/>
      <c r="S2258" s="105"/>
      <c r="T2258" s="106"/>
      <c r="U2258" s="107"/>
      <c r="V2258" s="108"/>
      <c r="W2258" s="107"/>
      <c r="X2258" s="107"/>
      <c r="AA2258" s="107"/>
      <c r="AB2258" s="110"/>
      <c r="AC2258" s="110"/>
      <c r="AE2258" s="105"/>
      <c r="AF2258" s="105"/>
      <c r="AR2258" s="112"/>
    </row>
    <row r="2259" spans="2:44" x14ac:dyDescent="0.25">
      <c r="B2259" s="1" t="str">
        <f>IF(I2259="","",
(IF(N2259=FİLTRE!$H$6,2,0)+IF(FİLTRE!$H$6="TOPLAM",2,0))
)</f>
        <v/>
      </c>
      <c r="C2259">
        <f>IF(FİLTRE!$M$5="",9,(IF(U2259&gt;=FİLTRE!$M$5,1,0)))</f>
        <v>1</v>
      </c>
      <c r="D2259" s="1">
        <f>IF(FİLTRE!$M$6="",9,(IF('SKT LİSTESİ'!P2259&lt;=FİLTRE!$M$6,1,0)))</f>
        <v>1</v>
      </c>
      <c r="E2259" s="25" t="str">
        <f>IF(I2259="","",(COUNTIFS($L$4:L2259,L2259)))</f>
        <v/>
      </c>
      <c r="F2259" s="13">
        <f>IF(OR(B2259&lt;&gt;2,C2259&lt;&gt;1,D2259&lt;&gt;1,H2259&lt;&gt;1),0,
COUNTIFS($B$4:B2259,2,$C$4:C2259,1,$D$4:D2259,1,$H$4:H2259,1))</f>
        <v>0</v>
      </c>
      <c r="G2259" s="26" t="str">
        <f>IF(I2259="","",(COUNTIF($E$4:E2259,E2259)))</f>
        <v/>
      </c>
      <c r="H2259" s="1">
        <f>IF(AND(J2259="SAYIM",FİLTRE!$H$5="RAFTA",U2259&lt;&gt;0),1,0)+
IF(AND(J2259="İADE DEPO",FİLTRE!$H$5="İADE DEPO"),1,0)+
IF(FİLTRE!$H$5="TÜMÜ",1,0)+
IF(AND(J2259="FİRMA İADE",FİLTRE!$H$5="FİRMA İADE"),1,0)+
IF(AND(J2259="İMHA",FİLTRE!$H$5="İMHA"),1,0)</f>
        <v>1</v>
      </c>
      <c r="I2259" s="99"/>
      <c r="J2259" s="100"/>
      <c r="K2259" s="100"/>
      <c r="L2259" s="101"/>
      <c r="M2259" s="102"/>
      <c r="N2259" s="101"/>
      <c r="O2259" s="99"/>
      <c r="P2259" s="103"/>
      <c r="Q2259" s="104"/>
      <c r="R2259" s="50"/>
      <c r="S2259" s="105"/>
      <c r="T2259" s="106"/>
      <c r="U2259" s="107"/>
      <c r="V2259" s="108"/>
      <c r="W2259" s="107"/>
      <c r="X2259" s="107"/>
      <c r="AA2259" s="107"/>
      <c r="AB2259" s="110"/>
      <c r="AC2259" s="110"/>
      <c r="AE2259" s="105"/>
      <c r="AF2259" s="105"/>
      <c r="AR2259" s="112"/>
    </row>
    <row r="2260" spans="2:44" x14ac:dyDescent="0.25">
      <c r="B2260" s="1" t="str">
        <f>IF(I2260="","",
(IF(N2260=FİLTRE!$H$6,2,0)+IF(FİLTRE!$H$6="TOPLAM",2,0))
)</f>
        <v/>
      </c>
      <c r="C2260">
        <f>IF(FİLTRE!$M$5="",9,(IF(U2260&gt;=FİLTRE!$M$5,1,0)))</f>
        <v>1</v>
      </c>
      <c r="D2260" s="1">
        <f>IF(FİLTRE!$M$6="",9,(IF('SKT LİSTESİ'!P2260&lt;=FİLTRE!$M$6,1,0)))</f>
        <v>1</v>
      </c>
      <c r="E2260" s="25" t="str">
        <f>IF(I2260="","",(COUNTIFS($L$4:L2260,L2260)))</f>
        <v/>
      </c>
      <c r="F2260" s="13">
        <f>IF(OR(B2260&lt;&gt;2,C2260&lt;&gt;1,D2260&lt;&gt;1,H2260&lt;&gt;1),0,
COUNTIFS($B$4:B2260,2,$C$4:C2260,1,$D$4:D2260,1,$H$4:H2260,1))</f>
        <v>0</v>
      </c>
      <c r="G2260" s="26" t="str">
        <f>IF(I2260="","",(COUNTIF($E$4:E2260,E2260)))</f>
        <v/>
      </c>
      <c r="H2260" s="1">
        <f>IF(AND(J2260="SAYIM",FİLTRE!$H$5="RAFTA",U2260&lt;&gt;0),1,0)+
IF(AND(J2260="İADE DEPO",FİLTRE!$H$5="İADE DEPO"),1,0)+
IF(FİLTRE!$H$5="TÜMÜ",1,0)+
IF(AND(J2260="FİRMA İADE",FİLTRE!$H$5="FİRMA İADE"),1,0)+
IF(AND(J2260="İMHA",FİLTRE!$H$5="İMHA"),1,0)</f>
        <v>1</v>
      </c>
      <c r="I2260" s="99"/>
      <c r="J2260" s="100"/>
      <c r="K2260" s="100"/>
      <c r="L2260" s="101"/>
      <c r="M2260" s="102"/>
      <c r="N2260" s="101"/>
      <c r="O2260" s="99"/>
      <c r="P2260" s="103"/>
      <c r="Q2260" s="104"/>
      <c r="R2260" s="50"/>
      <c r="S2260" s="105"/>
      <c r="T2260" s="106"/>
      <c r="U2260" s="107"/>
      <c r="V2260" s="108"/>
      <c r="W2260" s="107"/>
      <c r="X2260" s="107"/>
      <c r="AA2260" s="107"/>
      <c r="AB2260" s="110"/>
      <c r="AC2260" s="110"/>
      <c r="AE2260" s="105"/>
      <c r="AF2260" s="105"/>
      <c r="AR2260" s="112"/>
    </row>
    <row r="2261" spans="2:44" x14ac:dyDescent="0.25">
      <c r="B2261" s="1" t="str">
        <f>IF(I2261="","",
(IF(N2261=FİLTRE!$H$6,2,0)+IF(FİLTRE!$H$6="TOPLAM",2,0))
)</f>
        <v/>
      </c>
      <c r="C2261">
        <f>IF(FİLTRE!$M$5="",9,(IF(U2261&gt;=FİLTRE!$M$5,1,0)))</f>
        <v>1</v>
      </c>
      <c r="D2261" s="1">
        <f>IF(FİLTRE!$M$6="",9,(IF('SKT LİSTESİ'!P2261&lt;=FİLTRE!$M$6,1,0)))</f>
        <v>1</v>
      </c>
      <c r="E2261" s="25" t="str">
        <f>IF(I2261="","",(COUNTIFS($L$4:L2261,L2261)))</f>
        <v/>
      </c>
      <c r="F2261" s="13">
        <f>IF(OR(B2261&lt;&gt;2,C2261&lt;&gt;1,D2261&lt;&gt;1,H2261&lt;&gt;1),0,
COUNTIFS($B$4:B2261,2,$C$4:C2261,1,$D$4:D2261,1,$H$4:H2261,1))</f>
        <v>0</v>
      </c>
      <c r="G2261" s="26" t="str">
        <f>IF(I2261="","",(COUNTIF($E$4:E2261,E2261)))</f>
        <v/>
      </c>
      <c r="H2261" s="1">
        <f>IF(AND(J2261="SAYIM",FİLTRE!$H$5="RAFTA",U2261&lt;&gt;0),1,0)+
IF(AND(J2261="İADE DEPO",FİLTRE!$H$5="İADE DEPO"),1,0)+
IF(FİLTRE!$H$5="TÜMÜ",1,0)+
IF(AND(J2261="FİRMA İADE",FİLTRE!$H$5="FİRMA İADE"),1,0)+
IF(AND(J2261="İMHA",FİLTRE!$H$5="İMHA"),1,0)</f>
        <v>1</v>
      </c>
      <c r="I2261" s="99"/>
      <c r="J2261" s="100"/>
      <c r="K2261" s="100"/>
      <c r="L2261" s="101"/>
      <c r="M2261" s="102"/>
      <c r="N2261" s="101"/>
      <c r="O2261" s="99"/>
      <c r="P2261" s="103"/>
      <c r="Q2261" s="104"/>
      <c r="R2261" s="50"/>
      <c r="S2261" s="105"/>
      <c r="T2261" s="106"/>
      <c r="U2261" s="107"/>
      <c r="V2261" s="108"/>
      <c r="W2261" s="107"/>
      <c r="X2261" s="107"/>
      <c r="AA2261" s="107"/>
      <c r="AB2261" s="110"/>
      <c r="AC2261" s="110"/>
      <c r="AE2261" s="105"/>
      <c r="AF2261" s="105"/>
      <c r="AR2261" s="112"/>
    </row>
    <row r="2262" spans="2:44" x14ac:dyDescent="0.25">
      <c r="B2262" s="1" t="str">
        <f>IF(I2262="","",
(IF(N2262=FİLTRE!$H$6,2,0)+IF(FİLTRE!$H$6="TOPLAM",2,0))
)</f>
        <v/>
      </c>
      <c r="C2262">
        <f>IF(FİLTRE!$M$5="",9,(IF(U2262&gt;=FİLTRE!$M$5,1,0)))</f>
        <v>1</v>
      </c>
      <c r="D2262" s="1">
        <f>IF(FİLTRE!$M$6="",9,(IF('SKT LİSTESİ'!P2262&lt;=FİLTRE!$M$6,1,0)))</f>
        <v>1</v>
      </c>
      <c r="E2262" s="25" t="str">
        <f>IF(I2262="","",(COUNTIFS($L$4:L2262,L2262)))</f>
        <v/>
      </c>
      <c r="F2262" s="13">
        <f>IF(OR(B2262&lt;&gt;2,C2262&lt;&gt;1,D2262&lt;&gt;1,H2262&lt;&gt;1),0,
COUNTIFS($B$4:B2262,2,$C$4:C2262,1,$D$4:D2262,1,$H$4:H2262,1))</f>
        <v>0</v>
      </c>
      <c r="G2262" s="26" t="str">
        <f>IF(I2262="","",(COUNTIF($E$4:E2262,E2262)))</f>
        <v/>
      </c>
      <c r="H2262" s="1">
        <f>IF(AND(J2262="SAYIM",FİLTRE!$H$5="RAFTA",U2262&lt;&gt;0),1,0)+
IF(AND(J2262="İADE DEPO",FİLTRE!$H$5="İADE DEPO"),1,0)+
IF(FİLTRE!$H$5="TÜMÜ",1,0)+
IF(AND(J2262="FİRMA İADE",FİLTRE!$H$5="FİRMA İADE"),1,0)+
IF(AND(J2262="İMHA",FİLTRE!$H$5="İMHA"),1,0)</f>
        <v>1</v>
      </c>
      <c r="I2262" s="99"/>
      <c r="J2262" s="100"/>
      <c r="K2262" s="100"/>
      <c r="L2262" s="101"/>
      <c r="M2262" s="102"/>
      <c r="N2262" s="101"/>
      <c r="O2262" s="99"/>
      <c r="P2262" s="103"/>
      <c r="Q2262" s="104"/>
      <c r="R2262" s="50"/>
      <c r="S2262" s="105"/>
      <c r="T2262" s="106"/>
      <c r="U2262" s="107"/>
      <c r="V2262" s="108"/>
      <c r="W2262" s="107"/>
      <c r="X2262" s="107"/>
      <c r="AA2262" s="107"/>
      <c r="AB2262" s="110"/>
      <c r="AC2262" s="110"/>
      <c r="AE2262" s="105"/>
      <c r="AF2262" s="105"/>
      <c r="AR2262" s="112"/>
    </row>
    <row r="2263" spans="2:44" x14ac:dyDescent="0.25">
      <c r="B2263" s="1" t="str">
        <f>IF(I2263="","",
(IF(N2263=FİLTRE!$H$6,2,0)+IF(FİLTRE!$H$6="TOPLAM",2,0))
)</f>
        <v/>
      </c>
      <c r="C2263">
        <f>IF(FİLTRE!$M$5="",9,(IF(U2263&gt;=FİLTRE!$M$5,1,0)))</f>
        <v>1</v>
      </c>
      <c r="D2263" s="1">
        <f>IF(FİLTRE!$M$6="",9,(IF('SKT LİSTESİ'!P2263&lt;=FİLTRE!$M$6,1,0)))</f>
        <v>1</v>
      </c>
      <c r="E2263" s="25" t="str">
        <f>IF(I2263="","",(COUNTIFS($L$4:L2263,L2263)))</f>
        <v/>
      </c>
      <c r="F2263" s="13">
        <f>IF(OR(B2263&lt;&gt;2,C2263&lt;&gt;1,D2263&lt;&gt;1,H2263&lt;&gt;1),0,
COUNTIFS($B$4:B2263,2,$C$4:C2263,1,$D$4:D2263,1,$H$4:H2263,1))</f>
        <v>0</v>
      </c>
      <c r="G2263" s="26" t="str">
        <f>IF(I2263="","",(COUNTIF($E$4:E2263,E2263)))</f>
        <v/>
      </c>
      <c r="H2263" s="1">
        <f>IF(AND(J2263="SAYIM",FİLTRE!$H$5="RAFTA",U2263&lt;&gt;0),1,0)+
IF(AND(J2263="İADE DEPO",FİLTRE!$H$5="İADE DEPO"),1,0)+
IF(FİLTRE!$H$5="TÜMÜ",1,0)+
IF(AND(J2263="FİRMA İADE",FİLTRE!$H$5="FİRMA İADE"),1,0)+
IF(AND(J2263="İMHA",FİLTRE!$H$5="İMHA"),1,0)</f>
        <v>1</v>
      </c>
      <c r="I2263" s="99"/>
      <c r="J2263" s="100"/>
      <c r="K2263" s="100"/>
      <c r="L2263" s="101"/>
      <c r="M2263" s="102"/>
      <c r="N2263" s="101"/>
      <c r="O2263" s="99"/>
      <c r="P2263" s="103"/>
      <c r="Q2263" s="104"/>
      <c r="R2263" s="50"/>
      <c r="S2263" s="105"/>
      <c r="T2263" s="106"/>
      <c r="U2263" s="107"/>
      <c r="V2263" s="108"/>
      <c r="W2263" s="107"/>
      <c r="X2263" s="107"/>
      <c r="AA2263" s="107"/>
      <c r="AB2263" s="110"/>
      <c r="AC2263" s="110"/>
      <c r="AE2263" s="105"/>
      <c r="AF2263" s="105"/>
      <c r="AR2263" s="112"/>
    </row>
    <row r="2264" spans="2:44" x14ac:dyDescent="0.25">
      <c r="B2264" s="1" t="str">
        <f>IF(I2264="","",
(IF(N2264=FİLTRE!$H$6,2,0)+IF(FİLTRE!$H$6="TOPLAM",2,0))
)</f>
        <v/>
      </c>
      <c r="C2264">
        <f>IF(FİLTRE!$M$5="",9,(IF(U2264&gt;=FİLTRE!$M$5,1,0)))</f>
        <v>1</v>
      </c>
      <c r="D2264" s="1">
        <f>IF(FİLTRE!$M$6="",9,(IF('SKT LİSTESİ'!P2264&lt;=FİLTRE!$M$6,1,0)))</f>
        <v>1</v>
      </c>
      <c r="E2264" s="25" t="str">
        <f>IF(I2264="","",(COUNTIFS($L$4:L2264,L2264)))</f>
        <v/>
      </c>
      <c r="F2264" s="13">
        <f>IF(OR(B2264&lt;&gt;2,C2264&lt;&gt;1,D2264&lt;&gt;1,H2264&lt;&gt;1),0,
COUNTIFS($B$4:B2264,2,$C$4:C2264,1,$D$4:D2264,1,$H$4:H2264,1))</f>
        <v>0</v>
      </c>
      <c r="G2264" s="26" t="str">
        <f>IF(I2264="","",(COUNTIF($E$4:E2264,E2264)))</f>
        <v/>
      </c>
      <c r="H2264" s="1">
        <f>IF(AND(J2264="SAYIM",FİLTRE!$H$5="RAFTA",U2264&lt;&gt;0),1,0)+
IF(AND(J2264="İADE DEPO",FİLTRE!$H$5="İADE DEPO"),1,0)+
IF(FİLTRE!$H$5="TÜMÜ",1,0)+
IF(AND(J2264="FİRMA İADE",FİLTRE!$H$5="FİRMA İADE"),1,0)+
IF(AND(J2264="İMHA",FİLTRE!$H$5="İMHA"),1,0)</f>
        <v>1</v>
      </c>
      <c r="I2264" s="99"/>
      <c r="J2264" s="100"/>
      <c r="K2264" s="100"/>
      <c r="L2264" s="101"/>
      <c r="M2264" s="102"/>
      <c r="N2264" s="101"/>
      <c r="O2264" s="99"/>
      <c r="P2264" s="103"/>
      <c r="Q2264" s="104"/>
      <c r="R2264" s="50"/>
      <c r="S2264" s="105"/>
      <c r="T2264" s="106"/>
      <c r="U2264" s="107"/>
      <c r="V2264" s="108"/>
      <c r="W2264" s="107"/>
      <c r="X2264" s="107"/>
      <c r="AA2264" s="107"/>
      <c r="AB2264" s="110"/>
      <c r="AC2264" s="110"/>
      <c r="AE2264" s="105"/>
      <c r="AF2264" s="105"/>
      <c r="AR2264" s="112"/>
    </row>
    <row r="2265" spans="2:44" x14ac:dyDescent="0.25">
      <c r="B2265" s="1" t="str">
        <f>IF(I2265="","",
(IF(N2265=FİLTRE!$H$6,2,0)+IF(FİLTRE!$H$6="TOPLAM",2,0))
)</f>
        <v/>
      </c>
      <c r="C2265">
        <f>IF(FİLTRE!$M$5="",9,(IF(U2265&gt;=FİLTRE!$M$5,1,0)))</f>
        <v>1</v>
      </c>
      <c r="D2265" s="1">
        <f>IF(FİLTRE!$M$6="",9,(IF('SKT LİSTESİ'!P2265&lt;=FİLTRE!$M$6,1,0)))</f>
        <v>1</v>
      </c>
      <c r="E2265" s="25" t="str">
        <f>IF(I2265="","",(COUNTIFS($L$4:L2265,L2265)))</f>
        <v/>
      </c>
      <c r="F2265" s="13">
        <f>IF(OR(B2265&lt;&gt;2,C2265&lt;&gt;1,D2265&lt;&gt;1,H2265&lt;&gt;1),0,
COUNTIFS($B$4:B2265,2,$C$4:C2265,1,$D$4:D2265,1,$H$4:H2265,1))</f>
        <v>0</v>
      </c>
      <c r="G2265" s="26" t="str">
        <f>IF(I2265="","",(COUNTIF($E$4:E2265,E2265)))</f>
        <v/>
      </c>
      <c r="H2265" s="1">
        <f>IF(AND(J2265="SAYIM",FİLTRE!$H$5="RAFTA",U2265&lt;&gt;0),1,0)+
IF(AND(J2265="İADE DEPO",FİLTRE!$H$5="İADE DEPO"),1,0)+
IF(FİLTRE!$H$5="TÜMÜ",1,0)+
IF(AND(J2265="FİRMA İADE",FİLTRE!$H$5="FİRMA İADE"),1,0)+
IF(AND(J2265="İMHA",FİLTRE!$H$5="İMHA"),1,0)</f>
        <v>1</v>
      </c>
      <c r="I2265" s="99"/>
      <c r="J2265" s="100"/>
      <c r="K2265" s="100"/>
      <c r="L2265" s="101"/>
      <c r="M2265" s="102"/>
      <c r="N2265" s="101"/>
      <c r="O2265" s="99"/>
      <c r="P2265" s="103"/>
      <c r="Q2265" s="104"/>
      <c r="R2265" s="50"/>
      <c r="S2265" s="105"/>
      <c r="T2265" s="106"/>
      <c r="U2265" s="107"/>
      <c r="V2265" s="108"/>
      <c r="W2265" s="107"/>
      <c r="X2265" s="107"/>
      <c r="AA2265" s="107"/>
      <c r="AB2265" s="110"/>
      <c r="AC2265" s="110"/>
      <c r="AE2265" s="105"/>
      <c r="AF2265" s="105"/>
      <c r="AR2265" s="112"/>
    </row>
    <row r="2266" spans="2:44" x14ac:dyDescent="0.25">
      <c r="B2266" s="1" t="str">
        <f>IF(I2266="","",
(IF(N2266=FİLTRE!$H$6,2,0)+IF(FİLTRE!$H$6="TOPLAM",2,0))
)</f>
        <v/>
      </c>
      <c r="C2266">
        <f>IF(FİLTRE!$M$5="",9,(IF(U2266&gt;=FİLTRE!$M$5,1,0)))</f>
        <v>1</v>
      </c>
      <c r="D2266" s="1">
        <f>IF(FİLTRE!$M$6="",9,(IF('SKT LİSTESİ'!P2266&lt;=FİLTRE!$M$6,1,0)))</f>
        <v>1</v>
      </c>
      <c r="E2266" s="25" t="str">
        <f>IF(I2266="","",(COUNTIFS($L$4:L2266,L2266)))</f>
        <v/>
      </c>
      <c r="F2266" s="13">
        <f>IF(OR(B2266&lt;&gt;2,C2266&lt;&gt;1,D2266&lt;&gt;1,H2266&lt;&gt;1),0,
COUNTIFS($B$4:B2266,2,$C$4:C2266,1,$D$4:D2266,1,$H$4:H2266,1))</f>
        <v>0</v>
      </c>
      <c r="G2266" s="26" t="str">
        <f>IF(I2266="","",(COUNTIF($E$4:E2266,E2266)))</f>
        <v/>
      </c>
      <c r="H2266" s="1">
        <f>IF(AND(J2266="SAYIM",FİLTRE!$H$5="RAFTA",U2266&lt;&gt;0),1,0)+
IF(AND(J2266="İADE DEPO",FİLTRE!$H$5="İADE DEPO"),1,0)+
IF(FİLTRE!$H$5="TÜMÜ",1,0)+
IF(AND(J2266="FİRMA İADE",FİLTRE!$H$5="FİRMA İADE"),1,0)+
IF(AND(J2266="İMHA",FİLTRE!$H$5="İMHA"),1,0)</f>
        <v>1</v>
      </c>
      <c r="I2266" s="99"/>
      <c r="J2266" s="100"/>
      <c r="K2266" s="100"/>
      <c r="L2266" s="101"/>
      <c r="M2266" s="102"/>
      <c r="N2266" s="101"/>
      <c r="O2266" s="99"/>
      <c r="P2266" s="103"/>
      <c r="Q2266" s="104"/>
      <c r="R2266" s="50"/>
      <c r="S2266" s="105"/>
      <c r="T2266" s="106"/>
      <c r="U2266" s="107"/>
      <c r="V2266" s="108"/>
      <c r="W2266" s="107"/>
      <c r="X2266" s="107"/>
      <c r="AA2266" s="107"/>
      <c r="AB2266" s="110"/>
      <c r="AC2266" s="110"/>
      <c r="AE2266" s="105"/>
      <c r="AF2266" s="105"/>
      <c r="AR2266" s="112"/>
    </row>
    <row r="2267" spans="2:44" x14ac:dyDescent="0.25">
      <c r="B2267" s="1" t="str">
        <f>IF(I2267="","",
(IF(N2267=FİLTRE!$H$6,2,0)+IF(FİLTRE!$H$6="TOPLAM",2,0))
)</f>
        <v/>
      </c>
      <c r="C2267">
        <f>IF(FİLTRE!$M$5="",9,(IF(U2267&gt;=FİLTRE!$M$5,1,0)))</f>
        <v>1</v>
      </c>
      <c r="D2267" s="1">
        <f>IF(FİLTRE!$M$6="",9,(IF('SKT LİSTESİ'!P2267&lt;=FİLTRE!$M$6,1,0)))</f>
        <v>1</v>
      </c>
      <c r="E2267" s="25" t="str">
        <f>IF(I2267="","",(COUNTIFS($L$4:L2267,L2267)))</f>
        <v/>
      </c>
      <c r="F2267" s="13">
        <f>IF(OR(B2267&lt;&gt;2,C2267&lt;&gt;1,D2267&lt;&gt;1,H2267&lt;&gt;1),0,
COUNTIFS($B$4:B2267,2,$C$4:C2267,1,$D$4:D2267,1,$H$4:H2267,1))</f>
        <v>0</v>
      </c>
      <c r="G2267" s="26" t="str">
        <f>IF(I2267="","",(COUNTIF($E$4:E2267,E2267)))</f>
        <v/>
      </c>
      <c r="H2267" s="1">
        <f>IF(AND(J2267="SAYIM",FİLTRE!$H$5="RAFTA",U2267&lt;&gt;0),1,0)+
IF(AND(J2267="İADE DEPO",FİLTRE!$H$5="İADE DEPO"),1,0)+
IF(FİLTRE!$H$5="TÜMÜ",1,0)+
IF(AND(J2267="FİRMA İADE",FİLTRE!$H$5="FİRMA İADE"),1,0)+
IF(AND(J2267="İMHA",FİLTRE!$H$5="İMHA"),1,0)</f>
        <v>1</v>
      </c>
      <c r="I2267" s="99"/>
      <c r="J2267" s="100"/>
      <c r="K2267" s="100"/>
      <c r="L2267" s="101"/>
      <c r="M2267" s="102"/>
      <c r="N2267" s="101"/>
      <c r="O2267" s="99"/>
      <c r="P2267" s="103"/>
      <c r="Q2267" s="104"/>
      <c r="R2267" s="50"/>
      <c r="S2267" s="105"/>
      <c r="T2267" s="106"/>
      <c r="U2267" s="107"/>
      <c r="V2267" s="108"/>
      <c r="W2267" s="107"/>
      <c r="X2267" s="107"/>
      <c r="AA2267" s="107"/>
      <c r="AB2267" s="110"/>
      <c r="AC2267" s="110"/>
      <c r="AE2267" s="105"/>
      <c r="AF2267" s="105"/>
      <c r="AR2267" s="112"/>
    </row>
    <row r="2268" spans="2:44" x14ac:dyDescent="0.25">
      <c r="B2268" s="1" t="str">
        <f>IF(I2268="","",
(IF(N2268=FİLTRE!$H$6,2,0)+IF(FİLTRE!$H$6="TOPLAM",2,0))
)</f>
        <v/>
      </c>
      <c r="C2268">
        <f>IF(FİLTRE!$M$5="",9,(IF(U2268&gt;=FİLTRE!$M$5,1,0)))</f>
        <v>1</v>
      </c>
      <c r="D2268" s="1">
        <f>IF(FİLTRE!$M$6="",9,(IF('SKT LİSTESİ'!P2268&lt;=FİLTRE!$M$6,1,0)))</f>
        <v>1</v>
      </c>
      <c r="E2268" s="25" t="str">
        <f>IF(I2268="","",(COUNTIFS($L$4:L2268,L2268)))</f>
        <v/>
      </c>
      <c r="F2268" s="13">
        <f>IF(OR(B2268&lt;&gt;2,C2268&lt;&gt;1,D2268&lt;&gt;1,H2268&lt;&gt;1),0,
COUNTIFS($B$4:B2268,2,$C$4:C2268,1,$D$4:D2268,1,$H$4:H2268,1))</f>
        <v>0</v>
      </c>
      <c r="G2268" s="26" t="str">
        <f>IF(I2268="","",(COUNTIF($E$4:E2268,E2268)))</f>
        <v/>
      </c>
      <c r="H2268" s="1">
        <f>IF(AND(J2268="SAYIM",FİLTRE!$H$5="RAFTA",U2268&lt;&gt;0),1,0)+
IF(AND(J2268="İADE DEPO",FİLTRE!$H$5="İADE DEPO"),1,0)+
IF(FİLTRE!$H$5="TÜMÜ",1,0)+
IF(AND(J2268="FİRMA İADE",FİLTRE!$H$5="FİRMA İADE"),1,0)+
IF(AND(J2268="İMHA",FİLTRE!$H$5="İMHA"),1,0)</f>
        <v>1</v>
      </c>
      <c r="I2268" s="99"/>
      <c r="J2268" s="100"/>
      <c r="K2268" s="100"/>
      <c r="L2268" s="101"/>
      <c r="M2268" s="102"/>
      <c r="N2268" s="101"/>
      <c r="O2268" s="99"/>
      <c r="P2268" s="103"/>
      <c r="Q2268" s="104"/>
      <c r="R2268" s="50"/>
      <c r="S2268" s="105"/>
      <c r="T2268" s="106"/>
      <c r="U2268" s="107"/>
      <c r="V2268" s="108"/>
      <c r="W2268" s="107"/>
      <c r="X2268" s="107"/>
      <c r="AA2268" s="107"/>
      <c r="AB2268" s="110"/>
      <c r="AC2268" s="110"/>
      <c r="AE2268" s="105"/>
      <c r="AF2268" s="105"/>
      <c r="AR2268" s="112"/>
    </row>
    <row r="2269" spans="2:44" x14ac:dyDescent="0.25">
      <c r="B2269" s="1" t="str">
        <f>IF(I2269="","",
(IF(N2269=FİLTRE!$H$6,2,0)+IF(FİLTRE!$H$6="TOPLAM",2,0))
)</f>
        <v/>
      </c>
      <c r="C2269">
        <f>IF(FİLTRE!$M$5="",9,(IF(U2269&gt;=FİLTRE!$M$5,1,0)))</f>
        <v>1</v>
      </c>
      <c r="D2269" s="1">
        <f>IF(FİLTRE!$M$6="",9,(IF('SKT LİSTESİ'!P2269&lt;=FİLTRE!$M$6,1,0)))</f>
        <v>1</v>
      </c>
      <c r="E2269" s="25" t="str">
        <f>IF(I2269="","",(COUNTIFS($L$4:L2269,L2269)))</f>
        <v/>
      </c>
      <c r="F2269" s="13">
        <f>IF(OR(B2269&lt;&gt;2,C2269&lt;&gt;1,D2269&lt;&gt;1,H2269&lt;&gt;1),0,
COUNTIFS($B$4:B2269,2,$C$4:C2269,1,$D$4:D2269,1,$H$4:H2269,1))</f>
        <v>0</v>
      </c>
      <c r="G2269" s="26" t="str">
        <f>IF(I2269="","",(COUNTIF($E$4:E2269,E2269)))</f>
        <v/>
      </c>
      <c r="H2269" s="1">
        <f>IF(AND(J2269="SAYIM",FİLTRE!$H$5="RAFTA",U2269&lt;&gt;0),1,0)+
IF(AND(J2269="İADE DEPO",FİLTRE!$H$5="İADE DEPO"),1,0)+
IF(FİLTRE!$H$5="TÜMÜ",1,0)+
IF(AND(J2269="FİRMA İADE",FİLTRE!$H$5="FİRMA İADE"),1,0)+
IF(AND(J2269="İMHA",FİLTRE!$H$5="İMHA"),1,0)</f>
        <v>1</v>
      </c>
      <c r="I2269" s="99"/>
      <c r="J2269" s="100"/>
      <c r="K2269" s="100"/>
      <c r="L2269" s="101"/>
      <c r="M2269" s="102"/>
      <c r="N2269" s="101"/>
      <c r="O2269" s="99"/>
      <c r="P2269" s="103"/>
      <c r="Q2269" s="104"/>
      <c r="R2269" s="50"/>
      <c r="S2269" s="105"/>
      <c r="T2269" s="106"/>
      <c r="U2269" s="107"/>
      <c r="V2269" s="108"/>
      <c r="W2269" s="107"/>
      <c r="X2269" s="107"/>
      <c r="AA2269" s="107"/>
      <c r="AB2269" s="110"/>
      <c r="AC2269" s="110"/>
      <c r="AE2269" s="105"/>
      <c r="AF2269" s="105"/>
      <c r="AR2269" s="112"/>
    </row>
    <row r="2270" spans="2:44" x14ac:dyDescent="0.25">
      <c r="B2270" s="1" t="str">
        <f>IF(I2270="","",
(IF(N2270=FİLTRE!$H$6,2,0)+IF(FİLTRE!$H$6="TOPLAM",2,0))
)</f>
        <v/>
      </c>
      <c r="C2270">
        <f>IF(FİLTRE!$M$5="",9,(IF(U2270&gt;=FİLTRE!$M$5,1,0)))</f>
        <v>1</v>
      </c>
      <c r="D2270" s="1">
        <f>IF(FİLTRE!$M$6="",9,(IF('SKT LİSTESİ'!P2270&lt;=FİLTRE!$M$6,1,0)))</f>
        <v>1</v>
      </c>
      <c r="E2270" s="25" t="str">
        <f>IF(I2270="","",(COUNTIFS($L$4:L2270,L2270)))</f>
        <v/>
      </c>
      <c r="F2270" s="13">
        <f>IF(OR(B2270&lt;&gt;2,C2270&lt;&gt;1,D2270&lt;&gt;1,H2270&lt;&gt;1),0,
COUNTIFS($B$4:B2270,2,$C$4:C2270,1,$D$4:D2270,1,$H$4:H2270,1))</f>
        <v>0</v>
      </c>
      <c r="G2270" s="26" t="str">
        <f>IF(I2270="","",(COUNTIF($E$4:E2270,E2270)))</f>
        <v/>
      </c>
      <c r="H2270" s="1">
        <f>IF(AND(J2270="SAYIM",FİLTRE!$H$5="RAFTA",U2270&lt;&gt;0),1,0)+
IF(AND(J2270="İADE DEPO",FİLTRE!$H$5="İADE DEPO"),1,0)+
IF(FİLTRE!$H$5="TÜMÜ",1,0)+
IF(AND(J2270="FİRMA İADE",FİLTRE!$H$5="FİRMA İADE"),1,0)+
IF(AND(J2270="İMHA",FİLTRE!$H$5="İMHA"),1,0)</f>
        <v>1</v>
      </c>
      <c r="I2270" s="99"/>
      <c r="J2270" s="100"/>
      <c r="K2270" s="100"/>
      <c r="L2270" s="101"/>
      <c r="M2270" s="102"/>
      <c r="N2270" s="101"/>
      <c r="O2270" s="99"/>
      <c r="P2270" s="103"/>
      <c r="Q2270" s="104"/>
      <c r="R2270" s="50"/>
      <c r="S2270" s="105"/>
      <c r="T2270" s="106"/>
      <c r="U2270" s="107"/>
      <c r="V2270" s="108"/>
      <c r="W2270" s="107"/>
      <c r="X2270" s="107"/>
      <c r="AA2270" s="107"/>
      <c r="AB2270" s="110"/>
      <c r="AC2270" s="110"/>
      <c r="AE2270" s="105"/>
      <c r="AF2270" s="105"/>
      <c r="AR2270" s="112"/>
    </row>
    <row r="2271" spans="2:44" x14ac:dyDescent="0.25">
      <c r="B2271" s="1" t="str">
        <f>IF(I2271="","",
(IF(N2271=FİLTRE!$H$6,2,0)+IF(FİLTRE!$H$6="TOPLAM",2,0))
)</f>
        <v/>
      </c>
      <c r="C2271">
        <f>IF(FİLTRE!$M$5="",9,(IF(U2271&gt;=FİLTRE!$M$5,1,0)))</f>
        <v>1</v>
      </c>
      <c r="D2271" s="1">
        <f>IF(FİLTRE!$M$6="",9,(IF('SKT LİSTESİ'!P2271&lt;=FİLTRE!$M$6,1,0)))</f>
        <v>1</v>
      </c>
      <c r="E2271" s="25" t="str">
        <f>IF(I2271="","",(COUNTIFS($L$4:L2271,L2271)))</f>
        <v/>
      </c>
      <c r="F2271" s="13">
        <f>IF(OR(B2271&lt;&gt;2,C2271&lt;&gt;1,D2271&lt;&gt;1,H2271&lt;&gt;1),0,
COUNTIFS($B$4:B2271,2,$C$4:C2271,1,$D$4:D2271,1,$H$4:H2271,1))</f>
        <v>0</v>
      </c>
      <c r="G2271" s="26" t="str">
        <f>IF(I2271="","",(COUNTIF($E$4:E2271,E2271)))</f>
        <v/>
      </c>
      <c r="H2271" s="1">
        <f>IF(AND(J2271="SAYIM",FİLTRE!$H$5="RAFTA",U2271&lt;&gt;0),1,0)+
IF(AND(J2271="İADE DEPO",FİLTRE!$H$5="İADE DEPO"),1,0)+
IF(FİLTRE!$H$5="TÜMÜ",1,0)+
IF(AND(J2271="FİRMA İADE",FİLTRE!$H$5="FİRMA İADE"),1,0)+
IF(AND(J2271="İMHA",FİLTRE!$H$5="İMHA"),1,0)</f>
        <v>1</v>
      </c>
      <c r="I2271" s="99"/>
      <c r="J2271" s="100"/>
      <c r="K2271" s="100"/>
      <c r="L2271" s="101"/>
      <c r="M2271" s="102"/>
      <c r="N2271" s="101"/>
      <c r="O2271" s="99"/>
      <c r="P2271" s="103"/>
      <c r="Q2271" s="104"/>
      <c r="R2271" s="50"/>
      <c r="S2271" s="105"/>
      <c r="T2271" s="106"/>
      <c r="U2271" s="107"/>
      <c r="V2271" s="108"/>
      <c r="W2271" s="107"/>
      <c r="X2271" s="107"/>
      <c r="AA2271" s="107"/>
      <c r="AB2271" s="110"/>
      <c r="AC2271" s="110"/>
      <c r="AE2271" s="105"/>
      <c r="AF2271" s="105"/>
      <c r="AR2271" s="112"/>
    </row>
    <row r="2272" spans="2:44" x14ac:dyDescent="0.25">
      <c r="B2272" s="1" t="str">
        <f>IF(I2272="","",
(IF(N2272=FİLTRE!$H$6,2,0)+IF(FİLTRE!$H$6="TOPLAM",2,0))
)</f>
        <v/>
      </c>
      <c r="C2272">
        <f>IF(FİLTRE!$M$5="",9,(IF(U2272&gt;=FİLTRE!$M$5,1,0)))</f>
        <v>1</v>
      </c>
      <c r="D2272" s="1">
        <f>IF(FİLTRE!$M$6="",9,(IF('SKT LİSTESİ'!P2272&lt;=FİLTRE!$M$6,1,0)))</f>
        <v>1</v>
      </c>
      <c r="E2272" s="25" t="str">
        <f>IF(I2272="","",(COUNTIFS($L$4:L2272,L2272)))</f>
        <v/>
      </c>
      <c r="F2272" s="13">
        <f>IF(OR(B2272&lt;&gt;2,C2272&lt;&gt;1,D2272&lt;&gt;1,H2272&lt;&gt;1),0,
COUNTIFS($B$4:B2272,2,$C$4:C2272,1,$D$4:D2272,1,$H$4:H2272,1))</f>
        <v>0</v>
      </c>
      <c r="G2272" s="26" t="str">
        <f>IF(I2272="","",(COUNTIF($E$4:E2272,E2272)))</f>
        <v/>
      </c>
      <c r="H2272" s="1">
        <f>IF(AND(J2272="SAYIM",FİLTRE!$H$5="RAFTA",U2272&lt;&gt;0),1,0)+
IF(AND(J2272="İADE DEPO",FİLTRE!$H$5="İADE DEPO"),1,0)+
IF(FİLTRE!$H$5="TÜMÜ",1,0)+
IF(AND(J2272="FİRMA İADE",FİLTRE!$H$5="FİRMA İADE"),1,0)+
IF(AND(J2272="İMHA",FİLTRE!$H$5="İMHA"),1,0)</f>
        <v>1</v>
      </c>
      <c r="I2272" s="99"/>
      <c r="J2272" s="100"/>
      <c r="K2272" s="100"/>
      <c r="L2272" s="101"/>
      <c r="M2272" s="102"/>
      <c r="N2272" s="101"/>
      <c r="O2272" s="99"/>
      <c r="P2272" s="103"/>
      <c r="Q2272" s="104"/>
      <c r="R2272" s="50"/>
      <c r="S2272" s="105"/>
      <c r="T2272" s="106"/>
      <c r="U2272" s="107"/>
      <c r="V2272" s="108"/>
      <c r="W2272" s="107"/>
      <c r="X2272" s="107"/>
      <c r="AA2272" s="107"/>
      <c r="AB2272" s="110"/>
      <c r="AC2272" s="110"/>
      <c r="AE2272" s="105"/>
      <c r="AF2272" s="105"/>
      <c r="AR2272" s="112"/>
    </row>
    <row r="2273" spans="2:44" x14ac:dyDescent="0.25">
      <c r="B2273" s="1" t="str">
        <f>IF(I2273="","",
(IF(N2273=FİLTRE!$H$6,2,0)+IF(FİLTRE!$H$6="TOPLAM",2,0))
)</f>
        <v/>
      </c>
      <c r="C2273">
        <f>IF(FİLTRE!$M$5="",9,(IF(U2273&gt;=FİLTRE!$M$5,1,0)))</f>
        <v>1</v>
      </c>
      <c r="D2273" s="1">
        <f>IF(FİLTRE!$M$6="",9,(IF('SKT LİSTESİ'!P2273&lt;=FİLTRE!$M$6,1,0)))</f>
        <v>1</v>
      </c>
      <c r="E2273" s="25" t="str">
        <f>IF(I2273="","",(COUNTIFS($L$4:L2273,L2273)))</f>
        <v/>
      </c>
      <c r="F2273" s="13">
        <f>IF(OR(B2273&lt;&gt;2,C2273&lt;&gt;1,D2273&lt;&gt;1,H2273&lt;&gt;1),0,
COUNTIFS($B$4:B2273,2,$C$4:C2273,1,$D$4:D2273,1,$H$4:H2273,1))</f>
        <v>0</v>
      </c>
      <c r="G2273" s="26" t="str">
        <f>IF(I2273="","",(COUNTIF($E$4:E2273,E2273)))</f>
        <v/>
      </c>
      <c r="H2273" s="1">
        <f>IF(AND(J2273="SAYIM",FİLTRE!$H$5="RAFTA",U2273&lt;&gt;0),1,0)+
IF(AND(J2273="İADE DEPO",FİLTRE!$H$5="İADE DEPO"),1,0)+
IF(FİLTRE!$H$5="TÜMÜ",1,0)+
IF(AND(J2273="FİRMA İADE",FİLTRE!$H$5="FİRMA İADE"),1,0)+
IF(AND(J2273="İMHA",FİLTRE!$H$5="İMHA"),1,0)</f>
        <v>1</v>
      </c>
      <c r="I2273" s="99"/>
      <c r="J2273" s="100"/>
      <c r="K2273" s="100"/>
      <c r="L2273" s="101"/>
      <c r="M2273" s="102"/>
      <c r="N2273" s="101"/>
      <c r="O2273" s="99"/>
      <c r="P2273" s="103"/>
      <c r="Q2273" s="104"/>
      <c r="R2273" s="50"/>
      <c r="S2273" s="105"/>
      <c r="T2273" s="106"/>
      <c r="U2273" s="107"/>
      <c r="V2273" s="108"/>
      <c r="W2273" s="107"/>
      <c r="X2273" s="107"/>
      <c r="AA2273" s="107"/>
      <c r="AB2273" s="110"/>
      <c r="AC2273" s="110"/>
      <c r="AE2273" s="105"/>
      <c r="AF2273" s="105"/>
      <c r="AR2273" s="112"/>
    </row>
    <row r="2274" spans="2:44" x14ac:dyDescent="0.25">
      <c r="B2274" s="1" t="str">
        <f>IF(I2274="","",
(IF(N2274=FİLTRE!$H$6,2,0)+IF(FİLTRE!$H$6="TOPLAM",2,0))
)</f>
        <v/>
      </c>
      <c r="C2274">
        <f>IF(FİLTRE!$M$5="",9,(IF(U2274&gt;=FİLTRE!$M$5,1,0)))</f>
        <v>1</v>
      </c>
      <c r="D2274" s="1">
        <f>IF(FİLTRE!$M$6="",9,(IF('SKT LİSTESİ'!P2274&lt;=FİLTRE!$M$6,1,0)))</f>
        <v>1</v>
      </c>
      <c r="E2274" s="25" t="str">
        <f>IF(I2274="","",(COUNTIFS($L$4:L2274,L2274)))</f>
        <v/>
      </c>
      <c r="F2274" s="13">
        <f>IF(OR(B2274&lt;&gt;2,C2274&lt;&gt;1,D2274&lt;&gt;1,H2274&lt;&gt;1),0,
COUNTIFS($B$4:B2274,2,$C$4:C2274,1,$D$4:D2274,1,$H$4:H2274,1))</f>
        <v>0</v>
      </c>
      <c r="G2274" s="26" t="str">
        <f>IF(I2274="","",(COUNTIF($E$4:E2274,E2274)))</f>
        <v/>
      </c>
      <c r="H2274" s="1">
        <f>IF(AND(J2274="SAYIM",FİLTRE!$H$5="RAFTA",U2274&lt;&gt;0),1,0)+
IF(AND(J2274="İADE DEPO",FİLTRE!$H$5="İADE DEPO"),1,0)+
IF(FİLTRE!$H$5="TÜMÜ",1,0)+
IF(AND(J2274="FİRMA İADE",FİLTRE!$H$5="FİRMA İADE"),1,0)+
IF(AND(J2274="İMHA",FİLTRE!$H$5="İMHA"),1,0)</f>
        <v>1</v>
      </c>
      <c r="I2274" s="99"/>
      <c r="J2274" s="100"/>
      <c r="K2274" s="100"/>
      <c r="L2274" s="101"/>
      <c r="M2274" s="102"/>
      <c r="N2274" s="101"/>
      <c r="O2274" s="99"/>
      <c r="P2274" s="103"/>
      <c r="Q2274" s="104"/>
      <c r="R2274" s="50"/>
      <c r="S2274" s="105"/>
      <c r="T2274" s="106"/>
      <c r="U2274" s="107"/>
      <c r="V2274" s="108"/>
      <c r="W2274" s="107"/>
      <c r="X2274" s="107"/>
      <c r="AA2274" s="107"/>
      <c r="AB2274" s="110"/>
      <c r="AC2274" s="110"/>
      <c r="AE2274" s="105"/>
      <c r="AF2274" s="105"/>
      <c r="AR2274" s="112"/>
    </row>
    <row r="2275" spans="2:44" x14ac:dyDescent="0.25">
      <c r="B2275" s="1" t="str">
        <f>IF(I2275="","",
(IF(N2275=FİLTRE!$H$6,2,0)+IF(FİLTRE!$H$6="TOPLAM",2,0))
)</f>
        <v/>
      </c>
      <c r="C2275">
        <f>IF(FİLTRE!$M$5="",9,(IF(U2275&gt;=FİLTRE!$M$5,1,0)))</f>
        <v>1</v>
      </c>
      <c r="D2275" s="1">
        <f>IF(FİLTRE!$M$6="",9,(IF('SKT LİSTESİ'!P2275&lt;=FİLTRE!$M$6,1,0)))</f>
        <v>1</v>
      </c>
      <c r="E2275" s="25" t="str">
        <f>IF(I2275="","",(COUNTIFS($L$4:L2275,L2275)))</f>
        <v/>
      </c>
      <c r="F2275" s="13">
        <f>IF(OR(B2275&lt;&gt;2,C2275&lt;&gt;1,D2275&lt;&gt;1,H2275&lt;&gt;1),0,
COUNTIFS($B$4:B2275,2,$C$4:C2275,1,$D$4:D2275,1,$H$4:H2275,1))</f>
        <v>0</v>
      </c>
      <c r="G2275" s="26" t="str">
        <f>IF(I2275="","",(COUNTIF($E$4:E2275,E2275)))</f>
        <v/>
      </c>
      <c r="H2275" s="1">
        <f>IF(AND(J2275="SAYIM",FİLTRE!$H$5="RAFTA",U2275&lt;&gt;0),1,0)+
IF(AND(J2275="İADE DEPO",FİLTRE!$H$5="İADE DEPO"),1,0)+
IF(FİLTRE!$H$5="TÜMÜ",1,0)+
IF(AND(J2275="FİRMA İADE",FİLTRE!$H$5="FİRMA İADE"),1,0)+
IF(AND(J2275="İMHA",FİLTRE!$H$5="İMHA"),1,0)</f>
        <v>1</v>
      </c>
      <c r="I2275" s="99"/>
      <c r="J2275" s="100"/>
      <c r="K2275" s="100"/>
      <c r="L2275" s="101"/>
      <c r="M2275" s="102"/>
      <c r="N2275" s="101"/>
      <c r="O2275" s="99"/>
      <c r="P2275" s="103"/>
      <c r="Q2275" s="104"/>
      <c r="R2275" s="50"/>
      <c r="S2275" s="105"/>
      <c r="T2275" s="106"/>
      <c r="U2275" s="107"/>
      <c r="V2275" s="108"/>
      <c r="W2275" s="107"/>
      <c r="X2275" s="107"/>
      <c r="AA2275" s="107"/>
      <c r="AB2275" s="110"/>
      <c r="AC2275" s="110"/>
      <c r="AE2275" s="105"/>
      <c r="AF2275" s="105"/>
      <c r="AR2275" s="112"/>
    </row>
    <row r="2276" spans="2:44" x14ac:dyDescent="0.25">
      <c r="B2276" s="1" t="str">
        <f>IF(I2276="","",
(IF(N2276=FİLTRE!$H$6,2,0)+IF(FİLTRE!$H$6="TOPLAM",2,0))
)</f>
        <v/>
      </c>
      <c r="C2276">
        <f>IF(FİLTRE!$M$5="",9,(IF(U2276&gt;=FİLTRE!$M$5,1,0)))</f>
        <v>1</v>
      </c>
      <c r="D2276" s="1">
        <f>IF(FİLTRE!$M$6="",9,(IF('SKT LİSTESİ'!P2276&lt;=FİLTRE!$M$6,1,0)))</f>
        <v>1</v>
      </c>
      <c r="E2276" s="25" t="str">
        <f>IF(I2276="","",(COUNTIFS($L$4:L2276,L2276)))</f>
        <v/>
      </c>
      <c r="F2276" s="13">
        <f>IF(OR(B2276&lt;&gt;2,C2276&lt;&gt;1,D2276&lt;&gt;1,H2276&lt;&gt;1),0,
COUNTIFS($B$4:B2276,2,$C$4:C2276,1,$D$4:D2276,1,$H$4:H2276,1))</f>
        <v>0</v>
      </c>
      <c r="G2276" s="26" t="str">
        <f>IF(I2276="","",(COUNTIF($E$4:E2276,E2276)))</f>
        <v/>
      </c>
      <c r="H2276" s="1">
        <f>IF(AND(J2276="SAYIM",FİLTRE!$H$5="RAFTA",U2276&lt;&gt;0),1,0)+
IF(AND(J2276="İADE DEPO",FİLTRE!$H$5="İADE DEPO"),1,0)+
IF(FİLTRE!$H$5="TÜMÜ",1,0)+
IF(AND(J2276="FİRMA İADE",FİLTRE!$H$5="FİRMA İADE"),1,0)+
IF(AND(J2276="İMHA",FİLTRE!$H$5="İMHA"),1,0)</f>
        <v>1</v>
      </c>
      <c r="I2276" s="99"/>
      <c r="J2276" s="100"/>
      <c r="K2276" s="100"/>
      <c r="L2276" s="101"/>
      <c r="M2276" s="102"/>
      <c r="N2276" s="101"/>
      <c r="O2276" s="99"/>
      <c r="P2276" s="103"/>
      <c r="Q2276" s="104"/>
      <c r="R2276" s="50"/>
      <c r="S2276" s="105"/>
      <c r="T2276" s="106"/>
      <c r="U2276" s="107"/>
      <c r="V2276" s="108"/>
      <c r="W2276" s="107"/>
      <c r="X2276" s="107"/>
      <c r="AA2276" s="107"/>
      <c r="AB2276" s="110"/>
      <c r="AC2276" s="110"/>
      <c r="AE2276" s="105"/>
      <c r="AF2276" s="105"/>
      <c r="AR2276" s="112"/>
    </row>
    <row r="2277" spans="2:44" x14ac:dyDescent="0.25">
      <c r="B2277" s="1" t="str">
        <f>IF(I2277="","",
(IF(N2277=FİLTRE!$H$6,2,0)+IF(FİLTRE!$H$6="TOPLAM",2,0))
)</f>
        <v/>
      </c>
      <c r="C2277">
        <f>IF(FİLTRE!$M$5="",9,(IF(U2277&gt;=FİLTRE!$M$5,1,0)))</f>
        <v>1</v>
      </c>
      <c r="D2277" s="1">
        <f>IF(FİLTRE!$M$6="",9,(IF('SKT LİSTESİ'!P2277&lt;=FİLTRE!$M$6,1,0)))</f>
        <v>1</v>
      </c>
      <c r="E2277" s="25" t="str">
        <f>IF(I2277="","",(COUNTIFS($L$4:L2277,L2277)))</f>
        <v/>
      </c>
      <c r="F2277" s="13">
        <f>IF(OR(B2277&lt;&gt;2,C2277&lt;&gt;1,D2277&lt;&gt;1,H2277&lt;&gt;1),0,
COUNTIFS($B$4:B2277,2,$C$4:C2277,1,$D$4:D2277,1,$H$4:H2277,1))</f>
        <v>0</v>
      </c>
      <c r="G2277" s="26" t="str">
        <f>IF(I2277="","",(COUNTIF($E$4:E2277,E2277)))</f>
        <v/>
      </c>
      <c r="H2277" s="1">
        <f>IF(AND(J2277="SAYIM",FİLTRE!$H$5="RAFTA",U2277&lt;&gt;0),1,0)+
IF(AND(J2277="İADE DEPO",FİLTRE!$H$5="İADE DEPO"),1,0)+
IF(FİLTRE!$H$5="TÜMÜ",1,0)+
IF(AND(J2277="FİRMA İADE",FİLTRE!$H$5="FİRMA İADE"),1,0)+
IF(AND(J2277="İMHA",FİLTRE!$H$5="İMHA"),1,0)</f>
        <v>1</v>
      </c>
      <c r="I2277" s="99"/>
      <c r="J2277" s="100"/>
      <c r="K2277" s="100"/>
      <c r="L2277" s="101"/>
      <c r="M2277" s="102"/>
      <c r="N2277" s="101"/>
      <c r="O2277" s="99"/>
      <c r="P2277" s="103"/>
      <c r="Q2277" s="104"/>
      <c r="R2277" s="50"/>
      <c r="S2277" s="105"/>
      <c r="T2277" s="106"/>
      <c r="U2277" s="107"/>
      <c r="V2277" s="108"/>
      <c r="W2277" s="107"/>
      <c r="X2277" s="107"/>
      <c r="AA2277" s="107"/>
      <c r="AB2277" s="110"/>
      <c r="AC2277" s="110"/>
      <c r="AE2277" s="105"/>
      <c r="AF2277" s="105"/>
      <c r="AR2277" s="112"/>
    </row>
    <row r="2278" spans="2:44" x14ac:dyDescent="0.25">
      <c r="B2278" s="1" t="str">
        <f>IF(I2278="","",
(IF(N2278=FİLTRE!$H$6,2,0)+IF(FİLTRE!$H$6="TOPLAM",2,0))
)</f>
        <v/>
      </c>
      <c r="C2278">
        <f>IF(FİLTRE!$M$5="",9,(IF(U2278&gt;=FİLTRE!$M$5,1,0)))</f>
        <v>1</v>
      </c>
      <c r="D2278" s="1">
        <f>IF(FİLTRE!$M$6="",9,(IF('SKT LİSTESİ'!P2278&lt;=FİLTRE!$M$6,1,0)))</f>
        <v>1</v>
      </c>
      <c r="E2278" s="25" t="str">
        <f>IF(I2278="","",(COUNTIFS($L$4:L2278,L2278)))</f>
        <v/>
      </c>
      <c r="F2278" s="13">
        <f>IF(OR(B2278&lt;&gt;2,C2278&lt;&gt;1,D2278&lt;&gt;1,H2278&lt;&gt;1),0,
COUNTIFS($B$4:B2278,2,$C$4:C2278,1,$D$4:D2278,1,$H$4:H2278,1))</f>
        <v>0</v>
      </c>
      <c r="G2278" s="26" t="str">
        <f>IF(I2278="","",(COUNTIF($E$4:E2278,E2278)))</f>
        <v/>
      </c>
      <c r="H2278" s="1">
        <f>IF(AND(J2278="SAYIM",FİLTRE!$H$5="RAFTA",U2278&lt;&gt;0),1,0)+
IF(AND(J2278="İADE DEPO",FİLTRE!$H$5="İADE DEPO"),1,0)+
IF(FİLTRE!$H$5="TÜMÜ",1,0)+
IF(AND(J2278="FİRMA İADE",FİLTRE!$H$5="FİRMA İADE"),1,0)+
IF(AND(J2278="İMHA",FİLTRE!$H$5="İMHA"),1,0)</f>
        <v>1</v>
      </c>
      <c r="I2278" s="99"/>
      <c r="J2278" s="100"/>
      <c r="K2278" s="100"/>
      <c r="L2278" s="101"/>
      <c r="M2278" s="102"/>
      <c r="N2278" s="101"/>
      <c r="O2278" s="99"/>
      <c r="P2278" s="103"/>
      <c r="Q2278" s="104"/>
      <c r="R2278" s="50"/>
      <c r="S2278" s="105"/>
      <c r="T2278" s="106"/>
      <c r="U2278" s="107"/>
      <c r="V2278" s="108"/>
      <c r="W2278" s="107"/>
      <c r="X2278" s="107"/>
      <c r="AA2278" s="107"/>
      <c r="AB2278" s="110"/>
      <c r="AC2278" s="110"/>
      <c r="AE2278" s="105"/>
      <c r="AF2278" s="105"/>
      <c r="AR2278" s="112"/>
    </row>
    <row r="2279" spans="2:44" x14ac:dyDescent="0.25">
      <c r="B2279" s="1" t="str">
        <f>IF(I2279="","",
(IF(N2279=FİLTRE!$H$6,2,0)+IF(FİLTRE!$H$6="TOPLAM",2,0))
)</f>
        <v/>
      </c>
      <c r="C2279">
        <f>IF(FİLTRE!$M$5="",9,(IF(U2279&gt;=FİLTRE!$M$5,1,0)))</f>
        <v>1</v>
      </c>
      <c r="D2279" s="1">
        <f>IF(FİLTRE!$M$6="",9,(IF('SKT LİSTESİ'!P2279&lt;=FİLTRE!$M$6,1,0)))</f>
        <v>1</v>
      </c>
      <c r="E2279" s="25" t="str">
        <f>IF(I2279="","",(COUNTIFS($L$4:L2279,L2279)))</f>
        <v/>
      </c>
      <c r="F2279" s="13">
        <f>IF(OR(B2279&lt;&gt;2,C2279&lt;&gt;1,D2279&lt;&gt;1,H2279&lt;&gt;1),0,
COUNTIFS($B$4:B2279,2,$C$4:C2279,1,$D$4:D2279,1,$H$4:H2279,1))</f>
        <v>0</v>
      </c>
      <c r="G2279" s="26" t="str">
        <f>IF(I2279="","",(COUNTIF($E$4:E2279,E2279)))</f>
        <v/>
      </c>
      <c r="H2279" s="1">
        <f>IF(AND(J2279="SAYIM",FİLTRE!$H$5="RAFTA",U2279&lt;&gt;0),1,0)+
IF(AND(J2279="İADE DEPO",FİLTRE!$H$5="İADE DEPO"),1,0)+
IF(FİLTRE!$H$5="TÜMÜ",1,0)+
IF(AND(J2279="FİRMA İADE",FİLTRE!$H$5="FİRMA İADE"),1,0)+
IF(AND(J2279="İMHA",FİLTRE!$H$5="İMHA"),1,0)</f>
        <v>1</v>
      </c>
      <c r="I2279" s="99"/>
      <c r="J2279" s="100"/>
      <c r="K2279" s="100"/>
      <c r="L2279" s="101"/>
      <c r="M2279" s="102"/>
      <c r="N2279" s="101"/>
      <c r="O2279" s="99"/>
      <c r="P2279" s="103"/>
      <c r="Q2279" s="104"/>
      <c r="R2279" s="50"/>
      <c r="S2279" s="105"/>
      <c r="T2279" s="106"/>
      <c r="U2279" s="107"/>
      <c r="V2279" s="108"/>
      <c r="W2279" s="107"/>
      <c r="X2279" s="107"/>
      <c r="AA2279" s="107"/>
      <c r="AB2279" s="110"/>
      <c r="AC2279" s="110"/>
      <c r="AE2279" s="105"/>
      <c r="AF2279" s="105"/>
      <c r="AR2279" s="112"/>
    </row>
    <row r="2280" spans="2:44" x14ac:dyDescent="0.25">
      <c r="B2280" s="1" t="str">
        <f>IF(I2280="","",
(IF(N2280=FİLTRE!$H$6,2,0)+IF(FİLTRE!$H$6="TOPLAM",2,0))
)</f>
        <v/>
      </c>
      <c r="C2280">
        <f>IF(FİLTRE!$M$5="",9,(IF(U2280&gt;=FİLTRE!$M$5,1,0)))</f>
        <v>1</v>
      </c>
      <c r="D2280" s="1">
        <f>IF(FİLTRE!$M$6="",9,(IF('SKT LİSTESİ'!P2280&lt;=FİLTRE!$M$6,1,0)))</f>
        <v>1</v>
      </c>
      <c r="E2280" s="25" t="str">
        <f>IF(I2280="","",(COUNTIFS($L$4:L2280,L2280)))</f>
        <v/>
      </c>
      <c r="F2280" s="13">
        <f>IF(OR(B2280&lt;&gt;2,C2280&lt;&gt;1,D2280&lt;&gt;1,H2280&lt;&gt;1),0,
COUNTIFS($B$4:B2280,2,$C$4:C2280,1,$D$4:D2280,1,$H$4:H2280,1))</f>
        <v>0</v>
      </c>
      <c r="G2280" s="26" t="str">
        <f>IF(I2280="","",(COUNTIF($E$4:E2280,E2280)))</f>
        <v/>
      </c>
      <c r="H2280" s="1">
        <f>IF(AND(J2280="SAYIM",FİLTRE!$H$5="RAFTA",U2280&lt;&gt;0),1,0)+
IF(AND(J2280="İADE DEPO",FİLTRE!$H$5="İADE DEPO"),1,0)+
IF(FİLTRE!$H$5="TÜMÜ",1,0)+
IF(AND(J2280="FİRMA İADE",FİLTRE!$H$5="FİRMA İADE"),1,0)+
IF(AND(J2280="İMHA",FİLTRE!$H$5="İMHA"),1,0)</f>
        <v>1</v>
      </c>
      <c r="I2280" s="99"/>
      <c r="J2280" s="100"/>
      <c r="K2280" s="100"/>
      <c r="L2280" s="101"/>
      <c r="M2280" s="102"/>
      <c r="N2280" s="101"/>
      <c r="O2280" s="99"/>
      <c r="P2280" s="103"/>
      <c r="Q2280" s="104"/>
      <c r="R2280" s="50"/>
      <c r="S2280" s="105"/>
      <c r="T2280" s="106"/>
      <c r="U2280" s="107"/>
      <c r="V2280" s="108"/>
      <c r="W2280" s="107"/>
      <c r="X2280" s="107"/>
      <c r="AA2280" s="107"/>
      <c r="AB2280" s="110"/>
      <c r="AC2280" s="110"/>
      <c r="AE2280" s="105"/>
      <c r="AF2280" s="105"/>
      <c r="AR2280" s="112"/>
    </row>
    <row r="2281" spans="2:44" x14ac:dyDescent="0.25">
      <c r="B2281" s="1" t="str">
        <f>IF(I2281="","",
(IF(N2281=FİLTRE!$H$6,2,0)+IF(FİLTRE!$H$6="TOPLAM",2,0))
)</f>
        <v/>
      </c>
      <c r="C2281">
        <f>IF(FİLTRE!$M$5="",9,(IF(U2281&gt;=FİLTRE!$M$5,1,0)))</f>
        <v>1</v>
      </c>
      <c r="D2281" s="1">
        <f>IF(FİLTRE!$M$6="",9,(IF('SKT LİSTESİ'!P2281&lt;=FİLTRE!$M$6,1,0)))</f>
        <v>1</v>
      </c>
      <c r="E2281" s="25" t="str">
        <f>IF(I2281="","",(COUNTIFS($L$4:L2281,L2281)))</f>
        <v/>
      </c>
      <c r="F2281" s="13">
        <f>IF(OR(B2281&lt;&gt;2,C2281&lt;&gt;1,D2281&lt;&gt;1,H2281&lt;&gt;1),0,
COUNTIFS($B$4:B2281,2,$C$4:C2281,1,$D$4:D2281,1,$H$4:H2281,1))</f>
        <v>0</v>
      </c>
      <c r="G2281" s="26" t="str">
        <f>IF(I2281="","",(COUNTIF($E$4:E2281,E2281)))</f>
        <v/>
      </c>
      <c r="H2281" s="1">
        <f>IF(AND(J2281="SAYIM",FİLTRE!$H$5="RAFTA",U2281&lt;&gt;0),1,0)+
IF(AND(J2281="İADE DEPO",FİLTRE!$H$5="İADE DEPO"),1,0)+
IF(FİLTRE!$H$5="TÜMÜ",1,0)+
IF(AND(J2281="FİRMA İADE",FİLTRE!$H$5="FİRMA İADE"),1,0)+
IF(AND(J2281="İMHA",FİLTRE!$H$5="İMHA"),1,0)</f>
        <v>1</v>
      </c>
      <c r="I2281" s="99"/>
      <c r="J2281" s="100"/>
      <c r="K2281" s="100"/>
      <c r="L2281" s="101"/>
      <c r="M2281" s="102"/>
      <c r="N2281" s="101"/>
      <c r="O2281" s="99"/>
      <c r="P2281" s="103"/>
      <c r="Q2281" s="104"/>
      <c r="R2281" s="50"/>
      <c r="S2281" s="105"/>
      <c r="T2281" s="106"/>
      <c r="U2281" s="107"/>
      <c r="V2281" s="108"/>
      <c r="W2281" s="107"/>
      <c r="X2281" s="107"/>
      <c r="AA2281" s="107"/>
      <c r="AB2281" s="110"/>
      <c r="AC2281" s="110"/>
      <c r="AE2281" s="105"/>
      <c r="AF2281" s="105"/>
      <c r="AR2281" s="112"/>
    </row>
    <row r="2282" spans="2:44" x14ac:dyDescent="0.25">
      <c r="B2282" s="1" t="str">
        <f>IF(I2282="","",
(IF(N2282=FİLTRE!$H$6,2,0)+IF(FİLTRE!$H$6="TOPLAM",2,0))
)</f>
        <v/>
      </c>
      <c r="C2282">
        <f>IF(FİLTRE!$M$5="",9,(IF(U2282&gt;=FİLTRE!$M$5,1,0)))</f>
        <v>1</v>
      </c>
      <c r="D2282" s="1">
        <f>IF(FİLTRE!$M$6="",9,(IF('SKT LİSTESİ'!P2282&lt;=FİLTRE!$M$6,1,0)))</f>
        <v>1</v>
      </c>
      <c r="E2282" s="25" t="str">
        <f>IF(I2282="","",(COUNTIFS($L$4:L2282,L2282)))</f>
        <v/>
      </c>
      <c r="F2282" s="13">
        <f>IF(OR(B2282&lt;&gt;2,C2282&lt;&gt;1,D2282&lt;&gt;1,H2282&lt;&gt;1),0,
COUNTIFS($B$4:B2282,2,$C$4:C2282,1,$D$4:D2282,1,$H$4:H2282,1))</f>
        <v>0</v>
      </c>
      <c r="G2282" s="26" t="str">
        <f>IF(I2282="","",(COUNTIF($E$4:E2282,E2282)))</f>
        <v/>
      </c>
      <c r="H2282" s="1">
        <f>IF(AND(J2282="SAYIM",FİLTRE!$H$5="RAFTA",U2282&lt;&gt;0),1,0)+
IF(AND(J2282="İADE DEPO",FİLTRE!$H$5="İADE DEPO"),1,0)+
IF(FİLTRE!$H$5="TÜMÜ",1,0)+
IF(AND(J2282="FİRMA İADE",FİLTRE!$H$5="FİRMA İADE"),1,0)+
IF(AND(J2282="İMHA",FİLTRE!$H$5="İMHA"),1,0)</f>
        <v>1</v>
      </c>
      <c r="I2282" s="99"/>
      <c r="J2282" s="100"/>
      <c r="K2282" s="100"/>
      <c r="L2282" s="101"/>
      <c r="M2282" s="102"/>
      <c r="N2282" s="101"/>
      <c r="O2282" s="99"/>
      <c r="P2282" s="103"/>
      <c r="Q2282" s="104"/>
      <c r="R2282" s="50"/>
      <c r="S2282" s="105"/>
      <c r="T2282" s="106"/>
      <c r="U2282" s="107"/>
      <c r="V2282" s="108"/>
      <c r="W2282" s="107"/>
      <c r="X2282" s="107"/>
      <c r="AA2282" s="107"/>
      <c r="AB2282" s="110"/>
      <c r="AC2282" s="110"/>
      <c r="AE2282" s="105"/>
      <c r="AF2282" s="105"/>
      <c r="AR2282" s="112"/>
    </row>
    <row r="2283" spans="2:44" x14ac:dyDescent="0.25">
      <c r="B2283" s="1" t="str">
        <f>IF(I2283="","",
(IF(N2283=FİLTRE!$H$6,2,0)+IF(FİLTRE!$H$6="TOPLAM",2,0))
)</f>
        <v/>
      </c>
      <c r="C2283">
        <f>IF(FİLTRE!$M$5="",9,(IF(U2283&gt;=FİLTRE!$M$5,1,0)))</f>
        <v>1</v>
      </c>
      <c r="D2283" s="1">
        <f>IF(FİLTRE!$M$6="",9,(IF('SKT LİSTESİ'!P2283&lt;=FİLTRE!$M$6,1,0)))</f>
        <v>1</v>
      </c>
      <c r="E2283" s="25" t="str">
        <f>IF(I2283="","",(COUNTIFS($L$4:L2283,L2283)))</f>
        <v/>
      </c>
      <c r="F2283" s="13">
        <f>IF(OR(B2283&lt;&gt;2,C2283&lt;&gt;1,D2283&lt;&gt;1,H2283&lt;&gt;1),0,
COUNTIFS($B$4:B2283,2,$C$4:C2283,1,$D$4:D2283,1,$H$4:H2283,1))</f>
        <v>0</v>
      </c>
      <c r="G2283" s="26" t="str">
        <f>IF(I2283="","",(COUNTIF($E$4:E2283,E2283)))</f>
        <v/>
      </c>
      <c r="H2283" s="1">
        <f>IF(AND(J2283="SAYIM",FİLTRE!$H$5="RAFTA",U2283&lt;&gt;0),1,0)+
IF(AND(J2283="İADE DEPO",FİLTRE!$H$5="İADE DEPO"),1,0)+
IF(FİLTRE!$H$5="TÜMÜ",1,0)+
IF(AND(J2283="FİRMA İADE",FİLTRE!$H$5="FİRMA İADE"),1,0)+
IF(AND(J2283="İMHA",FİLTRE!$H$5="İMHA"),1,0)</f>
        <v>1</v>
      </c>
      <c r="I2283" s="99"/>
      <c r="J2283" s="100"/>
      <c r="K2283" s="100"/>
      <c r="L2283" s="101"/>
      <c r="M2283" s="102"/>
      <c r="N2283" s="101"/>
      <c r="O2283" s="99"/>
      <c r="P2283" s="103"/>
      <c r="Q2283" s="104"/>
      <c r="R2283" s="50"/>
      <c r="S2283" s="105"/>
      <c r="T2283" s="106"/>
      <c r="U2283" s="107"/>
      <c r="V2283" s="108"/>
      <c r="W2283" s="107"/>
      <c r="X2283" s="107"/>
      <c r="AA2283" s="107"/>
      <c r="AB2283" s="110"/>
      <c r="AC2283" s="110"/>
      <c r="AE2283" s="105"/>
      <c r="AF2283" s="105"/>
      <c r="AR2283" s="112"/>
    </row>
    <row r="2284" spans="2:44" x14ac:dyDescent="0.25">
      <c r="B2284" s="1" t="str">
        <f>IF(I2284="","",
(IF(N2284=FİLTRE!$H$6,2,0)+IF(FİLTRE!$H$6="TOPLAM",2,0))
)</f>
        <v/>
      </c>
      <c r="C2284">
        <f>IF(FİLTRE!$M$5="",9,(IF(U2284&gt;=FİLTRE!$M$5,1,0)))</f>
        <v>1</v>
      </c>
      <c r="D2284" s="1">
        <f>IF(FİLTRE!$M$6="",9,(IF('SKT LİSTESİ'!P2284&lt;=FİLTRE!$M$6,1,0)))</f>
        <v>1</v>
      </c>
      <c r="E2284" s="25" t="str">
        <f>IF(I2284="","",(COUNTIFS($L$4:L2284,L2284)))</f>
        <v/>
      </c>
      <c r="F2284" s="13">
        <f>IF(OR(B2284&lt;&gt;2,C2284&lt;&gt;1,D2284&lt;&gt;1,H2284&lt;&gt;1),0,
COUNTIFS($B$4:B2284,2,$C$4:C2284,1,$D$4:D2284,1,$H$4:H2284,1))</f>
        <v>0</v>
      </c>
      <c r="G2284" s="26" t="str">
        <f>IF(I2284="","",(COUNTIF($E$4:E2284,E2284)))</f>
        <v/>
      </c>
      <c r="H2284" s="1">
        <f>IF(AND(J2284="SAYIM",FİLTRE!$H$5="RAFTA",U2284&lt;&gt;0),1,0)+
IF(AND(J2284="İADE DEPO",FİLTRE!$H$5="İADE DEPO"),1,0)+
IF(FİLTRE!$H$5="TÜMÜ",1,0)+
IF(AND(J2284="FİRMA İADE",FİLTRE!$H$5="FİRMA İADE"),1,0)+
IF(AND(J2284="İMHA",FİLTRE!$H$5="İMHA"),1,0)</f>
        <v>1</v>
      </c>
      <c r="I2284" s="99"/>
      <c r="J2284" s="100"/>
      <c r="K2284" s="100"/>
      <c r="L2284" s="101"/>
      <c r="M2284" s="102"/>
      <c r="N2284" s="101"/>
      <c r="O2284" s="99"/>
      <c r="P2284" s="103"/>
      <c r="Q2284" s="104"/>
      <c r="R2284" s="50"/>
      <c r="S2284" s="105"/>
      <c r="T2284" s="106"/>
      <c r="U2284" s="107"/>
      <c r="V2284" s="108"/>
      <c r="W2284" s="107"/>
      <c r="X2284" s="107"/>
      <c r="AA2284" s="107"/>
      <c r="AB2284" s="110"/>
      <c r="AC2284" s="110"/>
      <c r="AE2284" s="105"/>
      <c r="AF2284" s="105"/>
      <c r="AR2284" s="112"/>
    </row>
    <row r="2285" spans="2:44" x14ac:dyDescent="0.25">
      <c r="B2285" s="1" t="str">
        <f>IF(I2285="","",
(IF(N2285=FİLTRE!$H$6,2,0)+IF(FİLTRE!$H$6="TOPLAM",2,0))
)</f>
        <v/>
      </c>
      <c r="C2285">
        <f>IF(FİLTRE!$M$5="",9,(IF(U2285&gt;=FİLTRE!$M$5,1,0)))</f>
        <v>1</v>
      </c>
      <c r="D2285" s="1">
        <f>IF(FİLTRE!$M$6="",9,(IF('SKT LİSTESİ'!P2285&lt;=FİLTRE!$M$6,1,0)))</f>
        <v>1</v>
      </c>
      <c r="E2285" s="25" t="str">
        <f>IF(I2285="","",(COUNTIFS($L$4:L2285,L2285)))</f>
        <v/>
      </c>
      <c r="F2285" s="13">
        <f>IF(OR(B2285&lt;&gt;2,C2285&lt;&gt;1,D2285&lt;&gt;1,H2285&lt;&gt;1),0,
COUNTIFS($B$4:B2285,2,$C$4:C2285,1,$D$4:D2285,1,$H$4:H2285,1))</f>
        <v>0</v>
      </c>
      <c r="G2285" s="26" t="str">
        <f>IF(I2285="","",(COUNTIF($E$4:E2285,E2285)))</f>
        <v/>
      </c>
      <c r="H2285" s="1">
        <f>IF(AND(J2285="SAYIM",FİLTRE!$H$5="RAFTA",U2285&lt;&gt;0),1,0)+
IF(AND(J2285="İADE DEPO",FİLTRE!$H$5="İADE DEPO"),1,0)+
IF(FİLTRE!$H$5="TÜMÜ",1,0)+
IF(AND(J2285="FİRMA İADE",FİLTRE!$H$5="FİRMA İADE"),1,0)+
IF(AND(J2285="İMHA",FİLTRE!$H$5="İMHA"),1,0)</f>
        <v>1</v>
      </c>
      <c r="I2285" s="99"/>
      <c r="J2285" s="100"/>
      <c r="K2285" s="100"/>
      <c r="L2285" s="101"/>
      <c r="M2285" s="102"/>
      <c r="N2285" s="101"/>
      <c r="O2285" s="99"/>
      <c r="P2285" s="103"/>
      <c r="Q2285" s="104"/>
      <c r="R2285" s="50"/>
      <c r="S2285" s="105"/>
      <c r="T2285" s="106"/>
      <c r="U2285" s="107"/>
      <c r="V2285" s="108"/>
      <c r="W2285" s="107"/>
      <c r="X2285" s="107"/>
      <c r="AA2285" s="107"/>
      <c r="AB2285" s="110"/>
      <c r="AC2285" s="110"/>
      <c r="AE2285" s="105"/>
      <c r="AF2285" s="105"/>
      <c r="AR2285" s="112"/>
    </row>
    <row r="2286" spans="2:44" x14ac:dyDescent="0.25">
      <c r="B2286" s="1" t="str">
        <f>IF(I2286="","",
(IF(N2286=FİLTRE!$H$6,2,0)+IF(FİLTRE!$H$6="TOPLAM",2,0))
)</f>
        <v/>
      </c>
      <c r="C2286">
        <f>IF(FİLTRE!$M$5="",9,(IF(U2286&gt;=FİLTRE!$M$5,1,0)))</f>
        <v>1</v>
      </c>
      <c r="D2286" s="1">
        <f>IF(FİLTRE!$M$6="",9,(IF('SKT LİSTESİ'!P2286&lt;=FİLTRE!$M$6,1,0)))</f>
        <v>1</v>
      </c>
      <c r="E2286" s="25" t="str">
        <f>IF(I2286="","",(COUNTIFS($L$4:L2286,L2286)))</f>
        <v/>
      </c>
      <c r="F2286" s="13">
        <f>IF(OR(B2286&lt;&gt;2,C2286&lt;&gt;1,D2286&lt;&gt;1,H2286&lt;&gt;1),0,
COUNTIFS($B$4:B2286,2,$C$4:C2286,1,$D$4:D2286,1,$H$4:H2286,1))</f>
        <v>0</v>
      </c>
      <c r="G2286" s="26" t="str">
        <f>IF(I2286="","",(COUNTIF($E$4:E2286,E2286)))</f>
        <v/>
      </c>
      <c r="H2286" s="1">
        <f>IF(AND(J2286="SAYIM",FİLTRE!$H$5="RAFTA",U2286&lt;&gt;0),1,0)+
IF(AND(J2286="İADE DEPO",FİLTRE!$H$5="İADE DEPO"),1,0)+
IF(FİLTRE!$H$5="TÜMÜ",1,0)+
IF(AND(J2286="FİRMA İADE",FİLTRE!$H$5="FİRMA İADE"),1,0)+
IF(AND(J2286="İMHA",FİLTRE!$H$5="İMHA"),1,0)</f>
        <v>1</v>
      </c>
      <c r="I2286" s="99"/>
      <c r="J2286" s="100"/>
      <c r="K2286" s="100"/>
      <c r="L2286" s="101"/>
      <c r="M2286" s="102"/>
      <c r="N2286" s="101"/>
      <c r="O2286" s="99"/>
      <c r="P2286" s="103"/>
      <c r="Q2286" s="104"/>
      <c r="R2286" s="50"/>
      <c r="S2286" s="105"/>
      <c r="T2286" s="106"/>
      <c r="U2286" s="107"/>
      <c r="V2286" s="108"/>
      <c r="W2286" s="107"/>
      <c r="X2286" s="107"/>
      <c r="AA2286" s="107"/>
      <c r="AB2286" s="110"/>
      <c r="AC2286" s="110"/>
      <c r="AE2286" s="105"/>
      <c r="AF2286" s="105"/>
      <c r="AR2286" s="112"/>
    </row>
    <row r="2287" spans="2:44" x14ac:dyDescent="0.25">
      <c r="B2287" s="1" t="str">
        <f>IF(I2287="","",
(IF(N2287=FİLTRE!$H$6,2,0)+IF(FİLTRE!$H$6="TOPLAM",2,0))
)</f>
        <v/>
      </c>
      <c r="C2287">
        <f>IF(FİLTRE!$M$5="",9,(IF(U2287&gt;=FİLTRE!$M$5,1,0)))</f>
        <v>1</v>
      </c>
      <c r="D2287" s="1">
        <f>IF(FİLTRE!$M$6="",9,(IF('SKT LİSTESİ'!P2287&lt;=FİLTRE!$M$6,1,0)))</f>
        <v>1</v>
      </c>
      <c r="E2287" s="25" t="str">
        <f>IF(I2287="","",(COUNTIFS($L$4:L2287,L2287)))</f>
        <v/>
      </c>
      <c r="F2287" s="13">
        <f>IF(OR(B2287&lt;&gt;2,C2287&lt;&gt;1,D2287&lt;&gt;1,H2287&lt;&gt;1),0,
COUNTIFS($B$4:B2287,2,$C$4:C2287,1,$D$4:D2287,1,$H$4:H2287,1))</f>
        <v>0</v>
      </c>
      <c r="G2287" s="26" t="str">
        <f>IF(I2287="","",(COUNTIF($E$4:E2287,E2287)))</f>
        <v/>
      </c>
      <c r="H2287" s="1">
        <f>IF(AND(J2287="SAYIM",FİLTRE!$H$5="RAFTA",U2287&lt;&gt;0),1,0)+
IF(AND(J2287="İADE DEPO",FİLTRE!$H$5="İADE DEPO"),1,0)+
IF(FİLTRE!$H$5="TÜMÜ",1,0)+
IF(AND(J2287="FİRMA İADE",FİLTRE!$H$5="FİRMA İADE"),1,0)+
IF(AND(J2287="İMHA",FİLTRE!$H$5="İMHA"),1,0)</f>
        <v>1</v>
      </c>
      <c r="I2287" s="99"/>
      <c r="J2287" s="100"/>
      <c r="K2287" s="100"/>
      <c r="L2287" s="101"/>
      <c r="M2287" s="102"/>
      <c r="N2287" s="101"/>
      <c r="O2287" s="99"/>
      <c r="P2287" s="103"/>
      <c r="Q2287" s="104"/>
      <c r="R2287" s="50"/>
      <c r="S2287" s="105"/>
      <c r="T2287" s="106"/>
      <c r="U2287" s="107"/>
      <c r="V2287" s="108"/>
      <c r="W2287" s="107"/>
      <c r="X2287" s="107"/>
      <c r="AA2287" s="107"/>
      <c r="AB2287" s="110"/>
      <c r="AC2287" s="110"/>
      <c r="AE2287" s="105"/>
      <c r="AF2287" s="105"/>
      <c r="AR2287" s="112"/>
    </row>
    <row r="2288" spans="2:44" x14ac:dyDescent="0.25">
      <c r="B2288" s="1" t="str">
        <f>IF(I2288="","",
(IF(N2288=FİLTRE!$H$6,2,0)+IF(FİLTRE!$H$6="TOPLAM",2,0))
)</f>
        <v/>
      </c>
      <c r="C2288">
        <f>IF(FİLTRE!$M$5="",9,(IF(U2288&gt;=FİLTRE!$M$5,1,0)))</f>
        <v>1</v>
      </c>
      <c r="D2288" s="1">
        <f>IF(FİLTRE!$M$6="",9,(IF('SKT LİSTESİ'!P2288&lt;=FİLTRE!$M$6,1,0)))</f>
        <v>1</v>
      </c>
      <c r="E2288" s="25" t="str">
        <f>IF(I2288="","",(COUNTIFS($L$4:L2288,L2288)))</f>
        <v/>
      </c>
      <c r="F2288" s="13">
        <f>IF(OR(B2288&lt;&gt;2,C2288&lt;&gt;1,D2288&lt;&gt;1,H2288&lt;&gt;1),0,
COUNTIFS($B$4:B2288,2,$C$4:C2288,1,$D$4:D2288,1,$H$4:H2288,1))</f>
        <v>0</v>
      </c>
      <c r="G2288" s="26" t="str">
        <f>IF(I2288="","",(COUNTIF($E$4:E2288,E2288)))</f>
        <v/>
      </c>
      <c r="H2288" s="1">
        <f>IF(AND(J2288="SAYIM",FİLTRE!$H$5="RAFTA",U2288&lt;&gt;0),1,0)+
IF(AND(J2288="İADE DEPO",FİLTRE!$H$5="İADE DEPO"),1,0)+
IF(FİLTRE!$H$5="TÜMÜ",1,0)+
IF(AND(J2288="FİRMA İADE",FİLTRE!$H$5="FİRMA İADE"),1,0)+
IF(AND(J2288="İMHA",FİLTRE!$H$5="İMHA"),1,0)</f>
        <v>1</v>
      </c>
      <c r="I2288" s="99"/>
      <c r="J2288" s="100"/>
      <c r="K2288" s="100"/>
      <c r="L2288" s="101"/>
      <c r="M2288" s="102"/>
      <c r="N2288" s="101"/>
      <c r="O2288" s="99"/>
      <c r="P2288" s="103"/>
      <c r="Q2288" s="104"/>
      <c r="R2288" s="50"/>
      <c r="S2288" s="105"/>
      <c r="T2288" s="106"/>
      <c r="U2288" s="107"/>
      <c r="V2288" s="108"/>
      <c r="W2288" s="107"/>
      <c r="X2288" s="107"/>
      <c r="AA2288" s="107"/>
      <c r="AB2288" s="110"/>
      <c r="AC2288" s="110"/>
      <c r="AE2288" s="105"/>
      <c r="AF2288" s="105"/>
      <c r="AR2288" s="112"/>
    </row>
    <row r="2289" spans="2:44" x14ac:dyDescent="0.25">
      <c r="B2289" s="1" t="str">
        <f>IF(I2289="","",
(IF(N2289=FİLTRE!$H$6,2,0)+IF(FİLTRE!$H$6="TOPLAM",2,0))
)</f>
        <v/>
      </c>
      <c r="C2289">
        <f>IF(FİLTRE!$M$5="",9,(IF(U2289&gt;=FİLTRE!$M$5,1,0)))</f>
        <v>1</v>
      </c>
      <c r="D2289" s="1">
        <f>IF(FİLTRE!$M$6="",9,(IF('SKT LİSTESİ'!P2289&lt;=FİLTRE!$M$6,1,0)))</f>
        <v>1</v>
      </c>
      <c r="E2289" s="25" t="str">
        <f>IF(I2289="","",(COUNTIFS($L$4:L2289,L2289)))</f>
        <v/>
      </c>
      <c r="F2289" s="13">
        <f>IF(OR(B2289&lt;&gt;2,C2289&lt;&gt;1,D2289&lt;&gt;1,H2289&lt;&gt;1),0,
COUNTIFS($B$4:B2289,2,$C$4:C2289,1,$D$4:D2289,1,$H$4:H2289,1))</f>
        <v>0</v>
      </c>
      <c r="G2289" s="26" t="str">
        <f>IF(I2289="","",(COUNTIF($E$4:E2289,E2289)))</f>
        <v/>
      </c>
      <c r="H2289" s="1">
        <f>IF(AND(J2289="SAYIM",FİLTRE!$H$5="RAFTA",U2289&lt;&gt;0),1,0)+
IF(AND(J2289="İADE DEPO",FİLTRE!$H$5="İADE DEPO"),1,0)+
IF(FİLTRE!$H$5="TÜMÜ",1,0)+
IF(AND(J2289="FİRMA İADE",FİLTRE!$H$5="FİRMA İADE"),1,0)+
IF(AND(J2289="İMHA",FİLTRE!$H$5="İMHA"),1,0)</f>
        <v>1</v>
      </c>
      <c r="I2289" s="99"/>
      <c r="J2289" s="100"/>
      <c r="K2289" s="100"/>
      <c r="L2289" s="101"/>
      <c r="M2289" s="102"/>
      <c r="N2289" s="101"/>
      <c r="O2289" s="99"/>
      <c r="P2289" s="103"/>
      <c r="Q2289" s="104"/>
      <c r="R2289" s="50"/>
      <c r="S2289" s="105"/>
      <c r="T2289" s="106"/>
      <c r="U2289" s="107"/>
      <c r="V2289" s="108"/>
      <c r="W2289" s="107"/>
      <c r="X2289" s="107"/>
      <c r="AA2289" s="107"/>
      <c r="AB2289" s="110"/>
      <c r="AC2289" s="110"/>
      <c r="AE2289" s="105"/>
      <c r="AF2289" s="105"/>
      <c r="AR2289" s="112"/>
    </row>
    <row r="2290" spans="2:44" x14ac:dyDescent="0.25">
      <c r="B2290" s="1" t="str">
        <f>IF(I2290="","",
(IF(N2290=FİLTRE!$H$6,2,0)+IF(FİLTRE!$H$6="TOPLAM",2,0))
)</f>
        <v/>
      </c>
      <c r="C2290">
        <f>IF(FİLTRE!$M$5="",9,(IF(U2290&gt;=FİLTRE!$M$5,1,0)))</f>
        <v>1</v>
      </c>
      <c r="D2290" s="1">
        <f>IF(FİLTRE!$M$6="",9,(IF('SKT LİSTESİ'!P2290&lt;=FİLTRE!$M$6,1,0)))</f>
        <v>1</v>
      </c>
      <c r="E2290" s="25" t="str">
        <f>IF(I2290="","",(COUNTIFS($L$4:L2290,L2290)))</f>
        <v/>
      </c>
      <c r="F2290" s="13">
        <f>IF(OR(B2290&lt;&gt;2,C2290&lt;&gt;1,D2290&lt;&gt;1,H2290&lt;&gt;1),0,
COUNTIFS($B$4:B2290,2,$C$4:C2290,1,$D$4:D2290,1,$H$4:H2290,1))</f>
        <v>0</v>
      </c>
      <c r="G2290" s="26" t="str">
        <f>IF(I2290="","",(COUNTIF($E$4:E2290,E2290)))</f>
        <v/>
      </c>
      <c r="H2290" s="1">
        <f>IF(AND(J2290="SAYIM",FİLTRE!$H$5="RAFTA",U2290&lt;&gt;0),1,0)+
IF(AND(J2290="İADE DEPO",FİLTRE!$H$5="İADE DEPO"),1,0)+
IF(FİLTRE!$H$5="TÜMÜ",1,0)+
IF(AND(J2290="FİRMA İADE",FİLTRE!$H$5="FİRMA İADE"),1,0)+
IF(AND(J2290="İMHA",FİLTRE!$H$5="İMHA"),1,0)</f>
        <v>1</v>
      </c>
      <c r="I2290" s="99"/>
      <c r="J2290" s="100"/>
      <c r="K2290" s="100"/>
      <c r="L2290" s="101"/>
      <c r="M2290" s="102"/>
      <c r="N2290" s="101"/>
      <c r="O2290" s="99"/>
      <c r="P2290" s="103"/>
      <c r="Q2290" s="104"/>
      <c r="R2290" s="50"/>
      <c r="S2290" s="105"/>
      <c r="T2290" s="106"/>
      <c r="U2290" s="107"/>
      <c r="V2290" s="108"/>
      <c r="W2290" s="107"/>
      <c r="X2290" s="107"/>
      <c r="AA2290" s="107"/>
      <c r="AB2290" s="110"/>
      <c r="AC2290" s="110"/>
      <c r="AE2290" s="105"/>
      <c r="AF2290" s="105"/>
      <c r="AR2290" s="112"/>
    </row>
    <row r="2291" spans="2:44" x14ac:dyDescent="0.25">
      <c r="B2291" s="1" t="str">
        <f>IF(I2291="","",
(IF(N2291=FİLTRE!$H$6,2,0)+IF(FİLTRE!$H$6="TOPLAM",2,0))
)</f>
        <v/>
      </c>
      <c r="C2291">
        <f>IF(FİLTRE!$M$5="",9,(IF(U2291&gt;=FİLTRE!$M$5,1,0)))</f>
        <v>1</v>
      </c>
      <c r="D2291" s="1">
        <f>IF(FİLTRE!$M$6="",9,(IF('SKT LİSTESİ'!P2291&lt;=FİLTRE!$M$6,1,0)))</f>
        <v>1</v>
      </c>
      <c r="E2291" s="25" t="str">
        <f>IF(I2291="","",(COUNTIFS($L$4:L2291,L2291)))</f>
        <v/>
      </c>
      <c r="F2291" s="13">
        <f>IF(OR(B2291&lt;&gt;2,C2291&lt;&gt;1,D2291&lt;&gt;1,H2291&lt;&gt;1),0,
COUNTIFS($B$4:B2291,2,$C$4:C2291,1,$D$4:D2291,1,$H$4:H2291,1))</f>
        <v>0</v>
      </c>
      <c r="G2291" s="26" t="str">
        <f>IF(I2291="","",(COUNTIF($E$4:E2291,E2291)))</f>
        <v/>
      </c>
      <c r="H2291" s="1">
        <f>IF(AND(J2291="SAYIM",FİLTRE!$H$5="RAFTA",U2291&lt;&gt;0),1,0)+
IF(AND(J2291="İADE DEPO",FİLTRE!$H$5="İADE DEPO"),1,0)+
IF(FİLTRE!$H$5="TÜMÜ",1,0)+
IF(AND(J2291="FİRMA İADE",FİLTRE!$H$5="FİRMA İADE"),1,0)+
IF(AND(J2291="İMHA",FİLTRE!$H$5="İMHA"),1,0)</f>
        <v>1</v>
      </c>
      <c r="I2291" s="99"/>
      <c r="J2291" s="100"/>
      <c r="K2291" s="100"/>
      <c r="L2291" s="101"/>
      <c r="M2291" s="102"/>
      <c r="N2291" s="101"/>
      <c r="O2291" s="99"/>
      <c r="P2291" s="103"/>
      <c r="Q2291" s="104"/>
      <c r="R2291" s="50"/>
      <c r="S2291" s="105"/>
      <c r="T2291" s="106"/>
      <c r="U2291" s="107"/>
      <c r="V2291" s="108"/>
      <c r="W2291" s="107"/>
      <c r="X2291" s="107"/>
      <c r="AA2291" s="107"/>
      <c r="AB2291" s="110"/>
      <c r="AC2291" s="110"/>
      <c r="AE2291" s="105"/>
      <c r="AF2291" s="105"/>
      <c r="AR2291" s="112"/>
    </row>
    <row r="2292" spans="2:44" x14ac:dyDescent="0.25">
      <c r="B2292" s="1" t="str">
        <f>IF(I2292="","",
(IF(N2292=FİLTRE!$H$6,2,0)+IF(FİLTRE!$H$6="TOPLAM",2,0))
)</f>
        <v/>
      </c>
      <c r="C2292">
        <f>IF(FİLTRE!$M$5="",9,(IF(U2292&gt;=FİLTRE!$M$5,1,0)))</f>
        <v>1</v>
      </c>
      <c r="D2292" s="1">
        <f>IF(FİLTRE!$M$6="",9,(IF('SKT LİSTESİ'!P2292&lt;=FİLTRE!$M$6,1,0)))</f>
        <v>1</v>
      </c>
      <c r="E2292" s="25" t="str">
        <f>IF(I2292="","",(COUNTIFS($L$4:L2292,L2292)))</f>
        <v/>
      </c>
      <c r="F2292" s="13">
        <f>IF(OR(B2292&lt;&gt;2,C2292&lt;&gt;1,D2292&lt;&gt;1,H2292&lt;&gt;1),0,
COUNTIFS($B$4:B2292,2,$C$4:C2292,1,$D$4:D2292,1,$H$4:H2292,1))</f>
        <v>0</v>
      </c>
      <c r="G2292" s="26" t="str">
        <f>IF(I2292="","",(COUNTIF($E$4:E2292,E2292)))</f>
        <v/>
      </c>
      <c r="H2292" s="1">
        <f>IF(AND(J2292="SAYIM",FİLTRE!$H$5="RAFTA",U2292&lt;&gt;0),1,0)+
IF(AND(J2292="İADE DEPO",FİLTRE!$H$5="İADE DEPO"),1,0)+
IF(FİLTRE!$H$5="TÜMÜ",1,0)+
IF(AND(J2292="FİRMA İADE",FİLTRE!$H$5="FİRMA İADE"),1,0)+
IF(AND(J2292="İMHA",FİLTRE!$H$5="İMHA"),1,0)</f>
        <v>1</v>
      </c>
      <c r="I2292" s="99"/>
      <c r="J2292" s="100"/>
      <c r="K2292" s="100"/>
      <c r="L2292" s="101"/>
      <c r="M2292" s="102"/>
      <c r="N2292" s="101"/>
      <c r="O2292" s="99"/>
      <c r="P2292" s="103"/>
      <c r="Q2292" s="104"/>
      <c r="R2292" s="50"/>
      <c r="S2292" s="105"/>
      <c r="T2292" s="106"/>
      <c r="U2292" s="107"/>
      <c r="V2292" s="108"/>
      <c r="W2292" s="107"/>
      <c r="X2292" s="107"/>
      <c r="AA2292" s="107"/>
      <c r="AB2292" s="110"/>
      <c r="AC2292" s="110"/>
      <c r="AE2292" s="105"/>
      <c r="AF2292" s="105"/>
      <c r="AR2292" s="112"/>
    </row>
    <row r="2293" spans="2:44" x14ac:dyDescent="0.25">
      <c r="B2293" s="1" t="str">
        <f>IF(I2293="","",
(IF(N2293=FİLTRE!$H$6,2,0)+IF(FİLTRE!$H$6="TOPLAM",2,0))
)</f>
        <v/>
      </c>
      <c r="C2293">
        <f>IF(FİLTRE!$M$5="",9,(IF(U2293&gt;=FİLTRE!$M$5,1,0)))</f>
        <v>1</v>
      </c>
      <c r="D2293" s="1">
        <f>IF(FİLTRE!$M$6="",9,(IF('SKT LİSTESİ'!P2293&lt;=FİLTRE!$M$6,1,0)))</f>
        <v>1</v>
      </c>
      <c r="E2293" s="25" t="str">
        <f>IF(I2293="","",(COUNTIFS($L$4:L2293,L2293)))</f>
        <v/>
      </c>
      <c r="F2293" s="13">
        <f>IF(OR(B2293&lt;&gt;2,C2293&lt;&gt;1,D2293&lt;&gt;1,H2293&lt;&gt;1),0,
COUNTIFS($B$4:B2293,2,$C$4:C2293,1,$D$4:D2293,1,$H$4:H2293,1))</f>
        <v>0</v>
      </c>
      <c r="G2293" s="26" t="str">
        <f>IF(I2293="","",(COUNTIF($E$4:E2293,E2293)))</f>
        <v/>
      </c>
      <c r="H2293" s="1">
        <f>IF(AND(J2293="SAYIM",FİLTRE!$H$5="RAFTA",U2293&lt;&gt;0),1,0)+
IF(AND(J2293="İADE DEPO",FİLTRE!$H$5="İADE DEPO"),1,0)+
IF(FİLTRE!$H$5="TÜMÜ",1,0)+
IF(AND(J2293="FİRMA İADE",FİLTRE!$H$5="FİRMA İADE"),1,0)+
IF(AND(J2293="İMHA",FİLTRE!$H$5="İMHA"),1,0)</f>
        <v>1</v>
      </c>
      <c r="I2293" s="99"/>
      <c r="J2293" s="100"/>
      <c r="K2293" s="100"/>
      <c r="L2293" s="101"/>
      <c r="M2293" s="102"/>
      <c r="N2293" s="101"/>
      <c r="O2293" s="99"/>
      <c r="P2293" s="103"/>
      <c r="Q2293" s="104"/>
      <c r="R2293" s="50"/>
      <c r="S2293" s="105"/>
      <c r="T2293" s="106"/>
      <c r="U2293" s="107"/>
      <c r="V2293" s="108"/>
      <c r="W2293" s="107"/>
      <c r="X2293" s="107"/>
      <c r="AA2293" s="107"/>
      <c r="AB2293" s="110"/>
      <c r="AC2293" s="110"/>
      <c r="AE2293" s="105"/>
      <c r="AF2293" s="105"/>
      <c r="AR2293" s="112"/>
    </row>
    <row r="2294" spans="2:44" x14ac:dyDescent="0.25">
      <c r="B2294" s="1" t="str">
        <f>IF(I2294="","",
(IF(N2294=FİLTRE!$H$6,2,0)+IF(FİLTRE!$H$6="TOPLAM",2,0))
)</f>
        <v/>
      </c>
      <c r="C2294">
        <f>IF(FİLTRE!$M$5="",9,(IF(U2294&gt;=FİLTRE!$M$5,1,0)))</f>
        <v>1</v>
      </c>
      <c r="D2294" s="1">
        <f>IF(FİLTRE!$M$6="",9,(IF('SKT LİSTESİ'!P2294&lt;=FİLTRE!$M$6,1,0)))</f>
        <v>1</v>
      </c>
      <c r="E2294" s="25" t="str">
        <f>IF(I2294="","",(COUNTIFS($L$4:L2294,L2294)))</f>
        <v/>
      </c>
      <c r="F2294" s="13">
        <f>IF(OR(B2294&lt;&gt;2,C2294&lt;&gt;1,D2294&lt;&gt;1,H2294&lt;&gt;1),0,
COUNTIFS($B$4:B2294,2,$C$4:C2294,1,$D$4:D2294,1,$H$4:H2294,1))</f>
        <v>0</v>
      </c>
      <c r="G2294" s="26" t="str">
        <f>IF(I2294="","",(COUNTIF($E$4:E2294,E2294)))</f>
        <v/>
      </c>
      <c r="H2294" s="1">
        <f>IF(AND(J2294="SAYIM",FİLTRE!$H$5="RAFTA",U2294&lt;&gt;0),1,0)+
IF(AND(J2294="İADE DEPO",FİLTRE!$H$5="İADE DEPO"),1,0)+
IF(FİLTRE!$H$5="TÜMÜ",1,0)+
IF(AND(J2294="FİRMA İADE",FİLTRE!$H$5="FİRMA İADE"),1,0)+
IF(AND(J2294="İMHA",FİLTRE!$H$5="İMHA"),1,0)</f>
        <v>1</v>
      </c>
      <c r="I2294" s="99"/>
      <c r="J2294" s="100"/>
      <c r="K2294" s="100"/>
      <c r="L2294" s="101"/>
      <c r="M2294" s="102"/>
      <c r="N2294" s="101"/>
      <c r="O2294" s="99"/>
      <c r="P2294" s="103"/>
      <c r="Q2294" s="104"/>
      <c r="R2294" s="50"/>
      <c r="S2294" s="105"/>
      <c r="T2294" s="106"/>
      <c r="U2294" s="107"/>
      <c r="V2294" s="108"/>
      <c r="W2294" s="107"/>
      <c r="X2294" s="107"/>
      <c r="AA2294" s="107"/>
      <c r="AB2294" s="110"/>
      <c r="AC2294" s="110"/>
      <c r="AE2294" s="105"/>
      <c r="AF2294" s="105"/>
      <c r="AR2294" s="112"/>
    </row>
    <row r="2295" spans="2:44" x14ac:dyDescent="0.25">
      <c r="B2295" s="1" t="str">
        <f>IF(I2295="","",
(IF(N2295=FİLTRE!$H$6,2,0)+IF(FİLTRE!$H$6="TOPLAM",2,0))
)</f>
        <v/>
      </c>
      <c r="C2295">
        <f>IF(FİLTRE!$M$5="",9,(IF(U2295&gt;=FİLTRE!$M$5,1,0)))</f>
        <v>1</v>
      </c>
      <c r="D2295" s="1">
        <f>IF(FİLTRE!$M$6="",9,(IF('SKT LİSTESİ'!P2295&lt;=FİLTRE!$M$6,1,0)))</f>
        <v>1</v>
      </c>
      <c r="E2295" s="25" t="str">
        <f>IF(I2295="","",(COUNTIFS($L$4:L2295,L2295)))</f>
        <v/>
      </c>
      <c r="F2295" s="13">
        <f>IF(OR(B2295&lt;&gt;2,C2295&lt;&gt;1,D2295&lt;&gt;1,H2295&lt;&gt;1),0,
COUNTIFS($B$4:B2295,2,$C$4:C2295,1,$D$4:D2295,1,$H$4:H2295,1))</f>
        <v>0</v>
      </c>
      <c r="G2295" s="26" t="str">
        <f>IF(I2295="","",(COUNTIF($E$4:E2295,E2295)))</f>
        <v/>
      </c>
      <c r="H2295" s="1">
        <f>IF(AND(J2295="SAYIM",FİLTRE!$H$5="RAFTA",U2295&lt;&gt;0),1,0)+
IF(AND(J2295="İADE DEPO",FİLTRE!$H$5="İADE DEPO"),1,0)+
IF(FİLTRE!$H$5="TÜMÜ",1,0)+
IF(AND(J2295="FİRMA İADE",FİLTRE!$H$5="FİRMA İADE"),1,0)+
IF(AND(J2295="İMHA",FİLTRE!$H$5="İMHA"),1,0)</f>
        <v>1</v>
      </c>
      <c r="I2295" s="99"/>
      <c r="J2295" s="100"/>
      <c r="K2295" s="100"/>
      <c r="L2295" s="101"/>
      <c r="M2295" s="102"/>
      <c r="N2295" s="101"/>
      <c r="O2295" s="99"/>
      <c r="P2295" s="103"/>
      <c r="Q2295" s="104"/>
      <c r="R2295" s="50"/>
      <c r="S2295" s="105"/>
      <c r="T2295" s="106"/>
      <c r="U2295" s="107"/>
      <c r="V2295" s="108"/>
      <c r="W2295" s="107"/>
      <c r="X2295" s="107"/>
      <c r="AA2295" s="107"/>
      <c r="AB2295" s="110"/>
      <c r="AC2295" s="110"/>
      <c r="AE2295" s="105"/>
      <c r="AF2295" s="105"/>
      <c r="AR2295" s="112"/>
    </row>
    <row r="2296" spans="2:44" x14ac:dyDescent="0.25">
      <c r="B2296" s="1" t="str">
        <f>IF(I2296="","",
(IF(N2296=FİLTRE!$H$6,2,0)+IF(FİLTRE!$H$6="TOPLAM",2,0))
)</f>
        <v/>
      </c>
      <c r="C2296">
        <f>IF(FİLTRE!$M$5="",9,(IF(U2296&gt;=FİLTRE!$M$5,1,0)))</f>
        <v>1</v>
      </c>
      <c r="D2296" s="1">
        <f>IF(FİLTRE!$M$6="",9,(IF('SKT LİSTESİ'!P2296&lt;=FİLTRE!$M$6,1,0)))</f>
        <v>1</v>
      </c>
      <c r="E2296" s="25" t="str">
        <f>IF(I2296="","",(COUNTIFS($L$4:L2296,L2296)))</f>
        <v/>
      </c>
      <c r="F2296" s="13">
        <f>IF(OR(B2296&lt;&gt;2,C2296&lt;&gt;1,D2296&lt;&gt;1,H2296&lt;&gt;1),0,
COUNTIFS($B$4:B2296,2,$C$4:C2296,1,$D$4:D2296,1,$H$4:H2296,1))</f>
        <v>0</v>
      </c>
      <c r="G2296" s="26" t="str">
        <f>IF(I2296="","",(COUNTIF($E$4:E2296,E2296)))</f>
        <v/>
      </c>
      <c r="H2296" s="1">
        <f>IF(AND(J2296="SAYIM",FİLTRE!$H$5="RAFTA",U2296&lt;&gt;0),1,0)+
IF(AND(J2296="İADE DEPO",FİLTRE!$H$5="İADE DEPO"),1,0)+
IF(FİLTRE!$H$5="TÜMÜ",1,0)+
IF(AND(J2296="FİRMA İADE",FİLTRE!$H$5="FİRMA İADE"),1,0)+
IF(AND(J2296="İMHA",FİLTRE!$H$5="İMHA"),1,0)</f>
        <v>1</v>
      </c>
      <c r="I2296" s="99"/>
      <c r="J2296" s="100"/>
      <c r="K2296" s="100"/>
      <c r="L2296" s="101"/>
      <c r="M2296" s="102"/>
      <c r="N2296" s="101"/>
      <c r="O2296" s="99"/>
      <c r="P2296" s="103"/>
      <c r="Q2296" s="104"/>
      <c r="R2296" s="50"/>
      <c r="S2296" s="105"/>
      <c r="T2296" s="106"/>
      <c r="U2296" s="107"/>
      <c r="V2296" s="108"/>
      <c r="W2296" s="107"/>
      <c r="X2296" s="107"/>
      <c r="AA2296" s="107"/>
      <c r="AB2296" s="110"/>
      <c r="AC2296" s="110"/>
      <c r="AE2296" s="105"/>
      <c r="AF2296" s="105"/>
      <c r="AR2296" s="112"/>
    </row>
    <row r="2297" spans="2:44" x14ac:dyDescent="0.25">
      <c r="B2297" s="1" t="str">
        <f>IF(I2297="","",
(IF(N2297=FİLTRE!$H$6,2,0)+IF(FİLTRE!$H$6="TOPLAM",2,0))
)</f>
        <v/>
      </c>
      <c r="C2297">
        <f>IF(FİLTRE!$M$5="",9,(IF(U2297&gt;=FİLTRE!$M$5,1,0)))</f>
        <v>1</v>
      </c>
      <c r="D2297" s="1">
        <f>IF(FİLTRE!$M$6="",9,(IF('SKT LİSTESİ'!P2297&lt;=FİLTRE!$M$6,1,0)))</f>
        <v>1</v>
      </c>
      <c r="E2297" s="25" t="str">
        <f>IF(I2297="","",(COUNTIFS($L$4:L2297,L2297)))</f>
        <v/>
      </c>
      <c r="F2297" s="13">
        <f>IF(OR(B2297&lt;&gt;2,C2297&lt;&gt;1,D2297&lt;&gt;1,H2297&lt;&gt;1),0,
COUNTIFS($B$4:B2297,2,$C$4:C2297,1,$D$4:D2297,1,$H$4:H2297,1))</f>
        <v>0</v>
      </c>
      <c r="G2297" s="26" t="str">
        <f>IF(I2297="","",(COUNTIF($E$4:E2297,E2297)))</f>
        <v/>
      </c>
      <c r="H2297" s="1">
        <f>IF(AND(J2297="SAYIM",FİLTRE!$H$5="RAFTA",U2297&lt;&gt;0),1,0)+
IF(AND(J2297="İADE DEPO",FİLTRE!$H$5="İADE DEPO"),1,0)+
IF(FİLTRE!$H$5="TÜMÜ",1,0)+
IF(AND(J2297="FİRMA İADE",FİLTRE!$H$5="FİRMA İADE"),1,0)+
IF(AND(J2297="İMHA",FİLTRE!$H$5="İMHA"),1,0)</f>
        <v>1</v>
      </c>
      <c r="I2297" s="99"/>
      <c r="J2297" s="100"/>
      <c r="K2297" s="100"/>
      <c r="L2297" s="101"/>
      <c r="M2297" s="102"/>
      <c r="N2297" s="101"/>
      <c r="O2297" s="99"/>
      <c r="P2297" s="103"/>
      <c r="Q2297" s="104"/>
      <c r="R2297" s="50"/>
      <c r="S2297" s="105"/>
      <c r="T2297" s="106"/>
      <c r="U2297" s="107"/>
      <c r="V2297" s="108"/>
      <c r="W2297" s="107"/>
      <c r="X2297" s="107"/>
      <c r="AA2297" s="107"/>
      <c r="AB2297" s="110"/>
      <c r="AC2297" s="110"/>
      <c r="AE2297" s="105"/>
      <c r="AF2297" s="105"/>
      <c r="AR2297" s="112"/>
    </row>
    <row r="2298" spans="2:44" x14ac:dyDescent="0.25">
      <c r="B2298" s="1" t="str">
        <f>IF(I2298="","",
(IF(N2298=FİLTRE!$H$6,2,0)+IF(FİLTRE!$H$6="TOPLAM",2,0))
)</f>
        <v/>
      </c>
      <c r="C2298">
        <f>IF(FİLTRE!$M$5="",9,(IF(U2298&gt;=FİLTRE!$M$5,1,0)))</f>
        <v>1</v>
      </c>
      <c r="D2298" s="1">
        <f>IF(FİLTRE!$M$6="",9,(IF('SKT LİSTESİ'!P2298&lt;=FİLTRE!$M$6,1,0)))</f>
        <v>1</v>
      </c>
      <c r="E2298" s="25" t="str">
        <f>IF(I2298="","",(COUNTIFS($L$4:L2298,L2298)))</f>
        <v/>
      </c>
      <c r="F2298" s="13">
        <f>IF(OR(B2298&lt;&gt;2,C2298&lt;&gt;1,D2298&lt;&gt;1,H2298&lt;&gt;1),0,
COUNTIFS($B$4:B2298,2,$C$4:C2298,1,$D$4:D2298,1,$H$4:H2298,1))</f>
        <v>0</v>
      </c>
      <c r="G2298" s="26" t="str">
        <f>IF(I2298="","",(COUNTIF($E$4:E2298,E2298)))</f>
        <v/>
      </c>
      <c r="H2298" s="1">
        <f>IF(AND(J2298="SAYIM",FİLTRE!$H$5="RAFTA",U2298&lt;&gt;0),1,0)+
IF(AND(J2298="İADE DEPO",FİLTRE!$H$5="İADE DEPO"),1,0)+
IF(FİLTRE!$H$5="TÜMÜ",1,0)+
IF(AND(J2298="FİRMA İADE",FİLTRE!$H$5="FİRMA İADE"),1,0)+
IF(AND(J2298="İMHA",FİLTRE!$H$5="İMHA"),1,0)</f>
        <v>1</v>
      </c>
      <c r="I2298" s="99"/>
      <c r="J2298" s="100"/>
      <c r="K2298" s="100"/>
      <c r="L2298" s="101"/>
      <c r="M2298" s="102"/>
      <c r="N2298" s="101"/>
      <c r="O2298" s="99"/>
      <c r="P2298" s="103"/>
      <c r="Q2298" s="104"/>
      <c r="R2298" s="50"/>
      <c r="S2298" s="105"/>
      <c r="T2298" s="106"/>
      <c r="U2298" s="107"/>
      <c r="V2298" s="108"/>
      <c r="W2298" s="107"/>
      <c r="X2298" s="107"/>
      <c r="AA2298" s="107"/>
      <c r="AB2298" s="110"/>
      <c r="AC2298" s="110"/>
      <c r="AE2298" s="105"/>
      <c r="AF2298" s="105"/>
      <c r="AR2298" s="112"/>
    </row>
    <row r="2299" spans="2:44" x14ac:dyDescent="0.25">
      <c r="B2299" s="1" t="str">
        <f>IF(I2299="","",
(IF(N2299=FİLTRE!$H$6,2,0)+IF(FİLTRE!$H$6="TOPLAM",2,0))
)</f>
        <v/>
      </c>
      <c r="C2299">
        <f>IF(FİLTRE!$M$5="",9,(IF(U2299&gt;=FİLTRE!$M$5,1,0)))</f>
        <v>1</v>
      </c>
      <c r="D2299" s="1">
        <f>IF(FİLTRE!$M$6="",9,(IF('SKT LİSTESİ'!P2299&lt;=FİLTRE!$M$6,1,0)))</f>
        <v>1</v>
      </c>
      <c r="E2299" s="25" t="str">
        <f>IF(I2299="","",(COUNTIFS($L$4:L2299,L2299)))</f>
        <v/>
      </c>
      <c r="F2299" s="13">
        <f>IF(OR(B2299&lt;&gt;2,C2299&lt;&gt;1,D2299&lt;&gt;1,H2299&lt;&gt;1),0,
COUNTIFS($B$4:B2299,2,$C$4:C2299,1,$D$4:D2299,1,$H$4:H2299,1))</f>
        <v>0</v>
      </c>
      <c r="G2299" s="26" t="str">
        <f>IF(I2299="","",(COUNTIF($E$4:E2299,E2299)))</f>
        <v/>
      </c>
      <c r="H2299" s="1">
        <f>IF(AND(J2299="SAYIM",FİLTRE!$H$5="RAFTA",U2299&lt;&gt;0),1,0)+
IF(AND(J2299="İADE DEPO",FİLTRE!$H$5="İADE DEPO"),1,0)+
IF(FİLTRE!$H$5="TÜMÜ",1,0)+
IF(AND(J2299="FİRMA İADE",FİLTRE!$H$5="FİRMA İADE"),1,0)+
IF(AND(J2299="İMHA",FİLTRE!$H$5="İMHA"),1,0)</f>
        <v>1</v>
      </c>
      <c r="I2299" s="99"/>
      <c r="J2299" s="100"/>
      <c r="K2299" s="100"/>
      <c r="L2299" s="101"/>
      <c r="M2299" s="102"/>
      <c r="N2299" s="101"/>
      <c r="O2299" s="99"/>
      <c r="P2299" s="103"/>
      <c r="Q2299" s="104"/>
      <c r="R2299" s="50"/>
      <c r="S2299" s="105"/>
      <c r="T2299" s="106"/>
      <c r="U2299" s="107"/>
      <c r="V2299" s="108"/>
      <c r="W2299" s="107"/>
      <c r="X2299" s="107"/>
      <c r="AA2299" s="107"/>
      <c r="AB2299" s="110"/>
      <c r="AC2299" s="110"/>
      <c r="AE2299" s="105"/>
      <c r="AF2299" s="105"/>
      <c r="AR2299" s="112"/>
    </row>
    <row r="2300" spans="2:44" x14ac:dyDescent="0.25">
      <c r="B2300" s="1" t="str">
        <f>IF(I2300="","",
(IF(N2300=FİLTRE!$H$6,2,0)+IF(FİLTRE!$H$6="TOPLAM",2,0))
)</f>
        <v/>
      </c>
      <c r="C2300">
        <f>IF(FİLTRE!$M$5="",9,(IF(U2300&gt;=FİLTRE!$M$5,1,0)))</f>
        <v>1</v>
      </c>
      <c r="D2300" s="1">
        <f>IF(FİLTRE!$M$6="",9,(IF('SKT LİSTESİ'!P2300&lt;=FİLTRE!$M$6,1,0)))</f>
        <v>1</v>
      </c>
      <c r="E2300" s="25" t="str">
        <f>IF(I2300="","",(COUNTIFS($L$4:L2300,L2300)))</f>
        <v/>
      </c>
      <c r="F2300" s="13">
        <f>IF(OR(B2300&lt;&gt;2,C2300&lt;&gt;1,D2300&lt;&gt;1,H2300&lt;&gt;1),0,
COUNTIFS($B$4:B2300,2,$C$4:C2300,1,$D$4:D2300,1,$H$4:H2300,1))</f>
        <v>0</v>
      </c>
      <c r="G2300" s="26" t="str">
        <f>IF(I2300="","",(COUNTIF($E$4:E2300,E2300)))</f>
        <v/>
      </c>
      <c r="H2300" s="1">
        <f>IF(AND(J2300="SAYIM",FİLTRE!$H$5="RAFTA",U2300&lt;&gt;0),1,0)+
IF(AND(J2300="İADE DEPO",FİLTRE!$H$5="İADE DEPO"),1,0)+
IF(FİLTRE!$H$5="TÜMÜ",1,0)+
IF(AND(J2300="FİRMA İADE",FİLTRE!$H$5="FİRMA İADE"),1,0)+
IF(AND(J2300="İMHA",FİLTRE!$H$5="İMHA"),1,0)</f>
        <v>1</v>
      </c>
      <c r="I2300" s="99"/>
      <c r="J2300" s="100"/>
      <c r="K2300" s="100"/>
      <c r="L2300" s="101"/>
      <c r="M2300" s="102"/>
      <c r="N2300" s="101"/>
      <c r="O2300" s="99"/>
      <c r="P2300" s="103"/>
      <c r="Q2300" s="104"/>
      <c r="R2300" s="50"/>
      <c r="S2300" s="105"/>
      <c r="T2300" s="106"/>
      <c r="U2300" s="107"/>
      <c r="V2300" s="108"/>
      <c r="W2300" s="107"/>
      <c r="X2300" s="107"/>
      <c r="AA2300" s="107"/>
      <c r="AB2300" s="110"/>
      <c r="AC2300" s="110"/>
      <c r="AE2300" s="105"/>
      <c r="AF2300" s="105"/>
      <c r="AR2300" s="112"/>
    </row>
    <row r="2301" spans="2:44" x14ac:dyDescent="0.25">
      <c r="B2301" s="1" t="str">
        <f>IF(I2301="","",
(IF(N2301=FİLTRE!$H$6,2,0)+IF(FİLTRE!$H$6="TOPLAM",2,0))
)</f>
        <v/>
      </c>
      <c r="C2301">
        <f>IF(FİLTRE!$M$5="",9,(IF(U2301&gt;=FİLTRE!$M$5,1,0)))</f>
        <v>1</v>
      </c>
      <c r="D2301" s="1">
        <f>IF(FİLTRE!$M$6="",9,(IF('SKT LİSTESİ'!P2301&lt;=FİLTRE!$M$6,1,0)))</f>
        <v>1</v>
      </c>
      <c r="E2301" s="25" t="str">
        <f>IF(I2301="","",(COUNTIFS($L$4:L2301,L2301)))</f>
        <v/>
      </c>
      <c r="F2301" s="13">
        <f>IF(OR(B2301&lt;&gt;2,C2301&lt;&gt;1,D2301&lt;&gt;1,H2301&lt;&gt;1),0,
COUNTIFS($B$4:B2301,2,$C$4:C2301,1,$D$4:D2301,1,$H$4:H2301,1))</f>
        <v>0</v>
      </c>
      <c r="G2301" s="26" t="str">
        <f>IF(I2301="","",(COUNTIF($E$4:E2301,E2301)))</f>
        <v/>
      </c>
      <c r="H2301" s="1">
        <f>IF(AND(J2301="SAYIM",FİLTRE!$H$5="RAFTA",U2301&lt;&gt;0),1,0)+
IF(AND(J2301="İADE DEPO",FİLTRE!$H$5="İADE DEPO"),1,0)+
IF(FİLTRE!$H$5="TÜMÜ",1,0)+
IF(AND(J2301="FİRMA İADE",FİLTRE!$H$5="FİRMA İADE"),1,0)+
IF(AND(J2301="İMHA",FİLTRE!$H$5="İMHA"),1,0)</f>
        <v>1</v>
      </c>
      <c r="I2301" s="99"/>
      <c r="J2301" s="100"/>
      <c r="K2301" s="100"/>
      <c r="L2301" s="101"/>
      <c r="M2301" s="102"/>
      <c r="N2301" s="101"/>
      <c r="O2301" s="99"/>
      <c r="P2301" s="103"/>
      <c r="Q2301" s="104"/>
      <c r="R2301" s="50"/>
      <c r="S2301" s="105"/>
      <c r="T2301" s="106"/>
      <c r="U2301" s="107"/>
      <c r="V2301" s="108"/>
      <c r="W2301" s="107"/>
      <c r="X2301" s="107"/>
      <c r="AA2301" s="107"/>
      <c r="AB2301" s="110"/>
      <c r="AC2301" s="110"/>
      <c r="AE2301" s="105"/>
      <c r="AF2301" s="105"/>
      <c r="AR2301" s="112"/>
    </row>
    <row r="2302" spans="2:44" x14ac:dyDescent="0.25">
      <c r="B2302" s="1" t="str">
        <f>IF(I2302="","",
(IF(N2302=FİLTRE!$H$6,2,0)+IF(FİLTRE!$H$6="TOPLAM",2,0))
)</f>
        <v/>
      </c>
      <c r="C2302">
        <f>IF(FİLTRE!$M$5="",9,(IF(U2302&gt;=FİLTRE!$M$5,1,0)))</f>
        <v>1</v>
      </c>
      <c r="D2302" s="1">
        <f>IF(FİLTRE!$M$6="",9,(IF('SKT LİSTESİ'!P2302&lt;=FİLTRE!$M$6,1,0)))</f>
        <v>1</v>
      </c>
      <c r="E2302" s="25" t="str">
        <f>IF(I2302="","",(COUNTIFS($L$4:L2302,L2302)))</f>
        <v/>
      </c>
      <c r="F2302" s="13">
        <f>IF(OR(B2302&lt;&gt;2,C2302&lt;&gt;1,D2302&lt;&gt;1,H2302&lt;&gt;1),0,
COUNTIFS($B$4:B2302,2,$C$4:C2302,1,$D$4:D2302,1,$H$4:H2302,1))</f>
        <v>0</v>
      </c>
      <c r="G2302" s="26" t="str">
        <f>IF(I2302="","",(COUNTIF($E$4:E2302,E2302)))</f>
        <v/>
      </c>
      <c r="H2302" s="1">
        <f>IF(AND(J2302="SAYIM",FİLTRE!$H$5="RAFTA",U2302&lt;&gt;0),1,0)+
IF(AND(J2302="İADE DEPO",FİLTRE!$H$5="İADE DEPO"),1,0)+
IF(FİLTRE!$H$5="TÜMÜ",1,0)+
IF(AND(J2302="FİRMA İADE",FİLTRE!$H$5="FİRMA İADE"),1,0)+
IF(AND(J2302="İMHA",FİLTRE!$H$5="İMHA"),1,0)</f>
        <v>1</v>
      </c>
      <c r="I2302" s="99"/>
      <c r="J2302" s="100"/>
      <c r="K2302" s="100"/>
      <c r="L2302" s="101"/>
      <c r="M2302" s="102"/>
      <c r="N2302" s="101"/>
      <c r="O2302" s="99"/>
      <c r="P2302" s="103"/>
      <c r="Q2302" s="104"/>
      <c r="R2302" s="50"/>
      <c r="S2302" s="105"/>
      <c r="T2302" s="106"/>
      <c r="U2302" s="107"/>
      <c r="V2302" s="108"/>
      <c r="W2302" s="107"/>
      <c r="X2302" s="107"/>
      <c r="AA2302" s="107"/>
      <c r="AB2302" s="110"/>
      <c r="AC2302" s="110"/>
      <c r="AE2302" s="105"/>
      <c r="AF2302" s="105"/>
      <c r="AR2302" s="112"/>
    </row>
    <row r="2303" spans="2:44" x14ac:dyDescent="0.25">
      <c r="B2303" s="1" t="str">
        <f>IF(I2303="","",
(IF(N2303=FİLTRE!$H$6,2,0)+IF(FİLTRE!$H$6="TOPLAM",2,0))
)</f>
        <v/>
      </c>
      <c r="C2303">
        <f>IF(FİLTRE!$M$5="",9,(IF(U2303&gt;=FİLTRE!$M$5,1,0)))</f>
        <v>1</v>
      </c>
      <c r="D2303" s="1">
        <f>IF(FİLTRE!$M$6="",9,(IF('SKT LİSTESİ'!P2303&lt;=FİLTRE!$M$6,1,0)))</f>
        <v>1</v>
      </c>
      <c r="E2303" s="25" t="str">
        <f>IF(I2303="","",(COUNTIFS($L$4:L2303,L2303)))</f>
        <v/>
      </c>
      <c r="F2303" s="13">
        <f>IF(OR(B2303&lt;&gt;2,C2303&lt;&gt;1,D2303&lt;&gt;1,H2303&lt;&gt;1),0,
COUNTIFS($B$4:B2303,2,$C$4:C2303,1,$D$4:D2303,1,$H$4:H2303,1))</f>
        <v>0</v>
      </c>
      <c r="G2303" s="26" t="str">
        <f>IF(I2303="","",(COUNTIF($E$4:E2303,E2303)))</f>
        <v/>
      </c>
      <c r="H2303" s="1">
        <f>IF(AND(J2303="SAYIM",FİLTRE!$H$5="RAFTA",U2303&lt;&gt;0),1,0)+
IF(AND(J2303="İADE DEPO",FİLTRE!$H$5="İADE DEPO"),1,0)+
IF(FİLTRE!$H$5="TÜMÜ",1,0)+
IF(AND(J2303="FİRMA İADE",FİLTRE!$H$5="FİRMA İADE"),1,0)+
IF(AND(J2303="İMHA",FİLTRE!$H$5="İMHA"),1,0)</f>
        <v>1</v>
      </c>
      <c r="I2303" s="99"/>
      <c r="J2303" s="100"/>
      <c r="K2303" s="100"/>
      <c r="L2303" s="101"/>
      <c r="M2303" s="102"/>
      <c r="N2303" s="101"/>
      <c r="O2303" s="99"/>
      <c r="P2303" s="103"/>
      <c r="Q2303" s="104"/>
      <c r="R2303" s="50"/>
      <c r="S2303" s="105"/>
      <c r="T2303" s="106"/>
      <c r="U2303" s="107"/>
      <c r="V2303" s="108"/>
      <c r="W2303" s="107"/>
      <c r="X2303" s="107"/>
      <c r="AA2303" s="107"/>
      <c r="AB2303" s="110"/>
      <c r="AC2303" s="110"/>
      <c r="AE2303" s="105"/>
      <c r="AF2303" s="105"/>
      <c r="AR2303" s="112"/>
    </row>
    <row r="2304" spans="2:44" x14ac:dyDescent="0.25">
      <c r="B2304" s="1" t="str">
        <f>IF(I2304="","",
(IF(N2304=FİLTRE!$H$6,2,0)+IF(FİLTRE!$H$6="TOPLAM",2,0))
)</f>
        <v/>
      </c>
      <c r="C2304">
        <f>IF(FİLTRE!$M$5="",9,(IF(U2304&gt;=FİLTRE!$M$5,1,0)))</f>
        <v>1</v>
      </c>
      <c r="D2304" s="1">
        <f>IF(FİLTRE!$M$6="",9,(IF('SKT LİSTESİ'!P2304&lt;=FİLTRE!$M$6,1,0)))</f>
        <v>1</v>
      </c>
      <c r="E2304" s="25" t="str">
        <f>IF(I2304="","",(COUNTIFS($L$4:L2304,L2304)))</f>
        <v/>
      </c>
      <c r="F2304" s="13">
        <f>IF(OR(B2304&lt;&gt;2,C2304&lt;&gt;1,D2304&lt;&gt;1,H2304&lt;&gt;1),0,
COUNTIFS($B$4:B2304,2,$C$4:C2304,1,$D$4:D2304,1,$H$4:H2304,1))</f>
        <v>0</v>
      </c>
      <c r="G2304" s="26" t="str">
        <f>IF(I2304="","",(COUNTIF($E$4:E2304,E2304)))</f>
        <v/>
      </c>
      <c r="H2304" s="1">
        <f>IF(AND(J2304="SAYIM",FİLTRE!$H$5="RAFTA",U2304&lt;&gt;0),1,0)+
IF(AND(J2304="İADE DEPO",FİLTRE!$H$5="İADE DEPO"),1,0)+
IF(FİLTRE!$H$5="TÜMÜ",1,0)+
IF(AND(J2304="FİRMA İADE",FİLTRE!$H$5="FİRMA İADE"),1,0)+
IF(AND(J2304="İMHA",FİLTRE!$H$5="İMHA"),1,0)</f>
        <v>1</v>
      </c>
      <c r="I2304" s="99"/>
      <c r="J2304" s="100"/>
      <c r="K2304" s="100"/>
      <c r="L2304" s="101"/>
      <c r="M2304" s="102"/>
      <c r="N2304" s="101"/>
      <c r="O2304" s="99"/>
      <c r="P2304" s="103"/>
      <c r="Q2304" s="104"/>
      <c r="R2304" s="50"/>
      <c r="S2304" s="105"/>
      <c r="T2304" s="106"/>
      <c r="U2304" s="107"/>
      <c r="V2304" s="108"/>
      <c r="W2304" s="107"/>
      <c r="X2304" s="107"/>
      <c r="AA2304" s="107"/>
      <c r="AB2304" s="110"/>
      <c r="AC2304" s="110"/>
      <c r="AE2304" s="105"/>
      <c r="AF2304" s="105"/>
      <c r="AR2304" s="112"/>
    </row>
    <row r="2305" spans="2:44" x14ac:dyDescent="0.25">
      <c r="B2305" s="1" t="str">
        <f>IF(I2305="","",
(IF(N2305=FİLTRE!$H$6,2,0)+IF(FİLTRE!$H$6="TOPLAM",2,0))
)</f>
        <v/>
      </c>
      <c r="C2305">
        <f>IF(FİLTRE!$M$5="",9,(IF(U2305&gt;=FİLTRE!$M$5,1,0)))</f>
        <v>1</v>
      </c>
      <c r="D2305" s="1">
        <f>IF(FİLTRE!$M$6="",9,(IF('SKT LİSTESİ'!P2305&lt;=FİLTRE!$M$6,1,0)))</f>
        <v>1</v>
      </c>
      <c r="E2305" s="25" t="str">
        <f>IF(I2305="","",(COUNTIFS($L$4:L2305,L2305)))</f>
        <v/>
      </c>
      <c r="F2305" s="13">
        <f>IF(OR(B2305&lt;&gt;2,C2305&lt;&gt;1,D2305&lt;&gt;1,H2305&lt;&gt;1),0,
COUNTIFS($B$4:B2305,2,$C$4:C2305,1,$D$4:D2305,1,$H$4:H2305,1))</f>
        <v>0</v>
      </c>
      <c r="G2305" s="26" t="str">
        <f>IF(I2305="","",(COUNTIF($E$4:E2305,E2305)))</f>
        <v/>
      </c>
      <c r="H2305" s="1">
        <f>IF(AND(J2305="SAYIM",FİLTRE!$H$5="RAFTA",U2305&lt;&gt;0),1,0)+
IF(AND(J2305="İADE DEPO",FİLTRE!$H$5="İADE DEPO"),1,0)+
IF(FİLTRE!$H$5="TÜMÜ",1,0)+
IF(AND(J2305="FİRMA İADE",FİLTRE!$H$5="FİRMA İADE"),1,0)+
IF(AND(J2305="İMHA",FİLTRE!$H$5="İMHA"),1,0)</f>
        <v>1</v>
      </c>
      <c r="I2305" s="99"/>
      <c r="J2305" s="100"/>
      <c r="K2305" s="100"/>
      <c r="L2305" s="101"/>
      <c r="M2305" s="102"/>
      <c r="N2305" s="101"/>
      <c r="O2305" s="99"/>
      <c r="P2305" s="103"/>
      <c r="Q2305" s="104"/>
      <c r="R2305" s="50"/>
      <c r="S2305" s="105"/>
      <c r="T2305" s="106"/>
      <c r="U2305" s="107"/>
      <c r="V2305" s="108"/>
      <c r="W2305" s="107"/>
      <c r="X2305" s="107"/>
      <c r="AA2305" s="107"/>
      <c r="AB2305" s="110"/>
      <c r="AC2305" s="110"/>
      <c r="AE2305" s="105"/>
      <c r="AF2305" s="105"/>
      <c r="AR2305" s="112"/>
    </row>
    <row r="2306" spans="2:44" x14ac:dyDescent="0.25">
      <c r="B2306" s="1" t="str">
        <f>IF(I2306="","",
(IF(N2306=FİLTRE!$H$6,2,0)+IF(FİLTRE!$H$6="TOPLAM",2,0))
)</f>
        <v/>
      </c>
      <c r="C2306">
        <f>IF(FİLTRE!$M$5="",9,(IF(U2306&gt;=FİLTRE!$M$5,1,0)))</f>
        <v>1</v>
      </c>
      <c r="D2306" s="1">
        <f>IF(FİLTRE!$M$6="",9,(IF('SKT LİSTESİ'!P2306&lt;=FİLTRE!$M$6,1,0)))</f>
        <v>1</v>
      </c>
      <c r="E2306" s="25" t="str">
        <f>IF(I2306="","",(COUNTIFS($L$4:L2306,L2306)))</f>
        <v/>
      </c>
      <c r="F2306" s="13">
        <f>IF(OR(B2306&lt;&gt;2,C2306&lt;&gt;1,D2306&lt;&gt;1,H2306&lt;&gt;1),0,
COUNTIFS($B$4:B2306,2,$C$4:C2306,1,$D$4:D2306,1,$H$4:H2306,1))</f>
        <v>0</v>
      </c>
      <c r="G2306" s="26" t="str">
        <f>IF(I2306="","",(COUNTIF($E$4:E2306,E2306)))</f>
        <v/>
      </c>
      <c r="H2306" s="1">
        <f>IF(AND(J2306="SAYIM",FİLTRE!$H$5="RAFTA",U2306&lt;&gt;0),1,0)+
IF(AND(J2306="İADE DEPO",FİLTRE!$H$5="İADE DEPO"),1,0)+
IF(FİLTRE!$H$5="TÜMÜ",1,0)+
IF(AND(J2306="FİRMA İADE",FİLTRE!$H$5="FİRMA İADE"),1,0)+
IF(AND(J2306="İMHA",FİLTRE!$H$5="İMHA"),1,0)</f>
        <v>1</v>
      </c>
      <c r="I2306" s="99"/>
      <c r="J2306" s="100"/>
      <c r="K2306" s="100"/>
      <c r="L2306" s="101"/>
      <c r="M2306" s="102"/>
      <c r="N2306" s="101"/>
      <c r="O2306" s="99"/>
      <c r="P2306" s="103"/>
      <c r="Q2306" s="104"/>
      <c r="R2306" s="50"/>
      <c r="S2306" s="105"/>
      <c r="T2306" s="106"/>
      <c r="U2306" s="107"/>
      <c r="V2306" s="108"/>
      <c r="W2306" s="107"/>
      <c r="X2306" s="107"/>
      <c r="AA2306" s="107"/>
      <c r="AB2306" s="110"/>
      <c r="AC2306" s="110"/>
      <c r="AE2306" s="105"/>
      <c r="AF2306" s="105"/>
      <c r="AR2306" s="112"/>
    </row>
    <row r="2307" spans="2:44" x14ac:dyDescent="0.25">
      <c r="B2307" s="1" t="str">
        <f>IF(I2307="","",
(IF(N2307=FİLTRE!$H$6,2,0)+IF(FİLTRE!$H$6="TOPLAM",2,0))
)</f>
        <v/>
      </c>
      <c r="C2307">
        <f>IF(FİLTRE!$M$5="",9,(IF(U2307&gt;=FİLTRE!$M$5,1,0)))</f>
        <v>1</v>
      </c>
      <c r="D2307" s="1">
        <f>IF(FİLTRE!$M$6="",9,(IF('SKT LİSTESİ'!P2307&lt;=FİLTRE!$M$6,1,0)))</f>
        <v>1</v>
      </c>
      <c r="E2307" s="25" t="str">
        <f>IF(I2307="","",(COUNTIFS($L$4:L2307,L2307)))</f>
        <v/>
      </c>
      <c r="F2307" s="13">
        <f>IF(OR(B2307&lt;&gt;2,C2307&lt;&gt;1,D2307&lt;&gt;1,H2307&lt;&gt;1),0,
COUNTIFS($B$4:B2307,2,$C$4:C2307,1,$D$4:D2307,1,$H$4:H2307,1))</f>
        <v>0</v>
      </c>
      <c r="G2307" s="26" t="str">
        <f>IF(I2307="","",(COUNTIF($E$4:E2307,E2307)))</f>
        <v/>
      </c>
      <c r="H2307" s="1">
        <f>IF(AND(J2307="SAYIM",FİLTRE!$H$5="RAFTA",U2307&lt;&gt;0),1,0)+
IF(AND(J2307="İADE DEPO",FİLTRE!$H$5="İADE DEPO"),1,0)+
IF(FİLTRE!$H$5="TÜMÜ",1,0)+
IF(AND(J2307="FİRMA İADE",FİLTRE!$H$5="FİRMA İADE"),1,0)+
IF(AND(J2307="İMHA",FİLTRE!$H$5="İMHA"),1,0)</f>
        <v>1</v>
      </c>
      <c r="I2307" s="99"/>
      <c r="J2307" s="100"/>
      <c r="K2307" s="100"/>
      <c r="L2307" s="101"/>
      <c r="M2307" s="102"/>
      <c r="N2307" s="101"/>
      <c r="O2307" s="99"/>
      <c r="P2307" s="103"/>
      <c r="Q2307" s="104"/>
      <c r="R2307" s="50"/>
      <c r="S2307" s="105"/>
      <c r="T2307" s="106"/>
      <c r="U2307" s="107"/>
      <c r="V2307" s="108"/>
      <c r="W2307" s="107"/>
      <c r="X2307" s="107"/>
      <c r="AA2307" s="107"/>
      <c r="AB2307" s="110"/>
      <c r="AC2307" s="110"/>
      <c r="AE2307" s="105"/>
      <c r="AF2307" s="105"/>
      <c r="AR2307" s="112"/>
    </row>
    <row r="2308" spans="2:44" x14ac:dyDescent="0.25">
      <c r="B2308" s="1" t="str">
        <f>IF(I2308="","",
(IF(N2308=FİLTRE!$H$6,2,0)+IF(FİLTRE!$H$6="TOPLAM",2,0))
)</f>
        <v/>
      </c>
      <c r="C2308">
        <f>IF(FİLTRE!$M$5="",9,(IF(U2308&gt;=FİLTRE!$M$5,1,0)))</f>
        <v>1</v>
      </c>
      <c r="D2308" s="1">
        <f>IF(FİLTRE!$M$6="",9,(IF('SKT LİSTESİ'!P2308&lt;=FİLTRE!$M$6,1,0)))</f>
        <v>1</v>
      </c>
      <c r="E2308" s="25" t="str">
        <f>IF(I2308="","",(COUNTIFS($L$4:L2308,L2308)))</f>
        <v/>
      </c>
      <c r="F2308" s="13">
        <f>IF(OR(B2308&lt;&gt;2,C2308&lt;&gt;1,D2308&lt;&gt;1,H2308&lt;&gt;1),0,
COUNTIFS($B$4:B2308,2,$C$4:C2308,1,$D$4:D2308,1,$H$4:H2308,1))</f>
        <v>0</v>
      </c>
      <c r="G2308" s="26" t="str">
        <f>IF(I2308="","",(COUNTIF($E$4:E2308,E2308)))</f>
        <v/>
      </c>
      <c r="H2308" s="1">
        <f>IF(AND(J2308="SAYIM",FİLTRE!$H$5="RAFTA",U2308&lt;&gt;0),1,0)+
IF(AND(J2308="İADE DEPO",FİLTRE!$H$5="İADE DEPO"),1,0)+
IF(FİLTRE!$H$5="TÜMÜ",1,0)+
IF(AND(J2308="FİRMA İADE",FİLTRE!$H$5="FİRMA İADE"),1,0)+
IF(AND(J2308="İMHA",FİLTRE!$H$5="İMHA"),1,0)</f>
        <v>1</v>
      </c>
      <c r="I2308" s="99"/>
      <c r="J2308" s="100"/>
      <c r="K2308" s="100"/>
      <c r="L2308" s="101"/>
      <c r="M2308" s="102"/>
      <c r="N2308" s="101"/>
      <c r="O2308" s="99"/>
      <c r="P2308" s="103"/>
      <c r="Q2308" s="104"/>
      <c r="R2308" s="50"/>
      <c r="S2308" s="105"/>
      <c r="T2308" s="106"/>
      <c r="U2308" s="107"/>
      <c r="V2308" s="108"/>
      <c r="W2308" s="107"/>
      <c r="X2308" s="107"/>
      <c r="AA2308" s="107"/>
      <c r="AB2308" s="110"/>
      <c r="AC2308" s="110"/>
      <c r="AE2308" s="105"/>
      <c r="AF2308" s="105"/>
      <c r="AR2308" s="112"/>
    </row>
    <row r="2309" spans="2:44" x14ac:dyDescent="0.25">
      <c r="B2309" s="1" t="str">
        <f>IF(I2309="","",
(IF(N2309=FİLTRE!$H$6,2,0)+IF(FİLTRE!$H$6="TOPLAM",2,0))
)</f>
        <v/>
      </c>
      <c r="C2309">
        <f>IF(FİLTRE!$M$5="",9,(IF(U2309&gt;=FİLTRE!$M$5,1,0)))</f>
        <v>1</v>
      </c>
      <c r="D2309" s="1">
        <f>IF(FİLTRE!$M$6="",9,(IF('SKT LİSTESİ'!P2309&lt;=FİLTRE!$M$6,1,0)))</f>
        <v>1</v>
      </c>
      <c r="E2309" s="25" t="str">
        <f>IF(I2309="","",(COUNTIFS($L$4:L2309,L2309)))</f>
        <v/>
      </c>
      <c r="F2309" s="13">
        <f>IF(OR(B2309&lt;&gt;2,C2309&lt;&gt;1,D2309&lt;&gt;1,H2309&lt;&gt;1),0,
COUNTIFS($B$4:B2309,2,$C$4:C2309,1,$D$4:D2309,1,$H$4:H2309,1))</f>
        <v>0</v>
      </c>
      <c r="G2309" s="26" t="str">
        <f>IF(I2309="","",(COUNTIF($E$4:E2309,E2309)))</f>
        <v/>
      </c>
      <c r="H2309" s="1">
        <f>IF(AND(J2309="SAYIM",FİLTRE!$H$5="RAFTA",U2309&lt;&gt;0),1,0)+
IF(AND(J2309="İADE DEPO",FİLTRE!$H$5="İADE DEPO"),1,0)+
IF(FİLTRE!$H$5="TÜMÜ",1,0)+
IF(AND(J2309="FİRMA İADE",FİLTRE!$H$5="FİRMA İADE"),1,0)+
IF(AND(J2309="İMHA",FİLTRE!$H$5="İMHA"),1,0)</f>
        <v>1</v>
      </c>
      <c r="I2309" s="99"/>
      <c r="J2309" s="100"/>
      <c r="K2309" s="100"/>
      <c r="L2309" s="101"/>
      <c r="M2309" s="102"/>
      <c r="N2309" s="101"/>
      <c r="O2309" s="99"/>
      <c r="P2309" s="103"/>
      <c r="Q2309" s="104"/>
      <c r="R2309" s="50"/>
      <c r="S2309" s="105"/>
      <c r="T2309" s="106"/>
      <c r="U2309" s="107"/>
      <c r="V2309" s="108"/>
      <c r="W2309" s="107"/>
      <c r="X2309" s="107"/>
      <c r="AA2309" s="107"/>
      <c r="AB2309" s="110"/>
      <c r="AC2309" s="110"/>
      <c r="AE2309" s="105"/>
      <c r="AF2309" s="105"/>
      <c r="AR2309" s="112"/>
    </row>
    <row r="2310" spans="2:44" x14ac:dyDescent="0.25">
      <c r="B2310" s="1" t="str">
        <f>IF(I2310="","",
(IF(N2310=FİLTRE!$H$6,2,0)+IF(FİLTRE!$H$6="TOPLAM",2,0))
)</f>
        <v/>
      </c>
      <c r="C2310">
        <f>IF(FİLTRE!$M$5="",9,(IF(U2310&gt;=FİLTRE!$M$5,1,0)))</f>
        <v>1</v>
      </c>
      <c r="D2310" s="1">
        <f>IF(FİLTRE!$M$6="",9,(IF('SKT LİSTESİ'!P2310&lt;=FİLTRE!$M$6,1,0)))</f>
        <v>1</v>
      </c>
      <c r="E2310" s="25" t="str">
        <f>IF(I2310="","",(COUNTIFS($L$4:L2310,L2310)))</f>
        <v/>
      </c>
      <c r="F2310" s="13">
        <f>IF(OR(B2310&lt;&gt;2,C2310&lt;&gt;1,D2310&lt;&gt;1,H2310&lt;&gt;1),0,
COUNTIFS($B$4:B2310,2,$C$4:C2310,1,$D$4:D2310,1,$H$4:H2310,1))</f>
        <v>0</v>
      </c>
      <c r="G2310" s="26" t="str">
        <f>IF(I2310="","",(COUNTIF($E$4:E2310,E2310)))</f>
        <v/>
      </c>
      <c r="H2310" s="1">
        <f>IF(AND(J2310="SAYIM",FİLTRE!$H$5="RAFTA",U2310&lt;&gt;0),1,0)+
IF(AND(J2310="İADE DEPO",FİLTRE!$H$5="İADE DEPO"),1,0)+
IF(FİLTRE!$H$5="TÜMÜ",1,0)+
IF(AND(J2310="FİRMA İADE",FİLTRE!$H$5="FİRMA İADE"),1,0)+
IF(AND(J2310="İMHA",FİLTRE!$H$5="İMHA"),1,0)</f>
        <v>1</v>
      </c>
      <c r="I2310" s="99"/>
      <c r="J2310" s="100"/>
      <c r="K2310" s="100"/>
      <c r="L2310" s="101"/>
      <c r="M2310" s="102"/>
      <c r="N2310" s="101"/>
      <c r="O2310" s="99"/>
      <c r="P2310" s="103"/>
      <c r="Q2310" s="104"/>
      <c r="R2310" s="50"/>
      <c r="S2310" s="105"/>
      <c r="T2310" s="106"/>
      <c r="U2310" s="107"/>
      <c r="V2310" s="108"/>
      <c r="W2310" s="107"/>
      <c r="X2310" s="107"/>
      <c r="AA2310" s="107"/>
      <c r="AB2310" s="110"/>
      <c r="AC2310" s="110"/>
      <c r="AE2310" s="105"/>
      <c r="AF2310" s="105"/>
      <c r="AR2310" s="112"/>
    </row>
    <row r="2311" spans="2:44" x14ac:dyDescent="0.25">
      <c r="B2311" s="1" t="str">
        <f>IF(I2311="","",
(IF(N2311=FİLTRE!$H$6,2,0)+IF(FİLTRE!$H$6="TOPLAM",2,0))
)</f>
        <v/>
      </c>
      <c r="C2311">
        <f>IF(FİLTRE!$M$5="",9,(IF(U2311&gt;=FİLTRE!$M$5,1,0)))</f>
        <v>1</v>
      </c>
      <c r="D2311" s="1">
        <f>IF(FİLTRE!$M$6="",9,(IF('SKT LİSTESİ'!P2311&lt;=FİLTRE!$M$6,1,0)))</f>
        <v>1</v>
      </c>
      <c r="E2311" s="25" t="str">
        <f>IF(I2311="","",(COUNTIFS($L$4:L2311,L2311)))</f>
        <v/>
      </c>
      <c r="F2311" s="13">
        <f>IF(OR(B2311&lt;&gt;2,C2311&lt;&gt;1,D2311&lt;&gt;1,H2311&lt;&gt;1),0,
COUNTIFS($B$4:B2311,2,$C$4:C2311,1,$D$4:D2311,1,$H$4:H2311,1))</f>
        <v>0</v>
      </c>
      <c r="G2311" s="26" t="str">
        <f>IF(I2311="","",(COUNTIF($E$4:E2311,E2311)))</f>
        <v/>
      </c>
      <c r="H2311" s="1">
        <f>IF(AND(J2311="SAYIM",FİLTRE!$H$5="RAFTA",U2311&lt;&gt;0),1,0)+
IF(AND(J2311="İADE DEPO",FİLTRE!$H$5="İADE DEPO"),1,0)+
IF(FİLTRE!$H$5="TÜMÜ",1,0)+
IF(AND(J2311="FİRMA İADE",FİLTRE!$H$5="FİRMA İADE"),1,0)+
IF(AND(J2311="İMHA",FİLTRE!$H$5="İMHA"),1,0)</f>
        <v>1</v>
      </c>
      <c r="I2311" s="99"/>
      <c r="J2311" s="100"/>
      <c r="K2311" s="100"/>
      <c r="L2311" s="101"/>
      <c r="M2311" s="102"/>
      <c r="N2311" s="101"/>
      <c r="O2311" s="99"/>
      <c r="P2311" s="103"/>
      <c r="Q2311" s="104"/>
      <c r="R2311" s="50"/>
      <c r="S2311" s="105"/>
      <c r="T2311" s="106"/>
      <c r="U2311" s="107"/>
      <c r="V2311" s="108"/>
      <c r="W2311" s="107"/>
      <c r="X2311" s="107"/>
      <c r="AA2311" s="107"/>
      <c r="AB2311" s="110"/>
      <c r="AC2311" s="110"/>
      <c r="AE2311" s="105"/>
      <c r="AF2311" s="105"/>
      <c r="AR2311" s="112"/>
    </row>
    <row r="2312" spans="2:44" x14ac:dyDescent="0.25">
      <c r="B2312" s="1" t="str">
        <f>IF(I2312="","",
(IF(N2312=FİLTRE!$H$6,2,0)+IF(FİLTRE!$H$6="TOPLAM",2,0))
)</f>
        <v/>
      </c>
      <c r="C2312">
        <f>IF(FİLTRE!$M$5="",9,(IF(U2312&gt;=FİLTRE!$M$5,1,0)))</f>
        <v>1</v>
      </c>
      <c r="D2312" s="1">
        <f>IF(FİLTRE!$M$6="",9,(IF('SKT LİSTESİ'!P2312&lt;=FİLTRE!$M$6,1,0)))</f>
        <v>1</v>
      </c>
      <c r="E2312" s="25" t="str">
        <f>IF(I2312="","",(COUNTIFS($L$4:L2312,L2312)))</f>
        <v/>
      </c>
      <c r="F2312" s="13">
        <f>IF(OR(B2312&lt;&gt;2,C2312&lt;&gt;1,D2312&lt;&gt;1,H2312&lt;&gt;1),0,
COUNTIFS($B$4:B2312,2,$C$4:C2312,1,$D$4:D2312,1,$H$4:H2312,1))</f>
        <v>0</v>
      </c>
      <c r="G2312" s="26" t="str">
        <f>IF(I2312="","",(COUNTIF($E$4:E2312,E2312)))</f>
        <v/>
      </c>
      <c r="H2312" s="1">
        <f>IF(AND(J2312="SAYIM",FİLTRE!$H$5="RAFTA",U2312&lt;&gt;0),1,0)+
IF(AND(J2312="İADE DEPO",FİLTRE!$H$5="İADE DEPO"),1,0)+
IF(FİLTRE!$H$5="TÜMÜ",1,0)+
IF(AND(J2312="FİRMA İADE",FİLTRE!$H$5="FİRMA İADE"),1,0)+
IF(AND(J2312="İMHA",FİLTRE!$H$5="İMHA"),1,0)</f>
        <v>1</v>
      </c>
      <c r="I2312" s="99"/>
      <c r="J2312" s="100"/>
      <c r="K2312" s="100"/>
      <c r="L2312" s="101"/>
      <c r="M2312" s="102"/>
      <c r="N2312" s="101"/>
      <c r="O2312" s="99"/>
      <c r="P2312" s="103"/>
      <c r="Q2312" s="104"/>
      <c r="R2312" s="50"/>
      <c r="S2312" s="105"/>
      <c r="T2312" s="106"/>
      <c r="U2312" s="107"/>
      <c r="V2312" s="108"/>
      <c r="W2312" s="107"/>
      <c r="X2312" s="107"/>
      <c r="AA2312" s="107"/>
      <c r="AB2312" s="110"/>
      <c r="AC2312" s="110"/>
      <c r="AE2312" s="105"/>
      <c r="AF2312" s="105"/>
      <c r="AR2312" s="112"/>
    </row>
    <row r="2313" spans="2:44" x14ac:dyDescent="0.25">
      <c r="B2313" s="1" t="str">
        <f>IF(I2313="","",
(IF(N2313=FİLTRE!$H$6,2,0)+IF(FİLTRE!$H$6="TOPLAM",2,0))
)</f>
        <v/>
      </c>
      <c r="C2313">
        <f>IF(FİLTRE!$M$5="",9,(IF(U2313&gt;=FİLTRE!$M$5,1,0)))</f>
        <v>1</v>
      </c>
      <c r="D2313" s="1">
        <f>IF(FİLTRE!$M$6="",9,(IF('SKT LİSTESİ'!P2313&lt;=FİLTRE!$M$6,1,0)))</f>
        <v>1</v>
      </c>
      <c r="E2313" s="25" t="str">
        <f>IF(I2313="","",(COUNTIFS($L$4:L2313,L2313)))</f>
        <v/>
      </c>
      <c r="F2313" s="13">
        <f>IF(OR(B2313&lt;&gt;2,C2313&lt;&gt;1,D2313&lt;&gt;1,H2313&lt;&gt;1),0,
COUNTIFS($B$4:B2313,2,$C$4:C2313,1,$D$4:D2313,1,$H$4:H2313,1))</f>
        <v>0</v>
      </c>
      <c r="G2313" s="26" t="str">
        <f>IF(I2313="","",(COUNTIF($E$4:E2313,E2313)))</f>
        <v/>
      </c>
      <c r="H2313" s="1">
        <f>IF(AND(J2313="SAYIM",FİLTRE!$H$5="RAFTA",U2313&lt;&gt;0),1,0)+
IF(AND(J2313="İADE DEPO",FİLTRE!$H$5="İADE DEPO"),1,0)+
IF(FİLTRE!$H$5="TÜMÜ",1,0)+
IF(AND(J2313="FİRMA İADE",FİLTRE!$H$5="FİRMA İADE"),1,0)+
IF(AND(J2313="İMHA",FİLTRE!$H$5="İMHA"),1,0)</f>
        <v>1</v>
      </c>
      <c r="I2313" s="99"/>
      <c r="J2313" s="100"/>
      <c r="K2313" s="100"/>
      <c r="L2313" s="101"/>
      <c r="M2313" s="102"/>
      <c r="N2313" s="101"/>
      <c r="O2313" s="99"/>
      <c r="P2313" s="103"/>
      <c r="Q2313" s="104"/>
      <c r="R2313" s="50"/>
      <c r="S2313" s="105"/>
      <c r="T2313" s="106"/>
      <c r="U2313" s="107"/>
      <c r="V2313" s="108"/>
      <c r="W2313" s="107"/>
      <c r="X2313" s="107"/>
      <c r="AA2313" s="107"/>
      <c r="AB2313" s="110"/>
      <c r="AC2313" s="110"/>
      <c r="AE2313" s="105"/>
      <c r="AF2313" s="105"/>
      <c r="AR2313" s="112"/>
    </row>
    <row r="2314" spans="2:44" x14ac:dyDescent="0.25">
      <c r="B2314" s="1" t="str">
        <f>IF(I2314="","",
(IF(N2314=FİLTRE!$H$6,2,0)+IF(FİLTRE!$H$6="TOPLAM",2,0))
)</f>
        <v/>
      </c>
      <c r="C2314">
        <f>IF(FİLTRE!$M$5="",9,(IF(U2314&gt;=FİLTRE!$M$5,1,0)))</f>
        <v>1</v>
      </c>
      <c r="D2314" s="1">
        <f>IF(FİLTRE!$M$6="",9,(IF('SKT LİSTESİ'!P2314&lt;=FİLTRE!$M$6,1,0)))</f>
        <v>1</v>
      </c>
      <c r="E2314" s="25" t="str">
        <f>IF(I2314="","",(COUNTIFS($L$4:L2314,L2314)))</f>
        <v/>
      </c>
      <c r="F2314" s="13">
        <f>IF(OR(B2314&lt;&gt;2,C2314&lt;&gt;1,D2314&lt;&gt;1,H2314&lt;&gt;1),0,
COUNTIFS($B$4:B2314,2,$C$4:C2314,1,$D$4:D2314,1,$H$4:H2314,1))</f>
        <v>0</v>
      </c>
      <c r="G2314" s="26" t="str">
        <f>IF(I2314="","",(COUNTIF($E$4:E2314,E2314)))</f>
        <v/>
      </c>
      <c r="H2314" s="1">
        <f>IF(AND(J2314="SAYIM",FİLTRE!$H$5="RAFTA",U2314&lt;&gt;0),1,0)+
IF(AND(J2314="İADE DEPO",FİLTRE!$H$5="İADE DEPO"),1,0)+
IF(FİLTRE!$H$5="TÜMÜ",1,0)+
IF(AND(J2314="FİRMA İADE",FİLTRE!$H$5="FİRMA İADE"),1,0)+
IF(AND(J2314="İMHA",FİLTRE!$H$5="İMHA"),1,0)</f>
        <v>1</v>
      </c>
      <c r="I2314" s="99"/>
      <c r="J2314" s="100"/>
      <c r="K2314" s="100"/>
      <c r="L2314" s="101"/>
      <c r="M2314" s="102"/>
      <c r="N2314" s="101"/>
      <c r="O2314" s="99"/>
      <c r="P2314" s="103"/>
      <c r="Q2314" s="104"/>
      <c r="R2314" s="50"/>
      <c r="S2314" s="105"/>
      <c r="T2314" s="106"/>
      <c r="U2314" s="107"/>
      <c r="V2314" s="108"/>
      <c r="W2314" s="107"/>
      <c r="X2314" s="107"/>
      <c r="AA2314" s="107"/>
      <c r="AB2314" s="110"/>
      <c r="AC2314" s="110"/>
      <c r="AE2314" s="105"/>
      <c r="AF2314" s="105"/>
      <c r="AR2314" s="112"/>
    </row>
    <row r="2315" spans="2:44" x14ac:dyDescent="0.25">
      <c r="B2315" s="1" t="str">
        <f>IF(I2315="","",
(IF(N2315=FİLTRE!$H$6,2,0)+IF(FİLTRE!$H$6="TOPLAM",2,0))
)</f>
        <v/>
      </c>
      <c r="C2315">
        <f>IF(FİLTRE!$M$5="",9,(IF(U2315&gt;=FİLTRE!$M$5,1,0)))</f>
        <v>1</v>
      </c>
      <c r="D2315" s="1">
        <f>IF(FİLTRE!$M$6="",9,(IF('SKT LİSTESİ'!P2315&lt;=FİLTRE!$M$6,1,0)))</f>
        <v>1</v>
      </c>
      <c r="E2315" s="25" t="str">
        <f>IF(I2315="","",(COUNTIFS($L$4:L2315,L2315)))</f>
        <v/>
      </c>
      <c r="F2315" s="13">
        <f>IF(OR(B2315&lt;&gt;2,C2315&lt;&gt;1,D2315&lt;&gt;1,H2315&lt;&gt;1),0,
COUNTIFS($B$4:B2315,2,$C$4:C2315,1,$D$4:D2315,1,$H$4:H2315,1))</f>
        <v>0</v>
      </c>
      <c r="G2315" s="26" t="str">
        <f>IF(I2315="","",(COUNTIF($E$4:E2315,E2315)))</f>
        <v/>
      </c>
      <c r="H2315" s="1">
        <f>IF(AND(J2315="SAYIM",FİLTRE!$H$5="RAFTA",U2315&lt;&gt;0),1,0)+
IF(AND(J2315="İADE DEPO",FİLTRE!$H$5="İADE DEPO"),1,0)+
IF(FİLTRE!$H$5="TÜMÜ",1,0)+
IF(AND(J2315="FİRMA İADE",FİLTRE!$H$5="FİRMA İADE"),1,0)+
IF(AND(J2315="İMHA",FİLTRE!$H$5="İMHA"),1,0)</f>
        <v>1</v>
      </c>
      <c r="I2315" s="99"/>
      <c r="J2315" s="100"/>
      <c r="K2315" s="100"/>
      <c r="L2315" s="101"/>
      <c r="M2315" s="102"/>
      <c r="N2315" s="101"/>
      <c r="O2315" s="99"/>
      <c r="P2315" s="103"/>
      <c r="Q2315" s="104"/>
      <c r="R2315" s="50"/>
      <c r="S2315" s="105"/>
      <c r="T2315" s="106"/>
      <c r="U2315" s="107"/>
      <c r="V2315" s="108"/>
      <c r="W2315" s="107"/>
      <c r="X2315" s="107"/>
      <c r="AA2315" s="107"/>
      <c r="AB2315" s="110"/>
      <c r="AC2315" s="110"/>
      <c r="AE2315" s="105"/>
      <c r="AF2315" s="105"/>
      <c r="AR2315" s="112"/>
    </row>
    <row r="2316" spans="2:44" x14ac:dyDescent="0.25">
      <c r="B2316" s="1" t="str">
        <f>IF(I2316="","",
(IF(N2316=FİLTRE!$H$6,2,0)+IF(FİLTRE!$H$6="TOPLAM",2,0))
)</f>
        <v/>
      </c>
      <c r="C2316">
        <f>IF(FİLTRE!$M$5="",9,(IF(U2316&gt;=FİLTRE!$M$5,1,0)))</f>
        <v>1</v>
      </c>
      <c r="D2316" s="1">
        <f>IF(FİLTRE!$M$6="",9,(IF('SKT LİSTESİ'!P2316&lt;=FİLTRE!$M$6,1,0)))</f>
        <v>1</v>
      </c>
      <c r="E2316" s="25" t="str">
        <f>IF(I2316="","",(COUNTIFS($L$4:L2316,L2316)))</f>
        <v/>
      </c>
      <c r="F2316" s="13">
        <f>IF(OR(B2316&lt;&gt;2,C2316&lt;&gt;1,D2316&lt;&gt;1,H2316&lt;&gt;1),0,
COUNTIFS($B$4:B2316,2,$C$4:C2316,1,$D$4:D2316,1,$H$4:H2316,1))</f>
        <v>0</v>
      </c>
      <c r="G2316" s="26" t="str">
        <f>IF(I2316="","",(COUNTIF($E$4:E2316,E2316)))</f>
        <v/>
      </c>
      <c r="H2316" s="1">
        <f>IF(AND(J2316="SAYIM",FİLTRE!$H$5="RAFTA",U2316&lt;&gt;0),1,0)+
IF(AND(J2316="İADE DEPO",FİLTRE!$H$5="İADE DEPO"),1,0)+
IF(FİLTRE!$H$5="TÜMÜ",1,0)+
IF(AND(J2316="FİRMA İADE",FİLTRE!$H$5="FİRMA İADE"),1,0)+
IF(AND(J2316="İMHA",FİLTRE!$H$5="İMHA"),1,0)</f>
        <v>1</v>
      </c>
      <c r="I2316" s="99"/>
      <c r="J2316" s="100"/>
      <c r="K2316" s="100"/>
      <c r="L2316" s="101"/>
      <c r="M2316" s="102"/>
      <c r="N2316" s="101"/>
      <c r="O2316" s="99"/>
      <c r="P2316" s="103"/>
      <c r="Q2316" s="104"/>
      <c r="R2316" s="50"/>
      <c r="S2316" s="105"/>
      <c r="T2316" s="106"/>
      <c r="U2316" s="107"/>
      <c r="V2316" s="108"/>
      <c r="W2316" s="107"/>
      <c r="X2316" s="107"/>
      <c r="AA2316" s="107"/>
      <c r="AB2316" s="110"/>
      <c r="AC2316" s="110"/>
      <c r="AE2316" s="105"/>
      <c r="AF2316" s="105"/>
      <c r="AR2316" s="112"/>
    </row>
    <row r="2317" spans="2:44" x14ac:dyDescent="0.25">
      <c r="B2317" s="1" t="str">
        <f>IF(I2317="","",
(IF(N2317=FİLTRE!$H$6,2,0)+IF(FİLTRE!$H$6="TOPLAM",2,0))
)</f>
        <v/>
      </c>
      <c r="C2317">
        <f>IF(FİLTRE!$M$5="",9,(IF(U2317&gt;=FİLTRE!$M$5,1,0)))</f>
        <v>1</v>
      </c>
      <c r="D2317" s="1">
        <f>IF(FİLTRE!$M$6="",9,(IF('SKT LİSTESİ'!P2317&lt;=FİLTRE!$M$6,1,0)))</f>
        <v>1</v>
      </c>
      <c r="E2317" s="25" t="str">
        <f>IF(I2317="","",(COUNTIFS($L$4:L2317,L2317)))</f>
        <v/>
      </c>
      <c r="F2317" s="13">
        <f>IF(OR(B2317&lt;&gt;2,C2317&lt;&gt;1,D2317&lt;&gt;1,H2317&lt;&gt;1),0,
COUNTIFS($B$4:B2317,2,$C$4:C2317,1,$D$4:D2317,1,$H$4:H2317,1))</f>
        <v>0</v>
      </c>
      <c r="G2317" s="26" t="str">
        <f>IF(I2317="","",(COUNTIF($E$4:E2317,E2317)))</f>
        <v/>
      </c>
      <c r="H2317" s="1">
        <f>IF(AND(J2317="SAYIM",FİLTRE!$H$5="RAFTA",U2317&lt;&gt;0),1,0)+
IF(AND(J2317="İADE DEPO",FİLTRE!$H$5="İADE DEPO"),1,0)+
IF(FİLTRE!$H$5="TÜMÜ",1,0)+
IF(AND(J2317="FİRMA İADE",FİLTRE!$H$5="FİRMA İADE"),1,0)+
IF(AND(J2317="İMHA",FİLTRE!$H$5="İMHA"),1,0)</f>
        <v>1</v>
      </c>
      <c r="I2317" s="99"/>
      <c r="J2317" s="100"/>
      <c r="K2317" s="100"/>
      <c r="L2317" s="101"/>
      <c r="M2317" s="102"/>
      <c r="N2317" s="101"/>
      <c r="O2317" s="99"/>
      <c r="P2317" s="103"/>
      <c r="Q2317" s="104"/>
      <c r="R2317" s="50"/>
      <c r="S2317" s="105"/>
      <c r="T2317" s="106"/>
      <c r="U2317" s="107"/>
      <c r="V2317" s="108"/>
      <c r="W2317" s="107"/>
      <c r="X2317" s="107"/>
      <c r="AA2317" s="107"/>
      <c r="AB2317" s="110"/>
      <c r="AC2317" s="110"/>
      <c r="AE2317" s="105"/>
      <c r="AF2317" s="105"/>
      <c r="AR2317" s="112"/>
    </row>
    <row r="2318" spans="2:44" x14ac:dyDescent="0.25">
      <c r="B2318" s="1" t="str">
        <f>IF(I2318="","",
(IF(N2318=FİLTRE!$H$6,2,0)+IF(FİLTRE!$H$6="TOPLAM",2,0))
)</f>
        <v/>
      </c>
      <c r="C2318">
        <f>IF(FİLTRE!$M$5="",9,(IF(U2318&gt;=FİLTRE!$M$5,1,0)))</f>
        <v>1</v>
      </c>
      <c r="D2318" s="1">
        <f>IF(FİLTRE!$M$6="",9,(IF('SKT LİSTESİ'!P2318&lt;=FİLTRE!$M$6,1,0)))</f>
        <v>1</v>
      </c>
      <c r="E2318" s="25" t="str">
        <f>IF(I2318="","",(COUNTIFS($L$4:L2318,L2318)))</f>
        <v/>
      </c>
      <c r="F2318" s="13">
        <f>IF(OR(B2318&lt;&gt;2,C2318&lt;&gt;1,D2318&lt;&gt;1,H2318&lt;&gt;1),0,
COUNTIFS($B$4:B2318,2,$C$4:C2318,1,$D$4:D2318,1,$H$4:H2318,1))</f>
        <v>0</v>
      </c>
      <c r="G2318" s="26" t="str">
        <f>IF(I2318="","",(COUNTIF($E$4:E2318,E2318)))</f>
        <v/>
      </c>
      <c r="H2318" s="1">
        <f>IF(AND(J2318="SAYIM",FİLTRE!$H$5="RAFTA",U2318&lt;&gt;0),1,0)+
IF(AND(J2318="İADE DEPO",FİLTRE!$H$5="İADE DEPO"),1,0)+
IF(FİLTRE!$H$5="TÜMÜ",1,0)+
IF(AND(J2318="FİRMA İADE",FİLTRE!$H$5="FİRMA İADE"),1,0)+
IF(AND(J2318="İMHA",FİLTRE!$H$5="İMHA"),1,0)</f>
        <v>1</v>
      </c>
      <c r="I2318" s="99"/>
      <c r="J2318" s="100"/>
      <c r="K2318" s="100"/>
      <c r="L2318" s="101"/>
      <c r="M2318" s="102"/>
      <c r="N2318" s="101"/>
      <c r="O2318" s="99"/>
      <c r="P2318" s="103"/>
      <c r="Q2318" s="104"/>
      <c r="R2318" s="50"/>
      <c r="S2318" s="105"/>
      <c r="T2318" s="106"/>
      <c r="U2318" s="107"/>
      <c r="V2318" s="108"/>
      <c r="W2318" s="107"/>
      <c r="X2318" s="107"/>
      <c r="AA2318" s="107"/>
      <c r="AB2318" s="110"/>
      <c r="AC2318" s="110"/>
      <c r="AE2318" s="105"/>
      <c r="AF2318" s="105"/>
      <c r="AR2318" s="112"/>
    </row>
    <row r="2319" spans="2:44" x14ac:dyDescent="0.25">
      <c r="B2319" s="1" t="str">
        <f>IF(I2319="","",
(IF(N2319=FİLTRE!$H$6,2,0)+IF(FİLTRE!$H$6="TOPLAM",2,0))
)</f>
        <v/>
      </c>
      <c r="C2319">
        <f>IF(FİLTRE!$M$5="",9,(IF(U2319&gt;=FİLTRE!$M$5,1,0)))</f>
        <v>1</v>
      </c>
      <c r="D2319" s="1">
        <f>IF(FİLTRE!$M$6="",9,(IF('SKT LİSTESİ'!P2319&lt;=FİLTRE!$M$6,1,0)))</f>
        <v>1</v>
      </c>
      <c r="E2319" s="25" t="str">
        <f>IF(I2319="","",(COUNTIFS($L$4:L2319,L2319)))</f>
        <v/>
      </c>
      <c r="F2319" s="13">
        <f>IF(OR(B2319&lt;&gt;2,C2319&lt;&gt;1,D2319&lt;&gt;1,H2319&lt;&gt;1),0,
COUNTIFS($B$4:B2319,2,$C$4:C2319,1,$D$4:D2319,1,$H$4:H2319,1))</f>
        <v>0</v>
      </c>
      <c r="G2319" s="26" t="str">
        <f>IF(I2319="","",(COUNTIF($E$4:E2319,E2319)))</f>
        <v/>
      </c>
      <c r="H2319" s="1">
        <f>IF(AND(J2319="SAYIM",FİLTRE!$H$5="RAFTA",U2319&lt;&gt;0),1,0)+
IF(AND(J2319="İADE DEPO",FİLTRE!$H$5="İADE DEPO"),1,0)+
IF(FİLTRE!$H$5="TÜMÜ",1,0)+
IF(AND(J2319="FİRMA İADE",FİLTRE!$H$5="FİRMA İADE"),1,0)+
IF(AND(J2319="İMHA",FİLTRE!$H$5="İMHA"),1,0)</f>
        <v>1</v>
      </c>
      <c r="I2319" s="99"/>
      <c r="J2319" s="100"/>
      <c r="K2319" s="100"/>
      <c r="L2319" s="101"/>
      <c r="M2319" s="102"/>
      <c r="N2319" s="101"/>
      <c r="O2319" s="99"/>
      <c r="P2319" s="103"/>
      <c r="Q2319" s="104"/>
      <c r="R2319" s="50"/>
      <c r="S2319" s="105"/>
      <c r="T2319" s="106"/>
      <c r="U2319" s="107"/>
      <c r="V2319" s="108"/>
      <c r="W2319" s="107"/>
      <c r="X2319" s="107"/>
      <c r="AA2319" s="107"/>
      <c r="AB2319" s="110"/>
      <c r="AC2319" s="110"/>
      <c r="AE2319" s="105"/>
      <c r="AF2319" s="105"/>
      <c r="AR2319" s="112"/>
    </row>
    <row r="2320" spans="2:44" x14ac:dyDescent="0.25">
      <c r="B2320" s="1" t="str">
        <f>IF(I2320="","",
(IF(N2320=FİLTRE!$H$6,2,0)+IF(FİLTRE!$H$6="TOPLAM",2,0))
)</f>
        <v/>
      </c>
      <c r="C2320">
        <f>IF(FİLTRE!$M$5="",9,(IF(U2320&gt;=FİLTRE!$M$5,1,0)))</f>
        <v>1</v>
      </c>
      <c r="D2320" s="1">
        <f>IF(FİLTRE!$M$6="",9,(IF('SKT LİSTESİ'!P2320&lt;=FİLTRE!$M$6,1,0)))</f>
        <v>1</v>
      </c>
      <c r="E2320" s="25" t="str">
        <f>IF(I2320="","",(COUNTIFS($L$4:L2320,L2320)))</f>
        <v/>
      </c>
      <c r="F2320" s="13">
        <f>IF(OR(B2320&lt;&gt;2,C2320&lt;&gt;1,D2320&lt;&gt;1,H2320&lt;&gt;1),0,
COUNTIFS($B$4:B2320,2,$C$4:C2320,1,$D$4:D2320,1,$H$4:H2320,1))</f>
        <v>0</v>
      </c>
      <c r="G2320" s="26" t="str">
        <f>IF(I2320="","",(COUNTIF($E$4:E2320,E2320)))</f>
        <v/>
      </c>
      <c r="H2320" s="1">
        <f>IF(AND(J2320="SAYIM",FİLTRE!$H$5="RAFTA",U2320&lt;&gt;0),1,0)+
IF(AND(J2320="İADE DEPO",FİLTRE!$H$5="İADE DEPO"),1,0)+
IF(FİLTRE!$H$5="TÜMÜ",1,0)+
IF(AND(J2320="FİRMA İADE",FİLTRE!$H$5="FİRMA İADE"),1,0)+
IF(AND(J2320="İMHA",FİLTRE!$H$5="İMHA"),1,0)</f>
        <v>1</v>
      </c>
      <c r="I2320" s="99"/>
      <c r="J2320" s="100"/>
      <c r="K2320" s="100"/>
      <c r="L2320" s="101"/>
      <c r="M2320" s="102"/>
      <c r="N2320" s="101"/>
      <c r="O2320" s="99"/>
      <c r="P2320" s="103"/>
      <c r="Q2320" s="104"/>
      <c r="R2320" s="50"/>
      <c r="S2320" s="105"/>
      <c r="T2320" s="106"/>
      <c r="U2320" s="107"/>
      <c r="V2320" s="108"/>
      <c r="W2320" s="107"/>
      <c r="X2320" s="107"/>
      <c r="AA2320" s="107"/>
      <c r="AB2320" s="110"/>
      <c r="AC2320" s="110"/>
      <c r="AE2320" s="105"/>
      <c r="AF2320" s="105"/>
      <c r="AR2320" s="112"/>
    </row>
    <row r="2321" spans="2:44" x14ac:dyDescent="0.25">
      <c r="B2321" s="1" t="str">
        <f>IF(I2321="","",
(IF(N2321=FİLTRE!$H$6,2,0)+IF(FİLTRE!$H$6="TOPLAM",2,0))
)</f>
        <v/>
      </c>
      <c r="C2321">
        <f>IF(FİLTRE!$M$5="",9,(IF(U2321&gt;=FİLTRE!$M$5,1,0)))</f>
        <v>1</v>
      </c>
      <c r="D2321" s="1">
        <f>IF(FİLTRE!$M$6="",9,(IF('SKT LİSTESİ'!P2321&lt;=FİLTRE!$M$6,1,0)))</f>
        <v>1</v>
      </c>
      <c r="E2321" s="25" t="str">
        <f>IF(I2321="","",(COUNTIFS($L$4:L2321,L2321)))</f>
        <v/>
      </c>
      <c r="F2321" s="13">
        <f>IF(OR(B2321&lt;&gt;2,C2321&lt;&gt;1,D2321&lt;&gt;1,H2321&lt;&gt;1),0,
COUNTIFS($B$4:B2321,2,$C$4:C2321,1,$D$4:D2321,1,$H$4:H2321,1))</f>
        <v>0</v>
      </c>
      <c r="G2321" s="26" t="str">
        <f>IF(I2321="","",(COUNTIF($E$4:E2321,E2321)))</f>
        <v/>
      </c>
      <c r="H2321" s="1">
        <f>IF(AND(J2321="SAYIM",FİLTRE!$H$5="RAFTA",U2321&lt;&gt;0),1,0)+
IF(AND(J2321="İADE DEPO",FİLTRE!$H$5="İADE DEPO"),1,0)+
IF(FİLTRE!$H$5="TÜMÜ",1,0)+
IF(AND(J2321="FİRMA İADE",FİLTRE!$H$5="FİRMA İADE"),1,0)+
IF(AND(J2321="İMHA",FİLTRE!$H$5="İMHA"),1,0)</f>
        <v>1</v>
      </c>
      <c r="I2321" s="99"/>
      <c r="J2321" s="100"/>
      <c r="K2321" s="100"/>
      <c r="L2321" s="101"/>
      <c r="M2321" s="102"/>
      <c r="N2321" s="101"/>
      <c r="O2321" s="99"/>
      <c r="P2321" s="103"/>
      <c r="Q2321" s="104"/>
      <c r="R2321" s="50"/>
      <c r="S2321" s="105"/>
      <c r="T2321" s="106"/>
      <c r="U2321" s="107"/>
      <c r="V2321" s="108"/>
      <c r="W2321" s="107"/>
      <c r="X2321" s="107"/>
      <c r="AA2321" s="107"/>
      <c r="AB2321" s="110"/>
      <c r="AC2321" s="110"/>
      <c r="AE2321" s="105"/>
      <c r="AF2321" s="105"/>
      <c r="AR2321" s="112"/>
    </row>
    <row r="2322" spans="2:44" x14ac:dyDescent="0.25">
      <c r="B2322" s="1" t="str">
        <f>IF(I2322="","",
(IF(N2322=FİLTRE!$H$6,2,0)+IF(FİLTRE!$H$6="TOPLAM",2,0))
)</f>
        <v/>
      </c>
      <c r="C2322">
        <f>IF(FİLTRE!$M$5="",9,(IF(U2322&gt;=FİLTRE!$M$5,1,0)))</f>
        <v>1</v>
      </c>
      <c r="D2322" s="1">
        <f>IF(FİLTRE!$M$6="",9,(IF('SKT LİSTESİ'!P2322&lt;=FİLTRE!$M$6,1,0)))</f>
        <v>1</v>
      </c>
      <c r="E2322" s="25" t="str">
        <f>IF(I2322="","",(COUNTIFS($L$4:L2322,L2322)))</f>
        <v/>
      </c>
      <c r="F2322" s="13">
        <f>IF(OR(B2322&lt;&gt;2,C2322&lt;&gt;1,D2322&lt;&gt;1,H2322&lt;&gt;1),0,
COUNTIFS($B$4:B2322,2,$C$4:C2322,1,$D$4:D2322,1,$H$4:H2322,1))</f>
        <v>0</v>
      </c>
      <c r="G2322" s="26" t="str">
        <f>IF(I2322="","",(COUNTIF($E$4:E2322,E2322)))</f>
        <v/>
      </c>
      <c r="H2322" s="1">
        <f>IF(AND(J2322="SAYIM",FİLTRE!$H$5="RAFTA",U2322&lt;&gt;0),1,0)+
IF(AND(J2322="İADE DEPO",FİLTRE!$H$5="İADE DEPO"),1,0)+
IF(FİLTRE!$H$5="TÜMÜ",1,0)+
IF(AND(J2322="FİRMA İADE",FİLTRE!$H$5="FİRMA İADE"),1,0)+
IF(AND(J2322="İMHA",FİLTRE!$H$5="İMHA"),1,0)</f>
        <v>1</v>
      </c>
      <c r="I2322" s="99"/>
      <c r="J2322" s="100"/>
      <c r="K2322" s="100"/>
      <c r="L2322" s="101"/>
      <c r="M2322" s="102"/>
      <c r="N2322" s="101"/>
      <c r="O2322" s="99"/>
      <c r="P2322" s="103"/>
      <c r="Q2322" s="104"/>
      <c r="R2322" s="50"/>
      <c r="S2322" s="105"/>
      <c r="T2322" s="106"/>
      <c r="U2322" s="107"/>
      <c r="V2322" s="108"/>
      <c r="W2322" s="107"/>
      <c r="X2322" s="107"/>
      <c r="AA2322" s="107"/>
      <c r="AB2322" s="110"/>
      <c r="AC2322" s="110"/>
      <c r="AE2322" s="105"/>
      <c r="AF2322" s="105"/>
      <c r="AR2322" s="112"/>
    </row>
    <row r="2323" spans="2:44" x14ac:dyDescent="0.25">
      <c r="B2323" s="1" t="str">
        <f>IF(I2323="","",
(IF(N2323=FİLTRE!$H$6,2,0)+IF(FİLTRE!$H$6="TOPLAM",2,0))
)</f>
        <v/>
      </c>
      <c r="C2323">
        <f>IF(FİLTRE!$M$5="",9,(IF(U2323&gt;=FİLTRE!$M$5,1,0)))</f>
        <v>1</v>
      </c>
      <c r="D2323" s="1">
        <f>IF(FİLTRE!$M$6="",9,(IF('SKT LİSTESİ'!P2323&lt;=FİLTRE!$M$6,1,0)))</f>
        <v>1</v>
      </c>
      <c r="E2323" s="25" t="str">
        <f>IF(I2323="","",(COUNTIFS($L$4:L2323,L2323)))</f>
        <v/>
      </c>
      <c r="F2323" s="13">
        <f>IF(OR(B2323&lt;&gt;2,C2323&lt;&gt;1,D2323&lt;&gt;1,H2323&lt;&gt;1),0,
COUNTIFS($B$4:B2323,2,$C$4:C2323,1,$D$4:D2323,1,$H$4:H2323,1))</f>
        <v>0</v>
      </c>
      <c r="G2323" s="26" t="str">
        <f>IF(I2323="","",(COUNTIF($E$4:E2323,E2323)))</f>
        <v/>
      </c>
      <c r="H2323" s="1">
        <f>IF(AND(J2323="SAYIM",FİLTRE!$H$5="RAFTA",U2323&lt;&gt;0),1,0)+
IF(AND(J2323="İADE DEPO",FİLTRE!$H$5="İADE DEPO"),1,0)+
IF(FİLTRE!$H$5="TÜMÜ",1,0)+
IF(AND(J2323="FİRMA İADE",FİLTRE!$H$5="FİRMA İADE"),1,0)+
IF(AND(J2323="İMHA",FİLTRE!$H$5="İMHA"),1,0)</f>
        <v>1</v>
      </c>
      <c r="I2323" s="99"/>
      <c r="J2323" s="100"/>
      <c r="K2323" s="100"/>
      <c r="L2323" s="101"/>
      <c r="M2323" s="102"/>
      <c r="N2323" s="101"/>
      <c r="O2323" s="99"/>
      <c r="P2323" s="103"/>
      <c r="Q2323" s="104"/>
      <c r="R2323" s="50"/>
      <c r="S2323" s="105"/>
      <c r="T2323" s="106"/>
      <c r="U2323" s="107"/>
      <c r="V2323" s="108"/>
      <c r="W2323" s="107"/>
      <c r="X2323" s="107"/>
      <c r="AA2323" s="107"/>
      <c r="AB2323" s="110"/>
      <c r="AC2323" s="110"/>
      <c r="AE2323" s="105"/>
      <c r="AF2323" s="105"/>
      <c r="AR2323" s="112"/>
    </row>
    <row r="2324" spans="2:44" x14ac:dyDescent="0.25">
      <c r="B2324" s="1" t="str">
        <f>IF(I2324="","",
(IF(N2324=FİLTRE!$H$6,2,0)+IF(FİLTRE!$H$6="TOPLAM",2,0))
)</f>
        <v/>
      </c>
      <c r="C2324">
        <f>IF(FİLTRE!$M$5="",9,(IF(U2324&gt;=FİLTRE!$M$5,1,0)))</f>
        <v>1</v>
      </c>
      <c r="D2324" s="1">
        <f>IF(FİLTRE!$M$6="",9,(IF('SKT LİSTESİ'!P2324&lt;=FİLTRE!$M$6,1,0)))</f>
        <v>1</v>
      </c>
      <c r="E2324" s="25" t="str">
        <f>IF(I2324="","",(COUNTIFS($L$4:L2324,L2324)))</f>
        <v/>
      </c>
      <c r="F2324" s="13">
        <f>IF(OR(B2324&lt;&gt;2,C2324&lt;&gt;1,D2324&lt;&gt;1,H2324&lt;&gt;1),0,
COUNTIFS($B$4:B2324,2,$C$4:C2324,1,$D$4:D2324,1,$H$4:H2324,1))</f>
        <v>0</v>
      </c>
      <c r="G2324" s="26" t="str">
        <f>IF(I2324="","",(COUNTIF($E$4:E2324,E2324)))</f>
        <v/>
      </c>
      <c r="H2324" s="1">
        <f>IF(AND(J2324="SAYIM",FİLTRE!$H$5="RAFTA",U2324&lt;&gt;0),1,0)+
IF(AND(J2324="İADE DEPO",FİLTRE!$H$5="İADE DEPO"),1,0)+
IF(FİLTRE!$H$5="TÜMÜ",1,0)+
IF(AND(J2324="FİRMA İADE",FİLTRE!$H$5="FİRMA İADE"),1,0)+
IF(AND(J2324="İMHA",FİLTRE!$H$5="İMHA"),1,0)</f>
        <v>1</v>
      </c>
      <c r="I2324" s="99"/>
      <c r="J2324" s="100"/>
      <c r="K2324" s="100"/>
      <c r="L2324" s="101"/>
      <c r="M2324" s="102"/>
      <c r="N2324" s="101"/>
      <c r="O2324" s="99"/>
      <c r="P2324" s="103"/>
      <c r="Q2324" s="104"/>
      <c r="R2324" s="50"/>
      <c r="S2324" s="105"/>
      <c r="T2324" s="106"/>
      <c r="U2324" s="107"/>
      <c r="V2324" s="108"/>
      <c r="W2324" s="107"/>
      <c r="X2324" s="107"/>
      <c r="AA2324" s="107"/>
      <c r="AB2324" s="110"/>
      <c r="AC2324" s="110"/>
      <c r="AE2324" s="105"/>
      <c r="AF2324" s="105"/>
      <c r="AR2324" s="112"/>
    </row>
    <row r="2325" spans="2:44" x14ac:dyDescent="0.25">
      <c r="B2325" s="1" t="str">
        <f>IF(I2325="","",
(IF(N2325=FİLTRE!$H$6,2,0)+IF(FİLTRE!$H$6="TOPLAM",2,0))
)</f>
        <v/>
      </c>
      <c r="C2325">
        <f>IF(FİLTRE!$M$5="",9,(IF(U2325&gt;=FİLTRE!$M$5,1,0)))</f>
        <v>1</v>
      </c>
      <c r="D2325" s="1">
        <f>IF(FİLTRE!$M$6="",9,(IF('SKT LİSTESİ'!P2325&lt;=FİLTRE!$M$6,1,0)))</f>
        <v>1</v>
      </c>
      <c r="E2325" s="25" t="str">
        <f>IF(I2325="","",(COUNTIFS($L$4:L2325,L2325)))</f>
        <v/>
      </c>
      <c r="F2325" s="13">
        <f>IF(OR(B2325&lt;&gt;2,C2325&lt;&gt;1,D2325&lt;&gt;1,H2325&lt;&gt;1),0,
COUNTIFS($B$4:B2325,2,$C$4:C2325,1,$D$4:D2325,1,$H$4:H2325,1))</f>
        <v>0</v>
      </c>
      <c r="G2325" s="26" t="str">
        <f>IF(I2325="","",(COUNTIF($E$4:E2325,E2325)))</f>
        <v/>
      </c>
      <c r="H2325" s="1">
        <f>IF(AND(J2325="SAYIM",FİLTRE!$H$5="RAFTA",U2325&lt;&gt;0),1,0)+
IF(AND(J2325="İADE DEPO",FİLTRE!$H$5="İADE DEPO"),1,0)+
IF(FİLTRE!$H$5="TÜMÜ",1,0)+
IF(AND(J2325="FİRMA İADE",FİLTRE!$H$5="FİRMA İADE"),1,0)+
IF(AND(J2325="İMHA",FİLTRE!$H$5="İMHA"),1,0)</f>
        <v>1</v>
      </c>
      <c r="I2325" s="99"/>
      <c r="J2325" s="100"/>
      <c r="K2325" s="100"/>
      <c r="L2325" s="101"/>
      <c r="M2325" s="102"/>
      <c r="N2325" s="101"/>
      <c r="O2325" s="99"/>
      <c r="P2325" s="103"/>
      <c r="Q2325" s="104"/>
      <c r="R2325" s="50"/>
      <c r="S2325" s="105"/>
      <c r="T2325" s="106"/>
      <c r="U2325" s="107"/>
      <c r="V2325" s="108"/>
      <c r="W2325" s="107"/>
      <c r="X2325" s="107"/>
      <c r="AA2325" s="107"/>
      <c r="AB2325" s="110"/>
      <c r="AC2325" s="110"/>
      <c r="AE2325" s="105"/>
      <c r="AF2325" s="105"/>
      <c r="AR2325" s="112"/>
    </row>
    <row r="2326" spans="2:44" x14ac:dyDescent="0.25">
      <c r="B2326" s="1" t="str">
        <f>IF(I2326="","",
(IF(N2326=FİLTRE!$H$6,2,0)+IF(FİLTRE!$H$6="TOPLAM",2,0))
)</f>
        <v/>
      </c>
      <c r="C2326">
        <f>IF(FİLTRE!$M$5="",9,(IF(U2326&gt;=FİLTRE!$M$5,1,0)))</f>
        <v>1</v>
      </c>
      <c r="D2326" s="1">
        <f>IF(FİLTRE!$M$6="",9,(IF('SKT LİSTESİ'!P2326&lt;=FİLTRE!$M$6,1,0)))</f>
        <v>1</v>
      </c>
      <c r="E2326" s="25" t="str">
        <f>IF(I2326="","",(COUNTIFS($L$4:L2326,L2326)))</f>
        <v/>
      </c>
      <c r="F2326" s="13">
        <f>IF(OR(B2326&lt;&gt;2,C2326&lt;&gt;1,D2326&lt;&gt;1,H2326&lt;&gt;1),0,
COUNTIFS($B$4:B2326,2,$C$4:C2326,1,$D$4:D2326,1,$H$4:H2326,1))</f>
        <v>0</v>
      </c>
      <c r="G2326" s="26" t="str">
        <f>IF(I2326="","",(COUNTIF($E$4:E2326,E2326)))</f>
        <v/>
      </c>
      <c r="H2326" s="1">
        <f>IF(AND(J2326="SAYIM",FİLTRE!$H$5="RAFTA",U2326&lt;&gt;0),1,0)+
IF(AND(J2326="İADE DEPO",FİLTRE!$H$5="İADE DEPO"),1,0)+
IF(FİLTRE!$H$5="TÜMÜ",1,0)+
IF(AND(J2326="FİRMA İADE",FİLTRE!$H$5="FİRMA İADE"),1,0)+
IF(AND(J2326="İMHA",FİLTRE!$H$5="İMHA"),1,0)</f>
        <v>1</v>
      </c>
      <c r="I2326" s="99"/>
      <c r="J2326" s="100"/>
      <c r="K2326" s="100"/>
      <c r="L2326" s="101"/>
      <c r="M2326" s="102"/>
      <c r="N2326" s="101"/>
      <c r="O2326" s="99"/>
      <c r="P2326" s="103"/>
      <c r="Q2326" s="104"/>
      <c r="R2326" s="50"/>
      <c r="S2326" s="105"/>
      <c r="T2326" s="106"/>
      <c r="U2326" s="107"/>
      <c r="V2326" s="108"/>
      <c r="W2326" s="107"/>
      <c r="X2326" s="107"/>
      <c r="AA2326" s="107"/>
      <c r="AB2326" s="110"/>
      <c r="AC2326" s="110"/>
      <c r="AE2326" s="105"/>
      <c r="AF2326" s="105"/>
      <c r="AR2326" s="112"/>
    </row>
    <row r="2327" spans="2:44" x14ac:dyDescent="0.25">
      <c r="B2327" s="1" t="str">
        <f>IF(I2327="","",
(IF(N2327=FİLTRE!$H$6,2,0)+IF(FİLTRE!$H$6="TOPLAM",2,0))
)</f>
        <v/>
      </c>
      <c r="C2327">
        <f>IF(FİLTRE!$M$5="",9,(IF(U2327&gt;=FİLTRE!$M$5,1,0)))</f>
        <v>1</v>
      </c>
      <c r="D2327" s="1">
        <f>IF(FİLTRE!$M$6="",9,(IF('SKT LİSTESİ'!P2327&lt;=FİLTRE!$M$6,1,0)))</f>
        <v>1</v>
      </c>
      <c r="E2327" s="25" t="str">
        <f>IF(I2327="","",(COUNTIFS($L$4:L2327,L2327)))</f>
        <v/>
      </c>
      <c r="F2327" s="13">
        <f>IF(OR(B2327&lt;&gt;2,C2327&lt;&gt;1,D2327&lt;&gt;1,H2327&lt;&gt;1),0,
COUNTIFS($B$4:B2327,2,$C$4:C2327,1,$D$4:D2327,1,$H$4:H2327,1))</f>
        <v>0</v>
      </c>
      <c r="G2327" s="26" t="str">
        <f>IF(I2327="","",(COUNTIF($E$4:E2327,E2327)))</f>
        <v/>
      </c>
      <c r="H2327" s="1">
        <f>IF(AND(J2327="SAYIM",FİLTRE!$H$5="RAFTA",U2327&lt;&gt;0),1,0)+
IF(AND(J2327="İADE DEPO",FİLTRE!$H$5="İADE DEPO"),1,0)+
IF(FİLTRE!$H$5="TÜMÜ",1,0)+
IF(AND(J2327="FİRMA İADE",FİLTRE!$H$5="FİRMA İADE"),1,0)+
IF(AND(J2327="İMHA",FİLTRE!$H$5="İMHA"),1,0)</f>
        <v>1</v>
      </c>
      <c r="I2327" s="99"/>
      <c r="J2327" s="100"/>
      <c r="K2327" s="100"/>
      <c r="L2327" s="101"/>
      <c r="M2327" s="102"/>
      <c r="N2327" s="101"/>
      <c r="O2327" s="99"/>
      <c r="P2327" s="103"/>
      <c r="Q2327" s="104"/>
      <c r="R2327" s="50"/>
      <c r="S2327" s="105"/>
      <c r="T2327" s="106"/>
      <c r="U2327" s="107"/>
      <c r="V2327" s="108"/>
      <c r="W2327" s="107"/>
      <c r="X2327" s="107"/>
      <c r="AA2327" s="107"/>
      <c r="AB2327" s="110"/>
      <c r="AC2327" s="110"/>
      <c r="AE2327" s="105"/>
      <c r="AF2327" s="105"/>
      <c r="AR2327" s="112"/>
    </row>
    <row r="2328" spans="2:44" x14ac:dyDescent="0.25">
      <c r="B2328" s="1" t="str">
        <f>IF(I2328="","",
(IF(N2328=FİLTRE!$H$6,2,0)+IF(FİLTRE!$H$6="TOPLAM",2,0))
)</f>
        <v/>
      </c>
      <c r="C2328">
        <f>IF(FİLTRE!$M$5="",9,(IF(U2328&gt;=FİLTRE!$M$5,1,0)))</f>
        <v>1</v>
      </c>
      <c r="D2328" s="1">
        <f>IF(FİLTRE!$M$6="",9,(IF('SKT LİSTESİ'!P2328&lt;=FİLTRE!$M$6,1,0)))</f>
        <v>1</v>
      </c>
      <c r="E2328" s="25" t="str">
        <f>IF(I2328="","",(COUNTIFS($L$4:L2328,L2328)))</f>
        <v/>
      </c>
      <c r="F2328" s="13">
        <f>IF(OR(B2328&lt;&gt;2,C2328&lt;&gt;1,D2328&lt;&gt;1,H2328&lt;&gt;1),0,
COUNTIFS($B$4:B2328,2,$C$4:C2328,1,$D$4:D2328,1,$H$4:H2328,1))</f>
        <v>0</v>
      </c>
      <c r="G2328" s="26" t="str">
        <f>IF(I2328="","",(COUNTIF($E$4:E2328,E2328)))</f>
        <v/>
      </c>
      <c r="H2328" s="1">
        <f>IF(AND(J2328="SAYIM",FİLTRE!$H$5="RAFTA",U2328&lt;&gt;0),1,0)+
IF(AND(J2328="İADE DEPO",FİLTRE!$H$5="İADE DEPO"),1,0)+
IF(FİLTRE!$H$5="TÜMÜ",1,0)+
IF(AND(J2328="FİRMA İADE",FİLTRE!$H$5="FİRMA İADE"),1,0)+
IF(AND(J2328="İMHA",FİLTRE!$H$5="İMHA"),1,0)</f>
        <v>1</v>
      </c>
      <c r="I2328" s="99"/>
      <c r="J2328" s="100"/>
      <c r="K2328" s="100"/>
      <c r="L2328" s="101"/>
      <c r="M2328" s="102"/>
      <c r="N2328" s="101"/>
      <c r="O2328" s="99"/>
      <c r="P2328" s="103"/>
      <c r="Q2328" s="104"/>
      <c r="R2328" s="50"/>
      <c r="S2328" s="105"/>
      <c r="T2328" s="106"/>
      <c r="U2328" s="107"/>
      <c r="V2328" s="108"/>
      <c r="W2328" s="107"/>
      <c r="X2328" s="107"/>
      <c r="AA2328" s="107"/>
      <c r="AB2328" s="110"/>
      <c r="AC2328" s="110"/>
      <c r="AE2328" s="105"/>
      <c r="AF2328" s="105"/>
      <c r="AR2328" s="112"/>
    </row>
    <row r="2329" spans="2:44" x14ac:dyDescent="0.25">
      <c r="B2329" s="1" t="str">
        <f>IF(I2329="","",
(IF(N2329=FİLTRE!$H$6,2,0)+IF(FİLTRE!$H$6="TOPLAM",2,0))
)</f>
        <v/>
      </c>
      <c r="C2329">
        <f>IF(FİLTRE!$M$5="",9,(IF(U2329&gt;=FİLTRE!$M$5,1,0)))</f>
        <v>1</v>
      </c>
      <c r="D2329" s="1">
        <f>IF(FİLTRE!$M$6="",9,(IF('SKT LİSTESİ'!P2329&lt;=FİLTRE!$M$6,1,0)))</f>
        <v>1</v>
      </c>
      <c r="E2329" s="25" t="str">
        <f>IF(I2329="","",(COUNTIFS($L$4:L2329,L2329)))</f>
        <v/>
      </c>
      <c r="F2329" s="13">
        <f>IF(OR(B2329&lt;&gt;2,C2329&lt;&gt;1,D2329&lt;&gt;1,H2329&lt;&gt;1),0,
COUNTIFS($B$4:B2329,2,$C$4:C2329,1,$D$4:D2329,1,$H$4:H2329,1))</f>
        <v>0</v>
      </c>
      <c r="G2329" s="26" t="str">
        <f>IF(I2329="","",(COUNTIF($E$4:E2329,E2329)))</f>
        <v/>
      </c>
      <c r="H2329" s="1">
        <f>IF(AND(J2329="SAYIM",FİLTRE!$H$5="RAFTA",U2329&lt;&gt;0),1,0)+
IF(AND(J2329="İADE DEPO",FİLTRE!$H$5="İADE DEPO"),1,0)+
IF(FİLTRE!$H$5="TÜMÜ",1,0)+
IF(AND(J2329="FİRMA İADE",FİLTRE!$H$5="FİRMA İADE"),1,0)+
IF(AND(J2329="İMHA",FİLTRE!$H$5="İMHA"),1,0)</f>
        <v>1</v>
      </c>
      <c r="I2329" s="99"/>
      <c r="J2329" s="100"/>
      <c r="K2329" s="100"/>
      <c r="L2329" s="101"/>
      <c r="M2329" s="102"/>
      <c r="N2329" s="101"/>
      <c r="O2329" s="99"/>
      <c r="P2329" s="103"/>
      <c r="Q2329" s="104"/>
      <c r="R2329" s="50"/>
      <c r="S2329" s="105"/>
      <c r="T2329" s="106"/>
      <c r="U2329" s="107"/>
      <c r="V2329" s="108"/>
      <c r="W2329" s="107"/>
      <c r="X2329" s="107"/>
      <c r="AA2329" s="107"/>
      <c r="AB2329" s="110"/>
      <c r="AC2329" s="110"/>
      <c r="AE2329" s="105"/>
      <c r="AF2329" s="105"/>
      <c r="AR2329" s="112"/>
    </row>
    <row r="2330" spans="2:44" x14ac:dyDescent="0.25">
      <c r="B2330" s="1" t="str">
        <f>IF(I2330="","",
(IF(N2330=FİLTRE!$H$6,2,0)+IF(FİLTRE!$H$6="TOPLAM",2,0))
)</f>
        <v/>
      </c>
      <c r="C2330">
        <f>IF(FİLTRE!$M$5="",9,(IF(U2330&gt;=FİLTRE!$M$5,1,0)))</f>
        <v>1</v>
      </c>
      <c r="D2330" s="1">
        <f>IF(FİLTRE!$M$6="",9,(IF('SKT LİSTESİ'!P2330&lt;=FİLTRE!$M$6,1,0)))</f>
        <v>1</v>
      </c>
      <c r="E2330" s="25" t="str">
        <f>IF(I2330="","",(COUNTIFS($L$4:L2330,L2330)))</f>
        <v/>
      </c>
      <c r="F2330" s="13">
        <f>IF(OR(B2330&lt;&gt;2,C2330&lt;&gt;1,D2330&lt;&gt;1,H2330&lt;&gt;1),0,
COUNTIFS($B$4:B2330,2,$C$4:C2330,1,$D$4:D2330,1,$H$4:H2330,1))</f>
        <v>0</v>
      </c>
      <c r="G2330" s="26" t="str">
        <f>IF(I2330="","",(COUNTIF($E$4:E2330,E2330)))</f>
        <v/>
      </c>
      <c r="H2330" s="1">
        <f>IF(AND(J2330="SAYIM",FİLTRE!$H$5="RAFTA",U2330&lt;&gt;0),1,0)+
IF(AND(J2330="İADE DEPO",FİLTRE!$H$5="İADE DEPO"),1,0)+
IF(FİLTRE!$H$5="TÜMÜ",1,0)+
IF(AND(J2330="FİRMA İADE",FİLTRE!$H$5="FİRMA İADE"),1,0)+
IF(AND(J2330="İMHA",FİLTRE!$H$5="İMHA"),1,0)</f>
        <v>1</v>
      </c>
      <c r="I2330" s="99"/>
      <c r="J2330" s="100"/>
      <c r="K2330" s="100"/>
      <c r="L2330" s="101"/>
      <c r="M2330" s="102"/>
      <c r="N2330" s="101"/>
      <c r="O2330" s="99"/>
      <c r="P2330" s="103"/>
      <c r="Q2330" s="104"/>
      <c r="R2330" s="50"/>
      <c r="S2330" s="105"/>
      <c r="T2330" s="106"/>
      <c r="U2330" s="107"/>
      <c r="V2330" s="108"/>
      <c r="W2330" s="107"/>
      <c r="X2330" s="107"/>
      <c r="AA2330" s="107"/>
      <c r="AB2330" s="110"/>
      <c r="AC2330" s="110"/>
      <c r="AE2330" s="105"/>
      <c r="AF2330" s="105"/>
      <c r="AR2330" s="112"/>
    </row>
    <row r="2331" spans="2:44" x14ac:dyDescent="0.25">
      <c r="B2331" s="1" t="str">
        <f>IF(I2331="","",
(IF(N2331=FİLTRE!$H$6,2,0)+IF(FİLTRE!$H$6="TOPLAM",2,0))
)</f>
        <v/>
      </c>
      <c r="C2331">
        <f>IF(FİLTRE!$M$5="",9,(IF(U2331&gt;=FİLTRE!$M$5,1,0)))</f>
        <v>1</v>
      </c>
      <c r="D2331" s="1">
        <f>IF(FİLTRE!$M$6="",9,(IF('SKT LİSTESİ'!P2331&lt;=FİLTRE!$M$6,1,0)))</f>
        <v>1</v>
      </c>
      <c r="E2331" s="25" t="str">
        <f>IF(I2331="","",(COUNTIFS($L$4:L2331,L2331)))</f>
        <v/>
      </c>
      <c r="F2331" s="13">
        <f>IF(OR(B2331&lt;&gt;2,C2331&lt;&gt;1,D2331&lt;&gt;1,H2331&lt;&gt;1),0,
COUNTIFS($B$4:B2331,2,$C$4:C2331,1,$D$4:D2331,1,$H$4:H2331,1))</f>
        <v>0</v>
      </c>
      <c r="G2331" s="26" t="str">
        <f>IF(I2331="","",(COUNTIF($E$4:E2331,E2331)))</f>
        <v/>
      </c>
      <c r="H2331" s="1">
        <f>IF(AND(J2331="SAYIM",FİLTRE!$H$5="RAFTA",U2331&lt;&gt;0),1,0)+
IF(AND(J2331="İADE DEPO",FİLTRE!$H$5="İADE DEPO"),1,0)+
IF(FİLTRE!$H$5="TÜMÜ",1,0)+
IF(AND(J2331="FİRMA İADE",FİLTRE!$H$5="FİRMA İADE"),1,0)+
IF(AND(J2331="İMHA",FİLTRE!$H$5="İMHA"),1,0)</f>
        <v>1</v>
      </c>
      <c r="I2331" s="99"/>
      <c r="J2331" s="100"/>
      <c r="K2331" s="100"/>
      <c r="L2331" s="101"/>
      <c r="M2331" s="102"/>
      <c r="N2331" s="101"/>
      <c r="O2331" s="99"/>
      <c r="P2331" s="103"/>
      <c r="Q2331" s="104"/>
      <c r="R2331" s="50"/>
      <c r="S2331" s="105"/>
      <c r="T2331" s="106"/>
      <c r="U2331" s="107"/>
      <c r="V2331" s="108"/>
      <c r="W2331" s="107"/>
      <c r="X2331" s="107"/>
      <c r="AA2331" s="107"/>
      <c r="AB2331" s="110"/>
      <c r="AC2331" s="110"/>
      <c r="AE2331" s="105"/>
      <c r="AF2331" s="105"/>
      <c r="AR2331" s="112"/>
    </row>
    <row r="2332" spans="2:44" x14ac:dyDescent="0.25">
      <c r="B2332" s="1" t="str">
        <f>IF(I2332="","",
(IF(N2332=FİLTRE!$H$6,2,0)+IF(FİLTRE!$H$6="TOPLAM",2,0))
)</f>
        <v/>
      </c>
      <c r="C2332">
        <f>IF(FİLTRE!$M$5="",9,(IF(U2332&gt;=FİLTRE!$M$5,1,0)))</f>
        <v>1</v>
      </c>
      <c r="D2332" s="1">
        <f>IF(FİLTRE!$M$6="",9,(IF('SKT LİSTESİ'!P2332&lt;=FİLTRE!$M$6,1,0)))</f>
        <v>1</v>
      </c>
      <c r="E2332" s="25" t="str">
        <f>IF(I2332="","",(COUNTIFS($L$4:L2332,L2332)))</f>
        <v/>
      </c>
      <c r="F2332" s="13">
        <f>IF(OR(B2332&lt;&gt;2,C2332&lt;&gt;1,D2332&lt;&gt;1,H2332&lt;&gt;1),0,
COUNTIFS($B$4:B2332,2,$C$4:C2332,1,$D$4:D2332,1,$H$4:H2332,1))</f>
        <v>0</v>
      </c>
      <c r="G2332" s="26" t="str">
        <f>IF(I2332="","",(COUNTIF($E$4:E2332,E2332)))</f>
        <v/>
      </c>
      <c r="H2332" s="1">
        <f>IF(AND(J2332="SAYIM",FİLTRE!$H$5="RAFTA",U2332&lt;&gt;0),1,0)+
IF(AND(J2332="İADE DEPO",FİLTRE!$H$5="İADE DEPO"),1,0)+
IF(FİLTRE!$H$5="TÜMÜ",1,0)+
IF(AND(J2332="FİRMA İADE",FİLTRE!$H$5="FİRMA İADE"),1,0)+
IF(AND(J2332="İMHA",FİLTRE!$H$5="İMHA"),1,0)</f>
        <v>1</v>
      </c>
      <c r="I2332" s="99"/>
      <c r="J2332" s="100"/>
      <c r="K2332" s="100"/>
      <c r="L2332" s="101"/>
      <c r="M2332" s="102"/>
      <c r="N2332" s="101"/>
      <c r="O2332" s="99"/>
      <c r="P2332" s="103"/>
      <c r="Q2332" s="104"/>
      <c r="R2332" s="50"/>
      <c r="S2332" s="105"/>
      <c r="T2332" s="106"/>
      <c r="U2332" s="107"/>
      <c r="V2332" s="108"/>
      <c r="W2332" s="107"/>
      <c r="X2332" s="107"/>
      <c r="AA2332" s="107"/>
      <c r="AB2332" s="110"/>
      <c r="AC2332" s="110"/>
      <c r="AE2332" s="105"/>
      <c r="AF2332" s="105"/>
      <c r="AR2332" s="112"/>
    </row>
    <row r="2333" spans="2:44" x14ac:dyDescent="0.25">
      <c r="B2333" s="1" t="str">
        <f>IF(I2333="","",
(IF(N2333=FİLTRE!$H$6,2,0)+IF(FİLTRE!$H$6="TOPLAM",2,0))
)</f>
        <v/>
      </c>
      <c r="C2333">
        <f>IF(FİLTRE!$M$5="",9,(IF(U2333&gt;=FİLTRE!$M$5,1,0)))</f>
        <v>1</v>
      </c>
      <c r="D2333" s="1">
        <f>IF(FİLTRE!$M$6="",9,(IF('SKT LİSTESİ'!P2333&lt;=FİLTRE!$M$6,1,0)))</f>
        <v>1</v>
      </c>
      <c r="E2333" s="25" t="str">
        <f>IF(I2333="","",(COUNTIFS($L$4:L2333,L2333)))</f>
        <v/>
      </c>
      <c r="F2333" s="13">
        <f>IF(OR(B2333&lt;&gt;2,C2333&lt;&gt;1,D2333&lt;&gt;1,H2333&lt;&gt;1),0,
COUNTIFS($B$4:B2333,2,$C$4:C2333,1,$D$4:D2333,1,$H$4:H2333,1))</f>
        <v>0</v>
      </c>
      <c r="G2333" s="26" t="str">
        <f>IF(I2333="","",(COUNTIF($E$4:E2333,E2333)))</f>
        <v/>
      </c>
      <c r="H2333" s="1">
        <f>IF(AND(J2333="SAYIM",FİLTRE!$H$5="RAFTA",U2333&lt;&gt;0),1,0)+
IF(AND(J2333="İADE DEPO",FİLTRE!$H$5="İADE DEPO"),1,0)+
IF(FİLTRE!$H$5="TÜMÜ",1,0)+
IF(AND(J2333="FİRMA İADE",FİLTRE!$H$5="FİRMA İADE"),1,0)+
IF(AND(J2333="İMHA",FİLTRE!$H$5="İMHA"),1,0)</f>
        <v>1</v>
      </c>
      <c r="I2333" s="99"/>
      <c r="J2333" s="100"/>
      <c r="K2333" s="100"/>
      <c r="L2333" s="101"/>
      <c r="M2333" s="102"/>
      <c r="N2333" s="101"/>
      <c r="O2333" s="99"/>
      <c r="P2333" s="103"/>
      <c r="Q2333" s="104"/>
      <c r="R2333" s="50"/>
      <c r="S2333" s="105"/>
      <c r="T2333" s="106"/>
      <c r="U2333" s="107"/>
      <c r="V2333" s="108"/>
      <c r="W2333" s="107"/>
      <c r="X2333" s="107"/>
      <c r="AA2333" s="107"/>
      <c r="AB2333" s="110"/>
      <c r="AC2333" s="110"/>
      <c r="AE2333" s="105"/>
      <c r="AF2333" s="105"/>
      <c r="AR2333" s="112"/>
    </row>
    <row r="2334" spans="2:44" x14ac:dyDescent="0.25">
      <c r="B2334" s="1" t="str">
        <f>IF(I2334="","",
(IF(N2334=FİLTRE!$H$6,2,0)+IF(FİLTRE!$H$6="TOPLAM",2,0))
)</f>
        <v/>
      </c>
      <c r="C2334">
        <f>IF(FİLTRE!$M$5="",9,(IF(U2334&gt;=FİLTRE!$M$5,1,0)))</f>
        <v>1</v>
      </c>
      <c r="D2334" s="1">
        <f>IF(FİLTRE!$M$6="",9,(IF('SKT LİSTESİ'!P2334&lt;=FİLTRE!$M$6,1,0)))</f>
        <v>1</v>
      </c>
      <c r="E2334" s="25" t="str">
        <f>IF(I2334="","",(COUNTIFS($L$4:L2334,L2334)))</f>
        <v/>
      </c>
      <c r="F2334" s="13">
        <f>IF(OR(B2334&lt;&gt;2,C2334&lt;&gt;1,D2334&lt;&gt;1,H2334&lt;&gt;1),0,
COUNTIFS($B$4:B2334,2,$C$4:C2334,1,$D$4:D2334,1,$H$4:H2334,1))</f>
        <v>0</v>
      </c>
      <c r="G2334" s="26" t="str">
        <f>IF(I2334="","",(COUNTIF($E$4:E2334,E2334)))</f>
        <v/>
      </c>
      <c r="H2334" s="1">
        <f>IF(AND(J2334="SAYIM",FİLTRE!$H$5="RAFTA",U2334&lt;&gt;0),1,0)+
IF(AND(J2334="İADE DEPO",FİLTRE!$H$5="İADE DEPO"),1,0)+
IF(FİLTRE!$H$5="TÜMÜ",1,0)+
IF(AND(J2334="FİRMA İADE",FİLTRE!$H$5="FİRMA İADE"),1,0)+
IF(AND(J2334="İMHA",FİLTRE!$H$5="İMHA"),1,0)</f>
        <v>1</v>
      </c>
      <c r="I2334" s="99"/>
      <c r="J2334" s="100"/>
      <c r="K2334" s="100"/>
      <c r="L2334" s="101"/>
      <c r="M2334" s="102"/>
      <c r="N2334" s="101"/>
      <c r="O2334" s="99"/>
      <c r="P2334" s="103"/>
      <c r="Q2334" s="104"/>
      <c r="R2334" s="50"/>
      <c r="S2334" s="105"/>
      <c r="T2334" s="106"/>
      <c r="U2334" s="107"/>
      <c r="V2334" s="108"/>
      <c r="W2334" s="107"/>
      <c r="X2334" s="107"/>
      <c r="AA2334" s="107"/>
      <c r="AB2334" s="110"/>
      <c r="AC2334" s="110"/>
      <c r="AE2334" s="105"/>
      <c r="AF2334" s="105"/>
      <c r="AR2334" s="112"/>
    </row>
    <row r="2335" spans="2:44" x14ac:dyDescent="0.25">
      <c r="B2335" s="1" t="str">
        <f>IF(I2335="","",
(IF(N2335=FİLTRE!$H$6,2,0)+IF(FİLTRE!$H$6="TOPLAM",2,0))
)</f>
        <v/>
      </c>
      <c r="C2335">
        <f>IF(FİLTRE!$M$5="",9,(IF(U2335&gt;=FİLTRE!$M$5,1,0)))</f>
        <v>1</v>
      </c>
      <c r="D2335" s="1">
        <f>IF(FİLTRE!$M$6="",9,(IF('SKT LİSTESİ'!P2335&lt;=FİLTRE!$M$6,1,0)))</f>
        <v>1</v>
      </c>
      <c r="E2335" s="25" t="str">
        <f>IF(I2335="","",(COUNTIFS($L$4:L2335,L2335)))</f>
        <v/>
      </c>
      <c r="F2335" s="13">
        <f>IF(OR(B2335&lt;&gt;2,C2335&lt;&gt;1,D2335&lt;&gt;1,H2335&lt;&gt;1),0,
COUNTIFS($B$4:B2335,2,$C$4:C2335,1,$D$4:D2335,1,$H$4:H2335,1))</f>
        <v>0</v>
      </c>
      <c r="G2335" s="26" t="str">
        <f>IF(I2335="","",(COUNTIF($E$4:E2335,E2335)))</f>
        <v/>
      </c>
      <c r="H2335" s="1">
        <f>IF(AND(J2335="SAYIM",FİLTRE!$H$5="RAFTA",U2335&lt;&gt;0),1,0)+
IF(AND(J2335="İADE DEPO",FİLTRE!$H$5="İADE DEPO"),1,0)+
IF(FİLTRE!$H$5="TÜMÜ",1,0)+
IF(AND(J2335="FİRMA İADE",FİLTRE!$H$5="FİRMA İADE"),1,0)+
IF(AND(J2335="İMHA",FİLTRE!$H$5="İMHA"),1,0)</f>
        <v>1</v>
      </c>
      <c r="I2335" s="99"/>
      <c r="J2335" s="100"/>
      <c r="K2335" s="100"/>
      <c r="L2335" s="101"/>
      <c r="M2335" s="102"/>
      <c r="N2335" s="101"/>
      <c r="O2335" s="99"/>
      <c r="P2335" s="103"/>
      <c r="Q2335" s="104"/>
      <c r="R2335" s="50"/>
      <c r="S2335" s="105"/>
      <c r="T2335" s="106"/>
      <c r="U2335" s="107"/>
      <c r="V2335" s="108"/>
      <c r="W2335" s="107"/>
      <c r="X2335" s="107"/>
      <c r="AA2335" s="107"/>
      <c r="AB2335" s="110"/>
      <c r="AC2335" s="110"/>
      <c r="AE2335" s="105"/>
      <c r="AF2335" s="105"/>
      <c r="AR2335" s="112"/>
    </row>
    <row r="2336" spans="2:44" x14ac:dyDescent="0.25">
      <c r="B2336" s="1" t="str">
        <f>IF(I2336="","",
(IF(N2336=FİLTRE!$H$6,2,0)+IF(FİLTRE!$H$6="TOPLAM",2,0))
)</f>
        <v/>
      </c>
      <c r="C2336">
        <f>IF(FİLTRE!$M$5="",9,(IF(U2336&gt;=FİLTRE!$M$5,1,0)))</f>
        <v>1</v>
      </c>
      <c r="D2336" s="1">
        <f>IF(FİLTRE!$M$6="",9,(IF('SKT LİSTESİ'!P2336&lt;=FİLTRE!$M$6,1,0)))</f>
        <v>1</v>
      </c>
      <c r="E2336" s="25" t="str">
        <f>IF(I2336="","",(COUNTIFS($L$4:L2336,L2336)))</f>
        <v/>
      </c>
      <c r="F2336" s="13">
        <f>IF(OR(B2336&lt;&gt;2,C2336&lt;&gt;1,D2336&lt;&gt;1,H2336&lt;&gt;1),0,
COUNTIFS($B$4:B2336,2,$C$4:C2336,1,$D$4:D2336,1,$H$4:H2336,1))</f>
        <v>0</v>
      </c>
      <c r="G2336" s="26" t="str">
        <f>IF(I2336="","",(COUNTIF($E$4:E2336,E2336)))</f>
        <v/>
      </c>
      <c r="H2336" s="1">
        <f>IF(AND(J2336="SAYIM",FİLTRE!$H$5="RAFTA",U2336&lt;&gt;0),1,0)+
IF(AND(J2336="İADE DEPO",FİLTRE!$H$5="İADE DEPO"),1,0)+
IF(FİLTRE!$H$5="TÜMÜ",1,0)+
IF(AND(J2336="FİRMA İADE",FİLTRE!$H$5="FİRMA İADE"),1,0)+
IF(AND(J2336="İMHA",FİLTRE!$H$5="İMHA"),1,0)</f>
        <v>1</v>
      </c>
      <c r="I2336" s="99"/>
      <c r="J2336" s="100"/>
      <c r="K2336" s="100"/>
      <c r="L2336" s="101"/>
      <c r="M2336" s="102"/>
      <c r="N2336" s="101"/>
      <c r="O2336" s="99"/>
      <c r="P2336" s="103"/>
      <c r="Q2336" s="104"/>
      <c r="R2336" s="50"/>
      <c r="S2336" s="105"/>
      <c r="T2336" s="106"/>
      <c r="U2336" s="107"/>
      <c r="V2336" s="108"/>
      <c r="W2336" s="107"/>
      <c r="X2336" s="107"/>
      <c r="AA2336" s="107"/>
      <c r="AB2336" s="110"/>
      <c r="AC2336" s="110"/>
      <c r="AE2336" s="105"/>
      <c r="AF2336" s="105"/>
      <c r="AR2336" s="112"/>
    </row>
    <row r="2337" spans="2:44" x14ac:dyDescent="0.25">
      <c r="B2337" s="1" t="str">
        <f>IF(I2337="","",
(IF(N2337=FİLTRE!$H$6,2,0)+IF(FİLTRE!$H$6="TOPLAM",2,0))
)</f>
        <v/>
      </c>
      <c r="C2337">
        <f>IF(FİLTRE!$M$5="",9,(IF(U2337&gt;=FİLTRE!$M$5,1,0)))</f>
        <v>1</v>
      </c>
      <c r="D2337" s="1">
        <f>IF(FİLTRE!$M$6="",9,(IF('SKT LİSTESİ'!P2337&lt;=FİLTRE!$M$6,1,0)))</f>
        <v>1</v>
      </c>
      <c r="E2337" s="25" t="str">
        <f>IF(I2337="","",(COUNTIFS($L$4:L2337,L2337)))</f>
        <v/>
      </c>
      <c r="F2337" s="13">
        <f>IF(OR(B2337&lt;&gt;2,C2337&lt;&gt;1,D2337&lt;&gt;1,H2337&lt;&gt;1),0,
COUNTIFS($B$4:B2337,2,$C$4:C2337,1,$D$4:D2337,1,$H$4:H2337,1))</f>
        <v>0</v>
      </c>
      <c r="G2337" s="26" t="str">
        <f>IF(I2337="","",(COUNTIF($E$4:E2337,E2337)))</f>
        <v/>
      </c>
      <c r="H2337" s="1">
        <f>IF(AND(J2337="SAYIM",FİLTRE!$H$5="RAFTA",U2337&lt;&gt;0),1,0)+
IF(AND(J2337="İADE DEPO",FİLTRE!$H$5="İADE DEPO"),1,0)+
IF(FİLTRE!$H$5="TÜMÜ",1,0)+
IF(AND(J2337="FİRMA İADE",FİLTRE!$H$5="FİRMA İADE"),1,0)+
IF(AND(J2337="İMHA",FİLTRE!$H$5="İMHA"),1,0)</f>
        <v>1</v>
      </c>
      <c r="I2337" s="99"/>
      <c r="J2337" s="100"/>
      <c r="K2337" s="100"/>
      <c r="L2337" s="101"/>
      <c r="M2337" s="102"/>
      <c r="N2337" s="101"/>
      <c r="O2337" s="99"/>
      <c r="P2337" s="103"/>
      <c r="Q2337" s="104"/>
      <c r="R2337" s="50"/>
      <c r="S2337" s="105"/>
      <c r="T2337" s="106"/>
      <c r="U2337" s="107"/>
      <c r="V2337" s="108"/>
      <c r="W2337" s="107"/>
      <c r="X2337" s="107"/>
      <c r="AA2337" s="107"/>
      <c r="AB2337" s="110"/>
      <c r="AC2337" s="110"/>
      <c r="AE2337" s="105"/>
      <c r="AF2337" s="105"/>
      <c r="AR2337" s="112"/>
    </row>
    <row r="2338" spans="2:44" x14ac:dyDescent="0.25">
      <c r="B2338" s="1" t="str">
        <f>IF(I2338="","",
(IF(N2338=FİLTRE!$H$6,2,0)+IF(FİLTRE!$H$6="TOPLAM",2,0))
)</f>
        <v/>
      </c>
      <c r="C2338">
        <f>IF(FİLTRE!$M$5="",9,(IF(U2338&gt;=FİLTRE!$M$5,1,0)))</f>
        <v>1</v>
      </c>
      <c r="D2338" s="1">
        <f>IF(FİLTRE!$M$6="",9,(IF('SKT LİSTESİ'!P2338&lt;=FİLTRE!$M$6,1,0)))</f>
        <v>1</v>
      </c>
      <c r="E2338" s="25" t="str">
        <f>IF(I2338="","",(COUNTIFS($L$4:L2338,L2338)))</f>
        <v/>
      </c>
      <c r="F2338" s="13">
        <f>IF(OR(B2338&lt;&gt;2,C2338&lt;&gt;1,D2338&lt;&gt;1,H2338&lt;&gt;1),0,
COUNTIFS($B$4:B2338,2,$C$4:C2338,1,$D$4:D2338,1,$H$4:H2338,1))</f>
        <v>0</v>
      </c>
      <c r="G2338" s="26" t="str">
        <f>IF(I2338="","",(COUNTIF($E$4:E2338,E2338)))</f>
        <v/>
      </c>
      <c r="H2338" s="1">
        <f>IF(AND(J2338="SAYIM",FİLTRE!$H$5="RAFTA",U2338&lt;&gt;0),1,0)+
IF(AND(J2338="İADE DEPO",FİLTRE!$H$5="İADE DEPO"),1,0)+
IF(FİLTRE!$H$5="TÜMÜ",1,0)+
IF(AND(J2338="FİRMA İADE",FİLTRE!$H$5="FİRMA İADE"),1,0)+
IF(AND(J2338="İMHA",FİLTRE!$H$5="İMHA"),1,0)</f>
        <v>1</v>
      </c>
      <c r="I2338" s="99"/>
      <c r="J2338" s="100"/>
      <c r="K2338" s="100"/>
      <c r="L2338" s="101"/>
      <c r="M2338" s="102"/>
      <c r="N2338" s="101"/>
      <c r="O2338" s="99"/>
      <c r="P2338" s="103"/>
      <c r="Q2338" s="104"/>
      <c r="R2338" s="50"/>
      <c r="S2338" s="105"/>
      <c r="T2338" s="106"/>
      <c r="U2338" s="107"/>
      <c r="V2338" s="108"/>
      <c r="W2338" s="107"/>
      <c r="X2338" s="107"/>
      <c r="AA2338" s="107"/>
      <c r="AB2338" s="110"/>
      <c r="AC2338" s="110"/>
      <c r="AE2338" s="105"/>
      <c r="AF2338" s="105"/>
      <c r="AR2338" s="112"/>
    </row>
    <row r="2339" spans="2:44" x14ac:dyDescent="0.25">
      <c r="B2339" s="1" t="str">
        <f>IF(I2339="","",
(IF(N2339=FİLTRE!$H$6,2,0)+IF(FİLTRE!$H$6="TOPLAM",2,0))
)</f>
        <v/>
      </c>
      <c r="C2339">
        <f>IF(FİLTRE!$M$5="",9,(IF(U2339&gt;=FİLTRE!$M$5,1,0)))</f>
        <v>1</v>
      </c>
      <c r="D2339" s="1">
        <f>IF(FİLTRE!$M$6="",9,(IF('SKT LİSTESİ'!P2339&lt;=FİLTRE!$M$6,1,0)))</f>
        <v>1</v>
      </c>
      <c r="E2339" s="25" t="str">
        <f>IF(I2339="","",(COUNTIFS($L$4:L2339,L2339)))</f>
        <v/>
      </c>
      <c r="F2339" s="13">
        <f>IF(OR(B2339&lt;&gt;2,C2339&lt;&gt;1,D2339&lt;&gt;1,H2339&lt;&gt;1),0,
COUNTIFS($B$4:B2339,2,$C$4:C2339,1,$D$4:D2339,1,$H$4:H2339,1))</f>
        <v>0</v>
      </c>
      <c r="G2339" s="26" t="str">
        <f>IF(I2339="","",(COUNTIF($E$4:E2339,E2339)))</f>
        <v/>
      </c>
      <c r="H2339" s="1">
        <f>IF(AND(J2339="SAYIM",FİLTRE!$H$5="RAFTA",U2339&lt;&gt;0),1,0)+
IF(AND(J2339="İADE DEPO",FİLTRE!$H$5="İADE DEPO"),1,0)+
IF(FİLTRE!$H$5="TÜMÜ",1,0)+
IF(AND(J2339="FİRMA İADE",FİLTRE!$H$5="FİRMA İADE"),1,0)+
IF(AND(J2339="İMHA",FİLTRE!$H$5="İMHA"),1,0)</f>
        <v>1</v>
      </c>
      <c r="I2339" s="99"/>
      <c r="J2339" s="100"/>
      <c r="K2339" s="100"/>
      <c r="L2339" s="101"/>
      <c r="M2339" s="102"/>
      <c r="N2339" s="101"/>
      <c r="O2339" s="99"/>
      <c r="P2339" s="103"/>
      <c r="Q2339" s="104"/>
      <c r="R2339" s="50"/>
      <c r="S2339" s="105"/>
      <c r="T2339" s="106"/>
      <c r="U2339" s="107"/>
      <c r="V2339" s="108"/>
      <c r="W2339" s="107"/>
      <c r="X2339" s="107"/>
      <c r="AA2339" s="107"/>
      <c r="AB2339" s="110"/>
      <c r="AC2339" s="110"/>
      <c r="AE2339" s="105"/>
      <c r="AF2339" s="105"/>
      <c r="AR2339" s="112"/>
    </row>
    <row r="2340" spans="2:44" x14ac:dyDescent="0.25">
      <c r="B2340" s="1" t="str">
        <f>IF(I2340="","",
(IF(N2340=FİLTRE!$H$6,2,0)+IF(FİLTRE!$H$6="TOPLAM",2,0))
)</f>
        <v/>
      </c>
      <c r="C2340">
        <f>IF(FİLTRE!$M$5="",9,(IF(U2340&gt;=FİLTRE!$M$5,1,0)))</f>
        <v>1</v>
      </c>
      <c r="D2340" s="1">
        <f>IF(FİLTRE!$M$6="",9,(IF('SKT LİSTESİ'!P2340&lt;=FİLTRE!$M$6,1,0)))</f>
        <v>1</v>
      </c>
      <c r="E2340" s="25" t="str">
        <f>IF(I2340="","",(COUNTIFS($L$4:L2340,L2340)))</f>
        <v/>
      </c>
      <c r="F2340" s="13">
        <f>IF(OR(B2340&lt;&gt;2,C2340&lt;&gt;1,D2340&lt;&gt;1,H2340&lt;&gt;1),0,
COUNTIFS($B$4:B2340,2,$C$4:C2340,1,$D$4:D2340,1,$H$4:H2340,1))</f>
        <v>0</v>
      </c>
      <c r="G2340" s="26" t="str">
        <f>IF(I2340="","",(COUNTIF($E$4:E2340,E2340)))</f>
        <v/>
      </c>
      <c r="H2340" s="1">
        <f>IF(AND(J2340="SAYIM",FİLTRE!$H$5="RAFTA",U2340&lt;&gt;0),1,0)+
IF(AND(J2340="İADE DEPO",FİLTRE!$H$5="İADE DEPO"),1,0)+
IF(FİLTRE!$H$5="TÜMÜ",1,0)+
IF(AND(J2340="FİRMA İADE",FİLTRE!$H$5="FİRMA İADE"),1,0)+
IF(AND(J2340="İMHA",FİLTRE!$H$5="İMHA"),1,0)</f>
        <v>1</v>
      </c>
      <c r="I2340" s="99"/>
      <c r="J2340" s="100"/>
      <c r="K2340" s="100"/>
      <c r="L2340" s="101"/>
      <c r="M2340" s="102"/>
      <c r="N2340" s="101"/>
      <c r="O2340" s="99"/>
      <c r="P2340" s="103"/>
      <c r="Q2340" s="104"/>
      <c r="R2340" s="50"/>
      <c r="S2340" s="105"/>
      <c r="T2340" s="106"/>
      <c r="U2340" s="107"/>
      <c r="V2340" s="108"/>
      <c r="W2340" s="107"/>
      <c r="X2340" s="107"/>
      <c r="AA2340" s="107"/>
      <c r="AB2340" s="110"/>
      <c r="AC2340" s="110"/>
      <c r="AE2340" s="105"/>
      <c r="AF2340" s="105"/>
      <c r="AR2340" s="112"/>
    </row>
    <row r="2341" spans="2:44" x14ac:dyDescent="0.25">
      <c r="B2341" s="1" t="str">
        <f>IF(I2341="","",
(IF(N2341=FİLTRE!$H$6,2,0)+IF(FİLTRE!$H$6="TOPLAM",2,0))
)</f>
        <v/>
      </c>
      <c r="C2341">
        <f>IF(FİLTRE!$M$5="",9,(IF(U2341&gt;=FİLTRE!$M$5,1,0)))</f>
        <v>1</v>
      </c>
      <c r="D2341" s="1">
        <f>IF(FİLTRE!$M$6="",9,(IF('SKT LİSTESİ'!P2341&lt;=FİLTRE!$M$6,1,0)))</f>
        <v>1</v>
      </c>
      <c r="E2341" s="25" t="str">
        <f>IF(I2341="","",(COUNTIFS($L$4:L2341,L2341)))</f>
        <v/>
      </c>
      <c r="F2341" s="13">
        <f>IF(OR(B2341&lt;&gt;2,C2341&lt;&gt;1,D2341&lt;&gt;1,H2341&lt;&gt;1),0,
COUNTIFS($B$4:B2341,2,$C$4:C2341,1,$D$4:D2341,1,$H$4:H2341,1))</f>
        <v>0</v>
      </c>
      <c r="G2341" s="26" t="str">
        <f>IF(I2341="","",(COUNTIF($E$4:E2341,E2341)))</f>
        <v/>
      </c>
      <c r="H2341" s="1">
        <f>IF(AND(J2341="SAYIM",FİLTRE!$H$5="RAFTA",U2341&lt;&gt;0),1,0)+
IF(AND(J2341="İADE DEPO",FİLTRE!$H$5="İADE DEPO"),1,0)+
IF(FİLTRE!$H$5="TÜMÜ",1,0)+
IF(AND(J2341="FİRMA İADE",FİLTRE!$H$5="FİRMA İADE"),1,0)+
IF(AND(J2341="İMHA",FİLTRE!$H$5="İMHA"),1,0)</f>
        <v>1</v>
      </c>
      <c r="I2341" s="99"/>
      <c r="J2341" s="100"/>
      <c r="K2341" s="100"/>
      <c r="L2341" s="101"/>
      <c r="M2341" s="102"/>
      <c r="N2341" s="101"/>
      <c r="O2341" s="99"/>
      <c r="P2341" s="103"/>
      <c r="Q2341" s="104"/>
      <c r="R2341" s="50"/>
      <c r="S2341" s="105"/>
      <c r="T2341" s="106"/>
      <c r="U2341" s="107"/>
      <c r="V2341" s="108"/>
      <c r="W2341" s="107"/>
      <c r="X2341" s="107"/>
      <c r="AA2341" s="107"/>
      <c r="AB2341" s="110"/>
      <c r="AC2341" s="110"/>
      <c r="AE2341" s="105"/>
      <c r="AF2341" s="105"/>
      <c r="AR2341" s="112"/>
    </row>
    <row r="2342" spans="2:44" x14ac:dyDescent="0.25">
      <c r="B2342" s="1" t="str">
        <f>IF(I2342="","",
(IF(N2342=FİLTRE!$H$6,2,0)+IF(FİLTRE!$H$6="TOPLAM",2,0))
)</f>
        <v/>
      </c>
      <c r="C2342">
        <f>IF(FİLTRE!$M$5="",9,(IF(U2342&gt;=FİLTRE!$M$5,1,0)))</f>
        <v>1</v>
      </c>
      <c r="D2342" s="1">
        <f>IF(FİLTRE!$M$6="",9,(IF('SKT LİSTESİ'!P2342&lt;=FİLTRE!$M$6,1,0)))</f>
        <v>1</v>
      </c>
      <c r="E2342" s="25" t="str">
        <f>IF(I2342="","",(COUNTIFS($L$4:L2342,L2342)))</f>
        <v/>
      </c>
      <c r="F2342" s="13">
        <f>IF(OR(B2342&lt;&gt;2,C2342&lt;&gt;1,D2342&lt;&gt;1,H2342&lt;&gt;1),0,
COUNTIFS($B$4:B2342,2,$C$4:C2342,1,$D$4:D2342,1,$H$4:H2342,1))</f>
        <v>0</v>
      </c>
      <c r="G2342" s="26" t="str">
        <f>IF(I2342="","",(COUNTIF($E$4:E2342,E2342)))</f>
        <v/>
      </c>
      <c r="H2342" s="1">
        <f>IF(AND(J2342="SAYIM",FİLTRE!$H$5="RAFTA",U2342&lt;&gt;0),1,0)+
IF(AND(J2342="İADE DEPO",FİLTRE!$H$5="İADE DEPO"),1,0)+
IF(FİLTRE!$H$5="TÜMÜ",1,0)+
IF(AND(J2342="FİRMA İADE",FİLTRE!$H$5="FİRMA İADE"),1,0)+
IF(AND(J2342="İMHA",FİLTRE!$H$5="İMHA"),1,0)</f>
        <v>1</v>
      </c>
      <c r="I2342" s="99"/>
      <c r="J2342" s="100"/>
      <c r="K2342" s="100"/>
      <c r="L2342" s="101"/>
      <c r="M2342" s="102"/>
      <c r="N2342" s="101"/>
      <c r="O2342" s="99"/>
      <c r="P2342" s="103"/>
      <c r="Q2342" s="104"/>
      <c r="R2342" s="50"/>
      <c r="S2342" s="105"/>
      <c r="T2342" s="106"/>
      <c r="U2342" s="107"/>
      <c r="V2342" s="108"/>
      <c r="W2342" s="107"/>
      <c r="X2342" s="107"/>
      <c r="AA2342" s="107"/>
      <c r="AB2342" s="110"/>
      <c r="AC2342" s="110"/>
      <c r="AE2342" s="105"/>
      <c r="AF2342" s="105"/>
      <c r="AR2342" s="112"/>
    </row>
    <row r="2343" spans="2:44" x14ac:dyDescent="0.25">
      <c r="B2343" s="1" t="str">
        <f>IF(I2343="","",
(IF(N2343=FİLTRE!$H$6,2,0)+IF(FİLTRE!$H$6="TOPLAM",2,0))
)</f>
        <v/>
      </c>
      <c r="C2343">
        <f>IF(FİLTRE!$M$5="",9,(IF(U2343&gt;=FİLTRE!$M$5,1,0)))</f>
        <v>1</v>
      </c>
      <c r="D2343" s="1">
        <f>IF(FİLTRE!$M$6="",9,(IF('SKT LİSTESİ'!P2343&lt;=FİLTRE!$M$6,1,0)))</f>
        <v>1</v>
      </c>
      <c r="E2343" s="25" t="str">
        <f>IF(I2343="","",(COUNTIFS($L$4:L2343,L2343)))</f>
        <v/>
      </c>
      <c r="F2343" s="13">
        <f>IF(OR(B2343&lt;&gt;2,C2343&lt;&gt;1,D2343&lt;&gt;1,H2343&lt;&gt;1),0,
COUNTIFS($B$4:B2343,2,$C$4:C2343,1,$D$4:D2343,1,$H$4:H2343,1))</f>
        <v>0</v>
      </c>
      <c r="G2343" s="26" t="str">
        <f>IF(I2343="","",(COUNTIF($E$4:E2343,E2343)))</f>
        <v/>
      </c>
      <c r="H2343" s="1">
        <f>IF(AND(J2343="SAYIM",FİLTRE!$H$5="RAFTA",U2343&lt;&gt;0),1,0)+
IF(AND(J2343="İADE DEPO",FİLTRE!$H$5="İADE DEPO"),1,0)+
IF(FİLTRE!$H$5="TÜMÜ",1,0)+
IF(AND(J2343="FİRMA İADE",FİLTRE!$H$5="FİRMA İADE"),1,0)+
IF(AND(J2343="İMHA",FİLTRE!$H$5="İMHA"),1,0)</f>
        <v>1</v>
      </c>
      <c r="I2343" s="99"/>
      <c r="J2343" s="100"/>
      <c r="K2343" s="100"/>
      <c r="L2343" s="101"/>
      <c r="M2343" s="102"/>
      <c r="N2343" s="101"/>
      <c r="O2343" s="99"/>
      <c r="P2343" s="103"/>
      <c r="Q2343" s="104"/>
      <c r="R2343" s="50"/>
      <c r="S2343" s="105"/>
      <c r="T2343" s="106"/>
      <c r="U2343" s="107"/>
      <c r="V2343" s="108"/>
      <c r="W2343" s="107"/>
      <c r="X2343" s="107"/>
      <c r="AA2343" s="107"/>
      <c r="AB2343" s="110"/>
      <c r="AC2343" s="110"/>
      <c r="AE2343" s="105"/>
      <c r="AF2343" s="105"/>
      <c r="AR2343" s="112"/>
    </row>
    <row r="2344" spans="2:44" x14ac:dyDescent="0.25">
      <c r="B2344" s="1" t="str">
        <f>IF(I2344="","",
(IF(N2344=FİLTRE!$H$6,2,0)+IF(FİLTRE!$H$6="TOPLAM",2,0))
)</f>
        <v/>
      </c>
      <c r="C2344">
        <f>IF(FİLTRE!$M$5="",9,(IF(U2344&gt;=FİLTRE!$M$5,1,0)))</f>
        <v>1</v>
      </c>
      <c r="D2344" s="1">
        <f>IF(FİLTRE!$M$6="",9,(IF('SKT LİSTESİ'!P2344&lt;=FİLTRE!$M$6,1,0)))</f>
        <v>1</v>
      </c>
      <c r="E2344" s="25" t="str">
        <f>IF(I2344="","",(COUNTIFS($L$4:L2344,L2344)))</f>
        <v/>
      </c>
      <c r="F2344" s="13">
        <f>IF(OR(B2344&lt;&gt;2,C2344&lt;&gt;1,D2344&lt;&gt;1,H2344&lt;&gt;1),0,
COUNTIFS($B$4:B2344,2,$C$4:C2344,1,$D$4:D2344,1,$H$4:H2344,1))</f>
        <v>0</v>
      </c>
      <c r="G2344" s="26" t="str">
        <f>IF(I2344="","",(COUNTIF($E$4:E2344,E2344)))</f>
        <v/>
      </c>
      <c r="H2344" s="1">
        <f>IF(AND(J2344="SAYIM",FİLTRE!$H$5="RAFTA",U2344&lt;&gt;0),1,0)+
IF(AND(J2344="İADE DEPO",FİLTRE!$H$5="İADE DEPO"),1,0)+
IF(FİLTRE!$H$5="TÜMÜ",1,0)+
IF(AND(J2344="FİRMA İADE",FİLTRE!$H$5="FİRMA İADE"),1,0)+
IF(AND(J2344="İMHA",FİLTRE!$H$5="İMHA"),1,0)</f>
        <v>1</v>
      </c>
      <c r="I2344" s="99"/>
      <c r="J2344" s="100"/>
      <c r="K2344" s="100"/>
      <c r="L2344" s="101"/>
      <c r="M2344" s="102"/>
      <c r="N2344" s="101"/>
      <c r="O2344" s="99"/>
      <c r="P2344" s="103"/>
      <c r="Q2344" s="104"/>
      <c r="R2344" s="50"/>
      <c r="S2344" s="105"/>
      <c r="T2344" s="106"/>
      <c r="U2344" s="107"/>
      <c r="V2344" s="108"/>
      <c r="W2344" s="107"/>
      <c r="X2344" s="107"/>
      <c r="AA2344" s="107"/>
      <c r="AB2344" s="110"/>
      <c r="AC2344" s="110"/>
      <c r="AE2344" s="105"/>
      <c r="AF2344" s="105"/>
      <c r="AR2344" s="112"/>
    </row>
    <row r="2345" spans="2:44" x14ac:dyDescent="0.25">
      <c r="B2345" s="1" t="str">
        <f>IF(I2345="","",
(IF(N2345=FİLTRE!$H$6,2,0)+IF(FİLTRE!$H$6="TOPLAM",2,0))
)</f>
        <v/>
      </c>
      <c r="C2345">
        <f>IF(FİLTRE!$M$5="",9,(IF(U2345&gt;=FİLTRE!$M$5,1,0)))</f>
        <v>1</v>
      </c>
      <c r="D2345" s="1">
        <f>IF(FİLTRE!$M$6="",9,(IF('SKT LİSTESİ'!P2345&lt;=FİLTRE!$M$6,1,0)))</f>
        <v>1</v>
      </c>
      <c r="E2345" s="25" t="str">
        <f>IF(I2345="","",(COUNTIFS($L$4:L2345,L2345)))</f>
        <v/>
      </c>
      <c r="F2345" s="13">
        <f>IF(OR(B2345&lt;&gt;2,C2345&lt;&gt;1,D2345&lt;&gt;1,H2345&lt;&gt;1),0,
COUNTIFS($B$4:B2345,2,$C$4:C2345,1,$D$4:D2345,1,$H$4:H2345,1))</f>
        <v>0</v>
      </c>
      <c r="G2345" s="26" t="str">
        <f>IF(I2345="","",(COUNTIF($E$4:E2345,E2345)))</f>
        <v/>
      </c>
      <c r="H2345" s="1">
        <f>IF(AND(J2345="SAYIM",FİLTRE!$H$5="RAFTA",U2345&lt;&gt;0),1,0)+
IF(AND(J2345="İADE DEPO",FİLTRE!$H$5="İADE DEPO"),1,0)+
IF(FİLTRE!$H$5="TÜMÜ",1,0)+
IF(AND(J2345="FİRMA İADE",FİLTRE!$H$5="FİRMA İADE"),1,0)+
IF(AND(J2345="İMHA",FİLTRE!$H$5="İMHA"),1,0)</f>
        <v>1</v>
      </c>
      <c r="I2345" s="99"/>
      <c r="J2345" s="100"/>
      <c r="K2345" s="100"/>
      <c r="L2345" s="101"/>
      <c r="M2345" s="102"/>
      <c r="N2345" s="101"/>
      <c r="O2345" s="99"/>
      <c r="P2345" s="103"/>
      <c r="Q2345" s="104"/>
      <c r="R2345" s="50"/>
      <c r="S2345" s="105"/>
      <c r="T2345" s="106"/>
      <c r="U2345" s="107"/>
      <c r="V2345" s="108"/>
      <c r="W2345" s="107"/>
      <c r="X2345" s="107"/>
      <c r="AA2345" s="107"/>
      <c r="AB2345" s="110"/>
      <c r="AC2345" s="110"/>
      <c r="AE2345" s="105"/>
      <c r="AF2345" s="105"/>
      <c r="AR2345" s="112"/>
    </row>
    <row r="2346" spans="2:44" x14ac:dyDescent="0.25">
      <c r="B2346" s="1" t="str">
        <f>IF(I2346="","",
(IF(N2346=FİLTRE!$H$6,2,0)+IF(FİLTRE!$H$6="TOPLAM",2,0))
)</f>
        <v/>
      </c>
      <c r="C2346">
        <f>IF(FİLTRE!$M$5="",9,(IF(U2346&gt;=FİLTRE!$M$5,1,0)))</f>
        <v>1</v>
      </c>
      <c r="D2346" s="1">
        <f>IF(FİLTRE!$M$6="",9,(IF('SKT LİSTESİ'!P2346&lt;=FİLTRE!$M$6,1,0)))</f>
        <v>1</v>
      </c>
      <c r="E2346" s="25" t="str">
        <f>IF(I2346="","",(COUNTIFS($L$4:L2346,L2346)))</f>
        <v/>
      </c>
      <c r="F2346" s="13">
        <f>IF(OR(B2346&lt;&gt;2,C2346&lt;&gt;1,D2346&lt;&gt;1,H2346&lt;&gt;1),0,
COUNTIFS($B$4:B2346,2,$C$4:C2346,1,$D$4:D2346,1,$H$4:H2346,1))</f>
        <v>0</v>
      </c>
      <c r="G2346" s="26" t="str">
        <f>IF(I2346="","",(COUNTIF($E$4:E2346,E2346)))</f>
        <v/>
      </c>
      <c r="H2346" s="1">
        <f>IF(AND(J2346="SAYIM",FİLTRE!$H$5="RAFTA",U2346&lt;&gt;0),1,0)+
IF(AND(J2346="İADE DEPO",FİLTRE!$H$5="İADE DEPO"),1,0)+
IF(FİLTRE!$H$5="TÜMÜ",1,0)+
IF(AND(J2346="FİRMA İADE",FİLTRE!$H$5="FİRMA İADE"),1,0)+
IF(AND(J2346="İMHA",FİLTRE!$H$5="İMHA"),1,0)</f>
        <v>1</v>
      </c>
      <c r="I2346" s="99"/>
      <c r="J2346" s="100"/>
      <c r="K2346" s="100"/>
      <c r="L2346" s="101"/>
      <c r="M2346" s="102"/>
      <c r="N2346" s="101"/>
      <c r="O2346" s="99"/>
      <c r="P2346" s="103"/>
      <c r="Q2346" s="104"/>
      <c r="R2346" s="50"/>
      <c r="S2346" s="105"/>
      <c r="T2346" s="106"/>
      <c r="U2346" s="107"/>
      <c r="V2346" s="108"/>
      <c r="W2346" s="107"/>
      <c r="X2346" s="107"/>
      <c r="AA2346" s="107"/>
      <c r="AB2346" s="110"/>
      <c r="AC2346" s="110"/>
      <c r="AE2346" s="105"/>
      <c r="AF2346" s="105"/>
      <c r="AR2346" s="112"/>
    </row>
    <row r="2347" spans="2:44" x14ac:dyDescent="0.25">
      <c r="B2347" s="1" t="str">
        <f>IF(I2347="","",
(IF(N2347=FİLTRE!$H$6,2,0)+IF(FİLTRE!$H$6="TOPLAM",2,0))
)</f>
        <v/>
      </c>
      <c r="C2347">
        <f>IF(FİLTRE!$M$5="",9,(IF(U2347&gt;=FİLTRE!$M$5,1,0)))</f>
        <v>1</v>
      </c>
      <c r="D2347" s="1">
        <f>IF(FİLTRE!$M$6="",9,(IF('SKT LİSTESİ'!P2347&lt;=FİLTRE!$M$6,1,0)))</f>
        <v>1</v>
      </c>
      <c r="E2347" s="25" t="str">
        <f>IF(I2347="","",(COUNTIFS($L$4:L2347,L2347)))</f>
        <v/>
      </c>
      <c r="F2347" s="13">
        <f>IF(OR(B2347&lt;&gt;2,C2347&lt;&gt;1,D2347&lt;&gt;1,H2347&lt;&gt;1),0,
COUNTIFS($B$4:B2347,2,$C$4:C2347,1,$D$4:D2347,1,$H$4:H2347,1))</f>
        <v>0</v>
      </c>
      <c r="G2347" s="26" t="str">
        <f>IF(I2347="","",(COUNTIF($E$4:E2347,E2347)))</f>
        <v/>
      </c>
      <c r="H2347" s="1">
        <f>IF(AND(J2347="SAYIM",FİLTRE!$H$5="RAFTA",U2347&lt;&gt;0),1,0)+
IF(AND(J2347="İADE DEPO",FİLTRE!$H$5="İADE DEPO"),1,0)+
IF(FİLTRE!$H$5="TÜMÜ",1,0)+
IF(AND(J2347="FİRMA İADE",FİLTRE!$H$5="FİRMA İADE"),1,0)+
IF(AND(J2347="İMHA",FİLTRE!$H$5="İMHA"),1,0)</f>
        <v>1</v>
      </c>
      <c r="I2347" s="99"/>
      <c r="J2347" s="100"/>
      <c r="K2347" s="100"/>
      <c r="L2347" s="101"/>
      <c r="M2347" s="102"/>
      <c r="N2347" s="101"/>
      <c r="O2347" s="99"/>
      <c r="P2347" s="103"/>
      <c r="Q2347" s="104"/>
      <c r="R2347" s="50"/>
      <c r="S2347" s="105"/>
      <c r="T2347" s="106"/>
      <c r="U2347" s="107"/>
      <c r="V2347" s="108"/>
      <c r="W2347" s="107"/>
      <c r="X2347" s="107"/>
      <c r="AA2347" s="107"/>
      <c r="AB2347" s="110"/>
      <c r="AC2347" s="110"/>
      <c r="AE2347" s="105"/>
      <c r="AF2347" s="105"/>
      <c r="AR2347" s="112"/>
    </row>
    <row r="2348" spans="2:44" x14ac:dyDescent="0.25">
      <c r="B2348" s="1" t="str">
        <f>IF(I2348="","",
(IF(N2348=FİLTRE!$H$6,2,0)+IF(FİLTRE!$H$6="TOPLAM",2,0))
)</f>
        <v/>
      </c>
      <c r="C2348">
        <f>IF(FİLTRE!$M$5="",9,(IF(U2348&gt;=FİLTRE!$M$5,1,0)))</f>
        <v>1</v>
      </c>
      <c r="D2348" s="1">
        <f>IF(FİLTRE!$M$6="",9,(IF('SKT LİSTESİ'!P2348&lt;=FİLTRE!$M$6,1,0)))</f>
        <v>1</v>
      </c>
      <c r="E2348" s="25" t="str">
        <f>IF(I2348="","",(COUNTIFS($L$4:L2348,L2348)))</f>
        <v/>
      </c>
      <c r="F2348" s="13">
        <f>IF(OR(B2348&lt;&gt;2,C2348&lt;&gt;1,D2348&lt;&gt;1,H2348&lt;&gt;1),0,
COUNTIFS($B$4:B2348,2,$C$4:C2348,1,$D$4:D2348,1,$H$4:H2348,1))</f>
        <v>0</v>
      </c>
      <c r="G2348" s="26" t="str">
        <f>IF(I2348="","",(COUNTIF($E$4:E2348,E2348)))</f>
        <v/>
      </c>
      <c r="H2348" s="1">
        <f>IF(AND(J2348="SAYIM",FİLTRE!$H$5="RAFTA",U2348&lt;&gt;0),1,0)+
IF(AND(J2348="İADE DEPO",FİLTRE!$H$5="İADE DEPO"),1,0)+
IF(FİLTRE!$H$5="TÜMÜ",1,0)+
IF(AND(J2348="FİRMA İADE",FİLTRE!$H$5="FİRMA İADE"),1,0)+
IF(AND(J2348="İMHA",FİLTRE!$H$5="İMHA"),1,0)</f>
        <v>1</v>
      </c>
      <c r="I2348" s="99"/>
      <c r="J2348" s="100"/>
      <c r="K2348" s="100"/>
      <c r="L2348" s="101"/>
      <c r="M2348" s="102"/>
      <c r="N2348" s="101"/>
      <c r="O2348" s="99"/>
      <c r="P2348" s="103"/>
      <c r="Q2348" s="104"/>
      <c r="R2348" s="50"/>
      <c r="S2348" s="105"/>
      <c r="T2348" s="106"/>
      <c r="U2348" s="107"/>
      <c r="V2348" s="108"/>
      <c r="W2348" s="107"/>
      <c r="X2348" s="107"/>
      <c r="AA2348" s="107"/>
      <c r="AB2348" s="110"/>
      <c r="AC2348" s="110"/>
      <c r="AE2348" s="105"/>
      <c r="AF2348" s="105"/>
      <c r="AR2348" s="112"/>
    </row>
    <row r="2349" spans="2:44" x14ac:dyDescent="0.25">
      <c r="B2349" s="1" t="str">
        <f>IF(I2349="","",
(IF(N2349=FİLTRE!$H$6,2,0)+IF(FİLTRE!$H$6="TOPLAM",2,0))
)</f>
        <v/>
      </c>
      <c r="C2349">
        <f>IF(FİLTRE!$M$5="",9,(IF(U2349&gt;=FİLTRE!$M$5,1,0)))</f>
        <v>1</v>
      </c>
      <c r="D2349" s="1">
        <f>IF(FİLTRE!$M$6="",9,(IF('SKT LİSTESİ'!P2349&lt;=FİLTRE!$M$6,1,0)))</f>
        <v>1</v>
      </c>
      <c r="E2349" s="25" t="str">
        <f>IF(I2349="","",(COUNTIFS($L$4:L2349,L2349)))</f>
        <v/>
      </c>
      <c r="F2349" s="13">
        <f>IF(OR(B2349&lt;&gt;2,C2349&lt;&gt;1,D2349&lt;&gt;1,H2349&lt;&gt;1),0,
COUNTIFS($B$4:B2349,2,$C$4:C2349,1,$D$4:D2349,1,$H$4:H2349,1))</f>
        <v>0</v>
      </c>
      <c r="G2349" s="26" t="str">
        <f>IF(I2349="","",(COUNTIF($E$4:E2349,E2349)))</f>
        <v/>
      </c>
      <c r="H2349" s="1">
        <f>IF(AND(J2349="SAYIM",FİLTRE!$H$5="RAFTA",U2349&lt;&gt;0),1,0)+
IF(AND(J2349="İADE DEPO",FİLTRE!$H$5="İADE DEPO"),1,0)+
IF(FİLTRE!$H$5="TÜMÜ",1,0)+
IF(AND(J2349="FİRMA İADE",FİLTRE!$H$5="FİRMA İADE"),1,0)+
IF(AND(J2349="İMHA",FİLTRE!$H$5="İMHA"),1,0)</f>
        <v>1</v>
      </c>
      <c r="I2349" s="99"/>
      <c r="J2349" s="100"/>
      <c r="K2349" s="100"/>
      <c r="L2349" s="101"/>
      <c r="M2349" s="102"/>
      <c r="N2349" s="101"/>
      <c r="O2349" s="99"/>
      <c r="P2349" s="103"/>
      <c r="Q2349" s="104"/>
      <c r="R2349" s="50"/>
      <c r="S2349" s="105"/>
      <c r="T2349" s="106"/>
      <c r="U2349" s="107"/>
      <c r="V2349" s="108"/>
      <c r="W2349" s="107"/>
      <c r="X2349" s="107"/>
      <c r="AA2349" s="107"/>
      <c r="AB2349" s="110"/>
      <c r="AC2349" s="110"/>
      <c r="AE2349" s="105"/>
      <c r="AF2349" s="105"/>
      <c r="AR2349" s="112"/>
    </row>
    <row r="2350" spans="2:44" x14ac:dyDescent="0.25">
      <c r="B2350" s="1" t="str">
        <f>IF(I2350="","",
(IF(N2350=FİLTRE!$H$6,2,0)+IF(FİLTRE!$H$6="TOPLAM",2,0))
)</f>
        <v/>
      </c>
      <c r="C2350">
        <f>IF(FİLTRE!$M$5="",9,(IF(U2350&gt;=FİLTRE!$M$5,1,0)))</f>
        <v>1</v>
      </c>
      <c r="D2350" s="1">
        <f>IF(FİLTRE!$M$6="",9,(IF('SKT LİSTESİ'!P2350&lt;=FİLTRE!$M$6,1,0)))</f>
        <v>1</v>
      </c>
      <c r="E2350" s="25" t="str">
        <f>IF(I2350="","",(COUNTIFS($L$4:L2350,L2350)))</f>
        <v/>
      </c>
      <c r="F2350" s="13">
        <f>IF(OR(B2350&lt;&gt;2,C2350&lt;&gt;1,D2350&lt;&gt;1,H2350&lt;&gt;1),0,
COUNTIFS($B$4:B2350,2,$C$4:C2350,1,$D$4:D2350,1,$H$4:H2350,1))</f>
        <v>0</v>
      </c>
      <c r="G2350" s="26" t="str">
        <f>IF(I2350="","",(COUNTIF($E$4:E2350,E2350)))</f>
        <v/>
      </c>
      <c r="H2350" s="1">
        <f>IF(AND(J2350="SAYIM",FİLTRE!$H$5="RAFTA",U2350&lt;&gt;0),1,0)+
IF(AND(J2350="İADE DEPO",FİLTRE!$H$5="İADE DEPO"),1,0)+
IF(FİLTRE!$H$5="TÜMÜ",1,0)+
IF(AND(J2350="FİRMA İADE",FİLTRE!$H$5="FİRMA İADE"),1,0)+
IF(AND(J2350="İMHA",FİLTRE!$H$5="İMHA"),1,0)</f>
        <v>1</v>
      </c>
      <c r="I2350" s="99"/>
      <c r="J2350" s="100"/>
      <c r="K2350" s="100"/>
      <c r="L2350" s="101"/>
      <c r="M2350" s="102"/>
      <c r="N2350" s="101"/>
      <c r="O2350" s="99"/>
      <c r="P2350" s="103"/>
      <c r="Q2350" s="104"/>
      <c r="R2350" s="50"/>
      <c r="S2350" s="105"/>
      <c r="T2350" s="106"/>
      <c r="U2350" s="107"/>
      <c r="V2350" s="108"/>
      <c r="W2350" s="107"/>
      <c r="X2350" s="107"/>
      <c r="AA2350" s="107"/>
      <c r="AB2350" s="110"/>
      <c r="AC2350" s="110"/>
      <c r="AE2350" s="105"/>
      <c r="AF2350" s="105"/>
      <c r="AR2350" s="112"/>
    </row>
    <row r="2351" spans="2:44" x14ac:dyDescent="0.25">
      <c r="B2351" s="1" t="str">
        <f>IF(I2351="","",
(IF(N2351=FİLTRE!$H$6,2,0)+IF(FİLTRE!$H$6="TOPLAM",2,0))
)</f>
        <v/>
      </c>
      <c r="C2351">
        <f>IF(FİLTRE!$M$5="",9,(IF(U2351&gt;=FİLTRE!$M$5,1,0)))</f>
        <v>1</v>
      </c>
      <c r="D2351" s="1">
        <f>IF(FİLTRE!$M$6="",9,(IF('SKT LİSTESİ'!P2351&lt;=FİLTRE!$M$6,1,0)))</f>
        <v>1</v>
      </c>
      <c r="E2351" s="25" t="str">
        <f>IF(I2351="","",(COUNTIFS($L$4:L2351,L2351)))</f>
        <v/>
      </c>
      <c r="F2351" s="13">
        <f>IF(OR(B2351&lt;&gt;2,C2351&lt;&gt;1,D2351&lt;&gt;1,H2351&lt;&gt;1),0,
COUNTIFS($B$4:B2351,2,$C$4:C2351,1,$D$4:D2351,1,$H$4:H2351,1))</f>
        <v>0</v>
      </c>
      <c r="G2351" s="26" t="str">
        <f>IF(I2351="","",(COUNTIF($E$4:E2351,E2351)))</f>
        <v/>
      </c>
      <c r="H2351" s="1">
        <f>IF(AND(J2351="SAYIM",FİLTRE!$H$5="RAFTA",U2351&lt;&gt;0),1,0)+
IF(AND(J2351="İADE DEPO",FİLTRE!$H$5="İADE DEPO"),1,0)+
IF(FİLTRE!$H$5="TÜMÜ",1,0)+
IF(AND(J2351="FİRMA İADE",FİLTRE!$H$5="FİRMA İADE"),1,0)+
IF(AND(J2351="İMHA",FİLTRE!$H$5="İMHA"),1,0)</f>
        <v>1</v>
      </c>
      <c r="I2351" s="99"/>
      <c r="J2351" s="100"/>
      <c r="K2351" s="100"/>
      <c r="L2351" s="101"/>
      <c r="M2351" s="102"/>
      <c r="N2351" s="101"/>
      <c r="O2351" s="99"/>
      <c r="P2351" s="103"/>
      <c r="Q2351" s="104"/>
      <c r="R2351" s="50"/>
      <c r="S2351" s="105"/>
      <c r="T2351" s="106"/>
      <c r="U2351" s="107"/>
      <c r="V2351" s="108"/>
      <c r="W2351" s="107"/>
      <c r="X2351" s="107"/>
      <c r="AA2351" s="107"/>
      <c r="AB2351" s="110"/>
      <c r="AC2351" s="110"/>
      <c r="AE2351" s="105"/>
      <c r="AF2351" s="105"/>
      <c r="AR2351" s="112"/>
    </row>
    <row r="2352" spans="2:44" x14ac:dyDescent="0.25">
      <c r="B2352" s="1" t="str">
        <f>IF(I2352="","",
(IF(N2352=FİLTRE!$H$6,2,0)+IF(FİLTRE!$H$6="TOPLAM",2,0))
)</f>
        <v/>
      </c>
      <c r="C2352">
        <f>IF(FİLTRE!$M$5="",9,(IF(U2352&gt;=FİLTRE!$M$5,1,0)))</f>
        <v>1</v>
      </c>
      <c r="D2352" s="1">
        <f>IF(FİLTRE!$M$6="",9,(IF('SKT LİSTESİ'!P2352&lt;=FİLTRE!$M$6,1,0)))</f>
        <v>1</v>
      </c>
      <c r="E2352" s="25" t="str">
        <f>IF(I2352="","",(COUNTIFS($L$4:L2352,L2352)))</f>
        <v/>
      </c>
      <c r="F2352" s="13">
        <f>IF(OR(B2352&lt;&gt;2,C2352&lt;&gt;1,D2352&lt;&gt;1,H2352&lt;&gt;1),0,
COUNTIFS($B$4:B2352,2,$C$4:C2352,1,$D$4:D2352,1,$H$4:H2352,1))</f>
        <v>0</v>
      </c>
      <c r="G2352" s="26" t="str">
        <f>IF(I2352="","",(COUNTIF($E$4:E2352,E2352)))</f>
        <v/>
      </c>
      <c r="H2352" s="1">
        <f>IF(AND(J2352="SAYIM",FİLTRE!$H$5="RAFTA",U2352&lt;&gt;0),1,0)+
IF(AND(J2352="İADE DEPO",FİLTRE!$H$5="İADE DEPO"),1,0)+
IF(FİLTRE!$H$5="TÜMÜ",1,0)+
IF(AND(J2352="FİRMA İADE",FİLTRE!$H$5="FİRMA İADE"),1,0)+
IF(AND(J2352="İMHA",FİLTRE!$H$5="İMHA"),1,0)</f>
        <v>1</v>
      </c>
      <c r="I2352" s="99"/>
      <c r="J2352" s="100"/>
      <c r="K2352" s="100"/>
      <c r="L2352" s="101"/>
      <c r="M2352" s="102"/>
      <c r="N2352" s="101"/>
      <c r="O2352" s="99"/>
      <c r="P2352" s="103"/>
      <c r="Q2352" s="104"/>
      <c r="R2352" s="50"/>
      <c r="S2352" s="105"/>
      <c r="T2352" s="106"/>
      <c r="U2352" s="107"/>
      <c r="V2352" s="108"/>
      <c r="W2352" s="107"/>
      <c r="X2352" s="107"/>
      <c r="AA2352" s="107"/>
      <c r="AB2352" s="110"/>
      <c r="AC2352" s="110"/>
      <c r="AE2352" s="105"/>
      <c r="AF2352" s="105"/>
      <c r="AR2352" s="112"/>
    </row>
    <row r="2353" spans="2:44" x14ac:dyDescent="0.25">
      <c r="B2353" s="1" t="str">
        <f>IF(I2353="","",
(IF(N2353=FİLTRE!$H$6,2,0)+IF(FİLTRE!$H$6="TOPLAM",2,0))
)</f>
        <v/>
      </c>
      <c r="C2353">
        <f>IF(FİLTRE!$M$5="",9,(IF(U2353&gt;=FİLTRE!$M$5,1,0)))</f>
        <v>1</v>
      </c>
      <c r="D2353" s="1">
        <f>IF(FİLTRE!$M$6="",9,(IF('SKT LİSTESİ'!P2353&lt;=FİLTRE!$M$6,1,0)))</f>
        <v>1</v>
      </c>
      <c r="E2353" s="25" t="str">
        <f>IF(I2353="","",(COUNTIFS($L$4:L2353,L2353)))</f>
        <v/>
      </c>
      <c r="F2353" s="13">
        <f>IF(OR(B2353&lt;&gt;2,C2353&lt;&gt;1,D2353&lt;&gt;1,H2353&lt;&gt;1),0,
COUNTIFS($B$4:B2353,2,$C$4:C2353,1,$D$4:D2353,1,$H$4:H2353,1))</f>
        <v>0</v>
      </c>
      <c r="G2353" s="26" t="str">
        <f>IF(I2353="","",(COUNTIF($E$4:E2353,E2353)))</f>
        <v/>
      </c>
      <c r="H2353" s="1">
        <f>IF(AND(J2353="SAYIM",FİLTRE!$H$5="RAFTA",U2353&lt;&gt;0),1,0)+
IF(AND(J2353="İADE DEPO",FİLTRE!$H$5="İADE DEPO"),1,0)+
IF(FİLTRE!$H$5="TÜMÜ",1,0)+
IF(AND(J2353="FİRMA İADE",FİLTRE!$H$5="FİRMA İADE"),1,0)+
IF(AND(J2353="İMHA",FİLTRE!$H$5="İMHA"),1,0)</f>
        <v>1</v>
      </c>
      <c r="I2353" s="99"/>
      <c r="J2353" s="100"/>
      <c r="K2353" s="100"/>
      <c r="L2353" s="101"/>
      <c r="M2353" s="102"/>
      <c r="N2353" s="101"/>
      <c r="O2353" s="99"/>
      <c r="P2353" s="103"/>
      <c r="Q2353" s="104"/>
      <c r="R2353" s="50"/>
      <c r="S2353" s="105"/>
      <c r="T2353" s="106"/>
      <c r="U2353" s="107"/>
      <c r="V2353" s="108"/>
      <c r="W2353" s="107"/>
      <c r="X2353" s="107"/>
      <c r="AA2353" s="107"/>
      <c r="AB2353" s="110"/>
      <c r="AC2353" s="110"/>
      <c r="AE2353" s="105"/>
      <c r="AF2353" s="105"/>
      <c r="AR2353" s="112"/>
    </row>
    <row r="2354" spans="2:44" x14ac:dyDescent="0.25">
      <c r="B2354" s="1" t="str">
        <f>IF(I2354="","",
(IF(N2354=FİLTRE!$H$6,2,0)+IF(FİLTRE!$H$6="TOPLAM",2,0))
)</f>
        <v/>
      </c>
      <c r="C2354">
        <f>IF(FİLTRE!$M$5="",9,(IF(U2354&gt;=FİLTRE!$M$5,1,0)))</f>
        <v>1</v>
      </c>
      <c r="D2354" s="1">
        <f>IF(FİLTRE!$M$6="",9,(IF('SKT LİSTESİ'!P2354&lt;=FİLTRE!$M$6,1,0)))</f>
        <v>1</v>
      </c>
      <c r="E2354" s="25" t="str">
        <f>IF(I2354="","",(COUNTIFS($L$4:L2354,L2354)))</f>
        <v/>
      </c>
      <c r="F2354" s="13">
        <f>IF(OR(B2354&lt;&gt;2,C2354&lt;&gt;1,D2354&lt;&gt;1,H2354&lt;&gt;1),0,
COUNTIFS($B$4:B2354,2,$C$4:C2354,1,$D$4:D2354,1,$H$4:H2354,1))</f>
        <v>0</v>
      </c>
      <c r="G2354" s="26" t="str">
        <f>IF(I2354="","",(COUNTIF($E$4:E2354,E2354)))</f>
        <v/>
      </c>
      <c r="H2354" s="1">
        <f>IF(AND(J2354="SAYIM",FİLTRE!$H$5="RAFTA",U2354&lt;&gt;0),1,0)+
IF(AND(J2354="İADE DEPO",FİLTRE!$H$5="İADE DEPO"),1,0)+
IF(FİLTRE!$H$5="TÜMÜ",1,0)+
IF(AND(J2354="FİRMA İADE",FİLTRE!$H$5="FİRMA İADE"),1,0)+
IF(AND(J2354="İMHA",FİLTRE!$H$5="İMHA"),1,0)</f>
        <v>1</v>
      </c>
      <c r="I2354" s="99"/>
      <c r="J2354" s="100"/>
      <c r="K2354" s="100"/>
      <c r="L2354" s="101"/>
      <c r="M2354" s="102"/>
      <c r="N2354" s="101"/>
      <c r="O2354" s="99"/>
      <c r="P2354" s="103"/>
      <c r="Q2354" s="104"/>
      <c r="R2354" s="50"/>
      <c r="S2354" s="105"/>
      <c r="T2354" s="106"/>
      <c r="U2354" s="107"/>
      <c r="V2354" s="108"/>
      <c r="W2354" s="107"/>
      <c r="X2354" s="107"/>
      <c r="AA2354" s="107"/>
      <c r="AB2354" s="110"/>
      <c r="AC2354" s="110"/>
      <c r="AE2354" s="105"/>
      <c r="AF2354" s="105"/>
      <c r="AR2354" s="112"/>
    </row>
    <row r="2355" spans="2:44" x14ac:dyDescent="0.25">
      <c r="B2355" s="1" t="str">
        <f>IF(I2355="","",
(IF(N2355=FİLTRE!$H$6,2,0)+IF(FİLTRE!$H$6="TOPLAM",2,0))
)</f>
        <v/>
      </c>
      <c r="C2355">
        <f>IF(FİLTRE!$M$5="",9,(IF(U2355&gt;=FİLTRE!$M$5,1,0)))</f>
        <v>1</v>
      </c>
      <c r="D2355" s="1">
        <f>IF(FİLTRE!$M$6="",9,(IF('SKT LİSTESİ'!P2355&lt;=FİLTRE!$M$6,1,0)))</f>
        <v>1</v>
      </c>
      <c r="E2355" s="25" t="str">
        <f>IF(I2355="","",(COUNTIFS($L$4:L2355,L2355)))</f>
        <v/>
      </c>
      <c r="F2355" s="13">
        <f>IF(OR(B2355&lt;&gt;2,C2355&lt;&gt;1,D2355&lt;&gt;1,H2355&lt;&gt;1),0,
COUNTIFS($B$4:B2355,2,$C$4:C2355,1,$D$4:D2355,1,$H$4:H2355,1))</f>
        <v>0</v>
      </c>
      <c r="G2355" s="26" t="str">
        <f>IF(I2355="","",(COUNTIF($E$4:E2355,E2355)))</f>
        <v/>
      </c>
      <c r="H2355" s="1">
        <f>IF(AND(J2355="SAYIM",FİLTRE!$H$5="RAFTA",U2355&lt;&gt;0),1,0)+
IF(AND(J2355="İADE DEPO",FİLTRE!$H$5="İADE DEPO"),1,0)+
IF(FİLTRE!$H$5="TÜMÜ",1,0)+
IF(AND(J2355="FİRMA İADE",FİLTRE!$H$5="FİRMA İADE"),1,0)+
IF(AND(J2355="İMHA",FİLTRE!$H$5="İMHA"),1,0)</f>
        <v>1</v>
      </c>
      <c r="I2355" s="99"/>
      <c r="J2355" s="100"/>
      <c r="K2355" s="100"/>
      <c r="L2355" s="101"/>
      <c r="M2355" s="102"/>
      <c r="N2355" s="101"/>
      <c r="O2355" s="99"/>
      <c r="P2355" s="103"/>
      <c r="Q2355" s="104"/>
      <c r="R2355" s="50"/>
      <c r="S2355" s="105"/>
      <c r="T2355" s="106"/>
      <c r="U2355" s="107"/>
      <c r="V2355" s="108"/>
      <c r="W2355" s="107"/>
      <c r="X2355" s="107"/>
      <c r="AA2355" s="107"/>
      <c r="AB2355" s="110"/>
      <c r="AC2355" s="110"/>
      <c r="AE2355" s="105"/>
      <c r="AF2355" s="105"/>
      <c r="AR2355" s="112"/>
    </row>
    <row r="2356" spans="2:44" x14ac:dyDescent="0.25">
      <c r="B2356" s="1" t="str">
        <f>IF(I2356="","",
(IF(N2356=FİLTRE!$H$6,2,0)+IF(FİLTRE!$H$6="TOPLAM",2,0))
)</f>
        <v/>
      </c>
      <c r="C2356">
        <f>IF(FİLTRE!$M$5="",9,(IF(U2356&gt;=FİLTRE!$M$5,1,0)))</f>
        <v>1</v>
      </c>
      <c r="D2356" s="1">
        <f>IF(FİLTRE!$M$6="",9,(IF('SKT LİSTESİ'!P2356&lt;=FİLTRE!$M$6,1,0)))</f>
        <v>1</v>
      </c>
      <c r="E2356" s="25" t="str">
        <f>IF(I2356="","",(COUNTIFS($L$4:L2356,L2356)))</f>
        <v/>
      </c>
      <c r="F2356" s="13">
        <f>IF(OR(B2356&lt;&gt;2,C2356&lt;&gt;1,D2356&lt;&gt;1,H2356&lt;&gt;1),0,
COUNTIFS($B$4:B2356,2,$C$4:C2356,1,$D$4:D2356,1,$H$4:H2356,1))</f>
        <v>0</v>
      </c>
      <c r="G2356" s="26" t="str">
        <f>IF(I2356="","",(COUNTIF($E$4:E2356,E2356)))</f>
        <v/>
      </c>
      <c r="H2356" s="1">
        <f>IF(AND(J2356="SAYIM",FİLTRE!$H$5="RAFTA",U2356&lt;&gt;0),1,0)+
IF(AND(J2356="İADE DEPO",FİLTRE!$H$5="İADE DEPO"),1,0)+
IF(FİLTRE!$H$5="TÜMÜ",1,0)+
IF(AND(J2356="FİRMA İADE",FİLTRE!$H$5="FİRMA İADE"),1,0)+
IF(AND(J2356="İMHA",FİLTRE!$H$5="İMHA"),1,0)</f>
        <v>1</v>
      </c>
      <c r="I2356" s="99"/>
      <c r="J2356" s="100"/>
      <c r="K2356" s="100"/>
      <c r="L2356" s="101"/>
      <c r="M2356" s="102"/>
      <c r="N2356" s="101"/>
      <c r="O2356" s="99"/>
      <c r="P2356" s="103"/>
      <c r="Q2356" s="104"/>
      <c r="R2356" s="50"/>
      <c r="S2356" s="105"/>
      <c r="T2356" s="106"/>
      <c r="U2356" s="107"/>
      <c r="V2356" s="108"/>
      <c r="W2356" s="107"/>
      <c r="X2356" s="107"/>
      <c r="AA2356" s="107"/>
      <c r="AB2356" s="110"/>
      <c r="AC2356" s="110"/>
      <c r="AE2356" s="105"/>
      <c r="AF2356" s="105"/>
      <c r="AR2356" s="112"/>
    </row>
    <row r="2357" spans="2:44" x14ac:dyDescent="0.25">
      <c r="B2357" s="1" t="str">
        <f>IF(I2357="","",
(IF(N2357=FİLTRE!$H$6,2,0)+IF(FİLTRE!$H$6="TOPLAM",2,0))
)</f>
        <v/>
      </c>
      <c r="C2357">
        <f>IF(FİLTRE!$M$5="",9,(IF(U2357&gt;=FİLTRE!$M$5,1,0)))</f>
        <v>1</v>
      </c>
      <c r="D2357" s="1">
        <f>IF(FİLTRE!$M$6="",9,(IF('SKT LİSTESİ'!P2357&lt;=FİLTRE!$M$6,1,0)))</f>
        <v>1</v>
      </c>
      <c r="E2357" s="25" t="str">
        <f>IF(I2357="","",(COUNTIFS($L$4:L2357,L2357)))</f>
        <v/>
      </c>
      <c r="F2357" s="13">
        <f>IF(OR(B2357&lt;&gt;2,C2357&lt;&gt;1,D2357&lt;&gt;1,H2357&lt;&gt;1),0,
COUNTIFS($B$4:B2357,2,$C$4:C2357,1,$D$4:D2357,1,$H$4:H2357,1))</f>
        <v>0</v>
      </c>
      <c r="G2357" s="26" t="str">
        <f>IF(I2357="","",(COUNTIF($E$4:E2357,E2357)))</f>
        <v/>
      </c>
      <c r="H2357" s="1">
        <f>IF(AND(J2357="SAYIM",FİLTRE!$H$5="RAFTA",U2357&lt;&gt;0),1,0)+
IF(AND(J2357="İADE DEPO",FİLTRE!$H$5="İADE DEPO"),1,0)+
IF(FİLTRE!$H$5="TÜMÜ",1,0)+
IF(AND(J2357="FİRMA İADE",FİLTRE!$H$5="FİRMA İADE"),1,0)+
IF(AND(J2357="İMHA",FİLTRE!$H$5="İMHA"),1,0)</f>
        <v>1</v>
      </c>
      <c r="I2357" s="99"/>
      <c r="J2357" s="100"/>
      <c r="K2357" s="100"/>
      <c r="L2357" s="101"/>
      <c r="M2357" s="102"/>
      <c r="N2357" s="101"/>
      <c r="O2357" s="99"/>
      <c r="P2357" s="103"/>
      <c r="Q2357" s="104"/>
      <c r="R2357" s="50"/>
      <c r="S2357" s="105"/>
      <c r="T2357" s="106"/>
      <c r="U2357" s="107"/>
      <c r="V2357" s="108"/>
      <c r="W2357" s="107"/>
      <c r="X2357" s="107"/>
      <c r="AA2357" s="107"/>
      <c r="AB2357" s="110"/>
      <c r="AC2357" s="110"/>
      <c r="AE2357" s="105"/>
      <c r="AF2357" s="105"/>
      <c r="AR2357" s="112"/>
    </row>
    <row r="2358" spans="2:44" x14ac:dyDescent="0.25">
      <c r="B2358" s="1" t="str">
        <f>IF(I2358="","",
(IF(N2358=FİLTRE!$H$6,2,0)+IF(FİLTRE!$H$6="TOPLAM",2,0))
)</f>
        <v/>
      </c>
      <c r="C2358">
        <f>IF(FİLTRE!$M$5="",9,(IF(U2358&gt;=FİLTRE!$M$5,1,0)))</f>
        <v>1</v>
      </c>
      <c r="D2358" s="1">
        <f>IF(FİLTRE!$M$6="",9,(IF('SKT LİSTESİ'!P2358&lt;=FİLTRE!$M$6,1,0)))</f>
        <v>1</v>
      </c>
      <c r="E2358" s="25" t="str">
        <f>IF(I2358="","",(COUNTIFS($L$4:L2358,L2358)))</f>
        <v/>
      </c>
      <c r="F2358" s="13">
        <f>IF(OR(B2358&lt;&gt;2,C2358&lt;&gt;1,D2358&lt;&gt;1,H2358&lt;&gt;1),0,
COUNTIFS($B$4:B2358,2,$C$4:C2358,1,$D$4:D2358,1,$H$4:H2358,1))</f>
        <v>0</v>
      </c>
      <c r="G2358" s="26" t="str">
        <f>IF(I2358="","",(COUNTIF($E$4:E2358,E2358)))</f>
        <v/>
      </c>
      <c r="H2358" s="1">
        <f>IF(AND(J2358="SAYIM",FİLTRE!$H$5="RAFTA",U2358&lt;&gt;0),1,0)+
IF(AND(J2358="İADE DEPO",FİLTRE!$H$5="İADE DEPO"),1,0)+
IF(FİLTRE!$H$5="TÜMÜ",1,0)+
IF(AND(J2358="FİRMA İADE",FİLTRE!$H$5="FİRMA İADE"),1,0)+
IF(AND(J2358="İMHA",FİLTRE!$H$5="İMHA"),1,0)</f>
        <v>1</v>
      </c>
      <c r="I2358" s="99"/>
      <c r="J2358" s="100"/>
      <c r="K2358" s="100"/>
      <c r="L2358" s="101"/>
      <c r="M2358" s="102"/>
      <c r="N2358" s="101"/>
      <c r="O2358" s="99"/>
      <c r="P2358" s="103"/>
      <c r="Q2358" s="104"/>
      <c r="R2358" s="50"/>
      <c r="S2358" s="105"/>
      <c r="T2358" s="106"/>
      <c r="U2358" s="107"/>
      <c r="V2358" s="108"/>
      <c r="W2358" s="107"/>
      <c r="X2358" s="107"/>
      <c r="AA2358" s="107"/>
      <c r="AB2358" s="110"/>
      <c r="AC2358" s="110"/>
      <c r="AE2358" s="105"/>
      <c r="AF2358" s="105"/>
      <c r="AR2358" s="112"/>
    </row>
    <row r="2359" spans="2:44" x14ac:dyDescent="0.25">
      <c r="B2359" s="1" t="str">
        <f>IF(I2359="","",
(IF(N2359=FİLTRE!$H$6,2,0)+IF(FİLTRE!$H$6="TOPLAM",2,0))
)</f>
        <v/>
      </c>
      <c r="C2359">
        <f>IF(FİLTRE!$M$5="",9,(IF(U2359&gt;=FİLTRE!$M$5,1,0)))</f>
        <v>1</v>
      </c>
      <c r="D2359" s="1">
        <f>IF(FİLTRE!$M$6="",9,(IF('SKT LİSTESİ'!P2359&lt;=FİLTRE!$M$6,1,0)))</f>
        <v>1</v>
      </c>
      <c r="E2359" s="25" t="str">
        <f>IF(I2359="","",(COUNTIFS($L$4:L2359,L2359)))</f>
        <v/>
      </c>
      <c r="F2359" s="13">
        <f>IF(OR(B2359&lt;&gt;2,C2359&lt;&gt;1,D2359&lt;&gt;1,H2359&lt;&gt;1),0,
COUNTIFS($B$4:B2359,2,$C$4:C2359,1,$D$4:D2359,1,$H$4:H2359,1))</f>
        <v>0</v>
      </c>
      <c r="G2359" s="26" t="str">
        <f>IF(I2359="","",(COUNTIF($E$4:E2359,E2359)))</f>
        <v/>
      </c>
      <c r="H2359" s="1">
        <f>IF(AND(J2359="SAYIM",FİLTRE!$H$5="RAFTA",U2359&lt;&gt;0),1,0)+
IF(AND(J2359="İADE DEPO",FİLTRE!$H$5="İADE DEPO"),1,0)+
IF(FİLTRE!$H$5="TÜMÜ",1,0)+
IF(AND(J2359="FİRMA İADE",FİLTRE!$H$5="FİRMA İADE"),1,0)+
IF(AND(J2359="İMHA",FİLTRE!$H$5="İMHA"),1,0)</f>
        <v>1</v>
      </c>
      <c r="I2359" s="99"/>
      <c r="J2359" s="100"/>
      <c r="K2359" s="100"/>
      <c r="L2359" s="101"/>
      <c r="M2359" s="102"/>
      <c r="N2359" s="101"/>
      <c r="O2359" s="99"/>
      <c r="P2359" s="103"/>
      <c r="Q2359" s="104"/>
      <c r="R2359" s="50"/>
      <c r="S2359" s="105"/>
      <c r="T2359" s="106"/>
      <c r="U2359" s="107"/>
      <c r="V2359" s="108"/>
      <c r="W2359" s="107"/>
      <c r="X2359" s="107"/>
      <c r="AA2359" s="107"/>
      <c r="AB2359" s="110"/>
      <c r="AC2359" s="110"/>
      <c r="AE2359" s="105"/>
      <c r="AF2359" s="105"/>
      <c r="AR2359" s="112"/>
    </row>
    <row r="2360" spans="2:44" x14ac:dyDescent="0.25">
      <c r="B2360" s="1" t="str">
        <f>IF(I2360="","",
(IF(N2360=FİLTRE!$H$6,2,0)+IF(FİLTRE!$H$6="TOPLAM",2,0))
)</f>
        <v/>
      </c>
      <c r="C2360">
        <f>IF(FİLTRE!$M$5="",9,(IF(U2360&gt;=FİLTRE!$M$5,1,0)))</f>
        <v>1</v>
      </c>
      <c r="D2360" s="1">
        <f>IF(FİLTRE!$M$6="",9,(IF('SKT LİSTESİ'!P2360&lt;=FİLTRE!$M$6,1,0)))</f>
        <v>1</v>
      </c>
      <c r="E2360" s="25" t="str">
        <f>IF(I2360="","",(COUNTIFS($L$4:L2360,L2360)))</f>
        <v/>
      </c>
      <c r="F2360" s="13">
        <f>IF(OR(B2360&lt;&gt;2,C2360&lt;&gt;1,D2360&lt;&gt;1,H2360&lt;&gt;1),0,
COUNTIFS($B$4:B2360,2,$C$4:C2360,1,$D$4:D2360,1,$H$4:H2360,1))</f>
        <v>0</v>
      </c>
      <c r="G2360" s="26" t="str">
        <f>IF(I2360="","",(COUNTIF($E$4:E2360,E2360)))</f>
        <v/>
      </c>
      <c r="H2360" s="1">
        <f>IF(AND(J2360="SAYIM",FİLTRE!$H$5="RAFTA",U2360&lt;&gt;0),1,0)+
IF(AND(J2360="İADE DEPO",FİLTRE!$H$5="İADE DEPO"),1,0)+
IF(FİLTRE!$H$5="TÜMÜ",1,0)+
IF(AND(J2360="FİRMA İADE",FİLTRE!$H$5="FİRMA İADE"),1,0)+
IF(AND(J2360="İMHA",FİLTRE!$H$5="İMHA"),1,0)</f>
        <v>1</v>
      </c>
      <c r="I2360" s="99"/>
      <c r="J2360" s="100"/>
      <c r="K2360" s="100"/>
      <c r="L2360" s="101"/>
      <c r="M2360" s="102"/>
      <c r="N2360" s="101"/>
      <c r="O2360" s="99"/>
      <c r="P2360" s="103"/>
      <c r="Q2360" s="104"/>
      <c r="R2360" s="50"/>
      <c r="S2360" s="105"/>
      <c r="T2360" s="106"/>
      <c r="U2360" s="107"/>
      <c r="V2360" s="108"/>
      <c r="W2360" s="107"/>
      <c r="X2360" s="107"/>
      <c r="AA2360" s="107"/>
      <c r="AB2360" s="110"/>
      <c r="AC2360" s="110"/>
      <c r="AE2360" s="105"/>
      <c r="AF2360" s="105"/>
      <c r="AR2360" s="112"/>
    </row>
    <row r="2361" spans="2:44" x14ac:dyDescent="0.25">
      <c r="B2361" s="1" t="str">
        <f>IF(I2361="","",
(IF(N2361=FİLTRE!$H$6,2,0)+IF(FİLTRE!$H$6="TOPLAM",2,0))
)</f>
        <v/>
      </c>
      <c r="C2361">
        <f>IF(FİLTRE!$M$5="",9,(IF(U2361&gt;=FİLTRE!$M$5,1,0)))</f>
        <v>1</v>
      </c>
      <c r="D2361" s="1">
        <f>IF(FİLTRE!$M$6="",9,(IF('SKT LİSTESİ'!P2361&lt;=FİLTRE!$M$6,1,0)))</f>
        <v>1</v>
      </c>
      <c r="E2361" s="25" t="str">
        <f>IF(I2361="","",(COUNTIFS($L$4:L2361,L2361)))</f>
        <v/>
      </c>
      <c r="F2361" s="13">
        <f>IF(OR(B2361&lt;&gt;2,C2361&lt;&gt;1,D2361&lt;&gt;1,H2361&lt;&gt;1),0,
COUNTIFS($B$4:B2361,2,$C$4:C2361,1,$D$4:D2361,1,$H$4:H2361,1))</f>
        <v>0</v>
      </c>
      <c r="G2361" s="26" t="str">
        <f>IF(I2361="","",(COUNTIF($E$4:E2361,E2361)))</f>
        <v/>
      </c>
      <c r="H2361" s="1">
        <f>IF(AND(J2361="SAYIM",FİLTRE!$H$5="RAFTA",U2361&lt;&gt;0),1,0)+
IF(AND(J2361="İADE DEPO",FİLTRE!$H$5="İADE DEPO"),1,0)+
IF(FİLTRE!$H$5="TÜMÜ",1,0)+
IF(AND(J2361="FİRMA İADE",FİLTRE!$H$5="FİRMA İADE"),1,0)+
IF(AND(J2361="İMHA",FİLTRE!$H$5="İMHA"),1,0)</f>
        <v>1</v>
      </c>
      <c r="I2361" s="99"/>
      <c r="J2361" s="100"/>
      <c r="K2361" s="100"/>
      <c r="L2361" s="101"/>
      <c r="M2361" s="102"/>
      <c r="N2361" s="101"/>
      <c r="O2361" s="99"/>
      <c r="P2361" s="103"/>
      <c r="Q2361" s="104"/>
      <c r="R2361" s="50"/>
      <c r="S2361" s="105"/>
      <c r="T2361" s="106"/>
      <c r="U2361" s="107"/>
      <c r="V2361" s="108"/>
      <c r="W2361" s="107"/>
      <c r="X2361" s="107"/>
      <c r="AA2361" s="107"/>
      <c r="AB2361" s="110"/>
      <c r="AC2361" s="110"/>
      <c r="AE2361" s="105"/>
      <c r="AF2361" s="105"/>
      <c r="AR2361" s="112"/>
    </row>
    <row r="2362" spans="2:44" x14ac:dyDescent="0.25">
      <c r="B2362" s="1" t="str">
        <f>IF(I2362="","",
(IF(N2362=FİLTRE!$H$6,2,0)+IF(FİLTRE!$H$6="TOPLAM",2,0))
)</f>
        <v/>
      </c>
      <c r="C2362">
        <f>IF(FİLTRE!$M$5="",9,(IF(U2362&gt;=FİLTRE!$M$5,1,0)))</f>
        <v>1</v>
      </c>
      <c r="D2362" s="1">
        <f>IF(FİLTRE!$M$6="",9,(IF('SKT LİSTESİ'!P2362&lt;=FİLTRE!$M$6,1,0)))</f>
        <v>1</v>
      </c>
      <c r="E2362" s="25" t="str">
        <f>IF(I2362="","",(COUNTIFS($L$4:L2362,L2362)))</f>
        <v/>
      </c>
      <c r="F2362" s="13">
        <f>IF(OR(B2362&lt;&gt;2,C2362&lt;&gt;1,D2362&lt;&gt;1,H2362&lt;&gt;1),0,
COUNTIFS($B$4:B2362,2,$C$4:C2362,1,$D$4:D2362,1,$H$4:H2362,1))</f>
        <v>0</v>
      </c>
      <c r="G2362" s="26" t="str">
        <f>IF(I2362="","",(COUNTIF($E$4:E2362,E2362)))</f>
        <v/>
      </c>
      <c r="H2362" s="1">
        <f>IF(AND(J2362="SAYIM",FİLTRE!$H$5="RAFTA",U2362&lt;&gt;0),1,0)+
IF(AND(J2362="İADE DEPO",FİLTRE!$H$5="İADE DEPO"),1,0)+
IF(FİLTRE!$H$5="TÜMÜ",1,0)+
IF(AND(J2362="FİRMA İADE",FİLTRE!$H$5="FİRMA İADE"),1,0)+
IF(AND(J2362="İMHA",FİLTRE!$H$5="İMHA"),1,0)</f>
        <v>1</v>
      </c>
      <c r="I2362" s="99"/>
      <c r="J2362" s="100"/>
      <c r="K2362" s="100"/>
      <c r="L2362" s="101"/>
      <c r="M2362" s="102"/>
      <c r="N2362" s="101"/>
      <c r="O2362" s="99"/>
      <c r="P2362" s="103"/>
      <c r="Q2362" s="104"/>
      <c r="R2362" s="50"/>
      <c r="S2362" s="105"/>
      <c r="T2362" s="106"/>
      <c r="U2362" s="107"/>
      <c r="V2362" s="108"/>
      <c r="W2362" s="107"/>
      <c r="X2362" s="107"/>
      <c r="AA2362" s="107"/>
      <c r="AB2362" s="110"/>
      <c r="AC2362" s="110"/>
      <c r="AE2362" s="105"/>
      <c r="AF2362" s="105"/>
      <c r="AR2362" s="112"/>
    </row>
    <row r="2363" spans="2:44" x14ac:dyDescent="0.25">
      <c r="B2363" s="1" t="str">
        <f>IF(I2363="","",
(IF(N2363=FİLTRE!$H$6,2,0)+IF(FİLTRE!$H$6="TOPLAM",2,0))
)</f>
        <v/>
      </c>
      <c r="C2363">
        <f>IF(FİLTRE!$M$5="",9,(IF(U2363&gt;=FİLTRE!$M$5,1,0)))</f>
        <v>1</v>
      </c>
      <c r="D2363" s="1">
        <f>IF(FİLTRE!$M$6="",9,(IF('SKT LİSTESİ'!P2363&lt;=FİLTRE!$M$6,1,0)))</f>
        <v>1</v>
      </c>
      <c r="E2363" s="25" t="str">
        <f>IF(I2363="","",(COUNTIFS($L$4:L2363,L2363)))</f>
        <v/>
      </c>
      <c r="F2363" s="13">
        <f>IF(OR(B2363&lt;&gt;2,C2363&lt;&gt;1,D2363&lt;&gt;1,H2363&lt;&gt;1),0,
COUNTIFS($B$4:B2363,2,$C$4:C2363,1,$D$4:D2363,1,$H$4:H2363,1))</f>
        <v>0</v>
      </c>
      <c r="G2363" s="26" t="str">
        <f>IF(I2363="","",(COUNTIF($E$4:E2363,E2363)))</f>
        <v/>
      </c>
      <c r="H2363" s="1">
        <f>IF(AND(J2363="SAYIM",FİLTRE!$H$5="RAFTA",U2363&lt;&gt;0),1,0)+
IF(AND(J2363="İADE DEPO",FİLTRE!$H$5="İADE DEPO"),1,0)+
IF(FİLTRE!$H$5="TÜMÜ",1,0)+
IF(AND(J2363="FİRMA İADE",FİLTRE!$H$5="FİRMA İADE"),1,0)+
IF(AND(J2363="İMHA",FİLTRE!$H$5="İMHA"),1,0)</f>
        <v>1</v>
      </c>
      <c r="I2363" s="99"/>
      <c r="J2363" s="100"/>
      <c r="K2363" s="100"/>
      <c r="L2363" s="101"/>
      <c r="M2363" s="102"/>
      <c r="N2363" s="101"/>
      <c r="O2363" s="99"/>
      <c r="P2363" s="103"/>
      <c r="Q2363" s="104"/>
      <c r="R2363" s="50"/>
      <c r="S2363" s="105"/>
      <c r="T2363" s="106"/>
      <c r="U2363" s="107"/>
      <c r="V2363" s="108"/>
      <c r="W2363" s="107"/>
      <c r="X2363" s="107"/>
      <c r="AA2363" s="107"/>
      <c r="AB2363" s="110"/>
      <c r="AC2363" s="110"/>
      <c r="AE2363" s="105"/>
      <c r="AF2363" s="105"/>
      <c r="AR2363" s="112"/>
    </row>
    <row r="2364" spans="2:44" x14ac:dyDescent="0.25">
      <c r="B2364" s="1" t="str">
        <f>IF(I2364="","",
(IF(N2364=FİLTRE!$H$6,2,0)+IF(FİLTRE!$H$6="TOPLAM",2,0))
)</f>
        <v/>
      </c>
      <c r="C2364">
        <f>IF(FİLTRE!$M$5="",9,(IF(U2364&gt;=FİLTRE!$M$5,1,0)))</f>
        <v>1</v>
      </c>
      <c r="D2364" s="1">
        <f>IF(FİLTRE!$M$6="",9,(IF('SKT LİSTESİ'!P2364&lt;=FİLTRE!$M$6,1,0)))</f>
        <v>1</v>
      </c>
      <c r="E2364" s="25" t="str">
        <f>IF(I2364="","",(COUNTIFS($L$4:L2364,L2364)))</f>
        <v/>
      </c>
      <c r="F2364" s="13">
        <f>IF(OR(B2364&lt;&gt;2,C2364&lt;&gt;1,D2364&lt;&gt;1,H2364&lt;&gt;1),0,
COUNTIFS($B$4:B2364,2,$C$4:C2364,1,$D$4:D2364,1,$H$4:H2364,1))</f>
        <v>0</v>
      </c>
      <c r="G2364" s="26" t="str">
        <f>IF(I2364="","",(COUNTIF($E$4:E2364,E2364)))</f>
        <v/>
      </c>
      <c r="H2364" s="1">
        <f>IF(AND(J2364="SAYIM",FİLTRE!$H$5="RAFTA",U2364&lt;&gt;0),1,0)+
IF(AND(J2364="İADE DEPO",FİLTRE!$H$5="İADE DEPO"),1,0)+
IF(FİLTRE!$H$5="TÜMÜ",1,0)+
IF(AND(J2364="FİRMA İADE",FİLTRE!$H$5="FİRMA İADE"),1,0)+
IF(AND(J2364="İMHA",FİLTRE!$H$5="İMHA"),1,0)</f>
        <v>1</v>
      </c>
      <c r="I2364" s="99"/>
      <c r="J2364" s="100"/>
      <c r="K2364" s="100"/>
      <c r="L2364" s="101"/>
      <c r="M2364" s="102"/>
      <c r="N2364" s="101"/>
      <c r="O2364" s="99"/>
      <c r="P2364" s="103"/>
      <c r="Q2364" s="104"/>
      <c r="R2364" s="50"/>
      <c r="S2364" s="105"/>
      <c r="T2364" s="106"/>
      <c r="U2364" s="107"/>
      <c r="V2364" s="108"/>
      <c r="W2364" s="107"/>
      <c r="X2364" s="107"/>
      <c r="AA2364" s="107"/>
      <c r="AB2364" s="110"/>
      <c r="AC2364" s="110"/>
      <c r="AE2364" s="105"/>
      <c r="AF2364" s="105"/>
      <c r="AR2364" s="112"/>
    </row>
    <row r="2365" spans="2:44" x14ac:dyDescent="0.25">
      <c r="B2365" s="1" t="str">
        <f>IF(I2365="","",
(IF(N2365=FİLTRE!$H$6,2,0)+IF(FİLTRE!$H$6="TOPLAM",2,0))
)</f>
        <v/>
      </c>
      <c r="C2365">
        <f>IF(FİLTRE!$M$5="",9,(IF(U2365&gt;=FİLTRE!$M$5,1,0)))</f>
        <v>1</v>
      </c>
      <c r="D2365" s="1">
        <f>IF(FİLTRE!$M$6="",9,(IF('SKT LİSTESİ'!P2365&lt;=FİLTRE!$M$6,1,0)))</f>
        <v>1</v>
      </c>
      <c r="E2365" s="25" t="str">
        <f>IF(I2365="","",(COUNTIFS($L$4:L2365,L2365)))</f>
        <v/>
      </c>
      <c r="F2365" s="13">
        <f>IF(OR(B2365&lt;&gt;2,C2365&lt;&gt;1,D2365&lt;&gt;1,H2365&lt;&gt;1),0,
COUNTIFS($B$4:B2365,2,$C$4:C2365,1,$D$4:D2365,1,$H$4:H2365,1))</f>
        <v>0</v>
      </c>
      <c r="G2365" s="26" t="str">
        <f>IF(I2365="","",(COUNTIF($E$4:E2365,E2365)))</f>
        <v/>
      </c>
      <c r="H2365" s="1">
        <f>IF(AND(J2365="SAYIM",FİLTRE!$H$5="RAFTA",U2365&lt;&gt;0),1,0)+
IF(AND(J2365="İADE DEPO",FİLTRE!$H$5="İADE DEPO"),1,0)+
IF(FİLTRE!$H$5="TÜMÜ",1,0)+
IF(AND(J2365="FİRMA İADE",FİLTRE!$H$5="FİRMA İADE"),1,0)+
IF(AND(J2365="İMHA",FİLTRE!$H$5="İMHA"),1,0)</f>
        <v>1</v>
      </c>
      <c r="I2365" s="99"/>
      <c r="J2365" s="100"/>
      <c r="K2365" s="100"/>
      <c r="L2365" s="101"/>
      <c r="M2365" s="102"/>
      <c r="N2365" s="101"/>
      <c r="O2365" s="99"/>
      <c r="P2365" s="103"/>
      <c r="Q2365" s="104"/>
      <c r="R2365" s="50"/>
      <c r="S2365" s="105"/>
      <c r="T2365" s="106"/>
      <c r="U2365" s="107"/>
      <c r="V2365" s="108"/>
      <c r="W2365" s="107"/>
      <c r="X2365" s="107"/>
      <c r="AA2365" s="107"/>
      <c r="AB2365" s="110"/>
      <c r="AC2365" s="110"/>
      <c r="AE2365" s="105"/>
      <c r="AF2365" s="105"/>
      <c r="AR2365" s="112"/>
    </row>
    <row r="2366" spans="2:44" x14ac:dyDescent="0.25">
      <c r="B2366" s="1" t="str">
        <f>IF(I2366="","",
(IF(N2366=FİLTRE!$H$6,2,0)+IF(FİLTRE!$H$6="TOPLAM",2,0))
)</f>
        <v/>
      </c>
      <c r="C2366">
        <f>IF(FİLTRE!$M$5="",9,(IF(U2366&gt;=FİLTRE!$M$5,1,0)))</f>
        <v>1</v>
      </c>
      <c r="D2366" s="1">
        <f>IF(FİLTRE!$M$6="",9,(IF('SKT LİSTESİ'!P2366&lt;=FİLTRE!$M$6,1,0)))</f>
        <v>1</v>
      </c>
      <c r="E2366" s="25" t="str">
        <f>IF(I2366="","",(COUNTIFS($L$4:L2366,L2366)))</f>
        <v/>
      </c>
      <c r="F2366" s="13">
        <f>IF(OR(B2366&lt;&gt;2,C2366&lt;&gt;1,D2366&lt;&gt;1,H2366&lt;&gt;1),0,
COUNTIFS($B$4:B2366,2,$C$4:C2366,1,$D$4:D2366,1,$H$4:H2366,1))</f>
        <v>0</v>
      </c>
      <c r="G2366" s="26" t="str">
        <f>IF(I2366="","",(COUNTIF($E$4:E2366,E2366)))</f>
        <v/>
      </c>
      <c r="H2366" s="1">
        <f>IF(AND(J2366="SAYIM",FİLTRE!$H$5="RAFTA",U2366&lt;&gt;0),1,0)+
IF(AND(J2366="İADE DEPO",FİLTRE!$H$5="İADE DEPO"),1,0)+
IF(FİLTRE!$H$5="TÜMÜ",1,0)+
IF(AND(J2366="FİRMA İADE",FİLTRE!$H$5="FİRMA İADE"),1,0)+
IF(AND(J2366="İMHA",FİLTRE!$H$5="İMHA"),1,0)</f>
        <v>1</v>
      </c>
      <c r="I2366" s="99"/>
      <c r="J2366" s="100"/>
      <c r="K2366" s="100"/>
      <c r="L2366" s="101"/>
      <c r="M2366" s="102"/>
      <c r="N2366" s="101"/>
      <c r="O2366" s="99"/>
      <c r="P2366" s="103"/>
      <c r="Q2366" s="104"/>
      <c r="R2366" s="50"/>
      <c r="S2366" s="105"/>
      <c r="T2366" s="106"/>
      <c r="U2366" s="107"/>
      <c r="V2366" s="108"/>
      <c r="W2366" s="107"/>
      <c r="X2366" s="107"/>
      <c r="AA2366" s="107"/>
      <c r="AB2366" s="110"/>
      <c r="AC2366" s="110"/>
      <c r="AE2366" s="105"/>
      <c r="AF2366" s="105"/>
      <c r="AR2366" s="112"/>
    </row>
    <row r="2367" spans="2:44" x14ac:dyDescent="0.25">
      <c r="B2367" s="1" t="str">
        <f>IF(I2367="","",
(IF(N2367=FİLTRE!$H$6,2,0)+IF(FİLTRE!$H$6="TOPLAM",2,0))
)</f>
        <v/>
      </c>
      <c r="C2367">
        <f>IF(FİLTRE!$M$5="",9,(IF(U2367&gt;=FİLTRE!$M$5,1,0)))</f>
        <v>1</v>
      </c>
      <c r="D2367" s="1">
        <f>IF(FİLTRE!$M$6="",9,(IF('SKT LİSTESİ'!P2367&lt;=FİLTRE!$M$6,1,0)))</f>
        <v>1</v>
      </c>
      <c r="E2367" s="25" t="str">
        <f>IF(I2367="","",(COUNTIFS($L$4:L2367,L2367)))</f>
        <v/>
      </c>
      <c r="F2367" s="13">
        <f>IF(OR(B2367&lt;&gt;2,C2367&lt;&gt;1,D2367&lt;&gt;1,H2367&lt;&gt;1),0,
COUNTIFS($B$4:B2367,2,$C$4:C2367,1,$D$4:D2367,1,$H$4:H2367,1))</f>
        <v>0</v>
      </c>
      <c r="G2367" s="26" t="str">
        <f>IF(I2367="","",(COUNTIF($E$4:E2367,E2367)))</f>
        <v/>
      </c>
      <c r="H2367" s="1">
        <f>IF(AND(J2367="SAYIM",FİLTRE!$H$5="RAFTA",U2367&lt;&gt;0),1,0)+
IF(AND(J2367="İADE DEPO",FİLTRE!$H$5="İADE DEPO"),1,0)+
IF(FİLTRE!$H$5="TÜMÜ",1,0)+
IF(AND(J2367="FİRMA İADE",FİLTRE!$H$5="FİRMA İADE"),1,0)+
IF(AND(J2367="İMHA",FİLTRE!$H$5="İMHA"),1,0)</f>
        <v>1</v>
      </c>
      <c r="I2367" s="99"/>
      <c r="J2367" s="100"/>
      <c r="K2367" s="100"/>
      <c r="L2367" s="101"/>
      <c r="M2367" s="102"/>
      <c r="N2367" s="101"/>
      <c r="O2367" s="99"/>
      <c r="P2367" s="103"/>
      <c r="Q2367" s="104"/>
      <c r="R2367" s="50"/>
      <c r="S2367" s="105"/>
      <c r="T2367" s="106"/>
      <c r="U2367" s="107"/>
      <c r="V2367" s="108"/>
      <c r="W2367" s="107"/>
      <c r="X2367" s="107"/>
      <c r="AA2367" s="107"/>
      <c r="AB2367" s="110"/>
      <c r="AC2367" s="110"/>
      <c r="AE2367" s="105"/>
      <c r="AF2367" s="105"/>
      <c r="AR2367" s="112"/>
    </row>
    <row r="2368" spans="2:44" x14ac:dyDescent="0.25">
      <c r="B2368" s="1" t="str">
        <f>IF(I2368="","",
(IF(N2368=FİLTRE!$H$6,2,0)+IF(FİLTRE!$H$6="TOPLAM",2,0))
)</f>
        <v/>
      </c>
      <c r="C2368">
        <f>IF(FİLTRE!$M$5="",9,(IF(U2368&gt;=FİLTRE!$M$5,1,0)))</f>
        <v>1</v>
      </c>
      <c r="D2368" s="1">
        <f>IF(FİLTRE!$M$6="",9,(IF('SKT LİSTESİ'!P2368&lt;=FİLTRE!$M$6,1,0)))</f>
        <v>1</v>
      </c>
      <c r="E2368" s="25" t="str">
        <f>IF(I2368="","",(COUNTIFS($L$4:L2368,L2368)))</f>
        <v/>
      </c>
      <c r="F2368" s="13">
        <f>IF(OR(B2368&lt;&gt;2,C2368&lt;&gt;1,D2368&lt;&gt;1,H2368&lt;&gt;1),0,
COUNTIFS($B$4:B2368,2,$C$4:C2368,1,$D$4:D2368,1,$H$4:H2368,1))</f>
        <v>0</v>
      </c>
      <c r="G2368" s="26" t="str">
        <f>IF(I2368="","",(COUNTIF($E$4:E2368,E2368)))</f>
        <v/>
      </c>
      <c r="H2368" s="1">
        <f>IF(AND(J2368="SAYIM",FİLTRE!$H$5="RAFTA",U2368&lt;&gt;0),1,0)+
IF(AND(J2368="İADE DEPO",FİLTRE!$H$5="İADE DEPO"),1,0)+
IF(FİLTRE!$H$5="TÜMÜ",1,0)+
IF(AND(J2368="FİRMA İADE",FİLTRE!$H$5="FİRMA İADE"),1,0)+
IF(AND(J2368="İMHA",FİLTRE!$H$5="İMHA"),1,0)</f>
        <v>1</v>
      </c>
      <c r="I2368" s="99"/>
      <c r="J2368" s="100"/>
      <c r="K2368" s="100"/>
      <c r="L2368" s="101"/>
      <c r="M2368" s="102"/>
      <c r="N2368" s="101"/>
      <c r="O2368" s="99"/>
      <c r="P2368" s="103"/>
      <c r="Q2368" s="104"/>
      <c r="R2368" s="50"/>
      <c r="S2368" s="105"/>
      <c r="T2368" s="106"/>
      <c r="U2368" s="107"/>
      <c r="V2368" s="108"/>
      <c r="W2368" s="107"/>
      <c r="X2368" s="107"/>
      <c r="AA2368" s="107"/>
      <c r="AB2368" s="110"/>
      <c r="AC2368" s="110"/>
      <c r="AE2368" s="105"/>
      <c r="AF2368" s="105"/>
      <c r="AR2368" s="112"/>
    </row>
    <row r="2369" spans="2:44" x14ac:dyDescent="0.25">
      <c r="B2369" s="1" t="str">
        <f>IF(I2369="","",
(IF(N2369=FİLTRE!$H$6,2,0)+IF(FİLTRE!$H$6="TOPLAM",2,0))
)</f>
        <v/>
      </c>
      <c r="C2369">
        <f>IF(FİLTRE!$M$5="",9,(IF(U2369&gt;=FİLTRE!$M$5,1,0)))</f>
        <v>1</v>
      </c>
      <c r="D2369" s="1">
        <f>IF(FİLTRE!$M$6="",9,(IF('SKT LİSTESİ'!P2369&lt;=FİLTRE!$M$6,1,0)))</f>
        <v>1</v>
      </c>
      <c r="E2369" s="25" t="str">
        <f>IF(I2369="","",(COUNTIFS($L$4:L2369,L2369)))</f>
        <v/>
      </c>
      <c r="F2369" s="13">
        <f>IF(OR(B2369&lt;&gt;2,C2369&lt;&gt;1,D2369&lt;&gt;1,H2369&lt;&gt;1),0,
COUNTIFS($B$4:B2369,2,$C$4:C2369,1,$D$4:D2369,1,$H$4:H2369,1))</f>
        <v>0</v>
      </c>
      <c r="G2369" s="26" t="str">
        <f>IF(I2369="","",(COUNTIF($E$4:E2369,E2369)))</f>
        <v/>
      </c>
      <c r="H2369" s="1">
        <f>IF(AND(J2369="SAYIM",FİLTRE!$H$5="RAFTA",U2369&lt;&gt;0),1,0)+
IF(AND(J2369="İADE DEPO",FİLTRE!$H$5="İADE DEPO"),1,0)+
IF(FİLTRE!$H$5="TÜMÜ",1,0)+
IF(AND(J2369="FİRMA İADE",FİLTRE!$H$5="FİRMA İADE"),1,0)+
IF(AND(J2369="İMHA",FİLTRE!$H$5="İMHA"),1,0)</f>
        <v>1</v>
      </c>
      <c r="I2369" s="99"/>
      <c r="J2369" s="100"/>
      <c r="K2369" s="100"/>
      <c r="L2369" s="101"/>
      <c r="M2369" s="102"/>
      <c r="N2369" s="101"/>
      <c r="O2369" s="99"/>
      <c r="P2369" s="103"/>
      <c r="Q2369" s="104"/>
      <c r="R2369" s="50"/>
      <c r="S2369" s="105"/>
      <c r="T2369" s="106"/>
      <c r="U2369" s="107"/>
      <c r="V2369" s="108"/>
      <c r="W2369" s="107"/>
      <c r="X2369" s="107"/>
      <c r="AA2369" s="107"/>
      <c r="AB2369" s="110"/>
      <c r="AC2369" s="110"/>
      <c r="AE2369" s="105"/>
      <c r="AF2369" s="105"/>
      <c r="AR2369" s="112"/>
    </row>
    <row r="2370" spans="2:44" x14ac:dyDescent="0.25">
      <c r="B2370" s="1" t="str">
        <f>IF(I2370="","",
(IF(N2370=FİLTRE!$H$6,2,0)+IF(FİLTRE!$H$6="TOPLAM",2,0))
)</f>
        <v/>
      </c>
      <c r="C2370">
        <f>IF(FİLTRE!$M$5="",9,(IF(U2370&gt;=FİLTRE!$M$5,1,0)))</f>
        <v>1</v>
      </c>
      <c r="D2370" s="1">
        <f>IF(FİLTRE!$M$6="",9,(IF('SKT LİSTESİ'!P2370&lt;=FİLTRE!$M$6,1,0)))</f>
        <v>1</v>
      </c>
      <c r="E2370" s="25" t="str">
        <f>IF(I2370="","",(COUNTIFS($L$4:L2370,L2370)))</f>
        <v/>
      </c>
      <c r="F2370" s="13">
        <f>IF(OR(B2370&lt;&gt;2,C2370&lt;&gt;1,D2370&lt;&gt;1,H2370&lt;&gt;1),0,
COUNTIFS($B$4:B2370,2,$C$4:C2370,1,$D$4:D2370,1,$H$4:H2370,1))</f>
        <v>0</v>
      </c>
      <c r="G2370" s="26" t="str">
        <f>IF(I2370="","",(COUNTIF($E$4:E2370,E2370)))</f>
        <v/>
      </c>
      <c r="H2370" s="1">
        <f>IF(AND(J2370="SAYIM",FİLTRE!$H$5="RAFTA",U2370&lt;&gt;0),1,0)+
IF(AND(J2370="İADE DEPO",FİLTRE!$H$5="İADE DEPO"),1,0)+
IF(FİLTRE!$H$5="TÜMÜ",1,0)+
IF(AND(J2370="FİRMA İADE",FİLTRE!$H$5="FİRMA İADE"),1,0)+
IF(AND(J2370="İMHA",FİLTRE!$H$5="İMHA"),1,0)</f>
        <v>1</v>
      </c>
      <c r="I2370" s="99"/>
      <c r="J2370" s="100"/>
      <c r="K2370" s="100"/>
      <c r="L2370" s="101"/>
      <c r="M2370" s="102"/>
      <c r="N2370" s="101"/>
      <c r="O2370" s="99"/>
      <c r="P2370" s="103"/>
      <c r="Q2370" s="104"/>
      <c r="R2370" s="50"/>
      <c r="S2370" s="105"/>
      <c r="T2370" s="106"/>
      <c r="U2370" s="107"/>
      <c r="V2370" s="108"/>
      <c r="W2370" s="107"/>
      <c r="X2370" s="107"/>
      <c r="AA2370" s="107"/>
      <c r="AB2370" s="110"/>
      <c r="AC2370" s="110"/>
      <c r="AE2370" s="105"/>
      <c r="AF2370" s="105"/>
      <c r="AR2370" s="112"/>
    </row>
    <row r="2371" spans="2:44" x14ac:dyDescent="0.25">
      <c r="B2371" s="1" t="str">
        <f>IF(I2371="","",
(IF(N2371=FİLTRE!$H$6,2,0)+IF(FİLTRE!$H$6="TOPLAM",2,0))
)</f>
        <v/>
      </c>
      <c r="C2371">
        <f>IF(FİLTRE!$M$5="",9,(IF(U2371&gt;=FİLTRE!$M$5,1,0)))</f>
        <v>1</v>
      </c>
      <c r="D2371" s="1">
        <f>IF(FİLTRE!$M$6="",9,(IF('SKT LİSTESİ'!P2371&lt;=FİLTRE!$M$6,1,0)))</f>
        <v>1</v>
      </c>
      <c r="E2371" s="25" t="str">
        <f>IF(I2371="","",(COUNTIFS($L$4:L2371,L2371)))</f>
        <v/>
      </c>
      <c r="F2371" s="13">
        <f>IF(OR(B2371&lt;&gt;2,C2371&lt;&gt;1,D2371&lt;&gt;1,H2371&lt;&gt;1),0,
COUNTIFS($B$4:B2371,2,$C$4:C2371,1,$D$4:D2371,1,$H$4:H2371,1))</f>
        <v>0</v>
      </c>
      <c r="G2371" s="26" t="str">
        <f>IF(I2371="","",(COUNTIF($E$4:E2371,E2371)))</f>
        <v/>
      </c>
      <c r="H2371" s="1">
        <f>IF(AND(J2371="SAYIM",FİLTRE!$H$5="RAFTA",U2371&lt;&gt;0),1,0)+
IF(AND(J2371="İADE DEPO",FİLTRE!$H$5="İADE DEPO"),1,0)+
IF(FİLTRE!$H$5="TÜMÜ",1,0)+
IF(AND(J2371="FİRMA İADE",FİLTRE!$H$5="FİRMA İADE"),1,0)+
IF(AND(J2371="İMHA",FİLTRE!$H$5="İMHA"),1,0)</f>
        <v>1</v>
      </c>
      <c r="I2371" s="99"/>
      <c r="J2371" s="100"/>
      <c r="K2371" s="100"/>
      <c r="L2371" s="101"/>
      <c r="M2371" s="102"/>
      <c r="N2371" s="101"/>
      <c r="O2371" s="99"/>
      <c r="P2371" s="103"/>
      <c r="Q2371" s="104"/>
      <c r="R2371" s="50"/>
      <c r="S2371" s="105"/>
      <c r="T2371" s="106"/>
      <c r="U2371" s="107"/>
      <c r="V2371" s="108"/>
      <c r="W2371" s="107"/>
      <c r="X2371" s="107"/>
      <c r="AA2371" s="107"/>
      <c r="AB2371" s="110"/>
      <c r="AC2371" s="110"/>
      <c r="AE2371" s="105"/>
      <c r="AF2371" s="105"/>
      <c r="AR2371" s="112"/>
    </row>
    <row r="2372" spans="2:44" x14ac:dyDescent="0.25">
      <c r="B2372" s="1" t="str">
        <f>IF(I2372="","",
(IF(N2372=FİLTRE!$H$6,2,0)+IF(FİLTRE!$H$6="TOPLAM",2,0))
)</f>
        <v/>
      </c>
      <c r="C2372">
        <f>IF(FİLTRE!$M$5="",9,(IF(U2372&gt;=FİLTRE!$M$5,1,0)))</f>
        <v>1</v>
      </c>
      <c r="D2372" s="1">
        <f>IF(FİLTRE!$M$6="",9,(IF('SKT LİSTESİ'!P2372&lt;=FİLTRE!$M$6,1,0)))</f>
        <v>1</v>
      </c>
      <c r="E2372" s="25" t="str">
        <f>IF(I2372="","",(COUNTIFS($L$4:L2372,L2372)))</f>
        <v/>
      </c>
      <c r="F2372" s="13">
        <f>IF(OR(B2372&lt;&gt;2,C2372&lt;&gt;1,D2372&lt;&gt;1,H2372&lt;&gt;1),0,
COUNTIFS($B$4:B2372,2,$C$4:C2372,1,$D$4:D2372,1,$H$4:H2372,1))</f>
        <v>0</v>
      </c>
      <c r="G2372" s="26" t="str">
        <f>IF(I2372="","",(COUNTIF($E$4:E2372,E2372)))</f>
        <v/>
      </c>
      <c r="H2372" s="1">
        <f>IF(AND(J2372="SAYIM",FİLTRE!$H$5="RAFTA",U2372&lt;&gt;0),1,0)+
IF(AND(J2372="İADE DEPO",FİLTRE!$H$5="İADE DEPO"),1,0)+
IF(FİLTRE!$H$5="TÜMÜ",1,0)+
IF(AND(J2372="FİRMA İADE",FİLTRE!$H$5="FİRMA İADE"),1,0)+
IF(AND(J2372="İMHA",FİLTRE!$H$5="İMHA"),1,0)</f>
        <v>1</v>
      </c>
      <c r="I2372" s="99"/>
      <c r="J2372" s="100"/>
      <c r="K2372" s="100"/>
      <c r="L2372" s="101"/>
      <c r="M2372" s="102"/>
      <c r="N2372" s="101"/>
      <c r="O2372" s="99"/>
      <c r="P2372" s="103"/>
      <c r="Q2372" s="104"/>
      <c r="R2372" s="50"/>
      <c r="S2372" s="105"/>
      <c r="T2372" s="106"/>
      <c r="U2372" s="107"/>
      <c r="V2372" s="108"/>
      <c r="W2372" s="107"/>
      <c r="X2372" s="107"/>
      <c r="AA2372" s="107"/>
      <c r="AB2372" s="110"/>
      <c r="AC2372" s="110"/>
      <c r="AE2372" s="105"/>
      <c r="AF2372" s="105"/>
      <c r="AR2372" s="112"/>
    </row>
    <row r="2373" spans="2:44" x14ac:dyDescent="0.25">
      <c r="B2373" s="1" t="str">
        <f>IF(I2373="","",
(IF(N2373=FİLTRE!$H$6,2,0)+IF(FİLTRE!$H$6="TOPLAM",2,0))
)</f>
        <v/>
      </c>
      <c r="C2373">
        <f>IF(FİLTRE!$M$5="",9,(IF(U2373&gt;=FİLTRE!$M$5,1,0)))</f>
        <v>1</v>
      </c>
      <c r="D2373" s="1">
        <f>IF(FİLTRE!$M$6="",9,(IF('SKT LİSTESİ'!P2373&lt;=FİLTRE!$M$6,1,0)))</f>
        <v>1</v>
      </c>
      <c r="E2373" s="25" t="str">
        <f>IF(I2373="","",(COUNTIFS($L$4:L2373,L2373)))</f>
        <v/>
      </c>
      <c r="F2373" s="13">
        <f>IF(OR(B2373&lt;&gt;2,C2373&lt;&gt;1,D2373&lt;&gt;1,H2373&lt;&gt;1),0,
COUNTIFS($B$4:B2373,2,$C$4:C2373,1,$D$4:D2373,1,$H$4:H2373,1))</f>
        <v>0</v>
      </c>
      <c r="G2373" s="26" t="str">
        <f>IF(I2373="","",(COUNTIF($E$4:E2373,E2373)))</f>
        <v/>
      </c>
      <c r="H2373" s="1">
        <f>IF(AND(J2373="SAYIM",FİLTRE!$H$5="RAFTA",U2373&lt;&gt;0),1,0)+
IF(AND(J2373="İADE DEPO",FİLTRE!$H$5="İADE DEPO"),1,0)+
IF(FİLTRE!$H$5="TÜMÜ",1,0)+
IF(AND(J2373="FİRMA İADE",FİLTRE!$H$5="FİRMA İADE"),1,0)+
IF(AND(J2373="İMHA",FİLTRE!$H$5="İMHA"),1,0)</f>
        <v>1</v>
      </c>
      <c r="I2373" s="99"/>
      <c r="J2373" s="100"/>
      <c r="K2373" s="100"/>
      <c r="L2373" s="101"/>
      <c r="M2373" s="102"/>
      <c r="N2373" s="101"/>
      <c r="O2373" s="99"/>
      <c r="P2373" s="103"/>
      <c r="Q2373" s="104"/>
      <c r="R2373" s="50"/>
      <c r="S2373" s="105"/>
      <c r="T2373" s="106"/>
      <c r="U2373" s="107"/>
      <c r="V2373" s="108"/>
      <c r="W2373" s="107"/>
      <c r="X2373" s="107"/>
      <c r="AA2373" s="107"/>
      <c r="AB2373" s="110"/>
      <c r="AC2373" s="110"/>
      <c r="AE2373" s="105"/>
      <c r="AF2373" s="105"/>
      <c r="AR2373" s="112"/>
    </row>
    <row r="2374" spans="2:44" x14ac:dyDescent="0.25">
      <c r="B2374" s="1" t="str">
        <f>IF(I2374="","",
(IF(N2374=FİLTRE!$H$6,2,0)+IF(FİLTRE!$H$6="TOPLAM",2,0))
)</f>
        <v/>
      </c>
      <c r="C2374">
        <f>IF(FİLTRE!$M$5="",9,(IF(U2374&gt;=FİLTRE!$M$5,1,0)))</f>
        <v>1</v>
      </c>
      <c r="D2374" s="1">
        <f>IF(FİLTRE!$M$6="",9,(IF('SKT LİSTESİ'!P2374&lt;=FİLTRE!$M$6,1,0)))</f>
        <v>1</v>
      </c>
      <c r="E2374" s="25" t="str">
        <f>IF(I2374="","",(COUNTIFS($L$4:L2374,L2374)))</f>
        <v/>
      </c>
      <c r="F2374" s="13">
        <f>IF(OR(B2374&lt;&gt;2,C2374&lt;&gt;1,D2374&lt;&gt;1,H2374&lt;&gt;1),0,
COUNTIFS($B$4:B2374,2,$C$4:C2374,1,$D$4:D2374,1,$H$4:H2374,1))</f>
        <v>0</v>
      </c>
      <c r="G2374" s="26" t="str">
        <f>IF(I2374="","",(COUNTIF($E$4:E2374,E2374)))</f>
        <v/>
      </c>
      <c r="H2374" s="1">
        <f>IF(AND(J2374="SAYIM",FİLTRE!$H$5="RAFTA",U2374&lt;&gt;0),1,0)+
IF(AND(J2374="İADE DEPO",FİLTRE!$H$5="İADE DEPO"),1,0)+
IF(FİLTRE!$H$5="TÜMÜ",1,0)+
IF(AND(J2374="FİRMA İADE",FİLTRE!$H$5="FİRMA İADE"),1,0)+
IF(AND(J2374="İMHA",FİLTRE!$H$5="İMHA"),1,0)</f>
        <v>1</v>
      </c>
      <c r="I2374" s="99"/>
      <c r="J2374" s="100"/>
      <c r="K2374" s="100"/>
      <c r="L2374" s="101"/>
      <c r="M2374" s="102"/>
      <c r="N2374" s="101"/>
      <c r="O2374" s="99"/>
      <c r="P2374" s="103"/>
      <c r="Q2374" s="104"/>
      <c r="R2374" s="50"/>
      <c r="S2374" s="105"/>
      <c r="T2374" s="106"/>
      <c r="U2374" s="107"/>
      <c r="V2374" s="108"/>
      <c r="W2374" s="107"/>
      <c r="X2374" s="107"/>
      <c r="AA2374" s="107"/>
      <c r="AB2374" s="110"/>
      <c r="AC2374" s="110"/>
      <c r="AE2374" s="105"/>
      <c r="AF2374" s="105"/>
      <c r="AR2374" s="112"/>
    </row>
    <row r="2375" spans="2:44" x14ac:dyDescent="0.25">
      <c r="B2375" s="1" t="str">
        <f>IF(I2375="","",
(IF(N2375=FİLTRE!$H$6,2,0)+IF(FİLTRE!$H$6="TOPLAM",2,0))
)</f>
        <v/>
      </c>
      <c r="C2375">
        <f>IF(FİLTRE!$M$5="",9,(IF(U2375&gt;=FİLTRE!$M$5,1,0)))</f>
        <v>1</v>
      </c>
      <c r="D2375" s="1">
        <f>IF(FİLTRE!$M$6="",9,(IF('SKT LİSTESİ'!P2375&lt;=FİLTRE!$M$6,1,0)))</f>
        <v>1</v>
      </c>
      <c r="E2375" s="25" t="str">
        <f>IF(I2375="","",(COUNTIFS($L$4:L2375,L2375)))</f>
        <v/>
      </c>
      <c r="F2375" s="13">
        <f>IF(OR(B2375&lt;&gt;2,C2375&lt;&gt;1,D2375&lt;&gt;1,H2375&lt;&gt;1),0,
COUNTIFS($B$4:B2375,2,$C$4:C2375,1,$D$4:D2375,1,$H$4:H2375,1))</f>
        <v>0</v>
      </c>
      <c r="G2375" s="26" t="str">
        <f>IF(I2375="","",(COUNTIF($E$4:E2375,E2375)))</f>
        <v/>
      </c>
      <c r="H2375" s="1">
        <f>IF(AND(J2375="SAYIM",FİLTRE!$H$5="RAFTA",U2375&lt;&gt;0),1,0)+
IF(AND(J2375="İADE DEPO",FİLTRE!$H$5="İADE DEPO"),1,0)+
IF(FİLTRE!$H$5="TÜMÜ",1,0)+
IF(AND(J2375="FİRMA İADE",FİLTRE!$H$5="FİRMA İADE"),1,0)+
IF(AND(J2375="İMHA",FİLTRE!$H$5="İMHA"),1,0)</f>
        <v>1</v>
      </c>
      <c r="I2375" s="99"/>
      <c r="J2375" s="100"/>
      <c r="K2375" s="100"/>
      <c r="L2375" s="101"/>
      <c r="M2375" s="102"/>
      <c r="N2375" s="101"/>
      <c r="O2375" s="99"/>
      <c r="P2375" s="103"/>
      <c r="Q2375" s="104"/>
      <c r="R2375" s="50"/>
      <c r="S2375" s="105"/>
      <c r="T2375" s="106"/>
      <c r="U2375" s="107"/>
      <c r="V2375" s="108"/>
      <c r="W2375" s="107"/>
      <c r="X2375" s="107"/>
      <c r="AA2375" s="107"/>
      <c r="AB2375" s="110"/>
      <c r="AC2375" s="110"/>
      <c r="AE2375" s="105"/>
      <c r="AF2375" s="105"/>
      <c r="AR2375" s="112"/>
    </row>
    <row r="2376" spans="2:44" x14ac:dyDescent="0.25">
      <c r="B2376" s="1" t="str">
        <f>IF(I2376="","",
(IF(N2376=FİLTRE!$H$6,2,0)+IF(FİLTRE!$H$6="TOPLAM",2,0))
)</f>
        <v/>
      </c>
      <c r="C2376">
        <f>IF(FİLTRE!$M$5="",9,(IF(U2376&gt;=FİLTRE!$M$5,1,0)))</f>
        <v>1</v>
      </c>
      <c r="D2376" s="1">
        <f>IF(FİLTRE!$M$6="",9,(IF('SKT LİSTESİ'!P2376&lt;=FİLTRE!$M$6,1,0)))</f>
        <v>1</v>
      </c>
      <c r="E2376" s="25" t="str">
        <f>IF(I2376="","",(COUNTIFS($L$4:L2376,L2376)))</f>
        <v/>
      </c>
      <c r="F2376" s="13">
        <f>IF(OR(B2376&lt;&gt;2,C2376&lt;&gt;1,D2376&lt;&gt;1,H2376&lt;&gt;1),0,
COUNTIFS($B$4:B2376,2,$C$4:C2376,1,$D$4:D2376,1,$H$4:H2376,1))</f>
        <v>0</v>
      </c>
      <c r="G2376" s="26" t="str">
        <f>IF(I2376="","",(COUNTIF($E$4:E2376,E2376)))</f>
        <v/>
      </c>
      <c r="H2376" s="1">
        <f>IF(AND(J2376="SAYIM",FİLTRE!$H$5="RAFTA",U2376&lt;&gt;0),1,0)+
IF(AND(J2376="İADE DEPO",FİLTRE!$H$5="İADE DEPO"),1,0)+
IF(FİLTRE!$H$5="TÜMÜ",1,0)+
IF(AND(J2376="FİRMA İADE",FİLTRE!$H$5="FİRMA İADE"),1,0)+
IF(AND(J2376="İMHA",FİLTRE!$H$5="İMHA"),1,0)</f>
        <v>1</v>
      </c>
      <c r="I2376" s="99"/>
      <c r="J2376" s="100"/>
      <c r="K2376" s="100"/>
      <c r="L2376" s="101"/>
      <c r="M2376" s="102"/>
      <c r="N2376" s="101"/>
      <c r="O2376" s="99"/>
      <c r="P2376" s="103"/>
      <c r="Q2376" s="104"/>
      <c r="R2376" s="50"/>
      <c r="S2376" s="105"/>
      <c r="T2376" s="106"/>
      <c r="U2376" s="107"/>
      <c r="V2376" s="108"/>
      <c r="W2376" s="107"/>
      <c r="X2376" s="107"/>
      <c r="AA2376" s="107"/>
      <c r="AB2376" s="110"/>
      <c r="AC2376" s="110"/>
      <c r="AE2376" s="105"/>
      <c r="AF2376" s="105"/>
      <c r="AR2376" s="112"/>
    </row>
    <row r="2377" spans="2:44" x14ac:dyDescent="0.25">
      <c r="B2377" s="1" t="str">
        <f>IF(I2377="","",
(IF(N2377=FİLTRE!$H$6,2,0)+IF(FİLTRE!$H$6="TOPLAM",2,0))
)</f>
        <v/>
      </c>
      <c r="C2377">
        <f>IF(FİLTRE!$M$5="",9,(IF(U2377&gt;=FİLTRE!$M$5,1,0)))</f>
        <v>1</v>
      </c>
      <c r="D2377" s="1">
        <f>IF(FİLTRE!$M$6="",9,(IF('SKT LİSTESİ'!P2377&lt;=FİLTRE!$M$6,1,0)))</f>
        <v>1</v>
      </c>
      <c r="E2377" s="25" t="str">
        <f>IF(I2377="","",(COUNTIFS($L$4:L2377,L2377)))</f>
        <v/>
      </c>
      <c r="F2377" s="13">
        <f>IF(OR(B2377&lt;&gt;2,C2377&lt;&gt;1,D2377&lt;&gt;1,H2377&lt;&gt;1),0,
COUNTIFS($B$4:B2377,2,$C$4:C2377,1,$D$4:D2377,1,$H$4:H2377,1))</f>
        <v>0</v>
      </c>
      <c r="G2377" s="26" t="str">
        <f>IF(I2377="","",(COUNTIF($E$4:E2377,E2377)))</f>
        <v/>
      </c>
      <c r="H2377" s="1">
        <f>IF(AND(J2377="SAYIM",FİLTRE!$H$5="RAFTA",U2377&lt;&gt;0),1,0)+
IF(AND(J2377="İADE DEPO",FİLTRE!$H$5="İADE DEPO"),1,0)+
IF(FİLTRE!$H$5="TÜMÜ",1,0)+
IF(AND(J2377="FİRMA İADE",FİLTRE!$H$5="FİRMA İADE"),1,0)+
IF(AND(J2377="İMHA",FİLTRE!$H$5="İMHA"),1,0)</f>
        <v>1</v>
      </c>
      <c r="I2377" s="99"/>
      <c r="J2377" s="100"/>
      <c r="K2377" s="100"/>
      <c r="L2377" s="101"/>
      <c r="M2377" s="102"/>
      <c r="N2377" s="101"/>
      <c r="O2377" s="99"/>
      <c r="P2377" s="103"/>
      <c r="Q2377" s="104"/>
      <c r="R2377" s="50"/>
      <c r="S2377" s="105"/>
      <c r="T2377" s="106"/>
      <c r="U2377" s="107"/>
      <c r="V2377" s="108"/>
      <c r="W2377" s="107"/>
      <c r="X2377" s="107"/>
      <c r="AA2377" s="107"/>
      <c r="AB2377" s="110"/>
      <c r="AC2377" s="110"/>
      <c r="AE2377" s="105"/>
      <c r="AF2377" s="105"/>
      <c r="AR2377" s="112"/>
    </row>
    <row r="2378" spans="2:44" x14ac:dyDescent="0.25">
      <c r="B2378" s="1" t="str">
        <f>IF(I2378="","",
(IF(N2378=FİLTRE!$H$6,2,0)+IF(FİLTRE!$H$6="TOPLAM",2,0))
)</f>
        <v/>
      </c>
      <c r="C2378">
        <f>IF(FİLTRE!$M$5="",9,(IF(U2378&gt;=FİLTRE!$M$5,1,0)))</f>
        <v>1</v>
      </c>
      <c r="D2378" s="1">
        <f>IF(FİLTRE!$M$6="",9,(IF('SKT LİSTESİ'!P2378&lt;=FİLTRE!$M$6,1,0)))</f>
        <v>1</v>
      </c>
      <c r="E2378" s="25" t="str">
        <f>IF(I2378="","",(COUNTIFS($L$4:L2378,L2378)))</f>
        <v/>
      </c>
      <c r="F2378" s="13">
        <f>IF(OR(B2378&lt;&gt;2,C2378&lt;&gt;1,D2378&lt;&gt;1,H2378&lt;&gt;1),0,
COUNTIFS($B$4:B2378,2,$C$4:C2378,1,$D$4:D2378,1,$H$4:H2378,1))</f>
        <v>0</v>
      </c>
      <c r="G2378" s="26" t="str">
        <f>IF(I2378="","",(COUNTIF($E$4:E2378,E2378)))</f>
        <v/>
      </c>
      <c r="H2378" s="1">
        <f>IF(AND(J2378="SAYIM",FİLTRE!$H$5="RAFTA",U2378&lt;&gt;0),1,0)+
IF(AND(J2378="İADE DEPO",FİLTRE!$H$5="İADE DEPO"),1,0)+
IF(FİLTRE!$H$5="TÜMÜ",1,0)+
IF(AND(J2378="FİRMA İADE",FİLTRE!$H$5="FİRMA İADE"),1,0)+
IF(AND(J2378="İMHA",FİLTRE!$H$5="İMHA"),1,0)</f>
        <v>1</v>
      </c>
      <c r="I2378" s="99"/>
      <c r="J2378" s="100"/>
      <c r="K2378" s="100"/>
      <c r="L2378" s="101"/>
      <c r="M2378" s="102"/>
      <c r="N2378" s="101"/>
      <c r="O2378" s="99"/>
      <c r="P2378" s="103"/>
      <c r="Q2378" s="104"/>
      <c r="R2378" s="50"/>
      <c r="S2378" s="105"/>
      <c r="T2378" s="106"/>
      <c r="U2378" s="107"/>
      <c r="V2378" s="108"/>
      <c r="W2378" s="107"/>
      <c r="X2378" s="107"/>
      <c r="AA2378" s="107"/>
      <c r="AB2378" s="110"/>
      <c r="AC2378" s="110"/>
      <c r="AE2378" s="105"/>
      <c r="AF2378" s="105"/>
      <c r="AR2378" s="112"/>
    </row>
    <row r="2379" spans="2:44" x14ac:dyDescent="0.25">
      <c r="B2379" s="1" t="str">
        <f>IF(I2379="","",
(IF(N2379=FİLTRE!$H$6,2,0)+IF(FİLTRE!$H$6="TOPLAM",2,0))
)</f>
        <v/>
      </c>
      <c r="C2379">
        <f>IF(FİLTRE!$M$5="",9,(IF(U2379&gt;=FİLTRE!$M$5,1,0)))</f>
        <v>1</v>
      </c>
      <c r="D2379" s="1">
        <f>IF(FİLTRE!$M$6="",9,(IF('SKT LİSTESİ'!P2379&lt;=FİLTRE!$M$6,1,0)))</f>
        <v>1</v>
      </c>
      <c r="E2379" s="25" t="str">
        <f>IF(I2379="","",(COUNTIFS($L$4:L2379,L2379)))</f>
        <v/>
      </c>
      <c r="F2379" s="13">
        <f>IF(OR(B2379&lt;&gt;2,C2379&lt;&gt;1,D2379&lt;&gt;1,H2379&lt;&gt;1),0,
COUNTIFS($B$4:B2379,2,$C$4:C2379,1,$D$4:D2379,1,$H$4:H2379,1))</f>
        <v>0</v>
      </c>
      <c r="G2379" s="26" t="str">
        <f>IF(I2379="","",(COUNTIF($E$4:E2379,E2379)))</f>
        <v/>
      </c>
      <c r="H2379" s="1">
        <f>IF(AND(J2379="SAYIM",FİLTRE!$H$5="RAFTA",U2379&lt;&gt;0),1,0)+
IF(AND(J2379="İADE DEPO",FİLTRE!$H$5="İADE DEPO"),1,0)+
IF(FİLTRE!$H$5="TÜMÜ",1,0)+
IF(AND(J2379="FİRMA İADE",FİLTRE!$H$5="FİRMA İADE"),1,0)+
IF(AND(J2379="İMHA",FİLTRE!$H$5="İMHA"),1,0)</f>
        <v>1</v>
      </c>
      <c r="I2379" s="99"/>
      <c r="J2379" s="100"/>
      <c r="K2379" s="100"/>
      <c r="L2379" s="101"/>
      <c r="M2379" s="102"/>
      <c r="N2379" s="101"/>
      <c r="O2379" s="99"/>
      <c r="P2379" s="103"/>
      <c r="Q2379" s="104"/>
      <c r="R2379" s="50"/>
      <c r="S2379" s="105"/>
      <c r="T2379" s="106"/>
      <c r="U2379" s="107"/>
      <c r="V2379" s="108"/>
      <c r="W2379" s="107"/>
      <c r="X2379" s="107"/>
      <c r="AA2379" s="107"/>
      <c r="AB2379" s="110"/>
      <c r="AC2379" s="110"/>
      <c r="AE2379" s="105"/>
      <c r="AF2379" s="105"/>
      <c r="AR2379" s="112"/>
    </row>
    <row r="2380" spans="2:44" x14ac:dyDescent="0.25">
      <c r="B2380" s="1" t="str">
        <f>IF(I2380="","",
(IF(N2380=FİLTRE!$H$6,2,0)+IF(FİLTRE!$H$6="TOPLAM",2,0))
)</f>
        <v/>
      </c>
      <c r="C2380">
        <f>IF(FİLTRE!$M$5="",9,(IF(U2380&gt;=FİLTRE!$M$5,1,0)))</f>
        <v>1</v>
      </c>
      <c r="D2380" s="1">
        <f>IF(FİLTRE!$M$6="",9,(IF('SKT LİSTESİ'!P2380&lt;=FİLTRE!$M$6,1,0)))</f>
        <v>1</v>
      </c>
      <c r="E2380" s="25" t="str">
        <f>IF(I2380="","",(COUNTIFS($L$4:L2380,L2380)))</f>
        <v/>
      </c>
      <c r="F2380" s="13">
        <f>IF(OR(B2380&lt;&gt;2,C2380&lt;&gt;1,D2380&lt;&gt;1,H2380&lt;&gt;1),0,
COUNTIFS($B$4:B2380,2,$C$4:C2380,1,$D$4:D2380,1,$H$4:H2380,1))</f>
        <v>0</v>
      </c>
      <c r="G2380" s="26" t="str">
        <f>IF(I2380="","",(COUNTIF($E$4:E2380,E2380)))</f>
        <v/>
      </c>
      <c r="H2380" s="1">
        <f>IF(AND(J2380="SAYIM",FİLTRE!$H$5="RAFTA",U2380&lt;&gt;0),1,0)+
IF(AND(J2380="İADE DEPO",FİLTRE!$H$5="İADE DEPO"),1,0)+
IF(FİLTRE!$H$5="TÜMÜ",1,0)+
IF(AND(J2380="FİRMA İADE",FİLTRE!$H$5="FİRMA İADE"),1,0)+
IF(AND(J2380="İMHA",FİLTRE!$H$5="İMHA"),1,0)</f>
        <v>1</v>
      </c>
      <c r="I2380" s="99"/>
      <c r="J2380" s="100"/>
      <c r="K2380" s="100"/>
      <c r="L2380" s="101"/>
      <c r="M2380" s="102"/>
      <c r="N2380" s="101"/>
      <c r="O2380" s="99"/>
      <c r="P2380" s="103"/>
      <c r="Q2380" s="104"/>
      <c r="R2380" s="50"/>
      <c r="S2380" s="105"/>
      <c r="T2380" s="106"/>
      <c r="U2380" s="107"/>
      <c r="V2380" s="108"/>
      <c r="W2380" s="107"/>
      <c r="X2380" s="107"/>
      <c r="AA2380" s="107"/>
      <c r="AB2380" s="110"/>
      <c r="AC2380" s="110"/>
      <c r="AE2380" s="105"/>
      <c r="AF2380" s="105"/>
      <c r="AR2380" s="112"/>
    </row>
    <row r="2381" spans="2:44" x14ac:dyDescent="0.25">
      <c r="B2381" s="1" t="str">
        <f>IF(I2381="","",
(IF(N2381=FİLTRE!$H$6,2,0)+IF(FİLTRE!$H$6="TOPLAM",2,0))
)</f>
        <v/>
      </c>
      <c r="C2381">
        <f>IF(FİLTRE!$M$5="",9,(IF(U2381&gt;=FİLTRE!$M$5,1,0)))</f>
        <v>1</v>
      </c>
      <c r="D2381" s="1">
        <f>IF(FİLTRE!$M$6="",9,(IF('SKT LİSTESİ'!P2381&lt;=FİLTRE!$M$6,1,0)))</f>
        <v>1</v>
      </c>
      <c r="E2381" s="25" t="str">
        <f>IF(I2381="","",(COUNTIFS($L$4:L2381,L2381)))</f>
        <v/>
      </c>
      <c r="F2381" s="13">
        <f>IF(OR(B2381&lt;&gt;2,C2381&lt;&gt;1,D2381&lt;&gt;1,H2381&lt;&gt;1),0,
COUNTIFS($B$4:B2381,2,$C$4:C2381,1,$D$4:D2381,1,$H$4:H2381,1))</f>
        <v>0</v>
      </c>
      <c r="G2381" s="26" t="str">
        <f>IF(I2381="","",(COUNTIF($E$4:E2381,E2381)))</f>
        <v/>
      </c>
      <c r="H2381" s="1">
        <f>IF(AND(J2381="SAYIM",FİLTRE!$H$5="RAFTA",U2381&lt;&gt;0),1,0)+
IF(AND(J2381="İADE DEPO",FİLTRE!$H$5="İADE DEPO"),1,0)+
IF(FİLTRE!$H$5="TÜMÜ",1,0)+
IF(AND(J2381="FİRMA İADE",FİLTRE!$H$5="FİRMA İADE"),1,0)+
IF(AND(J2381="İMHA",FİLTRE!$H$5="İMHA"),1,0)</f>
        <v>1</v>
      </c>
      <c r="I2381" s="99"/>
      <c r="J2381" s="100"/>
      <c r="K2381" s="100"/>
      <c r="L2381" s="101"/>
      <c r="M2381" s="102"/>
      <c r="N2381" s="101"/>
      <c r="O2381" s="99"/>
      <c r="P2381" s="103"/>
      <c r="Q2381" s="104"/>
      <c r="R2381" s="50"/>
      <c r="S2381" s="105"/>
      <c r="T2381" s="106"/>
      <c r="U2381" s="107"/>
      <c r="V2381" s="108"/>
      <c r="W2381" s="107"/>
      <c r="X2381" s="107"/>
      <c r="AA2381" s="107"/>
      <c r="AB2381" s="110"/>
      <c r="AC2381" s="110"/>
      <c r="AE2381" s="105"/>
      <c r="AF2381" s="105"/>
      <c r="AR2381" s="112"/>
    </row>
    <row r="2382" spans="2:44" x14ac:dyDescent="0.25">
      <c r="B2382" s="1" t="str">
        <f>IF(I2382="","",
(IF(N2382=FİLTRE!$H$6,2,0)+IF(FİLTRE!$H$6="TOPLAM",2,0))
)</f>
        <v/>
      </c>
      <c r="C2382">
        <f>IF(FİLTRE!$M$5="",9,(IF(U2382&gt;=FİLTRE!$M$5,1,0)))</f>
        <v>1</v>
      </c>
      <c r="D2382" s="1">
        <f>IF(FİLTRE!$M$6="",9,(IF('SKT LİSTESİ'!P2382&lt;=FİLTRE!$M$6,1,0)))</f>
        <v>1</v>
      </c>
      <c r="E2382" s="25" t="str">
        <f>IF(I2382="","",(COUNTIFS($L$4:L2382,L2382)))</f>
        <v/>
      </c>
      <c r="F2382" s="13">
        <f>IF(OR(B2382&lt;&gt;2,C2382&lt;&gt;1,D2382&lt;&gt;1,H2382&lt;&gt;1),0,
COUNTIFS($B$4:B2382,2,$C$4:C2382,1,$D$4:D2382,1,$H$4:H2382,1))</f>
        <v>0</v>
      </c>
      <c r="G2382" s="26" t="str">
        <f>IF(I2382="","",(COUNTIF($E$4:E2382,E2382)))</f>
        <v/>
      </c>
      <c r="H2382" s="1">
        <f>IF(AND(J2382="SAYIM",FİLTRE!$H$5="RAFTA",U2382&lt;&gt;0),1,0)+
IF(AND(J2382="İADE DEPO",FİLTRE!$H$5="İADE DEPO"),1,0)+
IF(FİLTRE!$H$5="TÜMÜ",1,0)+
IF(AND(J2382="FİRMA İADE",FİLTRE!$H$5="FİRMA İADE"),1,0)+
IF(AND(J2382="İMHA",FİLTRE!$H$5="İMHA"),1,0)</f>
        <v>1</v>
      </c>
      <c r="I2382" s="99"/>
      <c r="J2382" s="100"/>
      <c r="K2382" s="100"/>
      <c r="L2382" s="101"/>
      <c r="M2382" s="102"/>
      <c r="N2382" s="101"/>
      <c r="O2382" s="99"/>
      <c r="P2382" s="103"/>
      <c r="Q2382" s="104"/>
      <c r="R2382" s="50"/>
      <c r="S2382" s="105"/>
      <c r="T2382" s="106"/>
      <c r="U2382" s="107"/>
      <c r="V2382" s="108"/>
      <c r="W2382" s="107"/>
      <c r="X2382" s="107"/>
      <c r="AA2382" s="107"/>
      <c r="AB2382" s="110"/>
      <c r="AC2382" s="110"/>
      <c r="AE2382" s="105"/>
      <c r="AF2382" s="105"/>
      <c r="AR2382" s="112"/>
    </row>
    <row r="2383" spans="2:44" x14ac:dyDescent="0.25">
      <c r="B2383" s="1" t="str">
        <f>IF(I2383="","",
(IF(N2383=FİLTRE!$H$6,2,0)+IF(FİLTRE!$H$6="TOPLAM",2,0))
)</f>
        <v/>
      </c>
      <c r="C2383">
        <f>IF(FİLTRE!$M$5="",9,(IF(U2383&gt;=FİLTRE!$M$5,1,0)))</f>
        <v>1</v>
      </c>
      <c r="D2383" s="1">
        <f>IF(FİLTRE!$M$6="",9,(IF('SKT LİSTESİ'!P2383&lt;=FİLTRE!$M$6,1,0)))</f>
        <v>1</v>
      </c>
      <c r="E2383" s="25" t="str">
        <f>IF(I2383="","",(COUNTIFS($L$4:L2383,L2383)))</f>
        <v/>
      </c>
      <c r="F2383" s="13">
        <f>IF(OR(B2383&lt;&gt;2,C2383&lt;&gt;1,D2383&lt;&gt;1,H2383&lt;&gt;1),0,
COUNTIFS($B$4:B2383,2,$C$4:C2383,1,$D$4:D2383,1,$H$4:H2383,1))</f>
        <v>0</v>
      </c>
      <c r="G2383" s="26" t="str">
        <f>IF(I2383="","",(COUNTIF($E$4:E2383,E2383)))</f>
        <v/>
      </c>
      <c r="H2383" s="1">
        <f>IF(AND(J2383="SAYIM",FİLTRE!$H$5="RAFTA",U2383&lt;&gt;0),1,0)+
IF(AND(J2383="İADE DEPO",FİLTRE!$H$5="İADE DEPO"),1,0)+
IF(FİLTRE!$H$5="TÜMÜ",1,0)+
IF(AND(J2383="FİRMA İADE",FİLTRE!$H$5="FİRMA İADE"),1,0)+
IF(AND(J2383="İMHA",FİLTRE!$H$5="İMHA"),1,0)</f>
        <v>1</v>
      </c>
      <c r="I2383" s="99"/>
      <c r="J2383" s="100"/>
      <c r="K2383" s="100"/>
      <c r="L2383" s="101"/>
      <c r="M2383" s="102"/>
      <c r="N2383" s="101"/>
      <c r="O2383" s="99"/>
      <c r="P2383" s="103"/>
      <c r="Q2383" s="104"/>
      <c r="R2383" s="50"/>
      <c r="S2383" s="105"/>
      <c r="T2383" s="106"/>
      <c r="U2383" s="107"/>
      <c r="V2383" s="108"/>
      <c r="W2383" s="107"/>
      <c r="X2383" s="107"/>
      <c r="AA2383" s="107"/>
      <c r="AB2383" s="110"/>
      <c r="AC2383" s="110"/>
      <c r="AE2383" s="105"/>
      <c r="AF2383" s="105"/>
      <c r="AR2383" s="112"/>
    </row>
    <row r="2384" spans="2:44" x14ac:dyDescent="0.25">
      <c r="B2384" s="1" t="str">
        <f>IF(I2384="","",
(IF(N2384=FİLTRE!$H$6,2,0)+IF(FİLTRE!$H$6="TOPLAM",2,0))
)</f>
        <v/>
      </c>
      <c r="C2384">
        <f>IF(FİLTRE!$M$5="",9,(IF(U2384&gt;=FİLTRE!$M$5,1,0)))</f>
        <v>1</v>
      </c>
      <c r="D2384" s="1">
        <f>IF(FİLTRE!$M$6="",9,(IF('SKT LİSTESİ'!P2384&lt;=FİLTRE!$M$6,1,0)))</f>
        <v>1</v>
      </c>
      <c r="E2384" s="25" t="str">
        <f>IF(I2384="","",(COUNTIFS($L$4:L2384,L2384)))</f>
        <v/>
      </c>
      <c r="F2384" s="13">
        <f>IF(OR(B2384&lt;&gt;2,C2384&lt;&gt;1,D2384&lt;&gt;1,H2384&lt;&gt;1),0,
COUNTIFS($B$4:B2384,2,$C$4:C2384,1,$D$4:D2384,1,$H$4:H2384,1))</f>
        <v>0</v>
      </c>
      <c r="G2384" s="26" t="str">
        <f>IF(I2384="","",(COUNTIF($E$4:E2384,E2384)))</f>
        <v/>
      </c>
      <c r="H2384" s="1">
        <f>IF(AND(J2384="SAYIM",FİLTRE!$H$5="RAFTA",U2384&lt;&gt;0),1,0)+
IF(AND(J2384="İADE DEPO",FİLTRE!$H$5="İADE DEPO"),1,0)+
IF(FİLTRE!$H$5="TÜMÜ",1,0)+
IF(AND(J2384="FİRMA İADE",FİLTRE!$H$5="FİRMA İADE"),1,0)+
IF(AND(J2384="İMHA",FİLTRE!$H$5="İMHA"),1,0)</f>
        <v>1</v>
      </c>
      <c r="I2384" s="99"/>
      <c r="J2384" s="100"/>
      <c r="K2384" s="100"/>
      <c r="L2384" s="101"/>
      <c r="M2384" s="102"/>
      <c r="N2384" s="101"/>
      <c r="O2384" s="99"/>
      <c r="P2384" s="103"/>
      <c r="Q2384" s="104"/>
      <c r="R2384" s="50"/>
      <c r="S2384" s="105"/>
      <c r="T2384" s="106"/>
      <c r="U2384" s="107"/>
      <c r="V2384" s="108"/>
      <c r="W2384" s="107"/>
      <c r="X2384" s="107"/>
      <c r="AA2384" s="107"/>
      <c r="AB2384" s="110"/>
      <c r="AC2384" s="110"/>
      <c r="AE2384" s="105"/>
      <c r="AF2384" s="105"/>
      <c r="AR2384" s="112"/>
    </row>
    <row r="2385" spans="2:44" x14ac:dyDescent="0.25">
      <c r="B2385" s="1" t="str">
        <f>IF(I2385="","",
(IF(N2385=FİLTRE!$H$6,2,0)+IF(FİLTRE!$H$6="TOPLAM",2,0))
)</f>
        <v/>
      </c>
      <c r="C2385">
        <f>IF(FİLTRE!$M$5="",9,(IF(U2385&gt;=FİLTRE!$M$5,1,0)))</f>
        <v>1</v>
      </c>
      <c r="D2385" s="1">
        <f>IF(FİLTRE!$M$6="",9,(IF('SKT LİSTESİ'!P2385&lt;=FİLTRE!$M$6,1,0)))</f>
        <v>1</v>
      </c>
      <c r="E2385" s="25" t="str">
        <f>IF(I2385="","",(COUNTIFS($L$4:L2385,L2385)))</f>
        <v/>
      </c>
      <c r="F2385" s="13">
        <f>IF(OR(B2385&lt;&gt;2,C2385&lt;&gt;1,D2385&lt;&gt;1,H2385&lt;&gt;1),0,
COUNTIFS($B$4:B2385,2,$C$4:C2385,1,$D$4:D2385,1,$H$4:H2385,1))</f>
        <v>0</v>
      </c>
      <c r="G2385" s="26" t="str">
        <f>IF(I2385="","",(COUNTIF($E$4:E2385,E2385)))</f>
        <v/>
      </c>
      <c r="H2385" s="1">
        <f>IF(AND(J2385="SAYIM",FİLTRE!$H$5="RAFTA",U2385&lt;&gt;0),1,0)+
IF(AND(J2385="İADE DEPO",FİLTRE!$H$5="İADE DEPO"),1,0)+
IF(FİLTRE!$H$5="TÜMÜ",1,0)+
IF(AND(J2385="FİRMA İADE",FİLTRE!$H$5="FİRMA İADE"),1,0)+
IF(AND(J2385="İMHA",FİLTRE!$H$5="İMHA"),1,0)</f>
        <v>1</v>
      </c>
      <c r="I2385" s="99"/>
      <c r="J2385" s="100"/>
      <c r="K2385" s="100"/>
      <c r="L2385" s="101"/>
      <c r="M2385" s="102"/>
      <c r="N2385" s="101"/>
      <c r="O2385" s="99"/>
      <c r="P2385" s="103"/>
      <c r="Q2385" s="104"/>
      <c r="R2385" s="50"/>
      <c r="S2385" s="105"/>
      <c r="T2385" s="106"/>
      <c r="U2385" s="107"/>
      <c r="V2385" s="108"/>
      <c r="W2385" s="107"/>
      <c r="X2385" s="107"/>
      <c r="AA2385" s="107"/>
      <c r="AB2385" s="110"/>
      <c r="AC2385" s="110"/>
      <c r="AE2385" s="105"/>
      <c r="AF2385" s="105"/>
      <c r="AR2385" s="112"/>
    </row>
    <row r="2386" spans="2:44" x14ac:dyDescent="0.25">
      <c r="B2386" s="1" t="str">
        <f>IF(I2386="","",
(IF(N2386=FİLTRE!$H$6,2,0)+IF(FİLTRE!$H$6="TOPLAM",2,0))
)</f>
        <v/>
      </c>
      <c r="C2386">
        <f>IF(FİLTRE!$M$5="",9,(IF(U2386&gt;=FİLTRE!$M$5,1,0)))</f>
        <v>1</v>
      </c>
      <c r="D2386" s="1">
        <f>IF(FİLTRE!$M$6="",9,(IF('SKT LİSTESİ'!P2386&lt;=FİLTRE!$M$6,1,0)))</f>
        <v>1</v>
      </c>
      <c r="E2386" s="25" t="str">
        <f>IF(I2386="","",(COUNTIFS($L$4:L2386,L2386)))</f>
        <v/>
      </c>
      <c r="F2386" s="13">
        <f>IF(OR(B2386&lt;&gt;2,C2386&lt;&gt;1,D2386&lt;&gt;1,H2386&lt;&gt;1),0,
COUNTIFS($B$4:B2386,2,$C$4:C2386,1,$D$4:D2386,1,$H$4:H2386,1))</f>
        <v>0</v>
      </c>
      <c r="G2386" s="26" t="str">
        <f>IF(I2386="","",(COUNTIF($E$4:E2386,E2386)))</f>
        <v/>
      </c>
      <c r="H2386" s="1">
        <f>IF(AND(J2386="SAYIM",FİLTRE!$H$5="RAFTA",U2386&lt;&gt;0),1,0)+
IF(AND(J2386="İADE DEPO",FİLTRE!$H$5="İADE DEPO"),1,0)+
IF(FİLTRE!$H$5="TÜMÜ",1,0)+
IF(AND(J2386="FİRMA İADE",FİLTRE!$H$5="FİRMA İADE"),1,0)+
IF(AND(J2386="İMHA",FİLTRE!$H$5="İMHA"),1,0)</f>
        <v>1</v>
      </c>
      <c r="I2386" s="99"/>
      <c r="J2386" s="100"/>
      <c r="K2386" s="100"/>
      <c r="L2386" s="101"/>
      <c r="M2386" s="102"/>
      <c r="N2386" s="101"/>
      <c r="O2386" s="99"/>
      <c r="P2386" s="103"/>
      <c r="Q2386" s="104"/>
      <c r="R2386" s="50"/>
      <c r="S2386" s="105"/>
      <c r="T2386" s="106"/>
      <c r="U2386" s="107"/>
      <c r="V2386" s="108"/>
      <c r="W2386" s="107"/>
      <c r="X2386" s="107"/>
      <c r="AA2386" s="107"/>
      <c r="AB2386" s="110"/>
      <c r="AC2386" s="110"/>
      <c r="AE2386" s="105"/>
      <c r="AF2386" s="105"/>
      <c r="AR2386" s="112"/>
    </row>
    <row r="2387" spans="2:44" x14ac:dyDescent="0.25">
      <c r="B2387" s="1" t="str">
        <f>IF(I2387="","",
(IF(N2387=FİLTRE!$H$6,2,0)+IF(FİLTRE!$H$6="TOPLAM",2,0))
)</f>
        <v/>
      </c>
      <c r="C2387">
        <f>IF(FİLTRE!$M$5="",9,(IF(U2387&gt;=FİLTRE!$M$5,1,0)))</f>
        <v>1</v>
      </c>
      <c r="D2387" s="1">
        <f>IF(FİLTRE!$M$6="",9,(IF('SKT LİSTESİ'!P2387&lt;=FİLTRE!$M$6,1,0)))</f>
        <v>1</v>
      </c>
      <c r="E2387" s="25" t="str">
        <f>IF(I2387="","",(COUNTIFS($L$4:L2387,L2387)))</f>
        <v/>
      </c>
      <c r="F2387" s="13">
        <f>IF(OR(B2387&lt;&gt;2,C2387&lt;&gt;1,D2387&lt;&gt;1,H2387&lt;&gt;1),0,
COUNTIFS($B$4:B2387,2,$C$4:C2387,1,$D$4:D2387,1,$H$4:H2387,1))</f>
        <v>0</v>
      </c>
      <c r="G2387" s="26" t="str">
        <f>IF(I2387="","",(COUNTIF($E$4:E2387,E2387)))</f>
        <v/>
      </c>
      <c r="H2387" s="1">
        <f>IF(AND(J2387="SAYIM",FİLTRE!$H$5="RAFTA",U2387&lt;&gt;0),1,0)+
IF(AND(J2387="İADE DEPO",FİLTRE!$H$5="İADE DEPO"),1,0)+
IF(FİLTRE!$H$5="TÜMÜ",1,0)+
IF(AND(J2387="FİRMA İADE",FİLTRE!$H$5="FİRMA İADE"),1,0)+
IF(AND(J2387="İMHA",FİLTRE!$H$5="İMHA"),1,0)</f>
        <v>1</v>
      </c>
      <c r="I2387" s="99"/>
      <c r="J2387" s="100"/>
      <c r="K2387" s="100"/>
      <c r="L2387" s="101"/>
      <c r="M2387" s="102"/>
      <c r="N2387" s="101"/>
      <c r="O2387" s="99"/>
      <c r="P2387" s="103"/>
      <c r="Q2387" s="104"/>
      <c r="R2387" s="50"/>
      <c r="S2387" s="105"/>
      <c r="T2387" s="106"/>
      <c r="U2387" s="107"/>
      <c r="V2387" s="108"/>
      <c r="W2387" s="107"/>
      <c r="X2387" s="107"/>
      <c r="AA2387" s="107"/>
      <c r="AB2387" s="110"/>
      <c r="AC2387" s="110"/>
      <c r="AE2387" s="105"/>
      <c r="AF2387" s="105"/>
      <c r="AR2387" s="112"/>
    </row>
    <row r="2388" spans="2:44" x14ac:dyDescent="0.25">
      <c r="B2388" s="1" t="str">
        <f>IF(I2388="","",
(IF(N2388=FİLTRE!$H$6,2,0)+IF(FİLTRE!$H$6="TOPLAM",2,0))
)</f>
        <v/>
      </c>
      <c r="C2388">
        <f>IF(FİLTRE!$M$5="",9,(IF(U2388&gt;=FİLTRE!$M$5,1,0)))</f>
        <v>1</v>
      </c>
      <c r="D2388" s="1">
        <f>IF(FİLTRE!$M$6="",9,(IF('SKT LİSTESİ'!P2388&lt;=FİLTRE!$M$6,1,0)))</f>
        <v>1</v>
      </c>
      <c r="E2388" s="25" t="str">
        <f>IF(I2388="","",(COUNTIFS($L$4:L2388,L2388)))</f>
        <v/>
      </c>
      <c r="F2388" s="13">
        <f>IF(OR(B2388&lt;&gt;2,C2388&lt;&gt;1,D2388&lt;&gt;1,H2388&lt;&gt;1),0,
COUNTIFS($B$4:B2388,2,$C$4:C2388,1,$D$4:D2388,1,$H$4:H2388,1))</f>
        <v>0</v>
      </c>
      <c r="G2388" s="26" t="str">
        <f>IF(I2388="","",(COUNTIF($E$4:E2388,E2388)))</f>
        <v/>
      </c>
      <c r="H2388" s="1">
        <f>IF(AND(J2388="SAYIM",FİLTRE!$H$5="RAFTA",U2388&lt;&gt;0),1,0)+
IF(AND(J2388="İADE DEPO",FİLTRE!$H$5="İADE DEPO"),1,0)+
IF(FİLTRE!$H$5="TÜMÜ",1,0)+
IF(AND(J2388="FİRMA İADE",FİLTRE!$H$5="FİRMA İADE"),1,0)+
IF(AND(J2388="İMHA",FİLTRE!$H$5="İMHA"),1,0)</f>
        <v>1</v>
      </c>
      <c r="I2388" s="99"/>
      <c r="J2388" s="100"/>
      <c r="K2388" s="100"/>
      <c r="L2388" s="101"/>
      <c r="M2388" s="102"/>
      <c r="N2388" s="101"/>
      <c r="O2388" s="99"/>
      <c r="P2388" s="103"/>
      <c r="Q2388" s="104"/>
      <c r="R2388" s="50"/>
      <c r="S2388" s="105"/>
      <c r="T2388" s="106"/>
      <c r="U2388" s="107"/>
      <c r="V2388" s="108"/>
      <c r="W2388" s="107"/>
      <c r="X2388" s="107"/>
      <c r="AA2388" s="107"/>
      <c r="AB2388" s="110"/>
      <c r="AC2388" s="110"/>
      <c r="AE2388" s="105"/>
      <c r="AF2388" s="105"/>
      <c r="AR2388" s="112"/>
    </row>
    <row r="2389" spans="2:44" x14ac:dyDescent="0.25">
      <c r="B2389" s="1" t="str">
        <f>IF(I2389="","",
(IF(N2389=FİLTRE!$H$6,2,0)+IF(FİLTRE!$H$6="TOPLAM",2,0))
)</f>
        <v/>
      </c>
      <c r="C2389">
        <f>IF(FİLTRE!$M$5="",9,(IF(U2389&gt;=FİLTRE!$M$5,1,0)))</f>
        <v>1</v>
      </c>
      <c r="D2389" s="1">
        <f>IF(FİLTRE!$M$6="",9,(IF('SKT LİSTESİ'!P2389&lt;=FİLTRE!$M$6,1,0)))</f>
        <v>1</v>
      </c>
      <c r="E2389" s="25" t="str">
        <f>IF(I2389="","",(COUNTIFS($L$4:L2389,L2389)))</f>
        <v/>
      </c>
      <c r="F2389" s="13">
        <f>IF(OR(B2389&lt;&gt;2,C2389&lt;&gt;1,D2389&lt;&gt;1,H2389&lt;&gt;1),0,
COUNTIFS($B$4:B2389,2,$C$4:C2389,1,$D$4:D2389,1,$H$4:H2389,1))</f>
        <v>0</v>
      </c>
      <c r="G2389" s="26" t="str">
        <f>IF(I2389="","",(COUNTIF($E$4:E2389,E2389)))</f>
        <v/>
      </c>
      <c r="H2389" s="1">
        <f>IF(AND(J2389="SAYIM",FİLTRE!$H$5="RAFTA",U2389&lt;&gt;0),1,0)+
IF(AND(J2389="İADE DEPO",FİLTRE!$H$5="İADE DEPO"),1,0)+
IF(FİLTRE!$H$5="TÜMÜ",1,0)+
IF(AND(J2389="FİRMA İADE",FİLTRE!$H$5="FİRMA İADE"),1,0)+
IF(AND(J2389="İMHA",FİLTRE!$H$5="İMHA"),1,0)</f>
        <v>1</v>
      </c>
      <c r="I2389" s="99"/>
      <c r="J2389" s="100"/>
      <c r="K2389" s="100"/>
      <c r="L2389" s="101"/>
      <c r="M2389" s="102"/>
      <c r="N2389" s="101"/>
      <c r="O2389" s="99"/>
      <c r="P2389" s="103"/>
      <c r="Q2389" s="104"/>
      <c r="R2389" s="50"/>
      <c r="S2389" s="105"/>
      <c r="T2389" s="106"/>
      <c r="U2389" s="107"/>
      <c r="V2389" s="108"/>
      <c r="W2389" s="107"/>
      <c r="X2389" s="107"/>
      <c r="AA2389" s="107"/>
      <c r="AB2389" s="110"/>
      <c r="AC2389" s="110"/>
      <c r="AE2389" s="105"/>
      <c r="AF2389" s="105"/>
      <c r="AR2389" s="112"/>
    </row>
    <row r="2390" spans="2:44" x14ac:dyDescent="0.25">
      <c r="B2390" s="1" t="str">
        <f>IF(I2390="","",
(IF(N2390=FİLTRE!$H$6,2,0)+IF(FİLTRE!$H$6="TOPLAM",2,0))
)</f>
        <v/>
      </c>
      <c r="C2390">
        <f>IF(FİLTRE!$M$5="",9,(IF(U2390&gt;=FİLTRE!$M$5,1,0)))</f>
        <v>1</v>
      </c>
      <c r="D2390" s="1">
        <f>IF(FİLTRE!$M$6="",9,(IF('SKT LİSTESİ'!P2390&lt;=FİLTRE!$M$6,1,0)))</f>
        <v>1</v>
      </c>
      <c r="E2390" s="25" t="str">
        <f>IF(I2390="","",(COUNTIFS($L$4:L2390,L2390)))</f>
        <v/>
      </c>
      <c r="F2390" s="13">
        <f>IF(OR(B2390&lt;&gt;2,C2390&lt;&gt;1,D2390&lt;&gt;1,H2390&lt;&gt;1),0,
COUNTIFS($B$4:B2390,2,$C$4:C2390,1,$D$4:D2390,1,$H$4:H2390,1))</f>
        <v>0</v>
      </c>
      <c r="G2390" s="26" t="str">
        <f>IF(I2390="","",(COUNTIF($E$4:E2390,E2390)))</f>
        <v/>
      </c>
      <c r="H2390" s="1">
        <f>IF(AND(J2390="SAYIM",FİLTRE!$H$5="RAFTA",U2390&lt;&gt;0),1,0)+
IF(AND(J2390="İADE DEPO",FİLTRE!$H$5="İADE DEPO"),1,0)+
IF(FİLTRE!$H$5="TÜMÜ",1,0)+
IF(AND(J2390="FİRMA İADE",FİLTRE!$H$5="FİRMA İADE"),1,0)+
IF(AND(J2390="İMHA",FİLTRE!$H$5="İMHA"),1,0)</f>
        <v>1</v>
      </c>
      <c r="I2390" s="99"/>
      <c r="J2390" s="100"/>
      <c r="K2390" s="100"/>
      <c r="L2390" s="101"/>
      <c r="M2390" s="102"/>
      <c r="N2390" s="101"/>
      <c r="O2390" s="99"/>
      <c r="P2390" s="103"/>
      <c r="Q2390" s="104"/>
      <c r="R2390" s="50"/>
      <c r="S2390" s="105"/>
      <c r="T2390" s="106"/>
      <c r="U2390" s="107"/>
      <c r="V2390" s="108"/>
      <c r="W2390" s="107"/>
      <c r="X2390" s="107"/>
      <c r="AA2390" s="107"/>
      <c r="AB2390" s="110"/>
      <c r="AC2390" s="110"/>
      <c r="AE2390" s="105"/>
      <c r="AF2390" s="105"/>
      <c r="AR2390" s="112"/>
    </row>
    <row r="2391" spans="2:44" x14ac:dyDescent="0.25">
      <c r="B2391" s="1" t="str">
        <f>IF(I2391="","",
(IF(N2391=FİLTRE!$H$6,2,0)+IF(FİLTRE!$H$6="TOPLAM",2,0))
)</f>
        <v/>
      </c>
      <c r="C2391">
        <f>IF(FİLTRE!$M$5="",9,(IF(U2391&gt;=FİLTRE!$M$5,1,0)))</f>
        <v>1</v>
      </c>
      <c r="D2391" s="1">
        <f>IF(FİLTRE!$M$6="",9,(IF('SKT LİSTESİ'!P2391&lt;=FİLTRE!$M$6,1,0)))</f>
        <v>1</v>
      </c>
      <c r="E2391" s="25" t="str">
        <f>IF(I2391="","",(COUNTIFS($L$4:L2391,L2391)))</f>
        <v/>
      </c>
      <c r="F2391" s="13">
        <f>IF(OR(B2391&lt;&gt;2,C2391&lt;&gt;1,D2391&lt;&gt;1,H2391&lt;&gt;1),0,
COUNTIFS($B$4:B2391,2,$C$4:C2391,1,$D$4:D2391,1,$H$4:H2391,1))</f>
        <v>0</v>
      </c>
      <c r="G2391" s="26" t="str">
        <f>IF(I2391="","",(COUNTIF($E$4:E2391,E2391)))</f>
        <v/>
      </c>
      <c r="H2391" s="1">
        <f>IF(AND(J2391="SAYIM",FİLTRE!$H$5="RAFTA",U2391&lt;&gt;0),1,0)+
IF(AND(J2391="İADE DEPO",FİLTRE!$H$5="İADE DEPO"),1,0)+
IF(FİLTRE!$H$5="TÜMÜ",1,0)+
IF(AND(J2391="FİRMA İADE",FİLTRE!$H$5="FİRMA İADE"),1,0)+
IF(AND(J2391="İMHA",FİLTRE!$H$5="İMHA"),1,0)</f>
        <v>1</v>
      </c>
      <c r="I2391" s="99"/>
      <c r="J2391" s="100"/>
      <c r="K2391" s="100"/>
      <c r="L2391" s="101"/>
      <c r="M2391" s="102"/>
      <c r="N2391" s="101"/>
      <c r="O2391" s="99"/>
      <c r="P2391" s="103"/>
      <c r="Q2391" s="104"/>
      <c r="R2391" s="50"/>
      <c r="S2391" s="105"/>
      <c r="T2391" s="106"/>
      <c r="U2391" s="107"/>
      <c r="V2391" s="108"/>
      <c r="W2391" s="107"/>
      <c r="X2391" s="107"/>
      <c r="AA2391" s="107"/>
      <c r="AB2391" s="110"/>
      <c r="AC2391" s="110"/>
      <c r="AE2391" s="105"/>
      <c r="AF2391" s="105"/>
      <c r="AR2391" s="112"/>
    </row>
    <row r="2392" spans="2:44" x14ac:dyDescent="0.25">
      <c r="B2392" s="1" t="str">
        <f>IF(I2392="","",
(IF(N2392=FİLTRE!$H$6,2,0)+IF(FİLTRE!$H$6="TOPLAM",2,0))
)</f>
        <v/>
      </c>
      <c r="C2392">
        <f>IF(FİLTRE!$M$5="",9,(IF(U2392&gt;=FİLTRE!$M$5,1,0)))</f>
        <v>1</v>
      </c>
      <c r="D2392" s="1">
        <f>IF(FİLTRE!$M$6="",9,(IF('SKT LİSTESİ'!P2392&lt;=FİLTRE!$M$6,1,0)))</f>
        <v>1</v>
      </c>
      <c r="E2392" s="25" t="str">
        <f>IF(I2392="","",(COUNTIFS($L$4:L2392,L2392)))</f>
        <v/>
      </c>
      <c r="F2392" s="13">
        <f>IF(OR(B2392&lt;&gt;2,C2392&lt;&gt;1,D2392&lt;&gt;1,H2392&lt;&gt;1),0,
COUNTIFS($B$4:B2392,2,$C$4:C2392,1,$D$4:D2392,1,$H$4:H2392,1))</f>
        <v>0</v>
      </c>
      <c r="G2392" s="26" t="str">
        <f>IF(I2392="","",(COUNTIF($E$4:E2392,E2392)))</f>
        <v/>
      </c>
      <c r="H2392" s="1">
        <f>IF(AND(J2392="SAYIM",FİLTRE!$H$5="RAFTA",U2392&lt;&gt;0),1,0)+
IF(AND(J2392="İADE DEPO",FİLTRE!$H$5="İADE DEPO"),1,0)+
IF(FİLTRE!$H$5="TÜMÜ",1,0)+
IF(AND(J2392="FİRMA İADE",FİLTRE!$H$5="FİRMA İADE"),1,0)+
IF(AND(J2392="İMHA",FİLTRE!$H$5="İMHA"),1,0)</f>
        <v>1</v>
      </c>
      <c r="I2392" s="99"/>
      <c r="J2392" s="100"/>
      <c r="K2392" s="100"/>
      <c r="L2392" s="101"/>
      <c r="M2392" s="102"/>
      <c r="N2392" s="101"/>
      <c r="O2392" s="99"/>
      <c r="P2392" s="103"/>
      <c r="Q2392" s="104"/>
      <c r="R2392" s="50"/>
      <c r="S2392" s="105"/>
      <c r="T2392" s="106"/>
      <c r="U2392" s="107"/>
      <c r="V2392" s="108"/>
      <c r="W2392" s="107"/>
      <c r="X2392" s="107"/>
      <c r="AA2392" s="107"/>
      <c r="AB2392" s="110"/>
      <c r="AC2392" s="110"/>
      <c r="AE2392" s="105"/>
      <c r="AF2392" s="105"/>
      <c r="AR2392" s="112"/>
    </row>
    <row r="2393" spans="2:44" x14ac:dyDescent="0.25">
      <c r="B2393" s="1" t="str">
        <f>IF(I2393="","",
(IF(N2393=FİLTRE!$H$6,2,0)+IF(FİLTRE!$H$6="TOPLAM",2,0))
)</f>
        <v/>
      </c>
      <c r="C2393">
        <f>IF(FİLTRE!$M$5="",9,(IF(U2393&gt;=FİLTRE!$M$5,1,0)))</f>
        <v>1</v>
      </c>
      <c r="D2393" s="1">
        <f>IF(FİLTRE!$M$6="",9,(IF('SKT LİSTESİ'!P2393&lt;=FİLTRE!$M$6,1,0)))</f>
        <v>1</v>
      </c>
      <c r="E2393" s="25" t="str">
        <f>IF(I2393="","",(COUNTIFS($L$4:L2393,L2393)))</f>
        <v/>
      </c>
      <c r="F2393" s="13">
        <f>IF(OR(B2393&lt;&gt;2,C2393&lt;&gt;1,D2393&lt;&gt;1,H2393&lt;&gt;1),0,
COUNTIFS($B$4:B2393,2,$C$4:C2393,1,$D$4:D2393,1,$H$4:H2393,1))</f>
        <v>0</v>
      </c>
      <c r="G2393" s="26" t="str">
        <f>IF(I2393="","",(COUNTIF($E$4:E2393,E2393)))</f>
        <v/>
      </c>
      <c r="H2393" s="1">
        <f>IF(AND(J2393="SAYIM",FİLTRE!$H$5="RAFTA",U2393&lt;&gt;0),1,0)+
IF(AND(J2393="İADE DEPO",FİLTRE!$H$5="İADE DEPO"),1,0)+
IF(FİLTRE!$H$5="TÜMÜ",1,0)+
IF(AND(J2393="FİRMA İADE",FİLTRE!$H$5="FİRMA İADE"),1,0)+
IF(AND(J2393="İMHA",FİLTRE!$H$5="İMHA"),1,0)</f>
        <v>1</v>
      </c>
      <c r="I2393" s="99"/>
      <c r="J2393" s="100"/>
      <c r="K2393" s="100"/>
      <c r="L2393" s="101"/>
      <c r="M2393" s="102"/>
      <c r="N2393" s="101"/>
      <c r="O2393" s="99"/>
      <c r="P2393" s="103"/>
      <c r="Q2393" s="104"/>
      <c r="R2393" s="50"/>
      <c r="S2393" s="105"/>
      <c r="T2393" s="106"/>
      <c r="U2393" s="107"/>
      <c r="V2393" s="108"/>
      <c r="W2393" s="107"/>
      <c r="X2393" s="107"/>
      <c r="AA2393" s="107"/>
      <c r="AB2393" s="110"/>
      <c r="AC2393" s="110"/>
      <c r="AE2393" s="105"/>
      <c r="AF2393" s="105"/>
      <c r="AR2393" s="112"/>
    </row>
    <row r="2394" spans="2:44" x14ac:dyDescent="0.25">
      <c r="B2394" s="1" t="str">
        <f>IF(I2394="","",
(IF(N2394=FİLTRE!$H$6,2,0)+IF(FİLTRE!$H$6="TOPLAM",2,0))
)</f>
        <v/>
      </c>
      <c r="C2394">
        <f>IF(FİLTRE!$M$5="",9,(IF(U2394&gt;=FİLTRE!$M$5,1,0)))</f>
        <v>1</v>
      </c>
      <c r="D2394" s="1">
        <f>IF(FİLTRE!$M$6="",9,(IF('SKT LİSTESİ'!P2394&lt;=FİLTRE!$M$6,1,0)))</f>
        <v>1</v>
      </c>
      <c r="E2394" s="25" t="str">
        <f>IF(I2394="","",(COUNTIFS($L$4:L2394,L2394)))</f>
        <v/>
      </c>
      <c r="F2394" s="13">
        <f>IF(OR(B2394&lt;&gt;2,C2394&lt;&gt;1,D2394&lt;&gt;1,H2394&lt;&gt;1),0,
COUNTIFS($B$4:B2394,2,$C$4:C2394,1,$D$4:D2394,1,$H$4:H2394,1))</f>
        <v>0</v>
      </c>
      <c r="G2394" s="26" t="str">
        <f>IF(I2394="","",(COUNTIF($E$4:E2394,E2394)))</f>
        <v/>
      </c>
      <c r="H2394" s="1">
        <f>IF(AND(J2394="SAYIM",FİLTRE!$H$5="RAFTA",U2394&lt;&gt;0),1,0)+
IF(AND(J2394="İADE DEPO",FİLTRE!$H$5="İADE DEPO"),1,0)+
IF(FİLTRE!$H$5="TÜMÜ",1,0)+
IF(AND(J2394="FİRMA İADE",FİLTRE!$H$5="FİRMA İADE"),1,0)+
IF(AND(J2394="İMHA",FİLTRE!$H$5="İMHA"),1,0)</f>
        <v>1</v>
      </c>
      <c r="I2394" s="99"/>
      <c r="J2394" s="100"/>
      <c r="K2394" s="100"/>
      <c r="L2394" s="101"/>
      <c r="M2394" s="102"/>
      <c r="N2394" s="101"/>
      <c r="O2394" s="99"/>
      <c r="P2394" s="103"/>
      <c r="Q2394" s="104"/>
      <c r="R2394" s="50"/>
      <c r="S2394" s="105"/>
      <c r="T2394" s="106"/>
      <c r="U2394" s="107"/>
      <c r="V2394" s="108"/>
      <c r="W2394" s="107"/>
      <c r="X2394" s="107"/>
      <c r="AA2394" s="107"/>
      <c r="AB2394" s="110"/>
      <c r="AC2394" s="110"/>
      <c r="AE2394" s="105"/>
      <c r="AF2394" s="105"/>
      <c r="AR2394" s="112"/>
    </row>
    <row r="2395" spans="2:44" x14ac:dyDescent="0.25">
      <c r="B2395" s="1" t="str">
        <f>IF(I2395="","",
(IF(N2395=FİLTRE!$H$6,2,0)+IF(FİLTRE!$H$6="TOPLAM",2,0))
)</f>
        <v/>
      </c>
      <c r="C2395">
        <f>IF(FİLTRE!$M$5="",9,(IF(U2395&gt;=FİLTRE!$M$5,1,0)))</f>
        <v>1</v>
      </c>
      <c r="D2395" s="1">
        <f>IF(FİLTRE!$M$6="",9,(IF('SKT LİSTESİ'!P2395&lt;=FİLTRE!$M$6,1,0)))</f>
        <v>1</v>
      </c>
      <c r="E2395" s="25" t="str">
        <f>IF(I2395="","",(COUNTIFS($L$4:L2395,L2395)))</f>
        <v/>
      </c>
      <c r="F2395" s="13">
        <f>IF(OR(B2395&lt;&gt;2,C2395&lt;&gt;1,D2395&lt;&gt;1,H2395&lt;&gt;1),0,
COUNTIFS($B$4:B2395,2,$C$4:C2395,1,$D$4:D2395,1,$H$4:H2395,1))</f>
        <v>0</v>
      </c>
      <c r="G2395" s="26" t="str">
        <f>IF(I2395="","",(COUNTIF($E$4:E2395,E2395)))</f>
        <v/>
      </c>
      <c r="H2395" s="1">
        <f>IF(AND(J2395="SAYIM",FİLTRE!$H$5="RAFTA",U2395&lt;&gt;0),1,0)+
IF(AND(J2395="İADE DEPO",FİLTRE!$H$5="İADE DEPO"),1,0)+
IF(FİLTRE!$H$5="TÜMÜ",1,0)+
IF(AND(J2395="FİRMA İADE",FİLTRE!$H$5="FİRMA İADE"),1,0)+
IF(AND(J2395="İMHA",FİLTRE!$H$5="İMHA"),1,0)</f>
        <v>1</v>
      </c>
      <c r="I2395" s="99"/>
      <c r="J2395" s="100"/>
      <c r="K2395" s="100"/>
      <c r="L2395" s="101"/>
      <c r="M2395" s="102"/>
      <c r="N2395" s="101"/>
      <c r="O2395" s="99"/>
      <c r="P2395" s="103"/>
      <c r="Q2395" s="104"/>
      <c r="R2395" s="50"/>
      <c r="S2395" s="105"/>
      <c r="T2395" s="106"/>
      <c r="U2395" s="107"/>
      <c r="V2395" s="108"/>
      <c r="W2395" s="107"/>
      <c r="X2395" s="107"/>
      <c r="AA2395" s="107"/>
      <c r="AB2395" s="110"/>
      <c r="AC2395" s="110"/>
      <c r="AE2395" s="105"/>
      <c r="AF2395" s="105"/>
      <c r="AR2395" s="112"/>
    </row>
    <row r="2396" spans="2:44" x14ac:dyDescent="0.25">
      <c r="B2396" s="1" t="str">
        <f>IF(I2396="","",
(IF(N2396=FİLTRE!$H$6,2,0)+IF(FİLTRE!$H$6="TOPLAM",2,0))
)</f>
        <v/>
      </c>
      <c r="C2396">
        <f>IF(FİLTRE!$M$5="",9,(IF(U2396&gt;=FİLTRE!$M$5,1,0)))</f>
        <v>1</v>
      </c>
      <c r="D2396" s="1">
        <f>IF(FİLTRE!$M$6="",9,(IF('SKT LİSTESİ'!P2396&lt;=FİLTRE!$M$6,1,0)))</f>
        <v>1</v>
      </c>
      <c r="E2396" s="25" t="str">
        <f>IF(I2396="","",(COUNTIFS($L$4:L2396,L2396)))</f>
        <v/>
      </c>
      <c r="F2396" s="13">
        <f>IF(OR(B2396&lt;&gt;2,C2396&lt;&gt;1,D2396&lt;&gt;1,H2396&lt;&gt;1),0,
COUNTIFS($B$4:B2396,2,$C$4:C2396,1,$D$4:D2396,1,$H$4:H2396,1))</f>
        <v>0</v>
      </c>
      <c r="G2396" s="26" t="str">
        <f>IF(I2396="","",(COUNTIF($E$4:E2396,E2396)))</f>
        <v/>
      </c>
      <c r="H2396" s="1">
        <f>IF(AND(J2396="SAYIM",FİLTRE!$H$5="RAFTA",U2396&lt;&gt;0),1,0)+
IF(AND(J2396="İADE DEPO",FİLTRE!$H$5="İADE DEPO"),1,0)+
IF(FİLTRE!$H$5="TÜMÜ",1,0)+
IF(AND(J2396="FİRMA İADE",FİLTRE!$H$5="FİRMA İADE"),1,0)+
IF(AND(J2396="İMHA",FİLTRE!$H$5="İMHA"),1,0)</f>
        <v>1</v>
      </c>
      <c r="I2396" s="99"/>
      <c r="J2396" s="100"/>
      <c r="K2396" s="100"/>
      <c r="L2396" s="101"/>
      <c r="M2396" s="102"/>
      <c r="N2396" s="101"/>
      <c r="O2396" s="99"/>
      <c r="P2396" s="103"/>
      <c r="Q2396" s="104"/>
      <c r="R2396" s="50"/>
      <c r="S2396" s="105"/>
      <c r="T2396" s="106"/>
      <c r="U2396" s="107"/>
      <c r="V2396" s="108"/>
      <c r="W2396" s="107"/>
      <c r="X2396" s="107"/>
      <c r="AA2396" s="107"/>
      <c r="AB2396" s="110"/>
      <c r="AC2396" s="110"/>
      <c r="AE2396" s="105"/>
      <c r="AF2396" s="105"/>
      <c r="AR2396" s="112"/>
    </row>
    <row r="2397" spans="2:44" x14ac:dyDescent="0.25">
      <c r="B2397" s="1" t="str">
        <f>IF(I2397="","",
(IF(N2397=FİLTRE!$H$6,2,0)+IF(FİLTRE!$H$6="TOPLAM",2,0))
)</f>
        <v/>
      </c>
      <c r="C2397">
        <f>IF(FİLTRE!$M$5="",9,(IF(U2397&gt;=FİLTRE!$M$5,1,0)))</f>
        <v>1</v>
      </c>
      <c r="D2397" s="1">
        <f>IF(FİLTRE!$M$6="",9,(IF('SKT LİSTESİ'!P2397&lt;=FİLTRE!$M$6,1,0)))</f>
        <v>1</v>
      </c>
      <c r="E2397" s="25" t="str">
        <f>IF(I2397="","",(COUNTIFS($L$4:L2397,L2397)))</f>
        <v/>
      </c>
      <c r="F2397" s="13">
        <f>IF(OR(B2397&lt;&gt;2,C2397&lt;&gt;1,D2397&lt;&gt;1,H2397&lt;&gt;1),0,
COUNTIFS($B$4:B2397,2,$C$4:C2397,1,$D$4:D2397,1,$H$4:H2397,1))</f>
        <v>0</v>
      </c>
      <c r="G2397" s="26" t="str">
        <f>IF(I2397="","",(COUNTIF($E$4:E2397,E2397)))</f>
        <v/>
      </c>
      <c r="H2397" s="1">
        <f>IF(AND(J2397="SAYIM",FİLTRE!$H$5="RAFTA",U2397&lt;&gt;0),1,0)+
IF(AND(J2397="İADE DEPO",FİLTRE!$H$5="İADE DEPO"),1,0)+
IF(FİLTRE!$H$5="TÜMÜ",1,0)+
IF(AND(J2397="FİRMA İADE",FİLTRE!$H$5="FİRMA İADE"),1,0)+
IF(AND(J2397="İMHA",FİLTRE!$H$5="İMHA"),1,0)</f>
        <v>1</v>
      </c>
      <c r="I2397" s="99"/>
      <c r="J2397" s="100"/>
      <c r="K2397" s="100"/>
      <c r="L2397" s="101"/>
      <c r="M2397" s="102"/>
      <c r="N2397" s="101"/>
      <c r="O2397" s="99"/>
      <c r="P2397" s="103"/>
      <c r="Q2397" s="104"/>
      <c r="R2397" s="50"/>
      <c r="S2397" s="105"/>
      <c r="T2397" s="106"/>
      <c r="U2397" s="107"/>
      <c r="V2397" s="108"/>
      <c r="W2397" s="107"/>
      <c r="X2397" s="107"/>
      <c r="AA2397" s="107"/>
      <c r="AB2397" s="110"/>
      <c r="AC2397" s="110"/>
      <c r="AE2397" s="105"/>
      <c r="AF2397" s="105"/>
      <c r="AR2397" s="112"/>
    </row>
    <row r="2398" spans="2:44" x14ac:dyDescent="0.25">
      <c r="B2398" s="1" t="str">
        <f>IF(I2398="","",
(IF(N2398=FİLTRE!$H$6,2,0)+IF(FİLTRE!$H$6="TOPLAM",2,0))
)</f>
        <v/>
      </c>
      <c r="C2398">
        <f>IF(FİLTRE!$M$5="",9,(IF(U2398&gt;=FİLTRE!$M$5,1,0)))</f>
        <v>1</v>
      </c>
      <c r="D2398" s="1">
        <f>IF(FİLTRE!$M$6="",9,(IF('SKT LİSTESİ'!P2398&lt;=FİLTRE!$M$6,1,0)))</f>
        <v>1</v>
      </c>
      <c r="E2398" s="25" t="str">
        <f>IF(I2398="","",(COUNTIFS($L$4:L2398,L2398)))</f>
        <v/>
      </c>
      <c r="F2398" s="13">
        <f>IF(OR(B2398&lt;&gt;2,C2398&lt;&gt;1,D2398&lt;&gt;1,H2398&lt;&gt;1),0,
COUNTIFS($B$4:B2398,2,$C$4:C2398,1,$D$4:D2398,1,$H$4:H2398,1))</f>
        <v>0</v>
      </c>
      <c r="G2398" s="26" t="str">
        <f>IF(I2398="","",(COUNTIF($E$4:E2398,E2398)))</f>
        <v/>
      </c>
      <c r="H2398" s="1">
        <f>IF(AND(J2398="SAYIM",FİLTRE!$H$5="RAFTA",U2398&lt;&gt;0),1,0)+
IF(AND(J2398="İADE DEPO",FİLTRE!$H$5="İADE DEPO"),1,0)+
IF(FİLTRE!$H$5="TÜMÜ",1,0)+
IF(AND(J2398="FİRMA İADE",FİLTRE!$H$5="FİRMA İADE"),1,0)+
IF(AND(J2398="İMHA",FİLTRE!$H$5="İMHA"),1,0)</f>
        <v>1</v>
      </c>
      <c r="I2398" s="99"/>
      <c r="J2398" s="100"/>
      <c r="K2398" s="100"/>
      <c r="L2398" s="101"/>
      <c r="M2398" s="102"/>
      <c r="N2398" s="101"/>
      <c r="O2398" s="99"/>
      <c r="P2398" s="103"/>
      <c r="Q2398" s="104"/>
      <c r="R2398" s="50"/>
      <c r="S2398" s="105"/>
      <c r="T2398" s="106"/>
      <c r="U2398" s="107"/>
      <c r="V2398" s="108"/>
      <c r="W2398" s="107"/>
      <c r="X2398" s="107"/>
      <c r="AA2398" s="107"/>
      <c r="AB2398" s="110"/>
      <c r="AC2398" s="110"/>
      <c r="AE2398" s="105"/>
      <c r="AF2398" s="105"/>
      <c r="AR2398" s="112"/>
    </row>
    <row r="2399" spans="2:44" x14ac:dyDescent="0.25">
      <c r="B2399" s="1" t="str">
        <f>IF(I2399="","",
(IF(N2399=FİLTRE!$H$6,2,0)+IF(FİLTRE!$H$6="TOPLAM",2,0))
)</f>
        <v/>
      </c>
      <c r="C2399">
        <f>IF(FİLTRE!$M$5="",9,(IF(U2399&gt;=FİLTRE!$M$5,1,0)))</f>
        <v>1</v>
      </c>
      <c r="D2399" s="1">
        <f>IF(FİLTRE!$M$6="",9,(IF('SKT LİSTESİ'!P2399&lt;=FİLTRE!$M$6,1,0)))</f>
        <v>1</v>
      </c>
      <c r="E2399" s="25" t="str">
        <f>IF(I2399="","",(COUNTIFS($L$4:L2399,L2399)))</f>
        <v/>
      </c>
      <c r="F2399" s="13">
        <f>IF(OR(B2399&lt;&gt;2,C2399&lt;&gt;1,D2399&lt;&gt;1,H2399&lt;&gt;1),0,
COUNTIFS($B$4:B2399,2,$C$4:C2399,1,$D$4:D2399,1,$H$4:H2399,1))</f>
        <v>0</v>
      </c>
      <c r="G2399" s="26" t="str">
        <f>IF(I2399="","",(COUNTIF($E$4:E2399,E2399)))</f>
        <v/>
      </c>
      <c r="H2399" s="1">
        <f>IF(AND(J2399="SAYIM",FİLTRE!$H$5="RAFTA",U2399&lt;&gt;0),1,0)+
IF(AND(J2399="İADE DEPO",FİLTRE!$H$5="İADE DEPO"),1,0)+
IF(FİLTRE!$H$5="TÜMÜ",1,0)+
IF(AND(J2399="FİRMA İADE",FİLTRE!$H$5="FİRMA İADE"),1,0)+
IF(AND(J2399="İMHA",FİLTRE!$H$5="İMHA"),1,0)</f>
        <v>1</v>
      </c>
      <c r="I2399" s="99"/>
      <c r="J2399" s="100"/>
      <c r="K2399" s="100"/>
      <c r="L2399" s="101"/>
      <c r="M2399" s="102"/>
      <c r="N2399" s="101"/>
      <c r="O2399" s="99"/>
      <c r="P2399" s="103"/>
      <c r="Q2399" s="104"/>
      <c r="R2399" s="50"/>
      <c r="S2399" s="105"/>
      <c r="T2399" s="106"/>
      <c r="U2399" s="107"/>
      <c r="V2399" s="108"/>
      <c r="W2399" s="107"/>
      <c r="X2399" s="107"/>
      <c r="AA2399" s="107"/>
      <c r="AB2399" s="110"/>
      <c r="AC2399" s="110"/>
      <c r="AE2399" s="105"/>
      <c r="AF2399" s="105"/>
      <c r="AR2399" s="112"/>
    </row>
    <row r="2400" spans="2:44" x14ac:dyDescent="0.25">
      <c r="B2400" s="1" t="str">
        <f>IF(I2400="","",
(IF(N2400=FİLTRE!$H$6,2,0)+IF(FİLTRE!$H$6="TOPLAM",2,0))
)</f>
        <v/>
      </c>
      <c r="C2400">
        <f>IF(FİLTRE!$M$5="",9,(IF(U2400&gt;=FİLTRE!$M$5,1,0)))</f>
        <v>1</v>
      </c>
      <c r="D2400" s="1">
        <f>IF(FİLTRE!$M$6="",9,(IF('SKT LİSTESİ'!P2400&lt;=FİLTRE!$M$6,1,0)))</f>
        <v>1</v>
      </c>
      <c r="E2400" s="25" t="str">
        <f>IF(I2400="","",(COUNTIFS($L$4:L2400,L2400)))</f>
        <v/>
      </c>
      <c r="F2400" s="13">
        <f>IF(OR(B2400&lt;&gt;2,C2400&lt;&gt;1,D2400&lt;&gt;1,H2400&lt;&gt;1),0,
COUNTIFS($B$4:B2400,2,$C$4:C2400,1,$D$4:D2400,1,$H$4:H2400,1))</f>
        <v>0</v>
      </c>
      <c r="G2400" s="26" t="str">
        <f>IF(I2400="","",(COUNTIF($E$4:E2400,E2400)))</f>
        <v/>
      </c>
      <c r="H2400" s="1">
        <f>IF(AND(J2400="SAYIM",FİLTRE!$H$5="RAFTA",U2400&lt;&gt;0),1,0)+
IF(AND(J2400="İADE DEPO",FİLTRE!$H$5="İADE DEPO"),1,0)+
IF(FİLTRE!$H$5="TÜMÜ",1,0)+
IF(AND(J2400="FİRMA İADE",FİLTRE!$H$5="FİRMA İADE"),1,0)+
IF(AND(J2400="İMHA",FİLTRE!$H$5="İMHA"),1,0)</f>
        <v>1</v>
      </c>
      <c r="I2400" s="99"/>
      <c r="J2400" s="100"/>
      <c r="K2400" s="100"/>
      <c r="L2400" s="101"/>
      <c r="M2400" s="102"/>
      <c r="N2400" s="101"/>
      <c r="O2400" s="99"/>
      <c r="P2400" s="103"/>
      <c r="Q2400" s="104"/>
      <c r="R2400" s="50"/>
      <c r="S2400" s="105"/>
      <c r="T2400" s="106"/>
      <c r="U2400" s="107"/>
      <c r="V2400" s="108"/>
      <c r="W2400" s="107"/>
      <c r="X2400" s="107"/>
      <c r="AA2400" s="107"/>
      <c r="AB2400" s="110"/>
      <c r="AC2400" s="110"/>
      <c r="AE2400" s="105"/>
      <c r="AF2400" s="105"/>
      <c r="AR2400" s="112"/>
    </row>
    <row r="2401" spans="2:44" x14ac:dyDescent="0.25">
      <c r="B2401" s="1" t="str">
        <f>IF(I2401="","",
(IF(N2401=FİLTRE!$H$6,2,0)+IF(FİLTRE!$H$6="TOPLAM",2,0))
)</f>
        <v/>
      </c>
      <c r="C2401">
        <f>IF(FİLTRE!$M$5="",9,(IF(U2401&gt;=FİLTRE!$M$5,1,0)))</f>
        <v>1</v>
      </c>
      <c r="D2401" s="1">
        <f>IF(FİLTRE!$M$6="",9,(IF('SKT LİSTESİ'!P2401&lt;=FİLTRE!$M$6,1,0)))</f>
        <v>1</v>
      </c>
      <c r="E2401" s="25" t="str">
        <f>IF(I2401="","",(COUNTIFS($L$4:L2401,L2401)))</f>
        <v/>
      </c>
      <c r="F2401" s="13">
        <f>IF(OR(B2401&lt;&gt;2,C2401&lt;&gt;1,D2401&lt;&gt;1,H2401&lt;&gt;1),0,
COUNTIFS($B$4:B2401,2,$C$4:C2401,1,$D$4:D2401,1,$H$4:H2401,1))</f>
        <v>0</v>
      </c>
      <c r="G2401" s="26" t="str">
        <f>IF(I2401="","",(COUNTIF($E$4:E2401,E2401)))</f>
        <v/>
      </c>
      <c r="H2401" s="1">
        <f>IF(AND(J2401="SAYIM",FİLTRE!$H$5="RAFTA",U2401&lt;&gt;0),1,0)+
IF(AND(J2401="İADE DEPO",FİLTRE!$H$5="İADE DEPO"),1,0)+
IF(FİLTRE!$H$5="TÜMÜ",1,0)+
IF(AND(J2401="FİRMA İADE",FİLTRE!$H$5="FİRMA İADE"),1,0)+
IF(AND(J2401="İMHA",FİLTRE!$H$5="İMHA"),1,0)</f>
        <v>1</v>
      </c>
      <c r="I2401" s="99"/>
      <c r="J2401" s="100"/>
      <c r="K2401" s="100"/>
      <c r="L2401" s="101"/>
      <c r="M2401" s="102"/>
      <c r="N2401" s="101"/>
      <c r="O2401" s="99"/>
      <c r="P2401" s="103"/>
      <c r="Q2401" s="104"/>
      <c r="R2401" s="50"/>
      <c r="S2401" s="105"/>
      <c r="T2401" s="106"/>
      <c r="U2401" s="107"/>
      <c r="V2401" s="108"/>
      <c r="W2401" s="107"/>
      <c r="X2401" s="107"/>
      <c r="AA2401" s="107"/>
      <c r="AB2401" s="110"/>
      <c r="AC2401" s="110"/>
      <c r="AE2401" s="105"/>
      <c r="AF2401" s="105"/>
      <c r="AR2401" s="112"/>
    </row>
    <row r="2402" spans="2:44" x14ac:dyDescent="0.25">
      <c r="B2402" s="1" t="str">
        <f>IF(I2402="","",
(IF(N2402=FİLTRE!$H$6,2,0)+IF(FİLTRE!$H$6="TOPLAM",2,0))
)</f>
        <v/>
      </c>
      <c r="C2402">
        <f>IF(FİLTRE!$M$5="",9,(IF(U2402&gt;=FİLTRE!$M$5,1,0)))</f>
        <v>1</v>
      </c>
      <c r="D2402" s="1">
        <f>IF(FİLTRE!$M$6="",9,(IF('SKT LİSTESİ'!P2402&lt;=FİLTRE!$M$6,1,0)))</f>
        <v>1</v>
      </c>
      <c r="E2402" s="25" t="str">
        <f>IF(I2402="","",(COUNTIFS($L$4:L2402,L2402)))</f>
        <v/>
      </c>
      <c r="F2402" s="13">
        <f>IF(OR(B2402&lt;&gt;2,C2402&lt;&gt;1,D2402&lt;&gt;1,H2402&lt;&gt;1),0,
COUNTIFS($B$4:B2402,2,$C$4:C2402,1,$D$4:D2402,1,$H$4:H2402,1))</f>
        <v>0</v>
      </c>
      <c r="G2402" s="26" t="str">
        <f>IF(I2402="","",(COUNTIF($E$4:E2402,E2402)))</f>
        <v/>
      </c>
      <c r="H2402" s="1">
        <f>IF(AND(J2402="SAYIM",FİLTRE!$H$5="RAFTA",U2402&lt;&gt;0),1,0)+
IF(AND(J2402="İADE DEPO",FİLTRE!$H$5="İADE DEPO"),1,0)+
IF(FİLTRE!$H$5="TÜMÜ",1,0)+
IF(AND(J2402="FİRMA İADE",FİLTRE!$H$5="FİRMA İADE"),1,0)+
IF(AND(J2402="İMHA",FİLTRE!$H$5="İMHA"),1,0)</f>
        <v>1</v>
      </c>
      <c r="I2402" s="99"/>
      <c r="J2402" s="100"/>
      <c r="K2402" s="100"/>
      <c r="L2402" s="101"/>
      <c r="M2402" s="102"/>
      <c r="N2402" s="101"/>
      <c r="O2402" s="99"/>
      <c r="P2402" s="103"/>
      <c r="Q2402" s="104"/>
      <c r="R2402" s="50"/>
      <c r="S2402" s="105"/>
      <c r="T2402" s="106"/>
      <c r="U2402" s="107"/>
      <c r="V2402" s="108"/>
      <c r="W2402" s="107"/>
      <c r="X2402" s="107"/>
      <c r="AA2402" s="107"/>
      <c r="AB2402" s="110"/>
      <c r="AC2402" s="110"/>
      <c r="AE2402" s="105"/>
      <c r="AF2402" s="105"/>
      <c r="AR2402" s="112"/>
    </row>
    <row r="2403" spans="2:44" x14ac:dyDescent="0.25">
      <c r="B2403" s="1" t="str">
        <f>IF(I2403="","",
(IF(N2403=FİLTRE!$H$6,2,0)+IF(FİLTRE!$H$6="TOPLAM",2,0))
)</f>
        <v/>
      </c>
      <c r="C2403">
        <f>IF(FİLTRE!$M$5="",9,(IF(U2403&gt;=FİLTRE!$M$5,1,0)))</f>
        <v>1</v>
      </c>
      <c r="D2403" s="1">
        <f>IF(FİLTRE!$M$6="",9,(IF('SKT LİSTESİ'!P2403&lt;=FİLTRE!$M$6,1,0)))</f>
        <v>1</v>
      </c>
      <c r="E2403" s="25" t="str">
        <f>IF(I2403="","",(COUNTIFS($L$4:L2403,L2403)))</f>
        <v/>
      </c>
      <c r="F2403" s="13">
        <f>IF(OR(B2403&lt;&gt;2,C2403&lt;&gt;1,D2403&lt;&gt;1,H2403&lt;&gt;1),0,
COUNTIFS($B$4:B2403,2,$C$4:C2403,1,$D$4:D2403,1,$H$4:H2403,1))</f>
        <v>0</v>
      </c>
      <c r="G2403" s="26" t="str">
        <f>IF(I2403="","",(COUNTIF($E$4:E2403,E2403)))</f>
        <v/>
      </c>
      <c r="H2403" s="1">
        <f>IF(AND(J2403="SAYIM",FİLTRE!$H$5="RAFTA",U2403&lt;&gt;0),1,0)+
IF(AND(J2403="İADE DEPO",FİLTRE!$H$5="İADE DEPO"),1,0)+
IF(FİLTRE!$H$5="TÜMÜ",1,0)+
IF(AND(J2403="FİRMA İADE",FİLTRE!$H$5="FİRMA İADE"),1,0)+
IF(AND(J2403="İMHA",FİLTRE!$H$5="İMHA"),1,0)</f>
        <v>1</v>
      </c>
      <c r="I2403" s="99"/>
      <c r="J2403" s="100"/>
      <c r="K2403" s="100"/>
      <c r="L2403" s="101"/>
      <c r="M2403" s="102"/>
      <c r="N2403" s="101"/>
      <c r="O2403" s="99"/>
      <c r="P2403" s="103"/>
      <c r="Q2403" s="104"/>
      <c r="R2403" s="50"/>
      <c r="S2403" s="105"/>
      <c r="T2403" s="106"/>
      <c r="U2403" s="107"/>
      <c r="V2403" s="108"/>
      <c r="W2403" s="107"/>
      <c r="X2403" s="107"/>
      <c r="AA2403" s="107"/>
      <c r="AB2403" s="110"/>
      <c r="AC2403" s="110"/>
      <c r="AE2403" s="105"/>
      <c r="AF2403" s="105"/>
      <c r="AR2403" s="112"/>
    </row>
    <row r="2404" spans="2:44" x14ac:dyDescent="0.25">
      <c r="B2404" s="1" t="str">
        <f>IF(I2404="","",
(IF(N2404=FİLTRE!$H$6,2,0)+IF(FİLTRE!$H$6="TOPLAM",2,0))
)</f>
        <v/>
      </c>
      <c r="C2404">
        <f>IF(FİLTRE!$M$5="",9,(IF(U2404&gt;=FİLTRE!$M$5,1,0)))</f>
        <v>1</v>
      </c>
      <c r="D2404" s="1">
        <f>IF(FİLTRE!$M$6="",9,(IF('SKT LİSTESİ'!P2404&lt;=FİLTRE!$M$6,1,0)))</f>
        <v>1</v>
      </c>
      <c r="E2404" s="25" t="str">
        <f>IF(I2404="","",(COUNTIFS($L$4:L2404,L2404)))</f>
        <v/>
      </c>
      <c r="F2404" s="13">
        <f>IF(OR(B2404&lt;&gt;2,C2404&lt;&gt;1,D2404&lt;&gt;1,H2404&lt;&gt;1),0,
COUNTIFS($B$4:B2404,2,$C$4:C2404,1,$D$4:D2404,1,$H$4:H2404,1))</f>
        <v>0</v>
      </c>
      <c r="G2404" s="26" t="str">
        <f>IF(I2404="","",(COUNTIF($E$4:E2404,E2404)))</f>
        <v/>
      </c>
      <c r="H2404" s="1">
        <f>IF(AND(J2404="SAYIM",FİLTRE!$H$5="RAFTA",U2404&lt;&gt;0),1,0)+
IF(AND(J2404="İADE DEPO",FİLTRE!$H$5="İADE DEPO"),1,0)+
IF(FİLTRE!$H$5="TÜMÜ",1,0)+
IF(AND(J2404="FİRMA İADE",FİLTRE!$H$5="FİRMA İADE"),1,0)+
IF(AND(J2404="İMHA",FİLTRE!$H$5="İMHA"),1,0)</f>
        <v>1</v>
      </c>
      <c r="I2404" s="99"/>
      <c r="J2404" s="100"/>
      <c r="K2404" s="100"/>
      <c r="L2404" s="101"/>
      <c r="M2404" s="102"/>
      <c r="N2404" s="101"/>
      <c r="O2404" s="99"/>
      <c r="P2404" s="103"/>
      <c r="Q2404" s="104"/>
      <c r="R2404" s="50"/>
      <c r="S2404" s="105"/>
      <c r="T2404" s="106"/>
      <c r="U2404" s="107"/>
      <c r="V2404" s="108"/>
      <c r="W2404" s="107"/>
      <c r="X2404" s="107"/>
      <c r="AA2404" s="107"/>
      <c r="AB2404" s="110"/>
      <c r="AC2404" s="110"/>
      <c r="AE2404" s="105"/>
      <c r="AF2404" s="105"/>
      <c r="AR2404" s="112"/>
    </row>
    <row r="2405" spans="2:44" x14ac:dyDescent="0.25">
      <c r="B2405" s="1" t="str">
        <f>IF(I2405="","",
(IF(N2405=FİLTRE!$H$6,2,0)+IF(FİLTRE!$H$6="TOPLAM",2,0))
)</f>
        <v/>
      </c>
      <c r="C2405">
        <f>IF(FİLTRE!$M$5="",9,(IF(U2405&gt;=FİLTRE!$M$5,1,0)))</f>
        <v>1</v>
      </c>
      <c r="D2405" s="1">
        <f>IF(FİLTRE!$M$6="",9,(IF('SKT LİSTESİ'!P2405&lt;=FİLTRE!$M$6,1,0)))</f>
        <v>1</v>
      </c>
      <c r="E2405" s="25" t="str">
        <f>IF(I2405="","",(COUNTIFS($L$4:L2405,L2405)))</f>
        <v/>
      </c>
      <c r="F2405" s="13">
        <f>IF(OR(B2405&lt;&gt;2,C2405&lt;&gt;1,D2405&lt;&gt;1,H2405&lt;&gt;1),0,
COUNTIFS($B$4:B2405,2,$C$4:C2405,1,$D$4:D2405,1,$H$4:H2405,1))</f>
        <v>0</v>
      </c>
      <c r="G2405" s="26" t="str">
        <f>IF(I2405="","",(COUNTIF($E$4:E2405,E2405)))</f>
        <v/>
      </c>
      <c r="H2405" s="1">
        <f>IF(AND(J2405="SAYIM",FİLTRE!$H$5="RAFTA",U2405&lt;&gt;0),1,0)+
IF(AND(J2405="İADE DEPO",FİLTRE!$H$5="İADE DEPO"),1,0)+
IF(FİLTRE!$H$5="TÜMÜ",1,0)+
IF(AND(J2405="FİRMA İADE",FİLTRE!$H$5="FİRMA İADE"),1,0)+
IF(AND(J2405="İMHA",FİLTRE!$H$5="İMHA"),1,0)</f>
        <v>1</v>
      </c>
      <c r="I2405" s="99"/>
      <c r="J2405" s="100"/>
      <c r="K2405" s="100"/>
      <c r="L2405" s="101"/>
      <c r="M2405" s="102"/>
      <c r="N2405" s="101"/>
      <c r="O2405" s="99"/>
      <c r="P2405" s="103"/>
      <c r="Q2405" s="104"/>
      <c r="R2405" s="50"/>
      <c r="S2405" s="105"/>
      <c r="T2405" s="106"/>
      <c r="U2405" s="107"/>
      <c r="V2405" s="108"/>
      <c r="W2405" s="107"/>
      <c r="X2405" s="107"/>
      <c r="AA2405" s="107"/>
      <c r="AB2405" s="110"/>
      <c r="AC2405" s="110"/>
      <c r="AE2405" s="105"/>
      <c r="AF2405" s="105"/>
      <c r="AR2405" s="112"/>
    </row>
    <row r="2406" spans="2:44" x14ac:dyDescent="0.25">
      <c r="B2406" s="1" t="str">
        <f>IF(I2406="","",
(IF(N2406=FİLTRE!$H$6,2,0)+IF(FİLTRE!$H$6="TOPLAM",2,0))
)</f>
        <v/>
      </c>
      <c r="C2406">
        <f>IF(FİLTRE!$M$5="",9,(IF(U2406&gt;=FİLTRE!$M$5,1,0)))</f>
        <v>1</v>
      </c>
      <c r="D2406" s="1">
        <f>IF(FİLTRE!$M$6="",9,(IF('SKT LİSTESİ'!P2406&lt;=FİLTRE!$M$6,1,0)))</f>
        <v>1</v>
      </c>
      <c r="E2406" s="25" t="str">
        <f>IF(I2406="","",(COUNTIFS($L$4:L2406,L2406)))</f>
        <v/>
      </c>
      <c r="F2406" s="13">
        <f>IF(OR(B2406&lt;&gt;2,C2406&lt;&gt;1,D2406&lt;&gt;1,H2406&lt;&gt;1),0,
COUNTIFS($B$4:B2406,2,$C$4:C2406,1,$D$4:D2406,1,$H$4:H2406,1))</f>
        <v>0</v>
      </c>
      <c r="G2406" s="26" t="str">
        <f>IF(I2406="","",(COUNTIF($E$4:E2406,E2406)))</f>
        <v/>
      </c>
      <c r="H2406" s="1">
        <f>IF(AND(J2406="SAYIM",FİLTRE!$H$5="RAFTA",U2406&lt;&gt;0),1,0)+
IF(AND(J2406="İADE DEPO",FİLTRE!$H$5="İADE DEPO"),1,0)+
IF(FİLTRE!$H$5="TÜMÜ",1,0)+
IF(AND(J2406="FİRMA İADE",FİLTRE!$H$5="FİRMA İADE"),1,0)+
IF(AND(J2406="İMHA",FİLTRE!$H$5="İMHA"),1,0)</f>
        <v>1</v>
      </c>
      <c r="I2406" s="99"/>
      <c r="J2406" s="100"/>
      <c r="K2406" s="100"/>
      <c r="L2406" s="101"/>
      <c r="M2406" s="102"/>
      <c r="N2406" s="101"/>
      <c r="O2406" s="99"/>
      <c r="P2406" s="103"/>
      <c r="Q2406" s="104"/>
      <c r="R2406" s="50"/>
      <c r="S2406" s="105"/>
      <c r="T2406" s="106"/>
      <c r="U2406" s="107"/>
      <c r="V2406" s="108"/>
      <c r="W2406" s="107"/>
      <c r="X2406" s="107"/>
      <c r="AA2406" s="107"/>
      <c r="AB2406" s="110"/>
      <c r="AC2406" s="110"/>
      <c r="AE2406" s="105"/>
      <c r="AF2406" s="105"/>
      <c r="AR2406" s="112"/>
    </row>
    <row r="2407" spans="2:44" x14ac:dyDescent="0.25">
      <c r="B2407" s="1" t="str">
        <f>IF(I2407="","",
(IF(N2407=FİLTRE!$H$6,2,0)+IF(FİLTRE!$H$6="TOPLAM",2,0))
)</f>
        <v/>
      </c>
      <c r="C2407">
        <f>IF(FİLTRE!$M$5="",9,(IF(U2407&gt;=FİLTRE!$M$5,1,0)))</f>
        <v>1</v>
      </c>
      <c r="D2407" s="1">
        <f>IF(FİLTRE!$M$6="",9,(IF('SKT LİSTESİ'!P2407&lt;=FİLTRE!$M$6,1,0)))</f>
        <v>1</v>
      </c>
      <c r="E2407" s="25" t="str">
        <f>IF(I2407="","",(COUNTIFS($L$4:L2407,L2407)))</f>
        <v/>
      </c>
      <c r="F2407" s="13">
        <f>IF(OR(B2407&lt;&gt;2,C2407&lt;&gt;1,D2407&lt;&gt;1,H2407&lt;&gt;1),0,
COUNTIFS($B$4:B2407,2,$C$4:C2407,1,$D$4:D2407,1,$H$4:H2407,1))</f>
        <v>0</v>
      </c>
      <c r="G2407" s="26" t="str">
        <f>IF(I2407="","",(COUNTIF($E$4:E2407,E2407)))</f>
        <v/>
      </c>
      <c r="H2407" s="1">
        <f>IF(AND(J2407="SAYIM",FİLTRE!$H$5="RAFTA",U2407&lt;&gt;0),1,0)+
IF(AND(J2407="İADE DEPO",FİLTRE!$H$5="İADE DEPO"),1,0)+
IF(FİLTRE!$H$5="TÜMÜ",1,0)+
IF(AND(J2407="FİRMA İADE",FİLTRE!$H$5="FİRMA İADE"),1,0)+
IF(AND(J2407="İMHA",FİLTRE!$H$5="İMHA"),1,0)</f>
        <v>1</v>
      </c>
      <c r="I2407" s="99"/>
      <c r="J2407" s="100"/>
      <c r="K2407" s="100"/>
      <c r="L2407" s="101"/>
      <c r="M2407" s="102"/>
      <c r="N2407" s="101"/>
      <c r="O2407" s="99"/>
      <c r="P2407" s="103"/>
      <c r="Q2407" s="104"/>
      <c r="R2407" s="50"/>
      <c r="S2407" s="105"/>
      <c r="T2407" s="106"/>
      <c r="U2407" s="107"/>
      <c r="V2407" s="108"/>
      <c r="W2407" s="107"/>
      <c r="X2407" s="107"/>
      <c r="AA2407" s="107"/>
      <c r="AB2407" s="110"/>
      <c r="AC2407" s="110"/>
      <c r="AE2407" s="105"/>
      <c r="AF2407" s="105"/>
      <c r="AR2407" s="112"/>
    </row>
    <row r="2408" spans="2:44" x14ac:dyDescent="0.25">
      <c r="B2408" s="1" t="str">
        <f>IF(I2408="","",
(IF(N2408=FİLTRE!$H$6,2,0)+IF(FİLTRE!$H$6="TOPLAM",2,0))
)</f>
        <v/>
      </c>
      <c r="C2408">
        <f>IF(FİLTRE!$M$5="",9,(IF(U2408&gt;=FİLTRE!$M$5,1,0)))</f>
        <v>1</v>
      </c>
      <c r="D2408" s="1">
        <f>IF(FİLTRE!$M$6="",9,(IF('SKT LİSTESİ'!P2408&lt;=FİLTRE!$M$6,1,0)))</f>
        <v>1</v>
      </c>
      <c r="E2408" s="25" t="str">
        <f>IF(I2408="","",(COUNTIFS($L$4:L2408,L2408)))</f>
        <v/>
      </c>
      <c r="F2408" s="13">
        <f>IF(OR(B2408&lt;&gt;2,C2408&lt;&gt;1,D2408&lt;&gt;1,H2408&lt;&gt;1),0,
COUNTIFS($B$4:B2408,2,$C$4:C2408,1,$D$4:D2408,1,$H$4:H2408,1))</f>
        <v>0</v>
      </c>
      <c r="G2408" s="26" t="str">
        <f>IF(I2408="","",(COUNTIF($E$4:E2408,E2408)))</f>
        <v/>
      </c>
      <c r="H2408" s="1">
        <f>IF(AND(J2408="SAYIM",FİLTRE!$H$5="RAFTA",U2408&lt;&gt;0),1,0)+
IF(AND(J2408="İADE DEPO",FİLTRE!$H$5="İADE DEPO"),1,0)+
IF(FİLTRE!$H$5="TÜMÜ",1,0)+
IF(AND(J2408="FİRMA İADE",FİLTRE!$H$5="FİRMA İADE"),1,0)+
IF(AND(J2408="İMHA",FİLTRE!$H$5="İMHA"),1,0)</f>
        <v>1</v>
      </c>
      <c r="I2408" s="99"/>
      <c r="J2408" s="100"/>
      <c r="K2408" s="100"/>
      <c r="L2408" s="101"/>
      <c r="M2408" s="102"/>
      <c r="N2408" s="101"/>
      <c r="O2408" s="99"/>
      <c r="P2408" s="103"/>
      <c r="Q2408" s="104"/>
      <c r="R2408" s="50"/>
      <c r="S2408" s="105"/>
      <c r="T2408" s="106"/>
      <c r="U2408" s="107"/>
      <c r="V2408" s="108"/>
      <c r="W2408" s="107"/>
      <c r="X2408" s="107"/>
      <c r="AA2408" s="107"/>
      <c r="AB2408" s="110"/>
      <c r="AC2408" s="110"/>
      <c r="AE2408" s="105"/>
      <c r="AF2408" s="105"/>
      <c r="AR2408" s="112"/>
    </row>
    <row r="2409" spans="2:44" x14ac:dyDescent="0.25">
      <c r="B2409" s="1" t="str">
        <f>IF(I2409="","",
(IF(N2409=FİLTRE!$H$6,2,0)+IF(FİLTRE!$H$6="TOPLAM",2,0))
)</f>
        <v/>
      </c>
      <c r="C2409">
        <f>IF(FİLTRE!$M$5="",9,(IF(U2409&gt;=FİLTRE!$M$5,1,0)))</f>
        <v>1</v>
      </c>
      <c r="D2409" s="1">
        <f>IF(FİLTRE!$M$6="",9,(IF('SKT LİSTESİ'!P2409&lt;=FİLTRE!$M$6,1,0)))</f>
        <v>1</v>
      </c>
      <c r="E2409" s="25" t="str">
        <f>IF(I2409="","",(COUNTIFS($L$4:L2409,L2409)))</f>
        <v/>
      </c>
      <c r="F2409" s="13">
        <f>IF(OR(B2409&lt;&gt;2,C2409&lt;&gt;1,D2409&lt;&gt;1,H2409&lt;&gt;1),0,
COUNTIFS($B$4:B2409,2,$C$4:C2409,1,$D$4:D2409,1,$H$4:H2409,1))</f>
        <v>0</v>
      </c>
      <c r="G2409" s="26" t="str">
        <f>IF(I2409="","",(COUNTIF($E$4:E2409,E2409)))</f>
        <v/>
      </c>
      <c r="H2409" s="1">
        <f>IF(AND(J2409="SAYIM",FİLTRE!$H$5="RAFTA",U2409&lt;&gt;0),1,0)+
IF(AND(J2409="İADE DEPO",FİLTRE!$H$5="İADE DEPO"),1,0)+
IF(FİLTRE!$H$5="TÜMÜ",1,0)+
IF(AND(J2409="FİRMA İADE",FİLTRE!$H$5="FİRMA İADE"),1,0)+
IF(AND(J2409="İMHA",FİLTRE!$H$5="İMHA"),1,0)</f>
        <v>1</v>
      </c>
      <c r="I2409" s="99"/>
      <c r="J2409" s="100"/>
      <c r="K2409" s="100"/>
      <c r="L2409" s="101"/>
      <c r="M2409" s="102"/>
      <c r="N2409" s="101"/>
      <c r="O2409" s="99"/>
      <c r="P2409" s="103"/>
      <c r="Q2409" s="104"/>
      <c r="R2409" s="50"/>
      <c r="S2409" s="105"/>
      <c r="T2409" s="106"/>
      <c r="U2409" s="107"/>
      <c r="V2409" s="108"/>
      <c r="W2409" s="107"/>
      <c r="X2409" s="107"/>
      <c r="AA2409" s="107"/>
      <c r="AB2409" s="110"/>
      <c r="AC2409" s="110"/>
      <c r="AE2409" s="105"/>
      <c r="AF2409" s="105"/>
      <c r="AR2409" s="112"/>
    </row>
    <row r="2410" spans="2:44" x14ac:dyDescent="0.25">
      <c r="B2410" s="1" t="str">
        <f>IF(I2410="","",
(IF(N2410=FİLTRE!$H$6,2,0)+IF(FİLTRE!$H$6="TOPLAM",2,0))
)</f>
        <v/>
      </c>
      <c r="C2410">
        <f>IF(FİLTRE!$M$5="",9,(IF(U2410&gt;=FİLTRE!$M$5,1,0)))</f>
        <v>1</v>
      </c>
      <c r="D2410" s="1">
        <f>IF(FİLTRE!$M$6="",9,(IF('SKT LİSTESİ'!P2410&lt;=FİLTRE!$M$6,1,0)))</f>
        <v>1</v>
      </c>
      <c r="E2410" s="25" t="str">
        <f>IF(I2410="","",(COUNTIFS($L$4:L2410,L2410)))</f>
        <v/>
      </c>
      <c r="F2410" s="13">
        <f>IF(OR(B2410&lt;&gt;2,C2410&lt;&gt;1,D2410&lt;&gt;1,H2410&lt;&gt;1),0,
COUNTIFS($B$4:B2410,2,$C$4:C2410,1,$D$4:D2410,1,$H$4:H2410,1))</f>
        <v>0</v>
      </c>
      <c r="G2410" s="26" t="str">
        <f>IF(I2410="","",(COUNTIF($E$4:E2410,E2410)))</f>
        <v/>
      </c>
      <c r="H2410" s="1">
        <f>IF(AND(J2410="SAYIM",FİLTRE!$H$5="RAFTA",U2410&lt;&gt;0),1,0)+
IF(AND(J2410="İADE DEPO",FİLTRE!$H$5="İADE DEPO"),1,0)+
IF(FİLTRE!$H$5="TÜMÜ",1,0)+
IF(AND(J2410="FİRMA İADE",FİLTRE!$H$5="FİRMA İADE"),1,0)+
IF(AND(J2410="İMHA",FİLTRE!$H$5="İMHA"),1,0)</f>
        <v>1</v>
      </c>
      <c r="I2410" s="99"/>
      <c r="J2410" s="100"/>
      <c r="K2410" s="100"/>
      <c r="L2410" s="101"/>
      <c r="M2410" s="102"/>
      <c r="N2410" s="101"/>
      <c r="O2410" s="99"/>
      <c r="P2410" s="103"/>
      <c r="Q2410" s="104"/>
      <c r="R2410" s="50"/>
      <c r="S2410" s="105"/>
      <c r="T2410" s="106"/>
      <c r="U2410" s="107"/>
      <c r="V2410" s="108"/>
      <c r="W2410" s="107"/>
      <c r="X2410" s="107"/>
      <c r="AA2410" s="107"/>
      <c r="AB2410" s="110"/>
      <c r="AC2410" s="110"/>
      <c r="AE2410" s="105"/>
      <c r="AF2410" s="105"/>
      <c r="AR2410" s="112"/>
    </row>
    <row r="2411" spans="2:44" x14ac:dyDescent="0.25">
      <c r="B2411" s="1" t="str">
        <f>IF(I2411="","",
(IF(N2411=FİLTRE!$H$6,2,0)+IF(FİLTRE!$H$6="TOPLAM",2,0))
)</f>
        <v/>
      </c>
      <c r="C2411">
        <f>IF(FİLTRE!$M$5="",9,(IF(U2411&gt;=FİLTRE!$M$5,1,0)))</f>
        <v>1</v>
      </c>
      <c r="D2411" s="1">
        <f>IF(FİLTRE!$M$6="",9,(IF('SKT LİSTESİ'!P2411&lt;=FİLTRE!$M$6,1,0)))</f>
        <v>1</v>
      </c>
      <c r="E2411" s="25" t="str">
        <f>IF(I2411="","",(COUNTIFS($L$4:L2411,L2411)))</f>
        <v/>
      </c>
      <c r="F2411" s="13">
        <f>IF(OR(B2411&lt;&gt;2,C2411&lt;&gt;1,D2411&lt;&gt;1,H2411&lt;&gt;1),0,
COUNTIFS($B$4:B2411,2,$C$4:C2411,1,$D$4:D2411,1,$H$4:H2411,1))</f>
        <v>0</v>
      </c>
      <c r="G2411" s="26" t="str">
        <f>IF(I2411="","",(COUNTIF($E$4:E2411,E2411)))</f>
        <v/>
      </c>
      <c r="H2411" s="1">
        <f>IF(AND(J2411="SAYIM",FİLTRE!$H$5="RAFTA",U2411&lt;&gt;0),1,0)+
IF(AND(J2411="İADE DEPO",FİLTRE!$H$5="İADE DEPO"),1,0)+
IF(FİLTRE!$H$5="TÜMÜ",1,0)+
IF(AND(J2411="FİRMA İADE",FİLTRE!$H$5="FİRMA İADE"),1,0)+
IF(AND(J2411="İMHA",FİLTRE!$H$5="İMHA"),1,0)</f>
        <v>1</v>
      </c>
      <c r="I2411" s="99"/>
      <c r="J2411" s="100"/>
      <c r="K2411" s="100"/>
      <c r="L2411" s="101"/>
      <c r="M2411" s="102"/>
      <c r="N2411" s="101"/>
      <c r="O2411" s="99"/>
      <c r="P2411" s="103"/>
      <c r="Q2411" s="104"/>
      <c r="R2411" s="50"/>
      <c r="S2411" s="105"/>
      <c r="T2411" s="106"/>
      <c r="U2411" s="107"/>
      <c r="V2411" s="108"/>
      <c r="W2411" s="107"/>
      <c r="X2411" s="107"/>
      <c r="AA2411" s="107"/>
      <c r="AB2411" s="110"/>
      <c r="AC2411" s="110"/>
      <c r="AE2411" s="105"/>
      <c r="AF2411" s="105"/>
      <c r="AR2411" s="112"/>
    </row>
    <row r="2412" spans="2:44" x14ac:dyDescent="0.25">
      <c r="B2412" s="1" t="str">
        <f>IF(I2412="","",
(IF(N2412=FİLTRE!$H$6,2,0)+IF(FİLTRE!$H$6="TOPLAM",2,0))
)</f>
        <v/>
      </c>
      <c r="C2412">
        <f>IF(FİLTRE!$M$5="",9,(IF(U2412&gt;=FİLTRE!$M$5,1,0)))</f>
        <v>1</v>
      </c>
      <c r="D2412" s="1">
        <f>IF(FİLTRE!$M$6="",9,(IF('SKT LİSTESİ'!P2412&lt;=FİLTRE!$M$6,1,0)))</f>
        <v>1</v>
      </c>
      <c r="E2412" s="25" t="str">
        <f>IF(I2412="","",(COUNTIFS($L$4:L2412,L2412)))</f>
        <v/>
      </c>
      <c r="F2412" s="13">
        <f>IF(OR(B2412&lt;&gt;2,C2412&lt;&gt;1,D2412&lt;&gt;1,H2412&lt;&gt;1),0,
COUNTIFS($B$4:B2412,2,$C$4:C2412,1,$D$4:D2412,1,$H$4:H2412,1))</f>
        <v>0</v>
      </c>
      <c r="G2412" s="26" t="str">
        <f>IF(I2412="","",(COUNTIF($E$4:E2412,E2412)))</f>
        <v/>
      </c>
      <c r="H2412" s="1">
        <f>IF(AND(J2412="SAYIM",FİLTRE!$H$5="RAFTA",U2412&lt;&gt;0),1,0)+
IF(AND(J2412="İADE DEPO",FİLTRE!$H$5="İADE DEPO"),1,0)+
IF(FİLTRE!$H$5="TÜMÜ",1,0)+
IF(AND(J2412="FİRMA İADE",FİLTRE!$H$5="FİRMA İADE"),1,0)+
IF(AND(J2412="İMHA",FİLTRE!$H$5="İMHA"),1,0)</f>
        <v>1</v>
      </c>
      <c r="I2412" s="99"/>
      <c r="J2412" s="100"/>
      <c r="K2412" s="100"/>
      <c r="L2412" s="101"/>
      <c r="M2412" s="102"/>
      <c r="N2412" s="101"/>
      <c r="O2412" s="99"/>
      <c r="P2412" s="103"/>
      <c r="Q2412" s="104"/>
      <c r="R2412" s="50"/>
      <c r="S2412" s="105"/>
      <c r="T2412" s="106"/>
      <c r="U2412" s="107"/>
      <c r="V2412" s="108"/>
      <c r="W2412" s="107"/>
      <c r="X2412" s="107"/>
      <c r="AA2412" s="107"/>
      <c r="AB2412" s="110"/>
      <c r="AC2412" s="110"/>
      <c r="AE2412" s="105"/>
      <c r="AF2412" s="105"/>
      <c r="AR2412" s="112"/>
    </row>
    <row r="2413" spans="2:44" x14ac:dyDescent="0.25">
      <c r="B2413" s="1" t="str">
        <f>IF(I2413="","",
(IF(N2413=FİLTRE!$H$6,2,0)+IF(FİLTRE!$H$6="TOPLAM",2,0))
)</f>
        <v/>
      </c>
      <c r="C2413">
        <f>IF(FİLTRE!$M$5="",9,(IF(U2413&gt;=FİLTRE!$M$5,1,0)))</f>
        <v>1</v>
      </c>
      <c r="D2413" s="1">
        <f>IF(FİLTRE!$M$6="",9,(IF('SKT LİSTESİ'!P2413&lt;=FİLTRE!$M$6,1,0)))</f>
        <v>1</v>
      </c>
      <c r="E2413" s="25" t="str">
        <f>IF(I2413="","",(COUNTIFS($L$4:L2413,L2413)))</f>
        <v/>
      </c>
      <c r="F2413" s="13">
        <f>IF(OR(B2413&lt;&gt;2,C2413&lt;&gt;1,D2413&lt;&gt;1,H2413&lt;&gt;1),0,
COUNTIFS($B$4:B2413,2,$C$4:C2413,1,$D$4:D2413,1,$H$4:H2413,1))</f>
        <v>0</v>
      </c>
      <c r="G2413" s="26" t="str">
        <f>IF(I2413="","",(COUNTIF($E$4:E2413,E2413)))</f>
        <v/>
      </c>
      <c r="H2413" s="1">
        <f>IF(AND(J2413="SAYIM",FİLTRE!$H$5="RAFTA",U2413&lt;&gt;0),1,0)+
IF(AND(J2413="İADE DEPO",FİLTRE!$H$5="İADE DEPO"),1,0)+
IF(FİLTRE!$H$5="TÜMÜ",1,0)+
IF(AND(J2413="FİRMA İADE",FİLTRE!$H$5="FİRMA İADE"),1,0)+
IF(AND(J2413="İMHA",FİLTRE!$H$5="İMHA"),1,0)</f>
        <v>1</v>
      </c>
      <c r="I2413" s="99"/>
      <c r="J2413" s="100"/>
      <c r="K2413" s="100"/>
      <c r="L2413" s="101"/>
      <c r="M2413" s="102"/>
      <c r="N2413" s="101"/>
      <c r="O2413" s="99"/>
      <c r="P2413" s="103"/>
      <c r="Q2413" s="104"/>
      <c r="R2413" s="50"/>
      <c r="S2413" s="105"/>
      <c r="T2413" s="106"/>
      <c r="U2413" s="107"/>
      <c r="V2413" s="108"/>
      <c r="W2413" s="107"/>
      <c r="X2413" s="107"/>
      <c r="AA2413" s="107"/>
      <c r="AB2413" s="110"/>
      <c r="AC2413" s="110"/>
      <c r="AE2413" s="105"/>
      <c r="AF2413" s="105"/>
      <c r="AR2413" s="112"/>
    </row>
    <row r="2414" spans="2:44" x14ac:dyDescent="0.25">
      <c r="B2414" s="1" t="str">
        <f>IF(I2414="","",
(IF(N2414=FİLTRE!$H$6,2,0)+IF(FİLTRE!$H$6="TOPLAM",2,0))
)</f>
        <v/>
      </c>
      <c r="C2414">
        <f>IF(FİLTRE!$M$5="",9,(IF(U2414&gt;=FİLTRE!$M$5,1,0)))</f>
        <v>1</v>
      </c>
      <c r="D2414" s="1">
        <f>IF(FİLTRE!$M$6="",9,(IF('SKT LİSTESİ'!P2414&lt;=FİLTRE!$M$6,1,0)))</f>
        <v>1</v>
      </c>
      <c r="E2414" s="25" t="str">
        <f>IF(I2414="","",(COUNTIFS($L$4:L2414,L2414)))</f>
        <v/>
      </c>
      <c r="F2414" s="13">
        <f>IF(OR(B2414&lt;&gt;2,C2414&lt;&gt;1,D2414&lt;&gt;1,H2414&lt;&gt;1),0,
COUNTIFS($B$4:B2414,2,$C$4:C2414,1,$D$4:D2414,1,$H$4:H2414,1))</f>
        <v>0</v>
      </c>
      <c r="G2414" s="26" t="str">
        <f>IF(I2414="","",(COUNTIF($E$4:E2414,E2414)))</f>
        <v/>
      </c>
      <c r="H2414" s="1">
        <f>IF(AND(J2414="SAYIM",FİLTRE!$H$5="RAFTA",U2414&lt;&gt;0),1,0)+
IF(AND(J2414="İADE DEPO",FİLTRE!$H$5="İADE DEPO"),1,0)+
IF(FİLTRE!$H$5="TÜMÜ",1,0)+
IF(AND(J2414="FİRMA İADE",FİLTRE!$H$5="FİRMA İADE"),1,0)+
IF(AND(J2414="İMHA",FİLTRE!$H$5="İMHA"),1,0)</f>
        <v>1</v>
      </c>
      <c r="I2414" s="99"/>
      <c r="J2414" s="100"/>
      <c r="K2414" s="100"/>
      <c r="L2414" s="101"/>
      <c r="M2414" s="102"/>
      <c r="N2414" s="101"/>
      <c r="O2414" s="99"/>
      <c r="P2414" s="103"/>
      <c r="Q2414" s="104"/>
      <c r="R2414" s="50"/>
      <c r="S2414" s="105"/>
      <c r="T2414" s="106"/>
      <c r="U2414" s="107"/>
      <c r="V2414" s="108"/>
      <c r="W2414" s="107"/>
      <c r="X2414" s="107"/>
      <c r="AA2414" s="107"/>
      <c r="AB2414" s="110"/>
      <c r="AC2414" s="110"/>
      <c r="AE2414" s="105"/>
      <c r="AF2414" s="105"/>
      <c r="AR2414" s="112"/>
    </row>
    <row r="2415" spans="2:44" x14ac:dyDescent="0.25">
      <c r="B2415" s="1" t="str">
        <f>IF(I2415="","",
(IF(N2415=FİLTRE!$H$6,2,0)+IF(FİLTRE!$H$6="TOPLAM",2,0))
)</f>
        <v/>
      </c>
      <c r="C2415">
        <f>IF(FİLTRE!$M$5="",9,(IF(U2415&gt;=FİLTRE!$M$5,1,0)))</f>
        <v>1</v>
      </c>
      <c r="D2415" s="1">
        <f>IF(FİLTRE!$M$6="",9,(IF('SKT LİSTESİ'!P2415&lt;=FİLTRE!$M$6,1,0)))</f>
        <v>1</v>
      </c>
      <c r="E2415" s="25" t="str">
        <f>IF(I2415="","",(COUNTIFS($L$4:L2415,L2415)))</f>
        <v/>
      </c>
      <c r="F2415" s="13">
        <f>IF(OR(B2415&lt;&gt;2,C2415&lt;&gt;1,D2415&lt;&gt;1,H2415&lt;&gt;1),0,
COUNTIFS($B$4:B2415,2,$C$4:C2415,1,$D$4:D2415,1,$H$4:H2415,1))</f>
        <v>0</v>
      </c>
      <c r="G2415" s="26" t="str">
        <f>IF(I2415="","",(COUNTIF($E$4:E2415,E2415)))</f>
        <v/>
      </c>
      <c r="H2415" s="1">
        <f>IF(AND(J2415="SAYIM",FİLTRE!$H$5="RAFTA",U2415&lt;&gt;0),1,0)+
IF(AND(J2415="İADE DEPO",FİLTRE!$H$5="İADE DEPO"),1,0)+
IF(FİLTRE!$H$5="TÜMÜ",1,0)+
IF(AND(J2415="FİRMA İADE",FİLTRE!$H$5="FİRMA İADE"),1,0)+
IF(AND(J2415="İMHA",FİLTRE!$H$5="İMHA"),1,0)</f>
        <v>1</v>
      </c>
      <c r="I2415" s="99"/>
      <c r="J2415" s="100"/>
      <c r="K2415" s="100"/>
      <c r="L2415" s="101"/>
      <c r="M2415" s="102"/>
      <c r="N2415" s="101"/>
      <c r="O2415" s="99"/>
      <c r="P2415" s="103"/>
      <c r="Q2415" s="104"/>
      <c r="R2415" s="50"/>
      <c r="S2415" s="105"/>
      <c r="T2415" s="106"/>
      <c r="U2415" s="107"/>
      <c r="V2415" s="108"/>
      <c r="W2415" s="107"/>
      <c r="X2415" s="107"/>
      <c r="AA2415" s="107"/>
      <c r="AB2415" s="110"/>
      <c r="AC2415" s="110"/>
      <c r="AE2415" s="105"/>
      <c r="AF2415" s="105"/>
      <c r="AR2415" s="112"/>
    </row>
    <row r="2416" spans="2:44" x14ac:dyDescent="0.25">
      <c r="B2416" s="1" t="str">
        <f>IF(I2416="","",
(IF(N2416=FİLTRE!$H$6,2,0)+IF(FİLTRE!$H$6="TOPLAM",2,0))
)</f>
        <v/>
      </c>
      <c r="C2416">
        <f>IF(FİLTRE!$M$5="",9,(IF(U2416&gt;=FİLTRE!$M$5,1,0)))</f>
        <v>1</v>
      </c>
      <c r="D2416" s="1">
        <f>IF(FİLTRE!$M$6="",9,(IF('SKT LİSTESİ'!P2416&lt;=FİLTRE!$M$6,1,0)))</f>
        <v>1</v>
      </c>
      <c r="E2416" s="25" t="str">
        <f>IF(I2416="","",(COUNTIFS($L$4:L2416,L2416)))</f>
        <v/>
      </c>
      <c r="F2416" s="13">
        <f>IF(OR(B2416&lt;&gt;2,C2416&lt;&gt;1,D2416&lt;&gt;1,H2416&lt;&gt;1),0,
COUNTIFS($B$4:B2416,2,$C$4:C2416,1,$D$4:D2416,1,$H$4:H2416,1))</f>
        <v>0</v>
      </c>
      <c r="G2416" s="26" t="str">
        <f>IF(I2416="","",(COUNTIF($E$4:E2416,E2416)))</f>
        <v/>
      </c>
      <c r="H2416" s="1">
        <f>IF(AND(J2416="SAYIM",FİLTRE!$H$5="RAFTA",U2416&lt;&gt;0),1,0)+
IF(AND(J2416="İADE DEPO",FİLTRE!$H$5="İADE DEPO"),1,0)+
IF(FİLTRE!$H$5="TÜMÜ",1,0)+
IF(AND(J2416="FİRMA İADE",FİLTRE!$H$5="FİRMA İADE"),1,0)+
IF(AND(J2416="İMHA",FİLTRE!$H$5="İMHA"),1,0)</f>
        <v>1</v>
      </c>
      <c r="I2416" s="99"/>
      <c r="J2416" s="100"/>
      <c r="K2416" s="100"/>
      <c r="L2416" s="101"/>
      <c r="M2416" s="102"/>
      <c r="N2416" s="101"/>
      <c r="O2416" s="99"/>
      <c r="P2416" s="103"/>
      <c r="Q2416" s="104"/>
      <c r="R2416" s="50"/>
      <c r="S2416" s="105"/>
      <c r="T2416" s="106"/>
      <c r="U2416" s="107"/>
      <c r="V2416" s="108"/>
      <c r="W2416" s="107"/>
      <c r="X2416" s="107"/>
      <c r="AA2416" s="107"/>
      <c r="AB2416" s="110"/>
      <c r="AC2416" s="110"/>
      <c r="AE2416" s="105"/>
      <c r="AF2416" s="105"/>
      <c r="AR2416" s="112"/>
    </row>
    <row r="2417" spans="2:44" x14ac:dyDescent="0.25">
      <c r="B2417" s="1" t="str">
        <f>IF(I2417="","",
(IF(N2417=FİLTRE!$H$6,2,0)+IF(FİLTRE!$H$6="TOPLAM",2,0))
)</f>
        <v/>
      </c>
      <c r="C2417">
        <f>IF(FİLTRE!$M$5="",9,(IF(U2417&gt;=FİLTRE!$M$5,1,0)))</f>
        <v>1</v>
      </c>
      <c r="D2417" s="1">
        <f>IF(FİLTRE!$M$6="",9,(IF('SKT LİSTESİ'!P2417&lt;=FİLTRE!$M$6,1,0)))</f>
        <v>1</v>
      </c>
      <c r="E2417" s="25" t="str">
        <f>IF(I2417="","",(COUNTIFS($L$4:L2417,L2417)))</f>
        <v/>
      </c>
      <c r="F2417" s="13">
        <f>IF(OR(B2417&lt;&gt;2,C2417&lt;&gt;1,D2417&lt;&gt;1,H2417&lt;&gt;1),0,
COUNTIFS($B$4:B2417,2,$C$4:C2417,1,$D$4:D2417,1,$H$4:H2417,1))</f>
        <v>0</v>
      </c>
      <c r="G2417" s="26" t="str">
        <f>IF(I2417="","",(COUNTIF($E$4:E2417,E2417)))</f>
        <v/>
      </c>
      <c r="H2417" s="1">
        <f>IF(AND(J2417="SAYIM",FİLTRE!$H$5="RAFTA",U2417&lt;&gt;0),1,0)+
IF(AND(J2417="İADE DEPO",FİLTRE!$H$5="İADE DEPO"),1,0)+
IF(FİLTRE!$H$5="TÜMÜ",1,0)+
IF(AND(J2417="FİRMA İADE",FİLTRE!$H$5="FİRMA İADE"),1,0)+
IF(AND(J2417="İMHA",FİLTRE!$H$5="İMHA"),1,0)</f>
        <v>1</v>
      </c>
      <c r="I2417" s="99"/>
      <c r="J2417" s="100"/>
      <c r="K2417" s="100"/>
      <c r="L2417" s="101"/>
      <c r="M2417" s="102"/>
      <c r="N2417" s="101"/>
      <c r="O2417" s="99"/>
      <c r="P2417" s="103"/>
      <c r="Q2417" s="104"/>
      <c r="R2417" s="50"/>
      <c r="S2417" s="105"/>
      <c r="T2417" s="106"/>
      <c r="U2417" s="107"/>
      <c r="V2417" s="108"/>
      <c r="W2417" s="107"/>
      <c r="X2417" s="107"/>
      <c r="AA2417" s="107"/>
      <c r="AB2417" s="110"/>
      <c r="AC2417" s="110"/>
      <c r="AE2417" s="105"/>
      <c r="AF2417" s="105"/>
      <c r="AR2417" s="112"/>
    </row>
    <row r="2418" spans="2:44" x14ac:dyDescent="0.25">
      <c r="B2418" s="1" t="str">
        <f>IF(I2418="","",
(IF(N2418=FİLTRE!$H$6,2,0)+IF(FİLTRE!$H$6="TOPLAM",2,0))
)</f>
        <v/>
      </c>
      <c r="C2418">
        <f>IF(FİLTRE!$M$5="",9,(IF(U2418&gt;=FİLTRE!$M$5,1,0)))</f>
        <v>1</v>
      </c>
      <c r="D2418" s="1">
        <f>IF(FİLTRE!$M$6="",9,(IF('SKT LİSTESİ'!P2418&lt;=FİLTRE!$M$6,1,0)))</f>
        <v>1</v>
      </c>
      <c r="E2418" s="25" t="str">
        <f>IF(I2418="","",(COUNTIFS($L$4:L2418,L2418)))</f>
        <v/>
      </c>
      <c r="F2418" s="13">
        <f>IF(OR(B2418&lt;&gt;2,C2418&lt;&gt;1,D2418&lt;&gt;1,H2418&lt;&gt;1),0,
COUNTIFS($B$4:B2418,2,$C$4:C2418,1,$D$4:D2418,1,$H$4:H2418,1))</f>
        <v>0</v>
      </c>
      <c r="G2418" s="26" t="str">
        <f>IF(I2418="","",(COUNTIF($E$4:E2418,E2418)))</f>
        <v/>
      </c>
      <c r="H2418" s="1">
        <f>IF(AND(J2418="SAYIM",FİLTRE!$H$5="RAFTA",U2418&lt;&gt;0),1,0)+
IF(AND(J2418="İADE DEPO",FİLTRE!$H$5="İADE DEPO"),1,0)+
IF(FİLTRE!$H$5="TÜMÜ",1,0)+
IF(AND(J2418="FİRMA İADE",FİLTRE!$H$5="FİRMA İADE"),1,0)+
IF(AND(J2418="İMHA",FİLTRE!$H$5="İMHA"),1,0)</f>
        <v>1</v>
      </c>
      <c r="I2418" s="99"/>
      <c r="J2418" s="100"/>
      <c r="K2418" s="100"/>
      <c r="L2418" s="101"/>
      <c r="M2418" s="102"/>
      <c r="N2418" s="101"/>
      <c r="O2418" s="99"/>
      <c r="P2418" s="103"/>
      <c r="Q2418" s="104"/>
      <c r="R2418" s="50"/>
      <c r="S2418" s="105"/>
      <c r="T2418" s="106"/>
      <c r="U2418" s="107"/>
      <c r="V2418" s="108"/>
      <c r="W2418" s="107"/>
      <c r="X2418" s="107"/>
      <c r="AA2418" s="107"/>
      <c r="AB2418" s="110"/>
      <c r="AC2418" s="110"/>
      <c r="AE2418" s="105"/>
      <c r="AF2418" s="105"/>
      <c r="AR2418" s="112"/>
    </row>
    <row r="2419" spans="2:44" x14ac:dyDescent="0.25">
      <c r="B2419" s="1" t="str">
        <f>IF(I2419="","",
(IF(N2419=FİLTRE!$H$6,2,0)+IF(FİLTRE!$H$6="TOPLAM",2,0))
)</f>
        <v/>
      </c>
      <c r="C2419">
        <f>IF(FİLTRE!$M$5="",9,(IF(U2419&gt;=FİLTRE!$M$5,1,0)))</f>
        <v>1</v>
      </c>
      <c r="D2419" s="1">
        <f>IF(FİLTRE!$M$6="",9,(IF('SKT LİSTESİ'!P2419&lt;=FİLTRE!$M$6,1,0)))</f>
        <v>1</v>
      </c>
      <c r="E2419" s="25" t="str">
        <f>IF(I2419="","",(COUNTIFS($L$4:L2419,L2419)))</f>
        <v/>
      </c>
      <c r="F2419" s="13">
        <f>IF(OR(B2419&lt;&gt;2,C2419&lt;&gt;1,D2419&lt;&gt;1,H2419&lt;&gt;1),0,
COUNTIFS($B$4:B2419,2,$C$4:C2419,1,$D$4:D2419,1,$H$4:H2419,1))</f>
        <v>0</v>
      </c>
      <c r="G2419" s="26" t="str">
        <f>IF(I2419="","",(COUNTIF($E$4:E2419,E2419)))</f>
        <v/>
      </c>
      <c r="H2419" s="1">
        <f>IF(AND(J2419="SAYIM",FİLTRE!$H$5="RAFTA",U2419&lt;&gt;0),1,0)+
IF(AND(J2419="İADE DEPO",FİLTRE!$H$5="İADE DEPO"),1,0)+
IF(FİLTRE!$H$5="TÜMÜ",1,0)+
IF(AND(J2419="FİRMA İADE",FİLTRE!$H$5="FİRMA İADE"),1,0)+
IF(AND(J2419="İMHA",FİLTRE!$H$5="İMHA"),1,0)</f>
        <v>1</v>
      </c>
      <c r="I2419" s="99"/>
      <c r="J2419" s="100"/>
      <c r="K2419" s="100"/>
      <c r="L2419" s="101"/>
      <c r="M2419" s="102"/>
      <c r="N2419" s="101"/>
      <c r="O2419" s="99"/>
      <c r="P2419" s="103"/>
      <c r="Q2419" s="104"/>
      <c r="R2419" s="50"/>
      <c r="S2419" s="105"/>
      <c r="T2419" s="106"/>
      <c r="U2419" s="107"/>
      <c r="V2419" s="108"/>
      <c r="W2419" s="107"/>
      <c r="X2419" s="107"/>
      <c r="AA2419" s="107"/>
      <c r="AB2419" s="110"/>
      <c r="AC2419" s="110"/>
      <c r="AE2419" s="105"/>
      <c r="AF2419" s="105"/>
      <c r="AR2419" s="112"/>
    </row>
    <row r="2420" spans="2:44" x14ac:dyDescent="0.25">
      <c r="B2420" s="1" t="str">
        <f>IF(I2420="","",
(IF(N2420=FİLTRE!$H$6,2,0)+IF(FİLTRE!$H$6="TOPLAM",2,0))
)</f>
        <v/>
      </c>
      <c r="C2420">
        <f>IF(FİLTRE!$M$5="",9,(IF(U2420&gt;=FİLTRE!$M$5,1,0)))</f>
        <v>1</v>
      </c>
      <c r="D2420" s="1">
        <f>IF(FİLTRE!$M$6="",9,(IF('SKT LİSTESİ'!P2420&lt;=FİLTRE!$M$6,1,0)))</f>
        <v>1</v>
      </c>
      <c r="E2420" s="25" t="str">
        <f>IF(I2420="","",(COUNTIFS($L$4:L2420,L2420)))</f>
        <v/>
      </c>
      <c r="F2420" s="13">
        <f>IF(OR(B2420&lt;&gt;2,C2420&lt;&gt;1,D2420&lt;&gt;1,H2420&lt;&gt;1),0,
COUNTIFS($B$4:B2420,2,$C$4:C2420,1,$D$4:D2420,1,$H$4:H2420,1))</f>
        <v>0</v>
      </c>
      <c r="G2420" s="26" t="str">
        <f>IF(I2420="","",(COUNTIF($E$4:E2420,E2420)))</f>
        <v/>
      </c>
      <c r="H2420" s="1">
        <f>IF(AND(J2420="SAYIM",FİLTRE!$H$5="RAFTA",U2420&lt;&gt;0),1,0)+
IF(AND(J2420="İADE DEPO",FİLTRE!$H$5="İADE DEPO"),1,0)+
IF(FİLTRE!$H$5="TÜMÜ",1,0)+
IF(AND(J2420="FİRMA İADE",FİLTRE!$H$5="FİRMA İADE"),1,0)+
IF(AND(J2420="İMHA",FİLTRE!$H$5="İMHA"),1,0)</f>
        <v>1</v>
      </c>
      <c r="I2420" s="99"/>
      <c r="J2420" s="100"/>
      <c r="K2420" s="100"/>
      <c r="L2420" s="101"/>
      <c r="M2420" s="102"/>
      <c r="N2420" s="101"/>
      <c r="O2420" s="99"/>
      <c r="P2420" s="103"/>
      <c r="Q2420" s="104"/>
      <c r="R2420" s="50"/>
      <c r="S2420" s="105"/>
      <c r="T2420" s="106"/>
      <c r="U2420" s="107"/>
      <c r="V2420" s="108"/>
      <c r="W2420" s="107"/>
      <c r="X2420" s="107"/>
      <c r="AA2420" s="107"/>
      <c r="AB2420" s="110"/>
      <c r="AC2420" s="110"/>
      <c r="AE2420" s="105"/>
      <c r="AF2420" s="105"/>
      <c r="AR2420" s="112"/>
    </row>
    <row r="2421" spans="2:44" x14ac:dyDescent="0.25">
      <c r="B2421" s="1" t="str">
        <f>IF(I2421="","",
(IF(N2421=FİLTRE!$H$6,2,0)+IF(FİLTRE!$H$6="TOPLAM",2,0))
)</f>
        <v/>
      </c>
      <c r="C2421">
        <f>IF(FİLTRE!$M$5="",9,(IF(U2421&gt;=FİLTRE!$M$5,1,0)))</f>
        <v>1</v>
      </c>
      <c r="D2421" s="1">
        <f>IF(FİLTRE!$M$6="",9,(IF('SKT LİSTESİ'!P2421&lt;=FİLTRE!$M$6,1,0)))</f>
        <v>1</v>
      </c>
      <c r="E2421" s="25" t="str">
        <f>IF(I2421="","",(COUNTIFS($L$4:L2421,L2421)))</f>
        <v/>
      </c>
      <c r="F2421" s="13">
        <f>IF(OR(B2421&lt;&gt;2,C2421&lt;&gt;1,D2421&lt;&gt;1,H2421&lt;&gt;1),0,
COUNTIFS($B$4:B2421,2,$C$4:C2421,1,$D$4:D2421,1,$H$4:H2421,1))</f>
        <v>0</v>
      </c>
      <c r="G2421" s="26" t="str">
        <f>IF(I2421="","",(COUNTIF($E$4:E2421,E2421)))</f>
        <v/>
      </c>
      <c r="H2421" s="1">
        <f>IF(AND(J2421="SAYIM",FİLTRE!$H$5="RAFTA",U2421&lt;&gt;0),1,0)+
IF(AND(J2421="İADE DEPO",FİLTRE!$H$5="İADE DEPO"),1,0)+
IF(FİLTRE!$H$5="TÜMÜ",1,0)+
IF(AND(J2421="FİRMA İADE",FİLTRE!$H$5="FİRMA İADE"),1,0)+
IF(AND(J2421="İMHA",FİLTRE!$H$5="İMHA"),1,0)</f>
        <v>1</v>
      </c>
      <c r="I2421" s="99"/>
      <c r="J2421" s="100"/>
      <c r="K2421" s="100"/>
      <c r="L2421" s="101"/>
      <c r="M2421" s="102"/>
      <c r="N2421" s="101"/>
      <c r="O2421" s="99"/>
      <c r="P2421" s="103"/>
      <c r="Q2421" s="104"/>
      <c r="R2421" s="50"/>
      <c r="S2421" s="105"/>
      <c r="T2421" s="106"/>
      <c r="U2421" s="107"/>
      <c r="V2421" s="108"/>
      <c r="W2421" s="107"/>
      <c r="X2421" s="107"/>
      <c r="AA2421" s="107"/>
      <c r="AB2421" s="110"/>
      <c r="AC2421" s="110"/>
      <c r="AE2421" s="105"/>
      <c r="AF2421" s="105"/>
      <c r="AR2421" s="112"/>
    </row>
    <row r="2422" spans="2:44" x14ac:dyDescent="0.25">
      <c r="B2422" s="1" t="str">
        <f>IF(I2422="","",
(IF(N2422=FİLTRE!$H$6,2,0)+IF(FİLTRE!$H$6="TOPLAM",2,0))
)</f>
        <v/>
      </c>
      <c r="C2422">
        <f>IF(FİLTRE!$M$5="",9,(IF(U2422&gt;=FİLTRE!$M$5,1,0)))</f>
        <v>1</v>
      </c>
      <c r="D2422" s="1">
        <f>IF(FİLTRE!$M$6="",9,(IF('SKT LİSTESİ'!P2422&lt;=FİLTRE!$M$6,1,0)))</f>
        <v>1</v>
      </c>
      <c r="E2422" s="25" t="str">
        <f>IF(I2422="","",(COUNTIFS($L$4:L2422,L2422)))</f>
        <v/>
      </c>
      <c r="F2422" s="13">
        <f>IF(OR(B2422&lt;&gt;2,C2422&lt;&gt;1,D2422&lt;&gt;1,H2422&lt;&gt;1),0,
COUNTIFS($B$4:B2422,2,$C$4:C2422,1,$D$4:D2422,1,$H$4:H2422,1))</f>
        <v>0</v>
      </c>
      <c r="G2422" s="26" t="str">
        <f>IF(I2422="","",(COUNTIF($E$4:E2422,E2422)))</f>
        <v/>
      </c>
      <c r="H2422" s="1">
        <f>IF(AND(J2422="SAYIM",FİLTRE!$H$5="RAFTA",U2422&lt;&gt;0),1,0)+
IF(AND(J2422="İADE DEPO",FİLTRE!$H$5="İADE DEPO"),1,0)+
IF(FİLTRE!$H$5="TÜMÜ",1,0)+
IF(AND(J2422="FİRMA İADE",FİLTRE!$H$5="FİRMA İADE"),1,0)+
IF(AND(J2422="İMHA",FİLTRE!$H$5="İMHA"),1,0)</f>
        <v>1</v>
      </c>
      <c r="I2422" s="99"/>
      <c r="J2422" s="100"/>
      <c r="K2422" s="100"/>
      <c r="L2422" s="101"/>
      <c r="M2422" s="102"/>
      <c r="N2422" s="101"/>
      <c r="O2422" s="99"/>
      <c r="P2422" s="103"/>
      <c r="Q2422" s="104"/>
      <c r="R2422" s="50"/>
      <c r="S2422" s="105"/>
      <c r="T2422" s="106"/>
      <c r="U2422" s="107"/>
      <c r="V2422" s="108"/>
      <c r="W2422" s="107"/>
      <c r="X2422" s="107"/>
      <c r="AA2422" s="107"/>
      <c r="AB2422" s="110"/>
      <c r="AC2422" s="110"/>
      <c r="AE2422" s="105"/>
      <c r="AF2422" s="105"/>
      <c r="AR2422" s="112"/>
    </row>
    <row r="2423" spans="2:44" x14ac:dyDescent="0.25">
      <c r="B2423" s="1" t="str">
        <f>IF(I2423="","",
(IF(N2423=FİLTRE!$H$6,2,0)+IF(FİLTRE!$H$6="TOPLAM",2,0))
)</f>
        <v/>
      </c>
      <c r="C2423">
        <f>IF(FİLTRE!$M$5="",9,(IF(U2423&gt;=FİLTRE!$M$5,1,0)))</f>
        <v>1</v>
      </c>
      <c r="D2423" s="1">
        <f>IF(FİLTRE!$M$6="",9,(IF('SKT LİSTESİ'!P2423&lt;=FİLTRE!$M$6,1,0)))</f>
        <v>1</v>
      </c>
      <c r="E2423" s="25" t="str">
        <f>IF(I2423="","",(COUNTIFS($L$4:L2423,L2423)))</f>
        <v/>
      </c>
      <c r="F2423" s="13">
        <f>IF(OR(B2423&lt;&gt;2,C2423&lt;&gt;1,D2423&lt;&gt;1,H2423&lt;&gt;1),0,
COUNTIFS($B$4:B2423,2,$C$4:C2423,1,$D$4:D2423,1,$H$4:H2423,1))</f>
        <v>0</v>
      </c>
      <c r="G2423" s="26" t="str">
        <f>IF(I2423="","",(COUNTIF($E$4:E2423,E2423)))</f>
        <v/>
      </c>
      <c r="H2423" s="1">
        <f>IF(AND(J2423="SAYIM",FİLTRE!$H$5="RAFTA",U2423&lt;&gt;0),1,0)+
IF(AND(J2423="İADE DEPO",FİLTRE!$H$5="İADE DEPO"),1,0)+
IF(FİLTRE!$H$5="TÜMÜ",1,0)+
IF(AND(J2423="FİRMA İADE",FİLTRE!$H$5="FİRMA İADE"),1,0)+
IF(AND(J2423="İMHA",FİLTRE!$H$5="İMHA"),1,0)</f>
        <v>1</v>
      </c>
      <c r="I2423" s="99"/>
      <c r="J2423" s="100"/>
      <c r="K2423" s="100"/>
      <c r="L2423" s="101"/>
      <c r="M2423" s="102"/>
      <c r="N2423" s="101"/>
      <c r="O2423" s="99"/>
      <c r="P2423" s="103"/>
      <c r="Q2423" s="104"/>
      <c r="R2423" s="50"/>
      <c r="S2423" s="105"/>
      <c r="T2423" s="106"/>
      <c r="U2423" s="107"/>
      <c r="V2423" s="108"/>
      <c r="W2423" s="107"/>
      <c r="X2423" s="107"/>
      <c r="AA2423" s="107"/>
      <c r="AB2423" s="110"/>
      <c r="AC2423" s="110"/>
      <c r="AE2423" s="105"/>
      <c r="AF2423" s="105"/>
      <c r="AR2423" s="112"/>
    </row>
    <row r="2424" spans="2:44" x14ac:dyDescent="0.25">
      <c r="B2424" s="1" t="str">
        <f>IF(I2424="","",
(IF(N2424=FİLTRE!$H$6,2,0)+IF(FİLTRE!$H$6="TOPLAM",2,0))
)</f>
        <v/>
      </c>
      <c r="C2424">
        <f>IF(FİLTRE!$M$5="",9,(IF(U2424&gt;=FİLTRE!$M$5,1,0)))</f>
        <v>1</v>
      </c>
      <c r="D2424" s="1">
        <f>IF(FİLTRE!$M$6="",9,(IF('SKT LİSTESİ'!P2424&lt;=FİLTRE!$M$6,1,0)))</f>
        <v>1</v>
      </c>
      <c r="E2424" s="25" t="str">
        <f>IF(I2424="","",(COUNTIFS($L$4:L2424,L2424)))</f>
        <v/>
      </c>
      <c r="F2424" s="13">
        <f>IF(OR(B2424&lt;&gt;2,C2424&lt;&gt;1,D2424&lt;&gt;1,H2424&lt;&gt;1),0,
COUNTIFS($B$4:B2424,2,$C$4:C2424,1,$D$4:D2424,1,$H$4:H2424,1))</f>
        <v>0</v>
      </c>
      <c r="G2424" s="26" t="str">
        <f>IF(I2424="","",(COUNTIF($E$4:E2424,E2424)))</f>
        <v/>
      </c>
      <c r="H2424" s="1">
        <f>IF(AND(J2424="SAYIM",FİLTRE!$H$5="RAFTA",U2424&lt;&gt;0),1,0)+
IF(AND(J2424="İADE DEPO",FİLTRE!$H$5="İADE DEPO"),1,0)+
IF(FİLTRE!$H$5="TÜMÜ",1,0)+
IF(AND(J2424="FİRMA İADE",FİLTRE!$H$5="FİRMA İADE"),1,0)+
IF(AND(J2424="İMHA",FİLTRE!$H$5="İMHA"),1,0)</f>
        <v>1</v>
      </c>
      <c r="I2424" s="99"/>
      <c r="J2424" s="100"/>
      <c r="K2424" s="100"/>
      <c r="L2424" s="101"/>
      <c r="M2424" s="102"/>
      <c r="N2424" s="101"/>
      <c r="O2424" s="99"/>
      <c r="P2424" s="103"/>
      <c r="Q2424" s="104"/>
      <c r="R2424" s="50"/>
      <c r="S2424" s="105"/>
      <c r="T2424" s="106"/>
      <c r="U2424" s="107"/>
      <c r="V2424" s="108"/>
      <c r="W2424" s="107"/>
      <c r="X2424" s="107"/>
      <c r="AA2424" s="107"/>
      <c r="AB2424" s="110"/>
      <c r="AC2424" s="110"/>
      <c r="AE2424" s="105"/>
      <c r="AF2424" s="105"/>
      <c r="AR2424" s="112"/>
    </row>
    <row r="2425" spans="2:44" x14ac:dyDescent="0.25">
      <c r="B2425" s="1" t="str">
        <f>IF(I2425="","",
(IF(N2425=FİLTRE!$H$6,2,0)+IF(FİLTRE!$H$6="TOPLAM",2,0))
)</f>
        <v/>
      </c>
      <c r="C2425">
        <f>IF(FİLTRE!$M$5="",9,(IF(U2425&gt;=FİLTRE!$M$5,1,0)))</f>
        <v>1</v>
      </c>
      <c r="D2425" s="1">
        <f>IF(FİLTRE!$M$6="",9,(IF('SKT LİSTESİ'!P2425&lt;=FİLTRE!$M$6,1,0)))</f>
        <v>1</v>
      </c>
      <c r="E2425" s="25" t="str">
        <f>IF(I2425="","",(COUNTIFS($L$4:L2425,L2425)))</f>
        <v/>
      </c>
      <c r="F2425" s="13">
        <f>IF(OR(B2425&lt;&gt;2,C2425&lt;&gt;1,D2425&lt;&gt;1,H2425&lt;&gt;1),0,
COUNTIFS($B$4:B2425,2,$C$4:C2425,1,$D$4:D2425,1,$H$4:H2425,1))</f>
        <v>0</v>
      </c>
      <c r="G2425" s="26" t="str">
        <f>IF(I2425="","",(COUNTIF($E$4:E2425,E2425)))</f>
        <v/>
      </c>
      <c r="H2425" s="1">
        <f>IF(AND(J2425="SAYIM",FİLTRE!$H$5="RAFTA",U2425&lt;&gt;0),1,0)+
IF(AND(J2425="İADE DEPO",FİLTRE!$H$5="İADE DEPO"),1,0)+
IF(FİLTRE!$H$5="TÜMÜ",1,0)+
IF(AND(J2425="FİRMA İADE",FİLTRE!$H$5="FİRMA İADE"),1,0)+
IF(AND(J2425="İMHA",FİLTRE!$H$5="İMHA"),1,0)</f>
        <v>1</v>
      </c>
      <c r="I2425" s="99"/>
      <c r="J2425" s="100"/>
      <c r="K2425" s="100"/>
      <c r="L2425" s="101"/>
      <c r="M2425" s="102"/>
      <c r="N2425" s="101"/>
      <c r="O2425" s="99"/>
      <c r="P2425" s="103"/>
      <c r="Q2425" s="104"/>
      <c r="R2425" s="50"/>
      <c r="S2425" s="105"/>
      <c r="T2425" s="106"/>
      <c r="U2425" s="107"/>
      <c r="V2425" s="108"/>
      <c r="W2425" s="107"/>
      <c r="X2425" s="107"/>
      <c r="AA2425" s="107"/>
      <c r="AB2425" s="110"/>
      <c r="AC2425" s="110"/>
      <c r="AE2425" s="105"/>
      <c r="AF2425" s="105"/>
      <c r="AR2425" s="112"/>
    </row>
    <row r="2426" spans="2:44" x14ac:dyDescent="0.25">
      <c r="B2426" s="1" t="str">
        <f>IF(I2426="","",
(IF(N2426=FİLTRE!$H$6,2,0)+IF(FİLTRE!$H$6="TOPLAM",2,0))
)</f>
        <v/>
      </c>
      <c r="C2426">
        <f>IF(FİLTRE!$M$5="",9,(IF(U2426&gt;=FİLTRE!$M$5,1,0)))</f>
        <v>1</v>
      </c>
      <c r="D2426" s="1">
        <f>IF(FİLTRE!$M$6="",9,(IF('SKT LİSTESİ'!P2426&lt;=FİLTRE!$M$6,1,0)))</f>
        <v>1</v>
      </c>
      <c r="E2426" s="25" t="str">
        <f>IF(I2426="","",(COUNTIFS($L$4:L2426,L2426)))</f>
        <v/>
      </c>
      <c r="F2426" s="13">
        <f>IF(OR(B2426&lt;&gt;2,C2426&lt;&gt;1,D2426&lt;&gt;1,H2426&lt;&gt;1),0,
COUNTIFS($B$4:B2426,2,$C$4:C2426,1,$D$4:D2426,1,$H$4:H2426,1))</f>
        <v>0</v>
      </c>
      <c r="G2426" s="26" t="str">
        <f>IF(I2426="","",(COUNTIF($E$4:E2426,E2426)))</f>
        <v/>
      </c>
      <c r="H2426" s="1">
        <f>IF(AND(J2426="SAYIM",FİLTRE!$H$5="RAFTA",U2426&lt;&gt;0),1,0)+
IF(AND(J2426="İADE DEPO",FİLTRE!$H$5="İADE DEPO"),1,0)+
IF(FİLTRE!$H$5="TÜMÜ",1,0)+
IF(AND(J2426="FİRMA İADE",FİLTRE!$H$5="FİRMA İADE"),1,0)+
IF(AND(J2426="İMHA",FİLTRE!$H$5="İMHA"),1,0)</f>
        <v>1</v>
      </c>
      <c r="I2426" s="99"/>
      <c r="J2426" s="100"/>
      <c r="K2426" s="100"/>
      <c r="L2426" s="101"/>
      <c r="M2426" s="102"/>
      <c r="N2426" s="101"/>
      <c r="O2426" s="99"/>
      <c r="P2426" s="103"/>
      <c r="Q2426" s="104"/>
      <c r="R2426" s="50"/>
      <c r="S2426" s="105"/>
      <c r="T2426" s="106"/>
      <c r="U2426" s="107"/>
      <c r="V2426" s="108"/>
      <c r="W2426" s="107"/>
      <c r="X2426" s="107"/>
      <c r="AA2426" s="107"/>
      <c r="AB2426" s="110"/>
      <c r="AC2426" s="110"/>
      <c r="AE2426" s="105"/>
      <c r="AF2426" s="105"/>
      <c r="AR2426" s="112"/>
    </row>
    <row r="2427" spans="2:44" x14ac:dyDescent="0.25">
      <c r="B2427" s="1" t="str">
        <f>IF(I2427="","",
(IF(N2427=FİLTRE!$H$6,2,0)+IF(FİLTRE!$H$6="TOPLAM",2,0))
)</f>
        <v/>
      </c>
      <c r="C2427">
        <f>IF(FİLTRE!$M$5="",9,(IF(U2427&gt;=FİLTRE!$M$5,1,0)))</f>
        <v>1</v>
      </c>
      <c r="D2427" s="1">
        <f>IF(FİLTRE!$M$6="",9,(IF('SKT LİSTESİ'!P2427&lt;=FİLTRE!$M$6,1,0)))</f>
        <v>1</v>
      </c>
      <c r="E2427" s="25" t="str">
        <f>IF(I2427="","",(COUNTIFS($L$4:L2427,L2427)))</f>
        <v/>
      </c>
      <c r="F2427" s="13">
        <f>IF(OR(B2427&lt;&gt;2,C2427&lt;&gt;1,D2427&lt;&gt;1,H2427&lt;&gt;1),0,
COUNTIFS($B$4:B2427,2,$C$4:C2427,1,$D$4:D2427,1,$H$4:H2427,1))</f>
        <v>0</v>
      </c>
      <c r="G2427" s="26" t="str">
        <f>IF(I2427="","",(COUNTIF($E$4:E2427,E2427)))</f>
        <v/>
      </c>
      <c r="H2427" s="1">
        <f>IF(AND(J2427="SAYIM",FİLTRE!$H$5="RAFTA",U2427&lt;&gt;0),1,0)+
IF(AND(J2427="İADE DEPO",FİLTRE!$H$5="İADE DEPO"),1,0)+
IF(FİLTRE!$H$5="TÜMÜ",1,0)+
IF(AND(J2427="FİRMA İADE",FİLTRE!$H$5="FİRMA İADE"),1,0)+
IF(AND(J2427="İMHA",FİLTRE!$H$5="İMHA"),1,0)</f>
        <v>1</v>
      </c>
      <c r="I2427" s="99"/>
      <c r="J2427" s="100"/>
      <c r="K2427" s="100"/>
      <c r="L2427" s="101"/>
      <c r="M2427" s="102"/>
      <c r="N2427" s="101"/>
      <c r="O2427" s="99"/>
      <c r="P2427" s="103"/>
      <c r="Q2427" s="104"/>
      <c r="R2427" s="50"/>
      <c r="S2427" s="105"/>
      <c r="T2427" s="106"/>
      <c r="U2427" s="107"/>
      <c r="V2427" s="108"/>
      <c r="W2427" s="107"/>
      <c r="X2427" s="107"/>
      <c r="AA2427" s="107"/>
      <c r="AB2427" s="110"/>
      <c r="AC2427" s="110"/>
      <c r="AE2427" s="105"/>
      <c r="AF2427" s="105"/>
      <c r="AR2427" s="112"/>
    </row>
    <row r="2428" spans="2:44" x14ac:dyDescent="0.25">
      <c r="B2428" s="1" t="str">
        <f>IF(I2428="","",
(IF(N2428=FİLTRE!$H$6,2,0)+IF(FİLTRE!$H$6="TOPLAM",2,0))
)</f>
        <v/>
      </c>
      <c r="C2428">
        <f>IF(FİLTRE!$M$5="",9,(IF(U2428&gt;=FİLTRE!$M$5,1,0)))</f>
        <v>1</v>
      </c>
      <c r="D2428" s="1">
        <f>IF(FİLTRE!$M$6="",9,(IF('SKT LİSTESİ'!P2428&lt;=FİLTRE!$M$6,1,0)))</f>
        <v>1</v>
      </c>
      <c r="E2428" s="25" t="str">
        <f>IF(I2428="","",(COUNTIFS($L$4:L2428,L2428)))</f>
        <v/>
      </c>
      <c r="F2428" s="13">
        <f>IF(OR(B2428&lt;&gt;2,C2428&lt;&gt;1,D2428&lt;&gt;1,H2428&lt;&gt;1),0,
COUNTIFS($B$4:B2428,2,$C$4:C2428,1,$D$4:D2428,1,$H$4:H2428,1))</f>
        <v>0</v>
      </c>
      <c r="G2428" s="26" t="str">
        <f>IF(I2428="","",(COUNTIF($E$4:E2428,E2428)))</f>
        <v/>
      </c>
      <c r="H2428" s="1">
        <f>IF(AND(J2428="SAYIM",FİLTRE!$H$5="RAFTA",U2428&lt;&gt;0),1,0)+
IF(AND(J2428="İADE DEPO",FİLTRE!$H$5="İADE DEPO"),1,0)+
IF(FİLTRE!$H$5="TÜMÜ",1,0)+
IF(AND(J2428="FİRMA İADE",FİLTRE!$H$5="FİRMA İADE"),1,0)+
IF(AND(J2428="İMHA",FİLTRE!$H$5="İMHA"),1,0)</f>
        <v>1</v>
      </c>
      <c r="I2428" s="99"/>
      <c r="J2428" s="100"/>
      <c r="K2428" s="100"/>
      <c r="L2428" s="101"/>
      <c r="M2428" s="102"/>
      <c r="N2428" s="101"/>
      <c r="O2428" s="99"/>
      <c r="P2428" s="103"/>
      <c r="Q2428" s="104"/>
      <c r="R2428" s="50"/>
      <c r="S2428" s="105"/>
      <c r="T2428" s="106"/>
      <c r="U2428" s="107"/>
      <c r="V2428" s="108"/>
      <c r="W2428" s="107"/>
      <c r="X2428" s="107"/>
      <c r="AA2428" s="107"/>
      <c r="AB2428" s="110"/>
      <c r="AC2428" s="110"/>
      <c r="AE2428" s="105"/>
      <c r="AF2428" s="105"/>
      <c r="AR2428" s="112"/>
    </row>
    <row r="2429" spans="2:44" x14ac:dyDescent="0.25">
      <c r="B2429" s="1" t="str">
        <f>IF(I2429="","",
(IF(N2429=FİLTRE!$H$6,2,0)+IF(FİLTRE!$H$6="TOPLAM",2,0))
)</f>
        <v/>
      </c>
      <c r="C2429">
        <f>IF(FİLTRE!$M$5="",9,(IF(U2429&gt;=FİLTRE!$M$5,1,0)))</f>
        <v>1</v>
      </c>
      <c r="D2429" s="1">
        <f>IF(FİLTRE!$M$6="",9,(IF('SKT LİSTESİ'!P2429&lt;=FİLTRE!$M$6,1,0)))</f>
        <v>1</v>
      </c>
      <c r="E2429" s="25" t="str">
        <f>IF(I2429="","",(COUNTIFS($L$4:L2429,L2429)))</f>
        <v/>
      </c>
      <c r="F2429" s="13">
        <f>IF(OR(B2429&lt;&gt;2,C2429&lt;&gt;1,D2429&lt;&gt;1,H2429&lt;&gt;1),0,
COUNTIFS($B$4:B2429,2,$C$4:C2429,1,$D$4:D2429,1,$H$4:H2429,1))</f>
        <v>0</v>
      </c>
      <c r="G2429" s="26" t="str">
        <f>IF(I2429="","",(COUNTIF($E$4:E2429,E2429)))</f>
        <v/>
      </c>
      <c r="H2429" s="1">
        <f>IF(AND(J2429="SAYIM",FİLTRE!$H$5="RAFTA",U2429&lt;&gt;0),1,0)+
IF(AND(J2429="İADE DEPO",FİLTRE!$H$5="İADE DEPO"),1,0)+
IF(FİLTRE!$H$5="TÜMÜ",1,0)+
IF(AND(J2429="FİRMA İADE",FİLTRE!$H$5="FİRMA İADE"),1,0)+
IF(AND(J2429="İMHA",FİLTRE!$H$5="İMHA"),1,0)</f>
        <v>1</v>
      </c>
      <c r="I2429" s="99"/>
      <c r="J2429" s="100"/>
      <c r="K2429" s="100"/>
      <c r="L2429" s="101"/>
      <c r="M2429" s="102"/>
      <c r="N2429" s="101"/>
      <c r="O2429" s="99"/>
      <c r="P2429" s="103"/>
      <c r="Q2429" s="104"/>
      <c r="R2429" s="50"/>
      <c r="S2429" s="105"/>
      <c r="T2429" s="106"/>
      <c r="U2429" s="107"/>
      <c r="V2429" s="108"/>
      <c r="W2429" s="107"/>
      <c r="X2429" s="107"/>
      <c r="AA2429" s="107"/>
      <c r="AB2429" s="110"/>
      <c r="AC2429" s="110"/>
      <c r="AE2429" s="105"/>
      <c r="AF2429" s="105"/>
      <c r="AR2429" s="112"/>
    </row>
    <row r="2430" spans="2:44" x14ac:dyDescent="0.25">
      <c r="B2430" s="1" t="str">
        <f>IF(I2430="","",
(IF(N2430=FİLTRE!$H$6,2,0)+IF(FİLTRE!$H$6="TOPLAM",2,0))
)</f>
        <v/>
      </c>
      <c r="C2430">
        <f>IF(FİLTRE!$M$5="",9,(IF(U2430&gt;=FİLTRE!$M$5,1,0)))</f>
        <v>1</v>
      </c>
      <c r="D2430" s="1">
        <f>IF(FİLTRE!$M$6="",9,(IF('SKT LİSTESİ'!P2430&lt;=FİLTRE!$M$6,1,0)))</f>
        <v>1</v>
      </c>
      <c r="E2430" s="25" t="str">
        <f>IF(I2430="","",(COUNTIFS($L$4:L2430,L2430)))</f>
        <v/>
      </c>
      <c r="F2430" s="13">
        <f>IF(OR(B2430&lt;&gt;2,C2430&lt;&gt;1,D2430&lt;&gt;1,H2430&lt;&gt;1),0,
COUNTIFS($B$4:B2430,2,$C$4:C2430,1,$D$4:D2430,1,$H$4:H2430,1))</f>
        <v>0</v>
      </c>
      <c r="G2430" s="26" t="str">
        <f>IF(I2430="","",(COUNTIF($E$4:E2430,E2430)))</f>
        <v/>
      </c>
      <c r="H2430" s="1">
        <f>IF(AND(J2430="SAYIM",FİLTRE!$H$5="RAFTA",U2430&lt;&gt;0),1,0)+
IF(AND(J2430="İADE DEPO",FİLTRE!$H$5="İADE DEPO"),1,0)+
IF(FİLTRE!$H$5="TÜMÜ",1,0)+
IF(AND(J2430="FİRMA İADE",FİLTRE!$H$5="FİRMA İADE"),1,0)+
IF(AND(J2430="İMHA",FİLTRE!$H$5="İMHA"),1,0)</f>
        <v>1</v>
      </c>
      <c r="I2430" s="99"/>
      <c r="J2430" s="100"/>
      <c r="K2430" s="100"/>
      <c r="L2430" s="101"/>
      <c r="M2430" s="102"/>
      <c r="N2430" s="101"/>
      <c r="O2430" s="99"/>
      <c r="P2430" s="103"/>
      <c r="Q2430" s="104"/>
      <c r="R2430" s="50"/>
      <c r="S2430" s="105"/>
      <c r="T2430" s="106"/>
      <c r="U2430" s="107"/>
      <c r="V2430" s="108"/>
      <c r="W2430" s="107"/>
      <c r="X2430" s="107"/>
      <c r="AA2430" s="107"/>
      <c r="AB2430" s="110"/>
      <c r="AC2430" s="110"/>
      <c r="AE2430" s="105"/>
      <c r="AF2430" s="105"/>
      <c r="AR2430" s="112"/>
    </row>
    <row r="2431" spans="2:44" x14ac:dyDescent="0.25">
      <c r="B2431" s="1" t="str">
        <f>IF(I2431="","",
(IF(N2431=FİLTRE!$H$6,2,0)+IF(FİLTRE!$H$6="TOPLAM",2,0))
)</f>
        <v/>
      </c>
      <c r="C2431">
        <f>IF(FİLTRE!$M$5="",9,(IF(U2431&gt;=FİLTRE!$M$5,1,0)))</f>
        <v>1</v>
      </c>
      <c r="D2431" s="1">
        <f>IF(FİLTRE!$M$6="",9,(IF('SKT LİSTESİ'!P2431&lt;=FİLTRE!$M$6,1,0)))</f>
        <v>1</v>
      </c>
      <c r="E2431" s="25" t="str">
        <f>IF(I2431="","",(COUNTIFS($L$4:L2431,L2431)))</f>
        <v/>
      </c>
      <c r="F2431" s="13">
        <f>IF(OR(B2431&lt;&gt;2,C2431&lt;&gt;1,D2431&lt;&gt;1,H2431&lt;&gt;1),0,
COUNTIFS($B$4:B2431,2,$C$4:C2431,1,$D$4:D2431,1,$H$4:H2431,1))</f>
        <v>0</v>
      </c>
      <c r="G2431" s="26" t="str">
        <f>IF(I2431="","",(COUNTIF($E$4:E2431,E2431)))</f>
        <v/>
      </c>
      <c r="H2431" s="1">
        <f>IF(AND(J2431="SAYIM",FİLTRE!$H$5="RAFTA",U2431&lt;&gt;0),1,0)+
IF(AND(J2431="İADE DEPO",FİLTRE!$H$5="İADE DEPO"),1,0)+
IF(FİLTRE!$H$5="TÜMÜ",1,0)+
IF(AND(J2431="FİRMA İADE",FİLTRE!$H$5="FİRMA İADE"),1,0)+
IF(AND(J2431="İMHA",FİLTRE!$H$5="İMHA"),1,0)</f>
        <v>1</v>
      </c>
      <c r="I2431" s="99"/>
      <c r="J2431" s="100"/>
      <c r="K2431" s="100"/>
      <c r="L2431" s="101"/>
      <c r="M2431" s="102"/>
      <c r="N2431" s="101"/>
      <c r="O2431" s="99"/>
      <c r="P2431" s="103"/>
      <c r="Q2431" s="104"/>
      <c r="R2431" s="50"/>
      <c r="S2431" s="105"/>
      <c r="T2431" s="106"/>
      <c r="U2431" s="107"/>
      <c r="V2431" s="108"/>
      <c r="W2431" s="107"/>
      <c r="X2431" s="107"/>
      <c r="AA2431" s="107"/>
      <c r="AB2431" s="110"/>
      <c r="AC2431" s="110"/>
      <c r="AE2431" s="105"/>
      <c r="AF2431" s="105"/>
      <c r="AR2431" s="112"/>
    </row>
    <row r="2432" spans="2:44" x14ac:dyDescent="0.25">
      <c r="B2432" s="1" t="str">
        <f>IF(I2432="","",
(IF(N2432=FİLTRE!$H$6,2,0)+IF(FİLTRE!$H$6="TOPLAM",2,0))
)</f>
        <v/>
      </c>
      <c r="C2432">
        <f>IF(FİLTRE!$M$5="",9,(IF(U2432&gt;=FİLTRE!$M$5,1,0)))</f>
        <v>1</v>
      </c>
      <c r="D2432" s="1">
        <f>IF(FİLTRE!$M$6="",9,(IF('SKT LİSTESİ'!P2432&lt;=FİLTRE!$M$6,1,0)))</f>
        <v>1</v>
      </c>
      <c r="E2432" s="25" t="str">
        <f>IF(I2432="","",(COUNTIFS($L$4:L2432,L2432)))</f>
        <v/>
      </c>
      <c r="F2432" s="13">
        <f>IF(OR(B2432&lt;&gt;2,C2432&lt;&gt;1,D2432&lt;&gt;1,H2432&lt;&gt;1),0,
COUNTIFS($B$4:B2432,2,$C$4:C2432,1,$D$4:D2432,1,$H$4:H2432,1))</f>
        <v>0</v>
      </c>
      <c r="G2432" s="26" t="str">
        <f>IF(I2432="","",(COUNTIF($E$4:E2432,E2432)))</f>
        <v/>
      </c>
      <c r="H2432" s="1">
        <f>IF(AND(J2432="SAYIM",FİLTRE!$H$5="RAFTA",U2432&lt;&gt;0),1,0)+
IF(AND(J2432="İADE DEPO",FİLTRE!$H$5="İADE DEPO"),1,0)+
IF(FİLTRE!$H$5="TÜMÜ",1,0)+
IF(AND(J2432="FİRMA İADE",FİLTRE!$H$5="FİRMA İADE"),1,0)+
IF(AND(J2432="İMHA",FİLTRE!$H$5="İMHA"),1,0)</f>
        <v>1</v>
      </c>
      <c r="I2432" s="99"/>
      <c r="J2432" s="100"/>
      <c r="K2432" s="100"/>
      <c r="L2432" s="101"/>
      <c r="M2432" s="102"/>
      <c r="N2432" s="101"/>
      <c r="O2432" s="99"/>
      <c r="P2432" s="103"/>
      <c r="Q2432" s="104"/>
      <c r="R2432" s="50"/>
      <c r="S2432" s="105"/>
      <c r="T2432" s="106"/>
      <c r="U2432" s="107"/>
      <c r="V2432" s="108"/>
      <c r="W2432" s="107"/>
      <c r="X2432" s="107"/>
      <c r="AA2432" s="107"/>
      <c r="AB2432" s="110"/>
      <c r="AC2432" s="110"/>
      <c r="AE2432" s="105"/>
      <c r="AF2432" s="105"/>
      <c r="AR2432" s="112"/>
    </row>
    <row r="2433" spans="2:44" x14ac:dyDescent="0.25">
      <c r="B2433" s="1" t="str">
        <f>IF(I2433="","",
(IF(N2433=FİLTRE!$H$6,2,0)+IF(FİLTRE!$H$6="TOPLAM",2,0))
)</f>
        <v/>
      </c>
      <c r="C2433">
        <f>IF(FİLTRE!$M$5="",9,(IF(U2433&gt;=FİLTRE!$M$5,1,0)))</f>
        <v>1</v>
      </c>
      <c r="D2433" s="1">
        <f>IF(FİLTRE!$M$6="",9,(IF('SKT LİSTESİ'!P2433&lt;=FİLTRE!$M$6,1,0)))</f>
        <v>1</v>
      </c>
      <c r="E2433" s="25" t="str">
        <f>IF(I2433="","",(COUNTIFS($L$4:L2433,L2433)))</f>
        <v/>
      </c>
      <c r="F2433" s="13">
        <f>IF(OR(B2433&lt;&gt;2,C2433&lt;&gt;1,D2433&lt;&gt;1,H2433&lt;&gt;1),0,
COUNTIFS($B$4:B2433,2,$C$4:C2433,1,$D$4:D2433,1,$H$4:H2433,1))</f>
        <v>0</v>
      </c>
      <c r="G2433" s="26" t="str">
        <f>IF(I2433="","",(COUNTIF($E$4:E2433,E2433)))</f>
        <v/>
      </c>
      <c r="H2433" s="1">
        <f>IF(AND(J2433="SAYIM",FİLTRE!$H$5="RAFTA",U2433&lt;&gt;0),1,0)+
IF(AND(J2433="İADE DEPO",FİLTRE!$H$5="İADE DEPO"),1,0)+
IF(FİLTRE!$H$5="TÜMÜ",1,0)+
IF(AND(J2433="FİRMA İADE",FİLTRE!$H$5="FİRMA İADE"),1,0)+
IF(AND(J2433="İMHA",FİLTRE!$H$5="İMHA"),1,0)</f>
        <v>1</v>
      </c>
      <c r="I2433" s="99"/>
      <c r="J2433" s="100"/>
      <c r="K2433" s="100"/>
      <c r="L2433" s="101"/>
      <c r="M2433" s="102"/>
      <c r="N2433" s="101"/>
      <c r="O2433" s="99"/>
      <c r="P2433" s="103"/>
      <c r="Q2433" s="104"/>
      <c r="R2433" s="50"/>
      <c r="S2433" s="105"/>
      <c r="T2433" s="106"/>
      <c r="U2433" s="107"/>
      <c r="V2433" s="108"/>
      <c r="W2433" s="107"/>
      <c r="X2433" s="107"/>
      <c r="AA2433" s="107"/>
      <c r="AB2433" s="110"/>
      <c r="AC2433" s="110"/>
      <c r="AE2433" s="105"/>
      <c r="AF2433" s="105"/>
      <c r="AR2433" s="112"/>
    </row>
    <row r="2434" spans="2:44" x14ac:dyDescent="0.25">
      <c r="B2434" s="1" t="str">
        <f>IF(I2434="","",
(IF(N2434=FİLTRE!$H$6,2,0)+IF(FİLTRE!$H$6="TOPLAM",2,0))
)</f>
        <v/>
      </c>
      <c r="C2434">
        <f>IF(FİLTRE!$M$5="",9,(IF(U2434&gt;=FİLTRE!$M$5,1,0)))</f>
        <v>1</v>
      </c>
      <c r="D2434" s="1">
        <f>IF(FİLTRE!$M$6="",9,(IF('SKT LİSTESİ'!P2434&lt;=FİLTRE!$M$6,1,0)))</f>
        <v>1</v>
      </c>
      <c r="E2434" s="25" t="str">
        <f>IF(I2434="","",(COUNTIFS($L$4:L2434,L2434)))</f>
        <v/>
      </c>
      <c r="F2434" s="13">
        <f>IF(OR(B2434&lt;&gt;2,C2434&lt;&gt;1,D2434&lt;&gt;1,H2434&lt;&gt;1),0,
COUNTIFS($B$4:B2434,2,$C$4:C2434,1,$D$4:D2434,1,$H$4:H2434,1))</f>
        <v>0</v>
      </c>
      <c r="G2434" s="26" t="str">
        <f>IF(I2434="","",(COUNTIF($E$4:E2434,E2434)))</f>
        <v/>
      </c>
      <c r="H2434" s="1">
        <f>IF(AND(J2434="SAYIM",FİLTRE!$H$5="RAFTA",U2434&lt;&gt;0),1,0)+
IF(AND(J2434="İADE DEPO",FİLTRE!$H$5="İADE DEPO"),1,0)+
IF(FİLTRE!$H$5="TÜMÜ",1,0)+
IF(AND(J2434="FİRMA İADE",FİLTRE!$H$5="FİRMA İADE"),1,0)+
IF(AND(J2434="İMHA",FİLTRE!$H$5="İMHA"),1,0)</f>
        <v>1</v>
      </c>
      <c r="I2434" s="99"/>
      <c r="J2434" s="100"/>
      <c r="K2434" s="100"/>
      <c r="L2434" s="101"/>
      <c r="M2434" s="102"/>
      <c r="N2434" s="101"/>
      <c r="O2434" s="99"/>
      <c r="P2434" s="103"/>
      <c r="Q2434" s="104"/>
      <c r="R2434" s="50"/>
      <c r="S2434" s="105"/>
      <c r="T2434" s="106"/>
      <c r="U2434" s="107"/>
      <c r="V2434" s="108"/>
      <c r="W2434" s="107"/>
      <c r="X2434" s="107"/>
      <c r="AA2434" s="107"/>
      <c r="AB2434" s="110"/>
      <c r="AC2434" s="110"/>
      <c r="AE2434" s="105"/>
      <c r="AF2434" s="105"/>
      <c r="AR2434" s="112"/>
    </row>
    <row r="2435" spans="2:44" x14ac:dyDescent="0.25">
      <c r="B2435" s="1" t="str">
        <f>IF(I2435="","",
(IF(N2435=FİLTRE!$H$6,2,0)+IF(FİLTRE!$H$6="TOPLAM",2,0))
)</f>
        <v/>
      </c>
      <c r="C2435">
        <f>IF(FİLTRE!$M$5="",9,(IF(U2435&gt;=FİLTRE!$M$5,1,0)))</f>
        <v>1</v>
      </c>
      <c r="D2435" s="1">
        <f>IF(FİLTRE!$M$6="",9,(IF('SKT LİSTESİ'!P2435&lt;=FİLTRE!$M$6,1,0)))</f>
        <v>1</v>
      </c>
      <c r="E2435" s="25" t="str">
        <f>IF(I2435="","",(COUNTIFS($L$4:L2435,L2435)))</f>
        <v/>
      </c>
      <c r="F2435" s="13">
        <f>IF(OR(B2435&lt;&gt;2,C2435&lt;&gt;1,D2435&lt;&gt;1,H2435&lt;&gt;1),0,
COUNTIFS($B$4:B2435,2,$C$4:C2435,1,$D$4:D2435,1,$H$4:H2435,1))</f>
        <v>0</v>
      </c>
      <c r="G2435" s="26" t="str">
        <f>IF(I2435="","",(COUNTIF($E$4:E2435,E2435)))</f>
        <v/>
      </c>
      <c r="H2435" s="1">
        <f>IF(AND(J2435="SAYIM",FİLTRE!$H$5="RAFTA",U2435&lt;&gt;0),1,0)+
IF(AND(J2435="İADE DEPO",FİLTRE!$H$5="İADE DEPO"),1,0)+
IF(FİLTRE!$H$5="TÜMÜ",1,0)+
IF(AND(J2435="FİRMA İADE",FİLTRE!$H$5="FİRMA İADE"),1,0)+
IF(AND(J2435="İMHA",FİLTRE!$H$5="İMHA"),1,0)</f>
        <v>1</v>
      </c>
      <c r="I2435" s="99"/>
      <c r="J2435" s="100"/>
      <c r="K2435" s="100"/>
      <c r="L2435" s="101"/>
      <c r="M2435" s="102"/>
      <c r="N2435" s="101"/>
      <c r="O2435" s="99"/>
      <c r="P2435" s="103"/>
      <c r="Q2435" s="104"/>
      <c r="R2435" s="50"/>
      <c r="S2435" s="105"/>
      <c r="T2435" s="106"/>
      <c r="U2435" s="107"/>
      <c r="V2435" s="108"/>
      <c r="W2435" s="107"/>
      <c r="X2435" s="107"/>
      <c r="AA2435" s="107"/>
      <c r="AB2435" s="110"/>
      <c r="AC2435" s="110"/>
      <c r="AE2435" s="105"/>
      <c r="AF2435" s="105"/>
      <c r="AR2435" s="112"/>
    </row>
    <row r="2436" spans="2:44" x14ac:dyDescent="0.25">
      <c r="B2436" s="1" t="str">
        <f>IF(I2436="","",
(IF(N2436=FİLTRE!$H$6,2,0)+IF(FİLTRE!$H$6="TOPLAM",2,0))
)</f>
        <v/>
      </c>
      <c r="C2436">
        <f>IF(FİLTRE!$M$5="",9,(IF(U2436&gt;=FİLTRE!$M$5,1,0)))</f>
        <v>1</v>
      </c>
      <c r="D2436" s="1">
        <f>IF(FİLTRE!$M$6="",9,(IF('SKT LİSTESİ'!P2436&lt;=FİLTRE!$M$6,1,0)))</f>
        <v>1</v>
      </c>
      <c r="E2436" s="25" t="str">
        <f>IF(I2436="","",(COUNTIFS($L$4:L2436,L2436)))</f>
        <v/>
      </c>
      <c r="F2436" s="13">
        <f>IF(OR(B2436&lt;&gt;2,C2436&lt;&gt;1,D2436&lt;&gt;1,H2436&lt;&gt;1),0,
COUNTIFS($B$4:B2436,2,$C$4:C2436,1,$D$4:D2436,1,$H$4:H2436,1))</f>
        <v>0</v>
      </c>
      <c r="G2436" s="26" t="str">
        <f>IF(I2436="","",(COUNTIF($E$4:E2436,E2436)))</f>
        <v/>
      </c>
      <c r="H2436" s="1">
        <f>IF(AND(J2436="SAYIM",FİLTRE!$H$5="RAFTA",U2436&lt;&gt;0),1,0)+
IF(AND(J2436="İADE DEPO",FİLTRE!$H$5="İADE DEPO"),1,0)+
IF(FİLTRE!$H$5="TÜMÜ",1,0)+
IF(AND(J2436="FİRMA İADE",FİLTRE!$H$5="FİRMA İADE"),1,0)+
IF(AND(J2436="İMHA",FİLTRE!$H$5="İMHA"),1,0)</f>
        <v>1</v>
      </c>
      <c r="I2436" s="99"/>
      <c r="J2436" s="100"/>
      <c r="K2436" s="100"/>
      <c r="L2436" s="101"/>
      <c r="M2436" s="102"/>
      <c r="N2436" s="101"/>
      <c r="O2436" s="99"/>
      <c r="P2436" s="103"/>
      <c r="Q2436" s="104"/>
      <c r="R2436" s="50"/>
      <c r="S2436" s="105"/>
      <c r="T2436" s="106"/>
      <c r="U2436" s="107"/>
      <c r="V2436" s="108"/>
      <c r="W2436" s="107"/>
      <c r="X2436" s="107"/>
      <c r="AA2436" s="107"/>
      <c r="AB2436" s="110"/>
      <c r="AC2436" s="110"/>
      <c r="AE2436" s="105"/>
      <c r="AF2436" s="105"/>
      <c r="AR2436" s="112"/>
    </row>
    <row r="2437" spans="2:44" x14ac:dyDescent="0.25">
      <c r="B2437" s="1" t="str">
        <f>IF(I2437="","",
(IF(N2437=FİLTRE!$H$6,2,0)+IF(FİLTRE!$H$6="TOPLAM",2,0))
)</f>
        <v/>
      </c>
      <c r="C2437">
        <f>IF(FİLTRE!$M$5="",9,(IF(U2437&gt;=FİLTRE!$M$5,1,0)))</f>
        <v>1</v>
      </c>
      <c r="D2437" s="1">
        <f>IF(FİLTRE!$M$6="",9,(IF('SKT LİSTESİ'!P2437&lt;=FİLTRE!$M$6,1,0)))</f>
        <v>1</v>
      </c>
      <c r="E2437" s="25" t="str">
        <f>IF(I2437="","",(COUNTIFS($L$4:L2437,L2437)))</f>
        <v/>
      </c>
      <c r="F2437" s="13">
        <f>IF(OR(B2437&lt;&gt;2,C2437&lt;&gt;1,D2437&lt;&gt;1,H2437&lt;&gt;1),0,
COUNTIFS($B$4:B2437,2,$C$4:C2437,1,$D$4:D2437,1,$H$4:H2437,1))</f>
        <v>0</v>
      </c>
      <c r="G2437" s="26" t="str">
        <f>IF(I2437="","",(COUNTIF($E$4:E2437,E2437)))</f>
        <v/>
      </c>
      <c r="H2437" s="1">
        <f>IF(AND(J2437="SAYIM",FİLTRE!$H$5="RAFTA",U2437&lt;&gt;0),1,0)+
IF(AND(J2437="İADE DEPO",FİLTRE!$H$5="İADE DEPO"),1,0)+
IF(FİLTRE!$H$5="TÜMÜ",1,0)+
IF(AND(J2437="FİRMA İADE",FİLTRE!$H$5="FİRMA İADE"),1,0)+
IF(AND(J2437="İMHA",FİLTRE!$H$5="İMHA"),1,0)</f>
        <v>1</v>
      </c>
      <c r="I2437" s="99"/>
      <c r="J2437" s="100"/>
      <c r="K2437" s="100"/>
      <c r="L2437" s="101"/>
      <c r="M2437" s="102"/>
      <c r="N2437" s="101"/>
      <c r="O2437" s="99"/>
      <c r="P2437" s="103"/>
      <c r="Q2437" s="104"/>
      <c r="R2437" s="50"/>
      <c r="S2437" s="105"/>
      <c r="T2437" s="106"/>
      <c r="U2437" s="107"/>
      <c r="V2437" s="108"/>
      <c r="W2437" s="107"/>
      <c r="X2437" s="107"/>
      <c r="AA2437" s="107"/>
      <c r="AB2437" s="110"/>
      <c r="AC2437" s="110"/>
      <c r="AE2437" s="105"/>
      <c r="AF2437" s="105"/>
      <c r="AR2437" s="112"/>
    </row>
    <row r="2438" spans="2:44" x14ac:dyDescent="0.25">
      <c r="B2438" s="1" t="str">
        <f>IF(I2438="","",
(IF(N2438=FİLTRE!$H$6,2,0)+IF(FİLTRE!$H$6="TOPLAM",2,0))
)</f>
        <v/>
      </c>
      <c r="C2438">
        <f>IF(FİLTRE!$M$5="",9,(IF(U2438&gt;=FİLTRE!$M$5,1,0)))</f>
        <v>1</v>
      </c>
      <c r="D2438" s="1">
        <f>IF(FİLTRE!$M$6="",9,(IF('SKT LİSTESİ'!P2438&lt;=FİLTRE!$M$6,1,0)))</f>
        <v>1</v>
      </c>
      <c r="E2438" s="25" t="str">
        <f>IF(I2438="","",(COUNTIFS($L$4:L2438,L2438)))</f>
        <v/>
      </c>
      <c r="F2438" s="13">
        <f>IF(OR(B2438&lt;&gt;2,C2438&lt;&gt;1,D2438&lt;&gt;1,H2438&lt;&gt;1),0,
COUNTIFS($B$4:B2438,2,$C$4:C2438,1,$D$4:D2438,1,$H$4:H2438,1))</f>
        <v>0</v>
      </c>
      <c r="G2438" s="26" t="str">
        <f>IF(I2438="","",(COUNTIF($E$4:E2438,E2438)))</f>
        <v/>
      </c>
      <c r="H2438" s="1">
        <f>IF(AND(J2438="SAYIM",FİLTRE!$H$5="RAFTA",U2438&lt;&gt;0),1,0)+
IF(AND(J2438="İADE DEPO",FİLTRE!$H$5="İADE DEPO"),1,0)+
IF(FİLTRE!$H$5="TÜMÜ",1,0)+
IF(AND(J2438="FİRMA İADE",FİLTRE!$H$5="FİRMA İADE"),1,0)+
IF(AND(J2438="İMHA",FİLTRE!$H$5="İMHA"),1,0)</f>
        <v>1</v>
      </c>
      <c r="I2438" s="99"/>
      <c r="J2438" s="100"/>
      <c r="K2438" s="100"/>
      <c r="L2438" s="101"/>
      <c r="M2438" s="102"/>
      <c r="N2438" s="101"/>
      <c r="O2438" s="99"/>
      <c r="P2438" s="103"/>
      <c r="Q2438" s="104"/>
      <c r="R2438" s="50"/>
      <c r="S2438" s="105"/>
      <c r="T2438" s="106"/>
      <c r="U2438" s="107"/>
      <c r="V2438" s="108"/>
      <c r="W2438" s="107"/>
      <c r="X2438" s="107"/>
      <c r="AA2438" s="107"/>
      <c r="AB2438" s="110"/>
      <c r="AC2438" s="110"/>
      <c r="AE2438" s="105"/>
      <c r="AF2438" s="105"/>
      <c r="AR2438" s="112"/>
    </row>
    <row r="2439" spans="2:44" x14ac:dyDescent="0.25">
      <c r="B2439" s="1" t="str">
        <f>IF(I2439="","",
(IF(N2439=FİLTRE!$H$6,2,0)+IF(FİLTRE!$H$6="TOPLAM",2,0))
)</f>
        <v/>
      </c>
      <c r="C2439">
        <f>IF(FİLTRE!$M$5="",9,(IF(U2439&gt;=FİLTRE!$M$5,1,0)))</f>
        <v>1</v>
      </c>
      <c r="D2439" s="1">
        <f>IF(FİLTRE!$M$6="",9,(IF('SKT LİSTESİ'!P2439&lt;=FİLTRE!$M$6,1,0)))</f>
        <v>1</v>
      </c>
      <c r="E2439" s="25" t="str">
        <f>IF(I2439="","",(COUNTIFS($L$4:L2439,L2439)))</f>
        <v/>
      </c>
      <c r="F2439" s="13">
        <f>IF(OR(B2439&lt;&gt;2,C2439&lt;&gt;1,D2439&lt;&gt;1,H2439&lt;&gt;1),0,
COUNTIFS($B$4:B2439,2,$C$4:C2439,1,$D$4:D2439,1,$H$4:H2439,1))</f>
        <v>0</v>
      </c>
      <c r="G2439" s="26" t="str">
        <f>IF(I2439="","",(COUNTIF($E$4:E2439,E2439)))</f>
        <v/>
      </c>
      <c r="H2439" s="1">
        <f>IF(AND(J2439="SAYIM",FİLTRE!$H$5="RAFTA",U2439&lt;&gt;0),1,0)+
IF(AND(J2439="İADE DEPO",FİLTRE!$H$5="İADE DEPO"),1,0)+
IF(FİLTRE!$H$5="TÜMÜ",1,0)+
IF(AND(J2439="FİRMA İADE",FİLTRE!$H$5="FİRMA İADE"),1,0)+
IF(AND(J2439="İMHA",FİLTRE!$H$5="İMHA"),1,0)</f>
        <v>1</v>
      </c>
      <c r="I2439" s="99"/>
      <c r="J2439" s="100"/>
      <c r="K2439" s="100"/>
      <c r="L2439" s="101"/>
      <c r="M2439" s="102"/>
      <c r="N2439" s="101"/>
      <c r="O2439" s="99"/>
      <c r="P2439" s="103"/>
      <c r="Q2439" s="104"/>
      <c r="R2439" s="50"/>
      <c r="S2439" s="105"/>
      <c r="T2439" s="106"/>
      <c r="U2439" s="107"/>
      <c r="V2439" s="108"/>
      <c r="W2439" s="107"/>
      <c r="X2439" s="107"/>
      <c r="AA2439" s="107"/>
      <c r="AB2439" s="110"/>
      <c r="AC2439" s="110"/>
      <c r="AE2439" s="105"/>
      <c r="AF2439" s="105"/>
      <c r="AR2439" s="112"/>
    </row>
    <row r="2440" spans="2:44" x14ac:dyDescent="0.25">
      <c r="B2440" s="1" t="str">
        <f>IF(I2440="","",
(IF(N2440=FİLTRE!$H$6,2,0)+IF(FİLTRE!$H$6="TOPLAM",2,0))
)</f>
        <v/>
      </c>
      <c r="C2440">
        <f>IF(FİLTRE!$M$5="",9,(IF(U2440&gt;=FİLTRE!$M$5,1,0)))</f>
        <v>1</v>
      </c>
      <c r="D2440" s="1">
        <f>IF(FİLTRE!$M$6="",9,(IF('SKT LİSTESİ'!P2440&lt;=FİLTRE!$M$6,1,0)))</f>
        <v>1</v>
      </c>
      <c r="E2440" s="25" t="str">
        <f>IF(I2440="","",(COUNTIFS($L$4:L2440,L2440)))</f>
        <v/>
      </c>
      <c r="F2440" s="13">
        <f>IF(OR(B2440&lt;&gt;2,C2440&lt;&gt;1,D2440&lt;&gt;1,H2440&lt;&gt;1),0,
COUNTIFS($B$4:B2440,2,$C$4:C2440,1,$D$4:D2440,1,$H$4:H2440,1))</f>
        <v>0</v>
      </c>
      <c r="G2440" s="26" t="str">
        <f>IF(I2440="","",(COUNTIF($E$4:E2440,E2440)))</f>
        <v/>
      </c>
      <c r="H2440" s="1">
        <f>IF(AND(J2440="SAYIM",FİLTRE!$H$5="RAFTA",U2440&lt;&gt;0),1,0)+
IF(AND(J2440="İADE DEPO",FİLTRE!$H$5="İADE DEPO"),1,0)+
IF(FİLTRE!$H$5="TÜMÜ",1,0)+
IF(AND(J2440="FİRMA İADE",FİLTRE!$H$5="FİRMA İADE"),1,0)+
IF(AND(J2440="İMHA",FİLTRE!$H$5="İMHA"),1,0)</f>
        <v>1</v>
      </c>
      <c r="I2440" s="99"/>
      <c r="J2440" s="100"/>
      <c r="K2440" s="100"/>
      <c r="L2440" s="101"/>
      <c r="M2440" s="102"/>
      <c r="N2440" s="101"/>
      <c r="O2440" s="99"/>
      <c r="P2440" s="103"/>
      <c r="Q2440" s="104"/>
      <c r="R2440" s="50"/>
      <c r="S2440" s="105"/>
      <c r="T2440" s="106"/>
      <c r="U2440" s="107"/>
      <c r="V2440" s="108"/>
      <c r="W2440" s="107"/>
      <c r="X2440" s="107"/>
      <c r="AA2440" s="107"/>
      <c r="AB2440" s="110"/>
      <c r="AC2440" s="110"/>
      <c r="AE2440" s="105"/>
      <c r="AF2440" s="105"/>
      <c r="AR2440" s="112"/>
    </row>
    <row r="2441" spans="2:44" x14ac:dyDescent="0.25">
      <c r="B2441" s="1" t="str">
        <f>IF(I2441="","",
(IF(N2441=FİLTRE!$H$6,2,0)+IF(FİLTRE!$H$6="TOPLAM",2,0))
)</f>
        <v/>
      </c>
      <c r="C2441">
        <f>IF(FİLTRE!$M$5="",9,(IF(U2441&gt;=FİLTRE!$M$5,1,0)))</f>
        <v>1</v>
      </c>
      <c r="D2441" s="1">
        <f>IF(FİLTRE!$M$6="",9,(IF('SKT LİSTESİ'!P2441&lt;=FİLTRE!$M$6,1,0)))</f>
        <v>1</v>
      </c>
      <c r="E2441" s="25" t="str">
        <f>IF(I2441="","",(COUNTIFS($L$4:L2441,L2441)))</f>
        <v/>
      </c>
      <c r="F2441" s="13">
        <f>IF(OR(B2441&lt;&gt;2,C2441&lt;&gt;1,D2441&lt;&gt;1,H2441&lt;&gt;1),0,
COUNTIFS($B$4:B2441,2,$C$4:C2441,1,$D$4:D2441,1,$H$4:H2441,1))</f>
        <v>0</v>
      </c>
      <c r="G2441" s="26" t="str">
        <f>IF(I2441="","",(COUNTIF($E$4:E2441,E2441)))</f>
        <v/>
      </c>
      <c r="H2441" s="1">
        <f>IF(AND(J2441="SAYIM",FİLTRE!$H$5="RAFTA",U2441&lt;&gt;0),1,0)+
IF(AND(J2441="İADE DEPO",FİLTRE!$H$5="İADE DEPO"),1,0)+
IF(FİLTRE!$H$5="TÜMÜ",1,0)+
IF(AND(J2441="FİRMA İADE",FİLTRE!$H$5="FİRMA İADE"),1,0)+
IF(AND(J2441="İMHA",FİLTRE!$H$5="İMHA"),1,0)</f>
        <v>1</v>
      </c>
      <c r="I2441" s="99"/>
      <c r="J2441" s="100"/>
      <c r="K2441" s="100"/>
      <c r="L2441" s="101"/>
      <c r="M2441" s="102"/>
      <c r="N2441" s="101"/>
      <c r="O2441" s="99"/>
      <c r="P2441" s="103"/>
      <c r="Q2441" s="104"/>
      <c r="R2441" s="50"/>
      <c r="S2441" s="105"/>
      <c r="T2441" s="106"/>
      <c r="U2441" s="107"/>
      <c r="V2441" s="108"/>
      <c r="W2441" s="107"/>
      <c r="X2441" s="107"/>
      <c r="AA2441" s="107"/>
      <c r="AB2441" s="110"/>
      <c r="AC2441" s="110"/>
      <c r="AE2441" s="105"/>
      <c r="AF2441" s="105"/>
      <c r="AR2441" s="112"/>
    </row>
    <row r="2442" spans="2:44" x14ac:dyDescent="0.25">
      <c r="B2442" s="1" t="str">
        <f>IF(I2442="","",
(IF(N2442=FİLTRE!$H$6,2,0)+IF(FİLTRE!$H$6="TOPLAM",2,0))
)</f>
        <v/>
      </c>
      <c r="C2442">
        <f>IF(FİLTRE!$M$5="",9,(IF(U2442&gt;=FİLTRE!$M$5,1,0)))</f>
        <v>1</v>
      </c>
      <c r="D2442" s="1">
        <f>IF(FİLTRE!$M$6="",9,(IF('SKT LİSTESİ'!P2442&lt;=FİLTRE!$M$6,1,0)))</f>
        <v>1</v>
      </c>
      <c r="E2442" s="25" t="str">
        <f>IF(I2442="","",(COUNTIFS($L$4:L2442,L2442)))</f>
        <v/>
      </c>
      <c r="F2442" s="13">
        <f>IF(OR(B2442&lt;&gt;2,C2442&lt;&gt;1,D2442&lt;&gt;1,H2442&lt;&gt;1),0,
COUNTIFS($B$4:B2442,2,$C$4:C2442,1,$D$4:D2442,1,$H$4:H2442,1))</f>
        <v>0</v>
      </c>
      <c r="G2442" s="26" t="str">
        <f>IF(I2442="","",(COUNTIF($E$4:E2442,E2442)))</f>
        <v/>
      </c>
      <c r="H2442" s="1">
        <f>IF(AND(J2442="SAYIM",FİLTRE!$H$5="RAFTA",U2442&lt;&gt;0),1,0)+
IF(AND(J2442="İADE DEPO",FİLTRE!$H$5="İADE DEPO"),1,0)+
IF(FİLTRE!$H$5="TÜMÜ",1,0)+
IF(AND(J2442="FİRMA İADE",FİLTRE!$H$5="FİRMA İADE"),1,0)+
IF(AND(J2442="İMHA",FİLTRE!$H$5="İMHA"),1,0)</f>
        <v>1</v>
      </c>
      <c r="I2442" s="99"/>
      <c r="J2442" s="100"/>
      <c r="K2442" s="100"/>
      <c r="L2442" s="101"/>
      <c r="M2442" s="102"/>
      <c r="N2442" s="101"/>
      <c r="O2442" s="99"/>
      <c r="P2442" s="103"/>
      <c r="Q2442" s="104"/>
      <c r="R2442" s="50"/>
      <c r="S2442" s="105"/>
      <c r="T2442" s="106"/>
      <c r="U2442" s="107"/>
      <c r="V2442" s="108"/>
      <c r="W2442" s="107"/>
      <c r="X2442" s="107"/>
      <c r="AA2442" s="107"/>
      <c r="AB2442" s="110"/>
      <c r="AC2442" s="110"/>
      <c r="AE2442" s="105"/>
      <c r="AF2442" s="105"/>
      <c r="AR2442" s="112"/>
    </row>
    <row r="2443" spans="2:44" x14ac:dyDescent="0.25">
      <c r="B2443" s="1" t="str">
        <f>IF(I2443="","",
(IF(N2443=FİLTRE!$H$6,2,0)+IF(FİLTRE!$H$6="TOPLAM",2,0))
)</f>
        <v/>
      </c>
      <c r="C2443">
        <f>IF(FİLTRE!$M$5="",9,(IF(U2443&gt;=FİLTRE!$M$5,1,0)))</f>
        <v>1</v>
      </c>
      <c r="D2443" s="1">
        <f>IF(FİLTRE!$M$6="",9,(IF('SKT LİSTESİ'!P2443&lt;=FİLTRE!$M$6,1,0)))</f>
        <v>1</v>
      </c>
      <c r="E2443" s="25" t="str">
        <f>IF(I2443="","",(COUNTIFS($L$4:L2443,L2443)))</f>
        <v/>
      </c>
      <c r="F2443" s="13">
        <f>IF(OR(B2443&lt;&gt;2,C2443&lt;&gt;1,D2443&lt;&gt;1,H2443&lt;&gt;1),0,
COUNTIFS($B$4:B2443,2,$C$4:C2443,1,$D$4:D2443,1,$H$4:H2443,1))</f>
        <v>0</v>
      </c>
      <c r="G2443" s="26" t="str">
        <f>IF(I2443="","",(COUNTIF($E$4:E2443,E2443)))</f>
        <v/>
      </c>
      <c r="H2443" s="1">
        <f>IF(AND(J2443="SAYIM",FİLTRE!$H$5="RAFTA",U2443&lt;&gt;0),1,0)+
IF(AND(J2443="İADE DEPO",FİLTRE!$H$5="İADE DEPO"),1,0)+
IF(FİLTRE!$H$5="TÜMÜ",1,0)+
IF(AND(J2443="FİRMA İADE",FİLTRE!$H$5="FİRMA İADE"),1,0)+
IF(AND(J2443="İMHA",FİLTRE!$H$5="İMHA"),1,0)</f>
        <v>1</v>
      </c>
      <c r="I2443" s="99"/>
      <c r="J2443" s="100"/>
      <c r="K2443" s="100"/>
      <c r="L2443" s="101"/>
      <c r="M2443" s="102"/>
      <c r="N2443" s="101"/>
      <c r="O2443" s="99"/>
      <c r="P2443" s="103"/>
      <c r="Q2443" s="104"/>
      <c r="R2443" s="50"/>
      <c r="S2443" s="105"/>
      <c r="T2443" s="106"/>
      <c r="U2443" s="107"/>
      <c r="V2443" s="108"/>
      <c r="W2443" s="107"/>
      <c r="X2443" s="107"/>
      <c r="AA2443" s="107"/>
      <c r="AB2443" s="110"/>
      <c r="AC2443" s="110"/>
      <c r="AE2443" s="105"/>
      <c r="AF2443" s="105"/>
      <c r="AR2443" s="112"/>
    </row>
    <row r="2444" spans="2:44" x14ac:dyDescent="0.25">
      <c r="B2444" s="1" t="str">
        <f>IF(I2444="","",
(IF(N2444=FİLTRE!$H$6,2,0)+IF(FİLTRE!$H$6="TOPLAM",2,0))
)</f>
        <v/>
      </c>
      <c r="C2444">
        <f>IF(FİLTRE!$M$5="",9,(IF(U2444&gt;=FİLTRE!$M$5,1,0)))</f>
        <v>1</v>
      </c>
      <c r="D2444" s="1">
        <f>IF(FİLTRE!$M$6="",9,(IF('SKT LİSTESİ'!P2444&lt;=FİLTRE!$M$6,1,0)))</f>
        <v>1</v>
      </c>
      <c r="E2444" s="25" t="str">
        <f>IF(I2444="","",(COUNTIFS($L$4:L2444,L2444)))</f>
        <v/>
      </c>
      <c r="F2444" s="13">
        <f>IF(OR(B2444&lt;&gt;2,C2444&lt;&gt;1,D2444&lt;&gt;1,H2444&lt;&gt;1),0,
COUNTIFS($B$4:B2444,2,$C$4:C2444,1,$D$4:D2444,1,$H$4:H2444,1))</f>
        <v>0</v>
      </c>
      <c r="G2444" s="26" t="str">
        <f>IF(I2444="","",(COUNTIF($E$4:E2444,E2444)))</f>
        <v/>
      </c>
      <c r="H2444" s="1">
        <f>IF(AND(J2444="SAYIM",FİLTRE!$H$5="RAFTA",U2444&lt;&gt;0),1,0)+
IF(AND(J2444="İADE DEPO",FİLTRE!$H$5="İADE DEPO"),1,0)+
IF(FİLTRE!$H$5="TÜMÜ",1,0)+
IF(AND(J2444="FİRMA İADE",FİLTRE!$H$5="FİRMA İADE"),1,0)+
IF(AND(J2444="İMHA",FİLTRE!$H$5="İMHA"),1,0)</f>
        <v>1</v>
      </c>
      <c r="I2444" s="99"/>
      <c r="J2444" s="100"/>
      <c r="K2444" s="100"/>
      <c r="L2444" s="101"/>
      <c r="M2444" s="102"/>
      <c r="N2444" s="101"/>
      <c r="O2444" s="99"/>
      <c r="P2444" s="103"/>
      <c r="Q2444" s="104"/>
      <c r="R2444" s="50"/>
      <c r="S2444" s="105"/>
      <c r="T2444" s="106"/>
      <c r="U2444" s="107"/>
      <c r="V2444" s="108"/>
      <c r="W2444" s="107"/>
      <c r="X2444" s="107"/>
      <c r="AA2444" s="107"/>
      <c r="AB2444" s="110"/>
      <c r="AC2444" s="110"/>
      <c r="AE2444" s="105"/>
      <c r="AF2444" s="105"/>
      <c r="AR2444" s="112"/>
    </row>
    <row r="2445" spans="2:44" x14ac:dyDescent="0.25">
      <c r="B2445" s="1" t="str">
        <f>IF(I2445="","",
(IF(N2445=FİLTRE!$H$6,2,0)+IF(FİLTRE!$H$6="TOPLAM",2,0))
)</f>
        <v/>
      </c>
      <c r="C2445">
        <f>IF(FİLTRE!$M$5="",9,(IF(U2445&gt;=FİLTRE!$M$5,1,0)))</f>
        <v>1</v>
      </c>
      <c r="D2445" s="1">
        <f>IF(FİLTRE!$M$6="",9,(IF('SKT LİSTESİ'!P2445&lt;=FİLTRE!$M$6,1,0)))</f>
        <v>1</v>
      </c>
      <c r="E2445" s="25" t="str">
        <f>IF(I2445="","",(COUNTIFS($L$4:L2445,L2445)))</f>
        <v/>
      </c>
      <c r="F2445" s="13">
        <f>IF(OR(B2445&lt;&gt;2,C2445&lt;&gt;1,D2445&lt;&gt;1,H2445&lt;&gt;1),0,
COUNTIFS($B$4:B2445,2,$C$4:C2445,1,$D$4:D2445,1,$H$4:H2445,1))</f>
        <v>0</v>
      </c>
      <c r="G2445" s="26" t="str">
        <f>IF(I2445="","",(COUNTIF($E$4:E2445,E2445)))</f>
        <v/>
      </c>
      <c r="H2445" s="1">
        <f>IF(AND(J2445="SAYIM",FİLTRE!$H$5="RAFTA",U2445&lt;&gt;0),1,0)+
IF(AND(J2445="İADE DEPO",FİLTRE!$H$5="İADE DEPO"),1,0)+
IF(FİLTRE!$H$5="TÜMÜ",1,0)+
IF(AND(J2445="FİRMA İADE",FİLTRE!$H$5="FİRMA İADE"),1,0)+
IF(AND(J2445="İMHA",FİLTRE!$H$5="İMHA"),1,0)</f>
        <v>1</v>
      </c>
      <c r="I2445" s="99"/>
      <c r="J2445" s="100"/>
      <c r="K2445" s="100"/>
      <c r="L2445" s="101"/>
      <c r="M2445" s="102"/>
      <c r="N2445" s="101"/>
      <c r="O2445" s="99"/>
      <c r="P2445" s="103"/>
      <c r="Q2445" s="104"/>
      <c r="R2445" s="50"/>
      <c r="S2445" s="105"/>
      <c r="T2445" s="106"/>
      <c r="U2445" s="107"/>
      <c r="V2445" s="108"/>
      <c r="W2445" s="107"/>
      <c r="X2445" s="107"/>
      <c r="AA2445" s="107"/>
      <c r="AB2445" s="110"/>
      <c r="AC2445" s="110"/>
      <c r="AE2445" s="105"/>
      <c r="AF2445" s="105"/>
      <c r="AR2445" s="112"/>
    </row>
    <row r="2446" spans="2:44" x14ac:dyDescent="0.25">
      <c r="B2446" s="1" t="str">
        <f>IF(I2446="","",
(IF(N2446=FİLTRE!$H$6,2,0)+IF(FİLTRE!$H$6="TOPLAM",2,0))
)</f>
        <v/>
      </c>
      <c r="C2446">
        <f>IF(FİLTRE!$M$5="",9,(IF(U2446&gt;=FİLTRE!$M$5,1,0)))</f>
        <v>1</v>
      </c>
      <c r="D2446" s="1">
        <f>IF(FİLTRE!$M$6="",9,(IF('SKT LİSTESİ'!P2446&lt;=FİLTRE!$M$6,1,0)))</f>
        <v>1</v>
      </c>
      <c r="E2446" s="25" t="str">
        <f>IF(I2446="","",(COUNTIFS($L$4:L2446,L2446)))</f>
        <v/>
      </c>
      <c r="F2446" s="13">
        <f>IF(OR(B2446&lt;&gt;2,C2446&lt;&gt;1,D2446&lt;&gt;1,H2446&lt;&gt;1),0,
COUNTIFS($B$4:B2446,2,$C$4:C2446,1,$D$4:D2446,1,$H$4:H2446,1))</f>
        <v>0</v>
      </c>
      <c r="G2446" s="26" t="str">
        <f>IF(I2446="","",(COUNTIF($E$4:E2446,E2446)))</f>
        <v/>
      </c>
      <c r="H2446" s="1">
        <f>IF(AND(J2446="SAYIM",FİLTRE!$H$5="RAFTA",U2446&lt;&gt;0),1,0)+
IF(AND(J2446="İADE DEPO",FİLTRE!$H$5="İADE DEPO"),1,0)+
IF(FİLTRE!$H$5="TÜMÜ",1,0)+
IF(AND(J2446="FİRMA İADE",FİLTRE!$H$5="FİRMA İADE"),1,0)+
IF(AND(J2446="İMHA",FİLTRE!$H$5="İMHA"),1,0)</f>
        <v>1</v>
      </c>
      <c r="I2446" s="99"/>
      <c r="J2446" s="100"/>
      <c r="K2446" s="100"/>
      <c r="L2446" s="101"/>
      <c r="M2446" s="102"/>
      <c r="N2446" s="101"/>
      <c r="O2446" s="99"/>
      <c r="P2446" s="103"/>
      <c r="Q2446" s="104"/>
      <c r="R2446" s="50"/>
      <c r="S2446" s="105"/>
      <c r="T2446" s="106"/>
      <c r="U2446" s="107"/>
      <c r="V2446" s="108"/>
      <c r="W2446" s="107"/>
      <c r="X2446" s="107"/>
      <c r="AA2446" s="107"/>
      <c r="AB2446" s="110"/>
      <c r="AC2446" s="110"/>
      <c r="AE2446" s="105"/>
      <c r="AF2446" s="105"/>
      <c r="AR2446" s="112"/>
    </row>
    <row r="2447" spans="2:44" x14ac:dyDescent="0.25">
      <c r="B2447" s="1" t="str">
        <f>IF(I2447="","",
(IF(N2447=FİLTRE!$H$6,2,0)+IF(FİLTRE!$H$6="TOPLAM",2,0))
)</f>
        <v/>
      </c>
      <c r="C2447">
        <f>IF(FİLTRE!$M$5="",9,(IF(U2447&gt;=FİLTRE!$M$5,1,0)))</f>
        <v>1</v>
      </c>
      <c r="D2447" s="1">
        <f>IF(FİLTRE!$M$6="",9,(IF('SKT LİSTESİ'!P2447&lt;=FİLTRE!$M$6,1,0)))</f>
        <v>1</v>
      </c>
      <c r="E2447" s="25" t="str">
        <f>IF(I2447="","",(COUNTIFS($L$4:L2447,L2447)))</f>
        <v/>
      </c>
      <c r="F2447" s="13">
        <f>IF(OR(B2447&lt;&gt;2,C2447&lt;&gt;1,D2447&lt;&gt;1,H2447&lt;&gt;1),0,
COUNTIFS($B$4:B2447,2,$C$4:C2447,1,$D$4:D2447,1,$H$4:H2447,1))</f>
        <v>0</v>
      </c>
      <c r="G2447" s="26" t="str">
        <f>IF(I2447="","",(COUNTIF($E$4:E2447,E2447)))</f>
        <v/>
      </c>
      <c r="H2447" s="1">
        <f>IF(AND(J2447="SAYIM",FİLTRE!$H$5="RAFTA",U2447&lt;&gt;0),1,0)+
IF(AND(J2447="İADE DEPO",FİLTRE!$H$5="İADE DEPO"),1,0)+
IF(FİLTRE!$H$5="TÜMÜ",1,0)+
IF(AND(J2447="FİRMA İADE",FİLTRE!$H$5="FİRMA İADE"),1,0)+
IF(AND(J2447="İMHA",FİLTRE!$H$5="İMHA"),1,0)</f>
        <v>1</v>
      </c>
      <c r="I2447" s="99"/>
      <c r="J2447" s="100"/>
      <c r="K2447" s="100"/>
      <c r="L2447" s="101"/>
      <c r="M2447" s="102"/>
      <c r="N2447" s="101"/>
      <c r="O2447" s="99"/>
      <c r="P2447" s="103"/>
      <c r="Q2447" s="104"/>
      <c r="R2447" s="50"/>
      <c r="S2447" s="105"/>
      <c r="T2447" s="106"/>
      <c r="U2447" s="107"/>
      <c r="V2447" s="108"/>
      <c r="W2447" s="107"/>
      <c r="X2447" s="107"/>
      <c r="AA2447" s="107"/>
      <c r="AB2447" s="110"/>
      <c r="AC2447" s="110"/>
      <c r="AE2447" s="105"/>
      <c r="AF2447" s="105"/>
      <c r="AR2447" s="112"/>
    </row>
    <row r="2448" spans="2:44" x14ac:dyDescent="0.25">
      <c r="B2448" s="1" t="str">
        <f>IF(I2448="","",
(IF(N2448=FİLTRE!$H$6,2,0)+IF(FİLTRE!$H$6="TOPLAM",2,0))
)</f>
        <v/>
      </c>
      <c r="C2448">
        <f>IF(FİLTRE!$M$5="",9,(IF(U2448&gt;=FİLTRE!$M$5,1,0)))</f>
        <v>1</v>
      </c>
      <c r="D2448" s="1">
        <f>IF(FİLTRE!$M$6="",9,(IF('SKT LİSTESİ'!P2448&lt;=FİLTRE!$M$6,1,0)))</f>
        <v>1</v>
      </c>
      <c r="E2448" s="25" t="str">
        <f>IF(I2448="","",(COUNTIFS($L$4:L2448,L2448)))</f>
        <v/>
      </c>
      <c r="F2448" s="13">
        <f>IF(OR(B2448&lt;&gt;2,C2448&lt;&gt;1,D2448&lt;&gt;1,H2448&lt;&gt;1),0,
COUNTIFS($B$4:B2448,2,$C$4:C2448,1,$D$4:D2448,1,$H$4:H2448,1))</f>
        <v>0</v>
      </c>
      <c r="G2448" s="26" t="str">
        <f>IF(I2448="","",(COUNTIF($E$4:E2448,E2448)))</f>
        <v/>
      </c>
      <c r="H2448" s="1">
        <f>IF(AND(J2448="SAYIM",FİLTRE!$H$5="RAFTA",U2448&lt;&gt;0),1,0)+
IF(AND(J2448="İADE DEPO",FİLTRE!$H$5="İADE DEPO"),1,0)+
IF(FİLTRE!$H$5="TÜMÜ",1,0)+
IF(AND(J2448="FİRMA İADE",FİLTRE!$H$5="FİRMA İADE"),1,0)+
IF(AND(J2448="İMHA",FİLTRE!$H$5="İMHA"),1,0)</f>
        <v>1</v>
      </c>
      <c r="I2448" s="99"/>
      <c r="J2448" s="100"/>
      <c r="K2448" s="100"/>
      <c r="L2448" s="101"/>
      <c r="M2448" s="102"/>
      <c r="N2448" s="101"/>
      <c r="O2448" s="99"/>
      <c r="P2448" s="103"/>
      <c r="Q2448" s="104"/>
      <c r="R2448" s="50"/>
      <c r="S2448" s="105"/>
      <c r="T2448" s="106"/>
      <c r="U2448" s="107"/>
      <c r="V2448" s="108"/>
      <c r="W2448" s="107"/>
      <c r="X2448" s="107"/>
      <c r="AA2448" s="107"/>
      <c r="AB2448" s="110"/>
      <c r="AC2448" s="110"/>
      <c r="AE2448" s="105"/>
      <c r="AF2448" s="105"/>
      <c r="AR2448" s="112"/>
    </row>
    <row r="2449" spans="2:44" x14ac:dyDescent="0.25">
      <c r="B2449" s="1" t="str">
        <f>IF(I2449="","",
(IF(N2449=FİLTRE!$H$6,2,0)+IF(FİLTRE!$H$6="TOPLAM",2,0))
)</f>
        <v/>
      </c>
      <c r="C2449">
        <f>IF(FİLTRE!$M$5="",9,(IF(U2449&gt;=FİLTRE!$M$5,1,0)))</f>
        <v>1</v>
      </c>
      <c r="D2449" s="1">
        <f>IF(FİLTRE!$M$6="",9,(IF('SKT LİSTESİ'!P2449&lt;=FİLTRE!$M$6,1,0)))</f>
        <v>1</v>
      </c>
      <c r="E2449" s="25" t="str">
        <f>IF(I2449="","",(COUNTIFS($L$4:L2449,L2449)))</f>
        <v/>
      </c>
      <c r="F2449" s="13">
        <f>IF(OR(B2449&lt;&gt;2,C2449&lt;&gt;1,D2449&lt;&gt;1,H2449&lt;&gt;1),0,
COUNTIFS($B$4:B2449,2,$C$4:C2449,1,$D$4:D2449,1,$H$4:H2449,1))</f>
        <v>0</v>
      </c>
      <c r="G2449" s="26" t="str">
        <f>IF(I2449="","",(COUNTIF($E$4:E2449,E2449)))</f>
        <v/>
      </c>
      <c r="H2449" s="1">
        <f>IF(AND(J2449="SAYIM",FİLTRE!$H$5="RAFTA",U2449&lt;&gt;0),1,0)+
IF(AND(J2449="İADE DEPO",FİLTRE!$H$5="İADE DEPO"),1,0)+
IF(FİLTRE!$H$5="TÜMÜ",1,0)+
IF(AND(J2449="FİRMA İADE",FİLTRE!$H$5="FİRMA İADE"),1,0)+
IF(AND(J2449="İMHA",FİLTRE!$H$5="İMHA"),1,0)</f>
        <v>1</v>
      </c>
      <c r="I2449" s="99"/>
      <c r="J2449" s="100"/>
      <c r="K2449" s="100"/>
      <c r="L2449" s="101"/>
      <c r="M2449" s="102"/>
      <c r="N2449" s="101"/>
      <c r="O2449" s="99"/>
      <c r="P2449" s="103"/>
      <c r="Q2449" s="104"/>
      <c r="R2449" s="50"/>
      <c r="S2449" s="105"/>
      <c r="T2449" s="106"/>
      <c r="U2449" s="107"/>
      <c r="V2449" s="108"/>
      <c r="W2449" s="107"/>
      <c r="X2449" s="107"/>
      <c r="AA2449" s="107"/>
      <c r="AB2449" s="110"/>
      <c r="AC2449" s="110"/>
      <c r="AE2449" s="105"/>
      <c r="AF2449" s="105"/>
      <c r="AR2449" s="112"/>
    </row>
    <row r="2450" spans="2:44" x14ac:dyDescent="0.25">
      <c r="B2450" s="1" t="str">
        <f>IF(I2450="","",
(IF(N2450=FİLTRE!$H$6,2,0)+IF(FİLTRE!$H$6="TOPLAM",2,0))
)</f>
        <v/>
      </c>
      <c r="C2450">
        <f>IF(FİLTRE!$M$5="",9,(IF(U2450&gt;=FİLTRE!$M$5,1,0)))</f>
        <v>1</v>
      </c>
      <c r="D2450" s="1">
        <f>IF(FİLTRE!$M$6="",9,(IF('SKT LİSTESİ'!P2450&lt;=FİLTRE!$M$6,1,0)))</f>
        <v>1</v>
      </c>
      <c r="E2450" s="25" t="str">
        <f>IF(I2450="","",(COUNTIFS($L$4:L2450,L2450)))</f>
        <v/>
      </c>
      <c r="F2450" s="13">
        <f>IF(OR(B2450&lt;&gt;2,C2450&lt;&gt;1,D2450&lt;&gt;1,H2450&lt;&gt;1),0,
COUNTIFS($B$4:B2450,2,$C$4:C2450,1,$D$4:D2450,1,$H$4:H2450,1))</f>
        <v>0</v>
      </c>
      <c r="G2450" s="26" t="str">
        <f>IF(I2450="","",(COUNTIF($E$4:E2450,E2450)))</f>
        <v/>
      </c>
      <c r="H2450" s="1">
        <f>IF(AND(J2450="SAYIM",FİLTRE!$H$5="RAFTA",U2450&lt;&gt;0),1,0)+
IF(AND(J2450="İADE DEPO",FİLTRE!$H$5="İADE DEPO"),1,0)+
IF(FİLTRE!$H$5="TÜMÜ",1,0)+
IF(AND(J2450="FİRMA İADE",FİLTRE!$H$5="FİRMA İADE"),1,0)+
IF(AND(J2450="İMHA",FİLTRE!$H$5="İMHA"),1,0)</f>
        <v>1</v>
      </c>
      <c r="I2450" s="99"/>
      <c r="J2450" s="100"/>
      <c r="K2450" s="100"/>
      <c r="L2450" s="101"/>
      <c r="M2450" s="102"/>
      <c r="N2450" s="101"/>
      <c r="O2450" s="99"/>
      <c r="P2450" s="103"/>
      <c r="Q2450" s="104"/>
      <c r="R2450" s="50"/>
      <c r="S2450" s="105"/>
      <c r="T2450" s="106"/>
      <c r="U2450" s="107"/>
      <c r="V2450" s="108"/>
      <c r="W2450" s="107"/>
      <c r="X2450" s="107"/>
      <c r="AA2450" s="107"/>
      <c r="AB2450" s="110"/>
      <c r="AC2450" s="110"/>
      <c r="AE2450" s="105"/>
      <c r="AF2450" s="105"/>
      <c r="AR2450" s="112"/>
    </row>
    <row r="2451" spans="2:44" x14ac:dyDescent="0.25">
      <c r="B2451" s="1" t="str">
        <f>IF(I2451="","",
(IF(N2451=FİLTRE!$H$6,2,0)+IF(FİLTRE!$H$6="TOPLAM",2,0))
)</f>
        <v/>
      </c>
      <c r="C2451">
        <f>IF(FİLTRE!$M$5="",9,(IF(U2451&gt;=FİLTRE!$M$5,1,0)))</f>
        <v>1</v>
      </c>
      <c r="D2451" s="1">
        <f>IF(FİLTRE!$M$6="",9,(IF('SKT LİSTESİ'!P2451&lt;=FİLTRE!$M$6,1,0)))</f>
        <v>1</v>
      </c>
      <c r="E2451" s="25" t="str">
        <f>IF(I2451="","",(COUNTIFS($L$4:L2451,L2451)))</f>
        <v/>
      </c>
      <c r="F2451" s="13">
        <f>IF(OR(B2451&lt;&gt;2,C2451&lt;&gt;1,D2451&lt;&gt;1,H2451&lt;&gt;1),0,
COUNTIFS($B$4:B2451,2,$C$4:C2451,1,$D$4:D2451,1,$H$4:H2451,1))</f>
        <v>0</v>
      </c>
      <c r="G2451" s="26" t="str">
        <f>IF(I2451="","",(COUNTIF($E$4:E2451,E2451)))</f>
        <v/>
      </c>
      <c r="H2451" s="1">
        <f>IF(AND(J2451="SAYIM",FİLTRE!$H$5="RAFTA",U2451&lt;&gt;0),1,0)+
IF(AND(J2451="İADE DEPO",FİLTRE!$H$5="İADE DEPO"),1,0)+
IF(FİLTRE!$H$5="TÜMÜ",1,0)+
IF(AND(J2451="FİRMA İADE",FİLTRE!$H$5="FİRMA İADE"),1,0)+
IF(AND(J2451="İMHA",FİLTRE!$H$5="İMHA"),1,0)</f>
        <v>1</v>
      </c>
      <c r="I2451" s="99"/>
      <c r="J2451" s="100"/>
      <c r="K2451" s="100"/>
      <c r="L2451" s="101"/>
      <c r="M2451" s="102"/>
      <c r="N2451" s="101"/>
      <c r="O2451" s="99"/>
      <c r="P2451" s="103"/>
      <c r="Q2451" s="104"/>
      <c r="R2451" s="50"/>
      <c r="S2451" s="105"/>
      <c r="T2451" s="106"/>
      <c r="U2451" s="107"/>
      <c r="V2451" s="108"/>
      <c r="W2451" s="107"/>
      <c r="X2451" s="107"/>
      <c r="AA2451" s="107"/>
      <c r="AB2451" s="110"/>
      <c r="AC2451" s="110"/>
      <c r="AE2451" s="105"/>
      <c r="AF2451" s="105"/>
      <c r="AR2451" s="112"/>
    </row>
    <row r="2452" spans="2:44" x14ac:dyDescent="0.25">
      <c r="B2452" s="1" t="str">
        <f>IF(I2452="","",
(IF(N2452=FİLTRE!$H$6,2,0)+IF(FİLTRE!$H$6="TOPLAM",2,0))
)</f>
        <v/>
      </c>
      <c r="C2452">
        <f>IF(FİLTRE!$M$5="",9,(IF(U2452&gt;=FİLTRE!$M$5,1,0)))</f>
        <v>1</v>
      </c>
      <c r="D2452" s="1">
        <f>IF(FİLTRE!$M$6="",9,(IF('SKT LİSTESİ'!P2452&lt;=FİLTRE!$M$6,1,0)))</f>
        <v>1</v>
      </c>
      <c r="E2452" s="25" t="str">
        <f>IF(I2452="","",(COUNTIFS($L$4:L2452,L2452)))</f>
        <v/>
      </c>
      <c r="F2452" s="13">
        <f>IF(OR(B2452&lt;&gt;2,C2452&lt;&gt;1,D2452&lt;&gt;1,H2452&lt;&gt;1),0,
COUNTIFS($B$4:B2452,2,$C$4:C2452,1,$D$4:D2452,1,$H$4:H2452,1))</f>
        <v>0</v>
      </c>
      <c r="G2452" s="26" t="str">
        <f>IF(I2452="","",(COUNTIF($E$4:E2452,E2452)))</f>
        <v/>
      </c>
      <c r="H2452" s="1">
        <f>IF(AND(J2452="SAYIM",FİLTRE!$H$5="RAFTA",U2452&lt;&gt;0),1,0)+
IF(AND(J2452="İADE DEPO",FİLTRE!$H$5="İADE DEPO"),1,0)+
IF(FİLTRE!$H$5="TÜMÜ",1,0)+
IF(AND(J2452="FİRMA İADE",FİLTRE!$H$5="FİRMA İADE"),1,0)+
IF(AND(J2452="İMHA",FİLTRE!$H$5="İMHA"),1,0)</f>
        <v>1</v>
      </c>
      <c r="I2452" s="99"/>
      <c r="J2452" s="100"/>
      <c r="K2452" s="100"/>
      <c r="L2452" s="101"/>
      <c r="M2452" s="102"/>
      <c r="N2452" s="101"/>
      <c r="O2452" s="99"/>
      <c r="P2452" s="103"/>
      <c r="Q2452" s="104"/>
      <c r="R2452" s="50"/>
      <c r="S2452" s="105"/>
      <c r="T2452" s="106"/>
      <c r="U2452" s="107"/>
      <c r="V2452" s="108"/>
      <c r="W2452" s="107"/>
      <c r="X2452" s="107"/>
      <c r="AA2452" s="107"/>
      <c r="AB2452" s="110"/>
      <c r="AC2452" s="110"/>
      <c r="AE2452" s="105"/>
      <c r="AF2452" s="105"/>
      <c r="AR2452" s="112"/>
    </row>
    <row r="2453" spans="2:44" x14ac:dyDescent="0.25">
      <c r="B2453" s="1" t="str">
        <f>IF(I2453="","",
(IF(N2453=FİLTRE!$H$6,2,0)+IF(FİLTRE!$H$6="TOPLAM",2,0))
)</f>
        <v/>
      </c>
      <c r="C2453">
        <f>IF(FİLTRE!$M$5="",9,(IF(U2453&gt;=FİLTRE!$M$5,1,0)))</f>
        <v>1</v>
      </c>
      <c r="D2453" s="1">
        <f>IF(FİLTRE!$M$6="",9,(IF('SKT LİSTESİ'!P2453&lt;=FİLTRE!$M$6,1,0)))</f>
        <v>1</v>
      </c>
      <c r="E2453" s="25" t="str">
        <f>IF(I2453="","",(COUNTIFS($L$4:L2453,L2453)))</f>
        <v/>
      </c>
      <c r="F2453" s="13">
        <f>IF(OR(B2453&lt;&gt;2,C2453&lt;&gt;1,D2453&lt;&gt;1,H2453&lt;&gt;1),0,
COUNTIFS($B$4:B2453,2,$C$4:C2453,1,$D$4:D2453,1,$H$4:H2453,1))</f>
        <v>0</v>
      </c>
      <c r="G2453" s="26" t="str">
        <f>IF(I2453="","",(COUNTIF($E$4:E2453,E2453)))</f>
        <v/>
      </c>
      <c r="H2453" s="1">
        <f>IF(AND(J2453="SAYIM",FİLTRE!$H$5="RAFTA",U2453&lt;&gt;0),1,0)+
IF(AND(J2453="İADE DEPO",FİLTRE!$H$5="İADE DEPO"),1,0)+
IF(FİLTRE!$H$5="TÜMÜ",1,0)+
IF(AND(J2453="FİRMA İADE",FİLTRE!$H$5="FİRMA İADE"),1,0)+
IF(AND(J2453="İMHA",FİLTRE!$H$5="İMHA"),1,0)</f>
        <v>1</v>
      </c>
      <c r="I2453" s="99"/>
      <c r="J2453" s="100"/>
      <c r="K2453" s="100"/>
      <c r="L2453" s="101"/>
      <c r="M2453" s="102"/>
      <c r="N2453" s="101"/>
      <c r="O2453" s="99"/>
      <c r="P2453" s="103"/>
      <c r="Q2453" s="104"/>
      <c r="R2453" s="50"/>
      <c r="S2453" s="105"/>
      <c r="T2453" s="106"/>
      <c r="U2453" s="107"/>
      <c r="V2453" s="108"/>
      <c r="W2453" s="107"/>
      <c r="X2453" s="107"/>
      <c r="AA2453" s="107"/>
      <c r="AB2453" s="110"/>
      <c r="AC2453" s="110"/>
      <c r="AE2453" s="105"/>
      <c r="AF2453" s="105"/>
      <c r="AR2453" s="112"/>
    </row>
    <row r="2454" spans="2:44" x14ac:dyDescent="0.25">
      <c r="B2454" s="1" t="str">
        <f>IF(I2454="","",
(IF(N2454=FİLTRE!$H$6,2,0)+IF(FİLTRE!$H$6="TOPLAM",2,0))
)</f>
        <v/>
      </c>
      <c r="C2454">
        <f>IF(FİLTRE!$M$5="",9,(IF(U2454&gt;=FİLTRE!$M$5,1,0)))</f>
        <v>1</v>
      </c>
      <c r="D2454" s="1">
        <f>IF(FİLTRE!$M$6="",9,(IF('SKT LİSTESİ'!P2454&lt;=FİLTRE!$M$6,1,0)))</f>
        <v>1</v>
      </c>
      <c r="E2454" s="25" t="str">
        <f>IF(I2454="","",(COUNTIFS($L$4:L2454,L2454)))</f>
        <v/>
      </c>
      <c r="F2454" s="13">
        <f>IF(OR(B2454&lt;&gt;2,C2454&lt;&gt;1,D2454&lt;&gt;1,H2454&lt;&gt;1),0,
COUNTIFS($B$4:B2454,2,$C$4:C2454,1,$D$4:D2454,1,$H$4:H2454,1))</f>
        <v>0</v>
      </c>
      <c r="G2454" s="26" t="str">
        <f>IF(I2454="","",(COUNTIF($E$4:E2454,E2454)))</f>
        <v/>
      </c>
      <c r="H2454" s="1">
        <f>IF(AND(J2454="SAYIM",FİLTRE!$H$5="RAFTA",U2454&lt;&gt;0),1,0)+
IF(AND(J2454="İADE DEPO",FİLTRE!$H$5="İADE DEPO"),1,0)+
IF(FİLTRE!$H$5="TÜMÜ",1,0)+
IF(AND(J2454="FİRMA İADE",FİLTRE!$H$5="FİRMA İADE"),1,0)+
IF(AND(J2454="İMHA",FİLTRE!$H$5="İMHA"),1,0)</f>
        <v>1</v>
      </c>
      <c r="I2454" s="99"/>
      <c r="J2454" s="100"/>
      <c r="K2454" s="100"/>
      <c r="L2454" s="101"/>
      <c r="M2454" s="102"/>
      <c r="N2454" s="101"/>
      <c r="O2454" s="99"/>
      <c r="P2454" s="103"/>
      <c r="Q2454" s="104"/>
      <c r="R2454" s="50"/>
      <c r="S2454" s="105"/>
      <c r="T2454" s="106"/>
      <c r="U2454" s="107"/>
      <c r="V2454" s="108"/>
      <c r="W2454" s="107"/>
      <c r="X2454" s="107"/>
      <c r="AA2454" s="107"/>
      <c r="AB2454" s="110"/>
      <c r="AC2454" s="110"/>
      <c r="AE2454" s="105"/>
      <c r="AF2454" s="105"/>
      <c r="AR2454" s="112"/>
    </row>
    <row r="2455" spans="2:44" x14ac:dyDescent="0.25">
      <c r="B2455" s="1" t="str">
        <f>IF(I2455="","",
(IF(N2455=FİLTRE!$H$6,2,0)+IF(FİLTRE!$H$6="TOPLAM",2,0))
)</f>
        <v/>
      </c>
      <c r="C2455">
        <f>IF(FİLTRE!$M$5="",9,(IF(U2455&gt;=FİLTRE!$M$5,1,0)))</f>
        <v>1</v>
      </c>
      <c r="D2455" s="1">
        <f>IF(FİLTRE!$M$6="",9,(IF('SKT LİSTESİ'!P2455&lt;=FİLTRE!$M$6,1,0)))</f>
        <v>1</v>
      </c>
      <c r="E2455" s="25" t="str">
        <f>IF(I2455="","",(COUNTIFS($L$4:L2455,L2455)))</f>
        <v/>
      </c>
      <c r="F2455" s="13">
        <f>IF(OR(B2455&lt;&gt;2,C2455&lt;&gt;1,D2455&lt;&gt;1,H2455&lt;&gt;1),0,
COUNTIFS($B$4:B2455,2,$C$4:C2455,1,$D$4:D2455,1,$H$4:H2455,1))</f>
        <v>0</v>
      </c>
      <c r="G2455" s="26" t="str">
        <f>IF(I2455="","",(COUNTIF($E$4:E2455,E2455)))</f>
        <v/>
      </c>
      <c r="H2455" s="1">
        <f>IF(AND(J2455="SAYIM",FİLTRE!$H$5="RAFTA",U2455&lt;&gt;0),1,0)+
IF(AND(J2455="İADE DEPO",FİLTRE!$H$5="İADE DEPO"),1,0)+
IF(FİLTRE!$H$5="TÜMÜ",1,0)+
IF(AND(J2455="FİRMA İADE",FİLTRE!$H$5="FİRMA İADE"),1,0)+
IF(AND(J2455="İMHA",FİLTRE!$H$5="İMHA"),1,0)</f>
        <v>1</v>
      </c>
      <c r="I2455" s="99"/>
      <c r="J2455" s="100"/>
      <c r="K2455" s="100"/>
      <c r="L2455" s="101"/>
      <c r="M2455" s="102"/>
      <c r="N2455" s="101"/>
      <c r="O2455" s="99"/>
      <c r="P2455" s="103"/>
      <c r="Q2455" s="104"/>
      <c r="R2455" s="50"/>
      <c r="S2455" s="105"/>
      <c r="T2455" s="106"/>
      <c r="U2455" s="107"/>
      <c r="V2455" s="108"/>
      <c r="W2455" s="107"/>
      <c r="X2455" s="107"/>
      <c r="AA2455" s="107"/>
      <c r="AB2455" s="110"/>
      <c r="AC2455" s="110"/>
      <c r="AE2455" s="105"/>
      <c r="AF2455" s="105"/>
      <c r="AR2455" s="112"/>
    </row>
    <row r="2456" spans="2:44" x14ac:dyDescent="0.25">
      <c r="B2456" s="1" t="str">
        <f>IF(I2456="","",
(IF(N2456=FİLTRE!$H$6,2,0)+IF(FİLTRE!$H$6="TOPLAM",2,0))
)</f>
        <v/>
      </c>
      <c r="C2456">
        <f>IF(FİLTRE!$M$5="",9,(IF(U2456&gt;=FİLTRE!$M$5,1,0)))</f>
        <v>1</v>
      </c>
      <c r="D2456" s="1">
        <f>IF(FİLTRE!$M$6="",9,(IF('SKT LİSTESİ'!P2456&lt;=FİLTRE!$M$6,1,0)))</f>
        <v>1</v>
      </c>
      <c r="E2456" s="25" t="str">
        <f>IF(I2456="","",(COUNTIFS($L$4:L2456,L2456)))</f>
        <v/>
      </c>
      <c r="F2456" s="13">
        <f>IF(OR(B2456&lt;&gt;2,C2456&lt;&gt;1,D2456&lt;&gt;1,H2456&lt;&gt;1),0,
COUNTIFS($B$4:B2456,2,$C$4:C2456,1,$D$4:D2456,1,$H$4:H2456,1))</f>
        <v>0</v>
      </c>
      <c r="G2456" s="26" t="str">
        <f>IF(I2456="","",(COUNTIF($E$4:E2456,E2456)))</f>
        <v/>
      </c>
      <c r="H2456" s="1">
        <f>IF(AND(J2456="SAYIM",FİLTRE!$H$5="RAFTA",U2456&lt;&gt;0),1,0)+
IF(AND(J2456="İADE DEPO",FİLTRE!$H$5="İADE DEPO"),1,0)+
IF(FİLTRE!$H$5="TÜMÜ",1,0)+
IF(AND(J2456="FİRMA İADE",FİLTRE!$H$5="FİRMA İADE"),1,0)+
IF(AND(J2456="İMHA",FİLTRE!$H$5="İMHA"),1,0)</f>
        <v>1</v>
      </c>
      <c r="I2456" s="99"/>
      <c r="J2456" s="100"/>
      <c r="K2456" s="100"/>
      <c r="L2456" s="101"/>
      <c r="M2456" s="102"/>
      <c r="N2456" s="101"/>
      <c r="O2456" s="99"/>
      <c r="P2456" s="103"/>
      <c r="Q2456" s="104"/>
      <c r="R2456" s="50"/>
      <c r="S2456" s="105"/>
      <c r="T2456" s="106"/>
      <c r="U2456" s="107"/>
      <c r="V2456" s="108"/>
      <c r="W2456" s="107"/>
      <c r="X2456" s="107"/>
      <c r="AA2456" s="107"/>
      <c r="AB2456" s="110"/>
      <c r="AC2456" s="110"/>
      <c r="AE2456" s="105"/>
      <c r="AF2456" s="105"/>
      <c r="AR2456" s="112"/>
    </row>
    <row r="2457" spans="2:44" x14ac:dyDescent="0.25">
      <c r="B2457" s="1" t="str">
        <f>IF(I2457="","",
(IF(N2457=FİLTRE!$H$6,2,0)+IF(FİLTRE!$H$6="TOPLAM",2,0))
)</f>
        <v/>
      </c>
      <c r="C2457">
        <f>IF(FİLTRE!$M$5="",9,(IF(U2457&gt;=FİLTRE!$M$5,1,0)))</f>
        <v>1</v>
      </c>
      <c r="D2457" s="1">
        <f>IF(FİLTRE!$M$6="",9,(IF('SKT LİSTESİ'!P2457&lt;=FİLTRE!$M$6,1,0)))</f>
        <v>1</v>
      </c>
      <c r="E2457" s="25" t="str">
        <f>IF(I2457="","",(COUNTIFS($L$4:L2457,L2457)))</f>
        <v/>
      </c>
      <c r="F2457" s="13">
        <f>IF(OR(B2457&lt;&gt;2,C2457&lt;&gt;1,D2457&lt;&gt;1,H2457&lt;&gt;1),0,
COUNTIFS($B$4:B2457,2,$C$4:C2457,1,$D$4:D2457,1,$H$4:H2457,1))</f>
        <v>0</v>
      </c>
      <c r="G2457" s="26" t="str">
        <f>IF(I2457="","",(COUNTIF($E$4:E2457,E2457)))</f>
        <v/>
      </c>
      <c r="H2457" s="1">
        <f>IF(AND(J2457="SAYIM",FİLTRE!$H$5="RAFTA",U2457&lt;&gt;0),1,0)+
IF(AND(J2457="İADE DEPO",FİLTRE!$H$5="İADE DEPO"),1,0)+
IF(FİLTRE!$H$5="TÜMÜ",1,0)+
IF(AND(J2457="FİRMA İADE",FİLTRE!$H$5="FİRMA İADE"),1,0)+
IF(AND(J2457="İMHA",FİLTRE!$H$5="İMHA"),1,0)</f>
        <v>1</v>
      </c>
      <c r="I2457" s="99"/>
      <c r="J2457" s="100"/>
      <c r="K2457" s="100"/>
      <c r="L2457" s="101"/>
      <c r="M2457" s="102"/>
      <c r="N2457" s="101"/>
      <c r="O2457" s="99"/>
      <c r="P2457" s="103"/>
      <c r="Q2457" s="104"/>
      <c r="R2457" s="50"/>
      <c r="S2457" s="105"/>
      <c r="T2457" s="106"/>
      <c r="U2457" s="107"/>
      <c r="V2457" s="108"/>
      <c r="W2457" s="107"/>
      <c r="X2457" s="107"/>
      <c r="AA2457" s="107"/>
      <c r="AB2457" s="110"/>
      <c r="AC2457" s="110"/>
      <c r="AE2457" s="105"/>
      <c r="AF2457" s="105"/>
      <c r="AR2457" s="112"/>
    </row>
    <row r="2458" spans="2:44" x14ac:dyDescent="0.25">
      <c r="B2458" s="1" t="str">
        <f>IF(I2458="","",
(IF(N2458=FİLTRE!$H$6,2,0)+IF(FİLTRE!$H$6="TOPLAM",2,0))
)</f>
        <v/>
      </c>
      <c r="C2458">
        <f>IF(FİLTRE!$M$5="",9,(IF(U2458&gt;=FİLTRE!$M$5,1,0)))</f>
        <v>1</v>
      </c>
      <c r="D2458" s="1">
        <f>IF(FİLTRE!$M$6="",9,(IF('SKT LİSTESİ'!P2458&lt;=FİLTRE!$M$6,1,0)))</f>
        <v>1</v>
      </c>
      <c r="E2458" s="25" t="str">
        <f>IF(I2458="","",(COUNTIFS($L$4:L2458,L2458)))</f>
        <v/>
      </c>
      <c r="F2458" s="13">
        <f>IF(OR(B2458&lt;&gt;2,C2458&lt;&gt;1,D2458&lt;&gt;1,H2458&lt;&gt;1),0,
COUNTIFS($B$4:B2458,2,$C$4:C2458,1,$D$4:D2458,1,$H$4:H2458,1))</f>
        <v>0</v>
      </c>
      <c r="G2458" s="26" t="str">
        <f>IF(I2458="","",(COUNTIF($E$4:E2458,E2458)))</f>
        <v/>
      </c>
      <c r="H2458" s="1">
        <f>IF(AND(J2458="SAYIM",FİLTRE!$H$5="RAFTA",U2458&lt;&gt;0),1,0)+
IF(AND(J2458="İADE DEPO",FİLTRE!$H$5="İADE DEPO"),1,0)+
IF(FİLTRE!$H$5="TÜMÜ",1,0)+
IF(AND(J2458="FİRMA İADE",FİLTRE!$H$5="FİRMA İADE"),1,0)+
IF(AND(J2458="İMHA",FİLTRE!$H$5="İMHA"),1,0)</f>
        <v>1</v>
      </c>
      <c r="I2458" s="99"/>
      <c r="J2458" s="100"/>
      <c r="K2458" s="100"/>
      <c r="L2458" s="101"/>
      <c r="M2458" s="102"/>
      <c r="N2458" s="101"/>
      <c r="O2458" s="99"/>
      <c r="P2458" s="103"/>
      <c r="Q2458" s="104"/>
      <c r="R2458" s="50"/>
      <c r="S2458" s="105"/>
      <c r="T2458" s="106"/>
      <c r="U2458" s="107"/>
      <c r="V2458" s="108"/>
      <c r="W2458" s="107"/>
      <c r="X2458" s="107"/>
      <c r="AA2458" s="107"/>
      <c r="AB2458" s="110"/>
      <c r="AC2458" s="110"/>
      <c r="AE2458" s="105"/>
      <c r="AF2458" s="105"/>
      <c r="AR2458" s="112"/>
    </row>
    <row r="2459" spans="2:44" x14ac:dyDescent="0.25">
      <c r="B2459" s="1" t="str">
        <f>IF(I2459="","",
(IF(N2459=FİLTRE!$H$6,2,0)+IF(FİLTRE!$H$6="TOPLAM",2,0))
)</f>
        <v/>
      </c>
      <c r="C2459">
        <f>IF(FİLTRE!$M$5="",9,(IF(U2459&gt;=FİLTRE!$M$5,1,0)))</f>
        <v>1</v>
      </c>
      <c r="D2459" s="1">
        <f>IF(FİLTRE!$M$6="",9,(IF('SKT LİSTESİ'!P2459&lt;=FİLTRE!$M$6,1,0)))</f>
        <v>1</v>
      </c>
      <c r="E2459" s="25" t="str">
        <f>IF(I2459="","",(COUNTIFS($L$4:L2459,L2459)))</f>
        <v/>
      </c>
      <c r="F2459" s="13">
        <f>IF(OR(B2459&lt;&gt;2,C2459&lt;&gt;1,D2459&lt;&gt;1,H2459&lt;&gt;1),0,
COUNTIFS($B$4:B2459,2,$C$4:C2459,1,$D$4:D2459,1,$H$4:H2459,1))</f>
        <v>0</v>
      </c>
      <c r="G2459" s="26" t="str">
        <f>IF(I2459="","",(COUNTIF($E$4:E2459,E2459)))</f>
        <v/>
      </c>
      <c r="H2459" s="1">
        <f>IF(AND(J2459="SAYIM",FİLTRE!$H$5="RAFTA",U2459&lt;&gt;0),1,0)+
IF(AND(J2459="İADE DEPO",FİLTRE!$H$5="İADE DEPO"),1,0)+
IF(FİLTRE!$H$5="TÜMÜ",1,0)+
IF(AND(J2459="FİRMA İADE",FİLTRE!$H$5="FİRMA İADE"),1,0)+
IF(AND(J2459="İMHA",FİLTRE!$H$5="İMHA"),1,0)</f>
        <v>1</v>
      </c>
      <c r="I2459" s="99"/>
      <c r="J2459" s="100"/>
      <c r="K2459" s="100"/>
      <c r="L2459" s="101"/>
      <c r="M2459" s="102"/>
      <c r="N2459" s="101"/>
      <c r="O2459" s="99"/>
      <c r="P2459" s="103"/>
      <c r="Q2459" s="104"/>
      <c r="R2459" s="50"/>
      <c r="S2459" s="105"/>
      <c r="T2459" s="106"/>
      <c r="U2459" s="107"/>
      <c r="V2459" s="108"/>
      <c r="W2459" s="107"/>
      <c r="X2459" s="107"/>
      <c r="AA2459" s="107"/>
      <c r="AB2459" s="110"/>
      <c r="AC2459" s="110"/>
      <c r="AE2459" s="105"/>
      <c r="AF2459" s="105"/>
      <c r="AR2459" s="112"/>
    </row>
    <row r="2460" spans="2:44" x14ac:dyDescent="0.25">
      <c r="B2460" s="1" t="str">
        <f>IF(I2460="","",
(IF(N2460=FİLTRE!$H$6,2,0)+IF(FİLTRE!$H$6="TOPLAM",2,0))
)</f>
        <v/>
      </c>
      <c r="C2460">
        <f>IF(FİLTRE!$M$5="",9,(IF(U2460&gt;=FİLTRE!$M$5,1,0)))</f>
        <v>1</v>
      </c>
      <c r="D2460" s="1">
        <f>IF(FİLTRE!$M$6="",9,(IF('SKT LİSTESİ'!P2460&lt;=FİLTRE!$M$6,1,0)))</f>
        <v>1</v>
      </c>
      <c r="E2460" s="25" t="str">
        <f>IF(I2460="","",(COUNTIFS($L$4:L2460,L2460)))</f>
        <v/>
      </c>
      <c r="F2460" s="13">
        <f>IF(OR(B2460&lt;&gt;2,C2460&lt;&gt;1,D2460&lt;&gt;1,H2460&lt;&gt;1),0,
COUNTIFS($B$4:B2460,2,$C$4:C2460,1,$D$4:D2460,1,$H$4:H2460,1))</f>
        <v>0</v>
      </c>
      <c r="G2460" s="26" t="str">
        <f>IF(I2460="","",(COUNTIF($E$4:E2460,E2460)))</f>
        <v/>
      </c>
      <c r="H2460" s="1">
        <f>IF(AND(J2460="SAYIM",FİLTRE!$H$5="RAFTA",U2460&lt;&gt;0),1,0)+
IF(AND(J2460="İADE DEPO",FİLTRE!$H$5="İADE DEPO"),1,0)+
IF(FİLTRE!$H$5="TÜMÜ",1,0)+
IF(AND(J2460="FİRMA İADE",FİLTRE!$H$5="FİRMA İADE"),1,0)+
IF(AND(J2460="İMHA",FİLTRE!$H$5="İMHA"),1,0)</f>
        <v>1</v>
      </c>
      <c r="I2460" s="99"/>
      <c r="J2460" s="100"/>
      <c r="K2460" s="100"/>
      <c r="L2460" s="101"/>
      <c r="M2460" s="102"/>
      <c r="N2460" s="101"/>
      <c r="O2460" s="99"/>
      <c r="P2460" s="103"/>
      <c r="Q2460" s="104"/>
      <c r="R2460" s="50"/>
      <c r="S2460" s="105"/>
      <c r="T2460" s="106"/>
      <c r="U2460" s="107"/>
      <c r="V2460" s="108"/>
      <c r="W2460" s="107"/>
      <c r="X2460" s="107"/>
      <c r="AA2460" s="107"/>
      <c r="AB2460" s="110"/>
      <c r="AC2460" s="110"/>
      <c r="AE2460" s="105"/>
      <c r="AF2460" s="105"/>
      <c r="AR2460" s="112"/>
    </row>
    <row r="2461" spans="2:44" x14ac:dyDescent="0.25">
      <c r="B2461" s="1" t="str">
        <f>IF(I2461="","",
(IF(N2461=FİLTRE!$H$6,2,0)+IF(FİLTRE!$H$6="TOPLAM",2,0))
)</f>
        <v/>
      </c>
      <c r="C2461">
        <f>IF(FİLTRE!$M$5="",9,(IF(U2461&gt;=FİLTRE!$M$5,1,0)))</f>
        <v>1</v>
      </c>
      <c r="D2461" s="1">
        <f>IF(FİLTRE!$M$6="",9,(IF('SKT LİSTESİ'!P2461&lt;=FİLTRE!$M$6,1,0)))</f>
        <v>1</v>
      </c>
      <c r="E2461" s="25" t="str">
        <f>IF(I2461="","",(COUNTIFS($L$4:L2461,L2461)))</f>
        <v/>
      </c>
      <c r="F2461" s="13">
        <f>IF(OR(B2461&lt;&gt;2,C2461&lt;&gt;1,D2461&lt;&gt;1,H2461&lt;&gt;1),0,
COUNTIFS($B$4:B2461,2,$C$4:C2461,1,$D$4:D2461,1,$H$4:H2461,1))</f>
        <v>0</v>
      </c>
      <c r="G2461" s="26" t="str">
        <f>IF(I2461="","",(COUNTIF($E$4:E2461,E2461)))</f>
        <v/>
      </c>
      <c r="H2461" s="1">
        <f>IF(AND(J2461="SAYIM",FİLTRE!$H$5="RAFTA",U2461&lt;&gt;0),1,0)+
IF(AND(J2461="İADE DEPO",FİLTRE!$H$5="İADE DEPO"),1,0)+
IF(FİLTRE!$H$5="TÜMÜ",1,0)+
IF(AND(J2461="FİRMA İADE",FİLTRE!$H$5="FİRMA İADE"),1,0)+
IF(AND(J2461="İMHA",FİLTRE!$H$5="İMHA"),1,0)</f>
        <v>1</v>
      </c>
      <c r="I2461" s="99"/>
      <c r="J2461" s="100"/>
      <c r="K2461" s="100"/>
      <c r="L2461" s="101"/>
      <c r="M2461" s="102"/>
      <c r="N2461" s="101"/>
      <c r="O2461" s="99"/>
      <c r="P2461" s="103"/>
      <c r="Q2461" s="104"/>
      <c r="R2461" s="50"/>
      <c r="S2461" s="105"/>
      <c r="T2461" s="106"/>
      <c r="U2461" s="107"/>
      <c r="V2461" s="108"/>
      <c r="W2461" s="107"/>
      <c r="X2461" s="107"/>
      <c r="AA2461" s="107"/>
      <c r="AB2461" s="110"/>
      <c r="AC2461" s="110"/>
      <c r="AE2461" s="105"/>
      <c r="AF2461" s="105"/>
      <c r="AR2461" s="112"/>
    </row>
    <row r="2462" spans="2:44" x14ac:dyDescent="0.25">
      <c r="B2462" s="1" t="str">
        <f>IF(I2462="","",
(IF(N2462=FİLTRE!$H$6,2,0)+IF(FİLTRE!$H$6="TOPLAM",2,0))
)</f>
        <v/>
      </c>
      <c r="C2462">
        <f>IF(FİLTRE!$M$5="",9,(IF(U2462&gt;=FİLTRE!$M$5,1,0)))</f>
        <v>1</v>
      </c>
      <c r="D2462" s="1">
        <f>IF(FİLTRE!$M$6="",9,(IF('SKT LİSTESİ'!P2462&lt;=FİLTRE!$M$6,1,0)))</f>
        <v>1</v>
      </c>
      <c r="E2462" s="25" t="str">
        <f>IF(I2462="","",(COUNTIFS($L$4:L2462,L2462)))</f>
        <v/>
      </c>
      <c r="F2462" s="13">
        <f>IF(OR(B2462&lt;&gt;2,C2462&lt;&gt;1,D2462&lt;&gt;1,H2462&lt;&gt;1),0,
COUNTIFS($B$4:B2462,2,$C$4:C2462,1,$D$4:D2462,1,$H$4:H2462,1))</f>
        <v>0</v>
      </c>
      <c r="G2462" s="26" t="str">
        <f>IF(I2462="","",(COUNTIF($E$4:E2462,E2462)))</f>
        <v/>
      </c>
      <c r="H2462" s="1">
        <f>IF(AND(J2462="SAYIM",FİLTRE!$H$5="RAFTA",U2462&lt;&gt;0),1,0)+
IF(AND(J2462="İADE DEPO",FİLTRE!$H$5="İADE DEPO"),1,0)+
IF(FİLTRE!$H$5="TÜMÜ",1,0)+
IF(AND(J2462="FİRMA İADE",FİLTRE!$H$5="FİRMA İADE"),1,0)+
IF(AND(J2462="İMHA",FİLTRE!$H$5="İMHA"),1,0)</f>
        <v>1</v>
      </c>
      <c r="I2462" s="99"/>
      <c r="J2462" s="100"/>
      <c r="K2462" s="100"/>
      <c r="L2462" s="101"/>
      <c r="M2462" s="102"/>
      <c r="N2462" s="101"/>
      <c r="O2462" s="99"/>
      <c r="P2462" s="103"/>
      <c r="Q2462" s="104"/>
      <c r="R2462" s="50"/>
      <c r="S2462" s="105"/>
      <c r="T2462" s="106"/>
      <c r="U2462" s="107"/>
      <c r="V2462" s="108"/>
      <c r="W2462" s="107"/>
      <c r="X2462" s="107"/>
      <c r="AA2462" s="107"/>
      <c r="AB2462" s="110"/>
      <c r="AC2462" s="110"/>
      <c r="AE2462" s="105"/>
      <c r="AF2462" s="105"/>
      <c r="AR2462" s="112"/>
    </row>
    <row r="2463" spans="2:44" x14ac:dyDescent="0.25">
      <c r="B2463" s="1" t="str">
        <f>IF(I2463="","",
(IF(N2463=FİLTRE!$H$6,2,0)+IF(FİLTRE!$H$6="TOPLAM",2,0))
)</f>
        <v/>
      </c>
      <c r="C2463">
        <f>IF(FİLTRE!$M$5="",9,(IF(U2463&gt;=FİLTRE!$M$5,1,0)))</f>
        <v>1</v>
      </c>
      <c r="D2463" s="1">
        <f>IF(FİLTRE!$M$6="",9,(IF('SKT LİSTESİ'!P2463&lt;=FİLTRE!$M$6,1,0)))</f>
        <v>1</v>
      </c>
      <c r="E2463" s="25" t="str">
        <f>IF(I2463="","",(COUNTIFS($L$4:L2463,L2463)))</f>
        <v/>
      </c>
      <c r="F2463" s="13">
        <f>IF(OR(B2463&lt;&gt;2,C2463&lt;&gt;1,D2463&lt;&gt;1,H2463&lt;&gt;1),0,
COUNTIFS($B$4:B2463,2,$C$4:C2463,1,$D$4:D2463,1,$H$4:H2463,1))</f>
        <v>0</v>
      </c>
      <c r="G2463" s="26" t="str">
        <f>IF(I2463="","",(COUNTIF($E$4:E2463,E2463)))</f>
        <v/>
      </c>
      <c r="H2463" s="1">
        <f>IF(AND(J2463="SAYIM",FİLTRE!$H$5="RAFTA",U2463&lt;&gt;0),1,0)+
IF(AND(J2463="İADE DEPO",FİLTRE!$H$5="İADE DEPO"),1,0)+
IF(FİLTRE!$H$5="TÜMÜ",1,0)+
IF(AND(J2463="FİRMA İADE",FİLTRE!$H$5="FİRMA İADE"),1,0)+
IF(AND(J2463="İMHA",FİLTRE!$H$5="İMHA"),1,0)</f>
        <v>1</v>
      </c>
      <c r="I2463" s="99"/>
      <c r="J2463" s="100"/>
      <c r="K2463" s="100"/>
      <c r="L2463" s="101"/>
      <c r="M2463" s="102"/>
      <c r="N2463" s="101"/>
      <c r="O2463" s="99"/>
      <c r="P2463" s="103"/>
      <c r="Q2463" s="104"/>
      <c r="R2463" s="50"/>
      <c r="S2463" s="105"/>
      <c r="T2463" s="106"/>
      <c r="U2463" s="107"/>
      <c r="V2463" s="108"/>
      <c r="W2463" s="107"/>
      <c r="X2463" s="107"/>
      <c r="AA2463" s="107"/>
      <c r="AB2463" s="110"/>
      <c r="AC2463" s="110"/>
      <c r="AE2463" s="105"/>
      <c r="AF2463" s="105"/>
      <c r="AR2463" s="112"/>
    </row>
    <row r="2464" spans="2:44" x14ac:dyDescent="0.25">
      <c r="B2464" s="1" t="str">
        <f>IF(I2464="","",
(IF(N2464=FİLTRE!$H$6,2,0)+IF(FİLTRE!$H$6="TOPLAM",2,0))
)</f>
        <v/>
      </c>
      <c r="C2464">
        <f>IF(FİLTRE!$M$5="",9,(IF(U2464&gt;=FİLTRE!$M$5,1,0)))</f>
        <v>1</v>
      </c>
      <c r="D2464" s="1">
        <f>IF(FİLTRE!$M$6="",9,(IF('SKT LİSTESİ'!P2464&lt;=FİLTRE!$M$6,1,0)))</f>
        <v>1</v>
      </c>
      <c r="E2464" s="25" t="str">
        <f>IF(I2464="","",(COUNTIFS($L$4:L2464,L2464)))</f>
        <v/>
      </c>
      <c r="F2464" s="13">
        <f>IF(OR(B2464&lt;&gt;2,C2464&lt;&gt;1,D2464&lt;&gt;1,H2464&lt;&gt;1),0,
COUNTIFS($B$4:B2464,2,$C$4:C2464,1,$D$4:D2464,1,$H$4:H2464,1))</f>
        <v>0</v>
      </c>
      <c r="G2464" s="26" t="str">
        <f>IF(I2464="","",(COUNTIF($E$4:E2464,E2464)))</f>
        <v/>
      </c>
      <c r="H2464" s="1">
        <f>IF(AND(J2464="SAYIM",FİLTRE!$H$5="RAFTA",U2464&lt;&gt;0),1,0)+
IF(AND(J2464="İADE DEPO",FİLTRE!$H$5="İADE DEPO"),1,0)+
IF(FİLTRE!$H$5="TÜMÜ",1,0)+
IF(AND(J2464="FİRMA İADE",FİLTRE!$H$5="FİRMA İADE"),1,0)+
IF(AND(J2464="İMHA",FİLTRE!$H$5="İMHA"),1,0)</f>
        <v>1</v>
      </c>
      <c r="I2464" s="99"/>
      <c r="J2464" s="100"/>
      <c r="K2464" s="100"/>
      <c r="L2464" s="101"/>
      <c r="M2464" s="102"/>
      <c r="N2464" s="101"/>
      <c r="O2464" s="99"/>
      <c r="P2464" s="103"/>
      <c r="Q2464" s="104"/>
      <c r="R2464" s="50"/>
      <c r="S2464" s="105"/>
      <c r="T2464" s="106"/>
      <c r="U2464" s="107"/>
      <c r="V2464" s="108"/>
      <c r="W2464" s="107"/>
      <c r="X2464" s="107"/>
      <c r="AA2464" s="107"/>
      <c r="AB2464" s="110"/>
      <c r="AC2464" s="110"/>
      <c r="AE2464" s="105"/>
      <c r="AF2464" s="105"/>
      <c r="AR2464" s="112"/>
    </row>
    <row r="2465" spans="2:44" x14ac:dyDescent="0.25">
      <c r="B2465" s="1" t="str">
        <f>IF(I2465="","",
(IF(N2465=FİLTRE!$H$6,2,0)+IF(FİLTRE!$H$6="TOPLAM",2,0))
)</f>
        <v/>
      </c>
      <c r="C2465">
        <f>IF(FİLTRE!$M$5="",9,(IF(U2465&gt;=FİLTRE!$M$5,1,0)))</f>
        <v>1</v>
      </c>
      <c r="D2465" s="1">
        <f>IF(FİLTRE!$M$6="",9,(IF('SKT LİSTESİ'!P2465&lt;=FİLTRE!$M$6,1,0)))</f>
        <v>1</v>
      </c>
      <c r="E2465" s="25" t="str">
        <f>IF(I2465="","",(COUNTIFS($L$4:L2465,L2465)))</f>
        <v/>
      </c>
      <c r="F2465" s="13">
        <f>IF(OR(B2465&lt;&gt;2,C2465&lt;&gt;1,D2465&lt;&gt;1,H2465&lt;&gt;1),0,
COUNTIFS($B$4:B2465,2,$C$4:C2465,1,$D$4:D2465,1,$H$4:H2465,1))</f>
        <v>0</v>
      </c>
      <c r="G2465" s="26" t="str">
        <f>IF(I2465="","",(COUNTIF($E$4:E2465,E2465)))</f>
        <v/>
      </c>
      <c r="H2465" s="1">
        <f>IF(AND(J2465="SAYIM",FİLTRE!$H$5="RAFTA",U2465&lt;&gt;0),1,0)+
IF(AND(J2465="İADE DEPO",FİLTRE!$H$5="İADE DEPO"),1,0)+
IF(FİLTRE!$H$5="TÜMÜ",1,0)+
IF(AND(J2465="FİRMA İADE",FİLTRE!$H$5="FİRMA İADE"),1,0)+
IF(AND(J2465="İMHA",FİLTRE!$H$5="İMHA"),1,0)</f>
        <v>1</v>
      </c>
      <c r="I2465" s="99"/>
      <c r="J2465" s="100"/>
      <c r="K2465" s="100"/>
      <c r="L2465" s="101"/>
      <c r="M2465" s="102"/>
      <c r="N2465" s="101"/>
      <c r="O2465" s="99"/>
      <c r="P2465" s="103"/>
      <c r="Q2465" s="104"/>
      <c r="R2465" s="50"/>
      <c r="S2465" s="105"/>
      <c r="T2465" s="106"/>
      <c r="U2465" s="107"/>
      <c r="V2465" s="108"/>
      <c r="W2465" s="107"/>
      <c r="X2465" s="107"/>
      <c r="AA2465" s="107"/>
      <c r="AB2465" s="110"/>
      <c r="AC2465" s="110"/>
      <c r="AE2465" s="105"/>
      <c r="AF2465" s="105"/>
      <c r="AR2465" s="112"/>
    </row>
    <row r="2466" spans="2:44" x14ac:dyDescent="0.25">
      <c r="B2466" s="1" t="str">
        <f>IF(I2466="","",
(IF(N2466=FİLTRE!$H$6,2,0)+IF(FİLTRE!$H$6="TOPLAM",2,0))
)</f>
        <v/>
      </c>
      <c r="C2466">
        <f>IF(FİLTRE!$M$5="",9,(IF(U2466&gt;=FİLTRE!$M$5,1,0)))</f>
        <v>1</v>
      </c>
      <c r="D2466" s="1">
        <f>IF(FİLTRE!$M$6="",9,(IF('SKT LİSTESİ'!P2466&lt;=FİLTRE!$M$6,1,0)))</f>
        <v>1</v>
      </c>
      <c r="E2466" s="25" t="str">
        <f>IF(I2466="","",(COUNTIFS($L$4:L2466,L2466)))</f>
        <v/>
      </c>
      <c r="F2466" s="13">
        <f>IF(OR(B2466&lt;&gt;2,C2466&lt;&gt;1,D2466&lt;&gt;1,H2466&lt;&gt;1),0,
COUNTIFS($B$4:B2466,2,$C$4:C2466,1,$D$4:D2466,1,$H$4:H2466,1))</f>
        <v>0</v>
      </c>
      <c r="G2466" s="26" t="str">
        <f>IF(I2466="","",(COUNTIF($E$4:E2466,E2466)))</f>
        <v/>
      </c>
      <c r="H2466" s="1">
        <f>IF(AND(J2466="SAYIM",FİLTRE!$H$5="RAFTA",U2466&lt;&gt;0),1,0)+
IF(AND(J2466="İADE DEPO",FİLTRE!$H$5="İADE DEPO"),1,0)+
IF(FİLTRE!$H$5="TÜMÜ",1,0)+
IF(AND(J2466="FİRMA İADE",FİLTRE!$H$5="FİRMA İADE"),1,0)+
IF(AND(J2466="İMHA",FİLTRE!$H$5="İMHA"),1,0)</f>
        <v>1</v>
      </c>
      <c r="I2466" s="99"/>
      <c r="J2466" s="100"/>
      <c r="K2466" s="100"/>
      <c r="L2466" s="101"/>
      <c r="M2466" s="102"/>
      <c r="N2466" s="101"/>
      <c r="O2466" s="99"/>
      <c r="P2466" s="103"/>
      <c r="Q2466" s="104"/>
      <c r="R2466" s="50"/>
      <c r="S2466" s="105"/>
      <c r="T2466" s="106"/>
      <c r="U2466" s="107"/>
      <c r="V2466" s="108"/>
      <c r="W2466" s="107"/>
      <c r="X2466" s="107"/>
      <c r="AA2466" s="107"/>
      <c r="AB2466" s="110"/>
      <c r="AC2466" s="110"/>
      <c r="AE2466" s="105"/>
      <c r="AF2466" s="105"/>
      <c r="AR2466" s="112"/>
    </row>
    <row r="2467" spans="2:44" x14ac:dyDescent="0.25">
      <c r="B2467" s="1" t="str">
        <f>IF(I2467="","",
(IF(N2467=FİLTRE!$H$6,2,0)+IF(FİLTRE!$H$6="TOPLAM",2,0))
)</f>
        <v/>
      </c>
      <c r="C2467">
        <f>IF(FİLTRE!$M$5="",9,(IF(U2467&gt;=FİLTRE!$M$5,1,0)))</f>
        <v>1</v>
      </c>
      <c r="D2467" s="1">
        <f>IF(FİLTRE!$M$6="",9,(IF('SKT LİSTESİ'!P2467&lt;=FİLTRE!$M$6,1,0)))</f>
        <v>1</v>
      </c>
      <c r="E2467" s="25" t="str">
        <f>IF(I2467="","",(COUNTIFS($L$4:L2467,L2467)))</f>
        <v/>
      </c>
      <c r="F2467" s="13">
        <f>IF(OR(B2467&lt;&gt;2,C2467&lt;&gt;1,D2467&lt;&gt;1,H2467&lt;&gt;1),0,
COUNTIFS($B$4:B2467,2,$C$4:C2467,1,$D$4:D2467,1,$H$4:H2467,1))</f>
        <v>0</v>
      </c>
      <c r="G2467" s="26" t="str">
        <f>IF(I2467="","",(COUNTIF($E$4:E2467,E2467)))</f>
        <v/>
      </c>
      <c r="H2467" s="1">
        <f>IF(AND(J2467="SAYIM",FİLTRE!$H$5="RAFTA",U2467&lt;&gt;0),1,0)+
IF(AND(J2467="İADE DEPO",FİLTRE!$H$5="İADE DEPO"),1,0)+
IF(FİLTRE!$H$5="TÜMÜ",1,0)+
IF(AND(J2467="FİRMA İADE",FİLTRE!$H$5="FİRMA İADE"),1,0)+
IF(AND(J2467="İMHA",FİLTRE!$H$5="İMHA"),1,0)</f>
        <v>1</v>
      </c>
      <c r="I2467" s="99"/>
      <c r="J2467" s="100"/>
      <c r="K2467" s="100"/>
      <c r="L2467" s="101"/>
      <c r="M2467" s="102"/>
      <c r="N2467" s="101"/>
      <c r="O2467" s="99"/>
      <c r="P2467" s="103"/>
      <c r="Q2467" s="104"/>
      <c r="R2467" s="50"/>
      <c r="S2467" s="105"/>
      <c r="T2467" s="106"/>
      <c r="U2467" s="107"/>
      <c r="V2467" s="108"/>
      <c r="W2467" s="107"/>
      <c r="X2467" s="107"/>
      <c r="AA2467" s="107"/>
      <c r="AB2467" s="110"/>
      <c r="AC2467" s="110"/>
      <c r="AE2467" s="105"/>
      <c r="AF2467" s="105"/>
      <c r="AR2467" s="112"/>
    </row>
    <row r="2468" spans="2:44" x14ac:dyDescent="0.25">
      <c r="B2468" s="1" t="str">
        <f>IF(I2468="","",
(IF(N2468=FİLTRE!$H$6,2,0)+IF(FİLTRE!$H$6="TOPLAM",2,0))
)</f>
        <v/>
      </c>
      <c r="C2468">
        <f>IF(FİLTRE!$M$5="",9,(IF(U2468&gt;=FİLTRE!$M$5,1,0)))</f>
        <v>1</v>
      </c>
      <c r="D2468" s="1">
        <f>IF(FİLTRE!$M$6="",9,(IF('SKT LİSTESİ'!P2468&lt;=FİLTRE!$M$6,1,0)))</f>
        <v>1</v>
      </c>
      <c r="E2468" s="25" t="str">
        <f>IF(I2468="","",(COUNTIFS($L$4:L2468,L2468)))</f>
        <v/>
      </c>
      <c r="F2468" s="13">
        <f>IF(OR(B2468&lt;&gt;2,C2468&lt;&gt;1,D2468&lt;&gt;1,H2468&lt;&gt;1),0,
COUNTIFS($B$4:B2468,2,$C$4:C2468,1,$D$4:D2468,1,$H$4:H2468,1))</f>
        <v>0</v>
      </c>
      <c r="G2468" s="26" t="str">
        <f>IF(I2468="","",(COUNTIF($E$4:E2468,E2468)))</f>
        <v/>
      </c>
      <c r="H2468" s="1">
        <f>IF(AND(J2468="SAYIM",FİLTRE!$H$5="RAFTA",U2468&lt;&gt;0),1,0)+
IF(AND(J2468="İADE DEPO",FİLTRE!$H$5="İADE DEPO"),1,0)+
IF(FİLTRE!$H$5="TÜMÜ",1,0)+
IF(AND(J2468="FİRMA İADE",FİLTRE!$H$5="FİRMA İADE"),1,0)+
IF(AND(J2468="İMHA",FİLTRE!$H$5="İMHA"),1,0)</f>
        <v>1</v>
      </c>
      <c r="I2468" s="99"/>
      <c r="J2468" s="100"/>
      <c r="K2468" s="100"/>
      <c r="L2468" s="101"/>
      <c r="M2468" s="102"/>
      <c r="N2468" s="101"/>
      <c r="O2468" s="99"/>
      <c r="P2468" s="103"/>
      <c r="Q2468" s="104"/>
      <c r="R2468" s="50"/>
      <c r="S2468" s="105"/>
      <c r="T2468" s="106"/>
      <c r="U2468" s="107"/>
      <c r="V2468" s="108"/>
      <c r="W2468" s="107"/>
      <c r="X2468" s="107"/>
      <c r="AA2468" s="107"/>
      <c r="AB2468" s="110"/>
      <c r="AC2468" s="110"/>
      <c r="AE2468" s="105"/>
      <c r="AF2468" s="105"/>
      <c r="AR2468" s="112"/>
    </row>
    <row r="2469" spans="2:44" x14ac:dyDescent="0.25">
      <c r="B2469" s="1" t="str">
        <f>IF(I2469="","",
(IF(N2469=FİLTRE!$H$6,2,0)+IF(FİLTRE!$H$6="TOPLAM",2,0))
)</f>
        <v/>
      </c>
      <c r="C2469">
        <f>IF(FİLTRE!$M$5="",9,(IF(U2469&gt;=FİLTRE!$M$5,1,0)))</f>
        <v>1</v>
      </c>
      <c r="D2469" s="1">
        <f>IF(FİLTRE!$M$6="",9,(IF('SKT LİSTESİ'!P2469&lt;=FİLTRE!$M$6,1,0)))</f>
        <v>1</v>
      </c>
      <c r="E2469" s="25" t="str">
        <f>IF(I2469="","",(COUNTIFS($L$4:L2469,L2469)))</f>
        <v/>
      </c>
      <c r="F2469" s="13">
        <f>IF(OR(B2469&lt;&gt;2,C2469&lt;&gt;1,D2469&lt;&gt;1,H2469&lt;&gt;1),0,
COUNTIFS($B$4:B2469,2,$C$4:C2469,1,$D$4:D2469,1,$H$4:H2469,1))</f>
        <v>0</v>
      </c>
      <c r="G2469" s="26" t="str">
        <f>IF(I2469="","",(COUNTIF($E$4:E2469,E2469)))</f>
        <v/>
      </c>
      <c r="H2469" s="1">
        <f>IF(AND(J2469="SAYIM",FİLTRE!$H$5="RAFTA",U2469&lt;&gt;0),1,0)+
IF(AND(J2469="İADE DEPO",FİLTRE!$H$5="İADE DEPO"),1,0)+
IF(FİLTRE!$H$5="TÜMÜ",1,0)+
IF(AND(J2469="FİRMA İADE",FİLTRE!$H$5="FİRMA İADE"),1,0)+
IF(AND(J2469="İMHA",FİLTRE!$H$5="İMHA"),1,0)</f>
        <v>1</v>
      </c>
      <c r="I2469" s="99"/>
      <c r="J2469" s="100"/>
      <c r="K2469" s="100"/>
      <c r="L2469" s="101"/>
      <c r="M2469" s="102"/>
      <c r="N2469" s="101"/>
      <c r="O2469" s="99"/>
      <c r="P2469" s="103"/>
      <c r="Q2469" s="104"/>
      <c r="R2469" s="50"/>
      <c r="S2469" s="105"/>
      <c r="T2469" s="106"/>
      <c r="U2469" s="107"/>
      <c r="V2469" s="108"/>
      <c r="W2469" s="107"/>
      <c r="X2469" s="107"/>
      <c r="AA2469" s="107"/>
      <c r="AB2469" s="110"/>
      <c r="AC2469" s="110"/>
      <c r="AE2469" s="105"/>
      <c r="AF2469" s="105"/>
      <c r="AR2469" s="112"/>
    </row>
    <row r="2470" spans="2:44" x14ac:dyDescent="0.25">
      <c r="B2470" s="1" t="str">
        <f>IF(I2470="","",
(IF(N2470=FİLTRE!$H$6,2,0)+IF(FİLTRE!$H$6="TOPLAM",2,0))
)</f>
        <v/>
      </c>
      <c r="C2470">
        <f>IF(FİLTRE!$M$5="",9,(IF(U2470&gt;=FİLTRE!$M$5,1,0)))</f>
        <v>1</v>
      </c>
      <c r="D2470" s="1">
        <f>IF(FİLTRE!$M$6="",9,(IF('SKT LİSTESİ'!P2470&lt;=FİLTRE!$M$6,1,0)))</f>
        <v>1</v>
      </c>
      <c r="E2470" s="25" t="str">
        <f>IF(I2470="","",(COUNTIFS($L$4:L2470,L2470)))</f>
        <v/>
      </c>
      <c r="F2470" s="13">
        <f>IF(OR(B2470&lt;&gt;2,C2470&lt;&gt;1,D2470&lt;&gt;1,H2470&lt;&gt;1),0,
COUNTIFS($B$4:B2470,2,$C$4:C2470,1,$D$4:D2470,1,$H$4:H2470,1))</f>
        <v>0</v>
      </c>
      <c r="G2470" s="26" t="str">
        <f>IF(I2470="","",(COUNTIF($E$4:E2470,E2470)))</f>
        <v/>
      </c>
      <c r="H2470" s="1">
        <f>IF(AND(J2470="SAYIM",FİLTRE!$H$5="RAFTA",U2470&lt;&gt;0),1,0)+
IF(AND(J2470="İADE DEPO",FİLTRE!$H$5="İADE DEPO"),1,0)+
IF(FİLTRE!$H$5="TÜMÜ",1,0)+
IF(AND(J2470="FİRMA İADE",FİLTRE!$H$5="FİRMA İADE"),1,0)+
IF(AND(J2470="İMHA",FİLTRE!$H$5="İMHA"),1,0)</f>
        <v>1</v>
      </c>
      <c r="I2470" s="99"/>
      <c r="J2470" s="100"/>
      <c r="K2470" s="100"/>
      <c r="L2470" s="101"/>
      <c r="M2470" s="102"/>
      <c r="N2470" s="101"/>
      <c r="O2470" s="99"/>
      <c r="P2470" s="103"/>
      <c r="Q2470" s="104"/>
      <c r="R2470" s="50"/>
      <c r="S2470" s="105"/>
      <c r="T2470" s="106"/>
      <c r="U2470" s="107"/>
      <c r="V2470" s="108"/>
      <c r="W2470" s="107"/>
      <c r="X2470" s="107"/>
      <c r="AA2470" s="107"/>
      <c r="AB2470" s="110"/>
      <c r="AC2470" s="110"/>
      <c r="AE2470" s="105"/>
      <c r="AF2470" s="105"/>
      <c r="AR2470" s="112"/>
    </row>
    <row r="2471" spans="2:44" x14ac:dyDescent="0.25">
      <c r="B2471" s="1" t="str">
        <f>IF(I2471="","",
(IF(N2471=FİLTRE!$H$6,2,0)+IF(FİLTRE!$H$6="TOPLAM",2,0))
)</f>
        <v/>
      </c>
      <c r="C2471">
        <f>IF(FİLTRE!$M$5="",9,(IF(U2471&gt;=FİLTRE!$M$5,1,0)))</f>
        <v>1</v>
      </c>
      <c r="D2471" s="1">
        <f>IF(FİLTRE!$M$6="",9,(IF('SKT LİSTESİ'!P2471&lt;=FİLTRE!$M$6,1,0)))</f>
        <v>1</v>
      </c>
      <c r="E2471" s="25" t="str">
        <f>IF(I2471="","",(COUNTIFS($L$4:L2471,L2471)))</f>
        <v/>
      </c>
      <c r="F2471" s="13">
        <f>IF(OR(B2471&lt;&gt;2,C2471&lt;&gt;1,D2471&lt;&gt;1,H2471&lt;&gt;1),0,
COUNTIFS($B$4:B2471,2,$C$4:C2471,1,$D$4:D2471,1,$H$4:H2471,1))</f>
        <v>0</v>
      </c>
      <c r="G2471" s="26" t="str">
        <f>IF(I2471="","",(COUNTIF($E$4:E2471,E2471)))</f>
        <v/>
      </c>
      <c r="H2471" s="1">
        <f>IF(AND(J2471="SAYIM",FİLTRE!$H$5="RAFTA",U2471&lt;&gt;0),1,0)+
IF(AND(J2471="İADE DEPO",FİLTRE!$H$5="İADE DEPO"),1,0)+
IF(FİLTRE!$H$5="TÜMÜ",1,0)+
IF(AND(J2471="FİRMA İADE",FİLTRE!$H$5="FİRMA İADE"),1,0)+
IF(AND(J2471="İMHA",FİLTRE!$H$5="İMHA"),1,0)</f>
        <v>1</v>
      </c>
      <c r="I2471" s="99"/>
      <c r="J2471" s="100"/>
      <c r="K2471" s="100"/>
      <c r="L2471" s="101"/>
      <c r="M2471" s="102"/>
      <c r="N2471" s="101"/>
      <c r="O2471" s="99"/>
      <c r="P2471" s="103"/>
      <c r="Q2471" s="104"/>
      <c r="R2471" s="50"/>
      <c r="S2471" s="105"/>
      <c r="T2471" s="106"/>
      <c r="U2471" s="107"/>
      <c r="V2471" s="108"/>
      <c r="W2471" s="107"/>
      <c r="X2471" s="107"/>
      <c r="AA2471" s="107"/>
      <c r="AB2471" s="110"/>
      <c r="AC2471" s="110"/>
      <c r="AE2471" s="105"/>
      <c r="AF2471" s="105"/>
      <c r="AR2471" s="112"/>
    </row>
    <row r="2472" spans="2:44" x14ac:dyDescent="0.25">
      <c r="B2472" s="1" t="str">
        <f>IF(I2472="","",
(IF(N2472=FİLTRE!$H$6,2,0)+IF(FİLTRE!$H$6="TOPLAM",2,0))
)</f>
        <v/>
      </c>
      <c r="C2472">
        <f>IF(FİLTRE!$M$5="",9,(IF(U2472&gt;=FİLTRE!$M$5,1,0)))</f>
        <v>1</v>
      </c>
      <c r="D2472" s="1">
        <f>IF(FİLTRE!$M$6="",9,(IF('SKT LİSTESİ'!P2472&lt;=FİLTRE!$M$6,1,0)))</f>
        <v>1</v>
      </c>
      <c r="E2472" s="25" t="str">
        <f>IF(I2472="","",(COUNTIFS($L$4:L2472,L2472)))</f>
        <v/>
      </c>
      <c r="F2472" s="13">
        <f>IF(OR(B2472&lt;&gt;2,C2472&lt;&gt;1,D2472&lt;&gt;1,H2472&lt;&gt;1),0,
COUNTIFS($B$4:B2472,2,$C$4:C2472,1,$D$4:D2472,1,$H$4:H2472,1))</f>
        <v>0</v>
      </c>
      <c r="G2472" s="26" t="str">
        <f>IF(I2472="","",(COUNTIF($E$4:E2472,E2472)))</f>
        <v/>
      </c>
      <c r="H2472" s="1">
        <f>IF(AND(J2472="SAYIM",FİLTRE!$H$5="RAFTA",U2472&lt;&gt;0),1,0)+
IF(AND(J2472="İADE DEPO",FİLTRE!$H$5="İADE DEPO"),1,0)+
IF(FİLTRE!$H$5="TÜMÜ",1,0)+
IF(AND(J2472="FİRMA İADE",FİLTRE!$H$5="FİRMA İADE"),1,0)+
IF(AND(J2472="İMHA",FİLTRE!$H$5="İMHA"),1,0)</f>
        <v>1</v>
      </c>
      <c r="I2472" s="99"/>
      <c r="J2472" s="100"/>
      <c r="K2472" s="100"/>
      <c r="L2472" s="101"/>
      <c r="M2472" s="102"/>
      <c r="N2472" s="101"/>
      <c r="O2472" s="99"/>
      <c r="P2472" s="103"/>
      <c r="Q2472" s="104"/>
      <c r="R2472" s="50"/>
      <c r="S2472" s="105"/>
      <c r="T2472" s="106"/>
      <c r="U2472" s="107"/>
      <c r="V2472" s="108"/>
      <c r="W2472" s="107"/>
      <c r="X2472" s="107"/>
      <c r="AA2472" s="107"/>
      <c r="AB2472" s="110"/>
      <c r="AC2472" s="110"/>
      <c r="AE2472" s="105"/>
      <c r="AF2472" s="105"/>
      <c r="AR2472" s="112"/>
    </row>
    <row r="2473" spans="2:44" x14ac:dyDescent="0.25">
      <c r="B2473" s="1" t="str">
        <f>IF(I2473="","",
(IF(N2473=FİLTRE!$H$6,2,0)+IF(FİLTRE!$H$6="TOPLAM",2,0))
)</f>
        <v/>
      </c>
      <c r="C2473">
        <f>IF(FİLTRE!$M$5="",9,(IF(U2473&gt;=FİLTRE!$M$5,1,0)))</f>
        <v>1</v>
      </c>
      <c r="D2473" s="1">
        <f>IF(FİLTRE!$M$6="",9,(IF('SKT LİSTESİ'!P2473&lt;=FİLTRE!$M$6,1,0)))</f>
        <v>1</v>
      </c>
      <c r="E2473" s="25" t="str">
        <f>IF(I2473="","",(COUNTIFS($L$4:L2473,L2473)))</f>
        <v/>
      </c>
      <c r="F2473" s="13">
        <f>IF(OR(B2473&lt;&gt;2,C2473&lt;&gt;1,D2473&lt;&gt;1,H2473&lt;&gt;1),0,
COUNTIFS($B$4:B2473,2,$C$4:C2473,1,$D$4:D2473,1,$H$4:H2473,1))</f>
        <v>0</v>
      </c>
      <c r="G2473" s="26" t="str">
        <f>IF(I2473="","",(COUNTIF($E$4:E2473,E2473)))</f>
        <v/>
      </c>
      <c r="H2473" s="1">
        <f>IF(AND(J2473="SAYIM",FİLTRE!$H$5="RAFTA",U2473&lt;&gt;0),1,0)+
IF(AND(J2473="İADE DEPO",FİLTRE!$H$5="İADE DEPO"),1,0)+
IF(FİLTRE!$H$5="TÜMÜ",1,0)+
IF(AND(J2473="FİRMA İADE",FİLTRE!$H$5="FİRMA İADE"),1,0)+
IF(AND(J2473="İMHA",FİLTRE!$H$5="İMHA"),1,0)</f>
        <v>1</v>
      </c>
      <c r="I2473" s="99"/>
      <c r="J2473" s="100"/>
      <c r="K2473" s="100"/>
      <c r="L2473" s="101"/>
      <c r="M2473" s="102"/>
      <c r="N2473" s="101"/>
      <c r="O2473" s="99"/>
      <c r="P2473" s="103"/>
      <c r="Q2473" s="104"/>
      <c r="R2473" s="50"/>
      <c r="S2473" s="105"/>
      <c r="T2473" s="106"/>
      <c r="U2473" s="107"/>
      <c r="V2473" s="108"/>
      <c r="W2473" s="107"/>
      <c r="X2473" s="107"/>
      <c r="AA2473" s="107"/>
      <c r="AB2473" s="110"/>
      <c r="AC2473" s="110"/>
      <c r="AE2473" s="105"/>
      <c r="AF2473" s="105"/>
      <c r="AR2473" s="112"/>
    </row>
    <row r="2474" spans="2:44" x14ac:dyDescent="0.25">
      <c r="B2474" s="1" t="str">
        <f>IF(I2474="","",
(IF(N2474=FİLTRE!$H$6,2,0)+IF(FİLTRE!$H$6="TOPLAM",2,0))
)</f>
        <v/>
      </c>
      <c r="C2474">
        <f>IF(FİLTRE!$M$5="",9,(IF(U2474&gt;=FİLTRE!$M$5,1,0)))</f>
        <v>1</v>
      </c>
      <c r="D2474" s="1">
        <f>IF(FİLTRE!$M$6="",9,(IF('SKT LİSTESİ'!P2474&lt;=FİLTRE!$M$6,1,0)))</f>
        <v>1</v>
      </c>
      <c r="E2474" s="25" t="str">
        <f>IF(I2474="","",(COUNTIFS($L$4:L2474,L2474)))</f>
        <v/>
      </c>
      <c r="F2474" s="13">
        <f>IF(OR(B2474&lt;&gt;2,C2474&lt;&gt;1,D2474&lt;&gt;1,H2474&lt;&gt;1),0,
COUNTIFS($B$4:B2474,2,$C$4:C2474,1,$D$4:D2474,1,$H$4:H2474,1))</f>
        <v>0</v>
      </c>
      <c r="G2474" s="26" t="str">
        <f>IF(I2474="","",(COUNTIF($E$4:E2474,E2474)))</f>
        <v/>
      </c>
      <c r="H2474" s="1">
        <f>IF(AND(J2474="SAYIM",FİLTRE!$H$5="RAFTA",U2474&lt;&gt;0),1,0)+
IF(AND(J2474="İADE DEPO",FİLTRE!$H$5="İADE DEPO"),1,0)+
IF(FİLTRE!$H$5="TÜMÜ",1,0)+
IF(AND(J2474="FİRMA İADE",FİLTRE!$H$5="FİRMA İADE"),1,0)+
IF(AND(J2474="İMHA",FİLTRE!$H$5="İMHA"),1,0)</f>
        <v>1</v>
      </c>
      <c r="I2474" s="99"/>
      <c r="J2474" s="100"/>
      <c r="K2474" s="100"/>
      <c r="L2474" s="101"/>
      <c r="M2474" s="102"/>
      <c r="N2474" s="101"/>
      <c r="O2474" s="99"/>
      <c r="P2474" s="103"/>
      <c r="Q2474" s="104"/>
      <c r="R2474" s="50"/>
      <c r="S2474" s="105"/>
      <c r="T2474" s="106"/>
      <c r="U2474" s="107"/>
      <c r="V2474" s="108"/>
      <c r="W2474" s="107"/>
      <c r="X2474" s="107"/>
      <c r="AA2474" s="107"/>
      <c r="AB2474" s="110"/>
      <c r="AC2474" s="110"/>
      <c r="AE2474" s="105"/>
      <c r="AF2474" s="105"/>
      <c r="AR2474" s="112"/>
    </row>
    <row r="2475" spans="2:44" x14ac:dyDescent="0.25">
      <c r="B2475" s="1" t="str">
        <f>IF(I2475="","",
(IF(N2475=FİLTRE!$H$6,2,0)+IF(FİLTRE!$H$6="TOPLAM",2,0))
)</f>
        <v/>
      </c>
      <c r="C2475">
        <f>IF(FİLTRE!$M$5="",9,(IF(U2475&gt;=FİLTRE!$M$5,1,0)))</f>
        <v>1</v>
      </c>
      <c r="D2475" s="1">
        <f>IF(FİLTRE!$M$6="",9,(IF('SKT LİSTESİ'!P2475&lt;=FİLTRE!$M$6,1,0)))</f>
        <v>1</v>
      </c>
      <c r="E2475" s="25" t="str">
        <f>IF(I2475="","",(COUNTIFS($L$4:L2475,L2475)))</f>
        <v/>
      </c>
      <c r="F2475" s="13">
        <f>IF(OR(B2475&lt;&gt;2,C2475&lt;&gt;1,D2475&lt;&gt;1,H2475&lt;&gt;1),0,
COUNTIFS($B$4:B2475,2,$C$4:C2475,1,$D$4:D2475,1,$H$4:H2475,1))</f>
        <v>0</v>
      </c>
      <c r="G2475" s="26" t="str">
        <f>IF(I2475="","",(COUNTIF($E$4:E2475,E2475)))</f>
        <v/>
      </c>
      <c r="H2475" s="1">
        <f>IF(AND(J2475="SAYIM",FİLTRE!$H$5="RAFTA",U2475&lt;&gt;0),1,0)+
IF(AND(J2475="İADE DEPO",FİLTRE!$H$5="İADE DEPO"),1,0)+
IF(FİLTRE!$H$5="TÜMÜ",1,0)+
IF(AND(J2475="FİRMA İADE",FİLTRE!$H$5="FİRMA İADE"),1,0)+
IF(AND(J2475="İMHA",FİLTRE!$H$5="İMHA"),1,0)</f>
        <v>1</v>
      </c>
      <c r="I2475" s="99"/>
      <c r="J2475" s="100"/>
      <c r="K2475" s="100"/>
      <c r="L2475" s="101"/>
      <c r="M2475" s="102"/>
      <c r="N2475" s="101"/>
      <c r="O2475" s="99"/>
      <c r="P2475" s="103"/>
      <c r="Q2475" s="104"/>
      <c r="R2475" s="50"/>
      <c r="S2475" s="105"/>
      <c r="T2475" s="106"/>
      <c r="U2475" s="107"/>
      <c r="V2475" s="108"/>
      <c r="W2475" s="107"/>
      <c r="X2475" s="107"/>
      <c r="AA2475" s="107"/>
      <c r="AB2475" s="110"/>
      <c r="AC2475" s="110"/>
      <c r="AE2475" s="105"/>
      <c r="AF2475" s="105"/>
      <c r="AR2475" s="112"/>
    </row>
    <row r="2476" spans="2:44" x14ac:dyDescent="0.25">
      <c r="B2476" s="1" t="str">
        <f>IF(I2476="","",
(IF(N2476=FİLTRE!$H$6,2,0)+IF(FİLTRE!$H$6="TOPLAM",2,0))
)</f>
        <v/>
      </c>
      <c r="C2476">
        <f>IF(FİLTRE!$M$5="",9,(IF(U2476&gt;=FİLTRE!$M$5,1,0)))</f>
        <v>1</v>
      </c>
      <c r="D2476" s="1">
        <f>IF(FİLTRE!$M$6="",9,(IF('SKT LİSTESİ'!P2476&lt;=FİLTRE!$M$6,1,0)))</f>
        <v>1</v>
      </c>
      <c r="E2476" s="25" t="str">
        <f>IF(I2476="","",(COUNTIFS($L$4:L2476,L2476)))</f>
        <v/>
      </c>
      <c r="F2476" s="13">
        <f>IF(OR(B2476&lt;&gt;2,C2476&lt;&gt;1,D2476&lt;&gt;1,H2476&lt;&gt;1),0,
COUNTIFS($B$4:B2476,2,$C$4:C2476,1,$D$4:D2476,1,$H$4:H2476,1))</f>
        <v>0</v>
      </c>
      <c r="G2476" s="26" t="str">
        <f>IF(I2476="","",(COUNTIF($E$4:E2476,E2476)))</f>
        <v/>
      </c>
      <c r="H2476" s="1">
        <f>IF(AND(J2476="SAYIM",FİLTRE!$H$5="RAFTA",U2476&lt;&gt;0),1,0)+
IF(AND(J2476="İADE DEPO",FİLTRE!$H$5="İADE DEPO"),1,0)+
IF(FİLTRE!$H$5="TÜMÜ",1,0)+
IF(AND(J2476="FİRMA İADE",FİLTRE!$H$5="FİRMA İADE"),1,0)+
IF(AND(J2476="İMHA",FİLTRE!$H$5="İMHA"),1,0)</f>
        <v>1</v>
      </c>
      <c r="I2476" s="99"/>
      <c r="J2476" s="100"/>
      <c r="K2476" s="100"/>
      <c r="L2476" s="101"/>
      <c r="M2476" s="102"/>
      <c r="N2476" s="101"/>
      <c r="O2476" s="99"/>
      <c r="P2476" s="103"/>
      <c r="Q2476" s="104"/>
      <c r="R2476" s="50"/>
      <c r="S2476" s="105"/>
      <c r="T2476" s="106"/>
      <c r="U2476" s="107"/>
      <c r="V2476" s="108"/>
      <c r="W2476" s="107"/>
      <c r="X2476" s="107"/>
      <c r="AA2476" s="107"/>
      <c r="AB2476" s="110"/>
      <c r="AC2476" s="110"/>
      <c r="AE2476" s="105"/>
      <c r="AF2476" s="105"/>
      <c r="AR2476" s="112"/>
    </row>
    <row r="2477" spans="2:44" x14ac:dyDescent="0.25">
      <c r="B2477" s="1" t="str">
        <f>IF(I2477="","",
(IF(N2477=FİLTRE!$H$6,2,0)+IF(FİLTRE!$H$6="TOPLAM",2,0))
)</f>
        <v/>
      </c>
      <c r="C2477">
        <f>IF(FİLTRE!$M$5="",9,(IF(U2477&gt;=FİLTRE!$M$5,1,0)))</f>
        <v>1</v>
      </c>
      <c r="D2477" s="1">
        <f>IF(FİLTRE!$M$6="",9,(IF('SKT LİSTESİ'!P2477&lt;=FİLTRE!$M$6,1,0)))</f>
        <v>1</v>
      </c>
      <c r="E2477" s="25" t="str">
        <f>IF(I2477="","",(COUNTIFS($L$4:L2477,L2477)))</f>
        <v/>
      </c>
      <c r="F2477" s="13">
        <f>IF(OR(B2477&lt;&gt;2,C2477&lt;&gt;1,D2477&lt;&gt;1,H2477&lt;&gt;1),0,
COUNTIFS($B$4:B2477,2,$C$4:C2477,1,$D$4:D2477,1,$H$4:H2477,1))</f>
        <v>0</v>
      </c>
      <c r="G2477" s="26" t="str">
        <f>IF(I2477="","",(COUNTIF($E$4:E2477,E2477)))</f>
        <v/>
      </c>
      <c r="H2477" s="1">
        <f>IF(AND(J2477="SAYIM",FİLTRE!$H$5="RAFTA",U2477&lt;&gt;0),1,0)+
IF(AND(J2477="İADE DEPO",FİLTRE!$H$5="İADE DEPO"),1,0)+
IF(FİLTRE!$H$5="TÜMÜ",1,0)+
IF(AND(J2477="FİRMA İADE",FİLTRE!$H$5="FİRMA İADE"),1,0)+
IF(AND(J2477="İMHA",FİLTRE!$H$5="İMHA"),1,0)</f>
        <v>1</v>
      </c>
      <c r="I2477" s="99"/>
      <c r="J2477" s="100"/>
      <c r="K2477" s="100"/>
      <c r="L2477" s="101"/>
      <c r="M2477" s="102"/>
      <c r="N2477" s="101"/>
      <c r="O2477" s="99"/>
      <c r="P2477" s="103"/>
      <c r="Q2477" s="104"/>
      <c r="R2477" s="50"/>
      <c r="S2477" s="105"/>
      <c r="T2477" s="106"/>
      <c r="U2477" s="107"/>
      <c r="V2477" s="108"/>
      <c r="W2477" s="107"/>
      <c r="X2477" s="107"/>
      <c r="AA2477" s="107"/>
      <c r="AB2477" s="110"/>
      <c r="AC2477" s="110"/>
      <c r="AE2477" s="105"/>
      <c r="AF2477" s="105"/>
      <c r="AR2477" s="112"/>
    </row>
    <row r="2478" spans="2:44" x14ac:dyDescent="0.25">
      <c r="B2478" s="1" t="str">
        <f>IF(I2478="","",
(IF(N2478=FİLTRE!$H$6,2,0)+IF(FİLTRE!$H$6="TOPLAM",2,0))
)</f>
        <v/>
      </c>
      <c r="C2478">
        <f>IF(FİLTRE!$M$5="",9,(IF(U2478&gt;=FİLTRE!$M$5,1,0)))</f>
        <v>1</v>
      </c>
      <c r="D2478" s="1">
        <f>IF(FİLTRE!$M$6="",9,(IF('SKT LİSTESİ'!P2478&lt;=FİLTRE!$M$6,1,0)))</f>
        <v>1</v>
      </c>
      <c r="E2478" s="25" t="str">
        <f>IF(I2478="","",(COUNTIFS($L$4:L2478,L2478)))</f>
        <v/>
      </c>
      <c r="F2478" s="13">
        <f>IF(OR(B2478&lt;&gt;2,C2478&lt;&gt;1,D2478&lt;&gt;1,H2478&lt;&gt;1),0,
COUNTIFS($B$4:B2478,2,$C$4:C2478,1,$D$4:D2478,1,$H$4:H2478,1))</f>
        <v>0</v>
      </c>
      <c r="G2478" s="26" t="str">
        <f>IF(I2478="","",(COUNTIF($E$4:E2478,E2478)))</f>
        <v/>
      </c>
      <c r="H2478" s="1">
        <f>IF(AND(J2478="SAYIM",FİLTRE!$H$5="RAFTA",U2478&lt;&gt;0),1,0)+
IF(AND(J2478="İADE DEPO",FİLTRE!$H$5="İADE DEPO"),1,0)+
IF(FİLTRE!$H$5="TÜMÜ",1,0)+
IF(AND(J2478="FİRMA İADE",FİLTRE!$H$5="FİRMA İADE"),1,0)+
IF(AND(J2478="İMHA",FİLTRE!$H$5="İMHA"),1,0)</f>
        <v>1</v>
      </c>
      <c r="I2478" s="99"/>
      <c r="J2478" s="100"/>
      <c r="K2478" s="100"/>
      <c r="L2478" s="101"/>
      <c r="M2478" s="102"/>
      <c r="N2478" s="101"/>
      <c r="O2478" s="99"/>
      <c r="P2478" s="103"/>
      <c r="Q2478" s="104"/>
      <c r="R2478" s="50"/>
      <c r="S2478" s="105"/>
      <c r="T2478" s="106"/>
      <c r="U2478" s="107"/>
      <c r="V2478" s="108"/>
      <c r="W2478" s="107"/>
      <c r="X2478" s="107"/>
      <c r="AA2478" s="107"/>
      <c r="AB2478" s="110"/>
      <c r="AC2478" s="110"/>
      <c r="AE2478" s="105"/>
      <c r="AF2478" s="105"/>
      <c r="AR2478" s="112"/>
    </row>
    <row r="2479" spans="2:44" x14ac:dyDescent="0.25">
      <c r="B2479" s="1" t="str">
        <f>IF(I2479="","",
(IF(N2479=FİLTRE!$H$6,2,0)+IF(FİLTRE!$H$6="TOPLAM",2,0))
)</f>
        <v/>
      </c>
      <c r="C2479">
        <f>IF(FİLTRE!$M$5="",9,(IF(U2479&gt;=FİLTRE!$M$5,1,0)))</f>
        <v>1</v>
      </c>
      <c r="D2479" s="1">
        <f>IF(FİLTRE!$M$6="",9,(IF('SKT LİSTESİ'!P2479&lt;=FİLTRE!$M$6,1,0)))</f>
        <v>1</v>
      </c>
      <c r="E2479" s="25" t="str">
        <f>IF(I2479="","",(COUNTIFS($L$4:L2479,L2479)))</f>
        <v/>
      </c>
      <c r="F2479" s="13">
        <f>IF(OR(B2479&lt;&gt;2,C2479&lt;&gt;1,D2479&lt;&gt;1,H2479&lt;&gt;1),0,
COUNTIFS($B$4:B2479,2,$C$4:C2479,1,$D$4:D2479,1,$H$4:H2479,1))</f>
        <v>0</v>
      </c>
      <c r="G2479" s="26" t="str">
        <f>IF(I2479="","",(COUNTIF($E$4:E2479,E2479)))</f>
        <v/>
      </c>
      <c r="H2479" s="1">
        <f>IF(AND(J2479="SAYIM",FİLTRE!$H$5="RAFTA",U2479&lt;&gt;0),1,0)+
IF(AND(J2479="İADE DEPO",FİLTRE!$H$5="İADE DEPO"),1,0)+
IF(FİLTRE!$H$5="TÜMÜ",1,0)+
IF(AND(J2479="FİRMA İADE",FİLTRE!$H$5="FİRMA İADE"),1,0)+
IF(AND(J2479="İMHA",FİLTRE!$H$5="İMHA"),1,0)</f>
        <v>1</v>
      </c>
      <c r="I2479" s="99"/>
      <c r="J2479" s="100"/>
      <c r="K2479" s="100"/>
      <c r="L2479" s="101"/>
      <c r="M2479" s="102"/>
      <c r="N2479" s="101"/>
      <c r="O2479" s="99"/>
      <c r="P2479" s="103"/>
      <c r="Q2479" s="104"/>
      <c r="R2479" s="50"/>
      <c r="S2479" s="105"/>
      <c r="T2479" s="106"/>
      <c r="U2479" s="107"/>
      <c r="V2479" s="108"/>
      <c r="W2479" s="107"/>
      <c r="X2479" s="107"/>
      <c r="AA2479" s="107"/>
      <c r="AB2479" s="110"/>
      <c r="AC2479" s="110"/>
      <c r="AE2479" s="105"/>
      <c r="AF2479" s="105"/>
      <c r="AR2479" s="112"/>
    </row>
    <row r="2480" spans="2:44" x14ac:dyDescent="0.25">
      <c r="B2480" s="1" t="str">
        <f>IF(I2480="","",
(IF(N2480=FİLTRE!$H$6,2,0)+IF(FİLTRE!$H$6="TOPLAM",2,0))
)</f>
        <v/>
      </c>
      <c r="C2480">
        <f>IF(FİLTRE!$M$5="",9,(IF(U2480&gt;=FİLTRE!$M$5,1,0)))</f>
        <v>1</v>
      </c>
      <c r="D2480" s="1">
        <f>IF(FİLTRE!$M$6="",9,(IF('SKT LİSTESİ'!P2480&lt;=FİLTRE!$M$6,1,0)))</f>
        <v>1</v>
      </c>
      <c r="E2480" s="25" t="str">
        <f>IF(I2480="","",(COUNTIFS($L$4:L2480,L2480)))</f>
        <v/>
      </c>
      <c r="F2480" s="13">
        <f>IF(OR(B2480&lt;&gt;2,C2480&lt;&gt;1,D2480&lt;&gt;1,H2480&lt;&gt;1),0,
COUNTIFS($B$4:B2480,2,$C$4:C2480,1,$D$4:D2480,1,$H$4:H2480,1))</f>
        <v>0</v>
      </c>
      <c r="G2480" s="26" t="str">
        <f>IF(I2480="","",(COUNTIF($E$4:E2480,E2480)))</f>
        <v/>
      </c>
      <c r="H2480" s="1">
        <f>IF(AND(J2480="SAYIM",FİLTRE!$H$5="RAFTA",U2480&lt;&gt;0),1,0)+
IF(AND(J2480="İADE DEPO",FİLTRE!$H$5="İADE DEPO"),1,0)+
IF(FİLTRE!$H$5="TÜMÜ",1,0)+
IF(AND(J2480="FİRMA İADE",FİLTRE!$H$5="FİRMA İADE"),1,0)+
IF(AND(J2480="İMHA",FİLTRE!$H$5="İMHA"),1,0)</f>
        <v>1</v>
      </c>
      <c r="I2480" s="99"/>
      <c r="J2480" s="100"/>
      <c r="K2480" s="100"/>
      <c r="L2480" s="101"/>
      <c r="M2480" s="102"/>
      <c r="N2480" s="101"/>
      <c r="O2480" s="99"/>
      <c r="P2480" s="103"/>
      <c r="Q2480" s="104"/>
      <c r="R2480" s="50"/>
      <c r="S2480" s="105"/>
      <c r="T2480" s="106"/>
      <c r="U2480" s="107"/>
      <c r="V2480" s="108"/>
      <c r="W2480" s="107"/>
      <c r="X2480" s="107"/>
      <c r="AA2480" s="107"/>
      <c r="AB2480" s="110"/>
      <c r="AC2480" s="110"/>
      <c r="AE2480" s="105"/>
      <c r="AF2480" s="105"/>
      <c r="AR2480" s="112"/>
    </row>
    <row r="2481" spans="2:44" x14ac:dyDescent="0.25">
      <c r="B2481" s="1" t="str">
        <f>IF(I2481="","",
(IF(N2481=FİLTRE!$H$6,2,0)+IF(FİLTRE!$H$6="TOPLAM",2,0))
)</f>
        <v/>
      </c>
      <c r="C2481">
        <f>IF(FİLTRE!$M$5="",9,(IF(U2481&gt;=FİLTRE!$M$5,1,0)))</f>
        <v>1</v>
      </c>
      <c r="D2481" s="1">
        <f>IF(FİLTRE!$M$6="",9,(IF('SKT LİSTESİ'!P2481&lt;=FİLTRE!$M$6,1,0)))</f>
        <v>1</v>
      </c>
      <c r="E2481" s="25" t="str">
        <f>IF(I2481="","",(COUNTIFS($L$4:L2481,L2481)))</f>
        <v/>
      </c>
      <c r="F2481" s="13">
        <f>IF(OR(B2481&lt;&gt;2,C2481&lt;&gt;1,D2481&lt;&gt;1,H2481&lt;&gt;1),0,
COUNTIFS($B$4:B2481,2,$C$4:C2481,1,$D$4:D2481,1,$H$4:H2481,1))</f>
        <v>0</v>
      </c>
      <c r="G2481" s="26" t="str">
        <f>IF(I2481="","",(COUNTIF($E$4:E2481,E2481)))</f>
        <v/>
      </c>
      <c r="H2481" s="1">
        <f>IF(AND(J2481="SAYIM",FİLTRE!$H$5="RAFTA",U2481&lt;&gt;0),1,0)+
IF(AND(J2481="İADE DEPO",FİLTRE!$H$5="İADE DEPO"),1,0)+
IF(FİLTRE!$H$5="TÜMÜ",1,0)+
IF(AND(J2481="FİRMA İADE",FİLTRE!$H$5="FİRMA İADE"),1,0)+
IF(AND(J2481="İMHA",FİLTRE!$H$5="İMHA"),1,0)</f>
        <v>1</v>
      </c>
      <c r="I2481" s="99"/>
      <c r="J2481" s="100"/>
      <c r="K2481" s="100"/>
      <c r="L2481" s="101"/>
      <c r="M2481" s="102"/>
      <c r="N2481" s="101"/>
      <c r="O2481" s="99"/>
      <c r="P2481" s="103"/>
      <c r="Q2481" s="104"/>
      <c r="R2481" s="50"/>
      <c r="S2481" s="105"/>
      <c r="T2481" s="106"/>
      <c r="U2481" s="107"/>
      <c r="V2481" s="108"/>
      <c r="W2481" s="107"/>
      <c r="X2481" s="107"/>
      <c r="AA2481" s="107"/>
      <c r="AB2481" s="110"/>
      <c r="AC2481" s="110"/>
      <c r="AE2481" s="105"/>
      <c r="AF2481" s="105"/>
      <c r="AR2481" s="112"/>
    </row>
    <row r="2482" spans="2:44" x14ac:dyDescent="0.25">
      <c r="B2482" s="1" t="str">
        <f>IF(I2482="","",
(IF(N2482=FİLTRE!$H$6,2,0)+IF(FİLTRE!$H$6="TOPLAM",2,0))
)</f>
        <v/>
      </c>
      <c r="C2482">
        <f>IF(FİLTRE!$M$5="",9,(IF(U2482&gt;=FİLTRE!$M$5,1,0)))</f>
        <v>1</v>
      </c>
      <c r="D2482" s="1">
        <f>IF(FİLTRE!$M$6="",9,(IF('SKT LİSTESİ'!P2482&lt;=FİLTRE!$M$6,1,0)))</f>
        <v>1</v>
      </c>
      <c r="E2482" s="25" t="str">
        <f>IF(I2482="","",(COUNTIFS($L$4:L2482,L2482)))</f>
        <v/>
      </c>
      <c r="F2482" s="13">
        <f>IF(OR(B2482&lt;&gt;2,C2482&lt;&gt;1,D2482&lt;&gt;1,H2482&lt;&gt;1),0,
COUNTIFS($B$4:B2482,2,$C$4:C2482,1,$D$4:D2482,1,$H$4:H2482,1))</f>
        <v>0</v>
      </c>
      <c r="G2482" s="26" t="str">
        <f>IF(I2482="","",(COUNTIF($E$4:E2482,E2482)))</f>
        <v/>
      </c>
      <c r="H2482" s="1">
        <f>IF(AND(J2482="SAYIM",FİLTRE!$H$5="RAFTA",U2482&lt;&gt;0),1,0)+
IF(AND(J2482="İADE DEPO",FİLTRE!$H$5="İADE DEPO"),1,0)+
IF(FİLTRE!$H$5="TÜMÜ",1,0)+
IF(AND(J2482="FİRMA İADE",FİLTRE!$H$5="FİRMA İADE"),1,0)+
IF(AND(J2482="İMHA",FİLTRE!$H$5="İMHA"),1,0)</f>
        <v>1</v>
      </c>
      <c r="I2482" s="99"/>
      <c r="J2482" s="100"/>
      <c r="K2482" s="100"/>
      <c r="L2482" s="101"/>
      <c r="M2482" s="102"/>
      <c r="N2482" s="101"/>
      <c r="O2482" s="99"/>
      <c r="P2482" s="103"/>
      <c r="Q2482" s="104"/>
      <c r="R2482" s="50"/>
      <c r="S2482" s="105"/>
      <c r="T2482" s="106"/>
      <c r="U2482" s="107"/>
      <c r="V2482" s="108"/>
      <c r="W2482" s="107"/>
      <c r="X2482" s="107"/>
      <c r="AA2482" s="107"/>
      <c r="AB2482" s="110"/>
      <c r="AC2482" s="110"/>
      <c r="AE2482" s="105"/>
      <c r="AF2482" s="105"/>
      <c r="AR2482" s="112"/>
    </row>
    <row r="2483" spans="2:44" x14ac:dyDescent="0.25">
      <c r="B2483" s="1" t="str">
        <f>IF(I2483="","",
(IF(N2483=FİLTRE!$H$6,2,0)+IF(FİLTRE!$H$6="TOPLAM",2,0))
)</f>
        <v/>
      </c>
      <c r="C2483">
        <f>IF(FİLTRE!$M$5="",9,(IF(U2483&gt;=FİLTRE!$M$5,1,0)))</f>
        <v>1</v>
      </c>
      <c r="D2483" s="1">
        <f>IF(FİLTRE!$M$6="",9,(IF('SKT LİSTESİ'!P2483&lt;=FİLTRE!$M$6,1,0)))</f>
        <v>1</v>
      </c>
      <c r="E2483" s="25" t="str">
        <f>IF(I2483="","",(COUNTIFS($L$4:L2483,L2483)))</f>
        <v/>
      </c>
      <c r="F2483" s="13">
        <f>IF(OR(B2483&lt;&gt;2,C2483&lt;&gt;1,D2483&lt;&gt;1,H2483&lt;&gt;1),0,
COUNTIFS($B$4:B2483,2,$C$4:C2483,1,$D$4:D2483,1,$H$4:H2483,1))</f>
        <v>0</v>
      </c>
      <c r="G2483" s="26" t="str">
        <f>IF(I2483="","",(COUNTIF($E$4:E2483,E2483)))</f>
        <v/>
      </c>
      <c r="H2483" s="1">
        <f>IF(AND(J2483="SAYIM",FİLTRE!$H$5="RAFTA",U2483&lt;&gt;0),1,0)+
IF(AND(J2483="İADE DEPO",FİLTRE!$H$5="İADE DEPO"),1,0)+
IF(FİLTRE!$H$5="TÜMÜ",1,0)+
IF(AND(J2483="FİRMA İADE",FİLTRE!$H$5="FİRMA İADE"),1,0)+
IF(AND(J2483="İMHA",FİLTRE!$H$5="İMHA"),1,0)</f>
        <v>1</v>
      </c>
      <c r="I2483" s="99"/>
      <c r="J2483" s="100"/>
      <c r="K2483" s="100"/>
      <c r="L2483" s="101"/>
      <c r="M2483" s="102"/>
      <c r="N2483" s="101"/>
      <c r="O2483" s="99"/>
      <c r="P2483" s="103"/>
      <c r="Q2483" s="104"/>
      <c r="R2483" s="50"/>
      <c r="S2483" s="105"/>
      <c r="T2483" s="106"/>
      <c r="U2483" s="107"/>
      <c r="V2483" s="108"/>
      <c r="W2483" s="107"/>
      <c r="X2483" s="107"/>
      <c r="AA2483" s="107"/>
      <c r="AB2483" s="110"/>
      <c r="AC2483" s="110"/>
      <c r="AE2483" s="105"/>
      <c r="AF2483" s="105"/>
      <c r="AR2483" s="112"/>
    </row>
    <row r="2484" spans="2:44" x14ac:dyDescent="0.25">
      <c r="B2484" s="1" t="str">
        <f>IF(I2484="","",
(IF(N2484=FİLTRE!$H$6,2,0)+IF(FİLTRE!$H$6="TOPLAM",2,0))
)</f>
        <v/>
      </c>
      <c r="C2484">
        <f>IF(FİLTRE!$M$5="",9,(IF(U2484&gt;=FİLTRE!$M$5,1,0)))</f>
        <v>1</v>
      </c>
      <c r="D2484" s="1">
        <f>IF(FİLTRE!$M$6="",9,(IF('SKT LİSTESİ'!P2484&lt;=FİLTRE!$M$6,1,0)))</f>
        <v>1</v>
      </c>
      <c r="E2484" s="25" t="str">
        <f>IF(I2484="","",(COUNTIFS($L$4:L2484,L2484)))</f>
        <v/>
      </c>
      <c r="F2484" s="13">
        <f>IF(OR(B2484&lt;&gt;2,C2484&lt;&gt;1,D2484&lt;&gt;1,H2484&lt;&gt;1),0,
COUNTIFS($B$4:B2484,2,$C$4:C2484,1,$D$4:D2484,1,$H$4:H2484,1))</f>
        <v>0</v>
      </c>
      <c r="G2484" s="26" t="str">
        <f>IF(I2484="","",(COUNTIF($E$4:E2484,E2484)))</f>
        <v/>
      </c>
      <c r="H2484" s="1">
        <f>IF(AND(J2484="SAYIM",FİLTRE!$H$5="RAFTA",U2484&lt;&gt;0),1,0)+
IF(AND(J2484="İADE DEPO",FİLTRE!$H$5="İADE DEPO"),1,0)+
IF(FİLTRE!$H$5="TÜMÜ",1,0)+
IF(AND(J2484="FİRMA İADE",FİLTRE!$H$5="FİRMA İADE"),1,0)+
IF(AND(J2484="İMHA",FİLTRE!$H$5="İMHA"),1,0)</f>
        <v>1</v>
      </c>
      <c r="I2484" s="99"/>
      <c r="J2484" s="100"/>
      <c r="K2484" s="100"/>
      <c r="L2484" s="101"/>
      <c r="M2484" s="102"/>
      <c r="N2484" s="101"/>
      <c r="O2484" s="99"/>
      <c r="P2484" s="103"/>
      <c r="Q2484" s="104"/>
      <c r="R2484" s="50"/>
      <c r="S2484" s="105"/>
      <c r="T2484" s="106"/>
      <c r="U2484" s="107"/>
      <c r="V2484" s="108"/>
      <c r="W2484" s="107"/>
      <c r="X2484" s="107"/>
      <c r="AA2484" s="107"/>
      <c r="AB2484" s="110"/>
      <c r="AC2484" s="110"/>
      <c r="AE2484" s="105"/>
      <c r="AF2484" s="105"/>
      <c r="AR2484" s="112"/>
    </row>
    <row r="2485" spans="2:44" x14ac:dyDescent="0.25">
      <c r="B2485" s="1" t="str">
        <f>IF(I2485="","",
(IF(N2485=FİLTRE!$H$6,2,0)+IF(FİLTRE!$H$6="TOPLAM",2,0))
)</f>
        <v/>
      </c>
      <c r="C2485">
        <f>IF(FİLTRE!$M$5="",9,(IF(U2485&gt;=FİLTRE!$M$5,1,0)))</f>
        <v>1</v>
      </c>
      <c r="D2485" s="1">
        <f>IF(FİLTRE!$M$6="",9,(IF('SKT LİSTESİ'!P2485&lt;=FİLTRE!$M$6,1,0)))</f>
        <v>1</v>
      </c>
      <c r="E2485" s="25" t="str">
        <f>IF(I2485="","",(COUNTIFS($L$4:L2485,L2485)))</f>
        <v/>
      </c>
      <c r="F2485" s="13">
        <f>IF(OR(B2485&lt;&gt;2,C2485&lt;&gt;1,D2485&lt;&gt;1,H2485&lt;&gt;1),0,
COUNTIFS($B$4:B2485,2,$C$4:C2485,1,$D$4:D2485,1,$H$4:H2485,1))</f>
        <v>0</v>
      </c>
      <c r="G2485" s="26" t="str">
        <f>IF(I2485="","",(COUNTIF($E$4:E2485,E2485)))</f>
        <v/>
      </c>
      <c r="H2485" s="1">
        <f>IF(AND(J2485="SAYIM",FİLTRE!$H$5="RAFTA",U2485&lt;&gt;0),1,0)+
IF(AND(J2485="İADE DEPO",FİLTRE!$H$5="İADE DEPO"),1,0)+
IF(FİLTRE!$H$5="TÜMÜ",1,0)+
IF(AND(J2485="FİRMA İADE",FİLTRE!$H$5="FİRMA İADE"),1,0)+
IF(AND(J2485="İMHA",FİLTRE!$H$5="İMHA"),1,0)</f>
        <v>1</v>
      </c>
      <c r="I2485" s="99"/>
      <c r="J2485" s="100"/>
      <c r="K2485" s="100"/>
      <c r="L2485" s="101"/>
      <c r="M2485" s="102"/>
      <c r="N2485" s="101"/>
      <c r="O2485" s="99"/>
      <c r="P2485" s="103"/>
      <c r="Q2485" s="104"/>
      <c r="R2485" s="50"/>
      <c r="S2485" s="105"/>
      <c r="T2485" s="106"/>
      <c r="U2485" s="107"/>
      <c r="V2485" s="108"/>
      <c r="W2485" s="107"/>
      <c r="X2485" s="107"/>
      <c r="AA2485" s="107"/>
      <c r="AB2485" s="110"/>
      <c r="AC2485" s="110"/>
      <c r="AE2485" s="105"/>
      <c r="AF2485" s="105"/>
      <c r="AR2485" s="112"/>
    </row>
    <row r="2486" spans="2:44" x14ac:dyDescent="0.25">
      <c r="B2486" s="1" t="str">
        <f>IF(I2486="","",
(IF(N2486=FİLTRE!$H$6,2,0)+IF(FİLTRE!$H$6="TOPLAM",2,0))
)</f>
        <v/>
      </c>
      <c r="C2486">
        <f>IF(FİLTRE!$M$5="",9,(IF(U2486&gt;=FİLTRE!$M$5,1,0)))</f>
        <v>1</v>
      </c>
      <c r="D2486" s="1">
        <f>IF(FİLTRE!$M$6="",9,(IF('SKT LİSTESİ'!P2486&lt;=FİLTRE!$M$6,1,0)))</f>
        <v>1</v>
      </c>
      <c r="E2486" s="25" t="str">
        <f>IF(I2486="","",(COUNTIFS($L$4:L2486,L2486)))</f>
        <v/>
      </c>
      <c r="F2486" s="13">
        <f>IF(OR(B2486&lt;&gt;2,C2486&lt;&gt;1,D2486&lt;&gt;1,H2486&lt;&gt;1),0,
COUNTIFS($B$4:B2486,2,$C$4:C2486,1,$D$4:D2486,1,$H$4:H2486,1))</f>
        <v>0</v>
      </c>
      <c r="G2486" s="26" t="str">
        <f>IF(I2486="","",(COUNTIF($E$4:E2486,E2486)))</f>
        <v/>
      </c>
      <c r="H2486" s="1">
        <f>IF(AND(J2486="SAYIM",FİLTRE!$H$5="RAFTA",U2486&lt;&gt;0),1,0)+
IF(AND(J2486="İADE DEPO",FİLTRE!$H$5="İADE DEPO"),1,0)+
IF(FİLTRE!$H$5="TÜMÜ",1,0)+
IF(AND(J2486="FİRMA İADE",FİLTRE!$H$5="FİRMA İADE"),1,0)+
IF(AND(J2486="İMHA",FİLTRE!$H$5="İMHA"),1,0)</f>
        <v>1</v>
      </c>
      <c r="I2486" s="99"/>
      <c r="J2486" s="100"/>
      <c r="K2486" s="100"/>
      <c r="L2486" s="101"/>
      <c r="M2486" s="102"/>
      <c r="N2486" s="101"/>
      <c r="O2486" s="99"/>
      <c r="P2486" s="103"/>
      <c r="Q2486" s="104"/>
      <c r="R2486" s="50"/>
      <c r="S2486" s="105"/>
      <c r="T2486" s="106"/>
      <c r="U2486" s="107"/>
      <c r="V2486" s="108"/>
      <c r="W2486" s="107"/>
      <c r="X2486" s="107"/>
      <c r="AA2486" s="107"/>
      <c r="AB2486" s="110"/>
      <c r="AC2486" s="110"/>
      <c r="AE2486" s="105"/>
      <c r="AF2486" s="105"/>
      <c r="AR2486" s="112"/>
    </row>
    <row r="2487" spans="2:44" x14ac:dyDescent="0.25">
      <c r="B2487" s="1" t="str">
        <f>IF(I2487="","",
(IF(N2487=FİLTRE!$H$6,2,0)+IF(FİLTRE!$H$6="TOPLAM",2,0))
)</f>
        <v/>
      </c>
      <c r="C2487">
        <f>IF(FİLTRE!$M$5="",9,(IF(U2487&gt;=FİLTRE!$M$5,1,0)))</f>
        <v>1</v>
      </c>
      <c r="D2487" s="1">
        <f>IF(FİLTRE!$M$6="",9,(IF('SKT LİSTESİ'!P2487&lt;=FİLTRE!$M$6,1,0)))</f>
        <v>1</v>
      </c>
      <c r="E2487" s="25" t="str">
        <f>IF(I2487="","",(COUNTIFS($L$4:L2487,L2487)))</f>
        <v/>
      </c>
      <c r="F2487" s="13">
        <f>IF(OR(B2487&lt;&gt;2,C2487&lt;&gt;1,D2487&lt;&gt;1,H2487&lt;&gt;1),0,
COUNTIFS($B$4:B2487,2,$C$4:C2487,1,$D$4:D2487,1,$H$4:H2487,1))</f>
        <v>0</v>
      </c>
      <c r="G2487" s="26" t="str">
        <f>IF(I2487="","",(COUNTIF($E$4:E2487,E2487)))</f>
        <v/>
      </c>
      <c r="H2487" s="1">
        <f>IF(AND(J2487="SAYIM",FİLTRE!$H$5="RAFTA",U2487&lt;&gt;0),1,0)+
IF(AND(J2487="İADE DEPO",FİLTRE!$H$5="İADE DEPO"),1,0)+
IF(FİLTRE!$H$5="TÜMÜ",1,0)+
IF(AND(J2487="FİRMA İADE",FİLTRE!$H$5="FİRMA İADE"),1,0)+
IF(AND(J2487="İMHA",FİLTRE!$H$5="İMHA"),1,0)</f>
        <v>1</v>
      </c>
      <c r="I2487" s="99"/>
      <c r="J2487" s="100"/>
      <c r="K2487" s="100"/>
      <c r="L2487" s="101"/>
      <c r="M2487" s="102"/>
      <c r="N2487" s="101"/>
      <c r="O2487" s="99"/>
      <c r="P2487" s="103"/>
      <c r="Q2487" s="104"/>
      <c r="R2487" s="50"/>
      <c r="S2487" s="105"/>
      <c r="T2487" s="106"/>
      <c r="U2487" s="107"/>
      <c r="V2487" s="108"/>
      <c r="W2487" s="107"/>
      <c r="X2487" s="107"/>
      <c r="AA2487" s="107"/>
      <c r="AB2487" s="110"/>
      <c r="AC2487" s="110"/>
      <c r="AE2487" s="105"/>
      <c r="AF2487" s="105"/>
      <c r="AR2487" s="112"/>
    </row>
    <row r="2488" spans="2:44" x14ac:dyDescent="0.25">
      <c r="B2488" s="1" t="str">
        <f>IF(I2488="","",
(IF(N2488=FİLTRE!$H$6,2,0)+IF(FİLTRE!$H$6="TOPLAM",2,0))
)</f>
        <v/>
      </c>
      <c r="C2488">
        <f>IF(FİLTRE!$M$5="",9,(IF(U2488&gt;=FİLTRE!$M$5,1,0)))</f>
        <v>1</v>
      </c>
      <c r="D2488" s="1">
        <f>IF(FİLTRE!$M$6="",9,(IF('SKT LİSTESİ'!P2488&lt;=FİLTRE!$M$6,1,0)))</f>
        <v>1</v>
      </c>
      <c r="E2488" s="25" t="str">
        <f>IF(I2488="","",(COUNTIFS($L$4:L2488,L2488)))</f>
        <v/>
      </c>
      <c r="F2488" s="13">
        <f>IF(OR(B2488&lt;&gt;2,C2488&lt;&gt;1,D2488&lt;&gt;1,H2488&lt;&gt;1),0,
COUNTIFS($B$4:B2488,2,$C$4:C2488,1,$D$4:D2488,1,$H$4:H2488,1))</f>
        <v>0</v>
      </c>
      <c r="G2488" s="26" t="str">
        <f>IF(I2488="","",(COUNTIF($E$4:E2488,E2488)))</f>
        <v/>
      </c>
      <c r="H2488" s="1">
        <f>IF(AND(J2488="SAYIM",FİLTRE!$H$5="RAFTA",U2488&lt;&gt;0),1,0)+
IF(AND(J2488="İADE DEPO",FİLTRE!$H$5="İADE DEPO"),1,0)+
IF(FİLTRE!$H$5="TÜMÜ",1,0)+
IF(AND(J2488="FİRMA İADE",FİLTRE!$H$5="FİRMA İADE"),1,0)+
IF(AND(J2488="İMHA",FİLTRE!$H$5="İMHA"),1,0)</f>
        <v>1</v>
      </c>
      <c r="I2488" s="99"/>
      <c r="J2488" s="100"/>
      <c r="K2488" s="100"/>
      <c r="L2488" s="101"/>
      <c r="M2488" s="102"/>
      <c r="N2488" s="101"/>
      <c r="O2488" s="99"/>
      <c r="P2488" s="103"/>
      <c r="Q2488" s="104"/>
      <c r="R2488" s="50"/>
      <c r="S2488" s="105"/>
      <c r="T2488" s="106"/>
      <c r="U2488" s="107"/>
      <c r="V2488" s="108"/>
      <c r="W2488" s="107"/>
      <c r="X2488" s="107"/>
      <c r="AA2488" s="107"/>
      <c r="AB2488" s="110"/>
      <c r="AC2488" s="110"/>
      <c r="AE2488" s="105"/>
      <c r="AF2488" s="105"/>
      <c r="AR2488" s="112"/>
    </row>
    <row r="2489" spans="2:44" x14ac:dyDescent="0.25">
      <c r="B2489" s="1" t="str">
        <f>IF(I2489="","",
(IF(N2489=FİLTRE!$H$6,2,0)+IF(FİLTRE!$H$6="TOPLAM",2,0))
)</f>
        <v/>
      </c>
      <c r="C2489">
        <f>IF(FİLTRE!$M$5="",9,(IF(U2489&gt;=FİLTRE!$M$5,1,0)))</f>
        <v>1</v>
      </c>
      <c r="D2489" s="1">
        <f>IF(FİLTRE!$M$6="",9,(IF('SKT LİSTESİ'!P2489&lt;=FİLTRE!$M$6,1,0)))</f>
        <v>1</v>
      </c>
      <c r="E2489" s="25" t="str">
        <f>IF(I2489="","",(COUNTIFS($L$4:L2489,L2489)))</f>
        <v/>
      </c>
      <c r="F2489" s="13">
        <f>IF(OR(B2489&lt;&gt;2,C2489&lt;&gt;1,D2489&lt;&gt;1,H2489&lt;&gt;1),0,
COUNTIFS($B$4:B2489,2,$C$4:C2489,1,$D$4:D2489,1,$H$4:H2489,1))</f>
        <v>0</v>
      </c>
      <c r="G2489" s="26" t="str">
        <f>IF(I2489="","",(COUNTIF($E$4:E2489,E2489)))</f>
        <v/>
      </c>
      <c r="H2489" s="1">
        <f>IF(AND(J2489="SAYIM",FİLTRE!$H$5="RAFTA",U2489&lt;&gt;0),1,0)+
IF(AND(J2489="İADE DEPO",FİLTRE!$H$5="İADE DEPO"),1,0)+
IF(FİLTRE!$H$5="TÜMÜ",1,0)+
IF(AND(J2489="FİRMA İADE",FİLTRE!$H$5="FİRMA İADE"),1,0)+
IF(AND(J2489="İMHA",FİLTRE!$H$5="İMHA"),1,0)</f>
        <v>1</v>
      </c>
      <c r="I2489" s="99"/>
      <c r="J2489" s="100"/>
      <c r="K2489" s="100"/>
      <c r="L2489" s="101"/>
      <c r="M2489" s="102"/>
      <c r="N2489" s="101"/>
      <c r="O2489" s="99"/>
      <c r="P2489" s="103"/>
      <c r="Q2489" s="104"/>
      <c r="R2489" s="50"/>
      <c r="S2489" s="105"/>
      <c r="T2489" s="106"/>
      <c r="U2489" s="107"/>
      <c r="V2489" s="108"/>
      <c r="W2489" s="107"/>
      <c r="X2489" s="107"/>
      <c r="AA2489" s="107"/>
      <c r="AB2489" s="110"/>
      <c r="AC2489" s="110"/>
      <c r="AE2489" s="105"/>
      <c r="AF2489" s="105"/>
      <c r="AR2489" s="112"/>
    </row>
    <row r="2490" spans="2:44" x14ac:dyDescent="0.25">
      <c r="B2490" s="1" t="str">
        <f>IF(I2490="","",
(IF(N2490=FİLTRE!$H$6,2,0)+IF(FİLTRE!$H$6="TOPLAM",2,0))
)</f>
        <v/>
      </c>
      <c r="C2490">
        <f>IF(FİLTRE!$M$5="",9,(IF(U2490&gt;=FİLTRE!$M$5,1,0)))</f>
        <v>1</v>
      </c>
      <c r="D2490" s="1">
        <f>IF(FİLTRE!$M$6="",9,(IF('SKT LİSTESİ'!P2490&lt;=FİLTRE!$M$6,1,0)))</f>
        <v>1</v>
      </c>
      <c r="E2490" s="25" t="str">
        <f>IF(I2490="","",(COUNTIFS($L$4:L2490,L2490)))</f>
        <v/>
      </c>
      <c r="F2490" s="13">
        <f>IF(OR(B2490&lt;&gt;2,C2490&lt;&gt;1,D2490&lt;&gt;1,H2490&lt;&gt;1),0,
COUNTIFS($B$4:B2490,2,$C$4:C2490,1,$D$4:D2490,1,$H$4:H2490,1))</f>
        <v>0</v>
      </c>
      <c r="G2490" s="26" t="str">
        <f>IF(I2490="","",(COUNTIF($E$4:E2490,E2490)))</f>
        <v/>
      </c>
      <c r="H2490" s="1">
        <f>IF(AND(J2490="SAYIM",FİLTRE!$H$5="RAFTA",U2490&lt;&gt;0),1,0)+
IF(AND(J2490="İADE DEPO",FİLTRE!$H$5="İADE DEPO"),1,0)+
IF(FİLTRE!$H$5="TÜMÜ",1,0)+
IF(AND(J2490="FİRMA İADE",FİLTRE!$H$5="FİRMA İADE"),1,0)+
IF(AND(J2490="İMHA",FİLTRE!$H$5="İMHA"),1,0)</f>
        <v>1</v>
      </c>
      <c r="I2490" s="99"/>
      <c r="J2490" s="100"/>
      <c r="K2490" s="100"/>
      <c r="L2490" s="101"/>
      <c r="M2490" s="102"/>
      <c r="N2490" s="101"/>
      <c r="O2490" s="99"/>
      <c r="P2490" s="103"/>
      <c r="Q2490" s="104"/>
      <c r="R2490" s="50"/>
      <c r="S2490" s="105"/>
      <c r="T2490" s="106"/>
      <c r="U2490" s="107"/>
      <c r="V2490" s="108"/>
      <c r="W2490" s="107"/>
      <c r="X2490" s="107"/>
      <c r="AA2490" s="107"/>
      <c r="AB2490" s="110"/>
      <c r="AC2490" s="110"/>
      <c r="AE2490" s="105"/>
      <c r="AF2490" s="105"/>
      <c r="AR2490" s="112"/>
    </row>
    <row r="2491" spans="2:44" x14ac:dyDescent="0.25">
      <c r="B2491" s="1" t="str">
        <f>IF(I2491="","",
(IF(N2491=FİLTRE!$H$6,2,0)+IF(FİLTRE!$H$6="TOPLAM",2,0))
)</f>
        <v/>
      </c>
      <c r="C2491">
        <f>IF(FİLTRE!$M$5="",9,(IF(U2491&gt;=FİLTRE!$M$5,1,0)))</f>
        <v>1</v>
      </c>
      <c r="D2491" s="1">
        <f>IF(FİLTRE!$M$6="",9,(IF('SKT LİSTESİ'!P2491&lt;=FİLTRE!$M$6,1,0)))</f>
        <v>1</v>
      </c>
      <c r="E2491" s="25" t="str">
        <f>IF(I2491="","",(COUNTIFS($L$4:L2491,L2491)))</f>
        <v/>
      </c>
      <c r="F2491" s="13">
        <f>IF(OR(B2491&lt;&gt;2,C2491&lt;&gt;1,D2491&lt;&gt;1,H2491&lt;&gt;1),0,
COUNTIFS($B$4:B2491,2,$C$4:C2491,1,$D$4:D2491,1,$H$4:H2491,1))</f>
        <v>0</v>
      </c>
      <c r="G2491" s="26" t="str">
        <f>IF(I2491="","",(COUNTIF($E$4:E2491,E2491)))</f>
        <v/>
      </c>
      <c r="H2491" s="1">
        <f>IF(AND(J2491="SAYIM",FİLTRE!$H$5="RAFTA",U2491&lt;&gt;0),1,0)+
IF(AND(J2491="İADE DEPO",FİLTRE!$H$5="İADE DEPO"),1,0)+
IF(FİLTRE!$H$5="TÜMÜ",1,0)+
IF(AND(J2491="FİRMA İADE",FİLTRE!$H$5="FİRMA İADE"),1,0)+
IF(AND(J2491="İMHA",FİLTRE!$H$5="İMHA"),1,0)</f>
        <v>1</v>
      </c>
      <c r="I2491" s="99"/>
      <c r="J2491" s="100"/>
      <c r="K2491" s="100"/>
      <c r="L2491" s="101"/>
      <c r="M2491" s="102"/>
      <c r="N2491" s="101"/>
      <c r="O2491" s="99"/>
      <c r="P2491" s="103"/>
      <c r="Q2491" s="104"/>
      <c r="R2491" s="50"/>
      <c r="S2491" s="105"/>
      <c r="T2491" s="106"/>
      <c r="U2491" s="107"/>
      <c r="V2491" s="108"/>
      <c r="W2491" s="107"/>
      <c r="X2491" s="107"/>
      <c r="AA2491" s="107"/>
      <c r="AB2491" s="110"/>
      <c r="AC2491" s="110"/>
      <c r="AE2491" s="105"/>
      <c r="AF2491" s="105"/>
      <c r="AR2491" s="112"/>
    </row>
    <row r="2492" spans="2:44" x14ac:dyDescent="0.25">
      <c r="B2492" s="1" t="str">
        <f>IF(I2492="","",
(IF(N2492=FİLTRE!$H$6,2,0)+IF(FİLTRE!$H$6="TOPLAM",2,0))
)</f>
        <v/>
      </c>
      <c r="C2492">
        <f>IF(FİLTRE!$M$5="",9,(IF(U2492&gt;=FİLTRE!$M$5,1,0)))</f>
        <v>1</v>
      </c>
      <c r="D2492" s="1">
        <f>IF(FİLTRE!$M$6="",9,(IF('SKT LİSTESİ'!P2492&lt;=FİLTRE!$M$6,1,0)))</f>
        <v>1</v>
      </c>
      <c r="E2492" s="25" t="str">
        <f>IF(I2492="","",(COUNTIFS($L$4:L2492,L2492)))</f>
        <v/>
      </c>
      <c r="F2492" s="13">
        <f>IF(OR(B2492&lt;&gt;2,C2492&lt;&gt;1,D2492&lt;&gt;1,H2492&lt;&gt;1),0,
COUNTIFS($B$4:B2492,2,$C$4:C2492,1,$D$4:D2492,1,$H$4:H2492,1))</f>
        <v>0</v>
      </c>
      <c r="G2492" s="26" t="str">
        <f>IF(I2492="","",(COUNTIF($E$4:E2492,E2492)))</f>
        <v/>
      </c>
      <c r="H2492" s="1">
        <f>IF(AND(J2492="SAYIM",FİLTRE!$H$5="RAFTA",U2492&lt;&gt;0),1,0)+
IF(AND(J2492="İADE DEPO",FİLTRE!$H$5="İADE DEPO"),1,0)+
IF(FİLTRE!$H$5="TÜMÜ",1,0)+
IF(AND(J2492="FİRMA İADE",FİLTRE!$H$5="FİRMA İADE"),1,0)+
IF(AND(J2492="İMHA",FİLTRE!$H$5="İMHA"),1,0)</f>
        <v>1</v>
      </c>
      <c r="I2492" s="99"/>
      <c r="J2492" s="100"/>
      <c r="K2492" s="100"/>
      <c r="L2492" s="101"/>
      <c r="M2492" s="102"/>
      <c r="N2492" s="101"/>
      <c r="O2492" s="99"/>
      <c r="P2492" s="103"/>
      <c r="Q2492" s="104"/>
      <c r="R2492" s="50"/>
      <c r="S2492" s="105"/>
      <c r="T2492" s="106"/>
      <c r="U2492" s="107"/>
      <c r="V2492" s="108"/>
      <c r="W2492" s="107"/>
      <c r="X2492" s="107"/>
      <c r="AA2492" s="107"/>
      <c r="AB2492" s="110"/>
      <c r="AC2492" s="110"/>
      <c r="AE2492" s="105"/>
      <c r="AF2492" s="105"/>
      <c r="AR2492" s="112"/>
    </row>
    <row r="2493" spans="2:44" x14ac:dyDescent="0.25">
      <c r="B2493" s="1" t="str">
        <f>IF(I2493="","",
(IF(N2493=FİLTRE!$H$6,2,0)+IF(FİLTRE!$H$6="TOPLAM",2,0))
)</f>
        <v/>
      </c>
      <c r="C2493">
        <f>IF(FİLTRE!$M$5="",9,(IF(U2493&gt;=FİLTRE!$M$5,1,0)))</f>
        <v>1</v>
      </c>
      <c r="D2493" s="1">
        <f>IF(FİLTRE!$M$6="",9,(IF('SKT LİSTESİ'!P2493&lt;=FİLTRE!$M$6,1,0)))</f>
        <v>1</v>
      </c>
      <c r="E2493" s="25" t="str">
        <f>IF(I2493="","",(COUNTIFS($L$4:L2493,L2493)))</f>
        <v/>
      </c>
      <c r="F2493" s="13">
        <f>IF(OR(B2493&lt;&gt;2,C2493&lt;&gt;1,D2493&lt;&gt;1,H2493&lt;&gt;1),0,
COUNTIFS($B$4:B2493,2,$C$4:C2493,1,$D$4:D2493,1,$H$4:H2493,1))</f>
        <v>0</v>
      </c>
      <c r="G2493" s="26" t="str">
        <f>IF(I2493="","",(COUNTIF($E$4:E2493,E2493)))</f>
        <v/>
      </c>
      <c r="H2493" s="1">
        <f>IF(AND(J2493="SAYIM",FİLTRE!$H$5="RAFTA",U2493&lt;&gt;0),1,0)+
IF(AND(J2493="İADE DEPO",FİLTRE!$H$5="İADE DEPO"),1,0)+
IF(FİLTRE!$H$5="TÜMÜ",1,0)+
IF(AND(J2493="FİRMA İADE",FİLTRE!$H$5="FİRMA İADE"),1,0)+
IF(AND(J2493="İMHA",FİLTRE!$H$5="İMHA"),1,0)</f>
        <v>1</v>
      </c>
      <c r="I2493" s="99"/>
      <c r="J2493" s="100"/>
      <c r="K2493" s="100"/>
      <c r="L2493" s="101"/>
      <c r="M2493" s="102"/>
      <c r="N2493" s="101"/>
      <c r="O2493" s="99"/>
      <c r="P2493" s="103"/>
      <c r="Q2493" s="104"/>
      <c r="R2493" s="50"/>
      <c r="S2493" s="105"/>
      <c r="T2493" s="106"/>
      <c r="U2493" s="107"/>
      <c r="V2493" s="108"/>
      <c r="W2493" s="107"/>
      <c r="X2493" s="107"/>
      <c r="AA2493" s="107"/>
      <c r="AB2493" s="110"/>
      <c r="AC2493" s="110"/>
      <c r="AE2493" s="105"/>
      <c r="AF2493" s="105"/>
      <c r="AR2493" s="112"/>
    </row>
    <row r="2494" spans="2:44" x14ac:dyDescent="0.25">
      <c r="B2494" s="1" t="str">
        <f>IF(I2494="","",
(IF(N2494=FİLTRE!$H$6,2,0)+IF(FİLTRE!$H$6="TOPLAM",2,0))
)</f>
        <v/>
      </c>
      <c r="C2494">
        <f>IF(FİLTRE!$M$5="",9,(IF(U2494&gt;=FİLTRE!$M$5,1,0)))</f>
        <v>1</v>
      </c>
      <c r="D2494" s="1">
        <f>IF(FİLTRE!$M$6="",9,(IF('SKT LİSTESİ'!P2494&lt;=FİLTRE!$M$6,1,0)))</f>
        <v>1</v>
      </c>
      <c r="E2494" s="25" t="str">
        <f>IF(I2494="","",(COUNTIFS($L$4:L2494,L2494)))</f>
        <v/>
      </c>
      <c r="F2494" s="13">
        <f>IF(OR(B2494&lt;&gt;2,C2494&lt;&gt;1,D2494&lt;&gt;1,H2494&lt;&gt;1),0,
COUNTIFS($B$4:B2494,2,$C$4:C2494,1,$D$4:D2494,1,$H$4:H2494,1))</f>
        <v>0</v>
      </c>
      <c r="G2494" s="26" t="str">
        <f>IF(I2494="","",(COUNTIF($E$4:E2494,E2494)))</f>
        <v/>
      </c>
      <c r="H2494" s="1">
        <f>IF(AND(J2494="SAYIM",FİLTRE!$H$5="RAFTA",U2494&lt;&gt;0),1,0)+
IF(AND(J2494="İADE DEPO",FİLTRE!$H$5="İADE DEPO"),1,0)+
IF(FİLTRE!$H$5="TÜMÜ",1,0)+
IF(AND(J2494="FİRMA İADE",FİLTRE!$H$5="FİRMA İADE"),1,0)+
IF(AND(J2494="İMHA",FİLTRE!$H$5="İMHA"),1,0)</f>
        <v>1</v>
      </c>
      <c r="I2494" s="99"/>
      <c r="J2494" s="100"/>
      <c r="K2494" s="100"/>
      <c r="L2494" s="101"/>
      <c r="M2494" s="102"/>
      <c r="N2494" s="101"/>
      <c r="O2494" s="99"/>
      <c r="P2494" s="103"/>
      <c r="Q2494" s="104"/>
      <c r="R2494" s="50"/>
      <c r="S2494" s="105"/>
      <c r="T2494" s="106"/>
      <c r="U2494" s="107"/>
      <c r="V2494" s="108"/>
      <c r="W2494" s="107"/>
      <c r="X2494" s="107"/>
      <c r="AA2494" s="107"/>
      <c r="AB2494" s="110"/>
      <c r="AC2494" s="110"/>
      <c r="AE2494" s="105"/>
      <c r="AF2494" s="105"/>
      <c r="AR2494" s="112"/>
    </row>
    <row r="2495" spans="2:44" x14ac:dyDescent="0.25">
      <c r="B2495" s="1" t="str">
        <f>IF(I2495="","",
(IF(N2495=FİLTRE!$H$6,2,0)+IF(FİLTRE!$H$6="TOPLAM",2,0))
)</f>
        <v/>
      </c>
      <c r="C2495">
        <f>IF(FİLTRE!$M$5="",9,(IF(U2495&gt;=FİLTRE!$M$5,1,0)))</f>
        <v>1</v>
      </c>
      <c r="D2495" s="1">
        <f>IF(FİLTRE!$M$6="",9,(IF('SKT LİSTESİ'!P2495&lt;=FİLTRE!$M$6,1,0)))</f>
        <v>1</v>
      </c>
      <c r="E2495" s="25" t="str">
        <f>IF(I2495="","",(COUNTIFS($L$4:L2495,L2495)))</f>
        <v/>
      </c>
      <c r="F2495" s="13">
        <f>IF(OR(B2495&lt;&gt;2,C2495&lt;&gt;1,D2495&lt;&gt;1,H2495&lt;&gt;1),0,
COUNTIFS($B$4:B2495,2,$C$4:C2495,1,$D$4:D2495,1,$H$4:H2495,1))</f>
        <v>0</v>
      </c>
      <c r="G2495" s="26" t="str">
        <f>IF(I2495="","",(COUNTIF($E$4:E2495,E2495)))</f>
        <v/>
      </c>
      <c r="H2495" s="1">
        <f>IF(AND(J2495="SAYIM",FİLTRE!$H$5="RAFTA",U2495&lt;&gt;0),1,0)+
IF(AND(J2495="İADE DEPO",FİLTRE!$H$5="İADE DEPO"),1,0)+
IF(FİLTRE!$H$5="TÜMÜ",1,0)+
IF(AND(J2495="FİRMA İADE",FİLTRE!$H$5="FİRMA İADE"),1,0)+
IF(AND(J2495="İMHA",FİLTRE!$H$5="İMHA"),1,0)</f>
        <v>1</v>
      </c>
      <c r="I2495" s="99"/>
      <c r="J2495" s="100"/>
      <c r="K2495" s="100"/>
      <c r="L2495" s="101"/>
      <c r="M2495" s="102"/>
      <c r="N2495" s="101"/>
      <c r="O2495" s="99"/>
      <c r="P2495" s="103"/>
      <c r="Q2495" s="104"/>
      <c r="R2495" s="50"/>
      <c r="S2495" s="105"/>
      <c r="T2495" s="106"/>
      <c r="U2495" s="107"/>
      <c r="V2495" s="108"/>
      <c r="W2495" s="107"/>
      <c r="X2495" s="107"/>
      <c r="AA2495" s="107"/>
      <c r="AB2495" s="110"/>
      <c r="AC2495" s="110"/>
      <c r="AE2495" s="105"/>
      <c r="AF2495" s="105"/>
      <c r="AR2495" s="112"/>
    </row>
    <row r="2496" spans="2:44" x14ac:dyDescent="0.25">
      <c r="B2496" s="1" t="str">
        <f>IF(I2496="","",
(IF(N2496=FİLTRE!$H$6,2,0)+IF(FİLTRE!$H$6="TOPLAM",2,0))
)</f>
        <v/>
      </c>
      <c r="C2496">
        <f>IF(FİLTRE!$M$5="",9,(IF(U2496&gt;=FİLTRE!$M$5,1,0)))</f>
        <v>1</v>
      </c>
      <c r="D2496" s="1">
        <f>IF(FİLTRE!$M$6="",9,(IF('SKT LİSTESİ'!P2496&lt;=FİLTRE!$M$6,1,0)))</f>
        <v>1</v>
      </c>
      <c r="E2496" s="25" t="str">
        <f>IF(I2496="","",(COUNTIFS($L$4:L2496,L2496)))</f>
        <v/>
      </c>
      <c r="F2496" s="13">
        <f>IF(OR(B2496&lt;&gt;2,C2496&lt;&gt;1,D2496&lt;&gt;1,H2496&lt;&gt;1),0,
COUNTIFS($B$4:B2496,2,$C$4:C2496,1,$D$4:D2496,1,$H$4:H2496,1))</f>
        <v>0</v>
      </c>
      <c r="G2496" s="26" t="str">
        <f>IF(I2496="","",(COUNTIF($E$4:E2496,E2496)))</f>
        <v/>
      </c>
      <c r="H2496" s="1">
        <f>IF(AND(J2496="SAYIM",FİLTRE!$H$5="RAFTA",U2496&lt;&gt;0),1,0)+
IF(AND(J2496="İADE DEPO",FİLTRE!$H$5="İADE DEPO"),1,0)+
IF(FİLTRE!$H$5="TÜMÜ",1,0)+
IF(AND(J2496="FİRMA İADE",FİLTRE!$H$5="FİRMA İADE"),1,0)+
IF(AND(J2496="İMHA",FİLTRE!$H$5="İMHA"),1,0)</f>
        <v>1</v>
      </c>
      <c r="I2496" s="99"/>
      <c r="J2496" s="100"/>
      <c r="K2496" s="100"/>
      <c r="L2496" s="101"/>
      <c r="M2496" s="102"/>
      <c r="N2496" s="101"/>
      <c r="O2496" s="99"/>
      <c r="P2496" s="103"/>
      <c r="Q2496" s="104"/>
      <c r="R2496" s="50"/>
      <c r="S2496" s="105"/>
      <c r="T2496" s="106"/>
      <c r="U2496" s="107"/>
      <c r="V2496" s="108"/>
      <c r="W2496" s="107"/>
      <c r="X2496" s="107"/>
      <c r="AA2496" s="107"/>
      <c r="AB2496" s="110"/>
      <c r="AC2496" s="110"/>
      <c r="AE2496" s="105"/>
      <c r="AF2496" s="105"/>
      <c r="AR2496" s="112"/>
    </row>
    <row r="2497" spans="2:44" x14ac:dyDescent="0.25">
      <c r="B2497" s="1" t="str">
        <f>IF(I2497="","",
(IF(N2497=FİLTRE!$H$6,2,0)+IF(FİLTRE!$H$6="TOPLAM",2,0))
)</f>
        <v/>
      </c>
      <c r="C2497">
        <f>IF(FİLTRE!$M$5="",9,(IF(U2497&gt;=FİLTRE!$M$5,1,0)))</f>
        <v>1</v>
      </c>
      <c r="D2497" s="1">
        <f>IF(FİLTRE!$M$6="",9,(IF('SKT LİSTESİ'!P2497&lt;=FİLTRE!$M$6,1,0)))</f>
        <v>1</v>
      </c>
      <c r="E2497" s="25" t="str">
        <f>IF(I2497="","",(COUNTIFS($L$4:L2497,L2497)))</f>
        <v/>
      </c>
      <c r="F2497" s="13">
        <f>IF(OR(B2497&lt;&gt;2,C2497&lt;&gt;1,D2497&lt;&gt;1,H2497&lt;&gt;1),0,
COUNTIFS($B$4:B2497,2,$C$4:C2497,1,$D$4:D2497,1,$H$4:H2497,1))</f>
        <v>0</v>
      </c>
      <c r="G2497" s="26" t="str">
        <f>IF(I2497="","",(COUNTIF($E$4:E2497,E2497)))</f>
        <v/>
      </c>
      <c r="H2497" s="1">
        <f>IF(AND(J2497="SAYIM",FİLTRE!$H$5="RAFTA",U2497&lt;&gt;0),1,0)+
IF(AND(J2497="İADE DEPO",FİLTRE!$H$5="İADE DEPO"),1,0)+
IF(FİLTRE!$H$5="TÜMÜ",1,0)+
IF(AND(J2497="FİRMA İADE",FİLTRE!$H$5="FİRMA İADE"),1,0)+
IF(AND(J2497="İMHA",FİLTRE!$H$5="İMHA"),1,0)</f>
        <v>1</v>
      </c>
      <c r="I2497" s="99"/>
      <c r="J2497" s="100"/>
      <c r="K2497" s="100"/>
      <c r="L2497" s="101"/>
      <c r="M2497" s="102"/>
      <c r="N2497" s="101"/>
      <c r="O2497" s="99"/>
      <c r="P2497" s="103"/>
      <c r="Q2497" s="104"/>
      <c r="R2497" s="50"/>
      <c r="S2497" s="105"/>
      <c r="T2497" s="106"/>
      <c r="U2497" s="107"/>
      <c r="V2497" s="108"/>
      <c r="W2497" s="107"/>
      <c r="X2497" s="107"/>
      <c r="AA2497" s="107"/>
      <c r="AB2497" s="110"/>
      <c r="AC2497" s="110"/>
      <c r="AE2497" s="105"/>
      <c r="AF2497" s="105"/>
      <c r="AR2497" s="112"/>
    </row>
    <row r="2498" spans="2:44" x14ac:dyDescent="0.25">
      <c r="B2498" s="1" t="str">
        <f>IF(I2498="","",
(IF(N2498=FİLTRE!$H$6,2,0)+IF(FİLTRE!$H$6="TOPLAM",2,0))
)</f>
        <v/>
      </c>
      <c r="C2498">
        <f>IF(FİLTRE!$M$5="",9,(IF(U2498&gt;=FİLTRE!$M$5,1,0)))</f>
        <v>1</v>
      </c>
      <c r="D2498" s="1">
        <f>IF(FİLTRE!$M$6="",9,(IF('SKT LİSTESİ'!P2498&lt;=FİLTRE!$M$6,1,0)))</f>
        <v>1</v>
      </c>
      <c r="E2498" s="25" t="str">
        <f>IF(I2498="","",(COUNTIFS($L$4:L2498,L2498)))</f>
        <v/>
      </c>
      <c r="F2498" s="13">
        <f>IF(OR(B2498&lt;&gt;2,C2498&lt;&gt;1,D2498&lt;&gt;1,H2498&lt;&gt;1),0,
COUNTIFS($B$4:B2498,2,$C$4:C2498,1,$D$4:D2498,1,$H$4:H2498,1))</f>
        <v>0</v>
      </c>
      <c r="G2498" s="26" t="str">
        <f>IF(I2498="","",(COUNTIF($E$4:E2498,E2498)))</f>
        <v/>
      </c>
      <c r="H2498" s="1">
        <f>IF(AND(J2498="SAYIM",FİLTRE!$H$5="RAFTA",U2498&lt;&gt;0),1,0)+
IF(AND(J2498="İADE DEPO",FİLTRE!$H$5="İADE DEPO"),1,0)+
IF(FİLTRE!$H$5="TÜMÜ",1,0)+
IF(AND(J2498="FİRMA İADE",FİLTRE!$H$5="FİRMA İADE"),1,0)+
IF(AND(J2498="İMHA",FİLTRE!$H$5="İMHA"),1,0)</f>
        <v>1</v>
      </c>
      <c r="I2498" s="99"/>
      <c r="J2498" s="100"/>
      <c r="K2498" s="100"/>
      <c r="L2498" s="101"/>
      <c r="M2498" s="102"/>
      <c r="N2498" s="101"/>
      <c r="O2498" s="99"/>
      <c r="P2498" s="103"/>
      <c r="Q2498" s="104"/>
      <c r="R2498" s="50"/>
      <c r="S2498" s="105"/>
      <c r="T2498" s="106"/>
      <c r="U2498" s="107"/>
      <c r="V2498" s="108"/>
      <c r="W2498" s="107"/>
      <c r="X2498" s="107"/>
      <c r="AA2498" s="107"/>
      <c r="AB2498" s="110"/>
      <c r="AC2498" s="110"/>
      <c r="AE2498" s="105"/>
      <c r="AF2498" s="105"/>
      <c r="AR2498" s="112"/>
    </row>
    <row r="2499" spans="2:44" x14ac:dyDescent="0.25">
      <c r="B2499" s="1" t="str">
        <f>IF(I2499="","",
(IF(N2499=FİLTRE!$H$6,2,0)+IF(FİLTRE!$H$6="TOPLAM",2,0))
)</f>
        <v/>
      </c>
      <c r="C2499">
        <f>IF(FİLTRE!$M$5="",9,(IF(U2499&gt;=FİLTRE!$M$5,1,0)))</f>
        <v>1</v>
      </c>
      <c r="D2499" s="1">
        <f>IF(FİLTRE!$M$6="",9,(IF('SKT LİSTESİ'!P2499&lt;=FİLTRE!$M$6,1,0)))</f>
        <v>1</v>
      </c>
      <c r="E2499" s="25" t="str">
        <f>IF(I2499="","",(COUNTIFS($L$4:L2499,L2499)))</f>
        <v/>
      </c>
      <c r="F2499" s="13">
        <f>IF(OR(B2499&lt;&gt;2,C2499&lt;&gt;1,D2499&lt;&gt;1,H2499&lt;&gt;1),0,
COUNTIFS($B$4:B2499,2,$C$4:C2499,1,$D$4:D2499,1,$H$4:H2499,1))</f>
        <v>0</v>
      </c>
      <c r="G2499" s="26" t="str">
        <f>IF(I2499="","",(COUNTIF($E$4:E2499,E2499)))</f>
        <v/>
      </c>
      <c r="H2499" s="1">
        <f>IF(AND(J2499="SAYIM",FİLTRE!$H$5="RAFTA",U2499&lt;&gt;0),1,0)+
IF(AND(J2499="İADE DEPO",FİLTRE!$H$5="İADE DEPO"),1,0)+
IF(FİLTRE!$H$5="TÜMÜ",1,0)+
IF(AND(J2499="FİRMA İADE",FİLTRE!$H$5="FİRMA İADE"),1,0)+
IF(AND(J2499="İMHA",FİLTRE!$H$5="İMHA"),1,0)</f>
        <v>1</v>
      </c>
      <c r="I2499" s="99"/>
      <c r="J2499" s="100"/>
      <c r="K2499" s="100"/>
      <c r="L2499" s="101"/>
      <c r="M2499" s="102"/>
      <c r="N2499" s="101"/>
      <c r="O2499" s="99"/>
      <c r="P2499" s="103"/>
      <c r="Q2499" s="104"/>
      <c r="R2499" s="50"/>
      <c r="S2499" s="105"/>
      <c r="T2499" s="106"/>
      <c r="U2499" s="107"/>
      <c r="V2499" s="108"/>
      <c r="W2499" s="107"/>
      <c r="X2499" s="107"/>
      <c r="AA2499" s="107"/>
      <c r="AB2499" s="110"/>
      <c r="AC2499" s="110"/>
      <c r="AE2499" s="105"/>
      <c r="AF2499" s="105"/>
      <c r="AR2499" s="112"/>
    </row>
    <row r="2500" spans="2:44" x14ac:dyDescent="0.25">
      <c r="B2500" s="1" t="str">
        <f>IF(I2500="","",
(IF(N2500=FİLTRE!$H$6,2,0)+IF(FİLTRE!$H$6="TOPLAM",2,0))
)</f>
        <v/>
      </c>
      <c r="C2500">
        <f>IF(FİLTRE!$M$5="",9,(IF(U2500&gt;=FİLTRE!$M$5,1,0)))</f>
        <v>1</v>
      </c>
      <c r="D2500" s="1">
        <f>IF(FİLTRE!$M$6="",9,(IF('SKT LİSTESİ'!P2500&lt;=FİLTRE!$M$6,1,0)))</f>
        <v>1</v>
      </c>
      <c r="E2500" s="25" t="str">
        <f>IF(I2500="","",(COUNTIFS($L$4:L2500,L2500)))</f>
        <v/>
      </c>
      <c r="F2500" s="13">
        <f>IF(OR(B2500&lt;&gt;2,C2500&lt;&gt;1,D2500&lt;&gt;1,H2500&lt;&gt;1),0,
COUNTIFS($B$4:B2500,2,$C$4:C2500,1,$D$4:D2500,1,$H$4:H2500,1))</f>
        <v>0</v>
      </c>
      <c r="G2500" s="26" t="str">
        <f>IF(I2500="","",(COUNTIF($E$4:E2500,E2500)))</f>
        <v/>
      </c>
      <c r="H2500" s="1">
        <f>IF(AND(J2500="SAYIM",FİLTRE!$H$5="RAFTA",U2500&lt;&gt;0),1,0)+
IF(AND(J2500="İADE DEPO",FİLTRE!$H$5="İADE DEPO"),1,0)+
IF(FİLTRE!$H$5="TÜMÜ",1,0)+
IF(AND(J2500="FİRMA İADE",FİLTRE!$H$5="FİRMA İADE"),1,0)+
IF(AND(J2500="İMHA",FİLTRE!$H$5="İMHA"),1,0)</f>
        <v>1</v>
      </c>
      <c r="I2500" s="99"/>
      <c r="J2500" s="100"/>
      <c r="K2500" s="100"/>
      <c r="L2500" s="101"/>
      <c r="M2500" s="102"/>
      <c r="N2500" s="101"/>
      <c r="O2500" s="99"/>
      <c r="P2500" s="103"/>
      <c r="Q2500" s="104"/>
      <c r="R2500" s="50"/>
      <c r="S2500" s="105"/>
      <c r="T2500" s="106"/>
      <c r="U2500" s="107"/>
      <c r="V2500" s="108"/>
      <c r="W2500" s="107"/>
      <c r="X2500" s="107"/>
      <c r="AA2500" s="107"/>
      <c r="AB2500" s="110"/>
      <c r="AC2500" s="110"/>
      <c r="AE2500" s="105"/>
      <c r="AF2500" s="105"/>
      <c r="AR2500" s="112"/>
    </row>
    <row r="2501" spans="2:44" x14ac:dyDescent="0.25">
      <c r="B2501" s="1" t="str">
        <f>IF(I2501="","",
(IF(N2501=FİLTRE!$H$6,2,0)+IF(FİLTRE!$H$6="TOPLAM",2,0))
)</f>
        <v/>
      </c>
      <c r="C2501">
        <f>IF(FİLTRE!$M$5="",9,(IF(U2501&gt;=FİLTRE!$M$5,1,0)))</f>
        <v>1</v>
      </c>
      <c r="D2501" s="1">
        <f>IF(FİLTRE!$M$6="",9,(IF('SKT LİSTESİ'!P2501&lt;=FİLTRE!$M$6,1,0)))</f>
        <v>1</v>
      </c>
      <c r="E2501" s="25" t="str">
        <f>IF(I2501="","",(COUNTIFS($L$4:L2501,L2501)))</f>
        <v/>
      </c>
      <c r="F2501" s="13">
        <f>IF(OR(B2501&lt;&gt;2,C2501&lt;&gt;1,D2501&lt;&gt;1,H2501&lt;&gt;1),0,
COUNTIFS($B$4:B2501,2,$C$4:C2501,1,$D$4:D2501,1,$H$4:H2501,1))</f>
        <v>0</v>
      </c>
      <c r="G2501" s="26" t="str">
        <f>IF(I2501="","",(COUNTIF($E$4:E2501,E2501)))</f>
        <v/>
      </c>
      <c r="H2501" s="1">
        <f>IF(AND(J2501="SAYIM",FİLTRE!$H$5="RAFTA",U2501&lt;&gt;0),1,0)+
IF(AND(J2501="İADE DEPO",FİLTRE!$H$5="İADE DEPO"),1,0)+
IF(FİLTRE!$H$5="TÜMÜ",1,0)+
IF(AND(J2501="FİRMA İADE",FİLTRE!$H$5="FİRMA İADE"),1,0)+
IF(AND(J2501="İMHA",FİLTRE!$H$5="İMHA"),1,0)</f>
        <v>1</v>
      </c>
      <c r="I2501" s="99"/>
      <c r="J2501" s="100"/>
      <c r="K2501" s="100"/>
      <c r="L2501" s="101"/>
      <c r="M2501" s="102"/>
      <c r="N2501" s="101"/>
      <c r="O2501" s="99"/>
      <c r="P2501" s="103"/>
      <c r="Q2501" s="104"/>
      <c r="R2501" s="50"/>
      <c r="S2501" s="105"/>
      <c r="T2501" s="106"/>
      <c r="U2501" s="107"/>
      <c r="V2501" s="108"/>
      <c r="W2501" s="107"/>
      <c r="X2501" s="107"/>
      <c r="AA2501" s="107"/>
      <c r="AB2501" s="110"/>
      <c r="AC2501" s="110"/>
      <c r="AE2501" s="105"/>
      <c r="AF2501" s="105"/>
      <c r="AR2501" s="112"/>
    </row>
    <row r="2502" spans="2:44" x14ac:dyDescent="0.25">
      <c r="B2502" s="1" t="str">
        <f>IF(I2502="","",
(IF(N2502=FİLTRE!$H$6,2,0)+IF(FİLTRE!$H$6="TOPLAM",2,0))
)</f>
        <v/>
      </c>
      <c r="C2502">
        <f>IF(FİLTRE!$M$5="",9,(IF(U2502&gt;=FİLTRE!$M$5,1,0)))</f>
        <v>1</v>
      </c>
      <c r="D2502" s="1">
        <f>IF(FİLTRE!$M$6="",9,(IF('SKT LİSTESİ'!P2502&lt;=FİLTRE!$M$6,1,0)))</f>
        <v>1</v>
      </c>
      <c r="E2502" s="25" t="str">
        <f>IF(I2502="","",(COUNTIFS($L$4:L2502,L2502)))</f>
        <v/>
      </c>
      <c r="F2502" s="13">
        <f>IF(OR(B2502&lt;&gt;2,C2502&lt;&gt;1,D2502&lt;&gt;1,H2502&lt;&gt;1),0,
COUNTIFS($B$4:B2502,2,$C$4:C2502,1,$D$4:D2502,1,$H$4:H2502,1))</f>
        <v>0</v>
      </c>
      <c r="G2502" s="26" t="str">
        <f>IF(I2502="","",(COUNTIF($E$4:E2502,E2502)))</f>
        <v/>
      </c>
      <c r="H2502" s="1">
        <f>IF(AND(J2502="SAYIM",FİLTRE!$H$5="RAFTA",U2502&lt;&gt;0),1,0)+
IF(AND(J2502="İADE DEPO",FİLTRE!$H$5="İADE DEPO"),1,0)+
IF(FİLTRE!$H$5="TÜMÜ",1,0)+
IF(AND(J2502="FİRMA İADE",FİLTRE!$H$5="FİRMA İADE"),1,0)+
IF(AND(J2502="İMHA",FİLTRE!$H$5="İMHA"),1,0)</f>
        <v>1</v>
      </c>
      <c r="I2502" s="99"/>
      <c r="J2502" s="100"/>
      <c r="K2502" s="100"/>
      <c r="L2502" s="101"/>
      <c r="M2502" s="102"/>
      <c r="N2502" s="101"/>
      <c r="O2502" s="99"/>
      <c r="P2502" s="103"/>
      <c r="Q2502" s="104"/>
      <c r="R2502" s="50"/>
      <c r="S2502" s="105"/>
      <c r="T2502" s="106"/>
      <c r="U2502" s="107"/>
      <c r="V2502" s="108"/>
      <c r="W2502" s="107"/>
      <c r="X2502" s="107"/>
      <c r="AA2502" s="107"/>
      <c r="AB2502" s="110"/>
      <c r="AC2502" s="110"/>
      <c r="AE2502" s="105"/>
      <c r="AF2502" s="105"/>
      <c r="AR2502" s="112"/>
    </row>
    <row r="2503" spans="2:44" x14ac:dyDescent="0.25">
      <c r="B2503" s="1" t="str">
        <f>IF(I2503="","",
(IF(N2503=FİLTRE!$H$6,2,0)+IF(FİLTRE!$H$6="TOPLAM",2,0))
)</f>
        <v/>
      </c>
      <c r="C2503">
        <f>IF(FİLTRE!$M$5="",9,(IF(U2503&gt;=FİLTRE!$M$5,1,0)))</f>
        <v>1</v>
      </c>
      <c r="D2503" s="1">
        <f>IF(FİLTRE!$M$6="",9,(IF('SKT LİSTESİ'!P2503&lt;=FİLTRE!$M$6,1,0)))</f>
        <v>1</v>
      </c>
      <c r="E2503" s="25" t="str">
        <f>IF(I2503="","",(COUNTIFS($L$4:L2503,L2503)))</f>
        <v/>
      </c>
      <c r="F2503" s="13">
        <f>IF(OR(B2503&lt;&gt;2,C2503&lt;&gt;1,D2503&lt;&gt;1,H2503&lt;&gt;1),0,
COUNTIFS($B$4:B2503,2,$C$4:C2503,1,$D$4:D2503,1,$H$4:H2503,1))</f>
        <v>0</v>
      </c>
      <c r="G2503" s="26" t="str">
        <f>IF(I2503="","",(COUNTIF($E$4:E2503,E2503)))</f>
        <v/>
      </c>
      <c r="H2503" s="1">
        <f>IF(AND(J2503="SAYIM",FİLTRE!$H$5="RAFTA",U2503&lt;&gt;0),1,0)+
IF(AND(J2503="İADE DEPO",FİLTRE!$H$5="İADE DEPO"),1,0)+
IF(FİLTRE!$H$5="TÜMÜ",1,0)+
IF(AND(J2503="FİRMA İADE",FİLTRE!$H$5="FİRMA İADE"),1,0)+
IF(AND(J2503="İMHA",FİLTRE!$H$5="İMHA"),1,0)</f>
        <v>1</v>
      </c>
      <c r="I2503" s="99"/>
      <c r="J2503" s="100"/>
      <c r="K2503" s="100"/>
      <c r="L2503" s="101"/>
      <c r="M2503" s="102"/>
      <c r="N2503" s="101"/>
      <c r="O2503" s="99"/>
      <c r="P2503" s="103"/>
      <c r="Q2503" s="104"/>
      <c r="R2503" s="50"/>
      <c r="S2503" s="105"/>
      <c r="T2503" s="106"/>
      <c r="U2503" s="107"/>
      <c r="V2503" s="108"/>
      <c r="W2503" s="107"/>
      <c r="X2503" s="107"/>
      <c r="AA2503" s="107"/>
      <c r="AB2503" s="110"/>
      <c r="AC2503" s="110"/>
      <c r="AE2503" s="105"/>
      <c r="AF2503" s="105"/>
      <c r="AR2503" s="112"/>
    </row>
    <row r="2504" spans="2:44" x14ac:dyDescent="0.25">
      <c r="B2504" s="1" t="str">
        <f>IF(I2504="","",
(IF(N2504=FİLTRE!$H$6,2,0)+IF(FİLTRE!$H$6="TOPLAM",2,0))
)</f>
        <v/>
      </c>
      <c r="C2504">
        <f>IF(FİLTRE!$M$5="",9,(IF(U2504&gt;=FİLTRE!$M$5,1,0)))</f>
        <v>1</v>
      </c>
      <c r="D2504" s="1">
        <f>IF(FİLTRE!$M$6="",9,(IF('SKT LİSTESİ'!P2504&lt;=FİLTRE!$M$6,1,0)))</f>
        <v>1</v>
      </c>
      <c r="E2504" s="25" t="str">
        <f>IF(I2504="","",(COUNTIFS($L$4:L2504,L2504)))</f>
        <v/>
      </c>
      <c r="F2504" s="13">
        <f>IF(OR(B2504&lt;&gt;2,C2504&lt;&gt;1,D2504&lt;&gt;1,H2504&lt;&gt;1),0,
COUNTIFS($B$4:B2504,2,$C$4:C2504,1,$D$4:D2504,1,$H$4:H2504,1))</f>
        <v>0</v>
      </c>
      <c r="G2504" s="26" t="str">
        <f>IF(I2504="","",(COUNTIF($E$4:E2504,E2504)))</f>
        <v/>
      </c>
      <c r="H2504" s="1">
        <f>IF(AND(J2504="SAYIM",FİLTRE!$H$5="RAFTA",U2504&lt;&gt;0),1,0)+
IF(AND(J2504="İADE DEPO",FİLTRE!$H$5="İADE DEPO"),1,0)+
IF(FİLTRE!$H$5="TÜMÜ",1,0)+
IF(AND(J2504="FİRMA İADE",FİLTRE!$H$5="FİRMA İADE"),1,0)+
IF(AND(J2504="İMHA",FİLTRE!$H$5="İMHA"),1,0)</f>
        <v>1</v>
      </c>
      <c r="I2504" s="99"/>
      <c r="J2504" s="100"/>
      <c r="K2504" s="100"/>
      <c r="L2504" s="101"/>
      <c r="M2504" s="102"/>
      <c r="N2504" s="101"/>
      <c r="O2504" s="99"/>
      <c r="P2504" s="103"/>
      <c r="Q2504" s="104"/>
      <c r="R2504" s="50"/>
      <c r="S2504" s="105"/>
      <c r="T2504" s="106"/>
      <c r="U2504" s="107"/>
      <c r="V2504" s="108"/>
      <c r="W2504" s="107"/>
      <c r="X2504" s="107"/>
      <c r="AA2504" s="107"/>
      <c r="AB2504" s="110"/>
      <c r="AC2504" s="110"/>
      <c r="AE2504" s="105"/>
      <c r="AF2504" s="105"/>
      <c r="AR2504" s="112"/>
    </row>
    <row r="2505" spans="2:44" x14ac:dyDescent="0.25">
      <c r="B2505" s="1" t="str">
        <f>IF(I2505="","",
(IF(N2505=FİLTRE!$H$6,2,0)+IF(FİLTRE!$H$6="TOPLAM",2,0))
)</f>
        <v/>
      </c>
      <c r="C2505">
        <f>IF(FİLTRE!$M$5="",9,(IF(U2505&gt;=FİLTRE!$M$5,1,0)))</f>
        <v>1</v>
      </c>
      <c r="D2505" s="1">
        <f>IF(FİLTRE!$M$6="",9,(IF('SKT LİSTESİ'!P2505&lt;=FİLTRE!$M$6,1,0)))</f>
        <v>1</v>
      </c>
      <c r="E2505" s="25" t="str">
        <f>IF(I2505="","",(COUNTIFS($L$4:L2505,L2505)))</f>
        <v/>
      </c>
      <c r="F2505" s="13">
        <f>IF(OR(B2505&lt;&gt;2,C2505&lt;&gt;1,D2505&lt;&gt;1,H2505&lt;&gt;1),0,
COUNTIFS($B$4:B2505,2,$C$4:C2505,1,$D$4:D2505,1,$H$4:H2505,1))</f>
        <v>0</v>
      </c>
      <c r="G2505" s="26" t="str">
        <f>IF(I2505="","",(COUNTIF($E$4:E2505,E2505)))</f>
        <v/>
      </c>
      <c r="H2505" s="1">
        <f>IF(AND(J2505="SAYIM",FİLTRE!$H$5="RAFTA",U2505&lt;&gt;0),1,0)+
IF(AND(J2505="İADE DEPO",FİLTRE!$H$5="İADE DEPO"),1,0)+
IF(FİLTRE!$H$5="TÜMÜ",1,0)+
IF(AND(J2505="FİRMA İADE",FİLTRE!$H$5="FİRMA İADE"),1,0)+
IF(AND(J2505="İMHA",FİLTRE!$H$5="İMHA"),1,0)</f>
        <v>1</v>
      </c>
      <c r="I2505" s="99"/>
      <c r="J2505" s="100"/>
      <c r="K2505" s="100"/>
      <c r="L2505" s="101"/>
      <c r="M2505" s="102"/>
      <c r="N2505" s="101"/>
      <c r="O2505" s="99"/>
      <c r="P2505" s="103"/>
      <c r="Q2505" s="104"/>
      <c r="R2505" s="50"/>
      <c r="S2505" s="105"/>
      <c r="T2505" s="106"/>
      <c r="U2505" s="107"/>
      <c r="V2505" s="108"/>
      <c r="W2505" s="107"/>
      <c r="X2505" s="107"/>
      <c r="AA2505" s="107"/>
      <c r="AB2505" s="110"/>
      <c r="AC2505" s="110"/>
      <c r="AE2505" s="105"/>
      <c r="AF2505" s="105"/>
      <c r="AR2505" s="112"/>
    </row>
    <row r="2506" spans="2:44" x14ac:dyDescent="0.25">
      <c r="B2506" s="1" t="str">
        <f>IF(I2506="","",
(IF(N2506=FİLTRE!$H$6,2,0)+IF(FİLTRE!$H$6="TOPLAM",2,0))
)</f>
        <v/>
      </c>
      <c r="C2506">
        <f>IF(FİLTRE!$M$5="",9,(IF(U2506&gt;=FİLTRE!$M$5,1,0)))</f>
        <v>1</v>
      </c>
      <c r="D2506" s="1">
        <f>IF(FİLTRE!$M$6="",9,(IF('SKT LİSTESİ'!P2506&lt;=FİLTRE!$M$6,1,0)))</f>
        <v>1</v>
      </c>
      <c r="E2506" s="25" t="str">
        <f>IF(I2506="","",(COUNTIFS($L$4:L2506,L2506)))</f>
        <v/>
      </c>
      <c r="F2506" s="13">
        <f>IF(OR(B2506&lt;&gt;2,C2506&lt;&gt;1,D2506&lt;&gt;1,H2506&lt;&gt;1),0,
COUNTIFS($B$4:B2506,2,$C$4:C2506,1,$D$4:D2506,1,$H$4:H2506,1))</f>
        <v>0</v>
      </c>
      <c r="G2506" s="26" t="str">
        <f>IF(I2506="","",(COUNTIF($E$4:E2506,E2506)))</f>
        <v/>
      </c>
      <c r="H2506" s="1">
        <f>IF(AND(J2506="SAYIM",FİLTRE!$H$5="RAFTA",U2506&lt;&gt;0),1,0)+
IF(AND(J2506="İADE DEPO",FİLTRE!$H$5="İADE DEPO"),1,0)+
IF(FİLTRE!$H$5="TÜMÜ",1,0)+
IF(AND(J2506="FİRMA İADE",FİLTRE!$H$5="FİRMA İADE"),1,0)+
IF(AND(J2506="İMHA",FİLTRE!$H$5="İMHA"),1,0)</f>
        <v>1</v>
      </c>
      <c r="I2506" s="99"/>
      <c r="J2506" s="100"/>
      <c r="K2506" s="100"/>
      <c r="L2506" s="101"/>
      <c r="M2506" s="102"/>
      <c r="N2506" s="101"/>
      <c r="O2506" s="99"/>
      <c r="P2506" s="103"/>
      <c r="Q2506" s="104"/>
      <c r="R2506" s="50"/>
      <c r="S2506" s="105"/>
      <c r="T2506" s="106"/>
      <c r="U2506" s="107"/>
      <c r="V2506" s="108"/>
      <c r="W2506" s="107"/>
      <c r="X2506" s="107"/>
      <c r="AA2506" s="107"/>
      <c r="AB2506" s="110"/>
      <c r="AC2506" s="110"/>
      <c r="AE2506" s="105"/>
      <c r="AF2506" s="105"/>
      <c r="AR2506" s="112"/>
    </row>
    <row r="2507" spans="2:44" x14ac:dyDescent="0.25">
      <c r="B2507" s="1" t="str">
        <f>IF(I2507="","",
(IF(N2507=FİLTRE!$H$6,2,0)+IF(FİLTRE!$H$6="TOPLAM",2,0))
)</f>
        <v/>
      </c>
      <c r="C2507">
        <f>IF(FİLTRE!$M$5="",9,(IF(U2507&gt;=FİLTRE!$M$5,1,0)))</f>
        <v>1</v>
      </c>
      <c r="D2507" s="1">
        <f>IF(FİLTRE!$M$6="",9,(IF('SKT LİSTESİ'!P2507&lt;=FİLTRE!$M$6,1,0)))</f>
        <v>1</v>
      </c>
      <c r="E2507" s="25" t="str">
        <f>IF(I2507="","",(COUNTIFS($L$4:L2507,L2507)))</f>
        <v/>
      </c>
      <c r="F2507" s="13">
        <f>IF(OR(B2507&lt;&gt;2,C2507&lt;&gt;1,D2507&lt;&gt;1,H2507&lt;&gt;1),0,
COUNTIFS($B$4:B2507,2,$C$4:C2507,1,$D$4:D2507,1,$H$4:H2507,1))</f>
        <v>0</v>
      </c>
      <c r="G2507" s="26" t="str">
        <f>IF(I2507="","",(COUNTIF($E$4:E2507,E2507)))</f>
        <v/>
      </c>
      <c r="H2507" s="1">
        <f>IF(AND(J2507="SAYIM",FİLTRE!$H$5="RAFTA",U2507&lt;&gt;0),1,0)+
IF(AND(J2507="İADE DEPO",FİLTRE!$H$5="İADE DEPO"),1,0)+
IF(FİLTRE!$H$5="TÜMÜ",1,0)+
IF(AND(J2507="FİRMA İADE",FİLTRE!$H$5="FİRMA İADE"),1,0)+
IF(AND(J2507="İMHA",FİLTRE!$H$5="İMHA"),1,0)</f>
        <v>1</v>
      </c>
      <c r="I2507" s="99"/>
      <c r="J2507" s="100"/>
      <c r="K2507" s="100"/>
      <c r="L2507" s="101"/>
      <c r="M2507" s="102"/>
      <c r="N2507" s="101"/>
      <c r="O2507" s="99"/>
      <c r="P2507" s="103"/>
      <c r="Q2507" s="104"/>
      <c r="R2507" s="50"/>
      <c r="S2507" s="105"/>
      <c r="T2507" s="106"/>
      <c r="U2507" s="107"/>
      <c r="V2507" s="108"/>
      <c r="W2507" s="107"/>
      <c r="X2507" s="107"/>
      <c r="AA2507" s="107"/>
      <c r="AB2507" s="110"/>
      <c r="AC2507" s="110"/>
      <c r="AE2507" s="105"/>
      <c r="AF2507" s="105"/>
      <c r="AR2507" s="112"/>
    </row>
    <row r="2508" spans="2:44" x14ac:dyDescent="0.25">
      <c r="B2508" s="1" t="str">
        <f>IF(I2508="","",
(IF(N2508=FİLTRE!$H$6,2,0)+IF(FİLTRE!$H$6="TOPLAM",2,0))
)</f>
        <v/>
      </c>
      <c r="C2508">
        <f>IF(FİLTRE!$M$5="",9,(IF(U2508&gt;=FİLTRE!$M$5,1,0)))</f>
        <v>1</v>
      </c>
      <c r="D2508" s="1">
        <f>IF(FİLTRE!$M$6="",9,(IF('SKT LİSTESİ'!P2508&lt;=FİLTRE!$M$6,1,0)))</f>
        <v>1</v>
      </c>
      <c r="E2508" s="25" t="str">
        <f>IF(I2508="","",(COUNTIFS($L$4:L2508,L2508)))</f>
        <v/>
      </c>
      <c r="F2508" s="13">
        <f>IF(OR(B2508&lt;&gt;2,C2508&lt;&gt;1,D2508&lt;&gt;1,H2508&lt;&gt;1),0,
COUNTIFS($B$4:B2508,2,$C$4:C2508,1,$D$4:D2508,1,$H$4:H2508,1))</f>
        <v>0</v>
      </c>
      <c r="G2508" s="26" t="str">
        <f>IF(I2508="","",(COUNTIF($E$4:E2508,E2508)))</f>
        <v/>
      </c>
      <c r="H2508" s="1">
        <f>IF(AND(J2508="SAYIM",FİLTRE!$H$5="RAFTA",U2508&lt;&gt;0),1,0)+
IF(AND(J2508="İADE DEPO",FİLTRE!$H$5="İADE DEPO"),1,0)+
IF(FİLTRE!$H$5="TÜMÜ",1,0)+
IF(AND(J2508="FİRMA İADE",FİLTRE!$H$5="FİRMA İADE"),1,0)+
IF(AND(J2508="İMHA",FİLTRE!$H$5="İMHA"),1,0)</f>
        <v>1</v>
      </c>
      <c r="I2508" s="99"/>
      <c r="J2508" s="100"/>
      <c r="K2508" s="100"/>
      <c r="L2508" s="101"/>
      <c r="M2508" s="102"/>
      <c r="N2508" s="101"/>
      <c r="O2508" s="99"/>
      <c r="P2508" s="103"/>
      <c r="Q2508" s="104"/>
      <c r="R2508" s="50"/>
      <c r="S2508" s="105"/>
      <c r="T2508" s="106"/>
      <c r="U2508" s="107"/>
      <c r="V2508" s="108"/>
      <c r="W2508" s="107"/>
      <c r="X2508" s="107"/>
      <c r="AA2508" s="107"/>
      <c r="AB2508" s="110"/>
      <c r="AC2508" s="110"/>
      <c r="AE2508" s="105"/>
      <c r="AF2508" s="105"/>
      <c r="AR2508" s="112"/>
    </row>
    <row r="2509" spans="2:44" x14ac:dyDescent="0.25">
      <c r="B2509" s="1" t="str">
        <f>IF(I2509="","",
(IF(N2509=FİLTRE!$H$6,2,0)+IF(FİLTRE!$H$6="TOPLAM",2,0))
)</f>
        <v/>
      </c>
      <c r="C2509">
        <f>IF(FİLTRE!$M$5="",9,(IF(U2509&gt;=FİLTRE!$M$5,1,0)))</f>
        <v>1</v>
      </c>
      <c r="D2509" s="1">
        <f>IF(FİLTRE!$M$6="",9,(IF('SKT LİSTESİ'!P2509&lt;=FİLTRE!$M$6,1,0)))</f>
        <v>1</v>
      </c>
      <c r="E2509" s="25" t="str">
        <f>IF(I2509="","",(COUNTIFS($L$4:L2509,L2509)))</f>
        <v/>
      </c>
      <c r="F2509" s="13">
        <f>IF(OR(B2509&lt;&gt;2,C2509&lt;&gt;1,D2509&lt;&gt;1,H2509&lt;&gt;1),0,
COUNTIFS($B$4:B2509,2,$C$4:C2509,1,$D$4:D2509,1,$H$4:H2509,1))</f>
        <v>0</v>
      </c>
      <c r="G2509" s="26" t="str">
        <f>IF(I2509="","",(COUNTIF($E$4:E2509,E2509)))</f>
        <v/>
      </c>
      <c r="H2509" s="1">
        <f>IF(AND(J2509="SAYIM",FİLTRE!$H$5="RAFTA",U2509&lt;&gt;0),1,0)+
IF(AND(J2509="İADE DEPO",FİLTRE!$H$5="İADE DEPO"),1,0)+
IF(FİLTRE!$H$5="TÜMÜ",1,0)+
IF(AND(J2509="FİRMA İADE",FİLTRE!$H$5="FİRMA İADE"),1,0)+
IF(AND(J2509="İMHA",FİLTRE!$H$5="İMHA"),1,0)</f>
        <v>1</v>
      </c>
      <c r="I2509" s="99"/>
      <c r="J2509" s="100"/>
      <c r="K2509" s="100"/>
      <c r="L2509" s="101"/>
      <c r="M2509" s="102"/>
      <c r="N2509" s="101"/>
      <c r="O2509" s="99"/>
      <c r="P2509" s="103"/>
      <c r="Q2509" s="104"/>
      <c r="R2509" s="50"/>
      <c r="S2509" s="105"/>
      <c r="T2509" s="106"/>
      <c r="U2509" s="107"/>
      <c r="V2509" s="108"/>
      <c r="W2509" s="107"/>
      <c r="X2509" s="107"/>
      <c r="AA2509" s="107"/>
      <c r="AB2509" s="110"/>
      <c r="AC2509" s="110"/>
      <c r="AE2509" s="105"/>
      <c r="AF2509" s="105"/>
      <c r="AR2509" s="112"/>
    </row>
    <row r="2510" spans="2:44" x14ac:dyDescent="0.25">
      <c r="B2510" s="1" t="str">
        <f>IF(I2510="","",
(IF(N2510=FİLTRE!$H$6,2,0)+IF(FİLTRE!$H$6="TOPLAM",2,0))
)</f>
        <v/>
      </c>
      <c r="C2510">
        <f>IF(FİLTRE!$M$5="",9,(IF(U2510&gt;=FİLTRE!$M$5,1,0)))</f>
        <v>1</v>
      </c>
      <c r="D2510" s="1">
        <f>IF(FİLTRE!$M$6="",9,(IF('SKT LİSTESİ'!P2510&lt;=FİLTRE!$M$6,1,0)))</f>
        <v>1</v>
      </c>
      <c r="E2510" s="25" t="str">
        <f>IF(I2510="","",(COUNTIFS($L$4:L2510,L2510)))</f>
        <v/>
      </c>
      <c r="F2510" s="13">
        <f>IF(OR(B2510&lt;&gt;2,C2510&lt;&gt;1,D2510&lt;&gt;1,H2510&lt;&gt;1),0,
COUNTIFS($B$4:B2510,2,$C$4:C2510,1,$D$4:D2510,1,$H$4:H2510,1))</f>
        <v>0</v>
      </c>
      <c r="G2510" s="26" t="str">
        <f>IF(I2510="","",(COUNTIF($E$4:E2510,E2510)))</f>
        <v/>
      </c>
      <c r="H2510" s="1">
        <f>IF(AND(J2510="SAYIM",FİLTRE!$H$5="RAFTA",U2510&lt;&gt;0),1,0)+
IF(AND(J2510="İADE DEPO",FİLTRE!$H$5="İADE DEPO"),1,0)+
IF(FİLTRE!$H$5="TÜMÜ",1,0)+
IF(AND(J2510="FİRMA İADE",FİLTRE!$H$5="FİRMA İADE"),1,0)+
IF(AND(J2510="İMHA",FİLTRE!$H$5="İMHA"),1,0)</f>
        <v>1</v>
      </c>
      <c r="I2510" s="99"/>
      <c r="J2510" s="100"/>
      <c r="K2510" s="100"/>
      <c r="L2510" s="101"/>
      <c r="M2510" s="102"/>
      <c r="N2510" s="101"/>
      <c r="O2510" s="99"/>
      <c r="P2510" s="103"/>
      <c r="Q2510" s="104"/>
      <c r="R2510" s="50"/>
      <c r="S2510" s="105"/>
      <c r="T2510" s="106"/>
      <c r="U2510" s="107"/>
      <c r="V2510" s="108"/>
      <c r="W2510" s="107"/>
      <c r="X2510" s="107"/>
      <c r="AA2510" s="107"/>
      <c r="AB2510" s="110"/>
      <c r="AC2510" s="110"/>
      <c r="AE2510" s="105"/>
      <c r="AF2510" s="105"/>
      <c r="AR2510" s="112"/>
    </row>
    <row r="2511" spans="2:44" x14ac:dyDescent="0.25">
      <c r="B2511" s="1" t="str">
        <f>IF(I2511="","",
(IF(N2511=FİLTRE!$H$6,2,0)+IF(FİLTRE!$H$6="TOPLAM",2,0))
)</f>
        <v/>
      </c>
      <c r="C2511">
        <f>IF(FİLTRE!$M$5="",9,(IF(U2511&gt;=FİLTRE!$M$5,1,0)))</f>
        <v>1</v>
      </c>
      <c r="D2511" s="1">
        <f>IF(FİLTRE!$M$6="",9,(IF('SKT LİSTESİ'!P2511&lt;=FİLTRE!$M$6,1,0)))</f>
        <v>1</v>
      </c>
      <c r="E2511" s="25" t="str">
        <f>IF(I2511="","",(COUNTIFS($L$4:L2511,L2511)))</f>
        <v/>
      </c>
      <c r="F2511" s="13">
        <f>IF(OR(B2511&lt;&gt;2,C2511&lt;&gt;1,D2511&lt;&gt;1,H2511&lt;&gt;1),0,
COUNTIFS($B$4:B2511,2,$C$4:C2511,1,$D$4:D2511,1,$H$4:H2511,1))</f>
        <v>0</v>
      </c>
      <c r="G2511" s="26" t="str">
        <f>IF(I2511="","",(COUNTIF($E$4:E2511,E2511)))</f>
        <v/>
      </c>
      <c r="H2511" s="1">
        <f>IF(AND(J2511="SAYIM",FİLTRE!$H$5="RAFTA",U2511&lt;&gt;0),1,0)+
IF(AND(J2511="İADE DEPO",FİLTRE!$H$5="İADE DEPO"),1,0)+
IF(FİLTRE!$H$5="TÜMÜ",1,0)+
IF(AND(J2511="FİRMA İADE",FİLTRE!$H$5="FİRMA İADE"),1,0)+
IF(AND(J2511="İMHA",FİLTRE!$H$5="İMHA"),1,0)</f>
        <v>1</v>
      </c>
      <c r="I2511" s="99"/>
      <c r="J2511" s="100"/>
      <c r="K2511" s="100"/>
      <c r="L2511" s="101"/>
      <c r="M2511" s="102"/>
      <c r="N2511" s="101"/>
      <c r="O2511" s="99"/>
      <c r="P2511" s="103"/>
      <c r="Q2511" s="104"/>
      <c r="R2511" s="50"/>
      <c r="S2511" s="105"/>
      <c r="T2511" s="106"/>
      <c r="U2511" s="107"/>
      <c r="V2511" s="108"/>
      <c r="W2511" s="107"/>
      <c r="X2511" s="107"/>
      <c r="AA2511" s="107"/>
      <c r="AB2511" s="110"/>
      <c r="AC2511" s="110"/>
      <c r="AE2511" s="105"/>
      <c r="AF2511" s="105"/>
      <c r="AR2511" s="112"/>
    </row>
    <row r="2512" spans="2:44" x14ac:dyDescent="0.25">
      <c r="B2512" s="1" t="str">
        <f>IF(I2512="","",
(IF(N2512=FİLTRE!$H$6,2,0)+IF(FİLTRE!$H$6="TOPLAM",2,0))
)</f>
        <v/>
      </c>
      <c r="C2512">
        <f>IF(FİLTRE!$M$5="",9,(IF(U2512&gt;=FİLTRE!$M$5,1,0)))</f>
        <v>1</v>
      </c>
      <c r="D2512" s="1">
        <f>IF(FİLTRE!$M$6="",9,(IF('SKT LİSTESİ'!P2512&lt;=FİLTRE!$M$6,1,0)))</f>
        <v>1</v>
      </c>
      <c r="E2512" s="25" t="str">
        <f>IF(I2512="","",(COUNTIFS($L$4:L2512,L2512)))</f>
        <v/>
      </c>
      <c r="F2512" s="13">
        <f>IF(OR(B2512&lt;&gt;2,C2512&lt;&gt;1,D2512&lt;&gt;1,H2512&lt;&gt;1),0,
COUNTIFS($B$4:B2512,2,$C$4:C2512,1,$D$4:D2512,1,$H$4:H2512,1))</f>
        <v>0</v>
      </c>
      <c r="G2512" s="26" t="str">
        <f>IF(I2512="","",(COUNTIF($E$4:E2512,E2512)))</f>
        <v/>
      </c>
      <c r="H2512" s="1">
        <f>IF(AND(J2512="SAYIM",FİLTRE!$H$5="RAFTA",U2512&lt;&gt;0),1,0)+
IF(AND(J2512="İADE DEPO",FİLTRE!$H$5="İADE DEPO"),1,0)+
IF(FİLTRE!$H$5="TÜMÜ",1,0)+
IF(AND(J2512="FİRMA İADE",FİLTRE!$H$5="FİRMA İADE"),1,0)+
IF(AND(J2512="İMHA",FİLTRE!$H$5="İMHA"),1,0)</f>
        <v>1</v>
      </c>
      <c r="I2512" s="99"/>
      <c r="J2512" s="100"/>
      <c r="K2512" s="100"/>
      <c r="L2512" s="101"/>
      <c r="M2512" s="102"/>
      <c r="N2512" s="101"/>
      <c r="O2512" s="99"/>
      <c r="P2512" s="103"/>
      <c r="Q2512" s="104"/>
      <c r="R2512" s="50"/>
      <c r="S2512" s="105"/>
      <c r="T2512" s="106"/>
      <c r="U2512" s="107"/>
      <c r="V2512" s="108"/>
      <c r="W2512" s="107"/>
      <c r="X2512" s="107"/>
      <c r="AA2512" s="107"/>
      <c r="AB2512" s="110"/>
      <c r="AC2512" s="110"/>
      <c r="AE2512" s="105"/>
      <c r="AF2512" s="105"/>
      <c r="AR2512" s="112"/>
    </row>
    <row r="2513" spans="2:44" x14ac:dyDescent="0.25">
      <c r="B2513" s="1" t="str">
        <f>IF(I2513="","",
(IF(N2513=FİLTRE!$H$6,2,0)+IF(FİLTRE!$H$6="TOPLAM",2,0))
)</f>
        <v/>
      </c>
      <c r="C2513">
        <f>IF(FİLTRE!$M$5="",9,(IF(U2513&gt;=FİLTRE!$M$5,1,0)))</f>
        <v>1</v>
      </c>
      <c r="D2513" s="1">
        <f>IF(FİLTRE!$M$6="",9,(IF('SKT LİSTESİ'!P2513&lt;=FİLTRE!$M$6,1,0)))</f>
        <v>1</v>
      </c>
      <c r="E2513" s="25" t="str">
        <f>IF(I2513="","",(COUNTIFS($L$4:L2513,L2513)))</f>
        <v/>
      </c>
      <c r="F2513" s="13">
        <f>IF(OR(B2513&lt;&gt;2,C2513&lt;&gt;1,D2513&lt;&gt;1,H2513&lt;&gt;1),0,
COUNTIFS($B$4:B2513,2,$C$4:C2513,1,$D$4:D2513,1,$H$4:H2513,1))</f>
        <v>0</v>
      </c>
      <c r="G2513" s="26" t="str">
        <f>IF(I2513="","",(COUNTIF($E$4:E2513,E2513)))</f>
        <v/>
      </c>
      <c r="H2513" s="1">
        <f>IF(AND(J2513="SAYIM",FİLTRE!$H$5="RAFTA",U2513&lt;&gt;0),1,0)+
IF(AND(J2513="İADE DEPO",FİLTRE!$H$5="İADE DEPO"),1,0)+
IF(FİLTRE!$H$5="TÜMÜ",1,0)+
IF(AND(J2513="FİRMA İADE",FİLTRE!$H$5="FİRMA İADE"),1,0)+
IF(AND(J2513="İMHA",FİLTRE!$H$5="İMHA"),1,0)</f>
        <v>1</v>
      </c>
      <c r="I2513" s="99"/>
      <c r="J2513" s="100"/>
      <c r="K2513" s="100"/>
      <c r="L2513" s="101"/>
      <c r="M2513" s="102"/>
      <c r="N2513" s="101"/>
      <c r="O2513" s="99"/>
      <c r="P2513" s="103"/>
      <c r="Q2513" s="104"/>
      <c r="R2513" s="50"/>
      <c r="S2513" s="105"/>
      <c r="T2513" s="106"/>
      <c r="U2513" s="107"/>
      <c r="V2513" s="108"/>
      <c r="W2513" s="107"/>
      <c r="X2513" s="107"/>
      <c r="AA2513" s="107"/>
      <c r="AB2513" s="110"/>
      <c r="AC2513" s="110"/>
      <c r="AE2513" s="105"/>
      <c r="AF2513" s="105"/>
      <c r="AR2513" s="112"/>
    </row>
    <row r="2514" spans="2:44" x14ac:dyDescent="0.25">
      <c r="B2514" s="1" t="str">
        <f>IF(I2514="","",
(IF(N2514=FİLTRE!$H$6,2,0)+IF(FİLTRE!$H$6="TOPLAM",2,0))
)</f>
        <v/>
      </c>
      <c r="C2514">
        <f>IF(FİLTRE!$M$5="",9,(IF(U2514&gt;=FİLTRE!$M$5,1,0)))</f>
        <v>1</v>
      </c>
      <c r="D2514" s="1">
        <f>IF(FİLTRE!$M$6="",9,(IF('SKT LİSTESİ'!P2514&lt;=FİLTRE!$M$6,1,0)))</f>
        <v>1</v>
      </c>
      <c r="E2514" s="25" t="str">
        <f>IF(I2514="","",(COUNTIFS($L$4:L2514,L2514)))</f>
        <v/>
      </c>
      <c r="F2514" s="13">
        <f>IF(OR(B2514&lt;&gt;2,C2514&lt;&gt;1,D2514&lt;&gt;1,H2514&lt;&gt;1),0,
COUNTIFS($B$4:B2514,2,$C$4:C2514,1,$D$4:D2514,1,$H$4:H2514,1))</f>
        <v>0</v>
      </c>
      <c r="G2514" s="26" t="str">
        <f>IF(I2514="","",(COUNTIF($E$4:E2514,E2514)))</f>
        <v/>
      </c>
      <c r="H2514" s="1">
        <f>IF(AND(J2514="SAYIM",FİLTRE!$H$5="RAFTA",U2514&lt;&gt;0),1,0)+
IF(AND(J2514="İADE DEPO",FİLTRE!$H$5="İADE DEPO"),1,0)+
IF(FİLTRE!$H$5="TÜMÜ",1,0)+
IF(AND(J2514="FİRMA İADE",FİLTRE!$H$5="FİRMA İADE"),1,0)+
IF(AND(J2514="İMHA",FİLTRE!$H$5="İMHA"),1,0)</f>
        <v>1</v>
      </c>
      <c r="I2514" s="99"/>
      <c r="J2514" s="100"/>
      <c r="K2514" s="100"/>
      <c r="L2514" s="101"/>
      <c r="M2514" s="102"/>
      <c r="N2514" s="101"/>
      <c r="O2514" s="99"/>
      <c r="P2514" s="103"/>
      <c r="Q2514" s="104"/>
      <c r="R2514" s="50"/>
      <c r="S2514" s="105"/>
      <c r="T2514" s="106"/>
      <c r="U2514" s="107"/>
      <c r="V2514" s="108"/>
      <c r="W2514" s="107"/>
      <c r="X2514" s="107"/>
      <c r="AA2514" s="107"/>
      <c r="AB2514" s="110"/>
      <c r="AC2514" s="110"/>
      <c r="AE2514" s="105"/>
      <c r="AF2514" s="105"/>
      <c r="AR2514" s="112"/>
    </row>
    <row r="2515" spans="2:44" x14ac:dyDescent="0.25">
      <c r="B2515" s="1" t="str">
        <f>IF(I2515="","",
(IF(N2515=FİLTRE!$H$6,2,0)+IF(FİLTRE!$H$6="TOPLAM",2,0))
)</f>
        <v/>
      </c>
      <c r="C2515">
        <f>IF(FİLTRE!$M$5="",9,(IF(U2515&gt;=FİLTRE!$M$5,1,0)))</f>
        <v>1</v>
      </c>
      <c r="D2515" s="1">
        <f>IF(FİLTRE!$M$6="",9,(IF('SKT LİSTESİ'!P2515&lt;=FİLTRE!$M$6,1,0)))</f>
        <v>1</v>
      </c>
      <c r="E2515" s="25" t="str">
        <f>IF(I2515="","",(COUNTIFS($L$4:L2515,L2515)))</f>
        <v/>
      </c>
      <c r="F2515" s="13">
        <f>IF(OR(B2515&lt;&gt;2,C2515&lt;&gt;1,D2515&lt;&gt;1,H2515&lt;&gt;1),0,
COUNTIFS($B$4:B2515,2,$C$4:C2515,1,$D$4:D2515,1,$H$4:H2515,1))</f>
        <v>0</v>
      </c>
      <c r="G2515" s="26" t="str">
        <f>IF(I2515="","",(COUNTIF($E$4:E2515,E2515)))</f>
        <v/>
      </c>
      <c r="H2515" s="1">
        <f>IF(AND(J2515="SAYIM",FİLTRE!$H$5="RAFTA",U2515&lt;&gt;0),1,0)+
IF(AND(J2515="İADE DEPO",FİLTRE!$H$5="İADE DEPO"),1,0)+
IF(FİLTRE!$H$5="TÜMÜ",1,0)+
IF(AND(J2515="FİRMA İADE",FİLTRE!$H$5="FİRMA İADE"),1,0)+
IF(AND(J2515="İMHA",FİLTRE!$H$5="İMHA"),1,0)</f>
        <v>1</v>
      </c>
      <c r="I2515" s="99"/>
      <c r="J2515" s="100"/>
      <c r="K2515" s="100"/>
      <c r="L2515" s="101"/>
      <c r="M2515" s="102"/>
      <c r="N2515" s="101"/>
      <c r="O2515" s="99"/>
      <c r="P2515" s="103"/>
      <c r="Q2515" s="104"/>
      <c r="R2515" s="50"/>
      <c r="S2515" s="105"/>
      <c r="T2515" s="106"/>
      <c r="U2515" s="107"/>
      <c r="V2515" s="108"/>
      <c r="W2515" s="107"/>
      <c r="X2515" s="107"/>
      <c r="AA2515" s="107"/>
      <c r="AB2515" s="110"/>
      <c r="AC2515" s="110"/>
      <c r="AE2515" s="105"/>
      <c r="AF2515" s="105"/>
      <c r="AR2515" s="112"/>
    </row>
    <row r="2516" spans="2:44" x14ac:dyDescent="0.25">
      <c r="B2516" s="1" t="str">
        <f>IF(I2516="","",
(IF(N2516=FİLTRE!$H$6,2,0)+IF(FİLTRE!$H$6="TOPLAM",2,0))
)</f>
        <v/>
      </c>
      <c r="C2516">
        <f>IF(FİLTRE!$M$5="",9,(IF(U2516&gt;=FİLTRE!$M$5,1,0)))</f>
        <v>1</v>
      </c>
      <c r="D2516" s="1">
        <f>IF(FİLTRE!$M$6="",9,(IF('SKT LİSTESİ'!P2516&lt;=FİLTRE!$M$6,1,0)))</f>
        <v>1</v>
      </c>
      <c r="E2516" s="25" t="str">
        <f>IF(I2516="","",(COUNTIFS($L$4:L2516,L2516)))</f>
        <v/>
      </c>
      <c r="F2516" s="13">
        <f>IF(OR(B2516&lt;&gt;2,C2516&lt;&gt;1,D2516&lt;&gt;1,H2516&lt;&gt;1),0,
COUNTIFS($B$4:B2516,2,$C$4:C2516,1,$D$4:D2516,1,$H$4:H2516,1))</f>
        <v>0</v>
      </c>
      <c r="G2516" s="26" t="str">
        <f>IF(I2516="","",(COUNTIF($E$4:E2516,E2516)))</f>
        <v/>
      </c>
      <c r="H2516" s="1">
        <f>IF(AND(J2516="SAYIM",FİLTRE!$H$5="RAFTA",U2516&lt;&gt;0),1,0)+
IF(AND(J2516="İADE DEPO",FİLTRE!$H$5="İADE DEPO"),1,0)+
IF(FİLTRE!$H$5="TÜMÜ",1,0)+
IF(AND(J2516="FİRMA İADE",FİLTRE!$H$5="FİRMA İADE"),1,0)+
IF(AND(J2516="İMHA",FİLTRE!$H$5="İMHA"),1,0)</f>
        <v>1</v>
      </c>
      <c r="I2516" s="99"/>
      <c r="J2516" s="100"/>
      <c r="K2516" s="100"/>
      <c r="L2516" s="101"/>
      <c r="M2516" s="102"/>
      <c r="N2516" s="101"/>
      <c r="O2516" s="99"/>
      <c r="P2516" s="103"/>
      <c r="Q2516" s="104"/>
      <c r="R2516" s="50"/>
      <c r="S2516" s="105"/>
      <c r="T2516" s="106"/>
      <c r="U2516" s="107"/>
      <c r="V2516" s="108"/>
      <c r="W2516" s="107"/>
      <c r="X2516" s="107"/>
      <c r="AA2516" s="107"/>
      <c r="AB2516" s="110"/>
      <c r="AC2516" s="110"/>
      <c r="AE2516" s="105"/>
      <c r="AF2516" s="105"/>
      <c r="AR2516" s="112"/>
    </row>
    <row r="2517" spans="2:44" x14ac:dyDescent="0.25">
      <c r="B2517" s="1" t="str">
        <f>IF(I2517="","",
(IF(N2517=FİLTRE!$H$6,2,0)+IF(FİLTRE!$H$6="TOPLAM",2,0))
)</f>
        <v/>
      </c>
      <c r="C2517">
        <f>IF(FİLTRE!$M$5="",9,(IF(U2517&gt;=FİLTRE!$M$5,1,0)))</f>
        <v>1</v>
      </c>
      <c r="D2517" s="1">
        <f>IF(FİLTRE!$M$6="",9,(IF('SKT LİSTESİ'!P2517&lt;=FİLTRE!$M$6,1,0)))</f>
        <v>1</v>
      </c>
      <c r="E2517" s="25" t="str">
        <f>IF(I2517="","",(COUNTIFS($L$4:L2517,L2517)))</f>
        <v/>
      </c>
      <c r="F2517" s="13">
        <f>IF(OR(B2517&lt;&gt;2,C2517&lt;&gt;1,D2517&lt;&gt;1,H2517&lt;&gt;1),0,
COUNTIFS($B$4:B2517,2,$C$4:C2517,1,$D$4:D2517,1,$H$4:H2517,1))</f>
        <v>0</v>
      </c>
      <c r="G2517" s="26" t="str">
        <f>IF(I2517="","",(COUNTIF($E$4:E2517,E2517)))</f>
        <v/>
      </c>
      <c r="H2517" s="1">
        <f>IF(AND(J2517="SAYIM",FİLTRE!$H$5="RAFTA",U2517&lt;&gt;0),1,0)+
IF(AND(J2517="İADE DEPO",FİLTRE!$H$5="İADE DEPO"),1,0)+
IF(FİLTRE!$H$5="TÜMÜ",1,0)+
IF(AND(J2517="FİRMA İADE",FİLTRE!$H$5="FİRMA İADE"),1,0)+
IF(AND(J2517="İMHA",FİLTRE!$H$5="İMHA"),1,0)</f>
        <v>1</v>
      </c>
      <c r="I2517" s="99"/>
      <c r="J2517" s="100"/>
      <c r="K2517" s="100"/>
      <c r="L2517" s="101"/>
      <c r="M2517" s="102"/>
      <c r="N2517" s="101"/>
      <c r="O2517" s="99"/>
      <c r="P2517" s="103"/>
      <c r="Q2517" s="104"/>
      <c r="R2517" s="50"/>
      <c r="S2517" s="105"/>
      <c r="T2517" s="106"/>
      <c r="U2517" s="107"/>
      <c r="V2517" s="108"/>
      <c r="W2517" s="107"/>
      <c r="X2517" s="107"/>
      <c r="AA2517" s="107"/>
      <c r="AB2517" s="110"/>
      <c r="AC2517" s="110"/>
      <c r="AE2517" s="105"/>
      <c r="AF2517" s="105"/>
      <c r="AR2517" s="112"/>
    </row>
    <row r="2518" spans="2:44" x14ac:dyDescent="0.25">
      <c r="B2518" s="1" t="str">
        <f>IF(I2518="","",
(IF(N2518=FİLTRE!$H$6,2,0)+IF(FİLTRE!$H$6="TOPLAM",2,0))
)</f>
        <v/>
      </c>
      <c r="C2518">
        <f>IF(FİLTRE!$M$5="",9,(IF(U2518&gt;=FİLTRE!$M$5,1,0)))</f>
        <v>1</v>
      </c>
      <c r="D2518" s="1">
        <f>IF(FİLTRE!$M$6="",9,(IF('SKT LİSTESİ'!P2518&lt;=FİLTRE!$M$6,1,0)))</f>
        <v>1</v>
      </c>
      <c r="E2518" s="25" t="str">
        <f>IF(I2518="","",(COUNTIFS($L$4:L2518,L2518)))</f>
        <v/>
      </c>
      <c r="F2518" s="13">
        <f>IF(OR(B2518&lt;&gt;2,C2518&lt;&gt;1,D2518&lt;&gt;1,H2518&lt;&gt;1),0,
COUNTIFS($B$4:B2518,2,$C$4:C2518,1,$D$4:D2518,1,$H$4:H2518,1))</f>
        <v>0</v>
      </c>
      <c r="G2518" s="26" t="str">
        <f>IF(I2518="","",(COUNTIF($E$4:E2518,E2518)))</f>
        <v/>
      </c>
      <c r="H2518" s="1">
        <f>IF(AND(J2518="SAYIM",FİLTRE!$H$5="RAFTA",U2518&lt;&gt;0),1,0)+
IF(AND(J2518="İADE DEPO",FİLTRE!$H$5="İADE DEPO"),1,0)+
IF(FİLTRE!$H$5="TÜMÜ",1,0)+
IF(AND(J2518="FİRMA İADE",FİLTRE!$H$5="FİRMA İADE"),1,0)+
IF(AND(J2518="İMHA",FİLTRE!$H$5="İMHA"),1,0)</f>
        <v>1</v>
      </c>
      <c r="I2518" s="99"/>
      <c r="J2518" s="100"/>
      <c r="K2518" s="100"/>
      <c r="L2518" s="101"/>
      <c r="M2518" s="102"/>
      <c r="N2518" s="101"/>
      <c r="O2518" s="99"/>
      <c r="P2518" s="103"/>
      <c r="Q2518" s="104"/>
      <c r="R2518" s="50"/>
      <c r="S2518" s="105"/>
      <c r="T2518" s="106"/>
      <c r="U2518" s="107"/>
      <c r="V2518" s="108"/>
      <c r="W2518" s="107"/>
      <c r="X2518" s="107"/>
      <c r="AA2518" s="107"/>
      <c r="AB2518" s="110"/>
      <c r="AC2518" s="110"/>
      <c r="AE2518" s="105"/>
      <c r="AF2518" s="105"/>
      <c r="AR2518" s="112"/>
    </row>
    <row r="2519" spans="2:44" x14ac:dyDescent="0.25">
      <c r="B2519" s="1" t="str">
        <f>IF(I2519="","",
(IF(N2519=FİLTRE!$H$6,2,0)+IF(FİLTRE!$H$6="TOPLAM",2,0))
)</f>
        <v/>
      </c>
      <c r="C2519">
        <f>IF(FİLTRE!$M$5="",9,(IF(U2519&gt;=FİLTRE!$M$5,1,0)))</f>
        <v>1</v>
      </c>
      <c r="D2519" s="1">
        <f>IF(FİLTRE!$M$6="",9,(IF('SKT LİSTESİ'!P2519&lt;=FİLTRE!$M$6,1,0)))</f>
        <v>1</v>
      </c>
      <c r="E2519" s="25" t="str">
        <f>IF(I2519="","",(COUNTIFS($L$4:L2519,L2519)))</f>
        <v/>
      </c>
      <c r="F2519" s="13">
        <f>IF(OR(B2519&lt;&gt;2,C2519&lt;&gt;1,D2519&lt;&gt;1,H2519&lt;&gt;1),0,
COUNTIFS($B$4:B2519,2,$C$4:C2519,1,$D$4:D2519,1,$H$4:H2519,1))</f>
        <v>0</v>
      </c>
      <c r="G2519" s="26" t="str">
        <f>IF(I2519="","",(COUNTIF($E$4:E2519,E2519)))</f>
        <v/>
      </c>
      <c r="H2519" s="1">
        <f>IF(AND(J2519="SAYIM",FİLTRE!$H$5="RAFTA",U2519&lt;&gt;0),1,0)+
IF(AND(J2519="İADE DEPO",FİLTRE!$H$5="İADE DEPO"),1,0)+
IF(FİLTRE!$H$5="TÜMÜ",1,0)+
IF(AND(J2519="FİRMA İADE",FİLTRE!$H$5="FİRMA İADE"),1,0)+
IF(AND(J2519="İMHA",FİLTRE!$H$5="İMHA"),1,0)</f>
        <v>1</v>
      </c>
      <c r="I2519" s="99"/>
      <c r="J2519" s="100"/>
      <c r="K2519" s="100"/>
      <c r="L2519" s="101"/>
      <c r="M2519" s="102"/>
      <c r="N2519" s="101"/>
      <c r="O2519" s="99"/>
      <c r="P2519" s="103"/>
      <c r="Q2519" s="104"/>
      <c r="R2519" s="50"/>
      <c r="S2519" s="105"/>
      <c r="T2519" s="106"/>
      <c r="U2519" s="107"/>
      <c r="V2519" s="108"/>
      <c r="W2519" s="107"/>
      <c r="X2519" s="107"/>
      <c r="AA2519" s="107"/>
      <c r="AB2519" s="110"/>
      <c r="AC2519" s="110"/>
      <c r="AE2519" s="105"/>
      <c r="AF2519" s="105"/>
      <c r="AR2519" s="112"/>
    </row>
    <row r="2520" spans="2:44" x14ac:dyDescent="0.25">
      <c r="B2520" s="1" t="str">
        <f>IF(I2520="","",
(IF(N2520=FİLTRE!$H$6,2,0)+IF(FİLTRE!$H$6="TOPLAM",2,0))
)</f>
        <v/>
      </c>
      <c r="C2520">
        <f>IF(FİLTRE!$M$5="",9,(IF(U2520&gt;=FİLTRE!$M$5,1,0)))</f>
        <v>1</v>
      </c>
      <c r="D2520" s="1">
        <f>IF(FİLTRE!$M$6="",9,(IF('SKT LİSTESİ'!P2520&lt;=FİLTRE!$M$6,1,0)))</f>
        <v>1</v>
      </c>
      <c r="E2520" s="25" t="str">
        <f>IF(I2520="","",(COUNTIFS($L$4:L2520,L2520)))</f>
        <v/>
      </c>
      <c r="F2520" s="13">
        <f>IF(OR(B2520&lt;&gt;2,C2520&lt;&gt;1,D2520&lt;&gt;1,H2520&lt;&gt;1),0,
COUNTIFS($B$4:B2520,2,$C$4:C2520,1,$D$4:D2520,1,$H$4:H2520,1))</f>
        <v>0</v>
      </c>
      <c r="G2520" s="26" t="str">
        <f>IF(I2520="","",(COUNTIF($E$4:E2520,E2520)))</f>
        <v/>
      </c>
      <c r="H2520" s="1">
        <f>IF(AND(J2520="SAYIM",FİLTRE!$H$5="RAFTA",U2520&lt;&gt;0),1,0)+
IF(AND(J2520="İADE DEPO",FİLTRE!$H$5="İADE DEPO"),1,0)+
IF(FİLTRE!$H$5="TÜMÜ",1,0)+
IF(AND(J2520="FİRMA İADE",FİLTRE!$H$5="FİRMA İADE"),1,0)+
IF(AND(J2520="İMHA",FİLTRE!$H$5="İMHA"),1,0)</f>
        <v>1</v>
      </c>
      <c r="I2520" s="99"/>
      <c r="J2520" s="100"/>
      <c r="K2520" s="100"/>
      <c r="L2520" s="101"/>
      <c r="M2520" s="102"/>
      <c r="N2520" s="101"/>
      <c r="O2520" s="99"/>
      <c r="P2520" s="103"/>
      <c r="Q2520" s="104"/>
      <c r="R2520" s="50"/>
      <c r="S2520" s="105"/>
      <c r="T2520" s="106"/>
      <c r="U2520" s="107"/>
      <c r="V2520" s="108"/>
      <c r="W2520" s="107"/>
      <c r="X2520" s="107"/>
      <c r="AA2520" s="107"/>
      <c r="AB2520" s="110"/>
      <c r="AC2520" s="110"/>
      <c r="AE2520" s="105"/>
      <c r="AF2520" s="105"/>
      <c r="AR2520" s="112"/>
    </row>
    <row r="2521" spans="2:44" x14ac:dyDescent="0.25">
      <c r="B2521" s="1" t="str">
        <f>IF(I2521="","",
(IF(N2521=FİLTRE!$H$6,2,0)+IF(FİLTRE!$H$6="TOPLAM",2,0))
)</f>
        <v/>
      </c>
      <c r="C2521">
        <f>IF(FİLTRE!$M$5="",9,(IF(U2521&gt;=FİLTRE!$M$5,1,0)))</f>
        <v>1</v>
      </c>
      <c r="D2521" s="1">
        <f>IF(FİLTRE!$M$6="",9,(IF('SKT LİSTESİ'!P2521&lt;=FİLTRE!$M$6,1,0)))</f>
        <v>1</v>
      </c>
      <c r="E2521" s="25" t="str">
        <f>IF(I2521="","",(COUNTIFS($L$4:L2521,L2521)))</f>
        <v/>
      </c>
      <c r="F2521" s="13">
        <f>IF(OR(B2521&lt;&gt;2,C2521&lt;&gt;1,D2521&lt;&gt;1,H2521&lt;&gt;1),0,
COUNTIFS($B$4:B2521,2,$C$4:C2521,1,$D$4:D2521,1,$H$4:H2521,1))</f>
        <v>0</v>
      </c>
      <c r="G2521" s="26" t="str">
        <f>IF(I2521="","",(COUNTIF($E$4:E2521,E2521)))</f>
        <v/>
      </c>
      <c r="H2521" s="1">
        <f>IF(AND(J2521="SAYIM",FİLTRE!$H$5="RAFTA",U2521&lt;&gt;0),1,0)+
IF(AND(J2521="İADE DEPO",FİLTRE!$H$5="İADE DEPO"),1,0)+
IF(FİLTRE!$H$5="TÜMÜ",1,0)+
IF(AND(J2521="FİRMA İADE",FİLTRE!$H$5="FİRMA İADE"),1,0)+
IF(AND(J2521="İMHA",FİLTRE!$H$5="İMHA"),1,0)</f>
        <v>1</v>
      </c>
      <c r="I2521" s="99"/>
      <c r="J2521" s="100"/>
      <c r="K2521" s="100"/>
      <c r="L2521" s="101"/>
      <c r="M2521" s="102"/>
      <c r="N2521" s="101"/>
      <c r="O2521" s="99"/>
      <c r="P2521" s="103"/>
      <c r="Q2521" s="104"/>
      <c r="R2521" s="50"/>
      <c r="S2521" s="105"/>
      <c r="T2521" s="106"/>
      <c r="U2521" s="107"/>
      <c r="V2521" s="108"/>
      <c r="W2521" s="107"/>
      <c r="X2521" s="107"/>
      <c r="AA2521" s="107"/>
      <c r="AB2521" s="110"/>
      <c r="AC2521" s="110"/>
      <c r="AE2521" s="105"/>
      <c r="AF2521" s="105"/>
      <c r="AR2521" s="112"/>
    </row>
    <row r="2522" spans="2:44" x14ac:dyDescent="0.25">
      <c r="B2522" s="1" t="str">
        <f>IF(I2522="","",
(IF(N2522=FİLTRE!$H$6,2,0)+IF(FİLTRE!$H$6="TOPLAM",2,0))
)</f>
        <v/>
      </c>
      <c r="C2522">
        <f>IF(FİLTRE!$M$5="",9,(IF(U2522&gt;=FİLTRE!$M$5,1,0)))</f>
        <v>1</v>
      </c>
      <c r="D2522" s="1">
        <f>IF(FİLTRE!$M$6="",9,(IF('SKT LİSTESİ'!P2522&lt;=FİLTRE!$M$6,1,0)))</f>
        <v>1</v>
      </c>
      <c r="E2522" s="25" t="str">
        <f>IF(I2522="","",(COUNTIFS($L$4:L2522,L2522)))</f>
        <v/>
      </c>
      <c r="F2522" s="13">
        <f>IF(OR(B2522&lt;&gt;2,C2522&lt;&gt;1,D2522&lt;&gt;1,H2522&lt;&gt;1),0,
COUNTIFS($B$4:B2522,2,$C$4:C2522,1,$D$4:D2522,1,$H$4:H2522,1))</f>
        <v>0</v>
      </c>
      <c r="G2522" s="26" t="str">
        <f>IF(I2522="","",(COUNTIF($E$4:E2522,E2522)))</f>
        <v/>
      </c>
      <c r="H2522" s="1">
        <f>IF(AND(J2522="SAYIM",FİLTRE!$H$5="RAFTA",U2522&lt;&gt;0),1,0)+
IF(AND(J2522="İADE DEPO",FİLTRE!$H$5="İADE DEPO"),1,0)+
IF(FİLTRE!$H$5="TÜMÜ",1,0)+
IF(AND(J2522="FİRMA İADE",FİLTRE!$H$5="FİRMA İADE"),1,0)+
IF(AND(J2522="İMHA",FİLTRE!$H$5="İMHA"),1,0)</f>
        <v>1</v>
      </c>
      <c r="I2522" s="99"/>
      <c r="J2522" s="100"/>
      <c r="K2522" s="100"/>
      <c r="L2522" s="101"/>
      <c r="M2522" s="102"/>
      <c r="N2522" s="101"/>
      <c r="O2522" s="99"/>
      <c r="P2522" s="103"/>
      <c r="Q2522" s="104"/>
      <c r="R2522" s="50"/>
      <c r="S2522" s="105"/>
      <c r="T2522" s="106"/>
      <c r="U2522" s="107"/>
      <c r="V2522" s="108"/>
      <c r="W2522" s="107"/>
      <c r="X2522" s="107"/>
      <c r="AA2522" s="107"/>
      <c r="AB2522" s="110"/>
      <c r="AC2522" s="110"/>
      <c r="AE2522" s="105"/>
      <c r="AF2522" s="105"/>
      <c r="AR2522" s="112"/>
    </row>
    <row r="2523" spans="2:44" x14ac:dyDescent="0.25">
      <c r="B2523" s="1" t="str">
        <f>IF(I2523="","",
(IF(N2523=FİLTRE!$H$6,2,0)+IF(FİLTRE!$H$6="TOPLAM",2,0))
)</f>
        <v/>
      </c>
      <c r="C2523">
        <f>IF(FİLTRE!$M$5="",9,(IF(U2523&gt;=FİLTRE!$M$5,1,0)))</f>
        <v>1</v>
      </c>
      <c r="D2523" s="1">
        <f>IF(FİLTRE!$M$6="",9,(IF('SKT LİSTESİ'!P2523&lt;=FİLTRE!$M$6,1,0)))</f>
        <v>1</v>
      </c>
      <c r="E2523" s="25" t="str">
        <f>IF(I2523="","",(COUNTIFS($L$4:L2523,L2523)))</f>
        <v/>
      </c>
      <c r="F2523" s="13">
        <f>IF(OR(B2523&lt;&gt;2,C2523&lt;&gt;1,D2523&lt;&gt;1,H2523&lt;&gt;1),0,
COUNTIFS($B$4:B2523,2,$C$4:C2523,1,$D$4:D2523,1,$H$4:H2523,1))</f>
        <v>0</v>
      </c>
      <c r="G2523" s="26" t="str">
        <f>IF(I2523="","",(COUNTIF($E$4:E2523,E2523)))</f>
        <v/>
      </c>
      <c r="H2523" s="1">
        <f>IF(AND(J2523="SAYIM",FİLTRE!$H$5="RAFTA",U2523&lt;&gt;0),1,0)+
IF(AND(J2523="İADE DEPO",FİLTRE!$H$5="İADE DEPO"),1,0)+
IF(FİLTRE!$H$5="TÜMÜ",1,0)+
IF(AND(J2523="FİRMA İADE",FİLTRE!$H$5="FİRMA İADE"),1,0)+
IF(AND(J2523="İMHA",FİLTRE!$H$5="İMHA"),1,0)</f>
        <v>1</v>
      </c>
      <c r="I2523" s="99"/>
      <c r="J2523" s="100"/>
      <c r="K2523" s="100"/>
      <c r="L2523" s="101"/>
      <c r="M2523" s="102"/>
      <c r="N2523" s="101"/>
      <c r="O2523" s="99"/>
      <c r="P2523" s="103"/>
      <c r="Q2523" s="104"/>
      <c r="R2523" s="50"/>
      <c r="S2523" s="105"/>
      <c r="T2523" s="106"/>
      <c r="U2523" s="107"/>
      <c r="V2523" s="108"/>
      <c r="W2523" s="107"/>
      <c r="X2523" s="107"/>
      <c r="AA2523" s="107"/>
      <c r="AB2523" s="110"/>
      <c r="AC2523" s="110"/>
      <c r="AE2523" s="105"/>
      <c r="AF2523" s="105"/>
      <c r="AR2523" s="112"/>
    </row>
    <row r="2524" spans="2:44" x14ac:dyDescent="0.25">
      <c r="B2524" s="1" t="str">
        <f>IF(I2524="","",
(IF(N2524=FİLTRE!$H$6,2,0)+IF(FİLTRE!$H$6="TOPLAM",2,0))
)</f>
        <v/>
      </c>
      <c r="C2524">
        <f>IF(FİLTRE!$M$5="",9,(IF(U2524&gt;=FİLTRE!$M$5,1,0)))</f>
        <v>1</v>
      </c>
      <c r="D2524" s="1">
        <f>IF(FİLTRE!$M$6="",9,(IF('SKT LİSTESİ'!P2524&lt;=FİLTRE!$M$6,1,0)))</f>
        <v>1</v>
      </c>
      <c r="E2524" s="25" t="str">
        <f>IF(I2524="","",(COUNTIFS($L$4:L2524,L2524)))</f>
        <v/>
      </c>
      <c r="F2524" s="13">
        <f>IF(OR(B2524&lt;&gt;2,C2524&lt;&gt;1,D2524&lt;&gt;1,H2524&lt;&gt;1),0,
COUNTIFS($B$4:B2524,2,$C$4:C2524,1,$D$4:D2524,1,$H$4:H2524,1))</f>
        <v>0</v>
      </c>
      <c r="G2524" s="26" t="str">
        <f>IF(I2524="","",(COUNTIF($E$4:E2524,E2524)))</f>
        <v/>
      </c>
      <c r="H2524" s="1">
        <f>IF(AND(J2524="SAYIM",FİLTRE!$H$5="RAFTA",U2524&lt;&gt;0),1,0)+
IF(AND(J2524="İADE DEPO",FİLTRE!$H$5="İADE DEPO"),1,0)+
IF(FİLTRE!$H$5="TÜMÜ",1,0)+
IF(AND(J2524="FİRMA İADE",FİLTRE!$H$5="FİRMA İADE"),1,0)+
IF(AND(J2524="İMHA",FİLTRE!$H$5="İMHA"),1,0)</f>
        <v>1</v>
      </c>
      <c r="I2524" s="99"/>
      <c r="J2524" s="100"/>
      <c r="K2524" s="100"/>
      <c r="L2524" s="101"/>
      <c r="M2524" s="102"/>
      <c r="N2524" s="101"/>
      <c r="O2524" s="99"/>
      <c r="P2524" s="103"/>
      <c r="Q2524" s="104"/>
      <c r="R2524" s="50"/>
      <c r="S2524" s="105"/>
      <c r="T2524" s="106"/>
      <c r="U2524" s="107"/>
      <c r="V2524" s="108"/>
      <c r="W2524" s="107"/>
      <c r="X2524" s="107"/>
      <c r="AA2524" s="107"/>
      <c r="AB2524" s="110"/>
      <c r="AC2524" s="110"/>
      <c r="AE2524" s="105"/>
      <c r="AF2524" s="105"/>
      <c r="AR2524" s="112"/>
    </row>
    <row r="2525" spans="2:44" x14ac:dyDescent="0.25">
      <c r="B2525" s="1" t="str">
        <f>IF(I2525="","",
(IF(N2525=FİLTRE!$H$6,2,0)+IF(FİLTRE!$H$6="TOPLAM",2,0))
)</f>
        <v/>
      </c>
      <c r="C2525">
        <f>IF(FİLTRE!$M$5="",9,(IF(U2525&gt;=FİLTRE!$M$5,1,0)))</f>
        <v>1</v>
      </c>
      <c r="D2525" s="1">
        <f>IF(FİLTRE!$M$6="",9,(IF('SKT LİSTESİ'!P2525&lt;=FİLTRE!$M$6,1,0)))</f>
        <v>1</v>
      </c>
      <c r="E2525" s="25" t="str">
        <f>IF(I2525="","",(COUNTIFS($L$4:L2525,L2525)))</f>
        <v/>
      </c>
      <c r="F2525" s="13">
        <f>IF(OR(B2525&lt;&gt;2,C2525&lt;&gt;1,D2525&lt;&gt;1,H2525&lt;&gt;1),0,
COUNTIFS($B$4:B2525,2,$C$4:C2525,1,$D$4:D2525,1,$H$4:H2525,1))</f>
        <v>0</v>
      </c>
      <c r="G2525" s="26" t="str">
        <f>IF(I2525="","",(COUNTIF($E$4:E2525,E2525)))</f>
        <v/>
      </c>
      <c r="H2525" s="1">
        <f>IF(AND(J2525="SAYIM",FİLTRE!$H$5="RAFTA",U2525&lt;&gt;0),1,0)+
IF(AND(J2525="İADE DEPO",FİLTRE!$H$5="İADE DEPO"),1,0)+
IF(FİLTRE!$H$5="TÜMÜ",1,0)+
IF(AND(J2525="FİRMA İADE",FİLTRE!$H$5="FİRMA İADE"),1,0)+
IF(AND(J2525="İMHA",FİLTRE!$H$5="İMHA"),1,0)</f>
        <v>1</v>
      </c>
      <c r="I2525" s="99"/>
      <c r="J2525" s="100"/>
      <c r="K2525" s="100"/>
      <c r="L2525" s="101"/>
      <c r="M2525" s="102"/>
      <c r="N2525" s="101"/>
      <c r="O2525" s="99"/>
      <c r="P2525" s="103"/>
      <c r="Q2525" s="104"/>
      <c r="R2525" s="50"/>
      <c r="S2525" s="105"/>
      <c r="T2525" s="106"/>
      <c r="U2525" s="107"/>
      <c r="V2525" s="108"/>
      <c r="W2525" s="107"/>
      <c r="X2525" s="107"/>
      <c r="AA2525" s="107"/>
      <c r="AB2525" s="110"/>
      <c r="AC2525" s="110"/>
      <c r="AE2525" s="105"/>
      <c r="AF2525" s="105"/>
      <c r="AR2525" s="112"/>
    </row>
    <row r="2526" spans="2:44" x14ac:dyDescent="0.25">
      <c r="B2526" s="1" t="str">
        <f>IF(I2526="","",
(IF(N2526=FİLTRE!$H$6,2,0)+IF(FİLTRE!$H$6="TOPLAM",2,0))
)</f>
        <v/>
      </c>
      <c r="C2526">
        <f>IF(FİLTRE!$M$5="",9,(IF(U2526&gt;=FİLTRE!$M$5,1,0)))</f>
        <v>1</v>
      </c>
      <c r="D2526" s="1">
        <f>IF(FİLTRE!$M$6="",9,(IF('SKT LİSTESİ'!P2526&lt;=FİLTRE!$M$6,1,0)))</f>
        <v>1</v>
      </c>
      <c r="E2526" s="25" t="str">
        <f>IF(I2526="","",(COUNTIFS($L$4:L2526,L2526)))</f>
        <v/>
      </c>
      <c r="F2526" s="13">
        <f>IF(OR(B2526&lt;&gt;2,C2526&lt;&gt;1,D2526&lt;&gt;1,H2526&lt;&gt;1),0,
COUNTIFS($B$4:B2526,2,$C$4:C2526,1,$D$4:D2526,1,$H$4:H2526,1))</f>
        <v>0</v>
      </c>
      <c r="G2526" s="26" t="str">
        <f>IF(I2526="","",(COUNTIF($E$4:E2526,E2526)))</f>
        <v/>
      </c>
      <c r="H2526" s="1">
        <f>IF(AND(J2526="SAYIM",FİLTRE!$H$5="RAFTA",U2526&lt;&gt;0),1,0)+
IF(AND(J2526="İADE DEPO",FİLTRE!$H$5="İADE DEPO"),1,0)+
IF(FİLTRE!$H$5="TÜMÜ",1,0)+
IF(AND(J2526="FİRMA İADE",FİLTRE!$H$5="FİRMA İADE"),1,0)+
IF(AND(J2526="İMHA",FİLTRE!$H$5="İMHA"),1,0)</f>
        <v>1</v>
      </c>
      <c r="I2526" s="99"/>
      <c r="J2526" s="100"/>
      <c r="K2526" s="100"/>
      <c r="L2526" s="101"/>
      <c r="M2526" s="102"/>
      <c r="N2526" s="101"/>
      <c r="O2526" s="99"/>
      <c r="P2526" s="103"/>
      <c r="Q2526" s="104"/>
      <c r="R2526" s="50"/>
      <c r="S2526" s="105"/>
      <c r="T2526" s="106"/>
      <c r="U2526" s="107"/>
      <c r="V2526" s="108"/>
      <c r="W2526" s="107"/>
      <c r="X2526" s="107"/>
      <c r="AA2526" s="107"/>
      <c r="AB2526" s="110"/>
      <c r="AC2526" s="110"/>
      <c r="AE2526" s="105"/>
      <c r="AF2526" s="105"/>
      <c r="AR2526" s="112"/>
    </row>
    <row r="2527" spans="2:44" x14ac:dyDescent="0.25">
      <c r="B2527" s="1" t="str">
        <f>IF(I2527="","",
(IF(N2527=FİLTRE!$H$6,2,0)+IF(FİLTRE!$H$6="TOPLAM",2,0))
)</f>
        <v/>
      </c>
      <c r="C2527">
        <f>IF(FİLTRE!$M$5="",9,(IF(U2527&gt;=FİLTRE!$M$5,1,0)))</f>
        <v>1</v>
      </c>
      <c r="D2527" s="1">
        <f>IF(FİLTRE!$M$6="",9,(IF('SKT LİSTESİ'!P2527&lt;=FİLTRE!$M$6,1,0)))</f>
        <v>1</v>
      </c>
      <c r="E2527" s="25" t="str">
        <f>IF(I2527="","",(COUNTIFS($L$4:L2527,L2527)))</f>
        <v/>
      </c>
      <c r="F2527" s="13">
        <f>IF(OR(B2527&lt;&gt;2,C2527&lt;&gt;1,D2527&lt;&gt;1,H2527&lt;&gt;1),0,
COUNTIFS($B$4:B2527,2,$C$4:C2527,1,$D$4:D2527,1,$H$4:H2527,1))</f>
        <v>0</v>
      </c>
      <c r="G2527" s="26" t="str">
        <f>IF(I2527="","",(COUNTIF($E$4:E2527,E2527)))</f>
        <v/>
      </c>
      <c r="H2527" s="1">
        <f>IF(AND(J2527="SAYIM",FİLTRE!$H$5="RAFTA",U2527&lt;&gt;0),1,0)+
IF(AND(J2527="İADE DEPO",FİLTRE!$H$5="İADE DEPO"),1,0)+
IF(FİLTRE!$H$5="TÜMÜ",1,0)+
IF(AND(J2527="FİRMA İADE",FİLTRE!$H$5="FİRMA İADE"),1,0)+
IF(AND(J2527="İMHA",FİLTRE!$H$5="İMHA"),1,0)</f>
        <v>1</v>
      </c>
      <c r="I2527" s="99"/>
      <c r="J2527" s="100"/>
      <c r="K2527" s="100"/>
      <c r="L2527" s="101"/>
      <c r="M2527" s="102"/>
      <c r="N2527" s="101"/>
      <c r="O2527" s="99"/>
      <c r="P2527" s="103"/>
      <c r="Q2527" s="104"/>
      <c r="R2527" s="50"/>
      <c r="S2527" s="105"/>
      <c r="T2527" s="106"/>
      <c r="U2527" s="107"/>
      <c r="V2527" s="108"/>
      <c r="W2527" s="107"/>
      <c r="X2527" s="107"/>
      <c r="AA2527" s="107"/>
      <c r="AB2527" s="110"/>
      <c r="AC2527" s="110"/>
      <c r="AE2527" s="105"/>
      <c r="AF2527" s="105"/>
      <c r="AR2527" s="112"/>
    </row>
    <row r="2528" spans="2:44" x14ac:dyDescent="0.25">
      <c r="B2528" s="1" t="str">
        <f>IF(I2528="","",
(IF(N2528=FİLTRE!$H$6,2,0)+IF(FİLTRE!$H$6="TOPLAM",2,0))
)</f>
        <v/>
      </c>
      <c r="C2528">
        <f>IF(FİLTRE!$M$5="",9,(IF(U2528&gt;=FİLTRE!$M$5,1,0)))</f>
        <v>1</v>
      </c>
      <c r="D2528" s="1">
        <f>IF(FİLTRE!$M$6="",9,(IF('SKT LİSTESİ'!P2528&lt;=FİLTRE!$M$6,1,0)))</f>
        <v>1</v>
      </c>
      <c r="E2528" s="25" t="str">
        <f>IF(I2528="","",(COUNTIFS($L$4:L2528,L2528)))</f>
        <v/>
      </c>
      <c r="F2528" s="13">
        <f>IF(OR(B2528&lt;&gt;2,C2528&lt;&gt;1,D2528&lt;&gt;1,H2528&lt;&gt;1),0,
COUNTIFS($B$4:B2528,2,$C$4:C2528,1,$D$4:D2528,1,$H$4:H2528,1))</f>
        <v>0</v>
      </c>
      <c r="G2528" s="26" t="str">
        <f>IF(I2528="","",(COUNTIF($E$4:E2528,E2528)))</f>
        <v/>
      </c>
      <c r="H2528" s="1">
        <f>IF(AND(J2528="SAYIM",FİLTRE!$H$5="RAFTA",U2528&lt;&gt;0),1,0)+
IF(AND(J2528="İADE DEPO",FİLTRE!$H$5="İADE DEPO"),1,0)+
IF(FİLTRE!$H$5="TÜMÜ",1,0)+
IF(AND(J2528="FİRMA İADE",FİLTRE!$H$5="FİRMA İADE"),1,0)+
IF(AND(J2528="İMHA",FİLTRE!$H$5="İMHA"),1,0)</f>
        <v>1</v>
      </c>
      <c r="I2528" s="99"/>
      <c r="J2528" s="100"/>
      <c r="K2528" s="100"/>
      <c r="L2528" s="101"/>
      <c r="M2528" s="102"/>
      <c r="N2528" s="101"/>
      <c r="O2528" s="99"/>
      <c r="P2528" s="103"/>
      <c r="Q2528" s="104"/>
      <c r="R2528" s="50"/>
      <c r="S2528" s="105"/>
      <c r="T2528" s="106"/>
      <c r="U2528" s="107"/>
      <c r="V2528" s="108"/>
      <c r="W2528" s="107"/>
      <c r="X2528" s="107"/>
      <c r="AA2528" s="107"/>
      <c r="AB2528" s="110"/>
      <c r="AC2528" s="110"/>
      <c r="AE2528" s="105"/>
      <c r="AF2528" s="105"/>
      <c r="AR2528" s="112"/>
    </row>
    <row r="2529" spans="2:44" x14ac:dyDescent="0.25">
      <c r="B2529" s="1" t="str">
        <f>IF(I2529="","",
(IF(N2529=FİLTRE!$H$6,2,0)+IF(FİLTRE!$H$6="TOPLAM",2,0))
)</f>
        <v/>
      </c>
      <c r="C2529">
        <f>IF(FİLTRE!$M$5="",9,(IF(U2529&gt;=FİLTRE!$M$5,1,0)))</f>
        <v>1</v>
      </c>
      <c r="D2529" s="1">
        <f>IF(FİLTRE!$M$6="",9,(IF('SKT LİSTESİ'!P2529&lt;=FİLTRE!$M$6,1,0)))</f>
        <v>1</v>
      </c>
      <c r="E2529" s="25" t="str">
        <f>IF(I2529="","",(COUNTIFS($L$4:L2529,L2529)))</f>
        <v/>
      </c>
      <c r="F2529" s="13">
        <f>IF(OR(B2529&lt;&gt;2,C2529&lt;&gt;1,D2529&lt;&gt;1,H2529&lt;&gt;1),0,
COUNTIFS($B$4:B2529,2,$C$4:C2529,1,$D$4:D2529,1,$H$4:H2529,1))</f>
        <v>0</v>
      </c>
      <c r="G2529" s="26" t="str">
        <f>IF(I2529="","",(COUNTIF($E$4:E2529,E2529)))</f>
        <v/>
      </c>
      <c r="H2529" s="1">
        <f>IF(AND(J2529="SAYIM",FİLTRE!$H$5="RAFTA",U2529&lt;&gt;0),1,0)+
IF(AND(J2529="İADE DEPO",FİLTRE!$H$5="İADE DEPO"),1,0)+
IF(FİLTRE!$H$5="TÜMÜ",1,0)+
IF(AND(J2529="FİRMA İADE",FİLTRE!$H$5="FİRMA İADE"),1,0)+
IF(AND(J2529="İMHA",FİLTRE!$H$5="İMHA"),1,0)</f>
        <v>1</v>
      </c>
      <c r="I2529" s="99"/>
      <c r="J2529" s="100"/>
      <c r="K2529" s="100"/>
      <c r="L2529" s="101"/>
      <c r="M2529" s="102"/>
      <c r="N2529" s="101"/>
      <c r="O2529" s="99"/>
      <c r="P2529" s="103"/>
      <c r="Q2529" s="104"/>
      <c r="R2529" s="50"/>
      <c r="S2529" s="105"/>
      <c r="T2529" s="106"/>
      <c r="U2529" s="107"/>
      <c r="V2529" s="108"/>
      <c r="W2529" s="107"/>
      <c r="X2529" s="107"/>
      <c r="AA2529" s="107"/>
      <c r="AB2529" s="110"/>
      <c r="AC2529" s="110"/>
      <c r="AE2529" s="105"/>
      <c r="AF2529" s="105"/>
      <c r="AR2529" s="112"/>
    </row>
    <row r="2530" spans="2:44" x14ac:dyDescent="0.25">
      <c r="B2530" s="1" t="str">
        <f>IF(I2530="","",
(IF(N2530=FİLTRE!$H$6,2,0)+IF(FİLTRE!$H$6="TOPLAM",2,0))
)</f>
        <v/>
      </c>
      <c r="C2530">
        <f>IF(FİLTRE!$M$5="",9,(IF(U2530&gt;=FİLTRE!$M$5,1,0)))</f>
        <v>1</v>
      </c>
      <c r="D2530" s="1">
        <f>IF(FİLTRE!$M$6="",9,(IF('SKT LİSTESİ'!P2530&lt;=FİLTRE!$M$6,1,0)))</f>
        <v>1</v>
      </c>
      <c r="E2530" s="25" t="str">
        <f>IF(I2530="","",(COUNTIFS($L$4:L2530,L2530)))</f>
        <v/>
      </c>
      <c r="F2530" s="13">
        <f>IF(OR(B2530&lt;&gt;2,C2530&lt;&gt;1,D2530&lt;&gt;1,H2530&lt;&gt;1),0,
COUNTIFS($B$4:B2530,2,$C$4:C2530,1,$D$4:D2530,1,$H$4:H2530,1))</f>
        <v>0</v>
      </c>
      <c r="G2530" s="26" t="str">
        <f>IF(I2530="","",(COUNTIF($E$4:E2530,E2530)))</f>
        <v/>
      </c>
      <c r="H2530" s="1">
        <f>IF(AND(J2530="SAYIM",FİLTRE!$H$5="RAFTA",U2530&lt;&gt;0),1,0)+
IF(AND(J2530="İADE DEPO",FİLTRE!$H$5="İADE DEPO"),1,0)+
IF(FİLTRE!$H$5="TÜMÜ",1,0)+
IF(AND(J2530="FİRMA İADE",FİLTRE!$H$5="FİRMA İADE"),1,0)+
IF(AND(J2530="İMHA",FİLTRE!$H$5="İMHA"),1,0)</f>
        <v>1</v>
      </c>
      <c r="I2530" s="99"/>
      <c r="J2530" s="100"/>
      <c r="K2530" s="100"/>
      <c r="L2530" s="101"/>
      <c r="M2530" s="102"/>
      <c r="N2530" s="101"/>
      <c r="O2530" s="99"/>
      <c r="P2530" s="103"/>
      <c r="Q2530" s="104"/>
      <c r="R2530" s="50"/>
      <c r="S2530" s="105"/>
      <c r="T2530" s="106"/>
      <c r="U2530" s="107"/>
      <c r="V2530" s="108"/>
      <c r="W2530" s="107"/>
      <c r="X2530" s="107"/>
      <c r="AA2530" s="107"/>
      <c r="AB2530" s="110"/>
      <c r="AC2530" s="110"/>
      <c r="AE2530" s="105"/>
      <c r="AF2530" s="105"/>
      <c r="AR2530" s="112"/>
    </row>
    <row r="2531" spans="2:44" x14ac:dyDescent="0.25">
      <c r="B2531" s="1" t="str">
        <f>IF(I2531="","",
(IF(N2531=FİLTRE!$H$6,2,0)+IF(FİLTRE!$H$6="TOPLAM",2,0))
)</f>
        <v/>
      </c>
      <c r="C2531">
        <f>IF(FİLTRE!$M$5="",9,(IF(U2531&gt;=FİLTRE!$M$5,1,0)))</f>
        <v>1</v>
      </c>
      <c r="D2531" s="1">
        <f>IF(FİLTRE!$M$6="",9,(IF('SKT LİSTESİ'!P2531&lt;=FİLTRE!$M$6,1,0)))</f>
        <v>1</v>
      </c>
      <c r="E2531" s="25" t="str">
        <f>IF(I2531="","",(COUNTIFS($L$4:L2531,L2531)))</f>
        <v/>
      </c>
      <c r="F2531" s="13">
        <f>IF(OR(B2531&lt;&gt;2,C2531&lt;&gt;1,D2531&lt;&gt;1,H2531&lt;&gt;1),0,
COUNTIFS($B$4:B2531,2,$C$4:C2531,1,$D$4:D2531,1,$H$4:H2531,1))</f>
        <v>0</v>
      </c>
      <c r="G2531" s="26" t="str">
        <f>IF(I2531="","",(COUNTIF($E$4:E2531,E2531)))</f>
        <v/>
      </c>
      <c r="H2531" s="1">
        <f>IF(AND(J2531="SAYIM",FİLTRE!$H$5="RAFTA",U2531&lt;&gt;0),1,0)+
IF(AND(J2531="İADE DEPO",FİLTRE!$H$5="İADE DEPO"),1,0)+
IF(FİLTRE!$H$5="TÜMÜ",1,0)+
IF(AND(J2531="FİRMA İADE",FİLTRE!$H$5="FİRMA İADE"),1,0)+
IF(AND(J2531="İMHA",FİLTRE!$H$5="İMHA"),1,0)</f>
        <v>1</v>
      </c>
      <c r="I2531" s="99"/>
      <c r="J2531" s="100"/>
      <c r="K2531" s="100"/>
      <c r="L2531" s="101"/>
      <c r="M2531" s="102"/>
      <c r="N2531" s="101"/>
      <c r="O2531" s="99"/>
      <c r="P2531" s="103"/>
      <c r="Q2531" s="104"/>
      <c r="R2531" s="50"/>
      <c r="S2531" s="105"/>
      <c r="T2531" s="106"/>
      <c r="U2531" s="107"/>
      <c r="V2531" s="108"/>
      <c r="W2531" s="107"/>
      <c r="X2531" s="107"/>
      <c r="AA2531" s="107"/>
      <c r="AB2531" s="110"/>
      <c r="AC2531" s="110"/>
      <c r="AE2531" s="105"/>
      <c r="AF2531" s="105"/>
      <c r="AR2531" s="112"/>
    </row>
    <row r="2532" spans="2:44" x14ac:dyDescent="0.25">
      <c r="B2532" s="1" t="str">
        <f>IF(I2532="","",
(IF(N2532=FİLTRE!$H$6,2,0)+IF(FİLTRE!$H$6="TOPLAM",2,0))
)</f>
        <v/>
      </c>
      <c r="C2532">
        <f>IF(FİLTRE!$M$5="",9,(IF(U2532&gt;=FİLTRE!$M$5,1,0)))</f>
        <v>1</v>
      </c>
      <c r="D2532" s="1">
        <f>IF(FİLTRE!$M$6="",9,(IF('SKT LİSTESİ'!P2532&lt;=FİLTRE!$M$6,1,0)))</f>
        <v>1</v>
      </c>
      <c r="E2532" s="25" t="str">
        <f>IF(I2532="","",(COUNTIFS($L$4:L2532,L2532)))</f>
        <v/>
      </c>
      <c r="F2532" s="13">
        <f>IF(OR(B2532&lt;&gt;2,C2532&lt;&gt;1,D2532&lt;&gt;1,H2532&lt;&gt;1),0,
COUNTIFS($B$4:B2532,2,$C$4:C2532,1,$D$4:D2532,1,$H$4:H2532,1))</f>
        <v>0</v>
      </c>
      <c r="G2532" s="26" t="str">
        <f>IF(I2532="","",(COUNTIF($E$4:E2532,E2532)))</f>
        <v/>
      </c>
      <c r="H2532" s="1">
        <f>IF(AND(J2532="SAYIM",FİLTRE!$H$5="RAFTA",U2532&lt;&gt;0),1,0)+
IF(AND(J2532="İADE DEPO",FİLTRE!$H$5="İADE DEPO"),1,0)+
IF(FİLTRE!$H$5="TÜMÜ",1,0)+
IF(AND(J2532="FİRMA İADE",FİLTRE!$H$5="FİRMA İADE"),1,0)+
IF(AND(J2532="İMHA",FİLTRE!$H$5="İMHA"),1,0)</f>
        <v>1</v>
      </c>
      <c r="I2532" s="99"/>
      <c r="J2532" s="100"/>
      <c r="K2532" s="100"/>
      <c r="L2532" s="101"/>
      <c r="M2532" s="102"/>
      <c r="N2532" s="101"/>
      <c r="O2532" s="99"/>
      <c r="P2532" s="103"/>
      <c r="Q2532" s="104"/>
      <c r="R2532" s="50"/>
      <c r="S2532" s="105"/>
      <c r="T2532" s="106"/>
      <c r="U2532" s="107"/>
      <c r="V2532" s="108"/>
      <c r="W2532" s="107"/>
      <c r="X2532" s="107"/>
      <c r="AA2532" s="107"/>
      <c r="AB2532" s="110"/>
      <c r="AC2532" s="110"/>
      <c r="AE2532" s="105"/>
      <c r="AF2532" s="105"/>
      <c r="AR2532" s="112"/>
    </row>
    <row r="2533" spans="2:44" x14ac:dyDescent="0.25">
      <c r="B2533" s="1" t="str">
        <f>IF(I2533="","",
(IF(N2533=FİLTRE!$H$6,2,0)+IF(FİLTRE!$H$6="TOPLAM",2,0))
)</f>
        <v/>
      </c>
      <c r="C2533">
        <f>IF(FİLTRE!$M$5="",9,(IF(U2533&gt;=FİLTRE!$M$5,1,0)))</f>
        <v>1</v>
      </c>
      <c r="D2533" s="1">
        <f>IF(FİLTRE!$M$6="",9,(IF('SKT LİSTESİ'!P2533&lt;=FİLTRE!$M$6,1,0)))</f>
        <v>1</v>
      </c>
      <c r="E2533" s="25" t="str">
        <f>IF(I2533="","",(COUNTIFS($L$4:L2533,L2533)))</f>
        <v/>
      </c>
      <c r="F2533" s="13">
        <f>IF(OR(B2533&lt;&gt;2,C2533&lt;&gt;1,D2533&lt;&gt;1,H2533&lt;&gt;1),0,
COUNTIFS($B$4:B2533,2,$C$4:C2533,1,$D$4:D2533,1,$H$4:H2533,1))</f>
        <v>0</v>
      </c>
      <c r="G2533" s="26" t="str">
        <f>IF(I2533="","",(COUNTIF($E$4:E2533,E2533)))</f>
        <v/>
      </c>
      <c r="H2533" s="1">
        <f>IF(AND(J2533="SAYIM",FİLTRE!$H$5="RAFTA",U2533&lt;&gt;0),1,0)+
IF(AND(J2533="İADE DEPO",FİLTRE!$H$5="İADE DEPO"),1,0)+
IF(FİLTRE!$H$5="TÜMÜ",1,0)+
IF(AND(J2533="FİRMA İADE",FİLTRE!$H$5="FİRMA İADE"),1,0)+
IF(AND(J2533="İMHA",FİLTRE!$H$5="İMHA"),1,0)</f>
        <v>1</v>
      </c>
      <c r="I2533" s="99"/>
      <c r="J2533" s="100"/>
      <c r="K2533" s="100"/>
      <c r="L2533" s="101"/>
      <c r="M2533" s="102"/>
      <c r="N2533" s="101"/>
      <c r="O2533" s="99"/>
      <c r="P2533" s="103"/>
      <c r="Q2533" s="104"/>
      <c r="R2533" s="50"/>
      <c r="S2533" s="105"/>
      <c r="T2533" s="106"/>
      <c r="U2533" s="107"/>
      <c r="V2533" s="108"/>
      <c r="W2533" s="107"/>
      <c r="X2533" s="107"/>
      <c r="AA2533" s="107"/>
      <c r="AB2533" s="110"/>
      <c r="AC2533" s="110"/>
      <c r="AE2533" s="105"/>
      <c r="AF2533" s="105"/>
      <c r="AR2533" s="112"/>
    </row>
    <row r="2534" spans="2:44" x14ac:dyDescent="0.25">
      <c r="B2534" s="1" t="str">
        <f>IF(I2534="","",
(IF(N2534=FİLTRE!$H$6,2,0)+IF(FİLTRE!$H$6="TOPLAM",2,0))
)</f>
        <v/>
      </c>
      <c r="C2534">
        <f>IF(FİLTRE!$M$5="",9,(IF(U2534&gt;=FİLTRE!$M$5,1,0)))</f>
        <v>1</v>
      </c>
      <c r="D2534" s="1">
        <f>IF(FİLTRE!$M$6="",9,(IF('SKT LİSTESİ'!P2534&lt;=FİLTRE!$M$6,1,0)))</f>
        <v>1</v>
      </c>
      <c r="E2534" s="25" t="str">
        <f>IF(I2534="","",(COUNTIFS($L$4:L2534,L2534)))</f>
        <v/>
      </c>
      <c r="F2534" s="13">
        <f>IF(OR(B2534&lt;&gt;2,C2534&lt;&gt;1,D2534&lt;&gt;1,H2534&lt;&gt;1),0,
COUNTIFS($B$4:B2534,2,$C$4:C2534,1,$D$4:D2534,1,$H$4:H2534,1))</f>
        <v>0</v>
      </c>
      <c r="G2534" s="26" t="str">
        <f>IF(I2534="","",(COUNTIF($E$4:E2534,E2534)))</f>
        <v/>
      </c>
      <c r="H2534" s="1">
        <f>IF(AND(J2534="SAYIM",FİLTRE!$H$5="RAFTA",U2534&lt;&gt;0),1,0)+
IF(AND(J2534="İADE DEPO",FİLTRE!$H$5="İADE DEPO"),1,0)+
IF(FİLTRE!$H$5="TÜMÜ",1,0)+
IF(AND(J2534="FİRMA İADE",FİLTRE!$H$5="FİRMA İADE"),1,0)+
IF(AND(J2534="İMHA",FİLTRE!$H$5="İMHA"),1,0)</f>
        <v>1</v>
      </c>
      <c r="I2534" s="99"/>
      <c r="J2534" s="100"/>
      <c r="K2534" s="100"/>
      <c r="L2534" s="101"/>
      <c r="M2534" s="102"/>
      <c r="N2534" s="101"/>
      <c r="O2534" s="99"/>
      <c r="P2534" s="103"/>
      <c r="Q2534" s="104"/>
      <c r="R2534" s="50"/>
      <c r="S2534" s="105"/>
      <c r="T2534" s="106"/>
      <c r="U2534" s="107"/>
      <c r="V2534" s="108"/>
      <c r="W2534" s="107"/>
      <c r="X2534" s="107"/>
      <c r="AA2534" s="107"/>
      <c r="AB2534" s="110"/>
      <c r="AC2534" s="110"/>
      <c r="AE2534" s="105"/>
      <c r="AF2534" s="105"/>
      <c r="AR2534" s="112"/>
    </row>
    <row r="2535" spans="2:44" x14ac:dyDescent="0.25">
      <c r="B2535" s="1" t="str">
        <f>IF(I2535="","",
(IF(N2535=FİLTRE!$H$6,2,0)+IF(FİLTRE!$H$6="TOPLAM",2,0))
)</f>
        <v/>
      </c>
      <c r="C2535">
        <f>IF(FİLTRE!$M$5="",9,(IF(U2535&gt;=FİLTRE!$M$5,1,0)))</f>
        <v>1</v>
      </c>
      <c r="D2535" s="1">
        <f>IF(FİLTRE!$M$6="",9,(IF('SKT LİSTESİ'!P2535&lt;=FİLTRE!$M$6,1,0)))</f>
        <v>1</v>
      </c>
      <c r="E2535" s="25" t="str">
        <f>IF(I2535="","",(COUNTIFS($L$4:L2535,L2535)))</f>
        <v/>
      </c>
      <c r="F2535" s="13">
        <f>IF(OR(B2535&lt;&gt;2,C2535&lt;&gt;1,D2535&lt;&gt;1,H2535&lt;&gt;1),0,
COUNTIFS($B$4:B2535,2,$C$4:C2535,1,$D$4:D2535,1,$H$4:H2535,1))</f>
        <v>0</v>
      </c>
      <c r="G2535" s="26" t="str">
        <f>IF(I2535="","",(COUNTIF($E$4:E2535,E2535)))</f>
        <v/>
      </c>
      <c r="H2535" s="1">
        <f>IF(AND(J2535="SAYIM",FİLTRE!$H$5="RAFTA",U2535&lt;&gt;0),1,0)+
IF(AND(J2535="İADE DEPO",FİLTRE!$H$5="İADE DEPO"),1,0)+
IF(FİLTRE!$H$5="TÜMÜ",1,0)+
IF(AND(J2535="FİRMA İADE",FİLTRE!$H$5="FİRMA İADE"),1,0)+
IF(AND(J2535="İMHA",FİLTRE!$H$5="İMHA"),1,0)</f>
        <v>1</v>
      </c>
      <c r="I2535" s="99"/>
      <c r="J2535" s="100"/>
      <c r="K2535" s="100"/>
      <c r="L2535" s="101"/>
      <c r="M2535" s="102"/>
      <c r="N2535" s="101"/>
      <c r="O2535" s="99"/>
      <c r="P2535" s="103"/>
      <c r="Q2535" s="104"/>
      <c r="R2535" s="50"/>
      <c r="S2535" s="105"/>
      <c r="T2535" s="106"/>
      <c r="U2535" s="107"/>
      <c r="V2535" s="108"/>
      <c r="W2535" s="107"/>
      <c r="X2535" s="107"/>
      <c r="AA2535" s="107"/>
      <c r="AB2535" s="110"/>
      <c r="AC2535" s="110"/>
      <c r="AE2535" s="105"/>
      <c r="AF2535" s="105"/>
      <c r="AR2535" s="112"/>
    </row>
    <row r="2536" spans="2:44" x14ac:dyDescent="0.25">
      <c r="B2536" s="1" t="str">
        <f>IF(I2536="","",
(IF(N2536=FİLTRE!$H$6,2,0)+IF(FİLTRE!$H$6="TOPLAM",2,0))
)</f>
        <v/>
      </c>
      <c r="C2536">
        <f>IF(FİLTRE!$M$5="",9,(IF(U2536&gt;=FİLTRE!$M$5,1,0)))</f>
        <v>1</v>
      </c>
      <c r="D2536" s="1">
        <f>IF(FİLTRE!$M$6="",9,(IF('SKT LİSTESİ'!P2536&lt;=FİLTRE!$M$6,1,0)))</f>
        <v>1</v>
      </c>
      <c r="E2536" s="25" t="str">
        <f>IF(I2536="","",(COUNTIFS($L$4:L2536,L2536)))</f>
        <v/>
      </c>
      <c r="F2536" s="13">
        <f>IF(OR(B2536&lt;&gt;2,C2536&lt;&gt;1,D2536&lt;&gt;1,H2536&lt;&gt;1),0,
COUNTIFS($B$4:B2536,2,$C$4:C2536,1,$D$4:D2536,1,$H$4:H2536,1))</f>
        <v>0</v>
      </c>
      <c r="G2536" s="26" t="str">
        <f>IF(I2536="","",(COUNTIF($E$4:E2536,E2536)))</f>
        <v/>
      </c>
      <c r="H2536" s="1">
        <f>IF(AND(J2536="SAYIM",FİLTRE!$H$5="RAFTA",U2536&lt;&gt;0),1,0)+
IF(AND(J2536="İADE DEPO",FİLTRE!$H$5="İADE DEPO"),1,0)+
IF(FİLTRE!$H$5="TÜMÜ",1,0)+
IF(AND(J2536="FİRMA İADE",FİLTRE!$H$5="FİRMA İADE"),1,0)+
IF(AND(J2536="İMHA",FİLTRE!$H$5="İMHA"),1,0)</f>
        <v>1</v>
      </c>
      <c r="I2536" s="99"/>
      <c r="J2536" s="100"/>
      <c r="K2536" s="100"/>
      <c r="L2536" s="101"/>
      <c r="M2536" s="102"/>
      <c r="N2536" s="101"/>
      <c r="O2536" s="99"/>
      <c r="P2536" s="103"/>
      <c r="Q2536" s="104"/>
      <c r="R2536" s="50"/>
      <c r="S2536" s="105"/>
      <c r="T2536" s="106"/>
      <c r="U2536" s="107"/>
      <c r="V2536" s="108"/>
      <c r="W2536" s="107"/>
      <c r="X2536" s="107"/>
      <c r="AA2536" s="107"/>
      <c r="AB2536" s="110"/>
      <c r="AC2536" s="110"/>
      <c r="AE2536" s="105"/>
      <c r="AF2536" s="105"/>
      <c r="AR2536" s="112"/>
    </row>
    <row r="2537" spans="2:44" x14ac:dyDescent="0.25">
      <c r="B2537" s="1" t="str">
        <f>IF(I2537="","",
(IF(N2537=FİLTRE!$H$6,2,0)+IF(FİLTRE!$H$6="TOPLAM",2,0))
)</f>
        <v/>
      </c>
      <c r="C2537">
        <f>IF(FİLTRE!$M$5="",9,(IF(U2537&gt;=FİLTRE!$M$5,1,0)))</f>
        <v>1</v>
      </c>
      <c r="D2537" s="1">
        <f>IF(FİLTRE!$M$6="",9,(IF('SKT LİSTESİ'!P2537&lt;=FİLTRE!$M$6,1,0)))</f>
        <v>1</v>
      </c>
      <c r="E2537" s="25" t="str">
        <f>IF(I2537="","",(COUNTIFS($L$4:L2537,L2537)))</f>
        <v/>
      </c>
      <c r="F2537" s="13">
        <f>IF(OR(B2537&lt;&gt;2,C2537&lt;&gt;1,D2537&lt;&gt;1,H2537&lt;&gt;1),0,
COUNTIFS($B$4:B2537,2,$C$4:C2537,1,$D$4:D2537,1,$H$4:H2537,1))</f>
        <v>0</v>
      </c>
      <c r="G2537" s="26" t="str">
        <f>IF(I2537="","",(COUNTIF($E$4:E2537,E2537)))</f>
        <v/>
      </c>
      <c r="H2537" s="1">
        <f>IF(AND(J2537="SAYIM",FİLTRE!$H$5="RAFTA",U2537&lt;&gt;0),1,0)+
IF(AND(J2537="İADE DEPO",FİLTRE!$H$5="İADE DEPO"),1,0)+
IF(FİLTRE!$H$5="TÜMÜ",1,0)+
IF(AND(J2537="FİRMA İADE",FİLTRE!$H$5="FİRMA İADE"),1,0)+
IF(AND(J2537="İMHA",FİLTRE!$H$5="İMHA"),1,0)</f>
        <v>1</v>
      </c>
      <c r="I2537" s="99"/>
      <c r="J2537" s="100"/>
      <c r="K2537" s="100"/>
      <c r="L2537" s="101"/>
      <c r="M2537" s="102"/>
      <c r="N2537" s="101"/>
      <c r="O2537" s="99"/>
      <c r="P2537" s="103"/>
      <c r="Q2537" s="104"/>
      <c r="R2537" s="50"/>
      <c r="S2537" s="105"/>
      <c r="T2537" s="106"/>
      <c r="U2537" s="107"/>
      <c r="V2537" s="108"/>
      <c r="W2537" s="107"/>
      <c r="X2537" s="107"/>
      <c r="AA2537" s="107"/>
      <c r="AB2537" s="110"/>
      <c r="AC2537" s="110"/>
      <c r="AE2537" s="105"/>
      <c r="AF2537" s="105"/>
      <c r="AR2537" s="112"/>
    </row>
    <row r="2538" spans="2:44" x14ac:dyDescent="0.25">
      <c r="B2538" s="1" t="str">
        <f>IF(I2538="","",
(IF(N2538=FİLTRE!$H$6,2,0)+IF(FİLTRE!$H$6="TOPLAM",2,0))
)</f>
        <v/>
      </c>
      <c r="C2538">
        <f>IF(FİLTRE!$M$5="",9,(IF(U2538&gt;=FİLTRE!$M$5,1,0)))</f>
        <v>1</v>
      </c>
      <c r="D2538" s="1">
        <f>IF(FİLTRE!$M$6="",9,(IF('SKT LİSTESİ'!P2538&lt;=FİLTRE!$M$6,1,0)))</f>
        <v>1</v>
      </c>
      <c r="E2538" s="25" t="str">
        <f>IF(I2538="","",(COUNTIFS($L$4:L2538,L2538)))</f>
        <v/>
      </c>
      <c r="F2538" s="13">
        <f>IF(OR(B2538&lt;&gt;2,C2538&lt;&gt;1,D2538&lt;&gt;1,H2538&lt;&gt;1),0,
COUNTIFS($B$4:B2538,2,$C$4:C2538,1,$D$4:D2538,1,$H$4:H2538,1))</f>
        <v>0</v>
      </c>
      <c r="G2538" s="26" t="str">
        <f>IF(I2538="","",(COUNTIF($E$4:E2538,E2538)))</f>
        <v/>
      </c>
      <c r="H2538" s="1">
        <f>IF(AND(J2538="SAYIM",FİLTRE!$H$5="RAFTA",U2538&lt;&gt;0),1,0)+
IF(AND(J2538="İADE DEPO",FİLTRE!$H$5="İADE DEPO"),1,0)+
IF(FİLTRE!$H$5="TÜMÜ",1,0)+
IF(AND(J2538="FİRMA İADE",FİLTRE!$H$5="FİRMA İADE"),1,0)+
IF(AND(J2538="İMHA",FİLTRE!$H$5="İMHA"),1,0)</f>
        <v>1</v>
      </c>
      <c r="I2538" s="99"/>
      <c r="J2538" s="100"/>
      <c r="K2538" s="100"/>
      <c r="L2538" s="101"/>
      <c r="M2538" s="102"/>
      <c r="N2538" s="101"/>
      <c r="O2538" s="99"/>
      <c r="P2538" s="103"/>
      <c r="Q2538" s="104"/>
      <c r="R2538" s="50"/>
      <c r="S2538" s="105"/>
      <c r="T2538" s="106"/>
      <c r="U2538" s="107"/>
      <c r="V2538" s="108"/>
      <c r="W2538" s="107"/>
      <c r="X2538" s="107"/>
      <c r="AA2538" s="107"/>
      <c r="AB2538" s="110"/>
      <c r="AC2538" s="110"/>
      <c r="AE2538" s="105"/>
      <c r="AF2538" s="105"/>
      <c r="AR2538" s="112"/>
    </row>
    <row r="2539" spans="2:44" x14ac:dyDescent="0.25">
      <c r="B2539" s="1" t="str">
        <f>IF(I2539="","",
(IF(N2539=FİLTRE!$H$6,2,0)+IF(FİLTRE!$H$6="TOPLAM",2,0))
)</f>
        <v/>
      </c>
      <c r="C2539">
        <f>IF(FİLTRE!$M$5="",9,(IF(U2539&gt;=FİLTRE!$M$5,1,0)))</f>
        <v>1</v>
      </c>
      <c r="D2539" s="1">
        <f>IF(FİLTRE!$M$6="",9,(IF('SKT LİSTESİ'!P2539&lt;=FİLTRE!$M$6,1,0)))</f>
        <v>1</v>
      </c>
      <c r="E2539" s="25" t="str">
        <f>IF(I2539="","",(COUNTIFS($L$4:L2539,L2539)))</f>
        <v/>
      </c>
      <c r="F2539" s="13">
        <f>IF(OR(B2539&lt;&gt;2,C2539&lt;&gt;1,D2539&lt;&gt;1,H2539&lt;&gt;1),0,
COUNTIFS($B$4:B2539,2,$C$4:C2539,1,$D$4:D2539,1,$H$4:H2539,1))</f>
        <v>0</v>
      </c>
      <c r="G2539" s="26" t="str">
        <f>IF(I2539="","",(COUNTIF($E$4:E2539,E2539)))</f>
        <v/>
      </c>
      <c r="H2539" s="1">
        <f>IF(AND(J2539="SAYIM",FİLTRE!$H$5="RAFTA",U2539&lt;&gt;0),1,0)+
IF(AND(J2539="İADE DEPO",FİLTRE!$H$5="İADE DEPO"),1,0)+
IF(FİLTRE!$H$5="TÜMÜ",1,0)+
IF(AND(J2539="FİRMA İADE",FİLTRE!$H$5="FİRMA İADE"),1,0)+
IF(AND(J2539="İMHA",FİLTRE!$H$5="İMHA"),1,0)</f>
        <v>1</v>
      </c>
      <c r="I2539" s="99"/>
      <c r="J2539" s="100"/>
      <c r="K2539" s="100"/>
      <c r="L2539" s="101"/>
      <c r="M2539" s="102"/>
      <c r="N2539" s="101"/>
      <c r="O2539" s="99"/>
      <c r="P2539" s="103"/>
      <c r="Q2539" s="104"/>
      <c r="R2539" s="50"/>
      <c r="S2539" s="105"/>
      <c r="T2539" s="106"/>
      <c r="U2539" s="107"/>
      <c r="V2539" s="108"/>
      <c r="W2539" s="107"/>
      <c r="X2539" s="107"/>
      <c r="AA2539" s="107"/>
      <c r="AB2539" s="110"/>
      <c r="AC2539" s="110"/>
      <c r="AE2539" s="105"/>
      <c r="AF2539" s="105"/>
      <c r="AR2539" s="112"/>
    </row>
    <row r="2540" spans="2:44" x14ac:dyDescent="0.25">
      <c r="B2540" s="1" t="str">
        <f>IF(I2540="","",
(IF(N2540=FİLTRE!$H$6,2,0)+IF(FİLTRE!$H$6="TOPLAM",2,0))
)</f>
        <v/>
      </c>
      <c r="C2540">
        <f>IF(FİLTRE!$M$5="",9,(IF(U2540&gt;=FİLTRE!$M$5,1,0)))</f>
        <v>1</v>
      </c>
      <c r="D2540" s="1">
        <f>IF(FİLTRE!$M$6="",9,(IF('SKT LİSTESİ'!P2540&lt;=FİLTRE!$M$6,1,0)))</f>
        <v>1</v>
      </c>
      <c r="E2540" s="25" t="str">
        <f>IF(I2540="","",(COUNTIFS($L$4:L2540,L2540)))</f>
        <v/>
      </c>
      <c r="F2540" s="13">
        <f>IF(OR(B2540&lt;&gt;2,C2540&lt;&gt;1,D2540&lt;&gt;1,H2540&lt;&gt;1),0,
COUNTIFS($B$4:B2540,2,$C$4:C2540,1,$D$4:D2540,1,$H$4:H2540,1))</f>
        <v>0</v>
      </c>
      <c r="G2540" s="26" t="str">
        <f>IF(I2540="","",(COUNTIF($E$4:E2540,E2540)))</f>
        <v/>
      </c>
      <c r="H2540" s="1">
        <f>IF(AND(J2540="SAYIM",FİLTRE!$H$5="RAFTA",U2540&lt;&gt;0),1,0)+
IF(AND(J2540="İADE DEPO",FİLTRE!$H$5="İADE DEPO"),1,0)+
IF(FİLTRE!$H$5="TÜMÜ",1,0)+
IF(AND(J2540="FİRMA İADE",FİLTRE!$H$5="FİRMA İADE"),1,0)+
IF(AND(J2540="İMHA",FİLTRE!$H$5="İMHA"),1,0)</f>
        <v>1</v>
      </c>
      <c r="I2540" s="99"/>
      <c r="J2540" s="100"/>
      <c r="K2540" s="100"/>
      <c r="L2540" s="101"/>
      <c r="M2540" s="102"/>
      <c r="N2540" s="101"/>
      <c r="O2540" s="99"/>
      <c r="P2540" s="103"/>
      <c r="Q2540" s="104"/>
      <c r="R2540" s="50"/>
      <c r="S2540" s="105"/>
      <c r="T2540" s="106"/>
      <c r="U2540" s="107"/>
      <c r="V2540" s="108"/>
      <c r="W2540" s="107"/>
      <c r="X2540" s="107"/>
      <c r="AA2540" s="107"/>
      <c r="AB2540" s="110"/>
      <c r="AC2540" s="110"/>
      <c r="AE2540" s="105"/>
      <c r="AF2540" s="105"/>
      <c r="AR2540" s="112"/>
    </row>
    <row r="2541" spans="2:44" x14ac:dyDescent="0.25">
      <c r="B2541" s="1" t="str">
        <f>IF(I2541="","",
(IF(N2541=FİLTRE!$H$6,2,0)+IF(FİLTRE!$H$6="TOPLAM",2,0))
)</f>
        <v/>
      </c>
      <c r="C2541">
        <f>IF(FİLTRE!$M$5="",9,(IF(U2541&gt;=FİLTRE!$M$5,1,0)))</f>
        <v>1</v>
      </c>
      <c r="D2541" s="1">
        <f>IF(FİLTRE!$M$6="",9,(IF('SKT LİSTESİ'!P2541&lt;=FİLTRE!$M$6,1,0)))</f>
        <v>1</v>
      </c>
      <c r="E2541" s="25" t="str">
        <f>IF(I2541="","",(COUNTIFS($L$4:L2541,L2541)))</f>
        <v/>
      </c>
      <c r="F2541" s="13">
        <f>IF(OR(B2541&lt;&gt;2,C2541&lt;&gt;1,D2541&lt;&gt;1,H2541&lt;&gt;1),0,
COUNTIFS($B$4:B2541,2,$C$4:C2541,1,$D$4:D2541,1,$H$4:H2541,1))</f>
        <v>0</v>
      </c>
      <c r="G2541" s="26" t="str">
        <f>IF(I2541="","",(COUNTIF($E$4:E2541,E2541)))</f>
        <v/>
      </c>
      <c r="H2541" s="1">
        <f>IF(AND(J2541="SAYIM",FİLTRE!$H$5="RAFTA",U2541&lt;&gt;0),1,0)+
IF(AND(J2541="İADE DEPO",FİLTRE!$H$5="İADE DEPO"),1,0)+
IF(FİLTRE!$H$5="TÜMÜ",1,0)+
IF(AND(J2541="FİRMA İADE",FİLTRE!$H$5="FİRMA İADE"),1,0)+
IF(AND(J2541="İMHA",FİLTRE!$H$5="İMHA"),1,0)</f>
        <v>1</v>
      </c>
      <c r="I2541" s="99"/>
      <c r="J2541" s="100"/>
      <c r="K2541" s="100"/>
      <c r="L2541" s="101"/>
      <c r="M2541" s="102"/>
      <c r="N2541" s="101"/>
      <c r="O2541" s="99"/>
      <c r="P2541" s="103"/>
      <c r="Q2541" s="104"/>
      <c r="R2541" s="50"/>
      <c r="S2541" s="105"/>
      <c r="T2541" s="106"/>
      <c r="U2541" s="107"/>
      <c r="V2541" s="108"/>
      <c r="W2541" s="107"/>
      <c r="X2541" s="107"/>
      <c r="AA2541" s="107"/>
      <c r="AB2541" s="110"/>
      <c r="AC2541" s="110"/>
      <c r="AE2541" s="105"/>
      <c r="AF2541" s="105"/>
      <c r="AR2541" s="112"/>
    </row>
    <row r="2542" spans="2:44" x14ac:dyDescent="0.25">
      <c r="B2542" s="1" t="str">
        <f>IF(I2542="","",
(IF(N2542=FİLTRE!$H$6,2,0)+IF(FİLTRE!$H$6="TOPLAM",2,0))
)</f>
        <v/>
      </c>
      <c r="C2542">
        <f>IF(FİLTRE!$M$5="",9,(IF(U2542&gt;=FİLTRE!$M$5,1,0)))</f>
        <v>1</v>
      </c>
      <c r="D2542" s="1">
        <f>IF(FİLTRE!$M$6="",9,(IF('SKT LİSTESİ'!P2542&lt;=FİLTRE!$M$6,1,0)))</f>
        <v>1</v>
      </c>
      <c r="E2542" s="25" t="str">
        <f>IF(I2542="","",(COUNTIFS($L$4:L2542,L2542)))</f>
        <v/>
      </c>
      <c r="F2542" s="13">
        <f>IF(OR(B2542&lt;&gt;2,C2542&lt;&gt;1,D2542&lt;&gt;1,H2542&lt;&gt;1),0,
COUNTIFS($B$4:B2542,2,$C$4:C2542,1,$D$4:D2542,1,$H$4:H2542,1))</f>
        <v>0</v>
      </c>
      <c r="G2542" s="26" t="str">
        <f>IF(I2542="","",(COUNTIF($E$4:E2542,E2542)))</f>
        <v/>
      </c>
      <c r="H2542" s="1">
        <f>IF(AND(J2542="SAYIM",FİLTRE!$H$5="RAFTA",U2542&lt;&gt;0),1,0)+
IF(AND(J2542="İADE DEPO",FİLTRE!$H$5="İADE DEPO"),1,0)+
IF(FİLTRE!$H$5="TÜMÜ",1,0)+
IF(AND(J2542="FİRMA İADE",FİLTRE!$H$5="FİRMA İADE"),1,0)+
IF(AND(J2542="İMHA",FİLTRE!$H$5="İMHA"),1,0)</f>
        <v>1</v>
      </c>
      <c r="I2542" s="99"/>
      <c r="J2542" s="100"/>
      <c r="K2542" s="100"/>
      <c r="L2542" s="101"/>
      <c r="M2542" s="102"/>
      <c r="N2542" s="101"/>
      <c r="O2542" s="99"/>
      <c r="P2542" s="103"/>
      <c r="Q2542" s="104"/>
      <c r="R2542" s="50"/>
      <c r="S2542" s="105"/>
      <c r="T2542" s="106"/>
      <c r="U2542" s="107"/>
      <c r="V2542" s="108"/>
      <c r="W2542" s="107"/>
      <c r="X2542" s="107"/>
      <c r="AA2542" s="107"/>
      <c r="AB2542" s="110"/>
      <c r="AC2542" s="110"/>
      <c r="AE2542" s="105"/>
      <c r="AF2542" s="105"/>
      <c r="AR2542" s="112"/>
    </row>
    <row r="2543" spans="2:44" x14ac:dyDescent="0.25">
      <c r="B2543" s="1" t="str">
        <f>IF(I2543="","",
(IF(N2543=FİLTRE!$H$6,2,0)+IF(FİLTRE!$H$6="TOPLAM",2,0))
)</f>
        <v/>
      </c>
      <c r="C2543">
        <f>IF(FİLTRE!$M$5="",9,(IF(U2543&gt;=FİLTRE!$M$5,1,0)))</f>
        <v>1</v>
      </c>
      <c r="D2543" s="1">
        <f>IF(FİLTRE!$M$6="",9,(IF('SKT LİSTESİ'!P2543&lt;=FİLTRE!$M$6,1,0)))</f>
        <v>1</v>
      </c>
      <c r="E2543" s="25" t="str">
        <f>IF(I2543="","",(COUNTIFS($L$4:L2543,L2543)))</f>
        <v/>
      </c>
      <c r="F2543" s="13">
        <f>IF(OR(B2543&lt;&gt;2,C2543&lt;&gt;1,D2543&lt;&gt;1,H2543&lt;&gt;1),0,
COUNTIFS($B$4:B2543,2,$C$4:C2543,1,$D$4:D2543,1,$H$4:H2543,1))</f>
        <v>0</v>
      </c>
      <c r="G2543" s="26" t="str">
        <f>IF(I2543="","",(COUNTIF($E$4:E2543,E2543)))</f>
        <v/>
      </c>
      <c r="H2543" s="1">
        <f>IF(AND(J2543="SAYIM",FİLTRE!$H$5="RAFTA",U2543&lt;&gt;0),1,0)+
IF(AND(J2543="İADE DEPO",FİLTRE!$H$5="İADE DEPO"),1,0)+
IF(FİLTRE!$H$5="TÜMÜ",1,0)+
IF(AND(J2543="FİRMA İADE",FİLTRE!$H$5="FİRMA İADE"),1,0)+
IF(AND(J2543="İMHA",FİLTRE!$H$5="İMHA"),1,0)</f>
        <v>1</v>
      </c>
      <c r="I2543" s="99"/>
      <c r="J2543" s="100"/>
      <c r="K2543" s="100"/>
      <c r="L2543" s="101"/>
      <c r="M2543" s="102"/>
      <c r="N2543" s="101"/>
      <c r="O2543" s="99"/>
      <c r="P2543" s="103"/>
      <c r="Q2543" s="104"/>
      <c r="R2543" s="50"/>
      <c r="S2543" s="105"/>
      <c r="T2543" s="106"/>
      <c r="U2543" s="107"/>
      <c r="V2543" s="108"/>
      <c r="W2543" s="107"/>
      <c r="X2543" s="107"/>
      <c r="AA2543" s="107"/>
      <c r="AB2543" s="110"/>
      <c r="AC2543" s="110"/>
      <c r="AE2543" s="105"/>
      <c r="AF2543" s="105"/>
      <c r="AR2543" s="112"/>
    </row>
    <row r="2544" spans="2:44" x14ac:dyDescent="0.25">
      <c r="B2544" s="1" t="str">
        <f>IF(I2544="","",
(IF(N2544=FİLTRE!$H$6,2,0)+IF(FİLTRE!$H$6="TOPLAM",2,0))
)</f>
        <v/>
      </c>
      <c r="C2544">
        <f>IF(FİLTRE!$M$5="",9,(IF(U2544&gt;=FİLTRE!$M$5,1,0)))</f>
        <v>1</v>
      </c>
      <c r="D2544" s="1">
        <f>IF(FİLTRE!$M$6="",9,(IF('SKT LİSTESİ'!P2544&lt;=FİLTRE!$M$6,1,0)))</f>
        <v>1</v>
      </c>
      <c r="E2544" s="25" t="str">
        <f>IF(I2544="","",(COUNTIFS($L$4:L2544,L2544)))</f>
        <v/>
      </c>
      <c r="F2544" s="13">
        <f>IF(OR(B2544&lt;&gt;2,C2544&lt;&gt;1,D2544&lt;&gt;1,H2544&lt;&gt;1),0,
COUNTIFS($B$4:B2544,2,$C$4:C2544,1,$D$4:D2544,1,$H$4:H2544,1))</f>
        <v>0</v>
      </c>
      <c r="G2544" s="26" t="str">
        <f>IF(I2544="","",(COUNTIF($E$4:E2544,E2544)))</f>
        <v/>
      </c>
      <c r="H2544" s="1">
        <f>IF(AND(J2544="SAYIM",FİLTRE!$H$5="RAFTA",U2544&lt;&gt;0),1,0)+
IF(AND(J2544="İADE DEPO",FİLTRE!$H$5="İADE DEPO"),1,0)+
IF(FİLTRE!$H$5="TÜMÜ",1,0)+
IF(AND(J2544="FİRMA İADE",FİLTRE!$H$5="FİRMA İADE"),1,0)+
IF(AND(J2544="İMHA",FİLTRE!$H$5="İMHA"),1,0)</f>
        <v>1</v>
      </c>
      <c r="I2544" s="99"/>
      <c r="J2544" s="100"/>
      <c r="K2544" s="100"/>
      <c r="L2544" s="101"/>
      <c r="M2544" s="102"/>
      <c r="N2544" s="101"/>
      <c r="O2544" s="99"/>
      <c r="P2544" s="103"/>
      <c r="Q2544" s="104"/>
      <c r="R2544" s="50"/>
      <c r="S2544" s="105"/>
      <c r="T2544" s="106"/>
      <c r="U2544" s="107"/>
      <c r="V2544" s="108"/>
      <c r="W2544" s="107"/>
      <c r="X2544" s="107"/>
      <c r="AA2544" s="107"/>
      <c r="AB2544" s="110"/>
      <c r="AC2544" s="110"/>
      <c r="AE2544" s="105"/>
      <c r="AF2544" s="105"/>
      <c r="AR2544" s="112"/>
    </row>
    <row r="2545" spans="2:44" x14ac:dyDescent="0.25">
      <c r="B2545" s="1" t="str">
        <f>IF(I2545="","",
(IF(N2545=FİLTRE!$H$6,2,0)+IF(FİLTRE!$H$6="TOPLAM",2,0))
)</f>
        <v/>
      </c>
      <c r="C2545">
        <f>IF(FİLTRE!$M$5="",9,(IF(U2545&gt;=FİLTRE!$M$5,1,0)))</f>
        <v>1</v>
      </c>
      <c r="D2545" s="1">
        <f>IF(FİLTRE!$M$6="",9,(IF('SKT LİSTESİ'!P2545&lt;=FİLTRE!$M$6,1,0)))</f>
        <v>1</v>
      </c>
      <c r="E2545" s="25" t="str">
        <f>IF(I2545="","",(COUNTIFS($L$4:L2545,L2545)))</f>
        <v/>
      </c>
      <c r="F2545" s="13">
        <f>IF(OR(B2545&lt;&gt;2,C2545&lt;&gt;1,D2545&lt;&gt;1,H2545&lt;&gt;1),0,
COUNTIFS($B$4:B2545,2,$C$4:C2545,1,$D$4:D2545,1,$H$4:H2545,1))</f>
        <v>0</v>
      </c>
      <c r="G2545" s="26" t="str">
        <f>IF(I2545="","",(COUNTIF($E$4:E2545,E2545)))</f>
        <v/>
      </c>
      <c r="H2545" s="1">
        <f>IF(AND(J2545="SAYIM",FİLTRE!$H$5="RAFTA",U2545&lt;&gt;0),1,0)+
IF(AND(J2545="İADE DEPO",FİLTRE!$H$5="İADE DEPO"),1,0)+
IF(FİLTRE!$H$5="TÜMÜ",1,0)+
IF(AND(J2545="FİRMA İADE",FİLTRE!$H$5="FİRMA İADE"),1,0)+
IF(AND(J2545="İMHA",FİLTRE!$H$5="İMHA"),1,0)</f>
        <v>1</v>
      </c>
      <c r="I2545" s="99"/>
      <c r="J2545" s="100"/>
      <c r="K2545" s="100"/>
      <c r="L2545" s="101"/>
      <c r="M2545" s="102"/>
      <c r="N2545" s="101"/>
      <c r="O2545" s="99"/>
      <c r="P2545" s="103"/>
      <c r="Q2545" s="104"/>
      <c r="R2545" s="50"/>
      <c r="S2545" s="105"/>
      <c r="T2545" s="106"/>
      <c r="U2545" s="107"/>
      <c r="V2545" s="108"/>
      <c r="W2545" s="107"/>
      <c r="X2545" s="107"/>
      <c r="AA2545" s="107"/>
      <c r="AB2545" s="110"/>
      <c r="AC2545" s="110"/>
      <c r="AE2545" s="105"/>
      <c r="AF2545" s="105"/>
      <c r="AR2545" s="112"/>
    </row>
    <row r="2546" spans="2:44" x14ac:dyDescent="0.25">
      <c r="B2546" s="1" t="str">
        <f>IF(I2546="","",
(IF(N2546=FİLTRE!$H$6,2,0)+IF(FİLTRE!$H$6="TOPLAM",2,0))
)</f>
        <v/>
      </c>
      <c r="C2546">
        <f>IF(FİLTRE!$M$5="",9,(IF(U2546&gt;=FİLTRE!$M$5,1,0)))</f>
        <v>1</v>
      </c>
      <c r="D2546" s="1">
        <f>IF(FİLTRE!$M$6="",9,(IF('SKT LİSTESİ'!P2546&lt;=FİLTRE!$M$6,1,0)))</f>
        <v>1</v>
      </c>
      <c r="E2546" s="25" t="str">
        <f>IF(I2546="","",(COUNTIFS($L$4:L2546,L2546)))</f>
        <v/>
      </c>
      <c r="F2546" s="13">
        <f>IF(OR(B2546&lt;&gt;2,C2546&lt;&gt;1,D2546&lt;&gt;1,H2546&lt;&gt;1),0,
COUNTIFS($B$4:B2546,2,$C$4:C2546,1,$D$4:D2546,1,$H$4:H2546,1))</f>
        <v>0</v>
      </c>
      <c r="G2546" s="26" t="str">
        <f>IF(I2546="","",(COUNTIF($E$4:E2546,E2546)))</f>
        <v/>
      </c>
      <c r="H2546" s="1">
        <f>IF(AND(J2546="SAYIM",FİLTRE!$H$5="RAFTA",U2546&lt;&gt;0),1,0)+
IF(AND(J2546="İADE DEPO",FİLTRE!$H$5="İADE DEPO"),1,0)+
IF(FİLTRE!$H$5="TÜMÜ",1,0)+
IF(AND(J2546="FİRMA İADE",FİLTRE!$H$5="FİRMA İADE"),1,0)+
IF(AND(J2546="İMHA",FİLTRE!$H$5="İMHA"),1,0)</f>
        <v>1</v>
      </c>
      <c r="I2546" s="99"/>
      <c r="J2546" s="100"/>
      <c r="K2546" s="100"/>
      <c r="L2546" s="101"/>
      <c r="M2546" s="102"/>
      <c r="N2546" s="101"/>
      <c r="O2546" s="99"/>
      <c r="P2546" s="103"/>
      <c r="Q2546" s="104"/>
      <c r="R2546" s="50"/>
      <c r="S2546" s="105"/>
      <c r="T2546" s="106"/>
      <c r="U2546" s="107"/>
      <c r="V2546" s="108"/>
      <c r="W2546" s="107"/>
      <c r="X2546" s="107"/>
      <c r="AA2546" s="107"/>
      <c r="AB2546" s="110"/>
      <c r="AC2546" s="110"/>
      <c r="AE2546" s="105"/>
      <c r="AF2546" s="105"/>
      <c r="AR2546" s="112"/>
    </row>
    <row r="2547" spans="2:44" x14ac:dyDescent="0.25">
      <c r="B2547" s="1" t="str">
        <f>IF(I2547="","",
(IF(N2547=FİLTRE!$H$6,2,0)+IF(FİLTRE!$H$6="TOPLAM",2,0))
)</f>
        <v/>
      </c>
      <c r="C2547">
        <f>IF(FİLTRE!$M$5="",9,(IF(U2547&gt;=FİLTRE!$M$5,1,0)))</f>
        <v>1</v>
      </c>
      <c r="D2547" s="1">
        <f>IF(FİLTRE!$M$6="",9,(IF('SKT LİSTESİ'!P2547&lt;=FİLTRE!$M$6,1,0)))</f>
        <v>1</v>
      </c>
      <c r="E2547" s="25" t="str">
        <f>IF(I2547="","",(COUNTIFS($L$4:L2547,L2547)))</f>
        <v/>
      </c>
      <c r="F2547" s="13">
        <f>IF(OR(B2547&lt;&gt;2,C2547&lt;&gt;1,D2547&lt;&gt;1,H2547&lt;&gt;1),0,
COUNTIFS($B$4:B2547,2,$C$4:C2547,1,$D$4:D2547,1,$H$4:H2547,1))</f>
        <v>0</v>
      </c>
      <c r="G2547" s="26" t="str">
        <f>IF(I2547="","",(COUNTIF($E$4:E2547,E2547)))</f>
        <v/>
      </c>
      <c r="H2547" s="1">
        <f>IF(AND(J2547="SAYIM",FİLTRE!$H$5="RAFTA",U2547&lt;&gt;0),1,0)+
IF(AND(J2547="İADE DEPO",FİLTRE!$H$5="İADE DEPO"),1,0)+
IF(FİLTRE!$H$5="TÜMÜ",1,0)+
IF(AND(J2547="FİRMA İADE",FİLTRE!$H$5="FİRMA İADE"),1,0)+
IF(AND(J2547="İMHA",FİLTRE!$H$5="İMHA"),1,0)</f>
        <v>1</v>
      </c>
      <c r="I2547" s="99"/>
      <c r="J2547" s="100"/>
      <c r="K2547" s="100"/>
      <c r="L2547" s="101"/>
      <c r="M2547" s="102"/>
      <c r="N2547" s="101"/>
      <c r="O2547" s="99"/>
      <c r="P2547" s="103"/>
      <c r="Q2547" s="104"/>
      <c r="R2547" s="50"/>
      <c r="S2547" s="105"/>
      <c r="T2547" s="106"/>
      <c r="U2547" s="107"/>
      <c r="V2547" s="108"/>
      <c r="W2547" s="107"/>
      <c r="X2547" s="107"/>
      <c r="AA2547" s="107"/>
      <c r="AB2547" s="110"/>
      <c r="AC2547" s="110"/>
      <c r="AE2547" s="105"/>
      <c r="AF2547" s="105"/>
      <c r="AR2547" s="112"/>
    </row>
    <row r="2548" spans="2:44" x14ac:dyDescent="0.25">
      <c r="B2548" s="1" t="str">
        <f>IF(I2548="","",
(IF(N2548=FİLTRE!$H$6,2,0)+IF(FİLTRE!$H$6="TOPLAM",2,0))
)</f>
        <v/>
      </c>
      <c r="C2548">
        <f>IF(FİLTRE!$M$5="",9,(IF(U2548&gt;=FİLTRE!$M$5,1,0)))</f>
        <v>1</v>
      </c>
      <c r="D2548" s="1">
        <f>IF(FİLTRE!$M$6="",9,(IF('SKT LİSTESİ'!P2548&lt;=FİLTRE!$M$6,1,0)))</f>
        <v>1</v>
      </c>
      <c r="E2548" s="25" t="str">
        <f>IF(I2548="","",(COUNTIFS($L$4:L2548,L2548)))</f>
        <v/>
      </c>
      <c r="F2548" s="13">
        <f>IF(OR(B2548&lt;&gt;2,C2548&lt;&gt;1,D2548&lt;&gt;1,H2548&lt;&gt;1),0,
COUNTIFS($B$4:B2548,2,$C$4:C2548,1,$D$4:D2548,1,$H$4:H2548,1))</f>
        <v>0</v>
      </c>
      <c r="G2548" s="26" t="str">
        <f>IF(I2548="","",(COUNTIF($E$4:E2548,E2548)))</f>
        <v/>
      </c>
      <c r="H2548" s="1">
        <f>IF(AND(J2548="SAYIM",FİLTRE!$H$5="RAFTA",U2548&lt;&gt;0),1,0)+
IF(AND(J2548="İADE DEPO",FİLTRE!$H$5="İADE DEPO"),1,0)+
IF(FİLTRE!$H$5="TÜMÜ",1,0)+
IF(AND(J2548="FİRMA İADE",FİLTRE!$H$5="FİRMA İADE"),1,0)+
IF(AND(J2548="İMHA",FİLTRE!$H$5="İMHA"),1,0)</f>
        <v>1</v>
      </c>
      <c r="I2548" s="99"/>
      <c r="J2548" s="100"/>
      <c r="K2548" s="100"/>
      <c r="L2548" s="101"/>
      <c r="M2548" s="102"/>
      <c r="N2548" s="101"/>
      <c r="O2548" s="99"/>
      <c r="P2548" s="103"/>
      <c r="Q2548" s="104"/>
      <c r="R2548" s="50"/>
      <c r="S2548" s="105"/>
      <c r="T2548" s="106"/>
      <c r="U2548" s="107"/>
      <c r="V2548" s="108"/>
      <c r="W2548" s="107"/>
      <c r="X2548" s="107"/>
      <c r="AA2548" s="107"/>
      <c r="AB2548" s="110"/>
      <c r="AC2548" s="110"/>
      <c r="AE2548" s="105"/>
      <c r="AF2548" s="105"/>
      <c r="AR2548" s="112"/>
    </row>
    <row r="2549" spans="2:44" x14ac:dyDescent="0.25">
      <c r="B2549" s="1" t="str">
        <f>IF(I2549="","",
(IF(N2549=FİLTRE!$H$6,2,0)+IF(FİLTRE!$H$6="TOPLAM",2,0))
)</f>
        <v/>
      </c>
      <c r="C2549">
        <f>IF(FİLTRE!$M$5="",9,(IF(U2549&gt;=FİLTRE!$M$5,1,0)))</f>
        <v>1</v>
      </c>
      <c r="D2549" s="1">
        <f>IF(FİLTRE!$M$6="",9,(IF('SKT LİSTESİ'!P2549&lt;=FİLTRE!$M$6,1,0)))</f>
        <v>1</v>
      </c>
      <c r="E2549" s="25" t="str">
        <f>IF(I2549="","",(COUNTIFS($L$4:L2549,L2549)))</f>
        <v/>
      </c>
      <c r="F2549" s="13">
        <f>IF(OR(B2549&lt;&gt;2,C2549&lt;&gt;1,D2549&lt;&gt;1,H2549&lt;&gt;1),0,
COUNTIFS($B$4:B2549,2,$C$4:C2549,1,$D$4:D2549,1,$H$4:H2549,1))</f>
        <v>0</v>
      </c>
      <c r="G2549" s="26" t="str">
        <f>IF(I2549="","",(COUNTIF($E$4:E2549,E2549)))</f>
        <v/>
      </c>
      <c r="H2549" s="1">
        <f>IF(AND(J2549="SAYIM",FİLTRE!$H$5="RAFTA",U2549&lt;&gt;0),1,0)+
IF(AND(J2549="İADE DEPO",FİLTRE!$H$5="İADE DEPO"),1,0)+
IF(FİLTRE!$H$5="TÜMÜ",1,0)+
IF(AND(J2549="FİRMA İADE",FİLTRE!$H$5="FİRMA İADE"),1,0)+
IF(AND(J2549="İMHA",FİLTRE!$H$5="İMHA"),1,0)</f>
        <v>1</v>
      </c>
      <c r="I2549" s="99"/>
      <c r="J2549" s="100"/>
      <c r="K2549" s="100"/>
      <c r="L2549" s="101"/>
      <c r="M2549" s="102"/>
      <c r="N2549" s="101"/>
      <c r="O2549" s="99"/>
      <c r="P2549" s="103"/>
      <c r="Q2549" s="104"/>
      <c r="R2549" s="50"/>
      <c r="S2549" s="105"/>
      <c r="T2549" s="106"/>
      <c r="U2549" s="107"/>
      <c r="V2549" s="108"/>
      <c r="W2549" s="107"/>
      <c r="X2549" s="107"/>
      <c r="AA2549" s="107"/>
      <c r="AB2549" s="110"/>
      <c r="AC2549" s="110"/>
      <c r="AE2549" s="105"/>
      <c r="AF2549" s="105"/>
      <c r="AR2549" s="112"/>
    </row>
    <row r="2550" spans="2:44" x14ac:dyDescent="0.25">
      <c r="B2550" s="1" t="str">
        <f>IF(I2550="","",
(IF(N2550=FİLTRE!$H$6,2,0)+IF(FİLTRE!$H$6="TOPLAM",2,0))
)</f>
        <v/>
      </c>
      <c r="C2550">
        <f>IF(FİLTRE!$M$5="",9,(IF(U2550&gt;=FİLTRE!$M$5,1,0)))</f>
        <v>1</v>
      </c>
      <c r="D2550" s="1">
        <f>IF(FİLTRE!$M$6="",9,(IF('SKT LİSTESİ'!P2550&lt;=FİLTRE!$M$6,1,0)))</f>
        <v>1</v>
      </c>
      <c r="E2550" s="25" t="str">
        <f>IF(I2550="","",(COUNTIFS($L$4:L2550,L2550)))</f>
        <v/>
      </c>
      <c r="F2550" s="13">
        <f>IF(OR(B2550&lt;&gt;2,C2550&lt;&gt;1,D2550&lt;&gt;1,H2550&lt;&gt;1),0,
COUNTIFS($B$4:B2550,2,$C$4:C2550,1,$D$4:D2550,1,$H$4:H2550,1))</f>
        <v>0</v>
      </c>
      <c r="G2550" s="26" t="str">
        <f>IF(I2550="","",(COUNTIF($E$4:E2550,E2550)))</f>
        <v/>
      </c>
      <c r="H2550" s="1">
        <f>IF(AND(J2550="SAYIM",FİLTRE!$H$5="RAFTA",U2550&lt;&gt;0),1,0)+
IF(AND(J2550="İADE DEPO",FİLTRE!$H$5="İADE DEPO"),1,0)+
IF(FİLTRE!$H$5="TÜMÜ",1,0)+
IF(AND(J2550="FİRMA İADE",FİLTRE!$H$5="FİRMA İADE"),1,0)+
IF(AND(J2550="İMHA",FİLTRE!$H$5="İMHA"),1,0)</f>
        <v>1</v>
      </c>
      <c r="I2550" s="99"/>
      <c r="J2550" s="100"/>
      <c r="K2550" s="100"/>
      <c r="L2550" s="101"/>
      <c r="M2550" s="102"/>
      <c r="N2550" s="101"/>
      <c r="O2550" s="99"/>
      <c r="P2550" s="103"/>
      <c r="Q2550" s="104"/>
      <c r="R2550" s="50"/>
      <c r="S2550" s="105"/>
      <c r="T2550" s="106"/>
      <c r="U2550" s="107"/>
      <c r="V2550" s="108"/>
      <c r="W2550" s="107"/>
      <c r="X2550" s="107"/>
      <c r="AA2550" s="107"/>
      <c r="AB2550" s="110"/>
      <c r="AC2550" s="110"/>
      <c r="AE2550" s="105"/>
      <c r="AF2550" s="105"/>
      <c r="AR2550" s="112"/>
    </row>
    <row r="2551" spans="2:44" x14ac:dyDescent="0.25">
      <c r="B2551" s="1" t="str">
        <f>IF(I2551="","",
(IF(N2551=FİLTRE!$H$6,2,0)+IF(FİLTRE!$H$6="TOPLAM",2,0))
)</f>
        <v/>
      </c>
      <c r="C2551">
        <f>IF(FİLTRE!$M$5="",9,(IF(U2551&gt;=FİLTRE!$M$5,1,0)))</f>
        <v>1</v>
      </c>
      <c r="D2551" s="1">
        <f>IF(FİLTRE!$M$6="",9,(IF('SKT LİSTESİ'!P2551&lt;=FİLTRE!$M$6,1,0)))</f>
        <v>1</v>
      </c>
      <c r="E2551" s="25" t="str">
        <f>IF(I2551="","",(COUNTIFS($L$4:L2551,L2551)))</f>
        <v/>
      </c>
      <c r="F2551" s="13">
        <f>IF(OR(B2551&lt;&gt;2,C2551&lt;&gt;1,D2551&lt;&gt;1,H2551&lt;&gt;1),0,
COUNTIFS($B$4:B2551,2,$C$4:C2551,1,$D$4:D2551,1,$H$4:H2551,1))</f>
        <v>0</v>
      </c>
      <c r="G2551" s="26" t="str">
        <f>IF(I2551="","",(COUNTIF($E$4:E2551,E2551)))</f>
        <v/>
      </c>
      <c r="H2551" s="1">
        <f>IF(AND(J2551="SAYIM",FİLTRE!$H$5="RAFTA",U2551&lt;&gt;0),1,0)+
IF(AND(J2551="İADE DEPO",FİLTRE!$H$5="İADE DEPO"),1,0)+
IF(FİLTRE!$H$5="TÜMÜ",1,0)+
IF(AND(J2551="FİRMA İADE",FİLTRE!$H$5="FİRMA İADE"),1,0)+
IF(AND(J2551="İMHA",FİLTRE!$H$5="İMHA"),1,0)</f>
        <v>1</v>
      </c>
      <c r="I2551" s="99"/>
      <c r="J2551" s="100"/>
      <c r="K2551" s="100"/>
      <c r="L2551" s="101"/>
      <c r="M2551" s="102"/>
      <c r="N2551" s="101"/>
      <c r="O2551" s="99"/>
      <c r="P2551" s="103"/>
      <c r="Q2551" s="104"/>
      <c r="R2551" s="50"/>
      <c r="S2551" s="105"/>
      <c r="T2551" s="106"/>
      <c r="U2551" s="107"/>
      <c r="V2551" s="108"/>
      <c r="W2551" s="107"/>
      <c r="X2551" s="107"/>
      <c r="AA2551" s="107"/>
      <c r="AB2551" s="110"/>
      <c r="AC2551" s="110"/>
      <c r="AE2551" s="105"/>
      <c r="AF2551" s="105"/>
      <c r="AR2551" s="112"/>
    </row>
    <row r="2552" spans="2:44" x14ac:dyDescent="0.25">
      <c r="B2552" s="1" t="str">
        <f>IF(I2552="","",
(IF(N2552=FİLTRE!$H$6,2,0)+IF(FİLTRE!$H$6="TOPLAM",2,0))
)</f>
        <v/>
      </c>
      <c r="C2552">
        <f>IF(FİLTRE!$M$5="",9,(IF(U2552&gt;=FİLTRE!$M$5,1,0)))</f>
        <v>1</v>
      </c>
      <c r="D2552" s="1">
        <f>IF(FİLTRE!$M$6="",9,(IF('SKT LİSTESİ'!P2552&lt;=FİLTRE!$M$6,1,0)))</f>
        <v>1</v>
      </c>
      <c r="E2552" s="25" t="str">
        <f>IF(I2552="","",(COUNTIFS($L$4:L2552,L2552)))</f>
        <v/>
      </c>
      <c r="F2552" s="13">
        <f>IF(OR(B2552&lt;&gt;2,C2552&lt;&gt;1,D2552&lt;&gt;1,H2552&lt;&gt;1),0,
COUNTIFS($B$4:B2552,2,$C$4:C2552,1,$D$4:D2552,1,$H$4:H2552,1))</f>
        <v>0</v>
      </c>
      <c r="G2552" s="26" t="str">
        <f>IF(I2552="","",(COUNTIF($E$4:E2552,E2552)))</f>
        <v/>
      </c>
      <c r="H2552" s="1">
        <f>IF(AND(J2552="SAYIM",FİLTRE!$H$5="RAFTA",U2552&lt;&gt;0),1,0)+
IF(AND(J2552="İADE DEPO",FİLTRE!$H$5="İADE DEPO"),1,0)+
IF(FİLTRE!$H$5="TÜMÜ",1,0)+
IF(AND(J2552="FİRMA İADE",FİLTRE!$H$5="FİRMA İADE"),1,0)+
IF(AND(J2552="İMHA",FİLTRE!$H$5="İMHA"),1,0)</f>
        <v>1</v>
      </c>
      <c r="I2552" s="99"/>
      <c r="J2552" s="100"/>
      <c r="K2552" s="100"/>
      <c r="L2552" s="101"/>
      <c r="M2552" s="102"/>
      <c r="N2552" s="101"/>
      <c r="O2552" s="99"/>
      <c r="P2552" s="103"/>
      <c r="Q2552" s="104"/>
      <c r="R2552" s="50"/>
      <c r="S2552" s="105"/>
      <c r="T2552" s="106"/>
      <c r="U2552" s="107"/>
      <c r="V2552" s="108"/>
      <c r="W2552" s="107"/>
      <c r="X2552" s="107"/>
      <c r="AA2552" s="107"/>
      <c r="AB2552" s="110"/>
      <c r="AC2552" s="110"/>
      <c r="AE2552" s="105"/>
      <c r="AF2552" s="105"/>
      <c r="AR2552" s="112"/>
    </row>
    <row r="2553" spans="2:44" x14ac:dyDescent="0.25">
      <c r="B2553" s="1" t="str">
        <f>IF(I2553="","",
(IF(N2553=FİLTRE!$H$6,2,0)+IF(FİLTRE!$H$6="TOPLAM",2,0))
)</f>
        <v/>
      </c>
      <c r="C2553">
        <f>IF(FİLTRE!$M$5="",9,(IF(U2553&gt;=FİLTRE!$M$5,1,0)))</f>
        <v>1</v>
      </c>
      <c r="D2553" s="1">
        <f>IF(FİLTRE!$M$6="",9,(IF('SKT LİSTESİ'!P2553&lt;=FİLTRE!$M$6,1,0)))</f>
        <v>1</v>
      </c>
      <c r="E2553" s="25" t="str">
        <f>IF(I2553="","",(COUNTIFS($L$4:L2553,L2553)))</f>
        <v/>
      </c>
      <c r="F2553" s="13">
        <f>IF(OR(B2553&lt;&gt;2,C2553&lt;&gt;1,D2553&lt;&gt;1,H2553&lt;&gt;1),0,
COUNTIFS($B$4:B2553,2,$C$4:C2553,1,$D$4:D2553,1,$H$4:H2553,1))</f>
        <v>0</v>
      </c>
      <c r="G2553" s="26" t="str">
        <f>IF(I2553="","",(COUNTIF($E$4:E2553,E2553)))</f>
        <v/>
      </c>
      <c r="H2553" s="1">
        <f>IF(AND(J2553="SAYIM",FİLTRE!$H$5="RAFTA",U2553&lt;&gt;0),1,0)+
IF(AND(J2553="İADE DEPO",FİLTRE!$H$5="İADE DEPO"),1,0)+
IF(FİLTRE!$H$5="TÜMÜ",1,0)+
IF(AND(J2553="FİRMA İADE",FİLTRE!$H$5="FİRMA İADE"),1,0)+
IF(AND(J2553="İMHA",FİLTRE!$H$5="İMHA"),1,0)</f>
        <v>1</v>
      </c>
      <c r="I2553" s="99"/>
      <c r="J2553" s="100"/>
      <c r="K2553" s="100"/>
      <c r="L2553" s="101"/>
      <c r="M2553" s="102"/>
      <c r="N2553" s="101"/>
      <c r="O2553" s="99"/>
      <c r="P2553" s="103"/>
      <c r="Q2553" s="104"/>
      <c r="R2553" s="50"/>
      <c r="S2553" s="105"/>
      <c r="T2553" s="106"/>
      <c r="U2553" s="107"/>
      <c r="V2553" s="108"/>
      <c r="W2553" s="107"/>
      <c r="X2553" s="107"/>
      <c r="AA2553" s="107"/>
      <c r="AB2553" s="110"/>
      <c r="AC2553" s="110"/>
      <c r="AE2553" s="105"/>
      <c r="AF2553" s="105"/>
      <c r="AR2553" s="112"/>
    </row>
    <row r="2554" spans="2:44" x14ac:dyDescent="0.25">
      <c r="B2554" s="1" t="str">
        <f>IF(I2554="","",
(IF(N2554=FİLTRE!$H$6,2,0)+IF(FİLTRE!$H$6="TOPLAM",2,0))
)</f>
        <v/>
      </c>
      <c r="C2554">
        <f>IF(FİLTRE!$M$5="",9,(IF(U2554&gt;=FİLTRE!$M$5,1,0)))</f>
        <v>1</v>
      </c>
      <c r="D2554" s="1">
        <f>IF(FİLTRE!$M$6="",9,(IF('SKT LİSTESİ'!P2554&lt;=FİLTRE!$M$6,1,0)))</f>
        <v>1</v>
      </c>
      <c r="E2554" s="25" t="str">
        <f>IF(I2554="","",(COUNTIFS($L$4:L2554,L2554)))</f>
        <v/>
      </c>
      <c r="F2554" s="13">
        <f>IF(OR(B2554&lt;&gt;2,C2554&lt;&gt;1,D2554&lt;&gt;1,H2554&lt;&gt;1),0,
COUNTIFS($B$4:B2554,2,$C$4:C2554,1,$D$4:D2554,1,$H$4:H2554,1))</f>
        <v>0</v>
      </c>
      <c r="G2554" s="26" t="str">
        <f>IF(I2554="","",(COUNTIF($E$4:E2554,E2554)))</f>
        <v/>
      </c>
      <c r="H2554" s="1">
        <f>IF(AND(J2554="SAYIM",FİLTRE!$H$5="RAFTA",U2554&lt;&gt;0),1,0)+
IF(AND(J2554="İADE DEPO",FİLTRE!$H$5="İADE DEPO"),1,0)+
IF(FİLTRE!$H$5="TÜMÜ",1,0)+
IF(AND(J2554="FİRMA İADE",FİLTRE!$H$5="FİRMA İADE"),1,0)+
IF(AND(J2554="İMHA",FİLTRE!$H$5="İMHA"),1,0)</f>
        <v>1</v>
      </c>
      <c r="I2554" s="99"/>
      <c r="J2554" s="100"/>
      <c r="K2554" s="100"/>
      <c r="L2554" s="101"/>
      <c r="M2554" s="102"/>
      <c r="N2554" s="101"/>
      <c r="O2554" s="99"/>
      <c r="P2554" s="103"/>
      <c r="Q2554" s="104"/>
      <c r="R2554" s="50"/>
      <c r="S2554" s="105"/>
      <c r="T2554" s="106"/>
      <c r="U2554" s="107"/>
      <c r="V2554" s="108"/>
      <c r="W2554" s="107"/>
      <c r="X2554" s="107"/>
      <c r="AA2554" s="107"/>
      <c r="AB2554" s="110"/>
      <c r="AC2554" s="110"/>
      <c r="AE2554" s="105"/>
      <c r="AF2554" s="105"/>
      <c r="AR2554" s="112"/>
    </row>
    <row r="2555" spans="2:44" x14ac:dyDescent="0.25">
      <c r="B2555" s="1" t="str">
        <f>IF(I2555="","",
(IF(N2555=FİLTRE!$H$6,2,0)+IF(FİLTRE!$H$6="TOPLAM",2,0))
)</f>
        <v/>
      </c>
      <c r="C2555">
        <f>IF(FİLTRE!$M$5="",9,(IF(U2555&gt;=FİLTRE!$M$5,1,0)))</f>
        <v>1</v>
      </c>
      <c r="D2555" s="1">
        <f>IF(FİLTRE!$M$6="",9,(IF('SKT LİSTESİ'!P2555&lt;=FİLTRE!$M$6,1,0)))</f>
        <v>1</v>
      </c>
      <c r="E2555" s="25" t="str">
        <f>IF(I2555="","",(COUNTIFS($L$4:L2555,L2555)))</f>
        <v/>
      </c>
      <c r="F2555" s="13">
        <f>IF(OR(B2555&lt;&gt;2,C2555&lt;&gt;1,D2555&lt;&gt;1,H2555&lt;&gt;1),0,
COUNTIFS($B$4:B2555,2,$C$4:C2555,1,$D$4:D2555,1,$H$4:H2555,1))</f>
        <v>0</v>
      </c>
      <c r="G2555" s="26" t="str">
        <f>IF(I2555="","",(COUNTIF($E$4:E2555,E2555)))</f>
        <v/>
      </c>
      <c r="H2555" s="1">
        <f>IF(AND(J2555="SAYIM",FİLTRE!$H$5="RAFTA",U2555&lt;&gt;0),1,0)+
IF(AND(J2555="İADE DEPO",FİLTRE!$H$5="İADE DEPO"),1,0)+
IF(FİLTRE!$H$5="TÜMÜ",1,0)+
IF(AND(J2555="FİRMA İADE",FİLTRE!$H$5="FİRMA İADE"),1,0)+
IF(AND(J2555="İMHA",FİLTRE!$H$5="İMHA"),1,0)</f>
        <v>1</v>
      </c>
      <c r="I2555" s="99"/>
      <c r="J2555" s="100"/>
      <c r="K2555" s="100"/>
      <c r="L2555" s="101"/>
      <c r="M2555" s="102"/>
      <c r="N2555" s="101"/>
      <c r="O2555" s="99"/>
      <c r="P2555" s="103"/>
      <c r="Q2555" s="104"/>
      <c r="R2555" s="50"/>
      <c r="S2555" s="105"/>
      <c r="T2555" s="106"/>
      <c r="U2555" s="107"/>
      <c r="V2555" s="108"/>
      <c r="W2555" s="107"/>
      <c r="X2555" s="107"/>
      <c r="AA2555" s="107"/>
      <c r="AB2555" s="110"/>
      <c r="AC2555" s="110"/>
      <c r="AE2555" s="105"/>
      <c r="AF2555" s="105"/>
      <c r="AR2555" s="112"/>
    </row>
    <row r="2556" spans="2:44" x14ac:dyDescent="0.25">
      <c r="B2556" s="1" t="str">
        <f>IF(I2556="","",
(IF(N2556=FİLTRE!$H$6,2,0)+IF(FİLTRE!$H$6="TOPLAM",2,0))
)</f>
        <v/>
      </c>
      <c r="C2556">
        <f>IF(FİLTRE!$M$5="",9,(IF(U2556&gt;=FİLTRE!$M$5,1,0)))</f>
        <v>1</v>
      </c>
      <c r="D2556" s="1">
        <f>IF(FİLTRE!$M$6="",9,(IF('SKT LİSTESİ'!P2556&lt;=FİLTRE!$M$6,1,0)))</f>
        <v>1</v>
      </c>
      <c r="E2556" s="25" t="str">
        <f>IF(I2556="","",(COUNTIFS($L$4:L2556,L2556)))</f>
        <v/>
      </c>
      <c r="F2556" s="13">
        <f>IF(OR(B2556&lt;&gt;2,C2556&lt;&gt;1,D2556&lt;&gt;1,H2556&lt;&gt;1),0,
COUNTIFS($B$4:B2556,2,$C$4:C2556,1,$D$4:D2556,1,$H$4:H2556,1))</f>
        <v>0</v>
      </c>
      <c r="G2556" s="26" t="str">
        <f>IF(I2556="","",(COUNTIF($E$4:E2556,E2556)))</f>
        <v/>
      </c>
      <c r="H2556" s="1">
        <f>IF(AND(J2556="SAYIM",FİLTRE!$H$5="RAFTA",U2556&lt;&gt;0),1,0)+
IF(AND(J2556="İADE DEPO",FİLTRE!$H$5="İADE DEPO"),1,0)+
IF(FİLTRE!$H$5="TÜMÜ",1,0)+
IF(AND(J2556="FİRMA İADE",FİLTRE!$H$5="FİRMA İADE"),1,0)+
IF(AND(J2556="İMHA",FİLTRE!$H$5="İMHA"),1,0)</f>
        <v>1</v>
      </c>
      <c r="I2556" s="99"/>
      <c r="J2556" s="100"/>
      <c r="K2556" s="100"/>
      <c r="L2556" s="101"/>
      <c r="M2556" s="102"/>
      <c r="N2556" s="101"/>
      <c r="O2556" s="99"/>
      <c r="P2556" s="103"/>
      <c r="Q2556" s="104"/>
      <c r="R2556" s="50"/>
      <c r="S2556" s="105"/>
      <c r="T2556" s="106"/>
      <c r="U2556" s="107"/>
      <c r="V2556" s="108"/>
      <c r="W2556" s="107"/>
      <c r="X2556" s="107"/>
      <c r="AA2556" s="107"/>
      <c r="AB2556" s="110"/>
      <c r="AC2556" s="110"/>
      <c r="AE2556" s="105"/>
      <c r="AF2556" s="105"/>
      <c r="AR2556" s="112"/>
    </row>
    <row r="2557" spans="2:44" x14ac:dyDescent="0.25">
      <c r="B2557" s="1" t="str">
        <f>IF(I2557="","",
(IF(N2557=FİLTRE!$H$6,2,0)+IF(FİLTRE!$H$6="TOPLAM",2,0))
)</f>
        <v/>
      </c>
      <c r="C2557">
        <f>IF(FİLTRE!$M$5="",9,(IF(U2557&gt;=FİLTRE!$M$5,1,0)))</f>
        <v>1</v>
      </c>
      <c r="D2557" s="1">
        <f>IF(FİLTRE!$M$6="",9,(IF('SKT LİSTESİ'!P2557&lt;=FİLTRE!$M$6,1,0)))</f>
        <v>1</v>
      </c>
      <c r="E2557" s="25" t="str">
        <f>IF(I2557="","",(COUNTIFS($L$4:L2557,L2557)))</f>
        <v/>
      </c>
      <c r="F2557" s="13">
        <f>IF(OR(B2557&lt;&gt;2,C2557&lt;&gt;1,D2557&lt;&gt;1,H2557&lt;&gt;1),0,
COUNTIFS($B$4:B2557,2,$C$4:C2557,1,$D$4:D2557,1,$H$4:H2557,1))</f>
        <v>0</v>
      </c>
      <c r="G2557" s="26" t="str">
        <f>IF(I2557="","",(COUNTIF($E$4:E2557,E2557)))</f>
        <v/>
      </c>
      <c r="H2557" s="1">
        <f>IF(AND(J2557="SAYIM",FİLTRE!$H$5="RAFTA",U2557&lt;&gt;0),1,0)+
IF(AND(J2557="İADE DEPO",FİLTRE!$H$5="İADE DEPO"),1,0)+
IF(FİLTRE!$H$5="TÜMÜ",1,0)+
IF(AND(J2557="FİRMA İADE",FİLTRE!$H$5="FİRMA İADE"),1,0)+
IF(AND(J2557="İMHA",FİLTRE!$H$5="İMHA"),1,0)</f>
        <v>1</v>
      </c>
      <c r="I2557" s="99"/>
      <c r="J2557" s="100"/>
      <c r="K2557" s="100"/>
      <c r="L2557" s="101"/>
      <c r="M2557" s="102"/>
      <c r="N2557" s="101"/>
      <c r="O2557" s="99"/>
      <c r="P2557" s="103"/>
      <c r="Q2557" s="104"/>
      <c r="R2557" s="50"/>
      <c r="S2557" s="105"/>
      <c r="T2557" s="106"/>
      <c r="U2557" s="107"/>
      <c r="V2557" s="108"/>
      <c r="W2557" s="107"/>
      <c r="X2557" s="107"/>
      <c r="AA2557" s="107"/>
      <c r="AB2557" s="110"/>
      <c r="AC2557" s="110"/>
      <c r="AE2557" s="105"/>
      <c r="AF2557" s="105"/>
      <c r="AR2557" s="112"/>
    </row>
    <row r="2558" spans="2:44" x14ac:dyDescent="0.25">
      <c r="B2558" s="1" t="str">
        <f>IF(I2558="","",
(IF(N2558=FİLTRE!$H$6,2,0)+IF(FİLTRE!$H$6="TOPLAM",2,0))
)</f>
        <v/>
      </c>
      <c r="C2558">
        <f>IF(FİLTRE!$M$5="",9,(IF(U2558&gt;=FİLTRE!$M$5,1,0)))</f>
        <v>1</v>
      </c>
      <c r="D2558" s="1">
        <f>IF(FİLTRE!$M$6="",9,(IF('SKT LİSTESİ'!P2558&lt;=FİLTRE!$M$6,1,0)))</f>
        <v>1</v>
      </c>
      <c r="E2558" s="25" t="str">
        <f>IF(I2558="","",(COUNTIFS($L$4:L2558,L2558)))</f>
        <v/>
      </c>
      <c r="F2558" s="13">
        <f>IF(OR(B2558&lt;&gt;2,C2558&lt;&gt;1,D2558&lt;&gt;1,H2558&lt;&gt;1),0,
COUNTIFS($B$4:B2558,2,$C$4:C2558,1,$D$4:D2558,1,$H$4:H2558,1))</f>
        <v>0</v>
      </c>
      <c r="G2558" s="26" t="str">
        <f>IF(I2558="","",(COUNTIF($E$4:E2558,E2558)))</f>
        <v/>
      </c>
      <c r="H2558" s="1">
        <f>IF(AND(J2558="SAYIM",FİLTRE!$H$5="RAFTA",U2558&lt;&gt;0),1,0)+
IF(AND(J2558="İADE DEPO",FİLTRE!$H$5="İADE DEPO"),1,0)+
IF(FİLTRE!$H$5="TÜMÜ",1,0)+
IF(AND(J2558="FİRMA İADE",FİLTRE!$H$5="FİRMA İADE"),1,0)+
IF(AND(J2558="İMHA",FİLTRE!$H$5="İMHA"),1,0)</f>
        <v>1</v>
      </c>
      <c r="I2558" s="99"/>
      <c r="J2558" s="100"/>
      <c r="K2558" s="100"/>
      <c r="L2558" s="101"/>
      <c r="M2558" s="102"/>
      <c r="N2558" s="101"/>
      <c r="O2558" s="99"/>
      <c r="P2558" s="103"/>
      <c r="Q2558" s="104"/>
      <c r="R2558" s="50"/>
      <c r="S2558" s="105"/>
      <c r="T2558" s="106"/>
      <c r="U2558" s="107"/>
      <c r="V2558" s="108"/>
      <c r="W2558" s="107"/>
      <c r="X2558" s="107"/>
      <c r="AA2558" s="107"/>
      <c r="AB2558" s="110"/>
      <c r="AC2558" s="110"/>
      <c r="AE2558" s="105"/>
      <c r="AF2558" s="105"/>
      <c r="AR2558" s="112"/>
    </row>
    <row r="2559" spans="2:44" x14ac:dyDescent="0.25">
      <c r="B2559" s="1" t="str">
        <f>IF(I2559="","",
(IF(N2559=FİLTRE!$H$6,2,0)+IF(FİLTRE!$H$6="TOPLAM",2,0))
)</f>
        <v/>
      </c>
      <c r="C2559">
        <f>IF(FİLTRE!$M$5="",9,(IF(U2559&gt;=FİLTRE!$M$5,1,0)))</f>
        <v>1</v>
      </c>
      <c r="D2559" s="1">
        <f>IF(FİLTRE!$M$6="",9,(IF('SKT LİSTESİ'!P2559&lt;=FİLTRE!$M$6,1,0)))</f>
        <v>1</v>
      </c>
      <c r="E2559" s="25" t="str">
        <f>IF(I2559="","",(COUNTIFS($L$4:L2559,L2559)))</f>
        <v/>
      </c>
      <c r="F2559" s="13">
        <f>IF(OR(B2559&lt;&gt;2,C2559&lt;&gt;1,D2559&lt;&gt;1,H2559&lt;&gt;1),0,
COUNTIFS($B$4:B2559,2,$C$4:C2559,1,$D$4:D2559,1,$H$4:H2559,1))</f>
        <v>0</v>
      </c>
      <c r="G2559" s="26" t="str">
        <f>IF(I2559="","",(COUNTIF($E$4:E2559,E2559)))</f>
        <v/>
      </c>
      <c r="H2559" s="1">
        <f>IF(AND(J2559="SAYIM",FİLTRE!$H$5="RAFTA",U2559&lt;&gt;0),1,0)+
IF(AND(J2559="İADE DEPO",FİLTRE!$H$5="İADE DEPO"),1,0)+
IF(FİLTRE!$H$5="TÜMÜ",1,0)+
IF(AND(J2559="FİRMA İADE",FİLTRE!$H$5="FİRMA İADE"),1,0)+
IF(AND(J2559="İMHA",FİLTRE!$H$5="İMHA"),1,0)</f>
        <v>1</v>
      </c>
      <c r="I2559" s="99"/>
      <c r="J2559" s="100"/>
      <c r="K2559" s="100"/>
      <c r="L2559" s="101"/>
      <c r="M2559" s="102"/>
      <c r="N2559" s="101"/>
      <c r="O2559" s="99"/>
      <c r="P2559" s="103"/>
      <c r="Q2559" s="104"/>
      <c r="R2559" s="50"/>
      <c r="S2559" s="105"/>
      <c r="T2559" s="106"/>
      <c r="U2559" s="107"/>
      <c r="V2559" s="108"/>
      <c r="W2559" s="107"/>
      <c r="X2559" s="107"/>
      <c r="AA2559" s="107"/>
      <c r="AB2559" s="110"/>
      <c r="AC2559" s="110"/>
      <c r="AE2559" s="105"/>
      <c r="AF2559" s="105"/>
      <c r="AR2559" s="112"/>
    </row>
    <row r="2560" spans="2:44" x14ac:dyDescent="0.25">
      <c r="B2560" s="1" t="str">
        <f>IF(I2560="","",
(IF(N2560=FİLTRE!$H$6,2,0)+IF(FİLTRE!$H$6="TOPLAM",2,0))
)</f>
        <v/>
      </c>
      <c r="C2560">
        <f>IF(FİLTRE!$M$5="",9,(IF(U2560&gt;=FİLTRE!$M$5,1,0)))</f>
        <v>1</v>
      </c>
      <c r="D2560" s="1">
        <f>IF(FİLTRE!$M$6="",9,(IF('SKT LİSTESİ'!P2560&lt;=FİLTRE!$M$6,1,0)))</f>
        <v>1</v>
      </c>
      <c r="E2560" s="25" t="str">
        <f>IF(I2560="","",(COUNTIFS($L$4:L2560,L2560)))</f>
        <v/>
      </c>
      <c r="F2560" s="13">
        <f>IF(OR(B2560&lt;&gt;2,C2560&lt;&gt;1,D2560&lt;&gt;1,H2560&lt;&gt;1),0,
COUNTIFS($B$4:B2560,2,$C$4:C2560,1,$D$4:D2560,1,$H$4:H2560,1))</f>
        <v>0</v>
      </c>
      <c r="G2560" s="26" t="str">
        <f>IF(I2560="","",(COUNTIF($E$4:E2560,E2560)))</f>
        <v/>
      </c>
      <c r="H2560" s="1">
        <f>IF(AND(J2560="SAYIM",FİLTRE!$H$5="RAFTA",U2560&lt;&gt;0),1,0)+
IF(AND(J2560="İADE DEPO",FİLTRE!$H$5="İADE DEPO"),1,0)+
IF(FİLTRE!$H$5="TÜMÜ",1,0)+
IF(AND(J2560="FİRMA İADE",FİLTRE!$H$5="FİRMA İADE"),1,0)+
IF(AND(J2560="İMHA",FİLTRE!$H$5="İMHA"),1,0)</f>
        <v>1</v>
      </c>
      <c r="I2560" s="99"/>
      <c r="J2560" s="100"/>
      <c r="K2560" s="100"/>
      <c r="L2560" s="101"/>
      <c r="M2560" s="102"/>
      <c r="N2560" s="101"/>
      <c r="O2560" s="99"/>
      <c r="P2560" s="103"/>
      <c r="Q2560" s="104"/>
      <c r="R2560" s="50"/>
      <c r="S2560" s="105"/>
      <c r="T2560" s="106"/>
      <c r="U2560" s="107"/>
      <c r="V2560" s="108"/>
      <c r="W2560" s="107"/>
      <c r="X2560" s="107"/>
      <c r="AA2560" s="107"/>
      <c r="AB2560" s="110"/>
      <c r="AC2560" s="110"/>
      <c r="AE2560" s="105"/>
      <c r="AF2560" s="105"/>
      <c r="AR2560" s="112"/>
    </row>
    <row r="2561" spans="2:44" x14ac:dyDescent="0.25">
      <c r="B2561" s="1" t="str">
        <f>IF(I2561="","",
(IF(N2561=FİLTRE!$H$6,2,0)+IF(FİLTRE!$H$6="TOPLAM",2,0))
)</f>
        <v/>
      </c>
      <c r="C2561">
        <f>IF(FİLTRE!$M$5="",9,(IF(U2561&gt;=FİLTRE!$M$5,1,0)))</f>
        <v>1</v>
      </c>
      <c r="D2561" s="1">
        <f>IF(FİLTRE!$M$6="",9,(IF('SKT LİSTESİ'!P2561&lt;=FİLTRE!$M$6,1,0)))</f>
        <v>1</v>
      </c>
      <c r="E2561" s="25" t="str">
        <f>IF(I2561="","",(COUNTIFS($L$4:L2561,L2561)))</f>
        <v/>
      </c>
      <c r="F2561" s="13">
        <f>IF(OR(B2561&lt;&gt;2,C2561&lt;&gt;1,D2561&lt;&gt;1,H2561&lt;&gt;1),0,
COUNTIFS($B$4:B2561,2,$C$4:C2561,1,$D$4:D2561,1,$H$4:H2561,1))</f>
        <v>0</v>
      </c>
      <c r="G2561" s="26" t="str">
        <f>IF(I2561="","",(COUNTIF($E$4:E2561,E2561)))</f>
        <v/>
      </c>
      <c r="H2561" s="1">
        <f>IF(AND(J2561="SAYIM",FİLTRE!$H$5="RAFTA",U2561&lt;&gt;0),1,0)+
IF(AND(J2561="İADE DEPO",FİLTRE!$H$5="İADE DEPO"),1,0)+
IF(FİLTRE!$H$5="TÜMÜ",1,0)+
IF(AND(J2561="FİRMA İADE",FİLTRE!$H$5="FİRMA İADE"),1,0)+
IF(AND(J2561="İMHA",FİLTRE!$H$5="İMHA"),1,0)</f>
        <v>1</v>
      </c>
      <c r="I2561" s="99"/>
      <c r="J2561" s="100"/>
      <c r="K2561" s="100"/>
      <c r="L2561" s="101"/>
      <c r="M2561" s="102"/>
      <c r="N2561" s="101"/>
      <c r="O2561" s="99"/>
      <c r="P2561" s="103"/>
      <c r="Q2561" s="104"/>
      <c r="R2561" s="50"/>
      <c r="S2561" s="105"/>
      <c r="T2561" s="106"/>
      <c r="U2561" s="107"/>
      <c r="V2561" s="108"/>
      <c r="W2561" s="107"/>
      <c r="X2561" s="107"/>
      <c r="AA2561" s="107"/>
      <c r="AB2561" s="110"/>
      <c r="AC2561" s="110"/>
      <c r="AE2561" s="105"/>
      <c r="AF2561" s="105"/>
      <c r="AR2561" s="112"/>
    </row>
    <row r="2562" spans="2:44" x14ac:dyDescent="0.25">
      <c r="B2562" s="1" t="str">
        <f>IF(I2562="","",
(IF(N2562=FİLTRE!$H$6,2,0)+IF(FİLTRE!$H$6="TOPLAM",2,0))
)</f>
        <v/>
      </c>
      <c r="C2562">
        <f>IF(FİLTRE!$M$5="",9,(IF(U2562&gt;=FİLTRE!$M$5,1,0)))</f>
        <v>1</v>
      </c>
      <c r="D2562" s="1">
        <f>IF(FİLTRE!$M$6="",9,(IF('SKT LİSTESİ'!P2562&lt;=FİLTRE!$M$6,1,0)))</f>
        <v>1</v>
      </c>
      <c r="E2562" s="25" t="str">
        <f>IF(I2562="","",(COUNTIFS($L$4:L2562,L2562)))</f>
        <v/>
      </c>
      <c r="F2562" s="13">
        <f>IF(OR(B2562&lt;&gt;2,C2562&lt;&gt;1,D2562&lt;&gt;1,H2562&lt;&gt;1),0,
COUNTIFS($B$4:B2562,2,$C$4:C2562,1,$D$4:D2562,1,$H$4:H2562,1))</f>
        <v>0</v>
      </c>
      <c r="G2562" s="26" t="str">
        <f>IF(I2562="","",(COUNTIF($E$4:E2562,E2562)))</f>
        <v/>
      </c>
      <c r="H2562" s="1">
        <f>IF(AND(J2562="SAYIM",FİLTRE!$H$5="RAFTA",U2562&lt;&gt;0),1,0)+
IF(AND(J2562="İADE DEPO",FİLTRE!$H$5="İADE DEPO"),1,0)+
IF(FİLTRE!$H$5="TÜMÜ",1,0)+
IF(AND(J2562="FİRMA İADE",FİLTRE!$H$5="FİRMA İADE"),1,0)+
IF(AND(J2562="İMHA",FİLTRE!$H$5="İMHA"),1,0)</f>
        <v>1</v>
      </c>
      <c r="I2562" s="99"/>
      <c r="J2562" s="100"/>
      <c r="K2562" s="100"/>
      <c r="L2562" s="101"/>
      <c r="M2562" s="102"/>
      <c r="N2562" s="101"/>
      <c r="O2562" s="99"/>
      <c r="P2562" s="103"/>
      <c r="Q2562" s="104"/>
      <c r="R2562" s="50"/>
      <c r="S2562" s="105"/>
      <c r="T2562" s="106"/>
      <c r="U2562" s="107"/>
      <c r="V2562" s="108"/>
      <c r="W2562" s="107"/>
      <c r="X2562" s="107"/>
      <c r="AA2562" s="107"/>
      <c r="AB2562" s="110"/>
      <c r="AC2562" s="110"/>
      <c r="AE2562" s="105"/>
      <c r="AF2562" s="105"/>
      <c r="AR2562" s="112"/>
    </row>
    <row r="2563" spans="2:44" x14ac:dyDescent="0.25">
      <c r="B2563" s="1" t="str">
        <f>IF(I2563="","",
(IF(N2563=FİLTRE!$H$6,2,0)+IF(FİLTRE!$H$6="TOPLAM",2,0))
)</f>
        <v/>
      </c>
      <c r="C2563">
        <f>IF(FİLTRE!$M$5="",9,(IF(U2563&gt;=FİLTRE!$M$5,1,0)))</f>
        <v>1</v>
      </c>
      <c r="D2563" s="1">
        <f>IF(FİLTRE!$M$6="",9,(IF('SKT LİSTESİ'!P2563&lt;=FİLTRE!$M$6,1,0)))</f>
        <v>1</v>
      </c>
      <c r="E2563" s="25" t="str">
        <f>IF(I2563="","",(COUNTIFS($L$4:L2563,L2563)))</f>
        <v/>
      </c>
      <c r="F2563" s="13">
        <f>IF(OR(B2563&lt;&gt;2,C2563&lt;&gt;1,D2563&lt;&gt;1,H2563&lt;&gt;1),0,
COUNTIFS($B$4:B2563,2,$C$4:C2563,1,$D$4:D2563,1,$H$4:H2563,1))</f>
        <v>0</v>
      </c>
      <c r="G2563" s="26" t="str">
        <f>IF(I2563="","",(COUNTIF($E$4:E2563,E2563)))</f>
        <v/>
      </c>
      <c r="H2563" s="1">
        <f>IF(AND(J2563="SAYIM",FİLTRE!$H$5="RAFTA",U2563&lt;&gt;0),1,0)+
IF(AND(J2563="İADE DEPO",FİLTRE!$H$5="İADE DEPO"),1,0)+
IF(FİLTRE!$H$5="TÜMÜ",1,0)+
IF(AND(J2563="FİRMA İADE",FİLTRE!$H$5="FİRMA İADE"),1,0)+
IF(AND(J2563="İMHA",FİLTRE!$H$5="İMHA"),1,0)</f>
        <v>1</v>
      </c>
      <c r="I2563" s="99"/>
      <c r="J2563" s="100"/>
      <c r="K2563" s="100"/>
      <c r="L2563" s="101"/>
      <c r="M2563" s="102"/>
      <c r="N2563" s="101"/>
      <c r="O2563" s="99"/>
      <c r="P2563" s="103"/>
      <c r="Q2563" s="104"/>
      <c r="R2563" s="50"/>
      <c r="S2563" s="105"/>
      <c r="T2563" s="106"/>
      <c r="U2563" s="107"/>
      <c r="V2563" s="108"/>
      <c r="W2563" s="107"/>
      <c r="X2563" s="107"/>
      <c r="AA2563" s="107"/>
      <c r="AB2563" s="110"/>
      <c r="AC2563" s="110"/>
      <c r="AE2563" s="105"/>
      <c r="AF2563" s="105"/>
      <c r="AR2563" s="112"/>
    </row>
    <row r="2564" spans="2:44" x14ac:dyDescent="0.25">
      <c r="B2564" s="1" t="str">
        <f>IF(I2564="","",
(IF(N2564=FİLTRE!$H$6,2,0)+IF(FİLTRE!$H$6="TOPLAM",2,0))
)</f>
        <v/>
      </c>
      <c r="C2564">
        <f>IF(FİLTRE!$M$5="",9,(IF(U2564&gt;=FİLTRE!$M$5,1,0)))</f>
        <v>1</v>
      </c>
      <c r="D2564" s="1">
        <f>IF(FİLTRE!$M$6="",9,(IF('SKT LİSTESİ'!P2564&lt;=FİLTRE!$M$6,1,0)))</f>
        <v>1</v>
      </c>
      <c r="E2564" s="25" t="str">
        <f>IF(I2564="","",(COUNTIFS($L$4:L2564,L2564)))</f>
        <v/>
      </c>
      <c r="F2564" s="13">
        <f>IF(OR(B2564&lt;&gt;2,C2564&lt;&gt;1,D2564&lt;&gt;1,H2564&lt;&gt;1),0,
COUNTIFS($B$4:B2564,2,$C$4:C2564,1,$D$4:D2564,1,$H$4:H2564,1))</f>
        <v>0</v>
      </c>
      <c r="G2564" s="26" t="str">
        <f>IF(I2564="","",(COUNTIF($E$4:E2564,E2564)))</f>
        <v/>
      </c>
      <c r="H2564" s="1">
        <f>IF(AND(J2564="SAYIM",FİLTRE!$H$5="RAFTA",U2564&lt;&gt;0),1,0)+
IF(AND(J2564="İADE DEPO",FİLTRE!$H$5="İADE DEPO"),1,0)+
IF(FİLTRE!$H$5="TÜMÜ",1,0)+
IF(AND(J2564="FİRMA İADE",FİLTRE!$H$5="FİRMA İADE"),1,0)+
IF(AND(J2564="İMHA",FİLTRE!$H$5="İMHA"),1,0)</f>
        <v>1</v>
      </c>
      <c r="I2564" s="99"/>
      <c r="J2564" s="100"/>
      <c r="K2564" s="100"/>
      <c r="L2564" s="101"/>
      <c r="M2564" s="102"/>
      <c r="N2564" s="101"/>
      <c r="O2564" s="99"/>
      <c r="P2564" s="103"/>
      <c r="Q2564" s="104"/>
      <c r="R2564" s="50"/>
      <c r="S2564" s="105"/>
      <c r="T2564" s="106"/>
      <c r="U2564" s="107"/>
      <c r="V2564" s="108"/>
      <c r="W2564" s="107"/>
      <c r="X2564" s="107"/>
      <c r="AA2564" s="107"/>
      <c r="AB2564" s="110"/>
      <c r="AC2564" s="110"/>
      <c r="AE2564" s="105"/>
      <c r="AF2564" s="105"/>
      <c r="AR2564" s="112"/>
    </row>
    <row r="2565" spans="2:44" x14ac:dyDescent="0.25">
      <c r="B2565" s="1" t="str">
        <f>IF(I2565="","",
(IF(N2565=FİLTRE!$H$6,2,0)+IF(FİLTRE!$H$6="TOPLAM",2,0))
)</f>
        <v/>
      </c>
      <c r="C2565">
        <f>IF(FİLTRE!$M$5="",9,(IF(U2565&gt;=FİLTRE!$M$5,1,0)))</f>
        <v>1</v>
      </c>
      <c r="D2565" s="1">
        <f>IF(FİLTRE!$M$6="",9,(IF('SKT LİSTESİ'!P2565&lt;=FİLTRE!$M$6,1,0)))</f>
        <v>1</v>
      </c>
      <c r="E2565" s="25" t="str">
        <f>IF(I2565="","",(COUNTIFS($L$4:L2565,L2565)))</f>
        <v/>
      </c>
      <c r="F2565" s="13">
        <f>IF(OR(B2565&lt;&gt;2,C2565&lt;&gt;1,D2565&lt;&gt;1,H2565&lt;&gt;1),0,
COUNTIFS($B$4:B2565,2,$C$4:C2565,1,$D$4:D2565,1,$H$4:H2565,1))</f>
        <v>0</v>
      </c>
      <c r="G2565" s="26" t="str">
        <f>IF(I2565="","",(COUNTIF($E$4:E2565,E2565)))</f>
        <v/>
      </c>
      <c r="H2565" s="1">
        <f>IF(AND(J2565="SAYIM",FİLTRE!$H$5="RAFTA",U2565&lt;&gt;0),1,0)+
IF(AND(J2565="İADE DEPO",FİLTRE!$H$5="İADE DEPO"),1,0)+
IF(FİLTRE!$H$5="TÜMÜ",1,0)+
IF(AND(J2565="FİRMA İADE",FİLTRE!$H$5="FİRMA İADE"),1,0)+
IF(AND(J2565="İMHA",FİLTRE!$H$5="İMHA"),1,0)</f>
        <v>1</v>
      </c>
      <c r="I2565" s="99"/>
      <c r="J2565" s="100"/>
      <c r="K2565" s="100"/>
      <c r="L2565" s="101"/>
      <c r="M2565" s="102"/>
      <c r="N2565" s="101"/>
      <c r="O2565" s="99"/>
      <c r="P2565" s="103"/>
      <c r="Q2565" s="104"/>
      <c r="R2565" s="50"/>
      <c r="S2565" s="105"/>
      <c r="T2565" s="106"/>
      <c r="U2565" s="107"/>
      <c r="V2565" s="108"/>
      <c r="W2565" s="107"/>
      <c r="X2565" s="107"/>
      <c r="AA2565" s="107"/>
      <c r="AB2565" s="110"/>
      <c r="AC2565" s="110"/>
      <c r="AE2565" s="105"/>
      <c r="AF2565" s="105"/>
      <c r="AR2565" s="112"/>
    </row>
    <row r="2566" spans="2:44" x14ac:dyDescent="0.25">
      <c r="B2566" s="1" t="str">
        <f>IF(I2566="","",
(IF(N2566=FİLTRE!$H$6,2,0)+IF(FİLTRE!$H$6="TOPLAM",2,0))
)</f>
        <v/>
      </c>
      <c r="C2566">
        <f>IF(FİLTRE!$M$5="",9,(IF(U2566&gt;=FİLTRE!$M$5,1,0)))</f>
        <v>1</v>
      </c>
      <c r="D2566" s="1">
        <f>IF(FİLTRE!$M$6="",9,(IF('SKT LİSTESİ'!P2566&lt;=FİLTRE!$M$6,1,0)))</f>
        <v>1</v>
      </c>
      <c r="E2566" s="25" t="str">
        <f>IF(I2566="","",(COUNTIFS($L$4:L2566,L2566)))</f>
        <v/>
      </c>
      <c r="F2566" s="13">
        <f>IF(OR(B2566&lt;&gt;2,C2566&lt;&gt;1,D2566&lt;&gt;1,H2566&lt;&gt;1),0,
COUNTIFS($B$4:B2566,2,$C$4:C2566,1,$D$4:D2566,1,$H$4:H2566,1))</f>
        <v>0</v>
      </c>
      <c r="G2566" s="26" t="str">
        <f>IF(I2566="","",(COUNTIF($E$4:E2566,E2566)))</f>
        <v/>
      </c>
      <c r="H2566" s="1">
        <f>IF(AND(J2566="SAYIM",FİLTRE!$H$5="RAFTA",U2566&lt;&gt;0),1,0)+
IF(AND(J2566="İADE DEPO",FİLTRE!$H$5="İADE DEPO"),1,0)+
IF(FİLTRE!$H$5="TÜMÜ",1,0)+
IF(AND(J2566="FİRMA İADE",FİLTRE!$H$5="FİRMA İADE"),1,0)+
IF(AND(J2566="İMHA",FİLTRE!$H$5="İMHA"),1,0)</f>
        <v>1</v>
      </c>
      <c r="I2566" s="99"/>
      <c r="J2566" s="100"/>
      <c r="K2566" s="100"/>
      <c r="L2566" s="101"/>
      <c r="M2566" s="102"/>
      <c r="N2566" s="101"/>
      <c r="O2566" s="99"/>
      <c r="P2566" s="103"/>
      <c r="Q2566" s="104"/>
      <c r="R2566" s="50"/>
      <c r="S2566" s="105"/>
      <c r="T2566" s="106"/>
      <c r="U2566" s="107"/>
      <c r="V2566" s="108"/>
      <c r="W2566" s="107"/>
      <c r="X2566" s="107"/>
      <c r="AA2566" s="107"/>
      <c r="AB2566" s="110"/>
      <c r="AC2566" s="110"/>
      <c r="AE2566" s="105"/>
      <c r="AF2566" s="105"/>
      <c r="AR2566" s="112"/>
    </row>
    <row r="2567" spans="2:44" x14ac:dyDescent="0.25">
      <c r="B2567" s="1" t="str">
        <f>IF(I2567="","",
(IF(N2567=FİLTRE!$H$6,2,0)+IF(FİLTRE!$H$6="TOPLAM",2,0))
)</f>
        <v/>
      </c>
      <c r="C2567">
        <f>IF(FİLTRE!$M$5="",9,(IF(U2567&gt;=FİLTRE!$M$5,1,0)))</f>
        <v>1</v>
      </c>
      <c r="D2567" s="1">
        <f>IF(FİLTRE!$M$6="",9,(IF('SKT LİSTESİ'!P2567&lt;=FİLTRE!$M$6,1,0)))</f>
        <v>1</v>
      </c>
      <c r="E2567" s="25" t="str">
        <f>IF(I2567="","",(COUNTIFS($L$4:L2567,L2567)))</f>
        <v/>
      </c>
      <c r="F2567" s="13">
        <f>IF(OR(B2567&lt;&gt;2,C2567&lt;&gt;1,D2567&lt;&gt;1,H2567&lt;&gt;1),0,
COUNTIFS($B$4:B2567,2,$C$4:C2567,1,$D$4:D2567,1,$H$4:H2567,1))</f>
        <v>0</v>
      </c>
      <c r="G2567" s="26" t="str">
        <f>IF(I2567="","",(COUNTIF($E$4:E2567,E2567)))</f>
        <v/>
      </c>
      <c r="H2567" s="1">
        <f>IF(AND(J2567="SAYIM",FİLTRE!$H$5="RAFTA",U2567&lt;&gt;0),1,0)+
IF(AND(J2567="İADE DEPO",FİLTRE!$H$5="İADE DEPO"),1,0)+
IF(FİLTRE!$H$5="TÜMÜ",1,0)+
IF(AND(J2567="FİRMA İADE",FİLTRE!$H$5="FİRMA İADE"),1,0)+
IF(AND(J2567="İMHA",FİLTRE!$H$5="İMHA"),1,0)</f>
        <v>1</v>
      </c>
      <c r="I2567" s="99"/>
      <c r="J2567" s="100"/>
      <c r="K2567" s="100"/>
      <c r="L2567" s="101"/>
      <c r="M2567" s="102"/>
      <c r="N2567" s="101"/>
      <c r="O2567" s="99"/>
      <c r="P2567" s="103"/>
      <c r="Q2567" s="104"/>
      <c r="R2567" s="50"/>
      <c r="S2567" s="105"/>
      <c r="T2567" s="106"/>
      <c r="U2567" s="107"/>
      <c r="V2567" s="108"/>
      <c r="W2567" s="107"/>
      <c r="X2567" s="107"/>
      <c r="AA2567" s="107"/>
      <c r="AB2567" s="110"/>
      <c r="AC2567" s="110"/>
      <c r="AE2567" s="105"/>
      <c r="AF2567" s="105"/>
      <c r="AR2567" s="112"/>
    </row>
    <row r="2568" spans="2:44" x14ac:dyDescent="0.25">
      <c r="B2568" s="1" t="str">
        <f>IF(I2568="","",
(IF(N2568=FİLTRE!$H$6,2,0)+IF(FİLTRE!$H$6="TOPLAM",2,0))
)</f>
        <v/>
      </c>
      <c r="C2568">
        <f>IF(FİLTRE!$M$5="",9,(IF(U2568&gt;=FİLTRE!$M$5,1,0)))</f>
        <v>1</v>
      </c>
      <c r="D2568" s="1">
        <f>IF(FİLTRE!$M$6="",9,(IF('SKT LİSTESİ'!P2568&lt;=FİLTRE!$M$6,1,0)))</f>
        <v>1</v>
      </c>
      <c r="E2568" s="25" t="str">
        <f>IF(I2568="","",(COUNTIFS($L$4:L2568,L2568)))</f>
        <v/>
      </c>
      <c r="F2568" s="13">
        <f>IF(OR(B2568&lt;&gt;2,C2568&lt;&gt;1,D2568&lt;&gt;1,H2568&lt;&gt;1),0,
COUNTIFS($B$4:B2568,2,$C$4:C2568,1,$D$4:D2568,1,$H$4:H2568,1))</f>
        <v>0</v>
      </c>
      <c r="G2568" s="26" t="str">
        <f>IF(I2568="","",(COUNTIF($E$4:E2568,E2568)))</f>
        <v/>
      </c>
      <c r="H2568" s="1">
        <f>IF(AND(J2568="SAYIM",FİLTRE!$H$5="RAFTA",U2568&lt;&gt;0),1,0)+
IF(AND(J2568="İADE DEPO",FİLTRE!$H$5="İADE DEPO"),1,0)+
IF(FİLTRE!$H$5="TÜMÜ",1,0)+
IF(AND(J2568="FİRMA İADE",FİLTRE!$H$5="FİRMA İADE"),1,0)+
IF(AND(J2568="İMHA",FİLTRE!$H$5="İMHA"),1,0)</f>
        <v>1</v>
      </c>
      <c r="I2568" s="99"/>
      <c r="J2568" s="100"/>
      <c r="K2568" s="100"/>
      <c r="L2568" s="101"/>
      <c r="M2568" s="102"/>
      <c r="N2568" s="101"/>
      <c r="O2568" s="99"/>
      <c r="P2568" s="103"/>
      <c r="Q2568" s="104"/>
      <c r="R2568" s="50"/>
      <c r="S2568" s="105"/>
      <c r="T2568" s="106"/>
      <c r="U2568" s="107"/>
      <c r="V2568" s="108"/>
      <c r="W2568" s="107"/>
      <c r="X2568" s="107"/>
      <c r="AA2568" s="107"/>
      <c r="AB2568" s="110"/>
      <c r="AC2568" s="110"/>
      <c r="AE2568" s="105"/>
      <c r="AF2568" s="105"/>
      <c r="AR2568" s="112"/>
    </row>
    <row r="2569" spans="2:44" x14ac:dyDescent="0.25">
      <c r="B2569" s="1" t="str">
        <f>IF(I2569="","",
(IF(N2569=FİLTRE!$H$6,2,0)+IF(FİLTRE!$H$6="TOPLAM",2,0))
)</f>
        <v/>
      </c>
      <c r="C2569">
        <f>IF(FİLTRE!$M$5="",9,(IF(U2569&gt;=FİLTRE!$M$5,1,0)))</f>
        <v>1</v>
      </c>
      <c r="D2569" s="1">
        <f>IF(FİLTRE!$M$6="",9,(IF('SKT LİSTESİ'!P2569&lt;=FİLTRE!$M$6,1,0)))</f>
        <v>1</v>
      </c>
      <c r="E2569" s="25" t="str">
        <f>IF(I2569="","",(COUNTIFS($L$4:L2569,L2569)))</f>
        <v/>
      </c>
      <c r="F2569" s="13">
        <f>IF(OR(B2569&lt;&gt;2,C2569&lt;&gt;1,D2569&lt;&gt;1,H2569&lt;&gt;1),0,
COUNTIFS($B$4:B2569,2,$C$4:C2569,1,$D$4:D2569,1,$H$4:H2569,1))</f>
        <v>0</v>
      </c>
      <c r="G2569" s="26" t="str">
        <f>IF(I2569="","",(COUNTIF($E$4:E2569,E2569)))</f>
        <v/>
      </c>
      <c r="H2569" s="1">
        <f>IF(AND(J2569="SAYIM",FİLTRE!$H$5="RAFTA",U2569&lt;&gt;0),1,0)+
IF(AND(J2569="İADE DEPO",FİLTRE!$H$5="İADE DEPO"),1,0)+
IF(FİLTRE!$H$5="TÜMÜ",1,0)+
IF(AND(J2569="FİRMA İADE",FİLTRE!$H$5="FİRMA İADE"),1,0)+
IF(AND(J2569="İMHA",FİLTRE!$H$5="İMHA"),1,0)</f>
        <v>1</v>
      </c>
      <c r="I2569" s="99"/>
      <c r="J2569" s="100"/>
      <c r="K2569" s="100"/>
      <c r="L2569" s="101"/>
      <c r="M2569" s="102"/>
      <c r="N2569" s="101"/>
      <c r="O2569" s="99"/>
      <c r="P2569" s="103"/>
      <c r="Q2569" s="104"/>
      <c r="R2569" s="50"/>
      <c r="S2569" s="105"/>
      <c r="T2569" s="106"/>
      <c r="U2569" s="107"/>
      <c r="V2569" s="108"/>
      <c r="W2569" s="107"/>
      <c r="X2569" s="107"/>
      <c r="AA2569" s="107"/>
      <c r="AB2569" s="110"/>
      <c r="AC2569" s="110"/>
      <c r="AE2569" s="105"/>
      <c r="AF2569" s="105"/>
      <c r="AR2569" s="112"/>
    </row>
    <row r="2570" spans="2:44" x14ac:dyDescent="0.25">
      <c r="B2570" s="1" t="str">
        <f>IF(I2570="","",
(IF(N2570=FİLTRE!$H$6,2,0)+IF(FİLTRE!$H$6="TOPLAM",2,0))
)</f>
        <v/>
      </c>
      <c r="C2570">
        <f>IF(FİLTRE!$M$5="",9,(IF(U2570&gt;=FİLTRE!$M$5,1,0)))</f>
        <v>1</v>
      </c>
      <c r="D2570" s="1">
        <f>IF(FİLTRE!$M$6="",9,(IF('SKT LİSTESİ'!P2570&lt;=FİLTRE!$M$6,1,0)))</f>
        <v>1</v>
      </c>
      <c r="E2570" s="25" t="str">
        <f>IF(I2570="","",(COUNTIFS($L$4:L2570,L2570)))</f>
        <v/>
      </c>
      <c r="F2570" s="13">
        <f>IF(OR(B2570&lt;&gt;2,C2570&lt;&gt;1,D2570&lt;&gt;1,H2570&lt;&gt;1),0,
COUNTIFS($B$4:B2570,2,$C$4:C2570,1,$D$4:D2570,1,$H$4:H2570,1))</f>
        <v>0</v>
      </c>
      <c r="G2570" s="26" t="str">
        <f>IF(I2570="","",(COUNTIF($E$4:E2570,E2570)))</f>
        <v/>
      </c>
      <c r="H2570" s="1">
        <f>IF(AND(J2570="SAYIM",FİLTRE!$H$5="RAFTA",U2570&lt;&gt;0),1,0)+
IF(AND(J2570="İADE DEPO",FİLTRE!$H$5="İADE DEPO"),1,0)+
IF(FİLTRE!$H$5="TÜMÜ",1,0)+
IF(AND(J2570="FİRMA İADE",FİLTRE!$H$5="FİRMA İADE"),1,0)+
IF(AND(J2570="İMHA",FİLTRE!$H$5="İMHA"),1,0)</f>
        <v>1</v>
      </c>
      <c r="I2570" s="99"/>
      <c r="J2570" s="100"/>
      <c r="K2570" s="100"/>
      <c r="L2570" s="101"/>
      <c r="M2570" s="102"/>
      <c r="N2570" s="101"/>
      <c r="O2570" s="99"/>
      <c r="P2570" s="103"/>
      <c r="Q2570" s="104"/>
      <c r="R2570" s="50"/>
      <c r="S2570" s="105"/>
      <c r="T2570" s="106"/>
      <c r="U2570" s="107"/>
      <c r="V2570" s="108"/>
      <c r="W2570" s="107"/>
      <c r="X2570" s="107"/>
      <c r="AA2570" s="107"/>
      <c r="AB2570" s="110"/>
      <c r="AC2570" s="110"/>
      <c r="AE2570" s="105"/>
      <c r="AF2570" s="105"/>
      <c r="AR2570" s="112"/>
    </row>
    <row r="2571" spans="2:44" x14ac:dyDescent="0.25">
      <c r="B2571" s="1" t="str">
        <f>IF(I2571="","",
(IF(N2571=FİLTRE!$H$6,2,0)+IF(FİLTRE!$H$6="TOPLAM",2,0))
)</f>
        <v/>
      </c>
      <c r="C2571">
        <f>IF(FİLTRE!$M$5="",9,(IF(U2571&gt;=FİLTRE!$M$5,1,0)))</f>
        <v>1</v>
      </c>
      <c r="D2571" s="1">
        <f>IF(FİLTRE!$M$6="",9,(IF('SKT LİSTESİ'!P2571&lt;=FİLTRE!$M$6,1,0)))</f>
        <v>1</v>
      </c>
      <c r="E2571" s="25" t="str">
        <f>IF(I2571="","",(COUNTIFS($L$4:L2571,L2571)))</f>
        <v/>
      </c>
      <c r="F2571" s="13">
        <f>IF(OR(B2571&lt;&gt;2,C2571&lt;&gt;1,D2571&lt;&gt;1,H2571&lt;&gt;1),0,
COUNTIFS($B$4:B2571,2,$C$4:C2571,1,$D$4:D2571,1,$H$4:H2571,1))</f>
        <v>0</v>
      </c>
      <c r="G2571" s="26" t="str">
        <f>IF(I2571="","",(COUNTIF($E$4:E2571,E2571)))</f>
        <v/>
      </c>
      <c r="H2571" s="1">
        <f>IF(AND(J2571="SAYIM",FİLTRE!$H$5="RAFTA",U2571&lt;&gt;0),1,0)+
IF(AND(J2571="İADE DEPO",FİLTRE!$H$5="İADE DEPO"),1,0)+
IF(FİLTRE!$H$5="TÜMÜ",1,0)+
IF(AND(J2571="FİRMA İADE",FİLTRE!$H$5="FİRMA İADE"),1,0)+
IF(AND(J2571="İMHA",FİLTRE!$H$5="İMHA"),1,0)</f>
        <v>1</v>
      </c>
      <c r="I2571" s="99"/>
      <c r="J2571" s="100"/>
      <c r="K2571" s="100"/>
      <c r="L2571" s="101"/>
      <c r="M2571" s="102"/>
      <c r="N2571" s="101"/>
      <c r="O2571" s="99"/>
      <c r="P2571" s="103"/>
      <c r="Q2571" s="104"/>
      <c r="R2571" s="50"/>
      <c r="S2571" s="105"/>
      <c r="T2571" s="106"/>
      <c r="U2571" s="107"/>
      <c r="V2571" s="108"/>
      <c r="W2571" s="107"/>
      <c r="X2571" s="107"/>
      <c r="AA2571" s="107"/>
      <c r="AB2571" s="110"/>
      <c r="AC2571" s="110"/>
      <c r="AE2571" s="105"/>
      <c r="AF2571" s="105"/>
      <c r="AR2571" s="112"/>
    </row>
    <row r="2572" spans="2:44" x14ac:dyDescent="0.25">
      <c r="B2572" s="1" t="str">
        <f>IF(I2572="","",
(IF(N2572=FİLTRE!$H$6,2,0)+IF(FİLTRE!$H$6="TOPLAM",2,0))
)</f>
        <v/>
      </c>
      <c r="C2572">
        <f>IF(FİLTRE!$M$5="",9,(IF(U2572&gt;=FİLTRE!$M$5,1,0)))</f>
        <v>1</v>
      </c>
      <c r="D2572" s="1">
        <f>IF(FİLTRE!$M$6="",9,(IF('SKT LİSTESİ'!P2572&lt;=FİLTRE!$M$6,1,0)))</f>
        <v>1</v>
      </c>
      <c r="E2572" s="25" t="str">
        <f>IF(I2572="","",(COUNTIFS($L$4:L2572,L2572)))</f>
        <v/>
      </c>
      <c r="F2572" s="13">
        <f>IF(OR(B2572&lt;&gt;2,C2572&lt;&gt;1,D2572&lt;&gt;1,H2572&lt;&gt;1),0,
COUNTIFS($B$4:B2572,2,$C$4:C2572,1,$D$4:D2572,1,$H$4:H2572,1))</f>
        <v>0</v>
      </c>
      <c r="G2572" s="26" t="str">
        <f>IF(I2572="","",(COUNTIF($E$4:E2572,E2572)))</f>
        <v/>
      </c>
      <c r="H2572" s="1">
        <f>IF(AND(J2572="SAYIM",FİLTRE!$H$5="RAFTA",U2572&lt;&gt;0),1,0)+
IF(AND(J2572="İADE DEPO",FİLTRE!$H$5="İADE DEPO"),1,0)+
IF(FİLTRE!$H$5="TÜMÜ",1,0)+
IF(AND(J2572="FİRMA İADE",FİLTRE!$H$5="FİRMA İADE"),1,0)+
IF(AND(J2572="İMHA",FİLTRE!$H$5="İMHA"),1,0)</f>
        <v>1</v>
      </c>
      <c r="I2572" s="99"/>
      <c r="J2572" s="100"/>
      <c r="K2572" s="100"/>
      <c r="L2572" s="101"/>
      <c r="M2572" s="102"/>
      <c r="N2572" s="101"/>
      <c r="O2572" s="99"/>
      <c r="P2572" s="103"/>
      <c r="Q2572" s="104"/>
      <c r="R2572" s="50"/>
      <c r="S2572" s="105"/>
      <c r="T2572" s="106"/>
      <c r="U2572" s="107"/>
      <c r="V2572" s="108"/>
      <c r="W2572" s="107"/>
      <c r="X2572" s="107"/>
      <c r="AA2572" s="107"/>
      <c r="AB2572" s="110"/>
      <c r="AC2572" s="110"/>
      <c r="AE2572" s="105"/>
      <c r="AF2572" s="105"/>
      <c r="AR2572" s="112"/>
    </row>
    <row r="2573" spans="2:44" x14ac:dyDescent="0.25">
      <c r="B2573" s="1" t="str">
        <f>IF(I2573="","",
(IF(N2573=FİLTRE!$H$6,2,0)+IF(FİLTRE!$H$6="TOPLAM",2,0))
)</f>
        <v/>
      </c>
      <c r="C2573">
        <f>IF(FİLTRE!$M$5="",9,(IF(U2573&gt;=FİLTRE!$M$5,1,0)))</f>
        <v>1</v>
      </c>
      <c r="D2573" s="1">
        <f>IF(FİLTRE!$M$6="",9,(IF('SKT LİSTESİ'!P2573&lt;=FİLTRE!$M$6,1,0)))</f>
        <v>1</v>
      </c>
      <c r="E2573" s="25" t="str">
        <f>IF(I2573="","",(COUNTIFS($L$4:L2573,L2573)))</f>
        <v/>
      </c>
      <c r="F2573" s="13">
        <f>IF(OR(B2573&lt;&gt;2,C2573&lt;&gt;1,D2573&lt;&gt;1,H2573&lt;&gt;1),0,
COUNTIFS($B$4:B2573,2,$C$4:C2573,1,$D$4:D2573,1,$H$4:H2573,1))</f>
        <v>0</v>
      </c>
      <c r="G2573" s="26" t="str">
        <f>IF(I2573="","",(COUNTIF($E$4:E2573,E2573)))</f>
        <v/>
      </c>
      <c r="H2573" s="1">
        <f>IF(AND(J2573="SAYIM",FİLTRE!$H$5="RAFTA",U2573&lt;&gt;0),1,0)+
IF(AND(J2573="İADE DEPO",FİLTRE!$H$5="İADE DEPO"),1,0)+
IF(FİLTRE!$H$5="TÜMÜ",1,0)+
IF(AND(J2573="FİRMA İADE",FİLTRE!$H$5="FİRMA İADE"),1,0)+
IF(AND(J2573="İMHA",FİLTRE!$H$5="İMHA"),1,0)</f>
        <v>1</v>
      </c>
      <c r="I2573" s="99"/>
      <c r="J2573" s="100"/>
      <c r="K2573" s="100"/>
      <c r="L2573" s="101"/>
      <c r="M2573" s="102"/>
      <c r="N2573" s="101"/>
      <c r="O2573" s="99"/>
      <c r="P2573" s="103"/>
      <c r="Q2573" s="104"/>
      <c r="R2573" s="50"/>
      <c r="S2573" s="105"/>
      <c r="T2573" s="106"/>
      <c r="U2573" s="107"/>
      <c r="V2573" s="108"/>
      <c r="W2573" s="107"/>
      <c r="X2573" s="107"/>
      <c r="AA2573" s="107"/>
      <c r="AB2573" s="110"/>
      <c r="AC2573" s="110"/>
      <c r="AE2573" s="105"/>
      <c r="AF2573" s="105"/>
      <c r="AR2573" s="112"/>
    </row>
    <row r="2574" spans="2:44" x14ac:dyDescent="0.25">
      <c r="B2574" s="1" t="str">
        <f>IF(I2574="","",
(IF(N2574=FİLTRE!$H$6,2,0)+IF(FİLTRE!$H$6="TOPLAM",2,0))
)</f>
        <v/>
      </c>
      <c r="C2574">
        <f>IF(FİLTRE!$M$5="",9,(IF(U2574&gt;=FİLTRE!$M$5,1,0)))</f>
        <v>1</v>
      </c>
      <c r="D2574" s="1">
        <f>IF(FİLTRE!$M$6="",9,(IF('SKT LİSTESİ'!P2574&lt;=FİLTRE!$M$6,1,0)))</f>
        <v>1</v>
      </c>
      <c r="E2574" s="25" t="str">
        <f>IF(I2574="","",(COUNTIFS($L$4:L2574,L2574)))</f>
        <v/>
      </c>
      <c r="F2574" s="13">
        <f>IF(OR(B2574&lt;&gt;2,C2574&lt;&gt;1,D2574&lt;&gt;1,H2574&lt;&gt;1),0,
COUNTIFS($B$4:B2574,2,$C$4:C2574,1,$D$4:D2574,1,$H$4:H2574,1))</f>
        <v>0</v>
      </c>
      <c r="G2574" s="26" t="str">
        <f>IF(I2574="","",(COUNTIF($E$4:E2574,E2574)))</f>
        <v/>
      </c>
      <c r="H2574" s="1">
        <f>IF(AND(J2574="SAYIM",FİLTRE!$H$5="RAFTA",U2574&lt;&gt;0),1,0)+
IF(AND(J2574="İADE DEPO",FİLTRE!$H$5="İADE DEPO"),1,0)+
IF(FİLTRE!$H$5="TÜMÜ",1,0)+
IF(AND(J2574="FİRMA İADE",FİLTRE!$H$5="FİRMA İADE"),1,0)+
IF(AND(J2574="İMHA",FİLTRE!$H$5="İMHA"),1,0)</f>
        <v>1</v>
      </c>
      <c r="I2574" s="99"/>
      <c r="J2574" s="100"/>
      <c r="K2574" s="100"/>
      <c r="L2574" s="101"/>
      <c r="M2574" s="102"/>
      <c r="N2574" s="101"/>
      <c r="O2574" s="99"/>
      <c r="P2574" s="103"/>
      <c r="Q2574" s="104"/>
      <c r="R2574" s="50"/>
      <c r="S2574" s="105"/>
      <c r="T2574" s="106"/>
      <c r="U2574" s="107"/>
      <c r="V2574" s="108"/>
      <c r="W2574" s="107"/>
      <c r="X2574" s="107"/>
      <c r="AA2574" s="107"/>
      <c r="AB2574" s="110"/>
      <c r="AC2574" s="110"/>
      <c r="AE2574" s="105"/>
      <c r="AF2574" s="105"/>
      <c r="AR2574" s="112"/>
    </row>
    <row r="2575" spans="2:44" x14ac:dyDescent="0.25">
      <c r="B2575" s="1" t="str">
        <f>IF(I2575="","",
(IF(N2575=FİLTRE!$H$6,2,0)+IF(FİLTRE!$H$6="TOPLAM",2,0))
)</f>
        <v/>
      </c>
      <c r="C2575">
        <f>IF(FİLTRE!$M$5="",9,(IF(U2575&gt;=FİLTRE!$M$5,1,0)))</f>
        <v>1</v>
      </c>
      <c r="D2575" s="1">
        <f>IF(FİLTRE!$M$6="",9,(IF('SKT LİSTESİ'!P2575&lt;=FİLTRE!$M$6,1,0)))</f>
        <v>1</v>
      </c>
      <c r="E2575" s="25" t="str">
        <f>IF(I2575="","",(COUNTIFS($L$4:L2575,L2575)))</f>
        <v/>
      </c>
      <c r="F2575" s="13">
        <f>IF(OR(B2575&lt;&gt;2,C2575&lt;&gt;1,D2575&lt;&gt;1,H2575&lt;&gt;1),0,
COUNTIFS($B$4:B2575,2,$C$4:C2575,1,$D$4:D2575,1,$H$4:H2575,1))</f>
        <v>0</v>
      </c>
      <c r="G2575" s="26" t="str">
        <f>IF(I2575="","",(COUNTIF($E$4:E2575,E2575)))</f>
        <v/>
      </c>
      <c r="H2575" s="1">
        <f>IF(AND(J2575="SAYIM",FİLTRE!$H$5="RAFTA",U2575&lt;&gt;0),1,0)+
IF(AND(J2575="İADE DEPO",FİLTRE!$H$5="İADE DEPO"),1,0)+
IF(FİLTRE!$H$5="TÜMÜ",1,0)+
IF(AND(J2575="FİRMA İADE",FİLTRE!$H$5="FİRMA İADE"),1,0)+
IF(AND(J2575="İMHA",FİLTRE!$H$5="İMHA"),1,0)</f>
        <v>1</v>
      </c>
      <c r="I2575" s="99"/>
      <c r="J2575" s="100"/>
      <c r="K2575" s="100"/>
      <c r="L2575" s="101"/>
      <c r="M2575" s="102"/>
      <c r="N2575" s="101"/>
      <c r="O2575" s="99"/>
      <c r="P2575" s="103"/>
      <c r="Q2575" s="104"/>
      <c r="R2575" s="50"/>
      <c r="S2575" s="105"/>
      <c r="T2575" s="106"/>
      <c r="U2575" s="107"/>
      <c r="V2575" s="108"/>
      <c r="W2575" s="107"/>
      <c r="X2575" s="107"/>
      <c r="AA2575" s="107"/>
      <c r="AB2575" s="110"/>
      <c r="AC2575" s="110"/>
      <c r="AE2575" s="105"/>
      <c r="AF2575" s="105"/>
      <c r="AR2575" s="112"/>
    </row>
    <row r="2576" spans="2:44" x14ac:dyDescent="0.25">
      <c r="B2576" s="1" t="str">
        <f>IF(I2576="","",
(IF(N2576=FİLTRE!$H$6,2,0)+IF(FİLTRE!$H$6="TOPLAM",2,0))
)</f>
        <v/>
      </c>
      <c r="C2576">
        <f>IF(FİLTRE!$M$5="",9,(IF(U2576&gt;=FİLTRE!$M$5,1,0)))</f>
        <v>1</v>
      </c>
      <c r="D2576" s="1">
        <f>IF(FİLTRE!$M$6="",9,(IF('SKT LİSTESİ'!P2576&lt;=FİLTRE!$M$6,1,0)))</f>
        <v>1</v>
      </c>
      <c r="E2576" s="25" t="str">
        <f>IF(I2576="","",(COUNTIFS($L$4:L2576,L2576)))</f>
        <v/>
      </c>
      <c r="F2576" s="13">
        <f>IF(OR(B2576&lt;&gt;2,C2576&lt;&gt;1,D2576&lt;&gt;1,H2576&lt;&gt;1),0,
COUNTIFS($B$4:B2576,2,$C$4:C2576,1,$D$4:D2576,1,$H$4:H2576,1))</f>
        <v>0</v>
      </c>
      <c r="G2576" s="26" t="str">
        <f>IF(I2576="","",(COUNTIF($E$4:E2576,E2576)))</f>
        <v/>
      </c>
      <c r="H2576" s="1">
        <f>IF(AND(J2576="SAYIM",FİLTRE!$H$5="RAFTA",U2576&lt;&gt;0),1,0)+
IF(AND(J2576="İADE DEPO",FİLTRE!$H$5="İADE DEPO"),1,0)+
IF(FİLTRE!$H$5="TÜMÜ",1,0)+
IF(AND(J2576="FİRMA İADE",FİLTRE!$H$5="FİRMA İADE"),1,0)+
IF(AND(J2576="İMHA",FİLTRE!$H$5="İMHA"),1,0)</f>
        <v>1</v>
      </c>
      <c r="I2576" s="99"/>
      <c r="J2576" s="100"/>
      <c r="K2576" s="100"/>
      <c r="L2576" s="101"/>
      <c r="M2576" s="102"/>
      <c r="N2576" s="101"/>
      <c r="O2576" s="99"/>
      <c r="P2576" s="103"/>
      <c r="Q2576" s="104"/>
      <c r="R2576" s="50"/>
      <c r="S2576" s="105"/>
      <c r="T2576" s="106"/>
      <c r="U2576" s="107"/>
      <c r="V2576" s="108"/>
      <c r="W2576" s="107"/>
      <c r="X2576" s="107"/>
      <c r="AA2576" s="107"/>
      <c r="AB2576" s="110"/>
      <c r="AC2576" s="110"/>
      <c r="AE2576" s="105"/>
      <c r="AF2576" s="105"/>
      <c r="AR2576" s="112"/>
    </row>
    <row r="2577" spans="2:44" x14ac:dyDescent="0.25">
      <c r="B2577" s="1" t="str">
        <f>IF(I2577="","",
(IF(N2577=FİLTRE!$H$6,2,0)+IF(FİLTRE!$H$6="TOPLAM",2,0))
)</f>
        <v/>
      </c>
      <c r="C2577">
        <f>IF(FİLTRE!$M$5="",9,(IF(U2577&gt;=FİLTRE!$M$5,1,0)))</f>
        <v>1</v>
      </c>
      <c r="D2577" s="1">
        <f>IF(FİLTRE!$M$6="",9,(IF('SKT LİSTESİ'!P2577&lt;=FİLTRE!$M$6,1,0)))</f>
        <v>1</v>
      </c>
      <c r="E2577" s="25" t="str">
        <f>IF(I2577="","",(COUNTIFS($L$4:L2577,L2577)))</f>
        <v/>
      </c>
      <c r="F2577" s="13">
        <f>IF(OR(B2577&lt;&gt;2,C2577&lt;&gt;1,D2577&lt;&gt;1,H2577&lt;&gt;1),0,
COUNTIFS($B$4:B2577,2,$C$4:C2577,1,$D$4:D2577,1,$H$4:H2577,1))</f>
        <v>0</v>
      </c>
      <c r="G2577" s="26" t="str">
        <f>IF(I2577="","",(COUNTIF($E$4:E2577,E2577)))</f>
        <v/>
      </c>
      <c r="H2577" s="1">
        <f>IF(AND(J2577="SAYIM",FİLTRE!$H$5="RAFTA",U2577&lt;&gt;0),1,0)+
IF(AND(J2577="İADE DEPO",FİLTRE!$H$5="İADE DEPO"),1,0)+
IF(FİLTRE!$H$5="TÜMÜ",1,0)+
IF(AND(J2577="FİRMA İADE",FİLTRE!$H$5="FİRMA İADE"),1,0)+
IF(AND(J2577="İMHA",FİLTRE!$H$5="İMHA"),1,0)</f>
        <v>1</v>
      </c>
      <c r="I2577" s="99"/>
      <c r="J2577" s="100"/>
      <c r="K2577" s="100"/>
      <c r="L2577" s="101"/>
      <c r="M2577" s="102"/>
      <c r="N2577" s="101"/>
      <c r="O2577" s="99"/>
      <c r="P2577" s="103"/>
      <c r="Q2577" s="104"/>
      <c r="R2577" s="50"/>
      <c r="S2577" s="105"/>
      <c r="T2577" s="106"/>
      <c r="U2577" s="107"/>
      <c r="V2577" s="108"/>
      <c r="W2577" s="107"/>
      <c r="X2577" s="107"/>
      <c r="AA2577" s="107"/>
      <c r="AB2577" s="110"/>
      <c r="AC2577" s="110"/>
      <c r="AE2577" s="105"/>
      <c r="AF2577" s="105"/>
      <c r="AR2577" s="112"/>
    </row>
    <row r="2578" spans="2:44" x14ac:dyDescent="0.25">
      <c r="B2578" s="1" t="str">
        <f>IF(I2578="","",
(IF(N2578=FİLTRE!$H$6,2,0)+IF(FİLTRE!$H$6="TOPLAM",2,0))
)</f>
        <v/>
      </c>
      <c r="C2578">
        <f>IF(FİLTRE!$M$5="",9,(IF(U2578&gt;=FİLTRE!$M$5,1,0)))</f>
        <v>1</v>
      </c>
      <c r="D2578" s="1">
        <f>IF(FİLTRE!$M$6="",9,(IF('SKT LİSTESİ'!P2578&lt;=FİLTRE!$M$6,1,0)))</f>
        <v>1</v>
      </c>
      <c r="E2578" s="25" t="str">
        <f>IF(I2578="","",(COUNTIFS($L$4:L2578,L2578)))</f>
        <v/>
      </c>
      <c r="F2578" s="13">
        <f>IF(OR(B2578&lt;&gt;2,C2578&lt;&gt;1,D2578&lt;&gt;1,H2578&lt;&gt;1),0,
COUNTIFS($B$4:B2578,2,$C$4:C2578,1,$D$4:D2578,1,$H$4:H2578,1))</f>
        <v>0</v>
      </c>
      <c r="G2578" s="26" t="str">
        <f>IF(I2578="","",(COUNTIF($E$4:E2578,E2578)))</f>
        <v/>
      </c>
      <c r="H2578" s="1">
        <f>IF(AND(J2578="SAYIM",FİLTRE!$H$5="RAFTA",U2578&lt;&gt;0),1,0)+
IF(AND(J2578="İADE DEPO",FİLTRE!$H$5="İADE DEPO"),1,0)+
IF(FİLTRE!$H$5="TÜMÜ",1,0)+
IF(AND(J2578="FİRMA İADE",FİLTRE!$H$5="FİRMA İADE"),1,0)+
IF(AND(J2578="İMHA",FİLTRE!$H$5="İMHA"),1,0)</f>
        <v>1</v>
      </c>
      <c r="I2578" s="99"/>
      <c r="J2578" s="100"/>
      <c r="K2578" s="100"/>
      <c r="L2578" s="101"/>
      <c r="M2578" s="102"/>
      <c r="N2578" s="101"/>
      <c r="O2578" s="99"/>
      <c r="P2578" s="103"/>
      <c r="Q2578" s="104"/>
      <c r="R2578" s="50"/>
      <c r="S2578" s="105"/>
      <c r="T2578" s="106"/>
      <c r="U2578" s="107"/>
      <c r="V2578" s="108"/>
      <c r="W2578" s="107"/>
      <c r="X2578" s="107"/>
      <c r="AA2578" s="107"/>
      <c r="AB2578" s="110"/>
      <c r="AC2578" s="110"/>
      <c r="AE2578" s="105"/>
      <c r="AF2578" s="105"/>
      <c r="AR2578" s="112"/>
    </row>
    <row r="2579" spans="2:44" x14ac:dyDescent="0.25">
      <c r="B2579" s="1" t="str">
        <f>IF(I2579="","",
(IF(N2579=FİLTRE!$H$6,2,0)+IF(FİLTRE!$H$6="TOPLAM",2,0))
)</f>
        <v/>
      </c>
      <c r="C2579">
        <f>IF(FİLTRE!$M$5="",9,(IF(U2579&gt;=FİLTRE!$M$5,1,0)))</f>
        <v>1</v>
      </c>
      <c r="D2579" s="1">
        <f>IF(FİLTRE!$M$6="",9,(IF('SKT LİSTESİ'!P2579&lt;=FİLTRE!$M$6,1,0)))</f>
        <v>1</v>
      </c>
      <c r="E2579" s="25" t="str">
        <f>IF(I2579="","",(COUNTIFS($L$4:L2579,L2579)))</f>
        <v/>
      </c>
      <c r="F2579" s="13">
        <f>IF(OR(B2579&lt;&gt;2,C2579&lt;&gt;1,D2579&lt;&gt;1,H2579&lt;&gt;1),0,
COUNTIFS($B$4:B2579,2,$C$4:C2579,1,$D$4:D2579,1,$H$4:H2579,1))</f>
        <v>0</v>
      </c>
      <c r="G2579" s="26" t="str">
        <f>IF(I2579="","",(COUNTIF($E$4:E2579,E2579)))</f>
        <v/>
      </c>
      <c r="H2579" s="1">
        <f>IF(AND(J2579="SAYIM",FİLTRE!$H$5="RAFTA",U2579&lt;&gt;0),1,0)+
IF(AND(J2579="İADE DEPO",FİLTRE!$H$5="İADE DEPO"),1,0)+
IF(FİLTRE!$H$5="TÜMÜ",1,0)+
IF(AND(J2579="FİRMA İADE",FİLTRE!$H$5="FİRMA İADE"),1,0)+
IF(AND(J2579="İMHA",FİLTRE!$H$5="İMHA"),1,0)</f>
        <v>1</v>
      </c>
      <c r="I2579" s="99"/>
      <c r="J2579" s="100"/>
      <c r="K2579" s="100"/>
      <c r="L2579" s="101"/>
      <c r="M2579" s="102"/>
      <c r="N2579" s="101"/>
      <c r="O2579" s="99"/>
      <c r="P2579" s="103"/>
      <c r="Q2579" s="104"/>
      <c r="R2579" s="50"/>
      <c r="S2579" s="105"/>
      <c r="T2579" s="106"/>
      <c r="U2579" s="107"/>
      <c r="V2579" s="108"/>
      <c r="W2579" s="107"/>
      <c r="X2579" s="107"/>
      <c r="AA2579" s="107"/>
      <c r="AB2579" s="110"/>
      <c r="AC2579" s="110"/>
      <c r="AE2579" s="105"/>
      <c r="AF2579" s="105"/>
      <c r="AR2579" s="112"/>
    </row>
    <row r="2580" spans="2:44" x14ac:dyDescent="0.25">
      <c r="B2580" s="1" t="str">
        <f>IF(I2580="","",
(IF(N2580=FİLTRE!$H$6,2,0)+IF(FİLTRE!$H$6="TOPLAM",2,0))
)</f>
        <v/>
      </c>
      <c r="C2580">
        <f>IF(FİLTRE!$M$5="",9,(IF(U2580&gt;=FİLTRE!$M$5,1,0)))</f>
        <v>1</v>
      </c>
      <c r="D2580" s="1">
        <f>IF(FİLTRE!$M$6="",9,(IF('SKT LİSTESİ'!P2580&lt;=FİLTRE!$M$6,1,0)))</f>
        <v>1</v>
      </c>
      <c r="E2580" s="25" t="str">
        <f>IF(I2580="","",(COUNTIFS($L$4:L2580,L2580)))</f>
        <v/>
      </c>
      <c r="F2580" s="13">
        <f>IF(OR(B2580&lt;&gt;2,C2580&lt;&gt;1,D2580&lt;&gt;1,H2580&lt;&gt;1),0,
COUNTIFS($B$4:B2580,2,$C$4:C2580,1,$D$4:D2580,1,$H$4:H2580,1))</f>
        <v>0</v>
      </c>
      <c r="G2580" s="26" t="str">
        <f>IF(I2580="","",(COUNTIF($E$4:E2580,E2580)))</f>
        <v/>
      </c>
      <c r="H2580" s="1">
        <f>IF(AND(J2580="SAYIM",FİLTRE!$H$5="RAFTA",U2580&lt;&gt;0),1,0)+
IF(AND(J2580="İADE DEPO",FİLTRE!$H$5="İADE DEPO"),1,0)+
IF(FİLTRE!$H$5="TÜMÜ",1,0)+
IF(AND(J2580="FİRMA İADE",FİLTRE!$H$5="FİRMA İADE"),1,0)+
IF(AND(J2580="İMHA",FİLTRE!$H$5="İMHA"),1,0)</f>
        <v>1</v>
      </c>
      <c r="I2580" s="99"/>
      <c r="J2580" s="100"/>
      <c r="K2580" s="100"/>
      <c r="L2580" s="101"/>
      <c r="M2580" s="102"/>
      <c r="N2580" s="101"/>
      <c r="O2580" s="99"/>
      <c r="P2580" s="103"/>
      <c r="Q2580" s="104"/>
      <c r="R2580" s="50"/>
      <c r="S2580" s="105"/>
      <c r="T2580" s="106"/>
      <c r="U2580" s="107"/>
      <c r="V2580" s="108"/>
      <c r="W2580" s="107"/>
      <c r="X2580" s="107"/>
      <c r="AA2580" s="107"/>
      <c r="AB2580" s="110"/>
      <c r="AC2580" s="110"/>
      <c r="AE2580" s="105"/>
      <c r="AF2580" s="105"/>
      <c r="AR2580" s="112"/>
    </row>
    <row r="2581" spans="2:44" x14ac:dyDescent="0.25">
      <c r="B2581" s="1" t="str">
        <f>IF(I2581="","",
(IF(N2581=FİLTRE!$H$6,2,0)+IF(FİLTRE!$H$6="TOPLAM",2,0))
)</f>
        <v/>
      </c>
      <c r="C2581">
        <f>IF(FİLTRE!$M$5="",9,(IF(U2581&gt;=FİLTRE!$M$5,1,0)))</f>
        <v>1</v>
      </c>
      <c r="D2581" s="1">
        <f>IF(FİLTRE!$M$6="",9,(IF('SKT LİSTESİ'!P2581&lt;=FİLTRE!$M$6,1,0)))</f>
        <v>1</v>
      </c>
      <c r="E2581" s="25" t="str">
        <f>IF(I2581="","",(COUNTIFS($L$4:L2581,L2581)))</f>
        <v/>
      </c>
      <c r="F2581" s="13">
        <f>IF(OR(B2581&lt;&gt;2,C2581&lt;&gt;1,D2581&lt;&gt;1,H2581&lt;&gt;1),0,
COUNTIFS($B$4:B2581,2,$C$4:C2581,1,$D$4:D2581,1,$H$4:H2581,1))</f>
        <v>0</v>
      </c>
      <c r="G2581" s="26" t="str">
        <f>IF(I2581="","",(COUNTIF($E$4:E2581,E2581)))</f>
        <v/>
      </c>
      <c r="H2581" s="1">
        <f>IF(AND(J2581="SAYIM",FİLTRE!$H$5="RAFTA",U2581&lt;&gt;0),1,0)+
IF(AND(J2581="İADE DEPO",FİLTRE!$H$5="İADE DEPO"),1,0)+
IF(FİLTRE!$H$5="TÜMÜ",1,0)+
IF(AND(J2581="FİRMA İADE",FİLTRE!$H$5="FİRMA İADE"),1,0)+
IF(AND(J2581="İMHA",FİLTRE!$H$5="İMHA"),1,0)</f>
        <v>1</v>
      </c>
      <c r="I2581" s="99"/>
      <c r="J2581" s="100"/>
      <c r="K2581" s="100"/>
      <c r="L2581" s="101"/>
      <c r="M2581" s="102"/>
      <c r="N2581" s="101"/>
      <c r="O2581" s="99"/>
      <c r="P2581" s="103"/>
      <c r="Q2581" s="104"/>
      <c r="R2581" s="50"/>
      <c r="S2581" s="105"/>
      <c r="T2581" s="106"/>
      <c r="U2581" s="107"/>
      <c r="V2581" s="108"/>
      <c r="W2581" s="107"/>
      <c r="X2581" s="107"/>
      <c r="AA2581" s="107"/>
      <c r="AB2581" s="110"/>
      <c r="AC2581" s="110"/>
      <c r="AE2581" s="105"/>
      <c r="AF2581" s="105"/>
      <c r="AR2581" s="112"/>
    </row>
    <row r="2582" spans="2:44" x14ac:dyDescent="0.25">
      <c r="B2582" s="1" t="str">
        <f>IF(I2582="","",
(IF(N2582=FİLTRE!$H$6,2,0)+IF(FİLTRE!$H$6="TOPLAM",2,0))
)</f>
        <v/>
      </c>
      <c r="C2582">
        <f>IF(FİLTRE!$M$5="",9,(IF(U2582&gt;=FİLTRE!$M$5,1,0)))</f>
        <v>1</v>
      </c>
      <c r="D2582" s="1">
        <f>IF(FİLTRE!$M$6="",9,(IF('SKT LİSTESİ'!P2582&lt;=FİLTRE!$M$6,1,0)))</f>
        <v>1</v>
      </c>
      <c r="E2582" s="25" t="str">
        <f>IF(I2582="","",(COUNTIFS($L$4:L2582,L2582)))</f>
        <v/>
      </c>
      <c r="F2582" s="13">
        <f>IF(OR(B2582&lt;&gt;2,C2582&lt;&gt;1,D2582&lt;&gt;1,H2582&lt;&gt;1),0,
COUNTIFS($B$4:B2582,2,$C$4:C2582,1,$D$4:D2582,1,$H$4:H2582,1))</f>
        <v>0</v>
      </c>
      <c r="G2582" s="26" t="str">
        <f>IF(I2582="","",(COUNTIF($E$4:E2582,E2582)))</f>
        <v/>
      </c>
      <c r="H2582" s="1">
        <f>IF(AND(J2582="SAYIM",FİLTRE!$H$5="RAFTA",U2582&lt;&gt;0),1,0)+
IF(AND(J2582="İADE DEPO",FİLTRE!$H$5="İADE DEPO"),1,0)+
IF(FİLTRE!$H$5="TÜMÜ",1,0)+
IF(AND(J2582="FİRMA İADE",FİLTRE!$H$5="FİRMA İADE"),1,0)+
IF(AND(J2582="İMHA",FİLTRE!$H$5="İMHA"),1,0)</f>
        <v>1</v>
      </c>
      <c r="I2582" s="99"/>
      <c r="J2582" s="100"/>
      <c r="K2582" s="100"/>
      <c r="L2582" s="101"/>
      <c r="M2582" s="102"/>
      <c r="N2582" s="101"/>
      <c r="O2582" s="99"/>
      <c r="P2582" s="103"/>
      <c r="Q2582" s="104"/>
      <c r="R2582" s="50"/>
      <c r="S2582" s="105"/>
      <c r="T2582" s="106"/>
      <c r="U2582" s="107"/>
      <c r="V2582" s="108"/>
      <c r="W2582" s="107"/>
      <c r="X2582" s="107"/>
      <c r="AA2582" s="107"/>
      <c r="AB2582" s="110"/>
      <c r="AC2582" s="110"/>
      <c r="AE2582" s="105"/>
      <c r="AF2582" s="105"/>
      <c r="AR2582" s="112"/>
    </row>
    <row r="2583" spans="2:44" x14ac:dyDescent="0.25">
      <c r="B2583" s="1" t="str">
        <f>IF(I2583="","",
(IF(N2583=FİLTRE!$H$6,2,0)+IF(FİLTRE!$H$6="TOPLAM",2,0))
)</f>
        <v/>
      </c>
      <c r="C2583">
        <f>IF(FİLTRE!$M$5="",9,(IF(U2583&gt;=FİLTRE!$M$5,1,0)))</f>
        <v>1</v>
      </c>
      <c r="D2583" s="1">
        <f>IF(FİLTRE!$M$6="",9,(IF('SKT LİSTESİ'!P2583&lt;=FİLTRE!$M$6,1,0)))</f>
        <v>1</v>
      </c>
      <c r="E2583" s="25" t="str">
        <f>IF(I2583="","",(COUNTIFS($L$4:L2583,L2583)))</f>
        <v/>
      </c>
      <c r="F2583" s="13">
        <f>IF(OR(B2583&lt;&gt;2,C2583&lt;&gt;1,D2583&lt;&gt;1,H2583&lt;&gt;1),0,
COUNTIFS($B$4:B2583,2,$C$4:C2583,1,$D$4:D2583,1,$H$4:H2583,1))</f>
        <v>0</v>
      </c>
      <c r="G2583" s="26" t="str">
        <f>IF(I2583="","",(COUNTIF($E$4:E2583,E2583)))</f>
        <v/>
      </c>
      <c r="H2583" s="1">
        <f>IF(AND(J2583="SAYIM",FİLTRE!$H$5="RAFTA",U2583&lt;&gt;0),1,0)+
IF(AND(J2583="İADE DEPO",FİLTRE!$H$5="İADE DEPO"),1,0)+
IF(FİLTRE!$H$5="TÜMÜ",1,0)+
IF(AND(J2583="FİRMA İADE",FİLTRE!$H$5="FİRMA İADE"),1,0)+
IF(AND(J2583="İMHA",FİLTRE!$H$5="İMHA"),1,0)</f>
        <v>1</v>
      </c>
      <c r="I2583" s="99"/>
      <c r="J2583" s="100"/>
      <c r="K2583" s="100"/>
      <c r="L2583" s="101"/>
      <c r="M2583" s="102"/>
      <c r="N2583" s="101"/>
      <c r="O2583" s="99"/>
      <c r="P2583" s="103"/>
      <c r="Q2583" s="104"/>
      <c r="R2583" s="50"/>
      <c r="S2583" s="105"/>
      <c r="T2583" s="106"/>
      <c r="U2583" s="107"/>
      <c r="V2583" s="108"/>
      <c r="W2583" s="107"/>
      <c r="X2583" s="107"/>
      <c r="AA2583" s="107"/>
      <c r="AB2583" s="110"/>
      <c r="AC2583" s="110"/>
      <c r="AE2583" s="105"/>
      <c r="AF2583" s="105"/>
      <c r="AR2583" s="112"/>
    </row>
    <row r="2584" spans="2:44" x14ac:dyDescent="0.25">
      <c r="B2584" s="1" t="str">
        <f>IF(I2584="","",
(IF(N2584=FİLTRE!$H$6,2,0)+IF(FİLTRE!$H$6="TOPLAM",2,0))
)</f>
        <v/>
      </c>
      <c r="C2584">
        <f>IF(FİLTRE!$M$5="",9,(IF(U2584&gt;=FİLTRE!$M$5,1,0)))</f>
        <v>1</v>
      </c>
      <c r="D2584" s="1">
        <f>IF(FİLTRE!$M$6="",9,(IF('SKT LİSTESİ'!P2584&lt;=FİLTRE!$M$6,1,0)))</f>
        <v>1</v>
      </c>
      <c r="E2584" s="25" t="str">
        <f>IF(I2584="","",(COUNTIFS($L$4:L2584,L2584)))</f>
        <v/>
      </c>
      <c r="F2584" s="13">
        <f>IF(OR(B2584&lt;&gt;2,C2584&lt;&gt;1,D2584&lt;&gt;1,H2584&lt;&gt;1),0,
COUNTIFS($B$4:B2584,2,$C$4:C2584,1,$D$4:D2584,1,$H$4:H2584,1))</f>
        <v>0</v>
      </c>
      <c r="G2584" s="26" t="str">
        <f>IF(I2584="","",(COUNTIF($E$4:E2584,E2584)))</f>
        <v/>
      </c>
      <c r="H2584" s="1">
        <f>IF(AND(J2584="SAYIM",FİLTRE!$H$5="RAFTA",U2584&lt;&gt;0),1,0)+
IF(AND(J2584="İADE DEPO",FİLTRE!$H$5="İADE DEPO"),1,0)+
IF(FİLTRE!$H$5="TÜMÜ",1,0)+
IF(AND(J2584="FİRMA İADE",FİLTRE!$H$5="FİRMA İADE"),1,0)+
IF(AND(J2584="İMHA",FİLTRE!$H$5="İMHA"),1,0)</f>
        <v>1</v>
      </c>
      <c r="I2584" s="99"/>
      <c r="J2584" s="100"/>
      <c r="K2584" s="100"/>
      <c r="L2584" s="101"/>
      <c r="M2584" s="102"/>
      <c r="N2584" s="101"/>
      <c r="O2584" s="99"/>
      <c r="P2584" s="103"/>
      <c r="Q2584" s="104"/>
      <c r="R2584" s="50"/>
      <c r="S2584" s="105"/>
      <c r="T2584" s="106"/>
      <c r="U2584" s="107"/>
      <c r="V2584" s="108"/>
      <c r="W2584" s="107"/>
      <c r="X2584" s="107"/>
      <c r="AA2584" s="107"/>
      <c r="AB2584" s="110"/>
      <c r="AC2584" s="110"/>
      <c r="AE2584" s="105"/>
      <c r="AF2584" s="105"/>
      <c r="AR2584" s="112"/>
    </row>
    <row r="2585" spans="2:44" x14ac:dyDescent="0.25">
      <c r="B2585" s="1" t="str">
        <f>IF(I2585="","",
(IF(N2585=FİLTRE!$H$6,2,0)+IF(FİLTRE!$H$6="TOPLAM",2,0))
)</f>
        <v/>
      </c>
      <c r="C2585">
        <f>IF(FİLTRE!$M$5="",9,(IF(U2585&gt;=FİLTRE!$M$5,1,0)))</f>
        <v>1</v>
      </c>
      <c r="D2585" s="1">
        <f>IF(FİLTRE!$M$6="",9,(IF('SKT LİSTESİ'!P2585&lt;=FİLTRE!$M$6,1,0)))</f>
        <v>1</v>
      </c>
      <c r="E2585" s="25" t="str">
        <f>IF(I2585="","",(COUNTIFS($L$4:L2585,L2585)))</f>
        <v/>
      </c>
      <c r="F2585" s="13">
        <f>IF(OR(B2585&lt;&gt;2,C2585&lt;&gt;1,D2585&lt;&gt;1,H2585&lt;&gt;1),0,
COUNTIFS($B$4:B2585,2,$C$4:C2585,1,$D$4:D2585,1,$H$4:H2585,1))</f>
        <v>0</v>
      </c>
      <c r="G2585" s="26" t="str">
        <f>IF(I2585="","",(COUNTIF($E$4:E2585,E2585)))</f>
        <v/>
      </c>
      <c r="H2585" s="1">
        <f>IF(AND(J2585="SAYIM",FİLTRE!$H$5="RAFTA",U2585&lt;&gt;0),1,0)+
IF(AND(J2585="İADE DEPO",FİLTRE!$H$5="İADE DEPO"),1,0)+
IF(FİLTRE!$H$5="TÜMÜ",1,0)+
IF(AND(J2585="FİRMA İADE",FİLTRE!$H$5="FİRMA İADE"),1,0)+
IF(AND(J2585="İMHA",FİLTRE!$H$5="İMHA"),1,0)</f>
        <v>1</v>
      </c>
      <c r="I2585" s="99"/>
      <c r="J2585" s="100"/>
      <c r="K2585" s="100"/>
      <c r="L2585" s="101"/>
      <c r="M2585" s="102"/>
      <c r="N2585" s="101"/>
      <c r="O2585" s="99"/>
      <c r="P2585" s="103"/>
      <c r="Q2585" s="104"/>
      <c r="R2585" s="50"/>
      <c r="S2585" s="105"/>
      <c r="T2585" s="106"/>
      <c r="U2585" s="107"/>
      <c r="V2585" s="108"/>
      <c r="W2585" s="107"/>
      <c r="X2585" s="107"/>
      <c r="AA2585" s="107"/>
      <c r="AB2585" s="110"/>
      <c r="AC2585" s="110"/>
      <c r="AE2585" s="105"/>
      <c r="AF2585" s="105"/>
      <c r="AR2585" s="112"/>
    </row>
    <row r="2586" spans="2:44" x14ac:dyDescent="0.25">
      <c r="B2586" s="1" t="str">
        <f>IF(I2586="","",
(IF(N2586=FİLTRE!$H$6,2,0)+IF(FİLTRE!$H$6="TOPLAM",2,0))
)</f>
        <v/>
      </c>
      <c r="C2586">
        <f>IF(FİLTRE!$M$5="",9,(IF(U2586&gt;=FİLTRE!$M$5,1,0)))</f>
        <v>1</v>
      </c>
      <c r="D2586" s="1">
        <f>IF(FİLTRE!$M$6="",9,(IF('SKT LİSTESİ'!P2586&lt;=FİLTRE!$M$6,1,0)))</f>
        <v>1</v>
      </c>
      <c r="E2586" s="25" t="str">
        <f>IF(I2586="","",(COUNTIFS($L$4:L2586,L2586)))</f>
        <v/>
      </c>
      <c r="F2586" s="13">
        <f>IF(OR(B2586&lt;&gt;2,C2586&lt;&gt;1,D2586&lt;&gt;1,H2586&lt;&gt;1),0,
COUNTIFS($B$4:B2586,2,$C$4:C2586,1,$D$4:D2586,1,$H$4:H2586,1))</f>
        <v>0</v>
      </c>
      <c r="G2586" s="26" t="str">
        <f>IF(I2586="","",(COUNTIF($E$4:E2586,E2586)))</f>
        <v/>
      </c>
      <c r="H2586" s="1">
        <f>IF(AND(J2586="SAYIM",FİLTRE!$H$5="RAFTA",U2586&lt;&gt;0),1,0)+
IF(AND(J2586="İADE DEPO",FİLTRE!$H$5="İADE DEPO"),1,0)+
IF(FİLTRE!$H$5="TÜMÜ",1,0)+
IF(AND(J2586="FİRMA İADE",FİLTRE!$H$5="FİRMA İADE"),1,0)+
IF(AND(J2586="İMHA",FİLTRE!$H$5="İMHA"),1,0)</f>
        <v>1</v>
      </c>
      <c r="I2586" s="99"/>
      <c r="J2586" s="100"/>
      <c r="K2586" s="100"/>
      <c r="L2586" s="101"/>
      <c r="M2586" s="102"/>
      <c r="N2586" s="101"/>
      <c r="O2586" s="99"/>
      <c r="P2586" s="103"/>
      <c r="Q2586" s="104"/>
      <c r="R2586" s="50"/>
      <c r="S2586" s="105"/>
      <c r="T2586" s="106"/>
      <c r="U2586" s="107"/>
      <c r="V2586" s="108"/>
      <c r="W2586" s="107"/>
      <c r="X2586" s="107"/>
      <c r="AA2586" s="107"/>
      <c r="AB2586" s="110"/>
      <c r="AC2586" s="110"/>
      <c r="AE2586" s="105"/>
      <c r="AF2586" s="105"/>
      <c r="AR2586" s="112"/>
    </row>
    <row r="2587" spans="2:44" x14ac:dyDescent="0.25">
      <c r="B2587" s="1" t="str">
        <f>IF(I2587="","",
(IF(N2587=FİLTRE!$H$6,2,0)+IF(FİLTRE!$H$6="TOPLAM",2,0))
)</f>
        <v/>
      </c>
      <c r="C2587">
        <f>IF(FİLTRE!$M$5="",9,(IF(U2587&gt;=FİLTRE!$M$5,1,0)))</f>
        <v>1</v>
      </c>
      <c r="D2587" s="1">
        <f>IF(FİLTRE!$M$6="",9,(IF('SKT LİSTESİ'!P2587&lt;=FİLTRE!$M$6,1,0)))</f>
        <v>1</v>
      </c>
      <c r="E2587" s="25" t="str">
        <f>IF(I2587="","",(COUNTIFS($L$4:L2587,L2587)))</f>
        <v/>
      </c>
      <c r="F2587" s="13">
        <f>IF(OR(B2587&lt;&gt;2,C2587&lt;&gt;1,D2587&lt;&gt;1,H2587&lt;&gt;1),0,
COUNTIFS($B$4:B2587,2,$C$4:C2587,1,$D$4:D2587,1,$H$4:H2587,1))</f>
        <v>0</v>
      </c>
      <c r="G2587" s="26" t="str">
        <f>IF(I2587="","",(COUNTIF($E$4:E2587,E2587)))</f>
        <v/>
      </c>
      <c r="H2587" s="1">
        <f>IF(AND(J2587="SAYIM",FİLTRE!$H$5="RAFTA",U2587&lt;&gt;0),1,0)+
IF(AND(J2587="İADE DEPO",FİLTRE!$H$5="İADE DEPO"),1,0)+
IF(FİLTRE!$H$5="TÜMÜ",1,0)+
IF(AND(J2587="FİRMA İADE",FİLTRE!$H$5="FİRMA İADE"),1,0)+
IF(AND(J2587="İMHA",FİLTRE!$H$5="İMHA"),1,0)</f>
        <v>1</v>
      </c>
      <c r="I2587" s="99"/>
      <c r="J2587" s="100"/>
      <c r="K2587" s="100"/>
      <c r="L2587" s="101"/>
      <c r="M2587" s="102"/>
      <c r="N2587" s="101"/>
      <c r="O2587" s="99"/>
      <c r="P2587" s="103"/>
      <c r="Q2587" s="104"/>
      <c r="R2587" s="50"/>
      <c r="S2587" s="105"/>
      <c r="T2587" s="106"/>
      <c r="U2587" s="107"/>
      <c r="V2587" s="108"/>
      <c r="W2587" s="107"/>
      <c r="X2587" s="107"/>
      <c r="AA2587" s="107"/>
      <c r="AB2587" s="110"/>
      <c r="AC2587" s="110"/>
      <c r="AE2587" s="105"/>
      <c r="AF2587" s="105"/>
      <c r="AR2587" s="112"/>
    </row>
    <row r="2588" spans="2:44" x14ac:dyDescent="0.25">
      <c r="B2588" s="1" t="str">
        <f>IF(I2588="","",
(IF(N2588=FİLTRE!$H$6,2,0)+IF(FİLTRE!$H$6="TOPLAM",2,0))
)</f>
        <v/>
      </c>
      <c r="C2588">
        <f>IF(FİLTRE!$M$5="",9,(IF(U2588&gt;=FİLTRE!$M$5,1,0)))</f>
        <v>1</v>
      </c>
      <c r="D2588" s="1">
        <f>IF(FİLTRE!$M$6="",9,(IF('SKT LİSTESİ'!P2588&lt;=FİLTRE!$M$6,1,0)))</f>
        <v>1</v>
      </c>
      <c r="E2588" s="25" t="str">
        <f>IF(I2588="","",(COUNTIFS($L$4:L2588,L2588)))</f>
        <v/>
      </c>
      <c r="F2588" s="13">
        <f>IF(OR(B2588&lt;&gt;2,C2588&lt;&gt;1,D2588&lt;&gt;1,H2588&lt;&gt;1),0,
COUNTIFS($B$4:B2588,2,$C$4:C2588,1,$D$4:D2588,1,$H$4:H2588,1))</f>
        <v>0</v>
      </c>
      <c r="G2588" s="26" t="str">
        <f>IF(I2588="","",(COUNTIF($E$4:E2588,E2588)))</f>
        <v/>
      </c>
      <c r="H2588" s="1">
        <f>IF(AND(J2588="SAYIM",FİLTRE!$H$5="RAFTA",U2588&lt;&gt;0),1,0)+
IF(AND(J2588="İADE DEPO",FİLTRE!$H$5="İADE DEPO"),1,0)+
IF(FİLTRE!$H$5="TÜMÜ",1,0)+
IF(AND(J2588="FİRMA İADE",FİLTRE!$H$5="FİRMA İADE"),1,0)+
IF(AND(J2588="İMHA",FİLTRE!$H$5="İMHA"),1,0)</f>
        <v>1</v>
      </c>
      <c r="I2588" s="99"/>
      <c r="J2588" s="100"/>
      <c r="K2588" s="100"/>
      <c r="L2588" s="101"/>
      <c r="M2588" s="102"/>
      <c r="N2588" s="101"/>
      <c r="O2588" s="99"/>
      <c r="P2588" s="103"/>
      <c r="Q2588" s="104"/>
      <c r="R2588" s="50"/>
      <c r="S2588" s="105"/>
      <c r="T2588" s="106"/>
      <c r="U2588" s="107"/>
      <c r="V2588" s="108"/>
      <c r="W2588" s="107"/>
      <c r="X2588" s="107"/>
      <c r="AA2588" s="107"/>
      <c r="AB2588" s="110"/>
      <c r="AC2588" s="110"/>
      <c r="AE2588" s="105"/>
      <c r="AF2588" s="105"/>
      <c r="AR2588" s="112"/>
    </row>
    <row r="2589" spans="2:44" x14ac:dyDescent="0.25">
      <c r="B2589" s="1" t="str">
        <f>IF(I2589="","",
(IF(N2589=FİLTRE!$H$6,2,0)+IF(FİLTRE!$H$6="TOPLAM",2,0))
)</f>
        <v/>
      </c>
      <c r="C2589">
        <f>IF(FİLTRE!$M$5="",9,(IF(U2589&gt;=FİLTRE!$M$5,1,0)))</f>
        <v>1</v>
      </c>
      <c r="D2589" s="1">
        <f>IF(FİLTRE!$M$6="",9,(IF('SKT LİSTESİ'!P2589&lt;=FİLTRE!$M$6,1,0)))</f>
        <v>1</v>
      </c>
      <c r="E2589" s="25" t="str">
        <f>IF(I2589="","",(COUNTIFS($L$4:L2589,L2589)))</f>
        <v/>
      </c>
      <c r="F2589" s="13">
        <f>IF(OR(B2589&lt;&gt;2,C2589&lt;&gt;1,D2589&lt;&gt;1,H2589&lt;&gt;1),0,
COUNTIFS($B$4:B2589,2,$C$4:C2589,1,$D$4:D2589,1,$H$4:H2589,1))</f>
        <v>0</v>
      </c>
      <c r="G2589" s="26" t="str">
        <f>IF(I2589="","",(COUNTIF($E$4:E2589,E2589)))</f>
        <v/>
      </c>
      <c r="H2589" s="1">
        <f>IF(AND(J2589="SAYIM",FİLTRE!$H$5="RAFTA",U2589&lt;&gt;0),1,0)+
IF(AND(J2589="İADE DEPO",FİLTRE!$H$5="İADE DEPO"),1,0)+
IF(FİLTRE!$H$5="TÜMÜ",1,0)+
IF(AND(J2589="FİRMA İADE",FİLTRE!$H$5="FİRMA İADE"),1,0)+
IF(AND(J2589="İMHA",FİLTRE!$H$5="İMHA"),1,0)</f>
        <v>1</v>
      </c>
      <c r="I2589" s="99"/>
      <c r="J2589" s="100"/>
      <c r="K2589" s="100"/>
      <c r="L2589" s="101"/>
      <c r="M2589" s="102"/>
      <c r="N2589" s="101"/>
      <c r="O2589" s="99"/>
      <c r="P2589" s="103"/>
      <c r="Q2589" s="104"/>
      <c r="R2589" s="50"/>
      <c r="S2589" s="105"/>
      <c r="T2589" s="106"/>
      <c r="U2589" s="107"/>
      <c r="V2589" s="108"/>
      <c r="W2589" s="107"/>
      <c r="X2589" s="107"/>
      <c r="AA2589" s="107"/>
      <c r="AB2589" s="110"/>
      <c r="AC2589" s="110"/>
      <c r="AE2589" s="105"/>
      <c r="AF2589" s="105"/>
      <c r="AR2589" s="112"/>
    </row>
    <row r="2590" spans="2:44" x14ac:dyDescent="0.25">
      <c r="B2590" s="1" t="str">
        <f>IF(I2590="","",
(IF(N2590=FİLTRE!$H$6,2,0)+IF(FİLTRE!$H$6="TOPLAM",2,0))
)</f>
        <v/>
      </c>
      <c r="C2590">
        <f>IF(FİLTRE!$M$5="",9,(IF(U2590&gt;=FİLTRE!$M$5,1,0)))</f>
        <v>1</v>
      </c>
      <c r="D2590" s="1">
        <f>IF(FİLTRE!$M$6="",9,(IF('SKT LİSTESİ'!P2590&lt;=FİLTRE!$M$6,1,0)))</f>
        <v>1</v>
      </c>
      <c r="E2590" s="25" t="str">
        <f>IF(I2590="","",(COUNTIFS($L$4:L2590,L2590)))</f>
        <v/>
      </c>
      <c r="F2590" s="13">
        <f>IF(OR(B2590&lt;&gt;2,C2590&lt;&gt;1,D2590&lt;&gt;1,H2590&lt;&gt;1),0,
COUNTIFS($B$4:B2590,2,$C$4:C2590,1,$D$4:D2590,1,$H$4:H2590,1))</f>
        <v>0</v>
      </c>
      <c r="G2590" s="26" t="str">
        <f>IF(I2590="","",(COUNTIF($E$4:E2590,E2590)))</f>
        <v/>
      </c>
      <c r="H2590" s="1">
        <f>IF(AND(J2590="SAYIM",FİLTRE!$H$5="RAFTA",U2590&lt;&gt;0),1,0)+
IF(AND(J2590="İADE DEPO",FİLTRE!$H$5="İADE DEPO"),1,0)+
IF(FİLTRE!$H$5="TÜMÜ",1,0)+
IF(AND(J2590="FİRMA İADE",FİLTRE!$H$5="FİRMA İADE"),1,0)+
IF(AND(J2590="İMHA",FİLTRE!$H$5="İMHA"),1,0)</f>
        <v>1</v>
      </c>
      <c r="I2590" s="99"/>
      <c r="J2590" s="100"/>
      <c r="K2590" s="100"/>
      <c r="L2590" s="101"/>
      <c r="M2590" s="102"/>
      <c r="N2590" s="101"/>
      <c r="O2590" s="99"/>
      <c r="P2590" s="103"/>
      <c r="Q2590" s="104"/>
      <c r="R2590" s="50"/>
      <c r="S2590" s="105"/>
      <c r="T2590" s="106"/>
      <c r="U2590" s="107"/>
      <c r="V2590" s="108"/>
      <c r="W2590" s="107"/>
      <c r="X2590" s="107"/>
      <c r="AA2590" s="107"/>
      <c r="AB2590" s="110"/>
      <c r="AC2590" s="110"/>
      <c r="AE2590" s="105"/>
      <c r="AF2590" s="105"/>
      <c r="AR2590" s="112"/>
    </row>
    <row r="2591" spans="2:44" x14ac:dyDescent="0.25">
      <c r="B2591" s="1" t="str">
        <f>IF(I2591="","",
(IF(N2591=FİLTRE!$H$6,2,0)+IF(FİLTRE!$H$6="TOPLAM",2,0))
)</f>
        <v/>
      </c>
      <c r="C2591">
        <f>IF(FİLTRE!$M$5="",9,(IF(U2591&gt;=FİLTRE!$M$5,1,0)))</f>
        <v>1</v>
      </c>
      <c r="D2591" s="1">
        <f>IF(FİLTRE!$M$6="",9,(IF('SKT LİSTESİ'!P2591&lt;=FİLTRE!$M$6,1,0)))</f>
        <v>1</v>
      </c>
      <c r="E2591" s="25" t="str">
        <f>IF(I2591="","",(COUNTIFS($L$4:L2591,L2591)))</f>
        <v/>
      </c>
      <c r="F2591" s="13">
        <f>IF(OR(B2591&lt;&gt;2,C2591&lt;&gt;1,D2591&lt;&gt;1,H2591&lt;&gt;1),0,
COUNTIFS($B$4:B2591,2,$C$4:C2591,1,$D$4:D2591,1,$H$4:H2591,1))</f>
        <v>0</v>
      </c>
      <c r="G2591" s="26" t="str">
        <f>IF(I2591="","",(COUNTIF($E$4:E2591,E2591)))</f>
        <v/>
      </c>
      <c r="H2591" s="1">
        <f>IF(AND(J2591="SAYIM",FİLTRE!$H$5="RAFTA",U2591&lt;&gt;0),1,0)+
IF(AND(J2591="İADE DEPO",FİLTRE!$H$5="İADE DEPO"),1,0)+
IF(FİLTRE!$H$5="TÜMÜ",1,0)+
IF(AND(J2591="FİRMA İADE",FİLTRE!$H$5="FİRMA İADE"),1,0)+
IF(AND(J2591="İMHA",FİLTRE!$H$5="İMHA"),1,0)</f>
        <v>1</v>
      </c>
      <c r="I2591" s="99"/>
      <c r="J2591" s="100"/>
      <c r="K2591" s="100"/>
      <c r="L2591" s="101"/>
      <c r="M2591" s="102"/>
      <c r="N2591" s="101"/>
      <c r="O2591" s="99"/>
      <c r="P2591" s="103"/>
      <c r="Q2591" s="104"/>
      <c r="R2591" s="50"/>
      <c r="S2591" s="105"/>
      <c r="T2591" s="106"/>
      <c r="U2591" s="107"/>
      <c r="V2591" s="108"/>
      <c r="W2591" s="107"/>
      <c r="X2591" s="107"/>
      <c r="AA2591" s="107"/>
      <c r="AB2591" s="110"/>
      <c r="AC2591" s="110"/>
      <c r="AE2591" s="105"/>
      <c r="AF2591" s="105"/>
      <c r="AR2591" s="112"/>
    </row>
    <row r="2592" spans="2:44" x14ac:dyDescent="0.25">
      <c r="B2592" s="1" t="str">
        <f>IF(I2592="","",
(IF(N2592=FİLTRE!$H$6,2,0)+IF(FİLTRE!$H$6="TOPLAM",2,0))
)</f>
        <v/>
      </c>
      <c r="C2592">
        <f>IF(FİLTRE!$M$5="",9,(IF(U2592&gt;=FİLTRE!$M$5,1,0)))</f>
        <v>1</v>
      </c>
      <c r="D2592" s="1">
        <f>IF(FİLTRE!$M$6="",9,(IF('SKT LİSTESİ'!P2592&lt;=FİLTRE!$M$6,1,0)))</f>
        <v>1</v>
      </c>
      <c r="E2592" s="25" t="str">
        <f>IF(I2592="","",(COUNTIFS($L$4:L2592,L2592)))</f>
        <v/>
      </c>
      <c r="F2592" s="13">
        <f>IF(OR(B2592&lt;&gt;2,C2592&lt;&gt;1,D2592&lt;&gt;1,H2592&lt;&gt;1),0,
COUNTIFS($B$4:B2592,2,$C$4:C2592,1,$D$4:D2592,1,$H$4:H2592,1))</f>
        <v>0</v>
      </c>
      <c r="G2592" s="26" t="str">
        <f>IF(I2592="","",(COUNTIF($E$4:E2592,E2592)))</f>
        <v/>
      </c>
      <c r="H2592" s="1">
        <f>IF(AND(J2592="SAYIM",FİLTRE!$H$5="RAFTA",U2592&lt;&gt;0),1,0)+
IF(AND(J2592="İADE DEPO",FİLTRE!$H$5="İADE DEPO"),1,0)+
IF(FİLTRE!$H$5="TÜMÜ",1,0)+
IF(AND(J2592="FİRMA İADE",FİLTRE!$H$5="FİRMA İADE"),1,0)+
IF(AND(J2592="İMHA",FİLTRE!$H$5="İMHA"),1,0)</f>
        <v>1</v>
      </c>
      <c r="I2592" s="99"/>
      <c r="J2592" s="100"/>
      <c r="K2592" s="100"/>
      <c r="L2592" s="101"/>
      <c r="M2592" s="102"/>
      <c r="N2592" s="101"/>
      <c r="O2592" s="99"/>
      <c r="P2592" s="103"/>
      <c r="Q2592" s="104"/>
      <c r="R2592" s="50"/>
      <c r="S2592" s="105"/>
      <c r="T2592" s="106"/>
      <c r="U2592" s="107"/>
      <c r="V2592" s="108"/>
      <c r="W2592" s="107"/>
      <c r="X2592" s="107"/>
      <c r="AA2592" s="107"/>
      <c r="AB2592" s="110"/>
      <c r="AC2592" s="110"/>
      <c r="AE2592" s="105"/>
      <c r="AF2592" s="105"/>
      <c r="AR2592" s="112"/>
    </row>
    <row r="2593" spans="2:44" x14ac:dyDescent="0.25">
      <c r="B2593" s="1" t="str">
        <f>IF(I2593="","",
(IF(N2593=FİLTRE!$H$6,2,0)+IF(FİLTRE!$H$6="TOPLAM",2,0))
)</f>
        <v/>
      </c>
      <c r="C2593">
        <f>IF(FİLTRE!$M$5="",9,(IF(U2593&gt;=FİLTRE!$M$5,1,0)))</f>
        <v>1</v>
      </c>
      <c r="D2593" s="1">
        <f>IF(FİLTRE!$M$6="",9,(IF('SKT LİSTESİ'!P2593&lt;=FİLTRE!$M$6,1,0)))</f>
        <v>1</v>
      </c>
      <c r="E2593" s="25" t="str">
        <f>IF(I2593="","",(COUNTIFS($L$4:L2593,L2593)))</f>
        <v/>
      </c>
      <c r="F2593" s="13">
        <f>IF(OR(B2593&lt;&gt;2,C2593&lt;&gt;1,D2593&lt;&gt;1,H2593&lt;&gt;1),0,
COUNTIFS($B$4:B2593,2,$C$4:C2593,1,$D$4:D2593,1,$H$4:H2593,1))</f>
        <v>0</v>
      </c>
      <c r="G2593" s="26" t="str">
        <f>IF(I2593="","",(COUNTIF($E$4:E2593,E2593)))</f>
        <v/>
      </c>
      <c r="H2593" s="1">
        <f>IF(AND(J2593="SAYIM",FİLTRE!$H$5="RAFTA",U2593&lt;&gt;0),1,0)+
IF(AND(J2593="İADE DEPO",FİLTRE!$H$5="İADE DEPO"),1,0)+
IF(FİLTRE!$H$5="TÜMÜ",1,0)+
IF(AND(J2593="FİRMA İADE",FİLTRE!$H$5="FİRMA İADE"),1,0)+
IF(AND(J2593="İMHA",FİLTRE!$H$5="İMHA"),1,0)</f>
        <v>1</v>
      </c>
      <c r="I2593" s="99"/>
      <c r="J2593" s="100"/>
      <c r="K2593" s="100"/>
      <c r="L2593" s="101"/>
      <c r="M2593" s="102"/>
      <c r="N2593" s="101"/>
      <c r="O2593" s="99"/>
      <c r="P2593" s="103"/>
      <c r="Q2593" s="104"/>
      <c r="R2593" s="50"/>
      <c r="S2593" s="105"/>
      <c r="T2593" s="106"/>
      <c r="U2593" s="107"/>
      <c r="V2593" s="108"/>
      <c r="W2593" s="107"/>
      <c r="X2593" s="107"/>
      <c r="AA2593" s="107"/>
      <c r="AB2593" s="110"/>
      <c r="AC2593" s="110"/>
      <c r="AE2593" s="105"/>
      <c r="AF2593" s="105"/>
      <c r="AR2593" s="112"/>
    </row>
    <row r="2594" spans="2:44" x14ac:dyDescent="0.25">
      <c r="B2594" s="1" t="str">
        <f>IF(I2594="","",
(IF(N2594=FİLTRE!$H$6,2,0)+IF(FİLTRE!$H$6="TOPLAM",2,0))
)</f>
        <v/>
      </c>
      <c r="C2594">
        <f>IF(FİLTRE!$M$5="",9,(IF(U2594&gt;=FİLTRE!$M$5,1,0)))</f>
        <v>1</v>
      </c>
      <c r="D2594" s="1">
        <f>IF(FİLTRE!$M$6="",9,(IF('SKT LİSTESİ'!P2594&lt;=FİLTRE!$M$6,1,0)))</f>
        <v>1</v>
      </c>
      <c r="E2594" s="25" t="str">
        <f>IF(I2594="","",(COUNTIFS($L$4:L2594,L2594)))</f>
        <v/>
      </c>
      <c r="F2594" s="13">
        <f>IF(OR(B2594&lt;&gt;2,C2594&lt;&gt;1,D2594&lt;&gt;1,H2594&lt;&gt;1),0,
COUNTIFS($B$4:B2594,2,$C$4:C2594,1,$D$4:D2594,1,$H$4:H2594,1))</f>
        <v>0</v>
      </c>
      <c r="G2594" s="26" t="str">
        <f>IF(I2594="","",(COUNTIF($E$4:E2594,E2594)))</f>
        <v/>
      </c>
      <c r="H2594" s="1">
        <f>IF(AND(J2594="SAYIM",FİLTRE!$H$5="RAFTA",U2594&lt;&gt;0),1,0)+
IF(AND(J2594="İADE DEPO",FİLTRE!$H$5="İADE DEPO"),1,0)+
IF(FİLTRE!$H$5="TÜMÜ",1,0)+
IF(AND(J2594="FİRMA İADE",FİLTRE!$H$5="FİRMA İADE"),1,0)+
IF(AND(J2594="İMHA",FİLTRE!$H$5="İMHA"),1,0)</f>
        <v>1</v>
      </c>
      <c r="I2594" s="99"/>
      <c r="J2594" s="100"/>
      <c r="K2594" s="100"/>
      <c r="L2594" s="101"/>
      <c r="M2594" s="102"/>
      <c r="N2594" s="101"/>
      <c r="O2594" s="99"/>
      <c r="P2594" s="103"/>
      <c r="Q2594" s="104"/>
      <c r="R2594" s="50"/>
      <c r="S2594" s="105"/>
      <c r="T2594" s="106"/>
      <c r="U2594" s="107"/>
      <c r="V2594" s="108"/>
      <c r="W2594" s="107"/>
      <c r="X2594" s="107"/>
      <c r="AA2594" s="107"/>
      <c r="AB2594" s="110"/>
      <c r="AC2594" s="110"/>
      <c r="AE2594" s="105"/>
      <c r="AF2594" s="105"/>
      <c r="AR2594" s="112"/>
    </row>
    <row r="2595" spans="2:44" x14ac:dyDescent="0.25">
      <c r="B2595" s="1" t="str">
        <f>IF(I2595="","",
(IF(N2595=FİLTRE!$H$6,2,0)+IF(FİLTRE!$H$6="TOPLAM",2,0))
)</f>
        <v/>
      </c>
      <c r="C2595">
        <f>IF(FİLTRE!$M$5="",9,(IF(U2595&gt;=FİLTRE!$M$5,1,0)))</f>
        <v>1</v>
      </c>
      <c r="D2595" s="1">
        <f>IF(FİLTRE!$M$6="",9,(IF('SKT LİSTESİ'!P2595&lt;=FİLTRE!$M$6,1,0)))</f>
        <v>1</v>
      </c>
      <c r="E2595" s="25" t="str">
        <f>IF(I2595="","",(COUNTIFS($L$4:L2595,L2595)))</f>
        <v/>
      </c>
      <c r="F2595" s="13">
        <f>IF(OR(B2595&lt;&gt;2,C2595&lt;&gt;1,D2595&lt;&gt;1,H2595&lt;&gt;1),0,
COUNTIFS($B$4:B2595,2,$C$4:C2595,1,$D$4:D2595,1,$H$4:H2595,1))</f>
        <v>0</v>
      </c>
      <c r="G2595" s="26" t="str">
        <f>IF(I2595="","",(COUNTIF($E$4:E2595,E2595)))</f>
        <v/>
      </c>
      <c r="H2595" s="1">
        <f>IF(AND(J2595="SAYIM",FİLTRE!$H$5="RAFTA",U2595&lt;&gt;0),1,0)+
IF(AND(J2595="İADE DEPO",FİLTRE!$H$5="İADE DEPO"),1,0)+
IF(FİLTRE!$H$5="TÜMÜ",1,0)+
IF(AND(J2595="FİRMA İADE",FİLTRE!$H$5="FİRMA İADE"),1,0)+
IF(AND(J2595="İMHA",FİLTRE!$H$5="İMHA"),1,0)</f>
        <v>1</v>
      </c>
      <c r="I2595" s="99"/>
      <c r="J2595" s="100"/>
      <c r="K2595" s="100"/>
      <c r="L2595" s="101"/>
      <c r="M2595" s="102"/>
      <c r="N2595" s="101"/>
      <c r="O2595" s="99"/>
      <c r="P2595" s="103"/>
      <c r="Q2595" s="104"/>
      <c r="R2595" s="50"/>
      <c r="S2595" s="105"/>
      <c r="T2595" s="106"/>
      <c r="U2595" s="107"/>
      <c r="V2595" s="108"/>
      <c r="W2595" s="107"/>
      <c r="X2595" s="107"/>
      <c r="AA2595" s="107"/>
      <c r="AB2595" s="110"/>
      <c r="AC2595" s="110"/>
      <c r="AE2595" s="105"/>
      <c r="AF2595" s="105"/>
      <c r="AR2595" s="112"/>
    </row>
    <row r="2596" spans="2:44" x14ac:dyDescent="0.25">
      <c r="B2596" s="1" t="str">
        <f>IF(I2596="","",
(IF(N2596=FİLTRE!$H$6,2,0)+IF(FİLTRE!$H$6="TOPLAM",2,0))
)</f>
        <v/>
      </c>
      <c r="C2596">
        <f>IF(FİLTRE!$M$5="",9,(IF(U2596&gt;=FİLTRE!$M$5,1,0)))</f>
        <v>1</v>
      </c>
      <c r="D2596" s="1">
        <f>IF(FİLTRE!$M$6="",9,(IF('SKT LİSTESİ'!P2596&lt;=FİLTRE!$M$6,1,0)))</f>
        <v>1</v>
      </c>
      <c r="E2596" s="25" t="str">
        <f>IF(I2596="","",(COUNTIFS($L$4:L2596,L2596)))</f>
        <v/>
      </c>
      <c r="F2596" s="13">
        <f>IF(OR(B2596&lt;&gt;2,C2596&lt;&gt;1,D2596&lt;&gt;1,H2596&lt;&gt;1),0,
COUNTIFS($B$4:B2596,2,$C$4:C2596,1,$D$4:D2596,1,$H$4:H2596,1))</f>
        <v>0</v>
      </c>
      <c r="G2596" s="26" t="str">
        <f>IF(I2596="","",(COUNTIF($E$4:E2596,E2596)))</f>
        <v/>
      </c>
      <c r="H2596" s="1">
        <f>IF(AND(J2596="SAYIM",FİLTRE!$H$5="RAFTA",U2596&lt;&gt;0),1,0)+
IF(AND(J2596="İADE DEPO",FİLTRE!$H$5="İADE DEPO"),1,0)+
IF(FİLTRE!$H$5="TÜMÜ",1,0)+
IF(AND(J2596="FİRMA İADE",FİLTRE!$H$5="FİRMA İADE"),1,0)+
IF(AND(J2596="İMHA",FİLTRE!$H$5="İMHA"),1,0)</f>
        <v>1</v>
      </c>
      <c r="I2596" s="99"/>
      <c r="J2596" s="100"/>
      <c r="K2596" s="100"/>
      <c r="L2596" s="101"/>
      <c r="M2596" s="102"/>
      <c r="N2596" s="101"/>
      <c r="O2596" s="99"/>
      <c r="P2596" s="103"/>
      <c r="Q2596" s="104"/>
      <c r="R2596" s="50"/>
      <c r="S2596" s="105"/>
      <c r="T2596" s="106"/>
      <c r="U2596" s="107"/>
      <c r="V2596" s="108"/>
      <c r="W2596" s="107"/>
      <c r="X2596" s="107"/>
      <c r="AA2596" s="107"/>
      <c r="AB2596" s="110"/>
      <c r="AC2596" s="110"/>
      <c r="AE2596" s="105"/>
      <c r="AF2596" s="105"/>
      <c r="AR2596" s="112"/>
    </row>
    <row r="2597" spans="2:44" x14ac:dyDescent="0.25">
      <c r="B2597" s="1" t="str">
        <f>IF(I2597="","",
(IF(N2597=FİLTRE!$H$6,2,0)+IF(FİLTRE!$H$6="TOPLAM",2,0))
)</f>
        <v/>
      </c>
      <c r="C2597">
        <f>IF(FİLTRE!$M$5="",9,(IF(U2597&gt;=FİLTRE!$M$5,1,0)))</f>
        <v>1</v>
      </c>
      <c r="D2597" s="1">
        <f>IF(FİLTRE!$M$6="",9,(IF('SKT LİSTESİ'!P2597&lt;=FİLTRE!$M$6,1,0)))</f>
        <v>1</v>
      </c>
      <c r="E2597" s="25" t="str">
        <f>IF(I2597="","",(COUNTIFS($L$4:L2597,L2597)))</f>
        <v/>
      </c>
      <c r="F2597" s="13">
        <f>IF(OR(B2597&lt;&gt;2,C2597&lt;&gt;1,D2597&lt;&gt;1,H2597&lt;&gt;1),0,
COUNTIFS($B$4:B2597,2,$C$4:C2597,1,$D$4:D2597,1,$H$4:H2597,1))</f>
        <v>0</v>
      </c>
      <c r="G2597" s="26" t="str">
        <f>IF(I2597="","",(COUNTIF($E$4:E2597,E2597)))</f>
        <v/>
      </c>
      <c r="H2597" s="1">
        <f>IF(AND(J2597="SAYIM",FİLTRE!$H$5="RAFTA",U2597&lt;&gt;0),1,0)+
IF(AND(J2597="İADE DEPO",FİLTRE!$H$5="İADE DEPO"),1,0)+
IF(FİLTRE!$H$5="TÜMÜ",1,0)+
IF(AND(J2597="FİRMA İADE",FİLTRE!$H$5="FİRMA İADE"),1,0)+
IF(AND(J2597="İMHA",FİLTRE!$H$5="İMHA"),1,0)</f>
        <v>1</v>
      </c>
      <c r="I2597" s="99"/>
      <c r="J2597" s="100"/>
      <c r="K2597" s="100"/>
      <c r="L2597" s="101"/>
      <c r="M2597" s="102"/>
      <c r="N2597" s="101"/>
      <c r="O2597" s="99"/>
      <c r="P2597" s="103"/>
      <c r="Q2597" s="104"/>
      <c r="R2597" s="50"/>
      <c r="S2597" s="105"/>
      <c r="T2597" s="106"/>
      <c r="U2597" s="107"/>
      <c r="V2597" s="108"/>
      <c r="W2597" s="107"/>
      <c r="X2597" s="107"/>
      <c r="AA2597" s="107"/>
      <c r="AB2597" s="110"/>
      <c r="AC2597" s="110"/>
      <c r="AE2597" s="105"/>
      <c r="AF2597" s="105"/>
      <c r="AR2597" s="112"/>
    </row>
    <row r="2598" spans="2:44" x14ac:dyDescent="0.25">
      <c r="B2598" s="1" t="str">
        <f>IF(I2598="","",
(IF(N2598=FİLTRE!$H$6,2,0)+IF(FİLTRE!$H$6="TOPLAM",2,0))
)</f>
        <v/>
      </c>
      <c r="C2598">
        <f>IF(FİLTRE!$M$5="",9,(IF(U2598&gt;=FİLTRE!$M$5,1,0)))</f>
        <v>1</v>
      </c>
      <c r="D2598" s="1">
        <f>IF(FİLTRE!$M$6="",9,(IF('SKT LİSTESİ'!P2598&lt;=FİLTRE!$M$6,1,0)))</f>
        <v>1</v>
      </c>
      <c r="E2598" s="25" t="str">
        <f>IF(I2598="","",(COUNTIFS($L$4:L2598,L2598)))</f>
        <v/>
      </c>
      <c r="F2598" s="13">
        <f>IF(OR(B2598&lt;&gt;2,C2598&lt;&gt;1,D2598&lt;&gt;1,H2598&lt;&gt;1),0,
COUNTIFS($B$4:B2598,2,$C$4:C2598,1,$D$4:D2598,1,$H$4:H2598,1))</f>
        <v>0</v>
      </c>
      <c r="G2598" s="26" t="str">
        <f>IF(I2598="","",(COUNTIF($E$4:E2598,E2598)))</f>
        <v/>
      </c>
      <c r="H2598" s="1">
        <f>IF(AND(J2598="SAYIM",FİLTRE!$H$5="RAFTA",U2598&lt;&gt;0),1,0)+
IF(AND(J2598="İADE DEPO",FİLTRE!$H$5="İADE DEPO"),1,0)+
IF(FİLTRE!$H$5="TÜMÜ",1,0)+
IF(AND(J2598="FİRMA İADE",FİLTRE!$H$5="FİRMA İADE"),1,0)+
IF(AND(J2598="İMHA",FİLTRE!$H$5="İMHA"),1,0)</f>
        <v>1</v>
      </c>
      <c r="I2598" s="99"/>
      <c r="J2598" s="100"/>
      <c r="K2598" s="100"/>
      <c r="L2598" s="101"/>
      <c r="M2598" s="102"/>
      <c r="N2598" s="101"/>
      <c r="O2598" s="99"/>
      <c r="P2598" s="103"/>
      <c r="Q2598" s="104"/>
      <c r="R2598" s="50"/>
      <c r="S2598" s="105"/>
      <c r="T2598" s="106"/>
      <c r="U2598" s="107"/>
      <c r="V2598" s="108"/>
      <c r="W2598" s="107"/>
      <c r="X2598" s="107"/>
      <c r="AA2598" s="107"/>
      <c r="AB2598" s="110"/>
      <c r="AC2598" s="110"/>
      <c r="AE2598" s="105"/>
      <c r="AF2598" s="105"/>
      <c r="AR2598" s="112"/>
    </row>
    <row r="2599" spans="2:44" x14ac:dyDescent="0.25">
      <c r="B2599" s="1" t="str">
        <f>IF(I2599="","",
(IF(N2599=FİLTRE!$H$6,2,0)+IF(FİLTRE!$H$6="TOPLAM",2,0))
)</f>
        <v/>
      </c>
      <c r="C2599">
        <f>IF(FİLTRE!$M$5="",9,(IF(U2599&gt;=FİLTRE!$M$5,1,0)))</f>
        <v>1</v>
      </c>
      <c r="D2599" s="1">
        <f>IF(FİLTRE!$M$6="",9,(IF('SKT LİSTESİ'!P2599&lt;=FİLTRE!$M$6,1,0)))</f>
        <v>1</v>
      </c>
      <c r="E2599" s="25" t="str">
        <f>IF(I2599="","",(COUNTIFS($L$4:L2599,L2599)))</f>
        <v/>
      </c>
      <c r="F2599" s="13">
        <f>IF(OR(B2599&lt;&gt;2,C2599&lt;&gt;1,D2599&lt;&gt;1,H2599&lt;&gt;1),0,
COUNTIFS($B$4:B2599,2,$C$4:C2599,1,$D$4:D2599,1,$H$4:H2599,1))</f>
        <v>0</v>
      </c>
      <c r="G2599" s="26" t="str">
        <f>IF(I2599="","",(COUNTIF($E$4:E2599,E2599)))</f>
        <v/>
      </c>
      <c r="H2599" s="1">
        <f>IF(AND(J2599="SAYIM",FİLTRE!$H$5="RAFTA",U2599&lt;&gt;0),1,0)+
IF(AND(J2599="İADE DEPO",FİLTRE!$H$5="İADE DEPO"),1,0)+
IF(FİLTRE!$H$5="TÜMÜ",1,0)+
IF(AND(J2599="FİRMA İADE",FİLTRE!$H$5="FİRMA İADE"),1,0)+
IF(AND(J2599="İMHA",FİLTRE!$H$5="İMHA"),1,0)</f>
        <v>1</v>
      </c>
      <c r="I2599" s="99"/>
      <c r="J2599" s="100"/>
      <c r="K2599" s="100"/>
      <c r="L2599" s="101"/>
      <c r="M2599" s="102"/>
      <c r="N2599" s="101"/>
      <c r="O2599" s="99"/>
      <c r="P2599" s="103"/>
      <c r="Q2599" s="104"/>
      <c r="R2599" s="50"/>
      <c r="S2599" s="105"/>
      <c r="T2599" s="106"/>
      <c r="U2599" s="107"/>
      <c r="V2599" s="108"/>
      <c r="W2599" s="107"/>
      <c r="X2599" s="107"/>
      <c r="AA2599" s="107"/>
      <c r="AB2599" s="110"/>
      <c r="AC2599" s="110"/>
      <c r="AE2599" s="105"/>
      <c r="AF2599" s="105"/>
      <c r="AR2599" s="112"/>
    </row>
    <row r="2600" spans="2:44" x14ac:dyDescent="0.25">
      <c r="B2600" s="1" t="str">
        <f>IF(I2600="","",
(IF(N2600=FİLTRE!$H$6,2,0)+IF(FİLTRE!$H$6="TOPLAM",2,0))
)</f>
        <v/>
      </c>
      <c r="C2600">
        <f>IF(FİLTRE!$M$5="",9,(IF(U2600&gt;=FİLTRE!$M$5,1,0)))</f>
        <v>1</v>
      </c>
      <c r="D2600" s="1">
        <f>IF(FİLTRE!$M$6="",9,(IF('SKT LİSTESİ'!P2600&lt;=FİLTRE!$M$6,1,0)))</f>
        <v>1</v>
      </c>
      <c r="E2600" s="25" t="str">
        <f>IF(I2600="","",(COUNTIFS($L$4:L2600,L2600)))</f>
        <v/>
      </c>
      <c r="F2600" s="13">
        <f>IF(OR(B2600&lt;&gt;2,C2600&lt;&gt;1,D2600&lt;&gt;1,H2600&lt;&gt;1),0,
COUNTIFS($B$4:B2600,2,$C$4:C2600,1,$D$4:D2600,1,$H$4:H2600,1))</f>
        <v>0</v>
      </c>
      <c r="G2600" s="26" t="str">
        <f>IF(I2600="","",(COUNTIF($E$4:E2600,E2600)))</f>
        <v/>
      </c>
      <c r="H2600" s="1">
        <f>IF(AND(J2600="SAYIM",FİLTRE!$H$5="RAFTA",U2600&lt;&gt;0),1,0)+
IF(AND(J2600="İADE DEPO",FİLTRE!$H$5="İADE DEPO"),1,0)+
IF(FİLTRE!$H$5="TÜMÜ",1,0)+
IF(AND(J2600="FİRMA İADE",FİLTRE!$H$5="FİRMA İADE"),1,0)+
IF(AND(J2600="İMHA",FİLTRE!$H$5="İMHA"),1,0)</f>
        <v>1</v>
      </c>
      <c r="I2600" s="99"/>
      <c r="J2600" s="100"/>
      <c r="K2600" s="100"/>
      <c r="L2600" s="101"/>
      <c r="M2600" s="102"/>
      <c r="N2600" s="101"/>
      <c r="O2600" s="99"/>
      <c r="P2600" s="103"/>
      <c r="Q2600" s="104"/>
      <c r="R2600" s="50"/>
      <c r="S2600" s="105"/>
      <c r="T2600" s="106"/>
      <c r="U2600" s="107"/>
      <c r="V2600" s="108"/>
      <c r="W2600" s="107"/>
      <c r="X2600" s="107"/>
      <c r="AA2600" s="107"/>
      <c r="AB2600" s="110"/>
      <c r="AC2600" s="110"/>
      <c r="AE2600" s="105"/>
      <c r="AF2600" s="105"/>
      <c r="AR2600" s="112"/>
    </row>
    <row r="2601" spans="2:44" x14ac:dyDescent="0.25">
      <c r="B2601" s="1" t="str">
        <f>IF(I2601="","",
(IF(N2601=FİLTRE!$H$6,2,0)+IF(FİLTRE!$H$6="TOPLAM",2,0))
)</f>
        <v/>
      </c>
      <c r="C2601">
        <f>IF(FİLTRE!$M$5="",9,(IF(U2601&gt;=FİLTRE!$M$5,1,0)))</f>
        <v>1</v>
      </c>
      <c r="D2601" s="1">
        <f>IF(FİLTRE!$M$6="",9,(IF('SKT LİSTESİ'!P2601&lt;=FİLTRE!$M$6,1,0)))</f>
        <v>1</v>
      </c>
      <c r="E2601" s="25" t="str">
        <f>IF(I2601="","",(COUNTIFS($L$4:L2601,L2601)))</f>
        <v/>
      </c>
      <c r="F2601" s="13">
        <f>IF(OR(B2601&lt;&gt;2,C2601&lt;&gt;1,D2601&lt;&gt;1,H2601&lt;&gt;1),0,
COUNTIFS($B$4:B2601,2,$C$4:C2601,1,$D$4:D2601,1,$H$4:H2601,1))</f>
        <v>0</v>
      </c>
      <c r="G2601" s="26" t="str">
        <f>IF(I2601="","",(COUNTIF($E$4:E2601,E2601)))</f>
        <v/>
      </c>
      <c r="H2601" s="1">
        <f>IF(AND(J2601="SAYIM",FİLTRE!$H$5="RAFTA",U2601&lt;&gt;0),1,0)+
IF(AND(J2601="İADE DEPO",FİLTRE!$H$5="İADE DEPO"),1,0)+
IF(FİLTRE!$H$5="TÜMÜ",1,0)+
IF(AND(J2601="FİRMA İADE",FİLTRE!$H$5="FİRMA İADE"),1,0)+
IF(AND(J2601="İMHA",FİLTRE!$H$5="İMHA"),1,0)</f>
        <v>1</v>
      </c>
      <c r="I2601" s="99"/>
      <c r="J2601" s="100"/>
      <c r="K2601" s="100"/>
      <c r="L2601" s="101"/>
      <c r="M2601" s="102"/>
      <c r="N2601" s="101"/>
      <c r="O2601" s="99"/>
      <c r="P2601" s="103"/>
      <c r="Q2601" s="104"/>
      <c r="R2601" s="50"/>
      <c r="S2601" s="105"/>
      <c r="T2601" s="106"/>
      <c r="U2601" s="107"/>
      <c r="V2601" s="108"/>
      <c r="W2601" s="107"/>
      <c r="X2601" s="107"/>
      <c r="AA2601" s="107"/>
      <c r="AB2601" s="110"/>
      <c r="AC2601" s="110"/>
      <c r="AE2601" s="105"/>
      <c r="AF2601" s="105"/>
      <c r="AR2601" s="112"/>
    </row>
    <row r="2602" spans="2:44" x14ac:dyDescent="0.25">
      <c r="B2602" s="1" t="str">
        <f>IF(I2602="","",
(IF(N2602=FİLTRE!$H$6,2,0)+IF(FİLTRE!$H$6="TOPLAM",2,0))
)</f>
        <v/>
      </c>
      <c r="C2602">
        <f>IF(FİLTRE!$M$5="",9,(IF(U2602&gt;=FİLTRE!$M$5,1,0)))</f>
        <v>1</v>
      </c>
      <c r="D2602" s="1">
        <f>IF(FİLTRE!$M$6="",9,(IF('SKT LİSTESİ'!P2602&lt;=FİLTRE!$M$6,1,0)))</f>
        <v>1</v>
      </c>
      <c r="E2602" s="25" t="str">
        <f>IF(I2602="","",(COUNTIFS($L$4:L2602,L2602)))</f>
        <v/>
      </c>
      <c r="F2602" s="13">
        <f>IF(OR(B2602&lt;&gt;2,C2602&lt;&gt;1,D2602&lt;&gt;1,H2602&lt;&gt;1),0,
COUNTIFS($B$4:B2602,2,$C$4:C2602,1,$D$4:D2602,1,$H$4:H2602,1))</f>
        <v>0</v>
      </c>
      <c r="G2602" s="26" t="str">
        <f>IF(I2602="","",(COUNTIF($E$4:E2602,E2602)))</f>
        <v/>
      </c>
      <c r="H2602" s="1">
        <f>IF(AND(J2602="SAYIM",FİLTRE!$H$5="RAFTA",U2602&lt;&gt;0),1,0)+
IF(AND(J2602="İADE DEPO",FİLTRE!$H$5="İADE DEPO"),1,0)+
IF(FİLTRE!$H$5="TÜMÜ",1,0)+
IF(AND(J2602="FİRMA İADE",FİLTRE!$H$5="FİRMA İADE"),1,0)+
IF(AND(J2602="İMHA",FİLTRE!$H$5="İMHA"),1,0)</f>
        <v>1</v>
      </c>
      <c r="I2602" s="99"/>
      <c r="J2602" s="100"/>
      <c r="K2602" s="100"/>
      <c r="L2602" s="101"/>
      <c r="M2602" s="102"/>
      <c r="N2602" s="101"/>
      <c r="O2602" s="99"/>
      <c r="P2602" s="103"/>
      <c r="Q2602" s="104"/>
      <c r="R2602" s="50"/>
      <c r="S2602" s="105"/>
      <c r="T2602" s="106"/>
      <c r="U2602" s="107"/>
      <c r="V2602" s="108"/>
      <c r="W2602" s="107"/>
      <c r="X2602" s="107"/>
      <c r="AA2602" s="107"/>
      <c r="AB2602" s="110"/>
      <c r="AC2602" s="110"/>
      <c r="AE2602" s="105"/>
      <c r="AF2602" s="105"/>
      <c r="AR2602" s="112"/>
    </row>
    <row r="2603" spans="2:44" x14ac:dyDescent="0.25">
      <c r="B2603" s="1" t="str">
        <f>IF(I2603="","",
(IF(N2603=FİLTRE!$H$6,2,0)+IF(FİLTRE!$H$6="TOPLAM",2,0))
)</f>
        <v/>
      </c>
      <c r="C2603">
        <f>IF(FİLTRE!$M$5="",9,(IF(U2603&gt;=FİLTRE!$M$5,1,0)))</f>
        <v>1</v>
      </c>
      <c r="D2603" s="1">
        <f>IF(FİLTRE!$M$6="",9,(IF('SKT LİSTESİ'!P2603&lt;=FİLTRE!$M$6,1,0)))</f>
        <v>1</v>
      </c>
      <c r="E2603" s="25" t="str">
        <f>IF(I2603="","",(COUNTIFS($L$4:L2603,L2603)))</f>
        <v/>
      </c>
      <c r="F2603" s="13">
        <f>IF(OR(B2603&lt;&gt;2,C2603&lt;&gt;1,D2603&lt;&gt;1,H2603&lt;&gt;1),0,
COUNTIFS($B$4:B2603,2,$C$4:C2603,1,$D$4:D2603,1,$H$4:H2603,1))</f>
        <v>0</v>
      </c>
      <c r="G2603" s="26" t="str">
        <f>IF(I2603="","",(COUNTIF($E$4:E2603,E2603)))</f>
        <v/>
      </c>
      <c r="H2603" s="1">
        <f>IF(AND(J2603="SAYIM",FİLTRE!$H$5="RAFTA",U2603&lt;&gt;0),1,0)+
IF(AND(J2603="İADE DEPO",FİLTRE!$H$5="İADE DEPO"),1,0)+
IF(FİLTRE!$H$5="TÜMÜ",1,0)+
IF(AND(J2603="FİRMA İADE",FİLTRE!$H$5="FİRMA İADE"),1,0)+
IF(AND(J2603="İMHA",FİLTRE!$H$5="İMHA"),1,0)</f>
        <v>1</v>
      </c>
      <c r="I2603" s="99"/>
      <c r="J2603" s="100"/>
      <c r="K2603" s="100"/>
      <c r="L2603" s="101"/>
      <c r="M2603" s="102"/>
      <c r="N2603" s="101"/>
      <c r="O2603" s="99"/>
      <c r="P2603" s="103"/>
      <c r="Q2603" s="104"/>
      <c r="R2603" s="50"/>
      <c r="S2603" s="105"/>
      <c r="T2603" s="106"/>
      <c r="U2603" s="107"/>
      <c r="V2603" s="108"/>
      <c r="W2603" s="107"/>
      <c r="X2603" s="107"/>
      <c r="AA2603" s="107"/>
      <c r="AB2603" s="110"/>
      <c r="AC2603" s="110"/>
      <c r="AE2603" s="105"/>
      <c r="AF2603" s="105"/>
      <c r="AR2603" s="112"/>
    </row>
    <row r="2604" spans="2:44" x14ac:dyDescent="0.25">
      <c r="B2604" s="1" t="str">
        <f>IF(I2604="","",
(IF(N2604=FİLTRE!$H$6,2,0)+IF(FİLTRE!$H$6="TOPLAM",2,0))
)</f>
        <v/>
      </c>
      <c r="C2604">
        <f>IF(FİLTRE!$M$5="",9,(IF(U2604&gt;=FİLTRE!$M$5,1,0)))</f>
        <v>1</v>
      </c>
      <c r="D2604" s="1">
        <f>IF(FİLTRE!$M$6="",9,(IF('SKT LİSTESİ'!P2604&lt;=FİLTRE!$M$6,1,0)))</f>
        <v>1</v>
      </c>
      <c r="E2604" s="25" t="str">
        <f>IF(I2604="","",(COUNTIFS($L$4:L2604,L2604)))</f>
        <v/>
      </c>
      <c r="F2604" s="13">
        <f>IF(OR(B2604&lt;&gt;2,C2604&lt;&gt;1,D2604&lt;&gt;1,H2604&lt;&gt;1),0,
COUNTIFS($B$4:B2604,2,$C$4:C2604,1,$D$4:D2604,1,$H$4:H2604,1))</f>
        <v>0</v>
      </c>
      <c r="G2604" s="26" t="str">
        <f>IF(I2604="","",(COUNTIF($E$4:E2604,E2604)))</f>
        <v/>
      </c>
      <c r="H2604" s="1">
        <f>IF(AND(J2604="SAYIM",FİLTRE!$H$5="RAFTA",U2604&lt;&gt;0),1,0)+
IF(AND(J2604="İADE DEPO",FİLTRE!$H$5="İADE DEPO"),1,0)+
IF(FİLTRE!$H$5="TÜMÜ",1,0)+
IF(AND(J2604="FİRMA İADE",FİLTRE!$H$5="FİRMA İADE"),1,0)+
IF(AND(J2604="İMHA",FİLTRE!$H$5="İMHA"),1,0)</f>
        <v>1</v>
      </c>
      <c r="I2604" s="99"/>
      <c r="J2604" s="100"/>
      <c r="K2604" s="100"/>
      <c r="L2604" s="101"/>
      <c r="M2604" s="102"/>
      <c r="N2604" s="101"/>
      <c r="O2604" s="99"/>
      <c r="P2604" s="103"/>
      <c r="Q2604" s="104"/>
      <c r="R2604" s="50"/>
      <c r="S2604" s="105"/>
      <c r="T2604" s="106"/>
      <c r="U2604" s="107"/>
      <c r="V2604" s="108"/>
      <c r="W2604" s="107"/>
      <c r="X2604" s="107"/>
      <c r="AA2604" s="107"/>
      <c r="AB2604" s="110"/>
      <c r="AC2604" s="110"/>
      <c r="AE2604" s="105"/>
      <c r="AF2604" s="105"/>
      <c r="AR2604" s="112"/>
    </row>
    <row r="2605" spans="2:44" x14ac:dyDescent="0.25">
      <c r="B2605" s="1" t="str">
        <f>IF(I2605="","",
(IF(N2605=FİLTRE!$H$6,2,0)+IF(FİLTRE!$H$6="TOPLAM",2,0))
)</f>
        <v/>
      </c>
      <c r="C2605">
        <f>IF(FİLTRE!$M$5="",9,(IF(U2605&gt;=FİLTRE!$M$5,1,0)))</f>
        <v>1</v>
      </c>
      <c r="D2605" s="1">
        <f>IF(FİLTRE!$M$6="",9,(IF('SKT LİSTESİ'!P2605&lt;=FİLTRE!$M$6,1,0)))</f>
        <v>1</v>
      </c>
      <c r="E2605" s="25" t="str">
        <f>IF(I2605="","",(COUNTIFS($L$4:L2605,L2605)))</f>
        <v/>
      </c>
      <c r="F2605" s="13">
        <f>IF(OR(B2605&lt;&gt;2,C2605&lt;&gt;1,D2605&lt;&gt;1,H2605&lt;&gt;1),0,
COUNTIFS($B$4:B2605,2,$C$4:C2605,1,$D$4:D2605,1,$H$4:H2605,1))</f>
        <v>0</v>
      </c>
      <c r="G2605" s="26" t="str">
        <f>IF(I2605="","",(COUNTIF($E$4:E2605,E2605)))</f>
        <v/>
      </c>
      <c r="H2605" s="1">
        <f>IF(AND(J2605="SAYIM",FİLTRE!$H$5="RAFTA",U2605&lt;&gt;0),1,0)+
IF(AND(J2605="İADE DEPO",FİLTRE!$H$5="İADE DEPO"),1,0)+
IF(FİLTRE!$H$5="TÜMÜ",1,0)+
IF(AND(J2605="FİRMA İADE",FİLTRE!$H$5="FİRMA İADE"),1,0)+
IF(AND(J2605="İMHA",FİLTRE!$H$5="İMHA"),1,0)</f>
        <v>1</v>
      </c>
      <c r="I2605" s="99"/>
      <c r="J2605" s="100"/>
      <c r="K2605" s="100"/>
      <c r="L2605" s="101"/>
      <c r="M2605" s="102"/>
      <c r="N2605" s="101"/>
      <c r="O2605" s="99"/>
      <c r="P2605" s="103"/>
      <c r="Q2605" s="104"/>
      <c r="R2605" s="50"/>
      <c r="S2605" s="105"/>
      <c r="T2605" s="106"/>
      <c r="U2605" s="107"/>
      <c r="V2605" s="108"/>
      <c r="W2605" s="107"/>
      <c r="X2605" s="107"/>
      <c r="AA2605" s="107"/>
      <c r="AB2605" s="110"/>
      <c r="AC2605" s="110"/>
      <c r="AE2605" s="105"/>
      <c r="AF2605" s="105"/>
      <c r="AR2605" s="112"/>
    </row>
    <row r="2606" spans="2:44" x14ac:dyDescent="0.25">
      <c r="B2606" s="1" t="str">
        <f>IF(I2606="","",
(IF(N2606=FİLTRE!$H$6,2,0)+IF(FİLTRE!$H$6="TOPLAM",2,0))
)</f>
        <v/>
      </c>
      <c r="C2606">
        <f>IF(FİLTRE!$M$5="",9,(IF(U2606&gt;=FİLTRE!$M$5,1,0)))</f>
        <v>1</v>
      </c>
      <c r="D2606" s="1">
        <f>IF(FİLTRE!$M$6="",9,(IF('SKT LİSTESİ'!P2606&lt;=FİLTRE!$M$6,1,0)))</f>
        <v>1</v>
      </c>
      <c r="E2606" s="25" t="str">
        <f>IF(I2606="","",(COUNTIFS($L$4:L2606,L2606)))</f>
        <v/>
      </c>
      <c r="F2606" s="13">
        <f>IF(OR(B2606&lt;&gt;2,C2606&lt;&gt;1,D2606&lt;&gt;1,H2606&lt;&gt;1),0,
COUNTIFS($B$4:B2606,2,$C$4:C2606,1,$D$4:D2606,1,$H$4:H2606,1))</f>
        <v>0</v>
      </c>
      <c r="G2606" s="26" t="str">
        <f>IF(I2606="","",(COUNTIF($E$4:E2606,E2606)))</f>
        <v/>
      </c>
      <c r="H2606" s="1">
        <f>IF(AND(J2606="SAYIM",FİLTRE!$H$5="RAFTA",U2606&lt;&gt;0),1,0)+
IF(AND(J2606="İADE DEPO",FİLTRE!$H$5="İADE DEPO"),1,0)+
IF(FİLTRE!$H$5="TÜMÜ",1,0)+
IF(AND(J2606="FİRMA İADE",FİLTRE!$H$5="FİRMA İADE"),1,0)+
IF(AND(J2606="İMHA",FİLTRE!$H$5="İMHA"),1,0)</f>
        <v>1</v>
      </c>
      <c r="I2606" s="99"/>
      <c r="J2606" s="100"/>
      <c r="K2606" s="100"/>
      <c r="L2606" s="101"/>
      <c r="M2606" s="102"/>
      <c r="N2606" s="101"/>
      <c r="O2606" s="99"/>
      <c r="P2606" s="103"/>
      <c r="Q2606" s="104"/>
      <c r="R2606" s="50"/>
      <c r="S2606" s="105"/>
      <c r="T2606" s="106"/>
      <c r="U2606" s="107"/>
      <c r="V2606" s="108"/>
      <c r="W2606" s="107"/>
      <c r="X2606" s="107"/>
      <c r="AA2606" s="107"/>
      <c r="AB2606" s="110"/>
      <c r="AC2606" s="110"/>
      <c r="AE2606" s="105"/>
      <c r="AF2606" s="105"/>
      <c r="AR2606" s="112"/>
    </row>
    <row r="2607" spans="2:44" x14ac:dyDescent="0.25">
      <c r="B2607" s="1" t="str">
        <f>IF(I2607="","",
(IF(N2607=FİLTRE!$H$6,2,0)+IF(FİLTRE!$H$6="TOPLAM",2,0))
)</f>
        <v/>
      </c>
      <c r="C2607">
        <f>IF(FİLTRE!$M$5="",9,(IF(U2607&gt;=FİLTRE!$M$5,1,0)))</f>
        <v>1</v>
      </c>
      <c r="D2607" s="1">
        <f>IF(FİLTRE!$M$6="",9,(IF('SKT LİSTESİ'!P2607&lt;=FİLTRE!$M$6,1,0)))</f>
        <v>1</v>
      </c>
      <c r="E2607" s="25" t="str">
        <f>IF(I2607="","",(COUNTIFS($L$4:L2607,L2607)))</f>
        <v/>
      </c>
      <c r="F2607" s="13">
        <f>IF(OR(B2607&lt;&gt;2,C2607&lt;&gt;1,D2607&lt;&gt;1,H2607&lt;&gt;1),0,
COUNTIFS($B$4:B2607,2,$C$4:C2607,1,$D$4:D2607,1,$H$4:H2607,1))</f>
        <v>0</v>
      </c>
      <c r="G2607" s="26" t="str">
        <f>IF(I2607="","",(COUNTIF($E$4:E2607,E2607)))</f>
        <v/>
      </c>
      <c r="H2607" s="1">
        <f>IF(AND(J2607="SAYIM",FİLTRE!$H$5="RAFTA",U2607&lt;&gt;0),1,0)+
IF(AND(J2607="İADE DEPO",FİLTRE!$H$5="İADE DEPO"),1,0)+
IF(FİLTRE!$H$5="TÜMÜ",1,0)+
IF(AND(J2607="FİRMA İADE",FİLTRE!$H$5="FİRMA İADE"),1,0)+
IF(AND(J2607="İMHA",FİLTRE!$H$5="İMHA"),1,0)</f>
        <v>1</v>
      </c>
      <c r="I2607" s="99"/>
      <c r="J2607" s="100"/>
      <c r="K2607" s="100"/>
      <c r="L2607" s="101"/>
      <c r="M2607" s="102"/>
      <c r="N2607" s="101"/>
      <c r="O2607" s="99"/>
      <c r="P2607" s="103"/>
      <c r="Q2607" s="104"/>
      <c r="R2607" s="50"/>
      <c r="S2607" s="105"/>
      <c r="T2607" s="106"/>
      <c r="U2607" s="107"/>
      <c r="V2607" s="108"/>
      <c r="W2607" s="107"/>
      <c r="X2607" s="107"/>
      <c r="AA2607" s="107"/>
      <c r="AB2607" s="110"/>
      <c r="AC2607" s="110"/>
      <c r="AE2607" s="105"/>
      <c r="AF2607" s="105"/>
      <c r="AR2607" s="112"/>
    </row>
    <row r="2608" spans="2:44" x14ac:dyDescent="0.25">
      <c r="B2608" s="1" t="str">
        <f>IF(I2608="","",
(IF(N2608=FİLTRE!$H$6,2,0)+IF(FİLTRE!$H$6="TOPLAM",2,0))
)</f>
        <v/>
      </c>
      <c r="C2608">
        <f>IF(FİLTRE!$M$5="",9,(IF(U2608&gt;=FİLTRE!$M$5,1,0)))</f>
        <v>1</v>
      </c>
      <c r="D2608" s="1">
        <f>IF(FİLTRE!$M$6="",9,(IF('SKT LİSTESİ'!P2608&lt;=FİLTRE!$M$6,1,0)))</f>
        <v>1</v>
      </c>
      <c r="E2608" s="25" t="str">
        <f>IF(I2608="","",(COUNTIFS($L$4:L2608,L2608)))</f>
        <v/>
      </c>
      <c r="F2608" s="13">
        <f>IF(OR(B2608&lt;&gt;2,C2608&lt;&gt;1,D2608&lt;&gt;1,H2608&lt;&gt;1),0,
COUNTIFS($B$4:B2608,2,$C$4:C2608,1,$D$4:D2608,1,$H$4:H2608,1))</f>
        <v>0</v>
      </c>
      <c r="G2608" s="26" t="str">
        <f>IF(I2608="","",(COUNTIF($E$4:E2608,E2608)))</f>
        <v/>
      </c>
      <c r="H2608" s="1">
        <f>IF(AND(J2608="SAYIM",FİLTRE!$H$5="RAFTA",U2608&lt;&gt;0),1,0)+
IF(AND(J2608="İADE DEPO",FİLTRE!$H$5="İADE DEPO"),1,0)+
IF(FİLTRE!$H$5="TÜMÜ",1,0)+
IF(AND(J2608="FİRMA İADE",FİLTRE!$H$5="FİRMA İADE"),1,0)+
IF(AND(J2608="İMHA",FİLTRE!$H$5="İMHA"),1,0)</f>
        <v>1</v>
      </c>
      <c r="I2608" s="99"/>
      <c r="J2608" s="100"/>
      <c r="K2608" s="100"/>
      <c r="L2608" s="101"/>
      <c r="M2608" s="102"/>
      <c r="N2608" s="101"/>
      <c r="O2608" s="99"/>
      <c r="P2608" s="103"/>
      <c r="Q2608" s="104"/>
      <c r="R2608" s="50"/>
      <c r="S2608" s="105"/>
      <c r="T2608" s="106"/>
      <c r="U2608" s="107"/>
      <c r="V2608" s="108"/>
      <c r="W2608" s="107"/>
      <c r="X2608" s="107"/>
      <c r="AA2608" s="107"/>
      <c r="AB2608" s="110"/>
      <c r="AC2608" s="110"/>
      <c r="AE2608" s="105"/>
      <c r="AF2608" s="105"/>
      <c r="AR2608" s="112"/>
    </row>
    <row r="2609" spans="2:44" x14ac:dyDescent="0.25">
      <c r="B2609" s="1" t="str">
        <f>IF(I2609="","",
(IF(N2609=FİLTRE!$H$6,2,0)+IF(FİLTRE!$H$6="TOPLAM",2,0))
)</f>
        <v/>
      </c>
      <c r="C2609">
        <f>IF(FİLTRE!$M$5="",9,(IF(U2609&gt;=FİLTRE!$M$5,1,0)))</f>
        <v>1</v>
      </c>
      <c r="D2609" s="1">
        <f>IF(FİLTRE!$M$6="",9,(IF('SKT LİSTESİ'!P2609&lt;=FİLTRE!$M$6,1,0)))</f>
        <v>1</v>
      </c>
      <c r="E2609" s="25" t="str">
        <f>IF(I2609="","",(COUNTIFS($L$4:L2609,L2609)))</f>
        <v/>
      </c>
      <c r="F2609" s="13">
        <f>IF(OR(B2609&lt;&gt;2,C2609&lt;&gt;1,D2609&lt;&gt;1,H2609&lt;&gt;1),0,
COUNTIFS($B$4:B2609,2,$C$4:C2609,1,$D$4:D2609,1,$H$4:H2609,1))</f>
        <v>0</v>
      </c>
      <c r="G2609" s="26" t="str">
        <f>IF(I2609="","",(COUNTIF($E$4:E2609,E2609)))</f>
        <v/>
      </c>
      <c r="H2609" s="1">
        <f>IF(AND(J2609="SAYIM",FİLTRE!$H$5="RAFTA",U2609&lt;&gt;0),1,0)+
IF(AND(J2609="İADE DEPO",FİLTRE!$H$5="İADE DEPO"),1,0)+
IF(FİLTRE!$H$5="TÜMÜ",1,0)+
IF(AND(J2609="FİRMA İADE",FİLTRE!$H$5="FİRMA İADE"),1,0)+
IF(AND(J2609="İMHA",FİLTRE!$H$5="İMHA"),1,0)</f>
        <v>1</v>
      </c>
      <c r="I2609" s="99"/>
      <c r="J2609" s="100"/>
      <c r="K2609" s="100"/>
      <c r="L2609" s="101"/>
      <c r="M2609" s="102"/>
      <c r="N2609" s="101"/>
      <c r="O2609" s="99"/>
      <c r="P2609" s="103"/>
      <c r="Q2609" s="104"/>
      <c r="R2609" s="50"/>
      <c r="S2609" s="105"/>
      <c r="T2609" s="106"/>
      <c r="U2609" s="107"/>
      <c r="V2609" s="108"/>
      <c r="W2609" s="107"/>
      <c r="X2609" s="107"/>
      <c r="AA2609" s="107"/>
      <c r="AB2609" s="110"/>
      <c r="AC2609" s="110"/>
      <c r="AE2609" s="105"/>
      <c r="AF2609" s="105"/>
      <c r="AR2609" s="112"/>
    </row>
    <row r="2610" spans="2:44" x14ac:dyDescent="0.25">
      <c r="B2610" s="1" t="str">
        <f>IF(I2610="","",
(IF(N2610=FİLTRE!$H$6,2,0)+IF(FİLTRE!$H$6="TOPLAM",2,0))
)</f>
        <v/>
      </c>
      <c r="C2610">
        <f>IF(FİLTRE!$M$5="",9,(IF(U2610&gt;=FİLTRE!$M$5,1,0)))</f>
        <v>1</v>
      </c>
      <c r="D2610" s="1">
        <f>IF(FİLTRE!$M$6="",9,(IF('SKT LİSTESİ'!P2610&lt;=FİLTRE!$M$6,1,0)))</f>
        <v>1</v>
      </c>
      <c r="E2610" s="25" t="str">
        <f>IF(I2610="","",(COUNTIFS($L$4:L2610,L2610)))</f>
        <v/>
      </c>
      <c r="F2610" s="13">
        <f>IF(OR(B2610&lt;&gt;2,C2610&lt;&gt;1,D2610&lt;&gt;1,H2610&lt;&gt;1),0,
COUNTIFS($B$4:B2610,2,$C$4:C2610,1,$D$4:D2610,1,$H$4:H2610,1))</f>
        <v>0</v>
      </c>
      <c r="G2610" s="26" t="str">
        <f>IF(I2610="","",(COUNTIF($E$4:E2610,E2610)))</f>
        <v/>
      </c>
      <c r="H2610" s="1">
        <f>IF(AND(J2610="SAYIM",FİLTRE!$H$5="RAFTA",U2610&lt;&gt;0),1,0)+
IF(AND(J2610="İADE DEPO",FİLTRE!$H$5="İADE DEPO"),1,0)+
IF(FİLTRE!$H$5="TÜMÜ",1,0)+
IF(AND(J2610="FİRMA İADE",FİLTRE!$H$5="FİRMA İADE"),1,0)+
IF(AND(J2610="İMHA",FİLTRE!$H$5="İMHA"),1,0)</f>
        <v>1</v>
      </c>
      <c r="I2610" s="99"/>
      <c r="J2610" s="100"/>
      <c r="K2610" s="100"/>
      <c r="L2610" s="101"/>
      <c r="M2610" s="102"/>
      <c r="N2610" s="101"/>
      <c r="O2610" s="99"/>
      <c r="P2610" s="103"/>
      <c r="Q2610" s="104"/>
      <c r="R2610" s="50"/>
      <c r="S2610" s="105"/>
      <c r="T2610" s="106"/>
      <c r="U2610" s="107"/>
      <c r="V2610" s="108"/>
      <c r="W2610" s="107"/>
      <c r="X2610" s="107"/>
      <c r="AA2610" s="107"/>
      <c r="AB2610" s="110"/>
      <c r="AC2610" s="110"/>
      <c r="AE2610" s="105"/>
      <c r="AF2610" s="105"/>
      <c r="AR2610" s="112"/>
    </row>
    <row r="2611" spans="2:44" x14ac:dyDescent="0.25">
      <c r="B2611" s="1" t="str">
        <f>IF(I2611="","",
(IF(N2611=FİLTRE!$H$6,2,0)+IF(FİLTRE!$H$6="TOPLAM",2,0))
)</f>
        <v/>
      </c>
      <c r="C2611">
        <f>IF(FİLTRE!$M$5="",9,(IF(U2611&gt;=FİLTRE!$M$5,1,0)))</f>
        <v>1</v>
      </c>
      <c r="D2611" s="1">
        <f>IF(FİLTRE!$M$6="",9,(IF('SKT LİSTESİ'!P2611&lt;=FİLTRE!$M$6,1,0)))</f>
        <v>1</v>
      </c>
      <c r="E2611" s="25" t="str">
        <f>IF(I2611="","",(COUNTIFS($L$4:L2611,L2611)))</f>
        <v/>
      </c>
      <c r="F2611" s="13">
        <f>IF(OR(B2611&lt;&gt;2,C2611&lt;&gt;1,D2611&lt;&gt;1,H2611&lt;&gt;1),0,
COUNTIFS($B$4:B2611,2,$C$4:C2611,1,$D$4:D2611,1,$H$4:H2611,1))</f>
        <v>0</v>
      </c>
      <c r="G2611" s="26" t="str">
        <f>IF(I2611="","",(COUNTIF($E$4:E2611,E2611)))</f>
        <v/>
      </c>
      <c r="H2611" s="1">
        <f>IF(AND(J2611="SAYIM",FİLTRE!$H$5="RAFTA",U2611&lt;&gt;0),1,0)+
IF(AND(J2611="İADE DEPO",FİLTRE!$H$5="İADE DEPO"),1,0)+
IF(FİLTRE!$H$5="TÜMÜ",1,0)+
IF(AND(J2611="FİRMA İADE",FİLTRE!$H$5="FİRMA İADE"),1,0)+
IF(AND(J2611="İMHA",FİLTRE!$H$5="İMHA"),1,0)</f>
        <v>1</v>
      </c>
      <c r="I2611" s="99"/>
      <c r="J2611" s="100"/>
      <c r="K2611" s="100"/>
      <c r="L2611" s="101"/>
      <c r="M2611" s="102"/>
      <c r="N2611" s="101"/>
      <c r="O2611" s="99"/>
      <c r="P2611" s="103"/>
      <c r="Q2611" s="104"/>
      <c r="R2611" s="50"/>
      <c r="S2611" s="105"/>
      <c r="T2611" s="106"/>
      <c r="U2611" s="107"/>
      <c r="V2611" s="108"/>
      <c r="W2611" s="107"/>
      <c r="X2611" s="107"/>
      <c r="AA2611" s="107"/>
      <c r="AB2611" s="110"/>
      <c r="AC2611" s="110"/>
      <c r="AE2611" s="105"/>
      <c r="AF2611" s="105"/>
      <c r="AR2611" s="112"/>
    </row>
    <row r="2612" spans="2:44" x14ac:dyDescent="0.25">
      <c r="B2612" s="1" t="str">
        <f>IF(I2612="","",
(IF(N2612=FİLTRE!$H$6,2,0)+IF(FİLTRE!$H$6="TOPLAM",2,0))
)</f>
        <v/>
      </c>
      <c r="C2612">
        <f>IF(FİLTRE!$M$5="",9,(IF(U2612&gt;=FİLTRE!$M$5,1,0)))</f>
        <v>1</v>
      </c>
      <c r="D2612" s="1">
        <f>IF(FİLTRE!$M$6="",9,(IF('SKT LİSTESİ'!P2612&lt;=FİLTRE!$M$6,1,0)))</f>
        <v>1</v>
      </c>
      <c r="E2612" s="25" t="str">
        <f>IF(I2612="","",(COUNTIFS($L$4:L2612,L2612)))</f>
        <v/>
      </c>
      <c r="F2612" s="13">
        <f>IF(OR(B2612&lt;&gt;2,C2612&lt;&gt;1,D2612&lt;&gt;1,H2612&lt;&gt;1),0,
COUNTIFS($B$4:B2612,2,$C$4:C2612,1,$D$4:D2612,1,$H$4:H2612,1))</f>
        <v>0</v>
      </c>
      <c r="G2612" s="26" t="str">
        <f>IF(I2612="","",(COUNTIF($E$4:E2612,E2612)))</f>
        <v/>
      </c>
      <c r="H2612" s="1">
        <f>IF(AND(J2612="SAYIM",FİLTRE!$H$5="RAFTA",U2612&lt;&gt;0),1,0)+
IF(AND(J2612="İADE DEPO",FİLTRE!$H$5="İADE DEPO"),1,0)+
IF(FİLTRE!$H$5="TÜMÜ",1,0)+
IF(AND(J2612="FİRMA İADE",FİLTRE!$H$5="FİRMA İADE"),1,0)+
IF(AND(J2612="İMHA",FİLTRE!$H$5="İMHA"),1,0)</f>
        <v>1</v>
      </c>
      <c r="I2612" s="99"/>
      <c r="J2612" s="100"/>
      <c r="K2612" s="100"/>
      <c r="L2612" s="101"/>
      <c r="M2612" s="102"/>
      <c r="N2612" s="101"/>
      <c r="O2612" s="99"/>
      <c r="P2612" s="103"/>
      <c r="Q2612" s="104"/>
      <c r="R2612" s="50"/>
      <c r="S2612" s="105"/>
      <c r="T2612" s="106"/>
      <c r="U2612" s="107"/>
      <c r="V2612" s="108"/>
      <c r="W2612" s="107"/>
      <c r="X2612" s="107"/>
      <c r="AA2612" s="107"/>
      <c r="AB2612" s="110"/>
      <c r="AC2612" s="110"/>
      <c r="AE2612" s="105"/>
      <c r="AF2612" s="105"/>
      <c r="AR2612" s="112"/>
    </row>
    <row r="2613" spans="2:44" x14ac:dyDescent="0.25">
      <c r="B2613" s="1" t="str">
        <f>IF(I2613="","",
(IF(N2613=FİLTRE!$H$6,2,0)+IF(FİLTRE!$H$6="TOPLAM",2,0))
)</f>
        <v/>
      </c>
      <c r="C2613">
        <f>IF(FİLTRE!$M$5="",9,(IF(U2613&gt;=FİLTRE!$M$5,1,0)))</f>
        <v>1</v>
      </c>
      <c r="D2613" s="1">
        <f>IF(FİLTRE!$M$6="",9,(IF('SKT LİSTESİ'!P2613&lt;=FİLTRE!$M$6,1,0)))</f>
        <v>1</v>
      </c>
      <c r="E2613" s="25" t="str">
        <f>IF(I2613="","",(COUNTIFS($L$4:L2613,L2613)))</f>
        <v/>
      </c>
      <c r="F2613" s="13">
        <f>IF(OR(B2613&lt;&gt;2,C2613&lt;&gt;1,D2613&lt;&gt;1,H2613&lt;&gt;1),0,
COUNTIFS($B$4:B2613,2,$C$4:C2613,1,$D$4:D2613,1,$H$4:H2613,1))</f>
        <v>0</v>
      </c>
      <c r="G2613" s="26" t="str">
        <f>IF(I2613="","",(COUNTIF($E$4:E2613,E2613)))</f>
        <v/>
      </c>
      <c r="H2613" s="1">
        <f>IF(AND(J2613="SAYIM",FİLTRE!$H$5="RAFTA",U2613&lt;&gt;0),1,0)+
IF(AND(J2613="İADE DEPO",FİLTRE!$H$5="İADE DEPO"),1,0)+
IF(FİLTRE!$H$5="TÜMÜ",1,0)+
IF(AND(J2613="FİRMA İADE",FİLTRE!$H$5="FİRMA İADE"),1,0)+
IF(AND(J2613="İMHA",FİLTRE!$H$5="İMHA"),1,0)</f>
        <v>1</v>
      </c>
      <c r="I2613" s="99"/>
      <c r="J2613" s="100"/>
      <c r="K2613" s="100"/>
      <c r="L2613" s="101"/>
      <c r="M2613" s="102"/>
      <c r="N2613" s="101"/>
      <c r="O2613" s="99"/>
      <c r="P2613" s="103"/>
      <c r="Q2613" s="104"/>
      <c r="R2613" s="50"/>
      <c r="S2613" s="105"/>
      <c r="T2613" s="106"/>
      <c r="U2613" s="107"/>
      <c r="V2613" s="108"/>
      <c r="W2613" s="107"/>
      <c r="X2613" s="107"/>
      <c r="AA2613" s="107"/>
      <c r="AB2613" s="110"/>
      <c r="AC2613" s="110"/>
      <c r="AE2613" s="105"/>
      <c r="AF2613" s="105"/>
      <c r="AR2613" s="112"/>
    </row>
    <row r="2614" spans="2:44" x14ac:dyDescent="0.25">
      <c r="B2614" s="1" t="str">
        <f>IF(I2614="","",
(IF(N2614=FİLTRE!$H$6,2,0)+IF(FİLTRE!$H$6="TOPLAM",2,0))
)</f>
        <v/>
      </c>
      <c r="C2614">
        <f>IF(FİLTRE!$M$5="",9,(IF(U2614&gt;=FİLTRE!$M$5,1,0)))</f>
        <v>1</v>
      </c>
      <c r="D2614" s="1">
        <f>IF(FİLTRE!$M$6="",9,(IF('SKT LİSTESİ'!P2614&lt;=FİLTRE!$M$6,1,0)))</f>
        <v>1</v>
      </c>
      <c r="E2614" s="25" t="str">
        <f>IF(I2614="","",(COUNTIFS($L$4:L2614,L2614)))</f>
        <v/>
      </c>
      <c r="F2614" s="13">
        <f>IF(OR(B2614&lt;&gt;2,C2614&lt;&gt;1,D2614&lt;&gt;1,H2614&lt;&gt;1),0,
COUNTIFS($B$4:B2614,2,$C$4:C2614,1,$D$4:D2614,1,$H$4:H2614,1))</f>
        <v>0</v>
      </c>
      <c r="G2614" s="26" t="str">
        <f>IF(I2614="","",(COUNTIF($E$4:E2614,E2614)))</f>
        <v/>
      </c>
      <c r="H2614" s="1">
        <f>IF(AND(J2614="SAYIM",FİLTRE!$H$5="RAFTA",U2614&lt;&gt;0),1,0)+
IF(AND(J2614="İADE DEPO",FİLTRE!$H$5="İADE DEPO"),1,0)+
IF(FİLTRE!$H$5="TÜMÜ",1,0)+
IF(AND(J2614="FİRMA İADE",FİLTRE!$H$5="FİRMA İADE"),1,0)+
IF(AND(J2614="İMHA",FİLTRE!$H$5="İMHA"),1,0)</f>
        <v>1</v>
      </c>
      <c r="I2614" s="99"/>
      <c r="J2614" s="100"/>
      <c r="K2614" s="100"/>
      <c r="L2614" s="101"/>
      <c r="M2614" s="102"/>
      <c r="N2614" s="101"/>
      <c r="O2614" s="99"/>
      <c r="P2614" s="103"/>
      <c r="Q2614" s="104"/>
      <c r="R2614" s="50"/>
      <c r="S2614" s="105"/>
      <c r="T2614" s="106"/>
      <c r="U2614" s="107"/>
      <c r="V2614" s="108"/>
      <c r="W2614" s="107"/>
      <c r="X2614" s="107"/>
      <c r="AA2614" s="107"/>
      <c r="AB2614" s="110"/>
      <c r="AC2614" s="110"/>
      <c r="AE2614" s="105"/>
      <c r="AF2614" s="105"/>
      <c r="AR2614" s="112"/>
    </row>
    <row r="2615" spans="2:44" x14ac:dyDescent="0.25">
      <c r="B2615" s="1" t="str">
        <f>IF(I2615="","",
(IF(N2615=FİLTRE!$H$6,2,0)+IF(FİLTRE!$H$6="TOPLAM",2,0))
)</f>
        <v/>
      </c>
      <c r="C2615">
        <f>IF(FİLTRE!$M$5="",9,(IF(U2615&gt;=FİLTRE!$M$5,1,0)))</f>
        <v>1</v>
      </c>
      <c r="D2615" s="1">
        <f>IF(FİLTRE!$M$6="",9,(IF('SKT LİSTESİ'!P2615&lt;=FİLTRE!$M$6,1,0)))</f>
        <v>1</v>
      </c>
      <c r="E2615" s="25" t="str">
        <f>IF(I2615="","",(COUNTIFS($L$4:L2615,L2615)))</f>
        <v/>
      </c>
      <c r="F2615" s="13">
        <f>IF(OR(B2615&lt;&gt;2,C2615&lt;&gt;1,D2615&lt;&gt;1,H2615&lt;&gt;1),0,
COUNTIFS($B$4:B2615,2,$C$4:C2615,1,$D$4:D2615,1,$H$4:H2615,1))</f>
        <v>0</v>
      </c>
      <c r="G2615" s="26" t="str">
        <f>IF(I2615="","",(COUNTIF($E$4:E2615,E2615)))</f>
        <v/>
      </c>
      <c r="H2615" s="1">
        <f>IF(AND(J2615="SAYIM",FİLTRE!$H$5="RAFTA",U2615&lt;&gt;0),1,0)+
IF(AND(J2615="İADE DEPO",FİLTRE!$H$5="İADE DEPO"),1,0)+
IF(FİLTRE!$H$5="TÜMÜ",1,0)+
IF(AND(J2615="FİRMA İADE",FİLTRE!$H$5="FİRMA İADE"),1,0)+
IF(AND(J2615="İMHA",FİLTRE!$H$5="İMHA"),1,0)</f>
        <v>1</v>
      </c>
      <c r="I2615" s="99"/>
      <c r="J2615" s="100"/>
      <c r="K2615" s="100"/>
      <c r="L2615" s="101"/>
      <c r="M2615" s="102"/>
      <c r="N2615" s="101"/>
      <c r="O2615" s="99"/>
      <c r="P2615" s="103"/>
      <c r="Q2615" s="104"/>
      <c r="R2615" s="50"/>
      <c r="S2615" s="105"/>
      <c r="T2615" s="106"/>
      <c r="U2615" s="107"/>
      <c r="V2615" s="108"/>
      <c r="W2615" s="107"/>
      <c r="X2615" s="107"/>
      <c r="AA2615" s="107"/>
      <c r="AB2615" s="110"/>
      <c r="AC2615" s="110"/>
      <c r="AE2615" s="105"/>
      <c r="AF2615" s="105"/>
      <c r="AR2615" s="112"/>
    </row>
    <row r="2616" spans="2:44" x14ac:dyDescent="0.25">
      <c r="B2616" s="1" t="str">
        <f>IF(I2616="","",
(IF(N2616=FİLTRE!$H$6,2,0)+IF(FİLTRE!$H$6="TOPLAM",2,0))
)</f>
        <v/>
      </c>
      <c r="C2616">
        <f>IF(FİLTRE!$M$5="",9,(IF(U2616&gt;=FİLTRE!$M$5,1,0)))</f>
        <v>1</v>
      </c>
      <c r="D2616" s="1">
        <f>IF(FİLTRE!$M$6="",9,(IF('SKT LİSTESİ'!P2616&lt;=FİLTRE!$M$6,1,0)))</f>
        <v>1</v>
      </c>
      <c r="E2616" s="25" t="str">
        <f>IF(I2616="","",(COUNTIFS($L$4:L2616,L2616)))</f>
        <v/>
      </c>
      <c r="F2616" s="13">
        <f>IF(OR(B2616&lt;&gt;2,C2616&lt;&gt;1,D2616&lt;&gt;1,H2616&lt;&gt;1),0,
COUNTIFS($B$4:B2616,2,$C$4:C2616,1,$D$4:D2616,1,$H$4:H2616,1))</f>
        <v>0</v>
      </c>
      <c r="G2616" s="26" t="str">
        <f>IF(I2616="","",(COUNTIF($E$4:E2616,E2616)))</f>
        <v/>
      </c>
      <c r="H2616" s="1">
        <f>IF(AND(J2616="SAYIM",FİLTRE!$H$5="RAFTA",U2616&lt;&gt;0),1,0)+
IF(AND(J2616="İADE DEPO",FİLTRE!$H$5="İADE DEPO"),1,0)+
IF(FİLTRE!$H$5="TÜMÜ",1,0)+
IF(AND(J2616="FİRMA İADE",FİLTRE!$H$5="FİRMA İADE"),1,0)+
IF(AND(J2616="İMHA",FİLTRE!$H$5="İMHA"),1,0)</f>
        <v>1</v>
      </c>
      <c r="I2616" s="99"/>
      <c r="J2616" s="100"/>
      <c r="K2616" s="100"/>
      <c r="L2616" s="101"/>
      <c r="M2616" s="102"/>
      <c r="N2616" s="101"/>
      <c r="O2616" s="99"/>
      <c r="P2616" s="103"/>
      <c r="Q2616" s="104"/>
      <c r="R2616" s="50"/>
      <c r="S2616" s="105"/>
      <c r="T2616" s="106"/>
      <c r="U2616" s="107"/>
      <c r="V2616" s="108"/>
      <c r="W2616" s="107"/>
      <c r="X2616" s="107"/>
      <c r="AA2616" s="107"/>
      <c r="AB2616" s="110"/>
      <c r="AC2616" s="110"/>
      <c r="AE2616" s="105"/>
      <c r="AF2616" s="105"/>
      <c r="AR2616" s="112"/>
    </row>
    <row r="2617" spans="2:44" x14ac:dyDescent="0.25">
      <c r="B2617" s="1" t="str">
        <f>IF(I2617="","",
(IF(N2617=FİLTRE!$H$6,2,0)+IF(FİLTRE!$H$6="TOPLAM",2,0))
)</f>
        <v/>
      </c>
      <c r="C2617">
        <f>IF(FİLTRE!$M$5="",9,(IF(U2617&gt;=FİLTRE!$M$5,1,0)))</f>
        <v>1</v>
      </c>
      <c r="D2617" s="1">
        <f>IF(FİLTRE!$M$6="",9,(IF('SKT LİSTESİ'!P2617&lt;=FİLTRE!$M$6,1,0)))</f>
        <v>1</v>
      </c>
      <c r="E2617" s="25" t="str">
        <f>IF(I2617="","",(COUNTIFS($L$4:L2617,L2617)))</f>
        <v/>
      </c>
      <c r="F2617" s="13">
        <f>IF(OR(B2617&lt;&gt;2,C2617&lt;&gt;1,D2617&lt;&gt;1,H2617&lt;&gt;1),0,
COUNTIFS($B$4:B2617,2,$C$4:C2617,1,$D$4:D2617,1,$H$4:H2617,1))</f>
        <v>0</v>
      </c>
      <c r="G2617" s="26" t="str">
        <f>IF(I2617="","",(COUNTIF($E$4:E2617,E2617)))</f>
        <v/>
      </c>
      <c r="H2617" s="1">
        <f>IF(AND(J2617="SAYIM",FİLTRE!$H$5="RAFTA",U2617&lt;&gt;0),1,0)+
IF(AND(J2617="İADE DEPO",FİLTRE!$H$5="İADE DEPO"),1,0)+
IF(FİLTRE!$H$5="TÜMÜ",1,0)+
IF(AND(J2617="FİRMA İADE",FİLTRE!$H$5="FİRMA İADE"),1,0)+
IF(AND(J2617="İMHA",FİLTRE!$H$5="İMHA"),1,0)</f>
        <v>1</v>
      </c>
      <c r="I2617" s="99"/>
      <c r="J2617" s="100"/>
      <c r="K2617" s="100"/>
      <c r="L2617" s="101"/>
      <c r="M2617" s="102"/>
      <c r="N2617" s="101"/>
      <c r="O2617" s="99"/>
      <c r="P2617" s="103"/>
      <c r="Q2617" s="104"/>
      <c r="R2617" s="50"/>
      <c r="S2617" s="105"/>
      <c r="T2617" s="106"/>
      <c r="U2617" s="107"/>
      <c r="V2617" s="108"/>
      <c r="W2617" s="107"/>
      <c r="X2617" s="107"/>
      <c r="AA2617" s="107"/>
      <c r="AB2617" s="110"/>
      <c r="AC2617" s="110"/>
      <c r="AE2617" s="105"/>
      <c r="AF2617" s="105"/>
      <c r="AR2617" s="112"/>
    </row>
    <row r="2618" spans="2:44" x14ac:dyDescent="0.25">
      <c r="B2618" s="1" t="str">
        <f>IF(I2618="","",
(IF(N2618=FİLTRE!$H$6,2,0)+IF(FİLTRE!$H$6="TOPLAM",2,0))
)</f>
        <v/>
      </c>
      <c r="C2618">
        <f>IF(FİLTRE!$M$5="",9,(IF(U2618&gt;=FİLTRE!$M$5,1,0)))</f>
        <v>1</v>
      </c>
      <c r="D2618" s="1">
        <f>IF(FİLTRE!$M$6="",9,(IF('SKT LİSTESİ'!P2618&lt;=FİLTRE!$M$6,1,0)))</f>
        <v>1</v>
      </c>
      <c r="E2618" s="25" t="str">
        <f>IF(I2618="","",(COUNTIFS($L$4:L2618,L2618)))</f>
        <v/>
      </c>
      <c r="F2618" s="13">
        <f>IF(OR(B2618&lt;&gt;2,C2618&lt;&gt;1,D2618&lt;&gt;1,H2618&lt;&gt;1),0,
COUNTIFS($B$4:B2618,2,$C$4:C2618,1,$D$4:D2618,1,$H$4:H2618,1))</f>
        <v>0</v>
      </c>
      <c r="G2618" s="26" t="str">
        <f>IF(I2618="","",(COUNTIF($E$4:E2618,E2618)))</f>
        <v/>
      </c>
      <c r="H2618" s="1">
        <f>IF(AND(J2618="SAYIM",FİLTRE!$H$5="RAFTA",U2618&lt;&gt;0),1,0)+
IF(AND(J2618="İADE DEPO",FİLTRE!$H$5="İADE DEPO"),1,0)+
IF(FİLTRE!$H$5="TÜMÜ",1,0)+
IF(AND(J2618="FİRMA İADE",FİLTRE!$H$5="FİRMA İADE"),1,0)+
IF(AND(J2618="İMHA",FİLTRE!$H$5="İMHA"),1,0)</f>
        <v>1</v>
      </c>
      <c r="I2618" s="99"/>
      <c r="J2618" s="100"/>
      <c r="K2618" s="100"/>
      <c r="L2618" s="101"/>
      <c r="M2618" s="102"/>
      <c r="N2618" s="101"/>
      <c r="O2618" s="99"/>
      <c r="P2618" s="103"/>
      <c r="Q2618" s="104"/>
      <c r="R2618" s="50"/>
      <c r="S2618" s="105"/>
      <c r="T2618" s="106"/>
      <c r="U2618" s="107"/>
      <c r="V2618" s="108"/>
      <c r="W2618" s="107"/>
      <c r="X2618" s="107"/>
      <c r="AA2618" s="107"/>
      <c r="AB2618" s="110"/>
      <c r="AC2618" s="110"/>
      <c r="AE2618" s="105"/>
      <c r="AF2618" s="105"/>
      <c r="AR2618" s="112"/>
    </row>
    <row r="2619" spans="2:44" x14ac:dyDescent="0.25">
      <c r="B2619" s="1" t="str">
        <f>IF(I2619="","",
(IF(N2619=FİLTRE!$H$6,2,0)+IF(FİLTRE!$H$6="TOPLAM",2,0))
)</f>
        <v/>
      </c>
      <c r="C2619">
        <f>IF(FİLTRE!$M$5="",9,(IF(U2619&gt;=FİLTRE!$M$5,1,0)))</f>
        <v>1</v>
      </c>
      <c r="D2619" s="1">
        <f>IF(FİLTRE!$M$6="",9,(IF('SKT LİSTESİ'!P2619&lt;=FİLTRE!$M$6,1,0)))</f>
        <v>1</v>
      </c>
      <c r="E2619" s="25" t="str">
        <f>IF(I2619="","",(COUNTIFS($L$4:L2619,L2619)))</f>
        <v/>
      </c>
      <c r="F2619" s="13">
        <f>IF(OR(B2619&lt;&gt;2,C2619&lt;&gt;1,D2619&lt;&gt;1,H2619&lt;&gt;1),0,
COUNTIFS($B$4:B2619,2,$C$4:C2619,1,$D$4:D2619,1,$H$4:H2619,1))</f>
        <v>0</v>
      </c>
      <c r="G2619" s="26" t="str">
        <f>IF(I2619="","",(COUNTIF($E$4:E2619,E2619)))</f>
        <v/>
      </c>
      <c r="H2619" s="1">
        <f>IF(AND(J2619="SAYIM",FİLTRE!$H$5="RAFTA",U2619&lt;&gt;0),1,0)+
IF(AND(J2619="İADE DEPO",FİLTRE!$H$5="İADE DEPO"),1,0)+
IF(FİLTRE!$H$5="TÜMÜ",1,0)+
IF(AND(J2619="FİRMA İADE",FİLTRE!$H$5="FİRMA İADE"),1,0)+
IF(AND(J2619="İMHA",FİLTRE!$H$5="İMHA"),1,0)</f>
        <v>1</v>
      </c>
      <c r="I2619" s="99"/>
      <c r="J2619" s="100"/>
      <c r="K2619" s="100"/>
      <c r="L2619" s="101"/>
      <c r="M2619" s="102"/>
      <c r="N2619" s="101"/>
      <c r="O2619" s="99"/>
      <c r="P2619" s="103"/>
      <c r="Q2619" s="104"/>
      <c r="R2619" s="50"/>
      <c r="S2619" s="105"/>
      <c r="T2619" s="106"/>
      <c r="U2619" s="107"/>
      <c r="V2619" s="108"/>
      <c r="W2619" s="107"/>
      <c r="X2619" s="107"/>
      <c r="AA2619" s="107"/>
      <c r="AB2619" s="110"/>
      <c r="AC2619" s="110"/>
      <c r="AE2619" s="105"/>
      <c r="AF2619" s="105"/>
      <c r="AR2619" s="112"/>
    </row>
    <row r="2620" spans="2:44" x14ac:dyDescent="0.25">
      <c r="B2620" s="1" t="str">
        <f>IF(I2620="","",
(IF(N2620=FİLTRE!$H$6,2,0)+IF(FİLTRE!$H$6="TOPLAM",2,0))
)</f>
        <v/>
      </c>
      <c r="C2620">
        <f>IF(FİLTRE!$M$5="",9,(IF(U2620&gt;=FİLTRE!$M$5,1,0)))</f>
        <v>1</v>
      </c>
      <c r="D2620" s="1">
        <f>IF(FİLTRE!$M$6="",9,(IF('SKT LİSTESİ'!P2620&lt;=FİLTRE!$M$6,1,0)))</f>
        <v>1</v>
      </c>
      <c r="E2620" s="25" t="str">
        <f>IF(I2620="","",(COUNTIFS($L$4:L2620,L2620)))</f>
        <v/>
      </c>
      <c r="F2620" s="13">
        <f>IF(OR(B2620&lt;&gt;2,C2620&lt;&gt;1,D2620&lt;&gt;1,H2620&lt;&gt;1),0,
COUNTIFS($B$4:B2620,2,$C$4:C2620,1,$D$4:D2620,1,$H$4:H2620,1))</f>
        <v>0</v>
      </c>
      <c r="G2620" s="26" t="str">
        <f>IF(I2620="","",(COUNTIF($E$4:E2620,E2620)))</f>
        <v/>
      </c>
      <c r="H2620" s="1">
        <f>IF(AND(J2620="SAYIM",FİLTRE!$H$5="RAFTA",U2620&lt;&gt;0),1,0)+
IF(AND(J2620="İADE DEPO",FİLTRE!$H$5="İADE DEPO"),1,0)+
IF(FİLTRE!$H$5="TÜMÜ",1,0)+
IF(AND(J2620="FİRMA İADE",FİLTRE!$H$5="FİRMA İADE"),1,0)+
IF(AND(J2620="İMHA",FİLTRE!$H$5="İMHA"),1,0)</f>
        <v>1</v>
      </c>
      <c r="I2620" s="99"/>
      <c r="J2620" s="100"/>
      <c r="K2620" s="100"/>
      <c r="L2620" s="101"/>
      <c r="M2620" s="102"/>
      <c r="N2620" s="101"/>
      <c r="O2620" s="99"/>
      <c r="P2620" s="103"/>
      <c r="Q2620" s="104"/>
      <c r="R2620" s="50"/>
      <c r="S2620" s="105"/>
      <c r="T2620" s="106"/>
      <c r="U2620" s="107"/>
      <c r="V2620" s="108"/>
      <c r="W2620" s="107"/>
      <c r="X2620" s="107"/>
      <c r="AA2620" s="107"/>
      <c r="AB2620" s="110"/>
      <c r="AC2620" s="110"/>
      <c r="AE2620" s="105"/>
      <c r="AF2620" s="105"/>
      <c r="AR2620" s="112"/>
    </row>
    <row r="2621" spans="2:44" x14ac:dyDescent="0.25">
      <c r="B2621" s="1" t="str">
        <f>IF(I2621="","",
(IF(N2621=FİLTRE!$H$6,2,0)+IF(FİLTRE!$H$6="TOPLAM",2,0))
)</f>
        <v/>
      </c>
      <c r="C2621">
        <f>IF(FİLTRE!$M$5="",9,(IF(U2621&gt;=FİLTRE!$M$5,1,0)))</f>
        <v>1</v>
      </c>
      <c r="D2621" s="1">
        <f>IF(FİLTRE!$M$6="",9,(IF('SKT LİSTESİ'!P2621&lt;=FİLTRE!$M$6,1,0)))</f>
        <v>1</v>
      </c>
      <c r="E2621" s="25" t="str">
        <f>IF(I2621="","",(COUNTIFS($L$4:L2621,L2621)))</f>
        <v/>
      </c>
      <c r="F2621" s="13">
        <f>IF(OR(B2621&lt;&gt;2,C2621&lt;&gt;1,D2621&lt;&gt;1,H2621&lt;&gt;1),0,
COUNTIFS($B$4:B2621,2,$C$4:C2621,1,$D$4:D2621,1,$H$4:H2621,1))</f>
        <v>0</v>
      </c>
      <c r="G2621" s="26" t="str">
        <f>IF(I2621="","",(COUNTIF($E$4:E2621,E2621)))</f>
        <v/>
      </c>
      <c r="H2621" s="1">
        <f>IF(AND(J2621="SAYIM",FİLTRE!$H$5="RAFTA",U2621&lt;&gt;0),1,0)+
IF(AND(J2621="İADE DEPO",FİLTRE!$H$5="İADE DEPO"),1,0)+
IF(FİLTRE!$H$5="TÜMÜ",1,0)+
IF(AND(J2621="FİRMA İADE",FİLTRE!$H$5="FİRMA İADE"),1,0)+
IF(AND(J2621="İMHA",FİLTRE!$H$5="İMHA"),1,0)</f>
        <v>1</v>
      </c>
      <c r="I2621" s="99"/>
      <c r="J2621" s="100"/>
      <c r="K2621" s="100"/>
      <c r="L2621" s="101"/>
      <c r="M2621" s="102"/>
      <c r="N2621" s="101"/>
      <c r="O2621" s="99"/>
      <c r="P2621" s="103"/>
      <c r="Q2621" s="104"/>
      <c r="R2621" s="50"/>
      <c r="S2621" s="105"/>
      <c r="T2621" s="106"/>
      <c r="U2621" s="107"/>
      <c r="V2621" s="108"/>
      <c r="W2621" s="107"/>
      <c r="X2621" s="107"/>
      <c r="AA2621" s="107"/>
      <c r="AB2621" s="110"/>
      <c r="AC2621" s="110"/>
      <c r="AE2621" s="105"/>
      <c r="AF2621" s="105"/>
      <c r="AR2621" s="112"/>
    </row>
    <row r="2622" spans="2:44" x14ac:dyDescent="0.25">
      <c r="B2622" s="1" t="str">
        <f>IF(I2622="","",
(IF(N2622=FİLTRE!$H$6,2,0)+IF(FİLTRE!$H$6="TOPLAM",2,0))
)</f>
        <v/>
      </c>
      <c r="C2622">
        <f>IF(FİLTRE!$M$5="",9,(IF(U2622&gt;=FİLTRE!$M$5,1,0)))</f>
        <v>1</v>
      </c>
      <c r="D2622" s="1">
        <f>IF(FİLTRE!$M$6="",9,(IF('SKT LİSTESİ'!P2622&lt;=FİLTRE!$M$6,1,0)))</f>
        <v>1</v>
      </c>
      <c r="E2622" s="25" t="str">
        <f>IF(I2622="","",(COUNTIFS($L$4:L2622,L2622)))</f>
        <v/>
      </c>
      <c r="F2622" s="13">
        <f>IF(OR(B2622&lt;&gt;2,C2622&lt;&gt;1,D2622&lt;&gt;1,H2622&lt;&gt;1),0,
COUNTIFS($B$4:B2622,2,$C$4:C2622,1,$D$4:D2622,1,$H$4:H2622,1))</f>
        <v>0</v>
      </c>
      <c r="G2622" s="26" t="str">
        <f>IF(I2622="","",(COUNTIF($E$4:E2622,E2622)))</f>
        <v/>
      </c>
      <c r="H2622" s="1">
        <f>IF(AND(J2622="SAYIM",FİLTRE!$H$5="RAFTA",U2622&lt;&gt;0),1,0)+
IF(AND(J2622="İADE DEPO",FİLTRE!$H$5="İADE DEPO"),1,0)+
IF(FİLTRE!$H$5="TÜMÜ",1,0)+
IF(AND(J2622="FİRMA İADE",FİLTRE!$H$5="FİRMA İADE"),1,0)+
IF(AND(J2622="İMHA",FİLTRE!$H$5="İMHA"),1,0)</f>
        <v>1</v>
      </c>
      <c r="I2622" s="99"/>
      <c r="J2622" s="100"/>
      <c r="K2622" s="100"/>
      <c r="L2622" s="101"/>
      <c r="M2622" s="102"/>
      <c r="N2622" s="101"/>
      <c r="O2622" s="99"/>
      <c r="P2622" s="103"/>
      <c r="Q2622" s="104"/>
      <c r="R2622" s="50"/>
      <c r="S2622" s="105"/>
      <c r="T2622" s="106"/>
      <c r="U2622" s="107"/>
      <c r="V2622" s="108"/>
      <c r="W2622" s="107"/>
      <c r="X2622" s="107"/>
      <c r="AA2622" s="107"/>
      <c r="AB2622" s="110"/>
      <c r="AC2622" s="110"/>
      <c r="AE2622" s="105"/>
      <c r="AF2622" s="105"/>
      <c r="AR2622" s="112"/>
    </row>
    <row r="2623" spans="2:44" x14ac:dyDescent="0.25">
      <c r="B2623" s="1" t="str">
        <f>IF(I2623="","",
(IF(N2623=FİLTRE!$H$6,2,0)+IF(FİLTRE!$H$6="TOPLAM",2,0))
)</f>
        <v/>
      </c>
      <c r="C2623">
        <f>IF(FİLTRE!$M$5="",9,(IF(U2623&gt;=FİLTRE!$M$5,1,0)))</f>
        <v>1</v>
      </c>
      <c r="D2623" s="1">
        <f>IF(FİLTRE!$M$6="",9,(IF('SKT LİSTESİ'!P2623&lt;=FİLTRE!$M$6,1,0)))</f>
        <v>1</v>
      </c>
      <c r="E2623" s="25" t="str">
        <f>IF(I2623="","",(COUNTIFS($L$4:L2623,L2623)))</f>
        <v/>
      </c>
      <c r="F2623" s="13">
        <f>IF(OR(B2623&lt;&gt;2,C2623&lt;&gt;1,D2623&lt;&gt;1,H2623&lt;&gt;1),0,
COUNTIFS($B$4:B2623,2,$C$4:C2623,1,$D$4:D2623,1,$H$4:H2623,1))</f>
        <v>0</v>
      </c>
      <c r="G2623" s="26" t="str">
        <f>IF(I2623="","",(COUNTIF($E$4:E2623,E2623)))</f>
        <v/>
      </c>
      <c r="H2623" s="1">
        <f>IF(AND(J2623="SAYIM",FİLTRE!$H$5="RAFTA",U2623&lt;&gt;0),1,0)+
IF(AND(J2623="İADE DEPO",FİLTRE!$H$5="İADE DEPO"),1,0)+
IF(FİLTRE!$H$5="TÜMÜ",1,0)+
IF(AND(J2623="FİRMA İADE",FİLTRE!$H$5="FİRMA İADE"),1,0)+
IF(AND(J2623="İMHA",FİLTRE!$H$5="İMHA"),1,0)</f>
        <v>1</v>
      </c>
      <c r="I2623" s="99"/>
      <c r="J2623" s="100"/>
      <c r="K2623" s="100"/>
      <c r="L2623" s="101"/>
      <c r="M2623" s="102"/>
      <c r="N2623" s="101"/>
      <c r="O2623" s="99"/>
      <c r="P2623" s="103"/>
      <c r="Q2623" s="104"/>
      <c r="R2623" s="50"/>
      <c r="S2623" s="105"/>
      <c r="T2623" s="106"/>
      <c r="U2623" s="107"/>
      <c r="V2623" s="108"/>
      <c r="W2623" s="107"/>
      <c r="X2623" s="107"/>
      <c r="AA2623" s="107"/>
      <c r="AB2623" s="110"/>
      <c r="AC2623" s="110"/>
      <c r="AE2623" s="105"/>
      <c r="AF2623" s="105"/>
      <c r="AR2623" s="112"/>
    </row>
    <row r="2624" spans="2:44" x14ac:dyDescent="0.25">
      <c r="B2624" s="1" t="str">
        <f>IF(I2624="","",
(IF(N2624=FİLTRE!$H$6,2,0)+IF(FİLTRE!$H$6="TOPLAM",2,0))
)</f>
        <v/>
      </c>
      <c r="C2624">
        <f>IF(FİLTRE!$M$5="",9,(IF(U2624&gt;=FİLTRE!$M$5,1,0)))</f>
        <v>1</v>
      </c>
      <c r="D2624" s="1">
        <f>IF(FİLTRE!$M$6="",9,(IF('SKT LİSTESİ'!P2624&lt;=FİLTRE!$M$6,1,0)))</f>
        <v>1</v>
      </c>
      <c r="E2624" s="25" t="str">
        <f>IF(I2624="","",(COUNTIFS($L$4:L2624,L2624)))</f>
        <v/>
      </c>
      <c r="F2624" s="13">
        <f>IF(OR(B2624&lt;&gt;2,C2624&lt;&gt;1,D2624&lt;&gt;1,H2624&lt;&gt;1),0,
COUNTIFS($B$4:B2624,2,$C$4:C2624,1,$D$4:D2624,1,$H$4:H2624,1))</f>
        <v>0</v>
      </c>
      <c r="G2624" s="26" t="str">
        <f>IF(I2624="","",(COUNTIF($E$4:E2624,E2624)))</f>
        <v/>
      </c>
      <c r="H2624" s="1">
        <f>IF(AND(J2624="SAYIM",FİLTRE!$H$5="RAFTA",U2624&lt;&gt;0),1,0)+
IF(AND(J2624="İADE DEPO",FİLTRE!$H$5="İADE DEPO"),1,0)+
IF(FİLTRE!$H$5="TÜMÜ",1,0)+
IF(AND(J2624="FİRMA İADE",FİLTRE!$H$5="FİRMA İADE"),1,0)+
IF(AND(J2624="İMHA",FİLTRE!$H$5="İMHA"),1,0)</f>
        <v>1</v>
      </c>
      <c r="I2624" s="99"/>
      <c r="J2624" s="100"/>
      <c r="K2624" s="100"/>
      <c r="L2624" s="101"/>
      <c r="M2624" s="102"/>
      <c r="N2624" s="101"/>
      <c r="O2624" s="99"/>
      <c r="P2624" s="103"/>
      <c r="Q2624" s="104"/>
      <c r="R2624" s="50"/>
      <c r="S2624" s="105"/>
      <c r="T2624" s="106"/>
      <c r="U2624" s="107"/>
      <c r="V2624" s="108"/>
      <c r="W2624" s="107"/>
      <c r="X2624" s="107"/>
      <c r="AA2624" s="107"/>
      <c r="AB2624" s="110"/>
      <c r="AC2624" s="110"/>
      <c r="AE2624" s="105"/>
      <c r="AF2624" s="105"/>
      <c r="AR2624" s="112"/>
    </row>
    <row r="2625" spans="2:44" x14ac:dyDescent="0.25">
      <c r="B2625" s="1" t="str">
        <f>IF(I2625="","",
(IF(N2625=FİLTRE!$H$6,2,0)+IF(FİLTRE!$H$6="TOPLAM",2,0))
)</f>
        <v/>
      </c>
      <c r="C2625">
        <f>IF(FİLTRE!$M$5="",9,(IF(U2625&gt;=FİLTRE!$M$5,1,0)))</f>
        <v>1</v>
      </c>
      <c r="D2625" s="1">
        <f>IF(FİLTRE!$M$6="",9,(IF('SKT LİSTESİ'!P2625&lt;=FİLTRE!$M$6,1,0)))</f>
        <v>1</v>
      </c>
      <c r="E2625" s="25" t="str">
        <f>IF(I2625="","",(COUNTIFS($L$4:L2625,L2625)))</f>
        <v/>
      </c>
      <c r="F2625" s="13">
        <f>IF(OR(B2625&lt;&gt;2,C2625&lt;&gt;1,D2625&lt;&gt;1,H2625&lt;&gt;1),0,
COUNTIFS($B$4:B2625,2,$C$4:C2625,1,$D$4:D2625,1,$H$4:H2625,1))</f>
        <v>0</v>
      </c>
      <c r="G2625" s="26" t="str">
        <f>IF(I2625="","",(COUNTIF($E$4:E2625,E2625)))</f>
        <v/>
      </c>
      <c r="H2625" s="1">
        <f>IF(AND(J2625="SAYIM",FİLTRE!$H$5="RAFTA",U2625&lt;&gt;0),1,0)+
IF(AND(J2625="İADE DEPO",FİLTRE!$H$5="İADE DEPO"),1,0)+
IF(FİLTRE!$H$5="TÜMÜ",1,0)+
IF(AND(J2625="FİRMA İADE",FİLTRE!$H$5="FİRMA İADE"),1,0)+
IF(AND(J2625="İMHA",FİLTRE!$H$5="İMHA"),1,0)</f>
        <v>1</v>
      </c>
      <c r="I2625" s="99"/>
      <c r="J2625" s="100"/>
      <c r="K2625" s="100"/>
      <c r="L2625" s="101"/>
      <c r="M2625" s="102"/>
      <c r="N2625" s="101"/>
      <c r="O2625" s="99"/>
      <c r="P2625" s="103"/>
      <c r="Q2625" s="104"/>
      <c r="R2625" s="50"/>
      <c r="S2625" s="105"/>
      <c r="T2625" s="106"/>
      <c r="U2625" s="107"/>
      <c r="V2625" s="108"/>
      <c r="W2625" s="107"/>
      <c r="X2625" s="107"/>
      <c r="AA2625" s="107"/>
      <c r="AB2625" s="110"/>
      <c r="AC2625" s="110"/>
      <c r="AE2625" s="105"/>
      <c r="AF2625" s="105"/>
      <c r="AR2625" s="112"/>
    </row>
    <row r="2626" spans="2:44" x14ac:dyDescent="0.25">
      <c r="B2626" s="1" t="str">
        <f>IF(I2626="","",
(IF(N2626=FİLTRE!$H$6,2,0)+IF(FİLTRE!$H$6="TOPLAM",2,0))
)</f>
        <v/>
      </c>
      <c r="C2626">
        <f>IF(FİLTRE!$M$5="",9,(IF(U2626&gt;=FİLTRE!$M$5,1,0)))</f>
        <v>1</v>
      </c>
      <c r="D2626" s="1">
        <f>IF(FİLTRE!$M$6="",9,(IF('SKT LİSTESİ'!P2626&lt;=FİLTRE!$M$6,1,0)))</f>
        <v>1</v>
      </c>
      <c r="E2626" s="25" t="str">
        <f>IF(I2626="","",(COUNTIFS($L$4:L2626,L2626)))</f>
        <v/>
      </c>
      <c r="F2626" s="13">
        <f>IF(OR(B2626&lt;&gt;2,C2626&lt;&gt;1,D2626&lt;&gt;1,H2626&lt;&gt;1),0,
COUNTIFS($B$4:B2626,2,$C$4:C2626,1,$D$4:D2626,1,$H$4:H2626,1))</f>
        <v>0</v>
      </c>
      <c r="G2626" s="26" t="str">
        <f>IF(I2626="","",(COUNTIF($E$4:E2626,E2626)))</f>
        <v/>
      </c>
      <c r="H2626" s="1">
        <f>IF(AND(J2626="SAYIM",FİLTRE!$H$5="RAFTA",U2626&lt;&gt;0),1,0)+
IF(AND(J2626="İADE DEPO",FİLTRE!$H$5="İADE DEPO"),1,0)+
IF(FİLTRE!$H$5="TÜMÜ",1,0)+
IF(AND(J2626="FİRMA İADE",FİLTRE!$H$5="FİRMA İADE"),1,0)+
IF(AND(J2626="İMHA",FİLTRE!$H$5="İMHA"),1,0)</f>
        <v>1</v>
      </c>
      <c r="I2626" s="99"/>
      <c r="J2626" s="100"/>
      <c r="K2626" s="100"/>
      <c r="L2626" s="101"/>
      <c r="M2626" s="102"/>
      <c r="N2626" s="101"/>
      <c r="O2626" s="99"/>
      <c r="P2626" s="103"/>
      <c r="Q2626" s="104"/>
      <c r="R2626" s="50"/>
      <c r="S2626" s="105"/>
      <c r="T2626" s="106"/>
      <c r="U2626" s="107"/>
      <c r="V2626" s="108"/>
      <c r="W2626" s="107"/>
      <c r="X2626" s="107"/>
      <c r="AA2626" s="107"/>
      <c r="AB2626" s="110"/>
      <c r="AC2626" s="110"/>
      <c r="AE2626" s="105"/>
      <c r="AF2626" s="105"/>
      <c r="AR2626" s="112"/>
    </row>
    <row r="2627" spans="2:44" x14ac:dyDescent="0.25">
      <c r="B2627" s="1" t="str">
        <f>IF(I2627="","",
(IF(N2627=FİLTRE!$H$6,2,0)+IF(FİLTRE!$H$6="TOPLAM",2,0))
)</f>
        <v/>
      </c>
      <c r="C2627">
        <f>IF(FİLTRE!$M$5="",9,(IF(U2627&gt;=FİLTRE!$M$5,1,0)))</f>
        <v>1</v>
      </c>
      <c r="D2627" s="1">
        <f>IF(FİLTRE!$M$6="",9,(IF('SKT LİSTESİ'!P2627&lt;=FİLTRE!$M$6,1,0)))</f>
        <v>1</v>
      </c>
      <c r="E2627" s="25" t="str">
        <f>IF(I2627="","",(COUNTIFS($L$4:L2627,L2627)))</f>
        <v/>
      </c>
      <c r="F2627" s="13">
        <f>IF(OR(B2627&lt;&gt;2,C2627&lt;&gt;1,D2627&lt;&gt;1,H2627&lt;&gt;1),0,
COUNTIFS($B$4:B2627,2,$C$4:C2627,1,$D$4:D2627,1,$H$4:H2627,1))</f>
        <v>0</v>
      </c>
      <c r="G2627" s="26" t="str">
        <f>IF(I2627="","",(COUNTIF($E$4:E2627,E2627)))</f>
        <v/>
      </c>
      <c r="H2627" s="1">
        <f>IF(AND(J2627="SAYIM",FİLTRE!$H$5="RAFTA",U2627&lt;&gt;0),1,0)+
IF(AND(J2627="İADE DEPO",FİLTRE!$H$5="İADE DEPO"),1,0)+
IF(FİLTRE!$H$5="TÜMÜ",1,0)+
IF(AND(J2627="FİRMA İADE",FİLTRE!$H$5="FİRMA İADE"),1,0)+
IF(AND(J2627="İMHA",FİLTRE!$H$5="İMHA"),1,0)</f>
        <v>1</v>
      </c>
      <c r="I2627" s="99"/>
      <c r="J2627" s="100"/>
      <c r="K2627" s="100"/>
      <c r="L2627" s="101"/>
      <c r="M2627" s="102"/>
      <c r="N2627" s="101"/>
      <c r="O2627" s="99"/>
      <c r="P2627" s="103"/>
      <c r="Q2627" s="104"/>
      <c r="R2627" s="50"/>
      <c r="S2627" s="105"/>
      <c r="T2627" s="106"/>
      <c r="U2627" s="107"/>
      <c r="V2627" s="108"/>
      <c r="W2627" s="107"/>
      <c r="X2627" s="107"/>
      <c r="AA2627" s="107"/>
      <c r="AB2627" s="110"/>
      <c r="AC2627" s="110"/>
      <c r="AE2627" s="105"/>
      <c r="AF2627" s="105"/>
      <c r="AR2627" s="112"/>
    </row>
    <row r="2628" spans="2:44" x14ac:dyDescent="0.25">
      <c r="B2628" s="1" t="str">
        <f>IF(I2628="","",
(IF(N2628=FİLTRE!$H$6,2,0)+IF(FİLTRE!$H$6="TOPLAM",2,0))
)</f>
        <v/>
      </c>
      <c r="C2628">
        <f>IF(FİLTRE!$M$5="",9,(IF(U2628&gt;=FİLTRE!$M$5,1,0)))</f>
        <v>1</v>
      </c>
      <c r="D2628" s="1">
        <f>IF(FİLTRE!$M$6="",9,(IF('SKT LİSTESİ'!P2628&lt;=FİLTRE!$M$6,1,0)))</f>
        <v>1</v>
      </c>
      <c r="E2628" s="25" t="str">
        <f>IF(I2628="","",(COUNTIFS($L$4:L2628,L2628)))</f>
        <v/>
      </c>
      <c r="F2628" s="13">
        <f>IF(OR(B2628&lt;&gt;2,C2628&lt;&gt;1,D2628&lt;&gt;1,H2628&lt;&gt;1),0,
COUNTIFS($B$4:B2628,2,$C$4:C2628,1,$D$4:D2628,1,$H$4:H2628,1))</f>
        <v>0</v>
      </c>
      <c r="G2628" s="26" t="str">
        <f>IF(I2628="","",(COUNTIF($E$4:E2628,E2628)))</f>
        <v/>
      </c>
      <c r="H2628" s="1">
        <f>IF(AND(J2628="SAYIM",FİLTRE!$H$5="RAFTA",U2628&lt;&gt;0),1,0)+
IF(AND(J2628="İADE DEPO",FİLTRE!$H$5="İADE DEPO"),1,0)+
IF(FİLTRE!$H$5="TÜMÜ",1,0)+
IF(AND(J2628="FİRMA İADE",FİLTRE!$H$5="FİRMA İADE"),1,0)+
IF(AND(J2628="İMHA",FİLTRE!$H$5="İMHA"),1,0)</f>
        <v>1</v>
      </c>
      <c r="I2628" s="99"/>
      <c r="J2628" s="100"/>
      <c r="K2628" s="100"/>
      <c r="L2628" s="101"/>
      <c r="M2628" s="102"/>
      <c r="N2628" s="101"/>
      <c r="O2628" s="99"/>
      <c r="P2628" s="103"/>
      <c r="Q2628" s="104"/>
      <c r="R2628" s="50"/>
      <c r="S2628" s="105"/>
      <c r="T2628" s="106"/>
      <c r="U2628" s="107"/>
      <c r="V2628" s="108"/>
      <c r="W2628" s="107"/>
      <c r="X2628" s="107"/>
      <c r="AA2628" s="107"/>
      <c r="AB2628" s="110"/>
      <c r="AC2628" s="110"/>
      <c r="AE2628" s="105"/>
      <c r="AF2628" s="105"/>
      <c r="AR2628" s="112"/>
    </row>
    <row r="2629" spans="2:44" x14ac:dyDescent="0.25">
      <c r="B2629" s="1" t="str">
        <f>IF(I2629="","",
(IF(N2629=FİLTRE!$H$6,2,0)+IF(FİLTRE!$H$6="TOPLAM",2,0))
)</f>
        <v/>
      </c>
      <c r="C2629">
        <f>IF(FİLTRE!$M$5="",9,(IF(U2629&gt;=FİLTRE!$M$5,1,0)))</f>
        <v>1</v>
      </c>
      <c r="D2629" s="1">
        <f>IF(FİLTRE!$M$6="",9,(IF('SKT LİSTESİ'!P2629&lt;=FİLTRE!$M$6,1,0)))</f>
        <v>1</v>
      </c>
      <c r="E2629" s="25" t="str">
        <f>IF(I2629="","",(COUNTIFS($L$4:L2629,L2629)))</f>
        <v/>
      </c>
      <c r="F2629" s="13">
        <f>IF(OR(B2629&lt;&gt;2,C2629&lt;&gt;1,D2629&lt;&gt;1,H2629&lt;&gt;1),0,
COUNTIFS($B$4:B2629,2,$C$4:C2629,1,$D$4:D2629,1,$H$4:H2629,1))</f>
        <v>0</v>
      </c>
      <c r="G2629" s="26" t="str">
        <f>IF(I2629="","",(COUNTIF($E$4:E2629,E2629)))</f>
        <v/>
      </c>
      <c r="H2629" s="1">
        <f>IF(AND(J2629="SAYIM",FİLTRE!$H$5="RAFTA",U2629&lt;&gt;0),1,0)+
IF(AND(J2629="İADE DEPO",FİLTRE!$H$5="İADE DEPO"),1,0)+
IF(FİLTRE!$H$5="TÜMÜ",1,0)+
IF(AND(J2629="FİRMA İADE",FİLTRE!$H$5="FİRMA İADE"),1,0)+
IF(AND(J2629="İMHA",FİLTRE!$H$5="İMHA"),1,0)</f>
        <v>1</v>
      </c>
      <c r="I2629" s="99"/>
      <c r="J2629" s="100"/>
      <c r="K2629" s="100"/>
      <c r="L2629" s="101"/>
      <c r="M2629" s="102"/>
      <c r="N2629" s="101"/>
      <c r="O2629" s="99"/>
      <c r="P2629" s="103"/>
      <c r="Q2629" s="104"/>
      <c r="R2629" s="50"/>
      <c r="S2629" s="105"/>
      <c r="T2629" s="106"/>
      <c r="U2629" s="107"/>
      <c r="V2629" s="108"/>
      <c r="W2629" s="107"/>
      <c r="X2629" s="107"/>
      <c r="AA2629" s="107"/>
      <c r="AB2629" s="110"/>
      <c r="AC2629" s="110"/>
      <c r="AE2629" s="105"/>
      <c r="AF2629" s="105"/>
      <c r="AR2629" s="112"/>
    </row>
    <row r="2630" spans="2:44" x14ac:dyDescent="0.25">
      <c r="B2630" s="1" t="str">
        <f>IF(I2630="","",
(IF(N2630=FİLTRE!$H$6,2,0)+IF(FİLTRE!$H$6="TOPLAM",2,0))
)</f>
        <v/>
      </c>
      <c r="C2630">
        <f>IF(FİLTRE!$M$5="",9,(IF(U2630&gt;=FİLTRE!$M$5,1,0)))</f>
        <v>1</v>
      </c>
      <c r="D2630" s="1">
        <f>IF(FİLTRE!$M$6="",9,(IF('SKT LİSTESİ'!P2630&lt;=FİLTRE!$M$6,1,0)))</f>
        <v>1</v>
      </c>
      <c r="E2630" s="25" t="str">
        <f>IF(I2630="","",(COUNTIFS($L$4:L2630,L2630)))</f>
        <v/>
      </c>
      <c r="F2630" s="13">
        <f>IF(OR(B2630&lt;&gt;2,C2630&lt;&gt;1,D2630&lt;&gt;1,H2630&lt;&gt;1),0,
COUNTIFS($B$4:B2630,2,$C$4:C2630,1,$D$4:D2630,1,$H$4:H2630,1))</f>
        <v>0</v>
      </c>
      <c r="G2630" s="26" t="str">
        <f>IF(I2630="","",(COUNTIF($E$4:E2630,E2630)))</f>
        <v/>
      </c>
      <c r="H2630" s="1">
        <f>IF(AND(J2630="SAYIM",FİLTRE!$H$5="RAFTA",U2630&lt;&gt;0),1,0)+
IF(AND(J2630="İADE DEPO",FİLTRE!$H$5="İADE DEPO"),1,0)+
IF(FİLTRE!$H$5="TÜMÜ",1,0)+
IF(AND(J2630="FİRMA İADE",FİLTRE!$H$5="FİRMA İADE"),1,0)+
IF(AND(J2630="İMHA",FİLTRE!$H$5="İMHA"),1,0)</f>
        <v>1</v>
      </c>
      <c r="I2630" s="99"/>
      <c r="J2630" s="100"/>
      <c r="K2630" s="100"/>
      <c r="L2630" s="101"/>
      <c r="M2630" s="102"/>
      <c r="N2630" s="101"/>
      <c r="O2630" s="99"/>
      <c r="P2630" s="103"/>
      <c r="Q2630" s="104"/>
      <c r="R2630" s="50"/>
      <c r="S2630" s="105"/>
      <c r="T2630" s="106"/>
      <c r="U2630" s="107"/>
      <c r="V2630" s="108"/>
      <c r="W2630" s="107"/>
      <c r="X2630" s="107"/>
      <c r="AA2630" s="107"/>
      <c r="AB2630" s="110"/>
      <c r="AC2630" s="110"/>
      <c r="AE2630" s="105"/>
      <c r="AF2630" s="105"/>
      <c r="AR2630" s="112"/>
    </row>
    <row r="2631" spans="2:44" x14ac:dyDescent="0.25">
      <c r="B2631" s="1" t="str">
        <f>IF(I2631="","",
(IF(N2631=FİLTRE!$H$6,2,0)+IF(FİLTRE!$H$6="TOPLAM",2,0))
)</f>
        <v/>
      </c>
      <c r="C2631">
        <f>IF(FİLTRE!$M$5="",9,(IF(U2631&gt;=FİLTRE!$M$5,1,0)))</f>
        <v>1</v>
      </c>
      <c r="D2631" s="1">
        <f>IF(FİLTRE!$M$6="",9,(IF('SKT LİSTESİ'!P2631&lt;=FİLTRE!$M$6,1,0)))</f>
        <v>1</v>
      </c>
      <c r="E2631" s="25" t="str">
        <f>IF(I2631="","",(COUNTIFS($L$4:L2631,L2631)))</f>
        <v/>
      </c>
      <c r="F2631" s="13">
        <f>IF(OR(B2631&lt;&gt;2,C2631&lt;&gt;1,D2631&lt;&gt;1,H2631&lt;&gt;1),0,
COUNTIFS($B$4:B2631,2,$C$4:C2631,1,$D$4:D2631,1,$H$4:H2631,1))</f>
        <v>0</v>
      </c>
      <c r="G2631" s="26" t="str">
        <f>IF(I2631="","",(COUNTIF($E$4:E2631,E2631)))</f>
        <v/>
      </c>
      <c r="H2631" s="1">
        <f>IF(AND(J2631="SAYIM",FİLTRE!$H$5="RAFTA",U2631&lt;&gt;0),1,0)+
IF(AND(J2631="İADE DEPO",FİLTRE!$H$5="İADE DEPO"),1,0)+
IF(FİLTRE!$H$5="TÜMÜ",1,0)+
IF(AND(J2631="FİRMA İADE",FİLTRE!$H$5="FİRMA İADE"),1,0)+
IF(AND(J2631="İMHA",FİLTRE!$H$5="İMHA"),1,0)</f>
        <v>1</v>
      </c>
      <c r="I2631" s="99"/>
      <c r="J2631" s="100"/>
      <c r="K2631" s="100"/>
      <c r="L2631" s="101"/>
      <c r="M2631" s="102"/>
      <c r="N2631" s="101"/>
      <c r="O2631" s="99"/>
      <c r="P2631" s="103"/>
      <c r="Q2631" s="104"/>
      <c r="R2631" s="50"/>
      <c r="S2631" s="105"/>
      <c r="T2631" s="106"/>
      <c r="U2631" s="107"/>
      <c r="V2631" s="108"/>
      <c r="W2631" s="107"/>
      <c r="X2631" s="107"/>
      <c r="AA2631" s="107"/>
      <c r="AB2631" s="110"/>
      <c r="AC2631" s="110"/>
      <c r="AE2631" s="105"/>
      <c r="AF2631" s="105"/>
      <c r="AR2631" s="112"/>
    </row>
    <row r="2632" spans="2:44" x14ac:dyDescent="0.25">
      <c r="B2632" s="1" t="str">
        <f>IF(I2632="","",
(IF(N2632=FİLTRE!$H$6,2,0)+IF(FİLTRE!$H$6="TOPLAM",2,0))
)</f>
        <v/>
      </c>
      <c r="C2632">
        <f>IF(FİLTRE!$M$5="",9,(IF(U2632&gt;=FİLTRE!$M$5,1,0)))</f>
        <v>1</v>
      </c>
      <c r="D2632" s="1">
        <f>IF(FİLTRE!$M$6="",9,(IF('SKT LİSTESİ'!P2632&lt;=FİLTRE!$M$6,1,0)))</f>
        <v>1</v>
      </c>
      <c r="E2632" s="25" t="str">
        <f>IF(I2632="","",(COUNTIFS($L$4:L2632,L2632)))</f>
        <v/>
      </c>
      <c r="F2632" s="13">
        <f>IF(OR(B2632&lt;&gt;2,C2632&lt;&gt;1,D2632&lt;&gt;1,H2632&lt;&gt;1),0,
COUNTIFS($B$4:B2632,2,$C$4:C2632,1,$D$4:D2632,1,$H$4:H2632,1))</f>
        <v>0</v>
      </c>
      <c r="G2632" s="26" t="str">
        <f>IF(I2632="","",(COUNTIF($E$4:E2632,E2632)))</f>
        <v/>
      </c>
      <c r="H2632" s="1">
        <f>IF(AND(J2632="SAYIM",FİLTRE!$H$5="RAFTA",U2632&lt;&gt;0),1,0)+
IF(AND(J2632="İADE DEPO",FİLTRE!$H$5="İADE DEPO"),1,0)+
IF(FİLTRE!$H$5="TÜMÜ",1,0)+
IF(AND(J2632="FİRMA İADE",FİLTRE!$H$5="FİRMA İADE"),1,0)+
IF(AND(J2632="İMHA",FİLTRE!$H$5="İMHA"),1,0)</f>
        <v>1</v>
      </c>
      <c r="I2632" s="99"/>
      <c r="J2632" s="100"/>
      <c r="K2632" s="100"/>
      <c r="L2632" s="101"/>
      <c r="M2632" s="102"/>
      <c r="N2632" s="101"/>
      <c r="O2632" s="99"/>
      <c r="P2632" s="103"/>
      <c r="Q2632" s="104"/>
      <c r="R2632" s="50"/>
      <c r="S2632" s="105"/>
      <c r="T2632" s="106"/>
      <c r="U2632" s="107"/>
      <c r="V2632" s="108"/>
      <c r="W2632" s="107"/>
      <c r="X2632" s="107"/>
      <c r="AA2632" s="107"/>
      <c r="AB2632" s="110"/>
      <c r="AC2632" s="110"/>
      <c r="AE2632" s="105"/>
      <c r="AF2632" s="105"/>
      <c r="AR2632" s="112"/>
    </row>
    <row r="2633" spans="2:44" x14ac:dyDescent="0.25">
      <c r="B2633" s="1" t="str">
        <f>IF(I2633="","",
(IF(N2633=FİLTRE!$H$6,2,0)+IF(FİLTRE!$H$6="TOPLAM",2,0))
)</f>
        <v/>
      </c>
      <c r="C2633">
        <f>IF(FİLTRE!$M$5="",9,(IF(U2633&gt;=FİLTRE!$M$5,1,0)))</f>
        <v>1</v>
      </c>
      <c r="D2633" s="1">
        <f>IF(FİLTRE!$M$6="",9,(IF('SKT LİSTESİ'!P2633&lt;=FİLTRE!$M$6,1,0)))</f>
        <v>1</v>
      </c>
      <c r="E2633" s="25" t="str">
        <f>IF(I2633="","",(COUNTIFS($L$4:L2633,L2633)))</f>
        <v/>
      </c>
      <c r="F2633" s="13">
        <f>IF(OR(B2633&lt;&gt;2,C2633&lt;&gt;1,D2633&lt;&gt;1,H2633&lt;&gt;1),0,
COUNTIFS($B$4:B2633,2,$C$4:C2633,1,$D$4:D2633,1,$H$4:H2633,1))</f>
        <v>0</v>
      </c>
      <c r="G2633" s="26" t="str">
        <f>IF(I2633="","",(COUNTIF($E$4:E2633,E2633)))</f>
        <v/>
      </c>
      <c r="H2633" s="1">
        <f>IF(AND(J2633="SAYIM",FİLTRE!$H$5="RAFTA",U2633&lt;&gt;0),1,0)+
IF(AND(J2633="İADE DEPO",FİLTRE!$H$5="İADE DEPO"),1,0)+
IF(FİLTRE!$H$5="TÜMÜ",1,0)+
IF(AND(J2633="FİRMA İADE",FİLTRE!$H$5="FİRMA İADE"),1,0)+
IF(AND(J2633="İMHA",FİLTRE!$H$5="İMHA"),1,0)</f>
        <v>1</v>
      </c>
      <c r="I2633" s="99"/>
      <c r="J2633" s="100"/>
      <c r="K2633" s="100"/>
      <c r="L2633" s="101"/>
      <c r="M2633" s="102"/>
      <c r="N2633" s="101"/>
      <c r="O2633" s="99"/>
      <c r="P2633" s="103"/>
      <c r="Q2633" s="104"/>
      <c r="R2633" s="50"/>
      <c r="S2633" s="105"/>
      <c r="T2633" s="106"/>
      <c r="U2633" s="107"/>
      <c r="V2633" s="108"/>
      <c r="W2633" s="107"/>
      <c r="X2633" s="107"/>
      <c r="AA2633" s="107"/>
      <c r="AB2633" s="110"/>
      <c r="AC2633" s="110"/>
      <c r="AE2633" s="105"/>
      <c r="AF2633" s="105"/>
      <c r="AR2633" s="112"/>
    </row>
    <row r="2634" spans="2:44" x14ac:dyDescent="0.25">
      <c r="B2634" s="1" t="str">
        <f>IF(I2634="","",
(IF(N2634=FİLTRE!$H$6,2,0)+IF(FİLTRE!$H$6="TOPLAM",2,0))
)</f>
        <v/>
      </c>
      <c r="C2634">
        <f>IF(FİLTRE!$M$5="",9,(IF(U2634&gt;=FİLTRE!$M$5,1,0)))</f>
        <v>1</v>
      </c>
      <c r="D2634" s="1">
        <f>IF(FİLTRE!$M$6="",9,(IF('SKT LİSTESİ'!P2634&lt;=FİLTRE!$M$6,1,0)))</f>
        <v>1</v>
      </c>
      <c r="E2634" s="25" t="str">
        <f>IF(I2634="","",(COUNTIFS($L$4:L2634,L2634)))</f>
        <v/>
      </c>
      <c r="F2634" s="13">
        <f>IF(OR(B2634&lt;&gt;2,C2634&lt;&gt;1,D2634&lt;&gt;1,H2634&lt;&gt;1),0,
COUNTIFS($B$4:B2634,2,$C$4:C2634,1,$D$4:D2634,1,$H$4:H2634,1))</f>
        <v>0</v>
      </c>
      <c r="G2634" s="26" t="str">
        <f>IF(I2634="","",(COUNTIF($E$4:E2634,E2634)))</f>
        <v/>
      </c>
      <c r="H2634" s="1">
        <f>IF(AND(J2634="SAYIM",FİLTRE!$H$5="RAFTA",U2634&lt;&gt;0),1,0)+
IF(AND(J2634="İADE DEPO",FİLTRE!$H$5="İADE DEPO"),1,0)+
IF(FİLTRE!$H$5="TÜMÜ",1,0)+
IF(AND(J2634="FİRMA İADE",FİLTRE!$H$5="FİRMA İADE"),1,0)+
IF(AND(J2634="İMHA",FİLTRE!$H$5="İMHA"),1,0)</f>
        <v>1</v>
      </c>
      <c r="I2634" s="99"/>
      <c r="J2634" s="100"/>
      <c r="K2634" s="100"/>
      <c r="L2634" s="101"/>
      <c r="M2634" s="102"/>
      <c r="N2634" s="101"/>
      <c r="O2634" s="99"/>
      <c r="P2634" s="103"/>
      <c r="Q2634" s="104"/>
      <c r="R2634" s="50"/>
      <c r="S2634" s="105"/>
      <c r="T2634" s="106"/>
      <c r="U2634" s="107"/>
      <c r="V2634" s="108"/>
      <c r="W2634" s="107"/>
      <c r="X2634" s="107"/>
      <c r="AA2634" s="107"/>
      <c r="AB2634" s="110"/>
      <c r="AC2634" s="110"/>
      <c r="AE2634" s="105"/>
      <c r="AF2634" s="105"/>
      <c r="AR2634" s="112"/>
    </row>
    <row r="2635" spans="2:44" x14ac:dyDescent="0.25">
      <c r="B2635" s="1" t="str">
        <f>IF(I2635="","",
(IF(N2635=FİLTRE!$H$6,2,0)+IF(FİLTRE!$H$6="TOPLAM",2,0))
)</f>
        <v/>
      </c>
      <c r="C2635">
        <f>IF(FİLTRE!$M$5="",9,(IF(U2635&gt;=FİLTRE!$M$5,1,0)))</f>
        <v>1</v>
      </c>
      <c r="D2635" s="1">
        <f>IF(FİLTRE!$M$6="",9,(IF('SKT LİSTESİ'!P2635&lt;=FİLTRE!$M$6,1,0)))</f>
        <v>1</v>
      </c>
      <c r="E2635" s="25" t="str">
        <f>IF(I2635="","",(COUNTIFS($L$4:L2635,L2635)))</f>
        <v/>
      </c>
      <c r="F2635" s="13">
        <f>IF(OR(B2635&lt;&gt;2,C2635&lt;&gt;1,D2635&lt;&gt;1,H2635&lt;&gt;1),0,
COUNTIFS($B$4:B2635,2,$C$4:C2635,1,$D$4:D2635,1,$H$4:H2635,1))</f>
        <v>0</v>
      </c>
      <c r="G2635" s="26" t="str">
        <f>IF(I2635="","",(COUNTIF($E$4:E2635,E2635)))</f>
        <v/>
      </c>
      <c r="H2635" s="1">
        <f>IF(AND(J2635="SAYIM",FİLTRE!$H$5="RAFTA",U2635&lt;&gt;0),1,0)+
IF(AND(J2635="İADE DEPO",FİLTRE!$H$5="İADE DEPO"),1,0)+
IF(FİLTRE!$H$5="TÜMÜ",1,0)+
IF(AND(J2635="FİRMA İADE",FİLTRE!$H$5="FİRMA İADE"),1,0)+
IF(AND(J2635="İMHA",FİLTRE!$H$5="İMHA"),1,0)</f>
        <v>1</v>
      </c>
      <c r="I2635" s="99"/>
      <c r="J2635" s="100"/>
      <c r="K2635" s="100"/>
      <c r="L2635" s="101"/>
      <c r="M2635" s="102"/>
      <c r="N2635" s="101"/>
      <c r="O2635" s="99"/>
      <c r="P2635" s="103"/>
      <c r="Q2635" s="104"/>
      <c r="R2635" s="50"/>
      <c r="S2635" s="105"/>
      <c r="T2635" s="106"/>
      <c r="U2635" s="107"/>
      <c r="V2635" s="108"/>
      <c r="W2635" s="107"/>
      <c r="X2635" s="107"/>
      <c r="AA2635" s="107"/>
      <c r="AB2635" s="110"/>
      <c r="AC2635" s="110"/>
      <c r="AE2635" s="105"/>
      <c r="AF2635" s="105"/>
      <c r="AR2635" s="112"/>
    </row>
    <row r="2636" spans="2:44" x14ac:dyDescent="0.25">
      <c r="B2636" s="1" t="str">
        <f>IF(I2636="","",
(IF(N2636=FİLTRE!$H$6,2,0)+IF(FİLTRE!$H$6="TOPLAM",2,0))
)</f>
        <v/>
      </c>
      <c r="C2636">
        <f>IF(FİLTRE!$M$5="",9,(IF(U2636&gt;=FİLTRE!$M$5,1,0)))</f>
        <v>1</v>
      </c>
      <c r="D2636" s="1">
        <f>IF(FİLTRE!$M$6="",9,(IF('SKT LİSTESİ'!P2636&lt;=FİLTRE!$M$6,1,0)))</f>
        <v>1</v>
      </c>
      <c r="E2636" s="25" t="str">
        <f>IF(I2636="","",(COUNTIFS($L$4:L2636,L2636)))</f>
        <v/>
      </c>
      <c r="F2636" s="13">
        <f>IF(OR(B2636&lt;&gt;2,C2636&lt;&gt;1,D2636&lt;&gt;1,H2636&lt;&gt;1),0,
COUNTIFS($B$4:B2636,2,$C$4:C2636,1,$D$4:D2636,1,$H$4:H2636,1))</f>
        <v>0</v>
      </c>
      <c r="G2636" s="26" t="str">
        <f>IF(I2636="","",(COUNTIF($E$4:E2636,E2636)))</f>
        <v/>
      </c>
      <c r="H2636" s="1">
        <f>IF(AND(J2636="SAYIM",FİLTRE!$H$5="RAFTA",U2636&lt;&gt;0),1,0)+
IF(AND(J2636="İADE DEPO",FİLTRE!$H$5="İADE DEPO"),1,0)+
IF(FİLTRE!$H$5="TÜMÜ",1,0)+
IF(AND(J2636="FİRMA İADE",FİLTRE!$H$5="FİRMA İADE"),1,0)+
IF(AND(J2636="İMHA",FİLTRE!$H$5="İMHA"),1,0)</f>
        <v>1</v>
      </c>
      <c r="I2636" s="99"/>
      <c r="J2636" s="100"/>
      <c r="K2636" s="100"/>
      <c r="L2636" s="101"/>
      <c r="M2636" s="102"/>
      <c r="N2636" s="101"/>
      <c r="O2636" s="99"/>
      <c r="P2636" s="103"/>
      <c r="Q2636" s="104"/>
      <c r="R2636" s="50"/>
      <c r="S2636" s="105"/>
      <c r="T2636" s="106"/>
      <c r="U2636" s="107"/>
      <c r="V2636" s="108"/>
      <c r="W2636" s="107"/>
      <c r="X2636" s="107"/>
      <c r="AA2636" s="107"/>
      <c r="AB2636" s="110"/>
      <c r="AC2636" s="110"/>
      <c r="AE2636" s="105"/>
      <c r="AF2636" s="105"/>
      <c r="AR2636" s="112"/>
    </row>
    <row r="2637" spans="2:44" x14ac:dyDescent="0.25">
      <c r="B2637" s="1" t="str">
        <f>IF(I2637="","",
(IF(N2637=FİLTRE!$H$6,2,0)+IF(FİLTRE!$H$6="TOPLAM",2,0))
)</f>
        <v/>
      </c>
      <c r="C2637">
        <f>IF(FİLTRE!$M$5="",9,(IF(U2637&gt;=FİLTRE!$M$5,1,0)))</f>
        <v>1</v>
      </c>
      <c r="D2637" s="1">
        <f>IF(FİLTRE!$M$6="",9,(IF('SKT LİSTESİ'!P2637&lt;=FİLTRE!$M$6,1,0)))</f>
        <v>1</v>
      </c>
      <c r="E2637" s="25" t="str">
        <f>IF(I2637="","",(COUNTIFS($L$4:L2637,L2637)))</f>
        <v/>
      </c>
      <c r="F2637" s="13">
        <f>IF(OR(B2637&lt;&gt;2,C2637&lt;&gt;1,D2637&lt;&gt;1,H2637&lt;&gt;1),0,
COUNTIFS($B$4:B2637,2,$C$4:C2637,1,$D$4:D2637,1,$H$4:H2637,1))</f>
        <v>0</v>
      </c>
      <c r="G2637" s="26" t="str">
        <f>IF(I2637="","",(COUNTIF($E$4:E2637,E2637)))</f>
        <v/>
      </c>
      <c r="H2637" s="1">
        <f>IF(AND(J2637="SAYIM",FİLTRE!$H$5="RAFTA",U2637&lt;&gt;0),1,0)+
IF(AND(J2637="İADE DEPO",FİLTRE!$H$5="İADE DEPO"),1,0)+
IF(FİLTRE!$H$5="TÜMÜ",1,0)+
IF(AND(J2637="FİRMA İADE",FİLTRE!$H$5="FİRMA İADE"),1,0)+
IF(AND(J2637="İMHA",FİLTRE!$H$5="İMHA"),1,0)</f>
        <v>1</v>
      </c>
      <c r="I2637" s="99"/>
      <c r="J2637" s="100"/>
      <c r="K2637" s="100"/>
      <c r="L2637" s="101"/>
      <c r="M2637" s="102"/>
      <c r="N2637" s="101"/>
      <c r="O2637" s="99"/>
      <c r="P2637" s="103"/>
      <c r="Q2637" s="104"/>
      <c r="R2637" s="50"/>
      <c r="S2637" s="105"/>
      <c r="T2637" s="106"/>
      <c r="U2637" s="107"/>
      <c r="V2637" s="108"/>
      <c r="W2637" s="107"/>
      <c r="X2637" s="107"/>
      <c r="AA2637" s="107"/>
      <c r="AB2637" s="110"/>
      <c r="AC2637" s="110"/>
      <c r="AE2637" s="105"/>
      <c r="AF2637" s="105"/>
      <c r="AR2637" s="112"/>
    </row>
    <row r="2638" spans="2:44" x14ac:dyDescent="0.25">
      <c r="B2638" s="1" t="str">
        <f>IF(I2638="","",
(IF(N2638=FİLTRE!$H$6,2,0)+IF(FİLTRE!$H$6="TOPLAM",2,0))
)</f>
        <v/>
      </c>
      <c r="C2638">
        <f>IF(FİLTRE!$M$5="",9,(IF(U2638&gt;=FİLTRE!$M$5,1,0)))</f>
        <v>1</v>
      </c>
      <c r="D2638" s="1">
        <f>IF(FİLTRE!$M$6="",9,(IF('SKT LİSTESİ'!P2638&lt;=FİLTRE!$M$6,1,0)))</f>
        <v>1</v>
      </c>
      <c r="E2638" s="25" t="str">
        <f>IF(I2638="","",(COUNTIFS($L$4:L2638,L2638)))</f>
        <v/>
      </c>
      <c r="F2638" s="13">
        <f>IF(OR(B2638&lt;&gt;2,C2638&lt;&gt;1,D2638&lt;&gt;1,H2638&lt;&gt;1),0,
COUNTIFS($B$4:B2638,2,$C$4:C2638,1,$D$4:D2638,1,$H$4:H2638,1))</f>
        <v>0</v>
      </c>
      <c r="G2638" s="26" t="str">
        <f>IF(I2638="","",(COUNTIF($E$4:E2638,E2638)))</f>
        <v/>
      </c>
      <c r="H2638" s="1">
        <f>IF(AND(J2638="SAYIM",FİLTRE!$H$5="RAFTA",U2638&lt;&gt;0),1,0)+
IF(AND(J2638="İADE DEPO",FİLTRE!$H$5="İADE DEPO"),1,0)+
IF(FİLTRE!$H$5="TÜMÜ",1,0)+
IF(AND(J2638="FİRMA İADE",FİLTRE!$H$5="FİRMA İADE"),1,0)+
IF(AND(J2638="İMHA",FİLTRE!$H$5="İMHA"),1,0)</f>
        <v>1</v>
      </c>
      <c r="I2638" s="99"/>
      <c r="J2638" s="100"/>
      <c r="K2638" s="100"/>
      <c r="L2638" s="101"/>
      <c r="M2638" s="102"/>
      <c r="N2638" s="101"/>
      <c r="O2638" s="99"/>
      <c r="P2638" s="103"/>
      <c r="Q2638" s="104"/>
      <c r="R2638" s="50"/>
      <c r="S2638" s="105"/>
      <c r="T2638" s="106"/>
      <c r="U2638" s="107"/>
      <c r="V2638" s="108"/>
      <c r="W2638" s="107"/>
      <c r="X2638" s="107"/>
      <c r="AA2638" s="107"/>
      <c r="AB2638" s="110"/>
      <c r="AC2638" s="110"/>
      <c r="AE2638" s="105"/>
      <c r="AF2638" s="105"/>
      <c r="AR2638" s="112"/>
    </row>
    <row r="2639" spans="2:44" x14ac:dyDescent="0.25">
      <c r="B2639" s="1" t="str">
        <f>IF(I2639="","",
(IF(N2639=FİLTRE!$H$6,2,0)+IF(FİLTRE!$H$6="TOPLAM",2,0))
)</f>
        <v/>
      </c>
      <c r="C2639">
        <f>IF(FİLTRE!$M$5="",9,(IF(U2639&gt;=FİLTRE!$M$5,1,0)))</f>
        <v>1</v>
      </c>
      <c r="D2639" s="1">
        <f>IF(FİLTRE!$M$6="",9,(IF('SKT LİSTESİ'!P2639&lt;=FİLTRE!$M$6,1,0)))</f>
        <v>1</v>
      </c>
      <c r="E2639" s="25" t="str">
        <f>IF(I2639="","",(COUNTIFS($L$4:L2639,L2639)))</f>
        <v/>
      </c>
      <c r="F2639" s="13">
        <f>IF(OR(B2639&lt;&gt;2,C2639&lt;&gt;1,D2639&lt;&gt;1,H2639&lt;&gt;1),0,
COUNTIFS($B$4:B2639,2,$C$4:C2639,1,$D$4:D2639,1,$H$4:H2639,1))</f>
        <v>0</v>
      </c>
      <c r="G2639" s="26" t="str">
        <f>IF(I2639="","",(COUNTIF($E$4:E2639,E2639)))</f>
        <v/>
      </c>
      <c r="H2639" s="1">
        <f>IF(AND(J2639="SAYIM",FİLTRE!$H$5="RAFTA",U2639&lt;&gt;0),1,0)+
IF(AND(J2639="İADE DEPO",FİLTRE!$H$5="İADE DEPO"),1,0)+
IF(FİLTRE!$H$5="TÜMÜ",1,0)+
IF(AND(J2639="FİRMA İADE",FİLTRE!$H$5="FİRMA İADE"),1,0)+
IF(AND(J2639="İMHA",FİLTRE!$H$5="İMHA"),1,0)</f>
        <v>1</v>
      </c>
      <c r="I2639" s="99"/>
      <c r="J2639" s="100"/>
      <c r="K2639" s="100"/>
      <c r="L2639" s="101"/>
      <c r="M2639" s="102"/>
      <c r="N2639" s="101"/>
      <c r="O2639" s="99"/>
      <c r="P2639" s="103"/>
      <c r="Q2639" s="104"/>
      <c r="R2639" s="50"/>
      <c r="S2639" s="105"/>
      <c r="T2639" s="106"/>
      <c r="U2639" s="107"/>
      <c r="V2639" s="108"/>
      <c r="W2639" s="107"/>
      <c r="X2639" s="107"/>
      <c r="AA2639" s="107"/>
      <c r="AB2639" s="110"/>
      <c r="AC2639" s="110"/>
      <c r="AE2639" s="105"/>
      <c r="AF2639" s="105"/>
      <c r="AR2639" s="112"/>
    </row>
    <row r="2640" spans="2:44" x14ac:dyDescent="0.25">
      <c r="B2640" s="1" t="str">
        <f>IF(I2640="","",
(IF(N2640=FİLTRE!$H$6,2,0)+IF(FİLTRE!$H$6="TOPLAM",2,0))
)</f>
        <v/>
      </c>
      <c r="C2640">
        <f>IF(FİLTRE!$M$5="",9,(IF(U2640&gt;=FİLTRE!$M$5,1,0)))</f>
        <v>1</v>
      </c>
      <c r="D2640" s="1">
        <f>IF(FİLTRE!$M$6="",9,(IF('SKT LİSTESİ'!P2640&lt;=FİLTRE!$M$6,1,0)))</f>
        <v>1</v>
      </c>
      <c r="E2640" s="25" t="str">
        <f>IF(I2640="","",(COUNTIFS($L$4:L2640,L2640)))</f>
        <v/>
      </c>
      <c r="F2640" s="13">
        <f>IF(OR(B2640&lt;&gt;2,C2640&lt;&gt;1,D2640&lt;&gt;1,H2640&lt;&gt;1),0,
COUNTIFS($B$4:B2640,2,$C$4:C2640,1,$D$4:D2640,1,$H$4:H2640,1))</f>
        <v>0</v>
      </c>
      <c r="G2640" s="26" t="str">
        <f>IF(I2640="","",(COUNTIF($E$4:E2640,E2640)))</f>
        <v/>
      </c>
      <c r="H2640" s="1">
        <f>IF(AND(J2640="SAYIM",FİLTRE!$H$5="RAFTA",U2640&lt;&gt;0),1,0)+
IF(AND(J2640="İADE DEPO",FİLTRE!$H$5="İADE DEPO"),1,0)+
IF(FİLTRE!$H$5="TÜMÜ",1,0)+
IF(AND(J2640="FİRMA İADE",FİLTRE!$H$5="FİRMA İADE"),1,0)+
IF(AND(J2640="İMHA",FİLTRE!$H$5="İMHA"),1,0)</f>
        <v>1</v>
      </c>
      <c r="I2640" s="99"/>
      <c r="J2640" s="100"/>
      <c r="K2640" s="100"/>
      <c r="L2640" s="101"/>
      <c r="M2640" s="102"/>
      <c r="N2640" s="101"/>
      <c r="O2640" s="99"/>
      <c r="P2640" s="103"/>
      <c r="Q2640" s="104"/>
      <c r="R2640" s="50"/>
      <c r="S2640" s="105"/>
      <c r="T2640" s="106"/>
      <c r="U2640" s="107"/>
      <c r="V2640" s="108"/>
      <c r="W2640" s="107"/>
      <c r="X2640" s="107"/>
      <c r="AA2640" s="107"/>
      <c r="AB2640" s="110"/>
      <c r="AC2640" s="110"/>
      <c r="AE2640" s="105"/>
      <c r="AF2640" s="105"/>
      <c r="AR2640" s="112"/>
    </row>
    <row r="2641" spans="2:44" x14ac:dyDescent="0.25">
      <c r="B2641" s="1" t="str">
        <f>IF(I2641="","",
(IF(N2641=FİLTRE!$H$6,2,0)+IF(FİLTRE!$H$6="TOPLAM",2,0))
)</f>
        <v/>
      </c>
      <c r="C2641">
        <f>IF(FİLTRE!$M$5="",9,(IF(U2641&gt;=FİLTRE!$M$5,1,0)))</f>
        <v>1</v>
      </c>
      <c r="D2641" s="1">
        <f>IF(FİLTRE!$M$6="",9,(IF('SKT LİSTESİ'!P2641&lt;=FİLTRE!$M$6,1,0)))</f>
        <v>1</v>
      </c>
      <c r="E2641" s="25" t="str">
        <f>IF(I2641="","",(COUNTIFS($L$4:L2641,L2641)))</f>
        <v/>
      </c>
      <c r="F2641" s="13">
        <f>IF(OR(B2641&lt;&gt;2,C2641&lt;&gt;1,D2641&lt;&gt;1,H2641&lt;&gt;1),0,
COUNTIFS($B$4:B2641,2,$C$4:C2641,1,$D$4:D2641,1,$H$4:H2641,1))</f>
        <v>0</v>
      </c>
      <c r="G2641" s="26" t="str">
        <f>IF(I2641="","",(COUNTIF($E$4:E2641,E2641)))</f>
        <v/>
      </c>
      <c r="H2641" s="1">
        <f>IF(AND(J2641="SAYIM",FİLTRE!$H$5="RAFTA",U2641&lt;&gt;0),1,0)+
IF(AND(J2641="İADE DEPO",FİLTRE!$H$5="İADE DEPO"),1,0)+
IF(FİLTRE!$H$5="TÜMÜ",1,0)+
IF(AND(J2641="FİRMA İADE",FİLTRE!$H$5="FİRMA İADE"),1,0)+
IF(AND(J2641="İMHA",FİLTRE!$H$5="İMHA"),1,0)</f>
        <v>1</v>
      </c>
      <c r="I2641" s="99"/>
      <c r="J2641" s="100"/>
      <c r="K2641" s="100"/>
      <c r="L2641" s="101"/>
      <c r="M2641" s="102"/>
      <c r="N2641" s="101"/>
      <c r="O2641" s="99"/>
      <c r="P2641" s="103"/>
      <c r="Q2641" s="104"/>
      <c r="R2641" s="50"/>
      <c r="S2641" s="105"/>
      <c r="T2641" s="106"/>
      <c r="U2641" s="107"/>
      <c r="V2641" s="108"/>
      <c r="W2641" s="107"/>
      <c r="X2641" s="107"/>
      <c r="AA2641" s="107"/>
      <c r="AB2641" s="110"/>
      <c r="AC2641" s="110"/>
      <c r="AE2641" s="105"/>
      <c r="AF2641" s="105"/>
      <c r="AR2641" s="112"/>
    </row>
    <row r="2642" spans="2:44" x14ac:dyDescent="0.25">
      <c r="B2642" s="1" t="str">
        <f>IF(I2642="","",
(IF(N2642=FİLTRE!$H$6,2,0)+IF(FİLTRE!$H$6="TOPLAM",2,0))
)</f>
        <v/>
      </c>
      <c r="C2642">
        <f>IF(FİLTRE!$M$5="",9,(IF(U2642&gt;=FİLTRE!$M$5,1,0)))</f>
        <v>1</v>
      </c>
      <c r="D2642" s="1">
        <f>IF(FİLTRE!$M$6="",9,(IF('SKT LİSTESİ'!P2642&lt;=FİLTRE!$M$6,1,0)))</f>
        <v>1</v>
      </c>
      <c r="E2642" s="25" t="str">
        <f>IF(I2642="","",(COUNTIFS($L$4:L2642,L2642)))</f>
        <v/>
      </c>
      <c r="F2642" s="13">
        <f>IF(OR(B2642&lt;&gt;2,C2642&lt;&gt;1,D2642&lt;&gt;1,H2642&lt;&gt;1),0,
COUNTIFS($B$4:B2642,2,$C$4:C2642,1,$D$4:D2642,1,$H$4:H2642,1))</f>
        <v>0</v>
      </c>
      <c r="G2642" s="26" t="str">
        <f>IF(I2642="","",(COUNTIF($E$4:E2642,E2642)))</f>
        <v/>
      </c>
      <c r="H2642" s="1">
        <f>IF(AND(J2642="SAYIM",FİLTRE!$H$5="RAFTA",U2642&lt;&gt;0),1,0)+
IF(AND(J2642="İADE DEPO",FİLTRE!$H$5="İADE DEPO"),1,0)+
IF(FİLTRE!$H$5="TÜMÜ",1,0)+
IF(AND(J2642="FİRMA İADE",FİLTRE!$H$5="FİRMA İADE"),1,0)+
IF(AND(J2642="İMHA",FİLTRE!$H$5="İMHA"),1,0)</f>
        <v>1</v>
      </c>
      <c r="I2642" s="99"/>
      <c r="J2642" s="100"/>
      <c r="K2642" s="100"/>
      <c r="L2642" s="101"/>
      <c r="M2642" s="102"/>
      <c r="N2642" s="101"/>
      <c r="O2642" s="99"/>
      <c r="P2642" s="103"/>
      <c r="Q2642" s="104"/>
      <c r="R2642" s="50"/>
      <c r="S2642" s="105"/>
      <c r="T2642" s="106"/>
      <c r="U2642" s="107"/>
      <c r="V2642" s="108"/>
      <c r="W2642" s="107"/>
      <c r="X2642" s="107"/>
      <c r="AA2642" s="107"/>
      <c r="AB2642" s="110"/>
      <c r="AC2642" s="110"/>
      <c r="AE2642" s="105"/>
      <c r="AF2642" s="105"/>
      <c r="AR2642" s="112"/>
    </row>
    <row r="2643" spans="2:44" x14ac:dyDescent="0.25">
      <c r="B2643" s="1" t="str">
        <f>IF(I2643="","",
(IF(N2643=FİLTRE!$H$6,2,0)+IF(FİLTRE!$H$6="TOPLAM",2,0))
)</f>
        <v/>
      </c>
      <c r="C2643">
        <f>IF(FİLTRE!$M$5="",9,(IF(U2643&gt;=FİLTRE!$M$5,1,0)))</f>
        <v>1</v>
      </c>
      <c r="D2643" s="1">
        <f>IF(FİLTRE!$M$6="",9,(IF('SKT LİSTESİ'!P2643&lt;=FİLTRE!$M$6,1,0)))</f>
        <v>1</v>
      </c>
      <c r="E2643" s="25" t="str">
        <f>IF(I2643="","",(COUNTIFS($L$4:L2643,L2643)))</f>
        <v/>
      </c>
      <c r="F2643" s="13">
        <f>IF(OR(B2643&lt;&gt;2,C2643&lt;&gt;1,D2643&lt;&gt;1,H2643&lt;&gt;1),0,
COUNTIFS($B$4:B2643,2,$C$4:C2643,1,$D$4:D2643,1,$H$4:H2643,1))</f>
        <v>0</v>
      </c>
      <c r="G2643" s="26" t="str">
        <f>IF(I2643="","",(COUNTIF($E$4:E2643,E2643)))</f>
        <v/>
      </c>
      <c r="H2643" s="1">
        <f>IF(AND(J2643="SAYIM",FİLTRE!$H$5="RAFTA",U2643&lt;&gt;0),1,0)+
IF(AND(J2643="İADE DEPO",FİLTRE!$H$5="İADE DEPO"),1,0)+
IF(FİLTRE!$H$5="TÜMÜ",1,0)+
IF(AND(J2643="FİRMA İADE",FİLTRE!$H$5="FİRMA İADE"),1,0)+
IF(AND(J2643="İMHA",FİLTRE!$H$5="İMHA"),1,0)</f>
        <v>1</v>
      </c>
      <c r="I2643" s="99"/>
      <c r="J2643" s="100"/>
      <c r="K2643" s="100"/>
      <c r="L2643" s="101"/>
      <c r="M2643" s="102"/>
      <c r="N2643" s="101"/>
      <c r="O2643" s="99"/>
      <c r="P2643" s="103"/>
      <c r="Q2643" s="104"/>
      <c r="R2643" s="50"/>
      <c r="S2643" s="105"/>
      <c r="T2643" s="106"/>
      <c r="U2643" s="107"/>
      <c r="V2643" s="108"/>
      <c r="W2643" s="107"/>
      <c r="X2643" s="107"/>
      <c r="AA2643" s="107"/>
      <c r="AB2643" s="110"/>
      <c r="AC2643" s="110"/>
      <c r="AE2643" s="105"/>
      <c r="AF2643" s="105"/>
      <c r="AR2643" s="112"/>
    </row>
    <row r="2644" spans="2:44" x14ac:dyDescent="0.25">
      <c r="B2644" s="1" t="str">
        <f>IF(I2644="","",
(IF(N2644=FİLTRE!$H$6,2,0)+IF(FİLTRE!$H$6="TOPLAM",2,0))
)</f>
        <v/>
      </c>
      <c r="C2644">
        <f>IF(FİLTRE!$M$5="",9,(IF(U2644&gt;=FİLTRE!$M$5,1,0)))</f>
        <v>1</v>
      </c>
      <c r="D2644" s="1">
        <f>IF(FİLTRE!$M$6="",9,(IF('SKT LİSTESİ'!P2644&lt;=FİLTRE!$M$6,1,0)))</f>
        <v>1</v>
      </c>
      <c r="E2644" s="25" t="str">
        <f>IF(I2644="","",(COUNTIFS($L$4:L2644,L2644)))</f>
        <v/>
      </c>
      <c r="F2644" s="13">
        <f>IF(OR(B2644&lt;&gt;2,C2644&lt;&gt;1,D2644&lt;&gt;1,H2644&lt;&gt;1),0,
COUNTIFS($B$4:B2644,2,$C$4:C2644,1,$D$4:D2644,1,$H$4:H2644,1))</f>
        <v>0</v>
      </c>
      <c r="G2644" s="26" t="str">
        <f>IF(I2644="","",(COUNTIF($E$4:E2644,E2644)))</f>
        <v/>
      </c>
      <c r="H2644" s="1">
        <f>IF(AND(J2644="SAYIM",FİLTRE!$H$5="RAFTA",U2644&lt;&gt;0),1,0)+
IF(AND(J2644="İADE DEPO",FİLTRE!$H$5="İADE DEPO"),1,0)+
IF(FİLTRE!$H$5="TÜMÜ",1,0)+
IF(AND(J2644="FİRMA İADE",FİLTRE!$H$5="FİRMA İADE"),1,0)+
IF(AND(J2644="İMHA",FİLTRE!$H$5="İMHA"),1,0)</f>
        <v>1</v>
      </c>
      <c r="I2644" s="99"/>
      <c r="J2644" s="100"/>
      <c r="K2644" s="100"/>
      <c r="L2644" s="101"/>
      <c r="M2644" s="102"/>
      <c r="N2644" s="101"/>
      <c r="O2644" s="99"/>
      <c r="P2644" s="103"/>
      <c r="Q2644" s="104"/>
      <c r="R2644" s="50"/>
      <c r="S2644" s="105"/>
      <c r="T2644" s="106"/>
      <c r="U2644" s="107"/>
      <c r="V2644" s="108"/>
      <c r="W2644" s="107"/>
      <c r="X2644" s="107"/>
      <c r="AA2644" s="107"/>
      <c r="AB2644" s="110"/>
      <c r="AC2644" s="110"/>
      <c r="AE2644" s="105"/>
      <c r="AF2644" s="105"/>
      <c r="AR2644" s="112"/>
    </row>
    <row r="2645" spans="2:44" x14ac:dyDescent="0.25">
      <c r="B2645" s="1" t="str">
        <f>IF(I2645="","",
(IF(N2645=FİLTRE!$H$6,2,0)+IF(FİLTRE!$H$6="TOPLAM",2,0))
)</f>
        <v/>
      </c>
      <c r="C2645">
        <f>IF(FİLTRE!$M$5="",9,(IF(U2645&gt;=FİLTRE!$M$5,1,0)))</f>
        <v>1</v>
      </c>
      <c r="D2645" s="1">
        <f>IF(FİLTRE!$M$6="",9,(IF('SKT LİSTESİ'!P2645&lt;=FİLTRE!$M$6,1,0)))</f>
        <v>1</v>
      </c>
      <c r="E2645" s="25" t="str">
        <f>IF(I2645="","",(COUNTIFS($L$4:L2645,L2645)))</f>
        <v/>
      </c>
      <c r="F2645" s="13">
        <f>IF(OR(B2645&lt;&gt;2,C2645&lt;&gt;1,D2645&lt;&gt;1,H2645&lt;&gt;1),0,
COUNTIFS($B$4:B2645,2,$C$4:C2645,1,$D$4:D2645,1,$H$4:H2645,1))</f>
        <v>0</v>
      </c>
      <c r="G2645" s="26" t="str">
        <f>IF(I2645="","",(COUNTIF($E$4:E2645,E2645)))</f>
        <v/>
      </c>
      <c r="H2645" s="1">
        <f>IF(AND(J2645="SAYIM",FİLTRE!$H$5="RAFTA",U2645&lt;&gt;0),1,0)+
IF(AND(J2645="İADE DEPO",FİLTRE!$H$5="İADE DEPO"),1,0)+
IF(FİLTRE!$H$5="TÜMÜ",1,0)+
IF(AND(J2645="FİRMA İADE",FİLTRE!$H$5="FİRMA İADE"),1,0)+
IF(AND(J2645="İMHA",FİLTRE!$H$5="İMHA"),1,0)</f>
        <v>1</v>
      </c>
      <c r="I2645" s="99"/>
      <c r="J2645" s="100"/>
      <c r="K2645" s="100"/>
      <c r="L2645" s="101"/>
      <c r="M2645" s="102"/>
      <c r="N2645" s="101"/>
      <c r="O2645" s="99"/>
      <c r="P2645" s="103"/>
      <c r="Q2645" s="104"/>
      <c r="R2645" s="50"/>
      <c r="S2645" s="105"/>
      <c r="T2645" s="106"/>
      <c r="U2645" s="107"/>
      <c r="V2645" s="108"/>
      <c r="W2645" s="107"/>
      <c r="X2645" s="107"/>
      <c r="AA2645" s="107"/>
      <c r="AB2645" s="110"/>
      <c r="AC2645" s="110"/>
      <c r="AE2645" s="105"/>
      <c r="AF2645" s="105"/>
      <c r="AR2645" s="112"/>
    </row>
    <row r="2646" spans="2:44" x14ac:dyDescent="0.25">
      <c r="B2646" s="1" t="str">
        <f>IF(I2646="","",
(IF(N2646=FİLTRE!$H$6,2,0)+IF(FİLTRE!$H$6="TOPLAM",2,0))
)</f>
        <v/>
      </c>
      <c r="C2646">
        <f>IF(FİLTRE!$M$5="",9,(IF(U2646&gt;=FİLTRE!$M$5,1,0)))</f>
        <v>1</v>
      </c>
      <c r="D2646" s="1">
        <f>IF(FİLTRE!$M$6="",9,(IF('SKT LİSTESİ'!P2646&lt;=FİLTRE!$M$6,1,0)))</f>
        <v>1</v>
      </c>
      <c r="E2646" s="25" t="str">
        <f>IF(I2646="","",(COUNTIFS($L$4:L2646,L2646)))</f>
        <v/>
      </c>
      <c r="F2646" s="13">
        <f>IF(OR(B2646&lt;&gt;2,C2646&lt;&gt;1,D2646&lt;&gt;1,H2646&lt;&gt;1),0,
COUNTIFS($B$4:B2646,2,$C$4:C2646,1,$D$4:D2646,1,$H$4:H2646,1))</f>
        <v>0</v>
      </c>
      <c r="G2646" s="26" t="str">
        <f>IF(I2646="","",(COUNTIF($E$4:E2646,E2646)))</f>
        <v/>
      </c>
      <c r="H2646" s="1">
        <f>IF(AND(J2646="SAYIM",FİLTRE!$H$5="RAFTA",U2646&lt;&gt;0),1,0)+
IF(AND(J2646="İADE DEPO",FİLTRE!$H$5="İADE DEPO"),1,0)+
IF(FİLTRE!$H$5="TÜMÜ",1,0)+
IF(AND(J2646="FİRMA İADE",FİLTRE!$H$5="FİRMA İADE"),1,0)+
IF(AND(J2646="İMHA",FİLTRE!$H$5="İMHA"),1,0)</f>
        <v>1</v>
      </c>
      <c r="I2646" s="99"/>
      <c r="J2646" s="100"/>
      <c r="K2646" s="100"/>
      <c r="L2646" s="101"/>
      <c r="M2646" s="102"/>
      <c r="N2646" s="101"/>
      <c r="O2646" s="99"/>
      <c r="P2646" s="103"/>
      <c r="Q2646" s="104"/>
      <c r="R2646" s="50"/>
      <c r="S2646" s="105"/>
      <c r="T2646" s="106"/>
      <c r="U2646" s="107"/>
      <c r="V2646" s="108"/>
      <c r="W2646" s="107"/>
      <c r="X2646" s="107"/>
      <c r="AA2646" s="107"/>
      <c r="AB2646" s="110"/>
      <c r="AC2646" s="110"/>
      <c r="AE2646" s="105"/>
      <c r="AF2646" s="105"/>
      <c r="AR2646" s="112"/>
    </row>
    <row r="2647" spans="2:44" x14ac:dyDescent="0.25">
      <c r="B2647" s="1" t="str">
        <f>IF(I2647="","",
(IF(N2647=FİLTRE!$H$6,2,0)+IF(FİLTRE!$H$6="TOPLAM",2,0))
)</f>
        <v/>
      </c>
      <c r="C2647">
        <f>IF(FİLTRE!$M$5="",9,(IF(U2647&gt;=FİLTRE!$M$5,1,0)))</f>
        <v>1</v>
      </c>
      <c r="D2647" s="1">
        <f>IF(FİLTRE!$M$6="",9,(IF('SKT LİSTESİ'!P2647&lt;=FİLTRE!$M$6,1,0)))</f>
        <v>1</v>
      </c>
      <c r="E2647" s="25" t="str">
        <f>IF(I2647="","",(COUNTIFS($L$4:L2647,L2647)))</f>
        <v/>
      </c>
      <c r="F2647" s="13">
        <f>IF(OR(B2647&lt;&gt;2,C2647&lt;&gt;1,D2647&lt;&gt;1,H2647&lt;&gt;1),0,
COUNTIFS($B$4:B2647,2,$C$4:C2647,1,$D$4:D2647,1,$H$4:H2647,1))</f>
        <v>0</v>
      </c>
      <c r="G2647" s="26" t="str">
        <f>IF(I2647="","",(COUNTIF($E$4:E2647,E2647)))</f>
        <v/>
      </c>
      <c r="H2647" s="1">
        <f>IF(AND(J2647="SAYIM",FİLTRE!$H$5="RAFTA",U2647&lt;&gt;0),1,0)+
IF(AND(J2647="İADE DEPO",FİLTRE!$H$5="İADE DEPO"),1,0)+
IF(FİLTRE!$H$5="TÜMÜ",1,0)+
IF(AND(J2647="FİRMA İADE",FİLTRE!$H$5="FİRMA İADE"),1,0)+
IF(AND(J2647="İMHA",FİLTRE!$H$5="İMHA"),1,0)</f>
        <v>1</v>
      </c>
      <c r="I2647" s="99"/>
      <c r="J2647" s="100"/>
      <c r="K2647" s="100"/>
      <c r="L2647" s="101"/>
      <c r="M2647" s="102"/>
      <c r="N2647" s="101"/>
      <c r="O2647" s="99"/>
      <c r="P2647" s="103"/>
      <c r="Q2647" s="104"/>
      <c r="R2647" s="50"/>
      <c r="S2647" s="105"/>
      <c r="T2647" s="106"/>
      <c r="U2647" s="107"/>
      <c r="V2647" s="108"/>
      <c r="W2647" s="107"/>
      <c r="X2647" s="107"/>
      <c r="AA2647" s="107"/>
      <c r="AB2647" s="110"/>
      <c r="AC2647" s="110"/>
      <c r="AE2647" s="105"/>
      <c r="AF2647" s="105"/>
      <c r="AR2647" s="112"/>
    </row>
    <row r="2648" spans="2:44" x14ac:dyDescent="0.25">
      <c r="B2648" s="1" t="str">
        <f>IF(I2648="","",
(IF(N2648=FİLTRE!$H$6,2,0)+IF(FİLTRE!$H$6="TOPLAM",2,0))
)</f>
        <v/>
      </c>
      <c r="C2648">
        <f>IF(FİLTRE!$M$5="",9,(IF(U2648&gt;=FİLTRE!$M$5,1,0)))</f>
        <v>1</v>
      </c>
      <c r="D2648" s="1">
        <f>IF(FİLTRE!$M$6="",9,(IF('SKT LİSTESİ'!P2648&lt;=FİLTRE!$M$6,1,0)))</f>
        <v>1</v>
      </c>
      <c r="E2648" s="25" t="str">
        <f>IF(I2648="","",(COUNTIFS($L$4:L2648,L2648)))</f>
        <v/>
      </c>
      <c r="F2648" s="13">
        <f>IF(OR(B2648&lt;&gt;2,C2648&lt;&gt;1,D2648&lt;&gt;1,H2648&lt;&gt;1),0,
COUNTIFS($B$4:B2648,2,$C$4:C2648,1,$D$4:D2648,1,$H$4:H2648,1))</f>
        <v>0</v>
      </c>
      <c r="G2648" s="26" t="str">
        <f>IF(I2648="","",(COUNTIF($E$4:E2648,E2648)))</f>
        <v/>
      </c>
      <c r="H2648" s="1">
        <f>IF(AND(J2648="SAYIM",FİLTRE!$H$5="RAFTA",U2648&lt;&gt;0),1,0)+
IF(AND(J2648="İADE DEPO",FİLTRE!$H$5="İADE DEPO"),1,0)+
IF(FİLTRE!$H$5="TÜMÜ",1,0)+
IF(AND(J2648="FİRMA İADE",FİLTRE!$H$5="FİRMA İADE"),1,0)+
IF(AND(J2648="İMHA",FİLTRE!$H$5="İMHA"),1,0)</f>
        <v>1</v>
      </c>
      <c r="I2648" s="99"/>
      <c r="J2648" s="100"/>
      <c r="K2648" s="100"/>
      <c r="L2648" s="101"/>
      <c r="M2648" s="102"/>
      <c r="N2648" s="101"/>
      <c r="O2648" s="99"/>
      <c r="P2648" s="103"/>
      <c r="Q2648" s="104"/>
      <c r="R2648" s="50"/>
      <c r="S2648" s="105"/>
      <c r="T2648" s="106"/>
      <c r="U2648" s="107"/>
      <c r="V2648" s="108"/>
      <c r="W2648" s="107"/>
      <c r="X2648" s="107"/>
      <c r="AA2648" s="107"/>
      <c r="AB2648" s="110"/>
      <c r="AC2648" s="110"/>
      <c r="AE2648" s="105"/>
      <c r="AF2648" s="105"/>
      <c r="AR2648" s="112"/>
    </row>
    <row r="2649" spans="2:44" x14ac:dyDescent="0.25">
      <c r="B2649" s="1" t="str">
        <f>IF(I2649="","",
(IF(N2649=FİLTRE!$H$6,2,0)+IF(FİLTRE!$H$6="TOPLAM",2,0))
)</f>
        <v/>
      </c>
      <c r="C2649">
        <f>IF(FİLTRE!$M$5="",9,(IF(U2649&gt;=FİLTRE!$M$5,1,0)))</f>
        <v>1</v>
      </c>
      <c r="D2649" s="1">
        <f>IF(FİLTRE!$M$6="",9,(IF('SKT LİSTESİ'!P2649&lt;=FİLTRE!$M$6,1,0)))</f>
        <v>1</v>
      </c>
      <c r="E2649" s="25" t="str">
        <f>IF(I2649="","",(COUNTIFS($L$4:L2649,L2649)))</f>
        <v/>
      </c>
      <c r="F2649" s="13">
        <f>IF(OR(B2649&lt;&gt;2,C2649&lt;&gt;1,D2649&lt;&gt;1,H2649&lt;&gt;1),0,
COUNTIFS($B$4:B2649,2,$C$4:C2649,1,$D$4:D2649,1,$H$4:H2649,1))</f>
        <v>0</v>
      </c>
      <c r="G2649" s="26" t="str">
        <f>IF(I2649="","",(COUNTIF($E$4:E2649,E2649)))</f>
        <v/>
      </c>
      <c r="H2649" s="1">
        <f>IF(AND(J2649="SAYIM",FİLTRE!$H$5="RAFTA",U2649&lt;&gt;0),1,0)+
IF(AND(J2649="İADE DEPO",FİLTRE!$H$5="İADE DEPO"),1,0)+
IF(FİLTRE!$H$5="TÜMÜ",1,0)+
IF(AND(J2649="FİRMA İADE",FİLTRE!$H$5="FİRMA İADE"),1,0)+
IF(AND(J2649="İMHA",FİLTRE!$H$5="İMHA"),1,0)</f>
        <v>1</v>
      </c>
      <c r="I2649" s="99"/>
      <c r="J2649" s="100"/>
      <c r="K2649" s="100"/>
      <c r="L2649" s="101"/>
      <c r="M2649" s="102"/>
      <c r="N2649" s="101"/>
      <c r="O2649" s="99"/>
      <c r="P2649" s="103"/>
      <c r="Q2649" s="104"/>
      <c r="R2649" s="50"/>
      <c r="S2649" s="105"/>
      <c r="T2649" s="106"/>
      <c r="U2649" s="107"/>
      <c r="V2649" s="108"/>
      <c r="W2649" s="107"/>
      <c r="X2649" s="107"/>
      <c r="AA2649" s="107"/>
      <c r="AB2649" s="110"/>
      <c r="AC2649" s="110"/>
      <c r="AE2649" s="105"/>
      <c r="AF2649" s="105"/>
      <c r="AR2649" s="112"/>
    </row>
    <row r="2650" spans="2:44" x14ac:dyDescent="0.25">
      <c r="B2650" s="1" t="str">
        <f>IF(I2650="","",
(IF(N2650=FİLTRE!$H$6,2,0)+IF(FİLTRE!$H$6="TOPLAM",2,0))
)</f>
        <v/>
      </c>
      <c r="C2650">
        <f>IF(FİLTRE!$M$5="",9,(IF(U2650&gt;=FİLTRE!$M$5,1,0)))</f>
        <v>1</v>
      </c>
      <c r="D2650" s="1">
        <f>IF(FİLTRE!$M$6="",9,(IF('SKT LİSTESİ'!P2650&lt;=FİLTRE!$M$6,1,0)))</f>
        <v>1</v>
      </c>
      <c r="E2650" s="25" t="str">
        <f>IF(I2650="","",(COUNTIFS($L$4:L2650,L2650)))</f>
        <v/>
      </c>
      <c r="F2650" s="13">
        <f>IF(OR(B2650&lt;&gt;2,C2650&lt;&gt;1,D2650&lt;&gt;1,H2650&lt;&gt;1),0,
COUNTIFS($B$4:B2650,2,$C$4:C2650,1,$D$4:D2650,1,$H$4:H2650,1))</f>
        <v>0</v>
      </c>
      <c r="G2650" s="26" t="str">
        <f>IF(I2650="","",(COUNTIF($E$4:E2650,E2650)))</f>
        <v/>
      </c>
      <c r="H2650" s="1">
        <f>IF(AND(J2650="SAYIM",FİLTRE!$H$5="RAFTA",U2650&lt;&gt;0),1,0)+
IF(AND(J2650="İADE DEPO",FİLTRE!$H$5="İADE DEPO"),1,0)+
IF(FİLTRE!$H$5="TÜMÜ",1,0)+
IF(AND(J2650="FİRMA İADE",FİLTRE!$H$5="FİRMA İADE"),1,0)+
IF(AND(J2650="İMHA",FİLTRE!$H$5="İMHA"),1,0)</f>
        <v>1</v>
      </c>
      <c r="I2650" s="99"/>
      <c r="J2650" s="100"/>
      <c r="K2650" s="100"/>
      <c r="L2650" s="101"/>
      <c r="M2650" s="102"/>
      <c r="N2650" s="101"/>
      <c r="O2650" s="99"/>
      <c r="P2650" s="103"/>
      <c r="Q2650" s="104"/>
      <c r="R2650" s="50"/>
      <c r="S2650" s="105"/>
      <c r="T2650" s="106"/>
      <c r="U2650" s="107"/>
      <c r="V2650" s="108"/>
      <c r="W2650" s="107"/>
      <c r="X2650" s="107"/>
      <c r="AA2650" s="107"/>
      <c r="AB2650" s="110"/>
      <c r="AC2650" s="110"/>
      <c r="AE2650" s="105"/>
      <c r="AF2650" s="105"/>
      <c r="AR2650" s="112"/>
    </row>
    <row r="2651" spans="2:44" x14ac:dyDescent="0.25">
      <c r="B2651" s="1" t="str">
        <f>IF(I2651="","",
(IF(N2651=FİLTRE!$H$6,2,0)+IF(FİLTRE!$H$6="TOPLAM",2,0))
)</f>
        <v/>
      </c>
      <c r="C2651">
        <f>IF(FİLTRE!$M$5="",9,(IF(U2651&gt;=FİLTRE!$M$5,1,0)))</f>
        <v>1</v>
      </c>
      <c r="D2651" s="1">
        <f>IF(FİLTRE!$M$6="",9,(IF('SKT LİSTESİ'!P2651&lt;=FİLTRE!$M$6,1,0)))</f>
        <v>1</v>
      </c>
      <c r="E2651" s="25" t="str">
        <f>IF(I2651="","",(COUNTIFS($L$4:L2651,L2651)))</f>
        <v/>
      </c>
      <c r="F2651" s="13">
        <f>IF(OR(B2651&lt;&gt;2,C2651&lt;&gt;1,D2651&lt;&gt;1,H2651&lt;&gt;1),0,
COUNTIFS($B$4:B2651,2,$C$4:C2651,1,$D$4:D2651,1,$H$4:H2651,1))</f>
        <v>0</v>
      </c>
      <c r="G2651" s="26" t="str">
        <f>IF(I2651="","",(COUNTIF($E$4:E2651,E2651)))</f>
        <v/>
      </c>
      <c r="H2651" s="1">
        <f>IF(AND(J2651="SAYIM",FİLTRE!$H$5="RAFTA",U2651&lt;&gt;0),1,0)+
IF(AND(J2651="İADE DEPO",FİLTRE!$H$5="İADE DEPO"),1,0)+
IF(FİLTRE!$H$5="TÜMÜ",1,0)+
IF(AND(J2651="FİRMA İADE",FİLTRE!$H$5="FİRMA İADE"),1,0)+
IF(AND(J2651="İMHA",FİLTRE!$H$5="İMHA"),1,0)</f>
        <v>1</v>
      </c>
      <c r="I2651" s="99"/>
      <c r="J2651" s="100"/>
      <c r="K2651" s="100"/>
      <c r="L2651" s="101"/>
      <c r="M2651" s="102"/>
      <c r="N2651" s="101"/>
      <c r="O2651" s="99"/>
      <c r="P2651" s="103"/>
      <c r="Q2651" s="104"/>
      <c r="R2651" s="50"/>
      <c r="S2651" s="105"/>
      <c r="T2651" s="106"/>
      <c r="U2651" s="107"/>
      <c r="V2651" s="108"/>
      <c r="W2651" s="107"/>
      <c r="X2651" s="107"/>
      <c r="AA2651" s="107"/>
      <c r="AB2651" s="110"/>
      <c r="AC2651" s="110"/>
      <c r="AE2651" s="105"/>
      <c r="AF2651" s="105"/>
      <c r="AR2651" s="112"/>
    </row>
    <row r="2652" spans="2:44" x14ac:dyDescent="0.25">
      <c r="B2652" s="1" t="str">
        <f>IF(I2652="","",
(IF(N2652=FİLTRE!$H$6,2,0)+IF(FİLTRE!$H$6="TOPLAM",2,0))
)</f>
        <v/>
      </c>
      <c r="C2652">
        <f>IF(FİLTRE!$M$5="",9,(IF(U2652&gt;=FİLTRE!$M$5,1,0)))</f>
        <v>1</v>
      </c>
      <c r="D2652" s="1">
        <f>IF(FİLTRE!$M$6="",9,(IF('SKT LİSTESİ'!P2652&lt;=FİLTRE!$M$6,1,0)))</f>
        <v>1</v>
      </c>
      <c r="E2652" s="25" t="str">
        <f>IF(I2652="","",(COUNTIFS($L$4:L2652,L2652)))</f>
        <v/>
      </c>
      <c r="F2652" s="13">
        <f>IF(OR(B2652&lt;&gt;2,C2652&lt;&gt;1,D2652&lt;&gt;1,H2652&lt;&gt;1),0,
COUNTIFS($B$4:B2652,2,$C$4:C2652,1,$D$4:D2652,1,$H$4:H2652,1))</f>
        <v>0</v>
      </c>
      <c r="G2652" s="26" t="str">
        <f>IF(I2652="","",(COUNTIF($E$4:E2652,E2652)))</f>
        <v/>
      </c>
      <c r="H2652" s="1">
        <f>IF(AND(J2652="SAYIM",FİLTRE!$H$5="RAFTA",U2652&lt;&gt;0),1,0)+
IF(AND(J2652="İADE DEPO",FİLTRE!$H$5="İADE DEPO"),1,0)+
IF(FİLTRE!$H$5="TÜMÜ",1,0)+
IF(AND(J2652="FİRMA İADE",FİLTRE!$H$5="FİRMA İADE"),1,0)+
IF(AND(J2652="İMHA",FİLTRE!$H$5="İMHA"),1,0)</f>
        <v>1</v>
      </c>
      <c r="I2652" s="99"/>
      <c r="J2652" s="100"/>
      <c r="K2652" s="100"/>
      <c r="L2652" s="101"/>
      <c r="M2652" s="102"/>
      <c r="N2652" s="101"/>
      <c r="O2652" s="99"/>
      <c r="P2652" s="103"/>
      <c r="Q2652" s="104"/>
      <c r="R2652" s="50"/>
      <c r="S2652" s="105"/>
      <c r="T2652" s="106"/>
      <c r="U2652" s="107"/>
      <c r="V2652" s="108"/>
      <c r="W2652" s="107"/>
      <c r="X2652" s="107"/>
      <c r="AA2652" s="107"/>
      <c r="AB2652" s="110"/>
      <c r="AC2652" s="110"/>
      <c r="AE2652" s="105"/>
      <c r="AF2652" s="105"/>
      <c r="AR2652" s="112"/>
    </row>
    <row r="2653" spans="2:44" x14ac:dyDescent="0.25">
      <c r="B2653" s="1" t="str">
        <f>IF(I2653="","",
(IF(N2653=FİLTRE!$H$6,2,0)+IF(FİLTRE!$H$6="TOPLAM",2,0))
)</f>
        <v/>
      </c>
      <c r="C2653">
        <f>IF(FİLTRE!$M$5="",9,(IF(U2653&gt;=FİLTRE!$M$5,1,0)))</f>
        <v>1</v>
      </c>
      <c r="D2653" s="1">
        <f>IF(FİLTRE!$M$6="",9,(IF('SKT LİSTESİ'!P2653&lt;=FİLTRE!$M$6,1,0)))</f>
        <v>1</v>
      </c>
      <c r="E2653" s="25" t="str">
        <f>IF(I2653="","",(COUNTIFS($L$4:L2653,L2653)))</f>
        <v/>
      </c>
      <c r="F2653" s="13">
        <f>IF(OR(B2653&lt;&gt;2,C2653&lt;&gt;1,D2653&lt;&gt;1,H2653&lt;&gt;1),0,
COUNTIFS($B$4:B2653,2,$C$4:C2653,1,$D$4:D2653,1,$H$4:H2653,1))</f>
        <v>0</v>
      </c>
      <c r="G2653" s="26" t="str">
        <f>IF(I2653="","",(COUNTIF($E$4:E2653,E2653)))</f>
        <v/>
      </c>
      <c r="H2653" s="1">
        <f>IF(AND(J2653="SAYIM",FİLTRE!$H$5="RAFTA",U2653&lt;&gt;0),1,0)+
IF(AND(J2653="İADE DEPO",FİLTRE!$H$5="İADE DEPO"),1,0)+
IF(FİLTRE!$H$5="TÜMÜ",1,0)+
IF(AND(J2653="FİRMA İADE",FİLTRE!$H$5="FİRMA İADE"),1,0)+
IF(AND(J2653="İMHA",FİLTRE!$H$5="İMHA"),1,0)</f>
        <v>1</v>
      </c>
      <c r="I2653" s="99"/>
      <c r="J2653" s="100"/>
      <c r="K2653" s="100"/>
      <c r="L2653" s="101"/>
      <c r="M2653" s="102"/>
      <c r="N2653" s="101"/>
      <c r="O2653" s="99"/>
      <c r="P2653" s="103"/>
      <c r="Q2653" s="104"/>
      <c r="R2653" s="50"/>
      <c r="S2653" s="105"/>
      <c r="T2653" s="106"/>
      <c r="U2653" s="107"/>
      <c r="V2653" s="108"/>
      <c r="W2653" s="107"/>
      <c r="X2653" s="107"/>
      <c r="AA2653" s="107"/>
      <c r="AB2653" s="110"/>
      <c r="AC2653" s="110"/>
      <c r="AE2653" s="105"/>
      <c r="AF2653" s="105"/>
      <c r="AR2653" s="112"/>
    </row>
    <row r="2654" spans="2:44" x14ac:dyDescent="0.25">
      <c r="B2654" s="1" t="str">
        <f>IF(I2654="","",
(IF(N2654=FİLTRE!$H$6,2,0)+IF(FİLTRE!$H$6="TOPLAM",2,0))
)</f>
        <v/>
      </c>
      <c r="C2654">
        <f>IF(FİLTRE!$M$5="",9,(IF(U2654&gt;=FİLTRE!$M$5,1,0)))</f>
        <v>1</v>
      </c>
      <c r="D2654" s="1">
        <f>IF(FİLTRE!$M$6="",9,(IF('SKT LİSTESİ'!P2654&lt;=FİLTRE!$M$6,1,0)))</f>
        <v>1</v>
      </c>
      <c r="E2654" s="25" t="str">
        <f>IF(I2654="","",(COUNTIFS($L$4:L2654,L2654)))</f>
        <v/>
      </c>
      <c r="F2654" s="13">
        <f>IF(OR(B2654&lt;&gt;2,C2654&lt;&gt;1,D2654&lt;&gt;1,H2654&lt;&gt;1),0,
COUNTIFS($B$4:B2654,2,$C$4:C2654,1,$D$4:D2654,1,$H$4:H2654,1))</f>
        <v>0</v>
      </c>
      <c r="G2654" s="26" t="str">
        <f>IF(I2654="","",(COUNTIF($E$4:E2654,E2654)))</f>
        <v/>
      </c>
      <c r="H2654" s="1">
        <f>IF(AND(J2654="SAYIM",FİLTRE!$H$5="RAFTA",U2654&lt;&gt;0),1,0)+
IF(AND(J2654="İADE DEPO",FİLTRE!$H$5="İADE DEPO"),1,0)+
IF(FİLTRE!$H$5="TÜMÜ",1,0)+
IF(AND(J2654="FİRMA İADE",FİLTRE!$H$5="FİRMA İADE"),1,0)+
IF(AND(J2654="İMHA",FİLTRE!$H$5="İMHA"),1,0)</f>
        <v>1</v>
      </c>
      <c r="I2654" s="99"/>
      <c r="J2654" s="100"/>
      <c r="K2654" s="100"/>
      <c r="L2654" s="101"/>
      <c r="M2654" s="102"/>
      <c r="N2654" s="101"/>
      <c r="O2654" s="99"/>
      <c r="P2654" s="103"/>
      <c r="Q2654" s="104"/>
      <c r="R2654" s="50"/>
      <c r="S2654" s="105"/>
      <c r="T2654" s="106"/>
      <c r="U2654" s="107"/>
      <c r="V2654" s="108"/>
      <c r="W2654" s="107"/>
      <c r="X2654" s="107"/>
      <c r="AA2654" s="107"/>
      <c r="AB2654" s="110"/>
      <c r="AC2654" s="110"/>
      <c r="AE2654" s="105"/>
      <c r="AF2654" s="105"/>
      <c r="AR2654" s="112"/>
    </row>
    <row r="2655" spans="2:44" x14ac:dyDescent="0.25">
      <c r="B2655" s="1" t="str">
        <f>IF(I2655="","",
(IF(N2655=FİLTRE!$H$6,2,0)+IF(FİLTRE!$H$6="TOPLAM",2,0))
)</f>
        <v/>
      </c>
      <c r="C2655">
        <f>IF(FİLTRE!$M$5="",9,(IF(U2655&gt;=FİLTRE!$M$5,1,0)))</f>
        <v>1</v>
      </c>
      <c r="D2655" s="1">
        <f>IF(FİLTRE!$M$6="",9,(IF('SKT LİSTESİ'!P2655&lt;=FİLTRE!$M$6,1,0)))</f>
        <v>1</v>
      </c>
      <c r="E2655" s="25" t="str">
        <f>IF(I2655="","",(COUNTIFS($L$4:L2655,L2655)))</f>
        <v/>
      </c>
      <c r="F2655" s="13">
        <f>IF(OR(B2655&lt;&gt;2,C2655&lt;&gt;1,D2655&lt;&gt;1,H2655&lt;&gt;1),0,
COUNTIFS($B$4:B2655,2,$C$4:C2655,1,$D$4:D2655,1,$H$4:H2655,1))</f>
        <v>0</v>
      </c>
      <c r="G2655" s="26" t="str">
        <f>IF(I2655="","",(COUNTIF($E$4:E2655,E2655)))</f>
        <v/>
      </c>
      <c r="H2655" s="1">
        <f>IF(AND(J2655="SAYIM",FİLTRE!$H$5="RAFTA",U2655&lt;&gt;0),1,0)+
IF(AND(J2655="İADE DEPO",FİLTRE!$H$5="İADE DEPO"),1,0)+
IF(FİLTRE!$H$5="TÜMÜ",1,0)+
IF(AND(J2655="FİRMA İADE",FİLTRE!$H$5="FİRMA İADE"),1,0)+
IF(AND(J2655="İMHA",FİLTRE!$H$5="İMHA"),1,0)</f>
        <v>1</v>
      </c>
      <c r="I2655" s="99"/>
      <c r="J2655" s="100"/>
      <c r="K2655" s="100"/>
      <c r="L2655" s="101"/>
      <c r="M2655" s="102"/>
      <c r="N2655" s="101"/>
      <c r="O2655" s="99"/>
      <c r="P2655" s="103"/>
      <c r="Q2655" s="104"/>
      <c r="R2655" s="50"/>
      <c r="S2655" s="105"/>
      <c r="T2655" s="106"/>
      <c r="U2655" s="107"/>
      <c r="V2655" s="108"/>
      <c r="W2655" s="107"/>
      <c r="X2655" s="107"/>
      <c r="AA2655" s="107"/>
      <c r="AB2655" s="110"/>
      <c r="AC2655" s="110"/>
      <c r="AE2655" s="105"/>
      <c r="AF2655" s="105"/>
      <c r="AR2655" s="112"/>
    </row>
    <row r="2656" spans="2:44" x14ac:dyDescent="0.25">
      <c r="B2656" s="1" t="str">
        <f>IF(I2656="","",
(IF(N2656=FİLTRE!$H$6,2,0)+IF(FİLTRE!$H$6="TOPLAM",2,0))
)</f>
        <v/>
      </c>
      <c r="C2656">
        <f>IF(FİLTRE!$M$5="",9,(IF(U2656&gt;=FİLTRE!$M$5,1,0)))</f>
        <v>1</v>
      </c>
      <c r="D2656" s="1">
        <f>IF(FİLTRE!$M$6="",9,(IF('SKT LİSTESİ'!P2656&lt;=FİLTRE!$M$6,1,0)))</f>
        <v>1</v>
      </c>
      <c r="E2656" s="25" t="str">
        <f>IF(I2656="","",(COUNTIFS($L$4:L2656,L2656)))</f>
        <v/>
      </c>
      <c r="F2656" s="13">
        <f>IF(OR(B2656&lt;&gt;2,C2656&lt;&gt;1,D2656&lt;&gt;1,H2656&lt;&gt;1),0,
COUNTIFS($B$4:B2656,2,$C$4:C2656,1,$D$4:D2656,1,$H$4:H2656,1))</f>
        <v>0</v>
      </c>
      <c r="G2656" s="26" t="str">
        <f>IF(I2656="","",(COUNTIF($E$4:E2656,E2656)))</f>
        <v/>
      </c>
      <c r="H2656" s="1">
        <f>IF(AND(J2656="SAYIM",FİLTRE!$H$5="RAFTA",U2656&lt;&gt;0),1,0)+
IF(AND(J2656="İADE DEPO",FİLTRE!$H$5="İADE DEPO"),1,0)+
IF(FİLTRE!$H$5="TÜMÜ",1,0)+
IF(AND(J2656="FİRMA İADE",FİLTRE!$H$5="FİRMA İADE"),1,0)+
IF(AND(J2656="İMHA",FİLTRE!$H$5="İMHA"),1,0)</f>
        <v>1</v>
      </c>
      <c r="I2656" s="99"/>
      <c r="J2656" s="100"/>
      <c r="K2656" s="100"/>
      <c r="L2656" s="101"/>
      <c r="M2656" s="102"/>
      <c r="N2656" s="101"/>
      <c r="O2656" s="99"/>
      <c r="P2656" s="103"/>
      <c r="Q2656" s="104"/>
      <c r="R2656" s="50"/>
      <c r="S2656" s="105"/>
      <c r="T2656" s="106"/>
      <c r="U2656" s="107"/>
      <c r="V2656" s="108"/>
      <c r="W2656" s="107"/>
      <c r="X2656" s="107"/>
      <c r="AA2656" s="107"/>
      <c r="AB2656" s="110"/>
      <c r="AC2656" s="110"/>
      <c r="AE2656" s="105"/>
      <c r="AF2656" s="105"/>
      <c r="AR2656" s="112"/>
    </row>
    <row r="2657" spans="2:44" x14ac:dyDescent="0.25">
      <c r="B2657" s="1" t="str">
        <f>IF(I2657="","",
(IF(N2657=FİLTRE!$H$6,2,0)+IF(FİLTRE!$H$6="TOPLAM",2,0))
)</f>
        <v/>
      </c>
      <c r="C2657">
        <f>IF(FİLTRE!$M$5="",9,(IF(U2657&gt;=FİLTRE!$M$5,1,0)))</f>
        <v>1</v>
      </c>
      <c r="D2657" s="1">
        <f>IF(FİLTRE!$M$6="",9,(IF('SKT LİSTESİ'!P2657&lt;=FİLTRE!$M$6,1,0)))</f>
        <v>1</v>
      </c>
      <c r="E2657" s="25" t="str">
        <f>IF(I2657="","",(COUNTIFS($L$4:L2657,L2657)))</f>
        <v/>
      </c>
      <c r="F2657" s="13">
        <f>IF(OR(B2657&lt;&gt;2,C2657&lt;&gt;1,D2657&lt;&gt;1,H2657&lt;&gt;1),0,
COUNTIFS($B$4:B2657,2,$C$4:C2657,1,$D$4:D2657,1,$H$4:H2657,1))</f>
        <v>0</v>
      </c>
      <c r="G2657" s="26" t="str">
        <f>IF(I2657="","",(COUNTIF($E$4:E2657,E2657)))</f>
        <v/>
      </c>
      <c r="H2657" s="1">
        <f>IF(AND(J2657="SAYIM",FİLTRE!$H$5="RAFTA",U2657&lt;&gt;0),1,0)+
IF(AND(J2657="İADE DEPO",FİLTRE!$H$5="İADE DEPO"),1,0)+
IF(FİLTRE!$H$5="TÜMÜ",1,0)+
IF(AND(J2657="FİRMA İADE",FİLTRE!$H$5="FİRMA İADE"),1,0)+
IF(AND(J2657="İMHA",FİLTRE!$H$5="İMHA"),1,0)</f>
        <v>1</v>
      </c>
      <c r="I2657" s="99"/>
      <c r="J2657" s="100"/>
      <c r="K2657" s="100"/>
      <c r="L2657" s="101"/>
      <c r="M2657" s="102"/>
      <c r="N2657" s="101"/>
      <c r="O2657" s="99"/>
      <c r="P2657" s="103"/>
      <c r="Q2657" s="104"/>
      <c r="R2657" s="50"/>
      <c r="S2657" s="105"/>
      <c r="T2657" s="106"/>
      <c r="U2657" s="107"/>
      <c r="V2657" s="108"/>
      <c r="W2657" s="107"/>
      <c r="X2657" s="107"/>
      <c r="AA2657" s="107"/>
      <c r="AB2657" s="110"/>
      <c r="AC2657" s="110"/>
      <c r="AE2657" s="105"/>
      <c r="AF2657" s="105"/>
      <c r="AR2657" s="112"/>
    </row>
    <row r="2658" spans="2:44" x14ac:dyDescent="0.25">
      <c r="B2658" s="1" t="str">
        <f>IF(I2658="","",
(IF(N2658=FİLTRE!$H$6,2,0)+IF(FİLTRE!$H$6="TOPLAM",2,0))
)</f>
        <v/>
      </c>
      <c r="C2658">
        <f>IF(FİLTRE!$M$5="",9,(IF(U2658&gt;=FİLTRE!$M$5,1,0)))</f>
        <v>1</v>
      </c>
      <c r="D2658" s="1">
        <f>IF(FİLTRE!$M$6="",9,(IF('SKT LİSTESİ'!P2658&lt;=FİLTRE!$M$6,1,0)))</f>
        <v>1</v>
      </c>
      <c r="E2658" s="25" t="str">
        <f>IF(I2658="","",(COUNTIFS($L$4:L2658,L2658)))</f>
        <v/>
      </c>
      <c r="F2658" s="13">
        <f>IF(OR(B2658&lt;&gt;2,C2658&lt;&gt;1,D2658&lt;&gt;1,H2658&lt;&gt;1),0,
COUNTIFS($B$4:B2658,2,$C$4:C2658,1,$D$4:D2658,1,$H$4:H2658,1))</f>
        <v>0</v>
      </c>
      <c r="G2658" s="26" t="str">
        <f>IF(I2658="","",(COUNTIF($E$4:E2658,E2658)))</f>
        <v/>
      </c>
      <c r="H2658" s="1">
        <f>IF(AND(J2658="SAYIM",FİLTRE!$H$5="RAFTA",U2658&lt;&gt;0),1,0)+
IF(AND(J2658="İADE DEPO",FİLTRE!$H$5="İADE DEPO"),1,0)+
IF(FİLTRE!$H$5="TÜMÜ",1,0)+
IF(AND(J2658="FİRMA İADE",FİLTRE!$H$5="FİRMA İADE"),1,0)+
IF(AND(J2658="İMHA",FİLTRE!$H$5="İMHA"),1,0)</f>
        <v>1</v>
      </c>
      <c r="I2658" s="99"/>
      <c r="J2658" s="100"/>
      <c r="K2658" s="100"/>
      <c r="L2658" s="101"/>
      <c r="M2658" s="102"/>
      <c r="N2658" s="101"/>
      <c r="O2658" s="99"/>
      <c r="P2658" s="103"/>
      <c r="Q2658" s="104"/>
      <c r="R2658" s="50"/>
      <c r="S2658" s="105"/>
      <c r="T2658" s="106"/>
      <c r="U2658" s="107"/>
      <c r="V2658" s="108"/>
      <c r="W2658" s="107"/>
      <c r="X2658" s="107"/>
      <c r="AA2658" s="107"/>
      <c r="AB2658" s="110"/>
      <c r="AC2658" s="110"/>
      <c r="AE2658" s="105"/>
      <c r="AF2658" s="105"/>
      <c r="AR2658" s="112"/>
    </row>
    <row r="2659" spans="2:44" x14ac:dyDescent="0.25">
      <c r="B2659" s="1" t="str">
        <f>IF(I2659="","",
(IF(N2659=FİLTRE!$H$6,2,0)+IF(FİLTRE!$H$6="TOPLAM",2,0))
)</f>
        <v/>
      </c>
      <c r="C2659">
        <f>IF(FİLTRE!$M$5="",9,(IF(U2659&gt;=FİLTRE!$M$5,1,0)))</f>
        <v>1</v>
      </c>
      <c r="D2659" s="1">
        <f>IF(FİLTRE!$M$6="",9,(IF('SKT LİSTESİ'!P2659&lt;=FİLTRE!$M$6,1,0)))</f>
        <v>1</v>
      </c>
      <c r="E2659" s="25" t="str">
        <f>IF(I2659="","",(COUNTIFS($L$4:L2659,L2659)))</f>
        <v/>
      </c>
      <c r="F2659" s="13">
        <f>IF(OR(B2659&lt;&gt;2,C2659&lt;&gt;1,D2659&lt;&gt;1,H2659&lt;&gt;1),0,
COUNTIFS($B$4:B2659,2,$C$4:C2659,1,$D$4:D2659,1,$H$4:H2659,1))</f>
        <v>0</v>
      </c>
      <c r="G2659" s="26" t="str">
        <f>IF(I2659="","",(COUNTIF($E$4:E2659,E2659)))</f>
        <v/>
      </c>
      <c r="H2659" s="1">
        <f>IF(AND(J2659="SAYIM",FİLTRE!$H$5="RAFTA",U2659&lt;&gt;0),1,0)+
IF(AND(J2659="İADE DEPO",FİLTRE!$H$5="İADE DEPO"),1,0)+
IF(FİLTRE!$H$5="TÜMÜ",1,0)+
IF(AND(J2659="FİRMA İADE",FİLTRE!$H$5="FİRMA İADE"),1,0)+
IF(AND(J2659="İMHA",FİLTRE!$H$5="İMHA"),1,0)</f>
        <v>1</v>
      </c>
      <c r="I2659" s="99"/>
      <c r="J2659" s="100"/>
      <c r="K2659" s="100"/>
      <c r="L2659" s="101"/>
      <c r="M2659" s="102"/>
      <c r="N2659" s="101"/>
      <c r="O2659" s="99"/>
      <c r="P2659" s="103"/>
      <c r="Q2659" s="104"/>
      <c r="R2659" s="50"/>
      <c r="S2659" s="105"/>
      <c r="T2659" s="106"/>
      <c r="U2659" s="107"/>
      <c r="V2659" s="108"/>
      <c r="W2659" s="107"/>
      <c r="X2659" s="107"/>
      <c r="AA2659" s="107"/>
      <c r="AB2659" s="110"/>
      <c r="AC2659" s="110"/>
      <c r="AE2659" s="105"/>
      <c r="AF2659" s="105"/>
      <c r="AR2659" s="112"/>
    </row>
    <row r="2660" spans="2:44" x14ac:dyDescent="0.25">
      <c r="B2660" s="1" t="str">
        <f>IF(I2660="","",
(IF(N2660=FİLTRE!$H$6,2,0)+IF(FİLTRE!$H$6="TOPLAM",2,0))
)</f>
        <v/>
      </c>
      <c r="C2660">
        <f>IF(FİLTRE!$M$5="",9,(IF(U2660&gt;=FİLTRE!$M$5,1,0)))</f>
        <v>1</v>
      </c>
      <c r="D2660" s="1">
        <f>IF(FİLTRE!$M$6="",9,(IF('SKT LİSTESİ'!P2660&lt;=FİLTRE!$M$6,1,0)))</f>
        <v>1</v>
      </c>
      <c r="E2660" s="25" t="str">
        <f>IF(I2660="","",(COUNTIFS($L$4:L2660,L2660)))</f>
        <v/>
      </c>
      <c r="F2660" s="13">
        <f>IF(OR(B2660&lt;&gt;2,C2660&lt;&gt;1,D2660&lt;&gt;1,H2660&lt;&gt;1),0,
COUNTIFS($B$4:B2660,2,$C$4:C2660,1,$D$4:D2660,1,$H$4:H2660,1))</f>
        <v>0</v>
      </c>
      <c r="G2660" s="26" t="str">
        <f>IF(I2660="","",(COUNTIF($E$4:E2660,E2660)))</f>
        <v/>
      </c>
      <c r="H2660" s="1">
        <f>IF(AND(J2660="SAYIM",FİLTRE!$H$5="RAFTA",U2660&lt;&gt;0),1,0)+
IF(AND(J2660="İADE DEPO",FİLTRE!$H$5="İADE DEPO"),1,0)+
IF(FİLTRE!$H$5="TÜMÜ",1,0)+
IF(AND(J2660="FİRMA İADE",FİLTRE!$H$5="FİRMA İADE"),1,0)+
IF(AND(J2660="İMHA",FİLTRE!$H$5="İMHA"),1,0)</f>
        <v>1</v>
      </c>
      <c r="I2660" s="99"/>
      <c r="J2660" s="100"/>
      <c r="K2660" s="100"/>
      <c r="L2660" s="101"/>
      <c r="M2660" s="102"/>
      <c r="N2660" s="101"/>
      <c r="O2660" s="99"/>
      <c r="P2660" s="103"/>
      <c r="Q2660" s="104"/>
      <c r="R2660" s="50"/>
      <c r="S2660" s="105"/>
      <c r="T2660" s="106"/>
      <c r="U2660" s="107"/>
      <c r="V2660" s="108"/>
      <c r="W2660" s="107"/>
      <c r="X2660" s="107"/>
      <c r="AA2660" s="107"/>
      <c r="AB2660" s="110"/>
      <c r="AC2660" s="110"/>
      <c r="AE2660" s="105"/>
      <c r="AF2660" s="105"/>
      <c r="AR2660" s="112"/>
    </row>
    <row r="2661" spans="2:44" x14ac:dyDescent="0.25">
      <c r="B2661" s="1" t="str">
        <f>IF(I2661="","",
(IF(N2661=FİLTRE!$H$6,2,0)+IF(FİLTRE!$H$6="TOPLAM",2,0))
)</f>
        <v/>
      </c>
      <c r="C2661">
        <f>IF(FİLTRE!$M$5="",9,(IF(U2661&gt;=FİLTRE!$M$5,1,0)))</f>
        <v>1</v>
      </c>
      <c r="D2661" s="1">
        <f>IF(FİLTRE!$M$6="",9,(IF('SKT LİSTESİ'!P2661&lt;=FİLTRE!$M$6,1,0)))</f>
        <v>1</v>
      </c>
      <c r="E2661" s="25" t="str">
        <f>IF(I2661="","",(COUNTIFS($L$4:L2661,L2661)))</f>
        <v/>
      </c>
      <c r="F2661" s="13">
        <f>IF(OR(B2661&lt;&gt;2,C2661&lt;&gt;1,D2661&lt;&gt;1,H2661&lt;&gt;1),0,
COUNTIFS($B$4:B2661,2,$C$4:C2661,1,$D$4:D2661,1,$H$4:H2661,1))</f>
        <v>0</v>
      </c>
      <c r="G2661" s="26" t="str">
        <f>IF(I2661="","",(COUNTIF($E$4:E2661,E2661)))</f>
        <v/>
      </c>
      <c r="H2661" s="1">
        <f>IF(AND(J2661="SAYIM",FİLTRE!$H$5="RAFTA",U2661&lt;&gt;0),1,0)+
IF(AND(J2661="İADE DEPO",FİLTRE!$H$5="İADE DEPO"),1,0)+
IF(FİLTRE!$H$5="TÜMÜ",1,0)+
IF(AND(J2661="FİRMA İADE",FİLTRE!$H$5="FİRMA İADE"),1,0)+
IF(AND(J2661="İMHA",FİLTRE!$H$5="İMHA"),1,0)</f>
        <v>1</v>
      </c>
      <c r="I2661" s="99"/>
      <c r="J2661" s="100"/>
      <c r="K2661" s="100"/>
      <c r="L2661" s="101"/>
      <c r="M2661" s="102"/>
      <c r="N2661" s="101"/>
      <c r="O2661" s="99"/>
      <c r="P2661" s="103"/>
      <c r="Q2661" s="104"/>
      <c r="R2661" s="50"/>
      <c r="S2661" s="105"/>
      <c r="T2661" s="106"/>
      <c r="U2661" s="107"/>
      <c r="V2661" s="108"/>
      <c r="W2661" s="107"/>
      <c r="X2661" s="107"/>
      <c r="AA2661" s="107"/>
      <c r="AB2661" s="110"/>
      <c r="AC2661" s="110"/>
      <c r="AE2661" s="105"/>
      <c r="AF2661" s="105"/>
      <c r="AR2661" s="112"/>
    </row>
    <row r="2662" spans="2:44" x14ac:dyDescent="0.25">
      <c r="B2662" s="1" t="str">
        <f>IF(I2662="","",
(IF(N2662=FİLTRE!$H$6,2,0)+IF(FİLTRE!$H$6="TOPLAM",2,0))
)</f>
        <v/>
      </c>
      <c r="C2662">
        <f>IF(FİLTRE!$M$5="",9,(IF(U2662&gt;=FİLTRE!$M$5,1,0)))</f>
        <v>1</v>
      </c>
      <c r="D2662" s="1">
        <f>IF(FİLTRE!$M$6="",9,(IF('SKT LİSTESİ'!P2662&lt;=FİLTRE!$M$6,1,0)))</f>
        <v>1</v>
      </c>
      <c r="E2662" s="25" t="str">
        <f>IF(I2662="","",(COUNTIFS($L$4:L2662,L2662)))</f>
        <v/>
      </c>
      <c r="F2662" s="13">
        <f>IF(OR(B2662&lt;&gt;2,C2662&lt;&gt;1,D2662&lt;&gt;1,H2662&lt;&gt;1),0,
COUNTIFS($B$4:B2662,2,$C$4:C2662,1,$D$4:D2662,1,$H$4:H2662,1))</f>
        <v>0</v>
      </c>
      <c r="G2662" s="26" t="str">
        <f>IF(I2662="","",(COUNTIF($E$4:E2662,E2662)))</f>
        <v/>
      </c>
      <c r="H2662" s="1">
        <f>IF(AND(J2662="SAYIM",FİLTRE!$H$5="RAFTA",U2662&lt;&gt;0),1,0)+
IF(AND(J2662="İADE DEPO",FİLTRE!$H$5="İADE DEPO"),1,0)+
IF(FİLTRE!$H$5="TÜMÜ",1,0)+
IF(AND(J2662="FİRMA İADE",FİLTRE!$H$5="FİRMA İADE"),1,0)+
IF(AND(J2662="İMHA",FİLTRE!$H$5="İMHA"),1,0)</f>
        <v>1</v>
      </c>
      <c r="I2662" s="99"/>
      <c r="J2662" s="100"/>
      <c r="K2662" s="100"/>
      <c r="L2662" s="101"/>
      <c r="M2662" s="102"/>
      <c r="N2662" s="101"/>
      <c r="O2662" s="99"/>
      <c r="P2662" s="103"/>
      <c r="Q2662" s="104"/>
      <c r="R2662" s="50"/>
      <c r="S2662" s="105"/>
      <c r="T2662" s="106"/>
      <c r="U2662" s="107"/>
      <c r="V2662" s="108"/>
      <c r="W2662" s="107"/>
      <c r="X2662" s="107"/>
      <c r="AA2662" s="107"/>
      <c r="AB2662" s="110"/>
      <c r="AC2662" s="110"/>
      <c r="AE2662" s="105"/>
      <c r="AF2662" s="105"/>
      <c r="AR2662" s="112"/>
    </row>
    <row r="2663" spans="2:44" x14ac:dyDescent="0.25">
      <c r="B2663" s="1" t="str">
        <f>IF(I2663="","",
(IF(N2663=FİLTRE!$H$6,2,0)+IF(FİLTRE!$H$6="TOPLAM",2,0))
)</f>
        <v/>
      </c>
      <c r="C2663">
        <f>IF(FİLTRE!$M$5="",9,(IF(U2663&gt;=FİLTRE!$M$5,1,0)))</f>
        <v>1</v>
      </c>
      <c r="D2663" s="1">
        <f>IF(FİLTRE!$M$6="",9,(IF('SKT LİSTESİ'!P2663&lt;=FİLTRE!$M$6,1,0)))</f>
        <v>1</v>
      </c>
      <c r="E2663" s="25" t="str">
        <f>IF(I2663="","",(COUNTIFS($L$4:L2663,L2663)))</f>
        <v/>
      </c>
      <c r="F2663" s="13">
        <f>IF(OR(B2663&lt;&gt;2,C2663&lt;&gt;1,D2663&lt;&gt;1,H2663&lt;&gt;1),0,
COUNTIFS($B$4:B2663,2,$C$4:C2663,1,$D$4:D2663,1,$H$4:H2663,1))</f>
        <v>0</v>
      </c>
      <c r="G2663" s="26" t="str">
        <f>IF(I2663="","",(COUNTIF($E$4:E2663,E2663)))</f>
        <v/>
      </c>
      <c r="H2663" s="1">
        <f>IF(AND(J2663="SAYIM",FİLTRE!$H$5="RAFTA",U2663&lt;&gt;0),1,0)+
IF(AND(J2663="İADE DEPO",FİLTRE!$H$5="İADE DEPO"),1,0)+
IF(FİLTRE!$H$5="TÜMÜ",1,0)+
IF(AND(J2663="FİRMA İADE",FİLTRE!$H$5="FİRMA İADE"),1,0)+
IF(AND(J2663="İMHA",FİLTRE!$H$5="İMHA"),1,0)</f>
        <v>1</v>
      </c>
      <c r="I2663" s="99"/>
      <c r="J2663" s="100"/>
      <c r="K2663" s="100"/>
      <c r="L2663" s="101"/>
      <c r="M2663" s="102"/>
      <c r="N2663" s="101"/>
      <c r="O2663" s="99"/>
      <c r="P2663" s="103"/>
      <c r="Q2663" s="104"/>
      <c r="R2663" s="50"/>
      <c r="S2663" s="105"/>
      <c r="T2663" s="106"/>
      <c r="U2663" s="107"/>
      <c r="V2663" s="108"/>
      <c r="W2663" s="107"/>
      <c r="X2663" s="107"/>
      <c r="AA2663" s="107"/>
      <c r="AB2663" s="110"/>
      <c r="AC2663" s="110"/>
      <c r="AE2663" s="105"/>
      <c r="AF2663" s="105"/>
      <c r="AR2663" s="112"/>
    </row>
    <row r="2664" spans="2:44" x14ac:dyDescent="0.25">
      <c r="B2664" s="1" t="str">
        <f>IF(I2664="","",
(IF(N2664=FİLTRE!$H$6,2,0)+IF(FİLTRE!$H$6="TOPLAM",2,0))
)</f>
        <v/>
      </c>
      <c r="C2664">
        <f>IF(FİLTRE!$M$5="",9,(IF(U2664&gt;=FİLTRE!$M$5,1,0)))</f>
        <v>1</v>
      </c>
      <c r="D2664" s="1">
        <f>IF(FİLTRE!$M$6="",9,(IF('SKT LİSTESİ'!P2664&lt;=FİLTRE!$M$6,1,0)))</f>
        <v>1</v>
      </c>
      <c r="E2664" s="25" t="str">
        <f>IF(I2664="","",(COUNTIFS($L$4:L2664,L2664)))</f>
        <v/>
      </c>
      <c r="F2664" s="13">
        <f>IF(OR(B2664&lt;&gt;2,C2664&lt;&gt;1,D2664&lt;&gt;1,H2664&lt;&gt;1),0,
COUNTIFS($B$4:B2664,2,$C$4:C2664,1,$D$4:D2664,1,$H$4:H2664,1))</f>
        <v>0</v>
      </c>
      <c r="G2664" s="26" t="str">
        <f>IF(I2664="","",(COUNTIF($E$4:E2664,E2664)))</f>
        <v/>
      </c>
      <c r="H2664" s="1">
        <f>IF(AND(J2664="SAYIM",FİLTRE!$H$5="RAFTA",U2664&lt;&gt;0),1,0)+
IF(AND(J2664="İADE DEPO",FİLTRE!$H$5="İADE DEPO"),1,0)+
IF(FİLTRE!$H$5="TÜMÜ",1,0)+
IF(AND(J2664="FİRMA İADE",FİLTRE!$H$5="FİRMA İADE"),1,0)+
IF(AND(J2664="İMHA",FİLTRE!$H$5="İMHA"),1,0)</f>
        <v>1</v>
      </c>
      <c r="I2664" s="99"/>
      <c r="J2664" s="100"/>
      <c r="K2664" s="100"/>
      <c r="L2664" s="101"/>
      <c r="M2664" s="102"/>
      <c r="N2664" s="101"/>
      <c r="O2664" s="99"/>
      <c r="P2664" s="103"/>
      <c r="Q2664" s="104"/>
      <c r="R2664" s="50"/>
      <c r="S2664" s="105"/>
      <c r="T2664" s="106"/>
      <c r="U2664" s="107"/>
      <c r="V2664" s="108"/>
      <c r="W2664" s="107"/>
      <c r="X2664" s="107"/>
      <c r="AA2664" s="107"/>
      <c r="AB2664" s="110"/>
      <c r="AC2664" s="110"/>
      <c r="AE2664" s="105"/>
      <c r="AF2664" s="105"/>
      <c r="AR2664" s="112"/>
    </row>
    <row r="2665" spans="2:44" x14ac:dyDescent="0.25">
      <c r="B2665" s="1" t="str">
        <f>IF(I2665="","",
(IF(N2665=FİLTRE!$H$6,2,0)+IF(FİLTRE!$H$6="TOPLAM",2,0))
)</f>
        <v/>
      </c>
      <c r="C2665">
        <f>IF(FİLTRE!$M$5="",9,(IF(U2665&gt;=FİLTRE!$M$5,1,0)))</f>
        <v>1</v>
      </c>
      <c r="D2665" s="1">
        <f>IF(FİLTRE!$M$6="",9,(IF('SKT LİSTESİ'!P2665&lt;=FİLTRE!$M$6,1,0)))</f>
        <v>1</v>
      </c>
      <c r="E2665" s="25" t="str">
        <f>IF(I2665="","",(COUNTIFS($L$4:L2665,L2665)))</f>
        <v/>
      </c>
      <c r="F2665" s="13">
        <f>IF(OR(B2665&lt;&gt;2,C2665&lt;&gt;1,D2665&lt;&gt;1,H2665&lt;&gt;1),0,
COUNTIFS($B$4:B2665,2,$C$4:C2665,1,$D$4:D2665,1,$H$4:H2665,1))</f>
        <v>0</v>
      </c>
      <c r="G2665" s="26" t="str">
        <f>IF(I2665="","",(COUNTIF($E$4:E2665,E2665)))</f>
        <v/>
      </c>
      <c r="H2665" s="1">
        <f>IF(AND(J2665="SAYIM",FİLTRE!$H$5="RAFTA",U2665&lt;&gt;0),1,0)+
IF(AND(J2665="İADE DEPO",FİLTRE!$H$5="İADE DEPO"),1,0)+
IF(FİLTRE!$H$5="TÜMÜ",1,0)+
IF(AND(J2665="FİRMA İADE",FİLTRE!$H$5="FİRMA İADE"),1,0)+
IF(AND(J2665="İMHA",FİLTRE!$H$5="İMHA"),1,0)</f>
        <v>1</v>
      </c>
      <c r="I2665" s="99"/>
      <c r="J2665" s="100"/>
      <c r="K2665" s="100"/>
      <c r="L2665" s="101"/>
      <c r="M2665" s="102"/>
      <c r="N2665" s="101"/>
      <c r="O2665" s="99"/>
      <c r="P2665" s="103"/>
      <c r="Q2665" s="104"/>
      <c r="R2665" s="50"/>
      <c r="S2665" s="105"/>
      <c r="T2665" s="106"/>
      <c r="U2665" s="107"/>
      <c r="V2665" s="108"/>
      <c r="W2665" s="107"/>
      <c r="X2665" s="107"/>
      <c r="AA2665" s="107"/>
      <c r="AB2665" s="110"/>
      <c r="AC2665" s="110"/>
      <c r="AE2665" s="105"/>
      <c r="AF2665" s="105"/>
      <c r="AR2665" s="112"/>
    </row>
    <row r="2666" spans="2:44" x14ac:dyDescent="0.25">
      <c r="B2666" s="1" t="str">
        <f>IF(I2666="","",
(IF(N2666=FİLTRE!$H$6,2,0)+IF(FİLTRE!$H$6="TOPLAM",2,0))
)</f>
        <v/>
      </c>
      <c r="C2666">
        <f>IF(FİLTRE!$M$5="",9,(IF(U2666&gt;=FİLTRE!$M$5,1,0)))</f>
        <v>1</v>
      </c>
      <c r="D2666" s="1">
        <f>IF(FİLTRE!$M$6="",9,(IF('SKT LİSTESİ'!P2666&lt;=FİLTRE!$M$6,1,0)))</f>
        <v>1</v>
      </c>
      <c r="E2666" s="25" t="str">
        <f>IF(I2666="","",(COUNTIFS($L$4:L2666,L2666)))</f>
        <v/>
      </c>
      <c r="F2666" s="13">
        <f>IF(OR(B2666&lt;&gt;2,C2666&lt;&gt;1,D2666&lt;&gt;1,H2666&lt;&gt;1),0,
COUNTIFS($B$4:B2666,2,$C$4:C2666,1,$D$4:D2666,1,$H$4:H2666,1))</f>
        <v>0</v>
      </c>
      <c r="G2666" s="26" t="str">
        <f>IF(I2666="","",(COUNTIF($E$4:E2666,E2666)))</f>
        <v/>
      </c>
      <c r="H2666" s="1">
        <f>IF(AND(J2666="SAYIM",FİLTRE!$H$5="RAFTA",U2666&lt;&gt;0),1,0)+
IF(AND(J2666="İADE DEPO",FİLTRE!$H$5="İADE DEPO"),1,0)+
IF(FİLTRE!$H$5="TÜMÜ",1,0)+
IF(AND(J2666="FİRMA İADE",FİLTRE!$H$5="FİRMA İADE"),1,0)+
IF(AND(J2666="İMHA",FİLTRE!$H$5="İMHA"),1,0)</f>
        <v>1</v>
      </c>
      <c r="I2666" s="99"/>
      <c r="J2666" s="100"/>
      <c r="K2666" s="100"/>
      <c r="L2666" s="101"/>
      <c r="M2666" s="102"/>
      <c r="N2666" s="101"/>
      <c r="O2666" s="99"/>
      <c r="P2666" s="103"/>
      <c r="Q2666" s="104"/>
      <c r="R2666" s="50"/>
      <c r="S2666" s="105"/>
      <c r="T2666" s="106"/>
      <c r="U2666" s="107"/>
      <c r="V2666" s="108"/>
      <c r="W2666" s="107"/>
      <c r="X2666" s="107"/>
      <c r="AA2666" s="107"/>
      <c r="AB2666" s="110"/>
      <c r="AC2666" s="110"/>
      <c r="AE2666" s="105"/>
      <c r="AF2666" s="105"/>
      <c r="AR2666" s="112"/>
    </row>
    <row r="2667" spans="2:44" x14ac:dyDescent="0.25">
      <c r="B2667" s="1" t="str">
        <f>IF(I2667="","",
(IF(N2667=FİLTRE!$H$6,2,0)+IF(FİLTRE!$H$6="TOPLAM",2,0))
)</f>
        <v/>
      </c>
      <c r="C2667">
        <f>IF(FİLTRE!$M$5="",9,(IF(U2667&gt;=FİLTRE!$M$5,1,0)))</f>
        <v>1</v>
      </c>
      <c r="D2667" s="1">
        <f>IF(FİLTRE!$M$6="",9,(IF('SKT LİSTESİ'!P2667&lt;=FİLTRE!$M$6,1,0)))</f>
        <v>1</v>
      </c>
      <c r="E2667" s="25" t="str">
        <f>IF(I2667="","",(COUNTIFS($L$4:L2667,L2667)))</f>
        <v/>
      </c>
      <c r="F2667" s="13">
        <f>IF(OR(B2667&lt;&gt;2,C2667&lt;&gt;1,D2667&lt;&gt;1,H2667&lt;&gt;1),0,
COUNTIFS($B$4:B2667,2,$C$4:C2667,1,$D$4:D2667,1,$H$4:H2667,1))</f>
        <v>0</v>
      </c>
      <c r="G2667" s="26" t="str">
        <f>IF(I2667="","",(COUNTIF($E$4:E2667,E2667)))</f>
        <v/>
      </c>
      <c r="H2667" s="1">
        <f>IF(AND(J2667="SAYIM",FİLTRE!$H$5="RAFTA",U2667&lt;&gt;0),1,0)+
IF(AND(J2667="İADE DEPO",FİLTRE!$H$5="İADE DEPO"),1,0)+
IF(FİLTRE!$H$5="TÜMÜ",1,0)+
IF(AND(J2667="FİRMA İADE",FİLTRE!$H$5="FİRMA İADE"),1,0)+
IF(AND(J2667="İMHA",FİLTRE!$H$5="İMHA"),1,0)</f>
        <v>1</v>
      </c>
      <c r="I2667" s="99"/>
      <c r="J2667" s="100"/>
      <c r="K2667" s="100"/>
      <c r="L2667" s="101"/>
      <c r="M2667" s="102"/>
      <c r="N2667" s="101"/>
      <c r="O2667" s="99"/>
      <c r="P2667" s="103"/>
      <c r="Q2667" s="104"/>
      <c r="R2667" s="50"/>
      <c r="S2667" s="105"/>
      <c r="T2667" s="106"/>
      <c r="U2667" s="107"/>
      <c r="V2667" s="108"/>
      <c r="W2667" s="107"/>
      <c r="X2667" s="107"/>
      <c r="AA2667" s="107"/>
      <c r="AB2667" s="110"/>
      <c r="AC2667" s="110"/>
      <c r="AE2667" s="105"/>
      <c r="AF2667" s="105"/>
      <c r="AR2667" s="112"/>
    </row>
    <row r="2668" spans="2:44" x14ac:dyDescent="0.25">
      <c r="B2668" s="1" t="str">
        <f>IF(I2668="","",
(IF(N2668=FİLTRE!$H$6,2,0)+IF(FİLTRE!$H$6="TOPLAM",2,0))
)</f>
        <v/>
      </c>
      <c r="C2668">
        <f>IF(FİLTRE!$M$5="",9,(IF(U2668&gt;=FİLTRE!$M$5,1,0)))</f>
        <v>1</v>
      </c>
      <c r="D2668" s="1">
        <f>IF(FİLTRE!$M$6="",9,(IF('SKT LİSTESİ'!P2668&lt;=FİLTRE!$M$6,1,0)))</f>
        <v>1</v>
      </c>
      <c r="E2668" s="25" t="str">
        <f>IF(I2668="","",(COUNTIFS($L$4:L2668,L2668)))</f>
        <v/>
      </c>
      <c r="F2668" s="13">
        <f>IF(OR(B2668&lt;&gt;2,C2668&lt;&gt;1,D2668&lt;&gt;1,H2668&lt;&gt;1),0,
COUNTIFS($B$4:B2668,2,$C$4:C2668,1,$D$4:D2668,1,$H$4:H2668,1))</f>
        <v>0</v>
      </c>
      <c r="G2668" s="26" t="str">
        <f>IF(I2668="","",(COUNTIF($E$4:E2668,E2668)))</f>
        <v/>
      </c>
      <c r="H2668" s="1">
        <f>IF(AND(J2668="SAYIM",FİLTRE!$H$5="RAFTA",U2668&lt;&gt;0),1,0)+
IF(AND(J2668="İADE DEPO",FİLTRE!$H$5="İADE DEPO"),1,0)+
IF(FİLTRE!$H$5="TÜMÜ",1,0)+
IF(AND(J2668="FİRMA İADE",FİLTRE!$H$5="FİRMA İADE"),1,0)+
IF(AND(J2668="İMHA",FİLTRE!$H$5="İMHA"),1,0)</f>
        <v>1</v>
      </c>
      <c r="I2668" s="99"/>
      <c r="J2668" s="100"/>
      <c r="K2668" s="100"/>
      <c r="L2668" s="101"/>
      <c r="M2668" s="102"/>
      <c r="N2668" s="101"/>
      <c r="O2668" s="99"/>
      <c r="P2668" s="103"/>
      <c r="Q2668" s="104"/>
      <c r="R2668" s="50"/>
      <c r="S2668" s="105"/>
      <c r="T2668" s="106"/>
      <c r="U2668" s="107"/>
      <c r="V2668" s="108"/>
      <c r="W2668" s="107"/>
      <c r="X2668" s="107"/>
      <c r="AA2668" s="107"/>
      <c r="AB2668" s="110"/>
      <c r="AC2668" s="110"/>
      <c r="AE2668" s="105"/>
      <c r="AF2668" s="105"/>
      <c r="AR2668" s="112"/>
    </row>
    <row r="2669" spans="2:44" x14ac:dyDescent="0.25">
      <c r="B2669" s="1" t="str">
        <f>IF(I2669="","",
(IF(N2669=FİLTRE!$H$6,2,0)+IF(FİLTRE!$H$6="TOPLAM",2,0))
)</f>
        <v/>
      </c>
      <c r="C2669">
        <f>IF(FİLTRE!$M$5="",9,(IF(U2669&gt;=FİLTRE!$M$5,1,0)))</f>
        <v>1</v>
      </c>
      <c r="D2669" s="1">
        <f>IF(FİLTRE!$M$6="",9,(IF('SKT LİSTESİ'!P2669&lt;=FİLTRE!$M$6,1,0)))</f>
        <v>1</v>
      </c>
      <c r="E2669" s="25" t="str">
        <f>IF(I2669="","",(COUNTIFS($L$4:L2669,L2669)))</f>
        <v/>
      </c>
      <c r="F2669" s="13">
        <f>IF(OR(B2669&lt;&gt;2,C2669&lt;&gt;1,D2669&lt;&gt;1,H2669&lt;&gt;1),0,
COUNTIFS($B$4:B2669,2,$C$4:C2669,1,$D$4:D2669,1,$H$4:H2669,1))</f>
        <v>0</v>
      </c>
      <c r="G2669" s="26" t="str">
        <f>IF(I2669="","",(COUNTIF($E$4:E2669,E2669)))</f>
        <v/>
      </c>
      <c r="H2669" s="1">
        <f>IF(AND(J2669="SAYIM",FİLTRE!$H$5="RAFTA",U2669&lt;&gt;0),1,0)+
IF(AND(J2669="İADE DEPO",FİLTRE!$H$5="İADE DEPO"),1,0)+
IF(FİLTRE!$H$5="TÜMÜ",1,0)+
IF(AND(J2669="FİRMA İADE",FİLTRE!$H$5="FİRMA İADE"),1,0)+
IF(AND(J2669="İMHA",FİLTRE!$H$5="İMHA"),1,0)</f>
        <v>1</v>
      </c>
      <c r="I2669" s="99"/>
      <c r="J2669" s="100"/>
      <c r="K2669" s="100"/>
      <c r="L2669" s="101"/>
      <c r="M2669" s="102"/>
      <c r="N2669" s="101"/>
      <c r="O2669" s="99"/>
      <c r="P2669" s="103"/>
      <c r="Q2669" s="104"/>
      <c r="R2669" s="50"/>
      <c r="S2669" s="105"/>
      <c r="T2669" s="106"/>
      <c r="U2669" s="107"/>
      <c r="V2669" s="108"/>
      <c r="W2669" s="107"/>
      <c r="X2669" s="107"/>
      <c r="AA2669" s="107"/>
      <c r="AB2669" s="110"/>
      <c r="AC2669" s="110"/>
      <c r="AE2669" s="105"/>
      <c r="AF2669" s="105"/>
      <c r="AR2669" s="112"/>
    </row>
    <row r="2670" spans="2:44" x14ac:dyDescent="0.25">
      <c r="B2670" s="1" t="str">
        <f>IF(I2670="","",
(IF(N2670=FİLTRE!$H$6,2,0)+IF(FİLTRE!$H$6="TOPLAM",2,0))
)</f>
        <v/>
      </c>
      <c r="C2670">
        <f>IF(FİLTRE!$M$5="",9,(IF(U2670&gt;=FİLTRE!$M$5,1,0)))</f>
        <v>1</v>
      </c>
      <c r="D2670" s="1">
        <f>IF(FİLTRE!$M$6="",9,(IF('SKT LİSTESİ'!P2670&lt;=FİLTRE!$M$6,1,0)))</f>
        <v>1</v>
      </c>
      <c r="E2670" s="25" t="str">
        <f>IF(I2670="","",(COUNTIFS($L$4:L2670,L2670)))</f>
        <v/>
      </c>
      <c r="F2670" s="13">
        <f>IF(OR(B2670&lt;&gt;2,C2670&lt;&gt;1,D2670&lt;&gt;1,H2670&lt;&gt;1),0,
COUNTIFS($B$4:B2670,2,$C$4:C2670,1,$D$4:D2670,1,$H$4:H2670,1))</f>
        <v>0</v>
      </c>
      <c r="G2670" s="26" t="str">
        <f>IF(I2670="","",(COUNTIF($E$4:E2670,E2670)))</f>
        <v/>
      </c>
      <c r="H2670" s="1">
        <f>IF(AND(J2670="SAYIM",FİLTRE!$H$5="RAFTA",U2670&lt;&gt;0),1,0)+
IF(AND(J2670="İADE DEPO",FİLTRE!$H$5="İADE DEPO"),1,0)+
IF(FİLTRE!$H$5="TÜMÜ",1,0)+
IF(AND(J2670="FİRMA İADE",FİLTRE!$H$5="FİRMA İADE"),1,0)+
IF(AND(J2670="İMHA",FİLTRE!$H$5="İMHA"),1,0)</f>
        <v>1</v>
      </c>
      <c r="I2670" s="99"/>
      <c r="J2670" s="100"/>
      <c r="K2670" s="100"/>
      <c r="L2670" s="101"/>
      <c r="M2670" s="102"/>
      <c r="N2670" s="101"/>
      <c r="O2670" s="99"/>
      <c r="P2670" s="103"/>
      <c r="Q2670" s="104"/>
      <c r="R2670" s="50"/>
      <c r="S2670" s="105"/>
      <c r="T2670" s="106"/>
      <c r="U2670" s="107"/>
      <c r="V2670" s="108"/>
      <c r="W2670" s="107"/>
      <c r="X2670" s="107"/>
      <c r="AA2670" s="107"/>
      <c r="AB2670" s="110"/>
      <c r="AC2670" s="110"/>
      <c r="AE2670" s="105"/>
      <c r="AF2670" s="105"/>
      <c r="AR2670" s="112"/>
    </row>
    <row r="2671" spans="2:44" x14ac:dyDescent="0.25">
      <c r="B2671" s="1" t="str">
        <f>IF(I2671="","",
(IF(N2671=FİLTRE!$H$6,2,0)+IF(FİLTRE!$H$6="TOPLAM",2,0))
)</f>
        <v/>
      </c>
      <c r="C2671">
        <f>IF(FİLTRE!$M$5="",9,(IF(U2671&gt;=FİLTRE!$M$5,1,0)))</f>
        <v>1</v>
      </c>
      <c r="D2671" s="1">
        <f>IF(FİLTRE!$M$6="",9,(IF('SKT LİSTESİ'!P2671&lt;=FİLTRE!$M$6,1,0)))</f>
        <v>1</v>
      </c>
      <c r="E2671" s="25" t="str">
        <f>IF(I2671="","",(COUNTIFS($L$4:L2671,L2671)))</f>
        <v/>
      </c>
      <c r="F2671" s="13">
        <f>IF(OR(B2671&lt;&gt;2,C2671&lt;&gt;1,D2671&lt;&gt;1,H2671&lt;&gt;1),0,
COUNTIFS($B$4:B2671,2,$C$4:C2671,1,$D$4:D2671,1,$H$4:H2671,1))</f>
        <v>0</v>
      </c>
      <c r="G2671" s="26" t="str">
        <f>IF(I2671="","",(COUNTIF($E$4:E2671,E2671)))</f>
        <v/>
      </c>
      <c r="H2671" s="1">
        <f>IF(AND(J2671="SAYIM",FİLTRE!$H$5="RAFTA",U2671&lt;&gt;0),1,0)+
IF(AND(J2671="İADE DEPO",FİLTRE!$H$5="İADE DEPO"),1,0)+
IF(FİLTRE!$H$5="TÜMÜ",1,0)+
IF(AND(J2671="FİRMA İADE",FİLTRE!$H$5="FİRMA İADE"),1,0)+
IF(AND(J2671="İMHA",FİLTRE!$H$5="İMHA"),1,0)</f>
        <v>1</v>
      </c>
      <c r="I2671" s="99"/>
      <c r="J2671" s="100"/>
      <c r="K2671" s="100"/>
      <c r="L2671" s="101"/>
      <c r="M2671" s="102"/>
      <c r="N2671" s="101"/>
      <c r="O2671" s="99"/>
      <c r="P2671" s="103"/>
      <c r="Q2671" s="104"/>
      <c r="R2671" s="50"/>
      <c r="S2671" s="105"/>
      <c r="T2671" s="106"/>
      <c r="U2671" s="107"/>
      <c r="V2671" s="108"/>
      <c r="W2671" s="107"/>
      <c r="X2671" s="107"/>
      <c r="AA2671" s="107"/>
      <c r="AB2671" s="110"/>
      <c r="AC2671" s="110"/>
      <c r="AE2671" s="105"/>
      <c r="AF2671" s="105"/>
      <c r="AR2671" s="112"/>
    </row>
    <row r="2672" spans="2:44" x14ac:dyDescent="0.25">
      <c r="B2672" s="1" t="str">
        <f>IF(I2672="","",
(IF(N2672=FİLTRE!$H$6,2,0)+IF(FİLTRE!$H$6="TOPLAM",2,0))
)</f>
        <v/>
      </c>
      <c r="C2672">
        <f>IF(FİLTRE!$M$5="",9,(IF(U2672&gt;=FİLTRE!$M$5,1,0)))</f>
        <v>1</v>
      </c>
      <c r="D2672" s="1">
        <f>IF(FİLTRE!$M$6="",9,(IF('SKT LİSTESİ'!P2672&lt;=FİLTRE!$M$6,1,0)))</f>
        <v>1</v>
      </c>
      <c r="E2672" s="25" t="str">
        <f>IF(I2672="","",(COUNTIFS($L$4:L2672,L2672)))</f>
        <v/>
      </c>
      <c r="F2672" s="13">
        <f>IF(OR(B2672&lt;&gt;2,C2672&lt;&gt;1,D2672&lt;&gt;1,H2672&lt;&gt;1),0,
COUNTIFS($B$4:B2672,2,$C$4:C2672,1,$D$4:D2672,1,$H$4:H2672,1))</f>
        <v>0</v>
      </c>
      <c r="G2672" s="26" t="str">
        <f>IF(I2672="","",(COUNTIF($E$4:E2672,E2672)))</f>
        <v/>
      </c>
      <c r="H2672" s="1">
        <f>IF(AND(J2672="SAYIM",FİLTRE!$H$5="RAFTA",U2672&lt;&gt;0),1,0)+
IF(AND(J2672="İADE DEPO",FİLTRE!$H$5="İADE DEPO"),1,0)+
IF(FİLTRE!$H$5="TÜMÜ",1,0)+
IF(AND(J2672="FİRMA İADE",FİLTRE!$H$5="FİRMA İADE"),1,0)+
IF(AND(J2672="İMHA",FİLTRE!$H$5="İMHA"),1,0)</f>
        <v>1</v>
      </c>
      <c r="I2672" s="99"/>
      <c r="J2672" s="100"/>
      <c r="K2672" s="100"/>
      <c r="L2672" s="101"/>
      <c r="M2672" s="102"/>
      <c r="N2672" s="101"/>
      <c r="O2672" s="99"/>
      <c r="P2672" s="103"/>
      <c r="Q2672" s="104"/>
      <c r="R2672" s="50"/>
      <c r="S2672" s="105"/>
      <c r="T2672" s="106"/>
      <c r="U2672" s="107"/>
      <c r="V2672" s="108"/>
      <c r="W2672" s="107"/>
      <c r="X2672" s="107"/>
      <c r="AA2672" s="107"/>
      <c r="AB2672" s="110"/>
      <c r="AC2672" s="110"/>
      <c r="AE2672" s="105"/>
      <c r="AF2672" s="105"/>
      <c r="AR2672" s="112"/>
    </row>
    <row r="2673" spans="2:44" x14ac:dyDescent="0.25">
      <c r="B2673" s="1" t="str">
        <f>IF(I2673="","",
(IF(N2673=FİLTRE!$H$6,2,0)+IF(FİLTRE!$H$6="TOPLAM",2,0))
)</f>
        <v/>
      </c>
      <c r="C2673">
        <f>IF(FİLTRE!$M$5="",9,(IF(U2673&gt;=FİLTRE!$M$5,1,0)))</f>
        <v>1</v>
      </c>
      <c r="D2673" s="1">
        <f>IF(FİLTRE!$M$6="",9,(IF('SKT LİSTESİ'!P2673&lt;=FİLTRE!$M$6,1,0)))</f>
        <v>1</v>
      </c>
      <c r="E2673" s="25" t="str">
        <f>IF(I2673="","",(COUNTIFS($L$4:L2673,L2673)))</f>
        <v/>
      </c>
      <c r="F2673" s="13">
        <f>IF(OR(B2673&lt;&gt;2,C2673&lt;&gt;1,D2673&lt;&gt;1,H2673&lt;&gt;1),0,
COUNTIFS($B$4:B2673,2,$C$4:C2673,1,$D$4:D2673,1,$H$4:H2673,1))</f>
        <v>0</v>
      </c>
      <c r="G2673" s="26" t="str">
        <f>IF(I2673="","",(COUNTIF($E$4:E2673,E2673)))</f>
        <v/>
      </c>
      <c r="H2673" s="1">
        <f>IF(AND(J2673="SAYIM",FİLTRE!$H$5="RAFTA",U2673&lt;&gt;0),1,0)+
IF(AND(J2673="İADE DEPO",FİLTRE!$H$5="İADE DEPO"),1,0)+
IF(FİLTRE!$H$5="TÜMÜ",1,0)+
IF(AND(J2673="FİRMA İADE",FİLTRE!$H$5="FİRMA İADE"),1,0)+
IF(AND(J2673="İMHA",FİLTRE!$H$5="İMHA"),1,0)</f>
        <v>1</v>
      </c>
      <c r="I2673" s="99"/>
      <c r="J2673" s="100"/>
      <c r="K2673" s="100"/>
      <c r="L2673" s="101"/>
      <c r="M2673" s="102"/>
      <c r="N2673" s="101"/>
      <c r="O2673" s="99"/>
      <c r="P2673" s="103"/>
      <c r="Q2673" s="104"/>
      <c r="R2673" s="50"/>
      <c r="S2673" s="105"/>
      <c r="T2673" s="106"/>
      <c r="U2673" s="107"/>
      <c r="V2673" s="108"/>
      <c r="W2673" s="107"/>
      <c r="X2673" s="107"/>
      <c r="AA2673" s="107"/>
      <c r="AB2673" s="110"/>
      <c r="AC2673" s="110"/>
      <c r="AE2673" s="105"/>
      <c r="AF2673" s="105"/>
      <c r="AR2673" s="112"/>
    </row>
    <row r="2674" spans="2:44" x14ac:dyDescent="0.25">
      <c r="B2674" s="1" t="str">
        <f>IF(I2674="","",
(IF(N2674=FİLTRE!$H$6,2,0)+IF(FİLTRE!$H$6="TOPLAM",2,0))
)</f>
        <v/>
      </c>
      <c r="C2674">
        <f>IF(FİLTRE!$M$5="",9,(IF(U2674&gt;=FİLTRE!$M$5,1,0)))</f>
        <v>1</v>
      </c>
      <c r="D2674" s="1">
        <f>IF(FİLTRE!$M$6="",9,(IF('SKT LİSTESİ'!P2674&lt;=FİLTRE!$M$6,1,0)))</f>
        <v>1</v>
      </c>
      <c r="E2674" s="25" t="str">
        <f>IF(I2674="","",(COUNTIFS($L$4:L2674,L2674)))</f>
        <v/>
      </c>
      <c r="F2674" s="13">
        <f>IF(OR(B2674&lt;&gt;2,C2674&lt;&gt;1,D2674&lt;&gt;1,H2674&lt;&gt;1),0,
COUNTIFS($B$4:B2674,2,$C$4:C2674,1,$D$4:D2674,1,$H$4:H2674,1))</f>
        <v>0</v>
      </c>
      <c r="G2674" s="26" t="str">
        <f>IF(I2674="","",(COUNTIF($E$4:E2674,E2674)))</f>
        <v/>
      </c>
      <c r="H2674" s="1">
        <f>IF(AND(J2674="SAYIM",FİLTRE!$H$5="RAFTA",U2674&lt;&gt;0),1,0)+
IF(AND(J2674="İADE DEPO",FİLTRE!$H$5="İADE DEPO"),1,0)+
IF(FİLTRE!$H$5="TÜMÜ",1,0)+
IF(AND(J2674="FİRMA İADE",FİLTRE!$H$5="FİRMA İADE"),1,0)+
IF(AND(J2674="İMHA",FİLTRE!$H$5="İMHA"),1,0)</f>
        <v>1</v>
      </c>
      <c r="I2674" s="99"/>
      <c r="J2674" s="100"/>
      <c r="K2674" s="100"/>
      <c r="L2674" s="101"/>
      <c r="M2674" s="102"/>
      <c r="N2674" s="101"/>
      <c r="O2674" s="99"/>
      <c r="P2674" s="103"/>
      <c r="Q2674" s="104"/>
      <c r="R2674" s="50"/>
      <c r="S2674" s="105"/>
      <c r="T2674" s="106"/>
      <c r="U2674" s="107"/>
      <c r="V2674" s="108"/>
      <c r="W2674" s="107"/>
      <c r="X2674" s="107"/>
      <c r="AA2674" s="107"/>
      <c r="AB2674" s="110"/>
      <c r="AC2674" s="110"/>
      <c r="AE2674" s="105"/>
      <c r="AF2674" s="105"/>
      <c r="AR2674" s="112"/>
    </row>
    <row r="2675" spans="2:44" x14ac:dyDescent="0.25">
      <c r="B2675" s="1" t="str">
        <f>IF(I2675="","",
(IF(N2675=FİLTRE!$H$6,2,0)+IF(FİLTRE!$H$6="TOPLAM",2,0))
)</f>
        <v/>
      </c>
      <c r="C2675">
        <f>IF(FİLTRE!$M$5="",9,(IF(U2675&gt;=FİLTRE!$M$5,1,0)))</f>
        <v>1</v>
      </c>
      <c r="D2675" s="1">
        <f>IF(FİLTRE!$M$6="",9,(IF('SKT LİSTESİ'!P2675&lt;=FİLTRE!$M$6,1,0)))</f>
        <v>1</v>
      </c>
      <c r="E2675" s="25" t="str">
        <f>IF(I2675="","",(COUNTIFS($L$4:L2675,L2675)))</f>
        <v/>
      </c>
      <c r="F2675" s="13">
        <f>IF(OR(B2675&lt;&gt;2,C2675&lt;&gt;1,D2675&lt;&gt;1,H2675&lt;&gt;1),0,
COUNTIFS($B$4:B2675,2,$C$4:C2675,1,$D$4:D2675,1,$H$4:H2675,1))</f>
        <v>0</v>
      </c>
      <c r="G2675" s="26" t="str">
        <f>IF(I2675="","",(COUNTIF($E$4:E2675,E2675)))</f>
        <v/>
      </c>
      <c r="H2675" s="1">
        <f>IF(AND(J2675="SAYIM",FİLTRE!$H$5="RAFTA",U2675&lt;&gt;0),1,0)+
IF(AND(J2675="İADE DEPO",FİLTRE!$H$5="İADE DEPO"),1,0)+
IF(FİLTRE!$H$5="TÜMÜ",1,0)+
IF(AND(J2675="FİRMA İADE",FİLTRE!$H$5="FİRMA İADE"),1,0)+
IF(AND(J2675="İMHA",FİLTRE!$H$5="İMHA"),1,0)</f>
        <v>1</v>
      </c>
      <c r="I2675" s="99"/>
      <c r="J2675" s="100"/>
      <c r="K2675" s="100"/>
      <c r="L2675" s="101"/>
      <c r="M2675" s="102"/>
      <c r="N2675" s="101"/>
      <c r="O2675" s="99"/>
      <c r="P2675" s="103"/>
      <c r="Q2675" s="104"/>
      <c r="R2675" s="50"/>
      <c r="S2675" s="105"/>
      <c r="T2675" s="106"/>
      <c r="U2675" s="107"/>
      <c r="V2675" s="108"/>
      <c r="W2675" s="107"/>
      <c r="X2675" s="107"/>
      <c r="AA2675" s="107"/>
      <c r="AB2675" s="110"/>
      <c r="AC2675" s="110"/>
      <c r="AE2675" s="105"/>
      <c r="AF2675" s="105"/>
      <c r="AR2675" s="112"/>
    </row>
    <row r="2676" spans="2:44" x14ac:dyDescent="0.25">
      <c r="B2676" s="1" t="str">
        <f>IF(I2676="","",
(IF(N2676=FİLTRE!$H$6,2,0)+IF(FİLTRE!$H$6="TOPLAM",2,0))
)</f>
        <v/>
      </c>
      <c r="C2676">
        <f>IF(FİLTRE!$M$5="",9,(IF(U2676&gt;=FİLTRE!$M$5,1,0)))</f>
        <v>1</v>
      </c>
      <c r="D2676" s="1">
        <f>IF(FİLTRE!$M$6="",9,(IF('SKT LİSTESİ'!P2676&lt;=FİLTRE!$M$6,1,0)))</f>
        <v>1</v>
      </c>
      <c r="E2676" s="25" t="str">
        <f>IF(I2676="","",(COUNTIFS($L$4:L2676,L2676)))</f>
        <v/>
      </c>
      <c r="F2676" s="13">
        <f>IF(OR(B2676&lt;&gt;2,C2676&lt;&gt;1,D2676&lt;&gt;1,H2676&lt;&gt;1),0,
COUNTIFS($B$4:B2676,2,$C$4:C2676,1,$D$4:D2676,1,$H$4:H2676,1))</f>
        <v>0</v>
      </c>
      <c r="G2676" s="26" t="str">
        <f>IF(I2676="","",(COUNTIF($E$4:E2676,E2676)))</f>
        <v/>
      </c>
      <c r="H2676" s="1">
        <f>IF(AND(J2676="SAYIM",FİLTRE!$H$5="RAFTA",U2676&lt;&gt;0),1,0)+
IF(AND(J2676="İADE DEPO",FİLTRE!$H$5="İADE DEPO"),1,0)+
IF(FİLTRE!$H$5="TÜMÜ",1,0)+
IF(AND(J2676="FİRMA İADE",FİLTRE!$H$5="FİRMA İADE"),1,0)+
IF(AND(J2676="İMHA",FİLTRE!$H$5="İMHA"),1,0)</f>
        <v>1</v>
      </c>
      <c r="I2676" s="99"/>
      <c r="J2676" s="100"/>
      <c r="K2676" s="100"/>
      <c r="L2676" s="101"/>
      <c r="M2676" s="102"/>
      <c r="N2676" s="101"/>
      <c r="O2676" s="99"/>
      <c r="P2676" s="103"/>
      <c r="Q2676" s="104"/>
      <c r="R2676" s="50"/>
      <c r="S2676" s="105"/>
      <c r="T2676" s="106"/>
      <c r="U2676" s="107"/>
      <c r="V2676" s="108"/>
      <c r="W2676" s="107"/>
      <c r="X2676" s="107"/>
      <c r="AA2676" s="107"/>
      <c r="AB2676" s="110"/>
      <c r="AC2676" s="110"/>
      <c r="AE2676" s="105"/>
      <c r="AF2676" s="105"/>
      <c r="AR2676" s="112"/>
    </row>
    <row r="2677" spans="2:44" x14ac:dyDescent="0.25">
      <c r="B2677" s="1" t="str">
        <f>IF(I2677="","",
(IF(N2677=FİLTRE!$H$6,2,0)+IF(FİLTRE!$H$6="TOPLAM",2,0))
)</f>
        <v/>
      </c>
      <c r="C2677">
        <f>IF(FİLTRE!$M$5="",9,(IF(U2677&gt;=FİLTRE!$M$5,1,0)))</f>
        <v>1</v>
      </c>
      <c r="D2677" s="1">
        <f>IF(FİLTRE!$M$6="",9,(IF('SKT LİSTESİ'!P2677&lt;=FİLTRE!$M$6,1,0)))</f>
        <v>1</v>
      </c>
      <c r="E2677" s="25" t="str">
        <f>IF(I2677="","",(COUNTIFS($L$4:L2677,L2677)))</f>
        <v/>
      </c>
      <c r="F2677" s="13">
        <f>IF(OR(B2677&lt;&gt;2,C2677&lt;&gt;1,D2677&lt;&gt;1,H2677&lt;&gt;1),0,
COUNTIFS($B$4:B2677,2,$C$4:C2677,1,$D$4:D2677,1,$H$4:H2677,1))</f>
        <v>0</v>
      </c>
      <c r="G2677" s="26" t="str">
        <f>IF(I2677="","",(COUNTIF($E$4:E2677,E2677)))</f>
        <v/>
      </c>
      <c r="H2677" s="1">
        <f>IF(AND(J2677="SAYIM",FİLTRE!$H$5="RAFTA",U2677&lt;&gt;0),1,0)+
IF(AND(J2677="İADE DEPO",FİLTRE!$H$5="İADE DEPO"),1,0)+
IF(FİLTRE!$H$5="TÜMÜ",1,0)+
IF(AND(J2677="FİRMA İADE",FİLTRE!$H$5="FİRMA İADE"),1,0)+
IF(AND(J2677="İMHA",FİLTRE!$H$5="İMHA"),1,0)</f>
        <v>1</v>
      </c>
      <c r="I2677" s="99"/>
      <c r="J2677" s="100"/>
      <c r="K2677" s="100"/>
      <c r="L2677" s="101"/>
      <c r="M2677" s="102"/>
      <c r="N2677" s="101"/>
      <c r="O2677" s="99"/>
      <c r="P2677" s="103"/>
      <c r="Q2677" s="104"/>
      <c r="R2677" s="50"/>
      <c r="S2677" s="105"/>
      <c r="T2677" s="106"/>
      <c r="U2677" s="107"/>
      <c r="V2677" s="108"/>
      <c r="W2677" s="107"/>
      <c r="X2677" s="107"/>
      <c r="AA2677" s="107"/>
      <c r="AB2677" s="110"/>
      <c r="AC2677" s="110"/>
      <c r="AE2677" s="105"/>
      <c r="AF2677" s="105"/>
      <c r="AR2677" s="112"/>
    </row>
    <row r="2678" spans="2:44" x14ac:dyDescent="0.25">
      <c r="B2678" s="1" t="str">
        <f>IF(I2678="","",
(IF(N2678=FİLTRE!$H$6,2,0)+IF(FİLTRE!$H$6="TOPLAM",2,0))
)</f>
        <v/>
      </c>
      <c r="C2678">
        <f>IF(FİLTRE!$M$5="",9,(IF(U2678&gt;=FİLTRE!$M$5,1,0)))</f>
        <v>1</v>
      </c>
      <c r="D2678" s="1">
        <f>IF(FİLTRE!$M$6="",9,(IF('SKT LİSTESİ'!P2678&lt;=FİLTRE!$M$6,1,0)))</f>
        <v>1</v>
      </c>
      <c r="E2678" s="25" t="str">
        <f>IF(I2678="","",(COUNTIFS($L$4:L2678,L2678)))</f>
        <v/>
      </c>
      <c r="F2678" s="13">
        <f>IF(OR(B2678&lt;&gt;2,C2678&lt;&gt;1,D2678&lt;&gt;1,H2678&lt;&gt;1),0,
COUNTIFS($B$4:B2678,2,$C$4:C2678,1,$D$4:D2678,1,$H$4:H2678,1))</f>
        <v>0</v>
      </c>
      <c r="G2678" s="26" t="str">
        <f>IF(I2678="","",(COUNTIF($E$4:E2678,E2678)))</f>
        <v/>
      </c>
      <c r="H2678" s="1">
        <f>IF(AND(J2678="SAYIM",FİLTRE!$H$5="RAFTA",U2678&lt;&gt;0),1,0)+
IF(AND(J2678="İADE DEPO",FİLTRE!$H$5="İADE DEPO"),1,0)+
IF(FİLTRE!$H$5="TÜMÜ",1,0)+
IF(AND(J2678="FİRMA İADE",FİLTRE!$H$5="FİRMA İADE"),1,0)+
IF(AND(J2678="İMHA",FİLTRE!$H$5="İMHA"),1,0)</f>
        <v>1</v>
      </c>
      <c r="I2678" s="99"/>
      <c r="J2678" s="100"/>
      <c r="K2678" s="100"/>
      <c r="L2678" s="101"/>
      <c r="M2678" s="102"/>
      <c r="N2678" s="101"/>
      <c r="O2678" s="99"/>
      <c r="P2678" s="103"/>
      <c r="Q2678" s="104"/>
      <c r="R2678" s="50"/>
      <c r="S2678" s="105"/>
      <c r="T2678" s="106"/>
      <c r="U2678" s="107"/>
      <c r="V2678" s="108"/>
      <c r="W2678" s="107"/>
      <c r="X2678" s="107"/>
      <c r="AA2678" s="107"/>
      <c r="AB2678" s="110"/>
      <c r="AC2678" s="110"/>
      <c r="AE2678" s="105"/>
      <c r="AF2678" s="105"/>
      <c r="AR2678" s="112"/>
    </row>
    <row r="2679" spans="2:44" x14ac:dyDescent="0.25">
      <c r="B2679" s="1" t="str">
        <f>IF(I2679="","",
(IF(N2679=FİLTRE!$H$6,2,0)+IF(FİLTRE!$H$6="TOPLAM",2,0))
)</f>
        <v/>
      </c>
      <c r="C2679">
        <f>IF(FİLTRE!$M$5="",9,(IF(U2679&gt;=FİLTRE!$M$5,1,0)))</f>
        <v>1</v>
      </c>
      <c r="D2679" s="1">
        <f>IF(FİLTRE!$M$6="",9,(IF('SKT LİSTESİ'!P2679&lt;=FİLTRE!$M$6,1,0)))</f>
        <v>1</v>
      </c>
      <c r="E2679" s="25" t="str">
        <f>IF(I2679="","",(COUNTIFS($L$4:L2679,L2679)))</f>
        <v/>
      </c>
      <c r="F2679" s="13">
        <f>IF(OR(B2679&lt;&gt;2,C2679&lt;&gt;1,D2679&lt;&gt;1,H2679&lt;&gt;1),0,
COUNTIFS($B$4:B2679,2,$C$4:C2679,1,$D$4:D2679,1,$H$4:H2679,1))</f>
        <v>0</v>
      </c>
      <c r="G2679" s="26" t="str">
        <f>IF(I2679="","",(COUNTIF($E$4:E2679,E2679)))</f>
        <v/>
      </c>
      <c r="H2679" s="1">
        <f>IF(AND(J2679="SAYIM",FİLTRE!$H$5="RAFTA",U2679&lt;&gt;0),1,0)+
IF(AND(J2679="İADE DEPO",FİLTRE!$H$5="İADE DEPO"),1,0)+
IF(FİLTRE!$H$5="TÜMÜ",1,0)+
IF(AND(J2679="FİRMA İADE",FİLTRE!$H$5="FİRMA İADE"),1,0)+
IF(AND(J2679="İMHA",FİLTRE!$H$5="İMHA"),1,0)</f>
        <v>1</v>
      </c>
      <c r="I2679" s="99"/>
      <c r="J2679" s="100"/>
      <c r="K2679" s="100"/>
      <c r="L2679" s="101"/>
      <c r="M2679" s="102"/>
      <c r="N2679" s="101"/>
      <c r="O2679" s="99"/>
      <c r="P2679" s="103"/>
      <c r="Q2679" s="104"/>
      <c r="R2679" s="50"/>
      <c r="S2679" s="105"/>
      <c r="T2679" s="106"/>
      <c r="U2679" s="107"/>
      <c r="V2679" s="108"/>
      <c r="W2679" s="107"/>
      <c r="X2679" s="107"/>
      <c r="AA2679" s="107"/>
      <c r="AB2679" s="110"/>
      <c r="AC2679" s="110"/>
      <c r="AE2679" s="105"/>
      <c r="AF2679" s="105"/>
      <c r="AR2679" s="112"/>
    </row>
    <row r="2680" spans="2:44" x14ac:dyDescent="0.25">
      <c r="B2680" s="1" t="str">
        <f>IF(I2680="","",
(IF(N2680=FİLTRE!$H$6,2,0)+IF(FİLTRE!$H$6="TOPLAM",2,0))
)</f>
        <v/>
      </c>
      <c r="C2680">
        <f>IF(FİLTRE!$M$5="",9,(IF(U2680&gt;=FİLTRE!$M$5,1,0)))</f>
        <v>1</v>
      </c>
      <c r="D2680" s="1">
        <f>IF(FİLTRE!$M$6="",9,(IF('SKT LİSTESİ'!P2680&lt;=FİLTRE!$M$6,1,0)))</f>
        <v>1</v>
      </c>
      <c r="E2680" s="25" t="str">
        <f>IF(I2680="","",(COUNTIFS($L$4:L2680,L2680)))</f>
        <v/>
      </c>
      <c r="F2680" s="13">
        <f>IF(OR(B2680&lt;&gt;2,C2680&lt;&gt;1,D2680&lt;&gt;1,H2680&lt;&gt;1),0,
COUNTIFS($B$4:B2680,2,$C$4:C2680,1,$D$4:D2680,1,$H$4:H2680,1))</f>
        <v>0</v>
      </c>
      <c r="G2680" s="26" t="str">
        <f>IF(I2680="","",(COUNTIF($E$4:E2680,E2680)))</f>
        <v/>
      </c>
      <c r="H2680" s="1">
        <f>IF(AND(J2680="SAYIM",FİLTRE!$H$5="RAFTA",U2680&lt;&gt;0),1,0)+
IF(AND(J2680="İADE DEPO",FİLTRE!$H$5="İADE DEPO"),1,0)+
IF(FİLTRE!$H$5="TÜMÜ",1,0)+
IF(AND(J2680="FİRMA İADE",FİLTRE!$H$5="FİRMA İADE"),1,0)+
IF(AND(J2680="İMHA",FİLTRE!$H$5="İMHA"),1,0)</f>
        <v>1</v>
      </c>
      <c r="I2680" s="99"/>
      <c r="J2680" s="100"/>
      <c r="K2680" s="100"/>
      <c r="L2680" s="101"/>
      <c r="M2680" s="102"/>
      <c r="N2680" s="101"/>
      <c r="O2680" s="99"/>
      <c r="P2680" s="103"/>
      <c r="Q2680" s="104"/>
      <c r="R2680" s="50"/>
      <c r="S2680" s="105"/>
      <c r="T2680" s="106"/>
      <c r="U2680" s="107"/>
      <c r="V2680" s="108"/>
      <c r="W2680" s="107"/>
      <c r="X2680" s="107"/>
      <c r="AA2680" s="107"/>
      <c r="AB2680" s="110"/>
      <c r="AC2680" s="110"/>
      <c r="AE2680" s="105"/>
      <c r="AF2680" s="105"/>
      <c r="AR2680" s="112"/>
    </row>
    <row r="2681" spans="2:44" x14ac:dyDescent="0.25">
      <c r="B2681" s="1" t="str">
        <f>IF(I2681="","",
(IF(N2681=FİLTRE!$H$6,2,0)+IF(FİLTRE!$H$6="TOPLAM",2,0))
)</f>
        <v/>
      </c>
      <c r="C2681">
        <f>IF(FİLTRE!$M$5="",9,(IF(U2681&gt;=FİLTRE!$M$5,1,0)))</f>
        <v>1</v>
      </c>
      <c r="D2681" s="1">
        <f>IF(FİLTRE!$M$6="",9,(IF('SKT LİSTESİ'!P2681&lt;=FİLTRE!$M$6,1,0)))</f>
        <v>1</v>
      </c>
      <c r="E2681" s="25" t="str">
        <f>IF(I2681="","",(COUNTIFS($L$4:L2681,L2681)))</f>
        <v/>
      </c>
      <c r="F2681" s="13">
        <f>IF(OR(B2681&lt;&gt;2,C2681&lt;&gt;1,D2681&lt;&gt;1,H2681&lt;&gt;1),0,
COUNTIFS($B$4:B2681,2,$C$4:C2681,1,$D$4:D2681,1,$H$4:H2681,1))</f>
        <v>0</v>
      </c>
      <c r="G2681" s="26" t="str">
        <f>IF(I2681="","",(COUNTIF($E$4:E2681,E2681)))</f>
        <v/>
      </c>
      <c r="H2681" s="1">
        <f>IF(AND(J2681="SAYIM",FİLTRE!$H$5="RAFTA",U2681&lt;&gt;0),1,0)+
IF(AND(J2681="İADE DEPO",FİLTRE!$H$5="İADE DEPO"),1,0)+
IF(FİLTRE!$H$5="TÜMÜ",1,0)+
IF(AND(J2681="FİRMA İADE",FİLTRE!$H$5="FİRMA İADE"),1,0)+
IF(AND(J2681="İMHA",FİLTRE!$H$5="İMHA"),1,0)</f>
        <v>1</v>
      </c>
      <c r="I2681" s="99"/>
      <c r="J2681" s="100"/>
      <c r="K2681" s="100"/>
      <c r="L2681" s="101"/>
      <c r="M2681" s="102"/>
      <c r="N2681" s="101"/>
      <c r="O2681" s="99"/>
      <c r="P2681" s="103"/>
      <c r="Q2681" s="104"/>
      <c r="R2681" s="50"/>
      <c r="S2681" s="105"/>
      <c r="T2681" s="106"/>
      <c r="U2681" s="107"/>
      <c r="V2681" s="108"/>
      <c r="W2681" s="107"/>
      <c r="X2681" s="107"/>
      <c r="AA2681" s="107"/>
      <c r="AB2681" s="110"/>
      <c r="AC2681" s="110"/>
      <c r="AE2681" s="105"/>
      <c r="AF2681" s="105"/>
      <c r="AR2681" s="112"/>
    </row>
    <row r="2682" spans="2:44" x14ac:dyDescent="0.25">
      <c r="B2682" s="1" t="str">
        <f>IF(I2682="","",
(IF(N2682=FİLTRE!$H$6,2,0)+IF(FİLTRE!$H$6="TOPLAM",2,0))
)</f>
        <v/>
      </c>
      <c r="C2682">
        <f>IF(FİLTRE!$M$5="",9,(IF(U2682&gt;=FİLTRE!$M$5,1,0)))</f>
        <v>1</v>
      </c>
      <c r="D2682" s="1">
        <f>IF(FİLTRE!$M$6="",9,(IF('SKT LİSTESİ'!P2682&lt;=FİLTRE!$M$6,1,0)))</f>
        <v>1</v>
      </c>
      <c r="E2682" s="25" t="str">
        <f>IF(I2682="","",(COUNTIFS($L$4:L2682,L2682)))</f>
        <v/>
      </c>
      <c r="F2682" s="13">
        <f>IF(OR(B2682&lt;&gt;2,C2682&lt;&gt;1,D2682&lt;&gt;1,H2682&lt;&gt;1),0,
COUNTIFS($B$4:B2682,2,$C$4:C2682,1,$D$4:D2682,1,$H$4:H2682,1))</f>
        <v>0</v>
      </c>
      <c r="G2682" s="26" t="str">
        <f>IF(I2682="","",(COUNTIF($E$4:E2682,E2682)))</f>
        <v/>
      </c>
      <c r="H2682" s="1">
        <f>IF(AND(J2682="SAYIM",FİLTRE!$H$5="RAFTA",U2682&lt;&gt;0),1,0)+
IF(AND(J2682="İADE DEPO",FİLTRE!$H$5="İADE DEPO"),1,0)+
IF(FİLTRE!$H$5="TÜMÜ",1,0)+
IF(AND(J2682="FİRMA İADE",FİLTRE!$H$5="FİRMA İADE"),1,0)+
IF(AND(J2682="İMHA",FİLTRE!$H$5="İMHA"),1,0)</f>
        <v>1</v>
      </c>
      <c r="I2682" s="99"/>
      <c r="J2682" s="100"/>
      <c r="K2682" s="100"/>
      <c r="L2682" s="101"/>
      <c r="M2682" s="102"/>
      <c r="N2682" s="101"/>
      <c r="O2682" s="99"/>
      <c r="P2682" s="103"/>
      <c r="Q2682" s="104"/>
      <c r="R2682" s="50"/>
      <c r="S2682" s="105"/>
      <c r="T2682" s="106"/>
      <c r="U2682" s="107"/>
      <c r="V2682" s="108"/>
      <c r="W2682" s="107"/>
      <c r="X2682" s="107"/>
      <c r="AA2682" s="107"/>
      <c r="AB2682" s="110"/>
      <c r="AC2682" s="110"/>
      <c r="AE2682" s="105"/>
      <c r="AF2682" s="105"/>
      <c r="AR2682" s="112"/>
    </row>
    <row r="2683" spans="2:44" x14ac:dyDescent="0.25">
      <c r="B2683" s="1" t="str">
        <f>IF(I2683="","",
(IF(N2683=FİLTRE!$H$6,2,0)+IF(FİLTRE!$H$6="TOPLAM",2,0))
)</f>
        <v/>
      </c>
      <c r="C2683">
        <f>IF(FİLTRE!$M$5="",9,(IF(U2683&gt;=FİLTRE!$M$5,1,0)))</f>
        <v>1</v>
      </c>
      <c r="D2683" s="1">
        <f>IF(FİLTRE!$M$6="",9,(IF('SKT LİSTESİ'!P2683&lt;=FİLTRE!$M$6,1,0)))</f>
        <v>1</v>
      </c>
      <c r="E2683" s="25" t="str">
        <f>IF(I2683="","",(COUNTIFS($L$4:L2683,L2683)))</f>
        <v/>
      </c>
      <c r="F2683" s="13">
        <f>IF(OR(B2683&lt;&gt;2,C2683&lt;&gt;1,D2683&lt;&gt;1,H2683&lt;&gt;1),0,
COUNTIFS($B$4:B2683,2,$C$4:C2683,1,$D$4:D2683,1,$H$4:H2683,1))</f>
        <v>0</v>
      </c>
      <c r="G2683" s="26" t="str">
        <f>IF(I2683="","",(COUNTIF($E$4:E2683,E2683)))</f>
        <v/>
      </c>
      <c r="H2683" s="1">
        <f>IF(AND(J2683="SAYIM",FİLTRE!$H$5="RAFTA",U2683&lt;&gt;0),1,0)+
IF(AND(J2683="İADE DEPO",FİLTRE!$H$5="İADE DEPO"),1,0)+
IF(FİLTRE!$H$5="TÜMÜ",1,0)+
IF(AND(J2683="FİRMA İADE",FİLTRE!$H$5="FİRMA İADE"),1,0)+
IF(AND(J2683="İMHA",FİLTRE!$H$5="İMHA"),1,0)</f>
        <v>1</v>
      </c>
      <c r="I2683" s="99"/>
      <c r="J2683" s="100"/>
      <c r="K2683" s="100"/>
      <c r="L2683" s="101"/>
      <c r="M2683" s="102"/>
      <c r="N2683" s="101"/>
      <c r="O2683" s="99"/>
      <c r="P2683" s="103"/>
      <c r="Q2683" s="104"/>
      <c r="R2683" s="50"/>
      <c r="S2683" s="105"/>
      <c r="T2683" s="106"/>
      <c r="U2683" s="107"/>
      <c r="V2683" s="108"/>
      <c r="W2683" s="107"/>
      <c r="X2683" s="107"/>
      <c r="AA2683" s="107"/>
      <c r="AB2683" s="110"/>
      <c r="AC2683" s="110"/>
      <c r="AE2683" s="105"/>
      <c r="AF2683" s="105"/>
      <c r="AR2683" s="112"/>
    </row>
    <row r="2684" spans="2:44" x14ac:dyDescent="0.25">
      <c r="B2684" s="1" t="str">
        <f>IF(I2684="","",
(IF(N2684=FİLTRE!$H$6,2,0)+IF(FİLTRE!$H$6="TOPLAM",2,0))
)</f>
        <v/>
      </c>
      <c r="C2684">
        <f>IF(FİLTRE!$M$5="",9,(IF(U2684&gt;=FİLTRE!$M$5,1,0)))</f>
        <v>1</v>
      </c>
      <c r="D2684" s="1">
        <f>IF(FİLTRE!$M$6="",9,(IF('SKT LİSTESİ'!P2684&lt;=FİLTRE!$M$6,1,0)))</f>
        <v>1</v>
      </c>
      <c r="E2684" s="25" t="str">
        <f>IF(I2684="","",(COUNTIFS($L$4:L2684,L2684)))</f>
        <v/>
      </c>
      <c r="F2684" s="13">
        <f>IF(OR(B2684&lt;&gt;2,C2684&lt;&gt;1,D2684&lt;&gt;1,H2684&lt;&gt;1),0,
COUNTIFS($B$4:B2684,2,$C$4:C2684,1,$D$4:D2684,1,$H$4:H2684,1))</f>
        <v>0</v>
      </c>
      <c r="G2684" s="26" t="str">
        <f>IF(I2684="","",(COUNTIF($E$4:E2684,E2684)))</f>
        <v/>
      </c>
      <c r="H2684" s="1">
        <f>IF(AND(J2684="SAYIM",FİLTRE!$H$5="RAFTA",U2684&lt;&gt;0),1,0)+
IF(AND(J2684="İADE DEPO",FİLTRE!$H$5="İADE DEPO"),1,0)+
IF(FİLTRE!$H$5="TÜMÜ",1,0)+
IF(AND(J2684="FİRMA İADE",FİLTRE!$H$5="FİRMA İADE"),1,0)+
IF(AND(J2684="İMHA",FİLTRE!$H$5="İMHA"),1,0)</f>
        <v>1</v>
      </c>
      <c r="I2684" s="99"/>
      <c r="J2684" s="100"/>
      <c r="K2684" s="100"/>
      <c r="L2684" s="101"/>
      <c r="M2684" s="102"/>
      <c r="N2684" s="101"/>
      <c r="O2684" s="99"/>
      <c r="P2684" s="103"/>
      <c r="Q2684" s="104"/>
      <c r="R2684" s="50"/>
      <c r="S2684" s="105"/>
      <c r="T2684" s="106"/>
      <c r="U2684" s="107"/>
      <c r="V2684" s="108"/>
      <c r="W2684" s="107"/>
      <c r="X2684" s="107"/>
      <c r="AA2684" s="107"/>
      <c r="AB2684" s="110"/>
      <c r="AC2684" s="110"/>
      <c r="AE2684" s="105"/>
      <c r="AF2684" s="105"/>
      <c r="AR2684" s="112"/>
    </row>
    <row r="2685" spans="2:44" x14ac:dyDescent="0.25">
      <c r="B2685" s="1" t="str">
        <f>IF(I2685="","",
(IF(N2685=FİLTRE!$H$6,2,0)+IF(FİLTRE!$H$6="TOPLAM",2,0))
)</f>
        <v/>
      </c>
      <c r="C2685">
        <f>IF(FİLTRE!$M$5="",9,(IF(U2685&gt;=FİLTRE!$M$5,1,0)))</f>
        <v>1</v>
      </c>
      <c r="D2685" s="1">
        <f>IF(FİLTRE!$M$6="",9,(IF('SKT LİSTESİ'!P2685&lt;=FİLTRE!$M$6,1,0)))</f>
        <v>1</v>
      </c>
      <c r="E2685" s="25" t="str">
        <f>IF(I2685="","",(COUNTIFS($L$4:L2685,L2685)))</f>
        <v/>
      </c>
      <c r="F2685" s="13">
        <f>IF(OR(B2685&lt;&gt;2,C2685&lt;&gt;1,D2685&lt;&gt;1,H2685&lt;&gt;1),0,
COUNTIFS($B$4:B2685,2,$C$4:C2685,1,$D$4:D2685,1,$H$4:H2685,1))</f>
        <v>0</v>
      </c>
      <c r="G2685" s="26" t="str">
        <f>IF(I2685="","",(COUNTIF($E$4:E2685,E2685)))</f>
        <v/>
      </c>
      <c r="H2685" s="1">
        <f>IF(AND(J2685="SAYIM",FİLTRE!$H$5="RAFTA",U2685&lt;&gt;0),1,0)+
IF(AND(J2685="İADE DEPO",FİLTRE!$H$5="İADE DEPO"),1,0)+
IF(FİLTRE!$H$5="TÜMÜ",1,0)+
IF(AND(J2685="FİRMA İADE",FİLTRE!$H$5="FİRMA İADE"),1,0)+
IF(AND(J2685="İMHA",FİLTRE!$H$5="İMHA"),1,0)</f>
        <v>1</v>
      </c>
      <c r="I2685" s="99"/>
      <c r="J2685" s="100"/>
      <c r="K2685" s="100"/>
      <c r="L2685" s="101"/>
      <c r="M2685" s="102"/>
      <c r="N2685" s="101"/>
      <c r="O2685" s="99"/>
      <c r="P2685" s="103"/>
      <c r="Q2685" s="104"/>
      <c r="R2685" s="50"/>
      <c r="S2685" s="105"/>
      <c r="T2685" s="106"/>
      <c r="U2685" s="107"/>
      <c r="V2685" s="108"/>
      <c r="W2685" s="107"/>
      <c r="X2685" s="107"/>
      <c r="AA2685" s="107"/>
      <c r="AB2685" s="110"/>
      <c r="AC2685" s="110"/>
      <c r="AE2685" s="105"/>
      <c r="AF2685" s="105"/>
      <c r="AR2685" s="112"/>
    </row>
    <row r="2686" spans="2:44" x14ac:dyDescent="0.25">
      <c r="B2686" s="1" t="str">
        <f>IF(I2686="","",
(IF(N2686=FİLTRE!$H$6,2,0)+IF(FİLTRE!$H$6="TOPLAM",2,0))
)</f>
        <v/>
      </c>
      <c r="C2686">
        <f>IF(FİLTRE!$M$5="",9,(IF(U2686&gt;=FİLTRE!$M$5,1,0)))</f>
        <v>1</v>
      </c>
      <c r="D2686" s="1">
        <f>IF(FİLTRE!$M$6="",9,(IF('SKT LİSTESİ'!P2686&lt;=FİLTRE!$M$6,1,0)))</f>
        <v>1</v>
      </c>
      <c r="E2686" s="25" t="str">
        <f>IF(I2686="","",(COUNTIFS($L$4:L2686,L2686)))</f>
        <v/>
      </c>
      <c r="F2686" s="13">
        <f>IF(OR(B2686&lt;&gt;2,C2686&lt;&gt;1,D2686&lt;&gt;1,H2686&lt;&gt;1),0,
COUNTIFS($B$4:B2686,2,$C$4:C2686,1,$D$4:D2686,1,$H$4:H2686,1))</f>
        <v>0</v>
      </c>
      <c r="G2686" s="26" t="str">
        <f>IF(I2686="","",(COUNTIF($E$4:E2686,E2686)))</f>
        <v/>
      </c>
      <c r="H2686" s="1">
        <f>IF(AND(J2686="SAYIM",FİLTRE!$H$5="RAFTA",U2686&lt;&gt;0),1,0)+
IF(AND(J2686="İADE DEPO",FİLTRE!$H$5="İADE DEPO"),1,0)+
IF(FİLTRE!$H$5="TÜMÜ",1,0)+
IF(AND(J2686="FİRMA İADE",FİLTRE!$H$5="FİRMA İADE"),1,0)+
IF(AND(J2686="İMHA",FİLTRE!$H$5="İMHA"),1,0)</f>
        <v>1</v>
      </c>
      <c r="I2686" s="99"/>
      <c r="J2686" s="100"/>
      <c r="K2686" s="100"/>
      <c r="L2686" s="101"/>
      <c r="M2686" s="102"/>
      <c r="N2686" s="101"/>
      <c r="O2686" s="99"/>
      <c r="P2686" s="103"/>
      <c r="Q2686" s="104"/>
      <c r="R2686" s="50"/>
      <c r="S2686" s="105"/>
      <c r="T2686" s="106"/>
      <c r="U2686" s="107"/>
      <c r="V2686" s="108"/>
      <c r="W2686" s="107"/>
      <c r="X2686" s="107"/>
      <c r="AA2686" s="107"/>
      <c r="AB2686" s="110"/>
      <c r="AC2686" s="110"/>
      <c r="AE2686" s="105"/>
      <c r="AF2686" s="105"/>
      <c r="AR2686" s="112"/>
    </row>
    <row r="2687" spans="2:44" x14ac:dyDescent="0.25">
      <c r="B2687" s="1" t="str">
        <f>IF(I2687="","",
(IF(N2687=FİLTRE!$H$6,2,0)+IF(FİLTRE!$H$6="TOPLAM",2,0))
)</f>
        <v/>
      </c>
      <c r="C2687">
        <f>IF(FİLTRE!$M$5="",9,(IF(U2687&gt;=FİLTRE!$M$5,1,0)))</f>
        <v>1</v>
      </c>
      <c r="D2687" s="1">
        <f>IF(FİLTRE!$M$6="",9,(IF('SKT LİSTESİ'!P2687&lt;=FİLTRE!$M$6,1,0)))</f>
        <v>1</v>
      </c>
      <c r="E2687" s="25" t="str">
        <f>IF(I2687="","",(COUNTIFS($L$4:L2687,L2687)))</f>
        <v/>
      </c>
      <c r="F2687" s="13">
        <f>IF(OR(B2687&lt;&gt;2,C2687&lt;&gt;1,D2687&lt;&gt;1,H2687&lt;&gt;1),0,
COUNTIFS($B$4:B2687,2,$C$4:C2687,1,$D$4:D2687,1,$H$4:H2687,1))</f>
        <v>0</v>
      </c>
      <c r="G2687" s="26" t="str">
        <f>IF(I2687="","",(COUNTIF($E$4:E2687,E2687)))</f>
        <v/>
      </c>
      <c r="H2687" s="1">
        <f>IF(AND(J2687="SAYIM",FİLTRE!$H$5="RAFTA",U2687&lt;&gt;0),1,0)+
IF(AND(J2687="İADE DEPO",FİLTRE!$H$5="İADE DEPO"),1,0)+
IF(FİLTRE!$H$5="TÜMÜ",1,0)+
IF(AND(J2687="FİRMA İADE",FİLTRE!$H$5="FİRMA İADE"),1,0)+
IF(AND(J2687="İMHA",FİLTRE!$H$5="İMHA"),1,0)</f>
        <v>1</v>
      </c>
      <c r="I2687" s="99"/>
      <c r="J2687" s="100"/>
      <c r="K2687" s="100"/>
      <c r="L2687" s="101"/>
      <c r="M2687" s="102"/>
      <c r="N2687" s="101"/>
      <c r="O2687" s="99"/>
      <c r="P2687" s="103"/>
      <c r="Q2687" s="104"/>
      <c r="R2687" s="50"/>
      <c r="S2687" s="105"/>
      <c r="T2687" s="106"/>
      <c r="U2687" s="107"/>
      <c r="V2687" s="108"/>
      <c r="W2687" s="107"/>
      <c r="X2687" s="107"/>
      <c r="AA2687" s="107"/>
      <c r="AB2687" s="110"/>
      <c r="AC2687" s="110"/>
      <c r="AE2687" s="105"/>
      <c r="AF2687" s="105"/>
      <c r="AR2687" s="112"/>
    </row>
    <row r="2688" spans="2:44" x14ac:dyDescent="0.25">
      <c r="B2688" s="1" t="str">
        <f>IF(I2688="","",
(IF(N2688=FİLTRE!$H$6,2,0)+IF(FİLTRE!$H$6="TOPLAM",2,0))
)</f>
        <v/>
      </c>
      <c r="C2688">
        <f>IF(FİLTRE!$M$5="",9,(IF(U2688&gt;=FİLTRE!$M$5,1,0)))</f>
        <v>1</v>
      </c>
      <c r="D2688" s="1">
        <f>IF(FİLTRE!$M$6="",9,(IF('SKT LİSTESİ'!P2688&lt;=FİLTRE!$M$6,1,0)))</f>
        <v>1</v>
      </c>
      <c r="E2688" s="25" t="str">
        <f>IF(I2688="","",(COUNTIFS($L$4:L2688,L2688)))</f>
        <v/>
      </c>
      <c r="F2688" s="13">
        <f>IF(OR(B2688&lt;&gt;2,C2688&lt;&gt;1,D2688&lt;&gt;1,H2688&lt;&gt;1),0,
COUNTIFS($B$4:B2688,2,$C$4:C2688,1,$D$4:D2688,1,$H$4:H2688,1))</f>
        <v>0</v>
      </c>
      <c r="G2688" s="26" t="str">
        <f>IF(I2688="","",(COUNTIF($E$4:E2688,E2688)))</f>
        <v/>
      </c>
      <c r="H2688" s="1">
        <f>IF(AND(J2688="SAYIM",FİLTRE!$H$5="RAFTA",U2688&lt;&gt;0),1,0)+
IF(AND(J2688="İADE DEPO",FİLTRE!$H$5="İADE DEPO"),1,0)+
IF(FİLTRE!$H$5="TÜMÜ",1,0)+
IF(AND(J2688="FİRMA İADE",FİLTRE!$H$5="FİRMA İADE"),1,0)+
IF(AND(J2688="İMHA",FİLTRE!$H$5="İMHA"),1,0)</f>
        <v>1</v>
      </c>
      <c r="I2688" s="99"/>
      <c r="J2688" s="100"/>
      <c r="K2688" s="100"/>
      <c r="L2688" s="101"/>
      <c r="M2688" s="102"/>
      <c r="N2688" s="101"/>
      <c r="O2688" s="99"/>
      <c r="P2688" s="103"/>
      <c r="Q2688" s="104"/>
      <c r="R2688" s="50"/>
      <c r="S2688" s="105"/>
      <c r="T2688" s="106"/>
      <c r="U2688" s="107"/>
      <c r="V2688" s="108"/>
      <c r="W2688" s="107"/>
      <c r="X2688" s="107"/>
      <c r="AA2688" s="107"/>
      <c r="AB2688" s="110"/>
      <c r="AC2688" s="110"/>
      <c r="AE2688" s="105"/>
      <c r="AF2688" s="105"/>
      <c r="AR2688" s="112"/>
    </row>
    <row r="2689" spans="2:44" x14ac:dyDescent="0.25">
      <c r="B2689" s="1" t="str">
        <f>IF(I2689="","",
(IF(N2689=FİLTRE!$H$6,2,0)+IF(FİLTRE!$H$6="TOPLAM",2,0))
)</f>
        <v/>
      </c>
      <c r="C2689">
        <f>IF(FİLTRE!$M$5="",9,(IF(U2689&gt;=FİLTRE!$M$5,1,0)))</f>
        <v>1</v>
      </c>
      <c r="D2689" s="1">
        <f>IF(FİLTRE!$M$6="",9,(IF('SKT LİSTESİ'!P2689&lt;=FİLTRE!$M$6,1,0)))</f>
        <v>1</v>
      </c>
      <c r="E2689" s="25" t="str">
        <f>IF(I2689="","",(COUNTIFS($L$4:L2689,L2689)))</f>
        <v/>
      </c>
      <c r="F2689" s="13">
        <f>IF(OR(B2689&lt;&gt;2,C2689&lt;&gt;1,D2689&lt;&gt;1,H2689&lt;&gt;1),0,
COUNTIFS($B$4:B2689,2,$C$4:C2689,1,$D$4:D2689,1,$H$4:H2689,1))</f>
        <v>0</v>
      </c>
      <c r="G2689" s="26" t="str">
        <f>IF(I2689="","",(COUNTIF($E$4:E2689,E2689)))</f>
        <v/>
      </c>
      <c r="H2689" s="1">
        <f>IF(AND(J2689="SAYIM",FİLTRE!$H$5="RAFTA",U2689&lt;&gt;0),1,0)+
IF(AND(J2689="İADE DEPO",FİLTRE!$H$5="İADE DEPO"),1,0)+
IF(FİLTRE!$H$5="TÜMÜ",1,0)+
IF(AND(J2689="FİRMA İADE",FİLTRE!$H$5="FİRMA İADE"),1,0)+
IF(AND(J2689="İMHA",FİLTRE!$H$5="İMHA"),1,0)</f>
        <v>1</v>
      </c>
      <c r="I2689" s="99"/>
      <c r="J2689" s="100"/>
      <c r="K2689" s="100"/>
      <c r="L2689" s="101"/>
      <c r="M2689" s="102"/>
      <c r="N2689" s="101"/>
      <c r="O2689" s="99"/>
      <c r="P2689" s="103"/>
      <c r="Q2689" s="104"/>
      <c r="R2689" s="50"/>
      <c r="S2689" s="105"/>
      <c r="T2689" s="106"/>
      <c r="U2689" s="107"/>
      <c r="V2689" s="108"/>
      <c r="W2689" s="107"/>
      <c r="X2689" s="107"/>
      <c r="AA2689" s="107"/>
      <c r="AB2689" s="110"/>
      <c r="AC2689" s="110"/>
      <c r="AE2689" s="105"/>
      <c r="AF2689" s="105"/>
      <c r="AR2689" s="112"/>
    </row>
    <row r="2690" spans="2:44" x14ac:dyDescent="0.25">
      <c r="B2690" s="1" t="str">
        <f>IF(I2690="","",
(IF(N2690=FİLTRE!$H$6,2,0)+IF(FİLTRE!$H$6="TOPLAM",2,0))
)</f>
        <v/>
      </c>
      <c r="C2690">
        <f>IF(FİLTRE!$M$5="",9,(IF(U2690&gt;=FİLTRE!$M$5,1,0)))</f>
        <v>1</v>
      </c>
      <c r="D2690" s="1">
        <f>IF(FİLTRE!$M$6="",9,(IF('SKT LİSTESİ'!P2690&lt;=FİLTRE!$M$6,1,0)))</f>
        <v>1</v>
      </c>
      <c r="E2690" s="25" t="str">
        <f>IF(I2690="","",(COUNTIFS($L$4:L2690,L2690)))</f>
        <v/>
      </c>
      <c r="F2690" s="13">
        <f>IF(OR(B2690&lt;&gt;2,C2690&lt;&gt;1,D2690&lt;&gt;1,H2690&lt;&gt;1),0,
COUNTIFS($B$4:B2690,2,$C$4:C2690,1,$D$4:D2690,1,$H$4:H2690,1))</f>
        <v>0</v>
      </c>
      <c r="G2690" s="26" t="str">
        <f>IF(I2690="","",(COUNTIF($E$4:E2690,E2690)))</f>
        <v/>
      </c>
      <c r="H2690" s="1">
        <f>IF(AND(J2690="SAYIM",FİLTRE!$H$5="RAFTA",U2690&lt;&gt;0),1,0)+
IF(AND(J2690="İADE DEPO",FİLTRE!$H$5="İADE DEPO"),1,0)+
IF(FİLTRE!$H$5="TÜMÜ",1,0)+
IF(AND(J2690="FİRMA İADE",FİLTRE!$H$5="FİRMA İADE"),1,0)+
IF(AND(J2690="İMHA",FİLTRE!$H$5="İMHA"),1,0)</f>
        <v>1</v>
      </c>
      <c r="I2690" s="99"/>
      <c r="J2690" s="100"/>
      <c r="K2690" s="100"/>
      <c r="L2690" s="101"/>
      <c r="M2690" s="102"/>
      <c r="N2690" s="101"/>
      <c r="O2690" s="99"/>
      <c r="P2690" s="103"/>
      <c r="Q2690" s="104"/>
      <c r="R2690" s="50"/>
      <c r="S2690" s="105"/>
      <c r="T2690" s="106"/>
      <c r="U2690" s="107"/>
      <c r="V2690" s="108"/>
      <c r="W2690" s="107"/>
      <c r="X2690" s="107"/>
      <c r="AA2690" s="107"/>
      <c r="AB2690" s="110"/>
      <c r="AC2690" s="110"/>
      <c r="AE2690" s="105"/>
      <c r="AF2690" s="105"/>
      <c r="AR2690" s="112"/>
    </row>
    <row r="2691" spans="2:44" x14ac:dyDescent="0.25">
      <c r="B2691" s="1" t="str">
        <f>IF(I2691="","",
(IF(N2691=FİLTRE!$H$6,2,0)+IF(FİLTRE!$H$6="TOPLAM",2,0))
)</f>
        <v/>
      </c>
      <c r="C2691">
        <f>IF(FİLTRE!$M$5="",9,(IF(U2691&gt;=FİLTRE!$M$5,1,0)))</f>
        <v>1</v>
      </c>
      <c r="D2691" s="1">
        <f>IF(FİLTRE!$M$6="",9,(IF('SKT LİSTESİ'!P2691&lt;=FİLTRE!$M$6,1,0)))</f>
        <v>1</v>
      </c>
      <c r="E2691" s="25" t="str">
        <f>IF(I2691="","",(COUNTIFS($L$4:L2691,L2691)))</f>
        <v/>
      </c>
      <c r="F2691" s="13">
        <f>IF(OR(B2691&lt;&gt;2,C2691&lt;&gt;1,D2691&lt;&gt;1,H2691&lt;&gt;1),0,
COUNTIFS($B$4:B2691,2,$C$4:C2691,1,$D$4:D2691,1,$H$4:H2691,1))</f>
        <v>0</v>
      </c>
      <c r="G2691" s="26" t="str">
        <f>IF(I2691="","",(COUNTIF($E$4:E2691,E2691)))</f>
        <v/>
      </c>
      <c r="H2691" s="1">
        <f>IF(AND(J2691="SAYIM",FİLTRE!$H$5="RAFTA",U2691&lt;&gt;0),1,0)+
IF(AND(J2691="İADE DEPO",FİLTRE!$H$5="İADE DEPO"),1,0)+
IF(FİLTRE!$H$5="TÜMÜ",1,0)+
IF(AND(J2691="FİRMA İADE",FİLTRE!$H$5="FİRMA İADE"),1,0)+
IF(AND(J2691="İMHA",FİLTRE!$H$5="İMHA"),1,0)</f>
        <v>1</v>
      </c>
      <c r="I2691" s="99"/>
      <c r="J2691" s="100"/>
      <c r="K2691" s="100"/>
      <c r="L2691" s="101"/>
      <c r="M2691" s="102"/>
      <c r="N2691" s="101"/>
      <c r="O2691" s="99"/>
      <c r="P2691" s="103"/>
      <c r="Q2691" s="104"/>
      <c r="R2691" s="50"/>
      <c r="S2691" s="105"/>
      <c r="T2691" s="106"/>
      <c r="U2691" s="107"/>
      <c r="V2691" s="108"/>
      <c r="W2691" s="107"/>
      <c r="X2691" s="107"/>
      <c r="AA2691" s="107"/>
      <c r="AB2691" s="110"/>
      <c r="AC2691" s="110"/>
      <c r="AE2691" s="105"/>
      <c r="AF2691" s="105"/>
      <c r="AR2691" s="112"/>
    </row>
    <row r="2692" spans="2:44" x14ac:dyDescent="0.25">
      <c r="B2692" s="1" t="str">
        <f>IF(I2692="","",
(IF(N2692=FİLTRE!$H$6,2,0)+IF(FİLTRE!$H$6="TOPLAM",2,0))
)</f>
        <v/>
      </c>
      <c r="C2692">
        <f>IF(FİLTRE!$M$5="",9,(IF(U2692&gt;=FİLTRE!$M$5,1,0)))</f>
        <v>1</v>
      </c>
      <c r="D2692" s="1">
        <f>IF(FİLTRE!$M$6="",9,(IF('SKT LİSTESİ'!P2692&lt;=FİLTRE!$M$6,1,0)))</f>
        <v>1</v>
      </c>
      <c r="E2692" s="25" t="str">
        <f>IF(I2692="","",(COUNTIFS($L$4:L2692,L2692)))</f>
        <v/>
      </c>
      <c r="F2692" s="13">
        <f>IF(OR(B2692&lt;&gt;2,C2692&lt;&gt;1,D2692&lt;&gt;1,H2692&lt;&gt;1),0,
COUNTIFS($B$4:B2692,2,$C$4:C2692,1,$D$4:D2692,1,$H$4:H2692,1))</f>
        <v>0</v>
      </c>
      <c r="G2692" s="26" t="str">
        <f>IF(I2692="","",(COUNTIF($E$4:E2692,E2692)))</f>
        <v/>
      </c>
      <c r="H2692" s="1">
        <f>IF(AND(J2692="SAYIM",FİLTRE!$H$5="RAFTA",U2692&lt;&gt;0),1,0)+
IF(AND(J2692="İADE DEPO",FİLTRE!$H$5="İADE DEPO"),1,0)+
IF(FİLTRE!$H$5="TÜMÜ",1,0)+
IF(AND(J2692="FİRMA İADE",FİLTRE!$H$5="FİRMA İADE"),1,0)+
IF(AND(J2692="İMHA",FİLTRE!$H$5="İMHA"),1,0)</f>
        <v>1</v>
      </c>
      <c r="I2692" s="99"/>
      <c r="J2692" s="100"/>
      <c r="K2692" s="100"/>
      <c r="L2692" s="101"/>
      <c r="M2692" s="102"/>
      <c r="N2692" s="101"/>
      <c r="O2692" s="99"/>
      <c r="P2692" s="103"/>
      <c r="Q2692" s="104"/>
      <c r="R2692" s="50"/>
      <c r="S2692" s="105"/>
      <c r="T2692" s="106"/>
      <c r="U2692" s="107"/>
      <c r="V2692" s="108"/>
      <c r="W2692" s="107"/>
      <c r="X2692" s="107"/>
      <c r="AA2692" s="107"/>
      <c r="AB2692" s="110"/>
      <c r="AC2692" s="110"/>
      <c r="AE2692" s="105"/>
      <c r="AF2692" s="105"/>
      <c r="AR2692" s="112"/>
    </row>
    <row r="2693" spans="2:44" x14ac:dyDescent="0.25">
      <c r="B2693" s="1" t="str">
        <f>IF(I2693="","",
(IF(N2693=FİLTRE!$H$6,2,0)+IF(FİLTRE!$H$6="TOPLAM",2,0))
)</f>
        <v/>
      </c>
      <c r="C2693">
        <f>IF(FİLTRE!$M$5="",9,(IF(U2693&gt;=FİLTRE!$M$5,1,0)))</f>
        <v>1</v>
      </c>
      <c r="D2693" s="1">
        <f>IF(FİLTRE!$M$6="",9,(IF('SKT LİSTESİ'!P2693&lt;=FİLTRE!$M$6,1,0)))</f>
        <v>1</v>
      </c>
      <c r="E2693" s="25" t="str">
        <f>IF(I2693="","",(COUNTIFS($L$4:L2693,L2693)))</f>
        <v/>
      </c>
      <c r="F2693" s="13">
        <f>IF(OR(B2693&lt;&gt;2,C2693&lt;&gt;1,D2693&lt;&gt;1,H2693&lt;&gt;1),0,
COUNTIFS($B$4:B2693,2,$C$4:C2693,1,$D$4:D2693,1,$H$4:H2693,1))</f>
        <v>0</v>
      </c>
      <c r="G2693" s="26" t="str">
        <f>IF(I2693="","",(COUNTIF($E$4:E2693,E2693)))</f>
        <v/>
      </c>
      <c r="H2693" s="1">
        <f>IF(AND(J2693="SAYIM",FİLTRE!$H$5="RAFTA",U2693&lt;&gt;0),1,0)+
IF(AND(J2693="İADE DEPO",FİLTRE!$H$5="İADE DEPO"),1,0)+
IF(FİLTRE!$H$5="TÜMÜ",1,0)+
IF(AND(J2693="FİRMA İADE",FİLTRE!$H$5="FİRMA İADE"),1,0)+
IF(AND(J2693="İMHA",FİLTRE!$H$5="İMHA"),1,0)</f>
        <v>1</v>
      </c>
      <c r="I2693" s="99"/>
      <c r="J2693" s="100"/>
      <c r="K2693" s="100"/>
      <c r="L2693" s="101"/>
      <c r="M2693" s="102"/>
      <c r="N2693" s="101"/>
      <c r="O2693" s="99"/>
      <c r="P2693" s="103"/>
      <c r="Q2693" s="104"/>
      <c r="R2693" s="50"/>
      <c r="S2693" s="105"/>
      <c r="T2693" s="106"/>
      <c r="U2693" s="107"/>
      <c r="V2693" s="108"/>
      <c r="W2693" s="107"/>
      <c r="X2693" s="107"/>
      <c r="AA2693" s="107"/>
      <c r="AB2693" s="110"/>
      <c r="AC2693" s="110"/>
      <c r="AE2693" s="105"/>
      <c r="AF2693" s="105"/>
      <c r="AR2693" s="112"/>
    </row>
    <row r="2694" spans="2:44" x14ac:dyDescent="0.25">
      <c r="B2694" s="1" t="str">
        <f>IF(I2694="","",
(IF(N2694=FİLTRE!$H$6,2,0)+IF(FİLTRE!$H$6="TOPLAM",2,0))
)</f>
        <v/>
      </c>
      <c r="C2694">
        <f>IF(FİLTRE!$M$5="",9,(IF(U2694&gt;=FİLTRE!$M$5,1,0)))</f>
        <v>1</v>
      </c>
      <c r="D2694" s="1">
        <f>IF(FİLTRE!$M$6="",9,(IF('SKT LİSTESİ'!P2694&lt;=FİLTRE!$M$6,1,0)))</f>
        <v>1</v>
      </c>
      <c r="E2694" s="25" t="str">
        <f>IF(I2694="","",(COUNTIFS($L$4:L2694,L2694)))</f>
        <v/>
      </c>
      <c r="F2694" s="13">
        <f>IF(OR(B2694&lt;&gt;2,C2694&lt;&gt;1,D2694&lt;&gt;1,H2694&lt;&gt;1),0,
COUNTIFS($B$4:B2694,2,$C$4:C2694,1,$D$4:D2694,1,$H$4:H2694,1))</f>
        <v>0</v>
      </c>
      <c r="G2694" s="26" t="str">
        <f>IF(I2694="","",(COUNTIF($E$4:E2694,E2694)))</f>
        <v/>
      </c>
      <c r="H2694" s="1">
        <f>IF(AND(J2694="SAYIM",FİLTRE!$H$5="RAFTA",U2694&lt;&gt;0),1,0)+
IF(AND(J2694="İADE DEPO",FİLTRE!$H$5="İADE DEPO"),1,0)+
IF(FİLTRE!$H$5="TÜMÜ",1,0)+
IF(AND(J2694="FİRMA İADE",FİLTRE!$H$5="FİRMA İADE"),1,0)+
IF(AND(J2694="İMHA",FİLTRE!$H$5="İMHA"),1,0)</f>
        <v>1</v>
      </c>
      <c r="I2694" s="99"/>
      <c r="J2694" s="100"/>
      <c r="K2694" s="100"/>
      <c r="L2694" s="101"/>
      <c r="M2694" s="102"/>
      <c r="N2694" s="101"/>
      <c r="O2694" s="99"/>
      <c r="P2694" s="103"/>
      <c r="Q2694" s="104"/>
      <c r="R2694" s="50"/>
      <c r="S2694" s="105"/>
      <c r="T2694" s="106"/>
      <c r="U2694" s="107"/>
      <c r="V2694" s="108"/>
      <c r="W2694" s="107"/>
      <c r="X2694" s="107"/>
      <c r="AA2694" s="107"/>
      <c r="AB2694" s="110"/>
      <c r="AC2694" s="110"/>
      <c r="AE2694" s="105"/>
      <c r="AF2694" s="105"/>
      <c r="AR2694" s="112"/>
    </row>
    <row r="2695" spans="2:44" x14ac:dyDescent="0.25">
      <c r="B2695" s="1" t="str">
        <f>IF(I2695="","",
(IF(N2695=FİLTRE!$H$6,2,0)+IF(FİLTRE!$H$6="TOPLAM",2,0))
)</f>
        <v/>
      </c>
      <c r="C2695">
        <f>IF(FİLTRE!$M$5="",9,(IF(U2695&gt;=FİLTRE!$M$5,1,0)))</f>
        <v>1</v>
      </c>
      <c r="D2695" s="1">
        <f>IF(FİLTRE!$M$6="",9,(IF('SKT LİSTESİ'!P2695&lt;=FİLTRE!$M$6,1,0)))</f>
        <v>1</v>
      </c>
      <c r="E2695" s="25" t="str">
        <f>IF(I2695="","",(COUNTIFS($L$4:L2695,L2695)))</f>
        <v/>
      </c>
      <c r="F2695" s="13">
        <f>IF(OR(B2695&lt;&gt;2,C2695&lt;&gt;1,D2695&lt;&gt;1,H2695&lt;&gt;1),0,
COUNTIFS($B$4:B2695,2,$C$4:C2695,1,$D$4:D2695,1,$H$4:H2695,1))</f>
        <v>0</v>
      </c>
      <c r="G2695" s="26" t="str">
        <f>IF(I2695="","",(COUNTIF($E$4:E2695,E2695)))</f>
        <v/>
      </c>
      <c r="H2695" s="1">
        <f>IF(AND(J2695="SAYIM",FİLTRE!$H$5="RAFTA",U2695&lt;&gt;0),1,0)+
IF(AND(J2695="İADE DEPO",FİLTRE!$H$5="İADE DEPO"),1,0)+
IF(FİLTRE!$H$5="TÜMÜ",1,0)+
IF(AND(J2695="FİRMA İADE",FİLTRE!$H$5="FİRMA İADE"),1,0)+
IF(AND(J2695="İMHA",FİLTRE!$H$5="İMHA"),1,0)</f>
        <v>1</v>
      </c>
      <c r="I2695" s="99"/>
      <c r="J2695" s="100"/>
      <c r="K2695" s="100"/>
      <c r="L2695" s="101"/>
      <c r="M2695" s="102"/>
      <c r="N2695" s="101"/>
      <c r="O2695" s="99"/>
      <c r="P2695" s="103"/>
      <c r="Q2695" s="104"/>
      <c r="R2695" s="50"/>
      <c r="S2695" s="105"/>
      <c r="T2695" s="106"/>
      <c r="U2695" s="107"/>
      <c r="V2695" s="108"/>
      <c r="W2695" s="107"/>
      <c r="X2695" s="107"/>
      <c r="AA2695" s="107"/>
      <c r="AB2695" s="110"/>
      <c r="AC2695" s="110"/>
      <c r="AE2695" s="105"/>
      <c r="AF2695" s="105"/>
      <c r="AR2695" s="112"/>
    </row>
    <row r="2696" spans="2:44" x14ac:dyDescent="0.25">
      <c r="B2696" s="1" t="str">
        <f>IF(I2696="","",
(IF(N2696=FİLTRE!$H$6,2,0)+IF(FİLTRE!$H$6="TOPLAM",2,0))
)</f>
        <v/>
      </c>
      <c r="C2696">
        <f>IF(FİLTRE!$M$5="",9,(IF(U2696&gt;=FİLTRE!$M$5,1,0)))</f>
        <v>1</v>
      </c>
      <c r="D2696" s="1">
        <f>IF(FİLTRE!$M$6="",9,(IF('SKT LİSTESİ'!P2696&lt;=FİLTRE!$M$6,1,0)))</f>
        <v>1</v>
      </c>
      <c r="E2696" s="25" t="str">
        <f>IF(I2696="","",(COUNTIFS($L$4:L2696,L2696)))</f>
        <v/>
      </c>
      <c r="F2696" s="13">
        <f>IF(OR(B2696&lt;&gt;2,C2696&lt;&gt;1,D2696&lt;&gt;1,H2696&lt;&gt;1),0,
COUNTIFS($B$4:B2696,2,$C$4:C2696,1,$D$4:D2696,1,$H$4:H2696,1))</f>
        <v>0</v>
      </c>
      <c r="G2696" s="26" t="str">
        <f>IF(I2696="","",(COUNTIF($E$4:E2696,E2696)))</f>
        <v/>
      </c>
      <c r="H2696" s="1">
        <f>IF(AND(J2696="SAYIM",FİLTRE!$H$5="RAFTA",U2696&lt;&gt;0),1,0)+
IF(AND(J2696="İADE DEPO",FİLTRE!$H$5="İADE DEPO"),1,0)+
IF(FİLTRE!$H$5="TÜMÜ",1,0)+
IF(AND(J2696="FİRMA İADE",FİLTRE!$H$5="FİRMA İADE"),1,0)+
IF(AND(J2696="İMHA",FİLTRE!$H$5="İMHA"),1,0)</f>
        <v>1</v>
      </c>
      <c r="I2696" s="99"/>
      <c r="J2696" s="100"/>
      <c r="K2696" s="100"/>
      <c r="L2696" s="101"/>
      <c r="M2696" s="102"/>
      <c r="N2696" s="101"/>
      <c r="O2696" s="99"/>
      <c r="P2696" s="103"/>
      <c r="Q2696" s="104"/>
      <c r="R2696" s="50"/>
      <c r="S2696" s="105"/>
      <c r="T2696" s="106"/>
      <c r="U2696" s="107"/>
      <c r="V2696" s="108"/>
      <c r="W2696" s="107"/>
      <c r="X2696" s="107"/>
      <c r="AA2696" s="107"/>
      <c r="AB2696" s="110"/>
      <c r="AC2696" s="110"/>
      <c r="AE2696" s="105"/>
      <c r="AF2696" s="105"/>
      <c r="AR2696" s="112"/>
    </row>
    <row r="2697" spans="2:44" x14ac:dyDescent="0.25">
      <c r="B2697" s="1" t="str">
        <f>IF(I2697="","",
(IF(N2697=FİLTRE!$H$6,2,0)+IF(FİLTRE!$H$6="TOPLAM",2,0))
)</f>
        <v/>
      </c>
      <c r="C2697">
        <f>IF(FİLTRE!$M$5="",9,(IF(U2697&gt;=FİLTRE!$M$5,1,0)))</f>
        <v>1</v>
      </c>
      <c r="D2697" s="1">
        <f>IF(FİLTRE!$M$6="",9,(IF('SKT LİSTESİ'!P2697&lt;=FİLTRE!$M$6,1,0)))</f>
        <v>1</v>
      </c>
      <c r="E2697" s="25" t="str">
        <f>IF(I2697="","",(COUNTIFS($L$4:L2697,L2697)))</f>
        <v/>
      </c>
      <c r="F2697" s="13">
        <f>IF(OR(B2697&lt;&gt;2,C2697&lt;&gt;1,D2697&lt;&gt;1,H2697&lt;&gt;1),0,
COUNTIFS($B$4:B2697,2,$C$4:C2697,1,$D$4:D2697,1,$H$4:H2697,1))</f>
        <v>0</v>
      </c>
      <c r="G2697" s="26" t="str">
        <f>IF(I2697="","",(COUNTIF($E$4:E2697,E2697)))</f>
        <v/>
      </c>
      <c r="H2697" s="1">
        <f>IF(AND(J2697="SAYIM",FİLTRE!$H$5="RAFTA",U2697&lt;&gt;0),1,0)+
IF(AND(J2697="İADE DEPO",FİLTRE!$H$5="İADE DEPO"),1,0)+
IF(FİLTRE!$H$5="TÜMÜ",1,0)+
IF(AND(J2697="FİRMA İADE",FİLTRE!$H$5="FİRMA İADE"),1,0)+
IF(AND(J2697="İMHA",FİLTRE!$H$5="İMHA"),1,0)</f>
        <v>1</v>
      </c>
      <c r="I2697" s="99"/>
      <c r="J2697" s="100"/>
      <c r="K2697" s="100"/>
      <c r="L2697" s="101"/>
      <c r="M2697" s="102"/>
      <c r="N2697" s="101"/>
      <c r="O2697" s="99"/>
      <c r="P2697" s="103"/>
      <c r="Q2697" s="104"/>
      <c r="R2697" s="50"/>
      <c r="S2697" s="105"/>
      <c r="T2697" s="106"/>
      <c r="U2697" s="107"/>
      <c r="V2697" s="108"/>
      <c r="W2697" s="107"/>
      <c r="X2697" s="107"/>
      <c r="AA2697" s="107"/>
      <c r="AB2697" s="110"/>
      <c r="AC2697" s="110"/>
      <c r="AE2697" s="105"/>
      <c r="AF2697" s="105"/>
      <c r="AR2697" s="112"/>
    </row>
    <row r="2698" spans="2:44" x14ac:dyDescent="0.25">
      <c r="B2698" s="1" t="str">
        <f>IF(I2698="","",
(IF(N2698=FİLTRE!$H$6,2,0)+IF(FİLTRE!$H$6="TOPLAM",2,0))
)</f>
        <v/>
      </c>
      <c r="C2698">
        <f>IF(FİLTRE!$M$5="",9,(IF(U2698&gt;=FİLTRE!$M$5,1,0)))</f>
        <v>1</v>
      </c>
      <c r="D2698" s="1">
        <f>IF(FİLTRE!$M$6="",9,(IF('SKT LİSTESİ'!P2698&lt;=FİLTRE!$M$6,1,0)))</f>
        <v>1</v>
      </c>
      <c r="E2698" s="25" t="str">
        <f>IF(I2698="","",(COUNTIFS($L$4:L2698,L2698)))</f>
        <v/>
      </c>
      <c r="F2698" s="13">
        <f>IF(OR(B2698&lt;&gt;2,C2698&lt;&gt;1,D2698&lt;&gt;1,H2698&lt;&gt;1),0,
COUNTIFS($B$4:B2698,2,$C$4:C2698,1,$D$4:D2698,1,$H$4:H2698,1))</f>
        <v>0</v>
      </c>
      <c r="G2698" s="26" t="str">
        <f>IF(I2698="","",(COUNTIF($E$4:E2698,E2698)))</f>
        <v/>
      </c>
      <c r="H2698" s="1">
        <f>IF(AND(J2698="SAYIM",FİLTRE!$H$5="RAFTA",U2698&lt;&gt;0),1,0)+
IF(AND(J2698="İADE DEPO",FİLTRE!$H$5="İADE DEPO"),1,0)+
IF(FİLTRE!$H$5="TÜMÜ",1,0)+
IF(AND(J2698="FİRMA İADE",FİLTRE!$H$5="FİRMA İADE"),1,0)+
IF(AND(J2698="İMHA",FİLTRE!$H$5="İMHA"),1,0)</f>
        <v>1</v>
      </c>
      <c r="I2698" s="99"/>
      <c r="J2698" s="100"/>
      <c r="K2698" s="100"/>
      <c r="L2698" s="101"/>
      <c r="M2698" s="102"/>
      <c r="N2698" s="101"/>
      <c r="O2698" s="99"/>
      <c r="P2698" s="103"/>
      <c r="Q2698" s="104"/>
      <c r="R2698" s="50"/>
      <c r="S2698" s="105"/>
      <c r="T2698" s="106"/>
      <c r="U2698" s="107"/>
      <c r="V2698" s="108"/>
      <c r="W2698" s="107"/>
      <c r="X2698" s="107"/>
      <c r="AA2698" s="107"/>
      <c r="AB2698" s="110"/>
      <c r="AC2698" s="110"/>
      <c r="AE2698" s="105"/>
      <c r="AF2698" s="105"/>
      <c r="AR2698" s="112"/>
    </row>
    <row r="2699" spans="2:44" x14ac:dyDescent="0.25">
      <c r="B2699" s="1" t="str">
        <f>IF(I2699="","",
(IF(N2699=FİLTRE!$H$6,2,0)+IF(FİLTRE!$H$6="TOPLAM",2,0))
)</f>
        <v/>
      </c>
      <c r="C2699">
        <f>IF(FİLTRE!$M$5="",9,(IF(U2699&gt;=FİLTRE!$M$5,1,0)))</f>
        <v>1</v>
      </c>
      <c r="D2699" s="1">
        <f>IF(FİLTRE!$M$6="",9,(IF('SKT LİSTESİ'!P2699&lt;=FİLTRE!$M$6,1,0)))</f>
        <v>1</v>
      </c>
      <c r="E2699" s="25" t="str">
        <f>IF(I2699="","",(COUNTIFS($L$4:L2699,L2699)))</f>
        <v/>
      </c>
      <c r="F2699" s="13">
        <f>IF(OR(B2699&lt;&gt;2,C2699&lt;&gt;1,D2699&lt;&gt;1,H2699&lt;&gt;1),0,
COUNTIFS($B$4:B2699,2,$C$4:C2699,1,$D$4:D2699,1,$H$4:H2699,1))</f>
        <v>0</v>
      </c>
      <c r="G2699" s="26" t="str">
        <f>IF(I2699="","",(COUNTIF($E$4:E2699,E2699)))</f>
        <v/>
      </c>
      <c r="H2699" s="1">
        <f>IF(AND(J2699="SAYIM",FİLTRE!$H$5="RAFTA",U2699&lt;&gt;0),1,0)+
IF(AND(J2699="İADE DEPO",FİLTRE!$H$5="İADE DEPO"),1,0)+
IF(FİLTRE!$H$5="TÜMÜ",1,0)+
IF(AND(J2699="FİRMA İADE",FİLTRE!$H$5="FİRMA İADE"),1,0)+
IF(AND(J2699="İMHA",FİLTRE!$H$5="İMHA"),1,0)</f>
        <v>1</v>
      </c>
      <c r="I2699" s="99"/>
      <c r="J2699" s="100"/>
      <c r="K2699" s="100"/>
      <c r="L2699" s="101"/>
      <c r="M2699" s="102"/>
      <c r="N2699" s="101"/>
      <c r="O2699" s="99"/>
      <c r="P2699" s="103"/>
      <c r="Q2699" s="104"/>
      <c r="R2699" s="50"/>
      <c r="S2699" s="105"/>
      <c r="T2699" s="106"/>
      <c r="U2699" s="107"/>
      <c r="V2699" s="108"/>
      <c r="W2699" s="107"/>
      <c r="X2699" s="107"/>
      <c r="AA2699" s="107"/>
      <c r="AB2699" s="110"/>
      <c r="AC2699" s="110"/>
      <c r="AE2699" s="105"/>
      <c r="AF2699" s="105"/>
      <c r="AR2699" s="112"/>
    </row>
    <row r="2700" spans="2:44" x14ac:dyDescent="0.25">
      <c r="B2700" s="1" t="str">
        <f>IF(I2700="","",
(IF(N2700=FİLTRE!$H$6,2,0)+IF(FİLTRE!$H$6="TOPLAM",2,0))
)</f>
        <v/>
      </c>
      <c r="C2700">
        <f>IF(FİLTRE!$M$5="",9,(IF(U2700&gt;=FİLTRE!$M$5,1,0)))</f>
        <v>1</v>
      </c>
      <c r="D2700" s="1">
        <f>IF(FİLTRE!$M$6="",9,(IF('SKT LİSTESİ'!P2700&lt;=FİLTRE!$M$6,1,0)))</f>
        <v>1</v>
      </c>
      <c r="E2700" s="25" t="str">
        <f>IF(I2700="","",(COUNTIFS($L$4:L2700,L2700)))</f>
        <v/>
      </c>
      <c r="F2700" s="13">
        <f>IF(OR(B2700&lt;&gt;2,C2700&lt;&gt;1,D2700&lt;&gt;1,H2700&lt;&gt;1),0,
COUNTIFS($B$4:B2700,2,$C$4:C2700,1,$D$4:D2700,1,$H$4:H2700,1))</f>
        <v>0</v>
      </c>
      <c r="G2700" s="26" t="str">
        <f>IF(I2700="","",(COUNTIF($E$4:E2700,E2700)))</f>
        <v/>
      </c>
      <c r="H2700" s="1">
        <f>IF(AND(J2700="SAYIM",FİLTRE!$H$5="RAFTA",U2700&lt;&gt;0),1,0)+
IF(AND(J2700="İADE DEPO",FİLTRE!$H$5="İADE DEPO"),1,0)+
IF(FİLTRE!$H$5="TÜMÜ",1,0)+
IF(AND(J2700="FİRMA İADE",FİLTRE!$H$5="FİRMA İADE"),1,0)+
IF(AND(J2700="İMHA",FİLTRE!$H$5="İMHA"),1,0)</f>
        <v>1</v>
      </c>
      <c r="I2700" s="99"/>
      <c r="J2700" s="100"/>
      <c r="K2700" s="100"/>
      <c r="L2700" s="101"/>
      <c r="M2700" s="102"/>
      <c r="N2700" s="101"/>
      <c r="O2700" s="99"/>
      <c r="P2700" s="103"/>
      <c r="Q2700" s="104"/>
      <c r="R2700" s="50"/>
      <c r="S2700" s="105"/>
      <c r="T2700" s="106"/>
      <c r="U2700" s="107"/>
      <c r="V2700" s="108"/>
      <c r="W2700" s="107"/>
      <c r="X2700" s="107"/>
      <c r="AA2700" s="107"/>
      <c r="AB2700" s="110"/>
      <c r="AC2700" s="110"/>
      <c r="AE2700" s="105"/>
      <c r="AF2700" s="105"/>
      <c r="AR2700" s="112"/>
    </row>
    <row r="2701" spans="2:44" x14ac:dyDescent="0.25">
      <c r="B2701" s="1" t="str">
        <f>IF(I2701="","",
(IF(N2701=FİLTRE!$H$6,2,0)+IF(FİLTRE!$H$6="TOPLAM",2,0))
)</f>
        <v/>
      </c>
      <c r="C2701">
        <f>IF(FİLTRE!$M$5="",9,(IF(U2701&gt;=FİLTRE!$M$5,1,0)))</f>
        <v>1</v>
      </c>
      <c r="D2701" s="1">
        <f>IF(FİLTRE!$M$6="",9,(IF('SKT LİSTESİ'!P2701&lt;=FİLTRE!$M$6,1,0)))</f>
        <v>1</v>
      </c>
      <c r="E2701" s="25" t="str">
        <f>IF(I2701="","",(COUNTIFS($L$4:L2701,L2701)))</f>
        <v/>
      </c>
      <c r="F2701" s="13">
        <f>IF(OR(B2701&lt;&gt;2,C2701&lt;&gt;1,D2701&lt;&gt;1,H2701&lt;&gt;1),0,
COUNTIFS($B$4:B2701,2,$C$4:C2701,1,$D$4:D2701,1,$H$4:H2701,1))</f>
        <v>0</v>
      </c>
      <c r="G2701" s="26" t="str">
        <f>IF(I2701="","",(COUNTIF($E$4:E2701,E2701)))</f>
        <v/>
      </c>
      <c r="H2701" s="1">
        <f>IF(AND(J2701="SAYIM",FİLTRE!$H$5="RAFTA",U2701&lt;&gt;0),1,0)+
IF(AND(J2701="İADE DEPO",FİLTRE!$H$5="İADE DEPO"),1,0)+
IF(FİLTRE!$H$5="TÜMÜ",1,0)+
IF(AND(J2701="FİRMA İADE",FİLTRE!$H$5="FİRMA İADE"),1,0)+
IF(AND(J2701="İMHA",FİLTRE!$H$5="İMHA"),1,0)</f>
        <v>1</v>
      </c>
      <c r="I2701" s="99"/>
      <c r="J2701" s="100"/>
      <c r="K2701" s="100"/>
      <c r="L2701" s="101"/>
      <c r="M2701" s="102"/>
      <c r="N2701" s="101"/>
      <c r="O2701" s="99"/>
      <c r="P2701" s="103"/>
      <c r="Q2701" s="104"/>
      <c r="R2701" s="50"/>
      <c r="S2701" s="105"/>
      <c r="T2701" s="106"/>
      <c r="U2701" s="107"/>
      <c r="V2701" s="108"/>
      <c r="W2701" s="107"/>
      <c r="X2701" s="107"/>
      <c r="AA2701" s="107"/>
      <c r="AB2701" s="110"/>
      <c r="AC2701" s="110"/>
      <c r="AE2701" s="105"/>
      <c r="AF2701" s="105"/>
      <c r="AR2701" s="112"/>
    </row>
    <row r="2702" spans="2:44" x14ac:dyDescent="0.25">
      <c r="B2702" s="1" t="str">
        <f>IF(I2702="","",
(IF(N2702=FİLTRE!$H$6,2,0)+IF(FİLTRE!$H$6="TOPLAM",2,0))
)</f>
        <v/>
      </c>
      <c r="C2702">
        <f>IF(FİLTRE!$M$5="",9,(IF(U2702&gt;=FİLTRE!$M$5,1,0)))</f>
        <v>1</v>
      </c>
      <c r="D2702" s="1">
        <f>IF(FİLTRE!$M$6="",9,(IF('SKT LİSTESİ'!P2702&lt;=FİLTRE!$M$6,1,0)))</f>
        <v>1</v>
      </c>
      <c r="E2702" s="25" t="str">
        <f>IF(I2702="","",(COUNTIFS($L$4:L2702,L2702)))</f>
        <v/>
      </c>
      <c r="F2702" s="13">
        <f>IF(OR(B2702&lt;&gt;2,C2702&lt;&gt;1,D2702&lt;&gt;1,H2702&lt;&gt;1),0,
COUNTIFS($B$4:B2702,2,$C$4:C2702,1,$D$4:D2702,1,$H$4:H2702,1))</f>
        <v>0</v>
      </c>
      <c r="G2702" s="26" t="str">
        <f>IF(I2702="","",(COUNTIF($E$4:E2702,E2702)))</f>
        <v/>
      </c>
      <c r="H2702" s="1">
        <f>IF(AND(J2702="SAYIM",FİLTRE!$H$5="RAFTA",U2702&lt;&gt;0),1,0)+
IF(AND(J2702="İADE DEPO",FİLTRE!$H$5="İADE DEPO"),1,0)+
IF(FİLTRE!$H$5="TÜMÜ",1,0)+
IF(AND(J2702="FİRMA İADE",FİLTRE!$H$5="FİRMA İADE"),1,0)+
IF(AND(J2702="İMHA",FİLTRE!$H$5="İMHA"),1,0)</f>
        <v>1</v>
      </c>
      <c r="I2702" s="99"/>
      <c r="J2702" s="100"/>
      <c r="K2702" s="100"/>
      <c r="L2702" s="101"/>
      <c r="M2702" s="102"/>
      <c r="N2702" s="101"/>
      <c r="O2702" s="99"/>
      <c r="P2702" s="103"/>
      <c r="Q2702" s="104"/>
      <c r="R2702" s="50"/>
      <c r="S2702" s="105"/>
      <c r="T2702" s="106"/>
      <c r="U2702" s="107"/>
      <c r="V2702" s="108"/>
      <c r="W2702" s="107"/>
      <c r="X2702" s="107"/>
      <c r="AA2702" s="107"/>
      <c r="AB2702" s="110"/>
      <c r="AC2702" s="110"/>
      <c r="AE2702" s="105"/>
      <c r="AF2702" s="105"/>
      <c r="AR2702" s="112"/>
    </row>
    <row r="2703" spans="2:44" x14ac:dyDescent="0.25">
      <c r="B2703" s="1" t="str">
        <f>IF(I2703="","",
(IF(N2703=FİLTRE!$H$6,2,0)+IF(FİLTRE!$H$6="TOPLAM",2,0))
)</f>
        <v/>
      </c>
      <c r="C2703">
        <f>IF(FİLTRE!$M$5="",9,(IF(U2703&gt;=FİLTRE!$M$5,1,0)))</f>
        <v>1</v>
      </c>
      <c r="D2703" s="1">
        <f>IF(FİLTRE!$M$6="",9,(IF('SKT LİSTESİ'!P2703&lt;=FİLTRE!$M$6,1,0)))</f>
        <v>1</v>
      </c>
      <c r="E2703" s="25" t="str">
        <f>IF(I2703="","",(COUNTIFS($L$4:L2703,L2703)))</f>
        <v/>
      </c>
      <c r="F2703" s="13">
        <f>IF(OR(B2703&lt;&gt;2,C2703&lt;&gt;1,D2703&lt;&gt;1,H2703&lt;&gt;1),0,
COUNTIFS($B$4:B2703,2,$C$4:C2703,1,$D$4:D2703,1,$H$4:H2703,1))</f>
        <v>0</v>
      </c>
      <c r="G2703" s="26" t="str">
        <f>IF(I2703="","",(COUNTIF($E$4:E2703,E2703)))</f>
        <v/>
      </c>
      <c r="H2703" s="1">
        <f>IF(AND(J2703="SAYIM",FİLTRE!$H$5="RAFTA",U2703&lt;&gt;0),1,0)+
IF(AND(J2703="İADE DEPO",FİLTRE!$H$5="İADE DEPO"),1,0)+
IF(FİLTRE!$H$5="TÜMÜ",1,0)+
IF(AND(J2703="FİRMA İADE",FİLTRE!$H$5="FİRMA İADE"),1,0)+
IF(AND(J2703="İMHA",FİLTRE!$H$5="İMHA"),1,0)</f>
        <v>1</v>
      </c>
      <c r="I2703" s="99"/>
      <c r="J2703" s="100"/>
      <c r="K2703" s="100"/>
      <c r="L2703" s="101"/>
      <c r="M2703" s="102"/>
      <c r="N2703" s="101"/>
      <c r="O2703" s="99"/>
      <c r="P2703" s="103"/>
      <c r="Q2703" s="104"/>
      <c r="R2703" s="50"/>
      <c r="S2703" s="105"/>
      <c r="T2703" s="106"/>
      <c r="U2703" s="107"/>
      <c r="V2703" s="108"/>
      <c r="W2703" s="107"/>
      <c r="X2703" s="107"/>
      <c r="AA2703" s="107"/>
      <c r="AB2703" s="110"/>
      <c r="AC2703" s="110"/>
      <c r="AE2703" s="105"/>
      <c r="AF2703" s="105"/>
      <c r="AR2703" s="112"/>
    </row>
    <row r="2704" spans="2:44" x14ac:dyDescent="0.25">
      <c r="B2704" s="1" t="str">
        <f>IF(I2704="","",
(IF(N2704=FİLTRE!$H$6,2,0)+IF(FİLTRE!$H$6="TOPLAM",2,0))
)</f>
        <v/>
      </c>
      <c r="C2704">
        <f>IF(FİLTRE!$M$5="",9,(IF(U2704&gt;=FİLTRE!$M$5,1,0)))</f>
        <v>1</v>
      </c>
      <c r="D2704" s="1">
        <f>IF(FİLTRE!$M$6="",9,(IF('SKT LİSTESİ'!P2704&lt;=FİLTRE!$M$6,1,0)))</f>
        <v>1</v>
      </c>
      <c r="E2704" s="25" t="str">
        <f>IF(I2704="","",(COUNTIFS($L$4:L2704,L2704)))</f>
        <v/>
      </c>
      <c r="F2704" s="13">
        <f>IF(OR(B2704&lt;&gt;2,C2704&lt;&gt;1,D2704&lt;&gt;1,H2704&lt;&gt;1),0,
COUNTIFS($B$4:B2704,2,$C$4:C2704,1,$D$4:D2704,1,$H$4:H2704,1))</f>
        <v>0</v>
      </c>
      <c r="G2704" s="26" t="str">
        <f>IF(I2704="","",(COUNTIF($E$4:E2704,E2704)))</f>
        <v/>
      </c>
      <c r="H2704" s="1">
        <f>IF(AND(J2704="SAYIM",FİLTRE!$H$5="RAFTA",U2704&lt;&gt;0),1,0)+
IF(AND(J2704="İADE DEPO",FİLTRE!$H$5="İADE DEPO"),1,0)+
IF(FİLTRE!$H$5="TÜMÜ",1,0)+
IF(AND(J2704="FİRMA İADE",FİLTRE!$H$5="FİRMA İADE"),1,0)+
IF(AND(J2704="İMHA",FİLTRE!$H$5="İMHA"),1,0)</f>
        <v>1</v>
      </c>
      <c r="I2704" s="99"/>
      <c r="J2704" s="100"/>
      <c r="K2704" s="100"/>
      <c r="L2704" s="101"/>
      <c r="M2704" s="102"/>
      <c r="N2704" s="101"/>
      <c r="O2704" s="99"/>
      <c r="P2704" s="103"/>
      <c r="Q2704" s="104"/>
      <c r="R2704" s="50"/>
      <c r="S2704" s="105"/>
      <c r="T2704" s="106"/>
      <c r="U2704" s="107"/>
      <c r="V2704" s="108"/>
      <c r="W2704" s="107"/>
      <c r="X2704" s="107"/>
      <c r="AA2704" s="107"/>
      <c r="AB2704" s="110"/>
      <c r="AC2704" s="110"/>
      <c r="AE2704" s="105"/>
      <c r="AF2704" s="105"/>
      <c r="AR2704" s="112"/>
    </row>
    <row r="2705" spans="2:44" x14ac:dyDescent="0.25">
      <c r="B2705" s="1" t="str">
        <f>IF(I2705="","",
(IF(N2705=FİLTRE!$H$6,2,0)+IF(FİLTRE!$H$6="TOPLAM",2,0))
)</f>
        <v/>
      </c>
      <c r="C2705">
        <f>IF(FİLTRE!$M$5="",9,(IF(U2705&gt;=FİLTRE!$M$5,1,0)))</f>
        <v>1</v>
      </c>
      <c r="D2705" s="1">
        <f>IF(FİLTRE!$M$6="",9,(IF('SKT LİSTESİ'!P2705&lt;=FİLTRE!$M$6,1,0)))</f>
        <v>1</v>
      </c>
      <c r="E2705" s="25" t="str">
        <f>IF(I2705="","",(COUNTIFS($L$4:L2705,L2705)))</f>
        <v/>
      </c>
      <c r="F2705" s="13">
        <f>IF(OR(B2705&lt;&gt;2,C2705&lt;&gt;1,D2705&lt;&gt;1,H2705&lt;&gt;1),0,
COUNTIFS($B$4:B2705,2,$C$4:C2705,1,$D$4:D2705,1,$H$4:H2705,1))</f>
        <v>0</v>
      </c>
      <c r="G2705" s="26" t="str">
        <f>IF(I2705="","",(COUNTIF($E$4:E2705,E2705)))</f>
        <v/>
      </c>
      <c r="H2705" s="1">
        <f>IF(AND(J2705="SAYIM",FİLTRE!$H$5="RAFTA",U2705&lt;&gt;0),1,0)+
IF(AND(J2705="İADE DEPO",FİLTRE!$H$5="İADE DEPO"),1,0)+
IF(FİLTRE!$H$5="TÜMÜ",1,0)+
IF(AND(J2705="FİRMA İADE",FİLTRE!$H$5="FİRMA İADE"),1,0)+
IF(AND(J2705="İMHA",FİLTRE!$H$5="İMHA"),1,0)</f>
        <v>1</v>
      </c>
      <c r="I2705" s="99"/>
      <c r="J2705" s="100"/>
      <c r="K2705" s="100"/>
      <c r="L2705" s="101"/>
      <c r="M2705" s="102"/>
      <c r="N2705" s="101"/>
      <c r="O2705" s="99"/>
      <c r="P2705" s="103"/>
      <c r="Q2705" s="104"/>
      <c r="R2705" s="50"/>
      <c r="S2705" s="105"/>
      <c r="T2705" s="106"/>
      <c r="U2705" s="107"/>
      <c r="V2705" s="108"/>
      <c r="W2705" s="107"/>
      <c r="X2705" s="107"/>
      <c r="AA2705" s="107"/>
      <c r="AB2705" s="110"/>
      <c r="AC2705" s="110"/>
      <c r="AE2705" s="105"/>
      <c r="AF2705" s="105"/>
      <c r="AR2705" s="112"/>
    </row>
    <row r="2706" spans="2:44" x14ac:dyDescent="0.25">
      <c r="B2706" s="1" t="str">
        <f>IF(I2706="","",
(IF(N2706=FİLTRE!$H$6,2,0)+IF(FİLTRE!$H$6="TOPLAM",2,0))
)</f>
        <v/>
      </c>
      <c r="C2706">
        <f>IF(FİLTRE!$M$5="",9,(IF(U2706&gt;=FİLTRE!$M$5,1,0)))</f>
        <v>1</v>
      </c>
      <c r="D2706" s="1">
        <f>IF(FİLTRE!$M$6="",9,(IF('SKT LİSTESİ'!P2706&lt;=FİLTRE!$M$6,1,0)))</f>
        <v>1</v>
      </c>
      <c r="E2706" s="25" t="str">
        <f>IF(I2706="","",(COUNTIFS($L$4:L2706,L2706)))</f>
        <v/>
      </c>
      <c r="F2706" s="13">
        <f>IF(OR(B2706&lt;&gt;2,C2706&lt;&gt;1,D2706&lt;&gt;1,H2706&lt;&gt;1),0,
COUNTIFS($B$4:B2706,2,$C$4:C2706,1,$D$4:D2706,1,$H$4:H2706,1))</f>
        <v>0</v>
      </c>
      <c r="G2706" s="26" t="str">
        <f>IF(I2706="","",(COUNTIF($E$4:E2706,E2706)))</f>
        <v/>
      </c>
      <c r="H2706" s="1">
        <f>IF(AND(J2706="SAYIM",FİLTRE!$H$5="RAFTA",U2706&lt;&gt;0),1,0)+
IF(AND(J2706="İADE DEPO",FİLTRE!$H$5="İADE DEPO"),1,0)+
IF(FİLTRE!$H$5="TÜMÜ",1,0)+
IF(AND(J2706="FİRMA İADE",FİLTRE!$H$5="FİRMA İADE"),1,0)+
IF(AND(J2706="İMHA",FİLTRE!$H$5="İMHA"),1,0)</f>
        <v>1</v>
      </c>
      <c r="I2706" s="99"/>
      <c r="J2706" s="100"/>
      <c r="K2706" s="100"/>
      <c r="L2706" s="101"/>
      <c r="M2706" s="102"/>
      <c r="N2706" s="101"/>
      <c r="O2706" s="99"/>
      <c r="P2706" s="103"/>
      <c r="Q2706" s="104"/>
      <c r="R2706" s="50"/>
      <c r="S2706" s="105"/>
      <c r="T2706" s="106"/>
      <c r="U2706" s="107"/>
      <c r="V2706" s="108"/>
      <c r="W2706" s="107"/>
      <c r="X2706" s="107"/>
      <c r="AA2706" s="107"/>
      <c r="AB2706" s="110"/>
      <c r="AC2706" s="110"/>
      <c r="AE2706" s="105"/>
      <c r="AF2706" s="105"/>
      <c r="AR2706" s="112"/>
    </row>
    <row r="2707" spans="2:44" x14ac:dyDescent="0.25">
      <c r="B2707" s="1" t="str">
        <f>IF(I2707="","",
(IF(N2707=FİLTRE!$H$6,2,0)+IF(FİLTRE!$H$6="TOPLAM",2,0))
)</f>
        <v/>
      </c>
      <c r="C2707">
        <f>IF(FİLTRE!$M$5="",9,(IF(U2707&gt;=FİLTRE!$M$5,1,0)))</f>
        <v>1</v>
      </c>
      <c r="D2707" s="1">
        <f>IF(FİLTRE!$M$6="",9,(IF('SKT LİSTESİ'!P2707&lt;=FİLTRE!$M$6,1,0)))</f>
        <v>1</v>
      </c>
      <c r="E2707" s="25" t="str">
        <f>IF(I2707="","",(COUNTIFS($L$4:L2707,L2707)))</f>
        <v/>
      </c>
      <c r="F2707" s="13">
        <f>IF(OR(B2707&lt;&gt;2,C2707&lt;&gt;1,D2707&lt;&gt;1,H2707&lt;&gt;1),0,
COUNTIFS($B$4:B2707,2,$C$4:C2707,1,$D$4:D2707,1,$H$4:H2707,1))</f>
        <v>0</v>
      </c>
      <c r="G2707" s="26" t="str">
        <f>IF(I2707="","",(COUNTIF($E$4:E2707,E2707)))</f>
        <v/>
      </c>
      <c r="H2707" s="1">
        <f>IF(AND(J2707="SAYIM",FİLTRE!$H$5="RAFTA",U2707&lt;&gt;0),1,0)+
IF(AND(J2707="İADE DEPO",FİLTRE!$H$5="İADE DEPO"),1,0)+
IF(FİLTRE!$H$5="TÜMÜ",1,0)+
IF(AND(J2707="FİRMA İADE",FİLTRE!$H$5="FİRMA İADE"),1,0)+
IF(AND(J2707="İMHA",FİLTRE!$H$5="İMHA"),1,0)</f>
        <v>1</v>
      </c>
      <c r="I2707" s="99"/>
      <c r="J2707" s="100"/>
      <c r="K2707" s="100"/>
      <c r="L2707" s="101"/>
      <c r="M2707" s="102"/>
      <c r="N2707" s="101"/>
      <c r="O2707" s="99"/>
      <c r="P2707" s="103"/>
      <c r="Q2707" s="104"/>
      <c r="R2707" s="50"/>
      <c r="S2707" s="105"/>
      <c r="T2707" s="106"/>
      <c r="U2707" s="107"/>
      <c r="V2707" s="108"/>
      <c r="W2707" s="107"/>
      <c r="X2707" s="107"/>
      <c r="AA2707" s="107"/>
      <c r="AB2707" s="110"/>
      <c r="AC2707" s="110"/>
      <c r="AE2707" s="105"/>
      <c r="AF2707" s="105"/>
      <c r="AR2707" s="112"/>
    </row>
    <row r="2708" spans="2:44" x14ac:dyDescent="0.25">
      <c r="B2708" s="1" t="str">
        <f>IF(I2708="","",
(IF(N2708=FİLTRE!$H$6,2,0)+IF(FİLTRE!$H$6="TOPLAM",2,0))
)</f>
        <v/>
      </c>
      <c r="C2708">
        <f>IF(FİLTRE!$M$5="",9,(IF(U2708&gt;=FİLTRE!$M$5,1,0)))</f>
        <v>1</v>
      </c>
      <c r="D2708" s="1">
        <f>IF(FİLTRE!$M$6="",9,(IF('SKT LİSTESİ'!P2708&lt;=FİLTRE!$M$6,1,0)))</f>
        <v>1</v>
      </c>
      <c r="E2708" s="25" t="str">
        <f>IF(I2708="","",(COUNTIFS($L$4:L2708,L2708)))</f>
        <v/>
      </c>
      <c r="F2708" s="13">
        <f>IF(OR(B2708&lt;&gt;2,C2708&lt;&gt;1,D2708&lt;&gt;1,H2708&lt;&gt;1),0,
COUNTIFS($B$4:B2708,2,$C$4:C2708,1,$D$4:D2708,1,$H$4:H2708,1))</f>
        <v>0</v>
      </c>
      <c r="G2708" s="26" t="str">
        <f>IF(I2708="","",(COUNTIF($E$4:E2708,E2708)))</f>
        <v/>
      </c>
      <c r="H2708" s="1">
        <f>IF(AND(J2708="SAYIM",FİLTRE!$H$5="RAFTA",U2708&lt;&gt;0),1,0)+
IF(AND(J2708="İADE DEPO",FİLTRE!$H$5="İADE DEPO"),1,0)+
IF(FİLTRE!$H$5="TÜMÜ",1,0)+
IF(AND(J2708="FİRMA İADE",FİLTRE!$H$5="FİRMA İADE"),1,0)+
IF(AND(J2708="İMHA",FİLTRE!$H$5="İMHA"),1,0)</f>
        <v>1</v>
      </c>
      <c r="I2708" s="99"/>
      <c r="J2708" s="100"/>
      <c r="K2708" s="100"/>
      <c r="L2708" s="101"/>
      <c r="M2708" s="102"/>
      <c r="N2708" s="101"/>
      <c r="O2708" s="99"/>
      <c r="P2708" s="103"/>
      <c r="Q2708" s="104"/>
      <c r="R2708" s="50"/>
      <c r="S2708" s="105"/>
      <c r="T2708" s="106"/>
      <c r="U2708" s="107"/>
      <c r="V2708" s="108"/>
      <c r="W2708" s="107"/>
      <c r="X2708" s="107"/>
      <c r="AA2708" s="107"/>
      <c r="AB2708" s="110"/>
      <c r="AC2708" s="110"/>
      <c r="AE2708" s="105"/>
      <c r="AF2708" s="105"/>
      <c r="AR2708" s="112"/>
    </row>
    <row r="2709" spans="2:44" x14ac:dyDescent="0.25">
      <c r="B2709" s="1" t="str">
        <f>IF(I2709="","",
(IF(N2709=FİLTRE!$H$6,2,0)+IF(FİLTRE!$H$6="TOPLAM",2,0))
)</f>
        <v/>
      </c>
      <c r="C2709">
        <f>IF(FİLTRE!$M$5="",9,(IF(U2709&gt;=FİLTRE!$M$5,1,0)))</f>
        <v>1</v>
      </c>
      <c r="D2709" s="1">
        <f>IF(FİLTRE!$M$6="",9,(IF('SKT LİSTESİ'!P2709&lt;=FİLTRE!$M$6,1,0)))</f>
        <v>1</v>
      </c>
      <c r="E2709" s="25" t="str">
        <f>IF(I2709="","",(COUNTIFS($L$4:L2709,L2709)))</f>
        <v/>
      </c>
      <c r="F2709" s="13">
        <f>IF(OR(B2709&lt;&gt;2,C2709&lt;&gt;1,D2709&lt;&gt;1,H2709&lt;&gt;1),0,
COUNTIFS($B$4:B2709,2,$C$4:C2709,1,$D$4:D2709,1,$H$4:H2709,1))</f>
        <v>0</v>
      </c>
      <c r="G2709" s="26" t="str">
        <f>IF(I2709="","",(COUNTIF($E$4:E2709,E2709)))</f>
        <v/>
      </c>
      <c r="H2709" s="1">
        <f>IF(AND(J2709="SAYIM",FİLTRE!$H$5="RAFTA",U2709&lt;&gt;0),1,0)+
IF(AND(J2709="İADE DEPO",FİLTRE!$H$5="İADE DEPO"),1,0)+
IF(FİLTRE!$H$5="TÜMÜ",1,0)+
IF(AND(J2709="FİRMA İADE",FİLTRE!$H$5="FİRMA İADE"),1,0)+
IF(AND(J2709="İMHA",FİLTRE!$H$5="İMHA"),1,0)</f>
        <v>1</v>
      </c>
      <c r="I2709" s="99"/>
      <c r="J2709" s="100"/>
      <c r="K2709" s="100"/>
      <c r="L2709" s="101"/>
      <c r="M2709" s="102"/>
      <c r="N2709" s="101"/>
      <c r="O2709" s="99"/>
      <c r="P2709" s="103"/>
      <c r="Q2709" s="104"/>
      <c r="R2709" s="50"/>
      <c r="S2709" s="105"/>
      <c r="T2709" s="106"/>
      <c r="U2709" s="107"/>
      <c r="V2709" s="108"/>
      <c r="W2709" s="107"/>
      <c r="X2709" s="107"/>
      <c r="AA2709" s="107"/>
      <c r="AB2709" s="110"/>
      <c r="AC2709" s="110"/>
      <c r="AE2709" s="105"/>
      <c r="AF2709" s="105"/>
      <c r="AR2709" s="112"/>
    </row>
    <row r="2710" spans="2:44" x14ac:dyDescent="0.25">
      <c r="B2710" s="1" t="str">
        <f>IF(I2710="","",
(IF(N2710=FİLTRE!$H$6,2,0)+IF(FİLTRE!$H$6="TOPLAM",2,0))
)</f>
        <v/>
      </c>
      <c r="C2710">
        <f>IF(FİLTRE!$M$5="",9,(IF(U2710&gt;=FİLTRE!$M$5,1,0)))</f>
        <v>1</v>
      </c>
      <c r="D2710" s="1">
        <f>IF(FİLTRE!$M$6="",9,(IF('SKT LİSTESİ'!P2710&lt;=FİLTRE!$M$6,1,0)))</f>
        <v>1</v>
      </c>
      <c r="E2710" s="25" t="str">
        <f>IF(I2710="","",(COUNTIFS($L$4:L2710,L2710)))</f>
        <v/>
      </c>
      <c r="F2710" s="13">
        <f>IF(OR(B2710&lt;&gt;2,C2710&lt;&gt;1,D2710&lt;&gt;1,H2710&lt;&gt;1),0,
COUNTIFS($B$4:B2710,2,$C$4:C2710,1,$D$4:D2710,1,$H$4:H2710,1))</f>
        <v>0</v>
      </c>
      <c r="G2710" s="26" t="str">
        <f>IF(I2710="","",(COUNTIF($E$4:E2710,E2710)))</f>
        <v/>
      </c>
      <c r="H2710" s="1">
        <f>IF(AND(J2710="SAYIM",FİLTRE!$H$5="RAFTA",U2710&lt;&gt;0),1,0)+
IF(AND(J2710="İADE DEPO",FİLTRE!$H$5="İADE DEPO"),1,0)+
IF(FİLTRE!$H$5="TÜMÜ",1,0)+
IF(AND(J2710="FİRMA İADE",FİLTRE!$H$5="FİRMA İADE"),1,0)+
IF(AND(J2710="İMHA",FİLTRE!$H$5="İMHA"),1,0)</f>
        <v>1</v>
      </c>
      <c r="I2710" s="99"/>
      <c r="J2710" s="100"/>
      <c r="K2710" s="100"/>
      <c r="L2710" s="101"/>
      <c r="M2710" s="102"/>
      <c r="N2710" s="101"/>
      <c r="O2710" s="99"/>
      <c r="P2710" s="103"/>
      <c r="Q2710" s="104"/>
      <c r="R2710" s="50"/>
      <c r="S2710" s="105"/>
      <c r="T2710" s="106"/>
      <c r="U2710" s="107"/>
      <c r="V2710" s="108"/>
      <c r="W2710" s="107"/>
      <c r="X2710" s="107"/>
      <c r="AA2710" s="107"/>
      <c r="AB2710" s="110"/>
      <c r="AC2710" s="110"/>
      <c r="AE2710" s="105"/>
      <c r="AF2710" s="105"/>
      <c r="AR2710" s="112"/>
    </row>
    <row r="2711" spans="2:44" x14ac:dyDescent="0.25">
      <c r="B2711" s="1" t="str">
        <f>IF(I2711="","",
(IF(N2711=FİLTRE!$H$6,2,0)+IF(FİLTRE!$H$6="TOPLAM",2,0))
)</f>
        <v/>
      </c>
      <c r="C2711">
        <f>IF(FİLTRE!$M$5="",9,(IF(U2711&gt;=FİLTRE!$M$5,1,0)))</f>
        <v>1</v>
      </c>
      <c r="D2711" s="1">
        <f>IF(FİLTRE!$M$6="",9,(IF('SKT LİSTESİ'!P2711&lt;=FİLTRE!$M$6,1,0)))</f>
        <v>1</v>
      </c>
      <c r="E2711" s="25" t="str">
        <f>IF(I2711="","",(COUNTIFS($L$4:L2711,L2711)))</f>
        <v/>
      </c>
      <c r="F2711" s="13">
        <f>IF(OR(B2711&lt;&gt;2,C2711&lt;&gt;1,D2711&lt;&gt;1,H2711&lt;&gt;1),0,
COUNTIFS($B$4:B2711,2,$C$4:C2711,1,$D$4:D2711,1,$H$4:H2711,1))</f>
        <v>0</v>
      </c>
      <c r="G2711" s="26" t="str">
        <f>IF(I2711="","",(COUNTIF($E$4:E2711,E2711)))</f>
        <v/>
      </c>
      <c r="H2711" s="1">
        <f>IF(AND(J2711="SAYIM",FİLTRE!$H$5="RAFTA",U2711&lt;&gt;0),1,0)+
IF(AND(J2711="İADE DEPO",FİLTRE!$H$5="İADE DEPO"),1,0)+
IF(FİLTRE!$H$5="TÜMÜ",1,0)+
IF(AND(J2711="FİRMA İADE",FİLTRE!$H$5="FİRMA İADE"),1,0)+
IF(AND(J2711="İMHA",FİLTRE!$H$5="İMHA"),1,0)</f>
        <v>1</v>
      </c>
      <c r="I2711" s="99"/>
      <c r="J2711" s="100"/>
      <c r="K2711" s="100"/>
      <c r="L2711" s="101"/>
      <c r="M2711" s="102"/>
      <c r="N2711" s="101"/>
      <c r="O2711" s="99"/>
      <c r="P2711" s="103"/>
      <c r="Q2711" s="104"/>
      <c r="R2711" s="50"/>
      <c r="S2711" s="105"/>
      <c r="T2711" s="106"/>
      <c r="U2711" s="107"/>
      <c r="V2711" s="108"/>
      <c r="W2711" s="107"/>
      <c r="X2711" s="107"/>
      <c r="AA2711" s="107"/>
      <c r="AB2711" s="110"/>
      <c r="AC2711" s="110"/>
      <c r="AE2711" s="105"/>
      <c r="AF2711" s="105"/>
      <c r="AR2711" s="112"/>
    </row>
    <row r="2712" spans="2:44" x14ac:dyDescent="0.25">
      <c r="B2712" s="1" t="str">
        <f>IF(I2712="","",
(IF(N2712=FİLTRE!$H$6,2,0)+IF(FİLTRE!$H$6="TOPLAM",2,0))
)</f>
        <v/>
      </c>
      <c r="C2712">
        <f>IF(FİLTRE!$M$5="",9,(IF(U2712&gt;=FİLTRE!$M$5,1,0)))</f>
        <v>1</v>
      </c>
      <c r="D2712" s="1">
        <f>IF(FİLTRE!$M$6="",9,(IF('SKT LİSTESİ'!P2712&lt;=FİLTRE!$M$6,1,0)))</f>
        <v>1</v>
      </c>
      <c r="E2712" s="25" t="str">
        <f>IF(I2712="","",(COUNTIFS($L$4:L2712,L2712)))</f>
        <v/>
      </c>
      <c r="F2712" s="13">
        <f>IF(OR(B2712&lt;&gt;2,C2712&lt;&gt;1,D2712&lt;&gt;1,H2712&lt;&gt;1),0,
COUNTIFS($B$4:B2712,2,$C$4:C2712,1,$D$4:D2712,1,$H$4:H2712,1))</f>
        <v>0</v>
      </c>
      <c r="G2712" s="26" t="str">
        <f>IF(I2712="","",(COUNTIF($E$4:E2712,E2712)))</f>
        <v/>
      </c>
      <c r="H2712" s="1">
        <f>IF(AND(J2712="SAYIM",FİLTRE!$H$5="RAFTA",U2712&lt;&gt;0),1,0)+
IF(AND(J2712="İADE DEPO",FİLTRE!$H$5="İADE DEPO"),1,0)+
IF(FİLTRE!$H$5="TÜMÜ",1,0)+
IF(AND(J2712="FİRMA İADE",FİLTRE!$H$5="FİRMA İADE"),1,0)+
IF(AND(J2712="İMHA",FİLTRE!$H$5="İMHA"),1,0)</f>
        <v>1</v>
      </c>
      <c r="I2712" s="99"/>
      <c r="J2712" s="100"/>
      <c r="K2712" s="100"/>
      <c r="L2712" s="101"/>
      <c r="M2712" s="102"/>
      <c r="N2712" s="101"/>
      <c r="O2712" s="99"/>
      <c r="P2712" s="103"/>
      <c r="Q2712" s="104"/>
      <c r="R2712" s="50"/>
      <c r="S2712" s="105"/>
      <c r="T2712" s="106"/>
      <c r="U2712" s="107"/>
      <c r="V2712" s="108"/>
      <c r="W2712" s="107"/>
      <c r="X2712" s="107"/>
      <c r="AA2712" s="107"/>
      <c r="AB2712" s="110"/>
      <c r="AC2712" s="110"/>
      <c r="AE2712" s="105"/>
      <c r="AF2712" s="105"/>
      <c r="AR2712" s="112"/>
    </row>
    <row r="2713" spans="2:44" x14ac:dyDescent="0.25">
      <c r="B2713" s="1" t="str">
        <f>IF(I2713="","",
(IF(N2713=FİLTRE!$H$6,2,0)+IF(FİLTRE!$H$6="TOPLAM",2,0))
)</f>
        <v/>
      </c>
      <c r="C2713">
        <f>IF(FİLTRE!$M$5="",9,(IF(U2713&gt;=FİLTRE!$M$5,1,0)))</f>
        <v>1</v>
      </c>
      <c r="D2713" s="1">
        <f>IF(FİLTRE!$M$6="",9,(IF('SKT LİSTESİ'!P2713&lt;=FİLTRE!$M$6,1,0)))</f>
        <v>1</v>
      </c>
      <c r="E2713" s="25" t="str">
        <f>IF(I2713="","",(COUNTIFS($L$4:L2713,L2713)))</f>
        <v/>
      </c>
      <c r="F2713" s="13">
        <f>IF(OR(B2713&lt;&gt;2,C2713&lt;&gt;1,D2713&lt;&gt;1,H2713&lt;&gt;1),0,
COUNTIFS($B$4:B2713,2,$C$4:C2713,1,$D$4:D2713,1,$H$4:H2713,1))</f>
        <v>0</v>
      </c>
      <c r="G2713" s="26" t="str">
        <f>IF(I2713="","",(COUNTIF($E$4:E2713,E2713)))</f>
        <v/>
      </c>
      <c r="H2713" s="1">
        <f>IF(AND(J2713="SAYIM",FİLTRE!$H$5="RAFTA",U2713&lt;&gt;0),1,0)+
IF(AND(J2713="İADE DEPO",FİLTRE!$H$5="İADE DEPO"),1,0)+
IF(FİLTRE!$H$5="TÜMÜ",1,0)+
IF(AND(J2713="FİRMA İADE",FİLTRE!$H$5="FİRMA İADE"),1,0)+
IF(AND(J2713="İMHA",FİLTRE!$H$5="İMHA"),1,0)</f>
        <v>1</v>
      </c>
      <c r="I2713" s="99"/>
      <c r="J2713" s="100"/>
      <c r="K2713" s="100"/>
      <c r="L2713" s="101"/>
      <c r="M2713" s="102"/>
      <c r="N2713" s="101"/>
      <c r="O2713" s="99"/>
      <c r="P2713" s="103"/>
      <c r="Q2713" s="104"/>
      <c r="R2713" s="50"/>
      <c r="S2713" s="105"/>
      <c r="T2713" s="106"/>
      <c r="U2713" s="107"/>
      <c r="V2713" s="108"/>
      <c r="W2713" s="107"/>
      <c r="X2713" s="107"/>
      <c r="AA2713" s="107"/>
      <c r="AB2713" s="110"/>
      <c r="AC2713" s="110"/>
      <c r="AE2713" s="105"/>
      <c r="AF2713" s="105"/>
      <c r="AR2713" s="112"/>
    </row>
    <row r="2714" spans="2:44" x14ac:dyDescent="0.25">
      <c r="B2714" s="1" t="str">
        <f>IF(I2714="","",
(IF(N2714=FİLTRE!$H$6,2,0)+IF(FİLTRE!$H$6="TOPLAM",2,0))
)</f>
        <v/>
      </c>
      <c r="C2714">
        <f>IF(FİLTRE!$M$5="",9,(IF(U2714&gt;=FİLTRE!$M$5,1,0)))</f>
        <v>1</v>
      </c>
      <c r="D2714" s="1">
        <f>IF(FİLTRE!$M$6="",9,(IF('SKT LİSTESİ'!P2714&lt;=FİLTRE!$M$6,1,0)))</f>
        <v>1</v>
      </c>
      <c r="E2714" s="25" t="str">
        <f>IF(I2714="","",(COUNTIFS($L$4:L2714,L2714)))</f>
        <v/>
      </c>
      <c r="F2714" s="13">
        <f>IF(OR(B2714&lt;&gt;2,C2714&lt;&gt;1,D2714&lt;&gt;1,H2714&lt;&gt;1),0,
COUNTIFS($B$4:B2714,2,$C$4:C2714,1,$D$4:D2714,1,$H$4:H2714,1))</f>
        <v>0</v>
      </c>
      <c r="G2714" s="26" t="str">
        <f>IF(I2714="","",(COUNTIF($E$4:E2714,E2714)))</f>
        <v/>
      </c>
      <c r="H2714" s="1">
        <f>IF(AND(J2714="SAYIM",FİLTRE!$H$5="RAFTA",U2714&lt;&gt;0),1,0)+
IF(AND(J2714="İADE DEPO",FİLTRE!$H$5="İADE DEPO"),1,0)+
IF(FİLTRE!$H$5="TÜMÜ",1,0)+
IF(AND(J2714="FİRMA İADE",FİLTRE!$H$5="FİRMA İADE"),1,0)+
IF(AND(J2714="İMHA",FİLTRE!$H$5="İMHA"),1,0)</f>
        <v>1</v>
      </c>
      <c r="I2714" s="99"/>
      <c r="J2714" s="100"/>
      <c r="K2714" s="100"/>
      <c r="L2714" s="101"/>
      <c r="M2714" s="102"/>
      <c r="N2714" s="101"/>
      <c r="O2714" s="99"/>
      <c r="P2714" s="103"/>
      <c r="Q2714" s="104"/>
      <c r="R2714" s="50"/>
      <c r="S2714" s="105"/>
      <c r="T2714" s="106"/>
      <c r="U2714" s="107"/>
      <c r="V2714" s="108"/>
      <c r="W2714" s="107"/>
      <c r="X2714" s="107"/>
      <c r="AA2714" s="107"/>
      <c r="AB2714" s="110"/>
      <c r="AC2714" s="110"/>
      <c r="AE2714" s="105"/>
      <c r="AF2714" s="105"/>
      <c r="AR2714" s="112"/>
    </row>
    <row r="2715" spans="2:44" x14ac:dyDescent="0.25">
      <c r="B2715" s="1" t="str">
        <f>IF(I2715="","",
(IF(N2715=FİLTRE!$H$6,2,0)+IF(FİLTRE!$H$6="TOPLAM",2,0))
)</f>
        <v/>
      </c>
      <c r="C2715">
        <f>IF(FİLTRE!$M$5="",9,(IF(U2715&gt;=FİLTRE!$M$5,1,0)))</f>
        <v>1</v>
      </c>
      <c r="D2715" s="1">
        <f>IF(FİLTRE!$M$6="",9,(IF('SKT LİSTESİ'!P2715&lt;=FİLTRE!$M$6,1,0)))</f>
        <v>1</v>
      </c>
      <c r="E2715" s="25" t="str">
        <f>IF(I2715="","",(COUNTIFS($L$4:L2715,L2715)))</f>
        <v/>
      </c>
      <c r="F2715" s="13">
        <f>IF(OR(B2715&lt;&gt;2,C2715&lt;&gt;1,D2715&lt;&gt;1,H2715&lt;&gt;1),0,
COUNTIFS($B$4:B2715,2,$C$4:C2715,1,$D$4:D2715,1,$H$4:H2715,1))</f>
        <v>0</v>
      </c>
      <c r="G2715" s="26" t="str">
        <f>IF(I2715="","",(COUNTIF($E$4:E2715,E2715)))</f>
        <v/>
      </c>
      <c r="H2715" s="1">
        <f>IF(AND(J2715="SAYIM",FİLTRE!$H$5="RAFTA",U2715&lt;&gt;0),1,0)+
IF(AND(J2715="İADE DEPO",FİLTRE!$H$5="İADE DEPO"),1,0)+
IF(FİLTRE!$H$5="TÜMÜ",1,0)+
IF(AND(J2715="FİRMA İADE",FİLTRE!$H$5="FİRMA İADE"),1,0)+
IF(AND(J2715="İMHA",FİLTRE!$H$5="İMHA"),1,0)</f>
        <v>1</v>
      </c>
      <c r="I2715" s="99"/>
      <c r="J2715" s="100"/>
      <c r="K2715" s="100"/>
      <c r="L2715" s="101"/>
      <c r="M2715" s="102"/>
      <c r="N2715" s="101"/>
      <c r="O2715" s="99"/>
      <c r="P2715" s="103"/>
      <c r="Q2715" s="104"/>
      <c r="R2715" s="50"/>
      <c r="S2715" s="105"/>
      <c r="T2715" s="106"/>
      <c r="U2715" s="107"/>
      <c r="V2715" s="108"/>
      <c r="W2715" s="107"/>
      <c r="X2715" s="107"/>
      <c r="AA2715" s="107"/>
      <c r="AB2715" s="110"/>
      <c r="AC2715" s="110"/>
      <c r="AE2715" s="105"/>
      <c r="AF2715" s="105"/>
      <c r="AR2715" s="112"/>
    </row>
    <row r="2716" spans="2:44" x14ac:dyDescent="0.25">
      <c r="B2716" s="1" t="str">
        <f>IF(I2716="","",
(IF(N2716=FİLTRE!$H$6,2,0)+IF(FİLTRE!$H$6="TOPLAM",2,0))
)</f>
        <v/>
      </c>
      <c r="C2716">
        <f>IF(FİLTRE!$M$5="",9,(IF(U2716&gt;=FİLTRE!$M$5,1,0)))</f>
        <v>1</v>
      </c>
      <c r="D2716" s="1">
        <f>IF(FİLTRE!$M$6="",9,(IF('SKT LİSTESİ'!P2716&lt;=FİLTRE!$M$6,1,0)))</f>
        <v>1</v>
      </c>
      <c r="E2716" s="25" t="str">
        <f>IF(I2716="","",(COUNTIFS($L$4:L2716,L2716)))</f>
        <v/>
      </c>
      <c r="F2716" s="13">
        <f>IF(OR(B2716&lt;&gt;2,C2716&lt;&gt;1,D2716&lt;&gt;1,H2716&lt;&gt;1),0,
COUNTIFS($B$4:B2716,2,$C$4:C2716,1,$D$4:D2716,1,$H$4:H2716,1))</f>
        <v>0</v>
      </c>
      <c r="G2716" s="26" t="str">
        <f>IF(I2716="","",(COUNTIF($E$4:E2716,E2716)))</f>
        <v/>
      </c>
      <c r="H2716" s="1">
        <f>IF(AND(J2716="SAYIM",FİLTRE!$H$5="RAFTA",U2716&lt;&gt;0),1,0)+
IF(AND(J2716="İADE DEPO",FİLTRE!$H$5="İADE DEPO"),1,0)+
IF(FİLTRE!$H$5="TÜMÜ",1,0)+
IF(AND(J2716="FİRMA İADE",FİLTRE!$H$5="FİRMA İADE"),1,0)+
IF(AND(J2716="İMHA",FİLTRE!$H$5="İMHA"),1,0)</f>
        <v>1</v>
      </c>
      <c r="I2716" s="99"/>
      <c r="J2716" s="100"/>
      <c r="K2716" s="100"/>
      <c r="L2716" s="101"/>
      <c r="M2716" s="102"/>
      <c r="N2716" s="101"/>
      <c r="O2716" s="99"/>
      <c r="P2716" s="103"/>
      <c r="Q2716" s="104"/>
      <c r="R2716" s="50"/>
      <c r="S2716" s="105"/>
      <c r="T2716" s="106"/>
      <c r="U2716" s="107"/>
      <c r="V2716" s="108"/>
      <c r="W2716" s="107"/>
      <c r="X2716" s="107"/>
      <c r="AA2716" s="107"/>
      <c r="AB2716" s="110"/>
      <c r="AC2716" s="110"/>
      <c r="AE2716" s="105"/>
      <c r="AF2716" s="105"/>
      <c r="AR2716" s="112"/>
    </row>
    <row r="2717" spans="2:44" x14ac:dyDescent="0.25">
      <c r="B2717" s="1" t="str">
        <f>IF(I2717="","",
(IF(N2717=FİLTRE!$H$6,2,0)+IF(FİLTRE!$H$6="TOPLAM",2,0))
)</f>
        <v/>
      </c>
      <c r="C2717">
        <f>IF(FİLTRE!$M$5="",9,(IF(U2717&gt;=FİLTRE!$M$5,1,0)))</f>
        <v>1</v>
      </c>
      <c r="D2717" s="1">
        <f>IF(FİLTRE!$M$6="",9,(IF('SKT LİSTESİ'!P2717&lt;=FİLTRE!$M$6,1,0)))</f>
        <v>1</v>
      </c>
      <c r="E2717" s="25" t="str">
        <f>IF(I2717="","",(COUNTIFS($L$4:L2717,L2717)))</f>
        <v/>
      </c>
      <c r="F2717" s="13">
        <f>IF(OR(B2717&lt;&gt;2,C2717&lt;&gt;1,D2717&lt;&gt;1,H2717&lt;&gt;1),0,
COUNTIFS($B$4:B2717,2,$C$4:C2717,1,$D$4:D2717,1,$H$4:H2717,1))</f>
        <v>0</v>
      </c>
      <c r="G2717" s="26" t="str">
        <f>IF(I2717="","",(COUNTIF($E$4:E2717,E2717)))</f>
        <v/>
      </c>
      <c r="H2717" s="1">
        <f>IF(AND(J2717="SAYIM",FİLTRE!$H$5="RAFTA",U2717&lt;&gt;0),1,0)+
IF(AND(J2717="İADE DEPO",FİLTRE!$H$5="İADE DEPO"),1,0)+
IF(FİLTRE!$H$5="TÜMÜ",1,0)+
IF(AND(J2717="FİRMA İADE",FİLTRE!$H$5="FİRMA İADE"),1,0)+
IF(AND(J2717="İMHA",FİLTRE!$H$5="İMHA"),1,0)</f>
        <v>1</v>
      </c>
      <c r="I2717" s="99"/>
      <c r="J2717" s="100"/>
      <c r="K2717" s="100"/>
      <c r="L2717" s="101"/>
      <c r="M2717" s="102"/>
      <c r="N2717" s="101"/>
      <c r="O2717" s="99"/>
      <c r="P2717" s="103"/>
      <c r="Q2717" s="104"/>
      <c r="R2717" s="50"/>
      <c r="S2717" s="105"/>
      <c r="T2717" s="106"/>
      <c r="U2717" s="107"/>
      <c r="V2717" s="108"/>
      <c r="W2717" s="107"/>
      <c r="X2717" s="107"/>
      <c r="AA2717" s="107"/>
      <c r="AB2717" s="110"/>
      <c r="AC2717" s="110"/>
      <c r="AE2717" s="105"/>
      <c r="AF2717" s="105"/>
      <c r="AR2717" s="112"/>
    </row>
    <row r="2718" spans="2:44" x14ac:dyDescent="0.25">
      <c r="B2718" s="1" t="str">
        <f>IF(I2718="","",
(IF(N2718=FİLTRE!$H$6,2,0)+IF(FİLTRE!$H$6="TOPLAM",2,0))
)</f>
        <v/>
      </c>
      <c r="C2718">
        <f>IF(FİLTRE!$M$5="",9,(IF(U2718&gt;=FİLTRE!$M$5,1,0)))</f>
        <v>1</v>
      </c>
      <c r="D2718" s="1">
        <f>IF(FİLTRE!$M$6="",9,(IF('SKT LİSTESİ'!P2718&lt;=FİLTRE!$M$6,1,0)))</f>
        <v>1</v>
      </c>
      <c r="E2718" s="25" t="str">
        <f>IF(I2718="","",(COUNTIFS($L$4:L2718,L2718)))</f>
        <v/>
      </c>
      <c r="F2718" s="13">
        <f>IF(OR(B2718&lt;&gt;2,C2718&lt;&gt;1,D2718&lt;&gt;1,H2718&lt;&gt;1),0,
COUNTIFS($B$4:B2718,2,$C$4:C2718,1,$D$4:D2718,1,$H$4:H2718,1))</f>
        <v>0</v>
      </c>
      <c r="G2718" s="26" t="str">
        <f>IF(I2718="","",(COUNTIF($E$4:E2718,E2718)))</f>
        <v/>
      </c>
      <c r="H2718" s="1">
        <f>IF(AND(J2718="SAYIM",FİLTRE!$H$5="RAFTA",U2718&lt;&gt;0),1,0)+
IF(AND(J2718="İADE DEPO",FİLTRE!$H$5="İADE DEPO"),1,0)+
IF(FİLTRE!$H$5="TÜMÜ",1,0)+
IF(AND(J2718="FİRMA İADE",FİLTRE!$H$5="FİRMA İADE"),1,0)+
IF(AND(J2718="İMHA",FİLTRE!$H$5="İMHA"),1,0)</f>
        <v>1</v>
      </c>
      <c r="I2718" s="99"/>
      <c r="J2718" s="100"/>
      <c r="K2718" s="100"/>
      <c r="L2718" s="101"/>
      <c r="M2718" s="102"/>
      <c r="N2718" s="101"/>
      <c r="O2718" s="99"/>
      <c r="P2718" s="103"/>
      <c r="Q2718" s="104"/>
      <c r="R2718" s="50"/>
      <c r="S2718" s="105"/>
      <c r="T2718" s="106"/>
      <c r="U2718" s="107"/>
      <c r="V2718" s="108"/>
      <c r="W2718" s="107"/>
      <c r="X2718" s="107"/>
      <c r="AA2718" s="107"/>
      <c r="AB2718" s="110"/>
      <c r="AC2718" s="110"/>
      <c r="AE2718" s="105"/>
      <c r="AF2718" s="105"/>
      <c r="AR2718" s="112"/>
    </row>
    <row r="2719" spans="2:44" x14ac:dyDescent="0.25">
      <c r="B2719" s="1" t="str">
        <f>IF(I2719="","",
(IF(N2719=FİLTRE!$H$6,2,0)+IF(FİLTRE!$H$6="TOPLAM",2,0))
)</f>
        <v/>
      </c>
      <c r="C2719">
        <f>IF(FİLTRE!$M$5="",9,(IF(U2719&gt;=FİLTRE!$M$5,1,0)))</f>
        <v>1</v>
      </c>
      <c r="D2719" s="1">
        <f>IF(FİLTRE!$M$6="",9,(IF('SKT LİSTESİ'!P2719&lt;=FİLTRE!$M$6,1,0)))</f>
        <v>1</v>
      </c>
      <c r="E2719" s="25" t="str">
        <f>IF(I2719="","",(COUNTIFS($L$4:L2719,L2719)))</f>
        <v/>
      </c>
      <c r="F2719" s="13">
        <f>IF(OR(B2719&lt;&gt;2,C2719&lt;&gt;1,D2719&lt;&gt;1,H2719&lt;&gt;1),0,
COUNTIFS($B$4:B2719,2,$C$4:C2719,1,$D$4:D2719,1,$H$4:H2719,1))</f>
        <v>0</v>
      </c>
      <c r="G2719" s="26" t="str">
        <f>IF(I2719="","",(COUNTIF($E$4:E2719,E2719)))</f>
        <v/>
      </c>
      <c r="H2719" s="1">
        <f>IF(AND(J2719="SAYIM",FİLTRE!$H$5="RAFTA",U2719&lt;&gt;0),1,0)+
IF(AND(J2719="İADE DEPO",FİLTRE!$H$5="İADE DEPO"),1,0)+
IF(FİLTRE!$H$5="TÜMÜ",1,0)+
IF(AND(J2719="FİRMA İADE",FİLTRE!$H$5="FİRMA İADE"),1,0)+
IF(AND(J2719="İMHA",FİLTRE!$H$5="İMHA"),1,0)</f>
        <v>1</v>
      </c>
      <c r="I2719" s="99"/>
      <c r="J2719" s="100"/>
      <c r="K2719" s="100"/>
      <c r="L2719" s="101"/>
      <c r="M2719" s="102"/>
      <c r="N2719" s="101"/>
      <c r="O2719" s="99"/>
      <c r="P2719" s="103"/>
      <c r="Q2719" s="104"/>
      <c r="R2719" s="50"/>
      <c r="S2719" s="105"/>
      <c r="T2719" s="106"/>
      <c r="U2719" s="107"/>
      <c r="V2719" s="108"/>
      <c r="W2719" s="107"/>
      <c r="X2719" s="107"/>
      <c r="AA2719" s="107"/>
      <c r="AB2719" s="110"/>
      <c r="AC2719" s="110"/>
      <c r="AE2719" s="105"/>
      <c r="AF2719" s="105"/>
      <c r="AR2719" s="112"/>
    </row>
    <row r="2720" spans="2:44" x14ac:dyDescent="0.25">
      <c r="B2720" s="1" t="str">
        <f>IF(I2720="","",
(IF(N2720=FİLTRE!$H$6,2,0)+IF(FİLTRE!$H$6="TOPLAM",2,0))
)</f>
        <v/>
      </c>
      <c r="C2720">
        <f>IF(FİLTRE!$M$5="",9,(IF(U2720&gt;=FİLTRE!$M$5,1,0)))</f>
        <v>1</v>
      </c>
      <c r="D2720" s="1">
        <f>IF(FİLTRE!$M$6="",9,(IF('SKT LİSTESİ'!P2720&lt;=FİLTRE!$M$6,1,0)))</f>
        <v>1</v>
      </c>
      <c r="E2720" s="25" t="str">
        <f>IF(I2720="","",(COUNTIFS($L$4:L2720,L2720)))</f>
        <v/>
      </c>
      <c r="F2720" s="13">
        <f>IF(OR(B2720&lt;&gt;2,C2720&lt;&gt;1,D2720&lt;&gt;1,H2720&lt;&gt;1),0,
COUNTIFS($B$4:B2720,2,$C$4:C2720,1,$D$4:D2720,1,$H$4:H2720,1))</f>
        <v>0</v>
      </c>
      <c r="G2720" s="26" t="str">
        <f>IF(I2720="","",(COUNTIF($E$4:E2720,E2720)))</f>
        <v/>
      </c>
      <c r="H2720" s="1">
        <f>IF(AND(J2720="SAYIM",FİLTRE!$H$5="RAFTA",U2720&lt;&gt;0),1,0)+
IF(AND(J2720="İADE DEPO",FİLTRE!$H$5="İADE DEPO"),1,0)+
IF(FİLTRE!$H$5="TÜMÜ",1,0)+
IF(AND(J2720="FİRMA İADE",FİLTRE!$H$5="FİRMA İADE"),1,0)+
IF(AND(J2720="İMHA",FİLTRE!$H$5="İMHA"),1,0)</f>
        <v>1</v>
      </c>
      <c r="I2720" s="99"/>
      <c r="J2720" s="100"/>
      <c r="K2720" s="100"/>
      <c r="L2720" s="101"/>
      <c r="M2720" s="102"/>
      <c r="N2720" s="101"/>
      <c r="O2720" s="99"/>
      <c r="P2720" s="103"/>
      <c r="Q2720" s="104"/>
      <c r="R2720" s="50"/>
      <c r="S2720" s="105"/>
      <c r="T2720" s="106"/>
      <c r="U2720" s="107"/>
      <c r="V2720" s="108"/>
      <c r="W2720" s="107"/>
      <c r="X2720" s="107"/>
      <c r="AA2720" s="107"/>
      <c r="AB2720" s="110"/>
      <c r="AC2720" s="110"/>
      <c r="AE2720" s="105"/>
      <c r="AF2720" s="105"/>
      <c r="AR2720" s="112"/>
    </row>
    <row r="2721" spans="2:44" x14ac:dyDescent="0.25">
      <c r="B2721" s="1" t="str">
        <f>IF(I2721="","",
(IF(N2721=FİLTRE!$H$6,2,0)+IF(FİLTRE!$H$6="TOPLAM",2,0))
)</f>
        <v/>
      </c>
      <c r="C2721">
        <f>IF(FİLTRE!$M$5="",9,(IF(U2721&gt;=FİLTRE!$M$5,1,0)))</f>
        <v>1</v>
      </c>
      <c r="D2721" s="1">
        <f>IF(FİLTRE!$M$6="",9,(IF('SKT LİSTESİ'!P2721&lt;=FİLTRE!$M$6,1,0)))</f>
        <v>1</v>
      </c>
      <c r="E2721" s="25" t="str">
        <f>IF(I2721="","",(COUNTIFS($L$4:L2721,L2721)))</f>
        <v/>
      </c>
      <c r="F2721" s="13">
        <f>IF(OR(B2721&lt;&gt;2,C2721&lt;&gt;1,D2721&lt;&gt;1,H2721&lt;&gt;1),0,
COUNTIFS($B$4:B2721,2,$C$4:C2721,1,$D$4:D2721,1,$H$4:H2721,1))</f>
        <v>0</v>
      </c>
      <c r="G2721" s="26" t="str">
        <f>IF(I2721="","",(COUNTIF($E$4:E2721,E2721)))</f>
        <v/>
      </c>
      <c r="H2721" s="1">
        <f>IF(AND(J2721="SAYIM",FİLTRE!$H$5="RAFTA",U2721&lt;&gt;0),1,0)+
IF(AND(J2721="İADE DEPO",FİLTRE!$H$5="İADE DEPO"),1,0)+
IF(FİLTRE!$H$5="TÜMÜ",1,0)+
IF(AND(J2721="FİRMA İADE",FİLTRE!$H$5="FİRMA İADE"),1,0)+
IF(AND(J2721="İMHA",FİLTRE!$H$5="İMHA"),1,0)</f>
        <v>1</v>
      </c>
      <c r="I2721" s="99"/>
      <c r="J2721" s="100"/>
      <c r="K2721" s="100"/>
      <c r="L2721" s="101"/>
      <c r="M2721" s="102"/>
      <c r="N2721" s="101"/>
      <c r="O2721" s="99"/>
      <c r="P2721" s="103"/>
      <c r="Q2721" s="104"/>
      <c r="R2721" s="50"/>
      <c r="S2721" s="105"/>
      <c r="T2721" s="106"/>
      <c r="U2721" s="107"/>
      <c r="V2721" s="108"/>
      <c r="W2721" s="107"/>
      <c r="X2721" s="107"/>
      <c r="AA2721" s="107"/>
      <c r="AB2721" s="110"/>
      <c r="AC2721" s="110"/>
      <c r="AE2721" s="105"/>
      <c r="AF2721" s="105"/>
      <c r="AR2721" s="112"/>
    </row>
    <row r="2722" spans="2:44" x14ac:dyDescent="0.25">
      <c r="B2722" s="1" t="str">
        <f>IF(I2722="","",
(IF(N2722=FİLTRE!$H$6,2,0)+IF(FİLTRE!$H$6="TOPLAM",2,0))
)</f>
        <v/>
      </c>
      <c r="C2722">
        <f>IF(FİLTRE!$M$5="",9,(IF(U2722&gt;=FİLTRE!$M$5,1,0)))</f>
        <v>1</v>
      </c>
      <c r="D2722" s="1">
        <f>IF(FİLTRE!$M$6="",9,(IF('SKT LİSTESİ'!P2722&lt;=FİLTRE!$M$6,1,0)))</f>
        <v>1</v>
      </c>
      <c r="E2722" s="25" t="str">
        <f>IF(I2722="","",(COUNTIFS($L$4:L2722,L2722)))</f>
        <v/>
      </c>
      <c r="F2722" s="13">
        <f>IF(OR(B2722&lt;&gt;2,C2722&lt;&gt;1,D2722&lt;&gt;1,H2722&lt;&gt;1),0,
COUNTIFS($B$4:B2722,2,$C$4:C2722,1,$D$4:D2722,1,$H$4:H2722,1))</f>
        <v>0</v>
      </c>
      <c r="G2722" s="26" t="str">
        <f>IF(I2722="","",(COUNTIF($E$4:E2722,E2722)))</f>
        <v/>
      </c>
      <c r="H2722" s="1">
        <f>IF(AND(J2722="SAYIM",FİLTRE!$H$5="RAFTA",U2722&lt;&gt;0),1,0)+
IF(AND(J2722="İADE DEPO",FİLTRE!$H$5="İADE DEPO"),1,0)+
IF(FİLTRE!$H$5="TÜMÜ",1,0)+
IF(AND(J2722="FİRMA İADE",FİLTRE!$H$5="FİRMA İADE"),1,0)+
IF(AND(J2722="İMHA",FİLTRE!$H$5="İMHA"),1,0)</f>
        <v>1</v>
      </c>
      <c r="I2722" s="99"/>
      <c r="J2722" s="100"/>
      <c r="K2722" s="100"/>
      <c r="L2722" s="101"/>
      <c r="M2722" s="102"/>
      <c r="N2722" s="101"/>
      <c r="O2722" s="99"/>
      <c r="P2722" s="103"/>
      <c r="Q2722" s="104"/>
      <c r="R2722" s="50"/>
      <c r="S2722" s="105"/>
      <c r="T2722" s="106"/>
      <c r="U2722" s="107"/>
      <c r="V2722" s="108"/>
      <c r="W2722" s="107"/>
      <c r="X2722" s="107"/>
      <c r="AA2722" s="107"/>
      <c r="AB2722" s="110"/>
      <c r="AC2722" s="110"/>
      <c r="AE2722" s="105"/>
      <c r="AF2722" s="105"/>
      <c r="AR2722" s="112"/>
    </row>
    <row r="2723" spans="2:44" x14ac:dyDescent="0.25">
      <c r="B2723" s="1" t="str">
        <f>IF(I2723="","",
(IF(N2723=FİLTRE!$H$6,2,0)+IF(FİLTRE!$H$6="TOPLAM",2,0))
)</f>
        <v/>
      </c>
      <c r="C2723">
        <f>IF(FİLTRE!$M$5="",9,(IF(U2723&gt;=FİLTRE!$M$5,1,0)))</f>
        <v>1</v>
      </c>
      <c r="D2723" s="1">
        <f>IF(FİLTRE!$M$6="",9,(IF('SKT LİSTESİ'!P2723&lt;=FİLTRE!$M$6,1,0)))</f>
        <v>1</v>
      </c>
      <c r="E2723" s="25" t="str">
        <f>IF(I2723="","",(COUNTIFS($L$4:L2723,L2723)))</f>
        <v/>
      </c>
      <c r="F2723" s="13">
        <f>IF(OR(B2723&lt;&gt;2,C2723&lt;&gt;1,D2723&lt;&gt;1,H2723&lt;&gt;1),0,
COUNTIFS($B$4:B2723,2,$C$4:C2723,1,$D$4:D2723,1,$H$4:H2723,1))</f>
        <v>0</v>
      </c>
      <c r="G2723" s="26" t="str">
        <f>IF(I2723="","",(COUNTIF($E$4:E2723,E2723)))</f>
        <v/>
      </c>
      <c r="H2723" s="1">
        <f>IF(AND(J2723="SAYIM",FİLTRE!$H$5="RAFTA",U2723&lt;&gt;0),1,0)+
IF(AND(J2723="İADE DEPO",FİLTRE!$H$5="İADE DEPO"),1,0)+
IF(FİLTRE!$H$5="TÜMÜ",1,0)+
IF(AND(J2723="FİRMA İADE",FİLTRE!$H$5="FİRMA İADE"),1,0)+
IF(AND(J2723="İMHA",FİLTRE!$H$5="İMHA"),1,0)</f>
        <v>1</v>
      </c>
      <c r="I2723" s="99"/>
      <c r="J2723" s="100"/>
      <c r="K2723" s="100"/>
      <c r="L2723" s="101"/>
      <c r="M2723" s="102"/>
      <c r="N2723" s="101"/>
      <c r="O2723" s="99"/>
      <c r="P2723" s="103"/>
      <c r="Q2723" s="104"/>
      <c r="R2723" s="50"/>
      <c r="S2723" s="105"/>
      <c r="T2723" s="106"/>
      <c r="U2723" s="107"/>
      <c r="V2723" s="108"/>
      <c r="W2723" s="107"/>
      <c r="X2723" s="107"/>
      <c r="AA2723" s="107"/>
      <c r="AB2723" s="110"/>
      <c r="AC2723" s="110"/>
      <c r="AE2723" s="105"/>
      <c r="AF2723" s="105"/>
      <c r="AR2723" s="112"/>
    </row>
    <row r="2724" spans="2:44" x14ac:dyDescent="0.25">
      <c r="B2724" s="1" t="str">
        <f>IF(I2724="","",
(IF(N2724=FİLTRE!$H$6,2,0)+IF(FİLTRE!$H$6="TOPLAM",2,0))
)</f>
        <v/>
      </c>
      <c r="C2724">
        <f>IF(FİLTRE!$M$5="",9,(IF(U2724&gt;=FİLTRE!$M$5,1,0)))</f>
        <v>1</v>
      </c>
      <c r="D2724" s="1">
        <f>IF(FİLTRE!$M$6="",9,(IF('SKT LİSTESİ'!P2724&lt;=FİLTRE!$M$6,1,0)))</f>
        <v>1</v>
      </c>
      <c r="E2724" s="25" t="str">
        <f>IF(I2724="","",(COUNTIFS($L$4:L2724,L2724)))</f>
        <v/>
      </c>
      <c r="F2724" s="13">
        <f>IF(OR(B2724&lt;&gt;2,C2724&lt;&gt;1,D2724&lt;&gt;1,H2724&lt;&gt;1),0,
COUNTIFS($B$4:B2724,2,$C$4:C2724,1,$D$4:D2724,1,$H$4:H2724,1))</f>
        <v>0</v>
      </c>
      <c r="G2724" s="26" t="str">
        <f>IF(I2724="","",(COUNTIF($E$4:E2724,E2724)))</f>
        <v/>
      </c>
      <c r="H2724" s="1">
        <f>IF(AND(J2724="SAYIM",FİLTRE!$H$5="RAFTA",U2724&lt;&gt;0),1,0)+
IF(AND(J2724="İADE DEPO",FİLTRE!$H$5="İADE DEPO"),1,0)+
IF(FİLTRE!$H$5="TÜMÜ",1,0)+
IF(AND(J2724="FİRMA İADE",FİLTRE!$H$5="FİRMA İADE"),1,0)+
IF(AND(J2724="İMHA",FİLTRE!$H$5="İMHA"),1,0)</f>
        <v>1</v>
      </c>
      <c r="I2724" s="99"/>
      <c r="J2724" s="100"/>
      <c r="K2724" s="100"/>
      <c r="L2724" s="101"/>
      <c r="M2724" s="102"/>
      <c r="N2724" s="101"/>
      <c r="O2724" s="99"/>
      <c r="P2724" s="103"/>
      <c r="Q2724" s="104"/>
      <c r="R2724" s="50"/>
      <c r="S2724" s="105"/>
      <c r="T2724" s="106"/>
      <c r="U2724" s="107"/>
      <c r="V2724" s="108"/>
      <c r="W2724" s="107"/>
      <c r="X2724" s="107"/>
      <c r="AA2724" s="107"/>
      <c r="AB2724" s="110"/>
      <c r="AC2724" s="110"/>
      <c r="AE2724" s="105"/>
      <c r="AF2724" s="105"/>
      <c r="AR2724" s="112"/>
    </row>
    <row r="2725" spans="2:44" x14ac:dyDescent="0.25">
      <c r="B2725" s="1" t="str">
        <f>IF(I2725="","",
(IF(N2725=FİLTRE!$H$6,2,0)+IF(FİLTRE!$H$6="TOPLAM",2,0))
)</f>
        <v/>
      </c>
      <c r="C2725">
        <f>IF(FİLTRE!$M$5="",9,(IF(U2725&gt;=FİLTRE!$M$5,1,0)))</f>
        <v>1</v>
      </c>
      <c r="D2725" s="1">
        <f>IF(FİLTRE!$M$6="",9,(IF('SKT LİSTESİ'!P2725&lt;=FİLTRE!$M$6,1,0)))</f>
        <v>1</v>
      </c>
      <c r="E2725" s="25" t="str">
        <f>IF(I2725="","",(COUNTIFS($L$4:L2725,L2725)))</f>
        <v/>
      </c>
      <c r="F2725" s="13">
        <f>IF(OR(B2725&lt;&gt;2,C2725&lt;&gt;1,D2725&lt;&gt;1,H2725&lt;&gt;1),0,
COUNTIFS($B$4:B2725,2,$C$4:C2725,1,$D$4:D2725,1,$H$4:H2725,1))</f>
        <v>0</v>
      </c>
      <c r="G2725" s="26" t="str">
        <f>IF(I2725="","",(COUNTIF($E$4:E2725,E2725)))</f>
        <v/>
      </c>
      <c r="H2725" s="1">
        <f>IF(AND(J2725="SAYIM",FİLTRE!$H$5="RAFTA",U2725&lt;&gt;0),1,0)+
IF(AND(J2725="İADE DEPO",FİLTRE!$H$5="İADE DEPO"),1,0)+
IF(FİLTRE!$H$5="TÜMÜ",1,0)+
IF(AND(J2725="FİRMA İADE",FİLTRE!$H$5="FİRMA İADE"),1,0)+
IF(AND(J2725="İMHA",FİLTRE!$H$5="İMHA"),1,0)</f>
        <v>1</v>
      </c>
      <c r="I2725" s="99"/>
      <c r="J2725" s="100"/>
      <c r="K2725" s="100"/>
      <c r="L2725" s="101"/>
      <c r="M2725" s="102"/>
      <c r="N2725" s="101"/>
      <c r="O2725" s="99"/>
      <c r="P2725" s="103"/>
      <c r="Q2725" s="104"/>
      <c r="R2725" s="50"/>
      <c r="S2725" s="105"/>
      <c r="T2725" s="106"/>
      <c r="U2725" s="107"/>
      <c r="V2725" s="108"/>
      <c r="W2725" s="107"/>
      <c r="X2725" s="107"/>
      <c r="AA2725" s="107"/>
      <c r="AB2725" s="110"/>
      <c r="AC2725" s="110"/>
      <c r="AE2725" s="105"/>
      <c r="AF2725" s="105"/>
      <c r="AR2725" s="112"/>
    </row>
    <row r="2726" spans="2:44" x14ac:dyDescent="0.25">
      <c r="B2726" s="1" t="str">
        <f>IF(I2726="","",
(IF(N2726=FİLTRE!$H$6,2,0)+IF(FİLTRE!$H$6="TOPLAM",2,0))
)</f>
        <v/>
      </c>
      <c r="C2726">
        <f>IF(FİLTRE!$M$5="",9,(IF(U2726&gt;=FİLTRE!$M$5,1,0)))</f>
        <v>1</v>
      </c>
      <c r="D2726" s="1">
        <f>IF(FİLTRE!$M$6="",9,(IF('SKT LİSTESİ'!P2726&lt;=FİLTRE!$M$6,1,0)))</f>
        <v>1</v>
      </c>
      <c r="E2726" s="25" t="str">
        <f>IF(I2726="","",(COUNTIFS($L$4:L2726,L2726)))</f>
        <v/>
      </c>
      <c r="F2726" s="13">
        <f>IF(OR(B2726&lt;&gt;2,C2726&lt;&gt;1,D2726&lt;&gt;1,H2726&lt;&gt;1),0,
COUNTIFS($B$4:B2726,2,$C$4:C2726,1,$D$4:D2726,1,$H$4:H2726,1))</f>
        <v>0</v>
      </c>
      <c r="G2726" s="26" t="str">
        <f>IF(I2726="","",(COUNTIF($E$4:E2726,E2726)))</f>
        <v/>
      </c>
      <c r="H2726" s="1">
        <f>IF(AND(J2726="SAYIM",FİLTRE!$H$5="RAFTA",U2726&lt;&gt;0),1,0)+
IF(AND(J2726="İADE DEPO",FİLTRE!$H$5="İADE DEPO"),1,0)+
IF(FİLTRE!$H$5="TÜMÜ",1,0)+
IF(AND(J2726="FİRMA İADE",FİLTRE!$H$5="FİRMA İADE"),1,0)+
IF(AND(J2726="İMHA",FİLTRE!$H$5="İMHA"),1,0)</f>
        <v>1</v>
      </c>
      <c r="I2726" s="99"/>
      <c r="J2726" s="100"/>
      <c r="K2726" s="100"/>
      <c r="L2726" s="101"/>
      <c r="M2726" s="102"/>
      <c r="N2726" s="101"/>
      <c r="O2726" s="99"/>
      <c r="P2726" s="103"/>
      <c r="Q2726" s="104"/>
      <c r="R2726" s="50"/>
      <c r="S2726" s="105"/>
      <c r="T2726" s="106"/>
      <c r="U2726" s="107"/>
      <c r="V2726" s="108"/>
      <c r="W2726" s="107"/>
      <c r="X2726" s="107"/>
      <c r="AA2726" s="107"/>
      <c r="AB2726" s="110"/>
      <c r="AC2726" s="110"/>
      <c r="AE2726" s="105"/>
      <c r="AF2726" s="105"/>
      <c r="AR2726" s="112"/>
    </row>
    <row r="2727" spans="2:44" x14ac:dyDescent="0.25">
      <c r="B2727" s="1" t="str">
        <f>IF(I2727="","",
(IF(N2727=FİLTRE!$H$6,2,0)+IF(FİLTRE!$H$6="TOPLAM",2,0))
)</f>
        <v/>
      </c>
      <c r="C2727">
        <f>IF(FİLTRE!$M$5="",9,(IF(U2727&gt;=FİLTRE!$M$5,1,0)))</f>
        <v>1</v>
      </c>
      <c r="D2727" s="1">
        <f>IF(FİLTRE!$M$6="",9,(IF('SKT LİSTESİ'!P2727&lt;=FİLTRE!$M$6,1,0)))</f>
        <v>1</v>
      </c>
      <c r="E2727" s="25" t="str">
        <f>IF(I2727="","",(COUNTIFS($L$4:L2727,L2727)))</f>
        <v/>
      </c>
      <c r="F2727" s="13">
        <f>IF(OR(B2727&lt;&gt;2,C2727&lt;&gt;1,D2727&lt;&gt;1,H2727&lt;&gt;1),0,
COUNTIFS($B$4:B2727,2,$C$4:C2727,1,$D$4:D2727,1,$H$4:H2727,1))</f>
        <v>0</v>
      </c>
      <c r="G2727" s="26" t="str">
        <f>IF(I2727="","",(COUNTIF($E$4:E2727,E2727)))</f>
        <v/>
      </c>
      <c r="H2727" s="1">
        <f>IF(AND(J2727="SAYIM",FİLTRE!$H$5="RAFTA",U2727&lt;&gt;0),1,0)+
IF(AND(J2727="İADE DEPO",FİLTRE!$H$5="İADE DEPO"),1,0)+
IF(FİLTRE!$H$5="TÜMÜ",1,0)+
IF(AND(J2727="FİRMA İADE",FİLTRE!$H$5="FİRMA İADE"),1,0)+
IF(AND(J2727="İMHA",FİLTRE!$H$5="İMHA"),1,0)</f>
        <v>1</v>
      </c>
      <c r="I2727" s="99"/>
      <c r="J2727" s="100"/>
      <c r="K2727" s="100"/>
      <c r="L2727" s="101"/>
      <c r="M2727" s="102"/>
      <c r="N2727" s="101"/>
      <c r="O2727" s="99"/>
      <c r="P2727" s="103"/>
      <c r="Q2727" s="104"/>
      <c r="R2727" s="50"/>
      <c r="S2727" s="105"/>
      <c r="T2727" s="106"/>
      <c r="U2727" s="107"/>
      <c r="V2727" s="108"/>
      <c r="W2727" s="107"/>
      <c r="X2727" s="107"/>
      <c r="AA2727" s="107"/>
      <c r="AB2727" s="110"/>
      <c r="AC2727" s="110"/>
      <c r="AE2727" s="105"/>
      <c r="AF2727" s="105"/>
      <c r="AR2727" s="112"/>
    </row>
    <row r="2728" spans="2:44" x14ac:dyDescent="0.25">
      <c r="B2728" s="1" t="str">
        <f>IF(I2728="","",
(IF(N2728=FİLTRE!$H$6,2,0)+IF(FİLTRE!$H$6="TOPLAM",2,0))
)</f>
        <v/>
      </c>
      <c r="C2728">
        <f>IF(FİLTRE!$M$5="",9,(IF(U2728&gt;=FİLTRE!$M$5,1,0)))</f>
        <v>1</v>
      </c>
      <c r="D2728" s="1">
        <f>IF(FİLTRE!$M$6="",9,(IF('SKT LİSTESİ'!P2728&lt;=FİLTRE!$M$6,1,0)))</f>
        <v>1</v>
      </c>
      <c r="E2728" s="25" t="str">
        <f>IF(I2728="","",(COUNTIFS($L$4:L2728,L2728)))</f>
        <v/>
      </c>
      <c r="F2728" s="13">
        <f>IF(OR(B2728&lt;&gt;2,C2728&lt;&gt;1,D2728&lt;&gt;1,H2728&lt;&gt;1),0,
COUNTIFS($B$4:B2728,2,$C$4:C2728,1,$D$4:D2728,1,$H$4:H2728,1))</f>
        <v>0</v>
      </c>
      <c r="G2728" s="26" t="str">
        <f>IF(I2728="","",(COUNTIF($E$4:E2728,E2728)))</f>
        <v/>
      </c>
      <c r="H2728" s="1">
        <f>IF(AND(J2728="SAYIM",FİLTRE!$H$5="RAFTA",U2728&lt;&gt;0),1,0)+
IF(AND(J2728="İADE DEPO",FİLTRE!$H$5="İADE DEPO"),1,0)+
IF(FİLTRE!$H$5="TÜMÜ",1,0)+
IF(AND(J2728="FİRMA İADE",FİLTRE!$H$5="FİRMA İADE"),1,0)+
IF(AND(J2728="İMHA",FİLTRE!$H$5="İMHA"),1,0)</f>
        <v>1</v>
      </c>
      <c r="I2728" s="99"/>
      <c r="J2728" s="100"/>
      <c r="K2728" s="100"/>
      <c r="L2728" s="101"/>
      <c r="M2728" s="102"/>
      <c r="N2728" s="101"/>
      <c r="O2728" s="99"/>
      <c r="P2728" s="103"/>
      <c r="Q2728" s="104"/>
      <c r="R2728" s="50"/>
      <c r="S2728" s="105"/>
      <c r="T2728" s="106"/>
      <c r="U2728" s="107"/>
      <c r="V2728" s="108"/>
      <c r="W2728" s="107"/>
      <c r="X2728" s="107"/>
      <c r="AA2728" s="107"/>
      <c r="AB2728" s="110"/>
      <c r="AC2728" s="110"/>
      <c r="AE2728" s="105"/>
      <c r="AF2728" s="105"/>
      <c r="AR2728" s="112"/>
    </row>
    <row r="2729" spans="2:44" x14ac:dyDescent="0.25">
      <c r="B2729" s="1" t="str">
        <f>IF(I2729="","",
(IF(N2729=FİLTRE!$H$6,2,0)+IF(FİLTRE!$H$6="TOPLAM",2,0))
)</f>
        <v/>
      </c>
      <c r="C2729">
        <f>IF(FİLTRE!$M$5="",9,(IF(U2729&gt;=FİLTRE!$M$5,1,0)))</f>
        <v>1</v>
      </c>
      <c r="D2729" s="1">
        <f>IF(FİLTRE!$M$6="",9,(IF('SKT LİSTESİ'!P2729&lt;=FİLTRE!$M$6,1,0)))</f>
        <v>1</v>
      </c>
      <c r="E2729" s="25" t="str">
        <f>IF(I2729="","",(COUNTIFS($L$4:L2729,L2729)))</f>
        <v/>
      </c>
      <c r="F2729" s="13">
        <f>IF(OR(B2729&lt;&gt;2,C2729&lt;&gt;1,D2729&lt;&gt;1,H2729&lt;&gt;1),0,
COUNTIFS($B$4:B2729,2,$C$4:C2729,1,$D$4:D2729,1,$H$4:H2729,1))</f>
        <v>0</v>
      </c>
      <c r="G2729" s="26" t="str">
        <f>IF(I2729="","",(COUNTIF($E$4:E2729,E2729)))</f>
        <v/>
      </c>
      <c r="H2729" s="1">
        <f>IF(AND(J2729="SAYIM",FİLTRE!$H$5="RAFTA",U2729&lt;&gt;0),1,0)+
IF(AND(J2729="İADE DEPO",FİLTRE!$H$5="İADE DEPO"),1,0)+
IF(FİLTRE!$H$5="TÜMÜ",1,0)+
IF(AND(J2729="FİRMA İADE",FİLTRE!$H$5="FİRMA İADE"),1,0)+
IF(AND(J2729="İMHA",FİLTRE!$H$5="İMHA"),1,0)</f>
        <v>1</v>
      </c>
      <c r="I2729" s="99"/>
      <c r="J2729" s="100"/>
      <c r="K2729" s="100"/>
      <c r="L2729" s="101"/>
      <c r="M2729" s="102"/>
      <c r="N2729" s="101"/>
      <c r="O2729" s="99"/>
      <c r="P2729" s="103"/>
      <c r="Q2729" s="104"/>
      <c r="R2729" s="50"/>
      <c r="S2729" s="105"/>
      <c r="T2729" s="106"/>
      <c r="U2729" s="107"/>
      <c r="V2729" s="108"/>
      <c r="W2729" s="107"/>
      <c r="X2729" s="107"/>
      <c r="AA2729" s="107"/>
      <c r="AB2729" s="110"/>
      <c r="AC2729" s="110"/>
      <c r="AE2729" s="105"/>
      <c r="AF2729" s="105"/>
      <c r="AR2729" s="112"/>
    </row>
    <row r="2730" spans="2:44" x14ac:dyDescent="0.25">
      <c r="B2730" s="1" t="str">
        <f>IF(I2730="","",
(IF(N2730=FİLTRE!$H$6,2,0)+IF(FİLTRE!$H$6="TOPLAM",2,0))
)</f>
        <v/>
      </c>
      <c r="C2730">
        <f>IF(FİLTRE!$M$5="",9,(IF(U2730&gt;=FİLTRE!$M$5,1,0)))</f>
        <v>1</v>
      </c>
      <c r="D2730" s="1">
        <f>IF(FİLTRE!$M$6="",9,(IF('SKT LİSTESİ'!P2730&lt;=FİLTRE!$M$6,1,0)))</f>
        <v>1</v>
      </c>
      <c r="E2730" s="25" t="str">
        <f>IF(I2730="","",(COUNTIFS($L$4:L2730,L2730)))</f>
        <v/>
      </c>
      <c r="F2730" s="13">
        <f>IF(OR(B2730&lt;&gt;2,C2730&lt;&gt;1,D2730&lt;&gt;1,H2730&lt;&gt;1),0,
COUNTIFS($B$4:B2730,2,$C$4:C2730,1,$D$4:D2730,1,$H$4:H2730,1))</f>
        <v>0</v>
      </c>
      <c r="G2730" s="26" t="str">
        <f>IF(I2730="","",(COUNTIF($E$4:E2730,E2730)))</f>
        <v/>
      </c>
      <c r="H2730" s="1">
        <f>IF(AND(J2730="SAYIM",FİLTRE!$H$5="RAFTA",U2730&lt;&gt;0),1,0)+
IF(AND(J2730="İADE DEPO",FİLTRE!$H$5="İADE DEPO"),1,0)+
IF(FİLTRE!$H$5="TÜMÜ",1,0)+
IF(AND(J2730="FİRMA İADE",FİLTRE!$H$5="FİRMA İADE"),1,0)+
IF(AND(J2730="İMHA",FİLTRE!$H$5="İMHA"),1,0)</f>
        <v>1</v>
      </c>
      <c r="I2730" s="99"/>
      <c r="J2730" s="100"/>
      <c r="K2730" s="100"/>
      <c r="L2730" s="101"/>
      <c r="M2730" s="102"/>
      <c r="N2730" s="101"/>
      <c r="O2730" s="99"/>
      <c r="P2730" s="103"/>
      <c r="Q2730" s="104"/>
      <c r="R2730" s="50"/>
      <c r="S2730" s="105"/>
      <c r="T2730" s="106"/>
      <c r="U2730" s="107"/>
      <c r="V2730" s="108"/>
      <c r="W2730" s="107"/>
      <c r="X2730" s="107"/>
      <c r="AA2730" s="107"/>
      <c r="AB2730" s="110"/>
      <c r="AC2730" s="110"/>
      <c r="AE2730" s="105"/>
      <c r="AF2730" s="105"/>
      <c r="AR2730" s="112"/>
    </row>
    <row r="2731" spans="2:44" x14ac:dyDescent="0.25">
      <c r="B2731" s="1" t="str">
        <f>IF(I2731="","",
(IF(N2731=FİLTRE!$H$6,2,0)+IF(FİLTRE!$H$6="TOPLAM",2,0))
)</f>
        <v/>
      </c>
      <c r="C2731">
        <f>IF(FİLTRE!$M$5="",9,(IF(U2731&gt;=FİLTRE!$M$5,1,0)))</f>
        <v>1</v>
      </c>
      <c r="D2731" s="1">
        <f>IF(FİLTRE!$M$6="",9,(IF('SKT LİSTESİ'!P2731&lt;=FİLTRE!$M$6,1,0)))</f>
        <v>1</v>
      </c>
      <c r="E2731" s="25" t="str">
        <f>IF(I2731="","",(COUNTIFS($L$4:L2731,L2731)))</f>
        <v/>
      </c>
      <c r="F2731" s="13">
        <f>IF(OR(B2731&lt;&gt;2,C2731&lt;&gt;1,D2731&lt;&gt;1,H2731&lt;&gt;1),0,
COUNTIFS($B$4:B2731,2,$C$4:C2731,1,$D$4:D2731,1,$H$4:H2731,1))</f>
        <v>0</v>
      </c>
      <c r="G2731" s="26" t="str">
        <f>IF(I2731="","",(COUNTIF($E$4:E2731,E2731)))</f>
        <v/>
      </c>
      <c r="H2731" s="1">
        <f>IF(AND(J2731="SAYIM",FİLTRE!$H$5="RAFTA",U2731&lt;&gt;0),1,0)+
IF(AND(J2731="İADE DEPO",FİLTRE!$H$5="İADE DEPO"),1,0)+
IF(FİLTRE!$H$5="TÜMÜ",1,0)+
IF(AND(J2731="FİRMA İADE",FİLTRE!$H$5="FİRMA İADE"),1,0)+
IF(AND(J2731="İMHA",FİLTRE!$H$5="İMHA"),1,0)</f>
        <v>1</v>
      </c>
      <c r="I2731" s="99"/>
      <c r="J2731" s="100"/>
      <c r="K2731" s="100"/>
      <c r="L2731" s="101"/>
      <c r="M2731" s="102"/>
      <c r="N2731" s="101"/>
      <c r="O2731" s="99"/>
      <c r="P2731" s="103"/>
      <c r="Q2731" s="104"/>
      <c r="R2731" s="50"/>
      <c r="S2731" s="105"/>
      <c r="T2731" s="106"/>
      <c r="U2731" s="107"/>
      <c r="V2731" s="108"/>
      <c r="W2731" s="107"/>
      <c r="X2731" s="107"/>
      <c r="AA2731" s="107"/>
      <c r="AB2731" s="110"/>
      <c r="AC2731" s="110"/>
      <c r="AE2731" s="105"/>
      <c r="AF2731" s="105"/>
      <c r="AR2731" s="112"/>
    </row>
    <row r="2732" spans="2:44" x14ac:dyDescent="0.25">
      <c r="B2732" s="1" t="str">
        <f>IF(I2732="","",
(IF(N2732=FİLTRE!$H$6,2,0)+IF(FİLTRE!$H$6="TOPLAM",2,0))
)</f>
        <v/>
      </c>
      <c r="C2732">
        <f>IF(FİLTRE!$M$5="",9,(IF(U2732&gt;=FİLTRE!$M$5,1,0)))</f>
        <v>1</v>
      </c>
      <c r="D2732" s="1">
        <f>IF(FİLTRE!$M$6="",9,(IF('SKT LİSTESİ'!P2732&lt;=FİLTRE!$M$6,1,0)))</f>
        <v>1</v>
      </c>
      <c r="E2732" s="25" t="str">
        <f>IF(I2732="","",(COUNTIFS($L$4:L2732,L2732)))</f>
        <v/>
      </c>
      <c r="F2732" s="13">
        <f>IF(OR(B2732&lt;&gt;2,C2732&lt;&gt;1,D2732&lt;&gt;1,H2732&lt;&gt;1),0,
COUNTIFS($B$4:B2732,2,$C$4:C2732,1,$D$4:D2732,1,$H$4:H2732,1))</f>
        <v>0</v>
      </c>
      <c r="G2732" s="26" t="str">
        <f>IF(I2732="","",(COUNTIF($E$4:E2732,E2732)))</f>
        <v/>
      </c>
      <c r="H2732" s="1">
        <f>IF(AND(J2732="SAYIM",FİLTRE!$H$5="RAFTA",U2732&lt;&gt;0),1,0)+
IF(AND(J2732="İADE DEPO",FİLTRE!$H$5="İADE DEPO"),1,0)+
IF(FİLTRE!$H$5="TÜMÜ",1,0)+
IF(AND(J2732="FİRMA İADE",FİLTRE!$H$5="FİRMA İADE"),1,0)+
IF(AND(J2732="İMHA",FİLTRE!$H$5="İMHA"),1,0)</f>
        <v>1</v>
      </c>
      <c r="I2732" s="99"/>
      <c r="J2732" s="100"/>
      <c r="K2732" s="100"/>
      <c r="L2732" s="101"/>
      <c r="M2732" s="102"/>
      <c r="N2732" s="101"/>
      <c r="O2732" s="99"/>
      <c r="P2732" s="103"/>
      <c r="Q2732" s="104"/>
      <c r="R2732" s="50"/>
      <c r="S2732" s="105"/>
      <c r="T2732" s="106"/>
      <c r="U2732" s="107"/>
      <c r="V2732" s="108"/>
      <c r="W2732" s="107"/>
      <c r="X2732" s="107"/>
      <c r="AA2732" s="107"/>
      <c r="AB2732" s="110"/>
      <c r="AC2732" s="110"/>
      <c r="AE2732" s="105"/>
      <c r="AF2732" s="105"/>
      <c r="AR2732" s="112"/>
    </row>
    <row r="2733" spans="2:44" x14ac:dyDescent="0.25">
      <c r="B2733" s="1" t="str">
        <f>IF(I2733="","",
(IF(N2733=FİLTRE!$H$6,2,0)+IF(FİLTRE!$H$6="TOPLAM",2,0))
)</f>
        <v/>
      </c>
      <c r="C2733">
        <f>IF(FİLTRE!$M$5="",9,(IF(U2733&gt;=FİLTRE!$M$5,1,0)))</f>
        <v>1</v>
      </c>
      <c r="D2733" s="1">
        <f>IF(FİLTRE!$M$6="",9,(IF('SKT LİSTESİ'!P2733&lt;=FİLTRE!$M$6,1,0)))</f>
        <v>1</v>
      </c>
      <c r="E2733" s="25" t="str">
        <f>IF(I2733="","",(COUNTIFS($L$4:L2733,L2733)))</f>
        <v/>
      </c>
      <c r="F2733" s="13">
        <f>IF(OR(B2733&lt;&gt;2,C2733&lt;&gt;1,D2733&lt;&gt;1,H2733&lt;&gt;1),0,
COUNTIFS($B$4:B2733,2,$C$4:C2733,1,$D$4:D2733,1,$H$4:H2733,1))</f>
        <v>0</v>
      </c>
      <c r="G2733" s="26" t="str">
        <f>IF(I2733="","",(COUNTIF($E$4:E2733,E2733)))</f>
        <v/>
      </c>
      <c r="H2733" s="1">
        <f>IF(AND(J2733="SAYIM",FİLTRE!$H$5="RAFTA",U2733&lt;&gt;0),1,0)+
IF(AND(J2733="İADE DEPO",FİLTRE!$H$5="İADE DEPO"),1,0)+
IF(FİLTRE!$H$5="TÜMÜ",1,0)+
IF(AND(J2733="FİRMA İADE",FİLTRE!$H$5="FİRMA İADE"),1,0)+
IF(AND(J2733="İMHA",FİLTRE!$H$5="İMHA"),1,0)</f>
        <v>1</v>
      </c>
      <c r="I2733" s="99"/>
      <c r="J2733" s="100"/>
      <c r="K2733" s="100"/>
      <c r="L2733" s="101"/>
      <c r="M2733" s="102"/>
      <c r="N2733" s="101"/>
      <c r="O2733" s="99"/>
      <c r="P2733" s="103"/>
      <c r="Q2733" s="104"/>
      <c r="R2733" s="50"/>
      <c r="S2733" s="105"/>
      <c r="T2733" s="106"/>
      <c r="U2733" s="107"/>
      <c r="V2733" s="108"/>
      <c r="W2733" s="107"/>
      <c r="X2733" s="107"/>
      <c r="AA2733" s="107"/>
      <c r="AB2733" s="110"/>
      <c r="AC2733" s="110"/>
      <c r="AE2733" s="105"/>
      <c r="AF2733" s="105"/>
      <c r="AR2733" s="112"/>
    </row>
    <row r="2734" spans="2:44" x14ac:dyDescent="0.25">
      <c r="B2734" s="1" t="str">
        <f>IF(I2734="","",
(IF(N2734=FİLTRE!$H$6,2,0)+IF(FİLTRE!$H$6="TOPLAM",2,0))
)</f>
        <v/>
      </c>
      <c r="C2734">
        <f>IF(FİLTRE!$M$5="",9,(IF(U2734&gt;=FİLTRE!$M$5,1,0)))</f>
        <v>1</v>
      </c>
      <c r="D2734" s="1">
        <f>IF(FİLTRE!$M$6="",9,(IF('SKT LİSTESİ'!P2734&lt;=FİLTRE!$M$6,1,0)))</f>
        <v>1</v>
      </c>
      <c r="E2734" s="25" t="str">
        <f>IF(I2734="","",(COUNTIFS($L$4:L2734,L2734)))</f>
        <v/>
      </c>
      <c r="F2734" s="13">
        <f>IF(OR(B2734&lt;&gt;2,C2734&lt;&gt;1,D2734&lt;&gt;1,H2734&lt;&gt;1),0,
COUNTIFS($B$4:B2734,2,$C$4:C2734,1,$D$4:D2734,1,$H$4:H2734,1))</f>
        <v>0</v>
      </c>
      <c r="G2734" s="26" t="str">
        <f>IF(I2734="","",(COUNTIF($E$4:E2734,E2734)))</f>
        <v/>
      </c>
      <c r="H2734" s="1">
        <f>IF(AND(J2734="SAYIM",FİLTRE!$H$5="RAFTA",U2734&lt;&gt;0),1,0)+
IF(AND(J2734="İADE DEPO",FİLTRE!$H$5="İADE DEPO"),1,0)+
IF(FİLTRE!$H$5="TÜMÜ",1,0)+
IF(AND(J2734="FİRMA İADE",FİLTRE!$H$5="FİRMA İADE"),1,0)+
IF(AND(J2734="İMHA",FİLTRE!$H$5="İMHA"),1,0)</f>
        <v>1</v>
      </c>
      <c r="I2734" s="99"/>
      <c r="J2734" s="100"/>
      <c r="K2734" s="100"/>
      <c r="L2734" s="101"/>
      <c r="M2734" s="102"/>
      <c r="N2734" s="101"/>
      <c r="O2734" s="99"/>
      <c r="P2734" s="103"/>
      <c r="Q2734" s="104"/>
      <c r="R2734" s="50"/>
      <c r="S2734" s="105"/>
      <c r="T2734" s="106"/>
      <c r="U2734" s="107"/>
      <c r="V2734" s="108"/>
      <c r="W2734" s="107"/>
      <c r="X2734" s="107"/>
      <c r="AA2734" s="107"/>
      <c r="AB2734" s="110"/>
      <c r="AC2734" s="110"/>
      <c r="AE2734" s="105"/>
      <c r="AF2734" s="105"/>
      <c r="AR2734" s="112"/>
    </row>
    <row r="2735" spans="2:44" x14ac:dyDescent="0.25">
      <c r="B2735" s="1" t="str">
        <f>IF(I2735="","",
(IF(N2735=FİLTRE!$H$6,2,0)+IF(FİLTRE!$H$6="TOPLAM",2,0))
)</f>
        <v/>
      </c>
      <c r="C2735">
        <f>IF(FİLTRE!$M$5="",9,(IF(U2735&gt;=FİLTRE!$M$5,1,0)))</f>
        <v>1</v>
      </c>
      <c r="D2735" s="1">
        <f>IF(FİLTRE!$M$6="",9,(IF('SKT LİSTESİ'!P2735&lt;=FİLTRE!$M$6,1,0)))</f>
        <v>1</v>
      </c>
      <c r="E2735" s="25" t="str">
        <f>IF(I2735="","",(COUNTIFS($L$4:L2735,L2735)))</f>
        <v/>
      </c>
      <c r="F2735" s="13">
        <f>IF(OR(B2735&lt;&gt;2,C2735&lt;&gt;1,D2735&lt;&gt;1,H2735&lt;&gt;1),0,
COUNTIFS($B$4:B2735,2,$C$4:C2735,1,$D$4:D2735,1,$H$4:H2735,1))</f>
        <v>0</v>
      </c>
      <c r="G2735" s="26" t="str">
        <f>IF(I2735="","",(COUNTIF($E$4:E2735,E2735)))</f>
        <v/>
      </c>
      <c r="H2735" s="1">
        <f>IF(AND(J2735="SAYIM",FİLTRE!$H$5="RAFTA",U2735&lt;&gt;0),1,0)+
IF(AND(J2735="İADE DEPO",FİLTRE!$H$5="İADE DEPO"),1,0)+
IF(FİLTRE!$H$5="TÜMÜ",1,0)+
IF(AND(J2735="FİRMA İADE",FİLTRE!$H$5="FİRMA İADE"),1,0)+
IF(AND(J2735="İMHA",FİLTRE!$H$5="İMHA"),1,0)</f>
        <v>1</v>
      </c>
      <c r="I2735" s="99"/>
      <c r="J2735" s="100"/>
      <c r="K2735" s="100"/>
      <c r="L2735" s="101"/>
      <c r="M2735" s="102"/>
      <c r="N2735" s="101"/>
      <c r="O2735" s="99"/>
      <c r="P2735" s="103"/>
      <c r="Q2735" s="104"/>
      <c r="R2735" s="50"/>
      <c r="S2735" s="105"/>
      <c r="T2735" s="106"/>
      <c r="U2735" s="107"/>
      <c r="V2735" s="108"/>
      <c r="W2735" s="107"/>
      <c r="X2735" s="107"/>
      <c r="AA2735" s="107"/>
      <c r="AB2735" s="110"/>
      <c r="AC2735" s="110"/>
      <c r="AE2735" s="105"/>
      <c r="AF2735" s="105"/>
      <c r="AR2735" s="112"/>
    </row>
    <row r="2736" spans="2:44" x14ac:dyDescent="0.25">
      <c r="B2736" s="1" t="str">
        <f>IF(I2736="","",
(IF(N2736=FİLTRE!$H$6,2,0)+IF(FİLTRE!$H$6="TOPLAM",2,0))
)</f>
        <v/>
      </c>
      <c r="C2736">
        <f>IF(FİLTRE!$M$5="",9,(IF(U2736&gt;=FİLTRE!$M$5,1,0)))</f>
        <v>1</v>
      </c>
      <c r="D2736" s="1">
        <f>IF(FİLTRE!$M$6="",9,(IF('SKT LİSTESİ'!P2736&lt;=FİLTRE!$M$6,1,0)))</f>
        <v>1</v>
      </c>
      <c r="E2736" s="25" t="str">
        <f>IF(I2736="","",(COUNTIFS($L$4:L2736,L2736)))</f>
        <v/>
      </c>
      <c r="F2736" s="13">
        <f>IF(OR(B2736&lt;&gt;2,C2736&lt;&gt;1,D2736&lt;&gt;1,H2736&lt;&gt;1),0,
COUNTIFS($B$4:B2736,2,$C$4:C2736,1,$D$4:D2736,1,$H$4:H2736,1))</f>
        <v>0</v>
      </c>
      <c r="G2736" s="26" t="str">
        <f>IF(I2736="","",(COUNTIF($E$4:E2736,E2736)))</f>
        <v/>
      </c>
      <c r="H2736" s="1">
        <f>IF(AND(J2736="SAYIM",FİLTRE!$H$5="RAFTA",U2736&lt;&gt;0),1,0)+
IF(AND(J2736="İADE DEPO",FİLTRE!$H$5="İADE DEPO"),1,0)+
IF(FİLTRE!$H$5="TÜMÜ",1,0)+
IF(AND(J2736="FİRMA İADE",FİLTRE!$H$5="FİRMA İADE"),1,0)+
IF(AND(J2736="İMHA",FİLTRE!$H$5="İMHA"),1,0)</f>
        <v>1</v>
      </c>
      <c r="I2736" s="99"/>
      <c r="J2736" s="100"/>
      <c r="K2736" s="100"/>
      <c r="L2736" s="101"/>
      <c r="M2736" s="102"/>
      <c r="N2736" s="101"/>
      <c r="O2736" s="99"/>
      <c r="P2736" s="103"/>
      <c r="Q2736" s="104"/>
      <c r="R2736" s="50"/>
      <c r="S2736" s="105"/>
      <c r="T2736" s="106"/>
      <c r="U2736" s="107"/>
      <c r="V2736" s="108"/>
      <c r="W2736" s="107"/>
      <c r="X2736" s="107"/>
      <c r="AA2736" s="107"/>
      <c r="AB2736" s="110"/>
      <c r="AC2736" s="110"/>
      <c r="AE2736" s="105"/>
      <c r="AF2736" s="105"/>
      <c r="AR2736" s="112"/>
    </row>
    <row r="2737" spans="2:44" x14ac:dyDescent="0.25">
      <c r="B2737" s="1" t="str">
        <f>IF(I2737="","",
(IF(N2737=FİLTRE!$H$6,2,0)+IF(FİLTRE!$H$6="TOPLAM",2,0))
)</f>
        <v/>
      </c>
      <c r="C2737">
        <f>IF(FİLTRE!$M$5="",9,(IF(U2737&gt;=FİLTRE!$M$5,1,0)))</f>
        <v>1</v>
      </c>
      <c r="D2737" s="1">
        <f>IF(FİLTRE!$M$6="",9,(IF('SKT LİSTESİ'!P2737&lt;=FİLTRE!$M$6,1,0)))</f>
        <v>1</v>
      </c>
      <c r="E2737" s="25" t="str">
        <f>IF(I2737="","",(COUNTIFS($L$4:L2737,L2737)))</f>
        <v/>
      </c>
      <c r="F2737" s="13">
        <f>IF(OR(B2737&lt;&gt;2,C2737&lt;&gt;1,D2737&lt;&gt;1,H2737&lt;&gt;1),0,
COUNTIFS($B$4:B2737,2,$C$4:C2737,1,$D$4:D2737,1,$H$4:H2737,1))</f>
        <v>0</v>
      </c>
      <c r="G2737" s="26" t="str">
        <f>IF(I2737="","",(COUNTIF($E$4:E2737,E2737)))</f>
        <v/>
      </c>
      <c r="H2737" s="1">
        <f>IF(AND(J2737="SAYIM",FİLTRE!$H$5="RAFTA",U2737&lt;&gt;0),1,0)+
IF(AND(J2737="İADE DEPO",FİLTRE!$H$5="İADE DEPO"),1,0)+
IF(FİLTRE!$H$5="TÜMÜ",1,0)+
IF(AND(J2737="FİRMA İADE",FİLTRE!$H$5="FİRMA İADE"),1,0)+
IF(AND(J2737="İMHA",FİLTRE!$H$5="İMHA"),1,0)</f>
        <v>1</v>
      </c>
      <c r="I2737" s="99"/>
      <c r="J2737" s="100"/>
      <c r="K2737" s="100"/>
      <c r="L2737" s="101"/>
      <c r="M2737" s="102"/>
      <c r="N2737" s="101"/>
      <c r="O2737" s="99"/>
      <c r="P2737" s="103"/>
      <c r="Q2737" s="104"/>
      <c r="R2737" s="50"/>
      <c r="S2737" s="105"/>
      <c r="T2737" s="106"/>
      <c r="U2737" s="107"/>
      <c r="V2737" s="108"/>
      <c r="W2737" s="107"/>
      <c r="X2737" s="107"/>
      <c r="AA2737" s="107"/>
      <c r="AB2737" s="110"/>
      <c r="AC2737" s="110"/>
      <c r="AE2737" s="105"/>
      <c r="AF2737" s="105"/>
      <c r="AR2737" s="112"/>
    </row>
    <row r="2738" spans="2:44" x14ac:dyDescent="0.25">
      <c r="B2738" s="1" t="str">
        <f>IF(I2738="","",
(IF(N2738=FİLTRE!$H$6,2,0)+IF(FİLTRE!$H$6="TOPLAM",2,0))
)</f>
        <v/>
      </c>
      <c r="C2738">
        <f>IF(FİLTRE!$M$5="",9,(IF(U2738&gt;=FİLTRE!$M$5,1,0)))</f>
        <v>1</v>
      </c>
      <c r="D2738" s="1">
        <f>IF(FİLTRE!$M$6="",9,(IF('SKT LİSTESİ'!P2738&lt;=FİLTRE!$M$6,1,0)))</f>
        <v>1</v>
      </c>
      <c r="E2738" s="25" t="str">
        <f>IF(I2738="","",(COUNTIFS($L$4:L2738,L2738)))</f>
        <v/>
      </c>
      <c r="F2738" s="13">
        <f>IF(OR(B2738&lt;&gt;2,C2738&lt;&gt;1,D2738&lt;&gt;1,H2738&lt;&gt;1),0,
COUNTIFS($B$4:B2738,2,$C$4:C2738,1,$D$4:D2738,1,$H$4:H2738,1))</f>
        <v>0</v>
      </c>
      <c r="G2738" s="26" t="str">
        <f>IF(I2738="","",(COUNTIF($E$4:E2738,E2738)))</f>
        <v/>
      </c>
      <c r="H2738" s="1">
        <f>IF(AND(J2738="SAYIM",FİLTRE!$H$5="RAFTA",U2738&lt;&gt;0),1,0)+
IF(AND(J2738="İADE DEPO",FİLTRE!$H$5="İADE DEPO"),1,0)+
IF(FİLTRE!$H$5="TÜMÜ",1,0)+
IF(AND(J2738="FİRMA İADE",FİLTRE!$H$5="FİRMA İADE"),1,0)+
IF(AND(J2738="İMHA",FİLTRE!$H$5="İMHA"),1,0)</f>
        <v>1</v>
      </c>
      <c r="I2738" s="99"/>
      <c r="J2738" s="100"/>
      <c r="K2738" s="100"/>
      <c r="L2738" s="101"/>
      <c r="M2738" s="102"/>
      <c r="N2738" s="101"/>
      <c r="O2738" s="99"/>
      <c r="P2738" s="103"/>
      <c r="Q2738" s="104"/>
      <c r="R2738" s="50"/>
      <c r="S2738" s="105"/>
      <c r="T2738" s="106"/>
      <c r="U2738" s="107"/>
      <c r="V2738" s="108"/>
      <c r="W2738" s="107"/>
      <c r="X2738" s="107"/>
      <c r="AA2738" s="107"/>
      <c r="AB2738" s="110"/>
      <c r="AC2738" s="110"/>
      <c r="AE2738" s="105"/>
      <c r="AF2738" s="105"/>
      <c r="AR2738" s="112"/>
    </row>
    <row r="2739" spans="2:44" x14ac:dyDescent="0.25">
      <c r="B2739" s="1" t="str">
        <f>IF(I2739="","",
(IF(N2739=FİLTRE!$H$6,2,0)+IF(FİLTRE!$H$6="TOPLAM",2,0))
)</f>
        <v/>
      </c>
      <c r="C2739">
        <f>IF(FİLTRE!$M$5="",9,(IF(U2739&gt;=FİLTRE!$M$5,1,0)))</f>
        <v>1</v>
      </c>
      <c r="D2739" s="1">
        <f>IF(FİLTRE!$M$6="",9,(IF('SKT LİSTESİ'!P2739&lt;=FİLTRE!$M$6,1,0)))</f>
        <v>1</v>
      </c>
      <c r="E2739" s="25" t="str">
        <f>IF(I2739="","",(COUNTIFS($L$4:L2739,L2739)))</f>
        <v/>
      </c>
      <c r="F2739" s="13">
        <f>IF(OR(B2739&lt;&gt;2,C2739&lt;&gt;1,D2739&lt;&gt;1,H2739&lt;&gt;1),0,
COUNTIFS($B$4:B2739,2,$C$4:C2739,1,$D$4:D2739,1,$H$4:H2739,1))</f>
        <v>0</v>
      </c>
      <c r="G2739" s="26" t="str">
        <f>IF(I2739="","",(COUNTIF($E$4:E2739,E2739)))</f>
        <v/>
      </c>
      <c r="H2739" s="1">
        <f>IF(AND(J2739="SAYIM",FİLTRE!$H$5="RAFTA",U2739&lt;&gt;0),1,0)+
IF(AND(J2739="İADE DEPO",FİLTRE!$H$5="İADE DEPO"),1,0)+
IF(FİLTRE!$H$5="TÜMÜ",1,0)+
IF(AND(J2739="FİRMA İADE",FİLTRE!$H$5="FİRMA İADE"),1,0)+
IF(AND(J2739="İMHA",FİLTRE!$H$5="İMHA"),1,0)</f>
        <v>1</v>
      </c>
      <c r="I2739" s="99"/>
      <c r="J2739" s="100"/>
      <c r="K2739" s="100"/>
      <c r="L2739" s="101"/>
      <c r="M2739" s="102"/>
      <c r="N2739" s="101"/>
      <c r="O2739" s="99"/>
      <c r="P2739" s="103"/>
      <c r="Q2739" s="104"/>
      <c r="R2739" s="50"/>
      <c r="S2739" s="105"/>
      <c r="T2739" s="106"/>
      <c r="U2739" s="107"/>
      <c r="V2739" s="108"/>
      <c r="W2739" s="107"/>
      <c r="X2739" s="107"/>
      <c r="AA2739" s="107"/>
      <c r="AB2739" s="110"/>
      <c r="AC2739" s="110"/>
      <c r="AE2739" s="105"/>
      <c r="AF2739" s="105"/>
      <c r="AR2739" s="112"/>
    </row>
    <row r="2740" spans="2:44" x14ac:dyDescent="0.25">
      <c r="B2740" s="1" t="str">
        <f>IF(I2740="","",
(IF(N2740=FİLTRE!$H$6,2,0)+IF(FİLTRE!$H$6="TOPLAM",2,0))
)</f>
        <v/>
      </c>
      <c r="C2740">
        <f>IF(FİLTRE!$M$5="",9,(IF(U2740&gt;=FİLTRE!$M$5,1,0)))</f>
        <v>1</v>
      </c>
      <c r="D2740" s="1">
        <f>IF(FİLTRE!$M$6="",9,(IF('SKT LİSTESİ'!P2740&lt;=FİLTRE!$M$6,1,0)))</f>
        <v>1</v>
      </c>
      <c r="E2740" s="25" t="str">
        <f>IF(I2740="","",(COUNTIFS($L$4:L2740,L2740)))</f>
        <v/>
      </c>
      <c r="F2740" s="13">
        <f>IF(OR(B2740&lt;&gt;2,C2740&lt;&gt;1,D2740&lt;&gt;1,H2740&lt;&gt;1),0,
COUNTIFS($B$4:B2740,2,$C$4:C2740,1,$D$4:D2740,1,$H$4:H2740,1))</f>
        <v>0</v>
      </c>
      <c r="G2740" s="26" t="str">
        <f>IF(I2740="","",(COUNTIF($E$4:E2740,E2740)))</f>
        <v/>
      </c>
      <c r="H2740" s="1">
        <f>IF(AND(J2740="SAYIM",FİLTRE!$H$5="RAFTA",U2740&lt;&gt;0),1,0)+
IF(AND(J2740="İADE DEPO",FİLTRE!$H$5="İADE DEPO"),1,0)+
IF(FİLTRE!$H$5="TÜMÜ",1,0)+
IF(AND(J2740="FİRMA İADE",FİLTRE!$H$5="FİRMA İADE"),1,0)+
IF(AND(J2740="İMHA",FİLTRE!$H$5="İMHA"),1,0)</f>
        <v>1</v>
      </c>
      <c r="I2740" s="99"/>
      <c r="J2740" s="100"/>
      <c r="K2740" s="100"/>
      <c r="L2740" s="101"/>
      <c r="M2740" s="102"/>
      <c r="N2740" s="101"/>
      <c r="O2740" s="99"/>
      <c r="P2740" s="103"/>
      <c r="Q2740" s="104"/>
      <c r="R2740" s="50"/>
      <c r="S2740" s="105"/>
      <c r="T2740" s="106"/>
      <c r="U2740" s="107"/>
      <c r="V2740" s="108"/>
      <c r="W2740" s="107"/>
      <c r="X2740" s="107"/>
      <c r="AA2740" s="107"/>
      <c r="AB2740" s="110"/>
      <c r="AC2740" s="110"/>
      <c r="AE2740" s="105"/>
      <c r="AF2740" s="105"/>
      <c r="AR2740" s="112"/>
    </row>
    <row r="2741" spans="2:44" x14ac:dyDescent="0.25">
      <c r="B2741" s="1" t="str">
        <f>IF(I2741="","",
(IF(N2741=FİLTRE!$H$6,2,0)+IF(FİLTRE!$H$6="TOPLAM",2,0))
)</f>
        <v/>
      </c>
      <c r="C2741">
        <f>IF(FİLTRE!$M$5="",9,(IF(U2741&gt;=FİLTRE!$M$5,1,0)))</f>
        <v>1</v>
      </c>
      <c r="D2741" s="1">
        <f>IF(FİLTRE!$M$6="",9,(IF('SKT LİSTESİ'!P2741&lt;=FİLTRE!$M$6,1,0)))</f>
        <v>1</v>
      </c>
      <c r="E2741" s="25" t="str">
        <f>IF(I2741="","",(COUNTIFS($L$4:L2741,L2741)))</f>
        <v/>
      </c>
      <c r="F2741" s="13">
        <f>IF(OR(B2741&lt;&gt;2,C2741&lt;&gt;1,D2741&lt;&gt;1,H2741&lt;&gt;1),0,
COUNTIFS($B$4:B2741,2,$C$4:C2741,1,$D$4:D2741,1,$H$4:H2741,1))</f>
        <v>0</v>
      </c>
      <c r="G2741" s="26" t="str">
        <f>IF(I2741="","",(COUNTIF($E$4:E2741,E2741)))</f>
        <v/>
      </c>
      <c r="H2741" s="1">
        <f>IF(AND(J2741="SAYIM",FİLTRE!$H$5="RAFTA",U2741&lt;&gt;0),1,0)+
IF(AND(J2741="İADE DEPO",FİLTRE!$H$5="İADE DEPO"),1,0)+
IF(FİLTRE!$H$5="TÜMÜ",1,0)+
IF(AND(J2741="FİRMA İADE",FİLTRE!$H$5="FİRMA İADE"),1,0)+
IF(AND(J2741="İMHA",FİLTRE!$H$5="İMHA"),1,0)</f>
        <v>1</v>
      </c>
      <c r="I2741" s="99"/>
      <c r="J2741" s="100"/>
      <c r="K2741" s="100"/>
      <c r="L2741" s="101"/>
      <c r="M2741" s="102"/>
      <c r="N2741" s="101"/>
      <c r="O2741" s="99"/>
      <c r="P2741" s="103"/>
      <c r="Q2741" s="104"/>
      <c r="R2741" s="50"/>
      <c r="S2741" s="105"/>
      <c r="T2741" s="106"/>
      <c r="U2741" s="107"/>
      <c r="V2741" s="108"/>
      <c r="W2741" s="107"/>
      <c r="X2741" s="107"/>
      <c r="AA2741" s="107"/>
      <c r="AB2741" s="110"/>
      <c r="AC2741" s="110"/>
      <c r="AE2741" s="105"/>
      <c r="AF2741" s="105"/>
      <c r="AR2741" s="112"/>
    </row>
    <row r="2742" spans="2:44" x14ac:dyDescent="0.25">
      <c r="B2742" s="1" t="str">
        <f>IF(I2742="","",
(IF(N2742=FİLTRE!$H$6,2,0)+IF(FİLTRE!$H$6="TOPLAM",2,0))
)</f>
        <v/>
      </c>
      <c r="C2742">
        <f>IF(FİLTRE!$M$5="",9,(IF(U2742&gt;=FİLTRE!$M$5,1,0)))</f>
        <v>1</v>
      </c>
      <c r="D2742" s="1">
        <f>IF(FİLTRE!$M$6="",9,(IF('SKT LİSTESİ'!P2742&lt;=FİLTRE!$M$6,1,0)))</f>
        <v>1</v>
      </c>
      <c r="E2742" s="25" t="str">
        <f>IF(I2742="","",(COUNTIFS($L$4:L2742,L2742)))</f>
        <v/>
      </c>
      <c r="F2742" s="13">
        <f>IF(OR(B2742&lt;&gt;2,C2742&lt;&gt;1,D2742&lt;&gt;1,H2742&lt;&gt;1),0,
COUNTIFS($B$4:B2742,2,$C$4:C2742,1,$D$4:D2742,1,$H$4:H2742,1))</f>
        <v>0</v>
      </c>
      <c r="G2742" s="26" t="str">
        <f>IF(I2742="","",(COUNTIF($E$4:E2742,E2742)))</f>
        <v/>
      </c>
      <c r="H2742" s="1">
        <f>IF(AND(J2742="SAYIM",FİLTRE!$H$5="RAFTA",U2742&lt;&gt;0),1,0)+
IF(AND(J2742="İADE DEPO",FİLTRE!$H$5="İADE DEPO"),1,0)+
IF(FİLTRE!$H$5="TÜMÜ",1,0)+
IF(AND(J2742="FİRMA İADE",FİLTRE!$H$5="FİRMA İADE"),1,0)+
IF(AND(J2742="İMHA",FİLTRE!$H$5="İMHA"),1,0)</f>
        <v>1</v>
      </c>
      <c r="I2742" s="99"/>
      <c r="J2742" s="100"/>
      <c r="K2742" s="100"/>
      <c r="L2742" s="101"/>
      <c r="M2742" s="102"/>
      <c r="N2742" s="101"/>
      <c r="O2742" s="99"/>
      <c r="P2742" s="103"/>
      <c r="Q2742" s="104"/>
      <c r="R2742" s="50"/>
      <c r="S2742" s="105"/>
      <c r="T2742" s="106"/>
      <c r="U2742" s="107"/>
      <c r="V2742" s="108"/>
      <c r="W2742" s="107"/>
      <c r="X2742" s="107"/>
      <c r="AA2742" s="107"/>
      <c r="AB2742" s="110"/>
      <c r="AC2742" s="110"/>
      <c r="AE2742" s="105"/>
      <c r="AF2742" s="105"/>
      <c r="AR2742" s="112"/>
    </row>
    <row r="2743" spans="2:44" x14ac:dyDescent="0.25">
      <c r="B2743" s="1" t="str">
        <f>IF(I2743="","",
(IF(N2743=FİLTRE!$H$6,2,0)+IF(FİLTRE!$H$6="TOPLAM",2,0))
)</f>
        <v/>
      </c>
      <c r="C2743">
        <f>IF(FİLTRE!$M$5="",9,(IF(U2743&gt;=FİLTRE!$M$5,1,0)))</f>
        <v>1</v>
      </c>
      <c r="D2743" s="1">
        <f>IF(FİLTRE!$M$6="",9,(IF('SKT LİSTESİ'!P2743&lt;=FİLTRE!$M$6,1,0)))</f>
        <v>1</v>
      </c>
      <c r="E2743" s="25" t="str">
        <f>IF(I2743="","",(COUNTIFS($L$4:L2743,L2743)))</f>
        <v/>
      </c>
      <c r="F2743" s="13">
        <f>IF(OR(B2743&lt;&gt;2,C2743&lt;&gt;1,D2743&lt;&gt;1,H2743&lt;&gt;1),0,
COUNTIFS($B$4:B2743,2,$C$4:C2743,1,$D$4:D2743,1,$H$4:H2743,1))</f>
        <v>0</v>
      </c>
      <c r="G2743" s="26" t="str">
        <f>IF(I2743="","",(COUNTIF($E$4:E2743,E2743)))</f>
        <v/>
      </c>
      <c r="H2743" s="1">
        <f>IF(AND(J2743="SAYIM",FİLTRE!$H$5="RAFTA",U2743&lt;&gt;0),1,0)+
IF(AND(J2743="İADE DEPO",FİLTRE!$H$5="İADE DEPO"),1,0)+
IF(FİLTRE!$H$5="TÜMÜ",1,0)+
IF(AND(J2743="FİRMA İADE",FİLTRE!$H$5="FİRMA İADE"),1,0)+
IF(AND(J2743="İMHA",FİLTRE!$H$5="İMHA"),1,0)</f>
        <v>1</v>
      </c>
      <c r="I2743" s="99"/>
      <c r="J2743" s="100"/>
      <c r="K2743" s="100"/>
      <c r="L2743" s="101"/>
      <c r="M2743" s="102"/>
      <c r="N2743" s="101"/>
      <c r="O2743" s="99"/>
      <c r="P2743" s="103"/>
      <c r="Q2743" s="104"/>
      <c r="R2743" s="50"/>
      <c r="S2743" s="105"/>
      <c r="T2743" s="106"/>
      <c r="U2743" s="107"/>
      <c r="V2743" s="108"/>
      <c r="W2743" s="107"/>
      <c r="X2743" s="107"/>
      <c r="AA2743" s="107"/>
      <c r="AB2743" s="110"/>
      <c r="AC2743" s="110"/>
      <c r="AE2743" s="105"/>
      <c r="AF2743" s="105"/>
      <c r="AR2743" s="112"/>
    </row>
    <row r="2744" spans="2:44" x14ac:dyDescent="0.25">
      <c r="B2744" s="1" t="str">
        <f>IF(I2744="","",
(IF(N2744=FİLTRE!$H$6,2,0)+IF(FİLTRE!$H$6="TOPLAM",2,0))
)</f>
        <v/>
      </c>
      <c r="C2744">
        <f>IF(FİLTRE!$M$5="",9,(IF(U2744&gt;=FİLTRE!$M$5,1,0)))</f>
        <v>1</v>
      </c>
      <c r="D2744" s="1">
        <f>IF(FİLTRE!$M$6="",9,(IF('SKT LİSTESİ'!P2744&lt;=FİLTRE!$M$6,1,0)))</f>
        <v>1</v>
      </c>
      <c r="E2744" s="25" t="str">
        <f>IF(I2744="","",(COUNTIFS($L$4:L2744,L2744)))</f>
        <v/>
      </c>
      <c r="F2744" s="13">
        <f>IF(OR(B2744&lt;&gt;2,C2744&lt;&gt;1,D2744&lt;&gt;1,H2744&lt;&gt;1),0,
COUNTIFS($B$4:B2744,2,$C$4:C2744,1,$D$4:D2744,1,$H$4:H2744,1))</f>
        <v>0</v>
      </c>
      <c r="G2744" s="26" t="str">
        <f>IF(I2744="","",(COUNTIF($E$4:E2744,E2744)))</f>
        <v/>
      </c>
      <c r="H2744" s="1">
        <f>IF(AND(J2744="SAYIM",FİLTRE!$H$5="RAFTA",U2744&lt;&gt;0),1,0)+
IF(AND(J2744="İADE DEPO",FİLTRE!$H$5="İADE DEPO"),1,0)+
IF(FİLTRE!$H$5="TÜMÜ",1,0)+
IF(AND(J2744="FİRMA İADE",FİLTRE!$H$5="FİRMA İADE"),1,0)+
IF(AND(J2744="İMHA",FİLTRE!$H$5="İMHA"),1,0)</f>
        <v>1</v>
      </c>
      <c r="I2744" s="99"/>
      <c r="J2744" s="100"/>
      <c r="K2744" s="100"/>
      <c r="L2744" s="101"/>
      <c r="M2744" s="102"/>
      <c r="N2744" s="101"/>
      <c r="O2744" s="99"/>
      <c r="P2744" s="103"/>
      <c r="Q2744" s="104"/>
      <c r="R2744" s="50"/>
      <c r="S2744" s="105"/>
      <c r="T2744" s="106"/>
      <c r="U2744" s="107"/>
      <c r="V2744" s="108"/>
      <c r="W2744" s="107"/>
      <c r="X2744" s="107"/>
      <c r="AA2744" s="107"/>
      <c r="AB2744" s="110"/>
      <c r="AC2744" s="110"/>
      <c r="AE2744" s="105"/>
      <c r="AF2744" s="105"/>
      <c r="AR2744" s="112"/>
    </row>
    <row r="2745" spans="2:44" x14ac:dyDescent="0.25">
      <c r="B2745" s="1" t="str">
        <f>IF(I2745="","",
(IF(N2745=FİLTRE!$H$6,2,0)+IF(FİLTRE!$H$6="TOPLAM",2,0))
)</f>
        <v/>
      </c>
      <c r="C2745">
        <f>IF(FİLTRE!$M$5="",9,(IF(U2745&gt;=FİLTRE!$M$5,1,0)))</f>
        <v>1</v>
      </c>
      <c r="D2745" s="1">
        <f>IF(FİLTRE!$M$6="",9,(IF('SKT LİSTESİ'!P2745&lt;=FİLTRE!$M$6,1,0)))</f>
        <v>1</v>
      </c>
      <c r="E2745" s="25" t="str">
        <f>IF(I2745="","",(COUNTIFS($L$4:L2745,L2745)))</f>
        <v/>
      </c>
      <c r="F2745" s="13">
        <f>IF(OR(B2745&lt;&gt;2,C2745&lt;&gt;1,D2745&lt;&gt;1,H2745&lt;&gt;1),0,
COUNTIFS($B$4:B2745,2,$C$4:C2745,1,$D$4:D2745,1,$H$4:H2745,1))</f>
        <v>0</v>
      </c>
      <c r="G2745" s="26" t="str">
        <f>IF(I2745="","",(COUNTIF($E$4:E2745,E2745)))</f>
        <v/>
      </c>
      <c r="H2745" s="1">
        <f>IF(AND(J2745="SAYIM",FİLTRE!$H$5="RAFTA",U2745&lt;&gt;0),1,0)+
IF(AND(J2745="İADE DEPO",FİLTRE!$H$5="İADE DEPO"),1,0)+
IF(FİLTRE!$H$5="TÜMÜ",1,0)+
IF(AND(J2745="FİRMA İADE",FİLTRE!$H$5="FİRMA İADE"),1,0)+
IF(AND(J2745="İMHA",FİLTRE!$H$5="İMHA"),1,0)</f>
        <v>1</v>
      </c>
      <c r="I2745" s="99"/>
      <c r="J2745" s="100"/>
      <c r="K2745" s="100"/>
      <c r="L2745" s="101"/>
      <c r="M2745" s="102"/>
      <c r="N2745" s="101"/>
      <c r="O2745" s="99"/>
      <c r="P2745" s="103"/>
      <c r="Q2745" s="104"/>
      <c r="R2745" s="50"/>
      <c r="S2745" s="105"/>
      <c r="T2745" s="106"/>
      <c r="U2745" s="107"/>
      <c r="V2745" s="108"/>
      <c r="W2745" s="107"/>
      <c r="X2745" s="107"/>
      <c r="AA2745" s="107"/>
      <c r="AB2745" s="110"/>
      <c r="AC2745" s="110"/>
      <c r="AE2745" s="105"/>
      <c r="AF2745" s="105"/>
      <c r="AR2745" s="112"/>
    </row>
    <row r="2746" spans="2:44" x14ac:dyDescent="0.25">
      <c r="B2746" s="1" t="str">
        <f>IF(I2746="","",
(IF(N2746=FİLTRE!$H$6,2,0)+IF(FİLTRE!$H$6="TOPLAM",2,0))
)</f>
        <v/>
      </c>
      <c r="C2746">
        <f>IF(FİLTRE!$M$5="",9,(IF(U2746&gt;=FİLTRE!$M$5,1,0)))</f>
        <v>1</v>
      </c>
      <c r="D2746" s="1">
        <f>IF(FİLTRE!$M$6="",9,(IF('SKT LİSTESİ'!P2746&lt;=FİLTRE!$M$6,1,0)))</f>
        <v>1</v>
      </c>
      <c r="E2746" s="25" t="str">
        <f>IF(I2746="","",(COUNTIFS($L$4:L2746,L2746)))</f>
        <v/>
      </c>
      <c r="F2746" s="13">
        <f>IF(OR(B2746&lt;&gt;2,C2746&lt;&gt;1,D2746&lt;&gt;1,H2746&lt;&gt;1),0,
COUNTIFS($B$4:B2746,2,$C$4:C2746,1,$D$4:D2746,1,$H$4:H2746,1))</f>
        <v>0</v>
      </c>
      <c r="G2746" s="26" t="str">
        <f>IF(I2746="","",(COUNTIF($E$4:E2746,E2746)))</f>
        <v/>
      </c>
      <c r="H2746" s="1">
        <f>IF(AND(J2746="SAYIM",FİLTRE!$H$5="RAFTA",U2746&lt;&gt;0),1,0)+
IF(AND(J2746="İADE DEPO",FİLTRE!$H$5="İADE DEPO"),1,0)+
IF(FİLTRE!$H$5="TÜMÜ",1,0)+
IF(AND(J2746="FİRMA İADE",FİLTRE!$H$5="FİRMA İADE"),1,0)+
IF(AND(J2746="İMHA",FİLTRE!$H$5="İMHA"),1,0)</f>
        <v>1</v>
      </c>
      <c r="I2746" s="99"/>
      <c r="J2746" s="100"/>
      <c r="K2746" s="100"/>
      <c r="L2746" s="101"/>
      <c r="M2746" s="102"/>
      <c r="N2746" s="101"/>
      <c r="O2746" s="99"/>
      <c r="P2746" s="103"/>
      <c r="Q2746" s="104"/>
      <c r="R2746" s="50"/>
      <c r="S2746" s="105"/>
      <c r="T2746" s="106"/>
      <c r="U2746" s="107"/>
      <c r="V2746" s="108"/>
      <c r="W2746" s="107"/>
      <c r="X2746" s="107"/>
      <c r="AA2746" s="107"/>
      <c r="AB2746" s="110"/>
      <c r="AC2746" s="110"/>
      <c r="AE2746" s="105"/>
      <c r="AF2746" s="105"/>
      <c r="AR2746" s="112"/>
    </row>
    <row r="2747" spans="2:44" x14ac:dyDescent="0.25">
      <c r="B2747" s="1" t="str">
        <f>IF(I2747="","",
(IF(N2747=FİLTRE!$H$6,2,0)+IF(FİLTRE!$H$6="TOPLAM",2,0))
)</f>
        <v/>
      </c>
      <c r="C2747">
        <f>IF(FİLTRE!$M$5="",9,(IF(U2747&gt;=FİLTRE!$M$5,1,0)))</f>
        <v>1</v>
      </c>
      <c r="D2747" s="1">
        <f>IF(FİLTRE!$M$6="",9,(IF('SKT LİSTESİ'!P2747&lt;=FİLTRE!$M$6,1,0)))</f>
        <v>1</v>
      </c>
      <c r="E2747" s="25" t="str">
        <f>IF(I2747="","",(COUNTIFS($L$4:L2747,L2747)))</f>
        <v/>
      </c>
      <c r="F2747" s="13">
        <f>IF(OR(B2747&lt;&gt;2,C2747&lt;&gt;1,D2747&lt;&gt;1,H2747&lt;&gt;1),0,
COUNTIFS($B$4:B2747,2,$C$4:C2747,1,$D$4:D2747,1,$H$4:H2747,1))</f>
        <v>0</v>
      </c>
      <c r="G2747" s="26" t="str">
        <f>IF(I2747="","",(COUNTIF($E$4:E2747,E2747)))</f>
        <v/>
      </c>
      <c r="H2747" s="1">
        <f>IF(AND(J2747="SAYIM",FİLTRE!$H$5="RAFTA",U2747&lt;&gt;0),1,0)+
IF(AND(J2747="İADE DEPO",FİLTRE!$H$5="İADE DEPO"),1,0)+
IF(FİLTRE!$H$5="TÜMÜ",1,0)+
IF(AND(J2747="FİRMA İADE",FİLTRE!$H$5="FİRMA İADE"),1,0)+
IF(AND(J2747="İMHA",FİLTRE!$H$5="İMHA"),1,0)</f>
        <v>1</v>
      </c>
      <c r="I2747" s="99"/>
      <c r="J2747" s="100"/>
      <c r="K2747" s="100"/>
      <c r="L2747" s="101"/>
      <c r="M2747" s="102"/>
      <c r="N2747" s="101"/>
      <c r="O2747" s="99"/>
      <c r="P2747" s="103"/>
      <c r="Q2747" s="104"/>
      <c r="R2747" s="50"/>
      <c r="S2747" s="105"/>
      <c r="T2747" s="106"/>
      <c r="U2747" s="107"/>
      <c r="V2747" s="108"/>
      <c r="W2747" s="107"/>
      <c r="X2747" s="107"/>
      <c r="AA2747" s="107"/>
      <c r="AB2747" s="110"/>
      <c r="AC2747" s="110"/>
      <c r="AE2747" s="105"/>
      <c r="AF2747" s="105"/>
      <c r="AR2747" s="112"/>
    </row>
    <row r="2748" spans="2:44" x14ac:dyDescent="0.25">
      <c r="B2748" s="1" t="str">
        <f>IF(I2748="","",
(IF(N2748=FİLTRE!$H$6,2,0)+IF(FİLTRE!$H$6="TOPLAM",2,0))
)</f>
        <v/>
      </c>
      <c r="C2748">
        <f>IF(FİLTRE!$M$5="",9,(IF(U2748&gt;=FİLTRE!$M$5,1,0)))</f>
        <v>1</v>
      </c>
      <c r="D2748" s="1">
        <f>IF(FİLTRE!$M$6="",9,(IF('SKT LİSTESİ'!P2748&lt;=FİLTRE!$M$6,1,0)))</f>
        <v>1</v>
      </c>
      <c r="E2748" s="25" t="str">
        <f>IF(I2748="","",(COUNTIFS($L$4:L2748,L2748)))</f>
        <v/>
      </c>
      <c r="F2748" s="13">
        <f>IF(OR(B2748&lt;&gt;2,C2748&lt;&gt;1,D2748&lt;&gt;1,H2748&lt;&gt;1),0,
COUNTIFS($B$4:B2748,2,$C$4:C2748,1,$D$4:D2748,1,$H$4:H2748,1))</f>
        <v>0</v>
      </c>
      <c r="G2748" s="26" t="str">
        <f>IF(I2748="","",(COUNTIF($E$4:E2748,E2748)))</f>
        <v/>
      </c>
      <c r="H2748" s="1">
        <f>IF(AND(J2748="SAYIM",FİLTRE!$H$5="RAFTA",U2748&lt;&gt;0),1,0)+
IF(AND(J2748="İADE DEPO",FİLTRE!$H$5="İADE DEPO"),1,0)+
IF(FİLTRE!$H$5="TÜMÜ",1,0)+
IF(AND(J2748="FİRMA İADE",FİLTRE!$H$5="FİRMA İADE"),1,0)+
IF(AND(J2748="İMHA",FİLTRE!$H$5="İMHA"),1,0)</f>
        <v>1</v>
      </c>
      <c r="I2748" s="99"/>
      <c r="J2748" s="100"/>
      <c r="K2748" s="100"/>
      <c r="L2748" s="101"/>
      <c r="M2748" s="102"/>
      <c r="N2748" s="101"/>
      <c r="O2748" s="99"/>
      <c r="P2748" s="103"/>
      <c r="Q2748" s="104"/>
      <c r="R2748" s="50"/>
      <c r="S2748" s="105"/>
      <c r="T2748" s="106"/>
      <c r="U2748" s="107"/>
      <c r="V2748" s="108"/>
      <c r="W2748" s="107"/>
      <c r="X2748" s="107"/>
      <c r="AA2748" s="107"/>
      <c r="AB2748" s="110"/>
      <c r="AC2748" s="110"/>
      <c r="AE2748" s="105"/>
      <c r="AF2748" s="105"/>
      <c r="AR2748" s="112"/>
    </row>
    <row r="2749" spans="2:44" x14ac:dyDescent="0.25">
      <c r="B2749" s="1" t="str">
        <f>IF(I2749="","",
(IF(N2749=FİLTRE!$H$6,2,0)+IF(FİLTRE!$H$6="TOPLAM",2,0))
)</f>
        <v/>
      </c>
      <c r="C2749">
        <f>IF(FİLTRE!$M$5="",9,(IF(U2749&gt;=FİLTRE!$M$5,1,0)))</f>
        <v>1</v>
      </c>
      <c r="D2749" s="1">
        <f>IF(FİLTRE!$M$6="",9,(IF('SKT LİSTESİ'!P2749&lt;=FİLTRE!$M$6,1,0)))</f>
        <v>1</v>
      </c>
      <c r="E2749" s="25" t="str">
        <f>IF(I2749="","",(COUNTIFS($L$4:L2749,L2749)))</f>
        <v/>
      </c>
      <c r="F2749" s="13">
        <f>IF(OR(B2749&lt;&gt;2,C2749&lt;&gt;1,D2749&lt;&gt;1,H2749&lt;&gt;1),0,
COUNTIFS($B$4:B2749,2,$C$4:C2749,1,$D$4:D2749,1,$H$4:H2749,1))</f>
        <v>0</v>
      </c>
      <c r="G2749" s="26" t="str">
        <f>IF(I2749="","",(COUNTIF($E$4:E2749,E2749)))</f>
        <v/>
      </c>
      <c r="H2749" s="1">
        <f>IF(AND(J2749="SAYIM",FİLTRE!$H$5="RAFTA",U2749&lt;&gt;0),1,0)+
IF(AND(J2749="İADE DEPO",FİLTRE!$H$5="İADE DEPO"),1,0)+
IF(FİLTRE!$H$5="TÜMÜ",1,0)+
IF(AND(J2749="FİRMA İADE",FİLTRE!$H$5="FİRMA İADE"),1,0)+
IF(AND(J2749="İMHA",FİLTRE!$H$5="İMHA"),1,0)</f>
        <v>1</v>
      </c>
      <c r="I2749" s="99"/>
      <c r="J2749" s="100"/>
      <c r="K2749" s="100"/>
      <c r="L2749" s="101"/>
      <c r="M2749" s="102"/>
      <c r="N2749" s="101"/>
      <c r="O2749" s="99"/>
      <c r="P2749" s="103"/>
      <c r="Q2749" s="104"/>
      <c r="R2749" s="50"/>
      <c r="S2749" s="105"/>
      <c r="T2749" s="106"/>
      <c r="U2749" s="107"/>
      <c r="V2749" s="108"/>
      <c r="W2749" s="107"/>
      <c r="X2749" s="107"/>
      <c r="AA2749" s="107"/>
      <c r="AB2749" s="110"/>
      <c r="AC2749" s="110"/>
      <c r="AE2749" s="105"/>
      <c r="AF2749" s="105"/>
      <c r="AR2749" s="112"/>
    </row>
    <row r="2750" spans="2:44" x14ac:dyDescent="0.25">
      <c r="B2750" s="1" t="str">
        <f>IF(I2750="","",
(IF(N2750=FİLTRE!$H$6,2,0)+IF(FİLTRE!$H$6="TOPLAM",2,0))
)</f>
        <v/>
      </c>
      <c r="C2750">
        <f>IF(FİLTRE!$M$5="",9,(IF(U2750&gt;=FİLTRE!$M$5,1,0)))</f>
        <v>1</v>
      </c>
      <c r="D2750" s="1">
        <f>IF(FİLTRE!$M$6="",9,(IF('SKT LİSTESİ'!P2750&lt;=FİLTRE!$M$6,1,0)))</f>
        <v>1</v>
      </c>
      <c r="E2750" s="25" t="str">
        <f>IF(I2750="","",(COUNTIFS($L$4:L2750,L2750)))</f>
        <v/>
      </c>
      <c r="F2750" s="13">
        <f>IF(OR(B2750&lt;&gt;2,C2750&lt;&gt;1,D2750&lt;&gt;1,H2750&lt;&gt;1),0,
COUNTIFS($B$4:B2750,2,$C$4:C2750,1,$D$4:D2750,1,$H$4:H2750,1))</f>
        <v>0</v>
      </c>
      <c r="G2750" s="26" t="str">
        <f>IF(I2750="","",(COUNTIF($E$4:E2750,E2750)))</f>
        <v/>
      </c>
      <c r="H2750" s="1">
        <f>IF(AND(J2750="SAYIM",FİLTRE!$H$5="RAFTA",U2750&lt;&gt;0),1,0)+
IF(AND(J2750="İADE DEPO",FİLTRE!$H$5="İADE DEPO"),1,0)+
IF(FİLTRE!$H$5="TÜMÜ",1,0)+
IF(AND(J2750="FİRMA İADE",FİLTRE!$H$5="FİRMA İADE"),1,0)+
IF(AND(J2750="İMHA",FİLTRE!$H$5="İMHA"),1,0)</f>
        <v>1</v>
      </c>
      <c r="I2750" s="99"/>
      <c r="J2750" s="100"/>
      <c r="K2750" s="100"/>
      <c r="L2750" s="101"/>
      <c r="M2750" s="102"/>
      <c r="N2750" s="101"/>
      <c r="O2750" s="99"/>
      <c r="P2750" s="103"/>
      <c r="Q2750" s="104"/>
      <c r="R2750" s="50"/>
      <c r="S2750" s="105"/>
      <c r="T2750" s="106"/>
      <c r="U2750" s="107"/>
      <c r="V2750" s="108"/>
      <c r="W2750" s="107"/>
      <c r="X2750" s="107"/>
      <c r="AA2750" s="107"/>
      <c r="AB2750" s="110"/>
      <c r="AC2750" s="110"/>
      <c r="AE2750" s="105"/>
      <c r="AF2750" s="105"/>
      <c r="AR2750" s="112"/>
    </row>
    <row r="2751" spans="2:44" x14ac:dyDescent="0.25">
      <c r="B2751" s="1" t="str">
        <f>IF(I2751="","",
(IF(N2751=FİLTRE!$H$6,2,0)+IF(FİLTRE!$H$6="TOPLAM",2,0))
)</f>
        <v/>
      </c>
      <c r="C2751">
        <f>IF(FİLTRE!$M$5="",9,(IF(U2751&gt;=FİLTRE!$M$5,1,0)))</f>
        <v>1</v>
      </c>
      <c r="D2751" s="1">
        <f>IF(FİLTRE!$M$6="",9,(IF('SKT LİSTESİ'!P2751&lt;=FİLTRE!$M$6,1,0)))</f>
        <v>1</v>
      </c>
      <c r="E2751" s="25" t="str">
        <f>IF(I2751="","",(COUNTIFS($L$4:L2751,L2751)))</f>
        <v/>
      </c>
      <c r="F2751" s="13">
        <f>IF(OR(B2751&lt;&gt;2,C2751&lt;&gt;1,D2751&lt;&gt;1,H2751&lt;&gt;1),0,
COUNTIFS($B$4:B2751,2,$C$4:C2751,1,$D$4:D2751,1,$H$4:H2751,1))</f>
        <v>0</v>
      </c>
      <c r="G2751" s="26" t="str">
        <f>IF(I2751="","",(COUNTIF($E$4:E2751,E2751)))</f>
        <v/>
      </c>
      <c r="H2751" s="1">
        <f>IF(AND(J2751="SAYIM",FİLTRE!$H$5="RAFTA",U2751&lt;&gt;0),1,0)+
IF(AND(J2751="İADE DEPO",FİLTRE!$H$5="İADE DEPO"),1,0)+
IF(FİLTRE!$H$5="TÜMÜ",1,0)+
IF(AND(J2751="FİRMA İADE",FİLTRE!$H$5="FİRMA İADE"),1,0)+
IF(AND(J2751="İMHA",FİLTRE!$H$5="İMHA"),1,0)</f>
        <v>1</v>
      </c>
      <c r="I2751" s="99"/>
      <c r="J2751" s="100"/>
      <c r="K2751" s="100"/>
      <c r="L2751" s="101"/>
      <c r="M2751" s="102"/>
      <c r="N2751" s="101"/>
      <c r="O2751" s="99"/>
      <c r="P2751" s="103"/>
      <c r="Q2751" s="104"/>
      <c r="R2751" s="50"/>
      <c r="S2751" s="105"/>
      <c r="T2751" s="106"/>
      <c r="U2751" s="107"/>
      <c r="V2751" s="108"/>
      <c r="W2751" s="107"/>
      <c r="X2751" s="107"/>
      <c r="AA2751" s="107"/>
      <c r="AB2751" s="110"/>
      <c r="AC2751" s="110"/>
      <c r="AE2751" s="105"/>
      <c r="AF2751" s="105"/>
      <c r="AR2751" s="112"/>
    </row>
    <row r="2752" spans="2:44" x14ac:dyDescent="0.25">
      <c r="B2752" s="1" t="str">
        <f>IF(I2752="","",
(IF(N2752=FİLTRE!$H$6,2,0)+IF(FİLTRE!$H$6="TOPLAM",2,0))
)</f>
        <v/>
      </c>
      <c r="C2752">
        <f>IF(FİLTRE!$M$5="",9,(IF(U2752&gt;=FİLTRE!$M$5,1,0)))</f>
        <v>1</v>
      </c>
      <c r="D2752" s="1">
        <f>IF(FİLTRE!$M$6="",9,(IF('SKT LİSTESİ'!P2752&lt;=FİLTRE!$M$6,1,0)))</f>
        <v>1</v>
      </c>
      <c r="E2752" s="25" t="str">
        <f>IF(I2752="","",(COUNTIFS($L$4:L2752,L2752)))</f>
        <v/>
      </c>
      <c r="F2752" s="13">
        <f>IF(OR(B2752&lt;&gt;2,C2752&lt;&gt;1,D2752&lt;&gt;1,H2752&lt;&gt;1),0,
COUNTIFS($B$4:B2752,2,$C$4:C2752,1,$D$4:D2752,1,$H$4:H2752,1))</f>
        <v>0</v>
      </c>
      <c r="G2752" s="26" t="str">
        <f>IF(I2752="","",(COUNTIF($E$4:E2752,E2752)))</f>
        <v/>
      </c>
      <c r="H2752" s="1">
        <f>IF(AND(J2752="SAYIM",FİLTRE!$H$5="RAFTA",U2752&lt;&gt;0),1,0)+
IF(AND(J2752="İADE DEPO",FİLTRE!$H$5="İADE DEPO"),1,0)+
IF(FİLTRE!$H$5="TÜMÜ",1,0)+
IF(AND(J2752="FİRMA İADE",FİLTRE!$H$5="FİRMA İADE"),1,0)+
IF(AND(J2752="İMHA",FİLTRE!$H$5="İMHA"),1,0)</f>
        <v>1</v>
      </c>
      <c r="I2752" s="99"/>
      <c r="J2752" s="100"/>
      <c r="K2752" s="100"/>
      <c r="L2752" s="101"/>
      <c r="M2752" s="102"/>
      <c r="N2752" s="101"/>
      <c r="O2752" s="99"/>
      <c r="P2752" s="103"/>
      <c r="Q2752" s="104"/>
      <c r="R2752" s="50"/>
      <c r="S2752" s="105"/>
      <c r="T2752" s="106"/>
      <c r="U2752" s="107"/>
      <c r="V2752" s="108"/>
      <c r="W2752" s="107"/>
      <c r="X2752" s="107"/>
      <c r="AA2752" s="107"/>
      <c r="AB2752" s="110"/>
      <c r="AC2752" s="110"/>
      <c r="AE2752" s="105"/>
      <c r="AF2752" s="105"/>
      <c r="AR2752" s="112"/>
    </row>
    <row r="2753" spans="2:44" x14ac:dyDescent="0.25">
      <c r="B2753" s="1" t="str">
        <f>IF(I2753="","",
(IF(N2753=FİLTRE!$H$6,2,0)+IF(FİLTRE!$H$6="TOPLAM",2,0))
)</f>
        <v/>
      </c>
      <c r="C2753">
        <f>IF(FİLTRE!$M$5="",9,(IF(U2753&gt;=FİLTRE!$M$5,1,0)))</f>
        <v>1</v>
      </c>
      <c r="D2753" s="1">
        <f>IF(FİLTRE!$M$6="",9,(IF('SKT LİSTESİ'!P2753&lt;=FİLTRE!$M$6,1,0)))</f>
        <v>1</v>
      </c>
      <c r="E2753" s="25" t="str">
        <f>IF(I2753="","",(COUNTIFS($L$4:L2753,L2753)))</f>
        <v/>
      </c>
      <c r="F2753" s="13">
        <f>IF(OR(B2753&lt;&gt;2,C2753&lt;&gt;1,D2753&lt;&gt;1,H2753&lt;&gt;1),0,
COUNTIFS($B$4:B2753,2,$C$4:C2753,1,$D$4:D2753,1,$H$4:H2753,1))</f>
        <v>0</v>
      </c>
      <c r="G2753" s="26" t="str">
        <f>IF(I2753="","",(COUNTIF($E$4:E2753,E2753)))</f>
        <v/>
      </c>
      <c r="H2753" s="1">
        <f>IF(AND(J2753="SAYIM",FİLTRE!$H$5="RAFTA",U2753&lt;&gt;0),1,0)+
IF(AND(J2753="İADE DEPO",FİLTRE!$H$5="İADE DEPO"),1,0)+
IF(FİLTRE!$H$5="TÜMÜ",1,0)+
IF(AND(J2753="FİRMA İADE",FİLTRE!$H$5="FİRMA İADE"),1,0)+
IF(AND(J2753="İMHA",FİLTRE!$H$5="İMHA"),1,0)</f>
        <v>1</v>
      </c>
      <c r="I2753" s="99"/>
      <c r="J2753" s="100"/>
      <c r="K2753" s="100"/>
      <c r="L2753" s="101"/>
      <c r="M2753" s="102"/>
      <c r="N2753" s="101"/>
      <c r="O2753" s="99"/>
      <c r="P2753" s="103"/>
      <c r="Q2753" s="104"/>
      <c r="R2753" s="50"/>
      <c r="S2753" s="105"/>
      <c r="T2753" s="106"/>
      <c r="U2753" s="107"/>
      <c r="V2753" s="108"/>
      <c r="W2753" s="107"/>
      <c r="X2753" s="107"/>
      <c r="AA2753" s="107"/>
      <c r="AB2753" s="110"/>
      <c r="AC2753" s="110"/>
      <c r="AE2753" s="105"/>
      <c r="AF2753" s="105"/>
      <c r="AR2753" s="112"/>
    </row>
    <row r="2754" spans="2:44" x14ac:dyDescent="0.25">
      <c r="B2754" s="1" t="str">
        <f>IF(I2754="","",
(IF(N2754=FİLTRE!$H$6,2,0)+IF(FİLTRE!$H$6="TOPLAM",2,0))
)</f>
        <v/>
      </c>
      <c r="C2754">
        <f>IF(FİLTRE!$M$5="",9,(IF(U2754&gt;=FİLTRE!$M$5,1,0)))</f>
        <v>1</v>
      </c>
      <c r="D2754" s="1">
        <f>IF(FİLTRE!$M$6="",9,(IF('SKT LİSTESİ'!P2754&lt;=FİLTRE!$M$6,1,0)))</f>
        <v>1</v>
      </c>
      <c r="E2754" s="25" t="str">
        <f>IF(I2754="","",(COUNTIFS($L$4:L2754,L2754)))</f>
        <v/>
      </c>
      <c r="F2754" s="13">
        <f>IF(OR(B2754&lt;&gt;2,C2754&lt;&gt;1,D2754&lt;&gt;1,H2754&lt;&gt;1),0,
COUNTIFS($B$4:B2754,2,$C$4:C2754,1,$D$4:D2754,1,$H$4:H2754,1))</f>
        <v>0</v>
      </c>
      <c r="G2754" s="26" t="str">
        <f>IF(I2754="","",(COUNTIF($E$4:E2754,E2754)))</f>
        <v/>
      </c>
      <c r="H2754" s="1">
        <f>IF(AND(J2754="SAYIM",FİLTRE!$H$5="RAFTA",U2754&lt;&gt;0),1,0)+
IF(AND(J2754="İADE DEPO",FİLTRE!$H$5="İADE DEPO"),1,0)+
IF(FİLTRE!$H$5="TÜMÜ",1,0)+
IF(AND(J2754="FİRMA İADE",FİLTRE!$H$5="FİRMA İADE"),1,0)+
IF(AND(J2754="İMHA",FİLTRE!$H$5="İMHA"),1,0)</f>
        <v>1</v>
      </c>
      <c r="I2754" s="99"/>
      <c r="J2754" s="100"/>
      <c r="K2754" s="100"/>
      <c r="L2754" s="101"/>
      <c r="M2754" s="102"/>
      <c r="N2754" s="101"/>
      <c r="O2754" s="99"/>
      <c r="P2754" s="103"/>
      <c r="Q2754" s="104"/>
      <c r="R2754" s="50"/>
      <c r="S2754" s="105"/>
      <c r="T2754" s="106"/>
      <c r="U2754" s="107"/>
      <c r="V2754" s="108"/>
      <c r="W2754" s="107"/>
      <c r="X2754" s="107"/>
      <c r="AA2754" s="107"/>
      <c r="AB2754" s="110"/>
      <c r="AC2754" s="110"/>
      <c r="AE2754" s="105"/>
      <c r="AF2754" s="105"/>
      <c r="AR2754" s="112"/>
    </row>
    <row r="2755" spans="2:44" x14ac:dyDescent="0.25">
      <c r="B2755" s="1" t="str">
        <f>IF(I2755="","",
(IF(N2755=FİLTRE!$H$6,2,0)+IF(FİLTRE!$H$6="TOPLAM",2,0))
)</f>
        <v/>
      </c>
      <c r="C2755">
        <f>IF(FİLTRE!$M$5="",9,(IF(U2755&gt;=FİLTRE!$M$5,1,0)))</f>
        <v>1</v>
      </c>
      <c r="D2755" s="1">
        <f>IF(FİLTRE!$M$6="",9,(IF('SKT LİSTESİ'!P2755&lt;=FİLTRE!$M$6,1,0)))</f>
        <v>1</v>
      </c>
      <c r="E2755" s="25" t="str">
        <f>IF(I2755="","",(COUNTIFS($L$4:L2755,L2755)))</f>
        <v/>
      </c>
      <c r="F2755" s="13">
        <f>IF(OR(B2755&lt;&gt;2,C2755&lt;&gt;1,D2755&lt;&gt;1,H2755&lt;&gt;1),0,
COUNTIFS($B$4:B2755,2,$C$4:C2755,1,$D$4:D2755,1,$H$4:H2755,1))</f>
        <v>0</v>
      </c>
      <c r="G2755" s="26" t="str">
        <f>IF(I2755="","",(COUNTIF($E$4:E2755,E2755)))</f>
        <v/>
      </c>
      <c r="H2755" s="1">
        <f>IF(AND(J2755="SAYIM",FİLTRE!$H$5="RAFTA",U2755&lt;&gt;0),1,0)+
IF(AND(J2755="İADE DEPO",FİLTRE!$H$5="İADE DEPO"),1,0)+
IF(FİLTRE!$H$5="TÜMÜ",1,0)+
IF(AND(J2755="FİRMA İADE",FİLTRE!$H$5="FİRMA İADE"),1,0)+
IF(AND(J2755="İMHA",FİLTRE!$H$5="İMHA"),1,0)</f>
        <v>1</v>
      </c>
      <c r="I2755" s="99"/>
      <c r="J2755" s="100"/>
      <c r="K2755" s="100"/>
      <c r="L2755" s="101"/>
      <c r="M2755" s="102"/>
      <c r="N2755" s="101"/>
      <c r="O2755" s="99"/>
      <c r="P2755" s="103"/>
      <c r="Q2755" s="104"/>
      <c r="R2755" s="50"/>
      <c r="S2755" s="105"/>
      <c r="T2755" s="106"/>
      <c r="U2755" s="107"/>
      <c r="V2755" s="108"/>
      <c r="W2755" s="107"/>
      <c r="X2755" s="107"/>
      <c r="AA2755" s="107"/>
      <c r="AB2755" s="110"/>
      <c r="AC2755" s="110"/>
      <c r="AE2755" s="105"/>
      <c r="AF2755" s="105"/>
      <c r="AR2755" s="112"/>
    </row>
    <row r="2756" spans="2:44" x14ac:dyDescent="0.25">
      <c r="B2756" s="1" t="str">
        <f>IF(I2756="","",
(IF(N2756=FİLTRE!$H$6,2,0)+IF(FİLTRE!$H$6="TOPLAM",2,0))
)</f>
        <v/>
      </c>
      <c r="C2756">
        <f>IF(FİLTRE!$M$5="",9,(IF(U2756&gt;=FİLTRE!$M$5,1,0)))</f>
        <v>1</v>
      </c>
      <c r="D2756" s="1">
        <f>IF(FİLTRE!$M$6="",9,(IF('SKT LİSTESİ'!P2756&lt;=FİLTRE!$M$6,1,0)))</f>
        <v>1</v>
      </c>
      <c r="E2756" s="25" t="str">
        <f>IF(I2756="","",(COUNTIFS($L$4:L2756,L2756)))</f>
        <v/>
      </c>
      <c r="F2756" s="13">
        <f>IF(OR(B2756&lt;&gt;2,C2756&lt;&gt;1,D2756&lt;&gt;1,H2756&lt;&gt;1),0,
COUNTIFS($B$4:B2756,2,$C$4:C2756,1,$D$4:D2756,1,$H$4:H2756,1))</f>
        <v>0</v>
      </c>
      <c r="G2756" s="26" t="str">
        <f>IF(I2756="","",(COUNTIF($E$4:E2756,E2756)))</f>
        <v/>
      </c>
      <c r="H2756" s="1">
        <f>IF(AND(J2756="SAYIM",FİLTRE!$H$5="RAFTA",U2756&lt;&gt;0),1,0)+
IF(AND(J2756="İADE DEPO",FİLTRE!$H$5="İADE DEPO"),1,0)+
IF(FİLTRE!$H$5="TÜMÜ",1,0)+
IF(AND(J2756="FİRMA İADE",FİLTRE!$H$5="FİRMA İADE"),1,0)+
IF(AND(J2756="İMHA",FİLTRE!$H$5="İMHA"),1,0)</f>
        <v>1</v>
      </c>
      <c r="I2756" s="99"/>
      <c r="J2756" s="100"/>
      <c r="K2756" s="100"/>
      <c r="L2756" s="101"/>
      <c r="M2756" s="102"/>
      <c r="N2756" s="101"/>
      <c r="O2756" s="99"/>
      <c r="P2756" s="103"/>
      <c r="Q2756" s="104"/>
      <c r="R2756" s="50"/>
      <c r="S2756" s="105"/>
      <c r="T2756" s="106"/>
      <c r="U2756" s="107"/>
      <c r="V2756" s="108"/>
      <c r="W2756" s="107"/>
      <c r="X2756" s="107"/>
      <c r="AA2756" s="107"/>
      <c r="AB2756" s="110"/>
      <c r="AC2756" s="110"/>
      <c r="AE2756" s="105"/>
      <c r="AF2756" s="105"/>
      <c r="AR2756" s="112"/>
    </row>
    <row r="2757" spans="2:44" x14ac:dyDescent="0.25">
      <c r="B2757" s="1" t="str">
        <f>IF(I2757="","",
(IF(N2757=FİLTRE!$H$6,2,0)+IF(FİLTRE!$H$6="TOPLAM",2,0))
)</f>
        <v/>
      </c>
      <c r="C2757">
        <f>IF(FİLTRE!$M$5="",9,(IF(U2757&gt;=FİLTRE!$M$5,1,0)))</f>
        <v>1</v>
      </c>
      <c r="D2757" s="1">
        <f>IF(FİLTRE!$M$6="",9,(IF('SKT LİSTESİ'!P2757&lt;=FİLTRE!$M$6,1,0)))</f>
        <v>1</v>
      </c>
      <c r="E2757" s="25" t="str">
        <f>IF(I2757="","",(COUNTIFS($L$4:L2757,L2757)))</f>
        <v/>
      </c>
      <c r="F2757" s="13">
        <f>IF(OR(B2757&lt;&gt;2,C2757&lt;&gt;1,D2757&lt;&gt;1,H2757&lt;&gt;1),0,
COUNTIFS($B$4:B2757,2,$C$4:C2757,1,$D$4:D2757,1,$H$4:H2757,1))</f>
        <v>0</v>
      </c>
      <c r="G2757" s="26" t="str">
        <f>IF(I2757="","",(COUNTIF($E$4:E2757,E2757)))</f>
        <v/>
      </c>
      <c r="H2757" s="1">
        <f>IF(AND(J2757="SAYIM",FİLTRE!$H$5="RAFTA",U2757&lt;&gt;0),1,0)+
IF(AND(J2757="İADE DEPO",FİLTRE!$H$5="İADE DEPO"),1,0)+
IF(FİLTRE!$H$5="TÜMÜ",1,0)+
IF(AND(J2757="FİRMA İADE",FİLTRE!$H$5="FİRMA İADE"),1,0)+
IF(AND(J2757="İMHA",FİLTRE!$H$5="İMHA"),1,0)</f>
        <v>1</v>
      </c>
      <c r="I2757" s="99"/>
      <c r="J2757" s="100"/>
      <c r="K2757" s="100"/>
      <c r="L2757" s="101"/>
      <c r="M2757" s="102"/>
      <c r="N2757" s="101"/>
      <c r="O2757" s="99"/>
      <c r="P2757" s="103"/>
      <c r="Q2757" s="104"/>
      <c r="R2757" s="50"/>
      <c r="S2757" s="105"/>
      <c r="T2757" s="106"/>
      <c r="U2757" s="107"/>
      <c r="V2757" s="108"/>
      <c r="W2757" s="107"/>
      <c r="X2757" s="107"/>
      <c r="AA2757" s="107"/>
      <c r="AB2757" s="110"/>
      <c r="AC2757" s="110"/>
      <c r="AE2757" s="105"/>
      <c r="AF2757" s="105"/>
      <c r="AR2757" s="112"/>
    </row>
    <row r="2758" spans="2:44" x14ac:dyDescent="0.25">
      <c r="B2758" s="1" t="str">
        <f>IF(I2758="","",
(IF(N2758=FİLTRE!$H$6,2,0)+IF(FİLTRE!$H$6="TOPLAM",2,0))
)</f>
        <v/>
      </c>
      <c r="C2758">
        <f>IF(FİLTRE!$M$5="",9,(IF(U2758&gt;=FİLTRE!$M$5,1,0)))</f>
        <v>1</v>
      </c>
      <c r="D2758" s="1">
        <f>IF(FİLTRE!$M$6="",9,(IF('SKT LİSTESİ'!P2758&lt;=FİLTRE!$M$6,1,0)))</f>
        <v>1</v>
      </c>
      <c r="E2758" s="25" t="str">
        <f>IF(I2758="","",(COUNTIFS($L$4:L2758,L2758)))</f>
        <v/>
      </c>
      <c r="F2758" s="13">
        <f>IF(OR(B2758&lt;&gt;2,C2758&lt;&gt;1,D2758&lt;&gt;1,H2758&lt;&gt;1),0,
COUNTIFS($B$4:B2758,2,$C$4:C2758,1,$D$4:D2758,1,$H$4:H2758,1))</f>
        <v>0</v>
      </c>
      <c r="G2758" s="26" t="str">
        <f>IF(I2758="","",(COUNTIF($E$4:E2758,E2758)))</f>
        <v/>
      </c>
      <c r="H2758" s="1">
        <f>IF(AND(J2758="SAYIM",FİLTRE!$H$5="RAFTA",U2758&lt;&gt;0),1,0)+
IF(AND(J2758="İADE DEPO",FİLTRE!$H$5="İADE DEPO"),1,0)+
IF(FİLTRE!$H$5="TÜMÜ",1,0)+
IF(AND(J2758="FİRMA İADE",FİLTRE!$H$5="FİRMA İADE"),1,0)+
IF(AND(J2758="İMHA",FİLTRE!$H$5="İMHA"),1,0)</f>
        <v>1</v>
      </c>
      <c r="I2758" s="99"/>
      <c r="J2758" s="100"/>
      <c r="K2758" s="100"/>
      <c r="L2758" s="101"/>
      <c r="M2758" s="102"/>
      <c r="N2758" s="101"/>
      <c r="O2758" s="99"/>
      <c r="P2758" s="103"/>
      <c r="Q2758" s="104"/>
      <c r="R2758" s="50"/>
      <c r="S2758" s="105"/>
      <c r="T2758" s="106"/>
      <c r="U2758" s="107"/>
      <c r="V2758" s="108"/>
      <c r="W2758" s="107"/>
      <c r="X2758" s="107"/>
      <c r="AA2758" s="107"/>
      <c r="AB2758" s="110"/>
      <c r="AC2758" s="110"/>
      <c r="AE2758" s="105"/>
      <c r="AF2758" s="105"/>
      <c r="AR2758" s="112"/>
    </row>
    <row r="2759" spans="2:44" x14ac:dyDescent="0.25">
      <c r="B2759" s="1" t="str">
        <f>IF(I2759="","",
(IF(N2759=FİLTRE!$H$6,2,0)+IF(FİLTRE!$H$6="TOPLAM",2,0))
)</f>
        <v/>
      </c>
      <c r="C2759">
        <f>IF(FİLTRE!$M$5="",9,(IF(U2759&gt;=FİLTRE!$M$5,1,0)))</f>
        <v>1</v>
      </c>
      <c r="D2759" s="1">
        <f>IF(FİLTRE!$M$6="",9,(IF('SKT LİSTESİ'!P2759&lt;=FİLTRE!$M$6,1,0)))</f>
        <v>1</v>
      </c>
      <c r="E2759" s="25" t="str">
        <f>IF(I2759="","",(COUNTIFS($L$4:L2759,L2759)))</f>
        <v/>
      </c>
      <c r="F2759" s="13">
        <f>IF(OR(B2759&lt;&gt;2,C2759&lt;&gt;1,D2759&lt;&gt;1,H2759&lt;&gt;1),0,
COUNTIFS($B$4:B2759,2,$C$4:C2759,1,$D$4:D2759,1,$H$4:H2759,1))</f>
        <v>0</v>
      </c>
      <c r="G2759" s="26" t="str">
        <f>IF(I2759="","",(COUNTIF($E$4:E2759,E2759)))</f>
        <v/>
      </c>
      <c r="H2759" s="1">
        <f>IF(AND(J2759="SAYIM",FİLTRE!$H$5="RAFTA",U2759&lt;&gt;0),1,0)+
IF(AND(J2759="İADE DEPO",FİLTRE!$H$5="İADE DEPO"),1,0)+
IF(FİLTRE!$H$5="TÜMÜ",1,0)+
IF(AND(J2759="FİRMA İADE",FİLTRE!$H$5="FİRMA İADE"),1,0)+
IF(AND(J2759="İMHA",FİLTRE!$H$5="İMHA"),1,0)</f>
        <v>1</v>
      </c>
      <c r="I2759" s="99"/>
      <c r="J2759" s="100"/>
      <c r="K2759" s="100"/>
      <c r="L2759" s="101"/>
      <c r="M2759" s="102"/>
      <c r="N2759" s="101"/>
      <c r="O2759" s="99"/>
      <c r="P2759" s="103"/>
      <c r="Q2759" s="104"/>
      <c r="R2759" s="50"/>
      <c r="S2759" s="105"/>
      <c r="T2759" s="106"/>
      <c r="U2759" s="107"/>
      <c r="V2759" s="108"/>
      <c r="W2759" s="107"/>
      <c r="X2759" s="107"/>
      <c r="AA2759" s="107"/>
      <c r="AB2759" s="110"/>
      <c r="AC2759" s="110"/>
      <c r="AE2759" s="105"/>
      <c r="AF2759" s="105"/>
      <c r="AR2759" s="112"/>
    </row>
    <row r="2760" spans="2:44" x14ac:dyDescent="0.25">
      <c r="B2760" s="1" t="str">
        <f>IF(I2760="","",
(IF(N2760=FİLTRE!$H$6,2,0)+IF(FİLTRE!$H$6="TOPLAM",2,0))
)</f>
        <v/>
      </c>
      <c r="C2760">
        <f>IF(FİLTRE!$M$5="",9,(IF(U2760&gt;=FİLTRE!$M$5,1,0)))</f>
        <v>1</v>
      </c>
      <c r="D2760" s="1">
        <f>IF(FİLTRE!$M$6="",9,(IF('SKT LİSTESİ'!P2760&lt;=FİLTRE!$M$6,1,0)))</f>
        <v>1</v>
      </c>
      <c r="E2760" s="25" t="str">
        <f>IF(I2760="","",(COUNTIFS($L$4:L2760,L2760)))</f>
        <v/>
      </c>
      <c r="F2760" s="13">
        <f>IF(OR(B2760&lt;&gt;2,C2760&lt;&gt;1,D2760&lt;&gt;1,H2760&lt;&gt;1),0,
COUNTIFS($B$4:B2760,2,$C$4:C2760,1,$D$4:D2760,1,$H$4:H2760,1))</f>
        <v>0</v>
      </c>
      <c r="G2760" s="26" t="str">
        <f>IF(I2760="","",(COUNTIF($E$4:E2760,E2760)))</f>
        <v/>
      </c>
      <c r="H2760" s="1">
        <f>IF(AND(J2760="SAYIM",FİLTRE!$H$5="RAFTA",U2760&lt;&gt;0),1,0)+
IF(AND(J2760="İADE DEPO",FİLTRE!$H$5="İADE DEPO"),1,0)+
IF(FİLTRE!$H$5="TÜMÜ",1,0)+
IF(AND(J2760="FİRMA İADE",FİLTRE!$H$5="FİRMA İADE"),1,0)+
IF(AND(J2760="İMHA",FİLTRE!$H$5="İMHA"),1,0)</f>
        <v>1</v>
      </c>
      <c r="I2760" s="99"/>
      <c r="J2760" s="100"/>
      <c r="K2760" s="100"/>
      <c r="L2760" s="101"/>
      <c r="M2760" s="102"/>
      <c r="N2760" s="101"/>
      <c r="O2760" s="99"/>
      <c r="P2760" s="103"/>
      <c r="Q2760" s="104"/>
      <c r="R2760" s="50"/>
      <c r="S2760" s="105"/>
      <c r="T2760" s="106"/>
      <c r="U2760" s="107"/>
      <c r="V2760" s="108"/>
      <c r="W2760" s="107"/>
      <c r="X2760" s="107"/>
      <c r="AA2760" s="107"/>
      <c r="AB2760" s="110"/>
      <c r="AC2760" s="110"/>
      <c r="AE2760" s="105"/>
      <c r="AF2760" s="105"/>
      <c r="AR2760" s="112"/>
    </row>
    <row r="2761" spans="2:44" x14ac:dyDescent="0.25">
      <c r="B2761" s="1" t="str">
        <f>IF(I2761="","",
(IF(N2761=FİLTRE!$H$6,2,0)+IF(FİLTRE!$H$6="TOPLAM",2,0))
)</f>
        <v/>
      </c>
      <c r="C2761">
        <f>IF(FİLTRE!$M$5="",9,(IF(U2761&gt;=FİLTRE!$M$5,1,0)))</f>
        <v>1</v>
      </c>
      <c r="D2761" s="1">
        <f>IF(FİLTRE!$M$6="",9,(IF('SKT LİSTESİ'!P2761&lt;=FİLTRE!$M$6,1,0)))</f>
        <v>1</v>
      </c>
      <c r="E2761" s="25" t="str">
        <f>IF(I2761="","",(COUNTIFS($L$4:L2761,L2761)))</f>
        <v/>
      </c>
      <c r="F2761" s="13">
        <f>IF(OR(B2761&lt;&gt;2,C2761&lt;&gt;1,D2761&lt;&gt;1,H2761&lt;&gt;1),0,
COUNTIFS($B$4:B2761,2,$C$4:C2761,1,$D$4:D2761,1,$H$4:H2761,1))</f>
        <v>0</v>
      </c>
      <c r="G2761" s="26" t="str">
        <f>IF(I2761="","",(COUNTIF($E$4:E2761,E2761)))</f>
        <v/>
      </c>
      <c r="H2761" s="1">
        <f>IF(AND(J2761="SAYIM",FİLTRE!$H$5="RAFTA",U2761&lt;&gt;0),1,0)+
IF(AND(J2761="İADE DEPO",FİLTRE!$H$5="İADE DEPO"),1,0)+
IF(FİLTRE!$H$5="TÜMÜ",1,0)+
IF(AND(J2761="FİRMA İADE",FİLTRE!$H$5="FİRMA İADE"),1,0)+
IF(AND(J2761="İMHA",FİLTRE!$H$5="İMHA"),1,0)</f>
        <v>1</v>
      </c>
      <c r="I2761" s="99"/>
      <c r="J2761" s="100"/>
      <c r="K2761" s="100"/>
      <c r="L2761" s="101"/>
      <c r="M2761" s="102"/>
      <c r="N2761" s="101"/>
      <c r="O2761" s="99"/>
      <c r="P2761" s="103"/>
      <c r="Q2761" s="104"/>
      <c r="R2761" s="50"/>
      <c r="S2761" s="105"/>
      <c r="T2761" s="106"/>
      <c r="U2761" s="107"/>
      <c r="V2761" s="108"/>
      <c r="W2761" s="107"/>
      <c r="X2761" s="107"/>
      <c r="AA2761" s="107"/>
      <c r="AB2761" s="110"/>
      <c r="AC2761" s="110"/>
      <c r="AE2761" s="105"/>
      <c r="AF2761" s="105"/>
      <c r="AR2761" s="112"/>
    </row>
    <row r="2762" spans="2:44" x14ac:dyDescent="0.25">
      <c r="B2762" s="1" t="str">
        <f>IF(I2762="","",
(IF(N2762=FİLTRE!$H$6,2,0)+IF(FİLTRE!$H$6="TOPLAM",2,0))
)</f>
        <v/>
      </c>
      <c r="C2762">
        <f>IF(FİLTRE!$M$5="",9,(IF(U2762&gt;=FİLTRE!$M$5,1,0)))</f>
        <v>1</v>
      </c>
      <c r="D2762" s="1">
        <f>IF(FİLTRE!$M$6="",9,(IF('SKT LİSTESİ'!P2762&lt;=FİLTRE!$M$6,1,0)))</f>
        <v>1</v>
      </c>
      <c r="E2762" s="25" t="str">
        <f>IF(I2762="","",(COUNTIFS($L$4:L2762,L2762)))</f>
        <v/>
      </c>
      <c r="F2762" s="13">
        <f>IF(OR(B2762&lt;&gt;2,C2762&lt;&gt;1,D2762&lt;&gt;1,H2762&lt;&gt;1),0,
COUNTIFS($B$4:B2762,2,$C$4:C2762,1,$D$4:D2762,1,$H$4:H2762,1))</f>
        <v>0</v>
      </c>
      <c r="G2762" s="26" t="str">
        <f>IF(I2762="","",(COUNTIF($E$4:E2762,E2762)))</f>
        <v/>
      </c>
      <c r="H2762" s="1">
        <f>IF(AND(J2762="SAYIM",FİLTRE!$H$5="RAFTA",U2762&lt;&gt;0),1,0)+
IF(AND(J2762="İADE DEPO",FİLTRE!$H$5="İADE DEPO"),1,0)+
IF(FİLTRE!$H$5="TÜMÜ",1,0)+
IF(AND(J2762="FİRMA İADE",FİLTRE!$H$5="FİRMA İADE"),1,0)+
IF(AND(J2762="İMHA",FİLTRE!$H$5="İMHA"),1,0)</f>
        <v>1</v>
      </c>
      <c r="I2762" s="99"/>
      <c r="J2762" s="100"/>
      <c r="K2762" s="100"/>
      <c r="L2762" s="101"/>
      <c r="M2762" s="102"/>
      <c r="N2762" s="101"/>
      <c r="O2762" s="99"/>
      <c r="P2762" s="103"/>
      <c r="Q2762" s="104"/>
      <c r="R2762" s="50"/>
      <c r="S2762" s="105"/>
      <c r="T2762" s="106"/>
      <c r="U2762" s="107"/>
      <c r="V2762" s="108"/>
      <c r="W2762" s="107"/>
      <c r="X2762" s="107"/>
      <c r="AA2762" s="107"/>
      <c r="AB2762" s="110"/>
      <c r="AC2762" s="110"/>
      <c r="AE2762" s="105"/>
      <c r="AF2762" s="105"/>
      <c r="AR2762" s="112"/>
    </row>
    <row r="2763" spans="2:44" x14ac:dyDescent="0.25">
      <c r="B2763" s="1" t="str">
        <f>IF(I2763="","",
(IF(N2763=FİLTRE!$H$6,2,0)+IF(FİLTRE!$H$6="TOPLAM",2,0))
)</f>
        <v/>
      </c>
      <c r="C2763">
        <f>IF(FİLTRE!$M$5="",9,(IF(U2763&gt;=FİLTRE!$M$5,1,0)))</f>
        <v>1</v>
      </c>
      <c r="D2763" s="1">
        <f>IF(FİLTRE!$M$6="",9,(IF('SKT LİSTESİ'!P2763&lt;=FİLTRE!$M$6,1,0)))</f>
        <v>1</v>
      </c>
      <c r="E2763" s="25" t="str">
        <f>IF(I2763="","",(COUNTIFS($L$4:L2763,L2763)))</f>
        <v/>
      </c>
      <c r="F2763" s="13">
        <f>IF(OR(B2763&lt;&gt;2,C2763&lt;&gt;1,D2763&lt;&gt;1,H2763&lt;&gt;1),0,
COUNTIFS($B$4:B2763,2,$C$4:C2763,1,$D$4:D2763,1,$H$4:H2763,1))</f>
        <v>0</v>
      </c>
      <c r="G2763" s="26" t="str">
        <f>IF(I2763="","",(COUNTIF($E$4:E2763,E2763)))</f>
        <v/>
      </c>
      <c r="H2763" s="1">
        <f>IF(AND(J2763="SAYIM",FİLTRE!$H$5="RAFTA",U2763&lt;&gt;0),1,0)+
IF(AND(J2763="İADE DEPO",FİLTRE!$H$5="İADE DEPO"),1,0)+
IF(FİLTRE!$H$5="TÜMÜ",1,0)+
IF(AND(J2763="FİRMA İADE",FİLTRE!$H$5="FİRMA İADE"),1,0)+
IF(AND(J2763="İMHA",FİLTRE!$H$5="İMHA"),1,0)</f>
        <v>1</v>
      </c>
      <c r="I2763" s="99"/>
      <c r="J2763" s="100"/>
      <c r="K2763" s="100"/>
      <c r="L2763" s="101"/>
      <c r="M2763" s="102"/>
      <c r="N2763" s="101"/>
      <c r="O2763" s="99"/>
      <c r="P2763" s="103"/>
      <c r="Q2763" s="104"/>
      <c r="R2763" s="50"/>
      <c r="S2763" s="105"/>
      <c r="T2763" s="106"/>
      <c r="U2763" s="107"/>
      <c r="V2763" s="108"/>
      <c r="W2763" s="107"/>
      <c r="X2763" s="107"/>
      <c r="AA2763" s="107"/>
      <c r="AB2763" s="110"/>
      <c r="AC2763" s="110"/>
      <c r="AE2763" s="105"/>
      <c r="AF2763" s="105"/>
      <c r="AR2763" s="112"/>
    </row>
    <row r="2764" spans="2:44" x14ac:dyDescent="0.25">
      <c r="B2764" s="1" t="str">
        <f>IF(I2764="","",
(IF(N2764=FİLTRE!$H$6,2,0)+IF(FİLTRE!$H$6="TOPLAM",2,0))
)</f>
        <v/>
      </c>
      <c r="C2764">
        <f>IF(FİLTRE!$M$5="",9,(IF(U2764&gt;=FİLTRE!$M$5,1,0)))</f>
        <v>1</v>
      </c>
      <c r="D2764" s="1">
        <f>IF(FİLTRE!$M$6="",9,(IF('SKT LİSTESİ'!P2764&lt;=FİLTRE!$M$6,1,0)))</f>
        <v>1</v>
      </c>
      <c r="E2764" s="25" t="str">
        <f>IF(I2764="","",(COUNTIFS($L$4:L2764,L2764)))</f>
        <v/>
      </c>
      <c r="F2764" s="13">
        <f>IF(OR(B2764&lt;&gt;2,C2764&lt;&gt;1,D2764&lt;&gt;1,H2764&lt;&gt;1),0,
COUNTIFS($B$4:B2764,2,$C$4:C2764,1,$D$4:D2764,1,$H$4:H2764,1))</f>
        <v>0</v>
      </c>
      <c r="G2764" s="26" t="str">
        <f>IF(I2764="","",(COUNTIF($E$4:E2764,E2764)))</f>
        <v/>
      </c>
      <c r="H2764" s="1">
        <f>IF(AND(J2764="SAYIM",FİLTRE!$H$5="RAFTA",U2764&lt;&gt;0),1,0)+
IF(AND(J2764="İADE DEPO",FİLTRE!$H$5="İADE DEPO"),1,0)+
IF(FİLTRE!$H$5="TÜMÜ",1,0)+
IF(AND(J2764="FİRMA İADE",FİLTRE!$H$5="FİRMA İADE"),1,0)+
IF(AND(J2764="İMHA",FİLTRE!$H$5="İMHA"),1,0)</f>
        <v>1</v>
      </c>
      <c r="I2764" s="99"/>
      <c r="J2764" s="100"/>
      <c r="K2764" s="100"/>
      <c r="L2764" s="101"/>
      <c r="M2764" s="102"/>
      <c r="N2764" s="101"/>
      <c r="O2764" s="99"/>
      <c r="P2764" s="103"/>
      <c r="Q2764" s="104"/>
      <c r="R2764" s="50"/>
      <c r="S2764" s="105"/>
      <c r="T2764" s="106"/>
      <c r="U2764" s="107"/>
      <c r="V2764" s="108"/>
      <c r="W2764" s="107"/>
      <c r="X2764" s="107"/>
      <c r="AA2764" s="107"/>
      <c r="AB2764" s="110"/>
      <c r="AC2764" s="110"/>
      <c r="AE2764" s="105"/>
      <c r="AF2764" s="105"/>
      <c r="AR2764" s="112"/>
    </row>
    <row r="2765" spans="2:44" x14ac:dyDescent="0.25">
      <c r="B2765" s="1" t="str">
        <f>IF(I2765="","",
(IF(N2765=FİLTRE!$H$6,2,0)+IF(FİLTRE!$H$6="TOPLAM",2,0))
)</f>
        <v/>
      </c>
      <c r="C2765">
        <f>IF(FİLTRE!$M$5="",9,(IF(U2765&gt;=FİLTRE!$M$5,1,0)))</f>
        <v>1</v>
      </c>
      <c r="D2765" s="1">
        <f>IF(FİLTRE!$M$6="",9,(IF('SKT LİSTESİ'!P2765&lt;=FİLTRE!$M$6,1,0)))</f>
        <v>1</v>
      </c>
      <c r="E2765" s="25" t="str">
        <f>IF(I2765="","",(COUNTIFS($L$4:L2765,L2765)))</f>
        <v/>
      </c>
      <c r="F2765" s="13">
        <f>IF(OR(B2765&lt;&gt;2,C2765&lt;&gt;1,D2765&lt;&gt;1,H2765&lt;&gt;1),0,
COUNTIFS($B$4:B2765,2,$C$4:C2765,1,$D$4:D2765,1,$H$4:H2765,1))</f>
        <v>0</v>
      </c>
      <c r="G2765" s="26" t="str">
        <f>IF(I2765="","",(COUNTIF($E$4:E2765,E2765)))</f>
        <v/>
      </c>
      <c r="H2765" s="1">
        <f>IF(AND(J2765="SAYIM",FİLTRE!$H$5="RAFTA",U2765&lt;&gt;0),1,0)+
IF(AND(J2765="İADE DEPO",FİLTRE!$H$5="İADE DEPO"),1,0)+
IF(FİLTRE!$H$5="TÜMÜ",1,0)+
IF(AND(J2765="FİRMA İADE",FİLTRE!$H$5="FİRMA İADE"),1,0)+
IF(AND(J2765="İMHA",FİLTRE!$H$5="İMHA"),1,0)</f>
        <v>1</v>
      </c>
      <c r="I2765" s="99"/>
      <c r="J2765" s="100"/>
      <c r="K2765" s="100"/>
      <c r="L2765" s="101"/>
      <c r="M2765" s="102"/>
      <c r="N2765" s="101"/>
      <c r="O2765" s="99"/>
      <c r="P2765" s="103"/>
      <c r="Q2765" s="104"/>
      <c r="R2765" s="50"/>
      <c r="S2765" s="105"/>
      <c r="T2765" s="106"/>
      <c r="U2765" s="107"/>
      <c r="V2765" s="108"/>
      <c r="W2765" s="107"/>
      <c r="X2765" s="107"/>
      <c r="AA2765" s="107"/>
      <c r="AB2765" s="110"/>
      <c r="AC2765" s="110"/>
      <c r="AE2765" s="105"/>
      <c r="AF2765" s="105"/>
      <c r="AR2765" s="112"/>
    </row>
    <row r="2766" spans="2:44" x14ac:dyDescent="0.25">
      <c r="B2766" s="1" t="str">
        <f>IF(I2766="","",
(IF(N2766=FİLTRE!$H$6,2,0)+IF(FİLTRE!$H$6="TOPLAM",2,0))
)</f>
        <v/>
      </c>
      <c r="C2766">
        <f>IF(FİLTRE!$M$5="",9,(IF(U2766&gt;=FİLTRE!$M$5,1,0)))</f>
        <v>1</v>
      </c>
      <c r="D2766" s="1">
        <f>IF(FİLTRE!$M$6="",9,(IF('SKT LİSTESİ'!P2766&lt;=FİLTRE!$M$6,1,0)))</f>
        <v>1</v>
      </c>
      <c r="E2766" s="25" t="str">
        <f>IF(I2766="","",(COUNTIFS($L$4:L2766,L2766)))</f>
        <v/>
      </c>
      <c r="F2766" s="13">
        <f>IF(OR(B2766&lt;&gt;2,C2766&lt;&gt;1,D2766&lt;&gt;1,H2766&lt;&gt;1),0,
COUNTIFS($B$4:B2766,2,$C$4:C2766,1,$D$4:D2766,1,$H$4:H2766,1))</f>
        <v>0</v>
      </c>
      <c r="G2766" s="26" t="str">
        <f>IF(I2766="","",(COUNTIF($E$4:E2766,E2766)))</f>
        <v/>
      </c>
      <c r="H2766" s="1">
        <f>IF(AND(J2766="SAYIM",FİLTRE!$H$5="RAFTA",U2766&lt;&gt;0),1,0)+
IF(AND(J2766="İADE DEPO",FİLTRE!$H$5="İADE DEPO"),1,0)+
IF(FİLTRE!$H$5="TÜMÜ",1,0)+
IF(AND(J2766="FİRMA İADE",FİLTRE!$H$5="FİRMA İADE"),1,0)+
IF(AND(J2766="İMHA",FİLTRE!$H$5="İMHA"),1,0)</f>
        <v>1</v>
      </c>
      <c r="I2766" s="99"/>
      <c r="J2766" s="100"/>
      <c r="K2766" s="100"/>
      <c r="L2766" s="101"/>
      <c r="M2766" s="102"/>
      <c r="N2766" s="101"/>
      <c r="O2766" s="99"/>
      <c r="P2766" s="103"/>
      <c r="Q2766" s="104"/>
      <c r="R2766" s="50"/>
      <c r="S2766" s="105"/>
      <c r="T2766" s="106"/>
      <c r="U2766" s="107"/>
      <c r="V2766" s="108"/>
      <c r="W2766" s="107"/>
      <c r="X2766" s="107"/>
      <c r="AA2766" s="107"/>
      <c r="AB2766" s="110"/>
      <c r="AC2766" s="110"/>
      <c r="AE2766" s="105"/>
      <c r="AF2766" s="105"/>
      <c r="AR2766" s="112"/>
    </row>
    <row r="2767" spans="2:44" x14ac:dyDescent="0.25">
      <c r="B2767" s="1" t="str">
        <f>IF(I2767="","",
(IF(N2767=FİLTRE!$H$6,2,0)+IF(FİLTRE!$H$6="TOPLAM",2,0))
)</f>
        <v/>
      </c>
      <c r="C2767">
        <f>IF(FİLTRE!$M$5="",9,(IF(U2767&gt;=FİLTRE!$M$5,1,0)))</f>
        <v>1</v>
      </c>
      <c r="D2767" s="1">
        <f>IF(FİLTRE!$M$6="",9,(IF('SKT LİSTESİ'!P2767&lt;=FİLTRE!$M$6,1,0)))</f>
        <v>1</v>
      </c>
      <c r="E2767" s="25" t="str">
        <f>IF(I2767="","",(COUNTIFS($L$4:L2767,L2767)))</f>
        <v/>
      </c>
      <c r="F2767" s="13">
        <f>IF(OR(B2767&lt;&gt;2,C2767&lt;&gt;1,D2767&lt;&gt;1,H2767&lt;&gt;1),0,
COUNTIFS($B$4:B2767,2,$C$4:C2767,1,$D$4:D2767,1,$H$4:H2767,1))</f>
        <v>0</v>
      </c>
      <c r="G2767" s="26" t="str">
        <f>IF(I2767="","",(COUNTIF($E$4:E2767,E2767)))</f>
        <v/>
      </c>
      <c r="H2767" s="1">
        <f>IF(AND(J2767="SAYIM",FİLTRE!$H$5="RAFTA",U2767&lt;&gt;0),1,0)+
IF(AND(J2767="İADE DEPO",FİLTRE!$H$5="İADE DEPO"),1,0)+
IF(FİLTRE!$H$5="TÜMÜ",1,0)+
IF(AND(J2767="FİRMA İADE",FİLTRE!$H$5="FİRMA İADE"),1,0)+
IF(AND(J2767="İMHA",FİLTRE!$H$5="İMHA"),1,0)</f>
        <v>1</v>
      </c>
      <c r="I2767" s="99"/>
      <c r="J2767" s="100"/>
      <c r="K2767" s="100"/>
      <c r="L2767" s="101"/>
      <c r="M2767" s="102"/>
      <c r="N2767" s="101"/>
      <c r="O2767" s="99"/>
      <c r="P2767" s="103"/>
      <c r="Q2767" s="104"/>
      <c r="R2767" s="50"/>
      <c r="S2767" s="105"/>
      <c r="T2767" s="106"/>
      <c r="U2767" s="107"/>
      <c r="V2767" s="108"/>
      <c r="W2767" s="107"/>
      <c r="X2767" s="107"/>
      <c r="AA2767" s="107"/>
      <c r="AB2767" s="110"/>
      <c r="AC2767" s="110"/>
      <c r="AE2767" s="105"/>
      <c r="AF2767" s="105"/>
      <c r="AR2767" s="112"/>
    </row>
    <row r="2768" spans="2:44" x14ac:dyDescent="0.25">
      <c r="B2768" s="1" t="str">
        <f>IF(I2768="","",
(IF(N2768=FİLTRE!$H$6,2,0)+IF(FİLTRE!$H$6="TOPLAM",2,0))
)</f>
        <v/>
      </c>
      <c r="C2768">
        <f>IF(FİLTRE!$M$5="",9,(IF(U2768&gt;=FİLTRE!$M$5,1,0)))</f>
        <v>1</v>
      </c>
      <c r="D2768" s="1">
        <f>IF(FİLTRE!$M$6="",9,(IF('SKT LİSTESİ'!P2768&lt;=FİLTRE!$M$6,1,0)))</f>
        <v>1</v>
      </c>
      <c r="E2768" s="25" t="str">
        <f>IF(I2768="","",(COUNTIFS($L$4:L2768,L2768)))</f>
        <v/>
      </c>
      <c r="F2768" s="13">
        <f>IF(OR(B2768&lt;&gt;2,C2768&lt;&gt;1,D2768&lt;&gt;1,H2768&lt;&gt;1),0,
COUNTIFS($B$4:B2768,2,$C$4:C2768,1,$D$4:D2768,1,$H$4:H2768,1))</f>
        <v>0</v>
      </c>
      <c r="G2768" s="26" t="str">
        <f>IF(I2768="","",(COUNTIF($E$4:E2768,E2768)))</f>
        <v/>
      </c>
      <c r="H2768" s="1">
        <f>IF(AND(J2768="SAYIM",FİLTRE!$H$5="RAFTA",U2768&lt;&gt;0),1,0)+
IF(AND(J2768="İADE DEPO",FİLTRE!$H$5="İADE DEPO"),1,0)+
IF(FİLTRE!$H$5="TÜMÜ",1,0)+
IF(AND(J2768="FİRMA İADE",FİLTRE!$H$5="FİRMA İADE"),1,0)+
IF(AND(J2768="İMHA",FİLTRE!$H$5="İMHA"),1,0)</f>
        <v>1</v>
      </c>
      <c r="I2768" s="99"/>
      <c r="J2768" s="100"/>
      <c r="K2768" s="100"/>
      <c r="L2768" s="101"/>
      <c r="M2768" s="102"/>
      <c r="N2768" s="101"/>
      <c r="O2768" s="99"/>
      <c r="P2768" s="103"/>
      <c r="Q2768" s="104"/>
      <c r="R2768" s="50"/>
      <c r="S2768" s="105"/>
      <c r="T2768" s="106"/>
      <c r="U2768" s="107"/>
      <c r="V2768" s="108"/>
      <c r="W2768" s="107"/>
      <c r="X2768" s="107"/>
      <c r="AA2768" s="107"/>
      <c r="AB2768" s="110"/>
      <c r="AC2768" s="110"/>
      <c r="AE2768" s="105"/>
      <c r="AF2768" s="105"/>
      <c r="AR2768" s="112"/>
    </row>
    <row r="2769" spans="2:44" x14ac:dyDescent="0.25">
      <c r="B2769" s="1" t="str">
        <f>IF(I2769="","",
(IF(N2769=FİLTRE!$H$6,2,0)+IF(FİLTRE!$H$6="TOPLAM",2,0))
)</f>
        <v/>
      </c>
      <c r="C2769">
        <f>IF(FİLTRE!$M$5="",9,(IF(U2769&gt;=FİLTRE!$M$5,1,0)))</f>
        <v>1</v>
      </c>
      <c r="D2769" s="1">
        <f>IF(FİLTRE!$M$6="",9,(IF('SKT LİSTESİ'!P2769&lt;=FİLTRE!$M$6,1,0)))</f>
        <v>1</v>
      </c>
      <c r="E2769" s="25" t="str">
        <f>IF(I2769="","",(COUNTIFS($L$4:L2769,L2769)))</f>
        <v/>
      </c>
      <c r="F2769" s="13">
        <f>IF(OR(B2769&lt;&gt;2,C2769&lt;&gt;1,D2769&lt;&gt;1,H2769&lt;&gt;1),0,
COUNTIFS($B$4:B2769,2,$C$4:C2769,1,$D$4:D2769,1,$H$4:H2769,1))</f>
        <v>0</v>
      </c>
      <c r="G2769" s="26" t="str">
        <f>IF(I2769="","",(COUNTIF($E$4:E2769,E2769)))</f>
        <v/>
      </c>
      <c r="H2769" s="1">
        <f>IF(AND(J2769="SAYIM",FİLTRE!$H$5="RAFTA",U2769&lt;&gt;0),1,0)+
IF(AND(J2769="İADE DEPO",FİLTRE!$H$5="İADE DEPO"),1,0)+
IF(FİLTRE!$H$5="TÜMÜ",1,0)+
IF(AND(J2769="FİRMA İADE",FİLTRE!$H$5="FİRMA İADE"),1,0)+
IF(AND(J2769="İMHA",FİLTRE!$H$5="İMHA"),1,0)</f>
        <v>1</v>
      </c>
      <c r="I2769" s="99"/>
      <c r="J2769" s="100"/>
      <c r="K2769" s="100"/>
      <c r="L2769" s="101"/>
      <c r="M2769" s="102"/>
      <c r="N2769" s="101"/>
      <c r="O2769" s="99"/>
      <c r="P2769" s="103"/>
      <c r="Q2769" s="104"/>
      <c r="R2769" s="50"/>
      <c r="S2769" s="105"/>
      <c r="T2769" s="106"/>
      <c r="U2769" s="107"/>
      <c r="V2769" s="108"/>
      <c r="W2769" s="107"/>
      <c r="X2769" s="107"/>
      <c r="AA2769" s="107"/>
      <c r="AB2769" s="110"/>
      <c r="AC2769" s="110"/>
      <c r="AE2769" s="105"/>
      <c r="AF2769" s="105"/>
      <c r="AR2769" s="112"/>
    </row>
    <row r="2770" spans="2:44" x14ac:dyDescent="0.25">
      <c r="B2770" s="1" t="str">
        <f>IF(I2770="","",
(IF(N2770=FİLTRE!$H$6,2,0)+IF(FİLTRE!$H$6="TOPLAM",2,0))
)</f>
        <v/>
      </c>
      <c r="C2770">
        <f>IF(FİLTRE!$M$5="",9,(IF(U2770&gt;=FİLTRE!$M$5,1,0)))</f>
        <v>1</v>
      </c>
      <c r="D2770" s="1">
        <f>IF(FİLTRE!$M$6="",9,(IF('SKT LİSTESİ'!P2770&lt;=FİLTRE!$M$6,1,0)))</f>
        <v>1</v>
      </c>
      <c r="E2770" s="25" t="str">
        <f>IF(I2770="","",(COUNTIFS($L$4:L2770,L2770)))</f>
        <v/>
      </c>
      <c r="F2770" s="13">
        <f>IF(OR(B2770&lt;&gt;2,C2770&lt;&gt;1,D2770&lt;&gt;1,H2770&lt;&gt;1),0,
COUNTIFS($B$4:B2770,2,$C$4:C2770,1,$D$4:D2770,1,$H$4:H2770,1))</f>
        <v>0</v>
      </c>
      <c r="G2770" s="26" t="str">
        <f>IF(I2770="","",(COUNTIF($E$4:E2770,E2770)))</f>
        <v/>
      </c>
      <c r="H2770" s="1">
        <f>IF(AND(J2770="SAYIM",FİLTRE!$H$5="RAFTA",U2770&lt;&gt;0),1,0)+
IF(AND(J2770="İADE DEPO",FİLTRE!$H$5="İADE DEPO"),1,0)+
IF(FİLTRE!$H$5="TÜMÜ",1,0)+
IF(AND(J2770="FİRMA İADE",FİLTRE!$H$5="FİRMA İADE"),1,0)+
IF(AND(J2770="İMHA",FİLTRE!$H$5="İMHA"),1,0)</f>
        <v>1</v>
      </c>
      <c r="I2770" s="99"/>
      <c r="J2770" s="100"/>
      <c r="K2770" s="100"/>
      <c r="L2770" s="101"/>
      <c r="M2770" s="102"/>
      <c r="N2770" s="101"/>
      <c r="O2770" s="99"/>
      <c r="P2770" s="103"/>
      <c r="Q2770" s="104"/>
      <c r="R2770" s="50"/>
      <c r="S2770" s="105"/>
      <c r="T2770" s="106"/>
      <c r="U2770" s="107"/>
      <c r="V2770" s="108"/>
      <c r="W2770" s="107"/>
      <c r="X2770" s="107"/>
      <c r="AA2770" s="107"/>
      <c r="AB2770" s="110"/>
      <c r="AC2770" s="110"/>
      <c r="AE2770" s="105"/>
      <c r="AF2770" s="105"/>
      <c r="AR2770" s="112"/>
    </row>
    <row r="2771" spans="2:44" x14ac:dyDescent="0.25">
      <c r="B2771" s="1" t="str">
        <f>IF(I2771="","",
(IF(N2771=FİLTRE!$H$6,2,0)+IF(FİLTRE!$H$6="TOPLAM",2,0))
)</f>
        <v/>
      </c>
      <c r="C2771">
        <f>IF(FİLTRE!$M$5="",9,(IF(U2771&gt;=FİLTRE!$M$5,1,0)))</f>
        <v>1</v>
      </c>
      <c r="D2771" s="1">
        <f>IF(FİLTRE!$M$6="",9,(IF('SKT LİSTESİ'!P2771&lt;=FİLTRE!$M$6,1,0)))</f>
        <v>1</v>
      </c>
      <c r="E2771" s="25" t="str">
        <f>IF(I2771="","",(COUNTIFS($L$4:L2771,L2771)))</f>
        <v/>
      </c>
      <c r="F2771" s="13">
        <f>IF(OR(B2771&lt;&gt;2,C2771&lt;&gt;1,D2771&lt;&gt;1,H2771&lt;&gt;1),0,
COUNTIFS($B$4:B2771,2,$C$4:C2771,1,$D$4:D2771,1,$H$4:H2771,1))</f>
        <v>0</v>
      </c>
      <c r="G2771" s="26" t="str">
        <f>IF(I2771="","",(COUNTIF($E$4:E2771,E2771)))</f>
        <v/>
      </c>
      <c r="H2771" s="1">
        <f>IF(AND(J2771="SAYIM",FİLTRE!$H$5="RAFTA",U2771&lt;&gt;0),1,0)+
IF(AND(J2771="İADE DEPO",FİLTRE!$H$5="İADE DEPO"),1,0)+
IF(FİLTRE!$H$5="TÜMÜ",1,0)+
IF(AND(J2771="FİRMA İADE",FİLTRE!$H$5="FİRMA İADE"),1,0)+
IF(AND(J2771="İMHA",FİLTRE!$H$5="İMHA"),1,0)</f>
        <v>1</v>
      </c>
      <c r="I2771" s="99"/>
      <c r="J2771" s="100"/>
      <c r="K2771" s="100"/>
      <c r="L2771" s="101"/>
      <c r="M2771" s="102"/>
      <c r="N2771" s="101"/>
      <c r="O2771" s="99"/>
      <c r="P2771" s="103"/>
      <c r="Q2771" s="104"/>
      <c r="R2771" s="50"/>
      <c r="S2771" s="105"/>
      <c r="T2771" s="106"/>
      <c r="U2771" s="107"/>
      <c r="V2771" s="108"/>
      <c r="W2771" s="107"/>
      <c r="X2771" s="107"/>
      <c r="AA2771" s="107"/>
      <c r="AB2771" s="110"/>
      <c r="AC2771" s="110"/>
      <c r="AE2771" s="105"/>
      <c r="AF2771" s="105"/>
      <c r="AR2771" s="112"/>
    </row>
    <row r="2772" spans="2:44" x14ac:dyDescent="0.25">
      <c r="B2772" s="1" t="str">
        <f>IF(I2772="","",
(IF(N2772=FİLTRE!$H$6,2,0)+IF(FİLTRE!$H$6="TOPLAM",2,0))
)</f>
        <v/>
      </c>
      <c r="C2772">
        <f>IF(FİLTRE!$M$5="",9,(IF(U2772&gt;=FİLTRE!$M$5,1,0)))</f>
        <v>1</v>
      </c>
      <c r="D2772" s="1">
        <f>IF(FİLTRE!$M$6="",9,(IF('SKT LİSTESİ'!P2772&lt;=FİLTRE!$M$6,1,0)))</f>
        <v>1</v>
      </c>
      <c r="E2772" s="25" t="str">
        <f>IF(I2772="","",(COUNTIFS($L$4:L2772,L2772)))</f>
        <v/>
      </c>
      <c r="F2772" s="13">
        <f>IF(OR(B2772&lt;&gt;2,C2772&lt;&gt;1,D2772&lt;&gt;1,H2772&lt;&gt;1),0,
COUNTIFS($B$4:B2772,2,$C$4:C2772,1,$D$4:D2772,1,$H$4:H2772,1))</f>
        <v>0</v>
      </c>
      <c r="G2772" s="26" t="str">
        <f>IF(I2772="","",(COUNTIF($E$4:E2772,E2772)))</f>
        <v/>
      </c>
      <c r="H2772" s="1">
        <f>IF(AND(J2772="SAYIM",FİLTRE!$H$5="RAFTA",U2772&lt;&gt;0),1,0)+
IF(AND(J2772="İADE DEPO",FİLTRE!$H$5="İADE DEPO"),1,0)+
IF(FİLTRE!$H$5="TÜMÜ",1,0)+
IF(AND(J2772="FİRMA İADE",FİLTRE!$H$5="FİRMA İADE"),1,0)+
IF(AND(J2772="İMHA",FİLTRE!$H$5="İMHA"),1,0)</f>
        <v>1</v>
      </c>
      <c r="I2772" s="99"/>
      <c r="J2772" s="100"/>
      <c r="K2772" s="100"/>
      <c r="L2772" s="101"/>
      <c r="M2772" s="102"/>
      <c r="N2772" s="101"/>
      <c r="O2772" s="99"/>
      <c r="P2772" s="103"/>
      <c r="Q2772" s="104"/>
      <c r="R2772" s="50"/>
      <c r="S2772" s="105"/>
      <c r="T2772" s="106"/>
      <c r="U2772" s="107"/>
      <c r="V2772" s="108"/>
      <c r="W2772" s="107"/>
      <c r="X2772" s="107"/>
      <c r="AA2772" s="107"/>
      <c r="AB2772" s="110"/>
      <c r="AC2772" s="110"/>
      <c r="AE2772" s="105"/>
      <c r="AF2772" s="105"/>
      <c r="AR2772" s="112"/>
    </row>
    <row r="2773" spans="2:44" x14ac:dyDescent="0.25">
      <c r="B2773" s="1" t="str">
        <f>IF(I2773="","",
(IF(N2773=FİLTRE!$H$6,2,0)+IF(FİLTRE!$H$6="TOPLAM",2,0))
)</f>
        <v/>
      </c>
      <c r="C2773">
        <f>IF(FİLTRE!$M$5="",9,(IF(U2773&gt;=FİLTRE!$M$5,1,0)))</f>
        <v>1</v>
      </c>
      <c r="D2773" s="1">
        <f>IF(FİLTRE!$M$6="",9,(IF('SKT LİSTESİ'!P2773&lt;=FİLTRE!$M$6,1,0)))</f>
        <v>1</v>
      </c>
      <c r="E2773" s="25" t="str">
        <f>IF(I2773="","",(COUNTIFS($L$4:L2773,L2773)))</f>
        <v/>
      </c>
      <c r="F2773" s="13">
        <f>IF(OR(B2773&lt;&gt;2,C2773&lt;&gt;1,D2773&lt;&gt;1,H2773&lt;&gt;1),0,
COUNTIFS($B$4:B2773,2,$C$4:C2773,1,$D$4:D2773,1,$H$4:H2773,1))</f>
        <v>0</v>
      </c>
      <c r="G2773" s="26" t="str">
        <f>IF(I2773="","",(COUNTIF($E$4:E2773,E2773)))</f>
        <v/>
      </c>
      <c r="H2773" s="1">
        <f>IF(AND(J2773="SAYIM",FİLTRE!$H$5="RAFTA",U2773&lt;&gt;0),1,0)+
IF(AND(J2773="İADE DEPO",FİLTRE!$H$5="İADE DEPO"),1,0)+
IF(FİLTRE!$H$5="TÜMÜ",1,0)+
IF(AND(J2773="FİRMA İADE",FİLTRE!$H$5="FİRMA İADE"),1,0)+
IF(AND(J2773="İMHA",FİLTRE!$H$5="İMHA"),1,0)</f>
        <v>1</v>
      </c>
      <c r="I2773" s="99"/>
      <c r="J2773" s="100"/>
      <c r="K2773" s="100"/>
      <c r="L2773" s="101"/>
      <c r="M2773" s="102"/>
      <c r="N2773" s="101"/>
      <c r="O2773" s="99"/>
      <c r="P2773" s="103"/>
      <c r="Q2773" s="104"/>
      <c r="R2773" s="50"/>
      <c r="S2773" s="105"/>
      <c r="T2773" s="106"/>
      <c r="U2773" s="107"/>
      <c r="V2773" s="108"/>
      <c r="W2773" s="107"/>
      <c r="X2773" s="107"/>
      <c r="AA2773" s="107"/>
      <c r="AB2773" s="110"/>
      <c r="AC2773" s="110"/>
      <c r="AE2773" s="105"/>
      <c r="AF2773" s="105"/>
      <c r="AR2773" s="112"/>
    </row>
    <row r="2774" spans="2:44" x14ac:dyDescent="0.25">
      <c r="B2774" s="1" t="str">
        <f>IF(I2774="","",
(IF(N2774=FİLTRE!$H$6,2,0)+IF(FİLTRE!$H$6="TOPLAM",2,0))
)</f>
        <v/>
      </c>
      <c r="C2774">
        <f>IF(FİLTRE!$M$5="",9,(IF(U2774&gt;=FİLTRE!$M$5,1,0)))</f>
        <v>1</v>
      </c>
      <c r="D2774" s="1">
        <f>IF(FİLTRE!$M$6="",9,(IF('SKT LİSTESİ'!P2774&lt;=FİLTRE!$M$6,1,0)))</f>
        <v>1</v>
      </c>
      <c r="E2774" s="25" t="str">
        <f>IF(I2774="","",(COUNTIFS($L$4:L2774,L2774)))</f>
        <v/>
      </c>
      <c r="F2774" s="13">
        <f>IF(OR(B2774&lt;&gt;2,C2774&lt;&gt;1,D2774&lt;&gt;1,H2774&lt;&gt;1),0,
COUNTIFS($B$4:B2774,2,$C$4:C2774,1,$D$4:D2774,1,$H$4:H2774,1))</f>
        <v>0</v>
      </c>
      <c r="G2774" s="26" t="str">
        <f>IF(I2774="","",(COUNTIF($E$4:E2774,E2774)))</f>
        <v/>
      </c>
      <c r="H2774" s="1">
        <f>IF(AND(J2774="SAYIM",FİLTRE!$H$5="RAFTA",U2774&lt;&gt;0),1,0)+
IF(AND(J2774="İADE DEPO",FİLTRE!$H$5="İADE DEPO"),1,0)+
IF(FİLTRE!$H$5="TÜMÜ",1,0)+
IF(AND(J2774="FİRMA İADE",FİLTRE!$H$5="FİRMA İADE"),1,0)+
IF(AND(J2774="İMHA",FİLTRE!$H$5="İMHA"),1,0)</f>
        <v>1</v>
      </c>
      <c r="I2774" s="99"/>
      <c r="J2774" s="100"/>
      <c r="K2774" s="100"/>
      <c r="L2774" s="101"/>
      <c r="M2774" s="102"/>
      <c r="N2774" s="101"/>
      <c r="O2774" s="99"/>
      <c r="P2774" s="103"/>
      <c r="Q2774" s="104"/>
      <c r="R2774" s="50"/>
      <c r="S2774" s="105"/>
      <c r="T2774" s="106"/>
      <c r="U2774" s="107"/>
      <c r="V2774" s="108"/>
      <c r="W2774" s="107"/>
      <c r="X2774" s="107"/>
      <c r="AA2774" s="107"/>
      <c r="AB2774" s="110"/>
      <c r="AC2774" s="110"/>
      <c r="AE2774" s="105"/>
      <c r="AF2774" s="105"/>
      <c r="AR2774" s="112"/>
    </row>
    <row r="2775" spans="2:44" x14ac:dyDescent="0.25">
      <c r="B2775" s="1" t="str">
        <f>IF(I2775="","",
(IF(N2775=FİLTRE!$H$6,2,0)+IF(FİLTRE!$H$6="TOPLAM",2,0))
)</f>
        <v/>
      </c>
      <c r="C2775">
        <f>IF(FİLTRE!$M$5="",9,(IF(U2775&gt;=FİLTRE!$M$5,1,0)))</f>
        <v>1</v>
      </c>
      <c r="D2775" s="1">
        <f>IF(FİLTRE!$M$6="",9,(IF('SKT LİSTESİ'!P2775&lt;=FİLTRE!$M$6,1,0)))</f>
        <v>1</v>
      </c>
      <c r="E2775" s="25" t="str">
        <f>IF(I2775="","",(COUNTIFS($L$4:L2775,L2775)))</f>
        <v/>
      </c>
      <c r="F2775" s="13">
        <f>IF(OR(B2775&lt;&gt;2,C2775&lt;&gt;1,D2775&lt;&gt;1,H2775&lt;&gt;1),0,
COUNTIFS($B$4:B2775,2,$C$4:C2775,1,$D$4:D2775,1,$H$4:H2775,1))</f>
        <v>0</v>
      </c>
      <c r="G2775" s="26" t="str">
        <f>IF(I2775="","",(COUNTIF($E$4:E2775,E2775)))</f>
        <v/>
      </c>
      <c r="H2775" s="1">
        <f>IF(AND(J2775="SAYIM",FİLTRE!$H$5="RAFTA",U2775&lt;&gt;0),1,0)+
IF(AND(J2775="İADE DEPO",FİLTRE!$H$5="İADE DEPO"),1,0)+
IF(FİLTRE!$H$5="TÜMÜ",1,0)+
IF(AND(J2775="FİRMA İADE",FİLTRE!$H$5="FİRMA İADE"),1,0)+
IF(AND(J2775="İMHA",FİLTRE!$H$5="İMHA"),1,0)</f>
        <v>1</v>
      </c>
      <c r="I2775" s="99"/>
      <c r="J2775" s="100"/>
      <c r="K2775" s="100"/>
      <c r="L2775" s="101"/>
      <c r="M2775" s="102"/>
      <c r="N2775" s="101"/>
      <c r="O2775" s="99"/>
      <c r="P2775" s="103"/>
      <c r="Q2775" s="104"/>
      <c r="R2775" s="50"/>
      <c r="S2775" s="105"/>
      <c r="T2775" s="106"/>
      <c r="U2775" s="107"/>
      <c r="V2775" s="108"/>
      <c r="W2775" s="107"/>
      <c r="X2775" s="107"/>
      <c r="AA2775" s="107"/>
      <c r="AB2775" s="110"/>
      <c r="AC2775" s="110"/>
      <c r="AE2775" s="105"/>
      <c r="AF2775" s="105"/>
      <c r="AR2775" s="112"/>
    </row>
    <row r="2776" spans="2:44" x14ac:dyDescent="0.25">
      <c r="B2776" s="1" t="str">
        <f>IF(I2776="","",
(IF(N2776=FİLTRE!$H$6,2,0)+IF(FİLTRE!$H$6="TOPLAM",2,0))
)</f>
        <v/>
      </c>
      <c r="C2776">
        <f>IF(FİLTRE!$M$5="",9,(IF(U2776&gt;=FİLTRE!$M$5,1,0)))</f>
        <v>1</v>
      </c>
      <c r="D2776" s="1">
        <f>IF(FİLTRE!$M$6="",9,(IF('SKT LİSTESİ'!P2776&lt;=FİLTRE!$M$6,1,0)))</f>
        <v>1</v>
      </c>
      <c r="E2776" s="25" t="str">
        <f>IF(I2776="","",(COUNTIFS($L$4:L2776,L2776)))</f>
        <v/>
      </c>
      <c r="F2776" s="13">
        <f>IF(OR(B2776&lt;&gt;2,C2776&lt;&gt;1,D2776&lt;&gt;1,H2776&lt;&gt;1),0,
COUNTIFS($B$4:B2776,2,$C$4:C2776,1,$D$4:D2776,1,$H$4:H2776,1))</f>
        <v>0</v>
      </c>
      <c r="G2776" s="26" t="str">
        <f>IF(I2776="","",(COUNTIF($E$4:E2776,E2776)))</f>
        <v/>
      </c>
      <c r="H2776" s="1">
        <f>IF(AND(J2776="SAYIM",FİLTRE!$H$5="RAFTA",U2776&lt;&gt;0),1,0)+
IF(AND(J2776="İADE DEPO",FİLTRE!$H$5="İADE DEPO"),1,0)+
IF(FİLTRE!$H$5="TÜMÜ",1,0)+
IF(AND(J2776="FİRMA İADE",FİLTRE!$H$5="FİRMA İADE"),1,0)+
IF(AND(J2776="İMHA",FİLTRE!$H$5="İMHA"),1,0)</f>
        <v>1</v>
      </c>
      <c r="I2776" s="99"/>
      <c r="J2776" s="100"/>
      <c r="K2776" s="100"/>
      <c r="L2776" s="101"/>
      <c r="M2776" s="102"/>
      <c r="N2776" s="101"/>
      <c r="O2776" s="99"/>
      <c r="P2776" s="103"/>
      <c r="Q2776" s="104"/>
      <c r="R2776" s="50"/>
      <c r="S2776" s="105"/>
      <c r="T2776" s="106"/>
      <c r="U2776" s="107"/>
      <c r="V2776" s="108"/>
      <c r="W2776" s="107"/>
      <c r="X2776" s="107"/>
      <c r="AA2776" s="107"/>
      <c r="AB2776" s="110"/>
      <c r="AC2776" s="110"/>
      <c r="AE2776" s="105"/>
      <c r="AF2776" s="105"/>
      <c r="AR2776" s="112"/>
    </row>
    <row r="2777" spans="2:44" x14ac:dyDescent="0.25">
      <c r="B2777" s="1" t="str">
        <f>IF(I2777="","",
(IF(N2777=FİLTRE!$H$6,2,0)+IF(FİLTRE!$H$6="TOPLAM",2,0))
)</f>
        <v/>
      </c>
      <c r="C2777">
        <f>IF(FİLTRE!$M$5="",9,(IF(U2777&gt;=FİLTRE!$M$5,1,0)))</f>
        <v>1</v>
      </c>
      <c r="D2777" s="1">
        <f>IF(FİLTRE!$M$6="",9,(IF('SKT LİSTESİ'!P2777&lt;=FİLTRE!$M$6,1,0)))</f>
        <v>1</v>
      </c>
      <c r="E2777" s="25" t="str">
        <f>IF(I2777="","",(COUNTIFS($L$4:L2777,L2777)))</f>
        <v/>
      </c>
      <c r="F2777" s="13">
        <f>IF(OR(B2777&lt;&gt;2,C2777&lt;&gt;1,D2777&lt;&gt;1,H2777&lt;&gt;1),0,
COUNTIFS($B$4:B2777,2,$C$4:C2777,1,$D$4:D2777,1,$H$4:H2777,1))</f>
        <v>0</v>
      </c>
      <c r="G2777" s="26" t="str">
        <f>IF(I2777="","",(COUNTIF($E$4:E2777,E2777)))</f>
        <v/>
      </c>
      <c r="H2777" s="1">
        <f>IF(AND(J2777="SAYIM",FİLTRE!$H$5="RAFTA",U2777&lt;&gt;0),1,0)+
IF(AND(J2777="İADE DEPO",FİLTRE!$H$5="İADE DEPO"),1,0)+
IF(FİLTRE!$H$5="TÜMÜ",1,0)+
IF(AND(J2777="FİRMA İADE",FİLTRE!$H$5="FİRMA İADE"),1,0)+
IF(AND(J2777="İMHA",FİLTRE!$H$5="İMHA"),1,0)</f>
        <v>1</v>
      </c>
      <c r="I2777" s="99"/>
      <c r="J2777" s="100"/>
      <c r="K2777" s="100"/>
      <c r="L2777" s="101"/>
      <c r="M2777" s="102"/>
      <c r="N2777" s="101"/>
      <c r="O2777" s="99"/>
      <c r="P2777" s="103"/>
      <c r="Q2777" s="104"/>
      <c r="R2777" s="50"/>
      <c r="S2777" s="105"/>
      <c r="T2777" s="106"/>
      <c r="U2777" s="107"/>
      <c r="V2777" s="108"/>
      <c r="W2777" s="107"/>
      <c r="X2777" s="107"/>
      <c r="AA2777" s="107"/>
      <c r="AB2777" s="110"/>
      <c r="AC2777" s="110"/>
      <c r="AE2777" s="105"/>
      <c r="AF2777" s="105"/>
      <c r="AR2777" s="112"/>
    </row>
    <row r="2778" spans="2:44" x14ac:dyDescent="0.25">
      <c r="B2778" s="1" t="str">
        <f>IF(I2778="","",
(IF(N2778=FİLTRE!$H$6,2,0)+IF(FİLTRE!$H$6="TOPLAM",2,0))
)</f>
        <v/>
      </c>
      <c r="C2778">
        <f>IF(FİLTRE!$M$5="",9,(IF(U2778&gt;=FİLTRE!$M$5,1,0)))</f>
        <v>1</v>
      </c>
      <c r="D2778" s="1">
        <f>IF(FİLTRE!$M$6="",9,(IF('SKT LİSTESİ'!P2778&lt;=FİLTRE!$M$6,1,0)))</f>
        <v>1</v>
      </c>
      <c r="E2778" s="25" t="str">
        <f>IF(I2778="","",(COUNTIFS($L$4:L2778,L2778)))</f>
        <v/>
      </c>
      <c r="F2778" s="13">
        <f>IF(OR(B2778&lt;&gt;2,C2778&lt;&gt;1,D2778&lt;&gt;1,H2778&lt;&gt;1),0,
COUNTIFS($B$4:B2778,2,$C$4:C2778,1,$D$4:D2778,1,$H$4:H2778,1))</f>
        <v>0</v>
      </c>
      <c r="G2778" s="26" t="str">
        <f>IF(I2778="","",(COUNTIF($E$4:E2778,E2778)))</f>
        <v/>
      </c>
      <c r="H2778" s="1">
        <f>IF(AND(J2778="SAYIM",FİLTRE!$H$5="RAFTA",U2778&lt;&gt;0),1,0)+
IF(AND(J2778="İADE DEPO",FİLTRE!$H$5="İADE DEPO"),1,0)+
IF(FİLTRE!$H$5="TÜMÜ",1,0)+
IF(AND(J2778="FİRMA İADE",FİLTRE!$H$5="FİRMA İADE"),1,0)+
IF(AND(J2778="İMHA",FİLTRE!$H$5="İMHA"),1,0)</f>
        <v>1</v>
      </c>
      <c r="I2778" s="99"/>
      <c r="J2778" s="100"/>
      <c r="K2778" s="100"/>
      <c r="L2778" s="101"/>
      <c r="M2778" s="102"/>
      <c r="N2778" s="101"/>
      <c r="O2778" s="99"/>
      <c r="P2778" s="103"/>
      <c r="Q2778" s="104"/>
      <c r="R2778" s="50"/>
      <c r="S2778" s="105"/>
      <c r="T2778" s="106"/>
      <c r="U2778" s="107"/>
      <c r="V2778" s="108"/>
      <c r="W2778" s="107"/>
      <c r="X2778" s="107"/>
      <c r="AA2778" s="107"/>
      <c r="AB2778" s="110"/>
      <c r="AC2778" s="110"/>
      <c r="AE2778" s="105"/>
      <c r="AF2778" s="105"/>
      <c r="AR2778" s="112"/>
    </row>
    <row r="2779" spans="2:44" x14ac:dyDescent="0.25">
      <c r="B2779" s="1" t="str">
        <f>IF(I2779="","",
(IF(N2779=FİLTRE!$H$6,2,0)+IF(FİLTRE!$H$6="TOPLAM",2,0))
)</f>
        <v/>
      </c>
      <c r="C2779">
        <f>IF(FİLTRE!$M$5="",9,(IF(U2779&gt;=FİLTRE!$M$5,1,0)))</f>
        <v>1</v>
      </c>
      <c r="D2779" s="1">
        <f>IF(FİLTRE!$M$6="",9,(IF('SKT LİSTESİ'!P2779&lt;=FİLTRE!$M$6,1,0)))</f>
        <v>1</v>
      </c>
      <c r="E2779" s="25" t="str">
        <f>IF(I2779="","",(COUNTIFS($L$4:L2779,L2779)))</f>
        <v/>
      </c>
      <c r="F2779" s="13">
        <f>IF(OR(B2779&lt;&gt;2,C2779&lt;&gt;1,D2779&lt;&gt;1,H2779&lt;&gt;1),0,
COUNTIFS($B$4:B2779,2,$C$4:C2779,1,$D$4:D2779,1,$H$4:H2779,1))</f>
        <v>0</v>
      </c>
      <c r="G2779" s="26" t="str">
        <f>IF(I2779="","",(COUNTIF($E$4:E2779,E2779)))</f>
        <v/>
      </c>
      <c r="H2779" s="1">
        <f>IF(AND(J2779="SAYIM",FİLTRE!$H$5="RAFTA",U2779&lt;&gt;0),1,0)+
IF(AND(J2779="İADE DEPO",FİLTRE!$H$5="İADE DEPO"),1,0)+
IF(FİLTRE!$H$5="TÜMÜ",1,0)+
IF(AND(J2779="FİRMA İADE",FİLTRE!$H$5="FİRMA İADE"),1,0)+
IF(AND(J2779="İMHA",FİLTRE!$H$5="İMHA"),1,0)</f>
        <v>1</v>
      </c>
      <c r="I2779" s="99"/>
      <c r="J2779" s="100"/>
      <c r="K2779" s="100"/>
      <c r="L2779" s="101"/>
      <c r="M2779" s="102"/>
      <c r="N2779" s="101"/>
      <c r="O2779" s="99"/>
      <c r="P2779" s="103"/>
      <c r="Q2779" s="104"/>
      <c r="R2779" s="50"/>
      <c r="S2779" s="105"/>
      <c r="T2779" s="106"/>
      <c r="U2779" s="107"/>
      <c r="V2779" s="108"/>
      <c r="W2779" s="107"/>
      <c r="X2779" s="107"/>
      <c r="AA2779" s="107"/>
      <c r="AB2779" s="110"/>
      <c r="AC2779" s="110"/>
      <c r="AE2779" s="105"/>
      <c r="AF2779" s="105"/>
      <c r="AR2779" s="112"/>
    </row>
    <row r="2780" spans="2:44" x14ac:dyDescent="0.25">
      <c r="B2780" s="1" t="str">
        <f>IF(I2780="","",
(IF(N2780=FİLTRE!$H$6,2,0)+IF(FİLTRE!$H$6="TOPLAM",2,0))
)</f>
        <v/>
      </c>
      <c r="C2780">
        <f>IF(FİLTRE!$M$5="",9,(IF(U2780&gt;=FİLTRE!$M$5,1,0)))</f>
        <v>1</v>
      </c>
      <c r="D2780" s="1">
        <f>IF(FİLTRE!$M$6="",9,(IF('SKT LİSTESİ'!P2780&lt;=FİLTRE!$M$6,1,0)))</f>
        <v>1</v>
      </c>
      <c r="E2780" s="25" t="str">
        <f>IF(I2780="","",(COUNTIFS($L$4:L2780,L2780)))</f>
        <v/>
      </c>
      <c r="F2780" s="13">
        <f>IF(OR(B2780&lt;&gt;2,C2780&lt;&gt;1,D2780&lt;&gt;1,H2780&lt;&gt;1),0,
COUNTIFS($B$4:B2780,2,$C$4:C2780,1,$D$4:D2780,1,$H$4:H2780,1))</f>
        <v>0</v>
      </c>
      <c r="G2780" s="26" t="str">
        <f>IF(I2780="","",(COUNTIF($E$4:E2780,E2780)))</f>
        <v/>
      </c>
      <c r="H2780" s="1">
        <f>IF(AND(J2780="SAYIM",FİLTRE!$H$5="RAFTA",U2780&lt;&gt;0),1,0)+
IF(AND(J2780="İADE DEPO",FİLTRE!$H$5="İADE DEPO"),1,0)+
IF(FİLTRE!$H$5="TÜMÜ",1,0)+
IF(AND(J2780="FİRMA İADE",FİLTRE!$H$5="FİRMA İADE"),1,0)+
IF(AND(J2780="İMHA",FİLTRE!$H$5="İMHA"),1,0)</f>
        <v>1</v>
      </c>
      <c r="I2780" s="99"/>
      <c r="J2780" s="100"/>
      <c r="K2780" s="100"/>
      <c r="L2780" s="101"/>
      <c r="M2780" s="102"/>
      <c r="N2780" s="101"/>
      <c r="O2780" s="99"/>
      <c r="P2780" s="103"/>
      <c r="Q2780" s="104"/>
      <c r="R2780" s="50"/>
      <c r="S2780" s="105"/>
      <c r="T2780" s="106"/>
      <c r="U2780" s="107"/>
      <c r="V2780" s="108"/>
      <c r="W2780" s="107"/>
      <c r="X2780" s="107"/>
      <c r="AA2780" s="107"/>
      <c r="AB2780" s="110"/>
      <c r="AC2780" s="110"/>
      <c r="AE2780" s="105"/>
      <c r="AF2780" s="105"/>
      <c r="AR2780" s="112"/>
    </row>
    <row r="2781" spans="2:44" x14ac:dyDescent="0.25">
      <c r="B2781" s="1" t="str">
        <f>IF(I2781="","",
(IF(N2781=FİLTRE!$H$6,2,0)+IF(FİLTRE!$H$6="TOPLAM",2,0))
)</f>
        <v/>
      </c>
      <c r="C2781">
        <f>IF(FİLTRE!$M$5="",9,(IF(U2781&gt;=FİLTRE!$M$5,1,0)))</f>
        <v>1</v>
      </c>
      <c r="D2781" s="1">
        <f>IF(FİLTRE!$M$6="",9,(IF('SKT LİSTESİ'!P2781&lt;=FİLTRE!$M$6,1,0)))</f>
        <v>1</v>
      </c>
      <c r="E2781" s="25" t="str">
        <f>IF(I2781="","",(COUNTIFS($L$4:L2781,L2781)))</f>
        <v/>
      </c>
      <c r="F2781" s="13">
        <f>IF(OR(B2781&lt;&gt;2,C2781&lt;&gt;1,D2781&lt;&gt;1,H2781&lt;&gt;1),0,
COUNTIFS($B$4:B2781,2,$C$4:C2781,1,$D$4:D2781,1,$H$4:H2781,1))</f>
        <v>0</v>
      </c>
      <c r="G2781" s="26" t="str">
        <f>IF(I2781="","",(COUNTIF($E$4:E2781,E2781)))</f>
        <v/>
      </c>
      <c r="H2781" s="1">
        <f>IF(AND(J2781="SAYIM",FİLTRE!$H$5="RAFTA",U2781&lt;&gt;0),1,0)+
IF(AND(J2781="İADE DEPO",FİLTRE!$H$5="İADE DEPO"),1,0)+
IF(FİLTRE!$H$5="TÜMÜ",1,0)+
IF(AND(J2781="FİRMA İADE",FİLTRE!$H$5="FİRMA İADE"),1,0)+
IF(AND(J2781="İMHA",FİLTRE!$H$5="İMHA"),1,0)</f>
        <v>1</v>
      </c>
      <c r="I2781" s="99"/>
      <c r="J2781" s="100"/>
      <c r="K2781" s="100"/>
      <c r="L2781" s="101"/>
      <c r="M2781" s="102"/>
      <c r="N2781" s="101"/>
      <c r="O2781" s="99"/>
      <c r="P2781" s="103"/>
      <c r="Q2781" s="104"/>
      <c r="R2781" s="50"/>
      <c r="S2781" s="105"/>
      <c r="T2781" s="106"/>
      <c r="U2781" s="107"/>
      <c r="V2781" s="108"/>
      <c r="W2781" s="107"/>
      <c r="X2781" s="107"/>
      <c r="AA2781" s="107"/>
      <c r="AB2781" s="110"/>
      <c r="AC2781" s="110"/>
      <c r="AE2781" s="105"/>
      <c r="AF2781" s="105"/>
      <c r="AR2781" s="112"/>
    </row>
    <row r="2782" spans="2:44" x14ac:dyDescent="0.25">
      <c r="B2782" s="1" t="str">
        <f>IF(I2782="","",
(IF(N2782=FİLTRE!$H$6,2,0)+IF(FİLTRE!$H$6="TOPLAM",2,0))
)</f>
        <v/>
      </c>
      <c r="C2782">
        <f>IF(FİLTRE!$M$5="",9,(IF(U2782&gt;=FİLTRE!$M$5,1,0)))</f>
        <v>1</v>
      </c>
      <c r="D2782" s="1">
        <f>IF(FİLTRE!$M$6="",9,(IF('SKT LİSTESİ'!P2782&lt;=FİLTRE!$M$6,1,0)))</f>
        <v>1</v>
      </c>
      <c r="E2782" s="25" t="str">
        <f>IF(I2782="","",(COUNTIFS($L$4:L2782,L2782)))</f>
        <v/>
      </c>
      <c r="F2782" s="13">
        <f>IF(OR(B2782&lt;&gt;2,C2782&lt;&gt;1,D2782&lt;&gt;1,H2782&lt;&gt;1),0,
COUNTIFS($B$4:B2782,2,$C$4:C2782,1,$D$4:D2782,1,$H$4:H2782,1))</f>
        <v>0</v>
      </c>
      <c r="G2782" s="26" t="str">
        <f>IF(I2782="","",(COUNTIF($E$4:E2782,E2782)))</f>
        <v/>
      </c>
      <c r="H2782" s="1">
        <f>IF(AND(J2782="SAYIM",FİLTRE!$H$5="RAFTA",U2782&lt;&gt;0),1,0)+
IF(AND(J2782="İADE DEPO",FİLTRE!$H$5="İADE DEPO"),1,0)+
IF(FİLTRE!$H$5="TÜMÜ",1,0)+
IF(AND(J2782="FİRMA İADE",FİLTRE!$H$5="FİRMA İADE"),1,0)+
IF(AND(J2782="İMHA",FİLTRE!$H$5="İMHA"),1,0)</f>
        <v>1</v>
      </c>
      <c r="I2782" s="99"/>
      <c r="J2782" s="100"/>
      <c r="K2782" s="100"/>
      <c r="L2782" s="101"/>
      <c r="M2782" s="102"/>
      <c r="N2782" s="101"/>
      <c r="O2782" s="99"/>
      <c r="P2782" s="103"/>
      <c r="Q2782" s="104"/>
      <c r="R2782" s="50"/>
      <c r="S2782" s="105"/>
      <c r="T2782" s="106"/>
      <c r="U2782" s="107"/>
      <c r="V2782" s="108"/>
      <c r="W2782" s="107"/>
      <c r="X2782" s="107"/>
      <c r="AA2782" s="107"/>
      <c r="AB2782" s="110"/>
      <c r="AC2782" s="110"/>
      <c r="AE2782" s="105"/>
      <c r="AF2782" s="105"/>
      <c r="AR2782" s="112"/>
    </row>
    <row r="2783" spans="2:44" x14ac:dyDescent="0.25">
      <c r="B2783" s="1" t="str">
        <f>IF(I2783="","",
(IF(N2783=FİLTRE!$H$6,2,0)+IF(FİLTRE!$H$6="TOPLAM",2,0))
)</f>
        <v/>
      </c>
      <c r="C2783">
        <f>IF(FİLTRE!$M$5="",9,(IF(U2783&gt;=FİLTRE!$M$5,1,0)))</f>
        <v>1</v>
      </c>
      <c r="D2783" s="1">
        <f>IF(FİLTRE!$M$6="",9,(IF('SKT LİSTESİ'!P2783&lt;=FİLTRE!$M$6,1,0)))</f>
        <v>1</v>
      </c>
      <c r="E2783" s="25" t="str">
        <f>IF(I2783="","",(COUNTIFS($L$4:L2783,L2783)))</f>
        <v/>
      </c>
      <c r="F2783" s="13">
        <f>IF(OR(B2783&lt;&gt;2,C2783&lt;&gt;1,D2783&lt;&gt;1,H2783&lt;&gt;1),0,
COUNTIFS($B$4:B2783,2,$C$4:C2783,1,$D$4:D2783,1,$H$4:H2783,1))</f>
        <v>0</v>
      </c>
      <c r="G2783" s="26" t="str">
        <f>IF(I2783="","",(COUNTIF($E$4:E2783,E2783)))</f>
        <v/>
      </c>
      <c r="H2783" s="1">
        <f>IF(AND(J2783="SAYIM",FİLTRE!$H$5="RAFTA",U2783&lt;&gt;0),1,0)+
IF(AND(J2783="İADE DEPO",FİLTRE!$H$5="İADE DEPO"),1,0)+
IF(FİLTRE!$H$5="TÜMÜ",1,0)+
IF(AND(J2783="FİRMA İADE",FİLTRE!$H$5="FİRMA İADE"),1,0)+
IF(AND(J2783="İMHA",FİLTRE!$H$5="İMHA"),1,0)</f>
        <v>1</v>
      </c>
      <c r="I2783" s="99"/>
      <c r="J2783" s="100"/>
      <c r="K2783" s="100"/>
      <c r="L2783" s="101"/>
      <c r="M2783" s="102"/>
      <c r="N2783" s="101"/>
      <c r="O2783" s="99"/>
      <c r="P2783" s="103"/>
      <c r="Q2783" s="104"/>
      <c r="R2783" s="50"/>
      <c r="S2783" s="105"/>
      <c r="T2783" s="106"/>
      <c r="U2783" s="107"/>
      <c r="V2783" s="108"/>
      <c r="W2783" s="107"/>
      <c r="X2783" s="107"/>
      <c r="AA2783" s="107"/>
      <c r="AB2783" s="110"/>
      <c r="AC2783" s="110"/>
      <c r="AE2783" s="105"/>
      <c r="AF2783" s="105"/>
      <c r="AR2783" s="112"/>
    </row>
    <row r="2784" spans="2:44" x14ac:dyDescent="0.25">
      <c r="B2784" s="1" t="str">
        <f>IF(I2784="","",
(IF(N2784=FİLTRE!$H$6,2,0)+IF(FİLTRE!$H$6="TOPLAM",2,0))
)</f>
        <v/>
      </c>
      <c r="C2784">
        <f>IF(FİLTRE!$M$5="",9,(IF(U2784&gt;=FİLTRE!$M$5,1,0)))</f>
        <v>1</v>
      </c>
      <c r="D2784" s="1">
        <f>IF(FİLTRE!$M$6="",9,(IF('SKT LİSTESİ'!P2784&lt;=FİLTRE!$M$6,1,0)))</f>
        <v>1</v>
      </c>
      <c r="E2784" s="25" t="str">
        <f>IF(I2784="","",(COUNTIFS($L$4:L2784,L2784)))</f>
        <v/>
      </c>
      <c r="F2784" s="13">
        <f>IF(OR(B2784&lt;&gt;2,C2784&lt;&gt;1,D2784&lt;&gt;1,H2784&lt;&gt;1),0,
COUNTIFS($B$4:B2784,2,$C$4:C2784,1,$D$4:D2784,1,$H$4:H2784,1))</f>
        <v>0</v>
      </c>
      <c r="G2784" s="26" t="str">
        <f>IF(I2784="","",(COUNTIF($E$4:E2784,E2784)))</f>
        <v/>
      </c>
      <c r="H2784" s="1">
        <f>IF(AND(J2784="SAYIM",FİLTRE!$H$5="RAFTA",U2784&lt;&gt;0),1,0)+
IF(AND(J2784="İADE DEPO",FİLTRE!$H$5="İADE DEPO"),1,0)+
IF(FİLTRE!$H$5="TÜMÜ",1,0)+
IF(AND(J2784="FİRMA İADE",FİLTRE!$H$5="FİRMA İADE"),1,0)+
IF(AND(J2784="İMHA",FİLTRE!$H$5="İMHA"),1,0)</f>
        <v>1</v>
      </c>
      <c r="I2784" s="99"/>
      <c r="J2784" s="100"/>
      <c r="K2784" s="100"/>
      <c r="L2784" s="101"/>
      <c r="M2784" s="102"/>
      <c r="N2784" s="101"/>
      <c r="O2784" s="99"/>
      <c r="P2784" s="103"/>
      <c r="Q2784" s="104"/>
      <c r="R2784" s="50"/>
      <c r="S2784" s="105"/>
      <c r="T2784" s="106"/>
      <c r="U2784" s="107"/>
      <c r="V2784" s="108"/>
      <c r="W2784" s="107"/>
      <c r="X2784" s="107"/>
      <c r="AA2784" s="107"/>
      <c r="AB2784" s="110"/>
      <c r="AC2784" s="110"/>
      <c r="AE2784" s="105"/>
      <c r="AF2784" s="105"/>
      <c r="AR2784" s="112"/>
    </row>
    <row r="2785" spans="2:44" x14ac:dyDescent="0.25">
      <c r="B2785" s="1" t="str">
        <f>IF(I2785="","",
(IF(N2785=FİLTRE!$H$6,2,0)+IF(FİLTRE!$H$6="TOPLAM",2,0))
)</f>
        <v/>
      </c>
      <c r="C2785">
        <f>IF(FİLTRE!$M$5="",9,(IF(U2785&gt;=FİLTRE!$M$5,1,0)))</f>
        <v>1</v>
      </c>
      <c r="D2785" s="1">
        <f>IF(FİLTRE!$M$6="",9,(IF('SKT LİSTESİ'!P2785&lt;=FİLTRE!$M$6,1,0)))</f>
        <v>1</v>
      </c>
      <c r="E2785" s="25" t="str">
        <f>IF(I2785="","",(COUNTIFS($L$4:L2785,L2785)))</f>
        <v/>
      </c>
      <c r="F2785" s="13">
        <f>IF(OR(B2785&lt;&gt;2,C2785&lt;&gt;1,D2785&lt;&gt;1,H2785&lt;&gt;1),0,
COUNTIFS($B$4:B2785,2,$C$4:C2785,1,$D$4:D2785,1,$H$4:H2785,1))</f>
        <v>0</v>
      </c>
      <c r="G2785" s="26" t="str">
        <f>IF(I2785="","",(COUNTIF($E$4:E2785,E2785)))</f>
        <v/>
      </c>
      <c r="H2785" s="1">
        <f>IF(AND(J2785="SAYIM",FİLTRE!$H$5="RAFTA",U2785&lt;&gt;0),1,0)+
IF(AND(J2785="İADE DEPO",FİLTRE!$H$5="İADE DEPO"),1,0)+
IF(FİLTRE!$H$5="TÜMÜ",1,0)+
IF(AND(J2785="FİRMA İADE",FİLTRE!$H$5="FİRMA İADE"),1,0)+
IF(AND(J2785="İMHA",FİLTRE!$H$5="İMHA"),1,0)</f>
        <v>1</v>
      </c>
      <c r="I2785" s="99"/>
      <c r="J2785" s="100"/>
      <c r="K2785" s="100"/>
      <c r="L2785" s="101"/>
      <c r="M2785" s="102"/>
      <c r="N2785" s="101"/>
      <c r="O2785" s="99"/>
      <c r="P2785" s="103"/>
      <c r="Q2785" s="104"/>
      <c r="R2785" s="50"/>
      <c r="S2785" s="105"/>
      <c r="T2785" s="106"/>
      <c r="U2785" s="107"/>
      <c r="V2785" s="108"/>
      <c r="W2785" s="107"/>
      <c r="X2785" s="107"/>
      <c r="AA2785" s="107"/>
      <c r="AB2785" s="110"/>
      <c r="AC2785" s="110"/>
      <c r="AE2785" s="105"/>
      <c r="AF2785" s="105"/>
      <c r="AR2785" s="112"/>
    </row>
    <row r="2786" spans="2:44" x14ac:dyDescent="0.25">
      <c r="B2786" s="1" t="str">
        <f>IF(I2786="","",
(IF(N2786=FİLTRE!$H$6,2,0)+IF(FİLTRE!$H$6="TOPLAM",2,0))
)</f>
        <v/>
      </c>
      <c r="C2786">
        <f>IF(FİLTRE!$M$5="",9,(IF(U2786&gt;=FİLTRE!$M$5,1,0)))</f>
        <v>1</v>
      </c>
      <c r="D2786" s="1">
        <f>IF(FİLTRE!$M$6="",9,(IF('SKT LİSTESİ'!P2786&lt;=FİLTRE!$M$6,1,0)))</f>
        <v>1</v>
      </c>
      <c r="E2786" s="25" t="str">
        <f>IF(I2786="","",(COUNTIFS($L$4:L2786,L2786)))</f>
        <v/>
      </c>
      <c r="F2786" s="13">
        <f>IF(OR(B2786&lt;&gt;2,C2786&lt;&gt;1,D2786&lt;&gt;1,H2786&lt;&gt;1),0,
COUNTIFS($B$4:B2786,2,$C$4:C2786,1,$D$4:D2786,1,$H$4:H2786,1))</f>
        <v>0</v>
      </c>
      <c r="G2786" s="26" t="str">
        <f>IF(I2786="","",(COUNTIF($E$4:E2786,E2786)))</f>
        <v/>
      </c>
      <c r="H2786" s="1">
        <f>IF(AND(J2786="SAYIM",FİLTRE!$H$5="RAFTA",U2786&lt;&gt;0),1,0)+
IF(AND(J2786="İADE DEPO",FİLTRE!$H$5="İADE DEPO"),1,0)+
IF(FİLTRE!$H$5="TÜMÜ",1,0)+
IF(AND(J2786="FİRMA İADE",FİLTRE!$H$5="FİRMA İADE"),1,0)+
IF(AND(J2786="İMHA",FİLTRE!$H$5="İMHA"),1,0)</f>
        <v>1</v>
      </c>
      <c r="I2786" s="99"/>
      <c r="J2786" s="100"/>
      <c r="K2786" s="100"/>
      <c r="L2786" s="101"/>
      <c r="M2786" s="102"/>
      <c r="N2786" s="101"/>
      <c r="O2786" s="99"/>
      <c r="P2786" s="103"/>
      <c r="Q2786" s="104"/>
      <c r="R2786" s="50"/>
      <c r="S2786" s="105"/>
      <c r="T2786" s="106"/>
      <c r="U2786" s="107"/>
      <c r="V2786" s="108"/>
      <c r="W2786" s="107"/>
      <c r="X2786" s="107"/>
      <c r="AA2786" s="107"/>
      <c r="AB2786" s="110"/>
      <c r="AC2786" s="110"/>
      <c r="AE2786" s="105"/>
      <c r="AF2786" s="105"/>
      <c r="AR2786" s="112"/>
    </row>
    <row r="2787" spans="2:44" x14ac:dyDescent="0.25">
      <c r="B2787" s="1" t="str">
        <f>IF(I2787="","",
(IF(N2787=FİLTRE!$H$6,2,0)+IF(FİLTRE!$H$6="TOPLAM",2,0))
)</f>
        <v/>
      </c>
      <c r="C2787">
        <f>IF(FİLTRE!$M$5="",9,(IF(U2787&gt;=FİLTRE!$M$5,1,0)))</f>
        <v>1</v>
      </c>
      <c r="D2787" s="1">
        <f>IF(FİLTRE!$M$6="",9,(IF('SKT LİSTESİ'!P2787&lt;=FİLTRE!$M$6,1,0)))</f>
        <v>1</v>
      </c>
      <c r="E2787" s="25" t="str">
        <f>IF(I2787="","",(COUNTIFS($L$4:L2787,L2787)))</f>
        <v/>
      </c>
      <c r="F2787" s="13">
        <f>IF(OR(B2787&lt;&gt;2,C2787&lt;&gt;1,D2787&lt;&gt;1,H2787&lt;&gt;1),0,
COUNTIFS($B$4:B2787,2,$C$4:C2787,1,$D$4:D2787,1,$H$4:H2787,1))</f>
        <v>0</v>
      </c>
      <c r="G2787" s="26" t="str">
        <f>IF(I2787="","",(COUNTIF($E$4:E2787,E2787)))</f>
        <v/>
      </c>
      <c r="H2787" s="1">
        <f>IF(AND(J2787="SAYIM",FİLTRE!$H$5="RAFTA",U2787&lt;&gt;0),1,0)+
IF(AND(J2787="İADE DEPO",FİLTRE!$H$5="İADE DEPO"),1,0)+
IF(FİLTRE!$H$5="TÜMÜ",1,0)+
IF(AND(J2787="FİRMA İADE",FİLTRE!$H$5="FİRMA İADE"),1,0)+
IF(AND(J2787="İMHA",FİLTRE!$H$5="İMHA"),1,0)</f>
        <v>1</v>
      </c>
      <c r="I2787" s="99"/>
      <c r="J2787" s="100"/>
      <c r="K2787" s="100"/>
      <c r="L2787" s="101"/>
      <c r="M2787" s="102"/>
      <c r="N2787" s="101"/>
      <c r="O2787" s="99"/>
      <c r="P2787" s="103"/>
      <c r="Q2787" s="104"/>
      <c r="R2787" s="50"/>
      <c r="S2787" s="105"/>
      <c r="T2787" s="106"/>
      <c r="U2787" s="107"/>
      <c r="V2787" s="108"/>
      <c r="W2787" s="107"/>
      <c r="X2787" s="107"/>
      <c r="AA2787" s="107"/>
      <c r="AB2787" s="110"/>
      <c r="AC2787" s="110"/>
      <c r="AE2787" s="105"/>
      <c r="AF2787" s="105"/>
      <c r="AR2787" s="112"/>
    </row>
    <row r="2788" spans="2:44" x14ac:dyDescent="0.25">
      <c r="B2788" s="1" t="str">
        <f>IF(I2788="","",
(IF(N2788=FİLTRE!$H$6,2,0)+IF(FİLTRE!$H$6="TOPLAM",2,0))
)</f>
        <v/>
      </c>
      <c r="C2788">
        <f>IF(FİLTRE!$M$5="",9,(IF(U2788&gt;=FİLTRE!$M$5,1,0)))</f>
        <v>1</v>
      </c>
      <c r="D2788" s="1">
        <f>IF(FİLTRE!$M$6="",9,(IF('SKT LİSTESİ'!P2788&lt;=FİLTRE!$M$6,1,0)))</f>
        <v>1</v>
      </c>
      <c r="E2788" s="25" t="str">
        <f>IF(I2788="","",(COUNTIFS($L$4:L2788,L2788)))</f>
        <v/>
      </c>
      <c r="F2788" s="13">
        <f>IF(OR(B2788&lt;&gt;2,C2788&lt;&gt;1,D2788&lt;&gt;1,H2788&lt;&gt;1),0,
COUNTIFS($B$4:B2788,2,$C$4:C2788,1,$D$4:D2788,1,$H$4:H2788,1))</f>
        <v>0</v>
      </c>
      <c r="G2788" s="26" t="str">
        <f>IF(I2788="","",(COUNTIF($E$4:E2788,E2788)))</f>
        <v/>
      </c>
      <c r="H2788" s="1">
        <f>IF(AND(J2788="SAYIM",FİLTRE!$H$5="RAFTA",U2788&lt;&gt;0),1,0)+
IF(AND(J2788="İADE DEPO",FİLTRE!$H$5="İADE DEPO"),1,0)+
IF(FİLTRE!$H$5="TÜMÜ",1,0)+
IF(AND(J2788="FİRMA İADE",FİLTRE!$H$5="FİRMA İADE"),1,0)+
IF(AND(J2788="İMHA",FİLTRE!$H$5="İMHA"),1,0)</f>
        <v>1</v>
      </c>
      <c r="I2788" s="99"/>
      <c r="J2788" s="100"/>
      <c r="K2788" s="100"/>
      <c r="L2788" s="101"/>
      <c r="M2788" s="102"/>
      <c r="N2788" s="101"/>
      <c r="O2788" s="99"/>
      <c r="P2788" s="103"/>
      <c r="Q2788" s="104"/>
      <c r="R2788" s="50"/>
      <c r="S2788" s="105"/>
      <c r="T2788" s="106"/>
      <c r="U2788" s="107"/>
      <c r="V2788" s="108"/>
      <c r="W2788" s="107"/>
      <c r="X2788" s="107"/>
      <c r="AA2788" s="107"/>
      <c r="AB2788" s="110"/>
      <c r="AC2788" s="110"/>
      <c r="AE2788" s="105"/>
      <c r="AF2788" s="105"/>
      <c r="AR2788" s="112"/>
    </row>
    <row r="2789" spans="2:44" x14ac:dyDescent="0.25">
      <c r="B2789" s="1" t="str">
        <f>IF(I2789="","",
(IF(N2789=FİLTRE!$H$6,2,0)+IF(FİLTRE!$H$6="TOPLAM",2,0))
)</f>
        <v/>
      </c>
      <c r="C2789">
        <f>IF(FİLTRE!$M$5="",9,(IF(U2789&gt;=FİLTRE!$M$5,1,0)))</f>
        <v>1</v>
      </c>
      <c r="D2789" s="1">
        <f>IF(FİLTRE!$M$6="",9,(IF('SKT LİSTESİ'!P2789&lt;=FİLTRE!$M$6,1,0)))</f>
        <v>1</v>
      </c>
      <c r="E2789" s="25" t="str">
        <f>IF(I2789="","",(COUNTIFS($L$4:L2789,L2789)))</f>
        <v/>
      </c>
      <c r="F2789" s="13">
        <f>IF(OR(B2789&lt;&gt;2,C2789&lt;&gt;1,D2789&lt;&gt;1,H2789&lt;&gt;1),0,
COUNTIFS($B$4:B2789,2,$C$4:C2789,1,$D$4:D2789,1,$H$4:H2789,1))</f>
        <v>0</v>
      </c>
      <c r="G2789" s="26" t="str">
        <f>IF(I2789="","",(COUNTIF($E$4:E2789,E2789)))</f>
        <v/>
      </c>
      <c r="H2789" s="1">
        <f>IF(AND(J2789="SAYIM",FİLTRE!$H$5="RAFTA",U2789&lt;&gt;0),1,0)+
IF(AND(J2789="İADE DEPO",FİLTRE!$H$5="İADE DEPO"),1,0)+
IF(FİLTRE!$H$5="TÜMÜ",1,0)+
IF(AND(J2789="FİRMA İADE",FİLTRE!$H$5="FİRMA İADE"),1,0)+
IF(AND(J2789="İMHA",FİLTRE!$H$5="İMHA"),1,0)</f>
        <v>1</v>
      </c>
      <c r="I2789" s="99"/>
      <c r="J2789" s="100"/>
      <c r="K2789" s="100"/>
      <c r="L2789" s="101"/>
      <c r="M2789" s="102"/>
      <c r="N2789" s="101"/>
      <c r="O2789" s="99"/>
      <c r="P2789" s="103"/>
      <c r="Q2789" s="104"/>
      <c r="R2789" s="50"/>
      <c r="S2789" s="105"/>
      <c r="T2789" s="106"/>
      <c r="U2789" s="107"/>
      <c r="V2789" s="108"/>
      <c r="W2789" s="107"/>
      <c r="X2789" s="107"/>
      <c r="AA2789" s="107"/>
      <c r="AB2789" s="110"/>
      <c r="AC2789" s="110"/>
      <c r="AE2789" s="105"/>
      <c r="AF2789" s="105"/>
      <c r="AR2789" s="112"/>
    </row>
    <row r="2790" spans="2:44" x14ac:dyDescent="0.25">
      <c r="B2790" s="1" t="str">
        <f>IF(I2790="","",
(IF(N2790=FİLTRE!$H$6,2,0)+IF(FİLTRE!$H$6="TOPLAM",2,0))
)</f>
        <v/>
      </c>
      <c r="C2790">
        <f>IF(FİLTRE!$M$5="",9,(IF(U2790&gt;=FİLTRE!$M$5,1,0)))</f>
        <v>1</v>
      </c>
      <c r="D2790" s="1">
        <f>IF(FİLTRE!$M$6="",9,(IF('SKT LİSTESİ'!P2790&lt;=FİLTRE!$M$6,1,0)))</f>
        <v>1</v>
      </c>
      <c r="E2790" s="25" t="str">
        <f>IF(I2790="","",(COUNTIFS($L$4:L2790,L2790)))</f>
        <v/>
      </c>
      <c r="F2790" s="13">
        <f>IF(OR(B2790&lt;&gt;2,C2790&lt;&gt;1,D2790&lt;&gt;1,H2790&lt;&gt;1),0,
COUNTIFS($B$4:B2790,2,$C$4:C2790,1,$D$4:D2790,1,$H$4:H2790,1))</f>
        <v>0</v>
      </c>
      <c r="G2790" s="26" t="str">
        <f>IF(I2790="","",(COUNTIF($E$4:E2790,E2790)))</f>
        <v/>
      </c>
      <c r="H2790" s="1">
        <f>IF(AND(J2790="SAYIM",FİLTRE!$H$5="RAFTA",U2790&lt;&gt;0),1,0)+
IF(AND(J2790="İADE DEPO",FİLTRE!$H$5="İADE DEPO"),1,0)+
IF(FİLTRE!$H$5="TÜMÜ",1,0)+
IF(AND(J2790="FİRMA İADE",FİLTRE!$H$5="FİRMA İADE"),1,0)+
IF(AND(J2790="İMHA",FİLTRE!$H$5="İMHA"),1,0)</f>
        <v>1</v>
      </c>
      <c r="I2790" s="99"/>
      <c r="J2790" s="100"/>
      <c r="K2790" s="100"/>
      <c r="L2790" s="101"/>
      <c r="M2790" s="102"/>
      <c r="N2790" s="101"/>
      <c r="O2790" s="99"/>
      <c r="P2790" s="103"/>
      <c r="Q2790" s="104"/>
      <c r="R2790" s="50"/>
      <c r="S2790" s="105"/>
      <c r="T2790" s="106"/>
      <c r="U2790" s="107"/>
      <c r="V2790" s="108"/>
      <c r="W2790" s="107"/>
      <c r="X2790" s="107"/>
      <c r="AA2790" s="107"/>
      <c r="AB2790" s="110"/>
      <c r="AC2790" s="110"/>
      <c r="AE2790" s="105"/>
      <c r="AF2790" s="105"/>
      <c r="AR2790" s="112"/>
    </row>
    <row r="2791" spans="2:44" x14ac:dyDescent="0.25">
      <c r="B2791" s="1" t="str">
        <f>IF(I2791="","",
(IF(N2791=FİLTRE!$H$6,2,0)+IF(FİLTRE!$H$6="TOPLAM",2,0))
)</f>
        <v/>
      </c>
      <c r="C2791">
        <f>IF(FİLTRE!$M$5="",9,(IF(U2791&gt;=FİLTRE!$M$5,1,0)))</f>
        <v>1</v>
      </c>
      <c r="D2791" s="1">
        <f>IF(FİLTRE!$M$6="",9,(IF('SKT LİSTESİ'!P2791&lt;=FİLTRE!$M$6,1,0)))</f>
        <v>1</v>
      </c>
      <c r="E2791" s="25" t="str">
        <f>IF(I2791="","",(COUNTIFS($L$4:L2791,L2791)))</f>
        <v/>
      </c>
      <c r="F2791" s="13">
        <f>IF(OR(B2791&lt;&gt;2,C2791&lt;&gt;1,D2791&lt;&gt;1,H2791&lt;&gt;1),0,
COUNTIFS($B$4:B2791,2,$C$4:C2791,1,$D$4:D2791,1,$H$4:H2791,1))</f>
        <v>0</v>
      </c>
      <c r="G2791" s="26" t="str">
        <f>IF(I2791="","",(COUNTIF($E$4:E2791,E2791)))</f>
        <v/>
      </c>
      <c r="H2791" s="1">
        <f>IF(AND(J2791="SAYIM",FİLTRE!$H$5="RAFTA",U2791&lt;&gt;0),1,0)+
IF(AND(J2791="İADE DEPO",FİLTRE!$H$5="İADE DEPO"),1,0)+
IF(FİLTRE!$H$5="TÜMÜ",1,0)+
IF(AND(J2791="FİRMA İADE",FİLTRE!$H$5="FİRMA İADE"),1,0)+
IF(AND(J2791="İMHA",FİLTRE!$H$5="İMHA"),1,0)</f>
        <v>1</v>
      </c>
      <c r="I2791" s="99"/>
      <c r="J2791" s="100"/>
      <c r="K2791" s="100"/>
      <c r="L2791" s="101"/>
      <c r="M2791" s="102"/>
      <c r="N2791" s="101"/>
      <c r="O2791" s="99"/>
      <c r="P2791" s="103"/>
      <c r="Q2791" s="104"/>
      <c r="R2791" s="50"/>
      <c r="S2791" s="105"/>
      <c r="T2791" s="106"/>
      <c r="U2791" s="107"/>
      <c r="V2791" s="108"/>
      <c r="W2791" s="107"/>
      <c r="X2791" s="107"/>
      <c r="AA2791" s="107"/>
      <c r="AB2791" s="110"/>
      <c r="AC2791" s="110"/>
      <c r="AE2791" s="105"/>
      <c r="AF2791" s="105"/>
      <c r="AR2791" s="112"/>
    </row>
    <row r="2792" spans="2:44" x14ac:dyDescent="0.25">
      <c r="B2792" s="1" t="str">
        <f>IF(I2792="","",
(IF(N2792=FİLTRE!$H$6,2,0)+IF(FİLTRE!$H$6="TOPLAM",2,0))
)</f>
        <v/>
      </c>
      <c r="C2792">
        <f>IF(FİLTRE!$M$5="",9,(IF(U2792&gt;=FİLTRE!$M$5,1,0)))</f>
        <v>1</v>
      </c>
      <c r="D2792" s="1">
        <f>IF(FİLTRE!$M$6="",9,(IF('SKT LİSTESİ'!P2792&lt;=FİLTRE!$M$6,1,0)))</f>
        <v>1</v>
      </c>
      <c r="E2792" s="25" t="str">
        <f>IF(I2792="","",(COUNTIFS($L$4:L2792,L2792)))</f>
        <v/>
      </c>
      <c r="F2792" s="13">
        <f>IF(OR(B2792&lt;&gt;2,C2792&lt;&gt;1,D2792&lt;&gt;1,H2792&lt;&gt;1),0,
COUNTIFS($B$4:B2792,2,$C$4:C2792,1,$D$4:D2792,1,$H$4:H2792,1))</f>
        <v>0</v>
      </c>
      <c r="G2792" s="26" t="str">
        <f>IF(I2792="","",(COUNTIF($E$4:E2792,E2792)))</f>
        <v/>
      </c>
      <c r="H2792" s="1">
        <f>IF(AND(J2792="SAYIM",FİLTRE!$H$5="RAFTA",U2792&lt;&gt;0),1,0)+
IF(AND(J2792="İADE DEPO",FİLTRE!$H$5="İADE DEPO"),1,0)+
IF(FİLTRE!$H$5="TÜMÜ",1,0)+
IF(AND(J2792="FİRMA İADE",FİLTRE!$H$5="FİRMA İADE"),1,0)+
IF(AND(J2792="İMHA",FİLTRE!$H$5="İMHA"),1,0)</f>
        <v>1</v>
      </c>
      <c r="I2792" s="99"/>
      <c r="J2792" s="100"/>
      <c r="K2792" s="100"/>
      <c r="L2792" s="101"/>
      <c r="M2792" s="102"/>
      <c r="N2792" s="101"/>
      <c r="O2792" s="99"/>
      <c r="P2792" s="103"/>
      <c r="Q2792" s="104"/>
      <c r="R2792" s="50"/>
      <c r="S2792" s="105"/>
      <c r="T2792" s="106"/>
      <c r="U2792" s="107"/>
      <c r="V2792" s="108"/>
      <c r="W2792" s="107"/>
      <c r="X2792" s="107"/>
      <c r="AA2792" s="107"/>
      <c r="AB2792" s="110"/>
      <c r="AC2792" s="110"/>
      <c r="AE2792" s="105"/>
      <c r="AF2792" s="105"/>
      <c r="AR2792" s="112"/>
    </row>
    <row r="2793" spans="2:44" x14ac:dyDescent="0.25">
      <c r="B2793" s="1" t="str">
        <f>IF(I2793="","",
(IF(N2793=FİLTRE!$H$6,2,0)+IF(FİLTRE!$H$6="TOPLAM",2,0))
)</f>
        <v/>
      </c>
      <c r="C2793">
        <f>IF(FİLTRE!$M$5="",9,(IF(U2793&gt;=FİLTRE!$M$5,1,0)))</f>
        <v>1</v>
      </c>
      <c r="D2793" s="1">
        <f>IF(FİLTRE!$M$6="",9,(IF('SKT LİSTESİ'!P2793&lt;=FİLTRE!$M$6,1,0)))</f>
        <v>1</v>
      </c>
      <c r="E2793" s="25" t="str">
        <f>IF(I2793="","",(COUNTIFS($L$4:L2793,L2793)))</f>
        <v/>
      </c>
      <c r="F2793" s="13">
        <f>IF(OR(B2793&lt;&gt;2,C2793&lt;&gt;1,D2793&lt;&gt;1,H2793&lt;&gt;1),0,
COUNTIFS($B$4:B2793,2,$C$4:C2793,1,$D$4:D2793,1,$H$4:H2793,1))</f>
        <v>0</v>
      </c>
      <c r="G2793" s="26" t="str">
        <f>IF(I2793="","",(COUNTIF($E$4:E2793,E2793)))</f>
        <v/>
      </c>
      <c r="H2793" s="1">
        <f>IF(AND(J2793="SAYIM",FİLTRE!$H$5="RAFTA",U2793&lt;&gt;0),1,0)+
IF(AND(J2793="İADE DEPO",FİLTRE!$H$5="İADE DEPO"),1,0)+
IF(FİLTRE!$H$5="TÜMÜ",1,0)+
IF(AND(J2793="FİRMA İADE",FİLTRE!$H$5="FİRMA İADE"),1,0)+
IF(AND(J2793="İMHA",FİLTRE!$H$5="İMHA"),1,0)</f>
        <v>1</v>
      </c>
      <c r="I2793" s="99"/>
      <c r="J2793" s="100"/>
      <c r="K2793" s="100"/>
      <c r="L2793" s="101"/>
      <c r="M2793" s="102"/>
      <c r="N2793" s="101"/>
      <c r="O2793" s="99"/>
      <c r="P2793" s="103"/>
      <c r="Q2793" s="104"/>
      <c r="R2793" s="50"/>
      <c r="S2793" s="105"/>
      <c r="T2793" s="106"/>
      <c r="U2793" s="107"/>
      <c r="V2793" s="108"/>
      <c r="W2793" s="107"/>
      <c r="X2793" s="107"/>
      <c r="AA2793" s="107"/>
      <c r="AB2793" s="110"/>
      <c r="AC2793" s="110"/>
      <c r="AE2793" s="105"/>
      <c r="AF2793" s="105"/>
      <c r="AR2793" s="112"/>
    </row>
    <row r="2794" spans="2:44" x14ac:dyDescent="0.25">
      <c r="B2794" s="1" t="str">
        <f>IF(I2794="","",
(IF(N2794=FİLTRE!$H$6,2,0)+IF(FİLTRE!$H$6="TOPLAM",2,0))
)</f>
        <v/>
      </c>
      <c r="C2794">
        <f>IF(FİLTRE!$M$5="",9,(IF(U2794&gt;=FİLTRE!$M$5,1,0)))</f>
        <v>1</v>
      </c>
      <c r="D2794" s="1">
        <f>IF(FİLTRE!$M$6="",9,(IF('SKT LİSTESİ'!P2794&lt;=FİLTRE!$M$6,1,0)))</f>
        <v>1</v>
      </c>
      <c r="E2794" s="25" t="str">
        <f>IF(I2794="","",(COUNTIFS($L$4:L2794,L2794)))</f>
        <v/>
      </c>
      <c r="F2794" s="13">
        <f>IF(OR(B2794&lt;&gt;2,C2794&lt;&gt;1,D2794&lt;&gt;1,H2794&lt;&gt;1),0,
COUNTIFS($B$4:B2794,2,$C$4:C2794,1,$D$4:D2794,1,$H$4:H2794,1))</f>
        <v>0</v>
      </c>
      <c r="G2794" s="26" t="str">
        <f>IF(I2794="","",(COUNTIF($E$4:E2794,E2794)))</f>
        <v/>
      </c>
      <c r="H2794" s="1">
        <f>IF(AND(J2794="SAYIM",FİLTRE!$H$5="RAFTA",U2794&lt;&gt;0),1,0)+
IF(AND(J2794="İADE DEPO",FİLTRE!$H$5="İADE DEPO"),1,0)+
IF(FİLTRE!$H$5="TÜMÜ",1,0)+
IF(AND(J2794="FİRMA İADE",FİLTRE!$H$5="FİRMA İADE"),1,0)+
IF(AND(J2794="İMHA",FİLTRE!$H$5="İMHA"),1,0)</f>
        <v>1</v>
      </c>
      <c r="I2794" s="99"/>
      <c r="J2794" s="100"/>
      <c r="K2794" s="100"/>
      <c r="L2794" s="101"/>
      <c r="M2794" s="102"/>
      <c r="N2794" s="101"/>
      <c r="O2794" s="99"/>
      <c r="P2794" s="103"/>
      <c r="Q2794" s="104"/>
      <c r="R2794" s="50"/>
      <c r="S2794" s="105"/>
      <c r="T2794" s="106"/>
      <c r="U2794" s="107"/>
      <c r="V2794" s="108"/>
      <c r="W2794" s="107"/>
      <c r="X2794" s="107"/>
      <c r="AA2794" s="107"/>
      <c r="AB2794" s="110"/>
      <c r="AC2794" s="110"/>
      <c r="AE2794" s="105"/>
      <c r="AF2794" s="105"/>
      <c r="AR2794" s="112"/>
    </row>
    <row r="2795" spans="2:44" x14ac:dyDescent="0.25">
      <c r="B2795" s="1" t="str">
        <f>IF(I2795="","",
(IF(N2795=FİLTRE!$H$6,2,0)+IF(FİLTRE!$H$6="TOPLAM",2,0))
)</f>
        <v/>
      </c>
      <c r="C2795">
        <f>IF(FİLTRE!$M$5="",9,(IF(U2795&gt;=FİLTRE!$M$5,1,0)))</f>
        <v>1</v>
      </c>
      <c r="D2795" s="1">
        <f>IF(FİLTRE!$M$6="",9,(IF('SKT LİSTESİ'!P2795&lt;=FİLTRE!$M$6,1,0)))</f>
        <v>1</v>
      </c>
      <c r="E2795" s="25" t="str">
        <f>IF(I2795="","",(COUNTIFS($L$4:L2795,L2795)))</f>
        <v/>
      </c>
      <c r="F2795" s="13">
        <f>IF(OR(B2795&lt;&gt;2,C2795&lt;&gt;1,D2795&lt;&gt;1,H2795&lt;&gt;1),0,
COUNTIFS($B$4:B2795,2,$C$4:C2795,1,$D$4:D2795,1,$H$4:H2795,1))</f>
        <v>0</v>
      </c>
      <c r="G2795" s="26" t="str">
        <f>IF(I2795="","",(COUNTIF($E$4:E2795,E2795)))</f>
        <v/>
      </c>
      <c r="H2795" s="1">
        <f>IF(AND(J2795="SAYIM",FİLTRE!$H$5="RAFTA",U2795&lt;&gt;0),1,0)+
IF(AND(J2795="İADE DEPO",FİLTRE!$H$5="İADE DEPO"),1,0)+
IF(FİLTRE!$H$5="TÜMÜ",1,0)+
IF(AND(J2795="FİRMA İADE",FİLTRE!$H$5="FİRMA İADE"),1,0)+
IF(AND(J2795="İMHA",FİLTRE!$H$5="İMHA"),1,0)</f>
        <v>1</v>
      </c>
      <c r="I2795" s="99"/>
      <c r="J2795" s="100"/>
      <c r="K2795" s="100"/>
      <c r="L2795" s="101"/>
      <c r="M2795" s="102"/>
      <c r="N2795" s="101"/>
      <c r="O2795" s="99"/>
      <c r="P2795" s="103"/>
      <c r="Q2795" s="104"/>
      <c r="R2795" s="50"/>
      <c r="S2795" s="105"/>
      <c r="T2795" s="106"/>
      <c r="U2795" s="107"/>
      <c r="V2795" s="108"/>
      <c r="W2795" s="107"/>
      <c r="X2795" s="107"/>
      <c r="AA2795" s="107"/>
      <c r="AB2795" s="110"/>
      <c r="AC2795" s="110"/>
      <c r="AE2795" s="105"/>
      <c r="AF2795" s="105"/>
      <c r="AR2795" s="112"/>
    </row>
    <row r="2796" spans="2:44" x14ac:dyDescent="0.25">
      <c r="B2796" s="1" t="str">
        <f>IF(I2796="","",
(IF(N2796=FİLTRE!$H$6,2,0)+IF(FİLTRE!$H$6="TOPLAM",2,0))
)</f>
        <v/>
      </c>
      <c r="C2796">
        <f>IF(FİLTRE!$M$5="",9,(IF(U2796&gt;=FİLTRE!$M$5,1,0)))</f>
        <v>1</v>
      </c>
      <c r="D2796" s="1">
        <f>IF(FİLTRE!$M$6="",9,(IF('SKT LİSTESİ'!P2796&lt;=FİLTRE!$M$6,1,0)))</f>
        <v>1</v>
      </c>
      <c r="E2796" s="25" t="str">
        <f>IF(I2796="","",(COUNTIFS($L$4:L2796,L2796)))</f>
        <v/>
      </c>
      <c r="F2796" s="13">
        <f>IF(OR(B2796&lt;&gt;2,C2796&lt;&gt;1,D2796&lt;&gt;1,H2796&lt;&gt;1),0,
COUNTIFS($B$4:B2796,2,$C$4:C2796,1,$D$4:D2796,1,$H$4:H2796,1))</f>
        <v>0</v>
      </c>
      <c r="G2796" s="26" t="str">
        <f>IF(I2796="","",(COUNTIF($E$4:E2796,E2796)))</f>
        <v/>
      </c>
      <c r="H2796" s="1">
        <f>IF(AND(J2796="SAYIM",FİLTRE!$H$5="RAFTA",U2796&lt;&gt;0),1,0)+
IF(AND(J2796="İADE DEPO",FİLTRE!$H$5="İADE DEPO"),1,0)+
IF(FİLTRE!$H$5="TÜMÜ",1,0)+
IF(AND(J2796="FİRMA İADE",FİLTRE!$H$5="FİRMA İADE"),1,0)+
IF(AND(J2796="İMHA",FİLTRE!$H$5="İMHA"),1,0)</f>
        <v>1</v>
      </c>
      <c r="I2796" s="99"/>
      <c r="J2796" s="100"/>
      <c r="K2796" s="100"/>
      <c r="L2796" s="101"/>
      <c r="M2796" s="102"/>
      <c r="N2796" s="101"/>
      <c r="O2796" s="99"/>
      <c r="P2796" s="103"/>
      <c r="Q2796" s="104"/>
      <c r="R2796" s="50"/>
      <c r="S2796" s="105"/>
      <c r="T2796" s="106"/>
      <c r="U2796" s="107"/>
      <c r="V2796" s="108"/>
      <c r="W2796" s="107"/>
      <c r="X2796" s="107"/>
      <c r="AA2796" s="107"/>
      <c r="AB2796" s="110"/>
      <c r="AC2796" s="110"/>
      <c r="AE2796" s="105"/>
      <c r="AF2796" s="105"/>
      <c r="AR2796" s="112"/>
    </row>
    <row r="2797" spans="2:44" x14ac:dyDescent="0.25">
      <c r="B2797" s="1" t="str">
        <f>IF(I2797="","",
(IF(N2797=FİLTRE!$H$6,2,0)+IF(FİLTRE!$H$6="TOPLAM",2,0))
)</f>
        <v/>
      </c>
      <c r="C2797">
        <f>IF(FİLTRE!$M$5="",9,(IF(U2797&gt;=FİLTRE!$M$5,1,0)))</f>
        <v>1</v>
      </c>
      <c r="D2797" s="1">
        <f>IF(FİLTRE!$M$6="",9,(IF('SKT LİSTESİ'!P2797&lt;=FİLTRE!$M$6,1,0)))</f>
        <v>1</v>
      </c>
      <c r="E2797" s="25" t="str">
        <f>IF(I2797="","",(COUNTIFS($L$4:L2797,L2797)))</f>
        <v/>
      </c>
      <c r="F2797" s="13">
        <f>IF(OR(B2797&lt;&gt;2,C2797&lt;&gt;1,D2797&lt;&gt;1,H2797&lt;&gt;1),0,
COUNTIFS($B$4:B2797,2,$C$4:C2797,1,$D$4:D2797,1,$H$4:H2797,1))</f>
        <v>0</v>
      </c>
      <c r="G2797" s="26" t="str">
        <f>IF(I2797="","",(COUNTIF($E$4:E2797,E2797)))</f>
        <v/>
      </c>
      <c r="H2797" s="1">
        <f>IF(AND(J2797="SAYIM",FİLTRE!$H$5="RAFTA",U2797&lt;&gt;0),1,0)+
IF(AND(J2797="İADE DEPO",FİLTRE!$H$5="İADE DEPO"),1,0)+
IF(FİLTRE!$H$5="TÜMÜ",1,0)+
IF(AND(J2797="FİRMA İADE",FİLTRE!$H$5="FİRMA İADE"),1,0)+
IF(AND(J2797="İMHA",FİLTRE!$H$5="İMHA"),1,0)</f>
        <v>1</v>
      </c>
      <c r="I2797" s="99"/>
      <c r="J2797" s="100"/>
      <c r="K2797" s="100"/>
      <c r="L2797" s="101"/>
      <c r="M2797" s="102"/>
      <c r="N2797" s="101"/>
      <c r="O2797" s="99"/>
      <c r="P2797" s="103"/>
      <c r="Q2797" s="104"/>
      <c r="R2797" s="50"/>
      <c r="S2797" s="105"/>
      <c r="T2797" s="106"/>
      <c r="U2797" s="107"/>
      <c r="V2797" s="108"/>
      <c r="W2797" s="107"/>
      <c r="X2797" s="107"/>
      <c r="AA2797" s="107"/>
      <c r="AB2797" s="110"/>
      <c r="AC2797" s="110"/>
      <c r="AE2797" s="105"/>
      <c r="AF2797" s="105"/>
      <c r="AR2797" s="112"/>
    </row>
    <row r="2798" spans="2:44" x14ac:dyDescent="0.25">
      <c r="B2798" s="1" t="str">
        <f>IF(I2798="","",
(IF(N2798=FİLTRE!$H$6,2,0)+IF(FİLTRE!$H$6="TOPLAM",2,0))
)</f>
        <v/>
      </c>
      <c r="C2798">
        <f>IF(FİLTRE!$M$5="",9,(IF(U2798&gt;=FİLTRE!$M$5,1,0)))</f>
        <v>1</v>
      </c>
      <c r="D2798" s="1">
        <f>IF(FİLTRE!$M$6="",9,(IF('SKT LİSTESİ'!P2798&lt;=FİLTRE!$M$6,1,0)))</f>
        <v>1</v>
      </c>
      <c r="E2798" s="25" t="str">
        <f>IF(I2798="","",(COUNTIFS($L$4:L2798,L2798)))</f>
        <v/>
      </c>
      <c r="F2798" s="13">
        <f>IF(OR(B2798&lt;&gt;2,C2798&lt;&gt;1,D2798&lt;&gt;1,H2798&lt;&gt;1),0,
COUNTIFS($B$4:B2798,2,$C$4:C2798,1,$D$4:D2798,1,$H$4:H2798,1))</f>
        <v>0</v>
      </c>
      <c r="G2798" s="26" t="str">
        <f>IF(I2798="","",(COUNTIF($E$4:E2798,E2798)))</f>
        <v/>
      </c>
      <c r="H2798" s="1">
        <f>IF(AND(J2798="SAYIM",FİLTRE!$H$5="RAFTA",U2798&lt;&gt;0),1,0)+
IF(AND(J2798="İADE DEPO",FİLTRE!$H$5="İADE DEPO"),1,0)+
IF(FİLTRE!$H$5="TÜMÜ",1,0)+
IF(AND(J2798="FİRMA İADE",FİLTRE!$H$5="FİRMA İADE"),1,0)+
IF(AND(J2798="İMHA",FİLTRE!$H$5="İMHA"),1,0)</f>
        <v>1</v>
      </c>
      <c r="I2798" s="99"/>
      <c r="J2798" s="100"/>
      <c r="K2798" s="100"/>
      <c r="L2798" s="101"/>
      <c r="M2798" s="102"/>
      <c r="N2798" s="101"/>
      <c r="O2798" s="99"/>
      <c r="P2798" s="103"/>
      <c r="Q2798" s="104"/>
      <c r="R2798" s="50"/>
      <c r="S2798" s="105"/>
      <c r="T2798" s="106"/>
      <c r="U2798" s="107"/>
      <c r="V2798" s="108"/>
      <c r="W2798" s="107"/>
      <c r="X2798" s="107"/>
      <c r="AA2798" s="107"/>
      <c r="AB2798" s="110"/>
      <c r="AC2798" s="110"/>
      <c r="AE2798" s="105"/>
      <c r="AF2798" s="105"/>
      <c r="AR2798" s="112"/>
    </row>
    <row r="2799" spans="2:44" x14ac:dyDescent="0.25">
      <c r="B2799" s="1" t="str">
        <f>IF(I2799="","",
(IF(N2799=FİLTRE!$H$6,2,0)+IF(FİLTRE!$H$6="TOPLAM",2,0))
)</f>
        <v/>
      </c>
      <c r="C2799">
        <f>IF(FİLTRE!$M$5="",9,(IF(U2799&gt;=FİLTRE!$M$5,1,0)))</f>
        <v>1</v>
      </c>
      <c r="D2799" s="1">
        <f>IF(FİLTRE!$M$6="",9,(IF('SKT LİSTESİ'!P2799&lt;=FİLTRE!$M$6,1,0)))</f>
        <v>1</v>
      </c>
      <c r="E2799" s="25" t="str">
        <f>IF(I2799="","",(COUNTIFS($L$4:L2799,L2799)))</f>
        <v/>
      </c>
      <c r="F2799" s="13">
        <f>IF(OR(B2799&lt;&gt;2,C2799&lt;&gt;1,D2799&lt;&gt;1,H2799&lt;&gt;1),0,
COUNTIFS($B$4:B2799,2,$C$4:C2799,1,$D$4:D2799,1,$H$4:H2799,1))</f>
        <v>0</v>
      </c>
      <c r="G2799" s="26" t="str">
        <f>IF(I2799="","",(COUNTIF($E$4:E2799,E2799)))</f>
        <v/>
      </c>
      <c r="H2799" s="1">
        <f>IF(AND(J2799="SAYIM",FİLTRE!$H$5="RAFTA",U2799&lt;&gt;0),1,0)+
IF(AND(J2799="İADE DEPO",FİLTRE!$H$5="İADE DEPO"),1,0)+
IF(FİLTRE!$H$5="TÜMÜ",1,0)+
IF(AND(J2799="FİRMA İADE",FİLTRE!$H$5="FİRMA İADE"),1,0)+
IF(AND(J2799="İMHA",FİLTRE!$H$5="İMHA"),1,0)</f>
        <v>1</v>
      </c>
      <c r="I2799" s="99"/>
      <c r="J2799" s="100"/>
      <c r="K2799" s="100"/>
      <c r="L2799" s="101"/>
      <c r="M2799" s="102"/>
      <c r="N2799" s="101"/>
      <c r="O2799" s="99"/>
      <c r="P2799" s="103"/>
      <c r="Q2799" s="104"/>
      <c r="R2799" s="50"/>
      <c r="S2799" s="105"/>
      <c r="T2799" s="106"/>
      <c r="U2799" s="107"/>
      <c r="V2799" s="108"/>
      <c r="W2799" s="107"/>
      <c r="X2799" s="107"/>
      <c r="AA2799" s="107"/>
      <c r="AB2799" s="110"/>
      <c r="AC2799" s="110"/>
      <c r="AE2799" s="105"/>
      <c r="AF2799" s="105"/>
      <c r="AR2799" s="112"/>
    </row>
    <row r="2800" spans="2:44" x14ac:dyDescent="0.25">
      <c r="B2800" s="1" t="str">
        <f>IF(I2800="","",
(IF(N2800=FİLTRE!$H$6,2,0)+IF(FİLTRE!$H$6="TOPLAM",2,0))
)</f>
        <v/>
      </c>
      <c r="C2800">
        <f>IF(FİLTRE!$M$5="",9,(IF(U2800&gt;=FİLTRE!$M$5,1,0)))</f>
        <v>1</v>
      </c>
      <c r="D2800" s="1">
        <f>IF(FİLTRE!$M$6="",9,(IF('SKT LİSTESİ'!P2800&lt;=FİLTRE!$M$6,1,0)))</f>
        <v>1</v>
      </c>
      <c r="E2800" s="25" t="str">
        <f>IF(I2800="","",(COUNTIFS($L$4:L2800,L2800)))</f>
        <v/>
      </c>
      <c r="F2800" s="13">
        <f>IF(OR(B2800&lt;&gt;2,C2800&lt;&gt;1,D2800&lt;&gt;1,H2800&lt;&gt;1),0,
COUNTIFS($B$4:B2800,2,$C$4:C2800,1,$D$4:D2800,1,$H$4:H2800,1))</f>
        <v>0</v>
      </c>
      <c r="G2800" s="26" t="str">
        <f>IF(I2800="","",(COUNTIF($E$4:E2800,E2800)))</f>
        <v/>
      </c>
      <c r="H2800" s="1">
        <f>IF(AND(J2800="SAYIM",FİLTRE!$H$5="RAFTA",U2800&lt;&gt;0),1,0)+
IF(AND(J2800="İADE DEPO",FİLTRE!$H$5="İADE DEPO"),1,0)+
IF(FİLTRE!$H$5="TÜMÜ",1,0)+
IF(AND(J2800="FİRMA İADE",FİLTRE!$H$5="FİRMA İADE"),1,0)+
IF(AND(J2800="İMHA",FİLTRE!$H$5="İMHA"),1,0)</f>
        <v>1</v>
      </c>
      <c r="I2800" s="99"/>
      <c r="J2800" s="100"/>
      <c r="K2800" s="100"/>
      <c r="L2800" s="101"/>
      <c r="M2800" s="102"/>
      <c r="N2800" s="101"/>
      <c r="O2800" s="99"/>
      <c r="P2800" s="103"/>
      <c r="Q2800" s="104"/>
      <c r="R2800" s="50"/>
      <c r="S2800" s="105"/>
      <c r="T2800" s="106"/>
      <c r="U2800" s="107"/>
      <c r="V2800" s="108"/>
      <c r="W2800" s="107"/>
      <c r="X2800" s="107"/>
      <c r="AA2800" s="107"/>
      <c r="AB2800" s="110"/>
      <c r="AC2800" s="110"/>
      <c r="AE2800" s="105"/>
      <c r="AF2800" s="105"/>
      <c r="AR2800" s="112"/>
    </row>
    <row r="2801" spans="2:44" x14ac:dyDescent="0.25">
      <c r="B2801" s="1" t="str">
        <f>IF(I2801="","",
(IF(N2801=FİLTRE!$H$6,2,0)+IF(FİLTRE!$H$6="TOPLAM",2,0))
)</f>
        <v/>
      </c>
      <c r="C2801">
        <f>IF(FİLTRE!$M$5="",9,(IF(U2801&gt;=FİLTRE!$M$5,1,0)))</f>
        <v>1</v>
      </c>
      <c r="D2801" s="1">
        <f>IF(FİLTRE!$M$6="",9,(IF('SKT LİSTESİ'!P2801&lt;=FİLTRE!$M$6,1,0)))</f>
        <v>1</v>
      </c>
      <c r="E2801" s="25" t="str">
        <f>IF(I2801="","",(COUNTIFS($L$4:L2801,L2801)))</f>
        <v/>
      </c>
      <c r="F2801" s="13">
        <f>IF(OR(B2801&lt;&gt;2,C2801&lt;&gt;1,D2801&lt;&gt;1,H2801&lt;&gt;1),0,
COUNTIFS($B$4:B2801,2,$C$4:C2801,1,$D$4:D2801,1,$H$4:H2801,1))</f>
        <v>0</v>
      </c>
      <c r="G2801" s="26" t="str">
        <f>IF(I2801="","",(COUNTIF($E$4:E2801,E2801)))</f>
        <v/>
      </c>
      <c r="H2801" s="1">
        <f>IF(AND(J2801="SAYIM",FİLTRE!$H$5="RAFTA",U2801&lt;&gt;0),1,0)+
IF(AND(J2801="İADE DEPO",FİLTRE!$H$5="İADE DEPO"),1,0)+
IF(FİLTRE!$H$5="TÜMÜ",1,0)+
IF(AND(J2801="FİRMA İADE",FİLTRE!$H$5="FİRMA İADE"),1,0)+
IF(AND(J2801="İMHA",FİLTRE!$H$5="İMHA"),1,0)</f>
        <v>1</v>
      </c>
      <c r="I2801" s="99"/>
      <c r="J2801" s="100"/>
      <c r="K2801" s="100"/>
      <c r="L2801" s="101"/>
      <c r="M2801" s="102"/>
      <c r="N2801" s="101"/>
      <c r="O2801" s="99"/>
      <c r="P2801" s="103"/>
      <c r="Q2801" s="104"/>
      <c r="R2801" s="50"/>
      <c r="S2801" s="105"/>
      <c r="T2801" s="106"/>
      <c r="U2801" s="107"/>
      <c r="V2801" s="108"/>
      <c r="W2801" s="107"/>
      <c r="X2801" s="107"/>
      <c r="AA2801" s="107"/>
      <c r="AB2801" s="110"/>
      <c r="AC2801" s="110"/>
      <c r="AE2801" s="105"/>
      <c r="AF2801" s="105"/>
      <c r="AR2801" s="112"/>
    </row>
    <row r="2802" spans="2:44" x14ac:dyDescent="0.25">
      <c r="B2802" s="1" t="str">
        <f>IF(I2802="","",
(IF(N2802=FİLTRE!$H$6,2,0)+IF(FİLTRE!$H$6="TOPLAM",2,0))
)</f>
        <v/>
      </c>
      <c r="C2802">
        <f>IF(FİLTRE!$M$5="",9,(IF(U2802&gt;=FİLTRE!$M$5,1,0)))</f>
        <v>1</v>
      </c>
      <c r="D2802" s="1">
        <f>IF(FİLTRE!$M$6="",9,(IF('SKT LİSTESİ'!P2802&lt;=FİLTRE!$M$6,1,0)))</f>
        <v>1</v>
      </c>
      <c r="E2802" s="25" t="str">
        <f>IF(I2802="","",(COUNTIFS($L$4:L2802,L2802)))</f>
        <v/>
      </c>
      <c r="F2802" s="13">
        <f>IF(OR(B2802&lt;&gt;2,C2802&lt;&gt;1,D2802&lt;&gt;1,H2802&lt;&gt;1),0,
COUNTIFS($B$4:B2802,2,$C$4:C2802,1,$D$4:D2802,1,$H$4:H2802,1))</f>
        <v>0</v>
      </c>
      <c r="G2802" s="26" t="str">
        <f>IF(I2802="","",(COUNTIF($E$4:E2802,E2802)))</f>
        <v/>
      </c>
      <c r="H2802" s="1">
        <f>IF(AND(J2802="SAYIM",FİLTRE!$H$5="RAFTA",U2802&lt;&gt;0),1,0)+
IF(AND(J2802="İADE DEPO",FİLTRE!$H$5="İADE DEPO"),1,0)+
IF(FİLTRE!$H$5="TÜMÜ",1,0)+
IF(AND(J2802="FİRMA İADE",FİLTRE!$H$5="FİRMA İADE"),1,0)+
IF(AND(J2802="İMHA",FİLTRE!$H$5="İMHA"),1,0)</f>
        <v>1</v>
      </c>
      <c r="I2802" s="99"/>
      <c r="J2802" s="100"/>
      <c r="K2802" s="100"/>
      <c r="L2802" s="101"/>
      <c r="M2802" s="102"/>
      <c r="N2802" s="101"/>
      <c r="O2802" s="99"/>
      <c r="P2802" s="103"/>
      <c r="Q2802" s="104"/>
      <c r="R2802" s="50"/>
      <c r="S2802" s="105"/>
      <c r="T2802" s="106"/>
      <c r="U2802" s="107"/>
      <c r="V2802" s="108"/>
      <c r="W2802" s="107"/>
      <c r="X2802" s="107"/>
      <c r="AA2802" s="107"/>
      <c r="AB2802" s="110"/>
      <c r="AC2802" s="110"/>
      <c r="AE2802" s="105"/>
      <c r="AF2802" s="105"/>
      <c r="AR2802" s="112"/>
    </row>
    <row r="2803" spans="2:44" x14ac:dyDescent="0.25">
      <c r="B2803" s="1" t="str">
        <f>IF(I2803="","",
(IF(N2803=FİLTRE!$H$6,2,0)+IF(FİLTRE!$H$6="TOPLAM",2,0))
)</f>
        <v/>
      </c>
      <c r="C2803">
        <f>IF(FİLTRE!$M$5="",9,(IF(U2803&gt;=FİLTRE!$M$5,1,0)))</f>
        <v>1</v>
      </c>
      <c r="D2803" s="1">
        <f>IF(FİLTRE!$M$6="",9,(IF('SKT LİSTESİ'!P2803&lt;=FİLTRE!$M$6,1,0)))</f>
        <v>1</v>
      </c>
      <c r="E2803" s="25" t="str">
        <f>IF(I2803="","",(COUNTIFS($L$4:L2803,L2803)))</f>
        <v/>
      </c>
      <c r="F2803" s="13">
        <f>IF(OR(B2803&lt;&gt;2,C2803&lt;&gt;1,D2803&lt;&gt;1,H2803&lt;&gt;1),0,
COUNTIFS($B$4:B2803,2,$C$4:C2803,1,$D$4:D2803,1,$H$4:H2803,1))</f>
        <v>0</v>
      </c>
      <c r="G2803" s="26" t="str">
        <f>IF(I2803="","",(COUNTIF($E$4:E2803,E2803)))</f>
        <v/>
      </c>
      <c r="H2803" s="1">
        <f>IF(AND(J2803="SAYIM",FİLTRE!$H$5="RAFTA",U2803&lt;&gt;0),1,0)+
IF(AND(J2803="İADE DEPO",FİLTRE!$H$5="İADE DEPO"),1,0)+
IF(FİLTRE!$H$5="TÜMÜ",1,0)+
IF(AND(J2803="FİRMA İADE",FİLTRE!$H$5="FİRMA İADE"),1,0)+
IF(AND(J2803="İMHA",FİLTRE!$H$5="İMHA"),1,0)</f>
        <v>1</v>
      </c>
      <c r="I2803" s="99"/>
      <c r="J2803" s="100"/>
      <c r="K2803" s="100"/>
      <c r="L2803" s="101"/>
      <c r="M2803" s="102"/>
      <c r="N2803" s="101"/>
      <c r="O2803" s="99"/>
      <c r="P2803" s="103"/>
      <c r="Q2803" s="104"/>
      <c r="R2803" s="50"/>
      <c r="S2803" s="105"/>
      <c r="T2803" s="106"/>
      <c r="U2803" s="107"/>
      <c r="V2803" s="108"/>
      <c r="W2803" s="107"/>
      <c r="X2803" s="107"/>
      <c r="AA2803" s="107"/>
      <c r="AB2803" s="110"/>
      <c r="AC2803" s="110"/>
      <c r="AE2803" s="105"/>
      <c r="AF2803" s="105"/>
      <c r="AR2803" s="112"/>
    </row>
    <row r="2804" spans="2:44" x14ac:dyDescent="0.25">
      <c r="B2804" s="1" t="str">
        <f>IF(I2804="","",
(IF(N2804=FİLTRE!$H$6,2,0)+IF(FİLTRE!$H$6="TOPLAM",2,0))
)</f>
        <v/>
      </c>
      <c r="C2804">
        <f>IF(FİLTRE!$M$5="",9,(IF(U2804&gt;=FİLTRE!$M$5,1,0)))</f>
        <v>1</v>
      </c>
      <c r="D2804" s="1">
        <f>IF(FİLTRE!$M$6="",9,(IF('SKT LİSTESİ'!P2804&lt;=FİLTRE!$M$6,1,0)))</f>
        <v>1</v>
      </c>
      <c r="E2804" s="25" t="str">
        <f>IF(I2804="","",(COUNTIFS($L$4:L2804,L2804)))</f>
        <v/>
      </c>
      <c r="F2804" s="13">
        <f>IF(OR(B2804&lt;&gt;2,C2804&lt;&gt;1,D2804&lt;&gt;1,H2804&lt;&gt;1),0,
COUNTIFS($B$4:B2804,2,$C$4:C2804,1,$D$4:D2804,1,$H$4:H2804,1))</f>
        <v>0</v>
      </c>
      <c r="G2804" s="26" t="str">
        <f>IF(I2804="","",(COUNTIF($E$4:E2804,E2804)))</f>
        <v/>
      </c>
      <c r="H2804" s="1">
        <f>IF(AND(J2804="SAYIM",FİLTRE!$H$5="RAFTA",U2804&lt;&gt;0),1,0)+
IF(AND(J2804="İADE DEPO",FİLTRE!$H$5="İADE DEPO"),1,0)+
IF(FİLTRE!$H$5="TÜMÜ",1,0)+
IF(AND(J2804="FİRMA İADE",FİLTRE!$H$5="FİRMA İADE"),1,0)+
IF(AND(J2804="İMHA",FİLTRE!$H$5="İMHA"),1,0)</f>
        <v>1</v>
      </c>
      <c r="I2804" s="99"/>
      <c r="J2804" s="100"/>
      <c r="K2804" s="100"/>
      <c r="L2804" s="101"/>
      <c r="M2804" s="102"/>
      <c r="N2804" s="101"/>
      <c r="O2804" s="99"/>
      <c r="P2804" s="103"/>
      <c r="Q2804" s="104"/>
      <c r="R2804" s="50"/>
      <c r="S2804" s="105"/>
      <c r="T2804" s="106"/>
      <c r="U2804" s="107"/>
      <c r="V2804" s="108"/>
      <c r="W2804" s="107"/>
      <c r="X2804" s="107"/>
      <c r="AA2804" s="107"/>
      <c r="AB2804" s="110"/>
      <c r="AC2804" s="110"/>
      <c r="AE2804" s="105"/>
      <c r="AF2804" s="105"/>
      <c r="AR2804" s="112"/>
    </row>
    <row r="2805" spans="2:44" x14ac:dyDescent="0.25">
      <c r="B2805" s="1" t="str">
        <f>IF(I2805="","",
(IF(N2805=FİLTRE!$H$6,2,0)+IF(FİLTRE!$H$6="TOPLAM",2,0))
)</f>
        <v/>
      </c>
      <c r="C2805">
        <f>IF(FİLTRE!$M$5="",9,(IF(U2805&gt;=FİLTRE!$M$5,1,0)))</f>
        <v>1</v>
      </c>
      <c r="D2805" s="1">
        <f>IF(FİLTRE!$M$6="",9,(IF('SKT LİSTESİ'!P2805&lt;=FİLTRE!$M$6,1,0)))</f>
        <v>1</v>
      </c>
      <c r="E2805" s="25" t="str">
        <f>IF(I2805="","",(COUNTIFS($L$4:L2805,L2805)))</f>
        <v/>
      </c>
      <c r="F2805" s="13">
        <f>IF(OR(B2805&lt;&gt;2,C2805&lt;&gt;1,D2805&lt;&gt;1,H2805&lt;&gt;1),0,
COUNTIFS($B$4:B2805,2,$C$4:C2805,1,$D$4:D2805,1,$H$4:H2805,1))</f>
        <v>0</v>
      </c>
      <c r="G2805" s="26" t="str">
        <f>IF(I2805="","",(COUNTIF($E$4:E2805,E2805)))</f>
        <v/>
      </c>
      <c r="H2805" s="1">
        <f>IF(AND(J2805="SAYIM",FİLTRE!$H$5="RAFTA",U2805&lt;&gt;0),1,0)+
IF(AND(J2805="İADE DEPO",FİLTRE!$H$5="İADE DEPO"),1,0)+
IF(FİLTRE!$H$5="TÜMÜ",1,0)+
IF(AND(J2805="FİRMA İADE",FİLTRE!$H$5="FİRMA İADE"),1,0)+
IF(AND(J2805="İMHA",FİLTRE!$H$5="İMHA"),1,0)</f>
        <v>1</v>
      </c>
      <c r="I2805" s="99"/>
      <c r="J2805" s="100"/>
      <c r="K2805" s="100"/>
      <c r="L2805" s="101"/>
      <c r="M2805" s="102"/>
      <c r="N2805" s="101"/>
      <c r="O2805" s="99"/>
      <c r="P2805" s="103"/>
      <c r="Q2805" s="104"/>
      <c r="R2805" s="50"/>
      <c r="S2805" s="105"/>
      <c r="T2805" s="106"/>
      <c r="U2805" s="107"/>
      <c r="V2805" s="108"/>
      <c r="W2805" s="107"/>
      <c r="X2805" s="107"/>
      <c r="AA2805" s="107"/>
      <c r="AB2805" s="110"/>
      <c r="AC2805" s="110"/>
      <c r="AE2805" s="105"/>
      <c r="AF2805" s="105"/>
      <c r="AR2805" s="112"/>
    </row>
    <row r="2806" spans="2:44" x14ac:dyDescent="0.25">
      <c r="B2806" s="1" t="str">
        <f>IF(I2806="","",
(IF(N2806=FİLTRE!$H$6,2,0)+IF(FİLTRE!$H$6="TOPLAM",2,0))
)</f>
        <v/>
      </c>
      <c r="C2806">
        <f>IF(FİLTRE!$M$5="",9,(IF(U2806&gt;=FİLTRE!$M$5,1,0)))</f>
        <v>1</v>
      </c>
      <c r="D2806" s="1">
        <f>IF(FİLTRE!$M$6="",9,(IF('SKT LİSTESİ'!P2806&lt;=FİLTRE!$M$6,1,0)))</f>
        <v>1</v>
      </c>
      <c r="E2806" s="25" t="str">
        <f>IF(I2806="","",(COUNTIFS($L$4:L2806,L2806)))</f>
        <v/>
      </c>
      <c r="F2806" s="13">
        <f>IF(OR(B2806&lt;&gt;2,C2806&lt;&gt;1,D2806&lt;&gt;1,H2806&lt;&gt;1),0,
COUNTIFS($B$4:B2806,2,$C$4:C2806,1,$D$4:D2806,1,$H$4:H2806,1))</f>
        <v>0</v>
      </c>
      <c r="G2806" s="26" t="str">
        <f>IF(I2806="","",(COUNTIF($E$4:E2806,E2806)))</f>
        <v/>
      </c>
      <c r="H2806" s="1">
        <f>IF(AND(J2806="SAYIM",FİLTRE!$H$5="RAFTA",U2806&lt;&gt;0),1,0)+
IF(AND(J2806="İADE DEPO",FİLTRE!$H$5="İADE DEPO"),1,0)+
IF(FİLTRE!$H$5="TÜMÜ",1,0)+
IF(AND(J2806="FİRMA İADE",FİLTRE!$H$5="FİRMA İADE"),1,0)+
IF(AND(J2806="İMHA",FİLTRE!$H$5="İMHA"),1,0)</f>
        <v>1</v>
      </c>
      <c r="I2806" s="99"/>
      <c r="J2806" s="100"/>
      <c r="K2806" s="100"/>
      <c r="L2806" s="101"/>
      <c r="M2806" s="102"/>
      <c r="N2806" s="101"/>
      <c r="O2806" s="99"/>
      <c r="P2806" s="103"/>
      <c r="Q2806" s="104"/>
      <c r="R2806" s="50"/>
      <c r="S2806" s="105"/>
      <c r="T2806" s="106"/>
      <c r="U2806" s="107"/>
      <c r="V2806" s="108"/>
      <c r="W2806" s="107"/>
      <c r="X2806" s="107"/>
      <c r="AA2806" s="107"/>
      <c r="AB2806" s="110"/>
      <c r="AC2806" s="110"/>
      <c r="AE2806" s="105"/>
      <c r="AF2806" s="105"/>
      <c r="AR2806" s="112"/>
    </row>
    <row r="2807" spans="2:44" x14ac:dyDescent="0.25">
      <c r="B2807" s="1" t="str">
        <f>IF(I2807="","",
(IF(N2807=FİLTRE!$H$6,2,0)+IF(FİLTRE!$H$6="TOPLAM",2,0))
)</f>
        <v/>
      </c>
      <c r="C2807">
        <f>IF(FİLTRE!$M$5="",9,(IF(U2807&gt;=FİLTRE!$M$5,1,0)))</f>
        <v>1</v>
      </c>
      <c r="D2807" s="1">
        <f>IF(FİLTRE!$M$6="",9,(IF('SKT LİSTESİ'!P2807&lt;=FİLTRE!$M$6,1,0)))</f>
        <v>1</v>
      </c>
      <c r="E2807" s="25" t="str">
        <f>IF(I2807="","",(COUNTIFS($L$4:L2807,L2807)))</f>
        <v/>
      </c>
      <c r="F2807" s="13">
        <f>IF(OR(B2807&lt;&gt;2,C2807&lt;&gt;1,D2807&lt;&gt;1,H2807&lt;&gt;1),0,
COUNTIFS($B$4:B2807,2,$C$4:C2807,1,$D$4:D2807,1,$H$4:H2807,1))</f>
        <v>0</v>
      </c>
      <c r="G2807" s="26" t="str">
        <f>IF(I2807="","",(COUNTIF($E$4:E2807,E2807)))</f>
        <v/>
      </c>
      <c r="H2807" s="1">
        <f>IF(AND(J2807="SAYIM",FİLTRE!$H$5="RAFTA",U2807&lt;&gt;0),1,0)+
IF(AND(J2807="İADE DEPO",FİLTRE!$H$5="İADE DEPO"),1,0)+
IF(FİLTRE!$H$5="TÜMÜ",1,0)+
IF(AND(J2807="FİRMA İADE",FİLTRE!$H$5="FİRMA İADE"),1,0)+
IF(AND(J2807="İMHA",FİLTRE!$H$5="İMHA"),1,0)</f>
        <v>1</v>
      </c>
      <c r="I2807" s="99"/>
      <c r="J2807" s="100"/>
      <c r="K2807" s="100"/>
      <c r="L2807" s="101"/>
      <c r="M2807" s="102"/>
      <c r="N2807" s="101"/>
      <c r="O2807" s="99"/>
      <c r="P2807" s="103"/>
      <c r="Q2807" s="104"/>
      <c r="R2807" s="50"/>
      <c r="S2807" s="105"/>
      <c r="T2807" s="106"/>
      <c r="U2807" s="107"/>
      <c r="V2807" s="108"/>
      <c r="W2807" s="107"/>
      <c r="X2807" s="107"/>
      <c r="AA2807" s="107"/>
      <c r="AB2807" s="110"/>
      <c r="AC2807" s="110"/>
      <c r="AE2807" s="105"/>
      <c r="AF2807" s="105"/>
      <c r="AR2807" s="112"/>
    </row>
    <row r="2808" spans="2:44" x14ac:dyDescent="0.25">
      <c r="B2808" s="1" t="str">
        <f>IF(I2808="","",
(IF(N2808=FİLTRE!$H$6,2,0)+IF(FİLTRE!$H$6="TOPLAM",2,0))
)</f>
        <v/>
      </c>
      <c r="C2808">
        <f>IF(FİLTRE!$M$5="",9,(IF(U2808&gt;=FİLTRE!$M$5,1,0)))</f>
        <v>1</v>
      </c>
      <c r="D2808" s="1">
        <f>IF(FİLTRE!$M$6="",9,(IF('SKT LİSTESİ'!P2808&lt;=FİLTRE!$M$6,1,0)))</f>
        <v>1</v>
      </c>
      <c r="E2808" s="25" t="str">
        <f>IF(I2808="","",(COUNTIFS($L$4:L2808,L2808)))</f>
        <v/>
      </c>
      <c r="F2808" s="13">
        <f>IF(OR(B2808&lt;&gt;2,C2808&lt;&gt;1,D2808&lt;&gt;1,H2808&lt;&gt;1),0,
COUNTIFS($B$4:B2808,2,$C$4:C2808,1,$D$4:D2808,1,$H$4:H2808,1))</f>
        <v>0</v>
      </c>
      <c r="G2808" s="26" t="str">
        <f>IF(I2808="","",(COUNTIF($E$4:E2808,E2808)))</f>
        <v/>
      </c>
      <c r="H2808" s="1">
        <f>IF(AND(J2808="SAYIM",FİLTRE!$H$5="RAFTA",U2808&lt;&gt;0),1,0)+
IF(AND(J2808="İADE DEPO",FİLTRE!$H$5="İADE DEPO"),1,0)+
IF(FİLTRE!$H$5="TÜMÜ",1,0)+
IF(AND(J2808="FİRMA İADE",FİLTRE!$H$5="FİRMA İADE"),1,0)+
IF(AND(J2808="İMHA",FİLTRE!$H$5="İMHA"),1,0)</f>
        <v>1</v>
      </c>
      <c r="I2808" s="99"/>
      <c r="J2808" s="100"/>
      <c r="K2808" s="100"/>
      <c r="L2808" s="101"/>
      <c r="M2808" s="102"/>
      <c r="N2808" s="101"/>
      <c r="O2808" s="99"/>
      <c r="P2808" s="103"/>
      <c r="Q2808" s="104"/>
      <c r="R2808" s="50"/>
      <c r="S2808" s="105"/>
      <c r="T2808" s="106"/>
      <c r="U2808" s="107"/>
      <c r="V2808" s="108"/>
      <c r="W2808" s="107"/>
      <c r="X2808" s="107"/>
      <c r="AA2808" s="107"/>
      <c r="AB2808" s="110"/>
      <c r="AC2808" s="110"/>
      <c r="AE2808" s="105"/>
      <c r="AF2808" s="105"/>
      <c r="AR2808" s="112"/>
    </row>
    <row r="2809" spans="2:44" x14ac:dyDescent="0.25">
      <c r="B2809" s="1" t="str">
        <f>IF(I2809="","",
(IF(N2809=FİLTRE!$H$6,2,0)+IF(FİLTRE!$H$6="TOPLAM",2,0))
)</f>
        <v/>
      </c>
      <c r="C2809">
        <f>IF(FİLTRE!$M$5="",9,(IF(U2809&gt;=FİLTRE!$M$5,1,0)))</f>
        <v>1</v>
      </c>
      <c r="D2809" s="1">
        <f>IF(FİLTRE!$M$6="",9,(IF('SKT LİSTESİ'!P2809&lt;=FİLTRE!$M$6,1,0)))</f>
        <v>1</v>
      </c>
      <c r="E2809" s="25" t="str">
        <f>IF(I2809="","",(COUNTIFS($L$4:L2809,L2809)))</f>
        <v/>
      </c>
      <c r="F2809" s="13">
        <f>IF(OR(B2809&lt;&gt;2,C2809&lt;&gt;1,D2809&lt;&gt;1,H2809&lt;&gt;1),0,
COUNTIFS($B$4:B2809,2,$C$4:C2809,1,$D$4:D2809,1,$H$4:H2809,1))</f>
        <v>0</v>
      </c>
      <c r="G2809" s="26" t="str">
        <f>IF(I2809="","",(COUNTIF($E$4:E2809,E2809)))</f>
        <v/>
      </c>
      <c r="H2809" s="1">
        <f>IF(AND(J2809="SAYIM",FİLTRE!$H$5="RAFTA",U2809&lt;&gt;0),1,0)+
IF(AND(J2809="İADE DEPO",FİLTRE!$H$5="İADE DEPO"),1,0)+
IF(FİLTRE!$H$5="TÜMÜ",1,0)+
IF(AND(J2809="FİRMA İADE",FİLTRE!$H$5="FİRMA İADE"),1,0)+
IF(AND(J2809="İMHA",FİLTRE!$H$5="İMHA"),1,0)</f>
        <v>1</v>
      </c>
      <c r="I2809" s="99"/>
      <c r="J2809" s="100"/>
      <c r="K2809" s="100"/>
      <c r="L2809" s="101"/>
      <c r="M2809" s="102"/>
      <c r="N2809" s="101"/>
      <c r="O2809" s="99"/>
      <c r="P2809" s="103"/>
      <c r="Q2809" s="104"/>
      <c r="R2809" s="50"/>
      <c r="S2809" s="105"/>
      <c r="T2809" s="106"/>
      <c r="U2809" s="107"/>
      <c r="V2809" s="108"/>
      <c r="W2809" s="107"/>
      <c r="X2809" s="107"/>
      <c r="AA2809" s="107"/>
      <c r="AB2809" s="110"/>
      <c r="AC2809" s="110"/>
      <c r="AE2809" s="105"/>
      <c r="AF2809" s="105"/>
      <c r="AR2809" s="112"/>
    </row>
    <row r="2810" spans="2:44" x14ac:dyDescent="0.25">
      <c r="B2810" s="1" t="str">
        <f>IF(I2810="","",
(IF(N2810=FİLTRE!$H$6,2,0)+IF(FİLTRE!$H$6="TOPLAM",2,0))
)</f>
        <v/>
      </c>
      <c r="C2810">
        <f>IF(FİLTRE!$M$5="",9,(IF(U2810&gt;=FİLTRE!$M$5,1,0)))</f>
        <v>1</v>
      </c>
      <c r="D2810" s="1">
        <f>IF(FİLTRE!$M$6="",9,(IF('SKT LİSTESİ'!P2810&lt;=FİLTRE!$M$6,1,0)))</f>
        <v>1</v>
      </c>
      <c r="E2810" s="25" t="str">
        <f>IF(I2810="","",(COUNTIFS($L$4:L2810,L2810)))</f>
        <v/>
      </c>
      <c r="F2810" s="13">
        <f>IF(OR(B2810&lt;&gt;2,C2810&lt;&gt;1,D2810&lt;&gt;1,H2810&lt;&gt;1),0,
COUNTIFS($B$4:B2810,2,$C$4:C2810,1,$D$4:D2810,1,$H$4:H2810,1))</f>
        <v>0</v>
      </c>
      <c r="G2810" s="26" t="str">
        <f>IF(I2810="","",(COUNTIF($E$4:E2810,E2810)))</f>
        <v/>
      </c>
      <c r="H2810" s="1">
        <f>IF(AND(J2810="SAYIM",FİLTRE!$H$5="RAFTA",U2810&lt;&gt;0),1,0)+
IF(AND(J2810="İADE DEPO",FİLTRE!$H$5="İADE DEPO"),1,0)+
IF(FİLTRE!$H$5="TÜMÜ",1,0)+
IF(AND(J2810="FİRMA İADE",FİLTRE!$H$5="FİRMA İADE"),1,0)+
IF(AND(J2810="İMHA",FİLTRE!$H$5="İMHA"),1,0)</f>
        <v>1</v>
      </c>
      <c r="I2810" s="99"/>
      <c r="J2810" s="100"/>
      <c r="K2810" s="100"/>
      <c r="L2810" s="101"/>
      <c r="M2810" s="102"/>
      <c r="N2810" s="101"/>
      <c r="O2810" s="99"/>
      <c r="P2810" s="103"/>
      <c r="Q2810" s="104"/>
      <c r="R2810" s="50"/>
      <c r="S2810" s="105"/>
      <c r="T2810" s="106"/>
      <c r="U2810" s="107"/>
      <c r="V2810" s="108"/>
      <c r="W2810" s="107"/>
      <c r="X2810" s="107"/>
      <c r="AA2810" s="107"/>
      <c r="AB2810" s="110"/>
      <c r="AC2810" s="110"/>
      <c r="AE2810" s="105"/>
      <c r="AF2810" s="105"/>
      <c r="AR2810" s="112"/>
    </row>
    <row r="2811" spans="2:44" x14ac:dyDescent="0.25">
      <c r="B2811" s="1" t="str">
        <f>IF(I2811="","",
(IF(N2811=FİLTRE!$H$6,2,0)+IF(FİLTRE!$H$6="TOPLAM",2,0))
)</f>
        <v/>
      </c>
      <c r="C2811">
        <f>IF(FİLTRE!$M$5="",9,(IF(U2811&gt;=FİLTRE!$M$5,1,0)))</f>
        <v>1</v>
      </c>
      <c r="D2811" s="1">
        <f>IF(FİLTRE!$M$6="",9,(IF('SKT LİSTESİ'!P2811&lt;=FİLTRE!$M$6,1,0)))</f>
        <v>1</v>
      </c>
      <c r="E2811" s="25" t="str">
        <f>IF(I2811="","",(COUNTIFS($L$4:L2811,L2811)))</f>
        <v/>
      </c>
      <c r="F2811" s="13">
        <f>IF(OR(B2811&lt;&gt;2,C2811&lt;&gt;1,D2811&lt;&gt;1,H2811&lt;&gt;1),0,
COUNTIFS($B$4:B2811,2,$C$4:C2811,1,$D$4:D2811,1,$H$4:H2811,1))</f>
        <v>0</v>
      </c>
      <c r="G2811" s="26" t="str">
        <f>IF(I2811="","",(COUNTIF($E$4:E2811,E2811)))</f>
        <v/>
      </c>
      <c r="H2811" s="1">
        <f>IF(AND(J2811="SAYIM",FİLTRE!$H$5="RAFTA",U2811&lt;&gt;0),1,0)+
IF(AND(J2811="İADE DEPO",FİLTRE!$H$5="İADE DEPO"),1,0)+
IF(FİLTRE!$H$5="TÜMÜ",1,0)+
IF(AND(J2811="FİRMA İADE",FİLTRE!$H$5="FİRMA İADE"),1,0)+
IF(AND(J2811="İMHA",FİLTRE!$H$5="İMHA"),1,0)</f>
        <v>1</v>
      </c>
      <c r="I2811" s="99"/>
      <c r="J2811" s="100"/>
      <c r="K2811" s="100"/>
      <c r="L2811" s="101"/>
      <c r="M2811" s="102"/>
      <c r="N2811" s="101"/>
      <c r="O2811" s="99"/>
      <c r="P2811" s="103"/>
      <c r="Q2811" s="104"/>
      <c r="R2811" s="50"/>
      <c r="S2811" s="105"/>
      <c r="T2811" s="106"/>
      <c r="U2811" s="107"/>
      <c r="V2811" s="108"/>
      <c r="W2811" s="107"/>
      <c r="X2811" s="107"/>
      <c r="AA2811" s="107"/>
      <c r="AB2811" s="110"/>
      <c r="AC2811" s="110"/>
      <c r="AE2811" s="105"/>
      <c r="AF2811" s="105"/>
      <c r="AR2811" s="112"/>
    </row>
    <row r="2812" spans="2:44" x14ac:dyDescent="0.25">
      <c r="B2812" s="1" t="str">
        <f>IF(I2812="","",
(IF(N2812=FİLTRE!$H$6,2,0)+IF(FİLTRE!$H$6="TOPLAM",2,0))
)</f>
        <v/>
      </c>
      <c r="C2812">
        <f>IF(FİLTRE!$M$5="",9,(IF(U2812&gt;=FİLTRE!$M$5,1,0)))</f>
        <v>1</v>
      </c>
      <c r="D2812" s="1">
        <f>IF(FİLTRE!$M$6="",9,(IF('SKT LİSTESİ'!P2812&lt;=FİLTRE!$M$6,1,0)))</f>
        <v>1</v>
      </c>
      <c r="E2812" s="25" t="str">
        <f>IF(I2812="","",(COUNTIFS($L$4:L2812,L2812)))</f>
        <v/>
      </c>
      <c r="F2812" s="13">
        <f>IF(OR(B2812&lt;&gt;2,C2812&lt;&gt;1,D2812&lt;&gt;1,H2812&lt;&gt;1),0,
COUNTIFS($B$4:B2812,2,$C$4:C2812,1,$D$4:D2812,1,$H$4:H2812,1))</f>
        <v>0</v>
      </c>
      <c r="G2812" s="26" t="str">
        <f>IF(I2812="","",(COUNTIF($E$4:E2812,E2812)))</f>
        <v/>
      </c>
      <c r="H2812" s="1">
        <f>IF(AND(J2812="SAYIM",FİLTRE!$H$5="RAFTA",U2812&lt;&gt;0),1,0)+
IF(AND(J2812="İADE DEPO",FİLTRE!$H$5="İADE DEPO"),1,0)+
IF(FİLTRE!$H$5="TÜMÜ",1,0)+
IF(AND(J2812="FİRMA İADE",FİLTRE!$H$5="FİRMA İADE"),1,0)+
IF(AND(J2812="İMHA",FİLTRE!$H$5="İMHA"),1,0)</f>
        <v>1</v>
      </c>
      <c r="I2812" s="99"/>
      <c r="J2812" s="100"/>
      <c r="K2812" s="100"/>
      <c r="L2812" s="101"/>
      <c r="M2812" s="102"/>
      <c r="N2812" s="101"/>
      <c r="O2812" s="99"/>
      <c r="P2812" s="103"/>
      <c r="Q2812" s="104"/>
      <c r="R2812" s="50"/>
      <c r="S2812" s="105"/>
      <c r="T2812" s="106"/>
      <c r="U2812" s="107"/>
      <c r="V2812" s="108"/>
      <c r="W2812" s="107"/>
      <c r="X2812" s="107"/>
      <c r="AA2812" s="107"/>
      <c r="AB2812" s="110"/>
      <c r="AC2812" s="110"/>
      <c r="AE2812" s="105"/>
      <c r="AF2812" s="105"/>
      <c r="AR2812" s="112"/>
    </row>
    <row r="2813" spans="2:44" x14ac:dyDescent="0.25">
      <c r="B2813" s="1" t="str">
        <f>IF(I2813="","",
(IF(N2813=FİLTRE!$H$6,2,0)+IF(FİLTRE!$H$6="TOPLAM",2,0))
)</f>
        <v/>
      </c>
      <c r="C2813">
        <f>IF(FİLTRE!$M$5="",9,(IF(U2813&gt;=FİLTRE!$M$5,1,0)))</f>
        <v>1</v>
      </c>
      <c r="D2813" s="1">
        <f>IF(FİLTRE!$M$6="",9,(IF('SKT LİSTESİ'!P2813&lt;=FİLTRE!$M$6,1,0)))</f>
        <v>1</v>
      </c>
      <c r="E2813" s="25" t="str">
        <f>IF(I2813="","",(COUNTIFS($L$4:L2813,L2813)))</f>
        <v/>
      </c>
      <c r="F2813" s="13">
        <f>IF(OR(B2813&lt;&gt;2,C2813&lt;&gt;1,D2813&lt;&gt;1,H2813&lt;&gt;1),0,
COUNTIFS($B$4:B2813,2,$C$4:C2813,1,$D$4:D2813,1,$H$4:H2813,1))</f>
        <v>0</v>
      </c>
      <c r="G2813" s="26" t="str">
        <f>IF(I2813="","",(COUNTIF($E$4:E2813,E2813)))</f>
        <v/>
      </c>
      <c r="H2813" s="1">
        <f>IF(AND(J2813="SAYIM",FİLTRE!$H$5="RAFTA",U2813&lt;&gt;0),1,0)+
IF(AND(J2813="İADE DEPO",FİLTRE!$H$5="İADE DEPO"),1,0)+
IF(FİLTRE!$H$5="TÜMÜ",1,0)+
IF(AND(J2813="FİRMA İADE",FİLTRE!$H$5="FİRMA İADE"),1,0)+
IF(AND(J2813="İMHA",FİLTRE!$H$5="İMHA"),1,0)</f>
        <v>1</v>
      </c>
      <c r="I2813" s="99"/>
      <c r="J2813" s="100"/>
      <c r="K2813" s="100"/>
      <c r="L2813" s="101"/>
      <c r="M2813" s="102"/>
      <c r="N2813" s="101"/>
      <c r="O2813" s="99"/>
      <c r="P2813" s="103"/>
      <c r="Q2813" s="104"/>
      <c r="R2813" s="50"/>
      <c r="S2813" s="105"/>
      <c r="T2813" s="106"/>
      <c r="U2813" s="107"/>
      <c r="V2813" s="108"/>
      <c r="W2813" s="107"/>
      <c r="X2813" s="107"/>
      <c r="AA2813" s="107"/>
      <c r="AB2813" s="110"/>
      <c r="AC2813" s="110"/>
      <c r="AE2813" s="105"/>
      <c r="AF2813" s="105"/>
      <c r="AR2813" s="112"/>
    </row>
    <row r="2814" spans="2:44" x14ac:dyDescent="0.25">
      <c r="B2814" s="1" t="str">
        <f>IF(I2814="","",
(IF(N2814=FİLTRE!$H$6,2,0)+IF(FİLTRE!$H$6="TOPLAM",2,0))
)</f>
        <v/>
      </c>
      <c r="C2814">
        <f>IF(FİLTRE!$M$5="",9,(IF(U2814&gt;=FİLTRE!$M$5,1,0)))</f>
        <v>1</v>
      </c>
      <c r="D2814" s="1">
        <f>IF(FİLTRE!$M$6="",9,(IF('SKT LİSTESİ'!P2814&lt;=FİLTRE!$M$6,1,0)))</f>
        <v>1</v>
      </c>
      <c r="E2814" s="25" t="str">
        <f>IF(I2814="","",(COUNTIFS($L$4:L2814,L2814)))</f>
        <v/>
      </c>
      <c r="F2814" s="13">
        <f>IF(OR(B2814&lt;&gt;2,C2814&lt;&gt;1,D2814&lt;&gt;1,H2814&lt;&gt;1),0,
COUNTIFS($B$4:B2814,2,$C$4:C2814,1,$D$4:D2814,1,$H$4:H2814,1))</f>
        <v>0</v>
      </c>
      <c r="G2814" s="26" t="str">
        <f>IF(I2814="","",(COUNTIF($E$4:E2814,E2814)))</f>
        <v/>
      </c>
      <c r="H2814" s="1">
        <f>IF(AND(J2814="SAYIM",FİLTRE!$H$5="RAFTA",U2814&lt;&gt;0),1,0)+
IF(AND(J2814="İADE DEPO",FİLTRE!$H$5="İADE DEPO"),1,0)+
IF(FİLTRE!$H$5="TÜMÜ",1,0)+
IF(AND(J2814="FİRMA İADE",FİLTRE!$H$5="FİRMA İADE"),1,0)+
IF(AND(J2814="İMHA",FİLTRE!$H$5="İMHA"),1,0)</f>
        <v>1</v>
      </c>
      <c r="I2814" s="99"/>
      <c r="J2814" s="100"/>
      <c r="K2814" s="100"/>
      <c r="L2814" s="101"/>
      <c r="M2814" s="102"/>
      <c r="N2814" s="101"/>
      <c r="O2814" s="99"/>
      <c r="P2814" s="103"/>
      <c r="Q2814" s="104"/>
      <c r="R2814" s="50"/>
      <c r="S2814" s="105"/>
      <c r="T2814" s="106"/>
      <c r="U2814" s="107"/>
      <c r="V2814" s="108"/>
      <c r="W2814" s="107"/>
      <c r="X2814" s="107"/>
      <c r="AA2814" s="107"/>
      <c r="AB2814" s="110"/>
      <c r="AC2814" s="110"/>
      <c r="AE2814" s="105"/>
      <c r="AF2814" s="105"/>
      <c r="AR2814" s="112"/>
    </row>
    <row r="2815" spans="2:44" x14ac:dyDescent="0.25">
      <c r="B2815" s="1" t="str">
        <f>IF(I2815="","",
(IF(N2815=FİLTRE!$H$6,2,0)+IF(FİLTRE!$H$6="TOPLAM",2,0))
)</f>
        <v/>
      </c>
      <c r="C2815">
        <f>IF(FİLTRE!$M$5="",9,(IF(U2815&gt;=FİLTRE!$M$5,1,0)))</f>
        <v>1</v>
      </c>
      <c r="D2815" s="1">
        <f>IF(FİLTRE!$M$6="",9,(IF('SKT LİSTESİ'!P2815&lt;=FİLTRE!$M$6,1,0)))</f>
        <v>1</v>
      </c>
      <c r="E2815" s="25" t="str">
        <f>IF(I2815="","",(COUNTIFS($L$4:L2815,L2815)))</f>
        <v/>
      </c>
      <c r="F2815" s="13">
        <f>IF(OR(B2815&lt;&gt;2,C2815&lt;&gt;1,D2815&lt;&gt;1,H2815&lt;&gt;1),0,
COUNTIFS($B$4:B2815,2,$C$4:C2815,1,$D$4:D2815,1,$H$4:H2815,1))</f>
        <v>0</v>
      </c>
      <c r="G2815" s="26" t="str">
        <f>IF(I2815="","",(COUNTIF($E$4:E2815,E2815)))</f>
        <v/>
      </c>
      <c r="H2815" s="1">
        <f>IF(AND(J2815="SAYIM",FİLTRE!$H$5="RAFTA",U2815&lt;&gt;0),1,0)+
IF(AND(J2815="İADE DEPO",FİLTRE!$H$5="İADE DEPO"),1,0)+
IF(FİLTRE!$H$5="TÜMÜ",1,0)+
IF(AND(J2815="FİRMA İADE",FİLTRE!$H$5="FİRMA İADE"),1,0)+
IF(AND(J2815="İMHA",FİLTRE!$H$5="İMHA"),1,0)</f>
        <v>1</v>
      </c>
      <c r="I2815" s="99"/>
      <c r="J2815" s="100"/>
      <c r="K2815" s="100"/>
      <c r="L2815" s="101"/>
      <c r="M2815" s="102"/>
      <c r="N2815" s="101"/>
      <c r="O2815" s="99"/>
      <c r="P2815" s="103"/>
      <c r="Q2815" s="104"/>
      <c r="R2815" s="50"/>
      <c r="S2815" s="105"/>
      <c r="T2815" s="106"/>
      <c r="U2815" s="107"/>
      <c r="V2815" s="108"/>
      <c r="W2815" s="107"/>
      <c r="X2815" s="107"/>
      <c r="AA2815" s="107"/>
      <c r="AB2815" s="110"/>
      <c r="AC2815" s="110"/>
      <c r="AE2815" s="105"/>
      <c r="AF2815" s="105"/>
      <c r="AR2815" s="112"/>
    </row>
    <row r="2816" spans="2:44" x14ac:dyDescent="0.25">
      <c r="B2816" s="1" t="str">
        <f>IF(I2816="","",
(IF(N2816=FİLTRE!$H$6,2,0)+IF(FİLTRE!$H$6="TOPLAM",2,0))
)</f>
        <v/>
      </c>
      <c r="C2816">
        <f>IF(FİLTRE!$M$5="",9,(IF(U2816&gt;=FİLTRE!$M$5,1,0)))</f>
        <v>1</v>
      </c>
      <c r="D2816" s="1">
        <f>IF(FİLTRE!$M$6="",9,(IF('SKT LİSTESİ'!P2816&lt;=FİLTRE!$M$6,1,0)))</f>
        <v>1</v>
      </c>
      <c r="E2816" s="25" t="str">
        <f>IF(I2816="","",(COUNTIFS($L$4:L2816,L2816)))</f>
        <v/>
      </c>
      <c r="F2816" s="13">
        <f>IF(OR(B2816&lt;&gt;2,C2816&lt;&gt;1,D2816&lt;&gt;1,H2816&lt;&gt;1),0,
COUNTIFS($B$4:B2816,2,$C$4:C2816,1,$D$4:D2816,1,$H$4:H2816,1))</f>
        <v>0</v>
      </c>
      <c r="G2816" s="26" t="str">
        <f>IF(I2816="","",(COUNTIF($E$4:E2816,E2816)))</f>
        <v/>
      </c>
      <c r="H2816" s="1">
        <f>IF(AND(J2816="SAYIM",FİLTRE!$H$5="RAFTA",U2816&lt;&gt;0),1,0)+
IF(AND(J2816="İADE DEPO",FİLTRE!$H$5="İADE DEPO"),1,0)+
IF(FİLTRE!$H$5="TÜMÜ",1,0)+
IF(AND(J2816="FİRMA İADE",FİLTRE!$H$5="FİRMA İADE"),1,0)+
IF(AND(J2816="İMHA",FİLTRE!$H$5="İMHA"),1,0)</f>
        <v>1</v>
      </c>
      <c r="I2816" s="99"/>
      <c r="J2816" s="100"/>
      <c r="K2816" s="100"/>
      <c r="L2816" s="101"/>
      <c r="M2816" s="102"/>
      <c r="N2816" s="101"/>
      <c r="O2816" s="99"/>
      <c r="P2816" s="103"/>
      <c r="Q2816" s="104"/>
      <c r="R2816" s="50"/>
      <c r="S2816" s="105"/>
      <c r="T2816" s="106"/>
      <c r="U2816" s="107"/>
      <c r="V2816" s="108"/>
      <c r="W2816" s="107"/>
      <c r="X2816" s="107"/>
      <c r="AA2816" s="107"/>
      <c r="AB2816" s="110"/>
      <c r="AC2816" s="110"/>
      <c r="AE2816" s="105"/>
      <c r="AF2816" s="105"/>
      <c r="AR2816" s="112"/>
    </row>
    <row r="2817" spans="2:44" x14ac:dyDescent="0.25">
      <c r="B2817" s="1" t="str">
        <f>IF(I2817="","",
(IF(N2817=FİLTRE!$H$6,2,0)+IF(FİLTRE!$H$6="TOPLAM",2,0))
)</f>
        <v/>
      </c>
      <c r="C2817">
        <f>IF(FİLTRE!$M$5="",9,(IF(U2817&gt;=FİLTRE!$M$5,1,0)))</f>
        <v>1</v>
      </c>
      <c r="D2817" s="1">
        <f>IF(FİLTRE!$M$6="",9,(IF('SKT LİSTESİ'!P2817&lt;=FİLTRE!$M$6,1,0)))</f>
        <v>1</v>
      </c>
      <c r="E2817" s="25" t="str">
        <f>IF(I2817="","",(COUNTIFS($L$4:L2817,L2817)))</f>
        <v/>
      </c>
      <c r="F2817" s="13">
        <f>IF(OR(B2817&lt;&gt;2,C2817&lt;&gt;1,D2817&lt;&gt;1,H2817&lt;&gt;1),0,
COUNTIFS($B$4:B2817,2,$C$4:C2817,1,$D$4:D2817,1,$H$4:H2817,1))</f>
        <v>0</v>
      </c>
      <c r="G2817" s="26" t="str">
        <f>IF(I2817="","",(COUNTIF($E$4:E2817,E2817)))</f>
        <v/>
      </c>
      <c r="H2817" s="1">
        <f>IF(AND(J2817="SAYIM",FİLTRE!$H$5="RAFTA",U2817&lt;&gt;0),1,0)+
IF(AND(J2817="İADE DEPO",FİLTRE!$H$5="İADE DEPO"),1,0)+
IF(FİLTRE!$H$5="TÜMÜ",1,0)+
IF(AND(J2817="FİRMA İADE",FİLTRE!$H$5="FİRMA İADE"),1,0)+
IF(AND(J2817="İMHA",FİLTRE!$H$5="İMHA"),1,0)</f>
        <v>1</v>
      </c>
      <c r="I2817" s="99"/>
      <c r="J2817" s="100"/>
      <c r="K2817" s="100"/>
      <c r="L2817" s="101"/>
      <c r="M2817" s="102"/>
      <c r="N2817" s="101"/>
      <c r="O2817" s="99"/>
      <c r="P2817" s="103"/>
      <c r="Q2817" s="104"/>
      <c r="R2817" s="50"/>
      <c r="S2817" s="105"/>
      <c r="T2817" s="106"/>
      <c r="U2817" s="107"/>
      <c r="V2817" s="108"/>
      <c r="W2817" s="107"/>
      <c r="X2817" s="107"/>
      <c r="AA2817" s="107"/>
      <c r="AB2817" s="110"/>
      <c r="AC2817" s="110"/>
      <c r="AE2817" s="105"/>
      <c r="AF2817" s="105"/>
      <c r="AR2817" s="112"/>
    </row>
    <row r="2818" spans="2:44" x14ac:dyDescent="0.25">
      <c r="B2818" s="1" t="str">
        <f>IF(I2818="","",
(IF(N2818=FİLTRE!$H$6,2,0)+IF(FİLTRE!$H$6="TOPLAM",2,0))
)</f>
        <v/>
      </c>
      <c r="C2818">
        <f>IF(FİLTRE!$M$5="",9,(IF(U2818&gt;=FİLTRE!$M$5,1,0)))</f>
        <v>1</v>
      </c>
      <c r="D2818" s="1">
        <f>IF(FİLTRE!$M$6="",9,(IF('SKT LİSTESİ'!P2818&lt;=FİLTRE!$M$6,1,0)))</f>
        <v>1</v>
      </c>
      <c r="E2818" s="25" t="str">
        <f>IF(I2818="","",(COUNTIFS($L$4:L2818,L2818)))</f>
        <v/>
      </c>
      <c r="F2818" s="13">
        <f>IF(OR(B2818&lt;&gt;2,C2818&lt;&gt;1,D2818&lt;&gt;1,H2818&lt;&gt;1),0,
COUNTIFS($B$4:B2818,2,$C$4:C2818,1,$D$4:D2818,1,$H$4:H2818,1))</f>
        <v>0</v>
      </c>
      <c r="G2818" s="26" t="str">
        <f>IF(I2818="","",(COUNTIF($E$4:E2818,E2818)))</f>
        <v/>
      </c>
      <c r="H2818" s="1">
        <f>IF(AND(J2818="SAYIM",FİLTRE!$H$5="RAFTA",U2818&lt;&gt;0),1,0)+
IF(AND(J2818="İADE DEPO",FİLTRE!$H$5="İADE DEPO"),1,0)+
IF(FİLTRE!$H$5="TÜMÜ",1,0)+
IF(AND(J2818="FİRMA İADE",FİLTRE!$H$5="FİRMA İADE"),1,0)+
IF(AND(J2818="İMHA",FİLTRE!$H$5="İMHA"),1,0)</f>
        <v>1</v>
      </c>
      <c r="I2818" s="99"/>
      <c r="J2818" s="100"/>
      <c r="K2818" s="100"/>
      <c r="L2818" s="101"/>
      <c r="M2818" s="102"/>
      <c r="N2818" s="101"/>
      <c r="O2818" s="99"/>
      <c r="P2818" s="103"/>
      <c r="Q2818" s="104"/>
      <c r="R2818" s="50"/>
      <c r="S2818" s="105"/>
      <c r="T2818" s="106"/>
      <c r="U2818" s="107"/>
      <c r="V2818" s="108"/>
      <c r="W2818" s="107"/>
      <c r="X2818" s="107"/>
      <c r="AA2818" s="107"/>
      <c r="AB2818" s="110"/>
      <c r="AC2818" s="110"/>
      <c r="AE2818" s="105"/>
      <c r="AF2818" s="105"/>
      <c r="AR2818" s="112"/>
    </row>
    <row r="2819" spans="2:44" x14ac:dyDescent="0.25">
      <c r="B2819" s="1" t="str">
        <f>IF(I2819="","",
(IF(N2819=FİLTRE!$H$6,2,0)+IF(FİLTRE!$H$6="TOPLAM",2,0))
)</f>
        <v/>
      </c>
      <c r="C2819">
        <f>IF(FİLTRE!$M$5="",9,(IF(U2819&gt;=FİLTRE!$M$5,1,0)))</f>
        <v>1</v>
      </c>
      <c r="D2819" s="1">
        <f>IF(FİLTRE!$M$6="",9,(IF('SKT LİSTESİ'!P2819&lt;=FİLTRE!$M$6,1,0)))</f>
        <v>1</v>
      </c>
      <c r="E2819" s="25" t="str">
        <f>IF(I2819="","",(COUNTIFS($L$4:L2819,L2819)))</f>
        <v/>
      </c>
      <c r="F2819" s="13">
        <f>IF(OR(B2819&lt;&gt;2,C2819&lt;&gt;1,D2819&lt;&gt;1,H2819&lt;&gt;1),0,
COUNTIFS($B$4:B2819,2,$C$4:C2819,1,$D$4:D2819,1,$H$4:H2819,1))</f>
        <v>0</v>
      </c>
      <c r="G2819" s="26" t="str">
        <f>IF(I2819="","",(COUNTIF($E$4:E2819,E2819)))</f>
        <v/>
      </c>
      <c r="H2819" s="1">
        <f>IF(AND(J2819="SAYIM",FİLTRE!$H$5="RAFTA",U2819&lt;&gt;0),1,0)+
IF(AND(J2819="İADE DEPO",FİLTRE!$H$5="İADE DEPO"),1,0)+
IF(FİLTRE!$H$5="TÜMÜ",1,0)+
IF(AND(J2819="FİRMA İADE",FİLTRE!$H$5="FİRMA İADE"),1,0)+
IF(AND(J2819="İMHA",FİLTRE!$H$5="İMHA"),1,0)</f>
        <v>1</v>
      </c>
      <c r="I2819" s="99"/>
      <c r="J2819" s="100"/>
      <c r="K2819" s="100"/>
      <c r="L2819" s="101"/>
      <c r="M2819" s="102"/>
      <c r="N2819" s="101"/>
      <c r="O2819" s="99"/>
      <c r="P2819" s="103"/>
      <c r="Q2819" s="104"/>
      <c r="R2819" s="50"/>
      <c r="S2819" s="105"/>
      <c r="T2819" s="106"/>
      <c r="U2819" s="107"/>
      <c r="V2819" s="108"/>
      <c r="W2819" s="107"/>
      <c r="X2819" s="107"/>
      <c r="AA2819" s="107"/>
      <c r="AB2819" s="110"/>
      <c r="AC2819" s="110"/>
      <c r="AE2819" s="105"/>
      <c r="AF2819" s="105"/>
      <c r="AR2819" s="112"/>
    </row>
    <row r="2820" spans="2:44" x14ac:dyDescent="0.25">
      <c r="B2820" s="1" t="str">
        <f>IF(I2820="","",
(IF(N2820=FİLTRE!$H$6,2,0)+IF(FİLTRE!$H$6="TOPLAM",2,0))
)</f>
        <v/>
      </c>
      <c r="C2820">
        <f>IF(FİLTRE!$M$5="",9,(IF(U2820&gt;=FİLTRE!$M$5,1,0)))</f>
        <v>1</v>
      </c>
      <c r="D2820" s="1">
        <f>IF(FİLTRE!$M$6="",9,(IF('SKT LİSTESİ'!P2820&lt;=FİLTRE!$M$6,1,0)))</f>
        <v>1</v>
      </c>
      <c r="E2820" s="25" t="str">
        <f>IF(I2820="","",(COUNTIFS($L$4:L2820,L2820)))</f>
        <v/>
      </c>
      <c r="F2820" s="13">
        <f>IF(OR(B2820&lt;&gt;2,C2820&lt;&gt;1,D2820&lt;&gt;1,H2820&lt;&gt;1),0,
COUNTIFS($B$4:B2820,2,$C$4:C2820,1,$D$4:D2820,1,$H$4:H2820,1))</f>
        <v>0</v>
      </c>
      <c r="G2820" s="26" t="str">
        <f>IF(I2820="","",(COUNTIF($E$4:E2820,E2820)))</f>
        <v/>
      </c>
      <c r="H2820" s="1">
        <f>IF(AND(J2820="SAYIM",FİLTRE!$H$5="RAFTA",U2820&lt;&gt;0),1,0)+
IF(AND(J2820="İADE DEPO",FİLTRE!$H$5="İADE DEPO"),1,0)+
IF(FİLTRE!$H$5="TÜMÜ",1,0)+
IF(AND(J2820="FİRMA İADE",FİLTRE!$H$5="FİRMA İADE"),1,0)+
IF(AND(J2820="İMHA",FİLTRE!$H$5="İMHA"),1,0)</f>
        <v>1</v>
      </c>
      <c r="I2820" s="99"/>
      <c r="J2820" s="100"/>
      <c r="K2820" s="100"/>
      <c r="L2820" s="101"/>
      <c r="M2820" s="102"/>
      <c r="N2820" s="101"/>
      <c r="O2820" s="99"/>
      <c r="P2820" s="103"/>
      <c r="Q2820" s="104"/>
      <c r="R2820" s="50"/>
      <c r="S2820" s="105"/>
      <c r="T2820" s="106"/>
      <c r="U2820" s="107"/>
      <c r="V2820" s="108"/>
      <c r="W2820" s="107"/>
      <c r="X2820" s="107"/>
      <c r="AA2820" s="107"/>
      <c r="AB2820" s="110"/>
      <c r="AC2820" s="110"/>
      <c r="AE2820" s="105"/>
      <c r="AF2820" s="105"/>
      <c r="AR2820" s="112"/>
    </row>
    <row r="2821" spans="2:44" x14ac:dyDescent="0.25">
      <c r="B2821" s="1" t="str">
        <f>IF(I2821="","",
(IF(N2821=FİLTRE!$H$6,2,0)+IF(FİLTRE!$H$6="TOPLAM",2,0))
)</f>
        <v/>
      </c>
      <c r="C2821">
        <f>IF(FİLTRE!$M$5="",9,(IF(U2821&gt;=FİLTRE!$M$5,1,0)))</f>
        <v>1</v>
      </c>
      <c r="D2821" s="1">
        <f>IF(FİLTRE!$M$6="",9,(IF('SKT LİSTESİ'!P2821&lt;=FİLTRE!$M$6,1,0)))</f>
        <v>1</v>
      </c>
      <c r="E2821" s="25" t="str">
        <f>IF(I2821="","",(COUNTIFS($L$4:L2821,L2821)))</f>
        <v/>
      </c>
      <c r="F2821" s="13">
        <f>IF(OR(B2821&lt;&gt;2,C2821&lt;&gt;1,D2821&lt;&gt;1,H2821&lt;&gt;1),0,
COUNTIFS($B$4:B2821,2,$C$4:C2821,1,$D$4:D2821,1,$H$4:H2821,1))</f>
        <v>0</v>
      </c>
      <c r="G2821" s="26" t="str">
        <f>IF(I2821="","",(COUNTIF($E$4:E2821,E2821)))</f>
        <v/>
      </c>
      <c r="H2821" s="1">
        <f>IF(AND(J2821="SAYIM",FİLTRE!$H$5="RAFTA",U2821&lt;&gt;0),1,0)+
IF(AND(J2821="İADE DEPO",FİLTRE!$H$5="İADE DEPO"),1,0)+
IF(FİLTRE!$H$5="TÜMÜ",1,0)+
IF(AND(J2821="FİRMA İADE",FİLTRE!$H$5="FİRMA İADE"),1,0)+
IF(AND(J2821="İMHA",FİLTRE!$H$5="İMHA"),1,0)</f>
        <v>1</v>
      </c>
      <c r="I2821" s="99"/>
      <c r="J2821" s="100"/>
      <c r="K2821" s="100"/>
      <c r="L2821" s="101"/>
      <c r="M2821" s="102"/>
      <c r="N2821" s="101"/>
      <c r="O2821" s="99"/>
      <c r="P2821" s="103"/>
      <c r="Q2821" s="104"/>
      <c r="R2821" s="50"/>
      <c r="S2821" s="105"/>
      <c r="T2821" s="106"/>
      <c r="U2821" s="107"/>
      <c r="V2821" s="108"/>
      <c r="W2821" s="107"/>
      <c r="X2821" s="107"/>
      <c r="AA2821" s="107"/>
      <c r="AB2821" s="110"/>
      <c r="AC2821" s="110"/>
      <c r="AE2821" s="105"/>
      <c r="AF2821" s="105"/>
      <c r="AR2821" s="112"/>
    </row>
    <row r="2822" spans="2:44" x14ac:dyDescent="0.25">
      <c r="B2822" s="1" t="str">
        <f>IF(I2822="","",
(IF(N2822=FİLTRE!$H$6,2,0)+IF(FİLTRE!$H$6="TOPLAM",2,0))
)</f>
        <v/>
      </c>
      <c r="C2822">
        <f>IF(FİLTRE!$M$5="",9,(IF(U2822&gt;=FİLTRE!$M$5,1,0)))</f>
        <v>1</v>
      </c>
      <c r="D2822" s="1">
        <f>IF(FİLTRE!$M$6="",9,(IF('SKT LİSTESİ'!P2822&lt;=FİLTRE!$M$6,1,0)))</f>
        <v>1</v>
      </c>
      <c r="E2822" s="25" t="str">
        <f>IF(I2822="","",(COUNTIFS($L$4:L2822,L2822)))</f>
        <v/>
      </c>
      <c r="F2822" s="13">
        <f>IF(OR(B2822&lt;&gt;2,C2822&lt;&gt;1,D2822&lt;&gt;1,H2822&lt;&gt;1),0,
COUNTIFS($B$4:B2822,2,$C$4:C2822,1,$D$4:D2822,1,$H$4:H2822,1))</f>
        <v>0</v>
      </c>
      <c r="G2822" s="26" t="str">
        <f>IF(I2822="","",(COUNTIF($E$4:E2822,E2822)))</f>
        <v/>
      </c>
      <c r="H2822" s="1">
        <f>IF(AND(J2822="SAYIM",FİLTRE!$H$5="RAFTA",U2822&lt;&gt;0),1,0)+
IF(AND(J2822="İADE DEPO",FİLTRE!$H$5="İADE DEPO"),1,0)+
IF(FİLTRE!$H$5="TÜMÜ",1,0)+
IF(AND(J2822="FİRMA İADE",FİLTRE!$H$5="FİRMA İADE"),1,0)+
IF(AND(J2822="İMHA",FİLTRE!$H$5="İMHA"),1,0)</f>
        <v>1</v>
      </c>
      <c r="I2822" s="99"/>
      <c r="J2822" s="100"/>
      <c r="K2822" s="100"/>
      <c r="L2822" s="101"/>
      <c r="M2822" s="102"/>
      <c r="N2822" s="101"/>
      <c r="O2822" s="99"/>
      <c r="P2822" s="103"/>
      <c r="Q2822" s="104"/>
      <c r="R2822" s="50"/>
      <c r="S2822" s="105"/>
      <c r="T2822" s="106"/>
      <c r="U2822" s="107"/>
      <c r="V2822" s="108"/>
      <c r="W2822" s="107"/>
      <c r="X2822" s="107"/>
      <c r="AA2822" s="107"/>
      <c r="AB2822" s="110"/>
      <c r="AC2822" s="110"/>
      <c r="AE2822" s="105"/>
      <c r="AF2822" s="105"/>
      <c r="AR2822" s="112"/>
    </row>
    <row r="2823" spans="2:44" x14ac:dyDescent="0.25">
      <c r="B2823" s="1" t="str">
        <f>IF(I2823="","",
(IF(N2823=FİLTRE!$H$6,2,0)+IF(FİLTRE!$H$6="TOPLAM",2,0))
)</f>
        <v/>
      </c>
      <c r="C2823">
        <f>IF(FİLTRE!$M$5="",9,(IF(U2823&gt;=FİLTRE!$M$5,1,0)))</f>
        <v>1</v>
      </c>
      <c r="D2823" s="1">
        <f>IF(FİLTRE!$M$6="",9,(IF('SKT LİSTESİ'!P2823&lt;=FİLTRE!$M$6,1,0)))</f>
        <v>1</v>
      </c>
      <c r="E2823" s="25" t="str">
        <f>IF(I2823="","",(COUNTIFS($L$4:L2823,L2823)))</f>
        <v/>
      </c>
      <c r="F2823" s="13">
        <f>IF(OR(B2823&lt;&gt;2,C2823&lt;&gt;1,D2823&lt;&gt;1,H2823&lt;&gt;1),0,
COUNTIFS($B$4:B2823,2,$C$4:C2823,1,$D$4:D2823,1,$H$4:H2823,1))</f>
        <v>0</v>
      </c>
      <c r="G2823" s="26" t="str">
        <f>IF(I2823="","",(COUNTIF($E$4:E2823,E2823)))</f>
        <v/>
      </c>
      <c r="H2823" s="1">
        <f>IF(AND(J2823="SAYIM",FİLTRE!$H$5="RAFTA",U2823&lt;&gt;0),1,0)+
IF(AND(J2823="İADE DEPO",FİLTRE!$H$5="İADE DEPO"),1,0)+
IF(FİLTRE!$H$5="TÜMÜ",1,0)+
IF(AND(J2823="FİRMA İADE",FİLTRE!$H$5="FİRMA İADE"),1,0)+
IF(AND(J2823="İMHA",FİLTRE!$H$5="İMHA"),1,0)</f>
        <v>1</v>
      </c>
      <c r="I2823" s="99"/>
      <c r="J2823" s="100"/>
      <c r="K2823" s="100"/>
      <c r="L2823" s="101"/>
      <c r="M2823" s="102"/>
      <c r="N2823" s="101"/>
      <c r="O2823" s="99"/>
      <c r="P2823" s="103"/>
      <c r="Q2823" s="104"/>
      <c r="R2823" s="50"/>
      <c r="S2823" s="105"/>
      <c r="T2823" s="106"/>
      <c r="U2823" s="107"/>
      <c r="V2823" s="108"/>
      <c r="W2823" s="107"/>
      <c r="X2823" s="107"/>
      <c r="AA2823" s="107"/>
      <c r="AB2823" s="110"/>
      <c r="AC2823" s="110"/>
      <c r="AE2823" s="105"/>
      <c r="AF2823" s="105"/>
      <c r="AR2823" s="112"/>
    </row>
    <row r="2824" spans="2:44" x14ac:dyDescent="0.25">
      <c r="B2824" s="1" t="str">
        <f>IF(I2824="","",
(IF(N2824=FİLTRE!$H$6,2,0)+IF(FİLTRE!$H$6="TOPLAM",2,0))
)</f>
        <v/>
      </c>
      <c r="C2824">
        <f>IF(FİLTRE!$M$5="",9,(IF(U2824&gt;=FİLTRE!$M$5,1,0)))</f>
        <v>1</v>
      </c>
      <c r="D2824" s="1">
        <f>IF(FİLTRE!$M$6="",9,(IF('SKT LİSTESİ'!P2824&lt;=FİLTRE!$M$6,1,0)))</f>
        <v>1</v>
      </c>
      <c r="E2824" s="25" t="str">
        <f>IF(I2824="","",(COUNTIFS($L$4:L2824,L2824)))</f>
        <v/>
      </c>
      <c r="F2824" s="13">
        <f>IF(OR(B2824&lt;&gt;2,C2824&lt;&gt;1,D2824&lt;&gt;1,H2824&lt;&gt;1),0,
COUNTIFS($B$4:B2824,2,$C$4:C2824,1,$D$4:D2824,1,$H$4:H2824,1))</f>
        <v>0</v>
      </c>
      <c r="G2824" s="26" t="str">
        <f>IF(I2824="","",(COUNTIF($E$4:E2824,E2824)))</f>
        <v/>
      </c>
      <c r="H2824" s="1">
        <f>IF(AND(J2824="SAYIM",FİLTRE!$H$5="RAFTA",U2824&lt;&gt;0),1,0)+
IF(AND(J2824="İADE DEPO",FİLTRE!$H$5="İADE DEPO"),1,0)+
IF(FİLTRE!$H$5="TÜMÜ",1,0)+
IF(AND(J2824="FİRMA İADE",FİLTRE!$H$5="FİRMA İADE"),1,0)+
IF(AND(J2824="İMHA",FİLTRE!$H$5="İMHA"),1,0)</f>
        <v>1</v>
      </c>
      <c r="I2824" s="99"/>
      <c r="J2824" s="100"/>
      <c r="K2824" s="100"/>
      <c r="L2824" s="101"/>
      <c r="M2824" s="102"/>
      <c r="N2824" s="101"/>
      <c r="O2824" s="99"/>
      <c r="P2824" s="103"/>
      <c r="Q2824" s="104"/>
      <c r="R2824" s="50"/>
      <c r="S2824" s="105"/>
      <c r="T2824" s="106"/>
      <c r="U2824" s="107"/>
      <c r="V2824" s="108"/>
      <c r="W2824" s="107"/>
      <c r="X2824" s="107"/>
      <c r="AA2824" s="107"/>
      <c r="AB2824" s="110"/>
      <c r="AC2824" s="110"/>
      <c r="AE2824" s="105"/>
      <c r="AF2824" s="105"/>
      <c r="AR2824" s="112"/>
    </row>
    <row r="2825" spans="2:44" x14ac:dyDescent="0.25">
      <c r="B2825" s="1" t="str">
        <f>IF(I2825="","",
(IF(N2825=FİLTRE!$H$6,2,0)+IF(FİLTRE!$H$6="TOPLAM",2,0))
)</f>
        <v/>
      </c>
      <c r="C2825">
        <f>IF(FİLTRE!$M$5="",9,(IF(U2825&gt;=FİLTRE!$M$5,1,0)))</f>
        <v>1</v>
      </c>
      <c r="D2825" s="1">
        <f>IF(FİLTRE!$M$6="",9,(IF('SKT LİSTESİ'!P2825&lt;=FİLTRE!$M$6,1,0)))</f>
        <v>1</v>
      </c>
      <c r="E2825" s="25" t="str">
        <f>IF(I2825="","",(COUNTIFS($L$4:L2825,L2825)))</f>
        <v/>
      </c>
      <c r="F2825" s="13">
        <f>IF(OR(B2825&lt;&gt;2,C2825&lt;&gt;1,D2825&lt;&gt;1,H2825&lt;&gt;1),0,
COUNTIFS($B$4:B2825,2,$C$4:C2825,1,$D$4:D2825,1,$H$4:H2825,1))</f>
        <v>0</v>
      </c>
      <c r="G2825" s="26" t="str">
        <f>IF(I2825="","",(COUNTIF($E$4:E2825,E2825)))</f>
        <v/>
      </c>
      <c r="H2825" s="1">
        <f>IF(AND(J2825="SAYIM",FİLTRE!$H$5="RAFTA",U2825&lt;&gt;0),1,0)+
IF(AND(J2825="İADE DEPO",FİLTRE!$H$5="İADE DEPO"),1,0)+
IF(FİLTRE!$H$5="TÜMÜ",1,0)+
IF(AND(J2825="FİRMA İADE",FİLTRE!$H$5="FİRMA İADE"),1,0)+
IF(AND(J2825="İMHA",FİLTRE!$H$5="İMHA"),1,0)</f>
        <v>1</v>
      </c>
      <c r="I2825" s="99"/>
      <c r="J2825" s="100"/>
      <c r="K2825" s="100"/>
      <c r="L2825" s="101"/>
      <c r="M2825" s="102"/>
      <c r="N2825" s="101"/>
      <c r="O2825" s="99"/>
      <c r="P2825" s="103"/>
      <c r="Q2825" s="104"/>
      <c r="R2825" s="50"/>
      <c r="S2825" s="105"/>
      <c r="T2825" s="106"/>
      <c r="U2825" s="107"/>
      <c r="V2825" s="108"/>
      <c r="W2825" s="107"/>
      <c r="X2825" s="107"/>
      <c r="AA2825" s="107"/>
      <c r="AB2825" s="110"/>
      <c r="AC2825" s="110"/>
      <c r="AE2825" s="105"/>
      <c r="AF2825" s="105"/>
      <c r="AR2825" s="112"/>
    </row>
    <row r="2826" spans="2:44" x14ac:dyDescent="0.25">
      <c r="B2826" s="1" t="str">
        <f>IF(I2826="","",
(IF(N2826=FİLTRE!$H$6,2,0)+IF(FİLTRE!$H$6="TOPLAM",2,0))
)</f>
        <v/>
      </c>
      <c r="C2826">
        <f>IF(FİLTRE!$M$5="",9,(IF(U2826&gt;=FİLTRE!$M$5,1,0)))</f>
        <v>1</v>
      </c>
      <c r="D2826" s="1">
        <f>IF(FİLTRE!$M$6="",9,(IF('SKT LİSTESİ'!P2826&lt;=FİLTRE!$M$6,1,0)))</f>
        <v>1</v>
      </c>
      <c r="E2826" s="25" t="str">
        <f>IF(I2826="","",(COUNTIFS($L$4:L2826,L2826)))</f>
        <v/>
      </c>
      <c r="F2826" s="13">
        <f>IF(OR(B2826&lt;&gt;2,C2826&lt;&gt;1,D2826&lt;&gt;1,H2826&lt;&gt;1),0,
COUNTIFS($B$4:B2826,2,$C$4:C2826,1,$D$4:D2826,1,$H$4:H2826,1))</f>
        <v>0</v>
      </c>
      <c r="G2826" s="26" t="str">
        <f>IF(I2826="","",(COUNTIF($E$4:E2826,E2826)))</f>
        <v/>
      </c>
      <c r="H2826" s="1">
        <f>IF(AND(J2826="SAYIM",FİLTRE!$H$5="RAFTA",U2826&lt;&gt;0),1,0)+
IF(AND(J2826="İADE DEPO",FİLTRE!$H$5="İADE DEPO"),1,0)+
IF(FİLTRE!$H$5="TÜMÜ",1,0)+
IF(AND(J2826="FİRMA İADE",FİLTRE!$H$5="FİRMA İADE"),1,0)+
IF(AND(J2826="İMHA",FİLTRE!$H$5="İMHA"),1,0)</f>
        <v>1</v>
      </c>
      <c r="I2826" s="99"/>
      <c r="J2826" s="100"/>
      <c r="K2826" s="100"/>
      <c r="L2826" s="101"/>
      <c r="M2826" s="102"/>
      <c r="N2826" s="101"/>
      <c r="O2826" s="99"/>
      <c r="P2826" s="103"/>
      <c r="Q2826" s="104"/>
      <c r="R2826" s="50"/>
      <c r="S2826" s="105"/>
      <c r="T2826" s="106"/>
      <c r="U2826" s="107"/>
      <c r="V2826" s="108"/>
      <c r="W2826" s="107"/>
      <c r="X2826" s="107"/>
      <c r="AA2826" s="107"/>
      <c r="AB2826" s="110"/>
      <c r="AC2826" s="110"/>
      <c r="AE2826" s="105"/>
      <c r="AF2826" s="105"/>
      <c r="AR2826" s="112"/>
    </row>
    <row r="2827" spans="2:44" x14ac:dyDescent="0.25">
      <c r="B2827" s="1" t="str">
        <f>IF(I2827="","",
(IF(N2827=FİLTRE!$H$6,2,0)+IF(FİLTRE!$H$6="TOPLAM",2,0))
)</f>
        <v/>
      </c>
      <c r="C2827">
        <f>IF(FİLTRE!$M$5="",9,(IF(U2827&gt;=FİLTRE!$M$5,1,0)))</f>
        <v>1</v>
      </c>
      <c r="D2827" s="1">
        <f>IF(FİLTRE!$M$6="",9,(IF('SKT LİSTESİ'!P2827&lt;=FİLTRE!$M$6,1,0)))</f>
        <v>1</v>
      </c>
      <c r="E2827" s="25" t="str">
        <f>IF(I2827="","",(COUNTIFS($L$4:L2827,L2827)))</f>
        <v/>
      </c>
      <c r="F2827" s="13">
        <f>IF(OR(B2827&lt;&gt;2,C2827&lt;&gt;1,D2827&lt;&gt;1,H2827&lt;&gt;1),0,
COUNTIFS($B$4:B2827,2,$C$4:C2827,1,$D$4:D2827,1,$H$4:H2827,1))</f>
        <v>0</v>
      </c>
      <c r="G2827" s="26" t="str">
        <f>IF(I2827="","",(COUNTIF($E$4:E2827,E2827)))</f>
        <v/>
      </c>
      <c r="H2827" s="1">
        <f>IF(AND(J2827="SAYIM",FİLTRE!$H$5="RAFTA",U2827&lt;&gt;0),1,0)+
IF(AND(J2827="İADE DEPO",FİLTRE!$H$5="İADE DEPO"),1,0)+
IF(FİLTRE!$H$5="TÜMÜ",1,0)+
IF(AND(J2827="FİRMA İADE",FİLTRE!$H$5="FİRMA İADE"),1,0)+
IF(AND(J2827="İMHA",FİLTRE!$H$5="İMHA"),1,0)</f>
        <v>1</v>
      </c>
      <c r="I2827" s="99"/>
      <c r="J2827" s="100"/>
      <c r="K2827" s="100"/>
      <c r="L2827" s="101"/>
      <c r="M2827" s="102"/>
      <c r="N2827" s="101"/>
      <c r="O2827" s="99"/>
      <c r="P2827" s="103"/>
      <c r="Q2827" s="104"/>
      <c r="R2827" s="50"/>
      <c r="S2827" s="105"/>
      <c r="T2827" s="106"/>
      <c r="U2827" s="107"/>
      <c r="V2827" s="108"/>
      <c r="W2827" s="107"/>
      <c r="X2827" s="107"/>
      <c r="AA2827" s="107"/>
      <c r="AB2827" s="110"/>
      <c r="AC2827" s="110"/>
      <c r="AE2827" s="105"/>
      <c r="AF2827" s="105"/>
      <c r="AR2827" s="112"/>
    </row>
    <row r="2828" spans="2:44" x14ac:dyDescent="0.25">
      <c r="B2828" s="1" t="str">
        <f>IF(I2828="","",
(IF(N2828=FİLTRE!$H$6,2,0)+IF(FİLTRE!$H$6="TOPLAM",2,0))
)</f>
        <v/>
      </c>
      <c r="C2828">
        <f>IF(FİLTRE!$M$5="",9,(IF(U2828&gt;=FİLTRE!$M$5,1,0)))</f>
        <v>1</v>
      </c>
      <c r="D2828" s="1">
        <f>IF(FİLTRE!$M$6="",9,(IF('SKT LİSTESİ'!P2828&lt;=FİLTRE!$M$6,1,0)))</f>
        <v>1</v>
      </c>
      <c r="E2828" s="25" t="str">
        <f>IF(I2828="","",(COUNTIFS($L$4:L2828,L2828)))</f>
        <v/>
      </c>
      <c r="F2828" s="13">
        <f>IF(OR(B2828&lt;&gt;2,C2828&lt;&gt;1,D2828&lt;&gt;1,H2828&lt;&gt;1),0,
COUNTIFS($B$4:B2828,2,$C$4:C2828,1,$D$4:D2828,1,$H$4:H2828,1))</f>
        <v>0</v>
      </c>
      <c r="G2828" s="26" t="str">
        <f>IF(I2828="","",(COUNTIF($E$4:E2828,E2828)))</f>
        <v/>
      </c>
      <c r="H2828" s="1">
        <f>IF(AND(J2828="SAYIM",FİLTRE!$H$5="RAFTA",U2828&lt;&gt;0),1,0)+
IF(AND(J2828="İADE DEPO",FİLTRE!$H$5="İADE DEPO"),1,0)+
IF(FİLTRE!$H$5="TÜMÜ",1,0)+
IF(AND(J2828="FİRMA İADE",FİLTRE!$H$5="FİRMA İADE"),1,0)+
IF(AND(J2828="İMHA",FİLTRE!$H$5="İMHA"),1,0)</f>
        <v>1</v>
      </c>
      <c r="I2828" s="99"/>
      <c r="J2828" s="100"/>
      <c r="K2828" s="100"/>
      <c r="L2828" s="101"/>
      <c r="M2828" s="102"/>
      <c r="N2828" s="101"/>
      <c r="O2828" s="99"/>
      <c r="P2828" s="103"/>
      <c r="Q2828" s="104"/>
      <c r="R2828" s="50"/>
      <c r="S2828" s="105"/>
      <c r="T2828" s="106"/>
      <c r="U2828" s="107"/>
      <c r="V2828" s="108"/>
      <c r="W2828" s="107"/>
      <c r="X2828" s="107"/>
      <c r="AA2828" s="107"/>
      <c r="AB2828" s="110"/>
      <c r="AC2828" s="110"/>
      <c r="AE2828" s="105"/>
      <c r="AF2828" s="105"/>
      <c r="AR2828" s="112"/>
    </row>
    <row r="2829" spans="2:44" x14ac:dyDescent="0.25">
      <c r="B2829" s="1" t="str">
        <f>IF(I2829="","",
(IF(N2829=FİLTRE!$H$6,2,0)+IF(FİLTRE!$H$6="TOPLAM",2,0))
)</f>
        <v/>
      </c>
      <c r="C2829">
        <f>IF(FİLTRE!$M$5="",9,(IF(U2829&gt;=FİLTRE!$M$5,1,0)))</f>
        <v>1</v>
      </c>
      <c r="D2829" s="1">
        <f>IF(FİLTRE!$M$6="",9,(IF('SKT LİSTESİ'!P2829&lt;=FİLTRE!$M$6,1,0)))</f>
        <v>1</v>
      </c>
      <c r="E2829" s="25" t="str">
        <f>IF(I2829="","",(COUNTIFS($L$4:L2829,L2829)))</f>
        <v/>
      </c>
      <c r="F2829" s="13">
        <f>IF(OR(B2829&lt;&gt;2,C2829&lt;&gt;1,D2829&lt;&gt;1,H2829&lt;&gt;1),0,
COUNTIFS($B$4:B2829,2,$C$4:C2829,1,$D$4:D2829,1,$H$4:H2829,1))</f>
        <v>0</v>
      </c>
      <c r="G2829" s="26" t="str">
        <f>IF(I2829="","",(COUNTIF($E$4:E2829,E2829)))</f>
        <v/>
      </c>
      <c r="H2829" s="1">
        <f>IF(AND(J2829="SAYIM",FİLTRE!$H$5="RAFTA",U2829&lt;&gt;0),1,0)+
IF(AND(J2829="İADE DEPO",FİLTRE!$H$5="İADE DEPO"),1,0)+
IF(FİLTRE!$H$5="TÜMÜ",1,0)+
IF(AND(J2829="FİRMA İADE",FİLTRE!$H$5="FİRMA İADE"),1,0)+
IF(AND(J2829="İMHA",FİLTRE!$H$5="İMHA"),1,0)</f>
        <v>1</v>
      </c>
      <c r="I2829" s="99"/>
      <c r="J2829" s="100"/>
      <c r="K2829" s="100"/>
      <c r="L2829" s="101"/>
      <c r="M2829" s="102"/>
      <c r="N2829" s="101"/>
      <c r="O2829" s="99"/>
      <c r="P2829" s="103"/>
      <c r="Q2829" s="104"/>
      <c r="R2829" s="50"/>
      <c r="S2829" s="105"/>
      <c r="T2829" s="106"/>
      <c r="U2829" s="107"/>
      <c r="V2829" s="108"/>
      <c r="W2829" s="107"/>
      <c r="X2829" s="107"/>
      <c r="AA2829" s="107"/>
      <c r="AB2829" s="110"/>
      <c r="AC2829" s="110"/>
      <c r="AE2829" s="105"/>
      <c r="AF2829" s="105"/>
      <c r="AR2829" s="112"/>
    </row>
    <row r="2830" spans="2:44" x14ac:dyDescent="0.25">
      <c r="B2830" s="1" t="str">
        <f>IF(I2830="","",
(IF(N2830=FİLTRE!$H$6,2,0)+IF(FİLTRE!$H$6="TOPLAM",2,0))
)</f>
        <v/>
      </c>
      <c r="C2830">
        <f>IF(FİLTRE!$M$5="",9,(IF(U2830&gt;=FİLTRE!$M$5,1,0)))</f>
        <v>1</v>
      </c>
      <c r="D2830" s="1">
        <f>IF(FİLTRE!$M$6="",9,(IF('SKT LİSTESİ'!P2830&lt;=FİLTRE!$M$6,1,0)))</f>
        <v>1</v>
      </c>
      <c r="E2830" s="25" t="str">
        <f>IF(I2830="","",(COUNTIFS($L$4:L2830,L2830)))</f>
        <v/>
      </c>
      <c r="F2830" s="13">
        <f>IF(OR(B2830&lt;&gt;2,C2830&lt;&gt;1,D2830&lt;&gt;1,H2830&lt;&gt;1),0,
COUNTIFS($B$4:B2830,2,$C$4:C2830,1,$D$4:D2830,1,$H$4:H2830,1))</f>
        <v>0</v>
      </c>
      <c r="G2830" s="26" t="str">
        <f>IF(I2830="","",(COUNTIF($E$4:E2830,E2830)))</f>
        <v/>
      </c>
      <c r="H2830" s="1">
        <f>IF(AND(J2830="SAYIM",FİLTRE!$H$5="RAFTA",U2830&lt;&gt;0),1,0)+
IF(AND(J2830="İADE DEPO",FİLTRE!$H$5="İADE DEPO"),1,0)+
IF(FİLTRE!$H$5="TÜMÜ",1,0)+
IF(AND(J2830="FİRMA İADE",FİLTRE!$H$5="FİRMA İADE"),1,0)+
IF(AND(J2830="İMHA",FİLTRE!$H$5="İMHA"),1,0)</f>
        <v>1</v>
      </c>
      <c r="I2830" s="99"/>
      <c r="J2830" s="100"/>
      <c r="K2830" s="100"/>
      <c r="L2830" s="101"/>
      <c r="M2830" s="102"/>
      <c r="N2830" s="101"/>
      <c r="O2830" s="99"/>
      <c r="P2830" s="103"/>
      <c r="Q2830" s="104"/>
      <c r="R2830" s="50"/>
      <c r="S2830" s="105"/>
      <c r="T2830" s="106"/>
      <c r="U2830" s="107"/>
      <c r="V2830" s="108"/>
      <c r="W2830" s="107"/>
      <c r="X2830" s="107"/>
      <c r="AA2830" s="107"/>
      <c r="AB2830" s="110"/>
      <c r="AC2830" s="110"/>
      <c r="AE2830" s="105"/>
      <c r="AF2830" s="105"/>
      <c r="AR2830" s="112"/>
    </row>
    <row r="2831" spans="2:44" x14ac:dyDescent="0.25">
      <c r="B2831" s="1" t="str">
        <f>IF(I2831="","",
(IF(N2831=FİLTRE!$H$6,2,0)+IF(FİLTRE!$H$6="TOPLAM",2,0))
)</f>
        <v/>
      </c>
      <c r="C2831">
        <f>IF(FİLTRE!$M$5="",9,(IF(U2831&gt;=FİLTRE!$M$5,1,0)))</f>
        <v>1</v>
      </c>
      <c r="D2831" s="1">
        <f>IF(FİLTRE!$M$6="",9,(IF('SKT LİSTESİ'!P2831&lt;=FİLTRE!$M$6,1,0)))</f>
        <v>1</v>
      </c>
      <c r="E2831" s="25" t="str">
        <f>IF(I2831="","",(COUNTIFS($L$4:L2831,L2831)))</f>
        <v/>
      </c>
      <c r="F2831" s="13">
        <f>IF(OR(B2831&lt;&gt;2,C2831&lt;&gt;1,D2831&lt;&gt;1,H2831&lt;&gt;1),0,
COUNTIFS($B$4:B2831,2,$C$4:C2831,1,$D$4:D2831,1,$H$4:H2831,1))</f>
        <v>0</v>
      </c>
      <c r="G2831" s="26" t="str">
        <f>IF(I2831="","",(COUNTIF($E$4:E2831,E2831)))</f>
        <v/>
      </c>
      <c r="H2831" s="1">
        <f>IF(AND(J2831="SAYIM",FİLTRE!$H$5="RAFTA",U2831&lt;&gt;0),1,0)+
IF(AND(J2831="İADE DEPO",FİLTRE!$H$5="İADE DEPO"),1,0)+
IF(FİLTRE!$H$5="TÜMÜ",1,0)+
IF(AND(J2831="FİRMA İADE",FİLTRE!$H$5="FİRMA İADE"),1,0)+
IF(AND(J2831="İMHA",FİLTRE!$H$5="İMHA"),1,0)</f>
        <v>1</v>
      </c>
      <c r="I2831" s="99"/>
      <c r="J2831" s="100"/>
      <c r="K2831" s="100"/>
      <c r="L2831" s="101"/>
      <c r="M2831" s="102"/>
      <c r="N2831" s="101"/>
      <c r="O2831" s="99"/>
      <c r="P2831" s="103"/>
      <c r="Q2831" s="104"/>
      <c r="R2831" s="50"/>
      <c r="S2831" s="105"/>
      <c r="T2831" s="106"/>
      <c r="U2831" s="107"/>
      <c r="V2831" s="108"/>
      <c r="W2831" s="107"/>
      <c r="X2831" s="107"/>
      <c r="AA2831" s="107"/>
      <c r="AB2831" s="110"/>
      <c r="AC2831" s="110"/>
      <c r="AE2831" s="105"/>
      <c r="AF2831" s="105"/>
      <c r="AR2831" s="112"/>
    </row>
    <row r="2832" spans="2:44" x14ac:dyDescent="0.25">
      <c r="B2832" s="1" t="str">
        <f>IF(I2832="","",
(IF(N2832=FİLTRE!$H$6,2,0)+IF(FİLTRE!$H$6="TOPLAM",2,0))
)</f>
        <v/>
      </c>
      <c r="C2832">
        <f>IF(FİLTRE!$M$5="",9,(IF(U2832&gt;=FİLTRE!$M$5,1,0)))</f>
        <v>1</v>
      </c>
      <c r="D2832" s="1">
        <f>IF(FİLTRE!$M$6="",9,(IF('SKT LİSTESİ'!P2832&lt;=FİLTRE!$M$6,1,0)))</f>
        <v>1</v>
      </c>
      <c r="E2832" s="25" t="str">
        <f>IF(I2832="","",(COUNTIFS($L$4:L2832,L2832)))</f>
        <v/>
      </c>
      <c r="F2832" s="13">
        <f>IF(OR(B2832&lt;&gt;2,C2832&lt;&gt;1,D2832&lt;&gt;1,H2832&lt;&gt;1),0,
COUNTIFS($B$4:B2832,2,$C$4:C2832,1,$D$4:D2832,1,$H$4:H2832,1))</f>
        <v>0</v>
      </c>
      <c r="G2832" s="26" t="str">
        <f>IF(I2832="","",(COUNTIF($E$4:E2832,E2832)))</f>
        <v/>
      </c>
      <c r="H2832" s="1">
        <f>IF(AND(J2832="SAYIM",FİLTRE!$H$5="RAFTA",U2832&lt;&gt;0),1,0)+
IF(AND(J2832="İADE DEPO",FİLTRE!$H$5="İADE DEPO"),1,0)+
IF(FİLTRE!$H$5="TÜMÜ",1,0)+
IF(AND(J2832="FİRMA İADE",FİLTRE!$H$5="FİRMA İADE"),1,0)+
IF(AND(J2832="İMHA",FİLTRE!$H$5="İMHA"),1,0)</f>
        <v>1</v>
      </c>
      <c r="I2832" s="99"/>
      <c r="J2832" s="100"/>
      <c r="K2832" s="100"/>
      <c r="L2832" s="101"/>
      <c r="M2832" s="102"/>
      <c r="N2832" s="101"/>
      <c r="O2832" s="99"/>
      <c r="P2832" s="103"/>
      <c r="Q2832" s="104"/>
      <c r="R2832" s="50"/>
      <c r="S2832" s="105"/>
      <c r="T2832" s="106"/>
      <c r="U2832" s="107"/>
      <c r="V2832" s="108"/>
      <c r="W2832" s="107"/>
      <c r="X2832" s="107"/>
      <c r="AA2832" s="107"/>
      <c r="AB2832" s="110"/>
      <c r="AC2832" s="110"/>
      <c r="AE2832" s="105"/>
      <c r="AF2832" s="105"/>
      <c r="AR2832" s="112"/>
    </row>
    <row r="2833" spans="2:44" x14ac:dyDescent="0.25">
      <c r="B2833" s="1" t="str">
        <f>IF(I2833="","",
(IF(N2833=FİLTRE!$H$6,2,0)+IF(FİLTRE!$H$6="TOPLAM",2,0))
)</f>
        <v/>
      </c>
      <c r="C2833">
        <f>IF(FİLTRE!$M$5="",9,(IF(U2833&gt;=FİLTRE!$M$5,1,0)))</f>
        <v>1</v>
      </c>
      <c r="D2833" s="1">
        <f>IF(FİLTRE!$M$6="",9,(IF('SKT LİSTESİ'!P2833&lt;=FİLTRE!$M$6,1,0)))</f>
        <v>1</v>
      </c>
      <c r="E2833" s="25" t="str">
        <f>IF(I2833="","",(COUNTIFS($L$4:L2833,L2833)))</f>
        <v/>
      </c>
      <c r="F2833" s="13">
        <f>IF(OR(B2833&lt;&gt;2,C2833&lt;&gt;1,D2833&lt;&gt;1,H2833&lt;&gt;1),0,
COUNTIFS($B$4:B2833,2,$C$4:C2833,1,$D$4:D2833,1,$H$4:H2833,1))</f>
        <v>0</v>
      </c>
      <c r="G2833" s="26" t="str">
        <f>IF(I2833="","",(COUNTIF($E$4:E2833,E2833)))</f>
        <v/>
      </c>
      <c r="H2833" s="1">
        <f>IF(AND(J2833="SAYIM",FİLTRE!$H$5="RAFTA",U2833&lt;&gt;0),1,0)+
IF(AND(J2833="İADE DEPO",FİLTRE!$H$5="İADE DEPO"),1,0)+
IF(FİLTRE!$H$5="TÜMÜ",1,0)+
IF(AND(J2833="FİRMA İADE",FİLTRE!$H$5="FİRMA İADE"),1,0)+
IF(AND(J2833="İMHA",FİLTRE!$H$5="İMHA"),1,0)</f>
        <v>1</v>
      </c>
      <c r="I2833" s="99"/>
      <c r="J2833" s="100"/>
      <c r="K2833" s="100"/>
      <c r="L2833" s="101"/>
      <c r="M2833" s="102"/>
      <c r="N2833" s="101"/>
      <c r="O2833" s="99"/>
      <c r="P2833" s="103"/>
      <c r="Q2833" s="104"/>
      <c r="R2833" s="50"/>
      <c r="S2833" s="105"/>
      <c r="T2833" s="106"/>
      <c r="U2833" s="107"/>
      <c r="V2833" s="108"/>
      <c r="W2833" s="107"/>
      <c r="X2833" s="107"/>
      <c r="AA2833" s="107"/>
      <c r="AB2833" s="110"/>
      <c r="AC2833" s="110"/>
      <c r="AE2833" s="105"/>
      <c r="AF2833" s="105"/>
      <c r="AR2833" s="112"/>
    </row>
    <row r="2834" spans="2:44" x14ac:dyDescent="0.25">
      <c r="B2834" s="1" t="str">
        <f>IF(I2834="","",
(IF(N2834=FİLTRE!$H$6,2,0)+IF(FİLTRE!$H$6="TOPLAM",2,0))
)</f>
        <v/>
      </c>
      <c r="C2834">
        <f>IF(FİLTRE!$M$5="",9,(IF(U2834&gt;=FİLTRE!$M$5,1,0)))</f>
        <v>1</v>
      </c>
      <c r="D2834" s="1">
        <f>IF(FİLTRE!$M$6="",9,(IF('SKT LİSTESİ'!P2834&lt;=FİLTRE!$M$6,1,0)))</f>
        <v>1</v>
      </c>
      <c r="E2834" s="25" t="str">
        <f>IF(I2834="","",(COUNTIFS($L$4:L2834,L2834)))</f>
        <v/>
      </c>
      <c r="F2834" s="13">
        <f>IF(OR(B2834&lt;&gt;2,C2834&lt;&gt;1,D2834&lt;&gt;1,H2834&lt;&gt;1),0,
COUNTIFS($B$4:B2834,2,$C$4:C2834,1,$D$4:D2834,1,$H$4:H2834,1))</f>
        <v>0</v>
      </c>
      <c r="G2834" s="26" t="str">
        <f>IF(I2834="","",(COUNTIF($E$4:E2834,E2834)))</f>
        <v/>
      </c>
      <c r="H2834" s="1">
        <f>IF(AND(J2834="SAYIM",FİLTRE!$H$5="RAFTA",U2834&lt;&gt;0),1,0)+
IF(AND(J2834="İADE DEPO",FİLTRE!$H$5="İADE DEPO"),1,0)+
IF(FİLTRE!$H$5="TÜMÜ",1,0)+
IF(AND(J2834="FİRMA İADE",FİLTRE!$H$5="FİRMA İADE"),1,0)+
IF(AND(J2834="İMHA",FİLTRE!$H$5="İMHA"),1,0)</f>
        <v>1</v>
      </c>
      <c r="I2834" s="99"/>
      <c r="J2834" s="100"/>
      <c r="K2834" s="100"/>
      <c r="L2834" s="101"/>
      <c r="M2834" s="102"/>
      <c r="N2834" s="101"/>
      <c r="O2834" s="99"/>
      <c r="P2834" s="103"/>
      <c r="Q2834" s="104"/>
      <c r="R2834" s="50"/>
      <c r="S2834" s="105"/>
      <c r="T2834" s="106"/>
      <c r="U2834" s="107"/>
      <c r="V2834" s="108"/>
      <c r="W2834" s="107"/>
      <c r="X2834" s="107"/>
      <c r="AA2834" s="107"/>
      <c r="AB2834" s="110"/>
      <c r="AC2834" s="110"/>
      <c r="AE2834" s="105"/>
      <c r="AF2834" s="105"/>
      <c r="AR2834" s="112"/>
    </row>
    <row r="2835" spans="2:44" x14ac:dyDescent="0.25">
      <c r="B2835" s="1" t="str">
        <f>IF(I2835="","",
(IF(N2835=FİLTRE!$H$6,2,0)+IF(FİLTRE!$H$6="TOPLAM",2,0))
)</f>
        <v/>
      </c>
      <c r="C2835">
        <f>IF(FİLTRE!$M$5="",9,(IF(U2835&gt;=FİLTRE!$M$5,1,0)))</f>
        <v>1</v>
      </c>
      <c r="D2835" s="1">
        <f>IF(FİLTRE!$M$6="",9,(IF('SKT LİSTESİ'!P2835&lt;=FİLTRE!$M$6,1,0)))</f>
        <v>1</v>
      </c>
      <c r="E2835" s="25" t="str">
        <f>IF(I2835="","",(COUNTIFS($L$4:L2835,L2835)))</f>
        <v/>
      </c>
      <c r="F2835" s="13">
        <f>IF(OR(B2835&lt;&gt;2,C2835&lt;&gt;1,D2835&lt;&gt;1,H2835&lt;&gt;1),0,
COUNTIFS($B$4:B2835,2,$C$4:C2835,1,$D$4:D2835,1,$H$4:H2835,1))</f>
        <v>0</v>
      </c>
      <c r="G2835" s="26" t="str">
        <f>IF(I2835="","",(COUNTIF($E$4:E2835,E2835)))</f>
        <v/>
      </c>
      <c r="H2835" s="1">
        <f>IF(AND(J2835="SAYIM",FİLTRE!$H$5="RAFTA",U2835&lt;&gt;0),1,0)+
IF(AND(J2835="İADE DEPO",FİLTRE!$H$5="İADE DEPO"),1,0)+
IF(FİLTRE!$H$5="TÜMÜ",1,0)+
IF(AND(J2835="FİRMA İADE",FİLTRE!$H$5="FİRMA İADE"),1,0)+
IF(AND(J2835="İMHA",FİLTRE!$H$5="İMHA"),1,0)</f>
        <v>1</v>
      </c>
      <c r="I2835" s="99"/>
      <c r="J2835" s="100"/>
      <c r="K2835" s="100"/>
      <c r="L2835" s="101"/>
      <c r="M2835" s="102"/>
      <c r="N2835" s="101"/>
      <c r="O2835" s="99"/>
      <c r="P2835" s="103"/>
      <c r="Q2835" s="104"/>
      <c r="R2835" s="50"/>
      <c r="S2835" s="105"/>
      <c r="T2835" s="106"/>
      <c r="U2835" s="107"/>
      <c r="V2835" s="108"/>
      <c r="W2835" s="107"/>
      <c r="X2835" s="107"/>
      <c r="AA2835" s="107"/>
      <c r="AB2835" s="110"/>
      <c r="AC2835" s="110"/>
      <c r="AE2835" s="105"/>
      <c r="AF2835" s="105"/>
      <c r="AR2835" s="112"/>
    </row>
    <row r="2836" spans="2:44" x14ac:dyDescent="0.25">
      <c r="B2836" s="1" t="str">
        <f>IF(I2836="","",
(IF(N2836=FİLTRE!$H$6,2,0)+IF(FİLTRE!$H$6="TOPLAM",2,0))
)</f>
        <v/>
      </c>
      <c r="C2836">
        <f>IF(FİLTRE!$M$5="",9,(IF(U2836&gt;=FİLTRE!$M$5,1,0)))</f>
        <v>1</v>
      </c>
      <c r="D2836" s="1">
        <f>IF(FİLTRE!$M$6="",9,(IF('SKT LİSTESİ'!P2836&lt;=FİLTRE!$M$6,1,0)))</f>
        <v>1</v>
      </c>
      <c r="E2836" s="25" t="str">
        <f>IF(I2836="","",(COUNTIFS($L$4:L2836,L2836)))</f>
        <v/>
      </c>
      <c r="F2836" s="13">
        <f>IF(OR(B2836&lt;&gt;2,C2836&lt;&gt;1,D2836&lt;&gt;1,H2836&lt;&gt;1),0,
COUNTIFS($B$4:B2836,2,$C$4:C2836,1,$D$4:D2836,1,$H$4:H2836,1))</f>
        <v>0</v>
      </c>
      <c r="G2836" s="26" t="str">
        <f>IF(I2836="","",(COUNTIF($E$4:E2836,E2836)))</f>
        <v/>
      </c>
      <c r="H2836" s="1">
        <f>IF(AND(J2836="SAYIM",FİLTRE!$H$5="RAFTA",U2836&lt;&gt;0),1,0)+
IF(AND(J2836="İADE DEPO",FİLTRE!$H$5="İADE DEPO"),1,0)+
IF(FİLTRE!$H$5="TÜMÜ",1,0)+
IF(AND(J2836="FİRMA İADE",FİLTRE!$H$5="FİRMA İADE"),1,0)+
IF(AND(J2836="İMHA",FİLTRE!$H$5="İMHA"),1,0)</f>
        <v>1</v>
      </c>
      <c r="I2836" s="99"/>
      <c r="J2836" s="100"/>
      <c r="K2836" s="100"/>
      <c r="L2836" s="101"/>
      <c r="M2836" s="102"/>
      <c r="N2836" s="101"/>
      <c r="O2836" s="99"/>
      <c r="P2836" s="103"/>
      <c r="Q2836" s="104"/>
      <c r="R2836" s="50"/>
      <c r="S2836" s="105"/>
      <c r="T2836" s="106"/>
      <c r="U2836" s="107"/>
      <c r="V2836" s="108"/>
      <c r="W2836" s="107"/>
      <c r="X2836" s="107"/>
      <c r="AA2836" s="107"/>
      <c r="AB2836" s="110"/>
      <c r="AC2836" s="110"/>
      <c r="AE2836" s="105"/>
      <c r="AF2836" s="105"/>
      <c r="AR2836" s="112"/>
    </row>
    <row r="2837" spans="2:44" x14ac:dyDescent="0.25">
      <c r="B2837" s="1" t="str">
        <f>IF(I2837="","",
(IF(N2837=FİLTRE!$H$6,2,0)+IF(FİLTRE!$H$6="TOPLAM",2,0))
)</f>
        <v/>
      </c>
      <c r="C2837">
        <f>IF(FİLTRE!$M$5="",9,(IF(U2837&gt;=FİLTRE!$M$5,1,0)))</f>
        <v>1</v>
      </c>
      <c r="D2837" s="1">
        <f>IF(FİLTRE!$M$6="",9,(IF('SKT LİSTESİ'!P2837&lt;=FİLTRE!$M$6,1,0)))</f>
        <v>1</v>
      </c>
      <c r="E2837" s="25" t="str">
        <f>IF(I2837="","",(COUNTIFS($L$4:L2837,L2837)))</f>
        <v/>
      </c>
      <c r="F2837" s="13">
        <f>IF(OR(B2837&lt;&gt;2,C2837&lt;&gt;1,D2837&lt;&gt;1,H2837&lt;&gt;1),0,
COUNTIFS($B$4:B2837,2,$C$4:C2837,1,$D$4:D2837,1,$H$4:H2837,1))</f>
        <v>0</v>
      </c>
      <c r="G2837" s="26" t="str">
        <f>IF(I2837="","",(COUNTIF($E$4:E2837,E2837)))</f>
        <v/>
      </c>
      <c r="H2837" s="1">
        <f>IF(AND(J2837="SAYIM",FİLTRE!$H$5="RAFTA",U2837&lt;&gt;0),1,0)+
IF(AND(J2837="İADE DEPO",FİLTRE!$H$5="İADE DEPO"),1,0)+
IF(FİLTRE!$H$5="TÜMÜ",1,0)+
IF(AND(J2837="FİRMA İADE",FİLTRE!$H$5="FİRMA İADE"),1,0)+
IF(AND(J2837="İMHA",FİLTRE!$H$5="İMHA"),1,0)</f>
        <v>1</v>
      </c>
      <c r="I2837" s="99"/>
      <c r="J2837" s="100"/>
      <c r="K2837" s="100"/>
      <c r="L2837" s="101"/>
      <c r="M2837" s="102"/>
      <c r="N2837" s="101"/>
      <c r="O2837" s="99"/>
      <c r="P2837" s="103"/>
      <c r="Q2837" s="104"/>
      <c r="R2837" s="50"/>
      <c r="S2837" s="105"/>
      <c r="T2837" s="106"/>
      <c r="U2837" s="107"/>
      <c r="V2837" s="108"/>
      <c r="W2837" s="107"/>
      <c r="X2837" s="107"/>
      <c r="AA2837" s="107"/>
      <c r="AB2837" s="110"/>
      <c r="AC2837" s="110"/>
      <c r="AE2837" s="105"/>
      <c r="AF2837" s="105"/>
      <c r="AR2837" s="112"/>
    </row>
    <row r="2838" spans="2:44" x14ac:dyDescent="0.25">
      <c r="B2838" s="1" t="str">
        <f>IF(I2838="","",
(IF(N2838=FİLTRE!$H$6,2,0)+IF(FİLTRE!$H$6="TOPLAM",2,0))
)</f>
        <v/>
      </c>
      <c r="C2838">
        <f>IF(FİLTRE!$M$5="",9,(IF(U2838&gt;=FİLTRE!$M$5,1,0)))</f>
        <v>1</v>
      </c>
      <c r="D2838" s="1">
        <f>IF(FİLTRE!$M$6="",9,(IF('SKT LİSTESİ'!P2838&lt;=FİLTRE!$M$6,1,0)))</f>
        <v>1</v>
      </c>
      <c r="E2838" s="25" t="str">
        <f>IF(I2838="","",(COUNTIFS($L$4:L2838,L2838)))</f>
        <v/>
      </c>
      <c r="F2838" s="13">
        <f>IF(OR(B2838&lt;&gt;2,C2838&lt;&gt;1,D2838&lt;&gt;1,H2838&lt;&gt;1),0,
COUNTIFS($B$4:B2838,2,$C$4:C2838,1,$D$4:D2838,1,$H$4:H2838,1))</f>
        <v>0</v>
      </c>
      <c r="G2838" s="26" t="str">
        <f>IF(I2838="","",(COUNTIF($E$4:E2838,E2838)))</f>
        <v/>
      </c>
      <c r="H2838" s="1">
        <f>IF(AND(J2838="SAYIM",FİLTRE!$H$5="RAFTA",U2838&lt;&gt;0),1,0)+
IF(AND(J2838="İADE DEPO",FİLTRE!$H$5="İADE DEPO"),1,0)+
IF(FİLTRE!$H$5="TÜMÜ",1,0)+
IF(AND(J2838="FİRMA İADE",FİLTRE!$H$5="FİRMA İADE"),1,0)+
IF(AND(J2838="İMHA",FİLTRE!$H$5="İMHA"),1,0)</f>
        <v>1</v>
      </c>
      <c r="I2838" s="99"/>
      <c r="J2838" s="100"/>
      <c r="K2838" s="100"/>
      <c r="L2838" s="101"/>
      <c r="M2838" s="102"/>
      <c r="N2838" s="101"/>
      <c r="O2838" s="99"/>
      <c r="P2838" s="103"/>
      <c r="Q2838" s="104"/>
      <c r="R2838" s="50"/>
      <c r="S2838" s="105"/>
      <c r="T2838" s="106"/>
      <c r="U2838" s="107"/>
      <c r="V2838" s="108"/>
      <c r="W2838" s="107"/>
      <c r="X2838" s="107"/>
      <c r="AA2838" s="107"/>
      <c r="AB2838" s="110"/>
      <c r="AC2838" s="110"/>
      <c r="AE2838" s="105"/>
      <c r="AF2838" s="105"/>
      <c r="AR2838" s="112"/>
    </row>
    <row r="2839" spans="2:44" x14ac:dyDescent="0.25">
      <c r="B2839" s="1" t="str">
        <f>IF(I2839="","",
(IF(N2839=FİLTRE!$H$6,2,0)+IF(FİLTRE!$H$6="TOPLAM",2,0))
)</f>
        <v/>
      </c>
      <c r="C2839">
        <f>IF(FİLTRE!$M$5="",9,(IF(U2839&gt;=FİLTRE!$M$5,1,0)))</f>
        <v>1</v>
      </c>
      <c r="D2839" s="1">
        <f>IF(FİLTRE!$M$6="",9,(IF('SKT LİSTESİ'!P2839&lt;=FİLTRE!$M$6,1,0)))</f>
        <v>1</v>
      </c>
      <c r="E2839" s="25" t="str">
        <f>IF(I2839="","",(COUNTIFS($L$4:L2839,L2839)))</f>
        <v/>
      </c>
      <c r="F2839" s="13">
        <f>IF(OR(B2839&lt;&gt;2,C2839&lt;&gt;1,D2839&lt;&gt;1,H2839&lt;&gt;1),0,
COUNTIFS($B$4:B2839,2,$C$4:C2839,1,$D$4:D2839,1,$H$4:H2839,1))</f>
        <v>0</v>
      </c>
      <c r="G2839" s="26" t="str">
        <f>IF(I2839="","",(COUNTIF($E$4:E2839,E2839)))</f>
        <v/>
      </c>
      <c r="H2839" s="1">
        <f>IF(AND(J2839="SAYIM",FİLTRE!$H$5="RAFTA",U2839&lt;&gt;0),1,0)+
IF(AND(J2839="İADE DEPO",FİLTRE!$H$5="İADE DEPO"),1,0)+
IF(FİLTRE!$H$5="TÜMÜ",1,0)+
IF(AND(J2839="FİRMA İADE",FİLTRE!$H$5="FİRMA İADE"),1,0)+
IF(AND(J2839="İMHA",FİLTRE!$H$5="İMHA"),1,0)</f>
        <v>1</v>
      </c>
      <c r="I2839" s="99"/>
      <c r="J2839" s="100"/>
      <c r="K2839" s="100"/>
      <c r="L2839" s="101"/>
      <c r="M2839" s="102"/>
      <c r="N2839" s="101"/>
      <c r="O2839" s="99"/>
      <c r="P2839" s="103"/>
      <c r="Q2839" s="104"/>
      <c r="R2839" s="50"/>
      <c r="S2839" s="105"/>
      <c r="T2839" s="106"/>
      <c r="U2839" s="107"/>
      <c r="V2839" s="108"/>
      <c r="W2839" s="107"/>
      <c r="X2839" s="107"/>
      <c r="AA2839" s="107"/>
      <c r="AB2839" s="110"/>
      <c r="AC2839" s="110"/>
      <c r="AE2839" s="105"/>
      <c r="AF2839" s="105"/>
      <c r="AR2839" s="112"/>
    </row>
    <row r="2840" spans="2:44" x14ac:dyDescent="0.25">
      <c r="B2840" s="1" t="str">
        <f>IF(I2840="","",
(IF(N2840=FİLTRE!$H$6,2,0)+IF(FİLTRE!$H$6="TOPLAM",2,0))
)</f>
        <v/>
      </c>
      <c r="C2840">
        <f>IF(FİLTRE!$M$5="",9,(IF(U2840&gt;=FİLTRE!$M$5,1,0)))</f>
        <v>1</v>
      </c>
      <c r="D2840" s="1">
        <f>IF(FİLTRE!$M$6="",9,(IF('SKT LİSTESİ'!P2840&lt;=FİLTRE!$M$6,1,0)))</f>
        <v>1</v>
      </c>
      <c r="E2840" s="25" t="str">
        <f>IF(I2840="","",(COUNTIFS($L$4:L2840,L2840)))</f>
        <v/>
      </c>
      <c r="F2840" s="13">
        <f>IF(OR(B2840&lt;&gt;2,C2840&lt;&gt;1,D2840&lt;&gt;1,H2840&lt;&gt;1),0,
COUNTIFS($B$4:B2840,2,$C$4:C2840,1,$D$4:D2840,1,$H$4:H2840,1))</f>
        <v>0</v>
      </c>
      <c r="G2840" s="26" t="str">
        <f>IF(I2840="","",(COUNTIF($E$4:E2840,E2840)))</f>
        <v/>
      </c>
      <c r="H2840" s="1">
        <f>IF(AND(J2840="SAYIM",FİLTRE!$H$5="RAFTA",U2840&lt;&gt;0),1,0)+
IF(AND(J2840="İADE DEPO",FİLTRE!$H$5="İADE DEPO"),1,0)+
IF(FİLTRE!$H$5="TÜMÜ",1,0)+
IF(AND(J2840="FİRMA İADE",FİLTRE!$H$5="FİRMA İADE"),1,0)+
IF(AND(J2840="İMHA",FİLTRE!$H$5="İMHA"),1,0)</f>
        <v>1</v>
      </c>
      <c r="I2840" s="99"/>
      <c r="J2840" s="100"/>
      <c r="K2840" s="100"/>
      <c r="L2840" s="101"/>
      <c r="M2840" s="102"/>
      <c r="N2840" s="101"/>
      <c r="O2840" s="99"/>
      <c r="P2840" s="103"/>
      <c r="Q2840" s="104"/>
      <c r="R2840" s="50"/>
      <c r="S2840" s="105"/>
      <c r="T2840" s="106"/>
      <c r="U2840" s="107"/>
      <c r="V2840" s="108"/>
      <c r="W2840" s="107"/>
      <c r="X2840" s="107"/>
      <c r="AA2840" s="107"/>
      <c r="AB2840" s="110"/>
      <c r="AC2840" s="110"/>
      <c r="AE2840" s="105"/>
      <c r="AF2840" s="105"/>
      <c r="AR2840" s="112"/>
    </row>
    <row r="2841" spans="2:44" x14ac:dyDescent="0.25">
      <c r="B2841" s="1" t="str">
        <f>IF(I2841="","",
(IF(N2841=FİLTRE!$H$6,2,0)+IF(FİLTRE!$H$6="TOPLAM",2,0))
)</f>
        <v/>
      </c>
      <c r="C2841">
        <f>IF(FİLTRE!$M$5="",9,(IF(U2841&gt;=FİLTRE!$M$5,1,0)))</f>
        <v>1</v>
      </c>
      <c r="D2841" s="1">
        <f>IF(FİLTRE!$M$6="",9,(IF('SKT LİSTESİ'!P2841&lt;=FİLTRE!$M$6,1,0)))</f>
        <v>1</v>
      </c>
      <c r="E2841" s="25" t="str">
        <f>IF(I2841="","",(COUNTIFS($L$4:L2841,L2841)))</f>
        <v/>
      </c>
      <c r="F2841" s="13">
        <f>IF(OR(B2841&lt;&gt;2,C2841&lt;&gt;1,D2841&lt;&gt;1,H2841&lt;&gt;1),0,
COUNTIFS($B$4:B2841,2,$C$4:C2841,1,$D$4:D2841,1,$H$4:H2841,1))</f>
        <v>0</v>
      </c>
      <c r="G2841" s="26" t="str">
        <f>IF(I2841="","",(COUNTIF($E$4:E2841,E2841)))</f>
        <v/>
      </c>
      <c r="H2841" s="1">
        <f>IF(AND(J2841="SAYIM",FİLTRE!$H$5="RAFTA",U2841&lt;&gt;0),1,0)+
IF(AND(J2841="İADE DEPO",FİLTRE!$H$5="İADE DEPO"),1,0)+
IF(FİLTRE!$H$5="TÜMÜ",1,0)+
IF(AND(J2841="FİRMA İADE",FİLTRE!$H$5="FİRMA İADE"),1,0)+
IF(AND(J2841="İMHA",FİLTRE!$H$5="İMHA"),1,0)</f>
        <v>1</v>
      </c>
      <c r="I2841" s="99"/>
      <c r="J2841" s="100"/>
      <c r="K2841" s="100"/>
      <c r="L2841" s="101"/>
      <c r="M2841" s="102"/>
      <c r="N2841" s="101"/>
      <c r="O2841" s="99"/>
      <c r="P2841" s="103"/>
      <c r="Q2841" s="104"/>
      <c r="R2841" s="50"/>
      <c r="S2841" s="105"/>
      <c r="T2841" s="106"/>
      <c r="U2841" s="107"/>
      <c r="V2841" s="108"/>
      <c r="W2841" s="107"/>
      <c r="X2841" s="107"/>
      <c r="AA2841" s="107"/>
      <c r="AB2841" s="110"/>
      <c r="AC2841" s="110"/>
      <c r="AE2841" s="105"/>
      <c r="AF2841" s="105"/>
      <c r="AR2841" s="112"/>
    </row>
    <row r="2842" spans="2:44" x14ac:dyDescent="0.25">
      <c r="B2842" s="1" t="str">
        <f>IF(I2842="","",
(IF(N2842=FİLTRE!$H$6,2,0)+IF(FİLTRE!$H$6="TOPLAM",2,0))
)</f>
        <v/>
      </c>
      <c r="C2842">
        <f>IF(FİLTRE!$M$5="",9,(IF(U2842&gt;=FİLTRE!$M$5,1,0)))</f>
        <v>1</v>
      </c>
      <c r="D2842" s="1">
        <f>IF(FİLTRE!$M$6="",9,(IF('SKT LİSTESİ'!P2842&lt;=FİLTRE!$M$6,1,0)))</f>
        <v>1</v>
      </c>
      <c r="E2842" s="25" t="str">
        <f>IF(I2842="","",(COUNTIFS($L$4:L2842,L2842)))</f>
        <v/>
      </c>
      <c r="F2842" s="13">
        <f>IF(OR(B2842&lt;&gt;2,C2842&lt;&gt;1,D2842&lt;&gt;1,H2842&lt;&gt;1),0,
COUNTIFS($B$4:B2842,2,$C$4:C2842,1,$D$4:D2842,1,$H$4:H2842,1))</f>
        <v>0</v>
      </c>
      <c r="G2842" s="26" t="str">
        <f>IF(I2842="","",(COUNTIF($E$4:E2842,E2842)))</f>
        <v/>
      </c>
      <c r="H2842" s="1">
        <f>IF(AND(J2842="SAYIM",FİLTRE!$H$5="RAFTA",U2842&lt;&gt;0),1,0)+
IF(AND(J2842="İADE DEPO",FİLTRE!$H$5="İADE DEPO"),1,0)+
IF(FİLTRE!$H$5="TÜMÜ",1,0)+
IF(AND(J2842="FİRMA İADE",FİLTRE!$H$5="FİRMA İADE"),1,0)+
IF(AND(J2842="İMHA",FİLTRE!$H$5="İMHA"),1,0)</f>
        <v>1</v>
      </c>
      <c r="I2842" s="99"/>
      <c r="J2842" s="100"/>
      <c r="K2842" s="100"/>
      <c r="L2842" s="101"/>
      <c r="M2842" s="102"/>
      <c r="N2842" s="101"/>
      <c r="O2842" s="99"/>
      <c r="P2842" s="103"/>
      <c r="Q2842" s="104"/>
      <c r="R2842" s="50"/>
      <c r="S2842" s="105"/>
      <c r="T2842" s="106"/>
      <c r="U2842" s="107"/>
      <c r="V2842" s="108"/>
      <c r="W2842" s="107"/>
      <c r="X2842" s="107"/>
      <c r="AA2842" s="107"/>
      <c r="AB2842" s="110"/>
      <c r="AC2842" s="110"/>
      <c r="AE2842" s="105"/>
      <c r="AF2842" s="105"/>
      <c r="AR2842" s="112"/>
    </row>
    <row r="2843" spans="2:44" x14ac:dyDescent="0.25">
      <c r="B2843" s="1" t="str">
        <f>IF(I2843="","",
(IF(N2843=FİLTRE!$H$6,2,0)+IF(FİLTRE!$H$6="TOPLAM",2,0))
)</f>
        <v/>
      </c>
      <c r="C2843">
        <f>IF(FİLTRE!$M$5="",9,(IF(U2843&gt;=FİLTRE!$M$5,1,0)))</f>
        <v>1</v>
      </c>
      <c r="D2843" s="1">
        <f>IF(FİLTRE!$M$6="",9,(IF('SKT LİSTESİ'!P2843&lt;=FİLTRE!$M$6,1,0)))</f>
        <v>1</v>
      </c>
      <c r="E2843" s="25" t="str">
        <f>IF(I2843="","",(COUNTIFS($L$4:L2843,L2843)))</f>
        <v/>
      </c>
      <c r="F2843" s="13">
        <f>IF(OR(B2843&lt;&gt;2,C2843&lt;&gt;1,D2843&lt;&gt;1,H2843&lt;&gt;1),0,
COUNTIFS($B$4:B2843,2,$C$4:C2843,1,$D$4:D2843,1,$H$4:H2843,1))</f>
        <v>0</v>
      </c>
      <c r="G2843" s="26" t="str">
        <f>IF(I2843="","",(COUNTIF($E$4:E2843,E2843)))</f>
        <v/>
      </c>
      <c r="H2843" s="1">
        <f>IF(AND(J2843="SAYIM",FİLTRE!$H$5="RAFTA",U2843&lt;&gt;0),1,0)+
IF(AND(J2843="İADE DEPO",FİLTRE!$H$5="İADE DEPO"),1,0)+
IF(FİLTRE!$H$5="TÜMÜ",1,0)+
IF(AND(J2843="FİRMA İADE",FİLTRE!$H$5="FİRMA İADE"),1,0)+
IF(AND(J2843="İMHA",FİLTRE!$H$5="İMHA"),1,0)</f>
        <v>1</v>
      </c>
      <c r="I2843" s="99"/>
      <c r="J2843" s="100"/>
      <c r="K2843" s="100"/>
      <c r="L2843" s="101"/>
      <c r="M2843" s="102"/>
      <c r="N2843" s="101"/>
      <c r="O2843" s="99"/>
      <c r="P2843" s="103"/>
      <c r="Q2843" s="104"/>
      <c r="R2843" s="50"/>
      <c r="S2843" s="105"/>
      <c r="T2843" s="106"/>
      <c r="U2843" s="107"/>
      <c r="V2843" s="108"/>
      <c r="W2843" s="107"/>
      <c r="X2843" s="107"/>
      <c r="AA2843" s="107"/>
      <c r="AB2843" s="110"/>
      <c r="AC2843" s="110"/>
      <c r="AE2843" s="105"/>
      <c r="AF2843" s="105"/>
      <c r="AR2843" s="112"/>
    </row>
    <row r="2844" spans="2:44" x14ac:dyDescent="0.25">
      <c r="B2844" s="1" t="str">
        <f>IF(I2844="","",
(IF(N2844=FİLTRE!$H$6,2,0)+IF(FİLTRE!$H$6="TOPLAM",2,0))
)</f>
        <v/>
      </c>
      <c r="C2844">
        <f>IF(FİLTRE!$M$5="",9,(IF(U2844&gt;=FİLTRE!$M$5,1,0)))</f>
        <v>1</v>
      </c>
      <c r="D2844" s="1">
        <f>IF(FİLTRE!$M$6="",9,(IF('SKT LİSTESİ'!P2844&lt;=FİLTRE!$M$6,1,0)))</f>
        <v>1</v>
      </c>
      <c r="E2844" s="25" t="str">
        <f>IF(I2844="","",(COUNTIFS($L$4:L2844,L2844)))</f>
        <v/>
      </c>
      <c r="F2844" s="13">
        <f>IF(OR(B2844&lt;&gt;2,C2844&lt;&gt;1,D2844&lt;&gt;1,H2844&lt;&gt;1),0,
COUNTIFS($B$4:B2844,2,$C$4:C2844,1,$D$4:D2844,1,$H$4:H2844,1))</f>
        <v>0</v>
      </c>
      <c r="G2844" s="26" t="str">
        <f>IF(I2844="","",(COUNTIF($E$4:E2844,E2844)))</f>
        <v/>
      </c>
      <c r="H2844" s="1">
        <f>IF(AND(J2844="SAYIM",FİLTRE!$H$5="RAFTA",U2844&lt;&gt;0),1,0)+
IF(AND(J2844="İADE DEPO",FİLTRE!$H$5="İADE DEPO"),1,0)+
IF(FİLTRE!$H$5="TÜMÜ",1,0)+
IF(AND(J2844="FİRMA İADE",FİLTRE!$H$5="FİRMA İADE"),1,0)+
IF(AND(J2844="İMHA",FİLTRE!$H$5="İMHA"),1,0)</f>
        <v>1</v>
      </c>
      <c r="I2844" s="99"/>
      <c r="J2844" s="100"/>
      <c r="K2844" s="100"/>
      <c r="L2844" s="101"/>
      <c r="M2844" s="102"/>
      <c r="N2844" s="101"/>
      <c r="O2844" s="99"/>
      <c r="P2844" s="103"/>
      <c r="Q2844" s="104"/>
      <c r="R2844" s="50"/>
      <c r="S2844" s="105"/>
      <c r="T2844" s="106"/>
      <c r="U2844" s="107"/>
      <c r="V2844" s="108"/>
      <c r="W2844" s="107"/>
      <c r="X2844" s="107"/>
      <c r="AA2844" s="107"/>
      <c r="AB2844" s="110"/>
      <c r="AC2844" s="110"/>
      <c r="AE2844" s="105"/>
      <c r="AF2844" s="105"/>
      <c r="AR2844" s="112"/>
    </row>
    <row r="2845" spans="2:44" x14ac:dyDescent="0.25">
      <c r="B2845" s="1" t="str">
        <f>IF(I2845="","",
(IF(N2845=FİLTRE!$H$6,2,0)+IF(FİLTRE!$H$6="TOPLAM",2,0))
)</f>
        <v/>
      </c>
      <c r="C2845">
        <f>IF(FİLTRE!$M$5="",9,(IF(U2845&gt;=FİLTRE!$M$5,1,0)))</f>
        <v>1</v>
      </c>
      <c r="D2845" s="1">
        <f>IF(FİLTRE!$M$6="",9,(IF('SKT LİSTESİ'!P2845&lt;=FİLTRE!$M$6,1,0)))</f>
        <v>1</v>
      </c>
      <c r="E2845" s="25" t="str">
        <f>IF(I2845="","",(COUNTIFS($L$4:L2845,L2845)))</f>
        <v/>
      </c>
      <c r="F2845" s="13">
        <f>IF(OR(B2845&lt;&gt;2,C2845&lt;&gt;1,D2845&lt;&gt;1,H2845&lt;&gt;1),0,
COUNTIFS($B$4:B2845,2,$C$4:C2845,1,$D$4:D2845,1,$H$4:H2845,1))</f>
        <v>0</v>
      </c>
      <c r="G2845" s="26" t="str">
        <f>IF(I2845="","",(COUNTIF($E$4:E2845,E2845)))</f>
        <v/>
      </c>
      <c r="H2845" s="1">
        <f>IF(AND(J2845="SAYIM",FİLTRE!$H$5="RAFTA",U2845&lt;&gt;0),1,0)+
IF(AND(J2845="İADE DEPO",FİLTRE!$H$5="İADE DEPO"),1,0)+
IF(FİLTRE!$H$5="TÜMÜ",1,0)+
IF(AND(J2845="FİRMA İADE",FİLTRE!$H$5="FİRMA İADE"),1,0)+
IF(AND(J2845="İMHA",FİLTRE!$H$5="İMHA"),1,0)</f>
        <v>1</v>
      </c>
      <c r="I2845" s="99"/>
      <c r="J2845" s="100"/>
      <c r="K2845" s="100"/>
      <c r="L2845" s="101"/>
      <c r="M2845" s="102"/>
      <c r="N2845" s="101"/>
      <c r="O2845" s="99"/>
      <c r="P2845" s="103"/>
      <c r="Q2845" s="104"/>
      <c r="R2845" s="50"/>
      <c r="S2845" s="105"/>
      <c r="T2845" s="106"/>
      <c r="U2845" s="107"/>
      <c r="V2845" s="108"/>
      <c r="W2845" s="107"/>
      <c r="X2845" s="107"/>
      <c r="AA2845" s="107"/>
      <c r="AB2845" s="110"/>
      <c r="AC2845" s="110"/>
      <c r="AE2845" s="105"/>
      <c r="AF2845" s="105"/>
      <c r="AR2845" s="112"/>
    </row>
    <row r="2846" spans="2:44" x14ac:dyDescent="0.25">
      <c r="B2846" s="1" t="str">
        <f>IF(I2846="","",
(IF(N2846=FİLTRE!$H$6,2,0)+IF(FİLTRE!$H$6="TOPLAM",2,0))
)</f>
        <v/>
      </c>
      <c r="C2846">
        <f>IF(FİLTRE!$M$5="",9,(IF(U2846&gt;=FİLTRE!$M$5,1,0)))</f>
        <v>1</v>
      </c>
      <c r="D2846" s="1">
        <f>IF(FİLTRE!$M$6="",9,(IF('SKT LİSTESİ'!P2846&lt;=FİLTRE!$M$6,1,0)))</f>
        <v>1</v>
      </c>
      <c r="E2846" s="25" t="str">
        <f>IF(I2846="","",(COUNTIFS($L$4:L2846,L2846)))</f>
        <v/>
      </c>
      <c r="F2846" s="13">
        <f>IF(OR(B2846&lt;&gt;2,C2846&lt;&gt;1,D2846&lt;&gt;1,H2846&lt;&gt;1),0,
COUNTIFS($B$4:B2846,2,$C$4:C2846,1,$D$4:D2846,1,$H$4:H2846,1))</f>
        <v>0</v>
      </c>
      <c r="G2846" s="26" t="str">
        <f>IF(I2846="","",(COUNTIF($E$4:E2846,E2846)))</f>
        <v/>
      </c>
      <c r="H2846" s="1">
        <f>IF(AND(J2846="SAYIM",FİLTRE!$H$5="RAFTA",U2846&lt;&gt;0),1,0)+
IF(AND(J2846="İADE DEPO",FİLTRE!$H$5="İADE DEPO"),1,0)+
IF(FİLTRE!$H$5="TÜMÜ",1,0)+
IF(AND(J2846="FİRMA İADE",FİLTRE!$H$5="FİRMA İADE"),1,0)+
IF(AND(J2846="İMHA",FİLTRE!$H$5="İMHA"),1,0)</f>
        <v>1</v>
      </c>
      <c r="I2846" s="99"/>
      <c r="J2846" s="100"/>
      <c r="K2846" s="100"/>
      <c r="L2846" s="101"/>
      <c r="M2846" s="102"/>
      <c r="N2846" s="101"/>
      <c r="O2846" s="99"/>
      <c r="P2846" s="103"/>
      <c r="Q2846" s="104"/>
      <c r="R2846" s="50"/>
      <c r="S2846" s="105"/>
      <c r="T2846" s="106"/>
      <c r="U2846" s="107"/>
      <c r="V2846" s="108"/>
      <c r="W2846" s="107"/>
      <c r="X2846" s="107"/>
      <c r="AA2846" s="107"/>
      <c r="AB2846" s="110"/>
      <c r="AC2846" s="110"/>
      <c r="AE2846" s="105"/>
      <c r="AF2846" s="105"/>
      <c r="AR2846" s="112"/>
    </row>
    <row r="2847" spans="2:44" x14ac:dyDescent="0.25">
      <c r="B2847" s="1" t="str">
        <f>IF(I2847="","",
(IF(N2847=FİLTRE!$H$6,2,0)+IF(FİLTRE!$H$6="TOPLAM",2,0))
)</f>
        <v/>
      </c>
      <c r="C2847">
        <f>IF(FİLTRE!$M$5="",9,(IF(U2847&gt;=FİLTRE!$M$5,1,0)))</f>
        <v>1</v>
      </c>
      <c r="D2847" s="1">
        <f>IF(FİLTRE!$M$6="",9,(IF('SKT LİSTESİ'!P2847&lt;=FİLTRE!$M$6,1,0)))</f>
        <v>1</v>
      </c>
      <c r="E2847" s="25" t="str">
        <f>IF(I2847="","",(COUNTIFS($L$4:L2847,L2847)))</f>
        <v/>
      </c>
      <c r="F2847" s="13">
        <f>IF(OR(B2847&lt;&gt;2,C2847&lt;&gt;1,D2847&lt;&gt;1,H2847&lt;&gt;1),0,
COUNTIFS($B$4:B2847,2,$C$4:C2847,1,$D$4:D2847,1,$H$4:H2847,1))</f>
        <v>0</v>
      </c>
      <c r="G2847" s="26" t="str">
        <f>IF(I2847="","",(COUNTIF($E$4:E2847,E2847)))</f>
        <v/>
      </c>
      <c r="H2847" s="1">
        <f>IF(AND(J2847="SAYIM",FİLTRE!$H$5="RAFTA",U2847&lt;&gt;0),1,0)+
IF(AND(J2847="İADE DEPO",FİLTRE!$H$5="İADE DEPO"),1,0)+
IF(FİLTRE!$H$5="TÜMÜ",1,0)+
IF(AND(J2847="FİRMA İADE",FİLTRE!$H$5="FİRMA İADE"),1,0)+
IF(AND(J2847="İMHA",FİLTRE!$H$5="İMHA"),1,0)</f>
        <v>1</v>
      </c>
      <c r="I2847" s="99"/>
      <c r="J2847" s="100"/>
      <c r="K2847" s="100"/>
      <c r="L2847" s="101"/>
      <c r="M2847" s="102"/>
      <c r="N2847" s="101"/>
      <c r="O2847" s="99"/>
      <c r="P2847" s="103"/>
      <c r="Q2847" s="104"/>
      <c r="R2847" s="50"/>
      <c r="S2847" s="105"/>
      <c r="T2847" s="106"/>
      <c r="U2847" s="107"/>
      <c r="V2847" s="108"/>
      <c r="W2847" s="107"/>
      <c r="X2847" s="107"/>
      <c r="AA2847" s="107"/>
      <c r="AB2847" s="110"/>
      <c r="AC2847" s="110"/>
      <c r="AE2847" s="105"/>
      <c r="AF2847" s="105"/>
      <c r="AR2847" s="112"/>
    </row>
    <row r="2848" spans="2:44" x14ac:dyDescent="0.25">
      <c r="B2848" s="1" t="str">
        <f>IF(I2848="","",
(IF(N2848=FİLTRE!$H$6,2,0)+IF(FİLTRE!$H$6="TOPLAM",2,0))
)</f>
        <v/>
      </c>
      <c r="C2848">
        <f>IF(FİLTRE!$M$5="",9,(IF(U2848&gt;=FİLTRE!$M$5,1,0)))</f>
        <v>1</v>
      </c>
      <c r="D2848" s="1">
        <f>IF(FİLTRE!$M$6="",9,(IF('SKT LİSTESİ'!P2848&lt;=FİLTRE!$M$6,1,0)))</f>
        <v>1</v>
      </c>
      <c r="E2848" s="25" t="str">
        <f>IF(I2848="","",(COUNTIFS($L$4:L2848,L2848)))</f>
        <v/>
      </c>
      <c r="F2848" s="13">
        <f>IF(OR(B2848&lt;&gt;2,C2848&lt;&gt;1,D2848&lt;&gt;1,H2848&lt;&gt;1),0,
COUNTIFS($B$4:B2848,2,$C$4:C2848,1,$D$4:D2848,1,$H$4:H2848,1))</f>
        <v>0</v>
      </c>
      <c r="G2848" s="26" t="str">
        <f>IF(I2848="","",(COUNTIF($E$4:E2848,E2848)))</f>
        <v/>
      </c>
      <c r="H2848" s="1">
        <f>IF(AND(J2848="SAYIM",FİLTRE!$H$5="RAFTA",U2848&lt;&gt;0),1,0)+
IF(AND(J2848="İADE DEPO",FİLTRE!$H$5="İADE DEPO"),1,0)+
IF(FİLTRE!$H$5="TÜMÜ",1,0)+
IF(AND(J2848="FİRMA İADE",FİLTRE!$H$5="FİRMA İADE"),1,0)+
IF(AND(J2848="İMHA",FİLTRE!$H$5="İMHA"),1,0)</f>
        <v>1</v>
      </c>
      <c r="I2848" s="99"/>
      <c r="J2848" s="100"/>
      <c r="K2848" s="100"/>
      <c r="L2848" s="101"/>
      <c r="M2848" s="102"/>
      <c r="N2848" s="101"/>
      <c r="O2848" s="99"/>
      <c r="P2848" s="103"/>
      <c r="Q2848" s="104"/>
      <c r="R2848" s="50"/>
      <c r="S2848" s="105"/>
      <c r="T2848" s="106"/>
      <c r="U2848" s="107"/>
      <c r="V2848" s="108"/>
      <c r="W2848" s="107"/>
      <c r="X2848" s="107"/>
      <c r="AA2848" s="107"/>
      <c r="AB2848" s="110"/>
      <c r="AC2848" s="110"/>
      <c r="AE2848" s="105"/>
      <c r="AF2848" s="105"/>
      <c r="AR2848" s="112"/>
    </row>
    <row r="2849" spans="2:44" x14ac:dyDescent="0.25">
      <c r="B2849" s="1" t="str">
        <f>IF(I2849="","",
(IF(N2849=FİLTRE!$H$6,2,0)+IF(FİLTRE!$H$6="TOPLAM",2,0))
)</f>
        <v/>
      </c>
      <c r="C2849">
        <f>IF(FİLTRE!$M$5="",9,(IF(U2849&gt;=FİLTRE!$M$5,1,0)))</f>
        <v>1</v>
      </c>
      <c r="D2849" s="1">
        <f>IF(FİLTRE!$M$6="",9,(IF('SKT LİSTESİ'!P2849&lt;=FİLTRE!$M$6,1,0)))</f>
        <v>1</v>
      </c>
      <c r="E2849" s="25" t="str">
        <f>IF(I2849="","",(COUNTIFS($L$4:L2849,L2849)))</f>
        <v/>
      </c>
      <c r="F2849" s="13">
        <f>IF(OR(B2849&lt;&gt;2,C2849&lt;&gt;1,D2849&lt;&gt;1,H2849&lt;&gt;1),0,
COUNTIFS($B$4:B2849,2,$C$4:C2849,1,$D$4:D2849,1,$H$4:H2849,1))</f>
        <v>0</v>
      </c>
      <c r="G2849" s="26" t="str">
        <f>IF(I2849="","",(COUNTIF($E$4:E2849,E2849)))</f>
        <v/>
      </c>
      <c r="H2849" s="1">
        <f>IF(AND(J2849="SAYIM",FİLTRE!$H$5="RAFTA",U2849&lt;&gt;0),1,0)+
IF(AND(J2849="İADE DEPO",FİLTRE!$H$5="İADE DEPO"),1,0)+
IF(FİLTRE!$H$5="TÜMÜ",1,0)+
IF(AND(J2849="FİRMA İADE",FİLTRE!$H$5="FİRMA İADE"),1,0)+
IF(AND(J2849="İMHA",FİLTRE!$H$5="İMHA"),1,0)</f>
        <v>1</v>
      </c>
      <c r="I2849" s="99"/>
      <c r="J2849" s="100"/>
      <c r="K2849" s="100"/>
      <c r="L2849" s="101"/>
      <c r="M2849" s="102"/>
      <c r="N2849" s="101"/>
      <c r="O2849" s="99"/>
      <c r="P2849" s="103"/>
      <c r="Q2849" s="104"/>
      <c r="R2849" s="50"/>
      <c r="S2849" s="105"/>
      <c r="T2849" s="106"/>
      <c r="U2849" s="107"/>
      <c r="V2849" s="108"/>
      <c r="W2849" s="107"/>
      <c r="X2849" s="107"/>
      <c r="AA2849" s="107"/>
      <c r="AB2849" s="110"/>
      <c r="AC2849" s="110"/>
      <c r="AE2849" s="105"/>
      <c r="AF2849" s="105"/>
      <c r="AR2849" s="112"/>
    </row>
    <row r="2850" spans="2:44" x14ac:dyDescent="0.25">
      <c r="B2850" s="1" t="str">
        <f>IF(I2850="","",
(IF(N2850=FİLTRE!$H$6,2,0)+IF(FİLTRE!$H$6="TOPLAM",2,0))
)</f>
        <v/>
      </c>
      <c r="C2850">
        <f>IF(FİLTRE!$M$5="",9,(IF(U2850&gt;=FİLTRE!$M$5,1,0)))</f>
        <v>1</v>
      </c>
      <c r="D2850" s="1">
        <f>IF(FİLTRE!$M$6="",9,(IF('SKT LİSTESİ'!P2850&lt;=FİLTRE!$M$6,1,0)))</f>
        <v>1</v>
      </c>
      <c r="E2850" s="25" t="str">
        <f>IF(I2850="","",(COUNTIFS($L$4:L2850,L2850)))</f>
        <v/>
      </c>
      <c r="F2850" s="13">
        <f>IF(OR(B2850&lt;&gt;2,C2850&lt;&gt;1,D2850&lt;&gt;1,H2850&lt;&gt;1),0,
COUNTIFS($B$4:B2850,2,$C$4:C2850,1,$D$4:D2850,1,$H$4:H2850,1))</f>
        <v>0</v>
      </c>
      <c r="G2850" s="26" t="str">
        <f>IF(I2850="","",(COUNTIF($E$4:E2850,E2850)))</f>
        <v/>
      </c>
      <c r="H2850" s="1">
        <f>IF(AND(J2850="SAYIM",FİLTRE!$H$5="RAFTA",U2850&lt;&gt;0),1,0)+
IF(AND(J2850="İADE DEPO",FİLTRE!$H$5="İADE DEPO"),1,0)+
IF(FİLTRE!$H$5="TÜMÜ",1,0)+
IF(AND(J2850="FİRMA İADE",FİLTRE!$H$5="FİRMA İADE"),1,0)+
IF(AND(J2850="İMHA",FİLTRE!$H$5="İMHA"),1,0)</f>
        <v>1</v>
      </c>
      <c r="I2850" s="99"/>
      <c r="J2850" s="100"/>
      <c r="K2850" s="100"/>
      <c r="L2850" s="101"/>
      <c r="M2850" s="102"/>
      <c r="N2850" s="101"/>
      <c r="O2850" s="99"/>
      <c r="P2850" s="103"/>
      <c r="Q2850" s="104"/>
      <c r="R2850" s="50"/>
      <c r="S2850" s="105"/>
      <c r="T2850" s="106"/>
      <c r="U2850" s="107"/>
      <c r="V2850" s="108"/>
      <c r="W2850" s="107"/>
      <c r="X2850" s="107"/>
      <c r="AA2850" s="107"/>
      <c r="AB2850" s="110"/>
      <c r="AC2850" s="110"/>
      <c r="AE2850" s="105"/>
      <c r="AF2850" s="105"/>
      <c r="AR2850" s="112"/>
    </row>
    <row r="2851" spans="2:44" x14ac:dyDescent="0.25">
      <c r="B2851" s="1" t="str">
        <f>IF(I2851="","",
(IF(N2851=FİLTRE!$H$6,2,0)+IF(FİLTRE!$H$6="TOPLAM",2,0))
)</f>
        <v/>
      </c>
      <c r="C2851">
        <f>IF(FİLTRE!$M$5="",9,(IF(U2851&gt;=FİLTRE!$M$5,1,0)))</f>
        <v>1</v>
      </c>
      <c r="D2851" s="1">
        <f>IF(FİLTRE!$M$6="",9,(IF('SKT LİSTESİ'!P2851&lt;=FİLTRE!$M$6,1,0)))</f>
        <v>1</v>
      </c>
      <c r="E2851" s="25" t="str">
        <f>IF(I2851="","",(COUNTIFS($L$4:L2851,L2851)))</f>
        <v/>
      </c>
      <c r="F2851" s="13">
        <f>IF(OR(B2851&lt;&gt;2,C2851&lt;&gt;1,D2851&lt;&gt;1,H2851&lt;&gt;1),0,
COUNTIFS($B$4:B2851,2,$C$4:C2851,1,$D$4:D2851,1,$H$4:H2851,1))</f>
        <v>0</v>
      </c>
      <c r="G2851" s="26" t="str">
        <f>IF(I2851="","",(COUNTIF($E$4:E2851,E2851)))</f>
        <v/>
      </c>
      <c r="H2851" s="1">
        <f>IF(AND(J2851="SAYIM",FİLTRE!$H$5="RAFTA",U2851&lt;&gt;0),1,0)+
IF(AND(J2851="İADE DEPO",FİLTRE!$H$5="İADE DEPO"),1,0)+
IF(FİLTRE!$H$5="TÜMÜ",1,0)+
IF(AND(J2851="FİRMA İADE",FİLTRE!$H$5="FİRMA İADE"),1,0)+
IF(AND(J2851="İMHA",FİLTRE!$H$5="İMHA"),1,0)</f>
        <v>1</v>
      </c>
      <c r="I2851" s="99"/>
      <c r="J2851" s="100"/>
      <c r="K2851" s="100"/>
      <c r="L2851" s="101"/>
      <c r="M2851" s="102"/>
      <c r="N2851" s="101"/>
      <c r="O2851" s="99"/>
      <c r="P2851" s="103"/>
      <c r="Q2851" s="104"/>
      <c r="R2851" s="50"/>
      <c r="S2851" s="105"/>
      <c r="T2851" s="106"/>
      <c r="U2851" s="107"/>
      <c r="V2851" s="108"/>
      <c r="W2851" s="107"/>
      <c r="X2851" s="107"/>
      <c r="AA2851" s="107"/>
      <c r="AB2851" s="110"/>
      <c r="AC2851" s="110"/>
      <c r="AE2851" s="105"/>
      <c r="AF2851" s="105"/>
      <c r="AR2851" s="112"/>
    </row>
    <row r="2852" spans="2:44" x14ac:dyDescent="0.25">
      <c r="B2852" s="1" t="str">
        <f>IF(I2852="","",
(IF(N2852=FİLTRE!$H$6,2,0)+IF(FİLTRE!$H$6="TOPLAM",2,0))
)</f>
        <v/>
      </c>
      <c r="C2852">
        <f>IF(FİLTRE!$M$5="",9,(IF(U2852&gt;=FİLTRE!$M$5,1,0)))</f>
        <v>1</v>
      </c>
      <c r="D2852" s="1">
        <f>IF(FİLTRE!$M$6="",9,(IF('SKT LİSTESİ'!P2852&lt;=FİLTRE!$M$6,1,0)))</f>
        <v>1</v>
      </c>
      <c r="E2852" s="25" t="str">
        <f>IF(I2852="","",(COUNTIFS($L$4:L2852,L2852)))</f>
        <v/>
      </c>
      <c r="F2852" s="13">
        <f>IF(OR(B2852&lt;&gt;2,C2852&lt;&gt;1,D2852&lt;&gt;1,H2852&lt;&gt;1),0,
COUNTIFS($B$4:B2852,2,$C$4:C2852,1,$D$4:D2852,1,$H$4:H2852,1))</f>
        <v>0</v>
      </c>
      <c r="G2852" s="26" t="str">
        <f>IF(I2852="","",(COUNTIF($E$4:E2852,E2852)))</f>
        <v/>
      </c>
      <c r="H2852" s="1">
        <f>IF(AND(J2852="SAYIM",FİLTRE!$H$5="RAFTA",U2852&lt;&gt;0),1,0)+
IF(AND(J2852="İADE DEPO",FİLTRE!$H$5="İADE DEPO"),1,0)+
IF(FİLTRE!$H$5="TÜMÜ",1,0)+
IF(AND(J2852="FİRMA İADE",FİLTRE!$H$5="FİRMA İADE"),1,0)+
IF(AND(J2852="İMHA",FİLTRE!$H$5="İMHA"),1,0)</f>
        <v>1</v>
      </c>
      <c r="I2852" s="99"/>
      <c r="J2852" s="100"/>
      <c r="K2852" s="100"/>
      <c r="L2852" s="101"/>
      <c r="M2852" s="102"/>
      <c r="N2852" s="101"/>
      <c r="O2852" s="99"/>
      <c r="P2852" s="103"/>
      <c r="Q2852" s="104"/>
      <c r="R2852" s="50"/>
      <c r="S2852" s="105"/>
      <c r="T2852" s="106"/>
      <c r="U2852" s="107"/>
      <c r="V2852" s="108"/>
      <c r="W2852" s="107"/>
      <c r="X2852" s="107"/>
      <c r="AA2852" s="107"/>
      <c r="AB2852" s="110"/>
      <c r="AC2852" s="110"/>
      <c r="AE2852" s="105"/>
      <c r="AF2852" s="105"/>
      <c r="AR2852" s="112"/>
    </row>
    <row r="2853" spans="2:44" x14ac:dyDescent="0.25">
      <c r="B2853" s="1" t="str">
        <f>IF(I2853="","",
(IF(N2853=FİLTRE!$H$6,2,0)+IF(FİLTRE!$H$6="TOPLAM",2,0))
)</f>
        <v/>
      </c>
      <c r="C2853">
        <f>IF(FİLTRE!$M$5="",9,(IF(U2853&gt;=FİLTRE!$M$5,1,0)))</f>
        <v>1</v>
      </c>
      <c r="D2853" s="1">
        <f>IF(FİLTRE!$M$6="",9,(IF('SKT LİSTESİ'!P2853&lt;=FİLTRE!$M$6,1,0)))</f>
        <v>1</v>
      </c>
      <c r="E2853" s="25" t="str">
        <f>IF(I2853="","",(COUNTIFS($L$4:L2853,L2853)))</f>
        <v/>
      </c>
      <c r="F2853" s="13">
        <f>IF(OR(B2853&lt;&gt;2,C2853&lt;&gt;1,D2853&lt;&gt;1,H2853&lt;&gt;1),0,
COUNTIFS($B$4:B2853,2,$C$4:C2853,1,$D$4:D2853,1,$H$4:H2853,1))</f>
        <v>0</v>
      </c>
      <c r="G2853" s="26" t="str">
        <f>IF(I2853="","",(COUNTIF($E$4:E2853,E2853)))</f>
        <v/>
      </c>
      <c r="H2853" s="1">
        <f>IF(AND(J2853="SAYIM",FİLTRE!$H$5="RAFTA",U2853&lt;&gt;0),1,0)+
IF(AND(J2853="İADE DEPO",FİLTRE!$H$5="İADE DEPO"),1,0)+
IF(FİLTRE!$H$5="TÜMÜ",1,0)+
IF(AND(J2853="FİRMA İADE",FİLTRE!$H$5="FİRMA İADE"),1,0)+
IF(AND(J2853="İMHA",FİLTRE!$H$5="İMHA"),1,0)</f>
        <v>1</v>
      </c>
      <c r="I2853" s="99"/>
      <c r="J2853" s="100"/>
      <c r="K2853" s="100"/>
      <c r="L2853" s="101"/>
      <c r="M2853" s="102"/>
      <c r="N2853" s="101"/>
      <c r="O2853" s="99"/>
      <c r="P2853" s="103"/>
      <c r="Q2853" s="104"/>
      <c r="R2853" s="50"/>
      <c r="S2853" s="105"/>
      <c r="T2853" s="106"/>
      <c r="U2853" s="107"/>
      <c r="V2853" s="108"/>
      <c r="W2853" s="107"/>
      <c r="X2853" s="107"/>
      <c r="AA2853" s="107"/>
      <c r="AB2853" s="110"/>
      <c r="AC2853" s="110"/>
      <c r="AE2853" s="105"/>
      <c r="AF2853" s="105"/>
      <c r="AR2853" s="112"/>
    </row>
    <row r="2854" spans="2:44" x14ac:dyDescent="0.25">
      <c r="B2854" s="1" t="str">
        <f>IF(I2854="","",
(IF(N2854=FİLTRE!$H$6,2,0)+IF(FİLTRE!$H$6="TOPLAM",2,0))
)</f>
        <v/>
      </c>
      <c r="C2854">
        <f>IF(FİLTRE!$M$5="",9,(IF(U2854&gt;=FİLTRE!$M$5,1,0)))</f>
        <v>1</v>
      </c>
      <c r="D2854" s="1">
        <f>IF(FİLTRE!$M$6="",9,(IF('SKT LİSTESİ'!P2854&lt;=FİLTRE!$M$6,1,0)))</f>
        <v>1</v>
      </c>
      <c r="E2854" s="25" t="str">
        <f>IF(I2854="","",(COUNTIFS($L$4:L2854,L2854)))</f>
        <v/>
      </c>
      <c r="F2854" s="13">
        <f>IF(OR(B2854&lt;&gt;2,C2854&lt;&gt;1,D2854&lt;&gt;1,H2854&lt;&gt;1),0,
COUNTIFS($B$4:B2854,2,$C$4:C2854,1,$D$4:D2854,1,$H$4:H2854,1))</f>
        <v>0</v>
      </c>
      <c r="G2854" s="26" t="str">
        <f>IF(I2854="","",(COUNTIF($E$4:E2854,E2854)))</f>
        <v/>
      </c>
      <c r="H2854" s="1">
        <f>IF(AND(J2854="SAYIM",FİLTRE!$H$5="RAFTA",U2854&lt;&gt;0),1,0)+
IF(AND(J2854="İADE DEPO",FİLTRE!$H$5="İADE DEPO"),1,0)+
IF(FİLTRE!$H$5="TÜMÜ",1,0)+
IF(AND(J2854="FİRMA İADE",FİLTRE!$H$5="FİRMA İADE"),1,0)+
IF(AND(J2854="İMHA",FİLTRE!$H$5="İMHA"),1,0)</f>
        <v>1</v>
      </c>
      <c r="I2854" s="99"/>
      <c r="J2854" s="100"/>
      <c r="K2854" s="100"/>
      <c r="L2854" s="101"/>
      <c r="M2854" s="102"/>
      <c r="N2854" s="101"/>
      <c r="O2854" s="99"/>
      <c r="P2854" s="103"/>
      <c r="Q2854" s="104"/>
      <c r="R2854" s="50"/>
      <c r="S2854" s="105"/>
      <c r="T2854" s="106"/>
      <c r="U2854" s="107"/>
      <c r="V2854" s="108"/>
      <c r="W2854" s="107"/>
      <c r="X2854" s="107"/>
      <c r="AA2854" s="107"/>
      <c r="AB2854" s="110"/>
      <c r="AC2854" s="110"/>
      <c r="AE2854" s="105"/>
      <c r="AF2854" s="105"/>
      <c r="AR2854" s="112"/>
    </row>
    <row r="2855" spans="2:44" x14ac:dyDescent="0.25">
      <c r="B2855" s="1" t="str">
        <f>IF(I2855="","",
(IF(N2855=FİLTRE!$H$6,2,0)+IF(FİLTRE!$H$6="TOPLAM",2,0))
)</f>
        <v/>
      </c>
      <c r="C2855">
        <f>IF(FİLTRE!$M$5="",9,(IF(U2855&gt;=FİLTRE!$M$5,1,0)))</f>
        <v>1</v>
      </c>
      <c r="D2855" s="1">
        <f>IF(FİLTRE!$M$6="",9,(IF('SKT LİSTESİ'!P2855&lt;=FİLTRE!$M$6,1,0)))</f>
        <v>1</v>
      </c>
      <c r="E2855" s="25" t="str">
        <f>IF(I2855="","",(COUNTIFS($L$4:L2855,L2855)))</f>
        <v/>
      </c>
      <c r="F2855" s="13">
        <f>IF(OR(B2855&lt;&gt;2,C2855&lt;&gt;1,D2855&lt;&gt;1,H2855&lt;&gt;1),0,
COUNTIFS($B$4:B2855,2,$C$4:C2855,1,$D$4:D2855,1,$H$4:H2855,1))</f>
        <v>0</v>
      </c>
      <c r="G2855" s="26" t="str">
        <f>IF(I2855="","",(COUNTIF($E$4:E2855,E2855)))</f>
        <v/>
      </c>
      <c r="H2855" s="1">
        <f>IF(AND(J2855="SAYIM",FİLTRE!$H$5="RAFTA",U2855&lt;&gt;0),1,0)+
IF(AND(J2855="İADE DEPO",FİLTRE!$H$5="İADE DEPO"),1,0)+
IF(FİLTRE!$H$5="TÜMÜ",1,0)+
IF(AND(J2855="FİRMA İADE",FİLTRE!$H$5="FİRMA İADE"),1,0)+
IF(AND(J2855="İMHA",FİLTRE!$H$5="İMHA"),1,0)</f>
        <v>1</v>
      </c>
      <c r="I2855" s="99"/>
      <c r="J2855" s="100"/>
      <c r="K2855" s="100"/>
      <c r="L2855" s="101"/>
      <c r="M2855" s="102"/>
      <c r="N2855" s="101"/>
      <c r="O2855" s="99"/>
      <c r="P2855" s="103"/>
      <c r="Q2855" s="104"/>
      <c r="R2855" s="50"/>
      <c r="S2855" s="105"/>
      <c r="T2855" s="106"/>
      <c r="U2855" s="107"/>
      <c r="V2855" s="108"/>
      <c r="W2855" s="107"/>
      <c r="X2855" s="107"/>
      <c r="AA2855" s="107"/>
      <c r="AB2855" s="110"/>
      <c r="AC2855" s="110"/>
      <c r="AE2855" s="105"/>
      <c r="AF2855" s="105"/>
      <c r="AR2855" s="112"/>
    </row>
    <row r="2856" spans="2:44" x14ac:dyDescent="0.25">
      <c r="B2856" s="1" t="str">
        <f>IF(I2856="","",
(IF(N2856=FİLTRE!$H$6,2,0)+IF(FİLTRE!$H$6="TOPLAM",2,0))
)</f>
        <v/>
      </c>
      <c r="C2856">
        <f>IF(FİLTRE!$M$5="",9,(IF(U2856&gt;=FİLTRE!$M$5,1,0)))</f>
        <v>1</v>
      </c>
      <c r="D2856" s="1">
        <f>IF(FİLTRE!$M$6="",9,(IF('SKT LİSTESİ'!P2856&lt;=FİLTRE!$M$6,1,0)))</f>
        <v>1</v>
      </c>
      <c r="E2856" s="25" t="str">
        <f>IF(I2856="","",(COUNTIFS($L$4:L2856,L2856)))</f>
        <v/>
      </c>
      <c r="F2856" s="13">
        <f>IF(OR(B2856&lt;&gt;2,C2856&lt;&gt;1,D2856&lt;&gt;1,H2856&lt;&gt;1),0,
COUNTIFS($B$4:B2856,2,$C$4:C2856,1,$D$4:D2856,1,$H$4:H2856,1))</f>
        <v>0</v>
      </c>
      <c r="G2856" s="26" t="str">
        <f>IF(I2856="","",(COUNTIF($E$4:E2856,E2856)))</f>
        <v/>
      </c>
      <c r="H2856" s="1">
        <f>IF(AND(J2856="SAYIM",FİLTRE!$H$5="RAFTA",U2856&lt;&gt;0),1,0)+
IF(AND(J2856="İADE DEPO",FİLTRE!$H$5="İADE DEPO"),1,0)+
IF(FİLTRE!$H$5="TÜMÜ",1,0)+
IF(AND(J2856="FİRMA İADE",FİLTRE!$H$5="FİRMA İADE"),1,0)+
IF(AND(J2856="İMHA",FİLTRE!$H$5="İMHA"),1,0)</f>
        <v>1</v>
      </c>
      <c r="I2856" s="99"/>
      <c r="J2856" s="100"/>
      <c r="K2856" s="100"/>
      <c r="L2856" s="101"/>
      <c r="M2856" s="102"/>
      <c r="N2856" s="101"/>
      <c r="O2856" s="99"/>
      <c r="P2856" s="103"/>
      <c r="Q2856" s="104"/>
      <c r="R2856" s="50"/>
      <c r="S2856" s="105"/>
      <c r="T2856" s="106"/>
      <c r="U2856" s="107"/>
      <c r="V2856" s="108"/>
      <c r="W2856" s="107"/>
      <c r="X2856" s="107"/>
      <c r="AA2856" s="107"/>
      <c r="AB2856" s="110"/>
      <c r="AC2856" s="110"/>
      <c r="AE2856" s="105"/>
      <c r="AF2856" s="105"/>
      <c r="AR2856" s="112"/>
    </row>
    <row r="2857" spans="2:44" x14ac:dyDescent="0.25">
      <c r="B2857" s="1" t="str">
        <f>IF(I2857="","",
(IF(N2857=FİLTRE!$H$6,2,0)+IF(FİLTRE!$H$6="TOPLAM",2,0))
)</f>
        <v/>
      </c>
      <c r="C2857">
        <f>IF(FİLTRE!$M$5="",9,(IF(U2857&gt;=FİLTRE!$M$5,1,0)))</f>
        <v>1</v>
      </c>
      <c r="D2857" s="1">
        <f>IF(FİLTRE!$M$6="",9,(IF('SKT LİSTESİ'!P2857&lt;=FİLTRE!$M$6,1,0)))</f>
        <v>1</v>
      </c>
      <c r="E2857" s="25" t="str">
        <f>IF(I2857="","",(COUNTIFS($L$4:L2857,L2857)))</f>
        <v/>
      </c>
      <c r="F2857" s="13">
        <f>IF(OR(B2857&lt;&gt;2,C2857&lt;&gt;1,D2857&lt;&gt;1,H2857&lt;&gt;1),0,
COUNTIFS($B$4:B2857,2,$C$4:C2857,1,$D$4:D2857,1,$H$4:H2857,1))</f>
        <v>0</v>
      </c>
      <c r="G2857" s="26" t="str">
        <f>IF(I2857="","",(COUNTIF($E$4:E2857,E2857)))</f>
        <v/>
      </c>
      <c r="H2857" s="1">
        <f>IF(AND(J2857="SAYIM",FİLTRE!$H$5="RAFTA",U2857&lt;&gt;0),1,0)+
IF(AND(J2857="İADE DEPO",FİLTRE!$H$5="İADE DEPO"),1,0)+
IF(FİLTRE!$H$5="TÜMÜ",1,0)+
IF(AND(J2857="FİRMA İADE",FİLTRE!$H$5="FİRMA İADE"),1,0)+
IF(AND(J2857="İMHA",FİLTRE!$H$5="İMHA"),1,0)</f>
        <v>1</v>
      </c>
      <c r="I2857" s="99"/>
      <c r="J2857" s="100"/>
      <c r="K2857" s="100"/>
      <c r="L2857" s="101"/>
      <c r="M2857" s="102"/>
      <c r="N2857" s="101"/>
      <c r="O2857" s="99"/>
      <c r="P2857" s="103"/>
      <c r="Q2857" s="104"/>
      <c r="R2857" s="50"/>
      <c r="S2857" s="105"/>
      <c r="T2857" s="106"/>
      <c r="U2857" s="107"/>
      <c r="V2857" s="108"/>
      <c r="W2857" s="107"/>
      <c r="X2857" s="107"/>
      <c r="AA2857" s="107"/>
      <c r="AB2857" s="110"/>
      <c r="AC2857" s="110"/>
      <c r="AE2857" s="105"/>
      <c r="AF2857" s="105"/>
      <c r="AR2857" s="112"/>
    </row>
    <row r="2858" spans="2:44" x14ac:dyDescent="0.25">
      <c r="B2858" s="1" t="str">
        <f>IF(I2858="","",
(IF(N2858=FİLTRE!$H$6,2,0)+IF(FİLTRE!$H$6="TOPLAM",2,0))
)</f>
        <v/>
      </c>
      <c r="C2858">
        <f>IF(FİLTRE!$M$5="",9,(IF(U2858&gt;=FİLTRE!$M$5,1,0)))</f>
        <v>1</v>
      </c>
      <c r="D2858" s="1">
        <f>IF(FİLTRE!$M$6="",9,(IF('SKT LİSTESİ'!P2858&lt;=FİLTRE!$M$6,1,0)))</f>
        <v>1</v>
      </c>
      <c r="E2858" s="25" t="str">
        <f>IF(I2858="","",(COUNTIFS($L$4:L2858,L2858)))</f>
        <v/>
      </c>
      <c r="F2858" s="13">
        <f>IF(OR(B2858&lt;&gt;2,C2858&lt;&gt;1,D2858&lt;&gt;1,H2858&lt;&gt;1),0,
COUNTIFS($B$4:B2858,2,$C$4:C2858,1,$D$4:D2858,1,$H$4:H2858,1))</f>
        <v>0</v>
      </c>
      <c r="G2858" s="26" t="str">
        <f>IF(I2858="","",(COUNTIF($E$4:E2858,E2858)))</f>
        <v/>
      </c>
      <c r="H2858" s="1">
        <f>IF(AND(J2858="SAYIM",FİLTRE!$H$5="RAFTA",U2858&lt;&gt;0),1,0)+
IF(AND(J2858="İADE DEPO",FİLTRE!$H$5="İADE DEPO"),1,0)+
IF(FİLTRE!$H$5="TÜMÜ",1,0)+
IF(AND(J2858="FİRMA İADE",FİLTRE!$H$5="FİRMA İADE"),1,0)+
IF(AND(J2858="İMHA",FİLTRE!$H$5="İMHA"),1,0)</f>
        <v>1</v>
      </c>
      <c r="I2858" s="99"/>
      <c r="J2858" s="100"/>
      <c r="K2858" s="100"/>
      <c r="L2858" s="101"/>
      <c r="M2858" s="102"/>
      <c r="N2858" s="101"/>
      <c r="O2858" s="99"/>
      <c r="P2858" s="103"/>
      <c r="Q2858" s="104"/>
      <c r="R2858" s="50"/>
      <c r="S2858" s="105"/>
      <c r="T2858" s="106"/>
      <c r="U2858" s="107"/>
      <c r="V2858" s="108"/>
      <c r="W2858" s="107"/>
      <c r="X2858" s="107"/>
      <c r="AA2858" s="107"/>
      <c r="AB2858" s="110"/>
      <c r="AC2858" s="110"/>
      <c r="AE2858" s="105"/>
      <c r="AF2858" s="105"/>
      <c r="AR2858" s="112"/>
    </row>
    <row r="2859" spans="2:44" x14ac:dyDescent="0.25">
      <c r="B2859" s="1" t="str">
        <f>IF(I2859="","",
(IF(N2859=FİLTRE!$H$6,2,0)+IF(FİLTRE!$H$6="TOPLAM",2,0))
)</f>
        <v/>
      </c>
      <c r="C2859">
        <f>IF(FİLTRE!$M$5="",9,(IF(U2859&gt;=FİLTRE!$M$5,1,0)))</f>
        <v>1</v>
      </c>
      <c r="D2859" s="1">
        <f>IF(FİLTRE!$M$6="",9,(IF('SKT LİSTESİ'!P2859&lt;=FİLTRE!$M$6,1,0)))</f>
        <v>1</v>
      </c>
      <c r="E2859" s="25" t="str">
        <f>IF(I2859="","",(COUNTIFS($L$4:L2859,L2859)))</f>
        <v/>
      </c>
      <c r="F2859" s="13">
        <f>IF(OR(B2859&lt;&gt;2,C2859&lt;&gt;1,D2859&lt;&gt;1,H2859&lt;&gt;1),0,
COUNTIFS($B$4:B2859,2,$C$4:C2859,1,$D$4:D2859,1,$H$4:H2859,1))</f>
        <v>0</v>
      </c>
      <c r="G2859" s="26" t="str">
        <f>IF(I2859="","",(COUNTIF($E$4:E2859,E2859)))</f>
        <v/>
      </c>
      <c r="H2859" s="1">
        <f>IF(AND(J2859="SAYIM",FİLTRE!$H$5="RAFTA",U2859&lt;&gt;0),1,0)+
IF(AND(J2859="İADE DEPO",FİLTRE!$H$5="İADE DEPO"),1,0)+
IF(FİLTRE!$H$5="TÜMÜ",1,0)+
IF(AND(J2859="FİRMA İADE",FİLTRE!$H$5="FİRMA İADE"),1,0)+
IF(AND(J2859="İMHA",FİLTRE!$H$5="İMHA"),1,0)</f>
        <v>1</v>
      </c>
      <c r="I2859" s="99"/>
      <c r="J2859" s="100"/>
      <c r="K2859" s="100"/>
      <c r="L2859" s="101"/>
      <c r="M2859" s="102"/>
      <c r="N2859" s="101"/>
      <c r="O2859" s="99"/>
      <c r="P2859" s="103"/>
      <c r="Q2859" s="104"/>
      <c r="R2859" s="50"/>
      <c r="S2859" s="105"/>
      <c r="T2859" s="106"/>
      <c r="U2859" s="107"/>
      <c r="V2859" s="108"/>
      <c r="W2859" s="107"/>
      <c r="X2859" s="107"/>
      <c r="AA2859" s="107"/>
      <c r="AB2859" s="110"/>
      <c r="AC2859" s="110"/>
      <c r="AE2859" s="105"/>
      <c r="AF2859" s="105"/>
      <c r="AR2859" s="112"/>
    </row>
    <row r="2860" spans="2:44" x14ac:dyDescent="0.25">
      <c r="B2860" s="1" t="str">
        <f>IF(I2860="","",
(IF(N2860=FİLTRE!$H$6,2,0)+IF(FİLTRE!$H$6="TOPLAM",2,0))
)</f>
        <v/>
      </c>
      <c r="C2860">
        <f>IF(FİLTRE!$M$5="",9,(IF(U2860&gt;=FİLTRE!$M$5,1,0)))</f>
        <v>1</v>
      </c>
      <c r="D2860" s="1">
        <f>IF(FİLTRE!$M$6="",9,(IF('SKT LİSTESİ'!P2860&lt;=FİLTRE!$M$6,1,0)))</f>
        <v>1</v>
      </c>
      <c r="E2860" s="25" t="str">
        <f>IF(I2860="","",(COUNTIFS($L$4:L2860,L2860)))</f>
        <v/>
      </c>
      <c r="F2860" s="13">
        <f>IF(OR(B2860&lt;&gt;2,C2860&lt;&gt;1,D2860&lt;&gt;1,H2860&lt;&gt;1),0,
COUNTIFS($B$4:B2860,2,$C$4:C2860,1,$D$4:D2860,1,$H$4:H2860,1))</f>
        <v>0</v>
      </c>
      <c r="G2860" s="26" t="str">
        <f>IF(I2860="","",(COUNTIF($E$4:E2860,E2860)))</f>
        <v/>
      </c>
      <c r="H2860" s="1">
        <f>IF(AND(J2860="SAYIM",FİLTRE!$H$5="RAFTA",U2860&lt;&gt;0),1,0)+
IF(AND(J2860="İADE DEPO",FİLTRE!$H$5="İADE DEPO"),1,0)+
IF(FİLTRE!$H$5="TÜMÜ",1,0)+
IF(AND(J2860="FİRMA İADE",FİLTRE!$H$5="FİRMA İADE"),1,0)+
IF(AND(J2860="İMHA",FİLTRE!$H$5="İMHA"),1,0)</f>
        <v>1</v>
      </c>
      <c r="I2860" s="99"/>
      <c r="J2860" s="100"/>
      <c r="K2860" s="100"/>
      <c r="L2860" s="101"/>
      <c r="M2860" s="102"/>
      <c r="N2860" s="101"/>
      <c r="O2860" s="99"/>
      <c r="P2860" s="103"/>
      <c r="Q2860" s="104"/>
      <c r="R2860" s="50"/>
      <c r="S2860" s="105"/>
      <c r="T2860" s="106"/>
      <c r="U2860" s="107"/>
      <c r="V2860" s="108"/>
      <c r="W2860" s="107"/>
      <c r="X2860" s="107"/>
      <c r="AA2860" s="107"/>
      <c r="AB2860" s="110"/>
      <c r="AC2860" s="110"/>
      <c r="AE2860" s="105"/>
      <c r="AF2860" s="105"/>
      <c r="AR2860" s="112"/>
    </row>
    <row r="2861" spans="2:44" x14ac:dyDescent="0.25">
      <c r="B2861" s="1" t="str">
        <f>IF(I2861="","",
(IF(N2861=FİLTRE!$H$6,2,0)+IF(FİLTRE!$H$6="TOPLAM",2,0))
)</f>
        <v/>
      </c>
      <c r="C2861">
        <f>IF(FİLTRE!$M$5="",9,(IF(U2861&gt;=FİLTRE!$M$5,1,0)))</f>
        <v>1</v>
      </c>
      <c r="D2861" s="1">
        <f>IF(FİLTRE!$M$6="",9,(IF('SKT LİSTESİ'!P2861&lt;=FİLTRE!$M$6,1,0)))</f>
        <v>1</v>
      </c>
      <c r="E2861" s="25" t="str">
        <f>IF(I2861="","",(COUNTIFS($L$4:L2861,L2861)))</f>
        <v/>
      </c>
      <c r="F2861" s="13">
        <f>IF(OR(B2861&lt;&gt;2,C2861&lt;&gt;1,D2861&lt;&gt;1,H2861&lt;&gt;1),0,
COUNTIFS($B$4:B2861,2,$C$4:C2861,1,$D$4:D2861,1,$H$4:H2861,1))</f>
        <v>0</v>
      </c>
      <c r="G2861" s="26" t="str">
        <f>IF(I2861="","",(COUNTIF($E$4:E2861,E2861)))</f>
        <v/>
      </c>
      <c r="H2861" s="1">
        <f>IF(AND(J2861="SAYIM",FİLTRE!$H$5="RAFTA",U2861&lt;&gt;0),1,0)+
IF(AND(J2861="İADE DEPO",FİLTRE!$H$5="İADE DEPO"),1,0)+
IF(FİLTRE!$H$5="TÜMÜ",1,0)+
IF(AND(J2861="FİRMA İADE",FİLTRE!$H$5="FİRMA İADE"),1,0)+
IF(AND(J2861="İMHA",FİLTRE!$H$5="İMHA"),1,0)</f>
        <v>1</v>
      </c>
      <c r="I2861" s="99"/>
      <c r="J2861" s="100"/>
      <c r="K2861" s="100"/>
      <c r="L2861" s="101"/>
      <c r="M2861" s="102"/>
      <c r="N2861" s="101"/>
      <c r="O2861" s="99"/>
      <c r="P2861" s="103"/>
      <c r="Q2861" s="104"/>
      <c r="R2861" s="50"/>
      <c r="S2861" s="105"/>
      <c r="T2861" s="106"/>
      <c r="U2861" s="107"/>
      <c r="V2861" s="108"/>
      <c r="W2861" s="107"/>
      <c r="X2861" s="107"/>
      <c r="AA2861" s="107"/>
      <c r="AB2861" s="110"/>
      <c r="AC2861" s="110"/>
      <c r="AE2861" s="105"/>
      <c r="AF2861" s="105"/>
      <c r="AR2861" s="112"/>
    </row>
    <row r="2862" spans="2:44" x14ac:dyDescent="0.25">
      <c r="B2862" s="1" t="str">
        <f>IF(I2862="","",
(IF(N2862=FİLTRE!$H$6,2,0)+IF(FİLTRE!$H$6="TOPLAM",2,0))
)</f>
        <v/>
      </c>
      <c r="C2862">
        <f>IF(FİLTRE!$M$5="",9,(IF(U2862&gt;=FİLTRE!$M$5,1,0)))</f>
        <v>1</v>
      </c>
      <c r="D2862" s="1">
        <f>IF(FİLTRE!$M$6="",9,(IF('SKT LİSTESİ'!P2862&lt;=FİLTRE!$M$6,1,0)))</f>
        <v>1</v>
      </c>
      <c r="E2862" s="25" t="str">
        <f>IF(I2862="","",(COUNTIFS($L$4:L2862,L2862)))</f>
        <v/>
      </c>
      <c r="F2862" s="13">
        <f>IF(OR(B2862&lt;&gt;2,C2862&lt;&gt;1,D2862&lt;&gt;1,H2862&lt;&gt;1),0,
COUNTIFS($B$4:B2862,2,$C$4:C2862,1,$D$4:D2862,1,$H$4:H2862,1))</f>
        <v>0</v>
      </c>
      <c r="G2862" s="26" t="str">
        <f>IF(I2862="","",(COUNTIF($E$4:E2862,E2862)))</f>
        <v/>
      </c>
      <c r="H2862" s="1">
        <f>IF(AND(J2862="SAYIM",FİLTRE!$H$5="RAFTA",U2862&lt;&gt;0),1,0)+
IF(AND(J2862="İADE DEPO",FİLTRE!$H$5="İADE DEPO"),1,0)+
IF(FİLTRE!$H$5="TÜMÜ",1,0)+
IF(AND(J2862="FİRMA İADE",FİLTRE!$H$5="FİRMA İADE"),1,0)+
IF(AND(J2862="İMHA",FİLTRE!$H$5="İMHA"),1,0)</f>
        <v>1</v>
      </c>
      <c r="I2862" s="99"/>
      <c r="J2862" s="100"/>
      <c r="K2862" s="100"/>
      <c r="L2862" s="101"/>
      <c r="M2862" s="102"/>
      <c r="N2862" s="101"/>
      <c r="O2862" s="99"/>
      <c r="P2862" s="103"/>
      <c r="Q2862" s="104"/>
      <c r="R2862" s="50"/>
      <c r="S2862" s="105"/>
      <c r="T2862" s="106"/>
      <c r="U2862" s="107"/>
      <c r="V2862" s="108"/>
      <c r="W2862" s="107"/>
      <c r="X2862" s="107"/>
      <c r="AA2862" s="107"/>
      <c r="AB2862" s="110"/>
      <c r="AC2862" s="110"/>
      <c r="AE2862" s="105"/>
      <c r="AF2862" s="105"/>
      <c r="AR2862" s="112"/>
    </row>
    <row r="2863" spans="2:44" x14ac:dyDescent="0.25">
      <c r="B2863" s="1" t="str">
        <f>IF(I2863="","",
(IF(N2863=FİLTRE!$H$6,2,0)+IF(FİLTRE!$H$6="TOPLAM",2,0))
)</f>
        <v/>
      </c>
      <c r="C2863">
        <f>IF(FİLTRE!$M$5="",9,(IF(U2863&gt;=FİLTRE!$M$5,1,0)))</f>
        <v>1</v>
      </c>
      <c r="D2863" s="1">
        <f>IF(FİLTRE!$M$6="",9,(IF('SKT LİSTESİ'!P2863&lt;=FİLTRE!$M$6,1,0)))</f>
        <v>1</v>
      </c>
      <c r="E2863" s="25" t="str">
        <f>IF(I2863="","",(COUNTIFS($L$4:L2863,L2863)))</f>
        <v/>
      </c>
      <c r="F2863" s="13">
        <f>IF(OR(B2863&lt;&gt;2,C2863&lt;&gt;1,D2863&lt;&gt;1,H2863&lt;&gt;1),0,
COUNTIFS($B$4:B2863,2,$C$4:C2863,1,$D$4:D2863,1,$H$4:H2863,1))</f>
        <v>0</v>
      </c>
      <c r="G2863" s="26" t="str">
        <f>IF(I2863="","",(COUNTIF($E$4:E2863,E2863)))</f>
        <v/>
      </c>
      <c r="H2863" s="1">
        <f>IF(AND(J2863="SAYIM",FİLTRE!$H$5="RAFTA",U2863&lt;&gt;0),1,0)+
IF(AND(J2863="İADE DEPO",FİLTRE!$H$5="İADE DEPO"),1,0)+
IF(FİLTRE!$H$5="TÜMÜ",1,0)+
IF(AND(J2863="FİRMA İADE",FİLTRE!$H$5="FİRMA İADE"),1,0)+
IF(AND(J2863="İMHA",FİLTRE!$H$5="İMHA"),1,0)</f>
        <v>1</v>
      </c>
      <c r="I2863" s="99"/>
      <c r="J2863" s="100"/>
      <c r="K2863" s="100"/>
      <c r="L2863" s="101"/>
      <c r="M2863" s="102"/>
      <c r="N2863" s="101"/>
      <c r="O2863" s="99"/>
      <c r="P2863" s="103"/>
      <c r="Q2863" s="104"/>
      <c r="R2863" s="50"/>
      <c r="S2863" s="105"/>
      <c r="T2863" s="106"/>
      <c r="U2863" s="107"/>
      <c r="V2863" s="108"/>
      <c r="W2863" s="107"/>
      <c r="X2863" s="107"/>
      <c r="AA2863" s="107"/>
      <c r="AB2863" s="110"/>
      <c r="AC2863" s="110"/>
      <c r="AE2863" s="105"/>
      <c r="AF2863" s="105"/>
      <c r="AR2863" s="112"/>
    </row>
    <row r="2864" spans="2:44" x14ac:dyDescent="0.25">
      <c r="B2864" s="1" t="str">
        <f>IF(I2864="","",
(IF(N2864=FİLTRE!$H$6,2,0)+IF(FİLTRE!$H$6="TOPLAM",2,0))
)</f>
        <v/>
      </c>
      <c r="C2864">
        <f>IF(FİLTRE!$M$5="",9,(IF(U2864&gt;=FİLTRE!$M$5,1,0)))</f>
        <v>1</v>
      </c>
      <c r="D2864" s="1">
        <f>IF(FİLTRE!$M$6="",9,(IF('SKT LİSTESİ'!P2864&lt;=FİLTRE!$M$6,1,0)))</f>
        <v>1</v>
      </c>
      <c r="E2864" s="25" t="str">
        <f>IF(I2864="","",(COUNTIFS($L$4:L2864,L2864)))</f>
        <v/>
      </c>
      <c r="F2864" s="13">
        <f>IF(OR(B2864&lt;&gt;2,C2864&lt;&gt;1,D2864&lt;&gt;1,H2864&lt;&gt;1),0,
COUNTIFS($B$4:B2864,2,$C$4:C2864,1,$D$4:D2864,1,$H$4:H2864,1))</f>
        <v>0</v>
      </c>
      <c r="G2864" s="26" t="str">
        <f>IF(I2864="","",(COUNTIF($E$4:E2864,E2864)))</f>
        <v/>
      </c>
      <c r="H2864" s="1">
        <f>IF(AND(J2864="SAYIM",FİLTRE!$H$5="RAFTA",U2864&lt;&gt;0),1,0)+
IF(AND(J2864="İADE DEPO",FİLTRE!$H$5="İADE DEPO"),1,0)+
IF(FİLTRE!$H$5="TÜMÜ",1,0)+
IF(AND(J2864="FİRMA İADE",FİLTRE!$H$5="FİRMA İADE"),1,0)+
IF(AND(J2864="İMHA",FİLTRE!$H$5="İMHA"),1,0)</f>
        <v>1</v>
      </c>
      <c r="I2864" s="99"/>
      <c r="J2864" s="100"/>
      <c r="K2864" s="100"/>
      <c r="L2864" s="101"/>
      <c r="M2864" s="102"/>
      <c r="N2864" s="101"/>
      <c r="O2864" s="99"/>
      <c r="P2864" s="103"/>
      <c r="Q2864" s="104"/>
      <c r="R2864" s="50"/>
      <c r="S2864" s="105"/>
      <c r="T2864" s="106"/>
      <c r="U2864" s="107"/>
      <c r="V2864" s="108"/>
      <c r="W2864" s="107"/>
      <c r="X2864" s="107"/>
      <c r="AA2864" s="107"/>
      <c r="AB2864" s="110"/>
      <c r="AC2864" s="110"/>
      <c r="AE2864" s="105"/>
      <c r="AF2864" s="105"/>
      <c r="AR2864" s="112"/>
    </row>
    <row r="2865" spans="2:44" x14ac:dyDescent="0.25">
      <c r="B2865" s="1" t="str">
        <f>IF(I2865="","",
(IF(N2865=FİLTRE!$H$6,2,0)+IF(FİLTRE!$H$6="TOPLAM",2,0))
)</f>
        <v/>
      </c>
      <c r="C2865">
        <f>IF(FİLTRE!$M$5="",9,(IF(U2865&gt;=FİLTRE!$M$5,1,0)))</f>
        <v>1</v>
      </c>
      <c r="D2865" s="1">
        <f>IF(FİLTRE!$M$6="",9,(IF('SKT LİSTESİ'!P2865&lt;=FİLTRE!$M$6,1,0)))</f>
        <v>1</v>
      </c>
      <c r="E2865" s="25" t="str">
        <f>IF(I2865="","",(COUNTIFS($L$4:L2865,L2865)))</f>
        <v/>
      </c>
      <c r="F2865" s="13">
        <f>IF(OR(B2865&lt;&gt;2,C2865&lt;&gt;1,D2865&lt;&gt;1,H2865&lt;&gt;1),0,
COUNTIFS($B$4:B2865,2,$C$4:C2865,1,$D$4:D2865,1,$H$4:H2865,1))</f>
        <v>0</v>
      </c>
      <c r="G2865" s="26" t="str">
        <f>IF(I2865="","",(COUNTIF($E$4:E2865,E2865)))</f>
        <v/>
      </c>
      <c r="H2865" s="1">
        <f>IF(AND(J2865="SAYIM",FİLTRE!$H$5="RAFTA",U2865&lt;&gt;0),1,0)+
IF(AND(J2865="İADE DEPO",FİLTRE!$H$5="İADE DEPO"),1,0)+
IF(FİLTRE!$H$5="TÜMÜ",1,0)+
IF(AND(J2865="FİRMA İADE",FİLTRE!$H$5="FİRMA İADE"),1,0)+
IF(AND(J2865="İMHA",FİLTRE!$H$5="İMHA"),1,0)</f>
        <v>1</v>
      </c>
      <c r="I2865" s="99"/>
      <c r="J2865" s="100"/>
      <c r="K2865" s="100"/>
      <c r="L2865" s="101"/>
      <c r="M2865" s="102"/>
      <c r="N2865" s="101"/>
      <c r="O2865" s="99"/>
      <c r="P2865" s="103"/>
      <c r="Q2865" s="104"/>
      <c r="R2865" s="50"/>
      <c r="S2865" s="105"/>
      <c r="T2865" s="106"/>
      <c r="U2865" s="107"/>
      <c r="V2865" s="108"/>
      <c r="W2865" s="107"/>
      <c r="X2865" s="107"/>
      <c r="AA2865" s="107"/>
      <c r="AB2865" s="110"/>
      <c r="AC2865" s="110"/>
      <c r="AE2865" s="105"/>
      <c r="AF2865" s="105"/>
      <c r="AR2865" s="112"/>
    </row>
    <row r="2866" spans="2:44" x14ac:dyDescent="0.25">
      <c r="B2866" s="1" t="str">
        <f>IF(I2866="","",
(IF(N2866=FİLTRE!$H$6,2,0)+IF(FİLTRE!$H$6="TOPLAM",2,0))
)</f>
        <v/>
      </c>
      <c r="C2866">
        <f>IF(FİLTRE!$M$5="",9,(IF(U2866&gt;=FİLTRE!$M$5,1,0)))</f>
        <v>1</v>
      </c>
      <c r="D2866" s="1">
        <f>IF(FİLTRE!$M$6="",9,(IF('SKT LİSTESİ'!P2866&lt;=FİLTRE!$M$6,1,0)))</f>
        <v>1</v>
      </c>
      <c r="E2866" s="25" t="str">
        <f>IF(I2866="","",(COUNTIFS($L$4:L2866,L2866)))</f>
        <v/>
      </c>
      <c r="F2866" s="13">
        <f>IF(OR(B2866&lt;&gt;2,C2866&lt;&gt;1,D2866&lt;&gt;1,H2866&lt;&gt;1),0,
COUNTIFS($B$4:B2866,2,$C$4:C2866,1,$D$4:D2866,1,$H$4:H2866,1))</f>
        <v>0</v>
      </c>
      <c r="G2866" s="26" t="str">
        <f>IF(I2866="","",(COUNTIF($E$4:E2866,E2866)))</f>
        <v/>
      </c>
      <c r="H2866" s="1">
        <f>IF(AND(J2866="SAYIM",FİLTRE!$H$5="RAFTA",U2866&lt;&gt;0),1,0)+
IF(AND(J2866="İADE DEPO",FİLTRE!$H$5="İADE DEPO"),1,0)+
IF(FİLTRE!$H$5="TÜMÜ",1,0)+
IF(AND(J2866="FİRMA İADE",FİLTRE!$H$5="FİRMA İADE"),1,0)+
IF(AND(J2866="İMHA",FİLTRE!$H$5="İMHA"),1,0)</f>
        <v>1</v>
      </c>
      <c r="I2866" s="99"/>
      <c r="J2866" s="100"/>
      <c r="K2866" s="100"/>
      <c r="L2866" s="101"/>
      <c r="M2866" s="102"/>
      <c r="N2866" s="101"/>
      <c r="O2866" s="99"/>
      <c r="P2866" s="103"/>
      <c r="Q2866" s="104"/>
      <c r="R2866" s="50"/>
      <c r="S2866" s="105"/>
      <c r="T2866" s="106"/>
      <c r="U2866" s="107"/>
      <c r="V2866" s="108"/>
      <c r="W2866" s="107"/>
      <c r="X2866" s="107"/>
      <c r="AA2866" s="107"/>
      <c r="AB2866" s="110"/>
      <c r="AC2866" s="110"/>
      <c r="AE2866" s="105"/>
      <c r="AF2866" s="105"/>
      <c r="AR2866" s="112"/>
    </row>
    <row r="2867" spans="2:44" x14ac:dyDescent="0.25">
      <c r="B2867" s="1" t="str">
        <f>IF(I2867="","",
(IF(N2867=FİLTRE!$H$6,2,0)+IF(FİLTRE!$H$6="TOPLAM",2,0))
)</f>
        <v/>
      </c>
      <c r="C2867">
        <f>IF(FİLTRE!$M$5="",9,(IF(U2867&gt;=FİLTRE!$M$5,1,0)))</f>
        <v>1</v>
      </c>
      <c r="D2867" s="1">
        <f>IF(FİLTRE!$M$6="",9,(IF('SKT LİSTESİ'!P2867&lt;=FİLTRE!$M$6,1,0)))</f>
        <v>1</v>
      </c>
      <c r="E2867" s="25" t="str">
        <f>IF(I2867="","",(COUNTIFS($L$4:L2867,L2867)))</f>
        <v/>
      </c>
      <c r="F2867" s="13">
        <f>IF(OR(B2867&lt;&gt;2,C2867&lt;&gt;1,D2867&lt;&gt;1,H2867&lt;&gt;1),0,
COUNTIFS($B$4:B2867,2,$C$4:C2867,1,$D$4:D2867,1,$H$4:H2867,1))</f>
        <v>0</v>
      </c>
      <c r="G2867" s="26" t="str">
        <f>IF(I2867="","",(COUNTIF($E$4:E2867,E2867)))</f>
        <v/>
      </c>
      <c r="H2867" s="1">
        <f>IF(AND(J2867="SAYIM",FİLTRE!$H$5="RAFTA",U2867&lt;&gt;0),1,0)+
IF(AND(J2867="İADE DEPO",FİLTRE!$H$5="İADE DEPO"),1,0)+
IF(FİLTRE!$H$5="TÜMÜ",1,0)+
IF(AND(J2867="FİRMA İADE",FİLTRE!$H$5="FİRMA İADE"),1,0)+
IF(AND(J2867="İMHA",FİLTRE!$H$5="İMHA"),1,0)</f>
        <v>1</v>
      </c>
      <c r="I2867" s="99"/>
      <c r="J2867" s="100"/>
      <c r="K2867" s="100"/>
      <c r="L2867" s="101"/>
      <c r="M2867" s="102"/>
      <c r="N2867" s="101"/>
      <c r="O2867" s="99"/>
      <c r="P2867" s="103"/>
      <c r="Q2867" s="104"/>
      <c r="R2867" s="50"/>
      <c r="S2867" s="105"/>
      <c r="T2867" s="106"/>
      <c r="U2867" s="107"/>
      <c r="V2867" s="108"/>
      <c r="W2867" s="107"/>
      <c r="X2867" s="107"/>
      <c r="AA2867" s="107"/>
      <c r="AB2867" s="110"/>
      <c r="AC2867" s="110"/>
      <c r="AE2867" s="105"/>
      <c r="AF2867" s="105"/>
      <c r="AR2867" s="112"/>
    </row>
    <row r="2868" spans="2:44" x14ac:dyDescent="0.25">
      <c r="B2868" s="1" t="str">
        <f>IF(I2868="","",
(IF(N2868=FİLTRE!$H$6,2,0)+IF(FİLTRE!$H$6="TOPLAM",2,0))
)</f>
        <v/>
      </c>
      <c r="C2868">
        <f>IF(FİLTRE!$M$5="",9,(IF(U2868&gt;=FİLTRE!$M$5,1,0)))</f>
        <v>1</v>
      </c>
      <c r="D2868" s="1">
        <f>IF(FİLTRE!$M$6="",9,(IF('SKT LİSTESİ'!P2868&lt;=FİLTRE!$M$6,1,0)))</f>
        <v>1</v>
      </c>
      <c r="E2868" s="25" t="str">
        <f>IF(I2868="","",(COUNTIFS($L$4:L2868,L2868)))</f>
        <v/>
      </c>
      <c r="F2868" s="13">
        <f>IF(OR(B2868&lt;&gt;2,C2868&lt;&gt;1,D2868&lt;&gt;1,H2868&lt;&gt;1),0,
COUNTIFS($B$4:B2868,2,$C$4:C2868,1,$D$4:D2868,1,$H$4:H2868,1))</f>
        <v>0</v>
      </c>
      <c r="G2868" s="26" t="str">
        <f>IF(I2868="","",(COUNTIF($E$4:E2868,E2868)))</f>
        <v/>
      </c>
      <c r="H2868" s="1">
        <f>IF(AND(J2868="SAYIM",FİLTRE!$H$5="RAFTA",U2868&lt;&gt;0),1,0)+
IF(AND(J2868="İADE DEPO",FİLTRE!$H$5="İADE DEPO"),1,0)+
IF(FİLTRE!$H$5="TÜMÜ",1,0)+
IF(AND(J2868="FİRMA İADE",FİLTRE!$H$5="FİRMA İADE"),1,0)+
IF(AND(J2868="İMHA",FİLTRE!$H$5="İMHA"),1,0)</f>
        <v>1</v>
      </c>
      <c r="I2868" s="99"/>
      <c r="J2868" s="100"/>
      <c r="K2868" s="100"/>
      <c r="L2868" s="101"/>
      <c r="M2868" s="102"/>
      <c r="N2868" s="101"/>
      <c r="O2868" s="99"/>
      <c r="P2868" s="103"/>
      <c r="Q2868" s="104"/>
      <c r="R2868" s="50"/>
      <c r="S2868" s="105"/>
      <c r="T2868" s="106"/>
      <c r="U2868" s="107"/>
      <c r="V2868" s="108"/>
      <c r="W2868" s="107"/>
      <c r="X2868" s="107"/>
      <c r="AA2868" s="107"/>
      <c r="AB2868" s="110"/>
      <c r="AC2868" s="110"/>
      <c r="AE2868" s="105"/>
      <c r="AF2868" s="105"/>
      <c r="AR2868" s="112"/>
    </row>
    <row r="2869" spans="2:44" x14ac:dyDescent="0.25">
      <c r="B2869" s="1" t="str">
        <f>IF(I2869="","",
(IF(N2869=FİLTRE!$H$6,2,0)+IF(FİLTRE!$H$6="TOPLAM",2,0))
)</f>
        <v/>
      </c>
      <c r="C2869">
        <f>IF(FİLTRE!$M$5="",9,(IF(U2869&gt;=FİLTRE!$M$5,1,0)))</f>
        <v>1</v>
      </c>
      <c r="D2869" s="1">
        <f>IF(FİLTRE!$M$6="",9,(IF('SKT LİSTESİ'!P2869&lt;=FİLTRE!$M$6,1,0)))</f>
        <v>1</v>
      </c>
      <c r="E2869" s="25" t="str">
        <f>IF(I2869="","",(COUNTIFS($L$4:L2869,L2869)))</f>
        <v/>
      </c>
      <c r="F2869" s="13">
        <f>IF(OR(B2869&lt;&gt;2,C2869&lt;&gt;1,D2869&lt;&gt;1,H2869&lt;&gt;1),0,
COUNTIFS($B$4:B2869,2,$C$4:C2869,1,$D$4:D2869,1,$H$4:H2869,1))</f>
        <v>0</v>
      </c>
      <c r="G2869" s="26" t="str">
        <f>IF(I2869="","",(COUNTIF($E$4:E2869,E2869)))</f>
        <v/>
      </c>
      <c r="H2869" s="1">
        <f>IF(AND(J2869="SAYIM",FİLTRE!$H$5="RAFTA",U2869&lt;&gt;0),1,0)+
IF(AND(J2869="İADE DEPO",FİLTRE!$H$5="İADE DEPO"),1,0)+
IF(FİLTRE!$H$5="TÜMÜ",1,0)+
IF(AND(J2869="FİRMA İADE",FİLTRE!$H$5="FİRMA İADE"),1,0)+
IF(AND(J2869="İMHA",FİLTRE!$H$5="İMHA"),1,0)</f>
        <v>1</v>
      </c>
      <c r="I2869" s="99"/>
      <c r="J2869" s="100"/>
      <c r="K2869" s="100"/>
      <c r="L2869" s="101"/>
      <c r="M2869" s="102"/>
      <c r="N2869" s="101"/>
      <c r="O2869" s="99"/>
      <c r="P2869" s="103"/>
      <c r="Q2869" s="104"/>
      <c r="R2869" s="50"/>
      <c r="S2869" s="105"/>
      <c r="T2869" s="106"/>
      <c r="U2869" s="107"/>
      <c r="V2869" s="108"/>
      <c r="W2869" s="107"/>
      <c r="X2869" s="107"/>
      <c r="AA2869" s="107"/>
      <c r="AB2869" s="110"/>
      <c r="AC2869" s="110"/>
      <c r="AE2869" s="105"/>
      <c r="AF2869" s="105"/>
      <c r="AR2869" s="112"/>
    </row>
    <row r="2870" spans="2:44" x14ac:dyDescent="0.25">
      <c r="B2870" s="1" t="str">
        <f>IF(I2870="","",
(IF(N2870=FİLTRE!$H$6,2,0)+IF(FİLTRE!$H$6="TOPLAM",2,0))
)</f>
        <v/>
      </c>
      <c r="C2870">
        <f>IF(FİLTRE!$M$5="",9,(IF(U2870&gt;=FİLTRE!$M$5,1,0)))</f>
        <v>1</v>
      </c>
      <c r="D2870" s="1">
        <f>IF(FİLTRE!$M$6="",9,(IF('SKT LİSTESİ'!P2870&lt;=FİLTRE!$M$6,1,0)))</f>
        <v>1</v>
      </c>
      <c r="E2870" s="25" t="str">
        <f>IF(I2870="","",(COUNTIFS($L$4:L2870,L2870)))</f>
        <v/>
      </c>
      <c r="F2870" s="13">
        <f>IF(OR(B2870&lt;&gt;2,C2870&lt;&gt;1,D2870&lt;&gt;1,H2870&lt;&gt;1),0,
COUNTIFS($B$4:B2870,2,$C$4:C2870,1,$D$4:D2870,1,$H$4:H2870,1))</f>
        <v>0</v>
      </c>
      <c r="G2870" s="26" t="str">
        <f>IF(I2870="","",(COUNTIF($E$4:E2870,E2870)))</f>
        <v/>
      </c>
      <c r="H2870" s="1">
        <f>IF(AND(J2870="SAYIM",FİLTRE!$H$5="RAFTA",U2870&lt;&gt;0),1,0)+
IF(AND(J2870="İADE DEPO",FİLTRE!$H$5="İADE DEPO"),1,0)+
IF(FİLTRE!$H$5="TÜMÜ",1,0)+
IF(AND(J2870="FİRMA İADE",FİLTRE!$H$5="FİRMA İADE"),1,0)+
IF(AND(J2870="İMHA",FİLTRE!$H$5="İMHA"),1,0)</f>
        <v>1</v>
      </c>
      <c r="I2870" s="99"/>
      <c r="J2870" s="100"/>
      <c r="K2870" s="100"/>
      <c r="L2870" s="101"/>
      <c r="M2870" s="102"/>
      <c r="N2870" s="101"/>
      <c r="O2870" s="99"/>
      <c r="P2870" s="103"/>
      <c r="Q2870" s="104"/>
      <c r="R2870" s="50"/>
      <c r="S2870" s="105"/>
      <c r="T2870" s="106"/>
      <c r="U2870" s="107"/>
      <c r="V2870" s="108"/>
      <c r="W2870" s="107"/>
      <c r="X2870" s="107"/>
      <c r="AA2870" s="107"/>
      <c r="AB2870" s="110"/>
      <c r="AC2870" s="110"/>
      <c r="AE2870" s="105"/>
      <c r="AF2870" s="105"/>
      <c r="AR2870" s="112"/>
    </row>
    <row r="2871" spans="2:44" x14ac:dyDescent="0.25">
      <c r="B2871" s="1" t="str">
        <f>IF(I2871="","",
(IF(N2871=FİLTRE!$H$6,2,0)+IF(FİLTRE!$H$6="TOPLAM",2,0))
)</f>
        <v/>
      </c>
      <c r="C2871">
        <f>IF(FİLTRE!$M$5="",9,(IF(U2871&gt;=FİLTRE!$M$5,1,0)))</f>
        <v>1</v>
      </c>
      <c r="D2871" s="1">
        <f>IF(FİLTRE!$M$6="",9,(IF('SKT LİSTESİ'!P2871&lt;=FİLTRE!$M$6,1,0)))</f>
        <v>1</v>
      </c>
      <c r="E2871" s="25" t="str">
        <f>IF(I2871="","",(COUNTIFS($L$4:L2871,L2871)))</f>
        <v/>
      </c>
      <c r="F2871" s="13">
        <f>IF(OR(B2871&lt;&gt;2,C2871&lt;&gt;1,D2871&lt;&gt;1,H2871&lt;&gt;1),0,
COUNTIFS($B$4:B2871,2,$C$4:C2871,1,$D$4:D2871,1,$H$4:H2871,1))</f>
        <v>0</v>
      </c>
      <c r="G2871" s="26" t="str">
        <f>IF(I2871="","",(COUNTIF($E$4:E2871,E2871)))</f>
        <v/>
      </c>
      <c r="H2871" s="1">
        <f>IF(AND(J2871="SAYIM",FİLTRE!$H$5="RAFTA",U2871&lt;&gt;0),1,0)+
IF(AND(J2871="İADE DEPO",FİLTRE!$H$5="İADE DEPO"),1,0)+
IF(FİLTRE!$H$5="TÜMÜ",1,0)+
IF(AND(J2871="FİRMA İADE",FİLTRE!$H$5="FİRMA İADE"),1,0)+
IF(AND(J2871="İMHA",FİLTRE!$H$5="İMHA"),1,0)</f>
        <v>1</v>
      </c>
      <c r="I2871" s="99"/>
      <c r="J2871" s="100"/>
      <c r="K2871" s="100"/>
      <c r="L2871" s="101"/>
      <c r="M2871" s="102"/>
      <c r="N2871" s="101"/>
      <c r="O2871" s="99"/>
      <c r="P2871" s="103"/>
      <c r="Q2871" s="104"/>
      <c r="R2871" s="50"/>
      <c r="S2871" s="105"/>
      <c r="T2871" s="106"/>
      <c r="U2871" s="107"/>
      <c r="V2871" s="108"/>
      <c r="W2871" s="107"/>
      <c r="X2871" s="107"/>
      <c r="AA2871" s="107"/>
      <c r="AB2871" s="110"/>
      <c r="AC2871" s="110"/>
      <c r="AE2871" s="105"/>
      <c r="AF2871" s="105"/>
      <c r="AR2871" s="112"/>
    </row>
    <row r="2872" spans="2:44" x14ac:dyDescent="0.25">
      <c r="B2872" s="1" t="str">
        <f>IF(I2872="","",
(IF(N2872=FİLTRE!$H$6,2,0)+IF(FİLTRE!$H$6="TOPLAM",2,0))
)</f>
        <v/>
      </c>
      <c r="C2872">
        <f>IF(FİLTRE!$M$5="",9,(IF(U2872&gt;=FİLTRE!$M$5,1,0)))</f>
        <v>1</v>
      </c>
      <c r="D2872" s="1">
        <f>IF(FİLTRE!$M$6="",9,(IF('SKT LİSTESİ'!P2872&lt;=FİLTRE!$M$6,1,0)))</f>
        <v>1</v>
      </c>
      <c r="E2872" s="25" t="str">
        <f>IF(I2872="","",(COUNTIFS($L$4:L2872,L2872)))</f>
        <v/>
      </c>
      <c r="F2872" s="13">
        <f>IF(OR(B2872&lt;&gt;2,C2872&lt;&gt;1,D2872&lt;&gt;1,H2872&lt;&gt;1),0,
COUNTIFS($B$4:B2872,2,$C$4:C2872,1,$D$4:D2872,1,$H$4:H2872,1))</f>
        <v>0</v>
      </c>
      <c r="G2872" s="26" t="str">
        <f>IF(I2872="","",(COUNTIF($E$4:E2872,E2872)))</f>
        <v/>
      </c>
      <c r="H2872" s="1">
        <f>IF(AND(J2872="SAYIM",FİLTRE!$H$5="RAFTA",U2872&lt;&gt;0),1,0)+
IF(AND(J2872="İADE DEPO",FİLTRE!$H$5="İADE DEPO"),1,0)+
IF(FİLTRE!$H$5="TÜMÜ",1,0)+
IF(AND(J2872="FİRMA İADE",FİLTRE!$H$5="FİRMA İADE"),1,0)+
IF(AND(J2872="İMHA",FİLTRE!$H$5="İMHA"),1,0)</f>
        <v>1</v>
      </c>
      <c r="I2872" s="99"/>
      <c r="J2872" s="100"/>
      <c r="K2872" s="100"/>
      <c r="L2872" s="101"/>
      <c r="M2872" s="102"/>
      <c r="N2872" s="101"/>
      <c r="O2872" s="99"/>
      <c r="P2872" s="103"/>
      <c r="Q2872" s="104"/>
      <c r="R2872" s="50"/>
      <c r="S2872" s="105"/>
      <c r="T2872" s="106"/>
      <c r="U2872" s="107"/>
      <c r="V2872" s="108"/>
      <c r="W2872" s="107"/>
      <c r="X2872" s="107"/>
      <c r="AA2872" s="107"/>
      <c r="AB2872" s="110"/>
      <c r="AC2872" s="110"/>
      <c r="AE2872" s="105"/>
      <c r="AF2872" s="105"/>
      <c r="AR2872" s="112"/>
    </row>
    <row r="2873" spans="2:44" x14ac:dyDescent="0.25">
      <c r="B2873" s="1" t="str">
        <f>IF(I2873="","",
(IF(N2873=FİLTRE!$H$6,2,0)+IF(FİLTRE!$H$6="TOPLAM",2,0))
)</f>
        <v/>
      </c>
      <c r="C2873">
        <f>IF(FİLTRE!$M$5="",9,(IF(U2873&gt;=FİLTRE!$M$5,1,0)))</f>
        <v>1</v>
      </c>
      <c r="D2873" s="1">
        <f>IF(FİLTRE!$M$6="",9,(IF('SKT LİSTESİ'!P2873&lt;=FİLTRE!$M$6,1,0)))</f>
        <v>1</v>
      </c>
      <c r="E2873" s="25" t="str">
        <f>IF(I2873="","",(COUNTIFS($L$4:L2873,L2873)))</f>
        <v/>
      </c>
      <c r="F2873" s="13">
        <f>IF(OR(B2873&lt;&gt;2,C2873&lt;&gt;1,D2873&lt;&gt;1,H2873&lt;&gt;1),0,
COUNTIFS($B$4:B2873,2,$C$4:C2873,1,$D$4:D2873,1,$H$4:H2873,1))</f>
        <v>0</v>
      </c>
      <c r="G2873" s="26" t="str">
        <f>IF(I2873="","",(COUNTIF($E$4:E2873,E2873)))</f>
        <v/>
      </c>
      <c r="H2873" s="1">
        <f>IF(AND(J2873="SAYIM",FİLTRE!$H$5="RAFTA",U2873&lt;&gt;0),1,0)+
IF(AND(J2873="İADE DEPO",FİLTRE!$H$5="İADE DEPO"),1,0)+
IF(FİLTRE!$H$5="TÜMÜ",1,0)+
IF(AND(J2873="FİRMA İADE",FİLTRE!$H$5="FİRMA İADE"),1,0)+
IF(AND(J2873="İMHA",FİLTRE!$H$5="İMHA"),1,0)</f>
        <v>1</v>
      </c>
      <c r="I2873" s="99"/>
      <c r="J2873" s="100"/>
      <c r="K2873" s="100"/>
      <c r="L2873" s="101"/>
      <c r="M2873" s="102"/>
      <c r="N2873" s="101"/>
      <c r="O2873" s="99"/>
      <c r="P2873" s="103"/>
      <c r="Q2873" s="104"/>
      <c r="R2873" s="50"/>
      <c r="S2873" s="105"/>
      <c r="T2873" s="106"/>
      <c r="U2873" s="107"/>
      <c r="V2873" s="108"/>
      <c r="W2873" s="107"/>
      <c r="X2873" s="107"/>
      <c r="AA2873" s="107"/>
      <c r="AB2873" s="110"/>
      <c r="AC2873" s="110"/>
      <c r="AE2873" s="105"/>
      <c r="AF2873" s="105"/>
      <c r="AR2873" s="112"/>
    </row>
    <row r="2874" spans="2:44" x14ac:dyDescent="0.25">
      <c r="B2874" s="1" t="str">
        <f>IF(I2874="","",
(IF(N2874=FİLTRE!$H$6,2,0)+IF(FİLTRE!$H$6="TOPLAM",2,0))
)</f>
        <v/>
      </c>
      <c r="C2874">
        <f>IF(FİLTRE!$M$5="",9,(IF(U2874&gt;=FİLTRE!$M$5,1,0)))</f>
        <v>1</v>
      </c>
      <c r="D2874" s="1">
        <f>IF(FİLTRE!$M$6="",9,(IF('SKT LİSTESİ'!P2874&lt;=FİLTRE!$M$6,1,0)))</f>
        <v>1</v>
      </c>
      <c r="E2874" s="25" t="str">
        <f>IF(I2874="","",(COUNTIFS($L$4:L2874,L2874)))</f>
        <v/>
      </c>
      <c r="F2874" s="13">
        <f>IF(OR(B2874&lt;&gt;2,C2874&lt;&gt;1,D2874&lt;&gt;1,H2874&lt;&gt;1),0,
COUNTIFS($B$4:B2874,2,$C$4:C2874,1,$D$4:D2874,1,$H$4:H2874,1))</f>
        <v>0</v>
      </c>
      <c r="G2874" s="26" t="str">
        <f>IF(I2874="","",(COUNTIF($E$4:E2874,E2874)))</f>
        <v/>
      </c>
      <c r="H2874" s="1">
        <f>IF(AND(J2874="SAYIM",FİLTRE!$H$5="RAFTA",U2874&lt;&gt;0),1,0)+
IF(AND(J2874="İADE DEPO",FİLTRE!$H$5="İADE DEPO"),1,0)+
IF(FİLTRE!$H$5="TÜMÜ",1,0)+
IF(AND(J2874="FİRMA İADE",FİLTRE!$H$5="FİRMA İADE"),1,0)+
IF(AND(J2874="İMHA",FİLTRE!$H$5="İMHA"),1,0)</f>
        <v>1</v>
      </c>
      <c r="I2874" s="99"/>
      <c r="J2874" s="100"/>
      <c r="K2874" s="100"/>
      <c r="L2874" s="101"/>
      <c r="M2874" s="102"/>
      <c r="N2874" s="101"/>
      <c r="O2874" s="99"/>
      <c r="P2874" s="103"/>
      <c r="Q2874" s="104"/>
      <c r="R2874" s="50"/>
      <c r="S2874" s="105"/>
      <c r="T2874" s="106"/>
      <c r="U2874" s="107"/>
      <c r="V2874" s="108"/>
      <c r="W2874" s="107"/>
      <c r="X2874" s="107"/>
      <c r="AA2874" s="107"/>
      <c r="AB2874" s="110"/>
      <c r="AC2874" s="110"/>
      <c r="AE2874" s="105"/>
      <c r="AF2874" s="105"/>
      <c r="AR2874" s="112"/>
    </row>
    <row r="2875" spans="2:44" x14ac:dyDescent="0.25">
      <c r="B2875" s="1" t="str">
        <f>IF(I2875="","",
(IF(N2875=FİLTRE!$H$6,2,0)+IF(FİLTRE!$H$6="TOPLAM",2,0))
)</f>
        <v/>
      </c>
      <c r="C2875">
        <f>IF(FİLTRE!$M$5="",9,(IF(U2875&gt;=FİLTRE!$M$5,1,0)))</f>
        <v>1</v>
      </c>
      <c r="D2875" s="1">
        <f>IF(FİLTRE!$M$6="",9,(IF('SKT LİSTESİ'!P2875&lt;=FİLTRE!$M$6,1,0)))</f>
        <v>1</v>
      </c>
      <c r="E2875" s="25" t="str">
        <f>IF(I2875="","",(COUNTIFS($L$4:L2875,L2875)))</f>
        <v/>
      </c>
      <c r="F2875" s="13">
        <f>IF(OR(B2875&lt;&gt;2,C2875&lt;&gt;1,D2875&lt;&gt;1,H2875&lt;&gt;1),0,
COUNTIFS($B$4:B2875,2,$C$4:C2875,1,$D$4:D2875,1,$H$4:H2875,1))</f>
        <v>0</v>
      </c>
      <c r="G2875" s="26" t="str">
        <f>IF(I2875="","",(COUNTIF($E$4:E2875,E2875)))</f>
        <v/>
      </c>
      <c r="H2875" s="1">
        <f>IF(AND(J2875="SAYIM",FİLTRE!$H$5="RAFTA",U2875&lt;&gt;0),1,0)+
IF(AND(J2875="İADE DEPO",FİLTRE!$H$5="İADE DEPO"),1,0)+
IF(FİLTRE!$H$5="TÜMÜ",1,0)+
IF(AND(J2875="FİRMA İADE",FİLTRE!$H$5="FİRMA İADE"),1,0)+
IF(AND(J2875="İMHA",FİLTRE!$H$5="İMHA"),1,0)</f>
        <v>1</v>
      </c>
      <c r="I2875" s="99"/>
      <c r="J2875" s="100"/>
      <c r="K2875" s="100"/>
      <c r="L2875" s="101"/>
      <c r="M2875" s="102"/>
      <c r="N2875" s="101"/>
      <c r="O2875" s="99"/>
      <c r="P2875" s="103"/>
      <c r="Q2875" s="104"/>
      <c r="R2875" s="50"/>
      <c r="S2875" s="105"/>
      <c r="T2875" s="106"/>
      <c r="U2875" s="107"/>
      <c r="V2875" s="108"/>
      <c r="W2875" s="107"/>
      <c r="X2875" s="107"/>
      <c r="AA2875" s="107"/>
      <c r="AB2875" s="110"/>
      <c r="AC2875" s="110"/>
      <c r="AE2875" s="105"/>
      <c r="AF2875" s="105"/>
      <c r="AR2875" s="112"/>
    </row>
    <row r="2876" spans="2:44" x14ac:dyDescent="0.25">
      <c r="B2876" s="1" t="str">
        <f>IF(I2876="","",
(IF(N2876=FİLTRE!$H$6,2,0)+IF(FİLTRE!$H$6="TOPLAM",2,0))
)</f>
        <v/>
      </c>
      <c r="C2876">
        <f>IF(FİLTRE!$M$5="",9,(IF(U2876&gt;=FİLTRE!$M$5,1,0)))</f>
        <v>1</v>
      </c>
      <c r="D2876" s="1">
        <f>IF(FİLTRE!$M$6="",9,(IF('SKT LİSTESİ'!P2876&lt;=FİLTRE!$M$6,1,0)))</f>
        <v>1</v>
      </c>
      <c r="E2876" s="25" t="str">
        <f>IF(I2876="","",(COUNTIFS($L$4:L2876,L2876)))</f>
        <v/>
      </c>
      <c r="F2876" s="13">
        <f>IF(OR(B2876&lt;&gt;2,C2876&lt;&gt;1,D2876&lt;&gt;1,H2876&lt;&gt;1),0,
COUNTIFS($B$4:B2876,2,$C$4:C2876,1,$D$4:D2876,1,$H$4:H2876,1))</f>
        <v>0</v>
      </c>
      <c r="G2876" s="26" t="str">
        <f>IF(I2876="","",(COUNTIF($E$4:E2876,E2876)))</f>
        <v/>
      </c>
      <c r="H2876" s="1">
        <f>IF(AND(J2876="SAYIM",FİLTRE!$H$5="RAFTA",U2876&lt;&gt;0),1,0)+
IF(AND(J2876="İADE DEPO",FİLTRE!$H$5="İADE DEPO"),1,0)+
IF(FİLTRE!$H$5="TÜMÜ",1,0)+
IF(AND(J2876="FİRMA İADE",FİLTRE!$H$5="FİRMA İADE"),1,0)+
IF(AND(J2876="İMHA",FİLTRE!$H$5="İMHA"),1,0)</f>
        <v>1</v>
      </c>
      <c r="I2876" s="99"/>
      <c r="J2876" s="100"/>
      <c r="K2876" s="100"/>
      <c r="L2876" s="101"/>
      <c r="M2876" s="102"/>
      <c r="N2876" s="101"/>
      <c r="O2876" s="99"/>
      <c r="P2876" s="103"/>
      <c r="Q2876" s="104"/>
      <c r="R2876" s="50"/>
      <c r="S2876" s="105"/>
      <c r="T2876" s="106"/>
      <c r="U2876" s="107"/>
      <c r="V2876" s="108"/>
      <c r="W2876" s="107"/>
      <c r="X2876" s="107"/>
      <c r="AA2876" s="107"/>
      <c r="AB2876" s="110"/>
      <c r="AC2876" s="110"/>
      <c r="AE2876" s="105"/>
      <c r="AF2876" s="105"/>
      <c r="AR2876" s="112"/>
    </row>
    <row r="2877" spans="2:44" x14ac:dyDescent="0.25">
      <c r="B2877" s="1" t="str">
        <f>IF(I2877="","",
(IF(N2877=FİLTRE!$H$6,2,0)+IF(FİLTRE!$H$6="TOPLAM",2,0))
)</f>
        <v/>
      </c>
      <c r="C2877">
        <f>IF(FİLTRE!$M$5="",9,(IF(U2877&gt;=FİLTRE!$M$5,1,0)))</f>
        <v>1</v>
      </c>
      <c r="D2877" s="1">
        <f>IF(FİLTRE!$M$6="",9,(IF('SKT LİSTESİ'!P2877&lt;=FİLTRE!$M$6,1,0)))</f>
        <v>1</v>
      </c>
      <c r="E2877" s="25" t="str">
        <f>IF(I2877="","",(COUNTIFS($L$4:L2877,L2877)))</f>
        <v/>
      </c>
      <c r="F2877" s="13">
        <f>IF(OR(B2877&lt;&gt;2,C2877&lt;&gt;1,D2877&lt;&gt;1,H2877&lt;&gt;1),0,
COUNTIFS($B$4:B2877,2,$C$4:C2877,1,$D$4:D2877,1,$H$4:H2877,1))</f>
        <v>0</v>
      </c>
      <c r="G2877" s="26" t="str">
        <f>IF(I2877="","",(COUNTIF($E$4:E2877,E2877)))</f>
        <v/>
      </c>
      <c r="H2877" s="1">
        <f>IF(AND(J2877="SAYIM",FİLTRE!$H$5="RAFTA",U2877&lt;&gt;0),1,0)+
IF(AND(J2877="İADE DEPO",FİLTRE!$H$5="İADE DEPO"),1,0)+
IF(FİLTRE!$H$5="TÜMÜ",1,0)+
IF(AND(J2877="FİRMA İADE",FİLTRE!$H$5="FİRMA İADE"),1,0)+
IF(AND(J2877="İMHA",FİLTRE!$H$5="İMHA"),1,0)</f>
        <v>1</v>
      </c>
      <c r="I2877" s="99"/>
      <c r="J2877" s="100"/>
      <c r="K2877" s="100"/>
      <c r="L2877" s="101"/>
      <c r="M2877" s="102"/>
      <c r="N2877" s="101"/>
      <c r="O2877" s="99"/>
      <c r="P2877" s="103"/>
      <c r="Q2877" s="104"/>
      <c r="R2877" s="50"/>
      <c r="S2877" s="105"/>
      <c r="T2877" s="106"/>
      <c r="U2877" s="107"/>
      <c r="V2877" s="108"/>
      <c r="W2877" s="107"/>
      <c r="X2877" s="107"/>
      <c r="AA2877" s="107"/>
      <c r="AB2877" s="110"/>
      <c r="AC2877" s="110"/>
      <c r="AE2877" s="105"/>
      <c r="AF2877" s="105"/>
      <c r="AR2877" s="112"/>
    </row>
    <row r="2878" spans="2:44" x14ac:dyDescent="0.25">
      <c r="B2878" s="1" t="str">
        <f>IF(I2878="","",
(IF(N2878=FİLTRE!$H$6,2,0)+IF(FİLTRE!$H$6="TOPLAM",2,0))
)</f>
        <v/>
      </c>
      <c r="C2878">
        <f>IF(FİLTRE!$M$5="",9,(IF(U2878&gt;=FİLTRE!$M$5,1,0)))</f>
        <v>1</v>
      </c>
      <c r="D2878" s="1">
        <f>IF(FİLTRE!$M$6="",9,(IF('SKT LİSTESİ'!P2878&lt;=FİLTRE!$M$6,1,0)))</f>
        <v>1</v>
      </c>
      <c r="E2878" s="25" t="str">
        <f>IF(I2878="","",(COUNTIFS($L$4:L2878,L2878)))</f>
        <v/>
      </c>
      <c r="F2878" s="13">
        <f>IF(OR(B2878&lt;&gt;2,C2878&lt;&gt;1,D2878&lt;&gt;1,H2878&lt;&gt;1),0,
COUNTIFS($B$4:B2878,2,$C$4:C2878,1,$D$4:D2878,1,$H$4:H2878,1))</f>
        <v>0</v>
      </c>
      <c r="G2878" s="26" t="str">
        <f>IF(I2878="","",(COUNTIF($E$4:E2878,E2878)))</f>
        <v/>
      </c>
      <c r="H2878" s="1">
        <f>IF(AND(J2878="SAYIM",FİLTRE!$H$5="RAFTA",U2878&lt;&gt;0),1,0)+
IF(AND(J2878="İADE DEPO",FİLTRE!$H$5="İADE DEPO"),1,0)+
IF(FİLTRE!$H$5="TÜMÜ",1,0)+
IF(AND(J2878="FİRMA İADE",FİLTRE!$H$5="FİRMA İADE"),1,0)+
IF(AND(J2878="İMHA",FİLTRE!$H$5="İMHA"),1,0)</f>
        <v>1</v>
      </c>
      <c r="I2878" s="99"/>
      <c r="J2878" s="100"/>
      <c r="K2878" s="100"/>
      <c r="L2878" s="101"/>
      <c r="M2878" s="102"/>
      <c r="N2878" s="101"/>
      <c r="O2878" s="99"/>
      <c r="P2878" s="103"/>
      <c r="Q2878" s="104"/>
      <c r="R2878" s="50"/>
      <c r="S2878" s="105"/>
      <c r="T2878" s="106"/>
      <c r="U2878" s="107"/>
      <c r="V2878" s="108"/>
      <c r="W2878" s="107"/>
      <c r="X2878" s="107"/>
      <c r="AA2878" s="107"/>
      <c r="AB2878" s="110"/>
      <c r="AC2878" s="110"/>
      <c r="AE2878" s="105"/>
      <c r="AF2878" s="105"/>
      <c r="AR2878" s="112"/>
    </row>
    <row r="2879" spans="2:44" x14ac:dyDescent="0.25">
      <c r="B2879" s="1" t="str">
        <f>IF(I2879="","",
(IF(N2879=FİLTRE!$H$6,2,0)+IF(FİLTRE!$H$6="TOPLAM",2,0))
)</f>
        <v/>
      </c>
      <c r="C2879">
        <f>IF(FİLTRE!$M$5="",9,(IF(U2879&gt;=FİLTRE!$M$5,1,0)))</f>
        <v>1</v>
      </c>
      <c r="D2879" s="1">
        <f>IF(FİLTRE!$M$6="",9,(IF('SKT LİSTESİ'!P2879&lt;=FİLTRE!$M$6,1,0)))</f>
        <v>1</v>
      </c>
      <c r="E2879" s="25" t="str">
        <f>IF(I2879="","",(COUNTIFS($L$4:L2879,L2879)))</f>
        <v/>
      </c>
      <c r="F2879" s="13">
        <f>IF(OR(B2879&lt;&gt;2,C2879&lt;&gt;1,D2879&lt;&gt;1,H2879&lt;&gt;1),0,
COUNTIFS($B$4:B2879,2,$C$4:C2879,1,$D$4:D2879,1,$H$4:H2879,1))</f>
        <v>0</v>
      </c>
      <c r="G2879" s="26" t="str">
        <f>IF(I2879="","",(COUNTIF($E$4:E2879,E2879)))</f>
        <v/>
      </c>
      <c r="H2879" s="1">
        <f>IF(AND(J2879="SAYIM",FİLTRE!$H$5="RAFTA",U2879&lt;&gt;0),1,0)+
IF(AND(J2879="İADE DEPO",FİLTRE!$H$5="İADE DEPO"),1,0)+
IF(FİLTRE!$H$5="TÜMÜ",1,0)+
IF(AND(J2879="FİRMA İADE",FİLTRE!$H$5="FİRMA İADE"),1,0)+
IF(AND(J2879="İMHA",FİLTRE!$H$5="İMHA"),1,0)</f>
        <v>1</v>
      </c>
      <c r="I2879" s="99"/>
      <c r="J2879" s="100"/>
      <c r="K2879" s="100"/>
      <c r="L2879" s="101"/>
      <c r="M2879" s="102"/>
      <c r="N2879" s="101"/>
      <c r="O2879" s="99"/>
      <c r="P2879" s="103"/>
      <c r="Q2879" s="104"/>
      <c r="R2879" s="50"/>
      <c r="S2879" s="105"/>
      <c r="T2879" s="106"/>
      <c r="U2879" s="107"/>
      <c r="V2879" s="108"/>
      <c r="W2879" s="107"/>
      <c r="X2879" s="107"/>
      <c r="AA2879" s="107"/>
      <c r="AB2879" s="110"/>
      <c r="AC2879" s="110"/>
      <c r="AE2879" s="105"/>
      <c r="AF2879" s="105"/>
      <c r="AR2879" s="112"/>
    </row>
    <row r="2880" spans="2:44" x14ac:dyDescent="0.25">
      <c r="B2880" s="1" t="str">
        <f>IF(I2880="","",
(IF(N2880=FİLTRE!$H$6,2,0)+IF(FİLTRE!$H$6="TOPLAM",2,0))
)</f>
        <v/>
      </c>
      <c r="C2880">
        <f>IF(FİLTRE!$M$5="",9,(IF(U2880&gt;=FİLTRE!$M$5,1,0)))</f>
        <v>1</v>
      </c>
      <c r="D2880" s="1">
        <f>IF(FİLTRE!$M$6="",9,(IF('SKT LİSTESİ'!P2880&lt;=FİLTRE!$M$6,1,0)))</f>
        <v>1</v>
      </c>
      <c r="E2880" s="25" t="str">
        <f>IF(I2880="","",(COUNTIFS($L$4:L2880,L2880)))</f>
        <v/>
      </c>
      <c r="F2880" s="13">
        <f>IF(OR(B2880&lt;&gt;2,C2880&lt;&gt;1,D2880&lt;&gt;1,H2880&lt;&gt;1),0,
COUNTIFS($B$4:B2880,2,$C$4:C2880,1,$D$4:D2880,1,$H$4:H2880,1))</f>
        <v>0</v>
      </c>
      <c r="G2880" s="26" t="str">
        <f>IF(I2880="","",(COUNTIF($E$4:E2880,E2880)))</f>
        <v/>
      </c>
      <c r="H2880" s="1">
        <f>IF(AND(J2880="SAYIM",FİLTRE!$H$5="RAFTA",U2880&lt;&gt;0),1,0)+
IF(AND(J2880="İADE DEPO",FİLTRE!$H$5="İADE DEPO"),1,0)+
IF(FİLTRE!$H$5="TÜMÜ",1,0)+
IF(AND(J2880="FİRMA İADE",FİLTRE!$H$5="FİRMA İADE"),1,0)+
IF(AND(J2880="İMHA",FİLTRE!$H$5="İMHA"),1,0)</f>
        <v>1</v>
      </c>
      <c r="I2880" s="99"/>
      <c r="J2880" s="100"/>
      <c r="K2880" s="100"/>
      <c r="L2880" s="101"/>
      <c r="M2880" s="102"/>
      <c r="N2880" s="101"/>
      <c r="O2880" s="99"/>
      <c r="P2880" s="103"/>
      <c r="Q2880" s="104"/>
      <c r="R2880" s="50"/>
      <c r="S2880" s="105"/>
      <c r="T2880" s="106"/>
      <c r="U2880" s="107"/>
      <c r="V2880" s="108"/>
      <c r="W2880" s="107"/>
      <c r="X2880" s="107"/>
      <c r="AA2880" s="107"/>
      <c r="AB2880" s="110"/>
      <c r="AC2880" s="110"/>
      <c r="AE2880" s="105"/>
      <c r="AF2880" s="105"/>
      <c r="AR2880" s="112"/>
    </row>
    <row r="2881" spans="2:44" x14ac:dyDescent="0.25">
      <c r="B2881" s="1" t="str">
        <f>IF(I2881="","",
(IF(N2881=FİLTRE!$H$6,2,0)+IF(FİLTRE!$H$6="TOPLAM",2,0))
)</f>
        <v/>
      </c>
      <c r="C2881">
        <f>IF(FİLTRE!$M$5="",9,(IF(U2881&gt;=FİLTRE!$M$5,1,0)))</f>
        <v>1</v>
      </c>
      <c r="D2881" s="1">
        <f>IF(FİLTRE!$M$6="",9,(IF('SKT LİSTESİ'!P2881&lt;=FİLTRE!$M$6,1,0)))</f>
        <v>1</v>
      </c>
      <c r="E2881" s="25" t="str">
        <f>IF(I2881="","",(COUNTIFS($L$4:L2881,L2881)))</f>
        <v/>
      </c>
      <c r="F2881" s="13">
        <f>IF(OR(B2881&lt;&gt;2,C2881&lt;&gt;1,D2881&lt;&gt;1,H2881&lt;&gt;1),0,
COUNTIFS($B$4:B2881,2,$C$4:C2881,1,$D$4:D2881,1,$H$4:H2881,1))</f>
        <v>0</v>
      </c>
      <c r="G2881" s="26" t="str">
        <f>IF(I2881="","",(COUNTIF($E$4:E2881,E2881)))</f>
        <v/>
      </c>
      <c r="H2881" s="1">
        <f>IF(AND(J2881="SAYIM",FİLTRE!$H$5="RAFTA",U2881&lt;&gt;0),1,0)+
IF(AND(J2881="İADE DEPO",FİLTRE!$H$5="İADE DEPO"),1,0)+
IF(FİLTRE!$H$5="TÜMÜ",1,0)+
IF(AND(J2881="FİRMA İADE",FİLTRE!$H$5="FİRMA İADE"),1,0)+
IF(AND(J2881="İMHA",FİLTRE!$H$5="İMHA"),1,0)</f>
        <v>1</v>
      </c>
      <c r="I2881" s="99"/>
      <c r="J2881" s="100"/>
      <c r="K2881" s="100"/>
      <c r="L2881" s="101"/>
      <c r="M2881" s="102"/>
      <c r="N2881" s="101"/>
      <c r="O2881" s="99"/>
      <c r="P2881" s="103"/>
      <c r="Q2881" s="104"/>
      <c r="R2881" s="50"/>
      <c r="S2881" s="105"/>
      <c r="T2881" s="106"/>
      <c r="U2881" s="107"/>
      <c r="V2881" s="108"/>
      <c r="W2881" s="107"/>
      <c r="X2881" s="107"/>
      <c r="AA2881" s="107"/>
      <c r="AB2881" s="110"/>
      <c r="AC2881" s="110"/>
      <c r="AE2881" s="105"/>
      <c r="AF2881" s="105"/>
      <c r="AR2881" s="112"/>
    </row>
    <row r="2882" spans="2:44" x14ac:dyDescent="0.25">
      <c r="B2882" s="1" t="str">
        <f>IF(I2882="","",
(IF(N2882=FİLTRE!$H$6,2,0)+IF(FİLTRE!$H$6="TOPLAM",2,0))
)</f>
        <v/>
      </c>
      <c r="C2882">
        <f>IF(FİLTRE!$M$5="",9,(IF(U2882&gt;=FİLTRE!$M$5,1,0)))</f>
        <v>1</v>
      </c>
      <c r="D2882" s="1">
        <f>IF(FİLTRE!$M$6="",9,(IF('SKT LİSTESİ'!P2882&lt;=FİLTRE!$M$6,1,0)))</f>
        <v>1</v>
      </c>
      <c r="E2882" s="25" t="str">
        <f>IF(I2882="","",(COUNTIFS($L$4:L2882,L2882)))</f>
        <v/>
      </c>
      <c r="F2882" s="13">
        <f>IF(OR(B2882&lt;&gt;2,C2882&lt;&gt;1,D2882&lt;&gt;1,H2882&lt;&gt;1),0,
COUNTIFS($B$4:B2882,2,$C$4:C2882,1,$D$4:D2882,1,$H$4:H2882,1))</f>
        <v>0</v>
      </c>
      <c r="G2882" s="26" t="str">
        <f>IF(I2882="","",(COUNTIF($E$4:E2882,E2882)))</f>
        <v/>
      </c>
      <c r="H2882" s="1">
        <f>IF(AND(J2882="SAYIM",FİLTRE!$H$5="RAFTA",U2882&lt;&gt;0),1,0)+
IF(AND(J2882="İADE DEPO",FİLTRE!$H$5="İADE DEPO"),1,0)+
IF(FİLTRE!$H$5="TÜMÜ",1,0)+
IF(AND(J2882="FİRMA İADE",FİLTRE!$H$5="FİRMA İADE"),1,0)+
IF(AND(J2882="İMHA",FİLTRE!$H$5="İMHA"),1,0)</f>
        <v>1</v>
      </c>
      <c r="I2882" s="99"/>
      <c r="J2882" s="100"/>
      <c r="K2882" s="100"/>
      <c r="L2882" s="101"/>
      <c r="M2882" s="102"/>
      <c r="N2882" s="101"/>
      <c r="O2882" s="99"/>
      <c r="P2882" s="103"/>
      <c r="Q2882" s="104"/>
      <c r="R2882" s="50"/>
      <c r="S2882" s="105"/>
      <c r="T2882" s="106"/>
      <c r="U2882" s="107"/>
      <c r="V2882" s="108"/>
      <c r="W2882" s="107"/>
      <c r="X2882" s="107"/>
      <c r="AA2882" s="107"/>
      <c r="AB2882" s="110"/>
      <c r="AC2882" s="110"/>
      <c r="AE2882" s="105"/>
      <c r="AF2882" s="105"/>
      <c r="AR2882" s="112"/>
    </row>
    <row r="2883" spans="2:44" x14ac:dyDescent="0.25">
      <c r="B2883" s="1" t="str">
        <f>IF(I2883="","",
(IF(N2883=FİLTRE!$H$6,2,0)+IF(FİLTRE!$H$6="TOPLAM",2,0))
)</f>
        <v/>
      </c>
      <c r="C2883">
        <f>IF(FİLTRE!$M$5="",9,(IF(U2883&gt;=FİLTRE!$M$5,1,0)))</f>
        <v>1</v>
      </c>
      <c r="D2883" s="1">
        <f>IF(FİLTRE!$M$6="",9,(IF('SKT LİSTESİ'!P2883&lt;=FİLTRE!$M$6,1,0)))</f>
        <v>1</v>
      </c>
      <c r="E2883" s="25" t="str">
        <f>IF(I2883="","",(COUNTIFS($L$4:L2883,L2883)))</f>
        <v/>
      </c>
      <c r="F2883" s="13">
        <f>IF(OR(B2883&lt;&gt;2,C2883&lt;&gt;1,D2883&lt;&gt;1,H2883&lt;&gt;1),0,
COUNTIFS($B$4:B2883,2,$C$4:C2883,1,$D$4:D2883,1,$H$4:H2883,1))</f>
        <v>0</v>
      </c>
      <c r="G2883" s="26" t="str">
        <f>IF(I2883="","",(COUNTIF($E$4:E2883,E2883)))</f>
        <v/>
      </c>
      <c r="H2883" s="1">
        <f>IF(AND(J2883="SAYIM",FİLTRE!$H$5="RAFTA",U2883&lt;&gt;0),1,0)+
IF(AND(J2883="İADE DEPO",FİLTRE!$H$5="İADE DEPO"),1,0)+
IF(FİLTRE!$H$5="TÜMÜ",1,0)+
IF(AND(J2883="FİRMA İADE",FİLTRE!$H$5="FİRMA İADE"),1,0)+
IF(AND(J2883="İMHA",FİLTRE!$H$5="İMHA"),1,0)</f>
        <v>1</v>
      </c>
      <c r="I2883" s="99"/>
      <c r="J2883" s="100"/>
      <c r="K2883" s="100"/>
      <c r="L2883" s="101"/>
      <c r="M2883" s="102"/>
      <c r="N2883" s="101"/>
      <c r="O2883" s="99"/>
      <c r="P2883" s="103"/>
      <c r="Q2883" s="104"/>
      <c r="R2883" s="50"/>
      <c r="S2883" s="105"/>
      <c r="T2883" s="106"/>
      <c r="U2883" s="107"/>
      <c r="V2883" s="108"/>
      <c r="W2883" s="107"/>
      <c r="X2883" s="107"/>
      <c r="AA2883" s="107"/>
      <c r="AB2883" s="110"/>
      <c r="AC2883" s="110"/>
      <c r="AE2883" s="105"/>
      <c r="AF2883" s="105"/>
      <c r="AR2883" s="112"/>
    </row>
    <row r="2884" spans="2:44" x14ac:dyDescent="0.25">
      <c r="B2884" s="1" t="str">
        <f>IF(I2884="","",
(IF(N2884=FİLTRE!$H$6,2,0)+IF(FİLTRE!$H$6="TOPLAM",2,0))
)</f>
        <v/>
      </c>
      <c r="C2884">
        <f>IF(FİLTRE!$M$5="",9,(IF(U2884&gt;=FİLTRE!$M$5,1,0)))</f>
        <v>1</v>
      </c>
      <c r="D2884" s="1">
        <f>IF(FİLTRE!$M$6="",9,(IF('SKT LİSTESİ'!P2884&lt;=FİLTRE!$M$6,1,0)))</f>
        <v>1</v>
      </c>
      <c r="E2884" s="25" t="str">
        <f>IF(I2884="","",(COUNTIFS($L$4:L2884,L2884)))</f>
        <v/>
      </c>
      <c r="F2884" s="13">
        <f>IF(OR(B2884&lt;&gt;2,C2884&lt;&gt;1,D2884&lt;&gt;1,H2884&lt;&gt;1),0,
COUNTIFS($B$4:B2884,2,$C$4:C2884,1,$D$4:D2884,1,$H$4:H2884,1))</f>
        <v>0</v>
      </c>
      <c r="G2884" s="26" t="str">
        <f>IF(I2884="","",(COUNTIF($E$4:E2884,E2884)))</f>
        <v/>
      </c>
      <c r="H2884" s="1">
        <f>IF(AND(J2884="SAYIM",FİLTRE!$H$5="RAFTA",U2884&lt;&gt;0),1,0)+
IF(AND(J2884="İADE DEPO",FİLTRE!$H$5="İADE DEPO"),1,0)+
IF(FİLTRE!$H$5="TÜMÜ",1,0)+
IF(AND(J2884="FİRMA İADE",FİLTRE!$H$5="FİRMA İADE"),1,0)+
IF(AND(J2884="İMHA",FİLTRE!$H$5="İMHA"),1,0)</f>
        <v>1</v>
      </c>
      <c r="I2884" s="99"/>
      <c r="J2884" s="100"/>
      <c r="K2884" s="100"/>
      <c r="L2884" s="101"/>
      <c r="M2884" s="102"/>
      <c r="N2884" s="101"/>
      <c r="O2884" s="99"/>
      <c r="P2884" s="103"/>
      <c r="Q2884" s="104"/>
      <c r="R2884" s="50"/>
      <c r="S2884" s="105"/>
      <c r="T2884" s="106"/>
      <c r="U2884" s="107"/>
      <c r="V2884" s="108"/>
      <c r="W2884" s="107"/>
      <c r="X2884" s="107"/>
      <c r="AA2884" s="107"/>
      <c r="AB2884" s="110"/>
      <c r="AC2884" s="110"/>
      <c r="AE2884" s="105"/>
      <c r="AF2884" s="105"/>
      <c r="AR2884" s="112"/>
    </row>
    <row r="2885" spans="2:44" x14ac:dyDescent="0.25">
      <c r="B2885" s="1" t="str">
        <f>IF(I2885="","",
(IF(N2885=FİLTRE!$H$6,2,0)+IF(FİLTRE!$H$6="TOPLAM",2,0))
)</f>
        <v/>
      </c>
      <c r="C2885">
        <f>IF(FİLTRE!$M$5="",9,(IF(U2885&gt;=FİLTRE!$M$5,1,0)))</f>
        <v>1</v>
      </c>
      <c r="D2885" s="1">
        <f>IF(FİLTRE!$M$6="",9,(IF('SKT LİSTESİ'!P2885&lt;=FİLTRE!$M$6,1,0)))</f>
        <v>1</v>
      </c>
      <c r="E2885" s="25" t="str">
        <f>IF(I2885="","",(COUNTIFS($L$4:L2885,L2885)))</f>
        <v/>
      </c>
      <c r="F2885" s="13">
        <f>IF(OR(B2885&lt;&gt;2,C2885&lt;&gt;1,D2885&lt;&gt;1,H2885&lt;&gt;1),0,
COUNTIFS($B$4:B2885,2,$C$4:C2885,1,$D$4:D2885,1,$H$4:H2885,1))</f>
        <v>0</v>
      </c>
      <c r="G2885" s="26" t="str">
        <f>IF(I2885="","",(COUNTIF($E$4:E2885,E2885)))</f>
        <v/>
      </c>
      <c r="H2885" s="1">
        <f>IF(AND(J2885="SAYIM",FİLTRE!$H$5="RAFTA",U2885&lt;&gt;0),1,0)+
IF(AND(J2885="İADE DEPO",FİLTRE!$H$5="İADE DEPO"),1,0)+
IF(FİLTRE!$H$5="TÜMÜ",1,0)+
IF(AND(J2885="FİRMA İADE",FİLTRE!$H$5="FİRMA İADE"),1,0)+
IF(AND(J2885="İMHA",FİLTRE!$H$5="İMHA"),1,0)</f>
        <v>1</v>
      </c>
      <c r="I2885" s="99"/>
      <c r="J2885" s="100"/>
      <c r="K2885" s="100"/>
      <c r="L2885" s="101"/>
      <c r="M2885" s="102"/>
      <c r="N2885" s="101"/>
      <c r="O2885" s="99"/>
      <c r="P2885" s="103"/>
      <c r="Q2885" s="104"/>
      <c r="R2885" s="50"/>
      <c r="S2885" s="105"/>
      <c r="T2885" s="106"/>
      <c r="U2885" s="107"/>
      <c r="V2885" s="108"/>
      <c r="W2885" s="107"/>
      <c r="X2885" s="107"/>
      <c r="AA2885" s="107"/>
      <c r="AB2885" s="110"/>
      <c r="AC2885" s="110"/>
      <c r="AE2885" s="105"/>
      <c r="AF2885" s="105"/>
      <c r="AR2885" s="112"/>
    </row>
    <row r="2886" spans="2:44" x14ac:dyDescent="0.25">
      <c r="B2886" s="1" t="str">
        <f>IF(I2886="","",
(IF(N2886=FİLTRE!$H$6,2,0)+IF(FİLTRE!$H$6="TOPLAM",2,0))
)</f>
        <v/>
      </c>
      <c r="C2886">
        <f>IF(FİLTRE!$M$5="",9,(IF(U2886&gt;=FİLTRE!$M$5,1,0)))</f>
        <v>1</v>
      </c>
      <c r="D2886" s="1">
        <f>IF(FİLTRE!$M$6="",9,(IF('SKT LİSTESİ'!P2886&lt;=FİLTRE!$M$6,1,0)))</f>
        <v>1</v>
      </c>
      <c r="E2886" s="25" t="str">
        <f>IF(I2886="","",(COUNTIFS($L$4:L2886,L2886)))</f>
        <v/>
      </c>
      <c r="F2886" s="13">
        <f>IF(OR(B2886&lt;&gt;2,C2886&lt;&gt;1,D2886&lt;&gt;1,H2886&lt;&gt;1),0,
COUNTIFS($B$4:B2886,2,$C$4:C2886,1,$D$4:D2886,1,$H$4:H2886,1))</f>
        <v>0</v>
      </c>
      <c r="G2886" s="26" t="str">
        <f>IF(I2886="","",(COUNTIF($E$4:E2886,E2886)))</f>
        <v/>
      </c>
      <c r="H2886" s="1">
        <f>IF(AND(J2886="SAYIM",FİLTRE!$H$5="RAFTA",U2886&lt;&gt;0),1,0)+
IF(AND(J2886="İADE DEPO",FİLTRE!$H$5="İADE DEPO"),1,0)+
IF(FİLTRE!$H$5="TÜMÜ",1,0)+
IF(AND(J2886="FİRMA İADE",FİLTRE!$H$5="FİRMA İADE"),1,0)+
IF(AND(J2886="İMHA",FİLTRE!$H$5="İMHA"),1,0)</f>
        <v>1</v>
      </c>
      <c r="I2886" s="99"/>
      <c r="J2886" s="100"/>
      <c r="K2886" s="100"/>
      <c r="L2886" s="101"/>
      <c r="M2886" s="102"/>
      <c r="N2886" s="101"/>
      <c r="O2886" s="99"/>
      <c r="P2886" s="103"/>
      <c r="Q2886" s="104"/>
      <c r="R2886" s="50"/>
      <c r="S2886" s="105"/>
      <c r="T2886" s="106"/>
      <c r="U2886" s="107"/>
      <c r="V2886" s="108"/>
      <c r="W2886" s="107"/>
      <c r="X2886" s="107"/>
      <c r="AA2886" s="107"/>
      <c r="AB2886" s="110"/>
      <c r="AC2886" s="110"/>
      <c r="AE2886" s="105"/>
      <c r="AF2886" s="105"/>
      <c r="AR2886" s="112"/>
    </row>
    <row r="2887" spans="2:44" x14ac:dyDescent="0.25">
      <c r="B2887" s="1" t="str">
        <f>IF(I2887="","",
(IF(N2887=FİLTRE!$H$6,2,0)+IF(FİLTRE!$H$6="TOPLAM",2,0))
)</f>
        <v/>
      </c>
      <c r="C2887">
        <f>IF(FİLTRE!$M$5="",9,(IF(U2887&gt;=FİLTRE!$M$5,1,0)))</f>
        <v>1</v>
      </c>
      <c r="D2887" s="1">
        <f>IF(FİLTRE!$M$6="",9,(IF('SKT LİSTESİ'!P2887&lt;=FİLTRE!$M$6,1,0)))</f>
        <v>1</v>
      </c>
      <c r="E2887" s="25" t="str">
        <f>IF(I2887="","",(COUNTIFS($L$4:L2887,L2887)))</f>
        <v/>
      </c>
      <c r="F2887" s="13">
        <f>IF(OR(B2887&lt;&gt;2,C2887&lt;&gt;1,D2887&lt;&gt;1,H2887&lt;&gt;1),0,
COUNTIFS($B$4:B2887,2,$C$4:C2887,1,$D$4:D2887,1,$H$4:H2887,1))</f>
        <v>0</v>
      </c>
      <c r="G2887" s="26" t="str">
        <f>IF(I2887="","",(COUNTIF($E$4:E2887,E2887)))</f>
        <v/>
      </c>
      <c r="H2887" s="1">
        <f>IF(AND(J2887="SAYIM",FİLTRE!$H$5="RAFTA",U2887&lt;&gt;0),1,0)+
IF(AND(J2887="İADE DEPO",FİLTRE!$H$5="İADE DEPO"),1,0)+
IF(FİLTRE!$H$5="TÜMÜ",1,0)+
IF(AND(J2887="FİRMA İADE",FİLTRE!$H$5="FİRMA İADE"),1,0)+
IF(AND(J2887="İMHA",FİLTRE!$H$5="İMHA"),1,0)</f>
        <v>1</v>
      </c>
      <c r="I2887" s="99"/>
      <c r="J2887" s="100"/>
      <c r="K2887" s="100"/>
      <c r="L2887" s="101"/>
      <c r="M2887" s="102"/>
      <c r="N2887" s="101"/>
      <c r="O2887" s="99"/>
      <c r="P2887" s="103"/>
      <c r="Q2887" s="104"/>
      <c r="R2887" s="50"/>
      <c r="S2887" s="105"/>
      <c r="T2887" s="106"/>
      <c r="U2887" s="107"/>
      <c r="V2887" s="108"/>
      <c r="W2887" s="107"/>
      <c r="X2887" s="107"/>
      <c r="AA2887" s="107"/>
      <c r="AB2887" s="110"/>
      <c r="AC2887" s="110"/>
      <c r="AE2887" s="105"/>
      <c r="AF2887" s="105"/>
      <c r="AR2887" s="112"/>
    </row>
    <row r="2888" spans="2:44" x14ac:dyDescent="0.25">
      <c r="B2888" s="1" t="str">
        <f>IF(I2888="","",
(IF(N2888=FİLTRE!$H$6,2,0)+IF(FİLTRE!$H$6="TOPLAM",2,0))
)</f>
        <v/>
      </c>
      <c r="C2888">
        <f>IF(FİLTRE!$M$5="",9,(IF(U2888&gt;=FİLTRE!$M$5,1,0)))</f>
        <v>1</v>
      </c>
      <c r="D2888" s="1">
        <f>IF(FİLTRE!$M$6="",9,(IF('SKT LİSTESİ'!P2888&lt;=FİLTRE!$M$6,1,0)))</f>
        <v>1</v>
      </c>
      <c r="E2888" s="25" t="str">
        <f>IF(I2888="","",(COUNTIFS($L$4:L2888,L2888)))</f>
        <v/>
      </c>
      <c r="F2888" s="13">
        <f>IF(OR(B2888&lt;&gt;2,C2888&lt;&gt;1,D2888&lt;&gt;1,H2888&lt;&gt;1),0,
COUNTIFS($B$4:B2888,2,$C$4:C2888,1,$D$4:D2888,1,$H$4:H2888,1))</f>
        <v>0</v>
      </c>
      <c r="G2888" s="26" t="str">
        <f>IF(I2888="","",(COUNTIF($E$4:E2888,E2888)))</f>
        <v/>
      </c>
      <c r="H2888" s="1">
        <f>IF(AND(J2888="SAYIM",FİLTRE!$H$5="RAFTA",U2888&lt;&gt;0),1,0)+
IF(AND(J2888="İADE DEPO",FİLTRE!$H$5="İADE DEPO"),1,0)+
IF(FİLTRE!$H$5="TÜMÜ",1,0)+
IF(AND(J2888="FİRMA İADE",FİLTRE!$H$5="FİRMA İADE"),1,0)+
IF(AND(J2888="İMHA",FİLTRE!$H$5="İMHA"),1,0)</f>
        <v>1</v>
      </c>
      <c r="I2888" s="99"/>
      <c r="J2888" s="100"/>
      <c r="K2888" s="100"/>
      <c r="L2888" s="101"/>
      <c r="M2888" s="102"/>
      <c r="N2888" s="101"/>
      <c r="O2888" s="99"/>
      <c r="P2888" s="103"/>
      <c r="Q2888" s="104"/>
      <c r="R2888" s="50"/>
      <c r="S2888" s="105"/>
      <c r="T2888" s="106"/>
      <c r="U2888" s="107"/>
      <c r="V2888" s="108"/>
      <c r="W2888" s="107"/>
      <c r="X2888" s="107"/>
      <c r="AA2888" s="107"/>
      <c r="AB2888" s="110"/>
      <c r="AC2888" s="110"/>
      <c r="AE2888" s="105"/>
      <c r="AF2888" s="105"/>
      <c r="AR2888" s="112"/>
    </row>
    <row r="2889" spans="2:44" x14ac:dyDescent="0.25">
      <c r="B2889" s="1" t="str">
        <f>IF(I2889="","",
(IF(N2889=FİLTRE!$H$6,2,0)+IF(FİLTRE!$H$6="TOPLAM",2,0))
)</f>
        <v/>
      </c>
      <c r="C2889">
        <f>IF(FİLTRE!$M$5="",9,(IF(U2889&gt;=FİLTRE!$M$5,1,0)))</f>
        <v>1</v>
      </c>
      <c r="D2889" s="1">
        <f>IF(FİLTRE!$M$6="",9,(IF('SKT LİSTESİ'!P2889&lt;=FİLTRE!$M$6,1,0)))</f>
        <v>1</v>
      </c>
      <c r="E2889" s="25" t="str">
        <f>IF(I2889="","",(COUNTIFS($L$4:L2889,L2889)))</f>
        <v/>
      </c>
      <c r="F2889" s="13">
        <f>IF(OR(B2889&lt;&gt;2,C2889&lt;&gt;1,D2889&lt;&gt;1,H2889&lt;&gt;1),0,
COUNTIFS($B$4:B2889,2,$C$4:C2889,1,$D$4:D2889,1,$H$4:H2889,1))</f>
        <v>0</v>
      </c>
      <c r="G2889" s="26" t="str">
        <f>IF(I2889="","",(COUNTIF($E$4:E2889,E2889)))</f>
        <v/>
      </c>
      <c r="H2889" s="1">
        <f>IF(AND(J2889="SAYIM",FİLTRE!$H$5="RAFTA",U2889&lt;&gt;0),1,0)+
IF(AND(J2889="İADE DEPO",FİLTRE!$H$5="İADE DEPO"),1,0)+
IF(FİLTRE!$H$5="TÜMÜ",1,0)+
IF(AND(J2889="FİRMA İADE",FİLTRE!$H$5="FİRMA İADE"),1,0)+
IF(AND(J2889="İMHA",FİLTRE!$H$5="İMHA"),1,0)</f>
        <v>1</v>
      </c>
      <c r="I2889" s="99"/>
      <c r="J2889" s="100"/>
      <c r="K2889" s="100"/>
      <c r="L2889" s="101"/>
      <c r="M2889" s="102"/>
      <c r="N2889" s="101"/>
      <c r="O2889" s="99"/>
      <c r="P2889" s="103"/>
      <c r="Q2889" s="104"/>
      <c r="R2889" s="50"/>
      <c r="S2889" s="105"/>
      <c r="T2889" s="106"/>
      <c r="U2889" s="107"/>
      <c r="V2889" s="108"/>
      <c r="W2889" s="107"/>
      <c r="X2889" s="107"/>
      <c r="AA2889" s="107"/>
      <c r="AB2889" s="110"/>
      <c r="AC2889" s="110"/>
      <c r="AE2889" s="105"/>
      <c r="AF2889" s="105"/>
      <c r="AR2889" s="112"/>
    </row>
    <row r="2890" spans="2:44" x14ac:dyDescent="0.25">
      <c r="B2890" s="1" t="str">
        <f>IF(I2890="","",
(IF(N2890=FİLTRE!$H$6,2,0)+IF(FİLTRE!$H$6="TOPLAM",2,0))
)</f>
        <v/>
      </c>
      <c r="C2890">
        <f>IF(FİLTRE!$M$5="",9,(IF(U2890&gt;=FİLTRE!$M$5,1,0)))</f>
        <v>1</v>
      </c>
      <c r="D2890" s="1">
        <f>IF(FİLTRE!$M$6="",9,(IF('SKT LİSTESİ'!P2890&lt;=FİLTRE!$M$6,1,0)))</f>
        <v>1</v>
      </c>
      <c r="E2890" s="25" t="str">
        <f>IF(I2890="","",(COUNTIFS($L$4:L2890,L2890)))</f>
        <v/>
      </c>
      <c r="F2890" s="13">
        <f>IF(OR(B2890&lt;&gt;2,C2890&lt;&gt;1,D2890&lt;&gt;1,H2890&lt;&gt;1),0,
COUNTIFS($B$4:B2890,2,$C$4:C2890,1,$D$4:D2890,1,$H$4:H2890,1))</f>
        <v>0</v>
      </c>
      <c r="G2890" s="26" t="str">
        <f>IF(I2890="","",(COUNTIF($E$4:E2890,E2890)))</f>
        <v/>
      </c>
      <c r="H2890" s="1">
        <f>IF(AND(J2890="SAYIM",FİLTRE!$H$5="RAFTA",U2890&lt;&gt;0),1,0)+
IF(AND(J2890="İADE DEPO",FİLTRE!$H$5="İADE DEPO"),1,0)+
IF(FİLTRE!$H$5="TÜMÜ",1,0)+
IF(AND(J2890="FİRMA İADE",FİLTRE!$H$5="FİRMA İADE"),1,0)+
IF(AND(J2890="İMHA",FİLTRE!$H$5="İMHA"),1,0)</f>
        <v>1</v>
      </c>
      <c r="I2890" s="99"/>
      <c r="J2890" s="100"/>
      <c r="K2890" s="100"/>
      <c r="L2890" s="101"/>
      <c r="M2890" s="102"/>
      <c r="N2890" s="101"/>
      <c r="O2890" s="99"/>
      <c r="P2890" s="103"/>
      <c r="Q2890" s="104"/>
      <c r="R2890" s="50"/>
      <c r="S2890" s="105"/>
      <c r="T2890" s="106"/>
      <c r="U2890" s="107"/>
      <c r="V2890" s="108"/>
      <c r="W2890" s="107"/>
      <c r="X2890" s="107"/>
      <c r="AA2890" s="107"/>
      <c r="AB2890" s="110"/>
      <c r="AC2890" s="110"/>
      <c r="AE2890" s="105"/>
      <c r="AF2890" s="105"/>
      <c r="AR2890" s="112"/>
    </row>
    <row r="2891" spans="2:44" x14ac:dyDescent="0.25">
      <c r="B2891" s="1" t="str">
        <f>IF(I2891="","",
(IF(N2891=FİLTRE!$H$6,2,0)+IF(FİLTRE!$H$6="TOPLAM",2,0))
)</f>
        <v/>
      </c>
      <c r="C2891">
        <f>IF(FİLTRE!$M$5="",9,(IF(U2891&gt;=FİLTRE!$M$5,1,0)))</f>
        <v>1</v>
      </c>
      <c r="D2891" s="1">
        <f>IF(FİLTRE!$M$6="",9,(IF('SKT LİSTESİ'!P2891&lt;=FİLTRE!$M$6,1,0)))</f>
        <v>1</v>
      </c>
      <c r="E2891" s="25" t="str">
        <f>IF(I2891="","",(COUNTIFS($L$4:L2891,L2891)))</f>
        <v/>
      </c>
      <c r="F2891" s="13">
        <f>IF(OR(B2891&lt;&gt;2,C2891&lt;&gt;1,D2891&lt;&gt;1,H2891&lt;&gt;1),0,
COUNTIFS($B$4:B2891,2,$C$4:C2891,1,$D$4:D2891,1,$H$4:H2891,1))</f>
        <v>0</v>
      </c>
      <c r="G2891" s="26" t="str">
        <f>IF(I2891="","",(COUNTIF($E$4:E2891,E2891)))</f>
        <v/>
      </c>
      <c r="H2891" s="1">
        <f>IF(AND(J2891="SAYIM",FİLTRE!$H$5="RAFTA",U2891&lt;&gt;0),1,0)+
IF(AND(J2891="İADE DEPO",FİLTRE!$H$5="İADE DEPO"),1,0)+
IF(FİLTRE!$H$5="TÜMÜ",1,0)+
IF(AND(J2891="FİRMA İADE",FİLTRE!$H$5="FİRMA İADE"),1,0)+
IF(AND(J2891="İMHA",FİLTRE!$H$5="İMHA"),1,0)</f>
        <v>1</v>
      </c>
      <c r="I2891" s="99"/>
      <c r="J2891" s="100"/>
      <c r="K2891" s="100"/>
      <c r="L2891" s="101"/>
      <c r="M2891" s="102"/>
      <c r="N2891" s="101"/>
      <c r="O2891" s="99"/>
      <c r="P2891" s="103"/>
      <c r="Q2891" s="104"/>
      <c r="R2891" s="50"/>
      <c r="S2891" s="105"/>
      <c r="T2891" s="106"/>
      <c r="U2891" s="107"/>
      <c r="V2891" s="108"/>
      <c r="W2891" s="107"/>
      <c r="X2891" s="107"/>
      <c r="AA2891" s="107"/>
      <c r="AB2891" s="110"/>
      <c r="AC2891" s="110"/>
      <c r="AE2891" s="105"/>
      <c r="AF2891" s="105"/>
      <c r="AR2891" s="112"/>
    </row>
    <row r="2892" spans="2:44" x14ac:dyDescent="0.25">
      <c r="B2892" s="1" t="str">
        <f>IF(I2892="","",
(IF(N2892=FİLTRE!$H$6,2,0)+IF(FİLTRE!$H$6="TOPLAM",2,0))
)</f>
        <v/>
      </c>
      <c r="C2892">
        <f>IF(FİLTRE!$M$5="",9,(IF(U2892&gt;=FİLTRE!$M$5,1,0)))</f>
        <v>1</v>
      </c>
      <c r="D2892" s="1">
        <f>IF(FİLTRE!$M$6="",9,(IF('SKT LİSTESİ'!P2892&lt;=FİLTRE!$M$6,1,0)))</f>
        <v>1</v>
      </c>
      <c r="E2892" s="25" t="str">
        <f>IF(I2892="","",(COUNTIFS($L$4:L2892,L2892)))</f>
        <v/>
      </c>
      <c r="F2892" s="13">
        <f>IF(OR(B2892&lt;&gt;2,C2892&lt;&gt;1,D2892&lt;&gt;1,H2892&lt;&gt;1),0,
COUNTIFS($B$4:B2892,2,$C$4:C2892,1,$D$4:D2892,1,$H$4:H2892,1))</f>
        <v>0</v>
      </c>
      <c r="G2892" s="26" t="str">
        <f>IF(I2892="","",(COUNTIF($E$4:E2892,E2892)))</f>
        <v/>
      </c>
      <c r="H2892" s="1">
        <f>IF(AND(J2892="SAYIM",FİLTRE!$H$5="RAFTA",U2892&lt;&gt;0),1,0)+
IF(AND(J2892="İADE DEPO",FİLTRE!$H$5="İADE DEPO"),1,0)+
IF(FİLTRE!$H$5="TÜMÜ",1,0)+
IF(AND(J2892="FİRMA İADE",FİLTRE!$H$5="FİRMA İADE"),1,0)+
IF(AND(J2892="İMHA",FİLTRE!$H$5="İMHA"),1,0)</f>
        <v>1</v>
      </c>
      <c r="I2892" s="99"/>
      <c r="J2892" s="100"/>
      <c r="K2892" s="100"/>
      <c r="L2892" s="101"/>
      <c r="M2892" s="102"/>
      <c r="N2892" s="101"/>
      <c r="O2892" s="99"/>
      <c r="P2892" s="103"/>
      <c r="Q2892" s="104"/>
      <c r="R2892" s="50"/>
      <c r="S2892" s="105"/>
      <c r="T2892" s="106"/>
      <c r="U2892" s="107"/>
      <c r="V2892" s="108"/>
      <c r="W2892" s="107"/>
      <c r="X2892" s="107"/>
      <c r="AA2892" s="107"/>
      <c r="AB2892" s="110"/>
      <c r="AC2892" s="110"/>
      <c r="AE2892" s="105"/>
      <c r="AF2892" s="105"/>
      <c r="AR2892" s="112"/>
    </row>
    <row r="2893" spans="2:44" x14ac:dyDescent="0.25">
      <c r="B2893" s="1" t="str">
        <f>IF(I2893="","",
(IF(N2893=FİLTRE!$H$6,2,0)+IF(FİLTRE!$H$6="TOPLAM",2,0))
)</f>
        <v/>
      </c>
      <c r="C2893">
        <f>IF(FİLTRE!$M$5="",9,(IF(U2893&gt;=FİLTRE!$M$5,1,0)))</f>
        <v>1</v>
      </c>
      <c r="D2893" s="1">
        <f>IF(FİLTRE!$M$6="",9,(IF('SKT LİSTESİ'!P2893&lt;=FİLTRE!$M$6,1,0)))</f>
        <v>1</v>
      </c>
      <c r="E2893" s="25" t="str">
        <f>IF(I2893="","",(COUNTIFS($L$4:L2893,L2893)))</f>
        <v/>
      </c>
      <c r="F2893" s="13">
        <f>IF(OR(B2893&lt;&gt;2,C2893&lt;&gt;1,D2893&lt;&gt;1,H2893&lt;&gt;1),0,
COUNTIFS($B$4:B2893,2,$C$4:C2893,1,$D$4:D2893,1,$H$4:H2893,1))</f>
        <v>0</v>
      </c>
      <c r="G2893" s="26" t="str">
        <f>IF(I2893="","",(COUNTIF($E$4:E2893,E2893)))</f>
        <v/>
      </c>
      <c r="H2893" s="1">
        <f>IF(AND(J2893="SAYIM",FİLTRE!$H$5="RAFTA",U2893&lt;&gt;0),1,0)+
IF(AND(J2893="İADE DEPO",FİLTRE!$H$5="İADE DEPO"),1,0)+
IF(FİLTRE!$H$5="TÜMÜ",1,0)+
IF(AND(J2893="FİRMA İADE",FİLTRE!$H$5="FİRMA İADE"),1,0)+
IF(AND(J2893="İMHA",FİLTRE!$H$5="İMHA"),1,0)</f>
        <v>1</v>
      </c>
      <c r="I2893" s="99"/>
      <c r="J2893" s="100"/>
      <c r="K2893" s="100"/>
      <c r="L2893" s="101"/>
      <c r="M2893" s="102"/>
      <c r="N2893" s="101"/>
      <c r="O2893" s="99"/>
      <c r="P2893" s="103"/>
      <c r="Q2893" s="104"/>
      <c r="R2893" s="50"/>
      <c r="S2893" s="105"/>
      <c r="T2893" s="106"/>
      <c r="U2893" s="107"/>
      <c r="V2893" s="108"/>
      <c r="W2893" s="107"/>
      <c r="X2893" s="107"/>
      <c r="AA2893" s="107"/>
      <c r="AB2893" s="110"/>
      <c r="AC2893" s="110"/>
      <c r="AE2893" s="105"/>
      <c r="AF2893" s="105"/>
      <c r="AR2893" s="112"/>
    </row>
    <row r="2894" spans="2:44" x14ac:dyDescent="0.25">
      <c r="B2894" s="1" t="str">
        <f>IF(I2894="","",
(IF(N2894=FİLTRE!$H$6,2,0)+IF(FİLTRE!$H$6="TOPLAM",2,0))
)</f>
        <v/>
      </c>
      <c r="C2894">
        <f>IF(FİLTRE!$M$5="",9,(IF(U2894&gt;=FİLTRE!$M$5,1,0)))</f>
        <v>1</v>
      </c>
      <c r="D2894" s="1">
        <f>IF(FİLTRE!$M$6="",9,(IF('SKT LİSTESİ'!P2894&lt;=FİLTRE!$M$6,1,0)))</f>
        <v>1</v>
      </c>
      <c r="E2894" s="25" t="str">
        <f>IF(I2894="","",(COUNTIFS($L$4:L2894,L2894)))</f>
        <v/>
      </c>
      <c r="F2894" s="13">
        <f>IF(OR(B2894&lt;&gt;2,C2894&lt;&gt;1,D2894&lt;&gt;1,H2894&lt;&gt;1),0,
COUNTIFS($B$4:B2894,2,$C$4:C2894,1,$D$4:D2894,1,$H$4:H2894,1))</f>
        <v>0</v>
      </c>
      <c r="G2894" s="26" t="str">
        <f>IF(I2894="","",(COUNTIF($E$4:E2894,E2894)))</f>
        <v/>
      </c>
      <c r="H2894" s="1">
        <f>IF(AND(J2894="SAYIM",FİLTRE!$H$5="RAFTA",U2894&lt;&gt;0),1,0)+
IF(AND(J2894="İADE DEPO",FİLTRE!$H$5="İADE DEPO"),1,0)+
IF(FİLTRE!$H$5="TÜMÜ",1,0)+
IF(AND(J2894="FİRMA İADE",FİLTRE!$H$5="FİRMA İADE"),1,0)+
IF(AND(J2894="İMHA",FİLTRE!$H$5="İMHA"),1,0)</f>
        <v>1</v>
      </c>
      <c r="I2894" s="99"/>
      <c r="J2894" s="100"/>
      <c r="K2894" s="100"/>
      <c r="L2894" s="101"/>
      <c r="M2894" s="102"/>
      <c r="N2894" s="101"/>
      <c r="O2894" s="99"/>
      <c r="P2894" s="103"/>
      <c r="Q2894" s="104"/>
      <c r="R2894" s="50"/>
      <c r="S2894" s="105"/>
      <c r="T2894" s="106"/>
      <c r="U2894" s="107"/>
      <c r="V2894" s="108"/>
      <c r="W2894" s="107"/>
      <c r="X2894" s="107"/>
      <c r="AA2894" s="107"/>
      <c r="AB2894" s="110"/>
      <c r="AC2894" s="110"/>
      <c r="AE2894" s="105"/>
      <c r="AF2894" s="105"/>
      <c r="AR2894" s="112"/>
    </row>
    <row r="2895" spans="2:44" x14ac:dyDescent="0.25">
      <c r="B2895" s="1" t="str">
        <f>IF(I2895="","",
(IF(N2895=FİLTRE!$H$6,2,0)+IF(FİLTRE!$H$6="TOPLAM",2,0))
)</f>
        <v/>
      </c>
      <c r="C2895">
        <f>IF(FİLTRE!$M$5="",9,(IF(U2895&gt;=FİLTRE!$M$5,1,0)))</f>
        <v>1</v>
      </c>
      <c r="D2895" s="1">
        <f>IF(FİLTRE!$M$6="",9,(IF('SKT LİSTESİ'!P2895&lt;=FİLTRE!$M$6,1,0)))</f>
        <v>1</v>
      </c>
      <c r="E2895" s="25" t="str">
        <f>IF(I2895="","",(COUNTIFS($L$4:L2895,L2895)))</f>
        <v/>
      </c>
      <c r="F2895" s="13">
        <f>IF(OR(B2895&lt;&gt;2,C2895&lt;&gt;1,D2895&lt;&gt;1,H2895&lt;&gt;1),0,
COUNTIFS($B$4:B2895,2,$C$4:C2895,1,$D$4:D2895,1,$H$4:H2895,1))</f>
        <v>0</v>
      </c>
      <c r="G2895" s="26" t="str">
        <f>IF(I2895="","",(COUNTIF($E$4:E2895,E2895)))</f>
        <v/>
      </c>
      <c r="H2895" s="1">
        <f>IF(AND(J2895="SAYIM",FİLTRE!$H$5="RAFTA",U2895&lt;&gt;0),1,0)+
IF(AND(J2895="İADE DEPO",FİLTRE!$H$5="İADE DEPO"),1,0)+
IF(FİLTRE!$H$5="TÜMÜ",1,0)+
IF(AND(J2895="FİRMA İADE",FİLTRE!$H$5="FİRMA İADE"),1,0)+
IF(AND(J2895="İMHA",FİLTRE!$H$5="İMHA"),1,0)</f>
        <v>1</v>
      </c>
      <c r="I2895" s="99"/>
      <c r="J2895" s="100"/>
      <c r="K2895" s="100"/>
      <c r="L2895" s="101"/>
      <c r="M2895" s="102"/>
      <c r="N2895" s="101"/>
      <c r="O2895" s="99"/>
      <c r="P2895" s="103"/>
      <c r="Q2895" s="104"/>
      <c r="R2895" s="50"/>
      <c r="S2895" s="105"/>
      <c r="T2895" s="106"/>
      <c r="U2895" s="107"/>
      <c r="V2895" s="108"/>
      <c r="W2895" s="107"/>
      <c r="X2895" s="107"/>
      <c r="AA2895" s="107"/>
      <c r="AB2895" s="110"/>
      <c r="AC2895" s="110"/>
      <c r="AE2895" s="105"/>
      <c r="AF2895" s="105"/>
      <c r="AR2895" s="112"/>
    </row>
    <row r="2896" spans="2:44" x14ac:dyDescent="0.25">
      <c r="B2896" s="1" t="str">
        <f>IF(I2896="","",
(IF(N2896=FİLTRE!$H$6,2,0)+IF(FİLTRE!$H$6="TOPLAM",2,0))
)</f>
        <v/>
      </c>
      <c r="C2896">
        <f>IF(FİLTRE!$M$5="",9,(IF(U2896&gt;=FİLTRE!$M$5,1,0)))</f>
        <v>1</v>
      </c>
      <c r="D2896" s="1">
        <f>IF(FİLTRE!$M$6="",9,(IF('SKT LİSTESİ'!P2896&lt;=FİLTRE!$M$6,1,0)))</f>
        <v>1</v>
      </c>
      <c r="E2896" s="25" t="str">
        <f>IF(I2896="","",(COUNTIFS($L$4:L2896,L2896)))</f>
        <v/>
      </c>
      <c r="F2896" s="13">
        <f>IF(OR(B2896&lt;&gt;2,C2896&lt;&gt;1,D2896&lt;&gt;1,H2896&lt;&gt;1),0,
COUNTIFS($B$4:B2896,2,$C$4:C2896,1,$D$4:D2896,1,$H$4:H2896,1))</f>
        <v>0</v>
      </c>
      <c r="G2896" s="26" t="str">
        <f>IF(I2896="","",(COUNTIF($E$4:E2896,E2896)))</f>
        <v/>
      </c>
      <c r="H2896" s="1">
        <f>IF(AND(J2896="SAYIM",FİLTRE!$H$5="RAFTA",U2896&lt;&gt;0),1,0)+
IF(AND(J2896="İADE DEPO",FİLTRE!$H$5="İADE DEPO"),1,0)+
IF(FİLTRE!$H$5="TÜMÜ",1,0)+
IF(AND(J2896="FİRMA İADE",FİLTRE!$H$5="FİRMA İADE"),1,0)+
IF(AND(J2896="İMHA",FİLTRE!$H$5="İMHA"),1,0)</f>
        <v>1</v>
      </c>
      <c r="I2896" s="99"/>
      <c r="J2896" s="100"/>
      <c r="K2896" s="100"/>
      <c r="L2896" s="101"/>
      <c r="M2896" s="102"/>
      <c r="N2896" s="101"/>
      <c r="O2896" s="99"/>
      <c r="P2896" s="103"/>
      <c r="Q2896" s="104"/>
      <c r="R2896" s="50"/>
      <c r="S2896" s="105"/>
      <c r="T2896" s="106"/>
      <c r="U2896" s="107"/>
      <c r="V2896" s="108"/>
      <c r="W2896" s="107"/>
      <c r="X2896" s="107"/>
      <c r="AA2896" s="107"/>
      <c r="AB2896" s="110"/>
      <c r="AC2896" s="110"/>
      <c r="AE2896" s="105"/>
      <c r="AF2896" s="105"/>
      <c r="AR2896" s="112"/>
    </row>
    <row r="2897" spans="2:44" x14ac:dyDescent="0.25">
      <c r="B2897" s="1" t="str">
        <f>IF(I2897="","",
(IF(N2897=FİLTRE!$H$6,2,0)+IF(FİLTRE!$H$6="TOPLAM",2,0))
)</f>
        <v/>
      </c>
      <c r="C2897">
        <f>IF(FİLTRE!$M$5="",9,(IF(U2897&gt;=FİLTRE!$M$5,1,0)))</f>
        <v>1</v>
      </c>
      <c r="D2897" s="1">
        <f>IF(FİLTRE!$M$6="",9,(IF('SKT LİSTESİ'!P2897&lt;=FİLTRE!$M$6,1,0)))</f>
        <v>1</v>
      </c>
      <c r="E2897" s="25" t="str">
        <f>IF(I2897="","",(COUNTIFS($L$4:L2897,L2897)))</f>
        <v/>
      </c>
      <c r="F2897" s="13">
        <f>IF(OR(B2897&lt;&gt;2,C2897&lt;&gt;1,D2897&lt;&gt;1,H2897&lt;&gt;1),0,
COUNTIFS($B$4:B2897,2,$C$4:C2897,1,$D$4:D2897,1,$H$4:H2897,1))</f>
        <v>0</v>
      </c>
      <c r="G2897" s="26" t="str">
        <f>IF(I2897="","",(COUNTIF($E$4:E2897,E2897)))</f>
        <v/>
      </c>
      <c r="H2897" s="1">
        <f>IF(AND(J2897="SAYIM",FİLTRE!$H$5="RAFTA",U2897&lt;&gt;0),1,0)+
IF(AND(J2897="İADE DEPO",FİLTRE!$H$5="İADE DEPO"),1,0)+
IF(FİLTRE!$H$5="TÜMÜ",1,0)+
IF(AND(J2897="FİRMA İADE",FİLTRE!$H$5="FİRMA İADE"),1,0)+
IF(AND(J2897="İMHA",FİLTRE!$H$5="İMHA"),1,0)</f>
        <v>1</v>
      </c>
      <c r="I2897" s="99"/>
      <c r="J2897" s="100"/>
      <c r="K2897" s="100"/>
      <c r="L2897" s="101"/>
      <c r="M2897" s="102"/>
      <c r="N2897" s="101"/>
      <c r="O2897" s="99"/>
      <c r="P2897" s="103"/>
      <c r="Q2897" s="104"/>
      <c r="R2897" s="50"/>
      <c r="S2897" s="105"/>
      <c r="T2897" s="106"/>
      <c r="U2897" s="107"/>
      <c r="V2897" s="108"/>
      <c r="W2897" s="107"/>
      <c r="X2897" s="107"/>
      <c r="AA2897" s="107"/>
      <c r="AB2897" s="110"/>
      <c r="AC2897" s="110"/>
      <c r="AE2897" s="105"/>
      <c r="AF2897" s="105"/>
      <c r="AR2897" s="112"/>
    </row>
    <row r="2898" spans="2:44" x14ac:dyDescent="0.25">
      <c r="B2898" s="1" t="str">
        <f>IF(I2898="","",
(IF(N2898=FİLTRE!$H$6,2,0)+IF(FİLTRE!$H$6="TOPLAM",2,0))
)</f>
        <v/>
      </c>
      <c r="C2898">
        <f>IF(FİLTRE!$M$5="",9,(IF(U2898&gt;=FİLTRE!$M$5,1,0)))</f>
        <v>1</v>
      </c>
      <c r="D2898" s="1">
        <f>IF(FİLTRE!$M$6="",9,(IF('SKT LİSTESİ'!P2898&lt;=FİLTRE!$M$6,1,0)))</f>
        <v>1</v>
      </c>
      <c r="E2898" s="25" t="str">
        <f>IF(I2898="","",(COUNTIFS($L$4:L2898,L2898)))</f>
        <v/>
      </c>
      <c r="F2898" s="13">
        <f>IF(OR(B2898&lt;&gt;2,C2898&lt;&gt;1,D2898&lt;&gt;1,H2898&lt;&gt;1),0,
COUNTIFS($B$4:B2898,2,$C$4:C2898,1,$D$4:D2898,1,$H$4:H2898,1))</f>
        <v>0</v>
      </c>
      <c r="G2898" s="26" t="str">
        <f>IF(I2898="","",(COUNTIF($E$4:E2898,E2898)))</f>
        <v/>
      </c>
      <c r="H2898" s="1">
        <f>IF(AND(J2898="SAYIM",FİLTRE!$H$5="RAFTA",U2898&lt;&gt;0),1,0)+
IF(AND(J2898="İADE DEPO",FİLTRE!$H$5="İADE DEPO"),1,0)+
IF(FİLTRE!$H$5="TÜMÜ",1,0)+
IF(AND(J2898="FİRMA İADE",FİLTRE!$H$5="FİRMA İADE"),1,0)+
IF(AND(J2898="İMHA",FİLTRE!$H$5="İMHA"),1,0)</f>
        <v>1</v>
      </c>
      <c r="I2898" s="99"/>
      <c r="J2898" s="100"/>
      <c r="K2898" s="100"/>
      <c r="L2898" s="101"/>
      <c r="M2898" s="102"/>
      <c r="N2898" s="101"/>
      <c r="O2898" s="99"/>
      <c r="P2898" s="103"/>
      <c r="Q2898" s="104"/>
      <c r="R2898" s="50"/>
      <c r="S2898" s="105"/>
      <c r="T2898" s="106"/>
      <c r="U2898" s="107"/>
      <c r="V2898" s="108"/>
      <c r="W2898" s="107"/>
      <c r="X2898" s="107"/>
      <c r="AA2898" s="107"/>
      <c r="AB2898" s="110"/>
      <c r="AC2898" s="110"/>
      <c r="AE2898" s="105"/>
      <c r="AF2898" s="105"/>
      <c r="AR2898" s="112"/>
    </row>
    <row r="2899" spans="2:44" x14ac:dyDescent="0.25">
      <c r="B2899" s="1" t="str">
        <f>IF(I2899="","",
(IF(N2899=FİLTRE!$H$6,2,0)+IF(FİLTRE!$H$6="TOPLAM",2,0))
)</f>
        <v/>
      </c>
      <c r="C2899">
        <f>IF(FİLTRE!$M$5="",9,(IF(U2899&gt;=FİLTRE!$M$5,1,0)))</f>
        <v>1</v>
      </c>
      <c r="D2899" s="1">
        <f>IF(FİLTRE!$M$6="",9,(IF('SKT LİSTESİ'!P2899&lt;=FİLTRE!$M$6,1,0)))</f>
        <v>1</v>
      </c>
      <c r="E2899" s="25" t="str">
        <f>IF(I2899="","",(COUNTIFS($L$4:L2899,L2899)))</f>
        <v/>
      </c>
      <c r="F2899" s="13">
        <f>IF(OR(B2899&lt;&gt;2,C2899&lt;&gt;1,D2899&lt;&gt;1,H2899&lt;&gt;1),0,
COUNTIFS($B$4:B2899,2,$C$4:C2899,1,$D$4:D2899,1,$H$4:H2899,1))</f>
        <v>0</v>
      </c>
      <c r="G2899" s="26" t="str">
        <f>IF(I2899="","",(COUNTIF($E$4:E2899,E2899)))</f>
        <v/>
      </c>
      <c r="H2899" s="1">
        <f>IF(AND(J2899="SAYIM",FİLTRE!$H$5="RAFTA",U2899&lt;&gt;0),1,0)+
IF(AND(J2899="İADE DEPO",FİLTRE!$H$5="İADE DEPO"),1,0)+
IF(FİLTRE!$H$5="TÜMÜ",1,0)+
IF(AND(J2899="FİRMA İADE",FİLTRE!$H$5="FİRMA İADE"),1,0)+
IF(AND(J2899="İMHA",FİLTRE!$H$5="İMHA"),1,0)</f>
        <v>1</v>
      </c>
      <c r="I2899" s="99"/>
      <c r="J2899" s="100"/>
      <c r="K2899" s="100"/>
      <c r="L2899" s="101"/>
      <c r="M2899" s="102"/>
      <c r="N2899" s="101"/>
      <c r="O2899" s="99"/>
      <c r="P2899" s="103"/>
      <c r="Q2899" s="104"/>
      <c r="R2899" s="50"/>
      <c r="S2899" s="105"/>
      <c r="T2899" s="106"/>
      <c r="U2899" s="107"/>
      <c r="V2899" s="108"/>
      <c r="W2899" s="107"/>
      <c r="X2899" s="107"/>
      <c r="AA2899" s="107"/>
      <c r="AB2899" s="110"/>
      <c r="AC2899" s="110"/>
      <c r="AE2899" s="105"/>
      <c r="AF2899" s="105"/>
      <c r="AR2899" s="112"/>
    </row>
    <row r="2900" spans="2:44" x14ac:dyDescent="0.25">
      <c r="B2900" s="1" t="str">
        <f>IF(I2900="","",
(IF(N2900=FİLTRE!$H$6,2,0)+IF(FİLTRE!$H$6="TOPLAM",2,0))
)</f>
        <v/>
      </c>
      <c r="C2900">
        <f>IF(FİLTRE!$M$5="",9,(IF(U2900&gt;=FİLTRE!$M$5,1,0)))</f>
        <v>1</v>
      </c>
      <c r="D2900" s="1">
        <f>IF(FİLTRE!$M$6="",9,(IF('SKT LİSTESİ'!P2900&lt;=FİLTRE!$M$6,1,0)))</f>
        <v>1</v>
      </c>
      <c r="E2900" s="25" t="str">
        <f>IF(I2900="","",(COUNTIFS($L$4:L2900,L2900)))</f>
        <v/>
      </c>
      <c r="F2900" s="13">
        <f>IF(OR(B2900&lt;&gt;2,C2900&lt;&gt;1,D2900&lt;&gt;1,H2900&lt;&gt;1),0,
COUNTIFS($B$4:B2900,2,$C$4:C2900,1,$D$4:D2900,1,$H$4:H2900,1))</f>
        <v>0</v>
      </c>
      <c r="G2900" s="26" t="str">
        <f>IF(I2900="","",(COUNTIF($E$4:E2900,E2900)))</f>
        <v/>
      </c>
      <c r="H2900" s="1">
        <f>IF(AND(J2900="SAYIM",FİLTRE!$H$5="RAFTA",U2900&lt;&gt;0),1,0)+
IF(AND(J2900="İADE DEPO",FİLTRE!$H$5="İADE DEPO"),1,0)+
IF(FİLTRE!$H$5="TÜMÜ",1,0)+
IF(AND(J2900="FİRMA İADE",FİLTRE!$H$5="FİRMA İADE"),1,0)+
IF(AND(J2900="İMHA",FİLTRE!$H$5="İMHA"),1,0)</f>
        <v>1</v>
      </c>
      <c r="I2900" s="99"/>
      <c r="J2900" s="100"/>
      <c r="K2900" s="100"/>
      <c r="L2900" s="101"/>
      <c r="M2900" s="102"/>
      <c r="N2900" s="101"/>
      <c r="O2900" s="99"/>
      <c r="P2900" s="103"/>
      <c r="Q2900" s="104"/>
      <c r="R2900" s="50"/>
      <c r="S2900" s="105"/>
      <c r="T2900" s="106"/>
      <c r="U2900" s="107"/>
      <c r="V2900" s="108"/>
      <c r="W2900" s="107"/>
      <c r="X2900" s="107"/>
      <c r="AA2900" s="107"/>
      <c r="AB2900" s="110"/>
      <c r="AC2900" s="110"/>
      <c r="AE2900" s="105"/>
      <c r="AF2900" s="105"/>
      <c r="AR2900" s="112"/>
    </row>
    <row r="2901" spans="2:44" x14ac:dyDescent="0.25">
      <c r="B2901" s="1" t="str">
        <f>IF(I2901="","",
(IF(N2901=FİLTRE!$H$6,2,0)+IF(FİLTRE!$H$6="TOPLAM",2,0))
)</f>
        <v/>
      </c>
      <c r="C2901">
        <f>IF(FİLTRE!$M$5="",9,(IF(U2901&gt;=FİLTRE!$M$5,1,0)))</f>
        <v>1</v>
      </c>
      <c r="D2901" s="1">
        <f>IF(FİLTRE!$M$6="",9,(IF('SKT LİSTESİ'!P2901&lt;=FİLTRE!$M$6,1,0)))</f>
        <v>1</v>
      </c>
      <c r="E2901" s="25" t="str">
        <f>IF(I2901="","",(COUNTIFS($L$4:L2901,L2901)))</f>
        <v/>
      </c>
      <c r="F2901" s="13">
        <f>IF(OR(B2901&lt;&gt;2,C2901&lt;&gt;1,D2901&lt;&gt;1,H2901&lt;&gt;1),0,
COUNTIFS($B$4:B2901,2,$C$4:C2901,1,$D$4:D2901,1,$H$4:H2901,1))</f>
        <v>0</v>
      </c>
      <c r="G2901" s="26" t="str">
        <f>IF(I2901="","",(COUNTIF($E$4:E2901,E2901)))</f>
        <v/>
      </c>
      <c r="H2901" s="1">
        <f>IF(AND(J2901="SAYIM",FİLTRE!$H$5="RAFTA",U2901&lt;&gt;0),1,0)+
IF(AND(J2901="İADE DEPO",FİLTRE!$H$5="İADE DEPO"),1,0)+
IF(FİLTRE!$H$5="TÜMÜ",1,0)+
IF(AND(J2901="FİRMA İADE",FİLTRE!$H$5="FİRMA İADE"),1,0)+
IF(AND(J2901="İMHA",FİLTRE!$H$5="İMHA"),1,0)</f>
        <v>1</v>
      </c>
      <c r="I2901" s="99"/>
      <c r="J2901" s="100"/>
      <c r="K2901" s="100"/>
      <c r="L2901" s="101"/>
      <c r="M2901" s="102"/>
      <c r="N2901" s="101"/>
      <c r="O2901" s="99"/>
      <c r="P2901" s="103"/>
      <c r="Q2901" s="104"/>
      <c r="R2901" s="50"/>
      <c r="S2901" s="105"/>
      <c r="T2901" s="106"/>
      <c r="U2901" s="107"/>
      <c r="V2901" s="108"/>
      <c r="W2901" s="107"/>
      <c r="X2901" s="107"/>
      <c r="AA2901" s="107"/>
      <c r="AB2901" s="110"/>
      <c r="AC2901" s="110"/>
      <c r="AE2901" s="105"/>
      <c r="AF2901" s="105"/>
      <c r="AR2901" s="112"/>
    </row>
    <row r="2902" spans="2:44" x14ac:dyDescent="0.25">
      <c r="B2902" s="1" t="str">
        <f>IF(I2902="","",
(IF(N2902=FİLTRE!$H$6,2,0)+IF(FİLTRE!$H$6="TOPLAM",2,0))
)</f>
        <v/>
      </c>
      <c r="C2902">
        <f>IF(FİLTRE!$M$5="",9,(IF(U2902&gt;=FİLTRE!$M$5,1,0)))</f>
        <v>1</v>
      </c>
      <c r="D2902" s="1">
        <f>IF(FİLTRE!$M$6="",9,(IF('SKT LİSTESİ'!P2902&lt;=FİLTRE!$M$6,1,0)))</f>
        <v>1</v>
      </c>
      <c r="E2902" s="25" t="str">
        <f>IF(I2902="","",(COUNTIFS($L$4:L2902,L2902)))</f>
        <v/>
      </c>
      <c r="F2902" s="13">
        <f>IF(OR(B2902&lt;&gt;2,C2902&lt;&gt;1,D2902&lt;&gt;1,H2902&lt;&gt;1),0,
COUNTIFS($B$4:B2902,2,$C$4:C2902,1,$D$4:D2902,1,$H$4:H2902,1))</f>
        <v>0</v>
      </c>
      <c r="G2902" s="26" t="str">
        <f>IF(I2902="","",(COUNTIF($E$4:E2902,E2902)))</f>
        <v/>
      </c>
      <c r="H2902" s="1">
        <f>IF(AND(J2902="SAYIM",FİLTRE!$H$5="RAFTA",U2902&lt;&gt;0),1,0)+
IF(AND(J2902="İADE DEPO",FİLTRE!$H$5="İADE DEPO"),1,0)+
IF(FİLTRE!$H$5="TÜMÜ",1,0)+
IF(AND(J2902="FİRMA İADE",FİLTRE!$H$5="FİRMA İADE"),1,0)+
IF(AND(J2902="İMHA",FİLTRE!$H$5="İMHA"),1,0)</f>
        <v>1</v>
      </c>
      <c r="I2902" s="99"/>
      <c r="J2902" s="100"/>
      <c r="K2902" s="100"/>
      <c r="L2902" s="101"/>
      <c r="M2902" s="102"/>
      <c r="N2902" s="101"/>
      <c r="O2902" s="99"/>
      <c r="P2902" s="103"/>
      <c r="Q2902" s="104"/>
      <c r="R2902" s="50"/>
      <c r="S2902" s="105"/>
      <c r="T2902" s="106"/>
      <c r="U2902" s="107"/>
      <c r="V2902" s="108"/>
      <c r="W2902" s="107"/>
      <c r="X2902" s="107"/>
      <c r="AA2902" s="107"/>
      <c r="AB2902" s="110"/>
      <c r="AC2902" s="110"/>
      <c r="AE2902" s="105"/>
      <c r="AF2902" s="105"/>
      <c r="AR2902" s="112"/>
    </row>
    <row r="2903" spans="2:44" x14ac:dyDescent="0.25">
      <c r="B2903" s="1" t="str">
        <f>IF(I2903="","",
(IF(N2903=FİLTRE!$H$6,2,0)+IF(FİLTRE!$H$6="TOPLAM",2,0))
)</f>
        <v/>
      </c>
      <c r="C2903">
        <f>IF(FİLTRE!$M$5="",9,(IF(U2903&gt;=FİLTRE!$M$5,1,0)))</f>
        <v>1</v>
      </c>
      <c r="D2903" s="1">
        <f>IF(FİLTRE!$M$6="",9,(IF('SKT LİSTESİ'!P2903&lt;=FİLTRE!$M$6,1,0)))</f>
        <v>1</v>
      </c>
      <c r="E2903" s="25" t="str">
        <f>IF(I2903="","",(COUNTIFS($L$4:L2903,L2903)))</f>
        <v/>
      </c>
      <c r="F2903" s="13">
        <f>IF(OR(B2903&lt;&gt;2,C2903&lt;&gt;1,D2903&lt;&gt;1,H2903&lt;&gt;1),0,
COUNTIFS($B$4:B2903,2,$C$4:C2903,1,$D$4:D2903,1,$H$4:H2903,1))</f>
        <v>0</v>
      </c>
      <c r="G2903" s="26" t="str">
        <f>IF(I2903="","",(COUNTIF($E$4:E2903,E2903)))</f>
        <v/>
      </c>
      <c r="H2903" s="1">
        <f>IF(AND(J2903="SAYIM",FİLTRE!$H$5="RAFTA",U2903&lt;&gt;0),1,0)+
IF(AND(J2903="İADE DEPO",FİLTRE!$H$5="İADE DEPO"),1,0)+
IF(FİLTRE!$H$5="TÜMÜ",1,0)+
IF(AND(J2903="FİRMA İADE",FİLTRE!$H$5="FİRMA İADE"),1,0)+
IF(AND(J2903="İMHA",FİLTRE!$H$5="İMHA"),1,0)</f>
        <v>1</v>
      </c>
      <c r="I2903" s="99"/>
      <c r="J2903" s="100"/>
      <c r="K2903" s="100"/>
      <c r="L2903" s="101"/>
      <c r="M2903" s="102"/>
      <c r="N2903" s="101"/>
      <c r="O2903" s="99"/>
      <c r="P2903" s="103"/>
      <c r="Q2903" s="104"/>
      <c r="R2903" s="50"/>
      <c r="S2903" s="105"/>
      <c r="T2903" s="106"/>
      <c r="U2903" s="107"/>
      <c r="V2903" s="108"/>
      <c r="W2903" s="107"/>
      <c r="X2903" s="107"/>
      <c r="AA2903" s="107"/>
      <c r="AB2903" s="110"/>
      <c r="AC2903" s="110"/>
      <c r="AE2903" s="105"/>
      <c r="AF2903" s="105"/>
      <c r="AR2903" s="112"/>
    </row>
    <row r="2904" spans="2:44" x14ac:dyDescent="0.25">
      <c r="B2904" s="1" t="str">
        <f>IF(I2904="","",
(IF(N2904=FİLTRE!$H$6,2,0)+IF(FİLTRE!$H$6="TOPLAM",2,0))
)</f>
        <v/>
      </c>
      <c r="C2904">
        <f>IF(FİLTRE!$M$5="",9,(IF(U2904&gt;=FİLTRE!$M$5,1,0)))</f>
        <v>1</v>
      </c>
      <c r="D2904" s="1">
        <f>IF(FİLTRE!$M$6="",9,(IF('SKT LİSTESİ'!P2904&lt;=FİLTRE!$M$6,1,0)))</f>
        <v>1</v>
      </c>
      <c r="E2904" s="25" t="str">
        <f>IF(I2904="","",(COUNTIFS($L$4:L2904,L2904)))</f>
        <v/>
      </c>
      <c r="F2904" s="13">
        <f>IF(OR(B2904&lt;&gt;2,C2904&lt;&gt;1,D2904&lt;&gt;1,H2904&lt;&gt;1),0,
COUNTIFS($B$4:B2904,2,$C$4:C2904,1,$D$4:D2904,1,$H$4:H2904,1))</f>
        <v>0</v>
      </c>
      <c r="G2904" s="26" t="str">
        <f>IF(I2904="","",(COUNTIF($E$4:E2904,E2904)))</f>
        <v/>
      </c>
      <c r="H2904" s="1">
        <f>IF(AND(J2904="SAYIM",FİLTRE!$H$5="RAFTA",U2904&lt;&gt;0),1,0)+
IF(AND(J2904="İADE DEPO",FİLTRE!$H$5="İADE DEPO"),1,0)+
IF(FİLTRE!$H$5="TÜMÜ",1,0)+
IF(AND(J2904="FİRMA İADE",FİLTRE!$H$5="FİRMA İADE"),1,0)+
IF(AND(J2904="İMHA",FİLTRE!$H$5="İMHA"),1,0)</f>
        <v>1</v>
      </c>
      <c r="I2904" s="99"/>
      <c r="J2904" s="100"/>
      <c r="K2904" s="100"/>
      <c r="L2904" s="101"/>
      <c r="M2904" s="102"/>
      <c r="N2904" s="101"/>
      <c r="O2904" s="99"/>
      <c r="P2904" s="103"/>
      <c r="Q2904" s="104"/>
      <c r="R2904" s="50"/>
      <c r="S2904" s="105"/>
      <c r="T2904" s="106"/>
      <c r="U2904" s="107"/>
      <c r="V2904" s="108"/>
      <c r="W2904" s="107"/>
      <c r="X2904" s="107"/>
      <c r="AA2904" s="107"/>
      <c r="AB2904" s="110"/>
      <c r="AC2904" s="110"/>
      <c r="AE2904" s="105"/>
      <c r="AF2904" s="105"/>
      <c r="AR2904" s="112"/>
    </row>
    <row r="2905" spans="2:44" x14ac:dyDescent="0.25">
      <c r="B2905" s="1" t="str">
        <f>IF(I2905="","",
(IF(N2905=FİLTRE!$H$6,2,0)+IF(FİLTRE!$H$6="TOPLAM",2,0))
)</f>
        <v/>
      </c>
      <c r="C2905">
        <f>IF(FİLTRE!$M$5="",9,(IF(U2905&gt;=FİLTRE!$M$5,1,0)))</f>
        <v>1</v>
      </c>
      <c r="D2905" s="1">
        <f>IF(FİLTRE!$M$6="",9,(IF('SKT LİSTESİ'!P2905&lt;=FİLTRE!$M$6,1,0)))</f>
        <v>1</v>
      </c>
      <c r="E2905" s="25" t="str">
        <f>IF(I2905="","",(COUNTIFS($L$4:L2905,L2905)))</f>
        <v/>
      </c>
      <c r="F2905" s="13">
        <f>IF(OR(B2905&lt;&gt;2,C2905&lt;&gt;1,D2905&lt;&gt;1,H2905&lt;&gt;1),0,
COUNTIFS($B$4:B2905,2,$C$4:C2905,1,$D$4:D2905,1,$H$4:H2905,1))</f>
        <v>0</v>
      </c>
      <c r="G2905" s="26" t="str">
        <f>IF(I2905="","",(COUNTIF($E$4:E2905,E2905)))</f>
        <v/>
      </c>
      <c r="H2905" s="1">
        <f>IF(AND(J2905="SAYIM",FİLTRE!$H$5="RAFTA",U2905&lt;&gt;0),1,0)+
IF(AND(J2905="İADE DEPO",FİLTRE!$H$5="İADE DEPO"),1,0)+
IF(FİLTRE!$H$5="TÜMÜ",1,0)+
IF(AND(J2905="FİRMA İADE",FİLTRE!$H$5="FİRMA İADE"),1,0)+
IF(AND(J2905="İMHA",FİLTRE!$H$5="İMHA"),1,0)</f>
        <v>1</v>
      </c>
      <c r="I2905" s="99"/>
      <c r="J2905" s="100"/>
      <c r="K2905" s="100"/>
      <c r="L2905" s="101"/>
      <c r="M2905" s="102"/>
      <c r="N2905" s="101"/>
      <c r="O2905" s="99"/>
      <c r="P2905" s="103"/>
      <c r="Q2905" s="104"/>
      <c r="R2905" s="50"/>
      <c r="S2905" s="105"/>
      <c r="T2905" s="106"/>
      <c r="U2905" s="107"/>
      <c r="V2905" s="108"/>
      <c r="W2905" s="107"/>
      <c r="X2905" s="107"/>
      <c r="AA2905" s="107"/>
      <c r="AB2905" s="110"/>
      <c r="AC2905" s="110"/>
      <c r="AE2905" s="105"/>
      <c r="AF2905" s="105"/>
      <c r="AR2905" s="112"/>
    </row>
    <row r="2906" spans="2:44" x14ac:dyDescent="0.25">
      <c r="B2906" s="1" t="str">
        <f>IF(I2906="","",
(IF(N2906=FİLTRE!$H$6,2,0)+IF(FİLTRE!$H$6="TOPLAM",2,0))
)</f>
        <v/>
      </c>
      <c r="C2906">
        <f>IF(FİLTRE!$M$5="",9,(IF(U2906&gt;=FİLTRE!$M$5,1,0)))</f>
        <v>1</v>
      </c>
      <c r="D2906" s="1">
        <f>IF(FİLTRE!$M$6="",9,(IF('SKT LİSTESİ'!P2906&lt;=FİLTRE!$M$6,1,0)))</f>
        <v>1</v>
      </c>
      <c r="E2906" s="25" t="str">
        <f>IF(I2906="","",(COUNTIFS($L$4:L2906,L2906)))</f>
        <v/>
      </c>
      <c r="F2906" s="13">
        <f>IF(OR(B2906&lt;&gt;2,C2906&lt;&gt;1,D2906&lt;&gt;1,H2906&lt;&gt;1),0,
COUNTIFS($B$4:B2906,2,$C$4:C2906,1,$D$4:D2906,1,$H$4:H2906,1))</f>
        <v>0</v>
      </c>
      <c r="G2906" s="26" t="str">
        <f>IF(I2906="","",(COUNTIF($E$4:E2906,E2906)))</f>
        <v/>
      </c>
      <c r="H2906" s="1">
        <f>IF(AND(J2906="SAYIM",FİLTRE!$H$5="RAFTA",U2906&lt;&gt;0),1,0)+
IF(AND(J2906="İADE DEPO",FİLTRE!$H$5="İADE DEPO"),1,0)+
IF(FİLTRE!$H$5="TÜMÜ",1,0)+
IF(AND(J2906="FİRMA İADE",FİLTRE!$H$5="FİRMA İADE"),1,0)+
IF(AND(J2906="İMHA",FİLTRE!$H$5="İMHA"),1,0)</f>
        <v>1</v>
      </c>
      <c r="I2906" s="99"/>
      <c r="J2906" s="100"/>
      <c r="K2906" s="100"/>
      <c r="L2906" s="101"/>
      <c r="M2906" s="102"/>
      <c r="N2906" s="101"/>
      <c r="O2906" s="99"/>
      <c r="P2906" s="103"/>
      <c r="Q2906" s="104"/>
      <c r="R2906" s="50"/>
      <c r="S2906" s="105"/>
      <c r="T2906" s="106"/>
      <c r="U2906" s="107"/>
      <c r="V2906" s="108"/>
      <c r="W2906" s="107"/>
      <c r="X2906" s="107"/>
      <c r="AA2906" s="107"/>
      <c r="AB2906" s="110"/>
      <c r="AC2906" s="110"/>
      <c r="AE2906" s="105"/>
      <c r="AF2906" s="105"/>
      <c r="AR2906" s="112"/>
    </row>
    <row r="2907" spans="2:44" x14ac:dyDescent="0.25">
      <c r="B2907" s="1" t="str">
        <f>IF(I2907="","",
(IF(N2907=FİLTRE!$H$6,2,0)+IF(FİLTRE!$H$6="TOPLAM",2,0))
)</f>
        <v/>
      </c>
      <c r="C2907">
        <f>IF(FİLTRE!$M$5="",9,(IF(U2907&gt;=FİLTRE!$M$5,1,0)))</f>
        <v>1</v>
      </c>
      <c r="D2907" s="1">
        <f>IF(FİLTRE!$M$6="",9,(IF('SKT LİSTESİ'!P2907&lt;=FİLTRE!$M$6,1,0)))</f>
        <v>1</v>
      </c>
      <c r="E2907" s="25" t="str">
        <f>IF(I2907="","",(COUNTIFS($L$4:L2907,L2907)))</f>
        <v/>
      </c>
      <c r="F2907" s="13">
        <f>IF(OR(B2907&lt;&gt;2,C2907&lt;&gt;1,D2907&lt;&gt;1,H2907&lt;&gt;1),0,
COUNTIFS($B$4:B2907,2,$C$4:C2907,1,$D$4:D2907,1,$H$4:H2907,1))</f>
        <v>0</v>
      </c>
      <c r="G2907" s="26" t="str">
        <f>IF(I2907="","",(COUNTIF($E$4:E2907,E2907)))</f>
        <v/>
      </c>
      <c r="H2907" s="1">
        <f>IF(AND(J2907="SAYIM",FİLTRE!$H$5="RAFTA",U2907&lt;&gt;0),1,0)+
IF(AND(J2907="İADE DEPO",FİLTRE!$H$5="İADE DEPO"),1,0)+
IF(FİLTRE!$H$5="TÜMÜ",1,0)+
IF(AND(J2907="FİRMA İADE",FİLTRE!$H$5="FİRMA İADE"),1,0)+
IF(AND(J2907="İMHA",FİLTRE!$H$5="İMHA"),1,0)</f>
        <v>1</v>
      </c>
      <c r="I2907" s="99"/>
      <c r="J2907" s="100"/>
      <c r="K2907" s="100"/>
      <c r="L2907" s="101"/>
      <c r="M2907" s="102"/>
      <c r="N2907" s="101"/>
      <c r="O2907" s="99"/>
      <c r="P2907" s="103"/>
      <c r="Q2907" s="104"/>
      <c r="R2907" s="50"/>
      <c r="S2907" s="105"/>
      <c r="T2907" s="106"/>
      <c r="U2907" s="107"/>
      <c r="V2907" s="108"/>
      <c r="W2907" s="107"/>
      <c r="X2907" s="107"/>
      <c r="AA2907" s="107"/>
      <c r="AB2907" s="110"/>
      <c r="AC2907" s="110"/>
      <c r="AE2907" s="105"/>
      <c r="AF2907" s="105"/>
      <c r="AR2907" s="112"/>
    </row>
    <row r="2908" spans="2:44" x14ac:dyDescent="0.25">
      <c r="B2908" s="1" t="str">
        <f>IF(I2908="","",
(IF(N2908=FİLTRE!$H$6,2,0)+IF(FİLTRE!$H$6="TOPLAM",2,0))
)</f>
        <v/>
      </c>
      <c r="C2908">
        <f>IF(FİLTRE!$M$5="",9,(IF(U2908&gt;=FİLTRE!$M$5,1,0)))</f>
        <v>1</v>
      </c>
      <c r="D2908" s="1">
        <f>IF(FİLTRE!$M$6="",9,(IF('SKT LİSTESİ'!P2908&lt;=FİLTRE!$M$6,1,0)))</f>
        <v>1</v>
      </c>
      <c r="E2908" s="25" t="str">
        <f>IF(I2908="","",(COUNTIFS($L$4:L2908,L2908)))</f>
        <v/>
      </c>
      <c r="F2908" s="13">
        <f>IF(OR(B2908&lt;&gt;2,C2908&lt;&gt;1,D2908&lt;&gt;1,H2908&lt;&gt;1),0,
COUNTIFS($B$4:B2908,2,$C$4:C2908,1,$D$4:D2908,1,$H$4:H2908,1))</f>
        <v>0</v>
      </c>
      <c r="G2908" s="26" t="str">
        <f>IF(I2908="","",(COUNTIF($E$4:E2908,E2908)))</f>
        <v/>
      </c>
      <c r="H2908" s="1">
        <f>IF(AND(J2908="SAYIM",FİLTRE!$H$5="RAFTA",U2908&lt;&gt;0),1,0)+
IF(AND(J2908="İADE DEPO",FİLTRE!$H$5="İADE DEPO"),1,0)+
IF(FİLTRE!$H$5="TÜMÜ",1,0)+
IF(AND(J2908="FİRMA İADE",FİLTRE!$H$5="FİRMA İADE"),1,0)+
IF(AND(J2908="İMHA",FİLTRE!$H$5="İMHA"),1,0)</f>
        <v>1</v>
      </c>
      <c r="I2908" s="99"/>
      <c r="J2908" s="100"/>
      <c r="K2908" s="100"/>
      <c r="L2908" s="101"/>
      <c r="M2908" s="102"/>
      <c r="N2908" s="101"/>
      <c r="O2908" s="99"/>
      <c r="P2908" s="103"/>
      <c r="Q2908" s="104"/>
      <c r="R2908" s="50"/>
      <c r="S2908" s="105"/>
      <c r="T2908" s="106"/>
      <c r="U2908" s="107"/>
      <c r="V2908" s="108"/>
      <c r="W2908" s="107"/>
      <c r="X2908" s="107"/>
      <c r="AA2908" s="107"/>
      <c r="AB2908" s="110"/>
      <c r="AC2908" s="110"/>
      <c r="AE2908" s="105"/>
      <c r="AF2908" s="105"/>
      <c r="AR2908" s="112"/>
    </row>
    <row r="2909" spans="2:44" x14ac:dyDescent="0.25">
      <c r="B2909" s="1" t="str">
        <f>IF(I2909="","",
(IF(N2909=FİLTRE!$H$6,2,0)+IF(FİLTRE!$H$6="TOPLAM",2,0))
)</f>
        <v/>
      </c>
      <c r="C2909">
        <f>IF(FİLTRE!$M$5="",9,(IF(U2909&gt;=FİLTRE!$M$5,1,0)))</f>
        <v>1</v>
      </c>
      <c r="D2909" s="1">
        <f>IF(FİLTRE!$M$6="",9,(IF('SKT LİSTESİ'!P2909&lt;=FİLTRE!$M$6,1,0)))</f>
        <v>1</v>
      </c>
      <c r="E2909" s="25" t="str">
        <f>IF(I2909="","",(COUNTIFS($L$4:L2909,L2909)))</f>
        <v/>
      </c>
      <c r="F2909" s="13">
        <f>IF(OR(B2909&lt;&gt;2,C2909&lt;&gt;1,D2909&lt;&gt;1,H2909&lt;&gt;1),0,
COUNTIFS($B$4:B2909,2,$C$4:C2909,1,$D$4:D2909,1,$H$4:H2909,1))</f>
        <v>0</v>
      </c>
      <c r="G2909" s="26" t="str">
        <f>IF(I2909="","",(COUNTIF($E$4:E2909,E2909)))</f>
        <v/>
      </c>
      <c r="H2909" s="1">
        <f>IF(AND(J2909="SAYIM",FİLTRE!$H$5="RAFTA",U2909&lt;&gt;0),1,0)+
IF(AND(J2909="İADE DEPO",FİLTRE!$H$5="İADE DEPO"),1,0)+
IF(FİLTRE!$H$5="TÜMÜ",1,0)+
IF(AND(J2909="FİRMA İADE",FİLTRE!$H$5="FİRMA İADE"),1,0)+
IF(AND(J2909="İMHA",FİLTRE!$H$5="İMHA"),1,0)</f>
        <v>1</v>
      </c>
      <c r="I2909" s="99"/>
      <c r="J2909" s="100"/>
      <c r="K2909" s="100"/>
      <c r="L2909" s="101"/>
      <c r="M2909" s="102"/>
      <c r="N2909" s="101"/>
      <c r="O2909" s="99"/>
      <c r="P2909" s="103"/>
      <c r="Q2909" s="104"/>
      <c r="R2909" s="50"/>
      <c r="S2909" s="105"/>
      <c r="T2909" s="106"/>
      <c r="U2909" s="107"/>
      <c r="V2909" s="108"/>
      <c r="W2909" s="107"/>
      <c r="X2909" s="107"/>
      <c r="AA2909" s="107"/>
      <c r="AB2909" s="110"/>
      <c r="AC2909" s="110"/>
      <c r="AE2909" s="105"/>
      <c r="AF2909" s="105"/>
      <c r="AR2909" s="112"/>
    </row>
    <row r="2910" spans="2:44" x14ac:dyDescent="0.25">
      <c r="B2910" s="1" t="str">
        <f>IF(I2910="","",
(IF(N2910=FİLTRE!$H$6,2,0)+IF(FİLTRE!$H$6="TOPLAM",2,0))
)</f>
        <v/>
      </c>
      <c r="C2910">
        <f>IF(FİLTRE!$M$5="",9,(IF(U2910&gt;=FİLTRE!$M$5,1,0)))</f>
        <v>1</v>
      </c>
      <c r="D2910" s="1">
        <f>IF(FİLTRE!$M$6="",9,(IF('SKT LİSTESİ'!P2910&lt;=FİLTRE!$M$6,1,0)))</f>
        <v>1</v>
      </c>
      <c r="E2910" s="25" t="str">
        <f>IF(I2910="","",(COUNTIFS($L$4:L2910,L2910)))</f>
        <v/>
      </c>
      <c r="F2910" s="13">
        <f>IF(OR(B2910&lt;&gt;2,C2910&lt;&gt;1,D2910&lt;&gt;1,H2910&lt;&gt;1),0,
COUNTIFS($B$4:B2910,2,$C$4:C2910,1,$D$4:D2910,1,$H$4:H2910,1))</f>
        <v>0</v>
      </c>
      <c r="G2910" s="26" t="str">
        <f>IF(I2910="","",(COUNTIF($E$4:E2910,E2910)))</f>
        <v/>
      </c>
      <c r="H2910" s="1">
        <f>IF(AND(J2910="SAYIM",FİLTRE!$H$5="RAFTA",U2910&lt;&gt;0),1,0)+
IF(AND(J2910="İADE DEPO",FİLTRE!$H$5="İADE DEPO"),1,0)+
IF(FİLTRE!$H$5="TÜMÜ",1,0)+
IF(AND(J2910="FİRMA İADE",FİLTRE!$H$5="FİRMA İADE"),1,0)+
IF(AND(J2910="İMHA",FİLTRE!$H$5="İMHA"),1,0)</f>
        <v>1</v>
      </c>
      <c r="I2910" s="99"/>
      <c r="J2910" s="100"/>
      <c r="K2910" s="100"/>
      <c r="L2910" s="101"/>
      <c r="M2910" s="102"/>
      <c r="N2910" s="101"/>
      <c r="O2910" s="99"/>
      <c r="P2910" s="103"/>
      <c r="Q2910" s="104"/>
      <c r="R2910" s="50"/>
      <c r="S2910" s="105"/>
      <c r="T2910" s="106"/>
      <c r="U2910" s="107"/>
      <c r="V2910" s="108"/>
      <c r="W2910" s="107"/>
      <c r="X2910" s="107"/>
      <c r="AA2910" s="107"/>
      <c r="AB2910" s="110"/>
      <c r="AC2910" s="110"/>
      <c r="AE2910" s="105"/>
      <c r="AF2910" s="105"/>
      <c r="AR2910" s="112"/>
    </row>
    <row r="2911" spans="2:44" x14ac:dyDescent="0.25">
      <c r="B2911" s="1" t="str">
        <f>IF(I2911="","",
(IF(N2911=FİLTRE!$H$6,2,0)+IF(FİLTRE!$H$6="TOPLAM",2,0))
)</f>
        <v/>
      </c>
      <c r="C2911">
        <f>IF(FİLTRE!$M$5="",9,(IF(U2911&gt;=FİLTRE!$M$5,1,0)))</f>
        <v>1</v>
      </c>
      <c r="D2911" s="1">
        <f>IF(FİLTRE!$M$6="",9,(IF('SKT LİSTESİ'!P2911&lt;=FİLTRE!$M$6,1,0)))</f>
        <v>1</v>
      </c>
      <c r="E2911" s="25" t="str">
        <f>IF(I2911="","",(COUNTIFS($L$4:L2911,L2911)))</f>
        <v/>
      </c>
      <c r="F2911" s="13">
        <f>IF(OR(B2911&lt;&gt;2,C2911&lt;&gt;1,D2911&lt;&gt;1,H2911&lt;&gt;1),0,
COUNTIFS($B$4:B2911,2,$C$4:C2911,1,$D$4:D2911,1,$H$4:H2911,1))</f>
        <v>0</v>
      </c>
      <c r="G2911" s="26" t="str">
        <f>IF(I2911="","",(COUNTIF($E$4:E2911,E2911)))</f>
        <v/>
      </c>
      <c r="H2911" s="1">
        <f>IF(AND(J2911="SAYIM",FİLTRE!$H$5="RAFTA",U2911&lt;&gt;0),1,0)+
IF(AND(J2911="İADE DEPO",FİLTRE!$H$5="İADE DEPO"),1,0)+
IF(FİLTRE!$H$5="TÜMÜ",1,0)+
IF(AND(J2911="FİRMA İADE",FİLTRE!$H$5="FİRMA İADE"),1,0)+
IF(AND(J2911="İMHA",FİLTRE!$H$5="İMHA"),1,0)</f>
        <v>1</v>
      </c>
      <c r="I2911" s="99"/>
      <c r="J2911" s="100"/>
      <c r="K2911" s="100"/>
      <c r="L2911" s="101"/>
      <c r="M2911" s="102"/>
      <c r="N2911" s="101"/>
      <c r="O2911" s="99"/>
      <c r="P2911" s="103"/>
      <c r="Q2911" s="104"/>
      <c r="R2911" s="50"/>
      <c r="S2911" s="105"/>
      <c r="T2911" s="106"/>
      <c r="U2911" s="107"/>
      <c r="V2911" s="108"/>
      <c r="W2911" s="107"/>
      <c r="X2911" s="107"/>
      <c r="AA2911" s="107"/>
      <c r="AB2911" s="110"/>
      <c r="AC2911" s="110"/>
      <c r="AE2911" s="105"/>
      <c r="AF2911" s="105"/>
      <c r="AR2911" s="112"/>
    </row>
    <row r="2912" spans="2:44" x14ac:dyDescent="0.25">
      <c r="B2912" s="1" t="str">
        <f>IF(I2912="","",
(IF(N2912=FİLTRE!$H$6,2,0)+IF(FİLTRE!$H$6="TOPLAM",2,0))
)</f>
        <v/>
      </c>
      <c r="C2912">
        <f>IF(FİLTRE!$M$5="",9,(IF(U2912&gt;=FİLTRE!$M$5,1,0)))</f>
        <v>1</v>
      </c>
      <c r="D2912" s="1">
        <f>IF(FİLTRE!$M$6="",9,(IF('SKT LİSTESİ'!P2912&lt;=FİLTRE!$M$6,1,0)))</f>
        <v>1</v>
      </c>
      <c r="E2912" s="25" t="str">
        <f>IF(I2912="","",(COUNTIFS($L$4:L2912,L2912)))</f>
        <v/>
      </c>
      <c r="F2912" s="13">
        <f>IF(OR(B2912&lt;&gt;2,C2912&lt;&gt;1,D2912&lt;&gt;1,H2912&lt;&gt;1),0,
COUNTIFS($B$4:B2912,2,$C$4:C2912,1,$D$4:D2912,1,$H$4:H2912,1))</f>
        <v>0</v>
      </c>
      <c r="G2912" s="26" t="str">
        <f>IF(I2912="","",(COUNTIF($E$4:E2912,E2912)))</f>
        <v/>
      </c>
      <c r="H2912" s="1">
        <f>IF(AND(J2912="SAYIM",FİLTRE!$H$5="RAFTA",U2912&lt;&gt;0),1,0)+
IF(AND(J2912="İADE DEPO",FİLTRE!$H$5="İADE DEPO"),1,0)+
IF(FİLTRE!$H$5="TÜMÜ",1,0)+
IF(AND(J2912="FİRMA İADE",FİLTRE!$H$5="FİRMA İADE"),1,0)+
IF(AND(J2912="İMHA",FİLTRE!$H$5="İMHA"),1,0)</f>
        <v>1</v>
      </c>
      <c r="I2912" s="99"/>
      <c r="J2912" s="100"/>
      <c r="K2912" s="100"/>
      <c r="L2912" s="101"/>
      <c r="M2912" s="102"/>
      <c r="N2912" s="101"/>
      <c r="O2912" s="99"/>
      <c r="P2912" s="103"/>
      <c r="Q2912" s="104"/>
      <c r="R2912" s="50"/>
      <c r="S2912" s="105"/>
      <c r="T2912" s="106"/>
      <c r="U2912" s="107"/>
      <c r="V2912" s="108"/>
      <c r="W2912" s="107"/>
      <c r="X2912" s="107"/>
      <c r="AA2912" s="107"/>
      <c r="AB2912" s="110"/>
      <c r="AC2912" s="110"/>
      <c r="AE2912" s="105"/>
      <c r="AF2912" s="105"/>
      <c r="AR2912" s="112"/>
    </row>
    <row r="2913" spans="2:44" x14ac:dyDescent="0.25">
      <c r="B2913" s="1" t="str">
        <f>IF(I2913="","",
(IF(N2913=FİLTRE!$H$6,2,0)+IF(FİLTRE!$H$6="TOPLAM",2,0))
)</f>
        <v/>
      </c>
      <c r="C2913">
        <f>IF(FİLTRE!$M$5="",9,(IF(U2913&gt;=FİLTRE!$M$5,1,0)))</f>
        <v>1</v>
      </c>
      <c r="D2913" s="1">
        <f>IF(FİLTRE!$M$6="",9,(IF('SKT LİSTESİ'!P2913&lt;=FİLTRE!$M$6,1,0)))</f>
        <v>1</v>
      </c>
      <c r="E2913" s="25" t="str">
        <f>IF(I2913="","",(COUNTIFS($L$4:L2913,L2913)))</f>
        <v/>
      </c>
      <c r="F2913" s="13">
        <f>IF(OR(B2913&lt;&gt;2,C2913&lt;&gt;1,D2913&lt;&gt;1,H2913&lt;&gt;1),0,
COUNTIFS($B$4:B2913,2,$C$4:C2913,1,$D$4:D2913,1,$H$4:H2913,1))</f>
        <v>0</v>
      </c>
      <c r="G2913" s="26" t="str">
        <f>IF(I2913="","",(COUNTIF($E$4:E2913,E2913)))</f>
        <v/>
      </c>
      <c r="H2913" s="1">
        <f>IF(AND(J2913="SAYIM",FİLTRE!$H$5="RAFTA",U2913&lt;&gt;0),1,0)+
IF(AND(J2913="İADE DEPO",FİLTRE!$H$5="İADE DEPO"),1,0)+
IF(FİLTRE!$H$5="TÜMÜ",1,0)+
IF(AND(J2913="FİRMA İADE",FİLTRE!$H$5="FİRMA İADE"),1,0)+
IF(AND(J2913="İMHA",FİLTRE!$H$5="İMHA"),1,0)</f>
        <v>1</v>
      </c>
      <c r="I2913" s="99"/>
      <c r="J2913" s="100"/>
      <c r="K2913" s="100"/>
      <c r="L2913" s="101"/>
      <c r="M2913" s="102"/>
      <c r="N2913" s="101"/>
      <c r="O2913" s="99"/>
      <c r="P2913" s="103"/>
      <c r="Q2913" s="104"/>
      <c r="R2913" s="50"/>
      <c r="S2913" s="105"/>
      <c r="T2913" s="106"/>
      <c r="U2913" s="107"/>
      <c r="V2913" s="108"/>
      <c r="W2913" s="107"/>
      <c r="X2913" s="107"/>
      <c r="AA2913" s="107"/>
      <c r="AB2913" s="110"/>
      <c r="AC2913" s="110"/>
      <c r="AE2913" s="105"/>
      <c r="AF2913" s="105"/>
      <c r="AR2913" s="112"/>
    </row>
    <row r="2914" spans="2:44" x14ac:dyDescent="0.25">
      <c r="B2914" s="1" t="str">
        <f>IF(I2914="","",
(IF(N2914=FİLTRE!$H$6,2,0)+IF(FİLTRE!$H$6="TOPLAM",2,0))
)</f>
        <v/>
      </c>
      <c r="C2914">
        <f>IF(FİLTRE!$M$5="",9,(IF(U2914&gt;=FİLTRE!$M$5,1,0)))</f>
        <v>1</v>
      </c>
      <c r="D2914" s="1">
        <f>IF(FİLTRE!$M$6="",9,(IF('SKT LİSTESİ'!P2914&lt;=FİLTRE!$M$6,1,0)))</f>
        <v>1</v>
      </c>
      <c r="E2914" s="25" t="str">
        <f>IF(I2914="","",(COUNTIFS($L$4:L2914,L2914)))</f>
        <v/>
      </c>
      <c r="F2914" s="13">
        <f>IF(OR(B2914&lt;&gt;2,C2914&lt;&gt;1,D2914&lt;&gt;1,H2914&lt;&gt;1),0,
COUNTIFS($B$4:B2914,2,$C$4:C2914,1,$D$4:D2914,1,$H$4:H2914,1))</f>
        <v>0</v>
      </c>
      <c r="G2914" s="26" t="str">
        <f>IF(I2914="","",(COUNTIF($E$4:E2914,E2914)))</f>
        <v/>
      </c>
      <c r="H2914" s="1">
        <f>IF(AND(J2914="SAYIM",FİLTRE!$H$5="RAFTA",U2914&lt;&gt;0),1,0)+
IF(AND(J2914="İADE DEPO",FİLTRE!$H$5="İADE DEPO"),1,0)+
IF(FİLTRE!$H$5="TÜMÜ",1,0)+
IF(AND(J2914="FİRMA İADE",FİLTRE!$H$5="FİRMA İADE"),1,0)+
IF(AND(J2914="İMHA",FİLTRE!$H$5="İMHA"),1,0)</f>
        <v>1</v>
      </c>
      <c r="I2914" s="99"/>
      <c r="J2914" s="100"/>
      <c r="K2914" s="100"/>
      <c r="L2914" s="101"/>
      <c r="M2914" s="102"/>
      <c r="N2914" s="101"/>
      <c r="O2914" s="99"/>
      <c r="P2914" s="103"/>
      <c r="Q2914" s="104"/>
      <c r="R2914" s="50"/>
      <c r="S2914" s="105"/>
      <c r="T2914" s="106"/>
      <c r="U2914" s="107"/>
      <c r="V2914" s="108"/>
      <c r="W2914" s="107"/>
      <c r="X2914" s="107"/>
      <c r="AA2914" s="107"/>
      <c r="AB2914" s="110"/>
      <c r="AC2914" s="110"/>
      <c r="AE2914" s="105"/>
      <c r="AF2914" s="105"/>
      <c r="AR2914" s="112"/>
    </row>
    <row r="2915" spans="2:44" x14ac:dyDescent="0.25">
      <c r="B2915" s="1" t="str">
        <f>IF(I2915="","",
(IF(N2915=FİLTRE!$H$6,2,0)+IF(FİLTRE!$H$6="TOPLAM",2,0))
)</f>
        <v/>
      </c>
      <c r="C2915">
        <f>IF(FİLTRE!$M$5="",9,(IF(U2915&gt;=FİLTRE!$M$5,1,0)))</f>
        <v>1</v>
      </c>
      <c r="D2915" s="1">
        <f>IF(FİLTRE!$M$6="",9,(IF('SKT LİSTESİ'!P2915&lt;=FİLTRE!$M$6,1,0)))</f>
        <v>1</v>
      </c>
      <c r="E2915" s="25" t="str">
        <f>IF(I2915="","",(COUNTIFS($L$4:L2915,L2915)))</f>
        <v/>
      </c>
      <c r="F2915" s="13">
        <f>IF(OR(B2915&lt;&gt;2,C2915&lt;&gt;1,D2915&lt;&gt;1,H2915&lt;&gt;1),0,
COUNTIFS($B$4:B2915,2,$C$4:C2915,1,$D$4:D2915,1,$H$4:H2915,1))</f>
        <v>0</v>
      </c>
      <c r="G2915" s="26" t="str">
        <f>IF(I2915="","",(COUNTIF($E$4:E2915,E2915)))</f>
        <v/>
      </c>
      <c r="H2915" s="1">
        <f>IF(AND(J2915="SAYIM",FİLTRE!$H$5="RAFTA",U2915&lt;&gt;0),1,0)+
IF(AND(J2915="İADE DEPO",FİLTRE!$H$5="İADE DEPO"),1,0)+
IF(FİLTRE!$H$5="TÜMÜ",1,0)+
IF(AND(J2915="FİRMA İADE",FİLTRE!$H$5="FİRMA İADE"),1,0)+
IF(AND(J2915="İMHA",FİLTRE!$H$5="İMHA"),1,0)</f>
        <v>1</v>
      </c>
      <c r="I2915" s="99"/>
      <c r="J2915" s="100"/>
      <c r="K2915" s="100"/>
      <c r="L2915" s="101"/>
      <c r="M2915" s="102"/>
      <c r="N2915" s="101"/>
      <c r="O2915" s="99"/>
      <c r="P2915" s="103"/>
      <c r="Q2915" s="104"/>
      <c r="R2915" s="50"/>
      <c r="S2915" s="105"/>
      <c r="T2915" s="106"/>
      <c r="U2915" s="107"/>
      <c r="V2915" s="108"/>
      <c r="W2915" s="107"/>
      <c r="X2915" s="107"/>
      <c r="AA2915" s="107"/>
      <c r="AB2915" s="110"/>
      <c r="AC2915" s="110"/>
      <c r="AE2915" s="105"/>
      <c r="AF2915" s="105"/>
      <c r="AR2915" s="112"/>
    </row>
    <row r="2916" spans="2:44" x14ac:dyDescent="0.25">
      <c r="B2916" s="1" t="str">
        <f>IF(I2916="","",
(IF(N2916=FİLTRE!$H$6,2,0)+IF(FİLTRE!$H$6="TOPLAM",2,0))
)</f>
        <v/>
      </c>
      <c r="C2916">
        <f>IF(FİLTRE!$M$5="",9,(IF(U2916&gt;=FİLTRE!$M$5,1,0)))</f>
        <v>1</v>
      </c>
      <c r="D2916" s="1">
        <f>IF(FİLTRE!$M$6="",9,(IF('SKT LİSTESİ'!P2916&lt;=FİLTRE!$M$6,1,0)))</f>
        <v>1</v>
      </c>
      <c r="E2916" s="25" t="str">
        <f>IF(I2916="","",(COUNTIFS($L$4:L2916,L2916)))</f>
        <v/>
      </c>
      <c r="F2916" s="13">
        <f>IF(OR(B2916&lt;&gt;2,C2916&lt;&gt;1,D2916&lt;&gt;1,H2916&lt;&gt;1),0,
COUNTIFS($B$4:B2916,2,$C$4:C2916,1,$D$4:D2916,1,$H$4:H2916,1))</f>
        <v>0</v>
      </c>
      <c r="G2916" s="26" t="str">
        <f>IF(I2916="","",(COUNTIF($E$4:E2916,E2916)))</f>
        <v/>
      </c>
      <c r="H2916" s="1">
        <f>IF(AND(J2916="SAYIM",FİLTRE!$H$5="RAFTA",U2916&lt;&gt;0),1,0)+
IF(AND(J2916="İADE DEPO",FİLTRE!$H$5="İADE DEPO"),1,0)+
IF(FİLTRE!$H$5="TÜMÜ",1,0)+
IF(AND(J2916="FİRMA İADE",FİLTRE!$H$5="FİRMA İADE"),1,0)+
IF(AND(J2916="İMHA",FİLTRE!$H$5="İMHA"),1,0)</f>
        <v>1</v>
      </c>
      <c r="I2916" s="99"/>
      <c r="J2916" s="100"/>
      <c r="K2916" s="100"/>
      <c r="L2916" s="101"/>
      <c r="M2916" s="102"/>
      <c r="N2916" s="101"/>
      <c r="O2916" s="99"/>
      <c r="P2916" s="103"/>
      <c r="Q2916" s="104"/>
      <c r="R2916" s="50"/>
      <c r="S2916" s="105"/>
      <c r="T2916" s="106"/>
      <c r="U2916" s="107"/>
      <c r="V2916" s="108"/>
      <c r="W2916" s="107"/>
      <c r="X2916" s="107"/>
      <c r="AA2916" s="107"/>
      <c r="AB2916" s="110"/>
      <c r="AC2916" s="110"/>
      <c r="AE2916" s="105"/>
      <c r="AF2916" s="105"/>
      <c r="AR2916" s="112"/>
    </row>
    <row r="2917" spans="2:44" x14ac:dyDescent="0.25">
      <c r="B2917" s="1" t="str">
        <f>IF(I2917="","",
(IF(N2917=FİLTRE!$H$6,2,0)+IF(FİLTRE!$H$6="TOPLAM",2,0))
)</f>
        <v/>
      </c>
      <c r="C2917">
        <f>IF(FİLTRE!$M$5="",9,(IF(U2917&gt;=FİLTRE!$M$5,1,0)))</f>
        <v>1</v>
      </c>
      <c r="D2917" s="1">
        <f>IF(FİLTRE!$M$6="",9,(IF('SKT LİSTESİ'!P2917&lt;=FİLTRE!$M$6,1,0)))</f>
        <v>1</v>
      </c>
      <c r="E2917" s="25" t="str">
        <f>IF(I2917="","",(COUNTIFS($L$4:L2917,L2917)))</f>
        <v/>
      </c>
      <c r="F2917" s="13">
        <f>IF(OR(B2917&lt;&gt;2,C2917&lt;&gt;1,D2917&lt;&gt;1,H2917&lt;&gt;1),0,
COUNTIFS($B$4:B2917,2,$C$4:C2917,1,$D$4:D2917,1,$H$4:H2917,1))</f>
        <v>0</v>
      </c>
      <c r="G2917" s="26" t="str">
        <f>IF(I2917="","",(COUNTIF($E$4:E2917,E2917)))</f>
        <v/>
      </c>
      <c r="H2917" s="1">
        <f>IF(AND(J2917="SAYIM",FİLTRE!$H$5="RAFTA",U2917&lt;&gt;0),1,0)+
IF(AND(J2917="İADE DEPO",FİLTRE!$H$5="İADE DEPO"),1,0)+
IF(FİLTRE!$H$5="TÜMÜ",1,0)+
IF(AND(J2917="FİRMA İADE",FİLTRE!$H$5="FİRMA İADE"),1,0)+
IF(AND(J2917="İMHA",FİLTRE!$H$5="İMHA"),1,0)</f>
        <v>1</v>
      </c>
      <c r="I2917" s="99"/>
      <c r="J2917" s="100"/>
      <c r="K2917" s="100"/>
      <c r="L2917" s="101"/>
      <c r="M2917" s="102"/>
      <c r="N2917" s="101"/>
      <c r="O2917" s="99"/>
      <c r="P2917" s="103"/>
      <c r="Q2917" s="104"/>
      <c r="R2917" s="50"/>
      <c r="S2917" s="105"/>
      <c r="T2917" s="106"/>
      <c r="U2917" s="107"/>
      <c r="V2917" s="108"/>
      <c r="W2917" s="107"/>
      <c r="X2917" s="107"/>
      <c r="AA2917" s="107"/>
      <c r="AB2917" s="110"/>
      <c r="AC2917" s="110"/>
      <c r="AE2917" s="105"/>
      <c r="AF2917" s="105"/>
      <c r="AR2917" s="112"/>
    </row>
    <row r="2918" spans="2:44" x14ac:dyDescent="0.25">
      <c r="B2918" s="1" t="str">
        <f>IF(I2918="","",
(IF(N2918=FİLTRE!$H$6,2,0)+IF(FİLTRE!$H$6="TOPLAM",2,0))
)</f>
        <v/>
      </c>
      <c r="C2918">
        <f>IF(FİLTRE!$M$5="",9,(IF(U2918&gt;=FİLTRE!$M$5,1,0)))</f>
        <v>1</v>
      </c>
      <c r="D2918" s="1">
        <f>IF(FİLTRE!$M$6="",9,(IF('SKT LİSTESİ'!P2918&lt;=FİLTRE!$M$6,1,0)))</f>
        <v>1</v>
      </c>
      <c r="E2918" s="25" t="str">
        <f>IF(I2918="","",(COUNTIFS($L$4:L2918,L2918)))</f>
        <v/>
      </c>
      <c r="F2918" s="13">
        <f>IF(OR(B2918&lt;&gt;2,C2918&lt;&gt;1,D2918&lt;&gt;1,H2918&lt;&gt;1),0,
COUNTIFS($B$4:B2918,2,$C$4:C2918,1,$D$4:D2918,1,$H$4:H2918,1))</f>
        <v>0</v>
      </c>
      <c r="G2918" s="26" t="str">
        <f>IF(I2918="","",(COUNTIF($E$4:E2918,E2918)))</f>
        <v/>
      </c>
      <c r="H2918" s="1">
        <f>IF(AND(J2918="SAYIM",FİLTRE!$H$5="RAFTA",U2918&lt;&gt;0),1,0)+
IF(AND(J2918="İADE DEPO",FİLTRE!$H$5="İADE DEPO"),1,0)+
IF(FİLTRE!$H$5="TÜMÜ",1,0)+
IF(AND(J2918="FİRMA İADE",FİLTRE!$H$5="FİRMA İADE"),1,0)+
IF(AND(J2918="İMHA",FİLTRE!$H$5="İMHA"),1,0)</f>
        <v>1</v>
      </c>
      <c r="I2918" s="99"/>
      <c r="J2918" s="100"/>
      <c r="K2918" s="100"/>
      <c r="L2918" s="101"/>
      <c r="M2918" s="102"/>
      <c r="N2918" s="101"/>
      <c r="O2918" s="99"/>
      <c r="P2918" s="103"/>
      <c r="Q2918" s="104"/>
      <c r="R2918" s="50"/>
      <c r="S2918" s="105"/>
      <c r="T2918" s="106"/>
      <c r="U2918" s="107"/>
      <c r="V2918" s="108"/>
      <c r="W2918" s="107"/>
      <c r="X2918" s="107"/>
      <c r="AA2918" s="107"/>
      <c r="AB2918" s="110"/>
      <c r="AC2918" s="110"/>
      <c r="AE2918" s="105"/>
      <c r="AF2918" s="105"/>
      <c r="AR2918" s="112"/>
    </row>
    <row r="2919" spans="2:44" x14ac:dyDescent="0.25">
      <c r="B2919" s="1" t="str">
        <f>IF(I2919="","",
(IF(N2919=FİLTRE!$H$6,2,0)+IF(FİLTRE!$H$6="TOPLAM",2,0))
)</f>
        <v/>
      </c>
      <c r="C2919">
        <f>IF(FİLTRE!$M$5="",9,(IF(U2919&gt;=FİLTRE!$M$5,1,0)))</f>
        <v>1</v>
      </c>
      <c r="D2919" s="1">
        <f>IF(FİLTRE!$M$6="",9,(IF('SKT LİSTESİ'!P2919&lt;=FİLTRE!$M$6,1,0)))</f>
        <v>1</v>
      </c>
      <c r="E2919" s="25" t="str">
        <f>IF(I2919="","",(COUNTIFS($L$4:L2919,L2919)))</f>
        <v/>
      </c>
      <c r="F2919" s="13">
        <f>IF(OR(B2919&lt;&gt;2,C2919&lt;&gt;1,D2919&lt;&gt;1,H2919&lt;&gt;1),0,
COUNTIFS($B$4:B2919,2,$C$4:C2919,1,$D$4:D2919,1,$H$4:H2919,1))</f>
        <v>0</v>
      </c>
      <c r="G2919" s="26" t="str">
        <f>IF(I2919="","",(COUNTIF($E$4:E2919,E2919)))</f>
        <v/>
      </c>
      <c r="H2919" s="1">
        <f>IF(AND(J2919="SAYIM",FİLTRE!$H$5="RAFTA",U2919&lt;&gt;0),1,0)+
IF(AND(J2919="İADE DEPO",FİLTRE!$H$5="İADE DEPO"),1,0)+
IF(FİLTRE!$H$5="TÜMÜ",1,0)+
IF(AND(J2919="FİRMA İADE",FİLTRE!$H$5="FİRMA İADE"),1,0)+
IF(AND(J2919="İMHA",FİLTRE!$H$5="İMHA"),1,0)</f>
        <v>1</v>
      </c>
      <c r="I2919" s="99"/>
      <c r="J2919" s="100"/>
      <c r="K2919" s="100"/>
      <c r="L2919" s="101"/>
      <c r="M2919" s="102"/>
      <c r="N2919" s="101"/>
      <c r="O2919" s="99"/>
      <c r="P2919" s="103"/>
      <c r="Q2919" s="104"/>
      <c r="R2919" s="50"/>
      <c r="S2919" s="105"/>
      <c r="T2919" s="106"/>
      <c r="U2919" s="107"/>
      <c r="V2919" s="108"/>
      <c r="W2919" s="107"/>
      <c r="X2919" s="107"/>
      <c r="AA2919" s="107"/>
      <c r="AB2919" s="110"/>
      <c r="AC2919" s="110"/>
      <c r="AE2919" s="105"/>
      <c r="AF2919" s="105"/>
      <c r="AR2919" s="112"/>
    </row>
    <row r="2920" spans="2:44" x14ac:dyDescent="0.25">
      <c r="B2920" s="1" t="str">
        <f>IF(I2920="","",
(IF(N2920=FİLTRE!$H$6,2,0)+IF(FİLTRE!$H$6="TOPLAM",2,0))
)</f>
        <v/>
      </c>
      <c r="C2920">
        <f>IF(FİLTRE!$M$5="",9,(IF(U2920&gt;=FİLTRE!$M$5,1,0)))</f>
        <v>1</v>
      </c>
      <c r="D2920" s="1">
        <f>IF(FİLTRE!$M$6="",9,(IF('SKT LİSTESİ'!P2920&lt;=FİLTRE!$M$6,1,0)))</f>
        <v>1</v>
      </c>
      <c r="E2920" s="25" t="str">
        <f>IF(I2920="","",(COUNTIFS($L$4:L2920,L2920)))</f>
        <v/>
      </c>
      <c r="F2920" s="13">
        <f>IF(OR(B2920&lt;&gt;2,C2920&lt;&gt;1,D2920&lt;&gt;1,H2920&lt;&gt;1),0,
COUNTIFS($B$4:B2920,2,$C$4:C2920,1,$D$4:D2920,1,$H$4:H2920,1))</f>
        <v>0</v>
      </c>
      <c r="G2920" s="26" t="str">
        <f>IF(I2920="","",(COUNTIF($E$4:E2920,E2920)))</f>
        <v/>
      </c>
      <c r="H2920" s="1">
        <f>IF(AND(J2920="SAYIM",FİLTRE!$H$5="RAFTA",U2920&lt;&gt;0),1,0)+
IF(AND(J2920="İADE DEPO",FİLTRE!$H$5="İADE DEPO"),1,0)+
IF(FİLTRE!$H$5="TÜMÜ",1,0)+
IF(AND(J2920="FİRMA İADE",FİLTRE!$H$5="FİRMA İADE"),1,0)+
IF(AND(J2920="İMHA",FİLTRE!$H$5="İMHA"),1,0)</f>
        <v>1</v>
      </c>
      <c r="I2920" s="99"/>
      <c r="J2920" s="100"/>
      <c r="K2920" s="100"/>
      <c r="L2920" s="101"/>
      <c r="M2920" s="102"/>
      <c r="N2920" s="101"/>
      <c r="O2920" s="99"/>
      <c r="P2920" s="103"/>
      <c r="Q2920" s="104"/>
      <c r="R2920" s="50"/>
      <c r="S2920" s="105"/>
      <c r="T2920" s="106"/>
      <c r="U2920" s="107"/>
      <c r="V2920" s="108"/>
      <c r="W2920" s="107"/>
      <c r="X2920" s="107"/>
      <c r="AA2920" s="107"/>
      <c r="AB2920" s="110"/>
      <c r="AC2920" s="110"/>
      <c r="AE2920" s="105"/>
      <c r="AF2920" s="105"/>
      <c r="AR2920" s="112"/>
    </row>
    <row r="2921" spans="2:44" x14ac:dyDescent="0.25">
      <c r="B2921" s="1" t="str">
        <f>IF(I2921="","",
(IF(N2921=FİLTRE!$H$6,2,0)+IF(FİLTRE!$H$6="TOPLAM",2,0))
)</f>
        <v/>
      </c>
      <c r="C2921">
        <f>IF(FİLTRE!$M$5="",9,(IF(U2921&gt;=FİLTRE!$M$5,1,0)))</f>
        <v>1</v>
      </c>
      <c r="D2921" s="1">
        <f>IF(FİLTRE!$M$6="",9,(IF('SKT LİSTESİ'!P2921&lt;=FİLTRE!$M$6,1,0)))</f>
        <v>1</v>
      </c>
      <c r="E2921" s="25" t="str">
        <f>IF(I2921="","",(COUNTIFS($L$4:L2921,L2921)))</f>
        <v/>
      </c>
      <c r="F2921" s="13">
        <f>IF(OR(B2921&lt;&gt;2,C2921&lt;&gt;1,D2921&lt;&gt;1,H2921&lt;&gt;1),0,
COUNTIFS($B$4:B2921,2,$C$4:C2921,1,$D$4:D2921,1,$H$4:H2921,1))</f>
        <v>0</v>
      </c>
      <c r="G2921" s="26" t="str">
        <f>IF(I2921="","",(COUNTIF($E$4:E2921,E2921)))</f>
        <v/>
      </c>
      <c r="H2921" s="1">
        <f>IF(AND(J2921="SAYIM",FİLTRE!$H$5="RAFTA",U2921&lt;&gt;0),1,0)+
IF(AND(J2921="İADE DEPO",FİLTRE!$H$5="İADE DEPO"),1,0)+
IF(FİLTRE!$H$5="TÜMÜ",1,0)+
IF(AND(J2921="FİRMA İADE",FİLTRE!$H$5="FİRMA İADE"),1,0)+
IF(AND(J2921="İMHA",FİLTRE!$H$5="İMHA"),1,0)</f>
        <v>1</v>
      </c>
      <c r="I2921" s="99"/>
      <c r="J2921" s="100"/>
      <c r="K2921" s="100"/>
      <c r="L2921" s="101"/>
      <c r="M2921" s="102"/>
      <c r="N2921" s="101"/>
      <c r="O2921" s="99"/>
      <c r="P2921" s="103"/>
      <c r="Q2921" s="104"/>
      <c r="R2921" s="50"/>
      <c r="S2921" s="105"/>
      <c r="T2921" s="106"/>
      <c r="U2921" s="107"/>
      <c r="V2921" s="108"/>
      <c r="W2921" s="107"/>
      <c r="X2921" s="107"/>
      <c r="AA2921" s="107"/>
      <c r="AB2921" s="110"/>
      <c r="AC2921" s="110"/>
      <c r="AE2921" s="105"/>
      <c r="AF2921" s="105"/>
      <c r="AR2921" s="112"/>
    </row>
    <row r="2922" spans="2:44" x14ac:dyDescent="0.25">
      <c r="B2922" s="1" t="str">
        <f>IF(I2922="","",
(IF(N2922=FİLTRE!$H$6,2,0)+IF(FİLTRE!$H$6="TOPLAM",2,0))
)</f>
        <v/>
      </c>
      <c r="C2922">
        <f>IF(FİLTRE!$M$5="",9,(IF(U2922&gt;=FİLTRE!$M$5,1,0)))</f>
        <v>1</v>
      </c>
      <c r="D2922" s="1">
        <f>IF(FİLTRE!$M$6="",9,(IF('SKT LİSTESİ'!P2922&lt;=FİLTRE!$M$6,1,0)))</f>
        <v>1</v>
      </c>
      <c r="E2922" s="25" t="str">
        <f>IF(I2922="","",(COUNTIFS($L$4:L2922,L2922)))</f>
        <v/>
      </c>
      <c r="F2922" s="13">
        <f>IF(OR(B2922&lt;&gt;2,C2922&lt;&gt;1,D2922&lt;&gt;1,H2922&lt;&gt;1),0,
COUNTIFS($B$4:B2922,2,$C$4:C2922,1,$D$4:D2922,1,$H$4:H2922,1))</f>
        <v>0</v>
      </c>
      <c r="G2922" s="26" t="str">
        <f>IF(I2922="","",(COUNTIF($E$4:E2922,E2922)))</f>
        <v/>
      </c>
      <c r="H2922" s="1">
        <f>IF(AND(J2922="SAYIM",FİLTRE!$H$5="RAFTA",U2922&lt;&gt;0),1,0)+
IF(AND(J2922="İADE DEPO",FİLTRE!$H$5="İADE DEPO"),1,0)+
IF(FİLTRE!$H$5="TÜMÜ",1,0)+
IF(AND(J2922="FİRMA İADE",FİLTRE!$H$5="FİRMA İADE"),1,0)+
IF(AND(J2922="İMHA",FİLTRE!$H$5="İMHA"),1,0)</f>
        <v>1</v>
      </c>
      <c r="I2922" s="99"/>
      <c r="J2922" s="100"/>
      <c r="K2922" s="100"/>
      <c r="L2922" s="101"/>
      <c r="M2922" s="102"/>
      <c r="N2922" s="101"/>
      <c r="O2922" s="99"/>
      <c r="P2922" s="103"/>
      <c r="Q2922" s="104"/>
      <c r="R2922" s="50"/>
      <c r="S2922" s="105"/>
      <c r="T2922" s="106"/>
      <c r="U2922" s="107"/>
      <c r="V2922" s="108"/>
      <c r="W2922" s="107"/>
      <c r="X2922" s="107"/>
      <c r="AA2922" s="107"/>
      <c r="AB2922" s="110"/>
      <c r="AC2922" s="110"/>
      <c r="AE2922" s="105"/>
      <c r="AF2922" s="105"/>
      <c r="AR2922" s="112"/>
    </row>
    <row r="2923" spans="2:44" x14ac:dyDescent="0.25">
      <c r="B2923" s="1" t="str">
        <f>IF(I2923="","",
(IF(N2923=FİLTRE!$H$6,2,0)+IF(FİLTRE!$H$6="TOPLAM",2,0))
)</f>
        <v/>
      </c>
      <c r="C2923">
        <f>IF(FİLTRE!$M$5="",9,(IF(U2923&gt;=FİLTRE!$M$5,1,0)))</f>
        <v>1</v>
      </c>
      <c r="D2923" s="1">
        <f>IF(FİLTRE!$M$6="",9,(IF('SKT LİSTESİ'!P2923&lt;=FİLTRE!$M$6,1,0)))</f>
        <v>1</v>
      </c>
      <c r="E2923" s="25" t="str">
        <f>IF(I2923="","",(COUNTIFS($L$4:L2923,L2923)))</f>
        <v/>
      </c>
      <c r="F2923" s="13">
        <f>IF(OR(B2923&lt;&gt;2,C2923&lt;&gt;1,D2923&lt;&gt;1,H2923&lt;&gt;1),0,
COUNTIFS($B$4:B2923,2,$C$4:C2923,1,$D$4:D2923,1,$H$4:H2923,1))</f>
        <v>0</v>
      </c>
      <c r="G2923" s="26" t="str">
        <f>IF(I2923="","",(COUNTIF($E$4:E2923,E2923)))</f>
        <v/>
      </c>
      <c r="H2923" s="1">
        <f>IF(AND(J2923="SAYIM",FİLTRE!$H$5="RAFTA",U2923&lt;&gt;0),1,0)+
IF(AND(J2923="İADE DEPO",FİLTRE!$H$5="İADE DEPO"),1,0)+
IF(FİLTRE!$H$5="TÜMÜ",1,0)+
IF(AND(J2923="FİRMA İADE",FİLTRE!$H$5="FİRMA İADE"),1,0)+
IF(AND(J2923="İMHA",FİLTRE!$H$5="İMHA"),1,0)</f>
        <v>1</v>
      </c>
      <c r="I2923" s="99"/>
      <c r="J2923" s="100"/>
      <c r="K2923" s="100"/>
      <c r="L2923" s="101"/>
      <c r="M2923" s="102"/>
      <c r="N2923" s="101"/>
      <c r="O2923" s="99"/>
      <c r="P2923" s="103"/>
      <c r="Q2923" s="104"/>
      <c r="R2923" s="50"/>
      <c r="S2923" s="105"/>
      <c r="T2923" s="106"/>
      <c r="U2923" s="107"/>
      <c r="V2923" s="108"/>
      <c r="W2923" s="107"/>
      <c r="X2923" s="107"/>
      <c r="AA2923" s="107"/>
      <c r="AB2923" s="110"/>
      <c r="AC2923" s="110"/>
      <c r="AE2923" s="105"/>
      <c r="AF2923" s="105"/>
      <c r="AR2923" s="112"/>
    </row>
    <row r="2924" spans="2:44" x14ac:dyDescent="0.25">
      <c r="B2924" s="1" t="str">
        <f>IF(I2924="","",
(IF(N2924=FİLTRE!$H$6,2,0)+IF(FİLTRE!$H$6="TOPLAM",2,0))
)</f>
        <v/>
      </c>
      <c r="C2924">
        <f>IF(FİLTRE!$M$5="",9,(IF(U2924&gt;=FİLTRE!$M$5,1,0)))</f>
        <v>1</v>
      </c>
      <c r="D2924" s="1">
        <f>IF(FİLTRE!$M$6="",9,(IF('SKT LİSTESİ'!P2924&lt;=FİLTRE!$M$6,1,0)))</f>
        <v>1</v>
      </c>
      <c r="E2924" s="25" t="str">
        <f>IF(I2924="","",(COUNTIFS($L$4:L2924,L2924)))</f>
        <v/>
      </c>
      <c r="F2924" s="13">
        <f>IF(OR(B2924&lt;&gt;2,C2924&lt;&gt;1,D2924&lt;&gt;1,H2924&lt;&gt;1),0,
COUNTIFS($B$4:B2924,2,$C$4:C2924,1,$D$4:D2924,1,$H$4:H2924,1))</f>
        <v>0</v>
      </c>
      <c r="G2924" s="26" t="str">
        <f>IF(I2924="","",(COUNTIF($E$4:E2924,E2924)))</f>
        <v/>
      </c>
      <c r="H2924" s="1">
        <f>IF(AND(J2924="SAYIM",FİLTRE!$H$5="RAFTA",U2924&lt;&gt;0),1,0)+
IF(AND(J2924="İADE DEPO",FİLTRE!$H$5="İADE DEPO"),1,0)+
IF(FİLTRE!$H$5="TÜMÜ",1,0)+
IF(AND(J2924="FİRMA İADE",FİLTRE!$H$5="FİRMA İADE"),1,0)+
IF(AND(J2924="İMHA",FİLTRE!$H$5="İMHA"),1,0)</f>
        <v>1</v>
      </c>
      <c r="I2924" s="99"/>
      <c r="J2924" s="100"/>
      <c r="K2924" s="100"/>
      <c r="L2924" s="101"/>
      <c r="M2924" s="102"/>
      <c r="N2924" s="101"/>
      <c r="O2924" s="99"/>
      <c r="P2924" s="103"/>
      <c r="Q2924" s="104"/>
      <c r="R2924" s="50"/>
      <c r="S2924" s="105"/>
      <c r="T2924" s="106"/>
      <c r="U2924" s="107"/>
      <c r="V2924" s="108"/>
      <c r="W2924" s="107"/>
      <c r="X2924" s="107"/>
      <c r="AA2924" s="107"/>
      <c r="AB2924" s="110"/>
      <c r="AC2924" s="110"/>
      <c r="AE2924" s="105"/>
      <c r="AF2924" s="105"/>
      <c r="AR2924" s="112"/>
    </row>
    <row r="2925" spans="2:44" x14ac:dyDescent="0.25">
      <c r="B2925" s="1" t="str">
        <f>IF(I2925="","",
(IF(N2925=FİLTRE!$H$6,2,0)+IF(FİLTRE!$H$6="TOPLAM",2,0))
)</f>
        <v/>
      </c>
      <c r="C2925">
        <f>IF(FİLTRE!$M$5="",9,(IF(U2925&gt;=FİLTRE!$M$5,1,0)))</f>
        <v>1</v>
      </c>
      <c r="D2925" s="1">
        <f>IF(FİLTRE!$M$6="",9,(IF('SKT LİSTESİ'!P2925&lt;=FİLTRE!$M$6,1,0)))</f>
        <v>1</v>
      </c>
      <c r="E2925" s="25" t="str">
        <f>IF(I2925="","",(COUNTIFS($L$4:L2925,L2925)))</f>
        <v/>
      </c>
      <c r="F2925" s="13">
        <f>IF(OR(B2925&lt;&gt;2,C2925&lt;&gt;1,D2925&lt;&gt;1,H2925&lt;&gt;1),0,
COUNTIFS($B$4:B2925,2,$C$4:C2925,1,$D$4:D2925,1,$H$4:H2925,1))</f>
        <v>0</v>
      </c>
      <c r="G2925" s="26" t="str">
        <f>IF(I2925="","",(COUNTIF($E$4:E2925,E2925)))</f>
        <v/>
      </c>
      <c r="H2925" s="1">
        <f>IF(AND(J2925="SAYIM",FİLTRE!$H$5="RAFTA",U2925&lt;&gt;0),1,0)+
IF(AND(J2925="İADE DEPO",FİLTRE!$H$5="İADE DEPO"),1,0)+
IF(FİLTRE!$H$5="TÜMÜ",1,0)+
IF(AND(J2925="FİRMA İADE",FİLTRE!$H$5="FİRMA İADE"),1,0)+
IF(AND(J2925="İMHA",FİLTRE!$H$5="İMHA"),1,0)</f>
        <v>1</v>
      </c>
      <c r="I2925" s="99"/>
      <c r="J2925" s="100"/>
      <c r="K2925" s="100"/>
      <c r="L2925" s="101"/>
      <c r="M2925" s="102"/>
      <c r="N2925" s="101"/>
      <c r="O2925" s="99"/>
      <c r="P2925" s="103"/>
      <c r="Q2925" s="104"/>
      <c r="R2925" s="50"/>
      <c r="S2925" s="105"/>
      <c r="T2925" s="106"/>
      <c r="U2925" s="107"/>
      <c r="V2925" s="108"/>
      <c r="W2925" s="107"/>
      <c r="X2925" s="107"/>
      <c r="AA2925" s="107"/>
      <c r="AB2925" s="110"/>
      <c r="AC2925" s="110"/>
      <c r="AE2925" s="105"/>
      <c r="AF2925" s="105"/>
      <c r="AR2925" s="112"/>
    </row>
    <row r="2926" spans="2:44" x14ac:dyDescent="0.25">
      <c r="B2926" s="1" t="str">
        <f>IF(I2926="","",
(IF(N2926=FİLTRE!$H$6,2,0)+IF(FİLTRE!$H$6="TOPLAM",2,0))
)</f>
        <v/>
      </c>
      <c r="C2926">
        <f>IF(FİLTRE!$M$5="",9,(IF(U2926&gt;=FİLTRE!$M$5,1,0)))</f>
        <v>1</v>
      </c>
      <c r="D2926" s="1">
        <f>IF(FİLTRE!$M$6="",9,(IF('SKT LİSTESİ'!P2926&lt;=FİLTRE!$M$6,1,0)))</f>
        <v>1</v>
      </c>
      <c r="E2926" s="25" t="str">
        <f>IF(I2926="","",(COUNTIFS($L$4:L2926,L2926)))</f>
        <v/>
      </c>
      <c r="F2926" s="13">
        <f>IF(OR(B2926&lt;&gt;2,C2926&lt;&gt;1,D2926&lt;&gt;1,H2926&lt;&gt;1),0,
COUNTIFS($B$4:B2926,2,$C$4:C2926,1,$D$4:D2926,1,$H$4:H2926,1))</f>
        <v>0</v>
      </c>
      <c r="G2926" s="26" t="str">
        <f>IF(I2926="","",(COUNTIF($E$4:E2926,E2926)))</f>
        <v/>
      </c>
      <c r="H2926" s="1">
        <f>IF(AND(J2926="SAYIM",FİLTRE!$H$5="RAFTA",U2926&lt;&gt;0),1,0)+
IF(AND(J2926="İADE DEPO",FİLTRE!$H$5="İADE DEPO"),1,0)+
IF(FİLTRE!$H$5="TÜMÜ",1,0)+
IF(AND(J2926="FİRMA İADE",FİLTRE!$H$5="FİRMA İADE"),1,0)+
IF(AND(J2926="İMHA",FİLTRE!$H$5="İMHA"),1,0)</f>
        <v>1</v>
      </c>
      <c r="I2926" s="99"/>
      <c r="J2926" s="100"/>
      <c r="K2926" s="100"/>
      <c r="L2926" s="101"/>
      <c r="M2926" s="102"/>
      <c r="N2926" s="101"/>
      <c r="O2926" s="99"/>
      <c r="P2926" s="103"/>
      <c r="Q2926" s="104"/>
      <c r="R2926" s="50"/>
      <c r="S2926" s="105"/>
      <c r="T2926" s="106"/>
      <c r="U2926" s="107"/>
      <c r="V2926" s="108"/>
      <c r="W2926" s="107"/>
      <c r="X2926" s="107"/>
      <c r="AA2926" s="107"/>
      <c r="AB2926" s="110"/>
      <c r="AC2926" s="110"/>
      <c r="AE2926" s="105"/>
      <c r="AF2926" s="105"/>
      <c r="AR2926" s="112"/>
    </row>
    <row r="2927" spans="2:44" x14ac:dyDescent="0.25">
      <c r="B2927" s="1" t="str">
        <f>IF(I2927="","",
(IF(N2927=FİLTRE!$H$6,2,0)+IF(FİLTRE!$H$6="TOPLAM",2,0))
)</f>
        <v/>
      </c>
      <c r="C2927">
        <f>IF(FİLTRE!$M$5="",9,(IF(U2927&gt;=FİLTRE!$M$5,1,0)))</f>
        <v>1</v>
      </c>
      <c r="D2927" s="1">
        <f>IF(FİLTRE!$M$6="",9,(IF('SKT LİSTESİ'!P2927&lt;=FİLTRE!$M$6,1,0)))</f>
        <v>1</v>
      </c>
      <c r="E2927" s="25" t="str">
        <f>IF(I2927="","",(COUNTIFS($L$4:L2927,L2927)))</f>
        <v/>
      </c>
      <c r="F2927" s="13">
        <f>IF(OR(B2927&lt;&gt;2,C2927&lt;&gt;1,D2927&lt;&gt;1,H2927&lt;&gt;1),0,
COUNTIFS($B$4:B2927,2,$C$4:C2927,1,$D$4:D2927,1,$H$4:H2927,1))</f>
        <v>0</v>
      </c>
      <c r="G2927" s="26" t="str">
        <f>IF(I2927="","",(COUNTIF($E$4:E2927,E2927)))</f>
        <v/>
      </c>
      <c r="H2927" s="1">
        <f>IF(AND(J2927="SAYIM",FİLTRE!$H$5="RAFTA",U2927&lt;&gt;0),1,0)+
IF(AND(J2927="İADE DEPO",FİLTRE!$H$5="İADE DEPO"),1,0)+
IF(FİLTRE!$H$5="TÜMÜ",1,0)+
IF(AND(J2927="FİRMA İADE",FİLTRE!$H$5="FİRMA İADE"),1,0)+
IF(AND(J2927="İMHA",FİLTRE!$H$5="İMHA"),1,0)</f>
        <v>1</v>
      </c>
      <c r="I2927" s="99"/>
      <c r="J2927" s="100"/>
      <c r="K2927" s="100"/>
      <c r="L2927" s="101"/>
      <c r="M2927" s="102"/>
      <c r="N2927" s="101"/>
      <c r="O2927" s="99"/>
      <c r="P2927" s="103"/>
      <c r="Q2927" s="104"/>
      <c r="R2927" s="50"/>
      <c r="S2927" s="105"/>
      <c r="T2927" s="106"/>
      <c r="U2927" s="107"/>
      <c r="V2927" s="108"/>
      <c r="W2927" s="107"/>
      <c r="X2927" s="107"/>
      <c r="AA2927" s="107"/>
      <c r="AB2927" s="110"/>
      <c r="AC2927" s="110"/>
      <c r="AE2927" s="105"/>
      <c r="AF2927" s="105"/>
      <c r="AR2927" s="112"/>
    </row>
    <row r="2928" spans="2:44" x14ac:dyDescent="0.25">
      <c r="B2928" s="1" t="str">
        <f>IF(I2928="","",
(IF(N2928=FİLTRE!$H$6,2,0)+IF(FİLTRE!$H$6="TOPLAM",2,0))
)</f>
        <v/>
      </c>
      <c r="C2928">
        <f>IF(FİLTRE!$M$5="",9,(IF(U2928&gt;=FİLTRE!$M$5,1,0)))</f>
        <v>1</v>
      </c>
      <c r="D2928" s="1">
        <f>IF(FİLTRE!$M$6="",9,(IF('SKT LİSTESİ'!P2928&lt;=FİLTRE!$M$6,1,0)))</f>
        <v>1</v>
      </c>
      <c r="E2928" s="25" t="str">
        <f>IF(I2928="","",(COUNTIFS($L$4:L2928,L2928)))</f>
        <v/>
      </c>
      <c r="F2928" s="13">
        <f>IF(OR(B2928&lt;&gt;2,C2928&lt;&gt;1,D2928&lt;&gt;1,H2928&lt;&gt;1),0,
COUNTIFS($B$4:B2928,2,$C$4:C2928,1,$D$4:D2928,1,$H$4:H2928,1))</f>
        <v>0</v>
      </c>
      <c r="G2928" s="26" t="str">
        <f>IF(I2928="","",(COUNTIF($E$4:E2928,E2928)))</f>
        <v/>
      </c>
      <c r="H2928" s="1">
        <f>IF(AND(J2928="SAYIM",FİLTRE!$H$5="RAFTA",U2928&lt;&gt;0),1,0)+
IF(AND(J2928="İADE DEPO",FİLTRE!$H$5="İADE DEPO"),1,0)+
IF(FİLTRE!$H$5="TÜMÜ",1,0)+
IF(AND(J2928="FİRMA İADE",FİLTRE!$H$5="FİRMA İADE"),1,0)+
IF(AND(J2928="İMHA",FİLTRE!$H$5="İMHA"),1,0)</f>
        <v>1</v>
      </c>
      <c r="I2928" s="99"/>
      <c r="J2928" s="100"/>
      <c r="K2928" s="100"/>
      <c r="L2928" s="101"/>
      <c r="M2928" s="102"/>
      <c r="N2928" s="101"/>
      <c r="O2928" s="99"/>
      <c r="P2928" s="103"/>
      <c r="Q2928" s="104"/>
      <c r="R2928" s="50"/>
      <c r="S2928" s="105"/>
      <c r="T2928" s="106"/>
      <c r="U2928" s="107"/>
      <c r="V2928" s="108"/>
      <c r="W2928" s="107"/>
      <c r="X2928" s="107"/>
      <c r="AA2928" s="107"/>
      <c r="AB2928" s="110"/>
      <c r="AC2928" s="110"/>
      <c r="AE2928" s="105"/>
      <c r="AF2928" s="105"/>
      <c r="AR2928" s="112"/>
    </row>
    <row r="2929" spans="2:44" x14ac:dyDescent="0.25">
      <c r="B2929" s="1" t="str">
        <f>IF(I2929="","",
(IF(N2929=FİLTRE!$H$6,2,0)+IF(FİLTRE!$H$6="TOPLAM",2,0))
)</f>
        <v/>
      </c>
      <c r="C2929">
        <f>IF(FİLTRE!$M$5="",9,(IF(U2929&gt;=FİLTRE!$M$5,1,0)))</f>
        <v>1</v>
      </c>
      <c r="D2929" s="1">
        <f>IF(FİLTRE!$M$6="",9,(IF('SKT LİSTESİ'!P2929&lt;=FİLTRE!$M$6,1,0)))</f>
        <v>1</v>
      </c>
      <c r="E2929" s="25" t="str">
        <f>IF(I2929="","",(COUNTIFS($L$4:L2929,L2929)))</f>
        <v/>
      </c>
      <c r="F2929" s="13">
        <f>IF(OR(B2929&lt;&gt;2,C2929&lt;&gt;1,D2929&lt;&gt;1,H2929&lt;&gt;1),0,
COUNTIFS($B$4:B2929,2,$C$4:C2929,1,$D$4:D2929,1,$H$4:H2929,1))</f>
        <v>0</v>
      </c>
      <c r="G2929" s="26" t="str">
        <f>IF(I2929="","",(COUNTIF($E$4:E2929,E2929)))</f>
        <v/>
      </c>
      <c r="H2929" s="1">
        <f>IF(AND(J2929="SAYIM",FİLTRE!$H$5="RAFTA",U2929&lt;&gt;0),1,0)+
IF(AND(J2929="İADE DEPO",FİLTRE!$H$5="İADE DEPO"),1,0)+
IF(FİLTRE!$H$5="TÜMÜ",1,0)+
IF(AND(J2929="FİRMA İADE",FİLTRE!$H$5="FİRMA İADE"),1,0)+
IF(AND(J2929="İMHA",FİLTRE!$H$5="İMHA"),1,0)</f>
        <v>1</v>
      </c>
      <c r="I2929" s="99"/>
      <c r="J2929" s="100"/>
      <c r="K2929" s="100"/>
      <c r="L2929" s="101"/>
      <c r="M2929" s="102"/>
      <c r="N2929" s="101"/>
      <c r="O2929" s="99"/>
      <c r="P2929" s="103"/>
      <c r="Q2929" s="104"/>
      <c r="R2929" s="50"/>
      <c r="S2929" s="105"/>
      <c r="T2929" s="106"/>
      <c r="U2929" s="107"/>
      <c r="V2929" s="108"/>
      <c r="W2929" s="107"/>
      <c r="X2929" s="107"/>
      <c r="AA2929" s="107"/>
      <c r="AB2929" s="110"/>
      <c r="AC2929" s="110"/>
      <c r="AE2929" s="105"/>
      <c r="AF2929" s="105"/>
      <c r="AR2929" s="112"/>
    </row>
    <row r="2930" spans="2:44" x14ac:dyDescent="0.25">
      <c r="B2930" s="1" t="str">
        <f>IF(I2930="","",
(IF(N2930=FİLTRE!$H$6,2,0)+IF(FİLTRE!$H$6="TOPLAM",2,0))
)</f>
        <v/>
      </c>
      <c r="C2930">
        <f>IF(FİLTRE!$M$5="",9,(IF(U2930&gt;=FİLTRE!$M$5,1,0)))</f>
        <v>1</v>
      </c>
      <c r="D2930" s="1">
        <f>IF(FİLTRE!$M$6="",9,(IF('SKT LİSTESİ'!P2930&lt;=FİLTRE!$M$6,1,0)))</f>
        <v>1</v>
      </c>
      <c r="E2930" s="25" t="str">
        <f>IF(I2930="","",(COUNTIFS($L$4:L2930,L2930)))</f>
        <v/>
      </c>
      <c r="F2930" s="13">
        <f>IF(OR(B2930&lt;&gt;2,C2930&lt;&gt;1,D2930&lt;&gt;1,H2930&lt;&gt;1),0,
COUNTIFS($B$4:B2930,2,$C$4:C2930,1,$D$4:D2930,1,$H$4:H2930,1))</f>
        <v>0</v>
      </c>
      <c r="G2930" s="26" t="str">
        <f>IF(I2930="","",(COUNTIF($E$4:E2930,E2930)))</f>
        <v/>
      </c>
      <c r="H2930" s="1">
        <f>IF(AND(J2930="SAYIM",FİLTRE!$H$5="RAFTA",U2930&lt;&gt;0),1,0)+
IF(AND(J2930="İADE DEPO",FİLTRE!$H$5="İADE DEPO"),1,0)+
IF(FİLTRE!$H$5="TÜMÜ",1,0)+
IF(AND(J2930="FİRMA İADE",FİLTRE!$H$5="FİRMA İADE"),1,0)+
IF(AND(J2930="İMHA",FİLTRE!$H$5="İMHA"),1,0)</f>
        <v>1</v>
      </c>
      <c r="I2930" s="99"/>
      <c r="J2930" s="100"/>
      <c r="K2930" s="100"/>
      <c r="L2930" s="101"/>
      <c r="M2930" s="102"/>
      <c r="N2930" s="101"/>
      <c r="O2930" s="99"/>
      <c r="P2930" s="103"/>
      <c r="Q2930" s="104"/>
      <c r="R2930" s="50"/>
      <c r="S2930" s="105"/>
      <c r="T2930" s="106"/>
      <c r="U2930" s="107"/>
      <c r="V2930" s="108"/>
      <c r="W2930" s="107"/>
      <c r="X2930" s="107"/>
      <c r="AA2930" s="107"/>
      <c r="AB2930" s="110"/>
      <c r="AC2930" s="110"/>
      <c r="AE2930" s="105"/>
      <c r="AF2930" s="105"/>
      <c r="AR2930" s="112"/>
    </row>
    <row r="2931" spans="2:44" x14ac:dyDescent="0.25">
      <c r="B2931" s="1" t="str">
        <f>IF(I2931="","",
(IF(N2931=FİLTRE!$H$6,2,0)+IF(FİLTRE!$H$6="TOPLAM",2,0))
)</f>
        <v/>
      </c>
      <c r="C2931">
        <f>IF(FİLTRE!$M$5="",9,(IF(U2931&gt;=FİLTRE!$M$5,1,0)))</f>
        <v>1</v>
      </c>
      <c r="D2931" s="1">
        <f>IF(FİLTRE!$M$6="",9,(IF('SKT LİSTESİ'!P2931&lt;=FİLTRE!$M$6,1,0)))</f>
        <v>1</v>
      </c>
      <c r="E2931" s="25" t="str">
        <f>IF(I2931="","",(COUNTIFS($L$4:L2931,L2931)))</f>
        <v/>
      </c>
      <c r="F2931" s="13">
        <f>IF(OR(B2931&lt;&gt;2,C2931&lt;&gt;1,D2931&lt;&gt;1,H2931&lt;&gt;1),0,
COUNTIFS($B$4:B2931,2,$C$4:C2931,1,$D$4:D2931,1,$H$4:H2931,1))</f>
        <v>0</v>
      </c>
      <c r="G2931" s="26" t="str">
        <f>IF(I2931="","",(COUNTIF($E$4:E2931,E2931)))</f>
        <v/>
      </c>
      <c r="H2931" s="1">
        <f>IF(AND(J2931="SAYIM",FİLTRE!$H$5="RAFTA",U2931&lt;&gt;0),1,0)+
IF(AND(J2931="İADE DEPO",FİLTRE!$H$5="İADE DEPO"),1,0)+
IF(FİLTRE!$H$5="TÜMÜ",1,0)+
IF(AND(J2931="FİRMA İADE",FİLTRE!$H$5="FİRMA İADE"),1,0)+
IF(AND(J2931="İMHA",FİLTRE!$H$5="İMHA"),1,0)</f>
        <v>1</v>
      </c>
      <c r="I2931" s="99"/>
      <c r="J2931" s="100"/>
      <c r="K2931" s="100"/>
      <c r="L2931" s="101"/>
      <c r="M2931" s="102"/>
      <c r="N2931" s="101"/>
      <c r="O2931" s="99"/>
      <c r="P2931" s="103"/>
      <c r="Q2931" s="104"/>
      <c r="R2931" s="50"/>
      <c r="S2931" s="105"/>
      <c r="T2931" s="106"/>
      <c r="U2931" s="107"/>
      <c r="V2931" s="108"/>
      <c r="W2931" s="107"/>
      <c r="X2931" s="107"/>
      <c r="AA2931" s="107"/>
      <c r="AB2931" s="110"/>
      <c r="AC2931" s="110"/>
      <c r="AE2931" s="105"/>
      <c r="AF2931" s="105"/>
      <c r="AR2931" s="112"/>
    </row>
    <row r="2932" spans="2:44" x14ac:dyDescent="0.25">
      <c r="B2932" s="1" t="str">
        <f>IF(I2932="","",
(IF(N2932=FİLTRE!$H$6,2,0)+IF(FİLTRE!$H$6="TOPLAM",2,0))
)</f>
        <v/>
      </c>
      <c r="C2932">
        <f>IF(FİLTRE!$M$5="",9,(IF(U2932&gt;=FİLTRE!$M$5,1,0)))</f>
        <v>1</v>
      </c>
      <c r="D2932" s="1">
        <f>IF(FİLTRE!$M$6="",9,(IF('SKT LİSTESİ'!P2932&lt;=FİLTRE!$M$6,1,0)))</f>
        <v>1</v>
      </c>
      <c r="E2932" s="25" t="str">
        <f>IF(I2932="","",(COUNTIFS($L$4:L2932,L2932)))</f>
        <v/>
      </c>
      <c r="F2932" s="13">
        <f>IF(OR(B2932&lt;&gt;2,C2932&lt;&gt;1,D2932&lt;&gt;1,H2932&lt;&gt;1),0,
COUNTIFS($B$4:B2932,2,$C$4:C2932,1,$D$4:D2932,1,$H$4:H2932,1))</f>
        <v>0</v>
      </c>
      <c r="G2932" s="26" t="str">
        <f>IF(I2932="","",(COUNTIF($E$4:E2932,E2932)))</f>
        <v/>
      </c>
      <c r="H2932" s="1">
        <f>IF(AND(J2932="SAYIM",FİLTRE!$H$5="RAFTA",U2932&lt;&gt;0),1,0)+
IF(AND(J2932="İADE DEPO",FİLTRE!$H$5="İADE DEPO"),1,0)+
IF(FİLTRE!$H$5="TÜMÜ",1,0)+
IF(AND(J2932="FİRMA İADE",FİLTRE!$H$5="FİRMA İADE"),1,0)+
IF(AND(J2932="İMHA",FİLTRE!$H$5="İMHA"),1,0)</f>
        <v>1</v>
      </c>
      <c r="I2932" s="99"/>
      <c r="J2932" s="100"/>
      <c r="K2932" s="100"/>
      <c r="L2932" s="101"/>
      <c r="M2932" s="102"/>
      <c r="N2932" s="101"/>
      <c r="O2932" s="99"/>
      <c r="P2932" s="103"/>
      <c r="Q2932" s="104"/>
      <c r="R2932" s="50"/>
      <c r="S2932" s="105"/>
      <c r="T2932" s="106"/>
      <c r="U2932" s="107"/>
      <c r="V2932" s="108"/>
      <c r="W2932" s="107"/>
      <c r="X2932" s="107"/>
      <c r="AA2932" s="107"/>
      <c r="AB2932" s="110"/>
      <c r="AC2932" s="110"/>
      <c r="AE2932" s="105"/>
      <c r="AF2932" s="105"/>
      <c r="AR2932" s="112"/>
    </row>
    <row r="2933" spans="2:44" x14ac:dyDescent="0.25">
      <c r="B2933" s="1" t="str">
        <f>IF(I2933="","",
(IF(N2933=FİLTRE!$H$6,2,0)+IF(FİLTRE!$H$6="TOPLAM",2,0))
)</f>
        <v/>
      </c>
      <c r="C2933">
        <f>IF(FİLTRE!$M$5="",9,(IF(U2933&gt;=FİLTRE!$M$5,1,0)))</f>
        <v>1</v>
      </c>
      <c r="D2933" s="1">
        <f>IF(FİLTRE!$M$6="",9,(IF('SKT LİSTESİ'!P2933&lt;=FİLTRE!$M$6,1,0)))</f>
        <v>1</v>
      </c>
      <c r="E2933" s="25" t="str">
        <f>IF(I2933="","",(COUNTIFS($L$4:L2933,L2933)))</f>
        <v/>
      </c>
      <c r="F2933" s="13">
        <f>IF(OR(B2933&lt;&gt;2,C2933&lt;&gt;1,D2933&lt;&gt;1,H2933&lt;&gt;1),0,
COUNTIFS($B$4:B2933,2,$C$4:C2933,1,$D$4:D2933,1,$H$4:H2933,1))</f>
        <v>0</v>
      </c>
      <c r="G2933" s="26" t="str">
        <f>IF(I2933="","",(COUNTIF($E$4:E2933,E2933)))</f>
        <v/>
      </c>
      <c r="H2933" s="1">
        <f>IF(AND(J2933="SAYIM",FİLTRE!$H$5="RAFTA",U2933&lt;&gt;0),1,0)+
IF(AND(J2933="İADE DEPO",FİLTRE!$H$5="İADE DEPO"),1,0)+
IF(FİLTRE!$H$5="TÜMÜ",1,0)+
IF(AND(J2933="FİRMA İADE",FİLTRE!$H$5="FİRMA İADE"),1,0)+
IF(AND(J2933="İMHA",FİLTRE!$H$5="İMHA"),1,0)</f>
        <v>1</v>
      </c>
      <c r="I2933" s="99"/>
      <c r="J2933" s="100"/>
      <c r="K2933" s="100"/>
      <c r="L2933" s="101"/>
      <c r="M2933" s="102"/>
      <c r="N2933" s="101"/>
      <c r="O2933" s="99"/>
      <c r="P2933" s="103"/>
      <c r="Q2933" s="104"/>
      <c r="R2933" s="50"/>
      <c r="S2933" s="105"/>
      <c r="T2933" s="106"/>
      <c r="U2933" s="107"/>
      <c r="V2933" s="108"/>
      <c r="W2933" s="107"/>
      <c r="X2933" s="107"/>
      <c r="AA2933" s="107"/>
      <c r="AB2933" s="110"/>
      <c r="AC2933" s="110"/>
      <c r="AE2933" s="105"/>
      <c r="AF2933" s="105"/>
      <c r="AR2933" s="112"/>
    </row>
    <row r="2934" spans="2:44" x14ac:dyDescent="0.25">
      <c r="B2934" s="1" t="str">
        <f>IF(I2934="","",
(IF(N2934=FİLTRE!$H$6,2,0)+IF(FİLTRE!$H$6="TOPLAM",2,0))
)</f>
        <v/>
      </c>
      <c r="C2934">
        <f>IF(FİLTRE!$M$5="",9,(IF(U2934&gt;=FİLTRE!$M$5,1,0)))</f>
        <v>1</v>
      </c>
      <c r="D2934" s="1">
        <f>IF(FİLTRE!$M$6="",9,(IF('SKT LİSTESİ'!P2934&lt;=FİLTRE!$M$6,1,0)))</f>
        <v>1</v>
      </c>
      <c r="E2934" s="25" t="str">
        <f>IF(I2934="","",(COUNTIFS($L$4:L2934,L2934)))</f>
        <v/>
      </c>
      <c r="F2934" s="13">
        <f>IF(OR(B2934&lt;&gt;2,C2934&lt;&gt;1,D2934&lt;&gt;1,H2934&lt;&gt;1),0,
COUNTIFS($B$4:B2934,2,$C$4:C2934,1,$D$4:D2934,1,$H$4:H2934,1))</f>
        <v>0</v>
      </c>
      <c r="G2934" s="26" t="str">
        <f>IF(I2934="","",(COUNTIF($E$4:E2934,E2934)))</f>
        <v/>
      </c>
      <c r="H2934" s="1">
        <f>IF(AND(J2934="SAYIM",FİLTRE!$H$5="RAFTA",U2934&lt;&gt;0),1,0)+
IF(AND(J2934="İADE DEPO",FİLTRE!$H$5="İADE DEPO"),1,0)+
IF(FİLTRE!$H$5="TÜMÜ",1,0)+
IF(AND(J2934="FİRMA İADE",FİLTRE!$H$5="FİRMA İADE"),1,0)+
IF(AND(J2934="İMHA",FİLTRE!$H$5="İMHA"),1,0)</f>
        <v>1</v>
      </c>
      <c r="I2934" s="99"/>
      <c r="J2934" s="100"/>
      <c r="K2934" s="100"/>
      <c r="L2934" s="101"/>
      <c r="M2934" s="102"/>
      <c r="N2934" s="101"/>
      <c r="O2934" s="99"/>
      <c r="P2934" s="103"/>
      <c r="Q2934" s="104"/>
      <c r="R2934" s="50"/>
      <c r="S2934" s="105"/>
      <c r="T2934" s="106"/>
      <c r="U2934" s="107"/>
      <c r="V2934" s="108"/>
      <c r="W2934" s="107"/>
      <c r="X2934" s="107"/>
      <c r="AA2934" s="107"/>
      <c r="AB2934" s="110"/>
      <c r="AC2934" s="110"/>
      <c r="AE2934" s="105"/>
      <c r="AF2934" s="105"/>
      <c r="AR2934" s="112"/>
    </row>
    <row r="2935" spans="2:44" x14ac:dyDescent="0.25">
      <c r="B2935" s="1" t="str">
        <f>IF(I2935="","",
(IF(N2935=FİLTRE!$H$6,2,0)+IF(FİLTRE!$H$6="TOPLAM",2,0))
)</f>
        <v/>
      </c>
      <c r="C2935">
        <f>IF(FİLTRE!$M$5="",9,(IF(U2935&gt;=FİLTRE!$M$5,1,0)))</f>
        <v>1</v>
      </c>
      <c r="D2935" s="1">
        <f>IF(FİLTRE!$M$6="",9,(IF('SKT LİSTESİ'!P2935&lt;=FİLTRE!$M$6,1,0)))</f>
        <v>1</v>
      </c>
      <c r="E2935" s="25" t="str">
        <f>IF(I2935="","",(COUNTIFS($L$4:L2935,L2935)))</f>
        <v/>
      </c>
      <c r="F2935" s="13">
        <f>IF(OR(B2935&lt;&gt;2,C2935&lt;&gt;1,D2935&lt;&gt;1,H2935&lt;&gt;1),0,
COUNTIFS($B$4:B2935,2,$C$4:C2935,1,$D$4:D2935,1,$H$4:H2935,1))</f>
        <v>0</v>
      </c>
      <c r="G2935" s="26" t="str">
        <f>IF(I2935="","",(COUNTIF($E$4:E2935,E2935)))</f>
        <v/>
      </c>
      <c r="H2935" s="1">
        <f>IF(AND(J2935="SAYIM",FİLTRE!$H$5="RAFTA",U2935&lt;&gt;0),1,0)+
IF(AND(J2935="İADE DEPO",FİLTRE!$H$5="İADE DEPO"),1,0)+
IF(FİLTRE!$H$5="TÜMÜ",1,0)+
IF(AND(J2935="FİRMA İADE",FİLTRE!$H$5="FİRMA İADE"),1,0)+
IF(AND(J2935="İMHA",FİLTRE!$H$5="İMHA"),1,0)</f>
        <v>1</v>
      </c>
      <c r="I2935" s="99"/>
      <c r="J2935" s="100"/>
      <c r="K2935" s="100"/>
      <c r="L2935" s="101"/>
      <c r="M2935" s="102"/>
      <c r="N2935" s="101"/>
      <c r="O2935" s="99"/>
      <c r="P2935" s="103"/>
      <c r="Q2935" s="104"/>
      <c r="R2935" s="50"/>
      <c r="S2935" s="105"/>
      <c r="T2935" s="106"/>
      <c r="U2935" s="107"/>
      <c r="V2935" s="108"/>
      <c r="W2935" s="107"/>
      <c r="X2935" s="107"/>
      <c r="AA2935" s="107"/>
      <c r="AB2935" s="110"/>
      <c r="AC2935" s="110"/>
      <c r="AE2935" s="105"/>
      <c r="AF2935" s="105"/>
      <c r="AR2935" s="112"/>
    </row>
    <row r="2936" spans="2:44" x14ac:dyDescent="0.25">
      <c r="B2936" s="1" t="str">
        <f>IF(I2936="","",
(IF(N2936=FİLTRE!$H$6,2,0)+IF(FİLTRE!$H$6="TOPLAM",2,0))
)</f>
        <v/>
      </c>
      <c r="C2936">
        <f>IF(FİLTRE!$M$5="",9,(IF(U2936&gt;=FİLTRE!$M$5,1,0)))</f>
        <v>1</v>
      </c>
      <c r="D2936" s="1">
        <f>IF(FİLTRE!$M$6="",9,(IF('SKT LİSTESİ'!P2936&lt;=FİLTRE!$M$6,1,0)))</f>
        <v>1</v>
      </c>
      <c r="E2936" s="25" t="str">
        <f>IF(I2936="","",(COUNTIFS($L$4:L2936,L2936)))</f>
        <v/>
      </c>
      <c r="F2936" s="13">
        <f>IF(OR(B2936&lt;&gt;2,C2936&lt;&gt;1,D2936&lt;&gt;1,H2936&lt;&gt;1),0,
COUNTIFS($B$4:B2936,2,$C$4:C2936,1,$D$4:D2936,1,$H$4:H2936,1))</f>
        <v>0</v>
      </c>
      <c r="G2936" s="26" t="str">
        <f>IF(I2936="","",(COUNTIF($E$4:E2936,E2936)))</f>
        <v/>
      </c>
      <c r="H2936" s="1">
        <f>IF(AND(J2936="SAYIM",FİLTRE!$H$5="RAFTA",U2936&lt;&gt;0),1,0)+
IF(AND(J2936="İADE DEPO",FİLTRE!$H$5="İADE DEPO"),1,0)+
IF(FİLTRE!$H$5="TÜMÜ",1,0)+
IF(AND(J2936="FİRMA İADE",FİLTRE!$H$5="FİRMA İADE"),1,0)+
IF(AND(J2936="İMHA",FİLTRE!$H$5="İMHA"),1,0)</f>
        <v>1</v>
      </c>
      <c r="I2936" s="99"/>
      <c r="J2936" s="100"/>
      <c r="K2936" s="100"/>
      <c r="L2936" s="101"/>
      <c r="M2936" s="102"/>
      <c r="N2936" s="101"/>
      <c r="O2936" s="99"/>
      <c r="P2936" s="103"/>
      <c r="Q2936" s="104"/>
      <c r="R2936" s="50"/>
      <c r="S2936" s="105"/>
      <c r="T2936" s="106"/>
      <c r="U2936" s="107"/>
      <c r="V2936" s="108"/>
      <c r="W2936" s="107"/>
      <c r="X2936" s="107"/>
      <c r="AA2936" s="107"/>
      <c r="AB2936" s="110"/>
      <c r="AC2936" s="110"/>
      <c r="AE2936" s="105"/>
      <c r="AF2936" s="105"/>
      <c r="AR2936" s="112"/>
    </row>
    <row r="2937" spans="2:44" x14ac:dyDescent="0.25">
      <c r="B2937" s="1" t="str">
        <f>IF(I2937="","",
(IF(N2937=FİLTRE!$H$6,2,0)+IF(FİLTRE!$H$6="TOPLAM",2,0))
)</f>
        <v/>
      </c>
      <c r="C2937">
        <f>IF(FİLTRE!$M$5="",9,(IF(U2937&gt;=FİLTRE!$M$5,1,0)))</f>
        <v>1</v>
      </c>
      <c r="D2937" s="1">
        <f>IF(FİLTRE!$M$6="",9,(IF('SKT LİSTESİ'!P2937&lt;=FİLTRE!$M$6,1,0)))</f>
        <v>1</v>
      </c>
      <c r="E2937" s="25" t="str">
        <f>IF(I2937="","",(COUNTIFS($L$4:L2937,L2937)))</f>
        <v/>
      </c>
      <c r="F2937" s="13">
        <f>IF(OR(B2937&lt;&gt;2,C2937&lt;&gt;1,D2937&lt;&gt;1,H2937&lt;&gt;1),0,
COUNTIFS($B$4:B2937,2,$C$4:C2937,1,$D$4:D2937,1,$H$4:H2937,1))</f>
        <v>0</v>
      </c>
      <c r="G2937" s="26" t="str">
        <f>IF(I2937="","",(COUNTIF($E$4:E2937,E2937)))</f>
        <v/>
      </c>
      <c r="H2937" s="1">
        <f>IF(AND(J2937="SAYIM",FİLTRE!$H$5="RAFTA",U2937&lt;&gt;0),1,0)+
IF(AND(J2937="İADE DEPO",FİLTRE!$H$5="İADE DEPO"),1,0)+
IF(FİLTRE!$H$5="TÜMÜ",1,0)+
IF(AND(J2937="FİRMA İADE",FİLTRE!$H$5="FİRMA İADE"),1,0)+
IF(AND(J2937="İMHA",FİLTRE!$H$5="İMHA"),1,0)</f>
        <v>1</v>
      </c>
      <c r="I2937" s="99"/>
      <c r="J2937" s="100"/>
      <c r="K2937" s="100"/>
      <c r="L2937" s="101"/>
      <c r="M2937" s="102"/>
      <c r="N2937" s="101"/>
      <c r="O2937" s="99"/>
      <c r="P2937" s="103"/>
      <c r="Q2937" s="104"/>
      <c r="R2937" s="50"/>
      <c r="S2937" s="105"/>
      <c r="T2937" s="106"/>
      <c r="U2937" s="107"/>
      <c r="V2937" s="108"/>
      <c r="W2937" s="107"/>
      <c r="X2937" s="107"/>
      <c r="AA2937" s="107"/>
      <c r="AB2937" s="110"/>
      <c r="AC2937" s="110"/>
      <c r="AE2937" s="105"/>
      <c r="AF2937" s="105"/>
      <c r="AR2937" s="112"/>
    </row>
    <row r="2938" spans="2:44" x14ac:dyDescent="0.25">
      <c r="B2938" s="1" t="str">
        <f>IF(I2938="","",
(IF(N2938=FİLTRE!$H$6,2,0)+IF(FİLTRE!$H$6="TOPLAM",2,0))
)</f>
        <v/>
      </c>
      <c r="C2938">
        <f>IF(FİLTRE!$M$5="",9,(IF(U2938&gt;=FİLTRE!$M$5,1,0)))</f>
        <v>1</v>
      </c>
      <c r="D2938" s="1">
        <f>IF(FİLTRE!$M$6="",9,(IF('SKT LİSTESİ'!P2938&lt;=FİLTRE!$M$6,1,0)))</f>
        <v>1</v>
      </c>
      <c r="E2938" s="25" t="str">
        <f>IF(I2938="","",(COUNTIFS($L$4:L2938,L2938)))</f>
        <v/>
      </c>
      <c r="F2938" s="13">
        <f>IF(OR(B2938&lt;&gt;2,C2938&lt;&gt;1,D2938&lt;&gt;1,H2938&lt;&gt;1),0,
COUNTIFS($B$4:B2938,2,$C$4:C2938,1,$D$4:D2938,1,$H$4:H2938,1))</f>
        <v>0</v>
      </c>
      <c r="G2938" s="26" t="str">
        <f>IF(I2938="","",(COUNTIF($E$4:E2938,E2938)))</f>
        <v/>
      </c>
      <c r="H2938" s="1">
        <f>IF(AND(J2938="SAYIM",FİLTRE!$H$5="RAFTA",U2938&lt;&gt;0),1,0)+
IF(AND(J2938="İADE DEPO",FİLTRE!$H$5="İADE DEPO"),1,0)+
IF(FİLTRE!$H$5="TÜMÜ",1,0)+
IF(AND(J2938="FİRMA İADE",FİLTRE!$H$5="FİRMA İADE"),1,0)+
IF(AND(J2938="İMHA",FİLTRE!$H$5="İMHA"),1,0)</f>
        <v>1</v>
      </c>
      <c r="I2938" s="99"/>
      <c r="J2938" s="100"/>
      <c r="K2938" s="100"/>
      <c r="L2938" s="101"/>
      <c r="M2938" s="102"/>
      <c r="N2938" s="101"/>
      <c r="O2938" s="99"/>
      <c r="P2938" s="103"/>
      <c r="Q2938" s="104"/>
      <c r="R2938" s="50"/>
      <c r="S2938" s="105"/>
      <c r="T2938" s="106"/>
      <c r="U2938" s="107"/>
      <c r="V2938" s="108"/>
      <c r="W2938" s="107"/>
      <c r="X2938" s="107"/>
      <c r="AA2938" s="107"/>
      <c r="AB2938" s="110"/>
      <c r="AC2938" s="110"/>
      <c r="AE2938" s="105"/>
      <c r="AF2938" s="105"/>
      <c r="AR2938" s="112"/>
    </row>
    <row r="2939" spans="2:44" x14ac:dyDescent="0.25">
      <c r="B2939" s="1" t="str">
        <f>IF(I2939="","",
(IF(N2939=FİLTRE!$H$6,2,0)+IF(FİLTRE!$H$6="TOPLAM",2,0))
)</f>
        <v/>
      </c>
      <c r="C2939">
        <f>IF(FİLTRE!$M$5="",9,(IF(U2939&gt;=FİLTRE!$M$5,1,0)))</f>
        <v>1</v>
      </c>
      <c r="D2939" s="1">
        <f>IF(FİLTRE!$M$6="",9,(IF('SKT LİSTESİ'!P2939&lt;=FİLTRE!$M$6,1,0)))</f>
        <v>1</v>
      </c>
      <c r="E2939" s="25" t="str">
        <f>IF(I2939="","",(COUNTIFS($L$4:L2939,L2939)))</f>
        <v/>
      </c>
      <c r="F2939" s="13">
        <f>IF(OR(B2939&lt;&gt;2,C2939&lt;&gt;1,D2939&lt;&gt;1,H2939&lt;&gt;1),0,
COUNTIFS($B$4:B2939,2,$C$4:C2939,1,$D$4:D2939,1,$H$4:H2939,1))</f>
        <v>0</v>
      </c>
      <c r="G2939" s="26" t="str">
        <f>IF(I2939="","",(COUNTIF($E$4:E2939,E2939)))</f>
        <v/>
      </c>
      <c r="H2939" s="1">
        <f>IF(AND(J2939="SAYIM",FİLTRE!$H$5="RAFTA",U2939&lt;&gt;0),1,0)+
IF(AND(J2939="İADE DEPO",FİLTRE!$H$5="İADE DEPO"),1,0)+
IF(FİLTRE!$H$5="TÜMÜ",1,0)+
IF(AND(J2939="FİRMA İADE",FİLTRE!$H$5="FİRMA İADE"),1,0)+
IF(AND(J2939="İMHA",FİLTRE!$H$5="İMHA"),1,0)</f>
        <v>1</v>
      </c>
      <c r="I2939" s="99"/>
      <c r="J2939" s="100"/>
      <c r="K2939" s="100"/>
      <c r="L2939" s="101"/>
      <c r="M2939" s="102"/>
      <c r="N2939" s="101"/>
      <c r="O2939" s="99"/>
      <c r="P2939" s="103"/>
      <c r="Q2939" s="104"/>
      <c r="R2939" s="50"/>
      <c r="S2939" s="105"/>
      <c r="T2939" s="106"/>
      <c r="U2939" s="107"/>
      <c r="V2939" s="108"/>
      <c r="W2939" s="107"/>
      <c r="X2939" s="107"/>
      <c r="AA2939" s="107"/>
      <c r="AB2939" s="110"/>
      <c r="AC2939" s="110"/>
      <c r="AE2939" s="105"/>
      <c r="AF2939" s="105"/>
      <c r="AR2939" s="112"/>
    </row>
    <row r="2940" spans="2:44" x14ac:dyDescent="0.25">
      <c r="B2940" s="1" t="str">
        <f>IF(I2940="","",
(IF(N2940=FİLTRE!$H$6,2,0)+IF(FİLTRE!$H$6="TOPLAM",2,0))
)</f>
        <v/>
      </c>
      <c r="C2940">
        <f>IF(FİLTRE!$M$5="",9,(IF(U2940&gt;=FİLTRE!$M$5,1,0)))</f>
        <v>1</v>
      </c>
      <c r="D2940" s="1">
        <f>IF(FİLTRE!$M$6="",9,(IF('SKT LİSTESİ'!P2940&lt;=FİLTRE!$M$6,1,0)))</f>
        <v>1</v>
      </c>
      <c r="E2940" s="25" t="str">
        <f>IF(I2940="","",(COUNTIFS($L$4:L2940,L2940)))</f>
        <v/>
      </c>
      <c r="F2940" s="13">
        <f>IF(OR(B2940&lt;&gt;2,C2940&lt;&gt;1,D2940&lt;&gt;1,H2940&lt;&gt;1),0,
COUNTIFS($B$4:B2940,2,$C$4:C2940,1,$D$4:D2940,1,$H$4:H2940,1))</f>
        <v>0</v>
      </c>
      <c r="G2940" s="26" t="str">
        <f>IF(I2940="","",(COUNTIF($E$4:E2940,E2940)))</f>
        <v/>
      </c>
      <c r="H2940" s="1">
        <f>IF(AND(J2940="SAYIM",FİLTRE!$H$5="RAFTA",U2940&lt;&gt;0),1,0)+
IF(AND(J2940="İADE DEPO",FİLTRE!$H$5="İADE DEPO"),1,0)+
IF(FİLTRE!$H$5="TÜMÜ",1,0)+
IF(AND(J2940="FİRMA İADE",FİLTRE!$H$5="FİRMA İADE"),1,0)+
IF(AND(J2940="İMHA",FİLTRE!$H$5="İMHA"),1,0)</f>
        <v>1</v>
      </c>
      <c r="I2940" s="99"/>
      <c r="J2940" s="100"/>
      <c r="K2940" s="100"/>
      <c r="L2940" s="101"/>
      <c r="M2940" s="102"/>
      <c r="N2940" s="101"/>
      <c r="O2940" s="99"/>
      <c r="P2940" s="103"/>
      <c r="Q2940" s="104"/>
      <c r="R2940" s="50"/>
      <c r="S2940" s="105"/>
      <c r="T2940" s="106"/>
      <c r="U2940" s="107"/>
      <c r="V2940" s="108"/>
      <c r="W2940" s="107"/>
      <c r="X2940" s="107"/>
      <c r="AA2940" s="107"/>
      <c r="AB2940" s="110"/>
      <c r="AC2940" s="110"/>
      <c r="AE2940" s="105"/>
      <c r="AF2940" s="105"/>
      <c r="AR2940" s="112"/>
    </row>
    <row r="2941" spans="2:44" x14ac:dyDescent="0.25">
      <c r="B2941" s="1" t="str">
        <f>IF(I2941="","",
(IF(N2941=FİLTRE!$H$6,2,0)+IF(FİLTRE!$H$6="TOPLAM",2,0))
)</f>
        <v/>
      </c>
      <c r="C2941">
        <f>IF(FİLTRE!$M$5="",9,(IF(U2941&gt;=FİLTRE!$M$5,1,0)))</f>
        <v>1</v>
      </c>
      <c r="D2941" s="1">
        <f>IF(FİLTRE!$M$6="",9,(IF('SKT LİSTESİ'!P2941&lt;=FİLTRE!$M$6,1,0)))</f>
        <v>1</v>
      </c>
      <c r="E2941" s="25" t="str">
        <f>IF(I2941="","",(COUNTIFS($L$4:L2941,L2941)))</f>
        <v/>
      </c>
      <c r="F2941" s="13">
        <f>IF(OR(B2941&lt;&gt;2,C2941&lt;&gt;1,D2941&lt;&gt;1,H2941&lt;&gt;1),0,
COUNTIFS($B$4:B2941,2,$C$4:C2941,1,$D$4:D2941,1,$H$4:H2941,1))</f>
        <v>0</v>
      </c>
      <c r="G2941" s="26" t="str">
        <f>IF(I2941="","",(COUNTIF($E$4:E2941,E2941)))</f>
        <v/>
      </c>
      <c r="H2941" s="1">
        <f>IF(AND(J2941="SAYIM",FİLTRE!$H$5="RAFTA",U2941&lt;&gt;0),1,0)+
IF(AND(J2941="İADE DEPO",FİLTRE!$H$5="İADE DEPO"),1,0)+
IF(FİLTRE!$H$5="TÜMÜ",1,0)+
IF(AND(J2941="FİRMA İADE",FİLTRE!$H$5="FİRMA İADE"),1,0)+
IF(AND(J2941="İMHA",FİLTRE!$H$5="İMHA"),1,0)</f>
        <v>1</v>
      </c>
      <c r="I2941" s="99"/>
      <c r="J2941" s="100"/>
      <c r="K2941" s="100"/>
      <c r="L2941" s="101"/>
      <c r="M2941" s="102"/>
      <c r="N2941" s="101"/>
      <c r="O2941" s="99"/>
      <c r="P2941" s="103"/>
      <c r="Q2941" s="104"/>
      <c r="R2941" s="50"/>
      <c r="S2941" s="105"/>
      <c r="T2941" s="106"/>
      <c r="U2941" s="107"/>
      <c r="V2941" s="108"/>
      <c r="W2941" s="107"/>
      <c r="X2941" s="107"/>
      <c r="AA2941" s="107"/>
      <c r="AB2941" s="110"/>
      <c r="AC2941" s="110"/>
      <c r="AE2941" s="105"/>
      <c r="AF2941" s="105"/>
      <c r="AR2941" s="112"/>
    </row>
    <row r="2942" spans="2:44" x14ac:dyDescent="0.25">
      <c r="B2942" s="1" t="str">
        <f>IF(I2942="","",
(IF(N2942=FİLTRE!$H$6,2,0)+IF(FİLTRE!$H$6="TOPLAM",2,0))
)</f>
        <v/>
      </c>
      <c r="C2942">
        <f>IF(FİLTRE!$M$5="",9,(IF(U2942&gt;=FİLTRE!$M$5,1,0)))</f>
        <v>1</v>
      </c>
      <c r="D2942" s="1">
        <f>IF(FİLTRE!$M$6="",9,(IF('SKT LİSTESİ'!P2942&lt;=FİLTRE!$M$6,1,0)))</f>
        <v>1</v>
      </c>
      <c r="E2942" s="25" t="str">
        <f>IF(I2942="","",(COUNTIFS($L$4:L2942,L2942)))</f>
        <v/>
      </c>
      <c r="F2942" s="13">
        <f>IF(OR(B2942&lt;&gt;2,C2942&lt;&gt;1,D2942&lt;&gt;1,H2942&lt;&gt;1),0,
COUNTIFS($B$4:B2942,2,$C$4:C2942,1,$D$4:D2942,1,$H$4:H2942,1))</f>
        <v>0</v>
      </c>
      <c r="G2942" s="26" t="str">
        <f>IF(I2942="","",(COUNTIF($E$4:E2942,E2942)))</f>
        <v/>
      </c>
      <c r="H2942" s="1">
        <f>IF(AND(J2942="SAYIM",FİLTRE!$H$5="RAFTA",U2942&lt;&gt;0),1,0)+
IF(AND(J2942="İADE DEPO",FİLTRE!$H$5="İADE DEPO"),1,0)+
IF(FİLTRE!$H$5="TÜMÜ",1,0)+
IF(AND(J2942="FİRMA İADE",FİLTRE!$H$5="FİRMA İADE"),1,0)+
IF(AND(J2942="İMHA",FİLTRE!$H$5="İMHA"),1,0)</f>
        <v>1</v>
      </c>
      <c r="I2942" s="99"/>
      <c r="J2942" s="100"/>
      <c r="K2942" s="100"/>
      <c r="L2942" s="101"/>
      <c r="M2942" s="102"/>
      <c r="N2942" s="101"/>
      <c r="O2942" s="99"/>
      <c r="P2942" s="103"/>
      <c r="Q2942" s="104"/>
      <c r="R2942" s="50"/>
      <c r="S2942" s="105"/>
      <c r="T2942" s="106"/>
      <c r="U2942" s="107"/>
      <c r="V2942" s="108"/>
      <c r="W2942" s="107"/>
      <c r="X2942" s="107"/>
      <c r="AA2942" s="107"/>
      <c r="AB2942" s="110"/>
      <c r="AC2942" s="110"/>
      <c r="AE2942" s="105"/>
      <c r="AF2942" s="105"/>
      <c r="AR2942" s="112"/>
    </row>
    <row r="2943" spans="2:44" x14ac:dyDescent="0.25">
      <c r="B2943" s="1" t="str">
        <f>IF(I2943="","",
(IF(N2943=FİLTRE!$H$6,2,0)+IF(FİLTRE!$H$6="TOPLAM",2,0))
)</f>
        <v/>
      </c>
      <c r="C2943">
        <f>IF(FİLTRE!$M$5="",9,(IF(U2943&gt;=FİLTRE!$M$5,1,0)))</f>
        <v>1</v>
      </c>
      <c r="D2943" s="1">
        <f>IF(FİLTRE!$M$6="",9,(IF('SKT LİSTESİ'!P2943&lt;=FİLTRE!$M$6,1,0)))</f>
        <v>1</v>
      </c>
      <c r="E2943" s="25" t="str">
        <f>IF(I2943="","",(COUNTIFS($L$4:L2943,L2943)))</f>
        <v/>
      </c>
      <c r="F2943" s="13">
        <f>IF(OR(B2943&lt;&gt;2,C2943&lt;&gt;1,D2943&lt;&gt;1,H2943&lt;&gt;1),0,
COUNTIFS($B$4:B2943,2,$C$4:C2943,1,$D$4:D2943,1,$H$4:H2943,1))</f>
        <v>0</v>
      </c>
      <c r="G2943" s="26" t="str">
        <f>IF(I2943="","",(COUNTIF($E$4:E2943,E2943)))</f>
        <v/>
      </c>
      <c r="H2943" s="1">
        <f>IF(AND(J2943="SAYIM",FİLTRE!$H$5="RAFTA",U2943&lt;&gt;0),1,0)+
IF(AND(J2943="İADE DEPO",FİLTRE!$H$5="İADE DEPO"),1,0)+
IF(FİLTRE!$H$5="TÜMÜ",1,0)+
IF(AND(J2943="FİRMA İADE",FİLTRE!$H$5="FİRMA İADE"),1,0)+
IF(AND(J2943="İMHA",FİLTRE!$H$5="İMHA"),1,0)</f>
        <v>1</v>
      </c>
      <c r="I2943" s="99"/>
      <c r="J2943" s="100"/>
      <c r="K2943" s="100"/>
      <c r="L2943" s="101"/>
      <c r="M2943" s="102"/>
      <c r="N2943" s="101"/>
      <c r="O2943" s="99"/>
      <c r="P2943" s="103"/>
      <c r="Q2943" s="104"/>
      <c r="R2943" s="50"/>
      <c r="S2943" s="105"/>
      <c r="T2943" s="106"/>
      <c r="U2943" s="107"/>
      <c r="V2943" s="108"/>
      <c r="W2943" s="107"/>
      <c r="X2943" s="107"/>
      <c r="AA2943" s="107"/>
      <c r="AB2943" s="110"/>
      <c r="AC2943" s="110"/>
      <c r="AE2943" s="105"/>
      <c r="AF2943" s="105"/>
      <c r="AR2943" s="112"/>
    </row>
    <row r="2944" spans="2:44" x14ac:dyDescent="0.25">
      <c r="B2944" s="1" t="str">
        <f>IF(I2944="","",
(IF(N2944=FİLTRE!$H$6,2,0)+IF(FİLTRE!$H$6="TOPLAM",2,0))
)</f>
        <v/>
      </c>
      <c r="C2944">
        <f>IF(FİLTRE!$M$5="",9,(IF(U2944&gt;=FİLTRE!$M$5,1,0)))</f>
        <v>1</v>
      </c>
      <c r="D2944" s="1">
        <f>IF(FİLTRE!$M$6="",9,(IF('SKT LİSTESİ'!P2944&lt;=FİLTRE!$M$6,1,0)))</f>
        <v>1</v>
      </c>
      <c r="E2944" s="25" t="str">
        <f>IF(I2944="","",(COUNTIFS($L$4:L2944,L2944)))</f>
        <v/>
      </c>
      <c r="F2944" s="13">
        <f>IF(OR(B2944&lt;&gt;2,C2944&lt;&gt;1,D2944&lt;&gt;1,H2944&lt;&gt;1),0,
COUNTIFS($B$4:B2944,2,$C$4:C2944,1,$D$4:D2944,1,$H$4:H2944,1))</f>
        <v>0</v>
      </c>
      <c r="G2944" s="26" t="str">
        <f>IF(I2944="","",(COUNTIF($E$4:E2944,E2944)))</f>
        <v/>
      </c>
      <c r="H2944" s="1">
        <f>IF(AND(J2944="SAYIM",FİLTRE!$H$5="RAFTA",U2944&lt;&gt;0),1,0)+
IF(AND(J2944="İADE DEPO",FİLTRE!$H$5="İADE DEPO"),1,0)+
IF(FİLTRE!$H$5="TÜMÜ",1,0)+
IF(AND(J2944="FİRMA İADE",FİLTRE!$H$5="FİRMA İADE"),1,0)+
IF(AND(J2944="İMHA",FİLTRE!$H$5="İMHA"),1,0)</f>
        <v>1</v>
      </c>
      <c r="I2944" s="99"/>
      <c r="J2944" s="100"/>
      <c r="K2944" s="100"/>
      <c r="L2944" s="101"/>
      <c r="M2944" s="102"/>
      <c r="N2944" s="101"/>
      <c r="O2944" s="99"/>
      <c r="P2944" s="103"/>
      <c r="Q2944" s="104"/>
      <c r="R2944" s="50"/>
      <c r="S2944" s="105"/>
      <c r="T2944" s="106"/>
      <c r="U2944" s="107"/>
      <c r="V2944" s="108"/>
      <c r="W2944" s="107"/>
      <c r="X2944" s="107"/>
      <c r="AA2944" s="107"/>
      <c r="AB2944" s="110"/>
      <c r="AC2944" s="110"/>
      <c r="AE2944" s="105"/>
      <c r="AF2944" s="105"/>
      <c r="AR2944" s="112"/>
    </row>
    <row r="2945" spans="2:44" x14ac:dyDescent="0.25">
      <c r="B2945" s="1" t="str">
        <f>IF(I2945="","",
(IF(N2945=FİLTRE!$H$6,2,0)+IF(FİLTRE!$H$6="TOPLAM",2,0))
)</f>
        <v/>
      </c>
      <c r="C2945">
        <f>IF(FİLTRE!$M$5="",9,(IF(U2945&gt;=FİLTRE!$M$5,1,0)))</f>
        <v>1</v>
      </c>
      <c r="D2945" s="1">
        <f>IF(FİLTRE!$M$6="",9,(IF('SKT LİSTESİ'!P2945&lt;=FİLTRE!$M$6,1,0)))</f>
        <v>1</v>
      </c>
      <c r="E2945" s="25" t="str">
        <f>IF(I2945="","",(COUNTIFS($L$4:L2945,L2945)))</f>
        <v/>
      </c>
      <c r="F2945" s="13">
        <f>IF(OR(B2945&lt;&gt;2,C2945&lt;&gt;1,D2945&lt;&gt;1,H2945&lt;&gt;1),0,
COUNTIFS($B$4:B2945,2,$C$4:C2945,1,$D$4:D2945,1,$H$4:H2945,1))</f>
        <v>0</v>
      </c>
      <c r="G2945" s="26" t="str">
        <f>IF(I2945="","",(COUNTIF($E$4:E2945,E2945)))</f>
        <v/>
      </c>
      <c r="H2945" s="1">
        <f>IF(AND(J2945="SAYIM",FİLTRE!$H$5="RAFTA",U2945&lt;&gt;0),1,0)+
IF(AND(J2945="İADE DEPO",FİLTRE!$H$5="İADE DEPO"),1,0)+
IF(FİLTRE!$H$5="TÜMÜ",1,0)+
IF(AND(J2945="FİRMA İADE",FİLTRE!$H$5="FİRMA İADE"),1,0)+
IF(AND(J2945="İMHA",FİLTRE!$H$5="İMHA"),1,0)</f>
        <v>1</v>
      </c>
      <c r="I2945" s="99"/>
      <c r="J2945" s="100"/>
      <c r="K2945" s="100"/>
      <c r="L2945" s="101"/>
      <c r="M2945" s="102"/>
      <c r="N2945" s="101"/>
      <c r="O2945" s="99"/>
      <c r="P2945" s="103"/>
      <c r="Q2945" s="104"/>
      <c r="R2945" s="50"/>
      <c r="S2945" s="105"/>
      <c r="T2945" s="106"/>
      <c r="U2945" s="107"/>
      <c r="V2945" s="108"/>
      <c r="W2945" s="107"/>
      <c r="X2945" s="107"/>
      <c r="AA2945" s="107"/>
      <c r="AB2945" s="110"/>
      <c r="AC2945" s="110"/>
      <c r="AE2945" s="105"/>
      <c r="AF2945" s="105"/>
      <c r="AR2945" s="112"/>
    </row>
    <row r="2946" spans="2:44" x14ac:dyDescent="0.25">
      <c r="B2946" s="1" t="str">
        <f>IF(I2946="","",
(IF(N2946=FİLTRE!$H$6,2,0)+IF(FİLTRE!$H$6="TOPLAM",2,0))
)</f>
        <v/>
      </c>
      <c r="C2946">
        <f>IF(FİLTRE!$M$5="",9,(IF(U2946&gt;=FİLTRE!$M$5,1,0)))</f>
        <v>1</v>
      </c>
      <c r="D2946" s="1">
        <f>IF(FİLTRE!$M$6="",9,(IF('SKT LİSTESİ'!P2946&lt;=FİLTRE!$M$6,1,0)))</f>
        <v>1</v>
      </c>
      <c r="E2946" s="25" t="str">
        <f>IF(I2946="","",(COUNTIFS($L$4:L2946,L2946)))</f>
        <v/>
      </c>
      <c r="F2946" s="13">
        <f>IF(OR(B2946&lt;&gt;2,C2946&lt;&gt;1,D2946&lt;&gt;1,H2946&lt;&gt;1),0,
COUNTIFS($B$4:B2946,2,$C$4:C2946,1,$D$4:D2946,1,$H$4:H2946,1))</f>
        <v>0</v>
      </c>
      <c r="G2946" s="26" t="str">
        <f>IF(I2946="","",(COUNTIF($E$4:E2946,E2946)))</f>
        <v/>
      </c>
      <c r="H2946" s="1">
        <f>IF(AND(J2946="SAYIM",FİLTRE!$H$5="RAFTA",U2946&lt;&gt;0),1,0)+
IF(AND(J2946="İADE DEPO",FİLTRE!$H$5="İADE DEPO"),1,0)+
IF(FİLTRE!$H$5="TÜMÜ",1,0)+
IF(AND(J2946="FİRMA İADE",FİLTRE!$H$5="FİRMA İADE"),1,0)+
IF(AND(J2946="İMHA",FİLTRE!$H$5="İMHA"),1,0)</f>
        <v>1</v>
      </c>
      <c r="I2946" s="99"/>
      <c r="J2946" s="100"/>
      <c r="K2946" s="100"/>
      <c r="L2946" s="101"/>
      <c r="M2946" s="102"/>
      <c r="N2946" s="101"/>
      <c r="O2946" s="99"/>
      <c r="P2946" s="103"/>
      <c r="Q2946" s="104"/>
      <c r="R2946" s="50"/>
      <c r="S2946" s="105"/>
      <c r="T2946" s="106"/>
      <c r="U2946" s="107"/>
      <c r="V2946" s="108"/>
      <c r="W2946" s="107"/>
      <c r="X2946" s="107"/>
      <c r="AA2946" s="107"/>
      <c r="AB2946" s="110"/>
      <c r="AC2946" s="110"/>
      <c r="AE2946" s="105"/>
      <c r="AF2946" s="105"/>
      <c r="AR2946" s="112"/>
    </row>
    <row r="2947" spans="2:44" x14ac:dyDescent="0.25">
      <c r="B2947" s="1" t="str">
        <f>IF(I2947="","",
(IF(N2947=FİLTRE!$H$6,2,0)+IF(FİLTRE!$H$6="TOPLAM",2,0))
)</f>
        <v/>
      </c>
      <c r="C2947">
        <f>IF(FİLTRE!$M$5="",9,(IF(U2947&gt;=FİLTRE!$M$5,1,0)))</f>
        <v>1</v>
      </c>
      <c r="D2947" s="1">
        <f>IF(FİLTRE!$M$6="",9,(IF('SKT LİSTESİ'!P2947&lt;=FİLTRE!$M$6,1,0)))</f>
        <v>1</v>
      </c>
      <c r="E2947" s="25" t="str">
        <f>IF(I2947="","",(COUNTIFS($L$4:L2947,L2947)))</f>
        <v/>
      </c>
      <c r="F2947" s="13">
        <f>IF(OR(B2947&lt;&gt;2,C2947&lt;&gt;1,D2947&lt;&gt;1,H2947&lt;&gt;1),0,
COUNTIFS($B$4:B2947,2,$C$4:C2947,1,$D$4:D2947,1,$H$4:H2947,1))</f>
        <v>0</v>
      </c>
      <c r="G2947" s="26" t="str">
        <f>IF(I2947="","",(COUNTIF($E$4:E2947,E2947)))</f>
        <v/>
      </c>
      <c r="H2947" s="1">
        <f>IF(AND(J2947="SAYIM",FİLTRE!$H$5="RAFTA",U2947&lt;&gt;0),1,0)+
IF(AND(J2947="İADE DEPO",FİLTRE!$H$5="İADE DEPO"),1,0)+
IF(FİLTRE!$H$5="TÜMÜ",1,0)+
IF(AND(J2947="FİRMA İADE",FİLTRE!$H$5="FİRMA İADE"),1,0)+
IF(AND(J2947="İMHA",FİLTRE!$H$5="İMHA"),1,0)</f>
        <v>1</v>
      </c>
      <c r="I2947" s="99"/>
      <c r="J2947" s="100"/>
      <c r="K2947" s="100"/>
      <c r="L2947" s="101"/>
      <c r="M2947" s="102"/>
      <c r="N2947" s="101"/>
      <c r="O2947" s="99"/>
      <c r="P2947" s="103"/>
      <c r="Q2947" s="104"/>
      <c r="R2947" s="50"/>
      <c r="S2947" s="105"/>
      <c r="T2947" s="106"/>
      <c r="U2947" s="107"/>
      <c r="V2947" s="108"/>
      <c r="W2947" s="107"/>
      <c r="X2947" s="107"/>
      <c r="AA2947" s="107"/>
      <c r="AB2947" s="110"/>
      <c r="AC2947" s="110"/>
      <c r="AE2947" s="105"/>
      <c r="AF2947" s="105"/>
      <c r="AR2947" s="112"/>
    </row>
    <row r="2948" spans="2:44" x14ac:dyDescent="0.25">
      <c r="B2948" s="1" t="str">
        <f>IF(I2948="","",
(IF(N2948=FİLTRE!$H$6,2,0)+IF(FİLTRE!$H$6="TOPLAM",2,0))
)</f>
        <v/>
      </c>
      <c r="C2948">
        <f>IF(FİLTRE!$M$5="",9,(IF(U2948&gt;=FİLTRE!$M$5,1,0)))</f>
        <v>1</v>
      </c>
      <c r="D2948" s="1">
        <f>IF(FİLTRE!$M$6="",9,(IF('SKT LİSTESİ'!P2948&lt;=FİLTRE!$M$6,1,0)))</f>
        <v>1</v>
      </c>
      <c r="E2948" s="25" t="str">
        <f>IF(I2948="","",(COUNTIFS($L$4:L2948,L2948)))</f>
        <v/>
      </c>
      <c r="F2948" s="13">
        <f>IF(OR(B2948&lt;&gt;2,C2948&lt;&gt;1,D2948&lt;&gt;1,H2948&lt;&gt;1),0,
COUNTIFS($B$4:B2948,2,$C$4:C2948,1,$D$4:D2948,1,$H$4:H2948,1))</f>
        <v>0</v>
      </c>
      <c r="G2948" s="26" t="str">
        <f>IF(I2948="","",(COUNTIF($E$4:E2948,E2948)))</f>
        <v/>
      </c>
      <c r="H2948" s="1">
        <f>IF(AND(J2948="SAYIM",FİLTRE!$H$5="RAFTA",U2948&lt;&gt;0),1,0)+
IF(AND(J2948="İADE DEPO",FİLTRE!$H$5="İADE DEPO"),1,0)+
IF(FİLTRE!$H$5="TÜMÜ",1,0)+
IF(AND(J2948="FİRMA İADE",FİLTRE!$H$5="FİRMA İADE"),1,0)+
IF(AND(J2948="İMHA",FİLTRE!$H$5="İMHA"),1,0)</f>
        <v>1</v>
      </c>
      <c r="I2948" s="99"/>
      <c r="J2948" s="100"/>
      <c r="K2948" s="100"/>
      <c r="L2948" s="101"/>
      <c r="M2948" s="102"/>
      <c r="N2948" s="101"/>
      <c r="O2948" s="99"/>
      <c r="P2948" s="103"/>
      <c r="Q2948" s="104"/>
      <c r="R2948" s="50"/>
      <c r="S2948" s="105"/>
      <c r="T2948" s="106"/>
      <c r="U2948" s="107"/>
      <c r="V2948" s="108"/>
      <c r="W2948" s="107"/>
      <c r="X2948" s="107"/>
      <c r="AA2948" s="107"/>
      <c r="AB2948" s="110"/>
      <c r="AC2948" s="110"/>
      <c r="AE2948" s="105"/>
      <c r="AF2948" s="105"/>
      <c r="AR2948" s="112"/>
    </row>
    <row r="2949" spans="2:44" x14ac:dyDescent="0.25">
      <c r="B2949" s="1" t="str">
        <f>IF(I2949="","",
(IF(N2949=FİLTRE!$H$6,2,0)+IF(FİLTRE!$H$6="TOPLAM",2,0))
)</f>
        <v/>
      </c>
      <c r="C2949">
        <f>IF(FİLTRE!$M$5="",9,(IF(U2949&gt;=FİLTRE!$M$5,1,0)))</f>
        <v>1</v>
      </c>
      <c r="D2949" s="1">
        <f>IF(FİLTRE!$M$6="",9,(IF('SKT LİSTESİ'!P2949&lt;=FİLTRE!$M$6,1,0)))</f>
        <v>1</v>
      </c>
      <c r="E2949" s="25" t="str">
        <f>IF(I2949="","",(COUNTIFS($L$4:L2949,L2949)))</f>
        <v/>
      </c>
      <c r="F2949" s="13">
        <f>IF(OR(B2949&lt;&gt;2,C2949&lt;&gt;1,D2949&lt;&gt;1,H2949&lt;&gt;1),0,
COUNTIFS($B$4:B2949,2,$C$4:C2949,1,$D$4:D2949,1,$H$4:H2949,1))</f>
        <v>0</v>
      </c>
      <c r="G2949" s="26" t="str">
        <f>IF(I2949="","",(COUNTIF($E$4:E2949,E2949)))</f>
        <v/>
      </c>
      <c r="H2949" s="1">
        <f>IF(AND(J2949="SAYIM",FİLTRE!$H$5="RAFTA",U2949&lt;&gt;0),1,0)+
IF(AND(J2949="İADE DEPO",FİLTRE!$H$5="İADE DEPO"),1,0)+
IF(FİLTRE!$H$5="TÜMÜ",1,0)+
IF(AND(J2949="FİRMA İADE",FİLTRE!$H$5="FİRMA İADE"),1,0)+
IF(AND(J2949="İMHA",FİLTRE!$H$5="İMHA"),1,0)</f>
        <v>1</v>
      </c>
      <c r="I2949" s="99"/>
      <c r="J2949" s="100"/>
      <c r="K2949" s="100"/>
      <c r="L2949" s="101"/>
      <c r="M2949" s="102"/>
      <c r="N2949" s="101"/>
      <c r="O2949" s="99"/>
      <c r="P2949" s="103"/>
      <c r="Q2949" s="104"/>
      <c r="R2949" s="50"/>
      <c r="S2949" s="105"/>
      <c r="T2949" s="106"/>
      <c r="U2949" s="107"/>
      <c r="V2949" s="108"/>
      <c r="W2949" s="107"/>
      <c r="X2949" s="107"/>
      <c r="AA2949" s="107"/>
      <c r="AB2949" s="110"/>
      <c r="AC2949" s="110"/>
      <c r="AE2949" s="105"/>
      <c r="AF2949" s="105"/>
      <c r="AR2949" s="112"/>
    </row>
    <row r="2950" spans="2:44" x14ac:dyDescent="0.25">
      <c r="B2950" s="1" t="str">
        <f>IF(I2950="","",
(IF(N2950=FİLTRE!$H$6,2,0)+IF(FİLTRE!$H$6="TOPLAM",2,0))
)</f>
        <v/>
      </c>
      <c r="C2950">
        <f>IF(FİLTRE!$M$5="",9,(IF(U2950&gt;=FİLTRE!$M$5,1,0)))</f>
        <v>1</v>
      </c>
      <c r="D2950" s="1">
        <f>IF(FİLTRE!$M$6="",9,(IF('SKT LİSTESİ'!P2950&lt;=FİLTRE!$M$6,1,0)))</f>
        <v>1</v>
      </c>
      <c r="E2950" s="25" t="str">
        <f>IF(I2950="","",(COUNTIFS($L$4:L2950,L2950)))</f>
        <v/>
      </c>
      <c r="F2950" s="13">
        <f>IF(OR(B2950&lt;&gt;2,C2950&lt;&gt;1,D2950&lt;&gt;1,H2950&lt;&gt;1),0,
COUNTIFS($B$4:B2950,2,$C$4:C2950,1,$D$4:D2950,1,$H$4:H2950,1))</f>
        <v>0</v>
      </c>
      <c r="G2950" s="26" t="str">
        <f>IF(I2950="","",(COUNTIF($E$4:E2950,E2950)))</f>
        <v/>
      </c>
      <c r="H2950" s="1">
        <f>IF(AND(J2950="SAYIM",FİLTRE!$H$5="RAFTA",U2950&lt;&gt;0),1,0)+
IF(AND(J2950="İADE DEPO",FİLTRE!$H$5="İADE DEPO"),1,0)+
IF(FİLTRE!$H$5="TÜMÜ",1,0)+
IF(AND(J2950="FİRMA İADE",FİLTRE!$H$5="FİRMA İADE"),1,0)+
IF(AND(J2950="İMHA",FİLTRE!$H$5="İMHA"),1,0)</f>
        <v>1</v>
      </c>
      <c r="I2950" s="99"/>
      <c r="J2950" s="100"/>
      <c r="K2950" s="100"/>
      <c r="L2950" s="101"/>
      <c r="M2950" s="102"/>
      <c r="N2950" s="101"/>
      <c r="O2950" s="99"/>
      <c r="P2950" s="103"/>
      <c r="Q2950" s="104"/>
      <c r="R2950" s="50"/>
      <c r="S2950" s="105"/>
      <c r="T2950" s="106"/>
      <c r="U2950" s="107"/>
      <c r="V2950" s="108"/>
      <c r="W2950" s="107"/>
      <c r="X2950" s="107"/>
      <c r="AA2950" s="107"/>
      <c r="AB2950" s="110"/>
      <c r="AC2950" s="110"/>
      <c r="AE2950" s="105"/>
      <c r="AF2950" s="105"/>
      <c r="AR2950" s="112"/>
    </row>
    <row r="2951" spans="2:44" x14ac:dyDescent="0.25">
      <c r="B2951" s="1" t="str">
        <f>IF(I2951="","",
(IF(N2951=FİLTRE!$H$6,2,0)+IF(FİLTRE!$H$6="TOPLAM",2,0))
)</f>
        <v/>
      </c>
      <c r="C2951">
        <f>IF(FİLTRE!$M$5="",9,(IF(U2951&gt;=FİLTRE!$M$5,1,0)))</f>
        <v>1</v>
      </c>
      <c r="D2951" s="1">
        <f>IF(FİLTRE!$M$6="",9,(IF('SKT LİSTESİ'!P2951&lt;=FİLTRE!$M$6,1,0)))</f>
        <v>1</v>
      </c>
      <c r="E2951" s="25" t="str">
        <f>IF(I2951="","",(COUNTIFS($L$4:L2951,L2951)))</f>
        <v/>
      </c>
      <c r="F2951" s="13">
        <f>IF(OR(B2951&lt;&gt;2,C2951&lt;&gt;1,D2951&lt;&gt;1,H2951&lt;&gt;1),0,
COUNTIFS($B$4:B2951,2,$C$4:C2951,1,$D$4:D2951,1,$H$4:H2951,1))</f>
        <v>0</v>
      </c>
      <c r="G2951" s="26" t="str">
        <f>IF(I2951="","",(COUNTIF($E$4:E2951,E2951)))</f>
        <v/>
      </c>
      <c r="H2951" s="1">
        <f>IF(AND(J2951="SAYIM",FİLTRE!$H$5="RAFTA",U2951&lt;&gt;0),1,0)+
IF(AND(J2951="İADE DEPO",FİLTRE!$H$5="İADE DEPO"),1,0)+
IF(FİLTRE!$H$5="TÜMÜ",1,0)+
IF(AND(J2951="FİRMA İADE",FİLTRE!$H$5="FİRMA İADE"),1,0)+
IF(AND(J2951="İMHA",FİLTRE!$H$5="İMHA"),1,0)</f>
        <v>1</v>
      </c>
      <c r="I2951" s="99"/>
      <c r="J2951" s="100"/>
      <c r="K2951" s="100"/>
      <c r="L2951" s="101"/>
      <c r="M2951" s="102"/>
      <c r="N2951" s="101"/>
      <c r="O2951" s="99"/>
      <c r="P2951" s="103"/>
      <c r="Q2951" s="104"/>
      <c r="R2951" s="50"/>
      <c r="S2951" s="105"/>
      <c r="T2951" s="106"/>
      <c r="U2951" s="107"/>
      <c r="V2951" s="108"/>
      <c r="W2951" s="107"/>
      <c r="X2951" s="107"/>
      <c r="AA2951" s="107"/>
      <c r="AB2951" s="110"/>
      <c r="AC2951" s="110"/>
      <c r="AE2951" s="105"/>
      <c r="AF2951" s="105"/>
      <c r="AR2951" s="112"/>
    </row>
    <row r="2952" spans="2:44" x14ac:dyDescent="0.25">
      <c r="B2952" s="1" t="str">
        <f>IF(I2952="","",
(IF(N2952=FİLTRE!$H$6,2,0)+IF(FİLTRE!$H$6="TOPLAM",2,0))
)</f>
        <v/>
      </c>
      <c r="C2952">
        <f>IF(FİLTRE!$M$5="",9,(IF(U2952&gt;=FİLTRE!$M$5,1,0)))</f>
        <v>1</v>
      </c>
      <c r="D2952" s="1">
        <f>IF(FİLTRE!$M$6="",9,(IF('SKT LİSTESİ'!P2952&lt;=FİLTRE!$M$6,1,0)))</f>
        <v>1</v>
      </c>
      <c r="E2952" s="25" t="str">
        <f>IF(I2952="","",(COUNTIFS($L$4:L2952,L2952)))</f>
        <v/>
      </c>
      <c r="F2952" s="13">
        <f>IF(OR(B2952&lt;&gt;2,C2952&lt;&gt;1,D2952&lt;&gt;1,H2952&lt;&gt;1),0,
COUNTIFS($B$4:B2952,2,$C$4:C2952,1,$D$4:D2952,1,$H$4:H2952,1))</f>
        <v>0</v>
      </c>
      <c r="G2952" s="26" t="str">
        <f>IF(I2952="","",(COUNTIF($E$4:E2952,E2952)))</f>
        <v/>
      </c>
      <c r="H2952" s="1">
        <f>IF(AND(J2952="SAYIM",FİLTRE!$H$5="RAFTA",U2952&lt;&gt;0),1,0)+
IF(AND(J2952="İADE DEPO",FİLTRE!$H$5="İADE DEPO"),1,0)+
IF(FİLTRE!$H$5="TÜMÜ",1,0)+
IF(AND(J2952="FİRMA İADE",FİLTRE!$H$5="FİRMA İADE"),1,0)+
IF(AND(J2952="İMHA",FİLTRE!$H$5="İMHA"),1,0)</f>
        <v>1</v>
      </c>
      <c r="I2952" s="99"/>
      <c r="J2952" s="100"/>
      <c r="K2952" s="100"/>
      <c r="L2952" s="101"/>
      <c r="M2952" s="102"/>
      <c r="N2952" s="101"/>
      <c r="O2952" s="99"/>
      <c r="P2952" s="103"/>
      <c r="Q2952" s="104"/>
      <c r="R2952" s="50"/>
      <c r="S2952" s="105"/>
      <c r="T2952" s="106"/>
      <c r="U2952" s="107"/>
      <c r="V2952" s="108"/>
      <c r="W2952" s="107"/>
      <c r="X2952" s="107"/>
      <c r="AA2952" s="107"/>
      <c r="AB2952" s="110"/>
      <c r="AC2952" s="110"/>
      <c r="AE2952" s="105"/>
      <c r="AF2952" s="105"/>
      <c r="AR2952" s="112"/>
    </row>
    <row r="2953" spans="2:44" x14ac:dyDescent="0.25">
      <c r="B2953" s="1" t="str">
        <f>IF(I2953="","",
(IF(N2953=FİLTRE!$H$6,2,0)+IF(FİLTRE!$H$6="TOPLAM",2,0))
)</f>
        <v/>
      </c>
      <c r="C2953">
        <f>IF(FİLTRE!$M$5="",9,(IF(U2953&gt;=FİLTRE!$M$5,1,0)))</f>
        <v>1</v>
      </c>
      <c r="D2953" s="1">
        <f>IF(FİLTRE!$M$6="",9,(IF('SKT LİSTESİ'!P2953&lt;=FİLTRE!$M$6,1,0)))</f>
        <v>1</v>
      </c>
      <c r="E2953" s="25" t="str">
        <f>IF(I2953="","",(COUNTIFS($L$4:L2953,L2953)))</f>
        <v/>
      </c>
      <c r="F2953" s="13">
        <f>IF(OR(B2953&lt;&gt;2,C2953&lt;&gt;1,D2953&lt;&gt;1,H2953&lt;&gt;1),0,
COUNTIFS($B$4:B2953,2,$C$4:C2953,1,$D$4:D2953,1,$H$4:H2953,1))</f>
        <v>0</v>
      </c>
      <c r="G2953" s="26" t="str">
        <f>IF(I2953="","",(COUNTIF($E$4:E2953,E2953)))</f>
        <v/>
      </c>
      <c r="H2953" s="1">
        <f>IF(AND(J2953="SAYIM",FİLTRE!$H$5="RAFTA",U2953&lt;&gt;0),1,0)+
IF(AND(J2953="İADE DEPO",FİLTRE!$H$5="İADE DEPO"),1,0)+
IF(FİLTRE!$H$5="TÜMÜ",1,0)+
IF(AND(J2953="FİRMA İADE",FİLTRE!$H$5="FİRMA İADE"),1,0)+
IF(AND(J2953="İMHA",FİLTRE!$H$5="İMHA"),1,0)</f>
        <v>1</v>
      </c>
      <c r="I2953" s="99"/>
      <c r="J2953" s="100"/>
      <c r="K2953" s="100"/>
      <c r="L2953" s="101"/>
      <c r="M2953" s="102"/>
      <c r="N2953" s="101"/>
      <c r="O2953" s="99"/>
      <c r="P2953" s="103"/>
      <c r="Q2953" s="104"/>
      <c r="R2953" s="50"/>
      <c r="S2953" s="105"/>
      <c r="T2953" s="106"/>
      <c r="U2953" s="107"/>
      <c r="V2953" s="108"/>
      <c r="W2953" s="107"/>
      <c r="X2953" s="107"/>
      <c r="AA2953" s="107"/>
      <c r="AB2953" s="110"/>
      <c r="AC2953" s="110"/>
      <c r="AE2953" s="105"/>
      <c r="AF2953" s="105"/>
      <c r="AR2953" s="112"/>
    </row>
    <row r="2954" spans="2:44" x14ac:dyDescent="0.25">
      <c r="B2954" s="1" t="str">
        <f>IF(I2954="","",
(IF(N2954=FİLTRE!$H$6,2,0)+IF(FİLTRE!$H$6="TOPLAM",2,0))
)</f>
        <v/>
      </c>
      <c r="C2954">
        <f>IF(FİLTRE!$M$5="",9,(IF(U2954&gt;=FİLTRE!$M$5,1,0)))</f>
        <v>1</v>
      </c>
      <c r="D2954" s="1">
        <f>IF(FİLTRE!$M$6="",9,(IF('SKT LİSTESİ'!P2954&lt;=FİLTRE!$M$6,1,0)))</f>
        <v>1</v>
      </c>
      <c r="E2954" s="25" t="str">
        <f>IF(I2954="","",(COUNTIFS($L$4:L2954,L2954)))</f>
        <v/>
      </c>
      <c r="F2954" s="13">
        <f>IF(OR(B2954&lt;&gt;2,C2954&lt;&gt;1,D2954&lt;&gt;1,H2954&lt;&gt;1),0,
COUNTIFS($B$4:B2954,2,$C$4:C2954,1,$D$4:D2954,1,$H$4:H2954,1))</f>
        <v>0</v>
      </c>
      <c r="G2954" s="26" t="str">
        <f>IF(I2954="","",(COUNTIF($E$4:E2954,E2954)))</f>
        <v/>
      </c>
      <c r="H2954" s="1">
        <f>IF(AND(J2954="SAYIM",FİLTRE!$H$5="RAFTA",U2954&lt;&gt;0),1,0)+
IF(AND(J2954="İADE DEPO",FİLTRE!$H$5="İADE DEPO"),1,0)+
IF(FİLTRE!$H$5="TÜMÜ",1,0)+
IF(AND(J2954="FİRMA İADE",FİLTRE!$H$5="FİRMA İADE"),1,0)+
IF(AND(J2954="İMHA",FİLTRE!$H$5="İMHA"),1,0)</f>
        <v>1</v>
      </c>
      <c r="I2954" s="99"/>
      <c r="J2954" s="100"/>
      <c r="K2954" s="100"/>
      <c r="L2954" s="101"/>
      <c r="M2954" s="102"/>
      <c r="N2954" s="101"/>
      <c r="O2954" s="99"/>
      <c r="P2954" s="103"/>
      <c r="Q2954" s="104"/>
      <c r="R2954" s="50"/>
      <c r="S2954" s="105"/>
      <c r="T2954" s="106"/>
      <c r="U2954" s="107"/>
      <c r="V2954" s="108"/>
      <c r="W2954" s="107"/>
      <c r="X2954" s="107"/>
      <c r="AA2954" s="107"/>
      <c r="AB2954" s="110"/>
      <c r="AC2954" s="110"/>
      <c r="AE2954" s="105"/>
      <c r="AF2954" s="105"/>
      <c r="AR2954" s="112"/>
    </row>
    <row r="2955" spans="2:44" x14ac:dyDescent="0.25">
      <c r="B2955" s="1" t="str">
        <f>IF(I2955="","",
(IF(N2955=FİLTRE!$H$6,2,0)+IF(FİLTRE!$H$6="TOPLAM",2,0))
)</f>
        <v/>
      </c>
      <c r="C2955">
        <f>IF(FİLTRE!$M$5="",9,(IF(U2955&gt;=FİLTRE!$M$5,1,0)))</f>
        <v>1</v>
      </c>
      <c r="D2955" s="1">
        <f>IF(FİLTRE!$M$6="",9,(IF('SKT LİSTESİ'!P2955&lt;=FİLTRE!$M$6,1,0)))</f>
        <v>1</v>
      </c>
      <c r="E2955" s="25" t="str">
        <f>IF(I2955="","",(COUNTIFS($L$4:L2955,L2955)))</f>
        <v/>
      </c>
      <c r="F2955" s="13">
        <f>IF(OR(B2955&lt;&gt;2,C2955&lt;&gt;1,D2955&lt;&gt;1,H2955&lt;&gt;1),0,
COUNTIFS($B$4:B2955,2,$C$4:C2955,1,$D$4:D2955,1,$H$4:H2955,1))</f>
        <v>0</v>
      </c>
      <c r="G2955" s="26" t="str">
        <f>IF(I2955="","",(COUNTIF($E$4:E2955,E2955)))</f>
        <v/>
      </c>
      <c r="H2955" s="1">
        <f>IF(AND(J2955="SAYIM",FİLTRE!$H$5="RAFTA",U2955&lt;&gt;0),1,0)+
IF(AND(J2955="İADE DEPO",FİLTRE!$H$5="İADE DEPO"),1,0)+
IF(FİLTRE!$H$5="TÜMÜ",1,0)+
IF(AND(J2955="FİRMA İADE",FİLTRE!$H$5="FİRMA İADE"),1,0)+
IF(AND(J2955="İMHA",FİLTRE!$H$5="İMHA"),1,0)</f>
        <v>1</v>
      </c>
      <c r="I2955" s="99"/>
      <c r="J2955" s="100"/>
      <c r="K2955" s="100"/>
      <c r="L2955" s="101"/>
      <c r="M2955" s="102"/>
      <c r="N2955" s="101"/>
      <c r="O2955" s="99"/>
      <c r="P2955" s="103"/>
      <c r="Q2955" s="104"/>
      <c r="R2955" s="50"/>
      <c r="S2955" s="105"/>
      <c r="T2955" s="106"/>
      <c r="U2955" s="107"/>
      <c r="V2955" s="108"/>
      <c r="W2955" s="107"/>
      <c r="X2955" s="107"/>
      <c r="AA2955" s="107"/>
      <c r="AB2955" s="110"/>
      <c r="AC2955" s="110"/>
      <c r="AE2955" s="105"/>
      <c r="AF2955" s="105"/>
      <c r="AR2955" s="112"/>
    </row>
    <row r="2956" spans="2:44" x14ac:dyDescent="0.25">
      <c r="B2956" s="1" t="str">
        <f>IF(I2956="","",
(IF(N2956=FİLTRE!$H$6,2,0)+IF(FİLTRE!$H$6="TOPLAM",2,0))
)</f>
        <v/>
      </c>
      <c r="C2956">
        <f>IF(FİLTRE!$M$5="",9,(IF(U2956&gt;=FİLTRE!$M$5,1,0)))</f>
        <v>1</v>
      </c>
      <c r="D2956" s="1">
        <f>IF(FİLTRE!$M$6="",9,(IF('SKT LİSTESİ'!P2956&lt;=FİLTRE!$M$6,1,0)))</f>
        <v>1</v>
      </c>
      <c r="E2956" s="25" t="str">
        <f>IF(I2956="","",(COUNTIFS($L$4:L2956,L2956)))</f>
        <v/>
      </c>
      <c r="F2956" s="13">
        <f>IF(OR(B2956&lt;&gt;2,C2956&lt;&gt;1,D2956&lt;&gt;1,H2956&lt;&gt;1),0,
COUNTIFS($B$4:B2956,2,$C$4:C2956,1,$D$4:D2956,1,$H$4:H2956,1))</f>
        <v>0</v>
      </c>
      <c r="G2956" s="26" t="str">
        <f>IF(I2956="","",(COUNTIF($E$4:E2956,E2956)))</f>
        <v/>
      </c>
      <c r="H2956" s="1">
        <f>IF(AND(J2956="SAYIM",FİLTRE!$H$5="RAFTA",U2956&lt;&gt;0),1,0)+
IF(AND(J2956="İADE DEPO",FİLTRE!$H$5="İADE DEPO"),1,0)+
IF(FİLTRE!$H$5="TÜMÜ",1,0)+
IF(AND(J2956="FİRMA İADE",FİLTRE!$H$5="FİRMA İADE"),1,0)+
IF(AND(J2956="İMHA",FİLTRE!$H$5="İMHA"),1,0)</f>
        <v>1</v>
      </c>
      <c r="I2956" s="99"/>
      <c r="J2956" s="100"/>
      <c r="K2956" s="100"/>
      <c r="L2956" s="101"/>
      <c r="M2956" s="102"/>
      <c r="N2956" s="101"/>
      <c r="O2956" s="99"/>
      <c r="P2956" s="103"/>
      <c r="Q2956" s="104"/>
      <c r="R2956" s="50"/>
      <c r="S2956" s="105"/>
      <c r="T2956" s="106"/>
      <c r="U2956" s="107"/>
      <c r="V2956" s="108"/>
      <c r="W2956" s="107"/>
      <c r="X2956" s="107"/>
      <c r="AA2956" s="107"/>
      <c r="AB2956" s="110"/>
      <c r="AC2956" s="110"/>
      <c r="AE2956" s="105"/>
      <c r="AF2956" s="105"/>
      <c r="AR2956" s="112"/>
    </row>
    <row r="2957" spans="2:44" x14ac:dyDescent="0.25">
      <c r="B2957" s="1" t="str">
        <f>IF(I2957="","",
(IF(N2957=FİLTRE!$H$6,2,0)+IF(FİLTRE!$H$6="TOPLAM",2,0))
)</f>
        <v/>
      </c>
      <c r="C2957">
        <f>IF(FİLTRE!$M$5="",9,(IF(U2957&gt;=FİLTRE!$M$5,1,0)))</f>
        <v>1</v>
      </c>
      <c r="D2957" s="1">
        <f>IF(FİLTRE!$M$6="",9,(IF('SKT LİSTESİ'!P2957&lt;=FİLTRE!$M$6,1,0)))</f>
        <v>1</v>
      </c>
      <c r="E2957" s="25" t="str">
        <f>IF(I2957="","",(COUNTIFS($L$4:L2957,L2957)))</f>
        <v/>
      </c>
      <c r="F2957" s="13">
        <f>IF(OR(B2957&lt;&gt;2,C2957&lt;&gt;1,D2957&lt;&gt;1,H2957&lt;&gt;1),0,
COUNTIFS($B$4:B2957,2,$C$4:C2957,1,$D$4:D2957,1,$H$4:H2957,1))</f>
        <v>0</v>
      </c>
      <c r="G2957" s="26" t="str">
        <f>IF(I2957="","",(COUNTIF($E$4:E2957,E2957)))</f>
        <v/>
      </c>
      <c r="H2957" s="1">
        <f>IF(AND(J2957="SAYIM",FİLTRE!$H$5="RAFTA",U2957&lt;&gt;0),1,0)+
IF(AND(J2957="İADE DEPO",FİLTRE!$H$5="İADE DEPO"),1,0)+
IF(FİLTRE!$H$5="TÜMÜ",1,0)+
IF(AND(J2957="FİRMA İADE",FİLTRE!$H$5="FİRMA İADE"),1,0)+
IF(AND(J2957="İMHA",FİLTRE!$H$5="İMHA"),1,0)</f>
        <v>1</v>
      </c>
      <c r="I2957" s="99"/>
      <c r="J2957" s="100"/>
      <c r="K2957" s="100"/>
      <c r="L2957" s="101"/>
      <c r="M2957" s="102"/>
      <c r="N2957" s="101"/>
      <c r="O2957" s="99"/>
      <c r="P2957" s="103"/>
      <c r="Q2957" s="104"/>
      <c r="R2957" s="50"/>
      <c r="S2957" s="105"/>
      <c r="T2957" s="106"/>
      <c r="U2957" s="107"/>
      <c r="V2957" s="108"/>
      <c r="W2957" s="107"/>
      <c r="X2957" s="107"/>
      <c r="AA2957" s="107"/>
      <c r="AB2957" s="110"/>
      <c r="AC2957" s="110"/>
      <c r="AE2957" s="105"/>
      <c r="AF2957" s="105"/>
      <c r="AR2957" s="112"/>
    </row>
    <row r="2958" spans="2:44" x14ac:dyDescent="0.25">
      <c r="B2958" s="1" t="str">
        <f>IF(I2958="","",
(IF(N2958=FİLTRE!$H$6,2,0)+IF(FİLTRE!$H$6="TOPLAM",2,0))
)</f>
        <v/>
      </c>
      <c r="C2958">
        <f>IF(FİLTRE!$M$5="",9,(IF(U2958&gt;=FİLTRE!$M$5,1,0)))</f>
        <v>1</v>
      </c>
      <c r="D2958" s="1">
        <f>IF(FİLTRE!$M$6="",9,(IF('SKT LİSTESİ'!P2958&lt;=FİLTRE!$M$6,1,0)))</f>
        <v>1</v>
      </c>
      <c r="E2958" s="25" t="str">
        <f>IF(I2958="","",(COUNTIFS($L$4:L2958,L2958)))</f>
        <v/>
      </c>
      <c r="F2958" s="13">
        <f>IF(OR(B2958&lt;&gt;2,C2958&lt;&gt;1,D2958&lt;&gt;1,H2958&lt;&gt;1),0,
COUNTIFS($B$4:B2958,2,$C$4:C2958,1,$D$4:D2958,1,$H$4:H2958,1))</f>
        <v>0</v>
      </c>
      <c r="G2958" s="26" t="str">
        <f>IF(I2958="","",(COUNTIF($E$4:E2958,E2958)))</f>
        <v/>
      </c>
      <c r="H2958" s="1">
        <f>IF(AND(J2958="SAYIM",FİLTRE!$H$5="RAFTA",U2958&lt;&gt;0),1,0)+
IF(AND(J2958="İADE DEPO",FİLTRE!$H$5="İADE DEPO"),1,0)+
IF(FİLTRE!$H$5="TÜMÜ",1,0)+
IF(AND(J2958="FİRMA İADE",FİLTRE!$H$5="FİRMA İADE"),1,0)+
IF(AND(J2958="İMHA",FİLTRE!$H$5="İMHA"),1,0)</f>
        <v>1</v>
      </c>
      <c r="I2958" s="99"/>
      <c r="J2958" s="100"/>
      <c r="K2958" s="100"/>
      <c r="L2958" s="101"/>
      <c r="M2958" s="102"/>
      <c r="N2958" s="101"/>
      <c r="O2958" s="99"/>
      <c r="P2958" s="103"/>
      <c r="Q2958" s="104"/>
      <c r="R2958" s="50"/>
      <c r="S2958" s="105"/>
      <c r="T2958" s="106"/>
      <c r="U2958" s="107"/>
      <c r="V2958" s="108"/>
      <c r="W2958" s="107"/>
      <c r="X2958" s="107"/>
      <c r="AA2958" s="107"/>
      <c r="AB2958" s="110"/>
      <c r="AC2958" s="110"/>
      <c r="AE2958" s="105"/>
      <c r="AF2958" s="105"/>
      <c r="AR2958" s="112"/>
    </row>
    <row r="2959" spans="2:44" x14ac:dyDescent="0.25">
      <c r="B2959" s="1" t="str">
        <f>IF(I2959="","",
(IF(N2959=FİLTRE!$H$6,2,0)+IF(FİLTRE!$H$6="TOPLAM",2,0))
)</f>
        <v/>
      </c>
      <c r="C2959">
        <f>IF(FİLTRE!$M$5="",9,(IF(U2959&gt;=FİLTRE!$M$5,1,0)))</f>
        <v>1</v>
      </c>
      <c r="D2959" s="1">
        <f>IF(FİLTRE!$M$6="",9,(IF('SKT LİSTESİ'!P2959&lt;=FİLTRE!$M$6,1,0)))</f>
        <v>1</v>
      </c>
      <c r="E2959" s="25" t="str">
        <f>IF(I2959="","",(COUNTIFS($L$4:L2959,L2959)))</f>
        <v/>
      </c>
      <c r="F2959" s="13">
        <f>IF(OR(B2959&lt;&gt;2,C2959&lt;&gt;1,D2959&lt;&gt;1,H2959&lt;&gt;1),0,
COUNTIFS($B$4:B2959,2,$C$4:C2959,1,$D$4:D2959,1,$H$4:H2959,1))</f>
        <v>0</v>
      </c>
      <c r="G2959" s="26" t="str">
        <f>IF(I2959="","",(COUNTIF($E$4:E2959,E2959)))</f>
        <v/>
      </c>
      <c r="H2959" s="1">
        <f>IF(AND(J2959="SAYIM",FİLTRE!$H$5="RAFTA",U2959&lt;&gt;0),1,0)+
IF(AND(J2959="İADE DEPO",FİLTRE!$H$5="İADE DEPO"),1,0)+
IF(FİLTRE!$H$5="TÜMÜ",1,0)+
IF(AND(J2959="FİRMA İADE",FİLTRE!$H$5="FİRMA İADE"),1,0)+
IF(AND(J2959="İMHA",FİLTRE!$H$5="İMHA"),1,0)</f>
        <v>1</v>
      </c>
      <c r="I2959" s="99"/>
      <c r="J2959" s="100"/>
      <c r="K2959" s="100"/>
      <c r="L2959" s="101"/>
      <c r="M2959" s="102"/>
      <c r="N2959" s="101"/>
      <c r="O2959" s="99"/>
      <c r="P2959" s="103"/>
      <c r="Q2959" s="104"/>
      <c r="R2959" s="50"/>
      <c r="S2959" s="105"/>
      <c r="T2959" s="106"/>
      <c r="U2959" s="107"/>
      <c r="V2959" s="108"/>
      <c r="W2959" s="107"/>
      <c r="X2959" s="107"/>
      <c r="AA2959" s="107"/>
      <c r="AB2959" s="110"/>
      <c r="AC2959" s="110"/>
      <c r="AE2959" s="105"/>
      <c r="AF2959" s="105"/>
      <c r="AR2959" s="112"/>
    </row>
    <row r="2960" spans="2:44" x14ac:dyDescent="0.25">
      <c r="B2960" s="1" t="str">
        <f>IF(I2960="","",
(IF(N2960=FİLTRE!$H$6,2,0)+IF(FİLTRE!$H$6="TOPLAM",2,0))
)</f>
        <v/>
      </c>
      <c r="C2960">
        <f>IF(FİLTRE!$M$5="",9,(IF(U2960&gt;=FİLTRE!$M$5,1,0)))</f>
        <v>1</v>
      </c>
      <c r="D2960" s="1">
        <f>IF(FİLTRE!$M$6="",9,(IF('SKT LİSTESİ'!P2960&lt;=FİLTRE!$M$6,1,0)))</f>
        <v>1</v>
      </c>
      <c r="E2960" s="25" t="str">
        <f>IF(I2960="","",(COUNTIFS($L$4:L2960,L2960)))</f>
        <v/>
      </c>
      <c r="F2960" s="13">
        <f>IF(OR(B2960&lt;&gt;2,C2960&lt;&gt;1,D2960&lt;&gt;1,H2960&lt;&gt;1),0,
COUNTIFS($B$4:B2960,2,$C$4:C2960,1,$D$4:D2960,1,$H$4:H2960,1))</f>
        <v>0</v>
      </c>
      <c r="G2960" s="26" t="str">
        <f>IF(I2960="","",(COUNTIF($E$4:E2960,E2960)))</f>
        <v/>
      </c>
      <c r="H2960" s="1">
        <f>IF(AND(J2960="SAYIM",FİLTRE!$H$5="RAFTA",U2960&lt;&gt;0),1,0)+
IF(AND(J2960="İADE DEPO",FİLTRE!$H$5="İADE DEPO"),1,0)+
IF(FİLTRE!$H$5="TÜMÜ",1,0)+
IF(AND(J2960="FİRMA İADE",FİLTRE!$H$5="FİRMA İADE"),1,0)+
IF(AND(J2960="İMHA",FİLTRE!$H$5="İMHA"),1,0)</f>
        <v>1</v>
      </c>
      <c r="I2960" s="99"/>
      <c r="J2960" s="100"/>
      <c r="K2960" s="100"/>
      <c r="L2960" s="101"/>
      <c r="M2960" s="102"/>
      <c r="N2960" s="101"/>
      <c r="O2960" s="99"/>
      <c r="P2960" s="103"/>
      <c r="Q2960" s="104"/>
      <c r="R2960" s="50"/>
      <c r="S2960" s="105"/>
      <c r="T2960" s="106"/>
      <c r="U2960" s="107"/>
      <c r="V2960" s="108"/>
      <c r="W2960" s="107"/>
      <c r="X2960" s="107"/>
      <c r="AA2960" s="107"/>
      <c r="AB2960" s="110"/>
      <c r="AC2960" s="110"/>
      <c r="AE2960" s="105"/>
      <c r="AF2960" s="105"/>
      <c r="AR2960" s="112"/>
    </row>
    <row r="2961" spans="2:44" x14ac:dyDescent="0.25">
      <c r="B2961" s="1" t="str">
        <f>IF(I2961="","",
(IF(N2961=FİLTRE!$H$6,2,0)+IF(FİLTRE!$H$6="TOPLAM",2,0))
)</f>
        <v/>
      </c>
      <c r="C2961">
        <f>IF(FİLTRE!$M$5="",9,(IF(U2961&gt;=FİLTRE!$M$5,1,0)))</f>
        <v>1</v>
      </c>
      <c r="D2961" s="1">
        <f>IF(FİLTRE!$M$6="",9,(IF('SKT LİSTESİ'!P2961&lt;=FİLTRE!$M$6,1,0)))</f>
        <v>1</v>
      </c>
      <c r="E2961" s="25" t="str">
        <f>IF(I2961="","",(COUNTIFS($L$4:L2961,L2961)))</f>
        <v/>
      </c>
      <c r="F2961" s="13">
        <f>IF(OR(B2961&lt;&gt;2,C2961&lt;&gt;1,D2961&lt;&gt;1,H2961&lt;&gt;1),0,
COUNTIFS($B$4:B2961,2,$C$4:C2961,1,$D$4:D2961,1,$H$4:H2961,1))</f>
        <v>0</v>
      </c>
      <c r="G2961" s="26" t="str">
        <f>IF(I2961="","",(COUNTIF($E$4:E2961,E2961)))</f>
        <v/>
      </c>
      <c r="H2961" s="1">
        <f>IF(AND(J2961="SAYIM",FİLTRE!$H$5="RAFTA",U2961&lt;&gt;0),1,0)+
IF(AND(J2961="İADE DEPO",FİLTRE!$H$5="İADE DEPO"),1,0)+
IF(FİLTRE!$H$5="TÜMÜ",1,0)+
IF(AND(J2961="FİRMA İADE",FİLTRE!$H$5="FİRMA İADE"),1,0)+
IF(AND(J2961="İMHA",FİLTRE!$H$5="İMHA"),1,0)</f>
        <v>1</v>
      </c>
      <c r="I2961" s="99"/>
      <c r="J2961" s="100"/>
      <c r="K2961" s="100"/>
      <c r="L2961" s="101"/>
      <c r="M2961" s="102"/>
      <c r="N2961" s="101"/>
      <c r="O2961" s="99"/>
      <c r="P2961" s="103"/>
      <c r="Q2961" s="104"/>
      <c r="R2961" s="50"/>
      <c r="S2961" s="105"/>
      <c r="T2961" s="106"/>
      <c r="U2961" s="107"/>
      <c r="V2961" s="108"/>
      <c r="W2961" s="107"/>
      <c r="X2961" s="107"/>
      <c r="AA2961" s="107"/>
      <c r="AB2961" s="110"/>
      <c r="AC2961" s="110"/>
      <c r="AE2961" s="105"/>
      <c r="AF2961" s="105"/>
      <c r="AR2961" s="112"/>
    </row>
    <row r="2962" spans="2:44" x14ac:dyDescent="0.25">
      <c r="B2962" s="1" t="str">
        <f>IF(I2962="","",
(IF(N2962=FİLTRE!$H$6,2,0)+IF(FİLTRE!$H$6="TOPLAM",2,0))
)</f>
        <v/>
      </c>
      <c r="C2962">
        <f>IF(FİLTRE!$M$5="",9,(IF(U2962&gt;=FİLTRE!$M$5,1,0)))</f>
        <v>1</v>
      </c>
      <c r="D2962" s="1">
        <f>IF(FİLTRE!$M$6="",9,(IF('SKT LİSTESİ'!P2962&lt;=FİLTRE!$M$6,1,0)))</f>
        <v>1</v>
      </c>
      <c r="E2962" s="25" t="str">
        <f>IF(I2962="","",(COUNTIFS($L$4:L2962,L2962)))</f>
        <v/>
      </c>
      <c r="F2962" s="13">
        <f>IF(OR(B2962&lt;&gt;2,C2962&lt;&gt;1,D2962&lt;&gt;1,H2962&lt;&gt;1),0,
COUNTIFS($B$4:B2962,2,$C$4:C2962,1,$D$4:D2962,1,$H$4:H2962,1))</f>
        <v>0</v>
      </c>
      <c r="G2962" s="26" t="str">
        <f>IF(I2962="","",(COUNTIF($E$4:E2962,E2962)))</f>
        <v/>
      </c>
      <c r="H2962" s="1">
        <f>IF(AND(J2962="SAYIM",FİLTRE!$H$5="RAFTA",U2962&lt;&gt;0),1,0)+
IF(AND(J2962="İADE DEPO",FİLTRE!$H$5="İADE DEPO"),1,0)+
IF(FİLTRE!$H$5="TÜMÜ",1,0)+
IF(AND(J2962="FİRMA İADE",FİLTRE!$H$5="FİRMA İADE"),1,0)+
IF(AND(J2962="İMHA",FİLTRE!$H$5="İMHA"),1,0)</f>
        <v>1</v>
      </c>
      <c r="I2962" s="99"/>
      <c r="J2962" s="100"/>
      <c r="K2962" s="100"/>
      <c r="L2962" s="101"/>
      <c r="M2962" s="102"/>
      <c r="N2962" s="101"/>
      <c r="O2962" s="99"/>
      <c r="P2962" s="103"/>
      <c r="Q2962" s="104"/>
      <c r="R2962" s="50"/>
      <c r="S2962" s="105"/>
      <c r="T2962" s="106"/>
      <c r="U2962" s="107"/>
      <c r="V2962" s="108"/>
      <c r="W2962" s="107"/>
      <c r="X2962" s="107"/>
      <c r="AA2962" s="107"/>
      <c r="AB2962" s="110"/>
      <c r="AC2962" s="110"/>
      <c r="AE2962" s="105"/>
      <c r="AF2962" s="105"/>
      <c r="AR2962" s="112"/>
    </row>
    <row r="2963" spans="2:44" x14ac:dyDescent="0.25">
      <c r="B2963" s="1" t="str">
        <f>IF(I2963="","",
(IF(N2963=FİLTRE!$H$6,2,0)+IF(FİLTRE!$H$6="TOPLAM",2,0))
)</f>
        <v/>
      </c>
      <c r="C2963">
        <f>IF(FİLTRE!$M$5="",9,(IF(U2963&gt;=FİLTRE!$M$5,1,0)))</f>
        <v>1</v>
      </c>
      <c r="D2963" s="1">
        <f>IF(FİLTRE!$M$6="",9,(IF('SKT LİSTESİ'!P2963&lt;=FİLTRE!$M$6,1,0)))</f>
        <v>1</v>
      </c>
      <c r="E2963" s="25" t="str">
        <f>IF(I2963="","",(COUNTIFS($L$4:L2963,L2963)))</f>
        <v/>
      </c>
      <c r="F2963" s="13">
        <f>IF(OR(B2963&lt;&gt;2,C2963&lt;&gt;1,D2963&lt;&gt;1,H2963&lt;&gt;1),0,
COUNTIFS($B$4:B2963,2,$C$4:C2963,1,$D$4:D2963,1,$H$4:H2963,1))</f>
        <v>0</v>
      </c>
      <c r="G2963" s="26" t="str">
        <f>IF(I2963="","",(COUNTIF($E$4:E2963,E2963)))</f>
        <v/>
      </c>
      <c r="H2963" s="1">
        <f>IF(AND(J2963="SAYIM",FİLTRE!$H$5="RAFTA",U2963&lt;&gt;0),1,0)+
IF(AND(J2963="İADE DEPO",FİLTRE!$H$5="İADE DEPO"),1,0)+
IF(FİLTRE!$H$5="TÜMÜ",1,0)+
IF(AND(J2963="FİRMA İADE",FİLTRE!$H$5="FİRMA İADE"),1,0)+
IF(AND(J2963="İMHA",FİLTRE!$H$5="İMHA"),1,0)</f>
        <v>1</v>
      </c>
      <c r="I2963" s="99"/>
      <c r="J2963" s="100"/>
      <c r="K2963" s="100"/>
      <c r="L2963" s="101"/>
      <c r="M2963" s="102"/>
      <c r="N2963" s="101"/>
      <c r="O2963" s="99"/>
      <c r="P2963" s="103"/>
      <c r="Q2963" s="104"/>
      <c r="R2963" s="50"/>
      <c r="S2963" s="105"/>
      <c r="T2963" s="106"/>
      <c r="U2963" s="107"/>
      <c r="V2963" s="108"/>
      <c r="W2963" s="107"/>
      <c r="X2963" s="107"/>
      <c r="AA2963" s="107"/>
      <c r="AB2963" s="110"/>
      <c r="AC2963" s="110"/>
      <c r="AE2963" s="105"/>
      <c r="AF2963" s="105"/>
      <c r="AR2963" s="112"/>
    </row>
    <row r="2964" spans="2:44" x14ac:dyDescent="0.25">
      <c r="B2964" s="1" t="str">
        <f>IF(I2964="","",
(IF(N2964=FİLTRE!$H$6,2,0)+IF(FİLTRE!$H$6="TOPLAM",2,0))
)</f>
        <v/>
      </c>
      <c r="C2964">
        <f>IF(FİLTRE!$M$5="",9,(IF(U2964&gt;=FİLTRE!$M$5,1,0)))</f>
        <v>1</v>
      </c>
      <c r="D2964" s="1">
        <f>IF(FİLTRE!$M$6="",9,(IF('SKT LİSTESİ'!P2964&lt;=FİLTRE!$M$6,1,0)))</f>
        <v>1</v>
      </c>
      <c r="E2964" s="25" t="str">
        <f>IF(I2964="","",(COUNTIFS($L$4:L2964,L2964)))</f>
        <v/>
      </c>
      <c r="F2964" s="13">
        <f>IF(OR(B2964&lt;&gt;2,C2964&lt;&gt;1,D2964&lt;&gt;1,H2964&lt;&gt;1),0,
COUNTIFS($B$4:B2964,2,$C$4:C2964,1,$D$4:D2964,1,$H$4:H2964,1))</f>
        <v>0</v>
      </c>
      <c r="G2964" s="26" t="str">
        <f>IF(I2964="","",(COUNTIF($E$4:E2964,E2964)))</f>
        <v/>
      </c>
      <c r="H2964" s="1">
        <f>IF(AND(J2964="SAYIM",FİLTRE!$H$5="RAFTA",U2964&lt;&gt;0),1,0)+
IF(AND(J2964="İADE DEPO",FİLTRE!$H$5="İADE DEPO"),1,0)+
IF(FİLTRE!$H$5="TÜMÜ",1,0)+
IF(AND(J2964="FİRMA İADE",FİLTRE!$H$5="FİRMA İADE"),1,0)+
IF(AND(J2964="İMHA",FİLTRE!$H$5="İMHA"),1,0)</f>
        <v>1</v>
      </c>
      <c r="I2964" s="99"/>
      <c r="J2964" s="100"/>
      <c r="K2964" s="100"/>
      <c r="L2964" s="101"/>
      <c r="M2964" s="102"/>
      <c r="N2964" s="101"/>
      <c r="O2964" s="99"/>
      <c r="P2964" s="103"/>
      <c r="Q2964" s="104"/>
      <c r="R2964" s="50"/>
      <c r="S2964" s="105"/>
      <c r="T2964" s="106"/>
      <c r="U2964" s="107"/>
      <c r="V2964" s="108"/>
      <c r="W2964" s="107"/>
      <c r="X2964" s="107"/>
      <c r="AA2964" s="107"/>
      <c r="AB2964" s="110"/>
      <c r="AC2964" s="110"/>
      <c r="AE2964" s="105"/>
      <c r="AF2964" s="105"/>
      <c r="AR2964" s="112"/>
    </row>
    <row r="2965" spans="2:44" x14ac:dyDescent="0.25">
      <c r="B2965" s="1" t="str">
        <f>IF(I2965="","",
(IF(N2965=FİLTRE!$H$6,2,0)+IF(FİLTRE!$H$6="TOPLAM",2,0))
)</f>
        <v/>
      </c>
      <c r="C2965">
        <f>IF(FİLTRE!$M$5="",9,(IF(U2965&gt;=FİLTRE!$M$5,1,0)))</f>
        <v>1</v>
      </c>
      <c r="D2965" s="1">
        <f>IF(FİLTRE!$M$6="",9,(IF('SKT LİSTESİ'!P2965&lt;=FİLTRE!$M$6,1,0)))</f>
        <v>1</v>
      </c>
      <c r="E2965" s="25" t="str">
        <f>IF(I2965="","",(COUNTIFS($L$4:L2965,L2965)))</f>
        <v/>
      </c>
      <c r="F2965" s="13">
        <f>IF(OR(B2965&lt;&gt;2,C2965&lt;&gt;1,D2965&lt;&gt;1,H2965&lt;&gt;1),0,
COUNTIFS($B$4:B2965,2,$C$4:C2965,1,$D$4:D2965,1,$H$4:H2965,1))</f>
        <v>0</v>
      </c>
      <c r="G2965" s="26" t="str">
        <f>IF(I2965="","",(COUNTIF($E$4:E2965,E2965)))</f>
        <v/>
      </c>
      <c r="H2965" s="1">
        <f>IF(AND(J2965="SAYIM",FİLTRE!$H$5="RAFTA",U2965&lt;&gt;0),1,0)+
IF(AND(J2965="İADE DEPO",FİLTRE!$H$5="İADE DEPO"),1,0)+
IF(FİLTRE!$H$5="TÜMÜ",1,0)+
IF(AND(J2965="FİRMA İADE",FİLTRE!$H$5="FİRMA İADE"),1,0)+
IF(AND(J2965="İMHA",FİLTRE!$H$5="İMHA"),1,0)</f>
        <v>1</v>
      </c>
      <c r="I2965" s="99"/>
      <c r="J2965" s="100"/>
      <c r="K2965" s="100"/>
      <c r="L2965" s="101"/>
      <c r="M2965" s="102"/>
      <c r="N2965" s="101"/>
      <c r="O2965" s="99"/>
      <c r="P2965" s="103"/>
      <c r="Q2965" s="104"/>
      <c r="R2965" s="50"/>
      <c r="S2965" s="105"/>
      <c r="T2965" s="106"/>
      <c r="U2965" s="107"/>
      <c r="V2965" s="108"/>
      <c r="W2965" s="107"/>
      <c r="X2965" s="107"/>
      <c r="AA2965" s="107"/>
      <c r="AB2965" s="110"/>
      <c r="AC2965" s="110"/>
      <c r="AE2965" s="105"/>
      <c r="AF2965" s="105"/>
      <c r="AR2965" s="112"/>
    </row>
    <row r="2966" spans="2:44" x14ac:dyDescent="0.25">
      <c r="B2966" s="1" t="str">
        <f>IF(I2966="","",
(IF(N2966=FİLTRE!$H$6,2,0)+IF(FİLTRE!$H$6="TOPLAM",2,0))
)</f>
        <v/>
      </c>
      <c r="C2966">
        <f>IF(FİLTRE!$M$5="",9,(IF(U2966&gt;=FİLTRE!$M$5,1,0)))</f>
        <v>1</v>
      </c>
      <c r="D2966" s="1">
        <f>IF(FİLTRE!$M$6="",9,(IF('SKT LİSTESİ'!P2966&lt;=FİLTRE!$M$6,1,0)))</f>
        <v>1</v>
      </c>
      <c r="E2966" s="25" t="str">
        <f>IF(I2966="","",(COUNTIFS($L$4:L2966,L2966)))</f>
        <v/>
      </c>
      <c r="F2966" s="13">
        <f>IF(OR(B2966&lt;&gt;2,C2966&lt;&gt;1,D2966&lt;&gt;1,H2966&lt;&gt;1),0,
COUNTIFS($B$4:B2966,2,$C$4:C2966,1,$D$4:D2966,1,$H$4:H2966,1))</f>
        <v>0</v>
      </c>
      <c r="G2966" s="26" t="str">
        <f>IF(I2966="","",(COUNTIF($E$4:E2966,E2966)))</f>
        <v/>
      </c>
      <c r="H2966" s="1">
        <f>IF(AND(J2966="SAYIM",FİLTRE!$H$5="RAFTA",U2966&lt;&gt;0),1,0)+
IF(AND(J2966="İADE DEPO",FİLTRE!$H$5="İADE DEPO"),1,0)+
IF(FİLTRE!$H$5="TÜMÜ",1,0)+
IF(AND(J2966="FİRMA İADE",FİLTRE!$H$5="FİRMA İADE"),1,0)+
IF(AND(J2966="İMHA",FİLTRE!$H$5="İMHA"),1,0)</f>
        <v>1</v>
      </c>
      <c r="I2966" s="99"/>
      <c r="J2966" s="100"/>
      <c r="K2966" s="100"/>
      <c r="L2966" s="101"/>
      <c r="M2966" s="102"/>
      <c r="N2966" s="101"/>
      <c r="O2966" s="99"/>
      <c r="P2966" s="103"/>
      <c r="Q2966" s="104"/>
      <c r="R2966" s="50"/>
      <c r="S2966" s="105"/>
      <c r="T2966" s="106"/>
      <c r="U2966" s="107"/>
      <c r="V2966" s="108"/>
      <c r="W2966" s="107"/>
      <c r="X2966" s="107"/>
      <c r="AA2966" s="107"/>
      <c r="AB2966" s="110"/>
      <c r="AC2966" s="110"/>
      <c r="AE2966" s="105"/>
      <c r="AF2966" s="105"/>
      <c r="AR2966" s="112"/>
    </row>
    <row r="2967" spans="2:44" x14ac:dyDescent="0.25">
      <c r="B2967" s="1" t="str">
        <f>IF(I2967="","",
(IF(N2967=FİLTRE!$H$6,2,0)+IF(FİLTRE!$H$6="TOPLAM",2,0))
)</f>
        <v/>
      </c>
      <c r="C2967">
        <f>IF(FİLTRE!$M$5="",9,(IF(U2967&gt;=FİLTRE!$M$5,1,0)))</f>
        <v>1</v>
      </c>
      <c r="D2967" s="1">
        <f>IF(FİLTRE!$M$6="",9,(IF('SKT LİSTESİ'!P2967&lt;=FİLTRE!$M$6,1,0)))</f>
        <v>1</v>
      </c>
      <c r="E2967" s="25" t="str">
        <f>IF(I2967="","",(COUNTIFS($L$4:L2967,L2967)))</f>
        <v/>
      </c>
      <c r="F2967" s="13">
        <f>IF(OR(B2967&lt;&gt;2,C2967&lt;&gt;1,D2967&lt;&gt;1,H2967&lt;&gt;1),0,
COUNTIFS($B$4:B2967,2,$C$4:C2967,1,$D$4:D2967,1,$H$4:H2967,1))</f>
        <v>0</v>
      </c>
      <c r="G2967" s="26" t="str">
        <f>IF(I2967="","",(COUNTIF($E$4:E2967,E2967)))</f>
        <v/>
      </c>
      <c r="H2967" s="1">
        <f>IF(AND(J2967="SAYIM",FİLTRE!$H$5="RAFTA",U2967&lt;&gt;0),1,0)+
IF(AND(J2967="İADE DEPO",FİLTRE!$H$5="İADE DEPO"),1,0)+
IF(FİLTRE!$H$5="TÜMÜ",1,0)+
IF(AND(J2967="FİRMA İADE",FİLTRE!$H$5="FİRMA İADE"),1,0)+
IF(AND(J2967="İMHA",FİLTRE!$H$5="İMHA"),1,0)</f>
        <v>1</v>
      </c>
      <c r="I2967" s="99"/>
      <c r="J2967" s="100"/>
      <c r="K2967" s="100"/>
      <c r="L2967" s="101"/>
      <c r="M2967" s="102"/>
      <c r="N2967" s="101"/>
      <c r="O2967" s="99"/>
      <c r="P2967" s="103"/>
      <c r="Q2967" s="104"/>
      <c r="R2967" s="50"/>
      <c r="S2967" s="105"/>
      <c r="T2967" s="106"/>
      <c r="U2967" s="107"/>
      <c r="V2967" s="108"/>
      <c r="W2967" s="107"/>
      <c r="X2967" s="107"/>
      <c r="AA2967" s="107"/>
      <c r="AB2967" s="110"/>
      <c r="AC2967" s="110"/>
      <c r="AE2967" s="105"/>
      <c r="AF2967" s="105"/>
      <c r="AR2967" s="112"/>
    </row>
    <row r="2968" spans="2:44" x14ac:dyDescent="0.25">
      <c r="B2968" s="1" t="str">
        <f>IF(I2968="","",
(IF(N2968=FİLTRE!$H$6,2,0)+IF(FİLTRE!$H$6="TOPLAM",2,0))
)</f>
        <v/>
      </c>
      <c r="C2968">
        <f>IF(FİLTRE!$M$5="",9,(IF(U2968&gt;=FİLTRE!$M$5,1,0)))</f>
        <v>1</v>
      </c>
      <c r="D2968" s="1">
        <f>IF(FİLTRE!$M$6="",9,(IF('SKT LİSTESİ'!P2968&lt;=FİLTRE!$M$6,1,0)))</f>
        <v>1</v>
      </c>
      <c r="E2968" s="25" t="str">
        <f>IF(I2968="","",(COUNTIFS($L$4:L2968,L2968)))</f>
        <v/>
      </c>
      <c r="F2968" s="13">
        <f>IF(OR(B2968&lt;&gt;2,C2968&lt;&gt;1,D2968&lt;&gt;1,H2968&lt;&gt;1),0,
COUNTIFS($B$4:B2968,2,$C$4:C2968,1,$D$4:D2968,1,$H$4:H2968,1))</f>
        <v>0</v>
      </c>
      <c r="G2968" s="26" t="str">
        <f>IF(I2968="","",(COUNTIF($E$4:E2968,E2968)))</f>
        <v/>
      </c>
      <c r="H2968" s="1">
        <f>IF(AND(J2968="SAYIM",FİLTRE!$H$5="RAFTA",U2968&lt;&gt;0),1,0)+
IF(AND(J2968="İADE DEPO",FİLTRE!$H$5="İADE DEPO"),1,0)+
IF(FİLTRE!$H$5="TÜMÜ",1,0)+
IF(AND(J2968="FİRMA İADE",FİLTRE!$H$5="FİRMA İADE"),1,0)+
IF(AND(J2968="İMHA",FİLTRE!$H$5="İMHA"),1,0)</f>
        <v>1</v>
      </c>
      <c r="I2968" s="99"/>
      <c r="J2968" s="100"/>
      <c r="K2968" s="100"/>
      <c r="L2968" s="101"/>
      <c r="M2968" s="102"/>
      <c r="N2968" s="101"/>
      <c r="O2968" s="99"/>
      <c r="P2968" s="103"/>
      <c r="Q2968" s="104"/>
      <c r="R2968" s="50"/>
      <c r="S2968" s="105"/>
      <c r="T2968" s="106"/>
      <c r="U2968" s="107"/>
      <c r="V2968" s="108"/>
      <c r="W2968" s="107"/>
      <c r="X2968" s="107"/>
      <c r="AA2968" s="107"/>
      <c r="AB2968" s="110"/>
      <c r="AC2968" s="110"/>
      <c r="AE2968" s="105"/>
      <c r="AF2968" s="105"/>
      <c r="AR2968" s="112"/>
    </row>
    <row r="2969" spans="2:44" x14ac:dyDescent="0.25">
      <c r="B2969" s="1" t="str">
        <f>IF(I2969="","",
(IF(N2969=FİLTRE!$H$6,2,0)+IF(FİLTRE!$H$6="TOPLAM",2,0))
)</f>
        <v/>
      </c>
      <c r="C2969">
        <f>IF(FİLTRE!$M$5="",9,(IF(U2969&gt;=FİLTRE!$M$5,1,0)))</f>
        <v>1</v>
      </c>
      <c r="D2969" s="1">
        <f>IF(FİLTRE!$M$6="",9,(IF('SKT LİSTESİ'!P2969&lt;=FİLTRE!$M$6,1,0)))</f>
        <v>1</v>
      </c>
      <c r="E2969" s="25" t="str">
        <f>IF(I2969="","",(COUNTIFS($L$4:L2969,L2969)))</f>
        <v/>
      </c>
      <c r="F2969" s="13">
        <f>IF(OR(B2969&lt;&gt;2,C2969&lt;&gt;1,D2969&lt;&gt;1,H2969&lt;&gt;1),0,
COUNTIFS($B$4:B2969,2,$C$4:C2969,1,$D$4:D2969,1,$H$4:H2969,1))</f>
        <v>0</v>
      </c>
      <c r="G2969" s="26" t="str">
        <f>IF(I2969="","",(COUNTIF($E$4:E2969,E2969)))</f>
        <v/>
      </c>
      <c r="H2969" s="1">
        <f>IF(AND(J2969="SAYIM",FİLTRE!$H$5="RAFTA",U2969&lt;&gt;0),1,0)+
IF(AND(J2969="İADE DEPO",FİLTRE!$H$5="İADE DEPO"),1,0)+
IF(FİLTRE!$H$5="TÜMÜ",1,0)+
IF(AND(J2969="FİRMA İADE",FİLTRE!$H$5="FİRMA İADE"),1,0)+
IF(AND(J2969="İMHA",FİLTRE!$H$5="İMHA"),1,0)</f>
        <v>1</v>
      </c>
      <c r="I2969" s="99"/>
      <c r="J2969" s="100"/>
      <c r="K2969" s="100"/>
      <c r="L2969" s="101"/>
      <c r="M2969" s="102"/>
      <c r="N2969" s="101"/>
      <c r="O2969" s="99"/>
      <c r="P2969" s="103"/>
      <c r="Q2969" s="104"/>
      <c r="R2969" s="50"/>
      <c r="S2969" s="105"/>
      <c r="T2969" s="106"/>
      <c r="U2969" s="107"/>
      <c r="V2969" s="108"/>
      <c r="W2969" s="107"/>
      <c r="X2969" s="107"/>
      <c r="AA2969" s="107"/>
      <c r="AB2969" s="110"/>
      <c r="AC2969" s="110"/>
      <c r="AE2969" s="105"/>
      <c r="AF2969" s="105"/>
      <c r="AR2969" s="112"/>
    </row>
    <row r="2970" spans="2:44" x14ac:dyDescent="0.25">
      <c r="B2970" s="1" t="str">
        <f>IF(I2970="","",
(IF(N2970=FİLTRE!$H$6,2,0)+IF(FİLTRE!$H$6="TOPLAM",2,0))
)</f>
        <v/>
      </c>
      <c r="C2970">
        <f>IF(FİLTRE!$M$5="",9,(IF(U2970&gt;=FİLTRE!$M$5,1,0)))</f>
        <v>1</v>
      </c>
      <c r="D2970" s="1">
        <f>IF(FİLTRE!$M$6="",9,(IF('SKT LİSTESİ'!P2970&lt;=FİLTRE!$M$6,1,0)))</f>
        <v>1</v>
      </c>
      <c r="E2970" s="25" t="str">
        <f>IF(I2970="","",(COUNTIFS($L$4:L2970,L2970)))</f>
        <v/>
      </c>
      <c r="F2970" s="13">
        <f>IF(OR(B2970&lt;&gt;2,C2970&lt;&gt;1,D2970&lt;&gt;1,H2970&lt;&gt;1),0,
COUNTIFS($B$4:B2970,2,$C$4:C2970,1,$D$4:D2970,1,$H$4:H2970,1))</f>
        <v>0</v>
      </c>
      <c r="G2970" s="26" t="str">
        <f>IF(I2970="","",(COUNTIF($E$4:E2970,E2970)))</f>
        <v/>
      </c>
      <c r="H2970" s="1">
        <f>IF(AND(J2970="SAYIM",FİLTRE!$H$5="RAFTA",U2970&lt;&gt;0),1,0)+
IF(AND(J2970="İADE DEPO",FİLTRE!$H$5="İADE DEPO"),1,0)+
IF(FİLTRE!$H$5="TÜMÜ",1,0)+
IF(AND(J2970="FİRMA İADE",FİLTRE!$H$5="FİRMA İADE"),1,0)+
IF(AND(J2970="İMHA",FİLTRE!$H$5="İMHA"),1,0)</f>
        <v>1</v>
      </c>
      <c r="I2970" s="99"/>
      <c r="J2970" s="100"/>
      <c r="K2970" s="100"/>
      <c r="L2970" s="101"/>
      <c r="M2970" s="102"/>
      <c r="N2970" s="101"/>
      <c r="O2970" s="99"/>
      <c r="P2970" s="103"/>
      <c r="Q2970" s="104"/>
      <c r="R2970" s="50"/>
      <c r="S2970" s="105"/>
      <c r="T2970" s="106"/>
      <c r="U2970" s="107"/>
      <c r="V2970" s="108"/>
      <c r="W2970" s="107"/>
      <c r="X2970" s="107"/>
      <c r="AA2970" s="107"/>
      <c r="AB2970" s="110"/>
      <c r="AC2970" s="110"/>
      <c r="AE2970" s="105"/>
      <c r="AF2970" s="105"/>
      <c r="AR2970" s="112"/>
    </row>
    <row r="2971" spans="2:44" x14ac:dyDescent="0.25">
      <c r="B2971" s="1" t="str">
        <f>IF(I2971="","",
(IF(N2971=FİLTRE!$H$6,2,0)+IF(FİLTRE!$H$6="TOPLAM",2,0))
)</f>
        <v/>
      </c>
      <c r="C2971">
        <f>IF(FİLTRE!$M$5="",9,(IF(U2971&gt;=FİLTRE!$M$5,1,0)))</f>
        <v>1</v>
      </c>
      <c r="D2971" s="1">
        <f>IF(FİLTRE!$M$6="",9,(IF('SKT LİSTESİ'!P2971&lt;=FİLTRE!$M$6,1,0)))</f>
        <v>1</v>
      </c>
      <c r="E2971" s="25" t="str">
        <f>IF(I2971="","",(COUNTIFS($L$4:L2971,L2971)))</f>
        <v/>
      </c>
      <c r="F2971" s="13">
        <f>IF(OR(B2971&lt;&gt;2,C2971&lt;&gt;1,D2971&lt;&gt;1,H2971&lt;&gt;1),0,
COUNTIFS($B$4:B2971,2,$C$4:C2971,1,$D$4:D2971,1,$H$4:H2971,1))</f>
        <v>0</v>
      </c>
      <c r="G2971" s="26" t="str">
        <f>IF(I2971="","",(COUNTIF($E$4:E2971,E2971)))</f>
        <v/>
      </c>
      <c r="H2971" s="1">
        <f>IF(AND(J2971="SAYIM",FİLTRE!$H$5="RAFTA",U2971&lt;&gt;0),1,0)+
IF(AND(J2971="İADE DEPO",FİLTRE!$H$5="İADE DEPO"),1,0)+
IF(FİLTRE!$H$5="TÜMÜ",1,0)+
IF(AND(J2971="FİRMA İADE",FİLTRE!$H$5="FİRMA İADE"),1,0)+
IF(AND(J2971="İMHA",FİLTRE!$H$5="İMHA"),1,0)</f>
        <v>1</v>
      </c>
      <c r="I2971" s="99"/>
      <c r="J2971" s="100"/>
      <c r="K2971" s="100"/>
      <c r="L2971" s="101"/>
      <c r="M2971" s="102"/>
      <c r="N2971" s="101"/>
      <c r="O2971" s="99"/>
      <c r="P2971" s="103"/>
      <c r="Q2971" s="104"/>
      <c r="R2971" s="50"/>
      <c r="S2971" s="105"/>
      <c r="T2971" s="106"/>
      <c r="U2971" s="107"/>
      <c r="V2971" s="108"/>
      <c r="W2971" s="107"/>
      <c r="X2971" s="107"/>
      <c r="AA2971" s="107"/>
      <c r="AB2971" s="110"/>
      <c r="AC2971" s="110"/>
      <c r="AE2971" s="105"/>
      <c r="AF2971" s="105"/>
      <c r="AR2971" s="112"/>
    </row>
    <row r="2972" spans="2:44" x14ac:dyDescent="0.25">
      <c r="B2972" s="1" t="str">
        <f>IF(I2972="","",
(IF(N2972=FİLTRE!$H$6,2,0)+IF(FİLTRE!$H$6="TOPLAM",2,0))
)</f>
        <v/>
      </c>
      <c r="C2972">
        <f>IF(FİLTRE!$M$5="",9,(IF(U2972&gt;=FİLTRE!$M$5,1,0)))</f>
        <v>1</v>
      </c>
      <c r="D2972" s="1">
        <f>IF(FİLTRE!$M$6="",9,(IF('SKT LİSTESİ'!P2972&lt;=FİLTRE!$M$6,1,0)))</f>
        <v>1</v>
      </c>
      <c r="E2972" s="25" t="str">
        <f>IF(I2972="","",(COUNTIFS($L$4:L2972,L2972)))</f>
        <v/>
      </c>
      <c r="F2972" s="13">
        <f>IF(OR(B2972&lt;&gt;2,C2972&lt;&gt;1,D2972&lt;&gt;1,H2972&lt;&gt;1),0,
COUNTIFS($B$4:B2972,2,$C$4:C2972,1,$D$4:D2972,1,$H$4:H2972,1))</f>
        <v>0</v>
      </c>
      <c r="G2972" s="26" t="str">
        <f>IF(I2972="","",(COUNTIF($E$4:E2972,E2972)))</f>
        <v/>
      </c>
      <c r="H2972" s="1">
        <f>IF(AND(J2972="SAYIM",FİLTRE!$H$5="RAFTA",U2972&lt;&gt;0),1,0)+
IF(AND(J2972="İADE DEPO",FİLTRE!$H$5="İADE DEPO"),1,0)+
IF(FİLTRE!$H$5="TÜMÜ",1,0)+
IF(AND(J2972="FİRMA İADE",FİLTRE!$H$5="FİRMA İADE"),1,0)+
IF(AND(J2972="İMHA",FİLTRE!$H$5="İMHA"),1,0)</f>
        <v>1</v>
      </c>
      <c r="I2972" s="99"/>
      <c r="J2972" s="100"/>
      <c r="K2972" s="100"/>
      <c r="L2972" s="101"/>
      <c r="M2972" s="102"/>
      <c r="N2972" s="101"/>
      <c r="O2972" s="99"/>
      <c r="P2972" s="103"/>
      <c r="Q2972" s="104"/>
      <c r="R2972" s="50"/>
      <c r="S2972" s="105"/>
      <c r="T2972" s="106"/>
      <c r="U2972" s="107"/>
      <c r="V2972" s="108"/>
      <c r="W2972" s="107"/>
      <c r="X2972" s="107"/>
      <c r="AA2972" s="107"/>
      <c r="AB2972" s="110"/>
      <c r="AC2972" s="110"/>
      <c r="AE2972" s="105"/>
      <c r="AF2972" s="105"/>
      <c r="AR2972" s="112"/>
    </row>
    <row r="2973" spans="2:44" x14ac:dyDescent="0.25">
      <c r="B2973" s="1" t="str">
        <f>IF(I2973="","",
(IF(N2973=FİLTRE!$H$6,2,0)+IF(FİLTRE!$H$6="TOPLAM",2,0))
)</f>
        <v/>
      </c>
      <c r="C2973">
        <f>IF(FİLTRE!$M$5="",9,(IF(U2973&gt;=FİLTRE!$M$5,1,0)))</f>
        <v>1</v>
      </c>
      <c r="D2973" s="1">
        <f>IF(FİLTRE!$M$6="",9,(IF('SKT LİSTESİ'!P2973&lt;=FİLTRE!$M$6,1,0)))</f>
        <v>1</v>
      </c>
      <c r="E2973" s="25" t="str">
        <f>IF(I2973="","",(COUNTIFS($L$4:L2973,L2973)))</f>
        <v/>
      </c>
      <c r="F2973" s="13">
        <f>IF(OR(B2973&lt;&gt;2,C2973&lt;&gt;1,D2973&lt;&gt;1,H2973&lt;&gt;1),0,
COUNTIFS($B$4:B2973,2,$C$4:C2973,1,$D$4:D2973,1,$H$4:H2973,1))</f>
        <v>0</v>
      </c>
      <c r="G2973" s="26" t="str">
        <f>IF(I2973="","",(COUNTIF($E$4:E2973,E2973)))</f>
        <v/>
      </c>
      <c r="H2973" s="1">
        <f>IF(AND(J2973="SAYIM",FİLTRE!$H$5="RAFTA",U2973&lt;&gt;0),1,0)+
IF(AND(J2973="İADE DEPO",FİLTRE!$H$5="İADE DEPO"),1,0)+
IF(FİLTRE!$H$5="TÜMÜ",1,0)+
IF(AND(J2973="FİRMA İADE",FİLTRE!$H$5="FİRMA İADE"),1,0)+
IF(AND(J2973="İMHA",FİLTRE!$H$5="İMHA"),1,0)</f>
        <v>1</v>
      </c>
      <c r="I2973" s="99"/>
      <c r="J2973" s="100"/>
      <c r="K2973" s="100"/>
      <c r="L2973" s="101"/>
      <c r="M2973" s="102"/>
      <c r="N2973" s="101"/>
      <c r="O2973" s="99"/>
      <c r="P2973" s="103"/>
      <c r="Q2973" s="104"/>
      <c r="R2973" s="50"/>
      <c r="S2973" s="105"/>
      <c r="T2973" s="106"/>
      <c r="U2973" s="107"/>
      <c r="V2973" s="108"/>
      <c r="W2973" s="107"/>
      <c r="X2973" s="107"/>
      <c r="AA2973" s="107"/>
      <c r="AB2973" s="110"/>
      <c r="AC2973" s="110"/>
      <c r="AE2973" s="105"/>
      <c r="AF2973" s="105"/>
      <c r="AR2973" s="112"/>
    </row>
    <row r="2974" spans="2:44" x14ac:dyDescent="0.25">
      <c r="B2974" s="1" t="str">
        <f>IF(I2974="","",
(IF(N2974=FİLTRE!$H$6,2,0)+IF(FİLTRE!$H$6="TOPLAM",2,0))
)</f>
        <v/>
      </c>
      <c r="C2974">
        <f>IF(FİLTRE!$M$5="",9,(IF(U2974&gt;=FİLTRE!$M$5,1,0)))</f>
        <v>1</v>
      </c>
      <c r="D2974" s="1">
        <f>IF(FİLTRE!$M$6="",9,(IF('SKT LİSTESİ'!P2974&lt;=FİLTRE!$M$6,1,0)))</f>
        <v>1</v>
      </c>
      <c r="E2974" s="25" t="str">
        <f>IF(I2974="","",(COUNTIFS($L$4:L2974,L2974)))</f>
        <v/>
      </c>
      <c r="F2974" s="13">
        <f>IF(OR(B2974&lt;&gt;2,C2974&lt;&gt;1,D2974&lt;&gt;1,H2974&lt;&gt;1),0,
COUNTIFS($B$4:B2974,2,$C$4:C2974,1,$D$4:D2974,1,$H$4:H2974,1))</f>
        <v>0</v>
      </c>
      <c r="G2974" s="26" t="str">
        <f>IF(I2974="","",(COUNTIF($E$4:E2974,E2974)))</f>
        <v/>
      </c>
      <c r="H2974" s="1">
        <f>IF(AND(J2974="SAYIM",FİLTRE!$H$5="RAFTA",U2974&lt;&gt;0),1,0)+
IF(AND(J2974="İADE DEPO",FİLTRE!$H$5="İADE DEPO"),1,0)+
IF(FİLTRE!$H$5="TÜMÜ",1,0)+
IF(AND(J2974="FİRMA İADE",FİLTRE!$H$5="FİRMA İADE"),1,0)+
IF(AND(J2974="İMHA",FİLTRE!$H$5="İMHA"),1,0)</f>
        <v>1</v>
      </c>
      <c r="I2974" s="99"/>
      <c r="J2974" s="100"/>
      <c r="K2974" s="100"/>
      <c r="L2974" s="101"/>
      <c r="M2974" s="102"/>
      <c r="N2974" s="101"/>
      <c r="O2974" s="99"/>
      <c r="P2974" s="103"/>
      <c r="Q2974" s="104"/>
      <c r="R2974" s="50"/>
      <c r="S2974" s="105"/>
      <c r="T2974" s="106"/>
      <c r="U2974" s="107"/>
      <c r="V2974" s="108"/>
      <c r="W2974" s="107"/>
      <c r="X2974" s="107"/>
      <c r="AA2974" s="107"/>
      <c r="AB2974" s="110"/>
      <c r="AC2974" s="110"/>
      <c r="AE2974" s="105"/>
      <c r="AF2974" s="105"/>
      <c r="AR2974" s="112"/>
    </row>
    <row r="2975" spans="2:44" x14ac:dyDescent="0.25">
      <c r="B2975" s="1" t="str">
        <f>IF(I2975="","",
(IF(N2975=FİLTRE!$H$6,2,0)+IF(FİLTRE!$H$6="TOPLAM",2,0))
)</f>
        <v/>
      </c>
      <c r="C2975">
        <f>IF(FİLTRE!$M$5="",9,(IF(U2975&gt;=FİLTRE!$M$5,1,0)))</f>
        <v>1</v>
      </c>
      <c r="D2975" s="1">
        <f>IF(FİLTRE!$M$6="",9,(IF('SKT LİSTESİ'!P2975&lt;=FİLTRE!$M$6,1,0)))</f>
        <v>1</v>
      </c>
      <c r="E2975" s="25" t="str">
        <f>IF(I2975="","",(COUNTIFS($L$4:L2975,L2975)))</f>
        <v/>
      </c>
      <c r="F2975" s="13">
        <f>IF(OR(B2975&lt;&gt;2,C2975&lt;&gt;1,D2975&lt;&gt;1,H2975&lt;&gt;1),0,
COUNTIFS($B$4:B2975,2,$C$4:C2975,1,$D$4:D2975,1,$H$4:H2975,1))</f>
        <v>0</v>
      </c>
      <c r="G2975" s="26" t="str">
        <f>IF(I2975="","",(COUNTIF($E$4:E2975,E2975)))</f>
        <v/>
      </c>
      <c r="H2975" s="1">
        <f>IF(AND(J2975="SAYIM",FİLTRE!$H$5="RAFTA",U2975&lt;&gt;0),1,0)+
IF(AND(J2975="İADE DEPO",FİLTRE!$H$5="İADE DEPO"),1,0)+
IF(FİLTRE!$H$5="TÜMÜ",1,0)+
IF(AND(J2975="FİRMA İADE",FİLTRE!$H$5="FİRMA İADE"),1,0)+
IF(AND(J2975="İMHA",FİLTRE!$H$5="İMHA"),1,0)</f>
        <v>1</v>
      </c>
      <c r="I2975" s="99"/>
      <c r="J2975" s="100"/>
      <c r="K2975" s="100"/>
      <c r="L2975" s="101"/>
      <c r="M2975" s="102"/>
      <c r="N2975" s="101"/>
      <c r="O2975" s="99"/>
      <c r="P2975" s="103"/>
      <c r="Q2975" s="104"/>
      <c r="R2975" s="50"/>
      <c r="S2975" s="105"/>
      <c r="T2975" s="106"/>
      <c r="U2975" s="107"/>
      <c r="V2975" s="108"/>
      <c r="W2975" s="107"/>
      <c r="X2975" s="107"/>
      <c r="AA2975" s="107"/>
      <c r="AB2975" s="110"/>
      <c r="AC2975" s="110"/>
      <c r="AE2975" s="105"/>
      <c r="AF2975" s="105"/>
      <c r="AR2975" s="112"/>
    </row>
    <row r="2976" spans="2:44" x14ac:dyDescent="0.25">
      <c r="B2976" s="1" t="str">
        <f>IF(I2976="","",
(IF(N2976=FİLTRE!$H$6,2,0)+IF(FİLTRE!$H$6="TOPLAM",2,0))
)</f>
        <v/>
      </c>
      <c r="C2976">
        <f>IF(FİLTRE!$M$5="",9,(IF(U2976&gt;=FİLTRE!$M$5,1,0)))</f>
        <v>1</v>
      </c>
      <c r="D2976" s="1">
        <f>IF(FİLTRE!$M$6="",9,(IF('SKT LİSTESİ'!P2976&lt;=FİLTRE!$M$6,1,0)))</f>
        <v>1</v>
      </c>
      <c r="E2976" s="25" t="str">
        <f>IF(I2976="","",(COUNTIFS($L$4:L2976,L2976)))</f>
        <v/>
      </c>
      <c r="F2976" s="13">
        <f>IF(OR(B2976&lt;&gt;2,C2976&lt;&gt;1,D2976&lt;&gt;1,H2976&lt;&gt;1),0,
COUNTIFS($B$4:B2976,2,$C$4:C2976,1,$D$4:D2976,1,$H$4:H2976,1))</f>
        <v>0</v>
      </c>
      <c r="G2976" s="26" t="str">
        <f>IF(I2976="","",(COUNTIF($E$4:E2976,E2976)))</f>
        <v/>
      </c>
      <c r="H2976" s="1">
        <f>IF(AND(J2976="SAYIM",FİLTRE!$H$5="RAFTA",U2976&lt;&gt;0),1,0)+
IF(AND(J2976="İADE DEPO",FİLTRE!$H$5="İADE DEPO"),1,0)+
IF(FİLTRE!$H$5="TÜMÜ",1,0)+
IF(AND(J2976="FİRMA İADE",FİLTRE!$H$5="FİRMA İADE"),1,0)+
IF(AND(J2976="İMHA",FİLTRE!$H$5="İMHA"),1,0)</f>
        <v>1</v>
      </c>
      <c r="I2976" s="99"/>
      <c r="J2976" s="100"/>
      <c r="K2976" s="100"/>
      <c r="L2976" s="101"/>
      <c r="M2976" s="102"/>
      <c r="N2976" s="101"/>
      <c r="O2976" s="99"/>
      <c r="P2976" s="103"/>
      <c r="Q2976" s="104"/>
      <c r="R2976" s="50"/>
      <c r="S2976" s="105"/>
      <c r="T2976" s="106"/>
      <c r="U2976" s="107"/>
      <c r="V2976" s="108"/>
      <c r="W2976" s="107"/>
      <c r="X2976" s="107"/>
      <c r="AA2976" s="107"/>
      <c r="AB2976" s="110"/>
      <c r="AC2976" s="110"/>
      <c r="AE2976" s="105"/>
      <c r="AF2976" s="105"/>
      <c r="AR2976" s="112"/>
    </row>
    <row r="2977" spans="2:44" x14ac:dyDescent="0.25">
      <c r="B2977" s="1" t="str">
        <f>IF(I2977="","",
(IF(N2977=FİLTRE!$H$6,2,0)+IF(FİLTRE!$H$6="TOPLAM",2,0))
)</f>
        <v/>
      </c>
      <c r="C2977">
        <f>IF(FİLTRE!$M$5="",9,(IF(U2977&gt;=FİLTRE!$M$5,1,0)))</f>
        <v>1</v>
      </c>
      <c r="D2977" s="1">
        <f>IF(FİLTRE!$M$6="",9,(IF('SKT LİSTESİ'!P2977&lt;=FİLTRE!$M$6,1,0)))</f>
        <v>1</v>
      </c>
      <c r="E2977" s="25" t="str">
        <f>IF(I2977="","",(COUNTIFS($L$4:L2977,L2977)))</f>
        <v/>
      </c>
      <c r="F2977" s="13">
        <f>IF(OR(B2977&lt;&gt;2,C2977&lt;&gt;1,D2977&lt;&gt;1,H2977&lt;&gt;1),0,
COUNTIFS($B$4:B2977,2,$C$4:C2977,1,$D$4:D2977,1,$H$4:H2977,1))</f>
        <v>0</v>
      </c>
      <c r="G2977" s="26" t="str">
        <f>IF(I2977="","",(COUNTIF($E$4:E2977,E2977)))</f>
        <v/>
      </c>
      <c r="H2977" s="1">
        <f>IF(AND(J2977="SAYIM",FİLTRE!$H$5="RAFTA",U2977&lt;&gt;0),1,0)+
IF(AND(J2977="İADE DEPO",FİLTRE!$H$5="İADE DEPO"),1,0)+
IF(FİLTRE!$H$5="TÜMÜ",1,0)+
IF(AND(J2977="FİRMA İADE",FİLTRE!$H$5="FİRMA İADE"),1,0)+
IF(AND(J2977="İMHA",FİLTRE!$H$5="İMHA"),1,0)</f>
        <v>1</v>
      </c>
      <c r="I2977" s="99"/>
      <c r="J2977" s="100"/>
      <c r="K2977" s="100"/>
      <c r="L2977" s="101"/>
      <c r="M2977" s="102"/>
      <c r="N2977" s="101"/>
      <c r="O2977" s="99"/>
      <c r="P2977" s="103"/>
      <c r="Q2977" s="104"/>
      <c r="R2977" s="50"/>
      <c r="S2977" s="105"/>
      <c r="T2977" s="106"/>
      <c r="U2977" s="107"/>
      <c r="V2977" s="108"/>
      <c r="W2977" s="107"/>
      <c r="X2977" s="107"/>
      <c r="AA2977" s="107"/>
      <c r="AB2977" s="110"/>
      <c r="AC2977" s="110"/>
      <c r="AE2977" s="105"/>
      <c r="AF2977" s="105"/>
      <c r="AR2977" s="112"/>
    </row>
    <row r="2978" spans="2:44" x14ac:dyDescent="0.25">
      <c r="B2978" s="1" t="str">
        <f>IF(I2978="","",
(IF(N2978=FİLTRE!$H$6,2,0)+IF(FİLTRE!$H$6="TOPLAM",2,0))
)</f>
        <v/>
      </c>
      <c r="C2978">
        <f>IF(FİLTRE!$M$5="",9,(IF(U2978&gt;=FİLTRE!$M$5,1,0)))</f>
        <v>1</v>
      </c>
      <c r="D2978" s="1">
        <f>IF(FİLTRE!$M$6="",9,(IF('SKT LİSTESİ'!P2978&lt;=FİLTRE!$M$6,1,0)))</f>
        <v>1</v>
      </c>
      <c r="E2978" s="25" t="str">
        <f>IF(I2978="","",(COUNTIFS($L$4:L2978,L2978)))</f>
        <v/>
      </c>
      <c r="F2978" s="13">
        <f>IF(OR(B2978&lt;&gt;2,C2978&lt;&gt;1,D2978&lt;&gt;1,H2978&lt;&gt;1),0,
COUNTIFS($B$4:B2978,2,$C$4:C2978,1,$D$4:D2978,1,$H$4:H2978,1))</f>
        <v>0</v>
      </c>
      <c r="G2978" s="26" t="str">
        <f>IF(I2978="","",(COUNTIF($E$4:E2978,E2978)))</f>
        <v/>
      </c>
      <c r="H2978" s="1">
        <f>IF(AND(J2978="SAYIM",FİLTRE!$H$5="RAFTA",U2978&lt;&gt;0),1,0)+
IF(AND(J2978="İADE DEPO",FİLTRE!$H$5="İADE DEPO"),1,0)+
IF(FİLTRE!$H$5="TÜMÜ",1,0)+
IF(AND(J2978="FİRMA İADE",FİLTRE!$H$5="FİRMA İADE"),1,0)+
IF(AND(J2978="İMHA",FİLTRE!$H$5="İMHA"),1,0)</f>
        <v>1</v>
      </c>
      <c r="I2978" s="99"/>
      <c r="J2978" s="100"/>
      <c r="K2978" s="100"/>
      <c r="L2978" s="101"/>
      <c r="M2978" s="102"/>
      <c r="N2978" s="101"/>
      <c r="O2978" s="99"/>
      <c r="P2978" s="103"/>
      <c r="Q2978" s="104"/>
      <c r="R2978" s="50"/>
      <c r="S2978" s="105"/>
      <c r="T2978" s="106"/>
      <c r="U2978" s="107"/>
      <c r="V2978" s="108"/>
      <c r="W2978" s="107"/>
      <c r="X2978" s="107"/>
      <c r="AA2978" s="107"/>
      <c r="AB2978" s="110"/>
      <c r="AC2978" s="110"/>
      <c r="AE2978" s="105"/>
      <c r="AF2978" s="105"/>
      <c r="AR2978" s="112"/>
    </row>
    <row r="2979" spans="2:44" x14ac:dyDescent="0.25">
      <c r="B2979" s="1" t="str">
        <f>IF(I2979="","",
(IF(N2979=FİLTRE!$H$6,2,0)+IF(FİLTRE!$H$6="TOPLAM",2,0))
)</f>
        <v/>
      </c>
      <c r="C2979">
        <f>IF(FİLTRE!$M$5="",9,(IF(U2979&gt;=FİLTRE!$M$5,1,0)))</f>
        <v>1</v>
      </c>
      <c r="D2979" s="1">
        <f>IF(FİLTRE!$M$6="",9,(IF('SKT LİSTESİ'!P2979&lt;=FİLTRE!$M$6,1,0)))</f>
        <v>1</v>
      </c>
      <c r="E2979" s="25" t="str">
        <f>IF(I2979="","",(COUNTIFS($L$4:L2979,L2979)))</f>
        <v/>
      </c>
      <c r="F2979" s="13">
        <f>IF(OR(B2979&lt;&gt;2,C2979&lt;&gt;1,D2979&lt;&gt;1,H2979&lt;&gt;1),0,
COUNTIFS($B$4:B2979,2,$C$4:C2979,1,$D$4:D2979,1,$H$4:H2979,1))</f>
        <v>0</v>
      </c>
      <c r="G2979" s="26" t="str">
        <f>IF(I2979="","",(COUNTIF($E$4:E2979,E2979)))</f>
        <v/>
      </c>
      <c r="H2979" s="1">
        <f>IF(AND(J2979="SAYIM",FİLTRE!$H$5="RAFTA",U2979&lt;&gt;0),1,0)+
IF(AND(J2979="İADE DEPO",FİLTRE!$H$5="İADE DEPO"),1,0)+
IF(FİLTRE!$H$5="TÜMÜ",1,0)+
IF(AND(J2979="FİRMA İADE",FİLTRE!$H$5="FİRMA İADE"),1,0)+
IF(AND(J2979="İMHA",FİLTRE!$H$5="İMHA"),1,0)</f>
        <v>1</v>
      </c>
      <c r="I2979" s="99"/>
      <c r="J2979" s="100"/>
      <c r="K2979" s="100"/>
      <c r="L2979" s="101"/>
      <c r="M2979" s="102"/>
      <c r="N2979" s="101"/>
      <c r="O2979" s="99"/>
      <c r="P2979" s="103"/>
      <c r="Q2979" s="104"/>
      <c r="R2979" s="50"/>
      <c r="S2979" s="105"/>
      <c r="T2979" s="106"/>
      <c r="U2979" s="107"/>
      <c r="V2979" s="108"/>
      <c r="W2979" s="107"/>
      <c r="X2979" s="107"/>
      <c r="AA2979" s="107"/>
      <c r="AB2979" s="110"/>
      <c r="AC2979" s="110"/>
      <c r="AE2979" s="105"/>
      <c r="AF2979" s="105"/>
      <c r="AR2979" s="112"/>
    </row>
    <row r="2980" spans="2:44" x14ac:dyDescent="0.25">
      <c r="B2980" s="1" t="str">
        <f>IF(I2980="","",
(IF(N2980=FİLTRE!$H$6,2,0)+IF(FİLTRE!$H$6="TOPLAM",2,0))
)</f>
        <v/>
      </c>
      <c r="C2980">
        <f>IF(FİLTRE!$M$5="",9,(IF(U2980&gt;=FİLTRE!$M$5,1,0)))</f>
        <v>1</v>
      </c>
      <c r="D2980" s="1">
        <f>IF(FİLTRE!$M$6="",9,(IF('SKT LİSTESİ'!P2980&lt;=FİLTRE!$M$6,1,0)))</f>
        <v>1</v>
      </c>
      <c r="E2980" s="25" t="str">
        <f>IF(I2980="","",(COUNTIFS($L$4:L2980,L2980)))</f>
        <v/>
      </c>
      <c r="F2980" s="13">
        <f>IF(OR(B2980&lt;&gt;2,C2980&lt;&gt;1,D2980&lt;&gt;1,H2980&lt;&gt;1),0,
COUNTIFS($B$4:B2980,2,$C$4:C2980,1,$D$4:D2980,1,$H$4:H2980,1))</f>
        <v>0</v>
      </c>
      <c r="G2980" s="26" t="str">
        <f>IF(I2980="","",(COUNTIF($E$4:E2980,E2980)))</f>
        <v/>
      </c>
      <c r="H2980" s="1">
        <f>IF(AND(J2980="SAYIM",FİLTRE!$H$5="RAFTA",U2980&lt;&gt;0),1,0)+
IF(AND(J2980="İADE DEPO",FİLTRE!$H$5="İADE DEPO"),1,0)+
IF(FİLTRE!$H$5="TÜMÜ",1,0)+
IF(AND(J2980="FİRMA İADE",FİLTRE!$H$5="FİRMA İADE"),1,0)+
IF(AND(J2980="İMHA",FİLTRE!$H$5="İMHA"),1,0)</f>
        <v>1</v>
      </c>
      <c r="I2980" s="99"/>
      <c r="J2980" s="100"/>
      <c r="K2980" s="100"/>
      <c r="L2980" s="101"/>
      <c r="M2980" s="102"/>
      <c r="N2980" s="101"/>
      <c r="O2980" s="99"/>
      <c r="P2980" s="103"/>
      <c r="Q2980" s="104"/>
      <c r="R2980" s="50"/>
      <c r="S2980" s="105"/>
      <c r="T2980" s="106"/>
      <c r="U2980" s="107"/>
      <c r="V2980" s="108"/>
      <c r="W2980" s="107"/>
      <c r="X2980" s="107"/>
      <c r="AA2980" s="107"/>
      <c r="AB2980" s="110"/>
      <c r="AC2980" s="110"/>
      <c r="AE2980" s="105"/>
      <c r="AF2980" s="105"/>
      <c r="AR2980" s="112"/>
    </row>
    <row r="2981" spans="2:44" x14ac:dyDescent="0.25">
      <c r="B2981" s="1" t="str">
        <f>IF(I2981="","",
(IF(N2981=FİLTRE!$H$6,2,0)+IF(FİLTRE!$H$6="TOPLAM",2,0))
)</f>
        <v/>
      </c>
      <c r="C2981">
        <f>IF(FİLTRE!$M$5="",9,(IF(U2981&gt;=FİLTRE!$M$5,1,0)))</f>
        <v>1</v>
      </c>
      <c r="D2981" s="1">
        <f>IF(FİLTRE!$M$6="",9,(IF('SKT LİSTESİ'!P2981&lt;=FİLTRE!$M$6,1,0)))</f>
        <v>1</v>
      </c>
      <c r="E2981" s="25" t="str">
        <f>IF(I2981="","",(COUNTIFS($L$4:L2981,L2981)))</f>
        <v/>
      </c>
      <c r="F2981" s="13">
        <f>IF(OR(B2981&lt;&gt;2,C2981&lt;&gt;1,D2981&lt;&gt;1,H2981&lt;&gt;1),0,
COUNTIFS($B$4:B2981,2,$C$4:C2981,1,$D$4:D2981,1,$H$4:H2981,1))</f>
        <v>0</v>
      </c>
      <c r="G2981" s="26" t="str">
        <f>IF(I2981="","",(COUNTIF($E$4:E2981,E2981)))</f>
        <v/>
      </c>
      <c r="H2981" s="1">
        <f>IF(AND(J2981="SAYIM",FİLTRE!$H$5="RAFTA",U2981&lt;&gt;0),1,0)+
IF(AND(J2981="İADE DEPO",FİLTRE!$H$5="İADE DEPO"),1,0)+
IF(FİLTRE!$H$5="TÜMÜ",1,0)+
IF(AND(J2981="FİRMA İADE",FİLTRE!$H$5="FİRMA İADE"),1,0)+
IF(AND(J2981="İMHA",FİLTRE!$H$5="İMHA"),1,0)</f>
        <v>1</v>
      </c>
      <c r="I2981" s="99"/>
      <c r="J2981" s="100"/>
      <c r="K2981" s="100"/>
      <c r="L2981" s="101"/>
      <c r="M2981" s="102"/>
      <c r="N2981" s="101"/>
      <c r="O2981" s="99"/>
      <c r="P2981" s="103"/>
      <c r="Q2981" s="104"/>
      <c r="R2981" s="50"/>
      <c r="S2981" s="105"/>
      <c r="T2981" s="106"/>
      <c r="U2981" s="107"/>
      <c r="V2981" s="108"/>
      <c r="W2981" s="107"/>
      <c r="X2981" s="107"/>
      <c r="AA2981" s="107"/>
      <c r="AB2981" s="110"/>
      <c r="AC2981" s="110"/>
      <c r="AE2981" s="105"/>
      <c r="AF2981" s="105"/>
      <c r="AR2981" s="112"/>
    </row>
    <row r="2982" spans="2:44" x14ac:dyDescent="0.25">
      <c r="B2982" s="1" t="str">
        <f>IF(I2982="","",
(IF(N2982=FİLTRE!$H$6,2,0)+IF(FİLTRE!$H$6="TOPLAM",2,0))
)</f>
        <v/>
      </c>
      <c r="C2982">
        <f>IF(FİLTRE!$M$5="",9,(IF(U2982&gt;=FİLTRE!$M$5,1,0)))</f>
        <v>1</v>
      </c>
      <c r="D2982" s="1">
        <f>IF(FİLTRE!$M$6="",9,(IF('SKT LİSTESİ'!P2982&lt;=FİLTRE!$M$6,1,0)))</f>
        <v>1</v>
      </c>
      <c r="E2982" s="25" t="str">
        <f>IF(I2982="","",(COUNTIFS($L$4:L2982,L2982)))</f>
        <v/>
      </c>
      <c r="F2982" s="13">
        <f>IF(OR(B2982&lt;&gt;2,C2982&lt;&gt;1,D2982&lt;&gt;1,H2982&lt;&gt;1),0,
COUNTIFS($B$4:B2982,2,$C$4:C2982,1,$D$4:D2982,1,$H$4:H2982,1))</f>
        <v>0</v>
      </c>
      <c r="G2982" s="26" t="str">
        <f>IF(I2982="","",(COUNTIF($E$4:E2982,E2982)))</f>
        <v/>
      </c>
      <c r="H2982" s="1">
        <f>IF(AND(J2982="SAYIM",FİLTRE!$H$5="RAFTA",U2982&lt;&gt;0),1,0)+
IF(AND(J2982="İADE DEPO",FİLTRE!$H$5="İADE DEPO"),1,0)+
IF(FİLTRE!$H$5="TÜMÜ",1,0)+
IF(AND(J2982="FİRMA İADE",FİLTRE!$H$5="FİRMA İADE"),1,0)+
IF(AND(J2982="İMHA",FİLTRE!$H$5="İMHA"),1,0)</f>
        <v>1</v>
      </c>
      <c r="I2982" s="99"/>
      <c r="J2982" s="100"/>
      <c r="K2982" s="100"/>
      <c r="L2982" s="101"/>
      <c r="M2982" s="102"/>
      <c r="N2982" s="101"/>
      <c r="O2982" s="99"/>
      <c r="P2982" s="103"/>
      <c r="Q2982" s="104"/>
      <c r="R2982" s="50"/>
      <c r="S2982" s="105"/>
      <c r="T2982" s="106"/>
      <c r="U2982" s="107"/>
      <c r="V2982" s="108"/>
      <c r="W2982" s="107"/>
      <c r="X2982" s="107"/>
      <c r="AA2982" s="107"/>
      <c r="AB2982" s="110"/>
      <c r="AC2982" s="110"/>
      <c r="AE2982" s="105"/>
      <c r="AF2982" s="105"/>
      <c r="AR2982" s="112"/>
    </row>
    <row r="2983" spans="2:44" x14ac:dyDescent="0.25">
      <c r="B2983" s="1" t="str">
        <f>IF(I2983="","",
(IF(N2983=FİLTRE!$H$6,2,0)+IF(FİLTRE!$H$6="TOPLAM",2,0))
)</f>
        <v/>
      </c>
      <c r="C2983">
        <f>IF(FİLTRE!$M$5="",9,(IF(U2983&gt;=FİLTRE!$M$5,1,0)))</f>
        <v>1</v>
      </c>
      <c r="D2983" s="1">
        <f>IF(FİLTRE!$M$6="",9,(IF('SKT LİSTESİ'!P2983&lt;=FİLTRE!$M$6,1,0)))</f>
        <v>1</v>
      </c>
      <c r="E2983" s="25" t="str">
        <f>IF(I2983="","",(COUNTIFS($L$4:L2983,L2983)))</f>
        <v/>
      </c>
      <c r="F2983" s="13">
        <f>IF(OR(B2983&lt;&gt;2,C2983&lt;&gt;1,D2983&lt;&gt;1,H2983&lt;&gt;1),0,
COUNTIFS($B$4:B2983,2,$C$4:C2983,1,$D$4:D2983,1,$H$4:H2983,1))</f>
        <v>0</v>
      </c>
      <c r="G2983" s="26" t="str">
        <f>IF(I2983="","",(COUNTIF($E$4:E2983,E2983)))</f>
        <v/>
      </c>
      <c r="H2983" s="1">
        <f>IF(AND(J2983="SAYIM",FİLTRE!$H$5="RAFTA",U2983&lt;&gt;0),1,0)+
IF(AND(J2983="İADE DEPO",FİLTRE!$H$5="İADE DEPO"),1,0)+
IF(FİLTRE!$H$5="TÜMÜ",1,0)+
IF(AND(J2983="FİRMA İADE",FİLTRE!$H$5="FİRMA İADE"),1,0)+
IF(AND(J2983="İMHA",FİLTRE!$H$5="İMHA"),1,0)</f>
        <v>1</v>
      </c>
      <c r="I2983" s="99"/>
      <c r="J2983" s="100"/>
      <c r="K2983" s="100"/>
      <c r="L2983" s="101"/>
      <c r="M2983" s="102"/>
      <c r="N2983" s="101"/>
      <c r="O2983" s="99"/>
      <c r="P2983" s="103"/>
      <c r="Q2983" s="104"/>
      <c r="R2983" s="50"/>
      <c r="S2983" s="105"/>
      <c r="T2983" s="106"/>
      <c r="U2983" s="107"/>
      <c r="V2983" s="108"/>
      <c r="W2983" s="107"/>
      <c r="X2983" s="107"/>
      <c r="AA2983" s="107"/>
      <c r="AB2983" s="110"/>
      <c r="AC2983" s="110"/>
      <c r="AE2983" s="105"/>
      <c r="AF2983" s="105"/>
      <c r="AR2983" s="112"/>
    </row>
    <row r="2984" spans="2:44" x14ac:dyDescent="0.25">
      <c r="B2984" s="1" t="str">
        <f>IF(I2984="","",
(IF(N2984=FİLTRE!$H$6,2,0)+IF(FİLTRE!$H$6="TOPLAM",2,0))
)</f>
        <v/>
      </c>
      <c r="C2984">
        <f>IF(FİLTRE!$M$5="",9,(IF(U2984&gt;=FİLTRE!$M$5,1,0)))</f>
        <v>1</v>
      </c>
      <c r="D2984" s="1">
        <f>IF(FİLTRE!$M$6="",9,(IF('SKT LİSTESİ'!P2984&lt;=FİLTRE!$M$6,1,0)))</f>
        <v>1</v>
      </c>
      <c r="E2984" s="25" t="str">
        <f>IF(I2984="","",(COUNTIFS($L$4:L2984,L2984)))</f>
        <v/>
      </c>
      <c r="F2984" s="13">
        <f>IF(OR(B2984&lt;&gt;2,C2984&lt;&gt;1,D2984&lt;&gt;1,H2984&lt;&gt;1),0,
COUNTIFS($B$4:B2984,2,$C$4:C2984,1,$D$4:D2984,1,$H$4:H2984,1))</f>
        <v>0</v>
      </c>
      <c r="G2984" s="26" t="str">
        <f>IF(I2984="","",(COUNTIF($E$4:E2984,E2984)))</f>
        <v/>
      </c>
      <c r="H2984" s="1">
        <f>IF(AND(J2984="SAYIM",FİLTRE!$H$5="RAFTA",U2984&lt;&gt;0),1,0)+
IF(AND(J2984="İADE DEPO",FİLTRE!$H$5="İADE DEPO"),1,0)+
IF(FİLTRE!$H$5="TÜMÜ",1,0)+
IF(AND(J2984="FİRMA İADE",FİLTRE!$H$5="FİRMA İADE"),1,0)+
IF(AND(J2984="İMHA",FİLTRE!$H$5="İMHA"),1,0)</f>
        <v>1</v>
      </c>
      <c r="I2984" s="99"/>
      <c r="J2984" s="100"/>
      <c r="K2984" s="100"/>
      <c r="L2984" s="101"/>
      <c r="M2984" s="102"/>
      <c r="N2984" s="101"/>
      <c r="O2984" s="99"/>
      <c r="P2984" s="103"/>
      <c r="Q2984" s="104"/>
      <c r="R2984" s="50"/>
      <c r="S2984" s="105"/>
      <c r="T2984" s="106"/>
      <c r="U2984" s="107"/>
      <c r="V2984" s="108"/>
      <c r="W2984" s="107"/>
      <c r="X2984" s="107"/>
      <c r="AA2984" s="107"/>
      <c r="AB2984" s="110"/>
      <c r="AC2984" s="110"/>
      <c r="AE2984" s="105"/>
      <c r="AF2984" s="105"/>
      <c r="AR2984" s="112"/>
    </row>
    <row r="2985" spans="2:44" x14ac:dyDescent="0.25">
      <c r="B2985" s="1" t="str">
        <f>IF(I2985="","",
(IF(N2985=FİLTRE!$H$6,2,0)+IF(FİLTRE!$H$6="TOPLAM",2,0))
)</f>
        <v/>
      </c>
      <c r="C2985">
        <f>IF(FİLTRE!$M$5="",9,(IF(U2985&gt;=FİLTRE!$M$5,1,0)))</f>
        <v>1</v>
      </c>
      <c r="D2985" s="1">
        <f>IF(FİLTRE!$M$6="",9,(IF('SKT LİSTESİ'!P2985&lt;=FİLTRE!$M$6,1,0)))</f>
        <v>1</v>
      </c>
      <c r="E2985" s="25" t="str">
        <f>IF(I2985="","",(COUNTIFS($L$4:L2985,L2985)))</f>
        <v/>
      </c>
      <c r="F2985" s="13">
        <f>IF(OR(B2985&lt;&gt;2,C2985&lt;&gt;1,D2985&lt;&gt;1,H2985&lt;&gt;1),0,
COUNTIFS($B$4:B2985,2,$C$4:C2985,1,$D$4:D2985,1,$H$4:H2985,1))</f>
        <v>0</v>
      </c>
      <c r="G2985" s="26" t="str">
        <f>IF(I2985="","",(COUNTIF($E$4:E2985,E2985)))</f>
        <v/>
      </c>
      <c r="H2985" s="1">
        <f>IF(AND(J2985="SAYIM",FİLTRE!$H$5="RAFTA",U2985&lt;&gt;0),1,0)+
IF(AND(J2985="İADE DEPO",FİLTRE!$H$5="İADE DEPO"),1,0)+
IF(FİLTRE!$H$5="TÜMÜ",1,0)+
IF(AND(J2985="FİRMA İADE",FİLTRE!$H$5="FİRMA İADE"),1,0)+
IF(AND(J2985="İMHA",FİLTRE!$H$5="İMHA"),1,0)</f>
        <v>1</v>
      </c>
      <c r="I2985" s="99"/>
      <c r="J2985" s="100"/>
      <c r="K2985" s="100"/>
      <c r="L2985" s="101"/>
      <c r="M2985" s="102"/>
      <c r="N2985" s="101"/>
      <c r="O2985" s="99"/>
      <c r="P2985" s="103"/>
      <c r="Q2985" s="104"/>
      <c r="R2985" s="50"/>
      <c r="S2985" s="105"/>
      <c r="T2985" s="106"/>
      <c r="U2985" s="107"/>
      <c r="V2985" s="108"/>
      <c r="W2985" s="107"/>
      <c r="X2985" s="107"/>
      <c r="AA2985" s="107"/>
      <c r="AB2985" s="110"/>
      <c r="AC2985" s="110"/>
      <c r="AE2985" s="105"/>
      <c r="AF2985" s="105"/>
      <c r="AR2985" s="112"/>
    </row>
    <row r="2986" spans="2:44" x14ac:dyDescent="0.25">
      <c r="B2986" s="1" t="str">
        <f>IF(I2986="","",
(IF(N2986=FİLTRE!$H$6,2,0)+IF(FİLTRE!$H$6="TOPLAM",2,0))
)</f>
        <v/>
      </c>
      <c r="C2986">
        <f>IF(FİLTRE!$M$5="",9,(IF(U2986&gt;=FİLTRE!$M$5,1,0)))</f>
        <v>1</v>
      </c>
      <c r="D2986" s="1">
        <f>IF(FİLTRE!$M$6="",9,(IF('SKT LİSTESİ'!P2986&lt;=FİLTRE!$M$6,1,0)))</f>
        <v>1</v>
      </c>
      <c r="E2986" s="25" t="str">
        <f>IF(I2986="","",(COUNTIFS($L$4:L2986,L2986)))</f>
        <v/>
      </c>
      <c r="F2986" s="13">
        <f>IF(OR(B2986&lt;&gt;2,C2986&lt;&gt;1,D2986&lt;&gt;1,H2986&lt;&gt;1),0,
COUNTIFS($B$4:B2986,2,$C$4:C2986,1,$D$4:D2986,1,$H$4:H2986,1))</f>
        <v>0</v>
      </c>
      <c r="G2986" s="26" t="str">
        <f>IF(I2986="","",(COUNTIF($E$4:E2986,E2986)))</f>
        <v/>
      </c>
      <c r="H2986" s="1">
        <f>IF(AND(J2986="SAYIM",FİLTRE!$H$5="RAFTA",U2986&lt;&gt;0),1,0)+
IF(AND(J2986="İADE DEPO",FİLTRE!$H$5="İADE DEPO"),1,0)+
IF(FİLTRE!$H$5="TÜMÜ",1,0)+
IF(AND(J2986="FİRMA İADE",FİLTRE!$H$5="FİRMA İADE"),1,0)+
IF(AND(J2986="İMHA",FİLTRE!$H$5="İMHA"),1,0)</f>
        <v>1</v>
      </c>
      <c r="I2986" s="99"/>
      <c r="J2986" s="100"/>
      <c r="K2986" s="100"/>
      <c r="L2986" s="101"/>
      <c r="M2986" s="102"/>
      <c r="N2986" s="101"/>
      <c r="O2986" s="99"/>
      <c r="P2986" s="103"/>
      <c r="Q2986" s="104"/>
      <c r="R2986" s="50"/>
      <c r="S2986" s="105"/>
      <c r="T2986" s="106"/>
      <c r="U2986" s="107"/>
      <c r="V2986" s="108"/>
      <c r="W2986" s="107"/>
      <c r="X2986" s="107"/>
      <c r="AA2986" s="107"/>
      <c r="AB2986" s="110"/>
      <c r="AC2986" s="110"/>
      <c r="AE2986" s="105"/>
      <c r="AF2986" s="105"/>
      <c r="AR2986" s="112"/>
    </row>
    <row r="2987" spans="2:44" x14ac:dyDescent="0.25">
      <c r="B2987" s="1" t="str">
        <f>IF(I2987="","",
(IF(N2987=FİLTRE!$H$6,2,0)+IF(FİLTRE!$H$6="TOPLAM",2,0))
)</f>
        <v/>
      </c>
      <c r="C2987">
        <f>IF(FİLTRE!$M$5="",9,(IF(U2987&gt;=FİLTRE!$M$5,1,0)))</f>
        <v>1</v>
      </c>
      <c r="D2987" s="1">
        <f>IF(FİLTRE!$M$6="",9,(IF('SKT LİSTESİ'!P2987&lt;=FİLTRE!$M$6,1,0)))</f>
        <v>1</v>
      </c>
      <c r="E2987" s="25" t="str">
        <f>IF(I2987="","",(COUNTIFS($L$4:L2987,L2987)))</f>
        <v/>
      </c>
      <c r="F2987" s="13">
        <f>IF(OR(B2987&lt;&gt;2,C2987&lt;&gt;1,D2987&lt;&gt;1,H2987&lt;&gt;1),0,
COUNTIFS($B$4:B2987,2,$C$4:C2987,1,$D$4:D2987,1,$H$4:H2987,1))</f>
        <v>0</v>
      </c>
      <c r="G2987" s="26" t="str">
        <f>IF(I2987="","",(COUNTIF($E$4:E2987,E2987)))</f>
        <v/>
      </c>
      <c r="H2987" s="1">
        <f>IF(AND(J2987="SAYIM",FİLTRE!$H$5="RAFTA",U2987&lt;&gt;0),1,0)+
IF(AND(J2987="İADE DEPO",FİLTRE!$H$5="İADE DEPO"),1,0)+
IF(FİLTRE!$H$5="TÜMÜ",1,0)+
IF(AND(J2987="FİRMA İADE",FİLTRE!$H$5="FİRMA İADE"),1,0)+
IF(AND(J2987="İMHA",FİLTRE!$H$5="İMHA"),1,0)</f>
        <v>1</v>
      </c>
      <c r="I2987" s="99"/>
      <c r="J2987" s="100"/>
      <c r="K2987" s="100"/>
      <c r="L2987" s="101"/>
      <c r="M2987" s="102"/>
      <c r="N2987" s="101"/>
      <c r="O2987" s="99"/>
      <c r="P2987" s="103"/>
      <c r="Q2987" s="104"/>
      <c r="R2987" s="50"/>
      <c r="S2987" s="105"/>
      <c r="T2987" s="106"/>
      <c r="U2987" s="107"/>
      <c r="V2987" s="108"/>
      <c r="W2987" s="107"/>
      <c r="X2987" s="107"/>
      <c r="AA2987" s="107"/>
      <c r="AB2987" s="110"/>
      <c r="AC2987" s="110"/>
      <c r="AE2987" s="105"/>
      <c r="AF2987" s="105"/>
      <c r="AR2987" s="112"/>
    </row>
    <row r="2988" spans="2:44" x14ac:dyDescent="0.25">
      <c r="B2988" s="1" t="str">
        <f>IF(I2988="","",
(IF(N2988=FİLTRE!$H$6,2,0)+IF(FİLTRE!$H$6="TOPLAM",2,0))
)</f>
        <v/>
      </c>
      <c r="C2988">
        <f>IF(FİLTRE!$M$5="",9,(IF(U2988&gt;=FİLTRE!$M$5,1,0)))</f>
        <v>1</v>
      </c>
      <c r="D2988" s="1">
        <f>IF(FİLTRE!$M$6="",9,(IF('SKT LİSTESİ'!P2988&lt;=FİLTRE!$M$6,1,0)))</f>
        <v>1</v>
      </c>
      <c r="E2988" s="25" t="str">
        <f>IF(I2988="","",(COUNTIFS($L$4:L2988,L2988)))</f>
        <v/>
      </c>
      <c r="F2988" s="13">
        <f>IF(OR(B2988&lt;&gt;2,C2988&lt;&gt;1,D2988&lt;&gt;1,H2988&lt;&gt;1),0,
COUNTIFS($B$4:B2988,2,$C$4:C2988,1,$D$4:D2988,1,$H$4:H2988,1))</f>
        <v>0</v>
      </c>
      <c r="G2988" s="26" t="str">
        <f>IF(I2988="","",(COUNTIF($E$4:E2988,E2988)))</f>
        <v/>
      </c>
      <c r="H2988" s="1">
        <f>IF(AND(J2988="SAYIM",FİLTRE!$H$5="RAFTA",U2988&lt;&gt;0),1,0)+
IF(AND(J2988="İADE DEPO",FİLTRE!$H$5="İADE DEPO"),1,0)+
IF(FİLTRE!$H$5="TÜMÜ",1,0)+
IF(AND(J2988="FİRMA İADE",FİLTRE!$H$5="FİRMA İADE"),1,0)+
IF(AND(J2988="İMHA",FİLTRE!$H$5="İMHA"),1,0)</f>
        <v>1</v>
      </c>
      <c r="I2988" s="99"/>
      <c r="J2988" s="100"/>
      <c r="K2988" s="100"/>
      <c r="L2988" s="101"/>
      <c r="M2988" s="102"/>
      <c r="N2988" s="101"/>
      <c r="O2988" s="99"/>
      <c r="P2988" s="103"/>
      <c r="Q2988" s="104"/>
      <c r="R2988" s="50"/>
      <c r="S2988" s="105"/>
      <c r="T2988" s="106"/>
      <c r="U2988" s="107"/>
      <c r="V2988" s="108"/>
      <c r="W2988" s="107"/>
      <c r="X2988" s="107"/>
      <c r="AA2988" s="107"/>
      <c r="AB2988" s="110"/>
      <c r="AC2988" s="110"/>
      <c r="AE2988" s="105"/>
      <c r="AF2988" s="105"/>
      <c r="AR2988" s="112"/>
    </row>
    <row r="2989" spans="2:44" x14ac:dyDescent="0.25">
      <c r="B2989" s="1" t="str">
        <f>IF(I2989="","",
(IF(N2989=FİLTRE!$H$6,2,0)+IF(FİLTRE!$H$6="TOPLAM",2,0))
)</f>
        <v/>
      </c>
      <c r="C2989">
        <f>IF(FİLTRE!$M$5="",9,(IF(U2989&gt;=FİLTRE!$M$5,1,0)))</f>
        <v>1</v>
      </c>
      <c r="D2989" s="1">
        <f>IF(FİLTRE!$M$6="",9,(IF('SKT LİSTESİ'!P2989&lt;=FİLTRE!$M$6,1,0)))</f>
        <v>1</v>
      </c>
      <c r="E2989" s="25" t="str">
        <f>IF(I2989="","",(COUNTIFS($L$4:L2989,L2989)))</f>
        <v/>
      </c>
      <c r="F2989" s="13">
        <f>IF(OR(B2989&lt;&gt;2,C2989&lt;&gt;1,D2989&lt;&gt;1,H2989&lt;&gt;1),0,
COUNTIFS($B$4:B2989,2,$C$4:C2989,1,$D$4:D2989,1,$H$4:H2989,1))</f>
        <v>0</v>
      </c>
      <c r="G2989" s="26" t="str">
        <f>IF(I2989="","",(COUNTIF($E$4:E2989,E2989)))</f>
        <v/>
      </c>
      <c r="H2989" s="1">
        <f>IF(AND(J2989="SAYIM",FİLTRE!$H$5="RAFTA",U2989&lt;&gt;0),1,0)+
IF(AND(J2989="İADE DEPO",FİLTRE!$H$5="İADE DEPO"),1,0)+
IF(FİLTRE!$H$5="TÜMÜ",1,0)+
IF(AND(J2989="FİRMA İADE",FİLTRE!$H$5="FİRMA İADE"),1,0)+
IF(AND(J2989="İMHA",FİLTRE!$H$5="İMHA"),1,0)</f>
        <v>1</v>
      </c>
      <c r="I2989" s="99"/>
      <c r="J2989" s="100"/>
      <c r="K2989" s="100"/>
      <c r="L2989" s="101"/>
      <c r="M2989" s="102"/>
      <c r="N2989" s="101"/>
      <c r="O2989" s="99"/>
      <c r="P2989" s="103"/>
      <c r="Q2989" s="104"/>
      <c r="R2989" s="50"/>
      <c r="S2989" s="105"/>
      <c r="T2989" s="106"/>
      <c r="U2989" s="107"/>
      <c r="V2989" s="108"/>
      <c r="W2989" s="107"/>
      <c r="X2989" s="107"/>
      <c r="AA2989" s="107"/>
      <c r="AB2989" s="110"/>
      <c r="AC2989" s="110"/>
      <c r="AE2989" s="105"/>
      <c r="AF2989" s="105"/>
      <c r="AR2989" s="112"/>
    </row>
    <row r="2990" spans="2:44" x14ac:dyDescent="0.25">
      <c r="B2990" s="1" t="str">
        <f>IF(I2990="","",
(IF(N2990=FİLTRE!$H$6,2,0)+IF(FİLTRE!$H$6="TOPLAM",2,0))
)</f>
        <v/>
      </c>
      <c r="C2990">
        <f>IF(FİLTRE!$M$5="",9,(IF(U2990&gt;=FİLTRE!$M$5,1,0)))</f>
        <v>1</v>
      </c>
      <c r="D2990" s="1">
        <f>IF(FİLTRE!$M$6="",9,(IF('SKT LİSTESİ'!P2990&lt;=FİLTRE!$M$6,1,0)))</f>
        <v>1</v>
      </c>
      <c r="E2990" s="25" t="str">
        <f>IF(I2990="","",(COUNTIFS($L$4:L2990,L2990)))</f>
        <v/>
      </c>
      <c r="F2990" s="13">
        <f>IF(OR(B2990&lt;&gt;2,C2990&lt;&gt;1,D2990&lt;&gt;1,H2990&lt;&gt;1),0,
COUNTIFS($B$4:B2990,2,$C$4:C2990,1,$D$4:D2990,1,$H$4:H2990,1))</f>
        <v>0</v>
      </c>
      <c r="G2990" s="26" t="str">
        <f>IF(I2990="","",(COUNTIF($E$4:E2990,E2990)))</f>
        <v/>
      </c>
      <c r="H2990" s="1">
        <f>IF(AND(J2990="SAYIM",FİLTRE!$H$5="RAFTA",U2990&lt;&gt;0),1,0)+
IF(AND(J2990="İADE DEPO",FİLTRE!$H$5="İADE DEPO"),1,0)+
IF(FİLTRE!$H$5="TÜMÜ",1,0)+
IF(AND(J2990="FİRMA İADE",FİLTRE!$H$5="FİRMA İADE"),1,0)+
IF(AND(J2990="İMHA",FİLTRE!$H$5="İMHA"),1,0)</f>
        <v>1</v>
      </c>
      <c r="I2990" s="99"/>
      <c r="J2990" s="100"/>
      <c r="K2990" s="100"/>
      <c r="L2990" s="101"/>
      <c r="M2990" s="102"/>
      <c r="N2990" s="101"/>
      <c r="O2990" s="99"/>
      <c r="P2990" s="103"/>
      <c r="Q2990" s="104"/>
      <c r="R2990" s="50"/>
      <c r="S2990" s="105"/>
      <c r="T2990" s="106"/>
      <c r="U2990" s="107"/>
      <c r="V2990" s="108"/>
      <c r="W2990" s="107"/>
      <c r="X2990" s="107"/>
      <c r="AA2990" s="107"/>
      <c r="AB2990" s="110"/>
      <c r="AC2990" s="110"/>
      <c r="AE2990" s="105"/>
      <c r="AF2990" s="105"/>
      <c r="AR2990" s="112"/>
    </row>
    <row r="2991" spans="2:44" x14ac:dyDescent="0.25">
      <c r="B2991" s="1" t="str">
        <f>IF(I2991="","",
(IF(N2991=FİLTRE!$H$6,2,0)+IF(FİLTRE!$H$6="TOPLAM",2,0))
)</f>
        <v/>
      </c>
      <c r="C2991">
        <f>IF(FİLTRE!$M$5="",9,(IF(U2991&gt;=FİLTRE!$M$5,1,0)))</f>
        <v>1</v>
      </c>
      <c r="D2991" s="1">
        <f>IF(FİLTRE!$M$6="",9,(IF('SKT LİSTESİ'!P2991&lt;=FİLTRE!$M$6,1,0)))</f>
        <v>1</v>
      </c>
      <c r="E2991" s="25" t="str">
        <f>IF(I2991="","",(COUNTIFS($L$4:L2991,L2991)))</f>
        <v/>
      </c>
      <c r="F2991" s="13">
        <f>IF(OR(B2991&lt;&gt;2,C2991&lt;&gt;1,D2991&lt;&gt;1,H2991&lt;&gt;1),0,
COUNTIFS($B$4:B2991,2,$C$4:C2991,1,$D$4:D2991,1,$H$4:H2991,1))</f>
        <v>0</v>
      </c>
      <c r="G2991" s="26" t="str">
        <f>IF(I2991="","",(COUNTIF($E$4:E2991,E2991)))</f>
        <v/>
      </c>
      <c r="H2991" s="1">
        <f>IF(AND(J2991="SAYIM",FİLTRE!$H$5="RAFTA",U2991&lt;&gt;0),1,0)+
IF(AND(J2991="İADE DEPO",FİLTRE!$H$5="İADE DEPO"),1,0)+
IF(FİLTRE!$H$5="TÜMÜ",1,0)+
IF(AND(J2991="FİRMA İADE",FİLTRE!$H$5="FİRMA İADE"),1,0)+
IF(AND(J2991="İMHA",FİLTRE!$H$5="İMHA"),1,0)</f>
        <v>1</v>
      </c>
      <c r="I2991" s="99"/>
      <c r="J2991" s="100"/>
      <c r="K2991" s="100"/>
      <c r="L2991" s="101"/>
      <c r="M2991" s="102"/>
      <c r="N2991" s="101"/>
      <c r="O2991" s="99"/>
      <c r="P2991" s="103"/>
      <c r="Q2991" s="104"/>
      <c r="R2991" s="50"/>
      <c r="S2991" s="105"/>
      <c r="T2991" s="106"/>
      <c r="U2991" s="107"/>
      <c r="V2991" s="108"/>
      <c r="W2991" s="107"/>
      <c r="X2991" s="107"/>
      <c r="AA2991" s="107"/>
      <c r="AB2991" s="110"/>
      <c r="AC2991" s="110"/>
      <c r="AE2991" s="105"/>
      <c r="AF2991" s="105"/>
      <c r="AR2991" s="112"/>
    </row>
    <row r="2992" spans="2:44" x14ac:dyDescent="0.25">
      <c r="B2992" s="1" t="str">
        <f>IF(I2992="","",
(IF(N2992=FİLTRE!$H$6,2,0)+IF(FİLTRE!$H$6="TOPLAM",2,0))
)</f>
        <v/>
      </c>
      <c r="C2992">
        <f>IF(FİLTRE!$M$5="",9,(IF(U2992&gt;=FİLTRE!$M$5,1,0)))</f>
        <v>1</v>
      </c>
      <c r="D2992" s="1">
        <f>IF(FİLTRE!$M$6="",9,(IF('SKT LİSTESİ'!P2992&lt;=FİLTRE!$M$6,1,0)))</f>
        <v>1</v>
      </c>
      <c r="E2992" s="25" t="str">
        <f>IF(I2992="","",(COUNTIFS($L$4:L2992,L2992)))</f>
        <v/>
      </c>
      <c r="F2992" s="13">
        <f>IF(OR(B2992&lt;&gt;2,C2992&lt;&gt;1,D2992&lt;&gt;1,H2992&lt;&gt;1),0,
COUNTIFS($B$4:B2992,2,$C$4:C2992,1,$D$4:D2992,1,$H$4:H2992,1))</f>
        <v>0</v>
      </c>
      <c r="G2992" s="26" t="str">
        <f>IF(I2992="","",(COUNTIF($E$4:E2992,E2992)))</f>
        <v/>
      </c>
      <c r="H2992" s="1">
        <f>IF(AND(J2992="SAYIM",FİLTRE!$H$5="RAFTA",U2992&lt;&gt;0),1,0)+
IF(AND(J2992="İADE DEPO",FİLTRE!$H$5="İADE DEPO"),1,0)+
IF(FİLTRE!$H$5="TÜMÜ",1,0)+
IF(AND(J2992="FİRMA İADE",FİLTRE!$H$5="FİRMA İADE"),1,0)+
IF(AND(J2992="İMHA",FİLTRE!$H$5="İMHA"),1,0)</f>
        <v>1</v>
      </c>
      <c r="I2992" s="99"/>
      <c r="J2992" s="100"/>
      <c r="K2992" s="100"/>
      <c r="L2992" s="101"/>
      <c r="M2992" s="102"/>
      <c r="N2992" s="101"/>
      <c r="O2992" s="99"/>
      <c r="P2992" s="103"/>
      <c r="Q2992" s="104"/>
      <c r="R2992" s="50"/>
      <c r="S2992" s="105"/>
      <c r="T2992" s="106"/>
      <c r="U2992" s="107"/>
      <c r="V2992" s="108"/>
      <c r="W2992" s="107"/>
      <c r="X2992" s="107"/>
      <c r="AA2992" s="107"/>
      <c r="AB2992" s="110"/>
      <c r="AC2992" s="110"/>
      <c r="AE2992" s="105"/>
      <c r="AF2992" s="105"/>
      <c r="AR2992" s="112"/>
    </row>
    <row r="2993" spans="2:44" x14ac:dyDescent="0.25">
      <c r="B2993" s="1" t="str">
        <f>IF(I2993="","",
(IF(N2993=FİLTRE!$H$6,2,0)+IF(FİLTRE!$H$6="TOPLAM",2,0))
)</f>
        <v/>
      </c>
      <c r="C2993">
        <f>IF(FİLTRE!$M$5="",9,(IF(U2993&gt;=FİLTRE!$M$5,1,0)))</f>
        <v>1</v>
      </c>
      <c r="D2993" s="1">
        <f>IF(FİLTRE!$M$6="",9,(IF('SKT LİSTESİ'!P2993&lt;=FİLTRE!$M$6,1,0)))</f>
        <v>1</v>
      </c>
      <c r="E2993" s="25" t="str">
        <f>IF(I2993="","",(COUNTIFS($L$4:L2993,L2993)))</f>
        <v/>
      </c>
      <c r="F2993" s="13">
        <f>IF(OR(B2993&lt;&gt;2,C2993&lt;&gt;1,D2993&lt;&gt;1,H2993&lt;&gt;1),0,
COUNTIFS($B$4:B2993,2,$C$4:C2993,1,$D$4:D2993,1,$H$4:H2993,1))</f>
        <v>0</v>
      </c>
      <c r="G2993" s="26" t="str">
        <f>IF(I2993="","",(COUNTIF($E$4:E2993,E2993)))</f>
        <v/>
      </c>
      <c r="H2993" s="1">
        <f>IF(AND(J2993="SAYIM",FİLTRE!$H$5="RAFTA",U2993&lt;&gt;0),1,0)+
IF(AND(J2993="İADE DEPO",FİLTRE!$H$5="İADE DEPO"),1,0)+
IF(FİLTRE!$H$5="TÜMÜ",1,0)+
IF(AND(J2993="FİRMA İADE",FİLTRE!$H$5="FİRMA İADE"),1,0)+
IF(AND(J2993="İMHA",FİLTRE!$H$5="İMHA"),1,0)</f>
        <v>1</v>
      </c>
      <c r="I2993" s="99"/>
      <c r="J2993" s="100"/>
      <c r="K2993" s="100"/>
      <c r="L2993" s="101"/>
      <c r="M2993" s="102"/>
      <c r="N2993" s="101"/>
      <c r="O2993" s="99"/>
      <c r="P2993" s="103"/>
      <c r="Q2993" s="104"/>
      <c r="R2993" s="50"/>
      <c r="S2993" s="105"/>
      <c r="T2993" s="106"/>
      <c r="U2993" s="107"/>
      <c r="V2993" s="108"/>
      <c r="W2993" s="107"/>
      <c r="X2993" s="107"/>
      <c r="AA2993" s="107"/>
      <c r="AB2993" s="110"/>
      <c r="AC2993" s="110"/>
      <c r="AE2993" s="105"/>
      <c r="AF2993" s="105"/>
      <c r="AR2993" s="112"/>
    </row>
    <row r="2994" spans="2:44" x14ac:dyDescent="0.25">
      <c r="B2994" s="1" t="str">
        <f>IF(I2994="","",
(IF(N2994=FİLTRE!$H$6,2,0)+IF(FİLTRE!$H$6="TOPLAM",2,0))
)</f>
        <v/>
      </c>
      <c r="C2994">
        <f>IF(FİLTRE!$M$5="",9,(IF(U2994&gt;=FİLTRE!$M$5,1,0)))</f>
        <v>1</v>
      </c>
      <c r="D2994" s="1">
        <f>IF(FİLTRE!$M$6="",9,(IF('SKT LİSTESİ'!P2994&lt;=FİLTRE!$M$6,1,0)))</f>
        <v>1</v>
      </c>
      <c r="E2994" s="25" t="str">
        <f>IF(I2994="","",(COUNTIFS($L$4:L2994,L2994)))</f>
        <v/>
      </c>
      <c r="F2994" s="13">
        <f>IF(OR(B2994&lt;&gt;2,C2994&lt;&gt;1,D2994&lt;&gt;1,H2994&lt;&gt;1),0,
COUNTIFS($B$4:B2994,2,$C$4:C2994,1,$D$4:D2994,1,$H$4:H2994,1))</f>
        <v>0</v>
      </c>
      <c r="G2994" s="26" t="str">
        <f>IF(I2994="","",(COUNTIF($E$4:E2994,E2994)))</f>
        <v/>
      </c>
      <c r="H2994" s="1">
        <f>IF(AND(J2994="SAYIM",FİLTRE!$H$5="RAFTA",U2994&lt;&gt;0),1,0)+
IF(AND(J2994="İADE DEPO",FİLTRE!$H$5="İADE DEPO"),1,0)+
IF(FİLTRE!$H$5="TÜMÜ",1,0)+
IF(AND(J2994="FİRMA İADE",FİLTRE!$H$5="FİRMA İADE"),1,0)+
IF(AND(J2994="İMHA",FİLTRE!$H$5="İMHA"),1,0)</f>
        <v>1</v>
      </c>
      <c r="I2994" s="99"/>
      <c r="J2994" s="100"/>
      <c r="K2994" s="100"/>
      <c r="L2994" s="101"/>
      <c r="M2994" s="102"/>
      <c r="N2994" s="101"/>
      <c r="O2994" s="99"/>
      <c r="P2994" s="103"/>
      <c r="Q2994" s="104"/>
      <c r="R2994" s="50"/>
      <c r="S2994" s="105"/>
      <c r="T2994" s="106"/>
      <c r="U2994" s="107"/>
      <c r="V2994" s="108"/>
      <c r="W2994" s="107"/>
      <c r="X2994" s="107"/>
      <c r="AA2994" s="107"/>
      <c r="AB2994" s="110"/>
      <c r="AC2994" s="110"/>
      <c r="AE2994" s="105"/>
      <c r="AF2994" s="105"/>
      <c r="AR2994" s="112"/>
    </row>
    <row r="2995" spans="2:44" x14ac:dyDescent="0.25">
      <c r="B2995" s="1" t="str">
        <f>IF(I2995="","",
(IF(N2995=FİLTRE!$H$6,2,0)+IF(FİLTRE!$H$6="TOPLAM",2,0))
)</f>
        <v/>
      </c>
      <c r="C2995">
        <f>IF(FİLTRE!$M$5="",9,(IF(U2995&gt;=FİLTRE!$M$5,1,0)))</f>
        <v>1</v>
      </c>
      <c r="D2995" s="1">
        <f>IF(FİLTRE!$M$6="",9,(IF('SKT LİSTESİ'!P2995&lt;=FİLTRE!$M$6,1,0)))</f>
        <v>1</v>
      </c>
      <c r="E2995" s="25" t="str">
        <f>IF(I2995="","",(COUNTIFS($L$4:L2995,L2995)))</f>
        <v/>
      </c>
      <c r="F2995" s="13">
        <f>IF(OR(B2995&lt;&gt;2,C2995&lt;&gt;1,D2995&lt;&gt;1,H2995&lt;&gt;1),0,
COUNTIFS($B$4:B2995,2,$C$4:C2995,1,$D$4:D2995,1,$H$4:H2995,1))</f>
        <v>0</v>
      </c>
      <c r="G2995" s="26" t="str">
        <f>IF(I2995="","",(COUNTIF($E$4:E2995,E2995)))</f>
        <v/>
      </c>
      <c r="H2995" s="1">
        <f>IF(AND(J2995="SAYIM",FİLTRE!$H$5="RAFTA",U2995&lt;&gt;0),1,0)+
IF(AND(J2995="İADE DEPO",FİLTRE!$H$5="İADE DEPO"),1,0)+
IF(FİLTRE!$H$5="TÜMÜ",1,0)+
IF(AND(J2995="FİRMA İADE",FİLTRE!$H$5="FİRMA İADE"),1,0)+
IF(AND(J2995="İMHA",FİLTRE!$H$5="İMHA"),1,0)</f>
        <v>1</v>
      </c>
      <c r="I2995" s="99"/>
      <c r="J2995" s="100"/>
      <c r="K2995" s="100"/>
      <c r="L2995" s="101"/>
      <c r="M2995" s="102"/>
      <c r="N2995" s="101"/>
      <c r="O2995" s="99"/>
      <c r="P2995" s="103"/>
      <c r="Q2995" s="104"/>
      <c r="R2995" s="50"/>
      <c r="S2995" s="105"/>
      <c r="T2995" s="106"/>
      <c r="U2995" s="107"/>
      <c r="V2995" s="108"/>
      <c r="W2995" s="107"/>
      <c r="X2995" s="107"/>
      <c r="AA2995" s="107"/>
      <c r="AB2995" s="110"/>
      <c r="AC2995" s="110"/>
      <c r="AE2995" s="105"/>
      <c r="AF2995" s="105"/>
      <c r="AR2995" s="112"/>
    </row>
    <row r="2996" spans="2:44" x14ac:dyDescent="0.25">
      <c r="B2996" s="1" t="str">
        <f>IF(I2996="","",
(IF(N2996=FİLTRE!$H$6,2,0)+IF(FİLTRE!$H$6="TOPLAM",2,0))
)</f>
        <v/>
      </c>
      <c r="C2996">
        <f>IF(FİLTRE!$M$5="",9,(IF(U2996&gt;=FİLTRE!$M$5,1,0)))</f>
        <v>1</v>
      </c>
      <c r="D2996" s="1">
        <f>IF(FİLTRE!$M$6="",9,(IF('SKT LİSTESİ'!P2996&lt;=FİLTRE!$M$6,1,0)))</f>
        <v>1</v>
      </c>
      <c r="E2996" s="25" t="str">
        <f>IF(I2996="","",(COUNTIFS($L$4:L2996,L2996)))</f>
        <v/>
      </c>
      <c r="F2996" s="13">
        <f>IF(OR(B2996&lt;&gt;2,C2996&lt;&gt;1,D2996&lt;&gt;1,H2996&lt;&gt;1),0,
COUNTIFS($B$4:B2996,2,$C$4:C2996,1,$D$4:D2996,1,$H$4:H2996,1))</f>
        <v>0</v>
      </c>
      <c r="G2996" s="26" t="str">
        <f>IF(I2996="","",(COUNTIF($E$4:E2996,E2996)))</f>
        <v/>
      </c>
      <c r="H2996" s="1">
        <f>IF(AND(J2996="SAYIM",FİLTRE!$H$5="RAFTA",U2996&lt;&gt;0),1,0)+
IF(AND(J2996="İADE DEPO",FİLTRE!$H$5="İADE DEPO"),1,0)+
IF(FİLTRE!$H$5="TÜMÜ",1,0)+
IF(AND(J2996="FİRMA İADE",FİLTRE!$H$5="FİRMA İADE"),1,0)+
IF(AND(J2996="İMHA",FİLTRE!$H$5="İMHA"),1,0)</f>
        <v>1</v>
      </c>
      <c r="I2996" s="99"/>
      <c r="J2996" s="100"/>
      <c r="K2996" s="100"/>
      <c r="L2996" s="101"/>
      <c r="M2996" s="102"/>
      <c r="N2996" s="101"/>
      <c r="O2996" s="99"/>
      <c r="P2996" s="103"/>
      <c r="Q2996" s="104"/>
      <c r="R2996" s="50"/>
      <c r="S2996" s="105"/>
      <c r="T2996" s="106"/>
      <c r="U2996" s="107"/>
      <c r="V2996" s="108"/>
      <c r="W2996" s="107"/>
      <c r="X2996" s="107"/>
      <c r="AA2996" s="107"/>
      <c r="AB2996" s="110"/>
      <c r="AC2996" s="110"/>
      <c r="AE2996" s="105"/>
      <c r="AF2996" s="105"/>
      <c r="AR2996" s="112"/>
    </row>
    <row r="2997" spans="2:44" x14ac:dyDescent="0.25">
      <c r="B2997" s="1" t="str">
        <f>IF(I2997="","",
(IF(N2997=FİLTRE!$H$6,2,0)+IF(FİLTRE!$H$6="TOPLAM",2,0))
)</f>
        <v/>
      </c>
      <c r="C2997">
        <f>IF(FİLTRE!$M$5="",9,(IF(U2997&gt;=FİLTRE!$M$5,1,0)))</f>
        <v>1</v>
      </c>
      <c r="D2997" s="1">
        <f>IF(FİLTRE!$M$6="",9,(IF('SKT LİSTESİ'!P2997&lt;=FİLTRE!$M$6,1,0)))</f>
        <v>1</v>
      </c>
      <c r="E2997" s="25" t="str">
        <f>IF(I2997="","",(COUNTIFS($L$4:L2997,L2997)))</f>
        <v/>
      </c>
      <c r="F2997" s="13">
        <f>IF(OR(B2997&lt;&gt;2,C2997&lt;&gt;1,D2997&lt;&gt;1,H2997&lt;&gt;1),0,
COUNTIFS($B$4:B2997,2,$C$4:C2997,1,$D$4:D2997,1,$H$4:H2997,1))</f>
        <v>0</v>
      </c>
      <c r="G2997" s="26" t="str">
        <f>IF(I2997="","",(COUNTIF($E$4:E2997,E2997)))</f>
        <v/>
      </c>
      <c r="H2997" s="1">
        <f>IF(AND(J2997="SAYIM",FİLTRE!$H$5="RAFTA",U2997&lt;&gt;0),1,0)+
IF(AND(J2997="İADE DEPO",FİLTRE!$H$5="İADE DEPO"),1,0)+
IF(FİLTRE!$H$5="TÜMÜ",1,0)+
IF(AND(J2997="FİRMA İADE",FİLTRE!$H$5="FİRMA İADE"),1,0)+
IF(AND(J2997="İMHA",FİLTRE!$H$5="İMHA"),1,0)</f>
        <v>1</v>
      </c>
      <c r="I2997" s="99"/>
      <c r="J2997" s="100"/>
      <c r="K2997" s="100"/>
      <c r="L2997" s="101"/>
      <c r="M2997" s="102"/>
      <c r="N2997" s="101"/>
      <c r="O2997" s="99"/>
      <c r="P2997" s="103"/>
      <c r="Q2997" s="104"/>
      <c r="R2997" s="50"/>
      <c r="S2997" s="105"/>
      <c r="T2997" s="106"/>
      <c r="U2997" s="107"/>
      <c r="V2997" s="108"/>
      <c r="W2997" s="107"/>
      <c r="X2997" s="107"/>
      <c r="AA2997" s="107"/>
      <c r="AB2997" s="110"/>
      <c r="AC2997" s="110"/>
      <c r="AE2997" s="105"/>
      <c r="AF2997" s="105"/>
      <c r="AR2997" s="112"/>
    </row>
    <row r="2998" spans="2:44" x14ac:dyDescent="0.25">
      <c r="B2998" s="1" t="str">
        <f>IF(I2998="","",
(IF(N2998=FİLTRE!$H$6,2,0)+IF(FİLTRE!$H$6="TOPLAM",2,0))
)</f>
        <v/>
      </c>
      <c r="C2998">
        <f>IF(FİLTRE!$M$5="",9,(IF(U2998&gt;=FİLTRE!$M$5,1,0)))</f>
        <v>1</v>
      </c>
      <c r="D2998" s="1">
        <f>IF(FİLTRE!$M$6="",9,(IF('SKT LİSTESİ'!P2998&lt;=FİLTRE!$M$6,1,0)))</f>
        <v>1</v>
      </c>
      <c r="E2998" s="25" t="str">
        <f>IF(I2998="","",(COUNTIFS($L$4:L2998,L2998)))</f>
        <v/>
      </c>
      <c r="F2998" s="13">
        <f>IF(OR(B2998&lt;&gt;2,C2998&lt;&gt;1,D2998&lt;&gt;1,H2998&lt;&gt;1),0,
COUNTIFS($B$4:B2998,2,$C$4:C2998,1,$D$4:D2998,1,$H$4:H2998,1))</f>
        <v>0</v>
      </c>
      <c r="G2998" s="26" t="str">
        <f>IF(I2998="","",(COUNTIF($E$4:E2998,E2998)))</f>
        <v/>
      </c>
      <c r="H2998" s="1">
        <f>IF(AND(J2998="SAYIM",FİLTRE!$H$5="RAFTA",U2998&lt;&gt;0),1,0)+
IF(AND(J2998="İADE DEPO",FİLTRE!$H$5="İADE DEPO"),1,0)+
IF(FİLTRE!$H$5="TÜMÜ",1,0)+
IF(AND(J2998="FİRMA İADE",FİLTRE!$H$5="FİRMA İADE"),1,0)+
IF(AND(J2998="İMHA",FİLTRE!$H$5="İMHA"),1,0)</f>
        <v>1</v>
      </c>
      <c r="I2998" s="99"/>
      <c r="J2998" s="100"/>
      <c r="K2998" s="100"/>
      <c r="L2998" s="101"/>
      <c r="M2998" s="102"/>
      <c r="N2998" s="101"/>
      <c r="O2998" s="99"/>
      <c r="P2998" s="103"/>
      <c r="Q2998" s="104"/>
      <c r="R2998" s="50"/>
      <c r="S2998" s="105"/>
      <c r="T2998" s="106"/>
      <c r="U2998" s="107"/>
      <c r="V2998" s="108"/>
      <c r="W2998" s="107"/>
      <c r="X2998" s="107"/>
      <c r="AA2998" s="107"/>
      <c r="AB2998" s="110"/>
      <c r="AC2998" s="110"/>
      <c r="AE2998" s="105"/>
      <c r="AF2998" s="105"/>
      <c r="AR2998" s="112"/>
    </row>
    <row r="2999" spans="2:44" x14ac:dyDescent="0.25">
      <c r="B2999" s="1" t="str">
        <f>IF(I2999="","",
(IF(N2999=FİLTRE!$H$6,2,0)+IF(FİLTRE!$H$6="TOPLAM",2,0))
)</f>
        <v/>
      </c>
      <c r="C2999">
        <f>IF(FİLTRE!$M$5="",9,(IF(U2999&gt;=FİLTRE!$M$5,1,0)))</f>
        <v>1</v>
      </c>
      <c r="D2999" s="1">
        <f>IF(FİLTRE!$M$6="",9,(IF('SKT LİSTESİ'!P2999&lt;=FİLTRE!$M$6,1,0)))</f>
        <v>1</v>
      </c>
      <c r="E2999" s="25" t="str">
        <f>IF(I2999="","",(COUNTIFS($L$4:L2999,L2999)))</f>
        <v/>
      </c>
      <c r="F2999" s="13">
        <f>IF(OR(B2999&lt;&gt;2,C2999&lt;&gt;1,D2999&lt;&gt;1,H2999&lt;&gt;1),0,
COUNTIFS($B$4:B2999,2,$C$4:C2999,1,$D$4:D2999,1,$H$4:H2999,1))</f>
        <v>0</v>
      </c>
      <c r="G2999" s="26" t="str">
        <f>IF(I2999="","",(COUNTIF($E$4:E2999,E2999)))</f>
        <v/>
      </c>
      <c r="H2999" s="1">
        <f>IF(AND(J2999="SAYIM",FİLTRE!$H$5="RAFTA",U2999&lt;&gt;0),1,0)+
IF(AND(J2999="İADE DEPO",FİLTRE!$H$5="İADE DEPO"),1,0)+
IF(FİLTRE!$H$5="TÜMÜ",1,0)+
IF(AND(J2999="FİRMA İADE",FİLTRE!$H$5="FİRMA İADE"),1,0)+
IF(AND(J2999="İMHA",FİLTRE!$H$5="İMHA"),1,0)</f>
        <v>1</v>
      </c>
      <c r="I2999" s="99"/>
      <c r="J2999" s="100"/>
      <c r="K2999" s="100"/>
      <c r="L2999" s="101"/>
      <c r="M2999" s="102"/>
      <c r="N2999" s="101"/>
      <c r="O2999" s="99"/>
      <c r="P2999" s="103"/>
      <c r="Q2999" s="104"/>
      <c r="R2999" s="50"/>
      <c r="S2999" s="105"/>
      <c r="T2999" s="106"/>
      <c r="U2999" s="107"/>
      <c r="V2999" s="108"/>
      <c r="W2999" s="107"/>
      <c r="X2999" s="107"/>
      <c r="AA2999" s="107"/>
      <c r="AB2999" s="110"/>
      <c r="AC2999" s="110"/>
      <c r="AE2999" s="105"/>
      <c r="AF2999" s="105"/>
      <c r="AR2999" s="112"/>
    </row>
    <row r="3000" spans="2:44" x14ac:dyDescent="0.25">
      <c r="B3000" s="1" t="str">
        <f>IF(I3000="","",
(IF(N3000=FİLTRE!$H$6,2,0)+IF(FİLTRE!$H$6="TOPLAM",2,0))
)</f>
        <v/>
      </c>
      <c r="C3000">
        <f>IF(FİLTRE!$M$5="",9,(IF(U3000&gt;=FİLTRE!$M$5,1,0)))</f>
        <v>1</v>
      </c>
      <c r="D3000" s="1">
        <f>IF(FİLTRE!$M$6="",9,(IF('SKT LİSTESİ'!P3000&lt;=FİLTRE!$M$6,1,0)))</f>
        <v>1</v>
      </c>
      <c r="E3000" s="25" t="str">
        <f>IF(I3000="","",(COUNTIFS($L$4:L3000,L3000)))</f>
        <v/>
      </c>
      <c r="F3000" s="13">
        <f>IF(OR(B3000&lt;&gt;2,C3000&lt;&gt;1,D3000&lt;&gt;1,H3000&lt;&gt;1),0,
COUNTIFS($B$4:B3000,2,$C$4:C3000,1,$D$4:D3000,1,$H$4:H3000,1))</f>
        <v>0</v>
      </c>
      <c r="G3000" s="26" t="str">
        <f>IF(I3000="","",(COUNTIF($E$4:E3000,E3000)))</f>
        <v/>
      </c>
      <c r="H3000" s="1">
        <f>IF(AND(J3000="SAYIM",FİLTRE!$H$5="RAFTA",U3000&lt;&gt;0),1,0)+
IF(AND(J3000="İADE DEPO",FİLTRE!$H$5="İADE DEPO"),1,0)+
IF(FİLTRE!$H$5="TÜMÜ",1,0)+
IF(AND(J3000="FİRMA İADE",FİLTRE!$H$5="FİRMA İADE"),1,0)+
IF(AND(J3000="İMHA",FİLTRE!$H$5="İMHA"),1,0)</f>
        <v>1</v>
      </c>
      <c r="I3000" s="99"/>
      <c r="J3000" s="100"/>
      <c r="K3000" s="100"/>
      <c r="L3000" s="101"/>
      <c r="M3000" s="102"/>
      <c r="N3000" s="101"/>
      <c r="O3000" s="99"/>
      <c r="P3000" s="103"/>
      <c r="Q3000" s="104"/>
      <c r="R3000" s="50"/>
      <c r="S3000" s="105"/>
      <c r="T3000" s="106"/>
      <c r="U3000" s="107"/>
      <c r="V3000" s="108"/>
      <c r="W3000" s="107"/>
      <c r="X3000" s="107"/>
      <c r="AA3000" s="107"/>
      <c r="AB3000" s="110"/>
      <c r="AC3000" s="110"/>
      <c r="AE3000" s="105"/>
      <c r="AF3000" s="105"/>
      <c r="AR3000" s="112"/>
    </row>
    <row r="3001" spans="2:44" x14ac:dyDescent="0.25">
      <c r="B3001" s="1" t="str">
        <f>IF(I3001="","",
(IF(N3001=FİLTRE!$H$6,2,0)+IF(FİLTRE!$H$6="TOPLAM",2,0))
)</f>
        <v/>
      </c>
      <c r="C3001">
        <f>IF(FİLTRE!$M$5="",9,(IF(U3001&gt;=FİLTRE!$M$5,1,0)))</f>
        <v>1</v>
      </c>
      <c r="D3001" s="1">
        <f>IF(FİLTRE!$M$6="",9,(IF('SKT LİSTESİ'!P3001&lt;=FİLTRE!$M$6,1,0)))</f>
        <v>1</v>
      </c>
      <c r="E3001" s="25" t="str">
        <f>IF(I3001="","",(COUNTIFS($L$4:L3001,L3001)))</f>
        <v/>
      </c>
      <c r="F3001" s="13">
        <f>IF(OR(B3001&lt;&gt;2,C3001&lt;&gt;1,D3001&lt;&gt;1,H3001&lt;&gt;1),0,
COUNTIFS($B$4:B3001,2,$C$4:C3001,1,$D$4:D3001,1,$H$4:H3001,1))</f>
        <v>0</v>
      </c>
      <c r="G3001" s="26" t="str">
        <f>IF(I3001="","",(COUNTIF($E$4:E3001,E3001)))</f>
        <v/>
      </c>
      <c r="H3001" s="1">
        <f>IF(AND(J3001="SAYIM",FİLTRE!$H$5="RAFTA",U3001&lt;&gt;0),1,0)+
IF(AND(J3001="İADE DEPO",FİLTRE!$H$5="İADE DEPO"),1,0)+
IF(FİLTRE!$H$5="TÜMÜ",1,0)+
IF(AND(J3001="FİRMA İADE",FİLTRE!$H$5="FİRMA İADE"),1,0)+
IF(AND(J3001="İMHA",FİLTRE!$H$5="İMHA"),1,0)</f>
        <v>1</v>
      </c>
      <c r="I3001" s="99"/>
      <c r="J3001" s="100"/>
      <c r="K3001" s="100"/>
      <c r="L3001" s="101"/>
      <c r="M3001" s="102"/>
      <c r="N3001" s="101"/>
      <c r="O3001" s="99"/>
      <c r="P3001" s="103"/>
      <c r="Q3001" s="104"/>
      <c r="R3001" s="50"/>
      <c r="S3001" s="105"/>
      <c r="T3001" s="106"/>
      <c r="U3001" s="107"/>
      <c r="V3001" s="108"/>
      <c r="W3001" s="107"/>
      <c r="X3001" s="107"/>
      <c r="AA3001" s="107"/>
      <c r="AB3001" s="110"/>
      <c r="AC3001" s="110"/>
      <c r="AE3001" s="105"/>
      <c r="AF3001" s="105"/>
      <c r="AR3001" s="112"/>
    </row>
    <row r="3002" spans="2:44" x14ac:dyDescent="0.25">
      <c r="B3002" s="1" t="str">
        <f>IF(I3002="","",
(IF(N3002=FİLTRE!$H$6,2,0)+IF(FİLTRE!$H$6="TOPLAM",2,0))
)</f>
        <v/>
      </c>
      <c r="C3002">
        <f>IF(FİLTRE!$M$5="",9,(IF(U3002&gt;=FİLTRE!$M$5,1,0)))</f>
        <v>1</v>
      </c>
      <c r="D3002" s="1">
        <f>IF(FİLTRE!$M$6="",9,(IF('SKT LİSTESİ'!P3002&lt;=FİLTRE!$M$6,1,0)))</f>
        <v>1</v>
      </c>
      <c r="E3002" s="25" t="str">
        <f>IF(I3002="","",(COUNTIFS($L$4:L3002,L3002)))</f>
        <v/>
      </c>
      <c r="F3002" s="13">
        <f>IF(OR(B3002&lt;&gt;2,C3002&lt;&gt;1,D3002&lt;&gt;1,H3002&lt;&gt;1),0,
COUNTIFS($B$4:B3002,2,$C$4:C3002,1,$D$4:D3002,1,$H$4:H3002,1))</f>
        <v>0</v>
      </c>
      <c r="G3002" s="26" t="str">
        <f>IF(I3002="","",(COUNTIF($E$4:E3002,E3002)))</f>
        <v/>
      </c>
      <c r="H3002" s="1">
        <f>IF(AND(J3002="SAYIM",FİLTRE!$H$5="RAFTA",U3002&lt;&gt;0),1,0)+
IF(AND(J3002="İADE DEPO",FİLTRE!$H$5="İADE DEPO"),1,0)+
IF(FİLTRE!$H$5="TÜMÜ",1,0)+
IF(AND(J3002="FİRMA İADE",FİLTRE!$H$5="FİRMA İADE"),1,0)+
IF(AND(J3002="İMHA",FİLTRE!$H$5="İMHA"),1,0)</f>
        <v>1</v>
      </c>
      <c r="I3002" s="99"/>
      <c r="J3002" s="100"/>
      <c r="K3002" s="100"/>
      <c r="L3002" s="101"/>
      <c r="M3002" s="102"/>
      <c r="N3002" s="101"/>
      <c r="O3002" s="99"/>
      <c r="P3002" s="103"/>
      <c r="Q3002" s="104"/>
      <c r="R3002" s="50"/>
      <c r="S3002" s="105"/>
      <c r="T3002" s="106"/>
      <c r="U3002" s="107"/>
      <c r="V3002" s="108"/>
      <c r="W3002" s="107"/>
      <c r="X3002" s="107"/>
      <c r="AA3002" s="107"/>
      <c r="AB3002" s="110"/>
      <c r="AC3002" s="110"/>
      <c r="AE3002" s="105"/>
      <c r="AF3002" s="105"/>
      <c r="AR3002" s="112"/>
    </row>
    <row r="3003" spans="2:44" x14ac:dyDescent="0.25">
      <c r="B3003" s="1" t="str">
        <f>IF(I3003="","",
(IF(N3003=FİLTRE!$H$6,2,0)+IF(FİLTRE!$H$6="TOPLAM",2,0))
)</f>
        <v/>
      </c>
      <c r="C3003">
        <f>IF(FİLTRE!$M$5="",9,(IF(U3003&gt;=FİLTRE!$M$5,1,0)))</f>
        <v>1</v>
      </c>
      <c r="D3003" s="1">
        <f>IF(FİLTRE!$M$6="",9,(IF('SKT LİSTESİ'!P3003&lt;=FİLTRE!$M$6,1,0)))</f>
        <v>1</v>
      </c>
      <c r="E3003" s="25" t="str">
        <f>IF(I3003="","",(COUNTIFS($L$4:L3003,L3003)))</f>
        <v/>
      </c>
      <c r="F3003" s="13">
        <f>IF(OR(B3003&lt;&gt;2,C3003&lt;&gt;1,D3003&lt;&gt;1,H3003&lt;&gt;1),0,
COUNTIFS($B$4:B3003,2,$C$4:C3003,1,$D$4:D3003,1,$H$4:H3003,1))</f>
        <v>0</v>
      </c>
      <c r="G3003" s="26" t="str">
        <f>IF(I3003="","",(COUNTIF($E$4:E3003,E3003)))</f>
        <v/>
      </c>
      <c r="H3003" s="1">
        <f>IF(AND(J3003="SAYIM",FİLTRE!$H$5="RAFTA",U3003&lt;&gt;0),1,0)+
IF(AND(J3003="İADE DEPO",FİLTRE!$H$5="İADE DEPO"),1,0)+
IF(FİLTRE!$H$5="TÜMÜ",1,0)+
IF(AND(J3003="FİRMA İADE",FİLTRE!$H$5="FİRMA İADE"),1,0)+
IF(AND(J3003="İMHA",FİLTRE!$H$5="İMHA"),1,0)</f>
        <v>1</v>
      </c>
      <c r="I3003" s="99"/>
      <c r="J3003" s="100"/>
      <c r="K3003" s="100"/>
      <c r="L3003" s="101"/>
      <c r="M3003" s="102"/>
      <c r="N3003" s="101"/>
      <c r="O3003" s="99"/>
      <c r="P3003" s="103"/>
      <c r="Q3003" s="104"/>
      <c r="R3003" s="50"/>
      <c r="S3003" s="105"/>
      <c r="T3003" s="106"/>
      <c r="U3003" s="107"/>
      <c r="V3003" s="108"/>
      <c r="W3003" s="107"/>
      <c r="X3003" s="107"/>
      <c r="AA3003" s="107"/>
      <c r="AB3003" s="110"/>
      <c r="AC3003" s="110"/>
      <c r="AE3003" s="105"/>
      <c r="AF3003" s="105"/>
      <c r="AR3003" s="112"/>
    </row>
    <row r="3004" spans="2:44" x14ac:dyDescent="0.25">
      <c r="B3004" s="1" t="str">
        <f>IF(I3004="","",
(IF(N3004=FİLTRE!$H$6,2,0)+IF(FİLTRE!$H$6="TOPLAM",2,0))
)</f>
        <v/>
      </c>
      <c r="C3004">
        <f>IF(FİLTRE!$M$5="",9,(IF(U3004&gt;=FİLTRE!$M$5,1,0)))</f>
        <v>1</v>
      </c>
      <c r="D3004" s="1">
        <f>IF(FİLTRE!$M$6="",9,(IF('SKT LİSTESİ'!P3004&lt;=FİLTRE!$M$6,1,0)))</f>
        <v>1</v>
      </c>
      <c r="E3004" s="25" t="str">
        <f>IF(I3004="","",(COUNTIFS($L$4:L3004,L3004)))</f>
        <v/>
      </c>
      <c r="F3004" s="13">
        <f>IF(OR(B3004&lt;&gt;2,C3004&lt;&gt;1,D3004&lt;&gt;1,H3004&lt;&gt;1),0,
COUNTIFS($B$4:B3004,2,$C$4:C3004,1,$D$4:D3004,1,$H$4:H3004,1))</f>
        <v>0</v>
      </c>
      <c r="G3004" s="26" t="str">
        <f>IF(I3004="","",(COUNTIF($E$4:E3004,E3004)))</f>
        <v/>
      </c>
      <c r="H3004" s="1">
        <f>IF(AND(J3004="SAYIM",FİLTRE!$H$5="RAFTA",U3004&lt;&gt;0),1,0)+
IF(AND(J3004="İADE DEPO",FİLTRE!$H$5="İADE DEPO"),1,0)+
IF(FİLTRE!$H$5="TÜMÜ",1,0)+
IF(AND(J3004="FİRMA İADE",FİLTRE!$H$5="FİRMA İADE"),1,0)+
IF(AND(J3004="İMHA",FİLTRE!$H$5="İMHA"),1,0)</f>
        <v>1</v>
      </c>
      <c r="I3004" s="99"/>
      <c r="J3004" s="100"/>
      <c r="K3004" s="100"/>
      <c r="L3004" s="101"/>
      <c r="M3004" s="102"/>
      <c r="N3004" s="101"/>
      <c r="O3004" s="99"/>
      <c r="P3004" s="103"/>
      <c r="Q3004" s="104"/>
      <c r="R3004" s="50"/>
      <c r="S3004" s="105"/>
      <c r="T3004" s="106"/>
      <c r="U3004" s="107"/>
      <c r="V3004" s="108"/>
      <c r="W3004" s="107"/>
      <c r="X3004" s="107"/>
      <c r="AA3004" s="107"/>
      <c r="AB3004" s="110"/>
      <c r="AC3004" s="110"/>
      <c r="AE3004" s="105"/>
      <c r="AF3004" s="105"/>
      <c r="AR3004" s="112"/>
    </row>
    <row r="3005" spans="2:44" x14ac:dyDescent="0.25">
      <c r="B3005" s="1" t="str">
        <f>IF(I3005="","",
(IF(N3005=FİLTRE!$H$6,2,0)+IF(FİLTRE!$H$6="TOPLAM",2,0))
)</f>
        <v/>
      </c>
      <c r="C3005">
        <f>IF(FİLTRE!$M$5="",9,(IF(U3005&gt;=FİLTRE!$M$5,1,0)))</f>
        <v>1</v>
      </c>
      <c r="D3005" s="1">
        <f>IF(FİLTRE!$M$6="",9,(IF('SKT LİSTESİ'!P3005&lt;=FİLTRE!$M$6,1,0)))</f>
        <v>1</v>
      </c>
      <c r="E3005" s="25" t="str">
        <f>IF(I3005="","",(COUNTIFS($L$4:L3005,L3005)))</f>
        <v/>
      </c>
      <c r="F3005" s="13">
        <f>IF(OR(B3005&lt;&gt;2,C3005&lt;&gt;1,D3005&lt;&gt;1,H3005&lt;&gt;1),0,
COUNTIFS($B$4:B3005,2,$C$4:C3005,1,$D$4:D3005,1,$H$4:H3005,1))</f>
        <v>0</v>
      </c>
      <c r="G3005" s="26" t="str">
        <f>IF(I3005="","",(COUNTIF($E$4:E3005,E3005)))</f>
        <v/>
      </c>
      <c r="H3005" s="1">
        <f>IF(AND(J3005="SAYIM",FİLTRE!$H$5="RAFTA",U3005&lt;&gt;0),1,0)+
IF(AND(J3005="İADE DEPO",FİLTRE!$H$5="İADE DEPO"),1,0)+
IF(FİLTRE!$H$5="TÜMÜ",1,0)+
IF(AND(J3005="FİRMA İADE",FİLTRE!$H$5="FİRMA İADE"),1,0)+
IF(AND(J3005="İMHA",FİLTRE!$H$5="İMHA"),1,0)</f>
        <v>1</v>
      </c>
      <c r="I3005" s="99"/>
      <c r="J3005" s="100"/>
      <c r="K3005" s="100"/>
      <c r="L3005" s="101"/>
      <c r="M3005" s="102"/>
      <c r="N3005" s="101"/>
      <c r="O3005" s="99"/>
      <c r="P3005" s="103"/>
      <c r="Q3005" s="104"/>
      <c r="R3005" s="50"/>
      <c r="S3005" s="105"/>
      <c r="T3005" s="106"/>
      <c r="U3005" s="107"/>
      <c r="V3005" s="108"/>
      <c r="W3005" s="107"/>
      <c r="X3005" s="107"/>
      <c r="AA3005" s="107"/>
      <c r="AB3005" s="110"/>
      <c r="AC3005" s="110"/>
      <c r="AE3005" s="105"/>
      <c r="AF3005" s="105"/>
      <c r="AR3005" s="112"/>
    </row>
    <row r="3006" spans="2:44" x14ac:dyDescent="0.25">
      <c r="B3006" s="1" t="str">
        <f>IF(I3006="","",
(IF(N3006=FİLTRE!$H$6,2,0)+IF(FİLTRE!$H$6="TOPLAM",2,0))
)</f>
        <v/>
      </c>
      <c r="C3006">
        <f>IF(FİLTRE!$M$5="",9,(IF(U3006&gt;=FİLTRE!$M$5,1,0)))</f>
        <v>1</v>
      </c>
      <c r="D3006" s="1">
        <f>IF(FİLTRE!$M$6="",9,(IF('SKT LİSTESİ'!P3006&lt;=FİLTRE!$M$6,1,0)))</f>
        <v>1</v>
      </c>
      <c r="E3006" s="25" t="str">
        <f>IF(I3006="","",(COUNTIFS($L$4:L3006,L3006)))</f>
        <v/>
      </c>
      <c r="F3006" s="13">
        <f>IF(OR(B3006&lt;&gt;2,C3006&lt;&gt;1,D3006&lt;&gt;1,H3006&lt;&gt;1),0,
COUNTIFS($B$4:B3006,2,$C$4:C3006,1,$D$4:D3006,1,$H$4:H3006,1))</f>
        <v>0</v>
      </c>
      <c r="G3006" s="26" t="str">
        <f>IF(I3006="","",(COUNTIF($E$4:E3006,E3006)))</f>
        <v/>
      </c>
      <c r="H3006" s="1">
        <f>IF(AND(J3006="SAYIM",FİLTRE!$H$5="RAFTA",U3006&lt;&gt;0),1,0)+
IF(AND(J3006="İADE DEPO",FİLTRE!$H$5="İADE DEPO"),1,0)+
IF(FİLTRE!$H$5="TÜMÜ",1,0)+
IF(AND(J3006="FİRMA İADE",FİLTRE!$H$5="FİRMA İADE"),1,0)+
IF(AND(J3006="İMHA",FİLTRE!$H$5="İMHA"),1,0)</f>
        <v>1</v>
      </c>
      <c r="I3006" s="99"/>
      <c r="J3006" s="100"/>
      <c r="K3006" s="100"/>
      <c r="L3006" s="101"/>
      <c r="M3006" s="102"/>
      <c r="N3006" s="101"/>
      <c r="O3006" s="99"/>
      <c r="P3006" s="103"/>
      <c r="Q3006" s="104"/>
      <c r="R3006" s="50"/>
      <c r="S3006" s="105"/>
      <c r="T3006" s="106"/>
      <c r="U3006" s="107"/>
      <c r="V3006" s="108"/>
      <c r="W3006" s="107"/>
      <c r="X3006" s="107"/>
      <c r="AA3006" s="107"/>
      <c r="AB3006" s="110"/>
      <c r="AC3006" s="110"/>
      <c r="AE3006" s="105"/>
      <c r="AF3006" s="105"/>
      <c r="AR3006" s="112"/>
    </row>
    <row r="3007" spans="2:44" x14ac:dyDescent="0.25">
      <c r="B3007" s="1" t="str">
        <f>IF(I3007="","",
(IF(N3007=FİLTRE!$H$6,2,0)+IF(FİLTRE!$H$6="TOPLAM",2,0))
)</f>
        <v/>
      </c>
      <c r="C3007">
        <f>IF(FİLTRE!$M$5="",9,(IF(U3007&gt;=FİLTRE!$M$5,1,0)))</f>
        <v>1</v>
      </c>
      <c r="D3007" s="1">
        <f>IF(FİLTRE!$M$6="",9,(IF('SKT LİSTESİ'!P3007&lt;=FİLTRE!$M$6,1,0)))</f>
        <v>1</v>
      </c>
      <c r="E3007" s="25" t="str">
        <f>IF(I3007="","",(COUNTIFS($L$4:L3007,L3007)))</f>
        <v/>
      </c>
      <c r="F3007" s="13">
        <f>IF(OR(B3007&lt;&gt;2,C3007&lt;&gt;1,D3007&lt;&gt;1,H3007&lt;&gt;1),0,
COUNTIFS($B$4:B3007,2,$C$4:C3007,1,$D$4:D3007,1,$H$4:H3007,1))</f>
        <v>0</v>
      </c>
      <c r="G3007" s="26" t="str">
        <f>IF(I3007="","",(COUNTIF($E$4:E3007,E3007)))</f>
        <v/>
      </c>
      <c r="H3007" s="1">
        <f>IF(AND(J3007="SAYIM",FİLTRE!$H$5="RAFTA",U3007&lt;&gt;0),1,0)+
IF(AND(J3007="İADE DEPO",FİLTRE!$H$5="İADE DEPO"),1,0)+
IF(FİLTRE!$H$5="TÜMÜ",1,0)+
IF(AND(J3007="FİRMA İADE",FİLTRE!$H$5="FİRMA İADE"),1,0)+
IF(AND(J3007="İMHA",FİLTRE!$H$5="İMHA"),1,0)</f>
        <v>1</v>
      </c>
      <c r="I3007" s="99"/>
      <c r="J3007" s="100"/>
      <c r="K3007" s="100"/>
      <c r="L3007" s="101"/>
      <c r="M3007" s="102"/>
      <c r="N3007" s="101"/>
      <c r="O3007" s="99"/>
      <c r="P3007" s="103"/>
      <c r="Q3007" s="104"/>
      <c r="R3007" s="50"/>
      <c r="S3007" s="105"/>
      <c r="T3007" s="106"/>
      <c r="U3007" s="107"/>
      <c r="V3007" s="108"/>
      <c r="W3007" s="107"/>
      <c r="X3007" s="107"/>
      <c r="AA3007" s="107"/>
      <c r="AB3007" s="110"/>
      <c r="AC3007" s="110"/>
      <c r="AE3007" s="105"/>
      <c r="AF3007" s="105"/>
      <c r="AR3007" s="112"/>
    </row>
    <row r="3008" spans="2:44" x14ac:dyDescent="0.25">
      <c r="B3008" s="1" t="str">
        <f>IF(I3008="","",
(IF(N3008=FİLTRE!$H$6,2,0)+IF(FİLTRE!$H$6="TOPLAM",2,0))
)</f>
        <v/>
      </c>
      <c r="C3008">
        <f>IF(FİLTRE!$M$5="",9,(IF(U3008&gt;=FİLTRE!$M$5,1,0)))</f>
        <v>1</v>
      </c>
      <c r="D3008" s="1">
        <f>IF(FİLTRE!$M$6="",9,(IF('SKT LİSTESİ'!P3008&lt;=FİLTRE!$M$6,1,0)))</f>
        <v>1</v>
      </c>
      <c r="E3008" s="25" t="str">
        <f>IF(I3008="","",(COUNTIFS($L$4:L3008,L3008)))</f>
        <v/>
      </c>
      <c r="F3008" s="13">
        <f>IF(OR(B3008&lt;&gt;2,C3008&lt;&gt;1,D3008&lt;&gt;1,H3008&lt;&gt;1),0,
COUNTIFS($B$4:B3008,2,$C$4:C3008,1,$D$4:D3008,1,$H$4:H3008,1))</f>
        <v>0</v>
      </c>
      <c r="G3008" s="26" t="str">
        <f>IF(I3008="","",(COUNTIF($E$4:E3008,E3008)))</f>
        <v/>
      </c>
      <c r="H3008" s="1">
        <f>IF(AND(J3008="SAYIM",FİLTRE!$H$5="RAFTA",U3008&lt;&gt;0),1,0)+
IF(AND(J3008="İADE DEPO",FİLTRE!$H$5="İADE DEPO"),1,0)+
IF(FİLTRE!$H$5="TÜMÜ",1,0)+
IF(AND(J3008="FİRMA İADE",FİLTRE!$H$5="FİRMA İADE"),1,0)+
IF(AND(J3008="İMHA",FİLTRE!$H$5="İMHA"),1,0)</f>
        <v>1</v>
      </c>
      <c r="I3008" s="99"/>
      <c r="J3008" s="100"/>
      <c r="K3008" s="100"/>
      <c r="L3008" s="101"/>
      <c r="M3008" s="102"/>
      <c r="N3008" s="101"/>
      <c r="O3008" s="99"/>
      <c r="P3008" s="103"/>
      <c r="Q3008" s="104"/>
      <c r="R3008" s="50"/>
      <c r="S3008" s="105"/>
      <c r="T3008" s="106"/>
      <c r="U3008" s="107"/>
      <c r="V3008" s="108"/>
      <c r="W3008" s="107"/>
      <c r="X3008" s="107"/>
      <c r="AA3008" s="107"/>
      <c r="AB3008" s="110"/>
      <c r="AC3008" s="110"/>
      <c r="AE3008" s="105"/>
      <c r="AF3008" s="105"/>
      <c r="AR3008" s="112"/>
    </row>
    <row r="3009" spans="2:44" x14ac:dyDescent="0.25">
      <c r="B3009" s="1" t="str">
        <f>IF(I3009="","",
(IF(N3009=FİLTRE!$H$6,2,0)+IF(FİLTRE!$H$6="TOPLAM",2,0))
)</f>
        <v/>
      </c>
      <c r="C3009">
        <f>IF(FİLTRE!$M$5="",9,(IF(U3009&gt;=FİLTRE!$M$5,1,0)))</f>
        <v>1</v>
      </c>
      <c r="D3009" s="1">
        <f>IF(FİLTRE!$M$6="",9,(IF('SKT LİSTESİ'!P3009&lt;=FİLTRE!$M$6,1,0)))</f>
        <v>1</v>
      </c>
      <c r="E3009" s="25" t="str">
        <f>IF(I3009="","",(COUNTIFS($L$4:L3009,L3009)))</f>
        <v/>
      </c>
      <c r="F3009" s="13">
        <f>IF(OR(B3009&lt;&gt;2,C3009&lt;&gt;1,D3009&lt;&gt;1,H3009&lt;&gt;1),0,
COUNTIFS($B$4:B3009,2,$C$4:C3009,1,$D$4:D3009,1,$H$4:H3009,1))</f>
        <v>0</v>
      </c>
      <c r="G3009" s="26" t="str">
        <f>IF(I3009="","",(COUNTIF($E$4:E3009,E3009)))</f>
        <v/>
      </c>
      <c r="H3009" s="1">
        <f>IF(AND(J3009="SAYIM",FİLTRE!$H$5="RAFTA",U3009&lt;&gt;0),1,0)+
IF(AND(J3009="İADE DEPO",FİLTRE!$H$5="İADE DEPO"),1,0)+
IF(FİLTRE!$H$5="TÜMÜ",1,0)+
IF(AND(J3009="FİRMA İADE",FİLTRE!$H$5="FİRMA İADE"),1,0)+
IF(AND(J3009="İMHA",FİLTRE!$H$5="İMHA"),1,0)</f>
        <v>1</v>
      </c>
      <c r="I3009" s="99"/>
      <c r="J3009" s="100"/>
      <c r="K3009" s="100"/>
      <c r="L3009" s="101"/>
      <c r="M3009" s="102"/>
      <c r="N3009" s="101"/>
      <c r="O3009" s="99"/>
      <c r="P3009" s="103"/>
      <c r="Q3009" s="104"/>
      <c r="R3009" s="50"/>
      <c r="S3009" s="105"/>
      <c r="T3009" s="106"/>
      <c r="U3009" s="107"/>
      <c r="V3009" s="108"/>
      <c r="W3009" s="107"/>
      <c r="X3009" s="107"/>
      <c r="AA3009" s="107"/>
      <c r="AB3009" s="110"/>
      <c r="AC3009" s="110"/>
      <c r="AE3009" s="105"/>
      <c r="AF3009" s="105"/>
      <c r="AR3009" s="112"/>
    </row>
    <row r="3010" spans="2:44" x14ac:dyDescent="0.25">
      <c r="B3010" s="1" t="str">
        <f>IF(I3010="","",
(IF(N3010=FİLTRE!$H$6,2,0)+IF(FİLTRE!$H$6="TOPLAM",2,0))
)</f>
        <v/>
      </c>
      <c r="C3010">
        <f>IF(FİLTRE!$M$5="",9,(IF(U3010&gt;=FİLTRE!$M$5,1,0)))</f>
        <v>1</v>
      </c>
      <c r="D3010" s="1">
        <f>IF(FİLTRE!$M$6="",9,(IF('SKT LİSTESİ'!P3010&lt;=FİLTRE!$M$6,1,0)))</f>
        <v>1</v>
      </c>
      <c r="E3010" s="25" t="str">
        <f>IF(I3010="","",(COUNTIFS($L$4:L3010,L3010)))</f>
        <v/>
      </c>
      <c r="F3010" s="13">
        <f>IF(OR(B3010&lt;&gt;2,C3010&lt;&gt;1,D3010&lt;&gt;1,H3010&lt;&gt;1),0,
COUNTIFS($B$4:B3010,2,$C$4:C3010,1,$D$4:D3010,1,$H$4:H3010,1))</f>
        <v>0</v>
      </c>
      <c r="G3010" s="26" t="str">
        <f>IF(I3010="","",(COUNTIF($E$4:E3010,E3010)))</f>
        <v/>
      </c>
      <c r="H3010" s="1">
        <f>IF(AND(J3010="SAYIM",FİLTRE!$H$5="RAFTA",U3010&lt;&gt;0),1,0)+
IF(AND(J3010="İADE DEPO",FİLTRE!$H$5="İADE DEPO"),1,0)+
IF(FİLTRE!$H$5="TÜMÜ",1,0)+
IF(AND(J3010="FİRMA İADE",FİLTRE!$H$5="FİRMA İADE"),1,0)+
IF(AND(J3010="İMHA",FİLTRE!$H$5="İMHA"),1,0)</f>
        <v>1</v>
      </c>
      <c r="I3010" s="99"/>
      <c r="J3010" s="100"/>
      <c r="K3010" s="100"/>
      <c r="L3010" s="101"/>
      <c r="M3010" s="102"/>
      <c r="N3010" s="101"/>
      <c r="O3010" s="99"/>
      <c r="P3010" s="103"/>
      <c r="Q3010" s="104"/>
      <c r="R3010" s="50"/>
      <c r="S3010" s="105"/>
      <c r="T3010" s="106"/>
      <c r="U3010" s="107"/>
      <c r="V3010" s="108"/>
      <c r="W3010" s="107"/>
      <c r="X3010" s="107"/>
      <c r="AA3010" s="107"/>
      <c r="AB3010" s="110"/>
      <c r="AC3010" s="110"/>
      <c r="AE3010" s="105"/>
      <c r="AF3010" s="105"/>
      <c r="AR3010" s="112"/>
    </row>
    <row r="3011" spans="2:44" x14ac:dyDescent="0.25">
      <c r="B3011" s="1" t="str">
        <f>IF(I3011="","",
(IF(N3011=FİLTRE!$H$6,2,0)+IF(FİLTRE!$H$6="TOPLAM",2,0))
)</f>
        <v/>
      </c>
      <c r="C3011">
        <f>IF(FİLTRE!$M$5="",9,(IF(U3011&gt;=FİLTRE!$M$5,1,0)))</f>
        <v>1</v>
      </c>
      <c r="D3011" s="1">
        <f>IF(FİLTRE!$M$6="",9,(IF('SKT LİSTESİ'!P3011&lt;=FİLTRE!$M$6,1,0)))</f>
        <v>1</v>
      </c>
      <c r="E3011" s="25" t="str">
        <f>IF(I3011="","",(COUNTIFS($L$4:L3011,L3011)))</f>
        <v/>
      </c>
      <c r="F3011" s="13">
        <f>IF(OR(B3011&lt;&gt;2,C3011&lt;&gt;1,D3011&lt;&gt;1,H3011&lt;&gt;1),0,
COUNTIFS($B$4:B3011,2,$C$4:C3011,1,$D$4:D3011,1,$H$4:H3011,1))</f>
        <v>0</v>
      </c>
      <c r="G3011" s="26" t="str">
        <f>IF(I3011="","",(COUNTIF($E$4:E3011,E3011)))</f>
        <v/>
      </c>
      <c r="H3011" s="1">
        <f>IF(AND(J3011="SAYIM",FİLTRE!$H$5="RAFTA",U3011&lt;&gt;0),1,0)+
IF(AND(J3011="İADE DEPO",FİLTRE!$H$5="İADE DEPO"),1,0)+
IF(FİLTRE!$H$5="TÜMÜ",1,0)+
IF(AND(J3011="FİRMA İADE",FİLTRE!$H$5="FİRMA İADE"),1,0)+
IF(AND(J3011="İMHA",FİLTRE!$H$5="İMHA"),1,0)</f>
        <v>1</v>
      </c>
      <c r="I3011" s="99"/>
      <c r="J3011" s="100"/>
      <c r="K3011" s="100"/>
      <c r="L3011" s="101"/>
      <c r="M3011" s="102"/>
      <c r="N3011" s="101"/>
      <c r="O3011" s="99"/>
      <c r="P3011" s="103"/>
      <c r="Q3011" s="104"/>
      <c r="R3011" s="50"/>
      <c r="S3011" s="105"/>
      <c r="T3011" s="106"/>
      <c r="U3011" s="107"/>
      <c r="V3011" s="108"/>
      <c r="W3011" s="107"/>
      <c r="X3011" s="107"/>
      <c r="AA3011" s="107"/>
      <c r="AB3011" s="110"/>
      <c r="AC3011" s="110"/>
      <c r="AE3011" s="105"/>
      <c r="AF3011" s="105"/>
      <c r="AR3011" s="112"/>
    </row>
    <row r="3012" spans="2:44" x14ac:dyDescent="0.25">
      <c r="B3012" s="1" t="str">
        <f>IF(I3012="","",
(IF(N3012=FİLTRE!$H$6,2,0)+IF(FİLTRE!$H$6="TOPLAM",2,0))
)</f>
        <v/>
      </c>
      <c r="C3012">
        <f>IF(FİLTRE!$M$5="",9,(IF(U3012&gt;=FİLTRE!$M$5,1,0)))</f>
        <v>1</v>
      </c>
      <c r="D3012" s="1">
        <f>IF(FİLTRE!$M$6="",9,(IF('SKT LİSTESİ'!P3012&lt;=FİLTRE!$M$6,1,0)))</f>
        <v>1</v>
      </c>
      <c r="E3012" s="25" t="str">
        <f>IF(I3012="","",(COUNTIFS($L$4:L3012,L3012)))</f>
        <v/>
      </c>
      <c r="F3012" s="13">
        <f>IF(OR(B3012&lt;&gt;2,C3012&lt;&gt;1,D3012&lt;&gt;1,H3012&lt;&gt;1),0,
COUNTIFS($B$4:B3012,2,$C$4:C3012,1,$D$4:D3012,1,$H$4:H3012,1))</f>
        <v>0</v>
      </c>
      <c r="G3012" s="26" t="str">
        <f>IF(I3012="","",(COUNTIF($E$4:E3012,E3012)))</f>
        <v/>
      </c>
      <c r="H3012" s="1">
        <f>IF(AND(J3012="SAYIM",FİLTRE!$H$5="RAFTA",U3012&lt;&gt;0),1,0)+
IF(AND(J3012="İADE DEPO",FİLTRE!$H$5="İADE DEPO"),1,0)+
IF(FİLTRE!$H$5="TÜMÜ",1,0)+
IF(AND(J3012="FİRMA İADE",FİLTRE!$H$5="FİRMA İADE"),1,0)+
IF(AND(J3012="İMHA",FİLTRE!$H$5="İMHA"),1,0)</f>
        <v>1</v>
      </c>
      <c r="I3012" s="99"/>
      <c r="J3012" s="100"/>
      <c r="K3012" s="100"/>
      <c r="L3012" s="101"/>
      <c r="M3012" s="102"/>
      <c r="N3012" s="101"/>
      <c r="O3012" s="99"/>
      <c r="P3012" s="103"/>
      <c r="Q3012" s="104"/>
      <c r="R3012" s="50"/>
      <c r="S3012" s="105"/>
      <c r="T3012" s="106"/>
      <c r="U3012" s="107"/>
      <c r="V3012" s="108"/>
      <c r="W3012" s="107"/>
      <c r="X3012" s="107"/>
      <c r="AA3012" s="107"/>
      <c r="AB3012" s="110"/>
      <c r="AC3012" s="110"/>
      <c r="AE3012" s="105"/>
      <c r="AF3012" s="105"/>
      <c r="AR3012" s="112"/>
    </row>
    <row r="3013" spans="2:44" x14ac:dyDescent="0.25">
      <c r="B3013" s="1" t="str">
        <f>IF(I3013="","",
(IF(N3013=FİLTRE!$H$6,2,0)+IF(FİLTRE!$H$6="TOPLAM",2,0))
)</f>
        <v/>
      </c>
      <c r="C3013">
        <f>IF(FİLTRE!$M$5="",9,(IF(U3013&gt;=FİLTRE!$M$5,1,0)))</f>
        <v>1</v>
      </c>
      <c r="D3013" s="1">
        <f>IF(FİLTRE!$M$6="",9,(IF('SKT LİSTESİ'!P3013&lt;=FİLTRE!$M$6,1,0)))</f>
        <v>1</v>
      </c>
      <c r="E3013" s="25" t="str">
        <f>IF(I3013="","",(COUNTIFS($L$4:L3013,L3013)))</f>
        <v/>
      </c>
      <c r="F3013" s="13">
        <f>IF(OR(B3013&lt;&gt;2,C3013&lt;&gt;1,D3013&lt;&gt;1,H3013&lt;&gt;1),0,
COUNTIFS($B$4:B3013,2,$C$4:C3013,1,$D$4:D3013,1,$H$4:H3013,1))</f>
        <v>0</v>
      </c>
      <c r="G3013" s="26" t="str">
        <f>IF(I3013="","",(COUNTIF($E$4:E3013,E3013)))</f>
        <v/>
      </c>
      <c r="H3013" s="1">
        <f>IF(AND(J3013="SAYIM",FİLTRE!$H$5="RAFTA",U3013&lt;&gt;0),1,0)+
IF(AND(J3013="İADE DEPO",FİLTRE!$H$5="İADE DEPO"),1,0)+
IF(FİLTRE!$H$5="TÜMÜ",1,0)+
IF(AND(J3013="FİRMA İADE",FİLTRE!$H$5="FİRMA İADE"),1,0)+
IF(AND(J3013="İMHA",FİLTRE!$H$5="İMHA"),1,0)</f>
        <v>1</v>
      </c>
      <c r="I3013" s="99"/>
      <c r="J3013" s="100"/>
      <c r="K3013" s="100"/>
      <c r="L3013" s="101"/>
      <c r="M3013" s="102"/>
      <c r="N3013" s="101"/>
      <c r="O3013" s="99"/>
      <c r="P3013" s="103"/>
      <c r="Q3013" s="104"/>
      <c r="R3013" s="50"/>
      <c r="S3013" s="105"/>
      <c r="T3013" s="106"/>
      <c r="U3013" s="107"/>
      <c r="V3013" s="108"/>
      <c r="W3013" s="107"/>
      <c r="X3013" s="107"/>
      <c r="AA3013" s="107"/>
      <c r="AB3013" s="110"/>
      <c r="AC3013" s="110"/>
      <c r="AE3013" s="105"/>
      <c r="AF3013" s="105"/>
      <c r="AR3013" s="112"/>
    </row>
    <row r="3014" spans="2:44" x14ac:dyDescent="0.25">
      <c r="B3014" s="1" t="str">
        <f>IF(I3014="","",
(IF(N3014=FİLTRE!$H$6,2,0)+IF(FİLTRE!$H$6="TOPLAM",2,0))
)</f>
        <v/>
      </c>
      <c r="C3014">
        <f>IF(FİLTRE!$M$5="",9,(IF(U3014&gt;=FİLTRE!$M$5,1,0)))</f>
        <v>1</v>
      </c>
      <c r="D3014" s="1">
        <f>IF(FİLTRE!$M$6="",9,(IF('SKT LİSTESİ'!P3014&lt;=FİLTRE!$M$6,1,0)))</f>
        <v>1</v>
      </c>
      <c r="E3014" s="25" t="str">
        <f>IF(I3014="","",(COUNTIFS($L$4:L3014,L3014)))</f>
        <v/>
      </c>
      <c r="F3014" s="13">
        <f>IF(OR(B3014&lt;&gt;2,C3014&lt;&gt;1,D3014&lt;&gt;1,H3014&lt;&gt;1),0,
COUNTIFS($B$4:B3014,2,$C$4:C3014,1,$D$4:D3014,1,$H$4:H3014,1))</f>
        <v>0</v>
      </c>
      <c r="G3014" s="26" t="str">
        <f>IF(I3014="","",(COUNTIF($E$4:E3014,E3014)))</f>
        <v/>
      </c>
      <c r="H3014" s="1">
        <f>IF(AND(J3014="SAYIM",FİLTRE!$H$5="RAFTA",U3014&lt;&gt;0),1,0)+
IF(AND(J3014="İADE DEPO",FİLTRE!$H$5="İADE DEPO"),1,0)+
IF(FİLTRE!$H$5="TÜMÜ",1,0)+
IF(AND(J3014="FİRMA İADE",FİLTRE!$H$5="FİRMA İADE"),1,0)+
IF(AND(J3014="İMHA",FİLTRE!$H$5="İMHA"),1,0)</f>
        <v>1</v>
      </c>
      <c r="I3014" s="99"/>
      <c r="J3014" s="100"/>
      <c r="K3014" s="100"/>
      <c r="L3014" s="101"/>
      <c r="M3014" s="102"/>
      <c r="N3014" s="101"/>
      <c r="O3014" s="99"/>
      <c r="P3014" s="103"/>
      <c r="Q3014" s="104"/>
      <c r="R3014" s="50"/>
      <c r="S3014" s="105"/>
      <c r="T3014" s="106"/>
      <c r="U3014" s="107"/>
      <c r="V3014" s="108"/>
      <c r="W3014" s="107"/>
      <c r="X3014" s="107"/>
      <c r="AA3014" s="107"/>
      <c r="AB3014" s="110"/>
      <c r="AC3014" s="110"/>
      <c r="AE3014" s="105"/>
      <c r="AF3014" s="105"/>
      <c r="AR3014" s="112"/>
    </row>
    <row r="3015" spans="2:44" x14ac:dyDescent="0.25">
      <c r="B3015" s="1" t="str">
        <f>IF(I3015="","",
(IF(N3015=FİLTRE!$H$6,2,0)+IF(FİLTRE!$H$6="TOPLAM",2,0))
)</f>
        <v/>
      </c>
      <c r="C3015">
        <f>IF(FİLTRE!$M$5="",9,(IF(U3015&gt;=FİLTRE!$M$5,1,0)))</f>
        <v>1</v>
      </c>
      <c r="D3015" s="1">
        <f>IF(FİLTRE!$M$6="",9,(IF('SKT LİSTESİ'!P3015&lt;=FİLTRE!$M$6,1,0)))</f>
        <v>1</v>
      </c>
      <c r="E3015" s="25" t="str">
        <f>IF(I3015="","",(COUNTIFS($L$4:L3015,L3015)))</f>
        <v/>
      </c>
      <c r="F3015" s="13">
        <f>IF(OR(B3015&lt;&gt;2,C3015&lt;&gt;1,D3015&lt;&gt;1,H3015&lt;&gt;1),0,
COUNTIFS($B$4:B3015,2,$C$4:C3015,1,$D$4:D3015,1,$H$4:H3015,1))</f>
        <v>0</v>
      </c>
      <c r="G3015" s="26" t="str">
        <f>IF(I3015="","",(COUNTIF($E$4:E3015,E3015)))</f>
        <v/>
      </c>
      <c r="H3015" s="1">
        <f>IF(AND(J3015="SAYIM",FİLTRE!$H$5="RAFTA",U3015&lt;&gt;0),1,0)+
IF(AND(J3015="İADE DEPO",FİLTRE!$H$5="İADE DEPO"),1,0)+
IF(FİLTRE!$H$5="TÜMÜ",1,0)+
IF(AND(J3015="FİRMA İADE",FİLTRE!$H$5="FİRMA İADE"),1,0)+
IF(AND(J3015="İMHA",FİLTRE!$H$5="İMHA"),1,0)</f>
        <v>1</v>
      </c>
      <c r="I3015" s="99"/>
      <c r="J3015" s="100"/>
      <c r="K3015" s="100"/>
      <c r="L3015" s="101"/>
      <c r="M3015" s="102"/>
      <c r="N3015" s="101"/>
      <c r="O3015" s="99"/>
      <c r="P3015" s="103"/>
      <c r="Q3015" s="104"/>
      <c r="R3015" s="50"/>
      <c r="S3015" s="105"/>
      <c r="T3015" s="106"/>
      <c r="U3015" s="107"/>
      <c r="V3015" s="108"/>
      <c r="W3015" s="107"/>
      <c r="X3015" s="107"/>
      <c r="AA3015" s="107"/>
      <c r="AB3015" s="110"/>
      <c r="AC3015" s="110"/>
      <c r="AE3015" s="105"/>
      <c r="AF3015" s="105"/>
      <c r="AR3015" s="112"/>
    </row>
    <row r="3016" spans="2:44" x14ac:dyDescent="0.25">
      <c r="B3016" s="1" t="str">
        <f>IF(I3016="","",
(IF(N3016=FİLTRE!$H$6,2,0)+IF(FİLTRE!$H$6="TOPLAM",2,0))
)</f>
        <v/>
      </c>
      <c r="C3016">
        <f>IF(FİLTRE!$M$5="",9,(IF(U3016&gt;=FİLTRE!$M$5,1,0)))</f>
        <v>1</v>
      </c>
      <c r="D3016" s="1">
        <f>IF(FİLTRE!$M$6="",9,(IF('SKT LİSTESİ'!P3016&lt;=FİLTRE!$M$6,1,0)))</f>
        <v>1</v>
      </c>
      <c r="E3016" s="25" t="str">
        <f>IF(I3016="","",(COUNTIFS($L$4:L3016,L3016)))</f>
        <v/>
      </c>
      <c r="F3016" s="13">
        <f>IF(OR(B3016&lt;&gt;2,C3016&lt;&gt;1,D3016&lt;&gt;1,H3016&lt;&gt;1),0,
COUNTIFS($B$4:B3016,2,$C$4:C3016,1,$D$4:D3016,1,$H$4:H3016,1))</f>
        <v>0</v>
      </c>
      <c r="G3016" s="26" t="str">
        <f>IF(I3016="","",(COUNTIF($E$4:E3016,E3016)))</f>
        <v/>
      </c>
      <c r="H3016" s="1">
        <f>IF(AND(J3016="SAYIM",FİLTRE!$H$5="RAFTA",U3016&lt;&gt;0),1,0)+
IF(AND(J3016="İADE DEPO",FİLTRE!$H$5="İADE DEPO"),1,0)+
IF(FİLTRE!$H$5="TÜMÜ",1,0)+
IF(AND(J3016="FİRMA İADE",FİLTRE!$H$5="FİRMA İADE"),1,0)+
IF(AND(J3016="İMHA",FİLTRE!$H$5="İMHA"),1,0)</f>
        <v>1</v>
      </c>
      <c r="I3016" s="99"/>
      <c r="J3016" s="100"/>
      <c r="K3016" s="100"/>
      <c r="L3016" s="101"/>
      <c r="M3016" s="102"/>
      <c r="N3016" s="101"/>
      <c r="O3016" s="99"/>
      <c r="P3016" s="103"/>
      <c r="Q3016" s="104"/>
      <c r="R3016" s="50"/>
      <c r="S3016" s="105"/>
      <c r="T3016" s="106"/>
      <c r="U3016" s="107"/>
      <c r="V3016" s="108"/>
      <c r="W3016" s="107"/>
      <c r="X3016" s="107"/>
      <c r="AA3016" s="107"/>
      <c r="AB3016" s="110"/>
      <c r="AC3016" s="110"/>
      <c r="AE3016" s="105"/>
      <c r="AF3016" s="105"/>
      <c r="AR3016" s="112"/>
    </row>
    <row r="3017" spans="2:44" x14ac:dyDescent="0.25">
      <c r="B3017" s="1" t="str">
        <f>IF(I3017="","",
(IF(N3017=FİLTRE!$H$6,2,0)+IF(FİLTRE!$H$6="TOPLAM",2,0))
)</f>
        <v/>
      </c>
      <c r="C3017">
        <f>IF(FİLTRE!$M$5="",9,(IF(U3017&gt;=FİLTRE!$M$5,1,0)))</f>
        <v>1</v>
      </c>
      <c r="D3017" s="1">
        <f>IF(FİLTRE!$M$6="",9,(IF('SKT LİSTESİ'!P3017&lt;=FİLTRE!$M$6,1,0)))</f>
        <v>1</v>
      </c>
      <c r="E3017" s="25" t="str">
        <f>IF(I3017="","",(COUNTIFS($L$4:L3017,L3017)))</f>
        <v/>
      </c>
      <c r="F3017" s="13">
        <f>IF(OR(B3017&lt;&gt;2,C3017&lt;&gt;1,D3017&lt;&gt;1,H3017&lt;&gt;1),0,
COUNTIFS($B$4:B3017,2,$C$4:C3017,1,$D$4:D3017,1,$H$4:H3017,1))</f>
        <v>0</v>
      </c>
      <c r="G3017" s="26" t="str">
        <f>IF(I3017="","",(COUNTIF($E$4:E3017,E3017)))</f>
        <v/>
      </c>
      <c r="H3017" s="1">
        <f>IF(AND(J3017="SAYIM",FİLTRE!$H$5="RAFTA",U3017&lt;&gt;0),1,0)+
IF(AND(J3017="İADE DEPO",FİLTRE!$H$5="İADE DEPO"),1,0)+
IF(FİLTRE!$H$5="TÜMÜ",1,0)+
IF(AND(J3017="FİRMA İADE",FİLTRE!$H$5="FİRMA İADE"),1,0)+
IF(AND(J3017="İMHA",FİLTRE!$H$5="İMHA"),1,0)</f>
        <v>1</v>
      </c>
      <c r="I3017" s="99"/>
      <c r="J3017" s="100"/>
      <c r="K3017" s="100"/>
      <c r="L3017" s="101"/>
      <c r="M3017" s="102"/>
      <c r="N3017" s="101"/>
      <c r="O3017" s="99"/>
      <c r="P3017" s="103"/>
      <c r="Q3017" s="104"/>
      <c r="R3017" s="50"/>
      <c r="S3017" s="105"/>
      <c r="T3017" s="106"/>
      <c r="U3017" s="107"/>
      <c r="V3017" s="108"/>
      <c r="W3017" s="107"/>
      <c r="X3017" s="107"/>
      <c r="AA3017" s="107"/>
      <c r="AB3017" s="110"/>
      <c r="AC3017" s="110"/>
      <c r="AE3017" s="105"/>
      <c r="AF3017" s="105"/>
      <c r="AR3017" s="112"/>
    </row>
    <row r="3018" spans="2:44" x14ac:dyDescent="0.25">
      <c r="B3018" s="1" t="str">
        <f>IF(I3018="","",
(IF(N3018=FİLTRE!$H$6,2,0)+IF(FİLTRE!$H$6="TOPLAM",2,0))
)</f>
        <v/>
      </c>
      <c r="C3018">
        <f>IF(FİLTRE!$M$5="",9,(IF(U3018&gt;=FİLTRE!$M$5,1,0)))</f>
        <v>1</v>
      </c>
      <c r="D3018" s="1">
        <f>IF(FİLTRE!$M$6="",9,(IF('SKT LİSTESİ'!P3018&lt;=FİLTRE!$M$6,1,0)))</f>
        <v>1</v>
      </c>
      <c r="E3018" s="25" t="str">
        <f>IF(I3018="","",(COUNTIFS($L$4:L3018,L3018)))</f>
        <v/>
      </c>
      <c r="F3018" s="13">
        <f>IF(OR(B3018&lt;&gt;2,C3018&lt;&gt;1,D3018&lt;&gt;1,H3018&lt;&gt;1),0,
COUNTIFS($B$4:B3018,2,$C$4:C3018,1,$D$4:D3018,1,$H$4:H3018,1))</f>
        <v>0</v>
      </c>
      <c r="G3018" s="26" t="str">
        <f>IF(I3018="","",(COUNTIF($E$4:E3018,E3018)))</f>
        <v/>
      </c>
      <c r="H3018" s="1">
        <f>IF(AND(J3018="SAYIM",FİLTRE!$H$5="RAFTA",U3018&lt;&gt;0),1,0)+
IF(AND(J3018="İADE DEPO",FİLTRE!$H$5="İADE DEPO"),1,0)+
IF(FİLTRE!$H$5="TÜMÜ",1,0)+
IF(AND(J3018="FİRMA İADE",FİLTRE!$H$5="FİRMA İADE"),1,0)+
IF(AND(J3018="İMHA",FİLTRE!$H$5="İMHA"),1,0)</f>
        <v>1</v>
      </c>
      <c r="I3018" s="99"/>
      <c r="J3018" s="100"/>
      <c r="K3018" s="100"/>
      <c r="L3018" s="101"/>
      <c r="M3018" s="102"/>
      <c r="N3018" s="101"/>
      <c r="O3018" s="99"/>
      <c r="P3018" s="103"/>
      <c r="Q3018" s="104"/>
      <c r="R3018" s="50"/>
      <c r="S3018" s="105"/>
      <c r="T3018" s="106"/>
      <c r="U3018" s="107"/>
      <c r="V3018" s="108"/>
      <c r="W3018" s="107"/>
      <c r="X3018" s="107"/>
      <c r="AA3018" s="107"/>
      <c r="AB3018" s="110"/>
      <c r="AC3018" s="110"/>
      <c r="AE3018" s="105"/>
      <c r="AF3018" s="105"/>
      <c r="AR3018" s="112"/>
    </row>
    <row r="3019" spans="2:44" x14ac:dyDescent="0.25">
      <c r="B3019" s="1" t="str">
        <f>IF(I3019="","",
(IF(N3019=FİLTRE!$H$6,2,0)+IF(FİLTRE!$H$6="TOPLAM",2,0))
)</f>
        <v/>
      </c>
      <c r="C3019">
        <f>IF(FİLTRE!$M$5="",9,(IF(U3019&gt;=FİLTRE!$M$5,1,0)))</f>
        <v>1</v>
      </c>
      <c r="D3019" s="1">
        <f>IF(FİLTRE!$M$6="",9,(IF('SKT LİSTESİ'!P3019&lt;=FİLTRE!$M$6,1,0)))</f>
        <v>1</v>
      </c>
      <c r="E3019" s="25" t="str">
        <f>IF(I3019="","",(COUNTIFS($L$4:L3019,L3019)))</f>
        <v/>
      </c>
      <c r="F3019" s="13">
        <f>IF(OR(B3019&lt;&gt;2,C3019&lt;&gt;1,D3019&lt;&gt;1,H3019&lt;&gt;1),0,
COUNTIFS($B$4:B3019,2,$C$4:C3019,1,$D$4:D3019,1,$H$4:H3019,1))</f>
        <v>0</v>
      </c>
      <c r="G3019" s="26" t="str">
        <f>IF(I3019="","",(COUNTIF($E$4:E3019,E3019)))</f>
        <v/>
      </c>
      <c r="H3019" s="1">
        <f>IF(AND(J3019="SAYIM",FİLTRE!$H$5="RAFTA",U3019&lt;&gt;0),1,0)+
IF(AND(J3019="İADE DEPO",FİLTRE!$H$5="İADE DEPO"),1,0)+
IF(FİLTRE!$H$5="TÜMÜ",1,0)+
IF(AND(J3019="FİRMA İADE",FİLTRE!$H$5="FİRMA İADE"),1,0)+
IF(AND(J3019="İMHA",FİLTRE!$H$5="İMHA"),1,0)</f>
        <v>1</v>
      </c>
      <c r="I3019" s="99"/>
      <c r="J3019" s="100"/>
      <c r="K3019" s="100"/>
      <c r="L3019" s="101"/>
      <c r="M3019" s="102"/>
      <c r="N3019" s="101"/>
      <c r="O3019" s="99"/>
      <c r="P3019" s="103"/>
      <c r="Q3019" s="104"/>
      <c r="R3019" s="50"/>
      <c r="S3019" s="105"/>
      <c r="T3019" s="106"/>
      <c r="U3019" s="107"/>
      <c r="V3019" s="108"/>
      <c r="W3019" s="107"/>
      <c r="X3019" s="107"/>
      <c r="AA3019" s="107"/>
      <c r="AB3019" s="110"/>
      <c r="AC3019" s="110"/>
      <c r="AE3019" s="105"/>
      <c r="AF3019" s="105"/>
      <c r="AR3019" s="112"/>
    </row>
    <row r="3020" spans="2:44" x14ac:dyDescent="0.25">
      <c r="B3020" s="1" t="str">
        <f>IF(I3020="","",
(IF(N3020=FİLTRE!$H$6,2,0)+IF(FİLTRE!$H$6="TOPLAM",2,0))
)</f>
        <v/>
      </c>
      <c r="C3020">
        <f>IF(FİLTRE!$M$5="",9,(IF(U3020&gt;=FİLTRE!$M$5,1,0)))</f>
        <v>1</v>
      </c>
      <c r="D3020" s="1">
        <f>IF(FİLTRE!$M$6="",9,(IF('SKT LİSTESİ'!P3020&lt;=FİLTRE!$M$6,1,0)))</f>
        <v>1</v>
      </c>
      <c r="E3020" s="25" t="str">
        <f>IF(I3020="","",(COUNTIFS($L$4:L3020,L3020)))</f>
        <v/>
      </c>
      <c r="F3020" s="13">
        <f>IF(OR(B3020&lt;&gt;2,C3020&lt;&gt;1,D3020&lt;&gt;1,H3020&lt;&gt;1),0,
COUNTIFS($B$4:B3020,2,$C$4:C3020,1,$D$4:D3020,1,$H$4:H3020,1))</f>
        <v>0</v>
      </c>
      <c r="G3020" s="26" t="str">
        <f>IF(I3020="","",(COUNTIF($E$4:E3020,E3020)))</f>
        <v/>
      </c>
      <c r="H3020" s="1">
        <f>IF(AND(J3020="SAYIM",FİLTRE!$H$5="RAFTA",U3020&lt;&gt;0),1,0)+
IF(AND(J3020="İADE DEPO",FİLTRE!$H$5="İADE DEPO"),1,0)+
IF(FİLTRE!$H$5="TÜMÜ",1,0)+
IF(AND(J3020="FİRMA İADE",FİLTRE!$H$5="FİRMA İADE"),1,0)+
IF(AND(J3020="İMHA",FİLTRE!$H$5="İMHA"),1,0)</f>
        <v>1</v>
      </c>
      <c r="I3020" s="99"/>
      <c r="J3020" s="100"/>
      <c r="K3020" s="100"/>
      <c r="L3020" s="101"/>
      <c r="M3020" s="102"/>
      <c r="N3020" s="101"/>
      <c r="O3020" s="99"/>
      <c r="P3020" s="103"/>
      <c r="Q3020" s="104"/>
      <c r="R3020" s="50"/>
      <c r="S3020" s="105"/>
      <c r="T3020" s="106"/>
      <c r="U3020" s="107"/>
      <c r="V3020" s="108"/>
      <c r="W3020" s="107"/>
      <c r="X3020" s="107"/>
      <c r="AA3020" s="107"/>
      <c r="AB3020" s="110"/>
      <c r="AC3020" s="110"/>
      <c r="AE3020" s="105"/>
      <c r="AF3020" s="105"/>
      <c r="AR3020" s="112"/>
    </row>
    <row r="3021" spans="2:44" x14ac:dyDescent="0.25">
      <c r="B3021" s="1" t="str">
        <f>IF(I3021="","",
(IF(N3021=FİLTRE!$H$6,2,0)+IF(FİLTRE!$H$6="TOPLAM",2,0))
)</f>
        <v/>
      </c>
      <c r="C3021">
        <f>IF(FİLTRE!$M$5="",9,(IF(U3021&gt;=FİLTRE!$M$5,1,0)))</f>
        <v>1</v>
      </c>
      <c r="D3021" s="1">
        <f>IF(FİLTRE!$M$6="",9,(IF('SKT LİSTESİ'!P3021&lt;=FİLTRE!$M$6,1,0)))</f>
        <v>1</v>
      </c>
      <c r="E3021" s="25" t="str">
        <f>IF(I3021="","",(COUNTIFS($L$4:L3021,L3021)))</f>
        <v/>
      </c>
      <c r="F3021" s="13">
        <f>IF(OR(B3021&lt;&gt;2,C3021&lt;&gt;1,D3021&lt;&gt;1,H3021&lt;&gt;1),0,
COUNTIFS($B$4:B3021,2,$C$4:C3021,1,$D$4:D3021,1,$H$4:H3021,1))</f>
        <v>0</v>
      </c>
      <c r="G3021" s="26" t="str">
        <f>IF(I3021="","",(COUNTIF($E$4:E3021,E3021)))</f>
        <v/>
      </c>
      <c r="H3021" s="1">
        <f>IF(AND(J3021="SAYIM",FİLTRE!$H$5="RAFTA",U3021&lt;&gt;0),1,0)+
IF(AND(J3021="İADE DEPO",FİLTRE!$H$5="İADE DEPO"),1,0)+
IF(FİLTRE!$H$5="TÜMÜ",1,0)+
IF(AND(J3021="FİRMA İADE",FİLTRE!$H$5="FİRMA İADE"),1,0)+
IF(AND(J3021="İMHA",FİLTRE!$H$5="İMHA"),1,0)</f>
        <v>1</v>
      </c>
      <c r="I3021" s="99"/>
      <c r="J3021" s="100"/>
      <c r="K3021" s="100"/>
      <c r="L3021" s="101"/>
      <c r="M3021" s="102"/>
      <c r="N3021" s="101"/>
      <c r="O3021" s="99"/>
      <c r="P3021" s="103"/>
      <c r="Q3021" s="104"/>
      <c r="R3021" s="50"/>
      <c r="S3021" s="105"/>
      <c r="T3021" s="106"/>
      <c r="U3021" s="107"/>
      <c r="V3021" s="108"/>
      <c r="W3021" s="107"/>
      <c r="X3021" s="107"/>
      <c r="AA3021" s="107"/>
      <c r="AB3021" s="110"/>
      <c r="AC3021" s="110"/>
      <c r="AE3021" s="105"/>
      <c r="AF3021" s="105"/>
      <c r="AR3021" s="112"/>
    </row>
    <row r="3022" spans="2:44" x14ac:dyDescent="0.25">
      <c r="B3022" s="1" t="str">
        <f>IF(I3022="","",
(IF(N3022=FİLTRE!$H$6,2,0)+IF(FİLTRE!$H$6="TOPLAM",2,0))
)</f>
        <v/>
      </c>
      <c r="C3022">
        <f>IF(FİLTRE!$M$5="",9,(IF(U3022&gt;=FİLTRE!$M$5,1,0)))</f>
        <v>1</v>
      </c>
      <c r="D3022" s="1">
        <f>IF(FİLTRE!$M$6="",9,(IF('SKT LİSTESİ'!P3022&lt;=FİLTRE!$M$6,1,0)))</f>
        <v>1</v>
      </c>
      <c r="E3022" s="25" t="str">
        <f>IF(I3022="","",(COUNTIFS($L$4:L3022,L3022)))</f>
        <v/>
      </c>
      <c r="F3022" s="13">
        <f>IF(OR(B3022&lt;&gt;2,C3022&lt;&gt;1,D3022&lt;&gt;1,H3022&lt;&gt;1),0,
COUNTIFS($B$4:B3022,2,$C$4:C3022,1,$D$4:D3022,1,$H$4:H3022,1))</f>
        <v>0</v>
      </c>
      <c r="G3022" s="26" t="str">
        <f>IF(I3022="","",(COUNTIF($E$4:E3022,E3022)))</f>
        <v/>
      </c>
      <c r="H3022" s="1">
        <f>IF(AND(J3022="SAYIM",FİLTRE!$H$5="RAFTA",U3022&lt;&gt;0),1,0)+
IF(AND(J3022="İADE DEPO",FİLTRE!$H$5="İADE DEPO"),1,0)+
IF(FİLTRE!$H$5="TÜMÜ",1,0)+
IF(AND(J3022="FİRMA İADE",FİLTRE!$H$5="FİRMA İADE"),1,0)+
IF(AND(J3022="İMHA",FİLTRE!$H$5="İMHA"),1,0)</f>
        <v>1</v>
      </c>
      <c r="I3022" s="99"/>
      <c r="J3022" s="100"/>
      <c r="K3022" s="100"/>
      <c r="L3022" s="101"/>
      <c r="M3022" s="102"/>
      <c r="N3022" s="101"/>
      <c r="O3022" s="99"/>
      <c r="P3022" s="103"/>
      <c r="Q3022" s="104"/>
      <c r="R3022" s="50"/>
      <c r="S3022" s="105"/>
      <c r="T3022" s="106"/>
      <c r="U3022" s="107"/>
      <c r="V3022" s="108"/>
      <c r="W3022" s="107"/>
      <c r="X3022" s="107"/>
      <c r="AA3022" s="107"/>
      <c r="AB3022" s="110"/>
      <c r="AC3022" s="110"/>
      <c r="AE3022" s="105"/>
      <c r="AF3022" s="105"/>
      <c r="AR3022" s="112"/>
    </row>
    <row r="3023" spans="2:44" x14ac:dyDescent="0.25">
      <c r="B3023" s="1" t="str">
        <f>IF(I3023="","",
(IF(N3023=FİLTRE!$H$6,2,0)+IF(FİLTRE!$H$6="TOPLAM",2,0))
)</f>
        <v/>
      </c>
      <c r="C3023">
        <f>IF(FİLTRE!$M$5="",9,(IF(U3023&gt;=FİLTRE!$M$5,1,0)))</f>
        <v>1</v>
      </c>
      <c r="D3023" s="1">
        <f>IF(FİLTRE!$M$6="",9,(IF('SKT LİSTESİ'!P3023&lt;=FİLTRE!$M$6,1,0)))</f>
        <v>1</v>
      </c>
      <c r="E3023" s="25" t="str">
        <f>IF(I3023="","",(COUNTIFS($L$4:L3023,L3023)))</f>
        <v/>
      </c>
      <c r="F3023" s="13">
        <f>IF(OR(B3023&lt;&gt;2,C3023&lt;&gt;1,D3023&lt;&gt;1,H3023&lt;&gt;1),0,
COUNTIFS($B$4:B3023,2,$C$4:C3023,1,$D$4:D3023,1,$H$4:H3023,1))</f>
        <v>0</v>
      </c>
      <c r="G3023" s="26" t="str">
        <f>IF(I3023="","",(COUNTIF($E$4:E3023,E3023)))</f>
        <v/>
      </c>
      <c r="H3023" s="1">
        <f>IF(AND(J3023="SAYIM",FİLTRE!$H$5="RAFTA",U3023&lt;&gt;0),1,0)+
IF(AND(J3023="İADE DEPO",FİLTRE!$H$5="İADE DEPO"),1,0)+
IF(FİLTRE!$H$5="TÜMÜ",1,0)+
IF(AND(J3023="FİRMA İADE",FİLTRE!$H$5="FİRMA İADE"),1,0)+
IF(AND(J3023="İMHA",FİLTRE!$H$5="İMHA"),1,0)</f>
        <v>1</v>
      </c>
      <c r="I3023" s="99"/>
      <c r="J3023" s="100"/>
      <c r="K3023" s="100"/>
      <c r="L3023" s="101"/>
      <c r="M3023" s="102"/>
      <c r="N3023" s="101"/>
      <c r="O3023" s="99"/>
      <c r="P3023" s="103"/>
      <c r="Q3023" s="104"/>
      <c r="R3023" s="50"/>
      <c r="S3023" s="105"/>
      <c r="T3023" s="106"/>
      <c r="U3023" s="107"/>
      <c r="V3023" s="108"/>
      <c r="W3023" s="107"/>
      <c r="X3023" s="107"/>
      <c r="AA3023" s="107"/>
      <c r="AB3023" s="110"/>
      <c r="AC3023" s="110"/>
      <c r="AE3023" s="105"/>
      <c r="AF3023" s="105"/>
      <c r="AR3023" s="112"/>
    </row>
    <row r="3024" spans="2:44" x14ac:dyDescent="0.25">
      <c r="B3024" s="1" t="str">
        <f>IF(I3024="","",
(IF(N3024=FİLTRE!$H$6,2,0)+IF(FİLTRE!$H$6="TOPLAM",2,0))
)</f>
        <v/>
      </c>
      <c r="C3024">
        <f>IF(FİLTRE!$M$5="",9,(IF(U3024&gt;=FİLTRE!$M$5,1,0)))</f>
        <v>1</v>
      </c>
      <c r="D3024" s="1">
        <f>IF(FİLTRE!$M$6="",9,(IF('SKT LİSTESİ'!P3024&lt;=FİLTRE!$M$6,1,0)))</f>
        <v>1</v>
      </c>
      <c r="E3024" s="25" t="str">
        <f>IF(I3024="","",(COUNTIFS($L$4:L3024,L3024)))</f>
        <v/>
      </c>
      <c r="F3024" s="13">
        <f>IF(OR(B3024&lt;&gt;2,C3024&lt;&gt;1,D3024&lt;&gt;1,H3024&lt;&gt;1),0,
COUNTIFS($B$4:B3024,2,$C$4:C3024,1,$D$4:D3024,1,$H$4:H3024,1))</f>
        <v>0</v>
      </c>
      <c r="G3024" s="26" t="str">
        <f>IF(I3024="","",(COUNTIF($E$4:E3024,E3024)))</f>
        <v/>
      </c>
      <c r="H3024" s="1">
        <f>IF(AND(J3024="SAYIM",FİLTRE!$H$5="RAFTA",U3024&lt;&gt;0),1,0)+
IF(AND(J3024="İADE DEPO",FİLTRE!$H$5="İADE DEPO"),1,0)+
IF(FİLTRE!$H$5="TÜMÜ",1,0)+
IF(AND(J3024="FİRMA İADE",FİLTRE!$H$5="FİRMA İADE"),1,0)+
IF(AND(J3024="İMHA",FİLTRE!$H$5="İMHA"),1,0)</f>
        <v>1</v>
      </c>
      <c r="I3024" s="99"/>
      <c r="J3024" s="100"/>
      <c r="K3024" s="100"/>
      <c r="L3024" s="101"/>
      <c r="M3024" s="102"/>
      <c r="N3024" s="101"/>
      <c r="O3024" s="99"/>
      <c r="P3024" s="103"/>
      <c r="Q3024" s="104"/>
      <c r="R3024" s="50"/>
      <c r="S3024" s="105"/>
      <c r="T3024" s="106"/>
      <c r="U3024" s="107"/>
      <c r="V3024" s="108"/>
      <c r="W3024" s="107"/>
      <c r="X3024" s="107"/>
      <c r="AA3024" s="107"/>
      <c r="AB3024" s="110"/>
      <c r="AC3024" s="110"/>
      <c r="AE3024" s="105"/>
      <c r="AF3024" s="105"/>
      <c r="AR3024" s="112"/>
    </row>
    <row r="3025" spans="2:44" x14ac:dyDescent="0.25">
      <c r="B3025" s="1" t="str">
        <f>IF(I3025="","",
(IF(N3025=FİLTRE!$H$6,2,0)+IF(FİLTRE!$H$6="TOPLAM",2,0))
)</f>
        <v/>
      </c>
      <c r="C3025">
        <f>IF(FİLTRE!$M$5="",9,(IF(U3025&gt;=FİLTRE!$M$5,1,0)))</f>
        <v>1</v>
      </c>
      <c r="D3025" s="1">
        <f>IF(FİLTRE!$M$6="",9,(IF('SKT LİSTESİ'!P3025&lt;=FİLTRE!$M$6,1,0)))</f>
        <v>1</v>
      </c>
      <c r="E3025" s="25" t="str">
        <f>IF(I3025="","",(COUNTIFS($L$4:L3025,L3025)))</f>
        <v/>
      </c>
      <c r="F3025" s="13">
        <f>IF(OR(B3025&lt;&gt;2,C3025&lt;&gt;1,D3025&lt;&gt;1,H3025&lt;&gt;1),0,
COUNTIFS($B$4:B3025,2,$C$4:C3025,1,$D$4:D3025,1,$H$4:H3025,1))</f>
        <v>0</v>
      </c>
      <c r="G3025" s="26" t="str">
        <f>IF(I3025="","",(COUNTIF($E$4:E3025,E3025)))</f>
        <v/>
      </c>
      <c r="H3025" s="1">
        <f>IF(AND(J3025="SAYIM",FİLTRE!$H$5="RAFTA",U3025&lt;&gt;0),1,0)+
IF(AND(J3025="İADE DEPO",FİLTRE!$H$5="İADE DEPO"),1,0)+
IF(FİLTRE!$H$5="TÜMÜ",1,0)+
IF(AND(J3025="FİRMA İADE",FİLTRE!$H$5="FİRMA İADE"),1,0)+
IF(AND(J3025="İMHA",FİLTRE!$H$5="İMHA"),1,0)</f>
        <v>1</v>
      </c>
      <c r="I3025" s="99"/>
      <c r="J3025" s="100"/>
      <c r="K3025" s="100"/>
      <c r="L3025" s="101"/>
      <c r="M3025" s="102"/>
      <c r="N3025" s="101"/>
      <c r="O3025" s="99"/>
      <c r="P3025" s="103"/>
      <c r="Q3025" s="104"/>
      <c r="R3025" s="50"/>
      <c r="S3025" s="105"/>
      <c r="T3025" s="106"/>
      <c r="U3025" s="107"/>
      <c r="V3025" s="108"/>
      <c r="W3025" s="107"/>
      <c r="X3025" s="107"/>
      <c r="AA3025" s="107"/>
      <c r="AB3025" s="110"/>
      <c r="AC3025" s="110"/>
      <c r="AE3025" s="105"/>
      <c r="AF3025" s="105"/>
      <c r="AR3025" s="112"/>
    </row>
    <row r="3026" spans="2:44" x14ac:dyDescent="0.25">
      <c r="B3026" s="1" t="str">
        <f>IF(I3026="","",
(IF(N3026=FİLTRE!$H$6,2,0)+IF(FİLTRE!$H$6="TOPLAM",2,0))
)</f>
        <v/>
      </c>
      <c r="C3026">
        <f>IF(FİLTRE!$M$5="",9,(IF(U3026&gt;=FİLTRE!$M$5,1,0)))</f>
        <v>1</v>
      </c>
      <c r="D3026" s="1">
        <f>IF(FİLTRE!$M$6="",9,(IF('SKT LİSTESİ'!P3026&lt;=FİLTRE!$M$6,1,0)))</f>
        <v>1</v>
      </c>
      <c r="E3026" s="25" t="str">
        <f>IF(I3026="","",(COUNTIFS($L$4:L3026,L3026)))</f>
        <v/>
      </c>
      <c r="F3026" s="13">
        <f>IF(OR(B3026&lt;&gt;2,C3026&lt;&gt;1,D3026&lt;&gt;1,H3026&lt;&gt;1),0,
COUNTIFS($B$4:B3026,2,$C$4:C3026,1,$D$4:D3026,1,$H$4:H3026,1))</f>
        <v>0</v>
      </c>
      <c r="G3026" s="26" t="str">
        <f>IF(I3026="","",(COUNTIF($E$4:E3026,E3026)))</f>
        <v/>
      </c>
      <c r="H3026" s="1">
        <f>IF(AND(J3026="SAYIM",FİLTRE!$H$5="RAFTA",U3026&lt;&gt;0),1,0)+
IF(AND(J3026="İADE DEPO",FİLTRE!$H$5="İADE DEPO"),1,0)+
IF(FİLTRE!$H$5="TÜMÜ",1,0)+
IF(AND(J3026="FİRMA İADE",FİLTRE!$H$5="FİRMA İADE"),1,0)+
IF(AND(J3026="İMHA",FİLTRE!$H$5="İMHA"),1,0)</f>
        <v>1</v>
      </c>
      <c r="I3026" s="99"/>
      <c r="J3026" s="100"/>
      <c r="K3026" s="100"/>
      <c r="L3026" s="101"/>
      <c r="M3026" s="102"/>
      <c r="N3026" s="101"/>
      <c r="O3026" s="99"/>
      <c r="P3026" s="103"/>
      <c r="Q3026" s="104"/>
      <c r="R3026" s="50"/>
      <c r="S3026" s="105"/>
      <c r="T3026" s="106"/>
      <c r="U3026" s="107"/>
      <c r="V3026" s="108"/>
      <c r="W3026" s="107"/>
      <c r="X3026" s="107"/>
      <c r="AA3026" s="107"/>
      <c r="AB3026" s="110"/>
      <c r="AC3026" s="110"/>
      <c r="AE3026" s="105"/>
      <c r="AF3026" s="105"/>
      <c r="AR3026" s="112"/>
    </row>
    <row r="3027" spans="2:44" x14ac:dyDescent="0.25">
      <c r="B3027" s="1" t="str">
        <f>IF(I3027="","",
(IF(N3027=FİLTRE!$H$6,2,0)+IF(FİLTRE!$H$6="TOPLAM",2,0))
)</f>
        <v/>
      </c>
      <c r="C3027">
        <f>IF(FİLTRE!$M$5="",9,(IF(U3027&gt;=FİLTRE!$M$5,1,0)))</f>
        <v>1</v>
      </c>
      <c r="D3027" s="1">
        <f>IF(FİLTRE!$M$6="",9,(IF('SKT LİSTESİ'!P3027&lt;=FİLTRE!$M$6,1,0)))</f>
        <v>1</v>
      </c>
      <c r="E3027" s="25" t="str">
        <f>IF(I3027="","",(COUNTIFS($L$4:L3027,L3027)))</f>
        <v/>
      </c>
      <c r="F3027" s="13">
        <f>IF(OR(B3027&lt;&gt;2,C3027&lt;&gt;1,D3027&lt;&gt;1,H3027&lt;&gt;1),0,
COUNTIFS($B$4:B3027,2,$C$4:C3027,1,$D$4:D3027,1,$H$4:H3027,1))</f>
        <v>0</v>
      </c>
      <c r="G3027" s="26" t="str">
        <f>IF(I3027="","",(COUNTIF($E$4:E3027,E3027)))</f>
        <v/>
      </c>
      <c r="H3027" s="1">
        <f>IF(AND(J3027="SAYIM",FİLTRE!$H$5="RAFTA",U3027&lt;&gt;0),1,0)+
IF(AND(J3027="İADE DEPO",FİLTRE!$H$5="İADE DEPO"),1,0)+
IF(FİLTRE!$H$5="TÜMÜ",1,0)+
IF(AND(J3027="FİRMA İADE",FİLTRE!$H$5="FİRMA İADE"),1,0)+
IF(AND(J3027="İMHA",FİLTRE!$H$5="İMHA"),1,0)</f>
        <v>1</v>
      </c>
      <c r="I3027" s="99"/>
      <c r="J3027" s="100"/>
      <c r="K3027" s="100"/>
      <c r="L3027" s="101"/>
      <c r="M3027" s="102"/>
      <c r="N3027" s="101"/>
      <c r="O3027" s="99"/>
      <c r="P3027" s="103"/>
      <c r="Q3027" s="104"/>
      <c r="R3027" s="50"/>
      <c r="S3027" s="105"/>
      <c r="T3027" s="106"/>
      <c r="U3027" s="107"/>
      <c r="V3027" s="108"/>
      <c r="W3027" s="107"/>
      <c r="X3027" s="107"/>
      <c r="AA3027" s="107"/>
      <c r="AB3027" s="110"/>
      <c r="AC3027" s="110"/>
      <c r="AE3027" s="105"/>
      <c r="AF3027" s="105"/>
      <c r="AR3027" s="112"/>
    </row>
    <row r="3028" spans="2:44" x14ac:dyDescent="0.25">
      <c r="B3028" s="1" t="str">
        <f>IF(I3028="","",
(IF(N3028=FİLTRE!$H$6,2,0)+IF(FİLTRE!$H$6="TOPLAM",2,0))
)</f>
        <v/>
      </c>
      <c r="C3028">
        <f>IF(FİLTRE!$M$5="",9,(IF(U3028&gt;=FİLTRE!$M$5,1,0)))</f>
        <v>1</v>
      </c>
      <c r="D3028" s="1">
        <f>IF(FİLTRE!$M$6="",9,(IF('SKT LİSTESİ'!P3028&lt;=FİLTRE!$M$6,1,0)))</f>
        <v>1</v>
      </c>
      <c r="E3028" s="25" t="str">
        <f>IF(I3028="","",(COUNTIFS($L$4:L3028,L3028)))</f>
        <v/>
      </c>
      <c r="F3028" s="13">
        <f>IF(OR(B3028&lt;&gt;2,C3028&lt;&gt;1,D3028&lt;&gt;1,H3028&lt;&gt;1),0,
COUNTIFS($B$4:B3028,2,$C$4:C3028,1,$D$4:D3028,1,$H$4:H3028,1))</f>
        <v>0</v>
      </c>
      <c r="G3028" s="26" t="str">
        <f>IF(I3028="","",(COUNTIF($E$4:E3028,E3028)))</f>
        <v/>
      </c>
      <c r="H3028" s="1">
        <f>IF(AND(J3028="SAYIM",FİLTRE!$H$5="RAFTA",U3028&lt;&gt;0),1,0)+
IF(AND(J3028="İADE DEPO",FİLTRE!$H$5="İADE DEPO"),1,0)+
IF(FİLTRE!$H$5="TÜMÜ",1,0)+
IF(AND(J3028="FİRMA İADE",FİLTRE!$H$5="FİRMA İADE"),1,0)+
IF(AND(J3028="İMHA",FİLTRE!$H$5="İMHA"),1,0)</f>
        <v>1</v>
      </c>
      <c r="I3028" s="99"/>
      <c r="J3028" s="100"/>
      <c r="K3028" s="100"/>
      <c r="L3028" s="101"/>
      <c r="M3028" s="102"/>
      <c r="N3028" s="101"/>
      <c r="O3028" s="99"/>
      <c r="P3028" s="103"/>
      <c r="Q3028" s="104"/>
      <c r="R3028" s="50"/>
      <c r="S3028" s="105"/>
      <c r="T3028" s="106"/>
      <c r="U3028" s="107"/>
      <c r="V3028" s="108"/>
      <c r="W3028" s="107"/>
      <c r="X3028" s="107"/>
      <c r="AA3028" s="107"/>
      <c r="AB3028" s="110"/>
      <c r="AC3028" s="110"/>
      <c r="AE3028" s="105"/>
      <c r="AF3028" s="105"/>
      <c r="AR3028" s="112"/>
    </row>
    <row r="3029" spans="2:44" x14ac:dyDescent="0.25">
      <c r="B3029" s="1" t="str">
        <f>IF(I3029="","",
(IF(N3029=FİLTRE!$H$6,2,0)+IF(FİLTRE!$H$6="TOPLAM",2,0))
)</f>
        <v/>
      </c>
      <c r="C3029">
        <f>IF(FİLTRE!$M$5="",9,(IF(U3029&gt;=FİLTRE!$M$5,1,0)))</f>
        <v>1</v>
      </c>
      <c r="D3029" s="1">
        <f>IF(FİLTRE!$M$6="",9,(IF('SKT LİSTESİ'!P3029&lt;=FİLTRE!$M$6,1,0)))</f>
        <v>1</v>
      </c>
      <c r="E3029" s="25" t="str">
        <f>IF(I3029="","",(COUNTIFS($L$4:L3029,L3029)))</f>
        <v/>
      </c>
      <c r="F3029" s="13">
        <f>IF(OR(B3029&lt;&gt;2,C3029&lt;&gt;1,D3029&lt;&gt;1,H3029&lt;&gt;1),0,
COUNTIFS($B$4:B3029,2,$C$4:C3029,1,$D$4:D3029,1,$H$4:H3029,1))</f>
        <v>0</v>
      </c>
      <c r="G3029" s="26" t="str">
        <f>IF(I3029="","",(COUNTIF($E$4:E3029,E3029)))</f>
        <v/>
      </c>
      <c r="H3029" s="1">
        <f>IF(AND(J3029="SAYIM",FİLTRE!$H$5="RAFTA",U3029&lt;&gt;0),1,0)+
IF(AND(J3029="İADE DEPO",FİLTRE!$H$5="İADE DEPO"),1,0)+
IF(FİLTRE!$H$5="TÜMÜ",1,0)+
IF(AND(J3029="FİRMA İADE",FİLTRE!$H$5="FİRMA İADE"),1,0)+
IF(AND(J3029="İMHA",FİLTRE!$H$5="İMHA"),1,0)</f>
        <v>1</v>
      </c>
      <c r="I3029" s="99"/>
      <c r="J3029" s="100"/>
      <c r="K3029" s="100"/>
      <c r="L3029" s="101"/>
      <c r="M3029" s="102"/>
      <c r="N3029" s="101"/>
      <c r="O3029" s="99"/>
      <c r="P3029" s="103"/>
      <c r="Q3029" s="104"/>
      <c r="R3029" s="50"/>
      <c r="S3029" s="105"/>
      <c r="T3029" s="106"/>
      <c r="U3029" s="107"/>
      <c r="V3029" s="108"/>
      <c r="W3029" s="107"/>
      <c r="X3029" s="107"/>
      <c r="AA3029" s="107"/>
      <c r="AB3029" s="110"/>
      <c r="AC3029" s="110"/>
      <c r="AE3029" s="105"/>
      <c r="AF3029" s="105"/>
      <c r="AR3029" s="112"/>
    </row>
    <row r="3030" spans="2:44" x14ac:dyDescent="0.25">
      <c r="B3030" s="1" t="str">
        <f>IF(I3030="","",
(IF(N3030=FİLTRE!$H$6,2,0)+IF(FİLTRE!$H$6="TOPLAM",2,0))
)</f>
        <v/>
      </c>
      <c r="C3030">
        <f>IF(FİLTRE!$M$5="",9,(IF(U3030&gt;=FİLTRE!$M$5,1,0)))</f>
        <v>1</v>
      </c>
      <c r="D3030" s="1">
        <f>IF(FİLTRE!$M$6="",9,(IF('SKT LİSTESİ'!P3030&lt;=FİLTRE!$M$6,1,0)))</f>
        <v>1</v>
      </c>
      <c r="E3030" s="25" t="str">
        <f>IF(I3030="","",(COUNTIFS($L$4:L3030,L3030)))</f>
        <v/>
      </c>
      <c r="F3030" s="13">
        <f>IF(OR(B3030&lt;&gt;2,C3030&lt;&gt;1,D3030&lt;&gt;1,H3030&lt;&gt;1),0,
COUNTIFS($B$4:B3030,2,$C$4:C3030,1,$D$4:D3030,1,$H$4:H3030,1))</f>
        <v>0</v>
      </c>
      <c r="G3030" s="26" t="str">
        <f>IF(I3030="","",(COUNTIF($E$4:E3030,E3030)))</f>
        <v/>
      </c>
      <c r="H3030" s="1">
        <f>IF(AND(J3030="SAYIM",FİLTRE!$H$5="RAFTA",U3030&lt;&gt;0),1,0)+
IF(AND(J3030="İADE DEPO",FİLTRE!$H$5="İADE DEPO"),1,0)+
IF(FİLTRE!$H$5="TÜMÜ",1,0)+
IF(AND(J3030="FİRMA İADE",FİLTRE!$H$5="FİRMA İADE"),1,0)+
IF(AND(J3030="İMHA",FİLTRE!$H$5="İMHA"),1,0)</f>
        <v>1</v>
      </c>
      <c r="I3030" s="99"/>
      <c r="J3030" s="100"/>
      <c r="K3030" s="100"/>
      <c r="L3030" s="101"/>
      <c r="M3030" s="102"/>
      <c r="N3030" s="101"/>
      <c r="O3030" s="99"/>
      <c r="P3030" s="103"/>
      <c r="Q3030" s="104"/>
      <c r="R3030" s="50"/>
      <c r="S3030" s="105"/>
      <c r="T3030" s="106"/>
      <c r="U3030" s="107"/>
      <c r="V3030" s="108"/>
      <c r="W3030" s="107"/>
      <c r="X3030" s="107"/>
      <c r="AA3030" s="107"/>
      <c r="AB3030" s="110"/>
      <c r="AC3030" s="110"/>
      <c r="AE3030" s="105"/>
      <c r="AF3030" s="105"/>
      <c r="AR3030" s="112"/>
    </row>
    <row r="3031" spans="2:44" x14ac:dyDescent="0.25">
      <c r="B3031" s="1" t="str">
        <f>IF(I3031="","",
(IF(N3031=FİLTRE!$H$6,2,0)+IF(FİLTRE!$H$6="TOPLAM",2,0))
)</f>
        <v/>
      </c>
      <c r="C3031">
        <f>IF(FİLTRE!$M$5="",9,(IF(U3031&gt;=FİLTRE!$M$5,1,0)))</f>
        <v>1</v>
      </c>
      <c r="D3031" s="1">
        <f>IF(FİLTRE!$M$6="",9,(IF('SKT LİSTESİ'!P3031&lt;=FİLTRE!$M$6,1,0)))</f>
        <v>1</v>
      </c>
      <c r="E3031" s="25" t="str">
        <f>IF(I3031="","",(COUNTIFS($L$4:L3031,L3031)))</f>
        <v/>
      </c>
      <c r="F3031" s="13">
        <f>IF(OR(B3031&lt;&gt;2,C3031&lt;&gt;1,D3031&lt;&gt;1,H3031&lt;&gt;1),0,
COUNTIFS($B$4:B3031,2,$C$4:C3031,1,$D$4:D3031,1,$H$4:H3031,1))</f>
        <v>0</v>
      </c>
      <c r="G3031" s="26" t="str">
        <f>IF(I3031="","",(COUNTIF($E$4:E3031,E3031)))</f>
        <v/>
      </c>
      <c r="H3031" s="1">
        <f>IF(AND(J3031="SAYIM",FİLTRE!$H$5="RAFTA",U3031&lt;&gt;0),1,0)+
IF(AND(J3031="İADE DEPO",FİLTRE!$H$5="İADE DEPO"),1,0)+
IF(FİLTRE!$H$5="TÜMÜ",1,0)+
IF(AND(J3031="FİRMA İADE",FİLTRE!$H$5="FİRMA İADE"),1,0)+
IF(AND(J3031="İMHA",FİLTRE!$H$5="İMHA"),1,0)</f>
        <v>1</v>
      </c>
      <c r="I3031" s="99"/>
      <c r="J3031" s="100"/>
      <c r="K3031" s="100"/>
      <c r="L3031" s="101"/>
      <c r="M3031" s="102"/>
      <c r="N3031" s="101"/>
      <c r="O3031" s="99"/>
      <c r="P3031" s="103"/>
      <c r="Q3031" s="104"/>
      <c r="R3031" s="50"/>
      <c r="S3031" s="105"/>
      <c r="T3031" s="106"/>
      <c r="U3031" s="107"/>
      <c r="V3031" s="108"/>
      <c r="W3031" s="107"/>
      <c r="X3031" s="107"/>
      <c r="AA3031" s="107"/>
      <c r="AB3031" s="110"/>
      <c r="AC3031" s="110"/>
      <c r="AE3031" s="105"/>
      <c r="AF3031" s="105"/>
      <c r="AR3031" s="112"/>
    </row>
    <row r="3032" spans="2:44" x14ac:dyDescent="0.25">
      <c r="B3032" s="1" t="str">
        <f>IF(I3032="","",
(IF(N3032=FİLTRE!$H$6,2,0)+IF(FİLTRE!$H$6="TOPLAM",2,0))
)</f>
        <v/>
      </c>
      <c r="C3032">
        <f>IF(FİLTRE!$M$5="",9,(IF(U3032&gt;=FİLTRE!$M$5,1,0)))</f>
        <v>1</v>
      </c>
      <c r="D3032" s="1">
        <f>IF(FİLTRE!$M$6="",9,(IF('SKT LİSTESİ'!P3032&lt;=FİLTRE!$M$6,1,0)))</f>
        <v>1</v>
      </c>
      <c r="E3032" s="25" t="str">
        <f>IF(I3032="","",(COUNTIFS($L$4:L3032,L3032)))</f>
        <v/>
      </c>
      <c r="F3032" s="13">
        <f>IF(OR(B3032&lt;&gt;2,C3032&lt;&gt;1,D3032&lt;&gt;1,H3032&lt;&gt;1),0,
COUNTIFS($B$4:B3032,2,$C$4:C3032,1,$D$4:D3032,1,$H$4:H3032,1))</f>
        <v>0</v>
      </c>
      <c r="G3032" s="26" t="str">
        <f>IF(I3032="","",(COUNTIF($E$4:E3032,E3032)))</f>
        <v/>
      </c>
      <c r="H3032" s="1">
        <f>IF(AND(J3032="SAYIM",FİLTRE!$H$5="RAFTA",U3032&lt;&gt;0),1,0)+
IF(AND(J3032="İADE DEPO",FİLTRE!$H$5="İADE DEPO"),1,0)+
IF(FİLTRE!$H$5="TÜMÜ",1,0)+
IF(AND(J3032="FİRMA İADE",FİLTRE!$H$5="FİRMA İADE"),1,0)+
IF(AND(J3032="İMHA",FİLTRE!$H$5="İMHA"),1,0)</f>
        <v>1</v>
      </c>
      <c r="I3032" s="99"/>
      <c r="J3032" s="100"/>
      <c r="K3032" s="100"/>
      <c r="L3032" s="101"/>
      <c r="M3032" s="102"/>
      <c r="N3032" s="101"/>
      <c r="O3032" s="99"/>
      <c r="P3032" s="103"/>
      <c r="Q3032" s="104"/>
      <c r="R3032" s="50"/>
      <c r="S3032" s="105"/>
      <c r="T3032" s="106"/>
      <c r="U3032" s="107"/>
      <c r="V3032" s="108"/>
      <c r="W3032" s="107"/>
      <c r="X3032" s="107"/>
      <c r="AA3032" s="107"/>
      <c r="AB3032" s="110"/>
      <c r="AC3032" s="110"/>
      <c r="AE3032" s="105"/>
      <c r="AF3032" s="105"/>
      <c r="AR3032" s="112"/>
    </row>
    <row r="3033" spans="2:44" x14ac:dyDescent="0.25">
      <c r="B3033" s="1" t="str">
        <f>IF(I3033="","",
(IF(N3033=FİLTRE!$H$6,2,0)+IF(FİLTRE!$H$6="TOPLAM",2,0))
)</f>
        <v/>
      </c>
      <c r="C3033">
        <f>IF(FİLTRE!$M$5="",9,(IF(U3033&gt;=FİLTRE!$M$5,1,0)))</f>
        <v>1</v>
      </c>
      <c r="D3033" s="1">
        <f>IF(FİLTRE!$M$6="",9,(IF('SKT LİSTESİ'!P3033&lt;=FİLTRE!$M$6,1,0)))</f>
        <v>1</v>
      </c>
      <c r="E3033" s="25" t="str">
        <f>IF(I3033="","",(COUNTIFS($L$4:L3033,L3033)))</f>
        <v/>
      </c>
      <c r="F3033" s="13">
        <f>IF(OR(B3033&lt;&gt;2,C3033&lt;&gt;1,D3033&lt;&gt;1,H3033&lt;&gt;1),0,
COUNTIFS($B$4:B3033,2,$C$4:C3033,1,$D$4:D3033,1,$H$4:H3033,1))</f>
        <v>0</v>
      </c>
      <c r="G3033" s="26" t="str">
        <f>IF(I3033="","",(COUNTIF($E$4:E3033,E3033)))</f>
        <v/>
      </c>
      <c r="H3033" s="1">
        <f>IF(AND(J3033="SAYIM",FİLTRE!$H$5="RAFTA",U3033&lt;&gt;0),1,0)+
IF(AND(J3033="İADE DEPO",FİLTRE!$H$5="İADE DEPO"),1,0)+
IF(FİLTRE!$H$5="TÜMÜ",1,0)+
IF(AND(J3033="FİRMA İADE",FİLTRE!$H$5="FİRMA İADE"),1,0)+
IF(AND(J3033="İMHA",FİLTRE!$H$5="İMHA"),1,0)</f>
        <v>1</v>
      </c>
      <c r="I3033" s="99"/>
      <c r="J3033" s="100"/>
      <c r="K3033" s="100"/>
      <c r="L3033" s="101"/>
      <c r="M3033" s="102"/>
      <c r="N3033" s="101"/>
      <c r="O3033" s="99"/>
      <c r="P3033" s="103"/>
      <c r="Q3033" s="104"/>
      <c r="R3033" s="50"/>
      <c r="S3033" s="105"/>
      <c r="T3033" s="106"/>
      <c r="U3033" s="107"/>
      <c r="V3033" s="108"/>
      <c r="W3033" s="107"/>
      <c r="X3033" s="107"/>
      <c r="AA3033" s="107"/>
      <c r="AB3033" s="110"/>
      <c r="AC3033" s="110"/>
      <c r="AE3033" s="105"/>
      <c r="AF3033" s="105"/>
      <c r="AR3033" s="112"/>
    </row>
    <row r="3034" spans="2:44" x14ac:dyDescent="0.25">
      <c r="B3034" s="1" t="str">
        <f>IF(I3034="","",
(IF(N3034=FİLTRE!$H$6,2,0)+IF(FİLTRE!$H$6="TOPLAM",2,0))
)</f>
        <v/>
      </c>
      <c r="C3034">
        <f>IF(FİLTRE!$M$5="",9,(IF(U3034&gt;=FİLTRE!$M$5,1,0)))</f>
        <v>1</v>
      </c>
      <c r="D3034" s="1">
        <f>IF(FİLTRE!$M$6="",9,(IF('SKT LİSTESİ'!P3034&lt;=FİLTRE!$M$6,1,0)))</f>
        <v>1</v>
      </c>
      <c r="E3034" s="25" t="str">
        <f>IF(I3034="","",(COUNTIFS($L$4:L3034,L3034)))</f>
        <v/>
      </c>
      <c r="F3034" s="13">
        <f>IF(OR(B3034&lt;&gt;2,C3034&lt;&gt;1,D3034&lt;&gt;1,H3034&lt;&gt;1),0,
COUNTIFS($B$4:B3034,2,$C$4:C3034,1,$D$4:D3034,1,$H$4:H3034,1))</f>
        <v>0</v>
      </c>
      <c r="G3034" s="26" t="str">
        <f>IF(I3034="","",(COUNTIF($E$4:E3034,E3034)))</f>
        <v/>
      </c>
      <c r="H3034" s="1">
        <f>IF(AND(J3034="SAYIM",FİLTRE!$H$5="RAFTA",U3034&lt;&gt;0),1,0)+
IF(AND(J3034="İADE DEPO",FİLTRE!$H$5="İADE DEPO"),1,0)+
IF(FİLTRE!$H$5="TÜMÜ",1,0)+
IF(AND(J3034="FİRMA İADE",FİLTRE!$H$5="FİRMA İADE"),1,0)+
IF(AND(J3034="İMHA",FİLTRE!$H$5="İMHA"),1,0)</f>
        <v>1</v>
      </c>
      <c r="I3034" s="99"/>
      <c r="J3034" s="100"/>
      <c r="K3034" s="100"/>
      <c r="L3034" s="101"/>
      <c r="M3034" s="102"/>
      <c r="N3034" s="101"/>
      <c r="O3034" s="99"/>
      <c r="P3034" s="103"/>
      <c r="Q3034" s="104"/>
      <c r="R3034" s="50"/>
      <c r="S3034" s="105"/>
      <c r="T3034" s="106"/>
      <c r="U3034" s="107"/>
      <c r="V3034" s="108"/>
      <c r="W3034" s="107"/>
      <c r="X3034" s="107"/>
      <c r="AA3034" s="107"/>
      <c r="AB3034" s="110"/>
      <c r="AC3034" s="110"/>
      <c r="AE3034" s="105"/>
      <c r="AF3034" s="105"/>
      <c r="AR3034" s="112"/>
    </row>
    <row r="3035" spans="2:44" x14ac:dyDescent="0.25">
      <c r="B3035" s="1" t="str">
        <f>IF(I3035="","",
(IF(N3035=FİLTRE!$H$6,2,0)+IF(FİLTRE!$H$6="TOPLAM",2,0))
)</f>
        <v/>
      </c>
      <c r="C3035">
        <f>IF(FİLTRE!$M$5="",9,(IF(U3035&gt;=FİLTRE!$M$5,1,0)))</f>
        <v>1</v>
      </c>
      <c r="D3035" s="1">
        <f>IF(FİLTRE!$M$6="",9,(IF('SKT LİSTESİ'!P3035&lt;=FİLTRE!$M$6,1,0)))</f>
        <v>1</v>
      </c>
      <c r="E3035" s="25" t="str">
        <f>IF(I3035="","",(COUNTIFS($L$4:L3035,L3035)))</f>
        <v/>
      </c>
      <c r="F3035" s="13">
        <f>IF(OR(B3035&lt;&gt;2,C3035&lt;&gt;1,D3035&lt;&gt;1,H3035&lt;&gt;1),0,
COUNTIFS($B$4:B3035,2,$C$4:C3035,1,$D$4:D3035,1,$H$4:H3035,1))</f>
        <v>0</v>
      </c>
      <c r="G3035" s="26" t="str">
        <f>IF(I3035="","",(COUNTIF($E$4:E3035,E3035)))</f>
        <v/>
      </c>
      <c r="H3035" s="1">
        <f>IF(AND(J3035="SAYIM",FİLTRE!$H$5="RAFTA",U3035&lt;&gt;0),1,0)+
IF(AND(J3035="İADE DEPO",FİLTRE!$H$5="İADE DEPO"),1,0)+
IF(FİLTRE!$H$5="TÜMÜ",1,0)+
IF(AND(J3035="FİRMA İADE",FİLTRE!$H$5="FİRMA İADE"),1,0)+
IF(AND(J3035="İMHA",FİLTRE!$H$5="İMHA"),1,0)</f>
        <v>1</v>
      </c>
      <c r="I3035" s="99"/>
      <c r="J3035" s="100"/>
      <c r="K3035" s="100"/>
      <c r="L3035" s="101"/>
      <c r="M3035" s="102"/>
      <c r="N3035" s="101"/>
      <c r="O3035" s="99"/>
      <c r="P3035" s="103"/>
      <c r="Q3035" s="104"/>
      <c r="R3035" s="50"/>
      <c r="S3035" s="105"/>
      <c r="T3035" s="106"/>
      <c r="U3035" s="107"/>
      <c r="V3035" s="108"/>
      <c r="W3035" s="107"/>
      <c r="X3035" s="107"/>
      <c r="AA3035" s="107"/>
      <c r="AB3035" s="110"/>
      <c r="AC3035" s="110"/>
      <c r="AE3035" s="105"/>
      <c r="AF3035" s="105"/>
      <c r="AR3035" s="112"/>
    </row>
    <row r="3036" spans="2:44" x14ac:dyDescent="0.25">
      <c r="B3036" s="1" t="str">
        <f>IF(I3036="","",
(IF(N3036=FİLTRE!$H$6,2,0)+IF(FİLTRE!$H$6="TOPLAM",2,0))
)</f>
        <v/>
      </c>
      <c r="C3036">
        <f>IF(FİLTRE!$M$5="",9,(IF(U3036&gt;=FİLTRE!$M$5,1,0)))</f>
        <v>1</v>
      </c>
      <c r="D3036" s="1">
        <f>IF(FİLTRE!$M$6="",9,(IF('SKT LİSTESİ'!P3036&lt;=FİLTRE!$M$6,1,0)))</f>
        <v>1</v>
      </c>
      <c r="E3036" s="25" t="str">
        <f>IF(I3036="","",(COUNTIFS($L$4:L3036,L3036)))</f>
        <v/>
      </c>
      <c r="F3036" s="13">
        <f>IF(OR(B3036&lt;&gt;2,C3036&lt;&gt;1,D3036&lt;&gt;1,H3036&lt;&gt;1),0,
COUNTIFS($B$4:B3036,2,$C$4:C3036,1,$D$4:D3036,1,$H$4:H3036,1))</f>
        <v>0</v>
      </c>
      <c r="G3036" s="26" t="str">
        <f>IF(I3036="","",(COUNTIF($E$4:E3036,E3036)))</f>
        <v/>
      </c>
      <c r="H3036" s="1">
        <f>IF(AND(J3036="SAYIM",FİLTRE!$H$5="RAFTA",U3036&lt;&gt;0),1,0)+
IF(AND(J3036="İADE DEPO",FİLTRE!$H$5="İADE DEPO"),1,0)+
IF(FİLTRE!$H$5="TÜMÜ",1,0)+
IF(AND(J3036="FİRMA İADE",FİLTRE!$H$5="FİRMA İADE"),1,0)+
IF(AND(J3036="İMHA",FİLTRE!$H$5="İMHA"),1,0)</f>
        <v>1</v>
      </c>
      <c r="I3036" s="99"/>
      <c r="J3036" s="100"/>
      <c r="K3036" s="100"/>
      <c r="L3036" s="101"/>
      <c r="M3036" s="102"/>
      <c r="N3036" s="101"/>
      <c r="O3036" s="99"/>
      <c r="P3036" s="103"/>
      <c r="Q3036" s="104"/>
      <c r="R3036" s="50"/>
      <c r="S3036" s="105"/>
      <c r="T3036" s="106"/>
      <c r="U3036" s="107"/>
      <c r="V3036" s="108"/>
      <c r="W3036" s="107"/>
      <c r="X3036" s="107"/>
      <c r="AA3036" s="107"/>
      <c r="AB3036" s="110"/>
      <c r="AC3036" s="110"/>
      <c r="AE3036" s="105"/>
      <c r="AF3036" s="105"/>
      <c r="AR3036" s="112"/>
    </row>
    <row r="3037" spans="2:44" x14ac:dyDescent="0.25">
      <c r="B3037" s="1" t="str">
        <f>IF(I3037="","",
(IF(N3037=FİLTRE!$H$6,2,0)+IF(FİLTRE!$H$6="TOPLAM",2,0))
)</f>
        <v/>
      </c>
      <c r="C3037">
        <f>IF(FİLTRE!$M$5="",9,(IF(U3037&gt;=FİLTRE!$M$5,1,0)))</f>
        <v>1</v>
      </c>
      <c r="D3037" s="1">
        <f>IF(FİLTRE!$M$6="",9,(IF('SKT LİSTESİ'!P3037&lt;=FİLTRE!$M$6,1,0)))</f>
        <v>1</v>
      </c>
      <c r="E3037" s="25" t="str">
        <f>IF(I3037="","",(COUNTIFS($L$4:L3037,L3037)))</f>
        <v/>
      </c>
      <c r="F3037" s="13">
        <f>IF(OR(B3037&lt;&gt;2,C3037&lt;&gt;1,D3037&lt;&gt;1,H3037&lt;&gt;1),0,
COUNTIFS($B$4:B3037,2,$C$4:C3037,1,$D$4:D3037,1,$H$4:H3037,1))</f>
        <v>0</v>
      </c>
      <c r="G3037" s="26" t="str">
        <f>IF(I3037="","",(COUNTIF($E$4:E3037,E3037)))</f>
        <v/>
      </c>
      <c r="H3037" s="1">
        <f>IF(AND(J3037="SAYIM",FİLTRE!$H$5="RAFTA",U3037&lt;&gt;0),1,0)+
IF(AND(J3037="İADE DEPO",FİLTRE!$H$5="İADE DEPO"),1,0)+
IF(FİLTRE!$H$5="TÜMÜ",1,0)+
IF(AND(J3037="FİRMA İADE",FİLTRE!$H$5="FİRMA İADE"),1,0)+
IF(AND(J3037="İMHA",FİLTRE!$H$5="İMHA"),1,0)</f>
        <v>1</v>
      </c>
      <c r="I3037" s="99"/>
      <c r="J3037" s="100"/>
      <c r="K3037" s="100"/>
      <c r="L3037" s="101"/>
      <c r="M3037" s="102"/>
      <c r="N3037" s="101"/>
      <c r="O3037" s="99"/>
      <c r="P3037" s="103"/>
      <c r="Q3037" s="104"/>
      <c r="R3037" s="50"/>
      <c r="S3037" s="105"/>
      <c r="T3037" s="106"/>
      <c r="U3037" s="107"/>
      <c r="V3037" s="108"/>
      <c r="W3037" s="107"/>
      <c r="X3037" s="107"/>
      <c r="AA3037" s="107"/>
      <c r="AB3037" s="110"/>
      <c r="AC3037" s="110"/>
      <c r="AE3037" s="105"/>
      <c r="AF3037" s="105"/>
      <c r="AR3037" s="112"/>
    </row>
    <row r="3038" spans="2:44" x14ac:dyDescent="0.25">
      <c r="B3038" s="1" t="str">
        <f>IF(I3038="","",
(IF(N3038=FİLTRE!$H$6,2,0)+IF(FİLTRE!$H$6="TOPLAM",2,0))
)</f>
        <v/>
      </c>
      <c r="C3038">
        <f>IF(FİLTRE!$M$5="",9,(IF(U3038&gt;=FİLTRE!$M$5,1,0)))</f>
        <v>1</v>
      </c>
      <c r="D3038" s="1">
        <f>IF(FİLTRE!$M$6="",9,(IF('SKT LİSTESİ'!P3038&lt;=FİLTRE!$M$6,1,0)))</f>
        <v>1</v>
      </c>
      <c r="E3038" s="25" t="str">
        <f>IF(I3038="","",(COUNTIFS($L$4:L3038,L3038)))</f>
        <v/>
      </c>
      <c r="F3038" s="13">
        <f>IF(OR(B3038&lt;&gt;2,C3038&lt;&gt;1,D3038&lt;&gt;1,H3038&lt;&gt;1),0,
COUNTIFS($B$4:B3038,2,$C$4:C3038,1,$D$4:D3038,1,$H$4:H3038,1))</f>
        <v>0</v>
      </c>
      <c r="G3038" s="26" t="str">
        <f>IF(I3038="","",(COUNTIF($E$4:E3038,E3038)))</f>
        <v/>
      </c>
      <c r="H3038" s="1">
        <f>IF(AND(J3038="SAYIM",FİLTRE!$H$5="RAFTA",U3038&lt;&gt;0),1,0)+
IF(AND(J3038="İADE DEPO",FİLTRE!$H$5="İADE DEPO"),1,0)+
IF(FİLTRE!$H$5="TÜMÜ",1,0)+
IF(AND(J3038="FİRMA İADE",FİLTRE!$H$5="FİRMA İADE"),1,0)+
IF(AND(J3038="İMHA",FİLTRE!$H$5="İMHA"),1,0)</f>
        <v>1</v>
      </c>
      <c r="I3038" s="99"/>
      <c r="J3038" s="100"/>
      <c r="K3038" s="100"/>
      <c r="L3038" s="101"/>
      <c r="M3038" s="102"/>
      <c r="N3038" s="101"/>
      <c r="O3038" s="99"/>
      <c r="P3038" s="103"/>
      <c r="Q3038" s="104"/>
      <c r="R3038" s="50"/>
      <c r="S3038" s="105"/>
      <c r="T3038" s="106"/>
      <c r="U3038" s="107"/>
      <c r="V3038" s="108"/>
      <c r="W3038" s="107"/>
      <c r="X3038" s="107"/>
      <c r="AA3038" s="107"/>
      <c r="AB3038" s="110"/>
      <c r="AC3038" s="110"/>
      <c r="AE3038" s="105"/>
      <c r="AF3038" s="105"/>
      <c r="AR3038" s="112"/>
    </row>
    <row r="3039" spans="2:44" x14ac:dyDescent="0.25">
      <c r="B3039" s="1" t="str">
        <f>IF(I3039="","",
(IF(N3039=FİLTRE!$H$6,2,0)+IF(FİLTRE!$H$6="TOPLAM",2,0))
)</f>
        <v/>
      </c>
      <c r="C3039">
        <f>IF(FİLTRE!$M$5="",9,(IF(U3039&gt;=FİLTRE!$M$5,1,0)))</f>
        <v>1</v>
      </c>
      <c r="D3039" s="1">
        <f>IF(FİLTRE!$M$6="",9,(IF('SKT LİSTESİ'!P3039&lt;=FİLTRE!$M$6,1,0)))</f>
        <v>1</v>
      </c>
      <c r="E3039" s="25" t="str">
        <f>IF(I3039="","",(COUNTIFS($L$4:L3039,L3039)))</f>
        <v/>
      </c>
      <c r="F3039" s="13">
        <f>IF(OR(B3039&lt;&gt;2,C3039&lt;&gt;1,D3039&lt;&gt;1,H3039&lt;&gt;1),0,
COUNTIFS($B$4:B3039,2,$C$4:C3039,1,$D$4:D3039,1,$H$4:H3039,1))</f>
        <v>0</v>
      </c>
      <c r="G3039" s="26" t="str">
        <f>IF(I3039="","",(COUNTIF($E$4:E3039,E3039)))</f>
        <v/>
      </c>
      <c r="H3039" s="1">
        <f>IF(AND(J3039="SAYIM",FİLTRE!$H$5="RAFTA",U3039&lt;&gt;0),1,0)+
IF(AND(J3039="İADE DEPO",FİLTRE!$H$5="İADE DEPO"),1,0)+
IF(FİLTRE!$H$5="TÜMÜ",1,0)+
IF(AND(J3039="FİRMA İADE",FİLTRE!$H$5="FİRMA İADE"),1,0)+
IF(AND(J3039="İMHA",FİLTRE!$H$5="İMHA"),1,0)</f>
        <v>1</v>
      </c>
      <c r="I3039" s="99"/>
      <c r="J3039" s="100"/>
      <c r="K3039" s="100"/>
      <c r="L3039" s="101"/>
      <c r="M3039" s="102"/>
      <c r="N3039" s="101"/>
      <c r="O3039" s="99"/>
      <c r="P3039" s="103"/>
      <c r="Q3039" s="104"/>
      <c r="R3039" s="50"/>
      <c r="S3039" s="105"/>
      <c r="T3039" s="106"/>
      <c r="U3039" s="107"/>
      <c r="V3039" s="108"/>
      <c r="W3039" s="107"/>
      <c r="X3039" s="107"/>
      <c r="AA3039" s="107"/>
      <c r="AB3039" s="110"/>
      <c r="AC3039" s="110"/>
      <c r="AE3039" s="105"/>
      <c r="AF3039" s="105"/>
      <c r="AR3039" s="112"/>
    </row>
    <row r="3040" spans="2:44" x14ac:dyDescent="0.25">
      <c r="B3040" s="1" t="str">
        <f>IF(I3040="","",
(IF(N3040=FİLTRE!$H$6,2,0)+IF(FİLTRE!$H$6="TOPLAM",2,0))
)</f>
        <v/>
      </c>
      <c r="C3040">
        <f>IF(FİLTRE!$M$5="",9,(IF(U3040&gt;=FİLTRE!$M$5,1,0)))</f>
        <v>1</v>
      </c>
      <c r="D3040" s="1">
        <f>IF(FİLTRE!$M$6="",9,(IF('SKT LİSTESİ'!P3040&lt;=FİLTRE!$M$6,1,0)))</f>
        <v>1</v>
      </c>
      <c r="E3040" s="25" t="str">
        <f>IF(I3040="","",(COUNTIFS($L$4:L3040,L3040)))</f>
        <v/>
      </c>
      <c r="F3040" s="13">
        <f>IF(OR(B3040&lt;&gt;2,C3040&lt;&gt;1,D3040&lt;&gt;1,H3040&lt;&gt;1),0,
COUNTIFS($B$4:B3040,2,$C$4:C3040,1,$D$4:D3040,1,$H$4:H3040,1))</f>
        <v>0</v>
      </c>
      <c r="G3040" s="26" t="str">
        <f>IF(I3040="","",(COUNTIF($E$4:E3040,E3040)))</f>
        <v/>
      </c>
      <c r="H3040" s="1">
        <f>IF(AND(J3040="SAYIM",FİLTRE!$H$5="RAFTA",U3040&lt;&gt;0),1,0)+
IF(AND(J3040="İADE DEPO",FİLTRE!$H$5="İADE DEPO"),1,0)+
IF(FİLTRE!$H$5="TÜMÜ",1,0)+
IF(AND(J3040="FİRMA İADE",FİLTRE!$H$5="FİRMA İADE"),1,0)+
IF(AND(J3040="İMHA",FİLTRE!$H$5="İMHA"),1,0)</f>
        <v>1</v>
      </c>
      <c r="I3040" s="99"/>
      <c r="J3040" s="100"/>
      <c r="K3040" s="100"/>
      <c r="L3040" s="101"/>
      <c r="M3040" s="102"/>
      <c r="N3040" s="101"/>
      <c r="O3040" s="99"/>
      <c r="P3040" s="103"/>
      <c r="Q3040" s="104"/>
      <c r="R3040" s="50"/>
      <c r="S3040" s="105"/>
      <c r="T3040" s="106"/>
      <c r="U3040" s="107"/>
      <c r="V3040" s="108"/>
      <c r="W3040" s="107"/>
      <c r="X3040" s="107"/>
      <c r="AA3040" s="107"/>
      <c r="AB3040" s="110"/>
      <c r="AC3040" s="110"/>
      <c r="AE3040" s="105"/>
      <c r="AF3040" s="105"/>
      <c r="AR3040" s="112"/>
    </row>
    <row r="3041" spans="2:44" x14ac:dyDescent="0.25">
      <c r="B3041" s="1" t="str">
        <f>IF(I3041="","",
(IF(N3041=FİLTRE!$H$6,2,0)+IF(FİLTRE!$H$6="TOPLAM",2,0))
)</f>
        <v/>
      </c>
      <c r="C3041">
        <f>IF(FİLTRE!$M$5="",9,(IF(U3041&gt;=FİLTRE!$M$5,1,0)))</f>
        <v>1</v>
      </c>
      <c r="D3041" s="1">
        <f>IF(FİLTRE!$M$6="",9,(IF('SKT LİSTESİ'!P3041&lt;=FİLTRE!$M$6,1,0)))</f>
        <v>1</v>
      </c>
      <c r="E3041" s="25" t="str">
        <f>IF(I3041="","",(COUNTIFS($L$4:L3041,L3041)))</f>
        <v/>
      </c>
      <c r="F3041" s="13">
        <f>IF(OR(B3041&lt;&gt;2,C3041&lt;&gt;1,D3041&lt;&gt;1,H3041&lt;&gt;1),0,
COUNTIFS($B$4:B3041,2,$C$4:C3041,1,$D$4:D3041,1,$H$4:H3041,1))</f>
        <v>0</v>
      </c>
      <c r="G3041" s="26" t="str">
        <f>IF(I3041="","",(COUNTIF($E$4:E3041,E3041)))</f>
        <v/>
      </c>
      <c r="H3041" s="1">
        <f>IF(AND(J3041="SAYIM",FİLTRE!$H$5="RAFTA",U3041&lt;&gt;0),1,0)+
IF(AND(J3041="İADE DEPO",FİLTRE!$H$5="İADE DEPO"),1,0)+
IF(FİLTRE!$H$5="TÜMÜ",1,0)+
IF(AND(J3041="FİRMA İADE",FİLTRE!$H$5="FİRMA İADE"),1,0)+
IF(AND(J3041="İMHA",FİLTRE!$H$5="İMHA"),1,0)</f>
        <v>1</v>
      </c>
      <c r="I3041" s="99"/>
      <c r="J3041" s="100"/>
      <c r="K3041" s="100"/>
      <c r="L3041" s="101"/>
      <c r="M3041" s="102"/>
      <c r="N3041" s="101"/>
      <c r="O3041" s="99"/>
      <c r="P3041" s="103"/>
      <c r="Q3041" s="104"/>
      <c r="R3041" s="50"/>
      <c r="S3041" s="105"/>
      <c r="T3041" s="106"/>
      <c r="U3041" s="107"/>
      <c r="V3041" s="108"/>
      <c r="W3041" s="107"/>
      <c r="X3041" s="107"/>
      <c r="AA3041" s="107"/>
      <c r="AB3041" s="110"/>
      <c r="AC3041" s="110"/>
      <c r="AE3041" s="105"/>
      <c r="AF3041" s="105"/>
      <c r="AR3041" s="112"/>
    </row>
    <row r="3042" spans="2:44" x14ac:dyDescent="0.25">
      <c r="B3042" s="1" t="str">
        <f>IF(I3042="","",
(IF(N3042=FİLTRE!$H$6,2,0)+IF(FİLTRE!$H$6="TOPLAM",2,0))
)</f>
        <v/>
      </c>
      <c r="C3042">
        <f>IF(FİLTRE!$M$5="",9,(IF(U3042&gt;=FİLTRE!$M$5,1,0)))</f>
        <v>1</v>
      </c>
      <c r="D3042" s="1">
        <f>IF(FİLTRE!$M$6="",9,(IF('SKT LİSTESİ'!P3042&lt;=FİLTRE!$M$6,1,0)))</f>
        <v>1</v>
      </c>
      <c r="E3042" s="25" t="str">
        <f>IF(I3042="","",(COUNTIFS($L$4:L3042,L3042)))</f>
        <v/>
      </c>
      <c r="F3042" s="13">
        <f>IF(OR(B3042&lt;&gt;2,C3042&lt;&gt;1,D3042&lt;&gt;1,H3042&lt;&gt;1),0,
COUNTIFS($B$4:B3042,2,$C$4:C3042,1,$D$4:D3042,1,$H$4:H3042,1))</f>
        <v>0</v>
      </c>
      <c r="G3042" s="26" t="str">
        <f>IF(I3042="","",(COUNTIF($E$4:E3042,E3042)))</f>
        <v/>
      </c>
      <c r="H3042" s="1">
        <f>IF(AND(J3042="SAYIM",FİLTRE!$H$5="RAFTA",U3042&lt;&gt;0),1,0)+
IF(AND(J3042="İADE DEPO",FİLTRE!$H$5="İADE DEPO"),1,0)+
IF(FİLTRE!$H$5="TÜMÜ",1,0)+
IF(AND(J3042="FİRMA İADE",FİLTRE!$H$5="FİRMA İADE"),1,0)+
IF(AND(J3042="İMHA",FİLTRE!$H$5="İMHA"),1,0)</f>
        <v>1</v>
      </c>
      <c r="I3042" s="99"/>
      <c r="J3042" s="100"/>
      <c r="K3042" s="100"/>
      <c r="L3042" s="101"/>
      <c r="M3042" s="102"/>
      <c r="N3042" s="101"/>
      <c r="O3042" s="99"/>
      <c r="P3042" s="103"/>
      <c r="Q3042" s="104"/>
      <c r="R3042" s="50"/>
      <c r="S3042" s="105"/>
      <c r="T3042" s="106"/>
      <c r="U3042" s="107"/>
      <c r="V3042" s="108"/>
      <c r="W3042" s="107"/>
      <c r="X3042" s="107"/>
      <c r="AA3042" s="107"/>
      <c r="AB3042" s="110"/>
      <c r="AC3042" s="110"/>
      <c r="AE3042" s="105"/>
      <c r="AF3042" s="105"/>
      <c r="AR3042" s="112"/>
    </row>
    <row r="3043" spans="2:44" x14ac:dyDescent="0.25">
      <c r="B3043" s="1" t="str">
        <f>IF(I3043="","",
(IF(N3043=FİLTRE!$H$6,2,0)+IF(FİLTRE!$H$6="TOPLAM",2,0))
)</f>
        <v/>
      </c>
      <c r="C3043">
        <f>IF(FİLTRE!$M$5="",9,(IF(U3043&gt;=FİLTRE!$M$5,1,0)))</f>
        <v>1</v>
      </c>
      <c r="D3043" s="1">
        <f>IF(FİLTRE!$M$6="",9,(IF('SKT LİSTESİ'!P3043&lt;=FİLTRE!$M$6,1,0)))</f>
        <v>1</v>
      </c>
      <c r="E3043" s="25" t="str">
        <f>IF(I3043="","",(COUNTIFS($L$4:L3043,L3043)))</f>
        <v/>
      </c>
      <c r="F3043" s="13">
        <f>IF(OR(B3043&lt;&gt;2,C3043&lt;&gt;1,D3043&lt;&gt;1,H3043&lt;&gt;1),0,
COUNTIFS($B$4:B3043,2,$C$4:C3043,1,$D$4:D3043,1,$H$4:H3043,1))</f>
        <v>0</v>
      </c>
      <c r="G3043" s="26" t="str">
        <f>IF(I3043="","",(COUNTIF($E$4:E3043,E3043)))</f>
        <v/>
      </c>
      <c r="H3043" s="1">
        <f>IF(AND(J3043="SAYIM",FİLTRE!$H$5="RAFTA",U3043&lt;&gt;0),1,0)+
IF(AND(J3043="İADE DEPO",FİLTRE!$H$5="İADE DEPO"),1,0)+
IF(FİLTRE!$H$5="TÜMÜ",1,0)+
IF(AND(J3043="FİRMA İADE",FİLTRE!$H$5="FİRMA İADE"),1,0)+
IF(AND(J3043="İMHA",FİLTRE!$H$5="İMHA"),1,0)</f>
        <v>1</v>
      </c>
      <c r="I3043" s="99"/>
      <c r="J3043" s="100"/>
      <c r="K3043" s="100"/>
      <c r="L3043" s="101"/>
      <c r="M3043" s="102"/>
      <c r="N3043" s="101"/>
      <c r="O3043" s="99"/>
      <c r="P3043" s="103"/>
      <c r="Q3043" s="104"/>
      <c r="R3043" s="50"/>
      <c r="S3043" s="105"/>
      <c r="T3043" s="106"/>
      <c r="U3043" s="107"/>
      <c r="V3043" s="108"/>
      <c r="W3043" s="107"/>
      <c r="X3043" s="107"/>
      <c r="AA3043" s="107"/>
      <c r="AB3043" s="110"/>
      <c r="AC3043" s="110"/>
      <c r="AE3043" s="105"/>
      <c r="AF3043" s="105"/>
      <c r="AR3043" s="112"/>
    </row>
    <row r="3044" spans="2:44" x14ac:dyDescent="0.25">
      <c r="B3044" s="1" t="str">
        <f>IF(I3044="","",
(IF(N3044=FİLTRE!$H$6,2,0)+IF(FİLTRE!$H$6="TOPLAM",2,0))
)</f>
        <v/>
      </c>
      <c r="C3044">
        <f>IF(FİLTRE!$M$5="",9,(IF(U3044&gt;=FİLTRE!$M$5,1,0)))</f>
        <v>1</v>
      </c>
      <c r="D3044" s="1">
        <f>IF(FİLTRE!$M$6="",9,(IF('SKT LİSTESİ'!P3044&lt;=FİLTRE!$M$6,1,0)))</f>
        <v>1</v>
      </c>
      <c r="E3044" s="25" t="str">
        <f>IF(I3044="","",(COUNTIFS($L$4:L3044,L3044)))</f>
        <v/>
      </c>
      <c r="F3044" s="13">
        <f>IF(OR(B3044&lt;&gt;2,C3044&lt;&gt;1,D3044&lt;&gt;1,H3044&lt;&gt;1),0,
COUNTIFS($B$4:B3044,2,$C$4:C3044,1,$D$4:D3044,1,$H$4:H3044,1))</f>
        <v>0</v>
      </c>
      <c r="G3044" s="26" t="str">
        <f>IF(I3044="","",(COUNTIF($E$4:E3044,E3044)))</f>
        <v/>
      </c>
      <c r="H3044" s="1">
        <f>IF(AND(J3044="SAYIM",FİLTRE!$H$5="RAFTA",U3044&lt;&gt;0),1,0)+
IF(AND(J3044="İADE DEPO",FİLTRE!$H$5="İADE DEPO"),1,0)+
IF(FİLTRE!$H$5="TÜMÜ",1,0)+
IF(AND(J3044="FİRMA İADE",FİLTRE!$H$5="FİRMA İADE"),1,0)+
IF(AND(J3044="İMHA",FİLTRE!$H$5="İMHA"),1,0)</f>
        <v>1</v>
      </c>
      <c r="I3044" s="99"/>
      <c r="J3044" s="100"/>
      <c r="K3044" s="100"/>
      <c r="L3044" s="101"/>
      <c r="M3044" s="102"/>
      <c r="N3044" s="101"/>
      <c r="O3044" s="99"/>
      <c r="P3044" s="103"/>
      <c r="Q3044" s="104"/>
      <c r="R3044" s="50"/>
      <c r="S3044" s="105"/>
      <c r="T3044" s="106"/>
      <c r="U3044" s="107"/>
      <c r="V3044" s="108"/>
      <c r="W3044" s="107"/>
      <c r="X3044" s="107"/>
      <c r="AA3044" s="107"/>
      <c r="AB3044" s="110"/>
      <c r="AC3044" s="110"/>
      <c r="AE3044" s="105"/>
      <c r="AF3044" s="105"/>
      <c r="AR3044" s="112"/>
    </row>
    <row r="3045" spans="2:44" x14ac:dyDescent="0.25">
      <c r="B3045" s="1" t="str">
        <f>IF(I3045="","",
(IF(N3045=FİLTRE!$H$6,2,0)+IF(FİLTRE!$H$6="TOPLAM",2,0))
)</f>
        <v/>
      </c>
      <c r="C3045">
        <f>IF(FİLTRE!$M$5="",9,(IF(U3045&gt;=FİLTRE!$M$5,1,0)))</f>
        <v>1</v>
      </c>
      <c r="D3045" s="1">
        <f>IF(FİLTRE!$M$6="",9,(IF('SKT LİSTESİ'!P3045&lt;=FİLTRE!$M$6,1,0)))</f>
        <v>1</v>
      </c>
      <c r="E3045" s="25" t="str">
        <f>IF(I3045="","",(COUNTIFS($L$4:L3045,L3045)))</f>
        <v/>
      </c>
      <c r="F3045" s="13">
        <f>IF(OR(B3045&lt;&gt;2,C3045&lt;&gt;1,D3045&lt;&gt;1,H3045&lt;&gt;1),0,
COUNTIFS($B$4:B3045,2,$C$4:C3045,1,$D$4:D3045,1,$H$4:H3045,1))</f>
        <v>0</v>
      </c>
      <c r="G3045" s="26" t="str">
        <f>IF(I3045="","",(COUNTIF($E$4:E3045,E3045)))</f>
        <v/>
      </c>
      <c r="H3045" s="1">
        <f>IF(AND(J3045="SAYIM",FİLTRE!$H$5="RAFTA",U3045&lt;&gt;0),1,0)+
IF(AND(J3045="İADE DEPO",FİLTRE!$H$5="İADE DEPO"),1,0)+
IF(FİLTRE!$H$5="TÜMÜ",1,0)+
IF(AND(J3045="FİRMA İADE",FİLTRE!$H$5="FİRMA İADE"),1,0)+
IF(AND(J3045="İMHA",FİLTRE!$H$5="İMHA"),1,0)</f>
        <v>1</v>
      </c>
      <c r="I3045" s="99"/>
      <c r="J3045" s="100"/>
      <c r="K3045" s="100"/>
      <c r="L3045" s="101"/>
      <c r="M3045" s="102"/>
      <c r="N3045" s="101"/>
      <c r="O3045" s="99"/>
      <c r="P3045" s="103"/>
      <c r="Q3045" s="104"/>
      <c r="R3045" s="50"/>
      <c r="S3045" s="105"/>
      <c r="T3045" s="106"/>
      <c r="U3045" s="107"/>
      <c r="V3045" s="108"/>
      <c r="W3045" s="107"/>
      <c r="X3045" s="107"/>
      <c r="AA3045" s="107"/>
      <c r="AB3045" s="110"/>
      <c r="AC3045" s="110"/>
      <c r="AE3045" s="105"/>
      <c r="AF3045" s="105"/>
      <c r="AR3045" s="112"/>
    </row>
    <row r="3046" spans="2:44" x14ac:dyDescent="0.25">
      <c r="B3046" s="1" t="str">
        <f>IF(I3046="","",
(IF(N3046=FİLTRE!$H$6,2,0)+IF(FİLTRE!$H$6="TOPLAM",2,0))
)</f>
        <v/>
      </c>
      <c r="C3046">
        <f>IF(FİLTRE!$M$5="",9,(IF(U3046&gt;=FİLTRE!$M$5,1,0)))</f>
        <v>1</v>
      </c>
      <c r="D3046" s="1">
        <f>IF(FİLTRE!$M$6="",9,(IF('SKT LİSTESİ'!P3046&lt;=FİLTRE!$M$6,1,0)))</f>
        <v>1</v>
      </c>
      <c r="E3046" s="25" t="str">
        <f>IF(I3046="","",(COUNTIFS($L$4:L3046,L3046)))</f>
        <v/>
      </c>
      <c r="F3046" s="13">
        <f>IF(OR(B3046&lt;&gt;2,C3046&lt;&gt;1,D3046&lt;&gt;1,H3046&lt;&gt;1),0,
COUNTIFS($B$4:B3046,2,$C$4:C3046,1,$D$4:D3046,1,$H$4:H3046,1))</f>
        <v>0</v>
      </c>
      <c r="G3046" s="26" t="str">
        <f>IF(I3046="","",(COUNTIF($E$4:E3046,E3046)))</f>
        <v/>
      </c>
      <c r="H3046" s="1">
        <f>IF(AND(J3046="SAYIM",FİLTRE!$H$5="RAFTA",U3046&lt;&gt;0),1,0)+
IF(AND(J3046="İADE DEPO",FİLTRE!$H$5="İADE DEPO"),1,0)+
IF(FİLTRE!$H$5="TÜMÜ",1,0)+
IF(AND(J3046="FİRMA İADE",FİLTRE!$H$5="FİRMA İADE"),1,0)+
IF(AND(J3046="İMHA",FİLTRE!$H$5="İMHA"),1,0)</f>
        <v>1</v>
      </c>
      <c r="I3046" s="99"/>
      <c r="J3046" s="100"/>
      <c r="K3046" s="100"/>
      <c r="L3046" s="101"/>
      <c r="M3046" s="102"/>
      <c r="N3046" s="101"/>
      <c r="O3046" s="99"/>
      <c r="P3046" s="103"/>
      <c r="Q3046" s="104"/>
      <c r="R3046" s="50"/>
      <c r="S3046" s="105"/>
      <c r="T3046" s="106"/>
      <c r="U3046" s="107"/>
      <c r="V3046" s="108"/>
      <c r="W3046" s="107"/>
      <c r="X3046" s="107"/>
      <c r="AA3046" s="107"/>
      <c r="AB3046" s="110"/>
      <c r="AC3046" s="110"/>
      <c r="AE3046" s="105"/>
      <c r="AF3046" s="105"/>
      <c r="AR3046" s="112"/>
    </row>
    <row r="3047" spans="2:44" x14ac:dyDescent="0.25">
      <c r="B3047" s="1" t="str">
        <f>IF(I3047="","",
(IF(N3047=FİLTRE!$H$6,2,0)+IF(FİLTRE!$H$6="TOPLAM",2,0))
)</f>
        <v/>
      </c>
      <c r="C3047">
        <f>IF(FİLTRE!$M$5="",9,(IF(U3047&gt;=FİLTRE!$M$5,1,0)))</f>
        <v>1</v>
      </c>
      <c r="D3047" s="1">
        <f>IF(FİLTRE!$M$6="",9,(IF('SKT LİSTESİ'!P3047&lt;=FİLTRE!$M$6,1,0)))</f>
        <v>1</v>
      </c>
      <c r="E3047" s="25" t="str">
        <f>IF(I3047="","",(COUNTIFS($L$4:L3047,L3047)))</f>
        <v/>
      </c>
      <c r="F3047" s="13">
        <f>IF(OR(B3047&lt;&gt;2,C3047&lt;&gt;1,D3047&lt;&gt;1,H3047&lt;&gt;1),0,
COUNTIFS($B$4:B3047,2,$C$4:C3047,1,$D$4:D3047,1,$H$4:H3047,1))</f>
        <v>0</v>
      </c>
      <c r="G3047" s="26" t="str">
        <f>IF(I3047="","",(COUNTIF($E$4:E3047,E3047)))</f>
        <v/>
      </c>
      <c r="H3047" s="1">
        <f>IF(AND(J3047="SAYIM",FİLTRE!$H$5="RAFTA",U3047&lt;&gt;0),1,0)+
IF(AND(J3047="İADE DEPO",FİLTRE!$H$5="İADE DEPO"),1,0)+
IF(FİLTRE!$H$5="TÜMÜ",1,0)+
IF(AND(J3047="FİRMA İADE",FİLTRE!$H$5="FİRMA İADE"),1,0)+
IF(AND(J3047="İMHA",FİLTRE!$H$5="İMHA"),1,0)</f>
        <v>1</v>
      </c>
      <c r="I3047" s="99"/>
      <c r="J3047" s="100"/>
      <c r="K3047" s="100"/>
      <c r="L3047" s="101"/>
      <c r="M3047" s="102"/>
      <c r="N3047" s="101"/>
      <c r="O3047" s="99"/>
      <c r="P3047" s="103"/>
      <c r="Q3047" s="104"/>
      <c r="R3047" s="50"/>
      <c r="S3047" s="105"/>
      <c r="T3047" s="106"/>
      <c r="U3047" s="107"/>
      <c r="V3047" s="108"/>
      <c r="W3047" s="107"/>
      <c r="X3047" s="107"/>
      <c r="AA3047" s="107"/>
      <c r="AB3047" s="110"/>
      <c r="AC3047" s="110"/>
      <c r="AE3047" s="105"/>
      <c r="AF3047" s="105"/>
      <c r="AR3047" s="112"/>
    </row>
    <row r="3048" spans="2:44" x14ac:dyDescent="0.25">
      <c r="B3048" s="1" t="str">
        <f>IF(I3048="","",
(IF(N3048=FİLTRE!$H$6,2,0)+IF(FİLTRE!$H$6="TOPLAM",2,0))
)</f>
        <v/>
      </c>
      <c r="C3048">
        <f>IF(FİLTRE!$M$5="",9,(IF(U3048&gt;=FİLTRE!$M$5,1,0)))</f>
        <v>1</v>
      </c>
      <c r="D3048" s="1">
        <f>IF(FİLTRE!$M$6="",9,(IF('SKT LİSTESİ'!P3048&lt;=FİLTRE!$M$6,1,0)))</f>
        <v>1</v>
      </c>
      <c r="E3048" s="25" t="str">
        <f>IF(I3048="","",(COUNTIFS($L$4:L3048,L3048)))</f>
        <v/>
      </c>
      <c r="F3048" s="13">
        <f>IF(OR(B3048&lt;&gt;2,C3048&lt;&gt;1,D3048&lt;&gt;1,H3048&lt;&gt;1),0,
COUNTIFS($B$4:B3048,2,$C$4:C3048,1,$D$4:D3048,1,$H$4:H3048,1))</f>
        <v>0</v>
      </c>
      <c r="G3048" s="26" t="str">
        <f>IF(I3048="","",(COUNTIF($E$4:E3048,E3048)))</f>
        <v/>
      </c>
      <c r="H3048" s="1">
        <f>IF(AND(J3048="SAYIM",FİLTRE!$H$5="RAFTA",U3048&lt;&gt;0),1,0)+
IF(AND(J3048="İADE DEPO",FİLTRE!$H$5="İADE DEPO"),1,0)+
IF(FİLTRE!$H$5="TÜMÜ",1,0)+
IF(AND(J3048="FİRMA İADE",FİLTRE!$H$5="FİRMA İADE"),1,0)+
IF(AND(J3048="İMHA",FİLTRE!$H$5="İMHA"),1,0)</f>
        <v>1</v>
      </c>
      <c r="I3048" s="99"/>
      <c r="J3048" s="100"/>
      <c r="K3048" s="100"/>
      <c r="L3048" s="101"/>
      <c r="M3048" s="102"/>
      <c r="N3048" s="101"/>
      <c r="O3048" s="99"/>
      <c r="P3048" s="103"/>
      <c r="Q3048" s="104"/>
      <c r="R3048" s="50"/>
      <c r="S3048" s="105"/>
      <c r="T3048" s="106"/>
      <c r="U3048" s="107"/>
      <c r="V3048" s="108"/>
      <c r="W3048" s="107"/>
      <c r="X3048" s="107"/>
      <c r="AA3048" s="107"/>
      <c r="AB3048" s="110"/>
      <c r="AC3048" s="110"/>
      <c r="AE3048" s="105"/>
      <c r="AF3048" s="105"/>
      <c r="AR3048" s="112"/>
    </row>
    <row r="3049" spans="2:44" x14ac:dyDescent="0.25">
      <c r="B3049" s="1" t="str">
        <f>IF(I3049="","",
(IF(N3049=FİLTRE!$H$6,2,0)+IF(FİLTRE!$H$6="TOPLAM",2,0))
)</f>
        <v/>
      </c>
      <c r="C3049">
        <f>IF(FİLTRE!$M$5="",9,(IF(U3049&gt;=FİLTRE!$M$5,1,0)))</f>
        <v>1</v>
      </c>
      <c r="D3049" s="1">
        <f>IF(FİLTRE!$M$6="",9,(IF('SKT LİSTESİ'!P3049&lt;=FİLTRE!$M$6,1,0)))</f>
        <v>1</v>
      </c>
      <c r="E3049" s="25" t="str">
        <f>IF(I3049="","",(COUNTIFS($L$4:L3049,L3049)))</f>
        <v/>
      </c>
      <c r="F3049" s="13">
        <f>IF(OR(B3049&lt;&gt;2,C3049&lt;&gt;1,D3049&lt;&gt;1,H3049&lt;&gt;1),0,
COUNTIFS($B$4:B3049,2,$C$4:C3049,1,$D$4:D3049,1,$H$4:H3049,1))</f>
        <v>0</v>
      </c>
      <c r="G3049" s="26" t="str">
        <f>IF(I3049="","",(COUNTIF($E$4:E3049,E3049)))</f>
        <v/>
      </c>
      <c r="H3049" s="1">
        <f>IF(AND(J3049="SAYIM",FİLTRE!$H$5="RAFTA",U3049&lt;&gt;0),1,0)+
IF(AND(J3049="İADE DEPO",FİLTRE!$H$5="İADE DEPO"),1,0)+
IF(FİLTRE!$H$5="TÜMÜ",1,0)+
IF(AND(J3049="FİRMA İADE",FİLTRE!$H$5="FİRMA İADE"),1,0)+
IF(AND(J3049="İMHA",FİLTRE!$H$5="İMHA"),1,0)</f>
        <v>1</v>
      </c>
      <c r="I3049" s="99"/>
      <c r="J3049" s="100"/>
      <c r="K3049" s="100"/>
      <c r="L3049" s="101"/>
      <c r="M3049" s="102"/>
      <c r="N3049" s="101"/>
      <c r="O3049" s="99"/>
      <c r="P3049" s="103"/>
      <c r="Q3049" s="104"/>
      <c r="R3049" s="50"/>
      <c r="S3049" s="105"/>
      <c r="T3049" s="106"/>
      <c r="U3049" s="107"/>
      <c r="V3049" s="108"/>
      <c r="W3049" s="107"/>
      <c r="X3049" s="107"/>
      <c r="AA3049" s="107"/>
      <c r="AB3049" s="110"/>
      <c r="AC3049" s="110"/>
      <c r="AE3049" s="105"/>
      <c r="AF3049" s="105"/>
      <c r="AR3049" s="112"/>
    </row>
    <row r="3050" spans="2:44" x14ac:dyDescent="0.25">
      <c r="B3050" s="1" t="str">
        <f>IF(I3050="","",
(IF(N3050=FİLTRE!$H$6,2,0)+IF(FİLTRE!$H$6="TOPLAM",2,0))
)</f>
        <v/>
      </c>
      <c r="C3050">
        <f>IF(FİLTRE!$M$5="",9,(IF(U3050&gt;=FİLTRE!$M$5,1,0)))</f>
        <v>1</v>
      </c>
      <c r="D3050" s="1">
        <f>IF(FİLTRE!$M$6="",9,(IF('SKT LİSTESİ'!P3050&lt;=FİLTRE!$M$6,1,0)))</f>
        <v>1</v>
      </c>
      <c r="E3050" s="25" t="str">
        <f>IF(I3050="","",(COUNTIFS($L$4:L3050,L3050)))</f>
        <v/>
      </c>
      <c r="F3050" s="13">
        <f>IF(OR(B3050&lt;&gt;2,C3050&lt;&gt;1,D3050&lt;&gt;1,H3050&lt;&gt;1),0,
COUNTIFS($B$4:B3050,2,$C$4:C3050,1,$D$4:D3050,1,$H$4:H3050,1))</f>
        <v>0</v>
      </c>
      <c r="G3050" s="26" t="str">
        <f>IF(I3050="","",(COUNTIF($E$4:E3050,E3050)))</f>
        <v/>
      </c>
      <c r="H3050" s="1">
        <f>IF(AND(J3050="SAYIM",FİLTRE!$H$5="RAFTA",U3050&lt;&gt;0),1,0)+
IF(AND(J3050="İADE DEPO",FİLTRE!$H$5="İADE DEPO"),1,0)+
IF(FİLTRE!$H$5="TÜMÜ",1,0)+
IF(AND(J3050="FİRMA İADE",FİLTRE!$H$5="FİRMA İADE"),1,0)+
IF(AND(J3050="İMHA",FİLTRE!$H$5="İMHA"),1,0)</f>
        <v>1</v>
      </c>
      <c r="I3050" s="99"/>
      <c r="J3050" s="100"/>
      <c r="K3050" s="100"/>
      <c r="L3050" s="101"/>
      <c r="M3050" s="102"/>
      <c r="N3050" s="101"/>
      <c r="O3050" s="99"/>
      <c r="P3050" s="103"/>
      <c r="Q3050" s="104"/>
      <c r="R3050" s="50"/>
      <c r="S3050" s="105"/>
      <c r="T3050" s="106"/>
      <c r="U3050" s="107"/>
      <c r="V3050" s="108"/>
      <c r="W3050" s="107"/>
      <c r="X3050" s="107"/>
      <c r="AA3050" s="107"/>
      <c r="AB3050" s="110"/>
      <c r="AC3050" s="110"/>
      <c r="AE3050" s="105"/>
      <c r="AF3050" s="105"/>
      <c r="AR3050" s="112"/>
    </row>
    <row r="3051" spans="2:44" x14ac:dyDescent="0.25">
      <c r="B3051" s="1" t="str">
        <f>IF(I3051="","",
(IF(N3051=FİLTRE!$H$6,2,0)+IF(FİLTRE!$H$6="TOPLAM",2,0))
)</f>
        <v/>
      </c>
      <c r="C3051">
        <f>IF(FİLTRE!$M$5="",9,(IF(U3051&gt;=FİLTRE!$M$5,1,0)))</f>
        <v>1</v>
      </c>
      <c r="D3051" s="1">
        <f>IF(FİLTRE!$M$6="",9,(IF('SKT LİSTESİ'!P3051&lt;=FİLTRE!$M$6,1,0)))</f>
        <v>1</v>
      </c>
      <c r="E3051" s="25" t="str">
        <f>IF(I3051="","",(COUNTIFS($L$4:L3051,L3051)))</f>
        <v/>
      </c>
      <c r="F3051" s="13">
        <f>IF(OR(B3051&lt;&gt;2,C3051&lt;&gt;1,D3051&lt;&gt;1,H3051&lt;&gt;1),0,
COUNTIFS($B$4:B3051,2,$C$4:C3051,1,$D$4:D3051,1,$H$4:H3051,1))</f>
        <v>0</v>
      </c>
      <c r="G3051" s="26" t="str">
        <f>IF(I3051="","",(COUNTIF($E$4:E3051,E3051)))</f>
        <v/>
      </c>
      <c r="H3051" s="1">
        <f>IF(AND(J3051="SAYIM",FİLTRE!$H$5="RAFTA",U3051&lt;&gt;0),1,0)+
IF(AND(J3051="İADE DEPO",FİLTRE!$H$5="İADE DEPO"),1,0)+
IF(FİLTRE!$H$5="TÜMÜ",1,0)+
IF(AND(J3051="FİRMA İADE",FİLTRE!$H$5="FİRMA İADE"),1,0)+
IF(AND(J3051="İMHA",FİLTRE!$H$5="İMHA"),1,0)</f>
        <v>1</v>
      </c>
      <c r="I3051" s="99"/>
      <c r="J3051" s="100"/>
      <c r="K3051" s="100"/>
      <c r="L3051" s="101"/>
      <c r="M3051" s="102"/>
      <c r="N3051" s="101"/>
      <c r="O3051" s="99"/>
      <c r="P3051" s="103"/>
      <c r="Q3051" s="104"/>
      <c r="R3051" s="50"/>
      <c r="S3051" s="105"/>
      <c r="T3051" s="106"/>
      <c r="U3051" s="107"/>
      <c r="V3051" s="108"/>
      <c r="W3051" s="107"/>
      <c r="X3051" s="107"/>
      <c r="AA3051" s="107"/>
      <c r="AB3051" s="110"/>
      <c r="AC3051" s="110"/>
      <c r="AE3051" s="105"/>
      <c r="AF3051" s="105"/>
      <c r="AR3051" s="112"/>
    </row>
    <row r="3052" spans="2:44" x14ac:dyDescent="0.25">
      <c r="B3052" s="1" t="str">
        <f>IF(I3052="","",
(IF(N3052=FİLTRE!$H$6,2,0)+IF(FİLTRE!$H$6="TOPLAM",2,0))
)</f>
        <v/>
      </c>
      <c r="C3052">
        <f>IF(FİLTRE!$M$5="",9,(IF(U3052&gt;=FİLTRE!$M$5,1,0)))</f>
        <v>1</v>
      </c>
      <c r="D3052" s="1">
        <f>IF(FİLTRE!$M$6="",9,(IF('SKT LİSTESİ'!P3052&lt;=FİLTRE!$M$6,1,0)))</f>
        <v>1</v>
      </c>
      <c r="E3052" s="25" t="str">
        <f>IF(I3052="","",(COUNTIFS($L$4:L3052,L3052)))</f>
        <v/>
      </c>
      <c r="F3052" s="13">
        <f>IF(OR(B3052&lt;&gt;2,C3052&lt;&gt;1,D3052&lt;&gt;1,H3052&lt;&gt;1),0,
COUNTIFS($B$4:B3052,2,$C$4:C3052,1,$D$4:D3052,1,$H$4:H3052,1))</f>
        <v>0</v>
      </c>
      <c r="G3052" s="26" t="str">
        <f>IF(I3052="","",(COUNTIF($E$4:E3052,E3052)))</f>
        <v/>
      </c>
      <c r="H3052" s="1">
        <f>IF(AND(J3052="SAYIM",FİLTRE!$H$5="RAFTA",U3052&lt;&gt;0),1,0)+
IF(AND(J3052="İADE DEPO",FİLTRE!$H$5="İADE DEPO"),1,0)+
IF(FİLTRE!$H$5="TÜMÜ",1,0)+
IF(AND(J3052="FİRMA İADE",FİLTRE!$H$5="FİRMA İADE"),1,0)+
IF(AND(J3052="İMHA",FİLTRE!$H$5="İMHA"),1,0)</f>
        <v>1</v>
      </c>
      <c r="I3052" s="99"/>
      <c r="J3052" s="100"/>
      <c r="K3052" s="100"/>
      <c r="L3052" s="101"/>
      <c r="M3052" s="102"/>
      <c r="N3052" s="101"/>
      <c r="O3052" s="99"/>
      <c r="P3052" s="103"/>
      <c r="Q3052" s="104"/>
      <c r="R3052" s="50"/>
      <c r="S3052" s="105"/>
      <c r="T3052" s="106"/>
      <c r="U3052" s="107"/>
      <c r="V3052" s="108"/>
      <c r="W3052" s="107"/>
      <c r="X3052" s="107"/>
      <c r="AA3052" s="107"/>
      <c r="AB3052" s="110"/>
      <c r="AC3052" s="110"/>
      <c r="AE3052" s="105"/>
      <c r="AF3052" s="105"/>
      <c r="AR3052" s="112"/>
    </row>
    <row r="3053" spans="2:44" x14ac:dyDescent="0.25">
      <c r="B3053" s="1" t="str">
        <f>IF(I3053="","",
(IF(N3053=FİLTRE!$H$6,2,0)+IF(FİLTRE!$H$6="TOPLAM",2,0))
)</f>
        <v/>
      </c>
      <c r="C3053">
        <f>IF(FİLTRE!$M$5="",9,(IF(U3053&gt;=FİLTRE!$M$5,1,0)))</f>
        <v>1</v>
      </c>
      <c r="D3053" s="1">
        <f>IF(FİLTRE!$M$6="",9,(IF('SKT LİSTESİ'!P3053&lt;=FİLTRE!$M$6,1,0)))</f>
        <v>1</v>
      </c>
      <c r="E3053" s="25" t="str">
        <f>IF(I3053="","",(COUNTIFS($L$4:L3053,L3053)))</f>
        <v/>
      </c>
      <c r="F3053" s="13">
        <f>IF(OR(B3053&lt;&gt;2,C3053&lt;&gt;1,D3053&lt;&gt;1,H3053&lt;&gt;1),0,
COUNTIFS($B$4:B3053,2,$C$4:C3053,1,$D$4:D3053,1,$H$4:H3053,1))</f>
        <v>0</v>
      </c>
      <c r="G3053" s="26" t="str">
        <f>IF(I3053="","",(COUNTIF($E$4:E3053,E3053)))</f>
        <v/>
      </c>
      <c r="H3053" s="1">
        <f>IF(AND(J3053="SAYIM",FİLTRE!$H$5="RAFTA",U3053&lt;&gt;0),1,0)+
IF(AND(J3053="İADE DEPO",FİLTRE!$H$5="İADE DEPO"),1,0)+
IF(FİLTRE!$H$5="TÜMÜ",1,0)+
IF(AND(J3053="FİRMA İADE",FİLTRE!$H$5="FİRMA İADE"),1,0)+
IF(AND(J3053="İMHA",FİLTRE!$H$5="İMHA"),1,0)</f>
        <v>1</v>
      </c>
      <c r="I3053" s="99"/>
      <c r="J3053" s="100"/>
      <c r="K3053" s="100"/>
      <c r="L3053" s="101"/>
      <c r="M3053" s="102"/>
      <c r="N3053" s="101"/>
      <c r="O3053" s="99"/>
      <c r="P3053" s="103"/>
      <c r="Q3053" s="104"/>
      <c r="R3053" s="50"/>
      <c r="S3053" s="105"/>
      <c r="T3053" s="106"/>
      <c r="U3053" s="107"/>
      <c r="V3053" s="108"/>
      <c r="W3053" s="107"/>
      <c r="X3053" s="107"/>
      <c r="AA3053" s="107"/>
      <c r="AB3053" s="110"/>
      <c r="AC3053" s="110"/>
      <c r="AE3053" s="105"/>
      <c r="AF3053" s="105"/>
      <c r="AR3053" s="112"/>
    </row>
    <row r="3054" spans="2:44" x14ac:dyDescent="0.25">
      <c r="B3054" s="1" t="str">
        <f>IF(I3054="","",
(IF(N3054=FİLTRE!$H$6,2,0)+IF(FİLTRE!$H$6="TOPLAM",2,0))
)</f>
        <v/>
      </c>
      <c r="C3054">
        <f>IF(FİLTRE!$M$5="",9,(IF(U3054&gt;=FİLTRE!$M$5,1,0)))</f>
        <v>1</v>
      </c>
      <c r="D3054" s="1">
        <f>IF(FİLTRE!$M$6="",9,(IF('SKT LİSTESİ'!P3054&lt;=FİLTRE!$M$6,1,0)))</f>
        <v>1</v>
      </c>
      <c r="E3054" s="25" t="str">
        <f>IF(I3054="","",(COUNTIFS($L$4:L3054,L3054)))</f>
        <v/>
      </c>
      <c r="F3054" s="13">
        <f>IF(OR(B3054&lt;&gt;2,C3054&lt;&gt;1,D3054&lt;&gt;1,H3054&lt;&gt;1),0,
COUNTIFS($B$4:B3054,2,$C$4:C3054,1,$D$4:D3054,1,$H$4:H3054,1))</f>
        <v>0</v>
      </c>
      <c r="G3054" s="26" t="str">
        <f>IF(I3054="","",(COUNTIF($E$4:E3054,E3054)))</f>
        <v/>
      </c>
      <c r="H3054" s="1">
        <f>IF(AND(J3054="SAYIM",FİLTRE!$H$5="RAFTA",U3054&lt;&gt;0),1,0)+
IF(AND(J3054="İADE DEPO",FİLTRE!$H$5="İADE DEPO"),1,0)+
IF(FİLTRE!$H$5="TÜMÜ",1,0)+
IF(AND(J3054="FİRMA İADE",FİLTRE!$H$5="FİRMA İADE"),1,0)+
IF(AND(J3054="İMHA",FİLTRE!$H$5="İMHA"),1,0)</f>
        <v>1</v>
      </c>
      <c r="I3054" s="99"/>
      <c r="J3054" s="100"/>
      <c r="K3054" s="100"/>
      <c r="L3054" s="101"/>
      <c r="M3054" s="102"/>
      <c r="N3054" s="101"/>
      <c r="O3054" s="99"/>
      <c r="P3054" s="103"/>
      <c r="Q3054" s="104"/>
      <c r="R3054" s="50"/>
      <c r="S3054" s="105"/>
      <c r="T3054" s="106"/>
      <c r="U3054" s="107"/>
      <c r="V3054" s="108"/>
      <c r="W3054" s="107"/>
      <c r="X3054" s="107"/>
      <c r="AA3054" s="107"/>
      <c r="AB3054" s="110"/>
      <c r="AC3054" s="110"/>
      <c r="AE3054" s="105"/>
      <c r="AF3054" s="105"/>
      <c r="AR3054" s="112"/>
    </row>
    <row r="3055" spans="2:44" x14ac:dyDescent="0.25">
      <c r="B3055" s="1" t="str">
        <f>IF(I3055="","",
(IF(N3055=FİLTRE!$H$6,2,0)+IF(FİLTRE!$H$6="TOPLAM",2,0))
)</f>
        <v/>
      </c>
      <c r="C3055">
        <f>IF(FİLTRE!$M$5="",9,(IF(U3055&gt;=FİLTRE!$M$5,1,0)))</f>
        <v>1</v>
      </c>
      <c r="D3055" s="1">
        <f>IF(FİLTRE!$M$6="",9,(IF('SKT LİSTESİ'!P3055&lt;=FİLTRE!$M$6,1,0)))</f>
        <v>1</v>
      </c>
      <c r="E3055" s="25" t="str">
        <f>IF(I3055="","",(COUNTIFS($L$4:L3055,L3055)))</f>
        <v/>
      </c>
      <c r="F3055" s="13">
        <f>IF(OR(B3055&lt;&gt;2,C3055&lt;&gt;1,D3055&lt;&gt;1,H3055&lt;&gt;1),0,
COUNTIFS($B$4:B3055,2,$C$4:C3055,1,$D$4:D3055,1,$H$4:H3055,1))</f>
        <v>0</v>
      </c>
      <c r="G3055" s="26" t="str">
        <f>IF(I3055="","",(COUNTIF($E$4:E3055,E3055)))</f>
        <v/>
      </c>
      <c r="H3055" s="1">
        <f>IF(AND(J3055="SAYIM",FİLTRE!$H$5="RAFTA",U3055&lt;&gt;0),1,0)+
IF(AND(J3055="İADE DEPO",FİLTRE!$H$5="İADE DEPO"),1,0)+
IF(FİLTRE!$H$5="TÜMÜ",1,0)+
IF(AND(J3055="FİRMA İADE",FİLTRE!$H$5="FİRMA İADE"),1,0)+
IF(AND(J3055="İMHA",FİLTRE!$H$5="İMHA"),1,0)</f>
        <v>1</v>
      </c>
      <c r="I3055" s="99"/>
      <c r="J3055" s="100"/>
      <c r="K3055" s="100"/>
      <c r="L3055" s="101"/>
      <c r="M3055" s="102"/>
      <c r="N3055" s="101"/>
      <c r="O3055" s="99"/>
      <c r="P3055" s="103"/>
      <c r="Q3055" s="104"/>
      <c r="R3055" s="50"/>
      <c r="S3055" s="105"/>
      <c r="T3055" s="106"/>
      <c r="U3055" s="107"/>
      <c r="V3055" s="108"/>
      <c r="W3055" s="107"/>
      <c r="X3055" s="107"/>
      <c r="AA3055" s="107"/>
      <c r="AB3055" s="110"/>
      <c r="AC3055" s="110"/>
      <c r="AE3055" s="105"/>
      <c r="AF3055" s="105"/>
      <c r="AR3055" s="112"/>
    </row>
    <row r="3056" spans="2:44" x14ac:dyDescent="0.25">
      <c r="B3056" s="1" t="str">
        <f>IF(I3056="","",
(IF(N3056=FİLTRE!$H$6,2,0)+IF(FİLTRE!$H$6="TOPLAM",2,0))
)</f>
        <v/>
      </c>
      <c r="C3056">
        <f>IF(FİLTRE!$M$5="",9,(IF(U3056&gt;=FİLTRE!$M$5,1,0)))</f>
        <v>1</v>
      </c>
      <c r="D3056" s="1">
        <f>IF(FİLTRE!$M$6="",9,(IF('SKT LİSTESİ'!P3056&lt;=FİLTRE!$M$6,1,0)))</f>
        <v>1</v>
      </c>
      <c r="E3056" s="25" t="str">
        <f>IF(I3056="","",(COUNTIFS($L$4:L3056,L3056)))</f>
        <v/>
      </c>
      <c r="F3056" s="13">
        <f>IF(OR(B3056&lt;&gt;2,C3056&lt;&gt;1,D3056&lt;&gt;1,H3056&lt;&gt;1),0,
COUNTIFS($B$4:B3056,2,$C$4:C3056,1,$D$4:D3056,1,$H$4:H3056,1))</f>
        <v>0</v>
      </c>
      <c r="G3056" s="26" t="str">
        <f>IF(I3056="","",(COUNTIF($E$4:E3056,E3056)))</f>
        <v/>
      </c>
      <c r="H3056" s="1">
        <f>IF(AND(J3056="SAYIM",FİLTRE!$H$5="RAFTA",U3056&lt;&gt;0),1,0)+
IF(AND(J3056="İADE DEPO",FİLTRE!$H$5="İADE DEPO"),1,0)+
IF(FİLTRE!$H$5="TÜMÜ",1,0)+
IF(AND(J3056="FİRMA İADE",FİLTRE!$H$5="FİRMA İADE"),1,0)+
IF(AND(J3056="İMHA",FİLTRE!$H$5="İMHA"),1,0)</f>
        <v>1</v>
      </c>
      <c r="I3056" s="99"/>
      <c r="J3056" s="100"/>
      <c r="K3056" s="100"/>
      <c r="L3056" s="101"/>
      <c r="M3056" s="102"/>
      <c r="N3056" s="101"/>
      <c r="O3056" s="99"/>
      <c r="P3056" s="103"/>
      <c r="Q3056" s="104"/>
      <c r="R3056" s="50"/>
      <c r="S3056" s="105"/>
      <c r="T3056" s="106"/>
      <c r="U3056" s="107"/>
      <c r="V3056" s="108"/>
      <c r="W3056" s="107"/>
      <c r="X3056" s="107"/>
      <c r="AA3056" s="107"/>
      <c r="AB3056" s="110"/>
      <c r="AC3056" s="110"/>
      <c r="AE3056" s="105"/>
      <c r="AF3056" s="105"/>
      <c r="AR3056" s="112"/>
    </row>
    <row r="3057" spans="2:44" x14ac:dyDescent="0.25">
      <c r="B3057" s="1" t="str">
        <f>IF(I3057="","",
(IF(N3057=FİLTRE!$H$6,2,0)+IF(FİLTRE!$H$6="TOPLAM",2,0))
)</f>
        <v/>
      </c>
      <c r="C3057">
        <f>IF(FİLTRE!$M$5="",9,(IF(U3057&gt;=FİLTRE!$M$5,1,0)))</f>
        <v>1</v>
      </c>
      <c r="D3057" s="1">
        <f>IF(FİLTRE!$M$6="",9,(IF('SKT LİSTESİ'!P3057&lt;=FİLTRE!$M$6,1,0)))</f>
        <v>1</v>
      </c>
      <c r="E3057" s="25" t="str">
        <f>IF(I3057="","",(COUNTIFS($L$4:L3057,L3057)))</f>
        <v/>
      </c>
      <c r="F3057" s="13">
        <f>IF(OR(B3057&lt;&gt;2,C3057&lt;&gt;1,D3057&lt;&gt;1,H3057&lt;&gt;1),0,
COUNTIFS($B$4:B3057,2,$C$4:C3057,1,$D$4:D3057,1,$H$4:H3057,1))</f>
        <v>0</v>
      </c>
      <c r="G3057" s="26" t="str">
        <f>IF(I3057="","",(COUNTIF($E$4:E3057,E3057)))</f>
        <v/>
      </c>
      <c r="H3057" s="1">
        <f>IF(AND(J3057="SAYIM",FİLTRE!$H$5="RAFTA",U3057&lt;&gt;0),1,0)+
IF(AND(J3057="İADE DEPO",FİLTRE!$H$5="İADE DEPO"),1,0)+
IF(FİLTRE!$H$5="TÜMÜ",1,0)+
IF(AND(J3057="FİRMA İADE",FİLTRE!$H$5="FİRMA İADE"),1,0)+
IF(AND(J3057="İMHA",FİLTRE!$H$5="İMHA"),1,0)</f>
        <v>1</v>
      </c>
      <c r="I3057" s="99"/>
      <c r="J3057" s="100"/>
      <c r="K3057" s="100"/>
      <c r="L3057" s="101"/>
      <c r="M3057" s="102"/>
      <c r="N3057" s="101"/>
      <c r="O3057" s="99"/>
      <c r="P3057" s="103"/>
      <c r="Q3057" s="104"/>
      <c r="R3057" s="50"/>
      <c r="S3057" s="105"/>
      <c r="T3057" s="106"/>
      <c r="U3057" s="107"/>
      <c r="V3057" s="108"/>
      <c r="W3057" s="107"/>
      <c r="X3057" s="107"/>
      <c r="AA3057" s="107"/>
      <c r="AB3057" s="110"/>
      <c r="AC3057" s="110"/>
      <c r="AE3057" s="105"/>
      <c r="AF3057" s="105"/>
      <c r="AR3057" s="112"/>
    </row>
    <row r="3058" spans="2:44" x14ac:dyDescent="0.25">
      <c r="B3058" s="1" t="str">
        <f>IF(I3058="","",
(IF(N3058=FİLTRE!$H$6,2,0)+IF(FİLTRE!$H$6="TOPLAM",2,0))
)</f>
        <v/>
      </c>
      <c r="C3058">
        <f>IF(FİLTRE!$M$5="",9,(IF(U3058&gt;=FİLTRE!$M$5,1,0)))</f>
        <v>1</v>
      </c>
      <c r="D3058" s="1">
        <f>IF(FİLTRE!$M$6="",9,(IF('SKT LİSTESİ'!P3058&lt;=FİLTRE!$M$6,1,0)))</f>
        <v>1</v>
      </c>
      <c r="E3058" s="25" t="str">
        <f>IF(I3058="","",(COUNTIFS($L$4:L3058,L3058)))</f>
        <v/>
      </c>
      <c r="F3058" s="13">
        <f>IF(OR(B3058&lt;&gt;2,C3058&lt;&gt;1,D3058&lt;&gt;1,H3058&lt;&gt;1),0,
COUNTIFS($B$4:B3058,2,$C$4:C3058,1,$D$4:D3058,1,$H$4:H3058,1))</f>
        <v>0</v>
      </c>
      <c r="G3058" s="26" t="str">
        <f>IF(I3058="","",(COUNTIF($E$4:E3058,E3058)))</f>
        <v/>
      </c>
      <c r="H3058" s="1">
        <f>IF(AND(J3058="SAYIM",FİLTRE!$H$5="RAFTA",U3058&lt;&gt;0),1,0)+
IF(AND(J3058="İADE DEPO",FİLTRE!$H$5="İADE DEPO"),1,0)+
IF(FİLTRE!$H$5="TÜMÜ",1,0)+
IF(AND(J3058="FİRMA İADE",FİLTRE!$H$5="FİRMA İADE"),1,0)+
IF(AND(J3058="İMHA",FİLTRE!$H$5="İMHA"),1,0)</f>
        <v>1</v>
      </c>
      <c r="I3058" s="99"/>
      <c r="J3058" s="100"/>
      <c r="K3058" s="100"/>
      <c r="L3058" s="101"/>
      <c r="M3058" s="102"/>
      <c r="N3058" s="101"/>
      <c r="O3058" s="99"/>
      <c r="P3058" s="103"/>
      <c r="Q3058" s="104"/>
      <c r="R3058" s="50"/>
      <c r="S3058" s="105"/>
      <c r="T3058" s="106"/>
      <c r="U3058" s="107"/>
      <c r="V3058" s="108"/>
      <c r="W3058" s="107"/>
      <c r="X3058" s="107"/>
      <c r="AA3058" s="107"/>
      <c r="AB3058" s="110"/>
      <c r="AC3058" s="110"/>
      <c r="AE3058" s="105"/>
      <c r="AF3058" s="105"/>
      <c r="AR3058" s="112"/>
    </row>
    <row r="3059" spans="2:44" x14ac:dyDescent="0.25">
      <c r="B3059" s="1" t="str">
        <f>IF(I3059="","",
(IF(N3059=FİLTRE!$H$6,2,0)+IF(FİLTRE!$H$6="TOPLAM",2,0))
)</f>
        <v/>
      </c>
      <c r="C3059">
        <f>IF(FİLTRE!$M$5="",9,(IF(U3059&gt;=FİLTRE!$M$5,1,0)))</f>
        <v>1</v>
      </c>
      <c r="D3059" s="1">
        <f>IF(FİLTRE!$M$6="",9,(IF('SKT LİSTESİ'!P3059&lt;=FİLTRE!$M$6,1,0)))</f>
        <v>1</v>
      </c>
      <c r="E3059" s="25" t="str">
        <f>IF(I3059="","",(COUNTIFS($L$4:L3059,L3059)))</f>
        <v/>
      </c>
      <c r="F3059" s="13">
        <f>IF(OR(B3059&lt;&gt;2,C3059&lt;&gt;1,D3059&lt;&gt;1,H3059&lt;&gt;1),0,
COUNTIFS($B$4:B3059,2,$C$4:C3059,1,$D$4:D3059,1,$H$4:H3059,1))</f>
        <v>0</v>
      </c>
      <c r="G3059" s="26" t="str">
        <f>IF(I3059="","",(COUNTIF($E$4:E3059,E3059)))</f>
        <v/>
      </c>
      <c r="H3059" s="1">
        <f>IF(AND(J3059="SAYIM",FİLTRE!$H$5="RAFTA",U3059&lt;&gt;0),1,0)+
IF(AND(J3059="İADE DEPO",FİLTRE!$H$5="İADE DEPO"),1,0)+
IF(FİLTRE!$H$5="TÜMÜ",1,0)+
IF(AND(J3059="FİRMA İADE",FİLTRE!$H$5="FİRMA İADE"),1,0)+
IF(AND(J3059="İMHA",FİLTRE!$H$5="İMHA"),1,0)</f>
        <v>1</v>
      </c>
      <c r="I3059" s="99"/>
      <c r="J3059" s="100"/>
      <c r="K3059" s="100"/>
      <c r="L3059" s="101"/>
      <c r="M3059" s="102"/>
      <c r="N3059" s="101"/>
      <c r="O3059" s="99"/>
      <c r="P3059" s="103"/>
      <c r="Q3059" s="104"/>
      <c r="R3059" s="50"/>
      <c r="S3059" s="105"/>
      <c r="T3059" s="106"/>
      <c r="U3059" s="107"/>
      <c r="V3059" s="108"/>
      <c r="W3059" s="107"/>
      <c r="X3059" s="107"/>
      <c r="AA3059" s="107"/>
      <c r="AB3059" s="110"/>
      <c r="AC3059" s="110"/>
      <c r="AE3059" s="105"/>
      <c r="AF3059" s="105"/>
      <c r="AR3059" s="112"/>
    </row>
    <row r="3060" spans="2:44" x14ac:dyDescent="0.25">
      <c r="B3060" s="1" t="str">
        <f>IF(I3060="","",
(IF(N3060=FİLTRE!$H$6,2,0)+IF(FİLTRE!$H$6="TOPLAM",2,0))
)</f>
        <v/>
      </c>
      <c r="C3060">
        <f>IF(FİLTRE!$M$5="",9,(IF(U3060&gt;=FİLTRE!$M$5,1,0)))</f>
        <v>1</v>
      </c>
      <c r="D3060" s="1">
        <f>IF(FİLTRE!$M$6="",9,(IF('SKT LİSTESİ'!P3060&lt;=FİLTRE!$M$6,1,0)))</f>
        <v>1</v>
      </c>
      <c r="E3060" s="25" t="str">
        <f>IF(I3060="","",(COUNTIFS($L$4:L3060,L3060)))</f>
        <v/>
      </c>
      <c r="F3060" s="13">
        <f>IF(OR(B3060&lt;&gt;2,C3060&lt;&gt;1,D3060&lt;&gt;1,H3060&lt;&gt;1),0,
COUNTIFS($B$4:B3060,2,$C$4:C3060,1,$D$4:D3060,1,$H$4:H3060,1))</f>
        <v>0</v>
      </c>
      <c r="G3060" s="26" t="str">
        <f>IF(I3060="","",(COUNTIF($E$4:E3060,E3060)))</f>
        <v/>
      </c>
      <c r="H3060" s="1">
        <f>IF(AND(J3060="SAYIM",FİLTRE!$H$5="RAFTA",U3060&lt;&gt;0),1,0)+
IF(AND(J3060="İADE DEPO",FİLTRE!$H$5="İADE DEPO"),1,0)+
IF(FİLTRE!$H$5="TÜMÜ",1,0)+
IF(AND(J3060="FİRMA İADE",FİLTRE!$H$5="FİRMA İADE"),1,0)+
IF(AND(J3060="İMHA",FİLTRE!$H$5="İMHA"),1,0)</f>
        <v>1</v>
      </c>
      <c r="I3060" s="99"/>
      <c r="J3060" s="100"/>
      <c r="K3060" s="100"/>
      <c r="L3060" s="101"/>
      <c r="M3060" s="102"/>
      <c r="N3060" s="101"/>
      <c r="O3060" s="99"/>
      <c r="P3060" s="103"/>
      <c r="Q3060" s="104"/>
      <c r="R3060" s="50"/>
      <c r="S3060" s="105"/>
      <c r="T3060" s="106"/>
      <c r="U3060" s="107"/>
      <c r="V3060" s="108"/>
      <c r="W3060" s="107"/>
      <c r="X3060" s="107"/>
      <c r="AA3060" s="107"/>
      <c r="AB3060" s="110"/>
      <c r="AC3060" s="110"/>
      <c r="AE3060" s="105"/>
      <c r="AF3060" s="105"/>
      <c r="AR3060" s="112"/>
    </row>
    <row r="3061" spans="2:44" x14ac:dyDescent="0.25">
      <c r="B3061" s="1" t="str">
        <f>IF(I3061="","",
(IF(N3061=FİLTRE!$H$6,2,0)+IF(FİLTRE!$H$6="TOPLAM",2,0))
)</f>
        <v/>
      </c>
      <c r="C3061">
        <f>IF(FİLTRE!$M$5="",9,(IF(U3061&gt;=FİLTRE!$M$5,1,0)))</f>
        <v>1</v>
      </c>
      <c r="D3061" s="1">
        <f>IF(FİLTRE!$M$6="",9,(IF('SKT LİSTESİ'!P3061&lt;=FİLTRE!$M$6,1,0)))</f>
        <v>1</v>
      </c>
      <c r="E3061" s="25" t="str">
        <f>IF(I3061="","",(COUNTIFS($L$4:L3061,L3061)))</f>
        <v/>
      </c>
      <c r="F3061" s="13">
        <f>IF(OR(B3061&lt;&gt;2,C3061&lt;&gt;1,D3061&lt;&gt;1,H3061&lt;&gt;1),0,
COUNTIFS($B$4:B3061,2,$C$4:C3061,1,$D$4:D3061,1,$H$4:H3061,1))</f>
        <v>0</v>
      </c>
      <c r="G3061" s="26" t="str">
        <f>IF(I3061="","",(COUNTIF($E$4:E3061,E3061)))</f>
        <v/>
      </c>
      <c r="H3061" s="1">
        <f>IF(AND(J3061="SAYIM",FİLTRE!$H$5="RAFTA",U3061&lt;&gt;0),1,0)+
IF(AND(J3061="İADE DEPO",FİLTRE!$H$5="İADE DEPO"),1,0)+
IF(FİLTRE!$H$5="TÜMÜ",1,0)+
IF(AND(J3061="FİRMA İADE",FİLTRE!$H$5="FİRMA İADE"),1,0)+
IF(AND(J3061="İMHA",FİLTRE!$H$5="İMHA"),1,0)</f>
        <v>1</v>
      </c>
      <c r="I3061" s="99"/>
      <c r="J3061" s="100"/>
      <c r="K3061" s="100"/>
      <c r="L3061" s="101"/>
      <c r="M3061" s="102"/>
      <c r="N3061" s="101"/>
      <c r="O3061" s="99"/>
      <c r="P3061" s="103"/>
      <c r="Q3061" s="104"/>
      <c r="R3061" s="50"/>
      <c r="S3061" s="105"/>
      <c r="T3061" s="106"/>
      <c r="U3061" s="107"/>
      <c r="V3061" s="108"/>
      <c r="W3061" s="107"/>
      <c r="X3061" s="107"/>
      <c r="AA3061" s="107"/>
      <c r="AB3061" s="110"/>
      <c r="AC3061" s="110"/>
      <c r="AE3061" s="105"/>
      <c r="AF3061" s="105"/>
      <c r="AR3061" s="112"/>
    </row>
    <row r="3062" spans="2:44" x14ac:dyDescent="0.25">
      <c r="B3062" s="1" t="str">
        <f>IF(I3062="","",
(IF(N3062=FİLTRE!$H$6,2,0)+IF(FİLTRE!$H$6="TOPLAM",2,0))
)</f>
        <v/>
      </c>
      <c r="C3062">
        <f>IF(FİLTRE!$M$5="",9,(IF(U3062&gt;=FİLTRE!$M$5,1,0)))</f>
        <v>1</v>
      </c>
      <c r="D3062" s="1">
        <f>IF(FİLTRE!$M$6="",9,(IF('SKT LİSTESİ'!P3062&lt;=FİLTRE!$M$6,1,0)))</f>
        <v>1</v>
      </c>
      <c r="E3062" s="25" t="str">
        <f>IF(I3062="","",(COUNTIFS($L$4:L3062,L3062)))</f>
        <v/>
      </c>
      <c r="F3062" s="13">
        <f>IF(OR(B3062&lt;&gt;2,C3062&lt;&gt;1,D3062&lt;&gt;1,H3062&lt;&gt;1),0,
COUNTIFS($B$4:B3062,2,$C$4:C3062,1,$D$4:D3062,1,$H$4:H3062,1))</f>
        <v>0</v>
      </c>
      <c r="G3062" s="26" t="str">
        <f>IF(I3062="","",(COUNTIF($E$4:E3062,E3062)))</f>
        <v/>
      </c>
      <c r="H3062" s="1">
        <f>IF(AND(J3062="SAYIM",FİLTRE!$H$5="RAFTA",U3062&lt;&gt;0),1,0)+
IF(AND(J3062="İADE DEPO",FİLTRE!$H$5="İADE DEPO"),1,0)+
IF(FİLTRE!$H$5="TÜMÜ",1,0)+
IF(AND(J3062="FİRMA İADE",FİLTRE!$H$5="FİRMA İADE"),1,0)+
IF(AND(J3062="İMHA",FİLTRE!$H$5="İMHA"),1,0)</f>
        <v>1</v>
      </c>
      <c r="I3062" s="99"/>
      <c r="J3062" s="100"/>
      <c r="K3062" s="100"/>
      <c r="L3062" s="101"/>
      <c r="M3062" s="102"/>
      <c r="N3062" s="101"/>
      <c r="O3062" s="99"/>
      <c r="P3062" s="103"/>
      <c r="Q3062" s="104"/>
      <c r="R3062" s="50"/>
      <c r="S3062" s="105"/>
      <c r="T3062" s="106"/>
      <c r="U3062" s="107"/>
      <c r="V3062" s="108"/>
      <c r="W3062" s="107"/>
      <c r="X3062" s="107"/>
      <c r="AA3062" s="107"/>
      <c r="AB3062" s="110"/>
      <c r="AC3062" s="110"/>
      <c r="AE3062" s="105"/>
      <c r="AF3062" s="105"/>
      <c r="AR3062" s="112"/>
    </row>
    <row r="3063" spans="2:44" x14ac:dyDescent="0.25">
      <c r="B3063" s="1" t="str">
        <f>IF(I3063="","",
(IF(N3063=FİLTRE!$H$6,2,0)+IF(FİLTRE!$H$6="TOPLAM",2,0))
)</f>
        <v/>
      </c>
      <c r="C3063">
        <f>IF(FİLTRE!$M$5="",9,(IF(U3063&gt;=FİLTRE!$M$5,1,0)))</f>
        <v>1</v>
      </c>
      <c r="D3063" s="1">
        <f>IF(FİLTRE!$M$6="",9,(IF('SKT LİSTESİ'!P3063&lt;=FİLTRE!$M$6,1,0)))</f>
        <v>1</v>
      </c>
      <c r="E3063" s="25" t="str">
        <f>IF(I3063="","",(COUNTIFS($L$4:L3063,L3063)))</f>
        <v/>
      </c>
      <c r="F3063" s="13">
        <f>IF(OR(B3063&lt;&gt;2,C3063&lt;&gt;1,D3063&lt;&gt;1,H3063&lt;&gt;1),0,
COUNTIFS($B$4:B3063,2,$C$4:C3063,1,$D$4:D3063,1,$H$4:H3063,1))</f>
        <v>0</v>
      </c>
      <c r="G3063" s="26" t="str">
        <f>IF(I3063="","",(COUNTIF($E$4:E3063,E3063)))</f>
        <v/>
      </c>
      <c r="H3063" s="1">
        <f>IF(AND(J3063="SAYIM",FİLTRE!$H$5="RAFTA",U3063&lt;&gt;0),1,0)+
IF(AND(J3063="İADE DEPO",FİLTRE!$H$5="İADE DEPO"),1,0)+
IF(FİLTRE!$H$5="TÜMÜ",1,0)+
IF(AND(J3063="FİRMA İADE",FİLTRE!$H$5="FİRMA İADE"),1,0)+
IF(AND(J3063="İMHA",FİLTRE!$H$5="İMHA"),1,0)</f>
        <v>1</v>
      </c>
      <c r="I3063" s="99"/>
      <c r="J3063" s="100"/>
      <c r="K3063" s="100"/>
      <c r="L3063" s="101"/>
      <c r="M3063" s="102"/>
      <c r="N3063" s="101"/>
      <c r="O3063" s="99"/>
      <c r="P3063" s="103"/>
      <c r="Q3063" s="104"/>
      <c r="R3063" s="50"/>
      <c r="S3063" s="105"/>
      <c r="T3063" s="106"/>
      <c r="U3063" s="107"/>
      <c r="V3063" s="108"/>
      <c r="W3063" s="107"/>
      <c r="X3063" s="107"/>
      <c r="AA3063" s="107"/>
      <c r="AB3063" s="110"/>
      <c r="AC3063" s="110"/>
      <c r="AE3063" s="105"/>
      <c r="AF3063" s="105"/>
      <c r="AR3063" s="112"/>
    </row>
    <row r="3064" spans="2:44" x14ac:dyDescent="0.25">
      <c r="B3064" s="1" t="str">
        <f>IF(I3064="","",
(IF(N3064=FİLTRE!$H$6,2,0)+IF(FİLTRE!$H$6="TOPLAM",2,0))
)</f>
        <v/>
      </c>
      <c r="C3064">
        <f>IF(FİLTRE!$M$5="",9,(IF(U3064&gt;=FİLTRE!$M$5,1,0)))</f>
        <v>1</v>
      </c>
      <c r="D3064" s="1">
        <f>IF(FİLTRE!$M$6="",9,(IF('SKT LİSTESİ'!P3064&lt;=FİLTRE!$M$6,1,0)))</f>
        <v>1</v>
      </c>
      <c r="E3064" s="25" t="str">
        <f>IF(I3064="","",(COUNTIFS($L$4:L3064,L3064)))</f>
        <v/>
      </c>
      <c r="F3064" s="13">
        <f>IF(OR(B3064&lt;&gt;2,C3064&lt;&gt;1,D3064&lt;&gt;1,H3064&lt;&gt;1),0,
COUNTIFS($B$4:B3064,2,$C$4:C3064,1,$D$4:D3064,1,$H$4:H3064,1))</f>
        <v>0</v>
      </c>
      <c r="G3064" s="26" t="str">
        <f>IF(I3064="","",(COUNTIF($E$4:E3064,E3064)))</f>
        <v/>
      </c>
      <c r="H3064" s="1">
        <f>IF(AND(J3064="SAYIM",FİLTRE!$H$5="RAFTA",U3064&lt;&gt;0),1,0)+
IF(AND(J3064="İADE DEPO",FİLTRE!$H$5="İADE DEPO"),1,0)+
IF(FİLTRE!$H$5="TÜMÜ",1,0)+
IF(AND(J3064="FİRMA İADE",FİLTRE!$H$5="FİRMA İADE"),1,0)+
IF(AND(J3064="İMHA",FİLTRE!$H$5="İMHA"),1,0)</f>
        <v>1</v>
      </c>
      <c r="I3064" s="99"/>
      <c r="J3064" s="100"/>
      <c r="K3064" s="100"/>
      <c r="L3064" s="101"/>
      <c r="M3064" s="102"/>
      <c r="N3064" s="101"/>
      <c r="O3064" s="99"/>
      <c r="P3064" s="103"/>
      <c r="Q3064" s="104"/>
      <c r="R3064" s="50"/>
      <c r="S3064" s="105"/>
      <c r="T3064" s="106"/>
      <c r="U3064" s="107"/>
      <c r="V3064" s="108"/>
      <c r="W3064" s="107"/>
      <c r="X3064" s="107"/>
      <c r="AA3064" s="107"/>
      <c r="AB3064" s="110"/>
      <c r="AC3064" s="110"/>
      <c r="AE3064" s="105"/>
      <c r="AF3064" s="105"/>
      <c r="AR3064" s="112"/>
    </row>
    <row r="3065" spans="2:44" x14ac:dyDescent="0.25">
      <c r="B3065" s="1" t="str">
        <f>IF(I3065="","",
(IF(N3065=FİLTRE!$H$6,2,0)+IF(FİLTRE!$H$6="TOPLAM",2,0))
)</f>
        <v/>
      </c>
      <c r="C3065">
        <f>IF(FİLTRE!$M$5="",9,(IF(U3065&gt;=FİLTRE!$M$5,1,0)))</f>
        <v>1</v>
      </c>
      <c r="D3065" s="1">
        <f>IF(FİLTRE!$M$6="",9,(IF('SKT LİSTESİ'!P3065&lt;=FİLTRE!$M$6,1,0)))</f>
        <v>1</v>
      </c>
      <c r="E3065" s="25" t="str">
        <f>IF(I3065="","",(COUNTIFS($L$4:L3065,L3065)))</f>
        <v/>
      </c>
      <c r="F3065" s="13">
        <f>IF(OR(B3065&lt;&gt;2,C3065&lt;&gt;1,D3065&lt;&gt;1,H3065&lt;&gt;1),0,
COUNTIFS($B$4:B3065,2,$C$4:C3065,1,$D$4:D3065,1,$H$4:H3065,1))</f>
        <v>0</v>
      </c>
      <c r="G3065" s="26" t="str">
        <f>IF(I3065="","",(COUNTIF($E$4:E3065,E3065)))</f>
        <v/>
      </c>
      <c r="H3065" s="1">
        <f>IF(AND(J3065="SAYIM",FİLTRE!$H$5="RAFTA",U3065&lt;&gt;0),1,0)+
IF(AND(J3065="İADE DEPO",FİLTRE!$H$5="İADE DEPO"),1,0)+
IF(FİLTRE!$H$5="TÜMÜ",1,0)+
IF(AND(J3065="FİRMA İADE",FİLTRE!$H$5="FİRMA İADE"),1,0)+
IF(AND(J3065="İMHA",FİLTRE!$H$5="İMHA"),1,0)</f>
        <v>1</v>
      </c>
      <c r="I3065" s="99"/>
      <c r="J3065" s="100"/>
      <c r="K3065" s="100"/>
      <c r="L3065" s="101"/>
      <c r="M3065" s="102"/>
      <c r="N3065" s="101"/>
      <c r="O3065" s="99"/>
      <c r="P3065" s="103"/>
      <c r="Q3065" s="104"/>
      <c r="R3065" s="50"/>
      <c r="S3065" s="105"/>
      <c r="T3065" s="106"/>
      <c r="U3065" s="107"/>
      <c r="V3065" s="108"/>
      <c r="W3065" s="107"/>
      <c r="X3065" s="107"/>
      <c r="AA3065" s="107"/>
      <c r="AB3065" s="110"/>
      <c r="AC3065" s="110"/>
      <c r="AE3065" s="105"/>
      <c r="AF3065" s="105"/>
      <c r="AR3065" s="112"/>
    </row>
    <row r="3066" spans="2:44" x14ac:dyDescent="0.25">
      <c r="B3066" s="1" t="str">
        <f>IF(I3066="","",
(IF(N3066=FİLTRE!$H$6,2,0)+IF(FİLTRE!$H$6="TOPLAM",2,0))
)</f>
        <v/>
      </c>
      <c r="C3066">
        <f>IF(FİLTRE!$M$5="",9,(IF(U3066&gt;=FİLTRE!$M$5,1,0)))</f>
        <v>1</v>
      </c>
      <c r="D3066" s="1">
        <f>IF(FİLTRE!$M$6="",9,(IF('SKT LİSTESİ'!P3066&lt;=FİLTRE!$M$6,1,0)))</f>
        <v>1</v>
      </c>
      <c r="E3066" s="25" t="str">
        <f>IF(I3066="","",(COUNTIFS($L$4:L3066,L3066)))</f>
        <v/>
      </c>
      <c r="F3066" s="13">
        <f>IF(OR(B3066&lt;&gt;2,C3066&lt;&gt;1,D3066&lt;&gt;1,H3066&lt;&gt;1),0,
COUNTIFS($B$4:B3066,2,$C$4:C3066,1,$D$4:D3066,1,$H$4:H3066,1))</f>
        <v>0</v>
      </c>
      <c r="G3066" s="26" t="str">
        <f>IF(I3066="","",(COUNTIF($E$4:E3066,E3066)))</f>
        <v/>
      </c>
      <c r="H3066" s="1">
        <f>IF(AND(J3066="SAYIM",FİLTRE!$H$5="RAFTA",U3066&lt;&gt;0),1,0)+
IF(AND(J3066="İADE DEPO",FİLTRE!$H$5="İADE DEPO"),1,0)+
IF(FİLTRE!$H$5="TÜMÜ",1,0)+
IF(AND(J3066="FİRMA İADE",FİLTRE!$H$5="FİRMA İADE"),1,0)+
IF(AND(J3066="İMHA",FİLTRE!$H$5="İMHA"),1,0)</f>
        <v>1</v>
      </c>
      <c r="I3066" s="99"/>
      <c r="J3066" s="100"/>
      <c r="K3066" s="100"/>
      <c r="L3066" s="101"/>
      <c r="M3066" s="102"/>
      <c r="N3066" s="101"/>
      <c r="O3066" s="99"/>
      <c r="P3066" s="103"/>
      <c r="Q3066" s="104"/>
      <c r="R3066" s="50"/>
      <c r="S3066" s="105"/>
      <c r="T3066" s="106"/>
      <c r="U3066" s="107"/>
      <c r="V3066" s="108"/>
      <c r="W3066" s="107"/>
      <c r="X3066" s="107"/>
      <c r="AA3066" s="107"/>
      <c r="AB3066" s="110"/>
      <c r="AC3066" s="110"/>
      <c r="AE3066" s="105"/>
      <c r="AF3066" s="105"/>
      <c r="AR3066" s="112"/>
    </row>
    <row r="3067" spans="2:44" x14ac:dyDescent="0.25">
      <c r="B3067" s="1" t="str">
        <f>IF(I3067="","",
(IF(N3067=FİLTRE!$H$6,2,0)+IF(FİLTRE!$H$6="TOPLAM",2,0))
)</f>
        <v/>
      </c>
      <c r="C3067">
        <f>IF(FİLTRE!$M$5="",9,(IF(U3067&gt;=FİLTRE!$M$5,1,0)))</f>
        <v>1</v>
      </c>
      <c r="D3067" s="1">
        <f>IF(FİLTRE!$M$6="",9,(IF('SKT LİSTESİ'!P3067&lt;=FİLTRE!$M$6,1,0)))</f>
        <v>1</v>
      </c>
      <c r="E3067" s="25" t="str">
        <f>IF(I3067="","",(COUNTIFS($L$4:L3067,L3067)))</f>
        <v/>
      </c>
      <c r="F3067" s="13">
        <f>IF(OR(B3067&lt;&gt;2,C3067&lt;&gt;1,D3067&lt;&gt;1,H3067&lt;&gt;1),0,
COUNTIFS($B$4:B3067,2,$C$4:C3067,1,$D$4:D3067,1,$H$4:H3067,1))</f>
        <v>0</v>
      </c>
      <c r="G3067" s="26" t="str">
        <f>IF(I3067="","",(COUNTIF($E$4:E3067,E3067)))</f>
        <v/>
      </c>
      <c r="H3067" s="1">
        <f>IF(AND(J3067="SAYIM",FİLTRE!$H$5="RAFTA",U3067&lt;&gt;0),1,0)+
IF(AND(J3067="İADE DEPO",FİLTRE!$H$5="İADE DEPO"),1,0)+
IF(FİLTRE!$H$5="TÜMÜ",1,0)+
IF(AND(J3067="FİRMA İADE",FİLTRE!$H$5="FİRMA İADE"),1,0)+
IF(AND(J3067="İMHA",FİLTRE!$H$5="İMHA"),1,0)</f>
        <v>1</v>
      </c>
      <c r="I3067" s="99"/>
      <c r="J3067" s="100"/>
      <c r="K3067" s="100"/>
      <c r="L3067" s="101"/>
      <c r="M3067" s="102"/>
      <c r="N3067" s="101"/>
      <c r="O3067" s="99"/>
      <c r="P3067" s="103"/>
      <c r="Q3067" s="104"/>
      <c r="R3067" s="50"/>
      <c r="S3067" s="105"/>
      <c r="T3067" s="106"/>
      <c r="U3067" s="107"/>
      <c r="V3067" s="108"/>
      <c r="W3067" s="107"/>
      <c r="X3067" s="107"/>
      <c r="AA3067" s="107"/>
      <c r="AB3067" s="110"/>
      <c r="AC3067" s="110"/>
      <c r="AE3067" s="105"/>
      <c r="AF3067" s="105"/>
      <c r="AR3067" s="112"/>
    </row>
    <row r="3068" spans="2:44" x14ac:dyDescent="0.25">
      <c r="B3068" s="1" t="str">
        <f>IF(I3068="","",
(IF(N3068=FİLTRE!$H$6,2,0)+IF(FİLTRE!$H$6="TOPLAM",2,0))
)</f>
        <v/>
      </c>
      <c r="C3068">
        <f>IF(FİLTRE!$M$5="",9,(IF(U3068&gt;=FİLTRE!$M$5,1,0)))</f>
        <v>1</v>
      </c>
      <c r="D3068" s="1">
        <f>IF(FİLTRE!$M$6="",9,(IF('SKT LİSTESİ'!P3068&lt;=FİLTRE!$M$6,1,0)))</f>
        <v>1</v>
      </c>
      <c r="E3068" s="25" t="str">
        <f>IF(I3068="","",(COUNTIFS($L$4:L3068,L3068)))</f>
        <v/>
      </c>
      <c r="F3068" s="13">
        <f>IF(OR(B3068&lt;&gt;2,C3068&lt;&gt;1,D3068&lt;&gt;1,H3068&lt;&gt;1),0,
COUNTIFS($B$4:B3068,2,$C$4:C3068,1,$D$4:D3068,1,$H$4:H3068,1))</f>
        <v>0</v>
      </c>
      <c r="G3068" s="26" t="str">
        <f>IF(I3068="","",(COUNTIF($E$4:E3068,E3068)))</f>
        <v/>
      </c>
      <c r="H3068" s="1">
        <f>IF(AND(J3068="SAYIM",FİLTRE!$H$5="RAFTA",U3068&lt;&gt;0),1,0)+
IF(AND(J3068="İADE DEPO",FİLTRE!$H$5="İADE DEPO"),1,0)+
IF(FİLTRE!$H$5="TÜMÜ",1,0)+
IF(AND(J3068="FİRMA İADE",FİLTRE!$H$5="FİRMA İADE"),1,0)+
IF(AND(J3068="İMHA",FİLTRE!$H$5="İMHA"),1,0)</f>
        <v>1</v>
      </c>
      <c r="I3068" s="99"/>
      <c r="J3068" s="100"/>
      <c r="K3068" s="100"/>
      <c r="L3068" s="101"/>
      <c r="M3068" s="102"/>
      <c r="N3068" s="101"/>
      <c r="O3068" s="99"/>
      <c r="P3068" s="103"/>
      <c r="Q3068" s="104"/>
      <c r="R3068" s="50"/>
      <c r="S3068" s="105"/>
      <c r="T3068" s="106"/>
      <c r="U3068" s="107"/>
      <c r="V3068" s="108"/>
      <c r="W3068" s="107"/>
      <c r="X3068" s="107"/>
      <c r="AA3068" s="107"/>
      <c r="AB3068" s="110"/>
      <c r="AC3068" s="110"/>
      <c r="AE3068" s="105"/>
      <c r="AF3068" s="105"/>
      <c r="AR3068" s="112"/>
    </row>
    <row r="3069" spans="2:44" x14ac:dyDescent="0.25">
      <c r="B3069" s="1" t="str">
        <f>IF(I3069="","",
(IF(N3069=FİLTRE!$H$6,2,0)+IF(FİLTRE!$H$6="TOPLAM",2,0))
)</f>
        <v/>
      </c>
      <c r="C3069">
        <f>IF(FİLTRE!$M$5="",9,(IF(U3069&gt;=FİLTRE!$M$5,1,0)))</f>
        <v>1</v>
      </c>
      <c r="D3069" s="1">
        <f>IF(FİLTRE!$M$6="",9,(IF('SKT LİSTESİ'!P3069&lt;=FİLTRE!$M$6,1,0)))</f>
        <v>1</v>
      </c>
      <c r="E3069" s="25" t="str">
        <f>IF(I3069="","",(COUNTIFS($L$4:L3069,L3069)))</f>
        <v/>
      </c>
      <c r="F3069" s="13">
        <f>IF(OR(B3069&lt;&gt;2,C3069&lt;&gt;1,D3069&lt;&gt;1,H3069&lt;&gt;1),0,
COUNTIFS($B$4:B3069,2,$C$4:C3069,1,$D$4:D3069,1,$H$4:H3069,1))</f>
        <v>0</v>
      </c>
      <c r="G3069" s="26" t="str">
        <f>IF(I3069="","",(COUNTIF($E$4:E3069,E3069)))</f>
        <v/>
      </c>
      <c r="H3069" s="1">
        <f>IF(AND(J3069="SAYIM",FİLTRE!$H$5="RAFTA",U3069&lt;&gt;0),1,0)+
IF(AND(J3069="İADE DEPO",FİLTRE!$H$5="İADE DEPO"),1,0)+
IF(FİLTRE!$H$5="TÜMÜ",1,0)+
IF(AND(J3069="FİRMA İADE",FİLTRE!$H$5="FİRMA İADE"),1,0)+
IF(AND(J3069="İMHA",FİLTRE!$H$5="İMHA"),1,0)</f>
        <v>1</v>
      </c>
      <c r="I3069" s="99"/>
      <c r="J3069" s="100"/>
      <c r="K3069" s="100"/>
      <c r="L3069" s="101"/>
      <c r="M3069" s="102"/>
      <c r="N3069" s="101"/>
      <c r="O3069" s="99"/>
      <c r="P3069" s="103"/>
      <c r="Q3069" s="104"/>
      <c r="R3069" s="50"/>
      <c r="S3069" s="105"/>
      <c r="T3069" s="106"/>
      <c r="U3069" s="107"/>
      <c r="V3069" s="108"/>
      <c r="W3069" s="107"/>
      <c r="X3069" s="107"/>
      <c r="AA3069" s="107"/>
      <c r="AB3069" s="110"/>
      <c r="AC3069" s="110"/>
      <c r="AE3069" s="105"/>
      <c r="AF3069" s="105"/>
      <c r="AR3069" s="112"/>
    </row>
    <row r="3070" spans="2:44" x14ac:dyDescent="0.25">
      <c r="B3070" s="1" t="str">
        <f>IF(I3070="","",
(IF(N3070=FİLTRE!$H$6,2,0)+IF(FİLTRE!$H$6="TOPLAM",2,0))
)</f>
        <v/>
      </c>
      <c r="C3070">
        <f>IF(FİLTRE!$M$5="",9,(IF(U3070&gt;=FİLTRE!$M$5,1,0)))</f>
        <v>1</v>
      </c>
      <c r="D3070" s="1">
        <f>IF(FİLTRE!$M$6="",9,(IF('SKT LİSTESİ'!P3070&lt;=FİLTRE!$M$6,1,0)))</f>
        <v>1</v>
      </c>
      <c r="E3070" s="25" t="str">
        <f>IF(I3070="","",(COUNTIFS($L$4:L3070,L3070)))</f>
        <v/>
      </c>
      <c r="F3070" s="13">
        <f>IF(OR(B3070&lt;&gt;2,C3070&lt;&gt;1,D3070&lt;&gt;1,H3070&lt;&gt;1),0,
COUNTIFS($B$4:B3070,2,$C$4:C3070,1,$D$4:D3070,1,$H$4:H3070,1))</f>
        <v>0</v>
      </c>
      <c r="G3070" s="26" t="str">
        <f>IF(I3070="","",(COUNTIF($E$4:E3070,E3070)))</f>
        <v/>
      </c>
      <c r="H3070" s="1">
        <f>IF(AND(J3070="SAYIM",FİLTRE!$H$5="RAFTA",U3070&lt;&gt;0),1,0)+
IF(AND(J3070="İADE DEPO",FİLTRE!$H$5="İADE DEPO"),1,0)+
IF(FİLTRE!$H$5="TÜMÜ",1,0)+
IF(AND(J3070="FİRMA İADE",FİLTRE!$H$5="FİRMA İADE"),1,0)+
IF(AND(J3070="İMHA",FİLTRE!$H$5="İMHA"),1,0)</f>
        <v>1</v>
      </c>
      <c r="I3070" s="99"/>
      <c r="J3070" s="100"/>
      <c r="K3070" s="100"/>
      <c r="L3070" s="101"/>
      <c r="M3070" s="102"/>
      <c r="N3070" s="101"/>
      <c r="O3070" s="99"/>
      <c r="P3070" s="103"/>
      <c r="Q3070" s="104"/>
      <c r="R3070" s="50"/>
      <c r="S3070" s="105"/>
      <c r="T3070" s="106"/>
      <c r="U3070" s="107"/>
      <c r="V3070" s="108"/>
      <c r="W3070" s="107"/>
      <c r="X3070" s="107"/>
      <c r="AA3070" s="107"/>
      <c r="AB3070" s="110"/>
      <c r="AC3070" s="110"/>
      <c r="AE3070" s="105"/>
      <c r="AF3070" s="105"/>
      <c r="AR3070" s="112"/>
    </row>
    <row r="3071" spans="2:44" x14ac:dyDescent="0.25">
      <c r="B3071" s="1" t="str">
        <f>IF(I3071="","",
(IF(N3071=FİLTRE!$H$6,2,0)+IF(FİLTRE!$H$6="TOPLAM",2,0))
)</f>
        <v/>
      </c>
      <c r="C3071">
        <f>IF(FİLTRE!$M$5="",9,(IF(U3071&gt;=FİLTRE!$M$5,1,0)))</f>
        <v>1</v>
      </c>
      <c r="D3071" s="1">
        <f>IF(FİLTRE!$M$6="",9,(IF('SKT LİSTESİ'!P3071&lt;=FİLTRE!$M$6,1,0)))</f>
        <v>1</v>
      </c>
      <c r="E3071" s="25" t="str">
        <f>IF(I3071="","",(COUNTIFS($L$4:L3071,L3071)))</f>
        <v/>
      </c>
      <c r="F3071" s="13">
        <f>IF(OR(B3071&lt;&gt;2,C3071&lt;&gt;1,D3071&lt;&gt;1,H3071&lt;&gt;1),0,
COUNTIFS($B$4:B3071,2,$C$4:C3071,1,$D$4:D3071,1,$H$4:H3071,1))</f>
        <v>0</v>
      </c>
      <c r="G3071" s="26" t="str">
        <f>IF(I3071="","",(COUNTIF($E$4:E3071,E3071)))</f>
        <v/>
      </c>
      <c r="H3071" s="1">
        <f>IF(AND(J3071="SAYIM",FİLTRE!$H$5="RAFTA",U3071&lt;&gt;0),1,0)+
IF(AND(J3071="İADE DEPO",FİLTRE!$H$5="İADE DEPO"),1,0)+
IF(FİLTRE!$H$5="TÜMÜ",1,0)+
IF(AND(J3071="FİRMA İADE",FİLTRE!$H$5="FİRMA İADE"),1,0)+
IF(AND(J3071="İMHA",FİLTRE!$H$5="İMHA"),1,0)</f>
        <v>1</v>
      </c>
      <c r="I3071" s="99"/>
      <c r="J3071" s="100"/>
      <c r="K3071" s="100"/>
      <c r="L3071" s="101"/>
      <c r="M3071" s="102"/>
      <c r="N3071" s="101"/>
      <c r="O3071" s="99"/>
      <c r="P3071" s="103"/>
      <c r="Q3071" s="104"/>
      <c r="R3071" s="50"/>
      <c r="S3071" s="105"/>
      <c r="T3071" s="106"/>
      <c r="U3071" s="107"/>
      <c r="V3071" s="108"/>
      <c r="W3071" s="107"/>
      <c r="X3071" s="107"/>
      <c r="AA3071" s="107"/>
      <c r="AB3071" s="110"/>
      <c r="AC3071" s="110"/>
      <c r="AE3071" s="105"/>
      <c r="AF3071" s="105"/>
      <c r="AR3071" s="112"/>
    </row>
    <row r="3072" spans="2:44" x14ac:dyDescent="0.25">
      <c r="B3072" s="1" t="str">
        <f>IF(I3072="","",
(IF(N3072=FİLTRE!$H$6,2,0)+IF(FİLTRE!$H$6="TOPLAM",2,0))
)</f>
        <v/>
      </c>
      <c r="C3072">
        <f>IF(FİLTRE!$M$5="",9,(IF(U3072&gt;=FİLTRE!$M$5,1,0)))</f>
        <v>1</v>
      </c>
      <c r="D3072" s="1">
        <f>IF(FİLTRE!$M$6="",9,(IF('SKT LİSTESİ'!P3072&lt;=FİLTRE!$M$6,1,0)))</f>
        <v>1</v>
      </c>
      <c r="E3072" s="25" t="str">
        <f>IF(I3072="","",(COUNTIFS($L$4:L3072,L3072)))</f>
        <v/>
      </c>
      <c r="F3072" s="13">
        <f>IF(OR(B3072&lt;&gt;2,C3072&lt;&gt;1,D3072&lt;&gt;1,H3072&lt;&gt;1),0,
COUNTIFS($B$4:B3072,2,$C$4:C3072,1,$D$4:D3072,1,$H$4:H3072,1))</f>
        <v>0</v>
      </c>
      <c r="G3072" s="26" t="str">
        <f>IF(I3072="","",(COUNTIF($E$4:E3072,E3072)))</f>
        <v/>
      </c>
      <c r="H3072" s="1">
        <f>IF(AND(J3072="SAYIM",FİLTRE!$H$5="RAFTA",U3072&lt;&gt;0),1,0)+
IF(AND(J3072="İADE DEPO",FİLTRE!$H$5="İADE DEPO"),1,0)+
IF(FİLTRE!$H$5="TÜMÜ",1,0)+
IF(AND(J3072="FİRMA İADE",FİLTRE!$H$5="FİRMA İADE"),1,0)+
IF(AND(J3072="İMHA",FİLTRE!$H$5="İMHA"),1,0)</f>
        <v>1</v>
      </c>
      <c r="I3072" s="99"/>
      <c r="J3072" s="100"/>
      <c r="K3072" s="100"/>
      <c r="L3072" s="101"/>
      <c r="M3072" s="102"/>
      <c r="N3072" s="101"/>
      <c r="O3072" s="99"/>
      <c r="P3072" s="103"/>
      <c r="Q3072" s="104"/>
      <c r="R3072" s="50"/>
      <c r="S3072" s="105"/>
      <c r="T3072" s="106"/>
      <c r="U3072" s="107"/>
      <c r="V3072" s="108"/>
      <c r="W3072" s="107"/>
      <c r="X3072" s="107"/>
      <c r="AA3072" s="107"/>
      <c r="AB3072" s="110"/>
      <c r="AC3072" s="110"/>
      <c r="AE3072" s="105"/>
      <c r="AF3072" s="105"/>
      <c r="AR3072" s="112"/>
    </row>
    <row r="3073" spans="2:44" x14ac:dyDescent="0.25">
      <c r="B3073" s="1" t="str">
        <f>IF(I3073="","",
(IF(N3073=FİLTRE!$H$6,2,0)+IF(FİLTRE!$H$6="TOPLAM",2,0))
)</f>
        <v/>
      </c>
      <c r="C3073">
        <f>IF(FİLTRE!$M$5="",9,(IF(U3073&gt;=FİLTRE!$M$5,1,0)))</f>
        <v>1</v>
      </c>
      <c r="D3073" s="1">
        <f>IF(FİLTRE!$M$6="",9,(IF('SKT LİSTESİ'!P3073&lt;=FİLTRE!$M$6,1,0)))</f>
        <v>1</v>
      </c>
      <c r="E3073" s="25" t="str">
        <f>IF(I3073="","",(COUNTIFS($L$4:L3073,L3073)))</f>
        <v/>
      </c>
      <c r="F3073" s="13">
        <f>IF(OR(B3073&lt;&gt;2,C3073&lt;&gt;1,D3073&lt;&gt;1,H3073&lt;&gt;1),0,
COUNTIFS($B$4:B3073,2,$C$4:C3073,1,$D$4:D3073,1,$H$4:H3073,1))</f>
        <v>0</v>
      </c>
      <c r="G3073" s="26" t="str">
        <f>IF(I3073="","",(COUNTIF($E$4:E3073,E3073)))</f>
        <v/>
      </c>
      <c r="H3073" s="1">
        <f>IF(AND(J3073="SAYIM",FİLTRE!$H$5="RAFTA",U3073&lt;&gt;0),1,0)+
IF(AND(J3073="İADE DEPO",FİLTRE!$H$5="İADE DEPO"),1,0)+
IF(FİLTRE!$H$5="TÜMÜ",1,0)+
IF(AND(J3073="FİRMA İADE",FİLTRE!$H$5="FİRMA İADE"),1,0)+
IF(AND(J3073="İMHA",FİLTRE!$H$5="İMHA"),1,0)</f>
        <v>1</v>
      </c>
      <c r="I3073" s="99"/>
      <c r="J3073" s="100"/>
      <c r="K3073" s="100"/>
      <c r="L3073" s="101"/>
      <c r="M3073" s="102"/>
      <c r="N3073" s="101"/>
      <c r="O3073" s="99"/>
      <c r="P3073" s="103"/>
      <c r="Q3073" s="104"/>
      <c r="R3073" s="50"/>
      <c r="S3073" s="105"/>
      <c r="T3073" s="106"/>
      <c r="U3073" s="107"/>
      <c r="V3073" s="108"/>
      <c r="W3073" s="107"/>
      <c r="X3073" s="107"/>
      <c r="AA3073" s="107"/>
      <c r="AB3073" s="110"/>
      <c r="AC3073" s="110"/>
      <c r="AE3073" s="105"/>
      <c r="AF3073" s="105"/>
      <c r="AR3073" s="112"/>
    </row>
    <row r="3074" spans="2:44" x14ac:dyDescent="0.25">
      <c r="B3074" s="1" t="str">
        <f>IF(I3074="","",
(IF(N3074=FİLTRE!$H$6,2,0)+IF(FİLTRE!$H$6="TOPLAM",2,0))
)</f>
        <v/>
      </c>
      <c r="C3074">
        <f>IF(FİLTRE!$M$5="",9,(IF(U3074&gt;=FİLTRE!$M$5,1,0)))</f>
        <v>1</v>
      </c>
      <c r="D3074" s="1">
        <f>IF(FİLTRE!$M$6="",9,(IF('SKT LİSTESİ'!P3074&lt;=FİLTRE!$M$6,1,0)))</f>
        <v>1</v>
      </c>
      <c r="E3074" s="25" t="str">
        <f>IF(I3074="","",(COUNTIFS($L$4:L3074,L3074)))</f>
        <v/>
      </c>
      <c r="F3074" s="13">
        <f>IF(OR(B3074&lt;&gt;2,C3074&lt;&gt;1,D3074&lt;&gt;1,H3074&lt;&gt;1),0,
COUNTIFS($B$4:B3074,2,$C$4:C3074,1,$D$4:D3074,1,$H$4:H3074,1))</f>
        <v>0</v>
      </c>
      <c r="G3074" s="26" t="str">
        <f>IF(I3074="","",(COUNTIF($E$4:E3074,E3074)))</f>
        <v/>
      </c>
      <c r="H3074" s="1">
        <f>IF(AND(J3074="SAYIM",FİLTRE!$H$5="RAFTA",U3074&lt;&gt;0),1,0)+
IF(AND(J3074="İADE DEPO",FİLTRE!$H$5="İADE DEPO"),1,0)+
IF(FİLTRE!$H$5="TÜMÜ",1,0)+
IF(AND(J3074="FİRMA İADE",FİLTRE!$H$5="FİRMA İADE"),1,0)+
IF(AND(J3074="İMHA",FİLTRE!$H$5="İMHA"),1,0)</f>
        <v>1</v>
      </c>
      <c r="I3074" s="99"/>
      <c r="J3074" s="100"/>
      <c r="K3074" s="100"/>
      <c r="L3074" s="101"/>
      <c r="M3074" s="102"/>
      <c r="N3074" s="101"/>
      <c r="O3074" s="99"/>
      <c r="P3074" s="103"/>
      <c r="Q3074" s="104"/>
      <c r="R3074" s="50"/>
      <c r="S3074" s="105"/>
      <c r="T3074" s="106"/>
      <c r="U3074" s="107"/>
      <c r="V3074" s="108"/>
      <c r="W3074" s="107"/>
      <c r="X3074" s="107"/>
      <c r="AA3074" s="107"/>
      <c r="AB3074" s="110"/>
      <c r="AC3074" s="110"/>
      <c r="AE3074" s="105"/>
      <c r="AF3074" s="105"/>
      <c r="AR3074" s="112"/>
    </row>
    <row r="3075" spans="2:44" x14ac:dyDescent="0.25">
      <c r="B3075" s="1" t="str">
        <f>IF(I3075="","",
(IF(N3075=FİLTRE!$H$6,2,0)+IF(FİLTRE!$H$6="TOPLAM",2,0))
)</f>
        <v/>
      </c>
      <c r="C3075">
        <f>IF(FİLTRE!$M$5="",9,(IF(U3075&gt;=FİLTRE!$M$5,1,0)))</f>
        <v>1</v>
      </c>
      <c r="D3075" s="1">
        <f>IF(FİLTRE!$M$6="",9,(IF('SKT LİSTESİ'!P3075&lt;=FİLTRE!$M$6,1,0)))</f>
        <v>1</v>
      </c>
      <c r="E3075" s="25" t="str">
        <f>IF(I3075="","",(COUNTIFS($L$4:L3075,L3075)))</f>
        <v/>
      </c>
      <c r="F3075" s="13">
        <f>IF(OR(B3075&lt;&gt;2,C3075&lt;&gt;1,D3075&lt;&gt;1,H3075&lt;&gt;1),0,
COUNTIFS($B$4:B3075,2,$C$4:C3075,1,$D$4:D3075,1,$H$4:H3075,1))</f>
        <v>0</v>
      </c>
      <c r="G3075" s="26" t="str">
        <f>IF(I3075="","",(COUNTIF($E$4:E3075,E3075)))</f>
        <v/>
      </c>
      <c r="H3075" s="1">
        <f>IF(AND(J3075="SAYIM",FİLTRE!$H$5="RAFTA",U3075&lt;&gt;0),1,0)+
IF(AND(J3075="İADE DEPO",FİLTRE!$H$5="İADE DEPO"),1,0)+
IF(FİLTRE!$H$5="TÜMÜ",1,0)+
IF(AND(J3075="FİRMA İADE",FİLTRE!$H$5="FİRMA İADE"),1,0)+
IF(AND(J3075="İMHA",FİLTRE!$H$5="İMHA"),1,0)</f>
        <v>1</v>
      </c>
      <c r="I3075" s="99"/>
      <c r="J3075" s="100"/>
      <c r="K3075" s="100"/>
      <c r="L3075" s="101"/>
      <c r="M3075" s="102"/>
      <c r="N3075" s="101"/>
      <c r="O3075" s="99"/>
      <c r="P3075" s="103"/>
      <c r="Q3075" s="104"/>
      <c r="R3075" s="50"/>
      <c r="S3075" s="105"/>
      <c r="T3075" s="106"/>
      <c r="U3075" s="107"/>
      <c r="V3075" s="108"/>
      <c r="W3075" s="107"/>
      <c r="X3075" s="107"/>
      <c r="AA3075" s="107"/>
      <c r="AB3075" s="110"/>
      <c r="AC3075" s="110"/>
      <c r="AE3075" s="105"/>
      <c r="AF3075" s="105"/>
      <c r="AR3075" s="112"/>
    </row>
    <row r="3076" spans="2:44" x14ac:dyDescent="0.25">
      <c r="B3076" s="1" t="str">
        <f>IF(I3076="","",
(IF(N3076=FİLTRE!$H$6,2,0)+IF(FİLTRE!$H$6="TOPLAM",2,0))
)</f>
        <v/>
      </c>
      <c r="C3076">
        <f>IF(FİLTRE!$M$5="",9,(IF(U3076&gt;=FİLTRE!$M$5,1,0)))</f>
        <v>1</v>
      </c>
      <c r="D3076" s="1">
        <f>IF(FİLTRE!$M$6="",9,(IF('SKT LİSTESİ'!P3076&lt;=FİLTRE!$M$6,1,0)))</f>
        <v>1</v>
      </c>
      <c r="E3076" s="25" t="str">
        <f>IF(I3076="","",(COUNTIFS($L$4:L3076,L3076)))</f>
        <v/>
      </c>
      <c r="F3076" s="13">
        <f>IF(OR(B3076&lt;&gt;2,C3076&lt;&gt;1,D3076&lt;&gt;1,H3076&lt;&gt;1),0,
COUNTIFS($B$4:B3076,2,$C$4:C3076,1,$D$4:D3076,1,$H$4:H3076,1))</f>
        <v>0</v>
      </c>
      <c r="G3076" s="26" t="str">
        <f>IF(I3076="","",(COUNTIF($E$4:E3076,E3076)))</f>
        <v/>
      </c>
      <c r="H3076" s="1">
        <f>IF(AND(J3076="SAYIM",FİLTRE!$H$5="RAFTA",U3076&lt;&gt;0),1,0)+
IF(AND(J3076="İADE DEPO",FİLTRE!$H$5="İADE DEPO"),1,0)+
IF(FİLTRE!$H$5="TÜMÜ",1,0)+
IF(AND(J3076="FİRMA İADE",FİLTRE!$H$5="FİRMA İADE"),1,0)+
IF(AND(J3076="İMHA",FİLTRE!$H$5="İMHA"),1,0)</f>
        <v>1</v>
      </c>
      <c r="I3076" s="99"/>
      <c r="J3076" s="100"/>
      <c r="K3076" s="100"/>
      <c r="L3076" s="101"/>
      <c r="M3076" s="102"/>
      <c r="N3076" s="101"/>
      <c r="O3076" s="99"/>
      <c r="P3076" s="103"/>
      <c r="Q3076" s="104"/>
      <c r="R3076" s="50"/>
      <c r="S3076" s="105"/>
      <c r="T3076" s="106"/>
      <c r="U3076" s="107"/>
      <c r="V3076" s="108"/>
      <c r="W3076" s="107"/>
      <c r="X3076" s="107"/>
      <c r="AA3076" s="107"/>
      <c r="AB3076" s="110"/>
      <c r="AC3076" s="110"/>
      <c r="AE3076" s="105"/>
      <c r="AF3076" s="105"/>
      <c r="AR3076" s="112"/>
    </row>
    <row r="3077" spans="2:44" x14ac:dyDescent="0.25">
      <c r="B3077" s="1" t="str">
        <f>IF(I3077="","",
(IF(N3077=FİLTRE!$H$6,2,0)+IF(FİLTRE!$H$6="TOPLAM",2,0))
)</f>
        <v/>
      </c>
      <c r="C3077">
        <f>IF(FİLTRE!$M$5="",9,(IF(U3077&gt;=FİLTRE!$M$5,1,0)))</f>
        <v>1</v>
      </c>
      <c r="D3077" s="1">
        <f>IF(FİLTRE!$M$6="",9,(IF('SKT LİSTESİ'!P3077&lt;=FİLTRE!$M$6,1,0)))</f>
        <v>1</v>
      </c>
      <c r="E3077" s="25" t="str">
        <f>IF(I3077="","",(COUNTIFS($L$4:L3077,L3077)))</f>
        <v/>
      </c>
      <c r="F3077" s="13">
        <f>IF(OR(B3077&lt;&gt;2,C3077&lt;&gt;1,D3077&lt;&gt;1,H3077&lt;&gt;1),0,
COUNTIFS($B$4:B3077,2,$C$4:C3077,1,$D$4:D3077,1,$H$4:H3077,1))</f>
        <v>0</v>
      </c>
      <c r="G3077" s="26" t="str">
        <f>IF(I3077="","",(COUNTIF($E$4:E3077,E3077)))</f>
        <v/>
      </c>
      <c r="H3077" s="1">
        <f>IF(AND(J3077="SAYIM",FİLTRE!$H$5="RAFTA",U3077&lt;&gt;0),1,0)+
IF(AND(J3077="İADE DEPO",FİLTRE!$H$5="İADE DEPO"),1,0)+
IF(FİLTRE!$H$5="TÜMÜ",1,0)+
IF(AND(J3077="FİRMA İADE",FİLTRE!$H$5="FİRMA İADE"),1,0)+
IF(AND(J3077="İMHA",FİLTRE!$H$5="İMHA"),1,0)</f>
        <v>1</v>
      </c>
      <c r="I3077" s="99"/>
      <c r="J3077" s="100"/>
      <c r="K3077" s="100"/>
      <c r="L3077" s="101"/>
      <c r="M3077" s="102"/>
      <c r="N3077" s="101"/>
      <c r="O3077" s="99"/>
      <c r="P3077" s="103"/>
      <c r="Q3077" s="104"/>
      <c r="R3077" s="50"/>
      <c r="S3077" s="105"/>
      <c r="T3077" s="106"/>
      <c r="U3077" s="107"/>
      <c r="V3077" s="108"/>
      <c r="W3077" s="107"/>
      <c r="X3077" s="107"/>
      <c r="AA3077" s="107"/>
      <c r="AB3077" s="110"/>
      <c r="AC3077" s="110"/>
      <c r="AE3077" s="105"/>
      <c r="AF3077" s="105"/>
      <c r="AR3077" s="112"/>
    </row>
    <row r="3078" spans="2:44" x14ac:dyDescent="0.25">
      <c r="B3078" s="1" t="str">
        <f>IF(I3078="","",
(IF(N3078=FİLTRE!$H$6,2,0)+IF(FİLTRE!$H$6="TOPLAM",2,0))
)</f>
        <v/>
      </c>
      <c r="C3078">
        <f>IF(FİLTRE!$M$5="",9,(IF(U3078&gt;=FİLTRE!$M$5,1,0)))</f>
        <v>1</v>
      </c>
      <c r="D3078" s="1">
        <f>IF(FİLTRE!$M$6="",9,(IF('SKT LİSTESİ'!P3078&lt;=FİLTRE!$M$6,1,0)))</f>
        <v>1</v>
      </c>
      <c r="E3078" s="25" t="str">
        <f>IF(I3078="","",(COUNTIFS($L$4:L3078,L3078)))</f>
        <v/>
      </c>
      <c r="F3078" s="13">
        <f>IF(OR(B3078&lt;&gt;2,C3078&lt;&gt;1,D3078&lt;&gt;1,H3078&lt;&gt;1),0,
COUNTIFS($B$4:B3078,2,$C$4:C3078,1,$D$4:D3078,1,$H$4:H3078,1))</f>
        <v>0</v>
      </c>
      <c r="G3078" s="26" t="str">
        <f>IF(I3078="","",(COUNTIF($E$4:E3078,E3078)))</f>
        <v/>
      </c>
      <c r="H3078" s="1">
        <f>IF(AND(J3078="SAYIM",FİLTRE!$H$5="RAFTA",U3078&lt;&gt;0),1,0)+
IF(AND(J3078="İADE DEPO",FİLTRE!$H$5="İADE DEPO"),1,0)+
IF(FİLTRE!$H$5="TÜMÜ",1,0)+
IF(AND(J3078="FİRMA İADE",FİLTRE!$H$5="FİRMA İADE"),1,0)+
IF(AND(J3078="İMHA",FİLTRE!$H$5="İMHA"),1,0)</f>
        <v>1</v>
      </c>
      <c r="I3078" s="99"/>
      <c r="J3078" s="100"/>
      <c r="K3078" s="100"/>
      <c r="L3078" s="101"/>
      <c r="M3078" s="102"/>
      <c r="N3078" s="101"/>
      <c r="O3078" s="99"/>
      <c r="P3078" s="103"/>
      <c r="Q3078" s="104"/>
      <c r="R3078" s="50"/>
      <c r="S3078" s="105"/>
      <c r="T3078" s="106"/>
      <c r="U3078" s="107"/>
      <c r="V3078" s="108"/>
      <c r="W3078" s="107"/>
      <c r="X3078" s="107"/>
      <c r="AA3078" s="107"/>
      <c r="AB3078" s="110"/>
      <c r="AC3078" s="110"/>
      <c r="AE3078" s="105"/>
      <c r="AF3078" s="105"/>
      <c r="AR3078" s="112"/>
    </row>
    <row r="3079" spans="2:44" x14ac:dyDescent="0.25">
      <c r="B3079" s="1" t="str">
        <f>IF(I3079="","",
(IF(N3079=FİLTRE!$H$6,2,0)+IF(FİLTRE!$H$6="TOPLAM",2,0))
)</f>
        <v/>
      </c>
      <c r="C3079">
        <f>IF(FİLTRE!$M$5="",9,(IF(U3079&gt;=FİLTRE!$M$5,1,0)))</f>
        <v>1</v>
      </c>
      <c r="D3079" s="1">
        <f>IF(FİLTRE!$M$6="",9,(IF('SKT LİSTESİ'!P3079&lt;=FİLTRE!$M$6,1,0)))</f>
        <v>1</v>
      </c>
      <c r="E3079" s="25" t="str">
        <f>IF(I3079="","",(COUNTIFS($L$4:L3079,L3079)))</f>
        <v/>
      </c>
      <c r="F3079" s="13">
        <f>IF(OR(B3079&lt;&gt;2,C3079&lt;&gt;1,D3079&lt;&gt;1,H3079&lt;&gt;1),0,
COUNTIFS($B$4:B3079,2,$C$4:C3079,1,$D$4:D3079,1,$H$4:H3079,1))</f>
        <v>0</v>
      </c>
      <c r="G3079" s="26" t="str">
        <f>IF(I3079="","",(COUNTIF($E$4:E3079,E3079)))</f>
        <v/>
      </c>
      <c r="H3079" s="1">
        <f>IF(AND(J3079="SAYIM",FİLTRE!$H$5="RAFTA",U3079&lt;&gt;0),1,0)+
IF(AND(J3079="İADE DEPO",FİLTRE!$H$5="İADE DEPO"),1,0)+
IF(FİLTRE!$H$5="TÜMÜ",1,0)+
IF(AND(J3079="FİRMA İADE",FİLTRE!$H$5="FİRMA İADE"),1,0)+
IF(AND(J3079="İMHA",FİLTRE!$H$5="İMHA"),1,0)</f>
        <v>1</v>
      </c>
      <c r="I3079" s="99"/>
      <c r="J3079" s="100"/>
      <c r="K3079" s="100"/>
      <c r="L3079" s="101"/>
      <c r="M3079" s="102"/>
      <c r="N3079" s="101"/>
      <c r="O3079" s="99"/>
      <c r="P3079" s="103"/>
      <c r="Q3079" s="104"/>
      <c r="R3079" s="50"/>
      <c r="S3079" s="105"/>
      <c r="T3079" s="106"/>
      <c r="U3079" s="107"/>
      <c r="V3079" s="108"/>
      <c r="W3079" s="107"/>
      <c r="X3079" s="107"/>
      <c r="AA3079" s="107"/>
      <c r="AB3079" s="110"/>
      <c r="AC3079" s="110"/>
      <c r="AE3079" s="105"/>
      <c r="AF3079" s="105"/>
      <c r="AR3079" s="112"/>
    </row>
    <row r="3080" spans="2:44" x14ac:dyDescent="0.25">
      <c r="B3080" s="1" t="str">
        <f>IF(I3080="","",
(IF(N3080=FİLTRE!$H$6,2,0)+IF(FİLTRE!$H$6="TOPLAM",2,0))
)</f>
        <v/>
      </c>
      <c r="C3080">
        <f>IF(FİLTRE!$M$5="",9,(IF(U3080&gt;=FİLTRE!$M$5,1,0)))</f>
        <v>1</v>
      </c>
      <c r="D3080" s="1">
        <f>IF(FİLTRE!$M$6="",9,(IF('SKT LİSTESİ'!P3080&lt;=FİLTRE!$M$6,1,0)))</f>
        <v>1</v>
      </c>
      <c r="E3080" s="25" t="str">
        <f>IF(I3080="","",(COUNTIFS($L$4:L3080,L3080)))</f>
        <v/>
      </c>
      <c r="F3080" s="13">
        <f>IF(OR(B3080&lt;&gt;2,C3080&lt;&gt;1,D3080&lt;&gt;1,H3080&lt;&gt;1),0,
COUNTIFS($B$4:B3080,2,$C$4:C3080,1,$D$4:D3080,1,$H$4:H3080,1))</f>
        <v>0</v>
      </c>
      <c r="G3080" s="26" t="str">
        <f>IF(I3080="","",(COUNTIF($E$4:E3080,E3080)))</f>
        <v/>
      </c>
      <c r="H3080" s="1">
        <f>IF(AND(J3080="SAYIM",FİLTRE!$H$5="RAFTA",U3080&lt;&gt;0),1,0)+
IF(AND(J3080="İADE DEPO",FİLTRE!$H$5="İADE DEPO"),1,0)+
IF(FİLTRE!$H$5="TÜMÜ",1,0)+
IF(AND(J3080="FİRMA İADE",FİLTRE!$H$5="FİRMA İADE"),1,0)+
IF(AND(J3080="İMHA",FİLTRE!$H$5="İMHA"),1,0)</f>
        <v>1</v>
      </c>
      <c r="I3080" s="99"/>
      <c r="J3080" s="100"/>
      <c r="K3080" s="100"/>
      <c r="L3080" s="101"/>
      <c r="M3080" s="102"/>
      <c r="N3080" s="101"/>
      <c r="O3080" s="99"/>
      <c r="P3080" s="103"/>
      <c r="Q3080" s="104"/>
      <c r="R3080" s="50"/>
      <c r="S3080" s="105"/>
      <c r="T3080" s="106"/>
      <c r="U3080" s="107"/>
      <c r="V3080" s="108"/>
      <c r="W3080" s="107"/>
      <c r="X3080" s="107"/>
      <c r="AA3080" s="107"/>
      <c r="AB3080" s="110"/>
      <c r="AC3080" s="110"/>
      <c r="AE3080" s="105"/>
      <c r="AF3080" s="105"/>
      <c r="AR3080" s="112"/>
    </row>
    <row r="3081" spans="2:44" x14ac:dyDescent="0.25">
      <c r="B3081" s="1" t="str">
        <f>IF(I3081="","",
(IF(N3081=FİLTRE!$H$6,2,0)+IF(FİLTRE!$H$6="TOPLAM",2,0))
)</f>
        <v/>
      </c>
      <c r="C3081">
        <f>IF(FİLTRE!$M$5="",9,(IF(U3081&gt;=FİLTRE!$M$5,1,0)))</f>
        <v>1</v>
      </c>
      <c r="D3081" s="1">
        <f>IF(FİLTRE!$M$6="",9,(IF('SKT LİSTESİ'!P3081&lt;=FİLTRE!$M$6,1,0)))</f>
        <v>1</v>
      </c>
      <c r="E3081" s="25" t="str">
        <f>IF(I3081="","",(COUNTIFS($L$4:L3081,L3081)))</f>
        <v/>
      </c>
      <c r="F3081" s="13">
        <f>IF(OR(B3081&lt;&gt;2,C3081&lt;&gt;1,D3081&lt;&gt;1,H3081&lt;&gt;1),0,
COUNTIFS($B$4:B3081,2,$C$4:C3081,1,$D$4:D3081,1,$H$4:H3081,1))</f>
        <v>0</v>
      </c>
      <c r="G3081" s="26" t="str">
        <f>IF(I3081="","",(COUNTIF($E$4:E3081,E3081)))</f>
        <v/>
      </c>
      <c r="H3081" s="1">
        <f>IF(AND(J3081="SAYIM",FİLTRE!$H$5="RAFTA",U3081&lt;&gt;0),1,0)+
IF(AND(J3081="İADE DEPO",FİLTRE!$H$5="İADE DEPO"),1,0)+
IF(FİLTRE!$H$5="TÜMÜ",1,0)+
IF(AND(J3081="FİRMA İADE",FİLTRE!$H$5="FİRMA İADE"),1,0)+
IF(AND(J3081="İMHA",FİLTRE!$H$5="İMHA"),1,0)</f>
        <v>1</v>
      </c>
      <c r="I3081" s="99"/>
      <c r="J3081" s="100"/>
      <c r="K3081" s="100"/>
      <c r="L3081" s="101"/>
      <c r="M3081" s="102"/>
      <c r="N3081" s="101"/>
      <c r="O3081" s="99"/>
      <c r="P3081" s="103"/>
      <c r="Q3081" s="104"/>
      <c r="R3081" s="50"/>
      <c r="S3081" s="105"/>
      <c r="T3081" s="106"/>
      <c r="U3081" s="107"/>
      <c r="V3081" s="108"/>
      <c r="W3081" s="107"/>
      <c r="X3081" s="107"/>
      <c r="AA3081" s="107"/>
      <c r="AB3081" s="110"/>
      <c r="AC3081" s="110"/>
      <c r="AE3081" s="105"/>
      <c r="AF3081" s="105"/>
      <c r="AR3081" s="112"/>
    </row>
    <row r="3082" spans="2:44" x14ac:dyDescent="0.25">
      <c r="B3082" s="1" t="str">
        <f>IF(I3082="","",
(IF(N3082=FİLTRE!$H$6,2,0)+IF(FİLTRE!$H$6="TOPLAM",2,0))
)</f>
        <v/>
      </c>
      <c r="C3082">
        <f>IF(FİLTRE!$M$5="",9,(IF(U3082&gt;=FİLTRE!$M$5,1,0)))</f>
        <v>1</v>
      </c>
      <c r="D3082" s="1">
        <f>IF(FİLTRE!$M$6="",9,(IF('SKT LİSTESİ'!P3082&lt;=FİLTRE!$M$6,1,0)))</f>
        <v>1</v>
      </c>
      <c r="E3082" s="25" t="str">
        <f>IF(I3082="","",(COUNTIFS($L$4:L3082,L3082)))</f>
        <v/>
      </c>
      <c r="F3082" s="13">
        <f>IF(OR(B3082&lt;&gt;2,C3082&lt;&gt;1,D3082&lt;&gt;1,H3082&lt;&gt;1),0,
COUNTIFS($B$4:B3082,2,$C$4:C3082,1,$D$4:D3082,1,$H$4:H3082,1))</f>
        <v>0</v>
      </c>
      <c r="G3082" s="26" t="str">
        <f>IF(I3082="","",(COUNTIF($E$4:E3082,E3082)))</f>
        <v/>
      </c>
      <c r="H3082" s="1">
        <f>IF(AND(J3082="SAYIM",FİLTRE!$H$5="RAFTA",U3082&lt;&gt;0),1,0)+
IF(AND(J3082="İADE DEPO",FİLTRE!$H$5="İADE DEPO"),1,0)+
IF(FİLTRE!$H$5="TÜMÜ",1,0)+
IF(AND(J3082="FİRMA İADE",FİLTRE!$H$5="FİRMA İADE"),1,0)+
IF(AND(J3082="İMHA",FİLTRE!$H$5="İMHA"),1,0)</f>
        <v>1</v>
      </c>
      <c r="I3082" s="99"/>
      <c r="J3082" s="100"/>
      <c r="K3082" s="100"/>
      <c r="L3082" s="101"/>
      <c r="M3082" s="102"/>
      <c r="N3082" s="101"/>
      <c r="O3082" s="99"/>
      <c r="P3082" s="103"/>
      <c r="Q3082" s="104"/>
      <c r="R3082" s="50"/>
      <c r="S3082" s="105"/>
      <c r="T3082" s="106"/>
      <c r="U3082" s="107"/>
      <c r="V3082" s="108"/>
      <c r="W3082" s="107"/>
      <c r="X3082" s="107"/>
      <c r="AA3082" s="107"/>
      <c r="AB3082" s="110"/>
      <c r="AC3082" s="110"/>
      <c r="AE3082" s="105"/>
      <c r="AF3082" s="105"/>
      <c r="AR3082" s="112"/>
    </row>
    <row r="3083" spans="2:44" x14ac:dyDescent="0.25">
      <c r="B3083" s="1" t="str">
        <f>IF(I3083="","",
(IF(N3083=FİLTRE!$H$6,2,0)+IF(FİLTRE!$H$6="TOPLAM",2,0))
)</f>
        <v/>
      </c>
      <c r="C3083">
        <f>IF(FİLTRE!$M$5="",9,(IF(U3083&gt;=FİLTRE!$M$5,1,0)))</f>
        <v>1</v>
      </c>
      <c r="D3083" s="1">
        <f>IF(FİLTRE!$M$6="",9,(IF('SKT LİSTESİ'!P3083&lt;=FİLTRE!$M$6,1,0)))</f>
        <v>1</v>
      </c>
      <c r="E3083" s="25" t="str">
        <f>IF(I3083="","",(COUNTIFS($L$4:L3083,L3083)))</f>
        <v/>
      </c>
      <c r="F3083" s="13">
        <f>IF(OR(B3083&lt;&gt;2,C3083&lt;&gt;1,D3083&lt;&gt;1,H3083&lt;&gt;1),0,
COUNTIFS($B$4:B3083,2,$C$4:C3083,1,$D$4:D3083,1,$H$4:H3083,1))</f>
        <v>0</v>
      </c>
      <c r="G3083" s="26" t="str">
        <f>IF(I3083="","",(COUNTIF($E$4:E3083,E3083)))</f>
        <v/>
      </c>
      <c r="H3083" s="1">
        <f>IF(AND(J3083="SAYIM",FİLTRE!$H$5="RAFTA",U3083&lt;&gt;0),1,0)+
IF(AND(J3083="İADE DEPO",FİLTRE!$H$5="İADE DEPO"),1,0)+
IF(FİLTRE!$H$5="TÜMÜ",1,0)+
IF(AND(J3083="FİRMA İADE",FİLTRE!$H$5="FİRMA İADE"),1,0)+
IF(AND(J3083="İMHA",FİLTRE!$H$5="İMHA"),1,0)</f>
        <v>1</v>
      </c>
      <c r="I3083" s="99"/>
      <c r="J3083" s="100"/>
      <c r="K3083" s="100"/>
      <c r="L3083" s="101"/>
      <c r="M3083" s="102"/>
      <c r="N3083" s="101"/>
      <c r="O3083" s="99"/>
      <c r="P3083" s="103"/>
      <c r="Q3083" s="104"/>
      <c r="R3083" s="50"/>
      <c r="S3083" s="105"/>
      <c r="T3083" s="106"/>
      <c r="U3083" s="107"/>
      <c r="V3083" s="108"/>
      <c r="W3083" s="107"/>
      <c r="X3083" s="107"/>
      <c r="AA3083" s="107"/>
      <c r="AB3083" s="110"/>
      <c r="AC3083" s="110"/>
      <c r="AE3083" s="105"/>
      <c r="AF3083" s="105"/>
      <c r="AR3083" s="112"/>
    </row>
    <row r="3084" spans="2:44" x14ac:dyDescent="0.25">
      <c r="B3084" s="1" t="str">
        <f>IF(I3084="","",
(IF(N3084=FİLTRE!$H$6,2,0)+IF(FİLTRE!$H$6="TOPLAM",2,0))
)</f>
        <v/>
      </c>
      <c r="C3084">
        <f>IF(FİLTRE!$M$5="",9,(IF(U3084&gt;=FİLTRE!$M$5,1,0)))</f>
        <v>1</v>
      </c>
      <c r="D3084" s="1">
        <f>IF(FİLTRE!$M$6="",9,(IF('SKT LİSTESİ'!P3084&lt;=FİLTRE!$M$6,1,0)))</f>
        <v>1</v>
      </c>
      <c r="E3084" s="25" t="str">
        <f>IF(I3084="","",(COUNTIFS($L$4:L3084,L3084)))</f>
        <v/>
      </c>
      <c r="F3084" s="13">
        <f>IF(OR(B3084&lt;&gt;2,C3084&lt;&gt;1,D3084&lt;&gt;1,H3084&lt;&gt;1),0,
COUNTIFS($B$4:B3084,2,$C$4:C3084,1,$D$4:D3084,1,$H$4:H3084,1))</f>
        <v>0</v>
      </c>
      <c r="G3084" s="26" t="str">
        <f>IF(I3084="","",(COUNTIF($E$4:E3084,E3084)))</f>
        <v/>
      </c>
      <c r="H3084" s="1">
        <f>IF(AND(J3084="SAYIM",FİLTRE!$H$5="RAFTA",U3084&lt;&gt;0),1,0)+
IF(AND(J3084="İADE DEPO",FİLTRE!$H$5="İADE DEPO"),1,0)+
IF(FİLTRE!$H$5="TÜMÜ",1,0)+
IF(AND(J3084="FİRMA İADE",FİLTRE!$H$5="FİRMA İADE"),1,0)+
IF(AND(J3084="İMHA",FİLTRE!$H$5="İMHA"),1,0)</f>
        <v>1</v>
      </c>
      <c r="I3084" s="99"/>
      <c r="J3084" s="100"/>
      <c r="K3084" s="100"/>
      <c r="L3084" s="101"/>
      <c r="M3084" s="102"/>
      <c r="N3084" s="101"/>
      <c r="O3084" s="99"/>
      <c r="P3084" s="103"/>
      <c r="Q3084" s="104"/>
      <c r="R3084" s="50"/>
      <c r="S3084" s="105"/>
      <c r="T3084" s="106"/>
      <c r="U3084" s="107"/>
      <c r="V3084" s="108"/>
      <c r="W3084" s="107"/>
      <c r="X3084" s="107"/>
      <c r="AA3084" s="107"/>
      <c r="AB3084" s="110"/>
      <c r="AC3084" s="110"/>
      <c r="AE3084" s="105"/>
      <c r="AF3084" s="105"/>
      <c r="AR3084" s="112"/>
    </row>
    <row r="3085" spans="2:44" x14ac:dyDescent="0.25">
      <c r="B3085" s="1" t="str">
        <f>IF(I3085="","",
(IF(N3085=FİLTRE!$H$6,2,0)+IF(FİLTRE!$H$6="TOPLAM",2,0))
)</f>
        <v/>
      </c>
      <c r="C3085">
        <f>IF(FİLTRE!$M$5="",9,(IF(U3085&gt;=FİLTRE!$M$5,1,0)))</f>
        <v>1</v>
      </c>
      <c r="D3085" s="1">
        <f>IF(FİLTRE!$M$6="",9,(IF('SKT LİSTESİ'!P3085&lt;=FİLTRE!$M$6,1,0)))</f>
        <v>1</v>
      </c>
      <c r="E3085" s="25" t="str">
        <f>IF(I3085="","",(COUNTIFS($L$4:L3085,L3085)))</f>
        <v/>
      </c>
      <c r="F3085" s="13">
        <f>IF(OR(B3085&lt;&gt;2,C3085&lt;&gt;1,D3085&lt;&gt;1,H3085&lt;&gt;1),0,
COUNTIFS($B$4:B3085,2,$C$4:C3085,1,$D$4:D3085,1,$H$4:H3085,1))</f>
        <v>0</v>
      </c>
      <c r="G3085" s="26" t="str">
        <f>IF(I3085="","",(COUNTIF($E$4:E3085,E3085)))</f>
        <v/>
      </c>
      <c r="H3085" s="1">
        <f>IF(AND(J3085="SAYIM",FİLTRE!$H$5="RAFTA",U3085&lt;&gt;0),1,0)+
IF(AND(J3085="İADE DEPO",FİLTRE!$H$5="İADE DEPO"),1,0)+
IF(FİLTRE!$H$5="TÜMÜ",1,0)+
IF(AND(J3085="FİRMA İADE",FİLTRE!$H$5="FİRMA İADE"),1,0)+
IF(AND(J3085="İMHA",FİLTRE!$H$5="İMHA"),1,0)</f>
        <v>1</v>
      </c>
      <c r="I3085" s="99"/>
      <c r="J3085" s="100"/>
      <c r="K3085" s="100"/>
      <c r="L3085" s="101"/>
      <c r="M3085" s="102"/>
      <c r="N3085" s="101"/>
      <c r="O3085" s="99"/>
      <c r="P3085" s="103"/>
      <c r="Q3085" s="104"/>
      <c r="R3085" s="50"/>
      <c r="S3085" s="105"/>
      <c r="T3085" s="106"/>
      <c r="U3085" s="107"/>
      <c r="V3085" s="108"/>
      <c r="W3085" s="107"/>
      <c r="X3085" s="107"/>
      <c r="AA3085" s="107"/>
      <c r="AB3085" s="110"/>
      <c r="AC3085" s="110"/>
      <c r="AE3085" s="105"/>
      <c r="AF3085" s="105"/>
      <c r="AR3085" s="112"/>
    </row>
    <row r="3086" spans="2:44" x14ac:dyDescent="0.25">
      <c r="B3086" s="1" t="str">
        <f>IF(I3086="","",
(IF(N3086=FİLTRE!$H$6,2,0)+IF(FİLTRE!$H$6="TOPLAM",2,0))
)</f>
        <v/>
      </c>
      <c r="C3086">
        <f>IF(FİLTRE!$M$5="",9,(IF(U3086&gt;=FİLTRE!$M$5,1,0)))</f>
        <v>1</v>
      </c>
      <c r="D3086" s="1">
        <f>IF(FİLTRE!$M$6="",9,(IF('SKT LİSTESİ'!P3086&lt;=FİLTRE!$M$6,1,0)))</f>
        <v>1</v>
      </c>
      <c r="E3086" s="25" t="str">
        <f>IF(I3086="","",(COUNTIFS($L$4:L3086,L3086)))</f>
        <v/>
      </c>
      <c r="F3086" s="13">
        <f>IF(OR(B3086&lt;&gt;2,C3086&lt;&gt;1,D3086&lt;&gt;1,H3086&lt;&gt;1),0,
COUNTIFS($B$4:B3086,2,$C$4:C3086,1,$D$4:D3086,1,$H$4:H3086,1))</f>
        <v>0</v>
      </c>
      <c r="G3086" s="26" t="str">
        <f>IF(I3086="","",(COUNTIF($E$4:E3086,E3086)))</f>
        <v/>
      </c>
      <c r="H3086" s="1">
        <f>IF(AND(J3086="SAYIM",FİLTRE!$H$5="RAFTA",U3086&lt;&gt;0),1,0)+
IF(AND(J3086="İADE DEPO",FİLTRE!$H$5="İADE DEPO"),1,0)+
IF(FİLTRE!$H$5="TÜMÜ",1,0)+
IF(AND(J3086="FİRMA İADE",FİLTRE!$H$5="FİRMA İADE"),1,0)+
IF(AND(J3086="İMHA",FİLTRE!$H$5="İMHA"),1,0)</f>
        <v>1</v>
      </c>
      <c r="I3086" s="99"/>
      <c r="J3086" s="100"/>
      <c r="K3086" s="100"/>
      <c r="L3086" s="101"/>
      <c r="M3086" s="102"/>
      <c r="N3086" s="101"/>
      <c r="O3086" s="99"/>
      <c r="P3086" s="103"/>
      <c r="Q3086" s="104"/>
      <c r="R3086" s="50"/>
      <c r="S3086" s="105"/>
      <c r="T3086" s="106"/>
      <c r="U3086" s="107"/>
      <c r="V3086" s="108"/>
      <c r="W3086" s="107"/>
      <c r="X3086" s="107"/>
      <c r="AA3086" s="107"/>
      <c r="AB3086" s="110"/>
      <c r="AC3086" s="110"/>
      <c r="AE3086" s="105"/>
      <c r="AF3086" s="105"/>
      <c r="AR3086" s="112"/>
    </row>
    <row r="3087" spans="2:44" x14ac:dyDescent="0.25">
      <c r="B3087" s="1" t="str">
        <f>IF(I3087="","",
(IF(N3087=FİLTRE!$H$6,2,0)+IF(FİLTRE!$H$6="TOPLAM",2,0))
)</f>
        <v/>
      </c>
      <c r="C3087">
        <f>IF(FİLTRE!$M$5="",9,(IF(U3087&gt;=FİLTRE!$M$5,1,0)))</f>
        <v>1</v>
      </c>
      <c r="D3087" s="1">
        <f>IF(FİLTRE!$M$6="",9,(IF('SKT LİSTESİ'!P3087&lt;=FİLTRE!$M$6,1,0)))</f>
        <v>1</v>
      </c>
      <c r="E3087" s="25" t="str">
        <f>IF(I3087="","",(COUNTIFS($L$4:L3087,L3087)))</f>
        <v/>
      </c>
      <c r="F3087" s="13">
        <f>IF(OR(B3087&lt;&gt;2,C3087&lt;&gt;1,D3087&lt;&gt;1,H3087&lt;&gt;1),0,
COUNTIFS($B$4:B3087,2,$C$4:C3087,1,$D$4:D3087,1,$H$4:H3087,1))</f>
        <v>0</v>
      </c>
      <c r="G3087" s="26" t="str">
        <f>IF(I3087="","",(COUNTIF($E$4:E3087,E3087)))</f>
        <v/>
      </c>
      <c r="H3087" s="1">
        <f>IF(AND(J3087="SAYIM",FİLTRE!$H$5="RAFTA",U3087&lt;&gt;0),1,0)+
IF(AND(J3087="İADE DEPO",FİLTRE!$H$5="İADE DEPO"),1,0)+
IF(FİLTRE!$H$5="TÜMÜ",1,0)+
IF(AND(J3087="FİRMA İADE",FİLTRE!$H$5="FİRMA İADE"),1,0)+
IF(AND(J3087="İMHA",FİLTRE!$H$5="İMHA"),1,0)</f>
        <v>1</v>
      </c>
      <c r="I3087" s="99"/>
      <c r="J3087" s="100"/>
      <c r="K3087" s="100"/>
      <c r="L3087" s="101"/>
      <c r="M3087" s="102"/>
      <c r="N3087" s="101"/>
      <c r="O3087" s="99"/>
      <c r="P3087" s="103"/>
      <c r="Q3087" s="104"/>
      <c r="R3087" s="50"/>
      <c r="S3087" s="105"/>
      <c r="T3087" s="106"/>
      <c r="U3087" s="107"/>
      <c r="V3087" s="108"/>
      <c r="W3087" s="107"/>
      <c r="X3087" s="107"/>
      <c r="AA3087" s="107"/>
      <c r="AB3087" s="110"/>
      <c r="AC3087" s="110"/>
      <c r="AE3087" s="105"/>
      <c r="AF3087" s="105"/>
      <c r="AR3087" s="112"/>
    </row>
    <row r="3088" spans="2:44" x14ac:dyDescent="0.25">
      <c r="B3088" s="1" t="str">
        <f>IF(I3088="","",
(IF(N3088=FİLTRE!$H$6,2,0)+IF(FİLTRE!$H$6="TOPLAM",2,0))
)</f>
        <v/>
      </c>
      <c r="C3088">
        <f>IF(FİLTRE!$M$5="",9,(IF(U3088&gt;=FİLTRE!$M$5,1,0)))</f>
        <v>1</v>
      </c>
      <c r="D3088" s="1">
        <f>IF(FİLTRE!$M$6="",9,(IF('SKT LİSTESİ'!P3088&lt;=FİLTRE!$M$6,1,0)))</f>
        <v>1</v>
      </c>
      <c r="E3088" s="25" t="str">
        <f>IF(I3088="","",(COUNTIFS($L$4:L3088,L3088)))</f>
        <v/>
      </c>
      <c r="F3088" s="13">
        <f>IF(OR(B3088&lt;&gt;2,C3088&lt;&gt;1,D3088&lt;&gt;1,H3088&lt;&gt;1),0,
COUNTIFS($B$4:B3088,2,$C$4:C3088,1,$D$4:D3088,1,$H$4:H3088,1))</f>
        <v>0</v>
      </c>
      <c r="G3088" s="26" t="str">
        <f>IF(I3088="","",(COUNTIF($E$4:E3088,E3088)))</f>
        <v/>
      </c>
      <c r="H3088" s="1">
        <f>IF(AND(J3088="SAYIM",FİLTRE!$H$5="RAFTA",U3088&lt;&gt;0),1,0)+
IF(AND(J3088="İADE DEPO",FİLTRE!$H$5="İADE DEPO"),1,0)+
IF(FİLTRE!$H$5="TÜMÜ",1,0)+
IF(AND(J3088="FİRMA İADE",FİLTRE!$H$5="FİRMA İADE"),1,0)+
IF(AND(J3088="İMHA",FİLTRE!$H$5="İMHA"),1,0)</f>
        <v>1</v>
      </c>
      <c r="I3088" s="99"/>
      <c r="J3088" s="100"/>
      <c r="K3088" s="100"/>
      <c r="L3088" s="101"/>
      <c r="M3088" s="102"/>
      <c r="N3088" s="101"/>
      <c r="O3088" s="99"/>
      <c r="P3088" s="103"/>
      <c r="Q3088" s="104"/>
      <c r="R3088" s="50"/>
      <c r="S3088" s="105"/>
      <c r="T3088" s="106"/>
      <c r="U3088" s="107"/>
      <c r="V3088" s="108"/>
      <c r="W3088" s="107"/>
      <c r="X3088" s="107"/>
      <c r="AA3088" s="107"/>
      <c r="AB3088" s="110"/>
      <c r="AC3088" s="110"/>
      <c r="AE3088" s="105"/>
      <c r="AF3088" s="105"/>
      <c r="AR3088" s="112"/>
    </row>
    <row r="3089" spans="2:44" x14ac:dyDescent="0.25">
      <c r="B3089" s="1" t="str">
        <f>IF(I3089="","",
(IF(N3089=FİLTRE!$H$6,2,0)+IF(FİLTRE!$H$6="TOPLAM",2,0))
)</f>
        <v/>
      </c>
      <c r="C3089">
        <f>IF(FİLTRE!$M$5="",9,(IF(U3089&gt;=FİLTRE!$M$5,1,0)))</f>
        <v>1</v>
      </c>
      <c r="D3089" s="1">
        <f>IF(FİLTRE!$M$6="",9,(IF('SKT LİSTESİ'!P3089&lt;=FİLTRE!$M$6,1,0)))</f>
        <v>1</v>
      </c>
      <c r="E3089" s="25" t="str">
        <f>IF(I3089="","",(COUNTIFS($L$4:L3089,L3089)))</f>
        <v/>
      </c>
      <c r="F3089" s="13">
        <f>IF(OR(B3089&lt;&gt;2,C3089&lt;&gt;1,D3089&lt;&gt;1,H3089&lt;&gt;1),0,
COUNTIFS($B$4:B3089,2,$C$4:C3089,1,$D$4:D3089,1,$H$4:H3089,1))</f>
        <v>0</v>
      </c>
      <c r="G3089" s="26" t="str">
        <f>IF(I3089="","",(COUNTIF($E$4:E3089,E3089)))</f>
        <v/>
      </c>
      <c r="H3089" s="1">
        <f>IF(AND(J3089="SAYIM",FİLTRE!$H$5="RAFTA",U3089&lt;&gt;0),1,0)+
IF(AND(J3089="İADE DEPO",FİLTRE!$H$5="İADE DEPO"),1,0)+
IF(FİLTRE!$H$5="TÜMÜ",1,0)+
IF(AND(J3089="FİRMA İADE",FİLTRE!$H$5="FİRMA İADE"),1,0)+
IF(AND(J3089="İMHA",FİLTRE!$H$5="İMHA"),1,0)</f>
        <v>1</v>
      </c>
      <c r="I3089" s="99"/>
      <c r="J3089" s="100"/>
      <c r="K3089" s="100"/>
      <c r="L3089" s="101"/>
      <c r="M3089" s="102"/>
      <c r="N3089" s="101"/>
      <c r="O3089" s="99"/>
      <c r="P3089" s="103"/>
      <c r="Q3089" s="104"/>
      <c r="R3089" s="50"/>
      <c r="S3089" s="105"/>
      <c r="T3089" s="106"/>
      <c r="U3089" s="107"/>
      <c r="V3089" s="108"/>
      <c r="W3089" s="107"/>
      <c r="X3089" s="107"/>
      <c r="AA3089" s="107"/>
      <c r="AB3089" s="110"/>
      <c r="AC3089" s="110"/>
      <c r="AE3089" s="105"/>
      <c r="AF3089" s="105"/>
      <c r="AR3089" s="112"/>
    </row>
    <row r="3090" spans="2:44" x14ac:dyDescent="0.25">
      <c r="B3090" s="1" t="str">
        <f>IF(I3090="","",
(IF(N3090=FİLTRE!$H$6,2,0)+IF(FİLTRE!$H$6="TOPLAM",2,0))
)</f>
        <v/>
      </c>
      <c r="C3090">
        <f>IF(FİLTRE!$M$5="",9,(IF(U3090&gt;=FİLTRE!$M$5,1,0)))</f>
        <v>1</v>
      </c>
      <c r="D3090" s="1">
        <f>IF(FİLTRE!$M$6="",9,(IF('SKT LİSTESİ'!P3090&lt;=FİLTRE!$M$6,1,0)))</f>
        <v>1</v>
      </c>
      <c r="E3090" s="25" t="str">
        <f>IF(I3090="","",(COUNTIFS($L$4:L3090,L3090)))</f>
        <v/>
      </c>
      <c r="F3090" s="13">
        <f>IF(OR(B3090&lt;&gt;2,C3090&lt;&gt;1,D3090&lt;&gt;1,H3090&lt;&gt;1),0,
COUNTIFS($B$4:B3090,2,$C$4:C3090,1,$D$4:D3090,1,$H$4:H3090,1))</f>
        <v>0</v>
      </c>
      <c r="G3090" s="26" t="str">
        <f>IF(I3090="","",(COUNTIF($E$4:E3090,E3090)))</f>
        <v/>
      </c>
      <c r="H3090" s="1">
        <f>IF(AND(J3090="SAYIM",FİLTRE!$H$5="RAFTA",U3090&lt;&gt;0),1,0)+
IF(AND(J3090="İADE DEPO",FİLTRE!$H$5="İADE DEPO"),1,0)+
IF(FİLTRE!$H$5="TÜMÜ",1,0)+
IF(AND(J3090="FİRMA İADE",FİLTRE!$H$5="FİRMA İADE"),1,0)+
IF(AND(J3090="İMHA",FİLTRE!$H$5="İMHA"),1,0)</f>
        <v>1</v>
      </c>
      <c r="I3090" s="99"/>
      <c r="J3090" s="100"/>
      <c r="K3090" s="100"/>
      <c r="L3090" s="101"/>
      <c r="M3090" s="102"/>
      <c r="N3090" s="101"/>
      <c r="O3090" s="99"/>
      <c r="P3090" s="103"/>
      <c r="Q3090" s="104"/>
      <c r="R3090" s="50"/>
      <c r="S3090" s="105"/>
      <c r="T3090" s="106"/>
      <c r="U3090" s="107"/>
      <c r="V3090" s="108"/>
      <c r="W3090" s="107"/>
      <c r="X3090" s="107"/>
      <c r="AA3090" s="107"/>
      <c r="AB3090" s="110"/>
      <c r="AC3090" s="110"/>
      <c r="AE3090" s="105"/>
      <c r="AF3090" s="105"/>
      <c r="AR3090" s="112"/>
    </row>
    <row r="3091" spans="2:44" x14ac:dyDescent="0.25">
      <c r="B3091" s="1" t="str">
        <f>IF(I3091="","",
(IF(N3091=FİLTRE!$H$6,2,0)+IF(FİLTRE!$H$6="TOPLAM",2,0))
)</f>
        <v/>
      </c>
      <c r="C3091">
        <f>IF(FİLTRE!$M$5="",9,(IF(U3091&gt;=FİLTRE!$M$5,1,0)))</f>
        <v>1</v>
      </c>
      <c r="D3091" s="1">
        <f>IF(FİLTRE!$M$6="",9,(IF('SKT LİSTESİ'!P3091&lt;=FİLTRE!$M$6,1,0)))</f>
        <v>1</v>
      </c>
      <c r="E3091" s="25" t="str">
        <f>IF(I3091="","",(COUNTIFS($L$4:L3091,L3091)))</f>
        <v/>
      </c>
      <c r="F3091" s="13">
        <f>IF(OR(B3091&lt;&gt;2,C3091&lt;&gt;1,D3091&lt;&gt;1,H3091&lt;&gt;1),0,
COUNTIFS($B$4:B3091,2,$C$4:C3091,1,$D$4:D3091,1,$H$4:H3091,1))</f>
        <v>0</v>
      </c>
      <c r="G3091" s="26" t="str">
        <f>IF(I3091="","",(COUNTIF($E$4:E3091,E3091)))</f>
        <v/>
      </c>
      <c r="H3091" s="1">
        <f>IF(AND(J3091="SAYIM",FİLTRE!$H$5="RAFTA",U3091&lt;&gt;0),1,0)+
IF(AND(J3091="İADE DEPO",FİLTRE!$H$5="İADE DEPO"),1,0)+
IF(FİLTRE!$H$5="TÜMÜ",1,0)+
IF(AND(J3091="FİRMA İADE",FİLTRE!$H$5="FİRMA İADE"),1,0)+
IF(AND(J3091="İMHA",FİLTRE!$H$5="İMHA"),1,0)</f>
        <v>1</v>
      </c>
      <c r="I3091" s="99"/>
      <c r="J3091" s="100"/>
      <c r="K3091" s="100"/>
      <c r="L3091" s="101"/>
      <c r="M3091" s="102"/>
      <c r="N3091" s="101"/>
      <c r="O3091" s="99"/>
      <c r="P3091" s="103"/>
      <c r="Q3091" s="104"/>
      <c r="R3091" s="50"/>
      <c r="S3091" s="105"/>
      <c r="T3091" s="106"/>
      <c r="U3091" s="107"/>
      <c r="V3091" s="108"/>
      <c r="W3091" s="107"/>
      <c r="X3091" s="107"/>
      <c r="AA3091" s="107"/>
      <c r="AB3091" s="110"/>
      <c r="AC3091" s="110"/>
      <c r="AE3091" s="105"/>
      <c r="AF3091" s="105"/>
      <c r="AR3091" s="112"/>
    </row>
    <row r="3092" spans="2:44" x14ac:dyDescent="0.25">
      <c r="B3092" s="1" t="str">
        <f>IF(I3092="","",
(IF(N3092=FİLTRE!$H$6,2,0)+IF(FİLTRE!$H$6="TOPLAM",2,0))
)</f>
        <v/>
      </c>
      <c r="C3092">
        <f>IF(FİLTRE!$M$5="",9,(IF(U3092&gt;=FİLTRE!$M$5,1,0)))</f>
        <v>1</v>
      </c>
      <c r="D3092" s="1">
        <f>IF(FİLTRE!$M$6="",9,(IF('SKT LİSTESİ'!P3092&lt;=FİLTRE!$M$6,1,0)))</f>
        <v>1</v>
      </c>
      <c r="E3092" s="25" t="str">
        <f>IF(I3092="","",(COUNTIFS($L$4:L3092,L3092)))</f>
        <v/>
      </c>
      <c r="F3092" s="13">
        <f>IF(OR(B3092&lt;&gt;2,C3092&lt;&gt;1,D3092&lt;&gt;1,H3092&lt;&gt;1),0,
COUNTIFS($B$4:B3092,2,$C$4:C3092,1,$D$4:D3092,1,$H$4:H3092,1))</f>
        <v>0</v>
      </c>
      <c r="G3092" s="26" t="str">
        <f>IF(I3092="","",(COUNTIF($E$4:E3092,E3092)))</f>
        <v/>
      </c>
      <c r="H3092" s="1">
        <f>IF(AND(J3092="SAYIM",FİLTRE!$H$5="RAFTA",U3092&lt;&gt;0),1,0)+
IF(AND(J3092="İADE DEPO",FİLTRE!$H$5="İADE DEPO"),1,0)+
IF(FİLTRE!$H$5="TÜMÜ",1,0)+
IF(AND(J3092="FİRMA İADE",FİLTRE!$H$5="FİRMA İADE"),1,0)+
IF(AND(J3092="İMHA",FİLTRE!$H$5="İMHA"),1,0)</f>
        <v>1</v>
      </c>
      <c r="I3092" s="99"/>
      <c r="J3092" s="100"/>
      <c r="K3092" s="100"/>
      <c r="L3092" s="101"/>
      <c r="M3092" s="102"/>
      <c r="N3092" s="101"/>
      <c r="O3092" s="99"/>
      <c r="P3092" s="103"/>
      <c r="Q3092" s="104"/>
      <c r="R3092" s="50"/>
      <c r="S3092" s="105"/>
      <c r="T3092" s="106"/>
      <c r="U3092" s="107"/>
      <c r="V3092" s="108"/>
      <c r="W3092" s="107"/>
      <c r="X3092" s="107"/>
      <c r="AA3092" s="107"/>
      <c r="AB3092" s="110"/>
      <c r="AC3092" s="110"/>
      <c r="AE3092" s="105"/>
      <c r="AF3092" s="105"/>
      <c r="AR3092" s="112"/>
    </row>
    <row r="3093" spans="2:44" x14ac:dyDescent="0.25">
      <c r="B3093" s="1" t="str">
        <f>IF(I3093="","",
(IF(N3093=FİLTRE!$H$6,2,0)+IF(FİLTRE!$H$6="TOPLAM",2,0))
)</f>
        <v/>
      </c>
      <c r="C3093">
        <f>IF(FİLTRE!$M$5="",9,(IF(U3093&gt;=FİLTRE!$M$5,1,0)))</f>
        <v>1</v>
      </c>
      <c r="D3093" s="1">
        <f>IF(FİLTRE!$M$6="",9,(IF('SKT LİSTESİ'!P3093&lt;=FİLTRE!$M$6,1,0)))</f>
        <v>1</v>
      </c>
      <c r="E3093" s="25" t="str">
        <f>IF(I3093="","",(COUNTIFS($L$4:L3093,L3093)))</f>
        <v/>
      </c>
      <c r="F3093" s="13">
        <f>IF(OR(B3093&lt;&gt;2,C3093&lt;&gt;1,D3093&lt;&gt;1,H3093&lt;&gt;1),0,
COUNTIFS($B$4:B3093,2,$C$4:C3093,1,$D$4:D3093,1,$H$4:H3093,1))</f>
        <v>0</v>
      </c>
      <c r="G3093" s="26" t="str">
        <f>IF(I3093="","",(COUNTIF($E$4:E3093,E3093)))</f>
        <v/>
      </c>
      <c r="H3093" s="1">
        <f>IF(AND(J3093="SAYIM",FİLTRE!$H$5="RAFTA",U3093&lt;&gt;0),1,0)+
IF(AND(J3093="İADE DEPO",FİLTRE!$H$5="İADE DEPO"),1,0)+
IF(FİLTRE!$H$5="TÜMÜ",1,0)+
IF(AND(J3093="FİRMA İADE",FİLTRE!$H$5="FİRMA İADE"),1,0)+
IF(AND(J3093="İMHA",FİLTRE!$H$5="İMHA"),1,0)</f>
        <v>1</v>
      </c>
      <c r="I3093" s="99"/>
      <c r="J3093" s="100"/>
      <c r="K3093" s="100"/>
      <c r="L3093" s="101"/>
      <c r="M3093" s="102"/>
      <c r="N3093" s="101"/>
      <c r="O3093" s="99"/>
      <c r="P3093" s="103"/>
      <c r="Q3093" s="104"/>
      <c r="R3093" s="50"/>
      <c r="S3093" s="105"/>
      <c r="T3093" s="106"/>
      <c r="U3093" s="107"/>
      <c r="V3093" s="108"/>
      <c r="W3093" s="107"/>
      <c r="X3093" s="107"/>
      <c r="AA3093" s="107"/>
      <c r="AB3093" s="110"/>
      <c r="AC3093" s="110"/>
      <c r="AE3093" s="105"/>
      <c r="AF3093" s="105"/>
      <c r="AR3093" s="112"/>
    </row>
    <row r="3094" spans="2:44" x14ac:dyDescent="0.25">
      <c r="B3094" s="1" t="str">
        <f>IF(I3094="","",
(IF(N3094=FİLTRE!$H$6,2,0)+IF(FİLTRE!$H$6="TOPLAM",2,0))
)</f>
        <v/>
      </c>
      <c r="C3094">
        <f>IF(FİLTRE!$M$5="",9,(IF(U3094&gt;=FİLTRE!$M$5,1,0)))</f>
        <v>1</v>
      </c>
      <c r="D3094" s="1">
        <f>IF(FİLTRE!$M$6="",9,(IF('SKT LİSTESİ'!P3094&lt;=FİLTRE!$M$6,1,0)))</f>
        <v>1</v>
      </c>
      <c r="E3094" s="25" t="str">
        <f>IF(I3094="","",(COUNTIFS($L$4:L3094,L3094)))</f>
        <v/>
      </c>
      <c r="F3094" s="13">
        <f>IF(OR(B3094&lt;&gt;2,C3094&lt;&gt;1,D3094&lt;&gt;1,H3094&lt;&gt;1),0,
COUNTIFS($B$4:B3094,2,$C$4:C3094,1,$D$4:D3094,1,$H$4:H3094,1))</f>
        <v>0</v>
      </c>
      <c r="G3094" s="26" t="str">
        <f>IF(I3094="","",(COUNTIF($E$4:E3094,E3094)))</f>
        <v/>
      </c>
      <c r="H3094" s="1">
        <f>IF(AND(J3094="SAYIM",FİLTRE!$H$5="RAFTA",U3094&lt;&gt;0),1,0)+
IF(AND(J3094="İADE DEPO",FİLTRE!$H$5="İADE DEPO"),1,0)+
IF(FİLTRE!$H$5="TÜMÜ",1,0)+
IF(AND(J3094="FİRMA İADE",FİLTRE!$H$5="FİRMA İADE"),1,0)+
IF(AND(J3094="İMHA",FİLTRE!$H$5="İMHA"),1,0)</f>
        <v>1</v>
      </c>
      <c r="I3094" s="99"/>
      <c r="J3094" s="100"/>
      <c r="K3094" s="100"/>
      <c r="L3094" s="101"/>
      <c r="M3094" s="102"/>
      <c r="N3094" s="101"/>
      <c r="O3094" s="99"/>
      <c r="P3094" s="103"/>
      <c r="Q3094" s="104"/>
      <c r="R3094" s="50"/>
      <c r="S3094" s="105"/>
      <c r="T3094" s="106"/>
      <c r="U3094" s="107"/>
      <c r="V3094" s="108"/>
      <c r="W3094" s="107"/>
      <c r="X3094" s="107"/>
      <c r="AA3094" s="107"/>
      <c r="AB3094" s="110"/>
      <c r="AC3094" s="110"/>
      <c r="AE3094" s="105"/>
      <c r="AF3094" s="105"/>
      <c r="AR3094" s="112"/>
    </row>
    <row r="3095" spans="2:44" x14ac:dyDescent="0.25">
      <c r="B3095" s="1" t="str">
        <f>IF(I3095="","",
(IF(N3095=FİLTRE!$H$6,2,0)+IF(FİLTRE!$H$6="TOPLAM",2,0))
)</f>
        <v/>
      </c>
      <c r="C3095">
        <f>IF(FİLTRE!$M$5="",9,(IF(U3095&gt;=FİLTRE!$M$5,1,0)))</f>
        <v>1</v>
      </c>
      <c r="D3095" s="1">
        <f>IF(FİLTRE!$M$6="",9,(IF('SKT LİSTESİ'!P3095&lt;=FİLTRE!$M$6,1,0)))</f>
        <v>1</v>
      </c>
      <c r="E3095" s="25" t="str">
        <f>IF(I3095="","",(COUNTIFS($L$4:L3095,L3095)))</f>
        <v/>
      </c>
      <c r="F3095" s="13">
        <f>IF(OR(B3095&lt;&gt;2,C3095&lt;&gt;1,D3095&lt;&gt;1,H3095&lt;&gt;1),0,
COUNTIFS($B$4:B3095,2,$C$4:C3095,1,$D$4:D3095,1,$H$4:H3095,1))</f>
        <v>0</v>
      </c>
      <c r="G3095" s="26" t="str">
        <f>IF(I3095="","",(COUNTIF($E$4:E3095,E3095)))</f>
        <v/>
      </c>
      <c r="H3095" s="1">
        <f>IF(AND(J3095="SAYIM",FİLTRE!$H$5="RAFTA",U3095&lt;&gt;0),1,0)+
IF(AND(J3095="İADE DEPO",FİLTRE!$H$5="İADE DEPO"),1,0)+
IF(FİLTRE!$H$5="TÜMÜ",1,0)+
IF(AND(J3095="FİRMA İADE",FİLTRE!$H$5="FİRMA İADE"),1,0)+
IF(AND(J3095="İMHA",FİLTRE!$H$5="İMHA"),1,0)</f>
        <v>1</v>
      </c>
      <c r="I3095" s="99"/>
      <c r="J3095" s="100"/>
      <c r="K3095" s="100"/>
      <c r="L3095" s="101"/>
      <c r="M3095" s="102"/>
      <c r="N3095" s="101"/>
      <c r="O3095" s="99"/>
      <c r="P3095" s="103"/>
      <c r="Q3095" s="104"/>
      <c r="R3095" s="50"/>
      <c r="S3095" s="105"/>
      <c r="T3095" s="106"/>
      <c r="U3095" s="107"/>
      <c r="V3095" s="108"/>
      <c r="W3095" s="107"/>
      <c r="X3095" s="107"/>
      <c r="AA3095" s="107"/>
      <c r="AB3095" s="110"/>
      <c r="AC3095" s="110"/>
      <c r="AE3095" s="105"/>
      <c r="AF3095" s="105"/>
      <c r="AR3095" s="112"/>
    </row>
    <row r="3096" spans="2:44" x14ac:dyDescent="0.25">
      <c r="B3096" s="1" t="str">
        <f>IF(I3096="","",
(IF(N3096=FİLTRE!$H$6,2,0)+IF(FİLTRE!$H$6="TOPLAM",2,0))
)</f>
        <v/>
      </c>
      <c r="C3096">
        <f>IF(FİLTRE!$M$5="",9,(IF(U3096&gt;=FİLTRE!$M$5,1,0)))</f>
        <v>1</v>
      </c>
      <c r="D3096" s="1">
        <f>IF(FİLTRE!$M$6="",9,(IF('SKT LİSTESİ'!P3096&lt;=FİLTRE!$M$6,1,0)))</f>
        <v>1</v>
      </c>
      <c r="E3096" s="25" t="str">
        <f>IF(I3096="","",(COUNTIFS($L$4:L3096,L3096)))</f>
        <v/>
      </c>
      <c r="F3096" s="13">
        <f>IF(OR(B3096&lt;&gt;2,C3096&lt;&gt;1,D3096&lt;&gt;1,H3096&lt;&gt;1),0,
COUNTIFS($B$4:B3096,2,$C$4:C3096,1,$D$4:D3096,1,$H$4:H3096,1))</f>
        <v>0</v>
      </c>
      <c r="G3096" s="26" t="str">
        <f>IF(I3096="","",(COUNTIF($E$4:E3096,E3096)))</f>
        <v/>
      </c>
      <c r="H3096" s="1">
        <f>IF(AND(J3096="SAYIM",FİLTRE!$H$5="RAFTA",U3096&lt;&gt;0),1,0)+
IF(AND(J3096="İADE DEPO",FİLTRE!$H$5="İADE DEPO"),1,0)+
IF(FİLTRE!$H$5="TÜMÜ",1,0)+
IF(AND(J3096="FİRMA İADE",FİLTRE!$H$5="FİRMA İADE"),1,0)+
IF(AND(J3096="İMHA",FİLTRE!$H$5="İMHA"),1,0)</f>
        <v>1</v>
      </c>
      <c r="I3096" s="99"/>
      <c r="J3096" s="100"/>
      <c r="K3096" s="100"/>
      <c r="L3096" s="101"/>
      <c r="M3096" s="102"/>
      <c r="N3096" s="101"/>
      <c r="O3096" s="99"/>
      <c r="P3096" s="103"/>
      <c r="Q3096" s="104"/>
      <c r="R3096" s="50"/>
      <c r="S3096" s="105"/>
      <c r="T3096" s="106"/>
      <c r="U3096" s="107"/>
      <c r="V3096" s="108"/>
      <c r="W3096" s="107"/>
      <c r="X3096" s="107"/>
      <c r="AA3096" s="107"/>
      <c r="AB3096" s="110"/>
      <c r="AC3096" s="110"/>
      <c r="AE3096" s="105"/>
      <c r="AF3096" s="105"/>
      <c r="AR3096" s="112"/>
    </row>
    <row r="3097" spans="2:44" x14ac:dyDescent="0.25">
      <c r="B3097" s="1" t="str">
        <f>IF(I3097="","",
(IF(N3097=FİLTRE!$H$6,2,0)+IF(FİLTRE!$H$6="TOPLAM",2,0))
)</f>
        <v/>
      </c>
      <c r="C3097">
        <f>IF(FİLTRE!$M$5="",9,(IF(U3097&gt;=FİLTRE!$M$5,1,0)))</f>
        <v>1</v>
      </c>
      <c r="D3097" s="1">
        <f>IF(FİLTRE!$M$6="",9,(IF('SKT LİSTESİ'!P3097&lt;=FİLTRE!$M$6,1,0)))</f>
        <v>1</v>
      </c>
      <c r="E3097" s="25" t="str">
        <f>IF(I3097="","",(COUNTIFS($L$4:L3097,L3097)))</f>
        <v/>
      </c>
      <c r="F3097" s="13">
        <f>IF(OR(B3097&lt;&gt;2,C3097&lt;&gt;1,D3097&lt;&gt;1,H3097&lt;&gt;1),0,
COUNTIFS($B$4:B3097,2,$C$4:C3097,1,$D$4:D3097,1,$H$4:H3097,1))</f>
        <v>0</v>
      </c>
      <c r="G3097" s="26" t="str">
        <f>IF(I3097="","",(COUNTIF($E$4:E3097,E3097)))</f>
        <v/>
      </c>
      <c r="H3097" s="1">
        <f>IF(AND(J3097="SAYIM",FİLTRE!$H$5="RAFTA",U3097&lt;&gt;0),1,0)+
IF(AND(J3097="İADE DEPO",FİLTRE!$H$5="İADE DEPO"),1,0)+
IF(FİLTRE!$H$5="TÜMÜ",1,0)+
IF(AND(J3097="FİRMA İADE",FİLTRE!$H$5="FİRMA İADE"),1,0)+
IF(AND(J3097="İMHA",FİLTRE!$H$5="İMHA"),1,0)</f>
        <v>1</v>
      </c>
      <c r="I3097" s="99"/>
      <c r="J3097" s="100"/>
      <c r="K3097" s="100"/>
      <c r="L3097" s="101"/>
      <c r="M3097" s="102"/>
      <c r="N3097" s="101"/>
      <c r="O3097" s="99"/>
      <c r="P3097" s="103"/>
      <c r="Q3097" s="104"/>
      <c r="R3097" s="50"/>
      <c r="S3097" s="105"/>
      <c r="T3097" s="106"/>
      <c r="U3097" s="107"/>
      <c r="V3097" s="108"/>
      <c r="W3097" s="107"/>
      <c r="X3097" s="107"/>
      <c r="AA3097" s="107"/>
      <c r="AB3097" s="110"/>
      <c r="AC3097" s="110"/>
      <c r="AE3097" s="105"/>
      <c r="AF3097" s="105"/>
      <c r="AR3097" s="112"/>
    </row>
    <row r="3098" spans="2:44" x14ac:dyDescent="0.25">
      <c r="B3098" s="1" t="str">
        <f>IF(I3098="","",
(IF(N3098=FİLTRE!$H$6,2,0)+IF(FİLTRE!$H$6="TOPLAM",2,0))
)</f>
        <v/>
      </c>
      <c r="C3098">
        <f>IF(FİLTRE!$M$5="",9,(IF(U3098&gt;=FİLTRE!$M$5,1,0)))</f>
        <v>1</v>
      </c>
      <c r="D3098" s="1">
        <f>IF(FİLTRE!$M$6="",9,(IF('SKT LİSTESİ'!P3098&lt;=FİLTRE!$M$6,1,0)))</f>
        <v>1</v>
      </c>
      <c r="E3098" s="25" t="str">
        <f>IF(I3098="","",(COUNTIFS($L$4:L3098,L3098)))</f>
        <v/>
      </c>
      <c r="F3098" s="13">
        <f>IF(OR(B3098&lt;&gt;2,C3098&lt;&gt;1,D3098&lt;&gt;1,H3098&lt;&gt;1),0,
COUNTIFS($B$4:B3098,2,$C$4:C3098,1,$D$4:D3098,1,$H$4:H3098,1))</f>
        <v>0</v>
      </c>
      <c r="G3098" s="26" t="str">
        <f>IF(I3098="","",(COUNTIF($E$4:E3098,E3098)))</f>
        <v/>
      </c>
      <c r="H3098" s="1">
        <f>IF(AND(J3098="SAYIM",FİLTRE!$H$5="RAFTA",U3098&lt;&gt;0),1,0)+
IF(AND(J3098="İADE DEPO",FİLTRE!$H$5="İADE DEPO"),1,0)+
IF(FİLTRE!$H$5="TÜMÜ",1,0)+
IF(AND(J3098="FİRMA İADE",FİLTRE!$H$5="FİRMA İADE"),1,0)+
IF(AND(J3098="İMHA",FİLTRE!$H$5="İMHA"),1,0)</f>
        <v>1</v>
      </c>
      <c r="I3098" s="99"/>
      <c r="J3098" s="100"/>
      <c r="K3098" s="100"/>
      <c r="L3098" s="101"/>
      <c r="M3098" s="102"/>
      <c r="N3098" s="101"/>
      <c r="O3098" s="99"/>
      <c r="P3098" s="103"/>
      <c r="Q3098" s="104"/>
      <c r="R3098" s="50"/>
      <c r="S3098" s="105"/>
      <c r="T3098" s="106"/>
      <c r="U3098" s="107"/>
      <c r="V3098" s="108"/>
      <c r="W3098" s="107"/>
      <c r="X3098" s="107"/>
      <c r="AA3098" s="107"/>
      <c r="AB3098" s="110"/>
      <c r="AC3098" s="110"/>
      <c r="AE3098" s="105"/>
      <c r="AF3098" s="105"/>
      <c r="AR3098" s="112"/>
    </row>
    <row r="3099" spans="2:44" x14ac:dyDescent="0.25">
      <c r="B3099" s="1" t="str">
        <f>IF(I3099="","",
(IF(N3099=FİLTRE!$H$6,2,0)+IF(FİLTRE!$H$6="TOPLAM",2,0))
)</f>
        <v/>
      </c>
      <c r="C3099">
        <f>IF(FİLTRE!$M$5="",9,(IF(U3099&gt;=FİLTRE!$M$5,1,0)))</f>
        <v>1</v>
      </c>
      <c r="D3099" s="1">
        <f>IF(FİLTRE!$M$6="",9,(IF('SKT LİSTESİ'!P3099&lt;=FİLTRE!$M$6,1,0)))</f>
        <v>1</v>
      </c>
      <c r="E3099" s="25" t="str">
        <f>IF(I3099="","",(COUNTIFS($L$4:L3099,L3099)))</f>
        <v/>
      </c>
      <c r="F3099" s="13">
        <f>IF(OR(B3099&lt;&gt;2,C3099&lt;&gt;1,D3099&lt;&gt;1,H3099&lt;&gt;1),0,
COUNTIFS($B$4:B3099,2,$C$4:C3099,1,$D$4:D3099,1,$H$4:H3099,1))</f>
        <v>0</v>
      </c>
      <c r="G3099" s="26" t="str">
        <f>IF(I3099="","",(COUNTIF($E$4:E3099,E3099)))</f>
        <v/>
      </c>
      <c r="H3099" s="1">
        <f>IF(AND(J3099="SAYIM",FİLTRE!$H$5="RAFTA",U3099&lt;&gt;0),1,0)+
IF(AND(J3099="İADE DEPO",FİLTRE!$H$5="İADE DEPO"),1,0)+
IF(FİLTRE!$H$5="TÜMÜ",1,0)+
IF(AND(J3099="FİRMA İADE",FİLTRE!$H$5="FİRMA İADE"),1,0)+
IF(AND(J3099="İMHA",FİLTRE!$H$5="İMHA"),1,0)</f>
        <v>1</v>
      </c>
      <c r="I3099" s="99"/>
      <c r="J3099" s="100"/>
      <c r="K3099" s="100"/>
      <c r="L3099" s="101"/>
      <c r="M3099" s="102"/>
      <c r="N3099" s="101"/>
      <c r="O3099" s="99"/>
      <c r="P3099" s="103"/>
      <c r="Q3099" s="104"/>
      <c r="R3099" s="50"/>
      <c r="S3099" s="105"/>
      <c r="T3099" s="106"/>
      <c r="U3099" s="107"/>
      <c r="V3099" s="108"/>
      <c r="W3099" s="107"/>
      <c r="X3099" s="107"/>
      <c r="AA3099" s="107"/>
      <c r="AB3099" s="110"/>
      <c r="AC3099" s="110"/>
      <c r="AE3099" s="105"/>
      <c r="AF3099" s="105"/>
      <c r="AR3099" s="112"/>
    </row>
    <row r="3100" spans="2:44" x14ac:dyDescent="0.25">
      <c r="B3100" s="1" t="str">
        <f>IF(I3100="","",
(IF(N3100=FİLTRE!$H$6,2,0)+IF(FİLTRE!$H$6="TOPLAM",2,0))
)</f>
        <v/>
      </c>
      <c r="C3100">
        <f>IF(FİLTRE!$M$5="",9,(IF(U3100&gt;=FİLTRE!$M$5,1,0)))</f>
        <v>1</v>
      </c>
      <c r="D3100" s="1">
        <f>IF(FİLTRE!$M$6="",9,(IF('SKT LİSTESİ'!P3100&lt;=FİLTRE!$M$6,1,0)))</f>
        <v>1</v>
      </c>
      <c r="E3100" s="25" t="str">
        <f>IF(I3100="","",(COUNTIFS($L$4:L3100,L3100)))</f>
        <v/>
      </c>
      <c r="F3100" s="13">
        <f>IF(OR(B3100&lt;&gt;2,C3100&lt;&gt;1,D3100&lt;&gt;1,H3100&lt;&gt;1),0,
COUNTIFS($B$4:B3100,2,$C$4:C3100,1,$D$4:D3100,1,$H$4:H3100,1))</f>
        <v>0</v>
      </c>
      <c r="G3100" s="26" t="str">
        <f>IF(I3100="","",(COUNTIF($E$4:E3100,E3100)))</f>
        <v/>
      </c>
      <c r="H3100" s="1">
        <f>IF(AND(J3100="SAYIM",FİLTRE!$H$5="RAFTA",U3100&lt;&gt;0),1,0)+
IF(AND(J3100="İADE DEPO",FİLTRE!$H$5="İADE DEPO"),1,0)+
IF(FİLTRE!$H$5="TÜMÜ",1,0)+
IF(AND(J3100="FİRMA İADE",FİLTRE!$H$5="FİRMA İADE"),1,0)+
IF(AND(J3100="İMHA",FİLTRE!$H$5="İMHA"),1,0)</f>
        <v>1</v>
      </c>
      <c r="I3100" s="99"/>
      <c r="J3100" s="100"/>
      <c r="K3100" s="100"/>
      <c r="L3100" s="101"/>
      <c r="M3100" s="102"/>
      <c r="N3100" s="101"/>
      <c r="O3100" s="99"/>
      <c r="P3100" s="103"/>
      <c r="Q3100" s="104"/>
      <c r="R3100" s="50"/>
      <c r="S3100" s="105"/>
      <c r="T3100" s="106"/>
      <c r="U3100" s="107"/>
      <c r="V3100" s="108"/>
      <c r="W3100" s="107"/>
      <c r="X3100" s="107"/>
      <c r="AA3100" s="107"/>
      <c r="AB3100" s="110"/>
      <c r="AC3100" s="110"/>
      <c r="AE3100" s="105"/>
      <c r="AF3100" s="105"/>
      <c r="AR3100" s="112"/>
    </row>
    <row r="3101" spans="2:44" x14ac:dyDescent="0.25">
      <c r="B3101" s="1" t="str">
        <f>IF(I3101="","",
(IF(N3101=FİLTRE!$H$6,2,0)+IF(FİLTRE!$H$6="TOPLAM",2,0))
)</f>
        <v/>
      </c>
      <c r="C3101">
        <f>IF(FİLTRE!$M$5="",9,(IF(U3101&gt;=FİLTRE!$M$5,1,0)))</f>
        <v>1</v>
      </c>
      <c r="D3101" s="1">
        <f>IF(FİLTRE!$M$6="",9,(IF('SKT LİSTESİ'!P3101&lt;=FİLTRE!$M$6,1,0)))</f>
        <v>1</v>
      </c>
      <c r="E3101" s="25" t="str">
        <f>IF(I3101="","",(COUNTIFS($L$4:L3101,L3101)))</f>
        <v/>
      </c>
      <c r="F3101" s="13">
        <f>IF(OR(B3101&lt;&gt;2,C3101&lt;&gt;1,D3101&lt;&gt;1,H3101&lt;&gt;1),0,
COUNTIFS($B$4:B3101,2,$C$4:C3101,1,$D$4:D3101,1,$H$4:H3101,1))</f>
        <v>0</v>
      </c>
      <c r="G3101" s="26" t="str">
        <f>IF(I3101="","",(COUNTIF($E$4:E3101,E3101)))</f>
        <v/>
      </c>
      <c r="H3101" s="1">
        <f>IF(AND(J3101="SAYIM",FİLTRE!$H$5="RAFTA",U3101&lt;&gt;0),1,0)+
IF(AND(J3101="İADE DEPO",FİLTRE!$H$5="İADE DEPO"),1,0)+
IF(FİLTRE!$H$5="TÜMÜ",1,0)+
IF(AND(J3101="FİRMA İADE",FİLTRE!$H$5="FİRMA İADE"),1,0)+
IF(AND(J3101="İMHA",FİLTRE!$H$5="İMHA"),1,0)</f>
        <v>1</v>
      </c>
      <c r="I3101" s="99"/>
      <c r="J3101" s="100"/>
      <c r="K3101" s="100"/>
      <c r="L3101" s="101"/>
      <c r="M3101" s="102"/>
      <c r="N3101" s="101"/>
      <c r="O3101" s="99"/>
      <c r="P3101" s="103"/>
      <c r="Q3101" s="104"/>
      <c r="R3101" s="50"/>
      <c r="S3101" s="105"/>
      <c r="T3101" s="106"/>
      <c r="U3101" s="107"/>
      <c r="V3101" s="108"/>
      <c r="W3101" s="107"/>
      <c r="X3101" s="107"/>
      <c r="AA3101" s="107"/>
      <c r="AB3101" s="110"/>
      <c r="AC3101" s="110"/>
      <c r="AE3101" s="105"/>
      <c r="AF3101" s="105"/>
      <c r="AR3101" s="112"/>
    </row>
    <row r="3102" spans="2:44" x14ac:dyDescent="0.25">
      <c r="B3102" s="1" t="str">
        <f>IF(I3102="","",
(IF(N3102=FİLTRE!$H$6,2,0)+IF(FİLTRE!$H$6="TOPLAM",2,0))
)</f>
        <v/>
      </c>
      <c r="C3102">
        <f>IF(FİLTRE!$M$5="",9,(IF(U3102&gt;=FİLTRE!$M$5,1,0)))</f>
        <v>1</v>
      </c>
      <c r="D3102" s="1">
        <f>IF(FİLTRE!$M$6="",9,(IF('SKT LİSTESİ'!P3102&lt;=FİLTRE!$M$6,1,0)))</f>
        <v>1</v>
      </c>
      <c r="E3102" s="25" t="str">
        <f>IF(I3102="","",(COUNTIFS($L$4:L3102,L3102)))</f>
        <v/>
      </c>
      <c r="F3102" s="13">
        <f>IF(OR(B3102&lt;&gt;2,C3102&lt;&gt;1,D3102&lt;&gt;1,H3102&lt;&gt;1),0,
COUNTIFS($B$4:B3102,2,$C$4:C3102,1,$D$4:D3102,1,$H$4:H3102,1))</f>
        <v>0</v>
      </c>
      <c r="G3102" s="26" t="str">
        <f>IF(I3102="","",(COUNTIF($E$4:E3102,E3102)))</f>
        <v/>
      </c>
      <c r="H3102" s="1">
        <f>IF(AND(J3102="SAYIM",FİLTRE!$H$5="RAFTA",U3102&lt;&gt;0),1,0)+
IF(AND(J3102="İADE DEPO",FİLTRE!$H$5="İADE DEPO"),1,0)+
IF(FİLTRE!$H$5="TÜMÜ",1,0)+
IF(AND(J3102="FİRMA İADE",FİLTRE!$H$5="FİRMA İADE"),1,0)+
IF(AND(J3102="İMHA",FİLTRE!$H$5="İMHA"),1,0)</f>
        <v>1</v>
      </c>
      <c r="I3102" s="99"/>
      <c r="J3102" s="100"/>
      <c r="K3102" s="100"/>
      <c r="L3102" s="101"/>
      <c r="M3102" s="102"/>
      <c r="N3102" s="101"/>
      <c r="O3102" s="99"/>
      <c r="P3102" s="103"/>
      <c r="Q3102" s="104"/>
      <c r="R3102" s="50"/>
      <c r="S3102" s="105"/>
      <c r="T3102" s="106"/>
      <c r="U3102" s="107"/>
      <c r="V3102" s="108"/>
      <c r="W3102" s="107"/>
      <c r="X3102" s="107"/>
      <c r="AA3102" s="107"/>
      <c r="AB3102" s="110"/>
      <c r="AC3102" s="110"/>
      <c r="AE3102" s="105"/>
      <c r="AF3102" s="105"/>
      <c r="AR3102" s="112"/>
    </row>
    <row r="3103" spans="2:44" x14ac:dyDescent="0.25">
      <c r="B3103" s="1" t="str">
        <f>IF(I3103="","",
(IF(N3103=FİLTRE!$H$6,2,0)+IF(FİLTRE!$H$6="TOPLAM",2,0))
)</f>
        <v/>
      </c>
      <c r="C3103">
        <f>IF(FİLTRE!$M$5="",9,(IF(U3103&gt;=FİLTRE!$M$5,1,0)))</f>
        <v>1</v>
      </c>
      <c r="D3103" s="1">
        <f>IF(FİLTRE!$M$6="",9,(IF('SKT LİSTESİ'!P3103&lt;=FİLTRE!$M$6,1,0)))</f>
        <v>1</v>
      </c>
      <c r="E3103" s="25" t="str">
        <f>IF(I3103="","",(COUNTIFS($L$4:L3103,L3103)))</f>
        <v/>
      </c>
      <c r="F3103" s="13">
        <f>IF(OR(B3103&lt;&gt;2,C3103&lt;&gt;1,D3103&lt;&gt;1,H3103&lt;&gt;1),0,
COUNTIFS($B$4:B3103,2,$C$4:C3103,1,$D$4:D3103,1,$H$4:H3103,1))</f>
        <v>0</v>
      </c>
      <c r="G3103" s="26" t="str">
        <f>IF(I3103="","",(COUNTIF($E$4:E3103,E3103)))</f>
        <v/>
      </c>
      <c r="H3103" s="1">
        <f>IF(AND(J3103="SAYIM",FİLTRE!$H$5="RAFTA",U3103&lt;&gt;0),1,0)+
IF(AND(J3103="İADE DEPO",FİLTRE!$H$5="İADE DEPO"),1,0)+
IF(FİLTRE!$H$5="TÜMÜ",1,0)+
IF(AND(J3103="FİRMA İADE",FİLTRE!$H$5="FİRMA İADE"),1,0)+
IF(AND(J3103="İMHA",FİLTRE!$H$5="İMHA"),1,0)</f>
        <v>1</v>
      </c>
      <c r="I3103" s="99"/>
      <c r="J3103" s="100"/>
      <c r="K3103" s="100"/>
      <c r="L3103" s="101"/>
      <c r="M3103" s="102"/>
      <c r="N3103" s="101"/>
      <c r="O3103" s="99"/>
      <c r="P3103" s="103"/>
      <c r="Q3103" s="104"/>
      <c r="R3103" s="50"/>
      <c r="S3103" s="105"/>
      <c r="T3103" s="106"/>
      <c r="U3103" s="107"/>
      <c r="V3103" s="108"/>
      <c r="W3103" s="107"/>
      <c r="X3103" s="107"/>
      <c r="AA3103" s="107"/>
      <c r="AB3103" s="110"/>
      <c r="AC3103" s="110"/>
      <c r="AE3103" s="105"/>
      <c r="AF3103" s="105"/>
      <c r="AR3103" s="112"/>
    </row>
    <row r="3104" spans="2:44" x14ac:dyDescent="0.25">
      <c r="B3104" s="1" t="str">
        <f>IF(I3104="","",
(IF(N3104=FİLTRE!$H$6,2,0)+IF(FİLTRE!$H$6="TOPLAM",2,0))
)</f>
        <v/>
      </c>
      <c r="C3104">
        <f>IF(FİLTRE!$M$5="",9,(IF(U3104&gt;=FİLTRE!$M$5,1,0)))</f>
        <v>1</v>
      </c>
      <c r="D3104" s="1">
        <f>IF(FİLTRE!$M$6="",9,(IF('SKT LİSTESİ'!P3104&lt;=FİLTRE!$M$6,1,0)))</f>
        <v>1</v>
      </c>
      <c r="E3104" s="25" t="str">
        <f>IF(I3104="","",(COUNTIFS($L$4:L3104,L3104)))</f>
        <v/>
      </c>
      <c r="F3104" s="13">
        <f>IF(OR(B3104&lt;&gt;2,C3104&lt;&gt;1,D3104&lt;&gt;1,H3104&lt;&gt;1),0,
COUNTIFS($B$4:B3104,2,$C$4:C3104,1,$D$4:D3104,1,$H$4:H3104,1))</f>
        <v>0</v>
      </c>
      <c r="G3104" s="26" t="str">
        <f>IF(I3104="","",(COUNTIF($E$4:E3104,E3104)))</f>
        <v/>
      </c>
      <c r="H3104" s="1">
        <f>IF(AND(J3104="SAYIM",FİLTRE!$H$5="RAFTA",U3104&lt;&gt;0),1,0)+
IF(AND(J3104="İADE DEPO",FİLTRE!$H$5="İADE DEPO"),1,0)+
IF(FİLTRE!$H$5="TÜMÜ",1,0)+
IF(AND(J3104="FİRMA İADE",FİLTRE!$H$5="FİRMA İADE"),1,0)+
IF(AND(J3104="İMHA",FİLTRE!$H$5="İMHA"),1,0)</f>
        <v>1</v>
      </c>
      <c r="I3104" s="99"/>
      <c r="J3104" s="100"/>
      <c r="K3104" s="100"/>
      <c r="L3104" s="101"/>
      <c r="M3104" s="102"/>
      <c r="N3104" s="101"/>
      <c r="O3104" s="99"/>
      <c r="P3104" s="103"/>
      <c r="Q3104" s="104"/>
      <c r="R3104" s="50"/>
      <c r="S3104" s="105"/>
      <c r="T3104" s="106"/>
      <c r="U3104" s="107"/>
      <c r="V3104" s="108"/>
      <c r="W3104" s="107"/>
      <c r="X3104" s="107"/>
      <c r="AA3104" s="107"/>
      <c r="AB3104" s="110"/>
      <c r="AC3104" s="110"/>
      <c r="AE3104" s="105"/>
      <c r="AF3104" s="105"/>
      <c r="AR3104" s="112"/>
    </row>
    <row r="3105" spans="2:44" x14ac:dyDescent="0.25">
      <c r="B3105" s="1" t="str">
        <f>IF(I3105="","",
(IF(N3105=FİLTRE!$H$6,2,0)+IF(FİLTRE!$H$6="TOPLAM",2,0))
)</f>
        <v/>
      </c>
      <c r="C3105">
        <f>IF(FİLTRE!$M$5="",9,(IF(U3105&gt;=FİLTRE!$M$5,1,0)))</f>
        <v>1</v>
      </c>
      <c r="D3105" s="1">
        <f>IF(FİLTRE!$M$6="",9,(IF('SKT LİSTESİ'!P3105&lt;=FİLTRE!$M$6,1,0)))</f>
        <v>1</v>
      </c>
      <c r="E3105" s="25" t="str">
        <f>IF(I3105="","",(COUNTIFS($L$4:L3105,L3105)))</f>
        <v/>
      </c>
      <c r="F3105" s="13">
        <f>IF(OR(B3105&lt;&gt;2,C3105&lt;&gt;1,D3105&lt;&gt;1,H3105&lt;&gt;1),0,
COUNTIFS($B$4:B3105,2,$C$4:C3105,1,$D$4:D3105,1,$H$4:H3105,1))</f>
        <v>0</v>
      </c>
      <c r="G3105" s="26" t="str">
        <f>IF(I3105="","",(COUNTIF($E$4:E3105,E3105)))</f>
        <v/>
      </c>
      <c r="H3105" s="1">
        <f>IF(AND(J3105="SAYIM",FİLTRE!$H$5="RAFTA",U3105&lt;&gt;0),1,0)+
IF(AND(J3105="İADE DEPO",FİLTRE!$H$5="İADE DEPO"),1,0)+
IF(FİLTRE!$H$5="TÜMÜ",1,0)+
IF(AND(J3105="FİRMA İADE",FİLTRE!$H$5="FİRMA İADE"),1,0)+
IF(AND(J3105="İMHA",FİLTRE!$H$5="İMHA"),1,0)</f>
        <v>1</v>
      </c>
      <c r="I3105" s="99"/>
      <c r="J3105" s="100"/>
      <c r="K3105" s="100"/>
      <c r="L3105" s="101"/>
      <c r="M3105" s="102"/>
      <c r="N3105" s="101"/>
      <c r="O3105" s="99"/>
      <c r="P3105" s="103"/>
      <c r="Q3105" s="104"/>
      <c r="R3105" s="50"/>
      <c r="S3105" s="105"/>
      <c r="T3105" s="106"/>
      <c r="U3105" s="107"/>
      <c r="V3105" s="108"/>
      <c r="W3105" s="107"/>
      <c r="X3105" s="107"/>
      <c r="AA3105" s="107"/>
      <c r="AB3105" s="110"/>
      <c r="AC3105" s="110"/>
      <c r="AE3105" s="105"/>
      <c r="AF3105" s="105"/>
      <c r="AR3105" s="112"/>
    </row>
    <row r="3106" spans="2:44" x14ac:dyDescent="0.25">
      <c r="B3106" s="1" t="str">
        <f>IF(I3106="","",
(IF(N3106=FİLTRE!$H$6,2,0)+IF(FİLTRE!$H$6="TOPLAM",2,0))
)</f>
        <v/>
      </c>
      <c r="C3106">
        <f>IF(FİLTRE!$M$5="",9,(IF(U3106&gt;=FİLTRE!$M$5,1,0)))</f>
        <v>1</v>
      </c>
      <c r="D3106" s="1">
        <f>IF(FİLTRE!$M$6="",9,(IF('SKT LİSTESİ'!P3106&lt;=FİLTRE!$M$6,1,0)))</f>
        <v>1</v>
      </c>
      <c r="E3106" s="25" t="str">
        <f>IF(I3106="","",(COUNTIFS($L$4:L3106,L3106)))</f>
        <v/>
      </c>
      <c r="F3106" s="13">
        <f>IF(OR(B3106&lt;&gt;2,C3106&lt;&gt;1,D3106&lt;&gt;1,H3106&lt;&gt;1),0,
COUNTIFS($B$4:B3106,2,$C$4:C3106,1,$D$4:D3106,1,$H$4:H3106,1))</f>
        <v>0</v>
      </c>
      <c r="G3106" s="26" t="str">
        <f>IF(I3106="","",(COUNTIF($E$4:E3106,E3106)))</f>
        <v/>
      </c>
      <c r="H3106" s="1">
        <f>IF(AND(J3106="SAYIM",FİLTRE!$H$5="RAFTA",U3106&lt;&gt;0),1,0)+
IF(AND(J3106="İADE DEPO",FİLTRE!$H$5="İADE DEPO"),1,0)+
IF(FİLTRE!$H$5="TÜMÜ",1,0)+
IF(AND(J3106="FİRMA İADE",FİLTRE!$H$5="FİRMA İADE"),1,0)+
IF(AND(J3106="İMHA",FİLTRE!$H$5="İMHA"),1,0)</f>
        <v>1</v>
      </c>
      <c r="I3106" s="99"/>
      <c r="J3106" s="100"/>
      <c r="K3106" s="100"/>
      <c r="L3106" s="101"/>
      <c r="M3106" s="102"/>
      <c r="N3106" s="101"/>
      <c r="O3106" s="99"/>
      <c r="P3106" s="103"/>
      <c r="Q3106" s="104"/>
      <c r="R3106" s="50"/>
      <c r="S3106" s="105"/>
      <c r="T3106" s="106"/>
      <c r="U3106" s="107"/>
      <c r="V3106" s="108"/>
      <c r="W3106" s="107"/>
      <c r="X3106" s="107"/>
      <c r="AA3106" s="107"/>
      <c r="AB3106" s="110"/>
      <c r="AC3106" s="110"/>
      <c r="AE3106" s="105"/>
      <c r="AF3106" s="105"/>
      <c r="AR3106" s="112"/>
    </row>
    <row r="3107" spans="2:44" x14ac:dyDescent="0.25">
      <c r="B3107" s="1" t="str">
        <f>IF(I3107="","",
(IF(N3107=FİLTRE!$H$6,2,0)+IF(FİLTRE!$H$6="TOPLAM",2,0))
)</f>
        <v/>
      </c>
      <c r="C3107">
        <f>IF(FİLTRE!$M$5="",9,(IF(U3107&gt;=FİLTRE!$M$5,1,0)))</f>
        <v>1</v>
      </c>
      <c r="D3107" s="1">
        <f>IF(FİLTRE!$M$6="",9,(IF('SKT LİSTESİ'!P3107&lt;=FİLTRE!$M$6,1,0)))</f>
        <v>1</v>
      </c>
      <c r="E3107" s="25" t="str">
        <f>IF(I3107="","",(COUNTIFS($L$4:L3107,L3107)))</f>
        <v/>
      </c>
      <c r="F3107" s="13">
        <f>IF(OR(B3107&lt;&gt;2,C3107&lt;&gt;1,D3107&lt;&gt;1,H3107&lt;&gt;1),0,
COUNTIFS($B$4:B3107,2,$C$4:C3107,1,$D$4:D3107,1,$H$4:H3107,1))</f>
        <v>0</v>
      </c>
      <c r="G3107" s="26" t="str">
        <f>IF(I3107="","",(COUNTIF($E$4:E3107,E3107)))</f>
        <v/>
      </c>
      <c r="H3107" s="1">
        <f>IF(AND(J3107="SAYIM",FİLTRE!$H$5="RAFTA",U3107&lt;&gt;0),1,0)+
IF(AND(J3107="İADE DEPO",FİLTRE!$H$5="İADE DEPO"),1,0)+
IF(FİLTRE!$H$5="TÜMÜ",1,0)+
IF(AND(J3107="FİRMA İADE",FİLTRE!$H$5="FİRMA İADE"),1,0)+
IF(AND(J3107="İMHA",FİLTRE!$H$5="İMHA"),1,0)</f>
        <v>1</v>
      </c>
      <c r="I3107" s="99"/>
      <c r="J3107" s="100"/>
      <c r="K3107" s="100"/>
      <c r="L3107" s="101"/>
      <c r="M3107" s="102"/>
      <c r="N3107" s="101"/>
      <c r="O3107" s="99"/>
      <c r="P3107" s="103"/>
      <c r="Q3107" s="104"/>
      <c r="R3107" s="50"/>
      <c r="S3107" s="105"/>
      <c r="T3107" s="106"/>
      <c r="U3107" s="107"/>
      <c r="V3107" s="108"/>
      <c r="W3107" s="107"/>
      <c r="X3107" s="107"/>
      <c r="AA3107" s="107"/>
      <c r="AB3107" s="110"/>
      <c r="AC3107" s="110"/>
      <c r="AE3107" s="105"/>
      <c r="AF3107" s="105"/>
      <c r="AR3107" s="112"/>
    </row>
    <row r="3108" spans="2:44" x14ac:dyDescent="0.25">
      <c r="B3108" s="1" t="str">
        <f>IF(I3108="","",
(IF(N3108=FİLTRE!$H$6,2,0)+IF(FİLTRE!$H$6="TOPLAM",2,0))
)</f>
        <v/>
      </c>
      <c r="C3108">
        <f>IF(FİLTRE!$M$5="",9,(IF(U3108&gt;=FİLTRE!$M$5,1,0)))</f>
        <v>1</v>
      </c>
      <c r="D3108" s="1">
        <f>IF(FİLTRE!$M$6="",9,(IF('SKT LİSTESİ'!P3108&lt;=FİLTRE!$M$6,1,0)))</f>
        <v>1</v>
      </c>
      <c r="E3108" s="25" t="str">
        <f>IF(I3108="","",(COUNTIFS($L$4:L3108,L3108)))</f>
        <v/>
      </c>
      <c r="F3108" s="13">
        <f>IF(OR(B3108&lt;&gt;2,C3108&lt;&gt;1,D3108&lt;&gt;1,H3108&lt;&gt;1),0,
COUNTIFS($B$4:B3108,2,$C$4:C3108,1,$D$4:D3108,1,$H$4:H3108,1))</f>
        <v>0</v>
      </c>
      <c r="G3108" s="26" t="str">
        <f>IF(I3108="","",(COUNTIF($E$4:E3108,E3108)))</f>
        <v/>
      </c>
      <c r="H3108" s="1">
        <f>IF(AND(J3108="SAYIM",FİLTRE!$H$5="RAFTA",U3108&lt;&gt;0),1,0)+
IF(AND(J3108="İADE DEPO",FİLTRE!$H$5="İADE DEPO"),1,0)+
IF(FİLTRE!$H$5="TÜMÜ",1,0)+
IF(AND(J3108="FİRMA İADE",FİLTRE!$H$5="FİRMA İADE"),1,0)+
IF(AND(J3108="İMHA",FİLTRE!$H$5="İMHA"),1,0)</f>
        <v>1</v>
      </c>
      <c r="I3108" s="99"/>
      <c r="J3108" s="100"/>
      <c r="K3108" s="100"/>
      <c r="L3108" s="101"/>
      <c r="M3108" s="102"/>
      <c r="N3108" s="101"/>
      <c r="O3108" s="99"/>
      <c r="P3108" s="103"/>
      <c r="Q3108" s="104"/>
      <c r="R3108" s="50"/>
      <c r="S3108" s="105"/>
      <c r="T3108" s="106"/>
      <c r="U3108" s="107"/>
      <c r="V3108" s="108"/>
      <c r="W3108" s="107"/>
      <c r="X3108" s="107"/>
      <c r="AA3108" s="107"/>
      <c r="AB3108" s="110"/>
      <c r="AC3108" s="110"/>
      <c r="AE3108" s="105"/>
      <c r="AF3108" s="105"/>
      <c r="AR3108" s="112"/>
    </row>
    <row r="3109" spans="2:44" x14ac:dyDescent="0.25">
      <c r="B3109" s="1" t="str">
        <f>IF(I3109="","",
(IF(N3109=FİLTRE!$H$6,2,0)+IF(FİLTRE!$H$6="TOPLAM",2,0))
)</f>
        <v/>
      </c>
      <c r="C3109">
        <f>IF(FİLTRE!$M$5="",9,(IF(U3109&gt;=FİLTRE!$M$5,1,0)))</f>
        <v>1</v>
      </c>
      <c r="D3109" s="1">
        <f>IF(FİLTRE!$M$6="",9,(IF('SKT LİSTESİ'!P3109&lt;=FİLTRE!$M$6,1,0)))</f>
        <v>1</v>
      </c>
      <c r="E3109" s="25" t="str">
        <f>IF(I3109="","",(COUNTIFS($L$4:L3109,L3109)))</f>
        <v/>
      </c>
      <c r="F3109" s="13">
        <f>IF(OR(B3109&lt;&gt;2,C3109&lt;&gt;1,D3109&lt;&gt;1,H3109&lt;&gt;1),0,
COUNTIFS($B$4:B3109,2,$C$4:C3109,1,$D$4:D3109,1,$H$4:H3109,1))</f>
        <v>0</v>
      </c>
      <c r="G3109" s="26" t="str">
        <f>IF(I3109="","",(COUNTIF($E$4:E3109,E3109)))</f>
        <v/>
      </c>
      <c r="H3109" s="1">
        <f>IF(AND(J3109="SAYIM",FİLTRE!$H$5="RAFTA",U3109&lt;&gt;0),1,0)+
IF(AND(J3109="İADE DEPO",FİLTRE!$H$5="İADE DEPO"),1,0)+
IF(FİLTRE!$H$5="TÜMÜ",1,0)+
IF(AND(J3109="FİRMA İADE",FİLTRE!$H$5="FİRMA İADE"),1,0)+
IF(AND(J3109="İMHA",FİLTRE!$H$5="İMHA"),1,0)</f>
        <v>1</v>
      </c>
      <c r="I3109" s="99"/>
      <c r="J3109" s="100"/>
      <c r="K3109" s="100"/>
      <c r="L3109" s="101"/>
      <c r="M3109" s="102"/>
      <c r="N3109" s="101"/>
      <c r="O3109" s="99"/>
      <c r="P3109" s="103"/>
      <c r="Q3109" s="104"/>
      <c r="R3109" s="50"/>
      <c r="S3109" s="105"/>
      <c r="T3109" s="106"/>
      <c r="U3109" s="107"/>
      <c r="V3109" s="108"/>
      <c r="W3109" s="107"/>
      <c r="X3109" s="107"/>
      <c r="AA3109" s="107"/>
      <c r="AB3109" s="110"/>
      <c r="AC3109" s="110"/>
      <c r="AE3109" s="105"/>
      <c r="AF3109" s="105"/>
      <c r="AR3109" s="112"/>
    </row>
    <row r="3110" spans="2:44" x14ac:dyDescent="0.25">
      <c r="B3110" s="1" t="str">
        <f>IF(I3110="","",
(IF(N3110=FİLTRE!$H$6,2,0)+IF(FİLTRE!$H$6="TOPLAM",2,0))
)</f>
        <v/>
      </c>
      <c r="C3110">
        <f>IF(FİLTRE!$M$5="",9,(IF(U3110&gt;=FİLTRE!$M$5,1,0)))</f>
        <v>1</v>
      </c>
      <c r="D3110" s="1">
        <f>IF(FİLTRE!$M$6="",9,(IF('SKT LİSTESİ'!P3110&lt;=FİLTRE!$M$6,1,0)))</f>
        <v>1</v>
      </c>
      <c r="E3110" s="25" t="str">
        <f>IF(I3110="","",(COUNTIFS($L$4:L3110,L3110)))</f>
        <v/>
      </c>
      <c r="F3110" s="13">
        <f>IF(OR(B3110&lt;&gt;2,C3110&lt;&gt;1,D3110&lt;&gt;1,H3110&lt;&gt;1),0,
COUNTIFS($B$4:B3110,2,$C$4:C3110,1,$D$4:D3110,1,$H$4:H3110,1))</f>
        <v>0</v>
      </c>
      <c r="G3110" s="26" t="str">
        <f>IF(I3110="","",(COUNTIF($E$4:E3110,E3110)))</f>
        <v/>
      </c>
      <c r="H3110" s="1">
        <f>IF(AND(J3110="SAYIM",FİLTRE!$H$5="RAFTA",U3110&lt;&gt;0),1,0)+
IF(AND(J3110="İADE DEPO",FİLTRE!$H$5="İADE DEPO"),1,0)+
IF(FİLTRE!$H$5="TÜMÜ",1,0)+
IF(AND(J3110="FİRMA İADE",FİLTRE!$H$5="FİRMA İADE"),1,0)+
IF(AND(J3110="İMHA",FİLTRE!$H$5="İMHA"),1,0)</f>
        <v>1</v>
      </c>
      <c r="I3110" s="99"/>
      <c r="J3110" s="100"/>
      <c r="K3110" s="100"/>
      <c r="L3110" s="101"/>
      <c r="M3110" s="102"/>
      <c r="N3110" s="101"/>
      <c r="O3110" s="99"/>
      <c r="P3110" s="103"/>
      <c r="Q3110" s="104"/>
      <c r="R3110" s="50"/>
      <c r="S3110" s="105"/>
      <c r="T3110" s="106"/>
      <c r="U3110" s="107"/>
      <c r="V3110" s="108"/>
      <c r="W3110" s="107"/>
      <c r="X3110" s="107"/>
      <c r="AA3110" s="107"/>
      <c r="AB3110" s="110"/>
      <c r="AC3110" s="110"/>
      <c r="AE3110" s="105"/>
      <c r="AF3110" s="105"/>
      <c r="AR3110" s="112"/>
    </row>
    <row r="3111" spans="2:44" x14ac:dyDescent="0.25">
      <c r="B3111" s="1" t="str">
        <f>IF(I3111="","",
(IF(N3111=FİLTRE!$H$6,2,0)+IF(FİLTRE!$H$6="TOPLAM",2,0))
)</f>
        <v/>
      </c>
      <c r="C3111">
        <f>IF(FİLTRE!$M$5="",9,(IF(U3111&gt;=FİLTRE!$M$5,1,0)))</f>
        <v>1</v>
      </c>
      <c r="D3111" s="1">
        <f>IF(FİLTRE!$M$6="",9,(IF('SKT LİSTESİ'!P3111&lt;=FİLTRE!$M$6,1,0)))</f>
        <v>1</v>
      </c>
      <c r="E3111" s="25" t="str">
        <f>IF(I3111="","",(COUNTIFS($L$4:L3111,L3111)))</f>
        <v/>
      </c>
      <c r="F3111" s="13">
        <f>IF(OR(B3111&lt;&gt;2,C3111&lt;&gt;1,D3111&lt;&gt;1,H3111&lt;&gt;1),0,
COUNTIFS($B$4:B3111,2,$C$4:C3111,1,$D$4:D3111,1,$H$4:H3111,1))</f>
        <v>0</v>
      </c>
      <c r="G3111" s="26" t="str">
        <f>IF(I3111="","",(COUNTIF($E$4:E3111,E3111)))</f>
        <v/>
      </c>
      <c r="H3111" s="1">
        <f>IF(AND(J3111="SAYIM",FİLTRE!$H$5="RAFTA",U3111&lt;&gt;0),1,0)+
IF(AND(J3111="İADE DEPO",FİLTRE!$H$5="İADE DEPO"),1,0)+
IF(FİLTRE!$H$5="TÜMÜ",1,0)+
IF(AND(J3111="FİRMA İADE",FİLTRE!$H$5="FİRMA İADE"),1,0)+
IF(AND(J3111="İMHA",FİLTRE!$H$5="İMHA"),1,0)</f>
        <v>1</v>
      </c>
      <c r="I3111" s="99"/>
      <c r="J3111" s="100"/>
      <c r="K3111" s="100"/>
      <c r="L3111" s="101"/>
      <c r="M3111" s="102"/>
      <c r="N3111" s="101"/>
      <c r="O3111" s="99"/>
      <c r="P3111" s="103"/>
      <c r="Q3111" s="104"/>
      <c r="R3111" s="50"/>
      <c r="S3111" s="105"/>
      <c r="T3111" s="106"/>
      <c r="U3111" s="107"/>
      <c r="V3111" s="108"/>
      <c r="W3111" s="107"/>
      <c r="X3111" s="107"/>
      <c r="AA3111" s="107"/>
      <c r="AB3111" s="110"/>
      <c r="AC3111" s="110"/>
      <c r="AE3111" s="105"/>
      <c r="AF3111" s="105"/>
      <c r="AR3111" s="112"/>
    </row>
    <row r="3112" spans="2:44" x14ac:dyDescent="0.25">
      <c r="B3112" s="1" t="str">
        <f>IF(I3112="","",
(IF(N3112=FİLTRE!$H$6,2,0)+IF(FİLTRE!$H$6="TOPLAM",2,0))
)</f>
        <v/>
      </c>
      <c r="C3112">
        <f>IF(FİLTRE!$M$5="",9,(IF(U3112&gt;=FİLTRE!$M$5,1,0)))</f>
        <v>1</v>
      </c>
      <c r="D3112" s="1">
        <f>IF(FİLTRE!$M$6="",9,(IF('SKT LİSTESİ'!P3112&lt;=FİLTRE!$M$6,1,0)))</f>
        <v>1</v>
      </c>
      <c r="E3112" s="25" t="str">
        <f>IF(I3112="","",(COUNTIFS($L$4:L3112,L3112)))</f>
        <v/>
      </c>
      <c r="F3112" s="13">
        <f>IF(OR(B3112&lt;&gt;2,C3112&lt;&gt;1,D3112&lt;&gt;1,H3112&lt;&gt;1),0,
COUNTIFS($B$4:B3112,2,$C$4:C3112,1,$D$4:D3112,1,$H$4:H3112,1))</f>
        <v>0</v>
      </c>
      <c r="G3112" s="26" t="str">
        <f>IF(I3112="","",(COUNTIF($E$4:E3112,E3112)))</f>
        <v/>
      </c>
      <c r="H3112" s="1">
        <f>IF(AND(J3112="SAYIM",FİLTRE!$H$5="RAFTA",U3112&lt;&gt;0),1,0)+
IF(AND(J3112="İADE DEPO",FİLTRE!$H$5="İADE DEPO"),1,0)+
IF(FİLTRE!$H$5="TÜMÜ",1,0)+
IF(AND(J3112="FİRMA İADE",FİLTRE!$H$5="FİRMA İADE"),1,0)+
IF(AND(J3112="İMHA",FİLTRE!$H$5="İMHA"),1,0)</f>
        <v>1</v>
      </c>
      <c r="I3112" s="99"/>
      <c r="J3112" s="100"/>
      <c r="K3112" s="100"/>
      <c r="L3112" s="101"/>
      <c r="M3112" s="102"/>
      <c r="N3112" s="101"/>
      <c r="O3112" s="99"/>
      <c r="P3112" s="103"/>
      <c r="Q3112" s="104"/>
      <c r="R3112" s="50"/>
      <c r="S3112" s="105"/>
      <c r="T3112" s="106"/>
      <c r="U3112" s="107"/>
      <c r="V3112" s="108"/>
      <c r="W3112" s="107"/>
      <c r="X3112" s="107"/>
      <c r="AA3112" s="107"/>
      <c r="AB3112" s="110"/>
      <c r="AC3112" s="110"/>
      <c r="AE3112" s="105"/>
      <c r="AF3112" s="105"/>
      <c r="AR3112" s="112"/>
    </row>
    <row r="3113" spans="2:44" x14ac:dyDescent="0.25">
      <c r="B3113" s="1" t="str">
        <f>IF(I3113="","",
(IF(N3113=FİLTRE!$H$6,2,0)+IF(FİLTRE!$H$6="TOPLAM",2,0))
)</f>
        <v/>
      </c>
      <c r="C3113">
        <f>IF(FİLTRE!$M$5="",9,(IF(U3113&gt;=FİLTRE!$M$5,1,0)))</f>
        <v>1</v>
      </c>
      <c r="D3113" s="1">
        <f>IF(FİLTRE!$M$6="",9,(IF('SKT LİSTESİ'!P3113&lt;=FİLTRE!$M$6,1,0)))</f>
        <v>1</v>
      </c>
      <c r="E3113" s="25" t="str">
        <f>IF(I3113="","",(COUNTIFS($L$4:L3113,L3113)))</f>
        <v/>
      </c>
      <c r="F3113" s="13">
        <f>IF(OR(B3113&lt;&gt;2,C3113&lt;&gt;1,D3113&lt;&gt;1,H3113&lt;&gt;1),0,
COUNTIFS($B$4:B3113,2,$C$4:C3113,1,$D$4:D3113,1,$H$4:H3113,1))</f>
        <v>0</v>
      </c>
      <c r="G3113" s="26" t="str">
        <f>IF(I3113="","",(COUNTIF($E$4:E3113,E3113)))</f>
        <v/>
      </c>
      <c r="H3113" s="1">
        <f>IF(AND(J3113="SAYIM",FİLTRE!$H$5="RAFTA",U3113&lt;&gt;0),1,0)+
IF(AND(J3113="İADE DEPO",FİLTRE!$H$5="İADE DEPO"),1,0)+
IF(FİLTRE!$H$5="TÜMÜ",1,0)+
IF(AND(J3113="FİRMA İADE",FİLTRE!$H$5="FİRMA İADE"),1,0)+
IF(AND(J3113="İMHA",FİLTRE!$H$5="İMHA"),1,0)</f>
        <v>1</v>
      </c>
      <c r="I3113" s="99"/>
      <c r="J3113" s="100"/>
      <c r="K3113" s="100"/>
      <c r="L3113" s="101"/>
      <c r="M3113" s="102"/>
      <c r="N3113" s="101"/>
      <c r="O3113" s="99"/>
      <c r="P3113" s="103"/>
      <c r="Q3113" s="104"/>
      <c r="R3113" s="50"/>
      <c r="S3113" s="105"/>
      <c r="T3113" s="106"/>
      <c r="U3113" s="107"/>
      <c r="V3113" s="108"/>
      <c r="W3113" s="107"/>
      <c r="X3113" s="107"/>
      <c r="AA3113" s="107"/>
      <c r="AB3113" s="110"/>
      <c r="AC3113" s="110"/>
      <c r="AE3113" s="105"/>
      <c r="AF3113" s="105"/>
      <c r="AR3113" s="112"/>
    </row>
    <row r="3114" spans="2:44" x14ac:dyDescent="0.25">
      <c r="B3114" s="1" t="str">
        <f>IF(I3114="","",
(IF(N3114=FİLTRE!$H$6,2,0)+IF(FİLTRE!$H$6="TOPLAM",2,0))
)</f>
        <v/>
      </c>
      <c r="C3114">
        <f>IF(FİLTRE!$M$5="",9,(IF(U3114&gt;=FİLTRE!$M$5,1,0)))</f>
        <v>1</v>
      </c>
      <c r="D3114" s="1">
        <f>IF(FİLTRE!$M$6="",9,(IF('SKT LİSTESİ'!P3114&lt;=FİLTRE!$M$6,1,0)))</f>
        <v>1</v>
      </c>
      <c r="E3114" s="25" t="str">
        <f>IF(I3114="","",(COUNTIFS($L$4:L3114,L3114)))</f>
        <v/>
      </c>
      <c r="F3114" s="13">
        <f>IF(OR(B3114&lt;&gt;2,C3114&lt;&gt;1,D3114&lt;&gt;1,H3114&lt;&gt;1),0,
COUNTIFS($B$4:B3114,2,$C$4:C3114,1,$D$4:D3114,1,$H$4:H3114,1))</f>
        <v>0</v>
      </c>
      <c r="G3114" s="26" t="str">
        <f>IF(I3114="","",(COUNTIF($E$4:E3114,E3114)))</f>
        <v/>
      </c>
      <c r="H3114" s="1">
        <f>IF(AND(J3114="SAYIM",FİLTRE!$H$5="RAFTA",U3114&lt;&gt;0),1,0)+
IF(AND(J3114="İADE DEPO",FİLTRE!$H$5="İADE DEPO"),1,0)+
IF(FİLTRE!$H$5="TÜMÜ",1,0)+
IF(AND(J3114="FİRMA İADE",FİLTRE!$H$5="FİRMA İADE"),1,0)+
IF(AND(J3114="İMHA",FİLTRE!$H$5="İMHA"),1,0)</f>
        <v>1</v>
      </c>
      <c r="I3114" s="99"/>
      <c r="J3114" s="100"/>
      <c r="K3114" s="100"/>
      <c r="L3114" s="101"/>
      <c r="M3114" s="102"/>
      <c r="N3114" s="101"/>
      <c r="O3114" s="99"/>
      <c r="P3114" s="103"/>
      <c r="Q3114" s="104"/>
      <c r="R3114" s="50"/>
      <c r="S3114" s="105"/>
      <c r="T3114" s="106"/>
      <c r="U3114" s="107"/>
      <c r="V3114" s="108"/>
      <c r="W3114" s="107"/>
      <c r="X3114" s="107"/>
      <c r="AA3114" s="107"/>
      <c r="AB3114" s="110"/>
      <c r="AC3114" s="110"/>
      <c r="AE3114" s="105"/>
      <c r="AF3114" s="105"/>
      <c r="AR3114" s="112"/>
    </row>
    <row r="3115" spans="2:44" x14ac:dyDescent="0.25">
      <c r="B3115" s="1" t="str">
        <f>IF(I3115="","",
(IF(N3115=FİLTRE!$H$6,2,0)+IF(FİLTRE!$H$6="TOPLAM",2,0))
)</f>
        <v/>
      </c>
      <c r="C3115">
        <f>IF(FİLTRE!$M$5="",9,(IF(U3115&gt;=FİLTRE!$M$5,1,0)))</f>
        <v>1</v>
      </c>
      <c r="D3115" s="1">
        <f>IF(FİLTRE!$M$6="",9,(IF('SKT LİSTESİ'!P3115&lt;=FİLTRE!$M$6,1,0)))</f>
        <v>1</v>
      </c>
      <c r="E3115" s="25" t="str">
        <f>IF(I3115="","",(COUNTIFS($L$4:L3115,L3115)))</f>
        <v/>
      </c>
      <c r="F3115" s="13">
        <f>IF(OR(B3115&lt;&gt;2,C3115&lt;&gt;1,D3115&lt;&gt;1,H3115&lt;&gt;1),0,
COUNTIFS($B$4:B3115,2,$C$4:C3115,1,$D$4:D3115,1,$H$4:H3115,1))</f>
        <v>0</v>
      </c>
      <c r="G3115" s="26" t="str">
        <f>IF(I3115="","",(COUNTIF($E$4:E3115,E3115)))</f>
        <v/>
      </c>
      <c r="H3115" s="1">
        <f>IF(AND(J3115="SAYIM",FİLTRE!$H$5="RAFTA",U3115&lt;&gt;0),1,0)+
IF(AND(J3115="İADE DEPO",FİLTRE!$H$5="İADE DEPO"),1,0)+
IF(FİLTRE!$H$5="TÜMÜ",1,0)+
IF(AND(J3115="FİRMA İADE",FİLTRE!$H$5="FİRMA İADE"),1,0)+
IF(AND(J3115="İMHA",FİLTRE!$H$5="İMHA"),1,0)</f>
        <v>1</v>
      </c>
      <c r="I3115" s="99"/>
      <c r="J3115" s="100"/>
      <c r="K3115" s="100"/>
      <c r="L3115" s="101"/>
      <c r="M3115" s="102"/>
      <c r="N3115" s="101"/>
      <c r="O3115" s="99"/>
      <c r="P3115" s="103"/>
      <c r="Q3115" s="104"/>
      <c r="R3115" s="50"/>
      <c r="S3115" s="105"/>
      <c r="T3115" s="106"/>
      <c r="U3115" s="107"/>
      <c r="V3115" s="108"/>
      <c r="W3115" s="107"/>
      <c r="X3115" s="107"/>
      <c r="AA3115" s="107"/>
      <c r="AB3115" s="110"/>
      <c r="AC3115" s="110"/>
      <c r="AE3115" s="105"/>
      <c r="AF3115" s="105"/>
      <c r="AR3115" s="112"/>
    </row>
    <row r="3116" spans="2:44" x14ac:dyDescent="0.25">
      <c r="B3116" s="1" t="str">
        <f>IF(I3116="","",
(IF(N3116=FİLTRE!$H$6,2,0)+IF(FİLTRE!$H$6="TOPLAM",2,0))
)</f>
        <v/>
      </c>
      <c r="C3116">
        <f>IF(FİLTRE!$M$5="",9,(IF(U3116&gt;=FİLTRE!$M$5,1,0)))</f>
        <v>1</v>
      </c>
      <c r="D3116" s="1">
        <f>IF(FİLTRE!$M$6="",9,(IF('SKT LİSTESİ'!P3116&lt;=FİLTRE!$M$6,1,0)))</f>
        <v>1</v>
      </c>
      <c r="E3116" s="25" t="str">
        <f>IF(I3116="","",(COUNTIFS($L$4:L3116,L3116)))</f>
        <v/>
      </c>
      <c r="F3116" s="13">
        <f>IF(OR(B3116&lt;&gt;2,C3116&lt;&gt;1,D3116&lt;&gt;1,H3116&lt;&gt;1),0,
COUNTIFS($B$4:B3116,2,$C$4:C3116,1,$D$4:D3116,1,$H$4:H3116,1))</f>
        <v>0</v>
      </c>
      <c r="G3116" s="26" t="str">
        <f>IF(I3116="","",(COUNTIF($E$4:E3116,E3116)))</f>
        <v/>
      </c>
      <c r="H3116" s="1">
        <f>IF(AND(J3116="SAYIM",FİLTRE!$H$5="RAFTA",U3116&lt;&gt;0),1,0)+
IF(AND(J3116="İADE DEPO",FİLTRE!$H$5="İADE DEPO"),1,0)+
IF(FİLTRE!$H$5="TÜMÜ",1,0)+
IF(AND(J3116="FİRMA İADE",FİLTRE!$H$5="FİRMA İADE"),1,0)+
IF(AND(J3116="İMHA",FİLTRE!$H$5="İMHA"),1,0)</f>
        <v>1</v>
      </c>
      <c r="I3116" s="99"/>
      <c r="J3116" s="100"/>
      <c r="K3116" s="100"/>
      <c r="L3116" s="101"/>
      <c r="M3116" s="102"/>
      <c r="N3116" s="101"/>
      <c r="O3116" s="99"/>
      <c r="P3116" s="103"/>
      <c r="Q3116" s="104"/>
      <c r="R3116" s="50"/>
      <c r="S3116" s="105"/>
      <c r="T3116" s="106"/>
      <c r="U3116" s="107"/>
      <c r="V3116" s="108"/>
      <c r="W3116" s="107"/>
      <c r="X3116" s="107"/>
      <c r="AA3116" s="107"/>
      <c r="AB3116" s="110"/>
      <c r="AC3116" s="110"/>
      <c r="AE3116" s="105"/>
      <c r="AF3116" s="105"/>
      <c r="AR3116" s="112"/>
    </row>
    <row r="3117" spans="2:44" x14ac:dyDescent="0.25">
      <c r="B3117" s="1" t="str">
        <f>IF(I3117="","",
(IF(N3117=FİLTRE!$H$6,2,0)+IF(FİLTRE!$H$6="TOPLAM",2,0))
)</f>
        <v/>
      </c>
      <c r="C3117">
        <f>IF(FİLTRE!$M$5="",9,(IF(U3117&gt;=FİLTRE!$M$5,1,0)))</f>
        <v>1</v>
      </c>
      <c r="D3117" s="1">
        <f>IF(FİLTRE!$M$6="",9,(IF('SKT LİSTESİ'!P3117&lt;=FİLTRE!$M$6,1,0)))</f>
        <v>1</v>
      </c>
      <c r="E3117" s="25" t="str">
        <f>IF(I3117="","",(COUNTIFS($L$4:L3117,L3117)))</f>
        <v/>
      </c>
      <c r="F3117" s="13">
        <f>IF(OR(B3117&lt;&gt;2,C3117&lt;&gt;1,D3117&lt;&gt;1,H3117&lt;&gt;1),0,
COUNTIFS($B$4:B3117,2,$C$4:C3117,1,$D$4:D3117,1,$H$4:H3117,1))</f>
        <v>0</v>
      </c>
      <c r="G3117" s="26" t="str">
        <f>IF(I3117="","",(COUNTIF($E$4:E3117,E3117)))</f>
        <v/>
      </c>
      <c r="H3117" s="1">
        <f>IF(AND(J3117="SAYIM",FİLTRE!$H$5="RAFTA",U3117&lt;&gt;0),1,0)+
IF(AND(J3117="İADE DEPO",FİLTRE!$H$5="İADE DEPO"),1,0)+
IF(FİLTRE!$H$5="TÜMÜ",1,0)+
IF(AND(J3117="FİRMA İADE",FİLTRE!$H$5="FİRMA İADE"),1,0)+
IF(AND(J3117="İMHA",FİLTRE!$H$5="İMHA"),1,0)</f>
        <v>1</v>
      </c>
      <c r="I3117" s="99"/>
      <c r="J3117" s="100"/>
      <c r="K3117" s="100"/>
      <c r="L3117" s="101"/>
      <c r="M3117" s="102"/>
      <c r="N3117" s="101"/>
      <c r="O3117" s="99"/>
      <c r="P3117" s="103"/>
      <c r="Q3117" s="104"/>
      <c r="R3117" s="50"/>
      <c r="S3117" s="105"/>
      <c r="T3117" s="106"/>
      <c r="U3117" s="107"/>
      <c r="V3117" s="108"/>
      <c r="W3117" s="107"/>
      <c r="X3117" s="107"/>
      <c r="AA3117" s="107"/>
      <c r="AB3117" s="110"/>
      <c r="AC3117" s="110"/>
      <c r="AE3117" s="105"/>
      <c r="AF3117" s="105"/>
      <c r="AR3117" s="112"/>
    </row>
    <row r="3118" spans="2:44" x14ac:dyDescent="0.25">
      <c r="B3118" s="1" t="str">
        <f>IF(I3118="","",
(IF(N3118=FİLTRE!$H$6,2,0)+IF(FİLTRE!$H$6="TOPLAM",2,0))
)</f>
        <v/>
      </c>
      <c r="C3118">
        <f>IF(FİLTRE!$M$5="",9,(IF(U3118&gt;=FİLTRE!$M$5,1,0)))</f>
        <v>1</v>
      </c>
      <c r="D3118" s="1">
        <f>IF(FİLTRE!$M$6="",9,(IF('SKT LİSTESİ'!P3118&lt;=FİLTRE!$M$6,1,0)))</f>
        <v>1</v>
      </c>
      <c r="E3118" s="25" t="str">
        <f>IF(I3118="","",(COUNTIFS($L$4:L3118,L3118)))</f>
        <v/>
      </c>
      <c r="F3118" s="13">
        <f>IF(OR(B3118&lt;&gt;2,C3118&lt;&gt;1,D3118&lt;&gt;1,H3118&lt;&gt;1),0,
COUNTIFS($B$4:B3118,2,$C$4:C3118,1,$D$4:D3118,1,$H$4:H3118,1))</f>
        <v>0</v>
      </c>
      <c r="G3118" s="26" t="str">
        <f>IF(I3118="","",(COUNTIF($E$4:E3118,E3118)))</f>
        <v/>
      </c>
      <c r="H3118" s="1">
        <f>IF(AND(J3118="SAYIM",FİLTRE!$H$5="RAFTA",U3118&lt;&gt;0),1,0)+
IF(AND(J3118="İADE DEPO",FİLTRE!$H$5="İADE DEPO"),1,0)+
IF(FİLTRE!$H$5="TÜMÜ",1,0)+
IF(AND(J3118="FİRMA İADE",FİLTRE!$H$5="FİRMA İADE"),1,0)+
IF(AND(J3118="İMHA",FİLTRE!$H$5="İMHA"),1,0)</f>
        <v>1</v>
      </c>
      <c r="I3118" s="99"/>
      <c r="J3118" s="100"/>
      <c r="K3118" s="100"/>
      <c r="L3118" s="101"/>
      <c r="M3118" s="102"/>
      <c r="N3118" s="101"/>
      <c r="O3118" s="99"/>
      <c r="P3118" s="103"/>
      <c r="Q3118" s="104"/>
      <c r="R3118" s="50"/>
      <c r="S3118" s="105"/>
      <c r="T3118" s="106"/>
      <c r="U3118" s="107"/>
      <c r="V3118" s="108"/>
      <c r="W3118" s="107"/>
      <c r="X3118" s="107"/>
      <c r="AA3118" s="107"/>
      <c r="AB3118" s="110"/>
      <c r="AC3118" s="110"/>
      <c r="AE3118" s="105"/>
      <c r="AF3118" s="105"/>
      <c r="AR3118" s="112"/>
    </row>
    <row r="3119" spans="2:44" x14ac:dyDescent="0.25">
      <c r="B3119" s="1" t="str">
        <f>IF(I3119="","",
(IF(N3119=FİLTRE!$H$6,2,0)+IF(FİLTRE!$H$6="TOPLAM",2,0))
)</f>
        <v/>
      </c>
      <c r="C3119">
        <f>IF(FİLTRE!$M$5="",9,(IF(U3119&gt;=FİLTRE!$M$5,1,0)))</f>
        <v>1</v>
      </c>
      <c r="D3119" s="1">
        <f>IF(FİLTRE!$M$6="",9,(IF('SKT LİSTESİ'!P3119&lt;=FİLTRE!$M$6,1,0)))</f>
        <v>1</v>
      </c>
      <c r="E3119" s="25" t="str">
        <f>IF(I3119="","",(COUNTIFS($L$4:L3119,L3119)))</f>
        <v/>
      </c>
      <c r="F3119" s="13">
        <f>IF(OR(B3119&lt;&gt;2,C3119&lt;&gt;1,D3119&lt;&gt;1,H3119&lt;&gt;1),0,
COUNTIFS($B$4:B3119,2,$C$4:C3119,1,$D$4:D3119,1,$H$4:H3119,1))</f>
        <v>0</v>
      </c>
      <c r="G3119" s="26" t="str">
        <f>IF(I3119="","",(COUNTIF($E$4:E3119,E3119)))</f>
        <v/>
      </c>
      <c r="H3119" s="1">
        <f>IF(AND(J3119="SAYIM",FİLTRE!$H$5="RAFTA",U3119&lt;&gt;0),1,0)+
IF(AND(J3119="İADE DEPO",FİLTRE!$H$5="İADE DEPO"),1,0)+
IF(FİLTRE!$H$5="TÜMÜ",1,0)+
IF(AND(J3119="FİRMA İADE",FİLTRE!$H$5="FİRMA İADE"),1,0)+
IF(AND(J3119="İMHA",FİLTRE!$H$5="İMHA"),1,0)</f>
        <v>1</v>
      </c>
      <c r="I3119" s="99"/>
      <c r="J3119" s="100"/>
      <c r="K3119" s="100"/>
      <c r="L3119" s="101"/>
      <c r="M3119" s="102"/>
      <c r="N3119" s="101"/>
      <c r="O3119" s="99"/>
      <c r="P3119" s="103"/>
      <c r="Q3119" s="104"/>
      <c r="R3119" s="50"/>
      <c r="S3119" s="105"/>
      <c r="T3119" s="106"/>
      <c r="U3119" s="107"/>
      <c r="V3119" s="108"/>
      <c r="W3119" s="107"/>
      <c r="X3119" s="107"/>
      <c r="AA3119" s="107"/>
      <c r="AB3119" s="110"/>
      <c r="AC3119" s="110"/>
      <c r="AE3119" s="105"/>
      <c r="AF3119" s="105"/>
      <c r="AR3119" s="112"/>
    </row>
    <row r="3120" spans="2:44" x14ac:dyDescent="0.25">
      <c r="B3120" s="1" t="str">
        <f>IF(I3120="","",
(IF(N3120=FİLTRE!$H$6,2,0)+IF(FİLTRE!$H$6="TOPLAM",2,0))
)</f>
        <v/>
      </c>
      <c r="C3120">
        <f>IF(FİLTRE!$M$5="",9,(IF(U3120&gt;=FİLTRE!$M$5,1,0)))</f>
        <v>1</v>
      </c>
      <c r="D3120" s="1">
        <f>IF(FİLTRE!$M$6="",9,(IF('SKT LİSTESİ'!P3120&lt;=FİLTRE!$M$6,1,0)))</f>
        <v>1</v>
      </c>
      <c r="E3120" s="25" t="str">
        <f>IF(I3120="","",(COUNTIFS($L$4:L3120,L3120)))</f>
        <v/>
      </c>
      <c r="F3120" s="13">
        <f>IF(OR(B3120&lt;&gt;2,C3120&lt;&gt;1,D3120&lt;&gt;1,H3120&lt;&gt;1),0,
COUNTIFS($B$4:B3120,2,$C$4:C3120,1,$D$4:D3120,1,$H$4:H3120,1))</f>
        <v>0</v>
      </c>
      <c r="G3120" s="26" t="str">
        <f>IF(I3120="","",(COUNTIF($E$4:E3120,E3120)))</f>
        <v/>
      </c>
      <c r="H3120" s="1">
        <f>IF(AND(J3120="SAYIM",FİLTRE!$H$5="RAFTA",U3120&lt;&gt;0),1,0)+
IF(AND(J3120="İADE DEPO",FİLTRE!$H$5="İADE DEPO"),1,0)+
IF(FİLTRE!$H$5="TÜMÜ",1,0)+
IF(AND(J3120="FİRMA İADE",FİLTRE!$H$5="FİRMA İADE"),1,0)+
IF(AND(J3120="İMHA",FİLTRE!$H$5="İMHA"),1,0)</f>
        <v>1</v>
      </c>
      <c r="I3120" s="99"/>
      <c r="J3120" s="100"/>
      <c r="K3120" s="100"/>
      <c r="L3120" s="101"/>
      <c r="M3120" s="102"/>
      <c r="N3120" s="101"/>
      <c r="O3120" s="99"/>
      <c r="P3120" s="103"/>
      <c r="Q3120" s="104"/>
      <c r="R3120" s="50"/>
      <c r="S3120" s="105"/>
      <c r="T3120" s="106"/>
      <c r="U3120" s="107"/>
      <c r="V3120" s="108"/>
      <c r="W3120" s="107"/>
      <c r="X3120" s="107"/>
      <c r="AA3120" s="107"/>
      <c r="AB3120" s="110"/>
      <c r="AC3120" s="110"/>
      <c r="AE3120" s="105"/>
      <c r="AF3120" s="105"/>
      <c r="AR3120" s="112"/>
    </row>
    <row r="3121" spans="2:44" x14ac:dyDescent="0.25">
      <c r="B3121" s="1" t="str">
        <f>IF(I3121="","",
(IF(N3121=FİLTRE!$H$6,2,0)+IF(FİLTRE!$H$6="TOPLAM",2,0))
)</f>
        <v/>
      </c>
      <c r="C3121">
        <f>IF(FİLTRE!$M$5="",9,(IF(U3121&gt;=FİLTRE!$M$5,1,0)))</f>
        <v>1</v>
      </c>
      <c r="D3121" s="1">
        <f>IF(FİLTRE!$M$6="",9,(IF('SKT LİSTESİ'!P3121&lt;=FİLTRE!$M$6,1,0)))</f>
        <v>1</v>
      </c>
      <c r="E3121" s="25" t="str">
        <f>IF(I3121="","",(COUNTIFS($L$4:L3121,L3121)))</f>
        <v/>
      </c>
      <c r="F3121" s="13">
        <f>IF(OR(B3121&lt;&gt;2,C3121&lt;&gt;1,D3121&lt;&gt;1,H3121&lt;&gt;1),0,
COUNTIFS($B$4:B3121,2,$C$4:C3121,1,$D$4:D3121,1,$H$4:H3121,1))</f>
        <v>0</v>
      </c>
      <c r="G3121" s="26" t="str">
        <f>IF(I3121="","",(COUNTIF($E$4:E3121,E3121)))</f>
        <v/>
      </c>
      <c r="H3121" s="1">
        <f>IF(AND(J3121="SAYIM",FİLTRE!$H$5="RAFTA",U3121&lt;&gt;0),1,0)+
IF(AND(J3121="İADE DEPO",FİLTRE!$H$5="İADE DEPO"),1,0)+
IF(FİLTRE!$H$5="TÜMÜ",1,0)+
IF(AND(J3121="FİRMA İADE",FİLTRE!$H$5="FİRMA İADE"),1,0)+
IF(AND(J3121="İMHA",FİLTRE!$H$5="İMHA"),1,0)</f>
        <v>1</v>
      </c>
      <c r="I3121" s="99"/>
      <c r="J3121" s="100"/>
      <c r="K3121" s="100"/>
      <c r="L3121" s="101"/>
      <c r="M3121" s="102"/>
      <c r="N3121" s="101"/>
      <c r="O3121" s="99"/>
      <c r="P3121" s="103"/>
      <c r="Q3121" s="104"/>
      <c r="R3121" s="50"/>
      <c r="S3121" s="105"/>
      <c r="T3121" s="106"/>
      <c r="U3121" s="107"/>
      <c r="V3121" s="108"/>
      <c r="W3121" s="107"/>
      <c r="X3121" s="107"/>
      <c r="AA3121" s="107"/>
      <c r="AB3121" s="110"/>
      <c r="AC3121" s="110"/>
      <c r="AE3121" s="105"/>
      <c r="AF3121" s="105"/>
      <c r="AR3121" s="112"/>
    </row>
    <row r="3122" spans="2:44" x14ac:dyDescent="0.25">
      <c r="B3122" s="1" t="str">
        <f>IF(I3122="","",
(IF(N3122=FİLTRE!$H$6,2,0)+IF(FİLTRE!$H$6="TOPLAM",2,0))
)</f>
        <v/>
      </c>
      <c r="C3122">
        <f>IF(FİLTRE!$M$5="",9,(IF(U3122&gt;=FİLTRE!$M$5,1,0)))</f>
        <v>1</v>
      </c>
      <c r="D3122" s="1">
        <f>IF(FİLTRE!$M$6="",9,(IF('SKT LİSTESİ'!P3122&lt;=FİLTRE!$M$6,1,0)))</f>
        <v>1</v>
      </c>
      <c r="E3122" s="25" t="str">
        <f>IF(I3122="","",(COUNTIFS($L$4:L3122,L3122)))</f>
        <v/>
      </c>
      <c r="F3122" s="13">
        <f>IF(OR(B3122&lt;&gt;2,C3122&lt;&gt;1,D3122&lt;&gt;1,H3122&lt;&gt;1),0,
COUNTIFS($B$4:B3122,2,$C$4:C3122,1,$D$4:D3122,1,$H$4:H3122,1))</f>
        <v>0</v>
      </c>
      <c r="G3122" s="26" t="str">
        <f>IF(I3122="","",(COUNTIF($E$4:E3122,E3122)))</f>
        <v/>
      </c>
      <c r="H3122" s="1">
        <f>IF(AND(J3122="SAYIM",FİLTRE!$H$5="RAFTA",U3122&lt;&gt;0),1,0)+
IF(AND(J3122="İADE DEPO",FİLTRE!$H$5="İADE DEPO"),1,0)+
IF(FİLTRE!$H$5="TÜMÜ",1,0)+
IF(AND(J3122="FİRMA İADE",FİLTRE!$H$5="FİRMA İADE"),1,0)+
IF(AND(J3122="İMHA",FİLTRE!$H$5="İMHA"),1,0)</f>
        <v>1</v>
      </c>
      <c r="I3122" s="99"/>
      <c r="J3122" s="100"/>
      <c r="K3122" s="100"/>
      <c r="L3122" s="101"/>
      <c r="M3122" s="102"/>
      <c r="N3122" s="101"/>
      <c r="O3122" s="99"/>
      <c r="P3122" s="103"/>
      <c r="Q3122" s="104"/>
      <c r="R3122" s="50"/>
      <c r="S3122" s="105"/>
      <c r="T3122" s="106"/>
      <c r="U3122" s="107"/>
      <c r="V3122" s="108"/>
      <c r="W3122" s="107"/>
      <c r="X3122" s="107"/>
      <c r="AA3122" s="107"/>
      <c r="AB3122" s="110"/>
      <c r="AC3122" s="110"/>
      <c r="AE3122" s="105"/>
      <c r="AF3122" s="105"/>
      <c r="AR3122" s="112"/>
    </row>
    <row r="3123" spans="2:44" x14ac:dyDescent="0.25">
      <c r="B3123" s="1" t="str">
        <f>IF(I3123="","",
(IF(N3123=FİLTRE!$H$6,2,0)+IF(FİLTRE!$H$6="TOPLAM",2,0))
)</f>
        <v/>
      </c>
      <c r="C3123">
        <f>IF(FİLTRE!$M$5="",9,(IF(U3123&gt;=FİLTRE!$M$5,1,0)))</f>
        <v>1</v>
      </c>
      <c r="D3123" s="1">
        <f>IF(FİLTRE!$M$6="",9,(IF('SKT LİSTESİ'!P3123&lt;=FİLTRE!$M$6,1,0)))</f>
        <v>1</v>
      </c>
      <c r="E3123" s="25" t="str">
        <f>IF(I3123="","",(COUNTIFS($L$4:L3123,L3123)))</f>
        <v/>
      </c>
      <c r="F3123" s="13">
        <f>IF(OR(B3123&lt;&gt;2,C3123&lt;&gt;1,D3123&lt;&gt;1,H3123&lt;&gt;1),0,
COUNTIFS($B$4:B3123,2,$C$4:C3123,1,$D$4:D3123,1,$H$4:H3123,1))</f>
        <v>0</v>
      </c>
      <c r="G3123" s="26" t="str">
        <f>IF(I3123="","",(COUNTIF($E$4:E3123,E3123)))</f>
        <v/>
      </c>
      <c r="H3123" s="1">
        <f>IF(AND(J3123="SAYIM",FİLTRE!$H$5="RAFTA",U3123&lt;&gt;0),1,0)+
IF(AND(J3123="İADE DEPO",FİLTRE!$H$5="İADE DEPO"),1,0)+
IF(FİLTRE!$H$5="TÜMÜ",1,0)+
IF(AND(J3123="FİRMA İADE",FİLTRE!$H$5="FİRMA İADE"),1,0)+
IF(AND(J3123="İMHA",FİLTRE!$H$5="İMHA"),1,0)</f>
        <v>1</v>
      </c>
      <c r="I3123" s="99"/>
      <c r="J3123" s="100"/>
      <c r="K3123" s="100"/>
      <c r="L3123" s="101"/>
      <c r="M3123" s="102"/>
      <c r="N3123" s="101"/>
      <c r="O3123" s="99"/>
      <c r="P3123" s="103"/>
      <c r="Q3123" s="104"/>
      <c r="R3123" s="50"/>
      <c r="S3123" s="105"/>
      <c r="T3123" s="106"/>
      <c r="U3123" s="107"/>
      <c r="V3123" s="108"/>
      <c r="W3123" s="107"/>
      <c r="X3123" s="107"/>
      <c r="AA3123" s="107"/>
      <c r="AB3123" s="110"/>
      <c r="AC3123" s="110"/>
      <c r="AE3123" s="105"/>
      <c r="AF3123" s="105"/>
      <c r="AR3123" s="112"/>
    </row>
    <row r="3124" spans="2:44" x14ac:dyDescent="0.25">
      <c r="B3124" s="1" t="str">
        <f>IF(I3124="","",
(IF(N3124=FİLTRE!$H$6,2,0)+IF(FİLTRE!$H$6="TOPLAM",2,0))
)</f>
        <v/>
      </c>
      <c r="C3124">
        <f>IF(FİLTRE!$M$5="",9,(IF(U3124&gt;=FİLTRE!$M$5,1,0)))</f>
        <v>1</v>
      </c>
      <c r="D3124" s="1">
        <f>IF(FİLTRE!$M$6="",9,(IF('SKT LİSTESİ'!P3124&lt;=FİLTRE!$M$6,1,0)))</f>
        <v>1</v>
      </c>
      <c r="E3124" s="25" t="str">
        <f>IF(I3124="","",(COUNTIFS($L$4:L3124,L3124)))</f>
        <v/>
      </c>
      <c r="F3124" s="13">
        <f>IF(OR(B3124&lt;&gt;2,C3124&lt;&gt;1,D3124&lt;&gt;1,H3124&lt;&gt;1),0,
COUNTIFS($B$4:B3124,2,$C$4:C3124,1,$D$4:D3124,1,$H$4:H3124,1))</f>
        <v>0</v>
      </c>
      <c r="G3124" s="26" t="str">
        <f>IF(I3124="","",(COUNTIF($E$4:E3124,E3124)))</f>
        <v/>
      </c>
      <c r="H3124" s="1">
        <f>IF(AND(J3124="SAYIM",FİLTRE!$H$5="RAFTA",U3124&lt;&gt;0),1,0)+
IF(AND(J3124="İADE DEPO",FİLTRE!$H$5="İADE DEPO"),1,0)+
IF(FİLTRE!$H$5="TÜMÜ",1,0)+
IF(AND(J3124="FİRMA İADE",FİLTRE!$H$5="FİRMA İADE"),1,0)+
IF(AND(J3124="İMHA",FİLTRE!$H$5="İMHA"),1,0)</f>
        <v>1</v>
      </c>
      <c r="I3124" s="99"/>
      <c r="J3124" s="100"/>
      <c r="K3124" s="100"/>
      <c r="L3124" s="101"/>
      <c r="M3124" s="102"/>
      <c r="N3124" s="101"/>
      <c r="O3124" s="99"/>
      <c r="P3124" s="103"/>
      <c r="Q3124" s="104"/>
      <c r="R3124" s="50"/>
      <c r="S3124" s="105"/>
      <c r="T3124" s="106"/>
      <c r="U3124" s="107"/>
      <c r="V3124" s="108"/>
      <c r="W3124" s="107"/>
      <c r="X3124" s="107"/>
      <c r="AA3124" s="107"/>
      <c r="AB3124" s="110"/>
      <c r="AC3124" s="110"/>
      <c r="AE3124" s="105"/>
      <c r="AF3124" s="105"/>
      <c r="AR3124" s="112"/>
    </row>
    <row r="3125" spans="2:44" x14ac:dyDescent="0.25">
      <c r="B3125" s="1" t="str">
        <f>IF(I3125="","",
(IF(N3125=FİLTRE!$H$6,2,0)+IF(FİLTRE!$H$6="TOPLAM",2,0))
)</f>
        <v/>
      </c>
      <c r="C3125">
        <f>IF(FİLTRE!$M$5="",9,(IF(U3125&gt;=FİLTRE!$M$5,1,0)))</f>
        <v>1</v>
      </c>
      <c r="D3125" s="1">
        <f>IF(FİLTRE!$M$6="",9,(IF('SKT LİSTESİ'!P3125&lt;=FİLTRE!$M$6,1,0)))</f>
        <v>1</v>
      </c>
      <c r="E3125" s="25" t="str">
        <f>IF(I3125="","",(COUNTIFS($L$4:L3125,L3125)))</f>
        <v/>
      </c>
      <c r="F3125" s="13">
        <f>IF(OR(B3125&lt;&gt;2,C3125&lt;&gt;1,D3125&lt;&gt;1,H3125&lt;&gt;1),0,
COUNTIFS($B$4:B3125,2,$C$4:C3125,1,$D$4:D3125,1,$H$4:H3125,1))</f>
        <v>0</v>
      </c>
      <c r="G3125" s="26" t="str">
        <f>IF(I3125="","",(COUNTIF($E$4:E3125,E3125)))</f>
        <v/>
      </c>
      <c r="H3125" s="1">
        <f>IF(AND(J3125="SAYIM",FİLTRE!$H$5="RAFTA",U3125&lt;&gt;0),1,0)+
IF(AND(J3125="İADE DEPO",FİLTRE!$H$5="İADE DEPO"),1,0)+
IF(FİLTRE!$H$5="TÜMÜ",1,0)+
IF(AND(J3125="FİRMA İADE",FİLTRE!$H$5="FİRMA İADE"),1,0)+
IF(AND(J3125="İMHA",FİLTRE!$H$5="İMHA"),1,0)</f>
        <v>1</v>
      </c>
      <c r="I3125" s="99"/>
      <c r="J3125" s="100"/>
      <c r="K3125" s="100"/>
      <c r="L3125" s="101"/>
      <c r="M3125" s="102"/>
      <c r="N3125" s="101"/>
      <c r="O3125" s="99"/>
      <c r="P3125" s="103"/>
      <c r="Q3125" s="104"/>
      <c r="R3125" s="50"/>
      <c r="S3125" s="105"/>
      <c r="T3125" s="106"/>
      <c r="U3125" s="107"/>
      <c r="V3125" s="108"/>
      <c r="W3125" s="107"/>
      <c r="X3125" s="107"/>
      <c r="AA3125" s="107"/>
      <c r="AB3125" s="110"/>
      <c r="AC3125" s="110"/>
      <c r="AE3125" s="105"/>
      <c r="AF3125" s="105"/>
      <c r="AR3125" s="112"/>
    </row>
    <row r="3126" spans="2:44" x14ac:dyDescent="0.25">
      <c r="B3126" s="1" t="str">
        <f>IF(I3126="","",
(IF(N3126=FİLTRE!$H$6,2,0)+IF(FİLTRE!$H$6="TOPLAM",2,0))
)</f>
        <v/>
      </c>
      <c r="C3126">
        <f>IF(FİLTRE!$M$5="",9,(IF(U3126&gt;=FİLTRE!$M$5,1,0)))</f>
        <v>1</v>
      </c>
      <c r="D3126" s="1">
        <f>IF(FİLTRE!$M$6="",9,(IF('SKT LİSTESİ'!P3126&lt;=FİLTRE!$M$6,1,0)))</f>
        <v>1</v>
      </c>
      <c r="E3126" s="25" t="str">
        <f>IF(I3126="","",(COUNTIFS($L$4:L3126,L3126)))</f>
        <v/>
      </c>
      <c r="F3126" s="13">
        <f>IF(OR(B3126&lt;&gt;2,C3126&lt;&gt;1,D3126&lt;&gt;1,H3126&lt;&gt;1),0,
COUNTIFS($B$4:B3126,2,$C$4:C3126,1,$D$4:D3126,1,$H$4:H3126,1))</f>
        <v>0</v>
      </c>
      <c r="G3126" s="26" t="str">
        <f>IF(I3126="","",(COUNTIF($E$4:E3126,E3126)))</f>
        <v/>
      </c>
      <c r="H3126" s="1">
        <f>IF(AND(J3126="SAYIM",FİLTRE!$H$5="RAFTA",U3126&lt;&gt;0),1,0)+
IF(AND(J3126="İADE DEPO",FİLTRE!$H$5="İADE DEPO"),1,0)+
IF(FİLTRE!$H$5="TÜMÜ",1,0)+
IF(AND(J3126="FİRMA İADE",FİLTRE!$H$5="FİRMA İADE"),1,0)+
IF(AND(J3126="İMHA",FİLTRE!$H$5="İMHA"),1,0)</f>
        <v>1</v>
      </c>
      <c r="I3126" s="99"/>
      <c r="J3126" s="100"/>
      <c r="K3126" s="100"/>
      <c r="L3126" s="101"/>
      <c r="M3126" s="102"/>
      <c r="N3126" s="101"/>
      <c r="O3126" s="99"/>
      <c r="P3126" s="103"/>
      <c r="Q3126" s="104"/>
      <c r="R3126" s="50"/>
      <c r="S3126" s="105"/>
      <c r="T3126" s="106"/>
      <c r="U3126" s="107"/>
      <c r="V3126" s="108"/>
      <c r="W3126" s="107"/>
      <c r="X3126" s="107"/>
      <c r="AA3126" s="107"/>
      <c r="AB3126" s="110"/>
      <c r="AC3126" s="110"/>
      <c r="AE3126" s="105"/>
      <c r="AF3126" s="105"/>
      <c r="AR3126" s="112"/>
    </row>
    <row r="3127" spans="2:44" x14ac:dyDescent="0.25">
      <c r="B3127" s="1" t="str">
        <f>IF(I3127="","",
(IF(N3127=FİLTRE!$H$6,2,0)+IF(FİLTRE!$H$6="TOPLAM",2,0))
)</f>
        <v/>
      </c>
      <c r="C3127">
        <f>IF(FİLTRE!$M$5="",9,(IF(U3127&gt;=FİLTRE!$M$5,1,0)))</f>
        <v>1</v>
      </c>
      <c r="D3127" s="1">
        <f>IF(FİLTRE!$M$6="",9,(IF('SKT LİSTESİ'!P3127&lt;=FİLTRE!$M$6,1,0)))</f>
        <v>1</v>
      </c>
      <c r="E3127" s="25" t="str">
        <f>IF(I3127="","",(COUNTIFS($L$4:L3127,L3127)))</f>
        <v/>
      </c>
      <c r="F3127" s="13">
        <f>IF(OR(B3127&lt;&gt;2,C3127&lt;&gt;1,D3127&lt;&gt;1,H3127&lt;&gt;1),0,
COUNTIFS($B$4:B3127,2,$C$4:C3127,1,$D$4:D3127,1,$H$4:H3127,1))</f>
        <v>0</v>
      </c>
      <c r="G3127" s="26" t="str">
        <f>IF(I3127="","",(COUNTIF($E$4:E3127,E3127)))</f>
        <v/>
      </c>
      <c r="H3127" s="1">
        <f>IF(AND(J3127="SAYIM",FİLTRE!$H$5="RAFTA",U3127&lt;&gt;0),1,0)+
IF(AND(J3127="İADE DEPO",FİLTRE!$H$5="İADE DEPO"),1,0)+
IF(FİLTRE!$H$5="TÜMÜ",1,0)+
IF(AND(J3127="FİRMA İADE",FİLTRE!$H$5="FİRMA İADE"),1,0)+
IF(AND(J3127="İMHA",FİLTRE!$H$5="İMHA"),1,0)</f>
        <v>1</v>
      </c>
      <c r="I3127" s="99"/>
      <c r="J3127" s="100"/>
      <c r="K3127" s="100"/>
      <c r="L3127" s="101"/>
      <c r="M3127" s="102"/>
      <c r="N3127" s="101"/>
      <c r="O3127" s="99"/>
      <c r="P3127" s="103"/>
      <c r="Q3127" s="104"/>
      <c r="R3127" s="50"/>
      <c r="S3127" s="105"/>
      <c r="T3127" s="106"/>
      <c r="U3127" s="107"/>
      <c r="V3127" s="108"/>
      <c r="W3127" s="107"/>
      <c r="X3127" s="107"/>
      <c r="AA3127" s="107"/>
      <c r="AB3127" s="110"/>
      <c r="AC3127" s="110"/>
      <c r="AE3127" s="105"/>
      <c r="AF3127" s="105"/>
      <c r="AR3127" s="112"/>
    </row>
    <row r="3128" spans="2:44" x14ac:dyDescent="0.25">
      <c r="B3128" s="1" t="str">
        <f>IF(I3128="","",
(IF(N3128=FİLTRE!$H$6,2,0)+IF(FİLTRE!$H$6="TOPLAM",2,0))
)</f>
        <v/>
      </c>
      <c r="C3128">
        <f>IF(FİLTRE!$M$5="",9,(IF(U3128&gt;=FİLTRE!$M$5,1,0)))</f>
        <v>1</v>
      </c>
      <c r="D3128" s="1">
        <f>IF(FİLTRE!$M$6="",9,(IF('SKT LİSTESİ'!P3128&lt;=FİLTRE!$M$6,1,0)))</f>
        <v>1</v>
      </c>
      <c r="E3128" s="25" t="str">
        <f>IF(I3128="","",(COUNTIFS($L$4:L3128,L3128)))</f>
        <v/>
      </c>
      <c r="F3128" s="13">
        <f>IF(OR(B3128&lt;&gt;2,C3128&lt;&gt;1,D3128&lt;&gt;1,H3128&lt;&gt;1),0,
COUNTIFS($B$4:B3128,2,$C$4:C3128,1,$D$4:D3128,1,$H$4:H3128,1))</f>
        <v>0</v>
      </c>
      <c r="G3128" s="26" t="str">
        <f>IF(I3128="","",(COUNTIF($E$4:E3128,E3128)))</f>
        <v/>
      </c>
      <c r="H3128" s="1">
        <f>IF(AND(J3128="SAYIM",FİLTRE!$H$5="RAFTA",U3128&lt;&gt;0),1,0)+
IF(AND(J3128="İADE DEPO",FİLTRE!$H$5="İADE DEPO"),1,0)+
IF(FİLTRE!$H$5="TÜMÜ",1,0)+
IF(AND(J3128="FİRMA İADE",FİLTRE!$H$5="FİRMA İADE"),1,0)+
IF(AND(J3128="İMHA",FİLTRE!$H$5="İMHA"),1,0)</f>
        <v>1</v>
      </c>
      <c r="I3128" s="99"/>
      <c r="J3128" s="100"/>
      <c r="K3128" s="100"/>
      <c r="L3128" s="101"/>
      <c r="M3128" s="102"/>
      <c r="N3128" s="101"/>
      <c r="O3128" s="99"/>
      <c r="P3128" s="103"/>
      <c r="Q3128" s="104"/>
      <c r="R3128" s="50"/>
      <c r="S3128" s="105"/>
      <c r="T3128" s="106"/>
      <c r="U3128" s="107"/>
      <c r="V3128" s="108"/>
      <c r="W3128" s="107"/>
      <c r="X3128" s="107"/>
      <c r="AA3128" s="107"/>
      <c r="AB3128" s="110"/>
      <c r="AC3128" s="110"/>
      <c r="AE3128" s="105"/>
      <c r="AF3128" s="105"/>
      <c r="AR3128" s="112"/>
    </row>
    <row r="3129" spans="2:44" x14ac:dyDescent="0.25">
      <c r="B3129" s="1" t="str">
        <f>IF(I3129="","",
(IF(N3129=FİLTRE!$H$6,2,0)+IF(FİLTRE!$H$6="TOPLAM",2,0))
)</f>
        <v/>
      </c>
      <c r="C3129">
        <f>IF(FİLTRE!$M$5="",9,(IF(U3129&gt;=FİLTRE!$M$5,1,0)))</f>
        <v>1</v>
      </c>
      <c r="D3129" s="1">
        <f>IF(FİLTRE!$M$6="",9,(IF('SKT LİSTESİ'!P3129&lt;=FİLTRE!$M$6,1,0)))</f>
        <v>1</v>
      </c>
      <c r="E3129" s="25" t="str">
        <f>IF(I3129="","",(COUNTIFS($L$4:L3129,L3129)))</f>
        <v/>
      </c>
      <c r="F3129" s="13">
        <f>IF(OR(B3129&lt;&gt;2,C3129&lt;&gt;1,D3129&lt;&gt;1,H3129&lt;&gt;1),0,
COUNTIFS($B$4:B3129,2,$C$4:C3129,1,$D$4:D3129,1,$H$4:H3129,1))</f>
        <v>0</v>
      </c>
      <c r="G3129" s="26" t="str">
        <f>IF(I3129="","",(COUNTIF($E$4:E3129,E3129)))</f>
        <v/>
      </c>
      <c r="H3129" s="1">
        <f>IF(AND(J3129="SAYIM",FİLTRE!$H$5="RAFTA",U3129&lt;&gt;0),1,0)+
IF(AND(J3129="İADE DEPO",FİLTRE!$H$5="İADE DEPO"),1,0)+
IF(FİLTRE!$H$5="TÜMÜ",1,0)+
IF(AND(J3129="FİRMA İADE",FİLTRE!$H$5="FİRMA İADE"),1,0)+
IF(AND(J3129="İMHA",FİLTRE!$H$5="İMHA"),1,0)</f>
        <v>1</v>
      </c>
      <c r="I3129" s="99"/>
      <c r="J3129" s="100"/>
      <c r="K3129" s="100"/>
      <c r="L3129" s="101"/>
      <c r="M3129" s="102"/>
      <c r="N3129" s="101"/>
      <c r="O3129" s="99"/>
      <c r="P3129" s="103"/>
      <c r="Q3129" s="104"/>
      <c r="R3129" s="50"/>
      <c r="S3129" s="105"/>
      <c r="T3129" s="106"/>
      <c r="U3129" s="107"/>
      <c r="V3129" s="108"/>
      <c r="W3129" s="107"/>
      <c r="X3129" s="107"/>
      <c r="AA3129" s="107"/>
      <c r="AB3129" s="110"/>
      <c r="AC3129" s="110"/>
      <c r="AE3129" s="105"/>
      <c r="AF3129" s="105"/>
      <c r="AR3129" s="112"/>
    </row>
    <row r="3130" spans="2:44" x14ac:dyDescent="0.25">
      <c r="B3130" s="1" t="str">
        <f>IF(I3130="","",
(IF(N3130=FİLTRE!$H$6,2,0)+IF(FİLTRE!$H$6="TOPLAM",2,0))
)</f>
        <v/>
      </c>
      <c r="C3130">
        <f>IF(FİLTRE!$M$5="",9,(IF(U3130&gt;=FİLTRE!$M$5,1,0)))</f>
        <v>1</v>
      </c>
      <c r="D3130" s="1">
        <f>IF(FİLTRE!$M$6="",9,(IF('SKT LİSTESİ'!P3130&lt;=FİLTRE!$M$6,1,0)))</f>
        <v>1</v>
      </c>
      <c r="E3130" s="25" t="str">
        <f>IF(I3130="","",(COUNTIFS($L$4:L3130,L3130)))</f>
        <v/>
      </c>
      <c r="F3130" s="13">
        <f>IF(OR(B3130&lt;&gt;2,C3130&lt;&gt;1,D3130&lt;&gt;1,H3130&lt;&gt;1),0,
COUNTIFS($B$4:B3130,2,$C$4:C3130,1,$D$4:D3130,1,$H$4:H3130,1))</f>
        <v>0</v>
      </c>
      <c r="G3130" s="26" t="str">
        <f>IF(I3130="","",(COUNTIF($E$4:E3130,E3130)))</f>
        <v/>
      </c>
      <c r="H3130" s="1">
        <f>IF(AND(J3130="SAYIM",FİLTRE!$H$5="RAFTA",U3130&lt;&gt;0),1,0)+
IF(AND(J3130="İADE DEPO",FİLTRE!$H$5="İADE DEPO"),1,0)+
IF(FİLTRE!$H$5="TÜMÜ",1,0)+
IF(AND(J3130="FİRMA İADE",FİLTRE!$H$5="FİRMA İADE"),1,0)+
IF(AND(J3130="İMHA",FİLTRE!$H$5="İMHA"),1,0)</f>
        <v>1</v>
      </c>
      <c r="I3130" s="99"/>
      <c r="J3130" s="100"/>
      <c r="K3130" s="100"/>
      <c r="L3130" s="101"/>
      <c r="M3130" s="102"/>
      <c r="N3130" s="101"/>
      <c r="O3130" s="99"/>
      <c r="P3130" s="103"/>
      <c r="Q3130" s="104"/>
      <c r="R3130" s="50"/>
      <c r="S3130" s="105"/>
      <c r="T3130" s="106"/>
      <c r="U3130" s="107"/>
      <c r="V3130" s="108"/>
      <c r="W3130" s="107"/>
      <c r="X3130" s="107"/>
      <c r="AA3130" s="107"/>
      <c r="AB3130" s="110"/>
      <c r="AC3130" s="110"/>
      <c r="AE3130" s="105"/>
      <c r="AF3130" s="105"/>
      <c r="AR3130" s="112"/>
    </row>
    <row r="3131" spans="2:44" x14ac:dyDescent="0.25">
      <c r="B3131" s="1" t="str">
        <f>IF(I3131="","",
(IF(N3131=FİLTRE!$H$6,2,0)+IF(FİLTRE!$H$6="TOPLAM",2,0))
)</f>
        <v/>
      </c>
      <c r="C3131">
        <f>IF(FİLTRE!$M$5="",9,(IF(U3131&gt;=FİLTRE!$M$5,1,0)))</f>
        <v>1</v>
      </c>
      <c r="D3131" s="1">
        <f>IF(FİLTRE!$M$6="",9,(IF('SKT LİSTESİ'!P3131&lt;=FİLTRE!$M$6,1,0)))</f>
        <v>1</v>
      </c>
      <c r="E3131" s="25" t="str">
        <f>IF(I3131="","",(COUNTIFS($L$4:L3131,L3131)))</f>
        <v/>
      </c>
      <c r="F3131" s="13">
        <f>IF(OR(B3131&lt;&gt;2,C3131&lt;&gt;1,D3131&lt;&gt;1,H3131&lt;&gt;1),0,
COUNTIFS($B$4:B3131,2,$C$4:C3131,1,$D$4:D3131,1,$H$4:H3131,1))</f>
        <v>0</v>
      </c>
      <c r="G3131" s="26" t="str">
        <f>IF(I3131="","",(COUNTIF($E$4:E3131,E3131)))</f>
        <v/>
      </c>
      <c r="H3131" s="1">
        <f>IF(AND(J3131="SAYIM",FİLTRE!$H$5="RAFTA",U3131&lt;&gt;0),1,0)+
IF(AND(J3131="İADE DEPO",FİLTRE!$H$5="İADE DEPO"),1,0)+
IF(FİLTRE!$H$5="TÜMÜ",1,0)+
IF(AND(J3131="FİRMA İADE",FİLTRE!$H$5="FİRMA İADE"),1,0)+
IF(AND(J3131="İMHA",FİLTRE!$H$5="İMHA"),1,0)</f>
        <v>1</v>
      </c>
      <c r="I3131" s="99"/>
      <c r="J3131" s="100"/>
      <c r="K3131" s="100"/>
      <c r="L3131" s="101"/>
      <c r="M3131" s="102"/>
      <c r="N3131" s="101"/>
      <c r="O3131" s="99"/>
      <c r="P3131" s="103"/>
      <c r="Q3131" s="104"/>
      <c r="R3131" s="50"/>
      <c r="S3131" s="105"/>
      <c r="T3131" s="106"/>
      <c r="U3131" s="107"/>
      <c r="V3131" s="108"/>
      <c r="W3131" s="107"/>
      <c r="X3131" s="107"/>
      <c r="AA3131" s="107"/>
      <c r="AB3131" s="110"/>
      <c r="AC3131" s="110"/>
      <c r="AE3131" s="105"/>
      <c r="AF3131" s="105"/>
      <c r="AR3131" s="112"/>
    </row>
    <row r="3132" spans="2:44" x14ac:dyDescent="0.25">
      <c r="B3132" s="1" t="str">
        <f>IF(I3132="","",
(IF(N3132=FİLTRE!$H$6,2,0)+IF(FİLTRE!$H$6="TOPLAM",2,0))
)</f>
        <v/>
      </c>
      <c r="C3132">
        <f>IF(FİLTRE!$M$5="",9,(IF(U3132&gt;=FİLTRE!$M$5,1,0)))</f>
        <v>1</v>
      </c>
      <c r="D3132" s="1">
        <f>IF(FİLTRE!$M$6="",9,(IF('SKT LİSTESİ'!P3132&lt;=FİLTRE!$M$6,1,0)))</f>
        <v>1</v>
      </c>
      <c r="E3132" s="25" t="str">
        <f>IF(I3132="","",(COUNTIFS($L$4:L3132,L3132)))</f>
        <v/>
      </c>
      <c r="F3132" s="13">
        <f>IF(OR(B3132&lt;&gt;2,C3132&lt;&gt;1,D3132&lt;&gt;1,H3132&lt;&gt;1),0,
COUNTIFS($B$4:B3132,2,$C$4:C3132,1,$D$4:D3132,1,$H$4:H3132,1))</f>
        <v>0</v>
      </c>
      <c r="G3132" s="26" t="str">
        <f>IF(I3132="","",(COUNTIF($E$4:E3132,E3132)))</f>
        <v/>
      </c>
      <c r="H3132" s="1">
        <f>IF(AND(J3132="SAYIM",FİLTRE!$H$5="RAFTA",U3132&lt;&gt;0),1,0)+
IF(AND(J3132="İADE DEPO",FİLTRE!$H$5="İADE DEPO"),1,0)+
IF(FİLTRE!$H$5="TÜMÜ",1,0)+
IF(AND(J3132="FİRMA İADE",FİLTRE!$H$5="FİRMA İADE"),1,0)+
IF(AND(J3132="İMHA",FİLTRE!$H$5="İMHA"),1,0)</f>
        <v>1</v>
      </c>
      <c r="I3132" s="99"/>
      <c r="J3132" s="100"/>
      <c r="K3132" s="100"/>
      <c r="L3132" s="101"/>
      <c r="M3132" s="102"/>
      <c r="N3132" s="101"/>
      <c r="O3132" s="99"/>
      <c r="P3132" s="103"/>
      <c r="Q3132" s="104"/>
      <c r="R3132" s="50"/>
      <c r="S3132" s="105"/>
      <c r="T3132" s="106"/>
      <c r="U3132" s="107"/>
      <c r="V3132" s="108"/>
      <c r="W3132" s="107"/>
      <c r="X3132" s="107"/>
      <c r="AA3132" s="107"/>
      <c r="AB3132" s="110"/>
      <c r="AC3132" s="110"/>
      <c r="AE3132" s="105"/>
      <c r="AF3132" s="105"/>
      <c r="AR3132" s="112"/>
    </row>
    <row r="3133" spans="2:44" x14ac:dyDescent="0.25">
      <c r="B3133" s="1" t="str">
        <f>IF(I3133="","",
(IF(N3133=FİLTRE!$H$6,2,0)+IF(FİLTRE!$H$6="TOPLAM",2,0))
)</f>
        <v/>
      </c>
      <c r="C3133">
        <f>IF(FİLTRE!$M$5="",9,(IF(U3133&gt;=FİLTRE!$M$5,1,0)))</f>
        <v>1</v>
      </c>
      <c r="D3133" s="1">
        <f>IF(FİLTRE!$M$6="",9,(IF('SKT LİSTESİ'!P3133&lt;=FİLTRE!$M$6,1,0)))</f>
        <v>1</v>
      </c>
      <c r="E3133" s="25" t="str">
        <f>IF(I3133="","",(COUNTIFS($L$4:L3133,L3133)))</f>
        <v/>
      </c>
      <c r="F3133" s="13">
        <f>IF(OR(B3133&lt;&gt;2,C3133&lt;&gt;1,D3133&lt;&gt;1,H3133&lt;&gt;1),0,
COUNTIFS($B$4:B3133,2,$C$4:C3133,1,$D$4:D3133,1,$H$4:H3133,1))</f>
        <v>0</v>
      </c>
      <c r="G3133" s="26" t="str">
        <f>IF(I3133="","",(COUNTIF($E$4:E3133,E3133)))</f>
        <v/>
      </c>
      <c r="H3133" s="1">
        <f>IF(AND(J3133="SAYIM",FİLTRE!$H$5="RAFTA",U3133&lt;&gt;0),1,0)+
IF(AND(J3133="İADE DEPO",FİLTRE!$H$5="İADE DEPO"),1,0)+
IF(FİLTRE!$H$5="TÜMÜ",1,0)+
IF(AND(J3133="FİRMA İADE",FİLTRE!$H$5="FİRMA İADE"),1,0)+
IF(AND(J3133="İMHA",FİLTRE!$H$5="İMHA"),1,0)</f>
        <v>1</v>
      </c>
      <c r="I3133" s="99"/>
      <c r="J3133" s="100"/>
      <c r="K3133" s="100"/>
      <c r="L3133" s="101"/>
      <c r="M3133" s="102"/>
      <c r="N3133" s="101"/>
      <c r="O3133" s="99"/>
      <c r="P3133" s="103"/>
      <c r="Q3133" s="104"/>
      <c r="R3133" s="50"/>
      <c r="S3133" s="105"/>
      <c r="T3133" s="106"/>
      <c r="U3133" s="107"/>
      <c r="V3133" s="108"/>
      <c r="W3133" s="107"/>
      <c r="X3133" s="107"/>
      <c r="AA3133" s="107"/>
      <c r="AB3133" s="110"/>
      <c r="AC3133" s="110"/>
      <c r="AE3133" s="105"/>
      <c r="AF3133" s="105"/>
      <c r="AR3133" s="112"/>
    </row>
    <row r="3134" spans="2:44" x14ac:dyDescent="0.25">
      <c r="B3134" s="1" t="str">
        <f>IF(I3134="","",
(IF(N3134=FİLTRE!$H$6,2,0)+IF(FİLTRE!$H$6="TOPLAM",2,0))
)</f>
        <v/>
      </c>
      <c r="C3134">
        <f>IF(FİLTRE!$M$5="",9,(IF(U3134&gt;=FİLTRE!$M$5,1,0)))</f>
        <v>1</v>
      </c>
      <c r="D3134" s="1">
        <f>IF(FİLTRE!$M$6="",9,(IF('SKT LİSTESİ'!P3134&lt;=FİLTRE!$M$6,1,0)))</f>
        <v>1</v>
      </c>
      <c r="E3134" s="25" t="str">
        <f>IF(I3134="","",(COUNTIFS($L$4:L3134,L3134)))</f>
        <v/>
      </c>
      <c r="F3134" s="13">
        <f>IF(OR(B3134&lt;&gt;2,C3134&lt;&gt;1,D3134&lt;&gt;1,H3134&lt;&gt;1),0,
COUNTIFS($B$4:B3134,2,$C$4:C3134,1,$D$4:D3134,1,$H$4:H3134,1))</f>
        <v>0</v>
      </c>
      <c r="G3134" s="26" t="str">
        <f>IF(I3134="","",(COUNTIF($E$4:E3134,E3134)))</f>
        <v/>
      </c>
      <c r="H3134" s="1">
        <f>IF(AND(J3134="SAYIM",FİLTRE!$H$5="RAFTA",U3134&lt;&gt;0),1,0)+
IF(AND(J3134="İADE DEPO",FİLTRE!$H$5="İADE DEPO"),1,0)+
IF(FİLTRE!$H$5="TÜMÜ",1,0)+
IF(AND(J3134="FİRMA İADE",FİLTRE!$H$5="FİRMA İADE"),1,0)+
IF(AND(J3134="İMHA",FİLTRE!$H$5="İMHA"),1,0)</f>
        <v>1</v>
      </c>
      <c r="I3134" s="99"/>
      <c r="J3134" s="100"/>
      <c r="K3134" s="100"/>
      <c r="L3134" s="101"/>
      <c r="M3134" s="102"/>
      <c r="N3134" s="101"/>
      <c r="O3134" s="99"/>
      <c r="P3134" s="103"/>
      <c r="Q3134" s="104"/>
      <c r="R3134" s="50"/>
      <c r="S3134" s="105"/>
      <c r="T3134" s="106"/>
      <c r="U3134" s="107"/>
      <c r="V3134" s="108"/>
      <c r="W3134" s="107"/>
      <c r="X3134" s="107"/>
      <c r="AA3134" s="107"/>
      <c r="AB3134" s="110"/>
      <c r="AC3134" s="110"/>
      <c r="AE3134" s="105"/>
      <c r="AF3134" s="105"/>
      <c r="AR3134" s="112"/>
    </row>
    <row r="3135" spans="2:44" x14ac:dyDescent="0.25">
      <c r="B3135" s="1" t="str">
        <f>IF(I3135="","",
(IF(N3135=FİLTRE!$H$6,2,0)+IF(FİLTRE!$H$6="TOPLAM",2,0))
)</f>
        <v/>
      </c>
      <c r="C3135">
        <f>IF(FİLTRE!$M$5="",9,(IF(U3135&gt;=FİLTRE!$M$5,1,0)))</f>
        <v>1</v>
      </c>
      <c r="D3135" s="1">
        <f>IF(FİLTRE!$M$6="",9,(IF('SKT LİSTESİ'!P3135&lt;=FİLTRE!$M$6,1,0)))</f>
        <v>1</v>
      </c>
      <c r="E3135" s="25" t="str">
        <f>IF(I3135="","",(COUNTIFS($L$4:L3135,L3135)))</f>
        <v/>
      </c>
      <c r="F3135" s="13">
        <f>IF(OR(B3135&lt;&gt;2,C3135&lt;&gt;1,D3135&lt;&gt;1,H3135&lt;&gt;1),0,
COUNTIFS($B$4:B3135,2,$C$4:C3135,1,$D$4:D3135,1,$H$4:H3135,1))</f>
        <v>0</v>
      </c>
      <c r="G3135" s="26" t="str">
        <f>IF(I3135="","",(COUNTIF($E$4:E3135,E3135)))</f>
        <v/>
      </c>
      <c r="H3135" s="1">
        <f>IF(AND(J3135="SAYIM",FİLTRE!$H$5="RAFTA",U3135&lt;&gt;0),1,0)+
IF(AND(J3135="İADE DEPO",FİLTRE!$H$5="İADE DEPO"),1,0)+
IF(FİLTRE!$H$5="TÜMÜ",1,0)+
IF(AND(J3135="FİRMA İADE",FİLTRE!$H$5="FİRMA İADE"),1,0)+
IF(AND(J3135="İMHA",FİLTRE!$H$5="İMHA"),1,0)</f>
        <v>1</v>
      </c>
      <c r="I3135" s="99"/>
      <c r="J3135" s="100"/>
      <c r="K3135" s="100"/>
      <c r="L3135" s="101"/>
      <c r="M3135" s="102"/>
      <c r="N3135" s="101"/>
      <c r="O3135" s="99"/>
      <c r="P3135" s="103"/>
      <c r="Q3135" s="104"/>
      <c r="R3135" s="50"/>
      <c r="S3135" s="105"/>
      <c r="T3135" s="106"/>
      <c r="U3135" s="107"/>
      <c r="V3135" s="108"/>
      <c r="W3135" s="107"/>
      <c r="X3135" s="107"/>
      <c r="AA3135" s="107"/>
      <c r="AB3135" s="110"/>
      <c r="AC3135" s="110"/>
      <c r="AE3135" s="105"/>
      <c r="AF3135" s="105"/>
      <c r="AR3135" s="112"/>
    </row>
    <row r="3136" spans="2:44" x14ac:dyDescent="0.25">
      <c r="B3136" s="1" t="str">
        <f>IF(I3136="","",
(IF(N3136=FİLTRE!$H$6,2,0)+IF(FİLTRE!$H$6="TOPLAM",2,0))
)</f>
        <v/>
      </c>
      <c r="C3136">
        <f>IF(FİLTRE!$M$5="",9,(IF(U3136&gt;=FİLTRE!$M$5,1,0)))</f>
        <v>1</v>
      </c>
      <c r="D3136" s="1">
        <f>IF(FİLTRE!$M$6="",9,(IF('SKT LİSTESİ'!P3136&lt;=FİLTRE!$M$6,1,0)))</f>
        <v>1</v>
      </c>
      <c r="E3136" s="25" t="str">
        <f>IF(I3136="","",(COUNTIFS($L$4:L3136,L3136)))</f>
        <v/>
      </c>
      <c r="F3136" s="13">
        <f>IF(OR(B3136&lt;&gt;2,C3136&lt;&gt;1,D3136&lt;&gt;1,H3136&lt;&gt;1),0,
COUNTIFS($B$4:B3136,2,$C$4:C3136,1,$D$4:D3136,1,$H$4:H3136,1))</f>
        <v>0</v>
      </c>
      <c r="G3136" s="26" t="str">
        <f>IF(I3136="","",(COUNTIF($E$4:E3136,E3136)))</f>
        <v/>
      </c>
      <c r="H3136" s="1">
        <f>IF(AND(J3136="SAYIM",FİLTRE!$H$5="RAFTA",U3136&lt;&gt;0),1,0)+
IF(AND(J3136="İADE DEPO",FİLTRE!$H$5="İADE DEPO"),1,0)+
IF(FİLTRE!$H$5="TÜMÜ",1,0)+
IF(AND(J3136="FİRMA İADE",FİLTRE!$H$5="FİRMA İADE"),1,0)+
IF(AND(J3136="İMHA",FİLTRE!$H$5="İMHA"),1,0)</f>
        <v>1</v>
      </c>
      <c r="I3136" s="99"/>
      <c r="J3136" s="100"/>
      <c r="K3136" s="100"/>
      <c r="L3136" s="101"/>
      <c r="M3136" s="102"/>
      <c r="N3136" s="101"/>
      <c r="O3136" s="99"/>
      <c r="P3136" s="103"/>
      <c r="Q3136" s="104"/>
      <c r="R3136" s="50"/>
      <c r="S3136" s="105"/>
      <c r="T3136" s="106"/>
      <c r="U3136" s="107"/>
      <c r="V3136" s="108"/>
      <c r="W3136" s="107"/>
      <c r="X3136" s="107"/>
      <c r="AA3136" s="107"/>
      <c r="AB3136" s="110"/>
      <c r="AC3136" s="110"/>
      <c r="AE3136" s="105"/>
      <c r="AF3136" s="105"/>
      <c r="AR3136" s="112"/>
    </row>
    <row r="3137" spans="2:44" x14ac:dyDescent="0.25">
      <c r="B3137" s="1" t="str">
        <f>IF(I3137="","",
(IF(N3137=FİLTRE!$H$6,2,0)+IF(FİLTRE!$H$6="TOPLAM",2,0))
)</f>
        <v/>
      </c>
      <c r="C3137">
        <f>IF(FİLTRE!$M$5="",9,(IF(U3137&gt;=FİLTRE!$M$5,1,0)))</f>
        <v>1</v>
      </c>
      <c r="D3137" s="1">
        <f>IF(FİLTRE!$M$6="",9,(IF('SKT LİSTESİ'!P3137&lt;=FİLTRE!$M$6,1,0)))</f>
        <v>1</v>
      </c>
      <c r="E3137" s="25" t="str">
        <f>IF(I3137="","",(COUNTIFS($L$4:L3137,L3137)))</f>
        <v/>
      </c>
      <c r="F3137" s="13">
        <f>IF(OR(B3137&lt;&gt;2,C3137&lt;&gt;1,D3137&lt;&gt;1,H3137&lt;&gt;1),0,
COUNTIFS($B$4:B3137,2,$C$4:C3137,1,$D$4:D3137,1,$H$4:H3137,1))</f>
        <v>0</v>
      </c>
      <c r="G3137" s="26" t="str">
        <f>IF(I3137="","",(COUNTIF($E$4:E3137,E3137)))</f>
        <v/>
      </c>
      <c r="H3137" s="1">
        <f>IF(AND(J3137="SAYIM",FİLTRE!$H$5="RAFTA",U3137&lt;&gt;0),1,0)+
IF(AND(J3137="İADE DEPO",FİLTRE!$H$5="İADE DEPO"),1,0)+
IF(FİLTRE!$H$5="TÜMÜ",1,0)+
IF(AND(J3137="FİRMA İADE",FİLTRE!$H$5="FİRMA İADE"),1,0)+
IF(AND(J3137="İMHA",FİLTRE!$H$5="İMHA"),1,0)</f>
        <v>1</v>
      </c>
      <c r="I3137" s="99"/>
      <c r="J3137" s="100"/>
      <c r="K3137" s="100"/>
      <c r="L3137" s="101"/>
      <c r="M3137" s="102"/>
      <c r="N3137" s="101"/>
      <c r="O3137" s="99"/>
      <c r="P3137" s="103"/>
      <c r="Q3137" s="104"/>
      <c r="R3137" s="50"/>
      <c r="S3137" s="105"/>
      <c r="T3137" s="106"/>
      <c r="U3137" s="107"/>
      <c r="V3137" s="108"/>
      <c r="W3137" s="107"/>
      <c r="X3137" s="107"/>
      <c r="AA3137" s="107"/>
      <c r="AB3137" s="110"/>
      <c r="AC3137" s="110"/>
      <c r="AE3137" s="105"/>
      <c r="AF3137" s="105"/>
      <c r="AR3137" s="112"/>
    </row>
    <row r="3138" spans="2:44" x14ac:dyDescent="0.25">
      <c r="B3138" s="1" t="str">
        <f>IF(I3138="","",
(IF(N3138=FİLTRE!$H$6,2,0)+IF(FİLTRE!$H$6="TOPLAM",2,0))
)</f>
        <v/>
      </c>
      <c r="C3138">
        <f>IF(FİLTRE!$M$5="",9,(IF(U3138&gt;=FİLTRE!$M$5,1,0)))</f>
        <v>1</v>
      </c>
      <c r="D3138" s="1">
        <f>IF(FİLTRE!$M$6="",9,(IF('SKT LİSTESİ'!P3138&lt;=FİLTRE!$M$6,1,0)))</f>
        <v>1</v>
      </c>
      <c r="E3138" s="25" t="str">
        <f>IF(I3138="","",(COUNTIFS($L$4:L3138,L3138)))</f>
        <v/>
      </c>
      <c r="F3138" s="13">
        <f>IF(OR(B3138&lt;&gt;2,C3138&lt;&gt;1,D3138&lt;&gt;1,H3138&lt;&gt;1),0,
COUNTIFS($B$4:B3138,2,$C$4:C3138,1,$D$4:D3138,1,$H$4:H3138,1))</f>
        <v>0</v>
      </c>
      <c r="G3138" s="26" t="str">
        <f>IF(I3138="","",(COUNTIF($E$4:E3138,E3138)))</f>
        <v/>
      </c>
      <c r="H3138" s="1">
        <f>IF(AND(J3138="SAYIM",FİLTRE!$H$5="RAFTA",U3138&lt;&gt;0),1,0)+
IF(AND(J3138="İADE DEPO",FİLTRE!$H$5="İADE DEPO"),1,0)+
IF(FİLTRE!$H$5="TÜMÜ",1,0)+
IF(AND(J3138="FİRMA İADE",FİLTRE!$H$5="FİRMA İADE"),1,0)+
IF(AND(J3138="İMHA",FİLTRE!$H$5="İMHA"),1,0)</f>
        <v>1</v>
      </c>
      <c r="I3138" s="99"/>
      <c r="J3138" s="100"/>
      <c r="K3138" s="100"/>
      <c r="L3138" s="101"/>
      <c r="M3138" s="102"/>
      <c r="N3138" s="101"/>
      <c r="O3138" s="99"/>
      <c r="P3138" s="103"/>
      <c r="Q3138" s="104"/>
      <c r="R3138" s="50"/>
      <c r="S3138" s="105"/>
      <c r="T3138" s="106"/>
      <c r="U3138" s="107"/>
      <c r="V3138" s="108"/>
      <c r="W3138" s="107"/>
      <c r="X3138" s="107"/>
      <c r="AA3138" s="107"/>
      <c r="AB3138" s="110"/>
      <c r="AC3138" s="110"/>
      <c r="AE3138" s="105"/>
      <c r="AF3138" s="105"/>
      <c r="AR3138" s="112"/>
    </row>
    <row r="3139" spans="2:44" x14ac:dyDescent="0.25">
      <c r="B3139" s="1" t="str">
        <f>IF(I3139="","",
(IF(N3139=FİLTRE!$H$6,2,0)+IF(FİLTRE!$H$6="TOPLAM",2,0))
)</f>
        <v/>
      </c>
      <c r="C3139">
        <f>IF(FİLTRE!$M$5="",9,(IF(U3139&gt;=FİLTRE!$M$5,1,0)))</f>
        <v>1</v>
      </c>
      <c r="D3139" s="1">
        <f>IF(FİLTRE!$M$6="",9,(IF('SKT LİSTESİ'!P3139&lt;=FİLTRE!$M$6,1,0)))</f>
        <v>1</v>
      </c>
      <c r="E3139" s="25" t="str">
        <f>IF(I3139="","",(COUNTIFS($L$4:L3139,L3139)))</f>
        <v/>
      </c>
      <c r="F3139" s="13">
        <f>IF(OR(B3139&lt;&gt;2,C3139&lt;&gt;1,D3139&lt;&gt;1,H3139&lt;&gt;1),0,
COUNTIFS($B$4:B3139,2,$C$4:C3139,1,$D$4:D3139,1,$H$4:H3139,1))</f>
        <v>0</v>
      </c>
      <c r="G3139" s="26" t="str">
        <f>IF(I3139="","",(COUNTIF($E$4:E3139,E3139)))</f>
        <v/>
      </c>
      <c r="H3139" s="1">
        <f>IF(AND(J3139="SAYIM",FİLTRE!$H$5="RAFTA",U3139&lt;&gt;0),1,0)+
IF(AND(J3139="İADE DEPO",FİLTRE!$H$5="İADE DEPO"),1,0)+
IF(FİLTRE!$H$5="TÜMÜ",1,0)+
IF(AND(J3139="FİRMA İADE",FİLTRE!$H$5="FİRMA İADE"),1,0)+
IF(AND(J3139="İMHA",FİLTRE!$H$5="İMHA"),1,0)</f>
        <v>1</v>
      </c>
      <c r="I3139" s="99"/>
      <c r="J3139" s="100"/>
      <c r="K3139" s="100"/>
      <c r="L3139" s="101"/>
      <c r="M3139" s="102"/>
      <c r="N3139" s="101"/>
      <c r="O3139" s="99"/>
      <c r="P3139" s="103"/>
      <c r="Q3139" s="104"/>
      <c r="R3139" s="50"/>
      <c r="S3139" s="105"/>
      <c r="T3139" s="106"/>
      <c r="U3139" s="107"/>
      <c r="V3139" s="108"/>
      <c r="W3139" s="107"/>
      <c r="X3139" s="107"/>
      <c r="AA3139" s="107"/>
      <c r="AB3139" s="110"/>
      <c r="AC3139" s="110"/>
      <c r="AE3139" s="105"/>
      <c r="AF3139" s="105"/>
      <c r="AR3139" s="112"/>
    </row>
    <row r="3140" spans="2:44" x14ac:dyDescent="0.25">
      <c r="B3140" s="1" t="str">
        <f>IF(I3140="","",
(IF(N3140=FİLTRE!$H$6,2,0)+IF(FİLTRE!$H$6="TOPLAM",2,0))
)</f>
        <v/>
      </c>
      <c r="C3140">
        <f>IF(FİLTRE!$M$5="",9,(IF(U3140&gt;=FİLTRE!$M$5,1,0)))</f>
        <v>1</v>
      </c>
      <c r="D3140" s="1">
        <f>IF(FİLTRE!$M$6="",9,(IF('SKT LİSTESİ'!P3140&lt;=FİLTRE!$M$6,1,0)))</f>
        <v>1</v>
      </c>
      <c r="E3140" s="25" t="str">
        <f>IF(I3140="","",(COUNTIFS($L$4:L3140,L3140)))</f>
        <v/>
      </c>
      <c r="F3140" s="13">
        <f>IF(OR(B3140&lt;&gt;2,C3140&lt;&gt;1,D3140&lt;&gt;1,H3140&lt;&gt;1),0,
COUNTIFS($B$4:B3140,2,$C$4:C3140,1,$D$4:D3140,1,$H$4:H3140,1))</f>
        <v>0</v>
      </c>
      <c r="G3140" s="26" t="str">
        <f>IF(I3140="","",(COUNTIF($E$4:E3140,E3140)))</f>
        <v/>
      </c>
      <c r="H3140" s="1">
        <f>IF(AND(J3140="SAYIM",FİLTRE!$H$5="RAFTA",U3140&lt;&gt;0),1,0)+
IF(AND(J3140="İADE DEPO",FİLTRE!$H$5="İADE DEPO"),1,0)+
IF(FİLTRE!$H$5="TÜMÜ",1,0)+
IF(AND(J3140="FİRMA İADE",FİLTRE!$H$5="FİRMA İADE"),1,0)+
IF(AND(J3140="İMHA",FİLTRE!$H$5="İMHA"),1,0)</f>
        <v>1</v>
      </c>
      <c r="I3140" s="99"/>
      <c r="J3140" s="100"/>
      <c r="K3140" s="100"/>
      <c r="L3140" s="101"/>
      <c r="M3140" s="102"/>
      <c r="N3140" s="101"/>
      <c r="O3140" s="99"/>
      <c r="P3140" s="103"/>
      <c r="Q3140" s="104"/>
      <c r="R3140" s="50"/>
      <c r="S3140" s="105"/>
      <c r="T3140" s="106"/>
      <c r="U3140" s="107"/>
      <c r="V3140" s="108"/>
      <c r="W3140" s="107"/>
      <c r="X3140" s="107"/>
      <c r="AA3140" s="107"/>
      <c r="AB3140" s="110"/>
      <c r="AC3140" s="110"/>
      <c r="AE3140" s="105"/>
      <c r="AF3140" s="105"/>
      <c r="AR3140" s="112"/>
    </row>
    <row r="3141" spans="2:44" x14ac:dyDescent="0.25">
      <c r="B3141" s="1" t="str">
        <f>IF(I3141="","",
(IF(N3141=FİLTRE!$H$6,2,0)+IF(FİLTRE!$H$6="TOPLAM",2,0))
)</f>
        <v/>
      </c>
      <c r="C3141">
        <f>IF(FİLTRE!$M$5="",9,(IF(U3141&gt;=FİLTRE!$M$5,1,0)))</f>
        <v>1</v>
      </c>
      <c r="D3141" s="1">
        <f>IF(FİLTRE!$M$6="",9,(IF('SKT LİSTESİ'!P3141&lt;=FİLTRE!$M$6,1,0)))</f>
        <v>1</v>
      </c>
      <c r="E3141" s="25" t="str">
        <f>IF(I3141="","",(COUNTIFS($L$4:L3141,L3141)))</f>
        <v/>
      </c>
      <c r="F3141" s="13">
        <f>IF(OR(B3141&lt;&gt;2,C3141&lt;&gt;1,D3141&lt;&gt;1,H3141&lt;&gt;1),0,
COUNTIFS($B$4:B3141,2,$C$4:C3141,1,$D$4:D3141,1,$H$4:H3141,1))</f>
        <v>0</v>
      </c>
      <c r="G3141" s="26" t="str">
        <f>IF(I3141="","",(COUNTIF($E$4:E3141,E3141)))</f>
        <v/>
      </c>
      <c r="H3141" s="1">
        <f>IF(AND(J3141="SAYIM",FİLTRE!$H$5="RAFTA",U3141&lt;&gt;0),1,0)+
IF(AND(J3141="İADE DEPO",FİLTRE!$H$5="İADE DEPO"),1,0)+
IF(FİLTRE!$H$5="TÜMÜ",1,0)+
IF(AND(J3141="FİRMA İADE",FİLTRE!$H$5="FİRMA İADE"),1,0)+
IF(AND(J3141="İMHA",FİLTRE!$H$5="İMHA"),1,0)</f>
        <v>1</v>
      </c>
      <c r="I3141" s="99"/>
      <c r="J3141" s="100"/>
      <c r="K3141" s="100"/>
      <c r="L3141" s="101"/>
      <c r="M3141" s="102"/>
      <c r="N3141" s="101"/>
      <c r="O3141" s="99"/>
      <c r="P3141" s="103"/>
      <c r="Q3141" s="104"/>
      <c r="R3141" s="50"/>
      <c r="S3141" s="105"/>
      <c r="T3141" s="106"/>
      <c r="U3141" s="107"/>
      <c r="V3141" s="108"/>
      <c r="W3141" s="107"/>
      <c r="X3141" s="107"/>
      <c r="AA3141" s="107"/>
      <c r="AB3141" s="110"/>
      <c r="AC3141" s="110"/>
      <c r="AE3141" s="105"/>
      <c r="AF3141" s="105"/>
      <c r="AR3141" s="112"/>
    </row>
    <row r="3142" spans="2:44" x14ac:dyDescent="0.25">
      <c r="B3142" s="1" t="str">
        <f>IF(I3142="","",
(IF(N3142=FİLTRE!$H$6,2,0)+IF(FİLTRE!$H$6="TOPLAM",2,0))
)</f>
        <v/>
      </c>
      <c r="C3142">
        <f>IF(FİLTRE!$M$5="",9,(IF(U3142&gt;=FİLTRE!$M$5,1,0)))</f>
        <v>1</v>
      </c>
      <c r="D3142" s="1">
        <f>IF(FİLTRE!$M$6="",9,(IF('SKT LİSTESİ'!P3142&lt;=FİLTRE!$M$6,1,0)))</f>
        <v>1</v>
      </c>
      <c r="E3142" s="25" t="str">
        <f>IF(I3142="","",(COUNTIFS($L$4:L3142,L3142)))</f>
        <v/>
      </c>
      <c r="F3142" s="13">
        <f>IF(OR(B3142&lt;&gt;2,C3142&lt;&gt;1,D3142&lt;&gt;1,H3142&lt;&gt;1),0,
COUNTIFS($B$4:B3142,2,$C$4:C3142,1,$D$4:D3142,1,$H$4:H3142,1))</f>
        <v>0</v>
      </c>
      <c r="G3142" s="26" t="str">
        <f>IF(I3142="","",(COUNTIF($E$4:E3142,E3142)))</f>
        <v/>
      </c>
      <c r="H3142" s="1">
        <f>IF(AND(J3142="SAYIM",FİLTRE!$H$5="RAFTA",U3142&lt;&gt;0),1,0)+
IF(AND(J3142="İADE DEPO",FİLTRE!$H$5="İADE DEPO"),1,0)+
IF(FİLTRE!$H$5="TÜMÜ",1,0)+
IF(AND(J3142="FİRMA İADE",FİLTRE!$H$5="FİRMA İADE"),1,0)+
IF(AND(J3142="İMHA",FİLTRE!$H$5="İMHA"),1,0)</f>
        <v>1</v>
      </c>
      <c r="I3142" s="99"/>
      <c r="J3142" s="100"/>
      <c r="K3142" s="100"/>
      <c r="L3142" s="101"/>
      <c r="M3142" s="102"/>
      <c r="N3142" s="101"/>
      <c r="O3142" s="99"/>
      <c r="P3142" s="103"/>
      <c r="Q3142" s="104"/>
      <c r="R3142" s="50"/>
      <c r="S3142" s="105"/>
      <c r="T3142" s="106"/>
      <c r="U3142" s="107"/>
      <c r="V3142" s="108"/>
      <c r="W3142" s="107"/>
      <c r="X3142" s="107"/>
      <c r="AA3142" s="107"/>
      <c r="AB3142" s="110"/>
      <c r="AC3142" s="110"/>
      <c r="AE3142" s="105"/>
      <c r="AF3142" s="105"/>
      <c r="AR3142" s="112"/>
    </row>
    <row r="3143" spans="2:44" x14ac:dyDescent="0.25">
      <c r="B3143" s="1" t="str">
        <f>IF(I3143="","",
(IF(N3143=FİLTRE!$H$6,2,0)+IF(FİLTRE!$H$6="TOPLAM",2,0))
)</f>
        <v/>
      </c>
      <c r="C3143">
        <f>IF(FİLTRE!$M$5="",9,(IF(U3143&gt;=FİLTRE!$M$5,1,0)))</f>
        <v>1</v>
      </c>
      <c r="D3143" s="1">
        <f>IF(FİLTRE!$M$6="",9,(IF('SKT LİSTESİ'!P3143&lt;=FİLTRE!$M$6,1,0)))</f>
        <v>1</v>
      </c>
      <c r="E3143" s="25" t="str">
        <f>IF(I3143="","",(COUNTIFS($L$4:L3143,L3143)))</f>
        <v/>
      </c>
      <c r="F3143" s="13">
        <f>IF(OR(B3143&lt;&gt;2,C3143&lt;&gt;1,D3143&lt;&gt;1,H3143&lt;&gt;1),0,
COUNTIFS($B$4:B3143,2,$C$4:C3143,1,$D$4:D3143,1,$H$4:H3143,1))</f>
        <v>0</v>
      </c>
      <c r="G3143" s="26" t="str">
        <f>IF(I3143="","",(COUNTIF($E$4:E3143,E3143)))</f>
        <v/>
      </c>
      <c r="H3143" s="1">
        <f>IF(AND(J3143="SAYIM",FİLTRE!$H$5="RAFTA",U3143&lt;&gt;0),1,0)+
IF(AND(J3143="İADE DEPO",FİLTRE!$H$5="İADE DEPO"),1,0)+
IF(FİLTRE!$H$5="TÜMÜ",1,0)+
IF(AND(J3143="FİRMA İADE",FİLTRE!$H$5="FİRMA İADE"),1,0)+
IF(AND(J3143="İMHA",FİLTRE!$H$5="İMHA"),1,0)</f>
        <v>1</v>
      </c>
      <c r="I3143" s="99"/>
      <c r="J3143" s="100"/>
      <c r="K3143" s="100"/>
      <c r="L3143" s="101"/>
      <c r="M3143" s="102"/>
      <c r="N3143" s="101"/>
      <c r="O3143" s="99"/>
      <c r="P3143" s="103"/>
      <c r="Q3143" s="104"/>
      <c r="R3143" s="50"/>
      <c r="S3143" s="105"/>
      <c r="T3143" s="106"/>
      <c r="U3143" s="107"/>
      <c r="V3143" s="108"/>
      <c r="W3143" s="107"/>
      <c r="X3143" s="107"/>
      <c r="AA3143" s="107"/>
      <c r="AB3143" s="110"/>
      <c r="AC3143" s="110"/>
      <c r="AE3143" s="105"/>
      <c r="AF3143" s="105"/>
      <c r="AR3143" s="112"/>
    </row>
    <row r="3144" spans="2:44" x14ac:dyDescent="0.25">
      <c r="B3144" s="1" t="str">
        <f>IF(I3144="","",
(IF(N3144=FİLTRE!$H$6,2,0)+IF(FİLTRE!$H$6="TOPLAM",2,0))
)</f>
        <v/>
      </c>
      <c r="C3144">
        <f>IF(FİLTRE!$M$5="",9,(IF(U3144&gt;=FİLTRE!$M$5,1,0)))</f>
        <v>1</v>
      </c>
      <c r="D3144" s="1">
        <f>IF(FİLTRE!$M$6="",9,(IF('SKT LİSTESİ'!P3144&lt;=FİLTRE!$M$6,1,0)))</f>
        <v>1</v>
      </c>
      <c r="E3144" s="25" t="str">
        <f>IF(I3144="","",(COUNTIFS($L$4:L3144,L3144)))</f>
        <v/>
      </c>
      <c r="F3144" s="13">
        <f>IF(OR(B3144&lt;&gt;2,C3144&lt;&gt;1,D3144&lt;&gt;1,H3144&lt;&gt;1),0,
COUNTIFS($B$4:B3144,2,$C$4:C3144,1,$D$4:D3144,1,$H$4:H3144,1))</f>
        <v>0</v>
      </c>
      <c r="G3144" s="26" t="str">
        <f>IF(I3144="","",(COUNTIF($E$4:E3144,E3144)))</f>
        <v/>
      </c>
      <c r="H3144" s="1">
        <f>IF(AND(J3144="SAYIM",FİLTRE!$H$5="RAFTA",U3144&lt;&gt;0),1,0)+
IF(AND(J3144="İADE DEPO",FİLTRE!$H$5="İADE DEPO"),1,0)+
IF(FİLTRE!$H$5="TÜMÜ",1,0)+
IF(AND(J3144="FİRMA İADE",FİLTRE!$H$5="FİRMA İADE"),1,0)+
IF(AND(J3144="İMHA",FİLTRE!$H$5="İMHA"),1,0)</f>
        <v>1</v>
      </c>
      <c r="I3144" s="99"/>
      <c r="J3144" s="100"/>
      <c r="K3144" s="100"/>
      <c r="L3144" s="101"/>
      <c r="M3144" s="102"/>
      <c r="N3144" s="101"/>
      <c r="O3144" s="99"/>
      <c r="P3144" s="103"/>
      <c r="Q3144" s="104"/>
      <c r="R3144" s="50"/>
      <c r="S3144" s="105"/>
      <c r="T3144" s="106"/>
      <c r="U3144" s="107"/>
      <c r="V3144" s="108"/>
      <c r="W3144" s="107"/>
      <c r="X3144" s="107"/>
      <c r="AA3144" s="107"/>
      <c r="AB3144" s="110"/>
      <c r="AC3144" s="110"/>
      <c r="AE3144" s="105"/>
      <c r="AF3144" s="105"/>
      <c r="AR3144" s="112"/>
    </row>
    <row r="3145" spans="2:44" x14ac:dyDescent="0.25">
      <c r="B3145" s="1" t="str">
        <f>IF(I3145="","",
(IF(N3145=FİLTRE!$H$6,2,0)+IF(FİLTRE!$H$6="TOPLAM",2,0))
)</f>
        <v/>
      </c>
      <c r="C3145">
        <f>IF(FİLTRE!$M$5="",9,(IF(U3145&gt;=FİLTRE!$M$5,1,0)))</f>
        <v>1</v>
      </c>
      <c r="D3145" s="1">
        <f>IF(FİLTRE!$M$6="",9,(IF('SKT LİSTESİ'!P3145&lt;=FİLTRE!$M$6,1,0)))</f>
        <v>1</v>
      </c>
      <c r="E3145" s="25" t="str">
        <f>IF(I3145="","",(COUNTIFS($L$4:L3145,L3145)))</f>
        <v/>
      </c>
      <c r="F3145" s="13">
        <f>IF(OR(B3145&lt;&gt;2,C3145&lt;&gt;1,D3145&lt;&gt;1,H3145&lt;&gt;1),0,
COUNTIFS($B$4:B3145,2,$C$4:C3145,1,$D$4:D3145,1,$H$4:H3145,1))</f>
        <v>0</v>
      </c>
      <c r="G3145" s="26" t="str">
        <f>IF(I3145="","",(COUNTIF($E$4:E3145,E3145)))</f>
        <v/>
      </c>
      <c r="H3145" s="1">
        <f>IF(AND(J3145="SAYIM",FİLTRE!$H$5="RAFTA",U3145&lt;&gt;0),1,0)+
IF(AND(J3145="İADE DEPO",FİLTRE!$H$5="İADE DEPO"),1,0)+
IF(FİLTRE!$H$5="TÜMÜ",1,0)+
IF(AND(J3145="FİRMA İADE",FİLTRE!$H$5="FİRMA İADE"),1,0)+
IF(AND(J3145="İMHA",FİLTRE!$H$5="İMHA"),1,0)</f>
        <v>1</v>
      </c>
      <c r="I3145" s="99"/>
      <c r="J3145" s="100"/>
      <c r="K3145" s="100"/>
      <c r="L3145" s="101"/>
      <c r="M3145" s="102"/>
      <c r="N3145" s="101"/>
      <c r="O3145" s="99"/>
      <c r="P3145" s="103"/>
      <c r="Q3145" s="104"/>
      <c r="R3145" s="50"/>
      <c r="S3145" s="105"/>
      <c r="T3145" s="106"/>
      <c r="U3145" s="107"/>
      <c r="V3145" s="108"/>
      <c r="W3145" s="107"/>
      <c r="X3145" s="107"/>
      <c r="AA3145" s="107"/>
      <c r="AB3145" s="110"/>
      <c r="AC3145" s="110"/>
      <c r="AE3145" s="105"/>
      <c r="AF3145" s="105"/>
      <c r="AR3145" s="112"/>
    </row>
    <row r="3146" spans="2:44" x14ac:dyDescent="0.25">
      <c r="B3146" s="1" t="str">
        <f>IF(I3146="","",
(IF(N3146=FİLTRE!$H$6,2,0)+IF(FİLTRE!$H$6="TOPLAM",2,0))
)</f>
        <v/>
      </c>
      <c r="C3146">
        <f>IF(FİLTRE!$M$5="",9,(IF(U3146&gt;=FİLTRE!$M$5,1,0)))</f>
        <v>1</v>
      </c>
      <c r="D3146" s="1">
        <f>IF(FİLTRE!$M$6="",9,(IF('SKT LİSTESİ'!P3146&lt;=FİLTRE!$M$6,1,0)))</f>
        <v>1</v>
      </c>
      <c r="E3146" s="25" t="str">
        <f>IF(I3146="","",(COUNTIFS($L$4:L3146,L3146)))</f>
        <v/>
      </c>
      <c r="F3146" s="13">
        <f>IF(OR(B3146&lt;&gt;2,C3146&lt;&gt;1,D3146&lt;&gt;1,H3146&lt;&gt;1),0,
COUNTIFS($B$4:B3146,2,$C$4:C3146,1,$D$4:D3146,1,$H$4:H3146,1))</f>
        <v>0</v>
      </c>
      <c r="G3146" s="26" t="str">
        <f>IF(I3146="","",(COUNTIF($E$4:E3146,E3146)))</f>
        <v/>
      </c>
      <c r="H3146" s="1">
        <f>IF(AND(J3146="SAYIM",FİLTRE!$H$5="RAFTA",U3146&lt;&gt;0),1,0)+
IF(AND(J3146="İADE DEPO",FİLTRE!$H$5="İADE DEPO"),1,0)+
IF(FİLTRE!$H$5="TÜMÜ",1,0)+
IF(AND(J3146="FİRMA İADE",FİLTRE!$H$5="FİRMA İADE"),1,0)+
IF(AND(J3146="İMHA",FİLTRE!$H$5="İMHA"),1,0)</f>
        <v>1</v>
      </c>
      <c r="I3146" s="99"/>
      <c r="J3146" s="100"/>
      <c r="K3146" s="100"/>
      <c r="L3146" s="101"/>
      <c r="M3146" s="102"/>
      <c r="N3146" s="101"/>
      <c r="O3146" s="99"/>
      <c r="P3146" s="103"/>
      <c r="Q3146" s="104"/>
      <c r="R3146" s="50"/>
      <c r="S3146" s="105"/>
      <c r="T3146" s="106"/>
      <c r="U3146" s="107"/>
      <c r="V3146" s="108"/>
      <c r="W3146" s="107"/>
      <c r="X3146" s="107"/>
      <c r="AA3146" s="107"/>
      <c r="AB3146" s="110"/>
      <c r="AC3146" s="110"/>
      <c r="AE3146" s="105"/>
      <c r="AF3146" s="105"/>
      <c r="AR3146" s="112"/>
    </row>
    <row r="3147" spans="2:44" x14ac:dyDescent="0.25">
      <c r="B3147" s="1" t="str">
        <f>IF(I3147="","",
(IF(N3147=FİLTRE!$H$6,2,0)+IF(FİLTRE!$H$6="TOPLAM",2,0))
)</f>
        <v/>
      </c>
      <c r="C3147">
        <f>IF(FİLTRE!$M$5="",9,(IF(U3147&gt;=FİLTRE!$M$5,1,0)))</f>
        <v>1</v>
      </c>
      <c r="D3147" s="1">
        <f>IF(FİLTRE!$M$6="",9,(IF('SKT LİSTESİ'!P3147&lt;=FİLTRE!$M$6,1,0)))</f>
        <v>1</v>
      </c>
      <c r="E3147" s="25" t="str">
        <f>IF(I3147="","",(COUNTIFS($L$4:L3147,L3147)))</f>
        <v/>
      </c>
      <c r="F3147" s="13">
        <f>IF(OR(B3147&lt;&gt;2,C3147&lt;&gt;1,D3147&lt;&gt;1,H3147&lt;&gt;1),0,
COUNTIFS($B$4:B3147,2,$C$4:C3147,1,$D$4:D3147,1,$H$4:H3147,1))</f>
        <v>0</v>
      </c>
      <c r="G3147" s="26" t="str">
        <f>IF(I3147="","",(COUNTIF($E$4:E3147,E3147)))</f>
        <v/>
      </c>
      <c r="H3147" s="1">
        <f>IF(AND(J3147="SAYIM",FİLTRE!$H$5="RAFTA",U3147&lt;&gt;0),1,0)+
IF(AND(J3147="İADE DEPO",FİLTRE!$H$5="İADE DEPO"),1,0)+
IF(FİLTRE!$H$5="TÜMÜ",1,0)+
IF(AND(J3147="FİRMA İADE",FİLTRE!$H$5="FİRMA İADE"),1,0)+
IF(AND(J3147="İMHA",FİLTRE!$H$5="İMHA"),1,0)</f>
        <v>1</v>
      </c>
      <c r="I3147" s="99"/>
      <c r="J3147" s="100"/>
      <c r="K3147" s="100"/>
      <c r="L3147" s="101"/>
      <c r="M3147" s="102"/>
      <c r="N3147" s="101"/>
      <c r="O3147" s="99"/>
      <c r="P3147" s="103"/>
      <c r="Q3147" s="104"/>
      <c r="R3147" s="50"/>
      <c r="S3147" s="105"/>
      <c r="T3147" s="106"/>
      <c r="U3147" s="107"/>
      <c r="V3147" s="108"/>
      <c r="W3147" s="107"/>
      <c r="X3147" s="107"/>
      <c r="AA3147" s="107"/>
      <c r="AB3147" s="110"/>
      <c r="AC3147" s="110"/>
      <c r="AE3147" s="105"/>
      <c r="AF3147" s="105"/>
      <c r="AR3147" s="112"/>
    </row>
    <row r="3148" spans="2:44" x14ac:dyDescent="0.25">
      <c r="B3148" s="1" t="str">
        <f>IF(I3148="","",
(IF(N3148=FİLTRE!$H$6,2,0)+IF(FİLTRE!$H$6="TOPLAM",2,0))
)</f>
        <v/>
      </c>
      <c r="C3148">
        <f>IF(FİLTRE!$M$5="",9,(IF(U3148&gt;=FİLTRE!$M$5,1,0)))</f>
        <v>1</v>
      </c>
      <c r="D3148" s="1">
        <f>IF(FİLTRE!$M$6="",9,(IF('SKT LİSTESİ'!P3148&lt;=FİLTRE!$M$6,1,0)))</f>
        <v>1</v>
      </c>
      <c r="E3148" s="25" t="str">
        <f>IF(I3148="","",(COUNTIFS($L$4:L3148,L3148)))</f>
        <v/>
      </c>
      <c r="F3148" s="13">
        <f>IF(OR(B3148&lt;&gt;2,C3148&lt;&gt;1,D3148&lt;&gt;1,H3148&lt;&gt;1),0,
COUNTIFS($B$4:B3148,2,$C$4:C3148,1,$D$4:D3148,1,$H$4:H3148,1))</f>
        <v>0</v>
      </c>
      <c r="G3148" s="26" t="str">
        <f>IF(I3148="","",(COUNTIF($E$4:E3148,E3148)))</f>
        <v/>
      </c>
      <c r="H3148" s="1">
        <f>IF(AND(J3148="SAYIM",FİLTRE!$H$5="RAFTA",U3148&lt;&gt;0),1,0)+
IF(AND(J3148="İADE DEPO",FİLTRE!$H$5="İADE DEPO"),1,0)+
IF(FİLTRE!$H$5="TÜMÜ",1,0)+
IF(AND(J3148="FİRMA İADE",FİLTRE!$H$5="FİRMA İADE"),1,0)+
IF(AND(J3148="İMHA",FİLTRE!$H$5="İMHA"),1,0)</f>
        <v>1</v>
      </c>
      <c r="I3148" s="99"/>
      <c r="J3148" s="100"/>
      <c r="K3148" s="100"/>
      <c r="L3148" s="101"/>
      <c r="M3148" s="102"/>
      <c r="N3148" s="101"/>
      <c r="O3148" s="99"/>
      <c r="P3148" s="103"/>
      <c r="Q3148" s="104"/>
      <c r="R3148" s="50"/>
      <c r="S3148" s="105"/>
      <c r="T3148" s="106"/>
      <c r="U3148" s="107"/>
      <c r="V3148" s="108"/>
      <c r="W3148" s="107"/>
      <c r="X3148" s="107"/>
      <c r="AA3148" s="107"/>
      <c r="AB3148" s="110"/>
      <c r="AC3148" s="110"/>
      <c r="AE3148" s="105"/>
      <c r="AF3148" s="105"/>
      <c r="AR3148" s="112"/>
    </row>
    <row r="3149" spans="2:44" x14ac:dyDescent="0.25">
      <c r="B3149" s="1" t="str">
        <f>IF(I3149="","",
(IF(N3149=FİLTRE!$H$6,2,0)+IF(FİLTRE!$H$6="TOPLAM",2,0))
)</f>
        <v/>
      </c>
      <c r="C3149">
        <f>IF(FİLTRE!$M$5="",9,(IF(U3149&gt;=FİLTRE!$M$5,1,0)))</f>
        <v>1</v>
      </c>
      <c r="D3149" s="1">
        <f>IF(FİLTRE!$M$6="",9,(IF('SKT LİSTESİ'!P3149&lt;=FİLTRE!$M$6,1,0)))</f>
        <v>1</v>
      </c>
      <c r="E3149" s="25" t="str">
        <f>IF(I3149="","",(COUNTIFS($L$4:L3149,L3149)))</f>
        <v/>
      </c>
      <c r="F3149" s="13">
        <f>IF(OR(B3149&lt;&gt;2,C3149&lt;&gt;1,D3149&lt;&gt;1,H3149&lt;&gt;1),0,
COUNTIFS($B$4:B3149,2,$C$4:C3149,1,$D$4:D3149,1,$H$4:H3149,1))</f>
        <v>0</v>
      </c>
      <c r="G3149" s="26" t="str">
        <f>IF(I3149="","",(COUNTIF($E$4:E3149,E3149)))</f>
        <v/>
      </c>
      <c r="H3149" s="1">
        <f>IF(AND(J3149="SAYIM",FİLTRE!$H$5="RAFTA",U3149&lt;&gt;0),1,0)+
IF(AND(J3149="İADE DEPO",FİLTRE!$H$5="İADE DEPO"),1,0)+
IF(FİLTRE!$H$5="TÜMÜ",1,0)+
IF(AND(J3149="FİRMA İADE",FİLTRE!$H$5="FİRMA İADE"),1,0)+
IF(AND(J3149="İMHA",FİLTRE!$H$5="İMHA"),1,0)</f>
        <v>1</v>
      </c>
      <c r="I3149" s="99"/>
      <c r="J3149" s="100"/>
      <c r="K3149" s="100"/>
      <c r="L3149" s="101"/>
      <c r="M3149" s="102"/>
      <c r="N3149" s="101"/>
      <c r="O3149" s="99"/>
      <c r="P3149" s="103"/>
      <c r="Q3149" s="104"/>
      <c r="R3149" s="50"/>
      <c r="S3149" s="105"/>
      <c r="T3149" s="106"/>
      <c r="U3149" s="107"/>
      <c r="V3149" s="108"/>
      <c r="W3149" s="107"/>
      <c r="X3149" s="107"/>
      <c r="AA3149" s="107"/>
      <c r="AB3149" s="110"/>
      <c r="AC3149" s="110"/>
      <c r="AE3149" s="105"/>
      <c r="AF3149" s="105"/>
      <c r="AR3149" s="112"/>
    </row>
    <row r="3150" spans="2:44" x14ac:dyDescent="0.25">
      <c r="B3150" s="1" t="str">
        <f>IF(I3150="","",
(IF(N3150=FİLTRE!$H$6,2,0)+IF(FİLTRE!$H$6="TOPLAM",2,0))
)</f>
        <v/>
      </c>
      <c r="C3150">
        <f>IF(FİLTRE!$M$5="",9,(IF(U3150&gt;=FİLTRE!$M$5,1,0)))</f>
        <v>1</v>
      </c>
      <c r="D3150" s="1">
        <f>IF(FİLTRE!$M$6="",9,(IF('SKT LİSTESİ'!P3150&lt;=FİLTRE!$M$6,1,0)))</f>
        <v>1</v>
      </c>
      <c r="E3150" s="25" t="str">
        <f>IF(I3150="","",(COUNTIFS($L$4:L3150,L3150)))</f>
        <v/>
      </c>
      <c r="F3150" s="13">
        <f>IF(OR(B3150&lt;&gt;2,C3150&lt;&gt;1,D3150&lt;&gt;1,H3150&lt;&gt;1),0,
COUNTIFS($B$4:B3150,2,$C$4:C3150,1,$D$4:D3150,1,$H$4:H3150,1))</f>
        <v>0</v>
      </c>
      <c r="G3150" s="26" t="str">
        <f>IF(I3150="","",(COUNTIF($E$4:E3150,E3150)))</f>
        <v/>
      </c>
      <c r="H3150" s="1">
        <f>IF(AND(J3150="SAYIM",FİLTRE!$H$5="RAFTA",U3150&lt;&gt;0),1,0)+
IF(AND(J3150="İADE DEPO",FİLTRE!$H$5="İADE DEPO"),1,0)+
IF(FİLTRE!$H$5="TÜMÜ",1,0)+
IF(AND(J3150="FİRMA İADE",FİLTRE!$H$5="FİRMA İADE"),1,0)+
IF(AND(J3150="İMHA",FİLTRE!$H$5="İMHA"),1,0)</f>
        <v>1</v>
      </c>
      <c r="I3150" s="99"/>
      <c r="J3150" s="100"/>
      <c r="K3150" s="100"/>
      <c r="L3150" s="101"/>
      <c r="M3150" s="102"/>
      <c r="N3150" s="101"/>
      <c r="O3150" s="99"/>
      <c r="P3150" s="103"/>
      <c r="Q3150" s="104"/>
      <c r="R3150" s="50"/>
      <c r="S3150" s="105"/>
      <c r="T3150" s="106"/>
      <c r="U3150" s="107"/>
      <c r="V3150" s="108"/>
      <c r="W3150" s="107"/>
      <c r="X3150" s="107"/>
      <c r="AA3150" s="107"/>
      <c r="AB3150" s="110"/>
      <c r="AC3150" s="110"/>
      <c r="AE3150" s="105"/>
      <c r="AF3150" s="105"/>
      <c r="AR3150" s="112"/>
    </row>
    <row r="3151" spans="2:44" x14ac:dyDescent="0.25">
      <c r="B3151" s="1" t="str">
        <f>IF(I3151="","",
(IF(N3151=FİLTRE!$H$6,2,0)+IF(FİLTRE!$H$6="TOPLAM",2,0))
)</f>
        <v/>
      </c>
      <c r="C3151">
        <f>IF(FİLTRE!$M$5="",9,(IF(U3151&gt;=FİLTRE!$M$5,1,0)))</f>
        <v>1</v>
      </c>
      <c r="D3151" s="1">
        <f>IF(FİLTRE!$M$6="",9,(IF('SKT LİSTESİ'!P3151&lt;=FİLTRE!$M$6,1,0)))</f>
        <v>1</v>
      </c>
      <c r="E3151" s="25" t="str">
        <f>IF(I3151="","",(COUNTIFS($L$4:L3151,L3151)))</f>
        <v/>
      </c>
      <c r="F3151" s="13">
        <f>IF(OR(B3151&lt;&gt;2,C3151&lt;&gt;1,D3151&lt;&gt;1,H3151&lt;&gt;1),0,
COUNTIFS($B$4:B3151,2,$C$4:C3151,1,$D$4:D3151,1,$H$4:H3151,1))</f>
        <v>0</v>
      </c>
      <c r="G3151" s="26" t="str">
        <f>IF(I3151="","",(COUNTIF($E$4:E3151,E3151)))</f>
        <v/>
      </c>
      <c r="H3151" s="1">
        <f>IF(AND(J3151="SAYIM",FİLTRE!$H$5="RAFTA",U3151&lt;&gt;0),1,0)+
IF(AND(J3151="İADE DEPO",FİLTRE!$H$5="İADE DEPO"),1,0)+
IF(FİLTRE!$H$5="TÜMÜ",1,0)+
IF(AND(J3151="FİRMA İADE",FİLTRE!$H$5="FİRMA İADE"),1,0)+
IF(AND(J3151="İMHA",FİLTRE!$H$5="İMHA"),1,0)</f>
        <v>1</v>
      </c>
      <c r="I3151" s="99"/>
      <c r="J3151" s="100"/>
      <c r="K3151" s="100"/>
      <c r="L3151" s="101"/>
      <c r="M3151" s="102"/>
      <c r="N3151" s="101"/>
      <c r="O3151" s="99"/>
      <c r="P3151" s="103"/>
      <c r="Q3151" s="104"/>
      <c r="R3151" s="50"/>
      <c r="S3151" s="105"/>
      <c r="T3151" s="106"/>
      <c r="U3151" s="107"/>
      <c r="V3151" s="108"/>
      <c r="W3151" s="107"/>
      <c r="X3151" s="107"/>
      <c r="AA3151" s="107"/>
      <c r="AB3151" s="110"/>
      <c r="AC3151" s="110"/>
      <c r="AE3151" s="105"/>
      <c r="AF3151" s="105"/>
      <c r="AR3151" s="112"/>
    </row>
    <row r="3152" spans="2:44" x14ac:dyDescent="0.25">
      <c r="B3152" s="1" t="str">
        <f>IF(I3152="","",
(IF(N3152=FİLTRE!$H$6,2,0)+IF(FİLTRE!$H$6="TOPLAM",2,0))
)</f>
        <v/>
      </c>
      <c r="C3152">
        <f>IF(FİLTRE!$M$5="",9,(IF(U3152&gt;=FİLTRE!$M$5,1,0)))</f>
        <v>1</v>
      </c>
      <c r="D3152" s="1">
        <f>IF(FİLTRE!$M$6="",9,(IF('SKT LİSTESİ'!P3152&lt;=FİLTRE!$M$6,1,0)))</f>
        <v>1</v>
      </c>
      <c r="E3152" s="25" t="str">
        <f>IF(I3152="","",(COUNTIFS($L$4:L3152,L3152)))</f>
        <v/>
      </c>
      <c r="F3152" s="13">
        <f>IF(OR(B3152&lt;&gt;2,C3152&lt;&gt;1,D3152&lt;&gt;1,H3152&lt;&gt;1),0,
COUNTIFS($B$4:B3152,2,$C$4:C3152,1,$D$4:D3152,1,$H$4:H3152,1))</f>
        <v>0</v>
      </c>
      <c r="G3152" s="26" t="str">
        <f>IF(I3152="","",(COUNTIF($E$4:E3152,E3152)))</f>
        <v/>
      </c>
      <c r="H3152" s="1">
        <f>IF(AND(J3152="SAYIM",FİLTRE!$H$5="RAFTA",U3152&lt;&gt;0),1,0)+
IF(AND(J3152="İADE DEPO",FİLTRE!$H$5="İADE DEPO"),1,0)+
IF(FİLTRE!$H$5="TÜMÜ",1,0)+
IF(AND(J3152="FİRMA İADE",FİLTRE!$H$5="FİRMA İADE"),1,0)+
IF(AND(J3152="İMHA",FİLTRE!$H$5="İMHA"),1,0)</f>
        <v>1</v>
      </c>
      <c r="I3152" s="99"/>
      <c r="J3152" s="100"/>
      <c r="K3152" s="100"/>
      <c r="L3152" s="101"/>
      <c r="M3152" s="102"/>
      <c r="N3152" s="101"/>
      <c r="O3152" s="99"/>
      <c r="P3152" s="103"/>
      <c r="Q3152" s="104"/>
      <c r="R3152" s="50"/>
      <c r="S3152" s="105"/>
      <c r="T3152" s="106"/>
      <c r="U3152" s="107"/>
      <c r="V3152" s="108"/>
      <c r="W3152" s="107"/>
      <c r="X3152" s="107"/>
      <c r="AA3152" s="107"/>
      <c r="AB3152" s="110"/>
      <c r="AC3152" s="110"/>
      <c r="AE3152" s="105"/>
      <c r="AF3152" s="105"/>
      <c r="AR3152" s="112"/>
    </row>
    <row r="3153" spans="2:44" x14ac:dyDescent="0.25">
      <c r="B3153" s="1" t="str">
        <f>IF(I3153="","",
(IF(N3153=FİLTRE!$H$6,2,0)+IF(FİLTRE!$H$6="TOPLAM",2,0))
)</f>
        <v/>
      </c>
      <c r="C3153">
        <f>IF(FİLTRE!$M$5="",9,(IF(U3153&gt;=FİLTRE!$M$5,1,0)))</f>
        <v>1</v>
      </c>
      <c r="D3153" s="1">
        <f>IF(FİLTRE!$M$6="",9,(IF('SKT LİSTESİ'!P3153&lt;=FİLTRE!$M$6,1,0)))</f>
        <v>1</v>
      </c>
      <c r="E3153" s="25" t="str">
        <f>IF(I3153="","",(COUNTIFS($L$4:L3153,L3153)))</f>
        <v/>
      </c>
      <c r="F3153" s="13">
        <f>IF(OR(B3153&lt;&gt;2,C3153&lt;&gt;1,D3153&lt;&gt;1,H3153&lt;&gt;1),0,
COUNTIFS($B$4:B3153,2,$C$4:C3153,1,$D$4:D3153,1,$H$4:H3153,1))</f>
        <v>0</v>
      </c>
      <c r="G3153" s="26" t="str">
        <f>IF(I3153="","",(COUNTIF($E$4:E3153,E3153)))</f>
        <v/>
      </c>
      <c r="H3153" s="1">
        <f>IF(AND(J3153="SAYIM",FİLTRE!$H$5="RAFTA",U3153&lt;&gt;0),1,0)+
IF(AND(J3153="İADE DEPO",FİLTRE!$H$5="İADE DEPO"),1,0)+
IF(FİLTRE!$H$5="TÜMÜ",1,0)+
IF(AND(J3153="FİRMA İADE",FİLTRE!$H$5="FİRMA İADE"),1,0)+
IF(AND(J3153="İMHA",FİLTRE!$H$5="İMHA"),1,0)</f>
        <v>1</v>
      </c>
      <c r="I3153" s="99"/>
      <c r="J3153" s="100"/>
      <c r="K3153" s="100"/>
      <c r="L3153" s="101"/>
      <c r="M3153" s="102"/>
      <c r="N3153" s="101"/>
      <c r="O3153" s="99"/>
      <c r="P3153" s="103"/>
      <c r="Q3153" s="104"/>
      <c r="R3153" s="50"/>
      <c r="S3153" s="105"/>
      <c r="T3153" s="106"/>
      <c r="U3153" s="107"/>
      <c r="V3153" s="108"/>
      <c r="W3153" s="107"/>
      <c r="X3153" s="107"/>
      <c r="AA3153" s="107"/>
      <c r="AB3153" s="110"/>
      <c r="AC3153" s="110"/>
      <c r="AE3153" s="105"/>
      <c r="AF3153" s="105"/>
      <c r="AR3153" s="112"/>
    </row>
    <row r="3154" spans="2:44" x14ac:dyDescent="0.25">
      <c r="B3154" s="1" t="str">
        <f>IF(I3154="","",
(IF(N3154=FİLTRE!$H$6,2,0)+IF(FİLTRE!$H$6="TOPLAM",2,0))
)</f>
        <v/>
      </c>
      <c r="C3154">
        <f>IF(FİLTRE!$M$5="",9,(IF(U3154&gt;=FİLTRE!$M$5,1,0)))</f>
        <v>1</v>
      </c>
      <c r="D3154" s="1">
        <f>IF(FİLTRE!$M$6="",9,(IF('SKT LİSTESİ'!P3154&lt;=FİLTRE!$M$6,1,0)))</f>
        <v>1</v>
      </c>
      <c r="E3154" s="25" t="str">
        <f>IF(I3154="","",(COUNTIFS($L$4:L3154,L3154)))</f>
        <v/>
      </c>
      <c r="F3154" s="13">
        <f>IF(OR(B3154&lt;&gt;2,C3154&lt;&gt;1,D3154&lt;&gt;1,H3154&lt;&gt;1),0,
COUNTIFS($B$4:B3154,2,$C$4:C3154,1,$D$4:D3154,1,$H$4:H3154,1))</f>
        <v>0</v>
      </c>
      <c r="G3154" s="26" t="str">
        <f>IF(I3154="","",(COUNTIF($E$4:E3154,E3154)))</f>
        <v/>
      </c>
      <c r="H3154" s="1">
        <f>IF(AND(J3154="SAYIM",FİLTRE!$H$5="RAFTA",U3154&lt;&gt;0),1,0)+
IF(AND(J3154="İADE DEPO",FİLTRE!$H$5="İADE DEPO"),1,0)+
IF(FİLTRE!$H$5="TÜMÜ",1,0)+
IF(AND(J3154="FİRMA İADE",FİLTRE!$H$5="FİRMA İADE"),1,0)+
IF(AND(J3154="İMHA",FİLTRE!$H$5="İMHA"),1,0)</f>
        <v>1</v>
      </c>
      <c r="I3154" s="99"/>
      <c r="J3154" s="100"/>
      <c r="K3154" s="100"/>
      <c r="L3154" s="101"/>
      <c r="M3154" s="102"/>
      <c r="N3154" s="101"/>
      <c r="O3154" s="99"/>
      <c r="P3154" s="103"/>
      <c r="Q3154" s="104"/>
      <c r="R3154" s="50"/>
      <c r="S3154" s="105"/>
      <c r="T3154" s="106"/>
      <c r="U3154" s="107"/>
      <c r="V3154" s="108"/>
      <c r="W3154" s="107"/>
      <c r="X3154" s="107"/>
      <c r="AA3154" s="107"/>
      <c r="AB3154" s="110"/>
      <c r="AC3154" s="110"/>
      <c r="AE3154" s="105"/>
      <c r="AF3154" s="105"/>
      <c r="AR3154" s="112"/>
    </row>
    <row r="3155" spans="2:44" x14ac:dyDescent="0.25">
      <c r="B3155" s="1" t="str">
        <f>IF(I3155="","",
(IF(N3155=FİLTRE!$H$6,2,0)+IF(FİLTRE!$H$6="TOPLAM",2,0))
)</f>
        <v/>
      </c>
      <c r="C3155">
        <f>IF(FİLTRE!$M$5="",9,(IF(U3155&gt;=FİLTRE!$M$5,1,0)))</f>
        <v>1</v>
      </c>
      <c r="D3155" s="1">
        <f>IF(FİLTRE!$M$6="",9,(IF('SKT LİSTESİ'!P3155&lt;=FİLTRE!$M$6,1,0)))</f>
        <v>1</v>
      </c>
      <c r="E3155" s="25" t="str">
        <f>IF(I3155="","",(COUNTIFS($L$4:L3155,L3155)))</f>
        <v/>
      </c>
      <c r="F3155" s="13">
        <f>IF(OR(B3155&lt;&gt;2,C3155&lt;&gt;1,D3155&lt;&gt;1,H3155&lt;&gt;1),0,
COUNTIFS($B$4:B3155,2,$C$4:C3155,1,$D$4:D3155,1,$H$4:H3155,1))</f>
        <v>0</v>
      </c>
      <c r="G3155" s="26" t="str">
        <f>IF(I3155="","",(COUNTIF($E$4:E3155,E3155)))</f>
        <v/>
      </c>
      <c r="H3155" s="1">
        <f>IF(AND(J3155="SAYIM",FİLTRE!$H$5="RAFTA",U3155&lt;&gt;0),1,0)+
IF(AND(J3155="İADE DEPO",FİLTRE!$H$5="İADE DEPO"),1,0)+
IF(FİLTRE!$H$5="TÜMÜ",1,0)+
IF(AND(J3155="FİRMA İADE",FİLTRE!$H$5="FİRMA İADE"),1,0)+
IF(AND(J3155="İMHA",FİLTRE!$H$5="İMHA"),1,0)</f>
        <v>1</v>
      </c>
      <c r="I3155" s="99"/>
      <c r="J3155" s="100"/>
      <c r="K3155" s="100"/>
      <c r="L3155" s="101"/>
      <c r="M3155" s="102"/>
      <c r="N3155" s="101"/>
      <c r="O3155" s="99"/>
      <c r="P3155" s="103"/>
      <c r="Q3155" s="104"/>
      <c r="R3155" s="50"/>
      <c r="S3155" s="105"/>
      <c r="T3155" s="106"/>
      <c r="U3155" s="107"/>
      <c r="V3155" s="108"/>
      <c r="W3155" s="107"/>
      <c r="X3155" s="107"/>
      <c r="AA3155" s="107"/>
      <c r="AB3155" s="110"/>
      <c r="AC3155" s="110"/>
      <c r="AE3155" s="105"/>
      <c r="AF3155" s="105"/>
      <c r="AR3155" s="112"/>
    </row>
    <row r="3156" spans="2:44" x14ac:dyDescent="0.25">
      <c r="B3156" s="1" t="str">
        <f>IF(I3156="","",
(IF(N3156=FİLTRE!$H$6,2,0)+IF(FİLTRE!$H$6="TOPLAM",2,0))
)</f>
        <v/>
      </c>
      <c r="C3156">
        <f>IF(FİLTRE!$M$5="",9,(IF(U3156&gt;=FİLTRE!$M$5,1,0)))</f>
        <v>1</v>
      </c>
      <c r="D3156" s="1">
        <f>IF(FİLTRE!$M$6="",9,(IF('SKT LİSTESİ'!P3156&lt;=FİLTRE!$M$6,1,0)))</f>
        <v>1</v>
      </c>
      <c r="E3156" s="25" t="str">
        <f>IF(I3156="","",(COUNTIFS($L$4:L3156,L3156)))</f>
        <v/>
      </c>
      <c r="F3156" s="13">
        <f>IF(OR(B3156&lt;&gt;2,C3156&lt;&gt;1,D3156&lt;&gt;1,H3156&lt;&gt;1),0,
COUNTIFS($B$4:B3156,2,$C$4:C3156,1,$D$4:D3156,1,$H$4:H3156,1))</f>
        <v>0</v>
      </c>
      <c r="G3156" s="26" t="str">
        <f>IF(I3156="","",(COUNTIF($E$4:E3156,E3156)))</f>
        <v/>
      </c>
      <c r="H3156" s="1">
        <f>IF(AND(J3156="SAYIM",FİLTRE!$H$5="RAFTA",U3156&lt;&gt;0),1,0)+
IF(AND(J3156="İADE DEPO",FİLTRE!$H$5="İADE DEPO"),1,0)+
IF(FİLTRE!$H$5="TÜMÜ",1,0)+
IF(AND(J3156="FİRMA İADE",FİLTRE!$H$5="FİRMA İADE"),1,0)+
IF(AND(J3156="İMHA",FİLTRE!$H$5="İMHA"),1,0)</f>
        <v>1</v>
      </c>
      <c r="I3156" s="99"/>
      <c r="J3156" s="100"/>
      <c r="K3156" s="100"/>
      <c r="L3156" s="101"/>
      <c r="M3156" s="102"/>
      <c r="N3156" s="101"/>
      <c r="O3156" s="99"/>
      <c r="P3156" s="103"/>
      <c r="Q3156" s="104"/>
      <c r="R3156" s="50"/>
      <c r="S3156" s="105"/>
      <c r="T3156" s="106"/>
      <c r="U3156" s="107"/>
      <c r="V3156" s="108"/>
      <c r="W3156" s="107"/>
      <c r="X3156" s="107"/>
      <c r="AA3156" s="107"/>
      <c r="AB3156" s="110"/>
      <c r="AC3156" s="110"/>
      <c r="AE3156" s="105"/>
      <c r="AF3156" s="105"/>
      <c r="AR3156" s="112"/>
    </row>
    <row r="3157" spans="2:44" x14ac:dyDescent="0.25">
      <c r="B3157" s="1" t="str">
        <f>IF(I3157="","",
(IF(N3157=FİLTRE!$H$6,2,0)+IF(FİLTRE!$H$6="TOPLAM",2,0))
)</f>
        <v/>
      </c>
      <c r="C3157">
        <f>IF(FİLTRE!$M$5="",9,(IF(U3157&gt;=FİLTRE!$M$5,1,0)))</f>
        <v>1</v>
      </c>
      <c r="D3157" s="1">
        <f>IF(FİLTRE!$M$6="",9,(IF('SKT LİSTESİ'!P3157&lt;=FİLTRE!$M$6,1,0)))</f>
        <v>1</v>
      </c>
      <c r="E3157" s="25" t="str">
        <f>IF(I3157="","",(COUNTIFS($L$4:L3157,L3157)))</f>
        <v/>
      </c>
      <c r="F3157" s="13">
        <f>IF(OR(B3157&lt;&gt;2,C3157&lt;&gt;1,D3157&lt;&gt;1,H3157&lt;&gt;1),0,
COUNTIFS($B$4:B3157,2,$C$4:C3157,1,$D$4:D3157,1,$H$4:H3157,1))</f>
        <v>0</v>
      </c>
      <c r="G3157" s="26" t="str">
        <f>IF(I3157="","",(COUNTIF($E$4:E3157,E3157)))</f>
        <v/>
      </c>
      <c r="H3157" s="1">
        <f>IF(AND(J3157="SAYIM",FİLTRE!$H$5="RAFTA",U3157&lt;&gt;0),1,0)+
IF(AND(J3157="İADE DEPO",FİLTRE!$H$5="İADE DEPO"),1,0)+
IF(FİLTRE!$H$5="TÜMÜ",1,0)+
IF(AND(J3157="FİRMA İADE",FİLTRE!$H$5="FİRMA İADE"),1,0)+
IF(AND(J3157="İMHA",FİLTRE!$H$5="İMHA"),1,0)</f>
        <v>1</v>
      </c>
      <c r="I3157" s="99"/>
      <c r="J3157" s="100"/>
      <c r="K3157" s="100"/>
      <c r="L3157" s="101"/>
      <c r="M3157" s="102"/>
      <c r="N3157" s="101"/>
      <c r="O3157" s="99"/>
      <c r="P3157" s="103"/>
      <c r="Q3157" s="104"/>
      <c r="R3157" s="50"/>
      <c r="S3157" s="105"/>
      <c r="T3157" s="106"/>
      <c r="U3157" s="107"/>
      <c r="V3157" s="108"/>
      <c r="W3157" s="107"/>
      <c r="X3157" s="107"/>
      <c r="AA3157" s="107"/>
      <c r="AB3157" s="110"/>
      <c r="AC3157" s="110"/>
      <c r="AE3157" s="105"/>
      <c r="AF3157" s="105"/>
      <c r="AR3157" s="112"/>
    </row>
    <row r="3158" spans="2:44" x14ac:dyDescent="0.25">
      <c r="B3158" s="1" t="str">
        <f>IF(I3158="","",
(IF(N3158=FİLTRE!$H$6,2,0)+IF(FİLTRE!$H$6="TOPLAM",2,0))
)</f>
        <v/>
      </c>
      <c r="C3158">
        <f>IF(FİLTRE!$M$5="",9,(IF(U3158&gt;=FİLTRE!$M$5,1,0)))</f>
        <v>1</v>
      </c>
      <c r="D3158" s="1">
        <f>IF(FİLTRE!$M$6="",9,(IF('SKT LİSTESİ'!P3158&lt;=FİLTRE!$M$6,1,0)))</f>
        <v>1</v>
      </c>
      <c r="E3158" s="25" t="str">
        <f>IF(I3158="","",(COUNTIFS($L$4:L3158,L3158)))</f>
        <v/>
      </c>
      <c r="F3158" s="13">
        <f>IF(OR(B3158&lt;&gt;2,C3158&lt;&gt;1,D3158&lt;&gt;1,H3158&lt;&gt;1),0,
COUNTIFS($B$4:B3158,2,$C$4:C3158,1,$D$4:D3158,1,$H$4:H3158,1))</f>
        <v>0</v>
      </c>
      <c r="G3158" s="26" t="str">
        <f>IF(I3158="","",(COUNTIF($E$4:E3158,E3158)))</f>
        <v/>
      </c>
      <c r="H3158" s="1">
        <f>IF(AND(J3158="SAYIM",FİLTRE!$H$5="RAFTA",U3158&lt;&gt;0),1,0)+
IF(AND(J3158="İADE DEPO",FİLTRE!$H$5="İADE DEPO"),1,0)+
IF(FİLTRE!$H$5="TÜMÜ",1,0)+
IF(AND(J3158="FİRMA İADE",FİLTRE!$H$5="FİRMA İADE"),1,0)+
IF(AND(J3158="İMHA",FİLTRE!$H$5="İMHA"),1,0)</f>
        <v>1</v>
      </c>
      <c r="I3158" s="99"/>
      <c r="J3158" s="100"/>
      <c r="K3158" s="100"/>
      <c r="L3158" s="101"/>
      <c r="M3158" s="102"/>
      <c r="N3158" s="101"/>
      <c r="O3158" s="99"/>
      <c r="P3158" s="103"/>
      <c r="Q3158" s="104"/>
      <c r="R3158" s="50"/>
      <c r="S3158" s="105"/>
      <c r="T3158" s="106"/>
      <c r="U3158" s="107"/>
      <c r="V3158" s="108"/>
      <c r="W3158" s="107"/>
      <c r="X3158" s="107"/>
      <c r="AA3158" s="107"/>
      <c r="AB3158" s="110"/>
      <c r="AC3158" s="110"/>
      <c r="AE3158" s="105"/>
      <c r="AF3158" s="105"/>
      <c r="AR3158" s="112"/>
    </row>
    <row r="3159" spans="2:44" x14ac:dyDescent="0.25">
      <c r="B3159" s="1" t="str">
        <f>IF(I3159="","",
(IF(N3159=FİLTRE!$H$6,2,0)+IF(FİLTRE!$H$6="TOPLAM",2,0))
)</f>
        <v/>
      </c>
      <c r="C3159">
        <f>IF(FİLTRE!$M$5="",9,(IF(U3159&gt;=FİLTRE!$M$5,1,0)))</f>
        <v>1</v>
      </c>
      <c r="D3159" s="1">
        <f>IF(FİLTRE!$M$6="",9,(IF('SKT LİSTESİ'!P3159&lt;=FİLTRE!$M$6,1,0)))</f>
        <v>1</v>
      </c>
      <c r="E3159" s="25" t="str">
        <f>IF(I3159="","",(COUNTIFS($L$4:L3159,L3159)))</f>
        <v/>
      </c>
      <c r="F3159" s="13">
        <f>IF(OR(B3159&lt;&gt;2,C3159&lt;&gt;1,D3159&lt;&gt;1,H3159&lt;&gt;1),0,
COUNTIFS($B$4:B3159,2,$C$4:C3159,1,$D$4:D3159,1,$H$4:H3159,1))</f>
        <v>0</v>
      </c>
      <c r="G3159" s="26" t="str">
        <f>IF(I3159="","",(COUNTIF($E$4:E3159,E3159)))</f>
        <v/>
      </c>
      <c r="H3159" s="1">
        <f>IF(AND(J3159="SAYIM",FİLTRE!$H$5="RAFTA",U3159&lt;&gt;0),1,0)+
IF(AND(J3159="İADE DEPO",FİLTRE!$H$5="İADE DEPO"),1,0)+
IF(FİLTRE!$H$5="TÜMÜ",1,0)+
IF(AND(J3159="FİRMA İADE",FİLTRE!$H$5="FİRMA İADE"),1,0)+
IF(AND(J3159="İMHA",FİLTRE!$H$5="İMHA"),1,0)</f>
        <v>1</v>
      </c>
      <c r="I3159" s="99"/>
      <c r="J3159" s="100"/>
      <c r="K3159" s="100"/>
      <c r="L3159" s="101"/>
      <c r="M3159" s="102"/>
      <c r="N3159" s="101"/>
      <c r="O3159" s="99"/>
      <c r="P3159" s="103"/>
      <c r="Q3159" s="104"/>
      <c r="R3159" s="50"/>
      <c r="S3159" s="105"/>
      <c r="T3159" s="106"/>
      <c r="U3159" s="107"/>
      <c r="V3159" s="108"/>
      <c r="W3159" s="107"/>
      <c r="X3159" s="107"/>
      <c r="AA3159" s="107"/>
      <c r="AB3159" s="110"/>
      <c r="AC3159" s="110"/>
      <c r="AE3159" s="105"/>
      <c r="AF3159" s="105"/>
      <c r="AR3159" s="112"/>
    </row>
    <row r="3160" spans="2:44" x14ac:dyDescent="0.25">
      <c r="B3160" s="1" t="str">
        <f>IF(I3160="","",
(IF(N3160=FİLTRE!$H$6,2,0)+IF(FİLTRE!$H$6="TOPLAM",2,0))
)</f>
        <v/>
      </c>
      <c r="C3160">
        <f>IF(FİLTRE!$M$5="",9,(IF(U3160&gt;=FİLTRE!$M$5,1,0)))</f>
        <v>1</v>
      </c>
      <c r="D3160" s="1">
        <f>IF(FİLTRE!$M$6="",9,(IF('SKT LİSTESİ'!P3160&lt;=FİLTRE!$M$6,1,0)))</f>
        <v>1</v>
      </c>
      <c r="E3160" s="25" t="str">
        <f>IF(I3160="","",(COUNTIFS($L$4:L3160,L3160)))</f>
        <v/>
      </c>
      <c r="F3160" s="13">
        <f>IF(OR(B3160&lt;&gt;2,C3160&lt;&gt;1,D3160&lt;&gt;1,H3160&lt;&gt;1),0,
COUNTIFS($B$4:B3160,2,$C$4:C3160,1,$D$4:D3160,1,$H$4:H3160,1))</f>
        <v>0</v>
      </c>
      <c r="G3160" s="26" t="str">
        <f>IF(I3160="","",(COUNTIF($E$4:E3160,E3160)))</f>
        <v/>
      </c>
      <c r="H3160" s="1">
        <f>IF(AND(J3160="SAYIM",FİLTRE!$H$5="RAFTA",U3160&lt;&gt;0),1,0)+
IF(AND(J3160="İADE DEPO",FİLTRE!$H$5="İADE DEPO"),1,0)+
IF(FİLTRE!$H$5="TÜMÜ",1,0)+
IF(AND(J3160="FİRMA İADE",FİLTRE!$H$5="FİRMA İADE"),1,0)+
IF(AND(J3160="İMHA",FİLTRE!$H$5="İMHA"),1,0)</f>
        <v>1</v>
      </c>
      <c r="I3160" s="99"/>
      <c r="J3160" s="100"/>
      <c r="K3160" s="100"/>
      <c r="L3160" s="101"/>
      <c r="M3160" s="102"/>
      <c r="N3160" s="101"/>
      <c r="O3160" s="99"/>
      <c r="P3160" s="103"/>
      <c r="Q3160" s="104"/>
      <c r="R3160" s="50"/>
      <c r="S3160" s="105"/>
      <c r="T3160" s="106"/>
      <c r="U3160" s="107"/>
      <c r="V3160" s="108"/>
      <c r="W3160" s="107"/>
      <c r="X3160" s="107"/>
      <c r="AA3160" s="107"/>
      <c r="AB3160" s="110"/>
      <c r="AC3160" s="110"/>
      <c r="AE3160" s="105"/>
      <c r="AF3160" s="105"/>
      <c r="AR3160" s="112"/>
    </row>
    <row r="3161" spans="2:44" x14ac:dyDescent="0.25">
      <c r="B3161" s="1" t="str">
        <f>IF(I3161="","",
(IF(N3161=FİLTRE!$H$6,2,0)+IF(FİLTRE!$H$6="TOPLAM",2,0))
)</f>
        <v/>
      </c>
      <c r="C3161">
        <f>IF(FİLTRE!$M$5="",9,(IF(U3161&gt;=FİLTRE!$M$5,1,0)))</f>
        <v>1</v>
      </c>
      <c r="D3161" s="1">
        <f>IF(FİLTRE!$M$6="",9,(IF('SKT LİSTESİ'!P3161&lt;=FİLTRE!$M$6,1,0)))</f>
        <v>1</v>
      </c>
      <c r="E3161" s="25" t="str">
        <f>IF(I3161="","",(COUNTIFS($L$4:L3161,L3161)))</f>
        <v/>
      </c>
      <c r="F3161" s="13">
        <f>IF(OR(B3161&lt;&gt;2,C3161&lt;&gt;1,D3161&lt;&gt;1,H3161&lt;&gt;1),0,
COUNTIFS($B$4:B3161,2,$C$4:C3161,1,$D$4:D3161,1,$H$4:H3161,1))</f>
        <v>0</v>
      </c>
      <c r="G3161" s="26" t="str">
        <f>IF(I3161="","",(COUNTIF($E$4:E3161,E3161)))</f>
        <v/>
      </c>
      <c r="H3161" s="1">
        <f>IF(AND(J3161="SAYIM",FİLTRE!$H$5="RAFTA",U3161&lt;&gt;0),1,0)+
IF(AND(J3161="İADE DEPO",FİLTRE!$H$5="İADE DEPO"),1,0)+
IF(FİLTRE!$H$5="TÜMÜ",1,0)+
IF(AND(J3161="FİRMA İADE",FİLTRE!$H$5="FİRMA İADE"),1,0)+
IF(AND(J3161="İMHA",FİLTRE!$H$5="İMHA"),1,0)</f>
        <v>1</v>
      </c>
      <c r="I3161" s="99"/>
      <c r="J3161" s="100"/>
      <c r="K3161" s="100"/>
      <c r="L3161" s="101"/>
      <c r="M3161" s="102"/>
      <c r="N3161" s="101"/>
      <c r="O3161" s="99"/>
      <c r="P3161" s="103"/>
      <c r="Q3161" s="104"/>
      <c r="R3161" s="50"/>
      <c r="S3161" s="105"/>
      <c r="T3161" s="106"/>
      <c r="U3161" s="107"/>
      <c r="V3161" s="108"/>
      <c r="W3161" s="107"/>
      <c r="X3161" s="107"/>
      <c r="AA3161" s="107"/>
      <c r="AB3161" s="110"/>
      <c r="AC3161" s="110"/>
      <c r="AE3161" s="105"/>
      <c r="AF3161" s="105"/>
      <c r="AR3161" s="112"/>
    </row>
    <row r="3162" spans="2:44" x14ac:dyDescent="0.25">
      <c r="B3162" s="1" t="str">
        <f>IF(I3162="","",
(IF(N3162=FİLTRE!$H$6,2,0)+IF(FİLTRE!$H$6="TOPLAM",2,0))
)</f>
        <v/>
      </c>
      <c r="C3162">
        <f>IF(FİLTRE!$M$5="",9,(IF(U3162&gt;=FİLTRE!$M$5,1,0)))</f>
        <v>1</v>
      </c>
      <c r="D3162" s="1">
        <f>IF(FİLTRE!$M$6="",9,(IF('SKT LİSTESİ'!P3162&lt;=FİLTRE!$M$6,1,0)))</f>
        <v>1</v>
      </c>
      <c r="E3162" s="25" t="str">
        <f>IF(I3162="","",(COUNTIFS($L$4:L3162,L3162)))</f>
        <v/>
      </c>
      <c r="F3162" s="13">
        <f>IF(OR(B3162&lt;&gt;2,C3162&lt;&gt;1,D3162&lt;&gt;1,H3162&lt;&gt;1),0,
COUNTIFS($B$4:B3162,2,$C$4:C3162,1,$D$4:D3162,1,$H$4:H3162,1))</f>
        <v>0</v>
      </c>
      <c r="G3162" s="26" t="str">
        <f>IF(I3162="","",(COUNTIF($E$4:E3162,E3162)))</f>
        <v/>
      </c>
      <c r="H3162" s="1">
        <f>IF(AND(J3162="SAYIM",FİLTRE!$H$5="RAFTA",U3162&lt;&gt;0),1,0)+
IF(AND(J3162="İADE DEPO",FİLTRE!$H$5="İADE DEPO"),1,0)+
IF(FİLTRE!$H$5="TÜMÜ",1,0)+
IF(AND(J3162="FİRMA İADE",FİLTRE!$H$5="FİRMA İADE"),1,0)+
IF(AND(J3162="İMHA",FİLTRE!$H$5="İMHA"),1,0)</f>
        <v>1</v>
      </c>
      <c r="I3162" s="99"/>
      <c r="J3162" s="100"/>
      <c r="K3162" s="100"/>
      <c r="L3162" s="101"/>
      <c r="M3162" s="102"/>
      <c r="N3162" s="101"/>
      <c r="O3162" s="99"/>
      <c r="P3162" s="103"/>
      <c r="Q3162" s="104"/>
      <c r="R3162" s="50"/>
      <c r="S3162" s="105"/>
      <c r="T3162" s="106"/>
      <c r="U3162" s="107"/>
      <c r="V3162" s="108"/>
      <c r="W3162" s="107"/>
      <c r="X3162" s="107"/>
      <c r="AA3162" s="107"/>
      <c r="AB3162" s="110"/>
      <c r="AC3162" s="110"/>
      <c r="AE3162" s="105"/>
      <c r="AF3162" s="105"/>
      <c r="AR3162" s="112"/>
    </row>
    <row r="3163" spans="2:44" x14ac:dyDescent="0.25">
      <c r="B3163" s="1" t="str">
        <f>IF(I3163="","",
(IF(N3163=FİLTRE!$H$6,2,0)+IF(FİLTRE!$H$6="TOPLAM",2,0))
)</f>
        <v/>
      </c>
      <c r="C3163">
        <f>IF(FİLTRE!$M$5="",9,(IF(U3163&gt;=FİLTRE!$M$5,1,0)))</f>
        <v>1</v>
      </c>
      <c r="D3163" s="1">
        <f>IF(FİLTRE!$M$6="",9,(IF('SKT LİSTESİ'!P3163&lt;=FİLTRE!$M$6,1,0)))</f>
        <v>1</v>
      </c>
      <c r="E3163" s="25" t="str">
        <f>IF(I3163="","",(COUNTIFS($L$4:L3163,L3163)))</f>
        <v/>
      </c>
      <c r="F3163" s="13">
        <f>IF(OR(B3163&lt;&gt;2,C3163&lt;&gt;1,D3163&lt;&gt;1,H3163&lt;&gt;1),0,
COUNTIFS($B$4:B3163,2,$C$4:C3163,1,$D$4:D3163,1,$H$4:H3163,1))</f>
        <v>0</v>
      </c>
      <c r="G3163" s="26" t="str">
        <f>IF(I3163="","",(COUNTIF($E$4:E3163,E3163)))</f>
        <v/>
      </c>
      <c r="H3163" s="1">
        <f>IF(AND(J3163="SAYIM",FİLTRE!$H$5="RAFTA",U3163&lt;&gt;0),1,0)+
IF(AND(J3163="İADE DEPO",FİLTRE!$H$5="İADE DEPO"),1,0)+
IF(FİLTRE!$H$5="TÜMÜ",1,0)+
IF(AND(J3163="FİRMA İADE",FİLTRE!$H$5="FİRMA İADE"),1,0)+
IF(AND(J3163="İMHA",FİLTRE!$H$5="İMHA"),1,0)</f>
        <v>1</v>
      </c>
      <c r="I3163" s="99"/>
      <c r="J3163" s="100"/>
      <c r="K3163" s="100"/>
      <c r="L3163" s="101"/>
      <c r="M3163" s="102"/>
      <c r="N3163" s="101"/>
      <c r="O3163" s="99"/>
      <c r="P3163" s="103"/>
      <c r="Q3163" s="104"/>
      <c r="R3163" s="50"/>
      <c r="S3163" s="105"/>
      <c r="T3163" s="106"/>
      <c r="U3163" s="107"/>
      <c r="V3163" s="108"/>
      <c r="W3163" s="107"/>
      <c r="X3163" s="107"/>
      <c r="AA3163" s="107"/>
      <c r="AB3163" s="110"/>
      <c r="AC3163" s="110"/>
      <c r="AE3163" s="105"/>
      <c r="AF3163" s="105"/>
      <c r="AR3163" s="112"/>
    </row>
    <row r="3164" spans="2:44" x14ac:dyDescent="0.25">
      <c r="B3164" s="1" t="str">
        <f>IF(I3164="","",
(IF(N3164=FİLTRE!$H$6,2,0)+IF(FİLTRE!$H$6="TOPLAM",2,0))
)</f>
        <v/>
      </c>
      <c r="C3164">
        <f>IF(FİLTRE!$M$5="",9,(IF(U3164&gt;=FİLTRE!$M$5,1,0)))</f>
        <v>1</v>
      </c>
      <c r="D3164" s="1">
        <f>IF(FİLTRE!$M$6="",9,(IF('SKT LİSTESİ'!P3164&lt;=FİLTRE!$M$6,1,0)))</f>
        <v>1</v>
      </c>
      <c r="E3164" s="25" t="str">
        <f>IF(I3164="","",(COUNTIFS($L$4:L3164,L3164)))</f>
        <v/>
      </c>
      <c r="F3164" s="13">
        <f>IF(OR(B3164&lt;&gt;2,C3164&lt;&gt;1,D3164&lt;&gt;1,H3164&lt;&gt;1),0,
COUNTIFS($B$4:B3164,2,$C$4:C3164,1,$D$4:D3164,1,$H$4:H3164,1))</f>
        <v>0</v>
      </c>
      <c r="G3164" s="26" t="str">
        <f>IF(I3164="","",(COUNTIF($E$4:E3164,E3164)))</f>
        <v/>
      </c>
      <c r="H3164" s="1">
        <f>IF(AND(J3164="SAYIM",FİLTRE!$H$5="RAFTA",U3164&lt;&gt;0),1,0)+
IF(AND(J3164="İADE DEPO",FİLTRE!$H$5="İADE DEPO"),1,0)+
IF(FİLTRE!$H$5="TÜMÜ",1,0)+
IF(AND(J3164="FİRMA İADE",FİLTRE!$H$5="FİRMA İADE"),1,0)+
IF(AND(J3164="İMHA",FİLTRE!$H$5="İMHA"),1,0)</f>
        <v>1</v>
      </c>
      <c r="I3164" s="99"/>
      <c r="J3164" s="100"/>
      <c r="K3164" s="100"/>
      <c r="L3164" s="101"/>
      <c r="M3164" s="102"/>
      <c r="N3164" s="101"/>
      <c r="O3164" s="99"/>
      <c r="P3164" s="103"/>
      <c r="Q3164" s="104"/>
      <c r="R3164" s="50"/>
      <c r="S3164" s="105"/>
      <c r="T3164" s="106"/>
      <c r="U3164" s="107"/>
      <c r="V3164" s="108"/>
      <c r="W3164" s="107"/>
      <c r="X3164" s="107"/>
      <c r="AA3164" s="107"/>
      <c r="AB3164" s="110"/>
      <c r="AC3164" s="110"/>
      <c r="AE3164" s="105"/>
      <c r="AF3164" s="105"/>
      <c r="AR3164" s="112"/>
    </row>
    <row r="3165" spans="2:44" x14ac:dyDescent="0.25">
      <c r="B3165" s="1" t="str">
        <f>IF(I3165="","",
(IF(N3165=FİLTRE!$H$6,2,0)+IF(FİLTRE!$H$6="TOPLAM",2,0))
)</f>
        <v/>
      </c>
      <c r="C3165">
        <f>IF(FİLTRE!$M$5="",9,(IF(U3165&gt;=FİLTRE!$M$5,1,0)))</f>
        <v>1</v>
      </c>
      <c r="D3165" s="1">
        <f>IF(FİLTRE!$M$6="",9,(IF('SKT LİSTESİ'!P3165&lt;=FİLTRE!$M$6,1,0)))</f>
        <v>1</v>
      </c>
      <c r="E3165" s="25" t="str">
        <f>IF(I3165="","",(COUNTIFS($L$4:L3165,L3165)))</f>
        <v/>
      </c>
      <c r="F3165" s="13">
        <f>IF(OR(B3165&lt;&gt;2,C3165&lt;&gt;1,D3165&lt;&gt;1,H3165&lt;&gt;1),0,
COUNTIFS($B$4:B3165,2,$C$4:C3165,1,$D$4:D3165,1,$H$4:H3165,1))</f>
        <v>0</v>
      </c>
      <c r="G3165" s="26" t="str">
        <f>IF(I3165="","",(COUNTIF($E$4:E3165,E3165)))</f>
        <v/>
      </c>
      <c r="H3165" s="1">
        <f>IF(AND(J3165="SAYIM",FİLTRE!$H$5="RAFTA",U3165&lt;&gt;0),1,0)+
IF(AND(J3165="İADE DEPO",FİLTRE!$H$5="İADE DEPO"),1,0)+
IF(FİLTRE!$H$5="TÜMÜ",1,0)+
IF(AND(J3165="FİRMA İADE",FİLTRE!$H$5="FİRMA İADE"),1,0)+
IF(AND(J3165="İMHA",FİLTRE!$H$5="İMHA"),1,0)</f>
        <v>1</v>
      </c>
      <c r="I3165" s="99"/>
      <c r="J3165" s="100"/>
      <c r="K3165" s="100"/>
      <c r="L3165" s="101"/>
      <c r="M3165" s="102"/>
      <c r="N3165" s="101"/>
      <c r="O3165" s="99"/>
      <c r="P3165" s="103"/>
      <c r="Q3165" s="104"/>
      <c r="R3165" s="50"/>
      <c r="S3165" s="105"/>
      <c r="T3165" s="106"/>
      <c r="U3165" s="107"/>
      <c r="V3165" s="108"/>
      <c r="W3165" s="107"/>
      <c r="X3165" s="107"/>
      <c r="AA3165" s="107"/>
      <c r="AB3165" s="110"/>
      <c r="AC3165" s="110"/>
      <c r="AE3165" s="105"/>
      <c r="AF3165" s="105"/>
      <c r="AR3165" s="112"/>
    </row>
    <row r="3166" spans="2:44" x14ac:dyDescent="0.25">
      <c r="B3166" s="1" t="str">
        <f>IF(I3166="","",
(IF(N3166=FİLTRE!$H$6,2,0)+IF(FİLTRE!$H$6="TOPLAM",2,0))
)</f>
        <v/>
      </c>
      <c r="C3166">
        <f>IF(FİLTRE!$M$5="",9,(IF(U3166&gt;=FİLTRE!$M$5,1,0)))</f>
        <v>1</v>
      </c>
      <c r="D3166" s="1">
        <f>IF(FİLTRE!$M$6="",9,(IF('SKT LİSTESİ'!P3166&lt;=FİLTRE!$M$6,1,0)))</f>
        <v>1</v>
      </c>
      <c r="E3166" s="25" t="str">
        <f>IF(I3166="","",(COUNTIFS($L$4:L3166,L3166)))</f>
        <v/>
      </c>
      <c r="F3166" s="13">
        <f>IF(OR(B3166&lt;&gt;2,C3166&lt;&gt;1,D3166&lt;&gt;1,H3166&lt;&gt;1),0,
COUNTIFS($B$4:B3166,2,$C$4:C3166,1,$D$4:D3166,1,$H$4:H3166,1))</f>
        <v>0</v>
      </c>
      <c r="G3166" s="26" t="str">
        <f>IF(I3166="","",(COUNTIF($E$4:E3166,E3166)))</f>
        <v/>
      </c>
      <c r="H3166" s="1">
        <f>IF(AND(J3166="SAYIM",FİLTRE!$H$5="RAFTA",U3166&lt;&gt;0),1,0)+
IF(AND(J3166="İADE DEPO",FİLTRE!$H$5="İADE DEPO"),1,0)+
IF(FİLTRE!$H$5="TÜMÜ",1,0)+
IF(AND(J3166="FİRMA İADE",FİLTRE!$H$5="FİRMA İADE"),1,0)+
IF(AND(J3166="İMHA",FİLTRE!$H$5="İMHA"),1,0)</f>
        <v>1</v>
      </c>
      <c r="I3166" s="99"/>
      <c r="J3166" s="100"/>
      <c r="K3166" s="100"/>
      <c r="L3166" s="101"/>
      <c r="M3166" s="102"/>
      <c r="N3166" s="101"/>
      <c r="O3166" s="99"/>
      <c r="P3166" s="103"/>
      <c r="Q3166" s="104"/>
      <c r="R3166" s="50"/>
      <c r="S3166" s="105"/>
      <c r="T3166" s="106"/>
      <c r="U3166" s="107"/>
      <c r="V3166" s="108"/>
      <c r="W3166" s="107"/>
      <c r="X3166" s="107"/>
      <c r="AA3166" s="107"/>
      <c r="AB3166" s="110"/>
      <c r="AC3166" s="110"/>
      <c r="AE3166" s="105"/>
      <c r="AF3166" s="105"/>
      <c r="AR3166" s="112"/>
    </row>
    <row r="3167" spans="2:44" x14ac:dyDescent="0.25">
      <c r="B3167" s="1" t="str">
        <f>IF(I3167="","",
(IF(N3167=FİLTRE!$H$6,2,0)+IF(FİLTRE!$H$6="TOPLAM",2,0))
)</f>
        <v/>
      </c>
      <c r="C3167">
        <f>IF(FİLTRE!$M$5="",9,(IF(U3167&gt;=FİLTRE!$M$5,1,0)))</f>
        <v>1</v>
      </c>
      <c r="D3167" s="1">
        <f>IF(FİLTRE!$M$6="",9,(IF('SKT LİSTESİ'!P3167&lt;=FİLTRE!$M$6,1,0)))</f>
        <v>1</v>
      </c>
      <c r="E3167" s="25" t="str">
        <f>IF(I3167="","",(COUNTIFS($L$4:L3167,L3167)))</f>
        <v/>
      </c>
      <c r="F3167" s="13">
        <f>IF(OR(B3167&lt;&gt;2,C3167&lt;&gt;1,D3167&lt;&gt;1,H3167&lt;&gt;1),0,
COUNTIFS($B$4:B3167,2,$C$4:C3167,1,$D$4:D3167,1,$H$4:H3167,1))</f>
        <v>0</v>
      </c>
      <c r="G3167" s="26" t="str">
        <f>IF(I3167="","",(COUNTIF($E$4:E3167,E3167)))</f>
        <v/>
      </c>
      <c r="H3167" s="1">
        <f>IF(AND(J3167="SAYIM",FİLTRE!$H$5="RAFTA",U3167&lt;&gt;0),1,0)+
IF(AND(J3167="İADE DEPO",FİLTRE!$H$5="İADE DEPO"),1,0)+
IF(FİLTRE!$H$5="TÜMÜ",1,0)+
IF(AND(J3167="FİRMA İADE",FİLTRE!$H$5="FİRMA İADE"),1,0)+
IF(AND(J3167="İMHA",FİLTRE!$H$5="İMHA"),1,0)</f>
        <v>1</v>
      </c>
      <c r="I3167" s="99"/>
      <c r="J3167" s="100"/>
      <c r="K3167" s="100"/>
      <c r="L3167" s="101"/>
      <c r="M3167" s="102"/>
      <c r="N3167" s="101"/>
      <c r="O3167" s="99"/>
      <c r="P3167" s="103"/>
      <c r="Q3167" s="104"/>
      <c r="R3167" s="50"/>
      <c r="S3167" s="105"/>
      <c r="T3167" s="106"/>
      <c r="U3167" s="107"/>
      <c r="V3167" s="108"/>
      <c r="W3167" s="107"/>
      <c r="X3167" s="107"/>
      <c r="AA3167" s="107"/>
      <c r="AB3167" s="110"/>
      <c r="AC3167" s="110"/>
      <c r="AE3167" s="105"/>
      <c r="AF3167" s="105"/>
      <c r="AR3167" s="112"/>
    </row>
    <row r="3168" spans="2:44" x14ac:dyDescent="0.25">
      <c r="B3168" s="1" t="str">
        <f>IF(I3168="","",
(IF(N3168=FİLTRE!$H$6,2,0)+IF(FİLTRE!$H$6="TOPLAM",2,0))
)</f>
        <v/>
      </c>
      <c r="C3168">
        <f>IF(FİLTRE!$M$5="",9,(IF(U3168&gt;=FİLTRE!$M$5,1,0)))</f>
        <v>1</v>
      </c>
      <c r="D3168" s="1">
        <f>IF(FİLTRE!$M$6="",9,(IF('SKT LİSTESİ'!P3168&lt;=FİLTRE!$M$6,1,0)))</f>
        <v>1</v>
      </c>
      <c r="E3168" s="25" t="str">
        <f>IF(I3168="","",(COUNTIFS($L$4:L3168,L3168)))</f>
        <v/>
      </c>
      <c r="F3168" s="13">
        <f>IF(OR(B3168&lt;&gt;2,C3168&lt;&gt;1,D3168&lt;&gt;1,H3168&lt;&gt;1),0,
COUNTIFS($B$4:B3168,2,$C$4:C3168,1,$D$4:D3168,1,$H$4:H3168,1))</f>
        <v>0</v>
      </c>
      <c r="G3168" s="26" t="str">
        <f>IF(I3168="","",(COUNTIF($E$4:E3168,E3168)))</f>
        <v/>
      </c>
      <c r="H3168" s="1">
        <f>IF(AND(J3168="SAYIM",FİLTRE!$H$5="RAFTA",U3168&lt;&gt;0),1,0)+
IF(AND(J3168="İADE DEPO",FİLTRE!$H$5="İADE DEPO"),1,0)+
IF(FİLTRE!$H$5="TÜMÜ",1,0)+
IF(AND(J3168="FİRMA İADE",FİLTRE!$H$5="FİRMA İADE"),1,0)+
IF(AND(J3168="İMHA",FİLTRE!$H$5="İMHA"),1,0)</f>
        <v>1</v>
      </c>
      <c r="I3168" s="99"/>
      <c r="J3168" s="100"/>
      <c r="K3168" s="100"/>
      <c r="L3168" s="101"/>
      <c r="M3168" s="102"/>
      <c r="N3168" s="101"/>
      <c r="O3168" s="99"/>
      <c r="P3168" s="103"/>
      <c r="Q3168" s="104"/>
      <c r="R3168" s="50"/>
      <c r="S3168" s="105"/>
      <c r="T3168" s="106"/>
      <c r="U3168" s="107"/>
      <c r="V3168" s="108"/>
      <c r="W3168" s="107"/>
      <c r="X3168" s="107"/>
      <c r="AA3168" s="107"/>
      <c r="AB3168" s="110"/>
      <c r="AC3168" s="110"/>
      <c r="AE3168" s="105"/>
      <c r="AF3168" s="105"/>
      <c r="AR3168" s="112"/>
    </row>
    <row r="3169" spans="2:44" x14ac:dyDescent="0.25">
      <c r="B3169" s="1" t="str">
        <f>IF(I3169="","",
(IF(N3169=FİLTRE!$H$6,2,0)+IF(FİLTRE!$H$6="TOPLAM",2,0))
)</f>
        <v/>
      </c>
      <c r="C3169">
        <f>IF(FİLTRE!$M$5="",9,(IF(U3169&gt;=FİLTRE!$M$5,1,0)))</f>
        <v>1</v>
      </c>
      <c r="D3169" s="1">
        <f>IF(FİLTRE!$M$6="",9,(IF('SKT LİSTESİ'!P3169&lt;=FİLTRE!$M$6,1,0)))</f>
        <v>1</v>
      </c>
      <c r="E3169" s="25" t="str">
        <f>IF(I3169="","",(COUNTIFS($L$4:L3169,L3169)))</f>
        <v/>
      </c>
      <c r="F3169" s="13">
        <f>IF(OR(B3169&lt;&gt;2,C3169&lt;&gt;1,D3169&lt;&gt;1,H3169&lt;&gt;1),0,
COUNTIFS($B$4:B3169,2,$C$4:C3169,1,$D$4:D3169,1,$H$4:H3169,1))</f>
        <v>0</v>
      </c>
      <c r="G3169" s="26" t="str">
        <f>IF(I3169="","",(COUNTIF($E$4:E3169,E3169)))</f>
        <v/>
      </c>
      <c r="H3169" s="1">
        <f>IF(AND(J3169="SAYIM",FİLTRE!$H$5="RAFTA",U3169&lt;&gt;0),1,0)+
IF(AND(J3169="İADE DEPO",FİLTRE!$H$5="İADE DEPO"),1,0)+
IF(FİLTRE!$H$5="TÜMÜ",1,0)+
IF(AND(J3169="FİRMA İADE",FİLTRE!$H$5="FİRMA İADE"),1,0)+
IF(AND(J3169="İMHA",FİLTRE!$H$5="İMHA"),1,0)</f>
        <v>1</v>
      </c>
      <c r="I3169" s="99"/>
      <c r="J3169" s="100"/>
      <c r="K3169" s="100"/>
      <c r="L3169" s="101"/>
      <c r="M3169" s="102"/>
      <c r="N3169" s="101"/>
      <c r="O3169" s="99"/>
      <c r="P3169" s="103"/>
      <c r="Q3169" s="104"/>
      <c r="R3169" s="50"/>
      <c r="S3169" s="105"/>
      <c r="T3169" s="106"/>
      <c r="U3169" s="107"/>
      <c r="V3169" s="108"/>
      <c r="W3169" s="107"/>
      <c r="X3169" s="107"/>
      <c r="AA3169" s="107"/>
      <c r="AB3169" s="110"/>
      <c r="AC3169" s="110"/>
      <c r="AE3169" s="105"/>
      <c r="AF3169" s="105"/>
      <c r="AR3169" s="112"/>
    </row>
    <row r="3170" spans="2:44" x14ac:dyDescent="0.25">
      <c r="B3170" s="1" t="str">
        <f>IF(I3170="","",
(IF(N3170=FİLTRE!$H$6,2,0)+IF(FİLTRE!$H$6="TOPLAM",2,0))
)</f>
        <v/>
      </c>
      <c r="C3170">
        <f>IF(FİLTRE!$M$5="",9,(IF(U3170&gt;=FİLTRE!$M$5,1,0)))</f>
        <v>1</v>
      </c>
      <c r="D3170" s="1">
        <f>IF(FİLTRE!$M$6="",9,(IF('SKT LİSTESİ'!P3170&lt;=FİLTRE!$M$6,1,0)))</f>
        <v>1</v>
      </c>
      <c r="E3170" s="25" t="str">
        <f>IF(I3170="","",(COUNTIFS($L$4:L3170,L3170)))</f>
        <v/>
      </c>
      <c r="F3170" s="13">
        <f>IF(OR(B3170&lt;&gt;2,C3170&lt;&gt;1,D3170&lt;&gt;1,H3170&lt;&gt;1),0,
COUNTIFS($B$4:B3170,2,$C$4:C3170,1,$D$4:D3170,1,$H$4:H3170,1))</f>
        <v>0</v>
      </c>
      <c r="G3170" s="26" t="str">
        <f>IF(I3170="","",(COUNTIF($E$4:E3170,E3170)))</f>
        <v/>
      </c>
      <c r="H3170" s="1">
        <f>IF(AND(J3170="SAYIM",FİLTRE!$H$5="RAFTA",U3170&lt;&gt;0),1,0)+
IF(AND(J3170="İADE DEPO",FİLTRE!$H$5="İADE DEPO"),1,0)+
IF(FİLTRE!$H$5="TÜMÜ",1,0)+
IF(AND(J3170="FİRMA İADE",FİLTRE!$H$5="FİRMA İADE"),1,0)+
IF(AND(J3170="İMHA",FİLTRE!$H$5="İMHA"),1,0)</f>
        <v>1</v>
      </c>
      <c r="I3170" s="99"/>
      <c r="J3170" s="100"/>
      <c r="K3170" s="100"/>
      <c r="L3170" s="101"/>
      <c r="M3170" s="102"/>
      <c r="N3170" s="101"/>
      <c r="O3170" s="99"/>
      <c r="P3170" s="103"/>
      <c r="Q3170" s="104"/>
      <c r="R3170" s="50"/>
      <c r="S3170" s="105"/>
      <c r="T3170" s="106"/>
      <c r="U3170" s="107"/>
      <c r="V3170" s="108"/>
      <c r="W3170" s="107"/>
      <c r="X3170" s="107"/>
      <c r="AA3170" s="107"/>
      <c r="AB3170" s="110"/>
      <c r="AC3170" s="110"/>
      <c r="AE3170" s="105"/>
      <c r="AF3170" s="105"/>
      <c r="AR3170" s="112"/>
    </row>
    <row r="3171" spans="2:44" x14ac:dyDescent="0.25">
      <c r="B3171" s="1" t="str">
        <f>IF(I3171="","",
(IF(N3171=FİLTRE!$H$6,2,0)+IF(FİLTRE!$H$6="TOPLAM",2,0))
)</f>
        <v/>
      </c>
      <c r="C3171">
        <f>IF(FİLTRE!$M$5="",9,(IF(U3171&gt;=FİLTRE!$M$5,1,0)))</f>
        <v>1</v>
      </c>
      <c r="D3171" s="1">
        <f>IF(FİLTRE!$M$6="",9,(IF('SKT LİSTESİ'!P3171&lt;=FİLTRE!$M$6,1,0)))</f>
        <v>1</v>
      </c>
      <c r="E3171" s="25" t="str">
        <f>IF(I3171="","",(COUNTIFS($L$4:L3171,L3171)))</f>
        <v/>
      </c>
      <c r="F3171" s="13">
        <f>IF(OR(B3171&lt;&gt;2,C3171&lt;&gt;1,D3171&lt;&gt;1,H3171&lt;&gt;1),0,
COUNTIFS($B$4:B3171,2,$C$4:C3171,1,$D$4:D3171,1,$H$4:H3171,1))</f>
        <v>0</v>
      </c>
      <c r="G3171" s="26" t="str">
        <f>IF(I3171="","",(COUNTIF($E$4:E3171,E3171)))</f>
        <v/>
      </c>
      <c r="H3171" s="1">
        <f>IF(AND(J3171="SAYIM",FİLTRE!$H$5="RAFTA",U3171&lt;&gt;0),1,0)+
IF(AND(J3171="İADE DEPO",FİLTRE!$H$5="İADE DEPO"),1,0)+
IF(FİLTRE!$H$5="TÜMÜ",1,0)+
IF(AND(J3171="FİRMA İADE",FİLTRE!$H$5="FİRMA İADE"),1,0)+
IF(AND(J3171="İMHA",FİLTRE!$H$5="İMHA"),1,0)</f>
        <v>1</v>
      </c>
      <c r="I3171" s="99"/>
      <c r="J3171" s="100"/>
      <c r="K3171" s="100"/>
      <c r="L3171" s="101"/>
      <c r="M3171" s="102"/>
      <c r="N3171" s="101"/>
      <c r="O3171" s="99"/>
      <c r="P3171" s="103"/>
      <c r="Q3171" s="104"/>
      <c r="R3171" s="50"/>
      <c r="S3171" s="105"/>
      <c r="T3171" s="106"/>
      <c r="U3171" s="107"/>
      <c r="V3171" s="108"/>
      <c r="W3171" s="107"/>
      <c r="X3171" s="107"/>
      <c r="AA3171" s="107"/>
      <c r="AB3171" s="110"/>
      <c r="AC3171" s="110"/>
      <c r="AE3171" s="105"/>
      <c r="AF3171" s="105"/>
      <c r="AR3171" s="112"/>
    </row>
    <row r="3172" spans="2:44" x14ac:dyDescent="0.25">
      <c r="B3172" s="1" t="str">
        <f>IF(I3172="","",
(IF(N3172=FİLTRE!$H$6,2,0)+IF(FİLTRE!$H$6="TOPLAM",2,0))
)</f>
        <v/>
      </c>
      <c r="C3172">
        <f>IF(FİLTRE!$M$5="",9,(IF(U3172&gt;=FİLTRE!$M$5,1,0)))</f>
        <v>1</v>
      </c>
      <c r="D3172" s="1">
        <f>IF(FİLTRE!$M$6="",9,(IF('SKT LİSTESİ'!P3172&lt;=FİLTRE!$M$6,1,0)))</f>
        <v>1</v>
      </c>
      <c r="E3172" s="25" t="str">
        <f>IF(I3172="","",(COUNTIFS($L$4:L3172,L3172)))</f>
        <v/>
      </c>
      <c r="F3172" s="13">
        <f>IF(OR(B3172&lt;&gt;2,C3172&lt;&gt;1,D3172&lt;&gt;1,H3172&lt;&gt;1),0,
COUNTIFS($B$4:B3172,2,$C$4:C3172,1,$D$4:D3172,1,$H$4:H3172,1))</f>
        <v>0</v>
      </c>
      <c r="G3172" s="26" t="str">
        <f>IF(I3172="","",(COUNTIF($E$4:E3172,E3172)))</f>
        <v/>
      </c>
      <c r="H3172" s="1">
        <f>IF(AND(J3172="SAYIM",FİLTRE!$H$5="RAFTA",U3172&lt;&gt;0),1,0)+
IF(AND(J3172="İADE DEPO",FİLTRE!$H$5="İADE DEPO"),1,0)+
IF(FİLTRE!$H$5="TÜMÜ",1,0)+
IF(AND(J3172="FİRMA İADE",FİLTRE!$H$5="FİRMA İADE"),1,0)+
IF(AND(J3172="İMHA",FİLTRE!$H$5="İMHA"),1,0)</f>
        <v>1</v>
      </c>
      <c r="I3172" s="99"/>
      <c r="J3172" s="100"/>
      <c r="K3172" s="100"/>
      <c r="L3172" s="101"/>
      <c r="M3172" s="102"/>
      <c r="N3172" s="101"/>
      <c r="O3172" s="99"/>
      <c r="P3172" s="103"/>
      <c r="Q3172" s="104"/>
      <c r="R3172" s="50"/>
      <c r="S3172" s="105"/>
      <c r="T3172" s="106"/>
      <c r="U3172" s="107"/>
      <c r="V3172" s="108"/>
      <c r="W3172" s="107"/>
      <c r="X3172" s="107"/>
      <c r="AA3172" s="107"/>
      <c r="AB3172" s="110"/>
      <c r="AC3172" s="110"/>
      <c r="AE3172" s="105"/>
      <c r="AF3172" s="105"/>
      <c r="AR3172" s="112"/>
    </row>
    <row r="3173" spans="2:44" x14ac:dyDescent="0.25">
      <c r="B3173" s="1" t="str">
        <f>IF(I3173="","",
(IF(N3173=FİLTRE!$H$6,2,0)+IF(FİLTRE!$H$6="TOPLAM",2,0))
)</f>
        <v/>
      </c>
      <c r="C3173">
        <f>IF(FİLTRE!$M$5="",9,(IF(U3173&gt;=FİLTRE!$M$5,1,0)))</f>
        <v>1</v>
      </c>
      <c r="D3173" s="1">
        <f>IF(FİLTRE!$M$6="",9,(IF('SKT LİSTESİ'!P3173&lt;=FİLTRE!$M$6,1,0)))</f>
        <v>1</v>
      </c>
      <c r="E3173" s="25" t="str">
        <f>IF(I3173="","",(COUNTIFS($L$4:L3173,L3173)))</f>
        <v/>
      </c>
      <c r="F3173" s="13">
        <f>IF(OR(B3173&lt;&gt;2,C3173&lt;&gt;1,D3173&lt;&gt;1,H3173&lt;&gt;1),0,
COUNTIFS($B$4:B3173,2,$C$4:C3173,1,$D$4:D3173,1,$H$4:H3173,1))</f>
        <v>0</v>
      </c>
      <c r="G3173" s="26" t="str">
        <f>IF(I3173="","",(COUNTIF($E$4:E3173,E3173)))</f>
        <v/>
      </c>
      <c r="H3173" s="1">
        <f>IF(AND(J3173="SAYIM",FİLTRE!$H$5="RAFTA",U3173&lt;&gt;0),1,0)+
IF(AND(J3173="İADE DEPO",FİLTRE!$H$5="İADE DEPO"),1,0)+
IF(FİLTRE!$H$5="TÜMÜ",1,0)+
IF(AND(J3173="FİRMA İADE",FİLTRE!$H$5="FİRMA İADE"),1,0)+
IF(AND(J3173="İMHA",FİLTRE!$H$5="İMHA"),1,0)</f>
        <v>1</v>
      </c>
      <c r="I3173" s="99"/>
      <c r="J3173" s="100"/>
      <c r="K3173" s="100"/>
      <c r="L3173" s="101"/>
      <c r="M3173" s="102"/>
      <c r="N3173" s="101"/>
      <c r="O3173" s="99"/>
      <c r="P3173" s="103"/>
      <c r="Q3173" s="104"/>
      <c r="R3173" s="50"/>
      <c r="S3173" s="105"/>
      <c r="T3173" s="106"/>
      <c r="U3173" s="107"/>
      <c r="V3173" s="108"/>
      <c r="W3173" s="107"/>
      <c r="X3173" s="107"/>
      <c r="AA3173" s="107"/>
      <c r="AB3173" s="110"/>
      <c r="AC3173" s="110"/>
      <c r="AE3173" s="105"/>
      <c r="AF3173" s="105"/>
      <c r="AR3173" s="112"/>
    </row>
    <row r="3174" spans="2:44" x14ac:dyDescent="0.25">
      <c r="B3174" s="1" t="str">
        <f>IF(I3174="","",
(IF(N3174=FİLTRE!$H$6,2,0)+IF(FİLTRE!$H$6="TOPLAM",2,0))
)</f>
        <v/>
      </c>
      <c r="C3174">
        <f>IF(FİLTRE!$M$5="",9,(IF(U3174&gt;=FİLTRE!$M$5,1,0)))</f>
        <v>1</v>
      </c>
      <c r="D3174" s="1">
        <f>IF(FİLTRE!$M$6="",9,(IF('SKT LİSTESİ'!P3174&lt;=FİLTRE!$M$6,1,0)))</f>
        <v>1</v>
      </c>
      <c r="E3174" s="25" t="str">
        <f>IF(I3174="","",(COUNTIFS($L$4:L3174,L3174)))</f>
        <v/>
      </c>
      <c r="F3174" s="13">
        <f>IF(OR(B3174&lt;&gt;2,C3174&lt;&gt;1,D3174&lt;&gt;1,H3174&lt;&gt;1),0,
COUNTIFS($B$4:B3174,2,$C$4:C3174,1,$D$4:D3174,1,$H$4:H3174,1))</f>
        <v>0</v>
      </c>
      <c r="G3174" s="26" t="str">
        <f>IF(I3174="","",(COUNTIF($E$4:E3174,E3174)))</f>
        <v/>
      </c>
      <c r="H3174" s="1">
        <f>IF(AND(J3174="SAYIM",FİLTRE!$H$5="RAFTA",U3174&lt;&gt;0),1,0)+
IF(AND(J3174="İADE DEPO",FİLTRE!$H$5="İADE DEPO"),1,0)+
IF(FİLTRE!$H$5="TÜMÜ",1,0)+
IF(AND(J3174="FİRMA İADE",FİLTRE!$H$5="FİRMA İADE"),1,0)+
IF(AND(J3174="İMHA",FİLTRE!$H$5="İMHA"),1,0)</f>
        <v>1</v>
      </c>
      <c r="I3174" s="99"/>
      <c r="J3174" s="100"/>
      <c r="K3174" s="100"/>
      <c r="L3174" s="101"/>
      <c r="M3174" s="102"/>
      <c r="N3174" s="101"/>
      <c r="O3174" s="99"/>
      <c r="P3174" s="103"/>
      <c r="Q3174" s="104"/>
      <c r="R3174" s="50"/>
      <c r="S3174" s="105"/>
      <c r="T3174" s="106"/>
      <c r="U3174" s="107"/>
      <c r="V3174" s="108"/>
      <c r="W3174" s="107"/>
      <c r="X3174" s="107"/>
      <c r="AA3174" s="107"/>
      <c r="AB3174" s="110"/>
      <c r="AC3174" s="110"/>
      <c r="AE3174" s="105"/>
      <c r="AF3174" s="105"/>
      <c r="AR3174" s="112"/>
    </row>
    <row r="3175" spans="2:44" x14ac:dyDescent="0.25">
      <c r="B3175" s="1" t="str">
        <f>IF(I3175="","",
(IF(N3175=FİLTRE!$H$6,2,0)+IF(FİLTRE!$H$6="TOPLAM",2,0))
)</f>
        <v/>
      </c>
      <c r="C3175">
        <f>IF(FİLTRE!$M$5="",9,(IF(U3175&gt;=FİLTRE!$M$5,1,0)))</f>
        <v>1</v>
      </c>
      <c r="D3175" s="1">
        <f>IF(FİLTRE!$M$6="",9,(IF('SKT LİSTESİ'!P3175&lt;=FİLTRE!$M$6,1,0)))</f>
        <v>1</v>
      </c>
      <c r="E3175" s="25" t="str">
        <f>IF(I3175="","",(COUNTIFS($L$4:L3175,L3175)))</f>
        <v/>
      </c>
      <c r="F3175" s="13">
        <f>IF(OR(B3175&lt;&gt;2,C3175&lt;&gt;1,D3175&lt;&gt;1,H3175&lt;&gt;1),0,
COUNTIFS($B$4:B3175,2,$C$4:C3175,1,$D$4:D3175,1,$H$4:H3175,1))</f>
        <v>0</v>
      </c>
      <c r="G3175" s="26" t="str">
        <f>IF(I3175="","",(COUNTIF($E$4:E3175,E3175)))</f>
        <v/>
      </c>
      <c r="H3175" s="1">
        <f>IF(AND(J3175="SAYIM",FİLTRE!$H$5="RAFTA",U3175&lt;&gt;0),1,0)+
IF(AND(J3175="İADE DEPO",FİLTRE!$H$5="İADE DEPO"),1,0)+
IF(FİLTRE!$H$5="TÜMÜ",1,0)+
IF(AND(J3175="FİRMA İADE",FİLTRE!$H$5="FİRMA İADE"),1,0)+
IF(AND(J3175="İMHA",FİLTRE!$H$5="İMHA"),1,0)</f>
        <v>1</v>
      </c>
      <c r="I3175" s="99"/>
      <c r="J3175" s="100"/>
      <c r="K3175" s="100"/>
      <c r="L3175" s="101"/>
      <c r="M3175" s="102"/>
      <c r="N3175" s="101"/>
      <c r="O3175" s="99"/>
      <c r="P3175" s="103"/>
      <c r="Q3175" s="104"/>
      <c r="R3175" s="50"/>
      <c r="S3175" s="105"/>
      <c r="T3175" s="106"/>
      <c r="U3175" s="107"/>
      <c r="V3175" s="108"/>
      <c r="W3175" s="107"/>
      <c r="X3175" s="107"/>
      <c r="AA3175" s="107"/>
      <c r="AB3175" s="110"/>
      <c r="AC3175" s="110"/>
      <c r="AE3175" s="105"/>
      <c r="AF3175" s="105"/>
      <c r="AR3175" s="112"/>
    </row>
    <row r="3176" spans="2:44" x14ac:dyDescent="0.25">
      <c r="B3176" s="1" t="str">
        <f>IF(I3176="","",
(IF(N3176=FİLTRE!$H$6,2,0)+IF(FİLTRE!$H$6="TOPLAM",2,0))
)</f>
        <v/>
      </c>
      <c r="C3176">
        <f>IF(FİLTRE!$M$5="",9,(IF(U3176&gt;=FİLTRE!$M$5,1,0)))</f>
        <v>1</v>
      </c>
      <c r="D3176" s="1">
        <f>IF(FİLTRE!$M$6="",9,(IF('SKT LİSTESİ'!P3176&lt;=FİLTRE!$M$6,1,0)))</f>
        <v>1</v>
      </c>
      <c r="E3176" s="25" t="str">
        <f>IF(I3176="","",(COUNTIFS($L$4:L3176,L3176)))</f>
        <v/>
      </c>
      <c r="F3176" s="13">
        <f>IF(OR(B3176&lt;&gt;2,C3176&lt;&gt;1,D3176&lt;&gt;1,H3176&lt;&gt;1),0,
COUNTIFS($B$4:B3176,2,$C$4:C3176,1,$D$4:D3176,1,$H$4:H3176,1))</f>
        <v>0</v>
      </c>
      <c r="G3176" s="26" t="str">
        <f>IF(I3176="","",(COUNTIF($E$4:E3176,E3176)))</f>
        <v/>
      </c>
      <c r="H3176" s="1">
        <f>IF(AND(J3176="SAYIM",FİLTRE!$H$5="RAFTA",U3176&lt;&gt;0),1,0)+
IF(AND(J3176="İADE DEPO",FİLTRE!$H$5="İADE DEPO"),1,0)+
IF(FİLTRE!$H$5="TÜMÜ",1,0)+
IF(AND(J3176="FİRMA İADE",FİLTRE!$H$5="FİRMA İADE"),1,0)+
IF(AND(J3176="İMHA",FİLTRE!$H$5="İMHA"),1,0)</f>
        <v>1</v>
      </c>
      <c r="I3176" s="99"/>
      <c r="J3176" s="100"/>
      <c r="K3176" s="100"/>
      <c r="L3176" s="101"/>
      <c r="M3176" s="102"/>
      <c r="N3176" s="101"/>
      <c r="O3176" s="99"/>
      <c r="P3176" s="103"/>
      <c r="Q3176" s="104"/>
      <c r="R3176" s="50"/>
      <c r="S3176" s="105"/>
      <c r="T3176" s="106"/>
      <c r="U3176" s="107"/>
      <c r="V3176" s="108"/>
      <c r="W3176" s="107"/>
      <c r="X3176" s="107"/>
      <c r="AA3176" s="107"/>
      <c r="AB3176" s="110"/>
      <c r="AC3176" s="110"/>
      <c r="AE3176" s="105"/>
      <c r="AF3176" s="105"/>
      <c r="AR3176" s="112"/>
    </row>
    <row r="3177" spans="2:44" x14ac:dyDescent="0.25">
      <c r="B3177" s="1" t="str">
        <f>IF(I3177="","",
(IF(N3177=FİLTRE!$H$6,2,0)+IF(FİLTRE!$H$6="TOPLAM",2,0))
)</f>
        <v/>
      </c>
      <c r="C3177">
        <f>IF(FİLTRE!$M$5="",9,(IF(U3177&gt;=FİLTRE!$M$5,1,0)))</f>
        <v>1</v>
      </c>
      <c r="D3177" s="1">
        <f>IF(FİLTRE!$M$6="",9,(IF('SKT LİSTESİ'!P3177&lt;=FİLTRE!$M$6,1,0)))</f>
        <v>1</v>
      </c>
      <c r="E3177" s="25" t="str">
        <f>IF(I3177="","",(COUNTIFS($L$4:L3177,L3177)))</f>
        <v/>
      </c>
      <c r="F3177" s="13">
        <f>IF(OR(B3177&lt;&gt;2,C3177&lt;&gt;1,D3177&lt;&gt;1,H3177&lt;&gt;1),0,
COUNTIFS($B$4:B3177,2,$C$4:C3177,1,$D$4:D3177,1,$H$4:H3177,1))</f>
        <v>0</v>
      </c>
      <c r="G3177" s="26" t="str">
        <f>IF(I3177="","",(COUNTIF($E$4:E3177,E3177)))</f>
        <v/>
      </c>
      <c r="H3177" s="1">
        <f>IF(AND(J3177="SAYIM",FİLTRE!$H$5="RAFTA",U3177&lt;&gt;0),1,0)+
IF(AND(J3177="İADE DEPO",FİLTRE!$H$5="İADE DEPO"),1,0)+
IF(FİLTRE!$H$5="TÜMÜ",1,0)+
IF(AND(J3177="FİRMA İADE",FİLTRE!$H$5="FİRMA İADE"),1,0)+
IF(AND(J3177="İMHA",FİLTRE!$H$5="İMHA"),1,0)</f>
        <v>1</v>
      </c>
      <c r="I3177" s="99"/>
      <c r="J3177" s="100"/>
      <c r="K3177" s="100"/>
      <c r="L3177" s="101"/>
      <c r="M3177" s="102"/>
      <c r="N3177" s="101"/>
      <c r="O3177" s="99"/>
      <c r="P3177" s="103"/>
      <c r="Q3177" s="104"/>
      <c r="R3177" s="50"/>
      <c r="S3177" s="105"/>
      <c r="T3177" s="106"/>
      <c r="U3177" s="107"/>
      <c r="V3177" s="108"/>
      <c r="W3177" s="107"/>
      <c r="X3177" s="107"/>
      <c r="AA3177" s="107"/>
      <c r="AB3177" s="110"/>
      <c r="AC3177" s="110"/>
      <c r="AE3177" s="105"/>
      <c r="AF3177" s="105"/>
      <c r="AR3177" s="112"/>
    </row>
    <row r="3178" spans="2:44" x14ac:dyDescent="0.25">
      <c r="B3178" s="1" t="str">
        <f>IF(I3178="","",
(IF(N3178=FİLTRE!$H$6,2,0)+IF(FİLTRE!$H$6="TOPLAM",2,0))
)</f>
        <v/>
      </c>
      <c r="C3178">
        <f>IF(FİLTRE!$M$5="",9,(IF(U3178&gt;=FİLTRE!$M$5,1,0)))</f>
        <v>1</v>
      </c>
      <c r="D3178" s="1">
        <f>IF(FİLTRE!$M$6="",9,(IF('SKT LİSTESİ'!P3178&lt;=FİLTRE!$M$6,1,0)))</f>
        <v>1</v>
      </c>
      <c r="E3178" s="25" t="str">
        <f>IF(I3178="","",(COUNTIFS($L$4:L3178,L3178)))</f>
        <v/>
      </c>
      <c r="F3178" s="13">
        <f>IF(OR(B3178&lt;&gt;2,C3178&lt;&gt;1,D3178&lt;&gt;1,H3178&lt;&gt;1),0,
COUNTIFS($B$4:B3178,2,$C$4:C3178,1,$D$4:D3178,1,$H$4:H3178,1))</f>
        <v>0</v>
      </c>
      <c r="G3178" s="26" t="str">
        <f>IF(I3178="","",(COUNTIF($E$4:E3178,E3178)))</f>
        <v/>
      </c>
      <c r="H3178" s="1">
        <f>IF(AND(J3178="SAYIM",FİLTRE!$H$5="RAFTA",U3178&lt;&gt;0),1,0)+
IF(AND(J3178="İADE DEPO",FİLTRE!$H$5="İADE DEPO"),1,0)+
IF(FİLTRE!$H$5="TÜMÜ",1,0)+
IF(AND(J3178="FİRMA İADE",FİLTRE!$H$5="FİRMA İADE"),1,0)+
IF(AND(J3178="İMHA",FİLTRE!$H$5="İMHA"),1,0)</f>
        <v>1</v>
      </c>
      <c r="I3178" s="99"/>
      <c r="J3178" s="100"/>
      <c r="K3178" s="100"/>
      <c r="L3178" s="101"/>
      <c r="M3178" s="102"/>
      <c r="N3178" s="101"/>
      <c r="O3178" s="99"/>
      <c r="P3178" s="103"/>
      <c r="Q3178" s="104"/>
      <c r="R3178" s="50"/>
      <c r="S3178" s="105"/>
      <c r="T3178" s="106"/>
      <c r="U3178" s="107"/>
      <c r="V3178" s="108"/>
      <c r="W3178" s="107"/>
      <c r="X3178" s="107"/>
      <c r="AA3178" s="107"/>
      <c r="AB3178" s="110"/>
      <c r="AC3178" s="110"/>
      <c r="AE3178" s="105"/>
      <c r="AF3178" s="105"/>
      <c r="AR3178" s="112"/>
    </row>
    <row r="3179" spans="2:44" x14ac:dyDescent="0.25">
      <c r="B3179" s="1" t="str">
        <f>IF(I3179="","",
(IF(N3179=FİLTRE!$H$6,2,0)+IF(FİLTRE!$H$6="TOPLAM",2,0))
)</f>
        <v/>
      </c>
      <c r="C3179">
        <f>IF(FİLTRE!$M$5="",9,(IF(U3179&gt;=FİLTRE!$M$5,1,0)))</f>
        <v>1</v>
      </c>
      <c r="D3179" s="1">
        <f>IF(FİLTRE!$M$6="",9,(IF('SKT LİSTESİ'!P3179&lt;=FİLTRE!$M$6,1,0)))</f>
        <v>1</v>
      </c>
      <c r="E3179" s="25" t="str">
        <f>IF(I3179="","",(COUNTIFS($L$4:L3179,L3179)))</f>
        <v/>
      </c>
      <c r="F3179" s="13">
        <f>IF(OR(B3179&lt;&gt;2,C3179&lt;&gt;1,D3179&lt;&gt;1,H3179&lt;&gt;1),0,
COUNTIFS($B$4:B3179,2,$C$4:C3179,1,$D$4:D3179,1,$H$4:H3179,1))</f>
        <v>0</v>
      </c>
      <c r="G3179" s="26" t="str">
        <f>IF(I3179="","",(COUNTIF($E$4:E3179,E3179)))</f>
        <v/>
      </c>
      <c r="H3179" s="1">
        <f>IF(AND(J3179="SAYIM",FİLTRE!$H$5="RAFTA",U3179&lt;&gt;0),1,0)+
IF(AND(J3179="İADE DEPO",FİLTRE!$H$5="İADE DEPO"),1,0)+
IF(FİLTRE!$H$5="TÜMÜ",1,0)+
IF(AND(J3179="FİRMA İADE",FİLTRE!$H$5="FİRMA İADE"),1,0)+
IF(AND(J3179="İMHA",FİLTRE!$H$5="İMHA"),1,0)</f>
        <v>1</v>
      </c>
      <c r="I3179" s="99"/>
      <c r="J3179" s="100"/>
      <c r="K3179" s="100"/>
      <c r="L3179" s="101"/>
      <c r="M3179" s="102"/>
      <c r="N3179" s="101"/>
      <c r="O3179" s="99"/>
      <c r="P3179" s="103"/>
      <c r="Q3179" s="104"/>
      <c r="R3179" s="50"/>
      <c r="S3179" s="105"/>
      <c r="T3179" s="106"/>
      <c r="U3179" s="107"/>
      <c r="V3179" s="108"/>
      <c r="W3179" s="107"/>
      <c r="X3179" s="107"/>
      <c r="AA3179" s="107"/>
      <c r="AB3179" s="110"/>
      <c r="AC3179" s="110"/>
      <c r="AE3179" s="105"/>
      <c r="AF3179" s="105"/>
      <c r="AR3179" s="112"/>
    </row>
    <row r="3180" spans="2:44" x14ac:dyDescent="0.25">
      <c r="B3180" s="1" t="str">
        <f>IF(I3180="","",
(IF(N3180=FİLTRE!$H$6,2,0)+IF(FİLTRE!$H$6="TOPLAM",2,0))
)</f>
        <v/>
      </c>
      <c r="C3180">
        <f>IF(FİLTRE!$M$5="",9,(IF(U3180&gt;=FİLTRE!$M$5,1,0)))</f>
        <v>1</v>
      </c>
      <c r="D3180" s="1">
        <f>IF(FİLTRE!$M$6="",9,(IF('SKT LİSTESİ'!P3180&lt;=FİLTRE!$M$6,1,0)))</f>
        <v>1</v>
      </c>
      <c r="E3180" s="25" t="str">
        <f>IF(I3180="","",(COUNTIFS($L$4:L3180,L3180)))</f>
        <v/>
      </c>
      <c r="F3180" s="13">
        <f>IF(OR(B3180&lt;&gt;2,C3180&lt;&gt;1,D3180&lt;&gt;1,H3180&lt;&gt;1),0,
COUNTIFS($B$4:B3180,2,$C$4:C3180,1,$D$4:D3180,1,$H$4:H3180,1))</f>
        <v>0</v>
      </c>
      <c r="G3180" s="26" t="str">
        <f>IF(I3180="","",(COUNTIF($E$4:E3180,E3180)))</f>
        <v/>
      </c>
      <c r="H3180" s="1">
        <f>IF(AND(J3180="SAYIM",FİLTRE!$H$5="RAFTA",U3180&lt;&gt;0),1,0)+
IF(AND(J3180="İADE DEPO",FİLTRE!$H$5="İADE DEPO"),1,0)+
IF(FİLTRE!$H$5="TÜMÜ",1,0)+
IF(AND(J3180="FİRMA İADE",FİLTRE!$H$5="FİRMA İADE"),1,0)+
IF(AND(J3180="İMHA",FİLTRE!$H$5="İMHA"),1,0)</f>
        <v>1</v>
      </c>
      <c r="I3180" s="99"/>
      <c r="J3180" s="100"/>
      <c r="K3180" s="100"/>
      <c r="L3180" s="101"/>
      <c r="M3180" s="102"/>
      <c r="N3180" s="101"/>
      <c r="O3180" s="99"/>
      <c r="P3180" s="103"/>
      <c r="Q3180" s="104"/>
      <c r="R3180" s="50"/>
      <c r="S3180" s="105"/>
      <c r="T3180" s="106"/>
      <c r="U3180" s="107"/>
      <c r="V3180" s="108"/>
      <c r="W3180" s="107"/>
      <c r="X3180" s="107"/>
      <c r="AA3180" s="107"/>
      <c r="AB3180" s="110"/>
      <c r="AC3180" s="110"/>
      <c r="AE3180" s="105"/>
      <c r="AF3180" s="105"/>
      <c r="AR3180" s="112"/>
    </row>
    <row r="3181" spans="2:44" x14ac:dyDescent="0.25">
      <c r="B3181" s="1" t="str">
        <f>IF(I3181="","",
(IF(N3181=FİLTRE!$H$6,2,0)+IF(FİLTRE!$H$6="TOPLAM",2,0))
)</f>
        <v/>
      </c>
      <c r="C3181">
        <f>IF(FİLTRE!$M$5="",9,(IF(U3181&gt;=FİLTRE!$M$5,1,0)))</f>
        <v>1</v>
      </c>
      <c r="D3181" s="1">
        <f>IF(FİLTRE!$M$6="",9,(IF('SKT LİSTESİ'!P3181&lt;=FİLTRE!$M$6,1,0)))</f>
        <v>1</v>
      </c>
      <c r="E3181" s="25" t="str">
        <f>IF(I3181="","",(COUNTIFS($L$4:L3181,L3181)))</f>
        <v/>
      </c>
      <c r="F3181" s="13">
        <f>IF(OR(B3181&lt;&gt;2,C3181&lt;&gt;1,D3181&lt;&gt;1,H3181&lt;&gt;1),0,
COUNTIFS($B$4:B3181,2,$C$4:C3181,1,$D$4:D3181,1,$H$4:H3181,1))</f>
        <v>0</v>
      </c>
      <c r="G3181" s="26" t="str">
        <f>IF(I3181="","",(COUNTIF($E$4:E3181,E3181)))</f>
        <v/>
      </c>
      <c r="H3181" s="1">
        <f>IF(AND(J3181="SAYIM",FİLTRE!$H$5="RAFTA",U3181&lt;&gt;0),1,0)+
IF(AND(J3181="İADE DEPO",FİLTRE!$H$5="İADE DEPO"),1,0)+
IF(FİLTRE!$H$5="TÜMÜ",1,0)+
IF(AND(J3181="FİRMA İADE",FİLTRE!$H$5="FİRMA İADE"),1,0)+
IF(AND(J3181="İMHA",FİLTRE!$H$5="İMHA"),1,0)</f>
        <v>1</v>
      </c>
      <c r="I3181" s="99"/>
      <c r="J3181" s="100"/>
      <c r="K3181" s="100"/>
      <c r="L3181" s="101"/>
      <c r="M3181" s="102"/>
      <c r="N3181" s="101"/>
      <c r="O3181" s="99"/>
      <c r="P3181" s="103"/>
      <c r="Q3181" s="104"/>
      <c r="R3181" s="50"/>
      <c r="S3181" s="105"/>
      <c r="T3181" s="106"/>
      <c r="U3181" s="107"/>
      <c r="V3181" s="108"/>
      <c r="W3181" s="107"/>
      <c r="X3181" s="107"/>
      <c r="AA3181" s="107"/>
      <c r="AB3181" s="110"/>
      <c r="AC3181" s="110"/>
      <c r="AE3181" s="105"/>
      <c r="AF3181" s="105"/>
      <c r="AR3181" s="112"/>
    </row>
    <row r="3182" spans="2:44" x14ac:dyDescent="0.25">
      <c r="B3182" s="1" t="str">
        <f>IF(I3182="","",
(IF(N3182=FİLTRE!$H$6,2,0)+IF(FİLTRE!$H$6="TOPLAM",2,0))
)</f>
        <v/>
      </c>
      <c r="C3182">
        <f>IF(FİLTRE!$M$5="",9,(IF(U3182&gt;=FİLTRE!$M$5,1,0)))</f>
        <v>1</v>
      </c>
      <c r="D3182" s="1">
        <f>IF(FİLTRE!$M$6="",9,(IF('SKT LİSTESİ'!P3182&lt;=FİLTRE!$M$6,1,0)))</f>
        <v>1</v>
      </c>
      <c r="E3182" s="25" t="str">
        <f>IF(I3182="","",(COUNTIFS($L$4:L3182,L3182)))</f>
        <v/>
      </c>
      <c r="F3182" s="13">
        <f>IF(OR(B3182&lt;&gt;2,C3182&lt;&gt;1,D3182&lt;&gt;1,H3182&lt;&gt;1),0,
COUNTIFS($B$4:B3182,2,$C$4:C3182,1,$D$4:D3182,1,$H$4:H3182,1))</f>
        <v>0</v>
      </c>
      <c r="G3182" s="26" t="str">
        <f>IF(I3182="","",(COUNTIF($E$4:E3182,E3182)))</f>
        <v/>
      </c>
      <c r="H3182" s="1">
        <f>IF(AND(J3182="SAYIM",FİLTRE!$H$5="RAFTA",U3182&lt;&gt;0),1,0)+
IF(AND(J3182="İADE DEPO",FİLTRE!$H$5="İADE DEPO"),1,0)+
IF(FİLTRE!$H$5="TÜMÜ",1,0)+
IF(AND(J3182="FİRMA İADE",FİLTRE!$H$5="FİRMA İADE"),1,0)+
IF(AND(J3182="İMHA",FİLTRE!$H$5="İMHA"),1,0)</f>
        <v>1</v>
      </c>
      <c r="I3182" s="99"/>
      <c r="J3182" s="100"/>
      <c r="K3182" s="100"/>
      <c r="L3182" s="101"/>
      <c r="M3182" s="102"/>
      <c r="N3182" s="101"/>
      <c r="O3182" s="99"/>
      <c r="P3182" s="103"/>
      <c r="Q3182" s="104"/>
      <c r="R3182" s="50"/>
      <c r="S3182" s="105"/>
      <c r="T3182" s="106"/>
      <c r="U3182" s="107"/>
      <c r="V3182" s="108"/>
      <c r="W3182" s="107"/>
      <c r="X3182" s="107"/>
      <c r="AA3182" s="107"/>
      <c r="AB3182" s="110"/>
      <c r="AC3182" s="110"/>
      <c r="AE3182" s="105"/>
      <c r="AF3182" s="105"/>
      <c r="AR3182" s="112"/>
    </row>
    <row r="3183" spans="2:44" x14ac:dyDescent="0.25">
      <c r="B3183" s="1" t="str">
        <f>IF(I3183="","",
(IF(N3183=FİLTRE!$H$6,2,0)+IF(FİLTRE!$H$6="TOPLAM",2,0))
)</f>
        <v/>
      </c>
      <c r="C3183">
        <f>IF(FİLTRE!$M$5="",9,(IF(U3183&gt;=FİLTRE!$M$5,1,0)))</f>
        <v>1</v>
      </c>
      <c r="D3183" s="1">
        <f>IF(FİLTRE!$M$6="",9,(IF('SKT LİSTESİ'!P3183&lt;=FİLTRE!$M$6,1,0)))</f>
        <v>1</v>
      </c>
      <c r="E3183" s="25" t="str">
        <f>IF(I3183="","",(COUNTIFS($L$4:L3183,L3183)))</f>
        <v/>
      </c>
      <c r="F3183" s="13">
        <f>IF(OR(B3183&lt;&gt;2,C3183&lt;&gt;1,D3183&lt;&gt;1,H3183&lt;&gt;1),0,
COUNTIFS($B$4:B3183,2,$C$4:C3183,1,$D$4:D3183,1,$H$4:H3183,1))</f>
        <v>0</v>
      </c>
      <c r="G3183" s="26" t="str">
        <f>IF(I3183="","",(COUNTIF($E$4:E3183,E3183)))</f>
        <v/>
      </c>
      <c r="H3183" s="1">
        <f>IF(AND(J3183="SAYIM",FİLTRE!$H$5="RAFTA",U3183&lt;&gt;0),1,0)+
IF(AND(J3183="İADE DEPO",FİLTRE!$H$5="İADE DEPO"),1,0)+
IF(FİLTRE!$H$5="TÜMÜ",1,0)+
IF(AND(J3183="FİRMA İADE",FİLTRE!$H$5="FİRMA İADE"),1,0)+
IF(AND(J3183="İMHA",FİLTRE!$H$5="İMHA"),1,0)</f>
        <v>1</v>
      </c>
      <c r="I3183" s="99"/>
      <c r="J3183" s="100"/>
      <c r="K3183" s="100"/>
      <c r="L3183" s="101"/>
      <c r="M3183" s="102"/>
      <c r="N3183" s="101"/>
      <c r="O3183" s="99"/>
      <c r="P3183" s="103"/>
      <c r="Q3183" s="104"/>
      <c r="R3183" s="50"/>
      <c r="S3183" s="105"/>
      <c r="T3183" s="106"/>
      <c r="U3183" s="107"/>
      <c r="V3183" s="108"/>
      <c r="W3183" s="107"/>
      <c r="X3183" s="107"/>
      <c r="AA3183" s="107"/>
      <c r="AB3183" s="110"/>
      <c r="AC3183" s="110"/>
      <c r="AE3183" s="105"/>
      <c r="AF3183" s="105"/>
      <c r="AR3183" s="112"/>
    </row>
    <row r="3184" spans="2:44" x14ac:dyDescent="0.25">
      <c r="B3184" s="1" t="str">
        <f>IF(I3184="","",
(IF(N3184=FİLTRE!$H$6,2,0)+IF(FİLTRE!$H$6="TOPLAM",2,0))
)</f>
        <v/>
      </c>
      <c r="C3184">
        <f>IF(FİLTRE!$M$5="",9,(IF(U3184&gt;=FİLTRE!$M$5,1,0)))</f>
        <v>1</v>
      </c>
      <c r="D3184" s="1">
        <f>IF(FİLTRE!$M$6="",9,(IF('SKT LİSTESİ'!P3184&lt;=FİLTRE!$M$6,1,0)))</f>
        <v>1</v>
      </c>
      <c r="E3184" s="25" t="str">
        <f>IF(I3184="","",(COUNTIFS($L$4:L3184,L3184)))</f>
        <v/>
      </c>
      <c r="F3184" s="13">
        <f>IF(OR(B3184&lt;&gt;2,C3184&lt;&gt;1,D3184&lt;&gt;1,H3184&lt;&gt;1),0,
COUNTIFS($B$4:B3184,2,$C$4:C3184,1,$D$4:D3184,1,$H$4:H3184,1))</f>
        <v>0</v>
      </c>
      <c r="G3184" s="26" t="str">
        <f>IF(I3184="","",(COUNTIF($E$4:E3184,E3184)))</f>
        <v/>
      </c>
      <c r="H3184" s="1">
        <f>IF(AND(J3184="SAYIM",FİLTRE!$H$5="RAFTA",U3184&lt;&gt;0),1,0)+
IF(AND(J3184="İADE DEPO",FİLTRE!$H$5="İADE DEPO"),1,0)+
IF(FİLTRE!$H$5="TÜMÜ",1,0)+
IF(AND(J3184="FİRMA İADE",FİLTRE!$H$5="FİRMA İADE"),1,0)+
IF(AND(J3184="İMHA",FİLTRE!$H$5="İMHA"),1,0)</f>
        <v>1</v>
      </c>
      <c r="I3184" s="99"/>
      <c r="J3184" s="100"/>
      <c r="K3184" s="100"/>
      <c r="L3184" s="101"/>
      <c r="M3184" s="102"/>
      <c r="N3184" s="101"/>
      <c r="O3184" s="99"/>
      <c r="P3184" s="103"/>
      <c r="Q3184" s="104"/>
      <c r="R3184" s="50"/>
      <c r="S3184" s="105"/>
      <c r="T3184" s="106"/>
      <c r="U3184" s="107"/>
      <c r="V3184" s="108"/>
      <c r="W3184" s="107"/>
      <c r="X3184" s="107"/>
      <c r="AA3184" s="107"/>
      <c r="AB3184" s="110"/>
      <c r="AC3184" s="110"/>
      <c r="AE3184" s="105"/>
      <c r="AF3184" s="105"/>
      <c r="AR3184" s="112"/>
    </row>
    <row r="3185" spans="2:44" x14ac:dyDescent="0.25">
      <c r="B3185" s="1" t="str">
        <f>IF(I3185="","",
(IF(N3185=FİLTRE!$H$6,2,0)+IF(FİLTRE!$H$6="TOPLAM",2,0))
)</f>
        <v/>
      </c>
      <c r="C3185">
        <f>IF(FİLTRE!$M$5="",9,(IF(U3185&gt;=FİLTRE!$M$5,1,0)))</f>
        <v>1</v>
      </c>
      <c r="D3185" s="1">
        <f>IF(FİLTRE!$M$6="",9,(IF('SKT LİSTESİ'!P3185&lt;=FİLTRE!$M$6,1,0)))</f>
        <v>1</v>
      </c>
      <c r="E3185" s="25" t="str">
        <f>IF(I3185="","",(COUNTIFS($L$4:L3185,L3185)))</f>
        <v/>
      </c>
      <c r="F3185" s="13">
        <f>IF(OR(B3185&lt;&gt;2,C3185&lt;&gt;1,D3185&lt;&gt;1,H3185&lt;&gt;1),0,
COUNTIFS($B$4:B3185,2,$C$4:C3185,1,$D$4:D3185,1,$H$4:H3185,1))</f>
        <v>0</v>
      </c>
      <c r="G3185" s="26" t="str">
        <f>IF(I3185="","",(COUNTIF($E$4:E3185,E3185)))</f>
        <v/>
      </c>
      <c r="H3185" s="1">
        <f>IF(AND(J3185="SAYIM",FİLTRE!$H$5="RAFTA",U3185&lt;&gt;0),1,0)+
IF(AND(J3185="İADE DEPO",FİLTRE!$H$5="İADE DEPO"),1,0)+
IF(FİLTRE!$H$5="TÜMÜ",1,0)+
IF(AND(J3185="FİRMA İADE",FİLTRE!$H$5="FİRMA İADE"),1,0)+
IF(AND(J3185="İMHA",FİLTRE!$H$5="İMHA"),1,0)</f>
        <v>1</v>
      </c>
      <c r="I3185" s="99"/>
      <c r="J3185" s="100"/>
      <c r="K3185" s="100"/>
      <c r="L3185" s="101"/>
      <c r="M3185" s="102"/>
      <c r="N3185" s="101"/>
      <c r="O3185" s="99"/>
      <c r="P3185" s="103"/>
      <c r="Q3185" s="104"/>
      <c r="R3185" s="50"/>
      <c r="S3185" s="105"/>
      <c r="T3185" s="106"/>
      <c r="U3185" s="107"/>
      <c r="V3185" s="108"/>
      <c r="W3185" s="107"/>
      <c r="X3185" s="107"/>
      <c r="AA3185" s="107"/>
      <c r="AB3185" s="110"/>
      <c r="AC3185" s="110"/>
      <c r="AE3185" s="105"/>
      <c r="AF3185" s="105"/>
      <c r="AR3185" s="112"/>
    </row>
    <row r="3186" spans="2:44" x14ac:dyDescent="0.25">
      <c r="B3186" s="1" t="str">
        <f>IF(I3186="","",
(IF(N3186=FİLTRE!$H$6,2,0)+IF(FİLTRE!$H$6="TOPLAM",2,0))
)</f>
        <v/>
      </c>
      <c r="C3186">
        <f>IF(FİLTRE!$M$5="",9,(IF(U3186&gt;=FİLTRE!$M$5,1,0)))</f>
        <v>1</v>
      </c>
      <c r="D3186" s="1">
        <f>IF(FİLTRE!$M$6="",9,(IF('SKT LİSTESİ'!P3186&lt;=FİLTRE!$M$6,1,0)))</f>
        <v>1</v>
      </c>
      <c r="E3186" s="25" t="str">
        <f>IF(I3186="","",(COUNTIFS($L$4:L3186,L3186)))</f>
        <v/>
      </c>
      <c r="F3186" s="13">
        <f>IF(OR(B3186&lt;&gt;2,C3186&lt;&gt;1,D3186&lt;&gt;1,H3186&lt;&gt;1),0,
COUNTIFS($B$4:B3186,2,$C$4:C3186,1,$D$4:D3186,1,$H$4:H3186,1))</f>
        <v>0</v>
      </c>
      <c r="G3186" s="26" t="str">
        <f>IF(I3186="","",(COUNTIF($E$4:E3186,E3186)))</f>
        <v/>
      </c>
      <c r="H3186" s="1">
        <f>IF(AND(J3186="SAYIM",FİLTRE!$H$5="RAFTA",U3186&lt;&gt;0),1,0)+
IF(AND(J3186="İADE DEPO",FİLTRE!$H$5="İADE DEPO"),1,0)+
IF(FİLTRE!$H$5="TÜMÜ",1,0)+
IF(AND(J3186="FİRMA İADE",FİLTRE!$H$5="FİRMA İADE"),1,0)+
IF(AND(J3186="İMHA",FİLTRE!$H$5="İMHA"),1,0)</f>
        <v>1</v>
      </c>
      <c r="I3186" s="99"/>
      <c r="J3186" s="100"/>
      <c r="K3186" s="100"/>
      <c r="L3186" s="101"/>
      <c r="M3186" s="102"/>
      <c r="N3186" s="101"/>
      <c r="O3186" s="99"/>
      <c r="P3186" s="103"/>
      <c r="Q3186" s="104"/>
      <c r="R3186" s="50"/>
      <c r="S3186" s="105"/>
      <c r="T3186" s="106"/>
      <c r="U3186" s="107"/>
      <c r="V3186" s="108"/>
      <c r="W3186" s="107"/>
      <c r="X3186" s="107"/>
      <c r="AA3186" s="107"/>
      <c r="AB3186" s="110"/>
      <c r="AC3186" s="110"/>
      <c r="AE3186" s="105"/>
      <c r="AF3186" s="105"/>
      <c r="AR3186" s="112"/>
    </row>
    <row r="3187" spans="2:44" x14ac:dyDescent="0.25">
      <c r="B3187" s="1" t="str">
        <f>IF(I3187="","",
(IF(N3187=FİLTRE!$H$6,2,0)+IF(FİLTRE!$H$6="TOPLAM",2,0))
)</f>
        <v/>
      </c>
      <c r="C3187">
        <f>IF(FİLTRE!$M$5="",9,(IF(U3187&gt;=FİLTRE!$M$5,1,0)))</f>
        <v>1</v>
      </c>
      <c r="D3187" s="1">
        <f>IF(FİLTRE!$M$6="",9,(IF('SKT LİSTESİ'!P3187&lt;=FİLTRE!$M$6,1,0)))</f>
        <v>1</v>
      </c>
      <c r="E3187" s="25" t="str">
        <f>IF(I3187="","",(COUNTIFS($L$4:L3187,L3187)))</f>
        <v/>
      </c>
      <c r="F3187" s="13">
        <f>IF(OR(B3187&lt;&gt;2,C3187&lt;&gt;1,D3187&lt;&gt;1,H3187&lt;&gt;1),0,
COUNTIFS($B$4:B3187,2,$C$4:C3187,1,$D$4:D3187,1,$H$4:H3187,1))</f>
        <v>0</v>
      </c>
      <c r="G3187" s="26" t="str">
        <f>IF(I3187="","",(COUNTIF($E$4:E3187,E3187)))</f>
        <v/>
      </c>
      <c r="H3187" s="1">
        <f>IF(AND(J3187="SAYIM",FİLTRE!$H$5="RAFTA",U3187&lt;&gt;0),1,0)+
IF(AND(J3187="İADE DEPO",FİLTRE!$H$5="İADE DEPO"),1,0)+
IF(FİLTRE!$H$5="TÜMÜ",1,0)+
IF(AND(J3187="FİRMA İADE",FİLTRE!$H$5="FİRMA İADE"),1,0)+
IF(AND(J3187="İMHA",FİLTRE!$H$5="İMHA"),1,0)</f>
        <v>1</v>
      </c>
      <c r="I3187" s="99"/>
      <c r="J3187" s="100"/>
      <c r="K3187" s="100"/>
      <c r="L3187" s="101"/>
      <c r="M3187" s="102"/>
      <c r="N3187" s="101"/>
      <c r="O3187" s="99"/>
      <c r="P3187" s="103"/>
      <c r="Q3187" s="104"/>
      <c r="R3187" s="50"/>
      <c r="S3187" s="105"/>
      <c r="T3187" s="106"/>
      <c r="U3187" s="107"/>
      <c r="V3187" s="108"/>
      <c r="W3187" s="107"/>
      <c r="X3187" s="107"/>
      <c r="AA3187" s="107"/>
      <c r="AB3187" s="110"/>
      <c r="AC3187" s="110"/>
      <c r="AE3187" s="105"/>
      <c r="AF3187" s="105"/>
      <c r="AR3187" s="112"/>
    </row>
    <row r="3188" spans="2:44" x14ac:dyDescent="0.25">
      <c r="B3188" s="1" t="str">
        <f>IF(I3188="","",
(IF(N3188=FİLTRE!$H$6,2,0)+IF(FİLTRE!$H$6="TOPLAM",2,0))
)</f>
        <v/>
      </c>
      <c r="C3188">
        <f>IF(FİLTRE!$M$5="",9,(IF(U3188&gt;=FİLTRE!$M$5,1,0)))</f>
        <v>1</v>
      </c>
      <c r="D3188" s="1">
        <f>IF(FİLTRE!$M$6="",9,(IF('SKT LİSTESİ'!P3188&lt;=FİLTRE!$M$6,1,0)))</f>
        <v>1</v>
      </c>
      <c r="E3188" s="25" t="str">
        <f>IF(I3188="","",(COUNTIFS($L$4:L3188,L3188)))</f>
        <v/>
      </c>
      <c r="F3188" s="13">
        <f>IF(OR(B3188&lt;&gt;2,C3188&lt;&gt;1,D3188&lt;&gt;1,H3188&lt;&gt;1),0,
COUNTIFS($B$4:B3188,2,$C$4:C3188,1,$D$4:D3188,1,$H$4:H3188,1))</f>
        <v>0</v>
      </c>
      <c r="G3188" s="26" t="str">
        <f>IF(I3188="","",(COUNTIF($E$4:E3188,E3188)))</f>
        <v/>
      </c>
      <c r="H3188" s="1">
        <f>IF(AND(J3188="SAYIM",FİLTRE!$H$5="RAFTA",U3188&lt;&gt;0),1,0)+
IF(AND(J3188="İADE DEPO",FİLTRE!$H$5="İADE DEPO"),1,0)+
IF(FİLTRE!$H$5="TÜMÜ",1,0)+
IF(AND(J3188="FİRMA İADE",FİLTRE!$H$5="FİRMA İADE"),1,0)+
IF(AND(J3188="İMHA",FİLTRE!$H$5="İMHA"),1,0)</f>
        <v>1</v>
      </c>
      <c r="I3188" s="99"/>
      <c r="J3188" s="100"/>
      <c r="K3188" s="100"/>
      <c r="L3188" s="101"/>
      <c r="M3188" s="102"/>
      <c r="N3188" s="101"/>
      <c r="O3188" s="99"/>
      <c r="P3188" s="103"/>
      <c r="Q3188" s="104"/>
      <c r="R3188" s="50"/>
      <c r="S3188" s="105"/>
      <c r="T3188" s="106"/>
      <c r="U3188" s="107"/>
      <c r="V3188" s="108"/>
      <c r="W3188" s="107"/>
      <c r="X3188" s="107"/>
      <c r="AA3188" s="107"/>
      <c r="AB3188" s="110"/>
      <c r="AC3188" s="110"/>
      <c r="AE3188" s="105"/>
      <c r="AF3188" s="105"/>
      <c r="AR3188" s="112"/>
    </row>
    <row r="3189" spans="2:44" x14ac:dyDescent="0.25">
      <c r="B3189" s="1" t="str">
        <f>IF(I3189="","",
(IF(N3189=FİLTRE!$H$6,2,0)+IF(FİLTRE!$H$6="TOPLAM",2,0))
)</f>
        <v/>
      </c>
      <c r="C3189">
        <f>IF(FİLTRE!$M$5="",9,(IF(U3189&gt;=FİLTRE!$M$5,1,0)))</f>
        <v>1</v>
      </c>
      <c r="D3189" s="1">
        <f>IF(FİLTRE!$M$6="",9,(IF('SKT LİSTESİ'!P3189&lt;=FİLTRE!$M$6,1,0)))</f>
        <v>1</v>
      </c>
      <c r="E3189" s="25" t="str">
        <f>IF(I3189="","",(COUNTIFS($L$4:L3189,L3189)))</f>
        <v/>
      </c>
      <c r="F3189" s="13">
        <f>IF(OR(B3189&lt;&gt;2,C3189&lt;&gt;1,D3189&lt;&gt;1,H3189&lt;&gt;1),0,
COUNTIFS($B$4:B3189,2,$C$4:C3189,1,$D$4:D3189,1,$H$4:H3189,1))</f>
        <v>0</v>
      </c>
      <c r="G3189" s="26" t="str">
        <f>IF(I3189="","",(COUNTIF($E$4:E3189,E3189)))</f>
        <v/>
      </c>
      <c r="H3189" s="1">
        <f>IF(AND(J3189="SAYIM",FİLTRE!$H$5="RAFTA",U3189&lt;&gt;0),1,0)+
IF(AND(J3189="İADE DEPO",FİLTRE!$H$5="İADE DEPO"),1,0)+
IF(FİLTRE!$H$5="TÜMÜ",1,0)+
IF(AND(J3189="FİRMA İADE",FİLTRE!$H$5="FİRMA İADE"),1,0)+
IF(AND(J3189="İMHA",FİLTRE!$H$5="İMHA"),1,0)</f>
        <v>1</v>
      </c>
      <c r="I3189" s="99"/>
      <c r="J3189" s="100"/>
      <c r="K3189" s="100"/>
      <c r="L3189" s="101"/>
      <c r="M3189" s="102"/>
      <c r="N3189" s="101"/>
      <c r="O3189" s="99"/>
      <c r="P3189" s="103"/>
      <c r="Q3189" s="104"/>
      <c r="R3189" s="50"/>
      <c r="S3189" s="105"/>
      <c r="T3189" s="106"/>
      <c r="U3189" s="107"/>
      <c r="V3189" s="108"/>
      <c r="W3189" s="107"/>
      <c r="X3189" s="107"/>
      <c r="AA3189" s="107"/>
      <c r="AB3189" s="110"/>
      <c r="AC3189" s="110"/>
      <c r="AE3189" s="105"/>
      <c r="AF3189" s="105"/>
      <c r="AR3189" s="112"/>
    </row>
    <row r="3190" spans="2:44" x14ac:dyDescent="0.25">
      <c r="B3190" s="1" t="str">
        <f>IF(I3190="","",
(IF(N3190=FİLTRE!$H$6,2,0)+IF(FİLTRE!$H$6="TOPLAM",2,0))
)</f>
        <v/>
      </c>
      <c r="C3190">
        <f>IF(FİLTRE!$M$5="",9,(IF(U3190&gt;=FİLTRE!$M$5,1,0)))</f>
        <v>1</v>
      </c>
      <c r="D3190" s="1">
        <f>IF(FİLTRE!$M$6="",9,(IF('SKT LİSTESİ'!P3190&lt;=FİLTRE!$M$6,1,0)))</f>
        <v>1</v>
      </c>
      <c r="E3190" s="25" t="str">
        <f>IF(I3190="","",(COUNTIFS($L$4:L3190,L3190)))</f>
        <v/>
      </c>
      <c r="F3190" s="13">
        <f>IF(OR(B3190&lt;&gt;2,C3190&lt;&gt;1,D3190&lt;&gt;1,H3190&lt;&gt;1),0,
COUNTIFS($B$4:B3190,2,$C$4:C3190,1,$D$4:D3190,1,$H$4:H3190,1))</f>
        <v>0</v>
      </c>
      <c r="G3190" s="26" t="str">
        <f>IF(I3190="","",(COUNTIF($E$4:E3190,E3190)))</f>
        <v/>
      </c>
      <c r="H3190" s="1">
        <f>IF(AND(J3190="SAYIM",FİLTRE!$H$5="RAFTA",U3190&lt;&gt;0),1,0)+
IF(AND(J3190="İADE DEPO",FİLTRE!$H$5="İADE DEPO"),1,0)+
IF(FİLTRE!$H$5="TÜMÜ",1,0)+
IF(AND(J3190="FİRMA İADE",FİLTRE!$H$5="FİRMA İADE"),1,0)+
IF(AND(J3190="İMHA",FİLTRE!$H$5="İMHA"),1,0)</f>
        <v>1</v>
      </c>
      <c r="I3190" s="99"/>
      <c r="J3190" s="100"/>
      <c r="K3190" s="100"/>
      <c r="L3190" s="101"/>
      <c r="M3190" s="102"/>
      <c r="N3190" s="101"/>
      <c r="O3190" s="99"/>
      <c r="P3190" s="103"/>
      <c r="Q3190" s="104"/>
      <c r="R3190" s="50"/>
      <c r="S3190" s="105"/>
      <c r="T3190" s="106"/>
      <c r="U3190" s="107"/>
      <c r="V3190" s="108"/>
      <c r="W3190" s="107"/>
      <c r="X3190" s="107"/>
      <c r="AA3190" s="107"/>
      <c r="AB3190" s="110"/>
      <c r="AC3190" s="110"/>
      <c r="AE3190" s="105"/>
      <c r="AF3190" s="105"/>
      <c r="AR3190" s="112"/>
    </row>
    <row r="3191" spans="2:44" x14ac:dyDescent="0.25">
      <c r="B3191" s="1" t="str">
        <f>IF(I3191="","",
(IF(N3191=FİLTRE!$H$6,2,0)+IF(FİLTRE!$H$6="TOPLAM",2,0))
)</f>
        <v/>
      </c>
      <c r="C3191">
        <f>IF(FİLTRE!$M$5="",9,(IF(U3191&gt;=FİLTRE!$M$5,1,0)))</f>
        <v>1</v>
      </c>
      <c r="D3191" s="1">
        <f>IF(FİLTRE!$M$6="",9,(IF('SKT LİSTESİ'!P3191&lt;=FİLTRE!$M$6,1,0)))</f>
        <v>1</v>
      </c>
      <c r="E3191" s="25" t="str">
        <f>IF(I3191="","",(COUNTIFS($L$4:L3191,L3191)))</f>
        <v/>
      </c>
      <c r="F3191" s="13">
        <f>IF(OR(B3191&lt;&gt;2,C3191&lt;&gt;1,D3191&lt;&gt;1,H3191&lt;&gt;1),0,
COUNTIFS($B$4:B3191,2,$C$4:C3191,1,$D$4:D3191,1,$H$4:H3191,1))</f>
        <v>0</v>
      </c>
      <c r="G3191" s="26" t="str">
        <f>IF(I3191="","",(COUNTIF($E$4:E3191,E3191)))</f>
        <v/>
      </c>
      <c r="H3191" s="1">
        <f>IF(AND(J3191="SAYIM",FİLTRE!$H$5="RAFTA",U3191&lt;&gt;0),1,0)+
IF(AND(J3191="İADE DEPO",FİLTRE!$H$5="İADE DEPO"),1,0)+
IF(FİLTRE!$H$5="TÜMÜ",1,0)+
IF(AND(J3191="FİRMA İADE",FİLTRE!$H$5="FİRMA İADE"),1,0)+
IF(AND(J3191="İMHA",FİLTRE!$H$5="İMHA"),1,0)</f>
        <v>1</v>
      </c>
      <c r="I3191" s="99"/>
      <c r="J3191" s="100"/>
      <c r="K3191" s="100"/>
      <c r="L3191" s="101"/>
      <c r="M3191" s="102"/>
      <c r="N3191" s="101"/>
      <c r="O3191" s="99"/>
      <c r="P3191" s="103"/>
      <c r="Q3191" s="104"/>
      <c r="R3191" s="50"/>
      <c r="S3191" s="105"/>
      <c r="T3191" s="106"/>
      <c r="U3191" s="107"/>
      <c r="V3191" s="108"/>
      <c r="W3191" s="107"/>
      <c r="X3191" s="107"/>
      <c r="AA3191" s="107"/>
      <c r="AB3191" s="110"/>
      <c r="AC3191" s="110"/>
      <c r="AE3191" s="105"/>
      <c r="AF3191" s="105"/>
      <c r="AR3191" s="112"/>
    </row>
    <row r="3192" spans="2:44" x14ac:dyDescent="0.25">
      <c r="B3192" s="1" t="str">
        <f>IF(I3192="","",
(IF(N3192=FİLTRE!$H$6,2,0)+IF(FİLTRE!$H$6="TOPLAM",2,0))
)</f>
        <v/>
      </c>
      <c r="C3192">
        <f>IF(FİLTRE!$M$5="",9,(IF(U3192&gt;=FİLTRE!$M$5,1,0)))</f>
        <v>1</v>
      </c>
      <c r="D3192" s="1">
        <f>IF(FİLTRE!$M$6="",9,(IF('SKT LİSTESİ'!P3192&lt;=FİLTRE!$M$6,1,0)))</f>
        <v>1</v>
      </c>
      <c r="E3192" s="25" t="str">
        <f>IF(I3192="","",(COUNTIFS($L$4:L3192,L3192)))</f>
        <v/>
      </c>
      <c r="F3192" s="13">
        <f>IF(OR(B3192&lt;&gt;2,C3192&lt;&gt;1,D3192&lt;&gt;1,H3192&lt;&gt;1),0,
COUNTIFS($B$4:B3192,2,$C$4:C3192,1,$D$4:D3192,1,$H$4:H3192,1))</f>
        <v>0</v>
      </c>
      <c r="G3192" s="26" t="str">
        <f>IF(I3192="","",(COUNTIF($E$4:E3192,E3192)))</f>
        <v/>
      </c>
      <c r="H3192" s="1">
        <f>IF(AND(J3192="SAYIM",FİLTRE!$H$5="RAFTA",U3192&lt;&gt;0),1,0)+
IF(AND(J3192="İADE DEPO",FİLTRE!$H$5="İADE DEPO"),1,0)+
IF(FİLTRE!$H$5="TÜMÜ",1,0)+
IF(AND(J3192="FİRMA İADE",FİLTRE!$H$5="FİRMA İADE"),1,0)+
IF(AND(J3192="İMHA",FİLTRE!$H$5="İMHA"),1,0)</f>
        <v>1</v>
      </c>
      <c r="I3192" s="99"/>
      <c r="J3192" s="100"/>
      <c r="K3192" s="100"/>
      <c r="L3192" s="101"/>
      <c r="M3192" s="102"/>
      <c r="N3192" s="101"/>
      <c r="O3192" s="99"/>
      <c r="P3192" s="103"/>
      <c r="Q3192" s="104"/>
      <c r="R3192" s="50"/>
      <c r="S3192" s="105"/>
      <c r="T3192" s="106"/>
      <c r="U3192" s="107"/>
      <c r="V3192" s="108"/>
      <c r="W3192" s="107"/>
      <c r="X3192" s="107"/>
      <c r="AA3192" s="107"/>
      <c r="AB3192" s="110"/>
      <c r="AC3192" s="110"/>
      <c r="AE3192" s="105"/>
      <c r="AF3192" s="105"/>
      <c r="AR3192" s="112"/>
    </row>
    <row r="3193" spans="2:44" x14ac:dyDescent="0.25">
      <c r="B3193" s="1" t="str">
        <f>IF(I3193="","",
(IF(N3193=FİLTRE!$H$6,2,0)+IF(FİLTRE!$H$6="TOPLAM",2,0))
)</f>
        <v/>
      </c>
      <c r="C3193">
        <f>IF(FİLTRE!$M$5="",9,(IF(U3193&gt;=FİLTRE!$M$5,1,0)))</f>
        <v>1</v>
      </c>
      <c r="D3193" s="1">
        <f>IF(FİLTRE!$M$6="",9,(IF('SKT LİSTESİ'!P3193&lt;=FİLTRE!$M$6,1,0)))</f>
        <v>1</v>
      </c>
      <c r="E3193" s="25" t="str">
        <f>IF(I3193="","",(COUNTIFS($L$4:L3193,L3193)))</f>
        <v/>
      </c>
      <c r="F3193" s="13">
        <f>IF(OR(B3193&lt;&gt;2,C3193&lt;&gt;1,D3193&lt;&gt;1,H3193&lt;&gt;1),0,
COUNTIFS($B$4:B3193,2,$C$4:C3193,1,$D$4:D3193,1,$H$4:H3193,1))</f>
        <v>0</v>
      </c>
      <c r="G3193" s="26" t="str">
        <f>IF(I3193="","",(COUNTIF($E$4:E3193,E3193)))</f>
        <v/>
      </c>
      <c r="H3193" s="1">
        <f>IF(AND(J3193="SAYIM",FİLTRE!$H$5="RAFTA",U3193&lt;&gt;0),1,0)+
IF(AND(J3193="İADE DEPO",FİLTRE!$H$5="İADE DEPO"),1,0)+
IF(FİLTRE!$H$5="TÜMÜ",1,0)+
IF(AND(J3193="FİRMA İADE",FİLTRE!$H$5="FİRMA İADE"),1,0)+
IF(AND(J3193="İMHA",FİLTRE!$H$5="İMHA"),1,0)</f>
        <v>1</v>
      </c>
      <c r="I3193" s="99"/>
      <c r="J3193" s="100"/>
      <c r="K3193" s="100"/>
      <c r="L3193" s="101"/>
      <c r="M3193" s="102"/>
      <c r="N3193" s="101"/>
      <c r="O3193" s="99"/>
      <c r="P3193" s="103"/>
      <c r="Q3193" s="104"/>
      <c r="R3193" s="50"/>
      <c r="S3193" s="105"/>
      <c r="T3193" s="106"/>
      <c r="U3193" s="107"/>
      <c r="V3193" s="108"/>
      <c r="W3193" s="107"/>
      <c r="X3193" s="107"/>
      <c r="AA3193" s="107"/>
      <c r="AB3193" s="110"/>
      <c r="AC3193" s="110"/>
      <c r="AE3193" s="105"/>
      <c r="AF3193" s="105"/>
      <c r="AR3193" s="112"/>
    </row>
    <row r="3194" spans="2:44" x14ac:dyDescent="0.25">
      <c r="B3194" s="1" t="str">
        <f>IF(I3194="","",
(IF(N3194=FİLTRE!$H$6,2,0)+IF(FİLTRE!$H$6="TOPLAM",2,0))
)</f>
        <v/>
      </c>
      <c r="C3194">
        <f>IF(FİLTRE!$M$5="",9,(IF(U3194&gt;=FİLTRE!$M$5,1,0)))</f>
        <v>1</v>
      </c>
      <c r="D3194" s="1">
        <f>IF(FİLTRE!$M$6="",9,(IF('SKT LİSTESİ'!P3194&lt;=FİLTRE!$M$6,1,0)))</f>
        <v>1</v>
      </c>
      <c r="E3194" s="25" t="str">
        <f>IF(I3194="","",(COUNTIFS($L$4:L3194,L3194)))</f>
        <v/>
      </c>
      <c r="F3194" s="13">
        <f>IF(OR(B3194&lt;&gt;2,C3194&lt;&gt;1,D3194&lt;&gt;1,H3194&lt;&gt;1),0,
COUNTIFS($B$4:B3194,2,$C$4:C3194,1,$D$4:D3194,1,$H$4:H3194,1))</f>
        <v>0</v>
      </c>
      <c r="G3194" s="26" t="str">
        <f>IF(I3194="","",(COUNTIF($E$4:E3194,E3194)))</f>
        <v/>
      </c>
      <c r="H3194" s="1">
        <f>IF(AND(J3194="SAYIM",FİLTRE!$H$5="RAFTA",U3194&lt;&gt;0),1,0)+
IF(AND(J3194="İADE DEPO",FİLTRE!$H$5="İADE DEPO"),1,0)+
IF(FİLTRE!$H$5="TÜMÜ",1,0)+
IF(AND(J3194="FİRMA İADE",FİLTRE!$H$5="FİRMA İADE"),1,0)+
IF(AND(J3194="İMHA",FİLTRE!$H$5="İMHA"),1,0)</f>
        <v>1</v>
      </c>
      <c r="I3194" s="99"/>
      <c r="J3194" s="100"/>
      <c r="K3194" s="100"/>
      <c r="L3194" s="101"/>
      <c r="M3194" s="102"/>
      <c r="N3194" s="101"/>
      <c r="O3194" s="99"/>
      <c r="P3194" s="103"/>
      <c r="Q3194" s="104"/>
      <c r="R3194" s="50"/>
      <c r="S3194" s="105"/>
      <c r="T3194" s="106"/>
      <c r="U3194" s="107"/>
      <c r="V3194" s="108"/>
      <c r="W3194" s="107"/>
      <c r="X3194" s="107"/>
      <c r="AA3194" s="107"/>
      <c r="AB3194" s="110"/>
      <c r="AC3194" s="110"/>
      <c r="AE3194" s="105"/>
      <c r="AF3194" s="105"/>
      <c r="AR3194" s="112"/>
    </row>
    <row r="3195" spans="2:44" x14ac:dyDescent="0.25">
      <c r="B3195" s="1" t="str">
        <f>IF(I3195="","",
(IF(N3195=FİLTRE!$H$6,2,0)+IF(FİLTRE!$H$6="TOPLAM",2,0))
)</f>
        <v/>
      </c>
      <c r="C3195">
        <f>IF(FİLTRE!$M$5="",9,(IF(U3195&gt;=FİLTRE!$M$5,1,0)))</f>
        <v>1</v>
      </c>
      <c r="D3195" s="1">
        <f>IF(FİLTRE!$M$6="",9,(IF('SKT LİSTESİ'!P3195&lt;=FİLTRE!$M$6,1,0)))</f>
        <v>1</v>
      </c>
      <c r="E3195" s="25" t="str">
        <f>IF(I3195="","",(COUNTIFS($L$4:L3195,L3195)))</f>
        <v/>
      </c>
      <c r="F3195" s="13">
        <f>IF(OR(B3195&lt;&gt;2,C3195&lt;&gt;1,D3195&lt;&gt;1,H3195&lt;&gt;1),0,
COUNTIFS($B$4:B3195,2,$C$4:C3195,1,$D$4:D3195,1,$H$4:H3195,1))</f>
        <v>0</v>
      </c>
      <c r="G3195" s="26" t="str">
        <f>IF(I3195="","",(COUNTIF($E$4:E3195,E3195)))</f>
        <v/>
      </c>
      <c r="H3195" s="1">
        <f>IF(AND(J3195="SAYIM",FİLTRE!$H$5="RAFTA",U3195&lt;&gt;0),1,0)+
IF(AND(J3195="İADE DEPO",FİLTRE!$H$5="İADE DEPO"),1,0)+
IF(FİLTRE!$H$5="TÜMÜ",1,0)+
IF(AND(J3195="FİRMA İADE",FİLTRE!$H$5="FİRMA İADE"),1,0)+
IF(AND(J3195="İMHA",FİLTRE!$H$5="İMHA"),1,0)</f>
        <v>1</v>
      </c>
      <c r="I3195" s="99"/>
      <c r="J3195" s="100"/>
      <c r="K3195" s="100"/>
      <c r="L3195" s="101"/>
      <c r="M3195" s="102"/>
      <c r="N3195" s="101"/>
      <c r="O3195" s="99"/>
      <c r="P3195" s="103"/>
      <c r="Q3195" s="104"/>
      <c r="R3195" s="50"/>
      <c r="S3195" s="105"/>
      <c r="T3195" s="106"/>
      <c r="U3195" s="107"/>
      <c r="V3195" s="108"/>
      <c r="W3195" s="107"/>
      <c r="X3195" s="107"/>
      <c r="AA3195" s="107"/>
      <c r="AB3195" s="110"/>
      <c r="AC3195" s="110"/>
      <c r="AE3195" s="105"/>
      <c r="AF3195" s="105"/>
      <c r="AR3195" s="112"/>
    </row>
    <row r="3196" spans="2:44" x14ac:dyDescent="0.25">
      <c r="B3196" s="1" t="str">
        <f>IF(I3196="","",
(IF(N3196=FİLTRE!$H$6,2,0)+IF(FİLTRE!$H$6="TOPLAM",2,0))
)</f>
        <v/>
      </c>
      <c r="C3196">
        <f>IF(FİLTRE!$M$5="",9,(IF(U3196&gt;=FİLTRE!$M$5,1,0)))</f>
        <v>1</v>
      </c>
      <c r="D3196" s="1">
        <f>IF(FİLTRE!$M$6="",9,(IF('SKT LİSTESİ'!P3196&lt;=FİLTRE!$M$6,1,0)))</f>
        <v>1</v>
      </c>
      <c r="E3196" s="25" t="str">
        <f>IF(I3196="","",(COUNTIFS($L$4:L3196,L3196)))</f>
        <v/>
      </c>
      <c r="F3196" s="13">
        <f>IF(OR(B3196&lt;&gt;2,C3196&lt;&gt;1,D3196&lt;&gt;1,H3196&lt;&gt;1),0,
COUNTIFS($B$4:B3196,2,$C$4:C3196,1,$D$4:D3196,1,$H$4:H3196,1))</f>
        <v>0</v>
      </c>
      <c r="G3196" s="26" t="str">
        <f>IF(I3196="","",(COUNTIF($E$4:E3196,E3196)))</f>
        <v/>
      </c>
      <c r="H3196" s="1">
        <f>IF(AND(J3196="SAYIM",FİLTRE!$H$5="RAFTA",U3196&lt;&gt;0),1,0)+
IF(AND(J3196="İADE DEPO",FİLTRE!$H$5="İADE DEPO"),1,0)+
IF(FİLTRE!$H$5="TÜMÜ",1,0)+
IF(AND(J3196="FİRMA İADE",FİLTRE!$H$5="FİRMA İADE"),1,0)+
IF(AND(J3196="İMHA",FİLTRE!$H$5="İMHA"),1,0)</f>
        <v>1</v>
      </c>
      <c r="I3196" s="99"/>
      <c r="J3196" s="100"/>
      <c r="K3196" s="100"/>
      <c r="L3196" s="101"/>
      <c r="M3196" s="102"/>
      <c r="N3196" s="101"/>
      <c r="O3196" s="99"/>
      <c r="P3196" s="103"/>
      <c r="Q3196" s="104"/>
      <c r="R3196" s="50"/>
      <c r="S3196" s="105"/>
      <c r="T3196" s="106"/>
      <c r="U3196" s="107"/>
      <c r="V3196" s="108"/>
      <c r="W3196" s="107"/>
      <c r="X3196" s="107"/>
      <c r="AA3196" s="107"/>
      <c r="AB3196" s="110"/>
      <c r="AC3196" s="110"/>
      <c r="AE3196" s="105"/>
      <c r="AF3196" s="105"/>
      <c r="AR3196" s="112"/>
    </row>
    <row r="3197" spans="2:44" x14ac:dyDescent="0.25">
      <c r="B3197" s="1" t="str">
        <f>IF(I3197="","",
(IF(N3197=FİLTRE!$H$6,2,0)+IF(FİLTRE!$H$6="TOPLAM",2,0))
)</f>
        <v/>
      </c>
      <c r="C3197">
        <f>IF(FİLTRE!$M$5="",9,(IF(U3197&gt;=FİLTRE!$M$5,1,0)))</f>
        <v>1</v>
      </c>
      <c r="D3197" s="1">
        <f>IF(FİLTRE!$M$6="",9,(IF('SKT LİSTESİ'!P3197&lt;=FİLTRE!$M$6,1,0)))</f>
        <v>1</v>
      </c>
      <c r="E3197" s="25" t="str">
        <f>IF(I3197="","",(COUNTIFS($L$4:L3197,L3197)))</f>
        <v/>
      </c>
      <c r="F3197" s="13">
        <f>IF(OR(B3197&lt;&gt;2,C3197&lt;&gt;1,D3197&lt;&gt;1,H3197&lt;&gt;1),0,
COUNTIFS($B$4:B3197,2,$C$4:C3197,1,$D$4:D3197,1,$H$4:H3197,1))</f>
        <v>0</v>
      </c>
      <c r="G3197" s="26" t="str">
        <f>IF(I3197="","",(COUNTIF($E$4:E3197,E3197)))</f>
        <v/>
      </c>
      <c r="H3197" s="1">
        <f>IF(AND(J3197="SAYIM",FİLTRE!$H$5="RAFTA",U3197&lt;&gt;0),1,0)+
IF(AND(J3197="İADE DEPO",FİLTRE!$H$5="İADE DEPO"),1,0)+
IF(FİLTRE!$H$5="TÜMÜ",1,0)+
IF(AND(J3197="FİRMA İADE",FİLTRE!$H$5="FİRMA İADE"),1,0)+
IF(AND(J3197="İMHA",FİLTRE!$H$5="İMHA"),1,0)</f>
        <v>1</v>
      </c>
      <c r="I3197" s="99"/>
      <c r="J3197" s="100"/>
      <c r="K3197" s="100"/>
      <c r="L3197" s="101"/>
      <c r="M3197" s="102"/>
      <c r="N3197" s="101"/>
      <c r="O3197" s="99"/>
      <c r="P3197" s="103"/>
      <c r="Q3197" s="104"/>
      <c r="R3197" s="50"/>
      <c r="S3197" s="105"/>
      <c r="T3197" s="106"/>
      <c r="U3197" s="107"/>
      <c r="V3197" s="108"/>
      <c r="W3197" s="107"/>
      <c r="X3197" s="107"/>
      <c r="AA3197" s="107"/>
      <c r="AB3197" s="110"/>
      <c r="AC3197" s="110"/>
      <c r="AE3197" s="105"/>
      <c r="AF3197" s="105"/>
      <c r="AR3197" s="112"/>
    </row>
    <row r="3198" spans="2:44" x14ac:dyDescent="0.25">
      <c r="B3198" s="1" t="str">
        <f>IF(I3198="","",
(IF(N3198=FİLTRE!$H$6,2,0)+IF(FİLTRE!$H$6="TOPLAM",2,0))
)</f>
        <v/>
      </c>
      <c r="C3198">
        <f>IF(FİLTRE!$M$5="",9,(IF(U3198&gt;=FİLTRE!$M$5,1,0)))</f>
        <v>1</v>
      </c>
      <c r="D3198" s="1">
        <f>IF(FİLTRE!$M$6="",9,(IF('SKT LİSTESİ'!P3198&lt;=FİLTRE!$M$6,1,0)))</f>
        <v>1</v>
      </c>
      <c r="E3198" s="25" t="str">
        <f>IF(I3198="","",(COUNTIFS($L$4:L3198,L3198)))</f>
        <v/>
      </c>
      <c r="F3198" s="13">
        <f>IF(OR(B3198&lt;&gt;2,C3198&lt;&gt;1,D3198&lt;&gt;1,H3198&lt;&gt;1),0,
COUNTIFS($B$4:B3198,2,$C$4:C3198,1,$D$4:D3198,1,$H$4:H3198,1))</f>
        <v>0</v>
      </c>
      <c r="G3198" s="26" t="str">
        <f>IF(I3198="","",(COUNTIF($E$4:E3198,E3198)))</f>
        <v/>
      </c>
      <c r="H3198" s="1">
        <f>IF(AND(J3198="SAYIM",FİLTRE!$H$5="RAFTA",U3198&lt;&gt;0),1,0)+
IF(AND(J3198="İADE DEPO",FİLTRE!$H$5="İADE DEPO"),1,0)+
IF(FİLTRE!$H$5="TÜMÜ",1,0)+
IF(AND(J3198="FİRMA İADE",FİLTRE!$H$5="FİRMA İADE"),1,0)+
IF(AND(J3198="İMHA",FİLTRE!$H$5="İMHA"),1,0)</f>
        <v>1</v>
      </c>
      <c r="I3198" s="99"/>
      <c r="J3198" s="100"/>
      <c r="K3198" s="100"/>
      <c r="L3198" s="101"/>
      <c r="M3198" s="102"/>
      <c r="N3198" s="101"/>
      <c r="O3198" s="99"/>
      <c r="P3198" s="103"/>
      <c r="Q3198" s="104"/>
      <c r="R3198" s="50"/>
      <c r="S3198" s="105"/>
      <c r="T3198" s="106"/>
      <c r="U3198" s="107"/>
      <c r="V3198" s="108"/>
      <c r="W3198" s="107"/>
      <c r="X3198" s="107"/>
      <c r="AA3198" s="107"/>
      <c r="AB3198" s="110"/>
      <c r="AC3198" s="110"/>
      <c r="AE3198" s="105"/>
      <c r="AF3198" s="105"/>
      <c r="AR3198" s="112"/>
    </row>
    <row r="3199" spans="2:44" x14ac:dyDescent="0.25">
      <c r="B3199" s="1" t="str">
        <f>IF(I3199="","",
(IF(N3199=FİLTRE!$H$6,2,0)+IF(FİLTRE!$H$6="TOPLAM",2,0))
)</f>
        <v/>
      </c>
      <c r="C3199">
        <f>IF(FİLTRE!$M$5="",9,(IF(U3199&gt;=FİLTRE!$M$5,1,0)))</f>
        <v>1</v>
      </c>
      <c r="D3199" s="1">
        <f>IF(FİLTRE!$M$6="",9,(IF('SKT LİSTESİ'!P3199&lt;=FİLTRE!$M$6,1,0)))</f>
        <v>1</v>
      </c>
      <c r="E3199" s="25" t="str">
        <f>IF(I3199="","",(COUNTIFS($L$4:L3199,L3199)))</f>
        <v/>
      </c>
      <c r="F3199" s="13">
        <f>IF(OR(B3199&lt;&gt;2,C3199&lt;&gt;1,D3199&lt;&gt;1,H3199&lt;&gt;1),0,
COUNTIFS($B$4:B3199,2,$C$4:C3199,1,$D$4:D3199,1,$H$4:H3199,1))</f>
        <v>0</v>
      </c>
      <c r="G3199" s="26" t="str">
        <f>IF(I3199="","",(COUNTIF($E$4:E3199,E3199)))</f>
        <v/>
      </c>
      <c r="H3199" s="1">
        <f>IF(AND(J3199="SAYIM",FİLTRE!$H$5="RAFTA",U3199&lt;&gt;0),1,0)+
IF(AND(J3199="İADE DEPO",FİLTRE!$H$5="İADE DEPO"),1,0)+
IF(FİLTRE!$H$5="TÜMÜ",1,0)+
IF(AND(J3199="FİRMA İADE",FİLTRE!$H$5="FİRMA İADE"),1,0)+
IF(AND(J3199="İMHA",FİLTRE!$H$5="İMHA"),1,0)</f>
        <v>1</v>
      </c>
      <c r="I3199" s="99"/>
      <c r="J3199" s="100"/>
      <c r="K3199" s="100"/>
      <c r="L3199" s="101"/>
      <c r="M3199" s="102"/>
      <c r="N3199" s="101"/>
      <c r="O3199" s="99"/>
      <c r="P3199" s="103"/>
      <c r="Q3199" s="104"/>
      <c r="R3199" s="50"/>
      <c r="S3199" s="105"/>
      <c r="T3199" s="106"/>
      <c r="U3199" s="107"/>
      <c r="V3199" s="108"/>
      <c r="W3199" s="107"/>
      <c r="X3199" s="107"/>
      <c r="AA3199" s="107"/>
      <c r="AB3199" s="110"/>
      <c r="AC3199" s="110"/>
      <c r="AE3199" s="105"/>
      <c r="AF3199" s="105"/>
      <c r="AR3199" s="112"/>
    </row>
    <row r="3200" spans="2:44" x14ac:dyDescent="0.25">
      <c r="B3200" s="1" t="str">
        <f>IF(I3200="","",
(IF(N3200=FİLTRE!$H$6,2,0)+IF(FİLTRE!$H$6="TOPLAM",2,0))
)</f>
        <v/>
      </c>
      <c r="C3200">
        <f>IF(FİLTRE!$M$5="",9,(IF(U3200&gt;=FİLTRE!$M$5,1,0)))</f>
        <v>1</v>
      </c>
      <c r="D3200" s="1">
        <f>IF(FİLTRE!$M$6="",9,(IF('SKT LİSTESİ'!P3200&lt;=FİLTRE!$M$6,1,0)))</f>
        <v>1</v>
      </c>
      <c r="E3200" s="25" t="str">
        <f>IF(I3200="","",(COUNTIFS($L$4:L3200,L3200)))</f>
        <v/>
      </c>
      <c r="F3200" s="13">
        <f>IF(OR(B3200&lt;&gt;2,C3200&lt;&gt;1,D3200&lt;&gt;1,H3200&lt;&gt;1),0,
COUNTIFS($B$4:B3200,2,$C$4:C3200,1,$D$4:D3200,1,$H$4:H3200,1))</f>
        <v>0</v>
      </c>
      <c r="G3200" s="26" t="str">
        <f>IF(I3200="","",(COUNTIF($E$4:E3200,E3200)))</f>
        <v/>
      </c>
      <c r="H3200" s="1">
        <f>IF(AND(J3200="SAYIM",FİLTRE!$H$5="RAFTA",U3200&lt;&gt;0),1,0)+
IF(AND(J3200="İADE DEPO",FİLTRE!$H$5="İADE DEPO"),1,0)+
IF(FİLTRE!$H$5="TÜMÜ",1,0)+
IF(AND(J3200="FİRMA İADE",FİLTRE!$H$5="FİRMA İADE"),1,0)+
IF(AND(J3200="İMHA",FİLTRE!$H$5="İMHA"),1,0)</f>
        <v>1</v>
      </c>
      <c r="I3200" s="99"/>
      <c r="J3200" s="100"/>
      <c r="K3200" s="100"/>
      <c r="L3200" s="101"/>
      <c r="M3200" s="102"/>
      <c r="N3200" s="101"/>
      <c r="O3200" s="99"/>
      <c r="P3200" s="103"/>
      <c r="Q3200" s="104"/>
      <c r="R3200" s="50"/>
      <c r="S3200" s="105"/>
      <c r="T3200" s="106"/>
      <c r="U3200" s="107"/>
      <c r="V3200" s="108"/>
      <c r="W3200" s="107"/>
      <c r="X3200" s="107"/>
      <c r="AA3200" s="107"/>
      <c r="AB3200" s="110"/>
      <c r="AC3200" s="110"/>
      <c r="AE3200" s="105"/>
      <c r="AF3200" s="105"/>
      <c r="AR3200" s="112"/>
    </row>
    <row r="3201" spans="2:44" x14ac:dyDescent="0.25">
      <c r="B3201" s="1" t="str">
        <f>IF(I3201="","",
(IF(N3201=FİLTRE!$H$6,2,0)+IF(FİLTRE!$H$6="TOPLAM",2,0))
)</f>
        <v/>
      </c>
      <c r="C3201">
        <f>IF(FİLTRE!$M$5="",9,(IF(U3201&gt;=FİLTRE!$M$5,1,0)))</f>
        <v>1</v>
      </c>
      <c r="D3201" s="1">
        <f>IF(FİLTRE!$M$6="",9,(IF('SKT LİSTESİ'!P3201&lt;=FİLTRE!$M$6,1,0)))</f>
        <v>1</v>
      </c>
      <c r="E3201" s="25" t="str">
        <f>IF(I3201="","",(COUNTIFS($L$4:L3201,L3201)))</f>
        <v/>
      </c>
      <c r="F3201" s="13">
        <f>IF(OR(B3201&lt;&gt;2,C3201&lt;&gt;1,D3201&lt;&gt;1,H3201&lt;&gt;1),0,
COUNTIFS($B$4:B3201,2,$C$4:C3201,1,$D$4:D3201,1,$H$4:H3201,1))</f>
        <v>0</v>
      </c>
      <c r="G3201" s="26" t="str">
        <f>IF(I3201="","",(COUNTIF($E$4:E3201,E3201)))</f>
        <v/>
      </c>
      <c r="H3201" s="1">
        <f>IF(AND(J3201="SAYIM",FİLTRE!$H$5="RAFTA",U3201&lt;&gt;0),1,0)+
IF(AND(J3201="İADE DEPO",FİLTRE!$H$5="İADE DEPO"),1,0)+
IF(FİLTRE!$H$5="TÜMÜ",1,0)+
IF(AND(J3201="FİRMA İADE",FİLTRE!$H$5="FİRMA İADE"),1,0)+
IF(AND(J3201="İMHA",FİLTRE!$H$5="İMHA"),1,0)</f>
        <v>1</v>
      </c>
      <c r="I3201" s="99"/>
      <c r="J3201" s="100"/>
      <c r="K3201" s="100"/>
      <c r="L3201" s="101"/>
      <c r="M3201" s="102"/>
      <c r="N3201" s="101"/>
      <c r="O3201" s="99"/>
      <c r="P3201" s="103"/>
      <c r="Q3201" s="104"/>
      <c r="R3201" s="50"/>
      <c r="S3201" s="105"/>
      <c r="T3201" s="106"/>
      <c r="U3201" s="107"/>
      <c r="V3201" s="108"/>
      <c r="W3201" s="107"/>
      <c r="X3201" s="107"/>
      <c r="AA3201" s="107"/>
      <c r="AB3201" s="110"/>
      <c r="AC3201" s="110"/>
      <c r="AE3201" s="105"/>
      <c r="AF3201" s="105"/>
      <c r="AR3201" s="112"/>
    </row>
    <row r="3202" spans="2:44" x14ac:dyDescent="0.25">
      <c r="B3202" s="1" t="str">
        <f>IF(I3202="","",
(IF(N3202=FİLTRE!$H$6,2,0)+IF(FİLTRE!$H$6="TOPLAM",2,0))
)</f>
        <v/>
      </c>
      <c r="C3202">
        <f>IF(FİLTRE!$M$5="",9,(IF(U3202&gt;=FİLTRE!$M$5,1,0)))</f>
        <v>1</v>
      </c>
      <c r="D3202" s="1">
        <f>IF(FİLTRE!$M$6="",9,(IF('SKT LİSTESİ'!P3202&lt;=FİLTRE!$M$6,1,0)))</f>
        <v>1</v>
      </c>
      <c r="E3202" s="25" t="str">
        <f>IF(I3202="","",(COUNTIFS($L$4:L3202,L3202)))</f>
        <v/>
      </c>
      <c r="F3202" s="13">
        <f>IF(OR(B3202&lt;&gt;2,C3202&lt;&gt;1,D3202&lt;&gt;1,H3202&lt;&gt;1),0,
COUNTIFS($B$4:B3202,2,$C$4:C3202,1,$D$4:D3202,1,$H$4:H3202,1))</f>
        <v>0</v>
      </c>
      <c r="G3202" s="26" t="str">
        <f>IF(I3202="","",(COUNTIF($E$4:E3202,E3202)))</f>
        <v/>
      </c>
      <c r="H3202" s="1">
        <f>IF(AND(J3202="SAYIM",FİLTRE!$H$5="RAFTA",U3202&lt;&gt;0),1,0)+
IF(AND(J3202="İADE DEPO",FİLTRE!$H$5="İADE DEPO"),1,0)+
IF(FİLTRE!$H$5="TÜMÜ",1,0)+
IF(AND(J3202="FİRMA İADE",FİLTRE!$H$5="FİRMA İADE"),1,0)+
IF(AND(J3202="İMHA",FİLTRE!$H$5="İMHA"),1,0)</f>
        <v>1</v>
      </c>
      <c r="I3202" s="99"/>
      <c r="J3202" s="100"/>
      <c r="K3202" s="100"/>
      <c r="L3202" s="101"/>
      <c r="M3202" s="102"/>
      <c r="N3202" s="101"/>
      <c r="O3202" s="99"/>
      <c r="P3202" s="103"/>
      <c r="Q3202" s="104"/>
      <c r="R3202" s="50"/>
      <c r="S3202" s="105"/>
      <c r="T3202" s="106"/>
      <c r="U3202" s="107"/>
      <c r="V3202" s="108"/>
      <c r="W3202" s="107"/>
      <c r="X3202" s="107"/>
      <c r="AA3202" s="107"/>
      <c r="AB3202" s="110"/>
      <c r="AC3202" s="110"/>
      <c r="AE3202" s="105"/>
      <c r="AF3202" s="105"/>
      <c r="AR3202" s="112"/>
    </row>
    <row r="3203" spans="2:44" x14ac:dyDescent="0.25">
      <c r="B3203" s="1" t="str">
        <f>IF(I3203="","",
(IF(N3203=FİLTRE!$H$6,2,0)+IF(FİLTRE!$H$6="TOPLAM",2,0))
)</f>
        <v/>
      </c>
      <c r="C3203">
        <f>IF(FİLTRE!$M$5="",9,(IF(U3203&gt;=FİLTRE!$M$5,1,0)))</f>
        <v>1</v>
      </c>
      <c r="D3203" s="1">
        <f>IF(FİLTRE!$M$6="",9,(IF('SKT LİSTESİ'!P3203&lt;=FİLTRE!$M$6,1,0)))</f>
        <v>1</v>
      </c>
      <c r="E3203" s="25" t="str">
        <f>IF(I3203="","",(COUNTIFS($L$4:L3203,L3203)))</f>
        <v/>
      </c>
      <c r="F3203" s="13">
        <f>IF(OR(B3203&lt;&gt;2,C3203&lt;&gt;1,D3203&lt;&gt;1,H3203&lt;&gt;1),0,
COUNTIFS($B$4:B3203,2,$C$4:C3203,1,$D$4:D3203,1,$H$4:H3203,1))</f>
        <v>0</v>
      </c>
      <c r="G3203" s="26" t="str">
        <f>IF(I3203="","",(COUNTIF($E$4:E3203,E3203)))</f>
        <v/>
      </c>
      <c r="H3203" s="1">
        <f>IF(AND(J3203="SAYIM",FİLTRE!$H$5="RAFTA",U3203&lt;&gt;0),1,0)+
IF(AND(J3203="İADE DEPO",FİLTRE!$H$5="İADE DEPO"),1,0)+
IF(FİLTRE!$H$5="TÜMÜ",1,0)+
IF(AND(J3203="FİRMA İADE",FİLTRE!$H$5="FİRMA İADE"),1,0)+
IF(AND(J3203="İMHA",FİLTRE!$H$5="İMHA"),1,0)</f>
        <v>1</v>
      </c>
      <c r="I3203" s="99"/>
      <c r="J3203" s="100"/>
      <c r="K3203" s="100"/>
      <c r="L3203" s="101"/>
      <c r="M3203" s="102"/>
      <c r="N3203" s="101"/>
      <c r="O3203" s="99"/>
      <c r="P3203" s="103"/>
      <c r="Q3203" s="104"/>
      <c r="R3203" s="50"/>
      <c r="S3203" s="105"/>
      <c r="T3203" s="106"/>
      <c r="U3203" s="107"/>
      <c r="V3203" s="108"/>
      <c r="W3203" s="107"/>
      <c r="X3203" s="107"/>
      <c r="AA3203" s="107"/>
      <c r="AB3203" s="110"/>
      <c r="AC3203" s="110"/>
      <c r="AE3203" s="105"/>
      <c r="AF3203" s="105"/>
      <c r="AR3203" s="112"/>
    </row>
    <row r="3204" spans="2:44" x14ac:dyDescent="0.25">
      <c r="B3204" s="1" t="str">
        <f>IF(I3204="","",
(IF(N3204=FİLTRE!$H$6,2,0)+IF(FİLTRE!$H$6="TOPLAM",2,0))
)</f>
        <v/>
      </c>
      <c r="C3204">
        <f>IF(FİLTRE!$M$5="",9,(IF(U3204&gt;=FİLTRE!$M$5,1,0)))</f>
        <v>1</v>
      </c>
      <c r="D3204" s="1">
        <f>IF(FİLTRE!$M$6="",9,(IF('SKT LİSTESİ'!P3204&lt;=FİLTRE!$M$6,1,0)))</f>
        <v>1</v>
      </c>
      <c r="E3204" s="25" t="str">
        <f>IF(I3204="","",(COUNTIFS($L$4:L3204,L3204)))</f>
        <v/>
      </c>
      <c r="F3204" s="13">
        <f>IF(OR(B3204&lt;&gt;2,C3204&lt;&gt;1,D3204&lt;&gt;1,H3204&lt;&gt;1),0,
COUNTIFS($B$4:B3204,2,$C$4:C3204,1,$D$4:D3204,1,$H$4:H3204,1))</f>
        <v>0</v>
      </c>
      <c r="G3204" s="26" t="str">
        <f>IF(I3204="","",(COUNTIF($E$4:E3204,E3204)))</f>
        <v/>
      </c>
      <c r="H3204" s="1">
        <f>IF(AND(J3204="SAYIM",FİLTRE!$H$5="RAFTA",U3204&lt;&gt;0),1,0)+
IF(AND(J3204="İADE DEPO",FİLTRE!$H$5="İADE DEPO"),1,0)+
IF(FİLTRE!$H$5="TÜMÜ",1,0)+
IF(AND(J3204="FİRMA İADE",FİLTRE!$H$5="FİRMA İADE"),1,0)+
IF(AND(J3204="İMHA",FİLTRE!$H$5="İMHA"),1,0)</f>
        <v>1</v>
      </c>
      <c r="I3204" s="99"/>
      <c r="J3204" s="100"/>
      <c r="K3204" s="100"/>
      <c r="L3204" s="101"/>
      <c r="M3204" s="102"/>
      <c r="N3204" s="101"/>
      <c r="O3204" s="99"/>
      <c r="P3204" s="103"/>
      <c r="Q3204" s="104"/>
      <c r="R3204" s="50"/>
      <c r="S3204" s="105"/>
      <c r="T3204" s="106"/>
      <c r="U3204" s="107"/>
      <c r="V3204" s="108"/>
      <c r="W3204" s="107"/>
      <c r="X3204" s="107"/>
      <c r="AA3204" s="107"/>
      <c r="AB3204" s="110"/>
      <c r="AC3204" s="110"/>
      <c r="AE3204" s="105"/>
      <c r="AF3204" s="105"/>
      <c r="AR3204" s="112"/>
    </row>
    <row r="3205" spans="2:44" x14ac:dyDescent="0.25">
      <c r="B3205" s="1" t="str">
        <f>IF(I3205="","",
(IF(N3205=FİLTRE!$H$6,2,0)+IF(FİLTRE!$H$6="TOPLAM",2,0))
)</f>
        <v/>
      </c>
      <c r="C3205">
        <f>IF(FİLTRE!$M$5="",9,(IF(U3205&gt;=FİLTRE!$M$5,1,0)))</f>
        <v>1</v>
      </c>
      <c r="D3205" s="1">
        <f>IF(FİLTRE!$M$6="",9,(IF('SKT LİSTESİ'!P3205&lt;=FİLTRE!$M$6,1,0)))</f>
        <v>1</v>
      </c>
      <c r="E3205" s="25" t="str">
        <f>IF(I3205="","",(COUNTIFS($L$4:L3205,L3205)))</f>
        <v/>
      </c>
      <c r="F3205" s="13">
        <f>IF(OR(B3205&lt;&gt;2,C3205&lt;&gt;1,D3205&lt;&gt;1,H3205&lt;&gt;1),0,
COUNTIFS($B$4:B3205,2,$C$4:C3205,1,$D$4:D3205,1,$H$4:H3205,1))</f>
        <v>0</v>
      </c>
      <c r="G3205" s="26" t="str">
        <f>IF(I3205="","",(COUNTIF($E$4:E3205,E3205)))</f>
        <v/>
      </c>
      <c r="H3205" s="1">
        <f>IF(AND(J3205="SAYIM",FİLTRE!$H$5="RAFTA",U3205&lt;&gt;0),1,0)+
IF(AND(J3205="İADE DEPO",FİLTRE!$H$5="İADE DEPO"),1,0)+
IF(FİLTRE!$H$5="TÜMÜ",1,0)+
IF(AND(J3205="FİRMA İADE",FİLTRE!$H$5="FİRMA İADE"),1,0)+
IF(AND(J3205="İMHA",FİLTRE!$H$5="İMHA"),1,0)</f>
        <v>1</v>
      </c>
      <c r="I3205" s="99"/>
      <c r="J3205" s="100"/>
      <c r="K3205" s="100"/>
      <c r="L3205" s="101"/>
      <c r="M3205" s="102"/>
      <c r="N3205" s="101"/>
      <c r="O3205" s="99"/>
      <c r="P3205" s="103"/>
      <c r="Q3205" s="104"/>
      <c r="R3205" s="50"/>
      <c r="S3205" s="105"/>
      <c r="T3205" s="106"/>
      <c r="U3205" s="107"/>
      <c r="V3205" s="108"/>
      <c r="W3205" s="107"/>
      <c r="X3205" s="107"/>
      <c r="AA3205" s="107"/>
      <c r="AB3205" s="110"/>
      <c r="AC3205" s="110"/>
      <c r="AE3205" s="105"/>
      <c r="AF3205" s="105"/>
      <c r="AR3205" s="112"/>
    </row>
    <row r="3206" spans="2:44" x14ac:dyDescent="0.25">
      <c r="B3206" s="1" t="str">
        <f>IF(I3206="","",
(IF(N3206=FİLTRE!$H$6,2,0)+IF(FİLTRE!$H$6="TOPLAM",2,0))
)</f>
        <v/>
      </c>
      <c r="C3206">
        <f>IF(FİLTRE!$M$5="",9,(IF(U3206&gt;=FİLTRE!$M$5,1,0)))</f>
        <v>1</v>
      </c>
      <c r="D3206" s="1">
        <f>IF(FİLTRE!$M$6="",9,(IF('SKT LİSTESİ'!P3206&lt;=FİLTRE!$M$6,1,0)))</f>
        <v>1</v>
      </c>
      <c r="E3206" s="25" t="str">
        <f>IF(I3206="","",(COUNTIFS($L$4:L3206,L3206)))</f>
        <v/>
      </c>
      <c r="F3206" s="13">
        <f>IF(OR(B3206&lt;&gt;2,C3206&lt;&gt;1,D3206&lt;&gt;1,H3206&lt;&gt;1),0,
COUNTIFS($B$4:B3206,2,$C$4:C3206,1,$D$4:D3206,1,$H$4:H3206,1))</f>
        <v>0</v>
      </c>
      <c r="G3206" s="26" t="str">
        <f>IF(I3206="","",(COUNTIF($E$4:E3206,E3206)))</f>
        <v/>
      </c>
      <c r="H3206" s="1">
        <f>IF(AND(J3206="SAYIM",FİLTRE!$H$5="RAFTA",U3206&lt;&gt;0),1,0)+
IF(AND(J3206="İADE DEPO",FİLTRE!$H$5="İADE DEPO"),1,0)+
IF(FİLTRE!$H$5="TÜMÜ",1,0)+
IF(AND(J3206="FİRMA İADE",FİLTRE!$H$5="FİRMA İADE"),1,0)+
IF(AND(J3206="İMHA",FİLTRE!$H$5="İMHA"),1,0)</f>
        <v>1</v>
      </c>
      <c r="I3206" s="99"/>
      <c r="J3206" s="100"/>
      <c r="K3206" s="100"/>
      <c r="L3206" s="101"/>
      <c r="M3206" s="102"/>
      <c r="N3206" s="101"/>
      <c r="O3206" s="99"/>
      <c r="P3206" s="103"/>
      <c r="Q3206" s="104"/>
      <c r="R3206" s="50"/>
      <c r="S3206" s="105"/>
      <c r="T3206" s="106"/>
      <c r="U3206" s="107"/>
      <c r="V3206" s="108"/>
      <c r="W3206" s="107"/>
      <c r="X3206" s="107"/>
      <c r="AA3206" s="107"/>
      <c r="AB3206" s="110"/>
      <c r="AC3206" s="110"/>
      <c r="AE3206" s="105"/>
      <c r="AF3206" s="105"/>
      <c r="AR3206" s="112"/>
    </row>
    <row r="3207" spans="2:44" x14ac:dyDescent="0.25">
      <c r="B3207" s="1" t="str">
        <f>IF(I3207="","",
(IF(N3207=FİLTRE!$H$6,2,0)+IF(FİLTRE!$H$6="TOPLAM",2,0))
)</f>
        <v/>
      </c>
      <c r="C3207">
        <f>IF(FİLTRE!$M$5="",9,(IF(U3207&gt;=FİLTRE!$M$5,1,0)))</f>
        <v>1</v>
      </c>
      <c r="D3207" s="1">
        <f>IF(FİLTRE!$M$6="",9,(IF('SKT LİSTESİ'!P3207&lt;=FİLTRE!$M$6,1,0)))</f>
        <v>1</v>
      </c>
      <c r="E3207" s="25" t="str">
        <f>IF(I3207="","",(COUNTIFS($L$4:L3207,L3207)))</f>
        <v/>
      </c>
      <c r="F3207" s="13">
        <f>IF(OR(B3207&lt;&gt;2,C3207&lt;&gt;1,D3207&lt;&gt;1,H3207&lt;&gt;1),0,
COUNTIFS($B$4:B3207,2,$C$4:C3207,1,$D$4:D3207,1,$H$4:H3207,1))</f>
        <v>0</v>
      </c>
      <c r="G3207" s="26" t="str">
        <f>IF(I3207="","",(COUNTIF($E$4:E3207,E3207)))</f>
        <v/>
      </c>
      <c r="H3207" s="1">
        <f>IF(AND(J3207="SAYIM",FİLTRE!$H$5="RAFTA",U3207&lt;&gt;0),1,0)+
IF(AND(J3207="İADE DEPO",FİLTRE!$H$5="İADE DEPO"),1,0)+
IF(FİLTRE!$H$5="TÜMÜ",1,0)+
IF(AND(J3207="FİRMA İADE",FİLTRE!$H$5="FİRMA İADE"),1,0)+
IF(AND(J3207="İMHA",FİLTRE!$H$5="İMHA"),1,0)</f>
        <v>1</v>
      </c>
      <c r="I3207" s="99"/>
      <c r="J3207" s="100"/>
      <c r="K3207" s="100"/>
      <c r="L3207" s="101"/>
      <c r="M3207" s="102"/>
      <c r="N3207" s="101"/>
      <c r="O3207" s="99"/>
      <c r="P3207" s="103"/>
      <c r="Q3207" s="104"/>
      <c r="R3207" s="50"/>
      <c r="S3207" s="105"/>
      <c r="T3207" s="106"/>
      <c r="U3207" s="107"/>
      <c r="V3207" s="108"/>
      <c r="W3207" s="107"/>
      <c r="X3207" s="107"/>
      <c r="AA3207" s="107"/>
      <c r="AB3207" s="110"/>
      <c r="AC3207" s="110"/>
      <c r="AE3207" s="105"/>
      <c r="AF3207" s="105"/>
      <c r="AR3207" s="112"/>
    </row>
    <row r="3208" spans="2:44" x14ac:dyDescent="0.25">
      <c r="B3208" s="1" t="str">
        <f>IF(I3208="","",
(IF(N3208=FİLTRE!$H$6,2,0)+IF(FİLTRE!$H$6="TOPLAM",2,0))
)</f>
        <v/>
      </c>
      <c r="C3208">
        <f>IF(FİLTRE!$M$5="",9,(IF(U3208&gt;=FİLTRE!$M$5,1,0)))</f>
        <v>1</v>
      </c>
      <c r="D3208" s="1">
        <f>IF(FİLTRE!$M$6="",9,(IF('SKT LİSTESİ'!P3208&lt;=FİLTRE!$M$6,1,0)))</f>
        <v>1</v>
      </c>
      <c r="E3208" s="25" t="str">
        <f>IF(I3208="","",(COUNTIFS($L$4:L3208,L3208)))</f>
        <v/>
      </c>
      <c r="F3208" s="13">
        <f>IF(OR(B3208&lt;&gt;2,C3208&lt;&gt;1,D3208&lt;&gt;1,H3208&lt;&gt;1),0,
COUNTIFS($B$4:B3208,2,$C$4:C3208,1,$D$4:D3208,1,$H$4:H3208,1))</f>
        <v>0</v>
      </c>
      <c r="G3208" s="26" t="str">
        <f>IF(I3208="","",(COUNTIF($E$4:E3208,E3208)))</f>
        <v/>
      </c>
      <c r="H3208" s="1">
        <f>IF(AND(J3208="SAYIM",FİLTRE!$H$5="RAFTA",U3208&lt;&gt;0),1,0)+
IF(AND(J3208="İADE DEPO",FİLTRE!$H$5="İADE DEPO"),1,0)+
IF(FİLTRE!$H$5="TÜMÜ",1,0)+
IF(AND(J3208="FİRMA İADE",FİLTRE!$H$5="FİRMA İADE"),1,0)+
IF(AND(J3208="İMHA",FİLTRE!$H$5="İMHA"),1,0)</f>
        <v>1</v>
      </c>
      <c r="I3208" s="99"/>
      <c r="J3208" s="100"/>
      <c r="K3208" s="100"/>
      <c r="L3208" s="101"/>
      <c r="M3208" s="102"/>
      <c r="N3208" s="101"/>
      <c r="O3208" s="99"/>
      <c r="P3208" s="103"/>
      <c r="Q3208" s="104"/>
      <c r="R3208" s="50"/>
      <c r="S3208" s="105"/>
      <c r="T3208" s="106"/>
      <c r="U3208" s="107"/>
      <c r="V3208" s="108"/>
      <c r="W3208" s="107"/>
      <c r="X3208" s="107"/>
      <c r="AA3208" s="107"/>
      <c r="AB3208" s="110"/>
      <c r="AC3208" s="110"/>
      <c r="AE3208" s="105"/>
      <c r="AF3208" s="105"/>
      <c r="AR3208" s="112"/>
    </row>
    <row r="3209" spans="2:44" x14ac:dyDescent="0.25">
      <c r="B3209" s="1" t="str">
        <f>IF(I3209="","",
(IF(N3209=FİLTRE!$H$6,2,0)+IF(FİLTRE!$H$6="TOPLAM",2,0))
)</f>
        <v/>
      </c>
      <c r="C3209">
        <f>IF(FİLTRE!$M$5="",9,(IF(U3209&gt;=FİLTRE!$M$5,1,0)))</f>
        <v>1</v>
      </c>
      <c r="D3209" s="1">
        <f>IF(FİLTRE!$M$6="",9,(IF('SKT LİSTESİ'!P3209&lt;=FİLTRE!$M$6,1,0)))</f>
        <v>1</v>
      </c>
      <c r="E3209" s="25" t="str">
        <f>IF(I3209="","",(COUNTIFS($L$4:L3209,L3209)))</f>
        <v/>
      </c>
      <c r="F3209" s="13">
        <f>IF(OR(B3209&lt;&gt;2,C3209&lt;&gt;1,D3209&lt;&gt;1,H3209&lt;&gt;1),0,
COUNTIFS($B$4:B3209,2,$C$4:C3209,1,$D$4:D3209,1,$H$4:H3209,1))</f>
        <v>0</v>
      </c>
      <c r="G3209" s="26" t="str">
        <f>IF(I3209="","",(COUNTIF($E$4:E3209,E3209)))</f>
        <v/>
      </c>
      <c r="H3209" s="1">
        <f>IF(AND(J3209="SAYIM",FİLTRE!$H$5="RAFTA",U3209&lt;&gt;0),1,0)+
IF(AND(J3209="İADE DEPO",FİLTRE!$H$5="İADE DEPO"),1,0)+
IF(FİLTRE!$H$5="TÜMÜ",1,0)+
IF(AND(J3209="FİRMA İADE",FİLTRE!$H$5="FİRMA İADE"),1,0)+
IF(AND(J3209="İMHA",FİLTRE!$H$5="İMHA"),1,0)</f>
        <v>1</v>
      </c>
      <c r="I3209" s="99"/>
      <c r="J3209" s="100"/>
      <c r="K3209" s="100"/>
      <c r="L3209" s="101"/>
      <c r="M3209" s="102"/>
      <c r="N3209" s="101"/>
      <c r="O3209" s="99"/>
      <c r="P3209" s="103"/>
      <c r="Q3209" s="104"/>
      <c r="R3209" s="50"/>
      <c r="S3209" s="105"/>
      <c r="T3209" s="106"/>
      <c r="U3209" s="107"/>
      <c r="V3209" s="108"/>
      <c r="W3209" s="107"/>
      <c r="X3209" s="107"/>
      <c r="AA3209" s="107"/>
      <c r="AB3209" s="110"/>
      <c r="AC3209" s="110"/>
      <c r="AE3209" s="105"/>
      <c r="AF3209" s="105"/>
      <c r="AR3209" s="112"/>
    </row>
    <row r="3210" spans="2:44" x14ac:dyDescent="0.25">
      <c r="B3210" s="1" t="str">
        <f>IF(I3210="","",
(IF(N3210=FİLTRE!$H$6,2,0)+IF(FİLTRE!$H$6="TOPLAM",2,0))
)</f>
        <v/>
      </c>
      <c r="C3210">
        <f>IF(FİLTRE!$M$5="",9,(IF(U3210&gt;=FİLTRE!$M$5,1,0)))</f>
        <v>1</v>
      </c>
      <c r="D3210" s="1">
        <f>IF(FİLTRE!$M$6="",9,(IF('SKT LİSTESİ'!P3210&lt;=FİLTRE!$M$6,1,0)))</f>
        <v>1</v>
      </c>
      <c r="E3210" s="25" t="str">
        <f>IF(I3210="","",(COUNTIFS($L$4:L3210,L3210)))</f>
        <v/>
      </c>
      <c r="F3210" s="13">
        <f>IF(OR(B3210&lt;&gt;2,C3210&lt;&gt;1,D3210&lt;&gt;1,H3210&lt;&gt;1),0,
COUNTIFS($B$4:B3210,2,$C$4:C3210,1,$D$4:D3210,1,$H$4:H3210,1))</f>
        <v>0</v>
      </c>
      <c r="G3210" s="26" t="str">
        <f>IF(I3210="","",(COUNTIF($E$4:E3210,E3210)))</f>
        <v/>
      </c>
      <c r="H3210" s="1">
        <f>IF(AND(J3210="SAYIM",FİLTRE!$H$5="RAFTA",U3210&lt;&gt;0),1,0)+
IF(AND(J3210="İADE DEPO",FİLTRE!$H$5="İADE DEPO"),1,0)+
IF(FİLTRE!$H$5="TÜMÜ",1,0)+
IF(AND(J3210="FİRMA İADE",FİLTRE!$H$5="FİRMA İADE"),1,0)+
IF(AND(J3210="İMHA",FİLTRE!$H$5="İMHA"),1,0)</f>
        <v>1</v>
      </c>
      <c r="I3210" s="99"/>
      <c r="J3210" s="100"/>
      <c r="K3210" s="100"/>
      <c r="L3210" s="101"/>
      <c r="M3210" s="102"/>
      <c r="N3210" s="101"/>
      <c r="O3210" s="99"/>
      <c r="P3210" s="103"/>
      <c r="Q3210" s="104"/>
      <c r="R3210" s="50"/>
      <c r="S3210" s="105"/>
      <c r="T3210" s="106"/>
      <c r="U3210" s="107"/>
      <c r="V3210" s="108"/>
      <c r="W3210" s="107"/>
      <c r="X3210" s="107"/>
      <c r="AA3210" s="107"/>
      <c r="AB3210" s="110"/>
      <c r="AC3210" s="110"/>
      <c r="AE3210" s="105"/>
      <c r="AF3210" s="105"/>
      <c r="AR3210" s="112"/>
    </row>
    <row r="3211" spans="2:44" x14ac:dyDescent="0.25">
      <c r="B3211" s="1" t="str">
        <f>IF(I3211="","",
(IF(N3211=FİLTRE!$H$6,2,0)+IF(FİLTRE!$H$6="TOPLAM",2,0))
)</f>
        <v/>
      </c>
      <c r="C3211">
        <f>IF(FİLTRE!$M$5="",9,(IF(U3211&gt;=FİLTRE!$M$5,1,0)))</f>
        <v>1</v>
      </c>
      <c r="D3211" s="1">
        <f>IF(FİLTRE!$M$6="",9,(IF('SKT LİSTESİ'!P3211&lt;=FİLTRE!$M$6,1,0)))</f>
        <v>1</v>
      </c>
      <c r="E3211" s="25" t="str">
        <f>IF(I3211="","",(COUNTIFS($L$4:L3211,L3211)))</f>
        <v/>
      </c>
      <c r="F3211" s="13">
        <f>IF(OR(B3211&lt;&gt;2,C3211&lt;&gt;1,D3211&lt;&gt;1,H3211&lt;&gt;1),0,
COUNTIFS($B$4:B3211,2,$C$4:C3211,1,$D$4:D3211,1,$H$4:H3211,1))</f>
        <v>0</v>
      </c>
      <c r="G3211" s="26" t="str">
        <f>IF(I3211="","",(COUNTIF($E$4:E3211,E3211)))</f>
        <v/>
      </c>
      <c r="H3211" s="1">
        <f>IF(AND(J3211="SAYIM",FİLTRE!$H$5="RAFTA",U3211&lt;&gt;0),1,0)+
IF(AND(J3211="İADE DEPO",FİLTRE!$H$5="İADE DEPO"),1,0)+
IF(FİLTRE!$H$5="TÜMÜ",1,0)+
IF(AND(J3211="FİRMA İADE",FİLTRE!$H$5="FİRMA İADE"),1,0)+
IF(AND(J3211="İMHA",FİLTRE!$H$5="İMHA"),1,0)</f>
        <v>1</v>
      </c>
      <c r="I3211" s="99"/>
      <c r="J3211" s="100"/>
      <c r="K3211" s="100"/>
      <c r="L3211" s="101"/>
      <c r="M3211" s="102"/>
      <c r="N3211" s="101"/>
      <c r="O3211" s="99"/>
      <c r="P3211" s="103"/>
      <c r="Q3211" s="104"/>
      <c r="R3211" s="50"/>
      <c r="S3211" s="105"/>
      <c r="T3211" s="106"/>
      <c r="U3211" s="107"/>
      <c r="V3211" s="108"/>
      <c r="W3211" s="107"/>
      <c r="X3211" s="107"/>
      <c r="AA3211" s="107"/>
      <c r="AB3211" s="110"/>
      <c r="AC3211" s="110"/>
      <c r="AE3211" s="105"/>
      <c r="AF3211" s="105"/>
      <c r="AR3211" s="112"/>
    </row>
    <row r="3212" spans="2:44" x14ac:dyDescent="0.25">
      <c r="B3212" s="1" t="str">
        <f>IF(I3212="","",
(IF(N3212=FİLTRE!$H$6,2,0)+IF(FİLTRE!$H$6="TOPLAM",2,0))
)</f>
        <v/>
      </c>
      <c r="C3212">
        <f>IF(FİLTRE!$M$5="",9,(IF(U3212&gt;=FİLTRE!$M$5,1,0)))</f>
        <v>1</v>
      </c>
      <c r="D3212" s="1">
        <f>IF(FİLTRE!$M$6="",9,(IF('SKT LİSTESİ'!P3212&lt;=FİLTRE!$M$6,1,0)))</f>
        <v>1</v>
      </c>
      <c r="E3212" s="25" t="str">
        <f>IF(I3212="","",(COUNTIFS($L$4:L3212,L3212)))</f>
        <v/>
      </c>
      <c r="F3212" s="13">
        <f>IF(OR(B3212&lt;&gt;2,C3212&lt;&gt;1,D3212&lt;&gt;1,H3212&lt;&gt;1),0,
COUNTIFS($B$4:B3212,2,$C$4:C3212,1,$D$4:D3212,1,$H$4:H3212,1))</f>
        <v>0</v>
      </c>
      <c r="G3212" s="26" t="str">
        <f>IF(I3212="","",(COUNTIF($E$4:E3212,E3212)))</f>
        <v/>
      </c>
      <c r="H3212" s="1">
        <f>IF(AND(J3212="SAYIM",FİLTRE!$H$5="RAFTA",U3212&lt;&gt;0),1,0)+
IF(AND(J3212="İADE DEPO",FİLTRE!$H$5="İADE DEPO"),1,0)+
IF(FİLTRE!$H$5="TÜMÜ",1,0)+
IF(AND(J3212="FİRMA İADE",FİLTRE!$H$5="FİRMA İADE"),1,0)+
IF(AND(J3212="İMHA",FİLTRE!$H$5="İMHA"),1,0)</f>
        <v>1</v>
      </c>
      <c r="I3212" s="99"/>
      <c r="J3212" s="100"/>
      <c r="K3212" s="100"/>
      <c r="L3212" s="101"/>
      <c r="M3212" s="102"/>
      <c r="N3212" s="101"/>
      <c r="O3212" s="99"/>
      <c r="P3212" s="103"/>
      <c r="Q3212" s="104"/>
      <c r="R3212" s="50"/>
      <c r="S3212" s="105"/>
      <c r="T3212" s="106"/>
      <c r="U3212" s="107"/>
      <c r="V3212" s="108"/>
      <c r="W3212" s="107"/>
      <c r="X3212" s="107"/>
      <c r="AA3212" s="107"/>
      <c r="AB3212" s="110"/>
      <c r="AC3212" s="110"/>
      <c r="AE3212" s="105"/>
      <c r="AF3212" s="105"/>
      <c r="AR3212" s="112"/>
    </row>
    <row r="3213" spans="2:44" x14ac:dyDescent="0.25">
      <c r="B3213" s="1" t="str">
        <f>IF(I3213="","",
(IF(N3213=FİLTRE!$H$6,2,0)+IF(FİLTRE!$H$6="TOPLAM",2,0))
)</f>
        <v/>
      </c>
      <c r="C3213">
        <f>IF(FİLTRE!$M$5="",9,(IF(U3213&gt;=FİLTRE!$M$5,1,0)))</f>
        <v>1</v>
      </c>
      <c r="D3213" s="1">
        <f>IF(FİLTRE!$M$6="",9,(IF('SKT LİSTESİ'!P3213&lt;=FİLTRE!$M$6,1,0)))</f>
        <v>1</v>
      </c>
      <c r="E3213" s="25" t="str">
        <f>IF(I3213="","",(COUNTIFS($L$4:L3213,L3213)))</f>
        <v/>
      </c>
      <c r="F3213" s="13">
        <f>IF(OR(B3213&lt;&gt;2,C3213&lt;&gt;1,D3213&lt;&gt;1,H3213&lt;&gt;1),0,
COUNTIFS($B$4:B3213,2,$C$4:C3213,1,$D$4:D3213,1,$H$4:H3213,1))</f>
        <v>0</v>
      </c>
      <c r="G3213" s="26" t="str">
        <f>IF(I3213="","",(COUNTIF($E$4:E3213,E3213)))</f>
        <v/>
      </c>
      <c r="H3213" s="1">
        <f>IF(AND(J3213="SAYIM",FİLTRE!$H$5="RAFTA",U3213&lt;&gt;0),1,0)+
IF(AND(J3213="İADE DEPO",FİLTRE!$H$5="İADE DEPO"),1,0)+
IF(FİLTRE!$H$5="TÜMÜ",1,0)+
IF(AND(J3213="FİRMA İADE",FİLTRE!$H$5="FİRMA İADE"),1,0)+
IF(AND(J3213="İMHA",FİLTRE!$H$5="İMHA"),1,0)</f>
        <v>1</v>
      </c>
      <c r="I3213" s="99"/>
      <c r="J3213" s="100"/>
      <c r="K3213" s="100"/>
      <c r="L3213" s="101"/>
      <c r="M3213" s="102"/>
      <c r="N3213" s="101"/>
      <c r="O3213" s="99"/>
      <c r="P3213" s="103"/>
      <c r="Q3213" s="104"/>
      <c r="R3213" s="50"/>
      <c r="S3213" s="105"/>
      <c r="T3213" s="106"/>
      <c r="U3213" s="107"/>
      <c r="V3213" s="108"/>
      <c r="W3213" s="107"/>
      <c r="X3213" s="107"/>
      <c r="AA3213" s="107"/>
      <c r="AB3213" s="110"/>
      <c r="AC3213" s="110"/>
      <c r="AE3213" s="105"/>
      <c r="AF3213" s="105"/>
      <c r="AR3213" s="112"/>
    </row>
    <row r="3214" spans="2:44" x14ac:dyDescent="0.25">
      <c r="B3214" s="1" t="str">
        <f>IF(I3214="","",
(IF(N3214=FİLTRE!$H$6,2,0)+IF(FİLTRE!$H$6="TOPLAM",2,0))
)</f>
        <v/>
      </c>
      <c r="C3214">
        <f>IF(FİLTRE!$M$5="",9,(IF(U3214&gt;=FİLTRE!$M$5,1,0)))</f>
        <v>1</v>
      </c>
      <c r="D3214" s="1">
        <f>IF(FİLTRE!$M$6="",9,(IF('SKT LİSTESİ'!P3214&lt;=FİLTRE!$M$6,1,0)))</f>
        <v>1</v>
      </c>
      <c r="E3214" s="25" t="str">
        <f>IF(I3214="","",(COUNTIFS($L$4:L3214,L3214)))</f>
        <v/>
      </c>
      <c r="F3214" s="13">
        <f>IF(OR(B3214&lt;&gt;2,C3214&lt;&gt;1,D3214&lt;&gt;1,H3214&lt;&gt;1),0,
COUNTIFS($B$4:B3214,2,$C$4:C3214,1,$D$4:D3214,1,$H$4:H3214,1))</f>
        <v>0</v>
      </c>
      <c r="G3214" s="26" t="str">
        <f>IF(I3214="","",(COUNTIF($E$4:E3214,E3214)))</f>
        <v/>
      </c>
      <c r="H3214" s="1">
        <f>IF(AND(J3214="SAYIM",FİLTRE!$H$5="RAFTA",U3214&lt;&gt;0),1,0)+
IF(AND(J3214="İADE DEPO",FİLTRE!$H$5="İADE DEPO"),1,0)+
IF(FİLTRE!$H$5="TÜMÜ",1,0)+
IF(AND(J3214="FİRMA İADE",FİLTRE!$H$5="FİRMA İADE"),1,0)+
IF(AND(J3214="İMHA",FİLTRE!$H$5="İMHA"),1,0)</f>
        <v>1</v>
      </c>
      <c r="I3214" s="99"/>
      <c r="J3214" s="100"/>
      <c r="K3214" s="100"/>
      <c r="L3214" s="101"/>
      <c r="M3214" s="102"/>
      <c r="N3214" s="101"/>
      <c r="O3214" s="99"/>
      <c r="P3214" s="103"/>
      <c r="Q3214" s="104"/>
      <c r="R3214" s="50"/>
      <c r="S3214" s="105"/>
      <c r="T3214" s="106"/>
      <c r="U3214" s="107"/>
      <c r="V3214" s="108"/>
      <c r="W3214" s="107"/>
      <c r="X3214" s="107"/>
      <c r="AA3214" s="107"/>
      <c r="AB3214" s="110"/>
      <c r="AC3214" s="110"/>
      <c r="AE3214" s="105"/>
      <c r="AF3214" s="105"/>
      <c r="AR3214" s="112"/>
    </row>
    <row r="3215" spans="2:44" x14ac:dyDescent="0.25">
      <c r="B3215" s="1" t="str">
        <f>IF(I3215="","",
(IF(N3215=FİLTRE!$H$6,2,0)+IF(FİLTRE!$H$6="TOPLAM",2,0))
)</f>
        <v/>
      </c>
      <c r="C3215">
        <f>IF(FİLTRE!$M$5="",9,(IF(U3215&gt;=FİLTRE!$M$5,1,0)))</f>
        <v>1</v>
      </c>
      <c r="D3215" s="1">
        <f>IF(FİLTRE!$M$6="",9,(IF('SKT LİSTESİ'!P3215&lt;=FİLTRE!$M$6,1,0)))</f>
        <v>1</v>
      </c>
      <c r="E3215" s="25" t="str">
        <f>IF(I3215="","",(COUNTIFS($L$4:L3215,L3215)))</f>
        <v/>
      </c>
      <c r="F3215" s="13">
        <f>IF(OR(B3215&lt;&gt;2,C3215&lt;&gt;1,D3215&lt;&gt;1,H3215&lt;&gt;1),0,
COUNTIFS($B$4:B3215,2,$C$4:C3215,1,$D$4:D3215,1,$H$4:H3215,1))</f>
        <v>0</v>
      </c>
      <c r="G3215" s="26" t="str">
        <f>IF(I3215="","",(COUNTIF($E$4:E3215,E3215)))</f>
        <v/>
      </c>
      <c r="H3215" s="1">
        <f>IF(AND(J3215="SAYIM",FİLTRE!$H$5="RAFTA",U3215&lt;&gt;0),1,0)+
IF(AND(J3215="İADE DEPO",FİLTRE!$H$5="İADE DEPO"),1,0)+
IF(FİLTRE!$H$5="TÜMÜ",1,0)+
IF(AND(J3215="FİRMA İADE",FİLTRE!$H$5="FİRMA İADE"),1,0)+
IF(AND(J3215="İMHA",FİLTRE!$H$5="İMHA"),1,0)</f>
        <v>1</v>
      </c>
      <c r="I3215" s="99"/>
      <c r="J3215" s="100"/>
      <c r="K3215" s="100"/>
      <c r="L3215" s="101"/>
      <c r="M3215" s="102"/>
      <c r="N3215" s="101"/>
      <c r="O3215" s="99"/>
      <c r="P3215" s="103"/>
      <c r="Q3215" s="104"/>
      <c r="R3215" s="50"/>
      <c r="S3215" s="105"/>
      <c r="T3215" s="106"/>
      <c r="U3215" s="107"/>
      <c r="V3215" s="108"/>
      <c r="W3215" s="107"/>
      <c r="X3215" s="107"/>
      <c r="AA3215" s="107"/>
      <c r="AB3215" s="110"/>
      <c r="AC3215" s="110"/>
      <c r="AE3215" s="105"/>
      <c r="AF3215" s="105"/>
      <c r="AR3215" s="112"/>
    </row>
    <row r="3216" spans="2:44" x14ac:dyDescent="0.25">
      <c r="B3216" s="1" t="str">
        <f>IF(I3216="","",
(IF(N3216=FİLTRE!$H$6,2,0)+IF(FİLTRE!$H$6="TOPLAM",2,0))
)</f>
        <v/>
      </c>
      <c r="C3216">
        <f>IF(FİLTRE!$M$5="",9,(IF(U3216&gt;=FİLTRE!$M$5,1,0)))</f>
        <v>1</v>
      </c>
      <c r="D3216" s="1">
        <f>IF(FİLTRE!$M$6="",9,(IF('SKT LİSTESİ'!P3216&lt;=FİLTRE!$M$6,1,0)))</f>
        <v>1</v>
      </c>
      <c r="E3216" s="25" t="str">
        <f>IF(I3216="","",(COUNTIFS($L$4:L3216,L3216)))</f>
        <v/>
      </c>
      <c r="F3216" s="13">
        <f>IF(OR(B3216&lt;&gt;2,C3216&lt;&gt;1,D3216&lt;&gt;1,H3216&lt;&gt;1),0,
COUNTIFS($B$4:B3216,2,$C$4:C3216,1,$D$4:D3216,1,$H$4:H3216,1))</f>
        <v>0</v>
      </c>
      <c r="G3216" s="26" t="str">
        <f>IF(I3216="","",(COUNTIF($E$4:E3216,E3216)))</f>
        <v/>
      </c>
      <c r="H3216" s="1">
        <f>IF(AND(J3216="SAYIM",FİLTRE!$H$5="RAFTA",U3216&lt;&gt;0),1,0)+
IF(AND(J3216="İADE DEPO",FİLTRE!$H$5="İADE DEPO"),1,0)+
IF(FİLTRE!$H$5="TÜMÜ",1,0)+
IF(AND(J3216="FİRMA İADE",FİLTRE!$H$5="FİRMA İADE"),1,0)+
IF(AND(J3216="İMHA",FİLTRE!$H$5="İMHA"),1,0)</f>
        <v>1</v>
      </c>
      <c r="I3216" s="99"/>
      <c r="J3216" s="100"/>
      <c r="K3216" s="100"/>
      <c r="L3216" s="101"/>
      <c r="M3216" s="102"/>
      <c r="N3216" s="101"/>
      <c r="O3216" s="99"/>
      <c r="P3216" s="103"/>
      <c r="Q3216" s="104"/>
      <c r="R3216" s="50"/>
      <c r="S3216" s="105"/>
      <c r="T3216" s="106"/>
      <c r="U3216" s="107"/>
      <c r="V3216" s="108"/>
      <c r="W3216" s="107"/>
      <c r="X3216" s="107"/>
      <c r="AA3216" s="107"/>
      <c r="AB3216" s="110"/>
      <c r="AC3216" s="110"/>
      <c r="AE3216" s="105"/>
      <c r="AF3216" s="105"/>
      <c r="AR3216" s="112"/>
    </row>
    <row r="3217" spans="2:44" x14ac:dyDescent="0.25">
      <c r="B3217" s="1" t="str">
        <f>IF(I3217="","",
(IF(N3217=FİLTRE!$H$6,2,0)+IF(FİLTRE!$H$6="TOPLAM",2,0))
)</f>
        <v/>
      </c>
      <c r="C3217">
        <f>IF(FİLTRE!$M$5="",9,(IF(U3217&gt;=FİLTRE!$M$5,1,0)))</f>
        <v>1</v>
      </c>
      <c r="D3217" s="1">
        <f>IF(FİLTRE!$M$6="",9,(IF('SKT LİSTESİ'!P3217&lt;=FİLTRE!$M$6,1,0)))</f>
        <v>1</v>
      </c>
      <c r="E3217" s="25" t="str">
        <f>IF(I3217="","",(COUNTIFS($L$4:L3217,L3217)))</f>
        <v/>
      </c>
      <c r="F3217" s="13">
        <f>IF(OR(B3217&lt;&gt;2,C3217&lt;&gt;1,D3217&lt;&gt;1,H3217&lt;&gt;1),0,
COUNTIFS($B$4:B3217,2,$C$4:C3217,1,$D$4:D3217,1,$H$4:H3217,1))</f>
        <v>0</v>
      </c>
      <c r="G3217" s="26" t="str">
        <f>IF(I3217="","",(COUNTIF($E$4:E3217,E3217)))</f>
        <v/>
      </c>
      <c r="H3217" s="1">
        <f>IF(AND(J3217="SAYIM",FİLTRE!$H$5="RAFTA",U3217&lt;&gt;0),1,0)+
IF(AND(J3217="İADE DEPO",FİLTRE!$H$5="İADE DEPO"),1,0)+
IF(FİLTRE!$H$5="TÜMÜ",1,0)+
IF(AND(J3217="FİRMA İADE",FİLTRE!$H$5="FİRMA İADE"),1,0)+
IF(AND(J3217="İMHA",FİLTRE!$H$5="İMHA"),1,0)</f>
        <v>1</v>
      </c>
      <c r="I3217" s="99"/>
      <c r="J3217" s="100"/>
      <c r="K3217" s="100"/>
      <c r="L3217" s="101"/>
      <c r="M3217" s="102"/>
      <c r="N3217" s="101"/>
      <c r="O3217" s="99"/>
      <c r="P3217" s="103"/>
      <c r="Q3217" s="104"/>
      <c r="R3217" s="50"/>
      <c r="S3217" s="105"/>
      <c r="T3217" s="106"/>
      <c r="U3217" s="107"/>
      <c r="V3217" s="108"/>
      <c r="W3217" s="107"/>
      <c r="X3217" s="107"/>
      <c r="AA3217" s="107"/>
      <c r="AB3217" s="110"/>
      <c r="AC3217" s="110"/>
      <c r="AE3217" s="105"/>
      <c r="AF3217" s="105"/>
      <c r="AR3217" s="112"/>
    </row>
    <row r="3218" spans="2:44" x14ac:dyDescent="0.25">
      <c r="B3218" s="1" t="str">
        <f>IF(I3218="","",
(IF(N3218=FİLTRE!$H$6,2,0)+IF(FİLTRE!$H$6="TOPLAM",2,0))
)</f>
        <v/>
      </c>
      <c r="C3218">
        <f>IF(FİLTRE!$M$5="",9,(IF(U3218&gt;=FİLTRE!$M$5,1,0)))</f>
        <v>1</v>
      </c>
      <c r="D3218" s="1">
        <f>IF(FİLTRE!$M$6="",9,(IF('SKT LİSTESİ'!P3218&lt;=FİLTRE!$M$6,1,0)))</f>
        <v>1</v>
      </c>
      <c r="E3218" s="25" t="str">
        <f>IF(I3218="","",(COUNTIFS($L$4:L3218,L3218)))</f>
        <v/>
      </c>
      <c r="F3218" s="13">
        <f>IF(OR(B3218&lt;&gt;2,C3218&lt;&gt;1,D3218&lt;&gt;1,H3218&lt;&gt;1),0,
COUNTIFS($B$4:B3218,2,$C$4:C3218,1,$D$4:D3218,1,$H$4:H3218,1))</f>
        <v>0</v>
      </c>
      <c r="G3218" s="26" t="str">
        <f>IF(I3218="","",(COUNTIF($E$4:E3218,E3218)))</f>
        <v/>
      </c>
      <c r="H3218" s="1">
        <f>IF(AND(J3218="SAYIM",FİLTRE!$H$5="RAFTA",U3218&lt;&gt;0),1,0)+
IF(AND(J3218="İADE DEPO",FİLTRE!$H$5="İADE DEPO"),1,0)+
IF(FİLTRE!$H$5="TÜMÜ",1,0)+
IF(AND(J3218="FİRMA İADE",FİLTRE!$H$5="FİRMA İADE"),1,0)+
IF(AND(J3218="İMHA",FİLTRE!$H$5="İMHA"),1,0)</f>
        <v>1</v>
      </c>
      <c r="I3218" s="99"/>
      <c r="J3218" s="100"/>
      <c r="K3218" s="100"/>
      <c r="L3218" s="101"/>
      <c r="M3218" s="102"/>
      <c r="N3218" s="101"/>
      <c r="O3218" s="99"/>
      <c r="P3218" s="103"/>
      <c r="Q3218" s="104"/>
      <c r="R3218" s="50"/>
      <c r="S3218" s="105"/>
      <c r="T3218" s="106"/>
      <c r="U3218" s="107"/>
      <c r="V3218" s="108"/>
      <c r="W3218" s="107"/>
      <c r="X3218" s="107"/>
      <c r="AA3218" s="107"/>
      <c r="AB3218" s="110"/>
      <c r="AC3218" s="110"/>
      <c r="AE3218" s="105"/>
      <c r="AF3218" s="105"/>
      <c r="AR3218" s="112"/>
    </row>
    <row r="3219" spans="2:44" x14ac:dyDescent="0.25">
      <c r="B3219" s="1" t="str">
        <f>IF(I3219="","",
(IF(N3219=FİLTRE!$H$6,2,0)+IF(FİLTRE!$H$6="TOPLAM",2,0))
)</f>
        <v/>
      </c>
      <c r="C3219">
        <f>IF(FİLTRE!$M$5="",9,(IF(U3219&gt;=FİLTRE!$M$5,1,0)))</f>
        <v>1</v>
      </c>
      <c r="D3219" s="1">
        <f>IF(FİLTRE!$M$6="",9,(IF('SKT LİSTESİ'!P3219&lt;=FİLTRE!$M$6,1,0)))</f>
        <v>1</v>
      </c>
      <c r="E3219" s="25" t="str">
        <f>IF(I3219="","",(COUNTIFS($L$4:L3219,L3219)))</f>
        <v/>
      </c>
      <c r="F3219" s="13">
        <f>IF(OR(B3219&lt;&gt;2,C3219&lt;&gt;1,D3219&lt;&gt;1,H3219&lt;&gt;1),0,
COUNTIFS($B$4:B3219,2,$C$4:C3219,1,$D$4:D3219,1,$H$4:H3219,1))</f>
        <v>0</v>
      </c>
      <c r="G3219" s="26" t="str">
        <f>IF(I3219="","",(COUNTIF($E$4:E3219,E3219)))</f>
        <v/>
      </c>
      <c r="H3219" s="1">
        <f>IF(AND(J3219="SAYIM",FİLTRE!$H$5="RAFTA",U3219&lt;&gt;0),1,0)+
IF(AND(J3219="İADE DEPO",FİLTRE!$H$5="İADE DEPO"),1,0)+
IF(FİLTRE!$H$5="TÜMÜ",1,0)+
IF(AND(J3219="FİRMA İADE",FİLTRE!$H$5="FİRMA İADE"),1,0)+
IF(AND(J3219="İMHA",FİLTRE!$H$5="İMHA"),1,0)</f>
        <v>1</v>
      </c>
      <c r="I3219" s="99"/>
      <c r="J3219" s="100"/>
      <c r="K3219" s="100"/>
      <c r="L3219" s="101"/>
      <c r="M3219" s="102"/>
      <c r="N3219" s="101"/>
      <c r="O3219" s="99"/>
      <c r="P3219" s="103"/>
      <c r="Q3219" s="104"/>
      <c r="R3219" s="50"/>
      <c r="S3219" s="105"/>
      <c r="T3219" s="106"/>
      <c r="U3219" s="107"/>
      <c r="V3219" s="108"/>
      <c r="W3219" s="107"/>
      <c r="X3219" s="107"/>
      <c r="AA3219" s="107"/>
      <c r="AB3219" s="110"/>
      <c r="AC3219" s="110"/>
      <c r="AE3219" s="105"/>
      <c r="AF3219" s="105"/>
      <c r="AR3219" s="112"/>
    </row>
    <row r="3220" spans="2:44" x14ac:dyDescent="0.25">
      <c r="B3220" s="1" t="str">
        <f>IF(I3220="","",
(IF(N3220=FİLTRE!$H$6,2,0)+IF(FİLTRE!$H$6="TOPLAM",2,0))
)</f>
        <v/>
      </c>
      <c r="C3220">
        <f>IF(FİLTRE!$M$5="",9,(IF(U3220&gt;=FİLTRE!$M$5,1,0)))</f>
        <v>1</v>
      </c>
      <c r="D3220" s="1">
        <f>IF(FİLTRE!$M$6="",9,(IF('SKT LİSTESİ'!P3220&lt;=FİLTRE!$M$6,1,0)))</f>
        <v>1</v>
      </c>
      <c r="E3220" s="25" t="str">
        <f>IF(I3220="","",(COUNTIFS($L$4:L3220,L3220)))</f>
        <v/>
      </c>
      <c r="F3220" s="13">
        <f>IF(OR(B3220&lt;&gt;2,C3220&lt;&gt;1,D3220&lt;&gt;1,H3220&lt;&gt;1),0,
COUNTIFS($B$4:B3220,2,$C$4:C3220,1,$D$4:D3220,1,$H$4:H3220,1))</f>
        <v>0</v>
      </c>
      <c r="G3220" s="26" t="str">
        <f>IF(I3220="","",(COUNTIF($E$4:E3220,E3220)))</f>
        <v/>
      </c>
      <c r="H3220" s="1">
        <f>IF(AND(J3220="SAYIM",FİLTRE!$H$5="RAFTA",U3220&lt;&gt;0),1,0)+
IF(AND(J3220="İADE DEPO",FİLTRE!$H$5="İADE DEPO"),1,0)+
IF(FİLTRE!$H$5="TÜMÜ",1,0)+
IF(AND(J3220="FİRMA İADE",FİLTRE!$H$5="FİRMA İADE"),1,0)+
IF(AND(J3220="İMHA",FİLTRE!$H$5="İMHA"),1,0)</f>
        <v>1</v>
      </c>
      <c r="I3220" s="99"/>
      <c r="J3220" s="100"/>
      <c r="K3220" s="100"/>
      <c r="L3220" s="101"/>
      <c r="M3220" s="102"/>
      <c r="N3220" s="101"/>
      <c r="O3220" s="99"/>
      <c r="P3220" s="103"/>
      <c r="Q3220" s="104"/>
      <c r="R3220" s="50"/>
      <c r="S3220" s="105"/>
      <c r="T3220" s="106"/>
      <c r="U3220" s="107"/>
      <c r="V3220" s="108"/>
      <c r="W3220" s="107"/>
      <c r="X3220" s="107"/>
      <c r="AA3220" s="107"/>
      <c r="AB3220" s="110"/>
      <c r="AC3220" s="110"/>
      <c r="AE3220" s="105"/>
      <c r="AF3220" s="105"/>
      <c r="AR3220" s="112"/>
    </row>
    <row r="3221" spans="2:44" x14ac:dyDescent="0.25">
      <c r="B3221" s="1" t="str">
        <f>IF(I3221="","",
(IF(N3221=FİLTRE!$H$6,2,0)+IF(FİLTRE!$H$6="TOPLAM",2,0))
)</f>
        <v/>
      </c>
      <c r="C3221">
        <f>IF(FİLTRE!$M$5="",9,(IF(U3221&gt;=FİLTRE!$M$5,1,0)))</f>
        <v>1</v>
      </c>
      <c r="D3221" s="1">
        <f>IF(FİLTRE!$M$6="",9,(IF('SKT LİSTESİ'!P3221&lt;=FİLTRE!$M$6,1,0)))</f>
        <v>1</v>
      </c>
      <c r="E3221" s="25" t="str">
        <f>IF(I3221="","",(COUNTIFS($L$4:L3221,L3221)))</f>
        <v/>
      </c>
      <c r="F3221" s="13">
        <f>IF(OR(B3221&lt;&gt;2,C3221&lt;&gt;1,D3221&lt;&gt;1,H3221&lt;&gt;1),0,
COUNTIFS($B$4:B3221,2,$C$4:C3221,1,$D$4:D3221,1,$H$4:H3221,1))</f>
        <v>0</v>
      </c>
      <c r="G3221" s="26" t="str">
        <f>IF(I3221="","",(COUNTIF($E$4:E3221,E3221)))</f>
        <v/>
      </c>
      <c r="H3221" s="1">
        <f>IF(AND(J3221="SAYIM",FİLTRE!$H$5="RAFTA",U3221&lt;&gt;0),1,0)+
IF(AND(J3221="İADE DEPO",FİLTRE!$H$5="İADE DEPO"),1,0)+
IF(FİLTRE!$H$5="TÜMÜ",1,0)+
IF(AND(J3221="FİRMA İADE",FİLTRE!$H$5="FİRMA İADE"),1,0)+
IF(AND(J3221="İMHA",FİLTRE!$H$5="İMHA"),1,0)</f>
        <v>1</v>
      </c>
      <c r="I3221" s="99"/>
      <c r="J3221" s="100"/>
      <c r="K3221" s="100"/>
      <c r="L3221" s="101"/>
      <c r="M3221" s="102"/>
      <c r="N3221" s="101"/>
      <c r="O3221" s="99"/>
      <c r="P3221" s="103"/>
      <c r="Q3221" s="104"/>
      <c r="R3221" s="50"/>
      <c r="S3221" s="105"/>
      <c r="T3221" s="106"/>
      <c r="U3221" s="107"/>
      <c r="V3221" s="108"/>
      <c r="W3221" s="107"/>
      <c r="X3221" s="107"/>
      <c r="AA3221" s="107"/>
      <c r="AB3221" s="110"/>
      <c r="AC3221" s="110"/>
      <c r="AE3221" s="105"/>
      <c r="AF3221" s="105"/>
      <c r="AR3221" s="112"/>
    </row>
    <row r="3222" spans="2:44" x14ac:dyDescent="0.25">
      <c r="B3222" s="1" t="str">
        <f>IF(I3222="","",
(IF(N3222=FİLTRE!$H$6,2,0)+IF(FİLTRE!$H$6="TOPLAM",2,0))
)</f>
        <v/>
      </c>
      <c r="C3222">
        <f>IF(FİLTRE!$M$5="",9,(IF(U3222&gt;=FİLTRE!$M$5,1,0)))</f>
        <v>1</v>
      </c>
      <c r="D3222" s="1">
        <f>IF(FİLTRE!$M$6="",9,(IF('SKT LİSTESİ'!P3222&lt;=FİLTRE!$M$6,1,0)))</f>
        <v>1</v>
      </c>
      <c r="E3222" s="25" t="str">
        <f>IF(I3222="","",(COUNTIFS($L$4:L3222,L3222)))</f>
        <v/>
      </c>
      <c r="F3222" s="13">
        <f>IF(OR(B3222&lt;&gt;2,C3222&lt;&gt;1,D3222&lt;&gt;1,H3222&lt;&gt;1),0,
COUNTIFS($B$4:B3222,2,$C$4:C3222,1,$D$4:D3222,1,$H$4:H3222,1))</f>
        <v>0</v>
      </c>
      <c r="G3222" s="26" t="str">
        <f>IF(I3222="","",(COUNTIF($E$4:E3222,E3222)))</f>
        <v/>
      </c>
      <c r="H3222" s="1">
        <f>IF(AND(J3222="SAYIM",FİLTRE!$H$5="RAFTA",U3222&lt;&gt;0),1,0)+
IF(AND(J3222="İADE DEPO",FİLTRE!$H$5="İADE DEPO"),1,0)+
IF(FİLTRE!$H$5="TÜMÜ",1,0)+
IF(AND(J3222="FİRMA İADE",FİLTRE!$H$5="FİRMA İADE"),1,0)+
IF(AND(J3222="İMHA",FİLTRE!$H$5="İMHA"),1,0)</f>
        <v>1</v>
      </c>
      <c r="I3222" s="99"/>
      <c r="J3222" s="100"/>
      <c r="K3222" s="100"/>
      <c r="L3222" s="101"/>
      <c r="M3222" s="102"/>
      <c r="N3222" s="101"/>
      <c r="O3222" s="99"/>
      <c r="P3222" s="103"/>
      <c r="Q3222" s="104"/>
      <c r="R3222" s="50"/>
      <c r="S3222" s="105"/>
      <c r="T3222" s="106"/>
      <c r="U3222" s="107"/>
      <c r="V3222" s="108"/>
      <c r="W3222" s="107"/>
      <c r="X3222" s="107"/>
      <c r="AA3222" s="107"/>
      <c r="AB3222" s="110"/>
      <c r="AC3222" s="110"/>
      <c r="AE3222" s="105"/>
      <c r="AF3222" s="105"/>
      <c r="AR3222" s="112"/>
    </row>
    <row r="3223" spans="2:44" x14ac:dyDescent="0.25">
      <c r="B3223" s="1" t="str">
        <f>IF(I3223="","",
(IF(N3223=FİLTRE!$H$6,2,0)+IF(FİLTRE!$H$6="TOPLAM",2,0))
)</f>
        <v/>
      </c>
      <c r="C3223">
        <f>IF(FİLTRE!$M$5="",9,(IF(U3223&gt;=FİLTRE!$M$5,1,0)))</f>
        <v>1</v>
      </c>
      <c r="D3223" s="1">
        <f>IF(FİLTRE!$M$6="",9,(IF('SKT LİSTESİ'!P3223&lt;=FİLTRE!$M$6,1,0)))</f>
        <v>1</v>
      </c>
      <c r="E3223" s="25" t="str">
        <f>IF(I3223="","",(COUNTIFS($L$4:L3223,L3223)))</f>
        <v/>
      </c>
      <c r="F3223" s="13">
        <f>IF(OR(B3223&lt;&gt;2,C3223&lt;&gt;1,D3223&lt;&gt;1,H3223&lt;&gt;1),0,
COUNTIFS($B$4:B3223,2,$C$4:C3223,1,$D$4:D3223,1,$H$4:H3223,1))</f>
        <v>0</v>
      </c>
      <c r="G3223" s="26" t="str">
        <f>IF(I3223="","",(COUNTIF($E$4:E3223,E3223)))</f>
        <v/>
      </c>
      <c r="H3223" s="1">
        <f>IF(AND(J3223="SAYIM",FİLTRE!$H$5="RAFTA",U3223&lt;&gt;0),1,0)+
IF(AND(J3223="İADE DEPO",FİLTRE!$H$5="İADE DEPO"),1,0)+
IF(FİLTRE!$H$5="TÜMÜ",1,0)+
IF(AND(J3223="FİRMA İADE",FİLTRE!$H$5="FİRMA İADE"),1,0)+
IF(AND(J3223="İMHA",FİLTRE!$H$5="İMHA"),1,0)</f>
        <v>1</v>
      </c>
      <c r="I3223" s="99"/>
      <c r="J3223" s="100"/>
      <c r="K3223" s="100"/>
      <c r="L3223" s="101"/>
      <c r="M3223" s="102"/>
      <c r="N3223" s="101"/>
      <c r="O3223" s="99"/>
      <c r="P3223" s="103"/>
      <c r="Q3223" s="104"/>
      <c r="R3223" s="50"/>
      <c r="S3223" s="105"/>
      <c r="T3223" s="106"/>
      <c r="U3223" s="107"/>
      <c r="V3223" s="108"/>
      <c r="W3223" s="107"/>
      <c r="X3223" s="107"/>
      <c r="AA3223" s="107"/>
      <c r="AB3223" s="110"/>
      <c r="AC3223" s="110"/>
      <c r="AE3223" s="105"/>
      <c r="AF3223" s="105"/>
      <c r="AR3223" s="112"/>
    </row>
    <row r="3224" spans="2:44" x14ac:dyDescent="0.25">
      <c r="B3224" s="1" t="str">
        <f>IF(I3224="","",
(IF(N3224=FİLTRE!$H$6,2,0)+IF(FİLTRE!$H$6="TOPLAM",2,0))
)</f>
        <v/>
      </c>
      <c r="C3224">
        <f>IF(FİLTRE!$M$5="",9,(IF(U3224&gt;=FİLTRE!$M$5,1,0)))</f>
        <v>1</v>
      </c>
      <c r="D3224" s="1">
        <f>IF(FİLTRE!$M$6="",9,(IF('SKT LİSTESİ'!P3224&lt;=FİLTRE!$M$6,1,0)))</f>
        <v>1</v>
      </c>
      <c r="E3224" s="25" t="str">
        <f>IF(I3224="","",(COUNTIFS($L$4:L3224,L3224)))</f>
        <v/>
      </c>
      <c r="F3224" s="13">
        <f>IF(OR(B3224&lt;&gt;2,C3224&lt;&gt;1,D3224&lt;&gt;1,H3224&lt;&gt;1),0,
COUNTIFS($B$4:B3224,2,$C$4:C3224,1,$D$4:D3224,1,$H$4:H3224,1))</f>
        <v>0</v>
      </c>
      <c r="G3224" s="26" t="str">
        <f>IF(I3224="","",(COUNTIF($E$4:E3224,E3224)))</f>
        <v/>
      </c>
      <c r="H3224" s="1">
        <f>IF(AND(J3224="SAYIM",FİLTRE!$H$5="RAFTA",U3224&lt;&gt;0),1,0)+
IF(AND(J3224="İADE DEPO",FİLTRE!$H$5="İADE DEPO"),1,0)+
IF(FİLTRE!$H$5="TÜMÜ",1,0)+
IF(AND(J3224="FİRMA İADE",FİLTRE!$H$5="FİRMA İADE"),1,0)+
IF(AND(J3224="İMHA",FİLTRE!$H$5="İMHA"),1,0)</f>
        <v>1</v>
      </c>
      <c r="I3224" s="99"/>
      <c r="J3224" s="100"/>
      <c r="K3224" s="100"/>
      <c r="L3224" s="101"/>
      <c r="M3224" s="102"/>
      <c r="N3224" s="101"/>
      <c r="O3224" s="99"/>
      <c r="P3224" s="103"/>
      <c r="Q3224" s="104"/>
      <c r="R3224" s="50"/>
      <c r="S3224" s="105"/>
      <c r="T3224" s="106"/>
      <c r="U3224" s="107"/>
      <c r="V3224" s="108"/>
      <c r="W3224" s="107"/>
      <c r="X3224" s="107"/>
      <c r="AA3224" s="107"/>
      <c r="AB3224" s="110"/>
      <c r="AC3224" s="110"/>
      <c r="AE3224" s="105"/>
      <c r="AF3224" s="105"/>
      <c r="AR3224" s="112"/>
    </row>
    <row r="3225" spans="2:44" x14ac:dyDescent="0.25">
      <c r="B3225" s="1" t="str">
        <f>IF(I3225="","",
(IF(N3225=FİLTRE!$H$6,2,0)+IF(FİLTRE!$H$6="TOPLAM",2,0))
)</f>
        <v/>
      </c>
      <c r="C3225">
        <f>IF(FİLTRE!$M$5="",9,(IF(U3225&gt;=FİLTRE!$M$5,1,0)))</f>
        <v>1</v>
      </c>
      <c r="D3225" s="1">
        <f>IF(FİLTRE!$M$6="",9,(IF('SKT LİSTESİ'!P3225&lt;=FİLTRE!$M$6,1,0)))</f>
        <v>1</v>
      </c>
      <c r="E3225" s="25" t="str">
        <f>IF(I3225="","",(COUNTIFS($L$4:L3225,L3225)))</f>
        <v/>
      </c>
      <c r="F3225" s="13">
        <f>IF(OR(B3225&lt;&gt;2,C3225&lt;&gt;1,D3225&lt;&gt;1,H3225&lt;&gt;1),0,
COUNTIFS($B$4:B3225,2,$C$4:C3225,1,$D$4:D3225,1,$H$4:H3225,1))</f>
        <v>0</v>
      </c>
      <c r="G3225" s="26" t="str">
        <f>IF(I3225="","",(COUNTIF($E$4:E3225,E3225)))</f>
        <v/>
      </c>
      <c r="H3225" s="1">
        <f>IF(AND(J3225="SAYIM",FİLTRE!$H$5="RAFTA",U3225&lt;&gt;0),1,0)+
IF(AND(J3225="İADE DEPO",FİLTRE!$H$5="İADE DEPO"),1,0)+
IF(FİLTRE!$H$5="TÜMÜ",1,0)+
IF(AND(J3225="FİRMA İADE",FİLTRE!$H$5="FİRMA İADE"),1,0)+
IF(AND(J3225="İMHA",FİLTRE!$H$5="İMHA"),1,0)</f>
        <v>1</v>
      </c>
      <c r="I3225" s="99"/>
      <c r="J3225" s="100"/>
      <c r="K3225" s="100"/>
      <c r="L3225" s="101"/>
      <c r="M3225" s="102"/>
      <c r="N3225" s="101"/>
      <c r="O3225" s="99"/>
      <c r="P3225" s="103"/>
      <c r="Q3225" s="104"/>
      <c r="R3225" s="50"/>
      <c r="S3225" s="105"/>
      <c r="T3225" s="106"/>
      <c r="U3225" s="107"/>
      <c r="V3225" s="108"/>
      <c r="W3225" s="107"/>
      <c r="X3225" s="107"/>
      <c r="AA3225" s="107"/>
      <c r="AB3225" s="110"/>
      <c r="AC3225" s="110"/>
      <c r="AE3225" s="105"/>
      <c r="AF3225" s="105"/>
      <c r="AR3225" s="112"/>
    </row>
    <row r="3226" spans="2:44" x14ac:dyDescent="0.25">
      <c r="B3226" s="1" t="str">
        <f>IF(I3226="","",
(IF(N3226=FİLTRE!$H$6,2,0)+IF(FİLTRE!$H$6="TOPLAM",2,0))
)</f>
        <v/>
      </c>
      <c r="C3226">
        <f>IF(FİLTRE!$M$5="",9,(IF(U3226&gt;=FİLTRE!$M$5,1,0)))</f>
        <v>1</v>
      </c>
      <c r="D3226" s="1">
        <f>IF(FİLTRE!$M$6="",9,(IF('SKT LİSTESİ'!P3226&lt;=FİLTRE!$M$6,1,0)))</f>
        <v>1</v>
      </c>
      <c r="E3226" s="25" t="str">
        <f>IF(I3226="","",(COUNTIFS($L$4:L3226,L3226)))</f>
        <v/>
      </c>
      <c r="F3226" s="13">
        <f>IF(OR(B3226&lt;&gt;2,C3226&lt;&gt;1,D3226&lt;&gt;1,H3226&lt;&gt;1),0,
COUNTIFS($B$4:B3226,2,$C$4:C3226,1,$D$4:D3226,1,$H$4:H3226,1))</f>
        <v>0</v>
      </c>
      <c r="G3226" s="26" t="str">
        <f>IF(I3226="","",(COUNTIF($E$4:E3226,E3226)))</f>
        <v/>
      </c>
      <c r="H3226" s="1">
        <f>IF(AND(J3226="SAYIM",FİLTRE!$H$5="RAFTA",U3226&lt;&gt;0),1,0)+
IF(AND(J3226="İADE DEPO",FİLTRE!$H$5="İADE DEPO"),1,0)+
IF(FİLTRE!$H$5="TÜMÜ",1,0)+
IF(AND(J3226="FİRMA İADE",FİLTRE!$H$5="FİRMA İADE"),1,0)+
IF(AND(J3226="İMHA",FİLTRE!$H$5="İMHA"),1,0)</f>
        <v>1</v>
      </c>
      <c r="I3226" s="99"/>
      <c r="J3226" s="100"/>
      <c r="K3226" s="100"/>
      <c r="L3226" s="101"/>
      <c r="M3226" s="102"/>
      <c r="N3226" s="101"/>
      <c r="O3226" s="99"/>
      <c r="P3226" s="103"/>
      <c r="Q3226" s="104"/>
      <c r="R3226" s="50"/>
      <c r="S3226" s="105"/>
      <c r="T3226" s="106"/>
      <c r="U3226" s="107"/>
      <c r="V3226" s="108"/>
      <c r="W3226" s="107"/>
      <c r="X3226" s="107"/>
      <c r="AA3226" s="107"/>
      <c r="AB3226" s="110"/>
      <c r="AC3226" s="110"/>
      <c r="AE3226" s="105"/>
      <c r="AF3226" s="105"/>
      <c r="AR3226" s="112"/>
    </row>
    <row r="3227" spans="2:44" x14ac:dyDescent="0.25">
      <c r="B3227" s="1" t="str">
        <f>IF(I3227="","",
(IF(N3227=FİLTRE!$H$6,2,0)+IF(FİLTRE!$H$6="TOPLAM",2,0))
)</f>
        <v/>
      </c>
      <c r="C3227">
        <f>IF(FİLTRE!$M$5="",9,(IF(U3227&gt;=FİLTRE!$M$5,1,0)))</f>
        <v>1</v>
      </c>
      <c r="D3227" s="1">
        <f>IF(FİLTRE!$M$6="",9,(IF('SKT LİSTESİ'!P3227&lt;=FİLTRE!$M$6,1,0)))</f>
        <v>1</v>
      </c>
      <c r="E3227" s="25" t="str">
        <f>IF(I3227="","",(COUNTIFS($L$4:L3227,L3227)))</f>
        <v/>
      </c>
      <c r="F3227" s="13">
        <f>IF(OR(B3227&lt;&gt;2,C3227&lt;&gt;1,D3227&lt;&gt;1,H3227&lt;&gt;1),0,
COUNTIFS($B$4:B3227,2,$C$4:C3227,1,$D$4:D3227,1,$H$4:H3227,1))</f>
        <v>0</v>
      </c>
      <c r="G3227" s="26" t="str">
        <f>IF(I3227="","",(COUNTIF($E$4:E3227,E3227)))</f>
        <v/>
      </c>
      <c r="H3227" s="1">
        <f>IF(AND(J3227="SAYIM",FİLTRE!$H$5="RAFTA",U3227&lt;&gt;0),1,0)+
IF(AND(J3227="İADE DEPO",FİLTRE!$H$5="İADE DEPO"),1,0)+
IF(FİLTRE!$H$5="TÜMÜ",1,0)+
IF(AND(J3227="FİRMA İADE",FİLTRE!$H$5="FİRMA İADE"),1,0)+
IF(AND(J3227="İMHA",FİLTRE!$H$5="İMHA"),1,0)</f>
        <v>1</v>
      </c>
      <c r="I3227" s="99"/>
      <c r="J3227" s="100"/>
      <c r="K3227" s="100"/>
      <c r="L3227" s="101"/>
      <c r="M3227" s="102"/>
      <c r="N3227" s="101"/>
      <c r="O3227" s="99"/>
      <c r="P3227" s="103"/>
      <c r="Q3227" s="104"/>
      <c r="R3227" s="50"/>
      <c r="S3227" s="105"/>
      <c r="T3227" s="106"/>
      <c r="U3227" s="107"/>
      <c r="V3227" s="108"/>
      <c r="W3227" s="107"/>
      <c r="X3227" s="107"/>
      <c r="AA3227" s="107"/>
      <c r="AB3227" s="110"/>
      <c r="AC3227" s="110"/>
      <c r="AE3227" s="105"/>
      <c r="AF3227" s="105"/>
      <c r="AR3227" s="112"/>
    </row>
    <row r="3228" spans="2:44" x14ac:dyDescent="0.25">
      <c r="B3228" s="1" t="str">
        <f>IF(I3228="","",
(IF(N3228=FİLTRE!$H$6,2,0)+IF(FİLTRE!$H$6="TOPLAM",2,0))
)</f>
        <v/>
      </c>
      <c r="C3228">
        <f>IF(FİLTRE!$M$5="",9,(IF(U3228&gt;=FİLTRE!$M$5,1,0)))</f>
        <v>1</v>
      </c>
      <c r="D3228" s="1">
        <f>IF(FİLTRE!$M$6="",9,(IF('SKT LİSTESİ'!P3228&lt;=FİLTRE!$M$6,1,0)))</f>
        <v>1</v>
      </c>
      <c r="E3228" s="25" t="str">
        <f>IF(I3228="","",(COUNTIFS($L$4:L3228,L3228)))</f>
        <v/>
      </c>
      <c r="F3228" s="13">
        <f>IF(OR(B3228&lt;&gt;2,C3228&lt;&gt;1,D3228&lt;&gt;1,H3228&lt;&gt;1),0,
COUNTIFS($B$4:B3228,2,$C$4:C3228,1,$D$4:D3228,1,$H$4:H3228,1))</f>
        <v>0</v>
      </c>
      <c r="G3228" s="26" t="str">
        <f>IF(I3228="","",(COUNTIF($E$4:E3228,E3228)))</f>
        <v/>
      </c>
      <c r="H3228" s="1">
        <f>IF(AND(J3228="SAYIM",FİLTRE!$H$5="RAFTA",U3228&lt;&gt;0),1,0)+
IF(AND(J3228="İADE DEPO",FİLTRE!$H$5="İADE DEPO"),1,0)+
IF(FİLTRE!$H$5="TÜMÜ",1,0)+
IF(AND(J3228="FİRMA İADE",FİLTRE!$H$5="FİRMA İADE"),1,0)+
IF(AND(J3228="İMHA",FİLTRE!$H$5="İMHA"),1,0)</f>
        <v>1</v>
      </c>
      <c r="I3228" s="99"/>
      <c r="J3228" s="100"/>
      <c r="K3228" s="100"/>
      <c r="L3228" s="101"/>
      <c r="M3228" s="102"/>
      <c r="N3228" s="101"/>
      <c r="O3228" s="99"/>
      <c r="P3228" s="103"/>
      <c r="Q3228" s="104"/>
      <c r="R3228" s="50"/>
      <c r="S3228" s="105"/>
      <c r="T3228" s="106"/>
      <c r="U3228" s="107"/>
      <c r="V3228" s="108"/>
      <c r="W3228" s="107"/>
      <c r="X3228" s="107"/>
      <c r="AA3228" s="107"/>
      <c r="AB3228" s="110"/>
      <c r="AC3228" s="110"/>
      <c r="AE3228" s="105"/>
      <c r="AF3228" s="105"/>
      <c r="AR3228" s="112"/>
    </row>
    <row r="3229" spans="2:44" x14ac:dyDescent="0.25">
      <c r="B3229" s="1" t="str">
        <f>IF(I3229="","",
(IF(N3229=FİLTRE!$H$6,2,0)+IF(FİLTRE!$H$6="TOPLAM",2,0))
)</f>
        <v/>
      </c>
      <c r="C3229">
        <f>IF(FİLTRE!$M$5="",9,(IF(U3229&gt;=FİLTRE!$M$5,1,0)))</f>
        <v>1</v>
      </c>
      <c r="D3229" s="1">
        <f>IF(FİLTRE!$M$6="",9,(IF('SKT LİSTESİ'!P3229&lt;=FİLTRE!$M$6,1,0)))</f>
        <v>1</v>
      </c>
      <c r="E3229" s="25" t="str">
        <f>IF(I3229="","",(COUNTIFS($L$4:L3229,L3229)))</f>
        <v/>
      </c>
      <c r="F3229" s="13">
        <f>IF(OR(B3229&lt;&gt;2,C3229&lt;&gt;1,D3229&lt;&gt;1,H3229&lt;&gt;1),0,
COUNTIFS($B$4:B3229,2,$C$4:C3229,1,$D$4:D3229,1,$H$4:H3229,1))</f>
        <v>0</v>
      </c>
      <c r="G3229" s="26" t="str">
        <f>IF(I3229="","",(COUNTIF($E$4:E3229,E3229)))</f>
        <v/>
      </c>
      <c r="H3229" s="1">
        <f>IF(AND(J3229="SAYIM",FİLTRE!$H$5="RAFTA",U3229&lt;&gt;0),1,0)+
IF(AND(J3229="İADE DEPO",FİLTRE!$H$5="İADE DEPO"),1,0)+
IF(FİLTRE!$H$5="TÜMÜ",1,0)+
IF(AND(J3229="FİRMA İADE",FİLTRE!$H$5="FİRMA İADE"),1,0)+
IF(AND(J3229="İMHA",FİLTRE!$H$5="İMHA"),1,0)</f>
        <v>1</v>
      </c>
      <c r="I3229" s="99"/>
      <c r="J3229" s="100"/>
      <c r="K3229" s="100"/>
      <c r="L3229" s="101"/>
      <c r="M3229" s="102"/>
      <c r="N3229" s="101"/>
      <c r="O3229" s="99"/>
      <c r="P3229" s="103"/>
      <c r="Q3229" s="104"/>
      <c r="R3229" s="50"/>
      <c r="S3229" s="105"/>
      <c r="T3229" s="106"/>
      <c r="U3229" s="107"/>
      <c r="V3229" s="108"/>
      <c r="W3229" s="107"/>
      <c r="X3229" s="107"/>
      <c r="AA3229" s="107"/>
      <c r="AB3229" s="110"/>
      <c r="AC3229" s="110"/>
      <c r="AE3229" s="105"/>
      <c r="AF3229" s="105"/>
      <c r="AR3229" s="112"/>
    </row>
    <row r="3230" spans="2:44" x14ac:dyDescent="0.25">
      <c r="B3230" s="1" t="str">
        <f>IF(I3230="","",
(IF(N3230=FİLTRE!$H$6,2,0)+IF(FİLTRE!$H$6="TOPLAM",2,0))
)</f>
        <v/>
      </c>
      <c r="C3230">
        <f>IF(FİLTRE!$M$5="",9,(IF(U3230&gt;=FİLTRE!$M$5,1,0)))</f>
        <v>1</v>
      </c>
      <c r="D3230" s="1">
        <f>IF(FİLTRE!$M$6="",9,(IF('SKT LİSTESİ'!P3230&lt;=FİLTRE!$M$6,1,0)))</f>
        <v>1</v>
      </c>
      <c r="E3230" s="25" t="str">
        <f>IF(I3230="","",(COUNTIFS($L$4:L3230,L3230)))</f>
        <v/>
      </c>
      <c r="F3230" s="13">
        <f>IF(OR(B3230&lt;&gt;2,C3230&lt;&gt;1,D3230&lt;&gt;1,H3230&lt;&gt;1),0,
COUNTIFS($B$4:B3230,2,$C$4:C3230,1,$D$4:D3230,1,$H$4:H3230,1))</f>
        <v>0</v>
      </c>
      <c r="G3230" s="26" t="str">
        <f>IF(I3230="","",(COUNTIF($E$4:E3230,E3230)))</f>
        <v/>
      </c>
      <c r="H3230" s="1">
        <f>IF(AND(J3230="SAYIM",FİLTRE!$H$5="RAFTA",U3230&lt;&gt;0),1,0)+
IF(AND(J3230="İADE DEPO",FİLTRE!$H$5="İADE DEPO"),1,0)+
IF(FİLTRE!$H$5="TÜMÜ",1,0)+
IF(AND(J3230="FİRMA İADE",FİLTRE!$H$5="FİRMA İADE"),1,0)+
IF(AND(J3230="İMHA",FİLTRE!$H$5="İMHA"),1,0)</f>
        <v>1</v>
      </c>
      <c r="I3230" s="99"/>
      <c r="J3230" s="100"/>
      <c r="K3230" s="100"/>
      <c r="L3230" s="101"/>
      <c r="M3230" s="102"/>
      <c r="N3230" s="101"/>
      <c r="O3230" s="99"/>
      <c r="P3230" s="103"/>
      <c r="Q3230" s="104"/>
      <c r="R3230" s="50"/>
      <c r="S3230" s="105"/>
      <c r="T3230" s="106"/>
      <c r="U3230" s="107"/>
      <c r="V3230" s="108"/>
      <c r="W3230" s="107"/>
      <c r="X3230" s="107"/>
      <c r="AA3230" s="107"/>
      <c r="AB3230" s="110"/>
      <c r="AC3230" s="110"/>
      <c r="AE3230" s="105"/>
      <c r="AF3230" s="105"/>
      <c r="AR3230" s="112"/>
    </row>
    <row r="3231" spans="2:44" x14ac:dyDescent="0.25">
      <c r="B3231" s="1" t="str">
        <f>IF(I3231="","",
(IF(N3231=FİLTRE!$H$6,2,0)+IF(FİLTRE!$H$6="TOPLAM",2,0))
)</f>
        <v/>
      </c>
      <c r="C3231">
        <f>IF(FİLTRE!$M$5="",9,(IF(U3231&gt;=FİLTRE!$M$5,1,0)))</f>
        <v>1</v>
      </c>
      <c r="D3231" s="1">
        <f>IF(FİLTRE!$M$6="",9,(IF('SKT LİSTESİ'!P3231&lt;=FİLTRE!$M$6,1,0)))</f>
        <v>1</v>
      </c>
      <c r="E3231" s="25" t="str">
        <f>IF(I3231="","",(COUNTIFS($L$4:L3231,L3231)))</f>
        <v/>
      </c>
      <c r="F3231" s="13">
        <f>IF(OR(B3231&lt;&gt;2,C3231&lt;&gt;1,D3231&lt;&gt;1,H3231&lt;&gt;1),0,
COUNTIFS($B$4:B3231,2,$C$4:C3231,1,$D$4:D3231,1,$H$4:H3231,1))</f>
        <v>0</v>
      </c>
      <c r="G3231" s="26" t="str">
        <f>IF(I3231="","",(COUNTIF($E$4:E3231,E3231)))</f>
        <v/>
      </c>
      <c r="H3231" s="1">
        <f>IF(AND(J3231="SAYIM",FİLTRE!$H$5="RAFTA",U3231&lt;&gt;0),1,0)+
IF(AND(J3231="İADE DEPO",FİLTRE!$H$5="İADE DEPO"),1,0)+
IF(FİLTRE!$H$5="TÜMÜ",1,0)+
IF(AND(J3231="FİRMA İADE",FİLTRE!$H$5="FİRMA İADE"),1,0)+
IF(AND(J3231="İMHA",FİLTRE!$H$5="İMHA"),1,0)</f>
        <v>1</v>
      </c>
      <c r="I3231" s="99"/>
      <c r="J3231" s="100"/>
      <c r="K3231" s="100"/>
      <c r="L3231" s="101"/>
      <c r="M3231" s="102"/>
      <c r="N3231" s="101"/>
      <c r="O3231" s="99"/>
      <c r="P3231" s="103"/>
      <c r="Q3231" s="104"/>
      <c r="R3231" s="50"/>
      <c r="S3231" s="105"/>
      <c r="T3231" s="106"/>
      <c r="U3231" s="107"/>
      <c r="V3231" s="108"/>
      <c r="W3231" s="107"/>
      <c r="X3231" s="107"/>
      <c r="AA3231" s="107"/>
      <c r="AB3231" s="110"/>
      <c r="AC3231" s="110"/>
      <c r="AE3231" s="105"/>
      <c r="AF3231" s="105"/>
      <c r="AR3231" s="112"/>
    </row>
    <row r="3232" spans="2:44" x14ac:dyDescent="0.25">
      <c r="B3232" s="1" t="str">
        <f>IF(I3232="","",
(IF(N3232=FİLTRE!$H$6,2,0)+IF(FİLTRE!$H$6="TOPLAM",2,0))
)</f>
        <v/>
      </c>
      <c r="C3232">
        <f>IF(FİLTRE!$M$5="",9,(IF(U3232&gt;=FİLTRE!$M$5,1,0)))</f>
        <v>1</v>
      </c>
      <c r="D3232" s="1">
        <f>IF(FİLTRE!$M$6="",9,(IF('SKT LİSTESİ'!P3232&lt;=FİLTRE!$M$6,1,0)))</f>
        <v>1</v>
      </c>
      <c r="E3232" s="25" t="str">
        <f>IF(I3232="","",(COUNTIFS($L$4:L3232,L3232)))</f>
        <v/>
      </c>
      <c r="F3232" s="13">
        <f>IF(OR(B3232&lt;&gt;2,C3232&lt;&gt;1,D3232&lt;&gt;1,H3232&lt;&gt;1),0,
COUNTIFS($B$4:B3232,2,$C$4:C3232,1,$D$4:D3232,1,$H$4:H3232,1))</f>
        <v>0</v>
      </c>
      <c r="G3232" s="26" t="str">
        <f>IF(I3232="","",(COUNTIF($E$4:E3232,E3232)))</f>
        <v/>
      </c>
      <c r="H3232" s="1">
        <f>IF(AND(J3232="SAYIM",FİLTRE!$H$5="RAFTA",U3232&lt;&gt;0),1,0)+
IF(AND(J3232="İADE DEPO",FİLTRE!$H$5="İADE DEPO"),1,0)+
IF(FİLTRE!$H$5="TÜMÜ",1,0)+
IF(AND(J3232="FİRMA İADE",FİLTRE!$H$5="FİRMA İADE"),1,0)+
IF(AND(J3232="İMHA",FİLTRE!$H$5="İMHA"),1,0)</f>
        <v>1</v>
      </c>
      <c r="I3232" s="99"/>
      <c r="J3232" s="100"/>
      <c r="K3232" s="100"/>
      <c r="L3232" s="101"/>
      <c r="M3232" s="102"/>
      <c r="N3232" s="101"/>
      <c r="O3232" s="99"/>
      <c r="P3232" s="103"/>
      <c r="Q3232" s="104"/>
      <c r="R3232" s="50"/>
      <c r="S3232" s="105"/>
      <c r="T3232" s="106"/>
      <c r="U3232" s="107"/>
      <c r="V3232" s="108"/>
      <c r="W3232" s="107"/>
      <c r="X3232" s="107"/>
      <c r="AA3232" s="107"/>
      <c r="AB3232" s="110"/>
      <c r="AC3232" s="110"/>
      <c r="AE3232" s="105"/>
      <c r="AF3232" s="105"/>
      <c r="AR3232" s="112"/>
    </row>
    <row r="3233" spans="2:44" x14ac:dyDescent="0.25">
      <c r="B3233" s="1" t="str">
        <f>IF(I3233="","",
(IF(N3233=FİLTRE!$H$6,2,0)+IF(FİLTRE!$H$6="TOPLAM",2,0))
)</f>
        <v/>
      </c>
      <c r="C3233">
        <f>IF(FİLTRE!$M$5="",9,(IF(U3233&gt;=FİLTRE!$M$5,1,0)))</f>
        <v>1</v>
      </c>
      <c r="D3233" s="1">
        <f>IF(FİLTRE!$M$6="",9,(IF('SKT LİSTESİ'!P3233&lt;=FİLTRE!$M$6,1,0)))</f>
        <v>1</v>
      </c>
      <c r="E3233" s="25" t="str">
        <f>IF(I3233="","",(COUNTIFS($L$4:L3233,L3233)))</f>
        <v/>
      </c>
      <c r="F3233" s="13">
        <f>IF(OR(B3233&lt;&gt;2,C3233&lt;&gt;1,D3233&lt;&gt;1,H3233&lt;&gt;1),0,
COUNTIFS($B$4:B3233,2,$C$4:C3233,1,$D$4:D3233,1,$H$4:H3233,1))</f>
        <v>0</v>
      </c>
      <c r="G3233" s="26" t="str">
        <f>IF(I3233="","",(COUNTIF($E$4:E3233,E3233)))</f>
        <v/>
      </c>
      <c r="H3233" s="1">
        <f>IF(AND(J3233="SAYIM",FİLTRE!$H$5="RAFTA",U3233&lt;&gt;0),1,0)+
IF(AND(J3233="İADE DEPO",FİLTRE!$H$5="İADE DEPO"),1,0)+
IF(FİLTRE!$H$5="TÜMÜ",1,0)+
IF(AND(J3233="FİRMA İADE",FİLTRE!$H$5="FİRMA İADE"),1,0)+
IF(AND(J3233="İMHA",FİLTRE!$H$5="İMHA"),1,0)</f>
        <v>1</v>
      </c>
      <c r="I3233" s="99"/>
      <c r="J3233" s="100"/>
      <c r="K3233" s="100"/>
      <c r="L3233" s="101"/>
      <c r="M3233" s="102"/>
      <c r="N3233" s="101"/>
      <c r="O3233" s="99"/>
      <c r="P3233" s="103"/>
      <c r="Q3233" s="104"/>
      <c r="R3233" s="50"/>
      <c r="S3233" s="105"/>
      <c r="T3233" s="106"/>
      <c r="U3233" s="107"/>
      <c r="V3233" s="108"/>
      <c r="W3233" s="107"/>
      <c r="X3233" s="107"/>
      <c r="AA3233" s="107"/>
      <c r="AB3233" s="110"/>
      <c r="AC3233" s="110"/>
      <c r="AE3233" s="105"/>
      <c r="AF3233" s="105"/>
      <c r="AR3233" s="112"/>
    </row>
    <row r="3234" spans="2:44" x14ac:dyDescent="0.25">
      <c r="B3234" s="1" t="str">
        <f>IF(I3234="","",
(IF(N3234=FİLTRE!$H$6,2,0)+IF(FİLTRE!$H$6="TOPLAM",2,0))
)</f>
        <v/>
      </c>
      <c r="C3234">
        <f>IF(FİLTRE!$M$5="",9,(IF(U3234&gt;=FİLTRE!$M$5,1,0)))</f>
        <v>1</v>
      </c>
      <c r="D3234" s="1">
        <f>IF(FİLTRE!$M$6="",9,(IF('SKT LİSTESİ'!P3234&lt;=FİLTRE!$M$6,1,0)))</f>
        <v>1</v>
      </c>
      <c r="E3234" s="25" t="str">
        <f>IF(I3234="","",(COUNTIFS($L$4:L3234,L3234)))</f>
        <v/>
      </c>
      <c r="F3234" s="13">
        <f>IF(OR(B3234&lt;&gt;2,C3234&lt;&gt;1,D3234&lt;&gt;1,H3234&lt;&gt;1),0,
COUNTIFS($B$4:B3234,2,$C$4:C3234,1,$D$4:D3234,1,$H$4:H3234,1))</f>
        <v>0</v>
      </c>
      <c r="G3234" s="26" t="str">
        <f>IF(I3234="","",(COUNTIF($E$4:E3234,E3234)))</f>
        <v/>
      </c>
      <c r="H3234" s="1">
        <f>IF(AND(J3234="SAYIM",FİLTRE!$H$5="RAFTA",U3234&lt;&gt;0),1,0)+
IF(AND(J3234="İADE DEPO",FİLTRE!$H$5="İADE DEPO"),1,0)+
IF(FİLTRE!$H$5="TÜMÜ",1,0)+
IF(AND(J3234="FİRMA İADE",FİLTRE!$H$5="FİRMA İADE"),1,0)+
IF(AND(J3234="İMHA",FİLTRE!$H$5="İMHA"),1,0)</f>
        <v>1</v>
      </c>
      <c r="I3234" s="99"/>
      <c r="J3234" s="100"/>
      <c r="K3234" s="100"/>
      <c r="L3234" s="101"/>
      <c r="M3234" s="102"/>
      <c r="N3234" s="101"/>
      <c r="O3234" s="99"/>
      <c r="P3234" s="103"/>
      <c r="Q3234" s="104"/>
      <c r="R3234" s="50"/>
      <c r="S3234" s="105"/>
      <c r="T3234" s="106"/>
      <c r="U3234" s="107"/>
      <c r="V3234" s="108"/>
      <c r="W3234" s="107"/>
      <c r="X3234" s="107"/>
      <c r="AA3234" s="107"/>
      <c r="AB3234" s="110"/>
      <c r="AC3234" s="110"/>
      <c r="AE3234" s="105"/>
      <c r="AF3234" s="105"/>
      <c r="AR3234" s="112"/>
    </row>
    <row r="3235" spans="2:44" x14ac:dyDescent="0.25">
      <c r="B3235" s="1" t="str">
        <f>IF(I3235="","",
(IF(N3235=FİLTRE!$H$6,2,0)+IF(FİLTRE!$H$6="TOPLAM",2,0))
)</f>
        <v/>
      </c>
      <c r="C3235">
        <f>IF(FİLTRE!$M$5="",9,(IF(U3235&gt;=FİLTRE!$M$5,1,0)))</f>
        <v>1</v>
      </c>
      <c r="D3235" s="1">
        <f>IF(FİLTRE!$M$6="",9,(IF('SKT LİSTESİ'!P3235&lt;=FİLTRE!$M$6,1,0)))</f>
        <v>1</v>
      </c>
      <c r="E3235" s="25" t="str">
        <f>IF(I3235="","",(COUNTIFS($L$4:L3235,L3235)))</f>
        <v/>
      </c>
      <c r="F3235" s="13">
        <f>IF(OR(B3235&lt;&gt;2,C3235&lt;&gt;1,D3235&lt;&gt;1,H3235&lt;&gt;1),0,
COUNTIFS($B$4:B3235,2,$C$4:C3235,1,$D$4:D3235,1,$H$4:H3235,1))</f>
        <v>0</v>
      </c>
      <c r="G3235" s="26" t="str">
        <f>IF(I3235="","",(COUNTIF($E$4:E3235,E3235)))</f>
        <v/>
      </c>
      <c r="H3235" s="1">
        <f>IF(AND(J3235="SAYIM",FİLTRE!$H$5="RAFTA",U3235&lt;&gt;0),1,0)+
IF(AND(J3235="İADE DEPO",FİLTRE!$H$5="İADE DEPO"),1,0)+
IF(FİLTRE!$H$5="TÜMÜ",1,0)+
IF(AND(J3235="FİRMA İADE",FİLTRE!$H$5="FİRMA İADE"),1,0)+
IF(AND(J3235="İMHA",FİLTRE!$H$5="İMHA"),1,0)</f>
        <v>1</v>
      </c>
      <c r="I3235" s="99"/>
      <c r="J3235" s="100"/>
      <c r="K3235" s="100"/>
      <c r="L3235" s="101"/>
      <c r="M3235" s="102"/>
      <c r="N3235" s="101"/>
      <c r="O3235" s="99"/>
      <c r="P3235" s="103"/>
      <c r="Q3235" s="104"/>
      <c r="R3235" s="50"/>
      <c r="S3235" s="105"/>
      <c r="T3235" s="106"/>
      <c r="U3235" s="107"/>
      <c r="V3235" s="108"/>
      <c r="W3235" s="107"/>
      <c r="X3235" s="107"/>
      <c r="AA3235" s="107"/>
      <c r="AB3235" s="110"/>
      <c r="AC3235" s="110"/>
      <c r="AE3235" s="105"/>
      <c r="AF3235" s="105"/>
      <c r="AR3235" s="112"/>
    </row>
    <row r="3236" spans="2:44" x14ac:dyDescent="0.25">
      <c r="B3236" s="1" t="str">
        <f>IF(I3236="","",
(IF(N3236=FİLTRE!$H$6,2,0)+IF(FİLTRE!$H$6="TOPLAM",2,0))
)</f>
        <v/>
      </c>
      <c r="C3236">
        <f>IF(FİLTRE!$M$5="",9,(IF(U3236&gt;=FİLTRE!$M$5,1,0)))</f>
        <v>1</v>
      </c>
      <c r="D3236" s="1">
        <f>IF(FİLTRE!$M$6="",9,(IF('SKT LİSTESİ'!P3236&lt;=FİLTRE!$M$6,1,0)))</f>
        <v>1</v>
      </c>
      <c r="E3236" s="25" t="str">
        <f>IF(I3236="","",(COUNTIFS($L$4:L3236,L3236)))</f>
        <v/>
      </c>
      <c r="F3236" s="13">
        <f>IF(OR(B3236&lt;&gt;2,C3236&lt;&gt;1,D3236&lt;&gt;1,H3236&lt;&gt;1),0,
COUNTIFS($B$4:B3236,2,$C$4:C3236,1,$D$4:D3236,1,$H$4:H3236,1))</f>
        <v>0</v>
      </c>
      <c r="G3236" s="26" t="str">
        <f>IF(I3236="","",(COUNTIF($E$4:E3236,E3236)))</f>
        <v/>
      </c>
      <c r="H3236" s="1">
        <f>IF(AND(J3236="SAYIM",FİLTRE!$H$5="RAFTA",U3236&lt;&gt;0),1,0)+
IF(AND(J3236="İADE DEPO",FİLTRE!$H$5="İADE DEPO"),1,0)+
IF(FİLTRE!$H$5="TÜMÜ",1,0)+
IF(AND(J3236="FİRMA İADE",FİLTRE!$H$5="FİRMA İADE"),1,0)+
IF(AND(J3236="İMHA",FİLTRE!$H$5="İMHA"),1,0)</f>
        <v>1</v>
      </c>
      <c r="I3236" s="99"/>
      <c r="J3236" s="100"/>
      <c r="K3236" s="100"/>
      <c r="L3236" s="101"/>
      <c r="M3236" s="102"/>
      <c r="N3236" s="101"/>
      <c r="O3236" s="99"/>
      <c r="P3236" s="103"/>
      <c r="Q3236" s="104"/>
      <c r="R3236" s="50"/>
      <c r="S3236" s="105"/>
      <c r="T3236" s="106"/>
      <c r="U3236" s="107"/>
      <c r="V3236" s="108"/>
      <c r="W3236" s="107"/>
      <c r="X3236" s="107"/>
      <c r="AA3236" s="107"/>
      <c r="AB3236" s="110"/>
      <c r="AC3236" s="110"/>
      <c r="AE3236" s="105"/>
      <c r="AF3236" s="105"/>
      <c r="AR3236" s="112"/>
    </row>
    <row r="3237" spans="2:44" x14ac:dyDescent="0.25">
      <c r="B3237" s="1" t="str">
        <f>IF(I3237="","",
(IF(N3237=FİLTRE!$H$6,2,0)+IF(FİLTRE!$H$6="TOPLAM",2,0))
)</f>
        <v/>
      </c>
      <c r="C3237">
        <f>IF(FİLTRE!$M$5="",9,(IF(U3237&gt;=FİLTRE!$M$5,1,0)))</f>
        <v>1</v>
      </c>
      <c r="D3237" s="1">
        <f>IF(FİLTRE!$M$6="",9,(IF('SKT LİSTESİ'!P3237&lt;=FİLTRE!$M$6,1,0)))</f>
        <v>1</v>
      </c>
      <c r="E3237" s="25" t="str">
        <f>IF(I3237="","",(COUNTIFS($L$4:L3237,L3237)))</f>
        <v/>
      </c>
      <c r="F3237" s="13">
        <f>IF(OR(B3237&lt;&gt;2,C3237&lt;&gt;1,D3237&lt;&gt;1,H3237&lt;&gt;1),0,
COUNTIFS($B$4:B3237,2,$C$4:C3237,1,$D$4:D3237,1,$H$4:H3237,1))</f>
        <v>0</v>
      </c>
      <c r="G3237" s="26" t="str">
        <f>IF(I3237="","",(COUNTIF($E$4:E3237,E3237)))</f>
        <v/>
      </c>
      <c r="H3237" s="1">
        <f>IF(AND(J3237="SAYIM",FİLTRE!$H$5="RAFTA",U3237&lt;&gt;0),1,0)+
IF(AND(J3237="İADE DEPO",FİLTRE!$H$5="İADE DEPO"),1,0)+
IF(FİLTRE!$H$5="TÜMÜ",1,0)+
IF(AND(J3237="FİRMA İADE",FİLTRE!$H$5="FİRMA İADE"),1,0)+
IF(AND(J3237="İMHA",FİLTRE!$H$5="İMHA"),1,0)</f>
        <v>1</v>
      </c>
      <c r="I3237" s="99"/>
      <c r="J3237" s="100"/>
      <c r="K3237" s="100"/>
      <c r="L3237" s="101"/>
      <c r="M3237" s="102"/>
      <c r="N3237" s="101"/>
      <c r="O3237" s="99"/>
      <c r="P3237" s="103"/>
      <c r="Q3237" s="104"/>
      <c r="R3237" s="50"/>
      <c r="S3237" s="105"/>
      <c r="T3237" s="106"/>
      <c r="U3237" s="107"/>
      <c r="V3237" s="108"/>
      <c r="W3237" s="107"/>
      <c r="X3237" s="107"/>
      <c r="AA3237" s="107"/>
      <c r="AB3237" s="110"/>
      <c r="AC3237" s="110"/>
      <c r="AE3237" s="105"/>
      <c r="AF3237" s="105"/>
      <c r="AR3237" s="112"/>
    </row>
    <row r="3238" spans="2:44" x14ac:dyDescent="0.25">
      <c r="B3238" s="1" t="str">
        <f>IF(I3238="","",
(IF(N3238=FİLTRE!$H$6,2,0)+IF(FİLTRE!$H$6="TOPLAM",2,0))
)</f>
        <v/>
      </c>
      <c r="C3238">
        <f>IF(FİLTRE!$M$5="",9,(IF(U3238&gt;=FİLTRE!$M$5,1,0)))</f>
        <v>1</v>
      </c>
      <c r="D3238" s="1">
        <f>IF(FİLTRE!$M$6="",9,(IF('SKT LİSTESİ'!P3238&lt;=FİLTRE!$M$6,1,0)))</f>
        <v>1</v>
      </c>
      <c r="E3238" s="25" t="str">
        <f>IF(I3238="","",(COUNTIFS($L$4:L3238,L3238)))</f>
        <v/>
      </c>
      <c r="F3238" s="13">
        <f>IF(OR(B3238&lt;&gt;2,C3238&lt;&gt;1,D3238&lt;&gt;1,H3238&lt;&gt;1),0,
COUNTIFS($B$4:B3238,2,$C$4:C3238,1,$D$4:D3238,1,$H$4:H3238,1))</f>
        <v>0</v>
      </c>
      <c r="G3238" s="26" t="str">
        <f>IF(I3238="","",(COUNTIF($E$4:E3238,E3238)))</f>
        <v/>
      </c>
      <c r="H3238" s="1">
        <f>IF(AND(J3238="SAYIM",FİLTRE!$H$5="RAFTA",U3238&lt;&gt;0),1,0)+
IF(AND(J3238="İADE DEPO",FİLTRE!$H$5="İADE DEPO"),1,0)+
IF(FİLTRE!$H$5="TÜMÜ",1,0)+
IF(AND(J3238="FİRMA İADE",FİLTRE!$H$5="FİRMA İADE"),1,0)+
IF(AND(J3238="İMHA",FİLTRE!$H$5="İMHA"),1,0)</f>
        <v>1</v>
      </c>
      <c r="I3238" s="99"/>
      <c r="J3238" s="100"/>
      <c r="K3238" s="100"/>
      <c r="L3238" s="101"/>
      <c r="M3238" s="102"/>
      <c r="N3238" s="101"/>
      <c r="O3238" s="99"/>
      <c r="P3238" s="103"/>
      <c r="Q3238" s="104"/>
      <c r="R3238" s="50"/>
      <c r="S3238" s="105"/>
      <c r="T3238" s="106"/>
      <c r="U3238" s="107"/>
      <c r="V3238" s="108"/>
      <c r="W3238" s="107"/>
      <c r="X3238" s="107"/>
      <c r="AA3238" s="107"/>
      <c r="AB3238" s="110"/>
      <c r="AC3238" s="110"/>
      <c r="AE3238" s="105"/>
      <c r="AF3238" s="105"/>
      <c r="AR3238" s="112"/>
    </row>
    <row r="3239" spans="2:44" x14ac:dyDescent="0.25">
      <c r="B3239" s="1" t="str">
        <f>IF(I3239="","",
(IF(N3239=FİLTRE!$H$6,2,0)+IF(FİLTRE!$H$6="TOPLAM",2,0))
)</f>
        <v/>
      </c>
      <c r="C3239">
        <f>IF(FİLTRE!$M$5="",9,(IF(U3239&gt;=FİLTRE!$M$5,1,0)))</f>
        <v>1</v>
      </c>
      <c r="D3239" s="1">
        <f>IF(FİLTRE!$M$6="",9,(IF('SKT LİSTESİ'!P3239&lt;=FİLTRE!$M$6,1,0)))</f>
        <v>1</v>
      </c>
      <c r="E3239" s="25" t="str">
        <f>IF(I3239="","",(COUNTIFS($L$4:L3239,L3239)))</f>
        <v/>
      </c>
      <c r="F3239" s="13">
        <f>IF(OR(B3239&lt;&gt;2,C3239&lt;&gt;1,D3239&lt;&gt;1,H3239&lt;&gt;1),0,
COUNTIFS($B$4:B3239,2,$C$4:C3239,1,$D$4:D3239,1,$H$4:H3239,1))</f>
        <v>0</v>
      </c>
      <c r="G3239" s="26" t="str">
        <f>IF(I3239="","",(COUNTIF($E$4:E3239,E3239)))</f>
        <v/>
      </c>
      <c r="H3239" s="1">
        <f>IF(AND(J3239="SAYIM",FİLTRE!$H$5="RAFTA",U3239&lt;&gt;0),1,0)+
IF(AND(J3239="İADE DEPO",FİLTRE!$H$5="İADE DEPO"),1,0)+
IF(FİLTRE!$H$5="TÜMÜ",1,0)+
IF(AND(J3239="FİRMA İADE",FİLTRE!$H$5="FİRMA İADE"),1,0)+
IF(AND(J3239="İMHA",FİLTRE!$H$5="İMHA"),1,0)</f>
        <v>1</v>
      </c>
      <c r="I3239" s="99"/>
      <c r="J3239" s="100"/>
      <c r="K3239" s="100"/>
      <c r="L3239" s="101"/>
      <c r="M3239" s="102"/>
      <c r="N3239" s="101"/>
      <c r="O3239" s="99"/>
      <c r="P3239" s="103"/>
      <c r="Q3239" s="104"/>
      <c r="R3239" s="50"/>
      <c r="S3239" s="105"/>
      <c r="T3239" s="106"/>
      <c r="U3239" s="107"/>
      <c r="V3239" s="108"/>
      <c r="W3239" s="107"/>
      <c r="X3239" s="107"/>
      <c r="AA3239" s="107"/>
      <c r="AB3239" s="110"/>
      <c r="AC3239" s="110"/>
      <c r="AE3239" s="105"/>
      <c r="AF3239" s="105"/>
      <c r="AR3239" s="112"/>
    </row>
    <row r="3240" spans="2:44" x14ac:dyDescent="0.25">
      <c r="B3240" s="1" t="str">
        <f>IF(I3240="","",
(IF(N3240=FİLTRE!$H$6,2,0)+IF(FİLTRE!$H$6="TOPLAM",2,0))
)</f>
        <v/>
      </c>
      <c r="C3240">
        <f>IF(FİLTRE!$M$5="",9,(IF(U3240&gt;=FİLTRE!$M$5,1,0)))</f>
        <v>1</v>
      </c>
      <c r="D3240" s="1">
        <f>IF(FİLTRE!$M$6="",9,(IF('SKT LİSTESİ'!P3240&lt;=FİLTRE!$M$6,1,0)))</f>
        <v>1</v>
      </c>
      <c r="E3240" s="25" t="str">
        <f>IF(I3240="","",(COUNTIFS($L$4:L3240,L3240)))</f>
        <v/>
      </c>
      <c r="F3240" s="13">
        <f>IF(OR(B3240&lt;&gt;2,C3240&lt;&gt;1,D3240&lt;&gt;1,H3240&lt;&gt;1),0,
COUNTIFS($B$4:B3240,2,$C$4:C3240,1,$D$4:D3240,1,$H$4:H3240,1))</f>
        <v>0</v>
      </c>
      <c r="G3240" s="26" t="str">
        <f>IF(I3240="","",(COUNTIF($E$4:E3240,E3240)))</f>
        <v/>
      </c>
      <c r="H3240" s="1">
        <f>IF(AND(J3240="SAYIM",FİLTRE!$H$5="RAFTA",U3240&lt;&gt;0),1,0)+
IF(AND(J3240="İADE DEPO",FİLTRE!$H$5="İADE DEPO"),1,0)+
IF(FİLTRE!$H$5="TÜMÜ",1,0)+
IF(AND(J3240="FİRMA İADE",FİLTRE!$H$5="FİRMA İADE"),1,0)+
IF(AND(J3240="İMHA",FİLTRE!$H$5="İMHA"),1,0)</f>
        <v>1</v>
      </c>
      <c r="I3240" s="99"/>
      <c r="J3240" s="100"/>
      <c r="K3240" s="100"/>
      <c r="L3240" s="101"/>
      <c r="M3240" s="102"/>
      <c r="N3240" s="101"/>
      <c r="O3240" s="99"/>
      <c r="P3240" s="103"/>
      <c r="Q3240" s="104"/>
      <c r="R3240" s="50"/>
      <c r="S3240" s="105"/>
      <c r="T3240" s="106"/>
      <c r="U3240" s="107"/>
      <c r="V3240" s="108"/>
      <c r="W3240" s="107"/>
      <c r="X3240" s="107"/>
      <c r="AA3240" s="107"/>
      <c r="AB3240" s="110"/>
      <c r="AC3240" s="110"/>
      <c r="AE3240" s="105"/>
      <c r="AF3240" s="105"/>
      <c r="AR3240" s="112"/>
    </row>
    <row r="3241" spans="2:44" x14ac:dyDescent="0.25">
      <c r="B3241" s="1" t="str">
        <f>IF(I3241="","",
(IF(N3241=FİLTRE!$H$6,2,0)+IF(FİLTRE!$H$6="TOPLAM",2,0))
)</f>
        <v/>
      </c>
      <c r="C3241">
        <f>IF(FİLTRE!$M$5="",9,(IF(U3241&gt;=FİLTRE!$M$5,1,0)))</f>
        <v>1</v>
      </c>
      <c r="D3241" s="1">
        <f>IF(FİLTRE!$M$6="",9,(IF('SKT LİSTESİ'!P3241&lt;=FİLTRE!$M$6,1,0)))</f>
        <v>1</v>
      </c>
      <c r="E3241" s="25" t="str">
        <f>IF(I3241="","",(COUNTIFS($L$4:L3241,L3241)))</f>
        <v/>
      </c>
      <c r="F3241" s="13">
        <f>IF(OR(B3241&lt;&gt;2,C3241&lt;&gt;1,D3241&lt;&gt;1,H3241&lt;&gt;1),0,
COUNTIFS($B$4:B3241,2,$C$4:C3241,1,$D$4:D3241,1,$H$4:H3241,1))</f>
        <v>0</v>
      </c>
      <c r="G3241" s="26" t="str">
        <f>IF(I3241="","",(COUNTIF($E$4:E3241,E3241)))</f>
        <v/>
      </c>
      <c r="H3241" s="1">
        <f>IF(AND(J3241="SAYIM",FİLTRE!$H$5="RAFTA",U3241&lt;&gt;0),1,0)+
IF(AND(J3241="İADE DEPO",FİLTRE!$H$5="İADE DEPO"),1,0)+
IF(FİLTRE!$H$5="TÜMÜ",1,0)+
IF(AND(J3241="FİRMA İADE",FİLTRE!$H$5="FİRMA İADE"),1,0)+
IF(AND(J3241="İMHA",FİLTRE!$H$5="İMHA"),1,0)</f>
        <v>1</v>
      </c>
      <c r="I3241" s="99"/>
      <c r="J3241" s="100"/>
      <c r="K3241" s="100"/>
      <c r="L3241" s="101"/>
      <c r="M3241" s="102"/>
      <c r="N3241" s="101"/>
      <c r="O3241" s="99"/>
      <c r="P3241" s="103"/>
      <c r="Q3241" s="104"/>
      <c r="R3241" s="50"/>
      <c r="S3241" s="105"/>
      <c r="T3241" s="106"/>
      <c r="U3241" s="107"/>
      <c r="V3241" s="108"/>
      <c r="W3241" s="107"/>
      <c r="X3241" s="107"/>
      <c r="AA3241" s="107"/>
      <c r="AB3241" s="110"/>
      <c r="AC3241" s="110"/>
      <c r="AE3241" s="105"/>
      <c r="AF3241" s="105"/>
      <c r="AR3241" s="112"/>
    </row>
    <row r="3242" spans="2:44" x14ac:dyDescent="0.25">
      <c r="B3242" s="1" t="str">
        <f>IF(I3242="","",
(IF(N3242=FİLTRE!$H$6,2,0)+IF(FİLTRE!$H$6="TOPLAM",2,0))
)</f>
        <v/>
      </c>
      <c r="C3242">
        <f>IF(FİLTRE!$M$5="",9,(IF(U3242&gt;=FİLTRE!$M$5,1,0)))</f>
        <v>1</v>
      </c>
      <c r="D3242" s="1">
        <f>IF(FİLTRE!$M$6="",9,(IF('SKT LİSTESİ'!P3242&lt;=FİLTRE!$M$6,1,0)))</f>
        <v>1</v>
      </c>
      <c r="E3242" s="25" t="str">
        <f>IF(I3242="","",(COUNTIFS($L$4:L3242,L3242)))</f>
        <v/>
      </c>
      <c r="F3242" s="13">
        <f>IF(OR(B3242&lt;&gt;2,C3242&lt;&gt;1,D3242&lt;&gt;1,H3242&lt;&gt;1),0,
COUNTIFS($B$4:B3242,2,$C$4:C3242,1,$D$4:D3242,1,$H$4:H3242,1))</f>
        <v>0</v>
      </c>
      <c r="G3242" s="26" t="str">
        <f>IF(I3242="","",(COUNTIF($E$4:E3242,E3242)))</f>
        <v/>
      </c>
      <c r="H3242" s="1">
        <f>IF(AND(J3242="SAYIM",FİLTRE!$H$5="RAFTA",U3242&lt;&gt;0),1,0)+
IF(AND(J3242="İADE DEPO",FİLTRE!$H$5="İADE DEPO"),1,0)+
IF(FİLTRE!$H$5="TÜMÜ",1,0)+
IF(AND(J3242="FİRMA İADE",FİLTRE!$H$5="FİRMA İADE"),1,0)+
IF(AND(J3242="İMHA",FİLTRE!$H$5="İMHA"),1,0)</f>
        <v>1</v>
      </c>
      <c r="I3242" s="99"/>
      <c r="J3242" s="100"/>
      <c r="K3242" s="100"/>
      <c r="L3242" s="101"/>
      <c r="M3242" s="102"/>
      <c r="N3242" s="101"/>
      <c r="O3242" s="99"/>
      <c r="P3242" s="103"/>
      <c r="Q3242" s="104"/>
      <c r="R3242" s="50"/>
      <c r="S3242" s="105"/>
      <c r="T3242" s="106"/>
      <c r="U3242" s="107"/>
      <c r="V3242" s="108"/>
      <c r="W3242" s="107"/>
      <c r="X3242" s="107"/>
      <c r="AA3242" s="107"/>
      <c r="AB3242" s="110"/>
      <c r="AC3242" s="110"/>
      <c r="AE3242" s="105"/>
      <c r="AF3242" s="105"/>
      <c r="AR3242" s="112"/>
    </row>
    <row r="3243" spans="2:44" x14ac:dyDescent="0.25">
      <c r="B3243" s="1" t="str">
        <f>IF(I3243="","",
(IF(N3243=FİLTRE!$H$6,2,0)+IF(FİLTRE!$H$6="TOPLAM",2,0))
)</f>
        <v/>
      </c>
      <c r="C3243">
        <f>IF(FİLTRE!$M$5="",9,(IF(U3243&gt;=FİLTRE!$M$5,1,0)))</f>
        <v>1</v>
      </c>
      <c r="D3243" s="1">
        <f>IF(FİLTRE!$M$6="",9,(IF('SKT LİSTESİ'!P3243&lt;=FİLTRE!$M$6,1,0)))</f>
        <v>1</v>
      </c>
      <c r="E3243" s="25" t="str">
        <f>IF(I3243="","",(COUNTIFS($L$4:L3243,L3243)))</f>
        <v/>
      </c>
      <c r="F3243" s="13">
        <f>IF(OR(B3243&lt;&gt;2,C3243&lt;&gt;1,D3243&lt;&gt;1,H3243&lt;&gt;1),0,
COUNTIFS($B$4:B3243,2,$C$4:C3243,1,$D$4:D3243,1,$H$4:H3243,1))</f>
        <v>0</v>
      </c>
      <c r="G3243" s="26" t="str">
        <f>IF(I3243="","",(COUNTIF($E$4:E3243,E3243)))</f>
        <v/>
      </c>
      <c r="H3243" s="1">
        <f>IF(AND(J3243="SAYIM",FİLTRE!$H$5="RAFTA",U3243&lt;&gt;0),1,0)+
IF(AND(J3243="İADE DEPO",FİLTRE!$H$5="İADE DEPO"),1,0)+
IF(FİLTRE!$H$5="TÜMÜ",1,0)+
IF(AND(J3243="FİRMA İADE",FİLTRE!$H$5="FİRMA İADE"),1,0)+
IF(AND(J3243="İMHA",FİLTRE!$H$5="İMHA"),1,0)</f>
        <v>1</v>
      </c>
      <c r="I3243" s="99"/>
      <c r="J3243" s="100"/>
      <c r="K3243" s="100"/>
      <c r="L3243" s="101"/>
      <c r="M3243" s="102"/>
      <c r="N3243" s="101"/>
      <c r="O3243" s="99"/>
      <c r="P3243" s="103"/>
      <c r="Q3243" s="104"/>
      <c r="R3243" s="50"/>
      <c r="S3243" s="105"/>
      <c r="T3243" s="106"/>
      <c r="U3243" s="107"/>
      <c r="V3243" s="108"/>
      <c r="W3243" s="107"/>
      <c r="X3243" s="107"/>
      <c r="AA3243" s="107"/>
      <c r="AB3243" s="110"/>
      <c r="AC3243" s="110"/>
      <c r="AE3243" s="105"/>
      <c r="AF3243" s="105"/>
      <c r="AR3243" s="112"/>
    </row>
    <row r="3244" spans="2:44" x14ac:dyDescent="0.25">
      <c r="B3244" s="1" t="str">
        <f>IF(I3244="","",
(IF(N3244=FİLTRE!$H$6,2,0)+IF(FİLTRE!$H$6="TOPLAM",2,0))
)</f>
        <v/>
      </c>
      <c r="C3244">
        <f>IF(FİLTRE!$M$5="",9,(IF(U3244&gt;=FİLTRE!$M$5,1,0)))</f>
        <v>1</v>
      </c>
      <c r="D3244" s="1">
        <f>IF(FİLTRE!$M$6="",9,(IF('SKT LİSTESİ'!P3244&lt;=FİLTRE!$M$6,1,0)))</f>
        <v>1</v>
      </c>
      <c r="E3244" s="25" t="str">
        <f>IF(I3244="","",(COUNTIFS($L$4:L3244,L3244)))</f>
        <v/>
      </c>
      <c r="F3244" s="13">
        <f>IF(OR(B3244&lt;&gt;2,C3244&lt;&gt;1,D3244&lt;&gt;1,H3244&lt;&gt;1),0,
COUNTIFS($B$4:B3244,2,$C$4:C3244,1,$D$4:D3244,1,$H$4:H3244,1))</f>
        <v>0</v>
      </c>
      <c r="G3244" s="26" t="str">
        <f>IF(I3244="","",(COUNTIF($E$4:E3244,E3244)))</f>
        <v/>
      </c>
      <c r="H3244" s="1">
        <f>IF(AND(J3244="SAYIM",FİLTRE!$H$5="RAFTA",U3244&lt;&gt;0),1,0)+
IF(AND(J3244="İADE DEPO",FİLTRE!$H$5="İADE DEPO"),1,0)+
IF(FİLTRE!$H$5="TÜMÜ",1,0)+
IF(AND(J3244="FİRMA İADE",FİLTRE!$H$5="FİRMA İADE"),1,0)+
IF(AND(J3244="İMHA",FİLTRE!$H$5="İMHA"),1,0)</f>
        <v>1</v>
      </c>
      <c r="I3244" s="99"/>
      <c r="J3244" s="100"/>
      <c r="K3244" s="100"/>
      <c r="L3244" s="101"/>
      <c r="M3244" s="102"/>
      <c r="N3244" s="101"/>
      <c r="O3244" s="99"/>
      <c r="P3244" s="103"/>
      <c r="Q3244" s="104"/>
      <c r="R3244" s="50"/>
      <c r="S3244" s="105"/>
      <c r="T3244" s="106"/>
      <c r="U3244" s="107"/>
      <c r="V3244" s="108"/>
      <c r="W3244" s="107"/>
      <c r="X3244" s="107"/>
      <c r="AA3244" s="107"/>
      <c r="AB3244" s="110"/>
      <c r="AC3244" s="110"/>
      <c r="AE3244" s="105"/>
      <c r="AF3244" s="105"/>
      <c r="AR3244" s="112"/>
    </row>
    <row r="3245" spans="2:44" x14ac:dyDescent="0.25">
      <c r="B3245" s="1" t="str">
        <f>IF(I3245="","",
(IF(N3245=FİLTRE!$H$6,2,0)+IF(FİLTRE!$H$6="TOPLAM",2,0))
)</f>
        <v/>
      </c>
      <c r="C3245">
        <f>IF(FİLTRE!$M$5="",9,(IF(U3245&gt;=FİLTRE!$M$5,1,0)))</f>
        <v>1</v>
      </c>
      <c r="D3245" s="1">
        <f>IF(FİLTRE!$M$6="",9,(IF('SKT LİSTESİ'!P3245&lt;=FİLTRE!$M$6,1,0)))</f>
        <v>1</v>
      </c>
      <c r="E3245" s="25" t="str">
        <f>IF(I3245="","",(COUNTIFS($L$4:L3245,L3245)))</f>
        <v/>
      </c>
      <c r="F3245" s="13">
        <f>IF(OR(B3245&lt;&gt;2,C3245&lt;&gt;1,D3245&lt;&gt;1,H3245&lt;&gt;1),0,
COUNTIFS($B$4:B3245,2,$C$4:C3245,1,$D$4:D3245,1,$H$4:H3245,1))</f>
        <v>0</v>
      </c>
      <c r="G3245" s="26" t="str">
        <f>IF(I3245="","",(COUNTIF($E$4:E3245,E3245)))</f>
        <v/>
      </c>
      <c r="H3245" s="1">
        <f>IF(AND(J3245="SAYIM",FİLTRE!$H$5="RAFTA",U3245&lt;&gt;0),1,0)+
IF(AND(J3245="İADE DEPO",FİLTRE!$H$5="İADE DEPO"),1,0)+
IF(FİLTRE!$H$5="TÜMÜ",1,0)+
IF(AND(J3245="FİRMA İADE",FİLTRE!$H$5="FİRMA İADE"),1,0)+
IF(AND(J3245="İMHA",FİLTRE!$H$5="İMHA"),1,0)</f>
        <v>1</v>
      </c>
      <c r="I3245" s="99"/>
      <c r="J3245" s="100"/>
      <c r="K3245" s="100"/>
      <c r="L3245" s="101"/>
      <c r="M3245" s="102"/>
      <c r="N3245" s="101"/>
      <c r="O3245" s="99"/>
      <c r="P3245" s="103"/>
      <c r="Q3245" s="104"/>
      <c r="R3245" s="50"/>
      <c r="S3245" s="105"/>
      <c r="T3245" s="106"/>
      <c r="U3245" s="107"/>
      <c r="V3245" s="108"/>
      <c r="W3245" s="107"/>
      <c r="X3245" s="107"/>
      <c r="AA3245" s="107"/>
      <c r="AB3245" s="110"/>
      <c r="AC3245" s="110"/>
      <c r="AE3245" s="105"/>
      <c r="AF3245" s="105"/>
      <c r="AR3245" s="112"/>
    </row>
    <row r="3246" spans="2:44" x14ac:dyDescent="0.25">
      <c r="B3246" s="1" t="str">
        <f>IF(I3246="","",
(IF(N3246=FİLTRE!$H$6,2,0)+IF(FİLTRE!$H$6="TOPLAM",2,0))
)</f>
        <v/>
      </c>
      <c r="C3246">
        <f>IF(FİLTRE!$M$5="",9,(IF(U3246&gt;=FİLTRE!$M$5,1,0)))</f>
        <v>1</v>
      </c>
      <c r="D3246" s="1">
        <f>IF(FİLTRE!$M$6="",9,(IF('SKT LİSTESİ'!P3246&lt;=FİLTRE!$M$6,1,0)))</f>
        <v>1</v>
      </c>
      <c r="E3246" s="25" t="str">
        <f>IF(I3246="","",(COUNTIFS($L$4:L3246,L3246)))</f>
        <v/>
      </c>
      <c r="F3246" s="13">
        <f>IF(OR(B3246&lt;&gt;2,C3246&lt;&gt;1,D3246&lt;&gt;1,H3246&lt;&gt;1),0,
COUNTIFS($B$4:B3246,2,$C$4:C3246,1,$D$4:D3246,1,$H$4:H3246,1))</f>
        <v>0</v>
      </c>
      <c r="G3246" s="26" t="str">
        <f>IF(I3246="","",(COUNTIF($E$4:E3246,E3246)))</f>
        <v/>
      </c>
      <c r="H3246" s="1">
        <f>IF(AND(J3246="SAYIM",FİLTRE!$H$5="RAFTA",U3246&lt;&gt;0),1,0)+
IF(AND(J3246="İADE DEPO",FİLTRE!$H$5="İADE DEPO"),1,0)+
IF(FİLTRE!$H$5="TÜMÜ",1,0)+
IF(AND(J3246="FİRMA İADE",FİLTRE!$H$5="FİRMA İADE"),1,0)+
IF(AND(J3246="İMHA",FİLTRE!$H$5="İMHA"),1,0)</f>
        <v>1</v>
      </c>
      <c r="I3246" s="99"/>
      <c r="J3246" s="100"/>
      <c r="K3246" s="100"/>
      <c r="L3246" s="101"/>
      <c r="M3246" s="102"/>
      <c r="N3246" s="101"/>
      <c r="O3246" s="99"/>
      <c r="P3246" s="103"/>
      <c r="Q3246" s="104"/>
      <c r="R3246" s="50"/>
      <c r="S3246" s="105"/>
      <c r="T3246" s="106"/>
      <c r="U3246" s="107"/>
      <c r="V3246" s="108"/>
      <c r="W3246" s="107"/>
      <c r="X3246" s="107"/>
      <c r="AA3246" s="107"/>
      <c r="AB3246" s="110"/>
      <c r="AC3246" s="110"/>
      <c r="AE3246" s="105"/>
      <c r="AF3246" s="105"/>
      <c r="AR3246" s="112"/>
    </row>
    <row r="3247" spans="2:44" x14ac:dyDescent="0.25">
      <c r="B3247" s="1" t="str">
        <f>IF(I3247="","",
(IF(N3247=FİLTRE!$H$6,2,0)+IF(FİLTRE!$H$6="TOPLAM",2,0))
)</f>
        <v/>
      </c>
      <c r="C3247">
        <f>IF(FİLTRE!$M$5="",9,(IF(U3247&gt;=FİLTRE!$M$5,1,0)))</f>
        <v>1</v>
      </c>
      <c r="D3247" s="1">
        <f>IF(FİLTRE!$M$6="",9,(IF('SKT LİSTESİ'!P3247&lt;=FİLTRE!$M$6,1,0)))</f>
        <v>1</v>
      </c>
      <c r="E3247" s="25" t="str">
        <f>IF(I3247="","",(COUNTIFS($L$4:L3247,L3247)))</f>
        <v/>
      </c>
      <c r="F3247" s="13">
        <f>IF(OR(B3247&lt;&gt;2,C3247&lt;&gt;1,D3247&lt;&gt;1,H3247&lt;&gt;1),0,
COUNTIFS($B$4:B3247,2,$C$4:C3247,1,$D$4:D3247,1,$H$4:H3247,1))</f>
        <v>0</v>
      </c>
      <c r="G3247" s="26" t="str">
        <f>IF(I3247="","",(COUNTIF($E$4:E3247,E3247)))</f>
        <v/>
      </c>
      <c r="H3247" s="1">
        <f>IF(AND(J3247="SAYIM",FİLTRE!$H$5="RAFTA",U3247&lt;&gt;0),1,0)+
IF(AND(J3247="İADE DEPO",FİLTRE!$H$5="İADE DEPO"),1,0)+
IF(FİLTRE!$H$5="TÜMÜ",1,0)+
IF(AND(J3247="FİRMA İADE",FİLTRE!$H$5="FİRMA İADE"),1,0)+
IF(AND(J3247="İMHA",FİLTRE!$H$5="İMHA"),1,0)</f>
        <v>1</v>
      </c>
      <c r="I3247" s="99"/>
      <c r="J3247" s="100"/>
      <c r="K3247" s="100"/>
      <c r="L3247" s="101"/>
      <c r="M3247" s="102"/>
      <c r="N3247" s="101"/>
      <c r="O3247" s="99"/>
      <c r="P3247" s="103"/>
      <c r="Q3247" s="104"/>
      <c r="R3247" s="50"/>
      <c r="S3247" s="105"/>
      <c r="T3247" s="106"/>
      <c r="U3247" s="107"/>
      <c r="V3247" s="108"/>
      <c r="W3247" s="107"/>
      <c r="X3247" s="107"/>
      <c r="AA3247" s="107"/>
      <c r="AB3247" s="110"/>
      <c r="AC3247" s="110"/>
      <c r="AE3247" s="105"/>
      <c r="AF3247" s="105"/>
      <c r="AR3247" s="112"/>
    </row>
    <row r="3248" spans="2:44" x14ac:dyDescent="0.25">
      <c r="B3248" s="1" t="str">
        <f>IF(I3248="","",
(IF(N3248=FİLTRE!$H$6,2,0)+IF(FİLTRE!$H$6="TOPLAM",2,0))
)</f>
        <v/>
      </c>
      <c r="C3248">
        <f>IF(FİLTRE!$M$5="",9,(IF(U3248&gt;=FİLTRE!$M$5,1,0)))</f>
        <v>1</v>
      </c>
      <c r="D3248" s="1">
        <f>IF(FİLTRE!$M$6="",9,(IF('SKT LİSTESİ'!P3248&lt;=FİLTRE!$M$6,1,0)))</f>
        <v>1</v>
      </c>
      <c r="E3248" s="25" t="str">
        <f>IF(I3248="","",(COUNTIFS($L$4:L3248,L3248)))</f>
        <v/>
      </c>
      <c r="F3248" s="13">
        <f>IF(OR(B3248&lt;&gt;2,C3248&lt;&gt;1,D3248&lt;&gt;1,H3248&lt;&gt;1),0,
COUNTIFS($B$4:B3248,2,$C$4:C3248,1,$D$4:D3248,1,$H$4:H3248,1))</f>
        <v>0</v>
      </c>
      <c r="G3248" s="26" t="str">
        <f>IF(I3248="","",(COUNTIF($E$4:E3248,E3248)))</f>
        <v/>
      </c>
      <c r="H3248" s="1">
        <f>IF(AND(J3248="SAYIM",FİLTRE!$H$5="RAFTA",U3248&lt;&gt;0),1,0)+
IF(AND(J3248="İADE DEPO",FİLTRE!$H$5="İADE DEPO"),1,0)+
IF(FİLTRE!$H$5="TÜMÜ",1,0)+
IF(AND(J3248="FİRMA İADE",FİLTRE!$H$5="FİRMA İADE"),1,0)+
IF(AND(J3248="İMHA",FİLTRE!$H$5="İMHA"),1,0)</f>
        <v>1</v>
      </c>
      <c r="I3248" s="99"/>
      <c r="J3248" s="100"/>
      <c r="K3248" s="100"/>
      <c r="L3248" s="101"/>
      <c r="M3248" s="102"/>
      <c r="N3248" s="101"/>
      <c r="O3248" s="99"/>
      <c r="P3248" s="103"/>
      <c r="Q3248" s="104"/>
      <c r="R3248" s="50"/>
      <c r="S3248" s="105"/>
      <c r="T3248" s="106"/>
      <c r="U3248" s="107"/>
      <c r="V3248" s="108"/>
      <c r="W3248" s="107"/>
      <c r="X3248" s="107"/>
      <c r="AA3248" s="107"/>
      <c r="AB3248" s="110"/>
      <c r="AC3248" s="110"/>
      <c r="AE3248" s="105"/>
      <c r="AF3248" s="105"/>
      <c r="AR3248" s="112"/>
    </row>
    <row r="3249" spans="2:44" x14ac:dyDescent="0.25">
      <c r="B3249" s="1" t="str">
        <f>IF(I3249="","",
(IF(N3249=FİLTRE!$H$6,2,0)+IF(FİLTRE!$H$6="TOPLAM",2,0))
)</f>
        <v/>
      </c>
      <c r="C3249">
        <f>IF(FİLTRE!$M$5="",9,(IF(U3249&gt;=FİLTRE!$M$5,1,0)))</f>
        <v>1</v>
      </c>
      <c r="D3249" s="1">
        <f>IF(FİLTRE!$M$6="",9,(IF('SKT LİSTESİ'!P3249&lt;=FİLTRE!$M$6,1,0)))</f>
        <v>1</v>
      </c>
      <c r="E3249" s="25" t="str">
        <f>IF(I3249="","",(COUNTIFS($L$4:L3249,L3249)))</f>
        <v/>
      </c>
      <c r="F3249" s="13">
        <f>IF(OR(B3249&lt;&gt;2,C3249&lt;&gt;1,D3249&lt;&gt;1,H3249&lt;&gt;1),0,
COUNTIFS($B$4:B3249,2,$C$4:C3249,1,$D$4:D3249,1,$H$4:H3249,1))</f>
        <v>0</v>
      </c>
      <c r="G3249" s="26" t="str">
        <f>IF(I3249="","",(COUNTIF($E$4:E3249,E3249)))</f>
        <v/>
      </c>
      <c r="H3249" s="1">
        <f>IF(AND(J3249="SAYIM",FİLTRE!$H$5="RAFTA",U3249&lt;&gt;0),1,0)+
IF(AND(J3249="İADE DEPO",FİLTRE!$H$5="İADE DEPO"),1,0)+
IF(FİLTRE!$H$5="TÜMÜ",1,0)+
IF(AND(J3249="FİRMA İADE",FİLTRE!$H$5="FİRMA İADE"),1,0)+
IF(AND(J3249="İMHA",FİLTRE!$H$5="İMHA"),1,0)</f>
        <v>1</v>
      </c>
      <c r="I3249" s="99"/>
      <c r="J3249" s="100"/>
      <c r="K3249" s="100"/>
      <c r="L3249" s="101"/>
      <c r="M3249" s="102"/>
      <c r="N3249" s="101"/>
      <c r="O3249" s="99"/>
      <c r="P3249" s="103"/>
      <c r="Q3249" s="104"/>
      <c r="R3249" s="50"/>
      <c r="S3249" s="105"/>
      <c r="T3249" s="106"/>
      <c r="U3249" s="107"/>
      <c r="V3249" s="108"/>
      <c r="W3249" s="107"/>
      <c r="X3249" s="107"/>
      <c r="AA3249" s="107"/>
      <c r="AB3249" s="110"/>
      <c r="AC3249" s="110"/>
      <c r="AE3249" s="105"/>
      <c r="AF3249" s="105"/>
      <c r="AR3249" s="112"/>
    </row>
    <row r="3250" spans="2:44" x14ac:dyDescent="0.25">
      <c r="B3250" s="1" t="str">
        <f>IF(I3250="","",
(IF(N3250=FİLTRE!$H$6,2,0)+IF(FİLTRE!$H$6="TOPLAM",2,0))
)</f>
        <v/>
      </c>
      <c r="C3250">
        <f>IF(FİLTRE!$M$5="",9,(IF(U3250&gt;=FİLTRE!$M$5,1,0)))</f>
        <v>1</v>
      </c>
      <c r="D3250" s="1">
        <f>IF(FİLTRE!$M$6="",9,(IF('SKT LİSTESİ'!P3250&lt;=FİLTRE!$M$6,1,0)))</f>
        <v>1</v>
      </c>
      <c r="E3250" s="25" t="str">
        <f>IF(I3250="","",(COUNTIFS($L$4:L3250,L3250)))</f>
        <v/>
      </c>
      <c r="F3250" s="13">
        <f>IF(OR(B3250&lt;&gt;2,C3250&lt;&gt;1,D3250&lt;&gt;1,H3250&lt;&gt;1),0,
COUNTIFS($B$4:B3250,2,$C$4:C3250,1,$D$4:D3250,1,$H$4:H3250,1))</f>
        <v>0</v>
      </c>
      <c r="G3250" s="26" t="str">
        <f>IF(I3250="","",(COUNTIF($E$4:E3250,E3250)))</f>
        <v/>
      </c>
      <c r="H3250" s="1">
        <f>IF(AND(J3250="SAYIM",FİLTRE!$H$5="RAFTA",U3250&lt;&gt;0),1,0)+
IF(AND(J3250="İADE DEPO",FİLTRE!$H$5="İADE DEPO"),1,0)+
IF(FİLTRE!$H$5="TÜMÜ",1,0)+
IF(AND(J3250="FİRMA İADE",FİLTRE!$H$5="FİRMA İADE"),1,0)+
IF(AND(J3250="İMHA",FİLTRE!$H$5="İMHA"),1,0)</f>
        <v>1</v>
      </c>
      <c r="I3250" s="99"/>
      <c r="J3250" s="100"/>
      <c r="K3250" s="100"/>
      <c r="L3250" s="101"/>
      <c r="M3250" s="102"/>
      <c r="N3250" s="101"/>
      <c r="O3250" s="99"/>
      <c r="P3250" s="103"/>
      <c r="Q3250" s="104"/>
      <c r="R3250" s="50"/>
      <c r="S3250" s="105"/>
      <c r="T3250" s="106"/>
      <c r="U3250" s="107"/>
      <c r="V3250" s="108"/>
      <c r="W3250" s="107"/>
      <c r="X3250" s="107"/>
      <c r="AA3250" s="107"/>
      <c r="AB3250" s="110"/>
      <c r="AC3250" s="110"/>
      <c r="AE3250" s="105"/>
      <c r="AF3250" s="105"/>
      <c r="AR3250" s="112"/>
    </row>
    <row r="3251" spans="2:44" x14ac:dyDescent="0.25">
      <c r="B3251" s="1" t="str">
        <f>IF(I3251="","",
(IF(N3251=FİLTRE!$H$6,2,0)+IF(FİLTRE!$H$6="TOPLAM",2,0))
)</f>
        <v/>
      </c>
      <c r="C3251">
        <f>IF(FİLTRE!$M$5="",9,(IF(U3251&gt;=FİLTRE!$M$5,1,0)))</f>
        <v>1</v>
      </c>
      <c r="D3251" s="1">
        <f>IF(FİLTRE!$M$6="",9,(IF('SKT LİSTESİ'!P3251&lt;=FİLTRE!$M$6,1,0)))</f>
        <v>1</v>
      </c>
      <c r="E3251" s="25" t="str">
        <f>IF(I3251="","",(COUNTIFS($L$4:L3251,L3251)))</f>
        <v/>
      </c>
      <c r="F3251" s="13">
        <f>IF(OR(B3251&lt;&gt;2,C3251&lt;&gt;1,D3251&lt;&gt;1,H3251&lt;&gt;1),0,
COUNTIFS($B$4:B3251,2,$C$4:C3251,1,$D$4:D3251,1,$H$4:H3251,1))</f>
        <v>0</v>
      </c>
      <c r="G3251" s="26" t="str">
        <f>IF(I3251="","",(COUNTIF($E$4:E3251,E3251)))</f>
        <v/>
      </c>
      <c r="H3251" s="1">
        <f>IF(AND(J3251="SAYIM",FİLTRE!$H$5="RAFTA",U3251&lt;&gt;0),1,0)+
IF(AND(J3251="İADE DEPO",FİLTRE!$H$5="İADE DEPO"),1,0)+
IF(FİLTRE!$H$5="TÜMÜ",1,0)+
IF(AND(J3251="FİRMA İADE",FİLTRE!$H$5="FİRMA İADE"),1,0)+
IF(AND(J3251="İMHA",FİLTRE!$H$5="İMHA"),1,0)</f>
        <v>1</v>
      </c>
      <c r="I3251" s="99"/>
      <c r="J3251" s="100"/>
      <c r="K3251" s="100"/>
      <c r="L3251" s="101"/>
      <c r="M3251" s="102"/>
      <c r="N3251" s="101"/>
      <c r="O3251" s="99"/>
      <c r="P3251" s="103"/>
      <c r="Q3251" s="104"/>
      <c r="R3251" s="50"/>
      <c r="S3251" s="105"/>
      <c r="T3251" s="106"/>
      <c r="U3251" s="107"/>
      <c r="V3251" s="108"/>
      <c r="W3251" s="107"/>
      <c r="X3251" s="107"/>
      <c r="AA3251" s="107"/>
      <c r="AB3251" s="110"/>
      <c r="AC3251" s="110"/>
      <c r="AE3251" s="105"/>
      <c r="AF3251" s="105"/>
      <c r="AR3251" s="112"/>
    </row>
    <row r="3252" spans="2:44" x14ac:dyDescent="0.25">
      <c r="B3252" s="1" t="str">
        <f>IF(I3252="","",
(IF(N3252=FİLTRE!$H$6,2,0)+IF(FİLTRE!$H$6="TOPLAM",2,0))
)</f>
        <v/>
      </c>
      <c r="C3252">
        <f>IF(FİLTRE!$M$5="",9,(IF(U3252&gt;=FİLTRE!$M$5,1,0)))</f>
        <v>1</v>
      </c>
      <c r="D3252" s="1">
        <f>IF(FİLTRE!$M$6="",9,(IF('SKT LİSTESİ'!P3252&lt;=FİLTRE!$M$6,1,0)))</f>
        <v>1</v>
      </c>
      <c r="E3252" s="25" t="str">
        <f>IF(I3252="","",(COUNTIFS($L$4:L3252,L3252)))</f>
        <v/>
      </c>
      <c r="F3252" s="13">
        <f>IF(OR(B3252&lt;&gt;2,C3252&lt;&gt;1,D3252&lt;&gt;1,H3252&lt;&gt;1),0,
COUNTIFS($B$4:B3252,2,$C$4:C3252,1,$D$4:D3252,1,$H$4:H3252,1))</f>
        <v>0</v>
      </c>
      <c r="G3252" s="26" t="str">
        <f>IF(I3252="","",(COUNTIF($E$4:E3252,E3252)))</f>
        <v/>
      </c>
      <c r="H3252" s="1">
        <f>IF(AND(J3252="SAYIM",FİLTRE!$H$5="RAFTA",U3252&lt;&gt;0),1,0)+
IF(AND(J3252="İADE DEPO",FİLTRE!$H$5="İADE DEPO"),1,0)+
IF(FİLTRE!$H$5="TÜMÜ",1,0)+
IF(AND(J3252="FİRMA İADE",FİLTRE!$H$5="FİRMA İADE"),1,0)+
IF(AND(J3252="İMHA",FİLTRE!$H$5="İMHA"),1,0)</f>
        <v>1</v>
      </c>
      <c r="I3252" s="99"/>
      <c r="J3252" s="100"/>
      <c r="K3252" s="100"/>
      <c r="L3252" s="101"/>
      <c r="M3252" s="102"/>
      <c r="N3252" s="101"/>
      <c r="O3252" s="99"/>
      <c r="P3252" s="103"/>
      <c r="Q3252" s="104"/>
      <c r="R3252" s="50"/>
      <c r="S3252" s="105"/>
      <c r="T3252" s="106"/>
      <c r="U3252" s="107"/>
      <c r="V3252" s="108"/>
      <c r="W3252" s="107"/>
      <c r="X3252" s="107"/>
      <c r="AA3252" s="107"/>
      <c r="AB3252" s="110"/>
      <c r="AC3252" s="110"/>
      <c r="AE3252" s="105"/>
      <c r="AF3252" s="105"/>
      <c r="AR3252" s="112"/>
    </row>
    <row r="3253" spans="2:44" x14ac:dyDescent="0.25">
      <c r="B3253" s="1" t="str">
        <f>IF(I3253="","",
(IF(N3253=FİLTRE!$H$6,2,0)+IF(FİLTRE!$H$6="TOPLAM",2,0))
)</f>
        <v/>
      </c>
      <c r="C3253">
        <f>IF(FİLTRE!$M$5="",9,(IF(U3253&gt;=FİLTRE!$M$5,1,0)))</f>
        <v>1</v>
      </c>
      <c r="D3253" s="1">
        <f>IF(FİLTRE!$M$6="",9,(IF('SKT LİSTESİ'!P3253&lt;=FİLTRE!$M$6,1,0)))</f>
        <v>1</v>
      </c>
      <c r="E3253" s="25" t="str">
        <f>IF(I3253="","",(COUNTIFS($L$4:L3253,L3253)))</f>
        <v/>
      </c>
      <c r="F3253" s="13">
        <f>IF(OR(B3253&lt;&gt;2,C3253&lt;&gt;1,D3253&lt;&gt;1,H3253&lt;&gt;1),0,
COUNTIFS($B$4:B3253,2,$C$4:C3253,1,$D$4:D3253,1,$H$4:H3253,1))</f>
        <v>0</v>
      </c>
      <c r="G3253" s="26" t="str">
        <f>IF(I3253="","",(COUNTIF($E$4:E3253,E3253)))</f>
        <v/>
      </c>
      <c r="H3253" s="1">
        <f>IF(AND(J3253="SAYIM",FİLTRE!$H$5="RAFTA",U3253&lt;&gt;0),1,0)+
IF(AND(J3253="İADE DEPO",FİLTRE!$H$5="İADE DEPO"),1,0)+
IF(FİLTRE!$H$5="TÜMÜ",1,0)+
IF(AND(J3253="FİRMA İADE",FİLTRE!$H$5="FİRMA İADE"),1,0)+
IF(AND(J3253="İMHA",FİLTRE!$H$5="İMHA"),1,0)</f>
        <v>1</v>
      </c>
      <c r="I3253" s="99"/>
      <c r="J3253" s="100"/>
      <c r="K3253" s="100"/>
      <c r="L3253" s="101"/>
      <c r="M3253" s="102"/>
      <c r="N3253" s="101"/>
      <c r="O3253" s="99"/>
      <c r="P3253" s="103"/>
      <c r="Q3253" s="104"/>
      <c r="R3253" s="50"/>
      <c r="S3253" s="105"/>
      <c r="T3253" s="106"/>
      <c r="U3253" s="107"/>
      <c r="V3253" s="108"/>
      <c r="W3253" s="107"/>
      <c r="X3253" s="107"/>
      <c r="AA3253" s="107"/>
      <c r="AB3253" s="110"/>
      <c r="AC3253" s="110"/>
      <c r="AE3253" s="105"/>
      <c r="AF3253" s="105"/>
      <c r="AR3253" s="112"/>
    </row>
    <row r="3254" spans="2:44" x14ac:dyDescent="0.25">
      <c r="B3254" s="1" t="str">
        <f>IF(I3254="","",
(IF(N3254=FİLTRE!$H$6,2,0)+IF(FİLTRE!$H$6="TOPLAM",2,0))
)</f>
        <v/>
      </c>
      <c r="C3254">
        <f>IF(FİLTRE!$M$5="",9,(IF(U3254&gt;=FİLTRE!$M$5,1,0)))</f>
        <v>1</v>
      </c>
      <c r="D3254" s="1">
        <f>IF(FİLTRE!$M$6="",9,(IF('SKT LİSTESİ'!P3254&lt;=FİLTRE!$M$6,1,0)))</f>
        <v>1</v>
      </c>
      <c r="E3254" s="25" t="str">
        <f>IF(I3254="","",(COUNTIFS($L$4:L3254,L3254)))</f>
        <v/>
      </c>
      <c r="F3254" s="13">
        <f>IF(OR(B3254&lt;&gt;2,C3254&lt;&gt;1,D3254&lt;&gt;1,H3254&lt;&gt;1),0,
COUNTIFS($B$4:B3254,2,$C$4:C3254,1,$D$4:D3254,1,$H$4:H3254,1))</f>
        <v>0</v>
      </c>
      <c r="G3254" s="26" t="str">
        <f>IF(I3254="","",(COUNTIF($E$4:E3254,E3254)))</f>
        <v/>
      </c>
      <c r="H3254" s="1">
        <f>IF(AND(J3254="SAYIM",FİLTRE!$H$5="RAFTA",U3254&lt;&gt;0),1,0)+
IF(AND(J3254="İADE DEPO",FİLTRE!$H$5="İADE DEPO"),1,0)+
IF(FİLTRE!$H$5="TÜMÜ",1,0)+
IF(AND(J3254="FİRMA İADE",FİLTRE!$H$5="FİRMA İADE"),1,0)+
IF(AND(J3254="İMHA",FİLTRE!$H$5="İMHA"),1,0)</f>
        <v>1</v>
      </c>
      <c r="I3254" s="99"/>
      <c r="J3254" s="100"/>
      <c r="K3254" s="100"/>
      <c r="L3254" s="101"/>
      <c r="M3254" s="102"/>
      <c r="N3254" s="101"/>
      <c r="O3254" s="99"/>
      <c r="P3254" s="103"/>
      <c r="Q3254" s="104"/>
      <c r="R3254" s="50"/>
      <c r="S3254" s="105"/>
      <c r="T3254" s="106"/>
      <c r="U3254" s="107"/>
      <c r="V3254" s="108"/>
      <c r="W3254" s="107"/>
      <c r="X3254" s="107"/>
      <c r="AA3254" s="107"/>
      <c r="AB3254" s="110"/>
      <c r="AC3254" s="110"/>
      <c r="AE3254" s="105"/>
      <c r="AF3254" s="105"/>
      <c r="AR3254" s="112"/>
    </row>
    <row r="3255" spans="2:44" x14ac:dyDescent="0.25">
      <c r="B3255" s="1" t="str">
        <f>IF(I3255="","",
(IF(N3255=FİLTRE!$H$6,2,0)+IF(FİLTRE!$H$6="TOPLAM",2,0))
)</f>
        <v/>
      </c>
      <c r="C3255">
        <f>IF(FİLTRE!$M$5="",9,(IF(U3255&gt;=FİLTRE!$M$5,1,0)))</f>
        <v>1</v>
      </c>
      <c r="D3255" s="1">
        <f>IF(FİLTRE!$M$6="",9,(IF('SKT LİSTESİ'!P3255&lt;=FİLTRE!$M$6,1,0)))</f>
        <v>1</v>
      </c>
      <c r="E3255" s="25" t="str">
        <f>IF(I3255="","",(COUNTIFS($L$4:L3255,L3255)))</f>
        <v/>
      </c>
      <c r="F3255" s="13">
        <f>IF(OR(B3255&lt;&gt;2,C3255&lt;&gt;1,D3255&lt;&gt;1,H3255&lt;&gt;1),0,
COUNTIFS($B$4:B3255,2,$C$4:C3255,1,$D$4:D3255,1,$H$4:H3255,1))</f>
        <v>0</v>
      </c>
      <c r="G3255" s="26" t="str">
        <f>IF(I3255="","",(COUNTIF($E$4:E3255,E3255)))</f>
        <v/>
      </c>
      <c r="H3255" s="1">
        <f>IF(AND(J3255="SAYIM",FİLTRE!$H$5="RAFTA",U3255&lt;&gt;0),1,0)+
IF(AND(J3255="İADE DEPO",FİLTRE!$H$5="İADE DEPO"),1,0)+
IF(FİLTRE!$H$5="TÜMÜ",1,0)+
IF(AND(J3255="FİRMA İADE",FİLTRE!$H$5="FİRMA İADE"),1,0)+
IF(AND(J3255="İMHA",FİLTRE!$H$5="İMHA"),1,0)</f>
        <v>1</v>
      </c>
      <c r="I3255" s="99"/>
      <c r="J3255" s="100"/>
      <c r="K3255" s="100"/>
      <c r="L3255" s="101"/>
      <c r="M3255" s="102"/>
      <c r="N3255" s="101"/>
      <c r="O3255" s="99"/>
      <c r="P3255" s="103"/>
      <c r="Q3255" s="104"/>
      <c r="R3255" s="50"/>
      <c r="S3255" s="105"/>
      <c r="T3255" s="106"/>
      <c r="U3255" s="107"/>
      <c r="V3255" s="108"/>
      <c r="W3255" s="107"/>
      <c r="X3255" s="107"/>
      <c r="AA3255" s="107"/>
      <c r="AB3255" s="110"/>
      <c r="AC3255" s="110"/>
      <c r="AE3255" s="105"/>
      <c r="AF3255" s="105"/>
      <c r="AR3255" s="112"/>
    </row>
    <row r="3256" spans="2:44" x14ac:dyDescent="0.25">
      <c r="B3256" s="1" t="str">
        <f>IF(I3256="","",
(IF(N3256=FİLTRE!$H$6,2,0)+IF(FİLTRE!$H$6="TOPLAM",2,0))
)</f>
        <v/>
      </c>
      <c r="C3256">
        <f>IF(FİLTRE!$M$5="",9,(IF(U3256&gt;=FİLTRE!$M$5,1,0)))</f>
        <v>1</v>
      </c>
      <c r="D3256" s="1">
        <f>IF(FİLTRE!$M$6="",9,(IF('SKT LİSTESİ'!P3256&lt;=FİLTRE!$M$6,1,0)))</f>
        <v>1</v>
      </c>
      <c r="E3256" s="25" t="str">
        <f>IF(I3256="","",(COUNTIFS($L$4:L3256,L3256)))</f>
        <v/>
      </c>
      <c r="F3256" s="13">
        <f>IF(OR(B3256&lt;&gt;2,C3256&lt;&gt;1,D3256&lt;&gt;1,H3256&lt;&gt;1),0,
COUNTIFS($B$4:B3256,2,$C$4:C3256,1,$D$4:D3256,1,$H$4:H3256,1))</f>
        <v>0</v>
      </c>
      <c r="G3256" s="26" t="str">
        <f>IF(I3256="","",(COUNTIF($E$4:E3256,E3256)))</f>
        <v/>
      </c>
      <c r="H3256" s="1">
        <f>IF(AND(J3256="SAYIM",FİLTRE!$H$5="RAFTA",U3256&lt;&gt;0),1,0)+
IF(AND(J3256="İADE DEPO",FİLTRE!$H$5="İADE DEPO"),1,0)+
IF(FİLTRE!$H$5="TÜMÜ",1,0)+
IF(AND(J3256="FİRMA İADE",FİLTRE!$H$5="FİRMA İADE"),1,0)+
IF(AND(J3256="İMHA",FİLTRE!$H$5="İMHA"),1,0)</f>
        <v>1</v>
      </c>
      <c r="I3256" s="99"/>
      <c r="J3256" s="100"/>
      <c r="K3256" s="100"/>
      <c r="L3256" s="101"/>
      <c r="M3256" s="102"/>
      <c r="N3256" s="101"/>
      <c r="O3256" s="99"/>
      <c r="P3256" s="103"/>
      <c r="Q3256" s="104"/>
      <c r="R3256" s="50"/>
      <c r="S3256" s="105"/>
      <c r="T3256" s="106"/>
      <c r="U3256" s="107"/>
      <c r="V3256" s="108"/>
      <c r="W3256" s="107"/>
      <c r="X3256" s="107"/>
      <c r="AA3256" s="107"/>
      <c r="AB3256" s="110"/>
      <c r="AC3256" s="110"/>
      <c r="AE3256" s="105"/>
      <c r="AF3256" s="105"/>
      <c r="AR3256" s="112"/>
    </row>
    <row r="3257" spans="2:44" x14ac:dyDescent="0.25">
      <c r="B3257" s="1" t="str">
        <f>IF(I3257="","",
(IF(N3257=FİLTRE!$H$6,2,0)+IF(FİLTRE!$H$6="TOPLAM",2,0))
)</f>
        <v/>
      </c>
      <c r="C3257">
        <f>IF(FİLTRE!$M$5="",9,(IF(U3257&gt;=FİLTRE!$M$5,1,0)))</f>
        <v>1</v>
      </c>
      <c r="D3257" s="1">
        <f>IF(FİLTRE!$M$6="",9,(IF('SKT LİSTESİ'!P3257&lt;=FİLTRE!$M$6,1,0)))</f>
        <v>1</v>
      </c>
      <c r="E3257" s="25" t="str">
        <f>IF(I3257="","",(COUNTIFS($L$4:L3257,L3257)))</f>
        <v/>
      </c>
      <c r="F3257" s="13">
        <f>IF(OR(B3257&lt;&gt;2,C3257&lt;&gt;1,D3257&lt;&gt;1,H3257&lt;&gt;1),0,
COUNTIFS($B$4:B3257,2,$C$4:C3257,1,$D$4:D3257,1,$H$4:H3257,1))</f>
        <v>0</v>
      </c>
      <c r="G3257" s="26" t="str">
        <f>IF(I3257="","",(COUNTIF($E$4:E3257,E3257)))</f>
        <v/>
      </c>
      <c r="H3257" s="1">
        <f>IF(AND(J3257="SAYIM",FİLTRE!$H$5="RAFTA",U3257&lt;&gt;0),1,0)+
IF(AND(J3257="İADE DEPO",FİLTRE!$H$5="İADE DEPO"),1,0)+
IF(FİLTRE!$H$5="TÜMÜ",1,0)+
IF(AND(J3257="FİRMA İADE",FİLTRE!$H$5="FİRMA İADE"),1,0)+
IF(AND(J3257="İMHA",FİLTRE!$H$5="İMHA"),1,0)</f>
        <v>1</v>
      </c>
      <c r="I3257" s="99"/>
      <c r="J3257" s="100"/>
      <c r="K3257" s="100"/>
      <c r="L3257" s="101"/>
      <c r="M3257" s="102"/>
      <c r="N3257" s="101"/>
      <c r="O3257" s="99"/>
      <c r="P3257" s="103"/>
      <c r="Q3257" s="104"/>
      <c r="R3257" s="50"/>
      <c r="S3257" s="105"/>
      <c r="T3257" s="106"/>
      <c r="U3257" s="107"/>
      <c r="V3257" s="108"/>
      <c r="W3257" s="107"/>
      <c r="X3257" s="107"/>
      <c r="AA3257" s="107"/>
      <c r="AB3257" s="110"/>
      <c r="AC3257" s="110"/>
      <c r="AE3257" s="105"/>
      <c r="AF3257" s="105"/>
      <c r="AR3257" s="112"/>
    </row>
    <row r="3258" spans="2:44" x14ac:dyDescent="0.25">
      <c r="B3258" s="1" t="str">
        <f>IF(I3258="","",
(IF(N3258=FİLTRE!$H$6,2,0)+IF(FİLTRE!$H$6="TOPLAM",2,0))
)</f>
        <v/>
      </c>
      <c r="C3258">
        <f>IF(FİLTRE!$M$5="",9,(IF(U3258&gt;=FİLTRE!$M$5,1,0)))</f>
        <v>1</v>
      </c>
      <c r="D3258" s="1">
        <f>IF(FİLTRE!$M$6="",9,(IF('SKT LİSTESİ'!P3258&lt;=FİLTRE!$M$6,1,0)))</f>
        <v>1</v>
      </c>
      <c r="E3258" s="25" t="str">
        <f>IF(I3258="","",(COUNTIFS($L$4:L3258,L3258)))</f>
        <v/>
      </c>
      <c r="F3258" s="13">
        <f>IF(OR(B3258&lt;&gt;2,C3258&lt;&gt;1,D3258&lt;&gt;1,H3258&lt;&gt;1),0,
COUNTIFS($B$4:B3258,2,$C$4:C3258,1,$D$4:D3258,1,$H$4:H3258,1))</f>
        <v>0</v>
      </c>
      <c r="G3258" s="26" t="str">
        <f>IF(I3258="","",(COUNTIF($E$4:E3258,E3258)))</f>
        <v/>
      </c>
      <c r="H3258" s="1">
        <f>IF(AND(J3258="SAYIM",FİLTRE!$H$5="RAFTA",U3258&lt;&gt;0),1,0)+
IF(AND(J3258="İADE DEPO",FİLTRE!$H$5="İADE DEPO"),1,0)+
IF(FİLTRE!$H$5="TÜMÜ",1,0)+
IF(AND(J3258="FİRMA İADE",FİLTRE!$H$5="FİRMA İADE"),1,0)+
IF(AND(J3258="İMHA",FİLTRE!$H$5="İMHA"),1,0)</f>
        <v>1</v>
      </c>
      <c r="I3258" s="99"/>
      <c r="J3258" s="100"/>
      <c r="K3258" s="100"/>
      <c r="L3258" s="101"/>
      <c r="M3258" s="102"/>
      <c r="N3258" s="101"/>
      <c r="O3258" s="99"/>
      <c r="P3258" s="103"/>
      <c r="Q3258" s="104"/>
      <c r="R3258" s="50"/>
      <c r="S3258" s="105"/>
      <c r="T3258" s="106"/>
      <c r="U3258" s="107"/>
      <c r="V3258" s="108"/>
      <c r="W3258" s="107"/>
      <c r="X3258" s="107"/>
      <c r="AA3258" s="107"/>
      <c r="AB3258" s="110"/>
      <c r="AC3258" s="110"/>
      <c r="AE3258" s="105"/>
      <c r="AF3258" s="105"/>
      <c r="AR3258" s="112"/>
    </row>
    <row r="3259" spans="2:44" x14ac:dyDescent="0.25">
      <c r="B3259" s="1" t="str">
        <f>IF(I3259="","",
(IF(N3259=FİLTRE!$H$6,2,0)+IF(FİLTRE!$H$6="TOPLAM",2,0))
)</f>
        <v/>
      </c>
      <c r="C3259">
        <f>IF(FİLTRE!$M$5="",9,(IF(U3259&gt;=FİLTRE!$M$5,1,0)))</f>
        <v>1</v>
      </c>
      <c r="D3259" s="1">
        <f>IF(FİLTRE!$M$6="",9,(IF('SKT LİSTESİ'!P3259&lt;=FİLTRE!$M$6,1,0)))</f>
        <v>1</v>
      </c>
      <c r="E3259" s="25" t="str">
        <f>IF(I3259="","",(COUNTIFS($L$4:L3259,L3259)))</f>
        <v/>
      </c>
      <c r="F3259" s="13">
        <f>IF(OR(B3259&lt;&gt;2,C3259&lt;&gt;1,D3259&lt;&gt;1,H3259&lt;&gt;1),0,
COUNTIFS($B$4:B3259,2,$C$4:C3259,1,$D$4:D3259,1,$H$4:H3259,1))</f>
        <v>0</v>
      </c>
      <c r="G3259" s="26" t="str">
        <f>IF(I3259="","",(COUNTIF($E$4:E3259,E3259)))</f>
        <v/>
      </c>
      <c r="H3259" s="1">
        <f>IF(AND(J3259="SAYIM",FİLTRE!$H$5="RAFTA",U3259&lt;&gt;0),1,0)+
IF(AND(J3259="İADE DEPO",FİLTRE!$H$5="İADE DEPO"),1,0)+
IF(FİLTRE!$H$5="TÜMÜ",1,0)+
IF(AND(J3259="FİRMA İADE",FİLTRE!$H$5="FİRMA İADE"),1,0)+
IF(AND(J3259="İMHA",FİLTRE!$H$5="İMHA"),1,0)</f>
        <v>1</v>
      </c>
      <c r="I3259" s="99"/>
      <c r="J3259" s="100"/>
      <c r="K3259" s="100"/>
      <c r="L3259" s="101"/>
      <c r="M3259" s="102"/>
      <c r="N3259" s="101"/>
      <c r="O3259" s="99"/>
      <c r="P3259" s="103"/>
      <c r="Q3259" s="104"/>
      <c r="R3259" s="50"/>
      <c r="S3259" s="105"/>
      <c r="T3259" s="106"/>
      <c r="U3259" s="107"/>
      <c r="V3259" s="108"/>
      <c r="W3259" s="107"/>
      <c r="X3259" s="107"/>
      <c r="AA3259" s="107"/>
      <c r="AB3259" s="110"/>
      <c r="AC3259" s="110"/>
      <c r="AE3259" s="105"/>
      <c r="AF3259" s="105"/>
      <c r="AR3259" s="112"/>
    </row>
    <row r="3260" spans="2:44" x14ac:dyDescent="0.25">
      <c r="B3260" s="1" t="str">
        <f>IF(I3260="","",
(IF(N3260=FİLTRE!$H$6,2,0)+IF(FİLTRE!$H$6="TOPLAM",2,0))
)</f>
        <v/>
      </c>
      <c r="C3260">
        <f>IF(FİLTRE!$M$5="",9,(IF(U3260&gt;=FİLTRE!$M$5,1,0)))</f>
        <v>1</v>
      </c>
      <c r="D3260" s="1">
        <f>IF(FİLTRE!$M$6="",9,(IF('SKT LİSTESİ'!P3260&lt;=FİLTRE!$M$6,1,0)))</f>
        <v>1</v>
      </c>
      <c r="E3260" s="25" t="str">
        <f>IF(I3260="","",(COUNTIFS($L$4:L3260,L3260)))</f>
        <v/>
      </c>
      <c r="F3260" s="13">
        <f>IF(OR(B3260&lt;&gt;2,C3260&lt;&gt;1,D3260&lt;&gt;1,H3260&lt;&gt;1),0,
COUNTIFS($B$4:B3260,2,$C$4:C3260,1,$D$4:D3260,1,$H$4:H3260,1))</f>
        <v>0</v>
      </c>
      <c r="G3260" s="26" t="str">
        <f>IF(I3260="","",(COUNTIF($E$4:E3260,E3260)))</f>
        <v/>
      </c>
      <c r="H3260" s="1">
        <f>IF(AND(J3260="SAYIM",FİLTRE!$H$5="RAFTA",U3260&lt;&gt;0),1,0)+
IF(AND(J3260="İADE DEPO",FİLTRE!$H$5="İADE DEPO"),1,0)+
IF(FİLTRE!$H$5="TÜMÜ",1,0)+
IF(AND(J3260="FİRMA İADE",FİLTRE!$H$5="FİRMA İADE"),1,0)+
IF(AND(J3260="İMHA",FİLTRE!$H$5="İMHA"),1,0)</f>
        <v>1</v>
      </c>
      <c r="I3260" s="99"/>
      <c r="J3260" s="100"/>
      <c r="K3260" s="100"/>
      <c r="L3260" s="101"/>
      <c r="M3260" s="102"/>
      <c r="N3260" s="101"/>
      <c r="O3260" s="99"/>
      <c r="P3260" s="103"/>
      <c r="Q3260" s="104"/>
      <c r="R3260" s="50"/>
      <c r="S3260" s="105"/>
      <c r="T3260" s="106"/>
      <c r="U3260" s="107"/>
      <c r="V3260" s="108"/>
      <c r="W3260" s="107"/>
      <c r="X3260" s="107"/>
      <c r="AA3260" s="107"/>
      <c r="AB3260" s="110"/>
      <c r="AC3260" s="110"/>
      <c r="AE3260" s="105"/>
      <c r="AF3260" s="105"/>
      <c r="AR3260" s="112"/>
    </row>
    <row r="3261" spans="2:44" x14ac:dyDescent="0.25">
      <c r="B3261" s="1" t="str">
        <f>IF(I3261="","",
(IF(N3261=FİLTRE!$H$6,2,0)+IF(FİLTRE!$H$6="TOPLAM",2,0))
)</f>
        <v/>
      </c>
      <c r="C3261">
        <f>IF(FİLTRE!$M$5="",9,(IF(U3261&gt;=FİLTRE!$M$5,1,0)))</f>
        <v>1</v>
      </c>
      <c r="D3261" s="1">
        <f>IF(FİLTRE!$M$6="",9,(IF('SKT LİSTESİ'!P3261&lt;=FİLTRE!$M$6,1,0)))</f>
        <v>1</v>
      </c>
      <c r="E3261" s="25" t="str">
        <f>IF(I3261="","",(COUNTIFS($L$4:L3261,L3261)))</f>
        <v/>
      </c>
      <c r="F3261" s="13">
        <f>IF(OR(B3261&lt;&gt;2,C3261&lt;&gt;1,D3261&lt;&gt;1,H3261&lt;&gt;1),0,
COUNTIFS($B$4:B3261,2,$C$4:C3261,1,$D$4:D3261,1,$H$4:H3261,1))</f>
        <v>0</v>
      </c>
      <c r="G3261" s="26" t="str">
        <f>IF(I3261="","",(COUNTIF($E$4:E3261,E3261)))</f>
        <v/>
      </c>
      <c r="H3261" s="1">
        <f>IF(AND(J3261="SAYIM",FİLTRE!$H$5="RAFTA",U3261&lt;&gt;0),1,0)+
IF(AND(J3261="İADE DEPO",FİLTRE!$H$5="İADE DEPO"),1,0)+
IF(FİLTRE!$H$5="TÜMÜ",1,0)+
IF(AND(J3261="FİRMA İADE",FİLTRE!$H$5="FİRMA İADE"),1,0)+
IF(AND(J3261="İMHA",FİLTRE!$H$5="İMHA"),1,0)</f>
        <v>1</v>
      </c>
      <c r="I3261" s="99"/>
      <c r="J3261" s="100"/>
      <c r="K3261" s="100"/>
      <c r="L3261" s="101"/>
      <c r="M3261" s="102"/>
      <c r="N3261" s="101"/>
      <c r="O3261" s="99"/>
      <c r="P3261" s="103"/>
      <c r="Q3261" s="104"/>
      <c r="R3261" s="50"/>
      <c r="S3261" s="105"/>
      <c r="T3261" s="106"/>
      <c r="U3261" s="107"/>
      <c r="V3261" s="108"/>
      <c r="W3261" s="107"/>
      <c r="X3261" s="107"/>
      <c r="AA3261" s="107"/>
      <c r="AB3261" s="110"/>
      <c r="AC3261" s="110"/>
      <c r="AE3261" s="105"/>
      <c r="AF3261" s="105"/>
      <c r="AR3261" s="112"/>
    </row>
    <row r="3262" spans="2:44" x14ac:dyDescent="0.25">
      <c r="B3262" s="1" t="str">
        <f>IF(I3262="","",
(IF(N3262=FİLTRE!$H$6,2,0)+IF(FİLTRE!$H$6="TOPLAM",2,0))
)</f>
        <v/>
      </c>
      <c r="C3262">
        <f>IF(FİLTRE!$M$5="",9,(IF(U3262&gt;=FİLTRE!$M$5,1,0)))</f>
        <v>1</v>
      </c>
      <c r="D3262" s="1">
        <f>IF(FİLTRE!$M$6="",9,(IF('SKT LİSTESİ'!P3262&lt;=FİLTRE!$M$6,1,0)))</f>
        <v>1</v>
      </c>
      <c r="E3262" s="25" t="str">
        <f>IF(I3262="","",(COUNTIFS($L$4:L3262,L3262)))</f>
        <v/>
      </c>
      <c r="F3262" s="13">
        <f>IF(OR(B3262&lt;&gt;2,C3262&lt;&gt;1,D3262&lt;&gt;1,H3262&lt;&gt;1),0,
COUNTIFS($B$4:B3262,2,$C$4:C3262,1,$D$4:D3262,1,$H$4:H3262,1))</f>
        <v>0</v>
      </c>
      <c r="G3262" s="26" t="str">
        <f>IF(I3262="","",(COUNTIF($E$4:E3262,E3262)))</f>
        <v/>
      </c>
      <c r="H3262" s="1">
        <f>IF(AND(J3262="SAYIM",FİLTRE!$H$5="RAFTA",U3262&lt;&gt;0),1,0)+
IF(AND(J3262="İADE DEPO",FİLTRE!$H$5="İADE DEPO"),1,0)+
IF(FİLTRE!$H$5="TÜMÜ",1,0)+
IF(AND(J3262="FİRMA İADE",FİLTRE!$H$5="FİRMA İADE"),1,0)+
IF(AND(J3262="İMHA",FİLTRE!$H$5="İMHA"),1,0)</f>
        <v>1</v>
      </c>
      <c r="I3262" s="99"/>
      <c r="J3262" s="100"/>
      <c r="K3262" s="100"/>
      <c r="L3262" s="101"/>
      <c r="M3262" s="102"/>
      <c r="N3262" s="101"/>
      <c r="O3262" s="99"/>
      <c r="P3262" s="103"/>
      <c r="Q3262" s="104"/>
      <c r="R3262" s="50"/>
      <c r="S3262" s="105"/>
      <c r="T3262" s="106"/>
      <c r="U3262" s="107"/>
      <c r="V3262" s="108"/>
      <c r="W3262" s="107"/>
      <c r="X3262" s="107"/>
      <c r="AA3262" s="107"/>
      <c r="AB3262" s="110"/>
      <c r="AC3262" s="110"/>
      <c r="AE3262" s="105"/>
      <c r="AF3262" s="105"/>
      <c r="AR3262" s="112"/>
    </row>
    <row r="3263" spans="2:44" x14ac:dyDescent="0.25">
      <c r="B3263" s="1" t="str">
        <f>IF(I3263="","",
(IF(N3263=FİLTRE!$H$6,2,0)+IF(FİLTRE!$H$6="TOPLAM",2,0))
)</f>
        <v/>
      </c>
      <c r="C3263">
        <f>IF(FİLTRE!$M$5="",9,(IF(U3263&gt;=FİLTRE!$M$5,1,0)))</f>
        <v>1</v>
      </c>
      <c r="D3263" s="1">
        <f>IF(FİLTRE!$M$6="",9,(IF('SKT LİSTESİ'!P3263&lt;=FİLTRE!$M$6,1,0)))</f>
        <v>1</v>
      </c>
      <c r="E3263" s="25" t="str">
        <f>IF(I3263="","",(COUNTIFS($L$4:L3263,L3263)))</f>
        <v/>
      </c>
      <c r="F3263" s="13">
        <f>IF(OR(B3263&lt;&gt;2,C3263&lt;&gt;1,D3263&lt;&gt;1,H3263&lt;&gt;1),0,
COUNTIFS($B$4:B3263,2,$C$4:C3263,1,$D$4:D3263,1,$H$4:H3263,1))</f>
        <v>0</v>
      </c>
      <c r="G3263" s="26" t="str">
        <f>IF(I3263="","",(COUNTIF($E$4:E3263,E3263)))</f>
        <v/>
      </c>
      <c r="H3263" s="1">
        <f>IF(AND(J3263="SAYIM",FİLTRE!$H$5="RAFTA",U3263&lt;&gt;0),1,0)+
IF(AND(J3263="İADE DEPO",FİLTRE!$H$5="İADE DEPO"),1,0)+
IF(FİLTRE!$H$5="TÜMÜ",1,0)+
IF(AND(J3263="FİRMA İADE",FİLTRE!$H$5="FİRMA İADE"),1,0)+
IF(AND(J3263="İMHA",FİLTRE!$H$5="İMHA"),1,0)</f>
        <v>1</v>
      </c>
      <c r="I3263" s="99"/>
      <c r="J3263" s="100"/>
      <c r="K3263" s="100"/>
      <c r="L3263" s="101"/>
      <c r="M3263" s="102"/>
      <c r="N3263" s="101"/>
      <c r="O3263" s="99"/>
      <c r="P3263" s="103"/>
      <c r="Q3263" s="104"/>
      <c r="R3263" s="50"/>
      <c r="S3263" s="105"/>
      <c r="T3263" s="106"/>
      <c r="U3263" s="107"/>
      <c r="V3263" s="108"/>
      <c r="W3263" s="107"/>
      <c r="X3263" s="107"/>
      <c r="AA3263" s="107"/>
      <c r="AB3263" s="110"/>
      <c r="AC3263" s="110"/>
      <c r="AE3263" s="105"/>
      <c r="AF3263" s="105"/>
      <c r="AR3263" s="112"/>
    </row>
    <row r="3264" spans="2:44" x14ac:dyDescent="0.25">
      <c r="B3264" s="1" t="str">
        <f>IF(I3264="","",
(IF(N3264=FİLTRE!$H$6,2,0)+IF(FİLTRE!$H$6="TOPLAM",2,0))
)</f>
        <v/>
      </c>
      <c r="C3264">
        <f>IF(FİLTRE!$M$5="",9,(IF(U3264&gt;=FİLTRE!$M$5,1,0)))</f>
        <v>1</v>
      </c>
      <c r="D3264" s="1">
        <f>IF(FİLTRE!$M$6="",9,(IF('SKT LİSTESİ'!P3264&lt;=FİLTRE!$M$6,1,0)))</f>
        <v>1</v>
      </c>
      <c r="E3264" s="25" t="str">
        <f>IF(I3264="","",(COUNTIFS($L$4:L3264,L3264)))</f>
        <v/>
      </c>
      <c r="F3264" s="13">
        <f>IF(OR(B3264&lt;&gt;2,C3264&lt;&gt;1,D3264&lt;&gt;1,H3264&lt;&gt;1),0,
COUNTIFS($B$4:B3264,2,$C$4:C3264,1,$D$4:D3264,1,$H$4:H3264,1))</f>
        <v>0</v>
      </c>
      <c r="G3264" s="26" t="str">
        <f>IF(I3264="","",(COUNTIF($E$4:E3264,E3264)))</f>
        <v/>
      </c>
      <c r="H3264" s="1">
        <f>IF(AND(J3264="SAYIM",FİLTRE!$H$5="RAFTA",U3264&lt;&gt;0),1,0)+
IF(AND(J3264="İADE DEPO",FİLTRE!$H$5="İADE DEPO"),1,0)+
IF(FİLTRE!$H$5="TÜMÜ",1,0)+
IF(AND(J3264="FİRMA İADE",FİLTRE!$H$5="FİRMA İADE"),1,0)+
IF(AND(J3264="İMHA",FİLTRE!$H$5="İMHA"),1,0)</f>
        <v>1</v>
      </c>
      <c r="I3264" s="99"/>
      <c r="J3264" s="100"/>
      <c r="K3264" s="100"/>
      <c r="L3264" s="101"/>
      <c r="M3264" s="102"/>
      <c r="N3264" s="101"/>
      <c r="O3264" s="99"/>
      <c r="P3264" s="103"/>
      <c r="Q3264" s="104"/>
      <c r="R3264" s="50"/>
      <c r="S3264" s="105"/>
      <c r="T3264" s="106"/>
      <c r="U3264" s="107"/>
      <c r="V3264" s="108"/>
      <c r="W3264" s="107"/>
      <c r="X3264" s="107"/>
      <c r="AA3264" s="107"/>
      <c r="AB3264" s="110"/>
      <c r="AC3264" s="110"/>
      <c r="AE3264" s="105"/>
      <c r="AF3264" s="105"/>
      <c r="AR3264" s="112"/>
    </row>
    <row r="3265" spans="2:44" x14ac:dyDescent="0.25">
      <c r="B3265" s="1" t="str">
        <f>IF(I3265="","",
(IF(N3265=FİLTRE!$H$6,2,0)+IF(FİLTRE!$H$6="TOPLAM",2,0))
)</f>
        <v/>
      </c>
      <c r="C3265">
        <f>IF(FİLTRE!$M$5="",9,(IF(U3265&gt;=FİLTRE!$M$5,1,0)))</f>
        <v>1</v>
      </c>
      <c r="D3265" s="1">
        <f>IF(FİLTRE!$M$6="",9,(IF('SKT LİSTESİ'!P3265&lt;=FİLTRE!$M$6,1,0)))</f>
        <v>1</v>
      </c>
      <c r="E3265" s="25" t="str">
        <f>IF(I3265="","",(COUNTIFS($L$4:L3265,L3265)))</f>
        <v/>
      </c>
      <c r="F3265" s="13">
        <f>IF(OR(B3265&lt;&gt;2,C3265&lt;&gt;1,D3265&lt;&gt;1,H3265&lt;&gt;1),0,
COUNTIFS($B$4:B3265,2,$C$4:C3265,1,$D$4:D3265,1,$H$4:H3265,1))</f>
        <v>0</v>
      </c>
      <c r="G3265" s="26" t="str">
        <f>IF(I3265="","",(COUNTIF($E$4:E3265,E3265)))</f>
        <v/>
      </c>
      <c r="H3265" s="1">
        <f>IF(AND(J3265="SAYIM",FİLTRE!$H$5="RAFTA",U3265&lt;&gt;0),1,0)+
IF(AND(J3265="İADE DEPO",FİLTRE!$H$5="İADE DEPO"),1,0)+
IF(FİLTRE!$H$5="TÜMÜ",1,0)+
IF(AND(J3265="FİRMA İADE",FİLTRE!$H$5="FİRMA İADE"),1,0)+
IF(AND(J3265="İMHA",FİLTRE!$H$5="İMHA"),1,0)</f>
        <v>1</v>
      </c>
      <c r="I3265" s="99"/>
      <c r="J3265" s="100"/>
      <c r="K3265" s="100"/>
      <c r="L3265" s="101"/>
      <c r="M3265" s="102"/>
      <c r="N3265" s="101"/>
      <c r="O3265" s="99"/>
      <c r="P3265" s="103"/>
      <c r="Q3265" s="104"/>
      <c r="R3265" s="50"/>
      <c r="S3265" s="105"/>
      <c r="T3265" s="106"/>
      <c r="U3265" s="107"/>
      <c r="V3265" s="108"/>
      <c r="W3265" s="107"/>
      <c r="X3265" s="107"/>
      <c r="AA3265" s="107"/>
      <c r="AB3265" s="110"/>
      <c r="AC3265" s="110"/>
      <c r="AE3265" s="105"/>
      <c r="AF3265" s="105"/>
      <c r="AR3265" s="112"/>
    </row>
    <row r="3266" spans="2:44" x14ac:dyDescent="0.25">
      <c r="B3266" s="1" t="str">
        <f>IF(I3266="","",
(IF(N3266=FİLTRE!$H$6,2,0)+IF(FİLTRE!$H$6="TOPLAM",2,0))
)</f>
        <v/>
      </c>
      <c r="C3266">
        <f>IF(FİLTRE!$M$5="",9,(IF(U3266&gt;=FİLTRE!$M$5,1,0)))</f>
        <v>1</v>
      </c>
      <c r="D3266" s="1">
        <f>IF(FİLTRE!$M$6="",9,(IF('SKT LİSTESİ'!P3266&lt;=FİLTRE!$M$6,1,0)))</f>
        <v>1</v>
      </c>
      <c r="E3266" s="25" t="str">
        <f>IF(I3266="","",(COUNTIFS($L$4:L3266,L3266)))</f>
        <v/>
      </c>
      <c r="F3266" s="13">
        <f>IF(OR(B3266&lt;&gt;2,C3266&lt;&gt;1,D3266&lt;&gt;1,H3266&lt;&gt;1),0,
COUNTIFS($B$4:B3266,2,$C$4:C3266,1,$D$4:D3266,1,$H$4:H3266,1))</f>
        <v>0</v>
      </c>
      <c r="G3266" s="26" t="str">
        <f>IF(I3266="","",(COUNTIF($E$4:E3266,E3266)))</f>
        <v/>
      </c>
      <c r="H3266" s="1">
        <f>IF(AND(J3266="SAYIM",FİLTRE!$H$5="RAFTA",U3266&lt;&gt;0),1,0)+
IF(AND(J3266="İADE DEPO",FİLTRE!$H$5="İADE DEPO"),1,0)+
IF(FİLTRE!$H$5="TÜMÜ",1,0)+
IF(AND(J3266="FİRMA İADE",FİLTRE!$H$5="FİRMA İADE"),1,0)+
IF(AND(J3266="İMHA",FİLTRE!$H$5="İMHA"),1,0)</f>
        <v>1</v>
      </c>
      <c r="I3266" s="99"/>
      <c r="J3266" s="100"/>
      <c r="K3266" s="100"/>
      <c r="L3266" s="101"/>
      <c r="M3266" s="102"/>
      <c r="N3266" s="101"/>
      <c r="O3266" s="99"/>
      <c r="P3266" s="103"/>
      <c r="Q3266" s="104"/>
      <c r="R3266" s="50"/>
      <c r="S3266" s="105"/>
      <c r="T3266" s="106"/>
      <c r="U3266" s="107"/>
      <c r="V3266" s="108"/>
      <c r="W3266" s="107"/>
      <c r="X3266" s="107"/>
      <c r="AA3266" s="107"/>
      <c r="AB3266" s="110"/>
      <c r="AC3266" s="110"/>
      <c r="AE3266" s="105"/>
      <c r="AF3266" s="105"/>
      <c r="AR3266" s="112"/>
    </row>
    <row r="3267" spans="2:44" x14ac:dyDescent="0.25">
      <c r="B3267" s="1" t="str">
        <f>IF(I3267="","",
(IF(N3267=FİLTRE!$H$6,2,0)+IF(FİLTRE!$H$6="TOPLAM",2,0))
)</f>
        <v/>
      </c>
      <c r="C3267">
        <f>IF(FİLTRE!$M$5="",9,(IF(U3267&gt;=FİLTRE!$M$5,1,0)))</f>
        <v>1</v>
      </c>
      <c r="D3267" s="1">
        <f>IF(FİLTRE!$M$6="",9,(IF('SKT LİSTESİ'!P3267&lt;=FİLTRE!$M$6,1,0)))</f>
        <v>1</v>
      </c>
      <c r="E3267" s="25" t="str">
        <f>IF(I3267="","",(COUNTIFS($L$4:L3267,L3267)))</f>
        <v/>
      </c>
      <c r="F3267" s="13">
        <f>IF(OR(B3267&lt;&gt;2,C3267&lt;&gt;1,D3267&lt;&gt;1,H3267&lt;&gt;1),0,
COUNTIFS($B$4:B3267,2,$C$4:C3267,1,$D$4:D3267,1,$H$4:H3267,1))</f>
        <v>0</v>
      </c>
      <c r="G3267" s="26" t="str">
        <f>IF(I3267="","",(COUNTIF($E$4:E3267,E3267)))</f>
        <v/>
      </c>
      <c r="H3267" s="1">
        <f>IF(AND(J3267="SAYIM",FİLTRE!$H$5="RAFTA",U3267&lt;&gt;0),1,0)+
IF(AND(J3267="İADE DEPO",FİLTRE!$H$5="İADE DEPO"),1,0)+
IF(FİLTRE!$H$5="TÜMÜ",1,0)+
IF(AND(J3267="FİRMA İADE",FİLTRE!$H$5="FİRMA İADE"),1,0)+
IF(AND(J3267="İMHA",FİLTRE!$H$5="İMHA"),1,0)</f>
        <v>1</v>
      </c>
      <c r="I3267" s="99"/>
      <c r="J3267" s="100"/>
      <c r="K3267" s="100"/>
      <c r="L3267" s="101"/>
      <c r="M3267" s="102"/>
      <c r="N3267" s="101"/>
      <c r="O3267" s="99"/>
      <c r="P3267" s="103"/>
      <c r="Q3267" s="104"/>
      <c r="R3267" s="50"/>
      <c r="S3267" s="105"/>
      <c r="T3267" s="106"/>
      <c r="U3267" s="107"/>
      <c r="V3267" s="108"/>
      <c r="W3267" s="107"/>
      <c r="X3267" s="107"/>
      <c r="AA3267" s="107"/>
      <c r="AB3267" s="110"/>
      <c r="AC3267" s="110"/>
      <c r="AE3267" s="105"/>
      <c r="AF3267" s="105"/>
      <c r="AR3267" s="112"/>
    </row>
    <row r="3268" spans="2:44" x14ac:dyDescent="0.25">
      <c r="B3268" s="1" t="str">
        <f>IF(I3268="","",
(IF(N3268=FİLTRE!$H$6,2,0)+IF(FİLTRE!$H$6="TOPLAM",2,0))
)</f>
        <v/>
      </c>
      <c r="C3268">
        <f>IF(FİLTRE!$M$5="",9,(IF(U3268&gt;=FİLTRE!$M$5,1,0)))</f>
        <v>1</v>
      </c>
      <c r="D3268" s="1">
        <f>IF(FİLTRE!$M$6="",9,(IF('SKT LİSTESİ'!P3268&lt;=FİLTRE!$M$6,1,0)))</f>
        <v>1</v>
      </c>
      <c r="E3268" s="25" t="str">
        <f>IF(I3268="","",(COUNTIFS($L$4:L3268,L3268)))</f>
        <v/>
      </c>
      <c r="F3268" s="13">
        <f>IF(OR(B3268&lt;&gt;2,C3268&lt;&gt;1,D3268&lt;&gt;1,H3268&lt;&gt;1),0,
COUNTIFS($B$4:B3268,2,$C$4:C3268,1,$D$4:D3268,1,$H$4:H3268,1))</f>
        <v>0</v>
      </c>
      <c r="G3268" s="26" t="str">
        <f>IF(I3268="","",(COUNTIF($E$4:E3268,E3268)))</f>
        <v/>
      </c>
      <c r="H3268" s="1">
        <f>IF(AND(J3268="SAYIM",FİLTRE!$H$5="RAFTA",U3268&lt;&gt;0),1,0)+
IF(AND(J3268="İADE DEPO",FİLTRE!$H$5="İADE DEPO"),1,0)+
IF(FİLTRE!$H$5="TÜMÜ",1,0)+
IF(AND(J3268="FİRMA İADE",FİLTRE!$H$5="FİRMA İADE"),1,0)+
IF(AND(J3268="İMHA",FİLTRE!$H$5="İMHA"),1,0)</f>
        <v>1</v>
      </c>
      <c r="I3268" s="99"/>
      <c r="J3268" s="100"/>
      <c r="K3268" s="100"/>
      <c r="L3268" s="101"/>
      <c r="M3268" s="102"/>
      <c r="N3268" s="101"/>
      <c r="O3268" s="99"/>
      <c r="P3268" s="103"/>
      <c r="Q3268" s="104"/>
      <c r="R3268" s="50"/>
      <c r="S3268" s="105"/>
      <c r="T3268" s="106"/>
      <c r="U3268" s="107"/>
      <c r="V3268" s="108"/>
      <c r="W3268" s="107"/>
      <c r="X3268" s="107"/>
      <c r="AA3268" s="107"/>
      <c r="AB3268" s="110"/>
      <c r="AC3268" s="110"/>
      <c r="AE3268" s="105"/>
      <c r="AF3268" s="105"/>
      <c r="AR3268" s="112"/>
    </row>
    <row r="3269" spans="2:44" x14ac:dyDescent="0.25">
      <c r="B3269" s="1" t="str">
        <f>IF(I3269="","",
(IF(N3269=FİLTRE!$H$6,2,0)+IF(FİLTRE!$H$6="TOPLAM",2,0))
)</f>
        <v/>
      </c>
      <c r="C3269">
        <f>IF(FİLTRE!$M$5="",9,(IF(U3269&gt;=FİLTRE!$M$5,1,0)))</f>
        <v>1</v>
      </c>
      <c r="D3269" s="1">
        <f>IF(FİLTRE!$M$6="",9,(IF('SKT LİSTESİ'!P3269&lt;=FİLTRE!$M$6,1,0)))</f>
        <v>1</v>
      </c>
      <c r="E3269" s="25" t="str">
        <f>IF(I3269="","",(COUNTIFS($L$4:L3269,L3269)))</f>
        <v/>
      </c>
      <c r="F3269" s="13">
        <f>IF(OR(B3269&lt;&gt;2,C3269&lt;&gt;1,D3269&lt;&gt;1,H3269&lt;&gt;1),0,
COUNTIFS($B$4:B3269,2,$C$4:C3269,1,$D$4:D3269,1,$H$4:H3269,1))</f>
        <v>0</v>
      </c>
      <c r="G3269" s="26" t="str">
        <f>IF(I3269="","",(COUNTIF($E$4:E3269,E3269)))</f>
        <v/>
      </c>
      <c r="H3269" s="1">
        <f>IF(AND(J3269="SAYIM",FİLTRE!$H$5="RAFTA",U3269&lt;&gt;0),1,0)+
IF(AND(J3269="İADE DEPO",FİLTRE!$H$5="İADE DEPO"),1,0)+
IF(FİLTRE!$H$5="TÜMÜ",1,0)+
IF(AND(J3269="FİRMA İADE",FİLTRE!$H$5="FİRMA İADE"),1,0)+
IF(AND(J3269="İMHA",FİLTRE!$H$5="İMHA"),1,0)</f>
        <v>1</v>
      </c>
      <c r="I3269" s="99"/>
      <c r="J3269" s="100"/>
      <c r="K3269" s="100"/>
      <c r="L3269" s="101"/>
      <c r="M3269" s="102"/>
      <c r="N3269" s="101"/>
      <c r="O3269" s="99"/>
      <c r="P3269" s="103"/>
      <c r="Q3269" s="104"/>
      <c r="R3269" s="50"/>
      <c r="S3269" s="105"/>
      <c r="T3269" s="106"/>
      <c r="U3269" s="107"/>
      <c r="V3269" s="108"/>
      <c r="W3269" s="107"/>
      <c r="X3269" s="107"/>
      <c r="AA3269" s="107"/>
      <c r="AB3269" s="110"/>
      <c r="AC3269" s="110"/>
      <c r="AE3269" s="105"/>
      <c r="AF3269" s="105"/>
      <c r="AR3269" s="112"/>
    </row>
    <row r="3270" spans="2:44" x14ac:dyDescent="0.25">
      <c r="B3270" s="1" t="str">
        <f>IF(I3270="","",
(IF(N3270=FİLTRE!$H$6,2,0)+IF(FİLTRE!$H$6="TOPLAM",2,0))
)</f>
        <v/>
      </c>
      <c r="C3270">
        <f>IF(FİLTRE!$M$5="",9,(IF(U3270&gt;=FİLTRE!$M$5,1,0)))</f>
        <v>1</v>
      </c>
      <c r="D3270" s="1">
        <f>IF(FİLTRE!$M$6="",9,(IF('SKT LİSTESİ'!P3270&lt;=FİLTRE!$M$6,1,0)))</f>
        <v>1</v>
      </c>
      <c r="E3270" s="25" t="str">
        <f>IF(I3270="","",(COUNTIFS($L$4:L3270,L3270)))</f>
        <v/>
      </c>
      <c r="F3270" s="13">
        <f>IF(OR(B3270&lt;&gt;2,C3270&lt;&gt;1,D3270&lt;&gt;1,H3270&lt;&gt;1),0,
COUNTIFS($B$4:B3270,2,$C$4:C3270,1,$D$4:D3270,1,$H$4:H3270,1))</f>
        <v>0</v>
      </c>
      <c r="G3270" s="26" t="str">
        <f>IF(I3270="","",(COUNTIF($E$4:E3270,E3270)))</f>
        <v/>
      </c>
      <c r="H3270" s="1">
        <f>IF(AND(J3270="SAYIM",FİLTRE!$H$5="RAFTA",U3270&lt;&gt;0),1,0)+
IF(AND(J3270="İADE DEPO",FİLTRE!$H$5="İADE DEPO"),1,0)+
IF(FİLTRE!$H$5="TÜMÜ",1,0)+
IF(AND(J3270="FİRMA İADE",FİLTRE!$H$5="FİRMA İADE"),1,0)+
IF(AND(J3270="İMHA",FİLTRE!$H$5="İMHA"),1,0)</f>
        <v>1</v>
      </c>
      <c r="I3270" s="99"/>
      <c r="J3270" s="100"/>
      <c r="K3270" s="100"/>
      <c r="L3270" s="101"/>
      <c r="M3270" s="102"/>
      <c r="N3270" s="101"/>
      <c r="O3270" s="99"/>
      <c r="P3270" s="103"/>
      <c r="Q3270" s="104"/>
      <c r="R3270" s="50"/>
      <c r="S3270" s="105"/>
      <c r="T3270" s="106"/>
      <c r="U3270" s="107"/>
      <c r="V3270" s="108"/>
      <c r="W3270" s="107"/>
      <c r="X3270" s="107"/>
      <c r="AA3270" s="107"/>
      <c r="AB3270" s="110"/>
      <c r="AC3270" s="110"/>
      <c r="AE3270" s="105"/>
      <c r="AF3270" s="105"/>
      <c r="AR3270" s="112"/>
    </row>
    <row r="3271" spans="2:44" x14ac:dyDescent="0.25">
      <c r="B3271" s="1" t="str">
        <f>IF(I3271="","",
(IF(N3271=FİLTRE!$H$6,2,0)+IF(FİLTRE!$H$6="TOPLAM",2,0))
)</f>
        <v/>
      </c>
      <c r="C3271">
        <f>IF(FİLTRE!$M$5="",9,(IF(U3271&gt;=FİLTRE!$M$5,1,0)))</f>
        <v>1</v>
      </c>
      <c r="D3271" s="1">
        <f>IF(FİLTRE!$M$6="",9,(IF('SKT LİSTESİ'!P3271&lt;=FİLTRE!$M$6,1,0)))</f>
        <v>1</v>
      </c>
      <c r="E3271" s="25" t="str">
        <f>IF(I3271="","",(COUNTIFS($L$4:L3271,L3271)))</f>
        <v/>
      </c>
      <c r="F3271" s="13">
        <f>IF(OR(B3271&lt;&gt;2,C3271&lt;&gt;1,D3271&lt;&gt;1,H3271&lt;&gt;1),0,
COUNTIFS($B$4:B3271,2,$C$4:C3271,1,$D$4:D3271,1,$H$4:H3271,1))</f>
        <v>0</v>
      </c>
      <c r="G3271" s="26" t="str">
        <f>IF(I3271="","",(COUNTIF($E$4:E3271,E3271)))</f>
        <v/>
      </c>
      <c r="H3271" s="1">
        <f>IF(AND(J3271="SAYIM",FİLTRE!$H$5="RAFTA",U3271&lt;&gt;0),1,0)+
IF(AND(J3271="İADE DEPO",FİLTRE!$H$5="İADE DEPO"),1,0)+
IF(FİLTRE!$H$5="TÜMÜ",1,0)+
IF(AND(J3271="FİRMA İADE",FİLTRE!$H$5="FİRMA İADE"),1,0)+
IF(AND(J3271="İMHA",FİLTRE!$H$5="İMHA"),1,0)</f>
        <v>1</v>
      </c>
      <c r="I3271" s="99"/>
      <c r="J3271" s="100"/>
      <c r="K3271" s="100"/>
      <c r="L3271" s="101"/>
      <c r="M3271" s="102"/>
      <c r="N3271" s="101"/>
      <c r="O3271" s="99"/>
      <c r="P3271" s="103"/>
      <c r="Q3271" s="104"/>
      <c r="R3271" s="50"/>
      <c r="S3271" s="105"/>
      <c r="T3271" s="106"/>
      <c r="U3271" s="107"/>
      <c r="V3271" s="108"/>
      <c r="W3271" s="107"/>
      <c r="X3271" s="107"/>
      <c r="AA3271" s="107"/>
      <c r="AB3271" s="110"/>
      <c r="AC3271" s="110"/>
      <c r="AE3271" s="105"/>
      <c r="AF3271" s="105"/>
      <c r="AR3271" s="112"/>
    </row>
    <row r="3272" spans="2:44" x14ac:dyDescent="0.25">
      <c r="B3272" s="1" t="str">
        <f>IF(I3272="","",
(IF(N3272=FİLTRE!$H$6,2,0)+IF(FİLTRE!$H$6="TOPLAM",2,0))
)</f>
        <v/>
      </c>
      <c r="C3272">
        <f>IF(FİLTRE!$M$5="",9,(IF(U3272&gt;=FİLTRE!$M$5,1,0)))</f>
        <v>1</v>
      </c>
      <c r="D3272" s="1">
        <f>IF(FİLTRE!$M$6="",9,(IF('SKT LİSTESİ'!P3272&lt;=FİLTRE!$M$6,1,0)))</f>
        <v>1</v>
      </c>
      <c r="E3272" s="25" t="str">
        <f>IF(I3272="","",(COUNTIFS($L$4:L3272,L3272)))</f>
        <v/>
      </c>
      <c r="F3272" s="13">
        <f>IF(OR(B3272&lt;&gt;2,C3272&lt;&gt;1,D3272&lt;&gt;1,H3272&lt;&gt;1),0,
COUNTIFS($B$4:B3272,2,$C$4:C3272,1,$D$4:D3272,1,$H$4:H3272,1))</f>
        <v>0</v>
      </c>
      <c r="G3272" s="26" t="str">
        <f>IF(I3272="","",(COUNTIF($E$4:E3272,E3272)))</f>
        <v/>
      </c>
      <c r="H3272" s="1">
        <f>IF(AND(J3272="SAYIM",FİLTRE!$H$5="RAFTA",U3272&lt;&gt;0),1,0)+
IF(AND(J3272="İADE DEPO",FİLTRE!$H$5="İADE DEPO"),1,0)+
IF(FİLTRE!$H$5="TÜMÜ",1,0)+
IF(AND(J3272="FİRMA İADE",FİLTRE!$H$5="FİRMA İADE"),1,0)+
IF(AND(J3272="İMHA",FİLTRE!$H$5="İMHA"),1,0)</f>
        <v>1</v>
      </c>
      <c r="I3272" s="99"/>
      <c r="J3272" s="100"/>
      <c r="K3272" s="100"/>
      <c r="L3272" s="101"/>
      <c r="M3272" s="102"/>
      <c r="N3272" s="101"/>
      <c r="O3272" s="99"/>
      <c r="P3272" s="103"/>
      <c r="Q3272" s="104"/>
      <c r="R3272" s="50"/>
      <c r="S3272" s="105"/>
      <c r="T3272" s="106"/>
      <c r="U3272" s="107"/>
      <c r="V3272" s="108"/>
      <c r="W3272" s="107"/>
      <c r="X3272" s="107"/>
      <c r="AA3272" s="107"/>
      <c r="AB3272" s="110"/>
      <c r="AC3272" s="110"/>
      <c r="AE3272" s="105"/>
      <c r="AF3272" s="105"/>
      <c r="AR3272" s="112"/>
    </row>
    <row r="3273" spans="2:44" x14ac:dyDescent="0.25">
      <c r="B3273" s="1" t="str">
        <f>IF(I3273="","",
(IF(N3273=FİLTRE!$H$6,2,0)+IF(FİLTRE!$H$6="TOPLAM",2,0))
)</f>
        <v/>
      </c>
      <c r="C3273">
        <f>IF(FİLTRE!$M$5="",9,(IF(U3273&gt;=FİLTRE!$M$5,1,0)))</f>
        <v>1</v>
      </c>
      <c r="D3273" s="1">
        <f>IF(FİLTRE!$M$6="",9,(IF('SKT LİSTESİ'!P3273&lt;=FİLTRE!$M$6,1,0)))</f>
        <v>1</v>
      </c>
      <c r="E3273" s="25" t="str">
        <f>IF(I3273="","",(COUNTIFS($L$4:L3273,L3273)))</f>
        <v/>
      </c>
      <c r="F3273" s="13">
        <f>IF(OR(B3273&lt;&gt;2,C3273&lt;&gt;1,D3273&lt;&gt;1,H3273&lt;&gt;1),0,
COUNTIFS($B$4:B3273,2,$C$4:C3273,1,$D$4:D3273,1,$H$4:H3273,1))</f>
        <v>0</v>
      </c>
      <c r="G3273" s="26" t="str">
        <f>IF(I3273="","",(COUNTIF($E$4:E3273,E3273)))</f>
        <v/>
      </c>
      <c r="H3273" s="1">
        <f>IF(AND(J3273="SAYIM",FİLTRE!$H$5="RAFTA",U3273&lt;&gt;0),1,0)+
IF(AND(J3273="İADE DEPO",FİLTRE!$H$5="İADE DEPO"),1,0)+
IF(FİLTRE!$H$5="TÜMÜ",1,0)+
IF(AND(J3273="FİRMA İADE",FİLTRE!$H$5="FİRMA İADE"),1,0)+
IF(AND(J3273="İMHA",FİLTRE!$H$5="İMHA"),1,0)</f>
        <v>1</v>
      </c>
      <c r="I3273" s="99"/>
      <c r="J3273" s="100"/>
      <c r="K3273" s="100"/>
      <c r="L3273" s="101"/>
      <c r="M3273" s="102"/>
      <c r="N3273" s="101"/>
      <c r="O3273" s="99"/>
      <c r="P3273" s="103"/>
      <c r="Q3273" s="104"/>
      <c r="R3273" s="50"/>
      <c r="S3273" s="105"/>
      <c r="T3273" s="106"/>
      <c r="U3273" s="107"/>
      <c r="V3273" s="108"/>
      <c r="W3273" s="107"/>
      <c r="X3273" s="107"/>
      <c r="AA3273" s="107"/>
      <c r="AB3273" s="110"/>
      <c r="AC3273" s="110"/>
      <c r="AE3273" s="105"/>
      <c r="AF3273" s="105"/>
      <c r="AR3273" s="112"/>
    </row>
    <row r="3274" spans="2:44" x14ac:dyDescent="0.25">
      <c r="B3274" s="1" t="str">
        <f>IF(I3274="","",
(IF(N3274=FİLTRE!$H$6,2,0)+IF(FİLTRE!$H$6="TOPLAM",2,0))
)</f>
        <v/>
      </c>
      <c r="C3274">
        <f>IF(FİLTRE!$M$5="",9,(IF(U3274&gt;=FİLTRE!$M$5,1,0)))</f>
        <v>1</v>
      </c>
      <c r="D3274" s="1">
        <f>IF(FİLTRE!$M$6="",9,(IF('SKT LİSTESİ'!P3274&lt;=FİLTRE!$M$6,1,0)))</f>
        <v>1</v>
      </c>
      <c r="E3274" s="25" t="str">
        <f>IF(I3274="","",(COUNTIFS($L$4:L3274,L3274)))</f>
        <v/>
      </c>
      <c r="F3274" s="13">
        <f>IF(OR(B3274&lt;&gt;2,C3274&lt;&gt;1,D3274&lt;&gt;1,H3274&lt;&gt;1),0,
COUNTIFS($B$4:B3274,2,$C$4:C3274,1,$D$4:D3274,1,$H$4:H3274,1))</f>
        <v>0</v>
      </c>
      <c r="G3274" s="26" t="str">
        <f>IF(I3274="","",(COUNTIF($E$4:E3274,E3274)))</f>
        <v/>
      </c>
      <c r="H3274" s="1">
        <f>IF(AND(J3274="SAYIM",FİLTRE!$H$5="RAFTA",U3274&lt;&gt;0),1,0)+
IF(AND(J3274="İADE DEPO",FİLTRE!$H$5="İADE DEPO"),1,0)+
IF(FİLTRE!$H$5="TÜMÜ",1,0)+
IF(AND(J3274="FİRMA İADE",FİLTRE!$H$5="FİRMA İADE"),1,0)+
IF(AND(J3274="İMHA",FİLTRE!$H$5="İMHA"),1,0)</f>
        <v>1</v>
      </c>
      <c r="I3274" s="99"/>
      <c r="J3274" s="100"/>
      <c r="K3274" s="100"/>
      <c r="L3274" s="101"/>
      <c r="M3274" s="102"/>
      <c r="N3274" s="101"/>
      <c r="O3274" s="99"/>
      <c r="P3274" s="103"/>
      <c r="Q3274" s="104"/>
      <c r="R3274" s="50"/>
      <c r="S3274" s="105"/>
      <c r="T3274" s="106"/>
      <c r="U3274" s="107"/>
      <c r="V3274" s="108"/>
      <c r="W3274" s="107"/>
      <c r="X3274" s="107"/>
      <c r="AA3274" s="107"/>
      <c r="AB3274" s="110"/>
      <c r="AC3274" s="110"/>
      <c r="AE3274" s="105"/>
      <c r="AF3274" s="105"/>
      <c r="AR3274" s="112"/>
    </row>
    <row r="3275" spans="2:44" x14ac:dyDescent="0.25">
      <c r="B3275" s="1" t="str">
        <f>IF(I3275="","",
(IF(N3275=FİLTRE!$H$6,2,0)+IF(FİLTRE!$H$6="TOPLAM",2,0))
)</f>
        <v/>
      </c>
      <c r="C3275">
        <f>IF(FİLTRE!$M$5="",9,(IF(U3275&gt;=FİLTRE!$M$5,1,0)))</f>
        <v>1</v>
      </c>
      <c r="D3275" s="1">
        <f>IF(FİLTRE!$M$6="",9,(IF('SKT LİSTESİ'!P3275&lt;=FİLTRE!$M$6,1,0)))</f>
        <v>1</v>
      </c>
      <c r="E3275" s="25" t="str">
        <f>IF(I3275="","",(COUNTIFS($L$4:L3275,L3275)))</f>
        <v/>
      </c>
      <c r="F3275" s="13">
        <f>IF(OR(B3275&lt;&gt;2,C3275&lt;&gt;1,D3275&lt;&gt;1,H3275&lt;&gt;1),0,
COUNTIFS($B$4:B3275,2,$C$4:C3275,1,$D$4:D3275,1,$H$4:H3275,1))</f>
        <v>0</v>
      </c>
      <c r="G3275" s="26" t="str">
        <f>IF(I3275="","",(COUNTIF($E$4:E3275,E3275)))</f>
        <v/>
      </c>
      <c r="H3275" s="1">
        <f>IF(AND(J3275="SAYIM",FİLTRE!$H$5="RAFTA",U3275&lt;&gt;0),1,0)+
IF(AND(J3275="İADE DEPO",FİLTRE!$H$5="İADE DEPO"),1,0)+
IF(FİLTRE!$H$5="TÜMÜ",1,0)+
IF(AND(J3275="FİRMA İADE",FİLTRE!$H$5="FİRMA İADE"),1,0)+
IF(AND(J3275="İMHA",FİLTRE!$H$5="İMHA"),1,0)</f>
        <v>1</v>
      </c>
      <c r="I3275" s="99"/>
      <c r="J3275" s="100"/>
      <c r="K3275" s="100"/>
      <c r="L3275" s="101"/>
      <c r="M3275" s="102"/>
      <c r="N3275" s="101"/>
      <c r="O3275" s="99"/>
      <c r="P3275" s="103"/>
      <c r="Q3275" s="104"/>
      <c r="R3275" s="50"/>
      <c r="S3275" s="105"/>
      <c r="T3275" s="106"/>
      <c r="U3275" s="107"/>
      <c r="V3275" s="108"/>
      <c r="W3275" s="107"/>
      <c r="X3275" s="107"/>
      <c r="AA3275" s="107"/>
      <c r="AB3275" s="110"/>
      <c r="AC3275" s="110"/>
      <c r="AE3275" s="105"/>
      <c r="AF3275" s="105"/>
      <c r="AR3275" s="112"/>
    </row>
    <row r="3276" spans="2:44" x14ac:dyDescent="0.25">
      <c r="B3276" s="1" t="str">
        <f>IF(I3276="","",
(IF(N3276=FİLTRE!$H$6,2,0)+IF(FİLTRE!$H$6="TOPLAM",2,0))
)</f>
        <v/>
      </c>
      <c r="C3276">
        <f>IF(FİLTRE!$M$5="",9,(IF(U3276&gt;=FİLTRE!$M$5,1,0)))</f>
        <v>1</v>
      </c>
      <c r="D3276" s="1">
        <f>IF(FİLTRE!$M$6="",9,(IF('SKT LİSTESİ'!P3276&lt;=FİLTRE!$M$6,1,0)))</f>
        <v>1</v>
      </c>
      <c r="E3276" s="25" t="str">
        <f>IF(I3276="","",(COUNTIFS($L$4:L3276,L3276)))</f>
        <v/>
      </c>
      <c r="F3276" s="13">
        <f>IF(OR(B3276&lt;&gt;2,C3276&lt;&gt;1,D3276&lt;&gt;1,H3276&lt;&gt;1),0,
COUNTIFS($B$4:B3276,2,$C$4:C3276,1,$D$4:D3276,1,$H$4:H3276,1))</f>
        <v>0</v>
      </c>
      <c r="G3276" s="26" t="str">
        <f>IF(I3276="","",(COUNTIF($E$4:E3276,E3276)))</f>
        <v/>
      </c>
      <c r="H3276" s="1">
        <f>IF(AND(J3276="SAYIM",FİLTRE!$H$5="RAFTA",U3276&lt;&gt;0),1,0)+
IF(AND(J3276="İADE DEPO",FİLTRE!$H$5="İADE DEPO"),1,0)+
IF(FİLTRE!$H$5="TÜMÜ",1,0)+
IF(AND(J3276="FİRMA İADE",FİLTRE!$H$5="FİRMA İADE"),1,0)+
IF(AND(J3276="İMHA",FİLTRE!$H$5="İMHA"),1,0)</f>
        <v>1</v>
      </c>
      <c r="I3276" s="99"/>
      <c r="J3276" s="100"/>
      <c r="K3276" s="100"/>
      <c r="L3276" s="101"/>
      <c r="M3276" s="102"/>
      <c r="N3276" s="101"/>
      <c r="O3276" s="99"/>
      <c r="P3276" s="103"/>
      <c r="Q3276" s="104"/>
      <c r="R3276" s="50"/>
      <c r="S3276" s="105"/>
      <c r="T3276" s="106"/>
      <c r="U3276" s="107"/>
      <c r="V3276" s="108"/>
      <c r="W3276" s="107"/>
      <c r="X3276" s="107"/>
      <c r="AA3276" s="107"/>
      <c r="AB3276" s="110"/>
      <c r="AC3276" s="110"/>
      <c r="AE3276" s="105"/>
      <c r="AF3276" s="105"/>
      <c r="AR3276" s="112"/>
    </row>
    <row r="3277" spans="2:44" x14ac:dyDescent="0.25">
      <c r="B3277" s="1" t="str">
        <f>IF(I3277="","",
(IF(N3277=FİLTRE!$H$6,2,0)+IF(FİLTRE!$H$6="TOPLAM",2,0))
)</f>
        <v/>
      </c>
      <c r="C3277">
        <f>IF(FİLTRE!$M$5="",9,(IF(U3277&gt;=FİLTRE!$M$5,1,0)))</f>
        <v>1</v>
      </c>
      <c r="D3277" s="1">
        <f>IF(FİLTRE!$M$6="",9,(IF('SKT LİSTESİ'!P3277&lt;=FİLTRE!$M$6,1,0)))</f>
        <v>1</v>
      </c>
      <c r="E3277" s="25" t="str">
        <f>IF(I3277="","",(COUNTIFS($L$4:L3277,L3277)))</f>
        <v/>
      </c>
      <c r="F3277" s="13">
        <f>IF(OR(B3277&lt;&gt;2,C3277&lt;&gt;1,D3277&lt;&gt;1,H3277&lt;&gt;1),0,
COUNTIFS($B$4:B3277,2,$C$4:C3277,1,$D$4:D3277,1,$H$4:H3277,1))</f>
        <v>0</v>
      </c>
      <c r="G3277" s="26" t="str">
        <f>IF(I3277="","",(COUNTIF($E$4:E3277,E3277)))</f>
        <v/>
      </c>
      <c r="H3277" s="1">
        <f>IF(AND(J3277="SAYIM",FİLTRE!$H$5="RAFTA",U3277&lt;&gt;0),1,0)+
IF(AND(J3277="İADE DEPO",FİLTRE!$H$5="İADE DEPO"),1,0)+
IF(FİLTRE!$H$5="TÜMÜ",1,0)+
IF(AND(J3277="FİRMA İADE",FİLTRE!$H$5="FİRMA İADE"),1,0)+
IF(AND(J3277="İMHA",FİLTRE!$H$5="İMHA"),1,0)</f>
        <v>1</v>
      </c>
      <c r="I3277" s="99"/>
      <c r="J3277" s="100"/>
      <c r="K3277" s="100"/>
      <c r="L3277" s="101"/>
      <c r="M3277" s="102"/>
      <c r="N3277" s="101"/>
      <c r="O3277" s="99"/>
      <c r="P3277" s="103"/>
      <c r="Q3277" s="104"/>
      <c r="R3277" s="50"/>
      <c r="S3277" s="105"/>
      <c r="T3277" s="106"/>
      <c r="U3277" s="107"/>
      <c r="V3277" s="108"/>
      <c r="W3277" s="107"/>
      <c r="X3277" s="107"/>
      <c r="AA3277" s="107"/>
      <c r="AB3277" s="110"/>
      <c r="AC3277" s="110"/>
      <c r="AE3277" s="105"/>
      <c r="AF3277" s="105"/>
      <c r="AR3277" s="112"/>
    </row>
    <row r="3278" spans="2:44" x14ac:dyDescent="0.25">
      <c r="B3278" s="1" t="str">
        <f>IF(I3278="","",
(IF(N3278=FİLTRE!$H$6,2,0)+IF(FİLTRE!$H$6="TOPLAM",2,0))
)</f>
        <v/>
      </c>
      <c r="C3278">
        <f>IF(FİLTRE!$M$5="",9,(IF(U3278&gt;=FİLTRE!$M$5,1,0)))</f>
        <v>1</v>
      </c>
      <c r="D3278" s="1">
        <f>IF(FİLTRE!$M$6="",9,(IF('SKT LİSTESİ'!P3278&lt;=FİLTRE!$M$6,1,0)))</f>
        <v>1</v>
      </c>
      <c r="E3278" s="25" t="str">
        <f>IF(I3278="","",(COUNTIFS($L$4:L3278,L3278)))</f>
        <v/>
      </c>
      <c r="F3278" s="13">
        <f>IF(OR(B3278&lt;&gt;2,C3278&lt;&gt;1,D3278&lt;&gt;1,H3278&lt;&gt;1),0,
COUNTIFS($B$4:B3278,2,$C$4:C3278,1,$D$4:D3278,1,$H$4:H3278,1))</f>
        <v>0</v>
      </c>
      <c r="G3278" s="26" t="str">
        <f>IF(I3278="","",(COUNTIF($E$4:E3278,E3278)))</f>
        <v/>
      </c>
      <c r="H3278" s="1">
        <f>IF(AND(J3278="SAYIM",FİLTRE!$H$5="RAFTA",U3278&lt;&gt;0),1,0)+
IF(AND(J3278="İADE DEPO",FİLTRE!$H$5="İADE DEPO"),1,0)+
IF(FİLTRE!$H$5="TÜMÜ",1,0)+
IF(AND(J3278="FİRMA İADE",FİLTRE!$H$5="FİRMA İADE"),1,0)+
IF(AND(J3278="İMHA",FİLTRE!$H$5="İMHA"),1,0)</f>
        <v>1</v>
      </c>
      <c r="I3278" s="99"/>
      <c r="J3278" s="100"/>
      <c r="K3278" s="100"/>
      <c r="L3278" s="101"/>
      <c r="M3278" s="102"/>
      <c r="N3278" s="101"/>
      <c r="O3278" s="99"/>
      <c r="P3278" s="103"/>
      <c r="Q3278" s="104"/>
      <c r="R3278" s="50"/>
      <c r="S3278" s="105"/>
      <c r="T3278" s="106"/>
      <c r="U3278" s="107"/>
      <c r="V3278" s="108"/>
      <c r="W3278" s="107"/>
      <c r="X3278" s="107"/>
      <c r="AA3278" s="107"/>
      <c r="AB3278" s="110"/>
      <c r="AC3278" s="110"/>
      <c r="AE3278" s="105"/>
      <c r="AF3278" s="105"/>
      <c r="AR3278" s="112"/>
    </row>
    <row r="3279" spans="2:44" x14ac:dyDescent="0.25">
      <c r="B3279" s="1" t="str">
        <f>IF(I3279="","",
(IF(N3279=FİLTRE!$H$6,2,0)+IF(FİLTRE!$H$6="TOPLAM",2,0))
)</f>
        <v/>
      </c>
      <c r="C3279">
        <f>IF(FİLTRE!$M$5="",9,(IF(U3279&gt;=FİLTRE!$M$5,1,0)))</f>
        <v>1</v>
      </c>
      <c r="D3279" s="1">
        <f>IF(FİLTRE!$M$6="",9,(IF('SKT LİSTESİ'!P3279&lt;=FİLTRE!$M$6,1,0)))</f>
        <v>1</v>
      </c>
      <c r="E3279" s="25" t="str">
        <f>IF(I3279="","",(COUNTIFS($L$4:L3279,L3279)))</f>
        <v/>
      </c>
      <c r="F3279" s="13">
        <f>IF(OR(B3279&lt;&gt;2,C3279&lt;&gt;1,D3279&lt;&gt;1,H3279&lt;&gt;1),0,
COUNTIFS($B$4:B3279,2,$C$4:C3279,1,$D$4:D3279,1,$H$4:H3279,1))</f>
        <v>0</v>
      </c>
      <c r="G3279" s="26" t="str">
        <f>IF(I3279="","",(COUNTIF($E$4:E3279,E3279)))</f>
        <v/>
      </c>
      <c r="H3279" s="1">
        <f>IF(AND(J3279="SAYIM",FİLTRE!$H$5="RAFTA",U3279&lt;&gt;0),1,0)+
IF(AND(J3279="İADE DEPO",FİLTRE!$H$5="İADE DEPO"),1,0)+
IF(FİLTRE!$H$5="TÜMÜ",1,0)+
IF(AND(J3279="FİRMA İADE",FİLTRE!$H$5="FİRMA İADE"),1,0)+
IF(AND(J3279="İMHA",FİLTRE!$H$5="İMHA"),1,0)</f>
        <v>1</v>
      </c>
      <c r="I3279" s="99"/>
      <c r="J3279" s="100"/>
      <c r="K3279" s="100"/>
      <c r="L3279" s="101"/>
      <c r="M3279" s="102"/>
      <c r="N3279" s="101"/>
      <c r="O3279" s="99"/>
      <c r="P3279" s="103"/>
      <c r="Q3279" s="104"/>
      <c r="R3279" s="50"/>
      <c r="S3279" s="105"/>
      <c r="T3279" s="106"/>
      <c r="U3279" s="107"/>
      <c r="V3279" s="108"/>
      <c r="W3279" s="107"/>
      <c r="X3279" s="107"/>
      <c r="AA3279" s="107"/>
      <c r="AB3279" s="110"/>
      <c r="AC3279" s="110"/>
      <c r="AE3279" s="105"/>
      <c r="AF3279" s="105"/>
      <c r="AR3279" s="112"/>
    </row>
    <row r="3280" spans="2:44" x14ac:dyDescent="0.25">
      <c r="B3280" s="1" t="str">
        <f>IF(I3280="","",
(IF(N3280=FİLTRE!$H$6,2,0)+IF(FİLTRE!$H$6="TOPLAM",2,0))
)</f>
        <v/>
      </c>
      <c r="C3280">
        <f>IF(FİLTRE!$M$5="",9,(IF(U3280&gt;=FİLTRE!$M$5,1,0)))</f>
        <v>1</v>
      </c>
      <c r="D3280" s="1">
        <f>IF(FİLTRE!$M$6="",9,(IF('SKT LİSTESİ'!P3280&lt;=FİLTRE!$M$6,1,0)))</f>
        <v>1</v>
      </c>
      <c r="E3280" s="25" t="str">
        <f>IF(I3280="","",(COUNTIFS($L$4:L3280,L3280)))</f>
        <v/>
      </c>
      <c r="F3280" s="13">
        <f>IF(OR(B3280&lt;&gt;2,C3280&lt;&gt;1,D3280&lt;&gt;1,H3280&lt;&gt;1),0,
COUNTIFS($B$4:B3280,2,$C$4:C3280,1,$D$4:D3280,1,$H$4:H3280,1))</f>
        <v>0</v>
      </c>
      <c r="G3280" s="26" t="str">
        <f>IF(I3280="","",(COUNTIF($E$4:E3280,E3280)))</f>
        <v/>
      </c>
      <c r="H3280" s="1">
        <f>IF(AND(J3280="SAYIM",FİLTRE!$H$5="RAFTA",U3280&lt;&gt;0),1,0)+
IF(AND(J3280="İADE DEPO",FİLTRE!$H$5="İADE DEPO"),1,0)+
IF(FİLTRE!$H$5="TÜMÜ",1,0)+
IF(AND(J3280="FİRMA İADE",FİLTRE!$H$5="FİRMA İADE"),1,0)+
IF(AND(J3280="İMHA",FİLTRE!$H$5="İMHA"),1,0)</f>
        <v>1</v>
      </c>
      <c r="I3280" s="99"/>
      <c r="J3280" s="100"/>
      <c r="K3280" s="100"/>
      <c r="L3280" s="101"/>
      <c r="M3280" s="102"/>
      <c r="N3280" s="101"/>
      <c r="O3280" s="99"/>
      <c r="P3280" s="103"/>
      <c r="Q3280" s="104"/>
      <c r="R3280" s="50"/>
      <c r="S3280" s="105"/>
      <c r="T3280" s="106"/>
      <c r="U3280" s="107"/>
      <c r="V3280" s="108"/>
      <c r="W3280" s="107"/>
      <c r="X3280" s="107"/>
      <c r="AA3280" s="107"/>
      <c r="AB3280" s="110"/>
      <c r="AC3280" s="110"/>
      <c r="AE3280" s="105"/>
      <c r="AF3280" s="105"/>
      <c r="AR3280" s="112"/>
    </row>
    <row r="3281" spans="2:44" x14ac:dyDescent="0.25">
      <c r="B3281" s="1" t="str">
        <f>IF(I3281="","",
(IF(N3281=FİLTRE!$H$6,2,0)+IF(FİLTRE!$H$6="TOPLAM",2,0))
)</f>
        <v/>
      </c>
      <c r="C3281">
        <f>IF(FİLTRE!$M$5="",9,(IF(U3281&gt;=FİLTRE!$M$5,1,0)))</f>
        <v>1</v>
      </c>
      <c r="D3281" s="1">
        <f>IF(FİLTRE!$M$6="",9,(IF('SKT LİSTESİ'!P3281&lt;=FİLTRE!$M$6,1,0)))</f>
        <v>1</v>
      </c>
      <c r="E3281" s="25" t="str">
        <f>IF(I3281="","",(COUNTIFS($L$4:L3281,L3281)))</f>
        <v/>
      </c>
      <c r="F3281" s="13">
        <f>IF(OR(B3281&lt;&gt;2,C3281&lt;&gt;1,D3281&lt;&gt;1,H3281&lt;&gt;1),0,
COUNTIFS($B$4:B3281,2,$C$4:C3281,1,$D$4:D3281,1,$H$4:H3281,1))</f>
        <v>0</v>
      </c>
      <c r="G3281" s="26" t="str">
        <f>IF(I3281="","",(COUNTIF($E$4:E3281,E3281)))</f>
        <v/>
      </c>
      <c r="H3281" s="1">
        <f>IF(AND(J3281="SAYIM",FİLTRE!$H$5="RAFTA",U3281&lt;&gt;0),1,0)+
IF(AND(J3281="İADE DEPO",FİLTRE!$H$5="İADE DEPO"),1,0)+
IF(FİLTRE!$H$5="TÜMÜ",1,0)+
IF(AND(J3281="FİRMA İADE",FİLTRE!$H$5="FİRMA İADE"),1,0)+
IF(AND(J3281="İMHA",FİLTRE!$H$5="İMHA"),1,0)</f>
        <v>1</v>
      </c>
      <c r="I3281" s="99"/>
      <c r="J3281" s="100"/>
      <c r="K3281" s="100"/>
      <c r="L3281" s="101"/>
      <c r="M3281" s="102"/>
      <c r="N3281" s="101"/>
      <c r="O3281" s="99"/>
      <c r="P3281" s="103"/>
      <c r="Q3281" s="104"/>
      <c r="R3281" s="50"/>
      <c r="S3281" s="105"/>
      <c r="T3281" s="106"/>
      <c r="U3281" s="107"/>
      <c r="V3281" s="108"/>
      <c r="W3281" s="107"/>
      <c r="X3281" s="107"/>
      <c r="AA3281" s="107"/>
      <c r="AB3281" s="110"/>
      <c r="AC3281" s="110"/>
      <c r="AE3281" s="105"/>
      <c r="AF3281" s="105"/>
      <c r="AR3281" s="112"/>
    </row>
    <row r="3282" spans="2:44" x14ac:dyDescent="0.25">
      <c r="B3282" s="1" t="str">
        <f>IF(I3282="","",
(IF(N3282=FİLTRE!$H$6,2,0)+IF(FİLTRE!$H$6="TOPLAM",2,0))
)</f>
        <v/>
      </c>
      <c r="C3282">
        <f>IF(FİLTRE!$M$5="",9,(IF(U3282&gt;=FİLTRE!$M$5,1,0)))</f>
        <v>1</v>
      </c>
      <c r="D3282" s="1">
        <f>IF(FİLTRE!$M$6="",9,(IF('SKT LİSTESİ'!P3282&lt;=FİLTRE!$M$6,1,0)))</f>
        <v>1</v>
      </c>
      <c r="E3282" s="25" t="str">
        <f>IF(I3282="","",(COUNTIFS($L$4:L3282,L3282)))</f>
        <v/>
      </c>
      <c r="F3282" s="13">
        <f>IF(OR(B3282&lt;&gt;2,C3282&lt;&gt;1,D3282&lt;&gt;1,H3282&lt;&gt;1),0,
COUNTIFS($B$4:B3282,2,$C$4:C3282,1,$D$4:D3282,1,$H$4:H3282,1))</f>
        <v>0</v>
      </c>
      <c r="G3282" s="26" t="str">
        <f>IF(I3282="","",(COUNTIF($E$4:E3282,E3282)))</f>
        <v/>
      </c>
      <c r="H3282" s="1">
        <f>IF(AND(J3282="SAYIM",FİLTRE!$H$5="RAFTA",U3282&lt;&gt;0),1,0)+
IF(AND(J3282="İADE DEPO",FİLTRE!$H$5="İADE DEPO"),1,0)+
IF(FİLTRE!$H$5="TÜMÜ",1,0)+
IF(AND(J3282="FİRMA İADE",FİLTRE!$H$5="FİRMA İADE"),1,0)+
IF(AND(J3282="İMHA",FİLTRE!$H$5="İMHA"),1,0)</f>
        <v>1</v>
      </c>
      <c r="I3282" s="99"/>
      <c r="J3282" s="100"/>
      <c r="K3282" s="100"/>
      <c r="L3282" s="101"/>
      <c r="M3282" s="102"/>
      <c r="N3282" s="101"/>
      <c r="O3282" s="99"/>
      <c r="P3282" s="103"/>
      <c r="Q3282" s="104"/>
      <c r="R3282" s="50"/>
      <c r="S3282" s="105"/>
      <c r="T3282" s="106"/>
      <c r="U3282" s="107"/>
      <c r="V3282" s="108"/>
      <c r="W3282" s="107"/>
      <c r="X3282" s="107"/>
      <c r="AA3282" s="107"/>
      <c r="AB3282" s="110"/>
      <c r="AC3282" s="110"/>
      <c r="AE3282" s="105"/>
      <c r="AF3282" s="105"/>
      <c r="AR3282" s="112"/>
    </row>
    <row r="3283" spans="2:44" x14ac:dyDescent="0.25">
      <c r="B3283" s="1" t="str">
        <f>IF(I3283="","",
(IF(N3283=FİLTRE!$H$6,2,0)+IF(FİLTRE!$H$6="TOPLAM",2,0))
)</f>
        <v/>
      </c>
      <c r="C3283">
        <f>IF(FİLTRE!$M$5="",9,(IF(U3283&gt;=FİLTRE!$M$5,1,0)))</f>
        <v>1</v>
      </c>
      <c r="D3283" s="1">
        <f>IF(FİLTRE!$M$6="",9,(IF('SKT LİSTESİ'!P3283&lt;=FİLTRE!$M$6,1,0)))</f>
        <v>1</v>
      </c>
      <c r="E3283" s="25" t="str">
        <f>IF(I3283="","",(COUNTIFS($L$4:L3283,L3283)))</f>
        <v/>
      </c>
      <c r="F3283" s="13">
        <f>IF(OR(B3283&lt;&gt;2,C3283&lt;&gt;1,D3283&lt;&gt;1,H3283&lt;&gt;1),0,
COUNTIFS($B$4:B3283,2,$C$4:C3283,1,$D$4:D3283,1,$H$4:H3283,1))</f>
        <v>0</v>
      </c>
      <c r="G3283" s="26" t="str">
        <f>IF(I3283="","",(COUNTIF($E$4:E3283,E3283)))</f>
        <v/>
      </c>
      <c r="H3283" s="1">
        <f>IF(AND(J3283="SAYIM",FİLTRE!$H$5="RAFTA",U3283&lt;&gt;0),1,0)+
IF(AND(J3283="İADE DEPO",FİLTRE!$H$5="İADE DEPO"),1,0)+
IF(FİLTRE!$H$5="TÜMÜ",1,0)+
IF(AND(J3283="FİRMA İADE",FİLTRE!$H$5="FİRMA İADE"),1,0)+
IF(AND(J3283="İMHA",FİLTRE!$H$5="İMHA"),1,0)</f>
        <v>1</v>
      </c>
      <c r="I3283" s="99"/>
      <c r="J3283" s="100"/>
      <c r="K3283" s="100"/>
      <c r="L3283" s="101"/>
      <c r="M3283" s="102"/>
      <c r="N3283" s="101"/>
      <c r="O3283" s="99"/>
      <c r="P3283" s="103"/>
      <c r="Q3283" s="104"/>
      <c r="R3283" s="50"/>
      <c r="S3283" s="105"/>
      <c r="T3283" s="106"/>
      <c r="U3283" s="107"/>
      <c r="V3283" s="108"/>
      <c r="W3283" s="107"/>
      <c r="X3283" s="107"/>
      <c r="AA3283" s="107"/>
      <c r="AB3283" s="110"/>
      <c r="AC3283" s="110"/>
      <c r="AE3283" s="105"/>
      <c r="AF3283" s="105"/>
      <c r="AR3283" s="112"/>
    </row>
    <row r="3284" spans="2:44" x14ac:dyDescent="0.25">
      <c r="B3284" s="1" t="str">
        <f>IF(I3284="","",
(IF(N3284=FİLTRE!$H$6,2,0)+IF(FİLTRE!$H$6="TOPLAM",2,0))
)</f>
        <v/>
      </c>
      <c r="C3284">
        <f>IF(FİLTRE!$M$5="",9,(IF(U3284&gt;=FİLTRE!$M$5,1,0)))</f>
        <v>1</v>
      </c>
      <c r="D3284" s="1">
        <f>IF(FİLTRE!$M$6="",9,(IF('SKT LİSTESİ'!P3284&lt;=FİLTRE!$M$6,1,0)))</f>
        <v>1</v>
      </c>
      <c r="E3284" s="25" t="str">
        <f>IF(I3284="","",(COUNTIFS($L$4:L3284,L3284)))</f>
        <v/>
      </c>
      <c r="F3284" s="13">
        <f>IF(OR(B3284&lt;&gt;2,C3284&lt;&gt;1,D3284&lt;&gt;1,H3284&lt;&gt;1),0,
COUNTIFS($B$4:B3284,2,$C$4:C3284,1,$D$4:D3284,1,$H$4:H3284,1))</f>
        <v>0</v>
      </c>
      <c r="G3284" s="26" t="str">
        <f>IF(I3284="","",(COUNTIF($E$4:E3284,E3284)))</f>
        <v/>
      </c>
      <c r="H3284" s="1">
        <f>IF(AND(J3284="SAYIM",FİLTRE!$H$5="RAFTA",U3284&lt;&gt;0),1,0)+
IF(AND(J3284="İADE DEPO",FİLTRE!$H$5="İADE DEPO"),1,0)+
IF(FİLTRE!$H$5="TÜMÜ",1,0)+
IF(AND(J3284="FİRMA İADE",FİLTRE!$H$5="FİRMA İADE"),1,0)+
IF(AND(J3284="İMHA",FİLTRE!$H$5="İMHA"),1,0)</f>
        <v>1</v>
      </c>
      <c r="I3284" s="99"/>
      <c r="J3284" s="100"/>
      <c r="K3284" s="100"/>
      <c r="L3284" s="101"/>
      <c r="M3284" s="102"/>
      <c r="N3284" s="101"/>
      <c r="O3284" s="99"/>
      <c r="P3284" s="103"/>
      <c r="Q3284" s="104"/>
      <c r="R3284" s="50"/>
      <c r="S3284" s="105"/>
      <c r="T3284" s="106"/>
      <c r="U3284" s="107"/>
      <c r="V3284" s="108"/>
      <c r="W3284" s="107"/>
      <c r="X3284" s="107"/>
      <c r="AA3284" s="107"/>
      <c r="AB3284" s="110"/>
      <c r="AC3284" s="110"/>
      <c r="AE3284" s="105"/>
      <c r="AF3284" s="105"/>
      <c r="AR3284" s="112"/>
    </row>
    <row r="3285" spans="2:44" x14ac:dyDescent="0.25">
      <c r="B3285" s="1" t="str">
        <f>IF(I3285="","",
(IF(N3285=FİLTRE!$H$6,2,0)+IF(FİLTRE!$H$6="TOPLAM",2,0))
)</f>
        <v/>
      </c>
      <c r="C3285">
        <f>IF(FİLTRE!$M$5="",9,(IF(U3285&gt;=FİLTRE!$M$5,1,0)))</f>
        <v>1</v>
      </c>
      <c r="D3285" s="1">
        <f>IF(FİLTRE!$M$6="",9,(IF('SKT LİSTESİ'!P3285&lt;=FİLTRE!$M$6,1,0)))</f>
        <v>1</v>
      </c>
      <c r="E3285" s="25" t="str">
        <f>IF(I3285="","",(COUNTIFS($L$4:L3285,L3285)))</f>
        <v/>
      </c>
      <c r="F3285" s="13">
        <f>IF(OR(B3285&lt;&gt;2,C3285&lt;&gt;1,D3285&lt;&gt;1,H3285&lt;&gt;1),0,
COUNTIFS($B$4:B3285,2,$C$4:C3285,1,$D$4:D3285,1,$H$4:H3285,1))</f>
        <v>0</v>
      </c>
      <c r="G3285" s="26" t="str">
        <f>IF(I3285="","",(COUNTIF($E$4:E3285,E3285)))</f>
        <v/>
      </c>
      <c r="H3285" s="1">
        <f>IF(AND(J3285="SAYIM",FİLTRE!$H$5="RAFTA",U3285&lt;&gt;0),1,0)+
IF(AND(J3285="İADE DEPO",FİLTRE!$H$5="İADE DEPO"),1,0)+
IF(FİLTRE!$H$5="TÜMÜ",1,0)+
IF(AND(J3285="FİRMA İADE",FİLTRE!$H$5="FİRMA İADE"),1,0)+
IF(AND(J3285="İMHA",FİLTRE!$H$5="İMHA"),1,0)</f>
        <v>1</v>
      </c>
      <c r="I3285" s="99"/>
      <c r="J3285" s="100"/>
      <c r="K3285" s="100"/>
      <c r="L3285" s="101"/>
      <c r="M3285" s="102"/>
      <c r="N3285" s="101"/>
      <c r="O3285" s="99"/>
      <c r="P3285" s="103"/>
      <c r="Q3285" s="104"/>
      <c r="R3285" s="50"/>
      <c r="S3285" s="105"/>
      <c r="T3285" s="106"/>
      <c r="U3285" s="107"/>
      <c r="V3285" s="108"/>
      <c r="W3285" s="107"/>
      <c r="X3285" s="107"/>
      <c r="AA3285" s="107"/>
      <c r="AB3285" s="110"/>
      <c r="AC3285" s="110"/>
      <c r="AE3285" s="105"/>
      <c r="AF3285" s="105"/>
      <c r="AR3285" s="112"/>
    </row>
    <row r="3286" spans="2:44" x14ac:dyDescent="0.25">
      <c r="B3286" s="1" t="str">
        <f>IF(I3286="","",
(IF(N3286=FİLTRE!$H$6,2,0)+IF(FİLTRE!$H$6="TOPLAM",2,0))
)</f>
        <v/>
      </c>
      <c r="C3286">
        <f>IF(FİLTRE!$M$5="",9,(IF(U3286&gt;=FİLTRE!$M$5,1,0)))</f>
        <v>1</v>
      </c>
      <c r="D3286" s="1">
        <f>IF(FİLTRE!$M$6="",9,(IF('SKT LİSTESİ'!P3286&lt;=FİLTRE!$M$6,1,0)))</f>
        <v>1</v>
      </c>
      <c r="E3286" s="25" t="str">
        <f>IF(I3286="","",(COUNTIFS($L$4:L3286,L3286)))</f>
        <v/>
      </c>
      <c r="F3286" s="13">
        <f>IF(OR(B3286&lt;&gt;2,C3286&lt;&gt;1,D3286&lt;&gt;1,H3286&lt;&gt;1),0,
COUNTIFS($B$4:B3286,2,$C$4:C3286,1,$D$4:D3286,1,$H$4:H3286,1))</f>
        <v>0</v>
      </c>
      <c r="G3286" s="26" t="str">
        <f>IF(I3286="","",(COUNTIF($E$4:E3286,E3286)))</f>
        <v/>
      </c>
      <c r="H3286" s="1">
        <f>IF(AND(J3286="SAYIM",FİLTRE!$H$5="RAFTA",U3286&lt;&gt;0),1,0)+
IF(AND(J3286="İADE DEPO",FİLTRE!$H$5="İADE DEPO"),1,0)+
IF(FİLTRE!$H$5="TÜMÜ",1,0)+
IF(AND(J3286="FİRMA İADE",FİLTRE!$H$5="FİRMA İADE"),1,0)+
IF(AND(J3286="İMHA",FİLTRE!$H$5="İMHA"),1,0)</f>
        <v>1</v>
      </c>
      <c r="I3286" s="99"/>
      <c r="J3286" s="100"/>
      <c r="K3286" s="100"/>
      <c r="L3286" s="101"/>
      <c r="M3286" s="102"/>
      <c r="N3286" s="101"/>
      <c r="O3286" s="99"/>
      <c r="P3286" s="103"/>
      <c r="Q3286" s="104"/>
      <c r="R3286" s="50"/>
      <c r="S3286" s="105"/>
      <c r="T3286" s="106"/>
      <c r="U3286" s="107"/>
      <c r="V3286" s="108"/>
      <c r="W3286" s="107"/>
      <c r="X3286" s="107"/>
      <c r="AA3286" s="107"/>
      <c r="AB3286" s="110"/>
      <c r="AC3286" s="110"/>
      <c r="AE3286" s="105"/>
      <c r="AF3286" s="105"/>
      <c r="AR3286" s="112"/>
    </row>
    <row r="3287" spans="2:44" x14ac:dyDescent="0.25">
      <c r="B3287" s="1" t="str">
        <f>IF(I3287="","",
(IF(N3287=FİLTRE!$H$6,2,0)+IF(FİLTRE!$H$6="TOPLAM",2,0))
)</f>
        <v/>
      </c>
      <c r="C3287">
        <f>IF(FİLTRE!$M$5="",9,(IF(U3287&gt;=FİLTRE!$M$5,1,0)))</f>
        <v>1</v>
      </c>
      <c r="D3287" s="1">
        <f>IF(FİLTRE!$M$6="",9,(IF('SKT LİSTESİ'!P3287&lt;=FİLTRE!$M$6,1,0)))</f>
        <v>1</v>
      </c>
      <c r="E3287" s="25" t="str">
        <f>IF(I3287="","",(COUNTIFS($L$4:L3287,L3287)))</f>
        <v/>
      </c>
      <c r="F3287" s="13">
        <f>IF(OR(B3287&lt;&gt;2,C3287&lt;&gt;1,D3287&lt;&gt;1,H3287&lt;&gt;1),0,
COUNTIFS($B$4:B3287,2,$C$4:C3287,1,$D$4:D3287,1,$H$4:H3287,1))</f>
        <v>0</v>
      </c>
      <c r="G3287" s="26" t="str">
        <f>IF(I3287="","",(COUNTIF($E$4:E3287,E3287)))</f>
        <v/>
      </c>
      <c r="H3287" s="1">
        <f>IF(AND(J3287="SAYIM",FİLTRE!$H$5="RAFTA",U3287&lt;&gt;0),1,0)+
IF(AND(J3287="İADE DEPO",FİLTRE!$H$5="İADE DEPO"),1,0)+
IF(FİLTRE!$H$5="TÜMÜ",1,0)+
IF(AND(J3287="FİRMA İADE",FİLTRE!$H$5="FİRMA İADE"),1,0)+
IF(AND(J3287="İMHA",FİLTRE!$H$5="İMHA"),1,0)</f>
        <v>1</v>
      </c>
      <c r="I3287" s="99"/>
      <c r="J3287" s="100"/>
      <c r="K3287" s="100"/>
      <c r="L3287" s="101"/>
      <c r="M3287" s="102"/>
      <c r="N3287" s="101"/>
      <c r="O3287" s="99"/>
      <c r="P3287" s="103"/>
      <c r="Q3287" s="104"/>
      <c r="R3287" s="50"/>
      <c r="S3287" s="105"/>
      <c r="T3287" s="106"/>
      <c r="U3287" s="107"/>
      <c r="V3287" s="108"/>
      <c r="W3287" s="107"/>
      <c r="X3287" s="107"/>
      <c r="AA3287" s="107"/>
      <c r="AB3287" s="110"/>
      <c r="AC3287" s="110"/>
      <c r="AE3287" s="105"/>
      <c r="AF3287" s="105"/>
      <c r="AR3287" s="112"/>
    </row>
    <row r="3288" spans="2:44" x14ac:dyDescent="0.25">
      <c r="B3288" s="1" t="str">
        <f>IF(I3288="","",
(IF(N3288=FİLTRE!$H$6,2,0)+IF(FİLTRE!$H$6="TOPLAM",2,0))
)</f>
        <v/>
      </c>
      <c r="C3288">
        <f>IF(FİLTRE!$M$5="",9,(IF(U3288&gt;=FİLTRE!$M$5,1,0)))</f>
        <v>1</v>
      </c>
      <c r="D3288" s="1">
        <f>IF(FİLTRE!$M$6="",9,(IF('SKT LİSTESİ'!P3288&lt;=FİLTRE!$M$6,1,0)))</f>
        <v>1</v>
      </c>
      <c r="E3288" s="25" t="str">
        <f>IF(I3288="","",(COUNTIFS($L$4:L3288,L3288)))</f>
        <v/>
      </c>
      <c r="F3288" s="13">
        <f>IF(OR(B3288&lt;&gt;2,C3288&lt;&gt;1,D3288&lt;&gt;1,H3288&lt;&gt;1),0,
COUNTIFS($B$4:B3288,2,$C$4:C3288,1,$D$4:D3288,1,$H$4:H3288,1))</f>
        <v>0</v>
      </c>
      <c r="G3288" s="26" t="str">
        <f>IF(I3288="","",(COUNTIF($E$4:E3288,E3288)))</f>
        <v/>
      </c>
      <c r="H3288" s="1">
        <f>IF(AND(J3288="SAYIM",FİLTRE!$H$5="RAFTA",U3288&lt;&gt;0),1,0)+
IF(AND(J3288="İADE DEPO",FİLTRE!$H$5="İADE DEPO"),1,0)+
IF(FİLTRE!$H$5="TÜMÜ",1,0)+
IF(AND(J3288="FİRMA İADE",FİLTRE!$H$5="FİRMA İADE"),1,0)+
IF(AND(J3288="İMHA",FİLTRE!$H$5="İMHA"),1,0)</f>
        <v>1</v>
      </c>
      <c r="I3288" s="99"/>
      <c r="J3288" s="100"/>
      <c r="K3288" s="100"/>
      <c r="L3288" s="101"/>
      <c r="M3288" s="102"/>
      <c r="N3288" s="101"/>
      <c r="O3288" s="99"/>
      <c r="P3288" s="103"/>
      <c r="Q3288" s="104"/>
      <c r="R3288" s="50"/>
      <c r="S3288" s="105"/>
      <c r="T3288" s="106"/>
      <c r="U3288" s="107"/>
      <c r="V3288" s="108"/>
      <c r="W3288" s="107"/>
      <c r="X3288" s="107"/>
      <c r="AA3288" s="107"/>
      <c r="AB3288" s="110"/>
      <c r="AC3288" s="110"/>
      <c r="AE3288" s="105"/>
      <c r="AF3288" s="105"/>
      <c r="AR3288" s="112"/>
    </row>
    <row r="3289" spans="2:44" x14ac:dyDescent="0.25">
      <c r="B3289" s="1" t="str">
        <f>IF(I3289="","",
(IF(N3289=FİLTRE!$H$6,2,0)+IF(FİLTRE!$H$6="TOPLAM",2,0))
)</f>
        <v/>
      </c>
      <c r="C3289">
        <f>IF(FİLTRE!$M$5="",9,(IF(U3289&gt;=FİLTRE!$M$5,1,0)))</f>
        <v>1</v>
      </c>
      <c r="D3289" s="1">
        <f>IF(FİLTRE!$M$6="",9,(IF('SKT LİSTESİ'!P3289&lt;=FİLTRE!$M$6,1,0)))</f>
        <v>1</v>
      </c>
      <c r="E3289" s="25" t="str">
        <f>IF(I3289="","",(COUNTIFS($L$4:L3289,L3289)))</f>
        <v/>
      </c>
      <c r="F3289" s="13">
        <f>IF(OR(B3289&lt;&gt;2,C3289&lt;&gt;1,D3289&lt;&gt;1,H3289&lt;&gt;1),0,
COUNTIFS($B$4:B3289,2,$C$4:C3289,1,$D$4:D3289,1,$H$4:H3289,1))</f>
        <v>0</v>
      </c>
      <c r="G3289" s="26" t="str">
        <f>IF(I3289="","",(COUNTIF($E$4:E3289,E3289)))</f>
        <v/>
      </c>
      <c r="H3289" s="1">
        <f>IF(AND(J3289="SAYIM",FİLTRE!$H$5="RAFTA",U3289&lt;&gt;0),1,0)+
IF(AND(J3289="İADE DEPO",FİLTRE!$H$5="İADE DEPO"),1,0)+
IF(FİLTRE!$H$5="TÜMÜ",1,0)+
IF(AND(J3289="FİRMA İADE",FİLTRE!$H$5="FİRMA İADE"),1,0)+
IF(AND(J3289="İMHA",FİLTRE!$H$5="İMHA"),1,0)</f>
        <v>1</v>
      </c>
      <c r="I3289" s="99"/>
      <c r="J3289" s="100"/>
      <c r="K3289" s="100"/>
      <c r="L3289" s="101"/>
      <c r="M3289" s="102"/>
      <c r="N3289" s="101"/>
      <c r="O3289" s="99"/>
      <c r="P3289" s="103"/>
      <c r="Q3289" s="104"/>
      <c r="R3289" s="50"/>
      <c r="S3289" s="105"/>
      <c r="T3289" s="106"/>
      <c r="U3289" s="107"/>
      <c r="V3289" s="108"/>
      <c r="W3289" s="107"/>
      <c r="X3289" s="107"/>
      <c r="AA3289" s="107"/>
      <c r="AB3289" s="110"/>
      <c r="AC3289" s="110"/>
      <c r="AE3289" s="105"/>
      <c r="AF3289" s="105"/>
      <c r="AR3289" s="112"/>
    </row>
    <row r="3290" spans="2:44" x14ac:dyDescent="0.25">
      <c r="B3290" s="1" t="str">
        <f>IF(I3290="","",
(IF(N3290=FİLTRE!$H$6,2,0)+IF(FİLTRE!$H$6="TOPLAM",2,0))
)</f>
        <v/>
      </c>
      <c r="C3290">
        <f>IF(FİLTRE!$M$5="",9,(IF(U3290&gt;=FİLTRE!$M$5,1,0)))</f>
        <v>1</v>
      </c>
      <c r="D3290" s="1">
        <f>IF(FİLTRE!$M$6="",9,(IF('SKT LİSTESİ'!P3290&lt;=FİLTRE!$M$6,1,0)))</f>
        <v>1</v>
      </c>
      <c r="E3290" s="25" t="str">
        <f>IF(I3290="","",(COUNTIFS($L$4:L3290,L3290)))</f>
        <v/>
      </c>
      <c r="F3290" s="13">
        <f>IF(OR(B3290&lt;&gt;2,C3290&lt;&gt;1,D3290&lt;&gt;1,H3290&lt;&gt;1),0,
COUNTIFS($B$4:B3290,2,$C$4:C3290,1,$D$4:D3290,1,$H$4:H3290,1))</f>
        <v>0</v>
      </c>
      <c r="G3290" s="26" t="str">
        <f>IF(I3290="","",(COUNTIF($E$4:E3290,E3290)))</f>
        <v/>
      </c>
      <c r="H3290" s="1">
        <f>IF(AND(J3290="SAYIM",FİLTRE!$H$5="RAFTA",U3290&lt;&gt;0),1,0)+
IF(AND(J3290="İADE DEPO",FİLTRE!$H$5="İADE DEPO"),1,0)+
IF(FİLTRE!$H$5="TÜMÜ",1,0)+
IF(AND(J3290="FİRMA İADE",FİLTRE!$H$5="FİRMA İADE"),1,0)+
IF(AND(J3290="İMHA",FİLTRE!$H$5="İMHA"),1,0)</f>
        <v>1</v>
      </c>
      <c r="I3290" s="99"/>
      <c r="J3290" s="100"/>
      <c r="K3290" s="100"/>
      <c r="L3290" s="101"/>
      <c r="M3290" s="102"/>
      <c r="N3290" s="101"/>
      <c r="O3290" s="99"/>
      <c r="P3290" s="103"/>
      <c r="Q3290" s="104"/>
      <c r="R3290" s="50"/>
      <c r="S3290" s="105"/>
      <c r="T3290" s="106"/>
      <c r="U3290" s="107"/>
      <c r="V3290" s="108"/>
      <c r="W3290" s="107"/>
      <c r="X3290" s="107"/>
      <c r="AA3290" s="107"/>
      <c r="AB3290" s="110"/>
      <c r="AC3290" s="110"/>
      <c r="AE3290" s="105"/>
      <c r="AF3290" s="105"/>
      <c r="AR3290" s="112"/>
    </row>
    <row r="3291" spans="2:44" x14ac:dyDescent="0.25">
      <c r="B3291" s="1" t="str">
        <f>IF(I3291="","",
(IF(N3291=FİLTRE!$H$6,2,0)+IF(FİLTRE!$H$6="TOPLAM",2,0))
)</f>
        <v/>
      </c>
      <c r="C3291">
        <f>IF(FİLTRE!$M$5="",9,(IF(U3291&gt;=FİLTRE!$M$5,1,0)))</f>
        <v>1</v>
      </c>
      <c r="D3291" s="1">
        <f>IF(FİLTRE!$M$6="",9,(IF('SKT LİSTESİ'!P3291&lt;=FİLTRE!$M$6,1,0)))</f>
        <v>1</v>
      </c>
      <c r="E3291" s="25" t="str">
        <f>IF(I3291="","",(COUNTIFS($L$4:L3291,L3291)))</f>
        <v/>
      </c>
      <c r="F3291" s="13">
        <f>IF(OR(B3291&lt;&gt;2,C3291&lt;&gt;1,D3291&lt;&gt;1,H3291&lt;&gt;1),0,
COUNTIFS($B$4:B3291,2,$C$4:C3291,1,$D$4:D3291,1,$H$4:H3291,1))</f>
        <v>0</v>
      </c>
      <c r="G3291" s="26" t="str">
        <f>IF(I3291="","",(COUNTIF($E$4:E3291,E3291)))</f>
        <v/>
      </c>
      <c r="H3291" s="1">
        <f>IF(AND(J3291="SAYIM",FİLTRE!$H$5="RAFTA",U3291&lt;&gt;0),1,0)+
IF(AND(J3291="İADE DEPO",FİLTRE!$H$5="İADE DEPO"),1,0)+
IF(FİLTRE!$H$5="TÜMÜ",1,0)+
IF(AND(J3291="FİRMA İADE",FİLTRE!$H$5="FİRMA İADE"),1,0)+
IF(AND(J3291="İMHA",FİLTRE!$H$5="İMHA"),1,0)</f>
        <v>1</v>
      </c>
      <c r="I3291" s="99"/>
      <c r="J3291" s="100"/>
      <c r="K3291" s="100"/>
      <c r="L3291" s="101"/>
      <c r="M3291" s="102"/>
      <c r="N3291" s="101"/>
      <c r="O3291" s="99"/>
      <c r="P3291" s="103"/>
      <c r="Q3291" s="104"/>
      <c r="R3291" s="50"/>
      <c r="S3291" s="105"/>
      <c r="T3291" s="106"/>
      <c r="U3291" s="107"/>
      <c r="V3291" s="108"/>
      <c r="W3291" s="107"/>
      <c r="X3291" s="107"/>
      <c r="AA3291" s="107"/>
      <c r="AB3291" s="110"/>
      <c r="AC3291" s="110"/>
      <c r="AE3291" s="105"/>
      <c r="AF3291" s="105"/>
      <c r="AR3291" s="112"/>
    </row>
    <row r="3292" spans="2:44" x14ac:dyDescent="0.25">
      <c r="B3292" s="1" t="str">
        <f>IF(I3292="","",
(IF(N3292=FİLTRE!$H$6,2,0)+IF(FİLTRE!$H$6="TOPLAM",2,0))
)</f>
        <v/>
      </c>
      <c r="C3292">
        <f>IF(FİLTRE!$M$5="",9,(IF(U3292&gt;=FİLTRE!$M$5,1,0)))</f>
        <v>1</v>
      </c>
      <c r="D3292" s="1">
        <f>IF(FİLTRE!$M$6="",9,(IF('SKT LİSTESİ'!P3292&lt;=FİLTRE!$M$6,1,0)))</f>
        <v>1</v>
      </c>
      <c r="E3292" s="25" t="str">
        <f>IF(I3292="","",(COUNTIFS($L$4:L3292,L3292)))</f>
        <v/>
      </c>
      <c r="F3292" s="13">
        <f>IF(OR(B3292&lt;&gt;2,C3292&lt;&gt;1,D3292&lt;&gt;1,H3292&lt;&gt;1),0,
COUNTIFS($B$4:B3292,2,$C$4:C3292,1,$D$4:D3292,1,$H$4:H3292,1))</f>
        <v>0</v>
      </c>
      <c r="G3292" s="26" t="str">
        <f>IF(I3292="","",(COUNTIF($E$4:E3292,E3292)))</f>
        <v/>
      </c>
      <c r="H3292" s="1">
        <f>IF(AND(J3292="SAYIM",FİLTRE!$H$5="RAFTA",U3292&lt;&gt;0),1,0)+
IF(AND(J3292="İADE DEPO",FİLTRE!$H$5="İADE DEPO"),1,0)+
IF(FİLTRE!$H$5="TÜMÜ",1,0)+
IF(AND(J3292="FİRMA İADE",FİLTRE!$H$5="FİRMA İADE"),1,0)+
IF(AND(J3292="İMHA",FİLTRE!$H$5="İMHA"),1,0)</f>
        <v>1</v>
      </c>
      <c r="I3292" s="99"/>
      <c r="J3292" s="100"/>
      <c r="K3292" s="100"/>
      <c r="L3292" s="101"/>
      <c r="M3292" s="102"/>
      <c r="N3292" s="101"/>
      <c r="O3292" s="99"/>
      <c r="P3292" s="103"/>
      <c r="Q3292" s="104"/>
      <c r="R3292" s="50"/>
      <c r="S3292" s="105"/>
      <c r="T3292" s="106"/>
      <c r="U3292" s="107"/>
      <c r="V3292" s="108"/>
      <c r="W3292" s="107"/>
      <c r="X3292" s="107"/>
      <c r="AA3292" s="107"/>
      <c r="AB3292" s="110"/>
      <c r="AC3292" s="110"/>
      <c r="AE3292" s="105"/>
      <c r="AF3292" s="105"/>
      <c r="AR3292" s="112"/>
    </row>
    <row r="3293" spans="2:44" x14ac:dyDescent="0.25">
      <c r="B3293" s="1" t="str">
        <f>IF(I3293="","",
(IF(N3293=FİLTRE!$H$6,2,0)+IF(FİLTRE!$H$6="TOPLAM",2,0))
)</f>
        <v/>
      </c>
      <c r="C3293">
        <f>IF(FİLTRE!$M$5="",9,(IF(U3293&gt;=FİLTRE!$M$5,1,0)))</f>
        <v>1</v>
      </c>
      <c r="D3293" s="1">
        <f>IF(FİLTRE!$M$6="",9,(IF('SKT LİSTESİ'!P3293&lt;=FİLTRE!$M$6,1,0)))</f>
        <v>1</v>
      </c>
      <c r="E3293" s="25" t="str">
        <f>IF(I3293="","",(COUNTIFS($L$4:L3293,L3293)))</f>
        <v/>
      </c>
      <c r="F3293" s="13">
        <f>IF(OR(B3293&lt;&gt;2,C3293&lt;&gt;1,D3293&lt;&gt;1,H3293&lt;&gt;1),0,
COUNTIFS($B$4:B3293,2,$C$4:C3293,1,$D$4:D3293,1,$H$4:H3293,1))</f>
        <v>0</v>
      </c>
      <c r="G3293" s="26" t="str">
        <f>IF(I3293="","",(COUNTIF($E$4:E3293,E3293)))</f>
        <v/>
      </c>
      <c r="H3293" s="1">
        <f>IF(AND(J3293="SAYIM",FİLTRE!$H$5="RAFTA",U3293&lt;&gt;0),1,0)+
IF(AND(J3293="İADE DEPO",FİLTRE!$H$5="İADE DEPO"),1,0)+
IF(FİLTRE!$H$5="TÜMÜ",1,0)+
IF(AND(J3293="FİRMA İADE",FİLTRE!$H$5="FİRMA İADE"),1,0)+
IF(AND(J3293="İMHA",FİLTRE!$H$5="İMHA"),1,0)</f>
        <v>1</v>
      </c>
      <c r="I3293" s="99"/>
      <c r="J3293" s="100"/>
      <c r="K3293" s="100"/>
      <c r="L3293" s="101"/>
      <c r="M3293" s="102"/>
      <c r="N3293" s="101"/>
      <c r="O3293" s="99"/>
      <c r="P3293" s="103"/>
      <c r="Q3293" s="104"/>
      <c r="R3293" s="50"/>
      <c r="S3293" s="105"/>
      <c r="T3293" s="106"/>
      <c r="U3293" s="107"/>
      <c r="V3293" s="108"/>
      <c r="W3293" s="107"/>
      <c r="X3293" s="107"/>
      <c r="AA3293" s="107"/>
      <c r="AB3293" s="110"/>
      <c r="AC3293" s="110"/>
      <c r="AE3293" s="105"/>
      <c r="AF3293" s="105"/>
      <c r="AR3293" s="112"/>
    </row>
    <row r="3294" spans="2:44" x14ac:dyDescent="0.25">
      <c r="B3294" s="1" t="str">
        <f>IF(I3294="","",
(IF(N3294=FİLTRE!$H$6,2,0)+IF(FİLTRE!$H$6="TOPLAM",2,0))
)</f>
        <v/>
      </c>
      <c r="C3294">
        <f>IF(FİLTRE!$M$5="",9,(IF(U3294&gt;=FİLTRE!$M$5,1,0)))</f>
        <v>1</v>
      </c>
      <c r="D3294" s="1">
        <f>IF(FİLTRE!$M$6="",9,(IF('SKT LİSTESİ'!P3294&lt;=FİLTRE!$M$6,1,0)))</f>
        <v>1</v>
      </c>
      <c r="E3294" s="25" t="str">
        <f>IF(I3294="","",(COUNTIFS($L$4:L3294,L3294)))</f>
        <v/>
      </c>
      <c r="F3294" s="13">
        <f>IF(OR(B3294&lt;&gt;2,C3294&lt;&gt;1,D3294&lt;&gt;1,H3294&lt;&gt;1),0,
COUNTIFS($B$4:B3294,2,$C$4:C3294,1,$D$4:D3294,1,$H$4:H3294,1))</f>
        <v>0</v>
      </c>
      <c r="G3294" s="26" t="str">
        <f>IF(I3294="","",(COUNTIF($E$4:E3294,E3294)))</f>
        <v/>
      </c>
      <c r="H3294" s="1">
        <f>IF(AND(J3294="SAYIM",FİLTRE!$H$5="RAFTA",U3294&lt;&gt;0),1,0)+
IF(AND(J3294="İADE DEPO",FİLTRE!$H$5="İADE DEPO"),1,0)+
IF(FİLTRE!$H$5="TÜMÜ",1,0)+
IF(AND(J3294="FİRMA İADE",FİLTRE!$H$5="FİRMA İADE"),1,0)+
IF(AND(J3294="İMHA",FİLTRE!$H$5="İMHA"),1,0)</f>
        <v>1</v>
      </c>
      <c r="I3294" s="99"/>
      <c r="J3294" s="100"/>
      <c r="K3294" s="100"/>
      <c r="L3294" s="101"/>
      <c r="M3294" s="102"/>
      <c r="N3294" s="101"/>
      <c r="O3294" s="99"/>
      <c r="P3294" s="103"/>
      <c r="Q3294" s="104"/>
      <c r="R3294" s="50"/>
      <c r="S3294" s="105"/>
      <c r="T3294" s="106"/>
      <c r="U3294" s="107"/>
      <c r="V3294" s="108"/>
      <c r="W3294" s="107"/>
      <c r="X3294" s="107"/>
      <c r="AA3294" s="107"/>
      <c r="AB3294" s="110"/>
      <c r="AC3294" s="110"/>
      <c r="AE3294" s="105"/>
      <c r="AF3294" s="105"/>
      <c r="AR3294" s="112"/>
    </row>
    <row r="3295" spans="2:44" x14ac:dyDescent="0.25">
      <c r="B3295" s="1" t="str">
        <f>IF(I3295="","",
(IF(N3295=FİLTRE!$H$6,2,0)+IF(FİLTRE!$H$6="TOPLAM",2,0))
)</f>
        <v/>
      </c>
      <c r="C3295">
        <f>IF(FİLTRE!$M$5="",9,(IF(U3295&gt;=FİLTRE!$M$5,1,0)))</f>
        <v>1</v>
      </c>
      <c r="D3295" s="1">
        <f>IF(FİLTRE!$M$6="",9,(IF('SKT LİSTESİ'!P3295&lt;=FİLTRE!$M$6,1,0)))</f>
        <v>1</v>
      </c>
      <c r="E3295" s="25" t="str">
        <f>IF(I3295="","",(COUNTIFS($L$4:L3295,L3295)))</f>
        <v/>
      </c>
      <c r="F3295" s="13">
        <f>IF(OR(B3295&lt;&gt;2,C3295&lt;&gt;1,D3295&lt;&gt;1,H3295&lt;&gt;1),0,
COUNTIFS($B$4:B3295,2,$C$4:C3295,1,$D$4:D3295,1,$H$4:H3295,1))</f>
        <v>0</v>
      </c>
      <c r="G3295" s="26" t="str">
        <f>IF(I3295="","",(COUNTIF($E$4:E3295,E3295)))</f>
        <v/>
      </c>
      <c r="H3295" s="1">
        <f>IF(AND(J3295="SAYIM",FİLTRE!$H$5="RAFTA",U3295&lt;&gt;0),1,0)+
IF(AND(J3295="İADE DEPO",FİLTRE!$H$5="İADE DEPO"),1,0)+
IF(FİLTRE!$H$5="TÜMÜ",1,0)+
IF(AND(J3295="FİRMA İADE",FİLTRE!$H$5="FİRMA İADE"),1,0)+
IF(AND(J3295="İMHA",FİLTRE!$H$5="İMHA"),1,0)</f>
        <v>1</v>
      </c>
      <c r="I3295" s="99"/>
      <c r="J3295" s="100"/>
      <c r="K3295" s="100"/>
      <c r="L3295" s="101"/>
      <c r="M3295" s="102"/>
      <c r="N3295" s="101"/>
      <c r="O3295" s="99"/>
      <c r="P3295" s="103"/>
      <c r="Q3295" s="104"/>
      <c r="R3295" s="50"/>
      <c r="S3295" s="105"/>
      <c r="T3295" s="106"/>
      <c r="U3295" s="107"/>
      <c r="V3295" s="108"/>
      <c r="W3295" s="107"/>
      <c r="X3295" s="107"/>
      <c r="AA3295" s="107"/>
      <c r="AB3295" s="110"/>
      <c r="AC3295" s="110"/>
      <c r="AE3295" s="105"/>
      <c r="AF3295" s="105"/>
      <c r="AR3295" s="112"/>
    </row>
    <row r="3296" spans="2:44" x14ac:dyDescent="0.25">
      <c r="B3296" s="1" t="str">
        <f>IF(I3296="","",
(IF(N3296=FİLTRE!$H$6,2,0)+IF(FİLTRE!$H$6="TOPLAM",2,0))
)</f>
        <v/>
      </c>
      <c r="C3296">
        <f>IF(FİLTRE!$M$5="",9,(IF(U3296&gt;=FİLTRE!$M$5,1,0)))</f>
        <v>1</v>
      </c>
      <c r="D3296" s="1">
        <f>IF(FİLTRE!$M$6="",9,(IF('SKT LİSTESİ'!P3296&lt;=FİLTRE!$M$6,1,0)))</f>
        <v>1</v>
      </c>
      <c r="E3296" s="25" t="str">
        <f>IF(I3296="","",(COUNTIFS($L$4:L3296,L3296)))</f>
        <v/>
      </c>
      <c r="F3296" s="13">
        <f>IF(OR(B3296&lt;&gt;2,C3296&lt;&gt;1,D3296&lt;&gt;1,H3296&lt;&gt;1),0,
COUNTIFS($B$4:B3296,2,$C$4:C3296,1,$D$4:D3296,1,$H$4:H3296,1))</f>
        <v>0</v>
      </c>
      <c r="G3296" s="26" t="str">
        <f>IF(I3296="","",(COUNTIF($E$4:E3296,E3296)))</f>
        <v/>
      </c>
      <c r="H3296" s="1">
        <f>IF(AND(J3296="SAYIM",FİLTRE!$H$5="RAFTA",U3296&lt;&gt;0),1,0)+
IF(AND(J3296="İADE DEPO",FİLTRE!$H$5="İADE DEPO"),1,0)+
IF(FİLTRE!$H$5="TÜMÜ",1,0)+
IF(AND(J3296="FİRMA İADE",FİLTRE!$H$5="FİRMA İADE"),1,0)+
IF(AND(J3296="İMHA",FİLTRE!$H$5="İMHA"),1,0)</f>
        <v>1</v>
      </c>
      <c r="I3296" s="99"/>
      <c r="J3296" s="100"/>
      <c r="K3296" s="100"/>
      <c r="L3296" s="101"/>
      <c r="M3296" s="102"/>
      <c r="N3296" s="101"/>
      <c r="O3296" s="99"/>
      <c r="P3296" s="103"/>
      <c r="Q3296" s="104"/>
      <c r="R3296" s="50"/>
      <c r="S3296" s="105"/>
      <c r="T3296" s="106"/>
      <c r="U3296" s="107"/>
      <c r="V3296" s="108"/>
      <c r="W3296" s="107"/>
      <c r="X3296" s="107"/>
      <c r="AA3296" s="107"/>
      <c r="AB3296" s="110"/>
      <c r="AC3296" s="110"/>
      <c r="AE3296" s="105"/>
      <c r="AF3296" s="105"/>
      <c r="AR3296" s="112"/>
    </row>
    <row r="3297" spans="2:44" x14ac:dyDescent="0.25">
      <c r="B3297" s="1" t="str">
        <f>IF(I3297="","",
(IF(N3297=FİLTRE!$H$6,2,0)+IF(FİLTRE!$H$6="TOPLAM",2,0))
)</f>
        <v/>
      </c>
      <c r="C3297">
        <f>IF(FİLTRE!$M$5="",9,(IF(U3297&gt;=FİLTRE!$M$5,1,0)))</f>
        <v>1</v>
      </c>
      <c r="D3297" s="1">
        <f>IF(FİLTRE!$M$6="",9,(IF('SKT LİSTESİ'!P3297&lt;=FİLTRE!$M$6,1,0)))</f>
        <v>1</v>
      </c>
      <c r="E3297" s="25" t="str">
        <f>IF(I3297="","",(COUNTIFS($L$4:L3297,L3297)))</f>
        <v/>
      </c>
      <c r="F3297" s="13">
        <f>IF(OR(B3297&lt;&gt;2,C3297&lt;&gt;1,D3297&lt;&gt;1,H3297&lt;&gt;1),0,
COUNTIFS($B$4:B3297,2,$C$4:C3297,1,$D$4:D3297,1,$H$4:H3297,1))</f>
        <v>0</v>
      </c>
      <c r="G3297" s="26" t="str">
        <f>IF(I3297="","",(COUNTIF($E$4:E3297,E3297)))</f>
        <v/>
      </c>
      <c r="H3297" s="1">
        <f>IF(AND(J3297="SAYIM",FİLTRE!$H$5="RAFTA",U3297&lt;&gt;0),1,0)+
IF(AND(J3297="İADE DEPO",FİLTRE!$H$5="İADE DEPO"),1,0)+
IF(FİLTRE!$H$5="TÜMÜ",1,0)+
IF(AND(J3297="FİRMA İADE",FİLTRE!$H$5="FİRMA İADE"),1,0)+
IF(AND(J3297="İMHA",FİLTRE!$H$5="İMHA"),1,0)</f>
        <v>1</v>
      </c>
      <c r="I3297" s="99"/>
      <c r="J3297" s="100"/>
      <c r="K3297" s="100"/>
      <c r="L3297" s="101"/>
      <c r="M3297" s="102"/>
      <c r="N3297" s="101"/>
      <c r="O3297" s="99"/>
      <c r="P3297" s="103"/>
      <c r="Q3297" s="104"/>
      <c r="R3297" s="50"/>
      <c r="S3297" s="105"/>
      <c r="T3297" s="106"/>
      <c r="U3297" s="107"/>
      <c r="V3297" s="108"/>
      <c r="W3297" s="107"/>
      <c r="X3297" s="107"/>
      <c r="AA3297" s="107"/>
      <c r="AB3297" s="110"/>
      <c r="AC3297" s="110"/>
      <c r="AE3297" s="105"/>
      <c r="AF3297" s="105"/>
      <c r="AR3297" s="112"/>
    </row>
    <row r="3298" spans="2:44" x14ac:dyDescent="0.25">
      <c r="B3298" s="1" t="str">
        <f>IF(I3298="","",
(IF(N3298=FİLTRE!$H$6,2,0)+IF(FİLTRE!$H$6="TOPLAM",2,0))
)</f>
        <v/>
      </c>
      <c r="C3298">
        <f>IF(FİLTRE!$M$5="",9,(IF(U3298&gt;=FİLTRE!$M$5,1,0)))</f>
        <v>1</v>
      </c>
      <c r="D3298" s="1">
        <f>IF(FİLTRE!$M$6="",9,(IF('SKT LİSTESİ'!P3298&lt;=FİLTRE!$M$6,1,0)))</f>
        <v>1</v>
      </c>
      <c r="E3298" s="25" t="str">
        <f>IF(I3298="","",(COUNTIFS($L$4:L3298,L3298)))</f>
        <v/>
      </c>
      <c r="F3298" s="13">
        <f>IF(OR(B3298&lt;&gt;2,C3298&lt;&gt;1,D3298&lt;&gt;1,H3298&lt;&gt;1),0,
COUNTIFS($B$4:B3298,2,$C$4:C3298,1,$D$4:D3298,1,$H$4:H3298,1))</f>
        <v>0</v>
      </c>
      <c r="G3298" s="26" t="str">
        <f>IF(I3298="","",(COUNTIF($E$4:E3298,E3298)))</f>
        <v/>
      </c>
      <c r="H3298" s="1">
        <f>IF(AND(J3298="SAYIM",FİLTRE!$H$5="RAFTA",U3298&lt;&gt;0),1,0)+
IF(AND(J3298="İADE DEPO",FİLTRE!$H$5="İADE DEPO"),1,0)+
IF(FİLTRE!$H$5="TÜMÜ",1,0)+
IF(AND(J3298="FİRMA İADE",FİLTRE!$H$5="FİRMA İADE"),1,0)+
IF(AND(J3298="İMHA",FİLTRE!$H$5="İMHA"),1,0)</f>
        <v>1</v>
      </c>
      <c r="I3298" s="99"/>
      <c r="J3298" s="100"/>
      <c r="K3298" s="100"/>
      <c r="L3298" s="101"/>
      <c r="M3298" s="102"/>
      <c r="N3298" s="101"/>
      <c r="O3298" s="99"/>
      <c r="P3298" s="103"/>
      <c r="Q3298" s="104"/>
      <c r="R3298" s="50"/>
      <c r="S3298" s="105"/>
      <c r="T3298" s="106"/>
      <c r="U3298" s="107"/>
      <c r="V3298" s="108"/>
      <c r="W3298" s="107"/>
      <c r="X3298" s="107"/>
      <c r="AA3298" s="107"/>
      <c r="AB3298" s="110"/>
      <c r="AC3298" s="110"/>
      <c r="AE3298" s="105"/>
      <c r="AF3298" s="105"/>
      <c r="AR3298" s="112"/>
    </row>
    <row r="3299" spans="2:44" x14ac:dyDescent="0.25">
      <c r="B3299" s="1" t="str">
        <f>IF(I3299="","",
(IF(N3299=FİLTRE!$H$6,2,0)+IF(FİLTRE!$H$6="TOPLAM",2,0))
)</f>
        <v/>
      </c>
      <c r="C3299">
        <f>IF(FİLTRE!$M$5="",9,(IF(U3299&gt;=FİLTRE!$M$5,1,0)))</f>
        <v>1</v>
      </c>
      <c r="D3299" s="1">
        <f>IF(FİLTRE!$M$6="",9,(IF('SKT LİSTESİ'!P3299&lt;=FİLTRE!$M$6,1,0)))</f>
        <v>1</v>
      </c>
      <c r="E3299" s="25" t="str">
        <f>IF(I3299="","",(COUNTIFS($L$4:L3299,L3299)))</f>
        <v/>
      </c>
      <c r="F3299" s="13">
        <f>IF(OR(B3299&lt;&gt;2,C3299&lt;&gt;1,D3299&lt;&gt;1,H3299&lt;&gt;1),0,
COUNTIFS($B$4:B3299,2,$C$4:C3299,1,$D$4:D3299,1,$H$4:H3299,1))</f>
        <v>0</v>
      </c>
      <c r="G3299" s="26" t="str">
        <f>IF(I3299="","",(COUNTIF($E$4:E3299,E3299)))</f>
        <v/>
      </c>
      <c r="H3299" s="1">
        <f>IF(AND(J3299="SAYIM",FİLTRE!$H$5="RAFTA",U3299&lt;&gt;0),1,0)+
IF(AND(J3299="İADE DEPO",FİLTRE!$H$5="İADE DEPO"),1,0)+
IF(FİLTRE!$H$5="TÜMÜ",1,0)+
IF(AND(J3299="FİRMA İADE",FİLTRE!$H$5="FİRMA İADE"),1,0)+
IF(AND(J3299="İMHA",FİLTRE!$H$5="İMHA"),1,0)</f>
        <v>1</v>
      </c>
      <c r="I3299" s="99"/>
      <c r="J3299" s="100"/>
      <c r="K3299" s="100"/>
      <c r="L3299" s="101"/>
      <c r="M3299" s="102"/>
      <c r="N3299" s="101"/>
      <c r="O3299" s="99"/>
      <c r="P3299" s="103"/>
      <c r="Q3299" s="104"/>
      <c r="R3299" s="50"/>
      <c r="S3299" s="105"/>
      <c r="T3299" s="106"/>
      <c r="U3299" s="107"/>
      <c r="V3299" s="108"/>
      <c r="W3299" s="107"/>
      <c r="X3299" s="107"/>
      <c r="AA3299" s="107"/>
      <c r="AB3299" s="110"/>
      <c r="AC3299" s="110"/>
      <c r="AE3299" s="105"/>
      <c r="AF3299" s="105"/>
      <c r="AR3299" s="112"/>
    </row>
    <row r="3300" spans="2:44" x14ac:dyDescent="0.25">
      <c r="B3300" s="1" t="str">
        <f>IF(I3300="","",
(IF(N3300=FİLTRE!$H$6,2,0)+IF(FİLTRE!$H$6="TOPLAM",2,0))
)</f>
        <v/>
      </c>
      <c r="C3300">
        <f>IF(FİLTRE!$M$5="",9,(IF(U3300&gt;=FİLTRE!$M$5,1,0)))</f>
        <v>1</v>
      </c>
      <c r="D3300" s="1">
        <f>IF(FİLTRE!$M$6="",9,(IF('SKT LİSTESİ'!P3300&lt;=FİLTRE!$M$6,1,0)))</f>
        <v>1</v>
      </c>
      <c r="E3300" s="25" t="str">
        <f>IF(I3300="","",(COUNTIFS($L$4:L3300,L3300)))</f>
        <v/>
      </c>
      <c r="F3300" s="13">
        <f>IF(OR(B3300&lt;&gt;2,C3300&lt;&gt;1,D3300&lt;&gt;1,H3300&lt;&gt;1),0,
COUNTIFS($B$4:B3300,2,$C$4:C3300,1,$D$4:D3300,1,$H$4:H3300,1))</f>
        <v>0</v>
      </c>
      <c r="G3300" s="26" t="str">
        <f>IF(I3300="","",(COUNTIF($E$4:E3300,E3300)))</f>
        <v/>
      </c>
      <c r="H3300" s="1">
        <f>IF(AND(J3300="SAYIM",FİLTRE!$H$5="RAFTA",U3300&lt;&gt;0),1,0)+
IF(AND(J3300="İADE DEPO",FİLTRE!$H$5="İADE DEPO"),1,0)+
IF(FİLTRE!$H$5="TÜMÜ",1,0)+
IF(AND(J3300="FİRMA İADE",FİLTRE!$H$5="FİRMA İADE"),1,0)+
IF(AND(J3300="İMHA",FİLTRE!$H$5="İMHA"),1,0)</f>
        <v>1</v>
      </c>
      <c r="I3300" s="99"/>
      <c r="J3300" s="100"/>
      <c r="K3300" s="100"/>
      <c r="L3300" s="101"/>
      <c r="M3300" s="102"/>
      <c r="N3300" s="101"/>
      <c r="O3300" s="99"/>
      <c r="P3300" s="103"/>
      <c r="Q3300" s="104"/>
      <c r="R3300" s="50"/>
      <c r="S3300" s="105"/>
      <c r="T3300" s="106"/>
      <c r="U3300" s="107"/>
      <c r="V3300" s="108"/>
      <c r="W3300" s="107"/>
      <c r="X3300" s="107"/>
      <c r="AA3300" s="107"/>
      <c r="AB3300" s="110"/>
      <c r="AC3300" s="110"/>
      <c r="AE3300" s="105"/>
      <c r="AF3300" s="105"/>
      <c r="AR3300" s="112"/>
    </row>
    <row r="3301" spans="2:44" x14ac:dyDescent="0.25">
      <c r="B3301" s="1" t="str">
        <f>IF(I3301="","",
(IF(N3301=FİLTRE!$H$6,2,0)+IF(FİLTRE!$H$6="TOPLAM",2,0))
)</f>
        <v/>
      </c>
      <c r="C3301">
        <f>IF(FİLTRE!$M$5="",9,(IF(U3301&gt;=FİLTRE!$M$5,1,0)))</f>
        <v>1</v>
      </c>
      <c r="D3301" s="1">
        <f>IF(FİLTRE!$M$6="",9,(IF('SKT LİSTESİ'!P3301&lt;=FİLTRE!$M$6,1,0)))</f>
        <v>1</v>
      </c>
      <c r="E3301" s="25" t="str">
        <f>IF(I3301="","",(COUNTIFS($L$4:L3301,L3301)))</f>
        <v/>
      </c>
      <c r="F3301" s="13">
        <f>IF(OR(B3301&lt;&gt;2,C3301&lt;&gt;1,D3301&lt;&gt;1,H3301&lt;&gt;1),0,
COUNTIFS($B$4:B3301,2,$C$4:C3301,1,$D$4:D3301,1,$H$4:H3301,1))</f>
        <v>0</v>
      </c>
      <c r="G3301" s="26" t="str">
        <f>IF(I3301="","",(COUNTIF($E$4:E3301,E3301)))</f>
        <v/>
      </c>
      <c r="H3301" s="1">
        <f>IF(AND(J3301="SAYIM",FİLTRE!$H$5="RAFTA",U3301&lt;&gt;0),1,0)+
IF(AND(J3301="İADE DEPO",FİLTRE!$H$5="İADE DEPO"),1,0)+
IF(FİLTRE!$H$5="TÜMÜ",1,0)+
IF(AND(J3301="FİRMA İADE",FİLTRE!$H$5="FİRMA İADE"),1,0)+
IF(AND(J3301="İMHA",FİLTRE!$H$5="İMHA"),1,0)</f>
        <v>1</v>
      </c>
      <c r="I3301" s="99"/>
      <c r="J3301" s="100"/>
      <c r="K3301" s="100"/>
      <c r="L3301" s="101"/>
      <c r="M3301" s="102"/>
      <c r="N3301" s="101"/>
      <c r="O3301" s="99"/>
      <c r="P3301" s="103"/>
      <c r="Q3301" s="104"/>
      <c r="R3301" s="50"/>
      <c r="S3301" s="105"/>
      <c r="T3301" s="106"/>
      <c r="U3301" s="107"/>
      <c r="V3301" s="108"/>
      <c r="W3301" s="107"/>
      <c r="X3301" s="107"/>
      <c r="AA3301" s="107"/>
      <c r="AB3301" s="110"/>
      <c r="AC3301" s="110"/>
      <c r="AE3301" s="105"/>
      <c r="AF3301" s="105"/>
      <c r="AR3301" s="112"/>
    </row>
    <row r="3302" spans="2:44" x14ac:dyDescent="0.25">
      <c r="B3302" s="1" t="str">
        <f>IF(I3302="","",
(IF(N3302=FİLTRE!$H$6,2,0)+IF(FİLTRE!$H$6="TOPLAM",2,0))
)</f>
        <v/>
      </c>
      <c r="C3302">
        <f>IF(FİLTRE!$M$5="",9,(IF(U3302&gt;=FİLTRE!$M$5,1,0)))</f>
        <v>1</v>
      </c>
      <c r="D3302" s="1">
        <f>IF(FİLTRE!$M$6="",9,(IF('SKT LİSTESİ'!P3302&lt;=FİLTRE!$M$6,1,0)))</f>
        <v>1</v>
      </c>
      <c r="E3302" s="25" t="str">
        <f>IF(I3302="","",(COUNTIFS($L$4:L3302,L3302)))</f>
        <v/>
      </c>
      <c r="F3302" s="13">
        <f>IF(OR(B3302&lt;&gt;2,C3302&lt;&gt;1,D3302&lt;&gt;1,H3302&lt;&gt;1),0,
COUNTIFS($B$4:B3302,2,$C$4:C3302,1,$D$4:D3302,1,$H$4:H3302,1))</f>
        <v>0</v>
      </c>
      <c r="G3302" s="26" t="str">
        <f>IF(I3302="","",(COUNTIF($E$4:E3302,E3302)))</f>
        <v/>
      </c>
      <c r="H3302" s="1">
        <f>IF(AND(J3302="SAYIM",FİLTRE!$H$5="RAFTA",U3302&lt;&gt;0),1,0)+
IF(AND(J3302="İADE DEPO",FİLTRE!$H$5="İADE DEPO"),1,0)+
IF(FİLTRE!$H$5="TÜMÜ",1,0)+
IF(AND(J3302="FİRMA İADE",FİLTRE!$H$5="FİRMA İADE"),1,0)+
IF(AND(J3302="İMHA",FİLTRE!$H$5="İMHA"),1,0)</f>
        <v>1</v>
      </c>
      <c r="I3302" s="99"/>
      <c r="J3302" s="100"/>
      <c r="K3302" s="100"/>
      <c r="L3302" s="101"/>
      <c r="M3302" s="102"/>
      <c r="N3302" s="101"/>
      <c r="O3302" s="99"/>
      <c r="P3302" s="103"/>
      <c r="Q3302" s="104"/>
      <c r="R3302" s="50"/>
      <c r="S3302" s="105"/>
      <c r="T3302" s="106"/>
      <c r="U3302" s="107"/>
      <c r="V3302" s="108"/>
      <c r="W3302" s="107"/>
      <c r="X3302" s="107"/>
      <c r="AA3302" s="107"/>
      <c r="AB3302" s="110"/>
      <c r="AC3302" s="110"/>
      <c r="AE3302" s="105"/>
      <c r="AF3302" s="105"/>
      <c r="AR3302" s="112"/>
    </row>
    <row r="3303" spans="2:44" x14ac:dyDescent="0.25">
      <c r="B3303" s="1" t="str">
        <f>IF(I3303="","",
(IF(N3303=FİLTRE!$H$6,2,0)+IF(FİLTRE!$H$6="TOPLAM",2,0))
)</f>
        <v/>
      </c>
      <c r="C3303">
        <f>IF(FİLTRE!$M$5="",9,(IF(U3303&gt;=FİLTRE!$M$5,1,0)))</f>
        <v>1</v>
      </c>
      <c r="D3303" s="1">
        <f>IF(FİLTRE!$M$6="",9,(IF('SKT LİSTESİ'!P3303&lt;=FİLTRE!$M$6,1,0)))</f>
        <v>1</v>
      </c>
      <c r="E3303" s="25" t="str">
        <f>IF(I3303="","",(COUNTIFS($L$4:L3303,L3303)))</f>
        <v/>
      </c>
      <c r="F3303" s="13">
        <f>IF(OR(B3303&lt;&gt;2,C3303&lt;&gt;1,D3303&lt;&gt;1,H3303&lt;&gt;1),0,
COUNTIFS($B$4:B3303,2,$C$4:C3303,1,$D$4:D3303,1,$H$4:H3303,1))</f>
        <v>0</v>
      </c>
      <c r="G3303" s="26" t="str">
        <f>IF(I3303="","",(COUNTIF($E$4:E3303,E3303)))</f>
        <v/>
      </c>
      <c r="H3303" s="1">
        <f>IF(AND(J3303="SAYIM",FİLTRE!$H$5="RAFTA",U3303&lt;&gt;0),1,0)+
IF(AND(J3303="İADE DEPO",FİLTRE!$H$5="İADE DEPO"),1,0)+
IF(FİLTRE!$H$5="TÜMÜ",1,0)+
IF(AND(J3303="FİRMA İADE",FİLTRE!$H$5="FİRMA İADE"),1,0)+
IF(AND(J3303="İMHA",FİLTRE!$H$5="İMHA"),1,0)</f>
        <v>1</v>
      </c>
      <c r="I3303" s="99"/>
      <c r="J3303" s="100"/>
      <c r="K3303" s="100"/>
      <c r="L3303" s="101"/>
      <c r="M3303" s="102"/>
      <c r="N3303" s="101"/>
      <c r="O3303" s="99"/>
      <c r="P3303" s="103"/>
      <c r="Q3303" s="104"/>
      <c r="R3303" s="50"/>
      <c r="S3303" s="105"/>
      <c r="T3303" s="106"/>
      <c r="U3303" s="107"/>
      <c r="V3303" s="108"/>
      <c r="W3303" s="107"/>
      <c r="X3303" s="107"/>
      <c r="AA3303" s="107"/>
      <c r="AB3303" s="110"/>
      <c r="AC3303" s="110"/>
      <c r="AE3303" s="105"/>
      <c r="AF3303" s="105"/>
      <c r="AR3303" s="112"/>
    </row>
    <row r="3304" spans="2:44" x14ac:dyDescent="0.25">
      <c r="B3304" s="1" t="str">
        <f>IF(I3304="","",
(IF(N3304=FİLTRE!$H$6,2,0)+IF(FİLTRE!$H$6="TOPLAM",2,0))
)</f>
        <v/>
      </c>
      <c r="C3304">
        <f>IF(FİLTRE!$M$5="",9,(IF(U3304&gt;=FİLTRE!$M$5,1,0)))</f>
        <v>1</v>
      </c>
      <c r="D3304" s="1">
        <f>IF(FİLTRE!$M$6="",9,(IF('SKT LİSTESİ'!P3304&lt;=FİLTRE!$M$6,1,0)))</f>
        <v>1</v>
      </c>
      <c r="E3304" s="25" t="str">
        <f>IF(I3304="","",(COUNTIFS($L$4:L3304,L3304)))</f>
        <v/>
      </c>
      <c r="F3304" s="13">
        <f>IF(OR(B3304&lt;&gt;2,C3304&lt;&gt;1,D3304&lt;&gt;1,H3304&lt;&gt;1),0,
COUNTIFS($B$4:B3304,2,$C$4:C3304,1,$D$4:D3304,1,$H$4:H3304,1))</f>
        <v>0</v>
      </c>
      <c r="G3304" s="26" t="str">
        <f>IF(I3304="","",(COUNTIF($E$4:E3304,E3304)))</f>
        <v/>
      </c>
      <c r="H3304" s="1">
        <f>IF(AND(J3304="SAYIM",FİLTRE!$H$5="RAFTA",U3304&lt;&gt;0),1,0)+
IF(AND(J3304="İADE DEPO",FİLTRE!$H$5="İADE DEPO"),1,0)+
IF(FİLTRE!$H$5="TÜMÜ",1,0)+
IF(AND(J3304="FİRMA İADE",FİLTRE!$H$5="FİRMA İADE"),1,0)+
IF(AND(J3304="İMHA",FİLTRE!$H$5="İMHA"),1,0)</f>
        <v>1</v>
      </c>
      <c r="I3304" s="99"/>
      <c r="J3304" s="100"/>
      <c r="K3304" s="100"/>
      <c r="L3304" s="101"/>
      <c r="M3304" s="102"/>
      <c r="N3304" s="101"/>
      <c r="O3304" s="99"/>
      <c r="P3304" s="103"/>
      <c r="Q3304" s="104"/>
      <c r="R3304" s="50"/>
      <c r="S3304" s="105"/>
      <c r="T3304" s="106"/>
      <c r="U3304" s="107"/>
      <c r="V3304" s="108"/>
      <c r="W3304" s="107"/>
      <c r="X3304" s="107"/>
      <c r="AA3304" s="107"/>
      <c r="AB3304" s="110"/>
      <c r="AC3304" s="110"/>
      <c r="AE3304" s="105"/>
      <c r="AF3304" s="105"/>
      <c r="AR3304" s="112"/>
    </row>
    <row r="3305" spans="2:44" x14ac:dyDescent="0.25">
      <c r="B3305" s="1" t="str">
        <f>IF(I3305="","",
(IF(N3305=FİLTRE!$H$6,2,0)+IF(FİLTRE!$H$6="TOPLAM",2,0))
)</f>
        <v/>
      </c>
      <c r="C3305">
        <f>IF(FİLTRE!$M$5="",9,(IF(U3305&gt;=FİLTRE!$M$5,1,0)))</f>
        <v>1</v>
      </c>
      <c r="D3305" s="1">
        <f>IF(FİLTRE!$M$6="",9,(IF('SKT LİSTESİ'!P3305&lt;=FİLTRE!$M$6,1,0)))</f>
        <v>1</v>
      </c>
      <c r="E3305" s="25" t="str">
        <f>IF(I3305="","",(COUNTIFS($L$4:L3305,L3305)))</f>
        <v/>
      </c>
      <c r="F3305" s="13">
        <f>IF(OR(B3305&lt;&gt;2,C3305&lt;&gt;1,D3305&lt;&gt;1,H3305&lt;&gt;1),0,
COUNTIFS($B$4:B3305,2,$C$4:C3305,1,$D$4:D3305,1,$H$4:H3305,1))</f>
        <v>0</v>
      </c>
      <c r="G3305" s="26" t="str">
        <f>IF(I3305="","",(COUNTIF($E$4:E3305,E3305)))</f>
        <v/>
      </c>
      <c r="H3305" s="1">
        <f>IF(AND(J3305="SAYIM",FİLTRE!$H$5="RAFTA",U3305&lt;&gt;0),1,0)+
IF(AND(J3305="İADE DEPO",FİLTRE!$H$5="İADE DEPO"),1,0)+
IF(FİLTRE!$H$5="TÜMÜ",1,0)+
IF(AND(J3305="FİRMA İADE",FİLTRE!$H$5="FİRMA İADE"),1,0)+
IF(AND(J3305="İMHA",FİLTRE!$H$5="İMHA"),1,0)</f>
        <v>1</v>
      </c>
      <c r="I3305" s="99"/>
      <c r="J3305" s="100"/>
      <c r="K3305" s="100"/>
      <c r="L3305" s="101"/>
      <c r="M3305" s="102"/>
      <c r="N3305" s="101"/>
      <c r="O3305" s="99"/>
      <c r="P3305" s="103"/>
      <c r="Q3305" s="104"/>
      <c r="R3305" s="50"/>
      <c r="S3305" s="105"/>
      <c r="T3305" s="106"/>
      <c r="U3305" s="107"/>
      <c r="V3305" s="108"/>
      <c r="W3305" s="107"/>
      <c r="X3305" s="107"/>
      <c r="AA3305" s="107"/>
      <c r="AB3305" s="110"/>
      <c r="AC3305" s="110"/>
      <c r="AE3305" s="105"/>
      <c r="AF3305" s="105"/>
      <c r="AR3305" s="112"/>
    </row>
    <row r="3306" spans="2:44" x14ac:dyDescent="0.25">
      <c r="B3306" s="1" t="str">
        <f>IF(I3306="","",
(IF(N3306=FİLTRE!$H$6,2,0)+IF(FİLTRE!$H$6="TOPLAM",2,0))
)</f>
        <v/>
      </c>
      <c r="C3306">
        <f>IF(FİLTRE!$M$5="",9,(IF(U3306&gt;=FİLTRE!$M$5,1,0)))</f>
        <v>1</v>
      </c>
      <c r="D3306" s="1">
        <f>IF(FİLTRE!$M$6="",9,(IF('SKT LİSTESİ'!P3306&lt;=FİLTRE!$M$6,1,0)))</f>
        <v>1</v>
      </c>
      <c r="E3306" s="25" t="str">
        <f>IF(I3306="","",(COUNTIFS($L$4:L3306,L3306)))</f>
        <v/>
      </c>
      <c r="F3306" s="13">
        <f>IF(OR(B3306&lt;&gt;2,C3306&lt;&gt;1,D3306&lt;&gt;1,H3306&lt;&gt;1),0,
COUNTIFS($B$4:B3306,2,$C$4:C3306,1,$D$4:D3306,1,$H$4:H3306,1))</f>
        <v>0</v>
      </c>
      <c r="G3306" s="26" t="str">
        <f>IF(I3306="","",(COUNTIF($E$4:E3306,E3306)))</f>
        <v/>
      </c>
      <c r="H3306" s="1">
        <f>IF(AND(J3306="SAYIM",FİLTRE!$H$5="RAFTA",U3306&lt;&gt;0),1,0)+
IF(AND(J3306="İADE DEPO",FİLTRE!$H$5="İADE DEPO"),1,0)+
IF(FİLTRE!$H$5="TÜMÜ",1,0)+
IF(AND(J3306="FİRMA İADE",FİLTRE!$H$5="FİRMA İADE"),1,0)+
IF(AND(J3306="İMHA",FİLTRE!$H$5="İMHA"),1,0)</f>
        <v>1</v>
      </c>
      <c r="I3306" s="99"/>
      <c r="J3306" s="100"/>
      <c r="K3306" s="100"/>
      <c r="L3306" s="101"/>
      <c r="M3306" s="102"/>
      <c r="N3306" s="101"/>
      <c r="O3306" s="99"/>
      <c r="P3306" s="103"/>
      <c r="Q3306" s="104"/>
      <c r="R3306" s="50"/>
      <c r="S3306" s="105"/>
      <c r="T3306" s="106"/>
      <c r="U3306" s="107"/>
      <c r="V3306" s="108"/>
      <c r="W3306" s="107"/>
      <c r="X3306" s="107"/>
      <c r="AA3306" s="107"/>
      <c r="AB3306" s="110"/>
      <c r="AC3306" s="110"/>
      <c r="AE3306" s="105"/>
      <c r="AF3306" s="105"/>
      <c r="AR3306" s="112"/>
    </row>
    <row r="3307" spans="2:44" x14ac:dyDescent="0.25">
      <c r="B3307" s="1" t="str">
        <f>IF(I3307="","",
(IF(N3307=FİLTRE!$H$6,2,0)+IF(FİLTRE!$H$6="TOPLAM",2,0))
)</f>
        <v/>
      </c>
      <c r="C3307">
        <f>IF(FİLTRE!$M$5="",9,(IF(U3307&gt;=FİLTRE!$M$5,1,0)))</f>
        <v>1</v>
      </c>
      <c r="D3307" s="1">
        <f>IF(FİLTRE!$M$6="",9,(IF('SKT LİSTESİ'!P3307&lt;=FİLTRE!$M$6,1,0)))</f>
        <v>1</v>
      </c>
      <c r="E3307" s="25" t="str">
        <f>IF(I3307="","",(COUNTIFS($L$4:L3307,L3307)))</f>
        <v/>
      </c>
      <c r="F3307" s="13">
        <f>IF(OR(B3307&lt;&gt;2,C3307&lt;&gt;1,D3307&lt;&gt;1,H3307&lt;&gt;1),0,
COUNTIFS($B$4:B3307,2,$C$4:C3307,1,$D$4:D3307,1,$H$4:H3307,1))</f>
        <v>0</v>
      </c>
      <c r="G3307" s="26" t="str">
        <f>IF(I3307="","",(COUNTIF($E$4:E3307,E3307)))</f>
        <v/>
      </c>
      <c r="H3307" s="1">
        <f>IF(AND(J3307="SAYIM",FİLTRE!$H$5="RAFTA",U3307&lt;&gt;0),1,0)+
IF(AND(J3307="İADE DEPO",FİLTRE!$H$5="İADE DEPO"),1,0)+
IF(FİLTRE!$H$5="TÜMÜ",1,0)+
IF(AND(J3307="FİRMA İADE",FİLTRE!$H$5="FİRMA İADE"),1,0)+
IF(AND(J3307="İMHA",FİLTRE!$H$5="İMHA"),1,0)</f>
        <v>1</v>
      </c>
      <c r="I3307" s="99"/>
      <c r="J3307" s="100"/>
      <c r="K3307" s="100"/>
      <c r="L3307" s="101"/>
      <c r="M3307" s="102"/>
      <c r="N3307" s="101"/>
      <c r="O3307" s="99"/>
      <c r="P3307" s="103"/>
      <c r="Q3307" s="104"/>
      <c r="R3307" s="50"/>
      <c r="S3307" s="105"/>
      <c r="T3307" s="106"/>
      <c r="U3307" s="107"/>
      <c r="V3307" s="108"/>
      <c r="W3307" s="107"/>
      <c r="X3307" s="107"/>
      <c r="AA3307" s="107"/>
      <c r="AB3307" s="110"/>
      <c r="AC3307" s="110"/>
      <c r="AE3307" s="105"/>
      <c r="AF3307" s="105"/>
      <c r="AR3307" s="112"/>
    </row>
    <row r="3308" spans="2:44" x14ac:dyDescent="0.25">
      <c r="B3308" s="1" t="str">
        <f>IF(I3308="","",
(IF(N3308=FİLTRE!$H$6,2,0)+IF(FİLTRE!$H$6="TOPLAM",2,0))
)</f>
        <v/>
      </c>
      <c r="C3308">
        <f>IF(FİLTRE!$M$5="",9,(IF(U3308&gt;=FİLTRE!$M$5,1,0)))</f>
        <v>1</v>
      </c>
      <c r="D3308" s="1">
        <f>IF(FİLTRE!$M$6="",9,(IF('SKT LİSTESİ'!P3308&lt;=FİLTRE!$M$6,1,0)))</f>
        <v>1</v>
      </c>
      <c r="E3308" s="25" t="str">
        <f>IF(I3308="","",(COUNTIFS($L$4:L3308,L3308)))</f>
        <v/>
      </c>
      <c r="F3308" s="13">
        <f>IF(OR(B3308&lt;&gt;2,C3308&lt;&gt;1,D3308&lt;&gt;1,H3308&lt;&gt;1),0,
COUNTIFS($B$4:B3308,2,$C$4:C3308,1,$D$4:D3308,1,$H$4:H3308,1))</f>
        <v>0</v>
      </c>
      <c r="G3308" s="26" t="str">
        <f>IF(I3308="","",(COUNTIF($E$4:E3308,E3308)))</f>
        <v/>
      </c>
      <c r="H3308" s="1">
        <f>IF(AND(J3308="SAYIM",FİLTRE!$H$5="RAFTA",U3308&lt;&gt;0),1,0)+
IF(AND(J3308="İADE DEPO",FİLTRE!$H$5="İADE DEPO"),1,0)+
IF(FİLTRE!$H$5="TÜMÜ",1,0)+
IF(AND(J3308="FİRMA İADE",FİLTRE!$H$5="FİRMA İADE"),1,0)+
IF(AND(J3308="İMHA",FİLTRE!$H$5="İMHA"),1,0)</f>
        <v>1</v>
      </c>
      <c r="I3308" s="99"/>
      <c r="J3308" s="100"/>
      <c r="K3308" s="100"/>
      <c r="L3308" s="101"/>
      <c r="M3308" s="102"/>
      <c r="N3308" s="101"/>
      <c r="O3308" s="99"/>
      <c r="P3308" s="103"/>
      <c r="Q3308" s="104"/>
      <c r="R3308" s="50"/>
      <c r="S3308" s="105"/>
      <c r="T3308" s="106"/>
      <c r="U3308" s="107"/>
      <c r="V3308" s="108"/>
      <c r="W3308" s="107"/>
      <c r="X3308" s="107"/>
      <c r="AA3308" s="107"/>
      <c r="AB3308" s="110"/>
      <c r="AC3308" s="110"/>
      <c r="AE3308" s="105"/>
      <c r="AF3308" s="105"/>
      <c r="AR3308" s="112"/>
    </row>
    <row r="3309" spans="2:44" x14ac:dyDescent="0.25">
      <c r="B3309" s="1" t="str">
        <f>IF(I3309="","",
(IF(N3309=FİLTRE!$H$6,2,0)+IF(FİLTRE!$H$6="TOPLAM",2,0))
)</f>
        <v/>
      </c>
      <c r="C3309">
        <f>IF(FİLTRE!$M$5="",9,(IF(U3309&gt;=FİLTRE!$M$5,1,0)))</f>
        <v>1</v>
      </c>
      <c r="D3309" s="1">
        <f>IF(FİLTRE!$M$6="",9,(IF('SKT LİSTESİ'!P3309&lt;=FİLTRE!$M$6,1,0)))</f>
        <v>1</v>
      </c>
      <c r="E3309" s="25" t="str">
        <f>IF(I3309="","",(COUNTIFS($L$4:L3309,L3309)))</f>
        <v/>
      </c>
      <c r="F3309" s="13">
        <f>IF(OR(B3309&lt;&gt;2,C3309&lt;&gt;1,D3309&lt;&gt;1,H3309&lt;&gt;1),0,
COUNTIFS($B$4:B3309,2,$C$4:C3309,1,$D$4:D3309,1,$H$4:H3309,1))</f>
        <v>0</v>
      </c>
      <c r="G3309" s="26" t="str">
        <f>IF(I3309="","",(COUNTIF($E$4:E3309,E3309)))</f>
        <v/>
      </c>
      <c r="H3309" s="1">
        <f>IF(AND(J3309="SAYIM",FİLTRE!$H$5="RAFTA",U3309&lt;&gt;0),1,0)+
IF(AND(J3309="İADE DEPO",FİLTRE!$H$5="İADE DEPO"),1,0)+
IF(FİLTRE!$H$5="TÜMÜ",1,0)+
IF(AND(J3309="FİRMA İADE",FİLTRE!$H$5="FİRMA İADE"),1,0)+
IF(AND(J3309="İMHA",FİLTRE!$H$5="İMHA"),1,0)</f>
        <v>1</v>
      </c>
      <c r="I3309" s="99"/>
      <c r="J3309" s="100"/>
      <c r="K3309" s="100"/>
      <c r="L3309" s="101"/>
      <c r="M3309" s="102"/>
      <c r="N3309" s="101"/>
      <c r="O3309" s="99"/>
      <c r="P3309" s="103"/>
      <c r="Q3309" s="104"/>
      <c r="R3309" s="50"/>
      <c r="S3309" s="105"/>
      <c r="T3309" s="106"/>
      <c r="U3309" s="107"/>
      <c r="V3309" s="108"/>
      <c r="W3309" s="107"/>
      <c r="X3309" s="107"/>
      <c r="AA3309" s="107"/>
      <c r="AB3309" s="110"/>
      <c r="AC3309" s="110"/>
      <c r="AE3309" s="105"/>
      <c r="AF3309" s="105"/>
      <c r="AR3309" s="112"/>
    </row>
    <row r="3310" spans="2:44" x14ac:dyDescent="0.25">
      <c r="B3310" s="1" t="str">
        <f>IF(I3310="","",
(IF(N3310=FİLTRE!$H$6,2,0)+IF(FİLTRE!$H$6="TOPLAM",2,0))
)</f>
        <v/>
      </c>
      <c r="C3310">
        <f>IF(FİLTRE!$M$5="",9,(IF(U3310&gt;=FİLTRE!$M$5,1,0)))</f>
        <v>1</v>
      </c>
      <c r="D3310" s="1">
        <f>IF(FİLTRE!$M$6="",9,(IF('SKT LİSTESİ'!P3310&lt;=FİLTRE!$M$6,1,0)))</f>
        <v>1</v>
      </c>
      <c r="E3310" s="25" t="str">
        <f>IF(I3310="","",(COUNTIFS($L$4:L3310,L3310)))</f>
        <v/>
      </c>
      <c r="F3310" s="13">
        <f>IF(OR(B3310&lt;&gt;2,C3310&lt;&gt;1,D3310&lt;&gt;1,H3310&lt;&gt;1),0,
COUNTIFS($B$4:B3310,2,$C$4:C3310,1,$D$4:D3310,1,$H$4:H3310,1))</f>
        <v>0</v>
      </c>
      <c r="G3310" s="26" t="str">
        <f>IF(I3310="","",(COUNTIF($E$4:E3310,E3310)))</f>
        <v/>
      </c>
      <c r="H3310" s="1">
        <f>IF(AND(J3310="SAYIM",FİLTRE!$H$5="RAFTA",U3310&lt;&gt;0),1,0)+
IF(AND(J3310="İADE DEPO",FİLTRE!$H$5="İADE DEPO"),1,0)+
IF(FİLTRE!$H$5="TÜMÜ",1,0)+
IF(AND(J3310="FİRMA İADE",FİLTRE!$H$5="FİRMA İADE"),1,0)+
IF(AND(J3310="İMHA",FİLTRE!$H$5="İMHA"),1,0)</f>
        <v>1</v>
      </c>
      <c r="I3310" s="99"/>
      <c r="J3310" s="100"/>
      <c r="K3310" s="100"/>
      <c r="L3310" s="101"/>
      <c r="M3310" s="102"/>
      <c r="N3310" s="101"/>
      <c r="O3310" s="99"/>
      <c r="P3310" s="103"/>
      <c r="Q3310" s="104"/>
      <c r="R3310" s="50"/>
      <c r="S3310" s="105"/>
      <c r="T3310" s="106"/>
      <c r="U3310" s="107"/>
      <c r="V3310" s="108"/>
      <c r="W3310" s="107"/>
      <c r="X3310" s="107"/>
      <c r="AA3310" s="107"/>
      <c r="AB3310" s="110"/>
      <c r="AC3310" s="110"/>
      <c r="AE3310" s="105"/>
      <c r="AF3310" s="105"/>
      <c r="AR3310" s="112"/>
    </row>
    <row r="3311" spans="2:44" x14ac:dyDescent="0.25">
      <c r="B3311" s="1" t="str">
        <f>IF(I3311="","",
(IF(N3311=FİLTRE!$H$6,2,0)+IF(FİLTRE!$H$6="TOPLAM",2,0))
)</f>
        <v/>
      </c>
      <c r="C3311">
        <f>IF(FİLTRE!$M$5="",9,(IF(U3311&gt;=FİLTRE!$M$5,1,0)))</f>
        <v>1</v>
      </c>
      <c r="D3311" s="1">
        <f>IF(FİLTRE!$M$6="",9,(IF('SKT LİSTESİ'!P3311&lt;=FİLTRE!$M$6,1,0)))</f>
        <v>1</v>
      </c>
      <c r="E3311" s="25" t="str">
        <f>IF(I3311="","",(COUNTIFS($L$4:L3311,L3311)))</f>
        <v/>
      </c>
      <c r="F3311" s="13">
        <f>IF(OR(B3311&lt;&gt;2,C3311&lt;&gt;1,D3311&lt;&gt;1,H3311&lt;&gt;1),0,
COUNTIFS($B$4:B3311,2,$C$4:C3311,1,$D$4:D3311,1,$H$4:H3311,1))</f>
        <v>0</v>
      </c>
      <c r="G3311" s="26" t="str">
        <f>IF(I3311="","",(COUNTIF($E$4:E3311,E3311)))</f>
        <v/>
      </c>
      <c r="H3311" s="1">
        <f>IF(AND(J3311="SAYIM",FİLTRE!$H$5="RAFTA",U3311&lt;&gt;0),1,0)+
IF(AND(J3311="İADE DEPO",FİLTRE!$H$5="İADE DEPO"),1,0)+
IF(FİLTRE!$H$5="TÜMÜ",1,0)+
IF(AND(J3311="FİRMA İADE",FİLTRE!$H$5="FİRMA İADE"),1,0)+
IF(AND(J3311="İMHA",FİLTRE!$H$5="İMHA"),1,0)</f>
        <v>1</v>
      </c>
      <c r="I3311" s="99"/>
      <c r="J3311" s="100"/>
      <c r="K3311" s="100"/>
      <c r="L3311" s="101"/>
      <c r="M3311" s="102"/>
      <c r="N3311" s="101"/>
      <c r="O3311" s="99"/>
      <c r="P3311" s="103"/>
      <c r="Q3311" s="104"/>
      <c r="R3311" s="50"/>
      <c r="S3311" s="105"/>
      <c r="T3311" s="106"/>
      <c r="U3311" s="107"/>
      <c r="V3311" s="108"/>
      <c r="W3311" s="107"/>
      <c r="X3311" s="107"/>
      <c r="AA3311" s="107"/>
      <c r="AB3311" s="110"/>
      <c r="AC3311" s="110"/>
      <c r="AE3311" s="105"/>
      <c r="AF3311" s="105"/>
      <c r="AR3311" s="112"/>
    </row>
    <row r="3312" spans="2:44" x14ac:dyDescent="0.25">
      <c r="B3312" s="1" t="str">
        <f>IF(I3312="","",
(IF(N3312=FİLTRE!$H$6,2,0)+IF(FİLTRE!$H$6="TOPLAM",2,0))
)</f>
        <v/>
      </c>
      <c r="C3312">
        <f>IF(FİLTRE!$M$5="",9,(IF(U3312&gt;=FİLTRE!$M$5,1,0)))</f>
        <v>1</v>
      </c>
      <c r="D3312" s="1">
        <f>IF(FİLTRE!$M$6="",9,(IF('SKT LİSTESİ'!P3312&lt;=FİLTRE!$M$6,1,0)))</f>
        <v>1</v>
      </c>
      <c r="E3312" s="25" t="str">
        <f>IF(I3312="","",(COUNTIFS($L$4:L3312,L3312)))</f>
        <v/>
      </c>
      <c r="F3312" s="13">
        <f>IF(OR(B3312&lt;&gt;2,C3312&lt;&gt;1,D3312&lt;&gt;1,H3312&lt;&gt;1),0,
COUNTIFS($B$4:B3312,2,$C$4:C3312,1,$D$4:D3312,1,$H$4:H3312,1))</f>
        <v>0</v>
      </c>
      <c r="G3312" s="26" t="str">
        <f>IF(I3312="","",(COUNTIF($E$4:E3312,E3312)))</f>
        <v/>
      </c>
      <c r="H3312" s="1">
        <f>IF(AND(J3312="SAYIM",FİLTRE!$H$5="RAFTA",U3312&lt;&gt;0),1,0)+
IF(AND(J3312="İADE DEPO",FİLTRE!$H$5="İADE DEPO"),1,0)+
IF(FİLTRE!$H$5="TÜMÜ",1,0)+
IF(AND(J3312="FİRMA İADE",FİLTRE!$H$5="FİRMA İADE"),1,0)+
IF(AND(J3312="İMHA",FİLTRE!$H$5="İMHA"),1,0)</f>
        <v>1</v>
      </c>
      <c r="I3312" s="99"/>
      <c r="J3312" s="100"/>
      <c r="K3312" s="100"/>
      <c r="L3312" s="101"/>
      <c r="M3312" s="102"/>
      <c r="N3312" s="101"/>
      <c r="O3312" s="99"/>
      <c r="P3312" s="103"/>
      <c r="Q3312" s="104"/>
      <c r="R3312" s="50"/>
      <c r="S3312" s="105"/>
      <c r="T3312" s="106"/>
      <c r="U3312" s="107"/>
      <c r="V3312" s="108"/>
      <c r="W3312" s="107"/>
      <c r="X3312" s="107"/>
      <c r="AA3312" s="107"/>
      <c r="AB3312" s="110"/>
      <c r="AC3312" s="110"/>
      <c r="AE3312" s="105"/>
      <c r="AF3312" s="105"/>
      <c r="AR3312" s="112"/>
    </row>
    <row r="3313" spans="2:44" x14ac:dyDescent="0.25">
      <c r="B3313" s="1" t="str">
        <f>IF(I3313="","",
(IF(N3313=FİLTRE!$H$6,2,0)+IF(FİLTRE!$H$6="TOPLAM",2,0))
)</f>
        <v/>
      </c>
      <c r="C3313">
        <f>IF(FİLTRE!$M$5="",9,(IF(U3313&gt;=FİLTRE!$M$5,1,0)))</f>
        <v>1</v>
      </c>
      <c r="D3313" s="1">
        <f>IF(FİLTRE!$M$6="",9,(IF('SKT LİSTESİ'!P3313&lt;=FİLTRE!$M$6,1,0)))</f>
        <v>1</v>
      </c>
      <c r="E3313" s="25" t="str">
        <f>IF(I3313="","",(COUNTIFS($L$4:L3313,L3313)))</f>
        <v/>
      </c>
      <c r="F3313" s="13">
        <f>IF(OR(B3313&lt;&gt;2,C3313&lt;&gt;1,D3313&lt;&gt;1,H3313&lt;&gt;1),0,
COUNTIFS($B$4:B3313,2,$C$4:C3313,1,$D$4:D3313,1,$H$4:H3313,1))</f>
        <v>0</v>
      </c>
      <c r="G3313" s="26" t="str">
        <f>IF(I3313="","",(COUNTIF($E$4:E3313,E3313)))</f>
        <v/>
      </c>
      <c r="H3313" s="1">
        <f>IF(AND(J3313="SAYIM",FİLTRE!$H$5="RAFTA",U3313&lt;&gt;0),1,0)+
IF(AND(J3313="İADE DEPO",FİLTRE!$H$5="İADE DEPO"),1,0)+
IF(FİLTRE!$H$5="TÜMÜ",1,0)+
IF(AND(J3313="FİRMA İADE",FİLTRE!$H$5="FİRMA İADE"),1,0)+
IF(AND(J3313="İMHA",FİLTRE!$H$5="İMHA"),1,0)</f>
        <v>1</v>
      </c>
      <c r="I3313" s="99"/>
      <c r="J3313" s="100"/>
      <c r="K3313" s="100"/>
      <c r="L3313" s="101"/>
      <c r="M3313" s="102"/>
      <c r="N3313" s="101"/>
      <c r="O3313" s="99"/>
      <c r="P3313" s="103"/>
      <c r="Q3313" s="104"/>
      <c r="R3313" s="50"/>
      <c r="S3313" s="105"/>
      <c r="T3313" s="106"/>
      <c r="U3313" s="107"/>
      <c r="V3313" s="108"/>
      <c r="W3313" s="107"/>
      <c r="X3313" s="107"/>
      <c r="AA3313" s="107"/>
      <c r="AB3313" s="110"/>
      <c r="AC3313" s="110"/>
      <c r="AE3313" s="105"/>
      <c r="AF3313" s="105"/>
      <c r="AR3313" s="112"/>
    </row>
    <row r="3314" spans="2:44" x14ac:dyDescent="0.25">
      <c r="B3314" s="1" t="str">
        <f>IF(I3314="","",
(IF(N3314=FİLTRE!$H$6,2,0)+IF(FİLTRE!$H$6="TOPLAM",2,0))
)</f>
        <v/>
      </c>
      <c r="C3314">
        <f>IF(FİLTRE!$M$5="",9,(IF(U3314&gt;=FİLTRE!$M$5,1,0)))</f>
        <v>1</v>
      </c>
      <c r="D3314" s="1">
        <f>IF(FİLTRE!$M$6="",9,(IF('SKT LİSTESİ'!P3314&lt;=FİLTRE!$M$6,1,0)))</f>
        <v>1</v>
      </c>
      <c r="E3314" s="25" t="str">
        <f>IF(I3314="","",(COUNTIFS($L$4:L3314,L3314)))</f>
        <v/>
      </c>
      <c r="F3314" s="13">
        <f>IF(OR(B3314&lt;&gt;2,C3314&lt;&gt;1,D3314&lt;&gt;1,H3314&lt;&gt;1),0,
COUNTIFS($B$4:B3314,2,$C$4:C3314,1,$D$4:D3314,1,$H$4:H3314,1))</f>
        <v>0</v>
      </c>
      <c r="G3314" s="26" t="str">
        <f>IF(I3314="","",(COUNTIF($E$4:E3314,E3314)))</f>
        <v/>
      </c>
      <c r="H3314" s="1">
        <f>IF(AND(J3314="SAYIM",FİLTRE!$H$5="RAFTA",U3314&lt;&gt;0),1,0)+
IF(AND(J3314="İADE DEPO",FİLTRE!$H$5="İADE DEPO"),1,0)+
IF(FİLTRE!$H$5="TÜMÜ",1,0)+
IF(AND(J3314="FİRMA İADE",FİLTRE!$H$5="FİRMA İADE"),1,0)+
IF(AND(J3314="İMHA",FİLTRE!$H$5="İMHA"),1,0)</f>
        <v>1</v>
      </c>
      <c r="I3314" s="99"/>
      <c r="J3314" s="100"/>
      <c r="K3314" s="100"/>
      <c r="L3314" s="101"/>
      <c r="M3314" s="102"/>
      <c r="N3314" s="101"/>
      <c r="O3314" s="99"/>
      <c r="P3314" s="103"/>
      <c r="Q3314" s="104"/>
      <c r="R3314" s="50"/>
      <c r="S3314" s="105"/>
      <c r="T3314" s="106"/>
      <c r="U3314" s="107"/>
      <c r="V3314" s="108"/>
      <c r="W3314" s="107"/>
      <c r="X3314" s="107"/>
      <c r="AA3314" s="107"/>
      <c r="AB3314" s="110"/>
      <c r="AC3314" s="110"/>
      <c r="AE3314" s="105"/>
      <c r="AF3314" s="105"/>
      <c r="AR3314" s="112"/>
    </row>
    <row r="3315" spans="2:44" x14ac:dyDescent="0.25">
      <c r="B3315" s="1" t="str">
        <f>IF(I3315="","",
(IF(N3315=FİLTRE!$H$6,2,0)+IF(FİLTRE!$H$6="TOPLAM",2,0))
)</f>
        <v/>
      </c>
      <c r="C3315">
        <f>IF(FİLTRE!$M$5="",9,(IF(U3315&gt;=FİLTRE!$M$5,1,0)))</f>
        <v>1</v>
      </c>
      <c r="D3315" s="1">
        <f>IF(FİLTRE!$M$6="",9,(IF('SKT LİSTESİ'!P3315&lt;=FİLTRE!$M$6,1,0)))</f>
        <v>1</v>
      </c>
      <c r="E3315" s="25" t="str">
        <f>IF(I3315="","",(COUNTIFS($L$4:L3315,L3315)))</f>
        <v/>
      </c>
      <c r="F3315" s="13">
        <f>IF(OR(B3315&lt;&gt;2,C3315&lt;&gt;1,D3315&lt;&gt;1,H3315&lt;&gt;1),0,
COUNTIFS($B$4:B3315,2,$C$4:C3315,1,$D$4:D3315,1,$H$4:H3315,1))</f>
        <v>0</v>
      </c>
      <c r="G3315" s="26" t="str">
        <f>IF(I3315="","",(COUNTIF($E$4:E3315,E3315)))</f>
        <v/>
      </c>
      <c r="H3315" s="1">
        <f>IF(AND(J3315="SAYIM",FİLTRE!$H$5="RAFTA",U3315&lt;&gt;0),1,0)+
IF(AND(J3315="İADE DEPO",FİLTRE!$H$5="İADE DEPO"),1,0)+
IF(FİLTRE!$H$5="TÜMÜ",1,0)+
IF(AND(J3315="FİRMA İADE",FİLTRE!$H$5="FİRMA İADE"),1,0)+
IF(AND(J3315="İMHA",FİLTRE!$H$5="İMHA"),1,0)</f>
        <v>1</v>
      </c>
      <c r="I3315" s="99"/>
      <c r="J3315" s="100"/>
      <c r="K3315" s="100"/>
      <c r="L3315" s="101"/>
      <c r="M3315" s="102"/>
      <c r="N3315" s="101"/>
      <c r="O3315" s="99"/>
      <c r="P3315" s="103"/>
      <c r="Q3315" s="104"/>
      <c r="R3315" s="50"/>
      <c r="S3315" s="105"/>
      <c r="T3315" s="106"/>
      <c r="U3315" s="107"/>
      <c r="V3315" s="108"/>
      <c r="W3315" s="107"/>
      <c r="X3315" s="107"/>
      <c r="AA3315" s="107"/>
      <c r="AB3315" s="110"/>
      <c r="AC3315" s="110"/>
      <c r="AE3315" s="105"/>
      <c r="AF3315" s="105"/>
      <c r="AR3315" s="112"/>
    </row>
    <row r="3316" spans="2:44" x14ac:dyDescent="0.25">
      <c r="B3316" s="1" t="str">
        <f>IF(I3316="","",
(IF(N3316=FİLTRE!$H$6,2,0)+IF(FİLTRE!$H$6="TOPLAM",2,0))
)</f>
        <v/>
      </c>
      <c r="C3316">
        <f>IF(FİLTRE!$M$5="",9,(IF(U3316&gt;=FİLTRE!$M$5,1,0)))</f>
        <v>1</v>
      </c>
      <c r="D3316" s="1">
        <f>IF(FİLTRE!$M$6="",9,(IF('SKT LİSTESİ'!P3316&lt;=FİLTRE!$M$6,1,0)))</f>
        <v>1</v>
      </c>
      <c r="E3316" s="25" t="str">
        <f>IF(I3316="","",(COUNTIFS($L$4:L3316,L3316)))</f>
        <v/>
      </c>
      <c r="F3316" s="13">
        <f>IF(OR(B3316&lt;&gt;2,C3316&lt;&gt;1,D3316&lt;&gt;1,H3316&lt;&gt;1),0,
COUNTIFS($B$4:B3316,2,$C$4:C3316,1,$D$4:D3316,1,$H$4:H3316,1))</f>
        <v>0</v>
      </c>
      <c r="G3316" s="26" t="str">
        <f>IF(I3316="","",(COUNTIF($E$4:E3316,E3316)))</f>
        <v/>
      </c>
      <c r="H3316" s="1">
        <f>IF(AND(J3316="SAYIM",FİLTRE!$H$5="RAFTA",U3316&lt;&gt;0),1,0)+
IF(AND(J3316="İADE DEPO",FİLTRE!$H$5="İADE DEPO"),1,0)+
IF(FİLTRE!$H$5="TÜMÜ",1,0)+
IF(AND(J3316="FİRMA İADE",FİLTRE!$H$5="FİRMA İADE"),1,0)+
IF(AND(J3316="İMHA",FİLTRE!$H$5="İMHA"),1,0)</f>
        <v>1</v>
      </c>
      <c r="I3316" s="99"/>
      <c r="J3316" s="100"/>
      <c r="K3316" s="100"/>
      <c r="L3316" s="101"/>
      <c r="M3316" s="102"/>
      <c r="N3316" s="101"/>
      <c r="O3316" s="99"/>
      <c r="P3316" s="103"/>
      <c r="Q3316" s="104"/>
      <c r="R3316" s="50"/>
      <c r="S3316" s="105"/>
      <c r="T3316" s="106"/>
      <c r="U3316" s="107"/>
      <c r="V3316" s="108"/>
      <c r="W3316" s="107"/>
      <c r="X3316" s="107"/>
      <c r="AA3316" s="107"/>
      <c r="AB3316" s="110"/>
      <c r="AC3316" s="110"/>
      <c r="AE3316" s="105"/>
      <c r="AF3316" s="105"/>
      <c r="AR3316" s="112"/>
    </row>
    <row r="3317" spans="2:44" x14ac:dyDescent="0.25">
      <c r="B3317" s="1" t="str">
        <f>IF(I3317="","",
(IF(N3317=FİLTRE!$H$6,2,0)+IF(FİLTRE!$H$6="TOPLAM",2,0))
)</f>
        <v/>
      </c>
      <c r="C3317">
        <f>IF(FİLTRE!$M$5="",9,(IF(U3317&gt;=FİLTRE!$M$5,1,0)))</f>
        <v>1</v>
      </c>
      <c r="D3317" s="1">
        <f>IF(FİLTRE!$M$6="",9,(IF('SKT LİSTESİ'!P3317&lt;=FİLTRE!$M$6,1,0)))</f>
        <v>1</v>
      </c>
      <c r="E3317" s="25" t="str">
        <f>IF(I3317="","",(COUNTIFS($L$4:L3317,L3317)))</f>
        <v/>
      </c>
      <c r="F3317" s="13">
        <f>IF(OR(B3317&lt;&gt;2,C3317&lt;&gt;1,D3317&lt;&gt;1,H3317&lt;&gt;1),0,
COUNTIFS($B$4:B3317,2,$C$4:C3317,1,$D$4:D3317,1,$H$4:H3317,1))</f>
        <v>0</v>
      </c>
      <c r="G3317" s="26" t="str">
        <f>IF(I3317="","",(COUNTIF($E$4:E3317,E3317)))</f>
        <v/>
      </c>
      <c r="H3317" s="1">
        <f>IF(AND(J3317="SAYIM",FİLTRE!$H$5="RAFTA",U3317&lt;&gt;0),1,0)+
IF(AND(J3317="İADE DEPO",FİLTRE!$H$5="İADE DEPO"),1,0)+
IF(FİLTRE!$H$5="TÜMÜ",1,0)+
IF(AND(J3317="FİRMA İADE",FİLTRE!$H$5="FİRMA İADE"),1,0)+
IF(AND(J3317="İMHA",FİLTRE!$H$5="İMHA"),1,0)</f>
        <v>1</v>
      </c>
      <c r="I3317" s="99"/>
      <c r="J3317" s="100"/>
      <c r="K3317" s="100"/>
      <c r="L3317" s="101"/>
      <c r="M3317" s="102"/>
      <c r="N3317" s="101"/>
      <c r="O3317" s="99"/>
      <c r="P3317" s="103"/>
      <c r="Q3317" s="104"/>
      <c r="R3317" s="50"/>
      <c r="S3317" s="105"/>
      <c r="T3317" s="106"/>
      <c r="U3317" s="107"/>
      <c r="V3317" s="108"/>
      <c r="W3317" s="107"/>
      <c r="X3317" s="107"/>
      <c r="AA3317" s="107"/>
      <c r="AB3317" s="110"/>
      <c r="AC3317" s="110"/>
      <c r="AE3317" s="105"/>
      <c r="AF3317" s="105"/>
      <c r="AR3317" s="112"/>
    </row>
    <row r="3318" spans="2:44" x14ac:dyDescent="0.25">
      <c r="B3318" s="1" t="str">
        <f>IF(I3318="","",
(IF(N3318=FİLTRE!$H$6,2,0)+IF(FİLTRE!$H$6="TOPLAM",2,0))
)</f>
        <v/>
      </c>
      <c r="C3318">
        <f>IF(FİLTRE!$M$5="",9,(IF(U3318&gt;=FİLTRE!$M$5,1,0)))</f>
        <v>1</v>
      </c>
      <c r="D3318" s="1">
        <f>IF(FİLTRE!$M$6="",9,(IF('SKT LİSTESİ'!P3318&lt;=FİLTRE!$M$6,1,0)))</f>
        <v>1</v>
      </c>
      <c r="E3318" s="25" t="str">
        <f>IF(I3318="","",(COUNTIFS($L$4:L3318,L3318)))</f>
        <v/>
      </c>
      <c r="F3318" s="13">
        <f>IF(OR(B3318&lt;&gt;2,C3318&lt;&gt;1,D3318&lt;&gt;1,H3318&lt;&gt;1),0,
COUNTIFS($B$4:B3318,2,$C$4:C3318,1,$D$4:D3318,1,$H$4:H3318,1))</f>
        <v>0</v>
      </c>
      <c r="G3318" s="26" t="str">
        <f>IF(I3318="","",(COUNTIF($E$4:E3318,E3318)))</f>
        <v/>
      </c>
      <c r="H3318" s="1">
        <f>IF(AND(J3318="SAYIM",FİLTRE!$H$5="RAFTA",U3318&lt;&gt;0),1,0)+
IF(AND(J3318="İADE DEPO",FİLTRE!$H$5="İADE DEPO"),1,0)+
IF(FİLTRE!$H$5="TÜMÜ",1,0)+
IF(AND(J3318="FİRMA İADE",FİLTRE!$H$5="FİRMA İADE"),1,0)+
IF(AND(J3318="İMHA",FİLTRE!$H$5="İMHA"),1,0)</f>
        <v>1</v>
      </c>
      <c r="I3318" s="99"/>
      <c r="J3318" s="100"/>
      <c r="K3318" s="100"/>
      <c r="L3318" s="101"/>
      <c r="M3318" s="102"/>
      <c r="N3318" s="101"/>
      <c r="O3318" s="99"/>
      <c r="P3318" s="103"/>
      <c r="Q3318" s="104"/>
      <c r="R3318" s="50"/>
      <c r="S3318" s="105"/>
      <c r="T3318" s="106"/>
      <c r="U3318" s="107"/>
      <c r="V3318" s="108"/>
      <c r="W3318" s="107"/>
      <c r="X3318" s="107"/>
      <c r="AA3318" s="107"/>
      <c r="AB3318" s="110"/>
      <c r="AC3318" s="110"/>
      <c r="AE3318" s="105"/>
      <c r="AF3318" s="105"/>
      <c r="AR3318" s="112"/>
    </row>
    <row r="3319" spans="2:44" x14ac:dyDescent="0.25">
      <c r="B3319" s="1" t="str">
        <f>IF(I3319="","",
(IF(N3319=FİLTRE!$H$6,2,0)+IF(FİLTRE!$H$6="TOPLAM",2,0))
)</f>
        <v/>
      </c>
      <c r="C3319">
        <f>IF(FİLTRE!$M$5="",9,(IF(U3319&gt;=FİLTRE!$M$5,1,0)))</f>
        <v>1</v>
      </c>
      <c r="D3319" s="1">
        <f>IF(FİLTRE!$M$6="",9,(IF('SKT LİSTESİ'!P3319&lt;=FİLTRE!$M$6,1,0)))</f>
        <v>1</v>
      </c>
      <c r="E3319" s="25" t="str">
        <f>IF(I3319="","",(COUNTIFS($L$4:L3319,L3319)))</f>
        <v/>
      </c>
      <c r="F3319" s="13">
        <f>IF(OR(B3319&lt;&gt;2,C3319&lt;&gt;1,D3319&lt;&gt;1,H3319&lt;&gt;1),0,
COUNTIFS($B$4:B3319,2,$C$4:C3319,1,$D$4:D3319,1,$H$4:H3319,1))</f>
        <v>0</v>
      </c>
      <c r="G3319" s="26" t="str">
        <f>IF(I3319="","",(COUNTIF($E$4:E3319,E3319)))</f>
        <v/>
      </c>
      <c r="H3319" s="1">
        <f>IF(AND(J3319="SAYIM",FİLTRE!$H$5="RAFTA",U3319&lt;&gt;0),1,0)+
IF(AND(J3319="İADE DEPO",FİLTRE!$H$5="İADE DEPO"),1,0)+
IF(FİLTRE!$H$5="TÜMÜ",1,0)+
IF(AND(J3319="FİRMA İADE",FİLTRE!$H$5="FİRMA İADE"),1,0)+
IF(AND(J3319="İMHA",FİLTRE!$H$5="İMHA"),1,0)</f>
        <v>1</v>
      </c>
      <c r="I3319" s="99"/>
      <c r="J3319" s="100"/>
      <c r="K3319" s="100"/>
      <c r="L3319" s="101"/>
      <c r="M3319" s="102"/>
      <c r="N3319" s="101"/>
      <c r="O3319" s="99"/>
      <c r="P3319" s="103"/>
      <c r="Q3319" s="104"/>
      <c r="R3319" s="50"/>
      <c r="S3319" s="105"/>
      <c r="T3319" s="106"/>
      <c r="U3319" s="107"/>
      <c r="V3319" s="108"/>
      <c r="W3319" s="107"/>
      <c r="X3319" s="107"/>
      <c r="AA3319" s="107"/>
      <c r="AB3319" s="110"/>
      <c r="AC3319" s="110"/>
      <c r="AE3319" s="105"/>
      <c r="AF3319" s="105"/>
      <c r="AR3319" s="112"/>
    </row>
    <row r="3320" spans="2:44" x14ac:dyDescent="0.25">
      <c r="B3320" s="1" t="str">
        <f>IF(I3320="","",
(IF(N3320=FİLTRE!$H$6,2,0)+IF(FİLTRE!$H$6="TOPLAM",2,0))
)</f>
        <v/>
      </c>
      <c r="C3320">
        <f>IF(FİLTRE!$M$5="",9,(IF(U3320&gt;=FİLTRE!$M$5,1,0)))</f>
        <v>1</v>
      </c>
      <c r="D3320" s="1">
        <f>IF(FİLTRE!$M$6="",9,(IF('SKT LİSTESİ'!P3320&lt;=FİLTRE!$M$6,1,0)))</f>
        <v>1</v>
      </c>
      <c r="E3320" s="25" t="str">
        <f>IF(I3320="","",(COUNTIFS($L$4:L3320,L3320)))</f>
        <v/>
      </c>
      <c r="F3320" s="13">
        <f>IF(OR(B3320&lt;&gt;2,C3320&lt;&gt;1,D3320&lt;&gt;1,H3320&lt;&gt;1),0,
COUNTIFS($B$4:B3320,2,$C$4:C3320,1,$D$4:D3320,1,$H$4:H3320,1))</f>
        <v>0</v>
      </c>
      <c r="G3320" s="26" t="str">
        <f>IF(I3320="","",(COUNTIF($E$4:E3320,E3320)))</f>
        <v/>
      </c>
      <c r="H3320" s="1">
        <f>IF(AND(J3320="SAYIM",FİLTRE!$H$5="RAFTA",U3320&lt;&gt;0),1,0)+
IF(AND(J3320="İADE DEPO",FİLTRE!$H$5="İADE DEPO"),1,0)+
IF(FİLTRE!$H$5="TÜMÜ",1,0)+
IF(AND(J3320="FİRMA İADE",FİLTRE!$H$5="FİRMA İADE"),1,0)+
IF(AND(J3320="İMHA",FİLTRE!$H$5="İMHA"),1,0)</f>
        <v>1</v>
      </c>
      <c r="I3320" s="99"/>
      <c r="J3320" s="100"/>
      <c r="K3320" s="100"/>
      <c r="L3320" s="101"/>
      <c r="M3320" s="102"/>
      <c r="N3320" s="101"/>
      <c r="O3320" s="99"/>
      <c r="P3320" s="103"/>
      <c r="Q3320" s="104"/>
      <c r="R3320" s="50"/>
      <c r="S3320" s="105"/>
      <c r="T3320" s="106"/>
      <c r="U3320" s="107"/>
      <c r="V3320" s="108"/>
      <c r="W3320" s="107"/>
      <c r="X3320" s="107"/>
      <c r="AA3320" s="107"/>
      <c r="AB3320" s="110"/>
      <c r="AC3320" s="110"/>
      <c r="AE3320" s="105"/>
      <c r="AF3320" s="105"/>
      <c r="AR3320" s="112"/>
    </row>
    <row r="3321" spans="2:44" x14ac:dyDescent="0.25">
      <c r="B3321" s="1" t="str">
        <f>IF(I3321="","",
(IF(N3321=FİLTRE!$H$6,2,0)+IF(FİLTRE!$H$6="TOPLAM",2,0))
)</f>
        <v/>
      </c>
      <c r="C3321">
        <f>IF(FİLTRE!$M$5="",9,(IF(U3321&gt;=FİLTRE!$M$5,1,0)))</f>
        <v>1</v>
      </c>
      <c r="D3321" s="1">
        <f>IF(FİLTRE!$M$6="",9,(IF('SKT LİSTESİ'!P3321&lt;=FİLTRE!$M$6,1,0)))</f>
        <v>1</v>
      </c>
      <c r="E3321" s="25" t="str">
        <f>IF(I3321="","",(COUNTIFS($L$4:L3321,L3321)))</f>
        <v/>
      </c>
      <c r="F3321" s="13">
        <f>IF(OR(B3321&lt;&gt;2,C3321&lt;&gt;1,D3321&lt;&gt;1,H3321&lt;&gt;1),0,
COUNTIFS($B$4:B3321,2,$C$4:C3321,1,$D$4:D3321,1,$H$4:H3321,1))</f>
        <v>0</v>
      </c>
      <c r="G3321" s="26" t="str">
        <f>IF(I3321="","",(COUNTIF($E$4:E3321,E3321)))</f>
        <v/>
      </c>
      <c r="H3321" s="1">
        <f>IF(AND(J3321="SAYIM",FİLTRE!$H$5="RAFTA",U3321&lt;&gt;0),1,0)+
IF(AND(J3321="İADE DEPO",FİLTRE!$H$5="İADE DEPO"),1,0)+
IF(FİLTRE!$H$5="TÜMÜ",1,0)+
IF(AND(J3321="FİRMA İADE",FİLTRE!$H$5="FİRMA İADE"),1,0)+
IF(AND(J3321="İMHA",FİLTRE!$H$5="İMHA"),1,0)</f>
        <v>1</v>
      </c>
      <c r="I3321" s="99"/>
      <c r="J3321" s="100"/>
      <c r="K3321" s="100"/>
      <c r="L3321" s="101"/>
      <c r="M3321" s="102"/>
      <c r="N3321" s="101"/>
      <c r="O3321" s="99"/>
      <c r="P3321" s="103"/>
      <c r="Q3321" s="104"/>
      <c r="R3321" s="50"/>
      <c r="S3321" s="105"/>
      <c r="T3321" s="106"/>
      <c r="U3321" s="107"/>
      <c r="V3321" s="108"/>
      <c r="W3321" s="107"/>
      <c r="X3321" s="107"/>
      <c r="AA3321" s="107"/>
      <c r="AB3321" s="110"/>
      <c r="AC3321" s="110"/>
      <c r="AE3321" s="105"/>
      <c r="AF3321" s="105"/>
      <c r="AR3321" s="112"/>
    </row>
    <row r="3322" spans="2:44" x14ac:dyDescent="0.25">
      <c r="B3322" s="1" t="str">
        <f>IF(I3322="","",
(IF(N3322=FİLTRE!$H$6,2,0)+IF(FİLTRE!$H$6="TOPLAM",2,0))
)</f>
        <v/>
      </c>
      <c r="C3322">
        <f>IF(FİLTRE!$M$5="",9,(IF(U3322&gt;=FİLTRE!$M$5,1,0)))</f>
        <v>1</v>
      </c>
      <c r="D3322" s="1">
        <f>IF(FİLTRE!$M$6="",9,(IF('SKT LİSTESİ'!P3322&lt;=FİLTRE!$M$6,1,0)))</f>
        <v>1</v>
      </c>
      <c r="E3322" s="25" t="str">
        <f>IF(I3322="","",(COUNTIFS($L$4:L3322,L3322)))</f>
        <v/>
      </c>
      <c r="F3322" s="13">
        <f>IF(OR(B3322&lt;&gt;2,C3322&lt;&gt;1,D3322&lt;&gt;1,H3322&lt;&gt;1),0,
COUNTIFS($B$4:B3322,2,$C$4:C3322,1,$D$4:D3322,1,$H$4:H3322,1))</f>
        <v>0</v>
      </c>
      <c r="G3322" s="26" t="str">
        <f>IF(I3322="","",(COUNTIF($E$4:E3322,E3322)))</f>
        <v/>
      </c>
      <c r="H3322" s="1">
        <f>IF(AND(J3322="SAYIM",FİLTRE!$H$5="RAFTA",U3322&lt;&gt;0),1,0)+
IF(AND(J3322="İADE DEPO",FİLTRE!$H$5="İADE DEPO"),1,0)+
IF(FİLTRE!$H$5="TÜMÜ",1,0)+
IF(AND(J3322="FİRMA İADE",FİLTRE!$H$5="FİRMA İADE"),1,0)+
IF(AND(J3322="İMHA",FİLTRE!$H$5="İMHA"),1,0)</f>
        <v>1</v>
      </c>
      <c r="I3322" s="99"/>
      <c r="J3322" s="100"/>
      <c r="K3322" s="100"/>
      <c r="L3322" s="101"/>
      <c r="M3322" s="102"/>
      <c r="N3322" s="101"/>
      <c r="O3322" s="99"/>
      <c r="P3322" s="103"/>
      <c r="Q3322" s="104"/>
      <c r="R3322" s="50"/>
      <c r="S3322" s="105"/>
      <c r="T3322" s="106"/>
      <c r="U3322" s="107"/>
      <c r="V3322" s="108"/>
      <c r="W3322" s="107"/>
      <c r="X3322" s="107"/>
      <c r="AA3322" s="107"/>
      <c r="AB3322" s="110"/>
      <c r="AC3322" s="110"/>
      <c r="AE3322" s="105"/>
      <c r="AF3322" s="105"/>
      <c r="AR3322" s="112"/>
    </row>
    <row r="3323" spans="2:44" x14ac:dyDescent="0.25">
      <c r="B3323" s="1" t="str">
        <f>IF(I3323="","",
(IF(N3323=FİLTRE!$H$6,2,0)+IF(FİLTRE!$H$6="TOPLAM",2,0))
)</f>
        <v/>
      </c>
      <c r="C3323">
        <f>IF(FİLTRE!$M$5="",9,(IF(U3323&gt;=FİLTRE!$M$5,1,0)))</f>
        <v>1</v>
      </c>
      <c r="D3323" s="1">
        <f>IF(FİLTRE!$M$6="",9,(IF('SKT LİSTESİ'!P3323&lt;=FİLTRE!$M$6,1,0)))</f>
        <v>1</v>
      </c>
      <c r="E3323" s="25" t="str">
        <f>IF(I3323="","",(COUNTIFS($L$4:L3323,L3323)))</f>
        <v/>
      </c>
      <c r="F3323" s="13">
        <f>IF(OR(B3323&lt;&gt;2,C3323&lt;&gt;1,D3323&lt;&gt;1,H3323&lt;&gt;1),0,
COUNTIFS($B$4:B3323,2,$C$4:C3323,1,$D$4:D3323,1,$H$4:H3323,1))</f>
        <v>0</v>
      </c>
      <c r="G3323" s="26" t="str">
        <f>IF(I3323="","",(COUNTIF($E$4:E3323,E3323)))</f>
        <v/>
      </c>
      <c r="H3323" s="1">
        <f>IF(AND(J3323="SAYIM",FİLTRE!$H$5="RAFTA",U3323&lt;&gt;0),1,0)+
IF(AND(J3323="İADE DEPO",FİLTRE!$H$5="İADE DEPO"),1,0)+
IF(FİLTRE!$H$5="TÜMÜ",1,0)+
IF(AND(J3323="FİRMA İADE",FİLTRE!$H$5="FİRMA İADE"),1,0)+
IF(AND(J3323="İMHA",FİLTRE!$H$5="İMHA"),1,0)</f>
        <v>1</v>
      </c>
      <c r="I3323" s="99"/>
      <c r="J3323" s="100"/>
      <c r="K3323" s="100"/>
      <c r="L3323" s="101"/>
      <c r="M3323" s="102"/>
      <c r="N3323" s="101"/>
      <c r="O3323" s="99"/>
      <c r="P3323" s="103"/>
      <c r="Q3323" s="104"/>
      <c r="R3323" s="50"/>
      <c r="S3323" s="105"/>
      <c r="T3323" s="106"/>
      <c r="U3323" s="107"/>
      <c r="V3323" s="108"/>
      <c r="W3323" s="107"/>
      <c r="X3323" s="107"/>
      <c r="AA3323" s="107"/>
      <c r="AB3323" s="110"/>
      <c r="AC3323" s="110"/>
      <c r="AE3323" s="105"/>
      <c r="AF3323" s="105"/>
      <c r="AR3323" s="112"/>
    </row>
    <row r="3324" spans="2:44" x14ac:dyDescent="0.25">
      <c r="B3324" s="1" t="str">
        <f>IF(I3324="","",
(IF(N3324=FİLTRE!$H$6,2,0)+IF(FİLTRE!$H$6="TOPLAM",2,0))
)</f>
        <v/>
      </c>
      <c r="C3324">
        <f>IF(FİLTRE!$M$5="",9,(IF(U3324&gt;=FİLTRE!$M$5,1,0)))</f>
        <v>1</v>
      </c>
      <c r="D3324" s="1">
        <f>IF(FİLTRE!$M$6="",9,(IF('SKT LİSTESİ'!P3324&lt;=FİLTRE!$M$6,1,0)))</f>
        <v>1</v>
      </c>
      <c r="E3324" s="25" t="str">
        <f>IF(I3324="","",(COUNTIFS($L$4:L3324,L3324)))</f>
        <v/>
      </c>
      <c r="F3324" s="13">
        <f>IF(OR(B3324&lt;&gt;2,C3324&lt;&gt;1,D3324&lt;&gt;1,H3324&lt;&gt;1),0,
COUNTIFS($B$4:B3324,2,$C$4:C3324,1,$D$4:D3324,1,$H$4:H3324,1))</f>
        <v>0</v>
      </c>
      <c r="G3324" s="26" t="str">
        <f>IF(I3324="","",(COUNTIF($E$4:E3324,E3324)))</f>
        <v/>
      </c>
      <c r="H3324" s="1">
        <f>IF(AND(J3324="SAYIM",FİLTRE!$H$5="RAFTA",U3324&lt;&gt;0),1,0)+
IF(AND(J3324="İADE DEPO",FİLTRE!$H$5="İADE DEPO"),1,0)+
IF(FİLTRE!$H$5="TÜMÜ",1,0)+
IF(AND(J3324="FİRMA İADE",FİLTRE!$H$5="FİRMA İADE"),1,0)+
IF(AND(J3324="İMHA",FİLTRE!$H$5="İMHA"),1,0)</f>
        <v>1</v>
      </c>
      <c r="I3324" s="99"/>
      <c r="J3324" s="100"/>
      <c r="K3324" s="100"/>
      <c r="L3324" s="101"/>
      <c r="M3324" s="102"/>
      <c r="N3324" s="101"/>
      <c r="O3324" s="99"/>
      <c r="P3324" s="103"/>
      <c r="Q3324" s="104"/>
      <c r="R3324" s="50"/>
      <c r="S3324" s="105"/>
      <c r="T3324" s="106"/>
      <c r="U3324" s="107"/>
      <c r="V3324" s="108"/>
      <c r="W3324" s="107"/>
      <c r="X3324" s="107"/>
      <c r="AA3324" s="107"/>
      <c r="AB3324" s="110"/>
      <c r="AC3324" s="110"/>
      <c r="AE3324" s="105"/>
      <c r="AF3324" s="105"/>
      <c r="AR3324" s="112"/>
    </row>
    <row r="3325" spans="2:44" x14ac:dyDescent="0.25">
      <c r="B3325" s="1" t="str">
        <f>IF(I3325="","",
(IF(N3325=FİLTRE!$H$6,2,0)+IF(FİLTRE!$H$6="TOPLAM",2,0))
)</f>
        <v/>
      </c>
      <c r="C3325">
        <f>IF(FİLTRE!$M$5="",9,(IF(U3325&gt;=FİLTRE!$M$5,1,0)))</f>
        <v>1</v>
      </c>
      <c r="D3325" s="1">
        <f>IF(FİLTRE!$M$6="",9,(IF('SKT LİSTESİ'!P3325&lt;=FİLTRE!$M$6,1,0)))</f>
        <v>1</v>
      </c>
      <c r="E3325" s="25" t="str">
        <f>IF(I3325="","",(COUNTIFS($L$4:L3325,L3325)))</f>
        <v/>
      </c>
      <c r="F3325" s="13">
        <f>IF(OR(B3325&lt;&gt;2,C3325&lt;&gt;1,D3325&lt;&gt;1,H3325&lt;&gt;1),0,
COUNTIFS($B$4:B3325,2,$C$4:C3325,1,$D$4:D3325,1,$H$4:H3325,1))</f>
        <v>0</v>
      </c>
      <c r="G3325" s="26" t="str">
        <f>IF(I3325="","",(COUNTIF($E$4:E3325,E3325)))</f>
        <v/>
      </c>
      <c r="H3325" s="1">
        <f>IF(AND(J3325="SAYIM",FİLTRE!$H$5="RAFTA",U3325&lt;&gt;0),1,0)+
IF(AND(J3325="İADE DEPO",FİLTRE!$H$5="İADE DEPO"),1,0)+
IF(FİLTRE!$H$5="TÜMÜ",1,0)+
IF(AND(J3325="FİRMA İADE",FİLTRE!$H$5="FİRMA İADE"),1,0)+
IF(AND(J3325="İMHA",FİLTRE!$H$5="İMHA"),1,0)</f>
        <v>1</v>
      </c>
      <c r="I3325" s="99"/>
      <c r="J3325" s="100"/>
      <c r="K3325" s="100"/>
      <c r="L3325" s="101"/>
      <c r="M3325" s="102"/>
      <c r="N3325" s="101"/>
      <c r="O3325" s="99"/>
      <c r="P3325" s="103"/>
      <c r="Q3325" s="104"/>
      <c r="R3325" s="50"/>
      <c r="S3325" s="105"/>
      <c r="T3325" s="106"/>
      <c r="U3325" s="107"/>
      <c r="V3325" s="108"/>
      <c r="W3325" s="107"/>
      <c r="X3325" s="107"/>
      <c r="AA3325" s="107"/>
      <c r="AB3325" s="110"/>
      <c r="AC3325" s="110"/>
      <c r="AE3325" s="105"/>
      <c r="AF3325" s="105"/>
      <c r="AR3325" s="112"/>
    </row>
    <row r="3326" spans="2:44" x14ac:dyDescent="0.25">
      <c r="B3326" s="1" t="str">
        <f>IF(I3326="","",
(IF(N3326=FİLTRE!$H$6,2,0)+IF(FİLTRE!$H$6="TOPLAM",2,0))
)</f>
        <v/>
      </c>
      <c r="C3326">
        <f>IF(FİLTRE!$M$5="",9,(IF(U3326&gt;=FİLTRE!$M$5,1,0)))</f>
        <v>1</v>
      </c>
      <c r="D3326" s="1">
        <f>IF(FİLTRE!$M$6="",9,(IF('SKT LİSTESİ'!P3326&lt;=FİLTRE!$M$6,1,0)))</f>
        <v>1</v>
      </c>
      <c r="E3326" s="25" t="str">
        <f>IF(I3326="","",(COUNTIFS($L$4:L3326,L3326)))</f>
        <v/>
      </c>
      <c r="F3326" s="13">
        <f>IF(OR(B3326&lt;&gt;2,C3326&lt;&gt;1,D3326&lt;&gt;1,H3326&lt;&gt;1),0,
COUNTIFS($B$4:B3326,2,$C$4:C3326,1,$D$4:D3326,1,$H$4:H3326,1))</f>
        <v>0</v>
      </c>
      <c r="G3326" s="26" t="str">
        <f>IF(I3326="","",(COUNTIF($E$4:E3326,E3326)))</f>
        <v/>
      </c>
      <c r="H3326" s="1">
        <f>IF(AND(J3326="SAYIM",FİLTRE!$H$5="RAFTA",U3326&lt;&gt;0),1,0)+
IF(AND(J3326="İADE DEPO",FİLTRE!$H$5="İADE DEPO"),1,0)+
IF(FİLTRE!$H$5="TÜMÜ",1,0)+
IF(AND(J3326="FİRMA İADE",FİLTRE!$H$5="FİRMA İADE"),1,0)+
IF(AND(J3326="İMHA",FİLTRE!$H$5="İMHA"),1,0)</f>
        <v>1</v>
      </c>
      <c r="I3326" s="99"/>
      <c r="J3326" s="100"/>
      <c r="K3326" s="100"/>
      <c r="L3326" s="101"/>
      <c r="M3326" s="102"/>
      <c r="N3326" s="101"/>
      <c r="O3326" s="99"/>
      <c r="P3326" s="103"/>
      <c r="Q3326" s="104"/>
      <c r="R3326" s="50"/>
      <c r="S3326" s="105"/>
      <c r="T3326" s="106"/>
      <c r="U3326" s="107"/>
      <c r="V3326" s="108"/>
      <c r="W3326" s="107"/>
      <c r="X3326" s="107"/>
      <c r="AA3326" s="107"/>
      <c r="AB3326" s="110"/>
      <c r="AC3326" s="110"/>
      <c r="AE3326" s="105"/>
      <c r="AF3326" s="105"/>
      <c r="AR3326" s="112"/>
    </row>
    <row r="3327" spans="2:44" x14ac:dyDescent="0.25">
      <c r="B3327" s="1" t="str">
        <f>IF(I3327="","",
(IF(N3327=FİLTRE!$H$6,2,0)+IF(FİLTRE!$H$6="TOPLAM",2,0))
)</f>
        <v/>
      </c>
      <c r="C3327">
        <f>IF(FİLTRE!$M$5="",9,(IF(U3327&gt;=FİLTRE!$M$5,1,0)))</f>
        <v>1</v>
      </c>
      <c r="D3327" s="1">
        <f>IF(FİLTRE!$M$6="",9,(IF('SKT LİSTESİ'!P3327&lt;=FİLTRE!$M$6,1,0)))</f>
        <v>1</v>
      </c>
      <c r="E3327" s="25" t="str">
        <f>IF(I3327="","",(COUNTIFS($L$4:L3327,L3327)))</f>
        <v/>
      </c>
      <c r="F3327" s="13">
        <f>IF(OR(B3327&lt;&gt;2,C3327&lt;&gt;1,D3327&lt;&gt;1,H3327&lt;&gt;1),0,
COUNTIFS($B$4:B3327,2,$C$4:C3327,1,$D$4:D3327,1,$H$4:H3327,1))</f>
        <v>0</v>
      </c>
      <c r="G3327" s="26" t="str">
        <f>IF(I3327="","",(COUNTIF($E$4:E3327,E3327)))</f>
        <v/>
      </c>
      <c r="H3327" s="1">
        <f>IF(AND(J3327="SAYIM",FİLTRE!$H$5="RAFTA",U3327&lt;&gt;0),1,0)+
IF(AND(J3327="İADE DEPO",FİLTRE!$H$5="İADE DEPO"),1,0)+
IF(FİLTRE!$H$5="TÜMÜ",1,0)+
IF(AND(J3327="FİRMA İADE",FİLTRE!$H$5="FİRMA İADE"),1,0)+
IF(AND(J3327="İMHA",FİLTRE!$H$5="İMHA"),1,0)</f>
        <v>1</v>
      </c>
      <c r="I3327" s="99"/>
      <c r="J3327" s="100"/>
      <c r="K3327" s="100"/>
      <c r="L3327" s="101"/>
      <c r="M3327" s="102"/>
      <c r="N3327" s="101"/>
      <c r="O3327" s="99"/>
      <c r="P3327" s="103"/>
      <c r="Q3327" s="104"/>
      <c r="R3327" s="50"/>
      <c r="S3327" s="105"/>
      <c r="T3327" s="106"/>
      <c r="U3327" s="107"/>
      <c r="V3327" s="108"/>
      <c r="W3327" s="107"/>
      <c r="X3327" s="107"/>
      <c r="AA3327" s="107"/>
      <c r="AB3327" s="110"/>
      <c r="AC3327" s="110"/>
      <c r="AE3327" s="105"/>
      <c r="AF3327" s="105"/>
      <c r="AR3327" s="112"/>
    </row>
    <row r="3328" spans="2:44" x14ac:dyDescent="0.25">
      <c r="B3328" s="1" t="str">
        <f>IF(I3328="","",
(IF(N3328=FİLTRE!$H$6,2,0)+IF(FİLTRE!$H$6="TOPLAM",2,0))
)</f>
        <v/>
      </c>
      <c r="C3328">
        <f>IF(FİLTRE!$M$5="",9,(IF(U3328&gt;=FİLTRE!$M$5,1,0)))</f>
        <v>1</v>
      </c>
      <c r="D3328" s="1">
        <f>IF(FİLTRE!$M$6="",9,(IF('SKT LİSTESİ'!P3328&lt;=FİLTRE!$M$6,1,0)))</f>
        <v>1</v>
      </c>
      <c r="E3328" s="25" t="str">
        <f>IF(I3328="","",(COUNTIFS($L$4:L3328,L3328)))</f>
        <v/>
      </c>
      <c r="F3328" s="13">
        <f>IF(OR(B3328&lt;&gt;2,C3328&lt;&gt;1,D3328&lt;&gt;1,H3328&lt;&gt;1),0,
COUNTIFS($B$4:B3328,2,$C$4:C3328,1,$D$4:D3328,1,$H$4:H3328,1))</f>
        <v>0</v>
      </c>
      <c r="G3328" s="26" t="str">
        <f>IF(I3328="","",(COUNTIF($E$4:E3328,E3328)))</f>
        <v/>
      </c>
      <c r="H3328" s="1">
        <f>IF(AND(J3328="SAYIM",FİLTRE!$H$5="RAFTA",U3328&lt;&gt;0),1,0)+
IF(AND(J3328="İADE DEPO",FİLTRE!$H$5="İADE DEPO"),1,0)+
IF(FİLTRE!$H$5="TÜMÜ",1,0)+
IF(AND(J3328="FİRMA İADE",FİLTRE!$H$5="FİRMA İADE"),1,0)+
IF(AND(J3328="İMHA",FİLTRE!$H$5="İMHA"),1,0)</f>
        <v>1</v>
      </c>
      <c r="I3328" s="99"/>
      <c r="J3328" s="100"/>
      <c r="K3328" s="100"/>
      <c r="L3328" s="101"/>
      <c r="M3328" s="102"/>
      <c r="N3328" s="101"/>
      <c r="O3328" s="99"/>
      <c r="P3328" s="103"/>
      <c r="Q3328" s="104"/>
      <c r="R3328" s="50"/>
      <c r="S3328" s="105"/>
      <c r="T3328" s="106"/>
      <c r="U3328" s="107"/>
      <c r="V3328" s="108"/>
      <c r="W3328" s="107"/>
      <c r="X3328" s="107"/>
      <c r="AA3328" s="107"/>
      <c r="AB3328" s="110"/>
      <c r="AC3328" s="110"/>
      <c r="AE3328" s="105"/>
      <c r="AF3328" s="105"/>
      <c r="AR3328" s="112"/>
    </row>
    <row r="3329" spans="2:44" x14ac:dyDescent="0.25">
      <c r="B3329" s="1" t="str">
        <f>IF(I3329="","",
(IF(N3329=FİLTRE!$H$6,2,0)+IF(FİLTRE!$H$6="TOPLAM",2,0))
)</f>
        <v/>
      </c>
      <c r="C3329">
        <f>IF(FİLTRE!$M$5="",9,(IF(U3329&gt;=FİLTRE!$M$5,1,0)))</f>
        <v>1</v>
      </c>
      <c r="D3329" s="1">
        <f>IF(FİLTRE!$M$6="",9,(IF('SKT LİSTESİ'!P3329&lt;=FİLTRE!$M$6,1,0)))</f>
        <v>1</v>
      </c>
      <c r="E3329" s="25" t="str">
        <f>IF(I3329="","",(COUNTIFS($L$4:L3329,L3329)))</f>
        <v/>
      </c>
      <c r="F3329" s="13">
        <f>IF(OR(B3329&lt;&gt;2,C3329&lt;&gt;1,D3329&lt;&gt;1,H3329&lt;&gt;1),0,
COUNTIFS($B$4:B3329,2,$C$4:C3329,1,$D$4:D3329,1,$H$4:H3329,1))</f>
        <v>0</v>
      </c>
      <c r="G3329" s="26" t="str">
        <f>IF(I3329="","",(COUNTIF($E$4:E3329,E3329)))</f>
        <v/>
      </c>
      <c r="H3329" s="1">
        <f>IF(AND(J3329="SAYIM",FİLTRE!$H$5="RAFTA",U3329&lt;&gt;0),1,0)+
IF(AND(J3329="İADE DEPO",FİLTRE!$H$5="İADE DEPO"),1,0)+
IF(FİLTRE!$H$5="TÜMÜ",1,0)+
IF(AND(J3329="FİRMA İADE",FİLTRE!$H$5="FİRMA İADE"),1,0)+
IF(AND(J3329="İMHA",FİLTRE!$H$5="İMHA"),1,0)</f>
        <v>1</v>
      </c>
      <c r="I3329" s="99"/>
      <c r="J3329" s="100"/>
      <c r="K3329" s="100"/>
      <c r="L3329" s="101"/>
      <c r="M3329" s="102"/>
      <c r="N3329" s="101"/>
      <c r="O3329" s="99"/>
      <c r="P3329" s="103"/>
      <c r="Q3329" s="104"/>
      <c r="R3329" s="50"/>
      <c r="S3329" s="105"/>
      <c r="T3329" s="106"/>
      <c r="U3329" s="107"/>
      <c r="V3329" s="108"/>
      <c r="W3329" s="107"/>
      <c r="X3329" s="107"/>
      <c r="AA3329" s="107"/>
      <c r="AB3329" s="110"/>
      <c r="AC3329" s="110"/>
      <c r="AE3329" s="105"/>
      <c r="AF3329" s="105"/>
      <c r="AR3329" s="112"/>
    </row>
    <row r="3330" spans="2:44" x14ac:dyDescent="0.25">
      <c r="B3330" s="1" t="str">
        <f>IF(I3330="","",
(IF(N3330=FİLTRE!$H$6,2,0)+IF(FİLTRE!$H$6="TOPLAM",2,0))
)</f>
        <v/>
      </c>
      <c r="C3330">
        <f>IF(FİLTRE!$M$5="",9,(IF(U3330&gt;=FİLTRE!$M$5,1,0)))</f>
        <v>1</v>
      </c>
      <c r="D3330" s="1">
        <f>IF(FİLTRE!$M$6="",9,(IF('SKT LİSTESİ'!P3330&lt;=FİLTRE!$M$6,1,0)))</f>
        <v>1</v>
      </c>
      <c r="E3330" s="25" t="str">
        <f>IF(I3330="","",(COUNTIFS($L$4:L3330,L3330)))</f>
        <v/>
      </c>
      <c r="F3330" s="13">
        <f>IF(OR(B3330&lt;&gt;2,C3330&lt;&gt;1,D3330&lt;&gt;1,H3330&lt;&gt;1),0,
COUNTIFS($B$4:B3330,2,$C$4:C3330,1,$D$4:D3330,1,$H$4:H3330,1))</f>
        <v>0</v>
      </c>
      <c r="G3330" s="26" t="str">
        <f>IF(I3330="","",(COUNTIF($E$4:E3330,E3330)))</f>
        <v/>
      </c>
      <c r="H3330" s="1">
        <f>IF(AND(J3330="SAYIM",FİLTRE!$H$5="RAFTA",U3330&lt;&gt;0),1,0)+
IF(AND(J3330="İADE DEPO",FİLTRE!$H$5="İADE DEPO"),1,0)+
IF(FİLTRE!$H$5="TÜMÜ",1,0)+
IF(AND(J3330="FİRMA İADE",FİLTRE!$H$5="FİRMA İADE"),1,0)+
IF(AND(J3330="İMHA",FİLTRE!$H$5="İMHA"),1,0)</f>
        <v>1</v>
      </c>
      <c r="I3330" s="99"/>
      <c r="J3330" s="100"/>
      <c r="K3330" s="100"/>
      <c r="L3330" s="101"/>
      <c r="M3330" s="102"/>
      <c r="N3330" s="101"/>
      <c r="O3330" s="99"/>
      <c r="P3330" s="103"/>
      <c r="Q3330" s="104"/>
      <c r="R3330" s="50"/>
      <c r="S3330" s="105"/>
      <c r="T3330" s="106"/>
      <c r="U3330" s="107"/>
      <c r="V3330" s="108"/>
      <c r="W3330" s="107"/>
      <c r="X3330" s="107"/>
      <c r="AA3330" s="107"/>
      <c r="AB3330" s="110"/>
      <c r="AC3330" s="110"/>
      <c r="AE3330" s="105"/>
      <c r="AF3330" s="105"/>
      <c r="AR3330" s="112"/>
    </row>
    <row r="3331" spans="2:44" x14ac:dyDescent="0.25">
      <c r="B3331" s="1" t="str">
        <f>IF(I3331="","",
(IF(N3331=FİLTRE!$H$6,2,0)+IF(FİLTRE!$H$6="TOPLAM",2,0))
)</f>
        <v/>
      </c>
      <c r="C3331">
        <f>IF(FİLTRE!$M$5="",9,(IF(U3331&gt;=FİLTRE!$M$5,1,0)))</f>
        <v>1</v>
      </c>
      <c r="D3331" s="1">
        <f>IF(FİLTRE!$M$6="",9,(IF('SKT LİSTESİ'!P3331&lt;=FİLTRE!$M$6,1,0)))</f>
        <v>1</v>
      </c>
      <c r="E3331" s="25" t="str">
        <f>IF(I3331="","",(COUNTIFS($L$4:L3331,L3331)))</f>
        <v/>
      </c>
      <c r="F3331" s="13">
        <f>IF(OR(B3331&lt;&gt;2,C3331&lt;&gt;1,D3331&lt;&gt;1,H3331&lt;&gt;1),0,
COUNTIFS($B$4:B3331,2,$C$4:C3331,1,$D$4:D3331,1,$H$4:H3331,1))</f>
        <v>0</v>
      </c>
      <c r="G3331" s="26" t="str">
        <f>IF(I3331="","",(COUNTIF($E$4:E3331,E3331)))</f>
        <v/>
      </c>
      <c r="H3331" s="1">
        <f>IF(AND(J3331="SAYIM",FİLTRE!$H$5="RAFTA",U3331&lt;&gt;0),1,0)+
IF(AND(J3331="İADE DEPO",FİLTRE!$H$5="İADE DEPO"),1,0)+
IF(FİLTRE!$H$5="TÜMÜ",1,0)+
IF(AND(J3331="FİRMA İADE",FİLTRE!$H$5="FİRMA İADE"),1,0)+
IF(AND(J3331="İMHA",FİLTRE!$H$5="İMHA"),1,0)</f>
        <v>1</v>
      </c>
      <c r="I3331" s="99"/>
      <c r="J3331" s="100"/>
      <c r="K3331" s="100"/>
      <c r="L3331" s="101"/>
      <c r="M3331" s="102"/>
      <c r="N3331" s="101"/>
      <c r="O3331" s="99"/>
      <c r="P3331" s="103"/>
      <c r="Q3331" s="104"/>
      <c r="R3331" s="50"/>
      <c r="S3331" s="105"/>
      <c r="T3331" s="106"/>
      <c r="U3331" s="107"/>
      <c r="V3331" s="108"/>
      <c r="W3331" s="107"/>
      <c r="X3331" s="107"/>
      <c r="AA3331" s="107"/>
      <c r="AB3331" s="110"/>
      <c r="AC3331" s="110"/>
      <c r="AE3331" s="105"/>
      <c r="AF3331" s="105"/>
      <c r="AR3331" s="112"/>
    </row>
    <row r="3332" spans="2:44" x14ac:dyDescent="0.25">
      <c r="B3332" s="1" t="str">
        <f>IF(I3332="","",
(IF(N3332=FİLTRE!$H$6,2,0)+IF(FİLTRE!$H$6="TOPLAM",2,0))
)</f>
        <v/>
      </c>
      <c r="C3332">
        <f>IF(FİLTRE!$M$5="",9,(IF(U3332&gt;=FİLTRE!$M$5,1,0)))</f>
        <v>1</v>
      </c>
      <c r="D3332" s="1">
        <f>IF(FİLTRE!$M$6="",9,(IF('SKT LİSTESİ'!P3332&lt;=FİLTRE!$M$6,1,0)))</f>
        <v>1</v>
      </c>
      <c r="E3332" s="25" t="str">
        <f>IF(I3332="","",(COUNTIFS($L$4:L3332,L3332)))</f>
        <v/>
      </c>
      <c r="F3332" s="13">
        <f>IF(OR(B3332&lt;&gt;2,C3332&lt;&gt;1,D3332&lt;&gt;1,H3332&lt;&gt;1),0,
COUNTIFS($B$4:B3332,2,$C$4:C3332,1,$D$4:D3332,1,$H$4:H3332,1))</f>
        <v>0</v>
      </c>
      <c r="G3332" s="26" t="str">
        <f>IF(I3332="","",(COUNTIF($E$4:E3332,E3332)))</f>
        <v/>
      </c>
      <c r="H3332" s="1">
        <f>IF(AND(J3332="SAYIM",FİLTRE!$H$5="RAFTA",U3332&lt;&gt;0),1,0)+
IF(AND(J3332="İADE DEPO",FİLTRE!$H$5="İADE DEPO"),1,0)+
IF(FİLTRE!$H$5="TÜMÜ",1,0)+
IF(AND(J3332="FİRMA İADE",FİLTRE!$H$5="FİRMA İADE"),1,0)+
IF(AND(J3332="İMHA",FİLTRE!$H$5="İMHA"),1,0)</f>
        <v>1</v>
      </c>
      <c r="I3332" s="99"/>
      <c r="J3332" s="100"/>
      <c r="K3332" s="100"/>
      <c r="L3332" s="101"/>
      <c r="M3332" s="102"/>
      <c r="N3332" s="101"/>
      <c r="O3332" s="99"/>
      <c r="P3332" s="103"/>
      <c r="Q3332" s="104"/>
      <c r="R3332" s="50"/>
      <c r="S3332" s="105"/>
      <c r="T3332" s="106"/>
      <c r="U3332" s="107"/>
      <c r="V3332" s="108"/>
      <c r="W3332" s="107"/>
      <c r="X3332" s="107"/>
      <c r="AA3332" s="107"/>
      <c r="AB3332" s="110"/>
      <c r="AC3332" s="110"/>
      <c r="AE3332" s="105"/>
      <c r="AF3332" s="105"/>
      <c r="AR3332" s="112"/>
    </row>
    <row r="3333" spans="2:44" x14ac:dyDescent="0.25">
      <c r="B3333" s="1" t="str">
        <f>IF(I3333="","",
(IF(N3333=FİLTRE!$H$6,2,0)+IF(FİLTRE!$H$6="TOPLAM",2,0))
)</f>
        <v/>
      </c>
      <c r="C3333">
        <f>IF(FİLTRE!$M$5="",9,(IF(U3333&gt;=FİLTRE!$M$5,1,0)))</f>
        <v>1</v>
      </c>
      <c r="D3333" s="1">
        <f>IF(FİLTRE!$M$6="",9,(IF('SKT LİSTESİ'!P3333&lt;=FİLTRE!$M$6,1,0)))</f>
        <v>1</v>
      </c>
      <c r="E3333" s="25" t="str">
        <f>IF(I3333="","",(COUNTIFS($L$4:L3333,L3333)))</f>
        <v/>
      </c>
      <c r="F3333" s="13">
        <f>IF(OR(B3333&lt;&gt;2,C3333&lt;&gt;1,D3333&lt;&gt;1,H3333&lt;&gt;1),0,
COUNTIFS($B$4:B3333,2,$C$4:C3333,1,$D$4:D3333,1,$H$4:H3333,1))</f>
        <v>0</v>
      </c>
      <c r="G3333" s="26" t="str">
        <f>IF(I3333="","",(COUNTIF($E$4:E3333,E3333)))</f>
        <v/>
      </c>
      <c r="H3333" s="1">
        <f>IF(AND(J3333="SAYIM",FİLTRE!$H$5="RAFTA",U3333&lt;&gt;0),1,0)+
IF(AND(J3333="İADE DEPO",FİLTRE!$H$5="İADE DEPO"),1,0)+
IF(FİLTRE!$H$5="TÜMÜ",1,0)+
IF(AND(J3333="FİRMA İADE",FİLTRE!$H$5="FİRMA İADE"),1,0)+
IF(AND(J3333="İMHA",FİLTRE!$H$5="İMHA"),1,0)</f>
        <v>1</v>
      </c>
      <c r="I3333" s="99"/>
      <c r="J3333" s="100"/>
      <c r="K3333" s="100"/>
      <c r="L3333" s="101"/>
      <c r="M3333" s="102"/>
      <c r="N3333" s="101"/>
      <c r="O3333" s="99"/>
      <c r="P3333" s="103"/>
      <c r="Q3333" s="104"/>
      <c r="R3333" s="50"/>
      <c r="S3333" s="105"/>
      <c r="T3333" s="106"/>
      <c r="U3333" s="107"/>
      <c r="V3333" s="108"/>
      <c r="W3333" s="107"/>
      <c r="X3333" s="107"/>
      <c r="AA3333" s="107"/>
      <c r="AB3333" s="110"/>
      <c r="AC3333" s="110"/>
      <c r="AE3333" s="105"/>
      <c r="AF3333" s="105"/>
      <c r="AR3333" s="112"/>
    </row>
    <row r="3334" spans="2:44" x14ac:dyDescent="0.25">
      <c r="B3334" s="1" t="str">
        <f>IF(I3334="","",
(IF(N3334=FİLTRE!$H$6,2,0)+IF(FİLTRE!$H$6="TOPLAM",2,0))
)</f>
        <v/>
      </c>
      <c r="C3334">
        <f>IF(FİLTRE!$M$5="",9,(IF(U3334&gt;=FİLTRE!$M$5,1,0)))</f>
        <v>1</v>
      </c>
      <c r="D3334" s="1">
        <f>IF(FİLTRE!$M$6="",9,(IF('SKT LİSTESİ'!P3334&lt;=FİLTRE!$M$6,1,0)))</f>
        <v>1</v>
      </c>
      <c r="E3334" s="25" t="str">
        <f>IF(I3334="","",(COUNTIFS($L$4:L3334,L3334)))</f>
        <v/>
      </c>
      <c r="F3334" s="13">
        <f>IF(OR(B3334&lt;&gt;2,C3334&lt;&gt;1,D3334&lt;&gt;1,H3334&lt;&gt;1),0,
COUNTIFS($B$4:B3334,2,$C$4:C3334,1,$D$4:D3334,1,$H$4:H3334,1))</f>
        <v>0</v>
      </c>
      <c r="G3334" s="26" t="str">
        <f>IF(I3334="","",(COUNTIF($E$4:E3334,E3334)))</f>
        <v/>
      </c>
      <c r="H3334" s="1">
        <f>IF(AND(J3334="SAYIM",FİLTRE!$H$5="RAFTA",U3334&lt;&gt;0),1,0)+
IF(AND(J3334="İADE DEPO",FİLTRE!$H$5="İADE DEPO"),1,0)+
IF(FİLTRE!$H$5="TÜMÜ",1,0)+
IF(AND(J3334="FİRMA İADE",FİLTRE!$H$5="FİRMA İADE"),1,0)+
IF(AND(J3334="İMHA",FİLTRE!$H$5="İMHA"),1,0)</f>
        <v>1</v>
      </c>
      <c r="I3334" s="99"/>
      <c r="J3334" s="100"/>
      <c r="K3334" s="100"/>
      <c r="L3334" s="101"/>
      <c r="M3334" s="102"/>
      <c r="N3334" s="101"/>
      <c r="O3334" s="99"/>
      <c r="P3334" s="103"/>
      <c r="Q3334" s="104"/>
      <c r="R3334" s="50"/>
      <c r="S3334" s="105"/>
      <c r="T3334" s="106"/>
      <c r="U3334" s="107"/>
      <c r="V3334" s="108"/>
      <c r="W3334" s="107"/>
      <c r="X3334" s="107"/>
      <c r="AA3334" s="107"/>
      <c r="AB3334" s="110"/>
      <c r="AC3334" s="110"/>
      <c r="AE3334" s="105"/>
      <c r="AF3334" s="105"/>
      <c r="AR3334" s="112"/>
    </row>
    <row r="3335" spans="2:44" x14ac:dyDescent="0.25">
      <c r="B3335" s="1" t="str">
        <f>IF(I3335="","",
(IF(N3335=FİLTRE!$H$6,2,0)+IF(FİLTRE!$H$6="TOPLAM",2,0))
)</f>
        <v/>
      </c>
      <c r="C3335">
        <f>IF(FİLTRE!$M$5="",9,(IF(U3335&gt;=FİLTRE!$M$5,1,0)))</f>
        <v>1</v>
      </c>
      <c r="D3335" s="1">
        <f>IF(FİLTRE!$M$6="",9,(IF('SKT LİSTESİ'!P3335&lt;=FİLTRE!$M$6,1,0)))</f>
        <v>1</v>
      </c>
      <c r="E3335" s="25" t="str">
        <f>IF(I3335="","",(COUNTIFS($L$4:L3335,L3335)))</f>
        <v/>
      </c>
      <c r="F3335" s="13">
        <f>IF(OR(B3335&lt;&gt;2,C3335&lt;&gt;1,D3335&lt;&gt;1,H3335&lt;&gt;1),0,
COUNTIFS($B$4:B3335,2,$C$4:C3335,1,$D$4:D3335,1,$H$4:H3335,1))</f>
        <v>0</v>
      </c>
      <c r="G3335" s="26" t="str">
        <f>IF(I3335="","",(COUNTIF($E$4:E3335,E3335)))</f>
        <v/>
      </c>
      <c r="H3335" s="1">
        <f>IF(AND(J3335="SAYIM",FİLTRE!$H$5="RAFTA",U3335&lt;&gt;0),1,0)+
IF(AND(J3335="İADE DEPO",FİLTRE!$H$5="İADE DEPO"),1,0)+
IF(FİLTRE!$H$5="TÜMÜ",1,0)+
IF(AND(J3335="FİRMA İADE",FİLTRE!$H$5="FİRMA İADE"),1,0)+
IF(AND(J3335="İMHA",FİLTRE!$H$5="İMHA"),1,0)</f>
        <v>1</v>
      </c>
      <c r="I3335" s="99"/>
      <c r="J3335" s="100"/>
      <c r="K3335" s="100"/>
      <c r="L3335" s="101"/>
      <c r="M3335" s="102"/>
      <c r="N3335" s="101"/>
      <c r="O3335" s="99"/>
      <c r="P3335" s="103"/>
      <c r="Q3335" s="104"/>
      <c r="R3335" s="50"/>
      <c r="S3335" s="105"/>
      <c r="T3335" s="106"/>
      <c r="U3335" s="107"/>
      <c r="V3335" s="108"/>
      <c r="W3335" s="107"/>
      <c r="X3335" s="107"/>
      <c r="AA3335" s="107"/>
      <c r="AB3335" s="110"/>
      <c r="AC3335" s="110"/>
      <c r="AE3335" s="105"/>
      <c r="AF3335" s="105"/>
      <c r="AR3335" s="112"/>
    </row>
    <row r="3336" spans="2:44" x14ac:dyDescent="0.25">
      <c r="B3336" s="1" t="str">
        <f>IF(I3336="","",
(IF(N3336=FİLTRE!$H$6,2,0)+IF(FİLTRE!$H$6="TOPLAM",2,0))
)</f>
        <v/>
      </c>
      <c r="C3336">
        <f>IF(FİLTRE!$M$5="",9,(IF(U3336&gt;=FİLTRE!$M$5,1,0)))</f>
        <v>1</v>
      </c>
      <c r="D3336" s="1">
        <f>IF(FİLTRE!$M$6="",9,(IF('SKT LİSTESİ'!P3336&lt;=FİLTRE!$M$6,1,0)))</f>
        <v>1</v>
      </c>
      <c r="E3336" s="25" t="str">
        <f>IF(I3336="","",(COUNTIFS($L$4:L3336,L3336)))</f>
        <v/>
      </c>
      <c r="F3336" s="13">
        <f>IF(OR(B3336&lt;&gt;2,C3336&lt;&gt;1,D3336&lt;&gt;1,H3336&lt;&gt;1),0,
COUNTIFS($B$4:B3336,2,$C$4:C3336,1,$D$4:D3336,1,$H$4:H3336,1))</f>
        <v>0</v>
      </c>
      <c r="G3336" s="26" t="str">
        <f>IF(I3336="","",(COUNTIF($E$4:E3336,E3336)))</f>
        <v/>
      </c>
      <c r="H3336" s="1">
        <f>IF(AND(J3336="SAYIM",FİLTRE!$H$5="RAFTA",U3336&lt;&gt;0),1,0)+
IF(AND(J3336="İADE DEPO",FİLTRE!$H$5="İADE DEPO"),1,0)+
IF(FİLTRE!$H$5="TÜMÜ",1,0)+
IF(AND(J3336="FİRMA İADE",FİLTRE!$H$5="FİRMA İADE"),1,0)+
IF(AND(J3336="İMHA",FİLTRE!$H$5="İMHA"),1,0)</f>
        <v>1</v>
      </c>
      <c r="I3336" s="99"/>
      <c r="J3336" s="100"/>
      <c r="K3336" s="100"/>
      <c r="L3336" s="101"/>
      <c r="M3336" s="102"/>
      <c r="N3336" s="101"/>
      <c r="O3336" s="99"/>
      <c r="P3336" s="103"/>
      <c r="Q3336" s="104"/>
      <c r="R3336" s="50"/>
      <c r="S3336" s="105"/>
      <c r="T3336" s="106"/>
      <c r="U3336" s="107"/>
      <c r="V3336" s="108"/>
      <c r="W3336" s="107"/>
      <c r="X3336" s="107"/>
      <c r="AA3336" s="107"/>
      <c r="AB3336" s="110"/>
      <c r="AC3336" s="110"/>
      <c r="AE3336" s="105"/>
      <c r="AF3336" s="105"/>
      <c r="AR3336" s="112"/>
    </row>
    <row r="3337" spans="2:44" x14ac:dyDescent="0.25">
      <c r="B3337" s="1" t="str">
        <f>IF(I3337="","",
(IF(N3337=FİLTRE!$H$6,2,0)+IF(FİLTRE!$H$6="TOPLAM",2,0))
)</f>
        <v/>
      </c>
      <c r="C3337">
        <f>IF(FİLTRE!$M$5="",9,(IF(U3337&gt;=FİLTRE!$M$5,1,0)))</f>
        <v>1</v>
      </c>
      <c r="D3337" s="1">
        <f>IF(FİLTRE!$M$6="",9,(IF('SKT LİSTESİ'!P3337&lt;=FİLTRE!$M$6,1,0)))</f>
        <v>1</v>
      </c>
      <c r="E3337" s="25" t="str">
        <f>IF(I3337="","",(COUNTIFS($L$4:L3337,L3337)))</f>
        <v/>
      </c>
      <c r="F3337" s="13">
        <f>IF(OR(B3337&lt;&gt;2,C3337&lt;&gt;1,D3337&lt;&gt;1,H3337&lt;&gt;1),0,
COUNTIFS($B$4:B3337,2,$C$4:C3337,1,$D$4:D3337,1,$H$4:H3337,1))</f>
        <v>0</v>
      </c>
      <c r="G3337" s="26" t="str">
        <f>IF(I3337="","",(COUNTIF($E$4:E3337,E3337)))</f>
        <v/>
      </c>
      <c r="H3337" s="1">
        <f>IF(AND(J3337="SAYIM",FİLTRE!$H$5="RAFTA",U3337&lt;&gt;0),1,0)+
IF(AND(J3337="İADE DEPO",FİLTRE!$H$5="İADE DEPO"),1,0)+
IF(FİLTRE!$H$5="TÜMÜ",1,0)+
IF(AND(J3337="FİRMA İADE",FİLTRE!$H$5="FİRMA İADE"),1,0)+
IF(AND(J3337="İMHA",FİLTRE!$H$5="İMHA"),1,0)</f>
        <v>1</v>
      </c>
      <c r="I3337" s="99"/>
      <c r="J3337" s="100"/>
      <c r="K3337" s="100"/>
      <c r="L3337" s="101"/>
      <c r="M3337" s="102"/>
      <c r="N3337" s="101"/>
      <c r="O3337" s="99"/>
      <c r="P3337" s="103"/>
      <c r="Q3337" s="104"/>
      <c r="R3337" s="50"/>
      <c r="S3337" s="105"/>
      <c r="T3337" s="106"/>
      <c r="U3337" s="107"/>
      <c r="V3337" s="108"/>
      <c r="W3337" s="107"/>
      <c r="X3337" s="107"/>
      <c r="AA3337" s="107"/>
      <c r="AB3337" s="110"/>
      <c r="AC3337" s="110"/>
      <c r="AE3337" s="105"/>
      <c r="AF3337" s="105"/>
      <c r="AR3337" s="112"/>
    </row>
    <row r="3338" spans="2:44" x14ac:dyDescent="0.25">
      <c r="B3338" s="1" t="str">
        <f>IF(I3338="","",
(IF(N3338=FİLTRE!$H$6,2,0)+IF(FİLTRE!$H$6="TOPLAM",2,0))
)</f>
        <v/>
      </c>
      <c r="C3338">
        <f>IF(FİLTRE!$M$5="",9,(IF(U3338&gt;=FİLTRE!$M$5,1,0)))</f>
        <v>1</v>
      </c>
      <c r="D3338" s="1">
        <f>IF(FİLTRE!$M$6="",9,(IF('SKT LİSTESİ'!P3338&lt;=FİLTRE!$M$6,1,0)))</f>
        <v>1</v>
      </c>
      <c r="E3338" s="25" t="str">
        <f>IF(I3338="","",(COUNTIFS($L$4:L3338,L3338)))</f>
        <v/>
      </c>
      <c r="F3338" s="13">
        <f>IF(OR(B3338&lt;&gt;2,C3338&lt;&gt;1,D3338&lt;&gt;1,H3338&lt;&gt;1),0,
COUNTIFS($B$4:B3338,2,$C$4:C3338,1,$D$4:D3338,1,$H$4:H3338,1))</f>
        <v>0</v>
      </c>
      <c r="G3338" s="26" t="str">
        <f>IF(I3338="","",(COUNTIF($E$4:E3338,E3338)))</f>
        <v/>
      </c>
      <c r="H3338" s="1">
        <f>IF(AND(J3338="SAYIM",FİLTRE!$H$5="RAFTA",U3338&lt;&gt;0),1,0)+
IF(AND(J3338="İADE DEPO",FİLTRE!$H$5="İADE DEPO"),1,0)+
IF(FİLTRE!$H$5="TÜMÜ",1,0)+
IF(AND(J3338="FİRMA İADE",FİLTRE!$H$5="FİRMA İADE"),1,0)+
IF(AND(J3338="İMHA",FİLTRE!$H$5="İMHA"),1,0)</f>
        <v>1</v>
      </c>
      <c r="I3338" s="99"/>
      <c r="J3338" s="100"/>
      <c r="K3338" s="100"/>
      <c r="L3338" s="101"/>
      <c r="M3338" s="102"/>
      <c r="N3338" s="101"/>
      <c r="O3338" s="99"/>
      <c r="P3338" s="103"/>
      <c r="Q3338" s="104"/>
      <c r="R3338" s="50"/>
      <c r="S3338" s="105"/>
      <c r="T3338" s="106"/>
      <c r="U3338" s="107"/>
      <c r="V3338" s="108"/>
      <c r="W3338" s="107"/>
      <c r="X3338" s="107"/>
      <c r="AA3338" s="107"/>
      <c r="AB3338" s="110"/>
      <c r="AC3338" s="110"/>
      <c r="AE3338" s="105"/>
      <c r="AF3338" s="105"/>
      <c r="AR3338" s="112"/>
    </row>
    <row r="3339" spans="2:44" x14ac:dyDescent="0.25">
      <c r="B3339" s="1" t="str">
        <f>IF(I3339="","",
(IF(N3339=FİLTRE!$H$6,2,0)+IF(FİLTRE!$H$6="TOPLAM",2,0))
)</f>
        <v/>
      </c>
      <c r="C3339">
        <f>IF(FİLTRE!$M$5="",9,(IF(U3339&gt;=FİLTRE!$M$5,1,0)))</f>
        <v>1</v>
      </c>
      <c r="D3339" s="1">
        <f>IF(FİLTRE!$M$6="",9,(IF('SKT LİSTESİ'!P3339&lt;=FİLTRE!$M$6,1,0)))</f>
        <v>1</v>
      </c>
      <c r="E3339" s="25" t="str">
        <f>IF(I3339="","",(COUNTIFS($L$4:L3339,L3339)))</f>
        <v/>
      </c>
      <c r="F3339" s="13">
        <f>IF(OR(B3339&lt;&gt;2,C3339&lt;&gt;1,D3339&lt;&gt;1,H3339&lt;&gt;1),0,
COUNTIFS($B$4:B3339,2,$C$4:C3339,1,$D$4:D3339,1,$H$4:H3339,1))</f>
        <v>0</v>
      </c>
      <c r="G3339" s="26" t="str">
        <f>IF(I3339="","",(COUNTIF($E$4:E3339,E3339)))</f>
        <v/>
      </c>
      <c r="H3339" s="1">
        <f>IF(AND(J3339="SAYIM",FİLTRE!$H$5="RAFTA",U3339&lt;&gt;0),1,0)+
IF(AND(J3339="İADE DEPO",FİLTRE!$H$5="İADE DEPO"),1,0)+
IF(FİLTRE!$H$5="TÜMÜ",1,0)+
IF(AND(J3339="FİRMA İADE",FİLTRE!$H$5="FİRMA İADE"),1,0)+
IF(AND(J3339="İMHA",FİLTRE!$H$5="İMHA"),1,0)</f>
        <v>1</v>
      </c>
      <c r="I3339" s="99"/>
      <c r="J3339" s="100"/>
      <c r="K3339" s="100"/>
      <c r="L3339" s="101"/>
      <c r="M3339" s="102"/>
      <c r="N3339" s="101"/>
      <c r="O3339" s="99"/>
      <c r="P3339" s="103"/>
      <c r="Q3339" s="104"/>
      <c r="R3339" s="50"/>
      <c r="S3339" s="105"/>
      <c r="T3339" s="106"/>
      <c r="U3339" s="107"/>
      <c r="V3339" s="108"/>
      <c r="W3339" s="107"/>
      <c r="X3339" s="107"/>
      <c r="AA3339" s="107"/>
      <c r="AB3339" s="110"/>
      <c r="AC3339" s="110"/>
      <c r="AE3339" s="105"/>
      <c r="AF3339" s="105"/>
      <c r="AR3339" s="112"/>
    </row>
    <row r="3340" spans="2:44" x14ac:dyDescent="0.25">
      <c r="B3340" s="1" t="str">
        <f>IF(I3340="","",
(IF(N3340=FİLTRE!$H$6,2,0)+IF(FİLTRE!$H$6="TOPLAM",2,0))
)</f>
        <v/>
      </c>
      <c r="C3340">
        <f>IF(FİLTRE!$M$5="",9,(IF(U3340&gt;=FİLTRE!$M$5,1,0)))</f>
        <v>1</v>
      </c>
      <c r="D3340" s="1">
        <f>IF(FİLTRE!$M$6="",9,(IF('SKT LİSTESİ'!P3340&lt;=FİLTRE!$M$6,1,0)))</f>
        <v>1</v>
      </c>
      <c r="E3340" s="25" t="str">
        <f>IF(I3340="","",(COUNTIFS($L$4:L3340,L3340)))</f>
        <v/>
      </c>
      <c r="F3340" s="13">
        <f>IF(OR(B3340&lt;&gt;2,C3340&lt;&gt;1,D3340&lt;&gt;1,H3340&lt;&gt;1),0,
COUNTIFS($B$4:B3340,2,$C$4:C3340,1,$D$4:D3340,1,$H$4:H3340,1))</f>
        <v>0</v>
      </c>
      <c r="G3340" s="26" t="str">
        <f>IF(I3340="","",(COUNTIF($E$4:E3340,E3340)))</f>
        <v/>
      </c>
      <c r="H3340" s="1">
        <f>IF(AND(J3340="SAYIM",FİLTRE!$H$5="RAFTA",U3340&lt;&gt;0),1,0)+
IF(AND(J3340="İADE DEPO",FİLTRE!$H$5="İADE DEPO"),1,0)+
IF(FİLTRE!$H$5="TÜMÜ",1,0)+
IF(AND(J3340="FİRMA İADE",FİLTRE!$H$5="FİRMA İADE"),1,0)+
IF(AND(J3340="İMHA",FİLTRE!$H$5="İMHA"),1,0)</f>
        <v>1</v>
      </c>
      <c r="I3340" s="99"/>
      <c r="J3340" s="100"/>
      <c r="K3340" s="100"/>
      <c r="L3340" s="101"/>
      <c r="M3340" s="102"/>
      <c r="N3340" s="101"/>
      <c r="O3340" s="99"/>
      <c r="P3340" s="103"/>
      <c r="Q3340" s="104"/>
      <c r="R3340" s="50"/>
      <c r="S3340" s="105"/>
      <c r="T3340" s="106"/>
      <c r="U3340" s="107"/>
      <c r="V3340" s="108"/>
      <c r="W3340" s="107"/>
      <c r="X3340" s="107"/>
      <c r="AA3340" s="107"/>
      <c r="AB3340" s="110"/>
      <c r="AC3340" s="110"/>
      <c r="AE3340" s="105"/>
      <c r="AF3340" s="105"/>
      <c r="AR3340" s="112"/>
    </row>
    <row r="3341" spans="2:44" x14ac:dyDescent="0.25">
      <c r="B3341" s="1" t="str">
        <f>IF(I3341="","",
(IF(N3341=FİLTRE!$H$6,2,0)+IF(FİLTRE!$H$6="TOPLAM",2,0))
)</f>
        <v/>
      </c>
      <c r="C3341">
        <f>IF(FİLTRE!$M$5="",9,(IF(U3341&gt;=FİLTRE!$M$5,1,0)))</f>
        <v>1</v>
      </c>
      <c r="D3341" s="1">
        <f>IF(FİLTRE!$M$6="",9,(IF('SKT LİSTESİ'!P3341&lt;=FİLTRE!$M$6,1,0)))</f>
        <v>1</v>
      </c>
      <c r="E3341" s="25" t="str">
        <f>IF(I3341="","",(COUNTIFS($L$4:L3341,L3341)))</f>
        <v/>
      </c>
      <c r="F3341" s="13">
        <f>IF(OR(B3341&lt;&gt;2,C3341&lt;&gt;1,D3341&lt;&gt;1,H3341&lt;&gt;1),0,
COUNTIFS($B$4:B3341,2,$C$4:C3341,1,$D$4:D3341,1,$H$4:H3341,1))</f>
        <v>0</v>
      </c>
      <c r="G3341" s="26" t="str">
        <f>IF(I3341="","",(COUNTIF($E$4:E3341,E3341)))</f>
        <v/>
      </c>
      <c r="H3341" s="1">
        <f>IF(AND(J3341="SAYIM",FİLTRE!$H$5="RAFTA",U3341&lt;&gt;0),1,0)+
IF(AND(J3341="İADE DEPO",FİLTRE!$H$5="İADE DEPO"),1,0)+
IF(FİLTRE!$H$5="TÜMÜ",1,0)+
IF(AND(J3341="FİRMA İADE",FİLTRE!$H$5="FİRMA İADE"),1,0)+
IF(AND(J3341="İMHA",FİLTRE!$H$5="İMHA"),1,0)</f>
        <v>1</v>
      </c>
      <c r="I3341" s="99"/>
      <c r="J3341" s="100"/>
      <c r="K3341" s="100"/>
      <c r="L3341" s="101"/>
      <c r="M3341" s="102"/>
      <c r="N3341" s="101"/>
      <c r="O3341" s="99"/>
      <c r="P3341" s="103"/>
      <c r="Q3341" s="104"/>
      <c r="R3341" s="50"/>
      <c r="S3341" s="105"/>
      <c r="T3341" s="106"/>
      <c r="U3341" s="107"/>
      <c r="V3341" s="108"/>
      <c r="W3341" s="107"/>
      <c r="X3341" s="107"/>
      <c r="AA3341" s="107"/>
      <c r="AB3341" s="110"/>
      <c r="AC3341" s="110"/>
      <c r="AE3341" s="105"/>
      <c r="AF3341" s="105"/>
      <c r="AR3341" s="112"/>
    </row>
    <row r="3342" spans="2:44" x14ac:dyDescent="0.25">
      <c r="B3342" s="1" t="str">
        <f>IF(I3342="","",
(IF(N3342=FİLTRE!$H$6,2,0)+IF(FİLTRE!$H$6="TOPLAM",2,0))
)</f>
        <v/>
      </c>
      <c r="C3342">
        <f>IF(FİLTRE!$M$5="",9,(IF(U3342&gt;=FİLTRE!$M$5,1,0)))</f>
        <v>1</v>
      </c>
      <c r="D3342" s="1">
        <f>IF(FİLTRE!$M$6="",9,(IF('SKT LİSTESİ'!P3342&lt;=FİLTRE!$M$6,1,0)))</f>
        <v>1</v>
      </c>
      <c r="E3342" s="25" t="str">
        <f>IF(I3342="","",(COUNTIFS($L$4:L3342,L3342)))</f>
        <v/>
      </c>
      <c r="F3342" s="13">
        <f>IF(OR(B3342&lt;&gt;2,C3342&lt;&gt;1,D3342&lt;&gt;1,H3342&lt;&gt;1),0,
COUNTIFS($B$4:B3342,2,$C$4:C3342,1,$D$4:D3342,1,$H$4:H3342,1))</f>
        <v>0</v>
      </c>
      <c r="G3342" s="26" t="str">
        <f>IF(I3342="","",(COUNTIF($E$4:E3342,E3342)))</f>
        <v/>
      </c>
      <c r="H3342" s="1">
        <f>IF(AND(J3342="SAYIM",FİLTRE!$H$5="RAFTA",U3342&lt;&gt;0),1,0)+
IF(AND(J3342="İADE DEPO",FİLTRE!$H$5="İADE DEPO"),1,0)+
IF(FİLTRE!$H$5="TÜMÜ",1,0)+
IF(AND(J3342="FİRMA İADE",FİLTRE!$H$5="FİRMA İADE"),1,0)+
IF(AND(J3342="İMHA",FİLTRE!$H$5="İMHA"),1,0)</f>
        <v>1</v>
      </c>
      <c r="I3342" s="99"/>
      <c r="J3342" s="100"/>
      <c r="K3342" s="100"/>
      <c r="L3342" s="101"/>
      <c r="M3342" s="102"/>
      <c r="N3342" s="101"/>
      <c r="O3342" s="99"/>
      <c r="P3342" s="103"/>
      <c r="Q3342" s="104"/>
      <c r="R3342" s="50"/>
      <c r="S3342" s="105"/>
      <c r="T3342" s="106"/>
      <c r="U3342" s="107"/>
      <c r="V3342" s="108"/>
      <c r="W3342" s="107"/>
      <c r="X3342" s="107"/>
      <c r="AA3342" s="107"/>
      <c r="AB3342" s="110"/>
      <c r="AC3342" s="110"/>
      <c r="AE3342" s="105"/>
      <c r="AF3342" s="105"/>
      <c r="AR3342" s="112"/>
    </row>
    <row r="3343" spans="2:44" x14ac:dyDescent="0.25">
      <c r="B3343" s="1" t="str">
        <f>IF(I3343="","",
(IF(N3343=FİLTRE!$H$6,2,0)+IF(FİLTRE!$H$6="TOPLAM",2,0))
)</f>
        <v/>
      </c>
      <c r="C3343">
        <f>IF(FİLTRE!$M$5="",9,(IF(U3343&gt;=FİLTRE!$M$5,1,0)))</f>
        <v>1</v>
      </c>
      <c r="D3343" s="1">
        <f>IF(FİLTRE!$M$6="",9,(IF('SKT LİSTESİ'!P3343&lt;=FİLTRE!$M$6,1,0)))</f>
        <v>1</v>
      </c>
      <c r="E3343" s="25" t="str">
        <f>IF(I3343="","",(COUNTIFS($L$4:L3343,L3343)))</f>
        <v/>
      </c>
      <c r="F3343" s="13">
        <f>IF(OR(B3343&lt;&gt;2,C3343&lt;&gt;1,D3343&lt;&gt;1,H3343&lt;&gt;1),0,
COUNTIFS($B$4:B3343,2,$C$4:C3343,1,$D$4:D3343,1,$H$4:H3343,1))</f>
        <v>0</v>
      </c>
      <c r="G3343" s="26" t="str">
        <f>IF(I3343="","",(COUNTIF($E$4:E3343,E3343)))</f>
        <v/>
      </c>
      <c r="H3343" s="1">
        <f>IF(AND(J3343="SAYIM",FİLTRE!$H$5="RAFTA",U3343&lt;&gt;0),1,0)+
IF(AND(J3343="İADE DEPO",FİLTRE!$H$5="İADE DEPO"),1,0)+
IF(FİLTRE!$H$5="TÜMÜ",1,0)+
IF(AND(J3343="FİRMA İADE",FİLTRE!$H$5="FİRMA İADE"),1,0)+
IF(AND(J3343="İMHA",FİLTRE!$H$5="İMHA"),1,0)</f>
        <v>1</v>
      </c>
      <c r="I3343" s="99"/>
      <c r="J3343" s="100"/>
      <c r="K3343" s="100"/>
      <c r="L3343" s="101"/>
      <c r="M3343" s="102"/>
      <c r="N3343" s="101"/>
      <c r="O3343" s="99"/>
      <c r="P3343" s="103"/>
      <c r="Q3343" s="104"/>
      <c r="R3343" s="50"/>
      <c r="S3343" s="105"/>
      <c r="T3343" s="106"/>
      <c r="U3343" s="107"/>
      <c r="V3343" s="108"/>
      <c r="W3343" s="107"/>
      <c r="X3343" s="107"/>
      <c r="AA3343" s="107"/>
      <c r="AB3343" s="110"/>
      <c r="AC3343" s="110"/>
      <c r="AE3343" s="105"/>
      <c r="AF3343" s="105"/>
      <c r="AR3343" s="112"/>
    </row>
    <row r="3344" spans="2:44" x14ac:dyDescent="0.25">
      <c r="B3344" s="1" t="str">
        <f>IF(I3344="","",
(IF(N3344=FİLTRE!$H$6,2,0)+IF(FİLTRE!$H$6="TOPLAM",2,0))
)</f>
        <v/>
      </c>
      <c r="C3344">
        <f>IF(FİLTRE!$M$5="",9,(IF(U3344&gt;=FİLTRE!$M$5,1,0)))</f>
        <v>1</v>
      </c>
      <c r="D3344" s="1">
        <f>IF(FİLTRE!$M$6="",9,(IF('SKT LİSTESİ'!P3344&lt;=FİLTRE!$M$6,1,0)))</f>
        <v>1</v>
      </c>
      <c r="E3344" s="25" t="str">
        <f>IF(I3344="","",(COUNTIFS($L$4:L3344,L3344)))</f>
        <v/>
      </c>
      <c r="F3344" s="13">
        <f>IF(OR(B3344&lt;&gt;2,C3344&lt;&gt;1,D3344&lt;&gt;1,H3344&lt;&gt;1),0,
COUNTIFS($B$4:B3344,2,$C$4:C3344,1,$D$4:D3344,1,$H$4:H3344,1))</f>
        <v>0</v>
      </c>
      <c r="G3344" s="26" t="str">
        <f>IF(I3344="","",(COUNTIF($E$4:E3344,E3344)))</f>
        <v/>
      </c>
      <c r="H3344" s="1">
        <f>IF(AND(J3344="SAYIM",FİLTRE!$H$5="RAFTA",U3344&lt;&gt;0),1,0)+
IF(AND(J3344="İADE DEPO",FİLTRE!$H$5="İADE DEPO"),1,0)+
IF(FİLTRE!$H$5="TÜMÜ",1,0)+
IF(AND(J3344="FİRMA İADE",FİLTRE!$H$5="FİRMA İADE"),1,0)+
IF(AND(J3344="İMHA",FİLTRE!$H$5="İMHA"),1,0)</f>
        <v>1</v>
      </c>
      <c r="I3344" s="99"/>
      <c r="J3344" s="100"/>
      <c r="K3344" s="100"/>
      <c r="L3344" s="101"/>
      <c r="M3344" s="102"/>
      <c r="N3344" s="101"/>
      <c r="O3344" s="99"/>
      <c r="P3344" s="103"/>
      <c r="Q3344" s="104"/>
      <c r="R3344" s="50"/>
      <c r="S3344" s="105"/>
      <c r="T3344" s="106"/>
      <c r="U3344" s="107"/>
      <c r="V3344" s="108"/>
      <c r="W3344" s="107"/>
      <c r="X3344" s="107"/>
      <c r="AA3344" s="107"/>
      <c r="AB3344" s="110"/>
      <c r="AC3344" s="110"/>
      <c r="AE3344" s="105"/>
      <c r="AF3344" s="105"/>
      <c r="AR3344" s="112"/>
    </row>
    <row r="3345" spans="2:44" x14ac:dyDescent="0.25">
      <c r="B3345" s="1" t="str">
        <f>IF(I3345="","",
(IF(N3345=FİLTRE!$H$6,2,0)+IF(FİLTRE!$H$6="TOPLAM",2,0))
)</f>
        <v/>
      </c>
      <c r="C3345">
        <f>IF(FİLTRE!$M$5="",9,(IF(U3345&gt;=FİLTRE!$M$5,1,0)))</f>
        <v>1</v>
      </c>
      <c r="D3345" s="1">
        <f>IF(FİLTRE!$M$6="",9,(IF('SKT LİSTESİ'!P3345&lt;=FİLTRE!$M$6,1,0)))</f>
        <v>1</v>
      </c>
      <c r="E3345" s="25" t="str">
        <f>IF(I3345="","",(COUNTIFS($L$4:L3345,L3345)))</f>
        <v/>
      </c>
      <c r="F3345" s="13">
        <f>IF(OR(B3345&lt;&gt;2,C3345&lt;&gt;1,D3345&lt;&gt;1,H3345&lt;&gt;1),0,
COUNTIFS($B$4:B3345,2,$C$4:C3345,1,$D$4:D3345,1,$H$4:H3345,1))</f>
        <v>0</v>
      </c>
      <c r="G3345" s="26" t="str">
        <f>IF(I3345="","",(COUNTIF($E$4:E3345,E3345)))</f>
        <v/>
      </c>
      <c r="H3345" s="1">
        <f>IF(AND(J3345="SAYIM",FİLTRE!$H$5="RAFTA",U3345&lt;&gt;0),1,0)+
IF(AND(J3345="İADE DEPO",FİLTRE!$H$5="İADE DEPO"),1,0)+
IF(FİLTRE!$H$5="TÜMÜ",1,0)+
IF(AND(J3345="FİRMA İADE",FİLTRE!$H$5="FİRMA İADE"),1,0)+
IF(AND(J3345="İMHA",FİLTRE!$H$5="İMHA"),1,0)</f>
        <v>1</v>
      </c>
      <c r="I3345" s="99"/>
      <c r="J3345" s="100"/>
      <c r="K3345" s="100"/>
      <c r="L3345" s="101"/>
      <c r="M3345" s="102"/>
      <c r="N3345" s="101"/>
      <c r="O3345" s="99"/>
      <c r="P3345" s="103"/>
      <c r="Q3345" s="104"/>
      <c r="R3345" s="50"/>
      <c r="S3345" s="105"/>
      <c r="T3345" s="106"/>
      <c r="U3345" s="107"/>
      <c r="V3345" s="108"/>
      <c r="W3345" s="107"/>
      <c r="X3345" s="107"/>
      <c r="AA3345" s="107"/>
      <c r="AB3345" s="110"/>
      <c r="AC3345" s="110"/>
      <c r="AE3345" s="105"/>
      <c r="AF3345" s="105"/>
      <c r="AR3345" s="112"/>
    </row>
    <row r="3346" spans="2:44" x14ac:dyDescent="0.25">
      <c r="B3346" s="1" t="str">
        <f>IF(I3346="","",
(IF(N3346=FİLTRE!$H$6,2,0)+IF(FİLTRE!$H$6="TOPLAM",2,0))
)</f>
        <v/>
      </c>
      <c r="C3346">
        <f>IF(FİLTRE!$M$5="",9,(IF(U3346&gt;=FİLTRE!$M$5,1,0)))</f>
        <v>1</v>
      </c>
      <c r="D3346" s="1">
        <f>IF(FİLTRE!$M$6="",9,(IF('SKT LİSTESİ'!P3346&lt;=FİLTRE!$M$6,1,0)))</f>
        <v>1</v>
      </c>
      <c r="E3346" s="25" t="str">
        <f>IF(I3346="","",(COUNTIFS($L$4:L3346,L3346)))</f>
        <v/>
      </c>
      <c r="F3346" s="13">
        <f>IF(OR(B3346&lt;&gt;2,C3346&lt;&gt;1,D3346&lt;&gt;1,H3346&lt;&gt;1),0,
COUNTIFS($B$4:B3346,2,$C$4:C3346,1,$D$4:D3346,1,$H$4:H3346,1))</f>
        <v>0</v>
      </c>
      <c r="G3346" s="26" t="str">
        <f>IF(I3346="","",(COUNTIF($E$4:E3346,E3346)))</f>
        <v/>
      </c>
      <c r="H3346" s="1">
        <f>IF(AND(J3346="SAYIM",FİLTRE!$H$5="RAFTA",U3346&lt;&gt;0),1,0)+
IF(AND(J3346="İADE DEPO",FİLTRE!$H$5="İADE DEPO"),1,0)+
IF(FİLTRE!$H$5="TÜMÜ",1,0)+
IF(AND(J3346="FİRMA İADE",FİLTRE!$H$5="FİRMA İADE"),1,0)+
IF(AND(J3346="İMHA",FİLTRE!$H$5="İMHA"),1,0)</f>
        <v>1</v>
      </c>
      <c r="I3346" s="99"/>
      <c r="J3346" s="100"/>
      <c r="K3346" s="100"/>
      <c r="L3346" s="101"/>
      <c r="M3346" s="102"/>
      <c r="N3346" s="101"/>
      <c r="O3346" s="99"/>
      <c r="P3346" s="103"/>
      <c r="Q3346" s="104"/>
      <c r="R3346" s="50"/>
      <c r="S3346" s="105"/>
      <c r="T3346" s="106"/>
      <c r="U3346" s="107"/>
      <c r="V3346" s="108"/>
      <c r="W3346" s="107"/>
      <c r="X3346" s="107"/>
      <c r="AA3346" s="107"/>
      <c r="AB3346" s="110"/>
      <c r="AC3346" s="110"/>
      <c r="AE3346" s="105"/>
      <c r="AF3346" s="105"/>
      <c r="AR3346" s="112"/>
    </row>
    <row r="3347" spans="2:44" x14ac:dyDescent="0.25">
      <c r="B3347" s="1" t="str">
        <f>IF(I3347="","",
(IF(N3347=FİLTRE!$H$6,2,0)+IF(FİLTRE!$H$6="TOPLAM",2,0))
)</f>
        <v/>
      </c>
      <c r="C3347">
        <f>IF(FİLTRE!$M$5="",9,(IF(U3347&gt;=FİLTRE!$M$5,1,0)))</f>
        <v>1</v>
      </c>
      <c r="D3347" s="1">
        <f>IF(FİLTRE!$M$6="",9,(IF('SKT LİSTESİ'!P3347&lt;=FİLTRE!$M$6,1,0)))</f>
        <v>1</v>
      </c>
      <c r="E3347" s="25" t="str">
        <f>IF(I3347="","",(COUNTIFS($L$4:L3347,L3347)))</f>
        <v/>
      </c>
      <c r="F3347" s="13">
        <f>IF(OR(B3347&lt;&gt;2,C3347&lt;&gt;1,D3347&lt;&gt;1,H3347&lt;&gt;1),0,
COUNTIFS($B$4:B3347,2,$C$4:C3347,1,$D$4:D3347,1,$H$4:H3347,1))</f>
        <v>0</v>
      </c>
      <c r="G3347" s="26" t="str">
        <f>IF(I3347="","",(COUNTIF($E$4:E3347,E3347)))</f>
        <v/>
      </c>
      <c r="H3347" s="1">
        <f>IF(AND(J3347="SAYIM",FİLTRE!$H$5="RAFTA",U3347&lt;&gt;0),1,0)+
IF(AND(J3347="İADE DEPO",FİLTRE!$H$5="İADE DEPO"),1,0)+
IF(FİLTRE!$H$5="TÜMÜ",1,0)+
IF(AND(J3347="FİRMA İADE",FİLTRE!$H$5="FİRMA İADE"),1,0)+
IF(AND(J3347="İMHA",FİLTRE!$H$5="İMHA"),1,0)</f>
        <v>1</v>
      </c>
      <c r="I3347" s="99"/>
      <c r="J3347" s="100"/>
      <c r="K3347" s="100"/>
      <c r="L3347" s="101"/>
      <c r="M3347" s="102"/>
      <c r="N3347" s="101"/>
      <c r="O3347" s="99"/>
      <c r="P3347" s="103"/>
      <c r="Q3347" s="104"/>
      <c r="R3347" s="50"/>
      <c r="S3347" s="105"/>
      <c r="T3347" s="106"/>
      <c r="U3347" s="107"/>
      <c r="V3347" s="108"/>
      <c r="W3347" s="107"/>
      <c r="X3347" s="107"/>
      <c r="AA3347" s="107"/>
      <c r="AB3347" s="110"/>
      <c r="AC3347" s="110"/>
      <c r="AE3347" s="105"/>
      <c r="AF3347" s="105"/>
      <c r="AR3347" s="112"/>
    </row>
    <row r="3348" spans="2:44" x14ac:dyDescent="0.25">
      <c r="B3348" s="1" t="str">
        <f>IF(I3348="","",
(IF(N3348=FİLTRE!$H$6,2,0)+IF(FİLTRE!$H$6="TOPLAM",2,0))
)</f>
        <v/>
      </c>
      <c r="C3348">
        <f>IF(FİLTRE!$M$5="",9,(IF(U3348&gt;=FİLTRE!$M$5,1,0)))</f>
        <v>1</v>
      </c>
      <c r="D3348" s="1">
        <f>IF(FİLTRE!$M$6="",9,(IF('SKT LİSTESİ'!P3348&lt;=FİLTRE!$M$6,1,0)))</f>
        <v>1</v>
      </c>
      <c r="E3348" s="25" t="str">
        <f>IF(I3348="","",(COUNTIFS($L$4:L3348,L3348)))</f>
        <v/>
      </c>
      <c r="F3348" s="13">
        <f>IF(OR(B3348&lt;&gt;2,C3348&lt;&gt;1,D3348&lt;&gt;1,H3348&lt;&gt;1),0,
COUNTIFS($B$4:B3348,2,$C$4:C3348,1,$D$4:D3348,1,$H$4:H3348,1))</f>
        <v>0</v>
      </c>
      <c r="G3348" s="26" t="str">
        <f>IF(I3348="","",(COUNTIF($E$4:E3348,E3348)))</f>
        <v/>
      </c>
      <c r="H3348" s="1">
        <f>IF(AND(J3348="SAYIM",FİLTRE!$H$5="RAFTA",U3348&lt;&gt;0),1,0)+
IF(AND(J3348="İADE DEPO",FİLTRE!$H$5="İADE DEPO"),1,0)+
IF(FİLTRE!$H$5="TÜMÜ",1,0)+
IF(AND(J3348="FİRMA İADE",FİLTRE!$H$5="FİRMA İADE"),1,0)+
IF(AND(J3348="İMHA",FİLTRE!$H$5="İMHA"),1,0)</f>
        <v>1</v>
      </c>
      <c r="I3348" s="99"/>
      <c r="J3348" s="100"/>
      <c r="K3348" s="100"/>
      <c r="L3348" s="101"/>
      <c r="M3348" s="102"/>
      <c r="N3348" s="101"/>
      <c r="O3348" s="99"/>
      <c r="P3348" s="103"/>
      <c r="Q3348" s="104"/>
      <c r="R3348" s="50"/>
      <c r="S3348" s="105"/>
      <c r="T3348" s="106"/>
      <c r="U3348" s="107"/>
      <c r="V3348" s="108"/>
      <c r="W3348" s="107"/>
      <c r="X3348" s="107"/>
      <c r="AA3348" s="107"/>
      <c r="AB3348" s="110"/>
      <c r="AC3348" s="110"/>
      <c r="AE3348" s="105"/>
      <c r="AF3348" s="105"/>
      <c r="AR3348" s="112"/>
    </row>
    <row r="3349" spans="2:44" x14ac:dyDescent="0.25">
      <c r="B3349" s="1" t="str">
        <f>IF(I3349="","",
(IF(N3349=FİLTRE!$H$6,2,0)+IF(FİLTRE!$H$6="TOPLAM",2,0))
)</f>
        <v/>
      </c>
      <c r="C3349">
        <f>IF(FİLTRE!$M$5="",9,(IF(U3349&gt;=FİLTRE!$M$5,1,0)))</f>
        <v>1</v>
      </c>
      <c r="D3349" s="1">
        <f>IF(FİLTRE!$M$6="",9,(IF('SKT LİSTESİ'!P3349&lt;=FİLTRE!$M$6,1,0)))</f>
        <v>1</v>
      </c>
      <c r="E3349" s="25" t="str">
        <f>IF(I3349="","",(COUNTIFS($L$4:L3349,L3349)))</f>
        <v/>
      </c>
      <c r="F3349" s="13">
        <f>IF(OR(B3349&lt;&gt;2,C3349&lt;&gt;1,D3349&lt;&gt;1,H3349&lt;&gt;1),0,
COUNTIFS($B$4:B3349,2,$C$4:C3349,1,$D$4:D3349,1,$H$4:H3349,1))</f>
        <v>0</v>
      </c>
      <c r="G3349" s="26" t="str">
        <f>IF(I3349="","",(COUNTIF($E$4:E3349,E3349)))</f>
        <v/>
      </c>
      <c r="H3349" s="1">
        <f>IF(AND(J3349="SAYIM",FİLTRE!$H$5="RAFTA",U3349&lt;&gt;0),1,0)+
IF(AND(J3349="İADE DEPO",FİLTRE!$H$5="İADE DEPO"),1,0)+
IF(FİLTRE!$H$5="TÜMÜ",1,0)+
IF(AND(J3349="FİRMA İADE",FİLTRE!$H$5="FİRMA İADE"),1,0)+
IF(AND(J3349="İMHA",FİLTRE!$H$5="İMHA"),1,0)</f>
        <v>1</v>
      </c>
      <c r="I3349" s="99"/>
      <c r="J3349" s="100"/>
      <c r="K3349" s="100"/>
      <c r="L3349" s="101"/>
      <c r="M3349" s="102"/>
      <c r="N3349" s="101"/>
      <c r="O3349" s="99"/>
      <c r="P3349" s="103"/>
      <c r="Q3349" s="104"/>
      <c r="R3349" s="50"/>
      <c r="S3349" s="105"/>
      <c r="T3349" s="106"/>
      <c r="U3349" s="107"/>
      <c r="V3349" s="108"/>
      <c r="W3349" s="107"/>
      <c r="X3349" s="107"/>
      <c r="AA3349" s="107"/>
      <c r="AB3349" s="110"/>
      <c r="AC3349" s="110"/>
      <c r="AE3349" s="105"/>
      <c r="AF3349" s="105"/>
      <c r="AR3349" s="112"/>
    </row>
    <row r="3350" spans="2:44" x14ac:dyDescent="0.25">
      <c r="B3350" s="1" t="str">
        <f>IF(I3350="","",
(IF(N3350=FİLTRE!$H$6,2,0)+IF(FİLTRE!$H$6="TOPLAM",2,0))
)</f>
        <v/>
      </c>
      <c r="C3350">
        <f>IF(FİLTRE!$M$5="",9,(IF(U3350&gt;=FİLTRE!$M$5,1,0)))</f>
        <v>1</v>
      </c>
      <c r="D3350" s="1">
        <f>IF(FİLTRE!$M$6="",9,(IF('SKT LİSTESİ'!P3350&lt;=FİLTRE!$M$6,1,0)))</f>
        <v>1</v>
      </c>
      <c r="E3350" s="25" t="str">
        <f>IF(I3350="","",(COUNTIFS($L$4:L3350,L3350)))</f>
        <v/>
      </c>
      <c r="F3350" s="13">
        <f>IF(OR(B3350&lt;&gt;2,C3350&lt;&gt;1,D3350&lt;&gt;1,H3350&lt;&gt;1),0,
COUNTIFS($B$4:B3350,2,$C$4:C3350,1,$D$4:D3350,1,$H$4:H3350,1))</f>
        <v>0</v>
      </c>
      <c r="G3350" s="26" t="str">
        <f>IF(I3350="","",(COUNTIF($E$4:E3350,E3350)))</f>
        <v/>
      </c>
      <c r="H3350" s="1">
        <f>IF(AND(J3350="SAYIM",FİLTRE!$H$5="RAFTA",U3350&lt;&gt;0),1,0)+
IF(AND(J3350="İADE DEPO",FİLTRE!$H$5="İADE DEPO"),1,0)+
IF(FİLTRE!$H$5="TÜMÜ",1,0)+
IF(AND(J3350="FİRMA İADE",FİLTRE!$H$5="FİRMA İADE"),1,0)+
IF(AND(J3350="İMHA",FİLTRE!$H$5="İMHA"),1,0)</f>
        <v>1</v>
      </c>
      <c r="I3350" s="99"/>
      <c r="J3350" s="100"/>
      <c r="K3350" s="100"/>
      <c r="L3350" s="101"/>
      <c r="M3350" s="102"/>
      <c r="N3350" s="101"/>
      <c r="O3350" s="99"/>
      <c r="P3350" s="103"/>
      <c r="Q3350" s="104"/>
      <c r="R3350" s="50"/>
      <c r="S3350" s="105"/>
      <c r="T3350" s="106"/>
      <c r="U3350" s="107"/>
      <c r="V3350" s="108"/>
      <c r="W3350" s="107"/>
      <c r="X3350" s="107"/>
      <c r="AA3350" s="107"/>
      <c r="AB3350" s="110"/>
      <c r="AC3350" s="110"/>
      <c r="AE3350" s="105"/>
      <c r="AF3350" s="105"/>
      <c r="AR3350" s="112"/>
    </row>
    <row r="3351" spans="2:44" x14ac:dyDescent="0.25">
      <c r="B3351" s="1" t="str">
        <f>IF(I3351="","",
(IF(N3351=FİLTRE!$H$6,2,0)+IF(FİLTRE!$H$6="TOPLAM",2,0))
)</f>
        <v/>
      </c>
      <c r="C3351">
        <f>IF(FİLTRE!$M$5="",9,(IF(U3351&gt;=FİLTRE!$M$5,1,0)))</f>
        <v>1</v>
      </c>
      <c r="D3351" s="1">
        <f>IF(FİLTRE!$M$6="",9,(IF('SKT LİSTESİ'!P3351&lt;=FİLTRE!$M$6,1,0)))</f>
        <v>1</v>
      </c>
      <c r="E3351" s="25" t="str">
        <f>IF(I3351="","",(COUNTIFS($L$4:L3351,L3351)))</f>
        <v/>
      </c>
      <c r="F3351" s="13">
        <f>IF(OR(B3351&lt;&gt;2,C3351&lt;&gt;1,D3351&lt;&gt;1,H3351&lt;&gt;1),0,
COUNTIFS($B$4:B3351,2,$C$4:C3351,1,$D$4:D3351,1,$H$4:H3351,1))</f>
        <v>0</v>
      </c>
      <c r="G3351" s="26" t="str">
        <f>IF(I3351="","",(COUNTIF($E$4:E3351,E3351)))</f>
        <v/>
      </c>
      <c r="H3351" s="1">
        <f>IF(AND(J3351="SAYIM",FİLTRE!$H$5="RAFTA",U3351&lt;&gt;0),1,0)+
IF(AND(J3351="İADE DEPO",FİLTRE!$H$5="İADE DEPO"),1,0)+
IF(FİLTRE!$H$5="TÜMÜ",1,0)+
IF(AND(J3351="FİRMA İADE",FİLTRE!$H$5="FİRMA İADE"),1,0)+
IF(AND(J3351="İMHA",FİLTRE!$H$5="İMHA"),1,0)</f>
        <v>1</v>
      </c>
      <c r="I3351" s="99"/>
      <c r="J3351" s="100"/>
      <c r="K3351" s="100"/>
      <c r="L3351" s="101"/>
      <c r="M3351" s="102"/>
      <c r="N3351" s="101"/>
      <c r="O3351" s="99"/>
      <c r="P3351" s="103"/>
      <c r="Q3351" s="104"/>
      <c r="R3351" s="50"/>
      <c r="S3351" s="105"/>
      <c r="T3351" s="106"/>
      <c r="U3351" s="107"/>
      <c r="V3351" s="108"/>
      <c r="W3351" s="107"/>
      <c r="X3351" s="107"/>
      <c r="AA3351" s="107"/>
      <c r="AB3351" s="110"/>
      <c r="AC3351" s="110"/>
      <c r="AE3351" s="105"/>
      <c r="AF3351" s="105"/>
      <c r="AR3351" s="112"/>
    </row>
    <row r="3352" spans="2:44" x14ac:dyDescent="0.25">
      <c r="B3352" s="1" t="str">
        <f>IF(I3352="","",
(IF(N3352=FİLTRE!$H$6,2,0)+IF(FİLTRE!$H$6="TOPLAM",2,0))
)</f>
        <v/>
      </c>
      <c r="C3352">
        <f>IF(FİLTRE!$M$5="",9,(IF(U3352&gt;=FİLTRE!$M$5,1,0)))</f>
        <v>1</v>
      </c>
      <c r="D3352" s="1">
        <f>IF(FİLTRE!$M$6="",9,(IF('SKT LİSTESİ'!P3352&lt;=FİLTRE!$M$6,1,0)))</f>
        <v>1</v>
      </c>
      <c r="E3352" s="25" t="str">
        <f>IF(I3352="","",(COUNTIFS($L$4:L3352,L3352)))</f>
        <v/>
      </c>
      <c r="F3352" s="13">
        <f>IF(OR(B3352&lt;&gt;2,C3352&lt;&gt;1,D3352&lt;&gt;1,H3352&lt;&gt;1),0,
COUNTIFS($B$4:B3352,2,$C$4:C3352,1,$D$4:D3352,1,$H$4:H3352,1))</f>
        <v>0</v>
      </c>
      <c r="G3352" s="26" t="str">
        <f>IF(I3352="","",(COUNTIF($E$4:E3352,E3352)))</f>
        <v/>
      </c>
      <c r="H3352" s="1">
        <f>IF(AND(J3352="SAYIM",FİLTRE!$H$5="RAFTA",U3352&lt;&gt;0),1,0)+
IF(AND(J3352="İADE DEPO",FİLTRE!$H$5="İADE DEPO"),1,0)+
IF(FİLTRE!$H$5="TÜMÜ",1,0)+
IF(AND(J3352="FİRMA İADE",FİLTRE!$H$5="FİRMA İADE"),1,0)+
IF(AND(J3352="İMHA",FİLTRE!$H$5="İMHA"),1,0)</f>
        <v>1</v>
      </c>
      <c r="I3352" s="99"/>
      <c r="J3352" s="100"/>
      <c r="K3352" s="100"/>
      <c r="L3352" s="101"/>
      <c r="M3352" s="102"/>
      <c r="N3352" s="101"/>
      <c r="O3352" s="99"/>
      <c r="P3352" s="103"/>
      <c r="Q3352" s="104"/>
      <c r="R3352" s="50"/>
      <c r="S3352" s="105"/>
      <c r="T3352" s="106"/>
      <c r="U3352" s="107"/>
      <c r="V3352" s="108"/>
      <c r="W3352" s="107"/>
      <c r="X3352" s="107"/>
      <c r="AA3352" s="107"/>
      <c r="AB3352" s="110"/>
      <c r="AC3352" s="110"/>
      <c r="AE3352" s="105"/>
      <c r="AF3352" s="105"/>
      <c r="AR3352" s="112"/>
    </row>
    <row r="3353" spans="2:44" x14ac:dyDescent="0.25">
      <c r="B3353" s="1" t="str">
        <f>IF(I3353="","",
(IF(N3353=FİLTRE!$H$6,2,0)+IF(FİLTRE!$H$6="TOPLAM",2,0))
)</f>
        <v/>
      </c>
      <c r="C3353">
        <f>IF(FİLTRE!$M$5="",9,(IF(U3353&gt;=FİLTRE!$M$5,1,0)))</f>
        <v>1</v>
      </c>
      <c r="D3353" s="1">
        <f>IF(FİLTRE!$M$6="",9,(IF('SKT LİSTESİ'!P3353&lt;=FİLTRE!$M$6,1,0)))</f>
        <v>1</v>
      </c>
      <c r="E3353" s="25" t="str">
        <f>IF(I3353="","",(COUNTIFS($L$4:L3353,L3353)))</f>
        <v/>
      </c>
      <c r="F3353" s="13">
        <f>IF(OR(B3353&lt;&gt;2,C3353&lt;&gt;1,D3353&lt;&gt;1,H3353&lt;&gt;1),0,
COUNTIFS($B$4:B3353,2,$C$4:C3353,1,$D$4:D3353,1,$H$4:H3353,1))</f>
        <v>0</v>
      </c>
      <c r="G3353" s="26" t="str">
        <f>IF(I3353="","",(COUNTIF($E$4:E3353,E3353)))</f>
        <v/>
      </c>
      <c r="H3353" s="1">
        <f>IF(AND(J3353="SAYIM",FİLTRE!$H$5="RAFTA",U3353&lt;&gt;0),1,0)+
IF(AND(J3353="İADE DEPO",FİLTRE!$H$5="İADE DEPO"),1,0)+
IF(FİLTRE!$H$5="TÜMÜ",1,0)+
IF(AND(J3353="FİRMA İADE",FİLTRE!$H$5="FİRMA İADE"),1,0)+
IF(AND(J3353="İMHA",FİLTRE!$H$5="İMHA"),1,0)</f>
        <v>1</v>
      </c>
      <c r="I3353" s="99"/>
      <c r="J3353" s="100"/>
      <c r="K3353" s="100"/>
      <c r="L3353" s="101"/>
      <c r="M3353" s="102"/>
      <c r="N3353" s="101"/>
      <c r="O3353" s="99"/>
      <c r="P3353" s="103"/>
      <c r="Q3353" s="104"/>
      <c r="R3353" s="50"/>
      <c r="S3353" s="105"/>
      <c r="T3353" s="106"/>
      <c r="U3353" s="107"/>
      <c r="V3353" s="108"/>
      <c r="W3353" s="107"/>
      <c r="X3353" s="107"/>
      <c r="AA3353" s="107"/>
      <c r="AB3353" s="110"/>
      <c r="AC3353" s="110"/>
      <c r="AE3353" s="105"/>
      <c r="AF3353" s="105"/>
      <c r="AR3353" s="112"/>
    </row>
    <row r="3354" spans="2:44" x14ac:dyDescent="0.25">
      <c r="B3354" s="1" t="str">
        <f>IF(I3354="","",
(IF(N3354=FİLTRE!$H$6,2,0)+IF(FİLTRE!$H$6="TOPLAM",2,0))
)</f>
        <v/>
      </c>
      <c r="C3354">
        <f>IF(FİLTRE!$M$5="",9,(IF(U3354&gt;=FİLTRE!$M$5,1,0)))</f>
        <v>1</v>
      </c>
      <c r="D3354" s="1">
        <f>IF(FİLTRE!$M$6="",9,(IF('SKT LİSTESİ'!P3354&lt;=FİLTRE!$M$6,1,0)))</f>
        <v>1</v>
      </c>
      <c r="E3354" s="25" t="str">
        <f>IF(I3354="","",(COUNTIFS($L$4:L3354,L3354)))</f>
        <v/>
      </c>
      <c r="F3354" s="13">
        <f>IF(OR(B3354&lt;&gt;2,C3354&lt;&gt;1,D3354&lt;&gt;1,H3354&lt;&gt;1),0,
COUNTIFS($B$4:B3354,2,$C$4:C3354,1,$D$4:D3354,1,$H$4:H3354,1))</f>
        <v>0</v>
      </c>
      <c r="G3354" s="26" t="str">
        <f>IF(I3354="","",(COUNTIF($E$4:E3354,E3354)))</f>
        <v/>
      </c>
      <c r="H3354" s="1">
        <f>IF(AND(J3354="SAYIM",FİLTRE!$H$5="RAFTA",U3354&lt;&gt;0),1,0)+
IF(AND(J3354="İADE DEPO",FİLTRE!$H$5="İADE DEPO"),1,0)+
IF(FİLTRE!$H$5="TÜMÜ",1,0)+
IF(AND(J3354="FİRMA İADE",FİLTRE!$H$5="FİRMA İADE"),1,0)+
IF(AND(J3354="İMHA",FİLTRE!$H$5="İMHA"),1,0)</f>
        <v>1</v>
      </c>
      <c r="I3354" s="99"/>
      <c r="J3354" s="100"/>
      <c r="K3354" s="100"/>
      <c r="L3354" s="101"/>
      <c r="M3354" s="102"/>
      <c r="N3354" s="101"/>
      <c r="O3354" s="99"/>
      <c r="P3354" s="103"/>
      <c r="Q3354" s="104"/>
      <c r="R3354" s="50"/>
      <c r="S3354" s="105"/>
      <c r="T3354" s="106"/>
      <c r="U3354" s="107"/>
      <c r="V3354" s="108"/>
      <c r="W3354" s="107"/>
      <c r="X3354" s="107"/>
      <c r="AA3354" s="107"/>
      <c r="AB3354" s="110"/>
      <c r="AC3354" s="110"/>
      <c r="AE3354" s="105"/>
      <c r="AF3354" s="105"/>
      <c r="AR3354" s="112"/>
    </row>
    <row r="3355" spans="2:44" x14ac:dyDescent="0.25">
      <c r="B3355" s="1" t="str">
        <f>IF(I3355="","",
(IF(N3355=FİLTRE!$H$6,2,0)+IF(FİLTRE!$H$6="TOPLAM",2,0))
)</f>
        <v/>
      </c>
      <c r="C3355">
        <f>IF(FİLTRE!$M$5="",9,(IF(U3355&gt;=FİLTRE!$M$5,1,0)))</f>
        <v>1</v>
      </c>
      <c r="D3355" s="1">
        <f>IF(FİLTRE!$M$6="",9,(IF('SKT LİSTESİ'!P3355&lt;=FİLTRE!$M$6,1,0)))</f>
        <v>1</v>
      </c>
      <c r="E3355" s="25" t="str">
        <f>IF(I3355="","",(COUNTIFS($L$4:L3355,L3355)))</f>
        <v/>
      </c>
      <c r="F3355" s="13">
        <f>IF(OR(B3355&lt;&gt;2,C3355&lt;&gt;1,D3355&lt;&gt;1,H3355&lt;&gt;1),0,
COUNTIFS($B$4:B3355,2,$C$4:C3355,1,$D$4:D3355,1,$H$4:H3355,1))</f>
        <v>0</v>
      </c>
      <c r="G3355" s="26" t="str">
        <f>IF(I3355="","",(COUNTIF($E$4:E3355,E3355)))</f>
        <v/>
      </c>
      <c r="H3355" s="1">
        <f>IF(AND(J3355="SAYIM",FİLTRE!$H$5="RAFTA",U3355&lt;&gt;0),1,0)+
IF(AND(J3355="İADE DEPO",FİLTRE!$H$5="İADE DEPO"),1,0)+
IF(FİLTRE!$H$5="TÜMÜ",1,0)+
IF(AND(J3355="FİRMA İADE",FİLTRE!$H$5="FİRMA İADE"),1,0)+
IF(AND(J3355="İMHA",FİLTRE!$H$5="İMHA"),1,0)</f>
        <v>1</v>
      </c>
      <c r="I3355" s="99"/>
      <c r="J3355" s="100"/>
      <c r="K3355" s="100"/>
      <c r="L3355" s="101"/>
      <c r="M3355" s="102"/>
      <c r="N3355" s="101"/>
      <c r="O3355" s="99"/>
      <c r="P3355" s="103"/>
      <c r="Q3355" s="104"/>
      <c r="R3355" s="50"/>
      <c r="S3355" s="105"/>
      <c r="T3355" s="106"/>
      <c r="U3355" s="107"/>
      <c r="V3355" s="108"/>
      <c r="W3355" s="107"/>
      <c r="X3355" s="107"/>
      <c r="AA3355" s="107"/>
      <c r="AB3355" s="110"/>
      <c r="AC3355" s="110"/>
      <c r="AE3355" s="105"/>
      <c r="AF3355" s="105"/>
      <c r="AR3355" s="112"/>
    </row>
    <row r="3356" spans="2:44" x14ac:dyDescent="0.25">
      <c r="B3356" s="1" t="str">
        <f>IF(I3356="","",
(IF(N3356=FİLTRE!$H$6,2,0)+IF(FİLTRE!$H$6="TOPLAM",2,0))
)</f>
        <v/>
      </c>
      <c r="C3356">
        <f>IF(FİLTRE!$M$5="",9,(IF(U3356&gt;=FİLTRE!$M$5,1,0)))</f>
        <v>1</v>
      </c>
      <c r="D3356" s="1">
        <f>IF(FİLTRE!$M$6="",9,(IF('SKT LİSTESİ'!P3356&lt;=FİLTRE!$M$6,1,0)))</f>
        <v>1</v>
      </c>
      <c r="E3356" s="25" t="str">
        <f>IF(I3356="","",(COUNTIFS($L$4:L3356,L3356)))</f>
        <v/>
      </c>
      <c r="F3356" s="13">
        <f>IF(OR(B3356&lt;&gt;2,C3356&lt;&gt;1,D3356&lt;&gt;1,H3356&lt;&gt;1),0,
COUNTIFS($B$4:B3356,2,$C$4:C3356,1,$D$4:D3356,1,$H$4:H3356,1))</f>
        <v>0</v>
      </c>
      <c r="G3356" s="26" t="str">
        <f>IF(I3356="","",(COUNTIF($E$4:E3356,E3356)))</f>
        <v/>
      </c>
      <c r="H3356" s="1">
        <f>IF(AND(J3356="SAYIM",FİLTRE!$H$5="RAFTA",U3356&lt;&gt;0),1,0)+
IF(AND(J3356="İADE DEPO",FİLTRE!$H$5="İADE DEPO"),1,0)+
IF(FİLTRE!$H$5="TÜMÜ",1,0)+
IF(AND(J3356="FİRMA İADE",FİLTRE!$H$5="FİRMA İADE"),1,0)+
IF(AND(J3356="İMHA",FİLTRE!$H$5="İMHA"),1,0)</f>
        <v>1</v>
      </c>
      <c r="I3356" s="99"/>
      <c r="J3356" s="100"/>
      <c r="K3356" s="100"/>
      <c r="L3356" s="101"/>
      <c r="M3356" s="102"/>
      <c r="N3356" s="101"/>
      <c r="O3356" s="99"/>
      <c r="P3356" s="103"/>
      <c r="Q3356" s="104"/>
      <c r="R3356" s="50"/>
      <c r="S3356" s="105"/>
      <c r="T3356" s="106"/>
      <c r="U3356" s="107"/>
      <c r="V3356" s="108"/>
      <c r="W3356" s="107"/>
      <c r="X3356" s="107"/>
      <c r="AA3356" s="107"/>
      <c r="AB3356" s="110"/>
      <c r="AC3356" s="110"/>
      <c r="AE3356" s="105"/>
      <c r="AF3356" s="105"/>
      <c r="AR3356" s="112"/>
    </row>
    <row r="3357" spans="2:44" x14ac:dyDescent="0.25">
      <c r="B3357" s="1" t="str">
        <f>IF(I3357="","",
(IF(N3357=FİLTRE!$H$6,2,0)+IF(FİLTRE!$H$6="TOPLAM",2,0))
)</f>
        <v/>
      </c>
      <c r="C3357">
        <f>IF(FİLTRE!$M$5="",9,(IF(U3357&gt;=FİLTRE!$M$5,1,0)))</f>
        <v>1</v>
      </c>
      <c r="D3357" s="1">
        <f>IF(FİLTRE!$M$6="",9,(IF('SKT LİSTESİ'!P3357&lt;=FİLTRE!$M$6,1,0)))</f>
        <v>1</v>
      </c>
      <c r="E3357" s="25" t="str">
        <f>IF(I3357="","",(COUNTIFS($L$4:L3357,L3357)))</f>
        <v/>
      </c>
      <c r="F3357" s="13">
        <f>IF(OR(B3357&lt;&gt;2,C3357&lt;&gt;1,D3357&lt;&gt;1,H3357&lt;&gt;1),0,
COUNTIFS($B$4:B3357,2,$C$4:C3357,1,$D$4:D3357,1,$H$4:H3357,1))</f>
        <v>0</v>
      </c>
      <c r="G3357" s="26" t="str">
        <f>IF(I3357="","",(COUNTIF($E$4:E3357,E3357)))</f>
        <v/>
      </c>
      <c r="H3357" s="1">
        <f>IF(AND(J3357="SAYIM",FİLTRE!$H$5="RAFTA",U3357&lt;&gt;0),1,0)+
IF(AND(J3357="İADE DEPO",FİLTRE!$H$5="İADE DEPO"),1,0)+
IF(FİLTRE!$H$5="TÜMÜ",1,0)+
IF(AND(J3357="FİRMA İADE",FİLTRE!$H$5="FİRMA İADE"),1,0)+
IF(AND(J3357="İMHA",FİLTRE!$H$5="İMHA"),1,0)</f>
        <v>1</v>
      </c>
      <c r="I3357" s="99"/>
      <c r="J3357" s="100"/>
      <c r="K3357" s="100"/>
      <c r="L3357" s="101"/>
      <c r="M3357" s="102"/>
      <c r="N3357" s="101"/>
      <c r="O3357" s="99"/>
      <c r="P3357" s="103"/>
      <c r="Q3357" s="104"/>
      <c r="R3357" s="50"/>
      <c r="S3357" s="105"/>
      <c r="T3357" s="106"/>
      <c r="U3357" s="107"/>
      <c r="V3357" s="108"/>
      <c r="W3357" s="107"/>
      <c r="X3357" s="107"/>
      <c r="AA3357" s="107"/>
      <c r="AB3357" s="110"/>
      <c r="AC3357" s="110"/>
      <c r="AE3357" s="105"/>
      <c r="AF3357" s="105"/>
      <c r="AR3357" s="112"/>
    </row>
    <row r="3358" spans="2:44" x14ac:dyDescent="0.25">
      <c r="B3358" s="1" t="str">
        <f>IF(I3358="","",
(IF(N3358=FİLTRE!$H$6,2,0)+IF(FİLTRE!$H$6="TOPLAM",2,0))
)</f>
        <v/>
      </c>
      <c r="C3358">
        <f>IF(FİLTRE!$M$5="",9,(IF(U3358&gt;=FİLTRE!$M$5,1,0)))</f>
        <v>1</v>
      </c>
      <c r="D3358" s="1">
        <f>IF(FİLTRE!$M$6="",9,(IF('SKT LİSTESİ'!P3358&lt;=FİLTRE!$M$6,1,0)))</f>
        <v>1</v>
      </c>
      <c r="E3358" s="25" t="str">
        <f>IF(I3358="","",(COUNTIFS($L$4:L3358,L3358)))</f>
        <v/>
      </c>
      <c r="F3358" s="13">
        <f>IF(OR(B3358&lt;&gt;2,C3358&lt;&gt;1,D3358&lt;&gt;1,H3358&lt;&gt;1),0,
COUNTIFS($B$4:B3358,2,$C$4:C3358,1,$D$4:D3358,1,$H$4:H3358,1))</f>
        <v>0</v>
      </c>
      <c r="G3358" s="26" t="str">
        <f>IF(I3358="","",(COUNTIF($E$4:E3358,E3358)))</f>
        <v/>
      </c>
      <c r="H3358" s="1">
        <f>IF(AND(J3358="SAYIM",FİLTRE!$H$5="RAFTA",U3358&lt;&gt;0),1,0)+
IF(AND(J3358="İADE DEPO",FİLTRE!$H$5="İADE DEPO"),1,0)+
IF(FİLTRE!$H$5="TÜMÜ",1,0)+
IF(AND(J3358="FİRMA İADE",FİLTRE!$H$5="FİRMA İADE"),1,0)+
IF(AND(J3358="İMHA",FİLTRE!$H$5="İMHA"),1,0)</f>
        <v>1</v>
      </c>
      <c r="I3358" s="99"/>
      <c r="J3358" s="100"/>
      <c r="K3358" s="100"/>
      <c r="L3358" s="101"/>
      <c r="M3358" s="102"/>
      <c r="N3358" s="101"/>
      <c r="O3358" s="99"/>
      <c r="P3358" s="103"/>
      <c r="Q3358" s="104"/>
      <c r="R3358" s="50"/>
      <c r="S3358" s="105"/>
      <c r="T3358" s="106"/>
      <c r="U3358" s="107"/>
      <c r="V3358" s="108"/>
      <c r="W3358" s="107"/>
      <c r="X3358" s="107"/>
      <c r="AA3358" s="107"/>
      <c r="AB3358" s="110"/>
      <c r="AC3358" s="110"/>
      <c r="AE3358" s="105"/>
      <c r="AF3358" s="105"/>
      <c r="AR3358" s="112"/>
    </row>
    <row r="3359" spans="2:44" x14ac:dyDescent="0.25">
      <c r="B3359" s="1" t="str">
        <f>IF(I3359="","",
(IF(N3359=FİLTRE!$H$6,2,0)+IF(FİLTRE!$H$6="TOPLAM",2,0))
)</f>
        <v/>
      </c>
      <c r="C3359">
        <f>IF(FİLTRE!$M$5="",9,(IF(U3359&gt;=FİLTRE!$M$5,1,0)))</f>
        <v>1</v>
      </c>
      <c r="D3359" s="1">
        <f>IF(FİLTRE!$M$6="",9,(IF('SKT LİSTESİ'!P3359&lt;=FİLTRE!$M$6,1,0)))</f>
        <v>1</v>
      </c>
      <c r="E3359" s="25" t="str">
        <f>IF(I3359="","",(COUNTIFS($L$4:L3359,L3359)))</f>
        <v/>
      </c>
      <c r="F3359" s="13">
        <f>IF(OR(B3359&lt;&gt;2,C3359&lt;&gt;1,D3359&lt;&gt;1,H3359&lt;&gt;1),0,
COUNTIFS($B$4:B3359,2,$C$4:C3359,1,$D$4:D3359,1,$H$4:H3359,1))</f>
        <v>0</v>
      </c>
      <c r="G3359" s="26" t="str">
        <f>IF(I3359="","",(COUNTIF($E$4:E3359,E3359)))</f>
        <v/>
      </c>
      <c r="H3359" s="1">
        <f>IF(AND(J3359="SAYIM",FİLTRE!$H$5="RAFTA",U3359&lt;&gt;0),1,0)+
IF(AND(J3359="İADE DEPO",FİLTRE!$H$5="İADE DEPO"),1,0)+
IF(FİLTRE!$H$5="TÜMÜ",1,0)+
IF(AND(J3359="FİRMA İADE",FİLTRE!$H$5="FİRMA İADE"),1,0)+
IF(AND(J3359="İMHA",FİLTRE!$H$5="İMHA"),1,0)</f>
        <v>1</v>
      </c>
      <c r="I3359" s="99"/>
      <c r="J3359" s="100"/>
      <c r="K3359" s="100"/>
      <c r="L3359" s="101"/>
      <c r="M3359" s="102"/>
      <c r="N3359" s="101"/>
      <c r="O3359" s="99"/>
      <c r="P3359" s="103"/>
      <c r="Q3359" s="104"/>
      <c r="R3359" s="50"/>
      <c r="S3359" s="105"/>
      <c r="T3359" s="106"/>
      <c r="U3359" s="107"/>
      <c r="V3359" s="108"/>
      <c r="W3359" s="107"/>
      <c r="X3359" s="107"/>
      <c r="AA3359" s="107"/>
      <c r="AB3359" s="110"/>
      <c r="AC3359" s="110"/>
      <c r="AE3359" s="105"/>
      <c r="AF3359" s="105"/>
      <c r="AR3359" s="112"/>
    </row>
    <row r="3360" spans="2:44" x14ac:dyDescent="0.25">
      <c r="B3360" s="1" t="str">
        <f>IF(I3360="","",
(IF(N3360=FİLTRE!$H$6,2,0)+IF(FİLTRE!$H$6="TOPLAM",2,0))
)</f>
        <v/>
      </c>
      <c r="C3360">
        <f>IF(FİLTRE!$M$5="",9,(IF(U3360&gt;=FİLTRE!$M$5,1,0)))</f>
        <v>1</v>
      </c>
      <c r="D3360" s="1">
        <f>IF(FİLTRE!$M$6="",9,(IF('SKT LİSTESİ'!P3360&lt;=FİLTRE!$M$6,1,0)))</f>
        <v>1</v>
      </c>
      <c r="E3360" s="25" t="str">
        <f>IF(I3360="","",(COUNTIFS($L$4:L3360,L3360)))</f>
        <v/>
      </c>
      <c r="F3360" s="13">
        <f>IF(OR(B3360&lt;&gt;2,C3360&lt;&gt;1,D3360&lt;&gt;1,H3360&lt;&gt;1),0,
COUNTIFS($B$4:B3360,2,$C$4:C3360,1,$D$4:D3360,1,$H$4:H3360,1))</f>
        <v>0</v>
      </c>
      <c r="G3360" s="26" t="str">
        <f>IF(I3360="","",(COUNTIF($E$4:E3360,E3360)))</f>
        <v/>
      </c>
      <c r="H3360" s="1">
        <f>IF(AND(J3360="SAYIM",FİLTRE!$H$5="RAFTA",U3360&lt;&gt;0),1,0)+
IF(AND(J3360="İADE DEPO",FİLTRE!$H$5="İADE DEPO"),1,0)+
IF(FİLTRE!$H$5="TÜMÜ",1,0)+
IF(AND(J3360="FİRMA İADE",FİLTRE!$H$5="FİRMA İADE"),1,0)+
IF(AND(J3360="İMHA",FİLTRE!$H$5="İMHA"),1,0)</f>
        <v>1</v>
      </c>
      <c r="I3360" s="99"/>
      <c r="J3360" s="100"/>
      <c r="K3360" s="100"/>
      <c r="L3360" s="101"/>
      <c r="M3360" s="102"/>
      <c r="N3360" s="101"/>
      <c r="O3360" s="99"/>
      <c r="P3360" s="103"/>
      <c r="Q3360" s="104"/>
      <c r="R3360" s="50"/>
      <c r="S3360" s="105"/>
      <c r="T3360" s="106"/>
      <c r="U3360" s="107"/>
      <c r="V3360" s="108"/>
      <c r="W3360" s="107"/>
      <c r="X3360" s="107"/>
      <c r="AA3360" s="107"/>
      <c r="AB3360" s="110"/>
      <c r="AC3360" s="110"/>
      <c r="AE3360" s="105"/>
      <c r="AF3360" s="105"/>
      <c r="AR3360" s="112"/>
    </row>
    <row r="3361" spans="2:44" x14ac:dyDescent="0.25">
      <c r="B3361" s="1" t="str">
        <f>IF(I3361="","",
(IF(N3361=FİLTRE!$H$6,2,0)+IF(FİLTRE!$H$6="TOPLAM",2,0))
)</f>
        <v/>
      </c>
      <c r="C3361">
        <f>IF(FİLTRE!$M$5="",9,(IF(U3361&gt;=FİLTRE!$M$5,1,0)))</f>
        <v>1</v>
      </c>
      <c r="D3361" s="1">
        <f>IF(FİLTRE!$M$6="",9,(IF('SKT LİSTESİ'!P3361&lt;=FİLTRE!$M$6,1,0)))</f>
        <v>1</v>
      </c>
      <c r="E3361" s="25" t="str">
        <f>IF(I3361="","",(COUNTIFS($L$4:L3361,L3361)))</f>
        <v/>
      </c>
      <c r="F3361" s="13">
        <f>IF(OR(B3361&lt;&gt;2,C3361&lt;&gt;1,D3361&lt;&gt;1,H3361&lt;&gt;1),0,
COUNTIFS($B$4:B3361,2,$C$4:C3361,1,$D$4:D3361,1,$H$4:H3361,1))</f>
        <v>0</v>
      </c>
      <c r="G3361" s="26" t="str">
        <f>IF(I3361="","",(COUNTIF($E$4:E3361,E3361)))</f>
        <v/>
      </c>
      <c r="H3361" s="1">
        <f>IF(AND(J3361="SAYIM",FİLTRE!$H$5="RAFTA",U3361&lt;&gt;0),1,0)+
IF(AND(J3361="İADE DEPO",FİLTRE!$H$5="İADE DEPO"),1,0)+
IF(FİLTRE!$H$5="TÜMÜ",1,0)+
IF(AND(J3361="FİRMA İADE",FİLTRE!$H$5="FİRMA İADE"),1,0)+
IF(AND(J3361="İMHA",FİLTRE!$H$5="İMHA"),1,0)</f>
        <v>1</v>
      </c>
      <c r="I3361" s="99"/>
      <c r="J3361" s="100"/>
      <c r="K3361" s="100"/>
      <c r="L3361" s="101"/>
      <c r="M3361" s="102"/>
      <c r="N3361" s="101"/>
      <c r="O3361" s="99"/>
      <c r="P3361" s="103"/>
      <c r="Q3361" s="104"/>
      <c r="R3361" s="50"/>
      <c r="S3361" s="105"/>
      <c r="T3361" s="106"/>
      <c r="U3361" s="107"/>
      <c r="V3361" s="108"/>
      <c r="W3361" s="107"/>
      <c r="X3361" s="107"/>
      <c r="AA3361" s="107"/>
      <c r="AB3361" s="110"/>
      <c r="AC3361" s="110"/>
      <c r="AE3361" s="105"/>
      <c r="AF3361" s="105"/>
      <c r="AR3361" s="112"/>
    </row>
    <row r="3362" spans="2:44" x14ac:dyDescent="0.25">
      <c r="B3362" s="1" t="str">
        <f>IF(I3362="","",
(IF(N3362=FİLTRE!$H$6,2,0)+IF(FİLTRE!$H$6="TOPLAM",2,0))
)</f>
        <v/>
      </c>
      <c r="C3362">
        <f>IF(FİLTRE!$M$5="",9,(IF(U3362&gt;=FİLTRE!$M$5,1,0)))</f>
        <v>1</v>
      </c>
      <c r="D3362" s="1">
        <f>IF(FİLTRE!$M$6="",9,(IF('SKT LİSTESİ'!P3362&lt;=FİLTRE!$M$6,1,0)))</f>
        <v>1</v>
      </c>
      <c r="E3362" s="25" t="str">
        <f>IF(I3362="","",(COUNTIFS($L$4:L3362,L3362)))</f>
        <v/>
      </c>
      <c r="F3362" s="13">
        <f>IF(OR(B3362&lt;&gt;2,C3362&lt;&gt;1,D3362&lt;&gt;1,H3362&lt;&gt;1),0,
COUNTIFS($B$4:B3362,2,$C$4:C3362,1,$D$4:D3362,1,$H$4:H3362,1))</f>
        <v>0</v>
      </c>
      <c r="G3362" s="26" t="str">
        <f>IF(I3362="","",(COUNTIF($E$4:E3362,E3362)))</f>
        <v/>
      </c>
      <c r="H3362" s="1">
        <f>IF(AND(J3362="SAYIM",FİLTRE!$H$5="RAFTA",U3362&lt;&gt;0),1,0)+
IF(AND(J3362="İADE DEPO",FİLTRE!$H$5="İADE DEPO"),1,0)+
IF(FİLTRE!$H$5="TÜMÜ",1,0)+
IF(AND(J3362="FİRMA İADE",FİLTRE!$H$5="FİRMA İADE"),1,0)+
IF(AND(J3362="İMHA",FİLTRE!$H$5="İMHA"),1,0)</f>
        <v>1</v>
      </c>
      <c r="I3362" s="99"/>
      <c r="J3362" s="100"/>
      <c r="K3362" s="100"/>
      <c r="L3362" s="101"/>
      <c r="M3362" s="102"/>
      <c r="N3362" s="101"/>
      <c r="O3362" s="99"/>
      <c r="P3362" s="103"/>
      <c r="Q3362" s="104"/>
      <c r="R3362" s="50"/>
      <c r="S3362" s="105"/>
      <c r="T3362" s="106"/>
      <c r="U3362" s="107"/>
      <c r="V3362" s="108"/>
      <c r="W3362" s="107"/>
      <c r="X3362" s="107"/>
      <c r="AA3362" s="107"/>
      <c r="AB3362" s="110"/>
      <c r="AC3362" s="110"/>
      <c r="AE3362" s="105"/>
      <c r="AF3362" s="105"/>
      <c r="AR3362" s="112"/>
    </row>
    <row r="3363" spans="2:44" x14ac:dyDescent="0.25">
      <c r="B3363" s="1" t="str">
        <f>IF(I3363="","",
(IF(N3363=FİLTRE!$H$6,2,0)+IF(FİLTRE!$H$6="TOPLAM",2,0))
)</f>
        <v/>
      </c>
      <c r="C3363">
        <f>IF(FİLTRE!$M$5="",9,(IF(U3363&gt;=FİLTRE!$M$5,1,0)))</f>
        <v>1</v>
      </c>
      <c r="D3363" s="1">
        <f>IF(FİLTRE!$M$6="",9,(IF('SKT LİSTESİ'!P3363&lt;=FİLTRE!$M$6,1,0)))</f>
        <v>1</v>
      </c>
      <c r="E3363" s="25" t="str">
        <f>IF(I3363="","",(COUNTIFS($L$4:L3363,L3363)))</f>
        <v/>
      </c>
      <c r="F3363" s="13">
        <f>IF(OR(B3363&lt;&gt;2,C3363&lt;&gt;1,D3363&lt;&gt;1,H3363&lt;&gt;1),0,
COUNTIFS($B$4:B3363,2,$C$4:C3363,1,$D$4:D3363,1,$H$4:H3363,1))</f>
        <v>0</v>
      </c>
      <c r="G3363" s="26" t="str">
        <f>IF(I3363="","",(COUNTIF($E$4:E3363,E3363)))</f>
        <v/>
      </c>
      <c r="H3363" s="1">
        <f>IF(AND(J3363="SAYIM",FİLTRE!$H$5="RAFTA",U3363&lt;&gt;0),1,0)+
IF(AND(J3363="İADE DEPO",FİLTRE!$H$5="İADE DEPO"),1,0)+
IF(FİLTRE!$H$5="TÜMÜ",1,0)+
IF(AND(J3363="FİRMA İADE",FİLTRE!$H$5="FİRMA İADE"),1,0)+
IF(AND(J3363="İMHA",FİLTRE!$H$5="İMHA"),1,0)</f>
        <v>1</v>
      </c>
      <c r="I3363" s="99"/>
      <c r="J3363" s="100"/>
      <c r="K3363" s="100"/>
      <c r="L3363" s="101"/>
      <c r="M3363" s="102"/>
      <c r="N3363" s="101"/>
      <c r="O3363" s="99"/>
      <c r="P3363" s="103"/>
      <c r="Q3363" s="104"/>
      <c r="R3363" s="50"/>
      <c r="S3363" s="105"/>
      <c r="T3363" s="106"/>
      <c r="U3363" s="107"/>
      <c r="V3363" s="108"/>
      <c r="W3363" s="107"/>
      <c r="X3363" s="107"/>
      <c r="AA3363" s="107"/>
      <c r="AB3363" s="110"/>
      <c r="AC3363" s="110"/>
      <c r="AE3363" s="105"/>
      <c r="AF3363" s="105"/>
      <c r="AR3363" s="112"/>
    </row>
    <row r="3364" spans="2:44" x14ac:dyDescent="0.25">
      <c r="B3364" s="1" t="str">
        <f>IF(I3364="","",
(IF(N3364=FİLTRE!$H$6,2,0)+IF(FİLTRE!$H$6="TOPLAM",2,0))
)</f>
        <v/>
      </c>
      <c r="C3364">
        <f>IF(FİLTRE!$M$5="",9,(IF(U3364&gt;=FİLTRE!$M$5,1,0)))</f>
        <v>1</v>
      </c>
      <c r="D3364" s="1">
        <f>IF(FİLTRE!$M$6="",9,(IF('SKT LİSTESİ'!P3364&lt;=FİLTRE!$M$6,1,0)))</f>
        <v>1</v>
      </c>
      <c r="E3364" s="25" t="str">
        <f>IF(I3364="","",(COUNTIFS($L$4:L3364,L3364)))</f>
        <v/>
      </c>
      <c r="F3364" s="13">
        <f>IF(OR(B3364&lt;&gt;2,C3364&lt;&gt;1,D3364&lt;&gt;1,H3364&lt;&gt;1),0,
COUNTIFS($B$4:B3364,2,$C$4:C3364,1,$D$4:D3364,1,$H$4:H3364,1))</f>
        <v>0</v>
      </c>
      <c r="G3364" s="26" t="str">
        <f>IF(I3364="","",(COUNTIF($E$4:E3364,E3364)))</f>
        <v/>
      </c>
      <c r="H3364" s="1">
        <f>IF(AND(J3364="SAYIM",FİLTRE!$H$5="RAFTA",U3364&lt;&gt;0),1,0)+
IF(AND(J3364="İADE DEPO",FİLTRE!$H$5="İADE DEPO"),1,0)+
IF(FİLTRE!$H$5="TÜMÜ",1,0)+
IF(AND(J3364="FİRMA İADE",FİLTRE!$H$5="FİRMA İADE"),1,0)+
IF(AND(J3364="İMHA",FİLTRE!$H$5="İMHA"),1,0)</f>
        <v>1</v>
      </c>
      <c r="I3364" s="99"/>
      <c r="J3364" s="100"/>
      <c r="K3364" s="100"/>
      <c r="L3364" s="101"/>
      <c r="M3364" s="102"/>
      <c r="N3364" s="101"/>
      <c r="O3364" s="99"/>
      <c r="P3364" s="103"/>
      <c r="Q3364" s="104"/>
      <c r="R3364" s="50"/>
      <c r="S3364" s="105"/>
      <c r="T3364" s="106"/>
      <c r="U3364" s="107"/>
      <c r="V3364" s="108"/>
      <c r="W3364" s="107"/>
      <c r="X3364" s="107"/>
      <c r="AA3364" s="107"/>
      <c r="AB3364" s="110"/>
      <c r="AC3364" s="110"/>
      <c r="AE3364" s="105"/>
      <c r="AF3364" s="105"/>
      <c r="AR3364" s="112"/>
    </row>
    <row r="3365" spans="2:44" x14ac:dyDescent="0.25">
      <c r="B3365" s="1" t="str">
        <f>IF(I3365="","",
(IF(N3365=FİLTRE!$H$6,2,0)+IF(FİLTRE!$H$6="TOPLAM",2,0))
)</f>
        <v/>
      </c>
      <c r="C3365">
        <f>IF(FİLTRE!$M$5="",9,(IF(U3365&gt;=FİLTRE!$M$5,1,0)))</f>
        <v>1</v>
      </c>
      <c r="D3365" s="1">
        <f>IF(FİLTRE!$M$6="",9,(IF('SKT LİSTESİ'!P3365&lt;=FİLTRE!$M$6,1,0)))</f>
        <v>1</v>
      </c>
      <c r="E3365" s="25" t="str">
        <f>IF(I3365="","",(COUNTIFS($L$4:L3365,L3365)))</f>
        <v/>
      </c>
      <c r="F3365" s="13">
        <f>IF(OR(B3365&lt;&gt;2,C3365&lt;&gt;1,D3365&lt;&gt;1,H3365&lt;&gt;1),0,
COUNTIFS($B$4:B3365,2,$C$4:C3365,1,$D$4:D3365,1,$H$4:H3365,1))</f>
        <v>0</v>
      </c>
      <c r="G3365" s="26" t="str">
        <f>IF(I3365="","",(COUNTIF($E$4:E3365,E3365)))</f>
        <v/>
      </c>
      <c r="H3365" s="1">
        <f>IF(AND(J3365="SAYIM",FİLTRE!$H$5="RAFTA",U3365&lt;&gt;0),1,0)+
IF(AND(J3365="İADE DEPO",FİLTRE!$H$5="İADE DEPO"),1,0)+
IF(FİLTRE!$H$5="TÜMÜ",1,0)+
IF(AND(J3365="FİRMA İADE",FİLTRE!$H$5="FİRMA İADE"),1,0)+
IF(AND(J3365="İMHA",FİLTRE!$H$5="İMHA"),1,0)</f>
        <v>1</v>
      </c>
      <c r="I3365" s="99"/>
      <c r="J3365" s="100"/>
      <c r="K3365" s="100"/>
      <c r="L3365" s="101"/>
      <c r="M3365" s="102"/>
      <c r="N3365" s="101"/>
      <c r="O3365" s="99"/>
      <c r="P3365" s="103"/>
      <c r="Q3365" s="104"/>
      <c r="R3365" s="50"/>
      <c r="S3365" s="105"/>
      <c r="T3365" s="106"/>
      <c r="U3365" s="107"/>
      <c r="V3365" s="108"/>
      <c r="W3365" s="107"/>
      <c r="X3365" s="107"/>
      <c r="AA3365" s="107"/>
      <c r="AB3365" s="110"/>
      <c r="AC3365" s="110"/>
      <c r="AE3365" s="105"/>
      <c r="AF3365" s="105"/>
      <c r="AR3365" s="112"/>
    </row>
    <row r="3366" spans="2:44" x14ac:dyDescent="0.25">
      <c r="B3366" s="1" t="str">
        <f>IF(I3366="","",
(IF(N3366=FİLTRE!$H$6,2,0)+IF(FİLTRE!$H$6="TOPLAM",2,0))
)</f>
        <v/>
      </c>
      <c r="C3366">
        <f>IF(FİLTRE!$M$5="",9,(IF(U3366&gt;=FİLTRE!$M$5,1,0)))</f>
        <v>1</v>
      </c>
      <c r="D3366" s="1">
        <f>IF(FİLTRE!$M$6="",9,(IF('SKT LİSTESİ'!P3366&lt;=FİLTRE!$M$6,1,0)))</f>
        <v>1</v>
      </c>
      <c r="E3366" s="25" t="str">
        <f>IF(I3366="","",(COUNTIFS($L$4:L3366,L3366)))</f>
        <v/>
      </c>
      <c r="F3366" s="13">
        <f>IF(OR(B3366&lt;&gt;2,C3366&lt;&gt;1,D3366&lt;&gt;1,H3366&lt;&gt;1),0,
COUNTIFS($B$4:B3366,2,$C$4:C3366,1,$D$4:D3366,1,$H$4:H3366,1))</f>
        <v>0</v>
      </c>
      <c r="G3366" s="26" t="str">
        <f>IF(I3366="","",(COUNTIF($E$4:E3366,E3366)))</f>
        <v/>
      </c>
      <c r="H3366" s="1">
        <f>IF(AND(J3366="SAYIM",FİLTRE!$H$5="RAFTA",U3366&lt;&gt;0),1,0)+
IF(AND(J3366="İADE DEPO",FİLTRE!$H$5="İADE DEPO"),1,0)+
IF(FİLTRE!$H$5="TÜMÜ",1,0)+
IF(AND(J3366="FİRMA İADE",FİLTRE!$H$5="FİRMA İADE"),1,0)+
IF(AND(J3366="İMHA",FİLTRE!$H$5="İMHA"),1,0)</f>
        <v>1</v>
      </c>
      <c r="I3366" s="99"/>
      <c r="J3366" s="100"/>
      <c r="K3366" s="100"/>
      <c r="L3366" s="101"/>
      <c r="M3366" s="102"/>
      <c r="N3366" s="101"/>
      <c r="O3366" s="99"/>
      <c r="P3366" s="103"/>
      <c r="Q3366" s="104"/>
      <c r="R3366" s="50"/>
      <c r="S3366" s="105"/>
      <c r="T3366" s="106"/>
      <c r="U3366" s="107"/>
      <c r="V3366" s="108"/>
      <c r="W3366" s="107"/>
      <c r="X3366" s="107"/>
      <c r="AA3366" s="107"/>
      <c r="AB3366" s="110"/>
      <c r="AC3366" s="110"/>
      <c r="AE3366" s="105"/>
      <c r="AF3366" s="105"/>
      <c r="AR3366" s="112"/>
    </row>
    <row r="3367" spans="2:44" x14ac:dyDescent="0.25">
      <c r="B3367" s="1" t="str">
        <f>IF(I3367="","",
(IF(N3367=FİLTRE!$H$6,2,0)+IF(FİLTRE!$H$6="TOPLAM",2,0))
)</f>
        <v/>
      </c>
      <c r="C3367">
        <f>IF(FİLTRE!$M$5="",9,(IF(U3367&gt;=FİLTRE!$M$5,1,0)))</f>
        <v>1</v>
      </c>
      <c r="D3367" s="1">
        <f>IF(FİLTRE!$M$6="",9,(IF('SKT LİSTESİ'!P3367&lt;=FİLTRE!$M$6,1,0)))</f>
        <v>1</v>
      </c>
      <c r="E3367" s="25" t="str">
        <f>IF(I3367="","",(COUNTIFS($L$4:L3367,L3367)))</f>
        <v/>
      </c>
      <c r="F3367" s="13">
        <f>IF(OR(B3367&lt;&gt;2,C3367&lt;&gt;1,D3367&lt;&gt;1,H3367&lt;&gt;1),0,
COUNTIFS($B$4:B3367,2,$C$4:C3367,1,$D$4:D3367,1,$H$4:H3367,1))</f>
        <v>0</v>
      </c>
      <c r="G3367" s="26" t="str">
        <f>IF(I3367="","",(COUNTIF($E$4:E3367,E3367)))</f>
        <v/>
      </c>
      <c r="H3367" s="1">
        <f>IF(AND(J3367="SAYIM",FİLTRE!$H$5="RAFTA",U3367&lt;&gt;0),1,0)+
IF(AND(J3367="İADE DEPO",FİLTRE!$H$5="İADE DEPO"),1,0)+
IF(FİLTRE!$H$5="TÜMÜ",1,0)+
IF(AND(J3367="FİRMA İADE",FİLTRE!$H$5="FİRMA İADE"),1,0)+
IF(AND(J3367="İMHA",FİLTRE!$H$5="İMHA"),1,0)</f>
        <v>1</v>
      </c>
      <c r="I3367" s="99"/>
      <c r="J3367" s="100"/>
      <c r="K3367" s="100"/>
      <c r="L3367" s="101"/>
      <c r="M3367" s="102"/>
      <c r="N3367" s="101"/>
      <c r="O3367" s="99"/>
      <c r="P3367" s="103"/>
      <c r="Q3367" s="104"/>
      <c r="R3367" s="50"/>
      <c r="S3367" s="105"/>
      <c r="T3367" s="106"/>
      <c r="U3367" s="107"/>
      <c r="V3367" s="108"/>
      <c r="W3367" s="107"/>
      <c r="X3367" s="107"/>
      <c r="AA3367" s="107"/>
      <c r="AB3367" s="110"/>
      <c r="AC3367" s="110"/>
      <c r="AE3367" s="105"/>
      <c r="AF3367" s="105"/>
      <c r="AR3367" s="112"/>
    </row>
    <row r="3368" spans="2:44" x14ac:dyDescent="0.25">
      <c r="B3368" s="1" t="str">
        <f>IF(I3368="","",
(IF(N3368=FİLTRE!$H$6,2,0)+IF(FİLTRE!$H$6="TOPLAM",2,0))
)</f>
        <v/>
      </c>
      <c r="C3368">
        <f>IF(FİLTRE!$M$5="",9,(IF(U3368&gt;=FİLTRE!$M$5,1,0)))</f>
        <v>1</v>
      </c>
      <c r="D3368" s="1">
        <f>IF(FİLTRE!$M$6="",9,(IF('SKT LİSTESİ'!P3368&lt;=FİLTRE!$M$6,1,0)))</f>
        <v>1</v>
      </c>
      <c r="E3368" s="25" t="str">
        <f>IF(I3368="","",(COUNTIFS($L$4:L3368,L3368)))</f>
        <v/>
      </c>
      <c r="F3368" s="13">
        <f>IF(OR(B3368&lt;&gt;2,C3368&lt;&gt;1,D3368&lt;&gt;1,H3368&lt;&gt;1),0,
COUNTIFS($B$4:B3368,2,$C$4:C3368,1,$D$4:D3368,1,$H$4:H3368,1))</f>
        <v>0</v>
      </c>
      <c r="G3368" s="26" t="str">
        <f>IF(I3368="","",(COUNTIF($E$4:E3368,E3368)))</f>
        <v/>
      </c>
      <c r="H3368" s="1">
        <f>IF(AND(J3368="SAYIM",FİLTRE!$H$5="RAFTA",U3368&lt;&gt;0),1,0)+
IF(AND(J3368="İADE DEPO",FİLTRE!$H$5="İADE DEPO"),1,0)+
IF(FİLTRE!$H$5="TÜMÜ",1,0)+
IF(AND(J3368="FİRMA İADE",FİLTRE!$H$5="FİRMA İADE"),1,0)+
IF(AND(J3368="İMHA",FİLTRE!$H$5="İMHA"),1,0)</f>
        <v>1</v>
      </c>
      <c r="I3368" s="99"/>
      <c r="J3368" s="100"/>
      <c r="K3368" s="100"/>
      <c r="L3368" s="101"/>
      <c r="M3368" s="102"/>
      <c r="N3368" s="101"/>
      <c r="O3368" s="99"/>
      <c r="P3368" s="103"/>
      <c r="Q3368" s="104"/>
      <c r="R3368" s="50"/>
      <c r="S3368" s="105"/>
      <c r="T3368" s="106"/>
      <c r="U3368" s="107"/>
      <c r="V3368" s="108"/>
      <c r="W3368" s="107"/>
      <c r="X3368" s="107"/>
      <c r="AA3368" s="107"/>
      <c r="AB3368" s="110"/>
      <c r="AC3368" s="110"/>
      <c r="AE3368" s="105"/>
      <c r="AF3368" s="105"/>
      <c r="AR3368" s="112"/>
    </row>
    <row r="3369" spans="2:44" x14ac:dyDescent="0.25">
      <c r="B3369" s="1" t="str">
        <f>IF(I3369="","",
(IF(N3369=FİLTRE!$H$6,2,0)+IF(FİLTRE!$H$6="TOPLAM",2,0))
)</f>
        <v/>
      </c>
      <c r="C3369">
        <f>IF(FİLTRE!$M$5="",9,(IF(U3369&gt;=FİLTRE!$M$5,1,0)))</f>
        <v>1</v>
      </c>
      <c r="D3369" s="1">
        <f>IF(FİLTRE!$M$6="",9,(IF('SKT LİSTESİ'!P3369&lt;=FİLTRE!$M$6,1,0)))</f>
        <v>1</v>
      </c>
      <c r="E3369" s="25" t="str">
        <f>IF(I3369="","",(COUNTIFS($L$4:L3369,L3369)))</f>
        <v/>
      </c>
      <c r="F3369" s="13">
        <f>IF(OR(B3369&lt;&gt;2,C3369&lt;&gt;1,D3369&lt;&gt;1,H3369&lt;&gt;1),0,
COUNTIFS($B$4:B3369,2,$C$4:C3369,1,$D$4:D3369,1,$H$4:H3369,1))</f>
        <v>0</v>
      </c>
      <c r="G3369" s="26" t="str">
        <f>IF(I3369="","",(COUNTIF($E$4:E3369,E3369)))</f>
        <v/>
      </c>
      <c r="H3369" s="1">
        <f>IF(AND(J3369="SAYIM",FİLTRE!$H$5="RAFTA",U3369&lt;&gt;0),1,0)+
IF(AND(J3369="İADE DEPO",FİLTRE!$H$5="İADE DEPO"),1,0)+
IF(FİLTRE!$H$5="TÜMÜ",1,0)+
IF(AND(J3369="FİRMA İADE",FİLTRE!$H$5="FİRMA İADE"),1,0)+
IF(AND(J3369="İMHA",FİLTRE!$H$5="İMHA"),1,0)</f>
        <v>1</v>
      </c>
      <c r="I3369" s="99"/>
      <c r="J3369" s="100"/>
      <c r="K3369" s="100"/>
      <c r="L3369" s="101"/>
      <c r="M3369" s="102"/>
      <c r="N3369" s="101"/>
      <c r="O3369" s="99"/>
      <c r="P3369" s="103"/>
      <c r="Q3369" s="104"/>
      <c r="R3369" s="50"/>
      <c r="S3369" s="105"/>
      <c r="T3369" s="106"/>
      <c r="U3369" s="107"/>
      <c r="V3369" s="108"/>
      <c r="W3369" s="107"/>
      <c r="X3369" s="107"/>
      <c r="AA3369" s="107"/>
      <c r="AB3369" s="110"/>
      <c r="AC3369" s="110"/>
      <c r="AE3369" s="105"/>
      <c r="AF3369" s="105"/>
      <c r="AR3369" s="112"/>
    </row>
    <row r="3370" spans="2:44" x14ac:dyDescent="0.25">
      <c r="B3370" s="1" t="str">
        <f>IF(I3370="","",
(IF(N3370=FİLTRE!$H$6,2,0)+IF(FİLTRE!$H$6="TOPLAM",2,0))
)</f>
        <v/>
      </c>
      <c r="C3370">
        <f>IF(FİLTRE!$M$5="",9,(IF(U3370&gt;=FİLTRE!$M$5,1,0)))</f>
        <v>1</v>
      </c>
      <c r="D3370" s="1">
        <f>IF(FİLTRE!$M$6="",9,(IF('SKT LİSTESİ'!P3370&lt;=FİLTRE!$M$6,1,0)))</f>
        <v>1</v>
      </c>
      <c r="E3370" s="25" t="str">
        <f>IF(I3370="","",(COUNTIFS($L$4:L3370,L3370)))</f>
        <v/>
      </c>
      <c r="F3370" s="13">
        <f>IF(OR(B3370&lt;&gt;2,C3370&lt;&gt;1,D3370&lt;&gt;1,H3370&lt;&gt;1),0,
COUNTIFS($B$4:B3370,2,$C$4:C3370,1,$D$4:D3370,1,$H$4:H3370,1))</f>
        <v>0</v>
      </c>
      <c r="G3370" s="26" t="str">
        <f>IF(I3370="","",(COUNTIF($E$4:E3370,E3370)))</f>
        <v/>
      </c>
      <c r="H3370" s="1">
        <f>IF(AND(J3370="SAYIM",FİLTRE!$H$5="RAFTA",U3370&lt;&gt;0),1,0)+
IF(AND(J3370="İADE DEPO",FİLTRE!$H$5="İADE DEPO"),1,0)+
IF(FİLTRE!$H$5="TÜMÜ",1,0)+
IF(AND(J3370="FİRMA İADE",FİLTRE!$H$5="FİRMA İADE"),1,0)+
IF(AND(J3370="İMHA",FİLTRE!$H$5="İMHA"),1,0)</f>
        <v>1</v>
      </c>
      <c r="I3370" s="99"/>
      <c r="J3370" s="100"/>
      <c r="K3370" s="100"/>
      <c r="L3370" s="101"/>
      <c r="M3370" s="102"/>
      <c r="N3370" s="101"/>
      <c r="O3370" s="99"/>
      <c r="P3370" s="103"/>
      <c r="Q3370" s="104"/>
      <c r="R3370" s="50"/>
      <c r="S3370" s="105"/>
      <c r="T3370" s="106"/>
      <c r="U3370" s="107"/>
      <c r="V3370" s="108"/>
      <c r="W3370" s="107"/>
      <c r="X3370" s="107"/>
      <c r="AA3370" s="107"/>
      <c r="AB3370" s="110"/>
      <c r="AC3370" s="110"/>
      <c r="AE3370" s="105"/>
      <c r="AF3370" s="105"/>
      <c r="AR3370" s="112"/>
    </row>
    <row r="3371" spans="2:44" x14ac:dyDescent="0.25">
      <c r="B3371" s="1" t="str">
        <f>IF(I3371="","",
(IF(N3371=FİLTRE!$H$6,2,0)+IF(FİLTRE!$H$6="TOPLAM",2,0))
)</f>
        <v/>
      </c>
      <c r="C3371">
        <f>IF(FİLTRE!$M$5="",9,(IF(U3371&gt;=FİLTRE!$M$5,1,0)))</f>
        <v>1</v>
      </c>
      <c r="D3371" s="1">
        <f>IF(FİLTRE!$M$6="",9,(IF('SKT LİSTESİ'!P3371&lt;=FİLTRE!$M$6,1,0)))</f>
        <v>1</v>
      </c>
      <c r="E3371" s="25" t="str">
        <f>IF(I3371="","",(COUNTIFS($L$4:L3371,L3371)))</f>
        <v/>
      </c>
      <c r="F3371" s="13">
        <f>IF(OR(B3371&lt;&gt;2,C3371&lt;&gt;1,D3371&lt;&gt;1,H3371&lt;&gt;1),0,
COUNTIFS($B$4:B3371,2,$C$4:C3371,1,$D$4:D3371,1,$H$4:H3371,1))</f>
        <v>0</v>
      </c>
      <c r="G3371" s="26" t="str">
        <f>IF(I3371="","",(COUNTIF($E$4:E3371,E3371)))</f>
        <v/>
      </c>
      <c r="H3371" s="1">
        <f>IF(AND(J3371="SAYIM",FİLTRE!$H$5="RAFTA",U3371&lt;&gt;0),1,0)+
IF(AND(J3371="İADE DEPO",FİLTRE!$H$5="İADE DEPO"),1,0)+
IF(FİLTRE!$H$5="TÜMÜ",1,0)+
IF(AND(J3371="FİRMA İADE",FİLTRE!$H$5="FİRMA İADE"),1,0)+
IF(AND(J3371="İMHA",FİLTRE!$H$5="İMHA"),1,0)</f>
        <v>1</v>
      </c>
      <c r="I3371" s="99"/>
      <c r="J3371" s="100"/>
      <c r="K3371" s="100"/>
      <c r="L3371" s="101"/>
      <c r="M3371" s="102"/>
      <c r="N3371" s="101"/>
      <c r="O3371" s="99"/>
      <c r="P3371" s="103"/>
      <c r="Q3371" s="104"/>
      <c r="R3371" s="50"/>
      <c r="S3371" s="105"/>
      <c r="T3371" s="106"/>
      <c r="U3371" s="107"/>
      <c r="V3371" s="108"/>
      <c r="W3371" s="107"/>
      <c r="X3371" s="107"/>
      <c r="AA3371" s="107"/>
      <c r="AB3371" s="110"/>
      <c r="AC3371" s="110"/>
      <c r="AE3371" s="105"/>
      <c r="AF3371" s="105"/>
      <c r="AR3371" s="112"/>
    </row>
    <row r="3372" spans="2:44" x14ac:dyDescent="0.25">
      <c r="B3372" s="1" t="str">
        <f>IF(I3372="","",
(IF(N3372=FİLTRE!$H$6,2,0)+IF(FİLTRE!$H$6="TOPLAM",2,0))
)</f>
        <v/>
      </c>
      <c r="C3372">
        <f>IF(FİLTRE!$M$5="",9,(IF(U3372&gt;=FİLTRE!$M$5,1,0)))</f>
        <v>1</v>
      </c>
      <c r="D3372" s="1">
        <f>IF(FİLTRE!$M$6="",9,(IF('SKT LİSTESİ'!P3372&lt;=FİLTRE!$M$6,1,0)))</f>
        <v>1</v>
      </c>
      <c r="E3372" s="25" t="str">
        <f>IF(I3372="","",(COUNTIFS($L$4:L3372,L3372)))</f>
        <v/>
      </c>
      <c r="F3372" s="13">
        <f>IF(OR(B3372&lt;&gt;2,C3372&lt;&gt;1,D3372&lt;&gt;1,H3372&lt;&gt;1),0,
COUNTIFS($B$4:B3372,2,$C$4:C3372,1,$D$4:D3372,1,$H$4:H3372,1))</f>
        <v>0</v>
      </c>
      <c r="G3372" s="26" t="str">
        <f>IF(I3372="","",(COUNTIF($E$4:E3372,E3372)))</f>
        <v/>
      </c>
      <c r="H3372" s="1">
        <f>IF(AND(J3372="SAYIM",FİLTRE!$H$5="RAFTA",U3372&lt;&gt;0),1,0)+
IF(AND(J3372="İADE DEPO",FİLTRE!$H$5="İADE DEPO"),1,0)+
IF(FİLTRE!$H$5="TÜMÜ",1,0)+
IF(AND(J3372="FİRMA İADE",FİLTRE!$H$5="FİRMA İADE"),1,0)+
IF(AND(J3372="İMHA",FİLTRE!$H$5="İMHA"),1,0)</f>
        <v>1</v>
      </c>
      <c r="I3372" s="99"/>
      <c r="J3372" s="100"/>
      <c r="K3372" s="100"/>
      <c r="L3372" s="101"/>
      <c r="M3372" s="102"/>
      <c r="N3372" s="101"/>
      <c r="O3372" s="99"/>
      <c r="P3372" s="103"/>
      <c r="Q3372" s="104"/>
      <c r="R3372" s="50"/>
      <c r="S3372" s="105"/>
      <c r="T3372" s="106"/>
      <c r="U3372" s="107"/>
      <c r="V3372" s="108"/>
      <c r="W3372" s="107"/>
      <c r="X3372" s="107"/>
      <c r="AA3372" s="107"/>
      <c r="AB3372" s="110"/>
      <c r="AC3372" s="110"/>
      <c r="AE3372" s="105"/>
      <c r="AF3372" s="105"/>
      <c r="AR3372" s="112"/>
    </row>
    <row r="3373" spans="2:44" x14ac:dyDescent="0.25">
      <c r="B3373" s="1" t="str">
        <f>IF(I3373="","",
(IF(N3373=FİLTRE!$H$6,2,0)+IF(FİLTRE!$H$6="TOPLAM",2,0))
)</f>
        <v/>
      </c>
      <c r="C3373">
        <f>IF(FİLTRE!$M$5="",9,(IF(U3373&gt;=FİLTRE!$M$5,1,0)))</f>
        <v>1</v>
      </c>
      <c r="D3373" s="1">
        <f>IF(FİLTRE!$M$6="",9,(IF('SKT LİSTESİ'!P3373&lt;=FİLTRE!$M$6,1,0)))</f>
        <v>1</v>
      </c>
      <c r="E3373" s="25" t="str">
        <f>IF(I3373="","",(COUNTIFS($L$4:L3373,L3373)))</f>
        <v/>
      </c>
      <c r="F3373" s="13">
        <f>IF(OR(B3373&lt;&gt;2,C3373&lt;&gt;1,D3373&lt;&gt;1,H3373&lt;&gt;1),0,
COUNTIFS($B$4:B3373,2,$C$4:C3373,1,$D$4:D3373,1,$H$4:H3373,1))</f>
        <v>0</v>
      </c>
      <c r="G3373" s="26" t="str">
        <f>IF(I3373="","",(COUNTIF($E$4:E3373,E3373)))</f>
        <v/>
      </c>
      <c r="H3373" s="1">
        <f>IF(AND(J3373="SAYIM",FİLTRE!$H$5="RAFTA",U3373&lt;&gt;0),1,0)+
IF(AND(J3373="İADE DEPO",FİLTRE!$H$5="İADE DEPO"),1,0)+
IF(FİLTRE!$H$5="TÜMÜ",1,0)+
IF(AND(J3373="FİRMA İADE",FİLTRE!$H$5="FİRMA İADE"),1,0)+
IF(AND(J3373="İMHA",FİLTRE!$H$5="İMHA"),1,0)</f>
        <v>1</v>
      </c>
      <c r="I3373" s="99"/>
      <c r="J3373" s="100"/>
      <c r="K3373" s="100"/>
      <c r="L3373" s="101"/>
      <c r="M3373" s="102"/>
      <c r="N3373" s="101"/>
      <c r="O3373" s="99"/>
      <c r="P3373" s="103"/>
      <c r="Q3373" s="104"/>
      <c r="R3373" s="50"/>
      <c r="S3373" s="105"/>
      <c r="T3373" s="106"/>
      <c r="U3373" s="107"/>
      <c r="V3373" s="108"/>
      <c r="W3373" s="107"/>
      <c r="X3373" s="107"/>
      <c r="AA3373" s="107"/>
      <c r="AB3373" s="110"/>
      <c r="AC3373" s="110"/>
      <c r="AE3373" s="105"/>
      <c r="AF3373" s="105"/>
      <c r="AR3373" s="112"/>
    </row>
    <row r="3374" spans="2:44" x14ac:dyDescent="0.25">
      <c r="B3374" s="1" t="str">
        <f>IF(I3374="","",
(IF(N3374=FİLTRE!$H$6,2,0)+IF(FİLTRE!$H$6="TOPLAM",2,0))
)</f>
        <v/>
      </c>
      <c r="C3374">
        <f>IF(FİLTRE!$M$5="",9,(IF(U3374&gt;=FİLTRE!$M$5,1,0)))</f>
        <v>1</v>
      </c>
      <c r="D3374" s="1">
        <f>IF(FİLTRE!$M$6="",9,(IF('SKT LİSTESİ'!P3374&lt;=FİLTRE!$M$6,1,0)))</f>
        <v>1</v>
      </c>
      <c r="E3374" s="25" t="str">
        <f>IF(I3374="","",(COUNTIFS($L$4:L3374,L3374)))</f>
        <v/>
      </c>
      <c r="F3374" s="13">
        <f>IF(OR(B3374&lt;&gt;2,C3374&lt;&gt;1,D3374&lt;&gt;1,H3374&lt;&gt;1),0,
COUNTIFS($B$4:B3374,2,$C$4:C3374,1,$D$4:D3374,1,$H$4:H3374,1))</f>
        <v>0</v>
      </c>
      <c r="G3374" s="26" t="str">
        <f>IF(I3374="","",(COUNTIF($E$4:E3374,E3374)))</f>
        <v/>
      </c>
      <c r="H3374" s="1">
        <f>IF(AND(J3374="SAYIM",FİLTRE!$H$5="RAFTA",U3374&lt;&gt;0),1,0)+
IF(AND(J3374="İADE DEPO",FİLTRE!$H$5="İADE DEPO"),1,0)+
IF(FİLTRE!$H$5="TÜMÜ",1,0)+
IF(AND(J3374="FİRMA İADE",FİLTRE!$H$5="FİRMA İADE"),1,0)+
IF(AND(J3374="İMHA",FİLTRE!$H$5="İMHA"),1,0)</f>
        <v>1</v>
      </c>
      <c r="I3374" s="99"/>
      <c r="J3374" s="100"/>
      <c r="K3374" s="100"/>
      <c r="L3374" s="101"/>
      <c r="M3374" s="102"/>
      <c r="N3374" s="101"/>
      <c r="O3374" s="99"/>
      <c r="P3374" s="103"/>
      <c r="Q3374" s="104"/>
      <c r="R3374" s="50"/>
      <c r="S3374" s="105"/>
      <c r="T3374" s="106"/>
      <c r="U3374" s="107"/>
      <c r="V3374" s="108"/>
      <c r="W3374" s="107"/>
      <c r="X3374" s="107"/>
      <c r="AA3374" s="107"/>
      <c r="AB3374" s="110"/>
      <c r="AC3374" s="110"/>
      <c r="AE3374" s="105"/>
      <c r="AF3374" s="105"/>
      <c r="AR3374" s="112"/>
    </row>
    <row r="3375" spans="2:44" x14ac:dyDescent="0.25">
      <c r="B3375" s="1" t="str">
        <f>IF(I3375="","",
(IF(N3375=FİLTRE!$H$6,2,0)+IF(FİLTRE!$H$6="TOPLAM",2,0))
)</f>
        <v/>
      </c>
      <c r="C3375">
        <f>IF(FİLTRE!$M$5="",9,(IF(U3375&gt;=FİLTRE!$M$5,1,0)))</f>
        <v>1</v>
      </c>
      <c r="D3375" s="1">
        <f>IF(FİLTRE!$M$6="",9,(IF('SKT LİSTESİ'!P3375&lt;=FİLTRE!$M$6,1,0)))</f>
        <v>1</v>
      </c>
      <c r="E3375" s="25" t="str">
        <f>IF(I3375="","",(COUNTIFS($L$4:L3375,L3375)))</f>
        <v/>
      </c>
      <c r="F3375" s="13">
        <f>IF(OR(B3375&lt;&gt;2,C3375&lt;&gt;1,D3375&lt;&gt;1,H3375&lt;&gt;1),0,
COUNTIFS($B$4:B3375,2,$C$4:C3375,1,$D$4:D3375,1,$H$4:H3375,1))</f>
        <v>0</v>
      </c>
      <c r="G3375" s="26" t="str">
        <f>IF(I3375="","",(COUNTIF($E$4:E3375,E3375)))</f>
        <v/>
      </c>
      <c r="H3375" s="1">
        <f>IF(AND(J3375="SAYIM",FİLTRE!$H$5="RAFTA",U3375&lt;&gt;0),1,0)+
IF(AND(J3375="İADE DEPO",FİLTRE!$H$5="İADE DEPO"),1,0)+
IF(FİLTRE!$H$5="TÜMÜ",1,0)+
IF(AND(J3375="FİRMA İADE",FİLTRE!$H$5="FİRMA İADE"),1,0)+
IF(AND(J3375="İMHA",FİLTRE!$H$5="İMHA"),1,0)</f>
        <v>1</v>
      </c>
      <c r="I3375" s="99"/>
      <c r="J3375" s="100"/>
      <c r="K3375" s="100"/>
      <c r="L3375" s="101"/>
      <c r="M3375" s="102"/>
      <c r="N3375" s="101"/>
      <c r="O3375" s="99"/>
      <c r="P3375" s="103"/>
      <c r="Q3375" s="104"/>
      <c r="R3375" s="50"/>
      <c r="S3375" s="105"/>
      <c r="T3375" s="106"/>
      <c r="U3375" s="107"/>
      <c r="V3375" s="108"/>
      <c r="W3375" s="107"/>
      <c r="X3375" s="107"/>
      <c r="AA3375" s="107"/>
      <c r="AB3375" s="110"/>
      <c r="AC3375" s="110"/>
      <c r="AE3375" s="105"/>
      <c r="AF3375" s="105"/>
      <c r="AR3375" s="112"/>
    </row>
    <row r="3376" spans="2:44" x14ac:dyDescent="0.25">
      <c r="B3376" s="1" t="str">
        <f>IF(I3376="","",
(IF(N3376=FİLTRE!$H$6,2,0)+IF(FİLTRE!$H$6="TOPLAM",2,0))
)</f>
        <v/>
      </c>
      <c r="C3376">
        <f>IF(FİLTRE!$M$5="",9,(IF(U3376&gt;=FİLTRE!$M$5,1,0)))</f>
        <v>1</v>
      </c>
      <c r="D3376" s="1">
        <f>IF(FİLTRE!$M$6="",9,(IF('SKT LİSTESİ'!P3376&lt;=FİLTRE!$M$6,1,0)))</f>
        <v>1</v>
      </c>
      <c r="E3376" s="25" t="str">
        <f>IF(I3376="","",(COUNTIFS($L$4:L3376,L3376)))</f>
        <v/>
      </c>
      <c r="F3376" s="13">
        <f>IF(OR(B3376&lt;&gt;2,C3376&lt;&gt;1,D3376&lt;&gt;1,H3376&lt;&gt;1),0,
COUNTIFS($B$4:B3376,2,$C$4:C3376,1,$D$4:D3376,1,$H$4:H3376,1))</f>
        <v>0</v>
      </c>
      <c r="G3376" s="26" t="str">
        <f>IF(I3376="","",(COUNTIF($E$4:E3376,E3376)))</f>
        <v/>
      </c>
      <c r="H3376" s="1">
        <f>IF(AND(J3376="SAYIM",FİLTRE!$H$5="RAFTA",U3376&lt;&gt;0),1,0)+
IF(AND(J3376="İADE DEPO",FİLTRE!$H$5="İADE DEPO"),1,0)+
IF(FİLTRE!$H$5="TÜMÜ",1,0)+
IF(AND(J3376="FİRMA İADE",FİLTRE!$H$5="FİRMA İADE"),1,0)+
IF(AND(J3376="İMHA",FİLTRE!$H$5="İMHA"),1,0)</f>
        <v>1</v>
      </c>
      <c r="I3376" s="99"/>
      <c r="J3376" s="100"/>
      <c r="K3376" s="100"/>
      <c r="L3376" s="101"/>
      <c r="M3376" s="102"/>
      <c r="N3376" s="101"/>
      <c r="O3376" s="99"/>
      <c r="P3376" s="103"/>
      <c r="Q3376" s="104"/>
      <c r="R3376" s="50"/>
      <c r="S3376" s="105"/>
      <c r="T3376" s="106"/>
      <c r="U3376" s="107"/>
      <c r="V3376" s="108"/>
      <c r="W3376" s="107"/>
      <c r="X3376" s="107"/>
      <c r="AA3376" s="107"/>
      <c r="AB3376" s="110"/>
      <c r="AC3376" s="110"/>
      <c r="AE3376" s="105"/>
      <c r="AF3376" s="105"/>
      <c r="AR3376" s="112"/>
    </row>
    <row r="3377" spans="2:44" x14ac:dyDescent="0.25">
      <c r="B3377" s="1" t="str">
        <f>IF(I3377="","",
(IF(N3377=FİLTRE!$H$6,2,0)+IF(FİLTRE!$H$6="TOPLAM",2,0))
)</f>
        <v/>
      </c>
      <c r="C3377">
        <f>IF(FİLTRE!$M$5="",9,(IF(U3377&gt;=FİLTRE!$M$5,1,0)))</f>
        <v>1</v>
      </c>
      <c r="D3377" s="1">
        <f>IF(FİLTRE!$M$6="",9,(IF('SKT LİSTESİ'!P3377&lt;=FİLTRE!$M$6,1,0)))</f>
        <v>1</v>
      </c>
      <c r="E3377" s="25" t="str">
        <f>IF(I3377="","",(COUNTIFS($L$4:L3377,L3377)))</f>
        <v/>
      </c>
      <c r="F3377" s="13">
        <f>IF(OR(B3377&lt;&gt;2,C3377&lt;&gt;1,D3377&lt;&gt;1,H3377&lt;&gt;1),0,
COUNTIFS($B$4:B3377,2,$C$4:C3377,1,$D$4:D3377,1,$H$4:H3377,1))</f>
        <v>0</v>
      </c>
      <c r="G3377" s="26" t="str">
        <f>IF(I3377="","",(COUNTIF($E$4:E3377,E3377)))</f>
        <v/>
      </c>
      <c r="H3377" s="1">
        <f>IF(AND(J3377="SAYIM",FİLTRE!$H$5="RAFTA",U3377&lt;&gt;0),1,0)+
IF(AND(J3377="İADE DEPO",FİLTRE!$H$5="İADE DEPO"),1,0)+
IF(FİLTRE!$H$5="TÜMÜ",1,0)+
IF(AND(J3377="FİRMA İADE",FİLTRE!$H$5="FİRMA İADE"),1,0)+
IF(AND(J3377="İMHA",FİLTRE!$H$5="İMHA"),1,0)</f>
        <v>1</v>
      </c>
      <c r="I3377" s="99"/>
      <c r="J3377" s="100"/>
      <c r="K3377" s="100"/>
      <c r="L3377" s="101"/>
      <c r="M3377" s="102"/>
      <c r="N3377" s="101"/>
      <c r="O3377" s="99"/>
      <c r="P3377" s="103"/>
      <c r="Q3377" s="104"/>
      <c r="R3377" s="50"/>
      <c r="S3377" s="105"/>
      <c r="T3377" s="106"/>
      <c r="U3377" s="107"/>
      <c r="V3377" s="108"/>
      <c r="W3377" s="107"/>
      <c r="X3377" s="107"/>
      <c r="AA3377" s="107"/>
      <c r="AB3377" s="110"/>
      <c r="AC3377" s="110"/>
      <c r="AE3377" s="105"/>
      <c r="AF3377" s="105"/>
      <c r="AR3377" s="112"/>
    </row>
    <row r="3378" spans="2:44" x14ac:dyDescent="0.25">
      <c r="B3378" s="1" t="str">
        <f>IF(I3378="","",
(IF(N3378=FİLTRE!$H$6,2,0)+IF(FİLTRE!$H$6="TOPLAM",2,0))
)</f>
        <v/>
      </c>
      <c r="C3378">
        <f>IF(FİLTRE!$M$5="",9,(IF(U3378&gt;=FİLTRE!$M$5,1,0)))</f>
        <v>1</v>
      </c>
      <c r="D3378" s="1">
        <f>IF(FİLTRE!$M$6="",9,(IF('SKT LİSTESİ'!P3378&lt;=FİLTRE!$M$6,1,0)))</f>
        <v>1</v>
      </c>
      <c r="E3378" s="25" t="str">
        <f>IF(I3378="","",(COUNTIFS($L$4:L3378,L3378)))</f>
        <v/>
      </c>
      <c r="F3378" s="13">
        <f>IF(OR(B3378&lt;&gt;2,C3378&lt;&gt;1,D3378&lt;&gt;1,H3378&lt;&gt;1),0,
COUNTIFS($B$4:B3378,2,$C$4:C3378,1,$D$4:D3378,1,$H$4:H3378,1))</f>
        <v>0</v>
      </c>
      <c r="G3378" s="26" t="str">
        <f>IF(I3378="","",(COUNTIF($E$4:E3378,E3378)))</f>
        <v/>
      </c>
      <c r="H3378" s="1">
        <f>IF(AND(J3378="SAYIM",FİLTRE!$H$5="RAFTA",U3378&lt;&gt;0),1,0)+
IF(AND(J3378="İADE DEPO",FİLTRE!$H$5="İADE DEPO"),1,0)+
IF(FİLTRE!$H$5="TÜMÜ",1,0)+
IF(AND(J3378="FİRMA İADE",FİLTRE!$H$5="FİRMA İADE"),1,0)+
IF(AND(J3378="İMHA",FİLTRE!$H$5="İMHA"),1,0)</f>
        <v>1</v>
      </c>
      <c r="I3378" s="99"/>
      <c r="J3378" s="100"/>
      <c r="K3378" s="100"/>
      <c r="L3378" s="101"/>
      <c r="M3378" s="102"/>
      <c r="N3378" s="101"/>
      <c r="O3378" s="99"/>
      <c r="P3378" s="103"/>
      <c r="Q3378" s="104"/>
      <c r="R3378" s="50"/>
      <c r="S3378" s="105"/>
      <c r="T3378" s="106"/>
      <c r="U3378" s="107"/>
      <c r="V3378" s="108"/>
      <c r="W3378" s="107"/>
      <c r="X3378" s="107"/>
      <c r="AA3378" s="107"/>
      <c r="AB3378" s="110"/>
      <c r="AC3378" s="110"/>
      <c r="AE3378" s="105"/>
      <c r="AF3378" s="105"/>
      <c r="AR3378" s="112"/>
    </row>
    <row r="3379" spans="2:44" x14ac:dyDescent="0.25">
      <c r="B3379" s="1" t="str">
        <f>IF(I3379="","",
(IF(N3379=FİLTRE!$H$6,2,0)+IF(FİLTRE!$H$6="TOPLAM",2,0))
)</f>
        <v/>
      </c>
      <c r="C3379">
        <f>IF(FİLTRE!$M$5="",9,(IF(U3379&gt;=FİLTRE!$M$5,1,0)))</f>
        <v>1</v>
      </c>
      <c r="D3379" s="1">
        <f>IF(FİLTRE!$M$6="",9,(IF('SKT LİSTESİ'!P3379&lt;=FİLTRE!$M$6,1,0)))</f>
        <v>1</v>
      </c>
      <c r="E3379" s="25" t="str">
        <f>IF(I3379="","",(COUNTIFS($L$4:L3379,L3379)))</f>
        <v/>
      </c>
      <c r="F3379" s="13">
        <f>IF(OR(B3379&lt;&gt;2,C3379&lt;&gt;1,D3379&lt;&gt;1,H3379&lt;&gt;1),0,
COUNTIFS($B$4:B3379,2,$C$4:C3379,1,$D$4:D3379,1,$H$4:H3379,1))</f>
        <v>0</v>
      </c>
      <c r="G3379" s="26" t="str">
        <f>IF(I3379="","",(COUNTIF($E$4:E3379,E3379)))</f>
        <v/>
      </c>
      <c r="H3379" s="1">
        <f>IF(AND(J3379="SAYIM",FİLTRE!$H$5="RAFTA",U3379&lt;&gt;0),1,0)+
IF(AND(J3379="İADE DEPO",FİLTRE!$H$5="İADE DEPO"),1,0)+
IF(FİLTRE!$H$5="TÜMÜ",1,0)+
IF(AND(J3379="FİRMA İADE",FİLTRE!$H$5="FİRMA İADE"),1,0)+
IF(AND(J3379="İMHA",FİLTRE!$H$5="İMHA"),1,0)</f>
        <v>1</v>
      </c>
      <c r="I3379" s="99"/>
      <c r="J3379" s="100"/>
      <c r="K3379" s="100"/>
      <c r="L3379" s="101"/>
      <c r="M3379" s="102"/>
      <c r="N3379" s="101"/>
      <c r="O3379" s="99"/>
      <c r="P3379" s="103"/>
      <c r="Q3379" s="104"/>
      <c r="R3379" s="50"/>
      <c r="S3379" s="105"/>
      <c r="T3379" s="106"/>
      <c r="U3379" s="107"/>
      <c r="V3379" s="108"/>
      <c r="W3379" s="107"/>
      <c r="X3379" s="107"/>
      <c r="AA3379" s="107"/>
      <c r="AB3379" s="110"/>
      <c r="AC3379" s="110"/>
      <c r="AE3379" s="105"/>
      <c r="AF3379" s="105"/>
      <c r="AR3379" s="112"/>
    </row>
    <row r="3380" spans="2:44" x14ac:dyDescent="0.25">
      <c r="B3380" s="1" t="str">
        <f>IF(I3380="","",
(IF(N3380=FİLTRE!$H$6,2,0)+IF(FİLTRE!$H$6="TOPLAM",2,0))
)</f>
        <v/>
      </c>
      <c r="C3380">
        <f>IF(FİLTRE!$M$5="",9,(IF(U3380&gt;=FİLTRE!$M$5,1,0)))</f>
        <v>1</v>
      </c>
      <c r="D3380" s="1">
        <f>IF(FİLTRE!$M$6="",9,(IF('SKT LİSTESİ'!P3380&lt;=FİLTRE!$M$6,1,0)))</f>
        <v>1</v>
      </c>
      <c r="E3380" s="25" t="str">
        <f>IF(I3380="","",(COUNTIFS($L$4:L3380,L3380)))</f>
        <v/>
      </c>
      <c r="F3380" s="13">
        <f>IF(OR(B3380&lt;&gt;2,C3380&lt;&gt;1,D3380&lt;&gt;1,H3380&lt;&gt;1),0,
COUNTIFS($B$4:B3380,2,$C$4:C3380,1,$D$4:D3380,1,$H$4:H3380,1))</f>
        <v>0</v>
      </c>
      <c r="G3380" s="26" t="str">
        <f>IF(I3380="","",(COUNTIF($E$4:E3380,E3380)))</f>
        <v/>
      </c>
      <c r="H3380" s="1">
        <f>IF(AND(J3380="SAYIM",FİLTRE!$H$5="RAFTA",U3380&lt;&gt;0),1,0)+
IF(AND(J3380="İADE DEPO",FİLTRE!$H$5="İADE DEPO"),1,0)+
IF(FİLTRE!$H$5="TÜMÜ",1,0)+
IF(AND(J3380="FİRMA İADE",FİLTRE!$H$5="FİRMA İADE"),1,0)+
IF(AND(J3380="İMHA",FİLTRE!$H$5="İMHA"),1,0)</f>
        <v>1</v>
      </c>
      <c r="I3380" s="99"/>
      <c r="J3380" s="100"/>
      <c r="K3380" s="100"/>
      <c r="L3380" s="101"/>
      <c r="M3380" s="102"/>
      <c r="N3380" s="101"/>
      <c r="O3380" s="99"/>
      <c r="P3380" s="103"/>
      <c r="Q3380" s="104"/>
      <c r="R3380" s="50"/>
      <c r="S3380" s="105"/>
      <c r="T3380" s="106"/>
      <c r="U3380" s="107"/>
      <c r="V3380" s="108"/>
      <c r="W3380" s="107"/>
      <c r="X3380" s="107"/>
      <c r="AA3380" s="107"/>
      <c r="AB3380" s="110"/>
      <c r="AC3380" s="110"/>
      <c r="AE3380" s="105"/>
      <c r="AF3380" s="105"/>
      <c r="AR3380" s="112"/>
    </row>
    <row r="3381" spans="2:44" x14ac:dyDescent="0.25">
      <c r="B3381" s="1" t="str">
        <f>IF(I3381="","",
(IF(N3381=FİLTRE!$H$6,2,0)+IF(FİLTRE!$H$6="TOPLAM",2,0))
)</f>
        <v/>
      </c>
      <c r="C3381">
        <f>IF(FİLTRE!$M$5="",9,(IF(U3381&gt;=FİLTRE!$M$5,1,0)))</f>
        <v>1</v>
      </c>
      <c r="D3381" s="1">
        <f>IF(FİLTRE!$M$6="",9,(IF('SKT LİSTESİ'!P3381&lt;=FİLTRE!$M$6,1,0)))</f>
        <v>1</v>
      </c>
      <c r="E3381" s="25" t="str">
        <f>IF(I3381="","",(COUNTIFS($L$4:L3381,L3381)))</f>
        <v/>
      </c>
      <c r="F3381" s="13">
        <f>IF(OR(B3381&lt;&gt;2,C3381&lt;&gt;1,D3381&lt;&gt;1,H3381&lt;&gt;1),0,
COUNTIFS($B$4:B3381,2,$C$4:C3381,1,$D$4:D3381,1,$H$4:H3381,1))</f>
        <v>0</v>
      </c>
      <c r="G3381" s="26" t="str">
        <f>IF(I3381="","",(COUNTIF($E$4:E3381,E3381)))</f>
        <v/>
      </c>
      <c r="H3381" s="1">
        <f>IF(AND(J3381="SAYIM",FİLTRE!$H$5="RAFTA",U3381&lt;&gt;0),1,0)+
IF(AND(J3381="İADE DEPO",FİLTRE!$H$5="İADE DEPO"),1,0)+
IF(FİLTRE!$H$5="TÜMÜ",1,0)+
IF(AND(J3381="FİRMA İADE",FİLTRE!$H$5="FİRMA İADE"),1,0)+
IF(AND(J3381="İMHA",FİLTRE!$H$5="İMHA"),1,0)</f>
        <v>1</v>
      </c>
      <c r="I3381" s="99"/>
      <c r="J3381" s="100"/>
      <c r="K3381" s="100"/>
      <c r="L3381" s="101"/>
      <c r="M3381" s="102"/>
      <c r="N3381" s="101"/>
      <c r="O3381" s="99"/>
      <c r="P3381" s="103"/>
      <c r="Q3381" s="104"/>
      <c r="R3381" s="50"/>
      <c r="S3381" s="105"/>
      <c r="T3381" s="106"/>
      <c r="U3381" s="107"/>
      <c r="V3381" s="108"/>
      <c r="W3381" s="107"/>
      <c r="X3381" s="107"/>
      <c r="AA3381" s="107"/>
      <c r="AB3381" s="110"/>
      <c r="AC3381" s="110"/>
      <c r="AE3381" s="105"/>
      <c r="AF3381" s="105"/>
      <c r="AR3381" s="112"/>
    </row>
    <row r="3382" spans="2:44" x14ac:dyDescent="0.25">
      <c r="B3382" s="1" t="str">
        <f>IF(I3382="","",
(IF(N3382=FİLTRE!$H$6,2,0)+IF(FİLTRE!$H$6="TOPLAM",2,0))
)</f>
        <v/>
      </c>
      <c r="C3382">
        <f>IF(FİLTRE!$M$5="",9,(IF(U3382&gt;=FİLTRE!$M$5,1,0)))</f>
        <v>1</v>
      </c>
      <c r="D3382" s="1">
        <f>IF(FİLTRE!$M$6="",9,(IF('SKT LİSTESİ'!P3382&lt;=FİLTRE!$M$6,1,0)))</f>
        <v>1</v>
      </c>
      <c r="E3382" s="25" t="str">
        <f>IF(I3382="","",(COUNTIFS($L$4:L3382,L3382)))</f>
        <v/>
      </c>
      <c r="F3382" s="13">
        <f>IF(OR(B3382&lt;&gt;2,C3382&lt;&gt;1,D3382&lt;&gt;1,H3382&lt;&gt;1),0,
COUNTIFS($B$4:B3382,2,$C$4:C3382,1,$D$4:D3382,1,$H$4:H3382,1))</f>
        <v>0</v>
      </c>
      <c r="G3382" s="26" t="str">
        <f>IF(I3382="","",(COUNTIF($E$4:E3382,E3382)))</f>
        <v/>
      </c>
      <c r="H3382" s="1">
        <f>IF(AND(J3382="SAYIM",FİLTRE!$H$5="RAFTA",U3382&lt;&gt;0),1,0)+
IF(AND(J3382="İADE DEPO",FİLTRE!$H$5="İADE DEPO"),1,0)+
IF(FİLTRE!$H$5="TÜMÜ",1,0)+
IF(AND(J3382="FİRMA İADE",FİLTRE!$H$5="FİRMA İADE"),1,0)+
IF(AND(J3382="İMHA",FİLTRE!$H$5="İMHA"),1,0)</f>
        <v>1</v>
      </c>
      <c r="I3382" s="99"/>
      <c r="J3382" s="100"/>
      <c r="K3382" s="100"/>
      <c r="L3382" s="101"/>
      <c r="M3382" s="102"/>
      <c r="N3382" s="101"/>
      <c r="O3382" s="99"/>
      <c r="P3382" s="103"/>
      <c r="Q3382" s="104"/>
      <c r="R3382" s="50"/>
      <c r="S3382" s="105"/>
      <c r="T3382" s="106"/>
      <c r="U3382" s="107"/>
      <c r="V3382" s="108"/>
      <c r="W3382" s="107"/>
      <c r="X3382" s="107"/>
      <c r="AA3382" s="107"/>
      <c r="AB3382" s="110"/>
      <c r="AC3382" s="110"/>
      <c r="AE3382" s="105"/>
      <c r="AF3382" s="105"/>
      <c r="AR3382" s="112"/>
    </row>
    <row r="3383" spans="2:44" x14ac:dyDescent="0.25">
      <c r="B3383" s="1" t="str">
        <f>IF(I3383="","",
(IF(N3383=FİLTRE!$H$6,2,0)+IF(FİLTRE!$H$6="TOPLAM",2,0))
)</f>
        <v/>
      </c>
      <c r="C3383">
        <f>IF(FİLTRE!$M$5="",9,(IF(U3383&gt;=FİLTRE!$M$5,1,0)))</f>
        <v>1</v>
      </c>
      <c r="D3383" s="1">
        <f>IF(FİLTRE!$M$6="",9,(IF('SKT LİSTESİ'!P3383&lt;=FİLTRE!$M$6,1,0)))</f>
        <v>1</v>
      </c>
      <c r="E3383" s="25" t="str">
        <f>IF(I3383="","",(COUNTIFS($L$4:L3383,L3383)))</f>
        <v/>
      </c>
      <c r="F3383" s="13">
        <f>IF(OR(B3383&lt;&gt;2,C3383&lt;&gt;1,D3383&lt;&gt;1,H3383&lt;&gt;1),0,
COUNTIFS($B$4:B3383,2,$C$4:C3383,1,$D$4:D3383,1,$H$4:H3383,1))</f>
        <v>0</v>
      </c>
      <c r="G3383" s="26" t="str">
        <f>IF(I3383="","",(COUNTIF($E$4:E3383,E3383)))</f>
        <v/>
      </c>
      <c r="H3383" s="1">
        <f>IF(AND(J3383="SAYIM",FİLTRE!$H$5="RAFTA",U3383&lt;&gt;0),1,0)+
IF(AND(J3383="İADE DEPO",FİLTRE!$H$5="İADE DEPO"),1,0)+
IF(FİLTRE!$H$5="TÜMÜ",1,0)+
IF(AND(J3383="FİRMA İADE",FİLTRE!$H$5="FİRMA İADE"),1,0)+
IF(AND(J3383="İMHA",FİLTRE!$H$5="İMHA"),1,0)</f>
        <v>1</v>
      </c>
      <c r="I3383" s="99"/>
      <c r="J3383" s="100"/>
      <c r="K3383" s="100"/>
      <c r="L3383" s="101"/>
      <c r="M3383" s="102"/>
      <c r="N3383" s="101"/>
      <c r="O3383" s="99"/>
      <c r="P3383" s="103"/>
      <c r="Q3383" s="104"/>
      <c r="R3383" s="50"/>
      <c r="S3383" s="105"/>
      <c r="T3383" s="106"/>
      <c r="U3383" s="107"/>
      <c r="V3383" s="108"/>
      <c r="W3383" s="107"/>
      <c r="X3383" s="107"/>
      <c r="AA3383" s="107"/>
      <c r="AB3383" s="110"/>
      <c r="AC3383" s="110"/>
      <c r="AE3383" s="105"/>
      <c r="AF3383" s="105"/>
      <c r="AR3383" s="112"/>
    </row>
    <row r="3384" spans="2:44" x14ac:dyDescent="0.25">
      <c r="B3384" s="1" t="str">
        <f>IF(I3384="","",
(IF(N3384=FİLTRE!$H$6,2,0)+IF(FİLTRE!$H$6="TOPLAM",2,0))
)</f>
        <v/>
      </c>
      <c r="C3384">
        <f>IF(FİLTRE!$M$5="",9,(IF(U3384&gt;=FİLTRE!$M$5,1,0)))</f>
        <v>1</v>
      </c>
      <c r="D3384" s="1">
        <f>IF(FİLTRE!$M$6="",9,(IF('SKT LİSTESİ'!P3384&lt;=FİLTRE!$M$6,1,0)))</f>
        <v>1</v>
      </c>
      <c r="E3384" s="25" t="str">
        <f>IF(I3384="","",(COUNTIFS($L$4:L3384,L3384)))</f>
        <v/>
      </c>
      <c r="F3384" s="13">
        <f>IF(OR(B3384&lt;&gt;2,C3384&lt;&gt;1,D3384&lt;&gt;1,H3384&lt;&gt;1),0,
COUNTIFS($B$4:B3384,2,$C$4:C3384,1,$D$4:D3384,1,$H$4:H3384,1))</f>
        <v>0</v>
      </c>
      <c r="G3384" s="26" t="str">
        <f>IF(I3384="","",(COUNTIF($E$4:E3384,E3384)))</f>
        <v/>
      </c>
      <c r="H3384" s="1">
        <f>IF(AND(J3384="SAYIM",FİLTRE!$H$5="RAFTA",U3384&lt;&gt;0),1,0)+
IF(AND(J3384="İADE DEPO",FİLTRE!$H$5="İADE DEPO"),1,0)+
IF(FİLTRE!$H$5="TÜMÜ",1,0)+
IF(AND(J3384="FİRMA İADE",FİLTRE!$H$5="FİRMA İADE"),1,0)+
IF(AND(J3384="İMHA",FİLTRE!$H$5="İMHA"),1,0)</f>
        <v>1</v>
      </c>
      <c r="I3384" s="99"/>
      <c r="J3384" s="100"/>
      <c r="K3384" s="100"/>
      <c r="L3384" s="101"/>
      <c r="M3384" s="102"/>
      <c r="N3384" s="101"/>
      <c r="O3384" s="99"/>
      <c r="P3384" s="103"/>
      <c r="Q3384" s="104"/>
      <c r="R3384" s="50"/>
      <c r="S3384" s="105"/>
      <c r="T3384" s="106"/>
      <c r="U3384" s="107"/>
      <c r="V3384" s="108"/>
      <c r="W3384" s="107"/>
      <c r="X3384" s="107"/>
      <c r="AA3384" s="107"/>
      <c r="AB3384" s="110"/>
      <c r="AC3384" s="110"/>
      <c r="AE3384" s="105"/>
      <c r="AF3384" s="105"/>
      <c r="AR3384" s="112"/>
    </row>
    <row r="3385" spans="2:44" x14ac:dyDescent="0.25">
      <c r="B3385" s="1" t="str">
        <f>IF(I3385="","",
(IF(N3385=FİLTRE!$H$6,2,0)+IF(FİLTRE!$H$6="TOPLAM",2,0))
)</f>
        <v/>
      </c>
      <c r="C3385">
        <f>IF(FİLTRE!$M$5="",9,(IF(U3385&gt;=FİLTRE!$M$5,1,0)))</f>
        <v>1</v>
      </c>
      <c r="D3385" s="1">
        <f>IF(FİLTRE!$M$6="",9,(IF('SKT LİSTESİ'!P3385&lt;=FİLTRE!$M$6,1,0)))</f>
        <v>1</v>
      </c>
      <c r="E3385" s="25" t="str">
        <f>IF(I3385="","",(COUNTIFS($L$4:L3385,L3385)))</f>
        <v/>
      </c>
      <c r="F3385" s="13">
        <f>IF(OR(B3385&lt;&gt;2,C3385&lt;&gt;1,D3385&lt;&gt;1,H3385&lt;&gt;1),0,
COUNTIFS($B$4:B3385,2,$C$4:C3385,1,$D$4:D3385,1,$H$4:H3385,1))</f>
        <v>0</v>
      </c>
      <c r="G3385" s="26" t="str">
        <f>IF(I3385="","",(COUNTIF($E$4:E3385,E3385)))</f>
        <v/>
      </c>
      <c r="H3385" s="1">
        <f>IF(AND(J3385="SAYIM",FİLTRE!$H$5="RAFTA",U3385&lt;&gt;0),1,0)+
IF(AND(J3385="İADE DEPO",FİLTRE!$H$5="İADE DEPO"),1,0)+
IF(FİLTRE!$H$5="TÜMÜ",1,0)+
IF(AND(J3385="FİRMA İADE",FİLTRE!$H$5="FİRMA İADE"),1,0)+
IF(AND(J3385="İMHA",FİLTRE!$H$5="İMHA"),1,0)</f>
        <v>1</v>
      </c>
      <c r="I3385" s="99"/>
      <c r="J3385" s="100"/>
      <c r="K3385" s="100"/>
      <c r="L3385" s="101"/>
      <c r="M3385" s="102"/>
      <c r="N3385" s="101"/>
      <c r="O3385" s="99"/>
      <c r="P3385" s="103"/>
      <c r="Q3385" s="104"/>
      <c r="R3385" s="50"/>
      <c r="S3385" s="105"/>
      <c r="T3385" s="106"/>
      <c r="U3385" s="107"/>
      <c r="V3385" s="108"/>
      <c r="W3385" s="107"/>
      <c r="X3385" s="107"/>
      <c r="AA3385" s="107"/>
      <c r="AB3385" s="110"/>
      <c r="AC3385" s="110"/>
      <c r="AE3385" s="105"/>
      <c r="AF3385" s="105"/>
      <c r="AR3385" s="112"/>
    </row>
    <row r="3386" spans="2:44" x14ac:dyDescent="0.25">
      <c r="B3386" s="1" t="str">
        <f>IF(I3386="","",
(IF(N3386=FİLTRE!$H$6,2,0)+IF(FİLTRE!$H$6="TOPLAM",2,0))
)</f>
        <v/>
      </c>
      <c r="C3386">
        <f>IF(FİLTRE!$M$5="",9,(IF(U3386&gt;=FİLTRE!$M$5,1,0)))</f>
        <v>1</v>
      </c>
      <c r="D3386" s="1">
        <f>IF(FİLTRE!$M$6="",9,(IF('SKT LİSTESİ'!P3386&lt;=FİLTRE!$M$6,1,0)))</f>
        <v>1</v>
      </c>
      <c r="E3386" s="25" t="str">
        <f>IF(I3386="","",(COUNTIFS($L$4:L3386,L3386)))</f>
        <v/>
      </c>
      <c r="F3386" s="13">
        <f>IF(OR(B3386&lt;&gt;2,C3386&lt;&gt;1,D3386&lt;&gt;1,H3386&lt;&gt;1),0,
COUNTIFS($B$4:B3386,2,$C$4:C3386,1,$D$4:D3386,1,$H$4:H3386,1))</f>
        <v>0</v>
      </c>
      <c r="G3386" s="26" t="str">
        <f>IF(I3386="","",(COUNTIF($E$4:E3386,E3386)))</f>
        <v/>
      </c>
      <c r="H3386" s="1">
        <f>IF(AND(J3386="SAYIM",FİLTRE!$H$5="RAFTA",U3386&lt;&gt;0),1,0)+
IF(AND(J3386="İADE DEPO",FİLTRE!$H$5="İADE DEPO"),1,0)+
IF(FİLTRE!$H$5="TÜMÜ",1,0)+
IF(AND(J3386="FİRMA İADE",FİLTRE!$H$5="FİRMA İADE"),1,0)+
IF(AND(J3386="İMHA",FİLTRE!$H$5="İMHA"),1,0)</f>
        <v>1</v>
      </c>
      <c r="I3386" s="99"/>
      <c r="J3386" s="100"/>
      <c r="K3386" s="100"/>
      <c r="L3386" s="101"/>
      <c r="M3386" s="102"/>
      <c r="N3386" s="101"/>
      <c r="O3386" s="99"/>
      <c r="P3386" s="103"/>
      <c r="Q3386" s="104"/>
      <c r="R3386" s="50"/>
      <c r="S3386" s="105"/>
      <c r="T3386" s="106"/>
      <c r="U3386" s="107"/>
      <c r="V3386" s="108"/>
      <c r="W3386" s="107"/>
      <c r="X3386" s="107"/>
      <c r="AA3386" s="107"/>
      <c r="AB3386" s="110"/>
      <c r="AC3386" s="110"/>
      <c r="AE3386" s="105"/>
      <c r="AF3386" s="105"/>
      <c r="AR3386" s="112"/>
    </row>
    <row r="3387" spans="2:44" x14ac:dyDescent="0.25">
      <c r="B3387" s="1" t="str">
        <f>IF(I3387="","",
(IF(N3387=FİLTRE!$H$6,2,0)+IF(FİLTRE!$H$6="TOPLAM",2,0))
)</f>
        <v/>
      </c>
      <c r="C3387">
        <f>IF(FİLTRE!$M$5="",9,(IF(U3387&gt;=FİLTRE!$M$5,1,0)))</f>
        <v>1</v>
      </c>
      <c r="D3387" s="1">
        <f>IF(FİLTRE!$M$6="",9,(IF('SKT LİSTESİ'!P3387&lt;=FİLTRE!$M$6,1,0)))</f>
        <v>1</v>
      </c>
      <c r="E3387" s="25" t="str">
        <f>IF(I3387="","",(COUNTIFS($L$4:L3387,L3387)))</f>
        <v/>
      </c>
      <c r="F3387" s="13">
        <f>IF(OR(B3387&lt;&gt;2,C3387&lt;&gt;1,D3387&lt;&gt;1,H3387&lt;&gt;1),0,
COUNTIFS($B$4:B3387,2,$C$4:C3387,1,$D$4:D3387,1,$H$4:H3387,1))</f>
        <v>0</v>
      </c>
      <c r="G3387" s="26" t="str">
        <f>IF(I3387="","",(COUNTIF($E$4:E3387,E3387)))</f>
        <v/>
      </c>
      <c r="H3387" s="1">
        <f>IF(AND(J3387="SAYIM",FİLTRE!$H$5="RAFTA",U3387&lt;&gt;0),1,0)+
IF(AND(J3387="İADE DEPO",FİLTRE!$H$5="İADE DEPO"),1,0)+
IF(FİLTRE!$H$5="TÜMÜ",1,0)+
IF(AND(J3387="FİRMA İADE",FİLTRE!$H$5="FİRMA İADE"),1,0)+
IF(AND(J3387="İMHA",FİLTRE!$H$5="İMHA"),1,0)</f>
        <v>1</v>
      </c>
      <c r="I3387" s="99"/>
      <c r="J3387" s="100"/>
      <c r="K3387" s="100"/>
      <c r="L3387" s="101"/>
      <c r="M3387" s="102"/>
      <c r="N3387" s="101"/>
      <c r="O3387" s="99"/>
      <c r="P3387" s="103"/>
      <c r="Q3387" s="104"/>
      <c r="R3387" s="50"/>
      <c r="S3387" s="105"/>
      <c r="T3387" s="106"/>
      <c r="U3387" s="107"/>
      <c r="V3387" s="108"/>
      <c r="W3387" s="107"/>
      <c r="X3387" s="107"/>
      <c r="AA3387" s="107"/>
      <c r="AB3387" s="110"/>
      <c r="AC3387" s="110"/>
      <c r="AE3387" s="105"/>
      <c r="AF3387" s="105"/>
      <c r="AR3387" s="112"/>
    </row>
    <row r="3388" spans="2:44" x14ac:dyDescent="0.25">
      <c r="B3388" s="1" t="str">
        <f>IF(I3388="","",
(IF(N3388=FİLTRE!$H$6,2,0)+IF(FİLTRE!$H$6="TOPLAM",2,0))
)</f>
        <v/>
      </c>
      <c r="C3388">
        <f>IF(FİLTRE!$M$5="",9,(IF(U3388&gt;=FİLTRE!$M$5,1,0)))</f>
        <v>1</v>
      </c>
      <c r="D3388" s="1">
        <f>IF(FİLTRE!$M$6="",9,(IF('SKT LİSTESİ'!P3388&lt;=FİLTRE!$M$6,1,0)))</f>
        <v>1</v>
      </c>
      <c r="E3388" s="25" t="str">
        <f>IF(I3388="","",(COUNTIFS($L$4:L3388,L3388)))</f>
        <v/>
      </c>
      <c r="F3388" s="13">
        <f>IF(OR(B3388&lt;&gt;2,C3388&lt;&gt;1,D3388&lt;&gt;1,H3388&lt;&gt;1),0,
COUNTIFS($B$4:B3388,2,$C$4:C3388,1,$D$4:D3388,1,$H$4:H3388,1))</f>
        <v>0</v>
      </c>
      <c r="G3388" s="26" t="str">
        <f>IF(I3388="","",(COUNTIF($E$4:E3388,E3388)))</f>
        <v/>
      </c>
      <c r="H3388" s="1">
        <f>IF(AND(J3388="SAYIM",FİLTRE!$H$5="RAFTA",U3388&lt;&gt;0),1,0)+
IF(AND(J3388="İADE DEPO",FİLTRE!$H$5="İADE DEPO"),1,0)+
IF(FİLTRE!$H$5="TÜMÜ",1,0)+
IF(AND(J3388="FİRMA İADE",FİLTRE!$H$5="FİRMA İADE"),1,0)+
IF(AND(J3388="İMHA",FİLTRE!$H$5="İMHA"),1,0)</f>
        <v>1</v>
      </c>
      <c r="I3388" s="99"/>
      <c r="J3388" s="100"/>
      <c r="K3388" s="100"/>
      <c r="L3388" s="101"/>
      <c r="M3388" s="102"/>
      <c r="N3388" s="101"/>
      <c r="O3388" s="99"/>
      <c r="P3388" s="103"/>
      <c r="Q3388" s="104"/>
      <c r="R3388" s="50"/>
      <c r="S3388" s="105"/>
      <c r="T3388" s="106"/>
      <c r="U3388" s="107"/>
      <c r="V3388" s="108"/>
      <c r="W3388" s="107"/>
      <c r="X3388" s="107"/>
      <c r="AA3388" s="107"/>
      <c r="AB3388" s="110"/>
      <c r="AC3388" s="110"/>
      <c r="AE3388" s="105"/>
      <c r="AF3388" s="105"/>
      <c r="AR3388" s="112"/>
    </row>
    <row r="3389" spans="2:44" x14ac:dyDescent="0.25">
      <c r="B3389" s="1" t="str">
        <f>IF(I3389="","",
(IF(N3389=FİLTRE!$H$6,2,0)+IF(FİLTRE!$H$6="TOPLAM",2,0))
)</f>
        <v/>
      </c>
      <c r="C3389">
        <f>IF(FİLTRE!$M$5="",9,(IF(U3389&gt;=FİLTRE!$M$5,1,0)))</f>
        <v>1</v>
      </c>
      <c r="D3389" s="1">
        <f>IF(FİLTRE!$M$6="",9,(IF('SKT LİSTESİ'!P3389&lt;=FİLTRE!$M$6,1,0)))</f>
        <v>1</v>
      </c>
      <c r="E3389" s="25" t="str">
        <f>IF(I3389="","",(COUNTIFS($L$4:L3389,L3389)))</f>
        <v/>
      </c>
      <c r="F3389" s="13">
        <f>IF(OR(B3389&lt;&gt;2,C3389&lt;&gt;1,D3389&lt;&gt;1,H3389&lt;&gt;1),0,
COUNTIFS($B$4:B3389,2,$C$4:C3389,1,$D$4:D3389,1,$H$4:H3389,1))</f>
        <v>0</v>
      </c>
      <c r="G3389" s="26" t="str">
        <f>IF(I3389="","",(COUNTIF($E$4:E3389,E3389)))</f>
        <v/>
      </c>
      <c r="H3389" s="1">
        <f>IF(AND(J3389="SAYIM",FİLTRE!$H$5="RAFTA",U3389&lt;&gt;0),1,0)+
IF(AND(J3389="İADE DEPO",FİLTRE!$H$5="İADE DEPO"),1,0)+
IF(FİLTRE!$H$5="TÜMÜ",1,0)+
IF(AND(J3389="FİRMA İADE",FİLTRE!$H$5="FİRMA İADE"),1,0)+
IF(AND(J3389="İMHA",FİLTRE!$H$5="İMHA"),1,0)</f>
        <v>1</v>
      </c>
      <c r="I3389" s="99"/>
      <c r="J3389" s="100"/>
      <c r="K3389" s="100"/>
      <c r="L3389" s="101"/>
      <c r="M3389" s="102"/>
      <c r="N3389" s="101"/>
      <c r="O3389" s="99"/>
      <c r="P3389" s="103"/>
      <c r="Q3389" s="104"/>
      <c r="R3389" s="50"/>
      <c r="S3389" s="105"/>
      <c r="T3389" s="106"/>
      <c r="U3389" s="107"/>
      <c r="V3389" s="108"/>
      <c r="W3389" s="107"/>
      <c r="X3389" s="107"/>
      <c r="AA3389" s="107"/>
      <c r="AB3389" s="110"/>
      <c r="AC3389" s="110"/>
      <c r="AE3389" s="105"/>
      <c r="AF3389" s="105"/>
      <c r="AR3389" s="112"/>
    </row>
    <row r="3390" spans="2:44" x14ac:dyDescent="0.25">
      <c r="B3390" s="1" t="str">
        <f>IF(I3390="","",
(IF(N3390=FİLTRE!$H$6,2,0)+IF(FİLTRE!$H$6="TOPLAM",2,0))
)</f>
        <v/>
      </c>
      <c r="C3390">
        <f>IF(FİLTRE!$M$5="",9,(IF(U3390&gt;=FİLTRE!$M$5,1,0)))</f>
        <v>1</v>
      </c>
      <c r="D3390" s="1">
        <f>IF(FİLTRE!$M$6="",9,(IF('SKT LİSTESİ'!P3390&lt;=FİLTRE!$M$6,1,0)))</f>
        <v>1</v>
      </c>
      <c r="E3390" s="25" t="str">
        <f>IF(I3390="","",(COUNTIFS($L$4:L3390,L3390)))</f>
        <v/>
      </c>
      <c r="F3390" s="13">
        <f>IF(OR(B3390&lt;&gt;2,C3390&lt;&gt;1,D3390&lt;&gt;1,H3390&lt;&gt;1),0,
COUNTIFS($B$4:B3390,2,$C$4:C3390,1,$D$4:D3390,1,$H$4:H3390,1))</f>
        <v>0</v>
      </c>
      <c r="G3390" s="26" t="str">
        <f>IF(I3390="","",(COUNTIF($E$4:E3390,E3390)))</f>
        <v/>
      </c>
      <c r="H3390" s="1">
        <f>IF(AND(J3390="SAYIM",FİLTRE!$H$5="RAFTA",U3390&lt;&gt;0),1,0)+
IF(AND(J3390="İADE DEPO",FİLTRE!$H$5="İADE DEPO"),1,0)+
IF(FİLTRE!$H$5="TÜMÜ",1,0)+
IF(AND(J3390="FİRMA İADE",FİLTRE!$H$5="FİRMA İADE"),1,0)+
IF(AND(J3390="İMHA",FİLTRE!$H$5="İMHA"),1,0)</f>
        <v>1</v>
      </c>
      <c r="I3390" s="99"/>
      <c r="J3390" s="100"/>
      <c r="K3390" s="100"/>
      <c r="L3390" s="101"/>
      <c r="M3390" s="102"/>
      <c r="N3390" s="101"/>
      <c r="O3390" s="99"/>
      <c r="P3390" s="103"/>
      <c r="Q3390" s="104"/>
      <c r="R3390" s="50"/>
      <c r="S3390" s="105"/>
      <c r="T3390" s="106"/>
      <c r="U3390" s="107"/>
      <c r="V3390" s="108"/>
      <c r="W3390" s="107"/>
      <c r="X3390" s="107"/>
      <c r="AA3390" s="107"/>
      <c r="AB3390" s="110"/>
      <c r="AC3390" s="110"/>
      <c r="AE3390" s="105"/>
      <c r="AF3390" s="105"/>
      <c r="AR3390" s="112"/>
    </row>
    <row r="3391" spans="2:44" x14ac:dyDescent="0.25">
      <c r="B3391" s="1" t="str">
        <f>IF(I3391="","",
(IF(N3391=FİLTRE!$H$6,2,0)+IF(FİLTRE!$H$6="TOPLAM",2,0))
)</f>
        <v/>
      </c>
      <c r="C3391">
        <f>IF(FİLTRE!$M$5="",9,(IF(U3391&gt;=FİLTRE!$M$5,1,0)))</f>
        <v>1</v>
      </c>
      <c r="D3391" s="1">
        <f>IF(FİLTRE!$M$6="",9,(IF('SKT LİSTESİ'!P3391&lt;=FİLTRE!$M$6,1,0)))</f>
        <v>1</v>
      </c>
      <c r="E3391" s="25" t="str">
        <f>IF(I3391="","",(COUNTIFS($L$4:L3391,L3391)))</f>
        <v/>
      </c>
      <c r="F3391" s="13">
        <f>IF(OR(B3391&lt;&gt;2,C3391&lt;&gt;1,D3391&lt;&gt;1,H3391&lt;&gt;1),0,
COUNTIFS($B$4:B3391,2,$C$4:C3391,1,$D$4:D3391,1,$H$4:H3391,1))</f>
        <v>0</v>
      </c>
      <c r="G3391" s="26" t="str">
        <f>IF(I3391="","",(COUNTIF($E$4:E3391,E3391)))</f>
        <v/>
      </c>
      <c r="H3391" s="1">
        <f>IF(AND(J3391="SAYIM",FİLTRE!$H$5="RAFTA",U3391&lt;&gt;0),1,0)+
IF(AND(J3391="İADE DEPO",FİLTRE!$H$5="İADE DEPO"),1,0)+
IF(FİLTRE!$H$5="TÜMÜ",1,0)+
IF(AND(J3391="FİRMA İADE",FİLTRE!$H$5="FİRMA İADE"),1,0)+
IF(AND(J3391="İMHA",FİLTRE!$H$5="İMHA"),1,0)</f>
        <v>1</v>
      </c>
      <c r="I3391" s="99"/>
      <c r="J3391" s="100"/>
      <c r="K3391" s="100"/>
      <c r="L3391" s="101"/>
      <c r="M3391" s="102"/>
      <c r="N3391" s="101"/>
      <c r="O3391" s="99"/>
      <c r="P3391" s="103"/>
      <c r="Q3391" s="104"/>
      <c r="R3391" s="50"/>
      <c r="S3391" s="105"/>
      <c r="T3391" s="106"/>
      <c r="U3391" s="107"/>
      <c r="V3391" s="108"/>
      <c r="W3391" s="107"/>
      <c r="X3391" s="107"/>
      <c r="AA3391" s="107"/>
      <c r="AB3391" s="110"/>
      <c r="AC3391" s="110"/>
      <c r="AE3391" s="105"/>
      <c r="AF3391" s="105"/>
      <c r="AR3391" s="112"/>
    </row>
    <row r="3392" spans="2:44" x14ac:dyDescent="0.25">
      <c r="B3392" s="1" t="str">
        <f>IF(I3392="","",
(IF(N3392=FİLTRE!$H$6,2,0)+IF(FİLTRE!$H$6="TOPLAM",2,0))
)</f>
        <v/>
      </c>
      <c r="C3392">
        <f>IF(FİLTRE!$M$5="",9,(IF(U3392&gt;=FİLTRE!$M$5,1,0)))</f>
        <v>1</v>
      </c>
      <c r="D3392" s="1">
        <f>IF(FİLTRE!$M$6="",9,(IF('SKT LİSTESİ'!P3392&lt;=FİLTRE!$M$6,1,0)))</f>
        <v>1</v>
      </c>
      <c r="E3392" s="25" t="str">
        <f>IF(I3392="","",(COUNTIFS($L$4:L3392,L3392)))</f>
        <v/>
      </c>
      <c r="F3392" s="13">
        <f>IF(OR(B3392&lt;&gt;2,C3392&lt;&gt;1,D3392&lt;&gt;1,H3392&lt;&gt;1),0,
COUNTIFS($B$4:B3392,2,$C$4:C3392,1,$D$4:D3392,1,$H$4:H3392,1))</f>
        <v>0</v>
      </c>
      <c r="G3392" s="26" t="str">
        <f>IF(I3392="","",(COUNTIF($E$4:E3392,E3392)))</f>
        <v/>
      </c>
      <c r="H3392" s="1">
        <f>IF(AND(J3392="SAYIM",FİLTRE!$H$5="RAFTA",U3392&lt;&gt;0),1,0)+
IF(AND(J3392="İADE DEPO",FİLTRE!$H$5="İADE DEPO"),1,0)+
IF(FİLTRE!$H$5="TÜMÜ",1,0)+
IF(AND(J3392="FİRMA İADE",FİLTRE!$H$5="FİRMA İADE"),1,0)+
IF(AND(J3392="İMHA",FİLTRE!$H$5="İMHA"),1,0)</f>
        <v>1</v>
      </c>
      <c r="I3392" s="99"/>
      <c r="J3392" s="100"/>
      <c r="K3392" s="100"/>
      <c r="L3392" s="101"/>
      <c r="M3392" s="102"/>
      <c r="N3392" s="101"/>
      <c r="O3392" s="99"/>
      <c r="P3392" s="103"/>
      <c r="Q3392" s="104"/>
      <c r="R3392" s="50"/>
      <c r="S3392" s="105"/>
      <c r="T3392" s="106"/>
      <c r="U3392" s="107"/>
      <c r="V3392" s="108"/>
      <c r="W3392" s="107"/>
      <c r="X3392" s="107"/>
      <c r="AA3392" s="107"/>
      <c r="AB3392" s="110"/>
      <c r="AC3392" s="110"/>
      <c r="AE3392" s="105"/>
      <c r="AF3392" s="105"/>
      <c r="AR3392" s="112"/>
    </row>
    <row r="3393" spans="2:44" x14ac:dyDescent="0.25">
      <c r="B3393" s="1" t="str">
        <f>IF(I3393="","",
(IF(N3393=FİLTRE!$H$6,2,0)+IF(FİLTRE!$H$6="TOPLAM",2,0))
)</f>
        <v/>
      </c>
      <c r="C3393">
        <f>IF(FİLTRE!$M$5="",9,(IF(U3393&gt;=FİLTRE!$M$5,1,0)))</f>
        <v>1</v>
      </c>
      <c r="D3393" s="1">
        <f>IF(FİLTRE!$M$6="",9,(IF('SKT LİSTESİ'!P3393&lt;=FİLTRE!$M$6,1,0)))</f>
        <v>1</v>
      </c>
      <c r="E3393" s="25" t="str">
        <f>IF(I3393="","",(COUNTIFS($L$4:L3393,L3393)))</f>
        <v/>
      </c>
      <c r="F3393" s="13">
        <f>IF(OR(B3393&lt;&gt;2,C3393&lt;&gt;1,D3393&lt;&gt;1,H3393&lt;&gt;1),0,
COUNTIFS($B$4:B3393,2,$C$4:C3393,1,$D$4:D3393,1,$H$4:H3393,1))</f>
        <v>0</v>
      </c>
      <c r="G3393" s="26" t="str">
        <f>IF(I3393="","",(COUNTIF($E$4:E3393,E3393)))</f>
        <v/>
      </c>
      <c r="H3393" s="1">
        <f>IF(AND(J3393="SAYIM",FİLTRE!$H$5="RAFTA",U3393&lt;&gt;0),1,0)+
IF(AND(J3393="İADE DEPO",FİLTRE!$H$5="İADE DEPO"),1,0)+
IF(FİLTRE!$H$5="TÜMÜ",1,0)+
IF(AND(J3393="FİRMA İADE",FİLTRE!$H$5="FİRMA İADE"),1,0)+
IF(AND(J3393="İMHA",FİLTRE!$H$5="İMHA"),1,0)</f>
        <v>1</v>
      </c>
      <c r="I3393" s="99"/>
      <c r="J3393" s="100"/>
      <c r="K3393" s="100"/>
      <c r="L3393" s="101"/>
      <c r="M3393" s="102"/>
      <c r="N3393" s="101"/>
      <c r="O3393" s="99"/>
      <c r="P3393" s="103"/>
      <c r="Q3393" s="104"/>
      <c r="R3393" s="50"/>
      <c r="S3393" s="105"/>
      <c r="T3393" s="106"/>
      <c r="U3393" s="107"/>
      <c r="V3393" s="108"/>
      <c r="W3393" s="107"/>
      <c r="X3393" s="107"/>
      <c r="AA3393" s="107"/>
      <c r="AB3393" s="110"/>
      <c r="AC3393" s="110"/>
      <c r="AE3393" s="105"/>
      <c r="AF3393" s="105"/>
      <c r="AR3393" s="112"/>
    </row>
    <row r="3394" spans="2:44" x14ac:dyDescent="0.25">
      <c r="B3394" s="1" t="str">
        <f>IF(I3394="","",
(IF(N3394=FİLTRE!$H$6,2,0)+IF(FİLTRE!$H$6="TOPLAM",2,0))
)</f>
        <v/>
      </c>
      <c r="C3394">
        <f>IF(FİLTRE!$M$5="",9,(IF(U3394&gt;=FİLTRE!$M$5,1,0)))</f>
        <v>1</v>
      </c>
      <c r="D3394" s="1">
        <f>IF(FİLTRE!$M$6="",9,(IF('SKT LİSTESİ'!P3394&lt;=FİLTRE!$M$6,1,0)))</f>
        <v>1</v>
      </c>
      <c r="E3394" s="25" t="str">
        <f>IF(I3394="","",(COUNTIFS($L$4:L3394,L3394)))</f>
        <v/>
      </c>
      <c r="F3394" s="13">
        <f>IF(OR(B3394&lt;&gt;2,C3394&lt;&gt;1,D3394&lt;&gt;1,H3394&lt;&gt;1),0,
COUNTIFS($B$4:B3394,2,$C$4:C3394,1,$D$4:D3394,1,$H$4:H3394,1))</f>
        <v>0</v>
      </c>
      <c r="G3394" s="26" t="str">
        <f>IF(I3394="","",(COUNTIF($E$4:E3394,E3394)))</f>
        <v/>
      </c>
      <c r="H3394" s="1">
        <f>IF(AND(J3394="SAYIM",FİLTRE!$H$5="RAFTA",U3394&lt;&gt;0),1,0)+
IF(AND(J3394="İADE DEPO",FİLTRE!$H$5="İADE DEPO"),1,0)+
IF(FİLTRE!$H$5="TÜMÜ",1,0)+
IF(AND(J3394="FİRMA İADE",FİLTRE!$H$5="FİRMA İADE"),1,0)+
IF(AND(J3394="İMHA",FİLTRE!$H$5="İMHA"),1,0)</f>
        <v>1</v>
      </c>
      <c r="I3394" s="99"/>
      <c r="J3394" s="100"/>
      <c r="K3394" s="100"/>
      <c r="L3394" s="101"/>
      <c r="M3394" s="102"/>
      <c r="N3394" s="101"/>
      <c r="O3394" s="99"/>
      <c r="P3394" s="103"/>
      <c r="Q3394" s="104"/>
      <c r="R3394" s="50"/>
      <c r="S3394" s="105"/>
      <c r="T3394" s="106"/>
      <c r="U3394" s="107"/>
      <c r="V3394" s="108"/>
      <c r="W3394" s="107"/>
      <c r="X3394" s="107"/>
      <c r="AA3394" s="107"/>
      <c r="AB3394" s="110"/>
      <c r="AC3394" s="110"/>
      <c r="AE3394" s="105"/>
      <c r="AF3394" s="105"/>
      <c r="AR3394" s="112"/>
    </row>
    <row r="3395" spans="2:44" x14ac:dyDescent="0.25">
      <c r="B3395" s="1" t="str">
        <f>IF(I3395="","",
(IF(N3395=FİLTRE!$H$6,2,0)+IF(FİLTRE!$H$6="TOPLAM",2,0))
)</f>
        <v/>
      </c>
      <c r="C3395">
        <f>IF(FİLTRE!$M$5="",9,(IF(U3395&gt;=FİLTRE!$M$5,1,0)))</f>
        <v>1</v>
      </c>
      <c r="D3395" s="1">
        <f>IF(FİLTRE!$M$6="",9,(IF('SKT LİSTESİ'!P3395&lt;=FİLTRE!$M$6,1,0)))</f>
        <v>1</v>
      </c>
      <c r="E3395" s="25" t="str">
        <f>IF(I3395="","",(COUNTIFS($L$4:L3395,L3395)))</f>
        <v/>
      </c>
      <c r="F3395" s="13">
        <f>IF(OR(B3395&lt;&gt;2,C3395&lt;&gt;1,D3395&lt;&gt;1,H3395&lt;&gt;1),0,
COUNTIFS($B$4:B3395,2,$C$4:C3395,1,$D$4:D3395,1,$H$4:H3395,1))</f>
        <v>0</v>
      </c>
      <c r="G3395" s="26" t="str">
        <f>IF(I3395="","",(COUNTIF($E$4:E3395,E3395)))</f>
        <v/>
      </c>
      <c r="H3395" s="1">
        <f>IF(AND(J3395="SAYIM",FİLTRE!$H$5="RAFTA",U3395&lt;&gt;0),1,0)+
IF(AND(J3395="İADE DEPO",FİLTRE!$H$5="İADE DEPO"),1,0)+
IF(FİLTRE!$H$5="TÜMÜ",1,0)+
IF(AND(J3395="FİRMA İADE",FİLTRE!$H$5="FİRMA İADE"),1,0)+
IF(AND(J3395="İMHA",FİLTRE!$H$5="İMHA"),1,0)</f>
        <v>1</v>
      </c>
      <c r="I3395" s="99"/>
      <c r="J3395" s="100"/>
      <c r="K3395" s="100"/>
      <c r="L3395" s="101"/>
      <c r="M3395" s="102"/>
      <c r="N3395" s="101"/>
      <c r="O3395" s="99"/>
      <c r="P3395" s="103"/>
      <c r="Q3395" s="104"/>
      <c r="R3395" s="50"/>
      <c r="S3395" s="105"/>
      <c r="T3395" s="106"/>
      <c r="U3395" s="107"/>
      <c r="V3395" s="108"/>
      <c r="W3395" s="107"/>
      <c r="X3395" s="107"/>
      <c r="AA3395" s="107"/>
      <c r="AB3395" s="110"/>
      <c r="AC3395" s="110"/>
      <c r="AE3395" s="105"/>
      <c r="AF3395" s="105"/>
      <c r="AR3395" s="112"/>
    </row>
    <row r="3396" spans="2:44" x14ac:dyDescent="0.25">
      <c r="B3396" s="1" t="str">
        <f>IF(I3396="","",
(IF(N3396=FİLTRE!$H$6,2,0)+IF(FİLTRE!$H$6="TOPLAM",2,0))
)</f>
        <v/>
      </c>
      <c r="C3396">
        <f>IF(FİLTRE!$M$5="",9,(IF(U3396&gt;=FİLTRE!$M$5,1,0)))</f>
        <v>1</v>
      </c>
      <c r="D3396" s="1">
        <f>IF(FİLTRE!$M$6="",9,(IF('SKT LİSTESİ'!P3396&lt;=FİLTRE!$M$6,1,0)))</f>
        <v>1</v>
      </c>
      <c r="E3396" s="25" t="str">
        <f>IF(I3396="","",(COUNTIFS($L$4:L3396,L3396)))</f>
        <v/>
      </c>
      <c r="F3396" s="13">
        <f>IF(OR(B3396&lt;&gt;2,C3396&lt;&gt;1,D3396&lt;&gt;1,H3396&lt;&gt;1),0,
COUNTIFS($B$4:B3396,2,$C$4:C3396,1,$D$4:D3396,1,$H$4:H3396,1))</f>
        <v>0</v>
      </c>
      <c r="G3396" s="26" t="str">
        <f>IF(I3396="","",(COUNTIF($E$4:E3396,E3396)))</f>
        <v/>
      </c>
      <c r="H3396" s="1">
        <f>IF(AND(J3396="SAYIM",FİLTRE!$H$5="RAFTA",U3396&lt;&gt;0),1,0)+
IF(AND(J3396="İADE DEPO",FİLTRE!$H$5="İADE DEPO"),1,0)+
IF(FİLTRE!$H$5="TÜMÜ",1,0)+
IF(AND(J3396="FİRMA İADE",FİLTRE!$H$5="FİRMA İADE"),1,0)+
IF(AND(J3396="İMHA",FİLTRE!$H$5="İMHA"),1,0)</f>
        <v>1</v>
      </c>
      <c r="I3396" s="99"/>
      <c r="J3396" s="100"/>
      <c r="K3396" s="100"/>
      <c r="L3396" s="101"/>
      <c r="M3396" s="102"/>
      <c r="N3396" s="101"/>
      <c r="O3396" s="99"/>
      <c r="P3396" s="103"/>
      <c r="Q3396" s="104"/>
      <c r="R3396" s="50"/>
      <c r="S3396" s="105"/>
      <c r="T3396" s="106"/>
      <c r="U3396" s="107"/>
      <c r="V3396" s="108"/>
      <c r="W3396" s="107"/>
      <c r="X3396" s="107"/>
      <c r="AA3396" s="107"/>
      <c r="AB3396" s="110"/>
      <c r="AC3396" s="110"/>
      <c r="AE3396" s="105"/>
      <c r="AF3396" s="105"/>
      <c r="AR3396" s="112"/>
    </row>
    <row r="3397" spans="2:44" x14ac:dyDescent="0.25">
      <c r="B3397" s="1" t="str">
        <f>IF(I3397="","",
(IF(N3397=FİLTRE!$H$6,2,0)+IF(FİLTRE!$H$6="TOPLAM",2,0))
)</f>
        <v/>
      </c>
      <c r="C3397">
        <f>IF(FİLTRE!$M$5="",9,(IF(U3397&gt;=FİLTRE!$M$5,1,0)))</f>
        <v>1</v>
      </c>
      <c r="D3397" s="1">
        <f>IF(FİLTRE!$M$6="",9,(IF('SKT LİSTESİ'!P3397&lt;=FİLTRE!$M$6,1,0)))</f>
        <v>1</v>
      </c>
      <c r="E3397" s="25" t="str">
        <f>IF(I3397="","",(COUNTIFS($L$4:L3397,L3397)))</f>
        <v/>
      </c>
      <c r="F3397" s="13">
        <f>IF(OR(B3397&lt;&gt;2,C3397&lt;&gt;1,D3397&lt;&gt;1,H3397&lt;&gt;1),0,
COUNTIFS($B$4:B3397,2,$C$4:C3397,1,$D$4:D3397,1,$H$4:H3397,1))</f>
        <v>0</v>
      </c>
      <c r="G3397" s="26" t="str">
        <f>IF(I3397="","",(COUNTIF($E$4:E3397,E3397)))</f>
        <v/>
      </c>
      <c r="H3397" s="1">
        <f>IF(AND(J3397="SAYIM",FİLTRE!$H$5="RAFTA",U3397&lt;&gt;0),1,0)+
IF(AND(J3397="İADE DEPO",FİLTRE!$H$5="İADE DEPO"),1,0)+
IF(FİLTRE!$H$5="TÜMÜ",1,0)+
IF(AND(J3397="FİRMA İADE",FİLTRE!$H$5="FİRMA İADE"),1,0)+
IF(AND(J3397="İMHA",FİLTRE!$H$5="İMHA"),1,0)</f>
        <v>1</v>
      </c>
      <c r="I3397" s="99"/>
      <c r="J3397" s="100"/>
      <c r="K3397" s="100"/>
      <c r="L3397" s="101"/>
      <c r="M3397" s="102"/>
      <c r="N3397" s="101"/>
      <c r="O3397" s="99"/>
      <c r="P3397" s="103"/>
      <c r="Q3397" s="104"/>
      <c r="R3397" s="50"/>
      <c r="S3397" s="105"/>
      <c r="T3397" s="106"/>
      <c r="U3397" s="107"/>
      <c r="V3397" s="108"/>
      <c r="W3397" s="107"/>
      <c r="X3397" s="107"/>
      <c r="AA3397" s="107"/>
      <c r="AB3397" s="110"/>
      <c r="AC3397" s="110"/>
      <c r="AE3397" s="105"/>
      <c r="AF3397" s="105"/>
      <c r="AR3397" s="112"/>
    </row>
    <row r="3398" spans="2:44" x14ac:dyDescent="0.25">
      <c r="B3398" s="1" t="str">
        <f>IF(I3398="","",
(IF(N3398=FİLTRE!$H$6,2,0)+IF(FİLTRE!$H$6="TOPLAM",2,0))
)</f>
        <v/>
      </c>
      <c r="C3398">
        <f>IF(FİLTRE!$M$5="",9,(IF(U3398&gt;=FİLTRE!$M$5,1,0)))</f>
        <v>1</v>
      </c>
      <c r="D3398" s="1">
        <f>IF(FİLTRE!$M$6="",9,(IF('SKT LİSTESİ'!P3398&lt;=FİLTRE!$M$6,1,0)))</f>
        <v>1</v>
      </c>
      <c r="E3398" s="25" t="str">
        <f>IF(I3398="","",(COUNTIFS($L$4:L3398,L3398)))</f>
        <v/>
      </c>
      <c r="F3398" s="13">
        <f>IF(OR(B3398&lt;&gt;2,C3398&lt;&gt;1,D3398&lt;&gt;1,H3398&lt;&gt;1),0,
COUNTIFS($B$4:B3398,2,$C$4:C3398,1,$D$4:D3398,1,$H$4:H3398,1))</f>
        <v>0</v>
      </c>
      <c r="G3398" s="26" t="str">
        <f>IF(I3398="","",(COUNTIF($E$4:E3398,E3398)))</f>
        <v/>
      </c>
      <c r="H3398" s="1">
        <f>IF(AND(J3398="SAYIM",FİLTRE!$H$5="RAFTA",U3398&lt;&gt;0),1,0)+
IF(AND(J3398="İADE DEPO",FİLTRE!$H$5="İADE DEPO"),1,0)+
IF(FİLTRE!$H$5="TÜMÜ",1,0)+
IF(AND(J3398="FİRMA İADE",FİLTRE!$H$5="FİRMA İADE"),1,0)+
IF(AND(J3398="İMHA",FİLTRE!$H$5="İMHA"),1,0)</f>
        <v>1</v>
      </c>
      <c r="I3398" s="99"/>
      <c r="J3398" s="100"/>
      <c r="K3398" s="100"/>
      <c r="L3398" s="101"/>
      <c r="M3398" s="102"/>
      <c r="N3398" s="101"/>
      <c r="O3398" s="99"/>
      <c r="P3398" s="103"/>
      <c r="Q3398" s="104"/>
      <c r="R3398" s="50"/>
      <c r="S3398" s="105"/>
      <c r="T3398" s="106"/>
      <c r="U3398" s="107"/>
      <c r="V3398" s="108"/>
      <c r="W3398" s="107"/>
      <c r="X3398" s="107"/>
      <c r="AA3398" s="107"/>
      <c r="AB3398" s="110"/>
      <c r="AC3398" s="110"/>
      <c r="AE3398" s="105"/>
      <c r="AF3398" s="105"/>
      <c r="AR3398" s="112"/>
    </row>
    <row r="3399" spans="2:44" x14ac:dyDescent="0.25">
      <c r="B3399" s="1" t="str">
        <f>IF(I3399="","",
(IF(N3399=FİLTRE!$H$6,2,0)+IF(FİLTRE!$H$6="TOPLAM",2,0))
)</f>
        <v/>
      </c>
      <c r="C3399">
        <f>IF(FİLTRE!$M$5="",9,(IF(U3399&gt;=FİLTRE!$M$5,1,0)))</f>
        <v>1</v>
      </c>
      <c r="D3399" s="1">
        <f>IF(FİLTRE!$M$6="",9,(IF('SKT LİSTESİ'!P3399&lt;=FİLTRE!$M$6,1,0)))</f>
        <v>1</v>
      </c>
      <c r="E3399" s="25" t="str">
        <f>IF(I3399="","",(COUNTIFS($L$4:L3399,L3399)))</f>
        <v/>
      </c>
      <c r="F3399" s="13">
        <f>IF(OR(B3399&lt;&gt;2,C3399&lt;&gt;1,D3399&lt;&gt;1,H3399&lt;&gt;1),0,
COUNTIFS($B$4:B3399,2,$C$4:C3399,1,$D$4:D3399,1,$H$4:H3399,1))</f>
        <v>0</v>
      </c>
      <c r="G3399" s="26" t="str">
        <f>IF(I3399="","",(COUNTIF($E$4:E3399,E3399)))</f>
        <v/>
      </c>
      <c r="H3399" s="1">
        <f>IF(AND(J3399="SAYIM",FİLTRE!$H$5="RAFTA",U3399&lt;&gt;0),1,0)+
IF(AND(J3399="İADE DEPO",FİLTRE!$H$5="İADE DEPO"),1,0)+
IF(FİLTRE!$H$5="TÜMÜ",1,0)+
IF(AND(J3399="FİRMA İADE",FİLTRE!$H$5="FİRMA İADE"),1,0)+
IF(AND(J3399="İMHA",FİLTRE!$H$5="İMHA"),1,0)</f>
        <v>1</v>
      </c>
      <c r="I3399" s="99"/>
      <c r="J3399" s="100"/>
      <c r="K3399" s="100"/>
      <c r="L3399" s="101"/>
      <c r="M3399" s="102"/>
      <c r="N3399" s="101"/>
      <c r="O3399" s="99"/>
      <c r="P3399" s="103"/>
      <c r="Q3399" s="104"/>
      <c r="R3399" s="50"/>
      <c r="S3399" s="105"/>
      <c r="T3399" s="106"/>
      <c r="U3399" s="107"/>
      <c r="V3399" s="108"/>
      <c r="W3399" s="107"/>
      <c r="X3399" s="107"/>
      <c r="AA3399" s="107"/>
      <c r="AB3399" s="110"/>
      <c r="AC3399" s="110"/>
      <c r="AE3399" s="105"/>
      <c r="AF3399" s="105"/>
      <c r="AR3399" s="112"/>
    </row>
    <row r="3400" spans="2:44" x14ac:dyDescent="0.25">
      <c r="B3400" s="1" t="str">
        <f>IF(I3400="","",
(IF(N3400=FİLTRE!$H$6,2,0)+IF(FİLTRE!$H$6="TOPLAM",2,0))
)</f>
        <v/>
      </c>
      <c r="C3400">
        <f>IF(FİLTRE!$M$5="",9,(IF(U3400&gt;=FİLTRE!$M$5,1,0)))</f>
        <v>1</v>
      </c>
      <c r="D3400" s="1">
        <f>IF(FİLTRE!$M$6="",9,(IF('SKT LİSTESİ'!P3400&lt;=FİLTRE!$M$6,1,0)))</f>
        <v>1</v>
      </c>
      <c r="E3400" s="25" t="str">
        <f>IF(I3400="","",(COUNTIFS($L$4:L3400,L3400)))</f>
        <v/>
      </c>
      <c r="F3400" s="13">
        <f>IF(OR(B3400&lt;&gt;2,C3400&lt;&gt;1,D3400&lt;&gt;1,H3400&lt;&gt;1),0,
COUNTIFS($B$4:B3400,2,$C$4:C3400,1,$D$4:D3400,1,$H$4:H3400,1))</f>
        <v>0</v>
      </c>
      <c r="G3400" s="26" t="str">
        <f>IF(I3400="","",(COUNTIF($E$4:E3400,E3400)))</f>
        <v/>
      </c>
      <c r="H3400" s="1">
        <f>IF(AND(J3400="SAYIM",FİLTRE!$H$5="RAFTA",U3400&lt;&gt;0),1,0)+
IF(AND(J3400="İADE DEPO",FİLTRE!$H$5="İADE DEPO"),1,0)+
IF(FİLTRE!$H$5="TÜMÜ",1,0)+
IF(AND(J3400="FİRMA İADE",FİLTRE!$H$5="FİRMA İADE"),1,0)+
IF(AND(J3400="İMHA",FİLTRE!$H$5="İMHA"),1,0)</f>
        <v>1</v>
      </c>
      <c r="I3400" s="99"/>
      <c r="J3400" s="100"/>
      <c r="K3400" s="100"/>
      <c r="L3400" s="101"/>
      <c r="M3400" s="102"/>
      <c r="N3400" s="101"/>
      <c r="O3400" s="99"/>
      <c r="P3400" s="103"/>
      <c r="Q3400" s="104"/>
      <c r="R3400" s="50"/>
      <c r="S3400" s="105"/>
      <c r="T3400" s="106"/>
      <c r="U3400" s="107"/>
      <c r="V3400" s="108"/>
      <c r="W3400" s="107"/>
      <c r="X3400" s="107"/>
      <c r="AA3400" s="107"/>
      <c r="AB3400" s="110"/>
      <c r="AC3400" s="110"/>
      <c r="AE3400" s="105"/>
      <c r="AF3400" s="105"/>
      <c r="AR3400" s="112"/>
    </row>
    <row r="3401" spans="2:44" x14ac:dyDescent="0.25">
      <c r="B3401" s="1" t="str">
        <f>IF(I3401="","",
(IF(N3401=FİLTRE!$H$6,2,0)+IF(FİLTRE!$H$6="TOPLAM",2,0))
)</f>
        <v/>
      </c>
      <c r="C3401">
        <f>IF(FİLTRE!$M$5="",9,(IF(U3401&gt;=FİLTRE!$M$5,1,0)))</f>
        <v>1</v>
      </c>
      <c r="D3401" s="1">
        <f>IF(FİLTRE!$M$6="",9,(IF('SKT LİSTESİ'!P3401&lt;=FİLTRE!$M$6,1,0)))</f>
        <v>1</v>
      </c>
      <c r="E3401" s="25" t="str">
        <f>IF(I3401="","",(COUNTIFS($L$4:L3401,L3401)))</f>
        <v/>
      </c>
      <c r="F3401" s="13">
        <f>IF(OR(B3401&lt;&gt;2,C3401&lt;&gt;1,D3401&lt;&gt;1,H3401&lt;&gt;1),0,
COUNTIFS($B$4:B3401,2,$C$4:C3401,1,$D$4:D3401,1,$H$4:H3401,1))</f>
        <v>0</v>
      </c>
      <c r="G3401" s="26" t="str">
        <f>IF(I3401="","",(COUNTIF($E$4:E3401,E3401)))</f>
        <v/>
      </c>
      <c r="H3401" s="1">
        <f>IF(AND(J3401="SAYIM",FİLTRE!$H$5="RAFTA",U3401&lt;&gt;0),1,0)+
IF(AND(J3401="İADE DEPO",FİLTRE!$H$5="İADE DEPO"),1,0)+
IF(FİLTRE!$H$5="TÜMÜ",1,0)+
IF(AND(J3401="FİRMA İADE",FİLTRE!$H$5="FİRMA İADE"),1,0)+
IF(AND(J3401="İMHA",FİLTRE!$H$5="İMHA"),1,0)</f>
        <v>1</v>
      </c>
      <c r="I3401" s="99"/>
      <c r="J3401" s="100"/>
      <c r="K3401" s="100"/>
      <c r="L3401" s="101"/>
      <c r="M3401" s="102"/>
      <c r="N3401" s="101"/>
      <c r="O3401" s="99"/>
      <c r="P3401" s="103"/>
      <c r="Q3401" s="104"/>
      <c r="R3401" s="50"/>
      <c r="S3401" s="105"/>
      <c r="T3401" s="106"/>
      <c r="U3401" s="107"/>
      <c r="V3401" s="108"/>
      <c r="W3401" s="107"/>
      <c r="X3401" s="107"/>
      <c r="AA3401" s="107"/>
      <c r="AB3401" s="110"/>
      <c r="AC3401" s="110"/>
      <c r="AE3401" s="105"/>
      <c r="AF3401" s="105"/>
      <c r="AR3401" s="112"/>
    </row>
    <row r="3402" spans="2:44" x14ac:dyDescent="0.25">
      <c r="B3402" s="1" t="str">
        <f>IF(I3402="","",
(IF(N3402=FİLTRE!$H$6,2,0)+IF(FİLTRE!$H$6="TOPLAM",2,0))
)</f>
        <v/>
      </c>
      <c r="C3402">
        <f>IF(FİLTRE!$M$5="",9,(IF(U3402&gt;=FİLTRE!$M$5,1,0)))</f>
        <v>1</v>
      </c>
      <c r="D3402" s="1">
        <f>IF(FİLTRE!$M$6="",9,(IF('SKT LİSTESİ'!P3402&lt;=FİLTRE!$M$6,1,0)))</f>
        <v>1</v>
      </c>
      <c r="E3402" s="25" t="str">
        <f>IF(I3402="","",(COUNTIFS($L$4:L3402,L3402)))</f>
        <v/>
      </c>
      <c r="F3402" s="13">
        <f>IF(OR(B3402&lt;&gt;2,C3402&lt;&gt;1,D3402&lt;&gt;1,H3402&lt;&gt;1),0,
COUNTIFS($B$4:B3402,2,$C$4:C3402,1,$D$4:D3402,1,$H$4:H3402,1))</f>
        <v>0</v>
      </c>
      <c r="G3402" s="26" t="str">
        <f>IF(I3402="","",(COUNTIF($E$4:E3402,E3402)))</f>
        <v/>
      </c>
      <c r="H3402" s="1">
        <f>IF(AND(J3402="SAYIM",FİLTRE!$H$5="RAFTA",U3402&lt;&gt;0),1,0)+
IF(AND(J3402="İADE DEPO",FİLTRE!$H$5="İADE DEPO"),1,0)+
IF(FİLTRE!$H$5="TÜMÜ",1,0)+
IF(AND(J3402="FİRMA İADE",FİLTRE!$H$5="FİRMA İADE"),1,0)+
IF(AND(J3402="İMHA",FİLTRE!$H$5="İMHA"),1,0)</f>
        <v>1</v>
      </c>
      <c r="I3402" s="99"/>
      <c r="J3402" s="100"/>
      <c r="K3402" s="100"/>
      <c r="L3402" s="101"/>
      <c r="M3402" s="102"/>
      <c r="N3402" s="101"/>
      <c r="O3402" s="99"/>
      <c r="P3402" s="103"/>
      <c r="Q3402" s="104"/>
      <c r="R3402" s="50"/>
      <c r="S3402" s="105"/>
      <c r="T3402" s="106"/>
      <c r="U3402" s="107"/>
      <c r="V3402" s="108"/>
      <c r="W3402" s="107"/>
      <c r="X3402" s="107"/>
      <c r="AA3402" s="107"/>
      <c r="AB3402" s="110"/>
      <c r="AC3402" s="110"/>
      <c r="AE3402" s="105"/>
      <c r="AF3402" s="105"/>
      <c r="AR3402" s="112"/>
    </row>
    <row r="3403" spans="2:44" x14ac:dyDescent="0.25">
      <c r="B3403" s="1" t="str">
        <f>IF(I3403="","",
(IF(N3403=FİLTRE!$H$6,2,0)+IF(FİLTRE!$H$6="TOPLAM",2,0))
)</f>
        <v/>
      </c>
      <c r="C3403">
        <f>IF(FİLTRE!$M$5="",9,(IF(U3403&gt;=FİLTRE!$M$5,1,0)))</f>
        <v>1</v>
      </c>
      <c r="D3403" s="1">
        <f>IF(FİLTRE!$M$6="",9,(IF('SKT LİSTESİ'!P3403&lt;=FİLTRE!$M$6,1,0)))</f>
        <v>1</v>
      </c>
      <c r="E3403" s="25" t="str">
        <f>IF(I3403="","",(COUNTIFS($L$4:L3403,L3403)))</f>
        <v/>
      </c>
      <c r="F3403" s="13">
        <f>IF(OR(B3403&lt;&gt;2,C3403&lt;&gt;1,D3403&lt;&gt;1,H3403&lt;&gt;1),0,
COUNTIFS($B$4:B3403,2,$C$4:C3403,1,$D$4:D3403,1,$H$4:H3403,1))</f>
        <v>0</v>
      </c>
      <c r="G3403" s="26" t="str">
        <f>IF(I3403="","",(COUNTIF($E$4:E3403,E3403)))</f>
        <v/>
      </c>
      <c r="H3403" s="1">
        <f>IF(AND(J3403="SAYIM",FİLTRE!$H$5="RAFTA",U3403&lt;&gt;0),1,0)+
IF(AND(J3403="İADE DEPO",FİLTRE!$H$5="İADE DEPO"),1,0)+
IF(FİLTRE!$H$5="TÜMÜ",1,0)+
IF(AND(J3403="FİRMA İADE",FİLTRE!$H$5="FİRMA İADE"),1,0)+
IF(AND(J3403="İMHA",FİLTRE!$H$5="İMHA"),1,0)</f>
        <v>1</v>
      </c>
      <c r="I3403" s="99"/>
      <c r="J3403" s="100"/>
      <c r="K3403" s="100"/>
      <c r="L3403" s="101"/>
      <c r="M3403" s="102"/>
      <c r="N3403" s="101"/>
      <c r="O3403" s="99"/>
      <c r="P3403" s="103"/>
      <c r="Q3403" s="104"/>
      <c r="R3403" s="50"/>
      <c r="S3403" s="105"/>
      <c r="T3403" s="106"/>
      <c r="U3403" s="107"/>
      <c r="V3403" s="108"/>
      <c r="W3403" s="107"/>
      <c r="X3403" s="107"/>
      <c r="AA3403" s="107"/>
      <c r="AB3403" s="110"/>
      <c r="AC3403" s="110"/>
      <c r="AE3403" s="105"/>
      <c r="AF3403" s="105"/>
      <c r="AR3403" s="112"/>
    </row>
    <row r="3404" spans="2:44" x14ac:dyDescent="0.25">
      <c r="B3404" s="1" t="str">
        <f>IF(I3404="","",
(IF(N3404=FİLTRE!$H$6,2,0)+IF(FİLTRE!$H$6="TOPLAM",2,0))
)</f>
        <v/>
      </c>
      <c r="C3404">
        <f>IF(FİLTRE!$M$5="",9,(IF(U3404&gt;=FİLTRE!$M$5,1,0)))</f>
        <v>1</v>
      </c>
      <c r="D3404" s="1">
        <f>IF(FİLTRE!$M$6="",9,(IF('SKT LİSTESİ'!P3404&lt;=FİLTRE!$M$6,1,0)))</f>
        <v>1</v>
      </c>
      <c r="E3404" s="25" t="str">
        <f>IF(I3404="","",(COUNTIFS($L$4:L3404,L3404)))</f>
        <v/>
      </c>
      <c r="F3404" s="13">
        <f>IF(OR(B3404&lt;&gt;2,C3404&lt;&gt;1,D3404&lt;&gt;1,H3404&lt;&gt;1),0,
COUNTIFS($B$4:B3404,2,$C$4:C3404,1,$D$4:D3404,1,$H$4:H3404,1))</f>
        <v>0</v>
      </c>
      <c r="G3404" s="26" t="str">
        <f>IF(I3404="","",(COUNTIF($E$4:E3404,E3404)))</f>
        <v/>
      </c>
      <c r="H3404" s="1">
        <f>IF(AND(J3404="SAYIM",FİLTRE!$H$5="RAFTA",U3404&lt;&gt;0),1,0)+
IF(AND(J3404="İADE DEPO",FİLTRE!$H$5="İADE DEPO"),1,0)+
IF(FİLTRE!$H$5="TÜMÜ",1,0)+
IF(AND(J3404="FİRMA İADE",FİLTRE!$H$5="FİRMA İADE"),1,0)+
IF(AND(J3404="İMHA",FİLTRE!$H$5="İMHA"),1,0)</f>
        <v>1</v>
      </c>
      <c r="I3404" s="99"/>
      <c r="J3404" s="100"/>
      <c r="K3404" s="100"/>
      <c r="L3404" s="101"/>
      <c r="M3404" s="102"/>
      <c r="N3404" s="101"/>
      <c r="O3404" s="99"/>
      <c r="P3404" s="103"/>
      <c r="Q3404" s="104"/>
      <c r="R3404" s="50"/>
      <c r="S3404" s="105"/>
      <c r="T3404" s="106"/>
      <c r="U3404" s="107"/>
      <c r="V3404" s="108"/>
      <c r="W3404" s="107"/>
      <c r="X3404" s="107"/>
      <c r="AA3404" s="107"/>
      <c r="AB3404" s="110"/>
      <c r="AC3404" s="110"/>
      <c r="AE3404" s="105"/>
      <c r="AF3404" s="105"/>
      <c r="AR3404" s="112"/>
    </row>
    <row r="3405" spans="2:44" x14ac:dyDescent="0.25">
      <c r="B3405" s="1" t="str">
        <f>IF(I3405="","",
(IF(N3405=FİLTRE!$H$6,2,0)+IF(FİLTRE!$H$6="TOPLAM",2,0))
)</f>
        <v/>
      </c>
      <c r="C3405">
        <f>IF(FİLTRE!$M$5="",9,(IF(U3405&gt;=FİLTRE!$M$5,1,0)))</f>
        <v>1</v>
      </c>
      <c r="D3405" s="1">
        <f>IF(FİLTRE!$M$6="",9,(IF('SKT LİSTESİ'!P3405&lt;=FİLTRE!$M$6,1,0)))</f>
        <v>1</v>
      </c>
      <c r="E3405" s="25" t="str">
        <f>IF(I3405="","",(COUNTIFS($L$4:L3405,L3405)))</f>
        <v/>
      </c>
      <c r="F3405" s="13">
        <f>IF(OR(B3405&lt;&gt;2,C3405&lt;&gt;1,D3405&lt;&gt;1,H3405&lt;&gt;1),0,
COUNTIFS($B$4:B3405,2,$C$4:C3405,1,$D$4:D3405,1,$H$4:H3405,1))</f>
        <v>0</v>
      </c>
      <c r="G3405" s="26" t="str">
        <f>IF(I3405="","",(COUNTIF($E$4:E3405,E3405)))</f>
        <v/>
      </c>
      <c r="H3405" s="1">
        <f>IF(AND(J3405="SAYIM",FİLTRE!$H$5="RAFTA",U3405&lt;&gt;0),1,0)+
IF(AND(J3405="İADE DEPO",FİLTRE!$H$5="İADE DEPO"),1,0)+
IF(FİLTRE!$H$5="TÜMÜ",1,0)+
IF(AND(J3405="FİRMA İADE",FİLTRE!$H$5="FİRMA İADE"),1,0)+
IF(AND(J3405="İMHA",FİLTRE!$H$5="İMHA"),1,0)</f>
        <v>1</v>
      </c>
      <c r="I3405" s="99"/>
      <c r="J3405" s="100"/>
      <c r="K3405" s="100"/>
      <c r="L3405" s="101"/>
      <c r="M3405" s="102"/>
      <c r="N3405" s="101"/>
      <c r="O3405" s="99"/>
      <c r="P3405" s="103"/>
      <c r="Q3405" s="104"/>
      <c r="R3405" s="50"/>
      <c r="S3405" s="105"/>
      <c r="T3405" s="106"/>
      <c r="U3405" s="107"/>
      <c r="V3405" s="108"/>
      <c r="W3405" s="107"/>
      <c r="X3405" s="107"/>
      <c r="AA3405" s="107"/>
      <c r="AB3405" s="110"/>
      <c r="AC3405" s="110"/>
      <c r="AE3405" s="105"/>
      <c r="AF3405" s="105"/>
      <c r="AR3405" s="112"/>
    </row>
    <row r="3406" spans="2:44" x14ac:dyDescent="0.25">
      <c r="B3406" s="1" t="str">
        <f>IF(I3406="","",
(IF(N3406=FİLTRE!$H$6,2,0)+IF(FİLTRE!$H$6="TOPLAM",2,0))
)</f>
        <v/>
      </c>
      <c r="C3406">
        <f>IF(FİLTRE!$M$5="",9,(IF(U3406&gt;=FİLTRE!$M$5,1,0)))</f>
        <v>1</v>
      </c>
      <c r="D3406" s="1">
        <f>IF(FİLTRE!$M$6="",9,(IF('SKT LİSTESİ'!P3406&lt;=FİLTRE!$M$6,1,0)))</f>
        <v>1</v>
      </c>
      <c r="E3406" s="25" t="str">
        <f>IF(I3406="","",(COUNTIFS($L$4:L3406,L3406)))</f>
        <v/>
      </c>
      <c r="F3406" s="13">
        <f>IF(OR(B3406&lt;&gt;2,C3406&lt;&gt;1,D3406&lt;&gt;1,H3406&lt;&gt;1),0,
COUNTIFS($B$4:B3406,2,$C$4:C3406,1,$D$4:D3406,1,$H$4:H3406,1))</f>
        <v>0</v>
      </c>
      <c r="G3406" s="26" t="str">
        <f>IF(I3406="","",(COUNTIF($E$4:E3406,E3406)))</f>
        <v/>
      </c>
      <c r="H3406" s="1">
        <f>IF(AND(J3406="SAYIM",FİLTRE!$H$5="RAFTA",U3406&lt;&gt;0),1,0)+
IF(AND(J3406="İADE DEPO",FİLTRE!$H$5="İADE DEPO"),1,0)+
IF(FİLTRE!$H$5="TÜMÜ",1,0)+
IF(AND(J3406="FİRMA İADE",FİLTRE!$H$5="FİRMA İADE"),1,0)+
IF(AND(J3406="İMHA",FİLTRE!$H$5="İMHA"),1,0)</f>
        <v>1</v>
      </c>
      <c r="I3406" s="99"/>
      <c r="J3406" s="100"/>
      <c r="K3406" s="100"/>
      <c r="L3406" s="101"/>
      <c r="M3406" s="102"/>
      <c r="N3406" s="101"/>
      <c r="O3406" s="99"/>
      <c r="P3406" s="103"/>
      <c r="Q3406" s="104"/>
      <c r="R3406" s="50"/>
      <c r="S3406" s="105"/>
      <c r="T3406" s="106"/>
      <c r="U3406" s="107"/>
      <c r="V3406" s="108"/>
      <c r="W3406" s="107"/>
      <c r="X3406" s="107"/>
      <c r="AA3406" s="107"/>
      <c r="AB3406" s="110"/>
      <c r="AC3406" s="110"/>
      <c r="AE3406" s="105"/>
      <c r="AF3406" s="105"/>
      <c r="AR3406" s="112"/>
    </row>
    <row r="3407" spans="2:44" x14ac:dyDescent="0.25">
      <c r="B3407" s="1" t="str">
        <f>IF(I3407="","",
(IF(N3407=FİLTRE!$H$6,2,0)+IF(FİLTRE!$H$6="TOPLAM",2,0))
)</f>
        <v/>
      </c>
      <c r="C3407">
        <f>IF(FİLTRE!$M$5="",9,(IF(U3407&gt;=FİLTRE!$M$5,1,0)))</f>
        <v>1</v>
      </c>
      <c r="D3407" s="1">
        <f>IF(FİLTRE!$M$6="",9,(IF('SKT LİSTESİ'!P3407&lt;=FİLTRE!$M$6,1,0)))</f>
        <v>1</v>
      </c>
      <c r="E3407" s="25" t="str">
        <f>IF(I3407="","",(COUNTIFS($L$4:L3407,L3407)))</f>
        <v/>
      </c>
      <c r="F3407" s="13">
        <f>IF(OR(B3407&lt;&gt;2,C3407&lt;&gt;1,D3407&lt;&gt;1,H3407&lt;&gt;1),0,
COUNTIFS($B$4:B3407,2,$C$4:C3407,1,$D$4:D3407,1,$H$4:H3407,1))</f>
        <v>0</v>
      </c>
      <c r="G3407" s="26" t="str">
        <f>IF(I3407="","",(COUNTIF($E$4:E3407,E3407)))</f>
        <v/>
      </c>
      <c r="H3407" s="1">
        <f>IF(AND(J3407="SAYIM",FİLTRE!$H$5="RAFTA",U3407&lt;&gt;0),1,0)+
IF(AND(J3407="İADE DEPO",FİLTRE!$H$5="İADE DEPO"),1,0)+
IF(FİLTRE!$H$5="TÜMÜ",1,0)+
IF(AND(J3407="FİRMA İADE",FİLTRE!$H$5="FİRMA İADE"),1,0)+
IF(AND(J3407="İMHA",FİLTRE!$H$5="İMHA"),1,0)</f>
        <v>1</v>
      </c>
      <c r="I3407" s="99"/>
      <c r="J3407" s="100"/>
      <c r="K3407" s="100"/>
      <c r="L3407" s="101"/>
      <c r="M3407" s="102"/>
      <c r="N3407" s="101"/>
      <c r="O3407" s="99"/>
      <c r="P3407" s="103"/>
      <c r="Q3407" s="104"/>
      <c r="R3407" s="50"/>
      <c r="S3407" s="105"/>
      <c r="T3407" s="106"/>
      <c r="U3407" s="107"/>
      <c r="V3407" s="108"/>
      <c r="W3407" s="107"/>
      <c r="X3407" s="107"/>
      <c r="AA3407" s="107"/>
      <c r="AB3407" s="110"/>
      <c r="AC3407" s="110"/>
      <c r="AE3407" s="105"/>
      <c r="AF3407" s="105"/>
      <c r="AR3407" s="112"/>
    </row>
    <row r="3408" spans="2:44" x14ac:dyDescent="0.25">
      <c r="B3408" s="1" t="str">
        <f>IF(I3408="","",
(IF(N3408=FİLTRE!$H$6,2,0)+IF(FİLTRE!$H$6="TOPLAM",2,0))
)</f>
        <v/>
      </c>
      <c r="C3408">
        <f>IF(FİLTRE!$M$5="",9,(IF(U3408&gt;=FİLTRE!$M$5,1,0)))</f>
        <v>1</v>
      </c>
      <c r="D3408" s="1">
        <f>IF(FİLTRE!$M$6="",9,(IF('SKT LİSTESİ'!P3408&lt;=FİLTRE!$M$6,1,0)))</f>
        <v>1</v>
      </c>
      <c r="E3408" s="25" t="str">
        <f>IF(I3408="","",(COUNTIFS($L$4:L3408,L3408)))</f>
        <v/>
      </c>
      <c r="F3408" s="13">
        <f>IF(OR(B3408&lt;&gt;2,C3408&lt;&gt;1,D3408&lt;&gt;1,H3408&lt;&gt;1),0,
COUNTIFS($B$4:B3408,2,$C$4:C3408,1,$D$4:D3408,1,$H$4:H3408,1))</f>
        <v>0</v>
      </c>
      <c r="G3408" s="26" t="str">
        <f>IF(I3408="","",(COUNTIF($E$4:E3408,E3408)))</f>
        <v/>
      </c>
      <c r="H3408" s="1">
        <f>IF(AND(J3408="SAYIM",FİLTRE!$H$5="RAFTA",U3408&lt;&gt;0),1,0)+
IF(AND(J3408="İADE DEPO",FİLTRE!$H$5="İADE DEPO"),1,0)+
IF(FİLTRE!$H$5="TÜMÜ",1,0)+
IF(AND(J3408="FİRMA İADE",FİLTRE!$H$5="FİRMA İADE"),1,0)+
IF(AND(J3408="İMHA",FİLTRE!$H$5="İMHA"),1,0)</f>
        <v>1</v>
      </c>
      <c r="I3408" s="99"/>
      <c r="J3408" s="100"/>
      <c r="K3408" s="100"/>
      <c r="L3408" s="101"/>
      <c r="M3408" s="102"/>
      <c r="N3408" s="101"/>
      <c r="O3408" s="99"/>
      <c r="P3408" s="103"/>
      <c r="Q3408" s="104"/>
      <c r="R3408" s="50"/>
      <c r="S3408" s="105"/>
      <c r="T3408" s="106"/>
      <c r="U3408" s="107"/>
      <c r="V3408" s="108"/>
      <c r="W3408" s="107"/>
      <c r="X3408" s="107"/>
      <c r="AA3408" s="107"/>
      <c r="AB3408" s="110"/>
      <c r="AC3408" s="110"/>
      <c r="AE3408" s="105"/>
      <c r="AF3408" s="105"/>
      <c r="AR3408" s="112"/>
    </row>
    <row r="3409" spans="2:44" x14ac:dyDescent="0.25">
      <c r="B3409" s="1" t="str">
        <f>IF(I3409="","",
(IF(N3409=FİLTRE!$H$6,2,0)+IF(FİLTRE!$H$6="TOPLAM",2,0))
)</f>
        <v/>
      </c>
      <c r="C3409">
        <f>IF(FİLTRE!$M$5="",9,(IF(U3409&gt;=FİLTRE!$M$5,1,0)))</f>
        <v>1</v>
      </c>
      <c r="D3409" s="1">
        <f>IF(FİLTRE!$M$6="",9,(IF('SKT LİSTESİ'!P3409&lt;=FİLTRE!$M$6,1,0)))</f>
        <v>1</v>
      </c>
      <c r="E3409" s="25" t="str">
        <f>IF(I3409="","",(COUNTIFS($L$4:L3409,L3409)))</f>
        <v/>
      </c>
      <c r="F3409" s="13">
        <f>IF(OR(B3409&lt;&gt;2,C3409&lt;&gt;1,D3409&lt;&gt;1,H3409&lt;&gt;1),0,
COUNTIFS($B$4:B3409,2,$C$4:C3409,1,$D$4:D3409,1,$H$4:H3409,1))</f>
        <v>0</v>
      </c>
      <c r="G3409" s="26" t="str">
        <f>IF(I3409="","",(COUNTIF($E$4:E3409,E3409)))</f>
        <v/>
      </c>
      <c r="H3409" s="1">
        <f>IF(AND(J3409="SAYIM",FİLTRE!$H$5="RAFTA",U3409&lt;&gt;0),1,0)+
IF(AND(J3409="İADE DEPO",FİLTRE!$H$5="İADE DEPO"),1,0)+
IF(FİLTRE!$H$5="TÜMÜ",1,0)+
IF(AND(J3409="FİRMA İADE",FİLTRE!$H$5="FİRMA İADE"),1,0)+
IF(AND(J3409="İMHA",FİLTRE!$H$5="İMHA"),1,0)</f>
        <v>1</v>
      </c>
      <c r="I3409" s="99"/>
      <c r="J3409" s="100"/>
      <c r="K3409" s="100"/>
      <c r="L3409" s="101"/>
      <c r="M3409" s="102"/>
      <c r="N3409" s="101"/>
      <c r="O3409" s="99"/>
      <c r="P3409" s="103"/>
      <c r="Q3409" s="104"/>
      <c r="R3409" s="50"/>
      <c r="S3409" s="105"/>
      <c r="T3409" s="106"/>
      <c r="U3409" s="107"/>
      <c r="V3409" s="108"/>
      <c r="W3409" s="107"/>
      <c r="X3409" s="107"/>
      <c r="AA3409" s="107"/>
      <c r="AB3409" s="110"/>
      <c r="AC3409" s="110"/>
      <c r="AE3409" s="105"/>
      <c r="AF3409" s="105"/>
      <c r="AR3409" s="112"/>
    </row>
    <row r="3410" spans="2:44" x14ac:dyDescent="0.25">
      <c r="B3410" s="1" t="str">
        <f>IF(I3410="","",
(IF(N3410=FİLTRE!$H$6,2,0)+IF(FİLTRE!$H$6="TOPLAM",2,0))
)</f>
        <v/>
      </c>
      <c r="C3410">
        <f>IF(FİLTRE!$M$5="",9,(IF(U3410&gt;=FİLTRE!$M$5,1,0)))</f>
        <v>1</v>
      </c>
      <c r="D3410" s="1">
        <f>IF(FİLTRE!$M$6="",9,(IF('SKT LİSTESİ'!P3410&lt;=FİLTRE!$M$6,1,0)))</f>
        <v>1</v>
      </c>
      <c r="E3410" s="25" t="str">
        <f>IF(I3410="","",(COUNTIFS($L$4:L3410,L3410)))</f>
        <v/>
      </c>
      <c r="F3410" s="13">
        <f>IF(OR(B3410&lt;&gt;2,C3410&lt;&gt;1,D3410&lt;&gt;1,H3410&lt;&gt;1),0,
COUNTIFS($B$4:B3410,2,$C$4:C3410,1,$D$4:D3410,1,$H$4:H3410,1))</f>
        <v>0</v>
      </c>
      <c r="G3410" s="26" t="str">
        <f>IF(I3410="","",(COUNTIF($E$4:E3410,E3410)))</f>
        <v/>
      </c>
      <c r="H3410" s="1">
        <f>IF(AND(J3410="SAYIM",FİLTRE!$H$5="RAFTA",U3410&lt;&gt;0),1,0)+
IF(AND(J3410="İADE DEPO",FİLTRE!$H$5="İADE DEPO"),1,0)+
IF(FİLTRE!$H$5="TÜMÜ",1,0)+
IF(AND(J3410="FİRMA İADE",FİLTRE!$H$5="FİRMA İADE"),1,0)+
IF(AND(J3410="İMHA",FİLTRE!$H$5="İMHA"),1,0)</f>
        <v>1</v>
      </c>
      <c r="I3410" s="99"/>
      <c r="J3410" s="100"/>
      <c r="K3410" s="100"/>
      <c r="L3410" s="101"/>
      <c r="M3410" s="102"/>
      <c r="N3410" s="101"/>
      <c r="O3410" s="99"/>
      <c r="P3410" s="103"/>
      <c r="Q3410" s="104"/>
      <c r="R3410" s="50"/>
      <c r="S3410" s="105"/>
      <c r="T3410" s="106"/>
      <c r="U3410" s="107"/>
      <c r="V3410" s="108"/>
      <c r="W3410" s="107"/>
      <c r="X3410" s="107"/>
      <c r="AA3410" s="107"/>
      <c r="AB3410" s="110"/>
      <c r="AC3410" s="110"/>
      <c r="AE3410" s="105"/>
      <c r="AF3410" s="105"/>
      <c r="AR3410" s="112"/>
    </row>
    <row r="3411" spans="2:44" x14ac:dyDescent="0.25">
      <c r="B3411" s="1" t="str">
        <f>IF(I3411="","",
(IF(N3411=FİLTRE!$H$6,2,0)+IF(FİLTRE!$H$6="TOPLAM",2,0))
)</f>
        <v/>
      </c>
      <c r="C3411">
        <f>IF(FİLTRE!$M$5="",9,(IF(U3411&gt;=FİLTRE!$M$5,1,0)))</f>
        <v>1</v>
      </c>
      <c r="D3411" s="1">
        <f>IF(FİLTRE!$M$6="",9,(IF('SKT LİSTESİ'!P3411&lt;=FİLTRE!$M$6,1,0)))</f>
        <v>1</v>
      </c>
      <c r="E3411" s="25" t="str">
        <f>IF(I3411="","",(COUNTIFS($L$4:L3411,L3411)))</f>
        <v/>
      </c>
      <c r="F3411" s="13">
        <f>IF(OR(B3411&lt;&gt;2,C3411&lt;&gt;1,D3411&lt;&gt;1,H3411&lt;&gt;1),0,
COUNTIFS($B$4:B3411,2,$C$4:C3411,1,$D$4:D3411,1,$H$4:H3411,1))</f>
        <v>0</v>
      </c>
      <c r="G3411" s="26" t="str">
        <f>IF(I3411="","",(COUNTIF($E$4:E3411,E3411)))</f>
        <v/>
      </c>
      <c r="H3411" s="1">
        <f>IF(AND(J3411="SAYIM",FİLTRE!$H$5="RAFTA",U3411&lt;&gt;0),1,0)+
IF(AND(J3411="İADE DEPO",FİLTRE!$H$5="İADE DEPO"),1,0)+
IF(FİLTRE!$H$5="TÜMÜ",1,0)+
IF(AND(J3411="FİRMA İADE",FİLTRE!$H$5="FİRMA İADE"),1,0)+
IF(AND(J3411="İMHA",FİLTRE!$H$5="İMHA"),1,0)</f>
        <v>1</v>
      </c>
      <c r="I3411" s="99"/>
      <c r="J3411" s="100"/>
      <c r="K3411" s="100"/>
      <c r="L3411" s="101"/>
      <c r="M3411" s="102"/>
      <c r="N3411" s="101"/>
      <c r="O3411" s="99"/>
      <c r="P3411" s="103"/>
      <c r="Q3411" s="104"/>
      <c r="R3411" s="50"/>
      <c r="S3411" s="105"/>
      <c r="T3411" s="106"/>
      <c r="U3411" s="107"/>
      <c r="V3411" s="108"/>
      <c r="W3411" s="107"/>
      <c r="X3411" s="107"/>
      <c r="AA3411" s="107"/>
      <c r="AB3411" s="110"/>
      <c r="AC3411" s="110"/>
      <c r="AE3411" s="105"/>
      <c r="AF3411" s="105"/>
      <c r="AR3411" s="112"/>
    </row>
    <row r="3412" spans="2:44" x14ac:dyDescent="0.25">
      <c r="B3412" s="1" t="str">
        <f>IF(I3412="","",
(IF(N3412=FİLTRE!$H$6,2,0)+IF(FİLTRE!$H$6="TOPLAM",2,0))
)</f>
        <v/>
      </c>
      <c r="C3412">
        <f>IF(FİLTRE!$M$5="",9,(IF(U3412&gt;=FİLTRE!$M$5,1,0)))</f>
        <v>1</v>
      </c>
      <c r="D3412" s="1">
        <f>IF(FİLTRE!$M$6="",9,(IF('SKT LİSTESİ'!P3412&lt;=FİLTRE!$M$6,1,0)))</f>
        <v>1</v>
      </c>
      <c r="E3412" s="25" t="str">
        <f>IF(I3412="","",(COUNTIFS($L$4:L3412,L3412)))</f>
        <v/>
      </c>
      <c r="F3412" s="13">
        <f>IF(OR(B3412&lt;&gt;2,C3412&lt;&gt;1,D3412&lt;&gt;1,H3412&lt;&gt;1),0,
COUNTIFS($B$4:B3412,2,$C$4:C3412,1,$D$4:D3412,1,$H$4:H3412,1))</f>
        <v>0</v>
      </c>
      <c r="G3412" s="26" t="str">
        <f>IF(I3412="","",(COUNTIF($E$4:E3412,E3412)))</f>
        <v/>
      </c>
      <c r="H3412" s="1">
        <f>IF(AND(J3412="SAYIM",FİLTRE!$H$5="RAFTA",U3412&lt;&gt;0),1,0)+
IF(AND(J3412="İADE DEPO",FİLTRE!$H$5="İADE DEPO"),1,0)+
IF(FİLTRE!$H$5="TÜMÜ",1,0)+
IF(AND(J3412="FİRMA İADE",FİLTRE!$H$5="FİRMA İADE"),1,0)+
IF(AND(J3412="İMHA",FİLTRE!$H$5="İMHA"),1,0)</f>
        <v>1</v>
      </c>
      <c r="I3412" s="99"/>
      <c r="J3412" s="100"/>
      <c r="K3412" s="100"/>
      <c r="L3412" s="101"/>
      <c r="M3412" s="102"/>
      <c r="N3412" s="101"/>
      <c r="O3412" s="99"/>
      <c r="P3412" s="103"/>
      <c r="Q3412" s="104"/>
      <c r="R3412" s="50"/>
      <c r="S3412" s="105"/>
      <c r="T3412" s="106"/>
      <c r="U3412" s="107"/>
      <c r="V3412" s="108"/>
      <c r="W3412" s="107"/>
      <c r="X3412" s="107"/>
      <c r="AA3412" s="107"/>
      <c r="AB3412" s="110"/>
      <c r="AC3412" s="110"/>
      <c r="AE3412" s="105"/>
      <c r="AF3412" s="105"/>
      <c r="AR3412" s="112"/>
    </row>
    <row r="3413" spans="2:44" x14ac:dyDescent="0.25">
      <c r="B3413" s="1" t="str">
        <f>IF(I3413="","",
(IF(N3413=FİLTRE!$H$6,2,0)+IF(FİLTRE!$H$6="TOPLAM",2,0))
)</f>
        <v/>
      </c>
      <c r="C3413">
        <f>IF(FİLTRE!$M$5="",9,(IF(U3413&gt;=FİLTRE!$M$5,1,0)))</f>
        <v>1</v>
      </c>
      <c r="D3413" s="1">
        <f>IF(FİLTRE!$M$6="",9,(IF('SKT LİSTESİ'!P3413&lt;=FİLTRE!$M$6,1,0)))</f>
        <v>1</v>
      </c>
      <c r="E3413" s="25" t="str">
        <f>IF(I3413="","",(COUNTIFS($L$4:L3413,L3413)))</f>
        <v/>
      </c>
      <c r="F3413" s="13">
        <f>IF(OR(B3413&lt;&gt;2,C3413&lt;&gt;1,D3413&lt;&gt;1,H3413&lt;&gt;1),0,
COUNTIFS($B$4:B3413,2,$C$4:C3413,1,$D$4:D3413,1,$H$4:H3413,1))</f>
        <v>0</v>
      </c>
      <c r="G3413" s="26" t="str">
        <f>IF(I3413="","",(COUNTIF($E$4:E3413,E3413)))</f>
        <v/>
      </c>
      <c r="H3413" s="1">
        <f>IF(AND(J3413="SAYIM",FİLTRE!$H$5="RAFTA",U3413&lt;&gt;0),1,0)+
IF(AND(J3413="İADE DEPO",FİLTRE!$H$5="İADE DEPO"),1,0)+
IF(FİLTRE!$H$5="TÜMÜ",1,0)+
IF(AND(J3413="FİRMA İADE",FİLTRE!$H$5="FİRMA İADE"),1,0)+
IF(AND(J3413="İMHA",FİLTRE!$H$5="İMHA"),1,0)</f>
        <v>1</v>
      </c>
      <c r="I3413" s="99"/>
      <c r="J3413" s="100"/>
      <c r="K3413" s="100"/>
      <c r="L3413" s="101"/>
      <c r="M3413" s="102"/>
      <c r="N3413" s="101"/>
      <c r="O3413" s="99"/>
      <c r="P3413" s="103"/>
      <c r="Q3413" s="104"/>
      <c r="R3413" s="50"/>
      <c r="S3413" s="105"/>
      <c r="T3413" s="106"/>
      <c r="U3413" s="107"/>
      <c r="V3413" s="108"/>
      <c r="W3413" s="107"/>
      <c r="X3413" s="107"/>
      <c r="AA3413" s="107"/>
      <c r="AB3413" s="110"/>
      <c r="AC3413" s="110"/>
      <c r="AE3413" s="105"/>
      <c r="AF3413" s="105"/>
      <c r="AR3413" s="112"/>
    </row>
    <row r="3414" spans="2:44" x14ac:dyDescent="0.25">
      <c r="B3414" s="1" t="str">
        <f>IF(I3414="","",
(IF(N3414=FİLTRE!$H$6,2,0)+IF(FİLTRE!$H$6="TOPLAM",2,0))
)</f>
        <v/>
      </c>
      <c r="C3414">
        <f>IF(FİLTRE!$M$5="",9,(IF(U3414&gt;=FİLTRE!$M$5,1,0)))</f>
        <v>1</v>
      </c>
      <c r="D3414" s="1">
        <f>IF(FİLTRE!$M$6="",9,(IF('SKT LİSTESİ'!P3414&lt;=FİLTRE!$M$6,1,0)))</f>
        <v>1</v>
      </c>
      <c r="E3414" s="25" t="str">
        <f>IF(I3414="","",(COUNTIFS($L$4:L3414,L3414)))</f>
        <v/>
      </c>
      <c r="F3414" s="13">
        <f>IF(OR(B3414&lt;&gt;2,C3414&lt;&gt;1,D3414&lt;&gt;1,H3414&lt;&gt;1),0,
COUNTIFS($B$4:B3414,2,$C$4:C3414,1,$D$4:D3414,1,$H$4:H3414,1))</f>
        <v>0</v>
      </c>
      <c r="G3414" s="26" t="str">
        <f>IF(I3414="","",(COUNTIF($E$4:E3414,E3414)))</f>
        <v/>
      </c>
      <c r="H3414" s="1">
        <f>IF(AND(J3414="SAYIM",FİLTRE!$H$5="RAFTA",U3414&lt;&gt;0),1,0)+
IF(AND(J3414="İADE DEPO",FİLTRE!$H$5="İADE DEPO"),1,0)+
IF(FİLTRE!$H$5="TÜMÜ",1,0)+
IF(AND(J3414="FİRMA İADE",FİLTRE!$H$5="FİRMA İADE"),1,0)+
IF(AND(J3414="İMHA",FİLTRE!$H$5="İMHA"),1,0)</f>
        <v>1</v>
      </c>
      <c r="I3414" s="99"/>
      <c r="J3414" s="100"/>
      <c r="K3414" s="100"/>
      <c r="L3414" s="101"/>
      <c r="M3414" s="102"/>
      <c r="N3414" s="101"/>
      <c r="O3414" s="99"/>
      <c r="P3414" s="103"/>
      <c r="Q3414" s="104"/>
      <c r="R3414" s="50"/>
      <c r="S3414" s="105"/>
      <c r="T3414" s="106"/>
      <c r="U3414" s="107"/>
      <c r="V3414" s="108"/>
      <c r="W3414" s="107"/>
      <c r="X3414" s="107"/>
      <c r="AA3414" s="107"/>
      <c r="AB3414" s="110"/>
      <c r="AC3414" s="110"/>
      <c r="AE3414" s="105"/>
      <c r="AF3414" s="105"/>
      <c r="AR3414" s="112"/>
    </row>
    <row r="3415" spans="2:44" x14ac:dyDescent="0.25">
      <c r="B3415" s="1" t="str">
        <f>IF(I3415="","",
(IF(N3415=FİLTRE!$H$6,2,0)+IF(FİLTRE!$H$6="TOPLAM",2,0))
)</f>
        <v/>
      </c>
      <c r="C3415">
        <f>IF(FİLTRE!$M$5="",9,(IF(U3415&gt;=FİLTRE!$M$5,1,0)))</f>
        <v>1</v>
      </c>
      <c r="D3415" s="1">
        <f>IF(FİLTRE!$M$6="",9,(IF('SKT LİSTESİ'!P3415&lt;=FİLTRE!$M$6,1,0)))</f>
        <v>1</v>
      </c>
      <c r="E3415" s="25" t="str">
        <f>IF(I3415="","",(COUNTIFS($L$4:L3415,L3415)))</f>
        <v/>
      </c>
      <c r="F3415" s="13">
        <f>IF(OR(B3415&lt;&gt;2,C3415&lt;&gt;1,D3415&lt;&gt;1,H3415&lt;&gt;1),0,
COUNTIFS($B$4:B3415,2,$C$4:C3415,1,$D$4:D3415,1,$H$4:H3415,1))</f>
        <v>0</v>
      </c>
      <c r="G3415" s="26" t="str">
        <f>IF(I3415="","",(COUNTIF($E$4:E3415,E3415)))</f>
        <v/>
      </c>
      <c r="H3415" s="1">
        <f>IF(AND(J3415="SAYIM",FİLTRE!$H$5="RAFTA",U3415&lt;&gt;0),1,0)+
IF(AND(J3415="İADE DEPO",FİLTRE!$H$5="İADE DEPO"),1,0)+
IF(FİLTRE!$H$5="TÜMÜ",1,0)+
IF(AND(J3415="FİRMA İADE",FİLTRE!$H$5="FİRMA İADE"),1,0)+
IF(AND(J3415="İMHA",FİLTRE!$H$5="İMHA"),1,0)</f>
        <v>1</v>
      </c>
      <c r="I3415" s="99"/>
      <c r="J3415" s="100"/>
      <c r="K3415" s="100"/>
      <c r="L3415" s="101"/>
      <c r="M3415" s="102"/>
      <c r="N3415" s="101"/>
      <c r="O3415" s="99"/>
      <c r="P3415" s="103"/>
      <c r="Q3415" s="104"/>
      <c r="R3415" s="50"/>
      <c r="S3415" s="105"/>
      <c r="T3415" s="106"/>
      <c r="U3415" s="107"/>
      <c r="V3415" s="108"/>
      <c r="W3415" s="107"/>
      <c r="X3415" s="107"/>
      <c r="AA3415" s="107"/>
      <c r="AB3415" s="110"/>
      <c r="AC3415" s="110"/>
      <c r="AE3415" s="105"/>
      <c r="AF3415" s="105"/>
      <c r="AR3415" s="112"/>
    </row>
    <row r="3416" spans="2:44" x14ac:dyDescent="0.25">
      <c r="B3416" s="1" t="str">
        <f>IF(I3416="","",
(IF(N3416=FİLTRE!$H$6,2,0)+IF(FİLTRE!$H$6="TOPLAM",2,0))
)</f>
        <v/>
      </c>
      <c r="C3416">
        <f>IF(FİLTRE!$M$5="",9,(IF(U3416&gt;=FİLTRE!$M$5,1,0)))</f>
        <v>1</v>
      </c>
      <c r="D3416" s="1">
        <f>IF(FİLTRE!$M$6="",9,(IF('SKT LİSTESİ'!P3416&lt;=FİLTRE!$M$6,1,0)))</f>
        <v>1</v>
      </c>
      <c r="E3416" s="25" t="str">
        <f>IF(I3416="","",(COUNTIFS($L$4:L3416,L3416)))</f>
        <v/>
      </c>
      <c r="F3416" s="13">
        <f>IF(OR(B3416&lt;&gt;2,C3416&lt;&gt;1,D3416&lt;&gt;1,H3416&lt;&gt;1),0,
COUNTIFS($B$4:B3416,2,$C$4:C3416,1,$D$4:D3416,1,$H$4:H3416,1))</f>
        <v>0</v>
      </c>
      <c r="G3416" s="26" t="str">
        <f>IF(I3416="","",(COUNTIF($E$4:E3416,E3416)))</f>
        <v/>
      </c>
      <c r="H3416" s="1">
        <f>IF(AND(J3416="SAYIM",FİLTRE!$H$5="RAFTA",U3416&lt;&gt;0),1,0)+
IF(AND(J3416="İADE DEPO",FİLTRE!$H$5="İADE DEPO"),1,0)+
IF(FİLTRE!$H$5="TÜMÜ",1,0)+
IF(AND(J3416="FİRMA İADE",FİLTRE!$H$5="FİRMA İADE"),1,0)+
IF(AND(J3416="İMHA",FİLTRE!$H$5="İMHA"),1,0)</f>
        <v>1</v>
      </c>
      <c r="I3416" s="99"/>
      <c r="J3416" s="100"/>
      <c r="K3416" s="100"/>
      <c r="L3416" s="101"/>
      <c r="M3416" s="102"/>
      <c r="N3416" s="101"/>
      <c r="O3416" s="99"/>
      <c r="P3416" s="103"/>
      <c r="Q3416" s="104"/>
      <c r="R3416" s="50"/>
      <c r="S3416" s="105"/>
      <c r="T3416" s="106"/>
      <c r="U3416" s="107"/>
      <c r="V3416" s="108"/>
      <c r="W3416" s="107"/>
      <c r="X3416" s="107"/>
      <c r="AA3416" s="107"/>
      <c r="AB3416" s="110"/>
      <c r="AC3416" s="110"/>
      <c r="AE3416" s="105"/>
      <c r="AF3416" s="105"/>
      <c r="AR3416" s="112"/>
    </row>
    <row r="3417" spans="2:44" x14ac:dyDescent="0.25">
      <c r="B3417" s="1" t="str">
        <f>IF(I3417="","",
(IF(N3417=FİLTRE!$H$6,2,0)+IF(FİLTRE!$H$6="TOPLAM",2,0))
)</f>
        <v/>
      </c>
      <c r="C3417">
        <f>IF(FİLTRE!$M$5="",9,(IF(U3417&gt;=FİLTRE!$M$5,1,0)))</f>
        <v>1</v>
      </c>
      <c r="D3417" s="1">
        <f>IF(FİLTRE!$M$6="",9,(IF('SKT LİSTESİ'!P3417&lt;=FİLTRE!$M$6,1,0)))</f>
        <v>1</v>
      </c>
      <c r="E3417" s="25" t="str">
        <f>IF(I3417="","",(COUNTIFS($L$4:L3417,L3417)))</f>
        <v/>
      </c>
      <c r="F3417" s="13">
        <f>IF(OR(B3417&lt;&gt;2,C3417&lt;&gt;1,D3417&lt;&gt;1,H3417&lt;&gt;1),0,
COUNTIFS($B$4:B3417,2,$C$4:C3417,1,$D$4:D3417,1,$H$4:H3417,1))</f>
        <v>0</v>
      </c>
      <c r="G3417" s="26" t="str">
        <f>IF(I3417="","",(COUNTIF($E$4:E3417,E3417)))</f>
        <v/>
      </c>
      <c r="H3417" s="1">
        <f>IF(AND(J3417="SAYIM",FİLTRE!$H$5="RAFTA",U3417&lt;&gt;0),1,0)+
IF(AND(J3417="İADE DEPO",FİLTRE!$H$5="İADE DEPO"),1,0)+
IF(FİLTRE!$H$5="TÜMÜ",1,0)+
IF(AND(J3417="FİRMA İADE",FİLTRE!$H$5="FİRMA İADE"),1,0)+
IF(AND(J3417="İMHA",FİLTRE!$H$5="İMHA"),1,0)</f>
        <v>1</v>
      </c>
      <c r="I3417" s="99"/>
      <c r="J3417" s="100"/>
      <c r="K3417" s="100"/>
      <c r="L3417" s="101"/>
      <c r="M3417" s="102"/>
      <c r="N3417" s="101"/>
      <c r="O3417" s="99"/>
      <c r="P3417" s="103"/>
      <c r="Q3417" s="104"/>
      <c r="R3417" s="50"/>
      <c r="S3417" s="105"/>
      <c r="T3417" s="106"/>
      <c r="U3417" s="107"/>
      <c r="V3417" s="108"/>
      <c r="W3417" s="107"/>
      <c r="X3417" s="107"/>
      <c r="AA3417" s="107"/>
      <c r="AB3417" s="110"/>
      <c r="AC3417" s="110"/>
      <c r="AE3417" s="105"/>
      <c r="AF3417" s="105"/>
      <c r="AR3417" s="112"/>
    </row>
    <row r="3418" spans="2:44" x14ac:dyDescent="0.25">
      <c r="B3418" s="1" t="str">
        <f>IF(I3418="","",
(IF(N3418=FİLTRE!$H$6,2,0)+IF(FİLTRE!$H$6="TOPLAM",2,0))
)</f>
        <v/>
      </c>
      <c r="C3418">
        <f>IF(FİLTRE!$M$5="",9,(IF(U3418&gt;=FİLTRE!$M$5,1,0)))</f>
        <v>1</v>
      </c>
      <c r="D3418" s="1">
        <f>IF(FİLTRE!$M$6="",9,(IF('SKT LİSTESİ'!P3418&lt;=FİLTRE!$M$6,1,0)))</f>
        <v>1</v>
      </c>
      <c r="E3418" s="25" t="str">
        <f>IF(I3418="","",(COUNTIFS($L$4:L3418,L3418)))</f>
        <v/>
      </c>
      <c r="F3418" s="13">
        <f>IF(OR(B3418&lt;&gt;2,C3418&lt;&gt;1,D3418&lt;&gt;1,H3418&lt;&gt;1),0,
COUNTIFS($B$4:B3418,2,$C$4:C3418,1,$D$4:D3418,1,$H$4:H3418,1))</f>
        <v>0</v>
      </c>
      <c r="G3418" s="26" t="str">
        <f>IF(I3418="","",(COUNTIF($E$4:E3418,E3418)))</f>
        <v/>
      </c>
      <c r="H3418" s="1">
        <f>IF(AND(J3418="SAYIM",FİLTRE!$H$5="RAFTA",U3418&lt;&gt;0),1,0)+
IF(AND(J3418="İADE DEPO",FİLTRE!$H$5="İADE DEPO"),1,0)+
IF(FİLTRE!$H$5="TÜMÜ",1,0)+
IF(AND(J3418="FİRMA İADE",FİLTRE!$H$5="FİRMA İADE"),1,0)+
IF(AND(J3418="İMHA",FİLTRE!$H$5="İMHA"),1,0)</f>
        <v>1</v>
      </c>
      <c r="I3418" s="99"/>
      <c r="J3418" s="100"/>
      <c r="K3418" s="100"/>
      <c r="L3418" s="101"/>
      <c r="M3418" s="102"/>
      <c r="N3418" s="101"/>
      <c r="O3418" s="99"/>
      <c r="P3418" s="103"/>
      <c r="Q3418" s="104"/>
      <c r="R3418" s="50"/>
      <c r="S3418" s="105"/>
      <c r="T3418" s="106"/>
      <c r="U3418" s="107"/>
      <c r="V3418" s="108"/>
      <c r="W3418" s="107"/>
      <c r="X3418" s="107"/>
      <c r="AA3418" s="107"/>
      <c r="AB3418" s="110"/>
      <c r="AC3418" s="110"/>
      <c r="AE3418" s="105"/>
      <c r="AF3418" s="105"/>
      <c r="AR3418" s="112"/>
    </row>
    <row r="3419" spans="2:44" x14ac:dyDescent="0.25">
      <c r="B3419" s="1" t="str">
        <f>IF(I3419="","",
(IF(N3419=FİLTRE!$H$6,2,0)+IF(FİLTRE!$H$6="TOPLAM",2,0))
)</f>
        <v/>
      </c>
      <c r="C3419">
        <f>IF(FİLTRE!$M$5="",9,(IF(U3419&gt;=FİLTRE!$M$5,1,0)))</f>
        <v>1</v>
      </c>
      <c r="D3419" s="1">
        <f>IF(FİLTRE!$M$6="",9,(IF('SKT LİSTESİ'!P3419&lt;=FİLTRE!$M$6,1,0)))</f>
        <v>1</v>
      </c>
      <c r="E3419" s="25" t="str">
        <f>IF(I3419="","",(COUNTIFS($L$4:L3419,L3419)))</f>
        <v/>
      </c>
      <c r="F3419" s="13">
        <f>IF(OR(B3419&lt;&gt;2,C3419&lt;&gt;1,D3419&lt;&gt;1,H3419&lt;&gt;1),0,
COUNTIFS($B$4:B3419,2,$C$4:C3419,1,$D$4:D3419,1,$H$4:H3419,1))</f>
        <v>0</v>
      </c>
      <c r="G3419" s="26" t="str">
        <f>IF(I3419="","",(COUNTIF($E$4:E3419,E3419)))</f>
        <v/>
      </c>
      <c r="H3419" s="1">
        <f>IF(AND(J3419="SAYIM",FİLTRE!$H$5="RAFTA",U3419&lt;&gt;0),1,0)+
IF(AND(J3419="İADE DEPO",FİLTRE!$H$5="İADE DEPO"),1,0)+
IF(FİLTRE!$H$5="TÜMÜ",1,0)+
IF(AND(J3419="FİRMA İADE",FİLTRE!$H$5="FİRMA İADE"),1,0)+
IF(AND(J3419="İMHA",FİLTRE!$H$5="İMHA"),1,0)</f>
        <v>1</v>
      </c>
      <c r="I3419" s="99"/>
      <c r="J3419" s="100"/>
      <c r="K3419" s="100"/>
      <c r="L3419" s="101"/>
      <c r="M3419" s="102"/>
      <c r="N3419" s="101"/>
      <c r="O3419" s="99"/>
      <c r="P3419" s="103"/>
      <c r="Q3419" s="104"/>
      <c r="R3419" s="50"/>
      <c r="S3419" s="105"/>
      <c r="T3419" s="106"/>
      <c r="U3419" s="107"/>
      <c r="V3419" s="108"/>
      <c r="W3419" s="107"/>
      <c r="X3419" s="107"/>
      <c r="AA3419" s="107"/>
      <c r="AB3419" s="110"/>
      <c r="AC3419" s="110"/>
      <c r="AE3419" s="105"/>
      <c r="AF3419" s="105"/>
      <c r="AR3419" s="112"/>
    </row>
    <row r="3420" spans="2:44" x14ac:dyDescent="0.25">
      <c r="B3420" s="1" t="str">
        <f>IF(I3420="","",
(IF(N3420=FİLTRE!$H$6,2,0)+IF(FİLTRE!$H$6="TOPLAM",2,0))
)</f>
        <v/>
      </c>
      <c r="C3420">
        <f>IF(FİLTRE!$M$5="",9,(IF(U3420&gt;=FİLTRE!$M$5,1,0)))</f>
        <v>1</v>
      </c>
      <c r="D3420" s="1">
        <f>IF(FİLTRE!$M$6="",9,(IF('SKT LİSTESİ'!P3420&lt;=FİLTRE!$M$6,1,0)))</f>
        <v>1</v>
      </c>
      <c r="E3420" s="25" t="str">
        <f>IF(I3420="","",(COUNTIFS($L$4:L3420,L3420)))</f>
        <v/>
      </c>
      <c r="F3420" s="13">
        <f>IF(OR(B3420&lt;&gt;2,C3420&lt;&gt;1,D3420&lt;&gt;1,H3420&lt;&gt;1),0,
COUNTIFS($B$4:B3420,2,$C$4:C3420,1,$D$4:D3420,1,$H$4:H3420,1))</f>
        <v>0</v>
      </c>
      <c r="G3420" s="26" t="str">
        <f>IF(I3420="","",(COUNTIF($E$4:E3420,E3420)))</f>
        <v/>
      </c>
      <c r="H3420" s="1">
        <f>IF(AND(J3420="SAYIM",FİLTRE!$H$5="RAFTA",U3420&lt;&gt;0),1,0)+
IF(AND(J3420="İADE DEPO",FİLTRE!$H$5="İADE DEPO"),1,0)+
IF(FİLTRE!$H$5="TÜMÜ",1,0)+
IF(AND(J3420="FİRMA İADE",FİLTRE!$H$5="FİRMA İADE"),1,0)+
IF(AND(J3420="İMHA",FİLTRE!$H$5="İMHA"),1,0)</f>
        <v>1</v>
      </c>
      <c r="I3420" s="99"/>
      <c r="J3420" s="100"/>
      <c r="K3420" s="100"/>
      <c r="L3420" s="101"/>
      <c r="M3420" s="102"/>
      <c r="N3420" s="101"/>
      <c r="O3420" s="99"/>
      <c r="P3420" s="103"/>
      <c r="Q3420" s="104"/>
      <c r="R3420" s="50"/>
      <c r="S3420" s="105"/>
      <c r="T3420" s="106"/>
      <c r="U3420" s="107"/>
      <c r="V3420" s="108"/>
      <c r="W3420" s="107"/>
      <c r="X3420" s="107"/>
      <c r="AA3420" s="107"/>
      <c r="AB3420" s="110"/>
      <c r="AC3420" s="110"/>
      <c r="AE3420" s="105"/>
      <c r="AF3420" s="105"/>
      <c r="AR3420" s="112"/>
    </row>
    <row r="3421" spans="2:44" x14ac:dyDescent="0.25">
      <c r="B3421" s="1" t="str">
        <f>IF(I3421="","",
(IF(N3421=FİLTRE!$H$6,2,0)+IF(FİLTRE!$H$6="TOPLAM",2,0))
)</f>
        <v/>
      </c>
      <c r="C3421">
        <f>IF(FİLTRE!$M$5="",9,(IF(U3421&gt;=FİLTRE!$M$5,1,0)))</f>
        <v>1</v>
      </c>
      <c r="D3421" s="1">
        <f>IF(FİLTRE!$M$6="",9,(IF('SKT LİSTESİ'!P3421&lt;=FİLTRE!$M$6,1,0)))</f>
        <v>1</v>
      </c>
      <c r="E3421" s="25" t="str">
        <f>IF(I3421="","",(COUNTIFS($L$4:L3421,L3421)))</f>
        <v/>
      </c>
      <c r="F3421" s="13">
        <f>IF(OR(B3421&lt;&gt;2,C3421&lt;&gt;1,D3421&lt;&gt;1,H3421&lt;&gt;1),0,
COUNTIFS($B$4:B3421,2,$C$4:C3421,1,$D$4:D3421,1,$H$4:H3421,1))</f>
        <v>0</v>
      </c>
      <c r="G3421" s="26" t="str">
        <f>IF(I3421="","",(COUNTIF($E$4:E3421,E3421)))</f>
        <v/>
      </c>
      <c r="H3421" s="1">
        <f>IF(AND(J3421="SAYIM",FİLTRE!$H$5="RAFTA",U3421&lt;&gt;0),1,0)+
IF(AND(J3421="İADE DEPO",FİLTRE!$H$5="İADE DEPO"),1,0)+
IF(FİLTRE!$H$5="TÜMÜ",1,0)+
IF(AND(J3421="FİRMA İADE",FİLTRE!$H$5="FİRMA İADE"),1,0)+
IF(AND(J3421="İMHA",FİLTRE!$H$5="İMHA"),1,0)</f>
        <v>1</v>
      </c>
      <c r="I3421" s="99"/>
      <c r="J3421" s="100"/>
      <c r="K3421" s="100"/>
      <c r="L3421" s="101"/>
      <c r="M3421" s="102"/>
      <c r="N3421" s="101"/>
      <c r="O3421" s="99"/>
      <c r="P3421" s="103"/>
      <c r="Q3421" s="104"/>
      <c r="R3421" s="50"/>
      <c r="S3421" s="105"/>
      <c r="T3421" s="106"/>
      <c r="U3421" s="107"/>
      <c r="V3421" s="108"/>
      <c r="W3421" s="107"/>
      <c r="X3421" s="107"/>
      <c r="AA3421" s="107"/>
      <c r="AB3421" s="110"/>
      <c r="AC3421" s="110"/>
      <c r="AE3421" s="105"/>
      <c r="AF3421" s="105"/>
      <c r="AR3421" s="112"/>
    </row>
    <row r="3422" spans="2:44" x14ac:dyDescent="0.25">
      <c r="B3422" s="1" t="str">
        <f>IF(I3422="","",
(IF(N3422=FİLTRE!$H$6,2,0)+IF(FİLTRE!$H$6="TOPLAM",2,0))
)</f>
        <v/>
      </c>
      <c r="C3422">
        <f>IF(FİLTRE!$M$5="",9,(IF(U3422&gt;=FİLTRE!$M$5,1,0)))</f>
        <v>1</v>
      </c>
      <c r="D3422" s="1">
        <f>IF(FİLTRE!$M$6="",9,(IF('SKT LİSTESİ'!P3422&lt;=FİLTRE!$M$6,1,0)))</f>
        <v>1</v>
      </c>
      <c r="E3422" s="25" t="str">
        <f>IF(I3422="","",(COUNTIFS($L$4:L3422,L3422)))</f>
        <v/>
      </c>
      <c r="F3422" s="13">
        <f>IF(OR(B3422&lt;&gt;2,C3422&lt;&gt;1,D3422&lt;&gt;1,H3422&lt;&gt;1),0,
COUNTIFS($B$4:B3422,2,$C$4:C3422,1,$D$4:D3422,1,$H$4:H3422,1))</f>
        <v>0</v>
      </c>
      <c r="G3422" s="26" t="str">
        <f>IF(I3422="","",(COUNTIF($E$4:E3422,E3422)))</f>
        <v/>
      </c>
      <c r="H3422" s="1">
        <f>IF(AND(J3422="SAYIM",FİLTRE!$H$5="RAFTA",U3422&lt;&gt;0),1,0)+
IF(AND(J3422="İADE DEPO",FİLTRE!$H$5="İADE DEPO"),1,0)+
IF(FİLTRE!$H$5="TÜMÜ",1,0)+
IF(AND(J3422="FİRMA İADE",FİLTRE!$H$5="FİRMA İADE"),1,0)+
IF(AND(J3422="İMHA",FİLTRE!$H$5="İMHA"),1,0)</f>
        <v>1</v>
      </c>
      <c r="I3422" s="99"/>
      <c r="J3422" s="100"/>
      <c r="K3422" s="100"/>
      <c r="L3422" s="101"/>
      <c r="M3422" s="102"/>
      <c r="N3422" s="101"/>
      <c r="O3422" s="99"/>
      <c r="P3422" s="103"/>
      <c r="Q3422" s="104"/>
      <c r="R3422" s="50"/>
      <c r="S3422" s="105"/>
      <c r="T3422" s="106"/>
      <c r="U3422" s="107"/>
      <c r="V3422" s="108"/>
      <c r="W3422" s="107"/>
      <c r="X3422" s="107"/>
      <c r="AA3422" s="107"/>
      <c r="AB3422" s="110"/>
      <c r="AC3422" s="110"/>
      <c r="AE3422" s="105"/>
      <c r="AF3422" s="105"/>
      <c r="AR3422" s="112"/>
    </row>
    <row r="3423" spans="2:44" x14ac:dyDescent="0.25">
      <c r="B3423" s="1" t="str">
        <f>IF(I3423="","",
(IF(N3423=FİLTRE!$H$6,2,0)+IF(FİLTRE!$H$6="TOPLAM",2,0))
)</f>
        <v/>
      </c>
      <c r="C3423">
        <f>IF(FİLTRE!$M$5="",9,(IF(U3423&gt;=FİLTRE!$M$5,1,0)))</f>
        <v>1</v>
      </c>
      <c r="D3423" s="1">
        <f>IF(FİLTRE!$M$6="",9,(IF('SKT LİSTESİ'!P3423&lt;=FİLTRE!$M$6,1,0)))</f>
        <v>1</v>
      </c>
      <c r="E3423" s="25" t="str">
        <f>IF(I3423="","",(COUNTIFS($L$4:L3423,L3423)))</f>
        <v/>
      </c>
      <c r="F3423" s="13">
        <f>IF(OR(B3423&lt;&gt;2,C3423&lt;&gt;1,D3423&lt;&gt;1,H3423&lt;&gt;1),0,
COUNTIFS($B$4:B3423,2,$C$4:C3423,1,$D$4:D3423,1,$H$4:H3423,1))</f>
        <v>0</v>
      </c>
      <c r="G3423" s="26" t="str">
        <f>IF(I3423="","",(COUNTIF($E$4:E3423,E3423)))</f>
        <v/>
      </c>
      <c r="H3423" s="1">
        <f>IF(AND(J3423="SAYIM",FİLTRE!$H$5="RAFTA",U3423&lt;&gt;0),1,0)+
IF(AND(J3423="İADE DEPO",FİLTRE!$H$5="İADE DEPO"),1,0)+
IF(FİLTRE!$H$5="TÜMÜ",1,0)+
IF(AND(J3423="FİRMA İADE",FİLTRE!$H$5="FİRMA İADE"),1,0)+
IF(AND(J3423="İMHA",FİLTRE!$H$5="İMHA"),1,0)</f>
        <v>1</v>
      </c>
      <c r="I3423" s="99"/>
      <c r="J3423" s="100"/>
      <c r="K3423" s="100"/>
      <c r="L3423" s="101"/>
      <c r="M3423" s="102"/>
      <c r="N3423" s="101"/>
      <c r="O3423" s="99"/>
      <c r="P3423" s="103"/>
      <c r="Q3423" s="104"/>
      <c r="R3423" s="50"/>
      <c r="S3423" s="105"/>
      <c r="T3423" s="106"/>
      <c r="U3423" s="107"/>
      <c r="V3423" s="108"/>
      <c r="W3423" s="107"/>
      <c r="X3423" s="107"/>
      <c r="AA3423" s="107"/>
      <c r="AB3423" s="110"/>
      <c r="AC3423" s="110"/>
      <c r="AE3423" s="105"/>
      <c r="AF3423" s="105"/>
      <c r="AR3423" s="112"/>
    </row>
    <row r="3424" spans="2:44" x14ac:dyDescent="0.25">
      <c r="B3424" s="1" t="str">
        <f>IF(I3424="","",
(IF(N3424=FİLTRE!$H$6,2,0)+IF(FİLTRE!$H$6="TOPLAM",2,0))
)</f>
        <v/>
      </c>
      <c r="C3424">
        <f>IF(FİLTRE!$M$5="",9,(IF(U3424&gt;=FİLTRE!$M$5,1,0)))</f>
        <v>1</v>
      </c>
      <c r="D3424" s="1">
        <f>IF(FİLTRE!$M$6="",9,(IF('SKT LİSTESİ'!P3424&lt;=FİLTRE!$M$6,1,0)))</f>
        <v>1</v>
      </c>
      <c r="E3424" s="25" t="str">
        <f>IF(I3424="","",(COUNTIFS($L$4:L3424,L3424)))</f>
        <v/>
      </c>
      <c r="F3424" s="13">
        <f>IF(OR(B3424&lt;&gt;2,C3424&lt;&gt;1,D3424&lt;&gt;1,H3424&lt;&gt;1),0,
COUNTIFS($B$4:B3424,2,$C$4:C3424,1,$D$4:D3424,1,$H$4:H3424,1))</f>
        <v>0</v>
      </c>
      <c r="G3424" s="26" t="str">
        <f>IF(I3424="","",(COUNTIF($E$4:E3424,E3424)))</f>
        <v/>
      </c>
      <c r="H3424" s="1">
        <f>IF(AND(J3424="SAYIM",FİLTRE!$H$5="RAFTA",U3424&lt;&gt;0),1,0)+
IF(AND(J3424="İADE DEPO",FİLTRE!$H$5="İADE DEPO"),1,0)+
IF(FİLTRE!$H$5="TÜMÜ",1,0)+
IF(AND(J3424="FİRMA İADE",FİLTRE!$H$5="FİRMA İADE"),1,0)+
IF(AND(J3424="İMHA",FİLTRE!$H$5="İMHA"),1,0)</f>
        <v>1</v>
      </c>
      <c r="I3424" s="99"/>
      <c r="J3424" s="100"/>
      <c r="K3424" s="100"/>
      <c r="L3424" s="101"/>
      <c r="M3424" s="102"/>
      <c r="N3424" s="101"/>
      <c r="O3424" s="99"/>
      <c r="P3424" s="103"/>
      <c r="Q3424" s="104"/>
      <c r="R3424" s="50"/>
      <c r="S3424" s="105"/>
      <c r="T3424" s="106"/>
      <c r="U3424" s="107"/>
      <c r="V3424" s="108"/>
      <c r="W3424" s="107"/>
      <c r="X3424" s="107"/>
      <c r="AA3424" s="107"/>
      <c r="AB3424" s="110"/>
      <c r="AC3424" s="110"/>
      <c r="AE3424" s="105"/>
      <c r="AF3424" s="105"/>
      <c r="AR3424" s="112"/>
    </row>
    <row r="3425" spans="2:44" x14ac:dyDescent="0.25">
      <c r="B3425" s="1" t="str">
        <f>IF(I3425="","",
(IF(N3425=FİLTRE!$H$6,2,0)+IF(FİLTRE!$H$6="TOPLAM",2,0))
)</f>
        <v/>
      </c>
      <c r="C3425">
        <f>IF(FİLTRE!$M$5="",9,(IF(U3425&gt;=FİLTRE!$M$5,1,0)))</f>
        <v>1</v>
      </c>
      <c r="D3425" s="1">
        <f>IF(FİLTRE!$M$6="",9,(IF('SKT LİSTESİ'!P3425&lt;=FİLTRE!$M$6,1,0)))</f>
        <v>1</v>
      </c>
      <c r="E3425" s="25" t="str">
        <f>IF(I3425="","",(COUNTIFS($L$4:L3425,L3425)))</f>
        <v/>
      </c>
      <c r="F3425" s="13">
        <f>IF(OR(B3425&lt;&gt;2,C3425&lt;&gt;1,D3425&lt;&gt;1,H3425&lt;&gt;1),0,
COUNTIFS($B$4:B3425,2,$C$4:C3425,1,$D$4:D3425,1,$H$4:H3425,1))</f>
        <v>0</v>
      </c>
      <c r="G3425" s="26" t="str">
        <f>IF(I3425="","",(COUNTIF($E$4:E3425,E3425)))</f>
        <v/>
      </c>
      <c r="H3425" s="1">
        <f>IF(AND(J3425="SAYIM",FİLTRE!$H$5="RAFTA",U3425&lt;&gt;0),1,0)+
IF(AND(J3425="İADE DEPO",FİLTRE!$H$5="İADE DEPO"),1,0)+
IF(FİLTRE!$H$5="TÜMÜ",1,0)+
IF(AND(J3425="FİRMA İADE",FİLTRE!$H$5="FİRMA İADE"),1,0)+
IF(AND(J3425="İMHA",FİLTRE!$H$5="İMHA"),1,0)</f>
        <v>1</v>
      </c>
      <c r="I3425" s="99"/>
      <c r="J3425" s="100"/>
      <c r="K3425" s="100"/>
      <c r="L3425" s="101"/>
      <c r="M3425" s="102"/>
      <c r="N3425" s="101"/>
      <c r="O3425" s="99"/>
      <c r="P3425" s="103"/>
      <c r="Q3425" s="104"/>
      <c r="R3425" s="50"/>
      <c r="S3425" s="105"/>
      <c r="T3425" s="106"/>
      <c r="U3425" s="107"/>
      <c r="V3425" s="108"/>
      <c r="W3425" s="107"/>
      <c r="X3425" s="107"/>
      <c r="AA3425" s="107"/>
      <c r="AB3425" s="110"/>
      <c r="AC3425" s="110"/>
      <c r="AE3425" s="105"/>
      <c r="AF3425" s="105"/>
      <c r="AR3425" s="112"/>
    </row>
    <row r="3426" spans="2:44" x14ac:dyDescent="0.25">
      <c r="B3426" s="1" t="str">
        <f>IF(I3426="","",
(IF(N3426=FİLTRE!$H$6,2,0)+IF(FİLTRE!$H$6="TOPLAM",2,0))
)</f>
        <v/>
      </c>
      <c r="C3426">
        <f>IF(FİLTRE!$M$5="",9,(IF(U3426&gt;=FİLTRE!$M$5,1,0)))</f>
        <v>1</v>
      </c>
      <c r="D3426" s="1">
        <f>IF(FİLTRE!$M$6="",9,(IF('SKT LİSTESİ'!P3426&lt;=FİLTRE!$M$6,1,0)))</f>
        <v>1</v>
      </c>
      <c r="E3426" s="25" t="str">
        <f>IF(I3426="","",(COUNTIFS($L$4:L3426,L3426)))</f>
        <v/>
      </c>
      <c r="F3426" s="13">
        <f>IF(OR(B3426&lt;&gt;2,C3426&lt;&gt;1,D3426&lt;&gt;1,H3426&lt;&gt;1),0,
COUNTIFS($B$4:B3426,2,$C$4:C3426,1,$D$4:D3426,1,$H$4:H3426,1))</f>
        <v>0</v>
      </c>
      <c r="G3426" s="26" t="str">
        <f>IF(I3426="","",(COUNTIF($E$4:E3426,E3426)))</f>
        <v/>
      </c>
      <c r="H3426" s="1">
        <f>IF(AND(J3426="SAYIM",FİLTRE!$H$5="RAFTA",U3426&lt;&gt;0),1,0)+
IF(AND(J3426="İADE DEPO",FİLTRE!$H$5="İADE DEPO"),1,0)+
IF(FİLTRE!$H$5="TÜMÜ",1,0)+
IF(AND(J3426="FİRMA İADE",FİLTRE!$H$5="FİRMA İADE"),1,0)+
IF(AND(J3426="İMHA",FİLTRE!$H$5="İMHA"),1,0)</f>
        <v>1</v>
      </c>
      <c r="I3426" s="99"/>
      <c r="J3426" s="100"/>
      <c r="K3426" s="100"/>
      <c r="L3426" s="101"/>
      <c r="M3426" s="102"/>
      <c r="N3426" s="101"/>
      <c r="O3426" s="99"/>
      <c r="P3426" s="103"/>
      <c r="Q3426" s="104"/>
      <c r="R3426" s="50"/>
      <c r="S3426" s="105"/>
      <c r="T3426" s="106"/>
      <c r="U3426" s="107"/>
      <c r="V3426" s="108"/>
      <c r="W3426" s="107"/>
      <c r="X3426" s="107"/>
      <c r="AA3426" s="107"/>
      <c r="AB3426" s="110"/>
      <c r="AC3426" s="110"/>
      <c r="AE3426" s="105"/>
      <c r="AF3426" s="105"/>
      <c r="AR3426" s="112"/>
    </row>
    <row r="3427" spans="2:44" x14ac:dyDescent="0.25">
      <c r="B3427" s="1" t="str">
        <f>IF(I3427="","",
(IF(N3427=FİLTRE!$H$6,2,0)+IF(FİLTRE!$H$6="TOPLAM",2,0))
)</f>
        <v/>
      </c>
      <c r="C3427">
        <f>IF(FİLTRE!$M$5="",9,(IF(U3427&gt;=FİLTRE!$M$5,1,0)))</f>
        <v>1</v>
      </c>
      <c r="D3427" s="1">
        <f>IF(FİLTRE!$M$6="",9,(IF('SKT LİSTESİ'!P3427&lt;=FİLTRE!$M$6,1,0)))</f>
        <v>1</v>
      </c>
      <c r="E3427" s="25" t="str">
        <f>IF(I3427="","",(COUNTIFS($L$4:L3427,L3427)))</f>
        <v/>
      </c>
      <c r="F3427" s="13">
        <f>IF(OR(B3427&lt;&gt;2,C3427&lt;&gt;1,D3427&lt;&gt;1,H3427&lt;&gt;1),0,
COUNTIFS($B$4:B3427,2,$C$4:C3427,1,$D$4:D3427,1,$H$4:H3427,1))</f>
        <v>0</v>
      </c>
      <c r="G3427" s="26" t="str">
        <f>IF(I3427="","",(COUNTIF($E$4:E3427,E3427)))</f>
        <v/>
      </c>
      <c r="H3427" s="1">
        <f>IF(AND(J3427="SAYIM",FİLTRE!$H$5="RAFTA",U3427&lt;&gt;0),1,0)+
IF(AND(J3427="İADE DEPO",FİLTRE!$H$5="İADE DEPO"),1,0)+
IF(FİLTRE!$H$5="TÜMÜ",1,0)+
IF(AND(J3427="FİRMA İADE",FİLTRE!$H$5="FİRMA İADE"),1,0)+
IF(AND(J3427="İMHA",FİLTRE!$H$5="İMHA"),1,0)</f>
        <v>1</v>
      </c>
      <c r="I3427" s="99"/>
      <c r="J3427" s="100"/>
      <c r="K3427" s="100"/>
      <c r="L3427" s="101"/>
      <c r="M3427" s="102"/>
      <c r="N3427" s="101"/>
      <c r="O3427" s="99"/>
      <c r="P3427" s="103"/>
      <c r="Q3427" s="104"/>
      <c r="R3427" s="50"/>
      <c r="S3427" s="105"/>
      <c r="T3427" s="106"/>
      <c r="U3427" s="107"/>
      <c r="V3427" s="108"/>
      <c r="W3427" s="107"/>
      <c r="X3427" s="107"/>
      <c r="AA3427" s="107"/>
      <c r="AB3427" s="110"/>
      <c r="AC3427" s="110"/>
      <c r="AE3427" s="105"/>
      <c r="AF3427" s="105"/>
      <c r="AR3427" s="112"/>
    </row>
    <row r="3428" spans="2:44" x14ac:dyDescent="0.25">
      <c r="B3428" s="1" t="str">
        <f>IF(I3428="","",
(IF(N3428=FİLTRE!$H$6,2,0)+IF(FİLTRE!$H$6="TOPLAM",2,0))
)</f>
        <v/>
      </c>
      <c r="C3428">
        <f>IF(FİLTRE!$M$5="",9,(IF(U3428&gt;=FİLTRE!$M$5,1,0)))</f>
        <v>1</v>
      </c>
      <c r="D3428" s="1">
        <f>IF(FİLTRE!$M$6="",9,(IF('SKT LİSTESİ'!P3428&lt;=FİLTRE!$M$6,1,0)))</f>
        <v>1</v>
      </c>
      <c r="E3428" s="25" t="str">
        <f>IF(I3428="","",(COUNTIFS($L$4:L3428,L3428)))</f>
        <v/>
      </c>
      <c r="F3428" s="13">
        <f>IF(OR(B3428&lt;&gt;2,C3428&lt;&gt;1,D3428&lt;&gt;1,H3428&lt;&gt;1),0,
COUNTIFS($B$4:B3428,2,$C$4:C3428,1,$D$4:D3428,1,$H$4:H3428,1))</f>
        <v>0</v>
      </c>
      <c r="G3428" s="26" t="str">
        <f>IF(I3428="","",(COUNTIF($E$4:E3428,E3428)))</f>
        <v/>
      </c>
      <c r="H3428" s="1">
        <f>IF(AND(J3428="SAYIM",FİLTRE!$H$5="RAFTA",U3428&lt;&gt;0),1,0)+
IF(AND(J3428="İADE DEPO",FİLTRE!$H$5="İADE DEPO"),1,0)+
IF(FİLTRE!$H$5="TÜMÜ",1,0)+
IF(AND(J3428="FİRMA İADE",FİLTRE!$H$5="FİRMA İADE"),1,0)+
IF(AND(J3428="İMHA",FİLTRE!$H$5="İMHA"),1,0)</f>
        <v>1</v>
      </c>
      <c r="I3428" s="99"/>
      <c r="J3428" s="100"/>
      <c r="K3428" s="100"/>
      <c r="L3428" s="101"/>
      <c r="M3428" s="102"/>
      <c r="N3428" s="101"/>
      <c r="O3428" s="99"/>
      <c r="P3428" s="103"/>
      <c r="Q3428" s="104"/>
      <c r="R3428" s="50"/>
      <c r="S3428" s="105"/>
      <c r="T3428" s="106"/>
      <c r="U3428" s="107"/>
      <c r="V3428" s="108"/>
      <c r="W3428" s="107"/>
      <c r="X3428" s="107"/>
      <c r="AA3428" s="107"/>
      <c r="AB3428" s="110"/>
      <c r="AC3428" s="110"/>
      <c r="AE3428" s="105"/>
      <c r="AF3428" s="105"/>
      <c r="AR3428" s="112"/>
    </row>
    <row r="3429" spans="2:44" x14ac:dyDescent="0.25">
      <c r="B3429" s="1" t="str">
        <f>IF(I3429="","",
(IF(N3429=FİLTRE!$H$6,2,0)+IF(FİLTRE!$H$6="TOPLAM",2,0))
)</f>
        <v/>
      </c>
      <c r="C3429">
        <f>IF(FİLTRE!$M$5="",9,(IF(U3429&gt;=FİLTRE!$M$5,1,0)))</f>
        <v>1</v>
      </c>
      <c r="D3429" s="1">
        <f>IF(FİLTRE!$M$6="",9,(IF('SKT LİSTESİ'!P3429&lt;=FİLTRE!$M$6,1,0)))</f>
        <v>1</v>
      </c>
      <c r="E3429" s="25" t="str">
        <f>IF(I3429="","",(COUNTIFS($L$4:L3429,L3429)))</f>
        <v/>
      </c>
      <c r="F3429" s="13">
        <f>IF(OR(B3429&lt;&gt;2,C3429&lt;&gt;1,D3429&lt;&gt;1,H3429&lt;&gt;1),0,
COUNTIFS($B$4:B3429,2,$C$4:C3429,1,$D$4:D3429,1,$H$4:H3429,1))</f>
        <v>0</v>
      </c>
      <c r="G3429" s="26" t="str">
        <f>IF(I3429="","",(COUNTIF($E$4:E3429,E3429)))</f>
        <v/>
      </c>
      <c r="H3429" s="1">
        <f>IF(AND(J3429="SAYIM",FİLTRE!$H$5="RAFTA",U3429&lt;&gt;0),1,0)+
IF(AND(J3429="İADE DEPO",FİLTRE!$H$5="İADE DEPO"),1,0)+
IF(FİLTRE!$H$5="TÜMÜ",1,0)+
IF(AND(J3429="FİRMA İADE",FİLTRE!$H$5="FİRMA İADE"),1,0)+
IF(AND(J3429="İMHA",FİLTRE!$H$5="İMHA"),1,0)</f>
        <v>1</v>
      </c>
      <c r="I3429" s="99"/>
      <c r="J3429" s="100"/>
      <c r="K3429" s="100"/>
      <c r="L3429" s="101"/>
      <c r="M3429" s="102"/>
      <c r="N3429" s="101"/>
      <c r="O3429" s="99"/>
      <c r="P3429" s="103"/>
      <c r="Q3429" s="104"/>
      <c r="R3429" s="50"/>
      <c r="S3429" s="105"/>
      <c r="T3429" s="106"/>
      <c r="U3429" s="107"/>
      <c r="V3429" s="108"/>
      <c r="W3429" s="107"/>
      <c r="X3429" s="107"/>
      <c r="AA3429" s="107"/>
      <c r="AB3429" s="110"/>
      <c r="AC3429" s="110"/>
      <c r="AE3429" s="105"/>
      <c r="AF3429" s="105"/>
      <c r="AR3429" s="112"/>
    </row>
    <row r="3430" spans="2:44" x14ac:dyDescent="0.25">
      <c r="B3430" s="1" t="str">
        <f>IF(I3430="","",
(IF(N3430=FİLTRE!$H$6,2,0)+IF(FİLTRE!$H$6="TOPLAM",2,0))
)</f>
        <v/>
      </c>
      <c r="C3430">
        <f>IF(FİLTRE!$M$5="",9,(IF(U3430&gt;=FİLTRE!$M$5,1,0)))</f>
        <v>1</v>
      </c>
      <c r="D3430" s="1">
        <f>IF(FİLTRE!$M$6="",9,(IF('SKT LİSTESİ'!P3430&lt;=FİLTRE!$M$6,1,0)))</f>
        <v>1</v>
      </c>
      <c r="E3430" s="25" t="str">
        <f>IF(I3430="","",(COUNTIFS($L$4:L3430,L3430)))</f>
        <v/>
      </c>
      <c r="F3430" s="13">
        <f>IF(OR(B3430&lt;&gt;2,C3430&lt;&gt;1,D3430&lt;&gt;1,H3430&lt;&gt;1),0,
COUNTIFS($B$4:B3430,2,$C$4:C3430,1,$D$4:D3430,1,$H$4:H3430,1))</f>
        <v>0</v>
      </c>
      <c r="G3430" s="26" t="str">
        <f>IF(I3430="","",(COUNTIF($E$4:E3430,E3430)))</f>
        <v/>
      </c>
      <c r="H3430" s="1">
        <f>IF(AND(J3430="SAYIM",FİLTRE!$H$5="RAFTA",U3430&lt;&gt;0),1,0)+
IF(AND(J3430="İADE DEPO",FİLTRE!$H$5="İADE DEPO"),1,0)+
IF(FİLTRE!$H$5="TÜMÜ",1,0)+
IF(AND(J3430="FİRMA İADE",FİLTRE!$H$5="FİRMA İADE"),1,0)+
IF(AND(J3430="İMHA",FİLTRE!$H$5="İMHA"),1,0)</f>
        <v>1</v>
      </c>
      <c r="I3430" s="99"/>
      <c r="J3430" s="100"/>
      <c r="K3430" s="100"/>
      <c r="L3430" s="101"/>
      <c r="M3430" s="102"/>
      <c r="N3430" s="101"/>
      <c r="O3430" s="99"/>
      <c r="P3430" s="103"/>
      <c r="Q3430" s="104"/>
      <c r="R3430" s="50"/>
      <c r="S3430" s="105"/>
      <c r="T3430" s="106"/>
      <c r="U3430" s="107"/>
      <c r="V3430" s="108"/>
      <c r="W3430" s="107"/>
      <c r="X3430" s="107"/>
      <c r="AA3430" s="107"/>
      <c r="AB3430" s="110"/>
      <c r="AC3430" s="110"/>
      <c r="AE3430" s="105"/>
      <c r="AF3430" s="105"/>
      <c r="AR3430" s="112"/>
    </row>
    <row r="3431" spans="2:44" x14ac:dyDescent="0.25">
      <c r="B3431" s="1" t="str">
        <f>IF(I3431="","",
(IF(N3431=FİLTRE!$H$6,2,0)+IF(FİLTRE!$H$6="TOPLAM",2,0))
)</f>
        <v/>
      </c>
      <c r="C3431">
        <f>IF(FİLTRE!$M$5="",9,(IF(U3431&gt;=FİLTRE!$M$5,1,0)))</f>
        <v>1</v>
      </c>
      <c r="D3431" s="1">
        <f>IF(FİLTRE!$M$6="",9,(IF('SKT LİSTESİ'!P3431&lt;=FİLTRE!$M$6,1,0)))</f>
        <v>1</v>
      </c>
      <c r="E3431" s="25" t="str">
        <f>IF(I3431="","",(COUNTIFS($L$4:L3431,L3431)))</f>
        <v/>
      </c>
      <c r="F3431" s="13">
        <f>IF(OR(B3431&lt;&gt;2,C3431&lt;&gt;1,D3431&lt;&gt;1,H3431&lt;&gt;1),0,
COUNTIFS($B$4:B3431,2,$C$4:C3431,1,$D$4:D3431,1,$H$4:H3431,1))</f>
        <v>0</v>
      </c>
      <c r="G3431" s="26" t="str">
        <f>IF(I3431="","",(COUNTIF($E$4:E3431,E3431)))</f>
        <v/>
      </c>
      <c r="H3431" s="1">
        <f>IF(AND(J3431="SAYIM",FİLTRE!$H$5="RAFTA",U3431&lt;&gt;0),1,0)+
IF(AND(J3431="İADE DEPO",FİLTRE!$H$5="İADE DEPO"),1,0)+
IF(FİLTRE!$H$5="TÜMÜ",1,0)+
IF(AND(J3431="FİRMA İADE",FİLTRE!$H$5="FİRMA İADE"),1,0)+
IF(AND(J3431="İMHA",FİLTRE!$H$5="İMHA"),1,0)</f>
        <v>1</v>
      </c>
      <c r="I3431" s="99"/>
      <c r="J3431" s="100"/>
      <c r="K3431" s="100"/>
      <c r="L3431" s="101"/>
      <c r="M3431" s="102"/>
      <c r="N3431" s="101"/>
      <c r="O3431" s="99"/>
      <c r="P3431" s="103"/>
      <c r="Q3431" s="104"/>
      <c r="R3431" s="50"/>
      <c r="S3431" s="105"/>
      <c r="T3431" s="106"/>
      <c r="U3431" s="107"/>
      <c r="V3431" s="108"/>
      <c r="W3431" s="107"/>
      <c r="X3431" s="107"/>
      <c r="AA3431" s="107"/>
      <c r="AB3431" s="110"/>
      <c r="AC3431" s="110"/>
      <c r="AE3431" s="105"/>
      <c r="AF3431" s="105"/>
      <c r="AR3431" s="112"/>
    </row>
    <row r="3432" spans="2:44" x14ac:dyDescent="0.25">
      <c r="B3432" s="1" t="str">
        <f>IF(I3432="","",
(IF(N3432=FİLTRE!$H$6,2,0)+IF(FİLTRE!$H$6="TOPLAM",2,0))
)</f>
        <v/>
      </c>
      <c r="C3432">
        <f>IF(FİLTRE!$M$5="",9,(IF(U3432&gt;=FİLTRE!$M$5,1,0)))</f>
        <v>1</v>
      </c>
      <c r="D3432" s="1">
        <f>IF(FİLTRE!$M$6="",9,(IF('SKT LİSTESİ'!P3432&lt;=FİLTRE!$M$6,1,0)))</f>
        <v>1</v>
      </c>
      <c r="E3432" s="25" t="str">
        <f>IF(I3432="","",(COUNTIFS($L$4:L3432,L3432)))</f>
        <v/>
      </c>
      <c r="F3432" s="13">
        <f>IF(OR(B3432&lt;&gt;2,C3432&lt;&gt;1,D3432&lt;&gt;1,H3432&lt;&gt;1),0,
COUNTIFS($B$4:B3432,2,$C$4:C3432,1,$D$4:D3432,1,$H$4:H3432,1))</f>
        <v>0</v>
      </c>
      <c r="G3432" s="26" t="str">
        <f>IF(I3432="","",(COUNTIF($E$4:E3432,E3432)))</f>
        <v/>
      </c>
      <c r="H3432" s="1">
        <f>IF(AND(J3432="SAYIM",FİLTRE!$H$5="RAFTA",U3432&lt;&gt;0),1,0)+
IF(AND(J3432="İADE DEPO",FİLTRE!$H$5="İADE DEPO"),1,0)+
IF(FİLTRE!$H$5="TÜMÜ",1,0)+
IF(AND(J3432="FİRMA İADE",FİLTRE!$H$5="FİRMA İADE"),1,0)+
IF(AND(J3432="İMHA",FİLTRE!$H$5="İMHA"),1,0)</f>
        <v>1</v>
      </c>
      <c r="I3432" s="99"/>
      <c r="J3432" s="100"/>
      <c r="K3432" s="100"/>
      <c r="L3432" s="101"/>
      <c r="M3432" s="102"/>
      <c r="N3432" s="101"/>
      <c r="O3432" s="99"/>
      <c r="P3432" s="103"/>
      <c r="Q3432" s="104"/>
      <c r="R3432" s="50"/>
      <c r="S3432" s="105"/>
      <c r="T3432" s="106"/>
      <c r="U3432" s="107"/>
      <c r="V3432" s="108"/>
      <c r="W3432" s="107"/>
      <c r="X3432" s="107"/>
      <c r="AA3432" s="107"/>
      <c r="AB3432" s="110"/>
      <c r="AC3432" s="110"/>
      <c r="AE3432" s="105"/>
      <c r="AF3432" s="105"/>
      <c r="AR3432" s="112"/>
    </row>
    <row r="3433" spans="2:44" x14ac:dyDescent="0.25">
      <c r="B3433" s="1" t="str">
        <f>IF(I3433="","",
(IF(N3433=FİLTRE!$H$6,2,0)+IF(FİLTRE!$H$6="TOPLAM",2,0))
)</f>
        <v/>
      </c>
      <c r="C3433">
        <f>IF(FİLTRE!$M$5="",9,(IF(U3433&gt;=FİLTRE!$M$5,1,0)))</f>
        <v>1</v>
      </c>
      <c r="D3433" s="1">
        <f>IF(FİLTRE!$M$6="",9,(IF('SKT LİSTESİ'!P3433&lt;=FİLTRE!$M$6,1,0)))</f>
        <v>1</v>
      </c>
      <c r="E3433" s="25" t="str">
        <f>IF(I3433="","",(COUNTIFS($L$4:L3433,L3433)))</f>
        <v/>
      </c>
      <c r="F3433" s="13">
        <f>IF(OR(B3433&lt;&gt;2,C3433&lt;&gt;1,D3433&lt;&gt;1,H3433&lt;&gt;1),0,
COUNTIFS($B$4:B3433,2,$C$4:C3433,1,$D$4:D3433,1,$H$4:H3433,1))</f>
        <v>0</v>
      </c>
      <c r="G3433" s="26" t="str">
        <f>IF(I3433="","",(COUNTIF($E$4:E3433,E3433)))</f>
        <v/>
      </c>
      <c r="H3433" s="1">
        <f>IF(AND(J3433="SAYIM",FİLTRE!$H$5="RAFTA",U3433&lt;&gt;0),1,0)+
IF(AND(J3433="İADE DEPO",FİLTRE!$H$5="İADE DEPO"),1,0)+
IF(FİLTRE!$H$5="TÜMÜ",1,0)+
IF(AND(J3433="FİRMA İADE",FİLTRE!$H$5="FİRMA İADE"),1,0)+
IF(AND(J3433="İMHA",FİLTRE!$H$5="İMHA"),1,0)</f>
        <v>1</v>
      </c>
      <c r="I3433" s="99"/>
      <c r="J3433" s="100"/>
      <c r="K3433" s="100"/>
      <c r="L3433" s="101"/>
      <c r="M3433" s="102"/>
      <c r="N3433" s="101"/>
      <c r="O3433" s="99"/>
      <c r="P3433" s="103"/>
      <c r="Q3433" s="104"/>
      <c r="R3433" s="50"/>
      <c r="S3433" s="105"/>
      <c r="T3433" s="106"/>
      <c r="U3433" s="107"/>
      <c r="V3433" s="108"/>
      <c r="W3433" s="107"/>
      <c r="X3433" s="107"/>
      <c r="AA3433" s="107"/>
      <c r="AB3433" s="110"/>
      <c r="AC3433" s="110"/>
      <c r="AE3433" s="105"/>
      <c r="AF3433" s="105"/>
      <c r="AR3433" s="112"/>
    </row>
    <row r="3434" spans="2:44" x14ac:dyDescent="0.25">
      <c r="B3434" s="1" t="str">
        <f>IF(I3434="","",
(IF(N3434=FİLTRE!$H$6,2,0)+IF(FİLTRE!$H$6="TOPLAM",2,0))
)</f>
        <v/>
      </c>
      <c r="C3434">
        <f>IF(FİLTRE!$M$5="",9,(IF(U3434&gt;=FİLTRE!$M$5,1,0)))</f>
        <v>1</v>
      </c>
      <c r="D3434" s="1">
        <f>IF(FİLTRE!$M$6="",9,(IF('SKT LİSTESİ'!P3434&lt;=FİLTRE!$M$6,1,0)))</f>
        <v>1</v>
      </c>
      <c r="E3434" s="25" t="str">
        <f>IF(I3434="","",(COUNTIFS($L$4:L3434,L3434)))</f>
        <v/>
      </c>
      <c r="F3434" s="13">
        <f>IF(OR(B3434&lt;&gt;2,C3434&lt;&gt;1,D3434&lt;&gt;1,H3434&lt;&gt;1),0,
COUNTIFS($B$4:B3434,2,$C$4:C3434,1,$D$4:D3434,1,$H$4:H3434,1))</f>
        <v>0</v>
      </c>
      <c r="G3434" s="26" t="str">
        <f>IF(I3434="","",(COUNTIF($E$4:E3434,E3434)))</f>
        <v/>
      </c>
      <c r="H3434" s="1">
        <f>IF(AND(J3434="SAYIM",FİLTRE!$H$5="RAFTA",U3434&lt;&gt;0),1,0)+
IF(AND(J3434="İADE DEPO",FİLTRE!$H$5="İADE DEPO"),1,0)+
IF(FİLTRE!$H$5="TÜMÜ",1,0)+
IF(AND(J3434="FİRMA İADE",FİLTRE!$H$5="FİRMA İADE"),1,0)+
IF(AND(J3434="İMHA",FİLTRE!$H$5="İMHA"),1,0)</f>
        <v>1</v>
      </c>
      <c r="I3434" s="99"/>
      <c r="J3434" s="100"/>
      <c r="K3434" s="100"/>
      <c r="L3434" s="101"/>
      <c r="M3434" s="102"/>
      <c r="N3434" s="101"/>
      <c r="O3434" s="99"/>
      <c r="P3434" s="103"/>
      <c r="Q3434" s="104"/>
      <c r="R3434" s="50"/>
      <c r="S3434" s="105"/>
      <c r="T3434" s="106"/>
      <c r="U3434" s="107"/>
      <c r="V3434" s="108"/>
      <c r="W3434" s="107"/>
      <c r="X3434" s="107"/>
      <c r="AA3434" s="107"/>
      <c r="AB3434" s="110"/>
      <c r="AC3434" s="110"/>
      <c r="AE3434" s="105"/>
      <c r="AF3434" s="105"/>
      <c r="AR3434" s="112"/>
    </row>
    <row r="3435" spans="2:44" x14ac:dyDescent="0.25">
      <c r="B3435" s="1" t="str">
        <f>IF(I3435="","",
(IF(N3435=FİLTRE!$H$6,2,0)+IF(FİLTRE!$H$6="TOPLAM",2,0))
)</f>
        <v/>
      </c>
      <c r="C3435">
        <f>IF(FİLTRE!$M$5="",9,(IF(U3435&gt;=FİLTRE!$M$5,1,0)))</f>
        <v>1</v>
      </c>
      <c r="D3435" s="1">
        <f>IF(FİLTRE!$M$6="",9,(IF('SKT LİSTESİ'!P3435&lt;=FİLTRE!$M$6,1,0)))</f>
        <v>1</v>
      </c>
      <c r="E3435" s="25" t="str">
        <f>IF(I3435="","",(COUNTIFS($L$4:L3435,L3435)))</f>
        <v/>
      </c>
      <c r="F3435" s="13">
        <f>IF(OR(B3435&lt;&gt;2,C3435&lt;&gt;1,D3435&lt;&gt;1,H3435&lt;&gt;1),0,
COUNTIFS($B$4:B3435,2,$C$4:C3435,1,$D$4:D3435,1,$H$4:H3435,1))</f>
        <v>0</v>
      </c>
      <c r="G3435" s="26" t="str">
        <f>IF(I3435="","",(COUNTIF($E$4:E3435,E3435)))</f>
        <v/>
      </c>
      <c r="H3435" s="1">
        <f>IF(AND(J3435="SAYIM",FİLTRE!$H$5="RAFTA",U3435&lt;&gt;0),1,0)+
IF(AND(J3435="İADE DEPO",FİLTRE!$H$5="İADE DEPO"),1,0)+
IF(FİLTRE!$H$5="TÜMÜ",1,0)+
IF(AND(J3435="FİRMA İADE",FİLTRE!$H$5="FİRMA İADE"),1,0)+
IF(AND(J3435="İMHA",FİLTRE!$H$5="İMHA"),1,0)</f>
        <v>1</v>
      </c>
      <c r="I3435" s="99"/>
      <c r="J3435" s="100"/>
      <c r="K3435" s="100"/>
      <c r="L3435" s="101"/>
      <c r="M3435" s="102"/>
      <c r="N3435" s="101"/>
      <c r="O3435" s="99"/>
      <c r="P3435" s="103"/>
      <c r="Q3435" s="104"/>
      <c r="R3435" s="50"/>
      <c r="S3435" s="105"/>
      <c r="T3435" s="106"/>
      <c r="U3435" s="107"/>
      <c r="V3435" s="108"/>
      <c r="W3435" s="107"/>
      <c r="X3435" s="107"/>
      <c r="AA3435" s="107"/>
      <c r="AB3435" s="110"/>
      <c r="AC3435" s="110"/>
      <c r="AE3435" s="105"/>
      <c r="AF3435" s="105"/>
      <c r="AR3435" s="112"/>
    </row>
    <row r="3436" spans="2:44" x14ac:dyDescent="0.25">
      <c r="B3436" s="1" t="str">
        <f>IF(I3436="","",
(IF(N3436=FİLTRE!$H$6,2,0)+IF(FİLTRE!$H$6="TOPLAM",2,0))
)</f>
        <v/>
      </c>
      <c r="C3436">
        <f>IF(FİLTRE!$M$5="",9,(IF(U3436&gt;=FİLTRE!$M$5,1,0)))</f>
        <v>1</v>
      </c>
      <c r="D3436" s="1">
        <f>IF(FİLTRE!$M$6="",9,(IF('SKT LİSTESİ'!P3436&lt;=FİLTRE!$M$6,1,0)))</f>
        <v>1</v>
      </c>
      <c r="E3436" s="25" t="str">
        <f>IF(I3436="","",(COUNTIFS($L$4:L3436,L3436)))</f>
        <v/>
      </c>
      <c r="F3436" s="13">
        <f>IF(OR(B3436&lt;&gt;2,C3436&lt;&gt;1,D3436&lt;&gt;1,H3436&lt;&gt;1),0,
COUNTIFS($B$4:B3436,2,$C$4:C3436,1,$D$4:D3436,1,$H$4:H3436,1))</f>
        <v>0</v>
      </c>
      <c r="G3436" s="26" t="str">
        <f>IF(I3436="","",(COUNTIF($E$4:E3436,E3436)))</f>
        <v/>
      </c>
      <c r="H3436" s="1">
        <f>IF(AND(J3436="SAYIM",FİLTRE!$H$5="RAFTA",U3436&lt;&gt;0),1,0)+
IF(AND(J3436="İADE DEPO",FİLTRE!$H$5="İADE DEPO"),1,0)+
IF(FİLTRE!$H$5="TÜMÜ",1,0)+
IF(AND(J3436="FİRMA İADE",FİLTRE!$H$5="FİRMA İADE"),1,0)+
IF(AND(J3436="İMHA",FİLTRE!$H$5="İMHA"),1,0)</f>
        <v>1</v>
      </c>
      <c r="I3436" s="99"/>
      <c r="J3436" s="100"/>
      <c r="K3436" s="100"/>
      <c r="L3436" s="101"/>
      <c r="M3436" s="102"/>
      <c r="N3436" s="101"/>
      <c r="O3436" s="99"/>
      <c r="P3436" s="103"/>
      <c r="Q3436" s="104"/>
      <c r="R3436" s="50"/>
      <c r="S3436" s="105"/>
      <c r="T3436" s="106"/>
      <c r="U3436" s="107"/>
      <c r="V3436" s="108"/>
      <c r="W3436" s="107"/>
      <c r="X3436" s="107"/>
      <c r="AA3436" s="107"/>
      <c r="AB3436" s="110"/>
      <c r="AC3436" s="110"/>
      <c r="AE3436" s="105"/>
      <c r="AF3436" s="105"/>
      <c r="AR3436" s="112"/>
    </row>
    <row r="3437" spans="2:44" x14ac:dyDescent="0.25">
      <c r="B3437" s="1" t="str">
        <f>IF(I3437="","",
(IF(N3437=FİLTRE!$H$6,2,0)+IF(FİLTRE!$H$6="TOPLAM",2,0))
)</f>
        <v/>
      </c>
      <c r="C3437">
        <f>IF(FİLTRE!$M$5="",9,(IF(U3437&gt;=FİLTRE!$M$5,1,0)))</f>
        <v>1</v>
      </c>
      <c r="D3437" s="1">
        <f>IF(FİLTRE!$M$6="",9,(IF('SKT LİSTESİ'!P3437&lt;=FİLTRE!$M$6,1,0)))</f>
        <v>1</v>
      </c>
      <c r="E3437" s="25" t="str">
        <f>IF(I3437="","",(COUNTIFS($L$4:L3437,L3437)))</f>
        <v/>
      </c>
      <c r="F3437" s="13">
        <f>IF(OR(B3437&lt;&gt;2,C3437&lt;&gt;1,D3437&lt;&gt;1,H3437&lt;&gt;1),0,
COUNTIFS($B$4:B3437,2,$C$4:C3437,1,$D$4:D3437,1,$H$4:H3437,1))</f>
        <v>0</v>
      </c>
      <c r="G3437" s="26" t="str">
        <f>IF(I3437="","",(COUNTIF($E$4:E3437,E3437)))</f>
        <v/>
      </c>
      <c r="H3437" s="1">
        <f>IF(AND(J3437="SAYIM",FİLTRE!$H$5="RAFTA",U3437&lt;&gt;0),1,0)+
IF(AND(J3437="İADE DEPO",FİLTRE!$H$5="İADE DEPO"),1,0)+
IF(FİLTRE!$H$5="TÜMÜ",1,0)+
IF(AND(J3437="FİRMA İADE",FİLTRE!$H$5="FİRMA İADE"),1,0)+
IF(AND(J3437="İMHA",FİLTRE!$H$5="İMHA"),1,0)</f>
        <v>1</v>
      </c>
      <c r="I3437" s="99"/>
      <c r="J3437" s="100"/>
      <c r="K3437" s="100"/>
      <c r="L3437" s="101"/>
      <c r="M3437" s="102"/>
      <c r="N3437" s="101"/>
      <c r="O3437" s="99"/>
      <c r="P3437" s="103"/>
      <c r="Q3437" s="104"/>
      <c r="R3437" s="50"/>
      <c r="S3437" s="105"/>
      <c r="T3437" s="106"/>
      <c r="U3437" s="107"/>
      <c r="V3437" s="108"/>
      <c r="W3437" s="107"/>
      <c r="X3437" s="107"/>
      <c r="AA3437" s="107"/>
      <c r="AB3437" s="110"/>
      <c r="AC3437" s="110"/>
      <c r="AE3437" s="105"/>
      <c r="AF3437" s="105"/>
      <c r="AR3437" s="112"/>
    </row>
    <row r="3438" spans="2:44" x14ac:dyDescent="0.25">
      <c r="B3438" s="1" t="str">
        <f>IF(I3438="","",
(IF(N3438=FİLTRE!$H$6,2,0)+IF(FİLTRE!$H$6="TOPLAM",2,0))
)</f>
        <v/>
      </c>
      <c r="C3438">
        <f>IF(FİLTRE!$M$5="",9,(IF(U3438&gt;=FİLTRE!$M$5,1,0)))</f>
        <v>1</v>
      </c>
      <c r="D3438" s="1">
        <f>IF(FİLTRE!$M$6="",9,(IF('SKT LİSTESİ'!P3438&lt;=FİLTRE!$M$6,1,0)))</f>
        <v>1</v>
      </c>
      <c r="E3438" s="25" t="str">
        <f>IF(I3438="","",(COUNTIFS($L$4:L3438,L3438)))</f>
        <v/>
      </c>
      <c r="F3438" s="13">
        <f>IF(OR(B3438&lt;&gt;2,C3438&lt;&gt;1,D3438&lt;&gt;1,H3438&lt;&gt;1),0,
COUNTIFS($B$4:B3438,2,$C$4:C3438,1,$D$4:D3438,1,$H$4:H3438,1))</f>
        <v>0</v>
      </c>
      <c r="G3438" s="26" t="str">
        <f>IF(I3438="","",(COUNTIF($E$4:E3438,E3438)))</f>
        <v/>
      </c>
      <c r="H3438" s="1">
        <f>IF(AND(J3438="SAYIM",FİLTRE!$H$5="RAFTA",U3438&lt;&gt;0),1,0)+
IF(AND(J3438="İADE DEPO",FİLTRE!$H$5="İADE DEPO"),1,0)+
IF(FİLTRE!$H$5="TÜMÜ",1,0)+
IF(AND(J3438="FİRMA İADE",FİLTRE!$H$5="FİRMA İADE"),1,0)+
IF(AND(J3438="İMHA",FİLTRE!$H$5="İMHA"),1,0)</f>
        <v>1</v>
      </c>
      <c r="I3438" s="99"/>
      <c r="J3438" s="100"/>
      <c r="K3438" s="100"/>
      <c r="L3438" s="101"/>
      <c r="M3438" s="102"/>
      <c r="N3438" s="101"/>
      <c r="O3438" s="99"/>
      <c r="P3438" s="103"/>
      <c r="Q3438" s="104"/>
      <c r="R3438" s="50"/>
      <c r="S3438" s="105"/>
      <c r="T3438" s="106"/>
      <c r="U3438" s="107"/>
      <c r="V3438" s="108"/>
      <c r="W3438" s="107"/>
      <c r="X3438" s="107"/>
      <c r="AA3438" s="107"/>
      <c r="AB3438" s="110"/>
      <c r="AC3438" s="110"/>
      <c r="AE3438" s="105"/>
      <c r="AF3438" s="105"/>
      <c r="AR3438" s="112"/>
    </row>
    <row r="3439" spans="2:44" x14ac:dyDescent="0.25">
      <c r="B3439" s="1" t="str">
        <f>IF(I3439="","",
(IF(N3439=FİLTRE!$H$6,2,0)+IF(FİLTRE!$H$6="TOPLAM",2,0))
)</f>
        <v/>
      </c>
      <c r="C3439">
        <f>IF(FİLTRE!$M$5="",9,(IF(U3439&gt;=FİLTRE!$M$5,1,0)))</f>
        <v>1</v>
      </c>
      <c r="D3439" s="1">
        <f>IF(FİLTRE!$M$6="",9,(IF('SKT LİSTESİ'!P3439&lt;=FİLTRE!$M$6,1,0)))</f>
        <v>1</v>
      </c>
      <c r="E3439" s="25" t="str">
        <f>IF(I3439="","",(COUNTIFS($L$4:L3439,L3439)))</f>
        <v/>
      </c>
      <c r="F3439" s="13">
        <f>IF(OR(B3439&lt;&gt;2,C3439&lt;&gt;1,D3439&lt;&gt;1,H3439&lt;&gt;1),0,
COUNTIFS($B$4:B3439,2,$C$4:C3439,1,$D$4:D3439,1,$H$4:H3439,1))</f>
        <v>0</v>
      </c>
      <c r="G3439" s="26" t="str">
        <f>IF(I3439="","",(COUNTIF($E$4:E3439,E3439)))</f>
        <v/>
      </c>
      <c r="H3439" s="1">
        <f>IF(AND(J3439="SAYIM",FİLTRE!$H$5="RAFTA",U3439&lt;&gt;0),1,0)+
IF(AND(J3439="İADE DEPO",FİLTRE!$H$5="İADE DEPO"),1,0)+
IF(FİLTRE!$H$5="TÜMÜ",1,0)+
IF(AND(J3439="FİRMA İADE",FİLTRE!$H$5="FİRMA İADE"),1,0)+
IF(AND(J3439="İMHA",FİLTRE!$H$5="İMHA"),1,0)</f>
        <v>1</v>
      </c>
      <c r="I3439" s="99"/>
      <c r="J3439" s="100"/>
      <c r="K3439" s="100"/>
      <c r="L3439" s="101"/>
      <c r="M3439" s="102"/>
      <c r="N3439" s="101"/>
      <c r="O3439" s="99"/>
      <c r="P3439" s="103"/>
      <c r="Q3439" s="104"/>
      <c r="R3439" s="50"/>
      <c r="S3439" s="105"/>
      <c r="T3439" s="106"/>
      <c r="U3439" s="107"/>
      <c r="V3439" s="108"/>
      <c r="W3439" s="107"/>
      <c r="X3439" s="107"/>
      <c r="AA3439" s="107"/>
      <c r="AB3439" s="110"/>
      <c r="AC3439" s="110"/>
      <c r="AE3439" s="105"/>
      <c r="AF3439" s="105"/>
      <c r="AR3439" s="112"/>
    </row>
    <row r="3440" spans="2:44" x14ac:dyDescent="0.25">
      <c r="B3440" s="1" t="str">
        <f>IF(I3440="","",
(IF(N3440=FİLTRE!$H$6,2,0)+IF(FİLTRE!$H$6="TOPLAM",2,0))
)</f>
        <v/>
      </c>
      <c r="C3440">
        <f>IF(FİLTRE!$M$5="",9,(IF(U3440&gt;=FİLTRE!$M$5,1,0)))</f>
        <v>1</v>
      </c>
      <c r="D3440" s="1">
        <f>IF(FİLTRE!$M$6="",9,(IF('SKT LİSTESİ'!P3440&lt;=FİLTRE!$M$6,1,0)))</f>
        <v>1</v>
      </c>
      <c r="E3440" s="25" t="str">
        <f>IF(I3440="","",(COUNTIFS($L$4:L3440,L3440)))</f>
        <v/>
      </c>
      <c r="F3440" s="13">
        <f>IF(OR(B3440&lt;&gt;2,C3440&lt;&gt;1,D3440&lt;&gt;1,H3440&lt;&gt;1),0,
COUNTIFS($B$4:B3440,2,$C$4:C3440,1,$D$4:D3440,1,$H$4:H3440,1))</f>
        <v>0</v>
      </c>
      <c r="G3440" s="26" t="str">
        <f>IF(I3440="","",(COUNTIF($E$4:E3440,E3440)))</f>
        <v/>
      </c>
      <c r="H3440" s="1">
        <f>IF(AND(J3440="SAYIM",FİLTRE!$H$5="RAFTA",U3440&lt;&gt;0),1,0)+
IF(AND(J3440="İADE DEPO",FİLTRE!$H$5="İADE DEPO"),1,0)+
IF(FİLTRE!$H$5="TÜMÜ",1,0)+
IF(AND(J3440="FİRMA İADE",FİLTRE!$H$5="FİRMA İADE"),1,0)+
IF(AND(J3440="İMHA",FİLTRE!$H$5="İMHA"),1,0)</f>
        <v>1</v>
      </c>
      <c r="I3440" s="99"/>
      <c r="J3440" s="100"/>
      <c r="K3440" s="100"/>
      <c r="L3440" s="101"/>
      <c r="M3440" s="102"/>
      <c r="N3440" s="101"/>
      <c r="O3440" s="99"/>
      <c r="P3440" s="103"/>
      <c r="Q3440" s="104"/>
      <c r="R3440" s="50"/>
      <c r="S3440" s="105"/>
      <c r="T3440" s="106"/>
      <c r="U3440" s="107"/>
      <c r="V3440" s="108"/>
      <c r="W3440" s="107"/>
      <c r="X3440" s="107"/>
      <c r="AA3440" s="107"/>
      <c r="AB3440" s="110"/>
      <c r="AC3440" s="110"/>
      <c r="AE3440" s="105"/>
      <c r="AF3440" s="105"/>
      <c r="AR3440" s="112"/>
    </row>
    <row r="3441" spans="2:44" x14ac:dyDescent="0.25">
      <c r="B3441" s="1" t="str">
        <f>IF(I3441="","",
(IF(N3441=FİLTRE!$H$6,2,0)+IF(FİLTRE!$H$6="TOPLAM",2,0))
)</f>
        <v/>
      </c>
      <c r="C3441">
        <f>IF(FİLTRE!$M$5="",9,(IF(U3441&gt;=FİLTRE!$M$5,1,0)))</f>
        <v>1</v>
      </c>
      <c r="D3441" s="1">
        <f>IF(FİLTRE!$M$6="",9,(IF('SKT LİSTESİ'!P3441&lt;=FİLTRE!$M$6,1,0)))</f>
        <v>1</v>
      </c>
      <c r="E3441" s="25" t="str">
        <f>IF(I3441="","",(COUNTIFS($L$4:L3441,L3441)))</f>
        <v/>
      </c>
      <c r="F3441" s="13">
        <f>IF(OR(B3441&lt;&gt;2,C3441&lt;&gt;1,D3441&lt;&gt;1,H3441&lt;&gt;1),0,
COUNTIFS($B$4:B3441,2,$C$4:C3441,1,$D$4:D3441,1,$H$4:H3441,1))</f>
        <v>0</v>
      </c>
      <c r="G3441" s="26" t="str">
        <f>IF(I3441="","",(COUNTIF($E$4:E3441,E3441)))</f>
        <v/>
      </c>
      <c r="H3441" s="1">
        <f>IF(AND(J3441="SAYIM",FİLTRE!$H$5="RAFTA",U3441&lt;&gt;0),1,0)+
IF(AND(J3441="İADE DEPO",FİLTRE!$H$5="İADE DEPO"),1,0)+
IF(FİLTRE!$H$5="TÜMÜ",1,0)+
IF(AND(J3441="FİRMA İADE",FİLTRE!$H$5="FİRMA İADE"),1,0)+
IF(AND(J3441="İMHA",FİLTRE!$H$5="İMHA"),1,0)</f>
        <v>1</v>
      </c>
      <c r="I3441" s="99"/>
      <c r="J3441" s="100"/>
      <c r="K3441" s="100"/>
      <c r="L3441" s="101"/>
      <c r="M3441" s="102"/>
      <c r="N3441" s="101"/>
      <c r="O3441" s="99"/>
      <c r="P3441" s="103"/>
      <c r="Q3441" s="104"/>
      <c r="R3441" s="50"/>
      <c r="S3441" s="105"/>
      <c r="T3441" s="106"/>
      <c r="U3441" s="107"/>
      <c r="V3441" s="108"/>
      <c r="W3441" s="107"/>
      <c r="X3441" s="107"/>
      <c r="AA3441" s="107"/>
      <c r="AB3441" s="110"/>
      <c r="AC3441" s="110"/>
      <c r="AE3441" s="105"/>
      <c r="AF3441" s="105"/>
      <c r="AR3441" s="112"/>
    </row>
    <row r="3442" spans="2:44" x14ac:dyDescent="0.25">
      <c r="B3442" s="1" t="str">
        <f>IF(I3442="","",
(IF(N3442=FİLTRE!$H$6,2,0)+IF(FİLTRE!$H$6="TOPLAM",2,0))
)</f>
        <v/>
      </c>
      <c r="C3442">
        <f>IF(FİLTRE!$M$5="",9,(IF(U3442&gt;=FİLTRE!$M$5,1,0)))</f>
        <v>1</v>
      </c>
      <c r="D3442" s="1">
        <f>IF(FİLTRE!$M$6="",9,(IF('SKT LİSTESİ'!P3442&lt;=FİLTRE!$M$6,1,0)))</f>
        <v>1</v>
      </c>
      <c r="E3442" s="25" t="str">
        <f>IF(I3442="","",(COUNTIFS($L$4:L3442,L3442)))</f>
        <v/>
      </c>
      <c r="F3442" s="13">
        <f>IF(OR(B3442&lt;&gt;2,C3442&lt;&gt;1,D3442&lt;&gt;1,H3442&lt;&gt;1),0,
COUNTIFS($B$4:B3442,2,$C$4:C3442,1,$D$4:D3442,1,$H$4:H3442,1))</f>
        <v>0</v>
      </c>
      <c r="G3442" s="26" t="str">
        <f>IF(I3442="","",(COUNTIF($E$4:E3442,E3442)))</f>
        <v/>
      </c>
      <c r="H3442" s="1">
        <f>IF(AND(J3442="SAYIM",FİLTRE!$H$5="RAFTA",U3442&lt;&gt;0),1,0)+
IF(AND(J3442="İADE DEPO",FİLTRE!$H$5="İADE DEPO"),1,0)+
IF(FİLTRE!$H$5="TÜMÜ",1,0)+
IF(AND(J3442="FİRMA İADE",FİLTRE!$H$5="FİRMA İADE"),1,0)+
IF(AND(J3442="İMHA",FİLTRE!$H$5="İMHA"),1,0)</f>
        <v>1</v>
      </c>
      <c r="I3442" s="99"/>
      <c r="J3442" s="100"/>
      <c r="K3442" s="100"/>
      <c r="L3442" s="101"/>
      <c r="M3442" s="102"/>
      <c r="N3442" s="101"/>
      <c r="O3442" s="99"/>
      <c r="P3442" s="103"/>
      <c r="Q3442" s="104"/>
      <c r="R3442" s="50"/>
      <c r="S3442" s="105"/>
      <c r="T3442" s="106"/>
      <c r="U3442" s="107"/>
      <c r="V3442" s="108"/>
      <c r="W3442" s="107"/>
      <c r="X3442" s="107"/>
      <c r="AA3442" s="107"/>
      <c r="AB3442" s="110"/>
      <c r="AC3442" s="110"/>
      <c r="AE3442" s="105"/>
      <c r="AF3442" s="105"/>
      <c r="AR3442" s="112"/>
    </row>
    <row r="3443" spans="2:44" x14ac:dyDescent="0.25">
      <c r="B3443" s="1" t="str">
        <f>IF(I3443="","",
(IF(N3443=FİLTRE!$H$6,2,0)+IF(FİLTRE!$H$6="TOPLAM",2,0))
)</f>
        <v/>
      </c>
      <c r="C3443">
        <f>IF(FİLTRE!$M$5="",9,(IF(U3443&gt;=FİLTRE!$M$5,1,0)))</f>
        <v>1</v>
      </c>
      <c r="D3443" s="1">
        <f>IF(FİLTRE!$M$6="",9,(IF('SKT LİSTESİ'!P3443&lt;=FİLTRE!$M$6,1,0)))</f>
        <v>1</v>
      </c>
      <c r="E3443" s="25" t="str">
        <f>IF(I3443="","",(COUNTIFS($L$4:L3443,L3443)))</f>
        <v/>
      </c>
      <c r="F3443" s="13">
        <f>IF(OR(B3443&lt;&gt;2,C3443&lt;&gt;1,D3443&lt;&gt;1,H3443&lt;&gt;1),0,
COUNTIFS($B$4:B3443,2,$C$4:C3443,1,$D$4:D3443,1,$H$4:H3443,1))</f>
        <v>0</v>
      </c>
      <c r="G3443" s="26" t="str">
        <f>IF(I3443="","",(COUNTIF($E$4:E3443,E3443)))</f>
        <v/>
      </c>
      <c r="H3443" s="1">
        <f>IF(AND(J3443="SAYIM",FİLTRE!$H$5="RAFTA",U3443&lt;&gt;0),1,0)+
IF(AND(J3443="İADE DEPO",FİLTRE!$H$5="İADE DEPO"),1,0)+
IF(FİLTRE!$H$5="TÜMÜ",1,0)+
IF(AND(J3443="FİRMA İADE",FİLTRE!$H$5="FİRMA İADE"),1,0)+
IF(AND(J3443="İMHA",FİLTRE!$H$5="İMHA"),1,0)</f>
        <v>1</v>
      </c>
      <c r="I3443" s="99"/>
      <c r="J3443" s="100"/>
      <c r="K3443" s="100"/>
      <c r="L3443" s="101"/>
      <c r="M3443" s="102"/>
      <c r="N3443" s="101"/>
      <c r="O3443" s="99"/>
      <c r="P3443" s="103"/>
      <c r="Q3443" s="104"/>
      <c r="R3443" s="50"/>
      <c r="S3443" s="105"/>
      <c r="T3443" s="106"/>
      <c r="U3443" s="107"/>
      <c r="V3443" s="108"/>
      <c r="W3443" s="107"/>
      <c r="X3443" s="107"/>
      <c r="AA3443" s="107"/>
      <c r="AB3443" s="110"/>
      <c r="AC3443" s="110"/>
      <c r="AE3443" s="105"/>
      <c r="AF3443" s="105"/>
      <c r="AR3443" s="112"/>
    </row>
    <row r="3444" spans="2:44" x14ac:dyDescent="0.25">
      <c r="B3444" s="1" t="str">
        <f>IF(I3444="","",
(IF(N3444=FİLTRE!$H$6,2,0)+IF(FİLTRE!$H$6="TOPLAM",2,0))
)</f>
        <v/>
      </c>
      <c r="C3444">
        <f>IF(FİLTRE!$M$5="",9,(IF(U3444&gt;=FİLTRE!$M$5,1,0)))</f>
        <v>1</v>
      </c>
      <c r="D3444" s="1">
        <f>IF(FİLTRE!$M$6="",9,(IF('SKT LİSTESİ'!P3444&lt;=FİLTRE!$M$6,1,0)))</f>
        <v>1</v>
      </c>
      <c r="E3444" s="25" t="str">
        <f>IF(I3444="","",(COUNTIFS($L$4:L3444,L3444)))</f>
        <v/>
      </c>
      <c r="F3444" s="13">
        <f>IF(OR(B3444&lt;&gt;2,C3444&lt;&gt;1,D3444&lt;&gt;1,H3444&lt;&gt;1),0,
COUNTIFS($B$4:B3444,2,$C$4:C3444,1,$D$4:D3444,1,$H$4:H3444,1))</f>
        <v>0</v>
      </c>
      <c r="G3444" s="26" t="str">
        <f>IF(I3444="","",(COUNTIF($E$4:E3444,E3444)))</f>
        <v/>
      </c>
      <c r="H3444" s="1">
        <f>IF(AND(J3444="SAYIM",FİLTRE!$H$5="RAFTA",U3444&lt;&gt;0),1,0)+
IF(AND(J3444="İADE DEPO",FİLTRE!$H$5="İADE DEPO"),1,0)+
IF(FİLTRE!$H$5="TÜMÜ",1,0)+
IF(AND(J3444="FİRMA İADE",FİLTRE!$H$5="FİRMA İADE"),1,0)+
IF(AND(J3444="İMHA",FİLTRE!$H$5="İMHA"),1,0)</f>
        <v>1</v>
      </c>
      <c r="I3444" s="99"/>
      <c r="J3444" s="100"/>
      <c r="K3444" s="100"/>
      <c r="L3444" s="101"/>
      <c r="M3444" s="102"/>
      <c r="N3444" s="101"/>
      <c r="O3444" s="99"/>
      <c r="P3444" s="103"/>
      <c r="Q3444" s="104"/>
      <c r="R3444" s="50"/>
      <c r="S3444" s="105"/>
      <c r="T3444" s="106"/>
      <c r="U3444" s="107"/>
      <c r="V3444" s="108"/>
      <c r="W3444" s="107"/>
      <c r="X3444" s="107"/>
      <c r="AA3444" s="107"/>
      <c r="AB3444" s="110"/>
      <c r="AC3444" s="110"/>
      <c r="AE3444" s="105"/>
      <c r="AF3444" s="105"/>
      <c r="AR3444" s="112"/>
    </row>
    <row r="3445" spans="2:44" x14ac:dyDescent="0.25">
      <c r="B3445" s="1" t="str">
        <f>IF(I3445="","",
(IF(N3445=FİLTRE!$H$6,2,0)+IF(FİLTRE!$H$6="TOPLAM",2,0))
)</f>
        <v/>
      </c>
      <c r="C3445">
        <f>IF(FİLTRE!$M$5="",9,(IF(U3445&gt;=FİLTRE!$M$5,1,0)))</f>
        <v>1</v>
      </c>
      <c r="D3445" s="1">
        <f>IF(FİLTRE!$M$6="",9,(IF('SKT LİSTESİ'!P3445&lt;=FİLTRE!$M$6,1,0)))</f>
        <v>1</v>
      </c>
      <c r="E3445" s="25" t="str">
        <f>IF(I3445="","",(COUNTIFS($L$4:L3445,L3445)))</f>
        <v/>
      </c>
      <c r="F3445" s="13">
        <f>IF(OR(B3445&lt;&gt;2,C3445&lt;&gt;1,D3445&lt;&gt;1,H3445&lt;&gt;1),0,
COUNTIFS($B$4:B3445,2,$C$4:C3445,1,$D$4:D3445,1,$H$4:H3445,1))</f>
        <v>0</v>
      </c>
      <c r="G3445" s="26" t="str">
        <f>IF(I3445="","",(COUNTIF($E$4:E3445,E3445)))</f>
        <v/>
      </c>
      <c r="H3445" s="1">
        <f>IF(AND(J3445="SAYIM",FİLTRE!$H$5="RAFTA",U3445&lt;&gt;0),1,0)+
IF(AND(J3445="İADE DEPO",FİLTRE!$H$5="İADE DEPO"),1,0)+
IF(FİLTRE!$H$5="TÜMÜ",1,0)+
IF(AND(J3445="FİRMA İADE",FİLTRE!$H$5="FİRMA İADE"),1,0)+
IF(AND(J3445="İMHA",FİLTRE!$H$5="İMHA"),1,0)</f>
        <v>1</v>
      </c>
      <c r="I3445" s="99"/>
      <c r="J3445" s="100"/>
      <c r="K3445" s="100"/>
      <c r="L3445" s="101"/>
      <c r="M3445" s="102"/>
      <c r="N3445" s="101"/>
      <c r="O3445" s="99"/>
      <c r="P3445" s="103"/>
      <c r="Q3445" s="104"/>
      <c r="R3445" s="50"/>
      <c r="S3445" s="105"/>
      <c r="T3445" s="106"/>
      <c r="U3445" s="107"/>
      <c r="V3445" s="108"/>
      <c r="W3445" s="107"/>
      <c r="X3445" s="107"/>
      <c r="AA3445" s="107"/>
      <c r="AB3445" s="110"/>
      <c r="AC3445" s="110"/>
      <c r="AE3445" s="105"/>
      <c r="AF3445" s="105"/>
      <c r="AR3445" s="112"/>
    </row>
    <row r="3446" spans="2:44" x14ac:dyDescent="0.25">
      <c r="B3446" s="1" t="str">
        <f>IF(I3446="","",
(IF(N3446=FİLTRE!$H$6,2,0)+IF(FİLTRE!$H$6="TOPLAM",2,0))
)</f>
        <v/>
      </c>
      <c r="C3446">
        <f>IF(FİLTRE!$M$5="",9,(IF(U3446&gt;=FİLTRE!$M$5,1,0)))</f>
        <v>1</v>
      </c>
      <c r="D3446" s="1">
        <f>IF(FİLTRE!$M$6="",9,(IF('SKT LİSTESİ'!P3446&lt;=FİLTRE!$M$6,1,0)))</f>
        <v>1</v>
      </c>
      <c r="E3446" s="25" t="str">
        <f>IF(I3446="","",(COUNTIFS($L$4:L3446,L3446)))</f>
        <v/>
      </c>
      <c r="F3446" s="13">
        <f>IF(OR(B3446&lt;&gt;2,C3446&lt;&gt;1,D3446&lt;&gt;1,H3446&lt;&gt;1),0,
COUNTIFS($B$4:B3446,2,$C$4:C3446,1,$D$4:D3446,1,$H$4:H3446,1))</f>
        <v>0</v>
      </c>
      <c r="G3446" s="26" t="str">
        <f>IF(I3446="","",(COUNTIF($E$4:E3446,E3446)))</f>
        <v/>
      </c>
      <c r="H3446" s="1">
        <f>IF(AND(J3446="SAYIM",FİLTRE!$H$5="RAFTA",U3446&lt;&gt;0),1,0)+
IF(AND(J3446="İADE DEPO",FİLTRE!$H$5="İADE DEPO"),1,0)+
IF(FİLTRE!$H$5="TÜMÜ",1,0)+
IF(AND(J3446="FİRMA İADE",FİLTRE!$H$5="FİRMA İADE"),1,0)+
IF(AND(J3446="İMHA",FİLTRE!$H$5="İMHA"),1,0)</f>
        <v>1</v>
      </c>
      <c r="I3446" s="99"/>
      <c r="J3446" s="100"/>
      <c r="K3446" s="100"/>
      <c r="L3446" s="101"/>
      <c r="M3446" s="102"/>
      <c r="N3446" s="101"/>
      <c r="O3446" s="99"/>
      <c r="P3446" s="103"/>
      <c r="Q3446" s="104"/>
      <c r="R3446" s="50"/>
      <c r="S3446" s="105"/>
      <c r="T3446" s="106"/>
      <c r="U3446" s="107"/>
      <c r="V3446" s="108"/>
      <c r="W3446" s="107"/>
      <c r="X3446" s="107"/>
      <c r="AA3446" s="107"/>
      <c r="AB3446" s="110"/>
      <c r="AC3446" s="110"/>
      <c r="AE3446" s="105"/>
      <c r="AF3446" s="105"/>
      <c r="AR3446" s="112"/>
    </row>
    <row r="3447" spans="2:44" x14ac:dyDescent="0.25">
      <c r="B3447" s="1" t="str">
        <f>IF(I3447="","",
(IF(N3447=FİLTRE!$H$6,2,0)+IF(FİLTRE!$H$6="TOPLAM",2,0))
)</f>
        <v/>
      </c>
      <c r="C3447">
        <f>IF(FİLTRE!$M$5="",9,(IF(U3447&gt;=FİLTRE!$M$5,1,0)))</f>
        <v>1</v>
      </c>
      <c r="D3447" s="1">
        <f>IF(FİLTRE!$M$6="",9,(IF('SKT LİSTESİ'!P3447&lt;=FİLTRE!$M$6,1,0)))</f>
        <v>1</v>
      </c>
      <c r="E3447" s="25" t="str">
        <f>IF(I3447="","",(COUNTIFS($L$4:L3447,L3447)))</f>
        <v/>
      </c>
      <c r="F3447" s="13">
        <f>IF(OR(B3447&lt;&gt;2,C3447&lt;&gt;1,D3447&lt;&gt;1,H3447&lt;&gt;1),0,
COUNTIFS($B$4:B3447,2,$C$4:C3447,1,$D$4:D3447,1,$H$4:H3447,1))</f>
        <v>0</v>
      </c>
      <c r="G3447" s="26" t="str">
        <f>IF(I3447="","",(COUNTIF($E$4:E3447,E3447)))</f>
        <v/>
      </c>
      <c r="H3447" s="1">
        <f>IF(AND(J3447="SAYIM",FİLTRE!$H$5="RAFTA",U3447&lt;&gt;0),1,0)+
IF(AND(J3447="İADE DEPO",FİLTRE!$H$5="İADE DEPO"),1,0)+
IF(FİLTRE!$H$5="TÜMÜ",1,0)+
IF(AND(J3447="FİRMA İADE",FİLTRE!$H$5="FİRMA İADE"),1,0)+
IF(AND(J3447="İMHA",FİLTRE!$H$5="İMHA"),1,0)</f>
        <v>1</v>
      </c>
      <c r="I3447" s="99"/>
      <c r="J3447" s="100"/>
      <c r="K3447" s="100"/>
      <c r="L3447" s="101"/>
      <c r="M3447" s="102"/>
      <c r="N3447" s="101"/>
      <c r="O3447" s="99"/>
      <c r="P3447" s="103"/>
      <c r="Q3447" s="104"/>
      <c r="R3447" s="50"/>
      <c r="S3447" s="105"/>
      <c r="T3447" s="106"/>
      <c r="U3447" s="107"/>
      <c r="V3447" s="108"/>
      <c r="W3447" s="107"/>
      <c r="X3447" s="107"/>
      <c r="AA3447" s="107"/>
      <c r="AB3447" s="110"/>
      <c r="AC3447" s="110"/>
      <c r="AE3447" s="105"/>
      <c r="AF3447" s="105"/>
      <c r="AR3447" s="112"/>
    </row>
    <row r="3448" spans="2:44" x14ac:dyDescent="0.25">
      <c r="B3448" s="1" t="str">
        <f>IF(I3448="","",
(IF(N3448=FİLTRE!$H$6,2,0)+IF(FİLTRE!$H$6="TOPLAM",2,0))
)</f>
        <v/>
      </c>
      <c r="C3448">
        <f>IF(FİLTRE!$M$5="",9,(IF(U3448&gt;=FİLTRE!$M$5,1,0)))</f>
        <v>1</v>
      </c>
      <c r="D3448" s="1">
        <f>IF(FİLTRE!$M$6="",9,(IF('SKT LİSTESİ'!P3448&lt;=FİLTRE!$M$6,1,0)))</f>
        <v>1</v>
      </c>
      <c r="E3448" s="25" t="str">
        <f>IF(I3448="","",(COUNTIFS($L$4:L3448,L3448)))</f>
        <v/>
      </c>
      <c r="F3448" s="13">
        <f>IF(OR(B3448&lt;&gt;2,C3448&lt;&gt;1,D3448&lt;&gt;1,H3448&lt;&gt;1),0,
COUNTIFS($B$4:B3448,2,$C$4:C3448,1,$D$4:D3448,1,$H$4:H3448,1))</f>
        <v>0</v>
      </c>
      <c r="G3448" s="26" t="str">
        <f>IF(I3448="","",(COUNTIF($E$4:E3448,E3448)))</f>
        <v/>
      </c>
      <c r="H3448" s="1">
        <f>IF(AND(J3448="SAYIM",FİLTRE!$H$5="RAFTA",U3448&lt;&gt;0),1,0)+
IF(AND(J3448="İADE DEPO",FİLTRE!$H$5="İADE DEPO"),1,0)+
IF(FİLTRE!$H$5="TÜMÜ",1,0)+
IF(AND(J3448="FİRMA İADE",FİLTRE!$H$5="FİRMA İADE"),1,0)+
IF(AND(J3448="İMHA",FİLTRE!$H$5="İMHA"),1,0)</f>
        <v>1</v>
      </c>
      <c r="I3448" s="99"/>
      <c r="J3448" s="100"/>
      <c r="K3448" s="100"/>
      <c r="L3448" s="101"/>
      <c r="M3448" s="102"/>
      <c r="N3448" s="101"/>
      <c r="O3448" s="99"/>
      <c r="P3448" s="103"/>
      <c r="Q3448" s="104"/>
      <c r="R3448" s="50"/>
      <c r="S3448" s="105"/>
      <c r="T3448" s="106"/>
      <c r="U3448" s="107"/>
      <c r="V3448" s="108"/>
      <c r="W3448" s="107"/>
      <c r="X3448" s="107"/>
      <c r="AA3448" s="107"/>
      <c r="AB3448" s="110"/>
      <c r="AC3448" s="110"/>
      <c r="AE3448" s="105"/>
      <c r="AF3448" s="105"/>
      <c r="AR3448" s="112"/>
    </row>
    <row r="3449" spans="2:44" x14ac:dyDescent="0.25">
      <c r="B3449" s="1" t="str">
        <f>IF(I3449="","",
(IF(N3449=FİLTRE!$H$6,2,0)+IF(FİLTRE!$H$6="TOPLAM",2,0))
)</f>
        <v/>
      </c>
      <c r="C3449">
        <f>IF(FİLTRE!$M$5="",9,(IF(U3449&gt;=FİLTRE!$M$5,1,0)))</f>
        <v>1</v>
      </c>
      <c r="D3449" s="1">
        <f>IF(FİLTRE!$M$6="",9,(IF('SKT LİSTESİ'!P3449&lt;=FİLTRE!$M$6,1,0)))</f>
        <v>1</v>
      </c>
      <c r="E3449" s="25" t="str">
        <f>IF(I3449="","",(COUNTIFS($L$4:L3449,L3449)))</f>
        <v/>
      </c>
      <c r="F3449" s="13">
        <f>IF(OR(B3449&lt;&gt;2,C3449&lt;&gt;1,D3449&lt;&gt;1,H3449&lt;&gt;1),0,
COUNTIFS($B$4:B3449,2,$C$4:C3449,1,$D$4:D3449,1,$H$4:H3449,1))</f>
        <v>0</v>
      </c>
      <c r="G3449" s="26" t="str">
        <f>IF(I3449="","",(COUNTIF($E$4:E3449,E3449)))</f>
        <v/>
      </c>
      <c r="H3449" s="1">
        <f>IF(AND(J3449="SAYIM",FİLTRE!$H$5="RAFTA",U3449&lt;&gt;0),1,0)+
IF(AND(J3449="İADE DEPO",FİLTRE!$H$5="İADE DEPO"),1,0)+
IF(FİLTRE!$H$5="TÜMÜ",1,0)+
IF(AND(J3449="FİRMA İADE",FİLTRE!$H$5="FİRMA İADE"),1,0)+
IF(AND(J3449="İMHA",FİLTRE!$H$5="İMHA"),1,0)</f>
        <v>1</v>
      </c>
      <c r="I3449" s="99"/>
      <c r="J3449" s="100"/>
      <c r="K3449" s="100"/>
      <c r="L3449" s="101"/>
      <c r="M3449" s="102"/>
      <c r="N3449" s="101"/>
      <c r="O3449" s="99"/>
      <c r="P3449" s="103"/>
      <c r="Q3449" s="104"/>
      <c r="R3449" s="50"/>
      <c r="S3449" s="105"/>
      <c r="T3449" s="106"/>
      <c r="U3449" s="107"/>
      <c r="V3449" s="108"/>
      <c r="W3449" s="107"/>
      <c r="X3449" s="107"/>
      <c r="AA3449" s="107"/>
      <c r="AB3449" s="110"/>
      <c r="AC3449" s="110"/>
      <c r="AE3449" s="105"/>
      <c r="AF3449" s="105"/>
      <c r="AR3449" s="112"/>
    </row>
    <row r="3450" spans="2:44" x14ac:dyDescent="0.25">
      <c r="B3450" s="1" t="str">
        <f>IF(I3450="","",
(IF(N3450=FİLTRE!$H$6,2,0)+IF(FİLTRE!$H$6="TOPLAM",2,0))
)</f>
        <v/>
      </c>
      <c r="C3450">
        <f>IF(FİLTRE!$M$5="",9,(IF(U3450&gt;=FİLTRE!$M$5,1,0)))</f>
        <v>1</v>
      </c>
      <c r="D3450" s="1">
        <f>IF(FİLTRE!$M$6="",9,(IF('SKT LİSTESİ'!P3450&lt;=FİLTRE!$M$6,1,0)))</f>
        <v>1</v>
      </c>
      <c r="E3450" s="25" t="str">
        <f>IF(I3450="","",(COUNTIFS($L$4:L3450,L3450)))</f>
        <v/>
      </c>
      <c r="F3450" s="13">
        <f>IF(OR(B3450&lt;&gt;2,C3450&lt;&gt;1,D3450&lt;&gt;1,H3450&lt;&gt;1),0,
COUNTIFS($B$4:B3450,2,$C$4:C3450,1,$D$4:D3450,1,$H$4:H3450,1))</f>
        <v>0</v>
      </c>
      <c r="G3450" s="26" t="str">
        <f>IF(I3450="","",(COUNTIF($E$4:E3450,E3450)))</f>
        <v/>
      </c>
      <c r="H3450" s="1">
        <f>IF(AND(J3450="SAYIM",FİLTRE!$H$5="RAFTA",U3450&lt;&gt;0),1,0)+
IF(AND(J3450="İADE DEPO",FİLTRE!$H$5="İADE DEPO"),1,0)+
IF(FİLTRE!$H$5="TÜMÜ",1,0)+
IF(AND(J3450="FİRMA İADE",FİLTRE!$H$5="FİRMA İADE"),1,0)+
IF(AND(J3450="İMHA",FİLTRE!$H$5="İMHA"),1,0)</f>
        <v>1</v>
      </c>
      <c r="I3450" s="99"/>
      <c r="J3450" s="100"/>
      <c r="K3450" s="100"/>
      <c r="L3450" s="101"/>
      <c r="M3450" s="102"/>
      <c r="N3450" s="101"/>
      <c r="O3450" s="99"/>
      <c r="P3450" s="103"/>
      <c r="Q3450" s="104"/>
      <c r="R3450" s="50"/>
      <c r="S3450" s="105"/>
      <c r="T3450" s="106"/>
      <c r="U3450" s="107"/>
      <c r="V3450" s="108"/>
      <c r="W3450" s="107"/>
      <c r="X3450" s="107"/>
      <c r="AA3450" s="107"/>
      <c r="AB3450" s="110"/>
      <c r="AC3450" s="110"/>
      <c r="AE3450" s="105"/>
      <c r="AF3450" s="105"/>
      <c r="AR3450" s="112"/>
    </row>
    <row r="3451" spans="2:44" x14ac:dyDescent="0.25">
      <c r="B3451" s="1" t="str">
        <f>IF(I3451="","",
(IF(N3451=FİLTRE!$H$6,2,0)+IF(FİLTRE!$H$6="TOPLAM",2,0))
)</f>
        <v/>
      </c>
      <c r="C3451">
        <f>IF(FİLTRE!$M$5="",9,(IF(U3451&gt;=FİLTRE!$M$5,1,0)))</f>
        <v>1</v>
      </c>
      <c r="D3451" s="1">
        <f>IF(FİLTRE!$M$6="",9,(IF('SKT LİSTESİ'!P3451&lt;=FİLTRE!$M$6,1,0)))</f>
        <v>1</v>
      </c>
      <c r="E3451" s="25" t="str">
        <f>IF(I3451="","",(COUNTIFS($L$4:L3451,L3451)))</f>
        <v/>
      </c>
      <c r="F3451" s="13">
        <f>IF(OR(B3451&lt;&gt;2,C3451&lt;&gt;1,D3451&lt;&gt;1,H3451&lt;&gt;1),0,
COUNTIFS($B$4:B3451,2,$C$4:C3451,1,$D$4:D3451,1,$H$4:H3451,1))</f>
        <v>0</v>
      </c>
      <c r="G3451" s="26" t="str">
        <f>IF(I3451="","",(COUNTIF($E$4:E3451,E3451)))</f>
        <v/>
      </c>
      <c r="H3451" s="1">
        <f>IF(AND(J3451="SAYIM",FİLTRE!$H$5="RAFTA",U3451&lt;&gt;0),1,0)+
IF(AND(J3451="İADE DEPO",FİLTRE!$H$5="İADE DEPO"),1,0)+
IF(FİLTRE!$H$5="TÜMÜ",1,0)+
IF(AND(J3451="FİRMA İADE",FİLTRE!$H$5="FİRMA İADE"),1,0)+
IF(AND(J3451="İMHA",FİLTRE!$H$5="İMHA"),1,0)</f>
        <v>1</v>
      </c>
      <c r="I3451" s="99"/>
      <c r="J3451" s="100"/>
      <c r="K3451" s="100"/>
      <c r="L3451" s="101"/>
      <c r="M3451" s="102"/>
      <c r="N3451" s="101"/>
      <c r="O3451" s="99"/>
      <c r="P3451" s="103"/>
      <c r="Q3451" s="104"/>
      <c r="R3451" s="50"/>
      <c r="S3451" s="105"/>
      <c r="T3451" s="106"/>
      <c r="U3451" s="107"/>
      <c r="V3451" s="108"/>
      <c r="W3451" s="107"/>
      <c r="X3451" s="107"/>
      <c r="AA3451" s="107"/>
      <c r="AB3451" s="110"/>
      <c r="AC3451" s="110"/>
      <c r="AE3451" s="105"/>
      <c r="AF3451" s="105"/>
      <c r="AR3451" s="112"/>
    </row>
    <row r="3452" spans="2:44" x14ac:dyDescent="0.25">
      <c r="B3452" s="1" t="str">
        <f>IF(I3452="","",
(IF(N3452=FİLTRE!$H$6,2,0)+IF(FİLTRE!$H$6="TOPLAM",2,0))
)</f>
        <v/>
      </c>
      <c r="C3452">
        <f>IF(FİLTRE!$M$5="",9,(IF(U3452&gt;=FİLTRE!$M$5,1,0)))</f>
        <v>1</v>
      </c>
      <c r="D3452" s="1">
        <f>IF(FİLTRE!$M$6="",9,(IF('SKT LİSTESİ'!P3452&lt;=FİLTRE!$M$6,1,0)))</f>
        <v>1</v>
      </c>
      <c r="E3452" s="25" t="str">
        <f>IF(I3452="","",(COUNTIFS($L$4:L3452,L3452)))</f>
        <v/>
      </c>
      <c r="F3452" s="13">
        <f>IF(OR(B3452&lt;&gt;2,C3452&lt;&gt;1,D3452&lt;&gt;1,H3452&lt;&gt;1),0,
COUNTIFS($B$4:B3452,2,$C$4:C3452,1,$D$4:D3452,1,$H$4:H3452,1))</f>
        <v>0</v>
      </c>
      <c r="G3452" s="26" t="str">
        <f>IF(I3452="","",(COUNTIF($E$4:E3452,E3452)))</f>
        <v/>
      </c>
      <c r="H3452" s="1">
        <f>IF(AND(J3452="SAYIM",FİLTRE!$H$5="RAFTA",U3452&lt;&gt;0),1,0)+
IF(AND(J3452="İADE DEPO",FİLTRE!$H$5="İADE DEPO"),1,0)+
IF(FİLTRE!$H$5="TÜMÜ",1,0)+
IF(AND(J3452="FİRMA İADE",FİLTRE!$H$5="FİRMA İADE"),1,0)+
IF(AND(J3452="İMHA",FİLTRE!$H$5="İMHA"),1,0)</f>
        <v>1</v>
      </c>
      <c r="I3452" s="99"/>
      <c r="J3452" s="100"/>
      <c r="K3452" s="100"/>
      <c r="L3452" s="101"/>
      <c r="M3452" s="102"/>
      <c r="N3452" s="101"/>
      <c r="O3452" s="99"/>
      <c r="P3452" s="103"/>
      <c r="Q3452" s="104"/>
      <c r="R3452" s="50"/>
      <c r="S3452" s="105"/>
      <c r="T3452" s="106"/>
      <c r="U3452" s="107"/>
      <c r="V3452" s="108"/>
      <c r="W3452" s="107"/>
      <c r="X3452" s="107"/>
      <c r="AA3452" s="107"/>
      <c r="AB3452" s="110"/>
      <c r="AC3452" s="110"/>
      <c r="AE3452" s="105"/>
      <c r="AF3452" s="105"/>
      <c r="AR3452" s="112"/>
    </row>
    <row r="3453" spans="2:44" x14ac:dyDescent="0.25">
      <c r="B3453" s="1" t="str">
        <f>IF(I3453="","",
(IF(N3453=FİLTRE!$H$6,2,0)+IF(FİLTRE!$H$6="TOPLAM",2,0))
)</f>
        <v/>
      </c>
      <c r="C3453">
        <f>IF(FİLTRE!$M$5="",9,(IF(U3453&gt;=FİLTRE!$M$5,1,0)))</f>
        <v>1</v>
      </c>
      <c r="D3453" s="1">
        <f>IF(FİLTRE!$M$6="",9,(IF('SKT LİSTESİ'!P3453&lt;=FİLTRE!$M$6,1,0)))</f>
        <v>1</v>
      </c>
      <c r="E3453" s="25" t="str">
        <f>IF(I3453="","",(COUNTIFS($L$4:L3453,L3453)))</f>
        <v/>
      </c>
      <c r="F3453" s="13">
        <f>IF(OR(B3453&lt;&gt;2,C3453&lt;&gt;1,D3453&lt;&gt;1,H3453&lt;&gt;1),0,
COUNTIFS($B$4:B3453,2,$C$4:C3453,1,$D$4:D3453,1,$H$4:H3453,1))</f>
        <v>0</v>
      </c>
      <c r="G3453" s="26" t="str">
        <f>IF(I3453="","",(COUNTIF($E$4:E3453,E3453)))</f>
        <v/>
      </c>
      <c r="H3453" s="1">
        <f>IF(AND(J3453="SAYIM",FİLTRE!$H$5="RAFTA",U3453&lt;&gt;0),1,0)+
IF(AND(J3453="İADE DEPO",FİLTRE!$H$5="İADE DEPO"),1,0)+
IF(FİLTRE!$H$5="TÜMÜ",1,0)+
IF(AND(J3453="FİRMA İADE",FİLTRE!$H$5="FİRMA İADE"),1,0)+
IF(AND(J3453="İMHA",FİLTRE!$H$5="İMHA"),1,0)</f>
        <v>1</v>
      </c>
      <c r="I3453" s="99"/>
      <c r="J3453" s="100"/>
      <c r="K3453" s="100"/>
      <c r="L3453" s="101"/>
      <c r="M3453" s="102"/>
      <c r="N3453" s="101"/>
      <c r="O3453" s="99"/>
      <c r="P3453" s="103"/>
      <c r="Q3453" s="104"/>
      <c r="R3453" s="50"/>
      <c r="S3453" s="105"/>
      <c r="T3453" s="106"/>
      <c r="U3453" s="107"/>
      <c r="V3453" s="108"/>
      <c r="W3453" s="107"/>
      <c r="X3453" s="107"/>
      <c r="AA3453" s="107"/>
      <c r="AB3453" s="110"/>
      <c r="AC3453" s="110"/>
      <c r="AE3453" s="105"/>
      <c r="AF3453" s="105"/>
      <c r="AR3453" s="112"/>
    </row>
    <row r="3454" spans="2:44" x14ac:dyDescent="0.25">
      <c r="B3454" s="1" t="str">
        <f>IF(I3454="","",
(IF(N3454=FİLTRE!$H$6,2,0)+IF(FİLTRE!$H$6="TOPLAM",2,0))
)</f>
        <v/>
      </c>
      <c r="C3454">
        <f>IF(FİLTRE!$M$5="",9,(IF(U3454&gt;=FİLTRE!$M$5,1,0)))</f>
        <v>1</v>
      </c>
      <c r="D3454" s="1">
        <f>IF(FİLTRE!$M$6="",9,(IF('SKT LİSTESİ'!P3454&lt;=FİLTRE!$M$6,1,0)))</f>
        <v>1</v>
      </c>
      <c r="E3454" s="25" t="str">
        <f>IF(I3454="","",(COUNTIFS($L$4:L3454,L3454)))</f>
        <v/>
      </c>
      <c r="F3454" s="13">
        <f>IF(OR(B3454&lt;&gt;2,C3454&lt;&gt;1,D3454&lt;&gt;1,H3454&lt;&gt;1),0,
COUNTIFS($B$4:B3454,2,$C$4:C3454,1,$D$4:D3454,1,$H$4:H3454,1))</f>
        <v>0</v>
      </c>
      <c r="G3454" s="26" t="str">
        <f>IF(I3454="","",(COUNTIF($E$4:E3454,E3454)))</f>
        <v/>
      </c>
      <c r="H3454" s="1">
        <f>IF(AND(J3454="SAYIM",FİLTRE!$H$5="RAFTA",U3454&lt;&gt;0),1,0)+
IF(AND(J3454="İADE DEPO",FİLTRE!$H$5="İADE DEPO"),1,0)+
IF(FİLTRE!$H$5="TÜMÜ",1,0)+
IF(AND(J3454="FİRMA İADE",FİLTRE!$H$5="FİRMA İADE"),1,0)+
IF(AND(J3454="İMHA",FİLTRE!$H$5="İMHA"),1,0)</f>
        <v>1</v>
      </c>
      <c r="I3454" s="99"/>
      <c r="J3454" s="100"/>
      <c r="K3454" s="100"/>
      <c r="L3454" s="101"/>
      <c r="M3454" s="102"/>
      <c r="N3454" s="101"/>
      <c r="O3454" s="99"/>
      <c r="P3454" s="103"/>
      <c r="Q3454" s="104"/>
      <c r="R3454" s="50"/>
      <c r="S3454" s="105"/>
      <c r="T3454" s="106"/>
      <c r="U3454" s="107"/>
      <c r="V3454" s="108"/>
      <c r="W3454" s="107"/>
      <c r="X3454" s="107"/>
      <c r="AA3454" s="107"/>
      <c r="AB3454" s="110"/>
      <c r="AC3454" s="110"/>
      <c r="AE3454" s="105"/>
      <c r="AF3454" s="105"/>
      <c r="AR3454" s="112"/>
    </row>
    <row r="3455" spans="2:44" x14ac:dyDescent="0.25">
      <c r="B3455" s="1" t="str">
        <f>IF(I3455="","",
(IF(N3455=FİLTRE!$H$6,2,0)+IF(FİLTRE!$H$6="TOPLAM",2,0))
)</f>
        <v/>
      </c>
      <c r="C3455">
        <f>IF(FİLTRE!$M$5="",9,(IF(U3455&gt;=FİLTRE!$M$5,1,0)))</f>
        <v>1</v>
      </c>
      <c r="D3455" s="1">
        <f>IF(FİLTRE!$M$6="",9,(IF('SKT LİSTESİ'!P3455&lt;=FİLTRE!$M$6,1,0)))</f>
        <v>1</v>
      </c>
      <c r="E3455" s="25" t="str">
        <f>IF(I3455="","",(COUNTIFS($L$4:L3455,L3455)))</f>
        <v/>
      </c>
      <c r="F3455" s="13">
        <f>IF(OR(B3455&lt;&gt;2,C3455&lt;&gt;1,D3455&lt;&gt;1,H3455&lt;&gt;1),0,
COUNTIFS($B$4:B3455,2,$C$4:C3455,1,$D$4:D3455,1,$H$4:H3455,1))</f>
        <v>0</v>
      </c>
      <c r="G3455" s="26" t="str">
        <f>IF(I3455="","",(COUNTIF($E$4:E3455,E3455)))</f>
        <v/>
      </c>
      <c r="H3455" s="1">
        <f>IF(AND(J3455="SAYIM",FİLTRE!$H$5="RAFTA",U3455&lt;&gt;0),1,0)+
IF(AND(J3455="İADE DEPO",FİLTRE!$H$5="İADE DEPO"),1,0)+
IF(FİLTRE!$H$5="TÜMÜ",1,0)+
IF(AND(J3455="FİRMA İADE",FİLTRE!$H$5="FİRMA İADE"),1,0)+
IF(AND(J3455="İMHA",FİLTRE!$H$5="İMHA"),1,0)</f>
        <v>1</v>
      </c>
      <c r="I3455" s="99"/>
      <c r="J3455" s="100"/>
      <c r="K3455" s="100"/>
      <c r="L3455" s="101"/>
      <c r="M3455" s="102"/>
      <c r="N3455" s="101"/>
      <c r="O3455" s="99"/>
      <c r="P3455" s="103"/>
      <c r="Q3455" s="104"/>
      <c r="R3455" s="50"/>
      <c r="S3455" s="105"/>
      <c r="T3455" s="106"/>
      <c r="U3455" s="107"/>
      <c r="V3455" s="108"/>
      <c r="W3455" s="107"/>
      <c r="X3455" s="107"/>
      <c r="AA3455" s="107"/>
      <c r="AB3455" s="110"/>
      <c r="AC3455" s="110"/>
      <c r="AE3455" s="105"/>
      <c r="AF3455" s="105"/>
      <c r="AR3455" s="112"/>
    </row>
    <row r="3456" spans="2:44" x14ac:dyDescent="0.25">
      <c r="B3456" s="1" t="str">
        <f>IF(I3456="","",
(IF(N3456=FİLTRE!$H$6,2,0)+IF(FİLTRE!$H$6="TOPLAM",2,0))
)</f>
        <v/>
      </c>
      <c r="C3456">
        <f>IF(FİLTRE!$M$5="",9,(IF(U3456&gt;=FİLTRE!$M$5,1,0)))</f>
        <v>1</v>
      </c>
      <c r="D3456" s="1">
        <f>IF(FİLTRE!$M$6="",9,(IF('SKT LİSTESİ'!P3456&lt;=FİLTRE!$M$6,1,0)))</f>
        <v>1</v>
      </c>
      <c r="E3456" s="25" t="str">
        <f>IF(I3456="","",(COUNTIFS($L$4:L3456,L3456)))</f>
        <v/>
      </c>
      <c r="F3456" s="13">
        <f>IF(OR(B3456&lt;&gt;2,C3456&lt;&gt;1,D3456&lt;&gt;1,H3456&lt;&gt;1),0,
COUNTIFS($B$4:B3456,2,$C$4:C3456,1,$D$4:D3456,1,$H$4:H3456,1))</f>
        <v>0</v>
      </c>
      <c r="G3456" s="26" t="str">
        <f>IF(I3456="","",(COUNTIF($E$4:E3456,E3456)))</f>
        <v/>
      </c>
      <c r="H3456" s="1">
        <f>IF(AND(J3456="SAYIM",FİLTRE!$H$5="RAFTA",U3456&lt;&gt;0),1,0)+
IF(AND(J3456="İADE DEPO",FİLTRE!$H$5="İADE DEPO"),1,0)+
IF(FİLTRE!$H$5="TÜMÜ",1,0)+
IF(AND(J3456="FİRMA İADE",FİLTRE!$H$5="FİRMA İADE"),1,0)+
IF(AND(J3456="İMHA",FİLTRE!$H$5="İMHA"),1,0)</f>
        <v>1</v>
      </c>
      <c r="I3456" s="99"/>
      <c r="J3456" s="100"/>
      <c r="K3456" s="100"/>
      <c r="L3456" s="101"/>
      <c r="M3456" s="102"/>
      <c r="N3456" s="101"/>
      <c r="O3456" s="99"/>
      <c r="P3456" s="103"/>
      <c r="Q3456" s="104"/>
      <c r="R3456" s="50"/>
      <c r="S3456" s="105"/>
      <c r="T3456" s="106"/>
      <c r="U3456" s="107"/>
      <c r="V3456" s="108"/>
      <c r="W3456" s="107"/>
      <c r="X3456" s="107"/>
      <c r="AA3456" s="107"/>
      <c r="AB3456" s="110"/>
      <c r="AC3456" s="110"/>
      <c r="AE3456" s="105"/>
      <c r="AF3456" s="105"/>
      <c r="AR3456" s="112"/>
    </row>
    <row r="3457" spans="2:44" x14ac:dyDescent="0.25">
      <c r="B3457" s="1" t="str">
        <f>IF(I3457="","",
(IF(N3457=FİLTRE!$H$6,2,0)+IF(FİLTRE!$H$6="TOPLAM",2,0))
)</f>
        <v/>
      </c>
      <c r="C3457">
        <f>IF(FİLTRE!$M$5="",9,(IF(U3457&gt;=FİLTRE!$M$5,1,0)))</f>
        <v>1</v>
      </c>
      <c r="D3457" s="1">
        <f>IF(FİLTRE!$M$6="",9,(IF('SKT LİSTESİ'!P3457&lt;=FİLTRE!$M$6,1,0)))</f>
        <v>1</v>
      </c>
      <c r="E3457" s="25" t="str">
        <f>IF(I3457="","",(COUNTIFS($L$4:L3457,L3457)))</f>
        <v/>
      </c>
      <c r="F3457" s="13">
        <f>IF(OR(B3457&lt;&gt;2,C3457&lt;&gt;1,D3457&lt;&gt;1,H3457&lt;&gt;1),0,
COUNTIFS($B$4:B3457,2,$C$4:C3457,1,$D$4:D3457,1,$H$4:H3457,1))</f>
        <v>0</v>
      </c>
      <c r="G3457" s="26" t="str">
        <f>IF(I3457="","",(COUNTIF($E$4:E3457,E3457)))</f>
        <v/>
      </c>
      <c r="H3457" s="1">
        <f>IF(AND(J3457="SAYIM",FİLTRE!$H$5="RAFTA",U3457&lt;&gt;0),1,0)+
IF(AND(J3457="İADE DEPO",FİLTRE!$H$5="İADE DEPO"),1,0)+
IF(FİLTRE!$H$5="TÜMÜ",1,0)+
IF(AND(J3457="FİRMA İADE",FİLTRE!$H$5="FİRMA İADE"),1,0)+
IF(AND(J3457="İMHA",FİLTRE!$H$5="İMHA"),1,0)</f>
        <v>1</v>
      </c>
      <c r="I3457" s="99"/>
      <c r="J3457" s="100"/>
      <c r="K3457" s="100"/>
      <c r="L3457" s="101"/>
      <c r="M3457" s="102"/>
      <c r="N3457" s="101"/>
      <c r="O3457" s="99"/>
      <c r="P3457" s="103"/>
      <c r="Q3457" s="104"/>
      <c r="R3457" s="50"/>
      <c r="S3457" s="105"/>
      <c r="T3457" s="106"/>
      <c r="U3457" s="107"/>
      <c r="V3457" s="108"/>
      <c r="W3457" s="107"/>
      <c r="X3457" s="107"/>
      <c r="AA3457" s="107"/>
      <c r="AB3457" s="110"/>
      <c r="AC3457" s="110"/>
      <c r="AE3457" s="105"/>
      <c r="AF3457" s="105"/>
      <c r="AR3457" s="112"/>
    </row>
    <row r="3458" spans="2:44" x14ac:dyDescent="0.25">
      <c r="B3458" s="1" t="str">
        <f>IF(I3458="","",
(IF(N3458=FİLTRE!$H$6,2,0)+IF(FİLTRE!$H$6="TOPLAM",2,0))
)</f>
        <v/>
      </c>
      <c r="C3458">
        <f>IF(FİLTRE!$M$5="",9,(IF(U3458&gt;=FİLTRE!$M$5,1,0)))</f>
        <v>1</v>
      </c>
      <c r="D3458" s="1">
        <f>IF(FİLTRE!$M$6="",9,(IF('SKT LİSTESİ'!P3458&lt;=FİLTRE!$M$6,1,0)))</f>
        <v>1</v>
      </c>
      <c r="E3458" s="25" t="str">
        <f>IF(I3458="","",(COUNTIFS($L$4:L3458,L3458)))</f>
        <v/>
      </c>
      <c r="F3458" s="13">
        <f>IF(OR(B3458&lt;&gt;2,C3458&lt;&gt;1,D3458&lt;&gt;1,H3458&lt;&gt;1),0,
COUNTIFS($B$4:B3458,2,$C$4:C3458,1,$D$4:D3458,1,$H$4:H3458,1))</f>
        <v>0</v>
      </c>
      <c r="G3458" s="26" t="str">
        <f>IF(I3458="","",(COUNTIF($E$4:E3458,E3458)))</f>
        <v/>
      </c>
      <c r="H3458" s="1">
        <f>IF(AND(J3458="SAYIM",FİLTRE!$H$5="RAFTA",U3458&lt;&gt;0),1,0)+
IF(AND(J3458="İADE DEPO",FİLTRE!$H$5="İADE DEPO"),1,0)+
IF(FİLTRE!$H$5="TÜMÜ",1,0)+
IF(AND(J3458="FİRMA İADE",FİLTRE!$H$5="FİRMA İADE"),1,0)+
IF(AND(J3458="İMHA",FİLTRE!$H$5="İMHA"),1,0)</f>
        <v>1</v>
      </c>
      <c r="I3458" s="99"/>
      <c r="J3458" s="100"/>
      <c r="K3458" s="100"/>
      <c r="L3458" s="101"/>
      <c r="M3458" s="102"/>
      <c r="N3458" s="101"/>
      <c r="O3458" s="99"/>
      <c r="P3458" s="103"/>
      <c r="Q3458" s="104"/>
      <c r="R3458" s="50"/>
      <c r="S3458" s="105"/>
      <c r="T3458" s="106"/>
      <c r="U3458" s="107"/>
      <c r="V3458" s="108"/>
      <c r="W3458" s="107"/>
      <c r="X3458" s="107"/>
      <c r="AA3458" s="107"/>
      <c r="AB3458" s="110"/>
      <c r="AC3458" s="110"/>
      <c r="AE3458" s="105"/>
      <c r="AF3458" s="105"/>
      <c r="AR3458" s="112"/>
    </row>
    <row r="3459" spans="2:44" x14ac:dyDescent="0.25">
      <c r="B3459" s="1" t="str">
        <f>IF(I3459="","",
(IF(N3459=FİLTRE!$H$6,2,0)+IF(FİLTRE!$H$6="TOPLAM",2,0))
)</f>
        <v/>
      </c>
      <c r="C3459">
        <f>IF(FİLTRE!$M$5="",9,(IF(U3459&gt;=FİLTRE!$M$5,1,0)))</f>
        <v>1</v>
      </c>
      <c r="D3459" s="1">
        <f>IF(FİLTRE!$M$6="",9,(IF('SKT LİSTESİ'!P3459&lt;=FİLTRE!$M$6,1,0)))</f>
        <v>1</v>
      </c>
      <c r="E3459" s="25" t="str">
        <f>IF(I3459="","",(COUNTIFS($L$4:L3459,L3459)))</f>
        <v/>
      </c>
      <c r="F3459" s="13">
        <f>IF(OR(B3459&lt;&gt;2,C3459&lt;&gt;1,D3459&lt;&gt;1,H3459&lt;&gt;1),0,
COUNTIFS($B$4:B3459,2,$C$4:C3459,1,$D$4:D3459,1,$H$4:H3459,1))</f>
        <v>0</v>
      </c>
      <c r="G3459" s="26" t="str">
        <f>IF(I3459="","",(COUNTIF($E$4:E3459,E3459)))</f>
        <v/>
      </c>
      <c r="H3459" s="1">
        <f>IF(AND(J3459="SAYIM",FİLTRE!$H$5="RAFTA",U3459&lt;&gt;0),1,0)+
IF(AND(J3459="İADE DEPO",FİLTRE!$H$5="İADE DEPO"),1,0)+
IF(FİLTRE!$H$5="TÜMÜ",1,0)+
IF(AND(J3459="FİRMA İADE",FİLTRE!$H$5="FİRMA İADE"),1,0)+
IF(AND(J3459="İMHA",FİLTRE!$H$5="İMHA"),1,0)</f>
        <v>1</v>
      </c>
      <c r="I3459" s="99"/>
      <c r="J3459" s="100"/>
      <c r="K3459" s="100"/>
      <c r="L3459" s="101"/>
      <c r="M3459" s="102"/>
      <c r="N3459" s="101"/>
      <c r="O3459" s="99"/>
      <c r="P3459" s="103"/>
      <c r="Q3459" s="104"/>
      <c r="R3459" s="50"/>
      <c r="S3459" s="105"/>
      <c r="T3459" s="106"/>
      <c r="U3459" s="107"/>
      <c r="V3459" s="108"/>
      <c r="W3459" s="107"/>
      <c r="X3459" s="107"/>
      <c r="AA3459" s="107"/>
      <c r="AB3459" s="110"/>
      <c r="AC3459" s="110"/>
      <c r="AE3459" s="105"/>
      <c r="AF3459" s="105"/>
      <c r="AR3459" s="112"/>
    </row>
    <row r="3460" spans="2:44" x14ac:dyDescent="0.25">
      <c r="B3460" s="1" t="str">
        <f>IF(I3460="","",
(IF(N3460=FİLTRE!$H$6,2,0)+IF(FİLTRE!$H$6="TOPLAM",2,0))
)</f>
        <v/>
      </c>
      <c r="C3460">
        <f>IF(FİLTRE!$M$5="",9,(IF(U3460&gt;=FİLTRE!$M$5,1,0)))</f>
        <v>1</v>
      </c>
      <c r="D3460" s="1">
        <f>IF(FİLTRE!$M$6="",9,(IF('SKT LİSTESİ'!P3460&lt;=FİLTRE!$M$6,1,0)))</f>
        <v>1</v>
      </c>
      <c r="E3460" s="25" t="str">
        <f>IF(I3460="","",(COUNTIFS($L$4:L3460,L3460)))</f>
        <v/>
      </c>
      <c r="F3460" s="13">
        <f>IF(OR(B3460&lt;&gt;2,C3460&lt;&gt;1,D3460&lt;&gt;1,H3460&lt;&gt;1),0,
COUNTIFS($B$4:B3460,2,$C$4:C3460,1,$D$4:D3460,1,$H$4:H3460,1))</f>
        <v>0</v>
      </c>
      <c r="G3460" s="26" t="str">
        <f>IF(I3460="","",(COUNTIF($E$4:E3460,E3460)))</f>
        <v/>
      </c>
      <c r="H3460" s="1">
        <f>IF(AND(J3460="SAYIM",FİLTRE!$H$5="RAFTA",U3460&lt;&gt;0),1,0)+
IF(AND(J3460="İADE DEPO",FİLTRE!$H$5="İADE DEPO"),1,0)+
IF(FİLTRE!$H$5="TÜMÜ",1,0)+
IF(AND(J3460="FİRMA İADE",FİLTRE!$H$5="FİRMA İADE"),1,0)+
IF(AND(J3460="İMHA",FİLTRE!$H$5="İMHA"),1,0)</f>
        <v>1</v>
      </c>
      <c r="I3460" s="99"/>
      <c r="J3460" s="100"/>
      <c r="K3460" s="100"/>
      <c r="L3460" s="101"/>
      <c r="M3460" s="102"/>
      <c r="N3460" s="101"/>
      <c r="O3460" s="99"/>
      <c r="P3460" s="103"/>
      <c r="Q3460" s="104"/>
      <c r="R3460" s="50"/>
      <c r="S3460" s="105"/>
      <c r="T3460" s="106"/>
      <c r="U3460" s="107"/>
      <c r="V3460" s="108"/>
      <c r="W3460" s="107"/>
      <c r="X3460" s="107"/>
      <c r="AA3460" s="107"/>
      <c r="AB3460" s="110"/>
      <c r="AC3460" s="110"/>
      <c r="AE3460" s="105"/>
      <c r="AF3460" s="105"/>
      <c r="AR3460" s="112"/>
    </row>
    <row r="3461" spans="2:44" x14ac:dyDescent="0.25">
      <c r="B3461" s="1" t="str">
        <f>IF(I3461="","",
(IF(N3461=FİLTRE!$H$6,2,0)+IF(FİLTRE!$H$6="TOPLAM",2,0))
)</f>
        <v/>
      </c>
      <c r="C3461">
        <f>IF(FİLTRE!$M$5="",9,(IF(U3461&gt;=FİLTRE!$M$5,1,0)))</f>
        <v>1</v>
      </c>
      <c r="D3461" s="1">
        <f>IF(FİLTRE!$M$6="",9,(IF('SKT LİSTESİ'!P3461&lt;=FİLTRE!$M$6,1,0)))</f>
        <v>1</v>
      </c>
      <c r="E3461" s="25" t="str">
        <f>IF(I3461="","",(COUNTIFS($L$4:L3461,L3461)))</f>
        <v/>
      </c>
      <c r="F3461" s="13">
        <f>IF(OR(B3461&lt;&gt;2,C3461&lt;&gt;1,D3461&lt;&gt;1,H3461&lt;&gt;1),0,
COUNTIFS($B$4:B3461,2,$C$4:C3461,1,$D$4:D3461,1,$H$4:H3461,1))</f>
        <v>0</v>
      </c>
      <c r="G3461" s="26" t="str">
        <f>IF(I3461="","",(COUNTIF($E$4:E3461,E3461)))</f>
        <v/>
      </c>
      <c r="H3461" s="1">
        <f>IF(AND(J3461="SAYIM",FİLTRE!$H$5="RAFTA",U3461&lt;&gt;0),1,0)+
IF(AND(J3461="İADE DEPO",FİLTRE!$H$5="İADE DEPO"),1,0)+
IF(FİLTRE!$H$5="TÜMÜ",1,0)+
IF(AND(J3461="FİRMA İADE",FİLTRE!$H$5="FİRMA İADE"),1,0)+
IF(AND(J3461="İMHA",FİLTRE!$H$5="İMHA"),1,0)</f>
        <v>1</v>
      </c>
      <c r="I3461" s="99"/>
      <c r="J3461" s="100"/>
      <c r="K3461" s="100"/>
      <c r="L3461" s="101"/>
      <c r="M3461" s="102"/>
      <c r="N3461" s="101"/>
      <c r="O3461" s="99"/>
      <c r="P3461" s="103"/>
      <c r="Q3461" s="104"/>
      <c r="R3461" s="50"/>
      <c r="S3461" s="105"/>
      <c r="T3461" s="106"/>
      <c r="U3461" s="107"/>
      <c r="V3461" s="108"/>
      <c r="W3461" s="107"/>
      <c r="X3461" s="107"/>
      <c r="AA3461" s="107"/>
      <c r="AB3461" s="110"/>
      <c r="AC3461" s="110"/>
      <c r="AE3461" s="105"/>
      <c r="AF3461" s="105"/>
      <c r="AR3461" s="112"/>
    </row>
    <row r="3462" spans="2:44" x14ac:dyDescent="0.25">
      <c r="B3462" s="1" t="str">
        <f>IF(I3462="","",
(IF(N3462=FİLTRE!$H$6,2,0)+IF(FİLTRE!$H$6="TOPLAM",2,0))
)</f>
        <v/>
      </c>
      <c r="C3462">
        <f>IF(FİLTRE!$M$5="",9,(IF(U3462&gt;=FİLTRE!$M$5,1,0)))</f>
        <v>1</v>
      </c>
      <c r="D3462" s="1">
        <f>IF(FİLTRE!$M$6="",9,(IF('SKT LİSTESİ'!P3462&lt;=FİLTRE!$M$6,1,0)))</f>
        <v>1</v>
      </c>
      <c r="E3462" s="25" t="str">
        <f>IF(I3462="","",(COUNTIFS($L$4:L3462,L3462)))</f>
        <v/>
      </c>
      <c r="F3462" s="13">
        <f>IF(OR(B3462&lt;&gt;2,C3462&lt;&gt;1,D3462&lt;&gt;1,H3462&lt;&gt;1),0,
COUNTIFS($B$4:B3462,2,$C$4:C3462,1,$D$4:D3462,1,$H$4:H3462,1))</f>
        <v>0</v>
      </c>
      <c r="G3462" s="26" t="str">
        <f>IF(I3462="","",(COUNTIF($E$4:E3462,E3462)))</f>
        <v/>
      </c>
      <c r="H3462" s="1">
        <f>IF(AND(J3462="SAYIM",FİLTRE!$H$5="RAFTA",U3462&lt;&gt;0),1,0)+
IF(AND(J3462="İADE DEPO",FİLTRE!$H$5="İADE DEPO"),1,0)+
IF(FİLTRE!$H$5="TÜMÜ",1,0)+
IF(AND(J3462="FİRMA İADE",FİLTRE!$H$5="FİRMA İADE"),1,0)+
IF(AND(J3462="İMHA",FİLTRE!$H$5="İMHA"),1,0)</f>
        <v>1</v>
      </c>
      <c r="I3462" s="99"/>
      <c r="J3462" s="100"/>
      <c r="K3462" s="100"/>
      <c r="L3462" s="101"/>
      <c r="M3462" s="102"/>
      <c r="N3462" s="101"/>
      <c r="O3462" s="99"/>
      <c r="P3462" s="103"/>
      <c r="Q3462" s="104"/>
      <c r="R3462" s="50"/>
      <c r="S3462" s="105"/>
      <c r="T3462" s="106"/>
      <c r="U3462" s="107"/>
      <c r="V3462" s="108"/>
      <c r="W3462" s="107"/>
      <c r="X3462" s="107"/>
      <c r="AA3462" s="107"/>
      <c r="AB3462" s="110"/>
      <c r="AC3462" s="110"/>
      <c r="AE3462" s="105"/>
      <c r="AF3462" s="105"/>
      <c r="AR3462" s="112"/>
    </row>
    <row r="3463" spans="2:44" x14ac:dyDescent="0.25">
      <c r="B3463" s="1" t="str">
        <f>IF(I3463="","",
(IF(N3463=FİLTRE!$H$6,2,0)+IF(FİLTRE!$H$6="TOPLAM",2,0))
)</f>
        <v/>
      </c>
      <c r="C3463">
        <f>IF(FİLTRE!$M$5="",9,(IF(U3463&gt;=FİLTRE!$M$5,1,0)))</f>
        <v>1</v>
      </c>
      <c r="D3463" s="1">
        <f>IF(FİLTRE!$M$6="",9,(IF('SKT LİSTESİ'!P3463&lt;=FİLTRE!$M$6,1,0)))</f>
        <v>1</v>
      </c>
      <c r="E3463" s="25" t="str">
        <f>IF(I3463="","",(COUNTIFS($L$4:L3463,L3463)))</f>
        <v/>
      </c>
      <c r="F3463" s="13">
        <f>IF(OR(B3463&lt;&gt;2,C3463&lt;&gt;1,D3463&lt;&gt;1,H3463&lt;&gt;1),0,
COUNTIFS($B$4:B3463,2,$C$4:C3463,1,$D$4:D3463,1,$H$4:H3463,1))</f>
        <v>0</v>
      </c>
      <c r="G3463" s="26" t="str">
        <f>IF(I3463="","",(COUNTIF($E$4:E3463,E3463)))</f>
        <v/>
      </c>
      <c r="H3463" s="1">
        <f>IF(AND(J3463="SAYIM",FİLTRE!$H$5="RAFTA",U3463&lt;&gt;0),1,0)+
IF(AND(J3463="İADE DEPO",FİLTRE!$H$5="İADE DEPO"),1,0)+
IF(FİLTRE!$H$5="TÜMÜ",1,0)+
IF(AND(J3463="FİRMA İADE",FİLTRE!$H$5="FİRMA İADE"),1,0)+
IF(AND(J3463="İMHA",FİLTRE!$H$5="İMHA"),1,0)</f>
        <v>1</v>
      </c>
      <c r="I3463" s="99"/>
      <c r="J3463" s="100"/>
      <c r="K3463" s="100"/>
      <c r="L3463" s="101"/>
      <c r="M3463" s="102"/>
      <c r="N3463" s="101"/>
      <c r="O3463" s="99"/>
      <c r="P3463" s="103"/>
      <c r="Q3463" s="104"/>
      <c r="R3463" s="50"/>
      <c r="S3463" s="105"/>
      <c r="T3463" s="106"/>
      <c r="U3463" s="107"/>
      <c r="V3463" s="108"/>
      <c r="W3463" s="107"/>
      <c r="X3463" s="107"/>
      <c r="AA3463" s="107"/>
      <c r="AB3463" s="110"/>
      <c r="AC3463" s="110"/>
      <c r="AE3463" s="105"/>
      <c r="AF3463" s="105"/>
      <c r="AR3463" s="112"/>
    </row>
    <row r="3464" spans="2:44" x14ac:dyDescent="0.25">
      <c r="B3464" s="1" t="str">
        <f>IF(I3464="","",
(IF(N3464=FİLTRE!$H$6,2,0)+IF(FİLTRE!$H$6="TOPLAM",2,0))
)</f>
        <v/>
      </c>
      <c r="C3464">
        <f>IF(FİLTRE!$M$5="",9,(IF(U3464&gt;=FİLTRE!$M$5,1,0)))</f>
        <v>1</v>
      </c>
      <c r="D3464" s="1">
        <f>IF(FİLTRE!$M$6="",9,(IF('SKT LİSTESİ'!P3464&lt;=FİLTRE!$M$6,1,0)))</f>
        <v>1</v>
      </c>
      <c r="E3464" s="25" t="str">
        <f>IF(I3464="","",(COUNTIFS($L$4:L3464,L3464)))</f>
        <v/>
      </c>
      <c r="F3464" s="13">
        <f>IF(OR(B3464&lt;&gt;2,C3464&lt;&gt;1,D3464&lt;&gt;1,H3464&lt;&gt;1),0,
COUNTIFS($B$4:B3464,2,$C$4:C3464,1,$D$4:D3464,1,$H$4:H3464,1))</f>
        <v>0</v>
      </c>
      <c r="G3464" s="26" t="str">
        <f>IF(I3464="","",(COUNTIF($E$4:E3464,E3464)))</f>
        <v/>
      </c>
      <c r="H3464" s="1">
        <f>IF(AND(J3464="SAYIM",FİLTRE!$H$5="RAFTA",U3464&lt;&gt;0),1,0)+
IF(AND(J3464="İADE DEPO",FİLTRE!$H$5="İADE DEPO"),1,0)+
IF(FİLTRE!$H$5="TÜMÜ",1,0)+
IF(AND(J3464="FİRMA İADE",FİLTRE!$H$5="FİRMA İADE"),1,0)+
IF(AND(J3464="İMHA",FİLTRE!$H$5="İMHA"),1,0)</f>
        <v>1</v>
      </c>
      <c r="I3464" s="99"/>
      <c r="J3464" s="100"/>
      <c r="K3464" s="100"/>
      <c r="L3464" s="101"/>
      <c r="M3464" s="102"/>
      <c r="N3464" s="101"/>
      <c r="O3464" s="99"/>
      <c r="P3464" s="103"/>
      <c r="Q3464" s="104"/>
      <c r="R3464" s="50"/>
      <c r="S3464" s="105"/>
      <c r="T3464" s="106"/>
      <c r="U3464" s="107"/>
      <c r="V3464" s="108"/>
      <c r="W3464" s="107"/>
      <c r="X3464" s="107"/>
      <c r="AA3464" s="107"/>
      <c r="AB3464" s="110"/>
      <c r="AC3464" s="110"/>
      <c r="AE3464" s="105"/>
      <c r="AF3464" s="105"/>
      <c r="AR3464" s="112"/>
    </row>
    <row r="3465" spans="2:44" x14ac:dyDescent="0.25">
      <c r="B3465" s="1" t="str">
        <f>IF(I3465="","",
(IF(N3465=FİLTRE!$H$6,2,0)+IF(FİLTRE!$H$6="TOPLAM",2,0))
)</f>
        <v/>
      </c>
      <c r="C3465">
        <f>IF(FİLTRE!$M$5="",9,(IF(U3465&gt;=FİLTRE!$M$5,1,0)))</f>
        <v>1</v>
      </c>
      <c r="D3465" s="1">
        <f>IF(FİLTRE!$M$6="",9,(IF('SKT LİSTESİ'!P3465&lt;=FİLTRE!$M$6,1,0)))</f>
        <v>1</v>
      </c>
      <c r="E3465" s="25" t="str">
        <f>IF(I3465="","",(COUNTIFS($L$4:L3465,L3465)))</f>
        <v/>
      </c>
      <c r="F3465" s="13">
        <f>IF(OR(B3465&lt;&gt;2,C3465&lt;&gt;1,D3465&lt;&gt;1,H3465&lt;&gt;1),0,
COUNTIFS($B$4:B3465,2,$C$4:C3465,1,$D$4:D3465,1,$H$4:H3465,1))</f>
        <v>0</v>
      </c>
      <c r="G3465" s="26" t="str">
        <f>IF(I3465="","",(COUNTIF($E$4:E3465,E3465)))</f>
        <v/>
      </c>
      <c r="H3465" s="1">
        <f>IF(AND(J3465="SAYIM",FİLTRE!$H$5="RAFTA",U3465&lt;&gt;0),1,0)+
IF(AND(J3465="İADE DEPO",FİLTRE!$H$5="İADE DEPO"),1,0)+
IF(FİLTRE!$H$5="TÜMÜ",1,0)+
IF(AND(J3465="FİRMA İADE",FİLTRE!$H$5="FİRMA İADE"),1,0)+
IF(AND(J3465="İMHA",FİLTRE!$H$5="İMHA"),1,0)</f>
        <v>1</v>
      </c>
      <c r="I3465" s="99"/>
      <c r="J3465" s="100"/>
      <c r="K3465" s="100"/>
      <c r="L3465" s="101"/>
      <c r="M3465" s="102"/>
      <c r="N3465" s="101"/>
      <c r="O3465" s="99"/>
      <c r="P3465" s="103"/>
      <c r="Q3465" s="104"/>
      <c r="R3465" s="50"/>
      <c r="S3465" s="105"/>
      <c r="T3465" s="106"/>
      <c r="U3465" s="107"/>
      <c r="V3465" s="108"/>
      <c r="W3465" s="107"/>
      <c r="X3465" s="107"/>
      <c r="AA3465" s="107"/>
      <c r="AB3465" s="110"/>
      <c r="AC3465" s="110"/>
      <c r="AE3465" s="105"/>
      <c r="AF3465" s="105"/>
      <c r="AR3465" s="112"/>
    </row>
    <row r="3466" spans="2:44" x14ac:dyDescent="0.25">
      <c r="B3466" s="1" t="str">
        <f>IF(I3466="","",
(IF(N3466=FİLTRE!$H$6,2,0)+IF(FİLTRE!$H$6="TOPLAM",2,0))
)</f>
        <v/>
      </c>
      <c r="C3466">
        <f>IF(FİLTRE!$M$5="",9,(IF(U3466&gt;=FİLTRE!$M$5,1,0)))</f>
        <v>1</v>
      </c>
      <c r="D3466" s="1">
        <f>IF(FİLTRE!$M$6="",9,(IF('SKT LİSTESİ'!P3466&lt;=FİLTRE!$M$6,1,0)))</f>
        <v>1</v>
      </c>
      <c r="E3466" s="25" t="str">
        <f>IF(I3466="","",(COUNTIFS($L$4:L3466,L3466)))</f>
        <v/>
      </c>
      <c r="F3466" s="13">
        <f>IF(OR(B3466&lt;&gt;2,C3466&lt;&gt;1,D3466&lt;&gt;1,H3466&lt;&gt;1),0,
COUNTIFS($B$4:B3466,2,$C$4:C3466,1,$D$4:D3466,1,$H$4:H3466,1))</f>
        <v>0</v>
      </c>
      <c r="G3466" s="26" t="str">
        <f>IF(I3466="","",(COUNTIF($E$4:E3466,E3466)))</f>
        <v/>
      </c>
      <c r="H3466" s="1">
        <f>IF(AND(J3466="SAYIM",FİLTRE!$H$5="RAFTA",U3466&lt;&gt;0),1,0)+
IF(AND(J3466="İADE DEPO",FİLTRE!$H$5="İADE DEPO"),1,0)+
IF(FİLTRE!$H$5="TÜMÜ",1,0)+
IF(AND(J3466="FİRMA İADE",FİLTRE!$H$5="FİRMA İADE"),1,0)+
IF(AND(J3466="İMHA",FİLTRE!$H$5="İMHA"),1,0)</f>
        <v>1</v>
      </c>
      <c r="I3466" s="99"/>
      <c r="J3466" s="100"/>
      <c r="K3466" s="100"/>
      <c r="L3466" s="101"/>
      <c r="M3466" s="102"/>
      <c r="N3466" s="101"/>
      <c r="O3466" s="99"/>
      <c r="P3466" s="103"/>
      <c r="Q3466" s="104"/>
      <c r="R3466" s="50"/>
      <c r="S3466" s="105"/>
      <c r="T3466" s="106"/>
      <c r="U3466" s="107"/>
      <c r="V3466" s="108"/>
      <c r="W3466" s="107"/>
      <c r="X3466" s="107"/>
      <c r="AA3466" s="107"/>
      <c r="AB3466" s="110"/>
      <c r="AC3466" s="110"/>
      <c r="AE3466" s="105"/>
      <c r="AF3466" s="105"/>
      <c r="AR3466" s="112"/>
    </row>
    <row r="3467" spans="2:44" x14ac:dyDescent="0.25">
      <c r="B3467" s="1" t="str">
        <f>IF(I3467="","",
(IF(N3467=FİLTRE!$H$6,2,0)+IF(FİLTRE!$H$6="TOPLAM",2,0))
)</f>
        <v/>
      </c>
      <c r="C3467">
        <f>IF(FİLTRE!$M$5="",9,(IF(U3467&gt;=FİLTRE!$M$5,1,0)))</f>
        <v>1</v>
      </c>
      <c r="D3467" s="1">
        <f>IF(FİLTRE!$M$6="",9,(IF('SKT LİSTESİ'!P3467&lt;=FİLTRE!$M$6,1,0)))</f>
        <v>1</v>
      </c>
      <c r="E3467" s="25" t="str">
        <f>IF(I3467="","",(COUNTIFS($L$4:L3467,L3467)))</f>
        <v/>
      </c>
      <c r="F3467" s="13">
        <f>IF(OR(B3467&lt;&gt;2,C3467&lt;&gt;1,D3467&lt;&gt;1,H3467&lt;&gt;1),0,
COUNTIFS($B$4:B3467,2,$C$4:C3467,1,$D$4:D3467,1,$H$4:H3467,1))</f>
        <v>0</v>
      </c>
      <c r="G3467" s="26" t="str">
        <f>IF(I3467="","",(COUNTIF($E$4:E3467,E3467)))</f>
        <v/>
      </c>
      <c r="H3467" s="1">
        <f>IF(AND(J3467="SAYIM",FİLTRE!$H$5="RAFTA",U3467&lt;&gt;0),1,0)+
IF(AND(J3467="İADE DEPO",FİLTRE!$H$5="İADE DEPO"),1,0)+
IF(FİLTRE!$H$5="TÜMÜ",1,0)+
IF(AND(J3467="FİRMA İADE",FİLTRE!$H$5="FİRMA İADE"),1,0)+
IF(AND(J3467="İMHA",FİLTRE!$H$5="İMHA"),1,0)</f>
        <v>1</v>
      </c>
      <c r="I3467" s="99"/>
      <c r="J3467" s="100"/>
      <c r="K3467" s="100"/>
      <c r="L3467" s="101"/>
      <c r="M3467" s="102"/>
      <c r="N3467" s="101"/>
      <c r="O3467" s="99"/>
      <c r="P3467" s="103"/>
      <c r="Q3467" s="104"/>
      <c r="R3467" s="50"/>
      <c r="S3467" s="105"/>
      <c r="T3467" s="106"/>
      <c r="U3467" s="107"/>
      <c r="V3467" s="108"/>
      <c r="W3467" s="107"/>
      <c r="X3467" s="107"/>
      <c r="AA3467" s="107"/>
      <c r="AB3467" s="110"/>
      <c r="AC3467" s="110"/>
      <c r="AE3467" s="105"/>
      <c r="AF3467" s="105"/>
      <c r="AR3467" s="112"/>
    </row>
    <row r="3468" spans="2:44" x14ac:dyDescent="0.25">
      <c r="B3468" s="1" t="str">
        <f>IF(I3468="","",
(IF(N3468=FİLTRE!$H$6,2,0)+IF(FİLTRE!$H$6="TOPLAM",2,0))
)</f>
        <v/>
      </c>
      <c r="C3468">
        <f>IF(FİLTRE!$M$5="",9,(IF(U3468&gt;=FİLTRE!$M$5,1,0)))</f>
        <v>1</v>
      </c>
      <c r="D3468" s="1">
        <f>IF(FİLTRE!$M$6="",9,(IF('SKT LİSTESİ'!P3468&lt;=FİLTRE!$M$6,1,0)))</f>
        <v>1</v>
      </c>
      <c r="E3468" s="25" t="str">
        <f>IF(I3468="","",(COUNTIFS($L$4:L3468,L3468)))</f>
        <v/>
      </c>
      <c r="F3468" s="13">
        <f>IF(OR(B3468&lt;&gt;2,C3468&lt;&gt;1,D3468&lt;&gt;1,H3468&lt;&gt;1),0,
COUNTIFS($B$4:B3468,2,$C$4:C3468,1,$D$4:D3468,1,$H$4:H3468,1))</f>
        <v>0</v>
      </c>
      <c r="G3468" s="26" t="str">
        <f>IF(I3468="","",(COUNTIF($E$4:E3468,E3468)))</f>
        <v/>
      </c>
      <c r="H3468" s="1">
        <f>IF(AND(J3468="SAYIM",FİLTRE!$H$5="RAFTA",U3468&lt;&gt;0),1,0)+
IF(AND(J3468="İADE DEPO",FİLTRE!$H$5="İADE DEPO"),1,0)+
IF(FİLTRE!$H$5="TÜMÜ",1,0)+
IF(AND(J3468="FİRMA İADE",FİLTRE!$H$5="FİRMA İADE"),1,0)+
IF(AND(J3468="İMHA",FİLTRE!$H$5="İMHA"),1,0)</f>
        <v>1</v>
      </c>
      <c r="I3468" s="99"/>
      <c r="J3468" s="100"/>
      <c r="K3468" s="100"/>
      <c r="L3468" s="101"/>
      <c r="M3468" s="102"/>
      <c r="N3468" s="101"/>
      <c r="O3468" s="99"/>
      <c r="P3468" s="103"/>
      <c r="Q3468" s="104"/>
      <c r="R3468" s="50"/>
      <c r="S3468" s="105"/>
      <c r="T3468" s="106"/>
      <c r="U3468" s="107"/>
      <c r="V3468" s="108"/>
      <c r="W3468" s="107"/>
      <c r="X3468" s="107"/>
      <c r="AA3468" s="107"/>
      <c r="AB3468" s="110"/>
      <c r="AC3468" s="110"/>
      <c r="AE3468" s="105"/>
      <c r="AF3468" s="105"/>
      <c r="AR3468" s="112"/>
    </row>
    <row r="3469" spans="2:44" x14ac:dyDescent="0.25">
      <c r="B3469" s="1" t="str">
        <f>IF(I3469="","",
(IF(N3469=FİLTRE!$H$6,2,0)+IF(FİLTRE!$H$6="TOPLAM",2,0))
)</f>
        <v/>
      </c>
      <c r="C3469">
        <f>IF(FİLTRE!$M$5="",9,(IF(U3469&gt;=FİLTRE!$M$5,1,0)))</f>
        <v>1</v>
      </c>
      <c r="D3469" s="1">
        <f>IF(FİLTRE!$M$6="",9,(IF('SKT LİSTESİ'!P3469&lt;=FİLTRE!$M$6,1,0)))</f>
        <v>1</v>
      </c>
      <c r="E3469" s="25" t="str">
        <f>IF(I3469="","",(COUNTIFS($L$4:L3469,L3469)))</f>
        <v/>
      </c>
      <c r="F3469" s="13">
        <f>IF(OR(B3469&lt;&gt;2,C3469&lt;&gt;1,D3469&lt;&gt;1,H3469&lt;&gt;1),0,
COUNTIFS($B$4:B3469,2,$C$4:C3469,1,$D$4:D3469,1,$H$4:H3469,1))</f>
        <v>0</v>
      </c>
      <c r="G3469" s="26" t="str">
        <f>IF(I3469="","",(COUNTIF($E$4:E3469,E3469)))</f>
        <v/>
      </c>
      <c r="H3469" s="1">
        <f>IF(AND(J3469="SAYIM",FİLTRE!$H$5="RAFTA",U3469&lt;&gt;0),1,0)+
IF(AND(J3469="İADE DEPO",FİLTRE!$H$5="İADE DEPO"),1,0)+
IF(FİLTRE!$H$5="TÜMÜ",1,0)+
IF(AND(J3469="FİRMA İADE",FİLTRE!$H$5="FİRMA İADE"),1,0)+
IF(AND(J3469="İMHA",FİLTRE!$H$5="İMHA"),1,0)</f>
        <v>1</v>
      </c>
      <c r="I3469" s="99"/>
      <c r="J3469" s="100"/>
      <c r="K3469" s="100"/>
      <c r="L3469" s="101"/>
      <c r="M3469" s="102"/>
      <c r="N3469" s="101"/>
      <c r="O3469" s="99"/>
      <c r="P3469" s="103"/>
      <c r="Q3469" s="104"/>
      <c r="R3469" s="50"/>
      <c r="S3469" s="105"/>
      <c r="T3469" s="106"/>
      <c r="U3469" s="107"/>
      <c r="V3469" s="108"/>
      <c r="W3469" s="107"/>
      <c r="X3469" s="107"/>
      <c r="AA3469" s="107"/>
      <c r="AB3469" s="110"/>
      <c r="AC3469" s="110"/>
      <c r="AE3469" s="105"/>
      <c r="AF3469" s="105"/>
      <c r="AR3469" s="112"/>
    </row>
    <row r="3470" spans="2:44" x14ac:dyDescent="0.25">
      <c r="B3470" s="1" t="str">
        <f>IF(I3470="","",
(IF(N3470=FİLTRE!$H$6,2,0)+IF(FİLTRE!$H$6="TOPLAM",2,0))
)</f>
        <v/>
      </c>
      <c r="C3470">
        <f>IF(FİLTRE!$M$5="",9,(IF(U3470&gt;=FİLTRE!$M$5,1,0)))</f>
        <v>1</v>
      </c>
      <c r="D3470" s="1">
        <f>IF(FİLTRE!$M$6="",9,(IF('SKT LİSTESİ'!P3470&lt;=FİLTRE!$M$6,1,0)))</f>
        <v>1</v>
      </c>
      <c r="E3470" s="25" t="str">
        <f>IF(I3470="","",(COUNTIFS($L$4:L3470,L3470)))</f>
        <v/>
      </c>
      <c r="F3470" s="13">
        <f>IF(OR(B3470&lt;&gt;2,C3470&lt;&gt;1,D3470&lt;&gt;1,H3470&lt;&gt;1),0,
COUNTIFS($B$4:B3470,2,$C$4:C3470,1,$D$4:D3470,1,$H$4:H3470,1))</f>
        <v>0</v>
      </c>
      <c r="G3470" s="26" t="str">
        <f>IF(I3470="","",(COUNTIF($E$4:E3470,E3470)))</f>
        <v/>
      </c>
      <c r="H3470" s="1">
        <f>IF(AND(J3470="SAYIM",FİLTRE!$H$5="RAFTA",U3470&lt;&gt;0),1,0)+
IF(AND(J3470="İADE DEPO",FİLTRE!$H$5="İADE DEPO"),1,0)+
IF(FİLTRE!$H$5="TÜMÜ",1,0)+
IF(AND(J3470="FİRMA İADE",FİLTRE!$H$5="FİRMA İADE"),1,0)+
IF(AND(J3470="İMHA",FİLTRE!$H$5="İMHA"),1,0)</f>
        <v>1</v>
      </c>
      <c r="I3470" s="99"/>
      <c r="J3470" s="100"/>
      <c r="K3470" s="100"/>
      <c r="L3470" s="101"/>
      <c r="M3470" s="102"/>
      <c r="N3470" s="101"/>
      <c r="O3470" s="99"/>
      <c r="P3470" s="103"/>
      <c r="Q3470" s="104"/>
      <c r="R3470" s="50"/>
      <c r="S3470" s="105"/>
      <c r="T3470" s="106"/>
      <c r="U3470" s="107"/>
      <c r="V3470" s="108"/>
      <c r="W3470" s="107"/>
      <c r="X3470" s="107"/>
      <c r="AA3470" s="107"/>
      <c r="AB3470" s="110"/>
      <c r="AC3470" s="110"/>
      <c r="AE3470" s="105"/>
      <c r="AF3470" s="105"/>
      <c r="AR3470" s="112"/>
    </row>
    <row r="3471" spans="2:44" x14ac:dyDescent="0.25">
      <c r="B3471" s="1" t="str">
        <f>IF(I3471="","",
(IF(N3471=FİLTRE!$H$6,2,0)+IF(FİLTRE!$H$6="TOPLAM",2,0))
)</f>
        <v/>
      </c>
      <c r="C3471">
        <f>IF(FİLTRE!$M$5="",9,(IF(U3471&gt;=FİLTRE!$M$5,1,0)))</f>
        <v>1</v>
      </c>
      <c r="D3471" s="1">
        <f>IF(FİLTRE!$M$6="",9,(IF('SKT LİSTESİ'!P3471&lt;=FİLTRE!$M$6,1,0)))</f>
        <v>1</v>
      </c>
      <c r="E3471" s="25" t="str">
        <f>IF(I3471="","",(COUNTIFS($L$4:L3471,L3471)))</f>
        <v/>
      </c>
      <c r="F3471" s="13">
        <f>IF(OR(B3471&lt;&gt;2,C3471&lt;&gt;1,D3471&lt;&gt;1,H3471&lt;&gt;1),0,
COUNTIFS($B$4:B3471,2,$C$4:C3471,1,$D$4:D3471,1,$H$4:H3471,1))</f>
        <v>0</v>
      </c>
      <c r="G3471" s="26" t="str">
        <f>IF(I3471="","",(COUNTIF($E$4:E3471,E3471)))</f>
        <v/>
      </c>
      <c r="H3471" s="1">
        <f>IF(AND(J3471="SAYIM",FİLTRE!$H$5="RAFTA",U3471&lt;&gt;0),1,0)+
IF(AND(J3471="İADE DEPO",FİLTRE!$H$5="İADE DEPO"),1,0)+
IF(FİLTRE!$H$5="TÜMÜ",1,0)+
IF(AND(J3471="FİRMA İADE",FİLTRE!$H$5="FİRMA İADE"),1,0)+
IF(AND(J3471="İMHA",FİLTRE!$H$5="İMHA"),1,0)</f>
        <v>1</v>
      </c>
      <c r="I3471" s="99"/>
      <c r="J3471" s="100"/>
      <c r="K3471" s="100"/>
      <c r="L3471" s="101"/>
      <c r="M3471" s="102"/>
      <c r="N3471" s="101"/>
      <c r="O3471" s="99"/>
      <c r="P3471" s="103"/>
      <c r="Q3471" s="104"/>
      <c r="R3471" s="50"/>
      <c r="S3471" s="105"/>
      <c r="T3471" s="106"/>
      <c r="U3471" s="107"/>
      <c r="V3471" s="108"/>
      <c r="W3471" s="107"/>
      <c r="X3471" s="107"/>
      <c r="AA3471" s="107"/>
      <c r="AB3471" s="110"/>
      <c r="AC3471" s="110"/>
      <c r="AE3471" s="105"/>
      <c r="AF3471" s="105"/>
      <c r="AR3471" s="112"/>
    </row>
    <row r="3472" spans="2:44" x14ac:dyDescent="0.25">
      <c r="B3472" s="1" t="str">
        <f>IF(I3472="","",
(IF(N3472=FİLTRE!$H$6,2,0)+IF(FİLTRE!$H$6="TOPLAM",2,0))
)</f>
        <v/>
      </c>
      <c r="C3472">
        <f>IF(FİLTRE!$M$5="",9,(IF(U3472&gt;=FİLTRE!$M$5,1,0)))</f>
        <v>1</v>
      </c>
      <c r="D3472" s="1">
        <f>IF(FİLTRE!$M$6="",9,(IF('SKT LİSTESİ'!P3472&lt;=FİLTRE!$M$6,1,0)))</f>
        <v>1</v>
      </c>
      <c r="E3472" s="25" t="str">
        <f>IF(I3472="","",(COUNTIFS($L$4:L3472,L3472)))</f>
        <v/>
      </c>
      <c r="F3472" s="13">
        <f>IF(OR(B3472&lt;&gt;2,C3472&lt;&gt;1,D3472&lt;&gt;1,H3472&lt;&gt;1),0,
COUNTIFS($B$4:B3472,2,$C$4:C3472,1,$D$4:D3472,1,$H$4:H3472,1))</f>
        <v>0</v>
      </c>
      <c r="G3472" s="26" t="str">
        <f>IF(I3472="","",(COUNTIF($E$4:E3472,E3472)))</f>
        <v/>
      </c>
      <c r="H3472" s="1">
        <f>IF(AND(J3472="SAYIM",FİLTRE!$H$5="RAFTA",U3472&lt;&gt;0),1,0)+
IF(AND(J3472="İADE DEPO",FİLTRE!$H$5="İADE DEPO"),1,0)+
IF(FİLTRE!$H$5="TÜMÜ",1,0)+
IF(AND(J3472="FİRMA İADE",FİLTRE!$H$5="FİRMA İADE"),1,0)+
IF(AND(J3472="İMHA",FİLTRE!$H$5="İMHA"),1,0)</f>
        <v>1</v>
      </c>
      <c r="I3472" s="99"/>
      <c r="J3472" s="100"/>
      <c r="K3472" s="100"/>
      <c r="L3472" s="101"/>
      <c r="M3472" s="102"/>
      <c r="N3472" s="101"/>
      <c r="O3472" s="99"/>
      <c r="P3472" s="103"/>
      <c r="Q3472" s="104"/>
      <c r="R3472" s="50"/>
      <c r="S3472" s="105"/>
      <c r="T3472" s="106"/>
      <c r="U3472" s="107"/>
      <c r="V3472" s="108"/>
      <c r="W3472" s="107"/>
      <c r="X3472" s="107"/>
      <c r="AA3472" s="107"/>
      <c r="AB3472" s="110"/>
      <c r="AC3472" s="110"/>
      <c r="AE3472" s="105"/>
      <c r="AF3472" s="105"/>
      <c r="AR3472" s="112"/>
    </row>
    <row r="3473" spans="2:44" x14ac:dyDescent="0.25">
      <c r="B3473" s="1" t="str">
        <f>IF(I3473="","",
(IF(N3473=FİLTRE!$H$6,2,0)+IF(FİLTRE!$H$6="TOPLAM",2,0))
)</f>
        <v/>
      </c>
      <c r="C3473">
        <f>IF(FİLTRE!$M$5="",9,(IF(U3473&gt;=FİLTRE!$M$5,1,0)))</f>
        <v>1</v>
      </c>
      <c r="D3473" s="1">
        <f>IF(FİLTRE!$M$6="",9,(IF('SKT LİSTESİ'!P3473&lt;=FİLTRE!$M$6,1,0)))</f>
        <v>1</v>
      </c>
      <c r="E3473" s="25" t="str">
        <f>IF(I3473="","",(COUNTIFS($L$4:L3473,L3473)))</f>
        <v/>
      </c>
      <c r="F3473" s="13">
        <f>IF(OR(B3473&lt;&gt;2,C3473&lt;&gt;1,D3473&lt;&gt;1,H3473&lt;&gt;1),0,
COUNTIFS($B$4:B3473,2,$C$4:C3473,1,$D$4:D3473,1,$H$4:H3473,1))</f>
        <v>0</v>
      </c>
      <c r="G3473" s="26" t="str">
        <f>IF(I3473="","",(COUNTIF($E$4:E3473,E3473)))</f>
        <v/>
      </c>
      <c r="H3473" s="1">
        <f>IF(AND(J3473="SAYIM",FİLTRE!$H$5="RAFTA",U3473&lt;&gt;0),1,0)+
IF(AND(J3473="İADE DEPO",FİLTRE!$H$5="İADE DEPO"),1,0)+
IF(FİLTRE!$H$5="TÜMÜ",1,0)+
IF(AND(J3473="FİRMA İADE",FİLTRE!$H$5="FİRMA İADE"),1,0)+
IF(AND(J3473="İMHA",FİLTRE!$H$5="İMHA"),1,0)</f>
        <v>1</v>
      </c>
      <c r="I3473" s="99"/>
      <c r="J3473" s="100"/>
      <c r="K3473" s="100"/>
      <c r="L3473" s="101"/>
      <c r="M3473" s="102"/>
      <c r="N3473" s="101"/>
      <c r="O3473" s="99"/>
      <c r="P3473" s="103"/>
      <c r="Q3473" s="104"/>
      <c r="R3473" s="50"/>
      <c r="S3473" s="105"/>
      <c r="T3473" s="106"/>
      <c r="U3473" s="107"/>
      <c r="V3473" s="108"/>
      <c r="W3473" s="107"/>
      <c r="X3473" s="107"/>
      <c r="AA3473" s="107"/>
      <c r="AB3473" s="110"/>
      <c r="AC3473" s="110"/>
      <c r="AE3473" s="105"/>
      <c r="AF3473" s="105"/>
      <c r="AR3473" s="112"/>
    </row>
    <row r="3474" spans="2:44" x14ac:dyDescent="0.25">
      <c r="B3474" s="1" t="str">
        <f>IF(I3474="","",
(IF(N3474=FİLTRE!$H$6,2,0)+IF(FİLTRE!$H$6="TOPLAM",2,0))
)</f>
        <v/>
      </c>
      <c r="C3474">
        <f>IF(FİLTRE!$M$5="",9,(IF(U3474&gt;=FİLTRE!$M$5,1,0)))</f>
        <v>1</v>
      </c>
      <c r="D3474" s="1">
        <f>IF(FİLTRE!$M$6="",9,(IF('SKT LİSTESİ'!P3474&lt;=FİLTRE!$M$6,1,0)))</f>
        <v>1</v>
      </c>
      <c r="E3474" s="25" t="str">
        <f>IF(I3474="","",(COUNTIFS($L$4:L3474,L3474)))</f>
        <v/>
      </c>
      <c r="F3474" s="13">
        <f>IF(OR(B3474&lt;&gt;2,C3474&lt;&gt;1,D3474&lt;&gt;1,H3474&lt;&gt;1),0,
COUNTIFS($B$4:B3474,2,$C$4:C3474,1,$D$4:D3474,1,$H$4:H3474,1))</f>
        <v>0</v>
      </c>
      <c r="G3474" s="26" t="str">
        <f>IF(I3474="","",(COUNTIF($E$4:E3474,E3474)))</f>
        <v/>
      </c>
      <c r="H3474" s="1">
        <f>IF(AND(J3474="SAYIM",FİLTRE!$H$5="RAFTA",U3474&lt;&gt;0),1,0)+
IF(AND(J3474="İADE DEPO",FİLTRE!$H$5="İADE DEPO"),1,0)+
IF(FİLTRE!$H$5="TÜMÜ",1,0)+
IF(AND(J3474="FİRMA İADE",FİLTRE!$H$5="FİRMA İADE"),1,0)+
IF(AND(J3474="İMHA",FİLTRE!$H$5="İMHA"),1,0)</f>
        <v>1</v>
      </c>
      <c r="I3474" s="99"/>
      <c r="J3474" s="100"/>
      <c r="K3474" s="100"/>
      <c r="L3474" s="101"/>
      <c r="M3474" s="102"/>
      <c r="N3474" s="101"/>
      <c r="O3474" s="99"/>
      <c r="P3474" s="103"/>
      <c r="Q3474" s="104"/>
      <c r="R3474" s="50"/>
      <c r="S3474" s="105"/>
      <c r="T3474" s="106"/>
      <c r="U3474" s="107"/>
      <c r="V3474" s="108"/>
      <c r="W3474" s="107"/>
      <c r="X3474" s="107"/>
      <c r="AA3474" s="107"/>
      <c r="AB3474" s="110"/>
      <c r="AC3474" s="110"/>
      <c r="AE3474" s="105"/>
      <c r="AF3474" s="105"/>
      <c r="AR3474" s="112"/>
    </row>
    <row r="3475" spans="2:44" x14ac:dyDescent="0.25">
      <c r="B3475" s="1" t="str">
        <f>IF(I3475="","",
(IF(N3475=FİLTRE!$H$6,2,0)+IF(FİLTRE!$H$6="TOPLAM",2,0))
)</f>
        <v/>
      </c>
      <c r="C3475">
        <f>IF(FİLTRE!$M$5="",9,(IF(U3475&gt;=FİLTRE!$M$5,1,0)))</f>
        <v>1</v>
      </c>
      <c r="D3475" s="1">
        <f>IF(FİLTRE!$M$6="",9,(IF('SKT LİSTESİ'!P3475&lt;=FİLTRE!$M$6,1,0)))</f>
        <v>1</v>
      </c>
      <c r="E3475" s="25" t="str">
        <f>IF(I3475="","",(COUNTIFS($L$4:L3475,L3475)))</f>
        <v/>
      </c>
      <c r="F3475" s="13">
        <f>IF(OR(B3475&lt;&gt;2,C3475&lt;&gt;1,D3475&lt;&gt;1,H3475&lt;&gt;1),0,
COUNTIFS($B$4:B3475,2,$C$4:C3475,1,$D$4:D3475,1,$H$4:H3475,1))</f>
        <v>0</v>
      </c>
      <c r="G3475" s="26" t="str">
        <f>IF(I3475="","",(COUNTIF($E$4:E3475,E3475)))</f>
        <v/>
      </c>
      <c r="H3475" s="1">
        <f>IF(AND(J3475="SAYIM",FİLTRE!$H$5="RAFTA",U3475&lt;&gt;0),1,0)+
IF(AND(J3475="İADE DEPO",FİLTRE!$H$5="İADE DEPO"),1,0)+
IF(FİLTRE!$H$5="TÜMÜ",1,0)+
IF(AND(J3475="FİRMA İADE",FİLTRE!$H$5="FİRMA İADE"),1,0)+
IF(AND(J3475="İMHA",FİLTRE!$H$5="İMHA"),1,0)</f>
        <v>1</v>
      </c>
      <c r="I3475" s="99"/>
      <c r="J3475" s="100"/>
      <c r="K3475" s="100"/>
      <c r="L3475" s="101"/>
      <c r="M3475" s="102"/>
      <c r="N3475" s="101"/>
      <c r="O3475" s="99"/>
      <c r="P3475" s="103"/>
      <c r="Q3475" s="104"/>
      <c r="R3475" s="50"/>
      <c r="S3475" s="105"/>
      <c r="T3475" s="106"/>
      <c r="U3475" s="107"/>
      <c r="V3475" s="108"/>
      <c r="W3475" s="107"/>
      <c r="X3475" s="107"/>
      <c r="AA3475" s="107"/>
      <c r="AB3475" s="110"/>
      <c r="AC3475" s="110"/>
      <c r="AE3475" s="105"/>
      <c r="AF3475" s="105"/>
      <c r="AR3475" s="112"/>
    </row>
    <row r="3476" spans="2:44" x14ac:dyDescent="0.25">
      <c r="B3476" s="1" t="str">
        <f>IF(I3476="","",
(IF(N3476=FİLTRE!$H$6,2,0)+IF(FİLTRE!$H$6="TOPLAM",2,0))
)</f>
        <v/>
      </c>
      <c r="C3476">
        <f>IF(FİLTRE!$M$5="",9,(IF(U3476&gt;=FİLTRE!$M$5,1,0)))</f>
        <v>1</v>
      </c>
      <c r="D3476" s="1">
        <f>IF(FİLTRE!$M$6="",9,(IF('SKT LİSTESİ'!P3476&lt;=FİLTRE!$M$6,1,0)))</f>
        <v>1</v>
      </c>
      <c r="E3476" s="25" t="str">
        <f>IF(I3476="","",(COUNTIFS($L$4:L3476,L3476)))</f>
        <v/>
      </c>
      <c r="F3476" s="13">
        <f>IF(OR(B3476&lt;&gt;2,C3476&lt;&gt;1,D3476&lt;&gt;1,H3476&lt;&gt;1),0,
COUNTIFS($B$4:B3476,2,$C$4:C3476,1,$D$4:D3476,1,$H$4:H3476,1))</f>
        <v>0</v>
      </c>
      <c r="G3476" s="26" t="str">
        <f>IF(I3476="","",(COUNTIF($E$4:E3476,E3476)))</f>
        <v/>
      </c>
      <c r="H3476" s="1">
        <f>IF(AND(J3476="SAYIM",FİLTRE!$H$5="RAFTA",U3476&lt;&gt;0),1,0)+
IF(AND(J3476="İADE DEPO",FİLTRE!$H$5="İADE DEPO"),1,0)+
IF(FİLTRE!$H$5="TÜMÜ",1,0)+
IF(AND(J3476="FİRMA İADE",FİLTRE!$H$5="FİRMA İADE"),1,0)+
IF(AND(J3476="İMHA",FİLTRE!$H$5="İMHA"),1,0)</f>
        <v>1</v>
      </c>
      <c r="I3476" s="99"/>
      <c r="J3476" s="100"/>
      <c r="K3476" s="100"/>
      <c r="L3476" s="101"/>
      <c r="M3476" s="102"/>
      <c r="N3476" s="101"/>
      <c r="O3476" s="99"/>
      <c r="P3476" s="103"/>
      <c r="Q3476" s="104"/>
      <c r="R3476" s="50"/>
      <c r="S3476" s="105"/>
      <c r="T3476" s="106"/>
      <c r="U3476" s="107"/>
      <c r="V3476" s="108"/>
      <c r="W3476" s="107"/>
      <c r="X3476" s="107"/>
      <c r="AA3476" s="107"/>
      <c r="AB3476" s="110"/>
      <c r="AC3476" s="110"/>
      <c r="AE3476" s="105"/>
      <c r="AF3476" s="105"/>
      <c r="AR3476" s="112"/>
    </row>
    <row r="3477" spans="2:44" x14ac:dyDescent="0.25">
      <c r="B3477" s="1" t="str">
        <f>IF(I3477="","",
(IF(N3477=FİLTRE!$H$6,2,0)+IF(FİLTRE!$H$6="TOPLAM",2,0))
)</f>
        <v/>
      </c>
      <c r="C3477">
        <f>IF(FİLTRE!$M$5="",9,(IF(U3477&gt;=FİLTRE!$M$5,1,0)))</f>
        <v>1</v>
      </c>
      <c r="D3477" s="1">
        <f>IF(FİLTRE!$M$6="",9,(IF('SKT LİSTESİ'!P3477&lt;=FİLTRE!$M$6,1,0)))</f>
        <v>1</v>
      </c>
      <c r="E3477" s="25" t="str">
        <f>IF(I3477="","",(COUNTIFS($L$4:L3477,L3477)))</f>
        <v/>
      </c>
      <c r="F3477" s="13">
        <f>IF(OR(B3477&lt;&gt;2,C3477&lt;&gt;1,D3477&lt;&gt;1,H3477&lt;&gt;1),0,
COUNTIFS($B$4:B3477,2,$C$4:C3477,1,$D$4:D3477,1,$H$4:H3477,1))</f>
        <v>0</v>
      </c>
      <c r="G3477" s="26" t="str">
        <f>IF(I3477="","",(COUNTIF($E$4:E3477,E3477)))</f>
        <v/>
      </c>
      <c r="H3477" s="1">
        <f>IF(AND(J3477="SAYIM",FİLTRE!$H$5="RAFTA",U3477&lt;&gt;0),1,0)+
IF(AND(J3477="İADE DEPO",FİLTRE!$H$5="İADE DEPO"),1,0)+
IF(FİLTRE!$H$5="TÜMÜ",1,0)+
IF(AND(J3477="FİRMA İADE",FİLTRE!$H$5="FİRMA İADE"),1,0)+
IF(AND(J3477="İMHA",FİLTRE!$H$5="İMHA"),1,0)</f>
        <v>1</v>
      </c>
      <c r="I3477" s="99"/>
      <c r="J3477" s="100"/>
      <c r="K3477" s="100"/>
      <c r="L3477" s="101"/>
      <c r="M3477" s="102"/>
      <c r="N3477" s="101"/>
      <c r="O3477" s="99"/>
      <c r="P3477" s="103"/>
      <c r="Q3477" s="104"/>
      <c r="R3477" s="50"/>
      <c r="S3477" s="105"/>
      <c r="T3477" s="106"/>
      <c r="U3477" s="107"/>
      <c r="V3477" s="108"/>
      <c r="W3477" s="107"/>
      <c r="X3477" s="107"/>
      <c r="AA3477" s="107"/>
      <c r="AB3477" s="110"/>
      <c r="AC3477" s="110"/>
      <c r="AE3477" s="105"/>
      <c r="AF3477" s="105"/>
      <c r="AR3477" s="112"/>
    </row>
    <row r="3478" spans="2:44" x14ac:dyDescent="0.25">
      <c r="B3478" s="1" t="str">
        <f>IF(I3478="","",
(IF(N3478=FİLTRE!$H$6,2,0)+IF(FİLTRE!$H$6="TOPLAM",2,0))
)</f>
        <v/>
      </c>
      <c r="C3478">
        <f>IF(FİLTRE!$M$5="",9,(IF(U3478&gt;=FİLTRE!$M$5,1,0)))</f>
        <v>1</v>
      </c>
      <c r="D3478" s="1">
        <f>IF(FİLTRE!$M$6="",9,(IF('SKT LİSTESİ'!P3478&lt;=FİLTRE!$M$6,1,0)))</f>
        <v>1</v>
      </c>
      <c r="E3478" s="25" t="str">
        <f>IF(I3478="","",(COUNTIFS($L$4:L3478,L3478)))</f>
        <v/>
      </c>
      <c r="F3478" s="13">
        <f>IF(OR(B3478&lt;&gt;2,C3478&lt;&gt;1,D3478&lt;&gt;1,H3478&lt;&gt;1),0,
COUNTIFS($B$4:B3478,2,$C$4:C3478,1,$D$4:D3478,1,$H$4:H3478,1))</f>
        <v>0</v>
      </c>
      <c r="G3478" s="26" t="str">
        <f>IF(I3478="","",(COUNTIF($E$4:E3478,E3478)))</f>
        <v/>
      </c>
      <c r="H3478" s="1">
        <f>IF(AND(J3478="SAYIM",FİLTRE!$H$5="RAFTA",U3478&lt;&gt;0),1,0)+
IF(AND(J3478="İADE DEPO",FİLTRE!$H$5="İADE DEPO"),1,0)+
IF(FİLTRE!$H$5="TÜMÜ",1,0)+
IF(AND(J3478="FİRMA İADE",FİLTRE!$H$5="FİRMA İADE"),1,0)+
IF(AND(J3478="İMHA",FİLTRE!$H$5="İMHA"),1,0)</f>
        <v>1</v>
      </c>
      <c r="I3478" s="99"/>
      <c r="J3478" s="100"/>
      <c r="K3478" s="100"/>
      <c r="L3478" s="101"/>
      <c r="M3478" s="102"/>
      <c r="N3478" s="101"/>
      <c r="O3478" s="99"/>
      <c r="P3478" s="103"/>
      <c r="Q3478" s="104"/>
      <c r="R3478" s="50"/>
      <c r="S3478" s="105"/>
      <c r="T3478" s="106"/>
      <c r="U3478" s="107"/>
      <c r="V3478" s="108"/>
      <c r="W3478" s="107"/>
      <c r="X3478" s="107"/>
      <c r="AA3478" s="107"/>
      <c r="AB3478" s="110"/>
      <c r="AC3478" s="110"/>
      <c r="AE3478" s="105"/>
      <c r="AF3478" s="105"/>
      <c r="AR3478" s="112"/>
    </row>
    <row r="3479" spans="2:44" x14ac:dyDescent="0.25">
      <c r="B3479" s="1" t="str">
        <f>IF(I3479="","",
(IF(N3479=FİLTRE!$H$6,2,0)+IF(FİLTRE!$H$6="TOPLAM",2,0))
)</f>
        <v/>
      </c>
      <c r="C3479">
        <f>IF(FİLTRE!$M$5="",9,(IF(U3479&gt;=FİLTRE!$M$5,1,0)))</f>
        <v>1</v>
      </c>
      <c r="D3479" s="1">
        <f>IF(FİLTRE!$M$6="",9,(IF('SKT LİSTESİ'!P3479&lt;=FİLTRE!$M$6,1,0)))</f>
        <v>1</v>
      </c>
      <c r="E3479" s="25" t="str">
        <f>IF(I3479="","",(COUNTIFS($L$4:L3479,L3479)))</f>
        <v/>
      </c>
      <c r="F3479" s="13">
        <f>IF(OR(B3479&lt;&gt;2,C3479&lt;&gt;1,D3479&lt;&gt;1,H3479&lt;&gt;1),0,
COUNTIFS($B$4:B3479,2,$C$4:C3479,1,$D$4:D3479,1,$H$4:H3479,1))</f>
        <v>0</v>
      </c>
      <c r="G3479" s="26" t="str">
        <f>IF(I3479="","",(COUNTIF($E$4:E3479,E3479)))</f>
        <v/>
      </c>
      <c r="H3479" s="1">
        <f>IF(AND(J3479="SAYIM",FİLTRE!$H$5="RAFTA",U3479&lt;&gt;0),1,0)+
IF(AND(J3479="İADE DEPO",FİLTRE!$H$5="İADE DEPO"),1,0)+
IF(FİLTRE!$H$5="TÜMÜ",1,0)+
IF(AND(J3479="FİRMA İADE",FİLTRE!$H$5="FİRMA İADE"),1,0)+
IF(AND(J3479="İMHA",FİLTRE!$H$5="İMHA"),1,0)</f>
        <v>1</v>
      </c>
      <c r="I3479" s="99"/>
      <c r="J3479" s="100"/>
      <c r="K3479" s="100"/>
      <c r="L3479" s="101"/>
      <c r="M3479" s="102"/>
      <c r="N3479" s="101"/>
      <c r="O3479" s="99"/>
      <c r="P3479" s="103"/>
      <c r="Q3479" s="104"/>
      <c r="R3479" s="50"/>
      <c r="S3479" s="105"/>
      <c r="T3479" s="106"/>
      <c r="U3479" s="107"/>
      <c r="V3479" s="108"/>
      <c r="W3479" s="107"/>
      <c r="X3479" s="107"/>
      <c r="AA3479" s="107"/>
      <c r="AB3479" s="110"/>
      <c r="AC3479" s="110"/>
      <c r="AE3479" s="105"/>
      <c r="AF3479" s="105"/>
      <c r="AR3479" s="112"/>
    </row>
    <row r="3480" spans="2:44" x14ac:dyDescent="0.25">
      <c r="B3480" s="1" t="str">
        <f>IF(I3480="","",
(IF(N3480=FİLTRE!$H$6,2,0)+IF(FİLTRE!$H$6="TOPLAM",2,0))
)</f>
        <v/>
      </c>
      <c r="C3480">
        <f>IF(FİLTRE!$M$5="",9,(IF(U3480&gt;=FİLTRE!$M$5,1,0)))</f>
        <v>1</v>
      </c>
      <c r="D3480" s="1">
        <f>IF(FİLTRE!$M$6="",9,(IF('SKT LİSTESİ'!P3480&lt;=FİLTRE!$M$6,1,0)))</f>
        <v>1</v>
      </c>
      <c r="E3480" s="25" t="str">
        <f>IF(I3480="","",(COUNTIFS($L$4:L3480,L3480)))</f>
        <v/>
      </c>
      <c r="F3480" s="13">
        <f>IF(OR(B3480&lt;&gt;2,C3480&lt;&gt;1,D3480&lt;&gt;1,H3480&lt;&gt;1),0,
COUNTIFS($B$4:B3480,2,$C$4:C3480,1,$D$4:D3480,1,$H$4:H3480,1))</f>
        <v>0</v>
      </c>
      <c r="G3480" s="26" t="str">
        <f>IF(I3480="","",(COUNTIF($E$4:E3480,E3480)))</f>
        <v/>
      </c>
      <c r="H3480" s="1">
        <f>IF(AND(J3480="SAYIM",FİLTRE!$H$5="RAFTA",U3480&lt;&gt;0),1,0)+
IF(AND(J3480="İADE DEPO",FİLTRE!$H$5="İADE DEPO"),1,0)+
IF(FİLTRE!$H$5="TÜMÜ",1,0)+
IF(AND(J3480="FİRMA İADE",FİLTRE!$H$5="FİRMA İADE"),1,0)+
IF(AND(J3480="İMHA",FİLTRE!$H$5="İMHA"),1,0)</f>
        <v>1</v>
      </c>
      <c r="I3480" s="99"/>
      <c r="J3480" s="100"/>
      <c r="K3480" s="100"/>
      <c r="L3480" s="101"/>
      <c r="M3480" s="102"/>
      <c r="N3480" s="101"/>
      <c r="O3480" s="99"/>
      <c r="P3480" s="103"/>
      <c r="Q3480" s="104"/>
      <c r="R3480" s="50"/>
      <c r="S3480" s="105"/>
      <c r="T3480" s="106"/>
      <c r="U3480" s="107"/>
      <c r="V3480" s="108"/>
      <c r="W3480" s="107"/>
      <c r="X3480" s="107"/>
      <c r="AA3480" s="107"/>
      <c r="AB3480" s="110"/>
      <c r="AC3480" s="110"/>
      <c r="AE3480" s="105"/>
      <c r="AF3480" s="105"/>
      <c r="AR3480" s="112"/>
    </row>
    <row r="3481" spans="2:44" x14ac:dyDescent="0.25">
      <c r="B3481" s="1" t="str">
        <f>IF(I3481="","",
(IF(N3481=FİLTRE!$H$6,2,0)+IF(FİLTRE!$H$6="TOPLAM",2,0))
)</f>
        <v/>
      </c>
      <c r="C3481">
        <f>IF(FİLTRE!$M$5="",9,(IF(U3481&gt;=FİLTRE!$M$5,1,0)))</f>
        <v>1</v>
      </c>
      <c r="D3481" s="1">
        <f>IF(FİLTRE!$M$6="",9,(IF('SKT LİSTESİ'!P3481&lt;=FİLTRE!$M$6,1,0)))</f>
        <v>1</v>
      </c>
      <c r="E3481" s="25" t="str">
        <f>IF(I3481="","",(COUNTIFS($L$4:L3481,L3481)))</f>
        <v/>
      </c>
      <c r="F3481" s="13">
        <f>IF(OR(B3481&lt;&gt;2,C3481&lt;&gt;1,D3481&lt;&gt;1,H3481&lt;&gt;1),0,
COUNTIFS($B$4:B3481,2,$C$4:C3481,1,$D$4:D3481,1,$H$4:H3481,1))</f>
        <v>0</v>
      </c>
      <c r="G3481" s="26" t="str">
        <f>IF(I3481="","",(COUNTIF($E$4:E3481,E3481)))</f>
        <v/>
      </c>
      <c r="H3481" s="1">
        <f>IF(AND(J3481="SAYIM",FİLTRE!$H$5="RAFTA",U3481&lt;&gt;0),1,0)+
IF(AND(J3481="İADE DEPO",FİLTRE!$H$5="İADE DEPO"),1,0)+
IF(FİLTRE!$H$5="TÜMÜ",1,0)+
IF(AND(J3481="FİRMA İADE",FİLTRE!$H$5="FİRMA İADE"),1,0)+
IF(AND(J3481="İMHA",FİLTRE!$H$5="İMHA"),1,0)</f>
        <v>1</v>
      </c>
      <c r="I3481" s="99"/>
      <c r="J3481" s="100"/>
      <c r="K3481" s="100"/>
      <c r="L3481" s="101"/>
      <c r="M3481" s="102"/>
      <c r="N3481" s="101"/>
      <c r="O3481" s="99"/>
      <c r="P3481" s="103"/>
      <c r="Q3481" s="104"/>
      <c r="R3481" s="50"/>
      <c r="S3481" s="105"/>
      <c r="T3481" s="106"/>
      <c r="U3481" s="107"/>
      <c r="V3481" s="108"/>
      <c r="W3481" s="107"/>
      <c r="X3481" s="107"/>
      <c r="AA3481" s="107"/>
      <c r="AB3481" s="110"/>
      <c r="AC3481" s="110"/>
      <c r="AE3481" s="105"/>
      <c r="AF3481" s="105"/>
      <c r="AR3481" s="112"/>
    </row>
    <row r="3482" spans="2:44" x14ac:dyDescent="0.25">
      <c r="B3482" s="1" t="str">
        <f>IF(I3482="","",
(IF(N3482=FİLTRE!$H$6,2,0)+IF(FİLTRE!$H$6="TOPLAM",2,0))
)</f>
        <v/>
      </c>
      <c r="C3482">
        <f>IF(FİLTRE!$M$5="",9,(IF(U3482&gt;=FİLTRE!$M$5,1,0)))</f>
        <v>1</v>
      </c>
      <c r="D3482" s="1">
        <f>IF(FİLTRE!$M$6="",9,(IF('SKT LİSTESİ'!P3482&lt;=FİLTRE!$M$6,1,0)))</f>
        <v>1</v>
      </c>
      <c r="E3482" s="25" t="str">
        <f>IF(I3482="","",(COUNTIFS($L$4:L3482,L3482)))</f>
        <v/>
      </c>
      <c r="F3482" s="13">
        <f>IF(OR(B3482&lt;&gt;2,C3482&lt;&gt;1,D3482&lt;&gt;1,H3482&lt;&gt;1),0,
COUNTIFS($B$4:B3482,2,$C$4:C3482,1,$D$4:D3482,1,$H$4:H3482,1))</f>
        <v>0</v>
      </c>
      <c r="G3482" s="26" t="str">
        <f>IF(I3482="","",(COUNTIF($E$4:E3482,E3482)))</f>
        <v/>
      </c>
      <c r="H3482" s="1">
        <f>IF(AND(J3482="SAYIM",FİLTRE!$H$5="RAFTA",U3482&lt;&gt;0),1,0)+
IF(AND(J3482="İADE DEPO",FİLTRE!$H$5="İADE DEPO"),1,0)+
IF(FİLTRE!$H$5="TÜMÜ",1,0)+
IF(AND(J3482="FİRMA İADE",FİLTRE!$H$5="FİRMA İADE"),1,0)+
IF(AND(J3482="İMHA",FİLTRE!$H$5="İMHA"),1,0)</f>
        <v>1</v>
      </c>
      <c r="I3482" s="99"/>
      <c r="J3482" s="100"/>
      <c r="K3482" s="100"/>
      <c r="L3482" s="101"/>
      <c r="M3482" s="102"/>
      <c r="N3482" s="101"/>
      <c r="O3482" s="99"/>
      <c r="P3482" s="103"/>
      <c r="Q3482" s="104"/>
      <c r="R3482" s="50"/>
      <c r="S3482" s="105"/>
      <c r="T3482" s="106"/>
      <c r="U3482" s="107"/>
      <c r="V3482" s="108"/>
      <c r="W3482" s="107"/>
      <c r="X3482" s="107"/>
      <c r="AA3482" s="107"/>
      <c r="AB3482" s="110"/>
      <c r="AC3482" s="110"/>
      <c r="AE3482" s="105"/>
      <c r="AF3482" s="105"/>
      <c r="AR3482" s="112"/>
    </row>
    <row r="3483" spans="2:44" x14ac:dyDescent="0.25">
      <c r="B3483" s="1" t="str">
        <f>IF(I3483="","",
(IF(N3483=FİLTRE!$H$6,2,0)+IF(FİLTRE!$H$6="TOPLAM",2,0))
)</f>
        <v/>
      </c>
      <c r="C3483">
        <f>IF(FİLTRE!$M$5="",9,(IF(U3483&gt;=FİLTRE!$M$5,1,0)))</f>
        <v>1</v>
      </c>
      <c r="D3483" s="1">
        <f>IF(FİLTRE!$M$6="",9,(IF('SKT LİSTESİ'!P3483&lt;=FİLTRE!$M$6,1,0)))</f>
        <v>1</v>
      </c>
      <c r="E3483" s="25" t="str">
        <f>IF(I3483="","",(COUNTIFS($L$4:L3483,L3483)))</f>
        <v/>
      </c>
      <c r="F3483" s="13">
        <f>IF(OR(B3483&lt;&gt;2,C3483&lt;&gt;1,D3483&lt;&gt;1,H3483&lt;&gt;1),0,
COUNTIFS($B$4:B3483,2,$C$4:C3483,1,$D$4:D3483,1,$H$4:H3483,1))</f>
        <v>0</v>
      </c>
      <c r="G3483" s="26" t="str">
        <f>IF(I3483="","",(COUNTIF($E$4:E3483,E3483)))</f>
        <v/>
      </c>
      <c r="H3483" s="1">
        <f>IF(AND(J3483="SAYIM",FİLTRE!$H$5="RAFTA",U3483&lt;&gt;0),1,0)+
IF(AND(J3483="İADE DEPO",FİLTRE!$H$5="İADE DEPO"),1,0)+
IF(FİLTRE!$H$5="TÜMÜ",1,0)+
IF(AND(J3483="FİRMA İADE",FİLTRE!$H$5="FİRMA İADE"),1,0)+
IF(AND(J3483="İMHA",FİLTRE!$H$5="İMHA"),1,0)</f>
        <v>1</v>
      </c>
      <c r="I3483" s="99"/>
      <c r="J3483" s="100"/>
      <c r="K3483" s="100"/>
      <c r="L3483" s="101"/>
      <c r="M3483" s="102"/>
      <c r="N3483" s="101"/>
      <c r="O3483" s="99"/>
      <c r="P3483" s="103"/>
      <c r="Q3483" s="104"/>
      <c r="R3483" s="50"/>
      <c r="S3483" s="105"/>
      <c r="T3483" s="106"/>
      <c r="U3483" s="107"/>
      <c r="V3483" s="108"/>
      <c r="W3483" s="107"/>
      <c r="X3483" s="107"/>
      <c r="AA3483" s="107"/>
      <c r="AB3483" s="110"/>
      <c r="AC3483" s="110"/>
      <c r="AE3483" s="105"/>
      <c r="AF3483" s="105"/>
      <c r="AR3483" s="112"/>
    </row>
    <row r="3484" spans="2:44" x14ac:dyDescent="0.25">
      <c r="B3484" s="1" t="str">
        <f>IF(I3484="","",
(IF(N3484=FİLTRE!$H$6,2,0)+IF(FİLTRE!$H$6="TOPLAM",2,0))
)</f>
        <v/>
      </c>
      <c r="C3484">
        <f>IF(FİLTRE!$M$5="",9,(IF(U3484&gt;=FİLTRE!$M$5,1,0)))</f>
        <v>1</v>
      </c>
      <c r="D3484" s="1">
        <f>IF(FİLTRE!$M$6="",9,(IF('SKT LİSTESİ'!P3484&lt;=FİLTRE!$M$6,1,0)))</f>
        <v>1</v>
      </c>
      <c r="E3484" s="25" t="str">
        <f>IF(I3484="","",(COUNTIFS($L$4:L3484,L3484)))</f>
        <v/>
      </c>
      <c r="F3484" s="13">
        <f>IF(OR(B3484&lt;&gt;2,C3484&lt;&gt;1,D3484&lt;&gt;1,H3484&lt;&gt;1),0,
COUNTIFS($B$4:B3484,2,$C$4:C3484,1,$D$4:D3484,1,$H$4:H3484,1))</f>
        <v>0</v>
      </c>
      <c r="G3484" s="26" t="str">
        <f>IF(I3484="","",(COUNTIF($E$4:E3484,E3484)))</f>
        <v/>
      </c>
      <c r="H3484" s="1">
        <f>IF(AND(J3484="SAYIM",FİLTRE!$H$5="RAFTA",U3484&lt;&gt;0),1,0)+
IF(AND(J3484="İADE DEPO",FİLTRE!$H$5="İADE DEPO"),1,0)+
IF(FİLTRE!$H$5="TÜMÜ",1,0)+
IF(AND(J3484="FİRMA İADE",FİLTRE!$H$5="FİRMA İADE"),1,0)+
IF(AND(J3484="İMHA",FİLTRE!$H$5="İMHA"),1,0)</f>
        <v>1</v>
      </c>
      <c r="I3484" s="99"/>
      <c r="J3484" s="100"/>
      <c r="K3484" s="100"/>
      <c r="L3484" s="101"/>
      <c r="M3484" s="102"/>
      <c r="N3484" s="101"/>
      <c r="O3484" s="99"/>
      <c r="P3484" s="103"/>
      <c r="Q3484" s="104"/>
      <c r="R3484" s="50"/>
      <c r="S3484" s="105"/>
      <c r="T3484" s="106"/>
      <c r="U3484" s="107"/>
      <c r="V3484" s="108"/>
      <c r="W3484" s="107"/>
      <c r="X3484" s="107"/>
      <c r="AA3484" s="107"/>
      <c r="AB3484" s="110"/>
      <c r="AC3484" s="110"/>
      <c r="AE3484" s="105"/>
      <c r="AF3484" s="105"/>
      <c r="AR3484" s="112"/>
    </row>
    <row r="3485" spans="2:44" x14ac:dyDescent="0.25">
      <c r="B3485" s="1" t="str">
        <f>IF(I3485="","",
(IF(N3485=FİLTRE!$H$6,2,0)+IF(FİLTRE!$H$6="TOPLAM",2,0))
)</f>
        <v/>
      </c>
      <c r="C3485">
        <f>IF(FİLTRE!$M$5="",9,(IF(U3485&gt;=FİLTRE!$M$5,1,0)))</f>
        <v>1</v>
      </c>
      <c r="D3485" s="1">
        <f>IF(FİLTRE!$M$6="",9,(IF('SKT LİSTESİ'!P3485&lt;=FİLTRE!$M$6,1,0)))</f>
        <v>1</v>
      </c>
      <c r="E3485" s="25" t="str">
        <f>IF(I3485="","",(COUNTIFS($L$4:L3485,L3485)))</f>
        <v/>
      </c>
      <c r="F3485" s="13">
        <f>IF(OR(B3485&lt;&gt;2,C3485&lt;&gt;1,D3485&lt;&gt;1,H3485&lt;&gt;1),0,
COUNTIFS($B$4:B3485,2,$C$4:C3485,1,$D$4:D3485,1,$H$4:H3485,1))</f>
        <v>0</v>
      </c>
      <c r="G3485" s="26" t="str">
        <f>IF(I3485="","",(COUNTIF($E$4:E3485,E3485)))</f>
        <v/>
      </c>
      <c r="H3485" s="1">
        <f>IF(AND(J3485="SAYIM",FİLTRE!$H$5="RAFTA",U3485&lt;&gt;0),1,0)+
IF(AND(J3485="İADE DEPO",FİLTRE!$H$5="İADE DEPO"),1,0)+
IF(FİLTRE!$H$5="TÜMÜ",1,0)+
IF(AND(J3485="FİRMA İADE",FİLTRE!$H$5="FİRMA İADE"),1,0)+
IF(AND(J3485="İMHA",FİLTRE!$H$5="İMHA"),1,0)</f>
        <v>1</v>
      </c>
      <c r="I3485" s="99"/>
      <c r="J3485" s="100"/>
      <c r="K3485" s="100"/>
      <c r="L3485" s="101"/>
      <c r="M3485" s="102"/>
      <c r="N3485" s="101"/>
      <c r="O3485" s="99"/>
      <c r="P3485" s="103"/>
      <c r="Q3485" s="104"/>
      <c r="R3485" s="50"/>
      <c r="S3485" s="105"/>
      <c r="T3485" s="106"/>
      <c r="U3485" s="107"/>
      <c r="V3485" s="108"/>
      <c r="W3485" s="107"/>
      <c r="X3485" s="107"/>
      <c r="AA3485" s="107"/>
      <c r="AB3485" s="110"/>
      <c r="AC3485" s="110"/>
      <c r="AE3485" s="105"/>
      <c r="AF3485" s="105"/>
      <c r="AR3485" s="112"/>
    </row>
    <row r="3486" spans="2:44" x14ac:dyDescent="0.25">
      <c r="B3486" s="1" t="str">
        <f>IF(I3486="","",
(IF(N3486=FİLTRE!$H$6,2,0)+IF(FİLTRE!$H$6="TOPLAM",2,0))
)</f>
        <v/>
      </c>
      <c r="C3486">
        <f>IF(FİLTRE!$M$5="",9,(IF(U3486&gt;=FİLTRE!$M$5,1,0)))</f>
        <v>1</v>
      </c>
      <c r="D3486" s="1">
        <f>IF(FİLTRE!$M$6="",9,(IF('SKT LİSTESİ'!P3486&lt;=FİLTRE!$M$6,1,0)))</f>
        <v>1</v>
      </c>
      <c r="E3486" s="25" t="str">
        <f>IF(I3486="","",(COUNTIFS($L$4:L3486,L3486)))</f>
        <v/>
      </c>
      <c r="F3486" s="13">
        <f>IF(OR(B3486&lt;&gt;2,C3486&lt;&gt;1,D3486&lt;&gt;1,H3486&lt;&gt;1),0,
COUNTIFS($B$4:B3486,2,$C$4:C3486,1,$D$4:D3486,1,$H$4:H3486,1))</f>
        <v>0</v>
      </c>
      <c r="G3486" s="26" t="str">
        <f>IF(I3486="","",(COUNTIF($E$4:E3486,E3486)))</f>
        <v/>
      </c>
      <c r="H3486" s="1">
        <f>IF(AND(J3486="SAYIM",FİLTRE!$H$5="RAFTA",U3486&lt;&gt;0),1,0)+
IF(AND(J3486="İADE DEPO",FİLTRE!$H$5="İADE DEPO"),1,0)+
IF(FİLTRE!$H$5="TÜMÜ",1,0)+
IF(AND(J3486="FİRMA İADE",FİLTRE!$H$5="FİRMA İADE"),1,0)+
IF(AND(J3486="İMHA",FİLTRE!$H$5="İMHA"),1,0)</f>
        <v>1</v>
      </c>
      <c r="I3486" s="99"/>
      <c r="J3486" s="100"/>
      <c r="K3486" s="100"/>
      <c r="L3486" s="101"/>
      <c r="M3486" s="102"/>
      <c r="N3486" s="101"/>
      <c r="O3486" s="99"/>
      <c r="P3486" s="103"/>
      <c r="Q3486" s="104"/>
      <c r="R3486" s="50"/>
      <c r="S3486" s="105"/>
      <c r="T3486" s="106"/>
      <c r="U3486" s="107"/>
      <c r="V3486" s="108"/>
      <c r="W3486" s="107"/>
      <c r="X3486" s="107"/>
      <c r="AA3486" s="107"/>
      <c r="AB3486" s="110"/>
      <c r="AC3486" s="110"/>
      <c r="AE3486" s="105"/>
      <c r="AF3486" s="105"/>
      <c r="AR3486" s="112"/>
    </row>
    <row r="3487" spans="2:44" x14ac:dyDescent="0.25">
      <c r="B3487" s="1" t="str">
        <f>IF(I3487="","",
(IF(N3487=FİLTRE!$H$6,2,0)+IF(FİLTRE!$H$6="TOPLAM",2,0))
)</f>
        <v/>
      </c>
      <c r="C3487">
        <f>IF(FİLTRE!$M$5="",9,(IF(U3487&gt;=FİLTRE!$M$5,1,0)))</f>
        <v>1</v>
      </c>
      <c r="D3487" s="1">
        <f>IF(FİLTRE!$M$6="",9,(IF('SKT LİSTESİ'!P3487&lt;=FİLTRE!$M$6,1,0)))</f>
        <v>1</v>
      </c>
      <c r="E3487" s="25" t="str">
        <f>IF(I3487="","",(COUNTIFS($L$4:L3487,L3487)))</f>
        <v/>
      </c>
      <c r="F3487" s="13">
        <f>IF(OR(B3487&lt;&gt;2,C3487&lt;&gt;1,D3487&lt;&gt;1,H3487&lt;&gt;1),0,
COUNTIFS($B$4:B3487,2,$C$4:C3487,1,$D$4:D3487,1,$H$4:H3487,1))</f>
        <v>0</v>
      </c>
      <c r="G3487" s="26" t="str">
        <f>IF(I3487="","",(COUNTIF($E$4:E3487,E3487)))</f>
        <v/>
      </c>
      <c r="H3487" s="1">
        <f>IF(AND(J3487="SAYIM",FİLTRE!$H$5="RAFTA",U3487&lt;&gt;0),1,0)+
IF(AND(J3487="İADE DEPO",FİLTRE!$H$5="İADE DEPO"),1,0)+
IF(FİLTRE!$H$5="TÜMÜ",1,0)+
IF(AND(J3487="FİRMA İADE",FİLTRE!$H$5="FİRMA İADE"),1,0)+
IF(AND(J3487="İMHA",FİLTRE!$H$5="İMHA"),1,0)</f>
        <v>1</v>
      </c>
      <c r="I3487" s="99"/>
      <c r="J3487" s="100"/>
      <c r="K3487" s="100"/>
      <c r="L3487" s="101"/>
      <c r="M3487" s="102"/>
      <c r="N3487" s="101"/>
      <c r="O3487" s="99"/>
      <c r="P3487" s="103"/>
      <c r="Q3487" s="104"/>
      <c r="R3487" s="50"/>
      <c r="S3487" s="105"/>
      <c r="T3487" s="106"/>
      <c r="U3487" s="107"/>
      <c r="V3487" s="108"/>
      <c r="W3487" s="107"/>
      <c r="X3487" s="107"/>
      <c r="AA3487" s="107"/>
      <c r="AB3487" s="110"/>
      <c r="AC3487" s="110"/>
      <c r="AE3487" s="105"/>
      <c r="AF3487" s="105"/>
      <c r="AR3487" s="112"/>
    </row>
    <row r="3488" spans="2:44" x14ac:dyDescent="0.25">
      <c r="B3488" s="1" t="str">
        <f>IF(I3488="","",
(IF(N3488=FİLTRE!$H$6,2,0)+IF(FİLTRE!$H$6="TOPLAM",2,0))
)</f>
        <v/>
      </c>
      <c r="C3488">
        <f>IF(FİLTRE!$M$5="",9,(IF(U3488&gt;=FİLTRE!$M$5,1,0)))</f>
        <v>1</v>
      </c>
      <c r="D3488" s="1">
        <f>IF(FİLTRE!$M$6="",9,(IF('SKT LİSTESİ'!P3488&lt;=FİLTRE!$M$6,1,0)))</f>
        <v>1</v>
      </c>
      <c r="E3488" s="25" t="str">
        <f>IF(I3488="","",(COUNTIFS($L$4:L3488,L3488)))</f>
        <v/>
      </c>
      <c r="F3488" s="13">
        <f>IF(OR(B3488&lt;&gt;2,C3488&lt;&gt;1,D3488&lt;&gt;1,H3488&lt;&gt;1),0,
COUNTIFS($B$4:B3488,2,$C$4:C3488,1,$D$4:D3488,1,$H$4:H3488,1))</f>
        <v>0</v>
      </c>
      <c r="G3488" s="26" t="str">
        <f>IF(I3488="","",(COUNTIF($E$4:E3488,E3488)))</f>
        <v/>
      </c>
      <c r="H3488" s="1">
        <f>IF(AND(J3488="SAYIM",FİLTRE!$H$5="RAFTA",U3488&lt;&gt;0),1,0)+
IF(AND(J3488="İADE DEPO",FİLTRE!$H$5="İADE DEPO"),1,0)+
IF(FİLTRE!$H$5="TÜMÜ",1,0)+
IF(AND(J3488="FİRMA İADE",FİLTRE!$H$5="FİRMA İADE"),1,0)+
IF(AND(J3488="İMHA",FİLTRE!$H$5="İMHA"),1,0)</f>
        <v>1</v>
      </c>
      <c r="I3488" s="99"/>
      <c r="J3488" s="100"/>
      <c r="K3488" s="100"/>
      <c r="L3488" s="101"/>
      <c r="M3488" s="102"/>
      <c r="N3488" s="101"/>
      <c r="O3488" s="99"/>
      <c r="P3488" s="103"/>
      <c r="Q3488" s="104"/>
      <c r="R3488" s="50"/>
      <c r="S3488" s="105"/>
      <c r="T3488" s="106"/>
      <c r="U3488" s="107"/>
      <c r="V3488" s="108"/>
      <c r="W3488" s="107"/>
      <c r="X3488" s="107"/>
      <c r="AA3488" s="107"/>
      <c r="AB3488" s="110"/>
      <c r="AC3488" s="110"/>
      <c r="AE3488" s="105"/>
      <c r="AF3488" s="105"/>
      <c r="AR3488" s="112"/>
    </row>
    <row r="3489" spans="2:44" x14ac:dyDescent="0.25">
      <c r="B3489" s="1" t="str">
        <f>IF(I3489="","",
(IF(N3489=FİLTRE!$H$6,2,0)+IF(FİLTRE!$H$6="TOPLAM",2,0))
)</f>
        <v/>
      </c>
      <c r="C3489">
        <f>IF(FİLTRE!$M$5="",9,(IF(U3489&gt;=FİLTRE!$M$5,1,0)))</f>
        <v>1</v>
      </c>
      <c r="D3489" s="1">
        <f>IF(FİLTRE!$M$6="",9,(IF('SKT LİSTESİ'!P3489&lt;=FİLTRE!$M$6,1,0)))</f>
        <v>1</v>
      </c>
      <c r="E3489" s="25" t="str">
        <f>IF(I3489="","",(COUNTIFS($L$4:L3489,L3489)))</f>
        <v/>
      </c>
      <c r="F3489" s="13">
        <f>IF(OR(B3489&lt;&gt;2,C3489&lt;&gt;1,D3489&lt;&gt;1,H3489&lt;&gt;1),0,
COUNTIFS($B$4:B3489,2,$C$4:C3489,1,$D$4:D3489,1,$H$4:H3489,1))</f>
        <v>0</v>
      </c>
      <c r="G3489" s="26" t="str">
        <f>IF(I3489="","",(COUNTIF($E$4:E3489,E3489)))</f>
        <v/>
      </c>
      <c r="H3489" s="1">
        <f>IF(AND(J3489="SAYIM",FİLTRE!$H$5="RAFTA",U3489&lt;&gt;0),1,0)+
IF(AND(J3489="İADE DEPO",FİLTRE!$H$5="İADE DEPO"),1,0)+
IF(FİLTRE!$H$5="TÜMÜ",1,0)+
IF(AND(J3489="FİRMA İADE",FİLTRE!$H$5="FİRMA İADE"),1,0)+
IF(AND(J3489="İMHA",FİLTRE!$H$5="İMHA"),1,0)</f>
        <v>1</v>
      </c>
      <c r="I3489" s="99"/>
      <c r="J3489" s="100"/>
      <c r="K3489" s="100"/>
      <c r="L3489" s="101"/>
      <c r="M3489" s="102"/>
      <c r="N3489" s="101"/>
      <c r="O3489" s="99"/>
      <c r="P3489" s="103"/>
      <c r="Q3489" s="104"/>
      <c r="R3489" s="50"/>
      <c r="S3489" s="105"/>
      <c r="T3489" s="106"/>
      <c r="U3489" s="107"/>
      <c r="V3489" s="108"/>
      <c r="W3489" s="107"/>
      <c r="X3489" s="107"/>
      <c r="AA3489" s="107"/>
      <c r="AB3489" s="110"/>
      <c r="AC3489" s="110"/>
      <c r="AE3489" s="105"/>
      <c r="AF3489" s="105"/>
      <c r="AR3489" s="112"/>
    </row>
    <row r="3490" spans="2:44" x14ac:dyDescent="0.25">
      <c r="B3490" s="1" t="str">
        <f>IF(I3490="","",
(IF(N3490=FİLTRE!$H$6,2,0)+IF(FİLTRE!$H$6="TOPLAM",2,0))
)</f>
        <v/>
      </c>
      <c r="C3490">
        <f>IF(FİLTRE!$M$5="",9,(IF(U3490&gt;=FİLTRE!$M$5,1,0)))</f>
        <v>1</v>
      </c>
      <c r="D3490" s="1">
        <f>IF(FİLTRE!$M$6="",9,(IF('SKT LİSTESİ'!P3490&lt;=FİLTRE!$M$6,1,0)))</f>
        <v>1</v>
      </c>
      <c r="E3490" s="25" t="str">
        <f>IF(I3490="","",(COUNTIFS($L$4:L3490,L3490)))</f>
        <v/>
      </c>
      <c r="F3490" s="13">
        <f>IF(OR(B3490&lt;&gt;2,C3490&lt;&gt;1,D3490&lt;&gt;1,H3490&lt;&gt;1),0,
COUNTIFS($B$4:B3490,2,$C$4:C3490,1,$D$4:D3490,1,$H$4:H3490,1))</f>
        <v>0</v>
      </c>
      <c r="G3490" s="26" t="str">
        <f>IF(I3490="","",(COUNTIF($E$4:E3490,E3490)))</f>
        <v/>
      </c>
      <c r="H3490" s="1">
        <f>IF(AND(J3490="SAYIM",FİLTRE!$H$5="RAFTA",U3490&lt;&gt;0),1,0)+
IF(AND(J3490="İADE DEPO",FİLTRE!$H$5="İADE DEPO"),1,0)+
IF(FİLTRE!$H$5="TÜMÜ",1,0)+
IF(AND(J3490="FİRMA İADE",FİLTRE!$H$5="FİRMA İADE"),1,0)+
IF(AND(J3490="İMHA",FİLTRE!$H$5="İMHA"),1,0)</f>
        <v>1</v>
      </c>
      <c r="I3490" s="99"/>
      <c r="J3490" s="100"/>
      <c r="K3490" s="100"/>
      <c r="L3490" s="101"/>
      <c r="M3490" s="102"/>
      <c r="N3490" s="101"/>
      <c r="O3490" s="99"/>
      <c r="P3490" s="103"/>
      <c r="Q3490" s="104"/>
      <c r="R3490" s="50"/>
      <c r="S3490" s="105"/>
      <c r="T3490" s="106"/>
      <c r="U3490" s="107"/>
      <c r="V3490" s="108"/>
      <c r="W3490" s="107"/>
      <c r="X3490" s="107"/>
      <c r="AA3490" s="107"/>
      <c r="AB3490" s="110"/>
      <c r="AC3490" s="110"/>
      <c r="AE3490" s="105"/>
      <c r="AF3490" s="105"/>
      <c r="AR3490" s="112"/>
    </row>
    <row r="3491" spans="2:44" x14ac:dyDescent="0.25">
      <c r="B3491" s="1" t="str">
        <f>IF(I3491="","",
(IF(N3491=FİLTRE!$H$6,2,0)+IF(FİLTRE!$H$6="TOPLAM",2,0))
)</f>
        <v/>
      </c>
      <c r="C3491">
        <f>IF(FİLTRE!$M$5="",9,(IF(U3491&gt;=FİLTRE!$M$5,1,0)))</f>
        <v>1</v>
      </c>
      <c r="D3491" s="1">
        <f>IF(FİLTRE!$M$6="",9,(IF('SKT LİSTESİ'!P3491&lt;=FİLTRE!$M$6,1,0)))</f>
        <v>1</v>
      </c>
      <c r="E3491" s="25" t="str">
        <f>IF(I3491="","",(COUNTIFS($L$4:L3491,L3491)))</f>
        <v/>
      </c>
      <c r="F3491" s="13">
        <f>IF(OR(B3491&lt;&gt;2,C3491&lt;&gt;1,D3491&lt;&gt;1,H3491&lt;&gt;1),0,
COUNTIFS($B$4:B3491,2,$C$4:C3491,1,$D$4:D3491,1,$H$4:H3491,1))</f>
        <v>0</v>
      </c>
      <c r="G3491" s="26" t="str">
        <f>IF(I3491="","",(COUNTIF($E$4:E3491,E3491)))</f>
        <v/>
      </c>
      <c r="H3491" s="1">
        <f>IF(AND(J3491="SAYIM",FİLTRE!$H$5="RAFTA",U3491&lt;&gt;0),1,0)+
IF(AND(J3491="İADE DEPO",FİLTRE!$H$5="İADE DEPO"),1,0)+
IF(FİLTRE!$H$5="TÜMÜ",1,0)+
IF(AND(J3491="FİRMA İADE",FİLTRE!$H$5="FİRMA İADE"),1,0)+
IF(AND(J3491="İMHA",FİLTRE!$H$5="İMHA"),1,0)</f>
        <v>1</v>
      </c>
      <c r="I3491" s="99"/>
      <c r="J3491" s="100"/>
      <c r="K3491" s="100"/>
      <c r="L3491" s="101"/>
      <c r="M3491" s="102"/>
      <c r="N3491" s="101"/>
      <c r="O3491" s="99"/>
      <c r="P3491" s="103"/>
      <c r="Q3491" s="104"/>
      <c r="R3491" s="50"/>
      <c r="S3491" s="105"/>
      <c r="T3491" s="106"/>
      <c r="U3491" s="107"/>
      <c r="V3491" s="108"/>
      <c r="W3491" s="107"/>
      <c r="X3491" s="107"/>
      <c r="AA3491" s="107"/>
      <c r="AB3491" s="110"/>
      <c r="AC3491" s="110"/>
      <c r="AE3491" s="105"/>
      <c r="AF3491" s="105"/>
      <c r="AR3491" s="112"/>
    </row>
    <row r="3492" spans="2:44" x14ac:dyDescent="0.25">
      <c r="B3492" s="1" t="str">
        <f>IF(I3492="","",
(IF(N3492=FİLTRE!$H$6,2,0)+IF(FİLTRE!$H$6="TOPLAM",2,0))
)</f>
        <v/>
      </c>
      <c r="C3492">
        <f>IF(FİLTRE!$M$5="",9,(IF(U3492&gt;=FİLTRE!$M$5,1,0)))</f>
        <v>1</v>
      </c>
      <c r="D3492" s="1">
        <f>IF(FİLTRE!$M$6="",9,(IF('SKT LİSTESİ'!P3492&lt;=FİLTRE!$M$6,1,0)))</f>
        <v>1</v>
      </c>
      <c r="E3492" s="25" t="str">
        <f>IF(I3492="","",(COUNTIFS($L$4:L3492,L3492)))</f>
        <v/>
      </c>
      <c r="F3492" s="13">
        <f>IF(OR(B3492&lt;&gt;2,C3492&lt;&gt;1,D3492&lt;&gt;1,H3492&lt;&gt;1),0,
COUNTIFS($B$4:B3492,2,$C$4:C3492,1,$D$4:D3492,1,$H$4:H3492,1))</f>
        <v>0</v>
      </c>
      <c r="G3492" s="26" t="str">
        <f>IF(I3492="","",(COUNTIF($E$4:E3492,E3492)))</f>
        <v/>
      </c>
      <c r="H3492" s="1">
        <f>IF(AND(J3492="SAYIM",FİLTRE!$H$5="RAFTA",U3492&lt;&gt;0),1,0)+
IF(AND(J3492="İADE DEPO",FİLTRE!$H$5="İADE DEPO"),1,0)+
IF(FİLTRE!$H$5="TÜMÜ",1,0)+
IF(AND(J3492="FİRMA İADE",FİLTRE!$H$5="FİRMA İADE"),1,0)+
IF(AND(J3492="İMHA",FİLTRE!$H$5="İMHA"),1,0)</f>
        <v>1</v>
      </c>
      <c r="I3492" s="99"/>
      <c r="J3492" s="100"/>
      <c r="K3492" s="100"/>
      <c r="L3492" s="101"/>
      <c r="M3492" s="102"/>
      <c r="N3492" s="101"/>
      <c r="O3492" s="99"/>
      <c r="P3492" s="103"/>
      <c r="Q3492" s="104"/>
      <c r="R3492" s="50"/>
      <c r="S3492" s="105"/>
      <c r="T3492" s="106"/>
      <c r="U3492" s="107"/>
      <c r="V3492" s="108"/>
      <c r="W3492" s="107"/>
      <c r="X3492" s="107"/>
      <c r="AA3492" s="107"/>
      <c r="AB3492" s="110"/>
      <c r="AC3492" s="110"/>
      <c r="AE3492" s="105"/>
      <c r="AF3492" s="105"/>
      <c r="AR3492" s="112"/>
    </row>
    <row r="3493" spans="2:44" x14ac:dyDescent="0.25">
      <c r="B3493" s="1" t="str">
        <f>IF(I3493="","",
(IF(N3493=FİLTRE!$H$6,2,0)+IF(FİLTRE!$H$6="TOPLAM",2,0))
)</f>
        <v/>
      </c>
      <c r="C3493">
        <f>IF(FİLTRE!$M$5="",9,(IF(U3493&gt;=FİLTRE!$M$5,1,0)))</f>
        <v>1</v>
      </c>
      <c r="D3493" s="1">
        <f>IF(FİLTRE!$M$6="",9,(IF('SKT LİSTESİ'!P3493&lt;=FİLTRE!$M$6,1,0)))</f>
        <v>1</v>
      </c>
      <c r="E3493" s="25" t="str">
        <f>IF(I3493="","",(COUNTIFS($L$4:L3493,L3493)))</f>
        <v/>
      </c>
      <c r="F3493" s="13">
        <f>IF(OR(B3493&lt;&gt;2,C3493&lt;&gt;1,D3493&lt;&gt;1,H3493&lt;&gt;1),0,
COUNTIFS($B$4:B3493,2,$C$4:C3493,1,$D$4:D3493,1,$H$4:H3493,1))</f>
        <v>0</v>
      </c>
      <c r="G3493" s="26" t="str">
        <f>IF(I3493="","",(COUNTIF($E$4:E3493,E3493)))</f>
        <v/>
      </c>
      <c r="H3493" s="1">
        <f>IF(AND(J3493="SAYIM",FİLTRE!$H$5="RAFTA",U3493&lt;&gt;0),1,0)+
IF(AND(J3493="İADE DEPO",FİLTRE!$H$5="İADE DEPO"),1,0)+
IF(FİLTRE!$H$5="TÜMÜ",1,0)+
IF(AND(J3493="FİRMA İADE",FİLTRE!$H$5="FİRMA İADE"),1,0)+
IF(AND(J3493="İMHA",FİLTRE!$H$5="İMHA"),1,0)</f>
        <v>1</v>
      </c>
      <c r="I3493" s="99"/>
      <c r="J3493" s="100"/>
      <c r="K3493" s="100"/>
      <c r="L3493" s="101"/>
      <c r="M3493" s="102"/>
      <c r="N3493" s="101"/>
      <c r="O3493" s="99"/>
      <c r="P3493" s="103"/>
      <c r="Q3493" s="104"/>
      <c r="R3493" s="50"/>
      <c r="S3493" s="105"/>
      <c r="T3493" s="106"/>
      <c r="U3493" s="107"/>
      <c r="V3493" s="108"/>
      <c r="W3493" s="107"/>
      <c r="X3493" s="107"/>
      <c r="AA3493" s="107"/>
      <c r="AB3493" s="110"/>
      <c r="AC3493" s="110"/>
      <c r="AE3493" s="105"/>
      <c r="AF3493" s="105"/>
      <c r="AR3493" s="112"/>
    </row>
    <row r="3494" spans="2:44" x14ac:dyDescent="0.25">
      <c r="B3494" s="1" t="str">
        <f>IF(I3494="","",
(IF(N3494=FİLTRE!$H$6,2,0)+IF(FİLTRE!$H$6="TOPLAM",2,0))
)</f>
        <v/>
      </c>
      <c r="C3494">
        <f>IF(FİLTRE!$M$5="",9,(IF(U3494&gt;=FİLTRE!$M$5,1,0)))</f>
        <v>1</v>
      </c>
      <c r="D3494" s="1">
        <f>IF(FİLTRE!$M$6="",9,(IF('SKT LİSTESİ'!P3494&lt;=FİLTRE!$M$6,1,0)))</f>
        <v>1</v>
      </c>
      <c r="E3494" s="25" t="str">
        <f>IF(I3494="","",(COUNTIFS($L$4:L3494,L3494)))</f>
        <v/>
      </c>
      <c r="F3494" s="13">
        <f>IF(OR(B3494&lt;&gt;2,C3494&lt;&gt;1,D3494&lt;&gt;1,H3494&lt;&gt;1),0,
COUNTIFS($B$4:B3494,2,$C$4:C3494,1,$D$4:D3494,1,$H$4:H3494,1))</f>
        <v>0</v>
      </c>
      <c r="G3494" s="26" t="str">
        <f>IF(I3494="","",(COUNTIF($E$4:E3494,E3494)))</f>
        <v/>
      </c>
      <c r="H3494" s="1">
        <f>IF(AND(J3494="SAYIM",FİLTRE!$H$5="RAFTA",U3494&lt;&gt;0),1,0)+
IF(AND(J3494="İADE DEPO",FİLTRE!$H$5="İADE DEPO"),1,0)+
IF(FİLTRE!$H$5="TÜMÜ",1,0)+
IF(AND(J3494="FİRMA İADE",FİLTRE!$H$5="FİRMA İADE"),1,0)+
IF(AND(J3494="İMHA",FİLTRE!$H$5="İMHA"),1,0)</f>
        <v>1</v>
      </c>
      <c r="I3494" s="99"/>
      <c r="J3494" s="100"/>
      <c r="K3494" s="100"/>
      <c r="L3494" s="101"/>
      <c r="M3494" s="102"/>
      <c r="N3494" s="101"/>
      <c r="O3494" s="99"/>
      <c r="P3494" s="103"/>
      <c r="Q3494" s="104"/>
      <c r="R3494" s="50"/>
      <c r="S3494" s="105"/>
      <c r="T3494" s="106"/>
      <c r="U3494" s="107"/>
      <c r="V3494" s="108"/>
      <c r="W3494" s="107"/>
      <c r="X3494" s="107"/>
      <c r="AA3494" s="107"/>
      <c r="AB3494" s="110"/>
      <c r="AC3494" s="110"/>
      <c r="AE3494" s="105"/>
      <c r="AF3494" s="105"/>
      <c r="AR3494" s="112"/>
    </row>
    <row r="3495" spans="2:44" x14ac:dyDescent="0.25">
      <c r="B3495" s="1" t="str">
        <f>IF(I3495="","",
(IF(N3495=FİLTRE!$H$6,2,0)+IF(FİLTRE!$H$6="TOPLAM",2,0))
)</f>
        <v/>
      </c>
      <c r="C3495">
        <f>IF(FİLTRE!$M$5="",9,(IF(U3495&gt;=FİLTRE!$M$5,1,0)))</f>
        <v>1</v>
      </c>
      <c r="D3495" s="1">
        <f>IF(FİLTRE!$M$6="",9,(IF('SKT LİSTESİ'!P3495&lt;=FİLTRE!$M$6,1,0)))</f>
        <v>1</v>
      </c>
      <c r="E3495" s="25" t="str">
        <f>IF(I3495="","",(COUNTIFS($L$4:L3495,L3495)))</f>
        <v/>
      </c>
      <c r="F3495" s="13">
        <f>IF(OR(B3495&lt;&gt;2,C3495&lt;&gt;1,D3495&lt;&gt;1,H3495&lt;&gt;1),0,
COUNTIFS($B$4:B3495,2,$C$4:C3495,1,$D$4:D3495,1,$H$4:H3495,1))</f>
        <v>0</v>
      </c>
      <c r="G3495" s="26" t="str">
        <f>IF(I3495="","",(COUNTIF($E$4:E3495,E3495)))</f>
        <v/>
      </c>
      <c r="H3495" s="1">
        <f>IF(AND(J3495="SAYIM",FİLTRE!$H$5="RAFTA",U3495&lt;&gt;0),1,0)+
IF(AND(J3495="İADE DEPO",FİLTRE!$H$5="İADE DEPO"),1,0)+
IF(FİLTRE!$H$5="TÜMÜ",1,0)+
IF(AND(J3495="FİRMA İADE",FİLTRE!$H$5="FİRMA İADE"),1,0)+
IF(AND(J3495="İMHA",FİLTRE!$H$5="İMHA"),1,0)</f>
        <v>1</v>
      </c>
      <c r="I3495" s="99"/>
      <c r="J3495" s="100"/>
      <c r="K3495" s="100"/>
      <c r="L3495" s="101"/>
      <c r="M3495" s="102"/>
      <c r="N3495" s="101"/>
      <c r="O3495" s="99"/>
      <c r="P3495" s="103"/>
      <c r="Q3495" s="104"/>
      <c r="R3495" s="50"/>
      <c r="S3495" s="105"/>
      <c r="T3495" s="106"/>
      <c r="U3495" s="107"/>
      <c r="V3495" s="108"/>
      <c r="W3495" s="107"/>
      <c r="X3495" s="107"/>
      <c r="AA3495" s="107"/>
      <c r="AB3495" s="110"/>
      <c r="AC3495" s="110"/>
      <c r="AE3495" s="105"/>
      <c r="AF3495" s="105"/>
      <c r="AR3495" s="112"/>
    </row>
    <row r="3496" spans="2:44" x14ac:dyDescent="0.25">
      <c r="B3496" s="1" t="str">
        <f>IF(I3496="","",
(IF(N3496=FİLTRE!$H$6,2,0)+IF(FİLTRE!$H$6="TOPLAM",2,0))
)</f>
        <v/>
      </c>
      <c r="C3496">
        <f>IF(FİLTRE!$M$5="",9,(IF(U3496&gt;=FİLTRE!$M$5,1,0)))</f>
        <v>1</v>
      </c>
      <c r="D3496" s="1">
        <f>IF(FİLTRE!$M$6="",9,(IF('SKT LİSTESİ'!P3496&lt;=FİLTRE!$M$6,1,0)))</f>
        <v>1</v>
      </c>
      <c r="E3496" s="25" t="str">
        <f>IF(I3496="","",(COUNTIFS($L$4:L3496,L3496)))</f>
        <v/>
      </c>
      <c r="F3496" s="13">
        <f>IF(OR(B3496&lt;&gt;2,C3496&lt;&gt;1,D3496&lt;&gt;1,H3496&lt;&gt;1),0,
COUNTIFS($B$4:B3496,2,$C$4:C3496,1,$D$4:D3496,1,$H$4:H3496,1))</f>
        <v>0</v>
      </c>
      <c r="G3496" s="26" t="str">
        <f>IF(I3496="","",(COUNTIF($E$4:E3496,E3496)))</f>
        <v/>
      </c>
      <c r="H3496" s="1">
        <f>IF(AND(J3496="SAYIM",FİLTRE!$H$5="RAFTA",U3496&lt;&gt;0),1,0)+
IF(AND(J3496="İADE DEPO",FİLTRE!$H$5="İADE DEPO"),1,0)+
IF(FİLTRE!$H$5="TÜMÜ",1,0)+
IF(AND(J3496="FİRMA İADE",FİLTRE!$H$5="FİRMA İADE"),1,0)+
IF(AND(J3496="İMHA",FİLTRE!$H$5="İMHA"),1,0)</f>
        <v>1</v>
      </c>
      <c r="I3496" s="99"/>
      <c r="J3496" s="100"/>
      <c r="K3496" s="100"/>
      <c r="L3496" s="101"/>
      <c r="M3496" s="102"/>
      <c r="N3496" s="101"/>
      <c r="O3496" s="99"/>
      <c r="P3496" s="103"/>
      <c r="Q3496" s="104"/>
      <c r="R3496" s="50"/>
      <c r="S3496" s="105"/>
      <c r="T3496" s="106"/>
      <c r="U3496" s="107"/>
      <c r="V3496" s="108"/>
      <c r="W3496" s="107"/>
      <c r="X3496" s="107"/>
      <c r="AA3496" s="107"/>
      <c r="AB3496" s="110"/>
      <c r="AC3496" s="110"/>
      <c r="AE3496" s="105"/>
      <c r="AF3496" s="105"/>
      <c r="AR3496" s="112"/>
    </row>
    <row r="3497" spans="2:44" x14ac:dyDescent="0.25">
      <c r="B3497" s="1" t="str">
        <f>IF(I3497="","",
(IF(N3497=FİLTRE!$H$6,2,0)+IF(FİLTRE!$H$6="TOPLAM",2,0))
)</f>
        <v/>
      </c>
      <c r="C3497">
        <f>IF(FİLTRE!$M$5="",9,(IF(U3497&gt;=FİLTRE!$M$5,1,0)))</f>
        <v>1</v>
      </c>
      <c r="D3497" s="1">
        <f>IF(FİLTRE!$M$6="",9,(IF('SKT LİSTESİ'!P3497&lt;=FİLTRE!$M$6,1,0)))</f>
        <v>1</v>
      </c>
      <c r="E3497" s="25" t="str">
        <f>IF(I3497="","",(COUNTIFS($L$4:L3497,L3497)))</f>
        <v/>
      </c>
      <c r="F3497" s="13">
        <f>IF(OR(B3497&lt;&gt;2,C3497&lt;&gt;1,D3497&lt;&gt;1,H3497&lt;&gt;1),0,
COUNTIFS($B$4:B3497,2,$C$4:C3497,1,$D$4:D3497,1,$H$4:H3497,1))</f>
        <v>0</v>
      </c>
      <c r="G3497" s="26" t="str">
        <f>IF(I3497="","",(COUNTIF($E$4:E3497,E3497)))</f>
        <v/>
      </c>
      <c r="H3497" s="1">
        <f>IF(AND(J3497="SAYIM",FİLTRE!$H$5="RAFTA",U3497&lt;&gt;0),1,0)+
IF(AND(J3497="İADE DEPO",FİLTRE!$H$5="İADE DEPO"),1,0)+
IF(FİLTRE!$H$5="TÜMÜ",1,0)+
IF(AND(J3497="FİRMA İADE",FİLTRE!$H$5="FİRMA İADE"),1,0)+
IF(AND(J3497="İMHA",FİLTRE!$H$5="İMHA"),1,0)</f>
        <v>1</v>
      </c>
      <c r="I3497" s="99"/>
      <c r="J3497" s="100"/>
      <c r="K3497" s="100"/>
      <c r="L3497" s="101"/>
      <c r="M3497" s="102"/>
      <c r="N3497" s="101"/>
      <c r="O3497" s="99"/>
      <c r="P3497" s="103"/>
      <c r="Q3497" s="104"/>
      <c r="R3497" s="50"/>
      <c r="S3497" s="105"/>
      <c r="T3497" s="106"/>
      <c r="U3497" s="107"/>
      <c r="V3497" s="108"/>
      <c r="W3497" s="107"/>
      <c r="X3497" s="107"/>
      <c r="AA3497" s="107"/>
      <c r="AB3497" s="110"/>
      <c r="AC3497" s="110"/>
      <c r="AE3497" s="105"/>
      <c r="AF3497" s="105"/>
      <c r="AR3497" s="112"/>
    </row>
    <row r="3498" spans="2:44" x14ac:dyDescent="0.25">
      <c r="B3498" s="1" t="str">
        <f>IF(I3498="","",
(IF(N3498=FİLTRE!$H$6,2,0)+IF(FİLTRE!$H$6="TOPLAM",2,0))
)</f>
        <v/>
      </c>
      <c r="C3498">
        <f>IF(FİLTRE!$M$5="",9,(IF(U3498&gt;=FİLTRE!$M$5,1,0)))</f>
        <v>1</v>
      </c>
      <c r="D3498" s="1">
        <f>IF(FİLTRE!$M$6="",9,(IF('SKT LİSTESİ'!P3498&lt;=FİLTRE!$M$6,1,0)))</f>
        <v>1</v>
      </c>
      <c r="E3498" s="25" t="str">
        <f>IF(I3498="","",(COUNTIFS($L$4:L3498,L3498)))</f>
        <v/>
      </c>
      <c r="F3498" s="13">
        <f>IF(OR(B3498&lt;&gt;2,C3498&lt;&gt;1,D3498&lt;&gt;1,H3498&lt;&gt;1),0,
COUNTIFS($B$4:B3498,2,$C$4:C3498,1,$D$4:D3498,1,$H$4:H3498,1))</f>
        <v>0</v>
      </c>
      <c r="G3498" s="26" t="str">
        <f>IF(I3498="","",(COUNTIF($E$4:E3498,E3498)))</f>
        <v/>
      </c>
      <c r="H3498" s="1">
        <f>IF(AND(J3498="SAYIM",FİLTRE!$H$5="RAFTA",U3498&lt;&gt;0),1,0)+
IF(AND(J3498="İADE DEPO",FİLTRE!$H$5="İADE DEPO"),1,0)+
IF(FİLTRE!$H$5="TÜMÜ",1,0)+
IF(AND(J3498="FİRMA İADE",FİLTRE!$H$5="FİRMA İADE"),1,0)+
IF(AND(J3498="İMHA",FİLTRE!$H$5="İMHA"),1,0)</f>
        <v>1</v>
      </c>
      <c r="I3498" s="99"/>
      <c r="J3498" s="100"/>
      <c r="K3498" s="100"/>
      <c r="L3498" s="101"/>
      <c r="M3498" s="102"/>
      <c r="N3498" s="101"/>
      <c r="O3498" s="99"/>
      <c r="P3498" s="103"/>
      <c r="Q3498" s="104"/>
      <c r="R3498" s="50"/>
      <c r="S3498" s="105"/>
      <c r="T3498" s="106"/>
      <c r="U3498" s="107"/>
      <c r="V3498" s="108"/>
      <c r="W3498" s="107"/>
      <c r="X3498" s="107"/>
      <c r="AA3498" s="107"/>
      <c r="AB3498" s="110"/>
      <c r="AC3498" s="110"/>
      <c r="AE3498" s="105"/>
      <c r="AF3498" s="105"/>
      <c r="AR3498" s="112"/>
    </row>
    <row r="3499" spans="2:44" x14ac:dyDescent="0.25">
      <c r="B3499" s="1" t="str">
        <f>IF(I3499="","",
(IF(N3499=FİLTRE!$H$6,2,0)+IF(FİLTRE!$H$6="TOPLAM",2,0))
)</f>
        <v/>
      </c>
      <c r="C3499">
        <f>IF(FİLTRE!$M$5="",9,(IF(U3499&gt;=FİLTRE!$M$5,1,0)))</f>
        <v>1</v>
      </c>
      <c r="D3499" s="1">
        <f>IF(FİLTRE!$M$6="",9,(IF('SKT LİSTESİ'!P3499&lt;=FİLTRE!$M$6,1,0)))</f>
        <v>1</v>
      </c>
      <c r="E3499" s="25" t="str">
        <f>IF(I3499="","",(COUNTIFS($L$4:L3499,L3499)))</f>
        <v/>
      </c>
      <c r="F3499" s="13">
        <f>IF(OR(B3499&lt;&gt;2,C3499&lt;&gt;1,D3499&lt;&gt;1,H3499&lt;&gt;1),0,
COUNTIFS($B$4:B3499,2,$C$4:C3499,1,$D$4:D3499,1,$H$4:H3499,1))</f>
        <v>0</v>
      </c>
      <c r="G3499" s="26" t="str">
        <f>IF(I3499="","",(COUNTIF($E$4:E3499,E3499)))</f>
        <v/>
      </c>
      <c r="H3499" s="1">
        <f>IF(AND(J3499="SAYIM",FİLTRE!$H$5="RAFTA",U3499&lt;&gt;0),1,0)+
IF(AND(J3499="İADE DEPO",FİLTRE!$H$5="İADE DEPO"),1,0)+
IF(FİLTRE!$H$5="TÜMÜ",1,0)+
IF(AND(J3499="FİRMA İADE",FİLTRE!$H$5="FİRMA İADE"),1,0)+
IF(AND(J3499="İMHA",FİLTRE!$H$5="İMHA"),1,0)</f>
        <v>1</v>
      </c>
      <c r="I3499" s="99"/>
      <c r="J3499" s="100"/>
      <c r="K3499" s="100"/>
      <c r="L3499" s="101"/>
      <c r="M3499" s="102"/>
      <c r="N3499" s="101"/>
      <c r="O3499" s="99"/>
      <c r="P3499" s="103"/>
      <c r="Q3499" s="104"/>
      <c r="R3499" s="50"/>
      <c r="S3499" s="105"/>
      <c r="T3499" s="106"/>
      <c r="U3499" s="107"/>
      <c r="V3499" s="108"/>
      <c r="W3499" s="107"/>
      <c r="X3499" s="107"/>
      <c r="AA3499" s="107"/>
      <c r="AB3499" s="110"/>
      <c r="AC3499" s="110"/>
      <c r="AE3499" s="105"/>
      <c r="AF3499" s="105"/>
      <c r="AR3499" s="112"/>
    </row>
    <row r="3500" spans="2:44" x14ac:dyDescent="0.25">
      <c r="B3500" s="1" t="str">
        <f>IF(I3500="","",
(IF(N3500=FİLTRE!$H$6,2,0)+IF(FİLTRE!$H$6="TOPLAM",2,0))
)</f>
        <v/>
      </c>
      <c r="C3500">
        <f>IF(FİLTRE!$M$5="",9,(IF(U3500&gt;=FİLTRE!$M$5,1,0)))</f>
        <v>1</v>
      </c>
      <c r="D3500" s="1">
        <f>IF(FİLTRE!$M$6="",9,(IF('SKT LİSTESİ'!P3500&lt;=FİLTRE!$M$6,1,0)))</f>
        <v>1</v>
      </c>
      <c r="E3500" s="25" t="str">
        <f>IF(I3500="","",(COUNTIFS($L$4:L3500,L3500)))</f>
        <v/>
      </c>
      <c r="F3500" s="13">
        <f>IF(OR(B3500&lt;&gt;2,C3500&lt;&gt;1,D3500&lt;&gt;1,H3500&lt;&gt;1),0,
COUNTIFS($B$4:B3500,2,$C$4:C3500,1,$D$4:D3500,1,$H$4:H3500,1))</f>
        <v>0</v>
      </c>
      <c r="G3500" s="26" t="str">
        <f>IF(I3500="","",(COUNTIF($E$4:E3500,E3500)))</f>
        <v/>
      </c>
      <c r="H3500" s="1">
        <f>IF(AND(J3500="SAYIM",FİLTRE!$H$5="RAFTA",U3500&lt;&gt;0),1,0)+
IF(AND(J3500="İADE DEPO",FİLTRE!$H$5="İADE DEPO"),1,0)+
IF(FİLTRE!$H$5="TÜMÜ",1,0)+
IF(AND(J3500="FİRMA İADE",FİLTRE!$H$5="FİRMA İADE"),1,0)+
IF(AND(J3500="İMHA",FİLTRE!$H$5="İMHA"),1,0)</f>
        <v>1</v>
      </c>
      <c r="I3500" s="99"/>
      <c r="J3500" s="100"/>
      <c r="K3500" s="100"/>
      <c r="L3500" s="101"/>
      <c r="M3500" s="102"/>
      <c r="N3500" s="101"/>
      <c r="O3500" s="99"/>
      <c r="P3500" s="103"/>
      <c r="Q3500" s="104"/>
      <c r="R3500" s="50"/>
      <c r="S3500" s="105"/>
      <c r="T3500" s="106"/>
      <c r="U3500" s="107"/>
      <c r="V3500" s="108"/>
      <c r="W3500" s="107"/>
      <c r="X3500" s="107"/>
      <c r="AA3500" s="107"/>
      <c r="AB3500" s="110"/>
      <c r="AC3500" s="110"/>
      <c r="AE3500" s="105"/>
      <c r="AF3500" s="105"/>
      <c r="AR3500" s="112"/>
    </row>
    <row r="3501" spans="2:44" x14ac:dyDescent="0.25">
      <c r="B3501" s="1" t="str">
        <f>IF(I3501="","",
(IF(N3501=FİLTRE!$H$6,2,0)+IF(FİLTRE!$H$6="TOPLAM",2,0))
)</f>
        <v/>
      </c>
      <c r="C3501">
        <f>IF(FİLTRE!$M$5="",9,(IF(U3501&gt;=FİLTRE!$M$5,1,0)))</f>
        <v>1</v>
      </c>
      <c r="D3501" s="1">
        <f>IF(FİLTRE!$M$6="",9,(IF('SKT LİSTESİ'!P3501&lt;=FİLTRE!$M$6,1,0)))</f>
        <v>1</v>
      </c>
      <c r="E3501" s="25" t="str">
        <f>IF(I3501="","",(COUNTIFS($L$4:L3501,L3501)))</f>
        <v/>
      </c>
      <c r="F3501" s="13">
        <f>IF(OR(B3501&lt;&gt;2,C3501&lt;&gt;1,D3501&lt;&gt;1,H3501&lt;&gt;1),0,
COUNTIFS($B$4:B3501,2,$C$4:C3501,1,$D$4:D3501,1,$H$4:H3501,1))</f>
        <v>0</v>
      </c>
      <c r="G3501" s="26" t="str">
        <f>IF(I3501="","",(COUNTIF($E$4:E3501,E3501)))</f>
        <v/>
      </c>
      <c r="H3501" s="1">
        <f>IF(AND(J3501="SAYIM",FİLTRE!$H$5="RAFTA",U3501&lt;&gt;0),1,0)+
IF(AND(J3501="İADE DEPO",FİLTRE!$H$5="İADE DEPO"),1,0)+
IF(FİLTRE!$H$5="TÜMÜ",1,0)+
IF(AND(J3501="FİRMA İADE",FİLTRE!$H$5="FİRMA İADE"),1,0)+
IF(AND(J3501="İMHA",FİLTRE!$H$5="İMHA"),1,0)</f>
        <v>1</v>
      </c>
      <c r="I3501" s="99"/>
      <c r="J3501" s="100"/>
      <c r="K3501" s="100"/>
      <c r="L3501" s="101"/>
      <c r="M3501" s="102"/>
      <c r="N3501" s="101"/>
      <c r="O3501" s="99"/>
      <c r="P3501" s="103"/>
      <c r="Q3501" s="104"/>
      <c r="R3501" s="50"/>
      <c r="S3501" s="105"/>
      <c r="T3501" s="106"/>
      <c r="U3501" s="107"/>
      <c r="V3501" s="108"/>
      <c r="W3501" s="107"/>
      <c r="X3501" s="107"/>
      <c r="AA3501" s="107"/>
      <c r="AB3501" s="110"/>
      <c r="AC3501" s="110"/>
      <c r="AE3501" s="105"/>
      <c r="AF3501" s="105"/>
      <c r="AR3501" s="112"/>
    </row>
    <row r="3502" spans="2:44" x14ac:dyDescent="0.25">
      <c r="B3502" s="1" t="str">
        <f>IF(I3502="","",
(IF(N3502=FİLTRE!$H$6,2,0)+IF(FİLTRE!$H$6="TOPLAM",2,0))
)</f>
        <v/>
      </c>
      <c r="C3502">
        <f>IF(FİLTRE!$M$5="",9,(IF(U3502&gt;=FİLTRE!$M$5,1,0)))</f>
        <v>1</v>
      </c>
      <c r="D3502" s="1">
        <f>IF(FİLTRE!$M$6="",9,(IF('SKT LİSTESİ'!P3502&lt;=FİLTRE!$M$6,1,0)))</f>
        <v>1</v>
      </c>
      <c r="E3502" s="25" t="str">
        <f>IF(I3502="","",(COUNTIFS($L$4:L3502,L3502)))</f>
        <v/>
      </c>
      <c r="F3502" s="13">
        <f>IF(OR(B3502&lt;&gt;2,C3502&lt;&gt;1,D3502&lt;&gt;1,H3502&lt;&gt;1),0,
COUNTIFS($B$4:B3502,2,$C$4:C3502,1,$D$4:D3502,1,$H$4:H3502,1))</f>
        <v>0</v>
      </c>
      <c r="G3502" s="26" t="str">
        <f>IF(I3502="","",(COUNTIF($E$4:E3502,E3502)))</f>
        <v/>
      </c>
      <c r="H3502" s="1">
        <f>IF(AND(J3502="SAYIM",FİLTRE!$H$5="RAFTA",U3502&lt;&gt;0),1,0)+
IF(AND(J3502="İADE DEPO",FİLTRE!$H$5="İADE DEPO"),1,0)+
IF(FİLTRE!$H$5="TÜMÜ",1,0)+
IF(AND(J3502="FİRMA İADE",FİLTRE!$H$5="FİRMA İADE"),1,0)+
IF(AND(J3502="İMHA",FİLTRE!$H$5="İMHA"),1,0)</f>
        <v>1</v>
      </c>
      <c r="I3502" s="99"/>
      <c r="J3502" s="100"/>
      <c r="K3502" s="100"/>
      <c r="L3502" s="101"/>
      <c r="M3502" s="102"/>
      <c r="N3502" s="101"/>
      <c r="O3502" s="99"/>
      <c r="P3502" s="103"/>
      <c r="Q3502" s="104"/>
      <c r="R3502" s="50"/>
      <c r="S3502" s="105"/>
      <c r="T3502" s="106"/>
      <c r="U3502" s="107"/>
      <c r="V3502" s="108"/>
      <c r="W3502" s="107"/>
      <c r="X3502" s="107"/>
      <c r="AA3502" s="107"/>
      <c r="AB3502" s="110"/>
      <c r="AC3502" s="110"/>
      <c r="AE3502" s="105"/>
      <c r="AF3502" s="105"/>
      <c r="AR3502" s="112"/>
    </row>
    <row r="3503" spans="2:44" x14ac:dyDescent="0.25">
      <c r="B3503" s="1" t="str">
        <f>IF(I3503="","",
(IF(N3503=FİLTRE!$H$6,2,0)+IF(FİLTRE!$H$6="TOPLAM",2,0))
)</f>
        <v/>
      </c>
      <c r="C3503">
        <f>IF(FİLTRE!$M$5="",9,(IF(U3503&gt;=FİLTRE!$M$5,1,0)))</f>
        <v>1</v>
      </c>
      <c r="D3503" s="1">
        <f>IF(FİLTRE!$M$6="",9,(IF('SKT LİSTESİ'!P3503&lt;=FİLTRE!$M$6,1,0)))</f>
        <v>1</v>
      </c>
      <c r="E3503" s="25" t="str">
        <f>IF(I3503="","",(COUNTIFS($L$4:L3503,L3503)))</f>
        <v/>
      </c>
      <c r="F3503" s="13">
        <f>IF(OR(B3503&lt;&gt;2,C3503&lt;&gt;1,D3503&lt;&gt;1,H3503&lt;&gt;1),0,
COUNTIFS($B$4:B3503,2,$C$4:C3503,1,$D$4:D3503,1,$H$4:H3503,1))</f>
        <v>0</v>
      </c>
      <c r="G3503" s="26" t="str">
        <f>IF(I3503="","",(COUNTIF($E$4:E3503,E3503)))</f>
        <v/>
      </c>
      <c r="H3503" s="1">
        <f>IF(AND(J3503="SAYIM",FİLTRE!$H$5="RAFTA",U3503&lt;&gt;0),1,0)+
IF(AND(J3503="İADE DEPO",FİLTRE!$H$5="İADE DEPO"),1,0)+
IF(FİLTRE!$H$5="TÜMÜ",1,0)+
IF(AND(J3503="FİRMA İADE",FİLTRE!$H$5="FİRMA İADE"),1,0)+
IF(AND(J3503="İMHA",FİLTRE!$H$5="İMHA"),1,0)</f>
        <v>1</v>
      </c>
      <c r="I3503" s="99"/>
      <c r="J3503" s="100"/>
      <c r="K3503" s="100"/>
      <c r="L3503" s="101"/>
      <c r="M3503" s="102"/>
      <c r="N3503" s="101"/>
      <c r="O3503" s="99"/>
      <c r="P3503" s="103"/>
      <c r="Q3503" s="104"/>
      <c r="R3503" s="50"/>
      <c r="S3503" s="105"/>
      <c r="T3503" s="106"/>
      <c r="U3503" s="107"/>
      <c r="V3503" s="108"/>
      <c r="W3503" s="107"/>
      <c r="X3503" s="107"/>
      <c r="AA3503" s="107"/>
      <c r="AB3503" s="110"/>
      <c r="AC3503" s="110"/>
      <c r="AE3503" s="105"/>
      <c r="AF3503" s="105"/>
      <c r="AR3503" s="112"/>
    </row>
    <row r="3504" spans="2:44" x14ac:dyDescent="0.25">
      <c r="B3504" s="1" t="str">
        <f>IF(I3504="","",
(IF(N3504=FİLTRE!$H$6,2,0)+IF(FİLTRE!$H$6="TOPLAM",2,0))
)</f>
        <v/>
      </c>
      <c r="C3504">
        <f>IF(FİLTRE!$M$5="",9,(IF(U3504&gt;=FİLTRE!$M$5,1,0)))</f>
        <v>1</v>
      </c>
      <c r="D3504" s="1">
        <f>IF(FİLTRE!$M$6="",9,(IF('SKT LİSTESİ'!P3504&lt;=FİLTRE!$M$6,1,0)))</f>
        <v>1</v>
      </c>
      <c r="E3504" s="25" t="str">
        <f>IF(I3504="","",(COUNTIFS($L$4:L3504,L3504)))</f>
        <v/>
      </c>
      <c r="F3504" s="13">
        <f>IF(OR(B3504&lt;&gt;2,C3504&lt;&gt;1,D3504&lt;&gt;1,H3504&lt;&gt;1),0,
COUNTIFS($B$4:B3504,2,$C$4:C3504,1,$D$4:D3504,1,$H$4:H3504,1))</f>
        <v>0</v>
      </c>
      <c r="G3504" s="26" t="str">
        <f>IF(I3504="","",(COUNTIF($E$4:E3504,E3504)))</f>
        <v/>
      </c>
      <c r="H3504" s="1">
        <f>IF(AND(J3504="SAYIM",FİLTRE!$H$5="RAFTA",U3504&lt;&gt;0),1,0)+
IF(AND(J3504="İADE DEPO",FİLTRE!$H$5="İADE DEPO"),1,0)+
IF(FİLTRE!$H$5="TÜMÜ",1,0)+
IF(AND(J3504="FİRMA İADE",FİLTRE!$H$5="FİRMA İADE"),1,0)+
IF(AND(J3504="İMHA",FİLTRE!$H$5="İMHA"),1,0)</f>
        <v>1</v>
      </c>
      <c r="I3504" s="99"/>
      <c r="J3504" s="100"/>
      <c r="K3504" s="100"/>
      <c r="L3504" s="101"/>
      <c r="M3504" s="102"/>
      <c r="N3504" s="101"/>
      <c r="O3504" s="99"/>
      <c r="P3504" s="103"/>
      <c r="Q3504" s="104"/>
      <c r="R3504" s="50"/>
      <c r="S3504" s="105"/>
      <c r="T3504" s="106"/>
      <c r="U3504" s="107"/>
      <c r="V3504" s="108"/>
      <c r="W3504" s="107"/>
      <c r="X3504" s="107"/>
      <c r="AA3504" s="107"/>
      <c r="AB3504" s="110"/>
      <c r="AC3504" s="110"/>
      <c r="AE3504" s="105"/>
      <c r="AF3504" s="105"/>
      <c r="AR3504" s="112"/>
    </row>
    <row r="3505" spans="2:44" x14ac:dyDescent="0.25">
      <c r="B3505" s="1" t="str">
        <f>IF(I3505="","",
(IF(N3505=FİLTRE!$H$6,2,0)+IF(FİLTRE!$H$6="TOPLAM",2,0))
)</f>
        <v/>
      </c>
      <c r="C3505">
        <f>IF(FİLTRE!$M$5="",9,(IF(U3505&gt;=FİLTRE!$M$5,1,0)))</f>
        <v>1</v>
      </c>
      <c r="D3505" s="1">
        <f>IF(FİLTRE!$M$6="",9,(IF('SKT LİSTESİ'!P3505&lt;=FİLTRE!$M$6,1,0)))</f>
        <v>1</v>
      </c>
      <c r="E3505" s="25" t="str">
        <f>IF(I3505="","",(COUNTIFS($L$4:L3505,L3505)))</f>
        <v/>
      </c>
      <c r="F3505" s="13">
        <f>IF(OR(B3505&lt;&gt;2,C3505&lt;&gt;1,D3505&lt;&gt;1,H3505&lt;&gt;1),0,
COUNTIFS($B$4:B3505,2,$C$4:C3505,1,$D$4:D3505,1,$H$4:H3505,1))</f>
        <v>0</v>
      </c>
      <c r="G3505" s="26" t="str">
        <f>IF(I3505="","",(COUNTIF($E$4:E3505,E3505)))</f>
        <v/>
      </c>
      <c r="H3505" s="1">
        <f>IF(AND(J3505="SAYIM",FİLTRE!$H$5="RAFTA",U3505&lt;&gt;0),1,0)+
IF(AND(J3505="İADE DEPO",FİLTRE!$H$5="İADE DEPO"),1,0)+
IF(FİLTRE!$H$5="TÜMÜ",1,0)+
IF(AND(J3505="FİRMA İADE",FİLTRE!$H$5="FİRMA İADE"),1,0)+
IF(AND(J3505="İMHA",FİLTRE!$H$5="İMHA"),1,0)</f>
        <v>1</v>
      </c>
      <c r="I3505" s="99"/>
      <c r="J3505" s="100"/>
      <c r="K3505" s="100"/>
      <c r="L3505" s="101"/>
      <c r="M3505" s="102"/>
      <c r="N3505" s="101"/>
      <c r="O3505" s="99"/>
      <c r="P3505" s="103"/>
      <c r="Q3505" s="104"/>
      <c r="R3505" s="50"/>
      <c r="S3505" s="105"/>
      <c r="T3505" s="106"/>
      <c r="U3505" s="107"/>
      <c r="V3505" s="108"/>
      <c r="W3505" s="107"/>
      <c r="X3505" s="107"/>
      <c r="AA3505" s="107"/>
      <c r="AB3505" s="110"/>
      <c r="AC3505" s="110"/>
      <c r="AE3505" s="105"/>
      <c r="AF3505" s="105"/>
      <c r="AR3505" s="112"/>
    </row>
    <row r="3506" spans="2:44" x14ac:dyDescent="0.25">
      <c r="B3506" s="1" t="str">
        <f>IF(I3506="","",
(IF(N3506=FİLTRE!$H$6,2,0)+IF(FİLTRE!$H$6="TOPLAM",2,0))
)</f>
        <v/>
      </c>
      <c r="C3506">
        <f>IF(FİLTRE!$M$5="",9,(IF(U3506&gt;=FİLTRE!$M$5,1,0)))</f>
        <v>1</v>
      </c>
      <c r="D3506" s="1">
        <f>IF(FİLTRE!$M$6="",9,(IF('SKT LİSTESİ'!P3506&lt;=FİLTRE!$M$6,1,0)))</f>
        <v>1</v>
      </c>
      <c r="E3506" s="25" t="str">
        <f>IF(I3506="","",(COUNTIFS($L$4:L3506,L3506)))</f>
        <v/>
      </c>
      <c r="F3506" s="13">
        <f>IF(OR(B3506&lt;&gt;2,C3506&lt;&gt;1,D3506&lt;&gt;1,H3506&lt;&gt;1),0,
COUNTIFS($B$4:B3506,2,$C$4:C3506,1,$D$4:D3506,1,$H$4:H3506,1))</f>
        <v>0</v>
      </c>
      <c r="G3506" s="26" t="str">
        <f>IF(I3506="","",(COUNTIF($E$4:E3506,E3506)))</f>
        <v/>
      </c>
      <c r="H3506" s="1">
        <f>IF(AND(J3506="SAYIM",FİLTRE!$H$5="RAFTA",U3506&lt;&gt;0),1,0)+
IF(AND(J3506="İADE DEPO",FİLTRE!$H$5="İADE DEPO"),1,0)+
IF(FİLTRE!$H$5="TÜMÜ",1,0)+
IF(AND(J3506="FİRMA İADE",FİLTRE!$H$5="FİRMA İADE"),1,0)+
IF(AND(J3506="İMHA",FİLTRE!$H$5="İMHA"),1,0)</f>
        <v>1</v>
      </c>
      <c r="I3506" s="99"/>
      <c r="J3506" s="100"/>
      <c r="K3506" s="100"/>
      <c r="L3506" s="101"/>
      <c r="M3506" s="102"/>
      <c r="N3506" s="101"/>
      <c r="O3506" s="99"/>
      <c r="P3506" s="103"/>
      <c r="Q3506" s="104"/>
      <c r="R3506" s="50"/>
      <c r="S3506" s="105"/>
      <c r="T3506" s="106"/>
      <c r="U3506" s="107"/>
      <c r="V3506" s="108"/>
      <c r="W3506" s="107"/>
      <c r="X3506" s="107"/>
      <c r="AA3506" s="107"/>
      <c r="AB3506" s="110"/>
      <c r="AC3506" s="110"/>
      <c r="AE3506" s="105"/>
      <c r="AF3506" s="105"/>
      <c r="AR3506" s="112"/>
    </row>
    <row r="3507" spans="2:44" x14ac:dyDescent="0.25">
      <c r="B3507" s="1" t="str">
        <f>IF(I3507="","",
(IF(N3507=FİLTRE!$H$6,2,0)+IF(FİLTRE!$H$6="TOPLAM",2,0))
)</f>
        <v/>
      </c>
      <c r="C3507">
        <f>IF(FİLTRE!$M$5="",9,(IF(U3507&gt;=FİLTRE!$M$5,1,0)))</f>
        <v>1</v>
      </c>
      <c r="D3507" s="1">
        <f>IF(FİLTRE!$M$6="",9,(IF('SKT LİSTESİ'!P3507&lt;=FİLTRE!$M$6,1,0)))</f>
        <v>1</v>
      </c>
      <c r="E3507" s="25" t="str">
        <f>IF(I3507="","",(COUNTIFS($L$4:L3507,L3507)))</f>
        <v/>
      </c>
      <c r="F3507" s="13">
        <f>IF(OR(B3507&lt;&gt;2,C3507&lt;&gt;1,D3507&lt;&gt;1,H3507&lt;&gt;1),0,
COUNTIFS($B$4:B3507,2,$C$4:C3507,1,$D$4:D3507,1,$H$4:H3507,1))</f>
        <v>0</v>
      </c>
      <c r="G3507" s="26" t="str">
        <f>IF(I3507="","",(COUNTIF($E$4:E3507,E3507)))</f>
        <v/>
      </c>
      <c r="H3507" s="1">
        <f>IF(AND(J3507="SAYIM",FİLTRE!$H$5="RAFTA",U3507&lt;&gt;0),1,0)+
IF(AND(J3507="İADE DEPO",FİLTRE!$H$5="İADE DEPO"),1,0)+
IF(FİLTRE!$H$5="TÜMÜ",1,0)+
IF(AND(J3507="FİRMA İADE",FİLTRE!$H$5="FİRMA İADE"),1,0)+
IF(AND(J3507="İMHA",FİLTRE!$H$5="İMHA"),1,0)</f>
        <v>1</v>
      </c>
      <c r="I3507" s="99"/>
      <c r="J3507" s="100"/>
      <c r="K3507" s="100"/>
      <c r="L3507" s="101"/>
      <c r="M3507" s="102"/>
      <c r="N3507" s="101"/>
      <c r="O3507" s="99"/>
      <c r="P3507" s="103"/>
      <c r="Q3507" s="104"/>
      <c r="R3507" s="50"/>
      <c r="S3507" s="105"/>
      <c r="T3507" s="106"/>
      <c r="U3507" s="107"/>
      <c r="V3507" s="108"/>
      <c r="W3507" s="107"/>
      <c r="X3507" s="107"/>
      <c r="AA3507" s="107"/>
      <c r="AB3507" s="110"/>
      <c r="AC3507" s="110"/>
      <c r="AE3507" s="105"/>
      <c r="AF3507" s="105"/>
      <c r="AR3507" s="112"/>
    </row>
    <row r="3508" spans="2:44" x14ac:dyDescent="0.25">
      <c r="B3508" s="1" t="str">
        <f>IF(I3508="","",
(IF(N3508=FİLTRE!$H$6,2,0)+IF(FİLTRE!$H$6="TOPLAM",2,0))
)</f>
        <v/>
      </c>
      <c r="C3508">
        <f>IF(FİLTRE!$M$5="",9,(IF(U3508&gt;=FİLTRE!$M$5,1,0)))</f>
        <v>1</v>
      </c>
      <c r="D3508" s="1">
        <f>IF(FİLTRE!$M$6="",9,(IF('SKT LİSTESİ'!P3508&lt;=FİLTRE!$M$6,1,0)))</f>
        <v>1</v>
      </c>
      <c r="E3508" s="25" t="str">
        <f>IF(I3508="","",(COUNTIFS($L$4:L3508,L3508)))</f>
        <v/>
      </c>
      <c r="F3508" s="13">
        <f>IF(OR(B3508&lt;&gt;2,C3508&lt;&gt;1,D3508&lt;&gt;1,H3508&lt;&gt;1),0,
COUNTIFS($B$4:B3508,2,$C$4:C3508,1,$D$4:D3508,1,$H$4:H3508,1))</f>
        <v>0</v>
      </c>
      <c r="G3508" s="26" t="str">
        <f>IF(I3508="","",(COUNTIF($E$4:E3508,E3508)))</f>
        <v/>
      </c>
      <c r="H3508" s="1">
        <f>IF(AND(J3508="SAYIM",FİLTRE!$H$5="RAFTA",U3508&lt;&gt;0),1,0)+
IF(AND(J3508="İADE DEPO",FİLTRE!$H$5="İADE DEPO"),1,0)+
IF(FİLTRE!$H$5="TÜMÜ",1,0)+
IF(AND(J3508="FİRMA İADE",FİLTRE!$H$5="FİRMA İADE"),1,0)+
IF(AND(J3508="İMHA",FİLTRE!$H$5="İMHA"),1,0)</f>
        <v>1</v>
      </c>
      <c r="I3508" s="99"/>
      <c r="J3508" s="100"/>
      <c r="K3508" s="100"/>
      <c r="L3508" s="101"/>
      <c r="M3508" s="102"/>
      <c r="N3508" s="101"/>
      <c r="O3508" s="99"/>
      <c r="P3508" s="103"/>
      <c r="Q3508" s="104"/>
      <c r="R3508" s="50"/>
      <c r="S3508" s="105"/>
      <c r="T3508" s="106"/>
      <c r="U3508" s="107"/>
      <c r="V3508" s="108"/>
      <c r="W3508" s="107"/>
      <c r="X3508" s="107"/>
      <c r="AA3508" s="107"/>
      <c r="AB3508" s="110"/>
      <c r="AC3508" s="110"/>
      <c r="AE3508" s="105"/>
      <c r="AF3508" s="105"/>
      <c r="AR3508" s="112"/>
    </row>
    <row r="3509" spans="2:44" x14ac:dyDescent="0.25">
      <c r="B3509" s="1" t="str">
        <f>IF(I3509="","",
(IF(N3509=FİLTRE!$H$6,2,0)+IF(FİLTRE!$H$6="TOPLAM",2,0))
)</f>
        <v/>
      </c>
      <c r="C3509">
        <f>IF(FİLTRE!$M$5="",9,(IF(U3509&gt;=FİLTRE!$M$5,1,0)))</f>
        <v>1</v>
      </c>
      <c r="D3509" s="1">
        <f>IF(FİLTRE!$M$6="",9,(IF('SKT LİSTESİ'!P3509&lt;=FİLTRE!$M$6,1,0)))</f>
        <v>1</v>
      </c>
      <c r="E3509" s="25" t="str">
        <f>IF(I3509="","",(COUNTIFS($L$4:L3509,L3509)))</f>
        <v/>
      </c>
      <c r="F3509" s="13">
        <f>IF(OR(B3509&lt;&gt;2,C3509&lt;&gt;1,D3509&lt;&gt;1,H3509&lt;&gt;1),0,
COUNTIFS($B$4:B3509,2,$C$4:C3509,1,$D$4:D3509,1,$H$4:H3509,1))</f>
        <v>0</v>
      </c>
      <c r="G3509" s="26" t="str">
        <f>IF(I3509="","",(COUNTIF($E$4:E3509,E3509)))</f>
        <v/>
      </c>
      <c r="H3509" s="1">
        <f>IF(AND(J3509="SAYIM",FİLTRE!$H$5="RAFTA",U3509&lt;&gt;0),1,0)+
IF(AND(J3509="İADE DEPO",FİLTRE!$H$5="İADE DEPO"),1,0)+
IF(FİLTRE!$H$5="TÜMÜ",1,0)+
IF(AND(J3509="FİRMA İADE",FİLTRE!$H$5="FİRMA İADE"),1,0)+
IF(AND(J3509="İMHA",FİLTRE!$H$5="İMHA"),1,0)</f>
        <v>1</v>
      </c>
      <c r="I3509" s="99"/>
      <c r="J3509" s="100"/>
      <c r="K3509" s="100"/>
      <c r="L3509" s="101"/>
      <c r="M3509" s="102"/>
      <c r="N3509" s="101"/>
      <c r="O3509" s="99"/>
      <c r="P3509" s="103"/>
      <c r="Q3509" s="104"/>
      <c r="R3509" s="50"/>
      <c r="S3509" s="105"/>
      <c r="T3509" s="106"/>
      <c r="U3509" s="107"/>
      <c r="V3509" s="108"/>
      <c r="W3509" s="107"/>
      <c r="X3509" s="107"/>
      <c r="AA3509" s="107"/>
      <c r="AB3509" s="110"/>
      <c r="AC3509" s="110"/>
      <c r="AE3509" s="105"/>
      <c r="AF3509" s="105"/>
      <c r="AR3509" s="112"/>
    </row>
    <row r="3510" spans="2:44" x14ac:dyDescent="0.25">
      <c r="B3510" s="1" t="str">
        <f>IF(I3510="","",
(IF(N3510=FİLTRE!$H$6,2,0)+IF(FİLTRE!$H$6="TOPLAM",2,0))
)</f>
        <v/>
      </c>
      <c r="C3510">
        <f>IF(FİLTRE!$M$5="",9,(IF(U3510&gt;=FİLTRE!$M$5,1,0)))</f>
        <v>1</v>
      </c>
      <c r="D3510" s="1">
        <f>IF(FİLTRE!$M$6="",9,(IF('SKT LİSTESİ'!P3510&lt;=FİLTRE!$M$6,1,0)))</f>
        <v>1</v>
      </c>
      <c r="E3510" s="25" t="str">
        <f>IF(I3510="","",(COUNTIFS($L$4:L3510,L3510)))</f>
        <v/>
      </c>
      <c r="F3510" s="13">
        <f>IF(OR(B3510&lt;&gt;2,C3510&lt;&gt;1,D3510&lt;&gt;1,H3510&lt;&gt;1),0,
COUNTIFS($B$4:B3510,2,$C$4:C3510,1,$D$4:D3510,1,$H$4:H3510,1))</f>
        <v>0</v>
      </c>
      <c r="G3510" s="26" t="str">
        <f>IF(I3510="","",(COUNTIF($E$4:E3510,E3510)))</f>
        <v/>
      </c>
      <c r="H3510" s="1">
        <f>IF(AND(J3510="SAYIM",FİLTRE!$H$5="RAFTA",U3510&lt;&gt;0),1,0)+
IF(AND(J3510="İADE DEPO",FİLTRE!$H$5="İADE DEPO"),1,0)+
IF(FİLTRE!$H$5="TÜMÜ",1,0)+
IF(AND(J3510="FİRMA İADE",FİLTRE!$H$5="FİRMA İADE"),1,0)+
IF(AND(J3510="İMHA",FİLTRE!$H$5="İMHA"),1,0)</f>
        <v>1</v>
      </c>
      <c r="I3510" s="99"/>
      <c r="J3510" s="100"/>
      <c r="K3510" s="100"/>
      <c r="L3510" s="101"/>
      <c r="M3510" s="102"/>
      <c r="N3510" s="101"/>
      <c r="O3510" s="99"/>
      <c r="P3510" s="103"/>
      <c r="Q3510" s="104"/>
      <c r="R3510" s="50"/>
      <c r="S3510" s="105"/>
      <c r="T3510" s="106"/>
      <c r="U3510" s="107"/>
      <c r="V3510" s="108"/>
      <c r="W3510" s="107"/>
      <c r="X3510" s="107"/>
      <c r="AA3510" s="107"/>
      <c r="AB3510" s="110"/>
      <c r="AC3510" s="110"/>
      <c r="AE3510" s="105"/>
      <c r="AF3510" s="105"/>
      <c r="AR3510" s="112"/>
    </row>
    <row r="3511" spans="2:44" x14ac:dyDescent="0.25">
      <c r="B3511" s="1" t="str">
        <f>IF(I3511="","",
(IF(N3511=FİLTRE!$H$6,2,0)+IF(FİLTRE!$H$6="TOPLAM",2,0))
)</f>
        <v/>
      </c>
      <c r="C3511">
        <f>IF(FİLTRE!$M$5="",9,(IF(U3511&gt;=FİLTRE!$M$5,1,0)))</f>
        <v>1</v>
      </c>
      <c r="D3511" s="1">
        <f>IF(FİLTRE!$M$6="",9,(IF('SKT LİSTESİ'!P3511&lt;=FİLTRE!$M$6,1,0)))</f>
        <v>1</v>
      </c>
      <c r="E3511" s="25" t="str">
        <f>IF(I3511="","",(COUNTIFS($L$4:L3511,L3511)))</f>
        <v/>
      </c>
      <c r="F3511" s="13">
        <f>IF(OR(B3511&lt;&gt;2,C3511&lt;&gt;1,D3511&lt;&gt;1,H3511&lt;&gt;1),0,
COUNTIFS($B$4:B3511,2,$C$4:C3511,1,$D$4:D3511,1,$H$4:H3511,1))</f>
        <v>0</v>
      </c>
      <c r="G3511" s="26" t="str">
        <f>IF(I3511="","",(COUNTIF($E$4:E3511,E3511)))</f>
        <v/>
      </c>
      <c r="H3511" s="1">
        <f>IF(AND(J3511="SAYIM",FİLTRE!$H$5="RAFTA",U3511&lt;&gt;0),1,0)+
IF(AND(J3511="İADE DEPO",FİLTRE!$H$5="İADE DEPO"),1,0)+
IF(FİLTRE!$H$5="TÜMÜ",1,0)+
IF(AND(J3511="FİRMA İADE",FİLTRE!$H$5="FİRMA İADE"),1,0)+
IF(AND(J3511="İMHA",FİLTRE!$H$5="İMHA"),1,0)</f>
        <v>1</v>
      </c>
      <c r="I3511" s="99"/>
      <c r="J3511" s="100"/>
      <c r="K3511" s="100"/>
      <c r="L3511" s="101"/>
      <c r="M3511" s="102"/>
      <c r="N3511" s="101"/>
      <c r="O3511" s="99"/>
      <c r="P3511" s="103"/>
      <c r="Q3511" s="104"/>
      <c r="R3511" s="50"/>
      <c r="S3511" s="105"/>
      <c r="T3511" s="106"/>
      <c r="U3511" s="107"/>
      <c r="V3511" s="108"/>
      <c r="W3511" s="107"/>
      <c r="X3511" s="107"/>
      <c r="AA3511" s="107"/>
      <c r="AB3511" s="110"/>
      <c r="AC3511" s="110"/>
      <c r="AE3511" s="105"/>
      <c r="AF3511" s="105"/>
      <c r="AR3511" s="112"/>
    </row>
    <row r="3512" spans="2:44" x14ac:dyDescent="0.25">
      <c r="B3512" s="1" t="str">
        <f>IF(I3512="","",
(IF(N3512=FİLTRE!$H$6,2,0)+IF(FİLTRE!$H$6="TOPLAM",2,0))
)</f>
        <v/>
      </c>
      <c r="C3512">
        <f>IF(FİLTRE!$M$5="",9,(IF(U3512&gt;=FİLTRE!$M$5,1,0)))</f>
        <v>1</v>
      </c>
      <c r="D3512" s="1">
        <f>IF(FİLTRE!$M$6="",9,(IF('SKT LİSTESİ'!P3512&lt;=FİLTRE!$M$6,1,0)))</f>
        <v>1</v>
      </c>
      <c r="E3512" s="25" t="str">
        <f>IF(I3512="","",(COUNTIFS($L$4:L3512,L3512)))</f>
        <v/>
      </c>
      <c r="F3512" s="13">
        <f>IF(OR(B3512&lt;&gt;2,C3512&lt;&gt;1,D3512&lt;&gt;1,H3512&lt;&gt;1),0,
COUNTIFS($B$4:B3512,2,$C$4:C3512,1,$D$4:D3512,1,$H$4:H3512,1))</f>
        <v>0</v>
      </c>
      <c r="G3512" s="26" t="str">
        <f>IF(I3512="","",(COUNTIF($E$4:E3512,E3512)))</f>
        <v/>
      </c>
      <c r="H3512" s="1">
        <f>IF(AND(J3512="SAYIM",FİLTRE!$H$5="RAFTA",U3512&lt;&gt;0),1,0)+
IF(AND(J3512="İADE DEPO",FİLTRE!$H$5="İADE DEPO"),1,0)+
IF(FİLTRE!$H$5="TÜMÜ",1,0)+
IF(AND(J3512="FİRMA İADE",FİLTRE!$H$5="FİRMA İADE"),1,0)+
IF(AND(J3512="İMHA",FİLTRE!$H$5="İMHA"),1,0)</f>
        <v>1</v>
      </c>
      <c r="I3512" s="99"/>
      <c r="J3512" s="100"/>
      <c r="K3512" s="100"/>
      <c r="L3512" s="101"/>
      <c r="M3512" s="102"/>
      <c r="N3512" s="101"/>
      <c r="O3512" s="99"/>
      <c r="P3512" s="103"/>
      <c r="Q3512" s="104"/>
      <c r="R3512" s="50"/>
      <c r="S3512" s="105"/>
      <c r="T3512" s="106"/>
      <c r="U3512" s="107"/>
      <c r="V3512" s="108"/>
      <c r="W3512" s="107"/>
      <c r="X3512" s="107"/>
      <c r="AA3512" s="107"/>
      <c r="AB3512" s="110"/>
      <c r="AC3512" s="110"/>
      <c r="AE3512" s="105"/>
      <c r="AF3512" s="105"/>
      <c r="AR3512" s="112"/>
    </row>
    <row r="3513" spans="2:44" x14ac:dyDescent="0.25">
      <c r="B3513" s="1" t="str">
        <f>IF(I3513="","",
(IF(N3513=FİLTRE!$H$6,2,0)+IF(FİLTRE!$H$6="TOPLAM",2,0))
)</f>
        <v/>
      </c>
      <c r="C3513">
        <f>IF(FİLTRE!$M$5="",9,(IF(U3513&gt;=FİLTRE!$M$5,1,0)))</f>
        <v>1</v>
      </c>
      <c r="D3513" s="1">
        <f>IF(FİLTRE!$M$6="",9,(IF('SKT LİSTESİ'!P3513&lt;=FİLTRE!$M$6,1,0)))</f>
        <v>1</v>
      </c>
      <c r="E3513" s="25" t="str">
        <f>IF(I3513="","",(COUNTIFS($L$4:L3513,L3513)))</f>
        <v/>
      </c>
      <c r="F3513" s="13">
        <f>IF(OR(B3513&lt;&gt;2,C3513&lt;&gt;1,D3513&lt;&gt;1,H3513&lt;&gt;1),0,
COUNTIFS($B$4:B3513,2,$C$4:C3513,1,$D$4:D3513,1,$H$4:H3513,1))</f>
        <v>0</v>
      </c>
      <c r="G3513" s="26" t="str">
        <f>IF(I3513="","",(COUNTIF($E$4:E3513,E3513)))</f>
        <v/>
      </c>
      <c r="H3513" s="1">
        <f>IF(AND(J3513="SAYIM",FİLTRE!$H$5="RAFTA",U3513&lt;&gt;0),1,0)+
IF(AND(J3513="İADE DEPO",FİLTRE!$H$5="İADE DEPO"),1,0)+
IF(FİLTRE!$H$5="TÜMÜ",1,0)+
IF(AND(J3513="FİRMA İADE",FİLTRE!$H$5="FİRMA İADE"),1,0)+
IF(AND(J3513="İMHA",FİLTRE!$H$5="İMHA"),1,0)</f>
        <v>1</v>
      </c>
      <c r="I3513" s="99"/>
      <c r="J3513" s="100"/>
      <c r="K3513" s="100"/>
      <c r="L3513" s="101"/>
      <c r="M3513" s="102"/>
      <c r="N3513" s="101"/>
      <c r="O3513" s="99"/>
      <c r="P3513" s="103"/>
      <c r="Q3513" s="104"/>
      <c r="R3513" s="50"/>
      <c r="S3513" s="105"/>
      <c r="T3513" s="106"/>
      <c r="U3513" s="107"/>
      <c r="V3513" s="108"/>
      <c r="W3513" s="107"/>
      <c r="X3513" s="107"/>
      <c r="AA3513" s="107"/>
      <c r="AB3513" s="110"/>
      <c r="AC3513" s="110"/>
      <c r="AE3513" s="105"/>
      <c r="AF3513" s="105"/>
      <c r="AR3513" s="112"/>
    </row>
    <row r="3514" spans="2:44" x14ac:dyDescent="0.25">
      <c r="B3514" s="1" t="str">
        <f>IF(I3514="","",
(IF(N3514=FİLTRE!$H$6,2,0)+IF(FİLTRE!$H$6="TOPLAM",2,0))
)</f>
        <v/>
      </c>
      <c r="C3514">
        <f>IF(FİLTRE!$M$5="",9,(IF(U3514&gt;=FİLTRE!$M$5,1,0)))</f>
        <v>1</v>
      </c>
      <c r="D3514" s="1">
        <f>IF(FİLTRE!$M$6="",9,(IF('SKT LİSTESİ'!P3514&lt;=FİLTRE!$M$6,1,0)))</f>
        <v>1</v>
      </c>
      <c r="E3514" s="25" t="str">
        <f>IF(I3514="","",(COUNTIFS($L$4:L3514,L3514)))</f>
        <v/>
      </c>
      <c r="F3514" s="13">
        <f>IF(OR(B3514&lt;&gt;2,C3514&lt;&gt;1,D3514&lt;&gt;1,H3514&lt;&gt;1),0,
COUNTIFS($B$4:B3514,2,$C$4:C3514,1,$D$4:D3514,1,$H$4:H3514,1))</f>
        <v>0</v>
      </c>
      <c r="G3514" s="26" t="str">
        <f>IF(I3514="","",(COUNTIF($E$4:E3514,E3514)))</f>
        <v/>
      </c>
      <c r="H3514" s="1">
        <f>IF(AND(J3514="SAYIM",FİLTRE!$H$5="RAFTA",U3514&lt;&gt;0),1,0)+
IF(AND(J3514="İADE DEPO",FİLTRE!$H$5="İADE DEPO"),1,0)+
IF(FİLTRE!$H$5="TÜMÜ",1,0)+
IF(AND(J3514="FİRMA İADE",FİLTRE!$H$5="FİRMA İADE"),1,0)+
IF(AND(J3514="İMHA",FİLTRE!$H$5="İMHA"),1,0)</f>
        <v>1</v>
      </c>
      <c r="I3514" s="99"/>
      <c r="J3514" s="100"/>
      <c r="K3514" s="100"/>
      <c r="L3514" s="101"/>
      <c r="M3514" s="102"/>
      <c r="N3514" s="101"/>
      <c r="O3514" s="99"/>
      <c r="P3514" s="103"/>
      <c r="Q3514" s="104"/>
      <c r="R3514" s="50"/>
      <c r="S3514" s="105"/>
      <c r="T3514" s="106"/>
      <c r="U3514" s="107"/>
      <c r="V3514" s="108"/>
      <c r="W3514" s="107"/>
      <c r="X3514" s="107"/>
      <c r="AA3514" s="107"/>
      <c r="AB3514" s="110"/>
      <c r="AC3514" s="110"/>
      <c r="AE3514" s="105"/>
      <c r="AF3514" s="105"/>
      <c r="AR3514" s="112"/>
    </row>
    <row r="3515" spans="2:44" x14ac:dyDescent="0.25">
      <c r="B3515" s="1" t="str">
        <f>IF(I3515="","",
(IF(N3515=FİLTRE!$H$6,2,0)+IF(FİLTRE!$H$6="TOPLAM",2,0))
)</f>
        <v/>
      </c>
      <c r="C3515">
        <f>IF(FİLTRE!$M$5="",9,(IF(U3515&gt;=FİLTRE!$M$5,1,0)))</f>
        <v>1</v>
      </c>
      <c r="D3515" s="1">
        <f>IF(FİLTRE!$M$6="",9,(IF('SKT LİSTESİ'!P3515&lt;=FİLTRE!$M$6,1,0)))</f>
        <v>1</v>
      </c>
      <c r="E3515" s="25" t="str">
        <f>IF(I3515="","",(COUNTIFS($L$4:L3515,L3515)))</f>
        <v/>
      </c>
      <c r="F3515" s="13">
        <f>IF(OR(B3515&lt;&gt;2,C3515&lt;&gt;1,D3515&lt;&gt;1,H3515&lt;&gt;1),0,
COUNTIFS($B$4:B3515,2,$C$4:C3515,1,$D$4:D3515,1,$H$4:H3515,1))</f>
        <v>0</v>
      </c>
      <c r="G3515" s="26" t="str">
        <f>IF(I3515="","",(COUNTIF($E$4:E3515,E3515)))</f>
        <v/>
      </c>
      <c r="H3515" s="1">
        <f>IF(AND(J3515="SAYIM",FİLTRE!$H$5="RAFTA",U3515&lt;&gt;0),1,0)+
IF(AND(J3515="İADE DEPO",FİLTRE!$H$5="İADE DEPO"),1,0)+
IF(FİLTRE!$H$5="TÜMÜ",1,0)+
IF(AND(J3515="FİRMA İADE",FİLTRE!$H$5="FİRMA İADE"),1,0)+
IF(AND(J3515="İMHA",FİLTRE!$H$5="İMHA"),1,0)</f>
        <v>1</v>
      </c>
      <c r="I3515" s="99"/>
      <c r="J3515" s="100"/>
      <c r="K3515" s="100"/>
      <c r="L3515" s="101"/>
      <c r="M3515" s="102"/>
      <c r="N3515" s="101"/>
      <c r="O3515" s="99"/>
      <c r="P3515" s="103"/>
      <c r="Q3515" s="104"/>
      <c r="R3515" s="50"/>
      <c r="S3515" s="105"/>
      <c r="T3515" s="106"/>
      <c r="U3515" s="107"/>
      <c r="V3515" s="108"/>
      <c r="W3515" s="107"/>
      <c r="X3515" s="107"/>
      <c r="AA3515" s="107"/>
      <c r="AB3515" s="110"/>
      <c r="AC3515" s="110"/>
      <c r="AE3515" s="105"/>
      <c r="AF3515" s="105"/>
      <c r="AR3515" s="112"/>
    </row>
    <row r="3516" spans="2:44" x14ac:dyDescent="0.25">
      <c r="B3516" s="1" t="str">
        <f>IF(I3516="","",
(IF(N3516=FİLTRE!$H$6,2,0)+IF(FİLTRE!$H$6="TOPLAM",2,0))
)</f>
        <v/>
      </c>
      <c r="C3516">
        <f>IF(FİLTRE!$M$5="",9,(IF(U3516&gt;=FİLTRE!$M$5,1,0)))</f>
        <v>1</v>
      </c>
      <c r="D3516" s="1">
        <f>IF(FİLTRE!$M$6="",9,(IF('SKT LİSTESİ'!P3516&lt;=FİLTRE!$M$6,1,0)))</f>
        <v>1</v>
      </c>
      <c r="E3516" s="25" t="str">
        <f>IF(I3516="","",(COUNTIFS($L$4:L3516,L3516)))</f>
        <v/>
      </c>
      <c r="F3516" s="13">
        <f>IF(OR(B3516&lt;&gt;2,C3516&lt;&gt;1,D3516&lt;&gt;1,H3516&lt;&gt;1),0,
COUNTIFS($B$4:B3516,2,$C$4:C3516,1,$D$4:D3516,1,$H$4:H3516,1))</f>
        <v>0</v>
      </c>
      <c r="G3516" s="26" t="str">
        <f>IF(I3516="","",(COUNTIF($E$4:E3516,E3516)))</f>
        <v/>
      </c>
      <c r="H3516" s="1">
        <f>IF(AND(J3516="SAYIM",FİLTRE!$H$5="RAFTA",U3516&lt;&gt;0),1,0)+
IF(AND(J3516="İADE DEPO",FİLTRE!$H$5="İADE DEPO"),1,0)+
IF(FİLTRE!$H$5="TÜMÜ",1,0)+
IF(AND(J3516="FİRMA İADE",FİLTRE!$H$5="FİRMA İADE"),1,0)+
IF(AND(J3516="İMHA",FİLTRE!$H$5="İMHA"),1,0)</f>
        <v>1</v>
      </c>
      <c r="I3516" s="99"/>
      <c r="J3516" s="100"/>
      <c r="K3516" s="100"/>
      <c r="L3516" s="101"/>
      <c r="M3516" s="102"/>
      <c r="N3516" s="101"/>
      <c r="O3516" s="99"/>
      <c r="P3516" s="103"/>
      <c r="Q3516" s="104"/>
      <c r="R3516" s="50"/>
      <c r="S3516" s="105"/>
      <c r="T3516" s="106"/>
      <c r="U3516" s="107"/>
      <c r="V3516" s="108"/>
      <c r="W3516" s="107"/>
      <c r="X3516" s="107"/>
      <c r="AA3516" s="107"/>
      <c r="AB3516" s="110"/>
      <c r="AC3516" s="110"/>
      <c r="AE3516" s="105"/>
      <c r="AF3516" s="105"/>
      <c r="AR3516" s="112"/>
    </row>
    <row r="3517" spans="2:44" x14ac:dyDescent="0.25">
      <c r="B3517" s="1" t="str">
        <f>IF(I3517="","",
(IF(N3517=FİLTRE!$H$6,2,0)+IF(FİLTRE!$H$6="TOPLAM",2,0))
)</f>
        <v/>
      </c>
      <c r="C3517">
        <f>IF(FİLTRE!$M$5="",9,(IF(U3517&gt;=FİLTRE!$M$5,1,0)))</f>
        <v>1</v>
      </c>
      <c r="D3517" s="1">
        <f>IF(FİLTRE!$M$6="",9,(IF('SKT LİSTESİ'!P3517&lt;=FİLTRE!$M$6,1,0)))</f>
        <v>1</v>
      </c>
      <c r="E3517" s="25" t="str">
        <f>IF(I3517="","",(COUNTIFS($L$4:L3517,L3517)))</f>
        <v/>
      </c>
      <c r="F3517" s="13">
        <f>IF(OR(B3517&lt;&gt;2,C3517&lt;&gt;1,D3517&lt;&gt;1,H3517&lt;&gt;1),0,
COUNTIFS($B$4:B3517,2,$C$4:C3517,1,$D$4:D3517,1,$H$4:H3517,1))</f>
        <v>0</v>
      </c>
      <c r="G3517" s="26" t="str">
        <f>IF(I3517="","",(COUNTIF($E$4:E3517,E3517)))</f>
        <v/>
      </c>
      <c r="H3517" s="1">
        <f>IF(AND(J3517="SAYIM",FİLTRE!$H$5="RAFTA",U3517&lt;&gt;0),1,0)+
IF(AND(J3517="İADE DEPO",FİLTRE!$H$5="İADE DEPO"),1,0)+
IF(FİLTRE!$H$5="TÜMÜ",1,0)+
IF(AND(J3517="FİRMA İADE",FİLTRE!$H$5="FİRMA İADE"),1,0)+
IF(AND(J3517="İMHA",FİLTRE!$H$5="İMHA"),1,0)</f>
        <v>1</v>
      </c>
      <c r="I3517" s="99"/>
      <c r="J3517" s="100"/>
      <c r="K3517" s="100"/>
      <c r="L3517" s="101"/>
      <c r="M3517" s="102"/>
      <c r="N3517" s="101"/>
      <c r="O3517" s="99"/>
      <c r="P3517" s="103"/>
      <c r="Q3517" s="104"/>
      <c r="R3517" s="50"/>
      <c r="S3517" s="105"/>
      <c r="T3517" s="106"/>
      <c r="U3517" s="107"/>
      <c r="V3517" s="108"/>
      <c r="W3517" s="107"/>
      <c r="X3517" s="107"/>
      <c r="AA3517" s="107"/>
      <c r="AB3517" s="110"/>
      <c r="AC3517" s="110"/>
      <c r="AE3517" s="105"/>
      <c r="AF3517" s="105"/>
      <c r="AR3517" s="112"/>
    </row>
    <row r="3518" spans="2:44" x14ac:dyDescent="0.25">
      <c r="B3518" s="1" t="str">
        <f>IF(I3518="","",
(IF(N3518=FİLTRE!$H$6,2,0)+IF(FİLTRE!$H$6="TOPLAM",2,0))
)</f>
        <v/>
      </c>
      <c r="C3518">
        <f>IF(FİLTRE!$M$5="",9,(IF(U3518&gt;=FİLTRE!$M$5,1,0)))</f>
        <v>1</v>
      </c>
      <c r="D3518" s="1">
        <f>IF(FİLTRE!$M$6="",9,(IF('SKT LİSTESİ'!P3518&lt;=FİLTRE!$M$6,1,0)))</f>
        <v>1</v>
      </c>
      <c r="E3518" s="25" t="str">
        <f>IF(I3518="","",(COUNTIFS($L$4:L3518,L3518)))</f>
        <v/>
      </c>
      <c r="F3518" s="13">
        <f>IF(OR(B3518&lt;&gt;2,C3518&lt;&gt;1,D3518&lt;&gt;1,H3518&lt;&gt;1),0,
COUNTIFS($B$4:B3518,2,$C$4:C3518,1,$D$4:D3518,1,$H$4:H3518,1))</f>
        <v>0</v>
      </c>
      <c r="G3518" s="26" t="str">
        <f>IF(I3518="","",(COUNTIF($E$4:E3518,E3518)))</f>
        <v/>
      </c>
      <c r="H3518" s="1">
        <f>IF(AND(J3518="SAYIM",FİLTRE!$H$5="RAFTA",U3518&lt;&gt;0),1,0)+
IF(AND(J3518="İADE DEPO",FİLTRE!$H$5="İADE DEPO"),1,0)+
IF(FİLTRE!$H$5="TÜMÜ",1,0)+
IF(AND(J3518="FİRMA İADE",FİLTRE!$H$5="FİRMA İADE"),1,0)+
IF(AND(J3518="İMHA",FİLTRE!$H$5="İMHA"),1,0)</f>
        <v>1</v>
      </c>
      <c r="I3518" s="99"/>
      <c r="J3518" s="100"/>
      <c r="K3518" s="100"/>
      <c r="L3518" s="101"/>
      <c r="M3518" s="102"/>
      <c r="N3518" s="101"/>
      <c r="O3518" s="99"/>
      <c r="P3518" s="103"/>
      <c r="Q3518" s="104"/>
      <c r="R3518" s="50"/>
      <c r="S3518" s="105"/>
      <c r="T3518" s="106"/>
      <c r="U3518" s="107"/>
      <c r="V3518" s="108"/>
      <c r="W3518" s="107"/>
      <c r="X3518" s="107"/>
      <c r="AA3518" s="107"/>
      <c r="AB3518" s="110"/>
      <c r="AC3518" s="110"/>
      <c r="AE3518" s="105"/>
      <c r="AF3518" s="105"/>
      <c r="AR3518" s="112"/>
    </row>
    <row r="3519" spans="2:44" x14ac:dyDescent="0.25">
      <c r="B3519" s="1" t="str">
        <f>IF(I3519="","",
(IF(N3519=FİLTRE!$H$6,2,0)+IF(FİLTRE!$H$6="TOPLAM",2,0))
)</f>
        <v/>
      </c>
      <c r="C3519">
        <f>IF(FİLTRE!$M$5="",9,(IF(U3519&gt;=FİLTRE!$M$5,1,0)))</f>
        <v>1</v>
      </c>
      <c r="D3519" s="1">
        <f>IF(FİLTRE!$M$6="",9,(IF('SKT LİSTESİ'!P3519&lt;=FİLTRE!$M$6,1,0)))</f>
        <v>1</v>
      </c>
      <c r="E3519" s="25" t="str">
        <f>IF(I3519="","",(COUNTIFS($L$4:L3519,L3519)))</f>
        <v/>
      </c>
      <c r="F3519" s="13">
        <f>IF(OR(B3519&lt;&gt;2,C3519&lt;&gt;1,D3519&lt;&gt;1,H3519&lt;&gt;1),0,
COUNTIFS($B$4:B3519,2,$C$4:C3519,1,$D$4:D3519,1,$H$4:H3519,1))</f>
        <v>0</v>
      </c>
      <c r="G3519" s="26" t="str">
        <f>IF(I3519="","",(COUNTIF($E$4:E3519,E3519)))</f>
        <v/>
      </c>
      <c r="H3519" s="1">
        <f>IF(AND(J3519="SAYIM",FİLTRE!$H$5="RAFTA",U3519&lt;&gt;0),1,0)+
IF(AND(J3519="İADE DEPO",FİLTRE!$H$5="İADE DEPO"),1,0)+
IF(FİLTRE!$H$5="TÜMÜ",1,0)+
IF(AND(J3519="FİRMA İADE",FİLTRE!$H$5="FİRMA İADE"),1,0)+
IF(AND(J3519="İMHA",FİLTRE!$H$5="İMHA"),1,0)</f>
        <v>1</v>
      </c>
      <c r="I3519" s="99"/>
      <c r="J3519" s="100"/>
      <c r="K3519" s="100"/>
      <c r="L3519" s="101"/>
      <c r="M3519" s="102"/>
      <c r="N3519" s="101"/>
      <c r="O3519" s="99"/>
      <c r="P3519" s="103"/>
      <c r="Q3519" s="104"/>
      <c r="R3519" s="50"/>
      <c r="S3519" s="105"/>
      <c r="T3519" s="106"/>
      <c r="U3519" s="107"/>
      <c r="V3519" s="108"/>
      <c r="W3519" s="107"/>
      <c r="X3519" s="107"/>
      <c r="AA3519" s="107"/>
      <c r="AB3519" s="110"/>
      <c r="AC3519" s="110"/>
      <c r="AE3519" s="105"/>
      <c r="AF3519" s="105"/>
      <c r="AR3519" s="112"/>
    </row>
    <row r="3520" spans="2:44" x14ac:dyDescent="0.25">
      <c r="B3520" s="1" t="str">
        <f>IF(I3520="","",
(IF(N3520=FİLTRE!$H$6,2,0)+IF(FİLTRE!$H$6="TOPLAM",2,0))
)</f>
        <v/>
      </c>
      <c r="C3520">
        <f>IF(FİLTRE!$M$5="",9,(IF(U3520&gt;=FİLTRE!$M$5,1,0)))</f>
        <v>1</v>
      </c>
      <c r="D3520" s="1">
        <f>IF(FİLTRE!$M$6="",9,(IF('SKT LİSTESİ'!P3520&lt;=FİLTRE!$M$6,1,0)))</f>
        <v>1</v>
      </c>
      <c r="E3520" s="25" t="str">
        <f>IF(I3520="","",(COUNTIFS($L$4:L3520,L3520)))</f>
        <v/>
      </c>
      <c r="F3520" s="13">
        <f>IF(OR(B3520&lt;&gt;2,C3520&lt;&gt;1,D3520&lt;&gt;1,H3520&lt;&gt;1),0,
COUNTIFS($B$4:B3520,2,$C$4:C3520,1,$D$4:D3520,1,$H$4:H3520,1))</f>
        <v>0</v>
      </c>
      <c r="G3520" s="26" t="str">
        <f>IF(I3520="","",(COUNTIF($E$4:E3520,E3520)))</f>
        <v/>
      </c>
      <c r="H3520" s="1">
        <f>IF(AND(J3520="SAYIM",FİLTRE!$H$5="RAFTA",U3520&lt;&gt;0),1,0)+
IF(AND(J3520="İADE DEPO",FİLTRE!$H$5="İADE DEPO"),1,0)+
IF(FİLTRE!$H$5="TÜMÜ",1,0)+
IF(AND(J3520="FİRMA İADE",FİLTRE!$H$5="FİRMA İADE"),1,0)+
IF(AND(J3520="İMHA",FİLTRE!$H$5="İMHA"),1,0)</f>
        <v>1</v>
      </c>
      <c r="I3520" s="99"/>
      <c r="J3520" s="100"/>
      <c r="K3520" s="100"/>
      <c r="L3520" s="101"/>
      <c r="M3520" s="102"/>
      <c r="N3520" s="101"/>
      <c r="O3520" s="99"/>
      <c r="P3520" s="103"/>
      <c r="Q3520" s="104"/>
      <c r="R3520" s="50"/>
      <c r="S3520" s="105"/>
      <c r="T3520" s="106"/>
      <c r="U3520" s="107"/>
      <c r="V3520" s="108"/>
      <c r="W3520" s="107"/>
      <c r="X3520" s="107"/>
      <c r="AA3520" s="107"/>
      <c r="AB3520" s="110"/>
      <c r="AC3520" s="110"/>
      <c r="AE3520" s="105"/>
      <c r="AF3520" s="105"/>
      <c r="AR3520" s="112"/>
    </row>
    <row r="3521" spans="2:44" x14ac:dyDescent="0.25">
      <c r="B3521" s="1" t="str">
        <f>IF(I3521="","",
(IF(N3521=FİLTRE!$H$6,2,0)+IF(FİLTRE!$H$6="TOPLAM",2,0))
)</f>
        <v/>
      </c>
      <c r="C3521">
        <f>IF(FİLTRE!$M$5="",9,(IF(U3521&gt;=FİLTRE!$M$5,1,0)))</f>
        <v>1</v>
      </c>
      <c r="D3521" s="1">
        <f>IF(FİLTRE!$M$6="",9,(IF('SKT LİSTESİ'!P3521&lt;=FİLTRE!$M$6,1,0)))</f>
        <v>1</v>
      </c>
      <c r="E3521" s="25" t="str">
        <f>IF(I3521="","",(COUNTIFS($L$4:L3521,L3521)))</f>
        <v/>
      </c>
      <c r="F3521" s="13">
        <f>IF(OR(B3521&lt;&gt;2,C3521&lt;&gt;1,D3521&lt;&gt;1,H3521&lt;&gt;1),0,
COUNTIFS($B$4:B3521,2,$C$4:C3521,1,$D$4:D3521,1,$H$4:H3521,1))</f>
        <v>0</v>
      </c>
      <c r="G3521" s="26" t="str">
        <f>IF(I3521="","",(COUNTIF($E$4:E3521,E3521)))</f>
        <v/>
      </c>
      <c r="H3521" s="1">
        <f>IF(AND(J3521="SAYIM",FİLTRE!$H$5="RAFTA",U3521&lt;&gt;0),1,0)+
IF(AND(J3521="İADE DEPO",FİLTRE!$H$5="İADE DEPO"),1,0)+
IF(FİLTRE!$H$5="TÜMÜ",1,0)+
IF(AND(J3521="FİRMA İADE",FİLTRE!$H$5="FİRMA İADE"),1,0)+
IF(AND(J3521="İMHA",FİLTRE!$H$5="İMHA"),1,0)</f>
        <v>1</v>
      </c>
      <c r="I3521" s="99"/>
      <c r="J3521" s="100"/>
      <c r="K3521" s="100"/>
      <c r="L3521" s="101"/>
      <c r="M3521" s="102"/>
      <c r="N3521" s="101"/>
      <c r="O3521" s="99"/>
      <c r="P3521" s="103"/>
      <c r="Q3521" s="104"/>
      <c r="R3521" s="50"/>
      <c r="S3521" s="105"/>
      <c r="T3521" s="106"/>
      <c r="U3521" s="107"/>
      <c r="V3521" s="108"/>
      <c r="W3521" s="107"/>
      <c r="X3521" s="107"/>
      <c r="AA3521" s="107"/>
      <c r="AB3521" s="110"/>
      <c r="AC3521" s="110"/>
      <c r="AE3521" s="105"/>
      <c r="AF3521" s="105"/>
      <c r="AR3521" s="112"/>
    </row>
    <row r="3522" spans="2:44" x14ac:dyDescent="0.25">
      <c r="B3522" s="1" t="str">
        <f>IF(I3522="","",
(IF(N3522=FİLTRE!$H$6,2,0)+IF(FİLTRE!$H$6="TOPLAM",2,0))
)</f>
        <v/>
      </c>
      <c r="C3522">
        <f>IF(FİLTRE!$M$5="",9,(IF(U3522&gt;=FİLTRE!$M$5,1,0)))</f>
        <v>1</v>
      </c>
      <c r="D3522" s="1">
        <f>IF(FİLTRE!$M$6="",9,(IF('SKT LİSTESİ'!P3522&lt;=FİLTRE!$M$6,1,0)))</f>
        <v>1</v>
      </c>
      <c r="E3522" s="25" t="str">
        <f>IF(I3522="","",(COUNTIFS($L$4:L3522,L3522)))</f>
        <v/>
      </c>
      <c r="F3522" s="13">
        <f>IF(OR(B3522&lt;&gt;2,C3522&lt;&gt;1,D3522&lt;&gt;1,H3522&lt;&gt;1),0,
COUNTIFS($B$4:B3522,2,$C$4:C3522,1,$D$4:D3522,1,$H$4:H3522,1))</f>
        <v>0</v>
      </c>
      <c r="G3522" s="26" t="str">
        <f>IF(I3522="","",(COUNTIF($E$4:E3522,E3522)))</f>
        <v/>
      </c>
      <c r="H3522" s="1">
        <f>IF(AND(J3522="SAYIM",FİLTRE!$H$5="RAFTA",U3522&lt;&gt;0),1,0)+
IF(AND(J3522="İADE DEPO",FİLTRE!$H$5="İADE DEPO"),1,0)+
IF(FİLTRE!$H$5="TÜMÜ",1,0)+
IF(AND(J3522="FİRMA İADE",FİLTRE!$H$5="FİRMA İADE"),1,0)+
IF(AND(J3522="İMHA",FİLTRE!$H$5="İMHA"),1,0)</f>
        <v>1</v>
      </c>
      <c r="I3522" s="99"/>
      <c r="J3522" s="100"/>
      <c r="K3522" s="100"/>
      <c r="L3522" s="101"/>
      <c r="M3522" s="102"/>
      <c r="N3522" s="101"/>
      <c r="O3522" s="99"/>
      <c r="P3522" s="103"/>
      <c r="Q3522" s="104"/>
      <c r="R3522" s="50"/>
      <c r="S3522" s="105"/>
      <c r="T3522" s="106"/>
      <c r="U3522" s="107"/>
      <c r="V3522" s="108"/>
      <c r="W3522" s="107"/>
      <c r="X3522" s="107"/>
      <c r="AA3522" s="107"/>
      <c r="AB3522" s="110"/>
      <c r="AC3522" s="110"/>
      <c r="AE3522" s="105"/>
      <c r="AF3522" s="105"/>
      <c r="AR3522" s="112"/>
    </row>
    <row r="3523" spans="2:44" x14ac:dyDescent="0.25">
      <c r="B3523" s="1" t="str">
        <f>IF(I3523="","",
(IF(N3523=FİLTRE!$H$6,2,0)+IF(FİLTRE!$H$6="TOPLAM",2,0))
)</f>
        <v/>
      </c>
      <c r="C3523">
        <f>IF(FİLTRE!$M$5="",9,(IF(U3523&gt;=FİLTRE!$M$5,1,0)))</f>
        <v>1</v>
      </c>
      <c r="D3523" s="1">
        <f>IF(FİLTRE!$M$6="",9,(IF('SKT LİSTESİ'!P3523&lt;=FİLTRE!$M$6,1,0)))</f>
        <v>1</v>
      </c>
      <c r="E3523" s="25" t="str">
        <f>IF(I3523="","",(COUNTIFS($L$4:L3523,L3523)))</f>
        <v/>
      </c>
      <c r="F3523" s="13">
        <f>IF(OR(B3523&lt;&gt;2,C3523&lt;&gt;1,D3523&lt;&gt;1,H3523&lt;&gt;1),0,
COUNTIFS($B$4:B3523,2,$C$4:C3523,1,$D$4:D3523,1,$H$4:H3523,1))</f>
        <v>0</v>
      </c>
      <c r="G3523" s="26" t="str">
        <f>IF(I3523="","",(COUNTIF($E$4:E3523,E3523)))</f>
        <v/>
      </c>
      <c r="H3523" s="1">
        <f>IF(AND(J3523="SAYIM",FİLTRE!$H$5="RAFTA",U3523&lt;&gt;0),1,0)+
IF(AND(J3523="İADE DEPO",FİLTRE!$H$5="İADE DEPO"),1,0)+
IF(FİLTRE!$H$5="TÜMÜ",1,0)+
IF(AND(J3523="FİRMA İADE",FİLTRE!$H$5="FİRMA İADE"),1,0)+
IF(AND(J3523="İMHA",FİLTRE!$H$5="İMHA"),1,0)</f>
        <v>1</v>
      </c>
      <c r="I3523" s="99"/>
      <c r="J3523" s="100"/>
      <c r="K3523" s="100"/>
      <c r="L3523" s="101"/>
      <c r="M3523" s="102"/>
      <c r="N3523" s="101"/>
      <c r="O3523" s="99"/>
      <c r="P3523" s="103"/>
      <c r="Q3523" s="104"/>
      <c r="R3523" s="50"/>
      <c r="S3523" s="105"/>
      <c r="T3523" s="106"/>
      <c r="U3523" s="107"/>
      <c r="V3523" s="108"/>
      <c r="W3523" s="107"/>
      <c r="X3523" s="107"/>
      <c r="AA3523" s="107"/>
      <c r="AB3523" s="110"/>
      <c r="AC3523" s="110"/>
      <c r="AE3523" s="105"/>
      <c r="AF3523" s="105"/>
      <c r="AR3523" s="112"/>
    </row>
    <row r="3524" spans="2:44" x14ac:dyDescent="0.25">
      <c r="B3524" s="1" t="str">
        <f>IF(I3524="","",
(IF(N3524=FİLTRE!$H$6,2,0)+IF(FİLTRE!$H$6="TOPLAM",2,0))
)</f>
        <v/>
      </c>
      <c r="C3524">
        <f>IF(FİLTRE!$M$5="",9,(IF(U3524&gt;=FİLTRE!$M$5,1,0)))</f>
        <v>1</v>
      </c>
      <c r="D3524" s="1">
        <f>IF(FİLTRE!$M$6="",9,(IF('SKT LİSTESİ'!P3524&lt;=FİLTRE!$M$6,1,0)))</f>
        <v>1</v>
      </c>
      <c r="E3524" s="25" t="str">
        <f>IF(I3524="","",(COUNTIFS($L$4:L3524,L3524)))</f>
        <v/>
      </c>
      <c r="F3524" s="13">
        <f>IF(OR(B3524&lt;&gt;2,C3524&lt;&gt;1,D3524&lt;&gt;1,H3524&lt;&gt;1),0,
COUNTIFS($B$4:B3524,2,$C$4:C3524,1,$D$4:D3524,1,$H$4:H3524,1))</f>
        <v>0</v>
      </c>
      <c r="G3524" s="26" t="str">
        <f>IF(I3524="","",(COUNTIF($E$4:E3524,E3524)))</f>
        <v/>
      </c>
      <c r="H3524" s="1">
        <f>IF(AND(J3524="SAYIM",FİLTRE!$H$5="RAFTA",U3524&lt;&gt;0),1,0)+
IF(AND(J3524="İADE DEPO",FİLTRE!$H$5="İADE DEPO"),1,0)+
IF(FİLTRE!$H$5="TÜMÜ",1,0)+
IF(AND(J3524="FİRMA İADE",FİLTRE!$H$5="FİRMA İADE"),1,0)+
IF(AND(J3524="İMHA",FİLTRE!$H$5="İMHA"),1,0)</f>
        <v>1</v>
      </c>
      <c r="I3524" s="99"/>
      <c r="J3524" s="100"/>
      <c r="K3524" s="100"/>
      <c r="L3524" s="101"/>
      <c r="M3524" s="102"/>
      <c r="N3524" s="101"/>
      <c r="O3524" s="99"/>
      <c r="P3524" s="103"/>
      <c r="Q3524" s="104"/>
      <c r="R3524" s="50"/>
      <c r="S3524" s="105"/>
      <c r="T3524" s="106"/>
      <c r="U3524" s="107"/>
      <c r="V3524" s="108"/>
      <c r="W3524" s="107"/>
      <c r="X3524" s="107"/>
      <c r="AA3524" s="107"/>
      <c r="AB3524" s="110"/>
      <c r="AC3524" s="110"/>
      <c r="AE3524" s="105"/>
      <c r="AF3524" s="105"/>
      <c r="AR3524" s="112"/>
    </row>
    <row r="3525" spans="2:44" x14ac:dyDescent="0.25">
      <c r="B3525" s="1" t="str">
        <f>IF(I3525="","",
(IF(N3525=FİLTRE!$H$6,2,0)+IF(FİLTRE!$H$6="TOPLAM",2,0))
)</f>
        <v/>
      </c>
      <c r="C3525">
        <f>IF(FİLTRE!$M$5="",9,(IF(U3525&gt;=FİLTRE!$M$5,1,0)))</f>
        <v>1</v>
      </c>
      <c r="D3525" s="1">
        <f>IF(FİLTRE!$M$6="",9,(IF('SKT LİSTESİ'!P3525&lt;=FİLTRE!$M$6,1,0)))</f>
        <v>1</v>
      </c>
      <c r="E3525" s="25" t="str">
        <f>IF(I3525="","",(COUNTIFS($L$4:L3525,L3525)))</f>
        <v/>
      </c>
      <c r="F3525" s="13">
        <f>IF(OR(B3525&lt;&gt;2,C3525&lt;&gt;1,D3525&lt;&gt;1,H3525&lt;&gt;1),0,
COUNTIFS($B$4:B3525,2,$C$4:C3525,1,$D$4:D3525,1,$H$4:H3525,1))</f>
        <v>0</v>
      </c>
      <c r="G3525" s="26" t="str">
        <f>IF(I3525="","",(COUNTIF($E$4:E3525,E3525)))</f>
        <v/>
      </c>
      <c r="H3525" s="1">
        <f>IF(AND(J3525="SAYIM",FİLTRE!$H$5="RAFTA",U3525&lt;&gt;0),1,0)+
IF(AND(J3525="İADE DEPO",FİLTRE!$H$5="İADE DEPO"),1,0)+
IF(FİLTRE!$H$5="TÜMÜ",1,0)+
IF(AND(J3525="FİRMA İADE",FİLTRE!$H$5="FİRMA İADE"),1,0)+
IF(AND(J3525="İMHA",FİLTRE!$H$5="İMHA"),1,0)</f>
        <v>1</v>
      </c>
      <c r="I3525" s="99"/>
      <c r="J3525" s="100"/>
      <c r="K3525" s="100"/>
      <c r="L3525" s="101"/>
      <c r="M3525" s="102"/>
      <c r="N3525" s="101"/>
      <c r="O3525" s="99"/>
      <c r="P3525" s="103"/>
      <c r="Q3525" s="104"/>
      <c r="R3525" s="50"/>
      <c r="S3525" s="105"/>
      <c r="T3525" s="106"/>
      <c r="U3525" s="107"/>
      <c r="V3525" s="108"/>
      <c r="W3525" s="107"/>
      <c r="X3525" s="107"/>
      <c r="AA3525" s="107"/>
      <c r="AB3525" s="110"/>
      <c r="AC3525" s="110"/>
      <c r="AE3525" s="105"/>
      <c r="AF3525" s="105"/>
      <c r="AR3525" s="112"/>
    </row>
    <row r="3526" spans="2:44" x14ac:dyDescent="0.25">
      <c r="B3526" s="1" t="str">
        <f>IF(I3526="","",
(IF(N3526=FİLTRE!$H$6,2,0)+IF(FİLTRE!$H$6="TOPLAM",2,0))
)</f>
        <v/>
      </c>
      <c r="C3526">
        <f>IF(FİLTRE!$M$5="",9,(IF(U3526&gt;=FİLTRE!$M$5,1,0)))</f>
        <v>1</v>
      </c>
      <c r="D3526" s="1">
        <f>IF(FİLTRE!$M$6="",9,(IF('SKT LİSTESİ'!P3526&lt;=FİLTRE!$M$6,1,0)))</f>
        <v>1</v>
      </c>
      <c r="E3526" s="25" t="str">
        <f>IF(I3526="","",(COUNTIFS($L$4:L3526,L3526)))</f>
        <v/>
      </c>
      <c r="F3526" s="13">
        <f>IF(OR(B3526&lt;&gt;2,C3526&lt;&gt;1,D3526&lt;&gt;1,H3526&lt;&gt;1),0,
COUNTIFS($B$4:B3526,2,$C$4:C3526,1,$D$4:D3526,1,$H$4:H3526,1))</f>
        <v>0</v>
      </c>
      <c r="G3526" s="26" t="str">
        <f>IF(I3526="","",(COUNTIF($E$4:E3526,E3526)))</f>
        <v/>
      </c>
      <c r="H3526" s="1">
        <f>IF(AND(J3526="SAYIM",FİLTRE!$H$5="RAFTA",U3526&lt;&gt;0),1,0)+
IF(AND(J3526="İADE DEPO",FİLTRE!$H$5="İADE DEPO"),1,0)+
IF(FİLTRE!$H$5="TÜMÜ",1,0)+
IF(AND(J3526="FİRMA İADE",FİLTRE!$H$5="FİRMA İADE"),1,0)+
IF(AND(J3526="İMHA",FİLTRE!$H$5="İMHA"),1,0)</f>
        <v>1</v>
      </c>
      <c r="I3526" s="99"/>
      <c r="J3526" s="100"/>
      <c r="K3526" s="100"/>
      <c r="L3526" s="101"/>
      <c r="M3526" s="102"/>
      <c r="N3526" s="101"/>
      <c r="O3526" s="99"/>
      <c r="P3526" s="103"/>
      <c r="Q3526" s="104"/>
      <c r="R3526" s="50"/>
      <c r="S3526" s="105"/>
      <c r="T3526" s="106"/>
      <c r="U3526" s="107"/>
      <c r="V3526" s="108"/>
      <c r="W3526" s="107"/>
      <c r="X3526" s="107"/>
      <c r="AA3526" s="107"/>
      <c r="AB3526" s="110"/>
      <c r="AC3526" s="110"/>
      <c r="AE3526" s="105"/>
      <c r="AF3526" s="105"/>
      <c r="AR3526" s="112"/>
    </row>
    <row r="3527" spans="2:44" x14ac:dyDescent="0.25">
      <c r="B3527" s="1" t="str">
        <f>IF(I3527="","",
(IF(N3527=FİLTRE!$H$6,2,0)+IF(FİLTRE!$H$6="TOPLAM",2,0))
)</f>
        <v/>
      </c>
      <c r="C3527">
        <f>IF(FİLTRE!$M$5="",9,(IF(U3527&gt;=FİLTRE!$M$5,1,0)))</f>
        <v>1</v>
      </c>
      <c r="D3527" s="1">
        <f>IF(FİLTRE!$M$6="",9,(IF('SKT LİSTESİ'!P3527&lt;=FİLTRE!$M$6,1,0)))</f>
        <v>1</v>
      </c>
      <c r="E3527" s="25" t="str">
        <f>IF(I3527="","",(COUNTIFS($L$4:L3527,L3527)))</f>
        <v/>
      </c>
      <c r="F3527" s="13">
        <f>IF(OR(B3527&lt;&gt;2,C3527&lt;&gt;1,D3527&lt;&gt;1,H3527&lt;&gt;1),0,
COUNTIFS($B$4:B3527,2,$C$4:C3527,1,$D$4:D3527,1,$H$4:H3527,1))</f>
        <v>0</v>
      </c>
      <c r="G3527" s="26" t="str">
        <f>IF(I3527="","",(COUNTIF($E$4:E3527,E3527)))</f>
        <v/>
      </c>
      <c r="H3527" s="1">
        <f>IF(AND(J3527="SAYIM",FİLTRE!$H$5="RAFTA",U3527&lt;&gt;0),1,0)+
IF(AND(J3527="İADE DEPO",FİLTRE!$H$5="İADE DEPO"),1,0)+
IF(FİLTRE!$H$5="TÜMÜ",1,0)+
IF(AND(J3527="FİRMA İADE",FİLTRE!$H$5="FİRMA İADE"),1,0)+
IF(AND(J3527="İMHA",FİLTRE!$H$5="İMHA"),1,0)</f>
        <v>1</v>
      </c>
      <c r="I3527" s="99"/>
      <c r="J3527" s="100"/>
      <c r="K3527" s="100"/>
      <c r="L3527" s="101"/>
      <c r="M3527" s="102"/>
      <c r="N3527" s="101"/>
      <c r="O3527" s="99"/>
      <c r="P3527" s="103"/>
      <c r="Q3527" s="104"/>
      <c r="R3527" s="50"/>
      <c r="S3527" s="105"/>
      <c r="T3527" s="106"/>
      <c r="U3527" s="107"/>
      <c r="V3527" s="108"/>
      <c r="W3527" s="107"/>
      <c r="X3527" s="107"/>
      <c r="AA3527" s="107"/>
      <c r="AB3527" s="110"/>
      <c r="AC3527" s="110"/>
      <c r="AE3527" s="105"/>
      <c r="AF3527" s="105"/>
      <c r="AR3527" s="112"/>
    </row>
    <row r="3528" spans="2:44" x14ac:dyDescent="0.25">
      <c r="B3528" s="1" t="str">
        <f>IF(I3528="","",
(IF(N3528=FİLTRE!$H$6,2,0)+IF(FİLTRE!$H$6="TOPLAM",2,0))
)</f>
        <v/>
      </c>
      <c r="C3528">
        <f>IF(FİLTRE!$M$5="",9,(IF(U3528&gt;=FİLTRE!$M$5,1,0)))</f>
        <v>1</v>
      </c>
      <c r="D3528" s="1">
        <f>IF(FİLTRE!$M$6="",9,(IF('SKT LİSTESİ'!P3528&lt;=FİLTRE!$M$6,1,0)))</f>
        <v>1</v>
      </c>
      <c r="E3528" s="25" t="str">
        <f>IF(I3528="","",(COUNTIFS($L$4:L3528,L3528)))</f>
        <v/>
      </c>
      <c r="F3528" s="13">
        <f>IF(OR(B3528&lt;&gt;2,C3528&lt;&gt;1,D3528&lt;&gt;1,H3528&lt;&gt;1),0,
COUNTIFS($B$4:B3528,2,$C$4:C3528,1,$D$4:D3528,1,$H$4:H3528,1))</f>
        <v>0</v>
      </c>
      <c r="G3528" s="26" t="str">
        <f>IF(I3528="","",(COUNTIF($E$4:E3528,E3528)))</f>
        <v/>
      </c>
      <c r="H3528" s="1">
        <f>IF(AND(J3528="SAYIM",FİLTRE!$H$5="RAFTA",U3528&lt;&gt;0),1,0)+
IF(AND(J3528="İADE DEPO",FİLTRE!$H$5="İADE DEPO"),1,0)+
IF(FİLTRE!$H$5="TÜMÜ",1,0)+
IF(AND(J3528="FİRMA İADE",FİLTRE!$H$5="FİRMA İADE"),1,0)+
IF(AND(J3528="İMHA",FİLTRE!$H$5="İMHA"),1,0)</f>
        <v>1</v>
      </c>
      <c r="I3528" s="99"/>
      <c r="J3528" s="100"/>
      <c r="K3528" s="100"/>
      <c r="L3528" s="101"/>
      <c r="M3528" s="102"/>
      <c r="N3528" s="101"/>
      <c r="O3528" s="99"/>
      <c r="P3528" s="103"/>
      <c r="Q3528" s="104"/>
      <c r="R3528" s="50"/>
      <c r="S3528" s="105"/>
      <c r="T3528" s="106"/>
      <c r="U3528" s="107"/>
      <c r="V3528" s="108"/>
      <c r="W3528" s="107"/>
      <c r="X3528" s="107"/>
      <c r="AA3528" s="107"/>
      <c r="AB3528" s="110"/>
      <c r="AC3528" s="110"/>
      <c r="AE3528" s="105"/>
      <c r="AF3528" s="105"/>
      <c r="AR3528" s="112"/>
    </row>
    <row r="3529" spans="2:44" x14ac:dyDescent="0.25">
      <c r="B3529" s="1" t="str">
        <f>IF(I3529="","",
(IF(N3529=FİLTRE!$H$6,2,0)+IF(FİLTRE!$H$6="TOPLAM",2,0))
)</f>
        <v/>
      </c>
      <c r="C3529">
        <f>IF(FİLTRE!$M$5="",9,(IF(U3529&gt;=FİLTRE!$M$5,1,0)))</f>
        <v>1</v>
      </c>
      <c r="D3529" s="1">
        <f>IF(FİLTRE!$M$6="",9,(IF('SKT LİSTESİ'!P3529&lt;=FİLTRE!$M$6,1,0)))</f>
        <v>1</v>
      </c>
      <c r="E3529" s="25" t="str">
        <f>IF(I3529="","",(COUNTIFS($L$4:L3529,L3529)))</f>
        <v/>
      </c>
      <c r="F3529" s="13">
        <f>IF(OR(B3529&lt;&gt;2,C3529&lt;&gt;1,D3529&lt;&gt;1,H3529&lt;&gt;1),0,
COUNTIFS($B$4:B3529,2,$C$4:C3529,1,$D$4:D3529,1,$H$4:H3529,1))</f>
        <v>0</v>
      </c>
      <c r="G3529" s="26" t="str">
        <f>IF(I3529="","",(COUNTIF($E$4:E3529,E3529)))</f>
        <v/>
      </c>
      <c r="H3529" s="1">
        <f>IF(AND(J3529="SAYIM",FİLTRE!$H$5="RAFTA",U3529&lt;&gt;0),1,0)+
IF(AND(J3529="İADE DEPO",FİLTRE!$H$5="İADE DEPO"),1,0)+
IF(FİLTRE!$H$5="TÜMÜ",1,0)+
IF(AND(J3529="FİRMA İADE",FİLTRE!$H$5="FİRMA İADE"),1,0)+
IF(AND(J3529="İMHA",FİLTRE!$H$5="İMHA"),1,0)</f>
        <v>1</v>
      </c>
      <c r="I3529" s="99"/>
      <c r="J3529" s="100"/>
      <c r="K3529" s="100"/>
      <c r="L3529" s="101"/>
      <c r="M3529" s="102"/>
      <c r="N3529" s="101"/>
      <c r="O3529" s="99"/>
      <c r="P3529" s="103"/>
      <c r="Q3529" s="104"/>
      <c r="R3529" s="50"/>
      <c r="S3529" s="105"/>
      <c r="T3529" s="106"/>
      <c r="U3529" s="107"/>
      <c r="V3529" s="108"/>
      <c r="W3529" s="107"/>
      <c r="X3529" s="107"/>
      <c r="AA3529" s="107"/>
      <c r="AB3529" s="110"/>
      <c r="AC3529" s="110"/>
      <c r="AE3529" s="105"/>
      <c r="AF3529" s="105"/>
      <c r="AR3529" s="112"/>
    </row>
    <row r="3530" spans="2:44" x14ac:dyDescent="0.25">
      <c r="B3530" s="1" t="str">
        <f>IF(I3530="","",
(IF(N3530=FİLTRE!$H$6,2,0)+IF(FİLTRE!$H$6="TOPLAM",2,0))
)</f>
        <v/>
      </c>
      <c r="C3530">
        <f>IF(FİLTRE!$M$5="",9,(IF(U3530&gt;=FİLTRE!$M$5,1,0)))</f>
        <v>1</v>
      </c>
      <c r="D3530" s="1">
        <f>IF(FİLTRE!$M$6="",9,(IF('SKT LİSTESİ'!P3530&lt;=FİLTRE!$M$6,1,0)))</f>
        <v>1</v>
      </c>
      <c r="E3530" s="25" t="str">
        <f>IF(I3530="","",(COUNTIFS($L$4:L3530,L3530)))</f>
        <v/>
      </c>
      <c r="F3530" s="13">
        <f>IF(OR(B3530&lt;&gt;2,C3530&lt;&gt;1,D3530&lt;&gt;1,H3530&lt;&gt;1),0,
COUNTIFS($B$4:B3530,2,$C$4:C3530,1,$D$4:D3530,1,$H$4:H3530,1))</f>
        <v>0</v>
      </c>
      <c r="G3530" s="26" t="str">
        <f>IF(I3530="","",(COUNTIF($E$4:E3530,E3530)))</f>
        <v/>
      </c>
      <c r="H3530" s="1">
        <f>IF(AND(J3530="SAYIM",FİLTRE!$H$5="RAFTA",U3530&lt;&gt;0),1,0)+
IF(AND(J3530="İADE DEPO",FİLTRE!$H$5="İADE DEPO"),1,0)+
IF(FİLTRE!$H$5="TÜMÜ",1,0)+
IF(AND(J3530="FİRMA İADE",FİLTRE!$H$5="FİRMA İADE"),1,0)+
IF(AND(J3530="İMHA",FİLTRE!$H$5="İMHA"),1,0)</f>
        <v>1</v>
      </c>
      <c r="I3530" s="99"/>
      <c r="J3530" s="100"/>
      <c r="K3530" s="100"/>
      <c r="L3530" s="101"/>
      <c r="M3530" s="102"/>
      <c r="N3530" s="101"/>
      <c r="O3530" s="99"/>
      <c r="P3530" s="103"/>
      <c r="Q3530" s="104"/>
      <c r="R3530" s="50"/>
      <c r="S3530" s="105"/>
      <c r="T3530" s="106"/>
      <c r="U3530" s="107"/>
      <c r="V3530" s="108"/>
      <c r="W3530" s="107"/>
      <c r="X3530" s="107"/>
      <c r="AA3530" s="107"/>
      <c r="AB3530" s="110"/>
      <c r="AC3530" s="110"/>
      <c r="AE3530" s="105"/>
      <c r="AF3530" s="105"/>
      <c r="AR3530" s="112"/>
    </row>
    <row r="3531" spans="2:44" x14ac:dyDescent="0.25">
      <c r="B3531" s="1" t="str">
        <f>IF(I3531="","",
(IF(N3531=FİLTRE!$H$6,2,0)+IF(FİLTRE!$H$6="TOPLAM",2,0))
)</f>
        <v/>
      </c>
      <c r="C3531">
        <f>IF(FİLTRE!$M$5="",9,(IF(U3531&gt;=FİLTRE!$M$5,1,0)))</f>
        <v>1</v>
      </c>
      <c r="D3531" s="1">
        <f>IF(FİLTRE!$M$6="",9,(IF('SKT LİSTESİ'!P3531&lt;=FİLTRE!$M$6,1,0)))</f>
        <v>1</v>
      </c>
      <c r="E3531" s="25" t="str">
        <f>IF(I3531="","",(COUNTIFS($L$4:L3531,L3531)))</f>
        <v/>
      </c>
      <c r="F3531" s="13">
        <f>IF(OR(B3531&lt;&gt;2,C3531&lt;&gt;1,D3531&lt;&gt;1,H3531&lt;&gt;1),0,
COUNTIFS($B$4:B3531,2,$C$4:C3531,1,$D$4:D3531,1,$H$4:H3531,1))</f>
        <v>0</v>
      </c>
      <c r="G3531" s="26" t="str">
        <f>IF(I3531="","",(COUNTIF($E$4:E3531,E3531)))</f>
        <v/>
      </c>
      <c r="H3531" s="1">
        <f>IF(AND(J3531="SAYIM",FİLTRE!$H$5="RAFTA",U3531&lt;&gt;0),1,0)+
IF(AND(J3531="İADE DEPO",FİLTRE!$H$5="İADE DEPO"),1,0)+
IF(FİLTRE!$H$5="TÜMÜ",1,0)+
IF(AND(J3531="FİRMA İADE",FİLTRE!$H$5="FİRMA İADE"),1,0)+
IF(AND(J3531="İMHA",FİLTRE!$H$5="İMHA"),1,0)</f>
        <v>1</v>
      </c>
      <c r="I3531" s="99"/>
      <c r="J3531" s="100"/>
      <c r="K3531" s="100"/>
      <c r="L3531" s="101"/>
      <c r="M3531" s="102"/>
      <c r="N3531" s="101"/>
      <c r="O3531" s="99"/>
      <c r="P3531" s="103"/>
      <c r="Q3531" s="104"/>
      <c r="R3531" s="50"/>
      <c r="S3531" s="105"/>
      <c r="T3531" s="106"/>
      <c r="U3531" s="107"/>
      <c r="V3531" s="108"/>
      <c r="W3531" s="107"/>
      <c r="X3531" s="107"/>
      <c r="AA3531" s="107"/>
      <c r="AB3531" s="110"/>
      <c r="AC3531" s="110"/>
      <c r="AE3531" s="105"/>
      <c r="AF3531" s="105"/>
      <c r="AR3531" s="112"/>
    </row>
    <row r="3532" spans="2:44" x14ac:dyDescent="0.25">
      <c r="B3532" s="1" t="str">
        <f>IF(I3532="","",
(IF(N3532=FİLTRE!$H$6,2,0)+IF(FİLTRE!$H$6="TOPLAM",2,0))
)</f>
        <v/>
      </c>
      <c r="C3532">
        <f>IF(FİLTRE!$M$5="",9,(IF(U3532&gt;=FİLTRE!$M$5,1,0)))</f>
        <v>1</v>
      </c>
      <c r="D3532" s="1">
        <f>IF(FİLTRE!$M$6="",9,(IF('SKT LİSTESİ'!P3532&lt;=FİLTRE!$M$6,1,0)))</f>
        <v>1</v>
      </c>
      <c r="E3532" s="25" t="str">
        <f>IF(I3532="","",(COUNTIFS($L$4:L3532,L3532)))</f>
        <v/>
      </c>
      <c r="F3532" s="13">
        <f>IF(OR(B3532&lt;&gt;2,C3532&lt;&gt;1,D3532&lt;&gt;1,H3532&lt;&gt;1),0,
COUNTIFS($B$4:B3532,2,$C$4:C3532,1,$D$4:D3532,1,$H$4:H3532,1))</f>
        <v>0</v>
      </c>
      <c r="G3532" s="26" t="str">
        <f>IF(I3532="","",(COUNTIF($E$4:E3532,E3532)))</f>
        <v/>
      </c>
      <c r="H3532" s="1">
        <f>IF(AND(J3532="SAYIM",FİLTRE!$H$5="RAFTA",U3532&lt;&gt;0),1,0)+
IF(AND(J3532="İADE DEPO",FİLTRE!$H$5="İADE DEPO"),1,0)+
IF(FİLTRE!$H$5="TÜMÜ",1,0)+
IF(AND(J3532="FİRMA İADE",FİLTRE!$H$5="FİRMA İADE"),1,0)+
IF(AND(J3532="İMHA",FİLTRE!$H$5="İMHA"),1,0)</f>
        <v>1</v>
      </c>
      <c r="I3532" s="99"/>
      <c r="J3532" s="100"/>
      <c r="K3532" s="100"/>
      <c r="L3532" s="101"/>
      <c r="M3532" s="102"/>
      <c r="N3532" s="101"/>
      <c r="O3532" s="99"/>
      <c r="P3532" s="103"/>
      <c r="Q3532" s="104"/>
      <c r="R3532" s="50"/>
      <c r="S3532" s="105"/>
      <c r="T3532" s="106"/>
      <c r="U3532" s="107"/>
      <c r="V3532" s="108"/>
      <c r="W3532" s="107"/>
      <c r="X3532" s="107"/>
      <c r="AA3532" s="107"/>
      <c r="AB3532" s="110"/>
      <c r="AC3532" s="110"/>
      <c r="AE3532" s="105"/>
      <c r="AF3532" s="105"/>
      <c r="AR3532" s="112"/>
    </row>
    <row r="3533" spans="2:44" x14ac:dyDescent="0.25">
      <c r="B3533" s="1" t="str">
        <f>IF(I3533="","",
(IF(N3533=FİLTRE!$H$6,2,0)+IF(FİLTRE!$H$6="TOPLAM",2,0))
)</f>
        <v/>
      </c>
      <c r="C3533">
        <f>IF(FİLTRE!$M$5="",9,(IF(U3533&gt;=FİLTRE!$M$5,1,0)))</f>
        <v>1</v>
      </c>
      <c r="D3533" s="1">
        <f>IF(FİLTRE!$M$6="",9,(IF('SKT LİSTESİ'!P3533&lt;=FİLTRE!$M$6,1,0)))</f>
        <v>1</v>
      </c>
      <c r="E3533" s="25" t="str">
        <f>IF(I3533="","",(COUNTIFS($L$4:L3533,L3533)))</f>
        <v/>
      </c>
      <c r="F3533" s="13">
        <f>IF(OR(B3533&lt;&gt;2,C3533&lt;&gt;1,D3533&lt;&gt;1,H3533&lt;&gt;1),0,
COUNTIFS($B$4:B3533,2,$C$4:C3533,1,$D$4:D3533,1,$H$4:H3533,1))</f>
        <v>0</v>
      </c>
      <c r="G3533" s="26" t="str">
        <f>IF(I3533="","",(COUNTIF($E$4:E3533,E3533)))</f>
        <v/>
      </c>
      <c r="H3533" s="1">
        <f>IF(AND(J3533="SAYIM",FİLTRE!$H$5="RAFTA",U3533&lt;&gt;0),1,0)+
IF(AND(J3533="İADE DEPO",FİLTRE!$H$5="İADE DEPO"),1,0)+
IF(FİLTRE!$H$5="TÜMÜ",1,0)+
IF(AND(J3533="FİRMA İADE",FİLTRE!$H$5="FİRMA İADE"),1,0)+
IF(AND(J3533="İMHA",FİLTRE!$H$5="İMHA"),1,0)</f>
        <v>1</v>
      </c>
      <c r="I3533" s="99"/>
      <c r="J3533" s="100"/>
      <c r="K3533" s="100"/>
      <c r="L3533" s="101"/>
      <c r="M3533" s="102"/>
      <c r="N3533" s="101"/>
      <c r="O3533" s="99"/>
      <c r="P3533" s="103"/>
      <c r="Q3533" s="104"/>
      <c r="R3533" s="50"/>
      <c r="S3533" s="105"/>
      <c r="T3533" s="106"/>
      <c r="U3533" s="107"/>
      <c r="V3533" s="108"/>
      <c r="W3533" s="107"/>
      <c r="X3533" s="107"/>
      <c r="AA3533" s="107"/>
      <c r="AB3533" s="110"/>
      <c r="AC3533" s="110"/>
      <c r="AE3533" s="105"/>
      <c r="AF3533" s="105"/>
      <c r="AR3533" s="112"/>
    </row>
    <row r="3534" spans="2:44" x14ac:dyDescent="0.25">
      <c r="B3534" s="1" t="str">
        <f>IF(I3534="","",
(IF(N3534=FİLTRE!$H$6,2,0)+IF(FİLTRE!$H$6="TOPLAM",2,0))
)</f>
        <v/>
      </c>
      <c r="C3534">
        <f>IF(FİLTRE!$M$5="",9,(IF(U3534&gt;=FİLTRE!$M$5,1,0)))</f>
        <v>1</v>
      </c>
      <c r="D3534" s="1">
        <f>IF(FİLTRE!$M$6="",9,(IF('SKT LİSTESİ'!P3534&lt;=FİLTRE!$M$6,1,0)))</f>
        <v>1</v>
      </c>
      <c r="E3534" s="25" t="str">
        <f>IF(I3534="","",(COUNTIFS($L$4:L3534,L3534)))</f>
        <v/>
      </c>
      <c r="F3534" s="13">
        <f>IF(OR(B3534&lt;&gt;2,C3534&lt;&gt;1,D3534&lt;&gt;1,H3534&lt;&gt;1),0,
COUNTIFS($B$4:B3534,2,$C$4:C3534,1,$D$4:D3534,1,$H$4:H3534,1))</f>
        <v>0</v>
      </c>
      <c r="G3534" s="26" t="str">
        <f>IF(I3534="","",(COUNTIF($E$4:E3534,E3534)))</f>
        <v/>
      </c>
      <c r="H3534" s="1">
        <f>IF(AND(J3534="SAYIM",FİLTRE!$H$5="RAFTA",U3534&lt;&gt;0),1,0)+
IF(AND(J3534="İADE DEPO",FİLTRE!$H$5="İADE DEPO"),1,0)+
IF(FİLTRE!$H$5="TÜMÜ",1,0)+
IF(AND(J3534="FİRMA İADE",FİLTRE!$H$5="FİRMA İADE"),1,0)+
IF(AND(J3534="İMHA",FİLTRE!$H$5="İMHA"),1,0)</f>
        <v>1</v>
      </c>
      <c r="I3534" s="99"/>
      <c r="J3534" s="100"/>
      <c r="K3534" s="100"/>
      <c r="L3534" s="101"/>
      <c r="M3534" s="102"/>
      <c r="N3534" s="101"/>
      <c r="O3534" s="99"/>
      <c r="P3534" s="103"/>
      <c r="Q3534" s="104"/>
      <c r="R3534" s="50"/>
      <c r="S3534" s="105"/>
      <c r="T3534" s="106"/>
      <c r="U3534" s="107"/>
      <c r="V3534" s="108"/>
      <c r="W3534" s="107"/>
      <c r="X3534" s="107"/>
      <c r="AA3534" s="107"/>
      <c r="AB3534" s="110"/>
      <c r="AC3534" s="110"/>
      <c r="AE3534" s="105"/>
      <c r="AF3534" s="105"/>
      <c r="AR3534" s="112"/>
    </row>
    <row r="3535" spans="2:44" x14ac:dyDescent="0.25">
      <c r="B3535" s="1" t="str">
        <f>IF(I3535="","",
(IF(N3535=FİLTRE!$H$6,2,0)+IF(FİLTRE!$H$6="TOPLAM",2,0))
)</f>
        <v/>
      </c>
      <c r="C3535">
        <f>IF(FİLTRE!$M$5="",9,(IF(U3535&gt;=FİLTRE!$M$5,1,0)))</f>
        <v>1</v>
      </c>
      <c r="D3535" s="1">
        <f>IF(FİLTRE!$M$6="",9,(IF('SKT LİSTESİ'!P3535&lt;=FİLTRE!$M$6,1,0)))</f>
        <v>1</v>
      </c>
      <c r="E3535" s="25" t="str">
        <f>IF(I3535="","",(COUNTIFS($L$4:L3535,L3535)))</f>
        <v/>
      </c>
      <c r="F3535" s="13">
        <f>IF(OR(B3535&lt;&gt;2,C3535&lt;&gt;1,D3535&lt;&gt;1,H3535&lt;&gt;1),0,
COUNTIFS($B$4:B3535,2,$C$4:C3535,1,$D$4:D3535,1,$H$4:H3535,1))</f>
        <v>0</v>
      </c>
      <c r="G3535" s="26" t="str">
        <f>IF(I3535="","",(COUNTIF($E$4:E3535,E3535)))</f>
        <v/>
      </c>
      <c r="H3535" s="1">
        <f>IF(AND(J3535="SAYIM",FİLTRE!$H$5="RAFTA",U3535&lt;&gt;0),1,0)+
IF(AND(J3535="İADE DEPO",FİLTRE!$H$5="İADE DEPO"),1,0)+
IF(FİLTRE!$H$5="TÜMÜ",1,0)+
IF(AND(J3535="FİRMA İADE",FİLTRE!$H$5="FİRMA İADE"),1,0)+
IF(AND(J3535="İMHA",FİLTRE!$H$5="İMHA"),1,0)</f>
        <v>1</v>
      </c>
      <c r="I3535" s="99"/>
      <c r="J3535" s="100"/>
      <c r="K3535" s="100"/>
      <c r="L3535" s="101"/>
      <c r="M3535" s="102"/>
      <c r="N3535" s="101"/>
      <c r="O3535" s="99"/>
      <c r="P3535" s="103"/>
      <c r="Q3535" s="104"/>
      <c r="R3535" s="50"/>
      <c r="S3535" s="105"/>
      <c r="T3535" s="106"/>
      <c r="U3535" s="107"/>
      <c r="V3535" s="108"/>
      <c r="W3535" s="107"/>
      <c r="X3535" s="107"/>
      <c r="AA3535" s="107"/>
      <c r="AB3535" s="110"/>
      <c r="AC3535" s="110"/>
      <c r="AE3535" s="105"/>
      <c r="AF3535" s="105"/>
      <c r="AR3535" s="112"/>
    </row>
    <row r="3536" spans="2:44" x14ac:dyDescent="0.25">
      <c r="B3536" s="1" t="str">
        <f>IF(I3536="","",
(IF(N3536=FİLTRE!$H$6,2,0)+IF(FİLTRE!$H$6="TOPLAM",2,0))
)</f>
        <v/>
      </c>
      <c r="C3536">
        <f>IF(FİLTRE!$M$5="",9,(IF(U3536&gt;=FİLTRE!$M$5,1,0)))</f>
        <v>1</v>
      </c>
      <c r="D3536" s="1">
        <f>IF(FİLTRE!$M$6="",9,(IF('SKT LİSTESİ'!P3536&lt;=FİLTRE!$M$6,1,0)))</f>
        <v>1</v>
      </c>
      <c r="E3536" s="25" t="str">
        <f>IF(I3536="","",(COUNTIFS($L$4:L3536,L3536)))</f>
        <v/>
      </c>
      <c r="F3536" s="13">
        <f>IF(OR(B3536&lt;&gt;2,C3536&lt;&gt;1,D3536&lt;&gt;1,H3536&lt;&gt;1),0,
COUNTIFS($B$4:B3536,2,$C$4:C3536,1,$D$4:D3536,1,$H$4:H3536,1))</f>
        <v>0</v>
      </c>
      <c r="G3536" s="26" t="str">
        <f>IF(I3536="","",(COUNTIF($E$4:E3536,E3536)))</f>
        <v/>
      </c>
      <c r="H3536" s="1">
        <f>IF(AND(J3536="SAYIM",FİLTRE!$H$5="RAFTA",U3536&lt;&gt;0),1,0)+
IF(AND(J3536="İADE DEPO",FİLTRE!$H$5="İADE DEPO"),1,0)+
IF(FİLTRE!$H$5="TÜMÜ",1,0)+
IF(AND(J3536="FİRMA İADE",FİLTRE!$H$5="FİRMA İADE"),1,0)+
IF(AND(J3536="İMHA",FİLTRE!$H$5="İMHA"),1,0)</f>
        <v>1</v>
      </c>
      <c r="I3536" s="99"/>
      <c r="J3536" s="100"/>
      <c r="K3536" s="100"/>
      <c r="L3536" s="101"/>
      <c r="M3536" s="102"/>
      <c r="N3536" s="101"/>
      <c r="O3536" s="99"/>
      <c r="P3536" s="103"/>
      <c r="Q3536" s="104"/>
      <c r="R3536" s="50"/>
      <c r="S3536" s="105"/>
      <c r="T3536" s="106"/>
      <c r="U3536" s="107"/>
      <c r="V3536" s="108"/>
      <c r="W3536" s="107"/>
      <c r="X3536" s="107"/>
      <c r="AA3536" s="107"/>
      <c r="AB3536" s="110"/>
      <c r="AC3536" s="110"/>
      <c r="AE3536" s="105"/>
      <c r="AF3536" s="105"/>
      <c r="AR3536" s="112"/>
    </row>
    <row r="3537" spans="2:44" x14ac:dyDescent="0.25">
      <c r="B3537" s="1" t="str">
        <f>IF(I3537="","",
(IF(N3537=FİLTRE!$H$6,2,0)+IF(FİLTRE!$H$6="TOPLAM",2,0))
)</f>
        <v/>
      </c>
      <c r="C3537">
        <f>IF(FİLTRE!$M$5="",9,(IF(U3537&gt;=FİLTRE!$M$5,1,0)))</f>
        <v>1</v>
      </c>
      <c r="D3537" s="1">
        <f>IF(FİLTRE!$M$6="",9,(IF('SKT LİSTESİ'!P3537&lt;=FİLTRE!$M$6,1,0)))</f>
        <v>1</v>
      </c>
      <c r="E3537" s="25" t="str">
        <f>IF(I3537="","",(COUNTIFS($L$4:L3537,L3537)))</f>
        <v/>
      </c>
      <c r="F3537" s="13">
        <f>IF(OR(B3537&lt;&gt;2,C3537&lt;&gt;1,D3537&lt;&gt;1,H3537&lt;&gt;1),0,
COUNTIFS($B$4:B3537,2,$C$4:C3537,1,$D$4:D3537,1,$H$4:H3537,1))</f>
        <v>0</v>
      </c>
      <c r="G3537" s="26" t="str">
        <f>IF(I3537="","",(COUNTIF($E$4:E3537,E3537)))</f>
        <v/>
      </c>
      <c r="H3537" s="1">
        <f>IF(AND(J3537="SAYIM",FİLTRE!$H$5="RAFTA",U3537&lt;&gt;0),1,0)+
IF(AND(J3537="İADE DEPO",FİLTRE!$H$5="İADE DEPO"),1,0)+
IF(FİLTRE!$H$5="TÜMÜ",1,0)+
IF(AND(J3537="FİRMA İADE",FİLTRE!$H$5="FİRMA İADE"),1,0)+
IF(AND(J3537="İMHA",FİLTRE!$H$5="İMHA"),1,0)</f>
        <v>1</v>
      </c>
      <c r="I3537" s="99"/>
      <c r="J3537" s="100"/>
      <c r="K3537" s="100"/>
      <c r="L3537" s="101"/>
      <c r="M3537" s="102"/>
      <c r="N3537" s="101"/>
      <c r="O3537" s="99"/>
      <c r="P3537" s="103"/>
      <c r="Q3537" s="104"/>
      <c r="R3537" s="50"/>
      <c r="S3537" s="105"/>
      <c r="T3537" s="106"/>
      <c r="U3537" s="107"/>
      <c r="V3537" s="108"/>
      <c r="W3537" s="107"/>
      <c r="X3537" s="107"/>
      <c r="AA3537" s="107"/>
      <c r="AB3537" s="110"/>
      <c r="AC3537" s="110"/>
      <c r="AE3537" s="105"/>
      <c r="AF3537" s="105"/>
      <c r="AR3537" s="112"/>
    </row>
    <row r="3538" spans="2:44" x14ac:dyDescent="0.25">
      <c r="B3538" s="1" t="str">
        <f>IF(I3538="","",
(IF(N3538=FİLTRE!$H$6,2,0)+IF(FİLTRE!$H$6="TOPLAM",2,0))
)</f>
        <v/>
      </c>
      <c r="C3538">
        <f>IF(FİLTRE!$M$5="",9,(IF(U3538&gt;=FİLTRE!$M$5,1,0)))</f>
        <v>1</v>
      </c>
      <c r="D3538" s="1">
        <f>IF(FİLTRE!$M$6="",9,(IF('SKT LİSTESİ'!P3538&lt;=FİLTRE!$M$6,1,0)))</f>
        <v>1</v>
      </c>
      <c r="E3538" s="25" t="str">
        <f>IF(I3538="","",(COUNTIFS($L$4:L3538,L3538)))</f>
        <v/>
      </c>
      <c r="F3538" s="13">
        <f>IF(OR(B3538&lt;&gt;2,C3538&lt;&gt;1,D3538&lt;&gt;1,H3538&lt;&gt;1),0,
COUNTIFS($B$4:B3538,2,$C$4:C3538,1,$D$4:D3538,1,$H$4:H3538,1))</f>
        <v>0</v>
      </c>
      <c r="G3538" s="26" t="str">
        <f>IF(I3538="","",(COUNTIF($E$4:E3538,E3538)))</f>
        <v/>
      </c>
      <c r="H3538" s="1">
        <f>IF(AND(J3538="SAYIM",FİLTRE!$H$5="RAFTA",U3538&lt;&gt;0),1,0)+
IF(AND(J3538="İADE DEPO",FİLTRE!$H$5="İADE DEPO"),1,0)+
IF(FİLTRE!$H$5="TÜMÜ",1,0)+
IF(AND(J3538="FİRMA İADE",FİLTRE!$H$5="FİRMA İADE"),1,0)+
IF(AND(J3538="İMHA",FİLTRE!$H$5="İMHA"),1,0)</f>
        <v>1</v>
      </c>
      <c r="I3538" s="99"/>
      <c r="J3538" s="100"/>
      <c r="K3538" s="100"/>
      <c r="L3538" s="101"/>
      <c r="M3538" s="102"/>
      <c r="N3538" s="101"/>
      <c r="O3538" s="99"/>
      <c r="P3538" s="103"/>
      <c r="Q3538" s="104"/>
      <c r="R3538" s="50"/>
      <c r="S3538" s="105"/>
      <c r="T3538" s="106"/>
      <c r="U3538" s="107"/>
      <c r="V3538" s="108"/>
      <c r="W3538" s="107"/>
      <c r="X3538" s="107"/>
      <c r="AA3538" s="107"/>
      <c r="AB3538" s="110"/>
      <c r="AC3538" s="110"/>
      <c r="AE3538" s="105"/>
      <c r="AF3538" s="105"/>
      <c r="AR3538" s="112"/>
    </row>
    <row r="3539" spans="2:44" x14ac:dyDescent="0.25">
      <c r="B3539" s="1" t="str">
        <f>IF(I3539="","",
(IF(N3539=FİLTRE!$H$6,2,0)+IF(FİLTRE!$H$6="TOPLAM",2,0))
)</f>
        <v/>
      </c>
      <c r="C3539">
        <f>IF(FİLTRE!$M$5="",9,(IF(U3539&gt;=FİLTRE!$M$5,1,0)))</f>
        <v>1</v>
      </c>
      <c r="D3539" s="1">
        <f>IF(FİLTRE!$M$6="",9,(IF('SKT LİSTESİ'!P3539&lt;=FİLTRE!$M$6,1,0)))</f>
        <v>1</v>
      </c>
      <c r="E3539" s="25" t="str">
        <f>IF(I3539="","",(COUNTIFS($L$4:L3539,L3539)))</f>
        <v/>
      </c>
      <c r="F3539" s="13">
        <f>IF(OR(B3539&lt;&gt;2,C3539&lt;&gt;1,D3539&lt;&gt;1,H3539&lt;&gt;1),0,
COUNTIFS($B$4:B3539,2,$C$4:C3539,1,$D$4:D3539,1,$H$4:H3539,1))</f>
        <v>0</v>
      </c>
      <c r="G3539" s="26" t="str">
        <f>IF(I3539="","",(COUNTIF($E$4:E3539,E3539)))</f>
        <v/>
      </c>
      <c r="H3539" s="1">
        <f>IF(AND(J3539="SAYIM",FİLTRE!$H$5="RAFTA",U3539&lt;&gt;0),1,0)+
IF(AND(J3539="İADE DEPO",FİLTRE!$H$5="İADE DEPO"),1,0)+
IF(FİLTRE!$H$5="TÜMÜ",1,0)+
IF(AND(J3539="FİRMA İADE",FİLTRE!$H$5="FİRMA İADE"),1,0)+
IF(AND(J3539="İMHA",FİLTRE!$H$5="İMHA"),1,0)</f>
        <v>1</v>
      </c>
      <c r="I3539" s="99"/>
      <c r="J3539" s="100"/>
      <c r="K3539" s="100"/>
      <c r="L3539" s="101"/>
      <c r="M3539" s="102"/>
      <c r="N3539" s="101"/>
      <c r="O3539" s="99"/>
      <c r="P3539" s="103"/>
      <c r="Q3539" s="104"/>
      <c r="R3539" s="50"/>
      <c r="S3539" s="105"/>
      <c r="T3539" s="106"/>
      <c r="U3539" s="107"/>
      <c r="V3539" s="108"/>
      <c r="W3539" s="107"/>
      <c r="X3539" s="107"/>
      <c r="AA3539" s="107"/>
      <c r="AB3539" s="110"/>
      <c r="AC3539" s="110"/>
      <c r="AE3539" s="105"/>
      <c r="AF3539" s="105"/>
      <c r="AR3539" s="112"/>
    </row>
    <row r="3540" spans="2:44" x14ac:dyDescent="0.25">
      <c r="B3540" s="1" t="str">
        <f>IF(I3540="","",
(IF(N3540=FİLTRE!$H$6,2,0)+IF(FİLTRE!$H$6="TOPLAM",2,0))
)</f>
        <v/>
      </c>
      <c r="C3540">
        <f>IF(FİLTRE!$M$5="",9,(IF(U3540&gt;=FİLTRE!$M$5,1,0)))</f>
        <v>1</v>
      </c>
      <c r="D3540" s="1">
        <f>IF(FİLTRE!$M$6="",9,(IF('SKT LİSTESİ'!P3540&lt;=FİLTRE!$M$6,1,0)))</f>
        <v>1</v>
      </c>
      <c r="E3540" s="25" t="str">
        <f>IF(I3540="","",(COUNTIFS($L$4:L3540,L3540)))</f>
        <v/>
      </c>
      <c r="F3540" s="13">
        <f>IF(OR(B3540&lt;&gt;2,C3540&lt;&gt;1,D3540&lt;&gt;1,H3540&lt;&gt;1),0,
COUNTIFS($B$4:B3540,2,$C$4:C3540,1,$D$4:D3540,1,$H$4:H3540,1))</f>
        <v>0</v>
      </c>
      <c r="G3540" s="26" t="str">
        <f>IF(I3540="","",(COUNTIF($E$4:E3540,E3540)))</f>
        <v/>
      </c>
      <c r="H3540" s="1">
        <f>IF(AND(J3540="SAYIM",FİLTRE!$H$5="RAFTA",U3540&lt;&gt;0),1,0)+
IF(AND(J3540="İADE DEPO",FİLTRE!$H$5="İADE DEPO"),1,0)+
IF(FİLTRE!$H$5="TÜMÜ",1,0)+
IF(AND(J3540="FİRMA İADE",FİLTRE!$H$5="FİRMA İADE"),1,0)+
IF(AND(J3540="İMHA",FİLTRE!$H$5="İMHA"),1,0)</f>
        <v>1</v>
      </c>
      <c r="I3540" s="99"/>
      <c r="J3540" s="100"/>
      <c r="K3540" s="100"/>
      <c r="L3540" s="101"/>
      <c r="M3540" s="102"/>
      <c r="N3540" s="101"/>
      <c r="O3540" s="99"/>
      <c r="P3540" s="103"/>
      <c r="Q3540" s="104"/>
      <c r="R3540" s="50"/>
      <c r="S3540" s="105"/>
      <c r="T3540" s="106"/>
      <c r="U3540" s="107"/>
      <c r="V3540" s="108"/>
      <c r="W3540" s="107"/>
      <c r="X3540" s="107"/>
      <c r="AA3540" s="107"/>
      <c r="AB3540" s="110"/>
      <c r="AC3540" s="110"/>
      <c r="AE3540" s="105"/>
      <c r="AF3540" s="105"/>
      <c r="AR3540" s="112"/>
    </row>
    <row r="3541" spans="2:44" x14ac:dyDescent="0.25">
      <c r="B3541" s="1" t="str">
        <f>IF(I3541="","",
(IF(N3541=FİLTRE!$H$6,2,0)+IF(FİLTRE!$H$6="TOPLAM",2,0))
)</f>
        <v/>
      </c>
      <c r="C3541">
        <f>IF(FİLTRE!$M$5="",9,(IF(U3541&gt;=FİLTRE!$M$5,1,0)))</f>
        <v>1</v>
      </c>
      <c r="D3541" s="1">
        <f>IF(FİLTRE!$M$6="",9,(IF('SKT LİSTESİ'!P3541&lt;=FİLTRE!$M$6,1,0)))</f>
        <v>1</v>
      </c>
      <c r="E3541" s="25" t="str">
        <f>IF(I3541="","",(COUNTIFS($L$4:L3541,L3541)))</f>
        <v/>
      </c>
      <c r="F3541" s="13">
        <f>IF(OR(B3541&lt;&gt;2,C3541&lt;&gt;1,D3541&lt;&gt;1,H3541&lt;&gt;1),0,
COUNTIFS($B$4:B3541,2,$C$4:C3541,1,$D$4:D3541,1,$H$4:H3541,1))</f>
        <v>0</v>
      </c>
      <c r="G3541" s="26" t="str">
        <f>IF(I3541="","",(COUNTIF($E$4:E3541,E3541)))</f>
        <v/>
      </c>
      <c r="H3541" s="1">
        <f>IF(AND(J3541="SAYIM",FİLTRE!$H$5="RAFTA",U3541&lt;&gt;0),1,0)+
IF(AND(J3541="İADE DEPO",FİLTRE!$H$5="İADE DEPO"),1,0)+
IF(FİLTRE!$H$5="TÜMÜ",1,0)+
IF(AND(J3541="FİRMA İADE",FİLTRE!$H$5="FİRMA İADE"),1,0)+
IF(AND(J3541="İMHA",FİLTRE!$H$5="İMHA"),1,0)</f>
        <v>1</v>
      </c>
      <c r="I3541" s="99"/>
      <c r="J3541" s="100"/>
      <c r="K3541" s="100"/>
      <c r="L3541" s="101"/>
      <c r="M3541" s="102"/>
      <c r="N3541" s="101"/>
      <c r="O3541" s="99"/>
      <c r="P3541" s="103"/>
      <c r="Q3541" s="104"/>
      <c r="R3541" s="50"/>
      <c r="S3541" s="105"/>
      <c r="T3541" s="106"/>
      <c r="U3541" s="107"/>
      <c r="V3541" s="108"/>
      <c r="W3541" s="107"/>
      <c r="X3541" s="107"/>
      <c r="AA3541" s="107"/>
      <c r="AB3541" s="110"/>
      <c r="AC3541" s="110"/>
      <c r="AE3541" s="105"/>
      <c r="AF3541" s="105"/>
      <c r="AR3541" s="112"/>
    </row>
    <row r="3542" spans="2:44" x14ac:dyDescent="0.25">
      <c r="B3542" s="1" t="str">
        <f>IF(I3542="","",
(IF(N3542=FİLTRE!$H$6,2,0)+IF(FİLTRE!$H$6="TOPLAM",2,0))
)</f>
        <v/>
      </c>
      <c r="C3542">
        <f>IF(FİLTRE!$M$5="",9,(IF(U3542&gt;=FİLTRE!$M$5,1,0)))</f>
        <v>1</v>
      </c>
      <c r="D3542" s="1">
        <f>IF(FİLTRE!$M$6="",9,(IF('SKT LİSTESİ'!P3542&lt;=FİLTRE!$M$6,1,0)))</f>
        <v>1</v>
      </c>
      <c r="E3542" s="25" t="str">
        <f>IF(I3542="","",(COUNTIFS($L$4:L3542,L3542)))</f>
        <v/>
      </c>
      <c r="F3542" s="13">
        <f>IF(OR(B3542&lt;&gt;2,C3542&lt;&gt;1,D3542&lt;&gt;1,H3542&lt;&gt;1),0,
COUNTIFS($B$4:B3542,2,$C$4:C3542,1,$D$4:D3542,1,$H$4:H3542,1))</f>
        <v>0</v>
      </c>
      <c r="G3542" s="26" t="str">
        <f>IF(I3542="","",(COUNTIF($E$4:E3542,E3542)))</f>
        <v/>
      </c>
      <c r="H3542" s="1">
        <f>IF(AND(J3542="SAYIM",FİLTRE!$H$5="RAFTA",U3542&lt;&gt;0),1,0)+
IF(AND(J3542="İADE DEPO",FİLTRE!$H$5="İADE DEPO"),1,0)+
IF(FİLTRE!$H$5="TÜMÜ",1,0)+
IF(AND(J3542="FİRMA İADE",FİLTRE!$H$5="FİRMA İADE"),1,0)+
IF(AND(J3542="İMHA",FİLTRE!$H$5="İMHA"),1,0)</f>
        <v>1</v>
      </c>
      <c r="I3542" s="99"/>
      <c r="J3542" s="100"/>
      <c r="K3542" s="100"/>
      <c r="L3542" s="101"/>
      <c r="M3542" s="102"/>
      <c r="N3542" s="101"/>
      <c r="O3542" s="99"/>
      <c r="P3542" s="103"/>
      <c r="Q3542" s="104"/>
      <c r="R3542" s="50"/>
      <c r="S3542" s="105"/>
      <c r="T3542" s="106"/>
      <c r="U3542" s="107"/>
      <c r="V3542" s="108"/>
      <c r="W3542" s="107"/>
      <c r="X3542" s="107"/>
      <c r="AA3542" s="107"/>
      <c r="AB3542" s="110"/>
      <c r="AC3542" s="110"/>
      <c r="AE3542" s="105"/>
      <c r="AF3542" s="105"/>
      <c r="AR3542" s="112"/>
    </row>
    <row r="3543" spans="2:44" x14ac:dyDescent="0.25">
      <c r="B3543" s="1" t="str">
        <f>IF(I3543="","",
(IF(N3543=FİLTRE!$H$6,2,0)+IF(FİLTRE!$H$6="TOPLAM",2,0))
)</f>
        <v/>
      </c>
      <c r="C3543">
        <f>IF(FİLTRE!$M$5="",9,(IF(U3543&gt;=FİLTRE!$M$5,1,0)))</f>
        <v>1</v>
      </c>
      <c r="D3543" s="1">
        <f>IF(FİLTRE!$M$6="",9,(IF('SKT LİSTESİ'!P3543&lt;=FİLTRE!$M$6,1,0)))</f>
        <v>1</v>
      </c>
      <c r="E3543" s="25" t="str">
        <f>IF(I3543="","",(COUNTIFS($L$4:L3543,L3543)))</f>
        <v/>
      </c>
      <c r="F3543" s="13">
        <f>IF(OR(B3543&lt;&gt;2,C3543&lt;&gt;1,D3543&lt;&gt;1,H3543&lt;&gt;1),0,
COUNTIFS($B$4:B3543,2,$C$4:C3543,1,$D$4:D3543,1,$H$4:H3543,1))</f>
        <v>0</v>
      </c>
      <c r="G3543" s="26" t="str">
        <f>IF(I3543="","",(COUNTIF($E$4:E3543,E3543)))</f>
        <v/>
      </c>
      <c r="H3543" s="1">
        <f>IF(AND(J3543="SAYIM",FİLTRE!$H$5="RAFTA",U3543&lt;&gt;0),1,0)+
IF(AND(J3543="İADE DEPO",FİLTRE!$H$5="İADE DEPO"),1,0)+
IF(FİLTRE!$H$5="TÜMÜ",1,0)+
IF(AND(J3543="FİRMA İADE",FİLTRE!$H$5="FİRMA İADE"),1,0)+
IF(AND(J3543="İMHA",FİLTRE!$H$5="İMHA"),1,0)</f>
        <v>1</v>
      </c>
      <c r="I3543" s="99"/>
      <c r="J3543" s="100"/>
      <c r="K3543" s="100"/>
      <c r="L3543" s="101"/>
      <c r="M3543" s="102"/>
      <c r="N3543" s="101"/>
      <c r="O3543" s="99"/>
      <c r="P3543" s="103"/>
      <c r="Q3543" s="104"/>
      <c r="R3543" s="50"/>
      <c r="S3543" s="105"/>
      <c r="T3543" s="106"/>
      <c r="U3543" s="107"/>
      <c r="V3543" s="108"/>
      <c r="W3543" s="107"/>
      <c r="X3543" s="107"/>
      <c r="AA3543" s="107"/>
      <c r="AB3543" s="110"/>
      <c r="AC3543" s="110"/>
      <c r="AE3543" s="105"/>
      <c r="AF3543" s="105"/>
      <c r="AR3543" s="112"/>
    </row>
    <row r="3544" spans="2:44" x14ac:dyDescent="0.25">
      <c r="B3544" s="1" t="str">
        <f>IF(I3544="","",
(IF(N3544=FİLTRE!$H$6,2,0)+IF(FİLTRE!$H$6="TOPLAM",2,0))
)</f>
        <v/>
      </c>
      <c r="C3544">
        <f>IF(FİLTRE!$M$5="",9,(IF(U3544&gt;=FİLTRE!$M$5,1,0)))</f>
        <v>1</v>
      </c>
      <c r="D3544" s="1">
        <f>IF(FİLTRE!$M$6="",9,(IF('SKT LİSTESİ'!P3544&lt;=FİLTRE!$M$6,1,0)))</f>
        <v>1</v>
      </c>
      <c r="E3544" s="25" t="str">
        <f>IF(I3544="","",(COUNTIFS($L$4:L3544,L3544)))</f>
        <v/>
      </c>
      <c r="F3544" s="13">
        <f>IF(OR(B3544&lt;&gt;2,C3544&lt;&gt;1,D3544&lt;&gt;1,H3544&lt;&gt;1),0,
COUNTIFS($B$4:B3544,2,$C$4:C3544,1,$D$4:D3544,1,$H$4:H3544,1))</f>
        <v>0</v>
      </c>
      <c r="G3544" s="26" t="str">
        <f>IF(I3544="","",(COUNTIF($E$4:E3544,E3544)))</f>
        <v/>
      </c>
      <c r="H3544" s="1">
        <f>IF(AND(J3544="SAYIM",FİLTRE!$H$5="RAFTA",U3544&lt;&gt;0),1,0)+
IF(AND(J3544="İADE DEPO",FİLTRE!$H$5="İADE DEPO"),1,0)+
IF(FİLTRE!$H$5="TÜMÜ",1,0)+
IF(AND(J3544="FİRMA İADE",FİLTRE!$H$5="FİRMA İADE"),1,0)+
IF(AND(J3544="İMHA",FİLTRE!$H$5="İMHA"),1,0)</f>
        <v>1</v>
      </c>
      <c r="I3544" s="99"/>
      <c r="J3544" s="100"/>
      <c r="K3544" s="100"/>
      <c r="L3544" s="101"/>
      <c r="M3544" s="102"/>
      <c r="N3544" s="101"/>
      <c r="O3544" s="99"/>
      <c r="P3544" s="103"/>
      <c r="Q3544" s="104"/>
      <c r="R3544" s="50"/>
      <c r="S3544" s="105"/>
      <c r="T3544" s="106"/>
      <c r="U3544" s="107"/>
      <c r="V3544" s="108"/>
      <c r="W3544" s="107"/>
      <c r="X3544" s="107"/>
      <c r="AA3544" s="107"/>
      <c r="AB3544" s="110"/>
      <c r="AC3544" s="110"/>
      <c r="AE3544" s="105"/>
      <c r="AF3544" s="105"/>
      <c r="AR3544" s="112"/>
    </row>
    <row r="3545" spans="2:44" x14ac:dyDescent="0.25">
      <c r="B3545" s="1" t="str">
        <f>IF(I3545="","",
(IF(N3545=FİLTRE!$H$6,2,0)+IF(FİLTRE!$H$6="TOPLAM",2,0))
)</f>
        <v/>
      </c>
      <c r="C3545">
        <f>IF(FİLTRE!$M$5="",9,(IF(U3545&gt;=FİLTRE!$M$5,1,0)))</f>
        <v>1</v>
      </c>
      <c r="D3545" s="1">
        <f>IF(FİLTRE!$M$6="",9,(IF('SKT LİSTESİ'!P3545&lt;=FİLTRE!$M$6,1,0)))</f>
        <v>1</v>
      </c>
      <c r="E3545" s="25" t="str">
        <f>IF(I3545="","",(COUNTIFS($L$4:L3545,L3545)))</f>
        <v/>
      </c>
      <c r="F3545" s="13">
        <f>IF(OR(B3545&lt;&gt;2,C3545&lt;&gt;1,D3545&lt;&gt;1,H3545&lt;&gt;1),0,
COUNTIFS($B$4:B3545,2,$C$4:C3545,1,$D$4:D3545,1,$H$4:H3545,1))</f>
        <v>0</v>
      </c>
      <c r="G3545" s="26" t="str">
        <f>IF(I3545="","",(COUNTIF($E$4:E3545,E3545)))</f>
        <v/>
      </c>
      <c r="H3545" s="1">
        <f>IF(AND(J3545="SAYIM",FİLTRE!$H$5="RAFTA",U3545&lt;&gt;0),1,0)+
IF(AND(J3545="İADE DEPO",FİLTRE!$H$5="İADE DEPO"),1,0)+
IF(FİLTRE!$H$5="TÜMÜ",1,0)+
IF(AND(J3545="FİRMA İADE",FİLTRE!$H$5="FİRMA İADE"),1,0)+
IF(AND(J3545="İMHA",FİLTRE!$H$5="İMHA"),1,0)</f>
        <v>1</v>
      </c>
      <c r="I3545" s="99"/>
      <c r="J3545" s="100"/>
      <c r="K3545" s="100"/>
      <c r="L3545" s="101"/>
      <c r="M3545" s="102"/>
      <c r="N3545" s="101"/>
      <c r="O3545" s="99"/>
      <c r="P3545" s="103"/>
      <c r="Q3545" s="104"/>
      <c r="R3545" s="50"/>
      <c r="S3545" s="105"/>
      <c r="T3545" s="106"/>
      <c r="U3545" s="107"/>
      <c r="V3545" s="108"/>
      <c r="W3545" s="107"/>
      <c r="X3545" s="107"/>
      <c r="AA3545" s="107"/>
      <c r="AB3545" s="110"/>
      <c r="AC3545" s="110"/>
      <c r="AE3545" s="105"/>
      <c r="AF3545" s="105"/>
      <c r="AR3545" s="112"/>
    </row>
    <row r="3546" spans="2:44" x14ac:dyDescent="0.25">
      <c r="B3546" s="1" t="str">
        <f>IF(I3546="","",
(IF(N3546=FİLTRE!$H$6,2,0)+IF(FİLTRE!$H$6="TOPLAM",2,0))
)</f>
        <v/>
      </c>
      <c r="C3546">
        <f>IF(FİLTRE!$M$5="",9,(IF(U3546&gt;=FİLTRE!$M$5,1,0)))</f>
        <v>1</v>
      </c>
      <c r="D3546" s="1">
        <f>IF(FİLTRE!$M$6="",9,(IF('SKT LİSTESİ'!P3546&lt;=FİLTRE!$M$6,1,0)))</f>
        <v>1</v>
      </c>
      <c r="E3546" s="25" t="str">
        <f>IF(I3546="","",(COUNTIFS($L$4:L3546,L3546)))</f>
        <v/>
      </c>
      <c r="F3546" s="13">
        <f>IF(OR(B3546&lt;&gt;2,C3546&lt;&gt;1,D3546&lt;&gt;1,H3546&lt;&gt;1),0,
COUNTIFS($B$4:B3546,2,$C$4:C3546,1,$D$4:D3546,1,$H$4:H3546,1))</f>
        <v>0</v>
      </c>
      <c r="G3546" s="26" t="str">
        <f>IF(I3546="","",(COUNTIF($E$4:E3546,E3546)))</f>
        <v/>
      </c>
      <c r="H3546" s="1">
        <f>IF(AND(J3546="SAYIM",FİLTRE!$H$5="RAFTA",U3546&lt;&gt;0),1,0)+
IF(AND(J3546="İADE DEPO",FİLTRE!$H$5="İADE DEPO"),1,0)+
IF(FİLTRE!$H$5="TÜMÜ",1,0)+
IF(AND(J3546="FİRMA İADE",FİLTRE!$H$5="FİRMA İADE"),1,0)+
IF(AND(J3546="İMHA",FİLTRE!$H$5="İMHA"),1,0)</f>
        <v>1</v>
      </c>
      <c r="I3546" s="99"/>
      <c r="J3546" s="100"/>
      <c r="K3546" s="100"/>
      <c r="L3546" s="101"/>
      <c r="M3546" s="102"/>
      <c r="N3546" s="101"/>
      <c r="O3546" s="99"/>
      <c r="P3546" s="103"/>
      <c r="Q3546" s="104"/>
      <c r="R3546" s="50"/>
      <c r="S3546" s="105"/>
      <c r="T3546" s="106"/>
      <c r="U3546" s="107"/>
      <c r="V3546" s="108"/>
      <c r="W3546" s="107"/>
      <c r="X3546" s="107"/>
      <c r="AA3546" s="107"/>
      <c r="AB3546" s="110"/>
      <c r="AC3546" s="110"/>
      <c r="AE3546" s="105"/>
      <c r="AF3546" s="105"/>
      <c r="AR3546" s="112"/>
    </row>
    <row r="3547" spans="2:44" x14ac:dyDescent="0.25">
      <c r="B3547" s="1" t="str">
        <f>IF(I3547="","",
(IF(N3547=FİLTRE!$H$6,2,0)+IF(FİLTRE!$H$6="TOPLAM",2,0))
)</f>
        <v/>
      </c>
      <c r="C3547">
        <f>IF(FİLTRE!$M$5="",9,(IF(U3547&gt;=FİLTRE!$M$5,1,0)))</f>
        <v>1</v>
      </c>
      <c r="D3547" s="1">
        <f>IF(FİLTRE!$M$6="",9,(IF('SKT LİSTESİ'!P3547&lt;=FİLTRE!$M$6,1,0)))</f>
        <v>1</v>
      </c>
      <c r="E3547" s="25" t="str">
        <f>IF(I3547="","",(COUNTIFS($L$4:L3547,L3547)))</f>
        <v/>
      </c>
      <c r="F3547" s="13">
        <f>IF(OR(B3547&lt;&gt;2,C3547&lt;&gt;1,D3547&lt;&gt;1,H3547&lt;&gt;1),0,
COUNTIFS($B$4:B3547,2,$C$4:C3547,1,$D$4:D3547,1,$H$4:H3547,1))</f>
        <v>0</v>
      </c>
      <c r="G3547" s="26" t="str">
        <f>IF(I3547="","",(COUNTIF($E$4:E3547,E3547)))</f>
        <v/>
      </c>
      <c r="H3547" s="1">
        <f>IF(AND(J3547="SAYIM",FİLTRE!$H$5="RAFTA",U3547&lt;&gt;0),1,0)+
IF(AND(J3547="İADE DEPO",FİLTRE!$H$5="İADE DEPO"),1,0)+
IF(FİLTRE!$H$5="TÜMÜ",1,0)+
IF(AND(J3547="FİRMA İADE",FİLTRE!$H$5="FİRMA İADE"),1,0)+
IF(AND(J3547="İMHA",FİLTRE!$H$5="İMHA"),1,0)</f>
        <v>1</v>
      </c>
      <c r="I3547" s="99"/>
      <c r="J3547" s="100"/>
      <c r="K3547" s="100"/>
      <c r="L3547" s="101"/>
      <c r="M3547" s="102"/>
      <c r="N3547" s="101"/>
      <c r="O3547" s="99"/>
      <c r="P3547" s="103"/>
      <c r="Q3547" s="104"/>
      <c r="R3547" s="50"/>
      <c r="S3547" s="105"/>
      <c r="T3547" s="106"/>
      <c r="U3547" s="107"/>
      <c r="V3547" s="108"/>
      <c r="W3547" s="107"/>
      <c r="X3547" s="107"/>
      <c r="AA3547" s="107"/>
      <c r="AB3547" s="110"/>
      <c r="AC3547" s="110"/>
      <c r="AE3547" s="105"/>
      <c r="AF3547" s="105"/>
      <c r="AR3547" s="112"/>
    </row>
    <row r="3548" spans="2:44" x14ac:dyDescent="0.25">
      <c r="B3548" s="1" t="str">
        <f>IF(I3548="","",
(IF(N3548=FİLTRE!$H$6,2,0)+IF(FİLTRE!$H$6="TOPLAM",2,0))
)</f>
        <v/>
      </c>
      <c r="C3548">
        <f>IF(FİLTRE!$M$5="",9,(IF(U3548&gt;=FİLTRE!$M$5,1,0)))</f>
        <v>1</v>
      </c>
      <c r="D3548" s="1">
        <f>IF(FİLTRE!$M$6="",9,(IF('SKT LİSTESİ'!P3548&lt;=FİLTRE!$M$6,1,0)))</f>
        <v>1</v>
      </c>
      <c r="E3548" s="25" t="str">
        <f>IF(I3548="","",(COUNTIFS($L$4:L3548,L3548)))</f>
        <v/>
      </c>
      <c r="F3548" s="13">
        <f>IF(OR(B3548&lt;&gt;2,C3548&lt;&gt;1,D3548&lt;&gt;1,H3548&lt;&gt;1),0,
COUNTIFS($B$4:B3548,2,$C$4:C3548,1,$D$4:D3548,1,$H$4:H3548,1))</f>
        <v>0</v>
      </c>
      <c r="G3548" s="26" t="str">
        <f>IF(I3548="","",(COUNTIF($E$4:E3548,E3548)))</f>
        <v/>
      </c>
      <c r="H3548" s="1">
        <f>IF(AND(J3548="SAYIM",FİLTRE!$H$5="RAFTA",U3548&lt;&gt;0),1,0)+
IF(AND(J3548="İADE DEPO",FİLTRE!$H$5="İADE DEPO"),1,0)+
IF(FİLTRE!$H$5="TÜMÜ",1,0)+
IF(AND(J3548="FİRMA İADE",FİLTRE!$H$5="FİRMA İADE"),1,0)+
IF(AND(J3548="İMHA",FİLTRE!$H$5="İMHA"),1,0)</f>
        <v>1</v>
      </c>
      <c r="I3548" s="99"/>
      <c r="J3548" s="100"/>
      <c r="K3548" s="100"/>
      <c r="L3548" s="101"/>
      <c r="M3548" s="102"/>
      <c r="N3548" s="101"/>
      <c r="O3548" s="99"/>
      <c r="P3548" s="103"/>
      <c r="Q3548" s="104"/>
      <c r="R3548" s="50"/>
      <c r="S3548" s="105"/>
      <c r="T3548" s="106"/>
      <c r="U3548" s="107"/>
      <c r="V3548" s="108"/>
      <c r="W3548" s="107"/>
      <c r="X3548" s="107"/>
      <c r="AA3548" s="107"/>
      <c r="AB3548" s="110"/>
      <c r="AC3548" s="110"/>
      <c r="AE3548" s="105"/>
      <c r="AF3548" s="105"/>
      <c r="AR3548" s="112"/>
    </row>
    <row r="3549" spans="2:44" x14ac:dyDescent="0.25">
      <c r="B3549" s="1" t="str">
        <f>IF(I3549="","",
(IF(N3549=FİLTRE!$H$6,2,0)+IF(FİLTRE!$H$6="TOPLAM",2,0))
)</f>
        <v/>
      </c>
      <c r="C3549">
        <f>IF(FİLTRE!$M$5="",9,(IF(U3549&gt;=FİLTRE!$M$5,1,0)))</f>
        <v>1</v>
      </c>
      <c r="D3549" s="1">
        <f>IF(FİLTRE!$M$6="",9,(IF('SKT LİSTESİ'!P3549&lt;=FİLTRE!$M$6,1,0)))</f>
        <v>1</v>
      </c>
      <c r="E3549" s="25" t="str">
        <f>IF(I3549="","",(COUNTIFS($L$4:L3549,L3549)))</f>
        <v/>
      </c>
      <c r="F3549" s="13">
        <f>IF(OR(B3549&lt;&gt;2,C3549&lt;&gt;1,D3549&lt;&gt;1,H3549&lt;&gt;1),0,
COUNTIFS($B$4:B3549,2,$C$4:C3549,1,$D$4:D3549,1,$H$4:H3549,1))</f>
        <v>0</v>
      </c>
      <c r="G3549" s="26" t="str">
        <f>IF(I3549="","",(COUNTIF($E$4:E3549,E3549)))</f>
        <v/>
      </c>
      <c r="H3549" s="1">
        <f>IF(AND(J3549="SAYIM",FİLTRE!$H$5="RAFTA",U3549&lt;&gt;0),1,0)+
IF(AND(J3549="İADE DEPO",FİLTRE!$H$5="İADE DEPO"),1,0)+
IF(FİLTRE!$H$5="TÜMÜ",1,0)+
IF(AND(J3549="FİRMA İADE",FİLTRE!$H$5="FİRMA İADE"),1,0)+
IF(AND(J3549="İMHA",FİLTRE!$H$5="İMHA"),1,0)</f>
        <v>1</v>
      </c>
      <c r="I3549" s="99"/>
      <c r="J3549" s="100"/>
      <c r="K3549" s="100"/>
      <c r="L3549" s="101"/>
      <c r="M3549" s="102"/>
      <c r="N3549" s="101"/>
      <c r="O3549" s="99"/>
      <c r="P3549" s="103"/>
      <c r="Q3549" s="104"/>
      <c r="R3549" s="50"/>
      <c r="S3549" s="105"/>
      <c r="T3549" s="106"/>
      <c r="U3549" s="107"/>
      <c r="V3549" s="108"/>
      <c r="W3549" s="107"/>
      <c r="X3549" s="107"/>
      <c r="AA3549" s="107"/>
      <c r="AB3549" s="110"/>
      <c r="AC3549" s="110"/>
      <c r="AE3549" s="105"/>
      <c r="AF3549" s="105"/>
      <c r="AR3549" s="112"/>
    </row>
    <row r="3550" spans="2:44" x14ac:dyDescent="0.25">
      <c r="B3550" s="1" t="str">
        <f>IF(I3550="","",
(IF(N3550=FİLTRE!$H$6,2,0)+IF(FİLTRE!$H$6="TOPLAM",2,0))
)</f>
        <v/>
      </c>
      <c r="C3550">
        <f>IF(FİLTRE!$M$5="",9,(IF(U3550&gt;=FİLTRE!$M$5,1,0)))</f>
        <v>1</v>
      </c>
      <c r="D3550" s="1">
        <f>IF(FİLTRE!$M$6="",9,(IF('SKT LİSTESİ'!P3550&lt;=FİLTRE!$M$6,1,0)))</f>
        <v>1</v>
      </c>
      <c r="E3550" s="25" t="str">
        <f>IF(I3550="","",(COUNTIFS($L$4:L3550,L3550)))</f>
        <v/>
      </c>
      <c r="F3550" s="13">
        <f>IF(OR(B3550&lt;&gt;2,C3550&lt;&gt;1,D3550&lt;&gt;1,H3550&lt;&gt;1),0,
COUNTIFS($B$4:B3550,2,$C$4:C3550,1,$D$4:D3550,1,$H$4:H3550,1))</f>
        <v>0</v>
      </c>
      <c r="G3550" s="26" t="str">
        <f>IF(I3550="","",(COUNTIF($E$4:E3550,E3550)))</f>
        <v/>
      </c>
      <c r="H3550" s="1">
        <f>IF(AND(J3550="SAYIM",FİLTRE!$H$5="RAFTA",U3550&lt;&gt;0),1,0)+
IF(AND(J3550="İADE DEPO",FİLTRE!$H$5="İADE DEPO"),1,0)+
IF(FİLTRE!$H$5="TÜMÜ",1,0)+
IF(AND(J3550="FİRMA İADE",FİLTRE!$H$5="FİRMA İADE"),1,0)+
IF(AND(J3550="İMHA",FİLTRE!$H$5="İMHA"),1,0)</f>
        <v>1</v>
      </c>
      <c r="I3550" s="99"/>
      <c r="J3550" s="100"/>
      <c r="K3550" s="100"/>
      <c r="L3550" s="101"/>
      <c r="M3550" s="102"/>
      <c r="N3550" s="101"/>
      <c r="O3550" s="99"/>
      <c r="P3550" s="103"/>
      <c r="Q3550" s="104"/>
      <c r="R3550" s="50"/>
      <c r="S3550" s="105"/>
      <c r="T3550" s="106"/>
      <c r="U3550" s="107"/>
      <c r="V3550" s="108"/>
      <c r="W3550" s="107"/>
      <c r="X3550" s="107"/>
      <c r="AA3550" s="107"/>
      <c r="AB3550" s="110"/>
      <c r="AC3550" s="110"/>
      <c r="AE3550" s="105"/>
      <c r="AF3550" s="105"/>
      <c r="AR3550" s="112"/>
    </row>
    <row r="3551" spans="2:44" x14ac:dyDescent="0.25">
      <c r="B3551" s="1" t="str">
        <f>IF(I3551="","",
(IF(N3551=FİLTRE!$H$6,2,0)+IF(FİLTRE!$H$6="TOPLAM",2,0))
)</f>
        <v/>
      </c>
      <c r="C3551">
        <f>IF(FİLTRE!$M$5="",9,(IF(U3551&gt;=FİLTRE!$M$5,1,0)))</f>
        <v>1</v>
      </c>
      <c r="D3551" s="1">
        <f>IF(FİLTRE!$M$6="",9,(IF('SKT LİSTESİ'!P3551&lt;=FİLTRE!$M$6,1,0)))</f>
        <v>1</v>
      </c>
      <c r="E3551" s="25" t="str">
        <f>IF(I3551="","",(COUNTIFS($L$4:L3551,L3551)))</f>
        <v/>
      </c>
      <c r="F3551" s="13">
        <f>IF(OR(B3551&lt;&gt;2,C3551&lt;&gt;1,D3551&lt;&gt;1,H3551&lt;&gt;1),0,
COUNTIFS($B$4:B3551,2,$C$4:C3551,1,$D$4:D3551,1,$H$4:H3551,1))</f>
        <v>0</v>
      </c>
      <c r="G3551" s="26" t="str">
        <f>IF(I3551="","",(COUNTIF($E$4:E3551,E3551)))</f>
        <v/>
      </c>
      <c r="H3551" s="1">
        <f>IF(AND(J3551="SAYIM",FİLTRE!$H$5="RAFTA",U3551&lt;&gt;0),1,0)+
IF(AND(J3551="İADE DEPO",FİLTRE!$H$5="İADE DEPO"),1,0)+
IF(FİLTRE!$H$5="TÜMÜ",1,0)+
IF(AND(J3551="FİRMA İADE",FİLTRE!$H$5="FİRMA İADE"),1,0)+
IF(AND(J3551="İMHA",FİLTRE!$H$5="İMHA"),1,0)</f>
        <v>1</v>
      </c>
      <c r="I3551" s="99"/>
      <c r="J3551" s="100"/>
      <c r="K3551" s="100"/>
      <c r="L3551" s="101"/>
      <c r="M3551" s="102"/>
      <c r="N3551" s="101"/>
      <c r="O3551" s="99"/>
      <c r="P3551" s="103"/>
      <c r="Q3551" s="104"/>
      <c r="R3551" s="50"/>
      <c r="S3551" s="105"/>
      <c r="T3551" s="106"/>
      <c r="U3551" s="107"/>
      <c r="V3551" s="108"/>
      <c r="W3551" s="107"/>
      <c r="X3551" s="107"/>
      <c r="AA3551" s="107"/>
      <c r="AB3551" s="110"/>
      <c r="AC3551" s="110"/>
      <c r="AE3551" s="105"/>
      <c r="AF3551" s="105"/>
      <c r="AR3551" s="112"/>
    </row>
    <row r="3552" spans="2:44" x14ac:dyDescent="0.25">
      <c r="B3552" s="1" t="str">
        <f>IF(I3552="","",
(IF(N3552=FİLTRE!$H$6,2,0)+IF(FİLTRE!$H$6="TOPLAM",2,0))
)</f>
        <v/>
      </c>
      <c r="C3552">
        <f>IF(FİLTRE!$M$5="",9,(IF(U3552&gt;=FİLTRE!$M$5,1,0)))</f>
        <v>1</v>
      </c>
      <c r="D3552" s="1">
        <f>IF(FİLTRE!$M$6="",9,(IF('SKT LİSTESİ'!P3552&lt;=FİLTRE!$M$6,1,0)))</f>
        <v>1</v>
      </c>
      <c r="E3552" s="25" t="str">
        <f>IF(I3552="","",(COUNTIFS($L$4:L3552,L3552)))</f>
        <v/>
      </c>
      <c r="F3552" s="13">
        <f>IF(OR(B3552&lt;&gt;2,C3552&lt;&gt;1,D3552&lt;&gt;1,H3552&lt;&gt;1),0,
COUNTIFS($B$4:B3552,2,$C$4:C3552,1,$D$4:D3552,1,$H$4:H3552,1))</f>
        <v>0</v>
      </c>
      <c r="G3552" s="26" t="str">
        <f>IF(I3552="","",(COUNTIF($E$4:E3552,E3552)))</f>
        <v/>
      </c>
      <c r="H3552" s="1">
        <f>IF(AND(J3552="SAYIM",FİLTRE!$H$5="RAFTA",U3552&lt;&gt;0),1,0)+
IF(AND(J3552="İADE DEPO",FİLTRE!$H$5="İADE DEPO"),1,0)+
IF(FİLTRE!$H$5="TÜMÜ",1,0)+
IF(AND(J3552="FİRMA İADE",FİLTRE!$H$5="FİRMA İADE"),1,0)+
IF(AND(J3552="İMHA",FİLTRE!$H$5="İMHA"),1,0)</f>
        <v>1</v>
      </c>
      <c r="I3552" s="99"/>
      <c r="J3552" s="100"/>
      <c r="K3552" s="100"/>
      <c r="L3552" s="101"/>
      <c r="M3552" s="102"/>
      <c r="N3552" s="101"/>
      <c r="O3552" s="99"/>
      <c r="P3552" s="103"/>
      <c r="Q3552" s="104"/>
      <c r="R3552" s="50"/>
      <c r="S3552" s="105"/>
      <c r="T3552" s="106"/>
      <c r="U3552" s="107"/>
      <c r="V3552" s="108"/>
      <c r="W3552" s="107"/>
      <c r="X3552" s="107"/>
      <c r="AA3552" s="107"/>
      <c r="AB3552" s="110"/>
      <c r="AC3552" s="110"/>
      <c r="AE3552" s="105"/>
      <c r="AF3552" s="105"/>
      <c r="AR3552" s="112"/>
    </row>
    <row r="3553" spans="2:44" x14ac:dyDescent="0.25">
      <c r="B3553" s="1" t="str">
        <f>IF(I3553="","",
(IF(N3553=FİLTRE!$H$6,2,0)+IF(FİLTRE!$H$6="TOPLAM",2,0))
)</f>
        <v/>
      </c>
      <c r="C3553">
        <f>IF(FİLTRE!$M$5="",9,(IF(U3553&gt;=FİLTRE!$M$5,1,0)))</f>
        <v>1</v>
      </c>
      <c r="D3553" s="1">
        <f>IF(FİLTRE!$M$6="",9,(IF('SKT LİSTESİ'!P3553&lt;=FİLTRE!$M$6,1,0)))</f>
        <v>1</v>
      </c>
      <c r="E3553" s="25" t="str">
        <f>IF(I3553="","",(COUNTIFS($L$4:L3553,L3553)))</f>
        <v/>
      </c>
      <c r="F3553" s="13">
        <f>IF(OR(B3553&lt;&gt;2,C3553&lt;&gt;1,D3553&lt;&gt;1,H3553&lt;&gt;1),0,
COUNTIFS($B$4:B3553,2,$C$4:C3553,1,$D$4:D3553,1,$H$4:H3553,1))</f>
        <v>0</v>
      </c>
      <c r="G3553" s="26" t="str">
        <f>IF(I3553="","",(COUNTIF($E$4:E3553,E3553)))</f>
        <v/>
      </c>
      <c r="H3553" s="1">
        <f>IF(AND(J3553="SAYIM",FİLTRE!$H$5="RAFTA",U3553&lt;&gt;0),1,0)+
IF(AND(J3553="İADE DEPO",FİLTRE!$H$5="İADE DEPO"),1,0)+
IF(FİLTRE!$H$5="TÜMÜ",1,0)+
IF(AND(J3553="FİRMA İADE",FİLTRE!$H$5="FİRMA İADE"),1,0)+
IF(AND(J3553="İMHA",FİLTRE!$H$5="İMHA"),1,0)</f>
        <v>1</v>
      </c>
      <c r="I3553" s="99"/>
      <c r="J3553" s="100"/>
      <c r="K3553" s="100"/>
      <c r="L3553" s="101"/>
      <c r="M3553" s="102"/>
      <c r="N3553" s="101"/>
      <c r="O3553" s="99"/>
      <c r="P3553" s="103"/>
      <c r="Q3553" s="104"/>
      <c r="R3553" s="50"/>
      <c r="S3553" s="105"/>
      <c r="T3553" s="106"/>
      <c r="U3553" s="107"/>
      <c r="V3553" s="108"/>
      <c r="W3553" s="107"/>
      <c r="X3553" s="107"/>
      <c r="AA3553" s="107"/>
      <c r="AB3553" s="110"/>
      <c r="AC3553" s="110"/>
      <c r="AE3553" s="105"/>
      <c r="AF3553" s="105"/>
      <c r="AR3553" s="112"/>
    </row>
    <row r="3554" spans="2:44" x14ac:dyDescent="0.25">
      <c r="B3554" s="1" t="str">
        <f>IF(I3554="","",
(IF(N3554=FİLTRE!$H$6,2,0)+IF(FİLTRE!$H$6="TOPLAM",2,0))
)</f>
        <v/>
      </c>
      <c r="C3554">
        <f>IF(FİLTRE!$M$5="",9,(IF(U3554&gt;=FİLTRE!$M$5,1,0)))</f>
        <v>1</v>
      </c>
      <c r="D3554" s="1">
        <f>IF(FİLTRE!$M$6="",9,(IF('SKT LİSTESİ'!P3554&lt;=FİLTRE!$M$6,1,0)))</f>
        <v>1</v>
      </c>
      <c r="E3554" s="25" t="str">
        <f>IF(I3554="","",(COUNTIFS($L$4:L3554,L3554)))</f>
        <v/>
      </c>
      <c r="F3554" s="13">
        <f>IF(OR(B3554&lt;&gt;2,C3554&lt;&gt;1,D3554&lt;&gt;1,H3554&lt;&gt;1),0,
COUNTIFS($B$4:B3554,2,$C$4:C3554,1,$D$4:D3554,1,$H$4:H3554,1))</f>
        <v>0</v>
      </c>
      <c r="G3554" s="26" t="str">
        <f>IF(I3554="","",(COUNTIF($E$4:E3554,E3554)))</f>
        <v/>
      </c>
      <c r="H3554" s="1">
        <f>IF(AND(J3554="SAYIM",FİLTRE!$H$5="RAFTA",U3554&lt;&gt;0),1,0)+
IF(AND(J3554="İADE DEPO",FİLTRE!$H$5="İADE DEPO"),1,0)+
IF(FİLTRE!$H$5="TÜMÜ",1,0)+
IF(AND(J3554="FİRMA İADE",FİLTRE!$H$5="FİRMA İADE"),1,0)+
IF(AND(J3554="İMHA",FİLTRE!$H$5="İMHA"),1,0)</f>
        <v>1</v>
      </c>
      <c r="I3554" s="99"/>
      <c r="J3554" s="100"/>
      <c r="K3554" s="100"/>
      <c r="L3554" s="101"/>
      <c r="M3554" s="102"/>
      <c r="N3554" s="101"/>
      <c r="O3554" s="99"/>
      <c r="P3554" s="103"/>
      <c r="Q3554" s="104"/>
      <c r="R3554" s="50"/>
      <c r="S3554" s="105"/>
      <c r="T3554" s="106"/>
      <c r="U3554" s="107"/>
      <c r="V3554" s="108"/>
      <c r="W3554" s="107"/>
      <c r="X3554" s="107"/>
      <c r="AA3554" s="107"/>
      <c r="AB3554" s="110"/>
      <c r="AC3554" s="110"/>
      <c r="AE3554" s="105"/>
      <c r="AF3554" s="105"/>
      <c r="AR3554" s="112"/>
    </row>
    <row r="3555" spans="2:44" x14ac:dyDescent="0.25">
      <c r="B3555" s="1" t="str">
        <f>IF(I3555="","",
(IF(N3555=FİLTRE!$H$6,2,0)+IF(FİLTRE!$H$6="TOPLAM",2,0))
)</f>
        <v/>
      </c>
      <c r="C3555">
        <f>IF(FİLTRE!$M$5="",9,(IF(U3555&gt;=FİLTRE!$M$5,1,0)))</f>
        <v>1</v>
      </c>
      <c r="D3555" s="1">
        <f>IF(FİLTRE!$M$6="",9,(IF('SKT LİSTESİ'!P3555&lt;=FİLTRE!$M$6,1,0)))</f>
        <v>1</v>
      </c>
      <c r="E3555" s="25" t="str">
        <f>IF(I3555="","",(COUNTIFS($L$4:L3555,L3555)))</f>
        <v/>
      </c>
      <c r="F3555" s="13">
        <f>IF(OR(B3555&lt;&gt;2,C3555&lt;&gt;1,D3555&lt;&gt;1,H3555&lt;&gt;1),0,
COUNTIFS($B$4:B3555,2,$C$4:C3555,1,$D$4:D3555,1,$H$4:H3555,1))</f>
        <v>0</v>
      </c>
      <c r="G3555" s="26" t="str">
        <f>IF(I3555="","",(COUNTIF($E$4:E3555,E3555)))</f>
        <v/>
      </c>
      <c r="H3555" s="1">
        <f>IF(AND(J3555="SAYIM",FİLTRE!$H$5="RAFTA",U3555&lt;&gt;0),1,0)+
IF(AND(J3555="İADE DEPO",FİLTRE!$H$5="İADE DEPO"),1,0)+
IF(FİLTRE!$H$5="TÜMÜ",1,0)+
IF(AND(J3555="FİRMA İADE",FİLTRE!$H$5="FİRMA İADE"),1,0)+
IF(AND(J3555="İMHA",FİLTRE!$H$5="İMHA"),1,0)</f>
        <v>1</v>
      </c>
      <c r="I3555" s="99"/>
      <c r="J3555" s="100"/>
      <c r="K3555" s="100"/>
      <c r="L3555" s="101"/>
      <c r="M3555" s="102"/>
      <c r="N3555" s="101"/>
      <c r="O3555" s="99"/>
      <c r="P3555" s="103"/>
      <c r="Q3555" s="104"/>
      <c r="R3555" s="50"/>
      <c r="S3555" s="105"/>
      <c r="T3555" s="106"/>
      <c r="U3555" s="107"/>
      <c r="V3555" s="108"/>
      <c r="W3555" s="107"/>
      <c r="X3555" s="107"/>
      <c r="AA3555" s="107"/>
      <c r="AB3555" s="110"/>
      <c r="AC3555" s="110"/>
      <c r="AE3555" s="105"/>
      <c r="AF3555" s="105"/>
      <c r="AR3555" s="112"/>
    </row>
    <row r="3556" spans="2:44" x14ac:dyDescent="0.25">
      <c r="B3556" s="1" t="str">
        <f>IF(I3556="","",
(IF(N3556=FİLTRE!$H$6,2,0)+IF(FİLTRE!$H$6="TOPLAM",2,0))
)</f>
        <v/>
      </c>
      <c r="C3556">
        <f>IF(FİLTRE!$M$5="",9,(IF(U3556&gt;=FİLTRE!$M$5,1,0)))</f>
        <v>1</v>
      </c>
      <c r="D3556" s="1">
        <f>IF(FİLTRE!$M$6="",9,(IF('SKT LİSTESİ'!P3556&lt;=FİLTRE!$M$6,1,0)))</f>
        <v>1</v>
      </c>
      <c r="E3556" s="25" t="str">
        <f>IF(I3556="","",(COUNTIFS($L$4:L3556,L3556)))</f>
        <v/>
      </c>
      <c r="F3556" s="13">
        <f>IF(OR(B3556&lt;&gt;2,C3556&lt;&gt;1,D3556&lt;&gt;1,H3556&lt;&gt;1),0,
COUNTIFS($B$4:B3556,2,$C$4:C3556,1,$D$4:D3556,1,$H$4:H3556,1))</f>
        <v>0</v>
      </c>
      <c r="G3556" s="26" t="str">
        <f>IF(I3556="","",(COUNTIF($E$4:E3556,E3556)))</f>
        <v/>
      </c>
      <c r="H3556" s="1">
        <f>IF(AND(J3556="SAYIM",FİLTRE!$H$5="RAFTA",U3556&lt;&gt;0),1,0)+
IF(AND(J3556="İADE DEPO",FİLTRE!$H$5="İADE DEPO"),1,0)+
IF(FİLTRE!$H$5="TÜMÜ",1,0)+
IF(AND(J3556="FİRMA İADE",FİLTRE!$H$5="FİRMA İADE"),1,0)+
IF(AND(J3556="İMHA",FİLTRE!$H$5="İMHA"),1,0)</f>
        <v>1</v>
      </c>
      <c r="I3556" s="99"/>
      <c r="J3556" s="100"/>
      <c r="K3556" s="100"/>
      <c r="L3556" s="101"/>
      <c r="M3556" s="102"/>
      <c r="N3556" s="101"/>
      <c r="O3556" s="99"/>
      <c r="P3556" s="103"/>
      <c r="Q3556" s="104"/>
      <c r="R3556" s="50"/>
      <c r="S3556" s="105"/>
      <c r="T3556" s="106"/>
      <c r="U3556" s="107"/>
      <c r="V3556" s="108"/>
      <c r="W3556" s="107"/>
      <c r="X3556" s="107"/>
      <c r="AA3556" s="107"/>
      <c r="AB3556" s="110"/>
      <c r="AC3556" s="110"/>
      <c r="AE3556" s="105"/>
      <c r="AF3556" s="105"/>
      <c r="AR3556" s="112"/>
    </row>
    <row r="3557" spans="2:44" x14ac:dyDescent="0.25">
      <c r="B3557" s="1" t="str">
        <f>IF(I3557="","",
(IF(N3557=FİLTRE!$H$6,2,0)+IF(FİLTRE!$H$6="TOPLAM",2,0))
)</f>
        <v/>
      </c>
      <c r="C3557">
        <f>IF(FİLTRE!$M$5="",9,(IF(U3557&gt;=FİLTRE!$M$5,1,0)))</f>
        <v>1</v>
      </c>
      <c r="D3557" s="1">
        <f>IF(FİLTRE!$M$6="",9,(IF('SKT LİSTESİ'!P3557&lt;=FİLTRE!$M$6,1,0)))</f>
        <v>1</v>
      </c>
      <c r="E3557" s="25" t="str">
        <f>IF(I3557="","",(COUNTIFS($L$4:L3557,L3557)))</f>
        <v/>
      </c>
      <c r="F3557" s="13">
        <f>IF(OR(B3557&lt;&gt;2,C3557&lt;&gt;1,D3557&lt;&gt;1,H3557&lt;&gt;1),0,
COUNTIFS($B$4:B3557,2,$C$4:C3557,1,$D$4:D3557,1,$H$4:H3557,1))</f>
        <v>0</v>
      </c>
      <c r="G3557" s="26" t="str">
        <f>IF(I3557="","",(COUNTIF($E$4:E3557,E3557)))</f>
        <v/>
      </c>
      <c r="H3557" s="1">
        <f>IF(AND(J3557="SAYIM",FİLTRE!$H$5="RAFTA",U3557&lt;&gt;0),1,0)+
IF(AND(J3557="İADE DEPO",FİLTRE!$H$5="İADE DEPO"),1,0)+
IF(FİLTRE!$H$5="TÜMÜ",1,0)+
IF(AND(J3557="FİRMA İADE",FİLTRE!$H$5="FİRMA İADE"),1,0)+
IF(AND(J3557="İMHA",FİLTRE!$H$5="İMHA"),1,0)</f>
        <v>1</v>
      </c>
      <c r="I3557" s="99"/>
      <c r="J3557" s="100"/>
      <c r="K3557" s="100"/>
      <c r="L3557" s="101"/>
      <c r="M3557" s="102"/>
      <c r="N3557" s="101"/>
      <c r="O3557" s="99"/>
      <c r="P3557" s="103"/>
      <c r="Q3557" s="104"/>
      <c r="R3557" s="50"/>
      <c r="S3557" s="105"/>
      <c r="T3557" s="106"/>
      <c r="U3557" s="107"/>
      <c r="V3557" s="108"/>
      <c r="W3557" s="107"/>
      <c r="X3557" s="107"/>
      <c r="AA3557" s="107"/>
      <c r="AB3557" s="110"/>
      <c r="AC3557" s="110"/>
      <c r="AE3557" s="105"/>
      <c r="AF3557" s="105"/>
      <c r="AR3557" s="112"/>
    </row>
    <row r="3558" spans="2:44" x14ac:dyDescent="0.25">
      <c r="B3558" s="1" t="str">
        <f>IF(I3558="","",
(IF(N3558=FİLTRE!$H$6,2,0)+IF(FİLTRE!$H$6="TOPLAM",2,0))
)</f>
        <v/>
      </c>
      <c r="C3558">
        <f>IF(FİLTRE!$M$5="",9,(IF(U3558&gt;=FİLTRE!$M$5,1,0)))</f>
        <v>1</v>
      </c>
      <c r="D3558" s="1">
        <f>IF(FİLTRE!$M$6="",9,(IF('SKT LİSTESİ'!P3558&lt;=FİLTRE!$M$6,1,0)))</f>
        <v>1</v>
      </c>
      <c r="E3558" s="25" t="str">
        <f>IF(I3558="","",(COUNTIFS($L$4:L3558,L3558)))</f>
        <v/>
      </c>
      <c r="F3558" s="13">
        <f>IF(OR(B3558&lt;&gt;2,C3558&lt;&gt;1,D3558&lt;&gt;1,H3558&lt;&gt;1),0,
COUNTIFS($B$4:B3558,2,$C$4:C3558,1,$D$4:D3558,1,$H$4:H3558,1))</f>
        <v>0</v>
      </c>
      <c r="G3558" s="26" t="str">
        <f>IF(I3558="","",(COUNTIF($E$4:E3558,E3558)))</f>
        <v/>
      </c>
      <c r="H3558" s="1">
        <f>IF(AND(J3558="SAYIM",FİLTRE!$H$5="RAFTA",U3558&lt;&gt;0),1,0)+
IF(AND(J3558="İADE DEPO",FİLTRE!$H$5="İADE DEPO"),1,0)+
IF(FİLTRE!$H$5="TÜMÜ",1,0)+
IF(AND(J3558="FİRMA İADE",FİLTRE!$H$5="FİRMA İADE"),1,0)+
IF(AND(J3558="İMHA",FİLTRE!$H$5="İMHA"),1,0)</f>
        <v>1</v>
      </c>
      <c r="I3558" s="99"/>
      <c r="J3558" s="100"/>
      <c r="K3558" s="100"/>
      <c r="L3558" s="101"/>
      <c r="M3558" s="102"/>
      <c r="N3558" s="101"/>
      <c r="O3558" s="99"/>
      <c r="P3558" s="103"/>
      <c r="Q3558" s="104"/>
      <c r="R3558" s="50"/>
      <c r="S3558" s="105"/>
      <c r="T3558" s="106"/>
      <c r="U3558" s="107"/>
      <c r="V3558" s="108"/>
      <c r="W3558" s="107"/>
      <c r="X3558" s="107"/>
      <c r="AA3558" s="107"/>
      <c r="AB3558" s="110"/>
      <c r="AC3558" s="110"/>
      <c r="AE3558" s="105"/>
      <c r="AF3558" s="105"/>
      <c r="AR3558" s="112"/>
    </row>
    <row r="3559" spans="2:44" x14ac:dyDescent="0.25">
      <c r="B3559" s="1" t="str">
        <f>IF(I3559="","",
(IF(N3559=FİLTRE!$H$6,2,0)+IF(FİLTRE!$H$6="TOPLAM",2,0))
)</f>
        <v/>
      </c>
      <c r="C3559">
        <f>IF(FİLTRE!$M$5="",9,(IF(U3559&gt;=FİLTRE!$M$5,1,0)))</f>
        <v>1</v>
      </c>
      <c r="D3559" s="1">
        <f>IF(FİLTRE!$M$6="",9,(IF('SKT LİSTESİ'!P3559&lt;=FİLTRE!$M$6,1,0)))</f>
        <v>1</v>
      </c>
      <c r="E3559" s="25" t="str">
        <f>IF(I3559="","",(COUNTIFS($L$4:L3559,L3559)))</f>
        <v/>
      </c>
      <c r="F3559" s="13">
        <f>IF(OR(B3559&lt;&gt;2,C3559&lt;&gt;1,D3559&lt;&gt;1,H3559&lt;&gt;1),0,
COUNTIFS($B$4:B3559,2,$C$4:C3559,1,$D$4:D3559,1,$H$4:H3559,1))</f>
        <v>0</v>
      </c>
      <c r="G3559" s="26" t="str">
        <f>IF(I3559="","",(COUNTIF($E$4:E3559,E3559)))</f>
        <v/>
      </c>
      <c r="H3559" s="1">
        <f>IF(AND(J3559="SAYIM",FİLTRE!$H$5="RAFTA",U3559&lt;&gt;0),1,0)+
IF(AND(J3559="İADE DEPO",FİLTRE!$H$5="İADE DEPO"),1,0)+
IF(FİLTRE!$H$5="TÜMÜ",1,0)+
IF(AND(J3559="FİRMA İADE",FİLTRE!$H$5="FİRMA İADE"),1,0)+
IF(AND(J3559="İMHA",FİLTRE!$H$5="İMHA"),1,0)</f>
        <v>1</v>
      </c>
      <c r="I3559" s="99"/>
      <c r="J3559" s="100"/>
      <c r="K3559" s="100"/>
      <c r="L3559" s="101"/>
      <c r="M3559" s="102"/>
      <c r="N3559" s="101"/>
      <c r="O3559" s="99"/>
      <c r="P3559" s="103"/>
      <c r="Q3559" s="104"/>
      <c r="R3559" s="50"/>
      <c r="S3559" s="105"/>
      <c r="T3559" s="106"/>
      <c r="U3559" s="107"/>
      <c r="V3559" s="108"/>
      <c r="W3559" s="107"/>
      <c r="X3559" s="107"/>
      <c r="AA3559" s="107"/>
      <c r="AB3559" s="110"/>
      <c r="AC3559" s="110"/>
      <c r="AE3559" s="105"/>
      <c r="AF3559" s="105"/>
      <c r="AR3559" s="112"/>
    </row>
    <row r="3560" spans="2:44" x14ac:dyDescent="0.25">
      <c r="B3560" s="1" t="str">
        <f>IF(I3560="","",
(IF(N3560=FİLTRE!$H$6,2,0)+IF(FİLTRE!$H$6="TOPLAM",2,0))
)</f>
        <v/>
      </c>
      <c r="C3560">
        <f>IF(FİLTRE!$M$5="",9,(IF(U3560&gt;=FİLTRE!$M$5,1,0)))</f>
        <v>1</v>
      </c>
      <c r="D3560" s="1">
        <f>IF(FİLTRE!$M$6="",9,(IF('SKT LİSTESİ'!P3560&lt;=FİLTRE!$M$6,1,0)))</f>
        <v>1</v>
      </c>
      <c r="E3560" s="25" t="str">
        <f>IF(I3560="","",(COUNTIFS($L$4:L3560,L3560)))</f>
        <v/>
      </c>
      <c r="F3560" s="13">
        <f>IF(OR(B3560&lt;&gt;2,C3560&lt;&gt;1,D3560&lt;&gt;1,H3560&lt;&gt;1),0,
COUNTIFS($B$4:B3560,2,$C$4:C3560,1,$D$4:D3560,1,$H$4:H3560,1))</f>
        <v>0</v>
      </c>
      <c r="G3560" s="26" t="str">
        <f>IF(I3560="","",(COUNTIF($E$4:E3560,E3560)))</f>
        <v/>
      </c>
      <c r="H3560" s="1">
        <f>IF(AND(J3560="SAYIM",FİLTRE!$H$5="RAFTA",U3560&lt;&gt;0),1,0)+
IF(AND(J3560="İADE DEPO",FİLTRE!$H$5="İADE DEPO"),1,0)+
IF(FİLTRE!$H$5="TÜMÜ",1,0)+
IF(AND(J3560="FİRMA İADE",FİLTRE!$H$5="FİRMA İADE"),1,0)+
IF(AND(J3560="İMHA",FİLTRE!$H$5="İMHA"),1,0)</f>
        <v>1</v>
      </c>
      <c r="I3560" s="99"/>
      <c r="J3560" s="100"/>
      <c r="K3560" s="100"/>
      <c r="L3560" s="101"/>
      <c r="M3560" s="102"/>
      <c r="N3560" s="101"/>
      <c r="O3560" s="99"/>
      <c r="P3560" s="103"/>
      <c r="Q3560" s="104"/>
      <c r="R3560" s="50"/>
      <c r="S3560" s="105"/>
      <c r="T3560" s="106"/>
      <c r="U3560" s="107"/>
      <c r="V3560" s="108"/>
      <c r="W3560" s="107"/>
      <c r="X3560" s="107"/>
      <c r="AA3560" s="107"/>
      <c r="AB3560" s="110"/>
      <c r="AC3560" s="110"/>
      <c r="AE3560" s="105"/>
      <c r="AF3560" s="105"/>
      <c r="AR3560" s="112"/>
    </row>
    <row r="3561" spans="2:44" x14ac:dyDescent="0.25">
      <c r="B3561" s="1" t="str">
        <f>IF(I3561="","",
(IF(N3561=FİLTRE!$H$6,2,0)+IF(FİLTRE!$H$6="TOPLAM",2,0))
)</f>
        <v/>
      </c>
      <c r="C3561">
        <f>IF(FİLTRE!$M$5="",9,(IF(U3561&gt;=FİLTRE!$M$5,1,0)))</f>
        <v>1</v>
      </c>
      <c r="D3561" s="1">
        <f>IF(FİLTRE!$M$6="",9,(IF('SKT LİSTESİ'!P3561&lt;=FİLTRE!$M$6,1,0)))</f>
        <v>1</v>
      </c>
      <c r="E3561" s="25" t="str">
        <f>IF(I3561="","",(COUNTIFS($L$4:L3561,L3561)))</f>
        <v/>
      </c>
      <c r="F3561" s="13">
        <f>IF(OR(B3561&lt;&gt;2,C3561&lt;&gt;1,D3561&lt;&gt;1,H3561&lt;&gt;1),0,
COUNTIFS($B$4:B3561,2,$C$4:C3561,1,$D$4:D3561,1,$H$4:H3561,1))</f>
        <v>0</v>
      </c>
      <c r="G3561" s="26" t="str">
        <f>IF(I3561="","",(COUNTIF($E$4:E3561,E3561)))</f>
        <v/>
      </c>
      <c r="H3561" s="1">
        <f>IF(AND(J3561="SAYIM",FİLTRE!$H$5="RAFTA",U3561&lt;&gt;0),1,0)+
IF(AND(J3561="İADE DEPO",FİLTRE!$H$5="İADE DEPO"),1,0)+
IF(FİLTRE!$H$5="TÜMÜ",1,0)+
IF(AND(J3561="FİRMA İADE",FİLTRE!$H$5="FİRMA İADE"),1,0)+
IF(AND(J3561="İMHA",FİLTRE!$H$5="İMHA"),1,0)</f>
        <v>1</v>
      </c>
      <c r="I3561" s="99"/>
      <c r="J3561" s="100"/>
      <c r="K3561" s="100"/>
      <c r="L3561" s="101"/>
      <c r="M3561" s="102"/>
      <c r="N3561" s="101"/>
      <c r="O3561" s="99"/>
      <c r="P3561" s="103"/>
      <c r="Q3561" s="104"/>
      <c r="R3561" s="50"/>
      <c r="S3561" s="105"/>
      <c r="T3561" s="106"/>
      <c r="U3561" s="107"/>
      <c r="V3561" s="108"/>
      <c r="W3561" s="107"/>
      <c r="X3561" s="107"/>
      <c r="AA3561" s="107"/>
      <c r="AB3561" s="110"/>
      <c r="AC3561" s="110"/>
      <c r="AE3561" s="105"/>
      <c r="AF3561" s="105"/>
      <c r="AR3561" s="112"/>
    </row>
    <row r="3562" spans="2:44" x14ac:dyDescent="0.25">
      <c r="B3562" s="1" t="str">
        <f>IF(I3562="","",
(IF(N3562=FİLTRE!$H$6,2,0)+IF(FİLTRE!$H$6="TOPLAM",2,0))
)</f>
        <v/>
      </c>
      <c r="C3562">
        <f>IF(FİLTRE!$M$5="",9,(IF(U3562&gt;=FİLTRE!$M$5,1,0)))</f>
        <v>1</v>
      </c>
      <c r="D3562" s="1">
        <f>IF(FİLTRE!$M$6="",9,(IF('SKT LİSTESİ'!P3562&lt;=FİLTRE!$M$6,1,0)))</f>
        <v>1</v>
      </c>
      <c r="E3562" s="25" t="str">
        <f>IF(I3562="","",(COUNTIFS($L$4:L3562,L3562)))</f>
        <v/>
      </c>
      <c r="F3562" s="13">
        <f>IF(OR(B3562&lt;&gt;2,C3562&lt;&gt;1,D3562&lt;&gt;1,H3562&lt;&gt;1),0,
COUNTIFS($B$4:B3562,2,$C$4:C3562,1,$D$4:D3562,1,$H$4:H3562,1))</f>
        <v>0</v>
      </c>
      <c r="G3562" s="26" t="str">
        <f>IF(I3562="","",(COUNTIF($E$4:E3562,E3562)))</f>
        <v/>
      </c>
      <c r="H3562" s="1">
        <f>IF(AND(J3562="SAYIM",FİLTRE!$H$5="RAFTA",U3562&lt;&gt;0),1,0)+
IF(AND(J3562="İADE DEPO",FİLTRE!$H$5="İADE DEPO"),1,0)+
IF(FİLTRE!$H$5="TÜMÜ",1,0)+
IF(AND(J3562="FİRMA İADE",FİLTRE!$H$5="FİRMA İADE"),1,0)+
IF(AND(J3562="İMHA",FİLTRE!$H$5="İMHA"),1,0)</f>
        <v>1</v>
      </c>
      <c r="I3562" s="99"/>
      <c r="J3562" s="100"/>
      <c r="K3562" s="100"/>
      <c r="L3562" s="101"/>
      <c r="M3562" s="102"/>
      <c r="N3562" s="101"/>
      <c r="O3562" s="99"/>
      <c r="P3562" s="103"/>
      <c r="Q3562" s="104"/>
      <c r="R3562" s="50"/>
      <c r="S3562" s="105"/>
      <c r="T3562" s="106"/>
      <c r="U3562" s="107"/>
      <c r="V3562" s="108"/>
      <c r="W3562" s="107"/>
      <c r="X3562" s="107"/>
      <c r="AA3562" s="107"/>
      <c r="AB3562" s="110"/>
      <c r="AC3562" s="110"/>
      <c r="AE3562" s="105"/>
      <c r="AF3562" s="105"/>
      <c r="AR3562" s="112"/>
    </row>
    <row r="3563" spans="2:44" x14ac:dyDescent="0.25">
      <c r="B3563" s="1" t="str">
        <f>IF(I3563="","",
(IF(N3563=FİLTRE!$H$6,2,0)+IF(FİLTRE!$H$6="TOPLAM",2,0))
)</f>
        <v/>
      </c>
      <c r="C3563">
        <f>IF(FİLTRE!$M$5="",9,(IF(U3563&gt;=FİLTRE!$M$5,1,0)))</f>
        <v>1</v>
      </c>
      <c r="D3563" s="1">
        <f>IF(FİLTRE!$M$6="",9,(IF('SKT LİSTESİ'!P3563&lt;=FİLTRE!$M$6,1,0)))</f>
        <v>1</v>
      </c>
      <c r="E3563" s="25" t="str">
        <f>IF(I3563="","",(COUNTIFS($L$4:L3563,L3563)))</f>
        <v/>
      </c>
      <c r="F3563" s="13">
        <f>IF(OR(B3563&lt;&gt;2,C3563&lt;&gt;1,D3563&lt;&gt;1,H3563&lt;&gt;1),0,
COUNTIFS($B$4:B3563,2,$C$4:C3563,1,$D$4:D3563,1,$H$4:H3563,1))</f>
        <v>0</v>
      </c>
      <c r="G3563" s="26" t="str">
        <f>IF(I3563="","",(COUNTIF($E$4:E3563,E3563)))</f>
        <v/>
      </c>
      <c r="H3563" s="1">
        <f>IF(AND(J3563="SAYIM",FİLTRE!$H$5="RAFTA",U3563&lt;&gt;0),1,0)+
IF(AND(J3563="İADE DEPO",FİLTRE!$H$5="İADE DEPO"),1,0)+
IF(FİLTRE!$H$5="TÜMÜ",1,0)+
IF(AND(J3563="FİRMA İADE",FİLTRE!$H$5="FİRMA İADE"),1,0)+
IF(AND(J3563="İMHA",FİLTRE!$H$5="İMHA"),1,0)</f>
        <v>1</v>
      </c>
      <c r="I3563" s="99"/>
      <c r="J3563" s="100"/>
      <c r="K3563" s="100"/>
      <c r="L3563" s="101"/>
      <c r="M3563" s="102"/>
      <c r="N3563" s="101"/>
      <c r="O3563" s="99"/>
      <c r="P3563" s="103"/>
      <c r="Q3563" s="104"/>
      <c r="R3563" s="50"/>
      <c r="S3563" s="105"/>
      <c r="T3563" s="106"/>
      <c r="U3563" s="107"/>
      <c r="V3563" s="108"/>
      <c r="W3563" s="107"/>
      <c r="X3563" s="107"/>
      <c r="AA3563" s="107"/>
      <c r="AB3563" s="110"/>
      <c r="AC3563" s="110"/>
      <c r="AE3563" s="105"/>
      <c r="AF3563" s="105"/>
      <c r="AR3563" s="112"/>
    </row>
    <row r="3564" spans="2:44" x14ac:dyDescent="0.25">
      <c r="B3564" s="1" t="str">
        <f>IF(I3564="","",
(IF(N3564=FİLTRE!$H$6,2,0)+IF(FİLTRE!$H$6="TOPLAM",2,0))
)</f>
        <v/>
      </c>
      <c r="C3564">
        <f>IF(FİLTRE!$M$5="",9,(IF(U3564&gt;=FİLTRE!$M$5,1,0)))</f>
        <v>1</v>
      </c>
      <c r="D3564" s="1">
        <f>IF(FİLTRE!$M$6="",9,(IF('SKT LİSTESİ'!P3564&lt;=FİLTRE!$M$6,1,0)))</f>
        <v>1</v>
      </c>
      <c r="E3564" s="25" t="str">
        <f>IF(I3564="","",(COUNTIFS($L$4:L3564,L3564)))</f>
        <v/>
      </c>
      <c r="F3564" s="13">
        <f>IF(OR(B3564&lt;&gt;2,C3564&lt;&gt;1,D3564&lt;&gt;1,H3564&lt;&gt;1),0,
COUNTIFS($B$4:B3564,2,$C$4:C3564,1,$D$4:D3564,1,$H$4:H3564,1))</f>
        <v>0</v>
      </c>
      <c r="G3564" s="26" t="str">
        <f>IF(I3564="","",(COUNTIF($E$4:E3564,E3564)))</f>
        <v/>
      </c>
      <c r="H3564" s="1">
        <f>IF(AND(J3564="SAYIM",FİLTRE!$H$5="RAFTA",U3564&lt;&gt;0),1,0)+
IF(AND(J3564="İADE DEPO",FİLTRE!$H$5="İADE DEPO"),1,0)+
IF(FİLTRE!$H$5="TÜMÜ",1,0)+
IF(AND(J3564="FİRMA İADE",FİLTRE!$H$5="FİRMA İADE"),1,0)+
IF(AND(J3564="İMHA",FİLTRE!$H$5="İMHA"),1,0)</f>
        <v>1</v>
      </c>
      <c r="I3564" s="99"/>
      <c r="J3564" s="100"/>
      <c r="K3564" s="100"/>
      <c r="L3564" s="101"/>
      <c r="M3564" s="102"/>
      <c r="N3564" s="101"/>
      <c r="O3564" s="99"/>
      <c r="P3564" s="103"/>
      <c r="Q3564" s="104"/>
      <c r="R3564" s="50"/>
      <c r="S3564" s="105"/>
      <c r="T3564" s="106"/>
      <c r="U3564" s="107"/>
      <c r="V3564" s="108"/>
      <c r="W3564" s="107"/>
      <c r="X3564" s="107"/>
      <c r="AA3564" s="107"/>
      <c r="AB3564" s="110"/>
      <c r="AC3564" s="110"/>
      <c r="AE3564" s="105"/>
      <c r="AF3564" s="105"/>
      <c r="AR3564" s="112"/>
    </row>
    <row r="3565" spans="2:44" x14ac:dyDescent="0.25">
      <c r="B3565" s="1" t="str">
        <f>IF(I3565="","",
(IF(N3565=FİLTRE!$H$6,2,0)+IF(FİLTRE!$H$6="TOPLAM",2,0))
)</f>
        <v/>
      </c>
      <c r="C3565">
        <f>IF(FİLTRE!$M$5="",9,(IF(U3565&gt;=FİLTRE!$M$5,1,0)))</f>
        <v>1</v>
      </c>
      <c r="D3565" s="1">
        <f>IF(FİLTRE!$M$6="",9,(IF('SKT LİSTESİ'!P3565&lt;=FİLTRE!$M$6,1,0)))</f>
        <v>1</v>
      </c>
      <c r="E3565" s="25" t="str">
        <f>IF(I3565="","",(COUNTIFS($L$4:L3565,L3565)))</f>
        <v/>
      </c>
      <c r="F3565" s="13">
        <f>IF(OR(B3565&lt;&gt;2,C3565&lt;&gt;1,D3565&lt;&gt;1,H3565&lt;&gt;1),0,
COUNTIFS($B$4:B3565,2,$C$4:C3565,1,$D$4:D3565,1,$H$4:H3565,1))</f>
        <v>0</v>
      </c>
      <c r="G3565" s="26" t="str">
        <f>IF(I3565="","",(COUNTIF($E$4:E3565,E3565)))</f>
        <v/>
      </c>
      <c r="H3565" s="1">
        <f>IF(AND(J3565="SAYIM",FİLTRE!$H$5="RAFTA",U3565&lt;&gt;0),1,0)+
IF(AND(J3565="İADE DEPO",FİLTRE!$H$5="İADE DEPO"),1,0)+
IF(FİLTRE!$H$5="TÜMÜ",1,0)+
IF(AND(J3565="FİRMA İADE",FİLTRE!$H$5="FİRMA İADE"),1,0)+
IF(AND(J3565="İMHA",FİLTRE!$H$5="İMHA"),1,0)</f>
        <v>1</v>
      </c>
      <c r="I3565" s="99"/>
      <c r="J3565" s="100"/>
      <c r="K3565" s="100"/>
      <c r="L3565" s="101"/>
      <c r="M3565" s="102"/>
      <c r="N3565" s="101"/>
      <c r="O3565" s="99"/>
      <c r="P3565" s="103"/>
      <c r="Q3565" s="104"/>
      <c r="R3565" s="50"/>
      <c r="S3565" s="105"/>
      <c r="T3565" s="106"/>
      <c r="U3565" s="107"/>
      <c r="V3565" s="108"/>
      <c r="W3565" s="107"/>
      <c r="X3565" s="107"/>
      <c r="AA3565" s="107"/>
      <c r="AB3565" s="110"/>
      <c r="AC3565" s="110"/>
      <c r="AE3565" s="105"/>
      <c r="AF3565" s="105"/>
      <c r="AR3565" s="112"/>
    </row>
    <row r="3566" spans="2:44" x14ac:dyDescent="0.25">
      <c r="B3566" s="1" t="str">
        <f>IF(I3566="","",
(IF(N3566=FİLTRE!$H$6,2,0)+IF(FİLTRE!$H$6="TOPLAM",2,0))
)</f>
        <v/>
      </c>
      <c r="C3566">
        <f>IF(FİLTRE!$M$5="",9,(IF(U3566&gt;=FİLTRE!$M$5,1,0)))</f>
        <v>1</v>
      </c>
      <c r="D3566" s="1">
        <f>IF(FİLTRE!$M$6="",9,(IF('SKT LİSTESİ'!P3566&lt;=FİLTRE!$M$6,1,0)))</f>
        <v>1</v>
      </c>
      <c r="E3566" s="25" t="str">
        <f>IF(I3566="","",(COUNTIFS($L$4:L3566,L3566)))</f>
        <v/>
      </c>
      <c r="F3566" s="13">
        <f>IF(OR(B3566&lt;&gt;2,C3566&lt;&gt;1,D3566&lt;&gt;1,H3566&lt;&gt;1),0,
COUNTIFS($B$4:B3566,2,$C$4:C3566,1,$D$4:D3566,1,$H$4:H3566,1))</f>
        <v>0</v>
      </c>
      <c r="G3566" s="26" t="str">
        <f>IF(I3566="","",(COUNTIF($E$4:E3566,E3566)))</f>
        <v/>
      </c>
      <c r="H3566" s="1">
        <f>IF(AND(J3566="SAYIM",FİLTRE!$H$5="RAFTA",U3566&lt;&gt;0),1,0)+
IF(AND(J3566="İADE DEPO",FİLTRE!$H$5="İADE DEPO"),1,0)+
IF(FİLTRE!$H$5="TÜMÜ",1,0)+
IF(AND(J3566="FİRMA İADE",FİLTRE!$H$5="FİRMA İADE"),1,0)+
IF(AND(J3566="İMHA",FİLTRE!$H$5="İMHA"),1,0)</f>
        <v>1</v>
      </c>
      <c r="I3566" s="99"/>
      <c r="J3566" s="100"/>
      <c r="K3566" s="100"/>
      <c r="L3566" s="101"/>
      <c r="M3566" s="102"/>
      <c r="N3566" s="101"/>
      <c r="O3566" s="99"/>
      <c r="P3566" s="103"/>
      <c r="Q3566" s="104"/>
      <c r="R3566" s="50"/>
      <c r="S3566" s="105"/>
      <c r="T3566" s="106"/>
      <c r="U3566" s="107"/>
      <c r="V3566" s="108"/>
      <c r="W3566" s="107"/>
      <c r="X3566" s="107"/>
      <c r="AA3566" s="107"/>
      <c r="AB3566" s="110"/>
      <c r="AC3566" s="110"/>
      <c r="AE3566" s="105"/>
      <c r="AF3566" s="105"/>
      <c r="AR3566" s="112"/>
    </row>
    <row r="3567" spans="2:44" x14ac:dyDescent="0.25">
      <c r="B3567" s="1" t="str">
        <f>IF(I3567="","",
(IF(N3567=FİLTRE!$H$6,2,0)+IF(FİLTRE!$H$6="TOPLAM",2,0))
)</f>
        <v/>
      </c>
      <c r="C3567">
        <f>IF(FİLTRE!$M$5="",9,(IF(U3567&gt;=FİLTRE!$M$5,1,0)))</f>
        <v>1</v>
      </c>
      <c r="D3567" s="1">
        <f>IF(FİLTRE!$M$6="",9,(IF('SKT LİSTESİ'!P3567&lt;=FİLTRE!$M$6,1,0)))</f>
        <v>1</v>
      </c>
      <c r="E3567" s="25" t="str">
        <f>IF(I3567="","",(COUNTIFS($L$4:L3567,L3567)))</f>
        <v/>
      </c>
      <c r="F3567" s="13">
        <f>IF(OR(B3567&lt;&gt;2,C3567&lt;&gt;1,D3567&lt;&gt;1,H3567&lt;&gt;1),0,
COUNTIFS($B$4:B3567,2,$C$4:C3567,1,$D$4:D3567,1,$H$4:H3567,1))</f>
        <v>0</v>
      </c>
      <c r="G3567" s="26" t="str">
        <f>IF(I3567="","",(COUNTIF($E$4:E3567,E3567)))</f>
        <v/>
      </c>
      <c r="H3567" s="1">
        <f>IF(AND(J3567="SAYIM",FİLTRE!$H$5="RAFTA",U3567&lt;&gt;0),1,0)+
IF(AND(J3567="İADE DEPO",FİLTRE!$H$5="İADE DEPO"),1,0)+
IF(FİLTRE!$H$5="TÜMÜ",1,0)+
IF(AND(J3567="FİRMA İADE",FİLTRE!$H$5="FİRMA İADE"),1,0)+
IF(AND(J3567="İMHA",FİLTRE!$H$5="İMHA"),1,0)</f>
        <v>1</v>
      </c>
      <c r="I3567" s="99"/>
      <c r="J3567" s="100"/>
      <c r="K3567" s="100"/>
      <c r="L3567" s="101"/>
      <c r="M3567" s="102"/>
      <c r="N3567" s="101"/>
      <c r="O3567" s="99"/>
      <c r="P3567" s="103"/>
      <c r="Q3567" s="104"/>
      <c r="R3567" s="50"/>
      <c r="S3567" s="105"/>
      <c r="T3567" s="106"/>
      <c r="U3567" s="107"/>
      <c r="V3567" s="108"/>
      <c r="W3567" s="107"/>
      <c r="X3567" s="107"/>
      <c r="AA3567" s="107"/>
      <c r="AB3567" s="110"/>
      <c r="AC3567" s="110"/>
      <c r="AE3567" s="105"/>
      <c r="AF3567" s="105"/>
      <c r="AR3567" s="112"/>
    </row>
    <row r="3568" spans="2:44" x14ac:dyDescent="0.25">
      <c r="B3568" s="1" t="str">
        <f>IF(I3568="","",
(IF(N3568=FİLTRE!$H$6,2,0)+IF(FİLTRE!$H$6="TOPLAM",2,0))
)</f>
        <v/>
      </c>
      <c r="C3568">
        <f>IF(FİLTRE!$M$5="",9,(IF(U3568&gt;=FİLTRE!$M$5,1,0)))</f>
        <v>1</v>
      </c>
      <c r="D3568" s="1">
        <f>IF(FİLTRE!$M$6="",9,(IF('SKT LİSTESİ'!P3568&lt;=FİLTRE!$M$6,1,0)))</f>
        <v>1</v>
      </c>
      <c r="E3568" s="25" t="str">
        <f>IF(I3568="","",(COUNTIFS($L$4:L3568,L3568)))</f>
        <v/>
      </c>
      <c r="F3568" s="13">
        <f>IF(OR(B3568&lt;&gt;2,C3568&lt;&gt;1,D3568&lt;&gt;1,H3568&lt;&gt;1),0,
COUNTIFS($B$4:B3568,2,$C$4:C3568,1,$D$4:D3568,1,$H$4:H3568,1))</f>
        <v>0</v>
      </c>
      <c r="G3568" s="26" t="str">
        <f>IF(I3568="","",(COUNTIF($E$4:E3568,E3568)))</f>
        <v/>
      </c>
      <c r="H3568" s="1">
        <f>IF(AND(J3568="SAYIM",FİLTRE!$H$5="RAFTA",U3568&lt;&gt;0),1,0)+
IF(AND(J3568="İADE DEPO",FİLTRE!$H$5="İADE DEPO"),1,0)+
IF(FİLTRE!$H$5="TÜMÜ",1,0)+
IF(AND(J3568="FİRMA İADE",FİLTRE!$H$5="FİRMA İADE"),1,0)+
IF(AND(J3568="İMHA",FİLTRE!$H$5="İMHA"),1,0)</f>
        <v>1</v>
      </c>
      <c r="I3568" s="99"/>
      <c r="J3568" s="100"/>
      <c r="K3568" s="100"/>
      <c r="L3568" s="101"/>
      <c r="M3568" s="102"/>
      <c r="N3568" s="101"/>
      <c r="O3568" s="99"/>
      <c r="P3568" s="103"/>
      <c r="Q3568" s="104"/>
      <c r="R3568" s="50"/>
      <c r="S3568" s="105"/>
      <c r="T3568" s="106"/>
      <c r="U3568" s="107"/>
      <c r="V3568" s="108"/>
      <c r="W3568" s="107"/>
      <c r="X3568" s="107"/>
      <c r="AA3568" s="107"/>
      <c r="AB3568" s="110"/>
      <c r="AC3568" s="110"/>
      <c r="AE3568" s="105"/>
      <c r="AF3568" s="105"/>
      <c r="AR3568" s="112"/>
    </row>
    <row r="3569" spans="2:44" x14ac:dyDescent="0.25">
      <c r="B3569" s="1" t="str">
        <f>IF(I3569="","",
(IF(N3569=FİLTRE!$H$6,2,0)+IF(FİLTRE!$H$6="TOPLAM",2,0))
)</f>
        <v/>
      </c>
      <c r="C3569">
        <f>IF(FİLTRE!$M$5="",9,(IF(U3569&gt;=FİLTRE!$M$5,1,0)))</f>
        <v>1</v>
      </c>
      <c r="D3569" s="1">
        <f>IF(FİLTRE!$M$6="",9,(IF('SKT LİSTESİ'!P3569&lt;=FİLTRE!$M$6,1,0)))</f>
        <v>1</v>
      </c>
      <c r="E3569" s="25" t="str">
        <f>IF(I3569="","",(COUNTIFS($L$4:L3569,L3569)))</f>
        <v/>
      </c>
      <c r="F3569" s="13">
        <f>IF(OR(B3569&lt;&gt;2,C3569&lt;&gt;1,D3569&lt;&gt;1,H3569&lt;&gt;1),0,
COUNTIFS($B$4:B3569,2,$C$4:C3569,1,$D$4:D3569,1,$H$4:H3569,1))</f>
        <v>0</v>
      </c>
      <c r="G3569" s="26" t="str">
        <f>IF(I3569="","",(COUNTIF($E$4:E3569,E3569)))</f>
        <v/>
      </c>
      <c r="H3569" s="1">
        <f>IF(AND(J3569="SAYIM",FİLTRE!$H$5="RAFTA",U3569&lt;&gt;0),1,0)+
IF(AND(J3569="İADE DEPO",FİLTRE!$H$5="İADE DEPO"),1,0)+
IF(FİLTRE!$H$5="TÜMÜ",1,0)+
IF(AND(J3569="FİRMA İADE",FİLTRE!$H$5="FİRMA İADE"),1,0)+
IF(AND(J3569="İMHA",FİLTRE!$H$5="İMHA"),1,0)</f>
        <v>1</v>
      </c>
      <c r="I3569" s="99"/>
      <c r="J3569" s="100"/>
      <c r="K3569" s="100"/>
      <c r="L3569" s="101"/>
      <c r="M3569" s="102"/>
      <c r="N3569" s="101"/>
      <c r="O3569" s="99"/>
      <c r="P3569" s="103"/>
      <c r="Q3569" s="104"/>
      <c r="R3569" s="50"/>
      <c r="S3569" s="105"/>
      <c r="T3569" s="106"/>
      <c r="U3569" s="107"/>
      <c r="V3569" s="108"/>
      <c r="W3569" s="107"/>
      <c r="X3569" s="107"/>
      <c r="AA3569" s="107"/>
      <c r="AB3569" s="110"/>
      <c r="AC3569" s="110"/>
      <c r="AE3569" s="105"/>
      <c r="AF3569" s="105"/>
      <c r="AR3569" s="112"/>
    </row>
    <row r="3570" spans="2:44" x14ac:dyDescent="0.25">
      <c r="B3570" s="1" t="str">
        <f>IF(I3570="","",
(IF(N3570=FİLTRE!$H$6,2,0)+IF(FİLTRE!$H$6="TOPLAM",2,0))
)</f>
        <v/>
      </c>
      <c r="C3570">
        <f>IF(FİLTRE!$M$5="",9,(IF(U3570&gt;=FİLTRE!$M$5,1,0)))</f>
        <v>1</v>
      </c>
      <c r="D3570" s="1">
        <f>IF(FİLTRE!$M$6="",9,(IF('SKT LİSTESİ'!P3570&lt;=FİLTRE!$M$6,1,0)))</f>
        <v>1</v>
      </c>
      <c r="E3570" s="25" t="str">
        <f>IF(I3570="","",(COUNTIFS($L$4:L3570,L3570)))</f>
        <v/>
      </c>
      <c r="F3570" s="13">
        <f>IF(OR(B3570&lt;&gt;2,C3570&lt;&gt;1,D3570&lt;&gt;1,H3570&lt;&gt;1),0,
COUNTIFS($B$4:B3570,2,$C$4:C3570,1,$D$4:D3570,1,$H$4:H3570,1))</f>
        <v>0</v>
      </c>
      <c r="G3570" s="26" t="str">
        <f>IF(I3570="","",(COUNTIF($E$4:E3570,E3570)))</f>
        <v/>
      </c>
      <c r="H3570" s="1">
        <f>IF(AND(J3570="SAYIM",FİLTRE!$H$5="RAFTA",U3570&lt;&gt;0),1,0)+
IF(AND(J3570="İADE DEPO",FİLTRE!$H$5="İADE DEPO"),1,0)+
IF(FİLTRE!$H$5="TÜMÜ",1,0)+
IF(AND(J3570="FİRMA İADE",FİLTRE!$H$5="FİRMA İADE"),1,0)+
IF(AND(J3570="İMHA",FİLTRE!$H$5="İMHA"),1,0)</f>
        <v>1</v>
      </c>
      <c r="I3570" s="99"/>
      <c r="J3570" s="100"/>
      <c r="K3570" s="100"/>
      <c r="L3570" s="101"/>
      <c r="M3570" s="102"/>
      <c r="N3570" s="101"/>
      <c r="O3570" s="99"/>
      <c r="P3570" s="103"/>
      <c r="Q3570" s="104"/>
      <c r="R3570" s="50"/>
      <c r="S3570" s="105"/>
      <c r="T3570" s="106"/>
      <c r="U3570" s="107"/>
      <c r="V3570" s="108"/>
      <c r="W3570" s="107"/>
      <c r="X3570" s="107"/>
      <c r="AA3570" s="107"/>
      <c r="AB3570" s="110"/>
      <c r="AC3570" s="110"/>
      <c r="AE3570" s="105"/>
      <c r="AF3570" s="105"/>
      <c r="AR3570" s="112"/>
    </row>
    <row r="3571" spans="2:44" x14ac:dyDescent="0.25">
      <c r="B3571" s="1" t="str">
        <f>IF(I3571="","",
(IF(N3571=FİLTRE!$H$6,2,0)+IF(FİLTRE!$H$6="TOPLAM",2,0))
)</f>
        <v/>
      </c>
      <c r="C3571">
        <f>IF(FİLTRE!$M$5="",9,(IF(U3571&gt;=FİLTRE!$M$5,1,0)))</f>
        <v>1</v>
      </c>
      <c r="D3571" s="1">
        <f>IF(FİLTRE!$M$6="",9,(IF('SKT LİSTESİ'!P3571&lt;=FİLTRE!$M$6,1,0)))</f>
        <v>1</v>
      </c>
      <c r="E3571" s="25" t="str">
        <f>IF(I3571="","",(COUNTIFS($L$4:L3571,L3571)))</f>
        <v/>
      </c>
      <c r="F3571" s="13">
        <f>IF(OR(B3571&lt;&gt;2,C3571&lt;&gt;1,D3571&lt;&gt;1,H3571&lt;&gt;1),0,
COUNTIFS($B$4:B3571,2,$C$4:C3571,1,$D$4:D3571,1,$H$4:H3571,1))</f>
        <v>0</v>
      </c>
      <c r="G3571" s="26" t="str">
        <f>IF(I3571="","",(COUNTIF($E$4:E3571,E3571)))</f>
        <v/>
      </c>
      <c r="H3571" s="1">
        <f>IF(AND(J3571="SAYIM",FİLTRE!$H$5="RAFTA",U3571&lt;&gt;0),1,0)+
IF(AND(J3571="İADE DEPO",FİLTRE!$H$5="İADE DEPO"),1,0)+
IF(FİLTRE!$H$5="TÜMÜ",1,0)+
IF(AND(J3571="FİRMA İADE",FİLTRE!$H$5="FİRMA İADE"),1,0)+
IF(AND(J3571="İMHA",FİLTRE!$H$5="İMHA"),1,0)</f>
        <v>1</v>
      </c>
      <c r="I3571" s="99"/>
      <c r="J3571" s="100"/>
      <c r="K3571" s="100"/>
      <c r="L3571" s="101"/>
      <c r="M3571" s="102"/>
      <c r="N3571" s="101"/>
      <c r="O3571" s="99"/>
      <c r="P3571" s="103"/>
      <c r="Q3571" s="104"/>
      <c r="R3571" s="50"/>
      <c r="S3571" s="105"/>
      <c r="T3571" s="106"/>
      <c r="U3571" s="107"/>
      <c r="V3571" s="108"/>
      <c r="W3571" s="107"/>
      <c r="X3571" s="107"/>
      <c r="AA3571" s="107"/>
      <c r="AB3571" s="110"/>
      <c r="AC3571" s="110"/>
      <c r="AE3571" s="105"/>
      <c r="AF3571" s="105"/>
      <c r="AR3571" s="112"/>
    </row>
    <row r="3572" spans="2:44" x14ac:dyDescent="0.25">
      <c r="B3572" s="1" t="str">
        <f>IF(I3572="","",
(IF(N3572=FİLTRE!$H$6,2,0)+IF(FİLTRE!$H$6="TOPLAM",2,0))
)</f>
        <v/>
      </c>
      <c r="C3572">
        <f>IF(FİLTRE!$M$5="",9,(IF(U3572&gt;=FİLTRE!$M$5,1,0)))</f>
        <v>1</v>
      </c>
      <c r="D3572" s="1">
        <f>IF(FİLTRE!$M$6="",9,(IF('SKT LİSTESİ'!P3572&lt;=FİLTRE!$M$6,1,0)))</f>
        <v>1</v>
      </c>
      <c r="E3572" s="25" t="str">
        <f>IF(I3572="","",(COUNTIFS($L$4:L3572,L3572)))</f>
        <v/>
      </c>
      <c r="F3572" s="13">
        <f>IF(OR(B3572&lt;&gt;2,C3572&lt;&gt;1,D3572&lt;&gt;1,H3572&lt;&gt;1),0,
COUNTIFS($B$4:B3572,2,$C$4:C3572,1,$D$4:D3572,1,$H$4:H3572,1))</f>
        <v>0</v>
      </c>
      <c r="G3572" s="26" t="str">
        <f>IF(I3572="","",(COUNTIF($E$4:E3572,E3572)))</f>
        <v/>
      </c>
      <c r="H3572" s="1">
        <f>IF(AND(J3572="SAYIM",FİLTRE!$H$5="RAFTA",U3572&lt;&gt;0),1,0)+
IF(AND(J3572="İADE DEPO",FİLTRE!$H$5="İADE DEPO"),1,0)+
IF(FİLTRE!$H$5="TÜMÜ",1,0)+
IF(AND(J3572="FİRMA İADE",FİLTRE!$H$5="FİRMA İADE"),1,0)+
IF(AND(J3572="İMHA",FİLTRE!$H$5="İMHA"),1,0)</f>
        <v>1</v>
      </c>
      <c r="I3572" s="99"/>
      <c r="J3572" s="100"/>
      <c r="K3572" s="100"/>
      <c r="L3572" s="101"/>
      <c r="M3572" s="102"/>
      <c r="N3572" s="101"/>
      <c r="O3572" s="99"/>
      <c r="P3572" s="103"/>
      <c r="Q3572" s="104"/>
      <c r="R3572" s="50"/>
      <c r="S3572" s="105"/>
      <c r="T3572" s="106"/>
      <c r="U3572" s="107"/>
      <c r="V3572" s="108"/>
      <c r="W3572" s="107"/>
      <c r="X3572" s="107"/>
      <c r="AA3572" s="107"/>
      <c r="AB3572" s="110"/>
      <c r="AC3572" s="110"/>
      <c r="AE3572" s="105"/>
      <c r="AF3572" s="105"/>
      <c r="AR3572" s="112"/>
    </row>
    <row r="3573" spans="2:44" x14ac:dyDescent="0.25">
      <c r="B3573" s="1" t="str">
        <f>IF(I3573="","",
(IF(N3573=FİLTRE!$H$6,2,0)+IF(FİLTRE!$H$6="TOPLAM",2,0))
)</f>
        <v/>
      </c>
      <c r="C3573">
        <f>IF(FİLTRE!$M$5="",9,(IF(U3573&gt;=FİLTRE!$M$5,1,0)))</f>
        <v>1</v>
      </c>
      <c r="D3573" s="1">
        <f>IF(FİLTRE!$M$6="",9,(IF('SKT LİSTESİ'!P3573&lt;=FİLTRE!$M$6,1,0)))</f>
        <v>1</v>
      </c>
      <c r="E3573" s="25" t="str">
        <f>IF(I3573="","",(COUNTIFS($L$4:L3573,L3573)))</f>
        <v/>
      </c>
      <c r="F3573" s="13">
        <f>IF(OR(B3573&lt;&gt;2,C3573&lt;&gt;1,D3573&lt;&gt;1,H3573&lt;&gt;1),0,
COUNTIFS($B$4:B3573,2,$C$4:C3573,1,$D$4:D3573,1,$H$4:H3573,1))</f>
        <v>0</v>
      </c>
      <c r="G3573" s="26" t="str">
        <f>IF(I3573="","",(COUNTIF($E$4:E3573,E3573)))</f>
        <v/>
      </c>
      <c r="H3573" s="1">
        <f>IF(AND(J3573="SAYIM",FİLTRE!$H$5="RAFTA",U3573&lt;&gt;0),1,0)+
IF(AND(J3573="İADE DEPO",FİLTRE!$H$5="İADE DEPO"),1,0)+
IF(FİLTRE!$H$5="TÜMÜ",1,0)+
IF(AND(J3573="FİRMA İADE",FİLTRE!$H$5="FİRMA İADE"),1,0)+
IF(AND(J3573="İMHA",FİLTRE!$H$5="İMHA"),1,0)</f>
        <v>1</v>
      </c>
      <c r="I3573" s="99"/>
      <c r="J3573" s="100"/>
      <c r="K3573" s="100"/>
      <c r="L3573" s="101"/>
      <c r="M3573" s="102"/>
      <c r="N3573" s="101"/>
      <c r="O3573" s="99"/>
      <c r="P3573" s="103"/>
      <c r="Q3573" s="104"/>
      <c r="R3573" s="50"/>
      <c r="S3573" s="105"/>
      <c r="T3573" s="106"/>
      <c r="U3573" s="107"/>
      <c r="V3573" s="108"/>
      <c r="W3573" s="107"/>
      <c r="X3573" s="107"/>
      <c r="AA3573" s="107"/>
      <c r="AB3573" s="110"/>
      <c r="AC3573" s="110"/>
      <c r="AE3573" s="105"/>
      <c r="AF3573" s="105"/>
      <c r="AR3573" s="112"/>
    </row>
    <row r="3574" spans="2:44" x14ac:dyDescent="0.25">
      <c r="B3574" s="1" t="str">
        <f>IF(I3574="","",
(IF(N3574=FİLTRE!$H$6,2,0)+IF(FİLTRE!$H$6="TOPLAM",2,0))
)</f>
        <v/>
      </c>
      <c r="C3574">
        <f>IF(FİLTRE!$M$5="",9,(IF(U3574&gt;=FİLTRE!$M$5,1,0)))</f>
        <v>1</v>
      </c>
      <c r="D3574" s="1">
        <f>IF(FİLTRE!$M$6="",9,(IF('SKT LİSTESİ'!P3574&lt;=FİLTRE!$M$6,1,0)))</f>
        <v>1</v>
      </c>
      <c r="E3574" s="25" t="str">
        <f>IF(I3574="","",(COUNTIFS($L$4:L3574,L3574)))</f>
        <v/>
      </c>
      <c r="F3574" s="13">
        <f>IF(OR(B3574&lt;&gt;2,C3574&lt;&gt;1,D3574&lt;&gt;1,H3574&lt;&gt;1),0,
COUNTIFS($B$4:B3574,2,$C$4:C3574,1,$D$4:D3574,1,$H$4:H3574,1))</f>
        <v>0</v>
      </c>
      <c r="G3574" s="26" t="str">
        <f>IF(I3574="","",(COUNTIF($E$4:E3574,E3574)))</f>
        <v/>
      </c>
      <c r="H3574" s="1">
        <f>IF(AND(J3574="SAYIM",FİLTRE!$H$5="RAFTA",U3574&lt;&gt;0),1,0)+
IF(AND(J3574="İADE DEPO",FİLTRE!$H$5="İADE DEPO"),1,0)+
IF(FİLTRE!$H$5="TÜMÜ",1,0)+
IF(AND(J3574="FİRMA İADE",FİLTRE!$H$5="FİRMA İADE"),1,0)+
IF(AND(J3574="İMHA",FİLTRE!$H$5="İMHA"),1,0)</f>
        <v>1</v>
      </c>
      <c r="I3574" s="99"/>
      <c r="J3574" s="100"/>
      <c r="K3574" s="100"/>
      <c r="L3574" s="101"/>
      <c r="M3574" s="102"/>
      <c r="N3574" s="101"/>
      <c r="O3574" s="99"/>
      <c r="P3574" s="103"/>
      <c r="Q3574" s="104"/>
      <c r="R3574" s="50"/>
      <c r="S3574" s="105"/>
      <c r="T3574" s="106"/>
      <c r="U3574" s="107"/>
      <c r="V3574" s="108"/>
      <c r="W3574" s="107"/>
      <c r="X3574" s="107"/>
      <c r="AA3574" s="107"/>
      <c r="AB3574" s="110"/>
      <c r="AC3574" s="110"/>
      <c r="AE3574" s="105"/>
      <c r="AF3574" s="105"/>
      <c r="AR3574" s="112"/>
    </row>
    <row r="3575" spans="2:44" x14ac:dyDescent="0.25">
      <c r="B3575" s="1" t="str">
        <f>IF(I3575="","",
(IF(N3575=FİLTRE!$H$6,2,0)+IF(FİLTRE!$H$6="TOPLAM",2,0))
)</f>
        <v/>
      </c>
      <c r="C3575">
        <f>IF(FİLTRE!$M$5="",9,(IF(U3575&gt;=FİLTRE!$M$5,1,0)))</f>
        <v>1</v>
      </c>
      <c r="D3575" s="1">
        <f>IF(FİLTRE!$M$6="",9,(IF('SKT LİSTESİ'!P3575&lt;=FİLTRE!$M$6,1,0)))</f>
        <v>1</v>
      </c>
      <c r="E3575" s="25" t="str">
        <f>IF(I3575="","",(COUNTIFS($L$4:L3575,L3575)))</f>
        <v/>
      </c>
      <c r="F3575" s="13">
        <f>IF(OR(B3575&lt;&gt;2,C3575&lt;&gt;1,D3575&lt;&gt;1,H3575&lt;&gt;1),0,
COUNTIFS($B$4:B3575,2,$C$4:C3575,1,$D$4:D3575,1,$H$4:H3575,1))</f>
        <v>0</v>
      </c>
      <c r="G3575" s="26" t="str">
        <f>IF(I3575="","",(COUNTIF($E$4:E3575,E3575)))</f>
        <v/>
      </c>
      <c r="H3575" s="1">
        <f>IF(AND(J3575="SAYIM",FİLTRE!$H$5="RAFTA",U3575&lt;&gt;0),1,0)+
IF(AND(J3575="İADE DEPO",FİLTRE!$H$5="İADE DEPO"),1,0)+
IF(FİLTRE!$H$5="TÜMÜ",1,0)+
IF(AND(J3575="FİRMA İADE",FİLTRE!$H$5="FİRMA İADE"),1,0)+
IF(AND(J3575="İMHA",FİLTRE!$H$5="İMHA"),1,0)</f>
        <v>1</v>
      </c>
      <c r="I3575" s="99"/>
      <c r="J3575" s="100"/>
      <c r="K3575" s="100"/>
      <c r="L3575" s="101"/>
      <c r="M3575" s="102"/>
      <c r="N3575" s="101"/>
      <c r="O3575" s="99"/>
      <c r="P3575" s="103"/>
      <c r="Q3575" s="104"/>
      <c r="R3575" s="50"/>
      <c r="S3575" s="105"/>
      <c r="T3575" s="106"/>
      <c r="U3575" s="107"/>
      <c r="V3575" s="108"/>
      <c r="W3575" s="107"/>
      <c r="X3575" s="107"/>
      <c r="AA3575" s="107"/>
      <c r="AB3575" s="110"/>
      <c r="AC3575" s="110"/>
      <c r="AE3575" s="105"/>
      <c r="AF3575" s="105"/>
      <c r="AR3575" s="112"/>
    </row>
    <row r="3576" spans="2:44" x14ac:dyDescent="0.25">
      <c r="B3576" s="1" t="str">
        <f>IF(I3576="","",
(IF(N3576=FİLTRE!$H$6,2,0)+IF(FİLTRE!$H$6="TOPLAM",2,0))
)</f>
        <v/>
      </c>
      <c r="C3576">
        <f>IF(FİLTRE!$M$5="",9,(IF(U3576&gt;=FİLTRE!$M$5,1,0)))</f>
        <v>1</v>
      </c>
      <c r="D3576" s="1">
        <f>IF(FİLTRE!$M$6="",9,(IF('SKT LİSTESİ'!P3576&lt;=FİLTRE!$M$6,1,0)))</f>
        <v>1</v>
      </c>
      <c r="E3576" s="25" t="str">
        <f>IF(I3576="","",(COUNTIFS($L$4:L3576,L3576)))</f>
        <v/>
      </c>
      <c r="F3576" s="13">
        <f>IF(OR(B3576&lt;&gt;2,C3576&lt;&gt;1,D3576&lt;&gt;1,H3576&lt;&gt;1),0,
COUNTIFS($B$4:B3576,2,$C$4:C3576,1,$D$4:D3576,1,$H$4:H3576,1))</f>
        <v>0</v>
      </c>
      <c r="G3576" s="26" t="str">
        <f>IF(I3576="","",(COUNTIF($E$4:E3576,E3576)))</f>
        <v/>
      </c>
      <c r="H3576" s="1">
        <f>IF(AND(J3576="SAYIM",FİLTRE!$H$5="RAFTA",U3576&lt;&gt;0),1,0)+
IF(AND(J3576="İADE DEPO",FİLTRE!$H$5="İADE DEPO"),1,0)+
IF(FİLTRE!$H$5="TÜMÜ",1,0)+
IF(AND(J3576="FİRMA İADE",FİLTRE!$H$5="FİRMA İADE"),1,0)+
IF(AND(J3576="İMHA",FİLTRE!$H$5="İMHA"),1,0)</f>
        <v>1</v>
      </c>
      <c r="I3576" s="99"/>
      <c r="J3576" s="100"/>
      <c r="K3576" s="100"/>
      <c r="L3576" s="101"/>
      <c r="M3576" s="102"/>
      <c r="N3576" s="101"/>
      <c r="O3576" s="99"/>
      <c r="P3576" s="103"/>
      <c r="Q3576" s="104"/>
      <c r="R3576" s="50"/>
      <c r="S3576" s="105"/>
      <c r="T3576" s="106"/>
      <c r="U3576" s="107"/>
      <c r="V3576" s="108"/>
      <c r="W3576" s="107"/>
      <c r="X3576" s="107"/>
      <c r="AA3576" s="107"/>
      <c r="AB3576" s="110"/>
      <c r="AC3576" s="110"/>
      <c r="AE3576" s="105"/>
      <c r="AF3576" s="105"/>
      <c r="AR3576" s="112"/>
    </row>
    <row r="3577" spans="2:44" x14ac:dyDescent="0.25">
      <c r="B3577" s="1" t="str">
        <f>IF(I3577="","",
(IF(N3577=FİLTRE!$H$6,2,0)+IF(FİLTRE!$H$6="TOPLAM",2,0))
)</f>
        <v/>
      </c>
      <c r="C3577">
        <f>IF(FİLTRE!$M$5="",9,(IF(U3577&gt;=FİLTRE!$M$5,1,0)))</f>
        <v>1</v>
      </c>
      <c r="D3577" s="1">
        <f>IF(FİLTRE!$M$6="",9,(IF('SKT LİSTESİ'!P3577&lt;=FİLTRE!$M$6,1,0)))</f>
        <v>1</v>
      </c>
      <c r="E3577" s="25" t="str">
        <f>IF(I3577="","",(COUNTIFS($L$4:L3577,L3577)))</f>
        <v/>
      </c>
      <c r="F3577" s="13">
        <f>IF(OR(B3577&lt;&gt;2,C3577&lt;&gt;1,D3577&lt;&gt;1,H3577&lt;&gt;1),0,
COUNTIFS($B$4:B3577,2,$C$4:C3577,1,$D$4:D3577,1,$H$4:H3577,1))</f>
        <v>0</v>
      </c>
      <c r="G3577" s="26" t="str">
        <f>IF(I3577="","",(COUNTIF($E$4:E3577,E3577)))</f>
        <v/>
      </c>
      <c r="H3577" s="1">
        <f>IF(AND(J3577="SAYIM",FİLTRE!$H$5="RAFTA",U3577&lt;&gt;0),1,0)+
IF(AND(J3577="İADE DEPO",FİLTRE!$H$5="İADE DEPO"),1,0)+
IF(FİLTRE!$H$5="TÜMÜ",1,0)+
IF(AND(J3577="FİRMA İADE",FİLTRE!$H$5="FİRMA İADE"),1,0)+
IF(AND(J3577="İMHA",FİLTRE!$H$5="İMHA"),1,0)</f>
        <v>1</v>
      </c>
      <c r="I3577" s="99"/>
      <c r="J3577" s="100"/>
      <c r="K3577" s="100"/>
      <c r="L3577" s="101"/>
      <c r="M3577" s="102"/>
      <c r="N3577" s="101"/>
      <c r="O3577" s="99"/>
      <c r="P3577" s="103"/>
      <c r="Q3577" s="104"/>
      <c r="R3577" s="50"/>
      <c r="S3577" s="105"/>
      <c r="T3577" s="106"/>
      <c r="U3577" s="107"/>
      <c r="V3577" s="108"/>
      <c r="W3577" s="107"/>
      <c r="X3577" s="107"/>
      <c r="AA3577" s="107"/>
      <c r="AB3577" s="110"/>
      <c r="AC3577" s="110"/>
      <c r="AE3577" s="105"/>
      <c r="AF3577" s="105"/>
      <c r="AR3577" s="112"/>
    </row>
    <row r="3578" spans="2:44" x14ac:dyDescent="0.25">
      <c r="B3578" s="1" t="str">
        <f>IF(I3578="","",
(IF(N3578=FİLTRE!$H$6,2,0)+IF(FİLTRE!$H$6="TOPLAM",2,0))
)</f>
        <v/>
      </c>
      <c r="C3578">
        <f>IF(FİLTRE!$M$5="",9,(IF(U3578&gt;=FİLTRE!$M$5,1,0)))</f>
        <v>1</v>
      </c>
      <c r="D3578" s="1">
        <f>IF(FİLTRE!$M$6="",9,(IF('SKT LİSTESİ'!P3578&lt;=FİLTRE!$M$6,1,0)))</f>
        <v>1</v>
      </c>
      <c r="E3578" s="25" t="str">
        <f>IF(I3578="","",(COUNTIFS($L$4:L3578,L3578)))</f>
        <v/>
      </c>
      <c r="F3578" s="13">
        <f>IF(OR(B3578&lt;&gt;2,C3578&lt;&gt;1,D3578&lt;&gt;1,H3578&lt;&gt;1),0,
COUNTIFS($B$4:B3578,2,$C$4:C3578,1,$D$4:D3578,1,$H$4:H3578,1))</f>
        <v>0</v>
      </c>
      <c r="G3578" s="26" t="str">
        <f>IF(I3578="","",(COUNTIF($E$4:E3578,E3578)))</f>
        <v/>
      </c>
      <c r="H3578" s="1">
        <f>IF(AND(J3578="SAYIM",FİLTRE!$H$5="RAFTA",U3578&lt;&gt;0),1,0)+
IF(AND(J3578="İADE DEPO",FİLTRE!$H$5="İADE DEPO"),1,0)+
IF(FİLTRE!$H$5="TÜMÜ",1,0)+
IF(AND(J3578="FİRMA İADE",FİLTRE!$H$5="FİRMA İADE"),1,0)+
IF(AND(J3578="İMHA",FİLTRE!$H$5="İMHA"),1,0)</f>
        <v>1</v>
      </c>
      <c r="I3578" s="99"/>
      <c r="J3578" s="100"/>
      <c r="K3578" s="100"/>
      <c r="L3578" s="101"/>
      <c r="M3578" s="102"/>
      <c r="N3578" s="101"/>
      <c r="O3578" s="99"/>
      <c r="P3578" s="103"/>
      <c r="Q3578" s="104"/>
      <c r="R3578" s="50"/>
      <c r="S3578" s="105"/>
      <c r="T3578" s="106"/>
      <c r="U3578" s="107"/>
      <c r="V3578" s="108"/>
      <c r="W3578" s="107"/>
      <c r="X3578" s="107"/>
      <c r="AA3578" s="107"/>
      <c r="AB3578" s="110"/>
      <c r="AC3578" s="110"/>
      <c r="AE3578" s="105"/>
      <c r="AF3578" s="105"/>
      <c r="AR3578" s="112"/>
    </row>
    <row r="3579" spans="2:44" x14ac:dyDescent="0.25">
      <c r="B3579" s="1" t="str">
        <f>IF(I3579="","",
(IF(N3579=FİLTRE!$H$6,2,0)+IF(FİLTRE!$H$6="TOPLAM",2,0))
)</f>
        <v/>
      </c>
      <c r="C3579">
        <f>IF(FİLTRE!$M$5="",9,(IF(U3579&gt;=FİLTRE!$M$5,1,0)))</f>
        <v>1</v>
      </c>
      <c r="D3579" s="1">
        <f>IF(FİLTRE!$M$6="",9,(IF('SKT LİSTESİ'!P3579&lt;=FİLTRE!$M$6,1,0)))</f>
        <v>1</v>
      </c>
      <c r="E3579" s="25" t="str">
        <f>IF(I3579="","",(COUNTIFS($L$4:L3579,L3579)))</f>
        <v/>
      </c>
      <c r="F3579" s="13">
        <f>IF(OR(B3579&lt;&gt;2,C3579&lt;&gt;1,D3579&lt;&gt;1,H3579&lt;&gt;1),0,
COUNTIFS($B$4:B3579,2,$C$4:C3579,1,$D$4:D3579,1,$H$4:H3579,1))</f>
        <v>0</v>
      </c>
      <c r="G3579" s="26" t="str">
        <f>IF(I3579="","",(COUNTIF($E$4:E3579,E3579)))</f>
        <v/>
      </c>
      <c r="H3579" s="1">
        <f>IF(AND(J3579="SAYIM",FİLTRE!$H$5="RAFTA",U3579&lt;&gt;0),1,0)+
IF(AND(J3579="İADE DEPO",FİLTRE!$H$5="İADE DEPO"),1,0)+
IF(FİLTRE!$H$5="TÜMÜ",1,0)+
IF(AND(J3579="FİRMA İADE",FİLTRE!$H$5="FİRMA İADE"),1,0)+
IF(AND(J3579="İMHA",FİLTRE!$H$5="İMHA"),1,0)</f>
        <v>1</v>
      </c>
      <c r="I3579" s="99"/>
      <c r="J3579" s="100"/>
      <c r="K3579" s="100"/>
      <c r="L3579" s="101"/>
      <c r="M3579" s="102"/>
      <c r="N3579" s="101"/>
      <c r="O3579" s="99"/>
      <c r="P3579" s="103"/>
      <c r="Q3579" s="104"/>
      <c r="R3579" s="50"/>
      <c r="S3579" s="105"/>
      <c r="T3579" s="106"/>
      <c r="U3579" s="107"/>
      <c r="V3579" s="108"/>
      <c r="W3579" s="107"/>
      <c r="X3579" s="107"/>
      <c r="AA3579" s="107"/>
      <c r="AB3579" s="110"/>
      <c r="AC3579" s="110"/>
      <c r="AE3579" s="105"/>
      <c r="AF3579" s="105"/>
      <c r="AR3579" s="112"/>
    </row>
    <row r="3580" spans="2:44" x14ac:dyDescent="0.25">
      <c r="B3580" s="1" t="str">
        <f>IF(I3580="","",
(IF(N3580=FİLTRE!$H$6,2,0)+IF(FİLTRE!$H$6="TOPLAM",2,0))
)</f>
        <v/>
      </c>
      <c r="C3580">
        <f>IF(FİLTRE!$M$5="",9,(IF(U3580&gt;=FİLTRE!$M$5,1,0)))</f>
        <v>1</v>
      </c>
      <c r="D3580" s="1">
        <f>IF(FİLTRE!$M$6="",9,(IF('SKT LİSTESİ'!P3580&lt;=FİLTRE!$M$6,1,0)))</f>
        <v>1</v>
      </c>
      <c r="E3580" s="25" t="str">
        <f>IF(I3580="","",(COUNTIFS($L$4:L3580,L3580)))</f>
        <v/>
      </c>
      <c r="F3580" s="13">
        <f>IF(OR(B3580&lt;&gt;2,C3580&lt;&gt;1,D3580&lt;&gt;1,H3580&lt;&gt;1),0,
COUNTIFS($B$4:B3580,2,$C$4:C3580,1,$D$4:D3580,1,$H$4:H3580,1))</f>
        <v>0</v>
      </c>
      <c r="G3580" s="26" t="str">
        <f>IF(I3580="","",(COUNTIF($E$4:E3580,E3580)))</f>
        <v/>
      </c>
      <c r="H3580" s="1">
        <f>IF(AND(J3580="SAYIM",FİLTRE!$H$5="RAFTA",U3580&lt;&gt;0),1,0)+
IF(AND(J3580="İADE DEPO",FİLTRE!$H$5="İADE DEPO"),1,0)+
IF(FİLTRE!$H$5="TÜMÜ",1,0)+
IF(AND(J3580="FİRMA İADE",FİLTRE!$H$5="FİRMA İADE"),1,0)+
IF(AND(J3580="İMHA",FİLTRE!$H$5="İMHA"),1,0)</f>
        <v>1</v>
      </c>
      <c r="I3580" s="99"/>
      <c r="J3580" s="100"/>
      <c r="K3580" s="100"/>
      <c r="L3580" s="101"/>
      <c r="M3580" s="102"/>
      <c r="N3580" s="101"/>
      <c r="O3580" s="99"/>
      <c r="P3580" s="103"/>
      <c r="Q3580" s="104"/>
      <c r="R3580" s="50"/>
      <c r="S3580" s="105"/>
      <c r="T3580" s="106"/>
      <c r="U3580" s="107"/>
      <c r="V3580" s="108"/>
      <c r="W3580" s="107"/>
      <c r="X3580" s="107"/>
      <c r="AA3580" s="107"/>
      <c r="AB3580" s="110"/>
      <c r="AC3580" s="110"/>
      <c r="AE3580" s="105"/>
      <c r="AF3580" s="105"/>
      <c r="AR3580" s="112"/>
    </row>
    <row r="3581" spans="2:44" x14ac:dyDescent="0.25">
      <c r="B3581" s="1" t="str">
        <f>IF(I3581="","",
(IF(N3581=FİLTRE!$H$6,2,0)+IF(FİLTRE!$H$6="TOPLAM",2,0))
)</f>
        <v/>
      </c>
      <c r="C3581">
        <f>IF(FİLTRE!$M$5="",9,(IF(U3581&gt;=FİLTRE!$M$5,1,0)))</f>
        <v>1</v>
      </c>
      <c r="D3581" s="1">
        <f>IF(FİLTRE!$M$6="",9,(IF('SKT LİSTESİ'!P3581&lt;=FİLTRE!$M$6,1,0)))</f>
        <v>1</v>
      </c>
      <c r="E3581" s="25" t="str">
        <f>IF(I3581="","",(COUNTIFS($L$4:L3581,L3581)))</f>
        <v/>
      </c>
      <c r="F3581" s="13">
        <f>IF(OR(B3581&lt;&gt;2,C3581&lt;&gt;1,D3581&lt;&gt;1,H3581&lt;&gt;1),0,
COUNTIFS($B$4:B3581,2,$C$4:C3581,1,$D$4:D3581,1,$H$4:H3581,1))</f>
        <v>0</v>
      </c>
      <c r="G3581" s="26" t="str">
        <f>IF(I3581="","",(COUNTIF($E$4:E3581,E3581)))</f>
        <v/>
      </c>
      <c r="H3581" s="1">
        <f>IF(AND(J3581="SAYIM",FİLTRE!$H$5="RAFTA",U3581&lt;&gt;0),1,0)+
IF(AND(J3581="İADE DEPO",FİLTRE!$H$5="İADE DEPO"),1,0)+
IF(FİLTRE!$H$5="TÜMÜ",1,0)+
IF(AND(J3581="FİRMA İADE",FİLTRE!$H$5="FİRMA İADE"),1,0)+
IF(AND(J3581="İMHA",FİLTRE!$H$5="İMHA"),1,0)</f>
        <v>1</v>
      </c>
      <c r="I3581" s="99"/>
      <c r="J3581" s="100"/>
      <c r="K3581" s="100"/>
      <c r="L3581" s="101"/>
      <c r="M3581" s="102"/>
      <c r="N3581" s="101"/>
      <c r="O3581" s="99"/>
      <c r="P3581" s="103"/>
      <c r="Q3581" s="104"/>
      <c r="R3581" s="50"/>
      <c r="S3581" s="105"/>
      <c r="T3581" s="106"/>
      <c r="U3581" s="107"/>
      <c r="V3581" s="108"/>
      <c r="W3581" s="107"/>
      <c r="X3581" s="107"/>
      <c r="AA3581" s="107"/>
      <c r="AB3581" s="110"/>
      <c r="AC3581" s="110"/>
      <c r="AE3581" s="105"/>
      <c r="AF3581" s="105"/>
      <c r="AR3581" s="112"/>
    </row>
    <row r="3582" spans="2:44" x14ac:dyDescent="0.25">
      <c r="B3582" s="1" t="str">
        <f>IF(I3582="","",
(IF(N3582=FİLTRE!$H$6,2,0)+IF(FİLTRE!$H$6="TOPLAM",2,0))
)</f>
        <v/>
      </c>
      <c r="C3582">
        <f>IF(FİLTRE!$M$5="",9,(IF(U3582&gt;=FİLTRE!$M$5,1,0)))</f>
        <v>1</v>
      </c>
      <c r="D3582" s="1">
        <f>IF(FİLTRE!$M$6="",9,(IF('SKT LİSTESİ'!P3582&lt;=FİLTRE!$M$6,1,0)))</f>
        <v>1</v>
      </c>
      <c r="E3582" s="25" t="str">
        <f>IF(I3582="","",(COUNTIFS($L$4:L3582,L3582)))</f>
        <v/>
      </c>
      <c r="F3582" s="13">
        <f>IF(OR(B3582&lt;&gt;2,C3582&lt;&gt;1,D3582&lt;&gt;1,H3582&lt;&gt;1),0,
COUNTIFS($B$4:B3582,2,$C$4:C3582,1,$D$4:D3582,1,$H$4:H3582,1))</f>
        <v>0</v>
      </c>
      <c r="G3582" s="26" t="str">
        <f>IF(I3582="","",(COUNTIF($E$4:E3582,E3582)))</f>
        <v/>
      </c>
      <c r="H3582" s="1">
        <f>IF(AND(J3582="SAYIM",FİLTRE!$H$5="RAFTA",U3582&lt;&gt;0),1,0)+
IF(AND(J3582="İADE DEPO",FİLTRE!$H$5="İADE DEPO"),1,0)+
IF(FİLTRE!$H$5="TÜMÜ",1,0)+
IF(AND(J3582="FİRMA İADE",FİLTRE!$H$5="FİRMA İADE"),1,0)+
IF(AND(J3582="İMHA",FİLTRE!$H$5="İMHA"),1,0)</f>
        <v>1</v>
      </c>
      <c r="I3582" s="99"/>
      <c r="J3582" s="100"/>
      <c r="K3582" s="100"/>
      <c r="L3582" s="101"/>
      <c r="M3582" s="102"/>
      <c r="N3582" s="101"/>
      <c r="O3582" s="99"/>
      <c r="P3582" s="103"/>
      <c r="Q3582" s="104"/>
      <c r="R3582" s="50"/>
      <c r="S3582" s="105"/>
      <c r="T3582" s="106"/>
      <c r="U3582" s="107"/>
      <c r="V3582" s="108"/>
      <c r="W3582" s="107"/>
      <c r="X3582" s="107"/>
      <c r="AA3582" s="107"/>
      <c r="AB3582" s="110"/>
      <c r="AC3582" s="110"/>
      <c r="AE3582" s="105"/>
      <c r="AF3582" s="105"/>
      <c r="AR3582" s="112"/>
    </row>
    <row r="3583" spans="2:44" x14ac:dyDescent="0.25">
      <c r="B3583" s="1" t="str">
        <f>IF(I3583="","",
(IF(N3583=FİLTRE!$H$6,2,0)+IF(FİLTRE!$H$6="TOPLAM",2,0))
)</f>
        <v/>
      </c>
      <c r="C3583">
        <f>IF(FİLTRE!$M$5="",9,(IF(U3583&gt;=FİLTRE!$M$5,1,0)))</f>
        <v>1</v>
      </c>
      <c r="D3583" s="1">
        <f>IF(FİLTRE!$M$6="",9,(IF('SKT LİSTESİ'!P3583&lt;=FİLTRE!$M$6,1,0)))</f>
        <v>1</v>
      </c>
      <c r="E3583" s="25" t="str">
        <f>IF(I3583="","",(COUNTIFS($L$4:L3583,L3583)))</f>
        <v/>
      </c>
      <c r="F3583" s="13">
        <f>IF(OR(B3583&lt;&gt;2,C3583&lt;&gt;1,D3583&lt;&gt;1,H3583&lt;&gt;1),0,
COUNTIFS($B$4:B3583,2,$C$4:C3583,1,$D$4:D3583,1,$H$4:H3583,1))</f>
        <v>0</v>
      </c>
      <c r="G3583" s="26" t="str">
        <f>IF(I3583="","",(COUNTIF($E$4:E3583,E3583)))</f>
        <v/>
      </c>
      <c r="H3583" s="1">
        <f>IF(AND(J3583="SAYIM",FİLTRE!$H$5="RAFTA",U3583&lt;&gt;0),1,0)+
IF(AND(J3583="İADE DEPO",FİLTRE!$H$5="İADE DEPO"),1,0)+
IF(FİLTRE!$H$5="TÜMÜ",1,0)+
IF(AND(J3583="FİRMA İADE",FİLTRE!$H$5="FİRMA İADE"),1,0)+
IF(AND(J3583="İMHA",FİLTRE!$H$5="İMHA"),1,0)</f>
        <v>1</v>
      </c>
      <c r="I3583" s="99"/>
      <c r="J3583" s="100"/>
      <c r="K3583" s="100"/>
      <c r="L3583" s="101"/>
      <c r="M3583" s="102"/>
      <c r="N3583" s="101"/>
      <c r="O3583" s="99"/>
      <c r="P3583" s="103"/>
      <c r="Q3583" s="104"/>
      <c r="R3583" s="50"/>
      <c r="S3583" s="105"/>
      <c r="T3583" s="106"/>
      <c r="U3583" s="107"/>
      <c r="V3583" s="108"/>
      <c r="W3583" s="107"/>
      <c r="X3583" s="107"/>
      <c r="AA3583" s="107"/>
      <c r="AB3583" s="110"/>
      <c r="AC3583" s="110"/>
      <c r="AE3583" s="105"/>
      <c r="AF3583" s="105"/>
      <c r="AR3583" s="112"/>
    </row>
    <row r="3584" spans="2:44" x14ac:dyDescent="0.25">
      <c r="B3584" s="1" t="str">
        <f>IF(I3584="","",
(IF(N3584=FİLTRE!$H$6,2,0)+IF(FİLTRE!$H$6="TOPLAM",2,0))
)</f>
        <v/>
      </c>
      <c r="C3584">
        <f>IF(FİLTRE!$M$5="",9,(IF(U3584&gt;=FİLTRE!$M$5,1,0)))</f>
        <v>1</v>
      </c>
      <c r="D3584" s="1">
        <f>IF(FİLTRE!$M$6="",9,(IF('SKT LİSTESİ'!P3584&lt;=FİLTRE!$M$6,1,0)))</f>
        <v>1</v>
      </c>
      <c r="E3584" s="25" t="str">
        <f>IF(I3584="","",(COUNTIFS($L$4:L3584,L3584)))</f>
        <v/>
      </c>
      <c r="F3584" s="13">
        <f>IF(OR(B3584&lt;&gt;2,C3584&lt;&gt;1,D3584&lt;&gt;1,H3584&lt;&gt;1),0,
COUNTIFS($B$4:B3584,2,$C$4:C3584,1,$D$4:D3584,1,$H$4:H3584,1))</f>
        <v>0</v>
      </c>
      <c r="G3584" s="26" t="str">
        <f>IF(I3584="","",(COUNTIF($E$4:E3584,E3584)))</f>
        <v/>
      </c>
      <c r="H3584" s="1">
        <f>IF(AND(J3584="SAYIM",FİLTRE!$H$5="RAFTA",U3584&lt;&gt;0),1,0)+
IF(AND(J3584="İADE DEPO",FİLTRE!$H$5="İADE DEPO"),1,0)+
IF(FİLTRE!$H$5="TÜMÜ",1,0)+
IF(AND(J3584="FİRMA İADE",FİLTRE!$H$5="FİRMA İADE"),1,0)+
IF(AND(J3584="İMHA",FİLTRE!$H$5="İMHA"),1,0)</f>
        <v>1</v>
      </c>
      <c r="I3584" s="99"/>
      <c r="J3584" s="100"/>
      <c r="K3584" s="100"/>
      <c r="L3584" s="101"/>
      <c r="M3584" s="102"/>
      <c r="N3584" s="101"/>
      <c r="O3584" s="99"/>
      <c r="P3584" s="103"/>
      <c r="Q3584" s="104"/>
      <c r="R3584" s="50"/>
      <c r="S3584" s="105"/>
      <c r="T3584" s="106"/>
      <c r="U3584" s="107"/>
      <c r="V3584" s="108"/>
      <c r="W3584" s="107"/>
      <c r="X3584" s="107"/>
      <c r="AA3584" s="107"/>
      <c r="AB3584" s="110"/>
      <c r="AC3584" s="110"/>
      <c r="AE3584" s="105"/>
      <c r="AF3584" s="105"/>
      <c r="AR3584" s="112"/>
    </row>
    <row r="3585" spans="2:44" x14ac:dyDescent="0.25">
      <c r="B3585" s="1" t="str">
        <f>IF(I3585="","",
(IF(N3585=FİLTRE!$H$6,2,0)+IF(FİLTRE!$H$6="TOPLAM",2,0))
)</f>
        <v/>
      </c>
      <c r="C3585">
        <f>IF(FİLTRE!$M$5="",9,(IF(U3585&gt;=FİLTRE!$M$5,1,0)))</f>
        <v>1</v>
      </c>
      <c r="D3585" s="1">
        <f>IF(FİLTRE!$M$6="",9,(IF('SKT LİSTESİ'!P3585&lt;=FİLTRE!$M$6,1,0)))</f>
        <v>1</v>
      </c>
      <c r="E3585" s="25" t="str">
        <f>IF(I3585="","",(COUNTIFS($L$4:L3585,L3585)))</f>
        <v/>
      </c>
      <c r="F3585" s="13">
        <f>IF(OR(B3585&lt;&gt;2,C3585&lt;&gt;1,D3585&lt;&gt;1,H3585&lt;&gt;1),0,
COUNTIFS($B$4:B3585,2,$C$4:C3585,1,$D$4:D3585,1,$H$4:H3585,1))</f>
        <v>0</v>
      </c>
      <c r="G3585" s="26" t="str">
        <f>IF(I3585="","",(COUNTIF($E$4:E3585,E3585)))</f>
        <v/>
      </c>
      <c r="H3585" s="1">
        <f>IF(AND(J3585="SAYIM",FİLTRE!$H$5="RAFTA",U3585&lt;&gt;0),1,0)+
IF(AND(J3585="İADE DEPO",FİLTRE!$H$5="İADE DEPO"),1,0)+
IF(FİLTRE!$H$5="TÜMÜ",1,0)+
IF(AND(J3585="FİRMA İADE",FİLTRE!$H$5="FİRMA İADE"),1,0)+
IF(AND(J3585="İMHA",FİLTRE!$H$5="İMHA"),1,0)</f>
        <v>1</v>
      </c>
      <c r="I3585" s="99"/>
      <c r="J3585" s="100"/>
      <c r="K3585" s="100"/>
      <c r="L3585" s="101"/>
      <c r="M3585" s="102"/>
      <c r="N3585" s="101"/>
      <c r="O3585" s="99"/>
      <c r="P3585" s="103"/>
      <c r="Q3585" s="104"/>
      <c r="R3585" s="50"/>
      <c r="S3585" s="105"/>
      <c r="T3585" s="106"/>
      <c r="U3585" s="107"/>
      <c r="V3585" s="108"/>
      <c r="W3585" s="107"/>
      <c r="X3585" s="107"/>
      <c r="AA3585" s="107"/>
      <c r="AB3585" s="110"/>
      <c r="AC3585" s="110"/>
      <c r="AE3585" s="105"/>
      <c r="AF3585" s="105"/>
      <c r="AR3585" s="112"/>
    </row>
    <row r="3586" spans="2:44" x14ac:dyDescent="0.25">
      <c r="B3586" s="1" t="str">
        <f>IF(I3586="","",
(IF(N3586=FİLTRE!$H$6,2,0)+IF(FİLTRE!$H$6="TOPLAM",2,0))
)</f>
        <v/>
      </c>
      <c r="C3586">
        <f>IF(FİLTRE!$M$5="",9,(IF(U3586&gt;=FİLTRE!$M$5,1,0)))</f>
        <v>1</v>
      </c>
      <c r="D3586" s="1">
        <f>IF(FİLTRE!$M$6="",9,(IF('SKT LİSTESİ'!P3586&lt;=FİLTRE!$M$6,1,0)))</f>
        <v>1</v>
      </c>
      <c r="E3586" s="25" t="str">
        <f>IF(I3586="","",(COUNTIFS($L$4:L3586,L3586)))</f>
        <v/>
      </c>
      <c r="F3586" s="13">
        <f>IF(OR(B3586&lt;&gt;2,C3586&lt;&gt;1,D3586&lt;&gt;1,H3586&lt;&gt;1),0,
COUNTIFS($B$4:B3586,2,$C$4:C3586,1,$D$4:D3586,1,$H$4:H3586,1))</f>
        <v>0</v>
      </c>
      <c r="G3586" s="26" t="str">
        <f>IF(I3586="","",(COUNTIF($E$4:E3586,E3586)))</f>
        <v/>
      </c>
      <c r="H3586" s="1">
        <f>IF(AND(J3586="SAYIM",FİLTRE!$H$5="RAFTA",U3586&lt;&gt;0),1,0)+
IF(AND(J3586="İADE DEPO",FİLTRE!$H$5="İADE DEPO"),1,0)+
IF(FİLTRE!$H$5="TÜMÜ",1,0)+
IF(AND(J3586="FİRMA İADE",FİLTRE!$H$5="FİRMA İADE"),1,0)+
IF(AND(J3586="İMHA",FİLTRE!$H$5="İMHA"),1,0)</f>
        <v>1</v>
      </c>
      <c r="I3586" s="99"/>
      <c r="J3586" s="100"/>
      <c r="K3586" s="100"/>
      <c r="L3586" s="101"/>
      <c r="M3586" s="102"/>
      <c r="N3586" s="101"/>
      <c r="O3586" s="99"/>
      <c r="P3586" s="103"/>
      <c r="Q3586" s="104"/>
      <c r="R3586" s="50"/>
      <c r="S3586" s="105"/>
      <c r="T3586" s="106"/>
      <c r="U3586" s="107"/>
      <c r="V3586" s="108"/>
      <c r="W3586" s="107"/>
      <c r="X3586" s="107"/>
      <c r="AA3586" s="107"/>
      <c r="AB3586" s="110"/>
      <c r="AC3586" s="110"/>
      <c r="AE3586" s="105"/>
      <c r="AF3586" s="105"/>
      <c r="AR3586" s="112"/>
    </row>
    <row r="3587" spans="2:44" x14ac:dyDescent="0.25">
      <c r="B3587" s="1" t="str">
        <f>IF(I3587="","",
(IF(N3587=FİLTRE!$H$6,2,0)+IF(FİLTRE!$H$6="TOPLAM",2,0))
)</f>
        <v/>
      </c>
      <c r="C3587">
        <f>IF(FİLTRE!$M$5="",9,(IF(U3587&gt;=FİLTRE!$M$5,1,0)))</f>
        <v>1</v>
      </c>
      <c r="D3587" s="1">
        <f>IF(FİLTRE!$M$6="",9,(IF('SKT LİSTESİ'!P3587&lt;=FİLTRE!$M$6,1,0)))</f>
        <v>1</v>
      </c>
      <c r="E3587" s="25" t="str">
        <f>IF(I3587="","",(COUNTIFS($L$4:L3587,L3587)))</f>
        <v/>
      </c>
      <c r="F3587" s="13">
        <f>IF(OR(B3587&lt;&gt;2,C3587&lt;&gt;1,D3587&lt;&gt;1,H3587&lt;&gt;1),0,
COUNTIFS($B$4:B3587,2,$C$4:C3587,1,$D$4:D3587,1,$H$4:H3587,1))</f>
        <v>0</v>
      </c>
      <c r="G3587" s="26" t="str">
        <f>IF(I3587="","",(COUNTIF($E$4:E3587,E3587)))</f>
        <v/>
      </c>
      <c r="H3587" s="1">
        <f>IF(AND(J3587="SAYIM",FİLTRE!$H$5="RAFTA",U3587&lt;&gt;0),1,0)+
IF(AND(J3587="İADE DEPO",FİLTRE!$H$5="İADE DEPO"),1,0)+
IF(FİLTRE!$H$5="TÜMÜ",1,0)+
IF(AND(J3587="FİRMA İADE",FİLTRE!$H$5="FİRMA İADE"),1,0)+
IF(AND(J3587="İMHA",FİLTRE!$H$5="İMHA"),1,0)</f>
        <v>1</v>
      </c>
      <c r="I3587" s="99"/>
      <c r="J3587" s="100"/>
      <c r="K3587" s="100"/>
      <c r="L3587" s="101"/>
      <c r="M3587" s="102"/>
      <c r="N3587" s="101"/>
      <c r="O3587" s="99"/>
      <c r="P3587" s="103"/>
      <c r="Q3587" s="104"/>
      <c r="R3587" s="50"/>
      <c r="S3587" s="105"/>
      <c r="T3587" s="106"/>
      <c r="U3587" s="107"/>
      <c r="V3587" s="108"/>
      <c r="W3587" s="107"/>
      <c r="X3587" s="107"/>
      <c r="AA3587" s="107"/>
      <c r="AB3587" s="110"/>
      <c r="AC3587" s="110"/>
      <c r="AE3587" s="105"/>
      <c r="AF3587" s="105"/>
      <c r="AR3587" s="112"/>
    </row>
    <row r="3588" spans="2:44" x14ac:dyDescent="0.25">
      <c r="B3588" s="1" t="str">
        <f>IF(I3588="","",
(IF(N3588=FİLTRE!$H$6,2,0)+IF(FİLTRE!$H$6="TOPLAM",2,0))
)</f>
        <v/>
      </c>
      <c r="C3588">
        <f>IF(FİLTRE!$M$5="",9,(IF(U3588&gt;=FİLTRE!$M$5,1,0)))</f>
        <v>1</v>
      </c>
      <c r="D3588" s="1">
        <f>IF(FİLTRE!$M$6="",9,(IF('SKT LİSTESİ'!P3588&lt;=FİLTRE!$M$6,1,0)))</f>
        <v>1</v>
      </c>
      <c r="E3588" s="25" t="str">
        <f>IF(I3588="","",(COUNTIFS($L$4:L3588,L3588)))</f>
        <v/>
      </c>
      <c r="F3588" s="13">
        <f>IF(OR(B3588&lt;&gt;2,C3588&lt;&gt;1,D3588&lt;&gt;1,H3588&lt;&gt;1),0,
COUNTIFS($B$4:B3588,2,$C$4:C3588,1,$D$4:D3588,1,$H$4:H3588,1))</f>
        <v>0</v>
      </c>
      <c r="G3588" s="26" t="str">
        <f>IF(I3588="","",(COUNTIF($E$4:E3588,E3588)))</f>
        <v/>
      </c>
      <c r="H3588" s="1">
        <f>IF(AND(J3588="SAYIM",FİLTRE!$H$5="RAFTA",U3588&lt;&gt;0),1,0)+
IF(AND(J3588="İADE DEPO",FİLTRE!$H$5="İADE DEPO"),1,0)+
IF(FİLTRE!$H$5="TÜMÜ",1,0)+
IF(AND(J3588="FİRMA İADE",FİLTRE!$H$5="FİRMA İADE"),1,0)+
IF(AND(J3588="İMHA",FİLTRE!$H$5="İMHA"),1,0)</f>
        <v>1</v>
      </c>
      <c r="I3588" s="99"/>
      <c r="J3588" s="100"/>
      <c r="K3588" s="100"/>
      <c r="L3588" s="101"/>
      <c r="M3588" s="102"/>
      <c r="N3588" s="101"/>
      <c r="O3588" s="99"/>
      <c r="P3588" s="103"/>
      <c r="Q3588" s="104"/>
      <c r="R3588" s="50"/>
      <c r="S3588" s="105"/>
      <c r="T3588" s="106"/>
      <c r="U3588" s="107"/>
      <c r="V3588" s="108"/>
      <c r="W3588" s="107"/>
      <c r="X3588" s="107"/>
      <c r="AA3588" s="107"/>
      <c r="AB3588" s="110"/>
      <c r="AC3588" s="110"/>
      <c r="AE3588" s="105"/>
      <c r="AF3588" s="105"/>
      <c r="AR3588" s="112"/>
    </row>
    <row r="3589" spans="2:44" x14ac:dyDescent="0.25">
      <c r="B3589" s="1" t="str">
        <f>IF(I3589="","",
(IF(N3589=FİLTRE!$H$6,2,0)+IF(FİLTRE!$H$6="TOPLAM",2,0))
)</f>
        <v/>
      </c>
      <c r="C3589">
        <f>IF(FİLTRE!$M$5="",9,(IF(U3589&gt;=FİLTRE!$M$5,1,0)))</f>
        <v>1</v>
      </c>
      <c r="D3589" s="1">
        <f>IF(FİLTRE!$M$6="",9,(IF('SKT LİSTESİ'!P3589&lt;=FİLTRE!$M$6,1,0)))</f>
        <v>1</v>
      </c>
      <c r="E3589" s="25" t="str">
        <f>IF(I3589="","",(COUNTIFS($L$4:L3589,L3589)))</f>
        <v/>
      </c>
      <c r="F3589" s="13">
        <f>IF(OR(B3589&lt;&gt;2,C3589&lt;&gt;1,D3589&lt;&gt;1,H3589&lt;&gt;1),0,
COUNTIFS($B$4:B3589,2,$C$4:C3589,1,$D$4:D3589,1,$H$4:H3589,1))</f>
        <v>0</v>
      </c>
      <c r="G3589" s="26" t="str">
        <f>IF(I3589="","",(COUNTIF($E$4:E3589,E3589)))</f>
        <v/>
      </c>
      <c r="H3589" s="1">
        <f>IF(AND(J3589="SAYIM",FİLTRE!$H$5="RAFTA",U3589&lt;&gt;0),1,0)+
IF(AND(J3589="İADE DEPO",FİLTRE!$H$5="İADE DEPO"),1,0)+
IF(FİLTRE!$H$5="TÜMÜ",1,0)+
IF(AND(J3589="FİRMA İADE",FİLTRE!$H$5="FİRMA İADE"),1,0)+
IF(AND(J3589="İMHA",FİLTRE!$H$5="İMHA"),1,0)</f>
        <v>1</v>
      </c>
      <c r="I3589" s="99"/>
      <c r="J3589" s="100"/>
      <c r="K3589" s="100"/>
      <c r="L3589" s="101"/>
      <c r="M3589" s="102"/>
      <c r="N3589" s="101"/>
      <c r="O3589" s="99"/>
      <c r="P3589" s="103"/>
      <c r="Q3589" s="104"/>
      <c r="R3589" s="50"/>
      <c r="S3589" s="105"/>
      <c r="T3589" s="106"/>
      <c r="U3589" s="107"/>
      <c r="V3589" s="108"/>
      <c r="W3589" s="107"/>
      <c r="X3589" s="107"/>
      <c r="AA3589" s="107"/>
      <c r="AB3589" s="110"/>
      <c r="AC3589" s="110"/>
      <c r="AE3589" s="105"/>
      <c r="AF3589" s="105"/>
      <c r="AR3589" s="112"/>
    </row>
    <row r="3590" spans="2:44" x14ac:dyDescent="0.25">
      <c r="B3590" s="1" t="str">
        <f>IF(I3590="","",
(IF(N3590=FİLTRE!$H$6,2,0)+IF(FİLTRE!$H$6="TOPLAM",2,0))
)</f>
        <v/>
      </c>
      <c r="C3590">
        <f>IF(FİLTRE!$M$5="",9,(IF(U3590&gt;=FİLTRE!$M$5,1,0)))</f>
        <v>1</v>
      </c>
      <c r="D3590" s="1">
        <f>IF(FİLTRE!$M$6="",9,(IF('SKT LİSTESİ'!P3590&lt;=FİLTRE!$M$6,1,0)))</f>
        <v>1</v>
      </c>
      <c r="E3590" s="25" t="str">
        <f>IF(I3590="","",(COUNTIFS($L$4:L3590,L3590)))</f>
        <v/>
      </c>
      <c r="F3590" s="13">
        <f>IF(OR(B3590&lt;&gt;2,C3590&lt;&gt;1,D3590&lt;&gt;1,H3590&lt;&gt;1),0,
COUNTIFS($B$4:B3590,2,$C$4:C3590,1,$D$4:D3590,1,$H$4:H3590,1))</f>
        <v>0</v>
      </c>
      <c r="G3590" s="26" t="str">
        <f>IF(I3590="","",(COUNTIF($E$4:E3590,E3590)))</f>
        <v/>
      </c>
      <c r="H3590" s="1">
        <f>IF(AND(J3590="SAYIM",FİLTRE!$H$5="RAFTA",U3590&lt;&gt;0),1,0)+
IF(AND(J3590="İADE DEPO",FİLTRE!$H$5="İADE DEPO"),1,0)+
IF(FİLTRE!$H$5="TÜMÜ",1,0)+
IF(AND(J3590="FİRMA İADE",FİLTRE!$H$5="FİRMA İADE"),1,0)+
IF(AND(J3590="İMHA",FİLTRE!$H$5="İMHA"),1,0)</f>
        <v>1</v>
      </c>
      <c r="I3590" s="99"/>
      <c r="J3590" s="100"/>
      <c r="K3590" s="100"/>
      <c r="L3590" s="101"/>
      <c r="M3590" s="102"/>
      <c r="N3590" s="101"/>
      <c r="O3590" s="99"/>
      <c r="P3590" s="103"/>
      <c r="Q3590" s="104"/>
      <c r="R3590" s="50"/>
      <c r="S3590" s="105"/>
      <c r="T3590" s="106"/>
      <c r="U3590" s="107"/>
      <c r="V3590" s="108"/>
      <c r="W3590" s="107"/>
      <c r="X3590" s="107"/>
      <c r="AA3590" s="107"/>
      <c r="AB3590" s="110"/>
      <c r="AC3590" s="110"/>
      <c r="AE3590" s="105"/>
      <c r="AF3590" s="105"/>
      <c r="AR3590" s="112"/>
    </row>
    <row r="3591" spans="2:44" x14ac:dyDescent="0.25">
      <c r="B3591" s="1" t="str">
        <f>IF(I3591="","",
(IF(N3591=FİLTRE!$H$6,2,0)+IF(FİLTRE!$H$6="TOPLAM",2,0))
)</f>
        <v/>
      </c>
      <c r="C3591">
        <f>IF(FİLTRE!$M$5="",9,(IF(U3591&gt;=FİLTRE!$M$5,1,0)))</f>
        <v>1</v>
      </c>
      <c r="D3591" s="1">
        <f>IF(FİLTRE!$M$6="",9,(IF('SKT LİSTESİ'!P3591&lt;=FİLTRE!$M$6,1,0)))</f>
        <v>1</v>
      </c>
      <c r="E3591" s="25" t="str">
        <f>IF(I3591="","",(COUNTIFS($L$4:L3591,L3591)))</f>
        <v/>
      </c>
      <c r="F3591" s="13">
        <f>IF(OR(B3591&lt;&gt;2,C3591&lt;&gt;1,D3591&lt;&gt;1,H3591&lt;&gt;1),0,
COUNTIFS($B$4:B3591,2,$C$4:C3591,1,$D$4:D3591,1,$H$4:H3591,1))</f>
        <v>0</v>
      </c>
      <c r="G3591" s="26" t="str">
        <f>IF(I3591="","",(COUNTIF($E$4:E3591,E3591)))</f>
        <v/>
      </c>
      <c r="H3591" s="1">
        <f>IF(AND(J3591="SAYIM",FİLTRE!$H$5="RAFTA",U3591&lt;&gt;0),1,0)+
IF(AND(J3591="İADE DEPO",FİLTRE!$H$5="İADE DEPO"),1,0)+
IF(FİLTRE!$H$5="TÜMÜ",1,0)+
IF(AND(J3591="FİRMA İADE",FİLTRE!$H$5="FİRMA İADE"),1,0)+
IF(AND(J3591="İMHA",FİLTRE!$H$5="İMHA"),1,0)</f>
        <v>1</v>
      </c>
      <c r="I3591" s="99"/>
      <c r="J3591" s="100"/>
      <c r="K3591" s="100"/>
      <c r="L3591" s="101"/>
      <c r="M3591" s="102"/>
      <c r="N3591" s="101"/>
      <c r="O3591" s="99"/>
      <c r="P3591" s="103"/>
      <c r="Q3591" s="104"/>
      <c r="R3591" s="50"/>
      <c r="S3591" s="105"/>
      <c r="T3591" s="106"/>
      <c r="U3591" s="107"/>
      <c r="V3591" s="108"/>
      <c r="W3591" s="107"/>
      <c r="X3591" s="107"/>
      <c r="AA3591" s="107"/>
      <c r="AB3591" s="110"/>
      <c r="AC3591" s="110"/>
      <c r="AE3591" s="105"/>
      <c r="AF3591" s="105"/>
      <c r="AR3591" s="112"/>
    </row>
    <row r="3592" spans="2:44" x14ac:dyDescent="0.25">
      <c r="B3592" s="1" t="str">
        <f>IF(I3592="","",
(IF(N3592=FİLTRE!$H$6,2,0)+IF(FİLTRE!$H$6="TOPLAM",2,0))
)</f>
        <v/>
      </c>
      <c r="C3592">
        <f>IF(FİLTRE!$M$5="",9,(IF(U3592&gt;=FİLTRE!$M$5,1,0)))</f>
        <v>1</v>
      </c>
      <c r="D3592" s="1">
        <f>IF(FİLTRE!$M$6="",9,(IF('SKT LİSTESİ'!P3592&lt;=FİLTRE!$M$6,1,0)))</f>
        <v>1</v>
      </c>
      <c r="E3592" s="25" t="str">
        <f>IF(I3592="","",(COUNTIFS($L$4:L3592,L3592)))</f>
        <v/>
      </c>
      <c r="F3592" s="13">
        <f>IF(OR(B3592&lt;&gt;2,C3592&lt;&gt;1,D3592&lt;&gt;1,H3592&lt;&gt;1),0,
COUNTIFS($B$4:B3592,2,$C$4:C3592,1,$D$4:D3592,1,$H$4:H3592,1))</f>
        <v>0</v>
      </c>
      <c r="G3592" s="26" t="str">
        <f>IF(I3592="","",(COUNTIF($E$4:E3592,E3592)))</f>
        <v/>
      </c>
      <c r="H3592" s="1">
        <f>IF(AND(J3592="SAYIM",FİLTRE!$H$5="RAFTA",U3592&lt;&gt;0),1,0)+
IF(AND(J3592="İADE DEPO",FİLTRE!$H$5="İADE DEPO"),1,0)+
IF(FİLTRE!$H$5="TÜMÜ",1,0)+
IF(AND(J3592="FİRMA İADE",FİLTRE!$H$5="FİRMA İADE"),1,0)+
IF(AND(J3592="İMHA",FİLTRE!$H$5="İMHA"),1,0)</f>
        <v>1</v>
      </c>
      <c r="I3592" s="99"/>
      <c r="J3592" s="100"/>
      <c r="K3592" s="100"/>
      <c r="L3592" s="101"/>
      <c r="M3592" s="102"/>
      <c r="N3592" s="101"/>
      <c r="O3592" s="99"/>
      <c r="P3592" s="103"/>
      <c r="Q3592" s="104"/>
      <c r="R3592" s="50"/>
      <c r="S3592" s="105"/>
      <c r="T3592" s="106"/>
      <c r="U3592" s="107"/>
      <c r="V3592" s="108"/>
      <c r="W3592" s="107"/>
      <c r="X3592" s="107"/>
      <c r="AA3592" s="107"/>
      <c r="AB3592" s="110"/>
      <c r="AC3592" s="110"/>
      <c r="AE3592" s="105"/>
      <c r="AF3592" s="105"/>
      <c r="AR3592" s="112"/>
    </row>
    <row r="3593" spans="2:44" x14ac:dyDescent="0.25">
      <c r="B3593" s="1" t="str">
        <f>IF(I3593="","",
(IF(N3593=FİLTRE!$H$6,2,0)+IF(FİLTRE!$H$6="TOPLAM",2,0))
)</f>
        <v/>
      </c>
      <c r="C3593">
        <f>IF(FİLTRE!$M$5="",9,(IF(U3593&gt;=FİLTRE!$M$5,1,0)))</f>
        <v>1</v>
      </c>
      <c r="D3593" s="1">
        <f>IF(FİLTRE!$M$6="",9,(IF('SKT LİSTESİ'!P3593&lt;=FİLTRE!$M$6,1,0)))</f>
        <v>1</v>
      </c>
      <c r="E3593" s="25" t="str">
        <f>IF(I3593="","",(COUNTIFS($L$4:L3593,L3593)))</f>
        <v/>
      </c>
      <c r="F3593" s="13">
        <f>IF(OR(B3593&lt;&gt;2,C3593&lt;&gt;1,D3593&lt;&gt;1,H3593&lt;&gt;1),0,
COUNTIFS($B$4:B3593,2,$C$4:C3593,1,$D$4:D3593,1,$H$4:H3593,1))</f>
        <v>0</v>
      </c>
      <c r="G3593" s="26" t="str">
        <f>IF(I3593="","",(COUNTIF($E$4:E3593,E3593)))</f>
        <v/>
      </c>
      <c r="H3593" s="1">
        <f>IF(AND(J3593="SAYIM",FİLTRE!$H$5="RAFTA",U3593&lt;&gt;0),1,0)+
IF(AND(J3593="İADE DEPO",FİLTRE!$H$5="İADE DEPO"),1,0)+
IF(FİLTRE!$H$5="TÜMÜ",1,0)+
IF(AND(J3593="FİRMA İADE",FİLTRE!$H$5="FİRMA İADE"),1,0)+
IF(AND(J3593="İMHA",FİLTRE!$H$5="İMHA"),1,0)</f>
        <v>1</v>
      </c>
      <c r="I3593" s="99"/>
      <c r="J3593" s="100"/>
      <c r="K3593" s="100"/>
      <c r="L3593" s="101"/>
      <c r="M3593" s="102"/>
      <c r="N3593" s="101"/>
      <c r="O3593" s="99"/>
      <c r="P3593" s="103"/>
      <c r="Q3593" s="104"/>
      <c r="R3593" s="50"/>
      <c r="S3593" s="105"/>
      <c r="T3593" s="106"/>
      <c r="U3593" s="107"/>
      <c r="V3593" s="108"/>
      <c r="W3593" s="107"/>
      <c r="X3593" s="107"/>
      <c r="AA3593" s="107"/>
      <c r="AB3593" s="110"/>
      <c r="AC3593" s="110"/>
      <c r="AE3593" s="105"/>
      <c r="AF3593" s="105"/>
      <c r="AR3593" s="112"/>
    </row>
    <row r="3594" spans="2:44" x14ac:dyDescent="0.25">
      <c r="B3594" s="1" t="str">
        <f>IF(I3594="","",
(IF(N3594=FİLTRE!$H$6,2,0)+IF(FİLTRE!$H$6="TOPLAM",2,0))
)</f>
        <v/>
      </c>
      <c r="C3594">
        <f>IF(FİLTRE!$M$5="",9,(IF(U3594&gt;=FİLTRE!$M$5,1,0)))</f>
        <v>1</v>
      </c>
      <c r="D3594" s="1">
        <f>IF(FİLTRE!$M$6="",9,(IF('SKT LİSTESİ'!P3594&lt;=FİLTRE!$M$6,1,0)))</f>
        <v>1</v>
      </c>
      <c r="E3594" s="25" t="str">
        <f>IF(I3594="","",(COUNTIFS($L$4:L3594,L3594)))</f>
        <v/>
      </c>
      <c r="F3594" s="13">
        <f>IF(OR(B3594&lt;&gt;2,C3594&lt;&gt;1,D3594&lt;&gt;1,H3594&lt;&gt;1),0,
COUNTIFS($B$4:B3594,2,$C$4:C3594,1,$D$4:D3594,1,$H$4:H3594,1))</f>
        <v>0</v>
      </c>
      <c r="G3594" s="26" t="str">
        <f>IF(I3594="","",(COUNTIF($E$4:E3594,E3594)))</f>
        <v/>
      </c>
      <c r="H3594" s="1">
        <f>IF(AND(J3594="SAYIM",FİLTRE!$H$5="RAFTA",U3594&lt;&gt;0),1,0)+
IF(AND(J3594="İADE DEPO",FİLTRE!$H$5="İADE DEPO"),1,0)+
IF(FİLTRE!$H$5="TÜMÜ",1,0)+
IF(AND(J3594="FİRMA İADE",FİLTRE!$H$5="FİRMA İADE"),1,0)+
IF(AND(J3594="İMHA",FİLTRE!$H$5="İMHA"),1,0)</f>
        <v>1</v>
      </c>
      <c r="I3594" s="99"/>
      <c r="J3594" s="100"/>
      <c r="K3594" s="100"/>
      <c r="L3594" s="101"/>
      <c r="M3594" s="102"/>
      <c r="N3594" s="101"/>
      <c r="O3594" s="99"/>
      <c r="P3594" s="103"/>
      <c r="Q3594" s="104"/>
      <c r="R3594" s="50"/>
      <c r="S3594" s="105"/>
      <c r="T3594" s="106"/>
      <c r="U3594" s="107"/>
      <c r="V3594" s="108"/>
      <c r="W3594" s="107"/>
      <c r="X3594" s="107"/>
      <c r="AA3594" s="107"/>
      <c r="AB3594" s="110"/>
      <c r="AC3594" s="110"/>
      <c r="AE3594" s="105"/>
      <c r="AF3594" s="105"/>
      <c r="AR3594" s="112"/>
    </row>
    <row r="3595" spans="2:44" x14ac:dyDescent="0.25">
      <c r="B3595" s="1" t="str">
        <f>IF(I3595="","",
(IF(N3595=FİLTRE!$H$6,2,0)+IF(FİLTRE!$H$6="TOPLAM",2,0))
)</f>
        <v/>
      </c>
      <c r="C3595">
        <f>IF(FİLTRE!$M$5="",9,(IF(U3595&gt;=FİLTRE!$M$5,1,0)))</f>
        <v>1</v>
      </c>
      <c r="D3595" s="1">
        <f>IF(FİLTRE!$M$6="",9,(IF('SKT LİSTESİ'!P3595&lt;=FİLTRE!$M$6,1,0)))</f>
        <v>1</v>
      </c>
      <c r="E3595" s="25" t="str">
        <f>IF(I3595="","",(COUNTIFS($L$4:L3595,L3595)))</f>
        <v/>
      </c>
      <c r="F3595" s="13">
        <f>IF(OR(B3595&lt;&gt;2,C3595&lt;&gt;1,D3595&lt;&gt;1,H3595&lt;&gt;1),0,
COUNTIFS($B$4:B3595,2,$C$4:C3595,1,$D$4:D3595,1,$H$4:H3595,1))</f>
        <v>0</v>
      </c>
      <c r="G3595" s="26" t="str">
        <f>IF(I3595="","",(COUNTIF($E$4:E3595,E3595)))</f>
        <v/>
      </c>
      <c r="H3595" s="1">
        <f>IF(AND(J3595="SAYIM",FİLTRE!$H$5="RAFTA",U3595&lt;&gt;0),1,0)+
IF(AND(J3595="İADE DEPO",FİLTRE!$H$5="İADE DEPO"),1,0)+
IF(FİLTRE!$H$5="TÜMÜ",1,0)+
IF(AND(J3595="FİRMA İADE",FİLTRE!$H$5="FİRMA İADE"),1,0)+
IF(AND(J3595="İMHA",FİLTRE!$H$5="İMHA"),1,0)</f>
        <v>1</v>
      </c>
      <c r="I3595" s="99"/>
      <c r="J3595" s="100"/>
      <c r="K3595" s="100"/>
      <c r="L3595" s="101"/>
      <c r="M3595" s="102"/>
      <c r="N3595" s="101"/>
      <c r="O3595" s="99"/>
      <c r="P3595" s="103"/>
      <c r="Q3595" s="104"/>
      <c r="R3595" s="50"/>
      <c r="S3595" s="105"/>
      <c r="T3595" s="106"/>
      <c r="U3595" s="107"/>
      <c r="V3595" s="108"/>
      <c r="W3595" s="107"/>
      <c r="X3595" s="107"/>
      <c r="AA3595" s="107"/>
      <c r="AB3595" s="110"/>
      <c r="AC3595" s="110"/>
      <c r="AE3595" s="105"/>
      <c r="AF3595" s="105"/>
      <c r="AR3595" s="112"/>
    </row>
    <row r="3596" spans="2:44" x14ac:dyDescent="0.25">
      <c r="B3596" s="1" t="str">
        <f>IF(I3596="","",
(IF(N3596=FİLTRE!$H$6,2,0)+IF(FİLTRE!$H$6="TOPLAM",2,0))
)</f>
        <v/>
      </c>
      <c r="C3596">
        <f>IF(FİLTRE!$M$5="",9,(IF(U3596&gt;=FİLTRE!$M$5,1,0)))</f>
        <v>1</v>
      </c>
      <c r="D3596" s="1">
        <f>IF(FİLTRE!$M$6="",9,(IF('SKT LİSTESİ'!P3596&lt;=FİLTRE!$M$6,1,0)))</f>
        <v>1</v>
      </c>
      <c r="E3596" s="25" t="str">
        <f>IF(I3596="","",(COUNTIFS($L$4:L3596,L3596)))</f>
        <v/>
      </c>
      <c r="F3596" s="13">
        <f>IF(OR(B3596&lt;&gt;2,C3596&lt;&gt;1,D3596&lt;&gt;1,H3596&lt;&gt;1),0,
COUNTIFS($B$4:B3596,2,$C$4:C3596,1,$D$4:D3596,1,$H$4:H3596,1))</f>
        <v>0</v>
      </c>
      <c r="G3596" s="26" t="str">
        <f>IF(I3596="","",(COUNTIF($E$4:E3596,E3596)))</f>
        <v/>
      </c>
      <c r="H3596" s="1">
        <f>IF(AND(J3596="SAYIM",FİLTRE!$H$5="RAFTA",U3596&lt;&gt;0),1,0)+
IF(AND(J3596="İADE DEPO",FİLTRE!$H$5="İADE DEPO"),1,0)+
IF(FİLTRE!$H$5="TÜMÜ",1,0)+
IF(AND(J3596="FİRMA İADE",FİLTRE!$H$5="FİRMA İADE"),1,0)+
IF(AND(J3596="İMHA",FİLTRE!$H$5="İMHA"),1,0)</f>
        <v>1</v>
      </c>
      <c r="I3596" s="99"/>
      <c r="J3596" s="100"/>
      <c r="K3596" s="100"/>
      <c r="L3596" s="101"/>
      <c r="M3596" s="102"/>
      <c r="N3596" s="101"/>
      <c r="O3596" s="99"/>
      <c r="P3596" s="103"/>
      <c r="Q3596" s="104"/>
      <c r="R3596" s="50"/>
      <c r="S3596" s="105"/>
      <c r="T3596" s="106"/>
      <c r="U3596" s="107"/>
      <c r="V3596" s="108"/>
      <c r="W3596" s="107"/>
      <c r="X3596" s="107"/>
      <c r="AA3596" s="107"/>
      <c r="AB3596" s="110"/>
      <c r="AC3596" s="110"/>
      <c r="AE3596" s="105"/>
      <c r="AF3596" s="105"/>
      <c r="AR3596" s="112"/>
    </row>
    <row r="3597" spans="2:44" x14ac:dyDescent="0.25">
      <c r="B3597" s="1" t="str">
        <f>IF(I3597="","",
(IF(N3597=FİLTRE!$H$6,2,0)+IF(FİLTRE!$H$6="TOPLAM",2,0))
)</f>
        <v/>
      </c>
      <c r="C3597">
        <f>IF(FİLTRE!$M$5="",9,(IF(U3597&gt;=FİLTRE!$M$5,1,0)))</f>
        <v>1</v>
      </c>
      <c r="D3597" s="1">
        <f>IF(FİLTRE!$M$6="",9,(IF('SKT LİSTESİ'!P3597&lt;=FİLTRE!$M$6,1,0)))</f>
        <v>1</v>
      </c>
      <c r="E3597" s="25" t="str">
        <f>IF(I3597="","",(COUNTIFS($L$4:L3597,L3597)))</f>
        <v/>
      </c>
      <c r="F3597" s="13">
        <f>IF(OR(B3597&lt;&gt;2,C3597&lt;&gt;1,D3597&lt;&gt;1,H3597&lt;&gt;1),0,
COUNTIFS($B$4:B3597,2,$C$4:C3597,1,$D$4:D3597,1,$H$4:H3597,1))</f>
        <v>0</v>
      </c>
      <c r="G3597" s="26" t="str">
        <f>IF(I3597="","",(COUNTIF($E$4:E3597,E3597)))</f>
        <v/>
      </c>
      <c r="H3597" s="1">
        <f>IF(AND(J3597="SAYIM",FİLTRE!$H$5="RAFTA",U3597&lt;&gt;0),1,0)+
IF(AND(J3597="İADE DEPO",FİLTRE!$H$5="İADE DEPO"),1,0)+
IF(FİLTRE!$H$5="TÜMÜ",1,0)+
IF(AND(J3597="FİRMA İADE",FİLTRE!$H$5="FİRMA İADE"),1,0)+
IF(AND(J3597="İMHA",FİLTRE!$H$5="İMHA"),1,0)</f>
        <v>1</v>
      </c>
      <c r="I3597" s="99"/>
      <c r="J3597" s="100"/>
      <c r="K3597" s="100"/>
      <c r="L3597" s="101"/>
      <c r="M3597" s="102"/>
      <c r="N3597" s="101"/>
      <c r="O3597" s="99"/>
      <c r="P3597" s="103"/>
      <c r="Q3597" s="104"/>
      <c r="R3597" s="50"/>
      <c r="S3597" s="105"/>
      <c r="T3597" s="106"/>
      <c r="U3597" s="107"/>
      <c r="V3597" s="108"/>
      <c r="W3597" s="107"/>
      <c r="X3597" s="107"/>
      <c r="AA3597" s="107"/>
      <c r="AB3597" s="110"/>
      <c r="AC3597" s="110"/>
      <c r="AE3597" s="105"/>
      <c r="AF3597" s="105"/>
      <c r="AR3597" s="112"/>
    </row>
    <row r="3598" spans="2:44" x14ac:dyDescent="0.25">
      <c r="B3598" s="1" t="str">
        <f>IF(I3598="","",
(IF(N3598=FİLTRE!$H$6,2,0)+IF(FİLTRE!$H$6="TOPLAM",2,0))
)</f>
        <v/>
      </c>
      <c r="C3598">
        <f>IF(FİLTRE!$M$5="",9,(IF(U3598&gt;=FİLTRE!$M$5,1,0)))</f>
        <v>1</v>
      </c>
      <c r="D3598" s="1">
        <f>IF(FİLTRE!$M$6="",9,(IF('SKT LİSTESİ'!P3598&lt;=FİLTRE!$M$6,1,0)))</f>
        <v>1</v>
      </c>
      <c r="E3598" s="25" t="str">
        <f>IF(I3598="","",(COUNTIFS($L$4:L3598,L3598)))</f>
        <v/>
      </c>
      <c r="F3598" s="13">
        <f>IF(OR(B3598&lt;&gt;2,C3598&lt;&gt;1,D3598&lt;&gt;1,H3598&lt;&gt;1),0,
COUNTIFS($B$4:B3598,2,$C$4:C3598,1,$D$4:D3598,1,$H$4:H3598,1))</f>
        <v>0</v>
      </c>
      <c r="G3598" s="26" t="str">
        <f>IF(I3598="","",(COUNTIF($E$4:E3598,E3598)))</f>
        <v/>
      </c>
      <c r="H3598" s="1">
        <f>IF(AND(J3598="SAYIM",FİLTRE!$H$5="RAFTA",U3598&lt;&gt;0),1,0)+
IF(AND(J3598="İADE DEPO",FİLTRE!$H$5="İADE DEPO"),1,0)+
IF(FİLTRE!$H$5="TÜMÜ",1,0)+
IF(AND(J3598="FİRMA İADE",FİLTRE!$H$5="FİRMA İADE"),1,0)+
IF(AND(J3598="İMHA",FİLTRE!$H$5="İMHA"),1,0)</f>
        <v>1</v>
      </c>
      <c r="I3598" s="99"/>
      <c r="J3598" s="100"/>
      <c r="K3598" s="100"/>
      <c r="L3598" s="101"/>
      <c r="M3598" s="102"/>
      <c r="N3598" s="101"/>
      <c r="O3598" s="99"/>
      <c r="P3598" s="103"/>
      <c r="Q3598" s="104"/>
      <c r="R3598" s="50"/>
      <c r="S3598" s="105"/>
      <c r="T3598" s="106"/>
      <c r="U3598" s="107"/>
      <c r="V3598" s="108"/>
      <c r="W3598" s="107"/>
      <c r="X3598" s="107"/>
      <c r="AA3598" s="107"/>
      <c r="AB3598" s="110"/>
      <c r="AC3598" s="110"/>
      <c r="AE3598" s="105"/>
      <c r="AF3598" s="105"/>
      <c r="AR3598" s="112"/>
    </row>
    <row r="3599" spans="2:44" x14ac:dyDescent="0.25">
      <c r="B3599" s="1" t="str">
        <f>IF(I3599="","",
(IF(N3599=FİLTRE!$H$6,2,0)+IF(FİLTRE!$H$6="TOPLAM",2,0))
)</f>
        <v/>
      </c>
      <c r="C3599">
        <f>IF(FİLTRE!$M$5="",9,(IF(U3599&gt;=FİLTRE!$M$5,1,0)))</f>
        <v>1</v>
      </c>
      <c r="D3599" s="1">
        <f>IF(FİLTRE!$M$6="",9,(IF('SKT LİSTESİ'!P3599&lt;=FİLTRE!$M$6,1,0)))</f>
        <v>1</v>
      </c>
      <c r="E3599" s="25" t="str">
        <f>IF(I3599="","",(COUNTIFS($L$4:L3599,L3599)))</f>
        <v/>
      </c>
      <c r="F3599" s="13">
        <f>IF(OR(B3599&lt;&gt;2,C3599&lt;&gt;1,D3599&lt;&gt;1,H3599&lt;&gt;1),0,
COUNTIFS($B$4:B3599,2,$C$4:C3599,1,$D$4:D3599,1,$H$4:H3599,1))</f>
        <v>0</v>
      </c>
      <c r="G3599" s="26" t="str">
        <f>IF(I3599="","",(COUNTIF($E$4:E3599,E3599)))</f>
        <v/>
      </c>
      <c r="H3599" s="1">
        <f>IF(AND(J3599="SAYIM",FİLTRE!$H$5="RAFTA",U3599&lt;&gt;0),1,0)+
IF(AND(J3599="İADE DEPO",FİLTRE!$H$5="İADE DEPO"),1,0)+
IF(FİLTRE!$H$5="TÜMÜ",1,0)+
IF(AND(J3599="FİRMA İADE",FİLTRE!$H$5="FİRMA İADE"),1,0)+
IF(AND(J3599="İMHA",FİLTRE!$H$5="İMHA"),1,0)</f>
        <v>1</v>
      </c>
      <c r="I3599" s="99"/>
      <c r="J3599" s="100"/>
      <c r="K3599" s="100"/>
      <c r="L3599" s="101"/>
      <c r="M3599" s="102"/>
      <c r="N3599" s="101"/>
      <c r="O3599" s="99"/>
      <c r="P3599" s="103"/>
      <c r="Q3599" s="104"/>
      <c r="R3599" s="50"/>
      <c r="S3599" s="105"/>
      <c r="T3599" s="106"/>
      <c r="U3599" s="107"/>
      <c r="V3599" s="108"/>
      <c r="W3599" s="107"/>
      <c r="X3599" s="107"/>
      <c r="AA3599" s="107"/>
      <c r="AB3599" s="110"/>
      <c r="AC3599" s="110"/>
      <c r="AE3599" s="105"/>
      <c r="AF3599" s="105"/>
      <c r="AR3599" s="112"/>
    </row>
    <row r="3600" spans="2:44" x14ac:dyDescent="0.25">
      <c r="B3600" s="1" t="str">
        <f>IF(I3600="","",
(IF(N3600=FİLTRE!$H$6,2,0)+IF(FİLTRE!$H$6="TOPLAM",2,0))
)</f>
        <v/>
      </c>
      <c r="C3600">
        <f>IF(FİLTRE!$M$5="",9,(IF(U3600&gt;=FİLTRE!$M$5,1,0)))</f>
        <v>1</v>
      </c>
      <c r="D3600" s="1">
        <f>IF(FİLTRE!$M$6="",9,(IF('SKT LİSTESİ'!P3600&lt;=FİLTRE!$M$6,1,0)))</f>
        <v>1</v>
      </c>
      <c r="E3600" s="25" t="str">
        <f>IF(I3600="","",(COUNTIFS($L$4:L3600,L3600)))</f>
        <v/>
      </c>
      <c r="F3600" s="13">
        <f>IF(OR(B3600&lt;&gt;2,C3600&lt;&gt;1,D3600&lt;&gt;1,H3600&lt;&gt;1),0,
COUNTIFS($B$4:B3600,2,$C$4:C3600,1,$D$4:D3600,1,$H$4:H3600,1))</f>
        <v>0</v>
      </c>
      <c r="G3600" s="26" t="str">
        <f>IF(I3600="","",(COUNTIF($E$4:E3600,E3600)))</f>
        <v/>
      </c>
      <c r="H3600" s="1">
        <f>IF(AND(J3600="SAYIM",FİLTRE!$H$5="RAFTA",U3600&lt;&gt;0),1,0)+
IF(AND(J3600="İADE DEPO",FİLTRE!$H$5="İADE DEPO"),1,0)+
IF(FİLTRE!$H$5="TÜMÜ",1,0)+
IF(AND(J3600="FİRMA İADE",FİLTRE!$H$5="FİRMA İADE"),1,0)+
IF(AND(J3600="İMHA",FİLTRE!$H$5="İMHA"),1,0)</f>
        <v>1</v>
      </c>
      <c r="I3600" s="99"/>
      <c r="J3600" s="100"/>
      <c r="K3600" s="100"/>
      <c r="L3600" s="101"/>
      <c r="M3600" s="102"/>
      <c r="N3600" s="101"/>
      <c r="O3600" s="99"/>
      <c r="P3600" s="103"/>
      <c r="Q3600" s="104"/>
      <c r="R3600" s="50"/>
      <c r="S3600" s="105"/>
      <c r="T3600" s="106"/>
      <c r="U3600" s="107"/>
      <c r="V3600" s="108"/>
      <c r="W3600" s="107"/>
      <c r="X3600" s="107"/>
      <c r="AA3600" s="107"/>
      <c r="AB3600" s="110"/>
      <c r="AC3600" s="110"/>
      <c r="AE3600" s="105"/>
      <c r="AF3600" s="105"/>
      <c r="AR3600" s="112"/>
    </row>
    <row r="3601" spans="2:44" x14ac:dyDescent="0.25">
      <c r="B3601" s="1" t="str">
        <f>IF(I3601="","",
(IF(N3601=FİLTRE!$H$6,2,0)+IF(FİLTRE!$H$6="TOPLAM",2,0))
)</f>
        <v/>
      </c>
      <c r="C3601">
        <f>IF(FİLTRE!$M$5="",9,(IF(U3601&gt;=FİLTRE!$M$5,1,0)))</f>
        <v>1</v>
      </c>
      <c r="D3601" s="1">
        <f>IF(FİLTRE!$M$6="",9,(IF('SKT LİSTESİ'!P3601&lt;=FİLTRE!$M$6,1,0)))</f>
        <v>1</v>
      </c>
      <c r="E3601" s="25" t="str">
        <f>IF(I3601="","",(COUNTIFS($L$4:L3601,L3601)))</f>
        <v/>
      </c>
      <c r="F3601" s="13">
        <f>IF(OR(B3601&lt;&gt;2,C3601&lt;&gt;1,D3601&lt;&gt;1,H3601&lt;&gt;1),0,
COUNTIFS($B$4:B3601,2,$C$4:C3601,1,$D$4:D3601,1,$H$4:H3601,1))</f>
        <v>0</v>
      </c>
      <c r="G3601" s="26" t="str">
        <f>IF(I3601="","",(COUNTIF($E$4:E3601,E3601)))</f>
        <v/>
      </c>
      <c r="H3601" s="1">
        <f>IF(AND(J3601="SAYIM",FİLTRE!$H$5="RAFTA",U3601&lt;&gt;0),1,0)+
IF(AND(J3601="İADE DEPO",FİLTRE!$H$5="İADE DEPO"),1,0)+
IF(FİLTRE!$H$5="TÜMÜ",1,0)+
IF(AND(J3601="FİRMA İADE",FİLTRE!$H$5="FİRMA İADE"),1,0)+
IF(AND(J3601="İMHA",FİLTRE!$H$5="İMHA"),1,0)</f>
        <v>1</v>
      </c>
      <c r="I3601" s="99"/>
      <c r="J3601" s="100"/>
      <c r="K3601" s="100"/>
      <c r="L3601" s="101"/>
      <c r="M3601" s="102"/>
      <c r="N3601" s="101"/>
      <c r="O3601" s="99"/>
      <c r="P3601" s="103"/>
      <c r="Q3601" s="104"/>
      <c r="R3601" s="50"/>
      <c r="S3601" s="105"/>
      <c r="T3601" s="106"/>
      <c r="U3601" s="107"/>
      <c r="V3601" s="108"/>
      <c r="W3601" s="107"/>
      <c r="X3601" s="107"/>
      <c r="AA3601" s="107"/>
      <c r="AB3601" s="110"/>
      <c r="AC3601" s="110"/>
      <c r="AE3601" s="105"/>
      <c r="AF3601" s="105"/>
      <c r="AR3601" s="112"/>
    </row>
    <row r="3602" spans="2:44" x14ac:dyDescent="0.25">
      <c r="B3602" s="1" t="str">
        <f>IF(I3602="","",
(IF(N3602=FİLTRE!$H$6,2,0)+IF(FİLTRE!$H$6="TOPLAM",2,0))
)</f>
        <v/>
      </c>
      <c r="C3602">
        <f>IF(FİLTRE!$M$5="",9,(IF(U3602&gt;=FİLTRE!$M$5,1,0)))</f>
        <v>1</v>
      </c>
      <c r="D3602" s="1">
        <f>IF(FİLTRE!$M$6="",9,(IF('SKT LİSTESİ'!P3602&lt;=FİLTRE!$M$6,1,0)))</f>
        <v>1</v>
      </c>
      <c r="E3602" s="25" t="str">
        <f>IF(I3602="","",(COUNTIFS($L$4:L3602,L3602)))</f>
        <v/>
      </c>
      <c r="F3602" s="13">
        <f>IF(OR(B3602&lt;&gt;2,C3602&lt;&gt;1,D3602&lt;&gt;1,H3602&lt;&gt;1),0,
COUNTIFS($B$4:B3602,2,$C$4:C3602,1,$D$4:D3602,1,$H$4:H3602,1))</f>
        <v>0</v>
      </c>
      <c r="G3602" s="26" t="str">
        <f>IF(I3602="","",(COUNTIF($E$4:E3602,E3602)))</f>
        <v/>
      </c>
      <c r="H3602" s="1">
        <f>IF(AND(J3602="SAYIM",FİLTRE!$H$5="RAFTA",U3602&lt;&gt;0),1,0)+
IF(AND(J3602="İADE DEPO",FİLTRE!$H$5="İADE DEPO"),1,0)+
IF(FİLTRE!$H$5="TÜMÜ",1,0)+
IF(AND(J3602="FİRMA İADE",FİLTRE!$H$5="FİRMA İADE"),1,0)+
IF(AND(J3602="İMHA",FİLTRE!$H$5="İMHA"),1,0)</f>
        <v>1</v>
      </c>
      <c r="I3602" s="99"/>
      <c r="J3602" s="100"/>
      <c r="K3602" s="100"/>
      <c r="L3602" s="101"/>
      <c r="M3602" s="102"/>
      <c r="N3602" s="101"/>
      <c r="O3602" s="99"/>
      <c r="P3602" s="103"/>
      <c r="Q3602" s="104"/>
      <c r="R3602" s="50"/>
      <c r="S3602" s="105"/>
      <c r="T3602" s="106"/>
      <c r="U3602" s="107"/>
      <c r="V3602" s="108"/>
      <c r="W3602" s="107"/>
      <c r="X3602" s="107"/>
      <c r="AA3602" s="107"/>
      <c r="AB3602" s="110"/>
      <c r="AC3602" s="110"/>
      <c r="AE3602" s="105"/>
      <c r="AF3602" s="105"/>
      <c r="AR3602" s="112"/>
    </row>
    <row r="3603" spans="2:44" x14ac:dyDescent="0.25">
      <c r="B3603" s="1" t="str">
        <f>IF(I3603="","",
(IF(N3603=FİLTRE!$H$6,2,0)+IF(FİLTRE!$H$6="TOPLAM",2,0))
)</f>
        <v/>
      </c>
      <c r="C3603">
        <f>IF(FİLTRE!$M$5="",9,(IF(U3603&gt;=FİLTRE!$M$5,1,0)))</f>
        <v>1</v>
      </c>
      <c r="D3603" s="1">
        <f>IF(FİLTRE!$M$6="",9,(IF('SKT LİSTESİ'!P3603&lt;=FİLTRE!$M$6,1,0)))</f>
        <v>1</v>
      </c>
      <c r="E3603" s="25" t="str">
        <f>IF(I3603="","",(COUNTIFS($L$4:L3603,L3603)))</f>
        <v/>
      </c>
      <c r="F3603" s="13">
        <f>IF(OR(B3603&lt;&gt;2,C3603&lt;&gt;1,D3603&lt;&gt;1,H3603&lt;&gt;1),0,
COUNTIFS($B$4:B3603,2,$C$4:C3603,1,$D$4:D3603,1,$H$4:H3603,1))</f>
        <v>0</v>
      </c>
      <c r="G3603" s="26" t="str">
        <f>IF(I3603="","",(COUNTIF($E$4:E3603,E3603)))</f>
        <v/>
      </c>
      <c r="H3603" s="1">
        <f>IF(AND(J3603="SAYIM",FİLTRE!$H$5="RAFTA",U3603&lt;&gt;0),1,0)+
IF(AND(J3603="İADE DEPO",FİLTRE!$H$5="İADE DEPO"),1,0)+
IF(FİLTRE!$H$5="TÜMÜ",1,0)+
IF(AND(J3603="FİRMA İADE",FİLTRE!$H$5="FİRMA İADE"),1,0)+
IF(AND(J3603="İMHA",FİLTRE!$H$5="İMHA"),1,0)</f>
        <v>1</v>
      </c>
      <c r="I3603" s="99"/>
      <c r="J3603" s="100"/>
      <c r="K3603" s="100"/>
      <c r="L3603" s="101"/>
      <c r="M3603" s="102"/>
      <c r="N3603" s="101"/>
      <c r="O3603" s="99"/>
      <c r="P3603" s="103"/>
      <c r="Q3603" s="104"/>
      <c r="R3603" s="50"/>
      <c r="S3603" s="105"/>
      <c r="T3603" s="106"/>
      <c r="U3603" s="107"/>
      <c r="V3603" s="108"/>
      <c r="W3603" s="107"/>
      <c r="X3603" s="107"/>
      <c r="AA3603" s="107"/>
      <c r="AB3603" s="110"/>
      <c r="AC3603" s="110"/>
      <c r="AE3603" s="105"/>
      <c r="AF3603" s="105"/>
      <c r="AR3603" s="112"/>
    </row>
    <row r="3604" spans="2:44" x14ac:dyDescent="0.25">
      <c r="B3604" s="1" t="str">
        <f>IF(I3604="","",
(IF(N3604=FİLTRE!$H$6,2,0)+IF(FİLTRE!$H$6="TOPLAM",2,0))
)</f>
        <v/>
      </c>
      <c r="C3604">
        <f>IF(FİLTRE!$M$5="",9,(IF(U3604&gt;=FİLTRE!$M$5,1,0)))</f>
        <v>1</v>
      </c>
      <c r="D3604" s="1">
        <f>IF(FİLTRE!$M$6="",9,(IF('SKT LİSTESİ'!P3604&lt;=FİLTRE!$M$6,1,0)))</f>
        <v>1</v>
      </c>
      <c r="E3604" s="25" t="str">
        <f>IF(I3604="","",(COUNTIFS($L$4:L3604,L3604)))</f>
        <v/>
      </c>
      <c r="F3604" s="13">
        <f>IF(OR(B3604&lt;&gt;2,C3604&lt;&gt;1,D3604&lt;&gt;1,H3604&lt;&gt;1),0,
COUNTIFS($B$4:B3604,2,$C$4:C3604,1,$D$4:D3604,1,$H$4:H3604,1))</f>
        <v>0</v>
      </c>
      <c r="G3604" s="26" t="str">
        <f>IF(I3604="","",(COUNTIF($E$4:E3604,E3604)))</f>
        <v/>
      </c>
      <c r="H3604" s="1">
        <f>IF(AND(J3604="SAYIM",FİLTRE!$H$5="RAFTA",U3604&lt;&gt;0),1,0)+
IF(AND(J3604="İADE DEPO",FİLTRE!$H$5="İADE DEPO"),1,0)+
IF(FİLTRE!$H$5="TÜMÜ",1,0)+
IF(AND(J3604="FİRMA İADE",FİLTRE!$H$5="FİRMA İADE"),1,0)+
IF(AND(J3604="İMHA",FİLTRE!$H$5="İMHA"),1,0)</f>
        <v>1</v>
      </c>
      <c r="I3604" s="99"/>
      <c r="J3604" s="100"/>
      <c r="K3604" s="100"/>
      <c r="L3604" s="101"/>
      <c r="M3604" s="102"/>
      <c r="N3604" s="101"/>
      <c r="O3604" s="99"/>
      <c r="P3604" s="103"/>
      <c r="Q3604" s="104"/>
      <c r="R3604" s="50"/>
      <c r="S3604" s="105"/>
      <c r="T3604" s="106"/>
      <c r="U3604" s="107"/>
      <c r="V3604" s="108"/>
      <c r="W3604" s="107"/>
      <c r="X3604" s="107"/>
      <c r="AA3604" s="107"/>
      <c r="AB3604" s="110"/>
      <c r="AC3604" s="110"/>
      <c r="AE3604" s="105"/>
      <c r="AF3604" s="105"/>
      <c r="AR3604" s="112"/>
    </row>
    <row r="3605" spans="2:44" x14ac:dyDescent="0.25">
      <c r="B3605" s="1" t="str">
        <f>IF(I3605="","",
(IF(N3605=FİLTRE!$H$6,2,0)+IF(FİLTRE!$H$6="TOPLAM",2,0))
)</f>
        <v/>
      </c>
      <c r="C3605">
        <f>IF(FİLTRE!$M$5="",9,(IF(U3605&gt;=FİLTRE!$M$5,1,0)))</f>
        <v>1</v>
      </c>
      <c r="D3605" s="1">
        <f>IF(FİLTRE!$M$6="",9,(IF('SKT LİSTESİ'!P3605&lt;=FİLTRE!$M$6,1,0)))</f>
        <v>1</v>
      </c>
      <c r="E3605" s="25" t="str">
        <f>IF(I3605="","",(COUNTIFS($L$4:L3605,L3605)))</f>
        <v/>
      </c>
      <c r="F3605" s="13">
        <f>IF(OR(B3605&lt;&gt;2,C3605&lt;&gt;1,D3605&lt;&gt;1,H3605&lt;&gt;1),0,
COUNTIFS($B$4:B3605,2,$C$4:C3605,1,$D$4:D3605,1,$H$4:H3605,1))</f>
        <v>0</v>
      </c>
      <c r="G3605" s="26" t="str">
        <f>IF(I3605="","",(COUNTIF($E$4:E3605,E3605)))</f>
        <v/>
      </c>
      <c r="H3605" s="1">
        <f>IF(AND(J3605="SAYIM",FİLTRE!$H$5="RAFTA",U3605&lt;&gt;0),1,0)+
IF(AND(J3605="İADE DEPO",FİLTRE!$H$5="İADE DEPO"),1,0)+
IF(FİLTRE!$H$5="TÜMÜ",1,0)+
IF(AND(J3605="FİRMA İADE",FİLTRE!$H$5="FİRMA İADE"),1,0)+
IF(AND(J3605="İMHA",FİLTRE!$H$5="İMHA"),1,0)</f>
        <v>1</v>
      </c>
      <c r="I3605" s="99"/>
      <c r="J3605" s="100"/>
      <c r="K3605" s="100"/>
      <c r="L3605" s="101"/>
      <c r="M3605" s="102"/>
      <c r="N3605" s="101"/>
      <c r="O3605" s="99"/>
      <c r="P3605" s="103"/>
      <c r="Q3605" s="104"/>
      <c r="R3605" s="50"/>
      <c r="S3605" s="105"/>
      <c r="T3605" s="106"/>
      <c r="U3605" s="107"/>
      <c r="V3605" s="108"/>
      <c r="W3605" s="107"/>
      <c r="X3605" s="107"/>
      <c r="AA3605" s="107"/>
      <c r="AB3605" s="110"/>
      <c r="AC3605" s="110"/>
      <c r="AE3605" s="105"/>
      <c r="AF3605" s="105"/>
      <c r="AR3605" s="112"/>
    </row>
    <row r="3606" spans="2:44" x14ac:dyDescent="0.25">
      <c r="B3606" s="1" t="str">
        <f>IF(I3606="","",
(IF(N3606=FİLTRE!$H$6,2,0)+IF(FİLTRE!$H$6="TOPLAM",2,0))
)</f>
        <v/>
      </c>
      <c r="C3606">
        <f>IF(FİLTRE!$M$5="",9,(IF(U3606&gt;=FİLTRE!$M$5,1,0)))</f>
        <v>1</v>
      </c>
      <c r="D3606" s="1">
        <f>IF(FİLTRE!$M$6="",9,(IF('SKT LİSTESİ'!P3606&lt;=FİLTRE!$M$6,1,0)))</f>
        <v>1</v>
      </c>
      <c r="E3606" s="25" t="str">
        <f>IF(I3606="","",(COUNTIFS($L$4:L3606,L3606)))</f>
        <v/>
      </c>
      <c r="F3606" s="13">
        <f>IF(OR(B3606&lt;&gt;2,C3606&lt;&gt;1,D3606&lt;&gt;1,H3606&lt;&gt;1),0,
COUNTIFS($B$4:B3606,2,$C$4:C3606,1,$D$4:D3606,1,$H$4:H3606,1))</f>
        <v>0</v>
      </c>
      <c r="G3606" s="26" t="str">
        <f>IF(I3606="","",(COUNTIF($E$4:E3606,E3606)))</f>
        <v/>
      </c>
      <c r="H3606" s="1">
        <f>IF(AND(J3606="SAYIM",FİLTRE!$H$5="RAFTA",U3606&lt;&gt;0),1,0)+
IF(AND(J3606="İADE DEPO",FİLTRE!$H$5="İADE DEPO"),1,0)+
IF(FİLTRE!$H$5="TÜMÜ",1,0)+
IF(AND(J3606="FİRMA İADE",FİLTRE!$H$5="FİRMA İADE"),1,0)+
IF(AND(J3606="İMHA",FİLTRE!$H$5="İMHA"),1,0)</f>
        <v>1</v>
      </c>
      <c r="I3606" s="99"/>
      <c r="J3606" s="100"/>
      <c r="K3606" s="100"/>
      <c r="L3606" s="101"/>
      <c r="M3606" s="102"/>
      <c r="N3606" s="101"/>
      <c r="O3606" s="99"/>
      <c r="P3606" s="103"/>
      <c r="Q3606" s="104"/>
      <c r="R3606" s="50"/>
      <c r="S3606" s="105"/>
      <c r="T3606" s="106"/>
      <c r="U3606" s="107"/>
      <c r="V3606" s="108"/>
      <c r="W3606" s="107"/>
      <c r="X3606" s="107"/>
      <c r="AA3606" s="107"/>
      <c r="AB3606" s="110"/>
      <c r="AC3606" s="110"/>
      <c r="AE3606" s="105"/>
      <c r="AF3606" s="105"/>
      <c r="AR3606" s="112"/>
    </row>
    <row r="3607" spans="2:44" x14ac:dyDescent="0.25">
      <c r="B3607" s="1" t="str">
        <f>IF(I3607="","",
(IF(N3607=FİLTRE!$H$6,2,0)+IF(FİLTRE!$H$6="TOPLAM",2,0))
)</f>
        <v/>
      </c>
      <c r="C3607">
        <f>IF(FİLTRE!$M$5="",9,(IF(U3607&gt;=FİLTRE!$M$5,1,0)))</f>
        <v>1</v>
      </c>
      <c r="D3607" s="1">
        <f>IF(FİLTRE!$M$6="",9,(IF('SKT LİSTESİ'!P3607&lt;=FİLTRE!$M$6,1,0)))</f>
        <v>1</v>
      </c>
      <c r="E3607" s="25" t="str">
        <f>IF(I3607="","",(COUNTIFS($L$4:L3607,L3607)))</f>
        <v/>
      </c>
      <c r="F3607" s="13">
        <f>IF(OR(B3607&lt;&gt;2,C3607&lt;&gt;1,D3607&lt;&gt;1,H3607&lt;&gt;1),0,
COUNTIFS($B$4:B3607,2,$C$4:C3607,1,$D$4:D3607,1,$H$4:H3607,1))</f>
        <v>0</v>
      </c>
      <c r="G3607" s="26" t="str">
        <f>IF(I3607="","",(COUNTIF($E$4:E3607,E3607)))</f>
        <v/>
      </c>
      <c r="H3607" s="1">
        <f>IF(AND(J3607="SAYIM",FİLTRE!$H$5="RAFTA",U3607&lt;&gt;0),1,0)+
IF(AND(J3607="İADE DEPO",FİLTRE!$H$5="İADE DEPO"),1,0)+
IF(FİLTRE!$H$5="TÜMÜ",1,0)+
IF(AND(J3607="FİRMA İADE",FİLTRE!$H$5="FİRMA İADE"),1,0)+
IF(AND(J3607="İMHA",FİLTRE!$H$5="İMHA"),1,0)</f>
        <v>1</v>
      </c>
      <c r="I3607" s="99"/>
      <c r="J3607" s="100"/>
      <c r="K3607" s="100"/>
      <c r="L3607" s="101"/>
      <c r="M3607" s="102"/>
      <c r="N3607" s="101"/>
      <c r="O3607" s="99"/>
      <c r="P3607" s="103"/>
      <c r="Q3607" s="104"/>
      <c r="R3607" s="50"/>
      <c r="S3607" s="105"/>
      <c r="T3607" s="106"/>
      <c r="U3607" s="107"/>
      <c r="V3607" s="108"/>
      <c r="W3607" s="107"/>
      <c r="X3607" s="107"/>
      <c r="AA3607" s="107"/>
      <c r="AB3607" s="110"/>
      <c r="AC3607" s="110"/>
      <c r="AE3607" s="105"/>
      <c r="AF3607" s="105"/>
      <c r="AR3607" s="112"/>
    </row>
    <row r="3608" spans="2:44" x14ac:dyDescent="0.25">
      <c r="B3608" s="1" t="str">
        <f>IF(I3608="","",
(IF(N3608=FİLTRE!$H$6,2,0)+IF(FİLTRE!$H$6="TOPLAM",2,0))
)</f>
        <v/>
      </c>
      <c r="C3608">
        <f>IF(FİLTRE!$M$5="",9,(IF(U3608&gt;=FİLTRE!$M$5,1,0)))</f>
        <v>1</v>
      </c>
      <c r="D3608" s="1">
        <f>IF(FİLTRE!$M$6="",9,(IF('SKT LİSTESİ'!P3608&lt;=FİLTRE!$M$6,1,0)))</f>
        <v>1</v>
      </c>
      <c r="E3608" s="25" t="str">
        <f>IF(I3608="","",(COUNTIFS($L$4:L3608,L3608)))</f>
        <v/>
      </c>
      <c r="F3608" s="13">
        <f>IF(OR(B3608&lt;&gt;2,C3608&lt;&gt;1,D3608&lt;&gt;1,H3608&lt;&gt;1),0,
COUNTIFS($B$4:B3608,2,$C$4:C3608,1,$D$4:D3608,1,$H$4:H3608,1))</f>
        <v>0</v>
      </c>
      <c r="G3608" s="26" t="str">
        <f>IF(I3608="","",(COUNTIF($E$4:E3608,E3608)))</f>
        <v/>
      </c>
      <c r="H3608" s="1">
        <f>IF(AND(J3608="SAYIM",FİLTRE!$H$5="RAFTA",U3608&lt;&gt;0),1,0)+
IF(AND(J3608="İADE DEPO",FİLTRE!$H$5="İADE DEPO"),1,0)+
IF(FİLTRE!$H$5="TÜMÜ",1,0)+
IF(AND(J3608="FİRMA İADE",FİLTRE!$H$5="FİRMA İADE"),1,0)+
IF(AND(J3608="İMHA",FİLTRE!$H$5="İMHA"),1,0)</f>
        <v>1</v>
      </c>
      <c r="I3608" s="99"/>
      <c r="J3608" s="100"/>
      <c r="K3608" s="100"/>
      <c r="L3608" s="101"/>
      <c r="M3608" s="102"/>
      <c r="N3608" s="101"/>
      <c r="O3608" s="99"/>
      <c r="P3608" s="103"/>
      <c r="Q3608" s="104"/>
      <c r="R3608" s="50"/>
      <c r="S3608" s="105"/>
      <c r="T3608" s="106"/>
      <c r="U3608" s="107"/>
      <c r="V3608" s="108"/>
      <c r="W3608" s="107"/>
      <c r="X3608" s="107"/>
      <c r="AA3608" s="107"/>
      <c r="AB3608" s="110"/>
      <c r="AC3608" s="110"/>
      <c r="AE3608" s="105"/>
      <c r="AF3608" s="105"/>
      <c r="AR3608" s="112"/>
    </row>
    <row r="3609" spans="2:44" x14ac:dyDescent="0.25">
      <c r="B3609" s="1" t="str">
        <f>IF(I3609="","",
(IF(N3609=FİLTRE!$H$6,2,0)+IF(FİLTRE!$H$6="TOPLAM",2,0))
)</f>
        <v/>
      </c>
      <c r="C3609">
        <f>IF(FİLTRE!$M$5="",9,(IF(U3609&gt;=FİLTRE!$M$5,1,0)))</f>
        <v>1</v>
      </c>
      <c r="D3609" s="1">
        <f>IF(FİLTRE!$M$6="",9,(IF('SKT LİSTESİ'!P3609&lt;=FİLTRE!$M$6,1,0)))</f>
        <v>1</v>
      </c>
      <c r="E3609" s="25" t="str">
        <f>IF(I3609="","",(COUNTIFS($L$4:L3609,L3609)))</f>
        <v/>
      </c>
      <c r="F3609" s="13">
        <f>IF(OR(B3609&lt;&gt;2,C3609&lt;&gt;1,D3609&lt;&gt;1,H3609&lt;&gt;1),0,
COUNTIFS($B$4:B3609,2,$C$4:C3609,1,$D$4:D3609,1,$H$4:H3609,1))</f>
        <v>0</v>
      </c>
      <c r="G3609" s="26" t="str">
        <f>IF(I3609="","",(COUNTIF($E$4:E3609,E3609)))</f>
        <v/>
      </c>
      <c r="H3609" s="1">
        <f>IF(AND(J3609="SAYIM",FİLTRE!$H$5="RAFTA",U3609&lt;&gt;0),1,0)+
IF(AND(J3609="İADE DEPO",FİLTRE!$H$5="İADE DEPO"),1,0)+
IF(FİLTRE!$H$5="TÜMÜ",1,0)+
IF(AND(J3609="FİRMA İADE",FİLTRE!$H$5="FİRMA İADE"),1,0)+
IF(AND(J3609="İMHA",FİLTRE!$H$5="İMHA"),1,0)</f>
        <v>1</v>
      </c>
      <c r="I3609" s="99"/>
      <c r="J3609" s="100"/>
      <c r="K3609" s="100"/>
      <c r="L3609" s="101"/>
      <c r="M3609" s="102"/>
      <c r="N3609" s="101"/>
      <c r="O3609" s="99"/>
      <c r="P3609" s="103"/>
      <c r="Q3609" s="104"/>
      <c r="R3609" s="50"/>
      <c r="S3609" s="105"/>
      <c r="T3609" s="106"/>
      <c r="U3609" s="107"/>
      <c r="V3609" s="108"/>
      <c r="W3609" s="107"/>
      <c r="X3609" s="107"/>
      <c r="AA3609" s="107"/>
      <c r="AB3609" s="110"/>
      <c r="AC3609" s="110"/>
      <c r="AE3609" s="105"/>
      <c r="AF3609" s="105"/>
      <c r="AR3609" s="112"/>
    </row>
    <row r="3610" spans="2:44" x14ac:dyDescent="0.25">
      <c r="B3610" s="1" t="str">
        <f>IF(I3610="","",
(IF(N3610=FİLTRE!$H$6,2,0)+IF(FİLTRE!$H$6="TOPLAM",2,0))
)</f>
        <v/>
      </c>
      <c r="C3610">
        <f>IF(FİLTRE!$M$5="",9,(IF(U3610&gt;=FİLTRE!$M$5,1,0)))</f>
        <v>1</v>
      </c>
      <c r="D3610" s="1">
        <f>IF(FİLTRE!$M$6="",9,(IF('SKT LİSTESİ'!P3610&lt;=FİLTRE!$M$6,1,0)))</f>
        <v>1</v>
      </c>
      <c r="E3610" s="25" t="str">
        <f>IF(I3610="","",(COUNTIFS($L$4:L3610,L3610)))</f>
        <v/>
      </c>
      <c r="F3610" s="13">
        <f>IF(OR(B3610&lt;&gt;2,C3610&lt;&gt;1,D3610&lt;&gt;1,H3610&lt;&gt;1),0,
COUNTIFS($B$4:B3610,2,$C$4:C3610,1,$D$4:D3610,1,$H$4:H3610,1))</f>
        <v>0</v>
      </c>
      <c r="G3610" s="26" t="str">
        <f>IF(I3610="","",(COUNTIF($E$4:E3610,E3610)))</f>
        <v/>
      </c>
      <c r="H3610" s="1">
        <f>IF(AND(J3610="SAYIM",FİLTRE!$H$5="RAFTA",U3610&lt;&gt;0),1,0)+
IF(AND(J3610="İADE DEPO",FİLTRE!$H$5="İADE DEPO"),1,0)+
IF(FİLTRE!$H$5="TÜMÜ",1,0)+
IF(AND(J3610="FİRMA İADE",FİLTRE!$H$5="FİRMA İADE"),1,0)+
IF(AND(J3610="İMHA",FİLTRE!$H$5="İMHA"),1,0)</f>
        <v>1</v>
      </c>
      <c r="I3610" s="99"/>
      <c r="J3610" s="100"/>
      <c r="K3610" s="100"/>
      <c r="L3610" s="101"/>
      <c r="M3610" s="102"/>
      <c r="N3610" s="101"/>
      <c r="O3610" s="99"/>
      <c r="P3610" s="103"/>
      <c r="Q3610" s="104"/>
      <c r="R3610" s="50"/>
      <c r="S3610" s="105"/>
      <c r="T3610" s="106"/>
      <c r="U3610" s="107"/>
      <c r="V3610" s="108"/>
      <c r="W3610" s="107"/>
      <c r="X3610" s="107"/>
      <c r="AA3610" s="107"/>
      <c r="AB3610" s="110"/>
      <c r="AC3610" s="110"/>
      <c r="AE3610" s="105"/>
      <c r="AF3610" s="105"/>
      <c r="AR3610" s="112"/>
    </row>
    <row r="3611" spans="2:44" x14ac:dyDescent="0.25">
      <c r="B3611" s="1" t="str">
        <f>IF(I3611="","",
(IF(N3611=FİLTRE!$H$6,2,0)+IF(FİLTRE!$H$6="TOPLAM",2,0))
)</f>
        <v/>
      </c>
      <c r="C3611">
        <f>IF(FİLTRE!$M$5="",9,(IF(U3611&gt;=FİLTRE!$M$5,1,0)))</f>
        <v>1</v>
      </c>
      <c r="D3611" s="1">
        <f>IF(FİLTRE!$M$6="",9,(IF('SKT LİSTESİ'!P3611&lt;=FİLTRE!$M$6,1,0)))</f>
        <v>1</v>
      </c>
      <c r="E3611" s="25" t="str">
        <f>IF(I3611="","",(COUNTIFS($L$4:L3611,L3611)))</f>
        <v/>
      </c>
      <c r="F3611" s="13">
        <f>IF(OR(B3611&lt;&gt;2,C3611&lt;&gt;1,D3611&lt;&gt;1,H3611&lt;&gt;1),0,
COUNTIFS($B$4:B3611,2,$C$4:C3611,1,$D$4:D3611,1,$H$4:H3611,1))</f>
        <v>0</v>
      </c>
      <c r="G3611" s="26" t="str">
        <f>IF(I3611="","",(COUNTIF($E$4:E3611,E3611)))</f>
        <v/>
      </c>
      <c r="H3611" s="1">
        <f>IF(AND(J3611="SAYIM",FİLTRE!$H$5="RAFTA",U3611&lt;&gt;0),1,0)+
IF(AND(J3611="İADE DEPO",FİLTRE!$H$5="İADE DEPO"),1,0)+
IF(FİLTRE!$H$5="TÜMÜ",1,0)+
IF(AND(J3611="FİRMA İADE",FİLTRE!$H$5="FİRMA İADE"),1,0)+
IF(AND(J3611="İMHA",FİLTRE!$H$5="İMHA"),1,0)</f>
        <v>1</v>
      </c>
      <c r="I3611" s="99"/>
      <c r="J3611" s="100"/>
      <c r="K3611" s="100"/>
      <c r="L3611" s="101"/>
      <c r="M3611" s="102"/>
      <c r="N3611" s="101"/>
      <c r="O3611" s="99"/>
      <c r="P3611" s="103"/>
      <c r="Q3611" s="104"/>
      <c r="R3611" s="50"/>
      <c r="S3611" s="105"/>
      <c r="T3611" s="106"/>
      <c r="U3611" s="107"/>
      <c r="V3611" s="108"/>
      <c r="W3611" s="107"/>
      <c r="X3611" s="107"/>
      <c r="AA3611" s="107"/>
      <c r="AB3611" s="110"/>
      <c r="AC3611" s="110"/>
      <c r="AE3611" s="105"/>
      <c r="AF3611" s="105"/>
      <c r="AR3611" s="112"/>
    </row>
    <row r="3612" spans="2:44" x14ac:dyDescent="0.25">
      <c r="B3612" s="1" t="str">
        <f>IF(I3612="","",
(IF(N3612=FİLTRE!$H$6,2,0)+IF(FİLTRE!$H$6="TOPLAM",2,0))
)</f>
        <v/>
      </c>
      <c r="C3612">
        <f>IF(FİLTRE!$M$5="",9,(IF(U3612&gt;=FİLTRE!$M$5,1,0)))</f>
        <v>1</v>
      </c>
      <c r="D3612" s="1">
        <f>IF(FİLTRE!$M$6="",9,(IF('SKT LİSTESİ'!P3612&lt;=FİLTRE!$M$6,1,0)))</f>
        <v>1</v>
      </c>
      <c r="E3612" s="25" t="str">
        <f>IF(I3612="","",(COUNTIFS($L$4:L3612,L3612)))</f>
        <v/>
      </c>
      <c r="F3612" s="13">
        <f>IF(OR(B3612&lt;&gt;2,C3612&lt;&gt;1,D3612&lt;&gt;1,H3612&lt;&gt;1),0,
COUNTIFS($B$4:B3612,2,$C$4:C3612,1,$D$4:D3612,1,$H$4:H3612,1))</f>
        <v>0</v>
      </c>
      <c r="G3612" s="26" t="str">
        <f>IF(I3612="","",(COUNTIF($E$4:E3612,E3612)))</f>
        <v/>
      </c>
      <c r="H3612" s="1">
        <f>IF(AND(J3612="SAYIM",FİLTRE!$H$5="RAFTA",U3612&lt;&gt;0),1,0)+
IF(AND(J3612="İADE DEPO",FİLTRE!$H$5="İADE DEPO"),1,0)+
IF(FİLTRE!$H$5="TÜMÜ",1,0)+
IF(AND(J3612="FİRMA İADE",FİLTRE!$H$5="FİRMA İADE"),1,0)+
IF(AND(J3612="İMHA",FİLTRE!$H$5="İMHA"),1,0)</f>
        <v>1</v>
      </c>
      <c r="I3612" s="99"/>
      <c r="J3612" s="100"/>
      <c r="K3612" s="100"/>
      <c r="L3612" s="101"/>
      <c r="M3612" s="102"/>
      <c r="N3612" s="101"/>
      <c r="O3612" s="99"/>
      <c r="P3612" s="103"/>
      <c r="Q3612" s="104"/>
      <c r="R3612" s="50"/>
      <c r="S3612" s="105"/>
      <c r="T3612" s="106"/>
      <c r="U3612" s="107"/>
      <c r="V3612" s="108"/>
      <c r="W3612" s="107"/>
      <c r="X3612" s="107"/>
      <c r="AA3612" s="107"/>
      <c r="AB3612" s="110"/>
      <c r="AC3612" s="110"/>
      <c r="AE3612" s="105"/>
      <c r="AF3612" s="105"/>
      <c r="AR3612" s="112"/>
    </row>
    <row r="3613" spans="2:44" x14ac:dyDescent="0.25">
      <c r="B3613" s="1" t="str">
        <f>IF(I3613="","",
(IF(N3613=FİLTRE!$H$6,2,0)+IF(FİLTRE!$H$6="TOPLAM",2,0))
)</f>
        <v/>
      </c>
      <c r="C3613">
        <f>IF(FİLTRE!$M$5="",9,(IF(U3613&gt;=FİLTRE!$M$5,1,0)))</f>
        <v>1</v>
      </c>
      <c r="D3613" s="1">
        <f>IF(FİLTRE!$M$6="",9,(IF('SKT LİSTESİ'!P3613&lt;=FİLTRE!$M$6,1,0)))</f>
        <v>1</v>
      </c>
      <c r="E3613" s="25" t="str">
        <f>IF(I3613="","",(COUNTIFS($L$4:L3613,L3613)))</f>
        <v/>
      </c>
      <c r="F3613" s="13">
        <f>IF(OR(B3613&lt;&gt;2,C3613&lt;&gt;1,D3613&lt;&gt;1,H3613&lt;&gt;1),0,
COUNTIFS($B$4:B3613,2,$C$4:C3613,1,$D$4:D3613,1,$H$4:H3613,1))</f>
        <v>0</v>
      </c>
      <c r="G3613" s="26" t="str">
        <f>IF(I3613="","",(COUNTIF($E$4:E3613,E3613)))</f>
        <v/>
      </c>
      <c r="H3613" s="1">
        <f>IF(AND(J3613="SAYIM",FİLTRE!$H$5="RAFTA",U3613&lt;&gt;0),1,0)+
IF(AND(J3613="İADE DEPO",FİLTRE!$H$5="İADE DEPO"),1,0)+
IF(FİLTRE!$H$5="TÜMÜ",1,0)+
IF(AND(J3613="FİRMA İADE",FİLTRE!$H$5="FİRMA İADE"),1,0)+
IF(AND(J3613="İMHA",FİLTRE!$H$5="İMHA"),1,0)</f>
        <v>1</v>
      </c>
      <c r="I3613" s="99"/>
      <c r="J3613" s="100"/>
      <c r="K3613" s="100"/>
      <c r="L3613" s="101"/>
      <c r="M3613" s="102"/>
      <c r="N3613" s="101"/>
      <c r="O3613" s="99"/>
      <c r="P3613" s="103"/>
      <c r="Q3613" s="104"/>
      <c r="R3613" s="50"/>
      <c r="S3613" s="105"/>
      <c r="T3613" s="106"/>
      <c r="U3613" s="107"/>
      <c r="V3613" s="108"/>
      <c r="W3613" s="107"/>
      <c r="X3613" s="107"/>
      <c r="AA3613" s="107"/>
      <c r="AB3613" s="110"/>
      <c r="AC3613" s="110"/>
      <c r="AE3613" s="105"/>
      <c r="AF3613" s="105"/>
      <c r="AR3613" s="112"/>
    </row>
    <row r="3614" spans="2:44" x14ac:dyDescent="0.25">
      <c r="B3614" s="1" t="str">
        <f>IF(I3614="","",
(IF(N3614=FİLTRE!$H$6,2,0)+IF(FİLTRE!$H$6="TOPLAM",2,0))
)</f>
        <v/>
      </c>
      <c r="C3614">
        <f>IF(FİLTRE!$M$5="",9,(IF(U3614&gt;=FİLTRE!$M$5,1,0)))</f>
        <v>1</v>
      </c>
      <c r="D3614" s="1">
        <f>IF(FİLTRE!$M$6="",9,(IF('SKT LİSTESİ'!P3614&lt;=FİLTRE!$M$6,1,0)))</f>
        <v>1</v>
      </c>
      <c r="E3614" s="25" t="str">
        <f>IF(I3614="","",(COUNTIFS($L$4:L3614,L3614)))</f>
        <v/>
      </c>
      <c r="F3614" s="13">
        <f>IF(OR(B3614&lt;&gt;2,C3614&lt;&gt;1,D3614&lt;&gt;1,H3614&lt;&gt;1),0,
COUNTIFS($B$4:B3614,2,$C$4:C3614,1,$D$4:D3614,1,$H$4:H3614,1))</f>
        <v>0</v>
      </c>
      <c r="G3614" s="26" t="str">
        <f>IF(I3614="","",(COUNTIF($E$4:E3614,E3614)))</f>
        <v/>
      </c>
      <c r="H3614" s="1">
        <f>IF(AND(J3614="SAYIM",FİLTRE!$H$5="RAFTA",U3614&lt;&gt;0),1,0)+
IF(AND(J3614="İADE DEPO",FİLTRE!$H$5="İADE DEPO"),1,0)+
IF(FİLTRE!$H$5="TÜMÜ",1,0)+
IF(AND(J3614="FİRMA İADE",FİLTRE!$H$5="FİRMA İADE"),1,0)+
IF(AND(J3614="İMHA",FİLTRE!$H$5="İMHA"),1,0)</f>
        <v>1</v>
      </c>
      <c r="I3614" s="99"/>
      <c r="J3614" s="100"/>
      <c r="K3614" s="100"/>
      <c r="L3614" s="101"/>
      <c r="M3614" s="102"/>
      <c r="N3614" s="101"/>
      <c r="O3614" s="99"/>
      <c r="P3614" s="103"/>
      <c r="Q3614" s="104"/>
      <c r="R3614" s="50"/>
      <c r="S3614" s="105"/>
      <c r="T3614" s="106"/>
      <c r="U3614" s="107"/>
      <c r="V3614" s="108"/>
      <c r="W3614" s="107"/>
      <c r="X3614" s="107"/>
      <c r="AA3614" s="107"/>
      <c r="AB3614" s="110"/>
      <c r="AC3614" s="110"/>
      <c r="AE3614" s="105"/>
      <c r="AF3614" s="105"/>
      <c r="AR3614" s="112"/>
    </row>
    <row r="3615" spans="2:44" x14ac:dyDescent="0.25">
      <c r="B3615" s="1" t="str">
        <f>IF(I3615="","",
(IF(N3615=FİLTRE!$H$6,2,0)+IF(FİLTRE!$H$6="TOPLAM",2,0))
)</f>
        <v/>
      </c>
      <c r="C3615">
        <f>IF(FİLTRE!$M$5="",9,(IF(U3615&gt;=FİLTRE!$M$5,1,0)))</f>
        <v>1</v>
      </c>
      <c r="D3615" s="1">
        <f>IF(FİLTRE!$M$6="",9,(IF('SKT LİSTESİ'!P3615&lt;=FİLTRE!$M$6,1,0)))</f>
        <v>1</v>
      </c>
      <c r="E3615" s="25" t="str">
        <f>IF(I3615="","",(COUNTIFS($L$4:L3615,L3615)))</f>
        <v/>
      </c>
      <c r="F3615" s="13">
        <f>IF(OR(B3615&lt;&gt;2,C3615&lt;&gt;1,D3615&lt;&gt;1,H3615&lt;&gt;1),0,
COUNTIFS($B$4:B3615,2,$C$4:C3615,1,$D$4:D3615,1,$H$4:H3615,1))</f>
        <v>0</v>
      </c>
      <c r="G3615" s="26" t="str">
        <f>IF(I3615="","",(COUNTIF($E$4:E3615,E3615)))</f>
        <v/>
      </c>
      <c r="H3615" s="1">
        <f>IF(AND(J3615="SAYIM",FİLTRE!$H$5="RAFTA",U3615&lt;&gt;0),1,0)+
IF(AND(J3615="İADE DEPO",FİLTRE!$H$5="İADE DEPO"),1,0)+
IF(FİLTRE!$H$5="TÜMÜ",1,0)+
IF(AND(J3615="FİRMA İADE",FİLTRE!$H$5="FİRMA İADE"),1,0)+
IF(AND(J3615="İMHA",FİLTRE!$H$5="İMHA"),1,0)</f>
        <v>1</v>
      </c>
      <c r="I3615" s="99"/>
      <c r="J3615" s="100"/>
      <c r="K3615" s="100"/>
      <c r="L3615" s="101"/>
      <c r="M3615" s="102"/>
      <c r="N3615" s="101"/>
      <c r="O3615" s="99"/>
      <c r="P3615" s="103"/>
      <c r="Q3615" s="104"/>
      <c r="R3615" s="50"/>
      <c r="S3615" s="105"/>
      <c r="T3615" s="106"/>
      <c r="U3615" s="107"/>
      <c r="V3615" s="108"/>
      <c r="W3615" s="107"/>
      <c r="X3615" s="107"/>
      <c r="AA3615" s="107"/>
      <c r="AB3615" s="110"/>
      <c r="AC3615" s="110"/>
      <c r="AE3615" s="105"/>
      <c r="AF3615" s="105"/>
      <c r="AR3615" s="112"/>
    </row>
    <row r="3616" spans="2:44" x14ac:dyDescent="0.25">
      <c r="B3616" s="1" t="str">
        <f>IF(I3616="","",
(IF(N3616=FİLTRE!$H$6,2,0)+IF(FİLTRE!$H$6="TOPLAM",2,0))
)</f>
        <v/>
      </c>
      <c r="C3616">
        <f>IF(FİLTRE!$M$5="",9,(IF(U3616&gt;=FİLTRE!$M$5,1,0)))</f>
        <v>1</v>
      </c>
      <c r="D3616" s="1">
        <f>IF(FİLTRE!$M$6="",9,(IF('SKT LİSTESİ'!P3616&lt;=FİLTRE!$M$6,1,0)))</f>
        <v>1</v>
      </c>
      <c r="E3616" s="25" t="str">
        <f>IF(I3616="","",(COUNTIFS($L$4:L3616,L3616)))</f>
        <v/>
      </c>
      <c r="F3616" s="13">
        <f>IF(OR(B3616&lt;&gt;2,C3616&lt;&gt;1,D3616&lt;&gt;1,H3616&lt;&gt;1),0,
COUNTIFS($B$4:B3616,2,$C$4:C3616,1,$D$4:D3616,1,$H$4:H3616,1))</f>
        <v>0</v>
      </c>
      <c r="G3616" s="26" t="str">
        <f>IF(I3616="","",(COUNTIF($E$4:E3616,E3616)))</f>
        <v/>
      </c>
      <c r="H3616" s="1">
        <f>IF(AND(J3616="SAYIM",FİLTRE!$H$5="RAFTA",U3616&lt;&gt;0),1,0)+
IF(AND(J3616="İADE DEPO",FİLTRE!$H$5="İADE DEPO"),1,0)+
IF(FİLTRE!$H$5="TÜMÜ",1,0)+
IF(AND(J3616="FİRMA İADE",FİLTRE!$H$5="FİRMA İADE"),1,0)+
IF(AND(J3616="İMHA",FİLTRE!$H$5="İMHA"),1,0)</f>
        <v>1</v>
      </c>
      <c r="I3616" s="99"/>
      <c r="J3616" s="100"/>
      <c r="K3616" s="100"/>
      <c r="L3616" s="101"/>
      <c r="M3616" s="102"/>
      <c r="N3616" s="101"/>
      <c r="O3616" s="99"/>
      <c r="P3616" s="103"/>
      <c r="Q3616" s="104"/>
      <c r="R3616" s="50"/>
      <c r="S3616" s="105"/>
      <c r="T3616" s="106"/>
      <c r="U3616" s="107"/>
      <c r="V3616" s="108"/>
      <c r="W3616" s="107"/>
      <c r="X3616" s="107"/>
      <c r="AA3616" s="107"/>
      <c r="AB3616" s="110"/>
      <c r="AC3616" s="110"/>
      <c r="AE3616" s="105"/>
      <c r="AF3616" s="105"/>
      <c r="AR3616" s="112"/>
    </row>
    <row r="3617" spans="2:44" x14ac:dyDescent="0.25">
      <c r="B3617" s="1" t="str">
        <f>IF(I3617="","",
(IF(N3617=FİLTRE!$H$6,2,0)+IF(FİLTRE!$H$6="TOPLAM",2,0))
)</f>
        <v/>
      </c>
      <c r="C3617">
        <f>IF(FİLTRE!$M$5="",9,(IF(U3617&gt;=FİLTRE!$M$5,1,0)))</f>
        <v>1</v>
      </c>
      <c r="D3617" s="1">
        <f>IF(FİLTRE!$M$6="",9,(IF('SKT LİSTESİ'!P3617&lt;=FİLTRE!$M$6,1,0)))</f>
        <v>1</v>
      </c>
      <c r="E3617" s="25" t="str">
        <f>IF(I3617="","",(COUNTIFS($L$4:L3617,L3617)))</f>
        <v/>
      </c>
      <c r="F3617" s="13">
        <f>IF(OR(B3617&lt;&gt;2,C3617&lt;&gt;1,D3617&lt;&gt;1,H3617&lt;&gt;1),0,
COUNTIFS($B$4:B3617,2,$C$4:C3617,1,$D$4:D3617,1,$H$4:H3617,1))</f>
        <v>0</v>
      </c>
      <c r="G3617" s="26" t="str">
        <f>IF(I3617="","",(COUNTIF($E$4:E3617,E3617)))</f>
        <v/>
      </c>
      <c r="H3617" s="1">
        <f>IF(AND(J3617="SAYIM",FİLTRE!$H$5="RAFTA",U3617&lt;&gt;0),1,0)+
IF(AND(J3617="İADE DEPO",FİLTRE!$H$5="İADE DEPO"),1,0)+
IF(FİLTRE!$H$5="TÜMÜ",1,0)+
IF(AND(J3617="FİRMA İADE",FİLTRE!$H$5="FİRMA İADE"),1,0)+
IF(AND(J3617="İMHA",FİLTRE!$H$5="İMHA"),1,0)</f>
        <v>1</v>
      </c>
      <c r="I3617" s="99"/>
      <c r="J3617" s="100"/>
      <c r="K3617" s="100"/>
      <c r="L3617" s="101"/>
      <c r="M3617" s="102"/>
      <c r="N3617" s="101"/>
      <c r="O3617" s="99"/>
      <c r="P3617" s="103"/>
      <c r="Q3617" s="104"/>
      <c r="R3617" s="50"/>
      <c r="S3617" s="105"/>
      <c r="T3617" s="106"/>
      <c r="U3617" s="107"/>
      <c r="V3617" s="108"/>
      <c r="W3617" s="107"/>
      <c r="X3617" s="107"/>
      <c r="AA3617" s="107"/>
      <c r="AB3617" s="110"/>
      <c r="AC3617" s="110"/>
      <c r="AE3617" s="105"/>
      <c r="AF3617" s="105"/>
      <c r="AR3617" s="112"/>
    </row>
    <row r="3618" spans="2:44" x14ac:dyDescent="0.25">
      <c r="B3618" s="1" t="str">
        <f>IF(I3618="","",
(IF(N3618=FİLTRE!$H$6,2,0)+IF(FİLTRE!$H$6="TOPLAM",2,0))
)</f>
        <v/>
      </c>
      <c r="C3618">
        <f>IF(FİLTRE!$M$5="",9,(IF(U3618&gt;=FİLTRE!$M$5,1,0)))</f>
        <v>1</v>
      </c>
      <c r="D3618" s="1">
        <f>IF(FİLTRE!$M$6="",9,(IF('SKT LİSTESİ'!P3618&lt;=FİLTRE!$M$6,1,0)))</f>
        <v>1</v>
      </c>
      <c r="E3618" s="25" t="str">
        <f>IF(I3618="","",(COUNTIFS($L$4:L3618,L3618)))</f>
        <v/>
      </c>
      <c r="F3618" s="13">
        <f>IF(OR(B3618&lt;&gt;2,C3618&lt;&gt;1,D3618&lt;&gt;1,H3618&lt;&gt;1),0,
COUNTIFS($B$4:B3618,2,$C$4:C3618,1,$D$4:D3618,1,$H$4:H3618,1))</f>
        <v>0</v>
      </c>
      <c r="G3618" s="26" t="str">
        <f>IF(I3618="","",(COUNTIF($E$4:E3618,E3618)))</f>
        <v/>
      </c>
      <c r="H3618" s="1">
        <f>IF(AND(J3618="SAYIM",FİLTRE!$H$5="RAFTA",U3618&lt;&gt;0),1,0)+
IF(AND(J3618="İADE DEPO",FİLTRE!$H$5="İADE DEPO"),1,0)+
IF(FİLTRE!$H$5="TÜMÜ",1,0)+
IF(AND(J3618="FİRMA İADE",FİLTRE!$H$5="FİRMA İADE"),1,0)+
IF(AND(J3618="İMHA",FİLTRE!$H$5="İMHA"),1,0)</f>
        <v>1</v>
      </c>
      <c r="I3618" s="99"/>
      <c r="J3618" s="100"/>
      <c r="K3618" s="100"/>
      <c r="L3618" s="101"/>
      <c r="M3618" s="102"/>
      <c r="N3618" s="101"/>
      <c r="O3618" s="99"/>
      <c r="P3618" s="103"/>
      <c r="Q3618" s="104"/>
      <c r="R3618" s="50"/>
      <c r="S3618" s="105"/>
      <c r="T3618" s="106"/>
      <c r="U3618" s="107"/>
      <c r="V3618" s="108"/>
      <c r="W3618" s="107"/>
      <c r="X3618" s="107"/>
      <c r="AA3618" s="107"/>
      <c r="AB3618" s="110"/>
      <c r="AC3618" s="110"/>
      <c r="AE3618" s="105"/>
      <c r="AF3618" s="105"/>
      <c r="AR3618" s="112"/>
    </row>
    <row r="3619" spans="2:44" x14ac:dyDescent="0.25">
      <c r="B3619" s="1" t="str">
        <f>IF(I3619="","",
(IF(N3619=FİLTRE!$H$6,2,0)+IF(FİLTRE!$H$6="TOPLAM",2,0))
)</f>
        <v/>
      </c>
      <c r="C3619">
        <f>IF(FİLTRE!$M$5="",9,(IF(U3619&gt;=FİLTRE!$M$5,1,0)))</f>
        <v>1</v>
      </c>
      <c r="D3619" s="1">
        <f>IF(FİLTRE!$M$6="",9,(IF('SKT LİSTESİ'!P3619&lt;=FİLTRE!$M$6,1,0)))</f>
        <v>1</v>
      </c>
      <c r="E3619" s="25" t="str">
        <f>IF(I3619="","",(COUNTIFS($L$4:L3619,L3619)))</f>
        <v/>
      </c>
      <c r="F3619" s="13">
        <f>IF(OR(B3619&lt;&gt;2,C3619&lt;&gt;1,D3619&lt;&gt;1,H3619&lt;&gt;1),0,
COUNTIFS($B$4:B3619,2,$C$4:C3619,1,$D$4:D3619,1,$H$4:H3619,1))</f>
        <v>0</v>
      </c>
      <c r="G3619" s="26" t="str">
        <f>IF(I3619="","",(COUNTIF($E$4:E3619,E3619)))</f>
        <v/>
      </c>
      <c r="H3619" s="1">
        <f>IF(AND(J3619="SAYIM",FİLTRE!$H$5="RAFTA",U3619&lt;&gt;0),1,0)+
IF(AND(J3619="İADE DEPO",FİLTRE!$H$5="İADE DEPO"),1,0)+
IF(FİLTRE!$H$5="TÜMÜ",1,0)+
IF(AND(J3619="FİRMA İADE",FİLTRE!$H$5="FİRMA İADE"),1,0)+
IF(AND(J3619="İMHA",FİLTRE!$H$5="İMHA"),1,0)</f>
        <v>1</v>
      </c>
      <c r="I3619" s="99"/>
      <c r="J3619" s="100"/>
      <c r="K3619" s="100"/>
      <c r="L3619" s="101"/>
      <c r="M3619" s="102"/>
      <c r="N3619" s="101"/>
      <c r="O3619" s="99"/>
      <c r="P3619" s="103"/>
      <c r="Q3619" s="104"/>
      <c r="R3619" s="50"/>
      <c r="S3619" s="105"/>
      <c r="T3619" s="106"/>
      <c r="U3619" s="107"/>
      <c r="V3619" s="108"/>
      <c r="W3619" s="107"/>
      <c r="X3619" s="107"/>
      <c r="AA3619" s="107"/>
      <c r="AB3619" s="110"/>
      <c r="AC3619" s="110"/>
      <c r="AE3619" s="105"/>
      <c r="AF3619" s="105"/>
      <c r="AR3619" s="112"/>
    </row>
    <row r="3620" spans="2:44" x14ac:dyDescent="0.25">
      <c r="B3620" s="1" t="str">
        <f>IF(I3620="","",
(IF(N3620=FİLTRE!$H$6,2,0)+IF(FİLTRE!$H$6="TOPLAM",2,0))
)</f>
        <v/>
      </c>
      <c r="C3620">
        <f>IF(FİLTRE!$M$5="",9,(IF(U3620&gt;=FİLTRE!$M$5,1,0)))</f>
        <v>1</v>
      </c>
      <c r="D3620" s="1">
        <f>IF(FİLTRE!$M$6="",9,(IF('SKT LİSTESİ'!P3620&lt;=FİLTRE!$M$6,1,0)))</f>
        <v>1</v>
      </c>
      <c r="E3620" s="25" t="str">
        <f>IF(I3620="","",(COUNTIFS($L$4:L3620,L3620)))</f>
        <v/>
      </c>
      <c r="F3620" s="13">
        <f>IF(OR(B3620&lt;&gt;2,C3620&lt;&gt;1,D3620&lt;&gt;1,H3620&lt;&gt;1),0,
COUNTIFS($B$4:B3620,2,$C$4:C3620,1,$D$4:D3620,1,$H$4:H3620,1))</f>
        <v>0</v>
      </c>
      <c r="G3620" s="26" t="str">
        <f>IF(I3620="","",(COUNTIF($E$4:E3620,E3620)))</f>
        <v/>
      </c>
      <c r="H3620" s="1">
        <f>IF(AND(J3620="SAYIM",FİLTRE!$H$5="RAFTA",U3620&lt;&gt;0),1,0)+
IF(AND(J3620="İADE DEPO",FİLTRE!$H$5="İADE DEPO"),1,0)+
IF(FİLTRE!$H$5="TÜMÜ",1,0)+
IF(AND(J3620="FİRMA İADE",FİLTRE!$H$5="FİRMA İADE"),1,0)+
IF(AND(J3620="İMHA",FİLTRE!$H$5="İMHA"),1,0)</f>
        <v>1</v>
      </c>
      <c r="I3620" s="99"/>
      <c r="J3620" s="100"/>
      <c r="K3620" s="100"/>
      <c r="L3620" s="101"/>
      <c r="M3620" s="102"/>
      <c r="N3620" s="101"/>
      <c r="O3620" s="99"/>
      <c r="P3620" s="103"/>
      <c r="Q3620" s="104"/>
      <c r="R3620" s="50"/>
      <c r="S3620" s="105"/>
      <c r="T3620" s="106"/>
      <c r="U3620" s="107"/>
      <c r="V3620" s="108"/>
      <c r="W3620" s="107"/>
      <c r="X3620" s="107"/>
      <c r="AA3620" s="107"/>
      <c r="AB3620" s="110"/>
      <c r="AC3620" s="110"/>
      <c r="AE3620" s="105"/>
      <c r="AF3620" s="105"/>
      <c r="AR3620" s="112"/>
    </row>
    <row r="3621" spans="2:44" x14ac:dyDescent="0.25">
      <c r="B3621" s="1" t="str">
        <f>IF(I3621="","",
(IF(N3621=FİLTRE!$H$6,2,0)+IF(FİLTRE!$H$6="TOPLAM",2,0))
)</f>
        <v/>
      </c>
      <c r="C3621">
        <f>IF(FİLTRE!$M$5="",9,(IF(U3621&gt;=FİLTRE!$M$5,1,0)))</f>
        <v>1</v>
      </c>
      <c r="D3621" s="1">
        <f>IF(FİLTRE!$M$6="",9,(IF('SKT LİSTESİ'!P3621&lt;=FİLTRE!$M$6,1,0)))</f>
        <v>1</v>
      </c>
      <c r="E3621" s="25" t="str">
        <f>IF(I3621="","",(COUNTIFS($L$4:L3621,L3621)))</f>
        <v/>
      </c>
      <c r="F3621" s="13">
        <f>IF(OR(B3621&lt;&gt;2,C3621&lt;&gt;1,D3621&lt;&gt;1,H3621&lt;&gt;1),0,
COUNTIFS($B$4:B3621,2,$C$4:C3621,1,$D$4:D3621,1,$H$4:H3621,1))</f>
        <v>0</v>
      </c>
      <c r="G3621" s="26" t="str">
        <f>IF(I3621="","",(COUNTIF($E$4:E3621,E3621)))</f>
        <v/>
      </c>
      <c r="H3621" s="1">
        <f>IF(AND(J3621="SAYIM",FİLTRE!$H$5="RAFTA",U3621&lt;&gt;0),1,0)+
IF(AND(J3621="İADE DEPO",FİLTRE!$H$5="İADE DEPO"),1,0)+
IF(FİLTRE!$H$5="TÜMÜ",1,0)+
IF(AND(J3621="FİRMA İADE",FİLTRE!$H$5="FİRMA İADE"),1,0)+
IF(AND(J3621="İMHA",FİLTRE!$H$5="İMHA"),1,0)</f>
        <v>1</v>
      </c>
      <c r="I3621" s="99"/>
      <c r="J3621" s="100"/>
      <c r="K3621" s="100"/>
      <c r="L3621" s="101"/>
      <c r="M3621" s="102"/>
      <c r="N3621" s="101"/>
      <c r="O3621" s="99"/>
      <c r="P3621" s="103"/>
      <c r="Q3621" s="104"/>
      <c r="R3621" s="50"/>
      <c r="S3621" s="105"/>
      <c r="T3621" s="106"/>
      <c r="U3621" s="107"/>
      <c r="V3621" s="108"/>
      <c r="W3621" s="107"/>
      <c r="X3621" s="107"/>
      <c r="AA3621" s="107"/>
      <c r="AB3621" s="110"/>
      <c r="AC3621" s="110"/>
      <c r="AE3621" s="105"/>
      <c r="AF3621" s="105"/>
      <c r="AR3621" s="112"/>
    </row>
    <row r="3622" spans="2:44" x14ac:dyDescent="0.25">
      <c r="B3622" s="1" t="str">
        <f>IF(I3622="","",
(IF(N3622=FİLTRE!$H$6,2,0)+IF(FİLTRE!$H$6="TOPLAM",2,0))
)</f>
        <v/>
      </c>
      <c r="C3622">
        <f>IF(FİLTRE!$M$5="",9,(IF(U3622&gt;=FİLTRE!$M$5,1,0)))</f>
        <v>1</v>
      </c>
      <c r="D3622" s="1">
        <f>IF(FİLTRE!$M$6="",9,(IF('SKT LİSTESİ'!P3622&lt;=FİLTRE!$M$6,1,0)))</f>
        <v>1</v>
      </c>
      <c r="E3622" s="25" t="str">
        <f>IF(I3622="","",(COUNTIFS($L$4:L3622,L3622)))</f>
        <v/>
      </c>
      <c r="F3622" s="13">
        <f>IF(OR(B3622&lt;&gt;2,C3622&lt;&gt;1,D3622&lt;&gt;1,H3622&lt;&gt;1),0,
COUNTIFS($B$4:B3622,2,$C$4:C3622,1,$D$4:D3622,1,$H$4:H3622,1))</f>
        <v>0</v>
      </c>
      <c r="G3622" s="26" t="str">
        <f>IF(I3622="","",(COUNTIF($E$4:E3622,E3622)))</f>
        <v/>
      </c>
      <c r="H3622" s="1">
        <f>IF(AND(J3622="SAYIM",FİLTRE!$H$5="RAFTA",U3622&lt;&gt;0),1,0)+
IF(AND(J3622="İADE DEPO",FİLTRE!$H$5="İADE DEPO"),1,0)+
IF(FİLTRE!$H$5="TÜMÜ",1,0)+
IF(AND(J3622="FİRMA İADE",FİLTRE!$H$5="FİRMA İADE"),1,0)+
IF(AND(J3622="İMHA",FİLTRE!$H$5="İMHA"),1,0)</f>
        <v>1</v>
      </c>
      <c r="I3622" s="99"/>
      <c r="J3622" s="100"/>
      <c r="K3622" s="100"/>
      <c r="L3622" s="101"/>
      <c r="M3622" s="102"/>
      <c r="N3622" s="101"/>
      <c r="O3622" s="99"/>
      <c r="P3622" s="103"/>
      <c r="Q3622" s="104"/>
      <c r="R3622" s="50"/>
      <c r="S3622" s="105"/>
      <c r="T3622" s="106"/>
      <c r="U3622" s="107"/>
      <c r="V3622" s="108"/>
      <c r="W3622" s="107"/>
      <c r="X3622" s="107"/>
      <c r="AA3622" s="107"/>
      <c r="AB3622" s="110"/>
      <c r="AC3622" s="110"/>
      <c r="AE3622" s="105"/>
      <c r="AF3622" s="105"/>
      <c r="AR3622" s="112"/>
    </row>
    <row r="3623" spans="2:44" x14ac:dyDescent="0.25">
      <c r="B3623" s="1" t="str">
        <f>IF(I3623="","",
(IF(N3623=FİLTRE!$H$6,2,0)+IF(FİLTRE!$H$6="TOPLAM",2,0))
)</f>
        <v/>
      </c>
      <c r="C3623">
        <f>IF(FİLTRE!$M$5="",9,(IF(U3623&gt;=FİLTRE!$M$5,1,0)))</f>
        <v>1</v>
      </c>
      <c r="D3623" s="1">
        <f>IF(FİLTRE!$M$6="",9,(IF('SKT LİSTESİ'!P3623&lt;=FİLTRE!$M$6,1,0)))</f>
        <v>1</v>
      </c>
      <c r="E3623" s="25" t="str">
        <f>IF(I3623="","",(COUNTIFS($L$4:L3623,L3623)))</f>
        <v/>
      </c>
      <c r="F3623" s="13">
        <f>IF(OR(B3623&lt;&gt;2,C3623&lt;&gt;1,D3623&lt;&gt;1,H3623&lt;&gt;1),0,
COUNTIFS($B$4:B3623,2,$C$4:C3623,1,$D$4:D3623,1,$H$4:H3623,1))</f>
        <v>0</v>
      </c>
      <c r="G3623" s="26" t="str">
        <f>IF(I3623="","",(COUNTIF($E$4:E3623,E3623)))</f>
        <v/>
      </c>
      <c r="H3623" s="1">
        <f>IF(AND(J3623="SAYIM",FİLTRE!$H$5="RAFTA",U3623&lt;&gt;0),1,0)+
IF(AND(J3623="İADE DEPO",FİLTRE!$H$5="İADE DEPO"),1,0)+
IF(FİLTRE!$H$5="TÜMÜ",1,0)+
IF(AND(J3623="FİRMA İADE",FİLTRE!$H$5="FİRMA İADE"),1,0)+
IF(AND(J3623="İMHA",FİLTRE!$H$5="İMHA"),1,0)</f>
        <v>1</v>
      </c>
      <c r="I3623" s="99"/>
      <c r="J3623" s="100"/>
      <c r="K3623" s="100"/>
      <c r="L3623" s="101"/>
      <c r="M3623" s="102"/>
      <c r="N3623" s="101"/>
      <c r="O3623" s="99"/>
      <c r="P3623" s="103"/>
      <c r="Q3623" s="104"/>
      <c r="R3623" s="50"/>
      <c r="S3623" s="105"/>
      <c r="T3623" s="106"/>
      <c r="U3623" s="107"/>
      <c r="V3623" s="108"/>
      <c r="W3623" s="107"/>
      <c r="X3623" s="107"/>
      <c r="AA3623" s="107"/>
      <c r="AB3623" s="110"/>
      <c r="AC3623" s="110"/>
      <c r="AE3623" s="105"/>
      <c r="AF3623" s="105"/>
      <c r="AR3623" s="112"/>
    </row>
    <row r="3624" spans="2:44" x14ac:dyDescent="0.25">
      <c r="B3624" s="1" t="str">
        <f>IF(I3624="","",
(IF(N3624=FİLTRE!$H$6,2,0)+IF(FİLTRE!$H$6="TOPLAM",2,0))
)</f>
        <v/>
      </c>
      <c r="C3624">
        <f>IF(FİLTRE!$M$5="",9,(IF(U3624&gt;=FİLTRE!$M$5,1,0)))</f>
        <v>1</v>
      </c>
      <c r="D3624" s="1">
        <f>IF(FİLTRE!$M$6="",9,(IF('SKT LİSTESİ'!P3624&lt;=FİLTRE!$M$6,1,0)))</f>
        <v>1</v>
      </c>
      <c r="E3624" s="25" t="str">
        <f>IF(I3624="","",(COUNTIFS($L$4:L3624,L3624)))</f>
        <v/>
      </c>
      <c r="F3624" s="13">
        <f>IF(OR(B3624&lt;&gt;2,C3624&lt;&gt;1,D3624&lt;&gt;1,H3624&lt;&gt;1),0,
COUNTIFS($B$4:B3624,2,$C$4:C3624,1,$D$4:D3624,1,$H$4:H3624,1))</f>
        <v>0</v>
      </c>
      <c r="G3624" s="26" t="str">
        <f>IF(I3624="","",(COUNTIF($E$4:E3624,E3624)))</f>
        <v/>
      </c>
      <c r="H3624" s="1">
        <f>IF(AND(J3624="SAYIM",FİLTRE!$H$5="RAFTA",U3624&lt;&gt;0),1,0)+
IF(AND(J3624="İADE DEPO",FİLTRE!$H$5="İADE DEPO"),1,0)+
IF(FİLTRE!$H$5="TÜMÜ",1,0)+
IF(AND(J3624="FİRMA İADE",FİLTRE!$H$5="FİRMA İADE"),1,0)+
IF(AND(J3624="İMHA",FİLTRE!$H$5="İMHA"),1,0)</f>
        <v>1</v>
      </c>
      <c r="I3624" s="99"/>
      <c r="J3624" s="100"/>
      <c r="K3624" s="100"/>
      <c r="L3624" s="101"/>
      <c r="M3624" s="102"/>
      <c r="N3624" s="101"/>
      <c r="O3624" s="99"/>
      <c r="P3624" s="103"/>
      <c r="Q3624" s="104"/>
      <c r="R3624" s="50"/>
      <c r="S3624" s="105"/>
      <c r="T3624" s="106"/>
      <c r="U3624" s="107"/>
      <c r="V3624" s="108"/>
      <c r="W3624" s="107"/>
      <c r="X3624" s="107"/>
      <c r="AA3624" s="107"/>
      <c r="AB3624" s="110"/>
      <c r="AC3624" s="110"/>
      <c r="AE3624" s="105"/>
      <c r="AF3624" s="105"/>
      <c r="AR3624" s="112"/>
    </row>
    <row r="3625" spans="2:44" x14ac:dyDescent="0.25">
      <c r="B3625" s="1" t="str">
        <f>IF(I3625="","",
(IF(N3625=FİLTRE!$H$6,2,0)+IF(FİLTRE!$H$6="TOPLAM",2,0))
)</f>
        <v/>
      </c>
      <c r="C3625">
        <f>IF(FİLTRE!$M$5="",9,(IF(U3625&gt;=FİLTRE!$M$5,1,0)))</f>
        <v>1</v>
      </c>
      <c r="D3625" s="1">
        <f>IF(FİLTRE!$M$6="",9,(IF('SKT LİSTESİ'!P3625&lt;=FİLTRE!$M$6,1,0)))</f>
        <v>1</v>
      </c>
      <c r="E3625" s="25" t="str">
        <f>IF(I3625="","",(COUNTIFS($L$4:L3625,L3625)))</f>
        <v/>
      </c>
      <c r="F3625" s="13">
        <f>IF(OR(B3625&lt;&gt;2,C3625&lt;&gt;1,D3625&lt;&gt;1,H3625&lt;&gt;1),0,
COUNTIFS($B$4:B3625,2,$C$4:C3625,1,$D$4:D3625,1,$H$4:H3625,1))</f>
        <v>0</v>
      </c>
      <c r="G3625" s="26" t="str">
        <f>IF(I3625="","",(COUNTIF($E$4:E3625,E3625)))</f>
        <v/>
      </c>
      <c r="H3625" s="1">
        <f>IF(AND(J3625="SAYIM",FİLTRE!$H$5="RAFTA",U3625&lt;&gt;0),1,0)+
IF(AND(J3625="İADE DEPO",FİLTRE!$H$5="İADE DEPO"),1,0)+
IF(FİLTRE!$H$5="TÜMÜ",1,0)+
IF(AND(J3625="FİRMA İADE",FİLTRE!$H$5="FİRMA İADE"),1,0)+
IF(AND(J3625="İMHA",FİLTRE!$H$5="İMHA"),1,0)</f>
        <v>1</v>
      </c>
      <c r="I3625" s="99"/>
      <c r="J3625" s="100"/>
      <c r="K3625" s="100"/>
      <c r="L3625" s="101"/>
      <c r="M3625" s="102"/>
      <c r="N3625" s="101"/>
      <c r="O3625" s="99"/>
      <c r="P3625" s="103"/>
      <c r="Q3625" s="104"/>
      <c r="R3625" s="50"/>
      <c r="S3625" s="105"/>
      <c r="T3625" s="106"/>
      <c r="U3625" s="107"/>
      <c r="V3625" s="108"/>
      <c r="W3625" s="107"/>
      <c r="X3625" s="107"/>
      <c r="AA3625" s="107"/>
      <c r="AB3625" s="110"/>
      <c r="AC3625" s="110"/>
      <c r="AE3625" s="105"/>
      <c r="AF3625" s="105"/>
      <c r="AR3625" s="112"/>
    </row>
    <row r="3626" spans="2:44" x14ac:dyDescent="0.25">
      <c r="B3626" s="1" t="str">
        <f>IF(I3626="","",
(IF(N3626=FİLTRE!$H$6,2,0)+IF(FİLTRE!$H$6="TOPLAM",2,0))
)</f>
        <v/>
      </c>
      <c r="C3626">
        <f>IF(FİLTRE!$M$5="",9,(IF(U3626&gt;=FİLTRE!$M$5,1,0)))</f>
        <v>1</v>
      </c>
      <c r="D3626" s="1">
        <f>IF(FİLTRE!$M$6="",9,(IF('SKT LİSTESİ'!P3626&lt;=FİLTRE!$M$6,1,0)))</f>
        <v>1</v>
      </c>
      <c r="E3626" s="25" t="str">
        <f>IF(I3626="","",(COUNTIFS($L$4:L3626,L3626)))</f>
        <v/>
      </c>
      <c r="F3626" s="13">
        <f>IF(OR(B3626&lt;&gt;2,C3626&lt;&gt;1,D3626&lt;&gt;1,H3626&lt;&gt;1),0,
COUNTIFS($B$4:B3626,2,$C$4:C3626,1,$D$4:D3626,1,$H$4:H3626,1))</f>
        <v>0</v>
      </c>
      <c r="G3626" s="26" t="str">
        <f>IF(I3626="","",(COUNTIF($E$4:E3626,E3626)))</f>
        <v/>
      </c>
      <c r="H3626" s="1">
        <f>IF(AND(J3626="SAYIM",FİLTRE!$H$5="RAFTA",U3626&lt;&gt;0),1,0)+
IF(AND(J3626="İADE DEPO",FİLTRE!$H$5="İADE DEPO"),1,0)+
IF(FİLTRE!$H$5="TÜMÜ",1,0)+
IF(AND(J3626="FİRMA İADE",FİLTRE!$H$5="FİRMA İADE"),1,0)+
IF(AND(J3626="İMHA",FİLTRE!$H$5="İMHA"),1,0)</f>
        <v>1</v>
      </c>
      <c r="I3626" s="99"/>
      <c r="J3626" s="100"/>
      <c r="K3626" s="100"/>
      <c r="L3626" s="101"/>
      <c r="M3626" s="102"/>
      <c r="N3626" s="101"/>
      <c r="O3626" s="99"/>
      <c r="P3626" s="103"/>
      <c r="Q3626" s="104"/>
      <c r="R3626" s="50"/>
      <c r="S3626" s="105"/>
      <c r="T3626" s="106"/>
      <c r="U3626" s="107"/>
      <c r="V3626" s="108"/>
      <c r="W3626" s="107"/>
      <c r="X3626" s="107"/>
      <c r="AA3626" s="107"/>
      <c r="AB3626" s="110"/>
      <c r="AC3626" s="110"/>
      <c r="AE3626" s="105"/>
      <c r="AF3626" s="105"/>
      <c r="AR3626" s="112"/>
    </row>
    <row r="3627" spans="2:44" x14ac:dyDescent="0.25">
      <c r="B3627" s="1" t="str">
        <f>IF(I3627="","",
(IF(N3627=FİLTRE!$H$6,2,0)+IF(FİLTRE!$H$6="TOPLAM",2,0))
)</f>
        <v/>
      </c>
      <c r="C3627">
        <f>IF(FİLTRE!$M$5="",9,(IF(U3627&gt;=FİLTRE!$M$5,1,0)))</f>
        <v>1</v>
      </c>
      <c r="D3627" s="1">
        <f>IF(FİLTRE!$M$6="",9,(IF('SKT LİSTESİ'!P3627&lt;=FİLTRE!$M$6,1,0)))</f>
        <v>1</v>
      </c>
      <c r="E3627" s="25" t="str">
        <f>IF(I3627="","",(COUNTIFS($L$4:L3627,L3627)))</f>
        <v/>
      </c>
      <c r="F3627" s="13">
        <f>IF(OR(B3627&lt;&gt;2,C3627&lt;&gt;1,D3627&lt;&gt;1,H3627&lt;&gt;1),0,
COUNTIFS($B$4:B3627,2,$C$4:C3627,1,$D$4:D3627,1,$H$4:H3627,1))</f>
        <v>0</v>
      </c>
      <c r="G3627" s="26" t="str">
        <f>IF(I3627="","",(COUNTIF($E$4:E3627,E3627)))</f>
        <v/>
      </c>
      <c r="H3627" s="1">
        <f>IF(AND(J3627="SAYIM",FİLTRE!$H$5="RAFTA",U3627&lt;&gt;0),1,0)+
IF(AND(J3627="İADE DEPO",FİLTRE!$H$5="İADE DEPO"),1,0)+
IF(FİLTRE!$H$5="TÜMÜ",1,0)+
IF(AND(J3627="FİRMA İADE",FİLTRE!$H$5="FİRMA İADE"),1,0)+
IF(AND(J3627="İMHA",FİLTRE!$H$5="İMHA"),1,0)</f>
        <v>1</v>
      </c>
      <c r="I3627" s="99"/>
      <c r="J3627" s="100"/>
      <c r="K3627" s="100"/>
      <c r="L3627" s="101"/>
      <c r="M3627" s="102"/>
      <c r="N3627" s="101"/>
      <c r="O3627" s="99"/>
      <c r="P3627" s="103"/>
      <c r="Q3627" s="104"/>
      <c r="R3627" s="50"/>
      <c r="S3627" s="105"/>
      <c r="T3627" s="106"/>
      <c r="U3627" s="107"/>
      <c r="V3627" s="108"/>
      <c r="W3627" s="107"/>
      <c r="X3627" s="107"/>
      <c r="AA3627" s="107"/>
      <c r="AB3627" s="110"/>
      <c r="AC3627" s="110"/>
      <c r="AE3627" s="105"/>
      <c r="AF3627" s="105"/>
      <c r="AR3627" s="112"/>
    </row>
    <row r="3628" spans="2:44" x14ac:dyDescent="0.25">
      <c r="B3628" s="1" t="str">
        <f>IF(I3628="","",
(IF(N3628=FİLTRE!$H$6,2,0)+IF(FİLTRE!$H$6="TOPLAM",2,0))
)</f>
        <v/>
      </c>
      <c r="C3628">
        <f>IF(FİLTRE!$M$5="",9,(IF(U3628&gt;=FİLTRE!$M$5,1,0)))</f>
        <v>1</v>
      </c>
      <c r="D3628" s="1">
        <f>IF(FİLTRE!$M$6="",9,(IF('SKT LİSTESİ'!P3628&lt;=FİLTRE!$M$6,1,0)))</f>
        <v>1</v>
      </c>
      <c r="E3628" s="25" t="str">
        <f>IF(I3628="","",(COUNTIFS($L$4:L3628,L3628)))</f>
        <v/>
      </c>
      <c r="F3628" s="13">
        <f>IF(OR(B3628&lt;&gt;2,C3628&lt;&gt;1,D3628&lt;&gt;1,H3628&lt;&gt;1),0,
COUNTIFS($B$4:B3628,2,$C$4:C3628,1,$D$4:D3628,1,$H$4:H3628,1))</f>
        <v>0</v>
      </c>
      <c r="G3628" s="26" t="str">
        <f>IF(I3628="","",(COUNTIF($E$4:E3628,E3628)))</f>
        <v/>
      </c>
      <c r="H3628" s="1">
        <f>IF(AND(J3628="SAYIM",FİLTRE!$H$5="RAFTA",U3628&lt;&gt;0),1,0)+
IF(AND(J3628="İADE DEPO",FİLTRE!$H$5="İADE DEPO"),1,0)+
IF(FİLTRE!$H$5="TÜMÜ",1,0)+
IF(AND(J3628="FİRMA İADE",FİLTRE!$H$5="FİRMA İADE"),1,0)+
IF(AND(J3628="İMHA",FİLTRE!$H$5="İMHA"),1,0)</f>
        <v>1</v>
      </c>
      <c r="I3628" s="99"/>
      <c r="J3628" s="100"/>
      <c r="K3628" s="100"/>
      <c r="L3628" s="101"/>
      <c r="M3628" s="102"/>
      <c r="N3628" s="101"/>
      <c r="O3628" s="99"/>
      <c r="P3628" s="103"/>
      <c r="Q3628" s="104"/>
      <c r="R3628" s="50"/>
      <c r="S3628" s="105"/>
      <c r="T3628" s="106"/>
      <c r="U3628" s="107"/>
      <c r="V3628" s="108"/>
      <c r="W3628" s="107"/>
      <c r="X3628" s="107"/>
      <c r="AA3628" s="107"/>
      <c r="AB3628" s="110"/>
      <c r="AC3628" s="110"/>
      <c r="AE3628" s="105"/>
      <c r="AF3628" s="105"/>
      <c r="AR3628" s="112"/>
    </row>
    <row r="3629" spans="2:44" x14ac:dyDescent="0.25">
      <c r="B3629" s="1" t="str">
        <f>IF(I3629="","",
(IF(N3629=FİLTRE!$H$6,2,0)+IF(FİLTRE!$H$6="TOPLAM",2,0))
)</f>
        <v/>
      </c>
      <c r="C3629">
        <f>IF(FİLTRE!$M$5="",9,(IF(U3629&gt;=FİLTRE!$M$5,1,0)))</f>
        <v>1</v>
      </c>
      <c r="D3629" s="1">
        <f>IF(FİLTRE!$M$6="",9,(IF('SKT LİSTESİ'!P3629&lt;=FİLTRE!$M$6,1,0)))</f>
        <v>1</v>
      </c>
      <c r="E3629" s="25" t="str">
        <f>IF(I3629="","",(COUNTIFS($L$4:L3629,L3629)))</f>
        <v/>
      </c>
      <c r="F3629" s="13">
        <f>IF(OR(B3629&lt;&gt;2,C3629&lt;&gt;1,D3629&lt;&gt;1,H3629&lt;&gt;1),0,
COUNTIFS($B$4:B3629,2,$C$4:C3629,1,$D$4:D3629,1,$H$4:H3629,1))</f>
        <v>0</v>
      </c>
      <c r="G3629" s="26" t="str">
        <f>IF(I3629="","",(COUNTIF($E$4:E3629,E3629)))</f>
        <v/>
      </c>
      <c r="H3629" s="1">
        <f>IF(AND(J3629="SAYIM",FİLTRE!$H$5="RAFTA",U3629&lt;&gt;0),1,0)+
IF(AND(J3629="İADE DEPO",FİLTRE!$H$5="İADE DEPO"),1,0)+
IF(FİLTRE!$H$5="TÜMÜ",1,0)+
IF(AND(J3629="FİRMA İADE",FİLTRE!$H$5="FİRMA İADE"),1,0)+
IF(AND(J3629="İMHA",FİLTRE!$H$5="İMHA"),1,0)</f>
        <v>1</v>
      </c>
      <c r="I3629" s="99"/>
      <c r="J3629" s="100"/>
      <c r="K3629" s="100"/>
      <c r="L3629" s="101"/>
      <c r="M3629" s="102"/>
      <c r="N3629" s="101"/>
      <c r="O3629" s="99"/>
      <c r="P3629" s="103"/>
      <c r="Q3629" s="104"/>
      <c r="R3629" s="50"/>
      <c r="S3629" s="105"/>
      <c r="T3629" s="106"/>
      <c r="U3629" s="107"/>
      <c r="V3629" s="108"/>
      <c r="W3629" s="107"/>
      <c r="X3629" s="107"/>
      <c r="AA3629" s="107"/>
      <c r="AB3629" s="110"/>
      <c r="AC3629" s="110"/>
      <c r="AE3629" s="105"/>
      <c r="AF3629" s="105"/>
      <c r="AR3629" s="112"/>
    </row>
    <row r="3630" spans="2:44" x14ac:dyDescent="0.25">
      <c r="B3630" s="1" t="str">
        <f>IF(I3630="","",
(IF(N3630=FİLTRE!$H$6,2,0)+IF(FİLTRE!$H$6="TOPLAM",2,0))
)</f>
        <v/>
      </c>
      <c r="C3630">
        <f>IF(FİLTRE!$M$5="",9,(IF(U3630&gt;=FİLTRE!$M$5,1,0)))</f>
        <v>1</v>
      </c>
      <c r="D3630" s="1">
        <f>IF(FİLTRE!$M$6="",9,(IF('SKT LİSTESİ'!P3630&lt;=FİLTRE!$M$6,1,0)))</f>
        <v>1</v>
      </c>
      <c r="E3630" s="25" t="str">
        <f>IF(I3630="","",(COUNTIFS($L$4:L3630,L3630)))</f>
        <v/>
      </c>
      <c r="F3630" s="13">
        <f>IF(OR(B3630&lt;&gt;2,C3630&lt;&gt;1,D3630&lt;&gt;1,H3630&lt;&gt;1),0,
COUNTIFS($B$4:B3630,2,$C$4:C3630,1,$D$4:D3630,1,$H$4:H3630,1))</f>
        <v>0</v>
      </c>
      <c r="G3630" s="26" t="str">
        <f>IF(I3630="","",(COUNTIF($E$4:E3630,E3630)))</f>
        <v/>
      </c>
      <c r="H3630" s="1">
        <f>IF(AND(J3630="SAYIM",FİLTRE!$H$5="RAFTA",U3630&lt;&gt;0),1,0)+
IF(AND(J3630="İADE DEPO",FİLTRE!$H$5="İADE DEPO"),1,0)+
IF(FİLTRE!$H$5="TÜMÜ",1,0)+
IF(AND(J3630="FİRMA İADE",FİLTRE!$H$5="FİRMA İADE"),1,0)+
IF(AND(J3630="İMHA",FİLTRE!$H$5="İMHA"),1,0)</f>
        <v>1</v>
      </c>
      <c r="I3630" s="99"/>
      <c r="J3630" s="100"/>
      <c r="K3630" s="100"/>
      <c r="L3630" s="101"/>
      <c r="M3630" s="102"/>
      <c r="N3630" s="101"/>
      <c r="O3630" s="99"/>
      <c r="P3630" s="103"/>
      <c r="Q3630" s="104"/>
      <c r="R3630" s="50"/>
      <c r="S3630" s="105"/>
      <c r="T3630" s="106"/>
      <c r="U3630" s="107"/>
      <c r="V3630" s="108"/>
      <c r="W3630" s="107"/>
      <c r="X3630" s="107"/>
      <c r="AA3630" s="107"/>
      <c r="AB3630" s="110"/>
      <c r="AC3630" s="110"/>
      <c r="AE3630" s="105"/>
      <c r="AF3630" s="105"/>
      <c r="AR3630" s="112"/>
    </row>
    <row r="3631" spans="2:44" x14ac:dyDescent="0.25">
      <c r="B3631" s="1" t="str">
        <f>IF(I3631="","",
(IF(N3631=FİLTRE!$H$6,2,0)+IF(FİLTRE!$H$6="TOPLAM",2,0))
)</f>
        <v/>
      </c>
      <c r="C3631">
        <f>IF(FİLTRE!$M$5="",9,(IF(U3631&gt;=FİLTRE!$M$5,1,0)))</f>
        <v>1</v>
      </c>
      <c r="D3631" s="1">
        <f>IF(FİLTRE!$M$6="",9,(IF('SKT LİSTESİ'!P3631&lt;=FİLTRE!$M$6,1,0)))</f>
        <v>1</v>
      </c>
      <c r="E3631" s="25" t="str">
        <f>IF(I3631="","",(COUNTIFS($L$4:L3631,L3631)))</f>
        <v/>
      </c>
      <c r="F3631" s="13">
        <f>IF(OR(B3631&lt;&gt;2,C3631&lt;&gt;1,D3631&lt;&gt;1,H3631&lt;&gt;1),0,
COUNTIFS($B$4:B3631,2,$C$4:C3631,1,$D$4:D3631,1,$H$4:H3631,1))</f>
        <v>0</v>
      </c>
      <c r="G3631" s="26" t="str">
        <f>IF(I3631="","",(COUNTIF($E$4:E3631,E3631)))</f>
        <v/>
      </c>
      <c r="H3631" s="1">
        <f>IF(AND(J3631="SAYIM",FİLTRE!$H$5="RAFTA",U3631&lt;&gt;0),1,0)+
IF(AND(J3631="İADE DEPO",FİLTRE!$H$5="İADE DEPO"),1,0)+
IF(FİLTRE!$H$5="TÜMÜ",1,0)+
IF(AND(J3631="FİRMA İADE",FİLTRE!$H$5="FİRMA İADE"),1,0)+
IF(AND(J3631="İMHA",FİLTRE!$H$5="İMHA"),1,0)</f>
        <v>1</v>
      </c>
      <c r="I3631" s="99"/>
      <c r="J3631" s="100"/>
      <c r="K3631" s="100"/>
      <c r="L3631" s="101"/>
      <c r="M3631" s="102"/>
      <c r="N3631" s="101"/>
      <c r="O3631" s="99"/>
      <c r="P3631" s="103"/>
      <c r="Q3631" s="104"/>
      <c r="R3631" s="50"/>
      <c r="S3631" s="105"/>
      <c r="T3631" s="106"/>
      <c r="U3631" s="107"/>
      <c r="V3631" s="108"/>
      <c r="W3631" s="107"/>
      <c r="X3631" s="107"/>
      <c r="AA3631" s="107"/>
      <c r="AB3631" s="110"/>
      <c r="AC3631" s="110"/>
      <c r="AE3631" s="105"/>
      <c r="AF3631" s="105"/>
      <c r="AR3631" s="112"/>
    </row>
    <row r="3632" spans="2:44" x14ac:dyDescent="0.25">
      <c r="B3632" s="1" t="str">
        <f>IF(I3632="","",
(IF(N3632=FİLTRE!$H$6,2,0)+IF(FİLTRE!$H$6="TOPLAM",2,0))
)</f>
        <v/>
      </c>
      <c r="C3632">
        <f>IF(FİLTRE!$M$5="",9,(IF(U3632&gt;=FİLTRE!$M$5,1,0)))</f>
        <v>1</v>
      </c>
      <c r="D3632" s="1">
        <f>IF(FİLTRE!$M$6="",9,(IF('SKT LİSTESİ'!P3632&lt;=FİLTRE!$M$6,1,0)))</f>
        <v>1</v>
      </c>
      <c r="E3632" s="25" t="str">
        <f>IF(I3632="","",(COUNTIFS($L$4:L3632,L3632)))</f>
        <v/>
      </c>
      <c r="F3632" s="13">
        <f>IF(OR(B3632&lt;&gt;2,C3632&lt;&gt;1,D3632&lt;&gt;1,H3632&lt;&gt;1),0,
COUNTIFS($B$4:B3632,2,$C$4:C3632,1,$D$4:D3632,1,$H$4:H3632,1))</f>
        <v>0</v>
      </c>
      <c r="G3632" s="26" t="str">
        <f>IF(I3632="","",(COUNTIF($E$4:E3632,E3632)))</f>
        <v/>
      </c>
      <c r="H3632" s="1">
        <f>IF(AND(J3632="SAYIM",FİLTRE!$H$5="RAFTA",U3632&lt;&gt;0),1,0)+
IF(AND(J3632="İADE DEPO",FİLTRE!$H$5="İADE DEPO"),1,0)+
IF(FİLTRE!$H$5="TÜMÜ",1,0)+
IF(AND(J3632="FİRMA İADE",FİLTRE!$H$5="FİRMA İADE"),1,0)+
IF(AND(J3632="İMHA",FİLTRE!$H$5="İMHA"),1,0)</f>
        <v>1</v>
      </c>
      <c r="I3632" s="99"/>
      <c r="J3632" s="100"/>
      <c r="K3632" s="100"/>
      <c r="L3632" s="101"/>
      <c r="M3632" s="102"/>
      <c r="N3632" s="101"/>
      <c r="O3632" s="99"/>
      <c r="P3632" s="103"/>
      <c r="Q3632" s="104"/>
      <c r="R3632" s="50"/>
      <c r="S3632" s="105"/>
      <c r="T3632" s="106"/>
      <c r="U3632" s="107"/>
      <c r="V3632" s="108"/>
      <c r="W3632" s="107"/>
      <c r="X3632" s="107"/>
      <c r="AA3632" s="107"/>
      <c r="AB3632" s="110"/>
      <c r="AC3632" s="110"/>
      <c r="AE3632" s="105"/>
      <c r="AF3632" s="105"/>
      <c r="AR3632" s="112"/>
    </row>
    <row r="3633" spans="2:44" x14ac:dyDescent="0.25">
      <c r="B3633" s="1" t="str">
        <f>IF(I3633="","",
(IF(N3633=FİLTRE!$H$6,2,0)+IF(FİLTRE!$H$6="TOPLAM",2,0))
)</f>
        <v/>
      </c>
      <c r="C3633">
        <f>IF(FİLTRE!$M$5="",9,(IF(U3633&gt;=FİLTRE!$M$5,1,0)))</f>
        <v>1</v>
      </c>
      <c r="D3633" s="1">
        <f>IF(FİLTRE!$M$6="",9,(IF('SKT LİSTESİ'!P3633&lt;=FİLTRE!$M$6,1,0)))</f>
        <v>1</v>
      </c>
      <c r="E3633" s="25" t="str">
        <f>IF(I3633="","",(COUNTIFS($L$4:L3633,L3633)))</f>
        <v/>
      </c>
      <c r="F3633" s="13">
        <f>IF(OR(B3633&lt;&gt;2,C3633&lt;&gt;1,D3633&lt;&gt;1,H3633&lt;&gt;1),0,
COUNTIFS($B$4:B3633,2,$C$4:C3633,1,$D$4:D3633,1,$H$4:H3633,1))</f>
        <v>0</v>
      </c>
      <c r="G3633" s="26" t="str">
        <f>IF(I3633="","",(COUNTIF($E$4:E3633,E3633)))</f>
        <v/>
      </c>
      <c r="H3633" s="1">
        <f>IF(AND(J3633="SAYIM",FİLTRE!$H$5="RAFTA",U3633&lt;&gt;0),1,0)+
IF(AND(J3633="İADE DEPO",FİLTRE!$H$5="İADE DEPO"),1,0)+
IF(FİLTRE!$H$5="TÜMÜ",1,0)+
IF(AND(J3633="FİRMA İADE",FİLTRE!$H$5="FİRMA İADE"),1,0)+
IF(AND(J3633="İMHA",FİLTRE!$H$5="İMHA"),1,0)</f>
        <v>1</v>
      </c>
      <c r="I3633" s="99"/>
      <c r="J3633" s="100"/>
      <c r="K3633" s="100"/>
      <c r="L3633" s="101"/>
      <c r="M3633" s="102"/>
      <c r="N3633" s="101"/>
      <c r="O3633" s="99"/>
      <c r="P3633" s="103"/>
      <c r="Q3633" s="104"/>
      <c r="R3633" s="50"/>
      <c r="S3633" s="105"/>
      <c r="T3633" s="106"/>
      <c r="U3633" s="107"/>
      <c r="V3633" s="108"/>
      <c r="W3633" s="107"/>
      <c r="X3633" s="107"/>
      <c r="AA3633" s="107"/>
      <c r="AB3633" s="110"/>
      <c r="AC3633" s="110"/>
      <c r="AE3633" s="105"/>
      <c r="AF3633" s="105"/>
      <c r="AR3633" s="112"/>
    </row>
    <row r="3634" spans="2:44" x14ac:dyDescent="0.25">
      <c r="B3634" s="1" t="str">
        <f>IF(I3634="","",
(IF(N3634=FİLTRE!$H$6,2,0)+IF(FİLTRE!$H$6="TOPLAM",2,0))
)</f>
        <v/>
      </c>
      <c r="C3634">
        <f>IF(FİLTRE!$M$5="",9,(IF(U3634&gt;=FİLTRE!$M$5,1,0)))</f>
        <v>1</v>
      </c>
      <c r="D3634" s="1">
        <f>IF(FİLTRE!$M$6="",9,(IF('SKT LİSTESİ'!P3634&lt;=FİLTRE!$M$6,1,0)))</f>
        <v>1</v>
      </c>
      <c r="E3634" s="25" t="str">
        <f>IF(I3634="","",(COUNTIFS($L$4:L3634,L3634)))</f>
        <v/>
      </c>
      <c r="F3634" s="13">
        <f>IF(OR(B3634&lt;&gt;2,C3634&lt;&gt;1,D3634&lt;&gt;1,H3634&lt;&gt;1),0,
COUNTIFS($B$4:B3634,2,$C$4:C3634,1,$D$4:D3634,1,$H$4:H3634,1))</f>
        <v>0</v>
      </c>
      <c r="G3634" s="26" t="str">
        <f>IF(I3634="","",(COUNTIF($E$4:E3634,E3634)))</f>
        <v/>
      </c>
      <c r="H3634" s="1">
        <f>IF(AND(J3634="SAYIM",FİLTRE!$H$5="RAFTA",U3634&lt;&gt;0),1,0)+
IF(AND(J3634="İADE DEPO",FİLTRE!$H$5="İADE DEPO"),1,0)+
IF(FİLTRE!$H$5="TÜMÜ",1,0)+
IF(AND(J3634="FİRMA İADE",FİLTRE!$H$5="FİRMA İADE"),1,0)+
IF(AND(J3634="İMHA",FİLTRE!$H$5="İMHA"),1,0)</f>
        <v>1</v>
      </c>
      <c r="I3634" s="99"/>
      <c r="J3634" s="100"/>
      <c r="K3634" s="100"/>
      <c r="L3634" s="101"/>
      <c r="M3634" s="102"/>
      <c r="N3634" s="101"/>
      <c r="O3634" s="99"/>
      <c r="P3634" s="103"/>
      <c r="Q3634" s="104"/>
      <c r="R3634" s="50"/>
      <c r="S3634" s="105"/>
      <c r="T3634" s="106"/>
      <c r="U3634" s="107"/>
      <c r="V3634" s="108"/>
      <c r="W3634" s="107"/>
      <c r="X3634" s="107"/>
      <c r="AA3634" s="107"/>
      <c r="AB3634" s="110"/>
      <c r="AC3634" s="110"/>
      <c r="AE3634" s="105"/>
      <c r="AF3634" s="105"/>
      <c r="AR3634" s="112"/>
    </row>
    <row r="3635" spans="2:44" x14ac:dyDescent="0.25">
      <c r="B3635" s="1" t="str">
        <f>IF(I3635="","",
(IF(N3635=FİLTRE!$H$6,2,0)+IF(FİLTRE!$H$6="TOPLAM",2,0))
)</f>
        <v/>
      </c>
      <c r="C3635">
        <f>IF(FİLTRE!$M$5="",9,(IF(U3635&gt;=FİLTRE!$M$5,1,0)))</f>
        <v>1</v>
      </c>
      <c r="D3635" s="1">
        <f>IF(FİLTRE!$M$6="",9,(IF('SKT LİSTESİ'!P3635&lt;=FİLTRE!$M$6,1,0)))</f>
        <v>1</v>
      </c>
      <c r="E3635" s="25" t="str">
        <f>IF(I3635="","",(COUNTIFS($L$4:L3635,L3635)))</f>
        <v/>
      </c>
      <c r="F3635" s="13">
        <f>IF(OR(B3635&lt;&gt;2,C3635&lt;&gt;1,D3635&lt;&gt;1,H3635&lt;&gt;1),0,
COUNTIFS($B$4:B3635,2,$C$4:C3635,1,$D$4:D3635,1,$H$4:H3635,1))</f>
        <v>0</v>
      </c>
      <c r="G3635" s="26" t="str">
        <f>IF(I3635="","",(COUNTIF($E$4:E3635,E3635)))</f>
        <v/>
      </c>
      <c r="H3635" s="1">
        <f>IF(AND(J3635="SAYIM",FİLTRE!$H$5="RAFTA",U3635&lt;&gt;0),1,0)+
IF(AND(J3635="İADE DEPO",FİLTRE!$H$5="İADE DEPO"),1,0)+
IF(FİLTRE!$H$5="TÜMÜ",1,0)+
IF(AND(J3635="FİRMA İADE",FİLTRE!$H$5="FİRMA İADE"),1,0)+
IF(AND(J3635="İMHA",FİLTRE!$H$5="İMHA"),1,0)</f>
        <v>1</v>
      </c>
      <c r="I3635" s="99"/>
      <c r="J3635" s="100"/>
      <c r="K3635" s="100"/>
      <c r="L3635" s="101"/>
      <c r="M3635" s="102"/>
      <c r="N3635" s="101"/>
      <c r="O3635" s="99"/>
      <c r="P3635" s="103"/>
      <c r="Q3635" s="104"/>
      <c r="R3635" s="50"/>
      <c r="S3635" s="105"/>
      <c r="T3635" s="106"/>
      <c r="U3635" s="107"/>
      <c r="V3635" s="108"/>
      <c r="W3635" s="107"/>
      <c r="X3635" s="107"/>
      <c r="AA3635" s="107"/>
      <c r="AB3635" s="110"/>
      <c r="AC3635" s="110"/>
      <c r="AE3635" s="105"/>
      <c r="AF3635" s="105"/>
      <c r="AR3635" s="112"/>
    </row>
    <row r="3636" spans="2:44" x14ac:dyDescent="0.25">
      <c r="B3636" s="1" t="str">
        <f>IF(I3636="","",
(IF(N3636=FİLTRE!$H$6,2,0)+IF(FİLTRE!$H$6="TOPLAM",2,0))
)</f>
        <v/>
      </c>
      <c r="C3636">
        <f>IF(FİLTRE!$M$5="",9,(IF(U3636&gt;=FİLTRE!$M$5,1,0)))</f>
        <v>1</v>
      </c>
      <c r="D3636" s="1">
        <f>IF(FİLTRE!$M$6="",9,(IF('SKT LİSTESİ'!P3636&lt;=FİLTRE!$M$6,1,0)))</f>
        <v>1</v>
      </c>
      <c r="E3636" s="25" t="str">
        <f>IF(I3636="","",(COUNTIFS($L$4:L3636,L3636)))</f>
        <v/>
      </c>
      <c r="F3636" s="13">
        <f>IF(OR(B3636&lt;&gt;2,C3636&lt;&gt;1,D3636&lt;&gt;1,H3636&lt;&gt;1),0,
COUNTIFS($B$4:B3636,2,$C$4:C3636,1,$D$4:D3636,1,$H$4:H3636,1))</f>
        <v>0</v>
      </c>
      <c r="G3636" s="26" t="str">
        <f>IF(I3636="","",(COUNTIF($E$4:E3636,E3636)))</f>
        <v/>
      </c>
      <c r="H3636" s="1">
        <f>IF(AND(J3636="SAYIM",FİLTRE!$H$5="RAFTA",U3636&lt;&gt;0),1,0)+
IF(AND(J3636="İADE DEPO",FİLTRE!$H$5="İADE DEPO"),1,0)+
IF(FİLTRE!$H$5="TÜMÜ",1,0)+
IF(AND(J3636="FİRMA İADE",FİLTRE!$H$5="FİRMA İADE"),1,0)+
IF(AND(J3636="İMHA",FİLTRE!$H$5="İMHA"),1,0)</f>
        <v>1</v>
      </c>
      <c r="I3636" s="99"/>
      <c r="J3636" s="100"/>
      <c r="K3636" s="100"/>
      <c r="L3636" s="101"/>
      <c r="M3636" s="102"/>
      <c r="N3636" s="101"/>
      <c r="O3636" s="99"/>
      <c r="P3636" s="103"/>
      <c r="Q3636" s="104"/>
      <c r="R3636" s="50"/>
      <c r="S3636" s="105"/>
      <c r="T3636" s="106"/>
      <c r="U3636" s="107"/>
      <c r="V3636" s="108"/>
      <c r="W3636" s="107"/>
      <c r="X3636" s="107"/>
      <c r="AA3636" s="107"/>
      <c r="AB3636" s="110"/>
      <c r="AC3636" s="110"/>
      <c r="AE3636" s="105"/>
      <c r="AF3636" s="105"/>
      <c r="AR3636" s="112"/>
    </row>
    <row r="3637" spans="2:44" x14ac:dyDescent="0.25">
      <c r="B3637" s="1" t="str">
        <f>IF(I3637="","",
(IF(N3637=FİLTRE!$H$6,2,0)+IF(FİLTRE!$H$6="TOPLAM",2,0))
)</f>
        <v/>
      </c>
      <c r="C3637">
        <f>IF(FİLTRE!$M$5="",9,(IF(U3637&gt;=FİLTRE!$M$5,1,0)))</f>
        <v>1</v>
      </c>
      <c r="D3637" s="1">
        <f>IF(FİLTRE!$M$6="",9,(IF('SKT LİSTESİ'!P3637&lt;=FİLTRE!$M$6,1,0)))</f>
        <v>1</v>
      </c>
      <c r="E3637" s="25" t="str">
        <f>IF(I3637="","",(COUNTIFS($L$4:L3637,L3637)))</f>
        <v/>
      </c>
      <c r="F3637" s="13">
        <f>IF(OR(B3637&lt;&gt;2,C3637&lt;&gt;1,D3637&lt;&gt;1,H3637&lt;&gt;1),0,
COUNTIFS($B$4:B3637,2,$C$4:C3637,1,$D$4:D3637,1,$H$4:H3637,1))</f>
        <v>0</v>
      </c>
      <c r="G3637" s="26" t="str">
        <f>IF(I3637="","",(COUNTIF($E$4:E3637,E3637)))</f>
        <v/>
      </c>
      <c r="H3637" s="1">
        <f>IF(AND(J3637="SAYIM",FİLTRE!$H$5="RAFTA",U3637&lt;&gt;0),1,0)+
IF(AND(J3637="İADE DEPO",FİLTRE!$H$5="İADE DEPO"),1,0)+
IF(FİLTRE!$H$5="TÜMÜ",1,0)+
IF(AND(J3637="FİRMA İADE",FİLTRE!$H$5="FİRMA İADE"),1,0)+
IF(AND(J3637="İMHA",FİLTRE!$H$5="İMHA"),1,0)</f>
        <v>1</v>
      </c>
      <c r="I3637" s="99"/>
      <c r="J3637" s="100"/>
      <c r="K3637" s="100"/>
      <c r="L3637" s="101"/>
      <c r="M3637" s="102"/>
      <c r="N3637" s="101"/>
      <c r="O3637" s="99"/>
      <c r="P3637" s="103"/>
      <c r="Q3637" s="104"/>
      <c r="R3637" s="50"/>
      <c r="S3637" s="105"/>
      <c r="T3637" s="106"/>
      <c r="U3637" s="107"/>
      <c r="V3637" s="108"/>
      <c r="W3637" s="107"/>
      <c r="X3637" s="107"/>
      <c r="AA3637" s="107"/>
      <c r="AB3637" s="110"/>
      <c r="AC3637" s="110"/>
      <c r="AE3637" s="105"/>
      <c r="AF3637" s="105"/>
      <c r="AR3637" s="112"/>
    </row>
    <row r="3638" spans="2:44" x14ac:dyDescent="0.25">
      <c r="B3638" s="1" t="str">
        <f>IF(I3638="","",
(IF(N3638=FİLTRE!$H$6,2,0)+IF(FİLTRE!$H$6="TOPLAM",2,0))
)</f>
        <v/>
      </c>
      <c r="C3638">
        <f>IF(FİLTRE!$M$5="",9,(IF(U3638&gt;=FİLTRE!$M$5,1,0)))</f>
        <v>1</v>
      </c>
      <c r="D3638" s="1">
        <f>IF(FİLTRE!$M$6="",9,(IF('SKT LİSTESİ'!P3638&lt;=FİLTRE!$M$6,1,0)))</f>
        <v>1</v>
      </c>
      <c r="E3638" s="25" t="str">
        <f>IF(I3638="","",(COUNTIFS($L$4:L3638,L3638)))</f>
        <v/>
      </c>
      <c r="F3638" s="13">
        <f>IF(OR(B3638&lt;&gt;2,C3638&lt;&gt;1,D3638&lt;&gt;1,H3638&lt;&gt;1),0,
COUNTIFS($B$4:B3638,2,$C$4:C3638,1,$D$4:D3638,1,$H$4:H3638,1))</f>
        <v>0</v>
      </c>
      <c r="G3638" s="26" t="str">
        <f>IF(I3638="","",(COUNTIF($E$4:E3638,E3638)))</f>
        <v/>
      </c>
      <c r="H3638" s="1">
        <f>IF(AND(J3638="SAYIM",FİLTRE!$H$5="RAFTA",U3638&lt;&gt;0),1,0)+
IF(AND(J3638="İADE DEPO",FİLTRE!$H$5="İADE DEPO"),1,0)+
IF(FİLTRE!$H$5="TÜMÜ",1,0)+
IF(AND(J3638="FİRMA İADE",FİLTRE!$H$5="FİRMA İADE"),1,0)+
IF(AND(J3638="İMHA",FİLTRE!$H$5="İMHA"),1,0)</f>
        <v>1</v>
      </c>
      <c r="I3638" s="99"/>
      <c r="J3638" s="100"/>
      <c r="K3638" s="100"/>
      <c r="L3638" s="101"/>
      <c r="M3638" s="102"/>
      <c r="N3638" s="101"/>
      <c r="O3638" s="99"/>
      <c r="P3638" s="103"/>
      <c r="Q3638" s="104"/>
      <c r="R3638" s="50"/>
      <c r="S3638" s="105"/>
      <c r="T3638" s="106"/>
      <c r="U3638" s="107"/>
      <c r="V3638" s="108"/>
      <c r="W3638" s="107"/>
      <c r="X3638" s="107"/>
      <c r="AA3638" s="107"/>
      <c r="AB3638" s="110"/>
      <c r="AC3638" s="110"/>
      <c r="AE3638" s="105"/>
      <c r="AF3638" s="105"/>
      <c r="AR3638" s="112"/>
    </row>
    <row r="3639" spans="2:44" x14ac:dyDescent="0.25">
      <c r="B3639" s="1" t="str">
        <f>IF(I3639="","",
(IF(N3639=FİLTRE!$H$6,2,0)+IF(FİLTRE!$H$6="TOPLAM",2,0))
)</f>
        <v/>
      </c>
      <c r="C3639">
        <f>IF(FİLTRE!$M$5="",9,(IF(U3639&gt;=FİLTRE!$M$5,1,0)))</f>
        <v>1</v>
      </c>
      <c r="D3639" s="1">
        <f>IF(FİLTRE!$M$6="",9,(IF('SKT LİSTESİ'!P3639&lt;=FİLTRE!$M$6,1,0)))</f>
        <v>1</v>
      </c>
      <c r="E3639" s="25" t="str">
        <f>IF(I3639="","",(COUNTIFS($L$4:L3639,L3639)))</f>
        <v/>
      </c>
      <c r="F3639" s="13">
        <f>IF(OR(B3639&lt;&gt;2,C3639&lt;&gt;1,D3639&lt;&gt;1,H3639&lt;&gt;1),0,
COUNTIFS($B$4:B3639,2,$C$4:C3639,1,$D$4:D3639,1,$H$4:H3639,1))</f>
        <v>0</v>
      </c>
      <c r="G3639" s="26" t="str">
        <f>IF(I3639="","",(COUNTIF($E$4:E3639,E3639)))</f>
        <v/>
      </c>
      <c r="H3639" s="1">
        <f>IF(AND(J3639="SAYIM",FİLTRE!$H$5="RAFTA",U3639&lt;&gt;0),1,0)+
IF(AND(J3639="İADE DEPO",FİLTRE!$H$5="İADE DEPO"),1,0)+
IF(FİLTRE!$H$5="TÜMÜ",1,0)+
IF(AND(J3639="FİRMA İADE",FİLTRE!$H$5="FİRMA İADE"),1,0)+
IF(AND(J3639="İMHA",FİLTRE!$H$5="İMHA"),1,0)</f>
        <v>1</v>
      </c>
      <c r="I3639" s="99"/>
      <c r="J3639" s="100"/>
      <c r="K3639" s="100"/>
      <c r="L3639" s="101"/>
      <c r="M3639" s="102"/>
      <c r="N3639" s="101"/>
      <c r="O3639" s="99"/>
      <c r="P3639" s="103"/>
      <c r="Q3639" s="104"/>
      <c r="R3639" s="50"/>
      <c r="S3639" s="105"/>
      <c r="T3639" s="106"/>
      <c r="U3639" s="107"/>
      <c r="V3639" s="108"/>
      <c r="W3639" s="107"/>
      <c r="X3639" s="107"/>
      <c r="AA3639" s="107"/>
      <c r="AB3639" s="110"/>
      <c r="AC3639" s="110"/>
      <c r="AE3639" s="105"/>
      <c r="AF3639" s="105"/>
      <c r="AR3639" s="112"/>
    </row>
    <row r="3640" spans="2:44" x14ac:dyDescent="0.25">
      <c r="B3640" s="1" t="str">
        <f>IF(I3640="","",
(IF(N3640=FİLTRE!$H$6,2,0)+IF(FİLTRE!$H$6="TOPLAM",2,0))
)</f>
        <v/>
      </c>
      <c r="C3640">
        <f>IF(FİLTRE!$M$5="",9,(IF(U3640&gt;=FİLTRE!$M$5,1,0)))</f>
        <v>1</v>
      </c>
      <c r="D3640" s="1">
        <f>IF(FİLTRE!$M$6="",9,(IF('SKT LİSTESİ'!P3640&lt;=FİLTRE!$M$6,1,0)))</f>
        <v>1</v>
      </c>
      <c r="E3640" s="25" t="str">
        <f>IF(I3640="","",(COUNTIFS($L$4:L3640,L3640)))</f>
        <v/>
      </c>
      <c r="F3640" s="13">
        <f>IF(OR(B3640&lt;&gt;2,C3640&lt;&gt;1,D3640&lt;&gt;1,H3640&lt;&gt;1),0,
COUNTIFS($B$4:B3640,2,$C$4:C3640,1,$D$4:D3640,1,$H$4:H3640,1))</f>
        <v>0</v>
      </c>
      <c r="G3640" s="26" t="str">
        <f>IF(I3640="","",(COUNTIF($E$4:E3640,E3640)))</f>
        <v/>
      </c>
      <c r="H3640" s="1">
        <f>IF(AND(J3640="SAYIM",FİLTRE!$H$5="RAFTA",U3640&lt;&gt;0),1,0)+
IF(AND(J3640="İADE DEPO",FİLTRE!$H$5="İADE DEPO"),1,0)+
IF(FİLTRE!$H$5="TÜMÜ",1,0)+
IF(AND(J3640="FİRMA İADE",FİLTRE!$H$5="FİRMA İADE"),1,0)+
IF(AND(J3640="İMHA",FİLTRE!$H$5="İMHA"),1,0)</f>
        <v>1</v>
      </c>
      <c r="I3640" s="99"/>
      <c r="J3640" s="100"/>
      <c r="K3640" s="100"/>
      <c r="L3640" s="101"/>
      <c r="M3640" s="102"/>
      <c r="N3640" s="101"/>
      <c r="O3640" s="99"/>
      <c r="P3640" s="103"/>
      <c r="Q3640" s="104"/>
      <c r="R3640" s="50"/>
      <c r="S3640" s="105"/>
      <c r="T3640" s="106"/>
      <c r="U3640" s="107"/>
      <c r="V3640" s="108"/>
      <c r="W3640" s="107"/>
      <c r="X3640" s="107"/>
      <c r="AA3640" s="107"/>
      <c r="AB3640" s="110"/>
      <c r="AC3640" s="110"/>
      <c r="AE3640" s="105"/>
      <c r="AF3640" s="105"/>
      <c r="AR3640" s="112"/>
    </row>
    <row r="3641" spans="2:44" x14ac:dyDescent="0.25">
      <c r="B3641" s="1" t="str">
        <f>IF(I3641="","",
(IF(N3641=FİLTRE!$H$6,2,0)+IF(FİLTRE!$H$6="TOPLAM",2,0))
)</f>
        <v/>
      </c>
      <c r="C3641">
        <f>IF(FİLTRE!$M$5="",9,(IF(U3641&gt;=FİLTRE!$M$5,1,0)))</f>
        <v>1</v>
      </c>
      <c r="D3641" s="1">
        <f>IF(FİLTRE!$M$6="",9,(IF('SKT LİSTESİ'!P3641&lt;=FİLTRE!$M$6,1,0)))</f>
        <v>1</v>
      </c>
      <c r="E3641" s="25" t="str">
        <f>IF(I3641="","",(COUNTIFS($L$4:L3641,L3641)))</f>
        <v/>
      </c>
      <c r="F3641" s="13">
        <f>IF(OR(B3641&lt;&gt;2,C3641&lt;&gt;1,D3641&lt;&gt;1,H3641&lt;&gt;1),0,
COUNTIFS($B$4:B3641,2,$C$4:C3641,1,$D$4:D3641,1,$H$4:H3641,1))</f>
        <v>0</v>
      </c>
      <c r="G3641" s="26" t="str">
        <f>IF(I3641="","",(COUNTIF($E$4:E3641,E3641)))</f>
        <v/>
      </c>
      <c r="H3641" s="1">
        <f>IF(AND(J3641="SAYIM",FİLTRE!$H$5="RAFTA",U3641&lt;&gt;0),1,0)+
IF(AND(J3641="İADE DEPO",FİLTRE!$H$5="İADE DEPO"),1,0)+
IF(FİLTRE!$H$5="TÜMÜ",1,0)+
IF(AND(J3641="FİRMA İADE",FİLTRE!$H$5="FİRMA İADE"),1,0)+
IF(AND(J3641="İMHA",FİLTRE!$H$5="İMHA"),1,0)</f>
        <v>1</v>
      </c>
      <c r="I3641" s="99"/>
      <c r="J3641" s="100"/>
      <c r="K3641" s="100"/>
      <c r="L3641" s="101"/>
      <c r="M3641" s="102"/>
      <c r="N3641" s="101"/>
      <c r="O3641" s="99"/>
      <c r="P3641" s="103"/>
      <c r="Q3641" s="104"/>
      <c r="R3641" s="50"/>
      <c r="S3641" s="105"/>
      <c r="T3641" s="106"/>
      <c r="U3641" s="107"/>
      <c r="V3641" s="108"/>
      <c r="W3641" s="107"/>
      <c r="X3641" s="107"/>
      <c r="AA3641" s="107"/>
      <c r="AB3641" s="110"/>
      <c r="AC3641" s="110"/>
      <c r="AE3641" s="105"/>
      <c r="AF3641" s="105"/>
      <c r="AR3641" s="112"/>
    </row>
    <row r="3642" spans="2:44" x14ac:dyDescent="0.25">
      <c r="B3642" s="1" t="str">
        <f>IF(I3642="","",
(IF(N3642=FİLTRE!$H$6,2,0)+IF(FİLTRE!$H$6="TOPLAM",2,0))
)</f>
        <v/>
      </c>
      <c r="C3642">
        <f>IF(FİLTRE!$M$5="",9,(IF(U3642&gt;=FİLTRE!$M$5,1,0)))</f>
        <v>1</v>
      </c>
      <c r="D3642" s="1">
        <f>IF(FİLTRE!$M$6="",9,(IF('SKT LİSTESİ'!P3642&lt;=FİLTRE!$M$6,1,0)))</f>
        <v>1</v>
      </c>
      <c r="E3642" s="25" t="str">
        <f>IF(I3642="","",(COUNTIFS($L$4:L3642,L3642)))</f>
        <v/>
      </c>
      <c r="F3642" s="13">
        <f>IF(OR(B3642&lt;&gt;2,C3642&lt;&gt;1,D3642&lt;&gt;1,H3642&lt;&gt;1),0,
COUNTIFS($B$4:B3642,2,$C$4:C3642,1,$D$4:D3642,1,$H$4:H3642,1))</f>
        <v>0</v>
      </c>
      <c r="G3642" s="26" t="str">
        <f>IF(I3642="","",(COUNTIF($E$4:E3642,E3642)))</f>
        <v/>
      </c>
      <c r="H3642" s="1">
        <f>IF(AND(J3642="SAYIM",FİLTRE!$H$5="RAFTA",U3642&lt;&gt;0),1,0)+
IF(AND(J3642="İADE DEPO",FİLTRE!$H$5="İADE DEPO"),1,0)+
IF(FİLTRE!$H$5="TÜMÜ",1,0)+
IF(AND(J3642="FİRMA İADE",FİLTRE!$H$5="FİRMA İADE"),1,0)+
IF(AND(J3642="İMHA",FİLTRE!$H$5="İMHA"),1,0)</f>
        <v>1</v>
      </c>
      <c r="I3642" s="99"/>
      <c r="J3642" s="100"/>
      <c r="K3642" s="100"/>
      <c r="L3642" s="101"/>
      <c r="M3642" s="102"/>
      <c r="N3642" s="101"/>
      <c r="O3642" s="99"/>
      <c r="P3642" s="103"/>
      <c r="Q3642" s="104"/>
      <c r="R3642" s="50"/>
      <c r="S3642" s="105"/>
      <c r="T3642" s="106"/>
      <c r="U3642" s="107"/>
      <c r="V3642" s="108"/>
      <c r="W3642" s="107"/>
      <c r="X3642" s="107"/>
      <c r="AA3642" s="107"/>
      <c r="AB3642" s="110"/>
      <c r="AC3642" s="110"/>
      <c r="AE3642" s="105"/>
      <c r="AF3642" s="105"/>
      <c r="AR3642" s="112"/>
    </row>
    <row r="3643" spans="2:44" x14ac:dyDescent="0.25">
      <c r="B3643" s="1" t="str">
        <f>IF(I3643="","",
(IF(N3643=FİLTRE!$H$6,2,0)+IF(FİLTRE!$H$6="TOPLAM",2,0))
)</f>
        <v/>
      </c>
      <c r="C3643">
        <f>IF(FİLTRE!$M$5="",9,(IF(U3643&gt;=FİLTRE!$M$5,1,0)))</f>
        <v>1</v>
      </c>
      <c r="D3643" s="1">
        <f>IF(FİLTRE!$M$6="",9,(IF('SKT LİSTESİ'!P3643&lt;=FİLTRE!$M$6,1,0)))</f>
        <v>1</v>
      </c>
      <c r="E3643" s="25" t="str">
        <f>IF(I3643="","",(COUNTIFS($L$4:L3643,L3643)))</f>
        <v/>
      </c>
      <c r="F3643" s="13">
        <f>IF(OR(B3643&lt;&gt;2,C3643&lt;&gt;1,D3643&lt;&gt;1,H3643&lt;&gt;1),0,
COUNTIFS($B$4:B3643,2,$C$4:C3643,1,$D$4:D3643,1,$H$4:H3643,1))</f>
        <v>0</v>
      </c>
      <c r="G3643" s="26" t="str">
        <f>IF(I3643="","",(COUNTIF($E$4:E3643,E3643)))</f>
        <v/>
      </c>
      <c r="H3643" s="1">
        <f>IF(AND(J3643="SAYIM",FİLTRE!$H$5="RAFTA",U3643&lt;&gt;0),1,0)+
IF(AND(J3643="İADE DEPO",FİLTRE!$H$5="İADE DEPO"),1,0)+
IF(FİLTRE!$H$5="TÜMÜ",1,0)+
IF(AND(J3643="FİRMA İADE",FİLTRE!$H$5="FİRMA İADE"),1,0)+
IF(AND(J3643="İMHA",FİLTRE!$H$5="İMHA"),1,0)</f>
        <v>1</v>
      </c>
      <c r="I3643" s="99"/>
      <c r="J3643" s="100"/>
      <c r="K3643" s="100"/>
      <c r="L3643" s="101"/>
      <c r="M3643" s="102"/>
      <c r="N3643" s="101"/>
      <c r="O3643" s="99"/>
      <c r="P3643" s="103"/>
      <c r="Q3643" s="104"/>
      <c r="R3643" s="50"/>
      <c r="S3643" s="105"/>
      <c r="T3643" s="106"/>
      <c r="U3643" s="107"/>
      <c r="V3643" s="108"/>
      <c r="W3643" s="107"/>
      <c r="X3643" s="107"/>
      <c r="AA3643" s="107"/>
      <c r="AB3643" s="110"/>
      <c r="AC3643" s="110"/>
      <c r="AE3643" s="105"/>
      <c r="AF3643" s="105"/>
      <c r="AR3643" s="112"/>
    </row>
    <row r="3644" spans="2:44" x14ac:dyDescent="0.25">
      <c r="B3644" s="1" t="str">
        <f>IF(I3644="","",
(IF(N3644=FİLTRE!$H$6,2,0)+IF(FİLTRE!$H$6="TOPLAM",2,0))
)</f>
        <v/>
      </c>
      <c r="C3644">
        <f>IF(FİLTRE!$M$5="",9,(IF(U3644&gt;=FİLTRE!$M$5,1,0)))</f>
        <v>1</v>
      </c>
      <c r="D3644" s="1">
        <f>IF(FİLTRE!$M$6="",9,(IF('SKT LİSTESİ'!P3644&lt;=FİLTRE!$M$6,1,0)))</f>
        <v>1</v>
      </c>
      <c r="E3644" s="25" t="str">
        <f>IF(I3644="","",(COUNTIFS($L$4:L3644,L3644)))</f>
        <v/>
      </c>
      <c r="F3644" s="13">
        <f>IF(OR(B3644&lt;&gt;2,C3644&lt;&gt;1,D3644&lt;&gt;1,H3644&lt;&gt;1),0,
COUNTIFS($B$4:B3644,2,$C$4:C3644,1,$D$4:D3644,1,$H$4:H3644,1))</f>
        <v>0</v>
      </c>
      <c r="G3644" s="26" t="str">
        <f>IF(I3644="","",(COUNTIF($E$4:E3644,E3644)))</f>
        <v/>
      </c>
      <c r="H3644" s="1">
        <f>IF(AND(J3644="SAYIM",FİLTRE!$H$5="RAFTA",U3644&lt;&gt;0),1,0)+
IF(AND(J3644="İADE DEPO",FİLTRE!$H$5="İADE DEPO"),1,0)+
IF(FİLTRE!$H$5="TÜMÜ",1,0)+
IF(AND(J3644="FİRMA İADE",FİLTRE!$H$5="FİRMA İADE"),1,0)+
IF(AND(J3644="İMHA",FİLTRE!$H$5="İMHA"),1,0)</f>
        <v>1</v>
      </c>
      <c r="I3644" s="99"/>
      <c r="J3644" s="100"/>
      <c r="K3644" s="100"/>
      <c r="L3644" s="101"/>
      <c r="M3644" s="102"/>
      <c r="N3644" s="101"/>
      <c r="O3644" s="99"/>
      <c r="P3644" s="103"/>
      <c r="Q3644" s="104"/>
      <c r="R3644" s="50"/>
      <c r="S3644" s="105"/>
      <c r="T3644" s="106"/>
      <c r="U3644" s="107"/>
      <c r="V3644" s="108"/>
      <c r="W3644" s="107"/>
      <c r="X3644" s="107"/>
      <c r="AA3644" s="107"/>
      <c r="AB3644" s="110"/>
      <c r="AC3644" s="110"/>
      <c r="AE3644" s="105"/>
      <c r="AF3644" s="105"/>
      <c r="AR3644" s="112"/>
    </row>
    <row r="3645" spans="2:44" x14ac:dyDescent="0.25">
      <c r="B3645" s="1" t="str">
        <f>IF(I3645="","",
(IF(N3645=FİLTRE!$H$6,2,0)+IF(FİLTRE!$H$6="TOPLAM",2,0))
)</f>
        <v/>
      </c>
      <c r="C3645">
        <f>IF(FİLTRE!$M$5="",9,(IF(U3645&gt;=FİLTRE!$M$5,1,0)))</f>
        <v>1</v>
      </c>
      <c r="D3645" s="1">
        <f>IF(FİLTRE!$M$6="",9,(IF('SKT LİSTESİ'!P3645&lt;=FİLTRE!$M$6,1,0)))</f>
        <v>1</v>
      </c>
      <c r="E3645" s="25" t="str">
        <f>IF(I3645="","",(COUNTIFS($L$4:L3645,L3645)))</f>
        <v/>
      </c>
      <c r="F3645" s="13">
        <f>IF(OR(B3645&lt;&gt;2,C3645&lt;&gt;1,D3645&lt;&gt;1,H3645&lt;&gt;1),0,
COUNTIFS($B$4:B3645,2,$C$4:C3645,1,$D$4:D3645,1,$H$4:H3645,1))</f>
        <v>0</v>
      </c>
      <c r="G3645" s="26" t="str">
        <f>IF(I3645="","",(COUNTIF($E$4:E3645,E3645)))</f>
        <v/>
      </c>
      <c r="H3645" s="1">
        <f>IF(AND(J3645="SAYIM",FİLTRE!$H$5="RAFTA",U3645&lt;&gt;0),1,0)+
IF(AND(J3645="İADE DEPO",FİLTRE!$H$5="İADE DEPO"),1,0)+
IF(FİLTRE!$H$5="TÜMÜ",1,0)+
IF(AND(J3645="FİRMA İADE",FİLTRE!$H$5="FİRMA İADE"),1,0)+
IF(AND(J3645="İMHA",FİLTRE!$H$5="İMHA"),1,0)</f>
        <v>1</v>
      </c>
      <c r="I3645" s="99"/>
      <c r="J3645" s="100"/>
      <c r="K3645" s="100"/>
      <c r="L3645" s="101"/>
      <c r="M3645" s="102"/>
      <c r="N3645" s="101"/>
      <c r="O3645" s="99"/>
      <c r="P3645" s="103"/>
      <c r="Q3645" s="104"/>
      <c r="R3645" s="50"/>
      <c r="S3645" s="105"/>
      <c r="T3645" s="106"/>
      <c r="U3645" s="107"/>
      <c r="V3645" s="108"/>
      <c r="W3645" s="107"/>
      <c r="X3645" s="107"/>
      <c r="AA3645" s="107"/>
      <c r="AB3645" s="110"/>
      <c r="AC3645" s="110"/>
      <c r="AE3645" s="105"/>
      <c r="AF3645" s="105"/>
      <c r="AR3645" s="112"/>
    </row>
    <row r="3646" spans="2:44" x14ac:dyDescent="0.25">
      <c r="B3646" s="1" t="str">
        <f>IF(I3646="","",
(IF(N3646=FİLTRE!$H$6,2,0)+IF(FİLTRE!$H$6="TOPLAM",2,0))
)</f>
        <v/>
      </c>
      <c r="C3646">
        <f>IF(FİLTRE!$M$5="",9,(IF(U3646&gt;=FİLTRE!$M$5,1,0)))</f>
        <v>1</v>
      </c>
      <c r="D3646" s="1">
        <f>IF(FİLTRE!$M$6="",9,(IF('SKT LİSTESİ'!P3646&lt;=FİLTRE!$M$6,1,0)))</f>
        <v>1</v>
      </c>
      <c r="E3646" s="25" t="str">
        <f>IF(I3646="","",(COUNTIFS($L$4:L3646,L3646)))</f>
        <v/>
      </c>
      <c r="F3646" s="13">
        <f>IF(OR(B3646&lt;&gt;2,C3646&lt;&gt;1,D3646&lt;&gt;1,H3646&lt;&gt;1),0,
COUNTIFS($B$4:B3646,2,$C$4:C3646,1,$D$4:D3646,1,$H$4:H3646,1))</f>
        <v>0</v>
      </c>
      <c r="G3646" s="26" t="str">
        <f>IF(I3646="","",(COUNTIF($E$4:E3646,E3646)))</f>
        <v/>
      </c>
      <c r="H3646" s="1">
        <f>IF(AND(J3646="SAYIM",FİLTRE!$H$5="RAFTA",U3646&lt;&gt;0),1,0)+
IF(AND(J3646="İADE DEPO",FİLTRE!$H$5="İADE DEPO"),1,0)+
IF(FİLTRE!$H$5="TÜMÜ",1,0)+
IF(AND(J3646="FİRMA İADE",FİLTRE!$H$5="FİRMA İADE"),1,0)+
IF(AND(J3646="İMHA",FİLTRE!$H$5="İMHA"),1,0)</f>
        <v>1</v>
      </c>
      <c r="I3646" s="99"/>
      <c r="J3646" s="100"/>
      <c r="K3646" s="100"/>
      <c r="L3646" s="101"/>
      <c r="M3646" s="102"/>
      <c r="N3646" s="101"/>
      <c r="O3646" s="99"/>
      <c r="P3646" s="103"/>
      <c r="Q3646" s="104"/>
      <c r="R3646" s="50"/>
      <c r="S3646" s="105"/>
      <c r="T3646" s="106"/>
      <c r="U3646" s="107"/>
      <c r="V3646" s="108"/>
      <c r="W3646" s="107"/>
      <c r="X3646" s="107"/>
      <c r="AA3646" s="107"/>
      <c r="AB3646" s="110"/>
      <c r="AC3646" s="110"/>
      <c r="AE3646" s="105"/>
      <c r="AF3646" s="105"/>
      <c r="AR3646" s="112"/>
    </row>
    <row r="3647" spans="2:44" x14ac:dyDescent="0.25">
      <c r="B3647" s="1" t="str">
        <f>IF(I3647="","",
(IF(N3647=FİLTRE!$H$6,2,0)+IF(FİLTRE!$H$6="TOPLAM",2,0))
)</f>
        <v/>
      </c>
      <c r="C3647">
        <f>IF(FİLTRE!$M$5="",9,(IF(U3647&gt;=FİLTRE!$M$5,1,0)))</f>
        <v>1</v>
      </c>
      <c r="D3647" s="1">
        <f>IF(FİLTRE!$M$6="",9,(IF('SKT LİSTESİ'!P3647&lt;=FİLTRE!$M$6,1,0)))</f>
        <v>1</v>
      </c>
      <c r="E3647" s="25" t="str">
        <f>IF(I3647="","",(COUNTIFS($L$4:L3647,L3647)))</f>
        <v/>
      </c>
      <c r="F3647" s="13">
        <f>IF(OR(B3647&lt;&gt;2,C3647&lt;&gt;1,D3647&lt;&gt;1,H3647&lt;&gt;1),0,
COUNTIFS($B$4:B3647,2,$C$4:C3647,1,$D$4:D3647,1,$H$4:H3647,1))</f>
        <v>0</v>
      </c>
      <c r="G3647" s="26" t="str">
        <f>IF(I3647="","",(COUNTIF($E$4:E3647,E3647)))</f>
        <v/>
      </c>
      <c r="H3647" s="1">
        <f>IF(AND(J3647="SAYIM",FİLTRE!$H$5="RAFTA",U3647&lt;&gt;0),1,0)+
IF(AND(J3647="İADE DEPO",FİLTRE!$H$5="İADE DEPO"),1,0)+
IF(FİLTRE!$H$5="TÜMÜ",1,0)+
IF(AND(J3647="FİRMA İADE",FİLTRE!$H$5="FİRMA İADE"),1,0)+
IF(AND(J3647="İMHA",FİLTRE!$H$5="İMHA"),1,0)</f>
        <v>1</v>
      </c>
      <c r="I3647" s="99"/>
      <c r="J3647" s="100"/>
      <c r="K3647" s="100"/>
      <c r="L3647" s="101"/>
      <c r="M3647" s="102"/>
      <c r="N3647" s="101"/>
      <c r="O3647" s="99"/>
      <c r="P3647" s="103"/>
      <c r="Q3647" s="104"/>
      <c r="R3647" s="50"/>
      <c r="S3647" s="105"/>
      <c r="T3647" s="106"/>
      <c r="U3647" s="107"/>
      <c r="V3647" s="108"/>
      <c r="W3647" s="107"/>
      <c r="X3647" s="107"/>
      <c r="AA3647" s="107"/>
      <c r="AB3647" s="110"/>
      <c r="AC3647" s="110"/>
      <c r="AE3647" s="105"/>
      <c r="AF3647" s="105"/>
      <c r="AR3647" s="112"/>
    </row>
    <row r="3648" spans="2:44" x14ac:dyDescent="0.25">
      <c r="B3648" s="1" t="str">
        <f>IF(I3648="","",
(IF(N3648=FİLTRE!$H$6,2,0)+IF(FİLTRE!$H$6="TOPLAM",2,0))
)</f>
        <v/>
      </c>
      <c r="C3648">
        <f>IF(FİLTRE!$M$5="",9,(IF(U3648&gt;=FİLTRE!$M$5,1,0)))</f>
        <v>1</v>
      </c>
      <c r="D3648" s="1">
        <f>IF(FİLTRE!$M$6="",9,(IF('SKT LİSTESİ'!P3648&lt;=FİLTRE!$M$6,1,0)))</f>
        <v>1</v>
      </c>
      <c r="E3648" s="25" t="str">
        <f>IF(I3648="","",(COUNTIFS($L$4:L3648,L3648)))</f>
        <v/>
      </c>
      <c r="F3648" s="13">
        <f>IF(OR(B3648&lt;&gt;2,C3648&lt;&gt;1,D3648&lt;&gt;1,H3648&lt;&gt;1),0,
COUNTIFS($B$4:B3648,2,$C$4:C3648,1,$D$4:D3648,1,$H$4:H3648,1))</f>
        <v>0</v>
      </c>
      <c r="G3648" s="26" t="str">
        <f>IF(I3648="","",(COUNTIF($E$4:E3648,E3648)))</f>
        <v/>
      </c>
      <c r="H3648" s="1">
        <f>IF(AND(J3648="SAYIM",FİLTRE!$H$5="RAFTA",U3648&lt;&gt;0),1,0)+
IF(AND(J3648="İADE DEPO",FİLTRE!$H$5="İADE DEPO"),1,0)+
IF(FİLTRE!$H$5="TÜMÜ",1,0)+
IF(AND(J3648="FİRMA İADE",FİLTRE!$H$5="FİRMA İADE"),1,0)+
IF(AND(J3648="İMHA",FİLTRE!$H$5="İMHA"),1,0)</f>
        <v>1</v>
      </c>
      <c r="I3648" s="99"/>
      <c r="J3648" s="100"/>
      <c r="K3648" s="100"/>
      <c r="L3648" s="101"/>
      <c r="M3648" s="102"/>
      <c r="N3648" s="101"/>
      <c r="O3648" s="99"/>
      <c r="P3648" s="103"/>
      <c r="Q3648" s="104"/>
      <c r="R3648" s="50"/>
      <c r="S3648" s="105"/>
      <c r="T3648" s="106"/>
      <c r="U3648" s="107"/>
      <c r="V3648" s="108"/>
      <c r="W3648" s="107"/>
      <c r="X3648" s="107"/>
      <c r="AA3648" s="107"/>
      <c r="AB3648" s="110"/>
      <c r="AC3648" s="110"/>
      <c r="AE3648" s="105"/>
      <c r="AF3648" s="105"/>
      <c r="AR3648" s="112"/>
    </row>
    <row r="3649" spans="2:44" x14ac:dyDescent="0.25">
      <c r="B3649" s="1" t="str">
        <f>IF(I3649="","",
(IF(N3649=FİLTRE!$H$6,2,0)+IF(FİLTRE!$H$6="TOPLAM",2,0))
)</f>
        <v/>
      </c>
      <c r="C3649">
        <f>IF(FİLTRE!$M$5="",9,(IF(U3649&gt;=FİLTRE!$M$5,1,0)))</f>
        <v>1</v>
      </c>
      <c r="D3649" s="1">
        <f>IF(FİLTRE!$M$6="",9,(IF('SKT LİSTESİ'!P3649&lt;=FİLTRE!$M$6,1,0)))</f>
        <v>1</v>
      </c>
      <c r="E3649" s="25" t="str">
        <f>IF(I3649="","",(COUNTIFS($L$4:L3649,L3649)))</f>
        <v/>
      </c>
      <c r="F3649" s="13">
        <f>IF(OR(B3649&lt;&gt;2,C3649&lt;&gt;1,D3649&lt;&gt;1,H3649&lt;&gt;1),0,
COUNTIFS($B$4:B3649,2,$C$4:C3649,1,$D$4:D3649,1,$H$4:H3649,1))</f>
        <v>0</v>
      </c>
      <c r="G3649" s="26" t="str">
        <f>IF(I3649="","",(COUNTIF($E$4:E3649,E3649)))</f>
        <v/>
      </c>
      <c r="H3649" s="1">
        <f>IF(AND(J3649="SAYIM",FİLTRE!$H$5="RAFTA",U3649&lt;&gt;0),1,0)+
IF(AND(J3649="İADE DEPO",FİLTRE!$H$5="İADE DEPO"),1,0)+
IF(FİLTRE!$H$5="TÜMÜ",1,0)+
IF(AND(J3649="FİRMA İADE",FİLTRE!$H$5="FİRMA İADE"),1,0)+
IF(AND(J3649="İMHA",FİLTRE!$H$5="İMHA"),1,0)</f>
        <v>1</v>
      </c>
      <c r="I3649" s="99"/>
      <c r="J3649" s="100"/>
      <c r="K3649" s="100"/>
      <c r="L3649" s="101"/>
      <c r="M3649" s="102"/>
      <c r="N3649" s="101"/>
      <c r="O3649" s="99"/>
      <c r="P3649" s="103"/>
      <c r="Q3649" s="104"/>
      <c r="R3649" s="50"/>
      <c r="S3649" s="105"/>
      <c r="T3649" s="106"/>
      <c r="U3649" s="107"/>
      <c r="V3649" s="108"/>
      <c r="W3649" s="107"/>
      <c r="X3649" s="107"/>
      <c r="AA3649" s="107"/>
      <c r="AB3649" s="110"/>
      <c r="AC3649" s="110"/>
      <c r="AE3649" s="105"/>
      <c r="AF3649" s="105"/>
      <c r="AR3649" s="112"/>
    </row>
    <row r="3650" spans="2:44" x14ac:dyDescent="0.25">
      <c r="B3650" s="1" t="str">
        <f>IF(I3650="","",
(IF(N3650=FİLTRE!$H$6,2,0)+IF(FİLTRE!$H$6="TOPLAM",2,0))
)</f>
        <v/>
      </c>
      <c r="C3650">
        <f>IF(FİLTRE!$M$5="",9,(IF(U3650&gt;=FİLTRE!$M$5,1,0)))</f>
        <v>1</v>
      </c>
      <c r="D3650" s="1">
        <f>IF(FİLTRE!$M$6="",9,(IF('SKT LİSTESİ'!P3650&lt;=FİLTRE!$M$6,1,0)))</f>
        <v>1</v>
      </c>
      <c r="E3650" s="25" t="str">
        <f>IF(I3650="","",(COUNTIFS($L$4:L3650,L3650)))</f>
        <v/>
      </c>
      <c r="F3650" s="13">
        <f>IF(OR(B3650&lt;&gt;2,C3650&lt;&gt;1,D3650&lt;&gt;1,H3650&lt;&gt;1),0,
COUNTIFS($B$4:B3650,2,$C$4:C3650,1,$D$4:D3650,1,$H$4:H3650,1))</f>
        <v>0</v>
      </c>
      <c r="G3650" s="26" t="str">
        <f>IF(I3650="","",(COUNTIF($E$4:E3650,E3650)))</f>
        <v/>
      </c>
      <c r="H3650" s="1">
        <f>IF(AND(J3650="SAYIM",FİLTRE!$H$5="RAFTA",U3650&lt;&gt;0),1,0)+
IF(AND(J3650="İADE DEPO",FİLTRE!$H$5="İADE DEPO"),1,0)+
IF(FİLTRE!$H$5="TÜMÜ",1,0)+
IF(AND(J3650="FİRMA İADE",FİLTRE!$H$5="FİRMA İADE"),1,0)+
IF(AND(J3650="İMHA",FİLTRE!$H$5="İMHA"),1,0)</f>
        <v>1</v>
      </c>
      <c r="I3650" s="99"/>
      <c r="J3650" s="100"/>
      <c r="K3650" s="100"/>
      <c r="L3650" s="101"/>
      <c r="M3650" s="102"/>
      <c r="N3650" s="101"/>
      <c r="O3650" s="99"/>
      <c r="P3650" s="103"/>
      <c r="Q3650" s="104"/>
      <c r="R3650" s="50"/>
      <c r="S3650" s="105"/>
      <c r="T3650" s="106"/>
      <c r="U3650" s="107"/>
      <c r="V3650" s="108"/>
      <c r="W3650" s="107"/>
      <c r="X3650" s="107"/>
      <c r="AA3650" s="107"/>
      <c r="AB3650" s="110"/>
      <c r="AC3650" s="110"/>
      <c r="AE3650" s="105"/>
      <c r="AF3650" s="105"/>
      <c r="AR3650" s="112"/>
    </row>
    <row r="3651" spans="2:44" x14ac:dyDescent="0.25">
      <c r="B3651" s="1" t="str">
        <f>IF(I3651="","",
(IF(N3651=FİLTRE!$H$6,2,0)+IF(FİLTRE!$H$6="TOPLAM",2,0))
)</f>
        <v/>
      </c>
      <c r="C3651">
        <f>IF(FİLTRE!$M$5="",9,(IF(U3651&gt;=FİLTRE!$M$5,1,0)))</f>
        <v>1</v>
      </c>
      <c r="D3651" s="1">
        <f>IF(FİLTRE!$M$6="",9,(IF('SKT LİSTESİ'!P3651&lt;=FİLTRE!$M$6,1,0)))</f>
        <v>1</v>
      </c>
      <c r="E3651" s="25" t="str">
        <f>IF(I3651="","",(COUNTIFS($L$4:L3651,L3651)))</f>
        <v/>
      </c>
      <c r="F3651" s="13">
        <f>IF(OR(B3651&lt;&gt;2,C3651&lt;&gt;1,D3651&lt;&gt;1,H3651&lt;&gt;1),0,
COUNTIFS($B$4:B3651,2,$C$4:C3651,1,$D$4:D3651,1,$H$4:H3651,1))</f>
        <v>0</v>
      </c>
      <c r="G3651" s="26" t="str">
        <f>IF(I3651="","",(COUNTIF($E$4:E3651,E3651)))</f>
        <v/>
      </c>
      <c r="H3651" s="1">
        <f>IF(AND(J3651="SAYIM",FİLTRE!$H$5="RAFTA",U3651&lt;&gt;0),1,0)+
IF(AND(J3651="İADE DEPO",FİLTRE!$H$5="İADE DEPO"),1,0)+
IF(FİLTRE!$H$5="TÜMÜ",1,0)+
IF(AND(J3651="FİRMA İADE",FİLTRE!$H$5="FİRMA İADE"),1,0)+
IF(AND(J3651="İMHA",FİLTRE!$H$5="İMHA"),1,0)</f>
        <v>1</v>
      </c>
      <c r="I3651" s="99"/>
      <c r="J3651" s="100"/>
      <c r="K3651" s="100"/>
      <c r="L3651" s="101"/>
      <c r="M3651" s="102"/>
      <c r="N3651" s="101"/>
      <c r="O3651" s="99"/>
      <c r="P3651" s="103"/>
      <c r="Q3651" s="104"/>
      <c r="R3651" s="50"/>
      <c r="S3651" s="105"/>
      <c r="T3651" s="106"/>
      <c r="U3651" s="107"/>
      <c r="V3651" s="108"/>
      <c r="W3651" s="107"/>
      <c r="X3651" s="107"/>
      <c r="AA3651" s="107"/>
      <c r="AB3651" s="110"/>
      <c r="AC3651" s="110"/>
      <c r="AE3651" s="105"/>
      <c r="AF3651" s="105"/>
      <c r="AR3651" s="112"/>
    </row>
    <row r="3652" spans="2:44" x14ac:dyDescent="0.25">
      <c r="B3652" s="1" t="str">
        <f>IF(I3652="","",
(IF(N3652=FİLTRE!$H$6,2,0)+IF(FİLTRE!$H$6="TOPLAM",2,0))
)</f>
        <v/>
      </c>
      <c r="C3652">
        <f>IF(FİLTRE!$M$5="",9,(IF(U3652&gt;=FİLTRE!$M$5,1,0)))</f>
        <v>1</v>
      </c>
      <c r="D3652" s="1">
        <f>IF(FİLTRE!$M$6="",9,(IF('SKT LİSTESİ'!P3652&lt;=FİLTRE!$M$6,1,0)))</f>
        <v>1</v>
      </c>
      <c r="E3652" s="25" t="str">
        <f>IF(I3652="","",(COUNTIFS($L$4:L3652,L3652)))</f>
        <v/>
      </c>
      <c r="F3652" s="13">
        <f>IF(OR(B3652&lt;&gt;2,C3652&lt;&gt;1,D3652&lt;&gt;1,H3652&lt;&gt;1),0,
COUNTIFS($B$4:B3652,2,$C$4:C3652,1,$D$4:D3652,1,$H$4:H3652,1))</f>
        <v>0</v>
      </c>
      <c r="G3652" s="26" t="str">
        <f>IF(I3652="","",(COUNTIF($E$4:E3652,E3652)))</f>
        <v/>
      </c>
      <c r="H3652" s="1">
        <f>IF(AND(J3652="SAYIM",FİLTRE!$H$5="RAFTA",U3652&lt;&gt;0),1,0)+
IF(AND(J3652="İADE DEPO",FİLTRE!$H$5="İADE DEPO"),1,0)+
IF(FİLTRE!$H$5="TÜMÜ",1,0)+
IF(AND(J3652="FİRMA İADE",FİLTRE!$H$5="FİRMA İADE"),1,0)+
IF(AND(J3652="İMHA",FİLTRE!$H$5="İMHA"),1,0)</f>
        <v>1</v>
      </c>
      <c r="I3652" s="99"/>
      <c r="J3652" s="100"/>
      <c r="K3652" s="100"/>
      <c r="L3652" s="101"/>
      <c r="M3652" s="102"/>
      <c r="N3652" s="101"/>
      <c r="O3652" s="99"/>
      <c r="P3652" s="103"/>
      <c r="Q3652" s="104"/>
      <c r="R3652" s="50"/>
      <c r="S3652" s="105"/>
      <c r="T3652" s="106"/>
      <c r="U3652" s="107"/>
      <c r="V3652" s="108"/>
      <c r="W3652" s="107"/>
      <c r="X3652" s="107"/>
      <c r="AA3652" s="107"/>
      <c r="AB3652" s="110"/>
      <c r="AC3652" s="110"/>
      <c r="AE3652" s="105"/>
      <c r="AF3652" s="105"/>
      <c r="AR3652" s="112"/>
    </row>
    <row r="3653" spans="2:44" x14ac:dyDescent="0.25">
      <c r="B3653" s="1" t="str">
        <f>IF(I3653="","",
(IF(N3653=FİLTRE!$H$6,2,0)+IF(FİLTRE!$H$6="TOPLAM",2,0))
)</f>
        <v/>
      </c>
      <c r="C3653">
        <f>IF(FİLTRE!$M$5="",9,(IF(U3653&gt;=FİLTRE!$M$5,1,0)))</f>
        <v>1</v>
      </c>
      <c r="D3653" s="1">
        <f>IF(FİLTRE!$M$6="",9,(IF('SKT LİSTESİ'!P3653&lt;=FİLTRE!$M$6,1,0)))</f>
        <v>1</v>
      </c>
      <c r="E3653" s="25" t="str">
        <f>IF(I3653="","",(COUNTIFS($L$4:L3653,L3653)))</f>
        <v/>
      </c>
      <c r="F3653" s="13">
        <f>IF(OR(B3653&lt;&gt;2,C3653&lt;&gt;1,D3653&lt;&gt;1,H3653&lt;&gt;1),0,
COUNTIFS($B$4:B3653,2,$C$4:C3653,1,$D$4:D3653,1,$H$4:H3653,1))</f>
        <v>0</v>
      </c>
      <c r="G3653" s="26" t="str">
        <f>IF(I3653="","",(COUNTIF($E$4:E3653,E3653)))</f>
        <v/>
      </c>
      <c r="H3653" s="1">
        <f>IF(AND(J3653="SAYIM",FİLTRE!$H$5="RAFTA",U3653&lt;&gt;0),1,0)+
IF(AND(J3653="İADE DEPO",FİLTRE!$H$5="İADE DEPO"),1,0)+
IF(FİLTRE!$H$5="TÜMÜ",1,0)+
IF(AND(J3653="FİRMA İADE",FİLTRE!$H$5="FİRMA İADE"),1,0)+
IF(AND(J3653="İMHA",FİLTRE!$H$5="İMHA"),1,0)</f>
        <v>1</v>
      </c>
      <c r="I3653" s="99"/>
      <c r="J3653" s="100"/>
      <c r="K3653" s="100"/>
      <c r="L3653" s="101"/>
      <c r="M3653" s="102"/>
      <c r="N3653" s="101"/>
      <c r="O3653" s="99"/>
      <c r="P3653" s="103"/>
      <c r="Q3653" s="104"/>
      <c r="R3653" s="50"/>
      <c r="S3653" s="105"/>
      <c r="T3653" s="106"/>
      <c r="U3653" s="107"/>
      <c r="V3653" s="108"/>
      <c r="W3653" s="107"/>
      <c r="X3653" s="107"/>
      <c r="AA3653" s="107"/>
      <c r="AB3653" s="110"/>
      <c r="AC3653" s="110"/>
      <c r="AE3653" s="105"/>
      <c r="AF3653" s="105"/>
      <c r="AR3653" s="112"/>
    </row>
    <row r="3654" spans="2:44" x14ac:dyDescent="0.25">
      <c r="B3654" s="1" t="str">
        <f>IF(I3654="","",
(IF(N3654=FİLTRE!$H$6,2,0)+IF(FİLTRE!$H$6="TOPLAM",2,0))
)</f>
        <v/>
      </c>
      <c r="C3654">
        <f>IF(FİLTRE!$M$5="",9,(IF(U3654&gt;=FİLTRE!$M$5,1,0)))</f>
        <v>1</v>
      </c>
      <c r="D3654" s="1">
        <f>IF(FİLTRE!$M$6="",9,(IF('SKT LİSTESİ'!P3654&lt;=FİLTRE!$M$6,1,0)))</f>
        <v>1</v>
      </c>
      <c r="E3654" s="25" t="str">
        <f>IF(I3654="","",(COUNTIFS($L$4:L3654,L3654)))</f>
        <v/>
      </c>
      <c r="F3654" s="13">
        <f>IF(OR(B3654&lt;&gt;2,C3654&lt;&gt;1,D3654&lt;&gt;1,H3654&lt;&gt;1),0,
COUNTIFS($B$4:B3654,2,$C$4:C3654,1,$D$4:D3654,1,$H$4:H3654,1))</f>
        <v>0</v>
      </c>
      <c r="G3654" s="26" t="str">
        <f>IF(I3654="","",(COUNTIF($E$4:E3654,E3654)))</f>
        <v/>
      </c>
      <c r="H3654" s="1">
        <f>IF(AND(J3654="SAYIM",FİLTRE!$H$5="RAFTA",U3654&lt;&gt;0),1,0)+
IF(AND(J3654="İADE DEPO",FİLTRE!$H$5="İADE DEPO"),1,0)+
IF(FİLTRE!$H$5="TÜMÜ",1,0)+
IF(AND(J3654="FİRMA İADE",FİLTRE!$H$5="FİRMA İADE"),1,0)+
IF(AND(J3654="İMHA",FİLTRE!$H$5="İMHA"),1,0)</f>
        <v>1</v>
      </c>
      <c r="I3654" s="99"/>
      <c r="J3654" s="100"/>
      <c r="K3654" s="100"/>
      <c r="L3654" s="101"/>
      <c r="M3654" s="102"/>
      <c r="N3654" s="101"/>
      <c r="O3654" s="99"/>
      <c r="P3654" s="103"/>
      <c r="Q3654" s="104"/>
      <c r="R3654" s="50"/>
      <c r="S3654" s="105"/>
      <c r="T3654" s="106"/>
      <c r="U3654" s="107"/>
      <c r="V3654" s="108"/>
      <c r="W3654" s="107"/>
      <c r="X3654" s="107"/>
      <c r="AA3654" s="107"/>
      <c r="AB3654" s="110"/>
      <c r="AC3654" s="110"/>
      <c r="AE3654" s="105"/>
      <c r="AF3654" s="105"/>
      <c r="AR3654" s="112"/>
    </row>
    <row r="3655" spans="2:44" x14ac:dyDescent="0.25">
      <c r="B3655" s="1" t="str">
        <f>IF(I3655="","",
(IF(N3655=FİLTRE!$H$6,2,0)+IF(FİLTRE!$H$6="TOPLAM",2,0))
)</f>
        <v/>
      </c>
      <c r="C3655">
        <f>IF(FİLTRE!$M$5="",9,(IF(U3655&gt;=FİLTRE!$M$5,1,0)))</f>
        <v>1</v>
      </c>
      <c r="D3655" s="1">
        <f>IF(FİLTRE!$M$6="",9,(IF('SKT LİSTESİ'!P3655&lt;=FİLTRE!$M$6,1,0)))</f>
        <v>1</v>
      </c>
      <c r="E3655" s="25" t="str">
        <f>IF(I3655="","",(COUNTIFS($L$4:L3655,L3655)))</f>
        <v/>
      </c>
      <c r="F3655" s="13">
        <f>IF(OR(B3655&lt;&gt;2,C3655&lt;&gt;1,D3655&lt;&gt;1,H3655&lt;&gt;1),0,
COUNTIFS($B$4:B3655,2,$C$4:C3655,1,$D$4:D3655,1,$H$4:H3655,1))</f>
        <v>0</v>
      </c>
      <c r="G3655" s="26" t="str">
        <f>IF(I3655="","",(COUNTIF($E$4:E3655,E3655)))</f>
        <v/>
      </c>
      <c r="H3655" s="1">
        <f>IF(AND(J3655="SAYIM",FİLTRE!$H$5="RAFTA",U3655&lt;&gt;0),1,0)+
IF(AND(J3655="İADE DEPO",FİLTRE!$H$5="İADE DEPO"),1,0)+
IF(FİLTRE!$H$5="TÜMÜ",1,0)+
IF(AND(J3655="FİRMA İADE",FİLTRE!$H$5="FİRMA İADE"),1,0)+
IF(AND(J3655="İMHA",FİLTRE!$H$5="İMHA"),1,0)</f>
        <v>1</v>
      </c>
      <c r="I3655" s="99"/>
      <c r="J3655" s="100"/>
      <c r="K3655" s="100"/>
      <c r="L3655" s="101"/>
      <c r="M3655" s="102"/>
      <c r="N3655" s="101"/>
      <c r="O3655" s="99"/>
      <c r="P3655" s="103"/>
      <c r="Q3655" s="104"/>
      <c r="R3655" s="50"/>
      <c r="S3655" s="105"/>
      <c r="T3655" s="106"/>
      <c r="U3655" s="107"/>
      <c r="V3655" s="108"/>
      <c r="W3655" s="107"/>
      <c r="X3655" s="107"/>
      <c r="AA3655" s="107"/>
      <c r="AB3655" s="110"/>
      <c r="AC3655" s="110"/>
      <c r="AE3655" s="105"/>
      <c r="AF3655" s="105"/>
      <c r="AR3655" s="112"/>
    </row>
    <row r="3656" spans="2:44" x14ac:dyDescent="0.25">
      <c r="B3656" s="1" t="str">
        <f>IF(I3656="","",
(IF(N3656=FİLTRE!$H$6,2,0)+IF(FİLTRE!$H$6="TOPLAM",2,0))
)</f>
        <v/>
      </c>
      <c r="C3656">
        <f>IF(FİLTRE!$M$5="",9,(IF(U3656&gt;=FİLTRE!$M$5,1,0)))</f>
        <v>1</v>
      </c>
      <c r="D3656" s="1">
        <f>IF(FİLTRE!$M$6="",9,(IF('SKT LİSTESİ'!P3656&lt;=FİLTRE!$M$6,1,0)))</f>
        <v>1</v>
      </c>
      <c r="E3656" s="25" t="str">
        <f>IF(I3656="","",(COUNTIFS($L$4:L3656,L3656)))</f>
        <v/>
      </c>
      <c r="F3656" s="13">
        <f>IF(OR(B3656&lt;&gt;2,C3656&lt;&gt;1,D3656&lt;&gt;1,H3656&lt;&gt;1),0,
COUNTIFS($B$4:B3656,2,$C$4:C3656,1,$D$4:D3656,1,$H$4:H3656,1))</f>
        <v>0</v>
      </c>
      <c r="G3656" s="26" t="str">
        <f>IF(I3656="","",(COUNTIF($E$4:E3656,E3656)))</f>
        <v/>
      </c>
      <c r="H3656" s="1">
        <f>IF(AND(J3656="SAYIM",FİLTRE!$H$5="RAFTA",U3656&lt;&gt;0),1,0)+
IF(AND(J3656="İADE DEPO",FİLTRE!$H$5="İADE DEPO"),1,0)+
IF(FİLTRE!$H$5="TÜMÜ",1,0)+
IF(AND(J3656="FİRMA İADE",FİLTRE!$H$5="FİRMA İADE"),1,0)+
IF(AND(J3656="İMHA",FİLTRE!$H$5="İMHA"),1,0)</f>
        <v>1</v>
      </c>
      <c r="I3656" s="99"/>
      <c r="J3656" s="100"/>
      <c r="K3656" s="100"/>
      <c r="L3656" s="101"/>
      <c r="M3656" s="102"/>
      <c r="N3656" s="101"/>
      <c r="O3656" s="99"/>
      <c r="P3656" s="103"/>
      <c r="Q3656" s="104"/>
      <c r="R3656" s="50"/>
      <c r="S3656" s="105"/>
      <c r="T3656" s="106"/>
      <c r="U3656" s="107"/>
      <c r="V3656" s="108"/>
      <c r="W3656" s="107"/>
      <c r="X3656" s="107"/>
      <c r="AA3656" s="107"/>
      <c r="AB3656" s="110"/>
      <c r="AC3656" s="110"/>
      <c r="AE3656" s="105"/>
      <c r="AF3656" s="105"/>
      <c r="AR3656" s="112"/>
    </row>
    <row r="3657" spans="2:44" x14ac:dyDescent="0.25">
      <c r="B3657" s="1" t="str">
        <f>IF(I3657="","",
(IF(N3657=FİLTRE!$H$6,2,0)+IF(FİLTRE!$H$6="TOPLAM",2,0))
)</f>
        <v/>
      </c>
      <c r="C3657">
        <f>IF(FİLTRE!$M$5="",9,(IF(U3657&gt;=FİLTRE!$M$5,1,0)))</f>
        <v>1</v>
      </c>
      <c r="D3657" s="1">
        <f>IF(FİLTRE!$M$6="",9,(IF('SKT LİSTESİ'!P3657&lt;=FİLTRE!$M$6,1,0)))</f>
        <v>1</v>
      </c>
      <c r="E3657" s="25" t="str">
        <f>IF(I3657="","",(COUNTIFS($L$4:L3657,L3657)))</f>
        <v/>
      </c>
      <c r="F3657" s="13">
        <f>IF(OR(B3657&lt;&gt;2,C3657&lt;&gt;1,D3657&lt;&gt;1,H3657&lt;&gt;1),0,
COUNTIFS($B$4:B3657,2,$C$4:C3657,1,$D$4:D3657,1,$H$4:H3657,1))</f>
        <v>0</v>
      </c>
      <c r="G3657" s="26" t="str">
        <f>IF(I3657="","",(COUNTIF($E$4:E3657,E3657)))</f>
        <v/>
      </c>
      <c r="H3657" s="1">
        <f>IF(AND(J3657="SAYIM",FİLTRE!$H$5="RAFTA",U3657&lt;&gt;0),1,0)+
IF(AND(J3657="İADE DEPO",FİLTRE!$H$5="İADE DEPO"),1,0)+
IF(FİLTRE!$H$5="TÜMÜ",1,0)+
IF(AND(J3657="FİRMA İADE",FİLTRE!$H$5="FİRMA İADE"),1,0)+
IF(AND(J3657="İMHA",FİLTRE!$H$5="İMHA"),1,0)</f>
        <v>1</v>
      </c>
      <c r="I3657" s="99"/>
      <c r="J3657" s="100"/>
      <c r="K3657" s="100"/>
      <c r="L3657" s="101"/>
      <c r="M3657" s="102"/>
      <c r="N3657" s="101"/>
      <c r="O3657" s="99"/>
      <c r="P3657" s="103"/>
      <c r="Q3657" s="104"/>
      <c r="R3657" s="50"/>
      <c r="S3657" s="105"/>
      <c r="T3657" s="106"/>
      <c r="U3657" s="107"/>
      <c r="V3657" s="108"/>
      <c r="W3657" s="107"/>
      <c r="X3657" s="107"/>
      <c r="AA3657" s="107"/>
      <c r="AB3657" s="110"/>
      <c r="AC3657" s="110"/>
      <c r="AE3657" s="105"/>
      <c r="AF3657" s="105"/>
      <c r="AR3657" s="112"/>
    </row>
    <row r="3658" spans="2:44" x14ac:dyDescent="0.25">
      <c r="B3658" s="1" t="str">
        <f>IF(I3658="","",
(IF(N3658=FİLTRE!$H$6,2,0)+IF(FİLTRE!$H$6="TOPLAM",2,0))
)</f>
        <v/>
      </c>
      <c r="C3658">
        <f>IF(FİLTRE!$M$5="",9,(IF(U3658&gt;=FİLTRE!$M$5,1,0)))</f>
        <v>1</v>
      </c>
      <c r="D3658" s="1">
        <f>IF(FİLTRE!$M$6="",9,(IF('SKT LİSTESİ'!P3658&lt;=FİLTRE!$M$6,1,0)))</f>
        <v>1</v>
      </c>
      <c r="E3658" s="25" t="str">
        <f>IF(I3658="","",(COUNTIFS($L$4:L3658,L3658)))</f>
        <v/>
      </c>
      <c r="F3658" s="13">
        <f>IF(OR(B3658&lt;&gt;2,C3658&lt;&gt;1,D3658&lt;&gt;1,H3658&lt;&gt;1),0,
COUNTIFS($B$4:B3658,2,$C$4:C3658,1,$D$4:D3658,1,$H$4:H3658,1))</f>
        <v>0</v>
      </c>
      <c r="G3658" s="26" t="str">
        <f>IF(I3658="","",(COUNTIF($E$4:E3658,E3658)))</f>
        <v/>
      </c>
      <c r="H3658" s="1">
        <f>IF(AND(J3658="SAYIM",FİLTRE!$H$5="RAFTA",U3658&lt;&gt;0),1,0)+
IF(AND(J3658="İADE DEPO",FİLTRE!$H$5="İADE DEPO"),1,0)+
IF(FİLTRE!$H$5="TÜMÜ",1,0)+
IF(AND(J3658="FİRMA İADE",FİLTRE!$H$5="FİRMA İADE"),1,0)+
IF(AND(J3658="İMHA",FİLTRE!$H$5="İMHA"),1,0)</f>
        <v>1</v>
      </c>
      <c r="I3658" s="99"/>
      <c r="J3658" s="100"/>
      <c r="K3658" s="100"/>
      <c r="L3658" s="101"/>
      <c r="M3658" s="102"/>
      <c r="N3658" s="101"/>
      <c r="O3658" s="99"/>
      <c r="P3658" s="103"/>
      <c r="Q3658" s="104"/>
      <c r="R3658" s="50"/>
      <c r="S3658" s="105"/>
      <c r="T3658" s="106"/>
      <c r="U3658" s="107"/>
      <c r="V3658" s="108"/>
      <c r="W3658" s="107"/>
      <c r="X3658" s="107"/>
      <c r="AA3658" s="107"/>
      <c r="AB3658" s="110"/>
      <c r="AC3658" s="110"/>
      <c r="AE3658" s="105"/>
      <c r="AF3658" s="105"/>
      <c r="AR3658" s="112"/>
    </row>
    <row r="3659" spans="2:44" x14ac:dyDescent="0.25">
      <c r="B3659" s="1" t="str">
        <f>IF(I3659="","",
(IF(N3659=FİLTRE!$H$6,2,0)+IF(FİLTRE!$H$6="TOPLAM",2,0))
)</f>
        <v/>
      </c>
      <c r="C3659">
        <f>IF(FİLTRE!$M$5="",9,(IF(U3659&gt;=FİLTRE!$M$5,1,0)))</f>
        <v>1</v>
      </c>
      <c r="D3659" s="1">
        <f>IF(FİLTRE!$M$6="",9,(IF('SKT LİSTESİ'!P3659&lt;=FİLTRE!$M$6,1,0)))</f>
        <v>1</v>
      </c>
      <c r="E3659" s="25" t="str">
        <f>IF(I3659="","",(COUNTIFS($L$4:L3659,L3659)))</f>
        <v/>
      </c>
      <c r="F3659" s="13">
        <f>IF(OR(B3659&lt;&gt;2,C3659&lt;&gt;1,D3659&lt;&gt;1,H3659&lt;&gt;1),0,
COUNTIFS($B$4:B3659,2,$C$4:C3659,1,$D$4:D3659,1,$H$4:H3659,1))</f>
        <v>0</v>
      </c>
      <c r="G3659" s="26" t="str">
        <f>IF(I3659="","",(COUNTIF($E$4:E3659,E3659)))</f>
        <v/>
      </c>
      <c r="H3659" s="1">
        <f>IF(AND(J3659="SAYIM",FİLTRE!$H$5="RAFTA",U3659&lt;&gt;0),1,0)+
IF(AND(J3659="İADE DEPO",FİLTRE!$H$5="İADE DEPO"),1,0)+
IF(FİLTRE!$H$5="TÜMÜ",1,0)+
IF(AND(J3659="FİRMA İADE",FİLTRE!$H$5="FİRMA İADE"),1,0)+
IF(AND(J3659="İMHA",FİLTRE!$H$5="İMHA"),1,0)</f>
        <v>1</v>
      </c>
      <c r="I3659" s="99"/>
      <c r="J3659" s="100"/>
      <c r="K3659" s="100"/>
      <c r="L3659" s="101"/>
      <c r="M3659" s="102"/>
      <c r="N3659" s="101"/>
      <c r="O3659" s="99"/>
      <c r="P3659" s="103"/>
      <c r="Q3659" s="104"/>
      <c r="R3659" s="50"/>
      <c r="S3659" s="105"/>
      <c r="T3659" s="106"/>
      <c r="U3659" s="107"/>
      <c r="V3659" s="108"/>
      <c r="W3659" s="107"/>
      <c r="X3659" s="107"/>
      <c r="AA3659" s="107"/>
      <c r="AB3659" s="110"/>
      <c r="AC3659" s="110"/>
      <c r="AE3659" s="105"/>
      <c r="AF3659" s="105"/>
      <c r="AR3659" s="112"/>
    </row>
    <row r="3660" spans="2:44" x14ac:dyDescent="0.25">
      <c r="B3660" s="1" t="str">
        <f>IF(I3660="","",
(IF(N3660=FİLTRE!$H$6,2,0)+IF(FİLTRE!$H$6="TOPLAM",2,0))
)</f>
        <v/>
      </c>
      <c r="C3660">
        <f>IF(FİLTRE!$M$5="",9,(IF(U3660&gt;=FİLTRE!$M$5,1,0)))</f>
        <v>1</v>
      </c>
      <c r="D3660" s="1">
        <f>IF(FİLTRE!$M$6="",9,(IF('SKT LİSTESİ'!P3660&lt;=FİLTRE!$M$6,1,0)))</f>
        <v>1</v>
      </c>
      <c r="E3660" s="25" t="str">
        <f>IF(I3660="","",(COUNTIFS($L$4:L3660,L3660)))</f>
        <v/>
      </c>
      <c r="F3660" s="13">
        <f>IF(OR(B3660&lt;&gt;2,C3660&lt;&gt;1,D3660&lt;&gt;1,H3660&lt;&gt;1),0,
COUNTIFS($B$4:B3660,2,$C$4:C3660,1,$D$4:D3660,1,$H$4:H3660,1))</f>
        <v>0</v>
      </c>
      <c r="G3660" s="26" t="str">
        <f>IF(I3660="","",(COUNTIF($E$4:E3660,E3660)))</f>
        <v/>
      </c>
      <c r="H3660" s="1">
        <f>IF(AND(J3660="SAYIM",FİLTRE!$H$5="RAFTA",U3660&lt;&gt;0),1,0)+
IF(AND(J3660="İADE DEPO",FİLTRE!$H$5="İADE DEPO"),1,0)+
IF(FİLTRE!$H$5="TÜMÜ",1,0)+
IF(AND(J3660="FİRMA İADE",FİLTRE!$H$5="FİRMA İADE"),1,0)+
IF(AND(J3660="İMHA",FİLTRE!$H$5="İMHA"),1,0)</f>
        <v>1</v>
      </c>
      <c r="I3660" s="99"/>
      <c r="J3660" s="100"/>
      <c r="K3660" s="100"/>
      <c r="L3660" s="101"/>
      <c r="M3660" s="102"/>
      <c r="N3660" s="101"/>
      <c r="O3660" s="99"/>
      <c r="P3660" s="103"/>
      <c r="Q3660" s="104"/>
      <c r="R3660" s="50"/>
      <c r="S3660" s="105"/>
      <c r="T3660" s="106"/>
      <c r="U3660" s="107"/>
      <c r="V3660" s="108"/>
      <c r="W3660" s="107"/>
      <c r="X3660" s="107"/>
      <c r="AA3660" s="107"/>
      <c r="AB3660" s="110"/>
      <c r="AC3660" s="110"/>
      <c r="AE3660" s="105"/>
      <c r="AF3660" s="105"/>
      <c r="AR3660" s="112"/>
    </row>
    <row r="3661" spans="2:44" x14ac:dyDescent="0.25">
      <c r="B3661" s="1" t="str">
        <f>IF(I3661="","",
(IF(N3661=FİLTRE!$H$6,2,0)+IF(FİLTRE!$H$6="TOPLAM",2,0))
)</f>
        <v/>
      </c>
      <c r="C3661">
        <f>IF(FİLTRE!$M$5="",9,(IF(U3661&gt;=FİLTRE!$M$5,1,0)))</f>
        <v>1</v>
      </c>
      <c r="D3661" s="1">
        <f>IF(FİLTRE!$M$6="",9,(IF('SKT LİSTESİ'!P3661&lt;=FİLTRE!$M$6,1,0)))</f>
        <v>1</v>
      </c>
      <c r="E3661" s="25" t="str">
        <f>IF(I3661="","",(COUNTIFS($L$4:L3661,L3661)))</f>
        <v/>
      </c>
      <c r="F3661" s="13">
        <f>IF(OR(B3661&lt;&gt;2,C3661&lt;&gt;1,D3661&lt;&gt;1,H3661&lt;&gt;1),0,
COUNTIFS($B$4:B3661,2,$C$4:C3661,1,$D$4:D3661,1,$H$4:H3661,1))</f>
        <v>0</v>
      </c>
      <c r="G3661" s="26" t="str">
        <f>IF(I3661="","",(COUNTIF($E$4:E3661,E3661)))</f>
        <v/>
      </c>
      <c r="H3661" s="1">
        <f>IF(AND(J3661="SAYIM",FİLTRE!$H$5="RAFTA",U3661&lt;&gt;0),1,0)+
IF(AND(J3661="İADE DEPO",FİLTRE!$H$5="İADE DEPO"),1,0)+
IF(FİLTRE!$H$5="TÜMÜ",1,0)+
IF(AND(J3661="FİRMA İADE",FİLTRE!$H$5="FİRMA İADE"),1,0)+
IF(AND(J3661="İMHA",FİLTRE!$H$5="İMHA"),1,0)</f>
        <v>1</v>
      </c>
      <c r="I3661" s="99"/>
      <c r="J3661" s="100"/>
      <c r="K3661" s="100"/>
      <c r="L3661" s="101"/>
      <c r="M3661" s="102"/>
      <c r="N3661" s="101"/>
      <c r="O3661" s="99"/>
      <c r="P3661" s="103"/>
      <c r="Q3661" s="104"/>
      <c r="R3661" s="50"/>
      <c r="S3661" s="105"/>
      <c r="T3661" s="106"/>
      <c r="U3661" s="107"/>
      <c r="V3661" s="108"/>
      <c r="W3661" s="107"/>
      <c r="X3661" s="107"/>
      <c r="AA3661" s="107"/>
      <c r="AB3661" s="110"/>
      <c r="AC3661" s="110"/>
      <c r="AE3661" s="105"/>
      <c r="AF3661" s="105"/>
      <c r="AR3661" s="112"/>
    </row>
    <row r="3662" spans="2:44" x14ac:dyDescent="0.25">
      <c r="B3662" s="1" t="str">
        <f>IF(I3662="","",
(IF(N3662=FİLTRE!$H$6,2,0)+IF(FİLTRE!$H$6="TOPLAM",2,0))
)</f>
        <v/>
      </c>
      <c r="C3662">
        <f>IF(FİLTRE!$M$5="",9,(IF(U3662&gt;=FİLTRE!$M$5,1,0)))</f>
        <v>1</v>
      </c>
      <c r="D3662" s="1">
        <f>IF(FİLTRE!$M$6="",9,(IF('SKT LİSTESİ'!P3662&lt;=FİLTRE!$M$6,1,0)))</f>
        <v>1</v>
      </c>
      <c r="E3662" s="25" t="str">
        <f>IF(I3662="","",(COUNTIFS($L$4:L3662,L3662)))</f>
        <v/>
      </c>
      <c r="F3662" s="13">
        <f>IF(OR(B3662&lt;&gt;2,C3662&lt;&gt;1,D3662&lt;&gt;1,H3662&lt;&gt;1),0,
COUNTIFS($B$4:B3662,2,$C$4:C3662,1,$D$4:D3662,1,$H$4:H3662,1))</f>
        <v>0</v>
      </c>
      <c r="G3662" s="26" t="str">
        <f>IF(I3662="","",(COUNTIF($E$4:E3662,E3662)))</f>
        <v/>
      </c>
      <c r="H3662" s="1">
        <f>IF(AND(J3662="SAYIM",FİLTRE!$H$5="RAFTA",U3662&lt;&gt;0),1,0)+
IF(AND(J3662="İADE DEPO",FİLTRE!$H$5="İADE DEPO"),1,0)+
IF(FİLTRE!$H$5="TÜMÜ",1,0)+
IF(AND(J3662="FİRMA İADE",FİLTRE!$H$5="FİRMA İADE"),1,0)+
IF(AND(J3662="İMHA",FİLTRE!$H$5="İMHA"),1,0)</f>
        <v>1</v>
      </c>
      <c r="I3662" s="99"/>
      <c r="J3662" s="100"/>
      <c r="K3662" s="100"/>
      <c r="L3662" s="101"/>
      <c r="M3662" s="102"/>
      <c r="N3662" s="101"/>
      <c r="O3662" s="99"/>
      <c r="P3662" s="103"/>
      <c r="Q3662" s="104"/>
      <c r="R3662" s="50"/>
      <c r="S3662" s="105"/>
      <c r="T3662" s="106"/>
      <c r="U3662" s="107"/>
      <c r="V3662" s="108"/>
      <c r="W3662" s="107"/>
      <c r="X3662" s="107"/>
      <c r="AA3662" s="107"/>
      <c r="AB3662" s="110"/>
      <c r="AC3662" s="110"/>
      <c r="AE3662" s="105"/>
      <c r="AF3662" s="105"/>
      <c r="AR3662" s="112"/>
    </row>
    <row r="3663" spans="2:44" x14ac:dyDescent="0.25">
      <c r="B3663" s="1" t="str">
        <f>IF(I3663="","",
(IF(N3663=FİLTRE!$H$6,2,0)+IF(FİLTRE!$H$6="TOPLAM",2,0))
)</f>
        <v/>
      </c>
      <c r="C3663">
        <f>IF(FİLTRE!$M$5="",9,(IF(U3663&gt;=FİLTRE!$M$5,1,0)))</f>
        <v>1</v>
      </c>
      <c r="D3663" s="1">
        <f>IF(FİLTRE!$M$6="",9,(IF('SKT LİSTESİ'!P3663&lt;=FİLTRE!$M$6,1,0)))</f>
        <v>1</v>
      </c>
      <c r="E3663" s="25" t="str">
        <f>IF(I3663="","",(COUNTIFS($L$4:L3663,L3663)))</f>
        <v/>
      </c>
      <c r="F3663" s="13">
        <f>IF(OR(B3663&lt;&gt;2,C3663&lt;&gt;1,D3663&lt;&gt;1,H3663&lt;&gt;1),0,
COUNTIFS($B$4:B3663,2,$C$4:C3663,1,$D$4:D3663,1,$H$4:H3663,1))</f>
        <v>0</v>
      </c>
      <c r="G3663" s="26" t="str">
        <f>IF(I3663="","",(COUNTIF($E$4:E3663,E3663)))</f>
        <v/>
      </c>
      <c r="H3663" s="1">
        <f>IF(AND(J3663="SAYIM",FİLTRE!$H$5="RAFTA",U3663&lt;&gt;0),1,0)+
IF(AND(J3663="İADE DEPO",FİLTRE!$H$5="İADE DEPO"),1,0)+
IF(FİLTRE!$H$5="TÜMÜ",1,0)+
IF(AND(J3663="FİRMA İADE",FİLTRE!$H$5="FİRMA İADE"),1,0)+
IF(AND(J3663="İMHA",FİLTRE!$H$5="İMHA"),1,0)</f>
        <v>1</v>
      </c>
      <c r="I3663" s="99"/>
      <c r="J3663" s="100"/>
      <c r="K3663" s="100"/>
      <c r="L3663" s="101"/>
      <c r="M3663" s="102"/>
      <c r="N3663" s="101"/>
      <c r="O3663" s="99"/>
      <c r="P3663" s="103"/>
      <c r="Q3663" s="104"/>
      <c r="R3663" s="50"/>
      <c r="S3663" s="105"/>
      <c r="T3663" s="106"/>
      <c r="U3663" s="107"/>
      <c r="V3663" s="108"/>
      <c r="W3663" s="107"/>
      <c r="X3663" s="107"/>
      <c r="AA3663" s="107"/>
      <c r="AB3663" s="110"/>
      <c r="AC3663" s="110"/>
      <c r="AE3663" s="105"/>
      <c r="AF3663" s="105"/>
      <c r="AR3663" s="112"/>
    </row>
    <row r="3664" spans="2:44" x14ac:dyDescent="0.25">
      <c r="B3664" s="1" t="str">
        <f>IF(I3664="","",
(IF(N3664=FİLTRE!$H$6,2,0)+IF(FİLTRE!$H$6="TOPLAM",2,0))
)</f>
        <v/>
      </c>
      <c r="C3664">
        <f>IF(FİLTRE!$M$5="",9,(IF(U3664&gt;=FİLTRE!$M$5,1,0)))</f>
        <v>1</v>
      </c>
      <c r="D3664" s="1">
        <f>IF(FİLTRE!$M$6="",9,(IF('SKT LİSTESİ'!P3664&lt;=FİLTRE!$M$6,1,0)))</f>
        <v>1</v>
      </c>
      <c r="E3664" s="25" t="str">
        <f>IF(I3664="","",(COUNTIFS($L$4:L3664,L3664)))</f>
        <v/>
      </c>
      <c r="F3664" s="13">
        <f>IF(OR(B3664&lt;&gt;2,C3664&lt;&gt;1,D3664&lt;&gt;1,H3664&lt;&gt;1),0,
COUNTIFS($B$4:B3664,2,$C$4:C3664,1,$D$4:D3664,1,$H$4:H3664,1))</f>
        <v>0</v>
      </c>
      <c r="G3664" s="26" t="str">
        <f>IF(I3664="","",(COUNTIF($E$4:E3664,E3664)))</f>
        <v/>
      </c>
      <c r="H3664" s="1">
        <f>IF(AND(J3664="SAYIM",FİLTRE!$H$5="RAFTA",U3664&lt;&gt;0),1,0)+
IF(AND(J3664="İADE DEPO",FİLTRE!$H$5="İADE DEPO"),1,0)+
IF(FİLTRE!$H$5="TÜMÜ",1,0)+
IF(AND(J3664="FİRMA İADE",FİLTRE!$H$5="FİRMA İADE"),1,0)+
IF(AND(J3664="İMHA",FİLTRE!$H$5="İMHA"),1,0)</f>
        <v>1</v>
      </c>
      <c r="I3664" s="99"/>
      <c r="J3664" s="100"/>
      <c r="K3664" s="100"/>
      <c r="L3664" s="101"/>
      <c r="M3664" s="102"/>
      <c r="N3664" s="101"/>
      <c r="O3664" s="99"/>
      <c r="P3664" s="103"/>
      <c r="Q3664" s="104"/>
      <c r="R3664" s="50"/>
      <c r="S3664" s="105"/>
      <c r="T3664" s="106"/>
      <c r="U3664" s="107"/>
      <c r="V3664" s="108"/>
      <c r="W3664" s="107"/>
      <c r="X3664" s="107"/>
      <c r="AA3664" s="107"/>
      <c r="AB3664" s="110"/>
      <c r="AC3664" s="110"/>
      <c r="AE3664" s="105"/>
      <c r="AF3664" s="105"/>
      <c r="AR3664" s="112"/>
    </row>
    <row r="3665" spans="2:44" x14ac:dyDescent="0.25">
      <c r="B3665" s="1" t="str">
        <f>IF(I3665="","",
(IF(N3665=FİLTRE!$H$6,2,0)+IF(FİLTRE!$H$6="TOPLAM",2,0))
)</f>
        <v/>
      </c>
      <c r="C3665">
        <f>IF(FİLTRE!$M$5="",9,(IF(U3665&gt;=FİLTRE!$M$5,1,0)))</f>
        <v>1</v>
      </c>
      <c r="D3665" s="1">
        <f>IF(FİLTRE!$M$6="",9,(IF('SKT LİSTESİ'!P3665&lt;=FİLTRE!$M$6,1,0)))</f>
        <v>1</v>
      </c>
      <c r="E3665" s="25" t="str">
        <f>IF(I3665="","",(COUNTIFS($L$4:L3665,L3665)))</f>
        <v/>
      </c>
      <c r="F3665" s="13">
        <f>IF(OR(B3665&lt;&gt;2,C3665&lt;&gt;1,D3665&lt;&gt;1,H3665&lt;&gt;1),0,
COUNTIFS($B$4:B3665,2,$C$4:C3665,1,$D$4:D3665,1,$H$4:H3665,1))</f>
        <v>0</v>
      </c>
      <c r="G3665" s="26" t="str">
        <f>IF(I3665="","",(COUNTIF($E$4:E3665,E3665)))</f>
        <v/>
      </c>
      <c r="H3665" s="1">
        <f>IF(AND(J3665="SAYIM",FİLTRE!$H$5="RAFTA",U3665&lt;&gt;0),1,0)+
IF(AND(J3665="İADE DEPO",FİLTRE!$H$5="İADE DEPO"),1,0)+
IF(FİLTRE!$H$5="TÜMÜ",1,0)+
IF(AND(J3665="FİRMA İADE",FİLTRE!$H$5="FİRMA İADE"),1,0)+
IF(AND(J3665="İMHA",FİLTRE!$H$5="İMHA"),1,0)</f>
        <v>1</v>
      </c>
      <c r="I3665" s="99"/>
      <c r="J3665" s="100"/>
      <c r="K3665" s="100"/>
      <c r="L3665" s="101"/>
      <c r="M3665" s="102"/>
      <c r="N3665" s="101"/>
      <c r="O3665" s="99"/>
      <c r="P3665" s="103"/>
      <c r="Q3665" s="104"/>
      <c r="R3665" s="50"/>
      <c r="S3665" s="105"/>
      <c r="T3665" s="106"/>
      <c r="U3665" s="107"/>
      <c r="V3665" s="108"/>
      <c r="W3665" s="107"/>
      <c r="X3665" s="107"/>
      <c r="AA3665" s="107"/>
      <c r="AB3665" s="110"/>
      <c r="AC3665" s="110"/>
      <c r="AE3665" s="105"/>
      <c r="AF3665" s="105"/>
      <c r="AR3665" s="112"/>
    </row>
    <row r="3666" spans="2:44" x14ac:dyDescent="0.25">
      <c r="B3666" s="1" t="str">
        <f>IF(I3666="","",
(IF(N3666=FİLTRE!$H$6,2,0)+IF(FİLTRE!$H$6="TOPLAM",2,0))
)</f>
        <v/>
      </c>
      <c r="C3666">
        <f>IF(FİLTRE!$M$5="",9,(IF(U3666&gt;=FİLTRE!$M$5,1,0)))</f>
        <v>1</v>
      </c>
      <c r="D3666" s="1">
        <f>IF(FİLTRE!$M$6="",9,(IF('SKT LİSTESİ'!P3666&lt;=FİLTRE!$M$6,1,0)))</f>
        <v>1</v>
      </c>
      <c r="E3666" s="25" t="str">
        <f>IF(I3666="","",(COUNTIFS($L$4:L3666,L3666)))</f>
        <v/>
      </c>
      <c r="F3666" s="13">
        <f>IF(OR(B3666&lt;&gt;2,C3666&lt;&gt;1,D3666&lt;&gt;1,H3666&lt;&gt;1),0,
COUNTIFS($B$4:B3666,2,$C$4:C3666,1,$D$4:D3666,1,$H$4:H3666,1))</f>
        <v>0</v>
      </c>
      <c r="G3666" s="26" t="str">
        <f>IF(I3666="","",(COUNTIF($E$4:E3666,E3666)))</f>
        <v/>
      </c>
      <c r="H3666" s="1">
        <f>IF(AND(J3666="SAYIM",FİLTRE!$H$5="RAFTA",U3666&lt;&gt;0),1,0)+
IF(AND(J3666="İADE DEPO",FİLTRE!$H$5="İADE DEPO"),1,0)+
IF(FİLTRE!$H$5="TÜMÜ",1,0)+
IF(AND(J3666="FİRMA İADE",FİLTRE!$H$5="FİRMA İADE"),1,0)+
IF(AND(J3666="İMHA",FİLTRE!$H$5="İMHA"),1,0)</f>
        <v>1</v>
      </c>
      <c r="I3666" s="99"/>
      <c r="J3666" s="100"/>
      <c r="K3666" s="100"/>
      <c r="L3666" s="101"/>
      <c r="M3666" s="102"/>
      <c r="N3666" s="101"/>
      <c r="O3666" s="99"/>
      <c r="P3666" s="103"/>
      <c r="Q3666" s="104"/>
      <c r="R3666" s="50"/>
      <c r="S3666" s="105"/>
      <c r="T3666" s="106"/>
      <c r="U3666" s="107"/>
      <c r="V3666" s="108"/>
      <c r="W3666" s="107"/>
      <c r="X3666" s="107"/>
      <c r="AA3666" s="107"/>
      <c r="AB3666" s="110"/>
      <c r="AC3666" s="110"/>
      <c r="AE3666" s="105"/>
      <c r="AF3666" s="105"/>
      <c r="AR3666" s="112"/>
    </row>
    <row r="3667" spans="2:44" x14ac:dyDescent="0.25">
      <c r="B3667" s="1" t="str">
        <f>IF(I3667="","",
(IF(N3667=FİLTRE!$H$6,2,0)+IF(FİLTRE!$H$6="TOPLAM",2,0))
)</f>
        <v/>
      </c>
      <c r="C3667">
        <f>IF(FİLTRE!$M$5="",9,(IF(U3667&gt;=FİLTRE!$M$5,1,0)))</f>
        <v>1</v>
      </c>
      <c r="D3667" s="1">
        <f>IF(FİLTRE!$M$6="",9,(IF('SKT LİSTESİ'!P3667&lt;=FİLTRE!$M$6,1,0)))</f>
        <v>1</v>
      </c>
      <c r="E3667" s="25" t="str">
        <f>IF(I3667="","",(COUNTIFS($L$4:L3667,L3667)))</f>
        <v/>
      </c>
      <c r="F3667" s="13">
        <f>IF(OR(B3667&lt;&gt;2,C3667&lt;&gt;1,D3667&lt;&gt;1,H3667&lt;&gt;1),0,
COUNTIFS($B$4:B3667,2,$C$4:C3667,1,$D$4:D3667,1,$H$4:H3667,1))</f>
        <v>0</v>
      </c>
      <c r="G3667" s="26" t="str">
        <f>IF(I3667="","",(COUNTIF($E$4:E3667,E3667)))</f>
        <v/>
      </c>
      <c r="H3667" s="1">
        <f>IF(AND(J3667="SAYIM",FİLTRE!$H$5="RAFTA",U3667&lt;&gt;0),1,0)+
IF(AND(J3667="İADE DEPO",FİLTRE!$H$5="İADE DEPO"),1,0)+
IF(FİLTRE!$H$5="TÜMÜ",1,0)+
IF(AND(J3667="FİRMA İADE",FİLTRE!$H$5="FİRMA İADE"),1,0)+
IF(AND(J3667="İMHA",FİLTRE!$H$5="İMHA"),1,0)</f>
        <v>1</v>
      </c>
      <c r="I3667" s="99"/>
      <c r="J3667" s="100"/>
      <c r="K3667" s="100"/>
      <c r="L3667" s="101"/>
      <c r="M3667" s="102"/>
      <c r="N3667" s="101"/>
      <c r="O3667" s="99"/>
      <c r="P3667" s="103"/>
      <c r="Q3667" s="104"/>
      <c r="R3667" s="50"/>
      <c r="S3667" s="105"/>
      <c r="T3667" s="106"/>
      <c r="U3667" s="107"/>
      <c r="V3667" s="108"/>
      <c r="W3667" s="107"/>
      <c r="X3667" s="107"/>
      <c r="AA3667" s="107"/>
      <c r="AB3667" s="110"/>
      <c r="AC3667" s="110"/>
      <c r="AE3667" s="105"/>
      <c r="AF3667" s="105"/>
      <c r="AR3667" s="112"/>
    </row>
    <row r="3668" spans="2:44" x14ac:dyDescent="0.25">
      <c r="B3668" s="1" t="str">
        <f>IF(I3668="","",
(IF(N3668=FİLTRE!$H$6,2,0)+IF(FİLTRE!$H$6="TOPLAM",2,0))
)</f>
        <v/>
      </c>
      <c r="C3668">
        <f>IF(FİLTRE!$M$5="",9,(IF(U3668&gt;=FİLTRE!$M$5,1,0)))</f>
        <v>1</v>
      </c>
      <c r="D3668" s="1">
        <f>IF(FİLTRE!$M$6="",9,(IF('SKT LİSTESİ'!P3668&lt;=FİLTRE!$M$6,1,0)))</f>
        <v>1</v>
      </c>
      <c r="E3668" s="25" t="str">
        <f>IF(I3668="","",(COUNTIFS($L$4:L3668,L3668)))</f>
        <v/>
      </c>
      <c r="F3668" s="13">
        <f>IF(OR(B3668&lt;&gt;2,C3668&lt;&gt;1,D3668&lt;&gt;1,H3668&lt;&gt;1),0,
COUNTIFS($B$4:B3668,2,$C$4:C3668,1,$D$4:D3668,1,$H$4:H3668,1))</f>
        <v>0</v>
      </c>
      <c r="G3668" s="26" t="str">
        <f>IF(I3668="","",(COUNTIF($E$4:E3668,E3668)))</f>
        <v/>
      </c>
      <c r="H3668" s="1">
        <f>IF(AND(J3668="SAYIM",FİLTRE!$H$5="RAFTA",U3668&lt;&gt;0),1,0)+
IF(AND(J3668="İADE DEPO",FİLTRE!$H$5="İADE DEPO"),1,0)+
IF(FİLTRE!$H$5="TÜMÜ",1,0)+
IF(AND(J3668="FİRMA İADE",FİLTRE!$H$5="FİRMA İADE"),1,0)+
IF(AND(J3668="İMHA",FİLTRE!$H$5="İMHA"),1,0)</f>
        <v>1</v>
      </c>
      <c r="I3668" s="99"/>
      <c r="J3668" s="100"/>
      <c r="K3668" s="100"/>
      <c r="L3668" s="101"/>
      <c r="M3668" s="102"/>
      <c r="N3668" s="101"/>
      <c r="O3668" s="99"/>
      <c r="P3668" s="103"/>
      <c r="Q3668" s="104"/>
      <c r="R3668" s="50"/>
      <c r="S3668" s="105"/>
      <c r="T3668" s="106"/>
      <c r="U3668" s="107"/>
      <c r="V3668" s="108"/>
      <c r="W3668" s="107"/>
      <c r="X3668" s="107"/>
      <c r="AA3668" s="107"/>
      <c r="AB3668" s="110"/>
      <c r="AC3668" s="110"/>
      <c r="AE3668" s="105"/>
      <c r="AF3668" s="105"/>
      <c r="AR3668" s="112"/>
    </row>
    <row r="3669" spans="2:44" x14ac:dyDescent="0.25">
      <c r="B3669" s="1" t="str">
        <f>IF(I3669="","",
(IF(N3669=FİLTRE!$H$6,2,0)+IF(FİLTRE!$H$6="TOPLAM",2,0))
)</f>
        <v/>
      </c>
      <c r="C3669">
        <f>IF(FİLTRE!$M$5="",9,(IF(U3669&gt;=FİLTRE!$M$5,1,0)))</f>
        <v>1</v>
      </c>
      <c r="D3669" s="1">
        <f>IF(FİLTRE!$M$6="",9,(IF('SKT LİSTESİ'!P3669&lt;=FİLTRE!$M$6,1,0)))</f>
        <v>1</v>
      </c>
      <c r="E3669" s="25" t="str">
        <f>IF(I3669="","",(COUNTIFS($L$4:L3669,L3669)))</f>
        <v/>
      </c>
      <c r="F3669" s="13">
        <f>IF(OR(B3669&lt;&gt;2,C3669&lt;&gt;1,D3669&lt;&gt;1,H3669&lt;&gt;1),0,
COUNTIFS($B$4:B3669,2,$C$4:C3669,1,$D$4:D3669,1,$H$4:H3669,1))</f>
        <v>0</v>
      </c>
      <c r="G3669" s="26" t="str">
        <f>IF(I3669="","",(COUNTIF($E$4:E3669,E3669)))</f>
        <v/>
      </c>
      <c r="H3669" s="1">
        <f>IF(AND(J3669="SAYIM",FİLTRE!$H$5="RAFTA",U3669&lt;&gt;0),1,0)+
IF(AND(J3669="İADE DEPO",FİLTRE!$H$5="İADE DEPO"),1,0)+
IF(FİLTRE!$H$5="TÜMÜ",1,0)+
IF(AND(J3669="FİRMA İADE",FİLTRE!$H$5="FİRMA İADE"),1,0)+
IF(AND(J3669="İMHA",FİLTRE!$H$5="İMHA"),1,0)</f>
        <v>1</v>
      </c>
      <c r="I3669" s="99"/>
      <c r="J3669" s="100"/>
      <c r="K3669" s="100"/>
      <c r="L3669" s="101"/>
      <c r="M3669" s="102"/>
      <c r="N3669" s="101"/>
      <c r="O3669" s="99"/>
      <c r="P3669" s="103"/>
      <c r="Q3669" s="104"/>
      <c r="R3669" s="50"/>
      <c r="S3669" s="105"/>
      <c r="T3669" s="106"/>
      <c r="U3669" s="107"/>
      <c r="V3669" s="108"/>
      <c r="W3669" s="107"/>
      <c r="X3669" s="107"/>
      <c r="AA3669" s="107"/>
      <c r="AB3669" s="110"/>
      <c r="AC3669" s="110"/>
      <c r="AE3669" s="105"/>
      <c r="AF3669" s="105"/>
      <c r="AR3669" s="112"/>
    </row>
    <row r="3670" spans="2:44" x14ac:dyDescent="0.25">
      <c r="B3670" s="1" t="str">
        <f>IF(I3670="","",
(IF(N3670=FİLTRE!$H$6,2,0)+IF(FİLTRE!$H$6="TOPLAM",2,0))
)</f>
        <v/>
      </c>
      <c r="C3670">
        <f>IF(FİLTRE!$M$5="",9,(IF(U3670&gt;=FİLTRE!$M$5,1,0)))</f>
        <v>1</v>
      </c>
      <c r="D3670" s="1">
        <f>IF(FİLTRE!$M$6="",9,(IF('SKT LİSTESİ'!P3670&lt;=FİLTRE!$M$6,1,0)))</f>
        <v>1</v>
      </c>
      <c r="E3670" s="25" t="str">
        <f>IF(I3670="","",(COUNTIFS($L$4:L3670,L3670)))</f>
        <v/>
      </c>
      <c r="F3670" s="13">
        <f>IF(OR(B3670&lt;&gt;2,C3670&lt;&gt;1,D3670&lt;&gt;1,H3670&lt;&gt;1),0,
COUNTIFS($B$4:B3670,2,$C$4:C3670,1,$D$4:D3670,1,$H$4:H3670,1))</f>
        <v>0</v>
      </c>
      <c r="G3670" s="26" t="str">
        <f>IF(I3670="","",(COUNTIF($E$4:E3670,E3670)))</f>
        <v/>
      </c>
      <c r="H3670" s="1">
        <f>IF(AND(J3670="SAYIM",FİLTRE!$H$5="RAFTA",U3670&lt;&gt;0),1,0)+
IF(AND(J3670="İADE DEPO",FİLTRE!$H$5="İADE DEPO"),1,0)+
IF(FİLTRE!$H$5="TÜMÜ",1,0)+
IF(AND(J3670="FİRMA İADE",FİLTRE!$H$5="FİRMA İADE"),1,0)+
IF(AND(J3670="İMHA",FİLTRE!$H$5="İMHA"),1,0)</f>
        <v>1</v>
      </c>
      <c r="I3670" s="99"/>
      <c r="J3670" s="100"/>
      <c r="K3670" s="100"/>
      <c r="L3670" s="101"/>
      <c r="M3670" s="102"/>
      <c r="N3670" s="101"/>
      <c r="O3670" s="99"/>
      <c r="P3670" s="103"/>
      <c r="Q3670" s="104"/>
      <c r="R3670" s="50"/>
      <c r="S3670" s="105"/>
      <c r="T3670" s="106"/>
      <c r="U3670" s="107"/>
      <c r="V3670" s="108"/>
      <c r="W3670" s="107"/>
      <c r="X3670" s="107"/>
      <c r="AA3670" s="107"/>
      <c r="AB3670" s="110"/>
      <c r="AC3670" s="110"/>
      <c r="AE3670" s="105"/>
      <c r="AF3670" s="105"/>
      <c r="AR3670" s="112"/>
    </row>
    <row r="3671" spans="2:44" x14ac:dyDescent="0.25">
      <c r="B3671" s="1" t="str">
        <f>IF(I3671="","",
(IF(N3671=FİLTRE!$H$6,2,0)+IF(FİLTRE!$H$6="TOPLAM",2,0))
)</f>
        <v/>
      </c>
      <c r="C3671">
        <f>IF(FİLTRE!$M$5="",9,(IF(U3671&gt;=FİLTRE!$M$5,1,0)))</f>
        <v>1</v>
      </c>
      <c r="D3671" s="1">
        <f>IF(FİLTRE!$M$6="",9,(IF('SKT LİSTESİ'!P3671&lt;=FİLTRE!$M$6,1,0)))</f>
        <v>1</v>
      </c>
      <c r="E3671" s="25" t="str">
        <f>IF(I3671="","",(COUNTIFS($L$4:L3671,L3671)))</f>
        <v/>
      </c>
      <c r="F3671" s="13">
        <f>IF(OR(B3671&lt;&gt;2,C3671&lt;&gt;1,D3671&lt;&gt;1,H3671&lt;&gt;1),0,
COUNTIFS($B$4:B3671,2,$C$4:C3671,1,$D$4:D3671,1,$H$4:H3671,1))</f>
        <v>0</v>
      </c>
      <c r="G3671" s="26" t="str">
        <f>IF(I3671="","",(COUNTIF($E$4:E3671,E3671)))</f>
        <v/>
      </c>
      <c r="H3671" s="1">
        <f>IF(AND(J3671="SAYIM",FİLTRE!$H$5="RAFTA",U3671&lt;&gt;0),1,0)+
IF(AND(J3671="İADE DEPO",FİLTRE!$H$5="İADE DEPO"),1,0)+
IF(FİLTRE!$H$5="TÜMÜ",1,0)+
IF(AND(J3671="FİRMA İADE",FİLTRE!$H$5="FİRMA İADE"),1,0)+
IF(AND(J3671="İMHA",FİLTRE!$H$5="İMHA"),1,0)</f>
        <v>1</v>
      </c>
      <c r="I3671" s="99"/>
      <c r="J3671" s="100"/>
      <c r="K3671" s="100"/>
      <c r="L3671" s="101"/>
      <c r="M3671" s="102"/>
      <c r="N3671" s="101"/>
      <c r="O3671" s="99"/>
      <c r="P3671" s="103"/>
      <c r="Q3671" s="104"/>
      <c r="R3671" s="50"/>
      <c r="S3671" s="105"/>
      <c r="T3671" s="106"/>
      <c r="U3671" s="107"/>
      <c r="V3671" s="108"/>
      <c r="W3671" s="107"/>
      <c r="X3671" s="107"/>
      <c r="AA3671" s="107"/>
      <c r="AB3671" s="110"/>
      <c r="AC3671" s="110"/>
      <c r="AE3671" s="105"/>
      <c r="AF3671" s="105"/>
      <c r="AR3671" s="112"/>
    </row>
    <row r="3672" spans="2:44" x14ac:dyDescent="0.25">
      <c r="B3672" s="1" t="str">
        <f>IF(I3672="","",
(IF(N3672=FİLTRE!$H$6,2,0)+IF(FİLTRE!$H$6="TOPLAM",2,0))
)</f>
        <v/>
      </c>
      <c r="C3672">
        <f>IF(FİLTRE!$M$5="",9,(IF(U3672&gt;=FİLTRE!$M$5,1,0)))</f>
        <v>1</v>
      </c>
      <c r="D3672" s="1">
        <f>IF(FİLTRE!$M$6="",9,(IF('SKT LİSTESİ'!P3672&lt;=FİLTRE!$M$6,1,0)))</f>
        <v>1</v>
      </c>
      <c r="E3672" s="25" t="str">
        <f>IF(I3672="","",(COUNTIFS($L$4:L3672,L3672)))</f>
        <v/>
      </c>
      <c r="F3672" s="13">
        <f>IF(OR(B3672&lt;&gt;2,C3672&lt;&gt;1,D3672&lt;&gt;1,H3672&lt;&gt;1),0,
COUNTIFS($B$4:B3672,2,$C$4:C3672,1,$D$4:D3672,1,$H$4:H3672,1))</f>
        <v>0</v>
      </c>
      <c r="G3672" s="26" t="str">
        <f>IF(I3672="","",(COUNTIF($E$4:E3672,E3672)))</f>
        <v/>
      </c>
      <c r="H3672" s="1">
        <f>IF(AND(J3672="SAYIM",FİLTRE!$H$5="RAFTA",U3672&lt;&gt;0),1,0)+
IF(AND(J3672="İADE DEPO",FİLTRE!$H$5="İADE DEPO"),1,0)+
IF(FİLTRE!$H$5="TÜMÜ",1,0)+
IF(AND(J3672="FİRMA İADE",FİLTRE!$H$5="FİRMA İADE"),1,0)+
IF(AND(J3672="İMHA",FİLTRE!$H$5="İMHA"),1,0)</f>
        <v>1</v>
      </c>
      <c r="I3672" s="99"/>
      <c r="J3672" s="100"/>
      <c r="K3672" s="100"/>
      <c r="L3672" s="101"/>
      <c r="M3672" s="102"/>
      <c r="N3672" s="101"/>
      <c r="O3672" s="99"/>
      <c r="P3672" s="103"/>
      <c r="Q3672" s="104"/>
      <c r="R3672" s="50"/>
      <c r="S3672" s="105"/>
      <c r="T3672" s="106"/>
      <c r="U3672" s="107"/>
      <c r="V3672" s="108"/>
      <c r="W3672" s="107"/>
      <c r="X3672" s="107"/>
      <c r="AA3672" s="107"/>
      <c r="AB3672" s="110"/>
      <c r="AC3672" s="110"/>
      <c r="AE3672" s="105"/>
      <c r="AF3672" s="105"/>
      <c r="AR3672" s="112"/>
    </row>
    <row r="3673" spans="2:44" x14ac:dyDescent="0.25">
      <c r="B3673" s="1" t="str">
        <f>IF(I3673="","",
(IF(N3673=FİLTRE!$H$6,2,0)+IF(FİLTRE!$H$6="TOPLAM",2,0))
)</f>
        <v/>
      </c>
      <c r="C3673">
        <f>IF(FİLTRE!$M$5="",9,(IF(U3673&gt;=FİLTRE!$M$5,1,0)))</f>
        <v>1</v>
      </c>
      <c r="D3673" s="1">
        <f>IF(FİLTRE!$M$6="",9,(IF('SKT LİSTESİ'!P3673&lt;=FİLTRE!$M$6,1,0)))</f>
        <v>1</v>
      </c>
      <c r="E3673" s="25" t="str">
        <f>IF(I3673="","",(COUNTIFS($L$4:L3673,L3673)))</f>
        <v/>
      </c>
      <c r="F3673" s="13">
        <f>IF(OR(B3673&lt;&gt;2,C3673&lt;&gt;1,D3673&lt;&gt;1,H3673&lt;&gt;1),0,
COUNTIFS($B$4:B3673,2,$C$4:C3673,1,$D$4:D3673,1,$H$4:H3673,1))</f>
        <v>0</v>
      </c>
      <c r="G3673" s="26" t="str">
        <f>IF(I3673="","",(COUNTIF($E$4:E3673,E3673)))</f>
        <v/>
      </c>
      <c r="H3673" s="1">
        <f>IF(AND(J3673="SAYIM",FİLTRE!$H$5="RAFTA",U3673&lt;&gt;0),1,0)+
IF(AND(J3673="İADE DEPO",FİLTRE!$H$5="İADE DEPO"),1,0)+
IF(FİLTRE!$H$5="TÜMÜ",1,0)+
IF(AND(J3673="FİRMA İADE",FİLTRE!$H$5="FİRMA İADE"),1,0)+
IF(AND(J3673="İMHA",FİLTRE!$H$5="İMHA"),1,0)</f>
        <v>1</v>
      </c>
      <c r="I3673" s="99"/>
      <c r="J3673" s="100"/>
      <c r="K3673" s="100"/>
      <c r="L3673" s="101"/>
      <c r="M3673" s="102"/>
      <c r="N3673" s="101"/>
      <c r="O3673" s="99"/>
      <c r="P3673" s="103"/>
      <c r="Q3673" s="104"/>
      <c r="R3673" s="50"/>
      <c r="S3673" s="105"/>
      <c r="T3673" s="106"/>
      <c r="U3673" s="107"/>
      <c r="V3673" s="108"/>
      <c r="W3673" s="107"/>
      <c r="X3673" s="107"/>
      <c r="AA3673" s="107"/>
      <c r="AB3673" s="110"/>
      <c r="AC3673" s="110"/>
      <c r="AE3673" s="105"/>
      <c r="AF3673" s="105"/>
      <c r="AR3673" s="112"/>
    </row>
    <row r="3674" spans="2:44" x14ac:dyDescent="0.25">
      <c r="B3674" s="1" t="str">
        <f>IF(I3674="","",
(IF(N3674=FİLTRE!$H$6,2,0)+IF(FİLTRE!$H$6="TOPLAM",2,0))
)</f>
        <v/>
      </c>
      <c r="C3674">
        <f>IF(FİLTRE!$M$5="",9,(IF(U3674&gt;=FİLTRE!$M$5,1,0)))</f>
        <v>1</v>
      </c>
      <c r="D3674" s="1">
        <f>IF(FİLTRE!$M$6="",9,(IF('SKT LİSTESİ'!P3674&lt;=FİLTRE!$M$6,1,0)))</f>
        <v>1</v>
      </c>
      <c r="E3674" s="25" t="str">
        <f>IF(I3674="","",(COUNTIFS($L$4:L3674,L3674)))</f>
        <v/>
      </c>
      <c r="F3674" s="13">
        <f>IF(OR(B3674&lt;&gt;2,C3674&lt;&gt;1,D3674&lt;&gt;1,H3674&lt;&gt;1),0,
COUNTIFS($B$4:B3674,2,$C$4:C3674,1,$D$4:D3674,1,$H$4:H3674,1))</f>
        <v>0</v>
      </c>
      <c r="G3674" s="26" t="str">
        <f>IF(I3674="","",(COUNTIF($E$4:E3674,E3674)))</f>
        <v/>
      </c>
      <c r="H3674" s="1">
        <f>IF(AND(J3674="SAYIM",FİLTRE!$H$5="RAFTA",U3674&lt;&gt;0),1,0)+
IF(AND(J3674="İADE DEPO",FİLTRE!$H$5="İADE DEPO"),1,0)+
IF(FİLTRE!$H$5="TÜMÜ",1,0)+
IF(AND(J3674="FİRMA İADE",FİLTRE!$H$5="FİRMA İADE"),1,0)+
IF(AND(J3674="İMHA",FİLTRE!$H$5="İMHA"),1,0)</f>
        <v>1</v>
      </c>
      <c r="I3674" s="99"/>
      <c r="J3674" s="100"/>
      <c r="K3674" s="100"/>
      <c r="L3674" s="101"/>
      <c r="M3674" s="102"/>
      <c r="N3674" s="101"/>
      <c r="O3674" s="99"/>
      <c r="P3674" s="103"/>
      <c r="Q3674" s="104"/>
      <c r="R3674" s="50"/>
      <c r="S3674" s="105"/>
      <c r="T3674" s="106"/>
      <c r="U3674" s="107"/>
      <c r="V3674" s="108"/>
      <c r="W3674" s="107"/>
      <c r="X3674" s="107"/>
      <c r="AA3674" s="107"/>
      <c r="AB3674" s="110"/>
      <c r="AC3674" s="110"/>
      <c r="AE3674" s="105"/>
      <c r="AF3674" s="105"/>
      <c r="AR3674" s="112"/>
    </row>
    <row r="3675" spans="2:44" x14ac:dyDescent="0.25">
      <c r="B3675" s="1" t="str">
        <f>IF(I3675="","",
(IF(N3675=FİLTRE!$H$6,2,0)+IF(FİLTRE!$H$6="TOPLAM",2,0))
)</f>
        <v/>
      </c>
      <c r="C3675">
        <f>IF(FİLTRE!$M$5="",9,(IF(U3675&gt;=FİLTRE!$M$5,1,0)))</f>
        <v>1</v>
      </c>
      <c r="D3675" s="1">
        <f>IF(FİLTRE!$M$6="",9,(IF('SKT LİSTESİ'!P3675&lt;=FİLTRE!$M$6,1,0)))</f>
        <v>1</v>
      </c>
      <c r="E3675" s="25" t="str">
        <f>IF(I3675="","",(COUNTIFS($L$4:L3675,L3675)))</f>
        <v/>
      </c>
      <c r="F3675" s="13">
        <f>IF(OR(B3675&lt;&gt;2,C3675&lt;&gt;1,D3675&lt;&gt;1,H3675&lt;&gt;1),0,
COUNTIFS($B$4:B3675,2,$C$4:C3675,1,$D$4:D3675,1,$H$4:H3675,1))</f>
        <v>0</v>
      </c>
      <c r="G3675" s="26" t="str">
        <f>IF(I3675="","",(COUNTIF($E$4:E3675,E3675)))</f>
        <v/>
      </c>
      <c r="H3675" s="1">
        <f>IF(AND(J3675="SAYIM",FİLTRE!$H$5="RAFTA",U3675&lt;&gt;0),1,0)+
IF(AND(J3675="İADE DEPO",FİLTRE!$H$5="İADE DEPO"),1,0)+
IF(FİLTRE!$H$5="TÜMÜ",1,0)+
IF(AND(J3675="FİRMA İADE",FİLTRE!$H$5="FİRMA İADE"),1,0)+
IF(AND(J3675="İMHA",FİLTRE!$H$5="İMHA"),1,0)</f>
        <v>1</v>
      </c>
      <c r="I3675" s="99"/>
      <c r="J3675" s="100"/>
      <c r="K3675" s="100"/>
      <c r="L3675" s="101"/>
      <c r="M3675" s="102"/>
      <c r="N3675" s="101"/>
      <c r="O3675" s="99"/>
      <c r="P3675" s="103"/>
      <c r="Q3675" s="104"/>
      <c r="R3675" s="50"/>
      <c r="S3675" s="105"/>
      <c r="T3675" s="106"/>
      <c r="U3675" s="107"/>
      <c r="V3675" s="108"/>
      <c r="W3675" s="107"/>
      <c r="X3675" s="107"/>
      <c r="AA3675" s="107"/>
      <c r="AB3675" s="110"/>
      <c r="AC3675" s="110"/>
      <c r="AE3675" s="105"/>
      <c r="AF3675" s="105"/>
      <c r="AR3675" s="112"/>
    </row>
    <row r="3676" spans="2:44" x14ac:dyDescent="0.25">
      <c r="B3676" s="1" t="str">
        <f>IF(I3676="","",
(IF(N3676=FİLTRE!$H$6,2,0)+IF(FİLTRE!$H$6="TOPLAM",2,0))
)</f>
        <v/>
      </c>
      <c r="C3676">
        <f>IF(FİLTRE!$M$5="",9,(IF(U3676&gt;=FİLTRE!$M$5,1,0)))</f>
        <v>1</v>
      </c>
      <c r="D3676" s="1">
        <f>IF(FİLTRE!$M$6="",9,(IF('SKT LİSTESİ'!P3676&lt;=FİLTRE!$M$6,1,0)))</f>
        <v>1</v>
      </c>
      <c r="E3676" s="25" t="str">
        <f>IF(I3676="","",(COUNTIFS($L$4:L3676,L3676)))</f>
        <v/>
      </c>
      <c r="F3676" s="13">
        <f>IF(OR(B3676&lt;&gt;2,C3676&lt;&gt;1,D3676&lt;&gt;1,H3676&lt;&gt;1),0,
COUNTIFS($B$4:B3676,2,$C$4:C3676,1,$D$4:D3676,1,$H$4:H3676,1))</f>
        <v>0</v>
      </c>
      <c r="G3676" s="26" t="str">
        <f>IF(I3676="","",(COUNTIF($E$4:E3676,E3676)))</f>
        <v/>
      </c>
      <c r="H3676" s="1">
        <f>IF(AND(J3676="SAYIM",FİLTRE!$H$5="RAFTA",U3676&lt;&gt;0),1,0)+
IF(AND(J3676="İADE DEPO",FİLTRE!$H$5="İADE DEPO"),1,0)+
IF(FİLTRE!$H$5="TÜMÜ",1,0)+
IF(AND(J3676="FİRMA İADE",FİLTRE!$H$5="FİRMA İADE"),1,0)+
IF(AND(J3676="İMHA",FİLTRE!$H$5="İMHA"),1,0)</f>
        <v>1</v>
      </c>
      <c r="I3676" s="99"/>
      <c r="J3676" s="100"/>
      <c r="K3676" s="100"/>
      <c r="L3676" s="101"/>
      <c r="M3676" s="102"/>
      <c r="N3676" s="101"/>
      <c r="O3676" s="99"/>
      <c r="P3676" s="103"/>
      <c r="Q3676" s="104"/>
      <c r="R3676" s="50"/>
      <c r="S3676" s="105"/>
      <c r="T3676" s="106"/>
      <c r="U3676" s="107"/>
      <c r="V3676" s="108"/>
      <c r="W3676" s="107"/>
      <c r="X3676" s="107"/>
      <c r="AA3676" s="107"/>
      <c r="AB3676" s="110"/>
      <c r="AC3676" s="110"/>
      <c r="AE3676" s="105"/>
      <c r="AF3676" s="105"/>
      <c r="AR3676" s="112"/>
    </row>
    <row r="3677" spans="2:44" x14ac:dyDescent="0.25">
      <c r="B3677" s="1" t="str">
        <f>IF(I3677="","",
(IF(N3677=FİLTRE!$H$6,2,0)+IF(FİLTRE!$H$6="TOPLAM",2,0))
)</f>
        <v/>
      </c>
      <c r="C3677">
        <f>IF(FİLTRE!$M$5="",9,(IF(U3677&gt;=FİLTRE!$M$5,1,0)))</f>
        <v>1</v>
      </c>
      <c r="D3677" s="1">
        <f>IF(FİLTRE!$M$6="",9,(IF('SKT LİSTESİ'!P3677&lt;=FİLTRE!$M$6,1,0)))</f>
        <v>1</v>
      </c>
      <c r="E3677" s="25" t="str">
        <f>IF(I3677="","",(COUNTIFS($L$4:L3677,L3677)))</f>
        <v/>
      </c>
      <c r="F3677" s="13">
        <f>IF(OR(B3677&lt;&gt;2,C3677&lt;&gt;1,D3677&lt;&gt;1,H3677&lt;&gt;1),0,
COUNTIFS($B$4:B3677,2,$C$4:C3677,1,$D$4:D3677,1,$H$4:H3677,1))</f>
        <v>0</v>
      </c>
      <c r="G3677" s="26" t="str">
        <f>IF(I3677="","",(COUNTIF($E$4:E3677,E3677)))</f>
        <v/>
      </c>
      <c r="H3677" s="1">
        <f>IF(AND(J3677="SAYIM",FİLTRE!$H$5="RAFTA",U3677&lt;&gt;0),1,0)+
IF(AND(J3677="İADE DEPO",FİLTRE!$H$5="İADE DEPO"),1,0)+
IF(FİLTRE!$H$5="TÜMÜ",1,0)+
IF(AND(J3677="FİRMA İADE",FİLTRE!$H$5="FİRMA İADE"),1,0)+
IF(AND(J3677="İMHA",FİLTRE!$H$5="İMHA"),1,0)</f>
        <v>1</v>
      </c>
      <c r="I3677" s="99"/>
      <c r="J3677" s="100"/>
      <c r="K3677" s="100"/>
      <c r="L3677" s="101"/>
      <c r="M3677" s="102"/>
      <c r="N3677" s="101"/>
      <c r="O3677" s="99"/>
      <c r="P3677" s="103"/>
      <c r="Q3677" s="104"/>
      <c r="R3677" s="50"/>
      <c r="S3677" s="105"/>
      <c r="T3677" s="106"/>
      <c r="U3677" s="107"/>
      <c r="V3677" s="108"/>
      <c r="W3677" s="107"/>
      <c r="X3677" s="107"/>
      <c r="AA3677" s="107"/>
      <c r="AB3677" s="110"/>
      <c r="AC3677" s="110"/>
      <c r="AE3677" s="105"/>
      <c r="AF3677" s="105"/>
      <c r="AR3677" s="112"/>
    </row>
    <row r="3678" spans="2:44" x14ac:dyDescent="0.25">
      <c r="B3678" s="1" t="str">
        <f>IF(I3678="","",
(IF(N3678=FİLTRE!$H$6,2,0)+IF(FİLTRE!$H$6="TOPLAM",2,0))
)</f>
        <v/>
      </c>
      <c r="C3678">
        <f>IF(FİLTRE!$M$5="",9,(IF(U3678&gt;=FİLTRE!$M$5,1,0)))</f>
        <v>1</v>
      </c>
      <c r="D3678" s="1">
        <f>IF(FİLTRE!$M$6="",9,(IF('SKT LİSTESİ'!P3678&lt;=FİLTRE!$M$6,1,0)))</f>
        <v>1</v>
      </c>
      <c r="E3678" s="25" t="str">
        <f>IF(I3678="","",(COUNTIFS($L$4:L3678,L3678)))</f>
        <v/>
      </c>
      <c r="F3678" s="13">
        <f>IF(OR(B3678&lt;&gt;2,C3678&lt;&gt;1,D3678&lt;&gt;1,H3678&lt;&gt;1),0,
COUNTIFS($B$4:B3678,2,$C$4:C3678,1,$D$4:D3678,1,$H$4:H3678,1))</f>
        <v>0</v>
      </c>
      <c r="G3678" s="26" t="str">
        <f>IF(I3678="","",(COUNTIF($E$4:E3678,E3678)))</f>
        <v/>
      </c>
      <c r="H3678" s="1">
        <f>IF(AND(J3678="SAYIM",FİLTRE!$H$5="RAFTA",U3678&lt;&gt;0),1,0)+
IF(AND(J3678="İADE DEPO",FİLTRE!$H$5="İADE DEPO"),1,0)+
IF(FİLTRE!$H$5="TÜMÜ",1,0)+
IF(AND(J3678="FİRMA İADE",FİLTRE!$H$5="FİRMA İADE"),1,0)+
IF(AND(J3678="İMHA",FİLTRE!$H$5="İMHA"),1,0)</f>
        <v>1</v>
      </c>
      <c r="I3678" s="99"/>
      <c r="J3678" s="100"/>
      <c r="K3678" s="100"/>
      <c r="L3678" s="101"/>
      <c r="M3678" s="102"/>
      <c r="N3678" s="101"/>
      <c r="O3678" s="99"/>
      <c r="P3678" s="103"/>
      <c r="Q3678" s="104"/>
      <c r="R3678" s="50"/>
      <c r="S3678" s="105"/>
      <c r="T3678" s="106"/>
      <c r="U3678" s="107"/>
      <c r="V3678" s="108"/>
      <c r="W3678" s="107"/>
      <c r="X3678" s="107"/>
      <c r="AA3678" s="107"/>
      <c r="AB3678" s="110"/>
      <c r="AC3678" s="110"/>
      <c r="AE3678" s="105"/>
      <c r="AF3678" s="105"/>
      <c r="AR3678" s="112"/>
    </row>
    <row r="3679" spans="2:44" x14ac:dyDescent="0.25">
      <c r="B3679" s="1" t="str">
        <f>IF(I3679="","",
(IF(N3679=FİLTRE!$H$6,2,0)+IF(FİLTRE!$H$6="TOPLAM",2,0))
)</f>
        <v/>
      </c>
      <c r="C3679">
        <f>IF(FİLTRE!$M$5="",9,(IF(U3679&gt;=FİLTRE!$M$5,1,0)))</f>
        <v>1</v>
      </c>
      <c r="D3679" s="1">
        <f>IF(FİLTRE!$M$6="",9,(IF('SKT LİSTESİ'!P3679&lt;=FİLTRE!$M$6,1,0)))</f>
        <v>1</v>
      </c>
      <c r="E3679" s="25" t="str">
        <f>IF(I3679="","",(COUNTIFS($L$4:L3679,L3679)))</f>
        <v/>
      </c>
      <c r="F3679" s="13">
        <f>IF(OR(B3679&lt;&gt;2,C3679&lt;&gt;1,D3679&lt;&gt;1,H3679&lt;&gt;1),0,
COUNTIFS($B$4:B3679,2,$C$4:C3679,1,$D$4:D3679,1,$H$4:H3679,1))</f>
        <v>0</v>
      </c>
      <c r="G3679" s="26" t="str">
        <f>IF(I3679="","",(COUNTIF($E$4:E3679,E3679)))</f>
        <v/>
      </c>
      <c r="H3679" s="1">
        <f>IF(AND(J3679="SAYIM",FİLTRE!$H$5="RAFTA",U3679&lt;&gt;0),1,0)+
IF(AND(J3679="İADE DEPO",FİLTRE!$H$5="İADE DEPO"),1,0)+
IF(FİLTRE!$H$5="TÜMÜ",1,0)+
IF(AND(J3679="FİRMA İADE",FİLTRE!$H$5="FİRMA İADE"),1,0)+
IF(AND(J3679="İMHA",FİLTRE!$H$5="İMHA"),1,0)</f>
        <v>1</v>
      </c>
      <c r="I3679" s="99"/>
      <c r="J3679" s="100"/>
      <c r="K3679" s="100"/>
      <c r="L3679" s="101"/>
      <c r="M3679" s="102"/>
      <c r="N3679" s="101"/>
      <c r="O3679" s="99"/>
      <c r="P3679" s="103"/>
      <c r="Q3679" s="104"/>
      <c r="R3679" s="50"/>
      <c r="S3679" s="105"/>
      <c r="T3679" s="106"/>
      <c r="U3679" s="107"/>
      <c r="V3679" s="108"/>
      <c r="W3679" s="107"/>
      <c r="X3679" s="107"/>
      <c r="AA3679" s="107"/>
      <c r="AB3679" s="110"/>
      <c r="AC3679" s="110"/>
      <c r="AE3679" s="105"/>
      <c r="AF3679" s="105"/>
      <c r="AR3679" s="112"/>
    </row>
    <row r="3680" spans="2:44" x14ac:dyDescent="0.25">
      <c r="B3680" s="1" t="str">
        <f>IF(I3680="","",
(IF(N3680=FİLTRE!$H$6,2,0)+IF(FİLTRE!$H$6="TOPLAM",2,0))
)</f>
        <v/>
      </c>
      <c r="C3680">
        <f>IF(FİLTRE!$M$5="",9,(IF(U3680&gt;=FİLTRE!$M$5,1,0)))</f>
        <v>1</v>
      </c>
      <c r="D3680" s="1">
        <f>IF(FİLTRE!$M$6="",9,(IF('SKT LİSTESİ'!P3680&lt;=FİLTRE!$M$6,1,0)))</f>
        <v>1</v>
      </c>
      <c r="E3680" s="25" t="str">
        <f>IF(I3680="","",(COUNTIFS($L$4:L3680,L3680)))</f>
        <v/>
      </c>
      <c r="F3680" s="13">
        <f>IF(OR(B3680&lt;&gt;2,C3680&lt;&gt;1,D3680&lt;&gt;1,H3680&lt;&gt;1),0,
COUNTIFS($B$4:B3680,2,$C$4:C3680,1,$D$4:D3680,1,$H$4:H3680,1))</f>
        <v>0</v>
      </c>
      <c r="G3680" s="26" t="str">
        <f>IF(I3680="","",(COUNTIF($E$4:E3680,E3680)))</f>
        <v/>
      </c>
      <c r="H3680" s="1">
        <f>IF(AND(J3680="SAYIM",FİLTRE!$H$5="RAFTA",U3680&lt;&gt;0),1,0)+
IF(AND(J3680="İADE DEPO",FİLTRE!$H$5="İADE DEPO"),1,0)+
IF(FİLTRE!$H$5="TÜMÜ",1,0)+
IF(AND(J3680="FİRMA İADE",FİLTRE!$H$5="FİRMA İADE"),1,0)+
IF(AND(J3680="İMHA",FİLTRE!$H$5="İMHA"),1,0)</f>
        <v>1</v>
      </c>
      <c r="I3680" s="99"/>
      <c r="J3680" s="100"/>
      <c r="K3680" s="100"/>
      <c r="L3680" s="101"/>
      <c r="M3680" s="102"/>
      <c r="N3680" s="101"/>
      <c r="O3680" s="99"/>
      <c r="P3680" s="103"/>
      <c r="Q3680" s="104"/>
      <c r="R3680" s="50"/>
      <c r="S3680" s="105"/>
      <c r="T3680" s="106"/>
      <c r="U3680" s="107"/>
      <c r="V3680" s="108"/>
      <c r="W3680" s="107"/>
      <c r="X3680" s="107"/>
      <c r="AA3680" s="107"/>
      <c r="AB3680" s="110"/>
      <c r="AC3680" s="110"/>
      <c r="AE3680" s="105"/>
      <c r="AF3680" s="105"/>
      <c r="AR3680" s="112"/>
    </row>
    <row r="3681" spans="2:44" x14ac:dyDescent="0.25">
      <c r="B3681" s="1" t="str">
        <f>IF(I3681="","",
(IF(N3681=FİLTRE!$H$6,2,0)+IF(FİLTRE!$H$6="TOPLAM",2,0))
)</f>
        <v/>
      </c>
      <c r="C3681">
        <f>IF(FİLTRE!$M$5="",9,(IF(U3681&gt;=FİLTRE!$M$5,1,0)))</f>
        <v>1</v>
      </c>
      <c r="D3681" s="1">
        <f>IF(FİLTRE!$M$6="",9,(IF('SKT LİSTESİ'!P3681&lt;=FİLTRE!$M$6,1,0)))</f>
        <v>1</v>
      </c>
      <c r="E3681" s="25" t="str">
        <f>IF(I3681="","",(COUNTIFS($L$4:L3681,L3681)))</f>
        <v/>
      </c>
      <c r="F3681" s="13">
        <f>IF(OR(B3681&lt;&gt;2,C3681&lt;&gt;1,D3681&lt;&gt;1,H3681&lt;&gt;1),0,
COUNTIFS($B$4:B3681,2,$C$4:C3681,1,$D$4:D3681,1,$H$4:H3681,1))</f>
        <v>0</v>
      </c>
      <c r="G3681" s="26" t="str">
        <f>IF(I3681="","",(COUNTIF($E$4:E3681,E3681)))</f>
        <v/>
      </c>
      <c r="H3681" s="1">
        <f>IF(AND(J3681="SAYIM",FİLTRE!$H$5="RAFTA",U3681&lt;&gt;0),1,0)+
IF(AND(J3681="İADE DEPO",FİLTRE!$H$5="İADE DEPO"),1,0)+
IF(FİLTRE!$H$5="TÜMÜ",1,0)+
IF(AND(J3681="FİRMA İADE",FİLTRE!$H$5="FİRMA İADE"),1,0)+
IF(AND(J3681="İMHA",FİLTRE!$H$5="İMHA"),1,0)</f>
        <v>1</v>
      </c>
      <c r="I3681" s="99"/>
      <c r="J3681" s="100"/>
      <c r="K3681" s="100"/>
      <c r="L3681" s="101"/>
      <c r="M3681" s="102"/>
      <c r="N3681" s="101"/>
      <c r="O3681" s="99"/>
      <c r="P3681" s="103"/>
      <c r="Q3681" s="104"/>
      <c r="R3681" s="50"/>
      <c r="S3681" s="105"/>
      <c r="T3681" s="106"/>
      <c r="U3681" s="107"/>
      <c r="V3681" s="108"/>
      <c r="W3681" s="107"/>
      <c r="X3681" s="107"/>
      <c r="AA3681" s="107"/>
      <c r="AB3681" s="110"/>
      <c r="AC3681" s="110"/>
      <c r="AE3681" s="105"/>
      <c r="AF3681" s="105"/>
      <c r="AR3681" s="112"/>
    </row>
    <row r="3682" spans="2:44" x14ac:dyDescent="0.25">
      <c r="B3682" s="1" t="str">
        <f>IF(I3682="","",
(IF(N3682=FİLTRE!$H$6,2,0)+IF(FİLTRE!$H$6="TOPLAM",2,0))
)</f>
        <v/>
      </c>
      <c r="C3682">
        <f>IF(FİLTRE!$M$5="",9,(IF(U3682&gt;=FİLTRE!$M$5,1,0)))</f>
        <v>1</v>
      </c>
      <c r="D3682" s="1">
        <f>IF(FİLTRE!$M$6="",9,(IF('SKT LİSTESİ'!P3682&lt;=FİLTRE!$M$6,1,0)))</f>
        <v>1</v>
      </c>
      <c r="E3682" s="25" t="str">
        <f>IF(I3682="","",(COUNTIFS($L$4:L3682,L3682)))</f>
        <v/>
      </c>
      <c r="F3682" s="13">
        <f>IF(OR(B3682&lt;&gt;2,C3682&lt;&gt;1,D3682&lt;&gt;1,H3682&lt;&gt;1),0,
COUNTIFS($B$4:B3682,2,$C$4:C3682,1,$D$4:D3682,1,$H$4:H3682,1))</f>
        <v>0</v>
      </c>
      <c r="G3682" s="26" t="str">
        <f>IF(I3682="","",(COUNTIF($E$4:E3682,E3682)))</f>
        <v/>
      </c>
      <c r="H3682" s="1">
        <f>IF(AND(J3682="SAYIM",FİLTRE!$H$5="RAFTA",U3682&lt;&gt;0),1,0)+
IF(AND(J3682="İADE DEPO",FİLTRE!$H$5="İADE DEPO"),1,0)+
IF(FİLTRE!$H$5="TÜMÜ",1,0)+
IF(AND(J3682="FİRMA İADE",FİLTRE!$H$5="FİRMA İADE"),1,0)+
IF(AND(J3682="İMHA",FİLTRE!$H$5="İMHA"),1,0)</f>
        <v>1</v>
      </c>
      <c r="I3682" s="99"/>
      <c r="J3682" s="100"/>
      <c r="K3682" s="100"/>
      <c r="L3682" s="101"/>
      <c r="M3682" s="102"/>
      <c r="N3682" s="101"/>
      <c r="O3682" s="99"/>
      <c r="P3682" s="103"/>
      <c r="Q3682" s="104"/>
      <c r="R3682" s="50"/>
      <c r="S3682" s="105"/>
      <c r="T3682" s="106"/>
      <c r="U3682" s="107"/>
      <c r="V3682" s="108"/>
      <c r="W3682" s="107"/>
      <c r="X3682" s="107"/>
      <c r="AA3682" s="107"/>
      <c r="AB3682" s="110"/>
      <c r="AC3682" s="110"/>
      <c r="AE3682" s="105"/>
      <c r="AF3682" s="105"/>
      <c r="AR3682" s="112"/>
    </row>
    <row r="3683" spans="2:44" x14ac:dyDescent="0.25">
      <c r="B3683" s="1" t="str">
        <f>IF(I3683="","",
(IF(N3683=FİLTRE!$H$6,2,0)+IF(FİLTRE!$H$6="TOPLAM",2,0))
)</f>
        <v/>
      </c>
      <c r="C3683">
        <f>IF(FİLTRE!$M$5="",9,(IF(U3683&gt;=FİLTRE!$M$5,1,0)))</f>
        <v>1</v>
      </c>
      <c r="D3683" s="1">
        <f>IF(FİLTRE!$M$6="",9,(IF('SKT LİSTESİ'!P3683&lt;=FİLTRE!$M$6,1,0)))</f>
        <v>1</v>
      </c>
      <c r="E3683" s="25" t="str">
        <f>IF(I3683="","",(COUNTIFS($L$4:L3683,L3683)))</f>
        <v/>
      </c>
      <c r="F3683" s="13">
        <f>IF(OR(B3683&lt;&gt;2,C3683&lt;&gt;1,D3683&lt;&gt;1,H3683&lt;&gt;1),0,
COUNTIFS($B$4:B3683,2,$C$4:C3683,1,$D$4:D3683,1,$H$4:H3683,1))</f>
        <v>0</v>
      </c>
      <c r="G3683" s="26" t="str">
        <f>IF(I3683="","",(COUNTIF($E$4:E3683,E3683)))</f>
        <v/>
      </c>
      <c r="H3683" s="1">
        <f>IF(AND(J3683="SAYIM",FİLTRE!$H$5="RAFTA",U3683&lt;&gt;0),1,0)+
IF(AND(J3683="İADE DEPO",FİLTRE!$H$5="İADE DEPO"),1,0)+
IF(FİLTRE!$H$5="TÜMÜ",1,0)+
IF(AND(J3683="FİRMA İADE",FİLTRE!$H$5="FİRMA İADE"),1,0)+
IF(AND(J3683="İMHA",FİLTRE!$H$5="İMHA"),1,0)</f>
        <v>1</v>
      </c>
      <c r="I3683" s="99"/>
      <c r="J3683" s="100"/>
      <c r="K3683" s="100"/>
      <c r="L3683" s="101"/>
      <c r="M3683" s="102"/>
      <c r="N3683" s="101"/>
      <c r="O3683" s="99"/>
      <c r="P3683" s="103"/>
      <c r="Q3683" s="104"/>
      <c r="R3683" s="50"/>
      <c r="S3683" s="105"/>
      <c r="T3683" s="106"/>
      <c r="U3683" s="107"/>
      <c r="V3683" s="108"/>
      <c r="W3683" s="107"/>
      <c r="X3683" s="107"/>
      <c r="AA3683" s="107"/>
      <c r="AB3683" s="110"/>
      <c r="AC3683" s="110"/>
      <c r="AE3683" s="105"/>
      <c r="AF3683" s="105"/>
      <c r="AR3683" s="112"/>
    </row>
    <row r="3684" spans="2:44" x14ac:dyDescent="0.25">
      <c r="B3684" s="1" t="str">
        <f>IF(I3684="","",
(IF(N3684=FİLTRE!$H$6,2,0)+IF(FİLTRE!$H$6="TOPLAM",2,0))
)</f>
        <v/>
      </c>
      <c r="C3684">
        <f>IF(FİLTRE!$M$5="",9,(IF(U3684&gt;=FİLTRE!$M$5,1,0)))</f>
        <v>1</v>
      </c>
      <c r="D3684" s="1">
        <f>IF(FİLTRE!$M$6="",9,(IF('SKT LİSTESİ'!P3684&lt;=FİLTRE!$M$6,1,0)))</f>
        <v>1</v>
      </c>
      <c r="E3684" s="25" t="str">
        <f>IF(I3684="","",(COUNTIFS($L$4:L3684,L3684)))</f>
        <v/>
      </c>
      <c r="F3684" s="13">
        <f>IF(OR(B3684&lt;&gt;2,C3684&lt;&gt;1,D3684&lt;&gt;1,H3684&lt;&gt;1),0,
COUNTIFS($B$4:B3684,2,$C$4:C3684,1,$D$4:D3684,1,$H$4:H3684,1))</f>
        <v>0</v>
      </c>
      <c r="G3684" s="26" t="str">
        <f>IF(I3684="","",(COUNTIF($E$4:E3684,E3684)))</f>
        <v/>
      </c>
      <c r="H3684" s="1">
        <f>IF(AND(J3684="SAYIM",FİLTRE!$H$5="RAFTA",U3684&lt;&gt;0),1,0)+
IF(AND(J3684="İADE DEPO",FİLTRE!$H$5="İADE DEPO"),1,0)+
IF(FİLTRE!$H$5="TÜMÜ",1,0)+
IF(AND(J3684="FİRMA İADE",FİLTRE!$H$5="FİRMA İADE"),1,0)+
IF(AND(J3684="İMHA",FİLTRE!$H$5="İMHA"),1,0)</f>
        <v>1</v>
      </c>
      <c r="I3684" s="99"/>
      <c r="J3684" s="100"/>
      <c r="K3684" s="100"/>
      <c r="L3684" s="101"/>
      <c r="M3684" s="102"/>
      <c r="N3684" s="101"/>
      <c r="O3684" s="99"/>
      <c r="P3684" s="103"/>
      <c r="Q3684" s="104"/>
      <c r="R3684" s="50"/>
      <c r="S3684" s="105"/>
      <c r="T3684" s="106"/>
      <c r="U3684" s="107"/>
      <c r="V3684" s="108"/>
      <c r="W3684" s="107"/>
      <c r="X3684" s="107"/>
      <c r="AA3684" s="107"/>
      <c r="AB3684" s="110"/>
      <c r="AC3684" s="110"/>
      <c r="AE3684" s="105"/>
      <c r="AF3684" s="105"/>
      <c r="AR3684" s="112"/>
    </row>
    <row r="3685" spans="2:44" x14ac:dyDescent="0.25">
      <c r="B3685" s="1" t="str">
        <f>IF(I3685="","",
(IF(N3685=FİLTRE!$H$6,2,0)+IF(FİLTRE!$H$6="TOPLAM",2,0))
)</f>
        <v/>
      </c>
      <c r="C3685">
        <f>IF(FİLTRE!$M$5="",9,(IF(U3685&gt;=FİLTRE!$M$5,1,0)))</f>
        <v>1</v>
      </c>
      <c r="D3685" s="1">
        <f>IF(FİLTRE!$M$6="",9,(IF('SKT LİSTESİ'!P3685&lt;=FİLTRE!$M$6,1,0)))</f>
        <v>1</v>
      </c>
      <c r="E3685" s="25" t="str">
        <f>IF(I3685="","",(COUNTIFS($L$4:L3685,L3685)))</f>
        <v/>
      </c>
      <c r="F3685" s="13">
        <f>IF(OR(B3685&lt;&gt;2,C3685&lt;&gt;1,D3685&lt;&gt;1,H3685&lt;&gt;1),0,
COUNTIFS($B$4:B3685,2,$C$4:C3685,1,$D$4:D3685,1,$H$4:H3685,1))</f>
        <v>0</v>
      </c>
      <c r="G3685" s="26" t="str">
        <f>IF(I3685="","",(COUNTIF($E$4:E3685,E3685)))</f>
        <v/>
      </c>
      <c r="H3685" s="1">
        <f>IF(AND(J3685="SAYIM",FİLTRE!$H$5="RAFTA",U3685&lt;&gt;0),1,0)+
IF(AND(J3685="İADE DEPO",FİLTRE!$H$5="İADE DEPO"),1,0)+
IF(FİLTRE!$H$5="TÜMÜ",1,0)+
IF(AND(J3685="FİRMA İADE",FİLTRE!$H$5="FİRMA İADE"),1,0)+
IF(AND(J3685="İMHA",FİLTRE!$H$5="İMHA"),1,0)</f>
        <v>1</v>
      </c>
      <c r="I3685" s="99"/>
      <c r="J3685" s="100"/>
      <c r="K3685" s="100"/>
      <c r="L3685" s="101"/>
      <c r="M3685" s="102"/>
      <c r="N3685" s="101"/>
      <c r="O3685" s="99"/>
      <c r="P3685" s="103"/>
      <c r="Q3685" s="104"/>
      <c r="R3685" s="50"/>
      <c r="S3685" s="105"/>
      <c r="T3685" s="106"/>
      <c r="U3685" s="107"/>
      <c r="V3685" s="108"/>
      <c r="W3685" s="107"/>
      <c r="X3685" s="107"/>
      <c r="AA3685" s="107"/>
      <c r="AB3685" s="110"/>
      <c r="AC3685" s="110"/>
      <c r="AE3685" s="105"/>
      <c r="AF3685" s="105"/>
      <c r="AR3685" s="112"/>
    </row>
    <row r="3686" spans="2:44" x14ac:dyDescent="0.25">
      <c r="B3686" s="1" t="str">
        <f>IF(I3686="","",
(IF(N3686=FİLTRE!$H$6,2,0)+IF(FİLTRE!$H$6="TOPLAM",2,0))
)</f>
        <v/>
      </c>
      <c r="C3686">
        <f>IF(FİLTRE!$M$5="",9,(IF(U3686&gt;=FİLTRE!$M$5,1,0)))</f>
        <v>1</v>
      </c>
      <c r="D3686" s="1">
        <f>IF(FİLTRE!$M$6="",9,(IF('SKT LİSTESİ'!P3686&lt;=FİLTRE!$M$6,1,0)))</f>
        <v>1</v>
      </c>
      <c r="E3686" s="25" t="str">
        <f>IF(I3686="","",(COUNTIFS($L$4:L3686,L3686)))</f>
        <v/>
      </c>
      <c r="F3686" s="13">
        <f>IF(OR(B3686&lt;&gt;2,C3686&lt;&gt;1,D3686&lt;&gt;1,H3686&lt;&gt;1),0,
COUNTIFS($B$4:B3686,2,$C$4:C3686,1,$D$4:D3686,1,$H$4:H3686,1))</f>
        <v>0</v>
      </c>
      <c r="G3686" s="26" t="str">
        <f>IF(I3686="","",(COUNTIF($E$4:E3686,E3686)))</f>
        <v/>
      </c>
      <c r="H3686" s="1">
        <f>IF(AND(J3686="SAYIM",FİLTRE!$H$5="RAFTA",U3686&lt;&gt;0),1,0)+
IF(AND(J3686="İADE DEPO",FİLTRE!$H$5="İADE DEPO"),1,0)+
IF(FİLTRE!$H$5="TÜMÜ",1,0)+
IF(AND(J3686="FİRMA İADE",FİLTRE!$H$5="FİRMA İADE"),1,0)+
IF(AND(J3686="İMHA",FİLTRE!$H$5="İMHA"),1,0)</f>
        <v>1</v>
      </c>
      <c r="I3686" s="99"/>
      <c r="J3686" s="100"/>
      <c r="K3686" s="100"/>
      <c r="L3686" s="101"/>
      <c r="M3686" s="102"/>
      <c r="N3686" s="101"/>
      <c r="O3686" s="99"/>
      <c r="P3686" s="103"/>
      <c r="Q3686" s="104"/>
      <c r="R3686" s="50"/>
      <c r="S3686" s="105"/>
      <c r="T3686" s="106"/>
      <c r="U3686" s="107"/>
      <c r="V3686" s="108"/>
      <c r="W3686" s="107"/>
      <c r="X3686" s="107"/>
      <c r="AA3686" s="107"/>
      <c r="AB3686" s="110"/>
      <c r="AC3686" s="110"/>
      <c r="AE3686" s="105"/>
      <c r="AF3686" s="105"/>
      <c r="AR3686" s="112"/>
    </row>
    <row r="3687" spans="2:44" x14ac:dyDescent="0.25">
      <c r="B3687" s="1" t="str">
        <f>IF(I3687="","",
(IF(N3687=FİLTRE!$H$6,2,0)+IF(FİLTRE!$H$6="TOPLAM",2,0))
)</f>
        <v/>
      </c>
      <c r="C3687">
        <f>IF(FİLTRE!$M$5="",9,(IF(U3687&gt;=FİLTRE!$M$5,1,0)))</f>
        <v>1</v>
      </c>
      <c r="D3687" s="1">
        <f>IF(FİLTRE!$M$6="",9,(IF('SKT LİSTESİ'!P3687&lt;=FİLTRE!$M$6,1,0)))</f>
        <v>1</v>
      </c>
      <c r="E3687" s="25" t="str">
        <f>IF(I3687="","",(COUNTIFS($L$4:L3687,L3687)))</f>
        <v/>
      </c>
      <c r="F3687" s="13">
        <f>IF(OR(B3687&lt;&gt;2,C3687&lt;&gt;1,D3687&lt;&gt;1,H3687&lt;&gt;1),0,
COUNTIFS($B$4:B3687,2,$C$4:C3687,1,$D$4:D3687,1,$H$4:H3687,1))</f>
        <v>0</v>
      </c>
      <c r="G3687" s="26" t="str">
        <f>IF(I3687="","",(COUNTIF($E$4:E3687,E3687)))</f>
        <v/>
      </c>
      <c r="H3687" s="1">
        <f>IF(AND(J3687="SAYIM",FİLTRE!$H$5="RAFTA",U3687&lt;&gt;0),1,0)+
IF(AND(J3687="İADE DEPO",FİLTRE!$H$5="İADE DEPO"),1,0)+
IF(FİLTRE!$H$5="TÜMÜ",1,0)+
IF(AND(J3687="FİRMA İADE",FİLTRE!$H$5="FİRMA İADE"),1,0)+
IF(AND(J3687="İMHA",FİLTRE!$H$5="İMHA"),1,0)</f>
        <v>1</v>
      </c>
      <c r="I3687" s="99"/>
      <c r="J3687" s="100"/>
      <c r="K3687" s="100"/>
      <c r="L3687" s="101"/>
      <c r="M3687" s="102"/>
      <c r="N3687" s="101"/>
      <c r="O3687" s="99"/>
      <c r="P3687" s="103"/>
      <c r="Q3687" s="104"/>
      <c r="R3687" s="50"/>
      <c r="S3687" s="105"/>
      <c r="T3687" s="106"/>
      <c r="U3687" s="107"/>
      <c r="V3687" s="108"/>
      <c r="W3687" s="107"/>
      <c r="X3687" s="107"/>
      <c r="AA3687" s="107"/>
      <c r="AB3687" s="110"/>
      <c r="AC3687" s="110"/>
      <c r="AE3687" s="105"/>
      <c r="AF3687" s="105"/>
      <c r="AR3687" s="112"/>
    </row>
    <row r="3688" spans="2:44" x14ac:dyDescent="0.25">
      <c r="B3688" s="1" t="str">
        <f>IF(I3688="","",
(IF(N3688=FİLTRE!$H$6,2,0)+IF(FİLTRE!$H$6="TOPLAM",2,0))
)</f>
        <v/>
      </c>
      <c r="C3688">
        <f>IF(FİLTRE!$M$5="",9,(IF(U3688&gt;=FİLTRE!$M$5,1,0)))</f>
        <v>1</v>
      </c>
      <c r="D3688" s="1">
        <f>IF(FİLTRE!$M$6="",9,(IF('SKT LİSTESİ'!P3688&lt;=FİLTRE!$M$6,1,0)))</f>
        <v>1</v>
      </c>
      <c r="E3688" s="25" t="str">
        <f>IF(I3688="","",(COUNTIFS($L$4:L3688,L3688)))</f>
        <v/>
      </c>
      <c r="F3688" s="13">
        <f>IF(OR(B3688&lt;&gt;2,C3688&lt;&gt;1,D3688&lt;&gt;1,H3688&lt;&gt;1),0,
COUNTIFS($B$4:B3688,2,$C$4:C3688,1,$D$4:D3688,1,$H$4:H3688,1))</f>
        <v>0</v>
      </c>
      <c r="G3688" s="26" t="str">
        <f>IF(I3688="","",(COUNTIF($E$4:E3688,E3688)))</f>
        <v/>
      </c>
      <c r="H3688" s="1">
        <f>IF(AND(J3688="SAYIM",FİLTRE!$H$5="RAFTA",U3688&lt;&gt;0),1,0)+
IF(AND(J3688="İADE DEPO",FİLTRE!$H$5="İADE DEPO"),1,0)+
IF(FİLTRE!$H$5="TÜMÜ",1,0)+
IF(AND(J3688="FİRMA İADE",FİLTRE!$H$5="FİRMA İADE"),1,0)+
IF(AND(J3688="İMHA",FİLTRE!$H$5="İMHA"),1,0)</f>
        <v>1</v>
      </c>
      <c r="I3688" s="99"/>
      <c r="J3688" s="100"/>
      <c r="K3688" s="100"/>
      <c r="L3688" s="101"/>
      <c r="M3688" s="102"/>
      <c r="N3688" s="101"/>
      <c r="O3688" s="99"/>
      <c r="P3688" s="103"/>
      <c r="Q3688" s="104"/>
      <c r="R3688" s="50"/>
      <c r="S3688" s="105"/>
      <c r="T3688" s="106"/>
      <c r="U3688" s="107"/>
      <c r="V3688" s="108"/>
      <c r="W3688" s="107"/>
      <c r="X3688" s="107"/>
      <c r="AA3688" s="107"/>
      <c r="AB3688" s="110"/>
      <c r="AC3688" s="110"/>
      <c r="AE3688" s="105"/>
      <c r="AF3688" s="105"/>
      <c r="AR3688" s="112"/>
    </row>
    <row r="3689" spans="2:44" x14ac:dyDescent="0.25">
      <c r="B3689" s="1" t="str">
        <f>IF(I3689="","",
(IF(N3689=FİLTRE!$H$6,2,0)+IF(FİLTRE!$H$6="TOPLAM",2,0))
)</f>
        <v/>
      </c>
      <c r="C3689">
        <f>IF(FİLTRE!$M$5="",9,(IF(U3689&gt;=FİLTRE!$M$5,1,0)))</f>
        <v>1</v>
      </c>
      <c r="D3689" s="1">
        <f>IF(FİLTRE!$M$6="",9,(IF('SKT LİSTESİ'!P3689&lt;=FİLTRE!$M$6,1,0)))</f>
        <v>1</v>
      </c>
      <c r="E3689" s="25" t="str">
        <f>IF(I3689="","",(COUNTIFS($L$4:L3689,L3689)))</f>
        <v/>
      </c>
      <c r="F3689" s="13">
        <f>IF(OR(B3689&lt;&gt;2,C3689&lt;&gt;1,D3689&lt;&gt;1,H3689&lt;&gt;1),0,
COUNTIFS($B$4:B3689,2,$C$4:C3689,1,$D$4:D3689,1,$H$4:H3689,1))</f>
        <v>0</v>
      </c>
      <c r="G3689" s="26" t="str">
        <f>IF(I3689="","",(COUNTIF($E$4:E3689,E3689)))</f>
        <v/>
      </c>
      <c r="H3689" s="1">
        <f>IF(AND(J3689="SAYIM",FİLTRE!$H$5="RAFTA",U3689&lt;&gt;0),1,0)+
IF(AND(J3689="İADE DEPO",FİLTRE!$H$5="İADE DEPO"),1,0)+
IF(FİLTRE!$H$5="TÜMÜ",1,0)+
IF(AND(J3689="FİRMA İADE",FİLTRE!$H$5="FİRMA İADE"),1,0)+
IF(AND(J3689="İMHA",FİLTRE!$H$5="İMHA"),1,0)</f>
        <v>1</v>
      </c>
      <c r="I3689" s="99"/>
      <c r="J3689" s="100"/>
      <c r="K3689" s="100"/>
      <c r="L3689" s="101"/>
      <c r="M3689" s="102"/>
      <c r="N3689" s="101"/>
      <c r="O3689" s="99"/>
      <c r="P3689" s="103"/>
      <c r="Q3689" s="104"/>
      <c r="R3689" s="50"/>
      <c r="S3689" s="105"/>
      <c r="T3689" s="106"/>
      <c r="U3689" s="107"/>
      <c r="V3689" s="108"/>
      <c r="W3689" s="107"/>
      <c r="X3689" s="107"/>
      <c r="AA3689" s="107"/>
      <c r="AB3689" s="110"/>
      <c r="AC3689" s="110"/>
      <c r="AE3689" s="105"/>
      <c r="AF3689" s="105"/>
      <c r="AR3689" s="112"/>
    </row>
    <row r="3690" spans="2:44" x14ac:dyDescent="0.25">
      <c r="B3690" s="1" t="str">
        <f>IF(I3690="","",
(IF(N3690=FİLTRE!$H$6,2,0)+IF(FİLTRE!$H$6="TOPLAM",2,0))
)</f>
        <v/>
      </c>
      <c r="C3690">
        <f>IF(FİLTRE!$M$5="",9,(IF(U3690&gt;=FİLTRE!$M$5,1,0)))</f>
        <v>1</v>
      </c>
      <c r="D3690" s="1">
        <f>IF(FİLTRE!$M$6="",9,(IF('SKT LİSTESİ'!P3690&lt;=FİLTRE!$M$6,1,0)))</f>
        <v>1</v>
      </c>
      <c r="E3690" s="25" t="str">
        <f>IF(I3690="","",(COUNTIFS($L$4:L3690,L3690)))</f>
        <v/>
      </c>
      <c r="F3690" s="13">
        <f>IF(OR(B3690&lt;&gt;2,C3690&lt;&gt;1,D3690&lt;&gt;1,H3690&lt;&gt;1),0,
COUNTIFS($B$4:B3690,2,$C$4:C3690,1,$D$4:D3690,1,$H$4:H3690,1))</f>
        <v>0</v>
      </c>
      <c r="G3690" s="26" t="str">
        <f>IF(I3690="","",(COUNTIF($E$4:E3690,E3690)))</f>
        <v/>
      </c>
      <c r="H3690" s="1">
        <f>IF(AND(J3690="SAYIM",FİLTRE!$H$5="RAFTA",U3690&lt;&gt;0),1,0)+
IF(AND(J3690="İADE DEPO",FİLTRE!$H$5="İADE DEPO"),1,0)+
IF(FİLTRE!$H$5="TÜMÜ",1,0)+
IF(AND(J3690="FİRMA İADE",FİLTRE!$H$5="FİRMA İADE"),1,0)+
IF(AND(J3690="İMHA",FİLTRE!$H$5="İMHA"),1,0)</f>
        <v>1</v>
      </c>
      <c r="I3690" s="99"/>
      <c r="J3690" s="100"/>
      <c r="K3690" s="100"/>
      <c r="L3690" s="101"/>
      <c r="M3690" s="102"/>
      <c r="N3690" s="101"/>
      <c r="O3690" s="99"/>
      <c r="P3690" s="103"/>
      <c r="Q3690" s="104"/>
      <c r="R3690" s="50"/>
      <c r="S3690" s="105"/>
      <c r="T3690" s="106"/>
      <c r="U3690" s="107"/>
      <c r="V3690" s="108"/>
      <c r="W3690" s="107"/>
      <c r="X3690" s="107"/>
      <c r="AA3690" s="107"/>
      <c r="AB3690" s="110"/>
      <c r="AC3690" s="110"/>
      <c r="AE3690" s="105"/>
      <c r="AF3690" s="105"/>
      <c r="AR3690" s="112"/>
    </row>
    <row r="3691" spans="2:44" x14ac:dyDescent="0.25">
      <c r="B3691" s="1" t="str">
        <f>IF(I3691="","",
(IF(N3691=FİLTRE!$H$6,2,0)+IF(FİLTRE!$H$6="TOPLAM",2,0))
)</f>
        <v/>
      </c>
      <c r="C3691">
        <f>IF(FİLTRE!$M$5="",9,(IF(U3691&gt;=FİLTRE!$M$5,1,0)))</f>
        <v>1</v>
      </c>
      <c r="D3691" s="1">
        <f>IF(FİLTRE!$M$6="",9,(IF('SKT LİSTESİ'!P3691&lt;=FİLTRE!$M$6,1,0)))</f>
        <v>1</v>
      </c>
      <c r="E3691" s="25" t="str">
        <f>IF(I3691="","",(COUNTIFS($L$4:L3691,L3691)))</f>
        <v/>
      </c>
      <c r="F3691" s="13">
        <f>IF(OR(B3691&lt;&gt;2,C3691&lt;&gt;1,D3691&lt;&gt;1,H3691&lt;&gt;1),0,
COUNTIFS($B$4:B3691,2,$C$4:C3691,1,$D$4:D3691,1,$H$4:H3691,1))</f>
        <v>0</v>
      </c>
      <c r="G3691" s="26" t="str">
        <f>IF(I3691="","",(COUNTIF($E$4:E3691,E3691)))</f>
        <v/>
      </c>
      <c r="H3691" s="1">
        <f>IF(AND(J3691="SAYIM",FİLTRE!$H$5="RAFTA",U3691&lt;&gt;0),1,0)+
IF(AND(J3691="İADE DEPO",FİLTRE!$H$5="İADE DEPO"),1,0)+
IF(FİLTRE!$H$5="TÜMÜ",1,0)+
IF(AND(J3691="FİRMA İADE",FİLTRE!$H$5="FİRMA İADE"),1,0)+
IF(AND(J3691="İMHA",FİLTRE!$H$5="İMHA"),1,0)</f>
        <v>1</v>
      </c>
      <c r="I3691" s="99"/>
      <c r="J3691" s="100"/>
      <c r="K3691" s="100"/>
      <c r="L3691" s="101"/>
      <c r="M3691" s="102"/>
      <c r="N3691" s="101"/>
      <c r="O3691" s="99"/>
      <c r="P3691" s="103"/>
      <c r="Q3691" s="104"/>
      <c r="R3691" s="50"/>
      <c r="S3691" s="105"/>
      <c r="T3691" s="106"/>
      <c r="U3691" s="107"/>
      <c r="V3691" s="108"/>
      <c r="W3691" s="107"/>
      <c r="X3691" s="107"/>
      <c r="AA3691" s="107"/>
      <c r="AB3691" s="110"/>
      <c r="AC3691" s="110"/>
      <c r="AE3691" s="105"/>
      <c r="AF3691" s="105"/>
      <c r="AR3691" s="112"/>
    </row>
    <row r="3692" spans="2:44" x14ac:dyDescent="0.25">
      <c r="B3692" s="1" t="str">
        <f>IF(I3692="","",
(IF(N3692=FİLTRE!$H$6,2,0)+IF(FİLTRE!$H$6="TOPLAM",2,0))
)</f>
        <v/>
      </c>
      <c r="C3692">
        <f>IF(FİLTRE!$M$5="",9,(IF(U3692&gt;=FİLTRE!$M$5,1,0)))</f>
        <v>1</v>
      </c>
      <c r="D3692" s="1">
        <f>IF(FİLTRE!$M$6="",9,(IF('SKT LİSTESİ'!P3692&lt;=FİLTRE!$M$6,1,0)))</f>
        <v>1</v>
      </c>
      <c r="E3692" s="25" t="str">
        <f>IF(I3692="","",(COUNTIFS($L$4:L3692,L3692)))</f>
        <v/>
      </c>
      <c r="F3692" s="13">
        <f>IF(OR(B3692&lt;&gt;2,C3692&lt;&gt;1,D3692&lt;&gt;1,H3692&lt;&gt;1),0,
COUNTIFS($B$4:B3692,2,$C$4:C3692,1,$D$4:D3692,1,$H$4:H3692,1))</f>
        <v>0</v>
      </c>
      <c r="G3692" s="26" t="str">
        <f>IF(I3692="","",(COUNTIF($E$4:E3692,E3692)))</f>
        <v/>
      </c>
      <c r="H3692" s="1">
        <f>IF(AND(J3692="SAYIM",FİLTRE!$H$5="RAFTA",U3692&lt;&gt;0),1,0)+
IF(AND(J3692="İADE DEPO",FİLTRE!$H$5="İADE DEPO"),1,0)+
IF(FİLTRE!$H$5="TÜMÜ",1,0)+
IF(AND(J3692="FİRMA İADE",FİLTRE!$H$5="FİRMA İADE"),1,0)+
IF(AND(J3692="İMHA",FİLTRE!$H$5="İMHA"),1,0)</f>
        <v>1</v>
      </c>
      <c r="I3692" s="99"/>
      <c r="J3692" s="100"/>
      <c r="K3692" s="100"/>
      <c r="L3692" s="101"/>
      <c r="M3692" s="102"/>
      <c r="N3692" s="101"/>
      <c r="O3692" s="99"/>
      <c r="P3692" s="103"/>
      <c r="Q3692" s="104"/>
      <c r="R3692" s="50"/>
      <c r="S3692" s="105"/>
      <c r="T3692" s="106"/>
      <c r="U3692" s="107"/>
      <c r="V3692" s="108"/>
      <c r="W3692" s="107"/>
      <c r="X3692" s="107"/>
      <c r="AA3692" s="107"/>
      <c r="AB3692" s="110"/>
      <c r="AC3692" s="110"/>
      <c r="AE3692" s="105"/>
      <c r="AF3692" s="105"/>
      <c r="AR3692" s="112"/>
    </row>
    <row r="3693" spans="2:44" x14ac:dyDescent="0.25">
      <c r="B3693" s="1" t="str">
        <f>IF(I3693="","",
(IF(N3693=FİLTRE!$H$6,2,0)+IF(FİLTRE!$H$6="TOPLAM",2,0))
)</f>
        <v/>
      </c>
      <c r="C3693">
        <f>IF(FİLTRE!$M$5="",9,(IF(U3693&gt;=FİLTRE!$M$5,1,0)))</f>
        <v>1</v>
      </c>
      <c r="D3693" s="1">
        <f>IF(FİLTRE!$M$6="",9,(IF('SKT LİSTESİ'!P3693&lt;=FİLTRE!$M$6,1,0)))</f>
        <v>1</v>
      </c>
      <c r="E3693" s="25" t="str">
        <f>IF(I3693="","",(COUNTIFS($L$4:L3693,L3693)))</f>
        <v/>
      </c>
      <c r="F3693" s="13">
        <f>IF(OR(B3693&lt;&gt;2,C3693&lt;&gt;1,D3693&lt;&gt;1,H3693&lt;&gt;1),0,
COUNTIFS($B$4:B3693,2,$C$4:C3693,1,$D$4:D3693,1,$H$4:H3693,1))</f>
        <v>0</v>
      </c>
      <c r="G3693" s="26" t="str">
        <f>IF(I3693="","",(COUNTIF($E$4:E3693,E3693)))</f>
        <v/>
      </c>
      <c r="H3693" s="1">
        <f>IF(AND(J3693="SAYIM",FİLTRE!$H$5="RAFTA",U3693&lt;&gt;0),1,0)+
IF(AND(J3693="İADE DEPO",FİLTRE!$H$5="İADE DEPO"),1,0)+
IF(FİLTRE!$H$5="TÜMÜ",1,0)+
IF(AND(J3693="FİRMA İADE",FİLTRE!$H$5="FİRMA İADE"),1,0)+
IF(AND(J3693="İMHA",FİLTRE!$H$5="İMHA"),1,0)</f>
        <v>1</v>
      </c>
      <c r="I3693" s="99"/>
      <c r="J3693" s="100"/>
      <c r="K3693" s="100"/>
      <c r="L3693" s="101"/>
      <c r="M3693" s="102"/>
      <c r="N3693" s="101"/>
      <c r="O3693" s="99"/>
      <c r="P3693" s="103"/>
      <c r="Q3693" s="104"/>
      <c r="R3693" s="50"/>
      <c r="S3693" s="105"/>
      <c r="T3693" s="106"/>
      <c r="U3693" s="107"/>
      <c r="V3693" s="108"/>
      <c r="W3693" s="107"/>
      <c r="X3693" s="107"/>
      <c r="AA3693" s="107"/>
      <c r="AB3693" s="110"/>
      <c r="AC3693" s="110"/>
      <c r="AE3693" s="105"/>
      <c r="AF3693" s="105"/>
      <c r="AR3693" s="112"/>
    </row>
    <row r="3694" spans="2:44" x14ac:dyDescent="0.25">
      <c r="B3694" s="1" t="str">
        <f>IF(I3694="","",
(IF(N3694=FİLTRE!$H$6,2,0)+IF(FİLTRE!$H$6="TOPLAM",2,0))
)</f>
        <v/>
      </c>
      <c r="C3694">
        <f>IF(FİLTRE!$M$5="",9,(IF(U3694&gt;=FİLTRE!$M$5,1,0)))</f>
        <v>1</v>
      </c>
      <c r="D3694" s="1">
        <f>IF(FİLTRE!$M$6="",9,(IF('SKT LİSTESİ'!P3694&lt;=FİLTRE!$M$6,1,0)))</f>
        <v>1</v>
      </c>
      <c r="E3694" s="25" t="str">
        <f>IF(I3694="","",(COUNTIFS($L$4:L3694,L3694)))</f>
        <v/>
      </c>
      <c r="F3694" s="13">
        <f>IF(OR(B3694&lt;&gt;2,C3694&lt;&gt;1,D3694&lt;&gt;1,H3694&lt;&gt;1),0,
COUNTIFS($B$4:B3694,2,$C$4:C3694,1,$D$4:D3694,1,$H$4:H3694,1))</f>
        <v>0</v>
      </c>
      <c r="G3694" s="26" t="str">
        <f>IF(I3694="","",(COUNTIF($E$4:E3694,E3694)))</f>
        <v/>
      </c>
      <c r="H3694" s="1">
        <f>IF(AND(J3694="SAYIM",FİLTRE!$H$5="RAFTA",U3694&lt;&gt;0),1,0)+
IF(AND(J3694="İADE DEPO",FİLTRE!$H$5="İADE DEPO"),1,0)+
IF(FİLTRE!$H$5="TÜMÜ",1,0)+
IF(AND(J3694="FİRMA İADE",FİLTRE!$H$5="FİRMA İADE"),1,0)+
IF(AND(J3694="İMHA",FİLTRE!$H$5="İMHA"),1,0)</f>
        <v>1</v>
      </c>
      <c r="I3694" s="99"/>
      <c r="J3694" s="100"/>
      <c r="K3694" s="100"/>
      <c r="L3694" s="101"/>
      <c r="M3694" s="102"/>
      <c r="N3694" s="101"/>
      <c r="O3694" s="99"/>
      <c r="P3694" s="103"/>
      <c r="Q3694" s="104"/>
      <c r="R3694" s="50"/>
      <c r="S3694" s="105"/>
      <c r="T3694" s="106"/>
      <c r="U3694" s="107"/>
      <c r="V3694" s="108"/>
      <c r="W3694" s="107"/>
      <c r="X3694" s="107"/>
      <c r="AA3694" s="107"/>
      <c r="AB3694" s="110"/>
      <c r="AC3694" s="110"/>
      <c r="AE3694" s="105"/>
      <c r="AF3694" s="105"/>
      <c r="AR3694" s="112"/>
    </row>
    <row r="3695" spans="2:44" x14ac:dyDescent="0.25">
      <c r="B3695" s="1" t="str">
        <f>IF(I3695="","",
(IF(N3695=FİLTRE!$H$6,2,0)+IF(FİLTRE!$H$6="TOPLAM",2,0))
)</f>
        <v/>
      </c>
      <c r="C3695">
        <f>IF(FİLTRE!$M$5="",9,(IF(U3695&gt;=FİLTRE!$M$5,1,0)))</f>
        <v>1</v>
      </c>
      <c r="D3695" s="1">
        <f>IF(FİLTRE!$M$6="",9,(IF('SKT LİSTESİ'!P3695&lt;=FİLTRE!$M$6,1,0)))</f>
        <v>1</v>
      </c>
      <c r="E3695" s="25" t="str">
        <f>IF(I3695="","",(COUNTIFS($L$4:L3695,L3695)))</f>
        <v/>
      </c>
      <c r="F3695" s="13">
        <f>IF(OR(B3695&lt;&gt;2,C3695&lt;&gt;1,D3695&lt;&gt;1,H3695&lt;&gt;1),0,
COUNTIFS($B$4:B3695,2,$C$4:C3695,1,$D$4:D3695,1,$H$4:H3695,1))</f>
        <v>0</v>
      </c>
      <c r="G3695" s="26" t="str">
        <f>IF(I3695="","",(COUNTIF($E$4:E3695,E3695)))</f>
        <v/>
      </c>
      <c r="H3695" s="1">
        <f>IF(AND(J3695="SAYIM",FİLTRE!$H$5="RAFTA",U3695&lt;&gt;0),1,0)+
IF(AND(J3695="İADE DEPO",FİLTRE!$H$5="İADE DEPO"),1,0)+
IF(FİLTRE!$H$5="TÜMÜ",1,0)+
IF(AND(J3695="FİRMA İADE",FİLTRE!$H$5="FİRMA İADE"),1,0)+
IF(AND(J3695="İMHA",FİLTRE!$H$5="İMHA"),1,0)</f>
        <v>1</v>
      </c>
      <c r="I3695" s="99"/>
      <c r="J3695" s="100"/>
      <c r="K3695" s="100"/>
      <c r="L3695" s="101"/>
      <c r="M3695" s="102"/>
      <c r="N3695" s="101"/>
      <c r="O3695" s="99"/>
      <c r="P3695" s="103"/>
      <c r="Q3695" s="104"/>
      <c r="R3695" s="50"/>
      <c r="S3695" s="105"/>
      <c r="T3695" s="106"/>
      <c r="U3695" s="107"/>
      <c r="V3695" s="108"/>
      <c r="W3695" s="107"/>
      <c r="X3695" s="107"/>
      <c r="AA3695" s="107"/>
      <c r="AB3695" s="110"/>
      <c r="AC3695" s="110"/>
      <c r="AE3695" s="105"/>
      <c r="AF3695" s="105"/>
      <c r="AR3695" s="112"/>
    </row>
    <row r="3696" spans="2:44" x14ac:dyDescent="0.25">
      <c r="B3696" s="1" t="str">
        <f>IF(I3696="","",
(IF(N3696=FİLTRE!$H$6,2,0)+IF(FİLTRE!$H$6="TOPLAM",2,0))
)</f>
        <v/>
      </c>
      <c r="C3696">
        <f>IF(FİLTRE!$M$5="",9,(IF(U3696&gt;=FİLTRE!$M$5,1,0)))</f>
        <v>1</v>
      </c>
      <c r="D3696" s="1">
        <f>IF(FİLTRE!$M$6="",9,(IF('SKT LİSTESİ'!P3696&lt;=FİLTRE!$M$6,1,0)))</f>
        <v>1</v>
      </c>
      <c r="E3696" s="25" t="str">
        <f>IF(I3696="","",(COUNTIFS($L$4:L3696,L3696)))</f>
        <v/>
      </c>
      <c r="F3696" s="13">
        <f>IF(OR(B3696&lt;&gt;2,C3696&lt;&gt;1,D3696&lt;&gt;1,H3696&lt;&gt;1),0,
COUNTIFS($B$4:B3696,2,$C$4:C3696,1,$D$4:D3696,1,$H$4:H3696,1))</f>
        <v>0</v>
      </c>
      <c r="G3696" s="26" t="str">
        <f>IF(I3696="","",(COUNTIF($E$4:E3696,E3696)))</f>
        <v/>
      </c>
      <c r="H3696" s="1">
        <f>IF(AND(J3696="SAYIM",FİLTRE!$H$5="RAFTA",U3696&lt;&gt;0),1,0)+
IF(AND(J3696="İADE DEPO",FİLTRE!$H$5="İADE DEPO"),1,0)+
IF(FİLTRE!$H$5="TÜMÜ",1,0)+
IF(AND(J3696="FİRMA İADE",FİLTRE!$H$5="FİRMA İADE"),1,0)+
IF(AND(J3696="İMHA",FİLTRE!$H$5="İMHA"),1,0)</f>
        <v>1</v>
      </c>
      <c r="I3696" s="99"/>
      <c r="J3696" s="100"/>
      <c r="K3696" s="100"/>
      <c r="L3696" s="101"/>
      <c r="M3696" s="102"/>
      <c r="N3696" s="101"/>
      <c r="O3696" s="99"/>
      <c r="P3696" s="103"/>
      <c r="Q3696" s="104"/>
      <c r="R3696" s="50"/>
      <c r="S3696" s="105"/>
      <c r="T3696" s="106"/>
      <c r="U3696" s="107"/>
      <c r="V3696" s="108"/>
      <c r="W3696" s="107"/>
      <c r="X3696" s="107"/>
      <c r="AA3696" s="107"/>
      <c r="AB3696" s="110"/>
      <c r="AC3696" s="110"/>
      <c r="AE3696" s="105"/>
      <c r="AF3696" s="105"/>
      <c r="AR3696" s="112"/>
    </row>
    <row r="3697" spans="2:44" x14ac:dyDescent="0.25">
      <c r="B3697" s="1" t="str">
        <f>IF(I3697="","",
(IF(N3697=FİLTRE!$H$6,2,0)+IF(FİLTRE!$H$6="TOPLAM",2,0))
)</f>
        <v/>
      </c>
      <c r="C3697">
        <f>IF(FİLTRE!$M$5="",9,(IF(U3697&gt;=FİLTRE!$M$5,1,0)))</f>
        <v>1</v>
      </c>
      <c r="D3697" s="1">
        <f>IF(FİLTRE!$M$6="",9,(IF('SKT LİSTESİ'!P3697&lt;=FİLTRE!$M$6,1,0)))</f>
        <v>1</v>
      </c>
      <c r="E3697" s="25" t="str">
        <f>IF(I3697="","",(COUNTIFS($L$4:L3697,L3697)))</f>
        <v/>
      </c>
      <c r="F3697" s="13">
        <f>IF(OR(B3697&lt;&gt;2,C3697&lt;&gt;1,D3697&lt;&gt;1,H3697&lt;&gt;1),0,
COUNTIFS($B$4:B3697,2,$C$4:C3697,1,$D$4:D3697,1,$H$4:H3697,1))</f>
        <v>0</v>
      </c>
      <c r="G3697" s="26" t="str">
        <f>IF(I3697="","",(COUNTIF($E$4:E3697,E3697)))</f>
        <v/>
      </c>
      <c r="H3697" s="1">
        <f>IF(AND(J3697="SAYIM",FİLTRE!$H$5="RAFTA",U3697&lt;&gt;0),1,0)+
IF(AND(J3697="İADE DEPO",FİLTRE!$H$5="İADE DEPO"),1,0)+
IF(FİLTRE!$H$5="TÜMÜ",1,0)+
IF(AND(J3697="FİRMA İADE",FİLTRE!$H$5="FİRMA İADE"),1,0)+
IF(AND(J3697="İMHA",FİLTRE!$H$5="İMHA"),1,0)</f>
        <v>1</v>
      </c>
      <c r="I3697" s="99"/>
      <c r="J3697" s="100"/>
      <c r="K3697" s="100"/>
      <c r="L3697" s="101"/>
      <c r="M3697" s="102"/>
      <c r="N3697" s="101"/>
      <c r="O3697" s="99"/>
      <c r="P3697" s="103"/>
      <c r="Q3697" s="104"/>
      <c r="R3697" s="50"/>
      <c r="S3697" s="105"/>
      <c r="T3697" s="106"/>
      <c r="U3697" s="107"/>
      <c r="V3697" s="108"/>
      <c r="W3697" s="107"/>
      <c r="X3697" s="107"/>
      <c r="AA3697" s="107"/>
      <c r="AB3697" s="110"/>
      <c r="AC3697" s="110"/>
      <c r="AE3697" s="105"/>
      <c r="AF3697" s="105"/>
      <c r="AR3697" s="112"/>
    </row>
    <row r="3698" spans="2:44" x14ac:dyDescent="0.25">
      <c r="B3698" s="1" t="str">
        <f>IF(I3698="","",
(IF(N3698=FİLTRE!$H$6,2,0)+IF(FİLTRE!$H$6="TOPLAM",2,0))
)</f>
        <v/>
      </c>
      <c r="C3698">
        <f>IF(FİLTRE!$M$5="",9,(IF(U3698&gt;=FİLTRE!$M$5,1,0)))</f>
        <v>1</v>
      </c>
      <c r="D3698" s="1">
        <f>IF(FİLTRE!$M$6="",9,(IF('SKT LİSTESİ'!P3698&lt;=FİLTRE!$M$6,1,0)))</f>
        <v>1</v>
      </c>
      <c r="E3698" s="25" t="str">
        <f>IF(I3698="","",(COUNTIFS($L$4:L3698,L3698)))</f>
        <v/>
      </c>
      <c r="F3698" s="13">
        <f>IF(OR(B3698&lt;&gt;2,C3698&lt;&gt;1,D3698&lt;&gt;1,H3698&lt;&gt;1),0,
COUNTIFS($B$4:B3698,2,$C$4:C3698,1,$D$4:D3698,1,$H$4:H3698,1))</f>
        <v>0</v>
      </c>
      <c r="G3698" s="26" t="str">
        <f>IF(I3698="","",(COUNTIF($E$4:E3698,E3698)))</f>
        <v/>
      </c>
      <c r="H3698" s="1">
        <f>IF(AND(J3698="SAYIM",FİLTRE!$H$5="RAFTA",U3698&lt;&gt;0),1,0)+
IF(AND(J3698="İADE DEPO",FİLTRE!$H$5="İADE DEPO"),1,0)+
IF(FİLTRE!$H$5="TÜMÜ",1,0)+
IF(AND(J3698="FİRMA İADE",FİLTRE!$H$5="FİRMA İADE"),1,0)+
IF(AND(J3698="İMHA",FİLTRE!$H$5="İMHA"),1,0)</f>
        <v>1</v>
      </c>
      <c r="I3698" s="99"/>
      <c r="J3698" s="100"/>
      <c r="K3698" s="100"/>
      <c r="L3698" s="101"/>
      <c r="M3698" s="102"/>
      <c r="N3698" s="101"/>
      <c r="O3698" s="99"/>
      <c r="P3698" s="103"/>
      <c r="Q3698" s="104"/>
      <c r="R3698" s="50"/>
      <c r="S3698" s="105"/>
      <c r="T3698" s="106"/>
      <c r="U3698" s="107"/>
      <c r="V3698" s="108"/>
      <c r="W3698" s="107"/>
      <c r="X3698" s="107"/>
      <c r="AA3698" s="107"/>
      <c r="AB3698" s="110"/>
      <c r="AC3698" s="110"/>
      <c r="AE3698" s="105"/>
      <c r="AF3698" s="105"/>
      <c r="AR3698" s="112"/>
    </row>
    <row r="3699" spans="2:44" x14ac:dyDescent="0.25">
      <c r="B3699" s="1" t="str">
        <f>IF(I3699="","",
(IF(N3699=FİLTRE!$H$6,2,0)+IF(FİLTRE!$H$6="TOPLAM",2,0))
)</f>
        <v/>
      </c>
      <c r="C3699">
        <f>IF(FİLTRE!$M$5="",9,(IF(U3699&gt;=FİLTRE!$M$5,1,0)))</f>
        <v>1</v>
      </c>
      <c r="D3699" s="1">
        <f>IF(FİLTRE!$M$6="",9,(IF('SKT LİSTESİ'!P3699&lt;=FİLTRE!$M$6,1,0)))</f>
        <v>1</v>
      </c>
      <c r="E3699" s="25" t="str">
        <f>IF(I3699="","",(COUNTIFS($L$4:L3699,L3699)))</f>
        <v/>
      </c>
      <c r="F3699" s="13">
        <f>IF(OR(B3699&lt;&gt;2,C3699&lt;&gt;1,D3699&lt;&gt;1,H3699&lt;&gt;1),0,
COUNTIFS($B$4:B3699,2,$C$4:C3699,1,$D$4:D3699,1,$H$4:H3699,1))</f>
        <v>0</v>
      </c>
      <c r="G3699" s="26" t="str">
        <f>IF(I3699="","",(COUNTIF($E$4:E3699,E3699)))</f>
        <v/>
      </c>
      <c r="H3699" s="1">
        <f>IF(AND(J3699="SAYIM",FİLTRE!$H$5="RAFTA",U3699&lt;&gt;0),1,0)+
IF(AND(J3699="İADE DEPO",FİLTRE!$H$5="İADE DEPO"),1,0)+
IF(FİLTRE!$H$5="TÜMÜ",1,0)+
IF(AND(J3699="FİRMA İADE",FİLTRE!$H$5="FİRMA İADE"),1,0)+
IF(AND(J3699="İMHA",FİLTRE!$H$5="İMHA"),1,0)</f>
        <v>1</v>
      </c>
      <c r="I3699" s="99"/>
      <c r="J3699" s="100"/>
      <c r="K3699" s="100"/>
      <c r="L3699" s="101"/>
      <c r="M3699" s="102"/>
      <c r="N3699" s="101"/>
      <c r="O3699" s="99"/>
      <c r="P3699" s="103"/>
      <c r="Q3699" s="104"/>
      <c r="R3699" s="50"/>
      <c r="S3699" s="105"/>
      <c r="T3699" s="106"/>
      <c r="U3699" s="107"/>
      <c r="V3699" s="108"/>
      <c r="W3699" s="107"/>
      <c r="X3699" s="107"/>
      <c r="AA3699" s="107"/>
      <c r="AB3699" s="110"/>
      <c r="AC3699" s="110"/>
      <c r="AE3699" s="105"/>
      <c r="AF3699" s="105"/>
      <c r="AR3699" s="112"/>
    </row>
    <row r="3700" spans="2:44" x14ac:dyDescent="0.25">
      <c r="B3700" s="1" t="str">
        <f>IF(I3700="","",
(IF(N3700=FİLTRE!$H$6,2,0)+IF(FİLTRE!$H$6="TOPLAM",2,0))
)</f>
        <v/>
      </c>
      <c r="C3700">
        <f>IF(FİLTRE!$M$5="",9,(IF(U3700&gt;=FİLTRE!$M$5,1,0)))</f>
        <v>1</v>
      </c>
      <c r="D3700" s="1">
        <f>IF(FİLTRE!$M$6="",9,(IF('SKT LİSTESİ'!P3700&lt;=FİLTRE!$M$6,1,0)))</f>
        <v>1</v>
      </c>
      <c r="E3700" s="25" t="str">
        <f>IF(I3700="","",(COUNTIFS($L$4:L3700,L3700)))</f>
        <v/>
      </c>
      <c r="F3700" s="13">
        <f>IF(OR(B3700&lt;&gt;2,C3700&lt;&gt;1,D3700&lt;&gt;1,H3700&lt;&gt;1),0,
COUNTIFS($B$4:B3700,2,$C$4:C3700,1,$D$4:D3700,1,$H$4:H3700,1))</f>
        <v>0</v>
      </c>
      <c r="G3700" s="26" t="str">
        <f>IF(I3700="","",(COUNTIF($E$4:E3700,E3700)))</f>
        <v/>
      </c>
      <c r="H3700" s="1">
        <f>IF(AND(J3700="SAYIM",FİLTRE!$H$5="RAFTA",U3700&lt;&gt;0),1,0)+
IF(AND(J3700="İADE DEPO",FİLTRE!$H$5="İADE DEPO"),1,0)+
IF(FİLTRE!$H$5="TÜMÜ",1,0)+
IF(AND(J3700="FİRMA İADE",FİLTRE!$H$5="FİRMA İADE"),1,0)+
IF(AND(J3700="İMHA",FİLTRE!$H$5="İMHA"),1,0)</f>
        <v>1</v>
      </c>
      <c r="I3700" s="99"/>
      <c r="J3700" s="100"/>
      <c r="K3700" s="100"/>
      <c r="L3700" s="101"/>
      <c r="M3700" s="102"/>
      <c r="N3700" s="101"/>
      <c r="O3700" s="99"/>
      <c r="P3700" s="103"/>
      <c r="Q3700" s="104"/>
      <c r="R3700" s="50"/>
      <c r="S3700" s="105"/>
      <c r="T3700" s="106"/>
      <c r="U3700" s="107"/>
      <c r="V3700" s="108"/>
      <c r="W3700" s="107"/>
      <c r="X3700" s="107"/>
      <c r="AA3700" s="107"/>
      <c r="AB3700" s="110"/>
      <c r="AC3700" s="110"/>
      <c r="AE3700" s="105"/>
      <c r="AF3700" s="105"/>
      <c r="AR3700" s="112"/>
    </row>
    <row r="3701" spans="2:44" x14ac:dyDescent="0.25">
      <c r="B3701" s="1" t="str">
        <f>IF(I3701="","",
(IF(N3701=FİLTRE!$H$6,2,0)+IF(FİLTRE!$H$6="TOPLAM",2,0))
)</f>
        <v/>
      </c>
      <c r="C3701">
        <f>IF(FİLTRE!$M$5="",9,(IF(U3701&gt;=FİLTRE!$M$5,1,0)))</f>
        <v>1</v>
      </c>
      <c r="D3701" s="1">
        <f>IF(FİLTRE!$M$6="",9,(IF('SKT LİSTESİ'!P3701&lt;=FİLTRE!$M$6,1,0)))</f>
        <v>1</v>
      </c>
      <c r="E3701" s="25" t="str">
        <f>IF(I3701="","",(COUNTIFS($L$4:L3701,L3701)))</f>
        <v/>
      </c>
      <c r="F3701" s="13">
        <f>IF(OR(B3701&lt;&gt;2,C3701&lt;&gt;1,D3701&lt;&gt;1,H3701&lt;&gt;1),0,
COUNTIFS($B$4:B3701,2,$C$4:C3701,1,$D$4:D3701,1,$H$4:H3701,1))</f>
        <v>0</v>
      </c>
      <c r="G3701" s="26" t="str">
        <f>IF(I3701="","",(COUNTIF($E$4:E3701,E3701)))</f>
        <v/>
      </c>
      <c r="H3701" s="1">
        <f>IF(AND(J3701="SAYIM",FİLTRE!$H$5="RAFTA",U3701&lt;&gt;0),1,0)+
IF(AND(J3701="İADE DEPO",FİLTRE!$H$5="İADE DEPO"),1,0)+
IF(FİLTRE!$H$5="TÜMÜ",1,0)+
IF(AND(J3701="FİRMA İADE",FİLTRE!$H$5="FİRMA İADE"),1,0)+
IF(AND(J3701="İMHA",FİLTRE!$H$5="İMHA"),1,0)</f>
        <v>1</v>
      </c>
      <c r="I3701" s="99"/>
      <c r="J3701" s="100"/>
      <c r="K3701" s="100"/>
      <c r="L3701" s="101"/>
      <c r="M3701" s="102"/>
      <c r="N3701" s="101"/>
      <c r="O3701" s="99"/>
      <c r="P3701" s="103"/>
      <c r="Q3701" s="104"/>
      <c r="R3701" s="50"/>
      <c r="S3701" s="105"/>
      <c r="T3701" s="106"/>
      <c r="U3701" s="107"/>
      <c r="V3701" s="108"/>
      <c r="W3701" s="107"/>
      <c r="X3701" s="107"/>
      <c r="AA3701" s="107"/>
      <c r="AB3701" s="110"/>
      <c r="AC3701" s="110"/>
      <c r="AE3701" s="105"/>
      <c r="AF3701" s="105"/>
      <c r="AR3701" s="112"/>
    </row>
    <row r="3702" spans="2:44" x14ac:dyDescent="0.25">
      <c r="B3702" s="1" t="str">
        <f>IF(I3702="","",
(IF(N3702=FİLTRE!$H$6,2,0)+IF(FİLTRE!$H$6="TOPLAM",2,0))
)</f>
        <v/>
      </c>
      <c r="C3702">
        <f>IF(FİLTRE!$M$5="",9,(IF(U3702&gt;=FİLTRE!$M$5,1,0)))</f>
        <v>1</v>
      </c>
      <c r="D3702" s="1">
        <f>IF(FİLTRE!$M$6="",9,(IF('SKT LİSTESİ'!P3702&lt;=FİLTRE!$M$6,1,0)))</f>
        <v>1</v>
      </c>
      <c r="E3702" s="25" t="str">
        <f>IF(I3702="","",(COUNTIFS($L$4:L3702,L3702)))</f>
        <v/>
      </c>
      <c r="F3702" s="13">
        <f>IF(OR(B3702&lt;&gt;2,C3702&lt;&gt;1,D3702&lt;&gt;1,H3702&lt;&gt;1),0,
COUNTIFS($B$4:B3702,2,$C$4:C3702,1,$D$4:D3702,1,$H$4:H3702,1))</f>
        <v>0</v>
      </c>
      <c r="G3702" s="26" t="str">
        <f>IF(I3702="","",(COUNTIF($E$4:E3702,E3702)))</f>
        <v/>
      </c>
      <c r="H3702" s="1">
        <f>IF(AND(J3702="SAYIM",FİLTRE!$H$5="RAFTA",U3702&lt;&gt;0),1,0)+
IF(AND(J3702="İADE DEPO",FİLTRE!$H$5="İADE DEPO"),1,0)+
IF(FİLTRE!$H$5="TÜMÜ",1,0)+
IF(AND(J3702="FİRMA İADE",FİLTRE!$H$5="FİRMA İADE"),1,0)+
IF(AND(J3702="İMHA",FİLTRE!$H$5="İMHA"),1,0)</f>
        <v>1</v>
      </c>
      <c r="I3702" s="99"/>
      <c r="J3702" s="100"/>
      <c r="K3702" s="100"/>
      <c r="L3702" s="101"/>
      <c r="M3702" s="102"/>
      <c r="N3702" s="101"/>
      <c r="O3702" s="99"/>
      <c r="P3702" s="103"/>
      <c r="Q3702" s="104"/>
      <c r="R3702" s="50"/>
      <c r="S3702" s="105"/>
      <c r="T3702" s="106"/>
      <c r="U3702" s="107"/>
      <c r="V3702" s="108"/>
      <c r="W3702" s="107"/>
      <c r="X3702" s="107"/>
      <c r="AA3702" s="107"/>
      <c r="AB3702" s="110"/>
      <c r="AC3702" s="110"/>
      <c r="AE3702" s="105"/>
      <c r="AF3702" s="105"/>
      <c r="AR3702" s="112"/>
    </row>
    <row r="3703" spans="2:44" x14ac:dyDescent="0.25">
      <c r="B3703" s="1" t="str">
        <f>IF(I3703="","",
(IF(N3703=FİLTRE!$H$6,2,0)+IF(FİLTRE!$H$6="TOPLAM",2,0))
)</f>
        <v/>
      </c>
      <c r="C3703">
        <f>IF(FİLTRE!$M$5="",9,(IF(U3703&gt;=FİLTRE!$M$5,1,0)))</f>
        <v>1</v>
      </c>
      <c r="D3703" s="1">
        <f>IF(FİLTRE!$M$6="",9,(IF('SKT LİSTESİ'!P3703&lt;=FİLTRE!$M$6,1,0)))</f>
        <v>1</v>
      </c>
      <c r="E3703" s="25" t="str">
        <f>IF(I3703="","",(COUNTIFS($L$4:L3703,L3703)))</f>
        <v/>
      </c>
      <c r="F3703" s="13">
        <f>IF(OR(B3703&lt;&gt;2,C3703&lt;&gt;1,D3703&lt;&gt;1,H3703&lt;&gt;1),0,
COUNTIFS($B$4:B3703,2,$C$4:C3703,1,$D$4:D3703,1,$H$4:H3703,1))</f>
        <v>0</v>
      </c>
      <c r="G3703" s="26" t="str">
        <f>IF(I3703="","",(COUNTIF($E$4:E3703,E3703)))</f>
        <v/>
      </c>
      <c r="H3703" s="1">
        <f>IF(AND(J3703="SAYIM",FİLTRE!$H$5="RAFTA",U3703&lt;&gt;0),1,0)+
IF(AND(J3703="İADE DEPO",FİLTRE!$H$5="İADE DEPO"),1,0)+
IF(FİLTRE!$H$5="TÜMÜ",1,0)+
IF(AND(J3703="FİRMA İADE",FİLTRE!$H$5="FİRMA İADE"),1,0)+
IF(AND(J3703="İMHA",FİLTRE!$H$5="İMHA"),1,0)</f>
        <v>1</v>
      </c>
      <c r="I3703" s="99"/>
      <c r="J3703" s="100"/>
      <c r="K3703" s="100"/>
      <c r="L3703" s="101"/>
      <c r="M3703" s="102"/>
      <c r="N3703" s="101"/>
      <c r="O3703" s="99"/>
      <c r="P3703" s="103"/>
      <c r="Q3703" s="104"/>
      <c r="R3703" s="50"/>
      <c r="S3703" s="105"/>
      <c r="T3703" s="106"/>
      <c r="U3703" s="107"/>
      <c r="V3703" s="108"/>
      <c r="W3703" s="107"/>
      <c r="X3703" s="107"/>
      <c r="AA3703" s="107"/>
      <c r="AB3703" s="110"/>
      <c r="AC3703" s="110"/>
      <c r="AE3703" s="105"/>
      <c r="AF3703" s="105"/>
      <c r="AR3703" s="112"/>
    </row>
    <row r="3704" spans="2:44" x14ac:dyDescent="0.25">
      <c r="B3704" s="1" t="str">
        <f>IF(I3704="","",
(IF(N3704=FİLTRE!$H$6,2,0)+IF(FİLTRE!$H$6="TOPLAM",2,0))
)</f>
        <v/>
      </c>
      <c r="C3704">
        <f>IF(FİLTRE!$M$5="",9,(IF(U3704&gt;=FİLTRE!$M$5,1,0)))</f>
        <v>1</v>
      </c>
      <c r="D3704" s="1">
        <f>IF(FİLTRE!$M$6="",9,(IF('SKT LİSTESİ'!P3704&lt;=FİLTRE!$M$6,1,0)))</f>
        <v>1</v>
      </c>
      <c r="E3704" s="25" t="str">
        <f>IF(I3704="","",(COUNTIFS($L$4:L3704,L3704)))</f>
        <v/>
      </c>
      <c r="F3704" s="13">
        <f>IF(OR(B3704&lt;&gt;2,C3704&lt;&gt;1,D3704&lt;&gt;1,H3704&lt;&gt;1),0,
COUNTIFS($B$4:B3704,2,$C$4:C3704,1,$D$4:D3704,1,$H$4:H3704,1))</f>
        <v>0</v>
      </c>
      <c r="G3704" s="26" t="str">
        <f>IF(I3704="","",(COUNTIF($E$4:E3704,E3704)))</f>
        <v/>
      </c>
      <c r="H3704" s="1">
        <f>IF(AND(J3704="SAYIM",FİLTRE!$H$5="RAFTA",U3704&lt;&gt;0),1,0)+
IF(AND(J3704="İADE DEPO",FİLTRE!$H$5="İADE DEPO"),1,0)+
IF(FİLTRE!$H$5="TÜMÜ",1,0)+
IF(AND(J3704="FİRMA İADE",FİLTRE!$H$5="FİRMA İADE"),1,0)+
IF(AND(J3704="İMHA",FİLTRE!$H$5="İMHA"),1,0)</f>
        <v>1</v>
      </c>
      <c r="I3704" s="99"/>
      <c r="J3704" s="100"/>
      <c r="K3704" s="100"/>
      <c r="L3704" s="101"/>
      <c r="M3704" s="102"/>
      <c r="N3704" s="101"/>
      <c r="O3704" s="99"/>
      <c r="P3704" s="103"/>
      <c r="Q3704" s="104"/>
      <c r="R3704" s="50"/>
      <c r="S3704" s="105"/>
      <c r="T3704" s="106"/>
      <c r="U3704" s="107"/>
      <c r="V3704" s="108"/>
      <c r="W3704" s="107"/>
      <c r="X3704" s="107"/>
      <c r="AA3704" s="107"/>
      <c r="AB3704" s="110"/>
      <c r="AC3704" s="110"/>
      <c r="AE3704" s="105"/>
      <c r="AF3704" s="105"/>
      <c r="AR3704" s="112"/>
    </row>
    <row r="3705" spans="2:44" x14ac:dyDescent="0.25">
      <c r="B3705" s="1" t="str">
        <f>IF(I3705="","",
(IF(N3705=FİLTRE!$H$6,2,0)+IF(FİLTRE!$H$6="TOPLAM",2,0))
)</f>
        <v/>
      </c>
      <c r="C3705">
        <f>IF(FİLTRE!$M$5="",9,(IF(U3705&gt;=FİLTRE!$M$5,1,0)))</f>
        <v>1</v>
      </c>
      <c r="D3705" s="1">
        <f>IF(FİLTRE!$M$6="",9,(IF('SKT LİSTESİ'!P3705&lt;=FİLTRE!$M$6,1,0)))</f>
        <v>1</v>
      </c>
      <c r="E3705" s="25" t="str">
        <f>IF(I3705="","",(COUNTIFS($L$4:L3705,L3705)))</f>
        <v/>
      </c>
      <c r="F3705" s="13">
        <f>IF(OR(B3705&lt;&gt;2,C3705&lt;&gt;1,D3705&lt;&gt;1,H3705&lt;&gt;1),0,
COUNTIFS($B$4:B3705,2,$C$4:C3705,1,$D$4:D3705,1,$H$4:H3705,1))</f>
        <v>0</v>
      </c>
      <c r="G3705" s="26" t="str">
        <f>IF(I3705="","",(COUNTIF($E$4:E3705,E3705)))</f>
        <v/>
      </c>
      <c r="H3705" s="1">
        <f>IF(AND(J3705="SAYIM",FİLTRE!$H$5="RAFTA",U3705&lt;&gt;0),1,0)+
IF(AND(J3705="İADE DEPO",FİLTRE!$H$5="İADE DEPO"),1,0)+
IF(FİLTRE!$H$5="TÜMÜ",1,0)+
IF(AND(J3705="FİRMA İADE",FİLTRE!$H$5="FİRMA İADE"),1,0)+
IF(AND(J3705="İMHA",FİLTRE!$H$5="İMHA"),1,0)</f>
        <v>1</v>
      </c>
      <c r="I3705" s="99"/>
      <c r="J3705" s="100"/>
      <c r="K3705" s="100"/>
      <c r="L3705" s="101"/>
      <c r="M3705" s="102"/>
      <c r="N3705" s="101"/>
      <c r="O3705" s="99"/>
      <c r="P3705" s="103"/>
      <c r="Q3705" s="104"/>
      <c r="R3705" s="50"/>
      <c r="S3705" s="105"/>
      <c r="T3705" s="106"/>
      <c r="U3705" s="107"/>
      <c r="V3705" s="108"/>
      <c r="W3705" s="107"/>
      <c r="X3705" s="107"/>
      <c r="AA3705" s="107"/>
      <c r="AB3705" s="110"/>
      <c r="AC3705" s="110"/>
      <c r="AE3705" s="105"/>
      <c r="AF3705" s="105"/>
      <c r="AR3705" s="112"/>
    </row>
    <row r="3706" spans="2:44" x14ac:dyDescent="0.25">
      <c r="B3706" s="1" t="str">
        <f>IF(I3706="","",
(IF(N3706=FİLTRE!$H$6,2,0)+IF(FİLTRE!$H$6="TOPLAM",2,0))
)</f>
        <v/>
      </c>
      <c r="C3706">
        <f>IF(FİLTRE!$M$5="",9,(IF(U3706&gt;=FİLTRE!$M$5,1,0)))</f>
        <v>1</v>
      </c>
      <c r="D3706" s="1">
        <f>IF(FİLTRE!$M$6="",9,(IF('SKT LİSTESİ'!P3706&lt;=FİLTRE!$M$6,1,0)))</f>
        <v>1</v>
      </c>
      <c r="E3706" s="25" t="str">
        <f>IF(I3706="","",(COUNTIFS($L$4:L3706,L3706)))</f>
        <v/>
      </c>
      <c r="F3706" s="13">
        <f>IF(OR(B3706&lt;&gt;2,C3706&lt;&gt;1,D3706&lt;&gt;1,H3706&lt;&gt;1),0,
COUNTIFS($B$4:B3706,2,$C$4:C3706,1,$D$4:D3706,1,$H$4:H3706,1))</f>
        <v>0</v>
      </c>
      <c r="G3706" s="26" t="str">
        <f>IF(I3706="","",(COUNTIF($E$4:E3706,E3706)))</f>
        <v/>
      </c>
      <c r="H3706" s="1">
        <f>IF(AND(J3706="SAYIM",FİLTRE!$H$5="RAFTA",U3706&lt;&gt;0),1,0)+
IF(AND(J3706="İADE DEPO",FİLTRE!$H$5="İADE DEPO"),1,0)+
IF(FİLTRE!$H$5="TÜMÜ",1,0)+
IF(AND(J3706="FİRMA İADE",FİLTRE!$H$5="FİRMA İADE"),1,0)+
IF(AND(J3706="İMHA",FİLTRE!$H$5="İMHA"),1,0)</f>
        <v>1</v>
      </c>
      <c r="I3706" s="99"/>
      <c r="J3706" s="100"/>
      <c r="K3706" s="100"/>
      <c r="L3706" s="101"/>
      <c r="M3706" s="102"/>
      <c r="N3706" s="101"/>
      <c r="O3706" s="99"/>
      <c r="P3706" s="103"/>
      <c r="Q3706" s="104"/>
      <c r="R3706" s="50"/>
      <c r="S3706" s="105"/>
      <c r="T3706" s="106"/>
      <c r="U3706" s="107"/>
      <c r="V3706" s="108"/>
      <c r="W3706" s="107"/>
      <c r="X3706" s="107"/>
      <c r="AA3706" s="107"/>
      <c r="AB3706" s="110"/>
      <c r="AC3706" s="110"/>
      <c r="AE3706" s="105"/>
      <c r="AF3706" s="105"/>
      <c r="AR3706" s="112"/>
    </row>
    <row r="3707" spans="2:44" x14ac:dyDescent="0.25">
      <c r="B3707" s="1" t="str">
        <f>IF(I3707="","",
(IF(N3707=FİLTRE!$H$6,2,0)+IF(FİLTRE!$H$6="TOPLAM",2,0))
)</f>
        <v/>
      </c>
      <c r="C3707">
        <f>IF(FİLTRE!$M$5="",9,(IF(U3707&gt;=FİLTRE!$M$5,1,0)))</f>
        <v>1</v>
      </c>
      <c r="D3707" s="1">
        <f>IF(FİLTRE!$M$6="",9,(IF('SKT LİSTESİ'!P3707&lt;=FİLTRE!$M$6,1,0)))</f>
        <v>1</v>
      </c>
      <c r="E3707" s="25" t="str">
        <f>IF(I3707="","",(COUNTIFS($L$4:L3707,L3707)))</f>
        <v/>
      </c>
      <c r="F3707" s="13">
        <f>IF(OR(B3707&lt;&gt;2,C3707&lt;&gt;1,D3707&lt;&gt;1,H3707&lt;&gt;1),0,
COUNTIFS($B$4:B3707,2,$C$4:C3707,1,$D$4:D3707,1,$H$4:H3707,1))</f>
        <v>0</v>
      </c>
      <c r="G3707" s="26" t="str">
        <f>IF(I3707="","",(COUNTIF($E$4:E3707,E3707)))</f>
        <v/>
      </c>
      <c r="H3707" s="1">
        <f>IF(AND(J3707="SAYIM",FİLTRE!$H$5="RAFTA",U3707&lt;&gt;0),1,0)+
IF(AND(J3707="İADE DEPO",FİLTRE!$H$5="İADE DEPO"),1,0)+
IF(FİLTRE!$H$5="TÜMÜ",1,0)+
IF(AND(J3707="FİRMA İADE",FİLTRE!$H$5="FİRMA İADE"),1,0)+
IF(AND(J3707="İMHA",FİLTRE!$H$5="İMHA"),1,0)</f>
        <v>1</v>
      </c>
      <c r="I3707" s="99"/>
      <c r="J3707" s="100"/>
      <c r="K3707" s="100"/>
      <c r="L3707" s="101"/>
      <c r="M3707" s="102"/>
      <c r="N3707" s="101"/>
      <c r="O3707" s="99"/>
      <c r="P3707" s="103"/>
      <c r="Q3707" s="104"/>
      <c r="R3707" s="50"/>
      <c r="S3707" s="105"/>
      <c r="T3707" s="106"/>
      <c r="U3707" s="107"/>
      <c r="V3707" s="108"/>
      <c r="W3707" s="107"/>
      <c r="X3707" s="107"/>
      <c r="AA3707" s="107"/>
      <c r="AB3707" s="110"/>
      <c r="AC3707" s="110"/>
      <c r="AE3707" s="105"/>
      <c r="AF3707" s="105"/>
      <c r="AR3707" s="112"/>
    </row>
    <row r="3708" spans="2:44" x14ac:dyDescent="0.25">
      <c r="B3708" s="1" t="str">
        <f>IF(I3708="","",
(IF(N3708=FİLTRE!$H$6,2,0)+IF(FİLTRE!$H$6="TOPLAM",2,0))
)</f>
        <v/>
      </c>
      <c r="C3708">
        <f>IF(FİLTRE!$M$5="",9,(IF(U3708&gt;=FİLTRE!$M$5,1,0)))</f>
        <v>1</v>
      </c>
      <c r="D3708" s="1">
        <f>IF(FİLTRE!$M$6="",9,(IF('SKT LİSTESİ'!P3708&lt;=FİLTRE!$M$6,1,0)))</f>
        <v>1</v>
      </c>
      <c r="E3708" s="25" t="str">
        <f>IF(I3708="","",(COUNTIFS($L$4:L3708,L3708)))</f>
        <v/>
      </c>
      <c r="F3708" s="13">
        <f>IF(OR(B3708&lt;&gt;2,C3708&lt;&gt;1,D3708&lt;&gt;1,H3708&lt;&gt;1),0,
COUNTIFS($B$4:B3708,2,$C$4:C3708,1,$D$4:D3708,1,$H$4:H3708,1))</f>
        <v>0</v>
      </c>
      <c r="G3708" s="26" t="str">
        <f>IF(I3708="","",(COUNTIF($E$4:E3708,E3708)))</f>
        <v/>
      </c>
      <c r="H3708" s="1">
        <f>IF(AND(J3708="SAYIM",FİLTRE!$H$5="RAFTA",U3708&lt;&gt;0),1,0)+
IF(AND(J3708="İADE DEPO",FİLTRE!$H$5="İADE DEPO"),1,0)+
IF(FİLTRE!$H$5="TÜMÜ",1,0)+
IF(AND(J3708="FİRMA İADE",FİLTRE!$H$5="FİRMA İADE"),1,0)+
IF(AND(J3708="İMHA",FİLTRE!$H$5="İMHA"),1,0)</f>
        <v>1</v>
      </c>
      <c r="I3708" s="99"/>
      <c r="J3708" s="100"/>
      <c r="K3708" s="100"/>
      <c r="L3708" s="101"/>
      <c r="M3708" s="102"/>
      <c r="N3708" s="101"/>
      <c r="O3708" s="99"/>
      <c r="P3708" s="103"/>
      <c r="Q3708" s="104"/>
      <c r="R3708" s="50"/>
      <c r="S3708" s="105"/>
      <c r="T3708" s="106"/>
      <c r="U3708" s="107"/>
      <c r="V3708" s="108"/>
      <c r="W3708" s="107"/>
      <c r="X3708" s="107"/>
      <c r="AA3708" s="107"/>
      <c r="AB3708" s="110"/>
      <c r="AC3708" s="110"/>
      <c r="AE3708" s="105"/>
      <c r="AF3708" s="105"/>
      <c r="AR3708" s="112"/>
    </row>
    <row r="3709" spans="2:44" x14ac:dyDescent="0.25">
      <c r="B3709" s="1" t="str">
        <f>IF(I3709="","",
(IF(N3709=FİLTRE!$H$6,2,0)+IF(FİLTRE!$H$6="TOPLAM",2,0))
)</f>
        <v/>
      </c>
      <c r="C3709">
        <f>IF(FİLTRE!$M$5="",9,(IF(U3709&gt;=FİLTRE!$M$5,1,0)))</f>
        <v>1</v>
      </c>
      <c r="D3709" s="1">
        <f>IF(FİLTRE!$M$6="",9,(IF('SKT LİSTESİ'!P3709&lt;=FİLTRE!$M$6,1,0)))</f>
        <v>1</v>
      </c>
      <c r="E3709" s="25" t="str">
        <f>IF(I3709="","",(COUNTIFS($L$4:L3709,L3709)))</f>
        <v/>
      </c>
      <c r="F3709" s="13">
        <f>IF(OR(B3709&lt;&gt;2,C3709&lt;&gt;1,D3709&lt;&gt;1,H3709&lt;&gt;1),0,
COUNTIFS($B$4:B3709,2,$C$4:C3709,1,$D$4:D3709,1,$H$4:H3709,1))</f>
        <v>0</v>
      </c>
      <c r="G3709" s="26" t="str">
        <f>IF(I3709="","",(COUNTIF($E$4:E3709,E3709)))</f>
        <v/>
      </c>
      <c r="H3709" s="1">
        <f>IF(AND(J3709="SAYIM",FİLTRE!$H$5="RAFTA",U3709&lt;&gt;0),1,0)+
IF(AND(J3709="İADE DEPO",FİLTRE!$H$5="İADE DEPO"),1,0)+
IF(FİLTRE!$H$5="TÜMÜ",1,0)+
IF(AND(J3709="FİRMA İADE",FİLTRE!$H$5="FİRMA İADE"),1,0)+
IF(AND(J3709="İMHA",FİLTRE!$H$5="İMHA"),1,0)</f>
        <v>1</v>
      </c>
      <c r="I3709" s="99"/>
      <c r="J3709" s="100"/>
      <c r="K3709" s="100"/>
      <c r="L3709" s="101"/>
      <c r="M3709" s="102"/>
      <c r="N3709" s="101"/>
      <c r="O3709" s="99"/>
      <c r="P3709" s="103"/>
      <c r="Q3709" s="104"/>
      <c r="R3709" s="50"/>
      <c r="S3709" s="105"/>
      <c r="T3709" s="106"/>
      <c r="U3709" s="107"/>
      <c r="V3709" s="108"/>
      <c r="W3709" s="107"/>
      <c r="X3709" s="107"/>
      <c r="AA3709" s="107"/>
      <c r="AB3709" s="110"/>
      <c r="AC3709" s="110"/>
      <c r="AE3709" s="105"/>
      <c r="AF3709" s="105"/>
      <c r="AR3709" s="112"/>
    </row>
    <row r="3710" spans="2:44" x14ac:dyDescent="0.25">
      <c r="B3710" s="1" t="str">
        <f>IF(I3710="","",
(IF(N3710=FİLTRE!$H$6,2,0)+IF(FİLTRE!$H$6="TOPLAM",2,0))
)</f>
        <v/>
      </c>
      <c r="C3710">
        <f>IF(FİLTRE!$M$5="",9,(IF(U3710&gt;=FİLTRE!$M$5,1,0)))</f>
        <v>1</v>
      </c>
      <c r="D3710" s="1">
        <f>IF(FİLTRE!$M$6="",9,(IF('SKT LİSTESİ'!P3710&lt;=FİLTRE!$M$6,1,0)))</f>
        <v>1</v>
      </c>
      <c r="E3710" s="25" t="str">
        <f>IF(I3710="","",(COUNTIFS($L$4:L3710,L3710)))</f>
        <v/>
      </c>
      <c r="F3710" s="13">
        <f>IF(OR(B3710&lt;&gt;2,C3710&lt;&gt;1,D3710&lt;&gt;1,H3710&lt;&gt;1),0,
COUNTIFS($B$4:B3710,2,$C$4:C3710,1,$D$4:D3710,1,$H$4:H3710,1))</f>
        <v>0</v>
      </c>
      <c r="G3710" s="26" t="str">
        <f>IF(I3710="","",(COUNTIF($E$4:E3710,E3710)))</f>
        <v/>
      </c>
      <c r="H3710" s="1">
        <f>IF(AND(J3710="SAYIM",FİLTRE!$H$5="RAFTA",U3710&lt;&gt;0),1,0)+
IF(AND(J3710="İADE DEPO",FİLTRE!$H$5="İADE DEPO"),1,0)+
IF(FİLTRE!$H$5="TÜMÜ",1,0)+
IF(AND(J3710="FİRMA İADE",FİLTRE!$H$5="FİRMA İADE"),1,0)+
IF(AND(J3710="İMHA",FİLTRE!$H$5="İMHA"),1,0)</f>
        <v>1</v>
      </c>
      <c r="I3710" s="99"/>
      <c r="J3710" s="100"/>
      <c r="K3710" s="100"/>
      <c r="L3710" s="101"/>
      <c r="M3710" s="102"/>
      <c r="N3710" s="101"/>
      <c r="O3710" s="99"/>
      <c r="P3710" s="103"/>
      <c r="Q3710" s="104"/>
      <c r="R3710" s="50"/>
      <c r="S3710" s="105"/>
      <c r="T3710" s="106"/>
      <c r="U3710" s="107"/>
      <c r="V3710" s="108"/>
      <c r="W3710" s="107"/>
      <c r="X3710" s="107"/>
      <c r="AA3710" s="107"/>
      <c r="AB3710" s="110"/>
      <c r="AC3710" s="110"/>
      <c r="AE3710" s="105"/>
      <c r="AF3710" s="105"/>
      <c r="AR3710" s="112"/>
    </row>
    <row r="3711" spans="2:44" x14ac:dyDescent="0.25">
      <c r="B3711" s="1" t="str">
        <f>IF(I3711="","",
(IF(N3711=FİLTRE!$H$6,2,0)+IF(FİLTRE!$H$6="TOPLAM",2,0))
)</f>
        <v/>
      </c>
      <c r="C3711">
        <f>IF(FİLTRE!$M$5="",9,(IF(U3711&gt;=FİLTRE!$M$5,1,0)))</f>
        <v>1</v>
      </c>
      <c r="D3711" s="1">
        <f>IF(FİLTRE!$M$6="",9,(IF('SKT LİSTESİ'!P3711&lt;=FİLTRE!$M$6,1,0)))</f>
        <v>1</v>
      </c>
      <c r="E3711" s="25" t="str">
        <f>IF(I3711="","",(COUNTIFS($L$4:L3711,L3711)))</f>
        <v/>
      </c>
      <c r="F3711" s="13">
        <f>IF(OR(B3711&lt;&gt;2,C3711&lt;&gt;1,D3711&lt;&gt;1,H3711&lt;&gt;1),0,
COUNTIFS($B$4:B3711,2,$C$4:C3711,1,$D$4:D3711,1,$H$4:H3711,1))</f>
        <v>0</v>
      </c>
      <c r="G3711" s="26" t="str">
        <f>IF(I3711="","",(COUNTIF($E$4:E3711,E3711)))</f>
        <v/>
      </c>
      <c r="H3711" s="1">
        <f>IF(AND(J3711="SAYIM",FİLTRE!$H$5="RAFTA",U3711&lt;&gt;0),1,0)+
IF(AND(J3711="İADE DEPO",FİLTRE!$H$5="İADE DEPO"),1,0)+
IF(FİLTRE!$H$5="TÜMÜ",1,0)+
IF(AND(J3711="FİRMA İADE",FİLTRE!$H$5="FİRMA İADE"),1,0)+
IF(AND(J3711="İMHA",FİLTRE!$H$5="İMHA"),1,0)</f>
        <v>1</v>
      </c>
      <c r="I3711" s="99"/>
      <c r="J3711" s="100"/>
      <c r="K3711" s="100"/>
      <c r="L3711" s="101"/>
      <c r="M3711" s="102"/>
      <c r="N3711" s="101"/>
      <c r="O3711" s="99"/>
      <c r="P3711" s="103"/>
      <c r="Q3711" s="104"/>
      <c r="R3711" s="50"/>
      <c r="S3711" s="105"/>
      <c r="T3711" s="106"/>
      <c r="U3711" s="107"/>
      <c r="V3711" s="108"/>
      <c r="W3711" s="107"/>
      <c r="X3711" s="107"/>
      <c r="AA3711" s="107"/>
      <c r="AB3711" s="110"/>
      <c r="AC3711" s="110"/>
      <c r="AE3711" s="105"/>
      <c r="AF3711" s="105"/>
      <c r="AR3711" s="112"/>
    </row>
    <row r="3712" spans="2:44" x14ac:dyDescent="0.25">
      <c r="B3712" s="1" t="str">
        <f>IF(I3712="","",
(IF(N3712=FİLTRE!$H$6,2,0)+IF(FİLTRE!$H$6="TOPLAM",2,0))
)</f>
        <v/>
      </c>
      <c r="C3712">
        <f>IF(FİLTRE!$M$5="",9,(IF(U3712&gt;=FİLTRE!$M$5,1,0)))</f>
        <v>1</v>
      </c>
      <c r="D3712" s="1">
        <f>IF(FİLTRE!$M$6="",9,(IF('SKT LİSTESİ'!P3712&lt;=FİLTRE!$M$6,1,0)))</f>
        <v>1</v>
      </c>
      <c r="E3712" s="25" t="str">
        <f>IF(I3712="","",(COUNTIFS($L$4:L3712,L3712)))</f>
        <v/>
      </c>
      <c r="F3712" s="13">
        <f>IF(OR(B3712&lt;&gt;2,C3712&lt;&gt;1,D3712&lt;&gt;1,H3712&lt;&gt;1),0,
COUNTIFS($B$4:B3712,2,$C$4:C3712,1,$D$4:D3712,1,$H$4:H3712,1))</f>
        <v>0</v>
      </c>
      <c r="G3712" s="26" t="str">
        <f>IF(I3712="","",(COUNTIF($E$4:E3712,E3712)))</f>
        <v/>
      </c>
      <c r="H3712" s="1">
        <f>IF(AND(J3712="SAYIM",FİLTRE!$H$5="RAFTA",U3712&lt;&gt;0),1,0)+
IF(AND(J3712="İADE DEPO",FİLTRE!$H$5="İADE DEPO"),1,0)+
IF(FİLTRE!$H$5="TÜMÜ",1,0)+
IF(AND(J3712="FİRMA İADE",FİLTRE!$H$5="FİRMA İADE"),1,0)+
IF(AND(J3712="İMHA",FİLTRE!$H$5="İMHA"),1,0)</f>
        <v>1</v>
      </c>
      <c r="I3712" s="99"/>
      <c r="J3712" s="100"/>
      <c r="K3712" s="100"/>
      <c r="L3712" s="101"/>
      <c r="M3712" s="102"/>
      <c r="N3712" s="101"/>
      <c r="O3712" s="99"/>
      <c r="P3712" s="103"/>
      <c r="Q3712" s="104"/>
      <c r="R3712" s="50"/>
      <c r="S3712" s="105"/>
      <c r="T3712" s="106"/>
      <c r="U3712" s="107"/>
      <c r="V3712" s="108"/>
      <c r="W3712" s="107"/>
      <c r="X3712" s="107"/>
      <c r="AA3712" s="107"/>
      <c r="AB3712" s="110"/>
      <c r="AC3712" s="110"/>
      <c r="AE3712" s="105"/>
      <c r="AF3712" s="105"/>
      <c r="AR3712" s="112"/>
    </row>
    <row r="3713" spans="2:44" x14ac:dyDescent="0.25">
      <c r="B3713" s="1" t="str">
        <f>IF(I3713="","",
(IF(N3713=FİLTRE!$H$6,2,0)+IF(FİLTRE!$H$6="TOPLAM",2,0))
)</f>
        <v/>
      </c>
      <c r="C3713">
        <f>IF(FİLTRE!$M$5="",9,(IF(U3713&gt;=FİLTRE!$M$5,1,0)))</f>
        <v>1</v>
      </c>
      <c r="D3713" s="1">
        <f>IF(FİLTRE!$M$6="",9,(IF('SKT LİSTESİ'!P3713&lt;=FİLTRE!$M$6,1,0)))</f>
        <v>1</v>
      </c>
      <c r="E3713" s="25" t="str">
        <f>IF(I3713="","",(COUNTIFS($L$4:L3713,L3713)))</f>
        <v/>
      </c>
      <c r="F3713" s="13">
        <f>IF(OR(B3713&lt;&gt;2,C3713&lt;&gt;1,D3713&lt;&gt;1,H3713&lt;&gt;1),0,
COUNTIFS($B$4:B3713,2,$C$4:C3713,1,$D$4:D3713,1,$H$4:H3713,1))</f>
        <v>0</v>
      </c>
      <c r="G3713" s="26" t="str">
        <f>IF(I3713="","",(COUNTIF($E$4:E3713,E3713)))</f>
        <v/>
      </c>
      <c r="H3713" s="1">
        <f>IF(AND(J3713="SAYIM",FİLTRE!$H$5="RAFTA",U3713&lt;&gt;0),1,0)+
IF(AND(J3713="İADE DEPO",FİLTRE!$H$5="İADE DEPO"),1,0)+
IF(FİLTRE!$H$5="TÜMÜ",1,0)+
IF(AND(J3713="FİRMA İADE",FİLTRE!$H$5="FİRMA İADE"),1,0)+
IF(AND(J3713="İMHA",FİLTRE!$H$5="İMHA"),1,0)</f>
        <v>1</v>
      </c>
      <c r="I3713" s="99"/>
      <c r="J3713" s="100"/>
      <c r="K3713" s="100"/>
      <c r="L3713" s="101"/>
      <c r="M3713" s="102"/>
      <c r="N3713" s="101"/>
      <c r="O3713" s="99"/>
      <c r="P3713" s="103"/>
      <c r="Q3713" s="104"/>
      <c r="R3713" s="50"/>
      <c r="S3713" s="105"/>
      <c r="T3713" s="106"/>
      <c r="U3713" s="107"/>
      <c r="V3713" s="108"/>
      <c r="W3713" s="107"/>
      <c r="X3713" s="107"/>
      <c r="AA3713" s="107"/>
      <c r="AB3713" s="110"/>
      <c r="AC3713" s="110"/>
      <c r="AE3713" s="105"/>
      <c r="AF3713" s="105"/>
      <c r="AR3713" s="112"/>
    </row>
    <row r="3714" spans="2:44" x14ac:dyDescent="0.25">
      <c r="B3714" s="1" t="str">
        <f>IF(I3714="","",
(IF(N3714=FİLTRE!$H$6,2,0)+IF(FİLTRE!$H$6="TOPLAM",2,0))
)</f>
        <v/>
      </c>
      <c r="C3714">
        <f>IF(FİLTRE!$M$5="",9,(IF(U3714&gt;=FİLTRE!$M$5,1,0)))</f>
        <v>1</v>
      </c>
      <c r="D3714" s="1">
        <f>IF(FİLTRE!$M$6="",9,(IF('SKT LİSTESİ'!P3714&lt;=FİLTRE!$M$6,1,0)))</f>
        <v>1</v>
      </c>
      <c r="E3714" s="25" t="str">
        <f>IF(I3714="","",(COUNTIFS($L$4:L3714,L3714)))</f>
        <v/>
      </c>
      <c r="F3714" s="13">
        <f>IF(OR(B3714&lt;&gt;2,C3714&lt;&gt;1,D3714&lt;&gt;1,H3714&lt;&gt;1),0,
COUNTIFS($B$4:B3714,2,$C$4:C3714,1,$D$4:D3714,1,$H$4:H3714,1))</f>
        <v>0</v>
      </c>
      <c r="G3714" s="26" t="str">
        <f>IF(I3714="","",(COUNTIF($E$4:E3714,E3714)))</f>
        <v/>
      </c>
      <c r="H3714" s="1">
        <f>IF(AND(J3714="SAYIM",FİLTRE!$H$5="RAFTA",U3714&lt;&gt;0),1,0)+
IF(AND(J3714="İADE DEPO",FİLTRE!$H$5="İADE DEPO"),1,0)+
IF(FİLTRE!$H$5="TÜMÜ",1,0)+
IF(AND(J3714="FİRMA İADE",FİLTRE!$H$5="FİRMA İADE"),1,0)+
IF(AND(J3714="İMHA",FİLTRE!$H$5="İMHA"),1,0)</f>
        <v>1</v>
      </c>
      <c r="I3714" s="99"/>
      <c r="J3714" s="100"/>
      <c r="K3714" s="100"/>
      <c r="L3714" s="101"/>
      <c r="M3714" s="102"/>
      <c r="N3714" s="101"/>
      <c r="O3714" s="99"/>
      <c r="P3714" s="103"/>
      <c r="Q3714" s="104"/>
      <c r="R3714" s="50"/>
      <c r="S3714" s="105"/>
      <c r="T3714" s="106"/>
      <c r="U3714" s="107"/>
      <c r="V3714" s="108"/>
      <c r="W3714" s="107"/>
      <c r="X3714" s="107"/>
      <c r="AA3714" s="107"/>
      <c r="AB3714" s="110"/>
      <c r="AC3714" s="110"/>
      <c r="AE3714" s="105"/>
      <c r="AF3714" s="105"/>
      <c r="AR3714" s="112"/>
    </row>
    <row r="3715" spans="2:44" x14ac:dyDescent="0.25">
      <c r="B3715" s="1" t="str">
        <f>IF(I3715="","",
(IF(N3715=FİLTRE!$H$6,2,0)+IF(FİLTRE!$H$6="TOPLAM",2,0))
)</f>
        <v/>
      </c>
      <c r="C3715">
        <f>IF(FİLTRE!$M$5="",9,(IF(U3715&gt;=FİLTRE!$M$5,1,0)))</f>
        <v>1</v>
      </c>
      <c r="D3715" s="1">
        <f>IF(FİLTRE!$M$6="",9,(IF('SKT LİSTESİ'!P3715&lt;=FİLTRE!$M$6,1,0)))</f>
        <v>1</v>
      </c>
      <c r="E3715" s="25" t="str">
        <f>IF(I3715="","",(COUNTIFS($L$4:L3715,L3715)))</f>
        <v/>
      </c>
      <c r="F3715" s="13">
        <f>IF(OR(B3715&lt;&gt;2,C3715&lt;&gt;1,D3715&lt;&gt;1,H3715&lt;&gt;1),0,
COUNTIFS($B$4:B3715,2,$C$4:C3715,1,$D$4:D3715,1,$H$4:H3715,1))</f>
        <v>0</v>
      </c>
      <c r="G3715" s="26" t="str">
        <f>IF(I3715="","",(COUNTIF($E$4:E3715,E3715)))</f>
        <v/>
      </c>
      <c r="H3715" s="1">
        <f>IF(AND(J3715="SAYIM",FİLTRE!$H$5="RAFTA",U3715&lt;&gt;0),1,0)+
IF(AND(J3715="İADE DEPO",FİLTRE!$H$5="İADE DEPO"),1,0)+
IF(FİLTRE!$H$5="TÜMÜ",1,0)+
IF(AND(J3715="FİRMA İADE",FİLTRE!$H$5="FİRMA İADE"),1,0)+
IF(AND(J3715="İMHA",FİLTRE!$H$5="İMHA"),1,0)</f>
        <v>1</v>
      </c>
      <c r="I3715" s="99"/>
      <c r="J3715" s="100"/>
      <c r="K3715" s="100"/>
      <c r="L3715" s="101"/>
      <c r="M3715" s="102"/>
      <c r="N3715" s="101"/>
      <c r="O3715" s="99"/>
      <c r="P3715" s="103"/>
      <c r="Q3715" s="104"/>
      <c r="R3715" s="50"/>
      <c r="S3715" s="105"/>
      <c r="T3715" s="106"/>
      <c r="U3715" s="107"/>
      <c r="V3715" s="108"/>
      <c r="W3715" s="107"/>
      <c r="X3715" s="107"/>
      <c r="AA3715" s="107"/>
      <c r="AB3715" s="110"/>
      <c r="AC3715" s="110"/>
      <c r="AE3715" s="105"/>
      <c r="AF3715" s="105"/>
      <c r="AR3715" s="112"/>
    </row>
    <row r="3716" spans="2:44" x14ac:dyDescent="0.25">
      <c r="B3716" s="1" t="str">
        <f>IF(I3716="","",
(IF(N3716=FİLTRE!$H$6,2,0)+IF(FİLTRE!$H$6="TOPLAM",2,0))
)</f>
        <v/>
      </c>
      <c r="C3716">
        <f>IF(FİLTRE!$M$5="",9,(IF(U3716&gt;=FİLTRE!$M$5,1,0)))</f>
        <v>1</v>
      </c>
      <c r="D3716" s="1">
        <f>IF(FİLTRE!$M$6="",9,(IF('SKT LİSTESİ'!P3716&lt;=FİLTRE!$M$6,1,0)))</f>
        <v>1</v>
      </c>
      <c r="E3716" s="25" t="str">
        <f>IF(I3716="","",(COUNTIFS($L$4:L3716,L3716)))</f>
        <v/>
      </c>
      <c r="F3716" s="13">
        <f>IF(OR(B3716&lt;&gt;2,C3716&lt;&gt;1,D3716&lt;&gt;1,H3716&lt;&gt;1),0,
COUNTIFS($B$4:B3716,2,$C$4:C3716,1,$D$4:D3716,1,$H$4:H3716,1))</f>
        <v>0</v>
      </c>
      <c r="G3716" s="26" t="str">
        <f>IF(I3716="","",(COUNTIF($E$4:E3716,E3716)))</f>
        <v/>
      </c>
      <c r="H3716" s="1">
        <f>IF(AND(J3716="SAYIM",FİLTRE!$H$5="RAFTA",U3716&lt;&gt;0),1,0)+
IF(AND(J3716="İADE DEPO",FİLTRE!$H$5="İADE DEPO"),1,0)+
IF(FİLTRE!$H$5="TÜMÜ",1,0)+
IF(AND(J3716="FİRMA İADE",FİLTRE!$H$5="FİRMA İADE"),1,0)+
IF(AND(J3716="İMHA",FİLTRE!$H$5="İMHA"),1,0)</f>
        <v>1</v>
      </c>
      <c r="I3716" s="99"/>
      <c r="J3716" s="100"/>
      <c r="K3716" s="100"/>
      <c r="L3716" s="101"/>
      <c r="M3716" s="102"/>
      <c r="N3716" s="101"/>
      <c r="O3716" s="99"/>
      <c r="P3716" s="103"/>
      <c r="Q3716" s="104"/>
      <c r="R3716" s="50"/>
      <c r="S3716" s="105"/>
      <c r="T3716" s="106"/>
      <c r="U3716" s="107"/>
      <c r="V3716" s="108"/>
      <c r="W3716" s="107"/>
      <c r="X3716" s="107"/>
      <c r="AA3716" s="107"/>
      <c r="AB3716" s="110"/>
      <c r="AC3716" s="110"/>
      <c r="AE3716" s="105"/>
      <c r="AF3716" s="105"/>
      <c r="AR3716" s="112"/>
    </row>
    <row r="3717" spans="2:44" x14ac:dyDescent="0.25">
      <c r="B3717" s="1" t="str">
        <f>IF(I3717="","",
(IF(N3717=FİLTRE!$H$6,2,0)+IF(FİLTRE!$H$6="TOPLAM",2,0))
)</f>
        <v/>
      </c>
      <c r="C3717">
        <f>IF(FİLTRE!$M$5="",9,(IF(U3717&gt;=FİLTRE!$M$5,1,0)))</f>
        <v>1</v>
      </c>
      <c r="D3717" s="1">
        <f>IF(FİLTRE!$M$6="",9,(IF('SKT LİSTESİ'!P3717&lt;=FİLTRE!$M$6,1,0)))</f>
        <v>1</v>
      </c>
      <c r="E3717" s="25" t="str">
        <f>IF(I3717="","",(COUNTIFS($L$4:L3717,L3717)))</f>
        <v/>
      </c>
      <c r="F3717" s="13">
        <f>IF(OR(B3717&lt;&gt;2,C3717&lt;&gt;1,D3717&lt;&gt;1,H3717&lt;&gt;1),0,
COUNTIFS($B$4:B3717,2,$C$4:C3717,1,$D$4:D3717,1,$H$4:H3717,1))</f>
        <v>0</v>
      </c>
      <c r="G3717" s="26" t="str">
        <f>IF(I3717="","",(COUNTIF($E$4:E3717,E3717)))</f>
        <v/>
      </c>
      <c r="H3717" s="1">
        <f>IF(AND(J3717="SAYIM",FİLTRE!$H$5="RAFTA",U3717&lt;&gt;0),1,0)+
IF(AND(J3717="İADE DEPO",FİLTRE!$H$5="İADE DEPO"),1,0)+
IF(FİLTRE!$H$5="TÜMÜ",1,0)+
IF(AND(J3717="FİRMA İADE",FİLTRE!$H$5="FİRMA İADE"),1,0)+
IF(AND(J3717="İMHA",FİLTRE!$H$5="İMHA"),1,0)</f>
        <v>1</v>
      </c>
      <c r="I3717" s="99"/>
      <c r="J3717" s="100"/>
      <c r="K3717" s="100"/>
      <c r="L3717" s="101"/>
      <c r="M3717" s="102"/>
      <c r="N3717" s="101"/>
      <c r="O3717" s="99"/>
      <c r="P3717" s="103"/>
      <c r="Q3717" s="104"/>
      <c r="R3717" s="50"/>
      <c r="S3717" s="105"/>
      <c r="T3717" s="106"/>
      <c r="U3717" s="107"/>
      <c r="V3717" s="108"/>
      <c r="W3717" s="107"/>
      <c r="X3717" s="107"/>
      <c r="AA3717" s="107"/>
      <c r="AB3717" s="110"/>
      <c r="AC3717" s="110"/>
      <c r="AE3717" s="105"/>
      <c r="AF3717" s="105"/>
      <c r="AR3717" s="112"/>
    </row>
    <row r="3718" spans="2:44" x14ac:dyDescent="0.25">
      <c r="B3718" s="1" t="str">
        <f>IF(I3718="","",
(IF(N3718=FİLTRE!$H$6,2,0)+IF(FİLTRE!$H$6="TOPLAM",2,0))
)</f>
        <v/>
      </c>
      <c r="C3718">
        <f>IF(FİLTRE!$M$5="",9,(IF(U3718&gt;=FİLTRE!$M$5,1,0)))</f>
        <v>1</v>
      </c>
      <c r="D3718" s="1">
        <f>IF(FİLTRE!$M$6="",9,(IF('SKT LİSTESİ'!P3718&lt;=FİLTRE!$M$6,1,0)))</f>
        <v>1</v>
      </c>
      <c r="E3718" s="25" t="str">
        <f>IF(I3718="","",(COUNTIFS($L$4:L3718,L3718)))</f>
        <v/>
      </c>
      <c r="F3718" s="13">
        <f>IF(OR(B3718&lt;&gt;2,C3718&lt;&gt;1,D3718&lt;&gt;1,H3718&lt;&gt;1),0,
COUNTIFS($B$4:B3718,2,$C$4:C3718,1,$D$4:D3718,1,$H$4:H3718,1))</f>
        <v>0</v>
      </c>
      <c r="G3718" s="26" t="str">
        <f>IF(I3718="","",(COUNTIF($E$4:E3718,E3718)))</f>
        <v/>
      </c>
      <c r="H3718" s="1">
        <f>IF(AND(J3718="SAYIM",FİLTRE!$H$5="RAFTA",U3718&lt;&gt;0),1,0)+
IF(AND(J3718="İADE DEPO",FİLTRE!$H$5="İADE DEPO"),1,0)+
IF(FİLTRE!$H$5="TÜMÜ",1,0)+
IF(AND(J3718="FİRMA İADE",FİLTRE!$H$5="FİRMA İADE"),1,0)+
IF(AND(J3718="İMHA",FİLTRE!$H$5="İMHA"),1,0)</f>
        <v>1</v>
      </c>
      <c r="I3718" s="99"/>
      <c r="J3718" s="100"/>
      <c r="K3718" s="100"/>
      <c r="L3718" s="101"/>
      <c r="M3718" s="102"/>
      <c r="N3718" s="101"/>
      <c r="O3718" s="99"/>
      <c r="P3718" s="103"/>
      <c r="Q3718" s="104"/>
      <c r="R3718" s="50"/>
      <c r="S3718" s="105"/>
      <c r="T3718" s="106"/>
      <c r="U3718" s="107"/>
      <c r="V3718" s="108"/>
      <c r="W3718" s="107"/>
      <c r="X3718" s="107"/>
      <c r="AA3718" s="107"/>
      <c r="AB3718" s="110"/>
      <c r="AC3718" s="110"/>
      <c r="AE3718" s="105"/>
      <c r="AF3718" s="105"/>
      <c r="AR3718" s="112"/>
    </row>
    <row r="3719" spans="2:44" x14ac:dyDescent="0.25">
      <c r="B3719" s="1" t="str">
        <f>IF(I3719="","",
(IF(N3719=FİLTRE!$H$6,2,0)+IF(FİLTRE!$H$6="TOPLAM",2,0))
)</f>
        <v/>
      </c>
      <c r="C3719">
        <f>IF(FİLTRE!$M$5="",9,(IF(U3719&gt;=FİLTRE!$M$5,1,0)))</f>
        <v>1</v>
      </c>
      <c r="D3719" s="1">
        <f>IF(FİLTRE!$M$6="",9,(IF('SKT LİSTESİ'!P3719&lt;=FİLTRE!$M$6,1,0)))</f>
        <v>1</v>
      </c>
      <c r="E3719" s="25" t="str">
        <f>IF(I3719="","",(COUNTIFS($L$4:L3719,L3719)))</f>
        <v/>
      </c>
      <c r="F3719" s="13">
        <f>IF(OR(B3719&lt;&gt;2,C3719&lt;&gt;1,D3719&lt;&gt;1,H3719&lt;&gt;1),0,
COUNTIFS($B$4:B3719,2,$C$4:C3719,1,$D$4:D3719,1,$H$4:H3719,1))</f>
        <v>0</v>
      </c>
      <c r="G3719" s="26" t="str">
        <f>IF(I3719="","",(COUNTIF($E$4:E3719,E3719)))</f>
        <v/>
      </c>
      <c r="H3719" s="1">
        <f>IF(AND(J3719="SAYIM",FİLTRE!$H$5="RAFTA",U3719&lt;&gt;0),1,0)+
IF(AND(J3719="İADE DEPO",FİLTRE!$H$5="İADE DEPO"),1,0)+
IF(FİLTRE!$H$5="TÜMÜ",1,0)+
IF(AND(J3719="FİRMA İADE",FİLTRE!$H$5="FİRMA İADE"),1,0)+
IF(AND(J3719="İMHA",FİLTRE!$H$5="İMHA"),1,0)</f>
        <v>1</v>
      </c>
      <c r="I3719" s="99"/>
      <c r="J3719" s="100"/>
      <c r="K3719" s="100"/>
      <c r="L3719" s="101"/>
      <c r="M3719" s="102"/>
      <c r="N3719" s="101"/>
      <c r="O3719" s="99"/>
      <c r="P3719" s="103"/>
      <c r="Q3719" s="104"/>
      <c r="R3719" s="50"/>
      <c r="S3719" s="105"/>
      <c r="T3719" s="106"/>
      <c r="U3719" s="107"/>
      <c r="V3719" s="108"/>
      <c r="W3719" s="107"/>
      <c r="X3719" s="107"/>
      <c r="AA3719" s="107"/>
      <c r="AB3719" s="110"/>
      <c r="AC3719" s="110"/>
      <c r="AE3719" s="105"/>
      <c r="AF3719" s="105"/>
      <c r="AR3719" s="112"/>
    </row>
    <row r="3720" spans="2:44" x14ac:dyDescent="0.25">
      <c r="B3720" s="1" t="str">
        <f>IF(I3720="","",
(IF(N3720=FİLTRE!$H$6,2,0)+IF(FİLTRE!$H$6="TOPLAM",2,0))
)</f>
        <v/>
      </c>
      <c r="C3720">
        <f>IF(FİLTRE!$M$5="",9,(IF(U3720&gt;=FİLTRE!$M$5,1,0)))</f>
        <v>1</v>
      </c>
      <c r="D3720" s="1">
        <f>IF(FİLTRE!$M$6="",9,(IF('SKT LİSTESİ'!P3720&lt;=FİLTRE!$M$6,1,0)))</f>
        <v>1</v>
      </c>
      <c r="E3720" s="25" t="str">
        <f>IF(I3720="","",(COUNTIFS($L$4:L3720,L3720)))</f>
        <v/>
      </c>
      <c r="F3720" s="13">
        <f>IF(OR(B3720&lt;&gt;2,C3720&lt;&gt;1,D3720&lt;&gt;1,H3720&lt;&gt;1),0,
COUNTIFS($B$4:B3720,2,$C$4:C3720,1,$D$4:D3720,1,$H$4:H3720,1))</f>
        <v>0</v>
      </c>
      <c r="G3720" s="26" t="str">
        <f>IF(I3720="","",(COUNTIF($E$4:E3720,E3720)))</f>
        <v/>
      </c>
      <c r="H3720" s="1">
        <f>IF(AND(J3720="SAYIM",FİLTRE!$H$5="RAFTA",U3720&lt;&gt;0),1,0)+
IF(AND(J3720="İADE DEPO",FİLTRE!$H$5="İADE DEPO"),1,0)+
IF(FİLTRE!$H$5="TÜMÜ",1,0)+
IF(AND(J3720="FİRMA İADE",FİLTRE!$H$5="FİRMA İADE"),1,0)+
IF(AND(J3720="İMHA",FİLTRE!$H$5="İMHA"),1,0)</f>
        <v>1</v>
      </c>
      <c r="I3720" s="99"/>
      <c r="J3720" s="100"/>
      <c r="K3720" s="100"/>
      <c r="L3720" s="101"/>
      <c r="M3720" s="102"/>
      <c r="N3720" s="101"/>
      <c r="O3720" s="99"/>
      <c r="P3720" s="103"/>
      <c r="Q3720" s="104"/>
      <c r="R3720" s="50"/>
      <c r="S3720" s="105"/>
      <c r="T3720" s="106"/>
      <c r="U3720" s="107"/>
      <c r="V3720" s="108"/>
      <c r="W3720" s="107"/>
      <c r="X3720" s="107"/>
      <c r="AA3720" s="107"/>
      <c r="AB3720" s="110"/>
      <c r="AC3720" s="110"/>
      <c r="AE3720" s="105"/>
      <c r="AF3720" s="105"/>
      <c r="AR3720" s="112"/>
    </row>
    <row r="3721" spans="2:44" x14ac:dyDescent="0.25">
      <c r="B3721" s="1" t="str">
        <f>IF(I3721="","",
(IF(N3721=FİLTRE!$H$6,2,0)+IF(FİLTRE!$H$6="TOPLAM",2,0))
)</f>
        <v/>
      </c>
      <c r="C3721">
        <f>IF(FİLTRE!$M$5="",9,(IF(U3721&gt;=FİLTRE!$M$5,1,0)))</f>
        <v>1</v>
      </c>
      <c r="D3721" s="1">
        <f>IF(FİLTRE!$M$6="",9,(IF('SKT LİSTESİ'!P3721&lt;=FİLTRE!$M$6,1,0)))</f>
        <v>1</v>
      </c>
      <c r="E3721" s="25" t="str">
        <f>IF(I3721="","",(COUNTIFS($L$4:L3721,L3721)))</f>
        <v/>
      </c>
      <c r="F3721" s="13">
        <f>IF(OR(B3721&lt;&gt;2,C3721&lt;&gt;1,D3721&lt;&gt;1,H3721&lt;&gt;1),0,
COUNTIFS($B$4:B3721,2,$C$4:C3721,1,$D$4:D3721,1,$H$4:H3721,1))</f>
        <v>0</v>
      </c>
      <c r="G3721" s="26" t="str">
        <f>IF(I3721="","",(COUNTIF($E$4:E3721,E3721)))</f>
        <v/>
      </c>
      <c r="H3721" s="1">
        <f>IF(AND(J3721="SAYIM",FİLTRE!$H$5="RAFTA",U3721&lt;&gt;0),1,0)+
IF(AND(J3721="İADE DEPO",FİLTRE!$H$5="İADE DEPO"),1,0)+
IF(FİLTRE!$H$5="TÜMÜ",1,0)+
IF(AND(J3721="FİRMA İADE",FİLTRE!$H$5="FİRMA İADE"),1,0)+
IF(AND(J3721="İMHA",FİLTRE!$H$5="İMHA"),1,0)</f>
        <v>1</v>
      </c>
      <c r="I3721" s="99"/>
      <c r="J3721" s="100"/>
      <c r="K3721" s="100"/>
      <c r="L3721" s="101"/>
      <c r="M3721" s="102"/>
      <c r="N3721" s="101"/>
      <c r="O3721" s="99"/>
      <c r="P3721" s="103"/>
      <c r="Q3721" s="104"/>
      <c r="R3721" s="50"/>
      <c r="S3721" s="105"/>
      <c r="T3721" s="106"/>
      <c r="U3721" s="107"/>
      <c r="V3721" s="108"/>
      <c r="W3721" s="107"/>
      <c r="X3721" s="107"/>
      <c r="AA3721" s="107"/>
      <c r="AB3721" s="110"/>
      <c r="AC3721" s="110"/>
      <c r="AE3721" s="105"/>
      <c r="AF3721" s="105"/>
      <c r="AR3721" s="112"/>
    </row>
    <row r="3722" spans="2:44" x14ac:dyDescent="0.25">
      <c r="B3722" s="1" t="str">
        <f>IF(I3722="","",
(IF(N3722=FİLTRE!$H$6,2,0)+IF(FİLTRE!$H$6="TOPLAM",2,0))
)</f>
        <v/>
      </c>
      <c r="C3722">
        <f>IF(FİLTRE!$M$5="",9,(IF(U3722&gt;=FİLTRE!$M$5,1,0)))</f>
        <v>1</v>
      </c>
      <c r="D3722" s="1">
        <f>IF(FİLTRE!$M$6="",9,(IF('SKT LİSTESİ'!P3722&lt;=FİLTRE!$M$6,1,0)))</f>
        <v>1</v>
      </c>
      <c r="E3722" s="25" t="str">
        <f>IF(I3722="","",(COUNTIFS($L$4:L3722,L3722)))</f>
        <v/>
      </c>
      <c r="F3722" s="13">
        <f>IF(OR(B3722&lt;&gt;2,C3722&lt;&gt;1,D3722&lt;&gt;1,H3722&lt;&gt;1),0,
COUNTIFS($B$4:B3722,2,$C$4:C3722,1,$D$4:D3722,1,$H$4:H3722,1))</f>
        <v>0</v>
      </c>
      <c r="G3722" s="26" t="str">
        <f>IF(I3722="","",(COUNTIF($E$4:E3722,E3722)))</f>
        <v/>
      </c>
      <c r="H3722" s="1">
        <f>IF(AND(J3722="SAYIM",FİLTRE!$H$5="RAFTA",U3722&lt;&gt;0),1,0)+
IF(AND(J3722="İADE DEPO",FİLTRE!$H$5="İADE DEPO"),1,0)+
IF(FİLTRE!$H$5="TÜMÜ",1,0)+
IF(AND(J3722="FİRMA İADE",FİLTRE!$H$5="FİRMA İADE"),1,0)+
IF(AND(J3722="İMHA",FİLTRE!$H$5="İMHA"),1,0)</f>
        <v>1</v>
      </c>
      <c r="I3722" s="99"/>
      <c r="J3722" s="100"/>
      <c r="K3722" s="100"/>
      <c r="L3722" s="101"/>
      <c r="M3722" s="102"/>
      <c r="N3722" s="101"/>
      <c r="O3722" s="99"/>
      <c r="P3722" s="103"/>
      <c r="Q3722" s="104"/>
      <c r="R3722" s="50"/>
      <c r="S3722" s="105"/>
      <c r="T3722" s="106"/>
      <c r="U3722" s="107"/>
      <c r="V3722" s="108"/>
      <c r="W3722" s="107"/>
      <c r="X3722" s="107"/>
      <c r="AA3722" s="107"/>
      <c r="AB3722" s="110"/>
      <c r="AC3722" s="110"/>
      <c r="AE3722" s="105"/>
      <c r="AF3722" s="105"/>
      <c r="AR3722" s="112"/>
    </row>
    <row r="3723" spans="2:44" x14ac:dyDescent="0.25">
      <c r="B3723" s="1" t="str">
        <f>IF(I3723="","",
(IF(N3723=FİLTRE!$H$6,2,0)+IF(FİLTRE!$H$6="TOPLAM",2,0))
)</f>
        <v/>
      </c>
      <c r="C3723">
        <f>IF(FİLTRE!$M$5="",9,(IF(U3723&gt;=FİLTRE!$M$5,1,0)))</f>
        <v>1</v>
      </c>
      <c r="D3723" s="1">
        <f>IF(FİLTRE!$M$6="",9,(IF('SKT LİSTESİ'!P3723&lt;=FİLTRE!$M$6,1,0)))</f>
        <v>1</v>
      </c>
      <c r="E3723" s="25" t="str">
        <f>IF(I3723="","",(COUNTIFS($L$4:L3723,L3723)))</f>
        <v/>
      </c>
      <c r="F3723" s="13">
        <f>IF(OR(B3723&lt;&gt;2,C3723&lt;&gt;1,D3723&lt;&gt;1,H3723&lt;&gt;1),0,
COUNTIFS($B$4:B3723,2,$C$4:C3723,1,$D$4:D3723,1,$H$4:H3723,1))</f>
        <v>0</v>
      </c>
      <c r="G3723" s="26" t="str">
        <f>IF(I3723="","",(COUNTIF($E$4:E3723,E3723)))</f>
        <v/>
      </c>
      <c r="H3723" s="1">
        <f>IF(AND(J3723="SAYIM",FİLTRE!$H$5="RAFTA",U3723&lt;&gt;0),1,0)+
IF(AND(J3723="İADE DEPO",FİLTRE!$H$5="İADE DEPO"),1,0)+
IF(FİLTRE!$H$5="TÜMÜ",1,0)+
IF(AND(J3723="FİRMA İADE",FİLTRE!$H$5="FİRMA İADE"),1,0)+
IF(AND(J3723="İMHA",FİLTRE!$H$5="İMHA"),1,0)</f>
        <v>1</v>
      </c>
      <c r="I3723" s="99"/>
      <c r="J3723" s="100"/>
      <c r="K3723" s="100"/>
      <c r="L3723" s="101"/>
      <c r="M3723" s="102"/>
      <c r="N3723" s="101"/>
      <c r="O3723" s="99"/>
      <c r="P3723" s="103"/>
      <c r="Q3723" s="104"/>
      <c r="R3723" s="50"/>
      <c r="S3723" s="105"/>
      <c r="T3723" s="106"/>
      <c r="U3723" s="107"/>
      <c r="V3723" s="108"/>
      <c r="W3723" s="107"/>
      <c r="X3723" s="107"/>
      <c r="AA3723" s="107"/>
      <c r="AB3723" s="110"/>
      <c r="AC3723" s="110"/>
      <c r="AE3723" s="105"/>
      <c r="AF3723" s="105"/>
      <c r="AR3723" s="112"/>
    </row>
    <row r="3724" spans="2:44" x14ac:dyDescent="0.25">
      <c r="B3724" s="1" t="str">
        <f>IF(I3724="","",
(IF(N3724=FİLTRE!$H$6,2,0)+IF(FİLTRE!$H$6="TOPLAM",2,0))
)</f>
        <v/>
      </c>
      <c r="C3724">
        <f>IF(FİLTRE!$M$5="",9,(IF(U3724&gt;=FİLTRE!$M$5,1,0)))</f>
        <v>1</v>
      </c>
      <c r="D3724" s="1">
        <f>IF(FİLTRE!$M$6="",9,(IF('SKT LİSTESİ'!P3724&lt;=FİLTRE!$M$6,1,0)))</f>
        <v>1</v>
      </c>
      <c r="E3724" s="25" t="str">
        <f>IF(I3724="","",(COUNTIFS($L$4:L3724,L3724)))</f>
        <v/>
      </c>
      <c r="F3724" s="13">
        <f>IF(OR(B3724&lt;&gt;2,C3724&lt;&gt;1,D3724&lt;&gt;1,H3724&lt;&gt;1),0,
COUNTIFS($B$4:B3724,2,$C$4:C3724,1,$D$4:D3724,1,$H$4:H3724,1))</f>
        <v>0</v>
      </c>
      <c r="G3724" s="26" t="str">
        <f>IF(I3724="","",(COUNTIF($E$4:E3724,E3724)))</f>
        <v/>
      </c>
      <c r="H3724" s="1">
        <f>IF(AND(J3724="SAYIM",FİLTRE!$H$5="RAFTA",U3724&lt;&gt;0),1,0)+
IF(AND(J3724="İADE DEPO",FİLTRE!$H$5="İADE DEPO"),1,0)+
IF(FİLTRE!$H$5="TÜMÜ",1,0)+
IF(AND(J3724="FİRMA İADE",FİLTRE!$H$5="FİRMA İADE"),1,0)+
IF(AND(J3724="İMHA",FİLTRE!$H$5="İMHA"),1,0)</f>
        <v>1</v>
      </c>
      <c r="I3724" s="99"/>
      <c r="J3724" s="100"/>
      <c r="K3724" s="100"/>
      <c r="L3724" s="101"/>
      <c r="M3724" s="102"/>
      <c r="N3724" s="101"/>
      <c r="O3724" s="99"/>
      <c r="P3724" s="103"/>
      <c r="Q3724" s="104"/>
      <c r="R3724" s="50"/>
      <c r="S3724" s="105"/>
      <c r="T3724" s="106"/>
      <c r="U3724" s="107"/>
      <c r="V3724" s="108"/>
      <c r="W3724" s="107"/>
      <c r="X3724" s="107"/>
      <c r="AA3724" s="107"/>
      <c r="AB3724" s="110"/>
      <c r="AC3724" s="110"/>
      <c r="AE3724" s="105"/>
      <c r="AF3724" s="105"/>
      <c r="AR3724" s="112"/>
    </row>
    <row r="3725" spans="2:44" x14ac:dyDescent="0.25">
      <c r="B3725" s="1" t="str">
        <f>IF(I3725="","",
(IF(N3725=FİLTRE!$H$6,2,0)+IF(FİLTRE!$H$6="TOPLAM",2,0))
)</f>
        <v/>
      </c>
      <c r="C3725">
        <f>IF(FİLTRE!$M$5="",9,(IF(U3725&gt;=FİLTRE!$M$5,1,0)))</f>
        <v>1</v>
      </c>
      <c r="D3725" s="1">
        <f>IF(FİLTRE!$M$6="",9,(IF('SKT LİSTESİ'!P3725&lt;=FİLTRE!$M$6,1,0)))</f>
        <v>1</v>
      </c>
      <c r="E3725" s="25" t="str">
        <f>IF(I3725="","",(COUNTIFS($L$4:L3725,L3725)))</f>
        <v/>
      </c>
      <c r="F3725" s="13">
        <f>IF(OR(B3725&lt;&gt;2,C3725&lt;&gt;1,D3725&lt;&gt;1,H3725&lt;&gt;1),0,
COUNTIFS($B$4:B3725,2,$C$4:C3725,1,$D$4:D3725,1,$H$4:H3725,1))</f>
        <v>0</v>
      </c>
      <c r="G3725" s="26" t="str">
        <f>IF(I3725="","",(COUNTIF($E$4:E3725,E3725)))</f>
        <v/>
      </c>
      <c r="H3725" s="1">
        <f>IF(AND(J3725="SAYIM",FİLTRE!$H$5="RAFTA",U3725&lt;&gt;0),1,0)+
IF(AND(J3725="İADE DEPO",FİLTRE!$H$5="İADE DEPO"),1,0)+
IF(FİLTRE!$H$5="TÜMÜ",1,0)+
IF(AND(J3725="FİRMA İADE",FİLTRE!$H$5="FİRMA İADE"),1,0)+
IF(AND(J3725="İMHA",FİLTRE!$H$5="İMHA"),1,0)</f>
        <v>1</v>
      </c>
      <c r="I3725" s="99"/>
      <c r="J3725" s="100"/>
      <c r="K3725" s="100"/>
      <c r="L3725" s="101"/>
      <c r="M3725" s="102"/>
      <c r="N3725" s="101"/>
      <c r="O3725" s="99"/>
      <c r="P3725" s="103"/>
      <c r="Q3725" s="104"/>
      <c r="R3725" s="50"/>
      <c r="S3725" s="105"/>
      <c r="T3725" s="106"/>
      <c r="U3725" s="107"/>
      <c r="V3725" s="108"/>
      <c r="W3725" s="107"/>
      <c r="X3725" s="107"/>
      <c r="AA3725" s="107"/>
      <c r="AB3725" s="110"/>
      <c r="AC3725" s="110"/>
      <c r="AE3725" s="105"/>
      <c r="AF3725" s="105"/>
      <c r="AR3725" s="112"/>
    </row>
    <row r="3726" spans="2:44" x14ac:dyDescent="0.25">
      <c r="B3726" s="1" t="str">
        <f>IF(I3726="","",
(IF(N3726=FİLTRE!$H$6,2,0)+IF(FİLTRE!$H$6="TOPLAM",2,0))
)</f>
        <v/>
      </c>
      <c r="C3726">
        <f>IF(FİLTRE!$M$5="",9,(IF(U3726&gt;=FİLTRE!$M$5,1,0)))</f>
        <v>1</v>
      </c>
      <c r="D3726" s="1">
        <f>IF(FİLTRE!$M$6="",9,(IF('SKT LİSTESİ'!P3726&lt;=FİLTRE!$M$6,1,0)))</f>
        <v>1</v>
      </c>
      <c r="E3726" s="25" t="str">
        <f>IF(I3726="","",(COUNTIFS($L$4:L3726,L3726)))</f>
        <v/>
      </c>
      <c r="F3726" s="13">
        <f>IF(OR(B3726&lt;&gt;2,C3726&lt;&gt;1,D3726&lt;&gt;1,H3726&lt;&gt;1),0,
COUNTIFS($B$4:B3726,2,$C$4:C3726,1,$D$4:D3726,1,$H$4:H3726,1))</f>
        <v>0</v>
      </c>
      <c r="G3726" s="26" t="str">
        <f>IF(I3726="","",(COUNTIF($E$4:E3726,E3726)))</f>
        <v/>
      </c>
      <c r="H3726" s="1">
        <f>IF(AND(J3726="SAYIM",FİLTRE!$H$5="RAFTA",U3726&lt;&gt;0),1,0)+
IF(AND(J3726="İADE DEPO",FİLTRE!$H$5="İADE DEPO"),1,0)+
IF(FİLTRE!$H$5="TÜMÜ",1,0)+
IF(AND(J3726="FİRMA İADE",FİLTRE!$H$5="FİRMA İADE"),1,0)+
IF(AND(J3726="İMHA",FİLTRE!$H$5="İMHA"),1,0)</f>
        <v>1</v>
      </c>
      <c r="I3726" s="99"/>
      <c r="J3726" s="100"/>
      <c r="K3726" s="100"/>
      <c r="L3726" s="101"/>
      <c r="M3726" s="102"/>
      <c r="N3726" s="101"/>
      <c r="O3726" s="99"/>
      <c r="P3726" s="103"/>
      <c r="Q3726" s="104"/>
      <c r="R3726" s="50"/>
      <c r="S3726" s="105"/>
      <c r="T3726" s="106"/>
      <c r="U3726" s="107"/>
      <c r="V3726" s="108"/>
      <c r="W3726" s="107"/>
      <c r="X3726" s="107"/>
      <c r="AA3726" s="107"/>
      <c r="AB3726" s="110"/>
      <c r="AC3726" s="110"/>
      <c r="AE3726" s="105"/>
      <c r="AF3726" s="105"/>
      <c r="AR3726" s="112"/>
    </row>
    <row r="3727" spans="2:44" x14ac:dyDescent="0.25">
      <c r="B3727" s="1" t="str">
        <f>IF(I3727="","",
(IF(N3727=FİLTRE!$H$6,2,0)+IF(FİLTRE!$H$6="TOPLAM",2,0))
)</f>
        <v/>
      </c>
      <c r="C3727">
        <f>IF(FİLTRE!$M$5="",9,(IF(U3727&gt;=FİLTRE!$M$5,1,0)))</f>
        <v>1</v>
      </c>
      <c r="D3727" s="1">
        <f>IF(FİLTRE!$M$6="",9,(IF('SKT LİSTESİ'!P3727&lt;=FİLTRE!$M$6,1,0)))</f>
        <v>1</v>
      </c>
      <c r="E3727" s="25" t="str">
        <f>IF(I3727="","",(COUNTIFS($L$4:L3727,L3727)))</f>
        <v/>
      </c>
      <c r="F3727" s="13">
        <f>IF(OR(B3727&lt;&gt;2,C3727&lt;&gt;1,D3727&lt;&gt;1,H3727&lt;&gt;1),0,
COUNTIFS($B$4:B3727,2,$C$4:C3727,1,$D$4:D3727,1,$H$4:H3727,1))</f>
        <v>0</v>
      </c>
      <c r="G3727" s="26" t="str">
        <f>IF(I3727="","",(COUNTIF($E$4:E3727,E3727)))</f>
        <v/>
      </c>
      <c r="H3727" s="1">
        <f>IF(AND(J3727="SAYIM",FİLTRE!$H$5="RAFTA",U3727&lt;&gt;0),1,0)+
IF(AND(J3727="İADE DEPO",FİLTRE!$H$5="İADE DEPO"),1,0)+
IF(FİLTRE!$H$5="TÜMÜ",1,0)+
IF(AND(J3727="FİRMA İADE",FİLTRE!$H$5="FİRMA İADE"),1,0)+
IF(AND(J3727="İMHA",FİLTRE!$H$5="İMHA"),1,0)</f>
        <v>1</v>
      </c>
      <c r="I3727" s="99"/>
      <c r="J3727" s="100"/>
      <c r="K3727" s="100"/>
      <c r="L3727" s="101"/>
      <c r="M3727" s="102"/>
      <c r="N3727" s="101"/>
      <c r="O3727" s="99"/>
      <c r="P3727" s="103"/>
      <c r="Q3727" s="104"/>
      <c r="R3727" s="50"/>
      <c r="S3727" s="105"/>
      <c r="T3727" s="106"/>
      <c r="U3727" s="107"/>
      <c r="V3727" s="108"/>
      <c r="W3727" s="107"/>
      <c r="X3727" s="107"/>
      <c r="AA3727" s="107"/>
      <c r="AB3727" s="110"/>
      <c r="AC3727" s="110"/>
      <c r="AE3727" s="105"/>
      <c r="AF3727" s="105"/>
      <c r="AR3727" s="112"/>
    </row>
    <row r="3728" spans="2:44" x14ac:dyDescent="0.25">
      <c r="B3728" s="1" t="str">
        <f>IF(I3728="","",
(IF(N3728=FİLTRE!$H$6,2,0)+IF(FİLTRE!$H$6="TOPLAM",2,0))
)</f>
        <v/>
      </c>
      <c r="C3728">
        <f>IF(FİLTRE!$M$5="",9,(IF(U3728&gt;=FİLTRE!$M$5,1,0)))</f>
        <v>1</v>
      </c>
      <c r="D3728" s="1">
        <f>IF(FİLTRE!$M$6="",9,(IF('SKT LİSTESİ'!P3728&lt;=FİLTRE!$M$6,1,0)))</f>
        <v>1</v>
      </c>
      <c r="E3728" s="25" t="str">
        <f>IF(I3728="","",(COUNTIFS($L$4:L3728,L3728)))</f>
        <v/>
      </c>
      <c r="F3728" s="13">
        <f>IF(OR(B3728&lt;&gt;2,C3728&lt;&gt;1,D3728&lt;&gt;1,H3728&lt;&gt;1),0,
COUNTIFS($B$4:B3728,2,$C$4:C3728,1,$D$4:D3728,1,$H$4:H3728,1))</f>
        <v>0</v>
      </c>
      <c r="G3728" s="26" t="str">
        <f>IF(I3728="","",(COUNTIF($E$4:E3728,E3728)))</f>
        <v/>
      </c>
      <c r="H3728" s="1">
        <f>IF(AND(J3728="SAYIM",FİLTRE!$H$5="RAFTA",U3728&lt;&gt;0),1,0)+
IF(AND(J3728="İADE DEPO",FİLTRE!$H$5="İADE DEPO"),1,0)+
IF(FİLTRE!$H$5="TÜMÜ",1,0)+
IF(AND(J3728="FİRMA İADE",FİLTRE!$H$5="FİRMA İADE"),1,0)+
IF(AND(J3728="İMHA",FİLTRE!$H$5="İMHA"),1,0)</f>
        <v>1</v>
      </c>
      <c r="I3728" s="99"/>
      <c r="J3728" s="100"/>
      <c r="K3728" s="100"/>
      <c r="L3728" s="101"/>
      <c r="M3728" s="102"/>
      <c r="N3728" s="101"/>
      <c r="O3728" s="99"/>
      <c r="P3728" s="103"/>
      <c r="Q3728" s="104"/>
      <c r="R3728" s="50"/>
      <c r="S3728" s="105"/>
      <c r="T3728" s="106"/>
      <c r="U3728" s="107"/>
      <c r="V3728" s="108"/>
      <c r="W3728" s="107"/>
      <c r="X3728" s="107"/>
      <c r="AA3728" s="107"/>
      <c r="AB3728" s="110"/>
      <c r="AC3728" s="110"/>
      <c r="AE3728" s="105"/>
      <c r="AF3728" s="105"/>
      <c r="AR3728" s="112"/>
    </row>
    <row r="3729" spans="2:44" x14ac:dyDescent="0.25">
      <c r="B3729" s="1" t="str">
        <f>IF(I3729="","",
(IF(N3729=FİLTRE!$H$6,2,0)+IF(FİLTRE!$H$6="TOPLAM",2,0))
)</f>
        <v/>
      </c>
      <c r="C3729">
        <f>IF(FİLTRE!$M$5="",9,(IF(U3729&gt;=FİLTRE!$M$5,1,0)))</f>
        <v>1</v>
      </c>
      <c r="D3729" s="1">
        <f>IF(FİLTRE!$M$6="",9,(IF('SKT LİSTESİ'!P3729&lt;=FİLTRE!$M$6,1,0)))</f>
        <v>1</v>
      </c>
      <c r="E3729" s="25" t="str">
        <f>IF(I3729="","",(COUNTIFS($L$4:L3729,L3729)))</f>
        <v/>
      </c>
      <c r="F3729" s="13">
        <f>IF(OR(B3729&lt;&gt;2,C3729&lt;&gt;1,D3729&lt;&gt;1,H3729&lt;&gt;1),0,
COUNTIFS($B$4:B3729,2,$C$4:C3729,1,$D$4:D3729,1,$H$4:H3729,1))</f>
        <v>0</v>
      </c>
      <c r="G3729" s="26" t="str">
        <f>IF(I3729="","",(COUNTIF($E$4:E3729,E3729)))</f>
        <v/>
      </c>
      <c r="H3729" s="1">
        <f>IF(AND(J3729="SAYIM",FİLTRE!$H$5="RAFTA",U3729&lt;&gt;0),1,0)+
IF(AND(J3729="İADE DEPO",FİLTRE!$H$5="İADE DEPO"),1,0)+
IF(FİLTRE!$H$5="TÜMÜ",1,0)+
IF(AND(J3729="FİRMA İADE",FİLTRE!$H$5="FİRMA İADE"),1,0)+
IF(AND(J3729="İMHA",FİLTRE!$H$5="İMHA"),1,0)</f>
        <v>1</v>
      </c>
      <c r="I3729" s="99"/>
      <c r="J3729" s="100"/>
      <c r="K3729" s="100"/>
      <c r="L3729" s="101"/>
      <c r="M3729" s="102"/>
      <c r="N3729" s="101"/>
      <c r="O3729" s="99"/>
      <c r="P3729" s="103"/>
      <c r="Q3729" s="104"/>
      <c r="R3729" s="50"/>
      <c r="S3729" s="105"/>
      <c r="T3729" s="106"/>
      <c r="U3729" s="107"/>
      <c r="V3729" s="108"/>
      <c r="W3729" s="107"/>
      <c r="X3729" s="107"/>
      <c r="AA3729" s="107"/>
      <c r="AB3729" s="110"/>
      <c r="AC3729" s="110"/>
      <c r="AE3729" s="105"/>
      <c r="AF3729" s="105"/>
      <c r="AR3729" s="112"/>
    </row>
    <row r="3730" spans="2:44" x14ac:dyDescent="0.25">
      <c r="B3730" s="1" t="str">
        <f>IF(I3730="","",
(IF(N3730=FİLTRE!$H$6,2,0)+IF(FİLTRE!$H$6="TOPLAM",2,0))
)</f>
        <v/>
      </c>
      <c r="C3730">
        <f>IF(FİLTRE!$M$5="",9,(IF(U3730&gt;=FİLTRE!$M$5,1,0)))</f>
        <v>1</v>
      </c>
      <c r="D3730" s="1">
        <f>IF(FİLTRE!$M$6="",9,(IF('SKT LİSTESİ'!P3730&lt;=FİLTRE!$M$6,1,0)))</f>
        <v>1</v>
      </c>
      <c r="E3730" s="25" t="str">
        <f>IF(I3730="","",(COUNTIFS($L$4:L3730,L3730)))</f>
        <v/>
      </c>
      <c r="F3730" s="13">
        <f>IF(OR(B3730&lt;&gt;2,C3730&lt;&gt;1,D3730&lt;&gt;1,H3730&lt;&gt;1),0,
COUNTIFS($B$4:B3730,2,$C$4:C3730,1,$D$4:D3730,1,$H$4:H3730,1))</f>
        <v>0</v>
      </c>
      <c r="G3730" s="26" t="str">
        <f>IF(I3730="","",(COUNTIF($E$4:E3730,E3730)))</f>
        <v/>
      </c>
      <c r="H3730" s="1">
        <f>IF(AND(J3730="SAYIM",FİLTRE!$H$5="RAFTA",U3730&lt;&gt;0),1,0)+
IF(AND(J3730="İADE DEPO",FİLTRE!$H$5="İADE DEPO"),1,0)+
IF(FİLTRE!$H$5="TÜMÜ",1,0)+
IF(AND(J3730="FİRMA İADE",FİLTRE!$H$5="FİRMA İADE"),1,0)+
IF(AND(J3730="İMHA",FİLTRE!$H$5="İMHA"),1,0)</f>
        <v>1</v>
      </c>
      <c r="I3730" s="99"/>
      <c r="J3730" s="100"/>
      <c r="K3730" s="100"/>
      <c r="L3730" s="101"/>
      <c r="M3730" s="102"/>
      <c r="N3730" s="101"/>
      <c r="O3730" s="99"/>
      <c r="P3730" s="103"/>
      <c r="Q3730" s="104"/>
      <c r="R3730" s="50"/>
      <c r="S3730" s="105"/>
      <c r="T3730" s="106"/>
      <c r="U3730" s="107"/>
      <c r="V3730" s="108"/>
      <c r="W3730" s="107"/>
      <c r="X3730" s="107"/>
      <c r="AA3730" s="107"/>
      <c r="AB3730" s="110"/>
      <c r="AC3730" s="110"/>
      <c r="AE3730" s="105"/>
      <c r="AF3730" s="105"/>
      <c r="AR3730" s="112"/>
    </row>
    <row r="3731" spans="2:44" x14ac:dyDescent="0.25">
      <c r="B3731" s="1" t="str">
        <f>IF(I3731="","",
(IF(N3731=FİLTRE!$H$6,2,0)+IF(FİLTRE!$H$6="TOPLAM",2,0))
)</f>
        <v/>
      </c>
      <c r="C3731">
        <f>IF(FİLTRE!$M$5="",9,(IF(U3731&gt;=FİLTRE!$M$5,1,0)))</f>
        <v>1</v>
      </c>
      <c r="D3731" s="1">
        <f>IF(FİLTRE!$M$6="",9,(IF('SKT LİSTESİ'!P3731&lt;=FİLTRE!$M$6,1,0)))</f>
        <v>1</v>
      </c>
      <c r="E3731" s="25" t="str">
        <f>IF(I3731="","",(COUNTIFS($L$4:L3731,L3731)))</f>
        <v/>
      </c>
      <c r="F3731" s="13">
        <f>IF(OR(B3731&lt;&gt;2,C3731&lt;&gt;1,D3731&lt;&gt;1,H3731&lt;&gt;1),0,
COUNTIFS($B$4:B3731,2,$C$4:C3731,1,$D$4:D3731,1,$H$4:H3731,1))</f>
        <v>0</v>
      </c>
      <c r="G3731" s="26" t="str">
        <f>IF(I3731="","",(COUNTIF($E$4:E3731,E3731)))</f>
        <v/>
      </c>
      <c r="H3731" s="1">
        <f>IF(AND(J3731="SAYIM",FİLTRE!$H$5="RAFTA",U3731&lt;&gt;0),1,0)+
IF(AND(J3731="İADE DEPO",FİLTRE!$H$5="İADE DEPO"),1,0)+
IF(FİLTRE!$H$5="TÜMÜ",1,0)+
IF(AND(J3731="FİRMA İADE",FİLTRE!$H$5="FİRMA İADE"),1,0)+
IF(AND(J3731="İMHA",FİLTRE!$H$5="İMHA"),1,0)</f>
        <v>1</v>
      </c>
      <c r="I3731" s="99"/>
      <c r="J3731" s="100"/>
      <c r="K3731" s="100"/>
      <c r="L3731" s="101"/>
      <c r="M3731" s="102"/>
      <c r="N3731" s="101"/>
      <c r="O3731" s="99"/>
      <c r="P3731" s="103"/>
      <c r="Q3731" s="104"/>
      <c r="R3731" s="50"/>
      <c r="S3731" s="105"/>
      <c r="T3731" s="106"/>
      <c r="U3731" s="107"/>
      <c r="V3731" s="108"/>
      <c r="W3731" s="107"/>
      <c r="X3731" s="107"/>
      <c r="AA3731" s="107"/>
      <c r="AB3731" s="110"/>
      <c r="AC3731" s="110"/>
      <c r="AE3731" s="105"/>
      <c r="AF3731" s="105"/>
      <c r="AR3731" s="112"/>
    </row>
    <row r="3732" spans="2:44" x14ac:dyDescent="0.25">
      <c r="B3732" s="1" t="str">
        <f>IF(I3732="","",
(IF(N3732=FİLTRE!$H$6,2,0)+IF(FİLTRE!$H$6="TOPLAM",2,0))
)</f>
        <v/>
      </c>
      <c r="C3732">
        <f>IF(FİLTRE!$M$5="",9,(IF(U3732&gt;=FİLTRE!$M$5,1,0)))</f>
        <v>1</v>
      </c>
      <c r="D3732" s="1">
        <f>IF(FİLTRE!$M$6="",9,(IF('SKT LİSTESİ'!P3732&lt;=FİLTRE!$M$6,1,0)))</f>
        <v>1</v>
      </c>
      <c r="E3732" s="25" t="str">
        <f>IF(I3732="","",(COUNTIFS($L$4:L3732,L3732)))</f>
        <v/>
      </c>
      <c r="F3732" s="13">
        <f>IF(OR(B3732&lt;&gt;2,C3732&lt;&gt;1,D3732&lt;&gt;1,H3732&lt;&gt;1),0,
COUNTIFS($B$4:B3732,2,$C$4:C3732,1,$D$4:D3732,1,$H$4:H3732,1))</f>
        <v>0</v>
      </c>
      <c r="G3732" s="26" t="str">
        <f>IF(I3732="","",(COUNTIF($E$4:E3732,E3732)))</f>
        <v/>
      </c>
      <c r="H3732" s="1">
        <f>IF(AND(J3732="SAYIM",FİLTRE!$H$5="RAFTA",U3732&lt;&gt;0),1,0)+
IF(AND(J3732="İADE DEPO",FİLTRE!$H$5="İADE DEPO"),1,0)+
IF(FİLTRE!$H$5="TÜMÜ",1,0)+
IF(AND(J3732="FİRMA İADE",FİLTRE!$H$5="FİRMA İADE"),1,0)+
IF(AND(J3732="İMHA",FİLTRE!$H$5="İMHA"),1,0)</f>
        <v>1</v>
      </c>
      <c r="I3732" s="99"/>
      <c r="J3732" s="100"/>
      <c r="K3732" s="100"/>
      <c r="L3732" s="101"/>
      <c r="M3732" s="102"/>
      <c r="N3732" s="101"/>
      <c r="O3732" s="99"/>
      <c r="P3732" s="103"/>
      <c r="Q3732" s="104"/>
      <c r="R3732" s="50"/>
      <c r="S3732" s="105"/>
      <c r="T3732" s="106"/>
      <c r="U3732" s="107"/>
      <c r="V3732" s="108"/>
      <c r="W3732" s="107"/>
      <c r="X3732" s="107"/>
      <c r="AA3732" s="107"/>
      <c r="AB3732" s="110"/>
      <c r="AC3732" s="110"/>
      <c r="AE3732" s="105"/>
      <c r="AF3732" s="105"/>
      <c r="AR3732" s="112"/>
    </row>
    <row r="3733" spans="2:44" x14ac:dyDescent="0.25">
      <c r="B3733" s="1" t="str">
        <f>IF(I3733="","",
(IF(N3733=FİLTRE!$H$6,2,0)+IF(FİLTRE!$H$6="TOPLAM",2,0))
)</f>
        <v/>
      </c>
      <c r="C3733">
        <f>IF(FİLTRE!$M$5="",9,(IF(U3733&gt;=FİLTRE!$M$5,1,0)))</f>
        <v>1</v>
      </c>
      <c r="D3733" s="1">
        <f>IF(FİLTRE!$M$6="",9,(IF('SKT LİSTESİ'!P3733&lt;=FİLTRE!$M$6,1,0)))</f>
        <v>1</v>
      </c>
      <c r="E3733" s="25" t="str">
        <f>IF(I3733="","",(COUNTIFS($L$4:L3733,L3733)))</f>
        <v/>
      </c>
      <c r="F3733" s="13">
        <f>IF(OR(B3733&lt;&gt;2,C3733&lt;&gt;1,D3733&lt;&gt;1,H3733&lt;&gt;1),0,
COUNTIFS($B$4:B3733,2,$C$4:C3733,1,$D$4:D3733,1,$H$4:H3733,1))</f>
        <v>0</v>
      </c>
      <c r="G3733" s="26" t="str">
        <f>IF(I3733="","",(COUNTIF($E$4:E3733,E3733)))</f>
        <v/>
      </c>
      <c r="H3733" s="1">
        <f>IF(AND(J3733="SAYIM",FİLTRE!$H$5="RAFTA",U3733&lt;&gt;0),1,0)+
IF(AND(J3733="İADE DEPO",FİLTRE!$H$5="İADE DEPO"),1,0)+
IF(FİLTRE!$H$5="TÜMÜ",1,0)+
IF(AND(J3733="FİRMA İADE",FİLTRE!$H$5="FİRMA İADE"),1,0)+
IF(AND(J3733="İMHA",FİLTRE!$H$5="İMHA"),1,0)</f>
        <v>1</v>
      </c>
      <c r="I3733" s="99"/>
      <c r="J3733" s="100"/>
      <c r="K3733" s="100"/>
      <c r="L3733" s="101"/>
      <c r="M3733" s="102"/>
      <c r="N3733" s="101"/>
      <c r="O3733" s="99"/>
      <c r="P3733" s="103"/>
      <c r="Q3733" s="104"/>
      <c r="R3733" s="50"/>
      <c r="S3733" s="105"/>
      <c r="T3733" s="106"/>
      <c r="U3733" s="107"/>
      <c r="V3733" s="108"/>
      <c r="W3733" s="107"/>
      <c r="X3733" s="107"/>
      <c r="AA3733" s="107"/>
      <c r="AB3733" s="110"/>
      <c r="AC3733" s="110"/>
      <c r="AE3733" s="105"/>
      <c r="AF3733" s="105"/>
      <c r="AR3733" s="112"/>
    </row>
    <row r="3734" spans="2:44" x14ac:dyDescent="0.25">
      <c r="B3734" s="1" t="str">
        <f>IF(I3734="","",
(IF(N3734=FİLTRE!$H$6,2,0)+IF(FİLTRE!$H$6="TOPLAM",2,0))
)</f>
        <v/>
      </c>
      <c r="C3734">
        <f>IF(FİLTRE!$M$5="",9,(IF(U3734&gt;=FİLTRE!$M$5,1,0)))</f>
        <v>1</v>
      </c>
      <c r="D3734" s="1">
        <f>IF(FİLTRE!$M$6="",9,(IF('SKT LİSTESİ'!P3734&lt;=FİLTRE!$M$6,1,0)))</f>
        <v>1</v>
      </c>
      <c r="E3734" s="25" t="str">
        <f>IF(I3734="","",(COUNTIFS($L$4:L3734,L3734)))</f>
        <v/>
      </c>
      <c r="F3734" s="13">
        <f>IF(OR(B3734&lt;&gt;2,C3734&lt;&gt;1,D3734&lt;&gt;1,H3734&lt;&gt;1),0,
COUNTIFS($B$4:B3734,2,$C$4:C3734,1,$D$4:D3734,1,$H$4:H3734,1))</f>
        <v>0</v>
      </c>
      <c r="G3734" s="26" t="str">
        <f>IF(I3734="","",(COUNTIF($E$4:E3734,E3734)))</f>
        <v/>
      </c>
      <c r="H3734" s="1">
        <f>IF(AND(J3734="SAYIM",FİLTRE!$H$5="RAFTA",U3734&lt;&gt;0),1,0)+
IF(AND(J3734="İADE DEPO",FİLTRE!$H$5="İADE DEPO"),1,0)+
IF(FİLTRE!$H$5="TÜMÜ",1,0)+
IF(AND(J3734="FİRMA İADE",FİLTRE!$H$5="FİRMA İADE"),1,0)+
IF(AND(J3734="İMHA",FİLTRE!$H$5="İMHA"),1,0)</f>
        <v>1</v>
      </c>
      <c r="I3734" s="99"/>
      <c r="J3734" s="100"/>
      <c r="K3734" s="100"/>
      <c r="L3734" s="101"/>
      <c r="M3734" s="102"/>
      <c r="N3734" s="101"/>
      <c r="O3734" s="99"/>
      <c r="P3734" s="103"/>
      <c r="Q3734" s="104"/>
      <c r="R3734" s="50"/>
      <c r="S3734" s="105"/>
      <c r="T3734" s="106"/>
      <c r="U3734" s="107"/>
      <c r="V3734" s="108"/>
      <c r="W3734" s="107"/>
      <c r="X3734" s="107"/>
      <c r="AA3734" s="107"/>
      <c r="AB3734" s="110"/>
      <c r="AC3734" s="110"/>
      <c r="AE3734" s="105"/>
      <c r="AF3734" s="105"/>
      <c r="AR3734" s="112"/>
    </row>
    <row r="3735" spans="2:44" x14ac:dyDescent="0.25">
      <c r="B3735" s="1" t="str">
        <f>IF(I3735="","",
(IF(N3735=FİLTRE!$H$6,2,0)+IF(FİLTRE!$H$6="TOPLAM",2,0))
)</f>
        <v/>
      </c>
      <c r="C3735">
        <f>IF(FİLTRE!$M$5="",9,(IF(U3735&gt;=FİLTRE!$M$5,1,0)))</f>
        <v>1</v>
      </c>
      <c r="D3735" s="1">
        <f>IF(FİLTRE!$M$6="",9,(IF('SKT LİSTESİ'!P3735&lt;=FİLTRE!$M$6,1,0)))</f>
        <v>1</v>
      </c>
      <c r="E3735" s="25" t="str">
        <f>IF(I3735="","",(COUNTIFS($L$4:L3735,L3735)))</f>
        <v/>
      </c>
      <c r="F3735" s="13">
        <f>IF(OR(B3735&lt;&gt;2,C3735&lt;&gt;1,D3735&lt;&gt;1,H3735&lt;&gt;1),0,
COUNTIFS($B$4:B3735,2,$C$4:C3735,1,$D$4:D3735,1,$H$4:H3735,1))</f>
        <v>0</v>
      </c>
      <c r="G3735" s="26" t="str">
        <f>IF(I3735="","",(COUNTIF($E$4:E3735,E3735)))</f>
        <v/>
      </c>
      <c r="H3735" s="1">
        <f>IF(AND(J3735="SAYIM",FİLTRE!$H$5="RAFTA",U3735&lt;&gt;0),1,0)+
IF(AND(J3735="İADE DEPO",FİLTRE!$H$5="İADE DEPO"),1,0)+
IF(FİLTRE!$H$5="TÜMÜ",1,0)+
IF(AND(J3735="FİRMA İADE",FİLTRE!$H$5="FİRMA İADE"),1,0)+
IF(AND(J3735="İMHA",FİLTRE!$H$5="İMHA"),1,0)</f>
        <v>1</v>
      </c>
      <c r="I3735" s="99"/>
      <c r="J3735" s="100"/>
      <c r="K3735" s="100"/>
      <c r="L3735" s="101"/>
      <c r="M3735" s="102"/>
      <c r="N3735" s="101"/>
      <c r="O3735" s="99"/>
      <c r="P3735" s="103"/>
      <c r="Q3735" s="104"/>
      <c r="R3735" s="50"/>
      <c r="S3735" s="105"/>
      <c r="T3735" s="106"/>
      <c r="U3735" s="107"/>
      <c r="V3735" s="108"/>
      <c r="W3735" s="107"/>
      <c r="X3735" s="107"/>
      <c r="AA3735" s="107"/>
      <c r="AB3735" s="110"/>
      <c r="AC3735" s="110"/>
      <c r="AE3735" s="105"/>
      <c r="AF3735" s="105"/>
      <c r="AR3735" s="112"/>
    </row>
    <row r="3736" spans="2:44" x14ac:dyDescent="0.25">
      <c r="B3736" s="1" t="str">
        <f>IF(I3736="","",
(IF(N3736=FİLTRE!$H$6,2,0)+IF(FİLTRE!$H$6="TOPLAM",2,0))
)</f>
        <v/>
      </c>
      <c r="C3736">
        <f>IF(FİLTRE!$M$5="",9,(IF(U3736&gt;=FİLTRE!$M$5,1,0)))</f>
        <v>1</v>
      </c>
      <c r="D3736" s="1">
        <f>IF(FİLTRE!$M$6="",9,(IF('SKT LİSTESİ'!P3736&lt;=FİLTRE!$M$6,1,0)))</f>
        <v>1</v>
      </c>
      <c r="E3736" s="25" t="str">
        <f>IF(I3736="","",(COUNTIFS($L$4:L3736,L3736)))</f>
        <v/>
      </c>
      <c r="F3736" s="13">
        <f>IF(OR(B3736&lt;&gt;2,C3736&lt;&gt;1,D3736&lt;&gt;1,H3736&lt;&gt;1),0,
COUNTIFS($B$4:B3736,2,$C$4:C3736,1,$D$4:D3736,1,$H$4:H3736,1))</f>
        <v>0</v>
      </c>
      <c r="G3736" s="26" t="str">
        <f>IF(I3736="","",(COUNTIF($E$4:E3736,E3736)))</f>
        <v/>
      </c>
      <c r="H3736" s="1">
        <f>IF(AND(J3736="SAYIM",FİLTRE!$H$5="RAFTA",U3736&lt;&gt;0),1,0)+
IF(AND(J3736="İADE DEPO",FİLTRE!$H$5="İADE DEPO"),1,0)+
IF(FİLTRE!$H$5="TÜMÜ",1,0)+
IF(AND(J3736="FİRMA İADE",FİLTRE!$H$5="FİRMA İADE"),1,0)+
IF(AND(J3736="İMHA",FİLTRE!$H$5="İMHA"),1,0)</f>
        <v>1</v>
      </c>
      <c r="I3736" s="99"/>
      <c r="J3736" s="100"/>
      <c r="K3736" s="100"/>
      <c r="L3736" s="101"/>
      <c r="M3736" s="102"/>
      <c r="N3736" s="101"/>
      <c r="O3736" s="99"/>
      <c r="P3736" s="103"/>
      <c r="Q3736" s="104"/>
      <c r="R3736" s="50"/>
      <c r="S3736" s="105"/>
      <c r="T3736" s="106"/>
      <c r="U3736" s="107"/>
      <c r="V3736" s="108"/>
      <c r="W3736" s="107"/>
      <c r="X3736" s="107"/>
      <c r="AA3736" s="107"/>
      <c r="AB3736" s="110"/>
      <c r="AC3736" s="110"/>
      <c r="AE3736" s="105"/>
      <c r="AF3736" s="105"/>
      <c r="AR3736" s="112"/>
    </row>
    <row r="3737" spans="2:44" x14ac:dyDescent="0.25">
      <c r="B3737" s="1" t="str">
        <f>IF(I3737="","",
(IF(N3737=FİLTRE!$H$6,2,0)+IF(FİLTRE!$H$6="TOPLAM",2,0))
)</f>
        <v/>
      </c>
      <c r="C3737">
        <f>IF(FİLTRE!$M$5="",9,(IF(U3737&gt;=FİLTRE!$M$5,1,0)))</f>
        <v>1</v>
      </c>
      <c r="D3737" s="1">
        <f>IF(FİLTRE!$M$6="",9,(IF('SKT LİSTESİ'!P3737&lt;=FİLTRE!$M$6,1,0)))</f>
        <v>1</v>
      </c>
      <c r="E3737" s="25" t="str">
        <f>IF(I3737="","",(COUNTIFS($L$4:L3737,L3737)))</f>
        <v/>
      </c>
      <c r="F3737" s="13">
        <f>IF(OR(B3737&lt;&gt;2,C3737&lt;&gt;1,D3737&lt;&gt;1,H3737&lt;&gt;1),0,
COUNTIFS($B$4:B3737,2,$C$4:C3737,1,$D$4:D3737,1,$H$4:H3737,1))</f>
        <v>0</v>
      </c>
      <c r="G3737" s="26" t="str">
        <f>IF(I3737="","",(COUNTIF($E$4:E3737,E3737)))</f>
        <v/>
      </c>
      <c r="H3737" s="1">
        <f>IF(AND(J3737="SAYIM",FİLTRE!$H$5="RAFTA",U3737&lt;&gt;0),1,0)+
IF(AND(J3737="İADE DEPO",FİLTRE!$H$5="İADE DEPO"),1,0)+
IF(FİLTRE!$H$5="TÜMÜ",1,0)+
IF(AND(J3737="FİRMA İADE",FİLTRE!$H$5="FİRMA İADE"),1,0)+
IF(AND(J3737="İMHA",FİLTRE!$H$5="İMHA"),1,0)</f>
        <v>1</v>
      </c>
      <c r="I3737" s="99"/>
      <c r="J3737" s="100"/>
      <c r="K3737" s="100"/>
      <c r="L3737" s="101"/>
      <c r="M3737" s="102"/>
      <c r="N3737" s="101"/>
      <c r="O3737" s="99"/>
      <c r="P3737" s="103"/>
      <c r="Q3737" s="104"/>
      <c r="R3737" s="50"/>
      <c r="S3737" s="105"/>
      <c r="T3737" s="106"/>
      <c r="U3737" s="107"/>
      <c r="V3737" s="108"/>
      <c r="W3737" s="107"/>
      <c r="X3737" s="107"/>
      <c r="AA3737" s="107"/>
      <c r="AB3737" s="110"/>
      <c r="AC3737" s="110"/>
      <c r="AE3737" s="105"/>
      <c r="AF3737" s="105"/>
      <c r="AR3737" s="112"/>
    </row>
    <row r="3738" spans="2:44" x14ac:dyDescent="0.25">
      <c r="B3738" s="1" t="str">
        <f>IF(I3738="","",
(IF(N3738=FİLTRE!$H$6,2,0)+IF(FİLTRE!$H$6="TOPLAM",2,0))
)</f>
        <v/>
      </c>
      <c r="C3738">
        <f>IF(FİLTRE!$M$5="",9,(IF(U3738&gt;=FİLTRE!$M$5,1,0)))</f>
        <v>1</v>
      </c>
      <c r="D3738" s="1">
        <f>IF(FİLTRE!$M$6="",9,(IF('SKT LİSTESİ'!P3738&lt;=FİLTRE!$M$6,1,0)))</f>
        <v>1</v>
      </c>
      <c r="E3738" s="25" t="str">
        <f>IF(I3738="","",(COUNTIFS($L$4:L3738,L3738)))</f>
        <v/>
      </c>
      <c r="F3738" s="13">
        <f>IF(OR(B3738&lt;&gt;2,C3738&lt;&gt;1,D3738&lt;&gt;1,H3738&lt;&gt;1),0,
COUNTIFS($B$4:B3738,2,$C$4:C3738,1,$D$4:D3738,1,$H$4:H3738,1))</f>
        <v>0</v>
      </c>
      <c r="G3738" s="26" t="str">
        <f>IF(I3738="","",(COUNTIF($E$4:E3738,E3738)))</f>
        <v/>
      </c>
      <c r="H3738" s="1">
        <f>IF(AND(J3738="SAYIM",FİLTRE!$H$5="RAFTA",U3738&lt;&gt;0),1,0)+
IF(AND(J3738="İADE DEPO",FİLTRE!$H$5="İADE DEPO"),1,0)+
IF(FİLTRE!$H$5="TÜMÜ",1,0)+
IF(AND(J3738="FİRMA İADE",FİLTRE!$H$5="FİRMA İADE"),1,0)+
IF(AND(J3738="İMHA",FİLTRE!$H$5="İMHA"),1,0)</f>
        <v>1</v>
      </c>
      <c r="I3738" s="99"/>
      <c r="J3738" s="100"/>
      <c r="K3738" s="100"/>
      <c r="L3738" s="101"/>
      <c r="M3738" s="102"/>
      <c r="N3738" s="101"/>
      <c r="O3738" s="99"/>
      <c r="P3738" s="103"/>
      <c r="Q3738" s="104"/>
      <c r="R3738" s="50"/>
      <c r="S3738" s="105"/>
      <c r="T3738" s="106"/>
      <c r="U3738" s="107"/>
      <c r="V3738" s="108"/>
      <c r="W3738" s="107"/>
      <c r="X3738" s="107"/>
      <c r="AA3738" s="107"/>
      <c r="AB3738" s="110"/>
      <c r="AC3738" s="110"/>
      <c r="AE3738" s="105"/>
      <c r="AF3738" s="105"/>
      <c r="AR3738" s="112"/>
    </row>
    <row r="3739" spans="2:44" x14ac:dyDescent="0.25">
      <c r="B3739" s="1" t="str">
        <f>IF(I3739="","",
(IF(N3739=FİLTRE!$H$6,2,0)+IF(FİLTRE!$H$6="TOPLAM",2,0))
)</f>
        <v/>
      </c>
      <c r="C3739">
        <f>IF(FİLTRE!$M$5="",9,(IF(U3739&gt;=FİLTRE!$M$5,1,0)))</f>
        <v>1</v>
      </c>
      <c r="D3739" s="1">
        <f>IF(FİLTRE!$M$6="",9,(IF('SKT LİSTESİ'!P3739&lt;=FİLTRE!$M$6,1,0)))</f>
        <v>1</v>
      </c>
      <c r="E3739" s="25" t="str">
        <f>IF(I3739="","",(COUNTIFS($L$4:L3739,L3739)))</f>
        <v/>
      </c>
      <c r="F3739" s="13">
        <f>IF(OR(B3739&lt;&gt;2,C3739&lt;&gt;1,D3739&lt;&gt;1,H3739&lt;&gt;1),0,
COUNTIFS($B$4:B3739,2,$C$4:C3739,1,$D$4:D3739,1,$H$4:H3739,1))</f>
        <v>0</v>
      </c>
      <c r="G3739" s="26" t="str">
        <f>IF(I3739="","",(COUNTIF($E$4:E3739,E3739)))</f>
        <v/>
      </c>
      <c r="H3739" s="1">
        <f>IF(AND(J3739="SAYIM",FİLTRE!$H$5="RAFTA",U3739&lt;&gt;0),1,0)+
IF(AND(J3739="İADE DEPO",FİLTRE!$H$5="İADE DEPO"),1,0)+
IF(FİLTRE!$H$5="TÜMÜ",1,0)+
IF(AND(J3739="FİRMA İADE",FİLTRE!$H$5="FİRMA İADE"),1,0)+
IF(AND(J3739="İMHA",FİLTRE!$H$5="İMHA"),1,0)</f>
        <v>1</v>
      </c>
      <c r="I3739" s="99"/>
      <c r="J3739" s="100"/>
      <c r="K3739" s="100"/>
      <c r="L3739" s="101"/>
      <c r="M3739" s="102"/>
      <c r="N3739" s="101"/>
      <c r="O3739" s="99"/>
      <c r="P3739" s="103"/>
      <c r="Q3739" s="104"/>
      <c r="R3739" s="50"/>
      <c r="S3739" s="105"/>
      <c r="T3739" s="106"/>
      <c r="U3739" s="107"/>
      <c r="V3739" s="108"/>
      <c r="W3739" s="107"/>
      <c r="X3739" s="107"/>
      <c r="AA3739" s="107"/>
      <c r="AB3739" s="110"/>
      <c r="AC3739" s="110"/>
      <c r="AE3739" s="105"/>
      <c r="AF3739" s="105"/>
      <c r="AR3739" s="112"/>
    </row>
    <row r="3740" spans="2:44" x14ac:dyDescent="0.25">
      <c r="B3740" s="1" t="str">
        <f>IF(I3740="","",
(IF(N3740=FİLTRE!$H$6,2,0)+IF(FİLTRE!$H$6="TOPLAM",2,0))
)</f>
        <v/>
      </c>
      <c r="C3740">
        <f>IF(FİLTRE!$M$5="",9,(IF(U3740&gt;=FİLTRE!$M$5,1,0)))</f>
        <v>1</v>
      </c>
      <c r="D3740" s="1">
        <f>IF(FİLTRE!$M$6="",9,(IF('SKT LİSTESİ'!P3740&lt;=FİLTRE!$M$6,1,0)))</f>
        <v>1</v>
      </c>
      <c r="E3740" s="25" t="str">
        <f>IF(I3740="","",(COUNTIFS($L$4:L3740,L3740)))</f>
        <v/>
      </c>
      <c r="F3740" s="13">
        <f>IF(OR(B3740&lt;&gt;2,C3740&lt;&gt;1,D3740&lt;&gt;1,H3740&lt;&gt;1),0,
COUNTIFS($B$4:B3740,2,$C$4:C3740,1,$D$4:D3740,1,$H$4:H3740,1))</f>
        <v>0</v>
      </c>
      <c r="G3740" s="26" t="str">
        <f>IF(I3740="","",(COUNTIF($E$4:E3740,E3740)))</f>
        <v/>
      </c>
      <c r="H3740" s="1">
        <f>IF(AND(J3740="SAYIM",FİLTRE!$H$5="RAFTA",U3740&lt;&gt;0),1,0)+
IF(AND(J3740="İADE DEPO",FİLTRE!$H$5="İADE DEPO"),1,0)+
IF(FİLTRE!$H$5="TÜMÜ",1,0)+
IF(AND(J3740="FİRMA İADE",FİLTRE!$H$5="FİRMA İADE"),1,0)+
IF(AND(J3740="İMHA",FİLTRE!$H$5="İMHA"),1,0)</f>
        <v>1</v>
      </c>
      <c r="I3740" s="99"/>
      <c r="J3740" s="100"/>
      <c r="K3740" s="100"/>
      <c r="L3740" s="101"/>
      <c r="M3740" s="102"/>
      <c r="N3740" s="101"/>
      <c r="O3740" s="99"/>
      <c r="P3740" s="103"/>
      <c r="Q3740" s="104"/>
      <c r="R3740" s="50"/>
      <c r="S3740" s="105"/>
      <c r="T3740" s="106"/>
      <c r="U3740" s="107"/>
      <c r="V3740" s="108"/>
      <c r="W3740" s="107"/>
      <c r="X3740" s="107"/>
      <c r="AA3740" s="107"/>
      <c r="AB3740" s="110"/>
      <c r="AC3740" s="110"/>
      <c r="AE3740" s="105"/>
      <c r="AF3740" s="105"/>
      <c r="AR3740" s="112"/>
    </row>
    <row r="3741" spans="2:44" x14ac:dyDescent="0.25">
      <c r="B3741" s="1" t="str">
        <f>IF(I3741="","",
(IF(N3741=FİLTRE!$H$6,2,0)+IF(FİLTRE!$H$6="TOPLAM",2,0))
)</f>
        <v/>
      </c>
      <c r="C3741">
        <f>IF(FİLTRE!$M$5="",9,(IF(U3741&gt;=FİLTRE!$M$5,1,0)))</f>
        <v>1</v>
      </c>
      <c r="D3741" s="1">
        <f>IF(FİLTRE!$M$6="",9,(IF('SKT LİSTESİ'!P3741&lt;=FİLTRE!$M$6,1,0)))</f>
        <v>1</v>
      </c>
      <c r="E3741" s="25" t="str">
        <f>IF(I3741="","",(COUNTIFS($L$4:L3741,L3741)))</f>
        <v/>
      </c>
      <c r="F3741" s="13">
        <f>IF(OR(B3741&lt;&gt;2,C3741&lt;&gt;1,D3741&lt;&gt;1,H3741&lt;&gt;1),0,
COUNTIFS($B$4:B3741,2,$C$4:C3741,1,$D$4:D3741,1,$H$4:H3741,1))</f>
        <v>0</v>
      </c>
      <c r="G3741" s="26" t="str">
        <f>IF(I3741="","",(COUNTIF($E$4:E3741,E3741)))</f>
        <v/>
      </c>
      <c r="H3741" s="1">
        <f>IF(AND(J3741="SAYIM",FİLTRE!$H$5="RAFTA",U3741&lt;&gt;0),1,0)+
IF(AND(J3741="İADE DEPO",FİLTRE!$H$5="İADE DEPO"),1,0)+
IF(FİLTRE!$H$5="TÜMÜ",1,0)+
IF(AND(J3741="FİRMA İADE",FİLTRE!$H$5="FİRMA İADE"),1,0)+
IF(AND(J3741="İMHA",FİLTRE!$H$5="İMHA"),1,0)</f>
        <v>1</v>
      </c>
      <c r="I3741" s="99"/>
      <c r="J3741" s="100"/>
      <c r="K3741" s="100"/>
      <c r="L3741" s="101"/>
      <c r="M3741" s="102"/>
      <c r="N3741" s="101"/>
      <c r="O3741" s="99"/>
      <c r="P3741" s="103"/>
      <c r="Q3741" s="104"/>
      <c r="R3741" s="50"/>
      <c r="S3741" s="105"/>
      <c r="T3741" s="106"/>
      <c r="U3741" s="107"/>
      <c r="V3741" s="108"/>
      <c r="W3741" s="107"/>
      <c r="X3741" s="107"/>
      <c r="AA3741" s="107"/>
      <c r="AB3741" s="110"/>
      <c r="AC3741" s="110"/>
      <c r="AE3741" s="105"/>
      <c r="AF3741" s="105"/>
      <c r="AR3741" s="112"/>
    </row>
    <row r="3742" spans="2:44" x14ac:dyDescent="0.25">
      <c r="B3742" s="1" t="str">
        <f>IF(I3742="","",
(IF(N3742=FİLTRE!$H$6,2,0)+IF(FİLTRE!$H$6="TOPLAM",2,0))
)</f>
        <v/>
      </c>
      <c r="C3742">
        <f>IF(FİLTRE!$M$5="",9,(IF(U3742&gt;=FİLTRE!$M$5,1,0)))</f>
        <v>1</v>
      </c>
      <c r="D3742" s="1">
        <f>IF(FİLTRE!$M$6="",9,(IF('SKT LİSTESİ'!P3742&lt;=FİLTRE!$M$6,1,0)))</f>
        <v>1</v>
      </c>
      <c r="E3742" s="25" t="str">
        <f>IF(I3742="","",(COUNTIFS($L$4:L3742,L3742)))</f>
        <v/>
      </c>
      <c r="F3742" s="13">
        <f>IF(OR(B3742&lt;&gt;2,C3742&lt;&gt;1,D3742&lt;&gt;1,H3742&lt;&gt;1),0,
COUNTIFS($B$4:B3742,2,$C$4:C3742,1,$D$4:D3742,1,$H$4:H3742,1))</f>
        <v>0</v>
      </c>
      <c r="G3742" s="26" t="str">
        <f>IF(I3742="","",(COUNTIF($E$4:E3742,E3742)))</f>
        <v/>
      </c>
      <c r="H3742" s="1">
        <f>IF(AND(J3742="SAYIM",FİLTRE!$H$5="RAFTA",U3742&lt;&gt;0),1,0)+
IF(AND(J3742="İADE DEPO",FİLTRE!$H$5="İADE DEPO"),1,0)+
IF(FİLTRE!$H$5="TÜMÜ",1,0)+
IF(AND(J3742="FİRMA İADE",FİLTRE!$H$5="FİRMA İADE"),1,0)+
IF(AND(J3742="İMHA",FİLTRE!$H$5="İMHA"),1,0)</f>
        <v>1</v>
      </c>
      <c r="I3742" s="99"/>
      <c r="J3742" s="100"/>
      <c r="K3742" s="100"/>
      <c r="L3742" s="101"/>
      <c r="M3742" s="102"/>
      <c r="N3742" s="101"/>
      <c r="O3742" s="99"/>
      <c r="P3742" s="103"/>
      <c r="Q3742" s="104"/>
      <c r="R3742" s="50"/>
      <c r="S3742" s="105"/>
      <c r="T3742" s="106"/>
      <c r="U3742" s="107"/>
      <c r="V3742" s="108"/>
      <c r="W3742" s="107"/>
      <c r="X3742" s="107"/>
      <c r="AA3742" s="107"/>
      <c r="AB3742" s="110"/>
      <c r="AC3742" s="110"/>
      <c r="AE3742" s="105"/>
      <c r="AF3742" s="105"/>
      <c r="AR3742" s="112"/>
    </row>
    <row r="3743" spans="2:44" x14ac:dyDescent="0.25">
      <c r="B3743" s="1" t="str">
        <f>IF(I3743="","",
(IF(N3743=FİLTRE!$H$6,2,0)+IF(FİLTRE!$H$6="TOPLAM",2,0))
)</f>
        <v/>
      </c>
      <c r="C3743">
        <f>IF(FİLTRE!$M$5="",9,(IF(U3743&gt;=FİLTRE!$M$5,1,0)))</f>
        <v>1</v>
      </c>
      <c r="D3743" s="1">
        <f>IF(FİLTRE!$M$6="",9,(IF('SKT LİSTESİ'!P3743&lt;=FİLTRE!$M$6,1,0)))</f>
        <v>1</v>
      </c>
      <c r="E3743" s="25" t="str">
        <f>IF(I3743="","",(COUNTIFS($L$4:L3743,L3743)))</f>
        <v/>
      </c>
      <c r="F3743" s="13">
        <f>IF(OR(B3743&lt;&gt;2,C3743&lt;&gt;1,D3743&lt;&gt;1,H3743&lt;&gt;1),0,
COUNTIFS($B$4:B3743,2,$C$4:C3743,1,$D$4:D3743,1,$H$4:H3743,1))</f>
        <v>0</v>
      </c>
      <c r="G3743" s="26" t="str">
        <f>IF(I3743="","",(COUNTIF($E$4:E3743,E3743)))</f>
        <v/>
      </c>
      <c r="H3743" s="1">
        <f>IF(AND(J3743="SAYIM",FİLTRE!$H$5="RAFTA",U3743&lt;&gt;0),1,0)+
IF(AND(J3743="İADE DEPO",FİLTRE!$H$5="İADE DEPO"),1,0)+
IF(FİLTRE!$H$5="TÜMÜ",1,0)+
IF(AND(J3743="FİRMA İADE",FİLTRE!$H$5="FİRMA İADE"),1,0)+
IF(AND(J3743="İMHA",FİLTRE!$H$5="İMHA"),1,0)</f>
        <v>1</v>
      </c>
      <c r="I3743" s="99"/>
      <c r="J3743" s="100"/>
      <c r="K3743" s="100"/>
      <c r="L3743" s="101"/>
      <c r="M3743" s="102"/>
      <c r="N3743" s="101"/>
      <c r="O3743" s="99"/>
      <c r="P3743" s="103"/>
      <c r="Q3743" s="104"/>
      <c r="R3743" s="50"/>
      <c r="S3743" s="105"/>
      <c r="T3743" s="106"/>
      <c r="U3743" s="107"/>
      <c r="V3743" s="108"/>
      <c r="W3743" s="107"/>
      <c r="X3743" s="107"/>
      <c r="AA3743" s="107"/>
      <c r="AB3743" s="110"/>
      <c r="AC3743" s="110"/>
      <c r="AE3743" s="105"/>
      <c r="AF3743" s="105"/>
      <c r="AR3743" s="112"/>
    </row>
    <row r="3744" spans="2:44" x14ac:dyDescent="0.25">
      <c r="B3744" s="1" t="str">
        <f>IF(I3744="","",
(IF(N3744=FİLTRE!$H$6,2,0)+IF(FİLTRE!$H$6="TOPLAM",2,0))
)</f>
        <v/>
      </c>
      <c r="C3744">
        <f>IF(FİLTRE!$M$5="",9,(IF(U3744&gt;=FİLTRE!$M$5,1,0)))</f>
        <v>1</v>
      </c>
      <c r="D3744" s="1">
        <f>IF(FİLTRE!$M$6="",9,(IF('SKT LİSTESİ'!P3744&lt;=FİLTRE!$M$6,1,0)))</f>
        <v>1</v>
      </c>
      <c r="E3744" s="25" t="str">
        <f>IF(I3744="","",(COUNTIFS($L$4:L3744,L3744)))</f>
        <v/>
      </c>
      <c r="F3744" s="13">
        <f>IF(OR(B3744&lt;&gt;2,C3744&lt;&gt;1,D3744&lt;&gt;1,H3744&lt;&gt;1),0,
COUNTIFS($B$4:B3744,2,$C$4:C3744,1,$D$4:D3744,1,$H$4:H3744,1))</f>
        <v>0</v>
      </c>
      <c r="G3744" s="26" t="str">
        <f>IF(I3744="","",(COUNTIF($E$4:E3744,E3744)))</f>
        <v/>
      </c>
      <c r="H3744" s="1">
        <f>IF(AND(J3744="SAYIM",FİLTRE!$H$5="RAFTA",U3744&lt;&gt;0),1,0)+
IF(AND(J3744="İADE DEPO",FİLTRE!$H$5="İADE DEPO"),1,0)+
IF(FİLTRE!$H$5="TÜMÜ",1,0)+
IF(AND(J3744="FİRMA İADE",FİLTRE!$H$5="FİRMA İADE"),1,0)+
IF(AND(J3744="İMHA",FİLTRE!$H$5="İMHA"),1,0)</f>
        <v>1</v>
      </c>
      <c r="I3744" s="99"/>
      <c r="J3744" s="100"/>
      <c r="K3744" s="100"/>
      <c r="L3744" s="101"/>
      <c r="M3744" s="102"/>
      <c r="N3744" s="101"/>
      <c r="O3744" s="99"/>
      <c r="P3744" s="103"/>
      <c r="Q3744" s="104"/>
      <c r="R3744" s="50"/>
      <c r="S3744" s="105"/>
      <c r="T3744" s="106"/>
      <c r="U3744" s="107"/>
      <c r="V3744" s="108"/>
      <c r="W3744" s="107"/>
      <c r="X3744" s="107"/>
      <c r="AA3744" s="107"/>
      <c r="AB3744" s="110"/>
      <c r="AC3744" s="110"/>
      <c r="AE3744" s="105"/>
      <c r="AF3744" s="105"/>
      <c r="AR3744" s="112"/>
    </row>
    <row r="3745" spans="2:44" x14ac:dyDescent="0.25">
      <c r="B3745" s="1" t="str">
        <f>IF(I3745="","",
(IF(N3745=FİLTRE!$H$6,2,0)+IF(FİLTRE!$H$6="TOPLAM",2,0))
)</f>
        <v/>
      </c>
      <c r="C3745">
        <f>IF(FİLTRE!$M$5="",9,(IF(U3745&gt;=FİLTRE!$M$5,1,0)))</f>
        <v>1</v>
      </c>
      <c r="D3745" s="1">
        <f>IF(FİLTRE!$M$6="",9,(IF('SKT LİSTESİ'!P3745&lt;=FİLTRE!$M$6,1,0)))</f>
        <v>1</v>
      </c>
      <c r="E3745" s="25" t="str">
        <f>IF(I3745="","",(COUNTIFS($L$4:L3745,L3745)))</f>
        <v/>
      </c>
      <c r="F3745" s="13">
        <f>IF(OR(B3745&lt;&gt;2,C3745&lt;&gt;1,D3745&lt;&gt;1,H3745&lt;&gt;1),0,
COUNTIFS($B$4:B3745,2,$C$4:C3745,1,$D$4:D3745,1,$H$4:H3745,1))</f>
        <v>0</v>
      </c>
      <c r="G3745" s="26" t="str">
        <f>IF(I3745="","",(COUNTIF($E$4:E3745,E3745)))</f>
        <v/>
      </c>
      <c r="H3745" s="1">
        <f>IF(AND(J3745="SAYIM",FİLTRE!$H$5="RAFTA",U3745&lt;&gt;0),1,0)+
IF(AND(J3745="İADE DEPO",FİLTRE!$H$5="İADE DEPO"),1,0)+
IF(FİLTRE!$H$5="TÜMÜ",1,0)+
IF(AND(J3745="FİRMA İADE",FİLTRE!$H$5="FİRMA İADE"),1,0)+
IF(AND(J3745="İMHA",FİLTRE!$H$5="İMHA"),1,0)</f>
        <v>1</v>
      </c>
      <c r="I3745" s="99"/>
      <c r="J3745" s="100"/>
      <c r="K3745" s="100"/>
      <c r="L3745" s="101"/>
      <c r="M3745" s="102"/>
      <c r="N3745" s="101"/>
      <c r="O3745" s="99"/>
      <c r="P3745" s="103"/>
      <c r="Q3745" s="104"/>
      <c r="R3745" s="50"/>
      <c r="S3745" s="105"/>
      <c r="T3745" s="106"/>
      <c r="U3745" s="107"/>
      <c r="V3745" s="108"/>
      <c r="W3745" s="107"/>
      <c r="X3745" s="107"/>
      <c r="AA3745" s="107"/>
      <c r="AB3745" s="110"/>
      <c r="AC3745" s="110"/>
      <c r="AE3745" s="105"/>
      <c r="AF3745" s="105"/>
      <c r="AR3745" s="112"/>
    </row>
    <row r="3746" spans="2:44" x14ac:dyDescent="0.25">
      <c r="B3746" s="1" t="str">
        <f>IF(I3746="","",
(IF(N3746=FİLTRE!$H$6,2,0)+IF(FİLTRE!$H$6="TOPLAM",2,0))
)</f>
        <v/>
      </c>
      <c r="C3746">
        <f>IF(FİLTRE!$M$5="",9,(IF(U3746&gt;=FİLTRE!$M$5,1,0)))</f>
        <v>1</v>
      </c>
      <c r="D3746" s="1">
        <f>IF(FİLTRE!$M$6="",9,(IF('SKT LİSTESİ'!P3746&lt;=FİLTRE!$M$6,1,0)))</f>
        <v>1</v>
      </c>
      <c r="E3746" s="25" t="str">
        <f>IF(I3746="","",(COUNTIFS($L$4:L3746,L3746)))</f>
        <v/>
      </c>
      <c r="F3746" s="13">
        <f>IF(OR(B3746&lt;&gt;2,C3746&lt;&gt;1,D3746&lt;&gt;1,H3746&lt;&gt;1),0,
COUNTIFS($B$4:B3746,2,$C$4:C3746,1,$D$4:D3746,1,$H$4:H3746,1))</f>
        <v>0</v>
      </c>
      <c r="G3746" s="26" t="str">
        <f>IF(I3746="","",(COUNTIF($E$4:E3746,E3746)))</f>
        <v/>
      </c>
      <c r="H3746" s="1">
        <f>IF(AND(J3746="SAYIM",FİLTRE!$H$5="RAFTA",U3746&lt;&gt;0),1,0)+
IF(AND(J3746="İADE DEPO",FİLTRE!$H$5="İADE DEPO"),1,0)+
IF(FİLTRE!$H$5="TÜMÜ",1,0)+
IF(AND(J3746="FİRMA İADE",FİLTRE!$H$5="FİRMA İADE"),1,0)+
IF(AND(J3746="İMHA",FİLTRE!$H$5="İMHA"),1,0)</f>
        <v>1</v>
      </c>
      <c r="I3746" s="99"/>
      <c r="J3746" s="100"/>
      <c r="K3746" s="100"/>
      <c r="L3746" s="101"/>
      <c r="M3746" s="102"/>
      <c r="N3746" s="101"/>
      <c r="O3746" s="99"/>
      <c r="P3746" s="103"/>
      <c r="Q3746" s="104"/>
      <c r="R3746" s="50"/>
      <c r="S3746" s="105"/>
      <c r="T3746" s="106"/>
      <c r="U3746" s="107"/>
      <c r="V3746" s="108"/>
      <c r="W3746" s="107"/>
      <c r="X3746" s="107"/>
      <c r="AA3746" s="107"/>
      <c r="AB3746" s="110"/>
      <c r="AC3746" s="110"/>
      <c r="AE3746" s="105"/>
      <c r="AF3746" s="105"/>
      <c r="AR3746" s="112"/>
    </row>
    <row r="3747" spans="2:44" x14ac:dyDescent="0.25">
      <c r="B3747" s="1" t="str">
        <f>IF(I3747="","",
(IF(N3747=FİLTRE!$H$6,2,0)+IF(FİLTRE!$H$6="TOPLAM",2,0))
)</f>
        <v/>
      </c>
      <c r="C3747">
        <f>IF(FİLTRE!$M$5="",9,(IF(U3747&gt;=FİLTRE!$M$5,1,0)))</f>
        <v>1</v>
      </c>
      <c r="D3747" s="1">
        <f>IF(FİLTRE!$M$6="",9,(IF('SKT LİSTESİ'!P3747&lt;=FİLTRE!$M$6,1,0)))</f>
        <v>1</v>
      </c>
      <c r="E3747" s="25" t="str">
        <f>IF(I3747="","",(COUNTIFS($L$4:L3747,L3747)))</f>
        <v/>
      </c>
      <c r="F3747" s="13">
        <f>IF(OR(B3747&lt;&gt;2,C3747&lt;&gt;1,D3747&lt;&gt;1,H3747&lt;&gt;1),0,
COUNTIFS($B$4:B3747,2,$C$4:C3747,1,$D$4:D3747,1,$H$4:H3747,1))</f>
        <v>0</v>
      </c>
      <c r="G3747" s="26" t="str">
        <f>IF(I3747="","",(COUNTIF($E$4:E3747,E3747)))</f>
        <v/>
      </c>
      <c r="H3747" s="1">
        <f>IF(AND(J3747="SAYIM",FİLTRE!$H$5="RAFTA",U3747&lt;&gt;0),1,0)+
IF(AND(J3747="İADE DEPO",FİLTRE!$H$5="İADE DEPO"),1,0)+
IF(FİLTRE!$H$5="TÜMÜ",1,0)+
IF(AND(J3747="FİRMA İADE",FİLTRE!$H$5="FİRMA İADE"),1,0)+
IF(AND(J3747="İMHA",FİLTRE!$H$5="İMHA"),1,0)</f>
        <v>1</v>
      </c>
      <c r="I3747" s="99"/>
      <c r="J3747" s="100"/>
      <c r="K3747" s="100"/>
      <c r="L3747" s="101"/>
      <c r="M3747" s="102"/>
      <c r="N3747" s="101"/>
      <c r="O3747" s="99"/>
      <c r="P3747" s="103"/>
      <c r="Q3747" s="104"/>
      <c r="R3747" s="50"/>
      <c r="S3747" s="105"/>
      <c r="T3747" s="106"/>
      <c r="U3747" s="107"/>
      <c r="V3747" s="108"/>
      <c r="W3747" s="107"/>
      <c r="X3747" s="107"/>
      <c r="AA3747" s="107"/>
      <c r="AB3747" s="110"/>
      <c r="AC3747" s="110"/>
      <c r="AE3747" s="105"/>
      <c r="AF3747" s="105"/>
      <c r="AR3747" s="112"/>
    </row>
    <row r="3748" spans="2:44" x14ac:dyDescent="0.25">
      <c r="B3748" s="1" t="str">
        <f>IF(I3748="","",
(IF(N3748=FİLTRE!$H$6,2,0)+IF(FİLTRE!$H$6="TOPLAM",2,0))
)</f>
        <v/>
      </c>
      <c r="C3748">
        <f>IF(FİLTRE!$M$5="",9,(IF(U3748&gt;=FİLTRE!$M$5,1,0)))</f>
        <v>1</v>
      </c>
      <c r="D3748" s="1">
        <f>IF(FİLTRE!$M$6="",9,(IF('SKT LİSTESİ'!P3748&lt;=FİLTRE!$M$6,1,0)))</f>
        <v>1</v>
      </c>
      <c r="E3748" s="25" t="str">
        <f>IF(I3748="","",(COUNTIFS($L$4:L3748,L3748)))</f>
        <v/>
      </c>
      <c r="F3748" s="13">
        <f>IF(OR(B3748&lt;&gt;2,C3748&lt;&gt;1,D3748&lt;&gt;1,H3748&lt;&gt;1),0,
COUNTIFS($B$4:B3748,2,$C$4:C3748,1,$D$4:D3748,1,$H$4:H3748,1))</f>
        <v>0</v>
      </c>
      <c r="G3748" s="26" t="str">
        <f>IF(I3748="","",(COUNTIF($E$4:E3748,E3748)))</f>
        <v/>
      </c>
      <c r="H3748" s="1">
        <f>IF(AND(J3748="SAYIM",FİLTRE!$H$5="RAFTA",U3748&lt;&gt;0),1,0)+
IF(AND(J3748="İADE DEPO",FİLTRE!$H$5="İADE DEPO"),1,0)+
IF(FİLTRE!$H$5="TÜMÜ",1,0)+
IF(AND(J3748="FİRMA İADE",FİLTRE!$H$5="FİRMA İADE"),1,0)+
IF(AND(J3748="İMHA",FİLTRE!$H$5="İMHA"),1,0)</f>
        <v>1</v>
      </c>
      <c r="I3748" s="99"/>
      <c r="J3748" s="100"/>
      <c r="K3748" s="100"/>
      <c r="L3748" s="101"/>
      <c r="M3748" s="102"/>
      <c r="N3748" s="101"/>
      <c r="O3748" s="99"/>
      <c r="P3748" s="103"/>
      <c r="Q3748" s="104"/>
      <c r="R3748" s="50"/>
      <c r="S3748" s="105"/>
      <c r="T3748" s="106"/>
      <c r="U3748" s="107"/>
      <c r="V3748" s="108"/>
      <c r="W3748" s="107"/>
      <c r="X3748" s="107"/>
      <c r="AA3748" s="107"/>
      <c r="AB3748" s="110"/>
      <c r="AC3748" s="110"/>
      <c r="AE3748" s="105"/>
      <c r="AF3748" s="105"/>
      <c r="AR3748" s="112"/>
    </row>
    <row r="3749" spans="2:44" x14ac:dyDescent="0.25">
      <c r="B3749" s="1" t="str">
        <f>IF(I3749="","",
(IF(N3749=FİLTRE!$H$6,2,0)+IF(FİLTRE!$H$6="TOPLAM",2,0))
)</f>
        <v/>
      </c>
      <c r="C3749">
        <f>IF(FİLTRE!$M$5="",9,(IF(U3749&gt;=FİLTRE!$M$5,1,0)))</f>
        <v>1</v>
      </c>
      <c r="D3749" s="1">
        <f>IF(FİLTRE!$M$6="",9,(IF('SKT LİSTESİ'!P3749&lt;=FİLTRE!$M$6,1,0)))</f>
        <v>1</v>
      </c>
      <c r="E3749" s="25" t="str">
        <f>IF(I3749="","",(COUNTIFS($L$4:L3749,L3749)))</f>
        <v/>
      </c>
      <c r="F3749" s="13">
        <f>IF(OR(B3749&lt;&gt;2,C3749&lt;&gt;1,D3749&lt;&gt;1,H3749&lt;&gt;1),0,
COUNTIFS($B$4:B3749,2,$C$4:C3749,1,$D$4:D3749,1,$H$4:H3749,1))</f>
        <v>0</v>
      </c>
      <c r="G3749" s="26" t="str">
        <f>IF(I3749="","",(COUNTIF($E$4:E3749,E3749)))</f>
        <v/>
      </c>
      <c r="H3749" s="1">
        <f>IF(AND(J3749="SAYIM",FİLTRE!$H$5="RAFTA",U3749&lt;&gt;0),1,0)+
IF(AND(J3749="İADE DEPO",FİLTRE!$H$5="İADE DEPO"),1,0)+
IF(FİLTRE!$H$5="TÜMÜ",1,0)+
IF(AND(J3749="FİRMA İADE",FİLTRE!$H$5="FİRMA İADE"),1,0)+
IF(AND(J3749="İMHA",FİLTRE!$H$5="İMHA"),1,0)</f>
        <v>1</v>
      </c>
      <c r="I3749" s="99"/>
      <c r="J3749" s="100"/>
      <c r="K3749" s="100"/>
      <c r="L3749" s="101"/>
      <c r="M3749" s="102"/>
      <c r="N3749" s="101"/>
      <c r="O3749" s="99"/>
      <c r="P3749" s="103"/>
      <c r="Q3749" s="104"/>
      <c r="R3749" s="50"/>
      <c r="S3749" s="105"/>
      <c r="T3749" s="106"/>
      <c r="U3749" s="107"/>
      <c r="V3749" s="108"/>
      <c r="W3749" s="107"/>
      <c r="X3749" s="107"/>
      <c r="AA3749" s="107"/>
      <c r="AB3749" s="110"/>
      <c r="AC3749" s="110"/>
      <c r="AE3749" s="105"/>
      <c r="AF3749" s="105"/>
      <c r="AR3749" s="112"/>
    </row>
    <row r="3750" spans="2:44" x14ac:dyDescent="0.25">
      <c r="B3750" s="1" t="str">
        <f>IF(I3750="","",
(IF(N3750=FİLTRE!$H$6,2,0)+IF(FİLTRE!$H$6="TOPLAM",2,0))
)</f>
        <v/>
      </c>
      <c r="C3750">
        <f>IF(FİLTRE!$M$5="",9,(IF(U3750&gt;=FİLTRE!$M$5,1,0)))</f>
        <v>1</v>
      </c>
      <c r="D3750" s="1">
        <f>IF(FİLTRE!$M$6="",9,(IF('SKT LİSTESİ'!P3750&lt;=FİLTRE!$M$6,1,0)))</f>
        <v>1</v>
      </c>
      <c r="E3750" s="25" t="str">
        <f>IF(I3750="","",(COUNTIFS($L$4:L3750,L3750)))</f>
        <v/>
      </c>
      <c r="F3750" s="13">
        <f>IF(OR(B3750&lt;&gt;2,C3750&lt;&gt;1,D3750&lt;&gt;1,H3750&lt;&gt;1),0,
COUNTIFS($B$4:B3750,2,$C$4:C3750,1,$D$4:D3750,1,$H$4:H3750,1))</f>
        <v>0</v>
      </c>
      <c r="G3750" s="26" t="str">
        <f>IF(I3750="","",(COUNTIF($E$4:E3750,E3750)))</f>
        <v/>
      </c>
      <c r="H3750" s="1">
        <f>IF(AND(J3750="SAYIM",FİLTRE!$H$5="RAFTA",U3750&lt;&gt;0),1,0)+
IF(AND(J3750="İADE DEPO",FİLTRE!$H$5="İADE DEPO"),1,0)+
IF(FİLTRE!$H$5="TÜMÜ",1,0)+
IF(AND(J3750="FİRMA İADE",FİLTRE!$H$5="FİRMA İADE"),1,0)+
IF(AND(J3750="İMHA",FİLTRE!$H$5="İMHA"),1,0)</f>
        <v>1</v>
      </c>
      <c r="I3750" s="99"/>
      <c r="J3750" s="100"/>
      <c r="K3750" s="100"/>
      <c r="L3750" s="101"/>
      <c r="M3750" s="102"/>
      <c r="N3750" s="101"/>
      <c r="O3750" s="99"/>
      <c r="P3750" s="103"/>
      <c r="Q3750" s="104"/>
      <c r="R3750" s="50"/>
      <c r="S3750" s="105"/>
      <c r="T3750" s="106"/>
      <c r="U3750" s="107"/>
      <c r="V3750" s="108"/>
      <c r="W3750" s="107"/>
      <c r="X3750" s="107"/>
      <c r="AA3750" s="107"/>
      <c r="AB3750" s="110"/>
      <c r="AC3750" s="110"/>
      <c r="AE3750" s="105"/>
      <c r="AF3750" s="105"/>
      <c r="AR3750" s="112"/>
    </row>
    <row r="3751" spans="2:44" x14ac:dyDescent="0.25">
      <c r="B3751" s="1" t="str">
        <f>IF(I3751="","",
(IF(N3751=FİLTRE!$H$6,2,0)+IF(FİLTRE!$H$6="TOPLAM",2,0))
)</f>
        <v/>
      </c>
      <c r="C3751">
        <f>IF(FİLTRE!$M$5="",9,(IF(U3751&gt;=FİLTRE!$M$5,1,0)))</f>
        <v>1</v>
      </c>
      <c r="D3751" s="1">
        <f>IF(FİLTRE!$M$6="",9,(IF('SKT LİSTESİ'!P3751&lt;=FİLTRE!$M$6,1,0)))</f>
        <v>1</v>
      </c>
      <c r="E3751" s="25" t="str">
        <f>IF(I3751="","",(COUNTIFS($L$4:L3751,L3751)))</f>
        <v/>
      </c>
      <c r="F3751" s="13">
        <f>IF(OR(B3751&lt;&gt;2,C3751&lt;&gt;1,D3751&lt;&gt;1,H3751&lt;&gt;1),0,
COUNTIFS($B$4:B3751,2,$C$4:C3751,1,$D$4:D3751,1,$H$4:H3751,1))</f>
        <v>0</v>
      </c>
      <c r="G3751" s="26" t="str">
        <f>IF(I3751="","",(COUNTIF($E$4:E3751,E3751)))</f>
        <v/>
      </c>
      <c r="H3751" s="1">
        <f>IF(AND(J3751="SAYIM",FİLTRE!$H$5="RAFTA",U3751&lt;&gt;0),1,0)+
IF(AND(J3751="İADE DEPO",FİLTRE!$H$5="İADE DEPO"),1,0)+
IF(FİLTRE!$H$5="TÜMÜ",1,0)+
IF(AND(J3751="FİRMA İADE",FİLTRE!$H$5="FİRMA İADE"),1,0)+
IF(AND(J3751="İMHA",FİLTRE!$H$5="İMHA"),1,0)</f>
        <v>1</v>
      </c>
      <c r="I3751" s="99"/>
      <c r="J3751" s="100"/>
      <c r="K3751" s="100"/>
      <c r="L3751" s="101"/>
      <c r="M3751" s="102"/>
      <c r="N3751" s="101"/>
      <c r="O3751" s="99"/>
      <c r="P3751" s="103"/>
      <c r="Q3751" s="104"/>
      <c r="R3751" s="50"/>
      <c r="S3751" s="105"/>
      <c r="T3751" s="106"/>
      <c r="U3751" s="107"/>
      <c r="V3751" s="108"/>
      <c r="W3751" s="107"/>
      <c r="X3751" s="107"/>
      <c r="AA3751" s="107"/>
      <c r="AB3751" s="110"/>
      <c r="AC3751" s="110"/>
      <c r="AE3751" s="105"/>
      <c r="AF3751" s="105"/>
      <c r="AR3751" s="112"/>
    </row>
    <row r="3752" spans="2:44" x14ac:dyDescent="0.25">
      <c r="B3752" s="1" t="str">
        <f>IF(I3752="","",
(IF(N3752=FİLTRE!$H$6,2,0)+IF(FİLTRE!$H$6="TOPLAM",2,0))
)</f>
        <v/>
      </c>
      <c r="C3752">
        <f>IF(FİLTRE!$M$5="",9,(IF(U3752&gt;=FİLTRE!$M$5,1,0)))</f>
        <v>1</v>
      </c>
      <c r="D3752" s="1">
        <f>IF(FİLTRE!$M$6="",9,(IF('SKT LİSTESİ'!P3752&lt;=FİLTRE!$M$6,1,0)))</f>
        <v>1</v>
      </c>
      <c r="E3752" s="25" t="str">
        <f>IF(I3752="","",(COUNTIFS($L$4:L3752,L3752)))</f>
        <v/>
      </c>
      <c r="F3752" s="13">
        <f>IF(OR(B3752&lt;&gt;2,C3752&lt;&gt;1,D3752&lt;&gt;1,H3752&lt;&gt;1),0,
COUNTIFS($B$4:B3752,2,$C$4:C3752,1,$D$4:D3752,1,$H$4:H3752,1))</f>
        <v>0</v>
      </c>
      <c r="G3752" s="26" t="str">
        <f>IF(I3752="","",(COUNTIF($E$4:E3752,E3752)))</f>
        <v/>
      </c>
      <c r="H3752" s="1">
        <f>IF(AND(J3752="SAYIM",FİLTRE!$H$5="RAFTA",U3752&lt;&gt;0),1,0)+
IF(AND(J3752="İADE DEPO",FİLTRE!$H$5="İADE DEPO"),1,0)+
IF(FİLTRE!$H$5="TÜMÜ",1,0)+
IF(AND(J3752="FİRMA İADE",FİLTRE!$H$5="FİRMA İADE"),1,0)+
IF(AND(J3752="İMHA",FİLTRE!$H$5="İMHA"),1,0)</f>
        <v>1</v>
      </c>
      <c r="I3752" s="99"/>
      <c r="J3752" s="100"/>
      <c r="K3752" s="100"/>
      <c r="L3752" s="101"/>
      <c r="M3752" s="102"/>
      <c r="N3752" s="101"/>
      <c r="O3752" s="99"/>
      <c r="P3752" s="103"/>
      <c r="Q3752" s="104"/>
      <c r="R3752" s="50"/>
      <c r="S3752" s="105"/>
      <c r="T3752" s="106"/>
      <c r="U3752" s="107"/>
      <c r="V3752" s="108"/>
      <c r="W3752" s="107"/>
      <c r="X3752" s="107"/>
      <c r="AA3752" s="107"/>
      <c r="AB3752" s="110"/>
      <c r="AC3752" s="110"/>
      <c r="AE3752" s="105"/>
      <c r="AF3752" s="105"/>
      <c r="AR3752" s="112"/>
    </row>
    <row r="3753" spans="2:44" x14ac:dyDescent="0.25">
      <c r="B3753" s="1" t="str">
        <f>IF(I3753="","",
(IF(N3753=FİLTRE!$H$6,2,0)+IF(FİLTRE!$H$6="TOPLAM",2,0))
)</f>
        <v/>
      </c>
      <c r="C3753">
        <f>IF(FİLTRE!$M$5="",9,(IF(U3753&gt;=FİLTRE!$M$5,1,0)))</f>
        <v>1</v>
      </c>
      <c r="D3753" s="1">
        <f>IF(FİLTRE!$M$6="",9,(IF('SKT LİSTESİ'!P3753&lt;=FİLTRE!$M$6,1,0)))</f>
        <v>1</v>
      </c>
      <c r="E3753" s="25" t="str">
        <f>IF(I3753="","",(COUNTIFS($L$4:L3753,L3753)))</f>
        <v/>
      </c>
      <c r="F3753" s="13">
        <f>IF(OR(B3753&lt;&gt;2,C3753&lt;&gt;1,D3753&lt;&gt;1,H3753&lt;&gt;1),0,
COUNTIFS($B$4:B3753,2,$C$4:C3753,1,$D$4:D3753,1,$H$4:H3753,1))</f>
        <v>0</v>
      </c>
      <c r="G3753" s="26" t="str">
        <f>IF(I3753="","",(COUNTIF($E$4:E3753,E3753)))</f>
        <v/>
      </c>
      <c r="H3753" s="1">
        <f>IF(AND(J3753="SAYIM",FİLTRE!$H$5="RAFTA",U3753&lt;&gt;0),1,0)+
IF(AND(J3753="İADE DEPO",FİLTRE!$H$5="İADE DEPO"),1,0)+
IF(FİLTRE!$H$5="TÜMÜ",1,0)+
IF(AND(J3753="FİRMA İADE",FİLTRE!$H$5="FİRMA İADE"),1,0)+
IF(AND(J3753="İMHA",FİLTRE!$H$5="İMHA"),1,0)</f>
        <v>1</v>
      </c>
      <c r="I3753" s="99"/>
      <c r="J3753" s="100"/>
      <c r="K3753" s="100"/>
      <c r="L3753" s="101"/>
      <c r="M3753" s="102"/>
      <c r="N3753" s="101"/>
      <c r="O3753" s="99"/>
      <c r="P3753" s="103"/>
      <c r="Q3753" s="104"/>
      <c r="R3753" s="50"/>
      <c r="S3753" s="105"/>
      <c r="T3753" s="106"/>
      <c r="U3753" s="107"/>
      <c r="V3753" s="108"/>
      <c r="W3753" s="107"/>
      <c r="X3753" s="107"/>
      <c r="AA3753" s="107"/>
      <c r="AB3753" s="110"/>
      <c r="AC3753" s="110"/>
      <c r="AE3753" s="105"/>
      <c r="AF3753" s="105"/>
      <c r="AR3753" s="112"/>
    </row>
    <row r="3754" spans="2:44" x14ac:dyDescent="0.25">
      <c r="B3754" s="1" t="str">
        <f>IF(I3754="","",
(IF(N3754=FİLTRE!$H$6,2,0)+IF(FİLTRE!$H$6="TOPLAM",2,0))
)</f>
        <v/>
      </c>
      <c r="C3754">
        <f>IF(FİLTRE!$M$5="",9,(IF(U3754&gt;=FİLTRE!$M$5,1,0)))</f>
        <v>1</v>
      </c>
      <c r="D3754" s="1">
        <f>IF(FİLTRE!$M$6="",9,(IF('SKT LİSTESİ'!P3754&lt;=FİLTRE!$M$6,1,0)))</f>
        <v>1</v>
      </c>
      <c r="E3754" s="25" t="str">
        <f>IF(I3754="","",(COUNTIFS($L$4:L3754,L3754)))</f>
        <v/>
      </c>
      <c r="F3754" s="13">
        <f>IF(OR(B3754&lt;&gt;2,C3754&lt;&gt;1,D3754&lt;&gt;1,H3754&lt;&gt;1),0,
COUNTIFS($B$4:B3754,2,$C$4:C3754,1,$D$4:D3754,1,$H$4:H3754,1))</f>
        <v>0</v>
      </c>
      <c r="G3754" s="26" t="str">
        <f>IF(I3754="","",(COUNTIF($E$4:E3754,E3754)))</f>
        <v/>
      </c>
      <c r="H3754" s="1">
        <f>IF(AND(J3754="SAYIM",FİLTRE!$H$5="RAFTA",U3754&lt;&gt;0),1,0)+
IF(AND(J3754="İADE DEPO",FİLTRE!$H$5="İADE DEPO"),1,0)+
IF(FİLTRE!$H$5="TÜMÜ",1,0)+
IF(AND(J3754="FİRMA İADE",FİLTRE!$H$5="FİRMA İADE"),1,0)+
IF(AND(J3754="İMHA",FİLTRE!$H$5="İMHA"),1,0)</f>
        <v>1</v>
      </c>
      <c r="I3754" s="99"/>
      <c r="J3754" s="100"/>
      <c r="K3754" s="100"/>
      <c r="L3754" s="101"/>
      <c r="M3754" s="102"/>
      <c r="N3754" s="101"/>
      <c r="O3754" s="99"/>
      <c r="P3754" s="103"/>
      <c r="Q3754" s="104"/>
      <c r="R3754" s="50"/>
      <c r="S3754" s="105"/>
      <c r="T3754" s="106"/>
      <c r="U3754" s="107"/>
      <c r="V3754" s="108"/>
      <c r="W3754" s="107"/>
      <c r="X3754" s="107"/>
      <c r="AA3754" s="107"/>
      <c r="AB3754" s="110"/>
      <c r="AC3754" s="110"/>
      <c r="AE3754" s="105"/>
      <c r="AF3754" s="105"/>
      <c r="AR3754" s="112"/>
    </row>
    <row r="3755" spans="2:44" x14ac:dyDescent="0.25">
      <c r="B3755" s="1" t="str">
        <f>IF(I3755="","",
(IF(N3755=FİLTRE!$H$6,2,0)+IF(FİLTRE!$H$6="TOPLAM",2,0))
)</f>
        <v/>
      </c>
      <c r="C3755">
        <f>IF(FİLTRE!$M$5="",9,(IF(U3755&gt;=FİLTRE!$M$5,1,0)))</f>
        <v>1</v>
      </c>
      <c r="D3755" s="1">
        <f>IF(FİLTRE!$M$6="",9,(IF('SKT LİSTESİ'!P3755&lt;=FİLTRE!$M$6,1,0)))</f>
        <v>1</v>
      </c>
      <c r="E3755" s="25" t="str">
        <f>IF(I3755="","",(COUNTIFS($L$4:L3755,L3755)))</f>
        <v/>
      </c>
      <c r="F3755" s="13">
        <f>IF(OR(B3755&lt;&gt;2,C3755&lt;&gt;1,D3755&lt;&gt;1,H3755&lt;&gt;1),0,
COUNTIFS($B$4:B3755,2,$C$4:C3755,1,$D$4:D3755,1,$H$4:H3755,1))</f>
        <v>0</v>
      </c>
      <c r="G3755" s="26" t="str">
        <f>IF(I3755="","",(COUNTIF($E$4:E3755,E3755)))</f>
        <v/>
      </c>
      <c r="H3755" s="1">
        <f>IF(AND(J3755="SAYIM",FİLTRE!$H$5="RAFTA",U3755&lt;&gt;0),1,0)+
IF(AND(J3755="İADE DEPO",FİLTRE!$H$5="İADE DEPO"),1,0)+
IF(FİLTRE!$H$5="TÜMÜ",1,0)+
IF(AND(J3755="FİRMA İADE",FİLTRE!$H$5="FİRMA İADE"),1,0)+
IF(AND(J3755="İMHA",FİLTRE!$H$5="İMHA"),1,0)</f>
        <v>1</v>
      </c>
      <c r="I3755" s="99"/>
      <c r="J3755" s="100"/>
      <c r="K3755" s="100"/>
      <c r="L3755" s="101"/>
      <c r="M3755" s="102"/>
      <c r="N3755" s="101"/>
      <c r="O3755" s="99"/>
      <c r="P3755" s="103"/>
      <c r="Q3755" s="104"/>
      <c r="R3755" s="50"/>
      <c r="S3755" s="105"/>
      <c r="T3755" s="106"/>
      <c r="U3755" s="107"/>
      <c r="V3755" s="108"/>
      <c r="W3755" s="107"/>
      <c r="X3755" s="107"/>
      <c r="AA3755" s="107"/>
      <c r="AB3755" s="110"/>
      <c r="AC3755" s="110"/>
      <c r="AE3755" s="105"/>
      <c r="AF3755" s="105"/>
      <c r="AR3755" s="112"/>
    </row>
    <row r="3756" spans="2:44" x14ac:dyDescent="0.25">
      <c r="B3756" s="1" t="str">
        <f>IF(I3756="","",
(IF(N3756=FİLTRE!$H$6,2,0)+IF(FİLTRE!$H$6="TOPLAM",2,0))
)</f>
        <v/>
      </c>
      <c r="C3756">
        <f>IF(FİLTRE!$M$5="",9,(IF(U3756&gt;=FİLTRE!$M$5,1,0)))</f>
        <v>1</v>
      </c>
      <c r="D3756" s="1">
        <f>IF(FİLTRE!$M$6="",9,(IF('SKT LİSTESİ'!P3756&lt;=FİLTRE!$M$6,1,0)))</f>
        <v>1</v>
      </c>
      <c r="E3756" s="25" t="str">
        <f>IF(I3756="","",(COUNTIFS($L$4:L3756,L3756)))</f>
        <v/>
      </c>
      <c r="F3756" s="13">
        <f>IF(OR(B3756&lt;&gt;2,C3756&lt;&gt;1,D3756&lt;&gt;1,H3756&lt;&gt;1),0,
COUNTIFS($B$4:B3756,2,$C$4:C3756,1,$D$4:D3756,1,$H$4:H3756,1))</f>
        <v>0</v>
      </c>
      <c r="G3756" s="26" t="str">
        <f>IF(I3756="","",(COUNTIF($E$4:E3756,E3756)))</f>
        <v/>
      </c>
      <c r="H3756" s="1">
        <f>IF(AND(J3756="SAYIM",FİLTRE!$H$5="RAFTA",U3756&lt;&gt;0),1,0)+
IF(AND(J3756="İADE DEPO",FİLTRE!$H$5="İADE DEPO"),1,0)+
IF(FİLTRE!$H$5="TÜMÜ",1,0)+
IF(AND(J3756="FİRMA İADE",FİLTRE!$H$5="FİRMA İADE"),1,0)+
IF(AND(J3756="İMHA",FİLTRE!$H$5="İMHA"),1,0)</f>
        <v>1</v>
      </c>
      <c r="I3756" s="99"/>
      <c r="J3756" s="100"/>
      <c r="K3756" s="100"/>
      <c r="L3756" s="101"/>
      <c r="M3756" s="102"/>
      <c r="N3756" s="101"/>
      <c r="O3756" s="99"/>
      <c r="P3756" s="103"/>
      <c r="Q3756" s="104"/>
      <c r="R3756" s="50"/>
      <c r="S3756" s="105"/>
      <c r="T3756" s="106"/>
      <c r="U3756" s="107"/>
      <c r="V3756" s="108"/>
      <c r="W3756" s="107"/>
      <c r="X3756" s="107"/>
      <c r="AA3756" s="107"/>
      <c r="AB3756" s="110"/>
      <c r="AC3756" s="110"/>
      <c r="AE3756" s="105"/>
      <c r="AF3756" s="105"/>
      <c r="AR3756" s="112"/>
    </row>
    <row r="3757" spans="2:44" x14ac:dyDescent="0.25">
      <c r="B3757" s="1" t="str">
        <f>IF(I3757="","",
(IF(N3757=FİLTRE!$H$6,2,0)+IF(FİLTRE!$H$6="TOPLAM",2,0))
)</f>
        <v/>
      </c>
      <c r="C3757">
        <f>IF(FİLTRE!$M$5="",9,(IF(U3757&gt;=FİLTRE!$M$5,1,0)))</f>
        <v>1</v>
      </c>
      <c r="D3757" s="1">
        <f>IF(FİLTRE!$M$6="",9,(IF('SKT LİSTESİ'!P3757&lt;=FİLTRE!$M$6,1,0)))</f>
        <v>1</v>
      </c>
      <c r="E3757" s="25" t="str">
        <f>IF(I3757="","",(COUNTIFS($L$4:L3757,L3757)))</f>
        <v/>
      </c>
      <c r="F3757" s="13">
        <f>IF(OR(B3757&lt;&gt;2,C3757&lt;&gt;1,D3757&lt;&gt;1,H3757&lt;&gt;1),0,
COUNTIFS($B$4:B3757,2,$C$4:C3757,1,$D$4:D3757,1,$H$4:H3757,1))</f>
        <v>0</v>
      </c>
      <c r="G3757" s="26" t="str">
        <f>IF(I3757="","",(COUNTIF($E$4:E3757,E3757)))</f>
        <v/>
      </c>
      <c r="H3757" s="1">
        <f>IF(AND(J3757="SAYIM",FİLTRE!$H$5="RAFTA",U3757&lt;&gt;0),1,0)+
IF(AND(J3757="İADE DEPO",FİLTRE!$H$5="İADE DEPO"),1,0)+
IF(FİLTRE!$H$5="TÜMÜ",1,0)+
IF(AND(J3757="FİRMA İADE",FİLTRE!$H$5="FİRMA İADE"),1,0)+
IF(AND(J3757="İMHA",FİLTRE!$H$5="İMHA"),1,0)</f>
        <v>1</v>
      </c>
      <c r="I3757" s="99"/>
      <c r="J3757" s="100"/>
      <c r="K3757" s="100"/>
      <c r="L3757" s="101"/>
      <c r="M3757" s="102"/>
      <c r="N3757" s="101"/>
      <c r="O3757" s="99"/>
      <c r="P3757" s="103"/>
      <c r="Q3757" s="104"/>
      <c r="R3757" s="50"/>
      <c r="S3757" s="105"/>
      <c r="T3757" s="106"/>
      <c r="U3757" s="107"/>
      <c r="V3757" s="108"/>
      <c r="W3757" s="107"/>
      <c r="X3757" s="107"/>
      <c r="AA3757" s="107"/>
      <c r="AB3757" s="110"/>
      <c r="AC3757" s="110"/>
      <c r="AE3757" s="105"/>
      <c r="AF3757" s="105"/>
      <c r="AR3757" s="112"/>
    </row>
    <row r="3758" spans="2:44" x14ac:dyDescent="0.25">
      <c r="B3758" s="1" t="str">
        <f>IF(I3758="","",
(IF(N3758=FİLTRE!$H$6,2,0)+IF(FİLTRE!$H$6="TOPLAM",2,0))
)</f>
        <v/>
      </c>
      <c r="C3758">
        <f>IF(FİLTRE!$M$5="",9,(IF(U3758&gt;=FİLTRE!$M$5,1,0)))</f>
        <v>1</v>
      </c>
      <c r="D3758" s="1">
        <f>IF(FİLTRE!$M$6="",9,(IF('SKT LİSTESİ'!P3758&lt;=FİLTRE!$M$6,1,0)))</f>
        <v>1</v>
      </c>
      <c r="E3758" s="25" t="str">
        <f>IF(I3758="","",(COUNTIFS($L$4:L3758,L3758)))</f>
        <v/>
      </c>
      <c r="F3758" s="13">
        <f>IF(OR(B3758&lt;&gt;2,C3758&lt;&gt;1,D3758&lt;&gt;1,H3758&lt;&gt;1),0,
COUNTIFS($B$4:B3758,2,$C$4:C3758,1,$D$4:D3758,1,$H$4:H3758,1))</f>
        <v>0</v>
      </c>
      <c r="G3758" s="26" t="str">
        <f>IF(I3758="","",(COUNTIF($E$4:E3758,E3758)))</f>
        <v/>
      </c>
      <c r="H3758" s="1">
        <f>IF(AND(J3758="SAYIM",FİLTRE!$H$5="RAFTA",U3758&lt;&gt;0),1,0)+
IF(AND(J3758="İADE DEPO",FİLTRE!$H$5="İADE DEPO"),1,0)+
IF(FİLTRE!$H$5="TÜMÜ",1,0)+
IF(AND(J3758="FİRMA İADE",FİLTRE!$H$5="FİRMA İADE"),1,0)+
IF(AND(J3758="İMHA",FİLTRE!$H$5="İMHA"),1,0)</f>
        <v>1</v>
      </c>
      <c r="I3758" s="99"/>
      <c r="J3758" s="100"/>
      <c r="K3758" s="100"/>
      <c r="L3758" s="101"/>
      <c r="M3758" s="102"/>
      <c r="N3758" s="101"/>
      <c r="O3758" s="99"/>
      <c r="P3758" s="103"/>
      <c r="Q3758" s="104"/>
      <c r="R3758" s="50"/>
      <c r="S3758" s="105"/>
      <c r="T3758" s="106"/>
      <c r="U3758" s="107"/>
      <c r="V3758" s="108"/>
      <c r="W3758" s="107"/>
      <c r="X3758" s="107"/>
      <c r="AA3758" s="107"/>
      <c r="AB3758" s="110"/>
      <c r="AC3758" s="110"/>
      <c r="AE3758" s="105"/>
      <c r="AF3758" s="105"/>
      <c r="AR3758" s="112"/>
    </row>
    <row r="3759" spans="2:44" x14ac:dyDescent="0.25">
      <c r="B3759" s="1" t="str">
        <f>IF(I3759="","",
(IF(N3759=FİLTRE!$H$6,2,0)+IF(FİLTRE!$H$6="TOPLAM",2,0))
)</f>
        <v/>
      </c>
      <c r="C3759">
        <f>IF(FİLTRE!$M$5="",9,(IF(U3759&gt;=FİLTRE!$M$5,1,0)))</f>
        <v>1</v>
      </c>
      <c r="D3759" s="1">
        <f>IF(FİLTRE!$M$6="",9,(IF('SKT LİSTESİ'!P3759&lt;=FİLTRE!$M$6,1,0)))</f>
        <v>1</v>
      </c>
      <c r="E3759" s="25" t="str">
        <f>IF(I3759="","",(COUNTIFS($L$4:L3759,L3759)))</f>
        <v/>
      </c>
      <c r="F3759" s="13">
        <f>IF(OR(B3759&lt;&gt;2,C3759&lt;&gt;1,D3759&lt;&gt;1,H3759&lt;&gt;1),0,
COUNTIFS($B$4:B3759,2,$C$4:C3759,1,$D$4:D3759,1,$H$4:H3759,1))</f>
        <v>0</v>
      </c>
      <c r="G3759" s="26" t="str">
        <f>IF(I3759="","",(COUNTIF($E$4:E3759,E3759)))</f>
        <v/>
      </c>
      <c r="H3759" s="1">
        <f>IF(AND(J3759="SAYIM",FİLTRE!$H$5="RAFTA",U3759&lt;&gt;0),1,0)+
IF(AND(J3759="İADE DEPO",FİLTRE!$H$5="İADE DEPO"),1,0)+
IF(FİLTRE!$H$5="TÜMÜ",1,0)+
IF(AND(J3759="FİRMA İADE",FİLTRE!$H$5="FİRMA İADE"),1,0)+
IF(AND(J3759="İMHA",FİLTRE!$H$5="İMHA"),1,0)</f>
        <v>1</v>
      </c>
      <c r="I3759" s="99"/>
      <c r="J3759" s="100"/>
      <c r="K3759" s="100"/>
      <c r="L3759" s="101"/>
      <c r="M3759" s="102"/>
      <c r="N3759" s="101"/>
      <c r="O3759" s="99"/>
      <c r="P3759" s="103"/>
      <c r="Q3759" s="104"/>
      <c r="R3759" s="50"/>
      <c r="S3759" s="105"/>
      <c r="T3759" s="106"/>
      <c r="U3759" s="107"/>
      <c r="V3759" s="108"/>
      <c r="W3759" s="107"/>
      <c r="X3759" s="107"/>
      <c r="AA3759" s="107"/>
      <c r="AB3759" s="110"/>
      <c r="AC3759" s="110"/>
      <c r="AE3759" s="105"/>
      <c r="AF3759" s="105"/>
      <c r="AR3759" s="112"/>
    </row>
    <row r="3760" spans="2:44" x14ac:dyDescent="0.25">
      <c r="B3760" s="1" t="str">
        <f>IF(I3760="","",
(IF(N3760=FİLTRE!$H$6,2,0)+IF(FİLTRE!$H$6="TOPLAM",2,0))
)</f>
        <v/>
      </c>
      <c r="C3760">
        <f>IF(FİLTRE!$M$5="",9,(IF(U3760&gt;=FİLTRE!$M$5,1,0)))</f>
        <v>1</v>
      </c>
      <c r="D3760" s="1">
        <f>IF(FİLTRE!$M$6="",9,(IF('SKT LİSTESİ'!P3760&lt;=FİLTRE!$M$6,1,0)))</f>
        <v>1</v>
      </c>
      <c r="E3760" s="25" t="str">
        <f>IF(I3760="","",(COUNTIFS($L$4:L3760,L3760)))</f>
        <v/>
      </c>
      <c r="F3760" s="13">
        <f>IF(OR(B3760&lt;&gt;2,C3760&lt;&gt;1,D3760&lt;&gt;1,H3760&lt;&gt;1),0,
COUNTIFS($B$4:B3760,2,$C$4:C3760,1,$D$4:D3760,1,$H$4:H3760,1))</f>
        <v>0</v>
      </c>
      <c r="G3760" s="26" t="str">
        <f>IF(I3760="","",(COUNTIF($E$4:E3760,E3760)))</f>
        <v/>
      </c>
      <c r="H3760" s="1">
        <f>IF(AND(J3760="SAYIM",FİLTRE!$H$5="RAFTA",U3760&lt;&gt;0),1,0)+
IF(AND(J3760="İADE DEPO",FİLTRE!$H$5="İADE DEPO"),1,0)+
IF(FİLTRE!$H$5="TÜMÜ",1,0)+
IF(AND(J3760="FİRMA İADE",FİLTRE!$H$5="FİRMA İADE"),1,0)+
IF(AND(J3760="İMHA",FİLTRE!$H$5="İMHA"),1,0)</f>
        <v>1</v>
      </c>
      <c r="I3760" s="99"/>
      <c r="J3760" s="100"/>
      <c r="K3760" s="100"/>
      <c r="L3760" s="101"/>
      <c r="M3760" s="102"/>
      <c r="N3760" s="101"/>
      <c r="O3760" s="99"/>
      <c r="P3760" s="103"/>
      <c r="Q3760" s="104"/>
      <c r="R3760" s="50"/>
      <c r="S3760" s="105"/>
      <c r="T3760" s="106"/>
      <c r="U3760" s="107"/>
      <c r="V3760" s="108"/>
      <c r="W3760" s="107"/>
      <c r="X3760" s="107"/>
      <c r="AA3760" s="107"/>
      <c r="AB3760" s="110"/>
      <c r="AC3760" s="110"/>
      <c r="AE3760" s="105"/>
      <c r="AF3760" s="105"/>
      <c r="AR3760" s="112"/>
    </row>
    <row r="3761" spans="2:44" x14ac:dyDescent="0.25">
      <c r="B3761" s="1" t="str">
        <f>IF(I3761="","",
(IF(N3761=FİLTRE!$H$6,2,0)+IF(FİLTRE!$H$6="TOPLAM",2,0))
)</f>
        <v/>
      </c>
      <c r="C3761">
        <f>IF(FİLTRE!$M$5="",9,(IF(U3761&gt;=FİLTRE!$M$5,1,0)))</f>
        <v>1</v>
      </c>
      <c r="D3761" s="1">
        <f>IF(FİLTRE!$M$6="",9,(IF('SKT LİSTESİ'!P3761&lt;=FİLTRE!$M$6,1,0)))</f>
        <v>1</v>
      </c>
      <c r="E3761" s="25" t="str">
        <f>IF(I3761="","",(COUNTIFS($L$4:L3761,L3761)))</f>
        <v/>
      </c>
      <c r="F3761" s="13">
        <f>IF(OR(B3761&lt;&gt;2,C3761&lt;&gt;1,D3761&lt;&gt;1,H3761&lt;&gt;1),0,
COUNTIFS($B$4:B3761,2,$C$4:C3761,1,$D$4:D3761,1,$H$4:H3761,1))</f>
        <v>0</v>
      </c>
      <c r="G3761" s="26" t="str">
        <f>IF(I3761="","",(COUNTIF($E$4:E3761,E3761)))</f>
        <v/>
      </c>
      <c r="H3761" s="1">
        <f>IF(AND(J3761="SAYIM",FİLTRE!$H$5="RAFTA",U3761&lt;&gt;0),1,0)+
IF(AND(J3761="İADE DEPO",FİLTRE!$H$5="İADE DEPO"),1,0)+
IF(FİLTRE!$H$5="TÜMÜ",1,0)+
IF(AND(J3761="FİRMA İADE",FİLTRE!$H$5="FİRMA İADE"),1,0)+
IF(AND(J3761="İMHA",FİLTRE!$H$5="İMHA"),1,0)</f>
        <v>1</v>
      </c>
      <c r="I3761" s="99"/>
      <c r="J3761" s="100"/>
      <c r="K3761" s="100"/>
      <c r="L3761" s="101"/>
      <c r="M3761" s="102"/>
      <c r="N3761" s="101"/>
      <c r="O3761" s="99"/>
      <c r="P3761" s="103"/>
      <c r="Q3761" s="104"/>
      <c r="R3761" s="50"/>
      <c r="S3761" s="105"/>
      <c r="T3761" s="106"/>
      <c r="U3761" s="107"/>
      <c r="V3761" s="108"/>
      <c r="W3761" s="107"/>
      <c r="X3761" s="107"/>
      <c r="AA3761" s="107"/>
      <c r="AB3761" s="110"/>
      <c r="AC3761" s="110"/>
      <c r="AE3761" s="105"/>
      <c r="AF3761" s="105"/>
      <c r="AR3761" s="112"/>
    </row>
    <row r="3762" spans="2:44" x14ac:dyDescent="0.25">
      <c r="B3762" s="1" t="str">
        <f>IF(I3762="","",
(IF(N3762=FİLTRE!$H$6,2,0)+IF(FİLTRE!$H$6="TOPLAM",2,0))
)</f>
        <v/>
      </c>
      <c r="C3762">
        <f>IF(FİLTRE!$M$5="",9,(IF(U3762&gt;=FİLTRE!$M$5,1,0)))</f>
        <v>1</v>
      </c>
      <c r="D3762" s="1">
        <f>IF(FİLTRE!$M$6="",9,(IF('SKT LİSTESİ'!P3762&lt;=FİLTRE!$M$6,1,0)))</f>
        <v>1</v>
      </c>
      <c r="E3762" s="25" t="str">
        <f>IF(I3762="","",(COUNTIFS($L$4:L3762,L3762)))</f>
        <v/>
      </c>
      <c r="F3762" s="13">
        <f>IF(OR(B3762&lt;&gt;2,C3762&lt;&gt;1,D3762&lt;&gt;1,H3762&lt;&gt;1),0,
COUNTIFS($B$4:B3762,2,$C$4:C3762,1,$D$4:D3762,1,$H$4:H3762,1))</f>
        <v>0</v>
      </c>
      <c r="G3762" s="26" t="str">
        <f>IF(I3762="","",(COUNTIF($E$4:E3762,E3762)))</f>
        <v/>
      </c>
      <c r="H3762" s="1">
        <f>IF(AND(J3762="SAYIM",FİLTRE!$H$5="RAFTA",U3762&lt;&gt;0),1,0)+
IF(AND(J3762="İADE DEPO",FİLTRE!$H$5="İADE DEPO"),1,0)+
IF(FİLTRE!$H$5="TÜMÜ",1,0)+
IF(AND(J3762="FİRMA İADE",FİLTRE!$H$5="FİRMA İADE"),1,0)+
IF(AND(J3762="İMHA",FİLTRE!$H$5="İMHA"),1,0)</f>
        <v>1</v>
      </c>
      <c r="I3762" s="99"/>
      <c r="J3762" s="100"/>
      <c r="K3762" s="100"/>
      <c r="L3762" s="101"/>
      <c r="M3762" s="102"/>
      <c r="N3762" s="101"/>
      <c r="O3762" s="99"/>
      <c r="P3762" s="103"/>
      <c r="Q3762" s="104"/>
      <c r="R3762" s="50"/>
      <c r="S3762" s="105"/>
      <c r="T3762" s="106"/>
      <c r="U3762" s="107"/>
      <c r="V3762" s="108"/>
      <c r="W3762" s="107"/>
      <c r="X3762" s="107"/>
      <c r="AA3762" s="107"/>
      <c r="AB3762" s="110"/>
      <c r="AC3762" s="110"/>
      <c r="AE3762" s="105"/>
      <c r="AF3762" s="105"/>
      <c r="AR3762" s="112"/>
    </row>
    <row r="3763" spans="2:44" x14ac:dyDescent="0.25">
      <c r="B3763" s="1" t="str">
        <f>IF(I3763="","",
(IF(N3763=FİLTRE!$H$6,2,0)+IF(FİLTRE!$H$6="TOPLAM",2,0))
)</f>
        <v/>
      </c>
      <c r="C3763">
        <f>IF(FİLTRE!$M$5="",9,(IF(U3763&gt;=FİLTRE!$M$5,1,0)))</f>
        <v>1</v>
      </c>
      <c r="D3763" s="1">
        <f>IF(FİLTRE!$M$6="",9,(IF('SKT LİSTESİ'!P3763&lt;=FİLTRE!$M$6,1,0)))</f>
        <v>1</v>
      </c>
      <c r="E3763" s="25" t="str">
        <f>IF(I3763="","",(COUNTIFS($L$4:L3763,L3763)))</f>
        <v/>
      </c>
      <c r="F3763" s="13">
        <f>IF(OR(B3763&lt;&gt;2,C3763&lt;&gt;1,D3763&lt;&gt;1,H3763&lt;&gt;1),0,
COUNTIFS($B$4:B3763,2,$C$4:C3763,1,$D$4:D3763,1,$H$4:H3763,1))</f>
        <v>0</v>
      </c>
      <c r="G3763" s="26" t="str">
        <f>IF(I3763="","",(COUNTIF($E$4:E3763,E3763)))</f>
        <v/>
      </c>
      <c r="H3763" s="1">
        <f>IF(AND(J3763="SAYIM",FİLTRE!$H$5="RAFTA",U3763&lt;&gt;0),1,0)+
IF(AND(J3763="İADE DEPO",FİLTRE!$H$5="İADE DEPO"),1,0)+
IF(FİLTRE!$H$5="TÜMÜ",1,0)+
IF(AND(J3763="FİRMA İADE",FİLTRE!$H$5="FİRMA İADE"),1,0)+
IF(AND(J3763="İMHA",FİLTRE!$H$5="İMHA"),1,0)</f>
        <v>1</v>
      </c>
      <c r="I3763" s="99"/>
      <c r="J3763" s="100"/>
      <c r="K3763" s="100"/>
      <c r="L3763" s="101"/>
      <c r="M3763" s="102"/>
      <c r="N3763" s="101"/>
      <c r="O3763" s="99"/>
      <c r="P3763" s="103"/>
      <c r="Q3763" s="104"/>
      <c r="R3763" s="50"/>
      <c r="S3763" s="105"/>
      <c r="T3763" s="106"/>
      <c r="U3763" s="107"/>
      <c r="V3763" s="108"/>
      <c r="W3763" s="107"/>
      <c r="X3763" s="107"/>
      <c r="AA3763" s="107"/>
      <c r="AB3763" s="110"/>
      <c r="AC3763" s="110"/>
      <c r="AE3763" s="105"/>
      <c r="AF3763" s="105"/>
      <c r="AR3763" s="112"/>
    </row>
    <row r="3764" spans="2:44" x14ac:dyDescent="0.25">
      <c r="B3764" s="1" t="str">
        <f>IF(I3764="","",
(IF(N3764=FİLTRE!$H$6,2,0)+IF(FİLTRE!$H$6="TOPLAM",2,0))
)</f>
        <v/>
      </c>
      <c r="C3764">
        <f>IF(FİLTRE!$M$5="",9,(IF(U3764&gt;=FİLTRE!$M$5,1,0)))</f>
        <v>1</v>
      </c>
      <c r="D3764" s="1">
        <f>IF(FİLTRE!$M$6="",9,(IF('SKT LİSTESİ'!P3764&lt;=FİLTRE!$M$6,1,0)))</f>
        <v>1</v>
      </c>
      <c r="E3764" s="25" t="str">
        <f>IF(I3764="","",(COUNTIFS($L$4:L3764,L3764)))</f>
        <v/>
      </c>
      <c r="F3764" s="13">
        <f>IF(OR(B3764&lt;&gt;2,C3764&lt;&gt;1,D3764&lt;&gt;1,H3764&lt;&gt;1),0,
COUNTIFS($B$4:B3764,2,$C$4:C3764,1,$D$4:D3764,1,$H$4:H3764,1))</f>
        <v>0</v>
      </c>
      <c r="G3764" s="26" t="str">
        <f>IF(I3764="","",(COUNTIF($E$4:E3764,E3764)))</f>
        <v/>
      </c>
      <c r="H3764" s="1">
        <f>IF(AND(J3764="SAYIM",FİLTRE!$H$5="RAFTA",U3764&lt;&gt;0),1,0)+
IF(AND(J3764="İADE DEPO",FİLTRE!$H$5="İADE DEPO"),1,0)+
IF(FİLTRE!$H$5="TÜMÜ",1,0)+
IF(AND(J3764="FİRMA İADE",FİLTRE!$H$5="FİRMA İADE"),1,0)+
IF(AND(J3764="İMHA",FİLTRE!$H$5="İMHA"),1,0)</f>
        <v>1</v>
      </c>
      <c r="I3764" s="99"/>
      <c r="J3764" s="100"/>
      <c r="K3764" s="100"/>
      <c r="L3764" s="101"/>
      <c r="M3764" s="102"/>
      <c r="N3764" s="101"/>
      <c r="O3764" s="99"/>
      <c r="P3764" s="103"/>
      <c r="Q3764" s="104"/>
      <c r="R3764" s="50"/>
      <c r="S3764" s="105"/>
      <c r="T3764" s="106"/>
      <c r="U3764" s="107"/>
      <c r="V3764" s="108"/>
      <c r="W3764" s="107"/>
      <c r="X3764" s="107"/>
      <c r="AA3764" s="107"/>
      <c r="AB3764" s="110"/>
      <c r="AC3764" s="110"/>
      <c r="AE3764" s="105"/>
      <c r="AF3764" s="105"/>
      <c r="AR3764" s="112"/>
    </row>
    <row r="3765" spans="2:44" x14ac:dyDescent="0.25">
      <c r="B3765" s="1" t="str">
        <f>IF(I3765="","",
(IF(N3765=FİLTRE!$H$6,2,0)+IF(FİLTRE!$H$6="TOPLAM",2,0))
)</f>
        <v/>
      </c>
      <c r="C3765">
        <f>IF(FİLTRE!$M$5="",9,(IF(U3765&gt;=FİLTRE!$M$5,1,0)))</f>
        <v>1</v>
      </c>
      <c r="D3765" s="1">
        <f>IF(FİLTRE!$M$6="",9,(IF('SKT LİSTESİ'!P3765&lt;=FİLTRE!$M$6,1,0)))</f>
        <v>1</v>
      </c>
      <c r="E3765" s="25" t="str">
        <f>IF(I3765="","",(COUNTIFS($L$4:L3765,L3765)))</f>
        <v/>
      </c>
      <c r="F3765" s="13">
        <f>IF(OR(B3765&lt;&gt;2,C3765&lt;&gt;1,D3765&lt;&gt;1,H3765&lt;&gt;1),0,
COUNTIFS($B$4:B3765,2,$C$4:C3765,1,$D$4:D3765,1,$H$4:H3765,1))</f>
        <v>0</v>
      </c>
      <c r="G3765" s="26" t="str">
        <f>IF(I3765="","",(COUNTIF($E$4:E3765,E3765)))</f>
        <v/>
      </c>
      <c r="H3765" s="1">
        <f>IF(AND(J3765="SAYIM",FİLTRE!$H$5="RAFTA",U3765&lt;&gt;0),1,0)+
IF(AND(J3765="İADE DEPO",FİLTRE!$H$5="İADE DEPO"),1,0)+
IF(FİLTRE!$H$5="TÜMÜ",1,0)+
IF(AND(J3765="FİRMA İADE",FİLTRE!$H$5="FİRMA İADE"),1,0)+
IF(AND(J3765="İMHA",FİLTRE!$H$5="İMHA"),1,0)</f>
        <v>1</v>
      </c>
      <c r="I3765" s="99"/>
      <c r="J3765" s="100"/>
      <c r="K3765" s="100"/>
      <c r="L3765" s="101"/>
      <c r="M3765" s="102"/>
      <c r="N3765" s="101"/>
      <c r="O3765" s="99"/>
      <c r="P3765" s="103"/>
      <c r="Q3765" s="104"/>
      <c r="R3765" s="50"/>
      <c r="S3765" s="105"/>
      <c r="T3765" s="106"/>
      <c r="U3765" s="107"/>
      <c r="V3765" s="108"/>
      <c r="W3765" s="107"/>
      <c r="X3765" s="107"/>
      <c r="AA3765" s="107"/>
      <c r="AB3765" s="110"/>
      <c r="AC3765" s="110"/>
      <c r="AE3765" s="105"/>
      <c r="AF3765" s="105"/>
      <c r="AR3765" s="112"/>
    </row>
    <row r="3766" spans="2:44" x14ac:dyDescent="0.25">
      <c r="B3766" s="1" t="str">
        <f>IF(I3766="","",
(IF(N3766=FİLTRE!$H$6,2,0)+IF(FİLTRE!$H$6="TOPLAM",2,0))
)</f>
        <v/>
      </c>
      <c r="C3766">
        <f>IF(FİLTRE!$M$5="",9,(IF(U3766&gt;=FİLTRE!$M$5,1,0)))</f>
        <v>1</v>
      </c>
      <c r="D3766" s="1">
        <f>IF(FİLTRE!$M$6="",9,(IF('SKT LİSTESİ'!P3766&lt;=FİLTRE!$M$6,1,0)))</f>
        <v>1</v>
      </c>
      <c r="E3766" s="25" t="str">
        <f>IF(I3766="","",(COUNTIFS($L$4:L3766,L3766)))</f>
        <v/>
      </c>
      <c r="F3766" s="13">
        <f>IF(OR(B3766&lt;&gt;2,C3766&lt;&gt;1,D3766&lt;&gt;1,H3766&lt;&gt;1),0,
COUNTIFS($B$4:B3766,2,$C$4:C3766,1,$D$4:D3766,1,$H$4:H3766,1))</f>
        <v>0</v>
      </c>
      <c r="G3766" s="26" t="str">
        <f>IF(I3766="","",(COUNTIF($E$4:E3766,E3766)))</f>
        <v/>
      </c>
      <c r="H3766" s="1">
        <f>IF(AND(J3766="SAYIM",FİLTRE!$H$5="RAFTA",U3766&lt;&gt;0),1,0)+
IF(AND(J3766="İADE DEPO",FİLTRE!$H$5="İADE DEPO"),1,0)+
IF(FİLTRE!$H$5="TÜMÜ",1,0)+
IF(AND(J3766="FİRMA İADE",FİLTRE!$H$5="FİRMA İADE"),1,0)+
IF(AND(J3766="İMHA",FİLTRE!$H$5="İMHA"),1,0)</f>
        <v>1</v>
      </c>
      <c r="I3766" s="99"/>
      <c r="J3766" s="100"/>
      <c r="K3766" s="100"/>
      <c r="L3766" s="101"/>
      <c r="M3766" s="102"/>
      <c r="N3766" s="101"/>
      <c r="O3766" s="99"/>
      <c r="P3766" s="103"/>
      <c r="Q3766" s="104"/>
      <c r="R3766" s="50"/>
      <c r="S3766" s="105"/>
      <c r="T3766" s="106"/>
      <c r="U3766" s="107"/>
      <c r="V3766" s="108"/>
      <c r="W3766" s="107"/>
      <c r="X3766" s="107"/>
      <c r="AA3766" s="107"/>
      <c r="AB3766" s="110"/>
      <c r="AC3766" s="110"/>
      <c r="AE3766" s="105"/>
      <c r="AF3766" s="105"/>
      <c r="AR3766" s="112"/>
    </row>
    <row r="3767" spans="2:44" x14ac:dyDescent="0.25">
      <c r="B3767" s="1" t="str">
        <f>IF(I3767="","",
(IF(N3767=FİLTRE!$H$6,2,0)+IF(FİLTRE!$H$6="TOPLAM",2,0))
)</f>
        <v/>
      </c>
      <c r="C3767">
        <f>IF(FİLTRE!$M$5="",9,(IF(U3767&gt;=FİLTRE!$M$5,1,0)))</f>
        <v>1</v>
      </c>
      <c r="D3767" s="1">
        <f>IF(FİLTRE!$M$6="",9,(IF('SKT LİSTESİ'!P3767&lt;=FİLTRE!$M$6,1,0)))</f>
        <v>1</v>
      </c>
      <c r="E3767" s="25" t="str">
        <f>IF(I3767="","",(COUNTIFS($L$4:L3767,L3767)))</f>
        <v/>
      </c>
      <c r="F3767" s="13">
        <f>IF(OR(B3767&lt;&gt;2,C3767&lt;&gt;1,D3767&lt;&gt;1,H3767&lt;&gt;1),0,
COUNTIFS($B$4:B3767,2,$C$4:C3767,1,$D$4:D3767,1,$H$4:H3767,1))</f>
        <v>0</v>
      </c>
      <c r="G3767" s="26" t="str">
        <f>IF(I3767="","",(COUNTIF($E$4:E3767,E3767)))</f>
        <v/>
      </c>
      <c r="H3767" s="1">
        <f>IF(AND(J3767="SAYIM",FİLTRE!$H$5="RAFTA",U3767&lt;&gt;0),1,0)+
IF(AND(J3767="İADE DEPO",FİLTRE!$H$5="İADE DEPO"),1,0)+
IF(FİLTRE!$H$5="TÜMÜ",1,0)+
IF(AND(J3767="FİRMA İADE",FİLTRE!$H$5="FİRMA İADE"),1,0)+
IF(AND(J3767="İMHA",FİLTRE!$H$5="İMHA"),1,0)</f>
        <v>1</v>
      </c>
      <c r="I3767" s="99"/>
      <c r="J3767" s="100"/>
      <c r="K3767" s="100"/>
      <c r="L3767" s="101"/>
      <c r="M3767" s="102"/>
      <c r="N3767" s="101"/>
      <c r="O3767" s="99"/>
      <c r="P3767" s="103"/>
      <c r="Q3767" s="104"/>
      <c r="R3767" s="50"/>
      <c r="S3767" s="105"/>
      <c r="T3767" s="106"/>
      <c r="U3767" s="107"/>
      <c r="V3767" s="108"/>
      <c r="W3767" s="107"/>
      <c r="X3767" s="107"/>
      <c r="AA3767" s="107"/>
      <c r="AB3767" s="110"/>
      <c r="AC3767" s="110"/>
      <c r="AE3767" s="105"/>
      <c r="AF3767" s="105"/>
      <c r="AR3767" s="112"/>
    </row>
    <row r="3768" spans="2:44" x14ac:dyDescent="0.25">
      <c r="B3768" s="1" t="str">
        <f>IF(I3768="","",
(IF(N3768=FİLTRE!$H$6,2,0)+IF(FİLTRE!$H$6="TOPLAM",2,0))
)</f>
        <v/>
      </c>
      <c r="C3768">
        <f>IF(FİLTRE!$M$5="",9,(IF(U3768&gt;=FİLTRE!$M$5,1,0)))</f>
        <v>1</v>
      </c>
      <c r="D3768" s="1">
        <f>IF(FİLTRE!$M$6="",9,(IF('SKT LİSTESİ'!P3768&lt;=FİLTRE!$M$6,1,0)))</f>
        <v>1</v>
      </c>
      <c r="E3768" s="25" t="str">
        <f>IF(I3768="","",(COUNTIFS($L$4:L3768,L3768)))</f>
        <v/>
      </c>
      <c r="F3768" s="13">
        <f>IF(OR(B3768&lt;&gt;2,C3768&lt;&gt;1,D3768&lt;&gt;1,H3768&lt;&gt;1),0,
COUNTIFS($B$4:B3768,2,$C$4:C3768,1,$D$4:D3768,1,$H$4:H3768,1))</f>
        <v>0</v>
      </c>
      <c r="G3768" s="26" t="str">
        <f>IF(I3768="","",(COUNTIF($E$4:E3768,E3768)))</f>
        <v/>
      </c>
      <c r="H3768" s="1">
        <f>IF(AND(J3768="SAYIM",FİLTRE!$H$5="RAFTA",U3768&lt;&gt;0),1,0)+
IF(AND(J3768="İADE DEPO",FİLTRE!$H$5="İADE DEPO"),1,0)+
IF(FİLTRE!$H$5="TÜMÜ",1,0)+
IF(AND(J3768="FİRMA İADE",FİLTRE!$H$5="FİRMA İADE"),1,0)+
IF(AND(J3768="İMHA",FİLTRE!$H$5="İMHA"),1,0)</f>
        <v>1</v>
      </c>
      <c r="I3768" s="99"/>
      <c r="J3768" s="100"/>
      <c r="K3768" s="100"/>
      <c r="L3768" s="101"/>
      <c r="M3768" s="102"/>
      <c r="N3768" s="101"/>
      <c r="O3768" s="99"/>
      <c r="P3768" s="103"/>
      <c r="Q3768" s="104"/>
      <c r="R3768" s="50"/>
      <c r="S3768" s="105"/>
      <c r="T3768" s="106"/>
      <c r="U3768" s="107"/>
      <c r="V3768" s="108"/>
      <c r="W3768" s="107"/>
      <c r="X3768" s="107"/>
      <c r="AA3768" s="107"/>
      <c r="AB3768" s="110"/>
      <c r="AC3768" s="110"/>
      <c r="AE3768" s="105"/>
      <c r="AF3768" s="105"/>
      <c r="AR3768" s="112"/>
    </row>
    <row r="3769" spans="2:44" x14ac:dyDescent="0.25">
      <c r="B3769" s="1" t="str">
        <f>IF(I3769="","",
(IF(N3769=FİLTRE!$H$6,2,0)+IF(FİLTRE!$H$6="TOPLAM",2,0))
)</f>
        <v/>
      </c>
      <c r="C3769">
        <f>IF(FİLTRE!$M$5="",9,(IF(U3769&gt;=FİLTRE!$M$5,1,0)))</f>
        <v>1</v>
      </c>
      <c r="D3769" s="1">
        <f>IF(FİLTRE!$M$6="",9,(IF('SKT LİSTESİ'!P3769&lt;=FİLTRE!$M$6,1,0)))</f>
        <v>1</v>
      </c>
      <c r="E3769" s="25" t="str">
        <f>IF(I3769="","",(COUNTIFS($L$4:L3769,L3769)))</f>
        <v/>
      </c>
      <c r="F3769" s="13">
        <f>IF(OR(B3769&lt;&gt;2,C3769&lt;&gt;1,D3769&lt;&gt;1,H3769&lt;&gt;1),0,
COUNTIFS($B$4:B3769,2,$C$4:C3769,1,$D$4:D3769,1,$H$4:H3769,1))</f>
        <v>0</v>
      </c>
      <c r="G3769" s="26" t="str">
        <f>IF(I3769="","",(COUNTIF($E$4:E3769,E3769)))</f>
        <v/>
      </c>
      <c r="H3769" s="1">
        <f>IF(AND(J3769="SAYIM",FİLTRE!$H$5="RAFTA",U3769&lt;&gt;0),1,0)+
IF(AND(J3769="İADE DEPO",FİLTRE!$H$5="İADE DEPO"),1,0)+
IF(FİLTRE!$H$5="TÜMÜ",1,0)+
IF(AND(J3769="FİRMA İADE",FİLTRE!$H$5="FİRMA İADE"),1,0)+
IF(AND(J3769="İMHA",FİLTRE!$H$5="İMHA"),1,0)</f>
        <v>1</v>
      </c>
      <c r="I3769" s="99"/>
      <c r="J3769" s="100"/>
      <c r="K3769" s="100"/>
      <c r="L3769" s="101"/>
      <c r="M3769" s="102"/>
      <c r="N3769" s="101"/>
      <c r="O3769" s="99"/>
      <c r="P3769" s="103"/>
      <c r="Q3769" s="104"/>
      <c r="R3769" s="50"/>
      <c r="S3769" s="105"/>
      <c r="T3769" s="106"/>
      <c r="U3769" s="107"/>
      <c r="V3769" s="108"/>
      <c r="W3769" s="107"/>
      <c r="X3769" s="107"/>
      <c r="AA3769" s="107"/>
      <c r="AB3769" s="110"/>
      <c r="AC3769" s="110"/>
      <c r="AE3769" s="105"/>
      <c r="AF3769" s="105"/>
      <c r="AR3769" s="112"/>
    </row>
    <row r="3770" spans="2:44" x14ac:dyDescent="0.25">
      <c r="B3770" s="1" t="str">
        <f>IF(I3770="","",
(IF(N3770=FİLTRE!$H$6,2,0)+IF(FİLTRE!$H$6="TOPLAM",2,0))
)</f>
        <v/>
      </c>
      <c r="C3770">
        <f>IF(FİLTRE!$M$5="",9,(IF(U3770&gt;=FİLTRE!$M$5,1,0)))</f>
        <v>1</v>
      </c>
      <c r="D3770" s="1">
        <f>IF(FİLTRE!$M$6="",9,(IF('SKT LİSTESİ'!P3770&lt;=FİLTRE!$M$6,1,0)))</f>
        <v>1</v>
      </c>
      <c r="E3770" s="25" t="str">
        <f>IF(I3770="","",(COUNTIFS($L$4:L3770,L3770)))</f>
        <v/>
      </c>
      <c r="F3770" s="13">
        <f>IF(OR(B3770&lt;&gt;2,C3770&lt;&gt;1,D3770&lt;&gt;1,H3770&lt;&gt;1),0,
COUNTIFS($B$4:B3770,2,$C$4:C3770,1,$D$4:D3770,1,$H$4:H3770,1))</f>
        <v>0</v>
      </c>
      <c r="G3770" s="26" t="str">
        <f>IF(I3770="","",(COUNTIF($E$4:E3770,E3770)))</f>
        <v/>
      </c>
      <c r="H3770" s="1">
        <f>IF(AND(J3770="SAYIM",FİLTRE!$H$5="RAFTA",U3770&lt;&gt;0),1,0)+
IF(AND(J3770="İADE DEPO",FİLTRE!$H$5="İADE DEPO"),1,0)+
IF(FİLTRE!$H$5="TÜMÜ",1,0)+
IF(AND(J3770="FİRMA İADE",FİLTRE!$H$5="FİRMA İADE"),1,0)+
IF(AND(J3770="İMHA",FİLTRE!$H$5="İMHA"),1,0)</f>
        <v>1</v>
      </c>
      <c r="I3770" s="99"/>
      <c r="J3770" s="100"/>
      <c r="K3770" s="100"/>
      <c r="L3770" s="101"/>
      <c r="M3770" s="102"/>
      <c r="N3770" s="101"/>
      <c r="O3770" s="99"/>
      <c r="P3770" s="103"/>
      <c r="Q3770" s="104"/>
      <c r="R3770" s="50"/>
      <c r="S3770" s="105"/>
      <c r="T3770" s="106"/>
      <c r="U3770" s="107"/>
      <c r="V3770" s="108"/>
      <c r="W3770" s="107"/>
      <c r="X3770" s="107"/>
      <c r="AA3770" s="107"/>
      <c r="AB3770" s="110"/>
      <c r="AC3770" s="110"/>
      <c r="AE3770" s="105"/>
      <c r="AF3770" s="105"/>
      <c r="AR3770" s="112"/>
    </row>
    <row r="3771" spans="2:44" x14ac:dyDescent="0.25">
      <c r="B3771" s="1" t="str">
        <f>IF(I3771="","",
(IF(N3771=FİLTRE!$H$6,2,0)+IF(FİLTRE!$H$6="TOPLAM",2,0))
)</f>
        <v/>
      </c>
      <c r="C3771">
        <f>IF(FİLTRE!$M$5="",9,(IF(U3771&gt;=FİLTRE!$M$5,1,0)))</f>
        <v>1</v>
      </c>
      <c r="D3771" s="1">
        <f>IF(FİLTRE!$M$6="",9,(IF('SKT LİSTESİ'!P3771&lt;=FİLTRE!$M$6,1,0)))</f>
        <v>1</v>
      </c>
      <c r="E3771" s="25" t="str">
        <f>IF(I3771="","",(COUNTIFS($L$4:L3771,L3771)))</f>
        <v/>
      </c>
      <c r="F3771" s="13">
        <f>IF(OR(B3771&lt;&gt;2,C3771&lt;&gt;1,D3771&lt;&gt;1,H3771&lt;&gt;1),0,
COUNTIFS($B$4:B3771,2,$C$4:C3771,1,$D$4:D3771,1,$H$4:H3771,1))</f>
        <v>0</v>
      </c>
      <c r="G3771" s="26" t="str">
        <f>IF(I3771="","",(COUNTIF($E$4:E3771,E3771)))</f>
        <v/>
      </c>
      <c r="H3771" s="1">
        <f>IF(AND(J3771="SAYIM",FİLTRE!$H$5="RAFTA",U3771&lt;&gt;0),1,0)+
IF(AND(J3771="İADE DEPO",FİLTRE!$H$5="İADE DEPO"),1,0)+
IF(FİLTRE!$H$5="TÜMÜ",1,0)+
IF(AND(J3771="FİRMA İADE",FİLTRE!$H$5="FİRMA İADE"),1,0)+
IF(AND(J3771="İMHA",FİLTRE!$H$5="İMHA"),1,0)</f>
        <v>1</v>
      </c>
      <c r="I3771" s="99"/>
      <c r="J3771" s="100"/>
      <c r="K3771" s="100"/>
      <c r="L3771" s="101"/>
      <c r="M3771" s="102"/>
      <c r="N3771" s="101"/>
      <c r="O3771" s="99"/>
      <c r="P3771" s="103"/>
      <c r="Q3771" s="104"/>
      <c r="R3771" s="50"/>
      <c r="S3771" s="105"/>
      <c r="T3771" s="106"/>
      <c r="U3771" s="107"/>
      <c r="V3771" s="108"/>
      <c r="W3771" s="107"/>
      <c r="X3771" s="107"/>
      <c r="AA3771" s="107"/>
      <c r="AB3771" s="110"/>
      <c r="AC3771" s="110"/>
      <c r="AE3771" s="105"/>
      <c r="AF3771" s="105"/>
      <c r="AR3771" s="112"/>
    </row>
    <row r="3772" spans="2:44" x14ac:dyDescent="0.25">
      <c r="B3772" s="1" t="str">
        <f>IF(I3772="","",
(IF(N3772=FİLTRE!$H$6,2,0)+IF(FİLTRE!$H$6="TOPLAM",2,0))
)</f>
        <v/>
      </c>
      <c r="C3772">
        <f>IF(FİLTRE!$M$5="",9,(IF(U3772&gt;=FİLTRE!$M$5,1,0)))</f>
        <v>1</v>
      </c>
      <c r="D3772" s="1">
        <f>IF(FİLTRE!$M$6="",9,(IF('SKT LİSTESİ'!P3772&lt;=FİLTRE!$M$6,1,0)))</f>
        <v>1</v>
      </c>
      <c r="E3772" s="25" t="str">
        <f>IF(I3772="","",(COUNTIFS($L$4:L3772,L3772)))</f>
        <v/>
      </c>
      <c r="F3772" s="13">
        <f>IF(OR(B3772&lt;&gt;2,C3772&lt;&gt;1,D3772&lt;&gt;1,H3772&lt;&gt;1),0,
COUNTIFS($B$4:B3772,2,$C$4:C3772,1,$D$4:D3772,1,$H$4:H3772,1))</f>
        <v>0</v>
      </c>
      <c r="G3772" s="26" t="str">
        <f>IF(I3772="","",(COUNTIF($E$4:E3772,E3772)))</f>
        <v/>
      </c>
      <c r="H3772" s="1">
        <f>IF(AND(J3772="SAYIM",FİLTRE!$H$5="RAFTA",U3772&lt;&gt;0),1,0)+
IF(AND(J3772="İADE DEPO",FİLTRE!$H$5="İADE DEPO"),1,0)+
IF(FİLTRE!$H$5="TÜMÜ",1,0)+
IF(AND(J3772="FİRMA İADE",FİLTRE!$H$5="FİRMA İADE"),1,0)+
IF(AND(J3772="İMHA",FİLTRE!$H$5="İMHA"),1,0)</f>
        <v>1</v>
      </c>
      <c r="I3772" s="99"/>
      <c r="J3772" s="100"/>
      <c r="K3772" s="100"/>
      <c r="L3772" s="101"/>
      <c r="M3772" s="102"/>
      <c r="N3772" s="101"/>
      <c r="O3772" s="99"/>
      <c r="P3772" s="103"/>
      <c r="Q3772" s="104"/>
      <c r="R3772" s="50"/>
      <c r="S3772" s="105"/>
      <c r="T3772" s="106"/>
      <c r="U3772" s="107"/>
      <c r="V3772" s="108"/>
      <c r="W3772" s="107"/>
      <c r="X3772" s="107"/>
      <c r="AA3772" s="107"/>
      <c r="AB3772" s="110"/>
      <c r="AC3772" s="110"/>
      <c r="AE3772" s="105"/>
      <c r="AF3772" s="105"/>
      <c r="AR3772" s="112"/>
    </row>
    <row r="3773" spans="2:44" x14ac:dyDescent="0.25">
      <c r="B3773" s="1" t="str">
        <f>IF(I3773="","",
(IF(N3773=FİLTRE!$H$6,2,0)+IF(FİLTRE!$H$6="TOPLAM",2,0))
)</f>
        <v/>
      </c>
      <c r="C3773">
        <f>IF(FİLTRE!$M$5="",9,(IF(U3773&gt;=FİLTRE!$M$5,1,0)))</f>
        <v>1</v>
      </c>
      <c r="D3773" s="1">
        <f>IF(FİLTRE!$M$6="",9,(IF('SKT LİSTESİ'!P3773&lt;=FİLTRE!$M$6,1,0)))</f>
        <v>1</v>
      </c>
      <c r="E3773" s="25" t="str">
        <f>IF(I3773="","",(COUNTIFS($L$4:L3773,L3773)))</f>
        <v/>
      </c>
      <c r="F3773" s="13">
        <f>IF(OR(B3773&lt;&gt;2,C3773&lt;&gt;1,D3773&lt;&gt;1,H3773&lt;&gt;1),0,
COUNTIFS($B$4:B3773,2,$C$4:C3773,1,$D$4:D3773,1,$H$4:H3773,1))</f>
        <v>0</v>
      </c>
      <c r="G3773" s="26" t="str">
        <f>IF(I3773="","",(COUNTIF($E$4:E3773,E3773)))</f>
        <v/>
      </c>
      <c r="H3773" s="1">
        <f>IF(AND(J3773="SAYIM",FİLTRE!$H$5="RAFTA",U3773&lt;&gt;0),1,0)+
IF(AND(J3773="İADE DEPO",FİLTRE!$H$5="İADE DEPO"),1,0)+
IF(FİLTRE!$H$5="TÜMÜ",1,0)+
IF(AND(J3773="FİRMA İADE",FİLTRE!$H$5="FİRMA İADE"),1,0)+
IF(AND(J3773="İMHA",FİLTRE!$H$5="İMHA"),1,0)</f>
        <v>1</v>
      </c>
      <c r="I3773" s="99"/>
      <c r="J3773" s="100"/>
      <c r="K3773" s="100"/>
      <c r="L3773" s="101"/>
      <c r="M3773" s="102"/>
      <c r="N3773" s="101"/>
      <c r="O3773" s="99"/>
      <c r="P3773" s="103"/>
      <c r="Q3773" s="104"/>
      <c r="R3773" s="50"/>
      <c r="S3773" s="105"/>
      <c r="T3773" s="106"/>
      <c r="U3773" s="107"/>
      <c r="V3773" s="108"/>
      <c r="W3773" s="107"/>
      <c r="X3773" s="107"/>
      <c r="AA3773" s="107"/>
      <c r="AB3773" s="110"/>
      <c r="AC3773" s="110"/>
      <c r="AE3773" s="105"/>
      <c r="AF3773" s="105"/>
      <c r="AR3773" s="112"/>
    </row>
    <row r="3774" spans="2:44" x14ac:dyDescent="0.25">
      <c r="B3774" s="1" t="str">
        <f>IF(I3774="","",
(IF(N3774=FİLTRE!$H$6,2,0)+IF(FİLTRE!$H$6="TOPLAM",2,0))
)</f>
        <v/>
      </c>
      <c r="C3774">
        <f>IF(FİLTRE!$M$5="",9,(IF(U3774&gt;=FİLTRE!$M$5,1,0)))</f>
        <v>1</v>
      </c>
      <c r="D3774" s="1">
        <f>IF(FİLTRE!$M$6="",9,(IF('SKT LİSTESİ'!P3774&lt;=FİLTRE!$M$6,1,0)))</f>
        <v>1</v>
      </c>
      <c r="E3774" s="25" t="str">
        <f>IF(I3774="","",(COUNTIFS($L$4:L3774,L3774)))</f>
        <v/>
      </c>
      <c r="F3774" s="13">
        <f>IF(OR(B3774&lt;&gt;2,C3774&lt;&gt;1,D3774&lt;&gt;1,H3774&lt;&gt;1),0,
COUNTIFS($B$4:B3774,2,$C$4:C3774,1,$D$4:D3774,1,$H$4:H3774,1))</f>
        <v>0</v>
      </c>
      <c r="G3774" s="26" t="str">
        <f>IF(I3774="","",(COUNTIF($E$4:E3774,E3774)))</f>
        <v/>
      </c>
      <c r="H3774" s="1">
        <f>IF(AND(J3774="SAYIM",FİLTRE!$H$5="RAFTA",U3774&lt;&gt;0),1,0)+
IF(AND(J3774="İADE DEPO",FİLTRE!$H$5="İADE DEPO"),1,0)+
IF(FİLTRE!$H$5="TÜMÜ",1,0)+
IF(AND(J3774="FİRMA İADE",FİLTRE!$H$5="FİRMA İADE"),1,0)+
IF(AND(J3774="İMHA",FİLTRE!$H$5="İMHA"),1,0)</f>
        <v>1</v>
      </c>
      <c r="I3774" s="99"/>
      <c r="J3774" s="100"/>
      <c r="K3774" s="100"/>
      <c r="L3774" s="101"/>
      <c r="M3774" s="102"/>
      <c r="N3774" s="101"/>
      <c r="O3774" s="99"/>
      <c r="P3774" s="103"/>
      <c r="Q3774" s="104"/>
      <c r="R3774" s="50"/>
      <c r="S3774" s="105"/>
      <c r="T3774" s="106"/>
      <c r="U3774" s="107"/>
      <c r="V3774" s="108"/>
      <c r="W3774" s="107"/>
      <c r="X3774" s="107"/>
      <c r="AA3774" s="107"/>
      <c r="AB3774" s="110"/>
      <c r="AC3774" s="110"/>
      <c r="AE3774" s="105"/>
      <c r="AF3774" s="105"/>
      <c r="AR3774" s="112"/>
    </row>
    <row r="3775" spans="2:44" x14ac:dyDescent="0.25">
      <c r="B3775" s="1" t="str">
        <f>IF(I3775="","",
(IF(N3775=FİLTRE!$H$6,2,0)+IF(FİLTRE!$H$6="TOPLAM",2,0))
)</f>
        <v/>
      </c>
      <c r="C3775">
        <f>IF(FİLTRE!$M$5="",9,(IF(U3775&gt;=FİLTRE!$M$5,1,0)))</f>
        <v>1</v>
      </c>
      <c r="D3775" s="1">
        <f>IF(FİLTRE!$M$6="",9,(IF('SKT LİSTESİ'!P3775&lt;=FİLTRE!$M$6,1,0)))</f>
        <v>1</v>
      </c>
      <c r="E3775" s="25" t="str">
        <f>IF(I3775="","",(COUNTIFS($L$4:L3775,L3775)))</f>
        <v/>
      </c>
      <c r="F3775" s="13">
        <f>IF(OR(B3775&lt;&gt;2,C3775&lt;&gt;1,D3775&lt;&gt;1,H3775&lt;&gt;1),0,
COUNTIFS($B$4:B3775,2,$C$4:C3775,1,$D$4:D3775,1,$H$4:H3775,1))</f>
        <v>0</v>
      </c>
      <c r="G3775" s="26" t="str">
        <f>IF(I3775="","",(COUNTIF($E$4:E3775,E3775)))</f>
        <v/>
      </c>
      <c r="H3775" s="1">
        <f>IF(AND(J3775="SAYIM",FİLTRE!$H$5="RAFTA",U3775&lt;&gt;0),1,0)+
IF(AND(J3775="İADE DEPO",FİLTRE!$H$5="İADE DEPO"),1,0)+
IF(FİLTRE!$H$5="TÜMÜ",1,0)+
IF(AND(J3775="FİRMA İADE",FİLTRE!$H$5="FİRMA İADE"),1,0)+
IF(AND(J3775="İMHA",FİLTRE!$H$5="İMHA"),1,0)</f>
        <v>1</v>
      </c>
      <c r="I3775" s="99"/>
      <c r="J3775" s="100"/>
      <c r="K3775" s="100"/>
      <c r="L3775" s="101"/>
      <c r="M3775" s="102"/>
      <c r="N3775" s="101"/>
      <c r="O3775" s="99"/>
      <c r="P3775" s="103"/>
      <c r="Q3775" s="104"/>
      <c r="R3775" s="50"/>
      <c r="S3775" s="105"/>
      <c r="T3775" s="106"/>
      <c r="U3775" s="107"/>
      <c r="V3775" s="108"/>
      <c r="W3775" s="107"/>
      <c r="X3775" s="107"/>
      <c r="AA3775" s="107"/>
      <c r="AB3775" s="110"/>
      <c r="AC3775" s="110"/>
      <c r="AE3775" s="105"/>
      <c r="AF3775" s="105"/>
      <c r="AR3775" s="112"/>
    </row>
    <row r="3776" spans="2:44" x14ac:dyDescent="0.25">
      <c r="B3776" s="1" t="str">
        <f>IF(I3776="","",
(IF(N3776=FİLTRE!$H$6,2,0)+IF(FİLTRE!$H$6="TOPLAM",2,0))
)</f>
        <v/>
      </c>
      <c r="C3776">
        <f>IF(FİLTRE!$M$5="",9,(IF(U3776&gt;=FİLTRE!$M$5,1,0)))</f>
        <v>1</v>
      </c>
      <c r="D3776" s="1">
        <f>IF(FİLTRE!$M$6="",9,(IF('SKT LİSTESİ'!P3776&lt;=FİLTRE!$M$6,1,0)))</f>
        <v>1</v>
      </c>
      <c r="E3776" s="25" t="str">
        <f>IF(I3776="","",(COUNTIFS($L$4:L3776,L3776)))</f>
        <v/>
      </c>
      <c r="F3776" s="13">
        <f>IF(OR(B3776&lt;&gt;2,C3776&lt;&gt;1,D3776&lt;&gt;1,H3776&lt;&gt;1),0,
COUNTIFS($B$4:B3776,2,$C$4:C3776,1,$D$4:D3776,1,$H$4:H3776,1))</f>
        <v>0</v>
      </c>
      <c r="G3776" s="26" t="str">
        <f>IF(I3776="","",(COUNTIF($E$4:E3776,E3776)))</f>
        <v/>
      </c>
      <c r="H3776" s="1">
        <f>IF(AND(J3776="SAYIM",FİLTRE!$H$5="RAFTA",U3776&lt;&gt;0),1,0)+
IF(AND(J3776="İADE DEPO",FİLTRE!$H$5="İADE DEPO"),1,0)+
IF(FİLTRE!$H$5="TÜMÜ",1,0)+
IF(AND(J3776="FİRMA İADE",FİLTRE!$H$5="FİRMA İADE"),1,0)+
IF(AND(J3776="İMHA",FİLTRE!$H$5="İMHA"),1,0)</f>
        <v>1</v>
      </c>
      <c r="I3776" s="99"/>
      <c r="J3776" s="100"/>
      <c r="K3776" s="100"/>
      <c r="L3776" s="101"/>
      <c r="M3776" s="102"/>
      <c r="N3776" s="101"/>
      <c r="O3776" s="99"/>
      <c r="P3776" s="103"/>
      <c r="Q3776" s="104"/>
      <c r="R3776" s="50"/>
      <c r="S3776" s="105"/>
      <c r="T3776" s="106"/>
      <c r="U3776" s="107"/>
      <c r="V3776" s="108"/>
      <c r="W3776" s="107"/>
      <c r="X3776" s="107"/>
      <c r="AA3776" s="107"/>
      <c r="AB3776" s="110"/>
      <c r="AC3776" s="110"/>
      <c r="AE3776" s="105"/>
      <c r="AF3776" s="105"/>
      <c r="AR3776" s="112"/>
    </row>
    <row r="3777" spans="2:44" x14ac:dyDescent="0.25">
      <c r="B3777" s="1" t="str">
        <f>IF(I3777="","",
(IF(N3777=FİLTRE!$H$6,2,0)+IF(FİLTRE!$H$6="TOPLAM",2,0))
)</f>
        <v/>
      </c>
      <c r="C3777">
        <f>IF(FİLTRE!$M$5="",9,(IF(U3777&gt;=FİLTRE!$M$5,1,0)))</f>
        <v>1</v>
      </c>
      <c r="D3777" s="1">
        <f>IF(FİLTRE!$M$6="",9,(IF('SKT LİSTESİ'!P3777&lt;=FİLTRE!$M$6,1,0)))</f>
        <v>1</v>
      </c>
      <c r="E3777" s="25" t="str">
        <f>IF(I3777="","",(COUNTIFS($L$4:L3777,L3777)))</f>
        <v/>
      </c>
      <c r="F3777" s="13">
        <f>IF(OR(B3777&lt;&gt;2,C3777&lt;&gt;1,D3777&lt;&gt;1,H3777&lt;&gt;1),0,
COUNTIFS($B$4:B3777,2,$C$4:C3777,1,$D$4:D3777,1,$H$4:H3777,1))</f>
        <v>0</v>
      </c>
      <c r="G3777" s="26" t="str">
        <f>IF(I3777="","",(COUNTIF($E$4:E3777,E3777)))</f>
        <v/>
      </c>
      <c r="H3777" s="1">
        <f>IF(AND(J3777="SAYIM",FİLTRE!$H$5="RAFTA",U3777&lt;&gt;0),1,0)+
IF(AND(J3777="İADE DEPO",FİLTRE!$H$5="İADE DEPO"),1,0)+
IF(FİLTRE!$H$5="TÜMÜ",1,0)+
IF(AND(J3777="FİRMA İADE",FİLTRE!$H$5="FİRMA İADE"),1,0)+
IF(AND(J3777="İMHA",FİLTRE!$H$5="İMHA"),1,0)</f>
        <v>1</v>
      </c>
      <c r="I3777" s="99"/>
      <c r="J3777" s="100"/>
      <c r="K3777" s="100"/>
      <c r="L3777" s="101"/>
      <c r="M3777" s="102"/>
      <c r="N3777" s="101"/>
      <c r="O3777" s="99"/>
      <c r="P3777" s="103"/>
      <c r="Q3777" s="104"/>
      <c r="R3777" s="50"/>
      <c r="S3777" s="105"/>
      <c r="T3777" s="106"/>
      <c r="U3777" s="107"/>
      <c r="V3777" s="108"/>
      <c r="W3777" s="107"/>
      <c r="X3777" s="107"/>
      <c r="AA3777" s="107"/>
      <c r="AB3777" s="110"/>
      <c r="AC3777" s="110"/>
      <c r="AE3777" s="105"/>
      <c r="AF3777" s="105"/>
      <c r="AR3777" s="112"/>
    </row>
    <row r="3778" spans="2:44" x14ac:dyDescent="0.25">
      <c r="B3778" s="1" t="str">
        <f>IF(I3778="","",
(IF(N3778=FİLTRE!$H$6,2,0)+IF(FİLTRE!$H$6="TOPLAM",2,0))
)</f>
        <v/>
      </c>
      <c r="C3778">
        <f>IF(FİLTRE!$M$5="",9,(IF(U3778&gt;=FİLTRE!$M$5,1,0)))</f>
        <v>1</v>
      </c>
      <c r="D3778" s="1">
        <f>IF(FİLTRE!$M$6="",9,(IF('SKT LİSTESİ'!P3778&lt;=FİLTRE!$M$6,1,0)))</f>
        <v>1</v>
      </c>
      <c r="E3778" s="25" t="str">
        <f>IF(I3778="","",(COUNTIFS($L$4:L3778,L3778)))</f>
        <v/>
      </c>
      <c r="F3778" s="13">
        <f>IF(OR(B3778&lt;&gt;2,C3778&lt;&gt;1,D3778&lt;&gt;1,H3778&lt;&gt;1),0,
COUNTIFS($B$4:B3778,2,$C$4:C3778,1,$D$4:D3778,1,$H$4:H3778,1))</f>
        <v>0</v>
      </c>
      <c r="G3778" s="26" t="str">
        <f>IF(I3778="","",(COUNTIF($E$4:E3778,E3778)))</f>
        <v/>
      </c>
      <c r="H3778" s="1">
        <f>IF(AND(J3778="SAYIM",FİLTRE!$H$5="RAFTA",U3778&lt;&gt;0),1,0)+
IF(AND(J3778="İADE DEPO",FİLTRE!$H$5="İADE DEPO"),1,0)+
IF(FİLTRE!$H$5="TÜMÜ",1,0)+
IF(AND(J3778="FİRMA İADE",FİLTRE!$H$5="FİRMA İADE"),1,0)+
IF(AND(J3778="İMHA",FİLTRE!$H$5="İMHA"),1,0)</f>
        <v>1</v>
      </c>
      <c r="I3778" s="99"/>
      <c r="J3778" s="100"/>
      <c r="K3778" s="100"/>
      <c r="L3778" s="101"/>
      <c r="M3778" s="102"/>
      <c r="N3778" s="101"/>
      <c r="O3778" s="99"/>
      <c r="P3778" s="103"/>
      <c r="Q3778" s="104"/>
      <c r="R3778" s="50"/>
      <c r="S3778" s="105"/>
      <c r="T3778" s="106"/>
      <c r="U3778" s="107"/>
      <c r="V3778" s="108"/>
      <c r="W3778" s="107"/>
      <c r="X3778" s="107"/>
      <c r="AA3778" s="107"/>
      <c r="AB3778" s="110"/>
      <c r="AC3778" s="110"/>
      <c r="AE3778" s="105"/>
      <c r="AF3778" s="105"/>
      <c r="AR3778" s="112"/>
    </row>
    <row r="3779" spans="2:44" x14ac:dyDescent="0.25">
      <c r="B3779" s="1" t="str">
        <f>IF(I3779="","",
(IF(N3779=FİLTRE!$H$6,2,0)+IF(FİLTRE!$H$6="TOPLAM",2,0))
)</f>
        <v/>
      </c>
      <c r="C3779">
        <f>IF(FİLTRE!$M$5="",9,(IF(U3779&gt;=FİLTRE!$M$5,1,0)))</f>
        <v>1</v>
      </c>
      <c r="D3779" s="1">
        <f>IF(FİLTRE!$M$6="",9,(IF('SKT LİSTESİ'!P3779&lt;=FİLTRE!$M$6,1,0)))</f>
        <v>1</v>
      </c>
      <c r="E3779" s="25" t="str">
        <f>IF(I3779="","",(COUNTIFS($L$4:L3779,L3779)))</f>
        <v/>
      </c>
      <c r="F3779" s="13">
        <f>IF(OR(B3779&lt;&gt;2,C3779&lt;&gt;1,D3779&lt;&gt;1,H3779&lt;&gt;1),0,
COUNTIFS($B$4:B3779,2,$C$4:C3779,1,$D$4:D3779,1,$H$4:H3779,1))</f>
        <v>0</v>
      </c>
      <c r="G3779" s="26" t="str">
        <f>IF(I3779="","",(COUNTIF($E$4:E3779,E3779)))</f>
        <v/>
      </c>
      <c r="H3779" s="1">
        <f>IF(AND(J3779="SAYIM",FİLTRE!$H$5="RAFTA",U3779&lt;&gt;0),1,0)+
IF(AND(J3779="İADE DEPO",FİLTRE!$H$5="İADE DEPO"),1,0)+
IF(FİLTRE!$H$5="TÜMÜ",1,0)+
IF(AND(J3779="FİRMA İADE",FİLTRE!$H$5="FİRMA İADE"),1,0)+
IF(AND(J3779="İMHA",FİLTRE!$H$5="İMHA"),1,0)</f>
        <v>1</v>
      </c>
      <c r="I3779" s="99"/>
      <c r="J3779" s="100"/>
      <c r="K3779" s="100"/>
      <c r="L3779" s="101"/>
      <c r="M3779" s="102"/>
      <c r="N3779" s="101"/>
      <c r="O3779" s="99"/>
      <c r="P3779" s="103"/>
      <c r="Q3779" s="104"/>
      <c r="R3779" s="50"/>
      <c r="S3779" s="105"/>
      <c r="T3779" s="106"/>
      <c r="U3779" s="107"/>
      <c r="V3779" s="108"/>
      <c r="W3779" s="107"/>
      <c r="X3779" s="107"/>
      <c r="AA3779" s="107"/>
      <c r="AB3779" s="110"/>
      <c r="AC3779" s="110"/>
      <c r="AE3779" s="105"/>
      <c r="AF3779" s="105"/>
      <c r="AR3779" s="112"/>
    </row>
    <row r="3780" spans="2:44" x14ac:dyDescent="0.25">
      <c r="B3780" s="1" t="str">
        <f>IF(I3780="","",
(IF(N3780=FİLTRE!$H$6,2,0)+IF(FİLTRE!$H$6="TOPLAM",2,0))
)</f>
        <v/>
      </c>
      <c r="C3780">
        <f>IF(FİLTRE!$M$5="",9,(IF(U3780&gt;=FİLTRE!$M$5,1,0)))</f>
        <v>1</v>
      </c>
      <c r="D3780" s="1">
        <f>IF(FİLTRE!$M$6="",9,(IF('SKT LİSTESİ'!P3780&lt;=FİLTRE!$M$6,1,0)))</f>
        <v>1</v>
      </c>
      <c r="E3780" s="25" t="str">
        <f>IF(I3780="","",(COUNTIFS($L$4:L3780,L3780)))</f>
        <v/>
      </c>
      <c r="F3780" s="13">
        <f>IF(OR(B3780&lt;&gt;2,C3780&lt;&gt;1,D3780&lt;&gt;1,H3780&lt;&gt;1),0,
COUNTIFS($B$4:B3780,2,$C$4:C3780,1,$D$4:D3780,1,$H$4:H3780,1))</f>
        <v>0</v>
      </c>
      <c r="G3780" s="26" t="str">
        <f>IF(I3780="","",(COUNTIF($E$4:E3780,E3780)))</f>
        <v/>
      </c>
      <c r="H3780" s="1">
        <f>IF(AND(J3780="SAYIM",FİLTRE!$H$5="RAFTA",U3780&lt;&gt;0),1,0)+
IF(AND(J3780="İADE DEPO",FİLTRE!$H$5="İADE DEPO"),1,0)+
IF(FİLTRE!$H$5="TÜMÜ",1,0)+
IF(AND(J3780="FİRMA İADE",FİLTRE!$H$5="FİRMA İADE"),1,0)+
IF(AND(J3780="İMHA",FİLTRE!$H$5="İMHA"),1,0)</f>
        <v>1</v>
      </c>
      <c r="I3780" s="99"/>
      <c r="J3780" s="100"/>
      <c r="K3780" s="100"/>
      <c r="L3780" s="101"/>
      <c r="M3780" s="102"/>
      <c r="N3780" s="101"/>
      <c r="O3780" s="99"/>
      <c r="P3780" s="103"/>
      <c r="Q3780" s="104"/>
      <c r="R3780" s="50"/>
      <c r="S3780" s="105"/>
      <c r="T3780" s="106"/>
      <c r="U3780" s="107"/>
      <c r="V3780" s="108"/>
      <c r="W3780" s="107"/>
      <c r="X3780" s="107"/>
      <c r="AA3780" s="107"/>
      <c r="AB3780" s="110"/>
      <c r="AC3780" s="110"/>
      <c r="AE3780" s="105"/>
      <c r="AF3780" s="105"/>
      <c r="AR3780" s="112"/>
    </row>
    <row r="3781" spans="2:44" x14ac:dyDescent="0.25">
      <c r="B3781" s="1" t="str">
        <f>IF(I3781="","",
(IF(N3781=FİLTRE!$H$6,2,0)+IF(FİLTRE!$H$6="TOPLAM",2,0))
)</f>
        <v/>
      </c>
      <c r="C3781">
        <f>IF(FİLTRE!$M$5="",9,(IF(U3781&gt;=FİLTRE!$M$5,1,0)))</f>
        <v>1</v>
      </c>
      <c r="D3781" s="1">
        <f>IF(FİLTRE!$M$6="",9,(IF('SKT LİSTESİ'!P3781&lt;=FİLTRE!$M$6,1,0)))</f>
        <v>1</v>
      </c>
      <c r="E3781" s="25" t="str">
        <f>IF(I3781="","",(COUNTIFS($L$4:L3781,L3781)))</f>
        <v/>
      </c>
      <c r="F3781" s="13">
        <f>IF(OR(B3781&lt;&gt;2,C3781&lt;&gt;1,D3781&lt;&gt;1,H3781&lt;&gt;1),0,
COUNTIFS($B$4:B3781,2,$C$4:C3781,1,$D$4:D3781,1,$H$4:H3781,1))</f>
        <v>0</v>
      </c>
      <c r="G3781" s="26" t="str">
        <f>IF(I3781="","",(COUNTIF($E$4:E3781,E3781)))</f>
        <v/>
      </c>
      <c r="H3781" s="1">
        <f>IF(AND(J3781="SAYIM",FİLTRE!$H$5="RAFTA",U3781&lt;&gt;0),1,0)+
IF(AND(J3781="İADE DEPO",FİLTRE!$H$5="İADE DEPO"),1,0)+
IF(FİLTRE!$H$5="TÜMÜ",1,0)+
IF(AND(J3781="FİRMA İADE",FİLTRE!$H$5="FİRMA İADE"),1,0)+
IF(AND(J3781="İMHA",FİLTRE!$H$5="İMHA"),1,0)</f>
        <v>1</v>
      </c>
      <c r="I3781" s="99"/>
      <c r="J3781" s="100"/>
      <c r="K3781" s="100"/>
      <c r="L3781" s="101"/>
      <c r="M3781" s="102"/>
      <c r="N3781" s="101"/>
      <c r="O3781" s="99"/>
      <c r="P3781" s="103"/>
      <c r="Q3781" s="104"/>
      <c r="R3781" s="50"/>
      <c r="S3781" s="105"/>
      <c r="T3781" s="106"/>
      <c r="U3781" s="107"/>
      <c r="V3781" s="108"/>
      <c r="W3781" s="107"/>
      <c r="X3781" s="107"/>
      <c r="AA3781" s="107"/>
      <c r="AB3781" s="110"/>
      <c r="AC3781" s="110"/>
      <c r="AE3781" s="105"/>
      <c r="AF3781" s="105"/>
      <c r="AR3781" s="112"/>
    </row>
    <row r="3782" spans="2:44" x14ac:dyDescent="0.25">
      <c r="B3782" s="1" t="str">
        <f>IF(I3782="","",
(IF(N3782=FİLTRE!$H$6,2,0)+IF(FİLTRE!$H$6="TOPLAM",2,0))
)</f>
        <v/>
      </c>
      <c r="C3782">
        <f>IF(FİLTRE!$M$5="",9,(IF(U3782&gt;=FİLTRE!$M$5,1,0)))</f>
        <v>1</v>
      </c>
      <c r="D3782" s="1">
        <f>IF(FİLTRE!$M$6="",9,(IF('SKT LİSTESİ'!P3782&lt;=FİLTRE!$M$6,1,0)))</f>
        <v>1</v>
      </c>
      <c r="E3782" s="25" t="str">
        <f>IF(I3782="","",(COUNTIFS($L$4:L3782,L3782)))</f>
        <v/>
      </c>
      <c r="F3782" s="13">
        <f>IF(OR(B3782&lt;&gt;2,C3782&lt;&gt;1,D3782&lt;&gt;1,H3782&lt;&gt;1),0,
COUNTIFS($B$4:B3782,2,$C$4:C3782,1,$D$4:D3782,1,$H$4:H3782,1))</f>
        <v>0</v>
      </c>
      <c r="G3782" s="26" t="str">
        <f>IF(I3782="","",(COUNTIF($E$4:E3782,E3782)))</f>
        <v/>
      </c>
      <c r="H3782" s="1">
        <f>IF(AND(J3782="SAYIM",FİLTRE!$H$5="RAFTA",U3782&lt;&gt;0),1,0)+
IF(AND(J3782="İADE DEPO",FİLTRE!$H$5="İADE DEPO"),1,0)+
IF(FİLTRE!$H$5="TÜMÜ",1,0)+
IF(AND(J3782="FİRMA İADE",FİLTRE!$H$5="FİRMA İADE"),1,0)+
IF(AND(J3782="İMHA",FİLTRE!$H$5="İMHA"),1,0)</f>
        <v>1</v>
      </c>
      <c r="I3782" s="99"/>
      <c r="J3782" s="100"/>
      <c r="K3782" s="100"/>
      <c r="L3782" s="101"/>
      <c r="M3782" s="102"/>
      <c r="N3782" s="101"/>
      <c r="O3782" s="99"/>
      <c r="P3782" s="103"/>
      <c r="Q3782" s="104"/>
      <c r="R3782" s="50"/>
      <c r="S3782" s="105"/>
      <c r="T3782" s="106"/>
      <c r="U3782" s="107"/>
      <c r="V3782" s="108"/>
      <c r="W3782" s="107"/>
      <c r="X3782" s="107"/>
      <c r="AA3782" s="107"/>
      <c r="AB3782" s="110"/>
      <c r="AC3782" s="110"/>
      <c r="AE3782" s="105"/>
      <c r="AF3782" s="105"/>
      <c r="AR3782" s="112"/>
    </row>
    <row r="3783" spans="2:44" x14ac:dyDescent="0.25">
      <c r="B3783" s="1" t="str">
        <f>IF(I3783="","",
(IF(N3783=FİLTRE!$H$6,2,0)+IF(FİLTRE!$H$6="TOPLAM",2,0))
)</f>
        <v/>
      </c>
      <c r="C3783">
        <f>IF(FİLTRE!$M$5="",9,(IF(U3783&gt;=FİLTRE!$M$5,1,0)))</f>
        <v>1</v>
      </c>
      <c r="D3783" s="1">
        <f>IF(FİLTRE!$M$6="",9,(IF('SKT LİSTESİ'!P3783&lt;=FİLTRE!$M$6,1,0)))</f>
        <v>1</v>
      </c>
      <c r="E3783" s="25" t="str">
        <f>IF(I3783="","",(COUNTIFS($L$4:L3783,L3783)))</f>
        <v/>
      </c>
      <c r="F3783" s="13">
        <f>IF(OR(B3783&lt;&gt;2,C3783&lt;&gt;1,D3783&lt;&gt;1,H3783&lt;&gt;1),0,
COUNTIFS($B$4:B3783,2,$C$4:C3783,1,$D$4:D3783,1,$H$4:H3783,1))</f>
        <v>0</v>
      </c>
      <c r="G3783" s="26" t="str">
        <f>IF(I3783="","",(COUNTIF($E$4:E3783,E3783)))</f>
        <v/>
      </c>
      <c r="H3783" s="1">
        <f>IF(AND(J3783="SAYIM",FİLTRE!$H$5="RAFTA",U3783&lt;&gt;0),1,0)+
IF(AND(J3783="İADE DEPO",FİLTRE!$H$5="İADE DEPO"),1,0)+
IF(FİLTRE!$H$5="TÜMÜ",1,0)+
IF(AND(J3783="FİRMA İADE",FİLTRE!$H$5="FİRMA İADE"),1,0)+
IF(AND(J3783="İMHA",FİLTRE!$H$5="İMHA"),1,0)</f>
        <v>1</v>
      </c>
      <c r="I3783" s="99"/>
      <c r="J3783" s="100"/>
      <c r="K3783" s="100"/>
      <c r="L3783" s="101"/>
      <c r="M3783" s="102"/>
      <c r="N3783" s="101"/>
      <c r="O3783" s="99"/>
      <c r="P3783" s="103"/>
      <c r="Q3783" s="104"/>
      <c r="R3783" s="50"/>
      <c r="S3783" s="105"/>
      <c r="T3783" s="106"/>
      <c r="U3783" s="107"/>
      <c r="V3783" s="108"/>
      <c r="W3783" s="107"/>
      <c r="X3783" s="107"/>
      <c r="AA3783" s="107"/>
      <c r="AB3783" s="110"/>
      <c r="AC3783" s="110"/>
      <c r="AE3783" s="105"/>
      <c r="AF3783" s="105"/>
      <c r="AR3783" s="112"/>
    </row>
    <row r="3784" spans="2:44" x14ac:dyDescent="0.25">
      <c r="B3784" s="1" t="str">
        <f>IF(I3784="","",
(IF(N3784=FİLTRE!$H$6,2,0)+IF(FİLTRE!$H$6="TOPLAM",2,0))
)</f>
        <v/>
      </c>
      <c r="C3784">
        <f>IF(FİLTRE!$M$5="",9,(IF(U3784&gt;=FİLTRE!$M$5,1,0)))</f>
        <v>1</v>
      </c>
      <c r="D3784" s="1">
        <f>IF(FİLTRE!$M$6="",9,(IF('SKT LİSTESİ'!P3784&lt;=FİLTRE!$M$6,1,0)))</f>
        <v>1</v>
      </c>
      <c r="E3784" s="25" t="str">
        <f>IF(I3784="","",(COUNTIFS($L$4:L3784,L3784)))</f>
        <v/>
      </c>
      <c r="F3784" s="13">
        <f>IF(OR(B3784&lt;&gt;2,C3784&lt;&gt;1,D3784&lt;&gt;1,H3784&lt;&gt;1),0,
COUNTIFS($B$4:B3784,2,$C$4:C3784,1,$D$4:D3784,1,$H$4:H3784,1))</f>
        <v>0</v>
      </c>
      <c r="G3784" s="26" t="str">
        <f>IF(I3784="","",(COUNTIF($E$4:E3784,E3784)))</f>
        <v/>
      </c>
      <c r="H3784" s="1">
        <f>IF(AND(J3784="SAYIM",FİLTRE!$H$5="RAFTA",U3784&lt;&gt;0),1,0)+
IF(AND(J3784="İADE DEPO",FİLTRE!$H$5="İADE DEPO"),1,0)+
IF(FİLTRE!$H$5="TÜMÜ",1,0)+
IF(AND(J3784="FİRMA İADE",FİLTRE!$H$5="FİRMA İADE"),1,0)+
IF(AND(J3784="İMHA",FİLTRE!$H$5="İMHA"),1,0)</f>
        <v>1</v>
      </c>
      <c r="I3784" s="99"/>
      <c r="J3784" s="100"/>
      <c r="K3784" s="100"/>
      <c r="L3784" s="101"/>
      <c r="M3784" s="102"/>
      <c r="N3784" s="101"/>
      <c r="O3784" s="99"/>
      <c r="P3784" s="103"/>
      <c r="Q3784" s="104"/>
      <c r="R3784" s="50"/>
      <c r="S3784" s="105"/>
      <c r="T3784" s="106"/>
      <c r="U3784" s="107"/>
      <c r="V3784" s="108"/>
      <c r="W3784" s="107"/>
      <c r="X3784" s="107"/>
      <c r="AA3784" s="107"/>
      <c r="AB3784" s="110"/>
      <c r="AC3784" s="110"/>
      <c r="AE3784" s="105"/>
      <c r="AF3784" s="105"/>
      <c r="AR3784" s="112"/>
    </row>
    <row r="3785" spans="2:44" x14ac:dyDescent="0.25">
      <c r="B3785" s="1" t="str">
        <f>IF(I3785="","",
(IF(N3785=FİLTRE!$H$6,2,0)+IF(FİLTRE!$H$6="TOPLAM",2,0))
)</f>
        <v/>
      </c>
      <c r="C3785">
        <f>IF(FİLTRE!$M$5="",9,(IF(U3785&gt;=FİLTRE!$M$5,1,0)))</f>
        <v>1</v>
      </c>
      <c r="D3785" s="1">
        <f>IF(FİLTRE!$M$6="",9,(IF('SKT LİSTESİ'!P3785&lt;=FİLTRE!$M$6,1,0)))</f>
        <v>1</v>
      </c>
      <c r="E3785" s="25" t="str">
        <f>IF(I3785="","",(COUNTIFS($L$4:L3785,L3785)))</f>
        <v/>
      </c>
      <c r="F3785" s="13">
        <f>IF(OR(B3785&lt;&gt;2,C3785&lt;&gt;1,D3785&lt;&gt;1,H3785&lt;&gt;1),0,
COUNTIFS($B$4:B3785,2,$C$4:C3785,1,$D$4:D3785,1,$H$4:H3785,1))</f>
        <v>0</v>
      </c>
      <c r="G3785" s="26" t="str">
        <f>IF(I3785="","",(COUNTIF($E$4:E3785,E3785)))</f>
        <v/>
      </c>
      <c r="H3785" s="1">
        <f>IF(AND(J3785="SAYIM",FİLTRE!$H$5="RAFTA",U3785&lt;&gt;0),1,0)+
IF(AND(J3785="İADE DEPO",FİLTRE!$H$5="İADE DEPO"),1,0)+
IF(FİLTRE!$H$5="TÜMÜ",1,0)+
IF(AND(J3785="FİRMA İADE",FİLTRE!$H$5="FİRMA İADE"),1,0)+
IF(AND(J3785="İMHA",FİLTRE!$H$5="İMHA"),1,0)</f>
        <v>1</v>
      </c>
      <c r="I3785" s="99"/>
      <c r="J3785" s="100"/>
      <c r="K3785" s="100"/>
      <c r="L3785" s="101"/>
      <c r="M3785" s="102"/>
      <c r="N3785" s="101"/>
      <c r="O3785" s="99"/>
      <c r="P3785" s="103"/>
      <c r="Q3785" s="104"/>
      <c r="R3785" s="50"/>
      <c r="S3785" s="105"/>
      <c r="T3785" s="106"/>
      <c r="U3785" s="107"/>
      <c r="V3785" s="108"/>
      <c r="W3785" s="107"/>
      <c r="X3785" s="107"/>
      <c r="AA3785" s="107"/>
      <c r="AB3785" s="110"/>
      <c r="AC3785" s="110"/>
      <c r="AE3785" s="105"/>
      <c r="AF3785" s="105"/>
      <c r="AR3785" s="112"/>
    </row>
    <row r="3786" spans="2:44" x14ac:dyDescent="0.25">
      <c r="B3786" s="1" t="str">
        <f>IF(I3786="","",
(IF(N3786=FİLTRE!$H$6,2,0)+IF(FİLTRE!$H$6="TOPLAM",2,0))
)</f>
        <v/>
      </c>
      <c r="C3786">
        <f>IF(FİLTRE!$M$5="",9,(IF(U3786&gt;=FİLTRE!$M$5,1,0)))</f>
        <v>1</v>
      </c>
      <c r="D3786" s="1">
        <f>IF(FİLTRE!$M$6="",9,(IF('SKT LİSTESİ'!P3786&lt;=FİLTRE!$M$6,1,0)))</f>
        <v>1</v>
      </c>
      <c r="E3786" s="25" t="str">
        <f>IF(I3786="","",(COUNTIFS($L$4:L3786,L3786)))</f>
        <v/>
      </c>
      <c r="F3786" s="13">
        <f>IF(OR(B3786&lt;&gt;2,C3786&lt;&gt;1,D3786&lt;&gt;1,H3786&lt;&gt;1),0,
COUNTIFS($B$4:B3786,2,$C$4:C3786,1,$D$4:D3786,1,$H$4:H3786,1))</f>
        <v>0</v>
      </c>
      <c r="G3786" s="26" t="str">
        <f>IF(I3786="","",(COUNTIF($E$4:E3786,E3786)))</f>
        <v/>
      </c>
      <c r="H3786" s="1">
        <f>IF(AND(J3786="SAYIM",FİLTRE!$H$5="RAFTA",U3786&lt;&gt;0),1,0)+
IF(AND(J3786="İADE DEPO",FİLTRE!$H$5="İADE DEPO"),1,0)+
IF(FİLTRE!$H$5="TÜMÜ",1,0)+
IF(AND(J3786="FİRMA İADE",FİLTRE!$H$5="FİRMA İADE"),1,0)+
IF(AND(J3786="İMHA",FİLTRE!$H$5="İMHA"),1,0)</f>
        <v>1</v>
      </c>
      <c r="I3786" s="99"/>
      <c r="J3786" s="100"/>
      <c r="K3786" s="100"/>
      <c r="L3786" s="101"/>
      <c r="M3786" s="102"/>
      <c r="N3786" s="101"/>
      <c r="O3786" s="99"/>
      <c r="P3786" s="103"/>
      <c r="Q3786" s="104"/>
      <c r="R3786" s="50"/>
      <c r="S3786" s="105"/>
      <c r="T3786" s="106"/>
      <c r="U3786" s="107"/>
      <c r="V3786" s="108"/>
      <c r="W3786" s="107"/>
      <c r="X3786" s="107"/>
      <c r="AA3786" s="107"/>
      <c r="AB3786" s="110"/>
      <c r="AC3786" s="110"/>
      <c r="AE3786" s="105"/>
      <c r="AF3786" s="105"/>
      <c r="AR3786" s="112"/>
    </row>
    <row r="3787" spans="2:44" x14ac:dyDescent="0.25">
      <c r="B3787" s="1" t="str">
        <f>IF(I3787="","",
(IF(N3787=FİLTRE!$H$6,2,0)+IF(FİLTRE!$H$6="TOPLAM",2,0))
)</f>
        <v/>
      </c>
      <c r="C3787">
        <f>IF(FİLTRE!$M$5="",9,(IF(U3787&gt;=FİLTRE!$M$5,1,0)))</f>
        <v>1</v>
      </c>
      <c r="D3787" s="1">
        <f>IF(FİLTRE!$M$6="",9,(IF('SKT LİSTESİ'!P3787&lt;=FİLTRE!$M$6,1,0)))</f>
        <v>1</v>
      </c>
      <c r="E3787" s="25" t="str">
        <f>IF(I3787="","",(COUNTIFS($L$4:L3787,L3787)))</f>
        <v/>
      </c>
      <c r="F3787" s="13">
        <f>IF(OR(B3787&lt;&gt;2,C3787&lt;&gt;1,D3787&lt;&gt;1,H3787&lt;&gt;1),0,
COUNTIFS($B$4:B3787,2,$C$4:C3787,1,$D$4:D3787,1,$H$4:H3787,1))</f>
        <v>0</v>
      </c>
      <c r="G3787" s="26" t="str">
        <f>IF(I3787="","",(COUNTIF($E$4:E3787,E3787)))</f>
        <v/>
      </c>
      <c r="H3787" s="1">
        <f>IF(AND(J3787="SAYIM",FİLTRE!$H$5="RAFTA",U3787&lt;&gt;0),1,0)+
IF(AND(J3787="İADE DEPO",FİLTRE!$H$5="İADE DEPO"),1,0)+
IF(FİLTRE!$H$5="TÜMÜ",1,0)+
IF(AND(J3787="FİRMA İADE",FİLTRE!$H$5="FİRMA İADE"),1,0)+
IF(AND(J3787="İMHA",FİLTRE!$H$5="İMHA"),1,0)</f>
        <v>1</v>
      </c>
      <c r="I3787" s="99"/>
      <c r="J3787" s="100"/>
      <c r="K3787" s="100"/>
      <c r="L3787" s="101"/>
      <c r="M3787" s="102"/>
      <c r="N3787" s="101"/>
      <c r="O3787" s="99"/>
      <c r="P3787" s="103"/>
      <c r="Q3787" s="104"/>
      <c r="R3787" s="50"/>
      <c r="S3787" s="105"/>
      <c r="T3787" s="106"/>
      <c r="U3787" s="107"/>
      <c r="V3787" s="108"/>
      <c r="W3787" s="107"/>
      <c r="X3787" s="107"/>
      <c r="AA3787" s="107"/>
      <c r="AB3787" s="110"/>
      <c r="AC3787" s="110"/>
      <c r="AE3787" s="105"/>
      <c r="AF3787" s="105"/>
      <c r="AR3787" s="112"/>
    </row>
    <row r="3788" spans="2:44" x14ac:dyDescent="0.25">
      <c r="B3788" s="1" t="str">
        <f>IF(I3788="","",
(IF(N3788=FİLTRE!$H$6,2,0)+IF(FİLTRE!$H$6="TOPLAM",2,0))
)</f>
        <v/>
      </c>
      <c r="C3788">
        <f>IF(FİLTRE!$M$5="",9,(IF(U3788&gt;=FİLTRE!$M$5,1,0)))</f>
        <v>1</v>
      </c>
      <c r="D3788" s="1">
        <f>IF(FİLTRE!$M$6="",9,(IF('SKT LİSTESİ'!P3788&lt;=FİLTRE!$M$6,1,0)))</f>
        <v>1</v>
      </c>
      <c r="E3788" s="25" t="str">
        <f>IF(I3788="","",(COUNTIFS($L$4:L3788,L3788)))</f>
        <v/>
      </c>
      <c r="F3788" s="13">
        <f>IF(OR(B3788&lt;&gt;2,C3788&lt;&gt;1,D3788&lt;&gt;1,H3788&lt;&gt;1),0,
COUNTIFS($B$4:B3788,2,$C$4:C3788,1,$D$4:D3788,1,$H$4:H3788,1))</f>
        <v>0</v>
      </c>
      <c r="G3788" s="26" t="str">
        <f>IF(I3788="","",(COUNTIF($E$4:E3788,E3788)))</f>
        <v/>
      </c>
      <c r="H3788" s="1">
        <f>IF(AND(J3788="SAYIM",FİLTRE!$H$5="RAFTA",U3788&lt;&gt;0),1,0)+
IF(AND(J3788="İADE DEPO",FİLTRE!$H$5="İADE DEPO"),1,0)+
IF(FİLTRE!$H$5="TÜMÜ",1,0)+
IF(AND(J3788="FİRMA İADE",FİLTRE!$H$5="FİRMA İADE"),1,0)+
IF(AND(J3788="İMHA",FİLTRE!$H$5="İMHA"),1,0)</f>
        <v>1</v>
      </c>
      <c r="I3788" s="99"/>
      <c r="J3788" s="100"/>
      <c r="K3788" s="100"/>
      <c r="L3788" s="101"/>
      <c r="M3788" s="102"/>
      <c r="N3788" s="101"/>
      <c r="O3788" s="99"/>
      <c r="P3788" s="103"/>
      <c r="Q3788" s="104"/>
      <c r="R3788" s="50"/>
      <c r="S3788" s="105"/>
      <c r="T3788" s="106"/>
      <c r="U3788" s="107"/>
      <c r="V3788" s="108"/>
      <c r="W3788" s="107"/>
      <c r="X3788" s="107"/>
      <c r="AA3788" s="107"/>
      <c r="AB3788" s="110"/>
      <c r="AC3788" s="110"/>
      <c r="AE3788" s="105"/>
      <c r="AF3788" s="105"/>
      <c r="AR3788" s="112"/>
    </row>
    <row r="3789" spans="2:44" x14ac:dyDescent="0.25">
      <c r="B3789" s="1" t="str">
        <f>IF(I3789="","",
(IF(N3789=FİLTRE!$H$6,2,0)+IF(FİLTRE!$H$6="TOPLAM",2,0))
)</f>
        <v/>
      </c>
      <c r="C3789">
        <f>IF(FİLTRE!$M$5="",9,(IF(U3789&gt;=FİLTRE!$M$5,1,0)))</f>
        <v>1</v>
      </c>
      <c r="D3789" s="1">
        <f>IF(FİLTRE!$M$6="",9,(IF('SKT LİSTESİ'!P3789&lt;=FİLTRE!$M$6,1,0)))</f>
        <v>1</v>
      </c>
      <c r="E3789" s="25" t="str">
        <f>IF(I3789="","",(COUNTIFS($L$4:L3789,L3789)))</f>
        <v/>
      </c>
      <c r="F3789" s="13">
        <f>IF(OR(B3789&lt;&gt;2,C3789&lt;&gt;1,D3789&lt;&gt;1,H3789&lt;&gt;1),0,
COUNTIFS($B$4:B3789,2,$C$4:C3789,1,$D$4:D3789,1,$H$4:H3789,1))</f>
        <v>0</v>
      </c>
      <c r="G3789" s="26" t="str">
        <f>IF(I3789="","",(COUNTIF($E$4:E3789,E3789)))</f>
        <v/>
      </c>
      <c r="H3789" s="1">
        <f>IF(AND(J3789="SAYIM",FİLTRE!$H$5="RAFTA",U3789&lt;&gt;0),1,0)+
IF(AND(J3789="İADE DEPO",FİLTRE!$H$5="İADE DEPO"),1,0)+
IF(FİLTRE!$H$5="TÜMÜ",1,0)+
IF(AND(J3789="FİRMA İADE",FİLTRE!$H$5="FİRMA İADE"),1,0)+
IF(AND(J3789="İMHA",FİLTRE!$H$5="İMHA"),1,0)</f>
        <v>1</v>
      </c>
      <c r="I3789" s="99"/>
      <c r="J3789" s="100"/>
      <c r="K3789" s="100"/>
      <c r="L3789" s="101"/>
      <c r="M3789" s="102"/>
      <c r="N3789" s="101"/>
      <c r="O3789" s="99"/>
      <c r="P3789" s="103"/>
      <c r="Q3789" s="104"/>
      <c r="R3789" s="50"/>
      <c r="S3789" s="105"/>
      <c r="T3789" s="106"/>
      <c r="U3789" s="107"/>
      <c r="V3789" s="108"/>
      <c r="W3789" s="107"/>
      <c r="X3789" s="107"/>
      <c r="AA3789" s="107"/>
      <c r="AB3789" s="110"/>
      <c r="AC3789" s="110"/>
      <c r="AE3789" s="105"/>
      <c r="AF3789" s="105"/>
      <c r="AR3789" s="112"/>
    </row>
    <row r="3790" spans="2:44" x14ac:dyDescent="0.25">
      <c r="B3790" s="1" t="str">
        <f>IF(I3790="","",
(IF(N3790=FİLTRE!$H$6,2,0)+IF(FİLTRE!$H$6="TOPLAM",2,0))
)</f>
        <v/>
      </c>
      <c r="C3790">
        <f>IF(FİLTRE!$M$5="",9,(IF(U3790&gt;=FİLTRE!$M$5,1,0)))</f>
        <v>1</v>
      </c>
      <c r="D3790" s="1">
        <f>IF(FİLTRE!$M$6="",9,(IF('SKT LİSTESİ'!P3790&lt;=FİLTRE!$M$6,1,0)))</f>
        <v>1</v>
      </c>
      <c r="E3790" s="25" t="str">
        <f>IF(I3790="","",(COUNTIFS($L$4:L3790,L3790)))</f>
        <v/>
      </c>
      <c r="F3790" s="13">
        <f>IF(OR(B3790&lt;&gt;2,C3790&lt;&gt;1,D3790&lt;&gt;1,H3790&lt;&gt;1),0,
COUNTIFS($B$4:B3790,2,$C$4:C3790,1,$D$4:D3790,1,$H$4:H3790,1))</f>
        <v>0</v>
      </c>
      <c r="G3790" s="26" t="str">
        <f>IF(I3790="","",(COUNTIF($E$4:E3790,E3790)))</f>
        <v/>
      </c>
      <c r="H3790" s="1">
        <f>IF(AND(J3790="SAYIM",FİLTRE!$H$5="RAFTA",U3790&lt;&gt;0),1,0)+
IF(AND(J3790="İADE DEPO",FİLTRE!$H$5="İADE DEPO"),1,0)+
IF(FİLTRE!$H$5="TÜMÜ",1,0)+
IF(AND(J3790="FİRMA İADE",FİLTRE!$H$5="FİRMA İADE"),1,0)+
IF(AND(J3790="İMHA",FİLTRE!$H$5="İMHA"),1,0)</f>
        <v>1</v>
      </c>
      <c r="I3790" s="99"/>
      <c r="J3790" s="100"/>
      <c r="K3790" s="100"/>
      <c r="L3790" s="101"/>
      <c r="M3790" s="102"/>
      <c r="N3790" s="101"/>
      <c r="O3790" s="99"/>
      <c r="P3790" s="103"/>
      <c r="Q3790" s="104"/>
      <c r="R3790" s="50"/>
      <c r="S3790" s="105"/>
      <c r="T3790" s="106"/>
      <c r="U3790" s="107"/>
      <c r="V3790" s="108"/>
      <c r="W3790" s="107"/>
      <c r="X3790" s="107"/>
      <c r="AA3790" s="107"/>
      <c r="AB3790" s="110"/>
      <c r="AC3790" s="110"/>
      <c r="AE3790" s="105"/>
      <c r="AF3790" s="105"/>
      <c r="AR3790" s="112"/>
    </row>
    <row r="3791" spans="2:44" x14ac:dyDescent="0.25">
      <c r="B3791" s="1" t="str">
        <f>IF(I3791="","",
(IF(N3791=FİLTRE!$H$6,2,0)+IF(FİLTRE!$H$6="TOPLAM",2,0))
)</f>
        <v/>
      </c>
      <c r="C3791">
        <f>IF(FİLTRE!$M$5="",9,(IF(U3791&gt;=FİLTRE!$M$5,1,0)))</f>
        <v>1</v>
      </c>
      <c r="D3791" s="1">
        <f>IF(FİLTRE!$M$6="",9,(IF('SKT LİSTESİ'!P3791&lt;=FİLTRE!$M$6,1,0)))</f>
        <v>1</v>
      </c>
      <c r="E3791" s="25" t="str">
        <f>IF(I3791="","",(COUNTIFS($L$4:L3791,L3791)))</f>
        <v/>
      </c>
      <c r="F3791" s="13">
        <f>IF(OR(B3791&lt;&gt;2,C3791&lt;&gt;1,D3791&lt;&gt;1,H3791&lt;&gt;1),0,
COUNTIFS($B$4:B3791,2,$C$4:C3791,1,$D$4:D3791,1,$H$4:H3791,1))</f>
        <v>0</v>
      </c>
      <c r="G3791" s="26" t="str">
        <f>IF(I3791="","",(COUNTIF($E$4:E3791,E3791)))</f>
        <v/>
      </c>
      <c r="H3791" s="1">
        <f>IF(AND(J3791="SAYIM",FİLTRE!$H$5="RAFTA",U3791&lt;&gt;0),1,0)+
IF(AND(J3791="İADE DEPO",FİLTRE!$H$5="İADE DEPO"),1,0)+
IF(FİLTRE!$H$5="TÜMÜ",1,0)+
IF(AND(J3791="FİRMA İADE",FİLTRE!$H$5="FİRMA İADE"),1,0)+
IF(AND(J3791="İMHA",FİLTRE!$H$5="İMHA"),1,0)</f>
        <v>1</v>
      </c>
      <c r="I3791" s="99"/>
      <c r="J3791" s="100"/>
      <c r="K3791" s="100"/>
      <c r="L3791" s="101"/>
      <c r="M3791" s="102"/>
      <c r="N3791" s="101"/>
      <c r="O3791" s="99"/>
      <c r="P3791" s="103"/>
      <c r="Q3791" s="104"/>
      <c r="R3791" s="50"/>
      <c r="S3791" s="105"/>
      <c r="T3791" s="106"/>
      <c r="U3791" s="107"/>
      <c r="V3791" s="108"/>
      <c r="W3791" s="107"/>
      <c r="X3791" s="107"/>
      <c r="AA3791" s="107"/>
      <c r="AB3791" s="110"/>
      <c r="AC3791" s="110"/>
      <c r="AE3791" s="105"/>
      <c r="AF3791" s="105"/>
      <c r="AR3791" s="112"/>
    </row>
    <row r="3792" spans="2:44" x14ac:dyDescent="0.25">
      <c r="B3792" s="1" t="str">
        <f>IF(I3792="","",
(IF(N3792=FİLTRE!$H$6,2,0)+IF(FİLTRE!$H$6="TOPLAM",2,0))
)</f>
        <v/>
      </c>
      <c r="C3792">
        <f>IF(FİLTRE!$M$5="",9,(IF(U3792&gt;=FİLTRE!$M$5,1,0)))</f>
        <v>1</v>
      </c>
      <c r="D3792" s="1">
        <f>IF(FİLTRE!$M$6="",9,(IF('SKT LİSTESİ'!P3792&lt;=FİLTRE!$M$6,1,0)))</f>
        <v>1</v>
      </c>
      <c r="E3792" s="25" t="str">
        <f>IF(I3792="","",(COUNTIFS($L$4:L3792,L3792)))</f>
        <v/>
      </c>
      <c r="F3792" s="13">
        <f>IF(OR(B3792&lt;&gt;2,C3792&lt;&gt;1,D3792&lt;&gt;1,H3792&lt;&gt;1),0,
COUNTIFS($B$4:B3792,2,$C$4:C3792,1,$D$4:D3792,1,$H$4:H3792,1))</f>
        <v>0</v>
      </c>
      <c r="G3792" s="26" t="str">
        <f>IF(I3792="","",(COUNTIF($E$4:E3792,E3792)))</f>
        <v/>
      </c>
      <c r="H3792" s="1">
        <f>IF(AND(J3792="SAYIM",FİLTRE!$H$5="RAFTA",U3792&lt;&gt;0),1,0)+
IF(AND(J3792="İADE DEPO",FİLTRE!$H$5="İADE DEPO"),1,0)+
IF(FİLTRE!$H$5="TÜMÜ",1,0)+
IF(AND(J3792="FİRMA İADE",FİLTRE!$H$5="FİRMA İADE"),1,0)+
IF(AND(J3792="İMHA",FİLTRE!$H$5="İMHA"),1,0)</f>
        <v>1</v>
      </c>
      <c r="I3792" s="99"/>
      <c r="J3792" s="100"/>
      <c r="K3792" s="100"/>
      <c r="L3792" s="101"/>
      <c r="M3792" s="102"/>
      <c r="N3792" s="101"/>
      <c r="O3792" s="99"/>
      <c r="P3792" s="103"/>
      <c r="Q3792" s="104"/>
      <c r="R3792" s="50"/>
      <c r="S3792" s="105"/>
      <c r="T3792" s="106"/>
      <c r="U3792" s="107"/>
      <c r="V3792" s="108"/>
      <c r="W3792" s="107"/>
      <c r="X3792" s="107"/>
      <c r="AA3792" s="107"/>
      <c r="AB3792" s="110"/>
      <c r="AC3792" s="110"/>
      <c r="AE3792" s="105"/>
      <c r="AF3792" s="105"/>
      <c r="AR3792" s="112"/>
    </row>
    <row r="3793" spans="2:44" x14ac:dyDescent="0.25">
      <c r="B3793" s="1" t="str">
        <f>IF(I3793="","",
(IF(N3793=FİLTRE!$H$6,2,0)+IF(FİLTRE!$H$6="TOPLAM",2,0))
)</f>
        <v/>
      </c>
      <c r="C3793">
        <f>IF(FİLTRE!$M$5="",9,(IF(U3793&gt;=FİLTRE!$M$5,1,0)))</f>
        <v>1</v>
      </c>
      <c r="D3793" s="1">
        <f>IF(FİLTRE!$M$6="",9,(IF('SKT LİSTESİ'!P3793&lt;=FİLTRE!$M$6,1,0)))</f>
        <v>1</v>
      </c>
      <c r="E3793" s="25" t="str">
        <f>IF(I3793="","",(COUNTIFS($L$4:L3793,L3793)))</f>
        <v/>
      </c>
      <c r="F3793" s="13">
        <f>IF(OR(B3793&lt;&gt;2,C3793&lt;&gt;1,D3793&lt;&gt;1,H3793&lt;&gt;1),0,
COUNTIFS($B$4:B3793,2,$C$4:C3793,1,$D$4:D3793,1,$H$4:H3793,1))</f>
        <v>0</v>
      </c>
      <c r="G3793" s="26" t="str">
        <f>IF(I3793="","",(COUNTIF($E$4:E3793,E3793)))</f>
        <v/>
      </c>
      <c r="H3793" s="1">
        <f>IF(AND(J3793="SAYIM",FİLTRE!$H$5="RAFTA",U3793&lt;&gt;0),1,0)+
IF(AND(J3793="İADE DEPO",FİLTRE!$H$5="İADE DEPO"),1,0)+
IF(FİLTRE!$H$5="TÜMÜ",1,0)+
IF(AND(J3793="FİRMA İADE",FİLTRE!$H$5="FİRMA İADE"),1,0)+
IF(AND(J3793="İMHA",FİLTRE!$H$5="İMHA"),1,0)</f>
        <v>1</v>
      </c>
      <c r="I3793" s="99"/>
      <c r="J3793" s="100"/>
      <c r="K3793" s="100"/>
      <c r="L3793" s="101"/>
      <c r="M3793" s="102"/>
      <c r="N3793" s="101"/>
      <c r="O3793" s="99"/>
      <c r="P3793" s="103"/>
      <c r="Q3793" s="104"/>
      <c r="R3793" s="50"/>
      <c r="S3793" s="105"/>
      <c r="T3793" s="106"/>
      <c r="U3793" s="107"/>
      <c r="V3793" s="108"/>
      <c r="W3793" s="107"/>
      <c r="X3793" s="107"/>
      <c r="AA3793" s="107"/>
      <c r="AB3793" s="110"/>
      <c r="AC3793" s="110"/>
      <c r="AE3793" s="105"/>
      <c r="AF3793" s="105"/>
      <c r="AR3793" s="112"/>
    </row>
    <row r="3794" spans="2:44" x14ac:dyDescent="0.25">
      <c r="B3794" s="1" t="str">
        <f>IF(I3794="","",
(IF(N3794=FİLTRE!$H$6,2,0)+IF(FİLTRE!$H$6="TOPLAM",2,0))
)</f>
        <v/>
      </c>
      <c r="C3794">
        <f>IF(FİLTRE!$M$5="",9,(IF(U3794&gt;=FİLTRE!$M$5,1,0)))</f>
        <v>1</v>
      </c>
      <c r="D3794" s="1">
        <f>IF(FİLTRE!$M$6="",9,(IF('SKT LİSTESİ'!P3794&lt;=FİLTRE!$M$6,1,0)))</f>
        <v>1</v>
      </c>
      <c r="E3794" s="25" t="str">
        <f>IF(I3794="","",(COUNTIFS($L$4:L3794,L3794)))</f>
        <v/>
      </c>
      <c r="F3794" s="13">
        <f>IF(OR(B3794&lt;&gt;2,C3794&lt;&gt;1,D3794&lt;&gt;1,H3794&lt;&gt;1),0,
COUNTIFS($B$4:B3794,2,$C$4:C3794,1,$D$4:D3794,1,$H$4:H3794,1))</f>
        <v>0</v>
      </c>
      <c r="G3794" s="26" t="str">
        <f>IF(I3794="","",(COUNTIF($E$4:E3794,E3794)))</f>
        <v/>
      </c>
      <c r="H3794" s="1">
        <f>IF(AND(J3794="SAYIM",FİLTRE!$H$5="RAFTA",U3794&lt;&gt;0),1,0)+
IF(AND(J3794="İADE DEPO",FİLTRE!$H$5="İADE DEPO"),1,0)+
IF(FİLTRE!$H$5="TÜMÜ",1,0)+
IF(AND(J3794="FİRMA İADE",FİLTRE!$H$5="FİRMA İADE"),1,0)+
IF(AND(J3794="İMHA",FİLTRE!$H$5="İMHA"),1,0)</f>
        <v>1</v>
      </c>
      <c r="I3794" s="99"/>
      <c r="J3794" s="100"/>
      <c r="K3794" s="100"/>
      <c r="L3794" s="101"/>
      <c r="M3794" s="102"/>
      <c r="N3794" s="101"/>
      <c r="O3794" s="99"/>
      <c r="P3794" s="103"/>
      <c r="Q3794" s="104"/>
      <c r="R3794" s="50"/>
      <c r="S3794" s="105"/>
      <c r="T3794" s="106"/>
      <c r="U3794" s="107"/>
      <c r="V3794" s="108"/>
      <c r="W3794" s="107"/>
      <c r="X3794" s="107"/>
      <c r="AA3794" s="107"/>
      <c r="AB3794" s="110"/>
      <c r="AC3794" s="110"/>
      <c r="AE3794" s="105"/>
      <c r="AF3794" s="105"/>
      <c r="AR3794" s="112"/>
    </row>
    <row r="3795" spans="2:44" x14ac:dyDescent="0.25">
      <c r="B3795" s="1" t="str">
        <f>IF(I3795="","",
(IF(N3795=FİLTRE!$H$6,2,0)+IF(FİLTRE!$H$6="TOPLAM",2,0))
)</f>
        <v/>
      </c>
      <c r="C3795">
        <f>IF(FİLTRE!$M$5="",9,(IF(U3795&gt;=FİLTRE!$M$5,1,0)))</f>
        <v>1</v>
      </c>
      <c r="D3795" s="1">
        <f>IF(FİLTRE!$M$6="",9,(IF('SKT LİSTESİ'!P3795&lt;=FİLTRE!$M$6,1,0)))</f>
        <v>1</v>
      </c>
      <c r="E3795" s="25" t="str">
        <f>IF(I3795="","",(COUNTIFS($L$4:L3795,L3795)))</f>
        <v/>
      </c>
      <c r="F3795" s="13">
        <f>IF(OR(B3795&lt;&gt;2,C3795&lt;&gt;1,D3795&lt;&gt;1,H3795&lt;&gt;1),0,
COUNTIFS($B$4:B3795,2,$C$4:C3795,1,$D$4:D3795,1,$H$4:H3795,1))</f>
        <v>0</v>
      </c>
      <c r="G3795" s="26" t="str">
        <f>IF(I3795="","",(COUNTIF($E$4:E3795,E3795)))</f>
        <v/>
      </c>
      <c r="H3795" s="1">
        <f>IF(AND(J3795="SAYIM",FİLTRE!$H$5="RAFTA",U3795&lt;&gt;0),1,0)+
IF(AND(J3795="İADE DEPO",FİLTRE!$H$5="İADE DEPO"),1,0)+
IF(FİLTRE!$H$5="TÜMÜ",1,0)+
IF(AND(J3795="FİRMA İADE",FİLTRE!$H$5="FİRMA İADE"),1,0)+
IF(AND(J3795="İMHA",FİLTRE!$H$5="İMHA"),1,0)</f>
        <v>1</v>
      </c>
      <c r="I3795" s="99"/>
      <c r="J3795" s="100"/>
      <c r="K3795" s="100"/>
      <c r="L3795" s="101"/>
      <c r="M3795" s="102"/>
      <c r="N3795" s="101"/>
      <c r="O3795" s="99"/>
      <c r="P3795" s="103"/>
      <c r="Q3795" s="104"/>
      <c r="R3795" s="50"/>
      <c r="S3795" s="105"/>
      <c r="T3795" s="106"/>
      <c r="U3795" s="107"/>
      <c r="V3795" s="108"/>
      <c r="W3795" s="107"/>
      <c r="X3795" s="107"/>
      <c r="AA3795" s="107"/>
      <c r="AB3795" s="110"/>
      <c r="AC3795" s="110"/>
      <c r="AE3795" s="105"/>
      <c r="AF3795" s="105"/>
      <c r="AR3795" s="112"/>
    </row>
    <row r="3796" spans="2:44" x14ac:dyDescent="0.25">
      <c r="B3796" s="1" t="str">
        <f>IF(I3796="","",
(IF(N3796=FİLTRE!$H$6,2,0)+IF(FİLTRE!$H$6="TOPLAM",2,0))
)</f>
        <v/>
      </c>
      <c r="C3796">
        <f>IF(FİLTRE!$M$5="",9,(IF(U3796&gt;=FİLTRE!$M$5,1,0)))</f>
        <v>1</v>
      </c>
      <c r="D3796" s="1">
        <f>IF(FİLTRE!$M$6="",9,(IF('SKT LİSTESİ'!P3796&lt;=FİLTRE!$M$6,1,0)))</f>
        <v>1</v>
      </c>
      <c r="E3796" s="25" t="str">
        <f>IF(I3796="","",(COUNTIFS($L$4:L3796,L3796)))</f>
        <v/>
      </c>
      <c r="F3796" s="13">
        <f>IF(OR(B3796&lt;&gt;2,C3796&lt;&gt;1,D3796&lt;&gt;1,H3796&lt;&gt;1),0,
COUNTIFS($B$4:B3796,2,$C$4:C3796,1,$D$4:D3796,1,$H$4:H3796,1))</f>
        <v>0</v>
      </c>
      <c r="G3796" s="26" t="str">
        <f>IF(I3796="","",(COUNTIF($E$4:E3796,E3796)))</f>
        <v/>
      </c>
      <c r="H3796" s="1">
        <f>IF(AND(J3796="SAYIM",FİLTRE!$H$5="RAFTA",U3796&lt;&gt;0),1,0)+
IF(AND(J3796="İADE DEPO",FİLTRE!$H$5="İADE DEPO"),1,0)+
IF(FİLTRE!$H$5="TÜMÜ",1,0)+
IF(AND(J3796="FİRMA İADE",FİLTRE!$H$5="FİRMA İADE"),1,0)+
IF(AND(J3796="İMHA",FİLTRE!$H$5="İMHA"),1,0)</f>
        <v>1</v>
      </c>
      <c r="I3796" s="99"/>
      <c r="J3796" s="100"/>
      <c r="K3796" s="100"/>
      <c r="L3796" s="101"/>
      <c r="M3796" s="102"/>
      <c r="N3796" s="101"/>
      <c r="O3796" s="99"/>
      <c r="P3796" s="103"/>
      <c r="Q3796" s="104"/>
      <c r="R3796" s="50"/>
      <c r="S3796" s="105"/>
      <c r="T3796" s="106"/>
      <c r="U3796" s="107"/>
      <c r="V3796" s="108"/>
      <c r="W3796" s="107"/>
      <c r="X3796" s="107"/>
      <c r="AA3796" s="107"/>
      <c r="AB3796" s="110"/>
      <c r="AC3796" s="110"/>
      <c r="AE3796" s="105"/>
      <c r="AF3796" s="105"/>
      <c r="AR3796" s="112"/>
    </row>
    <row r="3797" spans="2:44" x14ac:dyDescent="0.25">
      <c r="B3797" s="1" t="str">
        <f>IF(I3797="","",
(IF(N3797=FİLTRE!$H$6,2,0)+IF(FİLTRE!$H$6="TOPLAM",2,0))
)</f>
        <v/>
      </c>
      <c r="C3797">
        <f>IF(FİLTRE!$M$5="",9,(IF(U3797&gt;=FİLTRE!$M$5,1,0)))</f>
        <v>1</v>
      </c>
      <c r="D3797" s="1">
        <f>IF(FİLTRE!$M$6="",9,(IF('SKT LİSTESİ'!P3797&lt;=FİLTRE!$M$6,1,0)))</f>
        <v>1</v>
      </c>
      <c r="E3797" s="25" t="str">
        <f>IF(I3797="","",(COUNTIFS($L$4:L3797,L3797)))</f>
        <v/>
      </c>
      <c r="F3797" s="13">
        <f>IF(OR(B3797&lt;&gt;2,C3797&lt;&gt;1,D3797&lt;&gt;1,H3797&lt;&gt;1),0,
COUNTIFS($B$4:B3797,2,$C$4:C3797,1,$D$4:D3797,1,$H$4:H3797,1))</f>
        <v>0</v>
      </c>
      <c r="G3797" s="26" t="str">
        <f>IF(I3797="","",(COUNTIF($E$4:E3797,E3797)))</f>
        <v/>
      </c>
      <c r="H3797" s="1">
        <f>IF(AND(J3797="SAYIM",FİLTRE!$H$5="RAFTA",U3797&lt;&gt;0),1,0)+
IF(AND(J3797="İADE DEPO",FİLTRE!$H$5="İADE DEPO"),1,0)+
IF(FİLTRE!$H$5="TÜMÜ",1,0)+
IF(AND(J3797="FİRMA İADE",FİLTRE!$H$5="FİRMA İADE"),1,0)+
IF(AND(J3797="İMHA",FİLTRE!$H$5="İMHA"),1,0)</f>
        <v>1</v>
      </c>
      <c r="I3797" s="99"/>
      <c r="J3797" s="100"/>
      <c r="K3797" s="100"/>
      <c r="L3797" s="101"/>
      <c r="M3797" s="102"/>
      <c r="N3797" s="101"/>
      <c r="O3797" s="99"/>
      <c r="P3797" s="103"/>
      <c r="Q3797" s="104"/>
      <c r="R3797" s="50"/>
      <c r="S3797" s="105"/>
      <c r="T3797" s="106"/>
      <c r="U3797" s="107"/>
      <c r="V3797" s="108"/>
      <c r="W3797" s="107"/>
      <c r="X3797" s="107"/>
      <c r="AA3797" s="107"/>
      <c r="AB3797" s="110"/>
      <c r="AC3797" s="110"/>
      <c r="AE3797" s="105"/>
      <c r="AF3797" s="105"/>
      <c r="AR3797" s="112"/>
    </row>
    <row r="3798" spans="2:44" x14ac:dyDescent="0.25">
      <c r="B3798" s="1" t="str">
        <f>IF(I3798="","",
(IF(N3798=FİLTRE!$H$6,2,0)+IF(FİLTRE!$H$6="TOPLAM",2,0))
)</f>
        <v/>
      </c>
      <c r="C3798">
        <f>IF(FİLTRE!$M$5="",9,(IF(U3798&gt;=FİLTRE!$M$5,1,0)))</f>
        <v>1</v>
      </c>
      <c r="D3798" s="1">
        <f>IF(FİLTRE!$M$6="",9,(IF('SKT LİSTESİ'!P3798&lt;=FİLTRE!$M$6,1,0)))</f>
        <v>1</v>
      </c>
      <c r="E3798" s="25" t="str">
        <f>IF(I3798="","",(COUNTIFS($L$4:L3798,L3798)))</f>
        <v/>
      </c>
      <c r="F3798" s="13">
        <f>IF(OR(B3798&lt;&gt;2,C3798&lt;&gt;1,D3798&lt;&gt;1,H3798&lt;&gt;1),0,
COUNTIFS($B$4:B3798,2,$C$4:C3798,1,$D$4:D3798,1,$H$4:H3798,1))</f>
        <v>0</v>
      </c>
      <c r="G3798" s="26" t="str">
        <f>IF(I3798="","",(COUNTIF($E$4:E3798,E3798)))</f>
        <v/>
      </c>
      <c r="H3798" s="1">
        <f>IF(AND(J3798="SAYIM",FİLTRE!$H$5="RAFTA",U3798&lt;&gt;0),1,0)+
IF(AND(J3798="İADE DEPO",FİLTRE!$H$5="İADE DEPO"),1,0)+
IF(FİLTRE!$H$5="TÜMÜ",1,0)+
IF(AND(J3798="FİRMA İADE",FİLTRE!$H$5="FİRMA İADE"),1,0)+
IF(AND(J3798="İMHA",FİLTRE!$H$5="İMHA"),1,0)</f>
        <v>1</v>
      </c>
      <c r="I3798" s="99"/>
      <c r="J3798" s="100"/>
      <c r="K3798" s="100"/>
      <c r="L3798" s="101"/>
      <c r="M3798" s="102"/>
      <c r="N3798" s="101"/>
      <c r="O3798" s="99"/>
      <c r="P3798" s="103"/>
      <c r="Q3798" s="104"/>
      <c r="R3798" s="50"/>
      <c r="S3798" s="105"/>
      <c r="T3798" s="106"/>
      <c r="U3798" s="107"/>
      <c r="V3798" s="108"/>
      <c r="W3798" s="107"/>
      <c r="X3798" s="107"/>
      <c r="AA3798" s="107"/>
      <c r="AB3798" s="110"/>
      <c r="AC3798" s="110"/>
      <c r="AE3798" s="105"/>
      <c r="AF3798" s="105"/>
      <c r="AR3798" s="112"/>
    </row>
    <row r="3799" spans="2:44" x14ac:dyDescent="0.25">
      <c r="B3799" s="1" t="str">
        <f>IF(I3799="","",
(IF(N3799=FİLTRE!$H$6,2,0)+IF(FİLTRE!$H$6="TOPLAM",2,0))
)</f>
        <v/>
      </c>
      <c r="C3799">
        <f>IF(FİLTRE!$M$5="",9,(IF(U3799&gt;=FİLTRE!$M$5,1,0)))</f>
        <v>1</v>
      </c>
      <c r="D3799" s="1">
        <f>IF(FİLTRE!$M$6="",9,(IF('SKT LİSTESİ'!P3799&lt;=FİLTRE!$M$6,1,0)))</f>
        <v>1</v>
      </c>
      <c r="E3799" s="25" t="str">
        <f>IF(I3799="","",(COUNTIFS($L$4:L3799,L3799)))</f>
        <v/>
      </c>
      <c r="F3799" s="13">
        <f>IF(OR(B3799&lt;&gt;2,C3799&lt;&gt;1,D3799&lt;&gt;1,H3799&lt;&gt;1),0,
COUNTIFS($B$4:B3799,2,$C$4:C3799,1,$D$4:D3799,1,$H$4:H3799,1))</f>
        <v>0</v>
      </c>
      <c r="G3799" s="26" t="str">
        <f>IF(I3799="","",(COUNTIF($E$4:E3799,E3799)))</f>
        <v/>
      </c>
      <c r="H3799" s="1">
        <f>IF(AND(J3799="SAYIM",FİLTRE!$H$5="RAFTA",U3799&lt;&gt;0),1,0)+
IF(AND(J3799="İADE DEPO",FİLTRE!$H$5="İADE DEPO"),1,0)+
IF(FİLTRE!$H$5="TÜMÜ",1,0)+
IF(AND(J3799="FİRMA İADE",FİLTRE!$H$5="FİRMA İADE"),1,0)+
IF(AND(J3799="İMHA",FİLTRE!$H$5="İMHA"),1,0)</f>
        <v>1</v>
      </c>
      <c r="I3799" s="99"/>
      <c r="J3799" s="100"/>
      <c r="K3799" s="100"/>
      <c r="L3799" s="101"/>
      <c r="M3799" s="102"/>
      <c r="N3799" s="101"/>
      <c r="O3799" s="99"/>
      <c r="P3799" s="103"/>
      <c r="Q3799" s="104"/>
      <c r="R3799" s="50"/>
      <c r="S3799" s="105"/>
      <c r="T3799" s="106"/>
      <c r="U3799" s="107"/>
      <c r="V3799" s="108"/>
      <c r="W3799" s="107"/>
      <c r="X3799" s="107"/>
      <c r="AA3799" s="107"/>
      <c r="AB3799" s="110"/>
      <c r="AC3799" s="110"/>
      <c r="AE3799" s="105"/>
      <c r="AF3799" s="105"/>
      <c r="AR3799" s="112"/>
    </row>
    <row r="3800" spans="2:44" x14ac:dyDescent="0.25">
      <c r="B3800" s="1" t="str">
        <f>IF(I3800="","",
(IF(N3800=FİLTRE!$H$6,2,0)+IF(FİLTRE!$H$6="TOPLAM",2,0))
)</f>
        <v/>
      </c>
      <c r="C3800">
        <f>IF(FİLTRE!$M$5="",9,(IF(U3800&gt;=FİLTRE!$M$5,1,0)))</f>
        <v>1</v>
      </c>
      <c r="D3800" s="1">
        <f>IF(FİLTRE!$M$6="",9,(IF('SKT LİSTESİ'!P3800&lt;=FİLTRE!$M$6,1,0)))</f>
        <v>1</v>
      </c>
      <c r="E3800" s="25" t="str">
        <f>IF(I3800="","",(COUNTIFS($L$4:L3800,L3800)))</f>
        <v/>
      </c>
      <c r="F3800" s="13">
        <f>IF(OR(B3800&lt;&gt;2,C3800&lt;&gt;1,D3800&lt;&gt;1,H3800&lt;&gt;1),0,
COUNTIFS($B$4:B3800,2,$C$4:C3800,1,$D$4:D3800,1,$H$4:H3800,1))</f>
        <v>0</v>
      </c>
      <c r="G3800" s="26" t="str">
        <f>IF(I3800="","",(COUNTIF($E$4:E3800,E3800)))</f>
        <v/>
      </c>
      <c r="H3800" s="1">
        <f>IF(AND(J3800="SAYIM",FİLTRE!$H$5="RAFTA",U3800&lt;&gt;0),1,0)+
IF(AND(J3800="İADE DEPO",FİLTRE!$H$5="İADE DEPO"),1,0)+
IF(FİLTRE!$H$5="TÜMÜ",1,0)+
IF(AND(J3800="FİRMA İADE",FİLTRE!$H$5="FİRMA İADE"),1,0)+
IF(AND(J3800="İMHA",FİLTRE!$H$5="İMHA"),1,0)</f>
        <v>1</v>
      </c>
      <c r="I3800" s="99"/>
      <c r="J3800" s="100"/>
      <c r="K3800" s="100"/>
      <c r="L3800" s="101"/>
      <c r="M3800" s="102"/>
      <c r="N3800" s="101"/>
      <c r="O3800" s="99"/>
      <c r="P3800" s="103"/>
      <c r="Q3800" s="104"/>
      <c r="R3800" s="50"/>
      <c r="S3800" s="105"/>
      <c r="T3800" s="106"/>
      <c r="U3800" s="107"/>
      <c r="V3800" s="108"/>
      <c r="W3800" s="107"/>
      <c r="X3800" s="107"/>
      <c r="AA3800" s="107"/>
      <c r="AB3800" s="110"/>
      <c r="AC3800" s="110"/>
      <c r="AE3800" s="105"/>
      <c r="AF3800" s="105"/>
      <c r="AR3800" s="112"/>
    </row>
    <row r="3801" spans="2:44" x14ac:dyDescent="0.25">
      <c r="B3801" s="1" t="str">
        <f>IF(I3801="","",
(IF(N3801=FİLTRE!$H$6,2,0)+IF(FİLTRE!$H$6="TOPLAM",2,0))
)</f>
        <v/>
      </c>
      <c r="C3801">
        <f>IF(FİLTRE!$M$5="",9,(IF(U3801&gt;=FİLTRE!$M$5,1,0)))</f>
        <v>1</v>
      </c>
      <c r="D3801" s="1">
        <f>IF(FİLTRE!$M$6="",9,(IF('SKT LİSTESİ'!P3801&lt;=FİLTRE!$M$6,1,0)))</f>
        <v>1</v>
      </c>
      <c r="E3801" s="25" t="str">
        <f>IF(I3801="","",(COUNTIFS($L$4:L3801,L3801)))</f>
        <v/>
      </c>
      <c r="F3801" s="13">
        <f>IF(OR(B3801&lt;&gt;2,C3801&lt;&gt;1,D3801&lt;&gt;1,H3801&lt;&gt;1),0,
COUNTIFS($B$4:B3801,2,$C$4:C3801,1,$D$4:D3801,1,$H$4:H3801,1))</f>
        <v>0</v>
      </c>
      <c r="G3801" s="26" t="str">
        <f>IF(I3801="","",(COUNTIF($E$4:E3801,E3801)))</f>
        <v/>
      </c>
      <c r="H3801" s="1">
        <f>IF(AND(J3801="SAYIM",FİLTRE!$H$5="RAFTA",U3801&lt;&gt;0),1,0)+
IF(AND(J3801="İADE DEPO",FİLTRE!$H$5="İADE DEPO"),1,0)+
IF(FİLTRE!$H$5="TÜMÜ",1,0)+
IF(AND(J3801="FİRMA İADE",FİLTRE!$H$5="FİRMA İADE"),1,0)+
IF(AND(J3801="İMHA",FİLTRE!$H$5="İMHA"),1,0)</f>
        <v>1</v>
      </c>
      <c r="I3801" s="99"/>
      <c r="J3801" s="100"/>
      <c r="K3801" s="100"/>
      <c r="L3801" s="101"/>
      <c r="M3801" s="102"/>
      <c r="N3801" s="101"/>
      <c r="O3801" s="99"/>
      <c r="P3801" s="103"/>
      <c r="Q3801" s="104"/>
      <c r="R3801" s="50"/>
      <c r="S3801" s="105"/>
      <c r="T3801" s="106"/>
      <c r="U3801" s="107"/>
      <c r="V3801" s="108"/>
      <c r="W3801" s="107"/>
      <c r="X3801" s="107"/>
      <c r="AA3801" s="107"/>
      <c r="AB3801" s="110"/>
      <c r="AC3801" s="110"/>
      <c r="AE3801" s="105"/>
      <c r="AF3801" s="105"/>
      <c r="AR3801" s="112"/>
    </row>
    <row r="3802" spans="2:44" x14ac:dyDescent="0.25">
      <c r="B3802" s="1" t="str">
        <f>IF(I3802="","",
(IF(N3802=FİLTRE!$H$6,2,0)+IF(FİLTRE!$H$6="TOPLAM",2,0))
)</f>
        <v/>
      </c>
      <c r="C3802">
        <f>IF(FİLTRE!$M$5="",9,(IF(U3802&gt;=FİLTRE!$M$5,1,0)))</f>
        <v>1</v>
      </c>
      <c r="D3802" s="1">
        <f>IF(FİLTRE!$M$6="",9,(IF('SKT LİSTESİ'!P3802&lt;=FİLTRE!$M$6,1,0)))</f>
        <v>1</v>
      </c>
      <c r="E3802" s="25" t="str">
        <f>IF(I3802="","",(COUNTIFS($L$4:L3802,L3802)))</f>
        <v/>
      </c>
      <c r="F3802" s="13">
        <f>IF(OR(B3802&lt;&gt;2,C3802&lt;&gt;1,D3802&lt;&gt;1,H3802&lt;&gt;1),0,
COUNTIFS($B$4:B3802,2,$C$4:C3802,1,$D$4:D3802,1,$H$4:H3802,1))</f>
        <v>0</v>
      </c>
      <c r="G3802" s="26" t="str">
        <f>IF(I3802="","",(COUNTIF($E$4:E3802,E3802)))</f>
        <v/>
      </c>
      <c r="H3802" s="1">
        <f>IF(AND(J3802="SAYIM",FİLTRE!$H$5="RAFTA",U3802&lt;&gt;0),1,0)+
IF(AND(J3802="İADE DEPO",FİLTRE!$H$5="İADE DEPO"),1,0)+
IF(FİLTRE!$H$5="TÜMÜ",1,0)+
IF(AND(J3802="FİRMA İADE",FİLTRE!$H$5="FİRMA İADE"),1,0)+
IF(AND(J3802="İMHA",FİLTRE!$H$5="İMHA"),1,0)</f>
        <v>1</v>
      </c>
      <c r="I3802" s="99"/>
      <c r="J3802" s="100"/>
      <c r="K3802" s="100"/>
      <c r="L3802" s="101"/>
      <c r="M3802" s="102"/>
      <c r="N3802" s="101"/>
      <c r="O3802" s="99"/>
      <c r="P3802" s="103"/>
      <c r="Q3802" s="104"/>
      <c r="R3802" s="50"/>
      <c r="S3802" s="105"/>
      <c r="T3802" s="106"/>
      <c r="U3802" s="107"/>
      <c r="V3802" s="108"/>
      <c r="W3802" s="107"/>
      <c r="X3802" s="107"/>
      <c r="AA3802" s="107"/>
      <c r="AB3802" s="110"/>
      <c r="AC3802" s="110"/>
      <c r="AE3802" s="105"/>
      <c r="AF3802" s="105"/>
      <c r="AR3802" s="112"/>
    </row>
    <row r="3803" spans="2:44" x14ac:dyDescent="0.25">
      <c r="B3803" s="1" t="str">
        <f>IF(I3803="","",
(IF(N3803=FİLTRE!$H$6,2,0)+IF(FİLTRE!$H$6="TOPLAM",2,0))
)</f>
        <v/>
      </c>
      <c r="C3803">
        <f>IF(FİLTRE!$M$5="",9,(IF(U3803&gt;=FİLTRE!$M$5,1,0)))</f>
        <v>1</v>
      </c>
      <c r="D3803" s="1">
        <f>IF(FİLTRE!$M$6="",9,(IF('SKT LİSTESİ'!P3803&lt;=FİLTRE!$M$6,1,0)))</f>
        <v>1</v>
      </c>
      <c r="E3803" s="25" t="str">
        <f>IF(I3803="","",(COUNTIFS($L$4:L3803,L3803)))</f>
        <v/>
      </c>
      <c r="F3803" s="13">
        <f>IF(OR(B3803&lt;&gt;2,C3803&lt;&gt;1,D3803&lt;&gt;1,H3803&lt;&gt;1),0,
COUNTIFS($B$4:B3803,2,$C$4:C3803,1,$D$4:D3803,1,$H$4:H3803,1))</f>
        <v>0</v>
      </c>
      <c r="G3803" s="26" t="str">
        <f>IF(I3803="","",(COUNTIF($E$4:E3803,E3803)))</f>
        <v/>
      </c>
      <c r="H3803" s="1">
        <f>IF(AND(J3803="SAYIM",FİLTRE!$H$5="RAFTA",U3803&lt;&gt;0),1,0)+
IF(AND(J3803="İADE DEPO",FİLTRE!$H$5="İADE DEPO"),1,0)+
IF(FİLTRE!$H$5="TÜMÜ",1,0)+
IF(AND(J3803="FİRMA İADE",FİLTRE!$H$5="FİRMA İADE"),1,0)+
IF(AND(J3803="İMHA",FİLTRE!$H$5="İMHA"),1,0)</f>
        <v>1</v>
      </c>
      <c r="I3803" s="99"/>
      <c r="J3803" s="100"/>
      <c r="K3803" s="100"/>
      <c r="L3803" s="101"/>
      <c r="M3803" s="102"/>
      <c r="N3803" s="101"/>
      <c r="O3803" s="99"/>
      <c r="P3803" s="103"/>
      <c r="Q3803" s="104"/>
      <c r="R3803" s="50"/>
      <c r="S3803" s="105"/>
      <c r="T3803" s="106"/>
      <c r="U3803" s="107"/>
      <c r="V3803" s="108"/>
      <c r="W3803" s="107"/>
      <c r="X3803" s="107"/>
      <c r="AA3803" s="107"/>
      <c r="AB3803" s="110"/>
      <c r="AC3803" s="110"/>
      <c r="AE3803" s="105"/>
      <c r="AF3803" s="105"/>
      <c r="AR3803" s="112"/>
    </row>
    <row r="3804" spans="2:44" x14ac:dyDescent="0.25">
      <c r="B3804" s="1" t="str">
        <f>IF(I3804="","",
(IF(N3804=FİLTRE!$H$6,2,0)+IF(FİLTRE!$H$6="TOPLAM",2,0))
)</f>
        <v/>
      </c>
      <c r="C3804">
        <f>IF(FİLTRE!$M$5="",9,(IF(U3804&gt;=FİLTRE!$M$5,1,0)))</f>
        <v>1</v>
      </c>
      <c r="D3804" s="1">
        <f>IF(FİLTRE!$M$6="",9,(IF('SKT LİSTESİ'!P3804&lt;=FİLTRE!$M$6,1,0)))</f>
        <v>1</v>
      </c>
      <c r="E3804" s="25" t="str">
        <f>IF(I3804="","",(COUNTIFS($L$4:L3804,L3804)))</f>
        <v/>
      </c>
      <c r="F3804" s="13">
        <f>IF(OR(B3804&lt;&gt;2,C3804&lt;&gt;1,D3804&lt;&gt;1,H3804&lt;&gt;1),0,
COUNTIFS($B$4:B3804,2,$C$4:C3804,1,$D$4:D3804,1,$H$4:H3804,1))</f>
        <v>0</v>
      </c>
      <c r="G3804" s="26" t="str">
        <f>IF(I3804="","",(COUNTIF($E$4:E3804,E3804)))</f>
        <v/>
      </c>
      <c r="H3804" s="1">
        <f>IF(AND(J3804="SAYIM",FİLTRE!$H$5="RAFTA",U3804&lt;&gt;0),1,0)+
IF(AND(J3804="İADE DEPO",FİLTRE!$H$5="İADE DEPO"),1,0)+
IF(FİLTRE!$H$5="TÜMÜ",1,0)+
IF(AND(J3804="FİRMA İADE",FİLTRE!$H$5="FİRMA İADE"),1,0)+
IF(AND(J3804="İMHA",FİLTRE!$H$5="İMHA"),1,0)</f>
        <v>1</v>
      </c>
      <c r="I3804" s="99"/>
      <c r="J3804" s="100"/>
      <c r="K3804" s="100"/>
      <c r="L3804" s="101"/>
      <c r="M3804" s="102"/>
      <c r="N3804" s="101"/>
      <c r="O3804" s="99"/>
      <c r="P3804" s="103"/>
      <c r="Q3804" s="104"/>
      <c r="R3804" s="50"/>
      <c r="S3804" s="105"/>
      <c r="T3804" s="106"/>
      <c r="U3804" s="107"/>
      <c r="V3804" s="108"/>
      <c r="W3804" s="107"/>
      <c r="X3804" s="107"/>
      <c r="AA3804" s="107"/>
      <c r="AB3804" s="110"/>
      <c r="AC3804" s="110"/>
      <c r="AE3804" s="105"/>
      <c r="AF3804" s="105"/>
      <c r="AR3804" s="112"/>
    </row>
    <row r="3805" spans="2:44" x14ac:dyDescent="0.25">
      <c r="B3805" s="1" t="str">
        <f>IF(I3805="","",
(IF(N3805=FİLTRE!$H$6,2,0)+IF(FİLTRE!$H$6="TOPLAM",2,0))
)</f>
        <v/>
      </c>
      <c r="C3805">
        <f>IF(FİLTRE!$M$5="",9,(IF(U3805&gt;=FİLTRE!$M$5,1,0)))</f>
        <v>1</v>
      </c>
      <c r="D3805" s="1">
        <f>IF(FİLTRE!$M$6="",9,(IF('SKT LİSTESİ'!P3805&lt;=FİLTRE!$M$6,1,0)))</f>
        <v>1</v>
      </c>
      <c r="E3805" s="25" t="str">
        <f>IF(I3805="","",(COUNTIFS($L$4:L3805,L3805)))</f>
        <v/>
      </c>
      <c r="F3805" s="13">
        <f>IF(OR(B3805&lt;&gt;2,C3805&lt;&gt;1,D3805&lt;&gt;1,H3805&lt;&gt;1),0,
COUNTIFS($B$4:B3805,2,$C$4:C3805,1,$D$4:D3805,1,$H$4:H3805,1))</f>
        <v>0</v>
      </c>
      <c r="G3805" s="26" t="str">
        <f>IF(I3805="","",(COUNTIF($E$4:E3805,E3805)))</f>
        <v/>
      </c>
      <c r="H3805" s="1">
        <f>IF(AND(J3805="SAYIM",FİLTRE!$H$5="RAFTA",U3805&lt;&gt;0),1,0)+
IF(AND(J3805="İADE DEPO",FİLTRE!$H$5="İADE DEPO"),1,0)+
IF(FİLTRE!$H$5="TÜMÜ",1,0)+
IF(AND(J3805="FİRMA İADE",FİLTRE!$H$5="FİRMA İADE"),1,0)+
IF(AND(J3805="İMHA",FİLTRE!$H$5="İMHA"),1,0)</f>
        <v>1</v>
      </c>
      <c r="I3805" s="99"/>
      <c r="J3805" s="100"/>
      <c r="K3805" s="100"/>
      <c r="L3805" s="101"/>
      <c r="M3805" s="102"/>
      <c r="N3805" s="101"/>
      <c r="O3805" s="99"/>
      <c r="P3805" s="103"/>
      <c r="Q3805" s="104"/>
      <c r="R3805" s="50"/>
      <c r="S3805" s="105"/>
      <c r="T3805" s="106"/>
      <c r="U3805" s="107"/>
      <c r="V3805" s="108"/>
      <c r="W3805" s="107"/>
      <c r="X3805" s="107"/>
      <c r="AA3805" s="107"/>
      <c r="AB3805" s="110"/>
      <c r="AC3805" s="110"/>
      <c r="AE3805" s="105"/>
      <c r="AF3805" s="105"/>
      <c r="AR3805" s="112"/>
    </row>
    <row r="3806" spans="2:44" x14ac:dyDescent="0.25">
      <c r="B3806" s="1" t="str">
        <f>IF(I3806="","",
(IF(N3806=FİLTRE!$H$6,2,0)+IF(FİLTRE!$H$6="TOPLAM",2,0))
)</f>
        <v/>
      </c>
      <c r="C3806">
        <f>IF(FİLTRE!$M$5="",9,(IF(U3806&gt;=FİLTRE!$M$5,1,0)))</f>
        <v>1</v>
      </c>
      <c r="D3806" s="1">
        <f>IF(FİLTRE!$M$6="",9,(IF('SKT LİSTESİ'!P3806&lt;=FİLTRE!$M$6,1,0)))</f>
        <v>1</v>
      </c>
      <c r="E3806" s="25" t="str">
        <f>IF(I3806="","",(COUNTIFS($L$4:L3806,L3806)))</f>
        <v/>
      </c>
      <c r="F3806" s="13">
        <f>IF(OR(B3806&lt;&gt;2,C3806&lt;&gt;1,D3806&lt;&gt;1,H3806&lt;&gt;1),0,
COUNTIFS($B$4:B3806,2,$C$4:C3806,1,$D$4:D3806,1,$H$4:H3806,1))</f>
        <v>0</v>
      </c>
      <c r="G3806" s="26" t="str">
        <f>IF(I3806="","",(COUNTIF($E$4:E3806,E3806)))</f>
        <v/>
      </c>
      <c r="H3806" s="1">
        <f>IF(AND(J3806="SAYIM",FİLTRE!$H$5="RAFTA",U3806&lt;&gt;0),1,0)+
IF(AND(J3806="İADE DEPO",FİLTRE!$H$5="İADE DEPO"),1,0)+
IF(FİLTRE!$H$5="TÜMÜ",1,0)+
IF(AND(J3806="FİRMA İADE",FİLTRE!$H$5="FİRMA İADE"),1,0)+
IF(AND(J3806="İMHA",FİLTRE!$H$5="İMHA"),1,0)</f>
        <v>1</v>
      </c>
      <c r="I3806" s="99"/>
      <c r="J3806" s="100"/>
      <c r="K3806" s="100"/>
      <c r="L3806" s="101"/>
      <c r="M3806" s="102"/>
      <c r="N3806" s="101"/>
      <c r="O3806" s="99"/>
      <c r="P3806" s="103"/>
      <c r="Q3806" s="104"/>
      <c r="R3806" s="50"/>
      <c r="S3806" s="105"/>
      <c r="T3806" s="106"/>
      <c r="U3806" s="107"/>
      <c r="V3806" s="108"/>
      <c r="W3806" s="107"/>
      <c r="X3806" s="107"/>
      <c r="AA3806" s="107"/>
      <c r="AB3806" s="110"/>
      <c r="AC3806" s="110"/>
      <c r="AE3806" s="105"/>
      <c r="AF3806" s="105"/>
      <c r="AR3806" s="112"/>
    </row>
    <row r="3807" spans="2:44" x14ac:dyDescent="0.25">
      <c r="B3807" s="1" t="str">
        <f>IF(I3807="","",
(IF(N3807=FİLTRE!$H$6,2,0)+IF(FİLTRE!$H$6="TOPLAM",2,0))
)</f>
        <v/>
      </c>
      <c r="C3807">
        <f>IF(FİLTRE!$M$5="",9,(IF(U3807&gt;=FİLTRE!$M$5,1,0)))</f>
        <v>1</v>
      </c>
      <c r="D3807" s="1">
        <f>IF(FİLTRE!$M$6="",9,(IF('SKT LİSTESİ'!P3807&lt;=FİLTRE!$M$6,1,0)))</f>
        <v>1</v>
      </c>
      <c r="E3807" s="25" t="str">
        <f>IF(I3807="","",(COUNTIFS($L$4:L3807,L3807)))</f>
        <v/>
      </c>
      <c r="F3807" s="13">
        <f>IF(OR(B3807&lt;&gt;2,C3807&lt;&gt;1,D3807&lt;&gt;1,H3807&lt;&gt;1),0,
COUNTIFS($B$4:B3807,2,$C$4:C3807,1,$D$4:D3807,1,$H$4:H3807,1))</f>
        <v>0</v>
      </c>
      <c r="G3807" s="26" t="str">
        <f>IF(I3807="","",(COUNTIF($E$4:E3807,E3807)))</f>
        <v/>
      </c>
      <c r="H3807" s="1">
        <f>IF(AND(J3807="SAYIM",FİLTRE!$H$5="RAFTA",U3807&lt;&gt;0),1,0)+
IF(AND(J3807="İADE DEPO",FİLTRE!$H$5="İADE DEPO"),1,0)+
IF(FİLTRE!$H$5="TÜMÜ",1,0)+
IF(AND(J3807="FİRMA İADE",FİLTRE!$H$5="FİRMA İADE"),1,0)+
IF(AND(J3807="İMHA",FİLTRE!$H$5="İMHA"),1,0)</f>
        <v>1</v>
      </c>
      <c r="I3807" s="99"/>
      <c r="J3807" s="100"/>
      <c r="K3807" s="100"/>
      <c r="L3807" s="101"/>
      <c r="M3807" s="102"/>
      <c r="N3807" s="101"/>
      <c r="O3807" s="99"/>
      <c r="P3807" s="103"/>
      <c r="Q3807" s="104"/>
      <c r="R3807" s="50"/>
      <c r="S3807" s="105"/>
      <c r="T3807" s="106"/>
      <c r="U3807" s="107"/>
      <c r="V3807" s="108"/>
      <c r="W3807" s="107"/>
      <c r="X3807" s="107"/>
      <c r="AA3807" s="107"/>
      <c r="AB3807" s="110"/>
      <c r="AC3807" s="110"/>
      <c r="AE3807" s="105"/>
      <c r="AF3807" s="105"/>
      <c r="AR3807" s="112"/>
    </row>
    <row r="3808" spans="2:44" x14ac:dyDescent="0.25">
      <c r="B3808" s="1" t="str">
        <f>IF(I3808="","",
(IF(N3808=FİLTRE!$H$6,2,0)+IF(FİLTRE!$H$6="TOPLAM",2,0))
)</f>
        <v/>
      </c>
      <c r="C3808">
        <f>IF(FİLTRE!$M$5="",9,(IF(U3808&gt;=FİLTRE!$M$5,1,0)))</f>
        <v>1</v>
      </c>
      <c r="D3808" s="1">
        <f>IF(FİLTRE!$M$6="",9,(IF('SKT LİSTESİ'!P3808&lt;=FİLTRE!$M$6,1,0)))</f>
        <v>1</v>
      </c>
      <c r="E3808" s="25" t="str">
        <f>IF(I3808="","",(COUNTIFS($L$4:L3808,L3808)))</f>
        <v/>
      </c>
      <c r="F3808" s="13">
        <f>IF(OR(B3808&lt;&gt;2,C3808&lt;&gt;1,D3808&lt;&gt;1,H3808&lt;&gt;1),0,
COUNTIFS($B$4:B3808,2,$C$4:C3808,1,$D$4:D3808,1,$H$4:H3808,1))</f>
        <v>0</v>
      </c>
      <c r="G3808" s="26" t="str">
        <f>IF(I3808="","",(COUNTIF($E$4:E3808,E3808)))</f>
        <v/>
      </c>
      <c r="H3808" s="1">
        <f>IF(AND(J3808="SAYIM",FİLTRE!$H$5="RAFTA",U3808&lt;&gt;0),1,0)+
IF(AND(J3808="İADE DEPO",FİLTRE!$H$5="İADE DEPO"),1,0)+
IF(FİLTRE!$H$5="TÜMÜ",1,0)+
IF(AND(J3808="FİRMA İADE",FİLTRE!$H$5="FİRMA İADE"),1,0)+
IF(AND(J3808="İMHA",FİLTRE!$H$5="İMHA"),1,0)</f>
        <v>1</v>
      </c>
      <c r="I3808" s="99"/>
      <c r="J3808" s="100"/>
      <c r="K3808" s="100"/>
      <c r="L3808" s="101"/>
      <c r="M3808" s="102"/>
      <c r="N3808" s="101"/>
      <c r="O3808" s="99"/>
      <c r="P3808" s="103"/>
      <c r="Q3808" s="104"/>
      <c r="R3808" s="50"/>
      <c r="S3808" s="105"/>
      <c r="T3808" s="106"/>
      <c r="U3808" s="107"/>
      <c r="V3808" s="108"/>
      <c r="W3808" s="107"/>
      <c r="X3808" s="107"/>
      <c r="AA3808" s="107"/>
      <c r="AB3808" s="110"/>
      <c r="AC3808" s="110"/>
      <c r="AE3808" s="105"/>
      <c r="AF3808" s="105"/>
      <c r="AR3808" s="112"/>
    </row>
    <row r="3809" spans="2:44" x14ac:dyDescent="0.25">
      <c r="B3809" s="1" t="str">
        <f>IF(I3809="","",
(IF(N3809=FİLTRE!$H$6,2,0)+IF(FİLTRE!$H$6="TOPLAM",2,0))
)</f>
        <v/>
      </c>
      <c r="C3809">
        <f>IF(FİLTRE!$M$5="",9,(IF(U3809&gt;=FİLTRE!$M$5,1,0)))</f>
        <v>1</v>
      </c>
      <c r="D3809" s="1">
        <f>IF(FİLTRE!$M$6="",9,(IF('SKT LİSTESİ'!P3809&lt;=FİLTRE!$M$6,1,0)))</f>
        <v>1</v>
      </c>
      <c r="E3809" s="25" t="str">
        <f>IF(I3809="","",(COUNTIFS($L$4:L3809,L3809)))</f>
        <v/>
      </c>
      <c r="F3809" s="13">
        <f>IF(OR(B3809&lt;&gt;2,C3809&lt;&gt;1,D3809&lt;&gt;1,H3809&lt;&gt;1),0,
COUNTIFS($B$4:B3809,2,$C$4:C3809,1,$D$4:D3809,1,$H$4:H3809,1))</f>
        <v>0</v>
      </c>
      <c r="G3809" s="26" t="str">
        <f>IF(I3809="","",(COUNTIF($E$4:E3809,E3809)))</f>
        <v/>
      </c>
      <c r="H3809" s="1">
        <f>IF(AND(J3809="SAYIM",FİLTRE!$H$5="RAFTA",U3809&lt;&gt;0),1,0)+
IF(AND(J3809="İADE DEPO",FİLTRE!$H$5="İADE DEPO"),1,0)+
IF(FİLTRE!$H$5="TÜMÜ",1,0)+
IF(AND(J3809="FİRMA İADE",FİLTRE!$H$5="FİRMA İADE"),1,0)+
IF(AND(J3809="İMHA",FİLTRE!$H$5="İMHA"),1,0)</f>
        <v>1</v>
      </c>
      <c r="I3809" s="99"/>
      <c r="J3809" s="100"/>
      <c r="K3809" s="100"/>
      <c r="L3809" s="101"/>
      <c r="M3809" s="102"/>
      <c r="N3809" s="101"/>
      <c r="O3809" s="99"/>
      <c r="P3809" s="103"/>
      <c r="Q3809" s="104"/>
      <c r="R3809" s="50"/>
      <c r="S3809" s="105"/>
      <c r="T3809" s="106"/>
      <c r="U3809" s="107"/>
      <c r="V3809" s="108"/>
      <c r="W3809" s="107"/>
      <c r="X3809" s="107"/>
      <c r="AA3809" s="107"/>
      <c r="AB3809" s="110"/>
      <c r="AC3809" s="110"/>
      <c r="AE3809" s="105"/>
      <c r="AF3809" s="105"/>
      <c r="AR3809" s="112"/>
    </row>
    <row r="3810" spans="2:44" x14ac:dyDescent="0.25">
      <c r="B3810" s="1" t="str">
        <f>IF(I3810="","",
(IF(N3810=FİLTRE!$H$6,2,0)+IF(FİLTRE!$H$6="TOPLAM",2,0))
)</f>
        <v/>
      </c>
      <c r="C3810">
        <f>IF(FİLTRE!$M$5="",9,(IF(U3810&gt;=FİLTRE!$M$5,1,0)))</f>
        <v>1</v>
      </c>
      <c r="D3810" s="1">
        <f>IF(FİLTRE!$M$6="",9,(IF('SKT LİSTESİ'!P3810&lt;=FİLTRE!$M$6,1,0)))</f>
        <v>1</v>
      </c>
      <c r="E3810" s="25" t="str">
        <f>IF(I3810="","",(COUNTIFS($L$4:L3810,L3810)))</f>
        <v/>
      </c>
      <c r="F3810" s="13">
        <f>IF(OR(B3810&lt;&gt;2,C3810&lt;&gt;1,D3810&lt;&gt;1,H3810&lt;&gt;1),0,
COUNTIFS($B$4:B3810,2,$C$4:C3810,1,$D$4:D3810,1,$H$4:H3810,1))</f>
        <v>0</v>
      </c>
      <c r="G3810" s="26" t="str">
        <f>IF(I3810="","",(COUNTIF($E$4:E3810,E3810)))</f>
        <v/>
      </c>
      <c r="H3810" s="1">
        <f>IF(AND(J3810="SAYIM",FİLTRE!$H$5="RAFTA",U3810&lt;&gt;0),1,0)+
IF(AND(J3810="İADE DEPO",FİLTRE!$H$5="İADE DEPO"),1,0)+
IF(FİLTRE!$H$5="TÜMÜ",1,0)+
IF(AND(J3810="FİRMA İADE",FİLTRE!$H$5="FİRMA İADE"),1,0)+
IF(AND(J3810="İMHA",FİLTRE!$H$5="İMHA"),1,0)</f>
        <v>1</v>
      </c>
      <c r="I3810" s="99"/>
      <c r="J3810" s="100"/>
      <c r="K3810" s="100"/>
      <c r="L3810" s="101"/>
      <c r="M3810" s="102"/>
      <c r="N3810" s="101"/>
      <c r="O3810" s="99"/>
      <c r="P3810" s="103"/>
      <c r="Q3810" s="104"/>
      <c r="R3810" s="50"/>
      <c r="S3810" s="105"/>
      <c r="T3810" s="106"/>
      <c r="U3810" s="107"/>
      <c r="V3810" s="108"/>
      <c r="W3810" s="107"/>
      <c r="X3810" s="107"/>
      <c r="AA3810" s="107"/>
      <c r="AB3810" s="110"/>
      <c r="AC3810" s="110"/>
      <c r="AE3810" s="105"/>
      <c r="AF3810" s="105"/>
      <c r="AR3810" s="112"/>
    </row>
    <row r="3811" spans="2:44" x14ac:dyDescent="0.25">
      <c r="B3811" s="1" t="str">
        <f>IF(I3811="","",
(IF(N3811=FİLTRE!$H$6,2,0)+IF(FİLTRE!$H$6="TOPLAM",2,0))
)</f>
        <v/>
      </c>
      <c r="C3811">
        <f>IF(FİLTRE!$M$5="",9,(IF(U3811&gt;=FİLTRE!$M$5,1,0)))</f>
        <v>1</v>
      </c>
      <c r="D3811" s="1">
        <f>IF(FİLTRE!$M$6="",9,(IF('SKT LİSTESİ'!P3811&lt;=FİLTRE!$M$6,1,0)))</f>
        <v>1</v>
      </c>
      <c r="E3811" s="25" t="str">
        <f>IF(I3811="","",(COUNTIFS($L$4:L3811,L3811)))</f>
        <v/>
      </c>
      <c r="F3811" s="13">
        <f>IF(OR(B3811&lt;&gt;2,C3811&lt;&gt;1,D3811&lt;&gt;1,H3811&lt;&gt;1),0,
COUNTIFS($B$4:B3811,2,$C$4:C3811,1,$D$4:D3811,1,$H$4:H3811,1))</f>
        <v>0</v>
      </c>
      <c r="G3811" s="26" t="str">
        <f>IF(I3811="","",(COUNTIF($E$4:E3811,E3811)))</f>
        <v/>
      </c>
      <c r="H3811" s="1">
        <f>IF(AND(J3811="SAYIM",FİLTRE!$H$5="RAFTA",U3811&lt;&gt;0),1,0)+
IF(AND(J3811="İADE DEPO",FİLTRE!$H$5="İADE DEPO"),1,0)+
IF(FİLTRE!$H$5="TÜMÜ",1,0)+
IF(AND(J3811="FİRMA İADE",FİLTRE!$H$5="FİRMA İADE"),1,0)+
IF(AND(J3811="İMHA",FİLTRE!$H$5="İMHA"),1,0)</f>
        <v>1</v>
      </c>
      <c r="I3811" s="99"/>
      <c r="J3811" s="100"/>
      <c r="K3811" s="100"/>
      <c r="L3811" s="101"/>
      <c r="M3811" s="102"/>
      <c r="N3811" s="101"/>
      <c r="O3811" s="99"/>
      <c r="P3811" s="103"/>
      <c r="Q3811" s="104"/>
      <c r="R3811" s="50"/>
      <c r="S3811" s="105"/>
      <c r="T3811" s="106"/>
      <c r="U3811" s="107"/>
      <c r="V3811" s="108"/>
      <c r="W3811" s="107"/>
      <c r="X3811" s="107"/>
      <c r="AA3811" s="107"/>
      <c r="AB3811" s="110"/>
      <c r="AC3811" s="110"/>
      <c r="AE3811" s="105"/>
      <c r="AF3811" s="105"/>
      <c r="AR3811" s="112"/>
    </row>
    <row r="3812" spans="2:44" x14ac:dyDescent="0.25">
      <c r="B3812" s="1" t="str">
        <f>IF(I3812="","",
(IF(N3812=FİLTRE!$H$6,2,0)+IF(FİLTRE!$H$6="TOPLAM",2,0))
)</f>
        <v/>
      </c>
      <c r="C3812">
        <f>IF(FİLTRE!$M$5="",9,(IF(U3812&gt;=FİLTRE!$M$5,1,0)))</f>
        <v>1</v>
      </c>
      <c r="D3812" s="1">
        <f>IF(FİLTRE!$M$6="",9,(IF('SKT LİSTESİ'!P3812&lt;=FİLTRE!$M$6,1,0)))</f>
        <v>1</v>
      </c>
      <c r="E3812" s="25" t="str">
        <f>IF(I3812="","",(COUNTIFS($L$4:L3812,L3812)))</f>
        <v/>
      </c>
      <c r="F3812" s="13">
        <f>IF(OR(B3812&lt;&gt;2,C3812&lt;&gt;1,D3812&lt;&gt;1,H3812&lt;&gt;1),0,
COUNTIFS($B$4:B3812,2,$C$4:C3812,1,$D$4:D3812,1,$H$4:H3812,1))</f>
        <v>0</v>
      </c>
      <c r="G3812" s="26" t="str">
        <f>IF(I3812="","",(COUNTIF($E$4:E3812,E3812)))</f>
        <v/>
      </c>
      <c r="H3812" s="1">
        <f>IF(AND(J3812="SAYIM",FİLTRE!$H$5="RAFTA",U3812&lt;&gt;0),1,0)+
IF(AND(J3812="İADE DEPO",FİLTRE!$H$5="İADE DEPO"),1,0)+
IF(FİLTRE!$H$5="TÜMÜ",1,0)+
IF(AND(J3812="FİRMA İADE",FİLTRE!$H$5="FİRMA İADE"),1,0)+
IF(AND(J3812="İMHA",FİLTRE!$H$5="İMHA"),1,0)</f>
        <v>1</v>
      </c>
      <c r="I3812" s="99"/>
      <c r="J3812" s="100"/>
      <c r="K3812" s="100"/>
      <c r="L3812" s="101"/>
      <c r="M3812" s="102"/>
      <c r="N3812" s="101"/>
      <c r="O3812" s="99"/>
      <c r="P3812" s="103"/>
      <c r="Q3812" s="104"/>
      <c r="R3812" s="50"/>
      <c r="S3812" s="105"/>
      <c r="T3812" s="106"/>
      <c r="U3812" s="107"/>
      <c r="V3812" s="108"/>
      <c r="W3812" s="107"/>
      <c r="X3812" s="107"/>
      <c r="AA3812" s="107"/>
      <c r="AB3812" s="110"/>
      <c r="AC3812" s="110"/>
      <c r="AE3812" s="105"/>
      <c r="AF3812" s="105"/>
      <c r="AR3812" s="112"/>
    </row>
    <row r="3813" spans="2:44" x14ac:dyDescent="0.25">
      <c r="B3813" s="1" t="str">
        <f>IF(I3813="","",
(IF(N3813=FİLTRE!$H$6,2,0)+IF(FİLTRE!$H$6="TOPLAM",2,0))
)</f>
        <v/>
      </c>
      <c r="C3813">
        <f>IF(FİLTRE!$M$5="",9,(IF(U3813&gt;=FİLTRE!$M$5,1,0)))</f>
        <v>1</v>
      </c>
      <c r="D3813" s="1">
        <f>IF(FİLTRE!$M$6="",9,(IF('SKT LİSTESİ'!P3813&lt;=FİLTRE!$M$6,1,0)))</f>
        <v>1</v>
      </c>
      <c r="E3813" s="25" t="str">
        <f>IF(I3813="","",(COUNTIFS($L$4:L3813,L3813)))</f>
        <v/>
      </c>
      <c r="F3813" s="13">
        <f>IF(OR(B3813&lt;&gt;2,C3813&lt;&gt;1,D3813&lt;&gt;1,H3813&lt;&gt;1),0,
COUNTIFS($B$4:B3813,2,$C$4:C3813,1,$D$4:D3813,1,$H$4:H3813,1))</f>
        <v>0</v>
      </c>
      <c r="G3813" s="26" t="str">
        <f>IF(I3813="","",(COUNTIF($E$4:E3813,E3813)))</f>
        <v/>
      </c>
      <c r="H3813" s="1">
        <f>IF(AND(J3813="SAYIM",FİLTRE!$H$5="RAFTA",U3813&lt;&gt;0),1,0)+
IF(AND(J3813="İADE DEPO",FİLTRE!$H$5="İADE DEPO"),1,0)+
IF(FİLTRE!$H$5="TÜMÜ",1,0)+
IF(AND(J3813="FİRMA İADE",FİLTRE!$H$5="FİRMA İADE"),1,0)+
IF(AND(J3813="İMHA",FİLTRE!$H$5="İMHA"),1,0)</f>
        <v>1</v>
      </c>
      <c r="I3813" s="99"/>
      <c r="J3813" s="100"/>
      <c r="K3813" s="100"/>
      <c r="L3813" s="101"/>
      <c r="M3813" s="102"/>
      <c r="N3813" s="101"/>
      <c r="O3813" s="99"/>
      <c r="P3813" s="103"/>
      <c r="Q3813" s="104"/>
      <c r="R3813" s="50"/>
      <c r="S3813" s="105"/>
      <c r="T3813" s="106"/>
      <c r="U3813" s="107"/>
      <c r="V3813" s="108"/>
      <c r="W3813" s="107"/>
      <c r="X3813" s="107"/>
      <c r="AA3813" s="107"/>
      <c r="AB3813" s="110"/>
      <c r="AC3813" s="110"/>
      <c r="AE3813" s="105"/>
      <c r="AF3813" s="105"/>
      <c r="AR3813" s="112"/>
    </row>
    <row r="3814" spans="2:44" x14ac:dyDescent="0.25">
      <c r="B3814" s="1" t="str">
        <f>IF(I3814="","",
(IF(N3814=FİLTRE!$H$6,2,0)+IF(FİLTRE!$H$6="TOPLAM",2,0))
)</f>
        <v/>
      </c>
      <c r="C3814">
        <f>IF(FİLTRE!$M$5="",9,(IF(U3814&gt;=FİLTRE!$M$5,1,0)))</f>
        <v>1</v>
      </c>
      <c r="D3814" s="1">
        <f>IF(FİLTRE!$M$6="",9,(IF('SKT LİSTESİ'!P3814&lt;=FİLTRE!$M$6,1,0)))</f>
        <v>1</v>
      </c>
      <c r="E3814" s="25" t="str">
        <f>IF(I3814="","",(COUNTIFS($L$4:L3814,L3814)))</f>
        <v/>
      </c>
      <c r="F3814" s="13">
        <f>IF(OR(B3814&lt;&gt;2,C3814&lt;&gt;1,D3814&lt;&gt;1,H3814&lt;&gt;1),0,
COUNTIFS($B$4:B3814,2,$C$4:C3814,1,$D$4:D3814,1,$H$4:H3814,1))</f>
        <v>0</v>
      </c>
      <c r="G3814" s="26" t="str">
        <f>IF(I3814="","",(COUNTIF($E$4:E3814,E3814)))</f>
        <v/>
      </c>
      <c r="H3814" s="1">
        <f>IF(AND(J3814="SAYIM",FİLTRE!$H$5="RAFTA",U3814&lt;&gt;0),1,0)+
IF(AND(J3814="İADE DEPO",FİLTRE!$H$5="İADE DEPO"),1,0)+
IF(FİLTRE!$H$5="TÜMÜ",1,0)+
IF(AND(J3814="FİRMA İADE",FİLTRE!$H$5="FİRMA İADE"),1,0)+
IF(AND(J3814="İMHA",FİLTRE!$H$5="İMHA"),1,0)</f>
        <v>1</v>
      </c>
      <c r="I3814" s="99"/>
      <c r="J3814" s="100"/>
      <c r="K3814" s="100"/>
      <c r="L3814" s="101"/>
      <c r="M3814" s="102"/>
      <c r="N3814" s="101"/>
      <c r="O3814" s="99"/>
      <c r="P3814" s="103"/>
      <c r="Q3814" s="104"/>
      <c r="R3814" s="50"/>
      <c r="S3814" s="105"/>
      <c r="T3814" s="106"/>
      <c r="U3814" s="107"/>
      <c r="V3814" s="108"/>
      <c r="W3814" s="107"/>
      <c r="X3814" s="107"/>
      <c r="AA3814" s="107"/>
      <c r="AB3814" s="110"/>
      <c r="AC3814" s="110"/>
      <c r="AE3814" s="105"/>
      <c r="AF3814" s="105"/>
      <c r="AR3814" s="112"/>
    </row>
    <row r="3815" spans="2:44" x14ac:dyDescent="0.25">
      <c r="B3815" s="1" t="str">
        <f>IF(I3815="","",
(IF(N3815=FİLTRE!$H$6,2,0)+IF(FİLTRE!$H$6="TOPLAM",2,0))
)</f>
        <v/>
      </c>
      <c r="C3815">
        <f>IF(FİLTRE!$M$5="",9,(IF(U3815&gt;=FİLTRE!$M$5,1,0)))</f>
        <v>1</v>
      </c>
      <c r="D3815" s="1">
        <f>IF(FİLTRE!$M$6="",9,(IF('SKT LİSTESİ'!P3815&lt;=FİLTRE!$M$6,1,0)))</f>
        <v>1</v>
      </c>
      <c r="E3815" s="25" t="str">
        <f>IF(I3815="","",(COUNTIFS($L$4:L3815,L3815)))</f>
        <v/>
      </c>
      <c r="F3815" s="13">
        <f>IF(OR(B3815&lt;&gt;2,C3815&lt;&gt;1,D3815&lt;&gt;1,H3815&lt;&gt;1),0,
COUNTIFS($B$4:B3815,2,$C$4:C3815,1,$D$4:D3815,1,$H$4:H3815,1))</f>
        <v>0</v>
      </c>
      <c r="G3815" s="26" t="str">
        <f>IF(I3815="","",(COUNTIF($E$4:E3815,E3815)))</f>
        <v/>
      </c>
      <c r="H3815" s="1">
        <f>IF(AND(J3815="SAYIM",FİLTRE!$H$5="RAFTA",U3815&lt;&gt;0),1,0)+
IF(AND(J3815="İADE DEPO",FİLTRE!$H$5="İADE DEPO"),1,0)+
IF(FİLTRE!$H$5="TÜMÜ",1,0)+
IF(AND(J3815="FİRMA İADE",FİLTRE!$H$5="FİRMA İADE"),1,0)+
IF(AND(J3815="İMHA",FİLTRE!$H$5="İMHA"),1,0)</f>
        <v>1</v>
      </c>
      <c r="I3815" s="99"/>
      <c r="J3815" s="100"/>
      <c r="K3815" s="100"/>
      <c r="L3815" s="101"/>
      <c r="M3815" s="102"/>
      <c r="N3815" s="101"/>
      <c r="O3815" s="99"/>
      <c r="P3815" s="103"/>
      <c r="Q3815" s="104"/>
      <c r="R3815" s="50"/>
      <c r="S3815" s="105"/>
      <c r="T3815" s="106"/>
      <c r="U3815" s="107"/>
      <c r="V3815" s="108"/>
      <c r="W3815" s="107"/>
      <c r="X3815" s="107"/>
      <c r="AA3815" s="107"/>
      <c r="AB3815" s="110"/>
      <c r="AC3815" s="110"/>
      <c r="AE3815" s="105"/>
      <c r="AF3815" s="105"/>
      <c r="AR3815" s="112"/>
    </row>
    <row r="3816" spans="2:44" x14ac:dyDescent="0.25">
      <c r="B3816" s="1" t="str">
        <f>IF(I3816="","",
(IF(N3816=FİLTRE!$H$6,2,0)+IF(FİLTRE!$H$6="TOPLAM",2,0))
)</f>
        <v/>
      </c>
      <c r="C3816">
        <f>IF(FİLTRE!$M$5="",9,(IF(U3816&gt;=FİLTRE!$M$5,1,0)))</f>
        <v>1</v>
      </c>
      <c r="D3816" s="1">
        <f>IF(FİLTRE!$M$6="",9,(IF('SKT LİSTESİ'!P3816&lt;=FİLTRE!$M$6,1,0)))</f>
        <v>1</v>
      </c>
      <c r="E3816" s="25" t="str">
        <f>IF(I3816="","",(COUNTIFS($L$4:L3816,L3816)))</f>
        <v/>
      </c>
      <c r="F3816" s="13">
        <f>IF(OR(B3816&lt;&gt;2,C3816&lt;&gt;1,D3816&lt;&gt;1,H3816&lt;&gt;1),0,
COUNTIFS($B$4:B3816,2,$C$4:C3816,1,$D$4:D3816,1,$H$4:H3816,1))</f>
        <v>0</v>
      </c>
      <c r="G3816" s="26" t="str">
        <f>IF(I3816="","",(COUNTIF($E$4:E3816,E3816)))</f>
        <v/>
      </c>
      <c r="H3816" s="1">
        <f>IF(AND(J3816="SAYIM",FİLTRE!$H$5="RAFTA",U3816&lt;&gt;0),1,0)+
IF(AND(J3816="İADE DEPO",FİLTRE!$H$5="İADE DEPO"),1,0)+
IF(FİLTRE!$H$5="TÜMÜ",1,0)+
IF(AND(J3816="FİRMA İADE",FİLTRE!$H$5="FİRMA İADE"),1,0)+
IF(AND(J3816="İMHA",FİLTRE!$H$5="İMHA"),1,0)</f>
        <v>1</v>
      </c>
      <c r="I3816" s="99"/>
      <c r="J3816" s="100"/>
      <c r="K3816" s="100"/>
      <c r="L3816" s="101"/>
      <c r="M3816" s="102"/>
      <c r="N3816" s="101"/>
      <c r="O3816" s="99"/>
      <c r="P3816" s="103"/>
      <c r="Q3816" s="104"/>
      <c r="R3816" s="50"/>
      <c r="S3816" s="105"/>
      <c r="T3816" s="106"/>
      <c r="U3816" s="107"/>
      <c r="V3816" s="108"/>
      <c r="W3816" s="107"/>
      <c r="X3816" s="107"/>
      <c r="AA3816" s="107"/>
      <c r="AB3816" s="110"/>
      <c r="AC3816" s="110"/>
      <c r="AE3816" s="105"/>
      <c r="AF3816" s="105"/>
      <c r="AR3816" s="112"/>
    </row>
    <row r="3817" spans="2:44" x14ac:dyDescent="0.25">
      <c r="B3817" s="1" t="str">
        <f>IF(I3817="","",
(IF(N3817=FİLTRE!$H$6,2,0)+IF(FİLTRE!$H$6="TOPLAM",2,0))
)</f>
        <v/>
      </c>
      <c r="C3817">
        <f>IF(FİLTRE!$M$5="",9,(IF(U3817&gt;=FİLTRE!$M$5,1,0)))</f>
        <v>1</v>
      </c>
      <c r="D3817" s="1">
        <f>IF(FİLTRE!$M$6="",9,(IF('SKT LİSTESİ'!P3817&lt;=FİLTRE!$M$6,1,0)))</f>
        <v>1</v>
      </c>
      <c r="E3817" s="25" t="str">
        <f>IF(I3817="","",(COUNTIFS($L$4:L3817,L3817)))</f>
        <v/>
      </c>
      <c r="F3817" s="13">
        <f>IF(OR(B3817&lt;&gt;2,C3817&lt;&gt;1,D3817&lt;&gt;1,H3817&lt;&gt;1),0,
COUNTIFS($B$4:B3817,2,$C$4:C3817,1,$D$4:D3817,1,$H$4:H3817,1))</f>
        <v>0</v>
      </c>
      <c r="G3817" s="26" t="str">
        <f>IF(I3817="","",(COUNTIF($E$4:E3817,E3817)))</f>
        <v/>
      </c>
      <c r="H3817" s="1">
        <f>IF(AND(J3817="SAYIM",FİLTRE!$H$5="RAFTA",U3817&lt;&gt;0),1,0)+
IF(AND(J3817="İADE DEPO",FİLTRE!$H$5="İADE DEPO"),1,0)+
IF(FİLTRE!$H$5="TÜMÜ",1,0)+
IF(AND(J3817="FİRMA İADE",FİLTRE!$H$5="FİRMA İADE"),1,0)+
IF(AND(J3817="İMHA",FİLTRE!$H$5="İMHA"),1,0)</f>
        <v>1</v>
      </c>
      <c r="I3817" s="99"/>
      <c r="J3817" s="100"/>
      <c r="K3817" s="100"/>
      <c r="L3817" s="101"/>
      <c r="M3817" s="102"/>
      <c r="N3817" s="101"/>
      <c r="O3817" s="99"/>
      <c r="P3817" s="103"/>
      <c r="Q3817" s="104"/>
      <c r="R3817" s="50"/>
      <c r="S3817" s="105"/>
      <c r="T3817" s="106"/>
      <c r="U3817" s="107"/>
      <c r="V3817" s="108"/>
      <c r="W3817" s="107"/>
      <c r="X3817" s="107"/>
      <c r="AA3817" s="107"/>
      <c r="AB3817" s="110"/>
      <c r="AC3817" s="110"/>
      <c r="AE3817" s="105"/>
      <c r="AF3817" s="105"/>
      <c r="AR3817" s="112"/>
    </row>
    <row r="3818" spans="2:44" x14ac:dyDescent="0.25">
      <c r="B3818" s="1" t="str">
        <f>IF(I3818="","",
(IF(N3818=FİLTRE!$H$6,2,0)+IF(FİLTRE!$H$6="TOPLAM",2,0))
)</f>
        <v/>
      </c>
      <c r="C3818">
        <f>IF(FİLTRE!$M$5="",9,(IF(U3818&gt;=FİLTRE!$M$5,1,0)))</f>
        <v>1</v>
      </c>
      <c r="D3818" s="1">
        <f>IF(FİLTRE!$M$6="",9,(IF('SKT LİSTESİ'!P3818&lt;=FİLTRE!$M$6,1,0)))</f>
        <v>1</v>
      </c>
      <c r="E3818" s="25" t="str">
        <f>IF(I3818="","",(COUNTIFS($L$4:L3818,L3818)))</f>
        <v/>
      </c>
      <c r="F3818" s="13">
        <f>IF(OR(B3818&lt;&gt;2,C3818&lt;&gt;1,D3818&lt;&gt;1,H3818&lt;&gt;1),0,
COUNTIFS($B$4:B3818,2,$C$4:C3818,1,$D$4:D3818,1,$H$4:H3818,1))</f>
        <v>0</v>
      </c>
      <c r="G3818" s="26" t="str">
        <f>IF(I3818="","",(COUNTIF($E$4:E3818,E3818)))</f>
        <v/>
      </c>
      <c r="H3818" s="1">
        <f>IF(AND(J3818="SAYIM",FİLTRE!$H$5="RAFTA",U3818&lt;&gt;0),1,0)+
IF(AND(J3818="İADE DEPO",FİLTRE!$H$5="İADE DEPO"),1,0)+
IF(FİLTRE!$H$5="TÜMÜ",1,0)+
IF(AND(J3818="FİRMA İADE",FİLTRE!$H$5="FİRMA İADE"),1,0)+
IF(AND(J3818="İMHA",FİLTRE!$H$5="İMHA"),1,0)</f>
        <v>1</v>
      </c>
      <c r="I3818" s="99"/>
      <c r="J3818" s="100"/>
      <c r="K3818" s="100"/>
      <c r="L3818" s="101"/>
      <c r="M3818" s="102"/>
      <c r="N3818" s="101"/>
      <c r="O3818" s="99"/>
      <c r="P3818" s="103"/>
      <c r="Q3818" s="104"/>
      <c r="R3818" s="50"/>
      <c r="S3818" s="105"/>
      <c r="T3818" s="106"/>
      <c r="U3818" s="107"/>
      <c r="V3818" s="108"/>
      <c r="W3818" s="107"/>
      <c r="X3818" s="107"/>
      <c r="AA3818" s="107"/>
      <c r="AB3818" s="110"/>
      <c r="AC3818" s="110"/>
      <c r="AE3818" s="105"/>
      <c r="AF3818" s="105"/>
      <c r="AR3818" s="112"/>
    </row>
    <row r="3819" spans="2:44" x14ac:dyDescent="0.25">
      <c r="B3819" s="1" t="str">
        <f>IF(I3819="","",
(IF(N3819=FİLTRE!$H$6,2,0)+IF(FİLTRE!$H$6="TOPLAM",2,0))
)</f>
        <v/>
      </c>
      <c r="C3819">
        <f>IF(FİLTRE!$M$5="",9,(IF(U3819&gt;=FİLTRE!$M$5,1,0)))</f>
        <v>1</v>
      </c>
      <c r="D3819" s="1">
        <f>IF(FİLTRE!$M$6="",9,(IF('SKT LİSTESİ'!P3819&lt;=FİLTRE!$M$6,1,0)))</f>
        <v>1</v>
      </c>
      <c r="E3819" s="25" t="str">
        <f>IF(I3819="","",(COUNTIFS($L$4:L3819,L3819)))</f>
        <v/>
      </c>
      <c r="F3819" s="13">
        <f>IF(OR(B3819&lt;&gt;2,C3819&lt;&gt;1,D3819&lt;&gt;1,H3819&lt;&gt;1),0,
COUNTIFS($B$4:B3819,2,$C$4:C3819,1,$D$4:D3819,1,$H$4:H3819,1))</f>
        <v>0</v>
      </c>
      <c r="G3819" s="26" t="str">
        <f>IF(I3819="","",(COUNTIF($E$4:E3819,E3819)))</f>
        <v/>
      </c>
      <c r="H3819" s="1">
        <f>IF(AND(J3819="SAYIM",FİLTRE!$H$5="RAFTA",U3819&lt;&gt;0),1,0)+
IF(AND(J3819="İADE DEPO",FİLTRE!$H$5="İADE DEPO"),1,0)+
IF(FİLTRE!$H$5="TÜMÜ",1,0)+
IF(AND(J3819="FİRMA İADE",FİLTRE!$H$5="FİRMA İADE"),1,0)+
IF(AND(J3819="İMHA",FİLTRE!$H$5="İMHA"),1,0)</f>
        <v>1</v>
      </c>
      <c r="I3819" s="99"/>
      <c r="J3819" s="100"/>
      <c r="K3819" s="100"/>
      <c r="L3819" s="101"/>
      <c r="M3819" s="102"/>
      <c r="N3819" s="101"/>
      <c r="O3819" s="99"/>
      <c r="P3819" s="103"/>
      <c r="Q3819" s="104"/>
      <c r="R3819" s="50"/>
      <c r="S3819" s="105"/>
      <c r="T3819" s="106"/>
      <c r="U3819" s="107"/>
      <c r="V3819" s="108"/>
      <c r="W3819" s="107"/>
      <c r="X3819" s="107"/>
      <c r="AA3819" s="107"/>
      <c r="AB3819" s="110"/>
      <c r="AC3819" s="110"/>
      <c r="AE3819" s="105"/>
      <c r="AF3819" s="105"/>
      <c r="AR3819" s="112"/>
    </row>
    <row r="3820" spans="2:44" x14ac:dyDescent="0.25">
      <c r="B3820" s="1" t="str">
        <f>IF(I3820="","",
(IF(N3820=FİLTRE!$H$6,2,0)+IF(FİLTRE!$H$6="TOPLAM",2,0))
)</f>
        <v/>
      </c>
      <c r="C3820">
        <f>IF(FİLTRE!$M$5="",9,(IF(U3820&gt;=FİLTRE!$M$5,1,0)))</f>
        <v>1</v>
      </c>
      <c r="D3820" s="1">
        <f>IF(FİLTRE!$M$6="",9,(IF('SKT LİSTESİ'!P3820&lt;=FİLTRE!$M$6,1,0)))</f>
        <v>1</v>
      </c>
      <c r="E3820" s="25" t="str">
        <f>IF(I3820="","",(COUNTIFS($L$4:L3820,L3820)))</f>
        <v/>
      </c>
      <c r="F3820" s="13">
        <f>IF(OR(B3820&lt;&gt;2,C3820&lt;&gt;1,D3820&lt;&gt;1,H3820&lt;&gt;1),0,
COUNTIFS($B$4:B3820,2,$C$4:C3820,1,$D$4:D3820,1,$H$4:H3820,1))</f>
        <v>0</v>
      </c>
      <c r="G3820" s="26" t="str">
        <f>IF(I3820="","",(COUNTIF($E$4:E3820,E3820)))</f>
        <v/>
      </c>
      <c r="H3820" s="1">
        <f>IF(AND(J3820="SAYIM",FİLTRE!$H$5="RAFTA",U3820&lt;&gt;0),1,0)+
IF(AND(J3820="İADE DEPO",FİLTRE!$H$5="İADE DEPO"),1,0)+
IF(FİLTRE!$H$5="TÜMÜ",1,0)+
IF(AND(J3820="FİRMA İADE",FİLTRE!$H$5="FİRMA İADE"),1,0)+
IF(AND(J3820="İMHA",FİLTRE!$H$5="İMHA"),1,0)</f>
        <v>1</v>
      </c>
      <c r="I3820" s="99"/>
      <c r="J3820" s="100"/>
      <c r="K3820" s="100"/>
      <c r="L3820" s="101"/>
      <c r="M3820" s="102"/>
      <c r="N3820" s="101"/>
      <c r="O3820" s="99"/>
      <c r="P3820" s="103"/>
      <c r="Q3820" s="104"/>
      <c r="R3820" s="50"/>
      <c r="S3820" s="105"/>
      <c r="T3820" s="106"/>
      <c r="U3820" s="107"/>
      <c r="V3820" s="108"/>
      <c r="W3820" s="107"/>
      <c r="X3820" s="107"/>
      <c r="AA3820" s="107"/>
      <c r="AB3820" s="110"/>
      <c r="AC3820" s="110"/>
      <c r="AE3820" s="105"/>
      <c r="AF3820" s="105"/>
      <c r="AR3820" s="112"/>
    </row>
    <row r="3821" spans="2:44" x14ac:dyDescent="0.25">
      <c r="B3821" s="1" t="str">
        <f>IF(I3821="","",
(IF(N3821=FİLTRE!$H$6,2,0)+IF(FİLTRE!$H$6="TOPLAM",2,0))
)</f>
        <v/>
      </c>
      <c r="C3821">
        <f>IF(FİLTRE!$M$5="",9,(IF(U3821&gt;=FİLTRE!$M$5,1,0)))</f>
        <v>1</v>
      </c>
      <c r="D3821" s="1">
        <f>IF(FİLTRE!$M$6="",9,(IF('SKT LİSTESİ'!P3821&lt;=FİLTRE!$M$6,1,0)))</f>
        <v>1</v>
      </c>
      <c r="E3821" s="25" t="str">
        <f>IF(I3821="","",(COUNTIFS($L$4:L3821,L3821)))</f>
        <v/>
      </c>
      <c r="F3821" s="13">
        <f>IF(OR(B3821&lt;&gt;2,C3821&lt;&gt;1,D3821&lt;&gt;1,H3821&lt;&gt;1),0,
COUNTIFS($B$4:B3821,2,$C$4:C3821,1,$D$4:D3821,1,$H$4:H3821,1))</f>
        <v>0</v>
      </c>
      <c r="G3821" s="26" t="str">
        <f>IF(I3821="","",(COUNTIF($E$4:E3821,E3821)))</f>
        <v/>
      </c>
      <c r="H3821" s="1">
        <f>IF(AND(J3821="SAYIM",FİLTRE!$H$5="RAFTA",U3821&lt;&gt;0),1,0)+
IF(AND(J3821="İADE DEPO",FİLTRE!$H$5="İADE DEPO"),1,0)+
IF(FİLTRE!$H$5="TÜMÜ",1,0)+
IF(AND(J3821="FİRMA İADE",FİLTRE!$H$5="FİRMA İADE"),1,0)+
IF(AND(J3821="İMHA",FİLTRE!$H$5="İMHA"),1,0)</f>
        <v>1</v>
      </c>
      <c r="I3821" s="99"/>
      <c r="J3821" s="100"/>
      <c r="K3821" s="100"/>
      <c r="L3821" s="101"/>
      <c r="M3821" s="102"/>
      <c r="N3821" s="101"/>
      <c r="O3821" s="99"/>
      <c r="P3821" s="103"/>
      <c r="Q3821" s="104"/>
      <c r="R3821" s="50"/>
      <c r="S3821" s="105"/>
      <c r="T3821" s="106"/>
      <c r="U3821" s="107"/>
      <c r="V3821" s="108"/>
      <c r="W3821" s="107"/>
      <c r="X3821" s="107"/>
      <c r="AA3821" s="107"/>
      <c r="AB3821" s="110"/>
      <c r="AC3821" s="110"/>
      <c r="AE3821" s="105"/>
      <c r="AF3821" s="105"/>
      <c r="AR3821" s="112"/>
    </row>
    <row r="3822" spans="2:44" x14ac:dyDescent="0.25">
      <c r="B3822" s="1" t="str">
        <f>IF(I3822="","",
(IF(N3822=FİLTRE!$H$6,2,0)+IF(FİLTRE!$H$6="TOPLAM",2,0))
)</f>
        <v/>
      </c>
      <c r="C3822">
        <f>IF(FİLTRE!$M$5="",9,(IF(U3822&gt;=FİLTRE!$M$5,1,0)))</f>
        <v>1</v>
      </c>
      <c r="D3822" s="1">
        <f>IF(FİLTRE!$M$6="",9,(IF('SKT LİSTESİ'!P3822&lt;=FİLTRE!$M$6,1,0)))</f>
        <v>1</v>
      </c>
      <c r="E3822" s="25" t="str">
        <f>IF(I3822="","",(COUNTIFS($L$4:L3822,L3822)))</f>
        <v/>
      </c>
      <c r="F3822" s="13">
        <f>IF(OR(B3822&lt;&gt;2,C3822&lt;&gt;1,D3822&lt;&gt;1,H3822&lt;&gt;1),0,
COUNTIFS($B$4:B3822,2,$C$4:C3822,1,$D$4:D3822,1,$H$4:H3822,1))</f>
        <v>0</v>
      </c>
      <c r="G3822" s="26" t="str">
        <f>IF(I3822="","",(COUNTIF($E$4:E3822,E3822)))</f>
        <v/>
      </c>
      <c r="H3822" s="1">
        <f>IF(AND(J3822="SAYIM",FİLTRE!$H$5="RAFTA",U3822&lt;&gt;0),1,0)+
IF(AND(J3822="İADE DEPO",FİLTRE!$H$5="İADE DEPO"),1,0)+
IF(FİLTRE!$H$5="TÜMÜ",1,0)+
IF(AND(J3822="FİRMA İADE",FİLTRE!$H$5="FİRMA İADE"),1,0)+
IF(AND(J3822="İMHA",FİLTRE!$H$5="İMHA"),1,0)</f>
        <v>1</v>
      </c>
      <c r="I3822" s="99"/>
      <c r="J3822" s="100"/>
      <c r="K3822" s="100"/>
      <c r="L3822" s="101"/>
      <c r="M3822" s="102"/>
      <c r="N3822" s="101"/>
      <c r="O3822" s="99"/>
      <c r="P3822" s="103"/>
      <c r="Q3822" s="104"/>
      <c r="R3822" s="50"/>
      <c r="S3822" s="105"/>
      <c r="T3822" s="106"/>
      <c r="U3822" s="107"/>
      <c r="V3822" s="108"/>
      <c r="W3822" s="107"/>
      <c r="X3822" s="107"/>
      <c r="AA3822" s="107"/>
      <c r="AB3822" s="110"/>
      <c r="AC3822" s="110"/>
      <c r="AE3822" s="105"/>
      <c r="AF3822" s="105"/>
      <c r="AR3822" s="112"/>
    </row>
    <row r="3823" spans="2:44" x14ac:dyDescent="0.25">
      <c r="B3823" s="1" t="str">
        <f>IF(I3823="","",
(IF(N3823=FİLTRE!$H$6,2,0)+IF(FİLTRE!$H$6="TOPLAM",2,0))
)</f>
        <v/>
      </c>
      <c r="C3823">
        <f>IF(FİLTRE!$M$5="",9,(IF(U3823&gt;=FİLTRE!$M$5,1,0)))</f>
        <v>1</v>
      </c>
      <c r="D3823" s="1">
        <f>IF(FİLTRE!$M$6="",9,(IF('SKT LİSTESİ'!P3823&lt;=FİLTRE!$M$6,1,0)))</f>
        <v>1</v>
      </c>
      <c r="E3823" s="25" t="str">
        <f>IF(I3823="","",(COUNTIFS($L$4:L3823,L3823)))</f>
        <v/>
      </c>
      <c r="F3823" s="13">
        <f>IF(OR(B3823&lt;&gt;2,C3823&lt;&gt;1,D3823&lt;&gt;1,H3823&lt;&gt;1),0,
COUNTIFS($B$4:B3823,2,$C$4:C3823,1,$D$4:D3823,1,$H$4:H3823,1))</f>
        <v>0</v>
      </c>
      <c r="G3823" s="26" t="str">
        <f>IF(I3823="","",(COUNTIF($E$4:E3823,E3823)))</f>
        <v/>
      </c>
      <c r="H3823" s="1">
        <f>IF(AND(J3823="SAYIM",FİLTRE!$H$5="RAFTA",U3823&lt;&gt;0),1,0)+
IF(AND(J3823="İADE DEPO",FİLTRE!$H$5="İADE DEPO"),1,0)+
IF(FİLTRE!$H$5="TÜMÜ",1,0)+
IF(AND(J3823="FİRMA İADE",FİLTRE!$H$5="FİRMA İADE"),1,0)+
IF(AND(J3823="İMHA",FİLTRE!$H$5="İMHA"),1,0)</f>
        <v>1</v>
      </c>
      <c r="I3823" s="99"/>
      <c r="J3823" s="100"/>
      <c r="K3823" s="100"/>
      <c r="L3823" s="101"/>
      <c r="M3823" s="102"/>
      <c r="N3823" s="101"/>
      <c r="O3823" s="99"/>
      <c r="P3823" s="103"/>
      <c r="Q3823" s="104"/>
      <c r="R3823" s="50"/>
      <c r="S3823" s="105"/>
      <c r="T3823" s="106"/>
      <c r="U3823" s="107"/>
      <c r="V3823" s="108"/>
      <c r="W3823" s="107"/>
      <c r="X3823" s="107"/>
      <c r="AA3823" s="107"/>
      <c r="AB3823" s="110"/>
      <c r="AC3823" s="110"/>
      <c r="AE3823" s="105"/>
      <c r="AF3823" s="105"/>
      <c r="AR3823" s="112"/>
    </row>
    <row r="3824" spans="2:44" x14ac:dyDescent="0.25">
      <c r="B3824" s="1" t="str">
        <f>IF(I3824="","",
(IF(N3824=FİLTRE!$H$6,2,0)+IF(FİLTRE!$H$6="TOPLAM",2,0))
)</f>
        <v/>
      </c>
      <c r="C3824">
        <f>IF(FİLTRE!$M$5="",9,(IF(U3824&gt;=FİLTRE!$M$5,1,0)))</f>
        <v>1</v>
      </c>
      <c r="D3824" s="1">
        <f>IF(FİLTRE!$M$6="",9,(IF('SKT LİSTESİ'!P3824&lt;=FİLTRE!$M$6,1,0)))</f>
        <v>1</v>
      </c>
      <c r="E3824" s="25" t="str">
        <f>IF(I3824="","",(COUNTIFS($L$4:L3824,L3824)))</f>
        <v/>
      </c>
      <c r="F3824" s="13">
        <f>IF(OR(B3824&lt;&gt;2,C3824&lt;&gt;1,D3824&lt;&gt;1,H3824&lt;&gt;1),0,
COUNTIFS($B$4:B3824,2,$C$4:C3824,1,$D$4:D3824,1,$H$4:H3824,1))</f>
        <v>0</v>
      </c>
      <c r="G3824" s="26" t="str">
        <f>IF(I3824="","",(COUNTIF($E$4:E3824,E3824)))</f>
        <v/>
      </c>
      <c r="H3824" s="1">
        <f>IF(AND(J3824="SAYIM",FİLTRE!$H$5="RAFTA",U3824&lt;&gt;0),1,0)+
IF(AND(J3824="İADE DEPO",FİLTRE!$H$5="İADE DEPO"),1,0)+
IF(FİLTRE!$H$5="TÜMÜ",1,0)+
IF(AND(J3824="FİRMA İADE",FİLTRE!$H$5="FİRMA İADE"),1,0)+
IF(AND(J3824="İMHA",FİLTRE!$H$5="İMHA"),1,0)</f>
        <v>1</v>
      </c>
      <c r="I3824" s="99"/>
      <c r="J3824" s="100"/>
      <c r="K3824" s="100"/>
      <c r="L3824" s="101"/>
      <c r="M3824" s="102"/>
      <c r="N3824" s="101"/>
      <c r="O3824" s="99"/>
      <c r="P3824" s="103"/>
      <c r="Q3824" s="104"/>
      <c r="R3824" s="50"/>
      <c r="S3824" s="105"/>
      <c r="T3824" s="106"/>
      <c r="U3824" s="107"/>
      <c r="V3824" s="108"/>
      <c r="W3824" s="107"/>
      <c r="X3824" s="107"/>
      <c r="AA3824" s="107"/>
      <c r="AB3824" s="110"/>
      <c r="AC3824" s="110"/>
      <c r="AE3824" s="105"/>
      <c r="AF3824" s="105"/>
      <c r="AR3824" s="112"/>
    </row>
    <row r="3825" spans="2:44" x14ac:dyDescent="0.25">
      <c r="B3825" s="1" t="str">
        <f>IF(I3825="","",
(IF(N3825=FİLTRE!$H$6,2,0)+IF(FİLTRE!$H$6="TOPLAM",2,0))
)</f>
        <v/>
      </c>
      <c r="C3825">
        <f>IF(FİLTRE!$M$5="",9,(IF(U3825&gt;=FİLTRE!$M$5,1,0)))</f>
        <v>1</v>
      </c>
      <c r="D3825" s="1">
        <f>IF(FİLTRE!$M$6="",9,(IF('SKT LİSTESİ'!P3825&lt;=FİLTRE!$M$6,1,0)))</f>
        <v>1</v>
      </c>
      <c r="E3825" s="25" t="str">
        <f>IF(I3825="","",(COUNTIFS($L$4:L3825,L3825)))</f>
        <v/>
      </c>
      <c r="F3825" s="13">
        <f>IF(OR(B3825&lt;&gt;2,C3825&lt;&gt;1,D3825&lt;&gt;1,H3825&lt;&gt;1),0,
COUNTIFS($B$4:B3825,2,$C$4:C3825,1,$D$4:D3825,1,$H$4:H3825,1))</f>
        <v>0</v>
      </c>
      <c r="G3825" s="26" t="str">
        <f>IF(I3825="","",(COUNTIF($E$4:E3825,E3825)))</f>
        <v/>
      </c>
      <c r="H3825" s="1">
        <f>IF(AND(J3825="SAYIM",FİLTRE!$H$5="RAFTA",U3825&lt;&gt;0),1,0)+
IF(AND(J3825="İADE DEPO",FİLTRE!$H$5="İADE DEPO"),1,0)+
IF(FİLTRE!$H$5="TÜMÜ",1,0)+
IF(AND(J3825="FİRMA İADE",FİLTRE!$H$5="FİRMA İADE"),1,0)+
IF(AND(J3825="İMHA",FİLTRE!$H$5="İMHA"),1,0)</f>
        <v>1</v>
      </c>
      <c r="I3825" s="99"/>
      <c r="J3825" s="100"/>
      <c r="K3825" s="100"/>
      <c r="L3825" s="101"/>
      <c r="M3825" s="102"/>
      <c r="N3825" s="101"/>
      <c r="O3825" s="99"/>
      <c r="P3825" s="103"/>
      <c r="Q3825" s="104"/>
      <c r="R3825" s="50"/>
      <c r="S3825" s="105"/>
      <c r="T3825" s="106"/>
      <c r="U3825" s="107"/>
      <c r="V3825" s="108"/>
      <c r="W3825" s="107"/>
      <c r="X3825" s="107"/>
      <c r="AA3825" s="107"/>
      <c r="AB3825" s="110"/>
      <c r="AC3825" s="110"/>
      <c r="AE3825" s="105"/>
      <c r="AF3825" s="105"/>
      <c r="AR3825" s="112"/>
    </row>
    <row r="3826" spans="2:44" x14ac:dyDescent="0.25">
      <c r="B3826" s="1" t="str">
        <f>IF(I3826="","",
(IF(N3826=FİLTRE!$H$6,2,0)+IF(FİLTRE!$H$6="TOPLAM",2,0))
)</f>
        <v/>
      </c>
      <c r="C3826">
        <f>IF(FİLTRE!$M$5="",9,(IF(U3826&gt;=FİLTRE!$M$5,1,0)))</f>
        <v>1</v>
      </c>
      <c r="D3826" s="1">
        <f>IF(FİLTRE!$M$6="",9,(IF('SKT LİSTESİ'!P3826&lt;=FİLTRE!$M$6,1,0)))</f>
        <v>1</v>
      </c>
      <c r="E3826" s="25" t="str">
        <f>IF(I3826="","",(COUNTIFS($L$4:L3826,L3826)))</f>
        <v/>
      </c>
      <c r="F3826" s="13">
        <f>IF(OR(B3826&lt;&gt;2,C3826&lt;&gt;1,D3826&lt;&gt;1,H3826&lt;&gt;1),0,
COUNTIFS($B$4:B3826,2,$C$4:C3826,1,$D$4:D3826,1,$H$4:H3826,1))</f>
        <v>0</v>
      </c>
      <c r="G3826" s="26" t="str">
        <f>IF(I3826="","",(COUNTIF($E$4:E3826,E3826)))</f>
        <v/>
      </c>
      <c r="H3826" s="1">
        <f>IF(AND(J3826="SAYIM",FİLTRE!$H$5="RAFTA",U3826&lt;&gt;0),1,0)+
IF(AND(J3826="İADE DEPO",FİLTRE!$H$5="İADE DEPO"),1,0)+
IF(FİLTRE!$H$5="TÜMÜ",1,0)+
IF(AND(J3826="FİRMA İADE",FİLTRE!$H$5="FİRMA İADE"),1,0)+
IF(AND(J3826="İMHA",FİLTRE!$H$5="İMHA"),1,0)</f>
        <v>1</v>
      </c>
      <c r="I3826" s="99"/>
      <c r="J3826" s="100"/>
      <c r="K3826" s="100"/>
      <c r="L3826" s="101"/>
      <c r="M3826" s="102"/>
      <c r="N3826" s="101"/>
      <c r="O3826" s="99"/>
      <c r="P3826" s="103"/>
      <c r="Q3826" s="104"/>
      <c r="R3826" s="50"/>
      <c r="S3826" s="105"/>
      <c r="T3826" s="106"/>
      <c r="U3826" s="107"/>
      <c r="V3826" s="108"/>
      <c r="W3826" s="107"/>
      <c r="X3826" s="107"/>
      <c r="AA3826" s="107"/>
      <c r="AB3826" s="110"/>
      <c r="AC3826" s="110"/>
      <c r="AE3826" s="105"/>
      <c r="AF3826" s="105"/>
      <c r="AR3826" s="112"/>
    </row>
    <row r="3827" spans="2:44" x14ac:dyDescent="0.25">
      <c r="B3827" s="1" t="str">
        <f>IF(I3827="","",
(IF(N3827=FİLTRE!$H$6,2,0)+IF(FİLTRE!$H$6="TOPLAM",2,0))
)</f>
        <v/>
      </c>
      <c r="C3827">
        <f>IF(FİLTRE!$M$5="",9,(IF(U3827&gt;=FİLTRE!$M$5,1,0)))</f>
        <v>1</v>
      </c>
      <c r="D3827" s="1">
        <f>IF(FİLTRE!$M$6="",9,(IF('SKT LİSTESİ'!P3827&lt;=FİLTRE!$M$6,1,0)))</f>
        <v>1</v>
      </c>
      <c r="E3827" s="25" t="str">
        <f>IF(I3827="","",(COUNTIFS($L$4:L3827,L3827)))</f>
        <v/>
      </c>
      <c r="F3827" s="13">
        <f>IF(OR(B3827&lt;&gt;2,C3827&lt;&gt;1,D3827&lt;&gt;1,H3827&lt;&gt;1),0,
COUNTIFS($B$4:B3827,2,$C$4:C3827,1,$D$4:D3827,1,$H$4:H3827,1))</f>
        <v>0</v>
      </c>
      <c r="G3827" s="26" t="str">
        <f>IF(I3827="","",(COUNTIF($E$4:E3827,E3827)))</f>
        <v/>
      </c>
      <c r="H3827" s="1">
        <f>IF(AND(J3827="SAYIM",FİLTRE!$H$5="RAFTA",U3827&lt;&gt;0),1,0)+
IF(AND(J3827="İADE DEPO",FİLTRE!$H$5="İADE DEPO"),1,0)+
IF(FİLTRE!$H$5="TÜMÜ",1,0)+
IF(AND(J3827="FİRMA İADE",FİLTRE!$H$5="FİRMA İADE"),1,0)+
IF(AND(J3827="İMHA",FİLTRE!$H$5="İMHA"),1,0)</f>
        <v>1</v>
      </c>
      <c r="I3827" s="99"/>
      <c r="J3827" s="100"/>
      <c r="K3827" s="100"/>
      <c r="L3827" s="101"/>
      <c r="M3827" s="102"/>
      <c r="N3827" s="101"/>
      <c r="O3827" s="99"/>
      <c r="P3827" s="103"/>
      <c r="Q3827" s="104"/>
      <c r="R3827" s="50"/>
      <c r="S3827" s="105"/>
      <c r="T3827" s="106"/>
      <c r="U3827" s="107"/>
      <c r="V3827" s="108"/>
      <c r="W3827" s="107"/>
      <c r="X3827" s="107"/>
      <c r="AA3827" s="107"/>
      <c r="AB3827" s="110"/>
      <c r="AC3827" s="110"/>
      <c r="AE3827" s="105"/>
      <c r="AF3827" s="105"/>
      <c r="AR3827" s="112"/>
    </row>
    <row r="3828" spans="2:44" x14ac:dyDescent="0.25">
      <c r="B3828" s="1" t="str">
        <f>IF(I3828="","",
(IF(N3828=FİLTRE!$H$6,2,0)+IF(FİLTRE!$H$6="TOPLAM",2,0))
)</f>
        <v/>
      </c>
      <c r="C3828">
        <f>IF(FİLTRE!$M$5="",9,(IF(U3828&gt;=FİLTRE!$M$5,1,0)))</f>
        <v>1</v>
      </c>
      <c r="D3828" s="1">
        <f>IF(FİLTRE!$M$6="",9,(IF('SKT LİSTESİ'!P3828&lt;=FİLTRE!$M$6,1,0)))</f>
        <v>1</v>
      </c>
      <c r="E3828" s="25" t="str">
        <f>IF(I3828="","",(COUNTIFS($L$4:L3828,L3828)))</f>
        <v/>
      </c>
      <c r="F3828" s="13">
        <f>IF(OR(B3828&lt;&gt;2,C3828&lt;&gt;1,D3828&lt;&gt;1,H3828&lt;&gt;1),0,
COUNTIFS($B$4:B3828,2,$C$4:C3828,1,$D$4:D3828,1,$H$4:H3828,1))</f>
        <v>0</v>
      </c>
      <c r="G3828" s="26" t="str">
        <f>IF(I3828="","",(COUNTIF($E$4:E3828,E3828)))</f>
        <v/>
      </c>
      <c r="H3828" s="1">
        <f>IF(AND(J3828="SAYIM",FİLTRE!$H$5="RAFTA",U3828&lt;&gt;0),1,0)+
IF(AND(J3828="İADE DEPO",FİLTRE!$H$5="İADE DEPO"),1,0)+
IF(FİLTRE!$H$5="TÜMÜ",1,0)+
IF(AND(J3828="FİRMA İADE",FİLTRE!$H$5="FİRMA İADE"),1,0)+
IF(AND(J3828="İMHA",FİLTRE!$H$5="İMHA"),1,0)</f>
        <v>1</v>
      </c>
      <c r="I3828" s="99"/>
      <c r="J3828" s="100"/>
      <c r="K3828" s="100"/>
      <c r="L3828" s="101"/>
      <c r="M3828" s="102"/>
      <c r="N3828" s="101"/>
      <c r="O3828" s="99"/>
      <c r="P3828" s="103"/>
      <c r="Q3828" s="104"/>
      <c r="R3828" s="50"/>
      <c r="S3828" s="105"/>
      <c r="T3828" s="106"/>
      <c r="U3828" s="107"/>
      <c r="V3828" s="108"/>
      <c r="W3828" s="107"/>
      <c r="X3828" s="107"/>
      <c r="AA3828" s="107"/>
      <c r="AB3828" s="110"/>
      <c r="AC3828" s="110"/>
      <c r="AE3828" s="105"/>
      <c r="AF3828" s="105"/>
      <c r="AR3828" s="112"/>
    </row>
    <row r="3829" spans="2:44" x14ac:dyDescent="0.25">
      <c r="B3829" s="1" t="str">
        <f>IF(I3829="","",
(IF(N3829=FİLTRE!$H$6,2,0)+IF(FİLTRE!$H$6="TOPLAM",2,0))
)</f>
        <v/>
      </c>
      <c r="C3829">
        <f>IF(FİLTRE!$M$5="",9,(IF(U3829&gt;=FİLTRE!$M$5,1,0)))</f>
        <v>1</v>
      </c>
      <c r="D3829" s="1">
        <f>IF(FİLTRE!$M$6="",9,(IF('SKT LİSTESİ'!P3829&lt;=FİLTRE!$M$6,1,0)))</f>
        <v>1</v>
      </c>
      <c r="E3829" s="25" t="str">
        <f>IF(I3829="","",(COUNTIFS($L$4:L3829,L3829)))</f>
        <v/>
      </c>
      <c r="F3829" s="13">
        <f>IF(OR(B3829&lt;&gt;2,C3829&lt;&gt;1,D3829&lt;&gt;1,H3829&lt;&gt;1),0,
COUNTIFS($B$4:B3829,2,$C$4:C3829,1,$D$4:D3829,1,$H$4:H3829,1))</f>
        <v>0</v>
      </c>
      <c r="G3829" s="26" t="str">
        <f>IF(I3829="","",(COUNTIF($E$4:E3829,E3829)))</f>
        <v/>
      </c>
      <c r="H3829" s="1">
        <f>IF(AND(J3829="SAYIM",FİLTRE!$H$5="RAFTA",U3829&lt;&gt;0),1,0)+
IF(AND(J3829="İADE DEPO",FİLTRE!$H$5="İADE DEPO"),1,0)+
IF(FİLTRE!$H$5="TÜMÜ",1,0)+
IF(AND(J3829="FİRMA İADE",FİLTRE!$H$5="FİRMA İADE"),1,0)+
IF(AND(J3829="İMHA",FİLTRE!$H$5="İMHA"),1,0)</f>
        <v>1</v>
      </c>
      <c r="I3829" s="99"/>
      <c r="J3829" s="100"/>
      <c r="K3829" s="100"/>
      <c r="L3829" s="101"/>
      <c r="M3829" s="102"/>
      <c r="N3829" s="101"/>
      <c r="O3829" s="99"/>
      <c r="P3829" s="103"/>
      <c r="Q3829" s="104"/>
      <c r="R3829" s="50"/>
      <c r="S3829" s="105"/>
      <c r="T3829" s="106"/>
      <c r="U3829" s="107"/>
      <c r="V3829" s="108"/>
      <c r="W3829" s="107"/>
      <c r="X3829" s="107"/>
      <c r="AA3829" s="107"/>
      <c r="AB3829" s="110"/>
      <c r="AC3829" s="110"/>
      <c r="AE3829" s="105"/>
      <c r="AF3829" s="105"/>
      <c r="AR3829" s="112"/>
    </row>
    <row r="3830" spans="2:44" x14ac:dyDescent="0.25">
      <c r="B3830" s="1" t="str">
        <f>IF(I3830="","",
(IF(N3830=FİLTRE!$H$6,2,0)+IF(FİLTRE!$H$6="TOPLAM",2,0))
)</f>
        <v/>
      </c>
      <c r="C3830">
        <f>IF(FİLTRE!$M$5="",9,(IF(U3830&gt;=FİLTRE!$M$5,1,0)))</f>
        <v>1</v>
      </c>
      <c r="D3830" s="1">
        <f>IF(FİLTRE!$M$6="",9,(IF('SKT LİSTESİ'!P3830&lt;=FİLTRE!$M$6,1,0)))</f>
        <v>1</v>
      </c>
      <c r="E3830" s="25" t="str">
        <f>IF(I3830="","",(COUNTIFS($L$4:L3830,L3830)))</f>
        <v/>
      </c>
      <c r="F3830" s="13">
        <f>IF(OR(B3830&lt;&gt;2,C3830&lt;&gt;1,D3830&lt;&gt;1,H3830&lt;&gt;1),0,
COUNTIFS($B$4:B3830,2,$C$4:C3830,1,$D$4:D3830,1,$H$4:H3830,1))</f>
        <v>0</v>
      </c>
      <c r="G3830" s="26" t="str">
        <f>IF(I3830="","",(COUNTIF($E$4:E3830,E3830)))</f>
        <v/>
      </c>
      <c r="H3830" s="1">
        <f>IF(AND(J3830="SAYIM",FİLTRE!$H$5="RAFTA",U3830&lt;&gt;0),1,0)+
IF(AND(J3830="İADE DEPO",FİLTRE!$H$5="İADE DEPO"),1,0)+
IF(FİLTRE!$H$5="TÜMÜ",1,0)+
IF(AND(J3830="FİRMA İADE",FİLTRE!$H$5="FİRMA İADE"),1,0)+
IF(AND(J3830="İMHA",FİLTRE!$H$5="İMHA"),1,0)</f>
        <v>1</v>
      </c>
      <c r="I3830" s="99"/>
      <c r="J3830" s="100"/>
      <c r="K3830" s="100"/>
      <c r="L3830" s="101"/>
      <c r="M3830" s="102"/>
      <c r="N3830" s="101"/>
      <c r="O3830" s="99"/>
      <c r="P3830" s="103"/>
      <c r="Q3830" s="104"/>
      <c r="R3830" s="50"/>
      <c r="S3830" s="105"/>
      <c r="T3830" s="106"/>
      <c r="U3830" s="107"/>
      <c r="V3830" s="108"/>
      <c r="W3830" s="107"/>
      <c r="X3830" s="107"/>
      <c r="AA3830" s="107"/>
      <c r="AB3830" s="110"/>
      <c r="AC3830" s="110"/>
      <c r="AE3830" s="105"/>
      <c r="AF3830" s="105"/>
      <c r="AR3830" s="112"/>
    </row>
    <row r="3831" spans="2:44" x14ac:dyDescent="0.25">
      <c r="B3831" s="1" t="str">
        <f>IF(I3831="","",
(IF(N3831=FİLTRE!$H$6,2,0)+IF(FİLTRE!$H$6="TOPLAM",2,0))
)</f>
        <v/>
      </c>
      <c r="C3831">
        <f>IF(FİLTRE!$M$5="",9,(IF(U3831&gt;=FİLTRE!$M$5,1,0)))</f>
        <v>1</v>
      </c>
      <c r="D3831" s="1">
        <f>IF(FİLTRE!$M$6="",9,(IF('SKT LİSTESİ'!P3831&lt;=FİLTRE!$M$6,1,0)))</f>
        <v>1</v>
      </c>
      <c r="E3831" s="25" t="str">
        <f>IF(I3831="","",(COUNTIFS($L$4:L3831,L3831)))</f>
        <v/>
      </c>
      <c r="F3831" s="13">
        <f>IF(OR(B3831&lt;&gt;2,C3831&lt;&gt;1,D3831&lt;&gt;1,H3831&lt;&gt;1),0,
COUNTIFS($B$4:B3831,2,$C$4:C3831,1,$D$4:D3831,1,$H$4:H3831,1))</f>
        <v>0</v>
      </c>
      <c r="G3831" s="26" t="str">
        <f>IF(I3831="","",(COUNTIF($E$4:E3831,E3831)))</f>
        <v/>
      </c>
      <c r="H3831" s="1">
        <f>IF(AND(J3831="SAYIM",FİLTRE!$H$5="RAFTA",U3831&lt;&gt;0),1,0)+
IF(AND(J3831="İADE DEPO",FİLTRE!$H$5="İADE DEPO"),1,0)+
IF(FİLTRE!$H$5="TÜMÜ",1,0)+
IF(AND(J3831="FİRMA İADE",FİLTRE!$H$5="FİRMA İADE"),1,0)+
IF(AND(J3831="İMHA",FİLTRE!$H$5="İMHA"),1,0)</f>
        <v>1</v>
      </c>
      <c r="I3831" s="99"/>
      <c r="J3831" s="100"/>
      <c r="K3831" s="100"/>
      <c r="L3831" s="101"/>
      <c r="M3831" s="102"/>
      <c r="N3831" s="101"/>
      <c r="O3831" s="99"/>
      <c r="P3831" s="103"/>
      <c r="Q3831" s="104"/>
      <c r="R3831" s="50"/>
      <c r="S3831" s="105"/>
      <c r="T3831" s="106"/>
      <c r="U3831" s="107"/>
      <c r="V3831" s="108"/>
      <c r="W3831" s="107"/>
      <c r="X3831" s="107"/>
      <c r="AA3831" s="107"/>
      <c r="AB3831" s="110"/>
      <c r="AC3831" s="110"/>
      <c r="AE3831" s="105"/>
      <c r="AF3831" s="105"/>
      <c r="AR3831" s="112"/>
    </row>
    <row r="3832" spans="2:44" x14ac:dyDescent="0.25">
      <c r="B3832" s="1" t="str">
        <f>IF(I3832="","",
(IF(N3832=FİLTRE!$H$6,2,0)+IF(FİLTRE!$H$6="TOPLAM",2,0))
)</f>
        <v/>
      </c>
      <c r="C3832">
        <f>IF(FİLTRE!$M$5="",9,(IF(U3832&gt;=FİLTRE!$M$5,1,0)))</f>
        <v>1</v>
      </c>
      <c r="D3832" s="1">
        <f>IF(FİLTRE!$M$6="",9,(IF('SKT LİSTESİ'!P3832&lt;=FİLTRE!$M$6,1,0)))</f>
        <v>1</v>
      </c>
      <c r="E3832" s="25" t="str">
        <f>IF(I3832="","",(COUNTIFS($L$4:L3832,L3832)))</f>
        <v/>
      </c>
      <c r="F3832" s="13">
        <f>IF(OR(B3832&lt;&gt;2,C3832&lt;&gt;1,D3832&lt;&gt;1,H3832&lt;&gt;1),0,
COUNTIFS($B$4:B3832,2,$C$4:C3832,1,$D$4:D3832,1,$H$4:H3832,1))</f>
        <v>0</v>
      </c>
      <c r="G3832" s="26" t="str">
        <f>IF(I3832="","",(COUNTIF($E$4:E3832,E3832)))</f>
        <v/>
      </c>
      <c r="H3832" s="1">
        <f>IF(AND(J3832="SAYIM",FİLTRE!$H$5="RAFTA",U3832&lt;&gt;0),1,0)+
IF(AND(J3832="İADE DEPO",FİLTRE!$H$5="İADE DEPO"),1,0)+
IF(FİLTRE!$H$5="TÜMÜ",1,0)+
IF(AND(J3832="FİRMA İADE",FİLTRE!$H$5="FİRMA İADE"),1,0)+
IF(AND(J3832="İMHA",FİLTRE!$H$5="İMHA"),1,0)</f>
        <v>1</v>
      </c>
      <c r="I3832" s="99"/>
      <c r="J3832" s="100"/>
      <c r="K3832" s="100"/>
      <c r="L3832" s="101"/>
      <c r="M3832" s="102"/>
      <c r="N3832" s="101"/>
      <c r="O3832" s="99"/>
      <c r="P3832" s="103"/>
      <c r="Q3832" s="104"/>
      <c r="R3832" s="50"/>
      <c r="S3832" s="105"/>
      <c r="T3832" s="106"/>
      <c r="U3832" s="107"/>
      <c r="V3832" s="108"/>
      <c r="W3832" s="107"/>
      <c r="X3832" s="107"/>
      <c r="AA3832" s="107"/>
      <c r="AB3832" s="110"/>
      <c r="AC3832" s="110"/>
      <c r="AE3832" s="105"/>
      <c r="AF3832" s="105"/>
      <c r="AR3832" s="112"/>
    </row>
    <row r="3833" spans="2:44" x14ac:dyDescent="0.25">
      <c r="B3833" s="1" t="str">
        <f>IF(I3833="","",
(IF(N3833=FİLTRE!$H$6,2,0)+IF(FİLTRE!$H$6="TOPLAM",2,0))
)</f>
        <v/>
      </c>
      <c r="C3833">
        <f>IF(FİLTRE!$M$5="",9,(IF(U3833&gt;=FİLTRE!$M$5,1,0)))</f>
        <v>1</v>
      </c>
      <c r="D3833" s="1">
        <f>IF(FİLTRE!$M$6="",9,(IF('SKT LİSTESİ'!P3833&lt;=FİLTRE!$M$6,1,0)))</f>
        <v>1</v>
      </c>
      <c r="E3833" s="25" t="str">
        <f>IF(I3833="","",(COUNTIFS($L$4:L3833,L3833)))</f>
        <v/>
      </c>
      <c r="F3833" s="13">
        <f>IF(OR(B3833&lt;&gt;2,C3833&lt;&gt;1,D3833&lt;&gt;1,H3833&lt;&gt;1),0,
COUNTIFS($B$4:B3833,2,$C$4:C3833,1,$D$4:D3833,1,$H$4:H3833,1))</f>
        <v>0</v>
      </c>
      <c r="G3833" s="26" t="str">
        <f>IF(I3833="","",(COUNTIF($E$4:E3833,E3833)))</f>
        <v/>
      </c>
      <c r="H3833" s="1">
        <f>IF(AND(J3833="SAYIM",FİLTRE!$H$5="RAFTA",U3833&lt;&gt;0),1,0)+
IF(AND(J3833="İADE DEPO",FİLTRE!$H$5="İADE DEPO"),1,0)+
IF(FİLTRE!$H$5="TÜMÜ",1,0)+
IF(AND(J3833="FİRMA İADE",FİLTRE!$H$5="FİRMA İADE"),1,0)+
IF(AND(J3833="İMHA",FİLTRE!$H$5="İMHA"),1,0)</f>
        <v>1</v>
      </c>
      <c r="I3833" s="99"/>
      <c r="J3833" s="100"/>
      <c r="K3833" s="100"/>
      <c r="L3833" s="101"/>
      <c r="M3833" s="102"/>
      <c r="N3833" s="101"/>
      <c r="O3833" s="99"/>
      <c r="P3833" s="103"/>
      <c r="Q3833" s="104"/>
      <c r="R3833" s="50"/>
      <c r="S3833" s="105"/>
      <c r="T3833" s="106"/>
      <c r="U3833" s="107"/>
      <c r="V3833" s="108"/>
      <c r="W3833" s="107"/>
      <c r="X3833" s="107"/>
      <c r="AA3833" s="107"/>
      <c r="AB3833" s="110"/>
      <c r="AC3833" s="110"/>
      <c r="AE3833" s="105"/>
      <c r="AF3833" s="105"/>
      <c r="AR3833" s="112"/>
    </row>
    <row r="3834" spans="2:44" x14ac:dyDescent="0.25">
      <c r="B3834" s="1" t="str">
        <f>IF(I3834="","",
(IF(N3834=FİLTRE!$H$6,2,0)+IF(FİLTRE!$H$6="TOPLAM",2,0))
)</f>
        <v/>
      </c>
      <c r="C3834">
        <f>IF(FİLTRE!$M$5="",9,(IF(U3834&gt;=FİLTRE!$M$5,1,0)))</f>
        <v>1</v>
      </c>
      <c r="D3834" s="1">
        <f>IF(FİLTRE!$M$6="",9,(IF('SKT LİSTESİ'!P3834&lt;=FİLTRE!$M$6,1,0)))</f>
        <v>1</v>
      </c>
      <c r="E3834" s="25" t="str">
        <f>IF(I3834="","",(COUNTIFS($L$4:L3834,L3834)))</f>
        <v/>
      </c>
      <c r="F3834" s="13">
        <f>IF(OR(B3834&lt;&gt;2,C3834&lt;&gt;1,D3834&lt;&gt;1,H3834&lt;&gt;1),0,
COUNTIFS($B$4:B3834,2,$C$4:C3834,1,$D$4:D3834,1,$H$4:H3834,1))</f>
        <v>0</v>
      </c>
      <c r="G3834" s="26" t="str">
        <f>IF(I3834="","",(COUNTIF($E$4:E3834,E3834)))</f>
        <v/>
      </c>
      <c r="H3834" s="1">
        <f>IF(AND(J3834="SAYIM",FİLTRE!$H$5="RAFTA",U3834&lt;&gt;0),1,0)+
IF(AND(J3834="İADE DEPO",FİLTRE!$H$5="İADE DEPO"),1,0)+
IF(FİLTRE!$H$5="TÜMÜ",1,0)+
IF(AND(J3834="FİRMA İADE",FİLTRE!$H$5="FİRMA İADE"),1,0)+
IF(AND(J3834="İMHA",FİLTRE!$H$5="İMHA"),1,0)</f>
        <v>1</v>
      </c>
      <c r="I3834" s="99"/>
      <c r="J3834" s="100"/>
      <c r="K3834" s="100"/>
      <c r="L3834" s="101"/>
      <c r="M3834" s="102"/>
      <c r="N3834" s="101"/>
      <c r="O3834" s="99"/>
      <c r="P3834" s="103"/>
      <c r="Q3834" s="104"/>
      <c r="R3834" s="50"/>
      <c r="S3834" s="105"/>
      <c r="T3834" s="106"/>
      <c r="U3834" s="107"/>
      <c r="V3834" s="108"/>
      <c r="W3834" s="107"/>
      <c r="X3834" s="107"/>
      <c r="AA3834" s="107"/>
      <c r="AB3834" s="110"/>
      <c r="AC3834" s="110"/>
      <c r="AE3834" s="105"/>
      <c r="AF3834" s="105"/>
      <c r="AR3834" s="112"/>
    </row>
    <row r="3835" spans="2:44" x14ac:dyDescent="0.25">
      <c r="B3835" s="1" t="str">
        <f>IF(I3835="","",
(IF(N3835=FİLTRE!$H$6,2,0)+IF(FİLTRE!$H$6="TOPLAM",2,0))
)</f>
        <v/>
      </c>
      <c r="C3835">
        <f>IF(FİLTRE!$M$5="",9,(IF(U3835&gt;=FİLTRE!$M$5,1,0)))</f>
        <v>1</v>
      </c>
      <c r="D3835" s="1">
        <f>IF(FİLTRE!$M$6="",9,(IF('SKT LİSTESİ'!P3835&lt;=FİLTRE!$M$6,1,0)))</f>
        <v>1</v>
      </c>
      <c r="E3835" s="25" t="str">
        <f>IF(I3835="","",(COUNTIFS($L$4:L3835,L3835)))</f>
        <v/>
      </c>
      <c r="F3835" s="13">
        <f>IF(OR(B3835&lt;&gt;2,C3835&lt;&gt;1,D3835&lt;&gt;1,H3835&lt;&gt;1),0,
COUNTIFS($B$4:B3835,2,$C$4:C3835,1,$D$4:D3835,1,$H$4:H3835,1))</f>
        <v>0</v>
      </c>
      <c r="G3835" s="26" t="str">
        <f>IF(I3835="","",(COUNTIF($E$4:E3835,E3835)))</f>
        <v/>
      </c>
      <c r="H3835" s="1">
        <f>IF(AND(J3835="SAYIM",FİLTRE!$H$5="RAFTA",U3835&lt;&gt;0),1,0)+
IF(AND(J3835="İADE DEPO",FİLTRE!$H$5="İADE DEPO"),1,0)+
IF(FİLTRE!$H$5="TÜMÜ",1,0)+
IF(AND(J3835="FİRMA İADE",FİLTRE!$H$5="FİRMA İADE"),1,0)+
IF(AND(J3835="İMHA",FİLTRE!$H$5="İMHA"),1,0)</f>
        <v>1</v>
      </c>
      <c r="I3835" s="99"/>
      <c r="J3835" s="100"/>
      <c r="K3835" s="100"/>
      <c r="L3835" s="101"/>
      <c r="M3835" s="102"/>
      <c r="N3835" s="101"/>
      <c r="O3835" s="99"/>
      <c r="P3835" s="103"/>
      <c r="Q3835" s="104"/>
      <c r="R3835" s="50"/>
      <c r="S3835" s="105"/>
      <c r="T3835" s="106"/>
      <c r="U3835" s="107"/>
      <c r="V3835" s="108"/>
      <c r="W3835" s="107"/>
      <c r="X3835" s="107"/>
      <c r="AA3835" s="107"/>
      <c r="AB3835" s="110"/>
      <c r="AC3835" s="110"/>
      <c r="AE3835" s="105"/>
      <c r="AF3835" s="105"/>
      <c r="AR3835" s="112"/>
    </row>
    <row r="3836" spans="2:44" x14ac:dyDescent="0.25">
      <c r="B3836" s="1" t="str">
        <f>IF(I3836="","",
(IF(N3836=FİLTRE!$H$6,2,0)+IF(FİLTRE!$H$6="TOPLAM",2,0))
)</f>
        <v/>
      </c>
      <c r="C3836">
        <f>IF(FİLTRE!$M$5="",9,(IF(U3836&gt;=FİLTRE!$M$5,1,0)))</f>
        <v>1</v>
      </c>
      <c r="D3836" s="1">
        <f>IF(FİLTRE!$M$6="",9,(IF('SKT LİSTESİ'!P3836&lt;=FİLTRE!$M$6,1,0)))</f>
        <v>1</v>
      </c>
      <c r="E3836" s="25" t="str">
        <f>IF(I3836="","",(COUNTIFS($L$4:L3836,L3836)))</f>
        <v/>
      </c>
      <c r="F3836" s="13">
        <f>IF(OR(B3836&lt;&gt;2,C3836&lt;&gt;1,D3836&lt;&gt;1,H3836&lt;&gt;1),0,
COUNTIFS($B$4:B3836,2,$C$4:C3836,1,$D$4:D3836,1,$H$4:H3836,1))</f>
        <v>0</v>
      </c>
      <c r="G3836" s="26" t="str">
        <f>IF(I3836="","",(COUNTIF($E$4:E3836,E3836)))</f>
        <v/>
      </c>
      <c r="H3836" s="1">
        <f>IF(AND(J3836="SAYIM",FİLTRE!$H$5="RAFTA",U3836&lt;&gt;0),1,0)+
IF(AND(J3836="İADE DEPO",FİLTRE!$H$5="İADE DEPO"),1,0)+
IF(FİLTRE!$H$5="TÜMÜ",1,0)+
IF(AND(J3836="FİRMA İADE",FİLTRE!$H$5="FİRMA İADE"),1,0)+
IF(AND(J3836="İMHA",FİLTRE!$H$5="İMHA"),1,0)</f>
        <v>1</v>
      </c>
      <c r="I3836" s="99"/>
      <c r="J3836" s="100"/>
      <c r="K3836" s="100"/>
      <c r="L3836" s="101"/>
      <c r="M3836" s="102"/>
      <c r="N3836" s="101"/>
      <c r="O3836" s="99"/>
      <c r="P3836" s="103"/>
      <c r="Q3836" s="104"/>
      <c r="R3836" s="50"/>
      <c r="S3836" s="105"/>
      <c r="T3836" s="106"/>
      <c r="U3836" s="107"/>
      <c r="V3836" s="108"/>
      <c r="W3836" s="107"/>
      <c r="X3836" s="107"/>
      <c r="AA3836" s="107"/>
      <c r="AB3836" s="110"/>
      <c r="AC3836" s="110"/>
      <c r="AE3836" s="105"/>
      <c r="AF3836" s="105"/>
      <c r="AR3836" s="112"/>
    </row>
    <row r="3837" spans="2:44" x14ac:dyDescent="0.25">
      <c r="B3837" s="1" t="str">
        <f>IF(I3837="","",
(IF(N3837=FİLTRE!$H$6,2,0)+IF(FİLTRE!$H$6="TOPLAM",2,0))
)</f>
        <v/>
      </c>
      <c r="C3837">
        <f>IF(FİLTRE!$M$5="",9,(IF(U3837&gt;=FİLTRE!$M$5,1,0)))</f>
        <v>1</v>
      </c>
      <c r="D3837" s="1">
        <f>IF(FİLTRE!$M$6="",9,(IF('SKT LİSTESİ'!P3837&lt;=FİLTRE!$M$6,1,0)))</f>
        <v>1</v>
      </c>
      <c r="E3837" s="25" t="str">
        <f>IF(I3837="","",(COUNTIFS($L$4:L3837,L3837)))</f>
        <v/>
      </c>
      <c r="F3837" s="13">
        <f>IF(OR(B3837&lt;&gt;2,C3837&lt;&gt;1,D3837&lt;&gt;1,H3837&lt;&gt;1),0,
COUNTIFS($B$4:B3837,2,$C$4:C3837,1,$D$4:D3837,1,$H$4:H3837,1))</f>
        <v>0</v>
      </c>
      <c r="G3837" s="26" t="str">
        <f>IF(I3837="","",(COUNTIF($E$4:E3837,E3837)))</f>
        <v/>
      </c>
      <c r="H3837" s="1">
        <f>IF(AND(J3837="SAYIM",FİLTRE!$H$5="RAFTA",U3837&lt;&gt;0),1,0)+
IF(AND(J3837="İADE DEPO",FİLTRE!$H$5="İADE DEPO"),1,0)+
IF(FİLTRE!$H$5="TÜMÜ",1,0)+
IF(AND(J3837="FİRMA İADE",FİLTRE!$H$5="FİRMA İADE"),1,0)+
IF(AND(J3837="İMHA",FİLTRE!$H$5="İMHA"),1,0)</f>
        <v>1</v>
      </c>
      <c r="I3837" s="99"/>
      <c r="J3837" s="100"/>
      <c r="K3837" s="100"/>
      <c r="L3837" s="101"/>
      <c r="M3837" s="102"/>
      <c r="N3837" s="101"/>
      <c r="O3837" s="99"/>
      <c r="P3837" s="103"/>
      <c r="Q3837" s="104"/>
      <c r="R3837" s="50"/>
      <c r="S3837" s="105"/>
      <c r="T3837" s="106"/>
      <c r="U3837" s="107"/>
      <c r="V3837" s="108"/>
      <c r="W3837" s="107"/>
      <c r="X3837" s="107"/>
      <c r="AA3837" s="107"/>
      <c r="AB3837" s="110"/>
      <c r="AC3837" s="110"/>
      <c r="AE3837" s="105"/>
      <c r="AF3837" s="105"/>
      <c r="AR3837" s="112"/>
    </row>
    <row r="3838" spans="2:44" x14ac:dyDescent="0.25">
      <c r="B3838" s="1" t="str">
        <f>IF(I3838="","",
(IF(N3838=FİLTRE!$H$6,2,0)+IF(FİLTRE!$H$6="TOPLAM",2,0))
)</f>
        <v/>
      </c>
      <c r="C3838">
        <f>IF(FİLTRE!$M$5="",9,(IF(U3838&gt;=FİLTRE!$M$5,1,0)))</f>
        <v>1</v>
      </c>
      <c r="D3838" s="1">
        <f>IF(FİLTRE!$M$6="",9,(IF('SKT LİSTESİ'!P3838&lt;=FİLTRE!$M$6,1,0)))</f>
        <v>1</v>
      </c>
      <c r="E3838" s="25" t="str">
        <f>IF(I3838="","",(COUNTIFS($L$4:L3838,L3838)))</f>
        <v/>
      </c>
      <c r="F3838" s="13">
        <f>IF(OR(B3838&lt;&gt;2,C3838&lt;&gt;1,D3838&lt;&gt;1,H3838&lt;&gt;1),0,
COUNTIFS($B$4:B3838,2,$C$4:C3838,1,$D$4:D3838,1,$H$4:H3838,1))</f>
        <v>0</v>
      </c>
      <c r="G3838" s="26" t="str">
        <f>IF(I3838="","",(COUNTIF($E$4:E3838,E3838)))</f>
        <v/>
      </c>
      <c r="H3838" s="1">
        <f>IF(AND(J3838="SAYIM",FİLTRE!$H$5="RAFTA",U3838&lt;&gt;0),1,0)+
IF(AND(J3838="İADE DEPO",FİLTRE!$H$5="İADE DEPO"),1,0)+
IF(FİLTRE!$H$5="TÜMÜ",1,0)+
IF(AND(J3838="FİRMA İADE",FİLTRE!$H$5="FİRMA İADE"),1,0)+
IF(AND(J3838="İMHA",FİLTRE!$H$5="İMHA"),1,0)</f>
        <v>1</v>
      </c>
      <c r="I3838" s="99"/>
      <c r="J3838" s="100"/>
      <c r="K3838" s="100"/>
      <c r="L3838" s="101"/>
      <c r="M3838" s="102"/>
      <c r="N3838" s="101"/>
      <c r="O3838" s="99"/>
      <c r="P3838" s="103"/>
      <c r="Q3838" s="104"/>
      <c r="R3838" s="50"/>
      <c r="S3838" s="105"/>
      <c r="T3838" s="106"/>
      <c r="U3838" s="107"/>
      <c r="V3838" s="108"/>
      <c r="W3838" s="107"/>
      <c r="X3838" s="107"/>
      <c r="AA3838" s="107"/>
      <c r="AB3838" s="110"/>
      <c r="AC3838" s="110"/>
      <c r="AE3838" s="105"/>
      <c r="AF3838" s="105"/>
      <c r="AR3838" s="112"/>
    </row>
    <row r="3839" spans="2:44" x14ac:dyDescent="0.25">
      <c r="B3839" s="1" t="str">
        <f>IF(I3839="","",
(IF(N3839=FİLTRE!$H$6,2,0)+IF(FİLTRE!$H$6="TOPLAM",2,0))
)</f>
        <v/>
      </c>
      <c r="C3839">
        <f>IF(FİLTRE!$M$5="",9,(IF(U3839&gt;=FİLTRE!$M$5,1,0)))</f>
        <v>1</v>
      </c>
      <c r="D3839" s="1">
        <f>IF(FİLTRE!$M$6="",9,(IF('SKT LİSTESİ'!P3839&lt;=FİLTRE!$M$6,1,0)))</f>
        <v>1</v>
      </c>
      <c r="E3839" s="25" t="str">
        <f>IF(I3839="","",(COUNTIFS($L$4:L3839,L3839)))</f>
        <v/>
      </c>
      <c r="F3839" s="13">
        <f>IF(OR(B3839&lt;&gt;2,C3839&lt;&gt;1,D3839&lt;&gt;1,H3839&lt;&gt;1),0,
COUNTIFS($B$4:B3839,2,$C$4:C3839,1,$D$4:D3839,1,$H$4:H3839,1))</f>
        <v>0</v>
      </c>
      <c r="G3839" s="26" t="str">
        <f>IF(I3839="","",(COUNTIF($E$4:E3839,E3839)))</f>
        <v/>
      </c>
      <c r="H3839" s="1">
        <f>IF(AND(J3839="SAYIM",FİLTRE!$H$5="RAFTA",U3839&lt;&gt;0),1,0)+
IF(AND(J3839="İADE DEPO",FİLTRE!$H$5="İADE DEPO"),1,0)+
IF(FİLTRE!$H$5="TÜMÜ",1,0)+
IF(AND(J3839="FİRMA İADE",FİLTRE!$H$5="FİRMA İADE"),1,0)+
IF(AND(J3839="İMHA",FİLTRE!$H$5="İMHA"),1,0)</f>
        <v>1</v>
      </c>
      <c r="I3839" s="99"/>
      <c r="J3839" s="100"/>
      <c r="K3839" s="100"/>
      <c r="L3839" s="101"/>
      <c r="M3839" s="102"/>
      <c r="N3839" s="101"/>
      <c r="O3839" s="99"/>
      <c r="P3839" s="103"/>
      <c r="Q3839" s="104"/>
      <c r="R3839" s="50"/>
      <c r="S3839" s="105"/>
      <c r="T3839" s="106"/>
      <c r="U3839" s="107"/>
      <c r="V3839" s="108"/>
      <c r="W3839" s="107"/>
      <c r="X3839" s="107"/>
      <c r="AA3839" s="107"/>
      <c r="AB3839" s="110"/>
      <c r="AC3839" s="110"/>
      <c r="AE3839" s="105"/>
      <c r="AF3839" s="105"/>
      <c r="AR3839" s="112"/>
    </row>
    <row r="3840" spans="2:44" x14ac:dyDescent="0.25">
      <c r="B3840" s="1" t="str">
        <f>IF(I3840="","",
(IF(N3840=FİLTRE!$H$6,2,0)+IF(FİLTRE!$H$6="TOPLAM",2,0))
)</f>
        <v/>
      </c>
      <c r="C3840">
        <f>IF(FİLTRE!$M$5="",9,(IF(U3840&gt;=FİLTRE!$M$5,1,0)))</f>
        <v>1</v>
      </c>
      <c r="D3840" s="1">
        <f>IF(FİLTRE!$M$6="",9,(IF('SKT LİSTESİ'!P3840&lt;=FİLTRE!$M$6,1,0)))</f>
        <v>1</v>
      </c>
      <c r="E3840" s="25" t="str">
        <f>IF(I3840="","",(COUNTIFS($L$4:L3840,L3840)))</f>
        <v/>
      </c>
      <c r="F3840" s="13">
        <f>IF(OR(B3840&lt;&gt;2,C3840&lt;&gt;1,D3840&lt;&gt;1,H3840&lt;&gt;1),0,
COUNTIFS($B$4:B3840,2,$C$4:C3840,1,$D$4:D3840,1,$H$4:H3840,1))</f>
        <v>0</v>
      </c>
      <c r="G3840" s="26" t="str">
        <f>IF(I3840="","",(COUNTIF($E$4:E3840,E3840)))</f>
        <v/>
      </c>
      <c r="H3840" s="1">
        <f>IF(AND(J3840="SAYIM",FİLTRE!$H$5="RAFTA",U3840&lt;&gt;0),1,0)+
IF(AND(J3840="İADE DEPO",FİLTRE!$H$5="İADE DEPO"),1,0)+
IF(FİLTRE!$H$5="TÜMÜ",1,0)+
IF(AND(J3840="FİRMA İADE",FİLTRE!$H$5="FİRMA İADE"),1,0)+
IF(AND(J3840="İMHA",FİLTRE!$H$5="İMHA"),1,0)</f>
        <v>1</v>
      </c>
      <c r="I3840" s="99"/>
      <c r="J3840" s="100"/>
      <c r="K3840" s="100"/>
      <c r="L3840" s="101"/>
      <c r="M3840" s="102"/>
      <c r="N3840" s="101"/>
      <c r="O3840" s="99"/>
      <c r="P3840" s="103"/>
      <c r="Q3840" s="104"/>
      <c r="R3840" s="50"/>
      <c r="S3840" s="105"/>
      <c r="T3840" s="106"/>
      <c r="U3840" s="107"/>
      <c r="V3840" s="108"/>
      <c r="W3840" s="107"/>
      <c r="X3840" s="107"/>
      <c r="AA3840" s="107"/>
      <c r="AB3840" s="110"/>
      <c r="AC3840" s="110"/>
      <c r="AE3840" s="105"/>
      <c r="AF3840" s="105"/>
      <c r="AR3840" s="112"/>
    </row>
    <row r="3841" spans="2:44" x14ac:dyDescent="0.25">
      <c r="B3841" s="1" t="str">
        <f>IF(I3841="","",
(IF(N3841=FİLTRE!$H$6,2,0)+IF(FİLTRE!$H$6="TOPLAM",2,0))
)</f>
        <v/>
      </c>
      <c r="C3841">
        <f>IF(FİLTRE!$M$5="",9,(IF(U3841&gt;=FİLTRE!$M$5,1,0)))</f>
        <v>1</v>
      </c>
      <c r="D3841" s="1">
        <f>IF(FİLTRE!$M$6="",9,(IF('SKT LİSTESİ'!P3841&lt;=FİLTRE!$M$6,1,0)))</f>
        <v>1</v>
      </c>
      <c r="E3841" s="25" t="str">
        <f>IF(I3841="","",(COUNTIFS($L$4:L3841,L3841)))</f>
        <v/>
      </c>
      <c r="F3841" s="13">
        <f>IF(OR(B3841&lt;&gt;2,C3841&lt;&gt;1,D3841&lt;&gt;1,H3841&lt;&gt;1),0,
COUNTIFS($B$4:B3841,2,$C$4:C3841,1,$D$4:D3841,1,$H$4:H3841,1))</f>
        <v>0</v>
      </c>
      <c r="G3841" s="26" t="str">
        <f>IF(I3841="","",(COUNTIF($E$4:E3841,E3841)))</f>
        <v/>
      </c>
      <c r="H3841" s="1">
        <f>IF(AND(J3841="SAYIM",FİLTRE!$H$5="RAFTA",U3841&lt;&gt;0),1,0)+
IF(AND(J3841="İADE DEPO",FİLTRE!$H$5="İADE DEPO"),1,0)+
IF(FİLTRE!$H$5="TÜMÜ",1,0)+
IF(AND(J3841="FİRMA İADE",FİLTRE!$H$5="FİRMA İADE"),1,0)+
IF(AND(J3841="İMHA",FİLTRE!$H$5="İMHA"),1,0)</f>
        <v>1</v>
      </c>
      <c r="I3841" s="99"/>
      <c r="J3841" s="100"/>
      <c r="K3841" s="100"/>
      <c r="L3841" s="101"/>
      <c r="M3841" s="102"/>
      <c r="N3841" s="101"/>
      <c r="O3841" s="99"/>
      <c r="P3841" s="103"/>
      <c r="Q3841" s="104"/>
      <c r="R3841" s="50"/>
      <c r="S3841" s="105"/>
      <c r="T3841" s="106"/>
      <c r="U3841" s="107"/>
      <c r="V3841" s="108"/>
      <c r="W3841" s="107"/>
      <c r="X3841" s="107"/>
      <c r="AA3841" s="107"/>
      <c r="AB3841" s="110"/>
      <c r="AC3841" s="110"/>
      <c r="AE3841" s="105"/>
      <c r="AF3841" s="105"/>
      <c r="AR3841" s="112"/>
    </row>
    <row r="3842" spans="2:44" x14ac:dyDescent="0.25">
      <c r="B3842" s="1" t="str">
        <f>IF(I3842="","",
(IF(N3842=FİLTRE!$H$6,2,0)+IF(FİLTRE!$H$6="TOPLAM",2,0))
)</f>
        <v/>
      </c>
      <c r="C3842">
        <f>IF(FİLTRE!$M$5="",9,(IF(U3842&gt;=FİLTRE!$M$5,1,0)))</f>
        <v>1</v>
      </c>
      <c r="D3842" s="1">
        <f>IF(FİLTRE!$M$6="",9,(IF('SKT LİSTESİ'!P3842&lt;=FİLTRE!$M$6,1,0)))</f>
        <v>1</v>
      </c>
      <c r="E3842" s="25" t="str">
        <f>IF(I3842="","",(COUNTIFS($L$4:L3842,L3842)))</f>
        <v/>
      </c>
      <c r="F3842" s="13">
        <f>IF(OR(B3842&lt;&gt;2,C3842&lt;&gt;1,D3842&lt;&gt;1,H3842&lt;&gt;1),0,
COUNTIFS($B$4:B3842,2,$C$4:C3842,1,$D$4:D3842,1,$H$4:H3842,1))</f>
        <v>0</v>
      </c>
      <c r="G3842" s="26" t="str">
        <f>IF(I3842="","",(COUNTIF($E$4:E3842,E3842)))</f>
        <v/>
      </c>
      <c r="H3842" s="1">
        <f>IF(AND(J3842="SAYIM",FİLTRE!$H$5="RAFTA",U3842&lt;&gt;0),1,0)+
IF(AND(J3842="İADE DEPO",FİLTRE!$H$5="İADE DEPO"),1,0)+
IF(FİLTRE!$H$5="TÜMÜ",1,0)+
IF(AND(J3842="FİRMA İADE",FİLTRE!$H$5="FİRMA İADE"),1,0)+
IF(AND(J3842="İMHA",FİLTRE!$H$5="İMHA"),1,0)</f>
        <v>1</v>
      </c>
      <c r="I3842" s="99"/>
      <c r="J3842" s="100"/>
      <c r="K3842" s="100"/>
      <c r="L3842" s="101"/>
      <c r="M3842" s="102"/>
      <c r="N3842" s="101"/>
      <c r="O3842" s="99"/>
      <c r="P3842" s="103"/>
      <c r="Q3842" s="104"/>
      <c r="R3842" s="50"/>
      <c r="S3842" s="105"/>
      <c r="T3842" s="106"/>
      <c r="U3842" s="107"/>
      <c r="V3842" s="108"/>
      <c r="W3842" s="107"/>
      <c r="X3842" s="107"/>
      <c r="AA3842" s="107"/>
      <c r="AB3842" s="110"/>
      <c r="AC3842" s="110"/>
      <c r="AE3842" s="105"/>
      <c r="AF3842" s="105"/>
      <c r="AR3842" s="112"/>
    </row>
    <row r="3843" spans="2:44" x14ac:dyDescent="0.25">
      <c r="B3843" s="1" t="str">
        <f>IF(I3843="","",
(IF(N3843=FİLTRE!$H$6,2,0)+IF(FİLTRE!$H$6="TOPLAM",2,0))
)</f>
        <v/>
      </c>
      <c r="C3843">
        <f>IF(FİLTRE!$M$5="",9,(IF(U3843&gt;=FİLTRE!$M$5,1,0)))</f>
        <v>1</v>
      </c>
      <c r="D3843" s="1">
        <f>IF(FİLTRE!$M$6="",9,(IF('SKT LİSTESİ'!P3843&lt;=FİLTRE!$M$6,1,0)))</f>
        <v>1</v>
      </c>
      <c r="E3843" s="25" t="str">
        <f>IF(I3843="","",(COUNTIFS($L$4:L3843,L3843)))</f>
        <v/>
      </c>
      <c r="F3843" s="13">
        <f>IF(OR(B3843&lt;&gt;2,C3843&lt;&gt;1,D3843&lt;&gt;1,H3843&lt;&gt;1),0,
COUNTIFS($B$4:B3843,2,$C$4:C3843,1,$D$4:D3843,1,$H$4:H3843,1))</f>
        <v>0</v>
      </c>
      <c r="G3843" s="26" t="str">
        <f>IF(I3843="","",(COUNTIF($E$4:E3843,E3843)))</f>
        <v/>
      </c>
      <c r="H3843" s="1">
        <f>IF(AND(J3843="SAYIM",FİLTRE!$H$5="RAFTA",U3843&lt;&gt;0),1,0)+
IF(AND(J3843="İADE DEPO",FİLTRE!$H$5="İADE DEPO"),1,0)+
IF(FİLTRE!$H$5="TÜMÜ",1,0)+
IF(AND(J3843="FİRMA İADE",FİLTRE!$H$5="FİRMA İADE"),1,0)+
IF(AND(J3843="İMHA",FİLTRE!$H$5="İMHA"),1,0)</f>
        <v>1</v>
      </c>
      <c r="I3843" s="99"/>
      <c r="J3843" s="100"/>
      <c r="K3843" s="100"/>
      <c r="L3843" s="101"/>
      <c r="M3843" s="102"/>
      <c r="N3843" s="101"/>
      <c r="O3843" s="99"/>
      <c r="P3843" s="103"/>
      <c r="Q3843" s="104"/>
      <c r="R3843" s="50"/>
      <c r="S3843" s="105"/>
      <c r="T3843" s="106"/>
      <c r="U3843" s="107"/>
      <c r="V3843" s="108"/>
      <c r="W3843" s="107"/>
      <c r="X3843" s="107"/>
      <c r="AA3843" s="107"/>
      <c r="AB3843" s="110"/>
      <c r="AC3843" s="110"/>
      <c r="AE3843" s="105"/>
      <c r="AF3843" s="105"/>
      <c r="AR3843" s="112"/>
    </row>
    <row r="3844" spans="2:44" x14ac:dyDescent="0.25">
      <c r="B3844" s="1" t="str">
        <f>IF(I3844="","",
(IF(N3844=FİLTRE!$H$6,2,0)+IF(FİLTRE!$H$6="TOPLAM",2,0))
)</f>
        <v/>
      </c>
      <c r="C3844">
        <f>IF(FİLTRE!$M$5="",9,(IF(U3844&gt;=FİLTRE!$M$5,1,0)))</f>
        <v>1</v>
      </c>
      <c r="D3844" s="1">
        <f>IF(FİLTRE!$M$6="",9,(IF('SKT LİSTESİ'!P3844&lt;=FİLTRE!$M$6,1,0)))</f>
        <v>1</v>
      </c>
      <c r="E3844" s="25" t="str">
        <f>IF(I3844="","",(COUNTIFS($L$4:L3844,L3844)))</f>
        <v/>
      </c>
      <c r="F3844" s="13">
        <f>IF(OR(B3844&lt;&gt;2,C3844&lt;&gt;1,D3844&lt;&gt;1,H3844&lt;&gt;1),0,
COUNTIFS($B$4:B3844,2,$C$4:C3844,1,$D$4:D3844,1,$H$4:H3844,1))</f>
        <v>0</v>
      </c>
      <c r="G3844" s="26" t="str">
        <f>IF(I3844="","",(COUNTIF($E$4:E3844,E3844)))</f>
        <v/>
      </c>
      <c r="H3844" s="1">
        <f>IF(AND(J3844="SAYIM",FİLTRE!$H$5="RAFTA",U3844&lt;&gt;0),1,0)+
IF(AND(J3844="İADE DEPO",FİLTRE!$H$5="İADE DEPO"),1,0)+
IF(FİLTRE!$H$5="TÜMÜ",1,0)+
IF(AND(J3844="FİRMA İADE",FİLTRE!$H$5="FİRMA İADE"),1,0)+
IF(AND(J3844="İMHA",FİLTRE!$H$5="İMHA"),1,0)</f>
        <v>1</v>
      </c>
      <c r="I3844" s="99"/>
      <c r="J3844" s="100"/>
      <c r="K3844" s="100"/>
      <c r="L3844" s="101"/>
      <c r="M3844" s="102"/>
      <c r="N3844" s="101"/>
      <c r="O3844" s="99"/>
      <c r="P3844" s="103"/>
      <c r="Q3844" s="104"/>
      <c r="R3844" s="50"/>
      <c r="S3844" s="105"/>
      <c r="T3844" s="106"/>
      <c r="U3844" s="107"/>
      <c r="V3844" s="108"/>
      <c r="W3844" s="107"/>
      <c r="X3844" s="107"/>
      <c r="AA3844" s="107"/>
      <c r="AB3844" s="110"/>
      <c r="AC3844" s="110"/>
      <c r="AE3844" s="105"/>
      <c r="AF3844" s="105"/>
      <c r="AR3844" s="112"/>
    </row>
    <row r="3845" spans="2:44" x14ac:dyDescent="0.25">
      <c r="B3845" s="1" t="str">
        <f>IF(I3845="","",
(IF(N3845=FİLTRE!$H$6,2,0)+IF(FİLTRE!$H$6="TOPLAM",2,0))
)</f>
        <v/>
      </c>
      <c r="C3845">
        <f>IF(FİLTRE!$M$5="",9,(IF(U3845&gt;=FİLTRE!$M$5,1,0)))</f>
        <v>1</v>
      </c>
      <c r="D3845" s="1">
        <f>IF(FİLTRE!$M$6="",9,(IF('SKT LİSTESİ'!P3845&lt;=FİLTRE!$M$6,1,0)))</f>
        <v>1</v>
      </c>
      <c r="E3845" s="25" t="str">
        <f>IF(I3845="","",(COUNTIFS($L$4:L3845,L3845)))</f>
        <v/>
      </c>
      <c r="F3845" s="13">
        <f>IF(OR(B3845&lt;&gt;2,C3845&lt;&gt;1,D3845&lt;&gt;1,H3845&lt;&gt;1),0,
COUNTIFS($B$4:B3845,2,$C$4:C3845,1,$D$4:D3845,1,$H$4:H3845,1))</f>
        <v>0</v>
      </c>
      <c r="G3845" s="26" t="str">
        <f>IF(I3845="","",(COUNTIF($E$4:E3845,E3845)))</f>
        <v/>
      </c>
      <c r="H3845" s="1">
        <f>IF(AND(J3845="SAYIM",FİLTRE!$H$5="RAFTA",U3845&lt;&gt;0),1,0)+
IF(AND(J3845="İADE DEPO",FİLTRE!$H$5="İADE DEPO"),1,0)+
IF(FİLTRE!$H$5="TÜMÜ",1,0)+
IF(AND(J3845="FİRMA İADE",FİLTRE!$H$5="FİRMA İADE"),1,0)+
IF(AND(J3845="İMHA",FİLTRE!$H$5="İMHA"),1,0)</f>
        <v>1</v>
      </c>
      <c r="I3845" s="99"/>
      <c r="J3845" s="100"/>
      <c r="K3845" s="100"/>
      <c r="L3845" s="101"/>
      <c r="M3845" s="102"/>
      <c r="N3845" s="101"/>
      <c r="O3845" s="99"/>
      <c r="P3845" s="103"/>
      <c r="Q3845" s="104"/>
      <c r="R3845" s="50"/>
      <c r="S3845" s="105"/>
      <c r="T3845" s="106"/>
      <c r="U3845" s="107"/>
      <c r="V3845" s="108"/>
      <c r="W3845" s="107"/>
      <c r="X3845" s="107"/>
      <c r="AA3845" s="107"/>
      <c r="AB3845" s="110"/>
      <c r="AC3845" s="110"/>
      <c r="AE3845" s="105"/>
      <c r="AF3845" s="105"/>
      <c r="AR3845" s="112"/>
    </row>
    <row r="3846" spans="2:44" x14ac:dyDescent="0.25">
      <c r="B3846" s="1" t="str">
        <f>IF(I3846="","",
(IF(N3846=FİLTRE!$H$6,2,0)+IF(FİLTRE!$H$6="TOPLAM",2,0))
)</f>
        <v/>
      </c>
      <c r="C3846">
        <f>IF(FİLTRE!$M$5="",9,(IF(U3846&gt;=FİLTRE!$M$5,1,0)))</f>
        <v>1</v>
      </c>
      <c r="D3846" s="1">
        <f>IF(FİLTRE!$M$6="",9,(IF('SKT LİSTESİ'!P3846&lt;=FİLTRE!$M$6,1,0)))</f>
        <v>1</v>
      </c>
      <c r="E3846" s="25" t="str">
        <f>IF(I3846="","",(COUNTIFS($L$4:L3846,L3846)))</f>
        <v/>
      </c>
      <c r="F3846" s="13">
        <f>IF(OR(B3846&lt;&gt;2,C3846&lt;&gt;1,D3846&lt;&gt;1,H3846&lt;&gt;1),0,
COUNTIFS($B$4:B3846,2,$C$4:C3846,1,$D$4:D3846,1,$H$4:H3846,1))</f>
        <v>0</v>
      </c>
      <c r="G3846" s="26" t="str">
        <f>IF(I3846="","",(COUNTIF($E$4:E3846,E3846)))</f>
        <v/>
      </c>
      <c r="H3846" s="1">
        <f>IF(AND(J3846="SAYIM",FİLTRE!$H$5="RAFTA",U3846&lt;&gt;0),1,0)+
IF(AND(J3846="İADE DEPO",FİLTRE!$H$5="İADE DEPO"),1,0)+
IF(FİLTRE!$H$5="TÜMÜ",1,0)+
IF(AND(J3846="FİRMA İADE",FİLTRE!$H$5="FİRMA İADE"),1,0)+
IF(AND(J3846="İMHA",FİLTRE!$H$5="İMHA"),1,0)</f>
        <v>1</v>
      </c>
      <c r="I3846" s="99"/>
      <c r="J3846" s="100"/>
      <c r="K3846" s="100"/>
      <c r="L3846" s="101"/>
      <c r="M3846" s="102"/>
      <c r="N3846" s="101"/>
      <c r="O3846" s="99"/>
      <c r="P3846" s="103"/>
      <c r="Q3846" s="104"/>
      <c r="R3846" s="50"/>
      <c r="S3846" s="105"/>
      <c r="T3846" s="106"/>
      <c r="U3846" s="107"/>
      <c r="V3846" s="108"/>
      <c r="W3846" s="107"/>
      <c r="X3846" s="107"/>
      <c r="AA3846" s="107"/>
      <c r="AB3846" s="110"/>
      <c r="AC3846" s="110"/>
      <c r="AE3846" s="105"/>
      <c r="AF3846" s="105"/>
      <c r="AR3846" s="112"/>
    </row>
    <row r="3847" spans="2:44" x14ac:dyDescent="0.25">
      <c r="B3847" s="1" t="str">
        <f>IF(I3847="","",
(IF(N3847=FİLTRE!$H$6,2,0)+IF(FİLTRE!$H$6="TOPLAM",2,0))
)</f>
        <v/>
      </c>
      <c r="C3847">
        <f>IF(FİLTRE!$M$5="",9,(IF(U3847&gt;=FİLTRE!$M$5,1,0)))</f>
        <v>1</v>
      </c>
      <c r="D3847" s="1">
        <f>IF(FİLTRE!$M$6="",9,(IF('SKT LİSTESİ'!P3847&lt;=FİLTRE!$M$6,1,0)))</f>
        <v>1</v>
      </c>
      <c r="E3847" s="25" t="str">
        <f>IF(I3847="","",(COUNTIFS($L$4:L3847,L3847)))</f>
        <v/>
      </c>
      <c r="F3847" s="13">
        <f>IF(OR(B3847&lt;&gt;2,C3847&lt;&gt;1,D3847&lt;&gt;1,H3847&lt;&gt;1),0,
COUNTIFS($B$4:B3847,2,$C$4:C3847,1,$D$4:D3847,1,$H$4:H3847,1))</f>
        <v>0</v>
      </c>
      <c r="G3847" s="26" t="str">
        <f>IF(I3847="","",(COUNTIF($E$4:E3847,E3847)))</f>
        <v/>
      </c>
      <c r="H3847" s="1">
        <f>IF(AND(J3847="SAYIM",FİLTRE!$H$5="RAFTA",U3847&lt;&gt;0),1,0)+
IF(AND(J3847="İADE DEPO",FİLTRE!$H$5="İADE DEPO"),1,0)+
IF(FİLTRE!$H$5="TÜMÜ",1,0)+
IF(AND(J3847="FİRMA İADE",FİLTRE!$H$5="FİRMA İADE"),1,0)+
IF(AND(J3847="İMHA",FİLTRE!$H$5="İMHA"),1,0)</f>
        <v>1</v>
      </c>
      <c r="I3847" s="99"/>
      <c r="J3847" s="100"/>
      <c r="K3847" s="100"/>
      <c r="L3847" s="101"/>
      <c r="M3847" s="102"/>
      <c r="N3847" s="101"/>
      <c r="O3847" s="99"/>
      <c r="P3847" s="103"/>
      <c r="Q3847" s="104"/>
      <c r="R3847" s="50"/>
      <c r="S3847" s="105"/>
      <c r="T3847" s="106"/>
      <c r="U3847" s="107"/>
      <c r="V3847" s="108"/>
      <c r="W3847" s="107"/>
      <c r="X3847" s="107"/>
      <c r="AA3847" s="107"/>
      <c r="AB3847" s="110"/>
      <c r="AC3847" s="110"/>
      <c r="AE3847" s="105"/>
      <c r="AF3847" s="105"/>
      <c r="AR3847" s="112"/>
    </row>
    <row r="3848" spans="2:44" x14ac:dyDescent="0.25">
      <c r="B3848" s="1" t="str">
        <f>IF(I3848="","",
(IF(N3848=FİLTRE!$H$6,2,0)+IF(FİLTRE!$H$6="TOPLAM",2,0))
)</f>
        <v/>
      </c>
      <c r="C3848">
        <f>IF(FİLTRE!$M$5="",9,(IF(U3848&gt;=FİLTRE!$M$5,1,0)))</f>
        <v>1</v>
      </c>
      <c r="D3848" s="1">
        <f>IF(FİLTRE!$M$6="",9,(IF('SKT LİSTESİ'!P3848&lt;=FİLTRE!$M$6,1,0)))</f>
        <v>1</v>
      </c>
      <c r="E3848" s="25" t="str">
        <f>IF(I3848="","",(COUNTIFS($L$4:L3848,L3848)))</f>
        <v/>
      </c>
      <c r="F3848" s="13">
        <f>IF(OR(B3848&lt;&gt;2,C3848&lt;&gt;1,D3848&lt;&gt;1,H3848&lt;&gt;1),0,
COUNTIFS($B$4:B3848,2,$C$4:C3848,1,$D$4:D3848,1,$H$4:H3848,1))</f>
        <v>0</v>
      </c>
      <c r="G3848" s="26" t="str">
        <f>IF(I3848="","",(COUNTIF($E$4:E3848,E3848)))</f>
        <v/>
      </c>
      <c r="H3848" s="1">
        <f>IF(AND(J3848="SAYIM",FİLTRE!$H$5="RAFTA",U3848&lt;&gt;0),1,0)+
IF(AND(J3848="İADE DEPO",FİLTRE!$H$5="İADE DEPO"),1,0)+
IF(FİLTRE!$H$5="TÜMÜ",1,0)+
IF(AND(J3848="FİRMA İADE",FİLTRE!$H$5="FİRMA İADE"),1,0)+
IF(AND(J3848="İMHA",FİLTRE!$H$5="İMHA"),1,0)</f>
        <v>1</v>
      </c>
      <c r="I3848" s="99"/>
      <c r="J3848" s="100"/>
      <c r="K3848" s="100"/>
      <c r="L3848" s="101"/>
      <c r="M3848" s="102"/>
      <c r="N3848" s="101"/>
      <c r="O3848" s="99"/>
      <c r="P3848" s="103"/>
      <c r="Q3848" s="104"/>
      <c r="R3848" s="50"/>
      <c r="S3848" s="105"/>
      <c r="T3848" s="106"/>
      <c r="U3848" s="107"/>
      <c r="V3848" s="108"/>
      <c r="W3848" s="107"/>
      <c r="X3848" s="107"/>
      <c r="AA3848" s="107"/>
      <c r="AB3848" s="110"/>
      <c r="AC3848" s="110"/>
      <c r="AE3848" s="105"/>
      <c r="AF3848" s="105"/>
      <c r="AR3848" s="112"/>
    </row>
    <row r="3849" spans="2:44" x14ac:dyDescent="0.25">
      <c r="B3849" s="1" t="str">
        <f>IF(I3849="","",
(IF(N3849=FİLTRE!$H$6,2,0)+IF(FİLTRE!$H$6="TOPLAM",2,0))
)</f>
        <v/>
      </c>
      <c r="C3849">
        <f>IF(FİLTRE!$M$5="",9,(IF(U3849&gt;=FİLTRE!$M$5,1,0)))</f>
        <v>1</v>
      </c>
      <c r="D3849" s="1">
        <f>IF(FİLTRE!$M$6="",9,(IF('SKT LİSTESİ'!P3849&lt;=FİLTRE!$M$6,1,0)))</f>
        <v>1</v>
      </c>
      <c r="E3849" s="25" t="str">
        <f>IF(I3849="","",(COUNTIFS($L$4:L3849,L3849)))</f>
        <v/>
      </c>
      <c r="F3849" s="13">
        <f>IF(OR(B3849&lt;&gt;2,C3849&lt;&gt;1,D3849&lt;&gt;1,H3849&lt;&gt;1),0,
COUNTIFS($B$4:B3849,2,$C$4:C3849,1,$D$4:D3849,1,$H$4:H3849,1))</f>
        <v>0</v>
      </c>
      <c r="G3849" s="26" t="str">
        <f>IF(I3849="","",(COUNTIF($E$4:E3849,E3849)))</f>
        <v/>
      </c>
      <c r="H3849" s="1">
        <f>IF(AND(J3849="SAYIM",FİLTRE!$H$5="RAFTA",U3849&lt;&gt;0),1,0)+
IF(AND(J3849="İADE DEPO",FİLTRE!$H$5="İADE DEPO"),1,0)+
IF(FİLTRE!$H$5="TÜMÜ",1,0)+
IF(AND(J3849="FİRMA İADE",FİLTRE!$H$5="FİRMA İADE"),1,0)+
IF(AND(J3849="İMHA",FİLTRE!$H$5="İMHA"),1,0)</f>
        <v>1</v>
      </c>
      <c r="I3849" s="99"/>
      <c r="J3849" s="100"/>
      <c r="K3849" s="100"/>
      <c r="L3849" s="101"/>
      <c r="M3849" s="102"/>
      <c r="N3849" s="101"/>
      <c r="O3849" s="99"/>
      <c r="P3849" s="103"/>
      <c r="Q3849" s="104"/>
      <c r="R3849" s="50"/>
      <c r="S3849" s="105"/>
      <c r="T3849" s="106"/>
      <c r="U3849" s="107"/>
      <c r="V3849" s="108"/>
      <c r="W3849" s="107"/>
      <c r="X3849" s="107"/>
      <c r="AA3849" s="107"/>
      <c r="AB3849" s="110"/>
      <c r="AC3849" s="110"/>
      <c r="AE3849" s="105"/>
      <c r="AF3849" s="105"/>
      <c r="AR3849" s="112"/>
    </row>
    <row r="3850" spans="2:44" x14ac:dyDescent="0.25">
      <c r="B3850" s="1" t="str">
        <f>IF(I3850="","",
(IF(N3850=FİLTRE!$H$6,2,0)+IF(FİLTRE!$H$6="TOPLAM",2,0))
)</f>
        <v/>
      </c>
      <c r="C3850">
        <f>IF(FİLTRE!$M$5="",9,(IF(U3850&gt;=FİLTRE!$M$5,1,0)))</f>
        <v>1</v>
      </c>
      <c r="D3850" s="1">
        <f>IF(FİLTRE!$M$6="",9,(IF('SKT LİSTESİ'!P3850&lt;=FİLTRE!$M$6,1,0)))</f>
        <v>1</v>
      </c>
      <c r="E3850" s="25" t="str">
        <f>IF(I3850="","",(COUNTIFS($L$4:L3850,L3850)))</f>
        <v/>
      </c>
      <c r="F3850" s="13">
        <f>IF(OR(B3850&lt;&gt;2,C3850&lt;&gt;1,D3850&lt;&gt;1,H3850&lt;&gt;1),0,
COUNTIFS($B$4:B3850,2,$C$4:C3850,1,$D$4:D3850,1,$H$4:H3850,1))</f>
        <v>0</v>
      </c>
      <c r="G3850" s="26" t="str">
        <f>IF(I3850="","",(COUNTIF($E$4:E3850,E3850)))</f>
        <v/>
      </c>
      <c r="H3850" s="1">
        <f>IF(AND(J3850="SAYIM",FİLTRE!$H$5="RAFTA",U3850&lt;&gt;0),1,0)+
IF(AND(J3850="İADE DEPO",FİLTRE!$H$5="İADE DEPO"),1,0)+
IF(FİLTRE!$H$5="TÜMÜ",1,0)+
IF(AND(J3850="FİRMA İADE",FİLTRE!$H$5="FİRMA İADE"),1,0)+
IF(AND(J3850="İMHA",FİLTRE!$H$5="İMHA"),1,0)</f>
        <v>1</v>
      </c>
      <c r="I3850" s="99"/>
      <c r="J3850" s="100"/>
      <c r="K3850" s="100"/>
      <c r="L3850" s="101"/>
      <c r="M3850" s="102"/>
      <c r="N3850" s="101"/>
      <c r="O3850" s="99"/>
      <c r="P3850" s="103"/>
      <c r="Q3850" s="104"/>
      <c r="R3850" s="50"/>
      <c r="S3850" s="105"/>
      <c r="T3850" s="106"/>
      <c r="U3850" s="107"/>
      <c r="V3850" s="108"/>
      <c r="W3850" s="107"/>
      <c r="X3850" s="107"/>
      <c r="AA3850" s="107"/>
      <c r="AB3850" s="110"/>
      <c r="AC3850" s="110"/>
      <c r="AE3850" s="105"/>
      <c r="AF3850" s="105"/>
      <c r="AR3850" s="112"/>
    </row>
    <row r="3851" spans="2:44" x14ac:dyDescent="0.25">
      <c r="B3851" s="1" t="str">
        <f>IF(I3851="","",
(IF(N3851=FİLTRE!$H$6,2,0)+IF(FİLTRE!$H$6="TOPLAM",2,0))
)</f>
        <v/>
      </c>
      <c r="C3851">
        <f>IF(FİLTRE!$M$5="",9,(IF(U3851&gt;=FİLTRE!$M$5,1,0)))</f>
        <v>1</v>
      </c>
      <c r="D3851" s="1">
        <f>IF(FİLTRE!$M$6="",9,(IF('SKT LİSTESİ'!P3851&lt;=FİLTRE!$M$6,1,0)))</f>
        <v>1</v>
      </c>
      <c r="E3851" s="25" t="str">
        <f>IF(I3851="","",(COUNTIFS($L$4:L3851,L3851)))</f>
        <v/>
      </c>
      <c r="F3851" s="13">
        <f>IF(OR(B3851&lt;&gt;2,C3851&lt;&gt;1,D3851&lt;&gt;1,H3851&lt;&gt;1),0,
COUNTIFS($B$4:B3851,2,$C$4:C3851,1,$D$4:D3851,1,$H$4:H3851,1))</f>
        <v>0</v>
      </c>
      <c r="G3851" s="26" t="str">
        <f>IF(I3851="","",(COUNTIF($E$4:E3851,E3851)))</f>
        <v/>
      </c>
      <c r="H3851" s="1">
        <f>IF(AND(J3851="SAYIM",FİLTRE!$H$5="RAFTA",U3851&lt;&gt;0),1,0)+
IF(AND(J3851="İADE DEPO",FİLTRE!$H$5="İADE DEPO"),1,0)+
IF(FİLTRE!$H$5="TÜMÜ",1,0)+
IF(AND(J3851="FİRMA İADE",FİLTRE!$H$5="FİRMA İADE"),1,0)+
IF(AND(J3851="İMHA",FİLTRE!$H$5="İMHA"),1,0)</f>
        <v>1</v>
      </c>
      <c r="I3851" s="99"/>
      <c r="J3851" s="100"/>
      <c r="K3851" s="100"/>
      <c r="L3851" s="101"/>
      <c r="M3851" s="102"/>
      <c r="N3851" s="101"/>
      <c r="O3851" s="99"/>
      <c r="P3851" s="103"/>
      <c r="Q3851" s="104"/>
      <c r="R3851" s="50"/>
      <c r="S3851" s="105"/>
      <c r="T3851" s="106"/>
      <c r="U3851" s="107"/>
      <c r="V3851" s="108"/>
      <c r="W3851" s="107"/>
      <c r="X3851" s="107"/>
      <c r="AA3851" s="107"/>
      <c r="AB3851" s="110"/>
      <c r="AC3851" s="110"/>
      <c r="AE3851" s="105"/>
      <c r="AF3851" s="105"/>
      <c r="AR3851" s="112"/>
    </row>
    <row r="3852" spans="2:44" x14ac:dyDescent="0.25">
      <c r="B3852" s="1" t="str">
        <f>IF(I3852="","",
(IF(N3852=FİLTRE!$H$6,2,0)+IF(FİLTRE!$H$6="TOPLAM",2,0))
)</f>
        <v/>
      </c>
      <c r="C3852">
        <f>IF(FİLTRE!$M$5="",9,(IF(U3852&gt;=FİLTRE!$M$5,1,0)))</f>
        <v>1</v>
      </c>
      <c r="D3852" s="1">
        <f>IF(FİLTRE!$M$6="",9,(IF('SKT LİSTESİ'!P3852&lt;=FİLTRE!$M$6,1,0)))</f>
        <v>1</v>
      </c>
      <c r="E3852" s="25" t="str">
        <f>IF(I3852="","",(COUNTIFS($L$4:L3852,L3852)))</f>
        <v/>
      </c>
      <c r="F3852" s="13">
        <f>IF(OR(B3852&lt;&gt;2,C3852&lt;&gt;1,D3852&lt;&gt;1,H3852&lt;&gt;1),0,
COUNTIFS($B$4:B3852,2,$C$4:C3852,1,$D$4:D3852,1,$H$4:H3852,1))</f>
        <v>0</v>
      </c>
      <c r="G3852" s="26" t="str">
        <f>IF(I3852="","",(COUNTIF($E$4:E3852,E3852)))</f>
        <v/>
      </c>
      <c r="H3852" s="1">
        <f>IF(AND(J3852="SAYIM",FİLTRE!$H$5="RAFTA",U3852&lt;&gt;0),1,0)+
IF(AND(J3852="İADE DEPO",FİLTRE!$H$5="İADE DEPO"),1,0)+
IF(FİLTRE!$H$5="TÜMÜ",1,0)+
IF(AND(J3852="FİRMA İADE",FİLTRE!$H$5="FİRMA İADE"),1,0)+
IF(AND(J3852="İMHA",FİLTRE!$H$5="İMHA"),1,0)</f>
        <v>1</v>
      </c>
      <c r="I3852" s="99"/>
      <c r="J3852" s="100"/>
      <c r="K3852" s="100"/>
      <c r="L3852" s="101"/>
      <c r="M3852" s="102"/>
      <c r="N3852" s="101"/>
      <c r="O3852" s="99"/>
      <c r="P3852" s="103"/>
      <c r="Q3852" s="104"/>
      <c r="R3852" s="50"/>
      <c r="S3852" s="105"/>
      <c r="T3852" s="106"/>
      <c r="U3852" s="107"/>
      <c r="V3852" s="108"/>
      <c r="W3852" s="107"/>
      <c r="X3852" s="107"/>
      <c r="AA3852" s="107"/>
      <c r="AB3852" s="110"/>
      <c r="AC3852" s="110"/>
      <c r="AE3852" s="105"/>
      <c r="AF3852" s="105"/>
      <c r="AR3852" s="112"/>
    </row>
    <row r="3853" spans="2:44" x14ac:dyDescent="0.25">
      <c r="B3853" s="1" t="str">
        <f>IF(I3853="","",
(IF(N3853=FİLTRE!$H$6,2,0)+IF(FİLTRE!$H$6="TOPLAM",2,0))
)</f>
        <v/>
      </c>
      <c r="C3853">
        <f>IF(FİLTRE!$M$5="",9,(IF(U3853&gt;=FİLTRE!$M$5,1,0)))</f>
        <v>1</v>
      </c>
      <c r="D3853" s="1">
        <f>IF(FİLTRE!$M$6="",9,(IF('SKT LİSTESİ'!P3853&lt;=FİLTRE!$M$6,1,0)))</f>
        <v>1</v>
      </c>
      <c r="E3853" s="25" t="str">
        <f>IF(I3853="","",(COUNTIFS($L$4:L3853,L3853)))</f>
        <v/>
      </c>
      <c r="F3853" s="13">
        <f>IF(OR(B3853&lt;&gt;2,C3853&lt;&gt;1,D3853&lt;&gt;1,H3853&lt;&gt;1),0,
COUNTIFS($B$4:B3853,2,$C$4:C3853,1,$D$4:D3853,1,$H$4:H3853,1))</f>
        <v>0</v>
      </c>
      <c r="G3853" s="26" t="str">
        <f>IF(I3853="","",(COUNTIF($E$4:E3853,E3853)))</f>
        <v/>
      </c>
      <c r="H3853" s="1">
        <f>IF(AND(J3853="SAYIM",FİLTRE!$H$5="RAFTA",U3853&lt;&gt;0),1,0)+
IF(AND(J3853="İADE DEPO",FİLTRE!$H$5="İADE DEPO"),1,0)+
IF(FİLTRE!$H$5="TÜMÜ",1,0)+
IF(AND(J3853="FİRMA İADE",FİLTRE!$H$5="FİRMA İADE"),1,0)+
IF(AND(J3853="İMHA",FİLTRE!$H$5="İMHA"),1,0)</f>
        <v>1</v>
      </c>
      <c r="I3853" s="99"/>
      <c r="J3853" s="100"/>
      <c r="K3853" s="100"/>
      <c r="L3853" s="101"/>
      <c r="M3853" s="102"/>
      <c r="N3853" s="101"/>
      <c r="O3853" s="99"/>
      <c r="P3853" s="103"/>
      <c r="Q3853" s="104"/>
      <c r="R3853" s="50"/>
      <c r="S3853" s="105"/>
      <c r="T3853" s="106"/>
      <c r="U3853" s="107"/>
      <c r="V3853" s="108"/>
      <c r="W3853" s="107"/>
      <c r="X3853" s="107"/>
      <c r="AA3853" s="107"/>
      <c r="AB3853" s="110"/>
      <c r="AC3853" s="110"/>
      <c r="AE3853" s="105"/>
      <c r="AF3853" s="105"/>
      <c r="AR3853" s="112"/>
    </row>
    <row r="3854" spans="2:44" x14ac:dyDescent="0.25">
      <c r="B3854" s="1" t="str">
        <f>IF(I3854="","",
(IF(N3854=FİLTRE!$H$6,2,0)+IF(FİLTRE!$H$6="TOPLAM",2,0))
)</f>
        <v/>
      </c>
      <c r="C3854">
        <f>IF(FİLTRE!$M$5="",9,(IF(U3854&gt;=FİLTRE!$M$5,1,0)))</f>
        <v>1</v>
      </c>
      <c r="D3854" s="1">
        <f>IF(FİLTRE!$M$6="",9,(IF('SKT LİSTESİ'!P3854&lt;=FİLTRE!$M$6,1,0)))</f>
        <v>1</v>
      </c>
      <c r="E3854" s="25" t="str">
        <f>IF(I3854="","",(COUNTIFS($L$4:L3854,L3854)))</f>
        <v/>
      </c>
      <c r="F3854" s="13">
        <f>IF(OR(B3854&lt;&gt;2,C3854&lt;&gt;1,D3854&lt;&gt;1,H3854&lt;&gt;1),0,
COUNTIFS($B$4:B3854,2,$C$4:C3854,1,$D$4:D3854,1,$H$4:H3854,1))</f>
        <v>0</v>
      </c>
      <c r="G3854" s="26" t="str">
        <f>IF(I3854="","",(COUNTIF($E$4:E3854,E3854)))</f>
        <v/>
      </c>
      <c r="H3854" s="1">
        <f>IF(AND(J3854="SAYIM",FİLTRE!$H$5="RAFTA",U3854&lt;&gt;0),1,0)+
IF(AND(J3854="İADE DEPO",FİLTRE!$H$5="İADE DEPO"),1,0)+
IF(FİLTRE!$H$5="TÜMÜ",1,0)+
IF(AND(J3854="FİRMA İADE",FİLTRE!$H$5="FİRMA İADE"),1,0)+
IF(AND(J3854="İMHA",FİLTRE!$H$5="İMHA"),1,0)</f>
        <v>1</v>
      </c>
      <c r="I3854" s="99"/>
      <c r="J3854" s="100"/>
      <c r="K3854" s="100"/>
      <c r="L3854" s="101"/>
      <c r="M3854" s="102"/>
      <c r="N3854" s="101"/>
      <c r="O3854" s="99"/>
      <c r="P3854" s="103"/>
      <c r="Q3854" s="104"/>
      <c r="R3854" s="50"/>
      <c r="S3854" s="105"/>
      <c r="T3854" s="106"/>
      <c r="U3854" s="107"/>
      <c r="V3854" s="108"/>
      <c r="W3854" s="107"/>
      <c r="X3854" s="107"/>
      <c r="AA3854" s="107"/>
      <c r="AB3854" s="110"/>
      <c r="AC3854" s="110"/>
      <c r="AE3854" s="105"/>
      <c r="AF3854" s="105"/>
      <c r="AR3854" s="112"/>
    </row>
    <row r="3855" spans="2:44" x14ac:dyDescent="0.25">
      <c r="B3855" s="1" t="str">
        <f>IF(I3855="","",
(IF(N3855=FİLTRE!$H$6,2,0)+IF(FİLTRE!$H$6="TOPLAM",2,0))
)</f>
        <v/>
      </c>
      <c r="C3855">
        <f>IF(FİLTRE!$M$5="",9,(IF(U3855&gt;=FİLTRE!$M$5,1,0)))</f>
        <v>1</v>
      </c>
      <c r="D3855" s="1">
        <f>IF(FİLTRE!$M$6="",9,(IF('SKT LİSTESİ'!P3855&lt;=FİLTRE!$M$6,1,0)))</f>
        <v>1</v>
      </c>
      <c r="E3855" s="25" t="str">
        <f>IF(I3855="","",(COUNTIFS($L$4:L3855,L3855)))</f>
        <v/>
      </c>
      <c r="F3855" s="13">
        <f>IF(OR(B3855&lt;&gt;2,C3855&lt;&gt;1,D3855&lt;&gt;1,H3855&lt;&gt;1),0,
COUNTIFS($B$4:B3855,2,$C$4:C3855,1,$D$4:D3855,1,$H$4:H3855,1))</f>
        <v>0</v>
      </c>
      <c r="G3855" s="26" t="str">
        <f>IF(I3855="","",(COUNTIF($E$4:E3855,E3855)))</f>
        <v/>
      </c>
      <c r="H3855" s="1">
        <f>IF(AND(J3855="SAYIM",FİLTRE!$H$5="RAFTA",U3855&lt;&gt;0),1,0)+
IF(AND(J3855="İADE DEPO",FİLTRE!$H$5="İADE DEPO"),1,0)+
IF(FİLTRE!$H$5="TÜMÜ",1,0)+
IF(AND(J3855="FİRMA İADE",FİLTRE!$H$5="FİRMA İADE"),1,0)+
IF(AND(J3855="İMHA",FİLTRE!$H$5="İMHA"),1,0)</f>
        <v>1</v>
      </c>
      <c r="I3855" s="99"/>
      <c r="J3855" s="100"/>
      <c r="K3855" s="100"/>
      <c r="L3855" s="101"/>
      <c r="M3855" s="102"/>
      <c r="N3855" s="101"/>
      <c r="O3855" s="99"/>
      <c r="P3855" s="103"/>
      <c r="Q3855" s="104"/>
      <c r="R3855" s="50"/>
      <c r="S3855" s="105"/>
      <c r="T3855" s="106"/>
      <c r="U3855" s="107"/>
      <c r="V3855" s="108"/>
      <c r="W3855" s="107"/>
      <c r="X3855" s="107"/>
      <c r="AA3855" s="107"/>
      <c r="AB3855" s="110"/>
      <c r="AC3855" s="110"/>
      <c r="AE3855" s="105"/>
      <c r="AF3855" s="105"/>
      <c r="AR3855" s="112"/>
    </row>
    <row r="3856" spans="2:44" x14ac:dyDescent="0.25">
      <c r="B3856" s="1" t="str">
        <f>IF(I3856="","",
(IF(N3856=FİLTRE!$H$6,2,0)+IF(FİLTRE!$H$6="TOPLAM",2,0))
)</f>
        <v/>
      </c>
      <c r="C3856">
        <f>IF(FİLTRE!$M$5="",9,(IF(U3856&gt;=FİLTRE!$M$5,1,0)))</f>
        <v>1</v>
      </c>
      <c r="D3856" s="1">
        <f>IF(FİLTRE!$M$6="",9,(IF('SKT LİSTESİ'!P3856&lt;=FİLTRE!$M$6,1,0)))</f>
        <v>1</v>
      </c>
      <c r="E3856" s="25" t="str">
        <f>IF(I3856="","",(COUNTIFS($L$4:L3856,L3856)))</f>
        <v/>
      </c>
      <c r="F3856" s="13">
        <f>IF(OR(B3856&lt;&gt;2,C3856&lt;&gt;1,D3856&lt;&gt;1,H3856&lt;&gt;1),0,
COUNTIFS($B$4:B3856,2,$C$4:C3856,1,$D$4:D3856,1,$H$4:H3856,1))</f>
        <v>0</v>
      </c>
      <c r="G3856" s="26" t="str">
        <f>IF(I3856="","",(COUNTIF($E$4:E3856,E3856)))</f>
        <v/>
      </c>
      <c r="H3856" s="1">
        <f>IF(AND(J3856="SAYIM",FİLTRE!$H$5="RAFTA",U3856&lt;&gt;0),1,0)+
IF(AND(J3856="İADE DEPO",FİLTRE!$H$5="İADE DEPO"),1,0)+
IF(FİLTRE!$H$5="TÜMÜ",1,0)+
IF(AND(J3856="FİRMA İADE",FİLTRE!$H$5="FİRMA İADE"),1,0)+
IF(AND(J3856="İMHA",FİLTRE!$H$5="İMHA"),1,0)</f>
        <v>1</v>
      </c>
      <c r="I3856" s="99"/>
      <c r="J3856" s="100"/>
      <c r="K3856" s="100"/>
      <c r="L3856" s="101"/>
      <c r="M3856" s="102"/>
      <c r="N3856" s="101"/>
      <c r="O3856" s="99"/>
      <c r="P3856" s="103"/>
      <c r="Q3856" s="104"/>
      <c r="R3856" s="50"/>
      <c r="S3856" s="105"/>
      <c r="T3856" s="106"/>
      <c r="U3856" s="107"/>
      <c r="V3856" s="108"/>
      <c r="W3856" s="107"/>
      <c r="X3856" s="107"/>
      <c r="AA3856" s="107"/>
      <c r="AB3856" s="110"/>
      <c r="AC3856" s="110"/>
      <c r="AE3856" s="105"/>
      <c r="AF3856" s="105"/>
      <c r="AR3856" s="112"/>
    </row>
    <row r="3857" spans="2:44" x14ac:dyDescent="0.25">
      <c r="B3857" s="1" t="str">
        <f>IF(I3857="","",
(IF(N3857=FİLTRE!$H$6,2,0)+IF(FİLTRE!$H$6="TOPLAM",2,0))
)</f>
        <v/>
      </c>
      <c r="C3857">
        <f>IF(FİLTRE!$M$5="",9,(IF(U3857&gt;=FİLTRE!$M$5,1,0)))</f>
        <v>1</v>
      </c>
      <c r="D3857" s="1">
        <f>IF(FİLTRE!$M$6="",9,(IF('SKT LİSTESİ'!P3857&lt;=FİLTRE!$M$6,1,0)))</f>
        <v>1</v>
      </c>
      <c r="E3857" s="25" t="str">
        <f>IF(I3857="","",(COUNTIFS($L$4:L3857,L3857)))</f>
        <v/>
      </c>
      <c r="F3857" s="13">
        <f>IF(OR(B3857&lt;&gt;2,C3857&lt;&gt;1,D3857&lt;&gt;1,H3857&lt;&gt;1),0,
COUNTIFS($B$4:B3857,2,$C$4:C3857,1,$D$4:D3857,1,$H$4:H3857,1))</f>
        <v>0</v>
      </c>
      <c r="G3857" s="26" t="str">
        <f>IF(I3857="","",(COUNTIF($E$4:E3857,E3857)))</f>
        <v/>
      </c>
      <c r="H3857" s="1">
        <f>IF(AND(J3857="SAYIM",FİLTRE!$H$5="RAFTA",U3857&lt;&gt;0),1,0)+
IF(AND(J3857="İADE DEPO",FİLTRE!$H$5="İADE DEPO"),1,0)+
IF(FİLTRE!$H$5="TÜMÜ",1,0)+
IF(AND(J3857="FİRMA İADE",FİLTRE!$H$5="FİRMA İADE"),1,0)+
IF(AND(J3857="İMHA",FİLTRE!$H$5="İMHA"),1,0)</f>
        <v>1</v>
      </c>
      <c r="I3857" s="99"/>
      <c r="J3857" s="100"/>
      <c r="K3857" s="100"/>
      <c r="L3857" s="101"/>
      <c r="M3857" s="102"/>
      <c r="N3857" s="101"/>
      <c r="O3857" s="99"/>
      <c r="P3857" s="103"/>
      <c r="Q3857" s="104"/>
      <c r="R3857" s="50"/>
      <c r="S3857" s="105"/>
      <c r="T3857" s="106"/>
      <c r="U3857" s="107"/>
      <c r="V3857" s="108"/>
      <c r="W3857" s="107"/>
      <c r="X3857" s="107"/>
      <c r="AA3857" s="107"/>
      <c r="AB3857" s="110"/>
      <c r="AC3857" s="110"/>
      <c r="AE3857" s="105"/>
      <c r="AF3857" s="105"/>
      <c r="AR3857" s="112"/>
    </row>
    <row r="3858" spans="2:44" x14ac:dyDescent="0.25">
      <c r="B3858" s="1" t="str">
        <f>IF(I3858="","",
(IF(N3858=FİLTRE!$H$6,2,0)+IF(FİLTRE!$H$6="TOPLAM",2,0))
)</f>
        <v/>
      </c>
      <c r="C3858">
        <f>IF(FİLTRE!$M$5="",9,(IF(U3858&gt;=FİLTRE!$M$5,1,0)))</f>
        <v>1</v>
      </c>
      <c r="D3858" s="1">
        <f>IF(FİLTRE!$M$6="",9,(IF('SKT LİSTESİ'!P3858&lt;=FİLTRE!$M$6,1,0)))</f>
        <v>1</v>
      </c>
      <c r="E3858" s="25" t="str">
        <f>IF(I3858="","",(COUNTIFS($L$4:L3858,L3858)))</f>
        <v/>
      </c>
      <c r="F3858" s="13">
        <f>IF(OR(B3858&lt;&gt;2,C3858&lt;&gt;1,D3858&lt;&gt;1,H3858&lt;&gt;1),0,
COUNTIFS($B$4:B3858,2,$C$4:C3858,1,$D$4:D3858,1,$H$4:H3858,1))</f>
        <v>0</v>
      </c>
      <c r="G3858" s="26" t="str">
        <f>IF(I3858="","",(COUNTIF($E$4:E3858,E3858)))</f>
        <v/>
      </c>
      <c r="H3858" s="1">
        <f>IF(AND(J3858="SAYIM",FİLTRE!$H$5="RAFTA",U3858&lt;&gt;0),1,0)+
IF(AND(J3858="İADE DEPO",FİLTRE!$H$5="İADE DEPO"),1,0)+
IF(FİLTRE!$H$5="TÜMÜ",1,0)+
IF(AND(J3858="FİRMA İADE",FİLTRE!$H$5="FİRMA İADE"),1,0)+
IF(AND(J3858="İMHA",FİLTRE!$H$5="İMHA"),1,0)</f>
        <v>1</v>
      </c>
      <c r="I3858" s="99"/>
      <c r="J3858" s="100"/>
      <c r="K3858" s="100"/>
      <c r="L3858" s="101"/>
      <c r="M3858" s="102"/>
      <c r="N3858" s="101"/>
      <c r="O3858" s="99"/>
      <c r="P3858" s="103"/>
      <c r="Q3858" s="104"/>
      <c r="R3858" s="50"/>
      <c r="S3858" s="105"/>
      <c r="T3858" s="106"/>
      <c r="U3858" s="107"/>
      <c r="V3858" s="108"/>
      <c r="W3858" s="107"/>
      <c r="X3858" s="107"/>
      <c r="AA3858" s="107"/>
      <c r="AB3858" s="110"/>
      <c r="AC3858" s="110"/>
      <c r="AE3858" s="105"/>
      <c r="AF3858" s="105"/>
      <c r="AR3858" s="112"/>
    </row>
    <row r="3859" spans="2:44" x14ac:dyDescent="0.25">
      <c r="B3859" s="1" t="str">
        <f>IF(I3859="","",
(IF(N3859=FİLTRE!$H$6,2,0)+IF(FİLTRE!$H$6="TOPLAM",2,0))
)</f>
        <v/>
      </c>
      <c r="C3859">
        <f>IF(FİLTRE!$M$5="",9,(IF(U3859&gt;=FİLTRE!$M$5,1,0)))</f>
        <v>1</v>
      </c>
      <c r="D3859" s="1">
        <f>IF(FİLTRE!$M$6="",9,(IF('SKT LİSTESİ'!P3859&lt;=FİLTRE!$M$6,1,0)))</f>
        <v>1</v>
      </c>
      <c r="E3859" s="25" t="str">
        <f>IF(I3859="","",(COUNTIFS($L$4:L3859,L3859)))</f>
        <v/>
      </c>
      <c r="F3859" s="13">
        <f>IF(OR(B3859&lt;&gt;2,C3859&lt;&gt;1,D3859&lt;&gt;1,H3859&lt;&gt;1),0,
COUNTIFS($B$4:B3859,2,$C$4:C3859,1,$D$4:D3859,1,$H$4:H3859,1))</f>
        <v>0</v>
      </c>
      <c r="G3859" s="26" t="str">
        <f>IF(I3859="","",(COUNTIF($E$4:E3859,E3859)))</f>
        <v/>
      </c>
      <c r="H3859" s="1">
        <f>IF(AND(J3859="SAYIM",FİLTRE!$H$5="RAFTA",U3859&lt;&gt;0),1,0)+
IF(AND(J3859="İADE DEPO",FİLTRE!$H$5="İADE DEPO"),1,0)+
IF(FİLTRE!$H$5="TÜMÜ",1,0)+
IF(AND(J3859="FİRMA İADE",FİLTRE!$H$5="FİRMA İADE"),1,0)+
IF(AND(J3859="İMHA",FİLTRE!$H$5="İMHA"),1,0)</f>
        <v>1</v>
      </c>
      <c r="I3859" s="99"/>
      <c r="J3859" s="100"/>
      <c r="K3859" s="100"/>
      <c r="L3859" s="101"/>
      <c r="M3859" s="102"/>
      <c r="N3859" s="101"/>
      <c r="O3859" s="99"/>
      <c r="P3859" s="103"/>
      <c r="Q3859" s="104"/>
      <c r="R3859" s="50"/>
      <c r="S3859" s="105"/>
      <c r="T3859" s="106"/>
      <c r="U3859" s="107"/>
      <c r="V3859" s="108"/>
      <c r="W3859" s="107"/>
      <c r="X3859" s="107"/>
      <c r="AA3859" s="107"/>
      <c r="AB3859" s="110"/>
      <c r="AC3859" s="110"/>
      <c r="AE3859" s="105"/>
      <c r="AF3859" s="105"/>
      <c r="AR3859" s="112"/>
    </row>
    <row r="3860" spans="2:44" x14ac:dyDescent="0.25">
      <c r="B3860" s="1" t="str">
        <f>IF(I3860="","",
(IF(N3860=FİLTRE!$H$6,2,0)+IF(FİLTRE!$H$6="TOPLAM",2,0))
)</f>
        <v/>
      </c>
      <c r="C3860">
        <f>IF(FİLTRE!$M$5="",9,(IF(U3860&gt;=FİLTRE!$M$5,1,0)))</f>
        <v>1</v>
      </c>
      <c r="D3860" s="1">
        <f>IF(FİLTRE!$M$6="",9,(IF('SKT LİSTESİ'!P3860&lt;=FİLTRE!$M$6,1,0)))</f>
        <v>1</v>
      </c>
      <c r="E3860" s="25" t="str">
        <f>IF(I3860="","",(COUNTIFS($L$4:L3860,L3860)))</f>
        <v/>
      </c>
      <c r="F3860" s="13">
        <f>IF(OR(B3860&lt;&gt;2,C3860&lt;&gt;1,D3860&lt;&gt;1,H3860&lt;&gt;1),0,
COUNTIFS($B$4:B3860,2,$C$4:C3860,1,$D$4:D3860,1,$H$4:H3860,1))</f>
        <v>0</v>
      </c>
      <c r="G3860" s="26" t="str">
        <f>IF(I3860="","",(COUNTIF($E$4:E3860,E3860)))</f>
        <v/>
      </c>
      <c r="H3860" s="1">
        <f>IF(AND(J3860="SAYIM",FİLTRE!$H$5="RAFTA",U3860&lt;&gt;0),1,0)+
IF(AND(J3860="İADE DEPO",FİLTRE!$H$5="İADE DEPO"),1,0)+
IF(FİLTRE!$H$5="TÜMÜ",1,0)+
IF(AND(J3860="FİRMA İADE",FİLTRE!$H$5="FİRMA İADE"),1,0)+
IF(AND(J3860="İMHA",FİLTRE!$H$5="İMHA"),1,0)</f>
        <v>1</v>
      </c>
      <c r="I3860" s="99"/>
      <c r="J3860" s="100"/>
      <c r="K3860" s="100"/>
      <c r="L3860" s="101"/>
      <c r="M3860" s="102"/>
      <c r="N3860" s="101"/>
      <c r="O3860" s="99"/>
      <c r="P3860" s="103"/>
      <c r="Q3860" s="104"/>
      <c r="R3860" s="50"/>
      <c r="S3860" s="105"/>
      <c r="T3860" s="106"/>
      <c r="U3860" s="107"/>
      <c r="V3860" s="108"/>
      <c r="W3860" s="107"/>
      <c r="X3860" s="107"/>
      <c r="AA3860" s="107"/>
      <c r="AB3860" s="110"/>
      <c r="AC3860" s="110"/>
      <c r="AE3860" s="105"/>
      <c r="AF3860" s="105"/>
      <c r="AR3860" s="112"/>
    </row>
    <row r="3861" spans="2:44" x14ac:dyDescent="0.25">
      <c r="B3861" s="1" t="str">
        <f>IF(I3861="","",
(IF(N3861=FİLTRE!$H$6,2,0)+IF(FİLTRE!$H$6="TOPLAM",2,0))
)</f>
        <v/>
      </c>
      <c r="C3861">
        <f>IF(FİLTRE!$M$5="",9,(IF(U3861&gt;=FİLTRE!$M$5,1,0)))</f>
        <v>1</v>
      </c>
      <c r="D3861" s="1">
        <f>IF(FİLTRE!$M$6="",9,(IF('SKT LİSTESİ'!P3861&lt;=FİLTRE!$M$6,1,0)))</f>
        <v>1</v>
      </c>
      <c r="E3861" s="25" t="str">
        <f>IF(I3861="","",(COUNTIFS($L$4:L3861,L3861)))</f>
        <v/>
      </c>
      <c r="F3861" s="13">
        <f>IF(OR(B3861&lt;&gt;2,C3861&lt;&gt;1,D3861&lt;&gt;1,H3861&lt;&gt;1),0,
COUNTIFS($B$4:B3861,2,$C$4:C3861,1,$D$4:D3861,1,$H$4:H3861,1))</f>
        <v>0</v>
      </c>
      <c r="G3861" s="26" t="str">
        <f>IF(I3861="","",(COUNTIF($E$4:E3861,E3861)))</f>
        <v/>
      </c>
      <c r="H3861" s="1">
        <f>IF(AND(J3861="SAYIM",FİLTRE!$H$5="RAFTA",U3861&lt;&gt;0),1,0)+
IF(AND(J3861="İADE DEPO",FİLTRE!$H$5="İADE DEPO"),1,0)+
IF(FİLTRE!$H$5="TÜMÜ",1,0)+
IF(AND(J3861="FİRMA İADE",FİLTRE!$H$5="FİRMA İADE"),1,0)+
IF(AND(J3861="İMHA",FİLTRE!$H$5="İMHA"),1,0)</f>
        <v>1</v>
      </c>
      <c r="I3861" s="99"/>
      <c r="J3861" s="100"/>
      <c r="K3861" s="100"/>
      <c r="L3861" s="101"/>
      <c r="M3861" s="102"/>
      <c r="N3861" s="101"/>
      <c r="O3861" s="99"/>
      <c r="P3861" s="103"/>
      <c r="Q3861" s="104"/>
      <c r="R3861" s="50"/>
      <c r="S3861" s="105"/>
      <c r="T3861" s="106"/>
      <c r="U3861" s="107"/>
      <c r="V3861" s="108"/>
      <c r="W3861" s="107"/>
      <c r="X3861" s="107"/>
      <c r="AA3861" s="107"/>
      <c r="AB3861" s="110"/>
      <c r="AC3861" s="110"/>
      <c r="AE3861" s="105"/>
      <c r="AF3861" s="105"/>
      <c r="AR3861" s="112"/>
    </row>
    <row r="3862" spans="2:44" x14ac:dyDescent="0.25">
      <c r="B3862" s="1" t="str">
        <f>IF(I3862="","",
(IF(N3862=FİLTRE!$H$6,2,0)+IF(FİLTRE!$H$6="TOPLAM",2,0))
)</f>
        <v/>
      </c>
      <c r="C3862">
        <f>IF(FİLTRE!$M$5="",9,(IF(U3862&gt;=FİLTRE!$M$5,1,0)))</f>
        <v>1</v>
      </c>
      <c r="D3862" s="1">
        <f>IF(FİLTRE!$M$6="",9,(IF('SKT LİSTESİ'!P3862&lt;=FİLTRE!$M$6,1,0)))</f>
        <v>1</v>
      </c>
      <c r="E3862" s="25" t="str">
        <f>IF(I3862="","",(COUNTIFS($L$4:L3862,L3862)))</f>
        <v/>
      </c>
      <c r="F3862" s="13">
        <f>IF(OR(B3862&lt;&gt;2,C3862&lt;&gt;1,D3862&lt;&gt;1,H3862&lt;&gt;1),0,
COUNTIFS($B$4:B3862,2,$C$4:C3862,1,$D$4:D3862,1,$H$4:H3862,1))</f>
        <v>0</v>
      </c>
      <c r="G3862" s="26" t="str">
        <f>IF(I3862="","",(COUNTIF($E$4:E3862,E3862)))</f>
        <v/>
      </c>
      <c r="H3862" s="1">
        <f>IF(AND(J3862="SAYIM",FİLTRE!$H$5="RAFTA",U3862&lt;&gt;0),1,0)+
IF(AND(J3862="İADE DEPO",FİLTRE!$H$5="İADE DEPO"),1,0)+
IF(FİLTRE!$H$5="TÜMÜ",1,0)+
IF(AND(J3862="FİRMA İADE",FİLTRE!$H$5="FİRMA İADE"),1,0)+
IF(AND(J3862="İMHA",FİLTRE!$H$5="İMHA"),1,0)</f>
        <v>1</v>
      </c>
      <c r="I3862" s="99"/>
      <c r="J3862" s="100"/>
      <c r="K3862" s="100"/>
      <c r="L3862" s="101"/>
      <c r="M3862" s="102"/>
      <c r="N3862" s="101"/>
      <c r="O3862" s="99"/>
      <c r="P3862" s="103"/>
      <c r="Q3862" s="104"/>
      <c r="R3862" s="50"/>
      <c r="S3862" s="105"/>
      <c r="T3862" s="106"/>
      <c r="U3862" s="107"/>
      <c r="V3862" s="108"/>
      <c r="W3862" s="107"/>
      <c r="X3862" s="107"/>
      <c r="AA3862" s="107"/>
      <c r="AB3862" s="110"/>
      <c r="AC3862" s="110"/>
      <c r="AE3862" s="105"/>
      <c r="AF3862" s="105"/>
      <c r="AR3862" s="112"/>
    </row>
    <row r="3863" spans="2:44" x14ac:dyDescent="0.25">
      <c r="B3863" s="1" t="str">
        <f>IF(I3863="","",
(IF(N3863=FİLTRE!$H$6,2,0)+IF(FİLTRE!$H$6="TOPLAM",2,0))
)</f>
        <v/>
      </c>
      <c r="C3863">
        <f>IF(FİLTRE!$M$5="",9,(IF(U3863&gt;=FİLTRE!$M$5,1,0)))</f>
        <v>1</v>
      </c>
      <c r="D3863" s="1">
        <f>IF(FİLTRE!$M$6="",9,(IF('SKT LİSTESİ'!P3863&lt;=FİLTRE!$M$6,1,0)))</f>
        <v>1</v>
      </c>
      <c r="E3863" s="25" t="str">
        <f>IF(I3863="","",(COUNTIFS($L$4:L3863,L3863)))</f>
        <v/>
      </c>
      <c r="F3863" s="13">
        <f>IF(OR(B3863&lt;&gt;2,C3863&lt;&gt;1,D3863&lt;&gt;1,H3863&lt;&gt;1),0,
COUNTIFS($B$4:B3863,2,$C$4:C3863,1,$D$4:D3863,1,$H$4:H3863,1))</f>
        <v>0</v>
      </c>
      <c r="G3863" s="26" t="str">
        <f>IF(I3863="","",(COUNTIF($E$4:E3863,E3863)))</f>
        <v/>
      </c>
      <c r="H3863" s="1">
        <f>IF(AND(J3863="SAYIM",FİLTRE!$H$5="RAFTA",U3863&lt;&gt;0),1,0)+
IF(AND(J3863="İADE DEPO",FİLTRE!$H$5="İADE DEPO"),1,0)+
IF(FİLTRE!$H$5="TÜMÜ",1,0)+
IF(AND(J3863="FİRMA İADE",FİLTRE!$H$5="FİRMA İADE"),1,0)+
IF(AND(J3863="İMHA",FİLTRE!$H$5="İMHA"),1,0)</f>
        <v>1</v>
      </c>
      <c r="I3863" s="99"/>
      <c r="J3863" s="100"/>
      <c r="K3863" s="100"/>
      <c r="L3863" s="101"/>
      <c r="M3863" s="102"/>
      <c r="N3863" s="101"/>
      <c r="O3863" s="99"/>
      <c r="P3863" s="103"/>
      <c r="Q3863" s="104"/>
      <c r="R3863" s="50"/>
      <c r="S3863" s="105"/>
      <c r="T3863" s="106"/>
      <c r="U3863" s="107"/>
      <c r="V3863" s="108"/>
      <c r="W3863" s="107"/>
      <c r="X3863" s="107"/>
      <c r="AA3863" s="107"/>
      <c r="AB3863" s="110"/>
      <c r="AC3863" s="110"/>
      <c r="AE3863" s="105"/>
      <c r="AF3863" s="105"/>
      <c r="AR3863" s="112"/>
    </row>
    <row r="3864" spans="2:44" x14ac:dyDescent="0.25">
      <c r="B3864" s="1" t="str">
        <f>IF(I3864="","",
(IF(N3864=FİLTRE!$H$6,2,0)+IF(FİLTRE!$H$6="TOPLAM",2,0))
)</f>
        <v/>
      </c>
      <c r="C3864">
        <f>IF(FİLTRE!$M$5="",9,(IF(U3864&gt;=FİLTRE!$M$5,1,0)))</f>
        <v>1</v>
      </c>
      <c r="D3864" s="1">
        <f>IF(FİLTRE!$M$6="",9,(IF('SKT LİSTESİ'!P3864&lt;=FİLTRE!$M$6,1,0)))</f>
        <v>1</v>
      </c>
      <c r="E3864" s="25" t="str">
        <f>IF(I3864="","",(COUNTIFS($L$4:L3864,L3864)))</f>
        <v/>
      </c>
      <c r="F3864" s="13">
        <f>IF(OR(B3864&lt;&gt;2,C3864&lt;&gt;1,D3864&lt;&gt;1,H3864&lt;&gt;1),0,
COUNTIFS($B$4:B3864,2,$C$4:C3864,1,$D$4:D3864,1,$H$4:H3864,1))</f>
        <v>0</v>
      </c>
      <c r="G3864" s="26" t="str">
        <f>IF(I3864="","",(COUNTIF($E$4:E3864,E3864)))</f>
        <v/>
      </c>
      <c r="H3864" s="1">
        <f>IF(AND(J3864="SAYIM",FİLTRE!$H$5="RAFTA",U3864&lt;&gt;0),1,0)+
IF(AND(J3864="İADE DEPO",FİLTRE!$H$5="İADE DEPO"),1,0)+
IF(FİLTRE!$H$5="TÜMÜ",1,0)+
IF(AND(J3864="FİRMA İADE",FİLTRE!$H$5="FİRMA İADE"),1,0)+
IF(AND(J3864="İMHA",FİLTRE!$H$5="İMHA"),1,0)</f>
        <v>1</v>
      </c>
      <c r="I3864" s="99"/>
      <c r="J3864" s="100"/>
      <c r="K3864" s="100"/>
      <c r="L3864" s="101"/>
      <c r="M3864" s="102"/>
      <c r="N3864" s="101"/>
      <c r="O3864" s="99"/>
      <c r="P3864" s="103"/>
      <c r="Q3864" s="104"/>
      <c r="R3864" s="50"/>
      <c r="S3864" s="105"/>
      <c r="T3864" s="106"/>
      <c r="U3864" s="107"/>
      <c r="V3864" s="108"/>
      <c r="W3864" s="107"/>
      <c r="X3864" s="107"/>
      <c r="AA3864" s="107"/>
      <c r="AB3864" s="110"/>
      <c r="AC3864" s="110"/>
      <c r="AE3864" s="105"/>
      <c r="AF3864" s="105"/>
      <c r="AR3864" s="112"/>
    </row>
    <row r="3865" spans="2:44" x14ac:dyDescent="0.25">
      <c r="B3865" s="1" t="str">
        <f>IF(I3865="","",
(IF(N3865=FİLTRE!$H$6,2,0)+IF(FİLTRE!$H$6="TOPLAM",2,0))
)</f>
        <v/>
      </c>
      <c r="C3865">
        <f>IF(FİLTRE!$M$5="",9,(IF(U3865&gt;=FİLTRE!$M$5,1,0)))</f>
        <v>1</v>
      </c>
      <c r="D3865" s="1">
        <f>IF(FİLTRE!$M$6="",9,(IF('SKT LİSTESİ'!P3865&lt;=FİLTRE!$M$6,1,0)))</f>
        <v>1</v>
      </c>
      <c r="E3865" s="25" t="str">
        <f>IF(I3865="","",(COUNTIFS($L$4:L3865,L3865)))</f>
        <v/>
      </c>
      <c r="F3865" s="13">
        <f>IF(OR(B3865&lt;&gt;2,C3865&lt;&gt;1,D3865&lt;&gt;1,H3865&lt;&gt;1),0,
COUNTIFS($B$4:B3865,2,$C$4:C3865,1,$D$4:D3865,1,$H$4:H3865,1))</f>
        <v>0</v>
      </c>
      <c r="G3865" s="26" t="str">
        <f>IF(I3865="","",(COUNTIF($E$4:E3865,E3865)))</f>
        <v/>
      </c>
      <c r="H3865" s="1">
        <f>IF(AND(J3865="SAYIM",FİLTRE!$H$5="RAFTA",U3865&lt;&gt;0),1,0)+
IF(AND(J3865="İADE DEPO",FİLTRE!$H$5="İADE DEPO"),1,0)+
IF(FİLTRE!$H$5="TÜMÜ",1,0)+
IF(AND(J3865="FİRMA İADE",FİLTRE!$H$5="FİRMA İADE"),1,0)+
IF(AND(J3865="İMHA",FİLTRE!$H$5="İMHA"),1,0)</f>
        <v>1</v>
      </c>
      <c r="I3865" s="99"/>
      <c r="J3865" s="100"/>
      <c r="K3865" s="100"/>
      <c r="L3865" s="101"/>
      <c r="M3865" s="102"/>
      <c r="N3865" s="101"/>
      <c r="O3865" s="99"/>
      <c r="P3865" s="103"/>
      <c r="Q3865" s="104"/>
      <c r="R3865" s="50"/>
      <c r="S3865" s="105"/>
      <c r="T3865" s="106"/>
      <c r="U3865" s="107"/>
      <c r="V3865" s="108"/>
      <c r="W3865" s="107"/>
      <c r="X3865" s="107"/>
      <c r="AA3865" s="107"/>
      <c r="AB3865" s="110"/>
      <c r="AC3865" s="110"/>
      <c r="AE3865" s="105"/>
      <c r="AF3865" s="105"/>
      <c r="AR3865" s="112"/>
    </row>
    <row r="3866" spans="2:44" x14ac:dyDescent="0.25">
      <c r="B3866" s="1" t="str">
        <f>IF(I3866="","",
(IF(N3866=FİLTRE!$H$6,2,0)+IF(FİLTRE!$H$6="TOPLAM",2,0))
)</f>
        <v/>
      </c>
      <c r="C3866">
        <f>IF(FİLTRE!$M$5="",9,(IF(U3866&gt;=FİLTRE!$M$5,1,0)))</f>
        <v>1</v>
      </c>
      <c r="D3866" s="1">
        <f>IF(FİLTRE!$M$6="",9,(IF('SKT LİSTESİ'!P3866&lt;=FİLTRE!$M$6,1,0)))</f>
        <v>1</v>
      </c>
      <c r="E3866" s="25" t="str">
        <f>IF(I3866="","",(COUNTIFS($L$4:L3866,L3866)))</f>
        <v/>
      </c>
      <c r="F3866" s="13">
        <f>IF(OR(B3866&lt;&gt;2,C3866&lt;&gt;1,D3866&lt;&gt;1,H3866&lt;&gt;1),0,
COUNTIFS($B$4:B3866,2,$C$4:C3866,1,$D$4:D3866,1,$H$4:H3866,1))</f>
        <v>0</v>
      </c>
      <c r="G3866" s="26" t="str">
        <f>IF(I3866="","",(COUNTIF($E$4:E3866,E3866)))</f>
        <v/>
      </c>
      <c r="H3866" s="1">
        <f>IF(AND(J3866="SAYIM",FİLTRE!$H$5="RAFTA",U3866&lt;&gt;0),1,0)+
IF(AND(J3866="İADE DEPO",FİLTRE!$H$5="İADE DEPO"),1,0)+
IF(FİLTRE!$H$5="TÜMÜ",1,0)+
IF(AND(J3866="FİRMA İADE",FİLTRE!$H$5="FİRMA İADE"),1,0)+
IF(AND(J3866="İMHA",FİLTRE!$H$5="İMHA"),1,0)</f>
        <v>1</v>
      </c>
      <c r="I3866" s="99"/>
      <c r="J3866" s="100"/>
      <c r="K3866" s="100"/>
      <c r="L3866" s="101"/>
      <c r="M3866" s="102"/>
      <c r="N3866" s="101"/>
      <c r="O3866" s="99"/>
      <c r="P3866" s="103"/>
      <c r="Q3866" s="104"/>
      <c r="R3866" s="50"/>
      <c r="S3866" s="105"/>
      <c r="T3866" s="106"/>
      <c r="U3866" s="107"/>
      <c r="V3866" s="108"/>
      <c r="W3866" s="107"/>
      <c r="X3866" s="107"/>
      <c r="AA3866" s="107"/>
      <c r="AB3866" s="110"/>
      <c r="AC3866" s="110"/>
      <c r="AE3866" s="105"/>
      <c r="AF3866" s="105"/>
      <c r="AR3866" s="112"/>
    </row>
    <row r="3867" spans="2:44" x14ac:dyDescent="0.25">
      <c r="B3867" s="1" t="str">
        <f>IF(I3867="","",
(IF(N3867=FİLTRE!$H$6,2,0)+IF(FİLTRE!$H$6="TOPLAM",2,0))
)</f>
        <v/>
      </c>
      <c r="C3867">
        <f>IF(FİLTRE!$M$5="",9,(IF(U3867&gt;=FİLTRE!$M$5,1,0)))</f>
        <v>1</v>
      </c>
      <c r="D3867" s="1">
        <f>IF(FİLTRE!$M$6="",9,(IF('SKT LİSTESİ'!P3867&lt;=FİLTRE!$M$6,1,0)))</f>
        <v>1</v>
      </c>
      <c r="E3867" s="25" t="str">
        <f>IF(I3867="","",(COUNTIFS($L$4:L3867,L3867)))</f>
        <v/>
      </c>
      <c r="F3867" s="13">
        <f>IF(OR(B3867&lt;&gt;2,C3867&lt;&gt;1,D3867&lt;&gt;1,H3867&lt;&gt;1),0,
COUNTIFS($B$4:B3867,2,$C$4:C3867,1,$D$4:D3867,1,$H$4:H3867,1))</f>
        <v>0</v>
      </c>
      <c r="G3867" s="26" t="str">
        <f>IF(I3867="","",(COUNTIF($E$4:E3867,E3867)))</f>
        <v/>
      </c>
      <c r="H3867" s="1">
        <f>IF(AND(J3867="SAYIM",FİLTRE!$H$5="RAFTA",U3867&lt;&gt;0),1,0)+
IF(AND(J3867="İADE DEPO",FİLTRE!$H$5="İADE DEPO"),1,0)+
IF(FİLTRE!$H$5="TÜMÜ",1,0)+
IF(AND(J3867="FİRMA İADE",FİLTRE!$H$5="FİRMA İADE"),1,0)+
IF(AND(J3867="İMHA",FİLTRE!$H$5="İMHA"),1,0)</f>
        <v>1</v>
      </c>
      <c r="I3867" s="99"/>
      <c r="J3867" s="100"/>
      <c r="K3867" s="100"/>
      <c r="L3867" s="101"/>
      <c r="M3867" s="102"/>
      <c r="N3867" s="101"/>
      <c r="O3867" s="99"/>
      <c r="P3867" s="103"/>
      <c r="Q3867" s="104"/>
      <c r="R3867" s="50"/>
      <c r="S3867" s="105"/>
      <c r="T3867" s="106"/>
      <c r="U3867" s="107"/>
      <c r="V3867" s="108"/>
      <c r="W3867" s="107"/>
      <c r="X3867" s="107"/>
      <c r="AA3867" s="107"/>
      <c r="AB3867" s="110"/>
      <c r="AC3867" s="110"/>
      <c r="AE3867" s="105"/>
      <c r="AF3867" s="105"/>
      <c r="AR3867" s="112"/>
    </row>
    <row r="3868" spans="2:44" x14ac:dyDescent="0.25">
      <c r="B3868" s="1" t="str">
        <f>IF(I3868="","",
(IF(N3868=FİLTRE!$H$6,2,0)+IF(FİLTRE!$H$6="TOPLAM",2,0))
)</f>
        <v/>
      </c>
      <c r="C3868">
        <f>IF(FİLTRE!$M$5="",9,(IF(U3868&gt;=FİLTRE!$M$5,1,0)))</f>
        <v>1</v>
      </c>
      <c r="D3868" s="1">
        <f>IF(FİLTRE!$M$6="",9,(IF('SKT LİSTESİ'!P3868&lt;=FİLTRE!$M$6,1,0)))</f>
        <v>1</v>
      </c>
      <c r="E3868" s="25" t="str">
        <f>IF(I3868="","",(COUNTIFS($L$4:L3868,L3868)))</f>
        <v/>
      </c>
      <c r="F3868" s="13">
        <f>IF(OR(B3868&lt;&gt;2,C3868&lt;&gt;1,D3868&lt;&gt;1,H3868&lt;&gt;1),0,
COUNTIFS($B$4:B3868,2,$C$4:C3868,1,$D$4:D3868,1,$H$4:H3868,1))</f>
        <v>0</v>
      </c>
      <c r="G3868" s="26" t="str">
        <f>IF(I3868="","",(COUNTIF($E$4:E3868,E3868)))</f>
        <v/>
      </c>
      <c r="H3868" s="1">
        <f>IF(AND(J3868="SAYIM",FİLTRE!$H$5="RAFTA",U3868&lt;&gt;0),1,0)+
IF(AND(J3868="İADE DEPO",FİLTRE!$H$5="İADE DEPO"),1,0)+
IF(FİLTRE!$H$5="TÜMÜ",1,0)+
IF(AND(J3868="FİRMA İADE",FİLTRE!$H$5="FİRMA İADE"),1,0)+
IF(AND(J3868="İMHA",FİLTRE!$H$5="İMHA"),1,0)</f>
        <v>1</v>
      </c>
      <c r="I3868" s="99"/>
      <c r="J3868" s="100"/>
      <c r="K3868" s="100"/>
      <c r="L3868" s="101"/>
      <c r="M3868" s="102"/>
      <c r="N3868" s="101"/>
      <c r="O3868" s="99"/>
      <c r="P3868" s="103"/>
      <c r="Q3868" s="104"/>
      <c r="R3868" s="50"/>
      <c r="S3868" s="105"/>
      <c r="T3868" s="106"/>
      <c r="U3868" s="107"/>
      <c r="V3868" s="108"/>
      <c r="W3868" s="107"/>
      <c r="X3868" s="107"/>
      <c r="AA3868" s="107"/>
      <c r="AB3868" s="110"/>
      <c r="AC3868" s="110"/>
      <c r="AE3868" s="105"/>
      <c r="AF3868" s="105"/>
      <c r="AR3868" s="112"/>
    </row>
    <row r="3869" spans="2:44" x14ac:dyDescent="0.25">
      <c r="B3869" s="1" t="str">
        <f>IF(I3869="","",
(IF(N3869=FİLTRE!$H$6,2,0)+IF(FİLTRE!$H$6="TOPLAM",2,0))
)</f>
        <v/>
      </c>
      <c r="C3869">
        <f>IF(FİLTRE!$M$5="",9,(IF(U3869&gt;=FİLTRE!$M$5,1,0)))</f>
        <v>1</v>
      </c>
      <c r="D3869" s="1">
        <f>IF(FİLTRE!$M$6="",9,(IF('SKT LİSTESİ'!P3869&lt;=FİLTRE!$M$6,1,0)))</f>
        <v>1</v>
      </c>
      <c r="E3869" s="25" t="str">
        <f>IF(I3869="","",(COUNTIFS($L$4:L3869,L3869)))</f>
        <v/>
      </c>
      <c r="F3869" s="13">
        <f>IF(OR(B3869&lt;&gt;2,C3869&lt;&gt;1,D3869&lt;&gt;1,H3869&lt;&gt;1),0,
COUNTIFS($B$4:B3869,2,$C$4:C3869,1,$D$4:D3869,1,$H$4:H3869,1))</f>
        <v>0</v>
      </c>
      <c r="G3869" s="26" t="str">
        <f>IF(I3869="","",(COUNTIF($E$4:E3869,E3869)))</f>
        <v/>
      </c>
      <c r="H3869" s="1">
        <f>IF(AND(J3869="SAYIM",FİLTRE!$H$5="RAFTA",U3869&lt;&gt;0),1,0)+
IF(AND(J3869="İADE DEPO",FİLTRE!$H$5="İADE DEPO"),1,0)+
IF(FİLTRE!$H$5="TÜMÜ",1,0)+
IF(AND(J3869="FİRMA İADE",FİLTRE!$H$5="FİRMA İADE"),1,0)+
IF(AND(J3869="İMHA",FİLTRE!$H$5="İMHA"),1,0)</f>
        <v>1</v>
      </c>
      <c r="I3869" s="99"/>
      <c r="J3869" s="100"/>
      <c r="K3869" s="100"/>
      <c r="L3869" s="101"/>
      <c r="M3869" s="102"/>
      <c r="N3869" s="101"/>
      <c r="O3869" s="99"/>
      <c r="P3869" s="103"/>
      <c r="Q3869" s="104"/>
      <c r="R3869" s="50"/>
      <c r="S3869" s="105"/>
      <c r="T3869" s="106"/>
      <c r="U3869" s="107"/>
      <c r="V3869" s="108"/>
      <c r="W3869" s="107"/>
      <c r="X3869" s="107"/>
      <c r="AA3869" s="107"/>
      <c r="AB3869" s="110"/>
      <c r="AC3869" s="110"/>
      <c r="AE3869" s="105"/>
      <c r="AF3869" s="105"/>
      <c r="AR3869" s="112"/>
    </row>
    <row r="3870" spans="2:44" x14ac:dyDescent="0.25">
      <c r="B3870" s="1" t="str">
        <f>IF(I3870="","",
(IF(N3870=FİLTRE!$H$6,2,0)+IF(FİLTRE!$H$6="TOPLAM",2,0))
)</f>
        <v/>
      </c>
      <c r="C3870">
        <f>IF(FİLTRE!$M$5="",9,(IF(U3870&gt;=FİLTRE!$M$5,1,0)))</f>
        <v>1</v>
      </c>
      <c r="D3870" s="1">
        <f>IF(FİLTRE!$M$6="",9,(IF('SKT LİSTESİ'!P3870&lt;=FİLTRE!$M$6,1,0)))</f>
        <v>1</v>
      </c>
      <c r="E3870" s="25" t="str">
        <f>IF(I3870="","",(COUNTIFS($L$4:L3870,L3870)))</f>
        <v/>
      </c>
      <c r="F3870" s="13">
        <f>IF(OR(B3870&lt;&gt;2,C3870&lt;&gt;1,D3870&lt;&gt;1,H3870&lt;&gt;1),0,
COUNTIFS($B$4:B3870,2,$C$4:C3870,1,$D$4:D3870,1,$H$4:H3870,1))</f>
        <v>0</v>
      </c>
      <c r="G3870" s="26" t="str">
        <f>IF(I3870="","",(COUNTIF($E$4:E3870,E3870)))</f>
        <v/>
      </c>
      <c r="H3870" s="1">
        <f>IF(AND(J3870="SAYIM",FİLTRE!$H$5="RAFTA",U3870&lt;&gt;0),1,0)+
IF(AND(J3870="İADE DEPO",FİLTRE!$H$5="İADE DEPO"),1,0)+
IF(FİLTRE!$H$5="TÜMÜ",1,0)+
IF(AND(J3870="FİRMA İADE",FİLTRE!$H$5="FİRMA İADE"),1,0)+
IF(AND(J3870="İMHA",FİLTRE!$H$5="İMHA"),1,0)</f>
        <v>1</v>
      </c>
      <c r="I3870" s="99"/>
      <c r="J3870" s="100"/>
      <c r="K3870" s="100"/>
      <c r="L3870" s="101"/>
      <c r="M3870" s="102"/>
      <c r="N3870" s="101"/>
      <c r="O3870" s="99"/>
      <c r="P3870" s="103"/>
      <c r="Q3870" s="104"/>
      <c r="R3870" s="50"/>
      <c r="S3870" s="105"/>
      <c r="T3870" s="106"/>
      <c r="U3870" s="107"/>
      <c r="V3870" s="108"/>
      <c r="W3870" s="107"/>
      <c r="X3870" s="107"/>
      <c r="AA3870" s="107"/>
      <c r="AB3870" s="110"/>
      <c r="AC3870" s="110"/>
      <c r="AE3870" s="105"/>
      <c r="AF3870" s="105"/>
      <c r="AR3870" s="112"/>
    </row>
    <row r="3871" spans="2:44" x14ac:dyDescent="0.25">
      <c r="B3871" s="1" t="str">
        <f>IF(I3871="","",
(IF(N3871=FİLTRE!$H$6,2,0)+IF(FİLTRE!$H$6="TOPLAM",2,0))
)</f>
        <v/>
      </c>
      <c r="C3871">
        <f>IF(FİLTRE!$M$5="",9,(IF(U3871&gt;=FİLTRE!$M$5,1,0)))</f>
        <v>1</v>
      </c>
      <c r="D3871" s="1">
        <f>IF(FİLTRE!$M$6="",9,(IF('SKT LİSTESİ'!P3871&lt;=FİLTRE!$M$6,1,0)))</f>
        <v>1</v>
      </c>
      <c r="E3871" s="25" t="str">
        <f>IF(I3871="","",(COUNTIFS($L$4:L3871,L3871)))</f>
        <v/>
      </c>
      <c r="F3871" s="13">
        <f>IF(OR(B3871&lt;&gt;2,C3871&lt;&gt;1,D3871&lt;&gt;1,H3871&lt;&gt;1),0,
COUNTIFS($B$4:B3871,2,$C$4:C3871,1,$D$4:D3871,1,$H$4:H3871,1))</f>
        <v>0</v>
      </c>
      <c r="G3871" s="26" t="str">
        <f>IF(I3871="","",(COUNTIF($E$4:E3871,E3871)))</f>
        <v/>
      </c>
      <c r="H3871" s="1">
        <f>IF(AND(J3871="SAYIM",FİLTRE!$H$5="RAFTA",U3871&lt;&gt;0),1,0)+
IF(AND(J3871="İADE DEPO",FİLTRE!$H$5="İADE DEPO"),1,0)+
IF(FİLTRE!$H$5="TÜMÜ",1,0)+
IF(AND(J3871="FİRMA İADE",FİLTRE!$H$5="FİRMA İADE"),1,0)+
IF(AND(J3871="İMHA",FİLTRE!$H$5="İMHA"),1,0)</f>
        <v>1</v>
      </c>
      <c r="I3871" s="99"/>
      <c r="J3871" s="100"/>
      <c r="K3871" s="100"/>
      <c r="L3871" s="101"/>
      <c r="M3871" s="102"/>
      <c r="N3871" s="101"/>
      <c r="O3871" s="99"/>
      <c r="P3871" s="103"/>
      <c r="Q3871" s="104"/>
      <c r="R3871" s="50"/>
      <c r="S3871" s="105"/>
      <c r="T3871" s="106"/>
      <c r="U3871" s="107"/>
      <c r="V3871" s="108"/>
      <c r="W3871" s="107"/>
      <c r="X3871" s="107"/>
      <c r="AA3871" s="107"/>
      <c r="AB3871" s="110"/>
      <c r="AC3871" s="110"/>
      <c r="AE3871" s="105"/>
      <c r="AF3871" s="105"/>
      <c r="AR3871" s="112"/>
    </row>
    <row r="3872" spans="2:44" x14ac:dyDescent="0.25">
      <c r="B3872" s="1" t="str">
        <f>IF(I3872="","",
(IF(N3872=FİLTRE!$H$6,2,0)+IF(FİLTRE!$H$6="TOPLAM",2,0))
)</f>
        <v/>
      </c>
      <c r="C3872">
        <f>IF(FİLTRE!$M$5="",9,(IF(U3872&gt;=FİLTRE!$M$5,1,0)))</f>
        <v>1</v>
      </c>
      <c r="D3872" s="1">
        <f>IF(FİLTRE!$M$6="",9,(IF('SKT LİSTESİ'!P3872&lt;=FİLTRE!$M$6,1,0)))</f>
        <v>1</v>
      </c>
      <c r="E3872" s="25" t="str">
        <f>IF(I3872="","",(COUNTIFS($L$4:L3872,L3872)))</f>
        <v/>
      </c>
      <c r="F3872" s="13">
        <f>IF(OR(B3872&lt;&gt;2,C3872&lt;&gt;1,D3872&lt;&gt;1,H3872&lt;&gt;1),0,
COUNTIFS($B$4:B3872,2,$C$4:C3872,1,$D$4:D3872,1,$H$4:H3872,1))</f>
        <v>0</v>
      </c>
      <c r="G3872" s="26" t="str">
        <f>IF(I3872="","",(COUNTIF($E$4:E3872,E3872)))</f>
        <v/>
      </c>
      <c r="H3872" s="1">
        <f>IF(AND(J3872="SAYIM",FİLTRE!$H$5="RAFTA",U3872&lt;&gt;0),1,0)+
IF(AND(J3872="İADE DEPO",FİLTRE!$H$5="İADE DEPO"),1,0)+
IF(FİLTRE!$H$5="TÜMÜ",1,0)+
IF(AND(J3872="FİRMA İADE",FİLTRE!$H$5="FİRMA İADE"),1,0)+
IF(AND(J3872="İMHA",FİLTRE!$H$5="İMHA"),1,0)</f>
        <v>1</v>
      </c>
      <c r="I3872" s="99"/>
      <c r="J3872" s="100"/>
      <c r="K3872" s="100"/>
      <c r="L3872" s="101"/>
      <c r="M3872" s="102"/>
      <c r="N3872" s="101"/>
      <c r="O3872" s="99"/>
      <c r="P3872" s="103"/>
      <c r="Q3872" s="104"/>
      <c r="R3872" s="50"/>
      <c r="S3872" s="105"/>
      <c r="T3872" s="106"/>
      <c r="U3872" s="107"/>
      <c r="V3872" s="108"/>
      <c r="W3872" s="107"/>
      <c r="X3872" s="107"/>
      <c r="AA3872" s="107"/>
      <c r="AB3872" s="110"/>
      <c r="AC3872" s="110"/>
      <c r="AE3872" s="105"/>
      <c r="AF3872" s="105"/>
      <c r="AR3872" s="112"/>
    </row>
    <row r="3873" spans="2:44" x14ac:dyDescent="0.25">
      <c r="B3873" s="1" t="str">
        <f>IF(I3873="","",
(IF(N3873=FİLTRE!$H$6,2,0)+IF(FİLTRE!$H$6="TOPLAM",2,0))
)</f>
        <v/>
      </c>
      <c r="C3873">
        <f>IF(FİLTRE!$M$5="",9,(IF(U3873&gt;=FİLTRE!$M$5,1,0)))</f>
        <v>1</v>
      </c>
      <c r="D3873" s="1">
        <f>IF(FİLTRE!$M$6="",9,(IF('SKT LİSTESİ'!P3873&lt;=FİLTRE!$M$6,1,0)))</f>
        <v>1</v>
      </c>
      <c r="E3873" s="25" t="str">
        <f>IF(I3873="","",(COUNTIFS($L$4:L3873,L3873)))</f>
        <v/>
      </c>
      <c r="F3873" s="13">
        <f>IF(OR(B3873&lt;&gt;2,C3873&lt;&gt;1,D3873&lt;&gt;1,H3873&lt;&gt;1),0,
COUNTIFS($B$4:B3873,2,$C$4:C3873,1,$D$4:D3873,1,$H$4:H3873,1))</f>
        <v>0</v>
      </c>
      <c r="G3873" s="26" t="str">
        <f>IF(I3873="","",(COUNTIF($E$4:E3873,E3873)))</f>
        <v/>
      </c>
      <c r="H3873" s="1">
        <f>IF(AND(J3873="SAYIM",FİLTRE!$H$5="RAFTA",U3873&lt;&gt;0),1,0)+
IF(AND(J3873="İADE DEPO",FİLTRE!$H$5="İADE DEPO"),1,0)+
IF(FİLTRE!$H$5="TÜMÜ",1,0)+
IF(AND(J3873="FİRMA İADE",FİLTRE!$H$5="FİRMA İADE"),1,0)+
IF(AND(J3873="İMHA",FİLTRE!$H$5="İMHA"),1,0)</f>
        <v>1</v>
      </c>
      <c r="I3873" s="99"/>
      <c r="J3873" s="100"/>
      <c r="K3873" s="100"/>
      <c r="L3873" s="101"/>
      <c r="M3873" s="102"/>
      <c r="N3873" s="101"/>
      <c r="O3873" s="99"/>
      <c r="P3873" s="103"/>
      <c r="Q3873" s="104"/>
      <c r="R3873" s="50"/>
      <c r="S3873" s="105"/>
      <c r="T3873" s="106"/>
      <c r="U3873" s="107"/>
      <c r="V3873" s="108"/>
      <c r="W3873" s="107"/>
      <c r="X3873" s="107"/>
      <c r="AA3873" s="107"/>
      <c r="AB3873" s="110"/>
      <c r="AC3873" s="110"/>
      <c r="AE3873" s="105"/>
      <c r="AF3873" s="105"/>
      <c r="AR3873" s="112"/>
    </row>
    <row r="3874" spans="2:44" x14ac:dyDescent="0.25">
      <c r="B3874" s="1" t="str">
        <f>IF(I3874="","",
(IF(N3874=FİLTRE!$H$6,2,0)+IF(FİLTRE!$H$6="TOPLAM",2,0))
)</f>
        <v/>
      </c>
      <c r="C3874">
        <f>IF(FİLTRE!$M$5="",9,(IF(U3874&gt;=FİLTRE!$M$5,1,0)))</f>
        <v>1</v>
      </c>
      <c r="D3874" s="1">
        <f>IF(FİLTRE!$M$6="",9,(IF('SKT LİSTESİ'!P3874&lt;=FİLTRE!$M$6,1,0)))</f>
        <v>1</v>
      </c>
      <c r="E3874" s="25" t="str">
        <f>IF(I3874="","",(COUNTIFS($L$4:L3874,L3874)))</f>
        <v/>
      </c>
      <c r="F3874" s="13">
        <f>IF(OR(B3874&lt;&gt;2,C3874&lt;&gt;1,D3874&lt;&gt;1,H3874&lt;&gt;1),0,
COUNTIFS($B$4:B3874,2,$C$4:C3874,1,$D$4:D3874,1,$H$4:H3874,1))</f>
        <v>0</v>
      </c>
      <c r="G3874" s="26" t="str">
        <f>IF(I3874="","",(COUNTIF($E$4:E3874,E3874)))</f>
        <v/>
      </c>
      <c r="H3874" s="1">
        <f>IF(AND(J3874="SAYIM",FİLTRE!$H$5="RAFTA",U3874&lt;&gt;0),1,0)+
IF(AND(J3874="İADE DEPO",FİLTRE!$H$5="İADE DEPO"),1,0)+
IF(FİLTRE!$H$5="TÜMÜ",1,0)+
IF(AND(J3874="FİRMA İADE",FİLTRE!$H$5="FİRMA İADE"),1,0)+
IF(AND(J3874="İMHA",FİLTRE!$H$5="İMHA"),1,0)</f>
        <v>1</v>
      </c>
      <c r="I3874" s="99"/>
      <c r="J3874" s="100"/>
      <c r="K3874" s="100"/>
      <c r="L3874" s="101"/>
      <c r="M3874" s="102"/>
      <c r="N3874" s="101"/>
      <c r="O3874" s="99"/>
      <c r="P3874" s="103"/>
      <c r="Q3874" s="104"/>
      <c r="R3874" s="50"/>
      <c r="S3874" s="105"/>
      <c r="T3874" s="106"/>
      <c r="U3874" s="107"/>
      <c r="V3874" s="108"/>
      <c r="W3874" s="107"/>
      <c r="X3874" s="107"/>
      <c r="AA3874" s="107"/>
      <c r="AB3874" s="110"/>
      <c r="AC3874" s="110"/>
      <c r="AE3874" s="105"/>
      <c r="AF3874" s="105"/>
      <c r="AR3874" s="112"/>
    </row>
    <row r="3875" spans="2:44" x14ac:dyDescent="0.25">
      <c r="B3875" s="1" t="str">
        <f>IF(I3875="","",
(IF(N3875=FİLTRE!$H$6,2,0)+IF(FİLTRE!$H$6="TOPLAM",2,0))
)</f>
        <v/>
      </c>
      <c r="C3875">
        <f>IF(FİLTRE!$M$5="",9,(IF(U3875&gt;=FİLTRE!$M$5,1,0)))</f>
        <v>1</v>
      </c>
      <c r="D3875" s="1">
        <f>IF(FİLTRE!$M$6="",9,(IF('SKT LİSTESİ'!P3875&lt;=FİLTRE!$M$6,1,0)))</f>
        <v>1</v>
      </c>
      <c r="E3875" s="25" t="str">
        <f>IF(I3875="","",(COUNTIFS($L$4:L3875,L3875)))</f>
        <v/>
      </c>
      <c r="F3875" s="13">
        <f>IF(OR(B3875&lt;&gt;2,C3875&lt;&gt;1,D3875&lt;&gt;1,H3875&lt;&gt;1),0,
COUNTIFS($B$4:B3875,2,$C$4:C3875,1,$D$4:D3875,1,$H$4:H3875,1))</f>
        <v>0</v>
      </c>
      <c r="G3875" s="26" t="str">
        <f>IF(I3875="","",(COUNTIF($E$4:E3875,E3875)))</f>
        <v/>
      </c>
      <c r="H3875" s="1">
        <f>IF(AND(J3875="SAYIM",FİLTRE!$H$5="RAFTA",U3875&lt;&gt;0),1,0)+
IF(AND(J3875="İADE DEPO",FİLTRE!$H$5="İADE DEPO"),1,0)+
IF(FİLTRE!$H$5="TÜMÜ",1,0)+
IF(AND(J3875="FİRMA İADE",FİLTRE!$H$5="FİRMA İADE"),1,0)+
IF(AND(J3875="İMHA",FİLTRE!$H$5="İMHA"),1,0)</f>
        <v>1</v>
      </c>
      <c r="I3875" s="99"/>
      <c r="J3875" s="100"/>
      <c r="K3875" s="100"/>
      <c r="L3875" s="101"/>
      <c r="M3875" s="102"/>
      <c r="N3875" s="101"/>
      <c r="O3875" s="99"/>
      <c r="P3875" s="103"/>
      <c r="Q3875" s="104"/>
      <c r="R3875" s="50"/>
      <c r="S3875" s="105"/>
      <c r="T3875" s="106"/>
      <c r="U3875" s="107"/>
      <c r="V3875" s="108"/>
      <c r="W3875" s="107"/>
      <c r="X3875" s="107"/>
      <c r="AA3875" s="107"/>
      <c r="AB3875" s="110"/>
      <c r="AC3875" s="110"/>
      <c r="AE3875" s="105"/>
      <c r="AF3875" s="105"/>
      <c r="AR3875" s="112"/>
    </row>
    <row r="3876" spans="2:44" x14ac:dyDescent="0.25">
      <c r="B3876" s="1" t="str">
        <f>IF(I3876="","",
(IF(N3876=FİLTRE!$H$6,2,0)+IF(FİLTRE!$H$6="TOPLAM",2,0))
)</f>
        <v/>
      </c>
      <c r="C3876">
        <f>IF(FİLTRE!$M$5="",9,(IF(U3876&gt;=FİLTRE!$M$5,1,0)))</f>
        <v>1</v>
      </c>
      <c r="D3876" s="1">
        <f>IF(FİLTRE!$M$6="",9,(IF('SKT LİSTESİ'!P3876&lt;=FİLTRE!$M$6,1,0)))</f>
        <v>1</v>
      </c>
      <c r="E3876" s="25" t="str">
        <f>IF(I3876="","",(COUNTIFS($L$4:L3876,L3876)))</f>
        <v/>
      </c>
      <c r="F3876" s="13">
        <f>IF(OR(B3876&lt;&gt;2,C3876&lt;&gt;1,D3876&lt;&gt;1,H3876&lt;&gt;1),0,
COUNTIFS($B$4:B3876,2,$C$4:C3876,1,$D$4:D3876,1,$H$4:H3876,1))</f>
        <v>0</v>
      </c>
      <c r="G3876" s="26" t="str">
        <f>IF(I3876="","",(COUNTIF($E$4:E3876,E3876)))</f>
        <v/>
      </c>
      <c r="H3876" s="1">
        <f>IF(AND(J3876="SAYIM",FİLTRE!$H$5="RAFTA",U3876&lt;&gt;0),1,0)+
IF(AND(J3876="İADE DEPO",FİLTRE!$H$5="İADE DEPO"),1,0)+
IF(FİLTRE!$H$5="TÜMÜ",1,0)+
IF(AND(J3876="FİRMA İADE",FİLTRE!$H$5="FİRMA İADE"),1,0)+
IF(AND(J3876="İMHA",FİLTRE!$H$5="İMHA"),1,0)</f>
        <v>1</v>
      </c>
      <c r="I3876" s="99"/>
      <c r="J3876" s="100"/>
      <c r="K3876" s="100"/>
      <c r="L3876" s="101"/>
      <c r="M3876" s="102"/>
      <c r="N3876" s="101"/>
      <c r="O3876" s="99"/>
      <c r="P3876" s="103"/>
      <c r="Q3876" s="104"/>
      <c r="R3876" s="50"/>
      <c r="S3876" s="105"/>
      <c r="T3876" s="106"/>
      <c r="U3876" s="107"/>
      <c r="V3876" s="108"/>
      <c r="W3876" s="107"/>
      <c r="X3876" s="107"/>
      <c r="AA3876" s="107"/>
      <c r="AB3876" s="110"/>
      <c r="AC3876" s="110"/>
      <c r="AE3876" s="105"/>
      <c r="AF3876" s="105"/>
      <c r="AR3876" s="112"/>
    </row>
    <row r="3877" spans="2:44" x14ac:dyDescent="0.25">
      <c r="B3877" s="1" t="str">
        <f>IF(I3877="","",
(IF(N3877=FİLTRE!$H$6,2,0)+IF(FİLTRE!$H$6="TOPLAM",2,0))
)</f>
        <v/>
      </c>
      <c r="C3877">
        <f>IF(FİLTRE!$M$5="",9,(IF(U3877&gt;=FİLTRE!$M$5,1,0)))</f>
        <v>1</v>
      </c>
      <c r="D3877" s="1">
        <f>IF(FİLTRE!$M$6="",9,(IF('SKT LİSTESİ'!P3877&lt;=FİLTRE!$M$6,1,0)))</f>
        <v>1</v>
      </c>
      <c r="E3877" s="25" t="str">
        <f>IF(I3877="","",(COUNTIFS($L$4:L3877,L3877)))</f>
        <v/>
      </c>
      <c r="F3877" s="13">
        <f>IF(OR(B3877&lt;&gt;2,C3877&lt;&gt;1,D3877&lt;&gt;1,H3877&lt;&gt;1),0,
COUNTIFS($B$4:B3877,2,$C$4:C3877,1,$D$4:D3877,1,$H$4:H3877,1))</f>
        <v>0</v>
      </c>
      <c r="G3877" s="26" t="str">
        <f>IF(I3877="","",(COUNTIF($E$4:E3877,E3877)))</f>
        <v/>
      </c>
      <c r="H3877" s="1">
        <f>IF(AND(J3877="SAYIM",FİLTRE!$H$5="RAFTA",U3877&lt;&gt;0),1,0)+
IF(AND(J3877="İADE DEPO",FİLTRE!$H$5="İADE DEPO"),1,0)+
IF(FİLTRE!$H$5="TÜMÜ",1,0)+
IF(AND(J3877="FİRMA İADE",FİLTRE!$H$5="FİRMA İADE"),1,0)+
IF(AND(J3877="İMHA",FİLTRE!$H$5="İMHA"),1,0)</f>
        <v>1</v>
      </c>
      <c r="I3877" s="99"/>
      <c r="J3877" s="100"/>
      <c r="K3877" s="100"/>
      <c r="L3877" s="101"/>
      <c r="M3877" s="102"/>
      <c r="N3877" s="101"/>
      <c r="O3877" s="99"/>
      <c r="P3877" s="103"/>
      <c r="Q3877" s="104"/>
      <c r="R3877" s="50"/>
      <c r="S3877" s="105"/>
      <c r="T3877" s="106"/>
      <c r="U3877" s="107"/>
      <c r="V3877" s="108"/>
      <c r="W3877" s="107"/>
      <c r="X3877" s="107"/>
      <c r="AA3877" s="107"/>
      <c r="AB3877" s="110"/>
      <c r="AC3877" s="110"/>
      <c r="AE3877" s="105"/>
      <c r="AF3877" s="105"/>
      <c r="AR3877" s="112"/>
    </row>
    <row r="3878" spans="2:44" x14ac:dyDescent="0.25">
      <c r="B3878" s="1" t="str">
        <f>IF(I3878="","",
(IF(N3878=FİLTRE!$H$6,2,0)+IF(FİLTRE!$H$6="TOPLAM",2,0))
)</f>
        <v/>
      </c>
      <c r="C3878">
        <f>IF(FİLTRE!$M$5="",9,(IF(U3878&gt;=FİLTRE!$M$5,1,0)))</f>
        <v>1</v>
      </c>
      <c r="D3878" s="1">
        <f>IF(FİLTRE!$M$6="",9,(IF('SKT LİSTESİ'!P3878&lt;=FİLTRE!$M$6,1,0)))</f>
        <v>1</v>
      </c>
      <c r="E3878" s="25" t="str">
        <f>IF(I3878="","",(COUNTIFS($L$4:L3878,L3878)))</f>
        <v/>
      </c>
      <c r="F3878" s="13">
        <f>IF(OR(B3878&lt;&gt;2,C3878&lt;&gt;1,D3878&lt;&gt;1,H3878&lt;&gt;1),0,
COUNTIFS($B$4:B3878,2,$C$4:C3878,1,$D$4:D3878,1,$H$4:H3878,1))</f>
        <v>0</v>
      </c>
      <c r="G3878" s="26" t="str">
        <f>IF(I3878="","",(COUNTIF($E$4:E3878,E3878)))</f>
        <v/>
      </c>
      <c r="H3878" s="1">
        <f>IF(AND(J3878="SAYIM",FİLTRE!$H$5="RAFTA",U3878&lt;&gt;0),1,0)+
IF(AND(J3878="İADE DEPO",FİLTRE!$H$5="İADE DEPO"),1,0)+
IF(FİLTRE!$H$5="TÜMÜ",1,0)+
IF(AND(J3878="FİRMA İADE",FİLTRE!$H$5="FİRMA İADE"),1,0)+
IF(AND(J3878="İMHA",FİLTRE!$H$5="İMHA"),1,0)</f>
        <v>1</v>
      </c>
      <c r="I3878" s="99"/>
      <c r="J3878" s="100"/>
      <c r="K3878" s="100"/>
      <c r="L3878" s="101"/>
      <c r="M3878" s="102"/>
      <c r="N3878" s="101"/>
      <c r="O3878" s="99"/>
      <c r="P3878" s="103"/>
      <c r="Q3878" s="104"/>
      <c r="R3878" s="50"/>
      <c r="S3878" s="105"/>
      <c r="T3878" s="106"/>
      <c r="U3878" s="107"/>
      <c r="V3878" s="108"/>
      <c r="W3878" s="107"/>
      <c r="X3878" s="107"/>
      <c r="AA3878" s="107"/>
      <c r="AB3878" s="110"/>
      <c r="AC3878" s="110"/>
      <c r="AE3878" s="105"/>
      <c r="AF3878" s="105"/>
      <c r="AR3878" s="112"/>
    </row>
    <row r="3879" spans="2:44" x14ac:dyDescent="0.25">
      <c r="B3879" s="1" t="str">
        <f>IF(I3879="","",
(IF(N3879=FİLTRE!$H$6,2,0)+IF(FİLTRE!$H$6="TOPLAM",2,0))
)</f>
        <v/>
      </c>
      <c r="C3879">
        <f>IF(FİLTRE!$M$5="",9,(IF(U3879&gt;=FİLTRE!$M$5,1,0)))</f>
        <v>1</v>
      </c>
      <c r="D3879" s="1">
        <f>IF(FİLTRE!$M$6="",9,(IF('SKT LİSTESİ'!P3879&lt;=FİLTRE!$M$6,1,0)))</f>
        <v>1</v>
      </c>
      <c r="E3879" s="25" t="str">
        <f>IF(I3879="","",(COUNTIFS($L$4:L3879,L3879)))</f>
        <v/>
      </c>
      <c r="F3879" s="13">
        <f>IF(OR(B3879&lt;&gt;2,C3879&lt;&gt;1,D3879&lt;&gt;1,H3879&lt;&gt;1),0,
COUNTIFS($B$4:B3879,2,$C$4:C3879,1,$D$4:D3879,1,$H$4:H3879,1))</f>
        <v>0</v>
      </c>
      <c r="G3879" s="26" t="str">
        <f>IF(I3879="","",(COUNTIF($E$4:E3879,E3879)))</f>
        <v/>
      </c>
      <c r="H3879" s="1">
        <f>IF(AND(J3879="SAYIM",FİLTRE!$H$5="RAFTA",U3879&lt;&gt;0),1,0)+
IF(AND(J3879="İADE DEPO",FİLTRE!$H$5="İADE DEPO"),1,0)+
IF(FİLTRE!$H$5="TÜMÜ",1,0)+
IF(AND(J3879="FİRMA İADE",FİLTRE!$H$5="FİRMA İADE"),1,0)+
IF(AND(J3879="İMHA",FİLTRE!$H$5="İMHA"),1,0)</f>
        <v>1</v>
      </c>
      <c r="I3879" s="99"/>
      <c r="J3879" s="100"/>
      <c r="K3879" s="100"/>
      <c r="L3879" s="101"/>
      <c r="M3879" s="102"/>
      <c r="N3879" s="101"/>
      <c r="O3879" s="99"/>
      <c r="P3879" s="103"/>
      <c r="Q3879" s="104"/>
      <c r="R3879" s="50"/>
      <c r="S3879" s="105"/>
      <c r="T3879" s="106"/>
      <c r="U3879" s="107"/>
      <c r="V3879" s="108"/>
      <c r="W3879" s="107"/>
      <c r="X3879" s="107"/>
      <c r="AA3879" s="107"/>
      <c r="AB3879" s="110"/>
      <c r="AC3879" s="110"/>
      <c r="AE3879" s="105"/>
      <c r="AF3879" s="105"/>
      <c r="AR3879" s="112"/>
    </row>
    <row r="3880" spans="2:44" x14ac:dyDescent="0.25">
      <c r="B3880" s="1" t="str">
        <f>IF(I3880="","",
(IF(N3880=FİLTRE!$H$6,2,0)+IF(FİLTRE!$H$6="TOPLAM",2,0))
)</f>
        <v/>
      </c>
      <c r="C3880">
        <f>IF(FİLTRE!$M$5="",9,(IF(U3880&gt;=FİLTRE!$M$5,1,0)))</f>
        <v>1</v>
      </c>
      <c r="D3880" s="1">
        <f>IF(FİLTRE!$M$6="",9,(IF('SKT LİSTESİ'!P3880&lt;=FİLTRE!$M$6,1,0)))</f>
        <v>1</v>
      </c>
      <c r="E3880" s="25" t="str">
        <f>IF(I3880="","",(COUNTIFS($L$4:L3880,L3880)))</f>
        <v/>
      </c>
      <c r="F3880" s="13">
        <f>IF(OR(B3880&lt;&gt;2,C3880&lt;&gt;1,D3880&lt;&gt;1,H3880&lt;&gt;1),0,
COUNTIFS($B$4:B3880,2,$C$4:C3880,1,$D$4:D3880,1,$H$4:H3880,1))</f>
        <v>0</v>
      </c>
      <c r="G3880" s="26" t="str">
        <f>IF(I3880="","",(COUNTIF($E$4:E3880,E3880)))</f>
        <v/>
      </c>
      <c r="H3880" s="1">
        <f>IF(AND(J3880="SAYIM",FİLTRE!$H$5="RAFTA",U3880&lt;&gt;0),1,0)+
IF(AND(J3880="İADE DEPO",FİLTRE!$H$5="İADE DEPO"),1,0)+
IF(FİLTRE!$H$5="TÜMÜ",1,0)+
IF(AND(J3880="FİRMA İADE",FİLTRE!$H$5="FİRMA İADE"),1,0)+
IF(AND(J3880="İMHA",FİLTRE!$H$5="İMHA"),1,0)</f>
        <v>1</v>
      </c>
      <c r="I3880" s="99"/>
      <c r="J3880" s="100"/>
      <c r="K3880" s="100"/>
      <c r="L3880" s="101"/>
      <c r="M3880" s="102"/>
      <c r="N3880" s="101"/>
      <c r="O3880" s="99"/>
      <c r="P3880" s="103"/>
      <c r="Q3880" s="104"/>
      <c r="R3880" s="50"/>
      <c r="S3880" s="105"/>
      <c r="T3880" s="106"/>
      <c r="U3880" s="107"/>
      <c r="V3880" s="108"/>
      <c r="W3880" s="107"/>
      <c r="X3880" s="107"/>
      <c r="AA3880" s="107"/>
      <c r="AB3880" s="110"/>
      <c r="AC3880" s="110"/>
      <c r="AE3880" s="105"/>
      <c r="AF3880" s="105"/>
      <c r="AR3880" s="112"/>
    </row>
    <row r="3881" spans="2:44" x14ac:dyDescent="0.25">
      <c r="B3881" s="1" t="str">
        <f>IF(I3881="","",
(IF(N3881=FİLTRE!$H$6,2,0)+IF(FİLTRE!$H$6="TOPLAM",2,0))
)</f>
        <v/>
      </c>
      <c r="C3881">
        <f>IF(FİLTRE!$M$5="",9,(IF(U3881&gt;=FİLTRE!$M$5,1,0)))</f>
        <v>1</v>
      </c>
      <c r="D3881" s="1">
        <f>IF(FİLTRE!$M$6="",9,(IF('SKT LİSTESİ'!P3881&lt;=FİLTRE!$M$6,1,0)))</f>
        <v>1</v>
      </c>
      <c r="E3881" s="25" t="str">
        <f>IF(I3881="","",(COUNTIFS($L$4:L3881,L3881)))</f>
        <v/>
      </c>
      <c r="F3881" s="13">
        <f>IF(OR(B3881&lt;&gt;2,C3881&lt;&gt;1,D3881&lt;&gt;1,H3881&lt;&gt;1),0,
COUNTIFS($B$4:B3881,2,$C$4:C3881,1,$D$4:D3881,1,$H$4:H3881,1))</f>
        <v>0</v>
      </c>
      <c r="G3881" s="26" t="str">
        <f>IF(I3881="","",(COUNTIF($E$4:E3881,E3881)))</f>
        <v/>
      </c>
      <c r="H3881" s="1">
        <f>IF(AND(J3881="SAYIM",FİLTRE!$H$5="RAFTA",U3881&lt;&gt;0),1,0)+
IF(AND(J3881="İADE DEPO",FİLTRE!$H$5="İADE DEPO"),1,0)+
IF(FİLTRE!$H$5="TÜMÜ",1,0)+
IF(AND(J3881="FİRMA İADE",FİLTRE!$H$5="FİRMA İADE"),1,0)+
IF(AND(J3881="İMHA",FİLTRE!$H$5="İMHA"),1,0)</f>
        <v>1</v>
      </c>
      <c r="I3881" s="99"/>
      <c r="J3881" s="100"/>
      <c r="K3881" s="100"/>
      <c r="L3881" s="101"/>
      <c r="M3881" s="102"/>
      <c r="N3881" s="101"/>
      <c r="O3881" s="99"/>
      <c r="P3881" s="103"/>
      <c r="Q3881" s="104"/>
      <c r="R3881" s="50"/>
      <c r="S3881" s="105"/>
      <c r="T3881" s="106"/>
      <c r="U3881" s="107"/>
      <c r="V3881" s="108"/>
      <c r="W3881" s="107"/>
      <c r="X3881" s="107"/>
      <c r="AA3881" s="107"/>
      <c r="AB3881" s="110"/>
      <c r="AC3881" s="110"/>
      <c r="AE3881" s="105"/>
      <c r="AF3881" s="105"/>
      <c r="AR3881" s="112"/>
    </row>
    <row r="3882" spans="2:44" x14ac:dyDescent="0.25">
      <c r="B3882" s="1" t="str">
        <f>IF(I3882="","",
(IF(N3882=FİLTRE!$H$6,2,0)+IF(FİLTRE!$H$6="TOPLAM",2,0))
)</f>
        <v/>
      </c>
      <c r="C3882">
        <f>IF(FİLTRE!$M$5="",9,(IF(U3882&gt;=FİLTRE!$M$5,1,0)))</f>
        <v>1</v>
      </c>
      <c r="D3882" s="1">
        <f>IF(FİLTRE!$M$6="",9,(IF('SKT LİSTESİ'!P3882&lt;=FİLTRE!$M$6,1,0)))</f>
        <v>1</v>
      </c>
      <c r="E3882" s="25" t="str">
        <f>IF(I3882="","",(COUNTIFS($L$4:L3882,L3882)))</f>
        <v/>
      </c>
      <c r="F3882" s="13">
        <f>IF(OR(B3882&lt;&gt;2,C3882&lt;&gt;1,D3882&lt;&gt;1,H3882&lt;&gt;1),0,
COUNTIFS($B$4:B3882,2,$C$4:C3882,1,$D$4:D3882,1,$H$4:H3882,1))</f>
        <v>0</v>
      </c>
      <c r="G3882" s="26" t="str">
        <f>IF(I3882="","",(COUNTIF($E$4:E3882,E3882)))</f>
        <v/>
      </c>
      <c r="H3882" s="1">
        <f>IF(AND(J3882="SAYIM",FİLTRE!$H$5="RAFTA",U3882&lt;&gt;0),1,0)+
IF(AND(J3882="İADE DEPO",FİLTRE!$H$5="İADE DEPO"),1,0)+
IF(FİLTRE!$H$5="TÜMÜ",1,0)+
IF(AND(J3882="FİRMA İADE",FİLTRE!$H$5="FİRMA İADE"),1,0)+
IF(AND(J3882="İMHA",FİLTRE!$H$5="İMHA"),1,0)</f>
        <v>1</v>
      </c>
      <c r="I3882" s="99"/>
      <c r="J3882" s="100"/>
      <c r="K3882" s="100"/>
      <c r="L3882" s="101"/>
      <c r="M3882" s="102"/>
      <c r="N3882" s="101"/>
      <c r="O3882" s="99"/>
      <c r="P3882" s="103"/>
      <c r="Q3882" s="104"/>
      <c r="R3882" s="50"/>
      <c r="S3882" s="105"/>
      <c r="T3882" s="106"/>
      <c r="U3882" s="107"/>
      <c r="V3882" s="108"/>
      <c r="W3882" s="107"/>
      <c r="X3882" s="107"/>
      <c r="AA3882" s="107"/>
      <c r="AB3882" s="110"/>
      <c r="AC3882" s="110"/>
      <c r="AE3882" s="105"/>
      <c r="AF3882" s="105"/>
      <c r="AR3882" s="112"/>
    </row>
    <row r="3883" spans="2:44" x14ac:dyDescent="0.25">
      <c r="B3883" s="1" t="str">
        <f>IF(I3883="","",
(IF(N3883=FİLTRE!$H$6,2,0)+IF(FİLTRE!$H$6="TOPLAM",2,0))
)</f>
        <v/>
      </c>
      <c r="C3883">
        <f>IF(FİLTRE!$M$5="",9,(IF(U3883&gt;=FİLTRE!$M$5,1,0)))</f>
        <v>1</v>
      </c>
      <c r="D3883" s="1">
        <f>IF(FİLTRE!$M$6="",9,(IF('SKT LİSTESİ'!P3883&lt;=FİLTRE!$M$6,1,0)))</f>
        <v>1</v>
      </c>
      <c r="E3883" s="25" t="str">
        <f>IF(I3883="","",(COUNTIFS($L$4:L3883,L3883)))</f>
        <v/>
      </c>
      <c r="F3883" s="13">
        <f>IF(OR(B3883&lt;&gt;2,C3883&lt;&gt;1,D3883&lt;&gt;1,H3883&lt;&gt;1),0,
COUNTIFS($B$4:B3883,2,$C$4:C3883,1,$D$4:D3883,1,$H$4:H3883,1))</f>
        <v>0</v>
      </c>
      <c r="G3883" s="26" t="str">
        <f>IF(I3883="","",(COUNTIF($E$4:E3883,E3883)))</f>
        <v/>
      </c>
      <c r="H3883" s="1">
        <f>IF(AND(J3883="SAYIM",FİLTRE!$H$5="RAFTA",U3883&lt;&gt;0),1,0)+
IF(AND(J3883="İADE DEPO",FİLTRE!$H$5="İADE DEPO"),1,0)+
IF(FİLTRE!$H$5="TÜMÜ",1,0)+
IF(AND(J3883="FİRMA İADE",FİLTRE!$H$5="FİRMA İADE"),1,0)+
IF(AND(J3883="İMHA",FİLTRE!$H$5="İMHA"),1,0)</f>
        <v>1</v>
      </c>
      <c r="I3883" s="99"/>
      <c r="J3883" s="100"/>
      <c r="K3883" s="100"/>
      <c r="L3883" s="101"/>
      <c r="M3883" s="102"/>
      <c r="N3883" s="101"/>
      <c r="O3883" s="99"/>
      <c r="P3883" s="103"/>
      <c r="Q3883" s="104"/>
      <c r="R3883" s="50"/>
      <c r="S3883" s="105"/>
      <c r="T3883" s="106"/>
      <c r="U3883" s="107"/>
      <c r="V3883" s="108"/>
      <c r="W3883" s="107"/>
      <c r="X3883" s="107"/>
      <c r="AA3883" s="107"/>
      <c r="AB3883" s="110"/>
      <c r="AC3883" s="110"/>
      <c r="AE3883" s="105"/>
      <c r="AF3883" s="105"/>
      <c r="AR3883" s="112"/>
    </row>
    <row r="3884" spans="2:44" x14ac:dyDescent="0.25">
      <c r="B3884" s="1" t="str">
        <f>IF(I3884="","",
(IF(N3884=FİLTRE!$H$6,2,0)+IF(FİLTRE!$H$6="TOPLAM",2,0))
)</f>
        <v/>
      </c>
      <c r="C3884">
        <f>IF(FİLTRE!$M$5="",9,(IF(U3884&gt;=FİLTRE!$M$5,1,0)))</f>
        <v>1</v>
      </c>
      <c r="D3884" s="1">
        <f>IF(FİLTRE!$M$6="",9,(IF('SKT LİSTESİ'!P3884&lt;=FİLTRE!$M$6,1,0)))</f>
        <v>1</v>
      </c>
      <c r="E3884" s="25" t="str">
        <f>IF(I3884="","",(COUNTIFS($L$4:L3884,L3884)))</f>
        <v/>
      </c>
      <c r="F3884" s="13">
        <f>IF(OR(B3884&lt;&gt;2,C3884&lt;&gt;1,D3884&lt;&gt;1,H3884&lt;&gt;1),0,
COUNTIFS($B$4:B3884,2,$C$4:C3884,1,$D$4:D3884,1,$H$4:H3884,1))</f>
        <v>0</v>
      </c>
      <c r="G3884" s="26" t="str">
        <f>IF(I3884="","",(COUNTIF($E$4:E3884,E3884)))</f>
        <v/>
      </c>
      <c r="H3884" s="1">
        <f>IF(AND(J3884="SAYIM",FİLTRE!$H$5="RAFTA",U3884&lt;&gt;0),1,0)+
IF(AND(J3884="İADE DEPO",FİLTRE!$H$5="İADE DEPO"),1,0)+
IF(FİLTRE!$H$5="TÜMÜ",1,0)+
IF(AND(J3884="FİRMA İADE",FİLTRE!$H$5="FİRMA İADE"),1,0)+
IF(AND(J3884="İMHA",FİLTRE!$H$5="İMHA"),1,0)</f>
        <v>1</v>
      </c>
      <c r="I3884" s="99"/>
      <c r="J3884" s="100"/>
      <c r="K3884" s="100"/>
      <c r="L3884" s="101"/>
      <c r="M3884" s="102"/>
      <c r="N3884" s="101"/>
      <c r="O3884" s="99"/>
      <c r="P3884" s="103"/>
      <c r="Q3884" s="104"/>
      <c r="R3884" s="50"/>
      <c r="S3884" s="105"/>
      <c r="T3884" s="106"/>
      <c r="U3884" s="107"/>
      <c r="V3884" s="108"/>
      <c r="W3884" s="107"/>
      <c r="X3884" s="107"/>
      <c r="AA3884" s="107"/>
      <c r="AB3884" s="110"/>
      <c r="AC3884" s="110"/>
      <c r="AE3884" s="105"/>
      <c r="AF3884" s="105"/>
      <c r="AR3884" s="112"/>
    </row>
    <row r="3885" spans="2:44" x14ac:dyDescent="0.25">
      <c r="B3885" s="1" t="str">
        <f>IF(I3885="","",
(IF(N3885=FİLTRE!$H$6,2,0)+IF(FİLTRE!$H$6="TOPLAM",2,0))
)</f>
        <v/>
      </c>
      <c r="C3885">
        <f>IF(FİLTRE!$M$5="",9,(IF(U3885&gt;=FİLTRE!$M$5,1,0)))</f>
        <v>1</v>
      </c>
      <c r="D3885" s="1">
        <f>IF(FİLTRE!$M$6="",9,(IF('SKT LİSTESİ'!P3885&lt;=FİLTRE!$M$6,1,0)))</f>
        <v>1</v>
      </c>
      <c r="E3885" s="25" t="str">
        <f>IF(I3885="","",(COUNTIFS($L$4:L3885,L3885)))</f>
        <v/>
      </c>
      <c r="F3885" s="13">
        <f>IF(OR(B3885&lt;&gt;2,C3885&lt;&gt;1,D3885&lt;&gt;1,H3885&lt;&gt;1),0,
COUNTIFS($B$4:B3885,2,$C$4:C3885,1,$D$4:D3885,1,$H$4:H3885,1))</f>
        <v>0</v>
      </c>
      <c r="G3885" s="26" t="str">
        <f>IF(I3885="","",(COUNTIF($E$4:E3885,E3885)))</f>
        <v/>
      </c>
      <c r="H3885" s="1">
        <f>IF(AND(J3885="SAYIM",FİLTRE!$H$5="RAFTA",U3885&lt;&gt;0),1,0)+
IF(AND(J3885="İADE DEPO",FİLTRE!$H$5="İADE DEPO"),1,0)+
IF(FİLTRE!$H$5="TÜMÜ",1,0)+
IF(AND(J3885="FİRMA İADE",FİLTRE!$H$5="FİRMA İADE"),1,0)+
IF(AND(J3885="İMHA",FİLTRE!$H$5="İMHA"),1,0)</f>
        <v>1</v>
      </c>
      <c r="I3885" s="99"/>
      <c r="J3885" s="100"/>
      <c r="K3885" s="100"/>
      <c r="L3885" s="101"/>
      <c r="M3885" s="102"/>
      <c r="N3885" s="101"/>
      <c r="O3885" s="99"/>
      <c r="P3885" s="103"/>
      <c r="Q3885" s="104"/>
      <c r="R3885" s="50"/>
      <c r="S3885" s="105"/>
      <c r="T3885" s="106"/>
      <c r="U3885" s="107"/>
      <c r="V3885" s="108"/>
      <c r="W3885" s="107"/>
      <c r="X3885" s="107"/>
      <c r="AA3885" s="107"/>
      <c r="AB3885" s="110"/>
      <c r="AC3885" s="110"/>
      <c r="AE3885" s="105"/>
      <c r="AF3885" s="105"/>
      <c r="AR3885" s="112"/>
    </row>
    <row r="3886" spans="2:44" x14ac:dyDescent="0.25">
      <c r="B3886" s="1" t="str">
        <f>IF(I3886="","",
(IF(N3886=FİLTRE!$H$6,2,0)+IF(FİLTRE!$H$6="TOPLAM",2,0))
)</f>
        <v/>
      </c>
      <c r="C3886">
        <f>IF(FİLTRE!$M$5="",9,(IF(U3886&gt;=FİLTRE!$M$5,1,0)))</f>
        <v>1</v>
      </c>
      <c r="D3886" s="1">
        <f>IF(FİLTRE!$M$6="",9,(IF('SKT LİSTESİ'!P3886&lt;=FİLTRE!$M$6,1,0)))</f>
        <v>1</v>
      </c>
      <c r="E3886" s="25" t="str">
        <f>IF(I3886="","",(COUNTIFS($L$4:L3886,L3886)))</f>
        <v/>
      </c>
      <c r="F3886" s="13">
        <f>IF(OR(B3886&lt;&gt;2,C3886&lt;&gt;1,D3886&lt;&gt;1,H3886&lt;&gt;1),0,
COUNTIFS($B$4:B3886,2,$C$4:C3886,1,$D$4:D3886,1,$H$4:H3886,1))</f>
        <v>0</v>
      </c>
      <c r="G3886" s="26" t="str">
        <f>IF(I3886="","",(COUNTIF($E$4:E3886,E3886)))</f>
        <v/>
      </c>
      <c r="H3886" s="1">
        <f>IF(AND(J3886="SAYIM",FİLTRE!$H$5="RAFTA",U3886&lt;&gt;0),1,0)+
IF(AND(J3886="İADE DEPO",FİLTRE!$H$5="İADE DEPO"),1,0)+
IF(FİLTRE!$H$5="TÜMÜ",1,0)+
IF(AND(J3886="FİRMA İADE",FİLTRE!$H$5="FİRMA İADE"),1,0)+
IF(AND(J3886="İMHA",FİLTRE!$H$5="İMHA"),1,0)</f>
        <v>1</v>
      </c>
      <c r="I3886" s="99"/>
      <c r="J3886" s="100"/>
      <c r="K3886" s="100"/>
      <c r="L3886" s="101"/>
      <c r="M3886" s="102"/>
      <c r="N3886" s="101"/>
      <c r="O3886" s="99"/>
      <c r="P3886" s="103"/>
      <c r="Q3886" s="104"/>
      <c r="R3886" s="50"/>
      <c r="S3886" s="105"/>
      <c r="T3886" s="106"/>
      <c r="U3886" s="107"/>
      <c r="V3886" s="108"/>
      <c r="W3886" s="107"/>
      <c r="X3886" s="107"/>
      <c r="AA3886" s="107"/>
      <c r="AB3886" s="110"/>
      <c r="AC3886" s="110"/>
      <c r="AE3886" s="105"/>
      <c r="AF3886" s="105"/>
      <c r="AR3886" s="112"/>
    </row>
    <row r="3887" spans="2:44" x14ac:dyDescent="0.25">
      <c r="B3887" s="1" t="str">
        <f>IF(I3887="","",
(IF(N3887=FİLTRE!$H$6,2,0)+IF(FİLTRE!$H$6="TOPLAM",2,0))
)</f>
        <v/>
      </c>
      <c r="C3887">
        <f>IF(FİLTRE!$M$5="",9,(IF(U3887&gt;=FİLTRE!$M$5,1,0)))</f>
        <v>1</v>
      </c>
      <c r="D3887" s="1">
        <f>IF(FİLTRE!$M$6="",9,(IF('SKT LİSTESİ'!P3887&lt;=FİLTRE!$M$6,1,0)))</f>
        <v>1</v>
      </c>
      <c r="E3887" s="25" t="str">
        <f>IF(I3887="","",(COUNTIFS($L$4:L3887,L3887)))</f>
        <v/>
      </c>
      <c r="F3887" s="13">
        <f>IF(OR(B3887&lt;&gt;2,C3887&lt;&gt;1,D3887&lt;&gt;1,H3887&lt;&gt;1),0,
COUNTIFS($B$4:B3887,2,$C$4:C3887,1,$D$4:D3887,1,$H$4:H3887,1))</f>
        <v>0</v>
      </c>
      <c r="G3887" s="26" t="str">
        <f>IF(I3887="","",(COUNTIF($E$4:E3887,E3887)))</f>
        <v/>
      </c>
      <c r="H3887" s="1">
        <f>IF(AND(J3887="SAYIM",FİLTRE!$H$5="RAFTA",U3887&lt;&gt;0),1,0)+
IF(AND(J3887="İADE DEPO",FİLTRE!$H$5="İADE DEPO"),1,0)+
IF(FİLTRE!$H$5="TÜMÜ",1,0)+
IF(AND(J3887="FİRMA İADE",FİLTRE!$H$5="FİRMA İADE"),1,0)+
IF(AND(J3887="İMHA",FİLTRE!$H$5="İMHA"),1,0)</f>
        <v>1</v>
      </c>
      <c r="I3887" s="99"/>
      <c r="J3887" s="100"/>
      <c r="K3887" s="100"/>
      <c r="L3887" s="101"/>
      <c r="M3887" s="102"/>
      <c r="N3887" s="101"/>
      <c r="O3887" s="99"/>
      <c r="P3887" s="103"/>
      <c r="Q3887" s="104"/>
      <c r="R3887" s="50"/>
      <c r="S3887" s="105"/>
      <c r="T3887" s="106"/>
      <c r="U3887" s="107"/>
      <c r="V3887" s="108"/>
      <c r="W3887" s="107"/>
      <c r="X3887" s="107"/>
      <c r="AA3887" s="107"/>
      <c r="AB3887" s="110"/>
      <c r="AC3887" s="110"/>
      <c r="AE3887" s="105"/>
      <c r="AF3887" s="105"/>
      <c r="AR3887" s="112"/>
    </row>
    <row r="3888" spans="2:44" x14ac:dyDescent="0.25">
      <c r="B3888" s="1" t="str">
        <f>IF(I3888="","",
(IF(N3888=FİLTRE!$H$6,2,0)+IF(FİLTRE!$H$6="TOPLAM",2,0))
)</f>
        <v/>
      </c>
      <c r="C3888">
        <f>IF(FİLTRE!$M$5="",9,(IF(U3888&gt;=FİLTRE!$M$5,1,0)))</f>
        <v>1</v>
      </c>
      <c r="D3888" s="1">
        <f>IF(FİLTRE!$M$6="",9,(IF('SKT LİSTESİ'!P3888&lt;=FİLTRE!$M$6,1,0)))</f>
        <v>1</v>
      </c>
      <c r="E3888" s="25" t="str">
        <f>IF(I3888="","",(COUNTIFS($L$4:L3888,L3888)))</f>
        <v/>
      </c>
      <c r="F3888" s="13">
        <f>IF(OR(B3888&lt;&gt;2,C3888&lt;&gt;1,D3888&lt;&gt;1,H3888&lt;&gt;1),0,
COUNTIFS($B$4:B3888,2,$C$4:C3888,1,$D$4:D3888,1,$H$4:H3888,1))</f>
        <v>0</v>
      </c>
      <c r="G3888" s="26" t="str">
        <f>IF(I3888="","",(COUNTIF($E$4:E3888,E3888)))</f>
        <v/>
      </c>
      <c r="H3888" s="1">
        <f>IF(AND(J3888="SAYIM",FİLTRE!$H$5="RAFTA",U3888&lt;&gt;0),1,0)+
IF(AND(J3888="İADE DEPO",FİLTRE!$H$5="İADE DEPO"),1,0)+
IF(FİLTRE!$H$5="TÜMÜ",1,0)+
IF(AND(J3888="FİRMA İADE",FİLTRE!$H$5="FİRMA İADE"),1,0)+
IF(AND(J3888="İMHA",FİLTRE!$H$5="İMHA"),1,0)</f>
        <v>1</v>
      </c>
      <c r="I3888" s="99"/>
      <c r="J3888" s="100"/>
      <c r="K3888" s="100"/>
      <c r="L3888" s="101"/>
      <c r="M3888" s="102"/>
      <c r="N3888" s="101"/>
      <c r="O3888" s="99"/>
      <c r="P3888" s="103"/>
      <c r="Q3888" s="104"/>
      <c r="R3888" s="50"/>
      <c r="S3888" s="105"/>
      <c r="T3888" s="106"/>
      <c r="U3888" s="107"/>
      <c r="V3888" s="108"/>
      <c r="W3888" s="107"/>
      <c r="X3888" s="107"/>
      <c r="AA3888" s="107"/>
      <c r="AB3888" s="110"/>
      <c r="AC3888" s="110"/>
      <c r="AE3888" s="105"/>
      <c r="AF3888" s="105"/>
      <c r="AR3888" s="112"/>
    </row>
    <row r="3889" spans="2:44" x14ac:dyDescent="0.25">
      <c r="B3889" s="1" t="str">
        <f>IF(I3889="","",
(IF(N3889=FİLTRE!$H$6,2,0)+IF(FİLTRE!$H$6="TOPLAM",2,0))
)</f>
        <v/>
      </c>
      <c r="C3889">
        <f>IF(FİLTRE!$M$5="",9,(IF(U3889&gt;=FİLTRE!$M$5,1,0)))</f>
        <v>1</v>
      </c>
      <c r="D3889" s="1">
        <f>IF(FİLTRE!$M$6="",9,(IF('SKT LİSTESİ'!P3889&lt;=FİLTRE!$M$6,1,0)))</f>
        <v>1</v>
      </c>
      <c r="E3889" s="25" t="str">
        <f>IF(I3889="","",(COUNTIFS($L$4:L3889,L3889)))</f>
        <v/>
      </c>
      <c r="F3889" s="13">
        <f>IF(OR(B3889&lt;&gt;2,C3889&lt;&gt;1,D3889&lt;&gt;1,H3889&lt;&gt;1),0,
COUNTIFS($B$4:B3889,2,$C$4:C3889,1,$D$4:D3889,1,$H$4:H3889,1))</f>
        <v>0</v>
      </c>
      <c r="G3889" s="26" t="str">
        <f>IF(I3889="","",(COUNTIF($E$4:E3889,E3889)))</f>
        <v/>
      </c>
      <c r="H3889" s="1">
        <f>IF(AND(J3889="SAYIM",FİLTRE!$H$5="RAFTA",U3889&lt;&gt;0),1,0)+
IF(AND(J3889="İADE DEPO",FİLTRE!$H$5="İADE DEPO"),1,0)+
IF(FİLTRE!$H$5="TÜMÜ",1,0)+
IF(AND(J3889="FİRMA İADE",FİLTRE!$H$5="FİRMA İADE"),1,0)+
IF(AND(J3889="İMHA",FİLTRE!$H$5="İMHA"),1,0)</f>
        <v>1</v>
      </c>
      <c r="I3889" s="99"/>
      <c r="J3889" s="100"/>
      <c r="K3889" s="100"/>
      <c r="L3889" s="101"/>
      <c r="M3889" s="102"/>
      <c r="N3889" s="101"/>
      <c r="O3889" s="99"/>
      <c r="P3889" s="103"/>
      <c r="Q3889" s="104"/>
      <c r="R3889" s="50"/>
      <c r="S3889" s="105"/>
      <c r="T3889" s="106"/>
      <c r="U3889" s="107"/>
      <c r="V3889" s="108"/>
      <c r="W3889" s="107"/>
      <c r="X3889" s="107"/>
      <c r="AA3889" s="107"/>
      <c r="AB3889" s="110"/>
      <c r="AC3889" s="110"/>
      <c r="AE3889" s="105"/>
      <c r="AF3889" s="105"/>
      <c r="AR3889" s="112"/>
    </row>
    <row r="3890" spans="2:44" x14ac:dyDescent="0.25">
      <c r="B3890" s="1" t="str">
        <f>IF(I3890="","",
(IF(N3890=FİLTRE!$H$6,2,0)+IF(FİLTRE!$H$6="TOPLAM",2,0))
)</f>
        <v/>
      </c>
      <c r="C3890">
        <f>IF(FİLTRE!$M$5="",9,(IF(U3890&gt;=FİLTRE!$M$5,1,0)))</f>
        <v>1</v>
      </c>
      <c r="D3890" s="1">
        <f>IF(FİLTRE!$M$6="",9,(IF('SKT LİSTESİ'!P3890&lt;=FİLTRE!$M$6,1,0)))</f>
        <v>1</v>
      </c>
      <c r="E3890" s="25" t="str">
        <f>IF(I3890="","",(COUNTIFS($L$4:L3890,L3890)))</f>
        <v/>
      </c>
      <c r="F3890" s="13">
        <f>IF(OR(B3890&lt;&gt;2,C3890&lt;&gt;1,D3890&lt;&gt;1,H3890&lt;&gt;1),0,
COUNTIFS($B$4:B3890,2,$C$4:C3890,1,$D$4:D3890,1,$H$4:H3890,1))</f>
        <v>0</v>
      </c>
      <c r="G3890" s="26" t="str">
        <f>IF(I3890="","",(COUNTIF($E$4:E3890,E3890)))</f>
        <v/>
      </c>
      <c r="H3890" s="1">
        <f>IF(AND(J3890="SAYIM",FİLTRE!$H$5="RAFTA",U3890&lt;&gt;0),1,0)+
IF(AND(J3890="İADE DEPO",FİLTRE!$H$5="İADE DEPO"),1,0)+
IF(FİLTRE!$H$5="TÜMÜ",1,0)+
IF(AND(J3890="FİRMA İADE",FİLTRE!$H$5="FİRMA İADE"),1,0)+
IF(AND(J3890="İMHA",FİLTRE!$H$5="İMHA"),1,0)</f>
        <v>1</v>
      </c>
      <c r="I3890" s="99"/>
      <c r="J3890" s="100"/>
      <c r="K3890" s="100"/>
      <c r="L3890" s="101"/>
      <c r="M3890" s="102"/>
      <c r="N3890" s="101"/>
      <c r="O3890" s="99"/>
      <c r="P3890" s="103"/>
      <c r="Q3890" s="104"/>
      <c r="R3890" s="50"/>
      <c r="S3890" s="105"/>
      <c r="T3890" s="106"/>
      <c r="U3890" s="107"/>
      <c r="V3890" s="108"/>
      <c r="W3890" s="107"/>
      <c r="X3890" s="107"/>
      <c r="AA3890" s="107"/>
      <c r="AB3890" s="110"/>
      <c r="AC3890" s="110"/>
      <c r="AE3890" s="105"/>
      <c r="AF3890" s="105"/>
      <c r="AR3890" s="112"/>
    </row>
    <row r="3891" spans="2:44" x14ac:dyDescent="0.25">
      <c r="B3891" s="1" t="str">
        <f>IF(I3891="","",
(IF(N3891=FİLTRE!$H$6,2,0)+IF(FİLTRE!$H$6="TOPLAM",2,0))
)</f>
        <v/>
      </c>
      <c r="C3891">
        <f>IF(FİLTRE!$M$5="",9,(IF(U3891&gt;=FİLTRE!$M$5,1,0)))</f>
        <v>1</v>
      </c>
      <c r="D3891" s="1">
        <f>IF(FİLTRE!$M$6="",9,(IF('SKT LİSTESİ'!P3891&lt;=FİLTRE!$M$6,1,0)))</f>
        <v>1</v>
      </c>
      <c r="E3891" s="25" t="str">
        <f>IF(I3891="","",(COUNTIFS($L$4:L3891,L3891)))</f>
        <v/>
      </c>
      <c r="F3891" s="13">
        <f>IF(OR(B3891&lt;&gt;2,C3891&lt;&gt;1,D3891&lt;&gt;1,H3891&lt;&gt;1),0,
COUNTIFS($B$4:B3891,2,$C$4:C3891,1,$D$4:D3891,1,$H$4:H3891,1))</f>
        <v>0</v>
      </c>
      <c r="G3891" s="26" t="str">
        <f>IF(I3891="","",(COUNTIF($E$4:E3891,E3891)))</f>
        <v/>
      </c>
      <c r="H3891" s="1">
        <f>IF(AND(J3891="SAYIM",FİLTRE!$H$5="RAFTA",U3891&lt;&gt;0),1,0)+
IF(AND(J3891="İADE DEPO",FİLTRE!$H$5="İADE DEPO"),1,0)+
IF(FİLTRE!$H$5="TÜMÜ",1,0)+
IF(AND(J3891="FİRMA İADE",FİLTRE!$H$5="FİRMA İADE"),1,0)+
IF(AND(J3891="İMHA",FİLTRE!$H$5="İMHA"),1,0)</f>
        <v>1</v>
      </c>
      <c r="I3891" s="99"/>
      <c r="J3891" s="100"/>
      <c r="K3891" s="100"/>
      <c r="L3891" s="101"/>
      <c r="M3891" s="102"/>
      <c r="N3891" s="101"/>
      <c r="O3891" s="99"/>
      <c r="P3891" s="103"/>
      <c r="Q3891" s="104"/>
      <c r="R3891" s="50"/>
      <c r="S3891" s="105"/>
      <c r="T3891" s="106"/>
      <c r="U3891" s="107"/>
      <c r="V3891" s="108"/>
      <c r="W3891" s="107"/>
      <c r="X3891" s="107"/>
      <c r="AA3891" s="107"/>
      <c r="AB3891" s="110"/>
      <c r="AC3891" s="110"/>
      <c r="AE3891" s="105"/>
      <c r="AF3891" s="105"/>
      <c r="AR3891" s="112"/>
    </row>
    <row r="3892" spans="2:44" x14ac:dyDescent="0.25">
      <c r="B3892" s="1" t="str">
        <f>IF(I3892="","",
(IF(N3892=FİLTRE!$H$6,2,0)+IF(FİLTRE!$H$6="TOPLAM",2,0))
)</f>
        <v/>
      </c>
      <c r="C3892">
        <f>IF(FİLTRE!$M$5="",9,(IF(U3892&gt;=FİLTRE!$M$5,1,0)))</f>
        <v>1</v>
      </c>
      <c r="D3892" s="1">
        <f>IF(FİLTRE!$M$6="",9,(IF('SKT LİSTESİ'!P3892&lt;=FİLTRE!$M$6,1,0)))</f>
        <v>1</v>
      </c>
      <c r="E3892" s="25" t="str">
        <f>IF(I3892="","",(COUNTIFS($L$4:L3892,L3892)))</f>
        <v/>
      </c>
      <c r="F3892" s="13">
        <f>IF(OR(B3892&lt;&gt;2,C3892&lt;&gt;1,D3892&lt;&gt;1,H3892&lt;&gt;1),0,
COUNTIFS($B$4:B3892,2,$C$4:C3892,1,$D$4:D3892,1,$H$4:H3892,1))</f>
        <v>0</v>
      </c>
      <c r="G3892" s="26" t="str">
        <f>IF(I3892="","",(COUNTIF($E$4:E3892,E3892)))</f>
        <v/>
      </c>
      <c r="H3892" s="1">
        <f>IF(AND(J3892="SAYIM",FİLTRE!$H$5="RAFTA",U3892&lt;&gt;0),1,0)+
IF(AND(J3892="İADE DEPO",FİLTRE!$H$5="İADE DEPO"),1,0)+
IF(FİLTRE!$H$5="TÜMÜ",1,0)+
IF(AND(J3892="FİRMA İADE",FİLTRE!$H$5="FİRMA İADE"),1,0)+
IF(AND(J3892="İMHA",FİLTRE!$H$5="İMHA"),1,0)</f>
        <v>1</v>
      </c>
      <c r="I3892" s="99"/>
      <c r="J3892" s="100"/>
      <c r="K3892" s="100"/>
      <c r="L3892" s="101"/>
      <c r="M3892" s="102"/>
      <c r="N3892" s="101"/>
      <c r="O3892" s="99"/>
      <c r="P3892" s="103"/>
      <c r="Q3892" s="104"/>
      <c r="R3892" s="50"/>
      <c r="S3892" s="105"/>
      <c r="T3892" s="106"/>
      <c r="U3892" s="107"/>
      <c r="V3892" s="108"/>
      <c r="W3892" s="107"/>
      <c r="X3892" s="107"/>
      <c r="AA3892" s="107"/>
      <c r="AB3892" s="110"/>
      <c r="AC3892" s="110"/>
      <c r="AE3892" s="105"/>
      <c r="AF3892" s="105"/>
      <c r="AR3892" s="112"/>
    </row>
    <row r="3893" spans="2:44" x14ac:dyDescent="0.25">
      <c r="B3893" s="1" t="str">
        <f>IF(I3893="","",
(IF(N3893=FİLTRE!$H$6,2,0)+IF(FİLTRE!$H$6="TOPLAM",2,0))
)</f>
        <v/>
      </c>
      <c r="C3893">
        <f>IF(FİLTRE!$M$5="",9,(IF(U3893&gt;=FİLTRE!$M$5,1,0)))</f>
        <v>1</v>
      </c>
      <c r="D3893" s="1">
        <f>IF(FİLTRE!$M$6="",9,(IF('SKT LİSTESİ'!P3893&lt;=FİLTRE!$M$6,1,0)))</f>
        <v>1</v>
      </c>
      <c r="E3893" s="25" t="str">
        <f>IF(I3893="","",(COUNTIFS($L$4:L3893,L3893)))</f>
        <v/>
      </c>
      <c r="F3893" s="13">
        <f>IF(OR(B3893&lt;&gt;2,C3893&lt;&gt;1,D3893&lt;&gt;1,H3893&lt;&gt;1),0,
COUNTIFS($B$4:B3893,2,$C$4:C3893,1,$D$4:D3893,1,$H$4:H3893,1))</f>
        <v>0</v>
      </c>
      <c r="G3893" s="26" t="str">
        <f>IF(I3893="","",(COUNTIF($E$4:E3893,E3893)))</f>
        <v/>
      </c>
      <c r="H3893" s="1">
        <f>IF(AND(J3893="SAYIM",FİLTRE!$H$5="RAFTA",U3893&lt;&gt;0),1,0)+
IF(AND(J3893="İADE DEPO",FİLTRE!$H$5="İADE DEPO"),1,0)+
IF(FİLTRE!$H$5="TÜMÜ",1,0)+
IF(AND(J3893="FİRMA İADE",FİLTRE!$H$5="FİRMA İADE"),1,0)+
IF(AND(J3893="İMHA",FİLTRE!$H$5="İMHA"),1,0)</f>
        <v>1</v>
      </c>
      <c r="I3893" s="99"/>
      <c r="J3893" s="100"/>
      <c r="K3893" s="100"/>
      <c r="L3893" s="101"/>
      <c r="M3893" s="102"/>
      <c r="N3893" s="101"/>
      <c r="O3893" s="99"/>
      <c r="P3893" s="103"/>
      <c r="Q3893" s="104"/>
      <c r="R3893" s="50"/>
      <c r="S3893" s="105"/>
      <c r="T3893" s="106"/>
      <c r="U3893" s="107"/>
      <c r="V3893" s="108"/>
      <c r="W3893" s="107"/>
      <c r="X3893" s="107"/>
      <c r="AA3893" s="107"/>
      <c r="AB3893" s="110"/>
      <c r="AC3893" s="110"/>
      <c r="AE3893" s="105"/>
      <c r="AF3893" s="105"/>
      <c r="AR3893" s="112"/>
    </row>
    <row r="3894" spans="2:44" x14ac:dyDescent="0.25">
      <c r="B3894" s="1" t="str">
        <f>IF(I3894="","",
(IF(N3894=FİLTRE!$H$6,2,0)+IF(FİLTRE!$H$6="TOPLAM",2,0))
)</f>
        <v/>
      </c>
      <c r="C3894">
        <f>IF(FİLTRE!$M$5="",9,(IF(U3894&gt;=FİLTRE!$M$5,1,0)))</f>
        <v>1</v>
      </c>
      <c r="D3894" s="1">
        <f>IF(FİLTRE!$M$6="",9,(IF('SKT LİSTESİ'!P3894&lt;=FİLTRE!$M$6,1,0)))</f>
        <v>1</v>
      </c>
      <c r="E3894" s="25" t="str">
        <f>IF(I3894="","",(COUNTIFS($L$4:L3894,L3894)))</f>
        <v/>
      </c>
      <c r="F3894" s="13">
        <f>IF(OR(B3894&lt;&gt;2,C3894&lt;&gt;1,D3894&lt;&gt;1,H3894&lt;&gt;1),0,
COUNTIFS($B$4:B3894,2,$C$4:C3894,1,$D$4:D3894,1,$H$4:H3894,1))</f>
        <v>0</v>
      </c>
      <c r="G3894" s="26" t="str">
        <f>IF(I3894="","",(COUNTIF($E$4:E3894,E3894)))</f>
        <v/>
      </c>
      <c r="H3894" s="1">
        <f>IF(AND(J3894="SAYIM",FİLTRE!$H$5="RAFTA",U3894&lt;&gt;0),1,0)+
IF(AND(J3894="İADE DEPO",FİLTRE!$H$5="İADE DEPO"),1,0)+
IF(FİLTRE!$H$5="TÜMÜ",1,0)+
IF(AND(J3894="FİRMA İADE",FİLTRE!$H$5="FİRMA İADE"),1,0)+
IF(AND(J3894="İMHA",FİLTRE!$H$5="İMHA"),1,0)</f>
        <v>1</v>
      </c>
      <c r="I3894" s="99"/>
      <c r="J3894" s="100"/>
      <c r="K3894" s="100"/>
      <c r="L3894" s="101"/>
      <c r="M3894" s="102"/>
      <c r="N3894" s="101"/>
      <c r="O3894" s="99"/>
      <c r="P3894" s="103"/>
      <c r="Q3894" s="104"/>
      <c r="R3894" s="50"/>
      <c r="S3894" s="105"/>
      <c r="T3894" s="106"/>
      <c r="U3894" s="107"/>
      <c r="V3894" s="108"/>
      <c r="W3894" s="107"/>
      <c r="X3894" s="107"/>
      <c r="AA3894" s="107"/>
      <c r="AB3894" s="110"/>
      <c r="AC3894" s="110"/>
      <c r="AE3894" s="105"/>
      <c r="AF3894" s="105"/>
      <c r="AR3894" s="112"/>
    </row>
    <row r="3895" spans="2:44" x14ac:dyDescent="0.25">
      <c r="B3895" s="1" t="str">
        <f>IF(I3895="","",
(IF(N3895=FİLTRE!$H$6,2,0)+IF(FİLTRE!$H$6="TOPLAM",2,0))
)</f>
        <v/>
      </c>
      <c r="C3895">
        <f>IF(FİLTRE!$M$5="",9,(IF(U3895&gt;=FİLTRE!$M$5,1,0)))</f>
        <v>1</v>
      </c>
      <c r="D3895" s="1">
        <f>IF(FİLTRE!$M$6="",9,(IF('SKT LİSTESİ'!P3895&lt;=FİLTRE!$M$6,1,0)))</f>
        <v>1</v>
      </c>
      <c r="E3895" s="25" t="str">
        <f>IF(I3895="","",(COUNTIFS($L$4:L3895,L3895)))</f>
        <v/>
      </c>
      <c r="F3895" s="13">
        <f>IF(OR(B3895&lt;&gt;2,C3895&lt;&gt;1,D3895&lt;&gt;1,H3895&lt;&gt;1),0,
COUNTIFS($B$4:B3895,2,$C$4:C3895,1,$D$4:D3895,1,$H$4:H3895,1))</f>
        <v>0</v>
      </c>
      <c r="G3895" s="26" t="str">
        <f>IF(I3895="","",(COUNTIF($E$4:E3895,E3895)))</f>
        <v/>
      </c>
      <c r="H3895" s="1">
        <f>IF(AND(J3895="SAYIM",FİLTRE!$H$5="RAFTA",U3895&lt;&gt;0),1,0)+
IF(AND(J3895="İADE DEPO",FİLTRE!$H$5="İADE DEPO"),1,0)+
IF(FİLTRE!$H$5="TÜMÜ",1,0)+
IF(AND(J3895="FİRMA İADE",FİLTRE!$H$5="FİRMA İADE"),1,0)+
IF(AND(J3895="İMHA",FİLTRE!$H$5="İMHA"),1,0)</f>
        <v>1</v>
      </c>
      <c r="I3895" s="99"/>
      <c r="J3895" s="100"/>
      <c r="K3895" s="100"/>
      <c r="L3895" s="101"/>
      <c r="M3895" s="102"/>
      <c r="N3895" s="101"/>
      <c r="O3895" s="99"/>
      <c r="P3895" s="103"/>
      <c r="Q3895" s="104"/>
      <c r="R3895" s="50"/>
      <c r="S3895" s="105"/>
      <c r="T3895" s="106"/>
      <c r="U3895" s="107"/>
      <c r="V3895" s="108"/>
      <c r="W3895" s="107"/>
      <c r="X3895" s="107"/>
      <c r="AA3895" s="107"/>
      <c r="AB3895" s="110"/>
      <c r="AC3895" s="110"/>
      <c r="AE3895" s="105"/>
      <c r="AF3895" s="105"/>
      <c r="AR3895" s="112"/>
    </row>
    <row r="3896" spans="2:44" x14ac:dyDescent="0.25">
      <c r="B3896" s="1" t="str">
        <f>IF(I3896="","",
(IF(N3896=FİLTRE!$H$6,2,0)+IF(FİLTRE!$H$6="TOPLAM",2,0))
)</f>
        <v/>
      </c>
      <c r="C3896">
        <f>IF(FİLTRE!$M$5="",9,(IF(U3896&gt;=FİLTRE!$M$5,1,0)))</f>
        <v>1</v>
      </c>
      <c r="D3896" s="1">
        <f>IF(FİLTRE!$M$6="",9,(IF('SKT LİSTESİ'!P3896&lt;=FİLTRE!$M$6,1,0)))</f>
        <v>1</v>
      </c>
      <c r="E3896" s="25" t="str">
        <f>IF(I3896="","",(COUNTIFS($L$4:L3896,L3896)))</f>
        <v/>
      </c>
      <c r="F3896" s="13">
        <f>IF(OR(B3896&lt;&gt;2,C3896&lt;&gt;1,D3896&lt;&gt;1,H3896&lt;&gt;1),0,
COUNTIFS($B$4:B3896,2,$C$4:C3896,1,$D$4:D3896,1,$H$4:H3896,1))</f>
        <v>0</v>
      </c>
      <c r="G3896" s="26" t="str">
        <f>IF(I3896="","",(COUNTIF($E$4:E3896,E3896)))</f>
        <v/>
      </c>
      <c r="H3896" s="1">
        <f>IF(AND(J3896="SAYIM",FİLTRE!$H$5="RAFTA",U3896&lt;&gt;0),1,0)+
IF(AND(J3896="İADE DEPO",FİLTRE!$H$5="İADE DEPO"),1,0)+
IF(FİLTRE!$H$5="TÜMÜ",1,0)+
IF(AND(J3896="FİRMA İADE",FİLTRE!$H$5="FİRMA İADE"),1,0)+
IF(AND(J3896="İMHA",FİLTRE!$H$5="İMHA"),1,0)</f>
        <v>1</v>
      </c>
      <c r="I3896" s="99"/>
      <c r="J3896" s="100"/>
      <c r="K3896" s="100"/>
      <c r="L3896" s="101"/>
      <c r="M3896" s="102"/>
      <c r="N3896" s="101"/>
      <c r="O3896" s="99"/>
      <c r="P3896" s="103"/>
      <c r="Q3896" s="104"/>
      <c r="R3896" s="50"/>
      <c r="S3896" s="105"/>
      <c r="T3896" s="106"/>
      <c r="U3896" s="107"/>
      <c r="V3896" s="108"/>
      <c r="W3896" s="107"/>
      <c r="X3896" s="107"/>
      <c r="AA3896" s="107"/>
      <c r="AB3896" s="110"/>
      <c r="AC3896" s="110"/>
      <c r="AE3896" s="105"/>
      <c r="AF3896" s="105"/>
      <c r="AR3896" s="112"/>
    </row>
    <row r="3897" spans="2:44" x14ac:dyDescent="0.25">
      <c r="B3897" s="1" t="str">
        <f>IF(I3897="","",
(IF(N3897=FİLTRE!$H$6,2,0)+IF(FİLTRE!$H$6="TOPLAM",2,0))
)</f>
        <v/>
      </c>
      <c r="C3897">
        <f>IF(FİLTRE!$M$5="",9,(IF(U3897&gt;=FİLTRE!$M$5,1,0)))</f>
        <v>1</v>
      </c>
      <c r="D3897" s="1">
        <f>IF(FİLTRE!$M$6="",9,(IF('SKT LİSTESİ'!P3897&lt;=FİLTRE!$M$6,1,0)))</f>
        <v>1</v>
      </c>
      <c r="E3897" s="25" t="str">
        <f>IF(I3897="","",(COUNTIFS($L$4:L3897,L3897)))</f>
        <v/>
      </c>
      <c r="F3897" s="13">
        <f>IF(OR(B3897&lt;&gt;2,C3897&lt;&gt;1,D3897&lt;&gt;1,H3897&lt;&gt;1),0,
COUNTIFS($B$4:B3897,2,$C$4:C3897,1,$D$4:D3897,1,$H$4:H3897,1))</f>
        <v>0</v>
      </c>
      <c r="G3897" s="26" t="str">
        <f>IF(I3897="","",(COUNTIF($E$4:E3897,E3897)))</f>
        <v/>
      </c>
      <c r="H3897" s="1">
        <f>IF(AND(J3897="SAYIM",FİLTRE!$H$5="RAFTA",U3897&lt;&gt;0),1,0)+
IF(AND(J3897="İADE DEPO",FİLTRE!$H$5="İADE DEPO"),1,0)+
IF(FİLTRE!$H$5="TÜMÜ",1,0)+
IF(AND(J3897="FİRMA İADE",FİLTRE!$H$5="FİRMA İADE"),1,0)+
IF(AND(J3897="İMHA",FİLTRE!$H$5="İMHA"),1,0)</f>
        <v>1</v>
      </c>
      <c r="I3897" s="99"/>
      <c r="J3897" s="100"/>
      <c r="K3897" s="100"/>
      <c r="L3897" s="101"/>
      <c r="M3897" s="102"/>
      <c r="N3897" s="101"/>
      <c r="O3897" s="99"/>
      <c r="P3897" s="103"/>
      <c r="Q3897" s="104"/>
      <c r="R3897" s="50"/>
      <c r="S3897" s="105"/>
      <c r="T3897" s="106"/>
      <c r="U3897" s="107"/>
      <c r="V3897" s="108"/>
      <c r="W3897" s="107"/>
      <c r="X3897" s="107"/>
      <c r="AA3897" s="107"/>
      <c r="AB3897" s="110"/>
      <c r="AC3897" s="110"/>
      <c r="AE3897" s="105"/>
      <c r="AF3897" s="105"/>
      <c r="AR3897" s="112"/>
    </row>
    <row r="3898" spans="2:44" x14ac:dyDescent="0.25">
      <c r="B3898" s="1" t="str">
        <f>IF(I3898="","",
(IF(N3898=FİLTRE!$H$6,2,0)+IF(FİLTRE!$H$6="TOPLAM",2,0))
)</f>
        <v/>
      </c>
      <c r="C3898">
        <f>IF(FİLTRE!$M$5="",9,(IF(U3898&gt;=FİLTRE!$M$5,1,0)))</f>
        <v>1</v>
      </c>
      <c r="D3898" s="1">
        <f>IF(FİLTRE!$M$6="",9,(IF('SKT LİSTESİ'!P3898&lt;=FİLTRE!$M$6,1,0)))</f>
        <v>1</v>
      </c>
      <c r="E3898" s="25" t="str">
        <f>IF(I3898="","",(COUNTIFS($L$4:L3898,L3898)))</f>
        <v/>
      </c>
      <c r="F3898" s="13">
        <f>IF(OR(B3898&lt;&gt;2,C3898&lt;&gt;1,D3898&lt;&gt;1,H3898&lt;&gt;1),0,
COUNTIFS($B$4:B3898,2,$C$4:C3898,1,$D$4:D3898,1,$H$4:H3898,1))</f>
        <v>0</v>
      </c>
      <c r="G3898" s="26" t="str">
        <f>IF(I3898="","",(COUNTIF($E$4:E3898,E3898)))</f>
        <v/>
      </c>
      <c r="H3898" s="1">
        <f>IF(AND(J3898="SAYIM",FİLTRE!$H$5="RAFTA",U3898&lt;&gt;0),1,0)+
IF(AND(J3898="İADE DEPO",FİLTRE!$H$5="İADE DEPO"),1,0)+
IF(FİLTRE!$H$5="TÜMÜ",1,0)+
IF(AND(J3898="FİRMA İADE",FİLTRE!$H$5="FİRMA İADE"),1,0)+
IF(AND(J3898="İMHA",FİLTRE!$H$5="İMHA"),1,0)</f>
        <v>1</v>
      </c>
      <c r="I3898" s="99"/>
      <c r="J3898" s="100"/>
      <c r="K3898" s="100"/>
      <c r="L3898" s="101"/>
      <c r="M3898" s="102"/>
      <c r="N3898" s="101"/>
      <c r="O3898" s="99"/>
      <c r="P3898" s="103"/>
      <c r="Q3898" s="104"/>
      <c r="R3898" s="50"/>
      <c r="S3898" s="105"/>
      <c r="T3898" s="106"/>
      <c r="U3898" s="107"/>
      <c r="V3898" s="108"/>
      <c r="W3898" s="107"/>
      <c r="X3898" s="107"/>
      <c r="AA3898" s="107"/>
      <c r="AB3898" s="110"/>
      <c r="AC3898" s="110"/>
      <c r="AE3898" s="105"/>
      <c r="AF3898" s="105"/>
      <c r="AR3898" s="112"/>
    </row>
    <row r="3899" spans="2:44" x14ac:dyDescent="0.25">
      <c r="B3899" s="1" t="str">
        <f>IF(I3899="","",
(IF(N3899=FİLTRE!$H$6,2,0)+IF(FİLTRE!$H$6="TOPLAM",2,0))
)</f>
        <v/>
      </c>
      <c r="C3899">
        <f>IF(FİLTRE!$M$5="",9,(IF(U3899&gt;=FİLTRE!$M$5,1,0)))</f>
        <v>1</v>
      </c>
      <c r="D3899" s="1">
        <f>IF(FİLTRE!$M$6="",9,(IF('SKT LİSTESİ'!P3899&lt;=FİLTRE!$M$6,1,0)))</f>
        <v>1</v>
      </c>
      <c r="E3899" s="25" t="str">
        <f>IF(I3899="","",(COUNTIFS($L$4:L3899,L3899)))</f>
        <v/>
      </c>
      <c r="F3899" s="13">
        <f>IF(OR(B3899&lt;&gt;2,C3899&lt;&gt;1,D3899&lt;&gt;1,H3899&lt;&gt;1),0,
COUNTIFS($B$4:B3899,2,$C$4:C3899,1,$D$4:D3899,1,$H$4:H3899,1))</f>
        <v>0</v>
      </c>
      <c r="G3899" s="26" t="str">
        <f>IF(I3899="","",(COUNTIF($E$4:E3899,E3899)))</f>
        <v/>
      </c>
      <c r="H3899" s="1">
        <f>IF(AND(J3899="SAYIM",FİLTRE!$H$5="RAFTA",U3899&lt;&gt;0),1,0)+
IF(AND(J3899="İADE DEPO",FİLTRE!$H$5="İADE DEPO"),1,0)+
IF(FİLTRE!$H$5="TÜMÜ",1,0)+
IF(AND(J3899="FİRMA İADE",FİLTRE!$H$5="FİRMA İADE"),1,0)+
IF(AND(J3899="İMHA",FİLTRE!$H$5="İMHA"),1,0)</f>
        <v>1</v>
      </c>
      <c r="I3899" s="99"/>
      <c r="J3899" s="100"/>
      <c r="K3899" s="100"/>
      <c r="L3899" s="101"/>
      <c r="M3899" s="102"/>
      <c r="N3899" s="101"/>
      <c r="O3899" s="99"/>
      <c r="P3899" s="103"/>
      <c r="Q3899" s="104"/>
      <c r="R3899" s="50"/>
      <c r="S3899" s="105"/>
      <c r="T3899" s="106"/>
      <c r="U3899" s="107"/>
      <c r="V3899" s="108"/>
      <c r="W3899" s="107"/>
      <c r="X3899" s="107"/>
      <c r="AA3899" s="107"/>
      <c r="AB3899" s="110"/>
      <c r="AC3899" s="110"/>
      <c r="AE3899" s="105"/>
      <c r="AF3899" s="105"/>
      <c r="AR3899" s="112"/>
    </row>
    <row r="3900" spans="2:44" x14ac:dyDescent="0.25">
      <c r="B3900" s="1" t="str">
        <f>IF(I3900="","",
(IF(N3900=FİLTRE!$H$6,2,0)+IF(FİLTRE!$H$6="TOPLAM",2,0))
)</f>
        <v/>
      </c>
      <c r="C3900">
        <f>IF(FİLTRE!$M$5="",9,(IF(U3900&gt;=FİLTRE!$M$5,1,0)))</f>
        <v>1</v>
      </c>
      <c r="D3900" s="1">
        <f>IF(FİLTRE!$M$6="",9,(IF('SKT LİSTESİ'!P3900&lt;=FİLTRE!$M$6,1,0)))</f>
        <v>1</v>
      </c>
      <c r="E3900" s="25" t="str">
        <f>IF(I3900="","",(COUNTIFS($L$4:L3900,L3900)))</f>
        <v/>
      </c>
      <c r="F3900" s="13">
        <f>IF(OR(B3900&lt;&gt;2,C3900&lt;&gt;1,D3900&lt;&gt;1,H3900&lt;&gt;1),0,
COUNTIFS($B$4:B3900,2,$C$4:C3900,1,$D$4:D3900,1,$H$4:H3900,1))</f>
        <v>0</v>
      </c>
      <c r="G3900" s="26" t="str">
        <f>IF(I3900="","",(COUNTIF($E$4:E3900,E3900)))</f>
        <v/>
      </c>
      <c r="H3900" s="1">
        <f>IF(AND(J3900="SAYIM",FİLTRE!$H$5="RAFTA",U3900&lt;&gt;0),1,0)+
IF(AND(J3900="İADE DEPO",FİLTRE!$H$5="İADE DEPO"),1,0)+
IF(FİLTRE!$H$5="TÜMÜ",1,0)+
IF(AND(J3900="FİRMA İADE",FİLTRE!$H$5="FİRMA İADE"),1,0)+
IF(AND(J3900="İMHA",FİLTRE!$H$5="İMHA"),1,0)</f>
        <v>1</v>
      </c>
      <c r="I3900" s="99"/>
      <c r="J3900" s="100"/>
      <c r="K3900" s="100"/>
      <c r="L3900" s="101"/>
      <c r="M3900" s="102"/>
      <c r="N3900" s="101"/>
      <c r="O3900" s="99"/>
      <c r="P3900" s="103"/>
      <c r="Q3900" s="104"/>
      <c r="R3900" s="50"/>
      <c r="S3900" s="105"/>
      <c r="T3900" s="106"/>
      <c r="U3900" s="107"/>
      <c r="V3900" s="108"/>
      <c r="W3900" s="107"/>
      <c r="X3900" s="107"/>
      <c r="AA3900" s="107"/>
      <c r="AB3900" s="110"/>
      <c r="AC3900" s="110"/>
      <c r="AE3900" s="105"/>
      <c r="AF3900" s="105"/>
      <c r="AR3900" s="112"/>
    </row>
    <row r="3901" spans="2:44" x14ac:dyDescent="0.25">
      <c r="B3901" s="1" t="str">
        <f>IF(I3901="","",
(IF(N3901=FİLTRE!$H$6,2,0)+IF(FİLTRE!$H$6="TOPLAM",2,0))
)</f>
        <v/>
      </c>
      <c r="C3901">
        <f>IF(FİLTRE!$M$5="",9,(IF(U3901&gt;=FİLTRE!$M$5,1,0)))</f>
        <v>1</v>
      </c>
      <c r="D3901" s="1">
        <f>IF(FİLTRE!$M$6="",9,(IF('SKT LİSTESİ'!P3901&lt;=FİLTRE!$M$6,1,0)))</f>
        <v>1</v>
      </c>
      <c r="E3901" s="25" t="str">
        <f>IF(I3901="","",(COUNTIFS($L$4:L3901,L3901)))</f>
        <v/>
      </c>
      <c r="F3901" s="13">
        <f>IF(OR(B3901&lt;&gt;2,C3901&lt;&gt;1,D3901&lt;&gt;1,H3901&lt;&gt;1),0,
COUNTIFS($B$4:B3901,2,$C$4:C3901,1,$D$4:D3901,1,$H$4:H3901,1))</f>
        <v>0</v>
      </c>
      <c r="G3901" s="26" t="str">
        <f>IF(I3901="","",(COUNTIF($E$4:E3901,E3901)))</f>
        <v/>
      </c>
      <c r="H3901" s="1">
        <f>IF(AND(J3901="SAYIM",FİLTRE!$H$5="RAFTA",U3901&lt;&gt;0),1,0)+
IF(AND(J3901="İADE DEPO",FİLTRE!$H$5="İADE DEPO"),1,0)+
IF(FİLTRE!$H$5="TÜMÜ",1,0)+
IF(AND(J3901="FİRMA İADE",FİLTRE!$H$5="FİRMA İADE"),1,0)+
IF(AND(J3901="İMHA",FİLTRE!$H$5="İMHA"),1,0)</f>
        <v>1</v>
      </c>
      <c r="I3901" s="99"/>
      <c r="J3901" s="100"/>
      <c r="K3901" s="100"/>
      <c r="L3901" s="101"/>
      <c r="M3901" s="102"/>
      <c r="N3901" s="101"/>
      <c r="O3901" s="99"/>
      <c r="P3901" s="103"/>
      <c r="Q3901" s="104"/>
      <c r="R3901" s="50"/>
      <c r="S3901" s="105"/>
      <c r="T3901" s="106"/>
      <c r="U3901" s="107"/>
      <c r="V3901" s="108"/>
      <c r="W3901" s="107"/>
      <c r="X3901" s="107"/>
      <c r="AA3901" s="107"/>
      <c r="AB3901" s="110"/>
      <c r="AC3901" s="110"/>
      <c r="AE3901" s="105"/>
      <c r="AF3901" s="105"/>
      <c r="AR3901" s="112"/>
    </row>
    <row r="3902" spans="2:44" x14ac:dyDescent="0.25">
      <c r="B3902" s="1" t="str">
        <f>IF(I3902="","",
(IF(N3902=FİLTRE!$H$6,2,0)+IF(FİLTRE!$H$6="TOPLAM",2,0))
)</f>
        <v/>
      </c>
      <c r="C3902">
        <f>IF(FİLTRE!$M$5="",9,(IF(U3902&gt;=FİLTRE!$M$5,1,0)))</f>
        <v>1</v>
      </c>
      <c r="D3902" s="1">
        <f>IF(FİLTRE!$M$6="",9,(IF('SKT LİSTESİ'!P3902&lt;=FİLTRE!$M$6,1,0)))</f>
        <v>1</v>
      </c>
      <c r="E3902" s="25" t="str">
        <f>IF(I3902="","",(COUNTIFS($L$4:L3902,L3902)))</f>
        <v/>
      </c>
      <c r="F3902" s="13">
        <f>IF(OR(B3902&lt;&gt;2,C3902&lt;&gt;1,D3902&lt;&gt;1,H3902&lt;&gt;1),0,
COUNTIFS($B$4:B3902,2,$C$4:C3902,1,$D$4:D3902,1,$H$4:H3902,1))</f>
        <v>0</v>
      </c>
      <c r="G3902" s="26" t="str">
        <f>IF(I3902="","",(COUNTIF($E$4:E3902,E3902)))</f>
        <v/>
      </c>
      <c r="H3902" s="1">
        <f>IF(AND(J3902="SAYIM",FİLTRE!$H$5="RAFTA",U3902&lt;&gt;0),1,0)+
IF(AND(J3902="İADE DEPO",FİLTRE!$H$5="İADE DEPO"),1,0)+
IF(FİLTRE!$H$5="TÜMÜ",1,0)+
IF(AND(J3902="FİRMA İADE",FİLTRE!$H$5="FİRMA İADE"),1,0)+
IF(AND(J3902="İMHA",FİLTRE!$H$5="İMHA"),1,0)</f>
        <v>1</v>
      </c>
      <c r="I3902" s="99"/>
      <c r="J3902" s="100"/>
      <c r="K3902" s="100"/>
      <c r="L3902" s="101"/>
      <c r="M3902" s="102"/>
      <c r="N3902" s="101"/>
      <c r="O3902" s="99"/>
      <c r="P3902" s="103"/>
      <c r="Q3902" s="104"/>
      <c r="R3902" s="50"/>
      <c r="S3902" s="105"/>
      <c r="T3902" s="106"/>
      <c r="U3902" s="107"/>
      <c r="V3902" s="108"/>
      <c r="W3902" s="107"/>
      <c r="X3902" s="107"/>
      <c r="AA3902" s="107"/>
      <c r="AB3902" s="110"/>
      <c r="AC3902" s="110"/>
      <c r="AE3902" s="105"/>
      <c r="AF3902" s="105"/>
      <c r="AR3902" s="112"/>
    </row>
    <row r="3903" spans="2:44" x14ac:dyDescent="0.25">
      <c r="B3903" s="1" t="str">
        <f>IF(I3903="","",
(IF(N3903=FİLTRE!$H$6,2,0)+IF(FİLTRE!$H$6="TOPLAM",2,0))
)</f>
        <v/>
      </c>
      <c r="C3903">
        <f>IF(FİLTRE!$M$5="",9,(IF(U3903&gt;=FİLTRE!$M$5,1,0)))</f>
        <v>1</v>
      </c>
      <c r="D3903" s="1">
        <f>IF(FİLTRE!$M$6="",9,(IF('SKT LİSTESİ'!P3903&lt;=FİLTRE!$M$6,1,0)))</f>
        <v>1</v>
      </c>
      <c r="E3903" s="25" t="str">
        <f>IF(I3903="","",(COUNTIFS($L$4:L3903,L3903)))</f>
        <v/>
      </c>
      <c r="F3903" s="13">
        <f>IF(OR(B3903&lt;&gt;2,C3903&lt;&gt;1,D3903&lt;&gt;1,H3903&lt;&gt;1),0,
COUNTIFS($B$4:B3903,2,$C$4:C3903,1,$D$4:D3903,1,$H$4:H3903,1))</f>
        <v>0</v>
      </c>
      <c r="G3903" s="26" t="str">
        <f>IF(I3903="","",(COUNTIF($E$4:E3903,E3903)))</f>
        <v/>
      </c>
      <c r="H3903" s="1">
        <f>IF(AND(J3903="SAYIM",FİLTRE!$H$5="RAFTA",U3903&lt;&gt;0),1,0)+
IF(AND(J3903="İADE DEPO",FİLTRE!$H$5="İADE DEPO"),1,0)+
IF(FİLTRE!$H$5="TÜMÜ",1,0)+
IF(AND(J3903="FİRMA İADE",FİLTRE!$H$5="FİRMA İADE"),1,0)+
IF(AND(J3903="İMHA",FİLTRE!$H$5="İMHA"),1,0)</f>
        <v>1</v>
      </c>
      <c r="I3903" s="99"/>
      <c r="J3903" s="100"/>
      <c r="K3903" s="100"/>
      <c r="L3903" s="101"/>
      <c r="M3903" s="102"/>
      <c r="N3903" s="101"/>
      <c r="O3903" s="99"/>
      <c r="P3903" s="103"/>
      <c r="Q3903" s="104"/>
      <c r="R3903" s="50"/>
      <c r="S3903" s="105"/>
      <c r="T3903" s="106"/>
      <c r="U3903" s="107"/>
      <c r="V3903" s="108"/>
      <c r="W3903" s="107"/>
      <c r="X3903" s="107"/>
      <c r="AA3903" s="107"/>
      <c r="AB3903" s="110"/>
      <c r="AC3903" s="110"/>
      <c r="AE3903" s="105"/>
      <c r="AF3903" s="105"/>
      <c r="AR3903" s="112"/>
    </row>
    <row r="3904" spans="2:44" x14ac:dyDescent="0.25">
      <c r="B3904" s="1" t="str">
        <f>IF(I3904="","",
(IF(N3904=FİLTRE!$H$6,2,0)+IF(FİLTRE!$H$6="TOPLAM",2,0))
)</f>
        <v/>
      </c>
      <c r="C3904">
        <f>IF(FİLTRE!$M$5="",9,(IF(U3904&gt;=FİLTRE!$M$5,1,0)))</f>
        <v>1</v>
      </c>
      <c r="D3904" s="1">
        <f>IF(FİLTRE!$M$6="",9,(IF('SKT LİSTESİ'!P3904&lt;=FİLTRE!$M$6,1,0)))</f>
        <v>1</v>
      </c>
      <c r="E3904" s="25" t="str">
        <f>IF(I3904="","",(COUNTIFS($L$4:L3904,L3904)))</f>
        <v/>
      </c>
      <c r="F3904" s="13">
        <f>IF(OR(B3904&lt;&gt;2,C3904&lt;&gt;1,D3904&lt;&gt;1,H3904&lt;&gt;1),0,
COUNTIFS($B$4:B3904,2,$C$4:C3904,1,$D$4:D3904,1,$H$4:H3904,1))</f>
        <v>0</v>
      </c>
      <c r="G3904" s="26" t="str">
        <f>IF(I3904="","",(COUNTIF($E$4:E3904,E3904)))</f>
        <v/>
      </c>
      <c r="H3904" s="1">
        <f>IF(AND(J3904="SAYIM",FİLTRE!$H$5="RAFTA",U3904&lt;&gt;0),1,0)+
IF(AND(J3904="İADE DEPO",FİLTRE!$H$5="İADE DEPO"),1,0)+
IF(FİLTRE!$H$5="TÜMÜ",1,0)+
IF(AND(J3904="FİRMA İADE",FİLTRE!$H$5="FİRMA İADE"),1,0)+
IF(AND(J3904="İMHA",FİLTRE!$H$5="İMHA"),1,0)</f>
        <v>1</v>
      </c>
      <c r="I3904" s="99"/>
      <c r="J3904" s="100"/>
      <c r="K3904" s="100"/>
      <c r="L3904" s="101"/>
      <c r="M3904" s="102"/>
      <c r="N3904" s="101"/>
      <c r="O3904" s="99"/>
      <c r="P3904" s="103"/>
      <c r="Q3904" s="104"/>
      <c r="R3904" s="50"/>
      <c r="S3904" s="105"/>
      <c r="T3904" s="106"/>
      <c r="U3904" s="107"/>
      <c r="V3904" s="108"/>
      <c r="W3904" s="107"/>
      <c r="X3904" s="107"/>
      <c r="AA3904" s="107"/>
      <c r="AB3904" s="110"/>
      <c r="AC3904" s="110"/>
      <c r="AE3904" s="105"/>
      <c r="AF3904" s="105"/>
      <c r="AR3904" s="112"/>
    </row>
    <row r="3905" spans="2:44" x14ac:dyDescent="0.25">
      <c r="B3905" s="1" t="str">
        <f>IF(I3905="","",
(IF(N3905=FİLTRE!$H$6,2,0)+IF(FİLTRE!$H$6="TOPLAM",2,0))
)</f>
        <v/>
      </c>
      <c r="C3905">
        <f>IF(FİLTRE!$M$5="",9,(IF(U3905&gt;=FİLTRE!$M$5,1,0)))</f>
        <v>1</v>
      </c>
      <c r="D3905" s="1">
        <f>IF(FİLTRE!$M$6="",9,(IF('SKT LİSTESİ'!P3905&lt;=FİLTRE!$M$6,1,0)))</f>
        <v>1</v>
      </c>
      <c r="E3905" s="25" t="str">
        <f>IF(I3905="","",(COUNTIFS($L$4:L3905,L3905)))</f>
        <v/>
      </c>
      <c r="F3905" s="13">
        <f>IF(OR(B3905&lt;&gt;2,C3905&lt;&gt;1,D3905&lt;&gt;1,H3905&lt;&gt;1),0,
COUNTIFS($B$4:B3905,2,$C$4:C3905,1,$D$4:D3905,1,$H$4:H3905,1))</f>
        <v>0</v>
      </c>
      <c r="G3905" s="26" t="str">
        <f>IF(I3905="","",(COUNTIF($E$4:E3905,E3905)))</f>
        <v/>
      </c>
      <c r="H3905" s="1">
        <f>IF(AND(J3905="SAYIM",FİLTRE!$H$5="RAFTA",U3905&lt;&gt;0),1,0)+
IF(AND(J3905="İADE DEPO",FİLTRE!$H$5="İADE DEPO"),1,0)+
IF(FİLTRE!$H$5="TÜMÜ",1,0)+
IF(AND(J3905="FİRMA İADE",FİLTRE!$H$5="FİRMA İADE"),1,0)+
IF(AND(J3905="İMHA",FİLTRE!$H$5="İMHA"),1,0)</f>
        <v>1</v>
      </c>
      <c r="I3905" s="99"/>
      <c r="J3905" s="100"/>
      <c r="K3905" s="100"/>
      <c r="L3905" s="101"/>
      <c r="M3905" s="102"/>
      <c r="N3905" s="101"/>
      <c r="O3905" s="99"/>
      <c r="P3905" s="103"/>
      <c r="Q3905" s="104"/>
      <c r="R3905" s="50"/>
      <c r="S3905" s="105"/>
      <c r="T3905" s="106"/>
      <c r="U3905" s="107"/>
      <c r="V3905" s="108"/>
      <c r="W3905" s="107"/>
      <c r="X3905" s="107"/>
      <c r="AA3905" s="107"/>
      <c r="AB3905" s="110"/>
      <c r="AC3905" s="110"/>
      <c r="AE3905" s="105"/>
      <c r="AF3905" s="105"/>
      <c r="AR3905" s="112"/>
    </row>
    <row r="3906" spans="2:44" x14ac:dyDescent="0.25">
      <c r="B3906" s="1" t="str">
        <f>IF(I3906="","",
(IF(N3906=FİLTRE!$H$6,2,0)+IF(FİLTRE!$H$6="TOPLAM",2,0))
)</f>
        <v/>
      </c>
      <c r="C3906">
        <f>IF(FİLTRE!$M$5="",9,(IF(U3906&gt;=FİLTRE!$M$5,1,0)))</f>
        <v>1</v>
      </c>
      <c r="D3906" s="1">
        <f>IF(FİLTRE!$M$6="",9,(IF('SKT LİSTESİ'!P3906&lt;=FİLTRE!$M$6,1,0)))</f>
        <v>1</v>
      </c>
      <c r="E3906" s="25" t="str">
        <f>IF(I3906="","",(COUNTIFS($L$4:L3906,L3906)))</f>
        <v/>
      </c>
      <c r="F3906" s="13">
        <f>IF(OR(B3906&lt;&gt;2,C3906&lt;&gt;1,D3906&lt;&gt;1,H3906&lt;&gt;1),0,
COUNTIFS($B$4:B3906,2,$C$4:C3906,1,$D$4:D3906,1,$H$4:H3906,1))</f>
        <v>0</v>
      </c>
      <c r="G3906" s="26" t="str">
        <f>IF(I3906="","",(COUNTIF($E$4:E3906,E3906)))</f>
        <v/>
      </c>
      <c r="H3906" s="1">
        <f>IF(AND(J3906="SAYIM",FİLTRE!$H$5="RAFTA",U3906&lt;&gt;0),1,0)+
IF(AND(J3906="İADE DEPO",FİLTRE!$H$5="İADE DEPO"),1,0)+
IF(FİLTRE!$H$5="TÜMÜ",1,0)+
IF(AND(J3906="FİRMA İADE",FİLTRE!$H$5="FİRMA İADE"),1,0)+
IF(AND(J3906="İMHA",FİLTRE!$H$5="İMHA"),1,0)</f>
        <v>1</v>
      </c>
      <c r="I3906" s="99"/>
      <c r="J3906" s="100"/>
      <c r="K3906" s="100"/>
      <c r="L3906" s="101"/>
      <c r="M3906" s="102"/>
      <c r="N3906" s="101"/>
      <c r="O3906" s="99"/>
      <c r="P3906" s="103"/>
      <c r="Q3906" s="104"/>
      <c r="R3906" s="50"/>
      <c r="S3906" s="105"/>
      <c r="T3906" s="106"/>
      <c r="U3906" s="107"/>
      <c r="V3906" s="108"/>
      <c r="W3906" s="107"/>
      <c r="X3906" s="107"/>
      <c r="AA3906" s="107"/>
      <c r="AB3906" s="110"/>
      <c r="AC3906" s="110"/>
      <c r="AE3906" s="105"/>
      <c r="AF3906" s="105"/>
      <c r="AR3906" s="112"/>
    </row>
    <row r="3907" spans="2:44" x14ac:dyDescent="0.25">
      <c r="B3907" s="1" t="str">
        <f>IF(I3907="","",
(IF(N3907=FİLTRE!$H$6,2,0)+IF(FİLTRE!$H$6="TOPLAM",2,0))
)</f>
        <v/>
      </c>
      <c r="C3907">
        <f>IF(FİLTRE!$M$5="",9,(IF(U3907&gt;=FİLTRE!$M$5,1,0)))</f>
        <v>1</v>
      </c>
      <c r="D3907" s="1">
        <f>IF(FİLTRE!$M$6="",9,(IF('SKT LİSTESİ'!P3907&lt;=FİLTRE!$M$6,1,0)))</f>
        <v>1</v>
      </c>
      <c r="E3907" s="25" t="str">
        <f>IF(I3907="","",(COUNTIFS($L$4:L3907,L3907)))</f>
        <v/>
      </c>
      <c r="F3907" s="13">
        <f>IF(OR(B3907&lt;&gt;2,C3907&lt;&gt;1,D3907&lt;&gt;1,H3907&lt;&gt;1),0,
COUNTIFS($B$4:B3907,2,$C$4:C3907,1,$D$4:D3907,1,$H$4:H3907,1))</f>
        <v>0</v>
      </c>
      <c r="G3907" s="26" t="str">
        <f>IF(I3907="","",(COUNTIF($E$4:E3907,E3907)))</f>
        <v/>
      </c>
      <c r="H3907" s="1">
        <f>IF(AND(J3907="SAYIM",FİLTRE!$H$5="RAFTA",U3907&lt;&gt;0),1,0)+
IF(AND(J3907="İADE DEPO",FİLTRE!$H$5="İADE DEPO"),1,0)+
IF(FİLTRE!$H$5="TÜMÜ",1,0)+
IF(AND(J3907="FİRMA İADE",FİLTRE!$H$5="FİRMA İADE"),1,0)+
IF(AND(J3907="İMHA",FİLTRE!$H$5="İMHA"),1,0)</f>
        <v>1</v>
      </c>
      <c r="I3907" s="99"/>
      <c r="J3907" s="100"/>
      <c r="K3907" s="100"/>
      <c r="L3907" s="101"/>
      <c r="M3907" s="102"/>
      <c r="N3907" s="101"/>
      <c r="O3907" s="99"/>
      <c r="P3907" s="103"/>
      <c r="Q3907" s="104"/>
      <c r="R3907" s="50"/>
      <c r="S3907" s="105"/>
      <c r="T3907" s="106"/>
      <c r="U3907" s="107"/>
      <c r="V3907" s="108"/>
      <c r="W3907" s="107"/>
      <c r="X3907" s="107"/>
      <c r="AA3907" s="107"/>
      <c r="AB3907" s="110"/>
      <c r="AC3907" s="110"/>
      <c r="AE3907" s="105"/>
      <c r="AF3907" s="105"/>
      <c r="AR3907" s="112"/>
    </row>
    <row r="3908" spans="2:44" x14ac:dyDescent="0.25">
      <c r="B3908" s="1" t="str">
        <f>IF(I3908="","",
(IF(N3908=FİLTRE!$H$6,2,0)+IF(FİLTRE!$H$6="TOPLAM",2,0))
)</f>
        <v/>
      </c>
      <c r="C3908">
        <f>IF(FİLTRE!$M$5="",9,(IF(U3908&gt;=FİLTRE!$M$5,1,0)))</f>
        <v>1</v>
      </c>
      <c r="D3908" s="1">
        <f>IF(FİLTRE!$M$6="",9,(IF('SKT LİSTESİ'!P3908&lt;=FİLTRE!$M$6,1,0)))</f>
        <v>1</v>
      </c>
      <c r="E3908" s="25" t="str">
        <f>IF(I3908="","",(COUNTIFS($L$4:L3908,L3908)))</f>
        <v/>
      </c>
      <c r="F3908" s="13">
        <f>IF(OR(B3908&lt;&gt;2,C3908&lt;&gt;1,D3908&lt;&gt;1,H3908&lt;&gt;1),0,
COUNTIFS($B$4:B3908,2,$C$4:C3908,1,$D$4:D3908,1,$H$4:H3908,1))</f>
        <v>0</v>
      </c>
      <c r="G3908" s="26" t="str">
        <f>IF(I3908="","",(COUNTIF($E$4:E3908,E3908)))</f>
        <v/>
      </c>
      <c r="H3908" s="1">
        <f>IF(AND(J3908="SAYIM",FİLTRE!$H$5="RAFTA",U3908&lt;&gt;0),1,0)+
IF(AND(J3908="İADE DEPO",FİLTRE!$H$5="İADE DEPO"),1,0)+
IF(FİLTRE!$H$5="TÜMÜ",1,0)+
IF(AND(J3908="FİRMA İADE",FİLTRE!$H$5="FİRMA İADE"),1,0)+
IF(AND(J3908="İMHA",FİLTRE!$H$5="İMHA"),1,0)</f>
        <v>1</v>
      </c>
      <c r="I3908" s="99"/>
      <c r="J3908" s="100"/>
      <c r="K3908" s="100"/>
      <c r="L3908" s="101"/>
      <c r="M3908" s="102"/>
      <c r="N3908" s="101"/>
      <c r="O3908" s="99"/>
      <c r="P3908" s="103"/>
      <c r="Q3908" s="104"/>
      <c r="R3908" s="50"/>
      <c r="S3908" s="105"/>
      <c r="T3908" s="106"/>
      <c r="U3908" s="107"/>
      <c r="V3908" s="108"/>
      <c r="W3908" s="107"/>
      <c r="X3908" s="107"/>
      <c r="AA3908" s="107"/>
      <c r="AB3908" s="110"/>
      <c r="AC3908" s="110"/>
      <c r="AE3908" s="105"/>
      <c r="AF3908" s="105"/>
      <c r="AR3908" s="112"/>
    </row>
    <row r="3909" spans="2:44" x14ac:dyDescent="0.25">
      <c r="B3909" s="1" t="str">
        <f>IF(I3909="","",
(IF(N3909=FİLTRE!$H$6,2,0)+IF(FİLTRE!$H$6="TOPLAM",2,0))
)</f>
        <v/>
      </c>
      <c r="C3909">
        <f>IF(FİLTRE!$M$5="",9,(IF(U3909&gt;=FİLTRE!$M$5,1,0)))</f>
        <v>1</v>
      </c>
      <c r="D3909" s="1">
        <f>IF(FİLTRE!$M$6="",9,(IF('SKT LİSTESİ'!P3909&lt;=FİLTRE!$M$6,1,0)))</f>
        <v>1</v>
      </c>
      <c r="E3909" s="25" t="str">
        <f>IF(I3909="","",(COUNTIFS($L$4:L3909,L3909)))</f>
        <v/>
      </c>
      <c r="F3909" s="13">
        <f>IF(OR(B3909&lt;&gt;2,C3909&lt;&gt;1,D3909&lt;&gt;1,H3909&lt;&gt;1),0,
COUNTIFS($B$4:B3909,2,$C$4:C3909,1,$D$4:D3909,1,$H$4:H3909,1))</f>
        <v>0</v>
      </c>
      <c r="G3909" s="26" t="str">
        <f>IF(I3909="","",(COUNTIF($E$4:E3909,E3909)))</f>
        <v/>
      </c>
      <c r="H3909" s="1">
        <f>IF(AND(J3909="SAYIM",FİLTRE!$H$5="RAFTA",U3909&lt;&gt;0),1,0)+
IF(AND(J3909="İADE DEPO",FİLTRE!$H$5="İADE DEPO"),1,0)+
IF(FİLTRE!$H$5="TÜMÜ",1,0)+
IF(AND(J3909="FİRMA İADE",FİLTRE!$H$5="FİRMA İADE"),1,0)+
IF(AND(J3909="İMHA",FİLTRE!$H$5="İMHA"),1,0)</f>
        <v>1</v>
      </c>
      <c r="I3909" s="99"/>
      <c r="J3909" s="100"/>
      <c r="K3909" s="100"/>
      <c r="L3909" s="101"/>
      <c r="M3909" s="102"/>
      <c r="N3909" s="101"/>
      <c r="O3909" s="99"/>
      <c r="P3909" s="103"/>
      <c r="Q3909" s="104"/>
      <c r="R3909" s="50"/>
      <c r="S3909" s="105"/>
      <c r="T3909" s="106"/>
      <c r="U3909" s="107"/>
      <c r="V3909" s="108"/>
      <c r="W3909" s="107"/>
      <c r="X3909" s="107"/>
      <c r="AA3909" s="107"/>
      <c r="AB3909" s="110"/>
      <c r="AC3909" s="110"/>
      <c r="AE3909" s="105"/>
      <c r="AF3909" s="105"/>
      <c r="AR3909" s="112"/>
    </row>
    <row r="3910" spans="2:44" x14ac:dyDescent="0.25">
      <c r="B3910" s="1" t="str">
        <f>IF(I3910="","",
(IF(N3910=FİLTRE!$H$6,2,0)+IF(FİLTRE!$H$6="TOPLAM",2,0))
)</f>
        <v/>
      </c>
      <c r="C3910">
        <f>IF(FİLTRE!$M$5="",9,(IF(U3910&gt;=FİLTRE!$M$5,1,0)))</f>
        <v>1</v>
      </c>
      <c r="D3910" s="1">
        <f>IF(FİLTRE!$M$6="",9,(IF('SKT LİSTESİ'!P3910&lt;=FİLTRE!$M$6,1,0)))</f>
        <v>1</v>
      </c>
      <c r="E3910" s="25" t="str">
        <f>IF(I3910="","",(COUNTIFS($L$4:L3910,L3910)))</f>
        <v/>
      </c>
      <c r="F3910" s="13">
        <f>IF(OR(B3910&lt;&gt;2,C3910&lt;&gt;1,D3910&lt;&gt;1,H3910&lt;&gt;1),0,
COUNTIFS($B$4:B3910,2,$C$4:C3910,1,$D$4:D3910,1,$H$4:H3910,1))</f>
        <v>0</v>
      </c>
      <c r="G3910" s="26" t="str">
        <f>IF(I3910="","",(COUNTIF($E$4:E3910,E3910)))</f>
        <v/>
      </c>
      <c r="H3910" s="1">
        <f>IF(AND(J3910="SAYIM",FİLTRE!$H$5="RAFTA",U3910&lt;&gt;0),1,0)+
IF(AND(J3910="İADE DEPO",FİLTRE!$H$5="İADE DEPO"),1,0)+
IF(FİLTRE!$H$5="TÜMÜ",1,0)+
IF(AND(J3910="FİRMA İADE",FİLTRE!$H$5="FİRMA İADE"),1,0)+
IF(AND(J3910="İMHA",FİLTRE!$H$5="İMHA"),1,0)</f>
        <v>1</v>
      </c>
      <c r="I3910" s="99"/>
      <c r="J3910" s="100"/>
      <c r="K3910" s="100"/>
      <c r="L3910" s="101"/>
      <c r="M3910" s="102"/>
      <c r="N3910" s="101"/>
      <c r="O3910" s="99"/>
      <c r="P3910" s="103"/>
      <c r="Q3910" s="104"/>
      <c r="R3910" s="50"/>
      <c r="S3910" s="105"/>
      <c r="T3910" s="106"/>
      <c r="U3910" s="107"/>
      <c r="V3910" s="108"/>
      <c r="W3910" s="107"/>
      <c r="X3910" s="107"/>
      <c r="AA3910" s="107"/>
      <c r="AB3910" s="110"/>
      <c r="AC3910" s="110"/>
      <c r="AE3910" s="105"/>
      <c r="AF3910" s="105"/>
      <c r="AR3910" s="112"/>
    </row>
    <row r="3911" spans="2:44" x14ac:dyDescent="0.25">
      <c r="B3911" s="1" t="str">
        <f>IF(I3911="","",
(IF(N3911=FİLTRE!$H$6,2,0)+IF(FİLTRE!$H$6="TOPLAM",2,0))
)</f>
        <v/>
      </c>
      <c r="C3911">
        <f>IF(FİLTRE!$M$5="",9,(IF(U3911&gt;=FİLTRE!$M$5,1,0)))</f>
        <v>1</v>
      </c>
      <c r="D3911" s="1">
        <f>IF(FİLTRE!$M$6="",9,(IF('SKT LİSTESİ'!P3911&lt;=FİLTRE!$M$6,1,0)))</f>
        <v>1</v>
      </c>
      <c r="E3911" s="25" t="str">
        <f>IF(I3911="","",(COUNTIFS($L$4:L3911,L3911)))</f>
        <v/>
      </c>
      <c r="F3911" s="13">
        <f>IF(OR(B3911&lt;&gt;2,C3911&lt;&gt;1,D3911&lt;&gt;1,H3911&lt;&gt;1),0,
COUNTIFS($B$4:B3911,2,$C$4:C3911,1,$D$4:D3911,1,$H$4:H3911,1))</f>
        <v>0</v>
      </c>
      <c r="G3911" s="26" t="str">
        <f>IF(I3911="","",(COUNTIF($E$4:E3911,E3911)))</f>
        <v/>
      </c>
      <c r="H3911" s="1">
        <f>IF(AND(J3911="SAYIM",FİLTRE!$H$5="RAFTA",U3911&lt;&gt;0),1,0)+
IF(AND(J3911="İADE DEPO",FİLTRE!$H$5="İADE DEPO"),1,0)+
IF(FİLTRE!$H$5="TÜMÜ",1,0)+
IF(AND(J3911="FİRMA İADE",FİLTRE!$H$5="FİRMA İADE"),1,0)+
IF(AND(J3911="İMHA",FİLTRE!$H$5="İMHA"),1,0)</f>
        <v>1</v>
      </c>
      <c r="I3911" s="99"/>
      <c r="J3911" s="100"/>
      <c r="K3911" s="100"/>
      <c r="L3911" s="101"/>
      <c r="M3911" s="102"/>
      <c r="N3911" s="101"/>
      <c r="O3911" s="99"/>
      <c r="P3911" s="103"/>
      <c r="Q3911" s="104"/>
      <c r="R3911" s="50"/>
      <c r="S3911" s="105"/>
      <c r="T3911" s="106"/>
      <c r="U3911" s="107"/>
      <c r="V3911" s="108"/>
      <c r="W3911" s="107"/>
      <c r="X3911" s="107"/>
      <c r="AA3911" s="107"/>
      <c r="AB3911" s="110"/>
      <c r="AC3911" s="110"/>
      <c r="AE3911" s="105"/>
      <c r="AF3911" s="105"/>
      <c r="AR3911" s="112"/>
    </row>
    <row r="3912" spans="2:44" x14ac:dyDescent="0.25">
      <c r="B3912" s="1" t="str">
        <f>IF(I3912="","",
(IF(N3912=FİLTRE!$H$6,2,0)+IF(FİLTRE!$H$6="TOPLAM",2,0))
)</f>
        <v/>
      </c>
      <c r="C3912">
        <f>IF(FİLTRE!$M$5="",9,(IF(U3912&gt;=FİLTRE!$M$5,1,0)))</f>
        <v>1</v>
      </c>
      <c r="D3912" s="1">
        <f>IF(FİLTRE!$M$6="",9,(IF('SKT LİSTESİ'!P3912&lt;=FİLTRE!$M$6,1,0)))</f>
        <v>1</v>
      </c>
      <c r="E3912" s="25" t="str">
        <f>IF(I3912="","",(COUNTIFS($L$4:L3912,L3912)))</f>
        <v/>
      </c>
      <c r="F3912" s="13">
        <f>IF(OR(B3912&lt;&gt;2,C3912&lt;&gt;1,D3912&lt;&gt;1,H3912&lt;&gt;1),0,
COUNTIFS($B$4:B3912,2,$C$4:C3912,1,$D$4:D3912,1,$H$4:H3912,1))</f>
        <v>0</v>
      </c>
      <c r="G3912" s="26" t="str">
        <f>IF(I3912="","",(COUNTIF($E$4:E3912,E3912)))</f>
        <v/>
      </c>
      <c r="H3912" s="1">
        <f>IF(AND(J3912="SAYIM",FİLTRE!$H$5="RAFTA",U3912&lt;&gt;0),1,0)+
IF(AND(J3912="İADE DEPO",FİLTRE!$H$5="İADE DEPO"),1,0)+
IF(FİLTRE!$H$5="TÜMÜ",1,0)+
IF(AND(J3912="FİRMA İADE",FİLTRE!$H$5="FİRMA İADE"),1,0)+
IF(AND(J3912="İMHA",FİLTRE!$H$5="İMHA"),1,0)</f>
        <v>1</v>
      </c>
      <c r="I3912" s="99"/>
      <c r="J3912" s="100"/>
      <c r="K3912" s="100"/>
      <c r="L3912" s="101"/>
      <c r="M3912" s="102"/>
      <c r="N3912" s="101"/>
      <c r="O3912" s="99"/>
      <c r="P3912" s="103"/>
      <c r="Q3912" s="104"/>
      <c r="R3912" s="50"/>
      <c r="S3912" s="105"/>
      <c r="T3912" s="106"/>
      <c r="U3912" s="107"/>
      <c r="V3912" s="108"/>
      <c r="W3912" s="107"/>
      <c r="X3912" s="107"/>
      <c r="AA3912" s="107"/>
      <c r="AB3912" s="110"/>
      <c r="AC3912" s="110"/>
      <c r="AE3912" s="105"/>
      <c r="AF3912" s="105"/>
      <c r="AR3912" s="112"/>
    </row>
    <row r="3913" spans="2:44" x14ac:dyDescent="0.25">
      <c r="B3913" s="1" t="str">
        <f>IF(I3913="","",
(IF(N3913=FİLTRE!$H$6,2,0)+IF(FİLTRE!$H$6="TOPLAM",2,0))
)</f>
        <v/>
      </c>
      <c r="C3913">
        <f>IF(FİLTRE!$M$5="",9,(IF(U3913&gt;=FİLTRE!$M$5,1,0)))</f>
        <v>1</v>
      </c>
      <c r="D3913" s="1">
        <f>IF(FİLTRE!$M$6="",9,(IF('SKT LİSTESİ'!P3913&lt;=FİLTRE!$M$6,1,0)))</f>
        <v>1</v>
      </c>
      <c r="E3913" s="25" t="str">
        <f>IF(I3913="","",(COUNTIFS($L$4:L3913,L3913)))</f>
        <v/>
      </c>
      <c r="F3913" s="13">
        <f>IF(OR(B3913&lt;&gt;2,C3913&lt;&gt;1,D3913&lt;&gt;1,H3913&lt;&gt;1),0,
COUNTIFS($B$4:B3913,2,$C$4:C3913,1,$D$4:D3913,1,$H$4:H3913,1))</f>
        <v>0</v>
      </c>
      <c r="G3913" s="26" t="str">
        <f>IF(I3913="","",(COUNTIF($E$4:E3913,E3913)))</f>
        <v/>
      </c>
      <c r="H3913" s="1">
        <f>IF(AND(J3913="SAYIM",FİLTRE!$H$5="RAFTA",U3913&lt;&gt;0),1,0)+
IF(AND(J3913="İADE DEPO",FİLTRE!$H$5="İADE DEPO"),1,0)+
IF(FİLTRE!$H$5="TÜMÜ",1,0)+
IF(AND(J3913="FİRMA İADE",FİLTRE!$H$5="FİRMA İADE"),1,0)+
IF(AND(J3913="İMHA",FİLTRE!$H$5="İMHA"),1,0)</f>
        <v>1</v>
      </c>
      <c r="I3913" s="99"/>
      <c r="J3913" s="100"/>
      <c r="K3913" s="100"/>
      <c r="L3913" s="101"/>
      <c r="M3913" s="102"/>
      <c r="N3913" s="101"/>
      <c r="O3913" s="99"/>
      <c r="P3913" s="103"/>
      <c r="Q3913" s="104"/>
      <c r="R3913" s="50"/>
      <c r="S3913" s="105"/>
      <c r="T3913" s="106"/>
      <c r="U3913" s="107"/>
      <c r="V3913" s="108"/>
      <c r="W3913" s="107"/>
      <c r="X3913" s="107"/>
      <c r="AA3913" s="107"/>
      <c r="AB3913" s="110"/>
      <c r="AC3913" s="110"/>
      <c r="AE3913" s="105"/>
      <c r="AF3913" s="105"/>
      <c r="AR3913" s="112"/>
    </row>
    <row r="3914" spans="2:44" x14ac:dyDescent="0.25">
      <c r="B3914" s="1" t="str">
        <f>IF(I3914="","",
(IF(N3914=FİLTRE!$H$6,2,0)+IF(FİLTRE!$H$6="TOPLAM",2,0))
)</f>
        <v/>
      </c>
      <c r="C3914">
        <f>IF(FİLTRE!$M$5="",9,(IF(U3914&gt;=FİLTRE!$M$5,1,0)))</f>
        <v>1</v>
      </c>
      <c r="D3914" s="1">
        <f>IF(FİLTRE!$M$6="",9,(IF('SKT LİSTESİ'!P3914&lt;=FİLTRE!$M$6,1,0)))</f>
        <v>1</v>
      </c>
      <c r="E3914" s="25" t="str">
        <f>IF(I3914="","",(COUNTIFS($L$4:L3914,L3914)))</f>
        <v/>
      </c>
      <c r="F3914" s="13">
        <f>IF(OR(B3914&lt;&gt;2,C3914&lt;&gt;1,D3914&lt;&gt;1,H3914&lt;&gt;1),0,
COUNTIFS($B$4:B3914,2,$C$4:C3914,1,$D$4:D3914,1,$H$4:H3914,1))</f>
        <v>0</v>
      </c>
      <c r="G3914" s="26" t="str">
        <f>IF(I3914="","",(COUNTIF($E$4:E3914,E3914)))</f>
        <v/>
      </c>
      <c r="H3914" s="1">
        <f>IF(AND(J3914="SAYIM",FİLTRE!$H$5="RAFTA",U3914&lt;&gt;0),1,0)+
IF(AND(J3914="İADE DEPO",FİLTRE!$H$5="İADE DEPO"),1,0)+
IF(FİLTRE!$H$5="TÜMÜ",1,0)+
IF(AND(J3914="FİRMA İADE",FİLTRE!$H$5="FİRMA İADE"),1,0)+
IF(AND(J3914="İMHA",FİLTRE!$H$5="İMHA"),1,0)</f>
        <v>1</v>
      </c>
      <c r="I3914" s="99"/>
      <c r="J3914" s="100"/>
      <c r="K3914" s="100"/>
      <c r="L3914" s="101"/>
      <c r="M3914" s="102"/>
      <c r="N3914" s="101"/>
      <c r="O3914" s="99"/>
      <c r="P3914" s="103"/>
      <c r="Q3914" s="104"/>
      <c r="R3914" s="50"/>
      <c r="S3914" s="105"/>
      <c r="T3914" s="106"/>
      <c r="U3914" s="107"/>
      <c r="V3914" s="108"/>
      <c r="W3914" s="107"/>
      <c r="X3914" s="107"/>
      <c r="AA3914" s="107"/>
      <c r="AB3914" s="110"/>
      <c r="AC3914" s="110"/>
      <c r="AE3914" s="105"/>
      <c r="AF3914" s="105"/>
      <c r="AR3914" s="112"/>
    </row>
    <row r="3915" spans="2:44" x14ac:dyDescent="0.25">
      <c r="B3915" s="1" t="str">
        <f>IF(I3915="","",
(IF(N3915=FİLTRE!$H$6,2,0)+IF(FİLTRE!$H$6="TOPLAM",2,0))
)</f>
        <v/>
      </c>
      <c r="C3915">
        <f>IF(FİLTRE!$M$5="",9,(IF(U3915&gt;=FİLTRE!$M$5,1,0)))</f>
        <v>1</v>
      </c>
      <c r="D3915" s="1">
        <f>IF(FİLTRE!$M$6="",9,(IF('SKT LİSTESİ'!P3915&lt;=FİLTRE!$M$6,1,0)))</f>
        <v>1</v>
      </c>
      <c r="E3915" s="25" t="str">
        <f>IF(I3915="","",(COUNTIFS($L$4:L3915,L3915)))</f>
        <v/>
      </c>
      <c r="F3915" s="13">
        <f>IF(OR(B3915&lt;&gt;2,C3915&lt;&gt;1,D3915&lt;&gt;1,H3915&lt;&gt;1),0,
COUNTIFS($B$4:B3915,2,$C$4:C3915,1,$D$4:D3915,1,$H$4:H3915,1))</f>
        <v>0</v>
      </c>
      <c r="G3915" s="26" t="str">
        <f>IF(I3915="","",(COUNTIF($E$4:E3915,E3915)))</f>
        <v/>
      </c>
      <c r="H3915" s="1">
        <f>IF(AND(J3915="SAYIM",FİLTRE!$H$5="RAFTA",U3915&lt;&gt;0),1,0)+
IF(AND(J3915="İADE DEPO",FİLTRE!$H$5="İADE DEPO"),1,0)+
IF(FİLTRE!$H$5="TÜMÜ",1,0)+
IF(AND(J3915="FİRMA İADE",FİLTRE!$H$5="FİRMA İADE"),1,0)+
IF(AND(J3915="İMHA",FİLTRE!$H$5="İMHA"),1,0)</f>
        <v>1</v>
      </c>
      <c r="I3915" s="99"/>
      <c r="J3915" s="100"/>
      <c r="K3915" s="100"/>
      <c r="L3915" s="101"/>
      <c r="M3915" s="102"/>
      <c r="N3915" s="101"/>
      <c r="O3915" s="99"/>
      <c r="P3915" s="103"/>
      <c r="Q3915" s="104"/>
      <c r="R3915" s="50"/>
      <c r="S3915" s="105"/>
      <c r="T3915" s="106"/>
      <c r="U3915" s="107"/>
      <c r="V3915" s="108"/>
      <c r="W3915" s="107"/>
      <c r="X3915" s="107"/>
      <c r="AA3915" s="107"/>
      <c r="AB3915" s="110"/>
      <c r="AC3915" s="110"/>
      <c r="AE3915" s="105"/>
      <c r="AF3915" s="105"/>
      <c r="AR3915" s="112"/>
    </row>
    <row r="3916" spans="2:44" x14ac:dyDescent="0.25">
      <c r="B3916" s="1" t="str">
        <f>IF(I3916="","",
(IF(N3916=FİLTRE!$H$6,2,0)+IF(FİLTRE!$H$6="TOPLAM",2,0))
)</f>
        <v/>
      </c>
      <c r="C3916">
        <f>IF(FİLTRE!$M$5="",9,(IF(U3916&gt;=FİLTRE!$M$5,1,0)))</f>
        <v>1</v>
      </c>
      <c r="D3916" s="1">
        <f>IF(FİLTRE!$M$6="",9,(IF('SKT LİSTESİ'!P3916&lt;=FİLTRE!$M$6,1,0)))</f>
        <v>1</v>
      </c>
      <c r="E3916" s="25" t="str">
        <f>IF(I3916="","",(COUNTIFS($L$4:L3916,L3916)))</f>
        <v/>
      </c>
      <c r="F3916" s="13">
        <f>IF(OR(B3916&lt;&gt;2,C3916&lt;&gt;1,D3916&lt;&gt;1,H3916&lt;&gt;1),0,
COUNTIFS($B$4:B3916,2,$C$4:C3916,1,$D$4:D3916,1,$H$4:H3916,1))</f>
        <v>0</v>
      </c>
      <c r="G3916" s="26" t="str">
        <f>IF(I3916="","",(COUNTIF($E$4:E3916,E3916)))</f>
        <v/>
      </c>
      <c r="H3916" s="1">
        <f>IF(AND(J3916="SAYIM",FİLTRE!$H$5="RAFTA",U3916&lt;&gt;0),1,0)+
IF(AND(J3916="İADE DEPO",FİLTRE!$H$5="İADE DEPO"),1,0)+
IF(FİLTRE!$H$5="TÜMÜ",1,0)+
IF(AND(J3916="FİRMA İADE",FİLTRE!$H$5="FİRMA İADE"),1,0)+
IF(AND(J3916="İMHA",FİLTRE!$H$5="İMHA"),1,0)</f>
        <v>1</v>
      </c>
      <c r="I3916" s="99"/>
      <c r="J3916" s="100"/>
      <c r="K3916" s="100"/>
      <c r="L3916" s="101"/>
      <c r="M3916" s="102"/>
      <c r="N3916" s="101"/>
      <c r="O3916" s="99"/>
      <c r="P3916" s="103"/>
      <c r="Q3916" s="104"/>
      <c r="R3916" s="50"/>
      <c r="S3916" s="105"/>
      <c r="T3916" s="106"/>
      <c r="U3916" s="107"/>
      <c r="V3916" s="108"/>
      <c r="W3916" s="107"/>
      <c r="X3916" s="107"/>
      <c r="AA3916" s="107"/>
      <c r="AB3916" s="110"/>
      <c r="AC3916" s="110"/>
      <c r="AE3916" s="105"/>
      <c r="AF3916" s="105"/>
      <c r="AR3916" s="112"/>
    </row>
    <row r="3917" spans="2:44" x14ac:dyDescent="0.25">
      <c r="B3917" s="1" t="str">
        <f>IF(I3917="","",
(IF(N3917=FİLTRE!$H$6,2,0)+IF(FİLTRE!$H$6="TOPLAM",2,0))
)</f>
        <v/>
      </c>
      <c r="C3917">
        <f>IF(FİLTRE!$M$5="",9,(IF(U3917&gt;=FİLTRE!$M$5,1,0)))</f>
        <v>1</v>
      </c>
      <c r="D3917" s="1">
        <f>IF(FİLTRE!$M$6="",9,(IF('SKT LİSTESİ'!P3917&lt;=FİLTRE!$M$6,1,0)))</f>
        <v>1</v>
      </c>
      <c r="E3917" s="25" t="str">
        <f>IF(I3917="","",(COUNTIFS($L$4:L3917,L3917)))</f>
        <v/>
      </c>
      <c r="F3917" s="13">
        <f>IF(OR(B3917&lt;&gt;2,C3917&lt;&gt;1,D3917&lt;&gt;1,H3917&lt;&gt;1),0,
COUNTIFS($B$4:B3917,2,$C$4:C3917,1,$D$4:D3917,1,$H$4:H3917,1))</f>
        <v>0</v>
      </c>
      <c r="G3917" s="26" t="str">
        <f>IF(I3917="","",(COUNTIF($E$4:E3917,E3917)))</f>
        <v/>
      </c>
      <c r="H3917" s="1">
        <f>IF(AND(J3917="SAYIM",FİLTRE!$H$5="RAFTA",U3917&lt;&gt;0),1,0)+
IF(AND(J3917="İADE DEPO",FİLTRE!$H$5="İADE DEPO"),1,0)+
IF(FİLTRE!$H$5="TÜMÜ",1,0)+
IF(AND(J3917="FİRMA İADE",FİLTRE!$H$5="FİRMA İADE"),1,0)+
IF(AND(J3917="İMHA",FİLTRE!$H$5="İMHA"),1,0)</f>
        <v>1</v>
      </c>
      <c r="I3917" s="99"/>
      <c r="J3917" s="100"/>
      <c r="K3917" s="100"/>
      <c r="L3917" s="101"/>
      <c r="M3917" s="102"/>
      <c r="N3917" s="101"/>
      <c r="O3917" s="99"/>
      <c r="P3917" s="103"/>
      <c r="Q3917" s="104"/>
      <c r="R3917" s="50"/>
      <c r="S3917" s="105"/>
      <c r="T3917" s="106"/>
      <c r="U3917" s="107"/>
      <c r="V3917" s="108"/>
      <c r="W3917" s="107"/>
      <c r="X3917" s="107"/>
      <c r="AA3917" s="107"/>
      <c r="AB3917" s="110"/>
      <c r="AC3917" s="110"/>
      <c r="AE3917" s="105"/>
      <c r="AF3917" s="105"/>
      <c r="AR3917" s="112"/>
    </row>
    <row r="3918" spans="2:44" x14ac:dyDescent="0.25">
      <c r="B3918" s="1" t="str">
        <f>IF(I3918="","",
(IF(N3918=FİLTRE!$H$6,2,0)+IF(FİLTRE!$H$6="TOPLAM",2,0))
)</f>
        <v/>
      </c>
      <c r="C3918">
        <f>IF(FİLTRE!$M$5="",9,(IF(U3918&gt;=FİLTRE!$M$5,1,0)))</f>
        <v>1</v>
      </c>
      <c r="D3918" s="1">
        <f>IF(FİLTRE!$M$6="",9,(IF('SKT LİSTESİ'!P3918&lt;=FİLTRE!$M$6,1,0)))</f>
        <v>1</v>
      </c>
      <c r="E3918" s="25" t="str">
        <f>IF(I3918="","",(COUNTIFS($L$4:L3918,L3918)))</f>
        <v/>
      </c>
      <c r="F3918" s="13">
        <f>IF(OR(B3918&lt;&gt;2,C3918&lt;&gt;1,D3918&lt;&gt;1,H3918&lt;&gt;1),0,
COUNTIFS($B$4:B3918,2,$C$4:C3918,1,$D$4:D3918,1,$H$4:H3918,1))</f>
        <v>0</v>
      </c>
      <c r="G3918" s="26" t="str">
        <f>IF(I3918="","",(COUNTIF($E$4:E3918,E3918)))</f>
        <v/>
      </c>
      <c r="H3918" s="1">
        <f>IF(AND(J3918="SAYIM",FİLTRE!$H$5="RAFTA",U3918&lt;&gt;0),1,0)+
IF(AND(J3918="İADE DEPO",FİLTRE!$H$5="İADE DEPO"),1,0)+
IF(FİLTRE!$H$5="TÜMÜ",1,0)+
IF(AND(J3918="FİRMA İADE",FİLTRE!$H$5="FİRMA İADE"),1,0)+
IF(AND(J3918="İMHA",FİLTRE!$H$5="İMHA"),1,0)</f>
        <v>1</v>
      </c>
      <c r="I3918" s="99"/>
      <c r="J3918" s="100"/>
      <c r="K3918" s="100"/>
      <c r="L3918" s="101"/>
      <c r="M3918" s="102"/>
      <c r="N3918" s="101"/>
      <c r="O3918" s="99"/>
      <c r="P3918" s="103"/>
      <c r="Q3918" s="104"/>
      <c r="R3918" s="50"/>
      <c r="S3918" s="105"/>
      <c r="T3918" s="106"/>
      <c r="U3918" s="107"/>
      <c r="V3918" s="108"/>
      <c r="W3918" s="107"/>
      <c r="X3918" s="107"/>
      <c r="AA3918" s="107"/>
      <c r="AB3918" s="110"/>
      <c r="AC3918" s="110"/>
      <c r="AE3918" s="105"/>
      <c r="AF3918" s="105"/>
      <c r="AR3918" s="112"/>
    </row>
    <row r="3919" spans="2:44" x14ac:dyDescent="0.25">
      <c r="B3919" s="1" t="str">
        <f>IF(I3919="","",
(IF(N3919=FİLTRE!$H$6,2,0)+IF(FİLTRE!$H$6="TOPLAM",2,0))
)</f>
        <v/>
      </c>
      <c r="C3919">
        <f>IF(FİLTRE!$M$5="",9,(IF(U3919&gt;=FİLTRE!$M$5,1,0)))</f>
        <v>1</v>
      </c>
      <c r="D3919" s="1">
        <f>IF(FİLTRE!$M$6="",9,(IF('SKT LİSTESİ'!P3919&lt;=FİLTRE!$M$6,1,0)))</f>
        <v>1</v>
      </c>
      <c r="E3919" s="25" t="str">
        <f>IF(I3919="","",(COUNTIFS($L$4:L3919,L3919)))</f>
        <v/>
      </c>
      <c r="F3919" s="13">
        <f>IF(OR(B3919&lt;&gt;2,C3919&lt;&gt;1,D3919&lt;&gt;1,H3919&lt;&gt;1),0,
COUNTIFS($B$4:B3919,2,$C$4:C3919,1,$D$4:D3919,1,$H$4:H3919,1))</f>
        <v>0</v>
      </c>
      <c r="G3919" s="26" t="str">
        <f>IF(I3919="","",(COUNTIF($E$4:E3919,E3919)))</f>
        <v/>
      </c>
      <c r="H3919" s="1">
        <f>IF(AND(J3919="SAYIM",FİLTRE!$H$5="RAFTA",U3919&lt;&gt;0),1,0)+
IF(AND(J3919="İADE DEPO",FİLTRE!$H$5="İADE DEPO"),1,0)+
IF(FİLTRE!$H$5="TÜMÜ",1,0)+
IF(AND(J3919="FİRMA İADE",FİLTRE!$H$5="FİRMA İADE"),1,0)+
IF(AND(J3919="İMHA",FİLTRE!$H$5="İMHA"),1,0)</f>
        <v>1</v>
      </c>
      <c r="I3919" s="99"/>
      <c r="J3919" s="100"/>
      <c r="K3919" s="100"/>
      <c r="L3919" s="101"/>
      <c r="M3919" s="102"/>
      <c r="N3919" s="101"/>
      <c r="O3919" s="99"/>
      <c r="P3919" s="103"/>
      <c r="Q3919" s="104"/>
      <c r="R3919" s="50"/>
      <c r="S3919" s="105"/>
      <c r="T3919" s="106"/>
      <c r="U3919" s="107"/>
      <c r="V3919" s="108"/>
      <c r="W3919" s="107"/>
      <c r="X3919" s="107"/>
      <c r="AA3919" s="107"/>
      <c r="AB3919" s="110"/>
      <c r="AC3919" s="110"/>
      <c r="AE3919" s="105"/>
      <c r="AF3919" s="105"/>
      <c r="AR3919" s="112"/>
    </row>
    <row r="3920" spans="2:44" x14ac:dyDescent="0.25">
      <c r="B3920" s="1" t="str">
        <f>IF(I3920="","",
(IF(N3920=FİLTRE!$H$6,2,0)+IF(FİLTRE!$H$6="TOPLAM",2,0))
)</f>
        <v/>
      </c>
      <c r="C3920">
        <f>IF(FİLTRE!$M$5="",9,(IF(U3920&gt;=FİLTRE!$M$5,1,0)))</f>
        <v>1</v>
      </c>
      <c r="D3920" s="1">
        <f>IF(FİLTRE!$M$6="",9,(IF('SKT LİSTESİ'!P3920&lt;=FİLTRE!$M$6,1,0)))</f>
        <v>1</v>
      </c>
      <c r="E3920" s="25" t="str">
        <f>IF(I3920="","",(COUNTIFS($L$4:L3920,L3920)))</f>
        <v/>
      </c>
      <c r="F3920" s="13">
        <f>IF(OR(B3920&lt;&gt;2,C3920&lt;&gt;1,D3920&lt;&gt;1,H3920&lt;&gt;1),0,
COUNTIFS($B$4:B3920,2,$C$4:C3920,1,$D$4:D3920,1,$H$4:H3920,1))</f>
        <v>0</v>
      </c>
      <c r="G3920" s="26" t="str">
        <f>IF(I3920="","",(COUNTIF($E$4:E3920,E3920)))</f>
        <v/>
      </c>
      <c r="H3920" s="1">
        <f>IF(AND(J3920="SAYIM",FİLTRE!$H$5="RAFTA",U3920&lt;&gt;0),1,0)+
IF(AND(J3920="İADE DEPO",FİLTRE!$H$5="İADE DEPO"),1,0)+
IF(FİLTRE!$H$5="TÜMÜ",1,0)+
IF(AND(J3920="FİRMA İADE",FİLTRE!$H$5="FİRMA İADE"),1,0)+
IF(AND(J3920="İMHA",FİLTRE!$H$5="İMHA"),1,0)</f>
        <v>1</v>
      </c>
      <c r="I3920" s="99"/>
      <c r="J3920" s="100"/>
      <c r="K3920" s="100"/>
      <c r="L3920" s="101"/>
      <c r="M3920" s="102"/>
      <c r="N3920" s="101"/>
      <c r="O3920" s="99"/>
      <c r="P3920" s="103"/>
      <c r="Q3920" s="104"/>
      <c r="R3920" s="50"/>
      <c r="S3920" s="105"/>
      <c r="T3920" s="106"/>
      <c r="U3920" s="107"/>
      <c r="V3920" s="108"/>
      <c r="W3920" s="107"/>
      <c r="X3920" s="107"/>
      <c r="AA3920" s="107"/>
      <c r="AB3920" s="110"/>
      <c r="AC3920" s="110"/>
      <c r="AE3920" s="105"/>
      <c r="AF3920" s="105"/>
      <c r="AR3920" s="112"/>
    </row>
    <row r="3921" spans="2:44" x14ac:dyDescent="0.25">
      <c r="B3921" s="1" t="str">
        <f>IF(I3921="","",
(IF(N3921=FİLTRE!$H$6,2,0)+IF(FİLTRE!$H$6="TOPLAM",2,0))
)</f>
        <v/>
      </c>
      <c r="C3921">
        <f>IF(FİLTRE!$M$5="",9,(IF(U3921&gt;=FİLTRE!$M$5,1,0)))</f>
        <v>1</v>
      </c>
      <c r="D3921" s="1">
        <f>IF(FİLTRE!$M$6="",9,(IF('SKT LİSTESİ'!P3921&lt;=FİLTRE!$M$6,1,0)))</f>
        <v>1</v>
      </c>
      <c r="E3921" s="25" t="str">
        <f>IF(I3921="","",(COUNTIFS($L$4:L3921,L3921)))</f>
        <v/>
      </c>
      <c r="F3921" s="13">
        <f>IF(OR(B3921&lt;&gt;2,C3921&lt;&gt;1,D3921&lt;&gt;1,H3921&lt;&gt;1),0,
COUNTIFS($B$4:B3921,2,$C$4:C3921,1,$D$4:D3921,1,$H$4:H3921,1))</f>
        <v>0</v>
      </c>
      <c r="G3921" s="26" t="str">
        <f>IF(I3921="","",(COUNTIF($E$4:E3921,E3921)))</f>
        <v/>
      </c>
      <c r="H3921" s="1">
        <f>IF(AND(J3921="SAYIM",FİLTRE!$H$5="RAFTA",U3921&lt;&gt;0),1,0)+
IF(AND(J3921="İADE DEPO",FİLTRE!$H$5="İADE DEPO"),1,0)+
IF(FİLTRE!$H$5="TÜMÜ",1,0)+
IF(AND(J3921="FİRMA İADE",FİLTRE!$H$5="FİRMA İADE"),1,0)+
IF(AND(J3921="İMHA",FİLTRE!$H$5="İMHA"),1,0)</f>
        <v>1</v>
      </c>
      <c r="I3921" s="99"/>
      <c r="J3921" s="100"/>
      <c r="K3921" s="100"/>
      <c r="L3921" s="101"/>
      <c r="M3921" s="102"/>
      <c r="N3921" s="101"/>
      <c r="O3921" s="99"/>
      <c r="P3921" s="103"/>
      <c r="Q3921" s="104"/>
      <c r="R3921" s="50"/>
      <c r="S3921" s="105"/>
      <c r="T3921" s="106"/>
      <c r="U3921" s="107"/>
      <c r="V3921" s="108"/>
      <c r="W3921" s="107"/>
      <c r="X3921" s="107"/>
      <c r="AA3921" s="107"/>
      <c r="AB3921" s="110"/>
      <c r="AC3921" s="110"/>
      <c r="AE3921" s="105"/>
      <c r="AF3921" s="105"/>
      <c r="AR3921" s="112"/>
    </row>
    <row r="3922" spans="2:44" x14ac:dyDescent="0.25">
      <c r="B3922" s="1" t="str">
        <f>IF(I3922="","",
(IF(N3922=FİLTRE!$H$6,2,0)+IF(FİLTRE!$H$6="TOPLAM",2,0))
)</f>
        <v/>
      </c>
      <c r="C3922">
        <f>IF(FİLTRE!$M$5="",9,(IF(U3922&gt;=FİLTRE!$M$5,1,0)))</f>
        <v>1</v>
      </c>
      <c r="D3922" s="1">
        <f>IF(FİLTRE!$M$6="",9,(IF('SKT LİSTESİ'!P3922&lt;=FİLTRE!$M$6,1,0)))</f>
        <v>1</v>
      </c>
      <c r="E3922" s="25" t="str">
        <f>IF(I3922="","",(COUNTIFS($L$4:L3922,L3922)))</f>
        <v/>
      </c>
      <c r="F3922" s="13">
        <f>IF(OR(B3922&lt;&gt;2,C3922&lt;&gt;1,D3922&lt;&gt;1,H3922&lt;&gt;1),0,
COUNTIFS($B$4:B3922,2,$C$4:C3922,1,$D$4:D3922,1,$H$4:H3922,1))</f>
        <v>0</v>
      </c>
      <c r="G3922" s="26" t="str">
        <f>IF(I3922="","",(COUNTIF($E$4:E3922,E3922)))</f>
        <v/>
      </c>
      <c r="H3922" s="1">
        <f>IF(AND(J3922="SAYIM",FİLTRE!$H$5="RAFTA",U3922&lt;&gt;0),1,0)+
IF(AND(J3922="İADE DEPO",FİLTRE!$H$5="İADE DEPO"),1,0)+
IF(FİLTRE!$H$5="TÜMÜ",1,0)+
IF(AND(J3922="FİRMA İADE",FİLTRE!$H$5="FİRMA İADE"),1,0)+
IF(AND(J3922="İMHA",FİLTRE!$H$5="İMHA"),1,0)</f>
        <v>1</v>
      </c>
      <c r="I3922" s="99"/>
      <c r="J3922" s="100"/>
      <c r="K3922" s="100"/>
      <c r="L3922" s="101"/>
      <c r="M3922" s="102"/>
      <c r="N3922" s="101"/>
      <c r="O3922" s="99"/>
      <c r="P3922" s="103"/>
      <c r="Q3922" s="104"/>
      <c r="R3922" s="50"/>
      <c r="S3922" s="105"/>
      <c r="T3922" s="106"/>
      <c r="U3922" s="107"/>
      <c r="V3922" s="108"/>
      <c r="W3922" s="107"/>
      <c r="X3922" s="107"/>
      <c r="AA3922" s="107"/>
      <c r="AB3922" s="110"/>
      <c r="AC3922" s="110"/>
      <c r="AE3922" s="105"/>
      <c r="AF3922" s="105"/>
      <c r="AR3922" s="112"/>
    </row>
    <row r="3923" spans="2:44" x14ac:dyDescent="0.25">
      <c r="B3923" s="1" t="str">
        <f>IF(I3923="","",
(IF(N3923=FİLTRE!$H$6,2,0)+IF(FİLTRE!$H$6="TOPLAM",2,0))
)</f>
        <v/>
      </c>
      <c r="C3923">
        <f>IF(FİLTRE!$M$5="",9,(IF(U3923&gt;=FİLTRE!$M$5,1,0)))</f>
        <v>1</v>
      </c>
      <c r="D3923" s="1">
        <f>IF(FİLTRE!$M$6="",9,(IF('SKT LİSTESİ'!P3923&lt;=FİLTRE!$M$6,1,0)))</f>
        <v>1</v>
      </c>
      <c r="E3923" s="25" t="str">
        <f>IF(I3923="","",(COUNTIFS($L$4:L3923,L3923)))</f>
        <v/>
      </c>
      <c r="F3923" s="13">
        <f>IF(OR(B3923&lt;&gt;2,C3923&lt;&gt;1,D3923&lt;&gt;1,H3923&lt;&gt;1),0,
COUNTIFS($B$4:B3923,2,$C$4:C3923,1,$D$4:D3923,1,$H$4:H3923,1))</f>
        <v>0</v>
      </c>
      <c r="G3923" s="26" t="str">
        <f>IF(I3923="","",(COUNTIF($E$4:E3923,E3923)))</f>
        <v/>
      </c>
      <c r="H3923" s="1">
        <f>IF(AND(J3923="SAYIM",FİLTRE!$H$5="RAFTA",U3923&lt;&gt;0),1,0)+
IF(AND(J3923="İADE DEPO",FİLTRE!$H$5="İADE DEPO"),1,0)+
IF(FİLTRE!$H$5="TÜMÜ",1,0)+
IF(AND(J3923="FİRMA İADE",FİLTRE!$H$5="FİRMA İADE"),1,0)+
IF(AND(J3923="İMHA",FİLTRE!$H$5="İMHA"),1,0)</f>
        <v>1</v>
      </c>
      <c r="I3923" s="99"/>
      <c r="J3923" s="100"/>
      <c r="K3923" s="100"/>
      <c r="L3923" s="101"/>
      <c r="M3923" s="102"/>
      <c r="N3923" s="101"/>
      <c r="O3923" s="99"/>
      <c r="P3923" s="103"/>
      <c r="Q3923" s="104"/>
      <c r="R3923" s="50"/>
      <c r="S3923" s="105"/>
      <c r="T3923" s="106"/>
      <c r="U3923" s="107"/>
      <c r="V3923" s="108"/>
      <c r="W3923" s="107"/>
      <c r="X3923" s="107"/>
      <c r="AA3923" s="107"/>
      <c r="AB3923" s="110"/>
      <c r="AC3923" s="110"/>
      <c r="AE3923" s="105"/>
      <c r="AF3923" s="105"/>
      <c r="AR3923" s="112"/>
    </row>
    <row r="3924" spans="2:44" x14ac:dyDescent="0.25">
      <c r="B3924" s="1" t="str">
        <f>IF(I3924="","",
(IF(N3924=FİLTRE!$H$6,2,0)+IF(FİLTRE!$H$6="TOPLAM",2,0))
)</f>
        <v/>
      </c>
      <c r="C3924">
        <f>IF(FİLTRE!$M$5="",9,(IF(U3924&gt;=FİLTRE!$M$5,1,0)))</f>
        <v>1</v>
      </c>
      <c r="D3924" s="1">
        <f>IF(FİLTRE!$M$6="",9,(IF('SKT LİSTESİ'!P3924&lt;=FİLTRE!$M$6,1,0)))</f>
        <v>1</v>
      </c>
      <c r="E3924" s="25" t="str">
        <f>IF(I3924="","",(COUNTIFS($L$4:L3924,L3924)))</f>
        <v/>
      </c>
      <c r="F3924" s="13">
        <f>IF(OR(B3924&lt;&gt;2,C3924&lt;&gt;1,D3924&lt;&gt;1,H3924&lt;&gt;1),0,
COUNTIFS($B$4:B3924,2,$C$4:C3924,1,$D$4:D3924,1,$H$4:H3924,1))</f>
        <v>0</v>
      </c>
      <c r="G3924" s="26" t="str">
        <f>IF(I3924="","",(COUNTIF($E$4:E3924,E3924)))</f>
        <v/>
      </c>
      <c r="H3924" s="1">
        <f>IF(AND(J3924="SAYIM",FİLTRE!$H$5="RAFTA",U3924&lt;&gt;0),1,0)+
IF(AND(J3924="İADE DEPO",FİLTRE!$H$5="İADE DEPO"),1,0)+
IF(FİLTRE!$H$5="TÜMÜ",1,0)+
IF(AND(J3924="FİRMA İADE",FİLTRE!$H$5="FİRMA İADE"),1,0)+
IF(AND(J3924="İMHA",FİLTRE!$H$5="İMHA"),1,0)</f>
        <v>1</v>
      </c>
      <c r="I3924" s="99"/>
      <c r="J3924" s="100"/>
      <c r="K3924" s="100"/>
      <c r="L3924" s="101"/>
      <c r="M3924" s="102"/>
      <c r="N3924" s="101"/>
      <c r="O3924" s="99"/>
      <c r="P3924" s="103"/>
      <c r="Q3924" s="104"/>
      <c r="R3924" s="50"/>
      <c r="S3924" s="105"/>
      <c r="T3924" s="106"/>
      <c r="U3924" s="107"/>
      <c r="V3924" s="108"/>
      <c r="W3924" s="107"/>
      <c r="X3924" s="107"/>
      <c r="AA3924" s="107"/>
      <c r="AB3924" s="110"/>
      <c r="AC3924" s="110"/>
      <c r="AE3924" s="105"/>
      <c r="AF3924" s="105"/>
      <c r="AR3924" s="112"/>
    </row>
    <row r="3925" spans="2:44" x14ac:dyDescent="0.25">
      <c r="B3925" s="1" t="str">
        <f>IF(I3925="","",
(IF(N3925=FİLTRE!$H$6,2,0)+IF(FİLTRE!$H$6="TOPLAM",2,0))
)</f>
        <v/>
      </c>
      <c r="C3925">
        <f>IF(FİLTRE!$M$5="",9,(IF(U3925&gt;=FİLTRE!$M$5,1,0)))</f>
        <v>1</v>
      </c>
      <c r="D3925" s="1">
        <f>IF(FİLTRE!$M$6="",9,(IF('SKT LİSTESİ'!P3925&lt;=FİLTRE!$M$6,1,0)))</f>
        <v>1</v>
      </c>
      <c r="E3925" s="25" t="str">
        <f>IF(I3925="","",(COUNTIFS($L$4:L3925,L3925)))</f>
        <v/>
      </c>
      <c r="F3925" s="13">
        <f>IF(OR(B3925&lt;&gt;2,C3925&lt;&gt;1,D3925&lt;&gt;1,H3925&lt;&gt;1),0,
COUNTIFS($B$4:B3925,2,$C$4:C3925,1,$D$4:D3925,1,$H$4:H3925,1))</f>
        <v>0</v>
      </c>
      <c r="G3925" s="26" t="str">
        <f>IF(I3925="","",(COUNTIF($E$4:E3925,E3925)))</f>
        <v/>
      </c>
      <c r="H3925" s="1">
        <f>IF(AND(J3925="SAYIM",FİLTRE!$H$5="RAFTA",U3925&lt;&gt;0),1,0)+
IF(AND(J3925="İADE DEPO",FİLTRE!$H$5="İADE DEPO"),1,0)+
IF(FİLTRE!$H$5="TÜMÜ",1,0)+
IF(AND(J3925="FİRMA İADE",FİLTRE!$H$5="FİRMA İADE"),1,0)+
IF(AND(J3925="İMHA",FİLTRE!$H$5="İMHA"),1,0)</f>
        <v>1</v>
      </c>
      <c r="I3925" s="99"/>
      <c r="J3925" s="100"/>
      <c r="K3925" s="100"/>
      <c r="L3925" s="101"/>
      <c r="M3925" s="102"/>
      <c r="N3925" s="101"/>
      <c r="O3925" s="99"/>
      <c r="P3925" s="103"/>
      <c r="Q3925" s="104"/>
      <c r="R3925" s="50"/>
      <c r="S3925" s="105"/>
      <c r="T3925" s="106"/>
      <c r="U3925" s="107"/>
      <c r="V3925" s="108"/>
      <c r="W3925" s="107"/>
      <c r="X3925" s="107"/>
      <c r="AA3925" s="107"/>
      <c r="AB3925" s="110"/>
      <c r="AC3925" s="110"/>
      <c r="AE3925" s="105"/>
      <c r="AF3925" s="105"/>
      <c r="AR3925" s="112"/>
    </row>
    <row r="3926" spans="2:44" x14ac:dyDescent="0.25">
      <c r="B3926" s="1" t="str">
        <f>IF(I3926="","",
(IF(N3926=FİLTRE!$H$6,2,0)+IF(FİLTRE!$H$6="TOPLAM",2,0))
)</f>
        <v/>
      </c>
      <c r="C3926">
        <f>IF(FİLTRE!$M$5="",9,(IF(U3926&gt;=FİLTRE!$M$5,1,0)))</f>
        <v>1</v>
      </c>
      <c r="D3926" s="1">
        <f>IF(FİLTRE!$M$6="",9,(IF('SKT LİSTESİ'!P3926&lt;=FİLTRE!$M$6,1,0)))</f>
        <v>1</v>
      </c>
      <c r="E3926" s="25" t="str">
        <f>IF(I3926="","",(COUNTIFS($L$4:L3926,L3926)))</f>
        <v/>
      </c>
      <c r="F3926" s="13">
        <f>IF(OR(B3926&lt;&gt;2,C3926&lt;&gt;1,D3926&lt;&gt;1,H3926&lt;&gt;1),0,
COUNTIFS($B$4:B3926,2,$C$4:C3926,1,$D$4:D3926,1,$H$4:H3926,1))</f>
        <v>0</v>
      </c>
      <c r="G3926" s="26" t="str">
        <f>IF(I3926="","",(COUNTIF($E$4:E3926,E3926)))</f>
        <v/>
      </c>
      <c r="H3926" s="1">
        <f>IF(AND(J3926="SAYIM",FİLTRE!$H$5="RAFTA",U3926&lt;&gt;0),1,0)+
IF(AND(J3926="İADE DEPO",FİLTRE!$H$5="İADE DEPO"),1,0)+
IF(FİLTRE!$H$5="TÜMÜ",1,0)+
IF(AND(J3926="FİRMA İADE",FİLTRE!$H$5="FİRMA İADE"),1,0)+
IF(AND(J3926="İMHA",FİLTRE!$H$5="İMHA"),1,0)</f>
        <v>1</v>
      </c>
      <c r="I3926" s="99"/>
      <c r="J3926" s="100"/>
      <c r="K3926" s="100"/>
      <c r="L3926" s="101"/>
      <c r="M3926" s="102"/>
      <c r="N3926" s="101"/>
      <c r="O3926" s="99"/>
      <c r="P3926" s="103"/>
      <c r="Q3926" s="104"/>
      <c r="R3926" s="50"/>
      <c r="S3926" s="105"/>
      <c r="T3926" s="106"/>
      <c r="U3926" s="107"/>
      <c r="V3926" s="108"/>
      <c r="W3926" s="107"/>
      <c r="X3926" s="107"/>
      <c r="AA3926" s="107"/>
      <c r="AB3926" s="110"/>
      <c r="AC3926" s="110"/>
      <c r="AE3926" s="105"/>
      <c r="AF3926" s="105"/>
      <c r="AR3926" s="112"/>
    </row>
    <row r="3927" spans="2:44" x14ac:dyDescent="0.25">
      <c r="B3927" s="1" t="str">
        <f>IF(I3927="","",
(IF(N3927=FİLTRE!$H$6,2,0)+IF(FİLTRE!$H$6="TOPLAM",2,0))
)</f>
        <v/>
      </c>
      <c r="C3927">
        <f>IF(FİLTRE!$M$5="",9,(IF(U3927&gt;=FİLTRE!$M$5,1,0)))</f>
        <v>1</v>
      </c>
      <c r="D3927" s="1">
        <f>IF(FİLTRE!$M$6="",9,(IF('SKT LİSTESİ'!P3927&lt;=FİLTRE!$M$6,1,0)))</f>
        <v>1</v>
      </c>
      <c r="E3927" s="25" t="str">
        <f>IF(I3927="","",(COUNTIFS($L$4:L3927,L3927)))</f>
        <v/>
      </c>
      <c r="F3927" s="13">
        <f>IF(OR(B3927&lt;&gt;2,C3927&lt;&gt;1,D3927&lt;&gt;1,H3927&lt;&gt;1),0,
COUNTIFS($B$4:B3927,2,$C$4:C3927,1,$D$4:D3927,1,$H$4:H3927,1))</f>
        <v>0</v>
      </c>
      <c r="G3927" s="26" t="str">
        <f>IF(I3927="","",(COUNTIF($E$4:E3927,E3927)))</f>
        <v/>
      </c>
      <c r="H3927" s="1">
        <f>IF(AND(J3927="SAYIM",FİLTRE!$H$5="RAFTA",U3927&lt;&gt;0),1,0)+
IF(AND(J3927="İADE DEPO",FİLTRE!$H$5="İADE DEPO"),1,0)+
IF(FİLTRE!$H$5="TÜMÜ",1,0)+
IF(AND(J3927="FİRMA İADE",FİLTRE!$H$5="FİRMA İADE"),1,0)+
IF(AND(J3927="İMHA",FİLTRE!$H$5="İMHA"),1,0)</f>
        <v>1</v>
      </c>
      <c r="I3927" s="99"/>
      <c r="J3927" s="100"/>
      <c r="K3927" s="100"/>
      <c r="L3927" s="101"/>
      <c r="M3927" s="102"/>
      <c r="N3927" s="101"/>
      <c r="O3927" s="99"/>
      <c r="P3927" s="103"/>
      <c r="Q3927" s="104"/>
      <c r="R3927" s="50"/>
      <c r="S3927" s="105"/>
      <c r="T3927" s="106"/>
      <c r="U3927" s="107"/>
      <c r="V3927" s="108"/>
      <c r="W3927" s="107"/>
      <c r="X3927" s="107"/>
      <c r="AA3927" s="107"/>
      <c r="AB3927" s="110"/>
      <c r="AC3927" s="110"/>
      <c r="AE3927" s="105"/>
      <c r="AF3927" s="105"/>
      <c r="AR3927" s="112"/>
    </row>
    <row r="3928" spans="2:44" x14ac:dyDescent="0.25">
      <c r="B3928" s="1" t="str">
        <f>IF(I3928="","",
(IF(N3928=FİLTRE!$H$6,2,0)+IF(FİLTRE!$H$6="TOPLAM",2,0))
)</f>
        <v/>
      </c>
      <c r="C3928">
        <f>IF(FİLTRE!$M$5="",9,(IF(U3928&gt;=FİLTRE!$M$5,1,0)))</f>
        <v>1</v>
      </c>
      <c r="D3928" s="1">
        <f>IF(FİLTRE!$M$6="",9,(IF('SKT LİSTESİ'!P3928&lt;=FİLTRE!$M$6,1,0)))</f>
        <v>1</v>
      </c>
      <c r="E3928" s="25" t="str">
        <f>IF(I3928="","",(COUNTIFS($L$4:L3928,L3928)))</f>
        <v/>
      </c>
      <c r="F3928" s="13">
        <f>IF(OR(B3928&lt;&gt;2,C3928&lt;&gt;1,D3928&lt;&gt;1,H3928&lt;&gt;1),0,
COUNTIFS($B$4:B3928,2,$C$4:C3928,1,$D$4:D3928,1,$H$4:H3928,1))</f>
        <v>0</v>
      </c>
      <c r="G3928" s="26" t="str">
        <f>IF(I3928="","",(COUNTIF($E$4:E3928,E3928)))</f>
        <v/>
      </c>
      <c r="H3928" s="1">
        <f>IF(AND(J3928="SAYIM",FİLTRE!$H$5="RAFTA",U3928&lt;&gt;0),1,0)+
IF(AND(J3928="İADE DEPO",FİLTRE!$H$5="İADE DEPO"),1,0)+
IF(FİLTRE!$H$5="TÜMÜ",1,0)+
IF(AND(J3928="FİRMA İADE",FİLTRE!$H$5="FİRMA İADE"),1,0)+
IF(AND(J3928="İMHA",FİLTRE!$H$5="İMHA"),1,0)</f>
        <v>1</v>
      </c>
      <c r="I3928" s="99"/>
      <c r="J3928" s="100"/>
      <c r="K3928" s="100"/>
      <c r="L3928" s="101"/>
      <c r="M3928" s="102"/>
      <c r="N3928" s="101"/>
      <c r="O3928" s="99"/>
      <c r="P3928" s="103"/>
      <c r="Q3928" s="104"/>
      <c r="R3928" s="50"/>
      <c r="S3928" s="105"/>
      <c r="T3928" s="106"/>
      <c r="U3928" s="107"/>
      <c r="V3928" s="108"/>
      <c r="W3928" s="107"/>
      <c r="X3928" s="107"/>
      <c r="AA3928" s="107"/>
      <c r="AB3928" s="110"/>
      <c r="AC3928" s="110"/>
      <c r="AE3928" s="105"/>
      <c r="AF3928" s="105"/>
      <c r="AR3928" s="112"/>
    </row>
    <row r="3929" spans="2:44" x14ac:dyDescent="0.25">
      <c r="B3929" s="1" t="str">
        <f>IF(I3929="","",
(IF(N3929=FİLTRE!$H$6,2,0)+IF(FİLTRE!$H$6="TOPLAM",2,0))
)</f>
        <v/>
      </c>
      <c r="C3929">
        <f>IF(FİLTRE!$M$5="",9,(IF(U3929&gt;=FİLTRE!$M$5,1,0)))</f>
        <v>1</v>
      </c>
      <c r="D3929" s="1">
        <f>IF(FİLTRE!$M$6="",9,(IF('SKT LİSTESİ'!P3929&lt;=FİLTRE!$M$6,1,0)))</f>
        <v>1</v>
      </c>
      <c r="E3929" s="25" t="str">
        <f>IF(I3929="","",(COUNTIFS($L$4:L3929,L3929)))</f>
        <v/>
      </c>
      <c r="F3929" s="13">
        <f>IF(OR(B3929&lt;&gt;2,C3929&lt;&gt;1,D3929&lt;&gt;1,H3929&lt;&gt;1),0,
COUNTIFS($B$4:B3929,2,$C$4:C3929,1,$D$4:D3929,1,$H$4:H3929,1))</f>
        <v>0</v>
      </c>
      <c r="G3929" s="26" t="str">
        <f>IF(I3929="","",(COUNTIF($E$4:E3929,E3929)))</f>
        <v/>
      </c>
      <c r="H3929" s="1">
        <f>IF(AND(J3929="SAYIM",FİLTRE!$H$5="RAFTA",U3929&lt;&gt;0),1,0)+
IF(AND(J3929="İADE DEPO",FİLTRE!$H$5="İADE DEPO"),1,0)+
IF(FİLTRE!$H$5="TÜMÜ",1,0)+
IF(AND(J3929="FİRMA İADE",FİLTRE!$H$5="FİRMA İADE"),1,0)+
IF(AND(J3929="İMHA",FİLTRE!$H$5="İMHA"),1,0)</f>
        <v>1</v>
      </c>
      <c r="I3929" s="99"/>
      <c r="J3929" s="100"/>
      <c r="K3929" s="100"/>
      <c r="L3929" s="101"/>
      <c r="M3929" s="102"/>
      <c r="N3929" s="101"/>
      <c r="O3929" s="99"/>
      <c r="P3929" s="103"/>
      <c r="Q3929" s="104"/>
      <c r="R3929" s="50"/>
      <c r="S3929" s="105"/>
      <c r="T3929" s="106"/>
      <c r="U3929" s="107"/>
      <c r="V3929" s="108"/>
      <c r="W3929" s="107"/>
      <c r="X3929" s="107"/>
      <c r="AA3929" s="107"/>
      <c r="AB3929" s="110"/>
      <c r="AC3929" s="110"/>
      <c r="AE3929" s="105"/>
      <c r="AF3929" s="105"/>
      <c r="AR3929" s="112"/>
    </row>
    <row r="3930" spans="2:44" x14ac:dyDescent="0.25">
      <c r="B3930" s="1" t="str">
        <f>IF(I3930="","",
(IF(N3930=FİLTRE!$H$6,2,0)+IF(FİLTRE!$H$6="TOPLAM",2,0))
)</f>
        <v/>
      </c>
      <c r="C3930">
        <f>IF(FİLTRE!$M$5="",9,(IF(U3930&gt;=FİLTRE!$M$5,1,0)))</f>
        <v>1</v>
      </c>
      <c r="D3930" s="1">
        <f>IF(FİLTRE!$M$6="",9,(IF('SKT LİSTESİ'!P3930&lt;=FİLTRE!$M$6,1,0)))</f>
        <v>1</v>
      </c>
      <c r="E3930" s="25" t="str">
        <f>IF(I3930="","",(COUNTIFS($L$4:L3930,L3930)))</f>
        <v/>
      </c>
      <c r="F3930" s="13">
        <f>IF(OR(B3930&lt;&gt;2,C3930&lt;&gt;1,D3930&lt;&gt;1,H3930&lt;&gt;1),0,
COUNTIFS($B$4:B3930,2,$C$4:C3930,1,$D$4:D3930,1,$H$4:H3930,1))</f>
        <v>0</v>
      </c>
      <c r="G3930" s="26" t="str">
        <f>IF(I3930="","",(COUNTIF($E$4:E3930,E3930)))</f>
        <v/>
      </c>
      <c r="H3930" s="1">
        <f>IF(AND(J3930="SAYIM",FİLTRE!$H$5="RAFTA",U3930&lt;&gt;0),1,0)+
IF(AND(J3930="İADE DEPO",FİLTRE!$H$5="İADE DEPO"),1,0)+
IF(FİLTRE!$H$5="TÜMÜ",1,0)+
IF(AND(J3930="FİRMA İADE",FİLTRE!$H$5="FİRMA İADE"),1,0)+
IF(AND(J3930="İMHA",FİLTRE!$H$5="İMHA"),1,0)</f>
        <v>1</v>
      </c>
      <c r="I3930" s="99"/>
      <c r="J3930" s="100"/>
      <c r="K3930" s="100"/>
      <c r="L3930" s="101"/>
      <c r="M3930" s="102"/>
      <c r="N3930" s="101"/>
      <c r="O3930" s="99"/>
      <c r="P3930" s="103"/>
      <c r="Q3930" s="104"/>
      <c r="R3930" s="50"/>
      <c r="S3930" s="105"/>
      <c r="T3930" s="106"/>
      <c r="U3930" s="107"/>
      <c r="V3930" s="108"/>
      <c r="W3930" s="107"/>
      <c r="X3930" s="107"/>
      <c r="AA3930" s="107"/>
      <c r="AB3930" s="110"/>
      <c r="AC3930" s="110"/>
      <c r="AE3930" s="105"/>
      <c r="AF3930" s="105"/>
      <c r="AR3930" s="112"/>
    </row>
    <row r="3931" spans="2:44" x14ac:dyDescent="0.25">
      <c r="B3931" s="1" t="str">
        <f>IF(I3931="","",
(IF(N3931=FİLTRE!$H$6,2,0)+IF(FİLTRE!$H$6="TOPLAM",2,0))
)</f>
        <v/>
      </c>
      <c r="C3931">
        <f>IF(FİLTRE!$M$5="",9,(IF(U3931&gt;=FİLTRE!$M$5,1,0)))</f>
        <v>1</v>
      </c>
      <c r="D3931" s="1">
        <f>IF(FİLTRE!$M$6="",9,(IF('SKT LİSTESİ'!P3931&lt;=FİLTRE!$M$6,1,0)))</f>
        <v>1</v>
      </c>
      <c r="E3931" s="25" t="str">
        <f>IF(I3931="","",(COUNTIFS($L$4:L3931,L3931)))</f>
        <v/>
      </c>
      <c r="F3931" s="13">
        <f>IF(OR(B3931&lt;&gt;2,C3931&lt;&gt;1,D3931&lt;&gt;1,H3931&lt;&gt;1),0,
COUNTIFS($B$4:B3931,2,$C$4:C3931,1,$D$4:D3931,1,$H$4:H3931,1))</f>
        <v>0</v>
      </c>
      <c r="G3931" s="26" t="str">
        <f>IF(I3931="","",(COUNTIF($E$4:E3931,E3931)))</f>
        <v/>
      </c>
      <c r="H3931" s="1">
        <f>IF(AND(J3931="SAYIM",FİLTRE!$H$5="RAFTA",U3931&lt;&gt;0),1,0)+
IF(AND(J3931="İADE DEPO",FİLTRE!$H$5="İADE DEPO"),1,0)+
IF(FİLTRE!$H$5="TÜMÜ",1,0)+
IF(AND(J3931="FİRMA İADE",FİLTRE!$H$5="FİRMA İADE"),1,0)+
IF(AND(J3931="İMHA",FİLTRE!$H$5="İMHA"),1,0)</f>
        <v>1</v>
      </c>
      <c r="I3931" s="99"/>
      <c r="J3931" s="100"/>
      <c r="K3931" s="100"/>
      <c r="L3931" s="101"/>
      <c r="M3931" s="102"/>
      <c r="N3931" s="101"/>
      <c r="O3931" s="99"/>
      <c r="P3931" s="103"/>
      <c r="Q3931" s="104"/>
      <c r="R3931" s="50"/>
      <c r="S3931" s="105"/>
      <c r="T3931" s="106"/>
      <c r="U3931" s="107"/>
      <c r="V3931" s="108"/>
      <c r="W3931" s="107"/>
      <c r="X3931" s="107"/>
      <c r="AA3931" s="107"/>
      <c r="AB3931" s="110"/>
      <c r="AC3931" s="110"/>
      <c r="AE3931" s="105"/>
      <c r="AF3931" s="105"/>
      <c r="AR3931" s="112"/>
    </row>
    <row r="3932" spans="2:44" x14ac:dyDescent="0.25">
      <c r="B3932" s="1" t="str">
        <f>IF(I3932="","",
(IF(N3932=FİLTRE!$H$6,2,0)+IF(FİLTRE!$H$6="TOPLAM",2,0))
)</f>
        <v/>
      </c>
      <c r="C3932">
        <f>IF(FİLTRE!$M$5="",9,(IF(U3932&gt;=FİLTRE!$M$5,1,0)))</f>
        <v>1</v>
      </c>
      <c r="D3932" s="1">
        <f>IF(FİLTRE!$M$6="",9,(IF('SKT LİSTESİ'!P3932&lt;=FİLTRE!$M$6,1,0)))</f>
        <v>1</v>
      </c>
      <c r="E3932" s="25" t="str">
        <f>IF(I3932="","",(COUNTIFS($L$4:L3932,L3932)))</f>
        <v/>
      </c>
      <c r="F3932" s="13">
        <f>IF(OR(B3932&lt;&gt;2,C3932&lt;&gt;1,D3932&lt;&gt;1,H3932&lt;&gt;1),0,
COUNTIFS($B$4:B3932,2,$C$4:C3932,1,$D$4:D3932,1,$H$4:H3932,1))</f>
        <v>0</v>
      </c>
      <c r="G3932" s="26" t="str">
        <f>IF(I3932="","",(COUNTIF($E$4:E3932,E3932)))</f>
        <v/>
      </c>
      <c r="H3932" s="1">
        <f>IF(AND(J3932="SAYIM",FİLTRE!$H$5="RAFTA",U3932&lt;&gt;0),1,0)+
IF(AND(J3932="İADE DEPO",FİLTRE!$H$5="İADE DEPO"),1,0)+
IF(FİLTRE!$H$5="TÜMÜ",1,0)+
IF(AND(J3932="FİRMA İADE",FİLTRE!$H$5="FİRMA İADE"),1,0)+
IF(AND(J3932="İMHA",FİLTRE!$H$5="İMHA"),1,0)</f>
        <v>1</v>
      </c>
      <c r="I3932" s="99"/>
      <c r="J3932" s="100"/>
      <c r="K3932" s="100"/>
      <c r="L3932" s="101"/>
      <c r="M3932" s="102"/>
      <c r="N3932" s="101"/>
      <c r="O3932" s="99"/>
      <c r="P3932" s="103"/>
      <c r="Q3932" s="104"/>
      <c r="R3932" s="50"/>
      <c r="S3932" s="105"/>
      <c r="T3932" s="106"/>
      <c r="U3932" s="107"/>
      <c r="V3932" s="108"/>
      <c r="W3932" s="107"/>
      <c r="X3932" s="107"/>
      <c r="AA3932" s="107"/>
      <c r="AB3932" s="110"/>
      <c r="AC3932" s="110"/>
      <c r="AE3932" s="105"/>
      <c r="AF3932" s="105"/>
      <c r="AR3932" s="112"/>
    </row>
    <row r="3933" spans="2:44" x14ac:dyDescent="0.25">
      <c r="B3933" s="1" t="str">
        <f>IF(I3933="","",
(IF(N3933=FİLTRE!$H$6,2,0)+IF(FİLTRE!$H$6="TOPLAM",2,0))
)</f>
        <v/>
      </c>
      <c r="C3933">
        <f>IF(FİLTRE!$M$5="",9,(IF(U3933&gt;=FİLTRE!$M$5,1,0)))</f>
        <v>1</v>
      </c>
      <c r="D3933" s="1">
        <f>IF(FİLTRE!$M$6="",9,(IF('SKT LİSTESİ'!P3933&lt;=FİLTRE!$M$6,1,0)))</f>
        <v>1</v>
      </c>
      <c r="E3933" s="25" t="str">
        <f>IF(I3933="","",(COUNTIFS($L$4:L3933,L3933)))</f>
        <v/>
      </c>
      <c r="F3933" s="13">
        <f>IF(OR(B3933&lt;&gt;2,C3933&lt;&gt;1,D3933&lt;&gt;1,H3933&lt;&gt;1),0,
COUNTIFS($B$4:B3933,2,$C$4:C3933,1,$D$4:D3933,1,$H$4:H3933,1))</f>
        <v>0</v>
      </c>
      <c r="G3933" s="26" t="str">
        <f>IF(I3933="","",(COUNTIF($E$4:E3933,E3933)))</f>
        <v/>
      </c>
      <c r="H3933" s="1">
        <f>IF(AND(J3933="SAYIM",FİLTRE!$H$5="RAFTA",U3933&lt;&gt;0),1,0)+
IF(AND(J3933="İADE DEPO",FİLTRE!$H$5="İADE DEPO"),1,0)+
IF(FİLTRE!$H$5="TÜMÜ",1,0)+
IF(AND(J3933="FİRMA İADE",FİLTRE!$H$5="FİRMA İADE"),1,0)+
IF(AND(J3933="İMHA",FİLTRE!$H$5="İMHA"),1,0)</f>
        <v>1</v>
      </c>
      <c r="I3933" s="99"/>
      <c r="J3933" s="100"/>
      <c r="K3933" s="100"/>
      <c r="L3933" s="101"/>
      <c r="M3933" s="102"/>
      <c r="N3933" s="101"/>
      <c r="O3933" s="99"/>
      <c r="P3933" s="103"/>
      <c r="Q3933" s="104"/>
      <c r="R3933" s="50"/>
      <c r="S3933" s="105"/>
      <c r="T3933" s="106"/>
      <c r="U3933" s="107"/>
      <c r="V3933" s="108"/>
      <c r="W3933" s="107"/>
      <c r="X3933" s="107"/>
      <c r="AA3933" s="107"/>
      <c r="AB3933" s="110"/>
      <c r="AC3933" s="110"/>
      <c r="AE3933" s="105"/>
      <c r="AF3933" s="105"/>
      <c r="AR3933" s="112"/>
    </row>
    <row r="3934" spans="2:44" x14ac:dyDescent="0.25">
      <c r="B3934" s="1" t="str">
        <f>IF(I3934="","",
(IF(N3934=FİLTRE!$H$6,2,0)+IF(FİLTRE!$H$6="TOPLAM",2,0))
)</f>
        <v/>
      </c>
      <c r="C3934">
        <f>IF(FİLTRE!$M$5="",9,(IF(U3934&gt;=FİLTRE!$M$5,1,0)))</f>
        <v>1</v>
      </c>
      <c r="D3934" s="1">
        <f>IF(FİLTRE!$M$6="",9,(IF('SKT LİSTESİ'!P3934&lt;=FİLTRE!$M$6,1,0)))</f>
        <v>1</v>
      </c>
      <c r="E3934" s="25" t="str">
        <f>IF(I3934="","",(COUNTIFS($L$4:L3934,L3934)))</f>
        <v/>
      </c>
      <c r="F3934" s="13">
        <f>IF(OR(B3934&lt;&gt;2,C3934&lt;&gt;1,D3934&lt;&gt;1,H3934&lt;&gt;1),0,
COUNTIFS($B$4:B3934,2,$C$4:C3934,1,$D$4:D3934,1,$H$4:H3934,1))</f>
        <v>0</v>
      </c>
      <c r="G3934" s="26" t="str">
        <f>IF(I3934="","",(COUNTIF($E$4:E3934,E3934)))</f>
        <v/>
      </c>
      <c r="H3934" s="1">
        <f>IF(AND(J3934="SAYIM",FİLTRE!$H$5="RAFTA",U3934&lt;&gt;0),1,0)+
IF(AND(J3934="İADE DEPO",FİLTRE!$H$5="İADE DEPO"),1,0)+
IF(FİLTRE!$H$5="TÜMÜ",1,0)+
IF(AND(J3934="FİRMA İADE",FİLTRE!$H$5="FİRMA İADE"),1,0)+
IF(AND(J3934="İMHA",FİLTRE!$H$5="İMHA"),1,0)</f>
        <v>1</v>
      </c>
      <c r="I3934" s="99"/>
      <c r="J3934" s="100"/>
      <c r="K3934" s="100"/>
      <c r="L3934" s="101"/>
      <c r="M3934" s="102"/>
      <c r="N3934" s="101"/>
      <c r="O3934" s="99"/>
      <c r="P3934" s="103"/>
      <c r="Q3934" s="104"/>
      <c r="R3934" s="50"/>
      <c r="S3934" s="105"/>
      <c r="T3934" s="106"/>
      <c r="U3934" s="107"/>
      <c r="V3934" s="108"/>
      <c r="W3934" s="107"/>
      <c r="X3934" s="107"/>
      <c r="AA3934" s="107"/>
      <c r="AB3934" s="110"/>
      <c r="AC3934" s="110"/>
      <c r="AE3934" s="105"/>
      <c r="AF3934" s="105"/>
      <c r="AR3934" s="112"/>
    </row>
    <row r="3935" spans="2:44" x14ac:dyDescent="0.25">
      <c r="B3935" s="1" t="str">
        <f>IF(I3935="","",
(IF(N3935=FİLTRE!$H$6,2,0)+IF(FİLTRE!$H$6="TOPLAM",2,0))
)</f>
        <v/>
      </c>
      <c r="C3935">
        <f>IF(FİLTRE!$M$5="",9,(IF(U3935&gt;=FİLTRE!$M$5,1,0)))</f>
        <v>1</v>
      </c>
      <c r="D3935" s="1">
        <f>IF(FİLTRE!$M$6="",9,(IF('SKT LİSTESİ'!P3935&lt;=FİLTRE!$M$6,1,0)))</f>
        <v>1</v>
      </c>
      <c r="E3935" s="25" t="str">
        <f>IF(I3935="","",(COUNTIFS($L$4:L3935,L3935)))</f>
        <v/>
      </c>
      <c r="F3935" s="13">
        <f>IF(OR(B3935&lt;&gt;2,C3935&lt;&gt;1,D3935&lt;&gt;1,H3935&lt;&gt;1),0,
COUNTIFS($B$4:B3935,2,$C$4:C3935,1,$D$4:D3935,1,$H$4:H3935,1))</f>
        <v>0</v>
      </c>
      <c r="G3935" s="26" t="str">
        <f>IF(I3935="","",(COUNTIF($E$4:E3935,E3935)))</f>
        <v/>
      </c>
      <c r="H3935" s="1">
        <f>IF(AND(J3935="SAYIM",FİLTRE!$H$5="RAFTA",U3935&lt;&gt;0),1,0)+
IF(AND(J3935="İADE DEPO",FİLTRE!$H$5="İADE DEPO"),1,0)+
IF(FİLTRE!$H$5="TÜMÜ",1,0)+
IF(AND(J3935="FİRMA İADE",FİLTRE!$H$5="FİRMA İADE"),1,0)+
IF(AND(J3935="İMHA",FİLTRE!$H$5="İMHA"),1,0)</f>
        <v>1</v>
      </c>
      <c r="I3935" s="99"/>
      <c r="J3935" s="100"/>
      <c r="K3935" s="100"/>
      <c r="L3935" s="101"/>
      <c r="M3935" s="102"/>
      <c r="N3935" s="101"/>
      <c r="O3935" s="99"/>
      <c r="P3935" s="103"/>
      <c r="Q3935" s="104"/>
      <c r="R3935" s="50"/>
      <c r="S3935" s="105"/>
      <c r="T3935" s="106"/>
      <c r="U3935" s="107"/>
      <c r="V3935" s="108"/>
      <c r="W3935" s="107"/>
      <c r="X3935" s="107"/>
      <c r="AA3935" s="107"/>
      <c r="AB3935" s="110"/>
      <c r="AC3935" s="110"/>
      <c r="AE3935" s="105"/>
      <c r="AF3935" s="105"/>
      <c r="AR3935" s="112"/>
    </row>
    <row r="3936" spans="2:44" x14ac:dyDescent="0.25">
      <c r="B3936" s="1" t="str">
        <f>IF(I3936="","",
(IF(N3936=FİLTRE!$H$6,2,0)+IF(FİLTRE!$H$6="TOPLAM",2,0))
)</f>
        <v/>
      </c>
      <c r="C3936">
        <f>IF(FİLTRE!$M$5="",9,(IF(U3936&gt;=FİLTRE!$M$5,1,0)))</f>
        <v>1</v>
      </c>
      <c r="D3936" s="1">
        <f>IF(FİLTRE!$M$6="",9,(IF('SKT LİSTESİ'!P3936&lt;=FİLTRE!$M$6,1,0)))</f>
        <v>1</v>
      </c>
      <c r="E3936" s="25" t="str">
        <f>IF(I3936="","",(COUNTIFS($L$4:L3936,L3936)))</f>
        <v/>
      </c>
      <c r="F3936" s="13">
        <f>IF(OR(B3936&lt;&gt;2,C3936&lt;&gt;1,D3936&lt;&gt;1,H3936&lt;&gt;1),0,
COUNTIFS($B$4:B3936,2,$C$4:C3936,1,$D$4:D3936,1,$H$4:H3936,1))</f>
        <v>0</v>
      </c>
      <c r="G3936" s="26" t="str">
        <f>IF(I3936="","",(COUNTIF($E$4:E3936,E3936)))</f>
        <v/>
      </c>
      <c r="H3936" s="1">
        <f>IF(AND(J3936="SAYIM",FİLTRE!$H$5="RAFTA",U3936&lt;&gt;0),1,0)+
IF(AND(J3936="İADE DEPO",FİLTRE!$H$5="İADE DEPO"),1,0)+
IF(FİLTRE!$H$5="TÜMÜ",1,0)+
IF(AND(J3936="FİRMA İADE",FİLTRE!$H$5="FİRMA İADE"),1,0)+
IF(AND(J3936="İMHA",FİLTRE!$H$5="İMHA"),1,0)</f>
        <v>1</v>
      </c>
      <c r="I3936" s="99"/>
      <c r="J3936" s="100"/>
      <c r="K3936" s="100"/>
      <c r="L3936" s="101"/>
      <c r="M3936" s="102"/>
      <c r="N3936" s="101"/>
      <c r="O3936" s="99"/>
      <c r="P3936" s="103"/>
      <c r="Q3936" s="104"/>
      <c r="R3936" s="50"/>
      <c r="S3936" s="105"/>
      <c r="T3936" s="106"/>
      <c r="U3936" s="107"/>
      <c r="V3936" s="108"/>
      <c r="W3936" s="107"/>
      <c r="X3936" s="107"/>
      <c r="AA3936" s="107"/>
      <c r="AB3936" s="110"/>
      <c r="AC3936" s="110"/>
      <c r="AE3936" s="105"/>
      <c r="AF3936" s="105"/>
      <c r="AR3936" s="112"/>
    </row>
    <row r="3937" spans="2:44" x14ac:dyDescent="0.25">
      <c r="B3937" s="1" t="str">
        <f>IF(I3937="","",
(IF(N3937=FİLTRE!$H$6,2,0)+IF(FİLTRE!$H$6="TOPLAM",2,0))
)</f>
        <v/>
      </c>
      <c r="C3937">
        <f>IF(FİLTRE!$M$5="",9,(IF(U3937&gt;=FİLTRE!$M$5,1,0)))</f>
        <v>1</v>
      </c>
      <c r="D3937" s="1">
        <f>IF(FİLTRE!$M$6="",9,(IF('SKT LİSTESİ'!P3937&lt;=FİLTRE!$M$6,1,0)))</f>
        <v>1</v>
      </c>
      <c r="E3937" s="25" t="str">
        <f>IF(I3937="","",(COUNTIFS($L$4:L3937,L3937)))</f>
        <v/>
      </c>
      <c r="F3937" s="13">
        <f>IF(OR(B3937&lt;&gt;2,C3937&lt;&gt;1,D3937&lt;&gt;1,H3937&lt;&gt;1),0,
COUNTIFS($B$4:B3937,2,$C$4:C3937,1,$D$4:D3937,1,$H$4:H3937,1))</f>
        <v>0</v>
      </c>
      <c r="G3937" s="26" t="str">
        <f>IF(I3937="","",(COUNTIF($E$4:E3937,E3937)))</f>
        <v/>
      </c>
      <c r="H3937" s="1">
        <f>IF(AND(J3937="SAYIM",FİLTRE!$H$5="RAFTA",U3937&lt;&gt;0),1,0)+
IF(AND(J3937="İADE DEPO",FİLTRE!$H$5="İADE DEPO"),1,0)+
IF(FİLTRE!$H$5="TÜMÜ",1,0)+
IF(AND(J3937="FİRMA İADE",FİLTRE!$H$5="FİRMA İADE"),1,0)+
IF(AND(J3937="İMHA",FİLTRE!$H$5="İMHA"),1,0)</f>
        <v>1</v>
      </c>
      <c r="I3937" s="99"/>
      <c r="J3937" s="100"/>
      <c r="K3937" s="100"/>
      <c r="L3937" s="101"/>
      <c r="M3937" s="102"/>
      <c r="N3937" s="101"/>
      <c r="O3937" s="99"/>
      <c r="P3937" s="103"/>
      <c r="Q3937" s="104"/>
      <c r="R3937" s="50"/>
      <c r="S3937" s="105"/>
      <c r="T3937" s="106"/>
      <c r="U3937" s="107"/>
      <c r="V3937" s="108"/>
      <c r="W3937" s="107"/>
      <c r="X3937" s="107"/>
      <c r="AA3937" s="107"/>
      <c r="AB3937" s="110"/>
      <c r="AC3937" s="110"/>
      <c r="AE3937" s="105"/>
      <c r="AF3937" s="105"/>
      <c r="AR3937" s="112"/>
    </row>
    <row r="3938" spans="2:44" x14ac:dyDescent="0.25">
      <c r="B3938" s="1" t="str">
        <f>IF(I3938="","",
(IF(N3938=FİLTRE!$H$6,2,0)+IF(FİLTRE!$H$6="TOPLAM",2,0))
)</f>
        <v/>
      </c>
      <c r="C3938">
        <f>IF(FİLTRE!$M$5="",9,(IF(U3938&gt;=FİLTRE!$M$5,1,0)))</f>
        <v>1</v>
      </c>
      <c r="D3938" s="1">
        <f>IF(FİLTRE!$M$6="",9,(IF('SKT LİSTESİ'!P3938&lt;=FİLTRE!$M$6,1,0)))</f>
        <v>1</v>
      </c>
      <c r="E3938" s="25" t="str">
        <f>IF(I3938="","",(COUNTIFS($L$4:L3938,L3938)))</f>
        <v/>
      </c>
      <c r="F3938" s="13">
        <f>IF(OR(B3938&lt;&gt;2,C3938&lt;&gt;1,D3938&lt;&gt;1,H3938&lt;&gt;1),0,
COUNTIFS($B$4:B3938,2,$C$4:C3938,1,$D$4:D3938,1,$H$4:H3938,1))</f>
        <v>0</v>
      </c>
      <c r="G3938" s="26" t="str">
        <f>IF(I3938="","",(COUNTIF($E$4:E3938,E3938)))</f>
        <v/>
      </c>
      <c r="H3938" s="1">
        <f>IF(AND(J3938="SAYIM",FİLTRE!$H$5="RAFTA",U3938&lt;&gt;0),1,0)+
IF(AND(J3938="İADE DEPO",FİLTRE!$H$5="İADE DEPO"),1,0)+
IF(FİLTRE!$H$5="TÜMÜ",1,0)+
IF(AND(J3938="FİRMA İADE",FİLTRE!$H$5="FİRMA İADE"),1,0)+
IF(AND(J3938="İMHA",FİLTRE!$H$5="İMHA"),1,0)</f>
        <v>1</v>
      </c>
      <c r="I3938" s="99"/>
      <c r="J3938" s="100"/>
      <c r="K3938" s="100"/>
      <c r="L3938" s="101"/>
      <c r="M3938" s="102"/>
      <c r="N3938" s="101"/>
      <c r="O3938" s="99"/>
      <c r="P3938" s="103"/>
      <c r="Q3938" s="104"/>
      <c r="R3938" s="50"/>
      <c r="S3938" s="105"/>
      <c r="T3938" s="106"/>
      <c r="U3938" s="107"/>
      <c r="V3938" s="108"/>
      <c r="W3938" s="107"/>
      <c r="X3938" s="107"/>
      <c r="AA3938" s="107"/>
      <c r="AB3938" s="110"/>
      <c r="AC3938" s="110"/>
      <c r="AE3938" s="105"/>
      <c r="AF3938" s="105"/>
      <c r="AR3938" s="112"/>
    </row>
    <row r="3939" spans="2:44" x14ac:dyDescent="0.25">
      <c r="B3939" s="1" t="str">
        <f>IF(I3939="","",
(IF(N3939=FİLTRE!$H$6,2,0)+IF(FİLTRE!$H$6="TOPLAM",2,0))
)</f>
        <v/>
      </c>
      <c r="C3939">
        <f>IF(FİLTRE!$M$5="",9,(IF(U3939&gt;=FİLTRE!$M$5,1,0)))</f>
        <v>1</v>
      </c>
      <c r="D3939" s="1">
        <f>IF(FİLTRE!$M$6="",9,(IF('SKT LİSTESİ'!P3939&lt;=FİLTRE!$M$6,1,0)))</f>
        <v>1</v>
      </c>
      <c r="E3939" s="25" t="str">
        <f>IF(I3939="","",(COUNTIFS($L$4:L3939,L3939)))</f>
        <v/>
      </c>
      <c r="F3939" s="13">
        <f>IF(OR(B3939&lt;&gt;2,C3939&lt;&gt;1,D3939&lt;&gt;1,H3939&lt;&gt;1),0,
COUNTIFS($B$4:B3939,2,$C$4:C3939,1,$D$4:D3939,1,$H$4:H3939,1))</f>
        <v>0</v>
      </c>
      <c r="G3939" s="26" t="str">
        <f>IF(I3939="","",(COUNTIF($E$4:E3939,E3939)))</f>
        <v/>
      </c>
      <c r="H3939" s="1">
        <f>IF(AND(J3939="SAYIM",FİLTRE!$H$5="RAFTA",U3939&lt;&gt;0),1,0)+
IF(AND(J3939="İADE DEPO",FİLTRE!$H$5="İADE DEPO"),1,0)+
IF(FİLTRE!$H$5="TÜMÜ",1,0)+
IF(AND(J3939="FİRMA İADE",FİLTRE!$H$5="FİRMA İADE"),1,0)+
IF(AND(J3939="İMHA",FİLTRE!$H$5="İMHA"),1,0)</f>
        <v>1</v>
      </c>
      <c r="I3939" s="99"/>
      <c r="J3939" s="100"/>
      <c r="K3939" s="100"/>
      <c r="L3939" s="101"/>
      <c r="M3939" s="102"/>
      <c r="N3939" s="101"/>
      <c r="O3939" s="99"/>
      <c r="P3939" s="103"/>
      <c r="Q3939" s="104"/>
      <c r="R3939" s="50"/>
      <c r="S3939" s="105"/>
      <c r="T3939" s="106"/>
      <c r="U3939" s="107"/>
      <c r="V3939" s="108"/>
      <c r="W3939" s="107"/>
      <c r="X3939" s="107"/>
      <c r="AA3939" s="107"/>
      <c r="AB3939" s="110"/>
      <c r="AC3939" s="110"/>
      <c r="AE3939" s="105"/>
      <c r="AF3939" s="105"/>
      <c r="AR3939" s="112"/>
    </row>
    <row r="3940" spans="2:44" x14ac:dyDescent="0.25">
      <c r="B3940" s="1" t="str">
        <f>IF(I3940="","",
(IF(N3940=FİLTRE!$H$6,2,0)+IF(FİLTRE!$H$6="TOPLAM",2,0))
)</f>
        <v/>
      </c>
      <c r="C3940">
        <f>IF(FİLTRE!$M$5="",9,(IF(U3940&gt;=FİLTRE!$M$5,1,0)))</f>
        <v>1</v>
      </c>
      <c r="D3940" s="1">
        <f>IF(FİLTRE!$M$6="",9,(IF('SKT LİSTESİ'!P3940&lt;=FİLTRE!$M$6,1,0)))</f>
        <v>1</v>
      </c>
      <c r="E3940" s="25" t="str">
        <f>IF(I3940="","",(COUNTIFS($L$4:L3940,L3940)))</f>
        <v/>
      </c>
      <c r="F3940" s="13">
        <f>IF(OR(B3940&lt;&gt;2,C3940&lt;&gt;1,D3940&lt;&gt;1,H3940&lt;&gt;1),0,
COUNTIFS($B$4:B3940,2,$C$4:C3940,1,$D$4:D3940,1,$H$4:H3940,1))</f>
        <v>0</v>
      </c>
      <c r="G3940" s="26" t="str">
        <f>IF(I3940="","",(COUNTIF($E$4:E3940,E3940)))</f>
        <v/>
      </c>
      <c r="H3940" s="1">
        <f>IF(AND(J3940="SAYIM",FİLTRE!$H$5="RAFTA",U3940&lt;&gt;0),1,0)+
IF(AND(J3940="İADE DEPO",FİLTRE!$H$5="İADE DEPO"),1,0)+
IF(FİLTRE!$H$5="TÜMÜ",1,0)+
IF(AND(J3940="FİRMA İADE",FİLTRE!$H$5="FİRMA İADE"),1,0)+
IF(AND(J3940="İMHA",FİLTRE!$H$5="İMHA"),1,0)</f>
        <v>1</v>
      </c>
      <c r="I3940" s="99"/>
      <c r="J3940" s="100"/>
      <c r="K3940" s="100"/>
      <c r="L3940" s="101"/>
      <c r="M3940" s="102"/>
      <c r="N3940" s="101"/>
      <c r="O3940" s="99"/>
      <c r="P3940" s="103"/>
      <c r="Q3940" s="104"/>
      <c r="R3940" s="50"/>
      <c r="S3940" s="105"/>
      <c r="T3940" s="106"/>
      <c r="U3940" s="107"/>
      <c r="V3940" s="108"/>
      <c r="W3940" s="107"/>
      <c r="X3940" s="107"/>
      <c r="AA3940" s="107"/>
      <c r="AB3940" s="110"/>
      <c r="AC3940" s="110"/>
      <c r="AE3940" s="105"/>
      <c r="AF3940" s="105"/>
      <c r="AR3940" s="112"/>
    </row>
    <row r="3941" spans="2:44" x14ac:dyDescent="0.25">
      <c r="B3941" s="1" t="str">
        <f>IF(I3941="","",
(IF(N3941=FİLTRE!$H$6,2,0)+IF(FİLTRE!$H$6="TOPLAM",2,0))
)</f>
        <v/>
      </c>
      <c r="C3941">
        <f>IF(FİLTRE!$M$5="",9,(IF(U3941&gt;=FİLTRE!$M$5,1,0)))</f>
        <v>1</v>
      </c>
      <c r="D3941" s="1">
        <f>IF(FİLTRE!$M$6="",9,(IF('SKT LİSTESİ'!P3941&lt;=FİLTRE!$M$6,1,0)))</f>
        <v>1</v>
      </c>
      <c r="E3941" s="25" t="str">
        <f>IF(I3941="","",(COUNTIFS($L$4:L3941,L3941)))</f>
        <v/>
      </c>
      <c r="F3941" s="13">
        <f>IF(OR(B3941&lt;&gt;2,C3941&lt;&gt;1,D3941&lt;&gt;1,H3941&lt;&gt;1),0,
COUNTIFS($B$4:B3941,2,$C$4:C3941,1,$D$4:D3941,1,$H$4:H3941,1))</f>
        <v>0</v>
      </c>
      <c r="G3941" s="26" t="str">
        <f>IF(I3941="","",(COUNTIF($E$4:E3941,E3941)))</f>
        <v/>
      </c>
      <c r="H3941" s="1">
        <f>IF(AND(J3941="SAYIM",FİLTRE!$H$5="RAFTA",U3941&lt;&gt;0),1,0)+
IF(AND(J3941="İADE DEPO",FİLTRE!$H$5="İADE DEPO"),1,0)+
IF(FİLTRE!$H$5="TÜMÜ",1,0)+
IF(AND(J3941="FİRMA İADE",FİLTRE!$H$5="FİRMA İADE"),1,0)+
IF(AND(J3941="İMHA",FİLTRE!$H$5="İMHA"),1,0)</f>
        <v>1</v>
      </c>
      <c r="I3941" s="99"/>
      <c r="J3941" s="100"/>
      <c r="K3941" s="100"/>
      <c r="L3941" s="101"/>
      <c r="M3941" s="102"/>
      <c r="N3941" s="101"/>
      <c r="O3941" s="99"/>
      <c r="P3941" s="103"/>
      <c r="Q3941" s="104"/>
      <c r="R3941" s="50"/>
      <c r="S3941" s="105"/>
      <c r="T3941" s="106"/>
      <c r="U3941" s="107"/>
      <c r="V3941" s="108"/>
      <c r="W3941" s="107"/>
      <c r="X3941" s="107"/>
      <c r="AA3941" s="107"/>
      <c r="AB3941" s="110"/>
      <c r="AC3941" s="110"/>
      <c r="AE3941" s="105"/>
      <c r="AF3941" s="105"/>
      <c r="AR3941" s="112"/>
    </row>
    <row r="3942" spans="2:44" x14ac:dyDescent="0.25">
      <c r="B3942" s="1" t="str">
        <f>IF(I3942="","",
(IF(N3942=FİLTRE!$H$6,2,0)+IF(FİLTRE!$H$6="TOPLAM",2,0))
)</f>
        <v/>
      </c>
      <c r="C3942">
        <f>IF(FİLTRE!$M$5="",9,(IF(U3942&gt;=FİLTRE!$M$5,1,0)))</f>
        <v>1</v>
      </c>
      <c r="D3942" s="1">
        <f>IF(FİLTRE!$M$6="",9,(IF('SKT LİSTESİ'!P3942&lt;=FİLTRE!$M$6,1,0)))</f>
        <v>1</v>
      </c>
      <c r="E3942" s="25" t="str">
        <f>IF(I3942="","",(COUNTIFS($L$4:L3942,L3942)))</f>
        <v/>
      </c>
      <c r="F3942" s="13">
        <f>IF(OR(B3942&lt;&gt;2,C3942&lt;&gt;1,D3942&lt;&gt;1,H3942&lt;&gt;1),0,
COUNTIFS($B$4:B3942,2,$C$4:C3942,1,$D$4:D3942,1,$H$4:H3942,1))</f>
        <v>0</v>
      </c>
      <c r="G3942" s="26" t="str">
        <f>IF(I3942="","",(COUNTIF($E$4:E3942,E3942)))</f>
        <v/>
      </c>
      <c r="H3942" s="1">
        <f>IF(AND(J3942="SAYIM",FİLTRE!$H$5="RAFTA",U3942&lt;&gt;0),1,0)+
IF(AND(J3942="İADE DEPO",FİLTRE!$H$5="İADE DEPO"),1,0)+
IF(FİLTRE!$H$5="TÜMÜ",1,0)+
IF(AND(J3942="FİRMA İADE",FİLTRE!$H$5="FİRMA İADE"),1,0)+
IF(AND(J3942="İMHA",FİLTRE!$H$5="İMHA"),1,0)</f>
        <v>1</v>
      </c>
      <c r="I3942" s="99"/>
      <c r="J3942" s="100"/>
      <c r="K3942" s="100"/>
      <c r="L3942" s="101"/>
      <c r="M3942" s="102"/>
      <c r="N3942" s="101"/>
      <c r="O3942" s="99"/>
      <c r="P3942" s="103"/>
      <c r="Q3942" s="104"/>
      <c r="R3942" s="50"/>
      <c r="S3942" s="105"/>
      <c r="T3942" s="106"/>
      <c r="U3942" s="107"/>
      <c r="V3942" s="108"/>
      <c r="W3942" s="107"/>
      <c r="X3942" s="107"/>
      <c r="AA3942" s="107"/>
      <c r="AB3942" s="110"/>
      <c r="AC3942" s="110"/>
      <c r="AE3942" s="105"/>
      <c r="AF3942" s="105"/>
      <c r="AR3942" s="112"/>
    </row>
    <row r="3943" spans="2:44" x14ac:dyDescent="0.25">
      <c r="B3943" s="1" t="str">
        <f>IF(I3943="","",
(IF(N3943=FİLTRE!$H$6,2,0)+IF(FİLTRE!$H$6="TOPLAM",2,0))
)</f>
        <v/>
      </c>
      <c r="C3943">
        <f>IF(FİLTRE!$M$5="",9,(IF(U3943&gt;=FİLTRE!$M$5,1,0)))</f>
        <v>1</v>
      </c>
      <c r="D3943" s="1">
        <f>IF(FİLTRE!$M$6="",9,(IF('SKT LİSTESİ'!P3943&lt;=FİLTRE!$M$6,1,0)))</f>
        <v>1</v>
      </c>
      <c r="E3943" s="25" t="str">
        <f>IF(I3943="","",(COUNTIFS($L$4:L3943,L3943)))</f>
        <v/>
      </c>
      <c r="F3943" s="13">
        <f>IF(OR(B3943&lt;&gt;2,C3943&lt;&gt;1,D3943&lt;&gt;1,H3943&lt;&gt;1),0,
COUNTIFS($B$4:B3943,2,$C$4:C3943,1,$D$4:D3943,1,$H$4:H3943,1))</f>
        <v>0</v>
      </c>
      <c r="G3943" s="26" t="str">
        <f>IF(I3943="","",(COUNTIF($E$4:E3943,E3943)))</f>
        <v/>
      </c>
      <c r="H3943" s="1">
        <f>IF(AND(J3943="SAYIM",FİLTRE!$H$5="RAFTA",U3943&lt;&gt;0),1,0)+
IF(AND(J3943="İADE DEPO",FİLTRE!$H$5="İADE DEPO"),1,0)+
IF(FİLTRE!$H$5="TÜMÜ",1,0)+
IF(AND(J3943="FİRMA İADE",FİLTRE!$H$5="FİRMA İADE"),1,0)+
IF(AND(J3943="İMHA",FİLTRE!$H$5="İMHA"),1,0)</f>
        <v>1</v>
      </c>
      <c r="I3943" s="99"/>
      <c r="J3943" s="100"/>
      <c r="K3943" s="100"/>
      <c r="L3943" s="101"/>
      <c r="M3943" s="102"/>
      <c r="N3943" s="101"/>
      <c r="O3943" s="99"/>
      <c r="P3943" s="103"/>
      <c r="Q3943" s="104"/>
      <c r="R3943" s="50"/>
      <c r="S3943" s="105"/>
      <c r="T3943" s="106"/>
      <c r="U3943" s="107"/>
      <c r="V3943" s="108"/>
      <c r="W3943" s="107"/>
      <c r="X3943" s="107"/>
      <c r="AA3943" s="107"/>
      <c r="AB3943" s="110"/>
      <c r="AC3943" s="110"/>
      <c r="AE3943" s="105"/>
      <c r="AF3943" s="105"/>
      <c r="AR3943" s="112"/>
    </row>
    <row r="3944" spans="2:44" x14ac:dyDescent="0.25">
      <c r="B3944" s="1" t="str">
        <f>IF(I3944="","",
(IF(N3944=FİLTRE!$H$6,2,0)+IF(FİLTRE!$H$6="TOPLAM",2,0))
)</f>
        <v/>
      </c>
      <c r="C3944">
        <f>IF(FİLTRE!$M$5="",9,(IF(U3944&gt;=FİLTRE!$M$5,1,0)))</f>
        <v>1</v>
      </c>
      <c r="D3944" s="1">
        <f>IF(FİLTRE!$M$6="",9,(IF('SKT LİSTESİ'!P3944&lt;=FİLTRE!$M$6,1,0)))</f>
        <v>1</v>
      </c>
      <c r="E3944" s="25" t="str">
        <f>IF(I3944="","",(COUNTIFS($L$4:L3944,L3944)))</f>
        <v/>
      </c>
      <c r="F3944" s="13">
        <f>IF(OR(B3944&lt;&gt;2,C3944&lt;&gt;1,D3944&lt;&gt;1,H3944&lt;&gt;1),0,
COUNTIFS($B$4:B3944,2,$C$4:C3944,1,$D$4:D3944,1,$H$4:H3944,1))</f>
        <v>0</v>
      </c>
      <c r="G3944" s="26" t="str">
        <f>IF(I3944="","",(COUNTIF($E$4:E3944,E3944)))</f>
        <v/>
      </c>
      <c r="H3944" s="1">
        <f>IF(AND(J3944="SAYIM",FİLTRE!$H$5="RAFTA",U3944&lt;&gt;0),1,0)+
IF(AND(J3944="İADE DEPO",FİLTRE!$H$5="İADE DEPO"),1,0)+
IF(FİLTRE!$H$5="TÜMÜ",1,0)+
IF(AND(J3944="FİRMA İADE",FİLTRE!$H$5="FİRMA İADE"),1,0)+
IF(AND(J3944="İMHA",FİLTRE!$H$5="İMHA"),1,0)</f>
        <v>1</v>
      </c>
      <c r="I3944" s="99"/>
      <c r="J3944" s="100"/>
      <c r="K3944" s="100"/>
      <c r="L3944" s="101"/>
      <c r="M3944" s="102"/>
      <c r="N3944" s="101"/>
      <c r="O3944" s="99"/>
      <c r="P3944" s="103"/>
      <c r="Q3944" s="104"/>
      <c r="R3944" s="50"/>
      <c r="S3944" s="105"/>
      <c r="T3944" s="106"/>
      <c r="U3944" s="107"/>
      <c r="V3944" s="108"/>
      <c r="W3944" s="107"/>
      <c r="X3944" s="107"/>
      <c r="AA3944" s="107"/>
      <c r="AB3944" s="110"/>
      <c r="AC3944" s="110"/>
      <c r="AE3944" s="105"/>
      <c r="AF3944" s="105"/>
      <c r="AR3944" s="112"/>
    </row>
    <row r="3945" spans="2:44" x14ac:dyDescent="0.25">
      <c r="B3945" s="1" t="str">
        <f>IF(I3945="","",
(IF(N3945=FİLTRE!$H$6,2,0)+IF(FİLTRE!$H$6="TOPLAM",2,0))
)</f>
        <v/>
      </c>
      <c r="C3945">
        <f>IF(FİLTRE!$M$5="",9,(IF(U3945&gt;=FİLTRE!$M$5,1,0)))</f>
        <v>1</v>
      </c>
      <c r="D3945" s="1">
        <f>IF(FİLTRE!$M$6="",9,(IF('SKT LİSTESİ'!P3945&lt;=FİLTRE!$M$6,1,0)))</f>
        <v>1</v>
      </c>
      <c r="E3945" s="25" t="str">
        <f>IF(I3945="","",(COUNTIFS($L$4:L3945,L3945)))</f>
        <v/>
      </c>
      <c r="F3945" s="13">
        <f>IF(OR(B3945&lt;&gt;2,C3945&lt;&gt;1,D3945&lt;&gt;1,H3945&lt;&gt;1),0,
COUNTIFS($B$4:B3945,2,$C$4:C3945,1,$D$4:D3945,1,$H$4:H3945,1))</f>
        <v>0</v>
      </c>
      <c r="G3945" s="26" t="str">
        <f>IF(I3945="","",(COUNTIF($E$4:E3945,E3945)))</f>
        <v/>
      </c>
      <c r="H3945" s="1">
        <f>IF(AND(J3945="SAYIM",FİLTRE!$H$5="RAFTA",U3945&lt;&gt;0),1,0)+
IF(AND(J3945="İADE DEPO",FİLTRE!$H$5="İADE DEPO"),1,0)+
IF(FİLTRE!$H$5="TÜMÜ",1,0)+
IF(AND(J3945="FİRMA İADE",FİLTRE!$H$5="FİRMA İADE"),1,0)+
IF(AND(J3945="İMHA",FİLTRE!$H$5="İMHA"),1,0)</f>
        <v>1</v>
      </c>
      <c r="I3945" s="99"/>
      <c r="J3945" s="100"/>
      <c r="K3945" s="100"/>
      <c r="L3945" s="101"/>
      <c r="M3945" s="102"/>
      <c r="N3945" s="101"/>
      <c r="O3945" s="99"/>
      <c r="P3945" s="103"/>
      <c r="Q3945" s="104"/>
      <c r="R3945" s="50"/>
      <c r="S3945" s="105"/>
      <c r="T3945" s="106"/>
      <c r="U3945" s="107"/>
      <c r="V3945" s="108"/>
      <c r="W3945" s="107"/>
      <c r="X3945" s="107"/>
      <c r="AA3945" s="107"/>
      <c r="AB3945" s="110"/>
      <c r="AC3945" s="110"/>
      <c r="AE3945" s="105"/>
      <c r="AF3945" s="105"/>
      <c r="AR3945" s="112"/>
    </row>
    <row r="3946" spans="2:44" x14ac:dyDescent="0.25">
      <c r="B3946" s="1" t="str">
        <f>IF(I3946="","",
(IF(N3946=FİLTRE!$H$6,2,0)+IF(FİLTRE!$H$6="TOPLAM",2,0))
)</f>
        <v/>
      </c>
      <c r="C3946">
        <f>IF(FİLTRE!$M$5="",9,(IF(U3946&gt;=FİLTRE!$M$5,1,0)))</f>
        <v>1</v>
      </c>
      <c r="D3946" s="1">
        <f>IF(FİLTRE!$M$6="",9,(IF('SKT LİSTESİ'!P3946&lt;=FİLTRE!$M$6,1,0)))</f>
        <v>1</v>
      </c>
      <c r="E3946" s="25" t="str">
        <f>IF(I3946="","",(COUNTIFS($L$4:L3946,L3946)))</f>
        <v/>
      </c>
      <c r="F3946" s="13">
        <f>IF(OR(B3946&lt;&gt;2,C3946&lt;&gt;1,D3946&lt;&gt;1,H3946&lt;&gt;1),0,
COUNTIFS($B$4:B3946,2,$C$4:C3946,1,$D$4:D3946,1,$H$4:H3946,1))</f>
        <v>0</v>
      </c>
      <c r="G3946" s="26" t="str">
        <f>IF(I3946="","",(COUNTIF($E$4:E3946,E3946)))</f>
        <v/>
      </c>
      <c r="H3946" s="1">
        <f>IF(AND(J3946="SAYIM",FİLTRE!$H$5="RAFTA",U3946&lt;&gt;0),1,0)+
IF(AND(J3946="İADE DEPO",FİLTRE!$H$5="İADE DEPO"),1,0)+
IF(FİLTRE!$H$5="TÜMÜ",1,0)+
IF(AND(J3946="FİRMA İADE",FİLTRE!$H$5="FİRMA İADE"),1,0)+
IF(AND(J3946="İMHA",FİLTRE!$H$5="İMHA"),1,0)</f>
        <v>1</v>
      </c>
      <c r="I3946" s="99"/>
      <c r="J3946" s="100"/>
      <c r="K3946" s="100"/>
      <c r="L3946" s="101"/>
      <c r="M3946" s="102"/>
      <c r="N3946" s="101"/>
      <c r="O3946" s="99"/>
      <c r="P3946" s="103"/>
      <c r="Q3946" s="104"/>
      <c r="R3946" s="50"/>
      <c r="S3946" s="105"/>
      <c r="T3946" s="106"/>
      <c r="U3946" s="107"/>
      <c r="V3946" s="108"/>
      <c r="W3946" s="107"/>
      <c r="X3946" s="107"/>
      <c r="AA3946" s="107"/>
      <c r="AB3946" s="110"/>
      <c r="AC3946" s="110"/>
      <c r="AE3946" s="105"/>
      <c r="AF3946" s="105"/>
      <c r="AR3946" s="112"/>
    </row>
    <row r="3947" spans="2:44" x14ac:dyDescent="0.25">
      <c r="B3947" s="1" t="str">
        <f>IF(I3947="","",
(IF(N3947=FİLTRE!$H$6,2,0)+IF(FİLTRE!$H$6="TOPLAM",2,0))
)</f>
        <v/>
      </c>
      <c r="C3947">
        <f>IF(FİLTRE!$M$5="",9,(IF(U3947&gt;=FİLTRE!$M$5,1,0)))</f>
        <v>1</v>
      </c>
      <c r="D3947" s="1">
        <f>IF(FİLTRE!$M$6="",9,(IF('SKT LİSTESİ'!P3947&lt;=FİLTRE!$M$6,1,0)))</f>
        <v>1</v>
      </c>
      <c r="E3947" s="25" t="str">
        <f>IF(I3947="","",(COUNTIFS($L$4:L3947,L3947)))</f>
        <v/>
      </c>
      <c r="F3947" s="13">
        <f>IF(OR(B3947&lt;&gt;2,C3947&lt;&gt;1,D3947&lt;&gt;1,H3947&lt;&gt;1),0,
COUNTIFS($B$4:B3947,2,$C$4:C3947,1,$D$4:D3947,1,$H$4:H3947,1))</f>
        <v>0</v>
      </c>
      <c r="G3947" s="26" t="str">
        <f>IF(I3947="","",(COUNTIF($E$4:E3947,E3947)))</f>
        <v/>
      </c>
      <c r="H3947" s="1">
        <f>IF(AND(J3947="SAYIM",FİLTRE!$H$5="RAFTA",U3947&lt;&gt;0),1,0)+
IF(AND(J3947="İADE DEPO",FİLTRE!$H$5="İADE DEPO"),1,0)+
IF(FİLTRE!$H$5="TÜMÜ",1,0)+
IF(AND(J3947="FİRMA İADE",FİLTRE!$H$5="FİRMA İADE"),1,0)+
IF(AND(J3947="İMHA",FİLTRE!$H$5="İMHA"),1,0)</f>
        <v>1</v>
      </c>
      <c r="I3947" s="99"/>
      <c r="J3947" s="100"/>
      <c r="K3947" s="100"/>
      <c r="L3947" s="101"/>
      <c r="M3947" s="102"/>
      <c r="N3947" s="101"/>
      <c r="O3947" s="99"/>
      <c r="P3947" s="103"/>
      <c r="Q3947" s="104"/>
      <c r="R3947" s="50"/>
      <c r="S3947" s="105"/>
      <c r="T3947" s="106"/>
      <c r="U3947" s="107"/>
      <c r="V3947" s="108"/>
      <c r="W3947" s="107"/>
      <c r="X3947" s="107"/>
      <c r="AA3947" s="107"/>
      <c r="AB3947" s="110"/>
      <c r="AC3947" s="110"/>
      <c r="AE3947" s="105"/>
      <c r="AF3947" s="105"/>
      <c r="AR3947" s="112"/>
    </row>
    <row r="3948" spans="2:44" x14ac:dyDescent="0.25">
      <c r="B3948" s="1" t="str">
        <f>IF(I3948="","",
(IF(N3948=FİLTRE!$H$6,2,0)+IF(FİLTRE!$H$6="TOPLAM",2,0))
)</f>
        <v/>
      </c>
      <c r="C3948">
        <f>IF(FİLTRE!$M$5="",9,(IF(U3948&gt;=FİLTRE!$M$5,1,0)))</f>
        <v>1</v>
      </c>
      <c r="D3948" s="1">
        <f>IF(FİLTRE!$M$6="",9,(IF('SKT LİSTESİ'!P3948&lt;=FİLTRE!$M$6,1,0)))</f>
        <v>1</v>
      </c>
      <c r="E3948" s="25" t="str">
        <f>IF(I3948="","",(COUNTIFS($L$4:L3948,L3948)))</f>
        <v/>
      </c>
      <c r="F3948" s="13">
        <f>IF(OR(B3948&lt;&gt;2,C3948&lt;&gt;1,D3948&lt;&gt;1,H3948&lt;&gt;1),0,
COUNTIFS($B$4:B3948,2,$C$4:C3948,1,$D$4:D3948,1,$H$4:H3948,1))</f>
        <v>0</v>
      </c>
      <c r="G3948" s="26" t="str">
        <f>IF(I3948="","",(COUNTIF($E$4:E3948,E3948)))</f>
        <v/>
      </c>
      <c r="H3948" s="1">
        <f>IF(AND(J3948="SAYIM",FİLTRE!$H$5="RAFTA",U3948&lt;&gt;0),1,0)+
IF(AND(J3948="İADE DEPO",FİLTRE!$H$5="İADE DEPO"),1,0)+
IF(FİLTRE!$H$5="TÜMÜ",1,0)+
IF(AND(J3948="FİRMA İADE",FİLTRE!$H$5="FİRMA İADE"),1,0)+
IF(AND(J3948="İMHA",FİLTRE!$H$5="İMHA"),1,0)</f>
        <v>1</v>
      </c>
      <c r="I3948" s="99"/>
      <c r="J3948" s="100"/>
      <c r="K3948" s="100"/>
      <c r="L3948" s="101"/>
      <c r="M3948" s="102"/>
      <c r="N3948" s="101"/>
      <c r="O3948" s="99"/>
      <c r="P3948" s="103"/>
      <c r="Q3948" s="104"/>
      <c r="R3948" s="50"/>
      <c r="S3948" s="105"/>
      <c r="T3948" s="106"/>
      <c r="U3948" s="107"/>
      <c r="V3948" s="108"/>
      <c r="W3948" s="107"/>
      <c r="X3948" s="107"/>
      <c r="AA3948" s="107"/>
      <c r="AB3948" s="110"/>
      <c r="AC3948" s="110"/>
      <c r="AE3948" s="105"/>
      <c r="AF3948" s="105"/>
      <c r="AR3948" s="112"/>
    </row>
    <row r="3949" spans="2:44" x14ac:dyDescent="0.25">
      <c r="B3949" s="1" t="str">
        <f>IF(I3949="","",
(IF(N3949=FİLTRE!$H$6,2,0)+IF(FİLTRE!$H$6="TOPLAM",2,0))
)</f>
        <v/>
      </c>
      <c r="C3949">
        <f>IF(FİLTRE!$M$5="",9,(IF(U3949&gt;=FİLTRE!$M$5,1,0)))</f>
        <v>1</v>
      </c>
      <c r="D3949" s="1">
        <f>IF(FİLTRE!$M$6="",9,(IF('SKT LİSTESİ'!P3949&lt;=FİLTRE!$M$6,1,0)))</f>
        <v>1</v>
      </c>
      <c r="E3949" s="25" t="str">
        <f>IF(I3949="","",(COUNTIFS($L$4:L3949,L3949)))</f>
        <v/>
      </c>
      <c r="F3949" s="13">
        <f>IF(OR(B3949&lt;&gt;2,C3949&lt;&gt;1,D3949&lt;&gt;1,H3949&lt;&gt;1),0,
COUNTIFS($B$4:B3949,2,$C$4:C3949,1,$D$4:D3949,1,$H$4:H3949,1))</f>
        <v>0</v>
      </c>
      <c r="G3949" s="26" t="str">
        <f>IF(I3949="","",(COUNTIF($E$4:E3949,E3949)))</f>
        <v/>
      </c>
      <c r="H3949" s="1">
        <f>IF(AND(J3949="SAYIM",FİLTRE!$H$5="RAFTA",U3949&lt;&gt;0),1,0)+
IF(AND(J3949="İADE DEPO",FİLTRE!$H$5="İADE DEPO"),1,0)+
IF(FİLTRE!$H$5="TÜMÜ",1,0)+
IF(AND(J3949="FİRMA İADE",FİLTRE!$H$5="FİRMA İADE"),1,0)+
IF(AND(J3949="İMHA",FİLTRE!$H$5="İMHA"),1,0)</f>
        <v>1</v>
      </c>
      <c r="I3949" s="99"/>
      <c r="J3949" s="100"/>
      <c r="K3949" s="100"/>
      <c r="L3949" s="101"/>
      <c r="M3949" s="102"/>
      <c r="N3949" s="101"/>
      <c r="O3949" s="99"/>
      <c r="P3949" s="103"/>
      <c r="Q3949" s="104"/>
      <c r="R3949" s="50"/>
      <c r="S3949" s="105"/>
      <c r="T3949" s="106"/>
      <c r="U3949" s="107"/>
      <c r="V3949" s="108"/>
      <c r="W3949" s="107"/>
      <c r="X3949" s="107"/>
      <c r="AA3949" s="107"/>
      <c r="AB3949" s="110"/>
      <c r="AC3949" s="110"/>
      <c r="AE3949" s="105"/>
      <c r="AF3949" s="105"/>
      <c r="AR3949" s="112"/>
    </row>
    <row r="3950" spans="2:44" x14ac:dyDescent="0.25">
      <c r="B3950" s="1" t="str">
        <f>IF(I3950="","",
(IF(N3950=FİLTRE!$H$6,2,0)+IF(FİLTRE!$H$6="TOPLAM",2,0))
)</f>
        <v/>
      </c>
      <c r="C3950">
        <f>IF(FİLTRE!$M$5="",9,(IF(U3950&gt;=FİLTRE!$M$5,1,0)))</f>
        <v>1</v>
      </c>
      <c r="D3950" s="1">
        <f>IF(FİLTRE!$M$6="",9,(IF('SKT LİSTESİ'!P3950&lt;=FİLTRE!$M$6,1,0)))</f>
        <v>1</v>
      </c>
      <c r="E3950" s="25" t="str">
        <f>IF(I3950="","",(COUNTIFS($L$4:L3950,L3950)))</f>
        <v/>
      </c>
      <c r="F3950" s="13">
        <f>IF(OR(B3950&lt;&gt;2,C3950&lt;&gt;1,D3950&lt;&gt;1,H3950&lt;&gt;1),0,
COUNTIFS($B$4:B3950,2,$C$4:C3950,1,$D$4:D3950,1,$H$4:H3950,1))</f>
        <v>0</v>
      </c>
      <c r="G3950" s="26" t="str">
        <f>IF(I3950="","",(COUNTIF($E$4:E3950,E3950)))</f>
        <v/>
      </c>
      <c r="H3950" s="1">
        <f>IF(AND(J3950="SAYIM",FİLTRE!$H$5="RAFTA",U3950&lt;&gt;0),1,0)+
IF(AND(J3950="İADE DEPO",FİLTRE!$H$5="İADE DEPO"),1,0)+
IF(FİLTRE!$H$5="TÜMÜ",1,0)+
IF(AND(J3950="FİRMA İADE",FİLTRE!$H$5="FİRMA İADE"),1,0)+
IF(AND(J3950="İMHA",FİLTRE!$H$5="İMHA"),1,0)</f>
        <v>1</v>
      </c>
      <c r="I3950" s="99"/>
      <c r="J3950" s="100"/>
      <c r="K3950" s="100"/>
      <c r="L3950" s="101"/>
      <c r="M3950" s="102"/>
      <c r="N3950" s="101"/>
      <c r="O3950" s="99"/>
      <c r="P3950" s="103"/>
      <c r="Q3950" s="104"/>
      <c r="R3950" s="50"/>
      <c r="S3950" s="105"/>
      <c r="T3950" s="106"/>
      <c r="U3950" s="107"/>
      <c r="V3950" s="108"/>
      <c r="W3950" s="107"/>
      <c r="X3950" s="107"/>
      <c r="AA3950" s="107"/>
      <c r="AB3950" s="110"/>
      <c r="AC3950" s="110"/>
      <c r="AE3950" s="105"/>
      <c r="AF3950" s="105"/>
      <c r="AR3950" s="112"/>
    </row>
    <row r="3951" spans="2:44" x14ac:dyDescent="0.25">
      <c r="B3951" s="1" t="str">
        <f>IF(I3951="","",
(IF(N3951=FİLTRE!$H$6,2,0)+IF(FİLTRE!$H$6="TOPLAM",2,0))
)</f>
        <v/>
      </c>
      <c r="C3951">
        <f>IF(FİLTRE!$M$5="",9,(IF(U3951&gt;=FİLTRE!$M$5,1,0)))</f>
        <v>1</v>
      </c>
      <c r="D3951" s="1">
        <f>IF(FİLTRE!$M$6="",9,(IF('SKT LİSTESİ'!P3951&lt;=FİLTRE!$M$6,1,0)))</f>
        <v>1</v>
      </c>
      <c r="E3951" s="25" t="str">
        <f>IF(I3951="","",(COUNTIFS($L$4:L3951,L3951)))</f>
        <v/>
      </c>
      <c r="F3951" s="13">
        <f>IF(OR(B3951&lt;&gt;2,C3951&lt;&gt;1,D3951&lt;&gt;1,H3951&lt;&gt;1),0,
COUNTIFS($B$4:B3951,2,$C$4:C3951,1,$D$4:D3951,1,$H$4:H3951,1))</f>
        <v>0</v>
      </c>
      <c r="G3951" s="26" t="str">
        <f>IF(I3951="","",(COUNTIF($E$4:E3951,E3951)))</f>
        <v/>
      </c>
      <c r="H3951" s="1">
        <f>IF(AND(J3951="SAYIM",FİLTRE!$H$5="RAFTA",U3951&lt;&gt;0),1,0)+
IF(AND(J3951="İADE DEPO",FİLTRE!$H$5="İADE DEPO"),1,0)+
IF(FİLTRE!$H$5="TÜMÜ",1,0)+
IF(AND(J3951="FİRMA İADE",FİLTRE!$H$5="FİRMA İADE"),1,0)+
IF(AND(J3951="İMHA",FİLTRE!$H$5="İMHA"),1,0)</f>
        <v>1</v>
      </c>
      <c r="I3951" s="99"/>
      <c r="J3951" s="100"/>
      <c r="K3951" s="100"/>
      <c r="L3951" s="101"/>
      <c r="M3951" s="102"/>
      <c r="N3951" s="101"/>
      <c r="O3951" s="99"/>
      <c r="P3951" s="103"/>
      <c r="Q3951" s="104"/>
      <c r="R3951" s="50"/>
      <c r="S3951" s="105"/>
      <c r="T3951" s="106"/>
      <c r="U3951" s="107"/>
      <c r="V3951" s="108"/>
      <c r="W3951" s="107"/>
      <c r="X3951" s="107"/>
      <c r="AA3951" s="107"/>
      <c r="AB3951" s="110"/>
      <c r="AC3951" s="110"/>
      <c r="AE3951" s="105"/>
      <c r="AF3951" s="105"/>
      <c r="AR3951" s="112"/>
    </row>
    <row r="3952" spans="2:44" x14ac:dyDescent="0.25">
      <c r="B3952" s="1" t="str">
        <f>IF(I3952="","",
(IF(N3952=FİLTRE!$H$6,2,0)+IF(FİLTRE!$H$6="TOPLAM",2,0))
)</f>
        <v/>
      </c>
      <c r="C3952">
        <f>IF(FİLTRE!$M$5="",9,(IF(U3952&gt;=FİLTRE!$M$5,1,0)))</f>
        <v>1</v>
      </c>
      <c r="D3952" s="1">
        <f>IF(FİLTRE!$M$6="",9,(IF('SKT LİSTESİ'!P3952&lt;=FİLTRE!$M$6,1,0)))</f>
        <v>1</v>
      </c>
      <c r="E3952" s="25" t="str">
        <f>IF(I3952="","",(COUNTIFS($L$4:L3952,L3952)))</f>
        <v/>
      </c>
      <c r="F3952" s="13">
        <f>IF(OR(B3952&lt;&gt;2,C3952&lt;&gt;1,D3952&lt;&gt;1,H3952&lt;&gt;1),0,
COUNTIFS($B$4:B3952,2,$C$4:C3952,1,$D$4:D3952,1,$H$4:H3952,1))</f>
        <v>0</v>
      </c>
      <c r="G3952" s="26" t="str">
        <f>IF(I3952="","",(COUNTIF($E$4:E3952,E3952)))</f>
        <v/>
      </c>
      <c r="H3952" s="1">
        <f>IF(AND(J3952="SAYIM",FİLTRE!$H$5="RAFTA",U3952&lt;&gt;0),1,0)+
IF(AND(J3952="İADE DEPO",FİLTRE!$H$5="İADE DEPO"),1,0)+
IF(FİLTRE!$H$5="TÜMÜ",1,0)+
IF(AND(J3952="FİRMA İADE",FİLTRE!$H$5="FİRMA İADE"),1,0)+
IF(AND(J3952="İMHA",FİLTRE!$H$5="İMHA"),1,0)</f>
        <v>1</v>
      </c>
      <c r="I3952" s="99"/>
      <c r="J3952" s="100"/>
      <c r="K3952" s="100"/>
      <c r="L3952" s="101"/>
      <c r="M3952" s="102"/>
      <c r="N3952" s="101"/>
      <c r="O3952" s="99"/>
      <c r="P3952" s="103"/>
      <c r="Q3952" s="104"/>
      <c r="R3952" s="50"/>
      <c r="S3952" s="105"/>
      <c r="T3952" s="106"/>
      <c r="U3952" s="107"/>
      <c r="V3952" s="108"/>
      <c r="W3952" s="107"/>
      <c r="X3952" s="107"/>
      <c r="AA3952" s="107"/>
      <c r="AB3952" s="110"/>
      <c r="AC3952" s="110"/>
      <c r="AE3952" s="105"/>
      <c r="AF3952" s="105"/>
      <c r="AR3952" s="112"/>
    </row>
    <row r="3953" spans="2:44" x14ac:dyDescent="0.25">
      <c r="B3953" s="1" t="str">
        <f>IF(I3953="","",
(IF(N3953=FİLTRE!$H$6,2,0)+IF(FİLTRE!$H$6="TOPLAM",2,0))
)</f>
        <v/>
      </c>
      <c r="C3953">
        <f>IF(FİLTRE!$M$5="",9,(IF(U3953&gt;=FİLTRE!$M$5,1,0)))</f>
        <v>1</v>
      </c>
      <c r="D3953" s="1">
        <f>IF(FİLTRE!$M$6="",9,(IF('SKT LİSTESİ'!P3953&lt;=FİLTRE!$M$6,1,0)))</f>
        <v>1</v>
      </c>
      <c r="E3953" s="25" t="str">
        <f>IF(I3953="","",(COUNTIFS($L$4:L3953,L3953)))</f>
        <v/>
      </c>
      <c r="F3953" s="13">
        <f>IF(OR(B3953&lt;&gt;2,C3953&lt;&gt;1,D3953&lt;&gt;1,H3953&lt;&gt;1),0,
COUNTIFS($B$4:B3953,2,$C$4:C3953,1,$D$4:D3953,1,$H$4:H3953,1))</f>
        <v>0</v>
      </c>
      <c r="G3953" s="26" t="str">
        <f>IF(I3953="","",(COUNTIF($E$4:E3953,E3953)))</f>
        <v/>
      </c>
      <c r="H3953" s="1">
        <f>IF(AND(J3953="SAYIM",FİLTRE!$H$5="RAFTA",U3953&lt;&gt;0),1,0)+
IF(AND(J3953="İADE DEPO",FİLTRE!$H$5="İADE DEPO"),1,0)+
IF(FİLTRE!$H$5="TÜMÜ",1,0)+
IF(AND(J3953="FİRMA İADE",FİLTRE!$H$5="FİRMA İADE"),1,0)+
IF(AND(J3953="İMHA",FİLTRE!$H$5="İMHA"),1,0)</f>
        <v>1</v>
      </c>
      <c r="I3953" s="99"/>
      <c r="J3953" s="100"/>
      <c r="K3953" s="100"/>
      <c r="L3953" s="101"/>
      <c r="M3953" s="102"/>
      <c r="N3953" s="101"/>
      <c r="O3953" s="99"/>
      <c r="P3953" s="103"/>
      <c r="Q3953" s="104"/>
      <c r="R3953" s="50"/>
      <c r="S3953" s="105"/>
      <c r="T3953" s="106"/>
      <c r="U3953" s="107"/>
      <c r="V3953" s="108"/>
      <c r="W3953" s="107"/>
      <c r="X3953" s="107"/>
      <c r="AA3953" s="107"/>
      <c r="AB3953" s="110"/>
      <c r="AC3953" s="110"/>
      <c r="AE3953" s="105"/>
      <c r="AF3953" s="105"/>
      <c r="AR3953" s="112"/>
    </row>
    <row r="3954" spans="2:44" x14ac:dyDescent="0.25">
      <c r="B3954" s="1" t="str">
        <f>IF(I3954="","",
(IF(N3954=FİLTRE!$H$6,2,0)+IF(FİLTRE!$H$6="TOPLAM",2,0))
)</f>
        <v/>
      </c>
      <c r="C3954">
        <f>IF(FİLTRE!$M$5="",9,(IF(U3954&gt;=FİLTRE!$M$5,1,0)))</f>
        <v>1</v>
      </c>
      <c r="D3954" s="1">
        <f>IF(FİLTRE!$M$6="",9,(IF('SKT LİSTESİ'!P3954&lt;=FİLTRE!$M$6,1,0)))</f>
        <v>1</v>
      </c>
      <c r="E3954" s="25" t="str">
        <f>IF(I3954="","",(COUNTIFS($L$4:L3954,L3954)))</f>
        <v/>
      </c>
      <c r="F3954" s="13">
        <f>IF(OR(B3954&lt;&gt;2,C3954&lt;&gt;1,D3954&lt;&gt;1,H3954&lt;&gt;1),0,
COUNTIFS($B$4:B3954,2,$C$4:C3954,1,$D$4:D3954,1,$H$4:H3954,1))</f>
        <v>0</v>
      </c>
      <c r="G3954" s="26" t="str">
        <f>IF(I3954="","",(COUNTIF($E$4:E3954,E3954)))</f>
        <v/>
      </c>
      <c r="H3954" s="1">
        <f>IF(AND(J3954="SAYIM",FİLTRE!$H$5="RAFTA",U3954&lt;&gt;0),1,0)+
IF(AND(J3954="İADE DEPO",FİLTRE!$H$5="İADE DEPO"),1,0)+
IF(FİLTRE!$H$5="TÜMÜ",1,0)+
IF(AND(J3954="FİRMA İADE",FİLTRE!$H$5="FİRMA İADE"),1,0)+
IF(AND(J3954="İMHA",FİLTRE!$H$5="İMHA"),1,0)</f>
        <v>1</v>
      </c>
      <c r="I3954" s="99"/>
      <c r="J3954" s="100"/>
      <c r="K3954" s="100"/>
      <c r="L3954" s="101"/>
      <c r="M3954" s="102"/>
      <c r="N3954" s="101"/>
      <c r="O3954" s="99"/>
      <c r="P3954" s="103"/>
      <c r="Q3954" s="104"/>
      <c r="R3954" s="50"/>
      <c r="S3954" s="105"/>
      <c r="T3954" s="106"/>
      <c r="U3954" s="107"/>
      <c r="V3954" s="108"/>
      <c r="W3954" s="107"/>
      <c r="X3954" s="107"/>
      <c r="AA3954" s="107"/>
      <c r="AB3954" s="110"/>
      <c r="AC3954" s="110"/>
      <c r="AE3954" s="105"/>
      <c r="AF3954" s="105"/>
      <c r="AR3954" s="112"/>
    </row>
    <row r="3955" spans="2:44" x14ac:dyDescent="0.25">
      <c r="B3955" s="1" t="str">
        <f>IF(I3955="","",
(IF(N3955=FİLTRE!$H$6,2,0)+IF(FİLTRE!$H$6="TOPLAM",2,0))
)</f>
        <v/>
      </c>
      <c r="C3955">
        <f>IF(FİLTRE!$M$5="",9,(IF(U3955&gt;=FİLTRE!$M$5,1,0)))</f>
        <v>1</v>
      </c>
      <c r="D3955" s="1">
        <f>IF(FİLTRE!$M$6="",9,(IF('SKT LİSTESİ'!P3955&lt;=FİLTRE!$M$6,1,0)))</f>
        <v>1</v>
      </c>
      <c r="E3955" s="25" t="str">
        <f>IF(I3955="","",(COUNTIFS($L$4:L3955,L3955)))</f>
        <v/>
      </c>
      <c r="F3955" s="13">
        <f>IF(OR(B3955&lt;&gt;2,C3955&lt;&gt;1,D3955&lt;&gt;1,H3955&lt;&gt;1),0,
COUNTIFS($B$4:B3955,2,$C$4:C3955,1,$D$4:D3955,1,$H$4:H3955,1))</f>
        <v>0</v>
      </c>
      <c r="G3955" s="26" t="str">
        <f>IF(I3955="","",(COUNTIF($E$4:E3955,E3955)))</f>
        <v/>
      </c>
      <c r="H3955" s="1">
        <f>IF(AND(J3955="SAYIM",FİLTRE!$H$5="RAFTA",U3955&lt;&gt;0),1,0)+
IF(AND(J3955="İADE DEPO",FİLTRE!$H$5="İADE DEPO"),1,0)+
IF(FİLTRE!$H$5="TÜMÜ",1,0)+
IF(AND(J3955="FİRMA İADE",FİLTRE!$H$5="FİRMA İADE"),1,0)+
IF(AND(J3955="İMHA",FİLTRE!$H$5="İMHA"),1,0)</f>
        <v>1</v>
      </c>
      <c r="I3955" s="99"/>
      <c r="J3955" s="100"/>
      <c r="K3955" s="100"/>
      <c r="L3955" s="101"/>
      <c r="M3955" s="102"/>
      <c r="N3955" s="101"/>
      <c r="O3955" s="99"/>
      <c r="P3955" s="103"/>
      <c r="Q3955" s="104"/>
      <c r="R3955" s="50"/>
      <c r="S3955" s="105"/>
      <c r="T3955" s="106"/>
      <c r="U3955" s="107"/>
      <c r="V3955" s="108"/>
      <c r="W3955" s="107"/>
      <c r="X3955" s="107"/>
      <c r="AA3955" s="107"/>
      <c r="AB3955" s="110"/>
      <c r="AC3955" s="110"/>
      <c r="AE3955" s="105"/>
      <c r="AF3955" s="105"/>
      <c r="AR3955" s="112"/>
    </row>
    <row r="3956" spans="2:44" x14ac:dyDescent="0.25">
      <c r="B3956" s="1" t="str">
        <f>IF(I3956="","",
(IF(N3956=FİLTRE!$H$6,2,0)+IF(FİLTRE!$H$6="TOPLAM",2,0))
)</f>
        <v/>
      </c>
      <c r="C3956">
        <f>IF(FİLTRE!$M$5="",9,(IF(U3956&gt;=FİLTRE!$M$5,1,0)))</f>
        <v>1</v>
      </c>
      <c r="D3956" s="1">
        <f>IF(FİLTRE!$M$6="",9,(IF('SKT LİSTESİ'!P3956&lt;=FİLTRE!$M$6,1,0)))</f>
        <v>1</v>
      </c>
      <c r="E3956" s="25" t="str">
        <f>IF(I3956="","",(COUNTIFS($L$4:L3956,L3956)))</f>
        <v/>
      </c>
      <c r="F3956" s="13">
        <f>IF(OR(B3956&lt;&gt;2,C3956&lt;&gt;1,D3956&lt;&gt;1,H3956&lt;&gt;1),0,
COUNTIFS($B$4:B3956,2,$C$4:C3956,1,$D$4:D3956,1,$H$4:H3956,1))</f>
        <v>0</v>
      </c>
      <c r="G3956" s="26" t="str">
        <f>IF(I3956="","",(COUNTIF($E$4:E3956,E3956)))</f>
        <v/>
      </c>
      <c r="H3956" s="1">
        <f>IF(AND(J3956="SAYIM",FİLTRE!$H$5="RAFTA",U3956&lt;&gt;0),1,0)+
IF(AND(J3956="İADE DEPO",FİLTRE!$H$5="İADE DEPO"),1,0)+
IF(FİLTRE!$H$5="TÜMÜ",1,0)+
IF(AND(J3956="FİRMA İADE",FİLTRE!$H$5="FİRMA İADE"),1,0)+
IF(AND(J3956="İMHA",FİLTRE!$H$5="İMHA"),1,0)</f>
        <v>1</v>
      </c>
      <c r="I3956" s="99"/>
      <c r="J3956" s="100"/>
      <c r="K3956" s="100"/>
      <c r="L3956" s="101"/>
      <c r="M3956" s="102"/>
      <c r="N3956" s="101"/>
      <c r="O3956" s="99"/>
      <c r="P3956" s="103"/>
      <c r="Q3956" s="104"/>
      <c r="R3956" s="50"/>
      <c r="S3956" s="105"/>
      <c r="T3956" s="106"/>
      <c r="U3956" s="107"/>
      <c r="V3956" s="108"/>
      <c r="W3956" s="107"/>
      <c r="X3956" s="107"/>
      <c r="AA3956" s="107"/>
      <c r="AB3956" s="110"/>
      <c r="AC3956" s="110"/>
      <c r="AE3956" s="105"/>
      <c r="AF3956" s="105"/>
      <c r="AR3956" s="112"/>
    </row>
    <row r="3957" spans="2:44" x14ac:dyDescent="0.25">
      <c r="B3957" s="1" t="str">
        <f>IF(I3957="","",
(IF(N3957=FİLTRE!$H$6,2,0)+IF(FİLTRE!$H$6="TOPLAM",2,0))
)</f>
        <v/>
      </c>
      <c r="C3957">
        <f>IF(FİLTRE!$M$5="",9,(IF(U3957&gt;=FİLTRE!$M$5,1,0)))</f>
        <v>1</v>
      </c>
      <c r="D3957" s="1">
        <f>IF(FİLTRE!$M$6="",9,(IF('SKT LİSTESİ'!P3957&lt;=FİLTRE!$M$6,1,0)))</f>
        <v>1</v>
      </c>
      <c r="E3957" s="25" t="str">
        <f>IF(I3957="","",(COUNTIFS($L$4:L3957,L3957)))</f>
        <v/>
      </c>
      <c r="F3957" s="13">
        <f>IF(OR(B3957&lt;&gt;2,C3957&lt;&gt;1,D3957&lt;&gt;1,H3957&lt;&gt;1),0,
COUNTIFS($B$4:B3957,2,$C$4:C3957,1,$D$4:D3957,1,$H$4:H3957,1))</f>
        <v>0</v>
      </c>
      <c r="G3957" s="26" t="str">
        <f>IF(I3957="","",(COUNTIF($E$4:E3957,E3957)))</f>
        <v/>
      </c>
      <c r="H3957" s="1">
        <f>IF(AND(J3957="SAYIM",FİLTRE!$H$5="RAFTA",U3957&lt;&gt;0),1,0)+
IF(AND(J3957="İADE DEPO",FİLTRE!$H$5="İADE DEPO"),1,0)+
IF(FİLTRE!$H$5="TÜMÜ",1,0)+
IF(AND(J3957="FİRMA İADE",FİLTRE!$H$5="FİRMA İADE"),1,0)+
IF(AND(J3957="İMHA",FİLTRE!$H$5="İMHA"),1,0)</f>
        <v>1</v>
      </c>
      <c r="I3957" s="99"/>
      <c r="J3957" s="100"/>
      <c r="K3957" s="100"/>
      <c r="L3957" s="101"/>
      <c r="M3957" s="102"/>
      <c r="N3957" s="101"/>
      <c r="O3957" s="99"/>
      <c r="P3957" s="103"/>
      <c r="Q3957" s="104"/>
      <c r="R3957" s="50"/>
      <c r="S3957" s="105"/>
      <c r="T3957" s="106"/>
      <c r="U3957" s="107"/>
      <c r="V3957" s="108"/>
      <c r="W3957" s="107"/>
      <c r="X3957" s="107"/>
      <c r="AA3957" s="107"/>
      <c r="AB3957" s="110"/>
      <c r="AC3957" s="110"/>
      <c r="AE3957" s="105"/>
      <c r="AF3957" s="105"/>
      <c r="AR3957" s="112"/>
    </row>
    <row r="3958" spans="2:44" x14ac:dyDescent="0.25">
      <c r="B3958" s="1" t="str">
        <f>IF(I3958="","",
(IF(N3958=FİLTRE!$H$6,2,0)+IF(FİLTRE!$H$6="TOPLAM",2,0))
)</f>
        <v/>
      </c>
      <c r="C3958">
        <f>IF(FİLTRE!$M$5="",9,(IF(U3958&gt;=FİLTRE!$M$5,1,0)))</f>
        <v>1</v>
      </c>
      <c r="D3958" s="1">
        <f>IF(FİLTRE!$M$6="",9,(IF('SKT LİSTESİ'!P3958&lt;=FİLTRE!$M$6,1,0)))</f>
        <v>1</v>
      </c>
      <c r="E3958" s="25" t="str">
        <f>IF(I3958="","",(COUNTIFS($L$4:L3958,L3958)))</f>
        <v/>
      </c>
      <c r="F3958" s="13">
        <f>IF(OR(B3958&lt;&gt;2,C3958&lt;&gt;1,D3958&lt;&gt;1,H3958&lt;&gt;1),0,
COUNTIFS($B$4:B3958,2,$C$4:C3958,1,$D$4:D3958,1,$H$4:H3958,1))</f>
        <v>0</v>
      </c>
      <c r="G3958" s="26" t="str">
        <f>IF(I3958="","",(COUNTIF($E$4:E3958,E3958)))</f>
        <v/>
      </c>
      <c r="H3958" s="1">
        <f>IF(AND(J3958="SAYIM",FİLTRE!$H$5="RAFTA",U3958&lt;&gt;0),1,0)+
IF(AND(J3958="İADE DEPO",FİLTRE!$H$5="İADE DEPO"),1,0)+
IF(FİLTRE!$H$5="TÜMÜ",1,0)+
IF(AND(J3958="FİRMA İADE",FİLTRE!$H$5="FİRMA İADE"),1,0)+
IF(AND(J3958="İMHA",FİLTRE!$H$5="İMHA"),1,0)</f>
        <v>1</v>
      </c>
      <c r="I3958" s="99"/>
      <c r="J3958" s="100"/>
      <c r="K3958" s="100"/>
      <c r="L3958" s="101"/>
      <c r="M3958" s="102"/>
      <c r="N3958" s="101"/>
      <c r="O3958" s="99"/>
      <c r="P3958" s="103"/>
      <c r="Q3958" s="104"/>
      <c r="R3958" s="50"/>
      <c r="S3958" s="105"/>
      <c r="T3958" s="106"/>
      <c r="U3958" s="107"/>
      <c r="V3958" s="108"/>
      <c r="W3958" s="107"/>
      <c r="X3958" s="107"/>
      <c r="AA3958" s="107"/>
      <c r="AB3958" s="110"/>
      <c r="AC3958" s="110"/>
      <c r="AE3958" s="105"/>
      <c r="AF3958" s="105"/>
      <c r="AR3958" s="112"/>
    </row>
    <row r="3959" spans="2:44" x14ac:dyDescent="0.25">
      <c r="B3959" s="1" t="str">
        <f>IF(I3959="","",
(IF(N3959=FİLTRE!$H$6,2,0)+IF(FİLTRE!$H$6="TOPLAM",2,0))
)</f>
        <v/>
      </c>
      <c r="C3959">
        <f>IF(FİLTRE!$M$5="",9,(IF(U3959&gt;=FİLTRE!$M$5,1,0)))</f>
        <v>1</v>
      </c>
      <c r="D3959" s="1">
        <f>IF(FİLTRE!$M$6="",9,(IF('SKT LİSTESİ'!P3959&lt;=FİLTRE!$M$6,1,0)))</f>
        <v>1</v>
      </c>
      <c r="E3959" s="25" t="str">
        <f>IF(I3959="","",(COUNTIFS($L$4:L3959,L3959)))</f>
        <v/>
      </c>
      <c r="F3959" s="13">
        <f>IF(OR(B3959&lt;&gt;2,C3959&lt;&gt;1,D3959&lt;&gt;1,H3959&lt;&gt;1),0,
COUNTIFS($B$4:B3959,2,$C$4:C3959,1,$D$4:D3959,1,$H$4:H3959,1))</f>
        <v>0</v>
      </c>
      <c r="G3959" s="26" t="str">
        <f>IF(I3959="","",(COUNTIF($E$4:E3959,E3959)))</f>
        <v/>
      </c>
      <c r="H3959" s="1">
        <f>IF(AND(J3959="SAYIM",FİLTRE!$H$5="RAFTA",U3959&lt;&gt;0),1,0)+
IF(AND(J3959="İADE DEPO",FİLTRE!$H$5="İADE DEPO"),1,0)+
IF(FİLTRE!$H$5="TÜMÜ",1,0)+
IF(AND(J3959="FİRMA İADE",FİLTRE!$H$5="FİRMA İADE"),1,0)+
IF(AND(J3959="İMHA",FİLTRE!$H$5="İMHA"),1,0)</f>
        <v>1</v>
      </c>
      <c r="I3959" s="99"/>
      <c r="J3959" s="100"/>
      <c r="K3959" s="100"/>
      <c r="L3959" s="101"/>
      <c r="M3959" s="102"/>
      <c r="N3959" s="101"/>
      <c r="O3959" s="99"/>
      <c r="P3959" s="103"/>
      <c r="Q3959" s="104"/>
      <c r="R3959" s="50"/>
      <c r="S3959" s="105"/>
      <c r="T3959" s="106"/>
      <c r="U3959" s="107"/>
      <c r="V3959" s="108"/>
      <c r="W3959" s="107"/>
      <c r="X3959" s="107"/>
      <c r="AA3959" s="107"/>
      <c r="AB3959" s="110"/>
      <c r="AC3959" s="110"/>
      <c r="AE3959" s="105"/>
      <c r="AF3959" s="105"/>
      <c r="AR3959" s="112"/>
    </row>
    <row r="3960" spans="2:44" x14ac:dyDescent="0.25">
      <c r="B3960" s="1" t="str">
        <f>IF(I3960="","",
(IF(N3960=FİLTRE!$H$6,2,0)+IF(FİLTRE!$H$6="TOPLAM",2,0))
)</f>
        <v/>
      </c>
      <c r="C3960">
        <f>IF(FİLTRE!$M$5="",9,(IF(U3960&gt;=FİLTRE!$M$5,1,0)))</f>
        <v>1</v>
      </c>
      <c r="D3960" s="1">
        <f>IF(FİLTRE!$M$6="",9,(IF('SKT LİSTESİ'!P3960&lt;=FİLTRE!$M$6,1,0)))</f>
        <v>1</v>
      </c>
      <c r="E3960" s="25" t="str">
        <f>IF(I3960="","",(COUNTIFS($L$4:L3960,L3960)))</f>
        <v/>
      </c>
      <c r="F3960" s="13">
        <f>IF(OR(B3960&lt;&gt;2,C3960&lt;&gt;1,D3960&lt;&gt;1,H3960&lt;&gt;1),0,
COUNTIFS($B$4:B3960,2,$C$4:C3960,1,$D$4:D3960,1,$H$4:H3960,1))</f>
        <v>0</v>
      </c>
      <c r="G3960" s="26" t="str">
        <f>IF(I3960="","",(COUNTIF($E$4:E3960,E3960)))</f>
        <v/>
      </c>
      <c r="H3960" s="1">
        <f>IF(AND(J3960="SAYIM",FİLTRE!$H$5="RAFTA",U3960&lt;&gt;0),1,0)+
IF(AND(J3960="İADE DEPO",FİLTRE!$H$5="İADE DEPO"),1,0)+
IF(FİLTRE!$H$5="TÜMÜ",1,0)+
IF(AND(J3960="FİRMA İADE",FİLTRE!$H$5="FİRMA İADE"),1,0)+
IF(AND(J3960="İMHA",FİLTRE!$H$5="İMHA"),1,0)</f>
        <v>1</v>
      </c>
      <c r="I3960" s="99"/>
      <c r="J3960" s="100"/>
      <c r="K3960" s="100"/>
      <c r="L3960" s="101"/>
      <c r="M3960" s="102"/>
      <c r="N3960" s="101"/>
      <c r="O3960" s="99"/>
      <c r="P3960" s="103"/>
      <c r="Q3960" s="104"/>
      <c r="R3960" s="50"/>
      <c r="S3960" s="105"/>
      <c r="T3960" s="106"/>
      <c r="U3960" s="107"/>
      <c r="V3960" s="108"/>
      <c r="W3960" s="107"/>
      <c r="X3960" s="107"/>
      <c r="AA3960" s="107"/>
      <c r="AB3960" s="110"/>
      <c r="AC3960" s="110"/>
      <c r="AE3960" s="105"/>
      <c r="AF3960" s="105"/>
      <c r="AR3960" s="112"/>
    </row>
    <row r="3961" spans="2:44" x14ac:dyDescent="0.25">
      <c r="B3961" s="1" t="str">
        <f>IF(I3961="","",
(IF(N3961=FİLTRE!$H$6,2,0)+IF(FİLTRE!$H$6="TOPLAM",2,0))
)</f>
        <v/>
      </c>
      <c r="C3961">
        <f>IF(FİLTRE!$M$5="",9,(IF(U3961&gt;=FİLTRE!$M$5,1,0)))</f>
        <v>1</v>
      </c>
      <c r="D3961" s="1">
        <f>IF(FİLTRE!$M$6="",9,(IF('SKT LİSTESİ'!P3961&lt;=FİLTRE!$M$6,1,0)))</f>
        <v>1</v>
      </c>
      <c r="E3961" s="25" t="str">
        <f>IF(I3961="","",(COUNTIFS($L$4:L3961,L3961)))</f>
        <v/>
      </c>
      <c r="F3961" s="13">
        <f>IF(OR(B3961&lt;&gt;2,C3961&lt;&gt;1,D3961&lt;&gt;1,H3961&lt;&gt;1),0,
COUNTIFS($B$4:B3961,2,$C$4:C3961,1,$D$4:D3961,1,$H$4:H3961,1))</f>
        <v>0</v>
      </c>
      <c r="G3961" s="26" t="str">
        <f>IF(I3961="","",(COUNTIF($E$4:E3961,E3961)))</f>
        <v/>
      </c>
      <c r="H3961" s="1">
        <f>IF(AND(J3961="SAYIM",FİLTRE!$H$5="RAFTA",U3961&lt;&gt;0),1,0)+
IF(AND(J3961="İADE DEPO",FİLTRE!$H$5="İADE DEPO"),1,0)+
IF(FİLTRE!$H$5="TÜMÜ",1,0)+
IF(AND(J3961="FİRMA İADE",FİLTRE!$H$5="FİRMA İADE"),1,0)+
IF(AND(J3961="İMHA",FİLTRE!$H$5="İMHA"),1,0)</f>
        <v>1</v>
      </c>
      <c r="I3961" s="99"/>
      <c r="J3961" s="100"/>
      <c r="K3961" s="100"/>
      <c r="L3961" s="101"/>
      <c r="M3961" s="102"/>
      <c r="N3961" s="101"/>
      <c r="O3961" s="99"/>
      <c r="P3961" s="103"/>
      <c r="Q3961" s="104"/>
      <c r="R3961" s="50"/>
      <c r="S3961" s="105"/>
      <c r="T3961" s="106"/>
      <c r="U3961" s="107"/>
      <c r="V3961" s="108"/>
      <c r="W3961" s="107"/>
      <c r="X3961" s="107"/>
      <c r="AA3961" s="107"/>
      <c r="AB3961" s="110"/>
      <c r="AC3961" s="110"/>
      <c r="AE3961" s="105"/>
      <c r="AF3961" s="105"/>
      <c r="AR3961" s="112"/>
    </row>
    <row r="3962" spans="2:44" x14ac:dyDescent="0.25">
      <c r="B3962" s="1" t="str">
        <f>IF(I3962="","",
(IF(N3962=FİLTRE!$H$6,2,0)+IF(FİLTRE!$H$6="TOPLAM",2,0))
)</f>
        <v/>
      </c>
      <c r="C3962">
        <f>IF(FİLTRE!$M$5="",9,(IF(U3962&gt;=FİLTRE!$M$5,1,0)))</f>
        <v>1</v>
      </c>
      <c r="D3962" s="1">
        <f>IF(FİLTRE!$M$6="",9,(IF('SKT LİSTESİ'!P3962&lt;=FİLTRE!$M$6,1,0)))</f>
        <v>1</v>
      </c>
      <c r="E3962" s="25" t="str">
        <f>IF(I3962="","",(COUNTIFS($L$4:L3962,L3962)))</f>
        <v/>
      </c>
      <c r="F3962" s="13">
        <f>IF(OR(B3962&lt;&gt;2,C3962&lt;&gt;1,D3962&lt;&gt;1,H3962&lt;&gt;1),0,
COUNTIFS($B$4:B3962,2,$C$4:C3962,1,$D$4:D3962,1,$H$4:H3962,1))</f>
        <v>0</v>
      </c>
      <c r="G3962" s="26" t="str">
        <f>IF(I3962="","",(COUNTIF($E$4:E3962,E3962)))</f>
        <v/>
      </c>
      <c r="H3962" s="1">
        <f>IF(AND(J3962="SAYIM",FİLTRE!$H$5="RAFTA",U3962&lt;&gt;0),1,0)+
IF(AND(J3962="İADE DEPO",FİLTRE!$H$5="İADE DEPO"),1,0)+
IF(FİLTRE!$H$5="TÜMÜ",1,0)+
IF(AND(J3962="FİRMA İADE",FİLTRE!$H$5="FİRMA İADE"),1,0)+
IF(AND(J3962="İMHA",FİLTRE!$H$5="İMHA"),1,0)</f>
        <v>1</v>
      </c>
      <c r="I3962" s="99"/>
      <c r="J3962" s="100"/>
      <c r="K3962" s="100"/>
      <c r="L3962" s="101"/>
      <c r="M3962" s="102"/>
      <c r="N3962" s="101"/>
      <c r="O3962" s="99"/>
      <c r="P3962" s="103"/>
      <c r="Q3962" s="104"/>
      <c r="R3962" s="50"/>
      <c r="S3962" s="105"/>
      <c r="T3962" s="106"/>
      <c r="U3962" s="107"/>
      <c r="V3962" s="108"/>
      <c r="W3962" s="107"/>
      <c r="X3962" s="107"/>
      <c r="AA3962" s="107"/>
      <c r="AB3962" s="110"/>
      <c r="AC3962" s="110"/>
      <c r="AE3962" s="105"/>
      <c r="AF3962" s="105"/>
      <c r="AR3962" s="112"/>
    </row>
    <row r="3963" spans="2:44" x14ac:dyDescent="0.25">
      <c r="B3963" s="1" t="str">
        <f>IF(I3963="","",
(IF(N3963=FİLTRE!$H$6,2,0)+IF(FİLTRE!$H$6="TOPLAM",2,0))
)</f>
        <v/>
      </c>
      <c r="C3963">
        <f>IF(FİLTRE!$M$5="",9,(IF(U3963&gt;=FİLTRE!$M$5,1,0)))</f>
        <v>1</v>
      </c>
      <c r="D3963" s="1">
        <f>IF(FİLTRE!$M$6="",9,(IF('SKT LİSTESİ'!P3963&lt;=FİLTRE!$M$6,1,0)))</f>
        <v>1</v>
      </c>
      <c r="E3963" s="25" t="str">
        <f>IF(I3963="","",(COUNTIFS($L$4:L3963,L3963)))</f>
        <v/>
      </c>
      <c r="F3963" s="13">
        <f>IF(OR(B3963&lt;&gt;2,C3963&lt;&gt;1,D3963&lt;&gt;1,H3963&lt;&gt;1),0,
COUNTIFS($B$4:B3963,2,$C$4:C3963,1,$D$4:D3963,1,$H$4:H3963,1))</f>
        <v>0</v>
      </c>
      <c r="G3963" s="26" t="str">
        <f>IF(I3963="","",(COUNTIF($E$4:E3963,E3963)))</f>
        <v/>
      </c>
      <c r="H3963" s="1">
        <f>IF(AND(J3963="SAYIM",FİLTRE!$H$5="RAFTA",U3963&lt;&gt;0),1,0)+
IF(AND(J3963="İADE DEPO",FİLTRE!$H$5="İADE DEPO"),1,0)+
IF(FİLTRE!$H$5="TÜMÜ",1,0)+
IF(AND(J3963="FİRMA İADE",FİLTRE!$H$5="FİRMA İADE"),1,0)+
IF(AND(J3963="İMHA",FİLTRE!$H$5="İMHA"),1,0)</f>
        <v>1</v>
      </c>
      <c r="I3963" s="99"/>
      <c r="J3963" s="100"/>
      <c r="K3963" s="100"/>
      <c r="L3963" s="101"/>
      <c r="M3963" s="102"/>
      <c r="N3963" s="101"/>
      <c r="O3963" s="99"/>
      <c r="P3963" s="103"/>
      <c r="Q3963" s="104"/>
      <c r="R3963" s="50"/>
      <c r="S3963" s="105"/>
      <c r="T3963" s="106"/>
      <c r="U3963" s="107"/>
      <c r="V3963" s="108"/>
      <c r="W3963" s="107"/>
      <c r="X3963" s="107"/>
      <c r="AA3963" s="107"/>
      <c r="AB3963" s="110"/>
      <c r="AC3963" s="110"/>
      <c r="AE3963" s="105"/>
      <c r="AF3963" s="105"/>
      <c r="AR3963" s="112"/>
    </row>
    <row r="3964" spans="2:44" x14ac:dyDescent="0.25">
      <c r="B3964" s="1" t="str">
        <f>IF(I3964="","",
(IF(N3964=FİLTRE!$H$6,2,0)+IF(FİLTRE!$H$6="TOPLAM",2,0))
)</f>
        <v/>
      </c>
      <c r="C3964">
        <f>IF(FİLTRE!$M$5="",9,(IF(U3964&gt;=FİLTRE!$M$5,1,0)))</f>
        <v>1</v>
      </c>
      <c r="D3964" s="1">
        <f>IF(FİLTRE!$M$6="",9,(IF('SKT LİSTESİ'!P3964&lt;=FİLTRE!$M$6,1,0)))</f>
        <v>1</v>
      </c>
      <c r="E3964" s="25" t="str">
        <f>IF(I3964="","",(COUNTIFS($L$4:L3964,L3964)))</f>
        <v/>
      </c>
      <c r="F3964" s="13">
        <f>IF(OR(B3964&lt;&gt;2,C3964&lt;&gt;1,D3964&lt;&gt;1,H3964&lt;&gt;1),0,
COUNTIFS($B$4:B3964,2,$C$4:C3964,1,$D$4:D3964,1,$H$4:H3964,1))</f>
        <v>0</v>
      </c>
      <c r="G3964" s="26" t="str">
        <f>IF(I3964="","",(COUNTIF($E$4:E3964,E3964)))</f>
        <v/>
      </c>
      <c r="H3964" s="1">
        <f>IF(AND(J3964="SAYIM",FİLTRE!$H$5="RAFTA",U3964&lt;&gt;0),1,0)+
IF(AND(J3964="İADE DEPO",FİLTRE!$H$5="İADE DEPO"),1,0)+
IF(FİLTRE!$H$5="TÜMÜ",1,0)+
IF(AND(J3964="FİRMA İADE",FİLTRE!$H$5="FİRMA İADE"),1,0)+
IF(AND(J3964="İMHA",FİLTRE!$H$5="İMHA"),1,0)</f>
        <v>1</v>
      </c>
      <c r="I3964" s="99"/>
      <c r="J3964" s="100"/>
      <c r="K3964" s="100"/>
      <c r="L3964" s="101"/>
      <c r="M3964" s="102"/>
      <c r="N3964" s="101"/>
      <c r="O3964" s="99"/>
      <c r="P3964" s="103"/>
      <c r="Q3964" s="104"/>
      <c r="R3964" s="50"/>
      <c r="S3964" s="105"/>
      <c r="T3964" s="106"/>
      <c r="U3964" s="107"/>
      <c r="V3964" s="108"/>
      <c r="W3964" s="107"/>
      <c r="X3964" s="107"/>
      <c r="AA3964" s="107"/>
      <c r="AB3964" s="110"/>
      <c r="AC3964" s="110"/>
      <c r="AE3964" s="105"/>
      <c r="AF3964" s="105"/>
      <c r="AR3964" s="112"/>
    </row>
    <row r="3965" spans="2:44" x14ac:dyDescent="0.25">
      <c r="B3965" s="1" t="str">
        <f>IF(I3965="","",
(IF(N3965=FİLTRE!$H$6,2,0)+IF(FİLTRE!$H$6="TOPLAM",2,0))
)</f>
        <v/>
      </c>
      <c r="C3965">
        <f>IF(FİLTRE!$M$5="",9,(IF(U3965&gt;=FİLTRE!$M$5,1,0)))</f>
        <v>1</v>
      </c>
      <c r="D3965" s="1">
        <f>IF(FİLTRE!$M$6="",9,(IF('SKT LİSTESİ'!P3965&lt;=FİLTRE!$M$6,1,0)))</f>
        <v>1</v>
      </c>
      <c r="E3965" s="25" t="str">
        <f>IF(I3965="","",(COUNTIFS($L$4:L3965,L3965)))</f>
        <v/>
      </c>
      <c r="F3965" s="13">
        <f>IF(OR(B3965&lt;&gt;2,C3965&lt;&gt;1,D3965&lt;&gt;1,H3965&lt;&gt;1),0,
COUNTIFS($B$4:B3965,2,$C$4:C3965,1,$D$4:D3965,1,$H$4:H3965,1))</f>
        <v>0</v>
      </c>
      <c r="G3965" s="26" t="str">
        <f>IF(I3965="","",(COUNTIF($E$4:E3965,E3965)))</f>
        <v/>
      </c>
      <c r="H3965" s="1">
        <f>IF(AND(J3965="SAYIM",FİLTRE!$H$5="RAFTA",U3965&lt;&gt;0),1,0)+
IF(AND(J3965="İADE DEPO",FİLTRE!$H$5="İADE DEPO"),1,0)+
IF(FİLTRE!$H$5="TÜMÜ",1,0)+
IF(AND(J3965="FİRMA İADE",FİLTRE!$H$5="FİRMA İADE"),1,0)+
IF(AND(J3965="İMHA",FİLTRE!$H$5="İMHA"),1,0)</f>
        <v>1</v>
      </c>
      <c r="I3965" s="99"/>
      <c r="J3965" s="100"/>
      <c r="K3965" s="100"/>
      <c r="L3965" s="101"/>
      <c r="M3965" s="102"/>
      <c r="N3965" s="101"/>
      <c r="O3965" s="99"/>
      <c r="P3965" s="103"/>
      <c r="Q3965" s="104"/>
      <c r="R3965" s="50"/>
      <c r="S3965" s="105"/>
      <c r="T3965" s="106"/>
      <c r="U3965" s="107"/>
      <c r="V3965" s="108"/>
      <c r="W3965" s="107"/>
      <c r="X3965" s="107"/>
      <c r="AA3965" s="107"/>
      <c r="AB3965" s="110"/>
      <c r="AC3965" s="110"/>
      <c r="AE3965" s="105"/>
      <c r="AF3965" s="105"/>
      <c r="AR3965" s="112"/>
    </row>
    <row r="3966" spans="2:44" x14ac:dyDescent="0.25">
      <c r="B3966" s="1" t="str">
        <f>IF(I3966="","",
(IF(N3966=FİLTRE!$H$6,2,0)+IF(FİLTRE!$H$6="TOPLAM",2,0))
)</f>
        <v/>
      </c>
      <c r="C3966">
        <f>IF(FİLTRE!$M$5="",9,(IF(U3966&gt;=FİLTRE!$M$5,1,0)))</f>
        <v>1</v>
      </c>
      <c r="D3966" s="1">
        <f>IF(FİLTRE!$M$6="",9,(IF('SKT LİSTESİ'!P3966&lt;=FİLTRE!$M$6,1,0)))</f>
        <v>1</v>
      </c>
      <c r="E3966" s="25" t="str">
        <f>IF(I3966="","",(COUNTIFS($L$4:L3966,L3966)))</f>
        <v/>
      </c>
      <c r="F3966" s="13">
        <f>IF(OR(B3966&lt;&gt;2,C3966&lt;&gt;1,D3966&lt;&gt;1,H3966&lt;&gt;1),0,
COUNTIFS($B$4:B3966,2,$C$4:C3966,1,$D$4:D3966,1,$H$4:H3966,1))</f>
        <v>0</v>
      </c>
      <c r="G3966" s="26" t="str">
        <f>IF(I3966="","",(COUNTIF($E$4:E3966,E3966)))</f>
        <v/>
      </c>
      <c r="H3966" s="1">
        <f>IF(AND(J3966="SAYIM",FİLTRE!$H$5="RAFTA",U3966&lt;&gt;0),1,0)+
IF(AND(J3966="İADE DEPO",FİLTRE!$H$5="İADE DEPO"),1,0)+
IF(FİLTRE!$H$5="TÜMÜ",1,0)+
IF(AND(J3966="FİRMA İADE",FİLTRE!$H$5="FİRMA İADE"),1,0)+
IF(AND(J3966="İMHA",FİLTRE!$H$5="İMHA"),1,0)</f>
        <v>1</v>
      </c>
      <c r="I3966" s="99"/>
      <c r="J3966" s="100"/>
      <c r="K3966" s="100"/>
      <c r="L3966" s="101"/>
      <c r="M3966" s="102"/>
      <c r="N3966" s="101"/>
      <c r="O3966" s="99"/>
      <c r="P3966" s="103"/>
      <c r="Q3966" s="104"/>
      <c r="R3966" s="50"/>
      <c r="S3966" s="105"/>
      <c r="T3966" s="106"/>
      <c r="U3966" s="107"/>
      <c r="V3966" s="108"/>
      <c r="W3966" s="107"/>
      <c r="X3966" s="107"/>
      <c r="AA3966" s="107"/>
      <c r="AB3966" s="110"/>
      <c r="AC3966" s="110"/>
      <c r="AE3966" s="105"/>
      <c r="AF3966" s="105"/>
      <c r="AR3966" s="112"/>
    </row>
    <row r="3967" spans="2:44" x14ac:dyDescent="0.25">
      <c r="B3967" s="1" t="str">
        <f>IF(I3967="","",
(IF(N3967=FİLTRE!$H$6,2,0)+IF(FİLTRE!$H$6="TOPLAM",2,0))
)</f>
        <v/>
      </c>
      <c r="C3967">
        <f>IF(FİLTRE!$M$5="",9,(IF(U3967&gt;=FİLTRE!$M$5,1,0)))</f>
        <v>1</v>
      </c>
      <c r="D3967" s="1">
        <f>IF(FİLTRE!$M$6="",9,(IF('SKT LİSTESİ'!P3967&lt;=FİLTRE!$M$6,1,0)))</f>
        <v>1</v>
      </c>
      <c r="E3967" s="25" t="str">
        <f>IF(I3967="","",(COUNTIFS($L$4:L3967,L3967)))</f>
        <v/>
      </c>
      <c r="F3967" s="13">
        <f>IF(OR(B3967&lt;&gt;2,C3967&lt;&gt;1,D3967&lt;&gt;1,H3967&lt;&gt;1),0,
COUNTIFS($B$4:B3967,2,$C$4:C3967,1,$D$4:D3967,1,$H$4:H3967,1))</f>
        <v>0</v>
      </c>
      <c r="G3967" s="26" t="str">
        <f>IF(I3967="","",(COUNTIF($E$4:E3967,E3967)))</f>
        <v/>
      </c>
      <c r="H3967" s="1">
        <f>IF(AND(J3967="SAYIM",FİLTRE!$H$5="RAFTA",U3967&lt;&gt;0),1,0)+
IF(AND(J3967="İADE DEPO",FİLTRE!$H$5="İADE DEPO"),1,0)+
IF(FİLTRE!$H$5="TÜMÜ",1,0)+
IF(AND(J3967="FİRMA İADE",FİLTRE!$H$5="FİRMA İADE"),1,0)+
IF(AND(J3967="İMHA",FİLTRE!$H$5="İMHA"),1,0)</f>
        <v>1</v>
      </c>
      <c r="I3967" s="99"/>
      <c r="J3967" s="100"/>
      <c r="K3967" s="100"/>
      <c r="L3967" s="101"/>
      <c r="M3967" s="102"/>
      <c r="N3967" s="101"/>
      <c r="O3967" s="99"/>
      <c r="P3967" s="103"/>
      <c r="Q3967" s="104"/>
      <c r="R3967" s="50"/>
      <c r="S3967" s="105"/>
      <c r="T3967" s="106"/>
      <c r="U3967" s="107"/>
      <c r="V3967" s="108"/>
      <c r="W3967" s="107"/>
      <c r="X3967" s="107"/>
      <c r="AA3967" s="107"/>
      <c r="AB3967" s="110"/>
      <c r="AC3967" s="110"/>
      <c r="AE3967" s="105"/>
      <c r="AF3967" s="105"/>
      <c r="AR3967" s="112"/>
    </row>
    <row r="3968" spans="2:44" x14ac:dyDescent="0.25">
      <c r="B3968" s="1" t="str">
        <f>IF(I3968="","",
(IF(N3968=FİLTRE!$H$6,2,0)+IF(FİLTRE!$H$6="TOPLAM",2,0))
)</f>
        <v/>
      </c>
      <c r="C3968">
        <f>IF(FİLTRE!$M$5="",9,(IF(U3968&gt;=FİLTRE!$M$5,1,0)))</f>
        <v>1</v>
      </c>
      <c r="D3968" s="1">
        <f>IF(FİLTRE!$M$6="",9,(IF('SKT LİSTESİ'!P3968&lt;=FİLTRE!$M$6,1,0)))</f>
        <v>1</v>
      </c>
      <c r="E3968" s="25" t="str">
        <f>IF(I3968="","",(COUNTIFS($L$4:L3968,L3968)))</f>
        <v/>
      </c>
      <c r="F3968" s="13">
        <f>IF(OR(B3968&lt;&gt;2,C3968&lt;&gt;1,D3968&lt;&gt;1,H3968&lt;&gt;1),0,
COUNTIFS($B$4:B3968,2,$C$4:C3968,1,$D$4:D3968,1,$H$4:H3968,1))</f>
        <v>0</v>
      </c>
      <c r="G3968" s="26" t="str">
        <f>IF(I3968="","",(COUNTIF($E$4:E3968,E3968)))</f>
        <v/>
      </c>
      <c r="H3968" s="1">
        <f>IF(AND(J3968="SAYIM",FİLTRE!$H$5="RAFTA",U3968&lt;&gt;0),1,0)+
IF(AND(J3968="İADE DEPO",FİLTRE!$H$5="İADE DEPO"),1,0)+
IF(FİLTRE!$H$5="TÜMÜ",1,0)+
IF(AND(J3968="FİRMA İADE",FİLTRE!$H$5="FİRMA İADE"),1,0)+
IF(AND(J3968="İMHA",FİLTRE!$H$5="İMHA"),1,0)</f>
        <v>1</v>
      </c>
      <c r="I3968" s="99"/>
      <c r="J3968" s="100"/>
      <c r="K3968" s="100"/>
      <c r="L3968" s="101"/>
      <c r="M3968" s="102"/>
      <c r="N3968" s="101"/>
      <c r="O3968" s="99"/>
      <c r="P3968" s="103"/>
      <c r="Q3968" s="104"/>
      <c r="R3968" s="50"/>
      <c r="S3968" s="105"/>
      <c r="T3968" s="106"/>
      <c r="U3968" s="107"/>
      <c r="V3968" s="108"/>
      <c r="W3968" s="107"/>
      <c r="X3968" s="107"/>
      <c r="AA3968" s="107"/>
      <c r="AB3968" s="110"/>
      <c r="AC3968" s="110"/>
      <c r="AE3968" s="105"/>
      <c r="AF3968" s="105"/>
      <c r="AR3968" s="112"/>
    </row>
    <row r="3969" spans="2:44" x14ac:dyDescent="0.25">
      <c r="B3969" s="1" t="str">
        <f>IF(I3969="","",
(IF(N3969=FİLTRE!$H$6,2,0)+IF(FİLTRE!$H$6="TOPLAM",2,0))
)</f>
        <v/>
      </c>
      <c r="C3969">
        <f>IF(FİLTRE!$M$5="",9,(IF(U3969&gt;=FİLTRE!$M$5,1,0)))</f>
        <v>1</v>
      </c>
      <c r="D3969" s="1">
        <f>IF(FİLTRE!$M$6="",9,(IF('SKT LİSTESİ'!P3969&lt;=FİLTRE!$M$6,1,0)))</f>
        <v>1</v>
      </c>
      <c r="E3969" s="25" t="str">
        <f>IF(I3969="","",(COUNTIFS($L$4:L3969,L3969)))</f>
        <v/>
      </c>
      <c r="F3969" s="13">
        <f>IF(OR(B3969&lt;&gt;2,C3969&lt;&gt;1,D3969&lt;&gt;1,H3969&lt;&gt;1),0,
COUNTIFS($B$4:B3969,2,$C$4:C3969,1,$D$4:D3969,1,$H$4:H3969,1))</f>
        <v>0</v>
      </c>
      <c r="G3969" s="26" t="str">
        <f>IF(I3969="","",(COUNTIF($E$4:E3969,E3969)))</f>
        <v/>
      </c>
      <c r="H3969" s="1">
        <f>IF(AND(J3969="SAYIM",FİLTRE!$H$5="RAFTA",U3969&lt;&gt;0),1,0)+
IF(AND(J3969="İADE DEPO",FİLTRE!$H$5="İADE DEPO"),1,0)+
IF(FİLTRE!$H$5="TÜMÜ",1,0)+
IF(AND(J3969="FİRMA İADE",FİLTRE!$H$5="FİRMA İADE"),1,0)+
IF(AND(J3969="İMHA",FİLTRE!$H$5="İMHA"),1,0)</f>
        <v>1</v>
      </c>
      <c r="I3969" s="99"/>
      <c r="J3969" s="100"/>
      <c r="K3969" s="100"/>
      <c r="L3969" s="101"/>
      <c r="M3969" s="102"/>
      <c r="N3969" s="101"/>
      <c r="O3969" s="99"/>
      <c r="P3969" s="103"/>
      <c r="Q3969" s="104"/>
      <c r="R3969" s="50"/>
      <c r="S3969" s="105"/>
      <c r="T3969" s="106"/>
      <c r="U3969" s="107"/>
      <c r="V3969" s="108"/>
      <c r="W3969" s="107"/>
      <c r="X3969" s="107"/>
      <c r="AA3969" s="107"/>
      <c r="AB3969" s="110"/>
      <c r="AC3969" s="110"/>
      <c r="AE3969" s="105"/>
      <c r="AF3969" s="105"/>
      <c r="AR3969" s="112"/>
    </row>
    <row r="3970" spans="2:44" x14ac:dyDescent="0.25">
      <c r="B3970" s="1" t="str">
        <f>IF(I3970="","",
(IF(N3970=FİLTRE!$H$6,2,0)+IF(FİLTRE!$H$6="TOPLAM",2,0))
)</f>
        <v/>
      </c>
      <c r="C3970">
        <f>IF(FİLTRE!$M$5="",9,(IF(U3970&gt;=FİLTRE!$M$5,1,0)))</f>
        <v>1</v>
      </c>
      <c r="D3970" s="1">
        <f>IF(FİLTRE!$M$6="",9,(IF('SKT LİSTESİ'!P3970&lt;=FİLTRE!$M$6,1,0)))</f>
        <v>1</v>
      </c>
      <c r="E3970" s="25" t="str">
        <f>IF(I3970="","",(COUNTIFS($L$4:L3970,L3970)))</f>
        <v/>
      </c>
      <c r="F3970" s="13">
        <f>IF(OR(B3970&lt;&gt;2,C3970&lt;&gt;1,D3970&lt;&gt;1,H3970&lt;&gt;1),0,
COUNTIFS($B$4:B3970,2,$C$4:C3970,1,$D$4:D3970,1,$H$4:H3970,1))</f>
        <v>0</v>
      </c>
      <c r="G3970" s="26" t="str">
        <f>IF(I3970="","",(COUNTIF($E$4:E3970,E3970)))</f>
        <v/>
      </c>
      <c r="H3970" s="1">
        <f>IF(AND(J3970="SAYIM",FİLTRE!$H$5="RAFTA",U3970&lt;&gt;0),1,0)+
IF(AND(J3970="İADE DEPO",FİLTRE!$H$5="İADE DEPO"),1,0)+
IF(FİLTRE!$H$5="TÜMÜ",1,0)+
IF(AND(J3970="FİRMA İADE",FİLTRE!$H$5="FİRMA İADE"),1,0)+
IF(AND(J3970="İMHA",FİLTRE!$H$5="İMHA"),1,0)</f>
        <v>1</v>
      </c>
      <c r="I3970" s="99"/>
      <c r="J3970" s="100"/>
      <c r="K3970" s="100"/>
      <c r="L3970" s="101"/>
      <c r="M3970" s="102"/>
      <c r="N3970" s="101"/>
      <c r="O3970" s="99"/>
      <c r="P3970" s="103"/>
      <c r="Q3970" s="104"/>
      <c r="R3970" s="50"/>
      <c r="S3970" s="105"/>
      <c r="T3970" s="106"/>
      <c r="U3970" s="107"/>
      <c r="V3970" s="108"/>
      <c r="W3970" s="107"/>
      <c r="X3970" s="107"/>
      <c r="AA3970" s="107"/>
      <c r="AB3970" s="110"/>
      <c r="AC3970" s="110"/>
      <c r="AE3970" s="105"/>
      <c r="AF3970" s="105"/>
      <c r="AR3970" s="112"/>
    </row>
    <row r="3971" spans="2:44" x14ac:dyDescent="0.25">
      <c r="B3971" s="1" t="str">
        <f>IF(I3971="","",
(IF(N3971=FİLTRE!$H$6,2,0)+IF(FİLTRE!$H$6="TOPLAM",2,0))
)</f>
        <v/>
      </c>
      <c r="C3971">
        <f>IF(FİLTRE!$M$5="",9,(IF(U3971&gt;=FİLTRE!$M$5,1,0)))</f>
        <v>1</v>
      </c>
      <c r="D3971" s="1">
        <f>IF(FİLTRE!$M$6="",9,(IF('SKT LİSTESİ'!P3971&lt;=FİLTRE!$M$6,1,0)))</f>
        <v>1</v>
      </c>
      <c r="E3971" s="25" t="str">
        <f>IF(I3971="","",(COUNTIFS($L$4:L3971,L3971)))</f>
        <v/>
      </c>
      <c r="F3971" s="13">
        <f>IF(OR(B3971&lt;&gt;2,C3971&lt;&gt;1,D3971&lt;&gt;1,H3971&lt;&gt;1),0,
COUNTIFS($B$4:B3971,2,$C$4:C3971,1,$D$4:D3971,1,$H$4:H3971,1))</f>
        <v>0</v>
      </c>
      <c r="G3971" s="26" t="str">
        <f>IF(I3971="","",(COUNTIF($E$4:E3971,E3971)))</f>
        <v/>
      </c>
      <c r="H3971" s="1">
        <f>IF(AND(J3971="SAYIM",FİLTRE!$H$5="RAFTA",U3971&lt;&gt;0),1,0)+
IF(AND(J3971="İADE DEPO",FİLTRE!$H$5="İADE DEPO"),1,0)+
IF(FİLTRE!$H$5="TÜMÜ",1,0)+
IF(AND(J3971="FİRMA İADE",FİLTRE!$H$5="FİRMA İADE"),1,0)+
IF(AND(J3971="İMHA",FİLTRE!$H$5="İMHA"),1,0)</f>
        <v>1</v>
      </c>
      <c r="I3971" s="99"/>
      <c r="J3971" s="100"/>
      <c r="K3971" s="100"/>
      <c r="L3971" s="101"/>
      <c r="M3971" s="102"/>
      <c r="N3971" s="101"/>
      <c r="O3971" s="99"/>
      <c r="P3971" s="103"/>
      <c r="Q3971" s="104"/>
      <c r="R3971" s="50"/>
      <c r="S3971" s="105"/>
      <c r="T3971" s="106"/>
      <c r="U3971" s="107"/>
      <c r="V3971" s="108"/>
      <c r="W3971" s="107"/>
      <c r="X3971" s="107"/>
      <c r="AA3971" s="107"/>
      <c r="AB3971" s="110"/>
      <c r="AC3971" s="110"/>
      <c r="AE3971" s="105"/>
      <c r="AF3971" s="105"/>
      <c r="AR3971" s="112"/>
    </row>
    <row r="3972" spans="2:44" x14ac:dyDescent="0.25">
      <c r="B3972" s="1" t="str">
        <f>IF(I3972="","",
(IF(N3972=FİLTRE!$H$6,2,0)+IF(FİLTRE!$H$6="TOPLAM",2,0))
)</f>
        <v/>
      </c>
      <c r="C3972">
        <f>IF(FİLTRE!$M$5="",9,(IF(U3972&gt;=FİLTRE!$M$5,1,0)))</f>
        <v>1</v>
      </c>
      <c r="D3972" s="1">
        <f>IF(FİLTRE!$M$6="",9,(IF('SKT LİSTESİ'!P3972&lt;=FİLTRE!$M$6,1,0)))</f>
        <v>1</v>
      </c>
      <c r="E3972" s="25" t="str">
        <f>IF(I3972="","",(COUNTIFS($L$4:L3972,L3972)))</f>
        <v/>
      </c>
      <c r="F3972" s="13">
        <f>IF(OR(B3972&lt;&gt;2,C3972&lt;&gt;1,D3972&lt;&gt;1,H3972&lt;&gt;1),0,
COUNTIFS($B$4:B3972,2,$C$4:C3972,1,$D$4:D3972,1,$H$4:H3972,1))</f>
        <v>0</v>
      </c>
      <c r="G3972" s="26" t="str">
        <f>IF(I3972="","",(COUNTIF($E$4:E3972,E3972)))</f>
        <v/>
      </c>
      <c r="H3972" s="1">
        <f>IF(AND(J3972="SAYIM",FİLTRE!$H$5="RAFTA",U3972&lt;&gt;0),1,0)+
IF(AND(J3972="İADE DEPO",FİLTRE!$H$5="İADE DEPO"),1,0)+
IF(FİLTRE!$H$5="TÜMÜ",1,0)+
IF(AND(J3972="FİRMA İADE",FİLTRE!$H$5="FİRMA İADE"),1,0)+
IF(AND(J3972="İMHA",FİLTRE!$H$5="İMHA"),1,0)</f>
        <v>1</v>
      </c>
      <c r="I3972" s="99"/>
      <c r="J3972" s="100"/>
      <c r="K3972" s="100"/>
      <c r="L3972" s="101"/>
      <c r="M3972" s="102"/>
      <c r="N3972" s="101"/>
      <c r="O3972" s="99"/>
      <c r="P3972" s="103"/>
      <c r="Q3972" s="104"/>
      <c r="R3972" s="50"/>
      <c r="S3972" s="105"/>
      <c r="T3972" s="106"/>
      <c r="U3972" s="107"/>
      <c r="V3972" s="108"/>
      <c r="W3972" s="107"/>
      <c r="X3972" s="107"/>
      <c r="AA3972" s="107"/>
      <c r="AB3972" s="110"/>
      <c r="AC3972" s="110"/>
      <c r="AE3972" s="105"/>
      <c r="AF3972" s="105"/>
      <c r="AR3972" s="112"/>
    </row>
    <row r="3973" spans="2:44" x14ac:dyDescent="0.25">
      <c r="B3973" s="1" t="str">
        <f>IF(I3973="","",
(IF(N3973=FİLTRE!$H$6,2,0)+IF(FİLTRE!$H$6="TOPLAM",2,0))
)</f>
        <v/>
      </c>
      <c r="C3973">
        <f>IF(FİLTRE!$M$5="",9,(IF(U3973&gt;=FİLTRE!$M$5,1,0)))</f>
        <v>1</v>
      </c>
      <c r="D3973" s="1">
        <f>IF(FİLTRE!$M$6="",9,(IF('SKT LİSTESİ'!P3973&lt;=FİLTRE!$M$6,1,0)))</f>
        <v>1</v>
      </c>
      <c r="E3973" s="25" t="str">
        <f>IF(I3973="","",(COUNTIFS($L$4:L3973,L3973)))</f>
        <v/>
      </c>
      <c r="F3973" s="13">
        <f>IF(OR(B3973&lt;&gt;2,C3973&lt;&gt;1,D3973&lt;&gt;1,H3973&lt;&gt;1),0,
COUNTIFS($B$4:B3973,2,$C$4:C3973,1,$D$4:D3973,1,$H$4:H3973,1))</f>
        <v>0</v>
      </c>
      <c r="G3973" s="26" t="str">
        <f>IF(I3973="","",(COUNTIF($E$4:E3973,E3973)))</f>
        <v/>
      </c>
      <c r="H3973" s="1">
        <f>IF(AND(J3973="SAYIM",FİLTRE!$H$5="RAFTA",U3973&lt;&gt;0),1,0)+
IF(AND(J3973="İADE DEPO",FİLTRE!$H$5="İADE DEPO"),1,0)+
IF(FİLTRE!$H$5="TÜMÜ",1,0)+
IF(AND(J3973="FİRMA İADE",FİLTRE!$H$5="FİRMA İADE"),1,0)+
IF(AND(J3973="İMHA",FİLTRE!$H$5="İMHA"),1,0)</f>
        <v>1</v>
      </c>
      <c r="I3973" s="99"/>
      <c r="J3973" s="100"/>
      <c r="K3973" s="100"/>
      <c r="L3973" s="101"/>
      <c r="M3973" s="102"/>
      <c r="N3973" s="101"/>
      <c r="O3973" s="99"/>
      <c r="P3973" s="103"/>
      <c r="Q3973" s="104"/>
      <c r="R3973" s="50"/>
      <c r="S3973" s="105"/>
      <c r="T3973" s="106"/>
      <c r="U3973" s="107"/>
      <c r="V3973" s="108"/>
      <c r="W3973" s="107"/>
      <c r="X3973" s="107"/>
      <c r="AA3973" s="107"/>
      <c r="AB3973" s="110"/>
      <c r="AC3973" s="110"/>
      <c r="AE3973" s="105"/>
      <c r="AF3973" s="105"/>
      <c r="AR3973" s="112"/>
    </row>
    <row r="3974" spans="2:44" x14ac:dyDescent="0.25">
      <c r="B3974" s="1" t="str">
        <f>IF(I3974="","",
(IF(N3974=FİLTRE!$H$6,2,0)+IF(FİLTRE!$H$6="TOPLAM",2,0))
)</f>
        <v/>
      </c>
      <c r="C3974">
        <f>IF(FİLTRE!$M$5="",9,(IF(U3974&gt;=FİLTRE!$M$5,1,0)))</f>
        <v>1</v>
      </c>
      <c r="D3974" s="1">
        <f>IF(FİLTRE!$M$6="",9,(IF('SKT LİSTESİ'!P3974&lt;=FİLTRE!$M$6,1,0)))</f>
        <v>1</v>
      </c>
      <c r="E3974" s="25" t="str">
        <f>IF(I3974="","",(COUNTIFS($L$4:L3974,L3974)))</f>
        <v/>
      </c>
      <c r="F3974" s="13">
        <f>IF(OR(B3974&lt;&gt;2,C3974&lt;&gt;1,D3974&lt;&gt;1,H3974&lt;&gt;1),0,
COUNTIFS($B$4:B3974,2,$C$4:C3974,1,$D$4:D3974,1,$H$4:H3974,1))</f>
        <v>0</v>
      </c>
      <c r="G3974" s="26" t="str">
        <f>IF(I3974="","",(COUNTIF($E$4:E3974,E3974)))</f>
        <v/>
      </c>
      <c r="H3974" s="1">
        <f>IF(AND(J3974="SAYIM",FİLTRE!$H$5="RAFTA",U3974&lt;&gt;0),1,0)+
IF(AND(J3974="İADE DEPO",FİLTRE!$H$5="İADE DEPO"),1,0)+
IF(FİLTRE!$H$5="TÜMÜ",1,0)+
IF(AND(J3974="FİRMA İADE",FİLTRE!$H$5="FİRMA İADE"),1,0)+
IF(AND(J3974="İMHA",FİLTRE!$H$5="İMHA"),1,0)</f>
        <v>1</v>
      </c>
      <c r="I3974" s="99"/>
      <c r="J3974" s="100"/>
      <c r="K3974" s="100"/>
      <c r="L3974" s="101"/>
      <c r="M3974" s="102"/>
      <c r="N3974" s="101"/>
      <c r="O3974" s="99"/>
      <c r="P3974" s="103"/>
      <c r="Q3974" s="104"/>
      <c r="R3974" s="50"/>
      <c r="S3974" s="105"/>
      <c r="T3974" s="106"/>
      <c r="U3974" s="107"/>
      <c r="V3974" s="108"/>
      <c r="W3974" s="107"/>
      <c r="X3974" s="107"/>
      <c r="AA3974" s="107"/>
      <c r="AB3974" s="110"/>
      <c r="AC3974" s="110"/>
      <c r="AE3974" s="105"/>
      <c r="AF3974" s="105"/>
      <c r="AR3974" s="112"/>
    </row>
    <row r="3975" spans="2:44" x14ac:dyDescent="0.25">
      <c r="B3975" s="1" t="str">
        <f>IF(I3975="","",
(IF(N3975=FİLTRE!$H$6,2,0)+IF(FİLTRE!$H$6="TOPLAM",2,0))
)</f>
        <v/>
      </c>
      <c r="C3975">
        <f>IF(FİLTRE!$M$5="",9,(IF(U3975&gt;=FİLTRE!$M$5,1,0)))</f>
        <v>1</v>
      </c>
      <c r="D3975" s="1">
        <f>IF(FİLTRE!$M$6="",9,(IF('SKT LİSTESİ'!P3975&lt;=FİLTRE!$M$6,1,0)))</f>
        <v>1</v>
      </c>
      <c r="E3975" s="25" t="str">
        <f>IF(I3975="","",(COUNTIFS($L$4:L3975,L3975)))</f>
        <v/>
      </c>
      <c r="F3975" s="13">
        <f>IF(OR(B3975&lt;&gt;2,C3975&lt;&gt;1,D3975&lt;&gt;1,H3975&lt;&gt;1),0,
COUNTIFS($B$4:B3975,2,$C$4:C3975,1,$D$4:D3975,1,$H$4:H3975,1))</f>
        <v>0</v>
      </c>
      <c r="G3975" s="26" t="str">
        <f>IF(I3975="","",(COUNTIF($E$4:E3975,E3975)))</f>
        <v/>
      </c>
      <c r="H3975" s="1">
        <f>IF(AND(J3975="SAYIM",FİLTRE!$H$5="RAFTA",U3975&lt;&gt;0),1,0)+
IF(AND(J3975="İADE DEPO",FİLTRE!$H$5="İADE DEPO"),1,0)+
IF(FİLTRE!$H$5="TÜMÜ",1,0)+
IF(AND(J3975="FİRMA İADE",FİLTRE!$H$5="FİRMA İADE"),1,0)+
IF(AND(J3975="İMHA",FİLTRE!$H$5="İMHA"),1,0)</f>
        <v>1</v>
      </c>
      <c r="I3975" s="99"/>
      <c r="J3975" s="100"/>
      <c r="K3975" s="100"/>
      <c r="L3975" s="101"/>
      <c r="M3975" s="102"/>
      <c r="N3975" s="101"/>
      <c r="O3975" s="99"/>
      <c r="P3975" s="103"/>
      <c r="Q3975" s="104"/>
      <c r="R3975" s="50"/>
      <c r="S3975" s="105"/>
      <c r="T3975" s="106"/>
      <c r="U3975" s="107"/>
      <c r="V3975" s="108"/>
      <c r="W3975" s="107"/>
      <c r="X3975" s="107"/>
      <c r="AA3975" s="107"/>
      <c r="AB3975" s="110"/>
      <c r="AC3975" s="110"/>
      <c r="AE3975" s="105"/>
      <c r="AF3975" s="105"/>
      <c r="AR3975" s="112"/>
    </row>
    <row r="3976" spans="2:44" x14ac:dyDescent="0.25">
      <c r="B3976" s="1" t="str">
        <f>IF(I3976="","",
(IF(N3976=FİLTRE!$H$6,2,0)+IF(FİLTRE!$H$6="TOPLAM",2,0))
)</f>
        <v/>
      </c>
      <c r="C3976">
        <f>IF(FİLTRE!$M$5="",9,(IF(U3976&gt;=FİLTRE!$M$5,1,0)))</f>
        <v>1</v>
      </c>
      <c r="D3976" s="1">
        <f>IF(FİLTRE!$M$6="",9,(IF('SKT LİSTESİ'!P3976&lt;=FİLTRE!$M$6,1,0)))</f>
        <v>1</v>
      </c>
      <c r="E3976" s="25" t="str">
        <f>IF(I3976="","",(COUNTIFS($L$4:L3976,L3976)))</f>
        <v/>
      </c>
      <c r="F3976" s="13">
        <f>IF(OR(B3976&lt;&gt;2,C3976&lt;&gt;1,D3976&lt;&gt;1,H3976&lt;&gt;1),0,
COUNTIFS($B$4:B3976,2,$C$4:C3976,1,$D$4:D3976,1,$H$4:H3976,1))</f>
        <v>0</v>
      </c>
      <c r="G3976" s="26" t="str">
        <f>IF(I3976="","",(COUNTIF($E$4:E3976,E3976)))</f>
        <v/>
      </c>
      <c r="H3976" s="1">
        <f>IF(AND(J3976="SAYIM",FİLTRE!$H$5="RAFTA",U3976&lt;&gt;0),1,0)+
IF(AND(J3976="İADE DEPO",FİLTRE!$H$5="İADE DEPO"),1,0)+
IF(FİLTRE!$H$5="TÜMÜ",1,0)+
IF(AND(J3976="FİRMA İADE",FİLTRE!$H$5="FİRMA İADE"),1,0)+
IF(AND(J3976="İMHA",FİLTRE!$H$5="İMHA"),1,0)</f>
        <v>1</v>
      </c>
      <c r="I3976" s="99"/>
      <c r="J3976" s="100"/>
      <c r="K3976" s="100"/>
      <c r="L3976" s="101"/>
      <c r="M3976" s="102"/>
      <c r="N3976" s="101"/>
      <c r="O3976" s="99"/>
      <c r="P3976" s="103"/>
      <c r="Q3976" s="104"/>
      <c r="R3976" s="50"/>
      <c r="S3976" s="105"/>
      <c r="T3976" s="106"/>
      <c r="U3976" s="107"/>
      <c r="V3976" s="108"/>
      <c r="W3976" s="107"/>
      <c r="X3976" s="107"/>
      <c r="AA3976" s="107"/>
      <c r="AB3976" s="110"/>
      <c r="AC3976" s="110"/>
      <c r="AE3976" s="105"/>
      <c r="AF3976" s="105"/>
      <c r="AR3976" s="112"/>
    </row>
    <row r="3977" spans="2:44" x14ac:dyDescent="0.25">
      <c r="B3977" s="1" t="str">
        <f>IF(I3977="","",
(IF(N3977=FİLTRE!$H$6,2,0)+IF(FİLTRE!$H$6="TOPLAM",2,0))
)</f>
        <v/>
      </c>
      <c r="C3977">
        <f>IF(FİLTRE!$M$5="",9,(IF(U3977&gt;=FİLTRE!$M$5,1,0)))</f>
        <v>1</v>
      </c>
      <c r="D3977" s="1">
        <f>IF(FİLTRE!$M$6="",9,(IF('SKT LİSTESİ'!P3977&lt;=FİLTRE!$M$6,1,0)))</f>
        <v>1</v>
      </c>
      <c r="E3977" s="25" t="str">
        <f>IF(I3977="","",(COUNTIFS($L$4:L3977,L3977)))</f>
        <v/>
      </c>
      <c r="F3977" s="13">
        <f>IF(OR(B3977&lt;&gt;2,C3977&lt;&gt;1,D3977&lt;&gt;1,H3977&lt;&gt;1),0,
COUNTIFS($B$4:B3977,2,$C$4:C3977,1,$D$4:D3977,1,$H$4:H3977,1))</f>
        <v>0</v>
      </c>
      <c r="G3977" s="26" t="str">
        <f>IF(I3977="","",(COUNTIF($E$4:E3977,E3977)))</f>
        <v/>
      </c>
      <c r="H3977" s="1">
        <f>IF(AND(J3977="SAYIM",FİLTRE!$H$5="RAFTA",U3977&lt;&gt;0),1,0)+
IF(AND(J3977="İADE DEPO",FİLTRE!$H$5="İADE DEPO"),1,0)+
IF(FİLTRE!$H$5="TÜMÜ",1,0)+
IF(AND(J3977="FİRMA İADE",FİLTRE!$H$5="FİRMA İADE"),1,0)+
IF(AND(J3977="İMHA",FİLTRE!$H$5="İMHA"),1,0)</f>
        <v>1</v>
      </c>
      <c r="I3977" s="99"/>
      <c r="J3977" s="100"/>
      <c r="K3977" s="100"/>
      <c r="L3977" s="101"/>
      <c r="M3977" s="102"/>
      <c r="N3977" s="101"/>
      <c r="O3977" s="99"/>
      <c r="P3977" s="103"/>
      <c r="Q3977" s="104"/>
      <c r="R3977" s="50"/>
      <c r="S3977" s="105"/>
      <c r="T3977" s="106"/>
      <c r="U3977" s="107"/>
      <c r="V3977" s="108"/>
      <c r="W3977" s="107"/>
      <c r="X3977" s="107"/>
      <c r="AA3977" s="107"/>
      <c r="AB3977" s="110"/>
      <c r="AC3977" s="110"/>
      <c r="AE3977" s="105"/>
      <c r="AF3977" s="105"/>
      <c r="AR3977" s="112"/>
    </row>
    <row r="3978" spans="2:44" x14ac:dyDescent="0.25">
      <c r="B3978" s="1" t="str">
        <f>IF(I3978="","",
(IF(N3978=FİLTRE!$H$6,2,0)+IF(FİLTRE!$H$6="TOPLAM",2,0))
)</f>
        <v/>
      </c>
      <c r="C3978">
        <f>IF(FİLTRE!$M$5="",9,(IF(U3978&gt;=FİLTRE!$M$5,1,0)))</f>
        <v>1</v>
      </c>
      <c r="D3978" s="1">
        <f>IF(FİLTRE!$M$6="",9,(IF('SKT LİSTESİ'!P3978&lt;=FİLTRE!$M$6,1,0)))</f>
        <v>1</v>
      </c>
      <c r="E3978" s="25" t="str">
        <f>IF(I3978="","",(COUNTIFS($L$4:L3978,L3978)))</f>
        <v/>
      </c>
      <c r="F3978" s="13">
        <f>IF(OR(B3978&lt;&gt;2,C3978&lt;&gt;1,D3978&lt;&gt;1,H3978&lt;&gt;1),0,
COUNTIFS($B$4:B3978,2,$C$4:C3978,1,$D$4:D3978,1,$H$4:H3978,1))</f>
        <v>0</v>
      </c>
      <c r="G3978" s="26" t="str">
        <f>IF(I3978="","",(COUNTIF($E$4:E3978,E3978)))</f>
        <v/>
      </c>
      <c r="H3978" s="1">
        <f>IF(AND(J3978="SAYIM",FİLTRE!$H$5="RAFTA",U3978&lt;&gt;0),1,0)+
IF(AND(J3978="İADE DEPO",FİLTRE!$H$5="İADE DEPO"),1,0)+
IF(FİLTRE!$H$5="TÜMÜ",1,0)+
IF(AND(J3978="FİRMA İADE",FİLTRE!$H$5="FİRMA İADE"),1,0)+
IF(AND(J3978="İMHA",FİLTRE!$H$5="İMHA"),1,0)</f>
        <v>1</v>
      </c>
      <c r="I3978" s="99"/>
      <c r="J3978" s="100"/>
      <c r="K3978" s="100"/>
      <c r="L3978" s="101"/>
      <c r="M3978" s="102"/>
      <c r="N3978" s="101"/>
      <c r="O3978" s="99"/>
      <c r="P3978" s="103"/>
      <c r="Q3978" s="104"/>
      <c r="R3978" s="50"/>
      <c r="S3978" s="105"/>
      <c r="T3978" s="106"/>
      <c r="U3978" s="107"/>
      <c r="V3978" s="108"/>
      <c r="W3978" s="107"/>
      <c r="X3978" s="107"/>
      <c r="AA3978" s="107"/>
      <c r="AB3978" s="110"/>
      <c r="AC3978" s="110"/>
      <c r="AE3978" s="105"/>
      <c r="AF3978" s="105"/>
      <c r="AR3978" s="112"/>
    </row>
    <row r="3979" spans="2:44" x14ac:dyDescent="0.25">
      <c r="B3979" s="1" t="str">
        <f>IF(I3979="","",
(IF(N3979=FİLTRE!$H$6,2,0)+IF(FİLTRE!$H$6="TOPLAM",2,0))
)</f>
        <v/>
      </c>
      <c r="C3979">
        <f>IF(FİLTRE!$M$5="",9,(IF(U3979&gt;=FİLTRE!$M$5,1,0)))</f>
        <v>1</v>
      </c>
      <c r="D3979" s="1">
        <f>IF(FİLTRE!$M$6="",9,(IF('SKT LİSTESİ'!P3979&lt;=FİLTRE!$M$6,1,0)))</f>
        <v>1</v>
      </c>
      <c r="E3979" s="25" t="str">
        <f>IF(I3979="","",(COUNTIFS($L$4:L3979,L3979)))</f>
        <v/>
      </c>
      <c r="F3979" s="13">
        <f>IF(OR(B3979&lt;&gt;2,C3979&lt;&gt;1,D3979&lt;&gt;1,H3979&lt;&gt;1),0,
COUNTIFS($B$4:B3979,2,$C$4:C3979,1,$D$4:D3979,1,$H$4:H3979,1))</f>
        <v>0</v>
      </c>
      <c r="G3979" s="26" t="str">
        <f>IF(I3979="","",(COUNTIF($E$4:E3979,E3979)))</f>
        <v/>
      </c>
      <c r="H3979" s="1">
        <f>IF(AND(J3979="SAYIM",FİLTRE!$H$5="RAFTA",U3979&lt;&gt;0),1,0)+
IF(AND(J3979="İADE DEPO",FİLTRE!$H$5="İADE DEPO"),1,0)+
IF(FİLTRE!$H$5="TÜMÜ",1,0)+
IF(AND(J3979="FİRMA İADE",FİLTRE!$H$5="FİRMA İADE"),1,0)+
IF(AND(J3979="İMHA",FİLTRE!$H$5="İMHA"),1,0)</f>
        <v>1</v>
      </c>
      <c r="I3979" s="99"/>
      <c r="J3979" s="100"/>
      <c r="K3979" s="100"/>
      <c r="L3979" s="101"/>
      <c r="M3979" s="102"/>
      <c r="N3979" s="101"/>
      <c r="O3979" s="99"/>
      <c r="P3979" s="103"/>
      <c r="Q3979" s="104"/>
      <c r="R3979" s="50"/>
      <c r="S3979" s="105"/>
      <c r="T3979" s="106"/>
      <c r="U3979" s="107"/>
      <c r="V3979" s="108"/>
      <c r="W3979" s="107"/>
      <c r="X3979" s="107"/>
      <c r="AA3979" s="107"/>
      <c r="AB3979" s="110"/>
      <c r="AC3979" s="110"/>
      <c r="AE3979" s="105"/>
      <c r="AF3979" s="105"/>
      <c r="AR3979" s="112"/>
    </row>
    <row r="3980" spans="2:44" x14ac:dyDescent="0.25">
      <c r="B3980" s="1" t="str">
        <f>IF(I3980="","",
(IF(N3980=FİLTRE!$H$6,2,0)+IF(FİLTRE!$H$6="TOPLAM",2,0))
)</f>
        <v/>
      </c>
      <c r="C3980">
        <f>IF(FİLTRE!$M$5="",9,(IF(U3980&gt;=FİLTRE!$M$5,1,0)))</f>
        <v>1</v>
      </c>
      <c r="D3980" s="1">
        <f>IF(FİLTRE!$M$6="",9,(IF('SKT LİSTESİ'!P3980&lt;=FİLTRE!$M$6,1,0)))</f>
        <v>1</v>
      </c>
      <c r="E3980" s="25" t="str">
        <f>IF(I3980="","",(COUNTIFS($L$4:L3980,L3980)))</f>
        <v/>
      </c>
      <c r="F3980" s="13">
        <f>IF(OR(B3980&lt;&gt;2,C3980&lt;&gt;1,D3980&lt;&gt;1,H3980&lt;&gt;1),0,
COUNTIFS($B$4:B3980,2,$C$4:C3980,1,$D$4:D3980,1,$H$4:H3980,1))</f>
        <v>0</v>
      </c>
      <c r="G3980" s="26" t="str">
        <f>IF(I3980="","",(COUNTIF($E$4:E3980,E3980)))</f>
        <v/>
      </c>
      <c r="H3980" s="1">
        <f>IF(AND(J3980="SAYIM",FİLTRE!$H$5="RAFTA",U3980&lt;&gt;0),1,0)+
IF(AND(J3980="İADE DEPO",FİLTRE!$H$5="İADE DEPO"),1,0)+
IF(FİLTRE!$H$5="TÜMÜ",1,0)+
IF(AND(J3980="FİRMA İADE",FİLTRE!$H$5="FİRMA İADE"),1,0)+
IF(AND(J3980="İMHA",FİLTRE!$H$5="İMHA"),1,0)</f>
        <v>1</v>
      </c>
      <c r="I3980" s="99"/>
      <c r="J3980" s="100"/>
      <c r="K3980" s="100"/>
      <c r="L3980" s="101"/>
      <c r="M3980" s="102"/>
      <c r="N3980" s="101"/>
      <c r="O3980" s="99"/>
      <c r="P3980" s="103"/>
      <c r="Q3980" s="104"/>
      <c r="R3980" s="50"/>
      <c r="S3980" s="105"/>
      <c r="T3980" s="106"/>
      <c r="U3980" s="107"/>
      <c r="V3980" s="108"/>
      <c r="W3980" s="107"/>
      <c r="X3980" s="107"/>
      <c r="AA3980" s="107"/>
      <c r="AB3980" s="110"/>
      <c r="AC3980" s="110"/>
      <c r="AE3980" s="105"/>
      <c r="AF3980" s="105"/>
      <c r="AR3980" s="112"/>
    </row>
    <row r="3981" spans="2:44" x14ac:dyDescent="0.25">
      <c r="B3981" s="1" t="str">
        <f>IF(I3981="","",
(IF(N3981=FİLTRE!$H$6,2,0)+IF(FİLTRE!$H$6="TOPLAM",2,0))
)</f>
        <v/>
      </c>
      <c r="C3981">
        <f>IF(FİLTRE!$M$5="",9,(IF(U3981&gt;=FİLTRE!$M$5,1,0)))</f>
        <v>1</v>
      </c>
      <c r="D3981" s="1">
        <f>IF(FİLTRE!$M$6="",9,(IF('SKT LİSTESİ'!P3981&lt;=FİLTRE!$M$6,1,0)))</f>
        <v>1</v>
      </c>
      <c r="E3981" s="25" t="str">
        <f>IF(I3981="","",(COUNTIFS($L$4:L3981,L3981)))</f>
        <v/>
      </c>
      <c r="F3981" s="13">
        <f>IF(OR(B3981&lt;&gt;2,C3981&lt;&gt;1,D3981&lt;&gt;1,H3981&lt;&gt;1),0,
COUNTIFS($B$4:B3981,2,$C$4:C3981,1,$D$4:D3981,1,$H$4:H3981,1))</f>
        <v>0</v>
      </c>
      <c r="G3981" s="26" t="str">
        <f>IF(I3981="","",(COUNTIF($E$4:E3981,E3981)))</f>
        <v/>
      </c>
      <c r="H3981" s="1">
        <f>IF(AND(J3981="SAYIM",FİLTRE!$H$5="RAFTA",U3981&lt;&gt;0),1,0)+
IF(AND(J3981="İADE DEPO",FİLTRE!$H$5="İADE DEPO"),1,0)+
IF(FİLTRE!$H$5="TÜMÜ",1,0)+
IF(AND(J3981="FİRMA İADE",FİLTRE!$H$5="FİRMA İADE"),1,0)+
IF(AND(J3981="İMHA",FİLTRE!$H$5="İMHA"),1,0)</f>
        <v>1</v>
      </c>
      <c r="I3981" s="99"/>
      <c r="J3981" s="100"/>
      <c r="K3981" s="100"/>
      <c r="L3981" s="101"/>
      <c r="M3981" s="102"/>
      <c r="N3981" s="101"/>
      <c r="O3981" s="99"/>
      <c r="P3981" s="103"/>
      <c r="Q3981" s="104"/>
      <c r="R3981" s="50"/>
      <c r="S3981" s="105"/>
      <c r="T3981" s="106"/>
      <c r="U3981" s="107"/>
      <c r="V3981" s="108"/>
      <c r="W3981" s="107"/>
      <c r="X3981" s="107"/>
      <c r="AA3981" s="107"/>
      <c r="AB3981" s="110"/>
      <c r="AC3981" s="110"/>
      <c r="AE3981" s="105"/>
      <c r="AF3981" s="105"/>
      <c r="AR3981" s="112"/>
    </row>
    <row r="3982" spans="2:44" x14ac:dyDescent="0.25">
      <c r="B3982" s="1" t="str">
        <f>IF(I3982="","",
(IF(N3982=FİLTRE!$H$6,2,0)+IF(FİLTRE!$H$6="TOPLAM",2,0))
)</f>
        <v/>
      </c>
      <c r="C3982">
        <f>IF(FİLTRE!$M$5="",9,(IF(U3982&gt;=FİLTRE!$M$5,1,0)))</f>
        <v>1</v>
      </c>
      <c r="D3982" s="1">
        <f>IF(FİLTRE!$M$6="",9,(IF('SKT LİSTESİ'!P3982&lt;=FİLTRE!$M$6,1,0)))</f>
        <v>1</v>
      </c>
      <c r="E3982" s="25" t="str">
        <f>IF(I3982="","",(COUNTIFS($L$4:L3982,L3982)))</f>
        <v/>
      </c>
      <c r="F3982" s="13">
        <f>IF(OR(B3982&lt;&gt;2,C3982&lt;&gt;1,D3982&lt;&gt;1,H3982&lt;&gt;1),0,
COUNTIFS($B$4:B3982,2,$C$4:C3982,1,$D$4:D3982,1,$H$4:H3982,1))</f>
        <v>0</v>
      </c>
      <c r="G3982" s="26" t="str">
        <f>IF(I3982="","",(COUNTIF($E$4:E3982,E3982)))</f>
        <v/>
      </c>
      <c r="H3982" s="1">
        <f>IF(AND(J3982="SAYIM",FİLTRE!$H$5="RAFTA",U3982&lt;&gt;0),1,0)+
IF(AND(J3982="İADE DEPO",FİLTRE!$H$5="İADE DEPO"),1,0)+
IF(FİLTRE!$H$5="TÜMÜ",1,0)+
IF(AND(J3982="FİRMA İADE",FİLTRE!$H$5="FİRMA İADE"),1,0)+
IF(AND(J3982="İMHA",FİLTRE!$H$5="İMHA"),1,0)</f>
        <v>1</v>
      </c>
      <c r="I3982" s="99"/>
      <c r="J3982" s="100"/>
      <c r="K3982" s="100"/>
      <c r="L3982" s="101"/>
      <c r="M3982" s="102"/>
      <c r="N3982" s="101"/>
      <c r="O3982" s="99"/>
      <c r="P3982" s="103"/>
      <c r="Q3982" s="104"/>
      <c r="R3982" s="50"/>
      <c r="S3982" s="105"/>
      <c r="T3982" s="106"/>
      <c r="U3982" s="107"/>
      <c r="V3982" s="108"/>
      <c r="W3982" s="107"/>
      <c r="X3982" s="107"/>
      <c r="AA3982" s="107"/>
      <c r="AB3982" s="110"/>
      <c r="AC3982" s="110"/>
      <c r="AE3982" s="105"/>
      <c r="AF3982" s="105"/>
      <c r="AR3982" s="112"/>
    </row>
    <row r="3983" spans="2:44" x14ac:dyDescent="0.25">
      <c r="B3983" s="1" t="str">
        <f>IF(I3983="","",
(IF(N3983=FİLTRE!$H$6,2,0)+IF(FİLTRE!$H$6="TOPLAM",2,0))
)</f>
        <v/>
      </c>
      <c r="C3983">
        <f>IF(FİLTRE!$M$5="",9,(IF(U3983&gt;=FİLTRE!$M$5,1,0)))</f>
        <v>1</v>
      </c>
      <c r="D3983" s="1">
        <f>IF(FİLTRE!$M$6="",9,(IF('SKT LİSTESİ'!P3983&lt;=FİLTRE!$M$6,1,0)))</f>
        <v>1</v>
      </c>
      <c r="E3983" s="25" t="str">
        <f>IF(I3983="","",(COUNTIFS($L$4:L3983,L3983)))</f>
        <v/>
      </c>
      <c r="F3983" s="13">
        <f>IF(OR(B3983&lt;&gt;2,C3983&lt;&gt;1,D3983&lt;&gt;1,H3983&lt;&gt;1),0,
COUNTIFS($B$4:B3983,2,$C$4:C3983,1,$D$4:D3983,1,$H$4:H3983,1))</f>
        <v>0</v>
      </c>
      <c r="G3983" s="26" t="str">
        <f>IF(I3983="","",(COUNTIF($E$4:E3983,E3983)))</f>
        <v/>
      </c>
      <c r="H3983" s="1">
        <f>IF(AND(J3983="SAYIM",FİLTRE!$H$5="RAFTA",U3983&lt;&gt;0),1,0)+
IF(AND(J3983="İADE DEPO",FİLTRE!$H$5="İADE DEPO"),1,0)+
IF(FİLTRE!$H$5="TÜMÜ",1,0)+
IF(AND(J3983="FİRMA İADE",FİLTRE!$H$5="FİRMA İADE"),1,0)+
IF(AND(J3983="İMHA",FİLTRE!$H$5="İMHA"),1,0)</f>
        <v>1</v>
      </c>
      <c r="I3983" s="99"/>
      <c r="J3983" s="100"/>
      <c r="K3983" s="100"/>
      <c r="L3983" s="101"/>
      <c r="M3983" s="102"/>
      <c r="N3983" s="101"/>
      <c r="O3983" s="99"/>
      <c r="P3983" s="103"/>
      <c r="Q3983" s="104"/>
      <c r="R3983" s="50"/>
      <c r="S3983" s="105"/>
      <c r="T3983" s="106"/>
      <c r="U3983" s="107"/>
      <c r="V3983" s="108"/>
      <c r="W3983" s="107"/>
      <c r="X3983" s="107"/>
      <c r="AA3983" s="107"/>
      <c r="AB3983" s="110"/>
      <c r="AC3983" s="110"/>
      <c r="AE3983" s="105"/>
      <c r="AF3983" s="105"/>
      <c r="AR3983" s="112"/>
    </row>
    <row r="3984" spans="2:44" x14ac:dyDescent="0.25">
      <c r="B3984" s="1" t="str">
        <f>IF(I3984="","",
(IF(N3984=FİLTRE!$H$6,2,0)+IF(FİLTRE!$H$6="TOPLAM",2,0))
)</f>
        <v/>
      </c>
      <c r="C3984">
        <f>IF(FİLTRE!$M$5="",9,(IF(U3984&gt;=FİLTRE!$M$5,1,0)))</f>
        <v>1</v>
      </c>
      <c r="D3984" s="1">
        <f>IF(FİLTRE!$M$6="",9,(IF('SKT LİSTESİ'!P3984&lt;=FİLTRE!$M$6,1,0)))</f>
        <v>1</v>
      </c>
      <c r="E3984" s="25" t="str">
        <f>IF(I3984="","",(COUNTIFS($L$4:L3984,L3984)))</f>
        <v/>
      </c>
      <c r="F3984" s="13">
        <f>IF(OR(B3984&lt;&gt;2,C3984&lt;&gt;1,D3984&lt;&gt;1,H3984&lt;&gt;1),0,
COUNTIFS($B$4:B3984,2,$C$4:C3984,1,$D$4:D3984,1,$H$4:H3984,1))</f>
        <v>0</v>
      </c>
      <c r="G3984" s="26" t="str">
        <f>IF(I3984="","",(COUNTIF($E$4:E3984,E3984)))</f>
        <v/>
      </c>
      <c r="H3984" s="1">
        <f>IF(AND(J3984="SAYIM",FİLTRE!$H$5="RAFTA",U3984&lt;&gt;0),1,0)+
IF(AND(J3984="İADE DEPO",FİLTRE!$H$5="İADE DEPO"),1,0)+
IF(FİLTRE!$H$5="TÜMÜ",1,0)+
IF(AND(J3984="FİRMA İADE",FİLTRE!$H$5="FİRMA İADE"),1,0)+
IF(AND(J3984="İMHA",FİLTRE!$H$5="İMHA"),1,0)</f>
        <v>1</v>
      </c>
      <c r="I3984" s="99"/>
      <c r="J3984" s="100"/>
      <c r="K3984" s="100"/>
      <c r="L3984" s="101"/>
      <c r="M3984" s="102"/>
      <c r="N3984" s="101"/>
      <c r="O3984" s="99"/>
      <c r="P3984" s="103"/>
      <c r="Q3984" s="104"/>
      <c r="R3984" s="50"/>
      <c r="S3984" s="105"/>
      <c r="T3984" s="106"/>
      <c r="U3984" s="107"/>
      <c r="V3984" s="108"/>
      <c r="W3984" s="107"/>
      <c r="X3984" s="107"/>
      <c r="AA3984" s="107"/>
      <c r="AB3984" s="110"/>
      <c r="AC3984" s="110"/>
      <c r="AE3984" s="105"/>
      <c r="AF3984" s="105"/>
      <c r="AR3984" s="112"/>
    </row>
    <row r="3985" spans="2:44" x14ac:dyDescent="0.25">
      <c r="B3985" s="1" t="str">
        <f>IF(I3985="","",
(IF(N3985=FİLTRE!$H$6,2,0)+IF(FİLTRE!$H$6="TOPLAM",2,0))
)</f>
        <v/>
      </c>
      <c r="C3985">
        <f>IF(FİLTRE!$M$5="",9,(IF(U3985&gt;=FİLTRE!$M$5,1,0)))</f>
        <v>1</v>
      </c>
      <c r="D3985" s="1">
        <f>IF(FİLTRE!$M$6="",9,(IF('SKT LİSTESİ'!P3985&lt;=FİLTRE!$M$6,1,0)))</f>
        <v>1</v>
      </c>
      <c r="E3985" s="25" t="str">
        <f>IF(I3985="","",(COUNTIFS($L$4:L3985,L3985)))</f>
        <v/>
      </c>
      <c r="F3985" s="13">
        <f>IF(OR(B3985&lt;&gt;2,C3985&lt;&gt;1,D3985&lt;&gt;1,H3985&lt;&gt;1),0,
COUNTIFS($B$4:B3985,2,$C$4:C3985,1,$D$4:D3985,1,$H$4:H3985,1))</f>
        <v>0</v>
      </c>
      <c r="G3985" s="26" t="str">
        <f>IF(I3985="","",(COUNTIF($E$4:E3985,E3985)))</f>
        <v/>
      </c>
      <c r="H3985" s="1">
        <f>IF(AND(J3985="SAYIM",FİLTRE!$H$5="RAFTA",U3985&lt;&gt;0),1,0)+
IF(AND(J3985="İADE DEPO",FİLTRE!$H$5="İADE DEPO"),1,0)+
IF(FİLTRE!$H$5="TÜMÜ",1,0)+
IF(AND(J3985="FİRMA İADE",FİLTRE!$H$5="FİRMA İADE"),1,0)+
IF(AND(J3985="İMHA",FİLTRE!$H$5="İMHA"),1,0)</f>
        <v>1</v>
      </c>
      <c r="I3985" s="99"/>
      <c r="J3985" s="100"/>
      <c r="K3985" s="100"/>
      <c r="L3985" s="101"/>
      <c r="M3985" s="102"/>
      <c r="N3985" s="101"/>
      <c r="O3985" s="99"/>
      <c r="P3985" s="103"/>
      <c r="Q3985" s="104"/>
      <c r="R3985" s="50"/>
      <c r="S3985" s="105"/>
      <c r="T3985" s="106"/>
      <c r="U3985" s="107"/>
      <c r="V3985" s="108"/>
      <c r="W3985" s="107"/>
      <c r="X3985" s="107"/>
      <c r="AA3985" s="107"/>
      <c r="AB3985" s="110"/>
      <c r="AC3985" s="110"/>
      <c r="AE3985" s="105"/>
      <c r="AF3985" s="105"/>
      <c r="AR3985" s="112"/>
    </row>
    <row r="3986" spans="2:44" x14ac:dyDescent="0.25">
      <c r="B3986" s="1" t="str">
        <f>IF(I3986="","",
(IF(N3986=FİLTRE!$H$6,2,0)+IF(FİLTRE!$H$6="TOPLAM",2,0))
)</f>
        <v/>
      </c>
      <c r="C3986">
        <f>IF(FİLTRE!$M$5="",9,(IF(U3986&gt;=FİLTRE!$M$5,1,0)))</f>
        <v>1</v>
      </c>
      <c r="D3986" s="1">
        <f>IF(FİLTRE!$M$6="",9,(IF('SKT LİSTESİ'!P3986&lt;=FİLTRE!$M$6,1,0)))</f>
        <v>1</v>
      </c>
      <c r="E3986" s="25" t="str">
        <f>IF(I3986="","",(COUNTIFS($L$4:L3986,L3986)))</f>
        <v/>
      </c>
      <c r="F3986" s="13">
        <f>IF(OR(B3986&lt;&gt;2,C3986&lt;&gt;1,D3986&lt;&gt;1,H3986&lt;&gt;1),0,
COUNTIFS($B$4:B3986,2,$C$4:C3986,1,$D$4:D3986,1,$H$4:H3986,1))</f>
        <v>0</v>
      </c>
      <c r="G3986" s="26" t="str">
        <f>IF(I3986="","",(COUNTIF($E$4:E3986,E3986)))</f>
        <v/>
      </c>
      <c r="H3986" s="1">
        <f>IF(AND(J3986="SAYIM",FİLTRE!$H$5="RAFTA",U3986&lt;&gt;0),1,0)+
IF(AND(J3986="İADE DEPO",FİLTRE!$H$5="İADE DEPO"),1,0)+
IF(FİLTRE!$H$5="TÜMÜ",1,0)+
IF(AND(J3986="FİRMA İADE",FİLTRE!$H$5="FİRMA İADE"),1,0)+
IF(AND(J3986="İMHA",FİLTRE!$H$5="İMHA"),1,0)</f>
        <v>1</v>
      </c>
      <c r="I3986" s="99"/>
      <c r="J3986" s="100"/>
      <c r="K3986" s="100"/>
      <c r="L3986" s="101"/>
      <c r="M3986" s="102"/>
      <c r="N3986" s="101"/>
      <c r="O3986" s="99"/>
      <c r="P3986" s="103"/>
      <c r="Q3986" s="104"/>
      <c r="R3986" s="50"/>
      <c r="S3986" s="105"/>
      <c r="T3986" s="106"/>
      <c r="U3986" s="107"/>
      <c r="V3986" s="108"/>
      <c r="W3986" s="107"/>
      <c r="X3986" s="107"/>
      <c r="AA3986" s="107"/>
      <c r="AB3986" s="110"/>
      <c r="AC3986" s="110"/>
      <c r="AE3986" s="105"/>
      <c r="AF3986" s="105"/>
      <c r="AR3986" s="112"/>
    </row>
    <row r="3987" spans="2:44" x14ac:dyDescent="0.25">
      <c r="B3987" s="1" t="str">
        <f>IF(I3987="","",
(IF(N3987=FİLTRE!$H$6,2,0)+IF(FİLTRE!$H$6="TOPLAM",2,0))
)</f>
        <v/>
      </c>
      <c r="C3987">
        <f>IF(FİLTRE!$M$5="",9,(IF(U3987&gt;=FİLTRE!$M$5,1,0)))</f>
        <v>1</v>
      </c>
      <c r="D3987" s="1">
        <f>IF(FİLTRE!$M$6="",9,(IF('SKT LİSTESİ'!P3987&lt;=FİLTRE!$M$6,1,0)))</f>
        <v>1</v>
      </c>
      <c r="E3987" s="25" t="str">
        <f>IF(I3987="","",(COUNTIFS($L$4:L3987,L3987)))</f>
        <v/>
      </c>
      <c r="F3987" s="13">
        <f>IF(OR(B3987&lt;&gt;2,C3987&lt;&gt;1,D3987&lt;&gt;1,H3987&lt;&gt;1),0,
COUNTIFS($B$4:B3987,2,$C$4:C3987,1,$D$4:D3987,1,$H$4:H3987,1))</f>
        <v>0</v>
      </c>
      <c r="G3987" s="26" t="str">
        <f>IF(I3987="","",(COUNTIF($E$4:E3987,E3987)))</f>
        <v/>
      </c>
      <c r="H3987" s="1">
        <f>IF(AND(J3987="SAYIM",FİLTRE!$H$5="RAFTA",U3987&lt;&gt;0),1,0)+
IF(AND(J3987="İADE DEPO",FİLTRE!$H$5="İADE DEPO"),1,0)+
IF(FİLTRE!$H$5="TÜMÜ",1,0)+
IF(AND(J3987="FİRMA İADE",FİLTRE!$H$5="FİRMA İADE"),1,0)+
IF(AND(J3987="İMHA",FİLTRE!$H$5="İMHA"),1,0)</f>
        <v>1</v>
      </c>
      <c r="I3987" s="99"/>
      <c r="J3987" s="100"/>
      <c r="K3987" s="100"/>
      <c r="L3987" s="101"/>
      <c r="M3987" s="102"/>
      <c r="N3987" s="101"/>
      <c r="O3987" s="99"/>
      <c r="P3987" s="103"/>
      <c r="Q3987" s="104"/>
      <c r="R3987" s="50"/>
      <c r="S3987" s="105"/>
      <c r="T3987" s="106"/>
      <c r="U3987" s="107"/>
      <c r="V3987" s="108"/>
      <c r="W3987" s="107"/>
      <c r="X3987" s="107"/>
      <c r="AA3987" s="107"/>
      <c r="AB3987" s="110"/>
      <c r="AC3987" s="110"/>
      <c r="AE3987" s="105"/>
      <c r="AF3987" s="105"/>
      <c r="AR3987" s="112"/>
    </row>
    <row r="3988" spans="2:44" x14ac:dyDescent="0.25">
      <c r="B3988" s="1" t="str">
        <f>IF(I3988="","",
(IF(N3988=FİLTRE!$H$6,2,0)+IF(FİLTRE!$H$6="TOPLAM",2,0))
)</f>
        <v/>
      </c>
      <c r="C3988">
        <f>IF(FİLTRE!$M$5="",9,(IF(U3988&gt;=FİLTRE!$M$5,1,0)))</f>
        <v>1</v>
      </c>
      <c r="D3988" s="1">
        <f>IF(FİLTRE!$M$6="",9,(IF('SKT LİSTESİ'!P3988&lt;=FİLTRE!$M$6,1,0)))</f>
        <v>1</v>
      </c>
      <c r="E3988" s="25" t="str">
        <f>IF(I3988="","",(COUNTIFS($L$4:L3988,L3988)))</f>
        <v/>
      </c>
      <c r="F3988" s="13">
        <f>IF(OR(B3988&lt;&gt;2,C3988&lt;&gt;1,D3988&lt;&gt;1,H3988&lt;&gt;1),0,
COUNTIFS($B$4:B3988,2,$C$4:C3988,1,$D$4:D3988,1,$H$4:H3988,1))</f>
        <v>0</v>
      </c>
      <c r="G3988" s="26" t="str">
        <f>IF(I3988="","",(COUNTIF($E$4:E3988,E3988)))</f>
        <v/>
      </c>
      <c r="H3988" s="1">
        <f>IF(AND(J3988="SAYIM",FİLTRE!$H$5="RAFTA",U3988&lt;&gt;0),1,0)+
IF(AND(J3988="İADE DEPO",FİLTRE!$H$5="İADE DEPO"),1,0)+
IF(FİLTRE!$H$5="TÜMÜ",1,0)+
IF(AND(J3988="FİRMA İADE",FİLTRE!$H$5="FİRMA İADE"),1,0)+
IF(AND(J3988="İMHA",FİLTRE!$H$5="İMHA"),1,0)</f>
        <v>1</v>
      </c>
      <c r="I3988" s="99"/>
      <c r="J3988" s="100"/>
      <c r="K3988" s="100"/>
      <c r="L3988" s="101"/>
      <c r="M3988" s="102"/>
      <c r="N3988" s="101"/>
      <c r="O3988" s="99"/>
      <c r="P3988" s="103"/>
      <c r="Q3988" s="104"/>
      <c r="R3988" s="50"/>
      <c r="S3988" s="105"/>
      <c r="T3988" s="106"/>
      <c r="U3988" s="107"/>
      <c r="V3988" s="108"/>
      <c r="W3988" s="107"/>
      <c r="X3988" s="107"/>
      <c r="AA3988" s="107"/>
      <c r="AB3988" s="110"/>
      <c r="AC3988" s="110"/>
      <c r="AE3988" s="105"/>
      <c r="AF3988" s="105"/>
      <c r="AR3988" s="112"/>
    </row>
    <row r="3989" spans="2:44" x14ac:dyDescent="0.25">
      <c r="B3989" s="1" t="str">
        <f>IF(I3989="","",
(IF(N3989=FİLTRE!$H$6,2,0)+IF(FİLTRE!$H$6="TOPLAM",2,0))
)</f>
        <v/>
      </c>
      <c r="C3989">
        <f>IF(FİLTRE!$M$5="",9,(IF(U3989&gt;=FİLTRE!$M$5,1,0)))</f>
        <v>1</v>
      </c>
      <c r="D3989" s="1">
        <f>IF(FİLTRE!$M$6="",9,(IF('SKT LİSTESİ'!P3989&lt;=FİLTRE!$M$6,1,0)))</f>
        <v>1</v>
      </c>
      <c r="E3989" s="25" t="str">
        <f>IF(I3989="","",(COUNTIFS($L$4:L3989,L3989)))</f>
        <v/>
      </c>
      <c r="F3989" s="13">
        <f>IF(OR(B3989&lt;&gt;2,C3989&lt;&gt;1,D3989&lt;&gt;1,H3989&lt;&gt;1),0,
COUNTIFS($B$4:B3989,2,$C$4:C3989,1,$D$4:D3989,1,$H$4:H3989,1))</f>
        <v>0</v>
      </c>
      <c r="G3989" s="26" t="str">
        <f>IF(I3989="","",(COUNTIF($E$4:E3989,E3989)))</f>
        <v/>
      </c>
      <c r="H3989" s="1">
        <f>IF(AND(J3989="SAYIM",FİLTRE!$H$5="RAFTA",U3989&lt;&gt;0),1,0)+
IF(AND(J3989="İADE DEPO",FİLTRE!$H$5="İADE DEPO"),1,0)+
IF(FİLTRE!$H$5="TÜMÜ",1,0)+
IF(AND(J3989="FİRMA İADE",FİLTRE!$H$5="FİRMA İADE"),1,0)+
IF(AND(J3989="İMHA",FİLTRE!$H$5="İMHA"),1,0)</f>
        <v>1</v>
      </c>
      <c r="I3989" s="99"/>
      <c r="J3989" s="100"/>
      <c r="K3989" s="100"/>
      <c r="L3989" s="101"/>
      <c r="M3989" s="102"/>
      <c r="N3989" s="101"/>
      <c r="O3989" s="99"/>
      <c r="P3989" s="103"/>
      <c r="Q3989" s="104"/>
      <c r="R3989" s="50"/>
      <c r="S3989" s="105"/>
      <c r="T3989" s="106"/>
      <c r="U3989" s="107"/>
      <c r="V3989" s="108"/>
      <c r="W3989" s="107"/>
      <c r="X3989" s="107"/>
      <c r="AA3989" s="107"/>
      <c r="AB3989" s="110"/>
      <c r="AC3989" s="110"/>
      <c r="AE3989" s="105"/>
      <c r="AF3989" s="105"/>
      <c r="AR3989" s="112"/>
    </row>
    <row r="3990" spans="2:44" x14ac:dyDescent="0.25">
      <c r="B3990" s="1" t="str">
        <f>IF(I3990="","",
(IF(N3990=FİLTRE!$H$6,2,0)+IF(FİLTRE!$H$6="TOPLAM",2,0))
)</f>
        <v/>
      </c>
      <c r="C3990">
        <f>IF(FİLTRE!$M$5="",9,(IF(U3990&gt;=FİLTRE!$M$5,1,0)))</f>
        <v>1</v>
      </c>
      <c r="D3990" s="1">
        <f>IF(FİLTRE!$M$6="",9,(IF('SKT LİSTESİ'!P3990&lt;=FİLTRE!$M$6,1,0)))</f>
        <v>1</v>
      </c>
      <c r="E3990" s="25" t="str">
        <f>IF(I3990="","",(COUNTIFS($L$4:L3990,L3990)))</f>
        <v/>
      </c>
      <c r="F3990" s="13">
        <f>IF(OR(B3990&lt;&gt;2,C3990&lt;&gt;1,D3990&lt;&gt;1,H3990&lt;&gt;1),0,
COUNTIFS($B$4:B3990,2,$C$4:C3990,1,$D$4:D3990,1,$H$4:H3990,1))</f>
        <v>0</v>
      </c>
      <c r="G3990" s="26" t="str">
        <f>IF(I3990="","",(COUNTIF($E$4:E3990,E3990)))</f>
        <v/>
      </c>
      <c r="H3990" s="1">
        <f>IF(AND(J3990="SAYIM",FİLTRE!$H$5="RAFTA",U3990&lt;&gt;0),1,0)+
IF(AND(J3990="İADE DEPO",FİLTRE!$H$5="İADE DEPO"),1,0)+
IF(FİLTRE!$H$5="TÜMÜ",1,0)+
IF(AND(J3990="FİRMA İADE",FİLTRE!$H$5="FİRMA İADE"),1,0)+
IF(AND(J3990="İMHA",FİLTRE!$H$5="İMHA"),1,0)</f>
        <v>1</v>
      </c>
      <c r="I3990" s="99"/>
      <c r="J3990" s="100"/>
      <c r="K3990" s="100"/>
      <c r="L3990" s="101"/>
      <c r="M3990" s="102"/>
      <c r="N3990" s="101"/>
      <c r="O3990" s="99"/>
      <c r="P3990" s="103"/>
      <c r="Q3990" s="104"/>
      <c r="R3990" s="50"/>
      <c r="S3990" s="105"/>
      <c r="T3990" s="106"/>
      <c r="U3990" s="107"/>
      <c r="V3990" s="108"/>
      <c r="W3990" s="107"/>
      <c r="X3990" s="107"/>
      <c r="AA3990" s="107"/>
      <c r="AB3990" s="110"/>
      <c r="AC3990" s="110"/>
      <c r="AE3990" s="105"/>
      <c r="AF3990" s="105"/>
      <c r="AR3990" s="112"/>
    </row>
    <row r="3991" spans="2:44" x14ac:dyDescent="0.25">
      <c r="B3991" s="1" t="str">
        <f>IF(I3991="","",
(IF(N3991=FİLTRE!$H$6,2,0)+IF(FİLTRE!$H$6="TOPLAM",2,0))
)</f>
        <v/>
      </c>
      <c r="C3991">
        <f>IF(FİLTRE!$M$5="",9,(IF(U3991&gt;=FİLTRE!$M$5,1,0)))</f>
        <v>1</v>
      </c>
      <c r="D3991" s="1">
        <f>IF(FİLTRE!$M$6="",9,(IF('SKT LİSTESİ'!P3991&lt;=FİLTRE!$M$6,1,0)))</f>
        <v>1</v>
      </c>
      <c r="E3991" s="25" t="str">
        <f>IF(I3991="","",(COUNTIFS($L$4:L3991,L3991)))</f>
        <v/>
      </c>
      <c r="F3991" s="13">
        <f>IF(OR(B3991&lt;&gt;2,C3991&lt;&gt;1,D3991&lt;&gt;1,H3991&lt;&gt;1),0,
COUNTIFS($B$4:B3991,2,$C$4:C3991,1,$D$4:D3991,1,$H$4:H3991,1))</f>
        <v>0</v>
      </c>
      <c r="G3991" s="26" t="str">
        <f>IF(I3991="","",(COUNTIF($E$4:E3991,E3991)))</f>
        <v/>
      </c>
      <c r="H3991" s="1">
        <f>IF(AND(J3991="SAYIM",FİLTRE!$H$5="RAFTA",U3991&lt;&gt;0),1,0)+
IF(AND(J3991="İADE DEPO",FİLTRE!$H$5="İADE DEPO"),1,0)+
IF(FİLTRE!$H$5="TÜMÜ",1,0)+
IF(AND(J3991="FİRMA İADE",FİLTRE!$H$5="FİRMA İADE"),1,0)+
IF(AND(J3991="İMHA",FİLTRE!$H$5="İMHA"),1,0)</f>
        <v>1</v>
      </c>
      <c r="I3991" s="99"/>
      <c r="J3991" s="100"/>
      <c r="K3991" s="100"/>
      <c r="L3991" s="101"/>
      <c r="M3991" s="102"/>
      <c r="N3991" s="101"/>
      <c r="O3991" s="99"/>
      <c r="P3991" s="103"/>
      <c r="Q3991" s="104"/>
      <c r="R3991" s="50"/>
      <c r="S3991" s="105"/>
      <c r="T3991" s="106"/>
      <c r="U3991" s="107"/>
      <c r="V3991" s="108"/>
      <c r="W3991" s="107"/>
      <c r="X3991" s="107"/>
      <c r="AA3991" s="107"/>
      <c r="AB3991" s="110"/>
      <c r="AC3991" s="110"/>
      <c r="AE3991" s="105"/>
      <c r="AF3991" s="105"/>
      <c r="AR3991" s="112"/>
    </row>
    <row r="3992" spans="2:44" x14ac:dyDescent="0.25">
      <c r="B3992" s="1" t="str">
        <f>IF(I3992="","",
(IF(N3992=FİLTRE!$H$6,2,0)+IF(FİLTRE!$H$6="TOPLAM",2,0))
)</f>
        <v/>
      </c>
      <c r="C3992">
        <f>IF(FİLTRE!$M$5="",9,(IF(U3992&gt;=FİLTRE!$M$5,1,0)))</f>
        <v>1</v>
      </c>
      <c r="D3992" s="1">
        <f>IF(FİLTRE!$M$6="",9,(IF('SKT LİSTESİ'!P3992&lt;=FİLTRE!$M$6,1,0)))</f>
        <v>1</v>
      </c>
      <c r="E3992" s="25" t="str">
        <f>IF(I3992="","",(COUNTIFS($L$4:L3992,L3992)))</f>
        <v/>
      </c>
      <c r="F3992" s="13">
        <f>IF(OR(B3992&lt;&gt;2,C3992&lt;&gt;1,D3992&lt;&gt;1,H3992&lt;&gt;1),0,
COUNTIFS($B$4:B3992,2,$C$4:C3992,1,$D$4:D3992,1,$H$4:H3992,1))</f>
        <v>0</v>
      </c>
      <c r="G3992" s="26" t="str">
        <f>IF(I3992="","",(COUNTIF($E$4:E3992,E3992)))</f>
        <v/>
      </c>
      <c r="H3992" s="1">
        <f>IF(AND(J3992="SAYIM",FİLTRE!$H$5="RAFTA",U3992&lt;&gt;0),1,0)+
IF(AND(J3992="İADE DEPO",FİLTRE!$H$5="İADE DEPO"),1,0)+
IF(FİLTRE!$H$5="TÜMÜ",1,0)+
IF(AND(J3992="FİRMA İADE",FİLTRE!$H$5="FİRMA İADE"),1,0)+
IF(AND(J3992="İMHA",FİLTRE!$H$5="İMHA"),1,0)</f>
        <v>1</v>
      </c>
      <c r="I3992" s="99"/>
      <c r="J3992" s="100"/>
      <c r="K3992" s="100"/>
      <c r="L3992" s="101"/>
      <c r="M3992" s="102"/>
      <c r="N3992" s="101"/>
      <c r="O3992" s="99"/>
      <c r="P3992" s="103"/>
      <c r="Q3992" s="104"/>
      <c r="R3992" s="50"/>
      <c r="S3992" s="105"/>
      <c r="T3992" s="106"/>
      <c r="U3992" s="107"/>
      <c r="V3992" s="108"/>
      <c r="W3992" s="107"/>
      <c r="X3992" s="107"/>
      <c r="AA3992" s="107"/>
      <c r="AB3992" s="110"/>
      <c r="AC3992" s="110"/>
      <c r="AE3992" s="105"/>
      <c r="AF3992" s="105"/>
      <c r="AR3992" s="112"/>
    </row>
    <row r="3993" spans="2:44" x14ac:dyDescent="0.25">
      <c r="B3993" s="1" t="str">
        <f>IF(I3993="","",
(IF(N3993=FİLTRE!$H$6,2,0)+IF(FİLTRE!$H$6="TOPLAM",2,0))
)</f>
        <v/>
      </c>
      <c r="C3993">
        <f>IF(FİLTRE!$M$5="",9,(IF(U3993&gt;=FİLTRE!$M$5,1,0)))</f>
        <v>1</v>
      </c>
      <c r="D3993" s="1">
        <f>IF(FİLTRE!$M$6="",9,(IF('SKT LİSTESİ'!P3993&lt;=FİLTRE!$M$6,1,0)))</f>
        <v>1</v>
      </c>
      <c r="E3993" s="25" t="str">
        <f>IF(I3993="","",(COUNTIFS($L$4:L3993,L3993)))</f>
        <v/>
      </c>
      <c r="F3993" s="13">
        <f>IF(OR(B3993&lt;&gt;2,C3993&lt;&gt;1,D3993&lt;&gt;1,H3993&lt;&gt;1),0,
COUNTIFS($B$4:B3993,2,$C$4:C3993,1,$D$4:D3993,1,$H$4:H3993,1))</f>
        <v>0</v>
      </c>
      <c r="G3993" s="26" t="str">
        <f>IF(I3993="","",(COUNTIF($E$4:E3993,E3993)))</f>
        <v/>
      </c>
      <c r="H3993" s="1">
        <f>IF(AND(J3993="SAYIM",FİLTRE!$H$5="RAFTA",U3993&lt;&gt;0),1,0)+
IF(AND(J3993="İADE DEPO",FİLTRE!$H$5="İADE DEPO"),1,0)+
IF(FİLTRE!$H$5="TÜMÜ",1,0)+
IF(AND(J3993="FİRMA İADE",FİLTRE!$H$5="FİRMA İADE"),1,0)+
IF(AND(J3993="İMHA",FİLTRE!$H$5="İMHA"),1,0)</f>
        <v>1</v>
      </c>
      <c r="I3993" s="99"/>
      <c r="J3993" s="100"/>
      <c r="K3993" s="100"/>
      <c r="L3993" s="101"/>
      <c r="M3993" s="102"/>
      <c r="N3993" s="101"/>
      <c r="O3993" s="99"/>
      <c r="P3993" s="103"/>
      <c r="Q3993" s="104"/>
      <c r="R3993" s="50"/>
      <c r="S3993" s="105"/>
      <c r="T3993" s="106"/>
      <c r="U3993" s="107"/>
      <c r="V3993" s="108"/>
      <c r="W3993" s="107"/>
      <c r="X3993" s="107"/>
      <c r="AA3993" s="107"/>
      <c r="AB3993" s="110"/>
      <c r="AC3993" s="110"/>
      <c r="AE3993" s="105"/>
      <c r="AF3993" s="105"/>
      <c r="AR3993" s="112"/>
    </row>
    <row r="3994" spans="2:44" x14ac:dyDescent="0.25">
      <c r="B3994" s="1" t="str">
        <f>IF(I3994="","",
(IF(N3994=FİLTRE!$H$6,2,0)+IF(FİLTRE!$H$6="TOPLAM",2,0))
)</f>
        <v/>
      </c>
      <c r="C3994">
        <f>IF(FİLTRE!$M$5="",9,(IF(U3994&gt;=FİLTRE!$M$5,1,0)))</f>
        <v>1</v>
      </c>
      <c r="D3994" s="1">
        <f>IF(FİLTRE!$M$6="",9,(IF('SKT LİSTESİ'!P3994&lt;=FİLTRE!$M$6,1,0)))</f>
        <v>1</v>
      </c>
      <c r="E3994" s="25" t="str">
        <f>IF(I3994="","",(COUNTIFS($L$4:L3994,L3994)))</f>
        <v/>
      </c>
      <c r="F3994" s="13">
        <f>IF(OR(B3994&lt;&gt;2,C3994&lt;&gt;1,D3994&lt;&gt;1,H3994&lt;&gt;1),0,
COUNTIFS($B$4:B3994,2,$C$4:C3994,1,$D$4:D3994,1,$H$4:H3994,1))</f>
        <v>0</v>
      </c>
      <c r="G3994" s="26" t="str">
        <f>IF(I3994="","",(COUNTIF($E$4:E3994,E3994)))</f>
        <v/>
      </c>
      <c r="H3994" s="1">
        <f>IF(AND(J3994="SAYIM",FİLTRE!$H$5="RAFTA",U3994&lt;&gt;0),1,0)+
IF(AND(J3994="İADE DEPO",FİLTRE!$H$5="İADE DEPO"),1,0)+
IF(FİLTRE!$H$5="TÜMÜ",1,0)+
IF(AND(J3994="FİRMA İADE",FİLTRE!$H$5="FİRMA İADE"),1,0)+
IF(AND(J3994="İMHA",FİLTRE!$H$5="İMHA"),1,0)</f>
        <v>1</v>
      </c>
      <c r="I3994" s="99"/>
      <c r="J3994" s="100"/>
      <c r="K3994" s="100"/>
      <c r="L3994" s="101"/>
      <c r="M3994" s="102"/>
      <c r="N3994" s="101"/>
      <c r="O3994" s="99"/>
      <c r="P3994" s="103"/>
      <c r="Q3994" s="104"/>
      <c r="R3994" s="50"/>
      <c r="S3994" s="105"/>
      <c r="T3994" s="106"/>
      <c r="U3994" s="107"/>
      <c r="V3994" s="108"/>
      <c r="W3994" s="107"/>
      <c r="X3994" s="107"/>
      <c r="AA3994" s="107"/>
      <c r="AB3994" s="110"/>
      <c r="AC3994" s="110"/>
      <c r="AE3994" s="105"/>
      <c r="AF3994" s="105"/>
      <c r="AR3994" s="112"/>
    </row>
    <row r="3995" spans="2:44" x14ac:dyDescent="0.25">
      <c r="B3995" s="1" t="str">
        <f>IF(I3995="","",
(IF(N3995=FİLTRE!$H$6,2,0)+IF(FİLTRE!$H$6="TOPLAM",2,0))
)</f>
        <v/>
      </c>
      <c r="C3995">
        <f>IF(FİLTRE!$M$5="",9,(IF(U3995&gt;=FİLTRE!$M$5,1,0)))</f>
        <v>1</v>
      </c>
      <c r="D3995" s="1">
        <f>IF(FİLTRE!$M$6="",9,(IF('SKT LİSTESİ'!P3995&lt;=FİLTRE!$M$6,1,0)))</f>
        <v>1</v>
      </c>
      <c r="E3995" s="25" t="str">
        <f>IF(I3995="","",(COUNTIFS($L$4:L3995,L3995)))</f>
        <v/>
      </c>
      <c r="F3995" s="13">
        <f>IF(OR(B3995&lt;&gt;2,C3995&lt;&gt;1,D3995&lt;&gt;1,H3995&lt;&gt;1),0,
COUNTIFS($B$4:B3995,2,$C$4:C3995,1,$D$4:D3995,1,$H$4:H3995,1))</f>
        <v>0</v>
      </c>
      <c r="G3995" s="26" t="str">
        <f>IF(I3995="","",(COUNTIF($E$4:E3995,E3995)))</f>
        <v/>
      </c>
      <c r="H3995" s="1">
        <f>IF(AND(J3995="SAYIM",FİLTRE!$H$5="RAFTA",U3995&lt;&gt;0),1,0)+
IF(AND(J3995="İADE DEPO",FİLTRE!$H$5="İADE DEPO"),1,0)+
IF(FİLTRE!$H$5="TÜMÜ",1,0)+
IF(AND(J3995="FİRMA İADE",FİLTRE!$H$5="FİRMA İADE"),1,0)+
IF(AND(J3995="İMHA",FİLTRE!$H$5="İMHA"),1,0)</f>
        <v>1</v>
      </c>
      <c r="I3995" s="99"/>
      <c r="J3995" s="100"/>
      <c r="K3995" s="100"/>
      <c r="L3995" s="101"/>
      <c r="M3995" s="102"/>
      <c r="N3995" s="101"/>
      <c r="O3995" s="99"/>
      <c r="P3995" s="103"/>
      <c r="Q3995" s="104"/>
      <c r="R3995" s="50"/>
      <c r="S3995" s="105"/>
      <c r="T3995" s="106"/>
      <c r="U3995" s="107"/>
      <c r="V3995" s="108"/>
      <c r="W3995" s="107"/>
      <c r="X3995" s="107"/>
      <c r="AA3995" s="107"/>
      <c r="AB3995" s="110"/>
      <c r="AC3995" s="110"/>
      <c r="AE3995" s="105"/>
      <c r="AF3995" s="105"/>
      <c r="AR3995" s="112"/>
    </row>
    <row r="3996" spans="2:44" x14ac:dyDescent="0.25">
      <c r="B3996" s="1" t="str">
        <f>IF(I3996="","",
(IF(N3996=FİLTRE!$H$6,2,0)+IF(FİLTRE!$H$6="TOPLAM",2,0))
)</f>
        <v/>
      </c>
      <c r="C3996">
        <f>IF(FİLTRE!$M$5="",9,(IF(U3996&gt;=FİLTRE!$M$5,1,0)))</f>
        <v>1</v>
      </c>
      <c r="D3996" s="1">
        <f>IF(FİLTRE!$M$6="",9,(IF('SKT LİSTESİ'!P3996&lt;=FİLTRE!$M$6,1,0)))</f>
        <v>1</v>
      </c>
      <c r="E3996" s="25" t="str">
        <f>IF(I3996="","",(COUNTIFS($L$4:L3996,L3996)))</f>
        <v/>
      </c>
      <c r="F3996" s="13">
        <f>IF(OR(B3996&lt;&gt;2,C3996&lt;&gt;1,D3996&lt;&gt;1,H3996&lt;&gt;1),0,
COUNTIFS($B$4:B3996,2,$C$4:C3996,1,$D$4:D3996,1,$H$4:H3996,1))</f>
        <v>0</v>
      </c>
      <c r="G3996" s="26" t="str">
        <f>IF(I3996="","",(COUNTIF($E$4:E3996,E3996)))</f>
        <v/>
      </c>
      <c r="H3996" s="1">
        <f>IF(AND(J3996="SAYIM",FİLTRE!$H$5="RAFTA",U3996&lt;&gt;0),1,0)+
IF(AND(J3996="İADE DEPO",FİLTRE!$H$5="İADE DEPO"),1,0)+
IF(FİLTRE!$H$5="TÜMÜ",1,0)+
IF(AND(J3996="FİRMA İADE",FİLTRE!$H$5="FİRMA İADE"),1,0)+
IF(AND(J3996="İMHA",FİLTRE!$H$5="İMHA"),1,0)</f>
        <v>1</v>
      </c>
      <c r="I3996" s="99"/>
      <c r="J3996" s="100"/>
      <c r="K3996" s="100"/>
      <c r="L3996" s="101"/>
      <c r="M3996" s="102"/>
      <c r="N3996" s="101"/>
      <c r="O3996" s="99"/>
      <c r="P3996" s="103"/>
      <c r="Q3996" s="104"/>
      <c r="R3996" s="50"/>
      <c r="S3996" s="105"/>
      <c r="T3996" s="106"/>
      <c r="U3996" s="107"/>
      <c r="V3996" s="108"/>
      <c r="W3996" s="107"/>
      <c r="X3996" s="107"/>
      <c r="AA3996" s="107"/>
      <c r="AB3996" s="110"/>
      <c r="AC3996" s="110"/>
      <c r="AE3996" s="105"/>
      <c r="AF3996" s="105"/>
      <c r="AR3996" s="112"/>
    </row>
    <row r="3997" spans="2:44" x14ac:dyDescent="0.25">
      <c r="B3997" s="1" t="str">
        <f>IF(I3997="","",
(IF(N3997=FİLTRE!$H$6,2,0)+IF(FİLTRE!$H$6="TOPLAM",2,0))
)</f>
        <v/>
      </c>
      <c r="C3997">
        <f>IF(FİLTRE!$M$5="",9,(IF(U3997&gt;=FİLTRE!$M$5,1,0)))</f>
        <v>1</v>
      </c>
      <c r="D3997" s="1">
        <f>IF(FİLTRE!$M$6="",9,(IF('SKT LİSTESİ'!P3997&lt;=FİLTRE!$M$6,1,0)))</f>
        <v>1</v>
      </c>
      <c r="E3997" s="25" t="str">
        <f>IF(I3997="","",(COUNTIFS($L$4:L3997,L3997)))</f>
        <v/>
      </c>
      <c r="F3997" s="13">
        <f>IF(OR(B3997&lt;&gt;2,C3997&lt;&gt;1,D3997&lt;&gt;1,H3997&lt;&gt;1),0,
COUNTIFS($B$4:B3997,2,$C$4:C3997,1,$D$4:D3997,1,$H$4:H3997,1))</f>
        <v>0</v>
      </c>
      <c r="G3997" s="26" t="str">
        <f>IF(I3997="","",(COUNTIF($E$4:E3997,E3997)))</f>
        <v/>
      </c>
      <c r="H3997" s="1">
        <f>IF(AND(J3997="SAYIM",FİLTRE!$H$5="RAFTA",U3997&lt;&gt;0),1,0)+
IF(AND(J3997="İADE DEPO",FİLTRE!$H$5="İADE DEPO"),1,0)+
IF(FİLTRE!$H$5="TÜMÜ",1,0)+
IF(AND(J3997="FİRMA İADE",FİLTRE!$H$5="FİRMA İADE"),1,0)+
IF(AND(J3997="İMHA",FİLTRE!$H$5="İMHA"),1,0)</f>
        <v>1</v>
      </c>
      <c r="I3997" s="99"/>
      <c r="J3997" s="100"/>
      <c r="K3997" s="100"/>
      <c r="L3997" s="101"/>
      <c r="M3997" s="102"/>
      <c r="N3997" s="101"/>
      <c r="O3997" s="99"/>
      <c r="P3997" s="103"/>
      <c r="Q3997" s="104"/>
      <c r="R3997" s="50"/>
      <c r="S3997" s="105"/>
      <c r="T3997" s="106"/>
      <c r="U3997" s="107"/>
      <c r="V3997" s="108"/>
      <c r="W3997" s="107"/>
      <c r="X3997" s="107"/>
      <c r="AA3997" s="107"/>
      <c r="AB3997" s="110"/>
      <c r="AC3997" s="110"/>
      <c r="AE3997" s="105"/>
      <c r="AF3997" s="105"/>
      <c r="AR3997" s="112"/>
    </row>
    <row r="3998" spans="2:44" x14ac:dyDescent="0.25">
      <c r="B3998" s="1" t="str">
        <f>IF(I3998="","",
(IF(N3998=FİLTRE!$H$6,2,0)+IF(FİLTRE!$H$6="TOPLAM",2,0))
)</f>
        <v/>
      </c>
      <c r="C3998">
        <f>IF(FİLTRE!$M$5="",9,(IF(U3998&gt;=FİLTRE!$M$5,1,0)))</f>
        <v>1</v>
      </c>
      <c r="D3998" s="1">
        <f>IF(FİLTRE!$M$6="",9,(IF('SKT LİSTESİ'!P3998&lt;=FİLTRE!$M$6,1,0)))</f>
        <v>1</v>
      </c>
      <c r="E3998" s="25" t="str">
        <f>IF(I3998="","",(COUNTIFS($L$4:L3998,L3998)))</f>
        <v/>
      </c>
      <c r="F3998" s="13">
        <f>IF(OR(B3998&lt;&gt;2,C3998&lt;&gt;1,D3998&lt;&gt;1,H3998&lt;&gt;1),0,
COUNTIFS($B$4:B3998,2,$C$4:C3998,1,$D$4:D3998,1,$H$4:H3998,1))</f>
        <v>0</v>
      </c>
      <c r="G3998" s="26" t="str">
        <f>IF(I3998="","",(COUNTIF($E$4:E3998,E3998)))</f>
        <v/>
      </c>
      <c r="H3998" s="1">
        <f>IF(AND(J3998="SAYIM",FİLTRE!$H$5="RAFTA",U3998&lt;&gt;0),1,0)+
IF(AND(J3998="İADE DEPO",FİLTRE!$H$5="İADE DEPO"),1,0)+
IF(FİLTRE!$H$5="TÜMÜ",1,0)+
IF(AND(J3998="FİRMA İADE",FİLTRE!$H$5="FİRMA İADE"),1,0)+
IF(AND(J3998="İMHA",FİLTRE!$H$5="İMHA"),1,0)</f>
        <v>1</v>
      </c>
      <c r="I3998" s="99"/>
      <c r="J3998" s="100"/>
      <c r="K3998" s="100"/>
      <c r="L3998" s="101"/>
      <c r="M3998" s="102"/>
      <c r="N3998" s="101"/>
      <c r="O3998" s="99"/>
      <c r="P3998" s="103"/>
      <c r="Q3998" s="104"/>
      <c r="R3998" s="50"/>
      <c r="S3998" s="105"/>
      <c r="T3998" s="106"/>
      <c r="U3998" s="107"/>
      <c r="V3998" s="108"/>
      <c r="W3998" s="107"/>
      <c r="X3998" s="107"/>
      <c r="AA3998" s="107"/>
      <c r="AB3998" s="110"/>
      <c r="AC3998" s="110"/>
      <c r="AE3998" s="105"/>
      <c r="AF3998" s="105"/>
      <c r="AR3998" s="112"/>
    </row>
    <row r="3999" spans="2:44" x14ac:dyDescent="0.25">
      <c r="B3999" s="1" t="str">
        <f>IF(I3999="","",
(IF(N3999=FİLTRE!$H$6,2,0)+IF(FİLTRE!$H$6="TOPLAM",2,0))
)</f>
        <v/>
      </c>
      <c r="C3999">
        <f>IF(FİLTRE!$M$5="",9,(IF(U3999&gt;=FİLTRE!$M$5,1,0)))</f>
        <v>1</v>
      </c>
      <c r="D3999" s="1">
        <f>IF(FİLTRE!$M$6="",9,(IF('SKT LİSTESİ'!P3999&lt;=FİLTRE!$M$6,1,0)))</f>
        <v>1</v>
      </c>
      <c r="E3999" s="25" t="str">
        <f>IF(I3999="","",(COUNTIFS($L$4:L3999,L3999)))</f>
        <v/>
      </c>
      <c r="F3999" s="13">
        <f>IF(OR(B3999&lt;&gt;2,C3999&lt;&gt;1,D3999&lt;&gt;1,H3999&lt;&gt;1),0,
COUNTIFS($B$4:B3999,2,$C$4:C3999,1,$D$4:D3999,1,$H$4:H3999,1))</f>
        <v>0</v>
      </c>
      <c r="G3999" s="26" t="str">
        <f>IF(I3999="","",(COUNTIF($E$4:E3999,E3999)))</f>
        <v/>
      </c>
      <c r="H3999" s="1">
        <f>IF(AND(J3999="SAYIM",FİLTRE!$H$5="RAFTA",U3999&lt;&gt;0),1,0)+
IF(AND(J3999="İADE DEPO",FİLTRE!$H$5="İADE DEPO"),1,0)+
IF(FİLTRE!$H$5="TÜMÜ",1,0)+
IF(AND(J3999="FİRMA İADE",FİLTRE!$H$5="FİRMA İADE"),1,0)+
IF(AND(J3999="İMHA",FİLTRE!$H$5="İMHA"),1,0)</f>
        <v>1</v>
      </c>
      <c r="I3999" s="99"/>
      <c r="J3999" s="100"/>
      <c r="K3999" s="100"/>
      <c r="L3999" s="101"/>
      <c r="M3999" s="102"/>
      <c r="N3999" s="101"/>
      <c r="O3999" s="99"/>
      <c r="P3999" s="103"/>
      <c r="Q3999" s="104"/>
      <c r="R3999" s="50"/>
      <c r="S3999" s="105"/>
      <c r="T3999" s="106"/>
      <c r="U3999" s="107"/>
      <c r="V3999" s="108"/>
      <c r="W3999" s="107"/>
      <c r="X3999" s="107"/>
      <c r="AA3999" s="107"/>
      <c r="AB3999" s="110"/>
      <c r="AC3999" s="110"/>
      <c r="AE3999" s="105"/>
      <c r="AF3999" s="105"/>
      <c r="AR3999" s="112"/>
    </row>
    <row r="4000" spans="2:44" x14ac:dyDescent="0.25">
      <c r="B4000" s="1" t="str">
        <f>IF(I4000="","",
(IF(N4000=FİLTRE!$H$6,2,0)+IF(FİLTRE!$H$6="TOPLAM",2,0))
)</f>
        <v/>
      </c>
      <c r="C4000">
        <f>IF(FİLTRE!$M$5="",9,(IF(U4000&gt;=FİLTRE!$M$5,1,0)))</f>
        <v>1</v>
      </c>
      <c r="D4000" s="1">
        <f>IF(FİLTRE!$M$6="",9,(IF('SKT LİSTESİ'!P4000&lt;=FİLTRE!$M$6,1,0)))</f>
        <v>1</v>
      </c>
      <c r="E4000" s="25" t="str">
        <f>IF(I4000="","",(COUNTIFS($L$4:L4000,L4000)))</f>
        <v/>
      </c>
      <c r="F4000" s="13">
        <f>IF(OR(B4000&lt;&gt;2,C4000&lt;&gt;1,D4000&lt;&gt;1,H4000&lt;&gt;1),0,
COUNTIFS($B$4:B4000,2,$C$4:C4000,1,$D$4:D4000,1,$H$4:H4000,1))</f>
        <v>0</v>
      </c>
      <c r="G4000" s="26" t="str">
        <f>IF(I4000="","",(COUNTIF($E$4:E4000,E4000)))</f>
        <v/>
      </c>
      <c r="H4000" s="1">
        <f>IF(AND(J4000="SAYIM",FİLTRE!$H$5="RAFTA",U4000&lt;&gt;0),1,0)+
IF(AND(J4000="İADE DEPO",FİLTRE!$H$5="İADE DEPO"),1,0)+
IF(FİLTRE!$H$5="TÜMÜ",1,0)+
IF(AND(J4000="FİRMA İADE",FİLTRE!$H$5="FİRMA İADE"),1,0)+
IF(AND(J4000="İMHA",FİLTRE!$H$5="İMHA"),1,0)</f>
        <v>1</v>
      </c>
      <c r="I4000" s="99"/>
      <c r="J4000" s="100"/>
      <c r="K4000" s="100"/>
      <c r="L4000" s="101"/>
      <c r="M4000" s="102"/>
      <c r="N4000" s="101"/>
      <c r="O4000" s="99"/>
      <c r="P4000" s="103"/>
      <c r="Q4000" s="104"/>
      <c r="R4000" s="50"/>
      <c r="S4000" s="105"/>
      <c r="T4000" s="106"/>
      <c r="U4000" s="107"/>
      <c r="V4000" s="108"/>
      <c r="W4000" s="107"/>
      <c r="X4000" s="107"/>
      <c r="AA4000" s="107"/>
      <c r="AB4000" s="110"/>
      <c r="AC4000" s="110"/>
      <c r="AE4000" s="105"/>
      <c r="AF4000" s="105"/>
      <c r="AR4000" s="112"/>
    </row>
    <row r="4001" spans="2:44" x14ac:dyDescent="0.25">
      <c r="B4001" s="1" t="str">
        <f>IF(I4001="","",
(IF(N4001=FİLTRE!$H$6,2,0)+IF(FİLTRE!$H$6="TOPLAM",2,0))
)</f>
        <v/>
      </c>
      <c r="C4001">
        <f>IF(FİLTRE!$M$5="",9,(IF(U4001&gt;=FİLTRE!$M$5,1,0)))</f>
        <v>1</v>
      </c>
      <c r="D4001" s="1">
        <f>IF(FİLTRE!$M$6="",9,(IF('SKT LİSTESİ'!P4001&lt;=FİLTRE!$M$6,1,0)))</f>
        <v>1</v>
      </c>
      <c r="E4001" s="25" t="str">
        <f>IF(I4001="","",(COUNTIFS($L$4:L4001,L4001)))</f>
        <v/>
      </c>
      <c r="F4001" s="13">
        <f>IF(OR(B4001&lt;&gt;2,C4001&lt;&gt;1,D4001&lt;&gt;1,H4001&lt;&gt;1),0,
COUNTIFS($B$4:B4001,2,$C$4:C4001,1,$D$4:D4001,1,$H$4:H4001,1))</f>
        <v>0</v>
      </c>
      <c r="G4001" s="26" t="str">
        <f>IF(I4001="","",(COUNTIF($E$4:E4001,E4001)))</f>
        <v/>
      </c>
      <c r="H4001" s="1">
        <f>IF(AND(J4001="SAYIM",FİLTRE!$H$5="RAFTA",U4001&lt;&gt;0),1,0)+
IF(AND(J4001="İADE DEPO",FİLTRE!$H$5="İADE DEPO"),1,0)+
IF(FİLTRE!$H$5="TÜMÜ",1,0)+
IF(AND(J4001="FİRMA İADE",FİLTRE!$H$5="FİRMA İADE"),1,0)+
IF(AND(J4001="İMHA",FİLTRE!$H$5="İMHA"),1,0)</f>
        <v>1</v>
      </c>
      <c r="I4001" s="99"/>
      <c r="J4001" s="100"/>
      <c r="K4001" s="100"/>
      <c r="L4001" s="101"/>
      <c r="M4001" s="102"/>
      <c r="N4001" s="101"/>
      <c r="O4001" s="99"/>
      <c r="P4001" s="103"/>
      <c r="Q4001" s="104"/>
      <c r="R4001" s="50"/>
      <c r="S4001" s="105"/>
      <c r="T4001" s="106"/>
      <c r="U4001" s="107"/>
      <c r="V4001" s="108"/>
      <c r="W4001" s="107"/>
      <c r="X4001" s="107"/>
      <c r="AA4001" s="107"/>
      <c r="AB4001" s="110"/>
      <c r="AC4001" s="110"/>
      <c r="AE4001" s="105"/>
      <c r="AF4001" s="105"/>
      <c r="AR4001" s="112"/>
    </row>
    <row r="4002" spans="2:44" x14ac:dyDescent="0.25">
      <c r="B4002" s="1" t="str">
        <f>IF(I4002="","",
(IF(N4002=FİLTRE!$H$6,2,0)+IF(FİLTRE!$H$6="TOPLAM",2,0))
)</f>
        <v/>
      </c>
      <c r="C4002">
        <f>IF(FİLTRE!$M$5="",9,(IF(U4002&gt;=FİLTRE!$M$5,1,0)))</f>
        <v>1</v>
      </c>
      <c r="D4002" s="1">
        <f>IF(FİLTRE!$M$6="",9,(IF('SKT LİSTESİ'!P4002&lt;=FİLTRE!$M$6,1,0)))</f>
        <v>1</v>
      </c>
      <c r="E4002" s="25" t="str">
        <f>IF(I4002="","",(COUNTIFS($L$4:L4002,L4002)))</f>
        <v/>
      </c>
      <c r="F4002" s="13">
        <f>IF(OR(B4002&lt;&gt;2,C4002&lt;&gt;1,D4002&lt;&gt;1,H4002&lt;&gt;1),0,
COUNTIFS($B$4:B4002,2,$C$4:C4002,1,$D$4:D4002,1,$H$4:H4002,1))</f>
        <v>0</v>
      </c>
      <c r="G4002" s="26" t="str">
        <f>IF(I4002="","",(COUNTIF($E$4:E4002,E4002)))</f>
        <v/>
      </c>
      <c r="H4002" s="1">
        <f>IF(AND(J4002="SAYIM",FİLTRE!$H$5="RAFTA",U4002&lt;&gt;0),1,0)+
IF(AND(J4002="İADE DEPO",FİLTRE!$H$5="İADE DEPO"),1,0)+
IF(FİLTRE!$H$5="TÜMÜ",1,0)+
IF(AND(J4002="FİRMA İADE",FİLTRE!$H$5="FİRMA İADE"),1,0)+
IF(AND(J4002="İMHA",FİLTRE!$H$5="İMHA"),1,0)</f>
        <v>1</v>
      </c>
      <c r="I4002" s="99"/>
      <c r="J4002" s="100"/>
      <c r="K4002" s="100"/>
      <c r="L4002" s="101"/>
      <c r="M4002" s="102"/>
      <c r="N4002" s="101"/>
      <c r="O4002" s="99"/>
      <c r="P4002" s="103"/>
      <c r="Q4002" s="104"/>
      <c r="R4002" s="50"/>
      <c r="S4002" s="105"/>
      <c r="T4002" s="106"/>
      <c r="U4002" s="107"/>
      <c r="V4002" s="108"/>
      <c r="W4002" s="107"/>
      <c r="X4002" s="107"/>
      <c r="AA4002" s="107"/>
      <c r="AB4002" s="110"/>
      <c r="AC4002" s="110"/>
      <c r="AE4002" s="105"/>
      <c r="AF4002" s="105"/>
      <c r="AR4002" s="112"/>
    </row>
    <row r="4003" spans="2:44" x14ac:dyDescent="0.25">
      <c r="B4003" s="1" t="str">
        <f>IF(I4003="","",
(IF(N4003=FİLTRE!$H$6,2,0)+IF(FİLTRE!$H$6="TOPLAM",2,0))
)</f>
        <v/>
      </c>
      <c r="C4003">
        <f>IF(FİLTRE!$M$5="",9,(IF(U4003&gt;=FİLTRE!$M$5,1,0)))</f>
        <v>1</v>
      </c>
      <c r="D4003" s="1">
        <f>IF(FİLTRE!$M$6="",9,(IF('SKT LİSTESİ'!P4003&lt;=FİLTRE!$M$6,1,0)))</f>
        <v>1</v>
      </c>
      <c r="E4003" s="25" t="str">
        <f>IF(I4003="","",(COUNTIFS($L$4:L4003,L4003)))</f>
        <v/>
      </c>
      <c r="F4003" s="13">
        <f>IF(OR(B4003&lt;&gt;2,C4003&lt;&gt;1,D4003&lt;&gt;1,H4003&lt;&gt;1),0,
COUNTIFS($B$4:B4003,2,$C$4:C4003,1,$D$4:D4003,1,$H$4:H4003,1))</f>
        <v>0</v>
      </c>
      <c r="G4003" s="26" t="str">
        <f>IF(I4003="","",(COUNTIF($E$4:E4003,E4003)))</f>
        <v/>
      </c>
      <c r="H4003" s="1">
        <f>IF(AND(J4003="SAYIM",FİLTRE!$H$5="RAFTA",U4003&lt;&gt;0),1,0)+
IF(AND(J4003="İADE DEPO",FİLTRE!$H$5="İADE DEPO"),1,0)+
IF(FİLTRE!$H$5="TÜMÜ",1,0)+
IF(AND(J4003="FİRMA İADE",FİLTRE!$H$5="FİRMA İADE"),1,0)+
IF(AND(J4003="İMHA",FİLTRE!$H$5="İMHA"),1,0)</f>
        <v>1</v>
      </c>
      <c r="I4003" s="99"/>
      <c r="J4003" s="100"/>
      <c r="K4003" s="100"/>
      <c r="L4003" s="101"/>
      <c r="M4003" s="102"/>
      <c r="N4003" s="101"/>
      <c r="O4003" s="99"/>
      <c r="P4003" s="103"/>
      <c r="Q4003" s="104"/>
      <c r="R4003" s="50"/>
      <c r="S4003" s="105"/>
      <c r="T4003" s="106"/>
      <c r="U4003" s="107"/>
      <c r="V4003" s="108"/>
      <c r="W4003" s="107"/>
      <c r="X4003" s="107"/>
      <c r="AA4003" s="107"/>
      <c r="AB4003" s="110"/>
      <c r="AC4003" s="110"/>
      <c r="AE4003" s="105"/>
      <c r="AF4003" s="105"/>
      <c r="AR4003" s="112"/>
    </row>
    <row r="4004" spans="2:44" x14ac:dyDescent="0.25">
      <c r="B4004" s="1" t="str">
        <f>IF(I4004="","",
(IF(N4004=FİLTRE!$H$6,2,0)+IF(FİLTRE!$H$6="TOPLAM",2,0))
)</f>
        <v/>
      </c>
      <c r="C4004">
        <f>IF(FİLTRE!$M$5="",9,(IF(U4004&gt;=FİLTRE!$M$5,1,0)))</f>
        <v>1</v>
      </c>
      <c r="D4004" s="1">
        <f>IF(FİLTRE!$M$6="",9,(IF('SKT LİSTESİ'!P4004&lt;=FİLTRE!$M$6,1,0)))</f>
        <v>1</v>
      </c>
      <c r="E4004" s="25" t="str">
        <f>IF(I4004="","",(COUNTIFS($L$4:L4004,L4004)))</f>
        <v/>
      </c>
      <c r="F4004" s="13">
        <f>IF(OR(B4004&lt;&gt;2,C4004&lt;&gt;1,D4004&lt;&gt;1,H4004&lt;&gt;1),0,
COUNTIFS($B$4:B4004,2,$C$4:C4004,1,$D$4:D4004,1,$H$4:H4004,1))</f>
        <v>0</v>
      </c>
      <c r="G4004" s="26" t="str">
        <f>IF(I4004="","",(COUNTIF($E$4:E4004,E4004)))</f>
        <v/>
      </c>
      <c r="H4004" s="1">
        <f>IF(AND(J4004="SAYIM",FİLTRE!$H$5="RAFTA",U4004&lt;&gt;0),1,0)+
IF(AND(J4004="İADE DEPO",FİLTRE!$H$5="İADE DEPO"),1,0)+
IF(FİLTRE!$H$5="TÜMÜ",1,0)+
IF(AND(J4004="FİRMA İADE",FİLTRE!$H$5="FİRMA İADE"),1,0)+
IF(AND(J4004="İMHA",FİLTRE!$H$5="İMHA"),1,0)</f>
        <v>1</v>
      </c>
      <c r="I4004" s="99"/>
      <c r="J4004" s="100"/>
      <c r="K4004" s="100"/>
      <c r="L4004" s="101"/>
      <c r="M4004" s="102"/>
      <c r="N4004" s="101"/>
      <c r="O4004" s="99"/>
      <c r="P4004" s="103"/>
      <c r="Q4004" s="104"/>
      <c r="R4004" s="50"/>
      <c r="S4004" s="105"/>
      <c r="T4004" s="106"/>
      <c r="U4004" s="107"/>
      <c r="V4004" s="108"/>
      <c r="W4004" s="107"/>
      <c r="X4004" s="107"/>
      <c r="AA4004" s="107"/>
      <c r="AB4004" s="110"/>
      <c r="AC4004" s="110"/>
      <c r="AE4004" s="105"/>
      <c r="AF4004" s="105"/>
      <c r="AR4004" s="112"/>
    </row>
    <row r="4005" spans="2:44" x14ac:dyDescent="0.25">
      <c r="B4005" s="1" t="str">
        <f>IF(I4005="","",
(IF(N4005=FİLTRE!$H$6,2,0)+IF(FİLTRE!$H$6="TOPLAM",2,0))
)</f>
        <v/>
      </c>
      <c r="C4005">
        <f>IF(FİLTRE!$M$5="",9,(IF(U4005&gt;=FİLTRE!$M$5,1,0)))</f>
        <v>1</v>
      </c>
      <c r="D4005" s="1">
        <f>IF(FİLTRE!$M$6="",9,(IF('SKT LİSTESİ'!P4005&lt;=FİLTRE!$M$6,1,0)))</f>
        <v>1</v>
      </c>
      <c r="E4005" s="25" t="str">
        <f>IF(I4005="","",(COUNTIFS($L$4:L4005,L4005)))</f>
        <v/>
      </c>
      <c r="F4005" s="13">
        <f>IF(OR(B4005&lt;&gt;2,C4005&lt;&gt;1,D4005&lt;&gt;1,H4005&lt;&gt;1),0,
COUNTIFS($B$4:B4005,2,$C$4:C4005,1,$D$4:D4005,1,$H$4:H4005,1))</f>
        <v>0</v>
      </c>
      <c r="G4005" s="26" t="str">
        <f>IF(I4005="","",(COUNTIF($E$4:E4005,E4005)))</f>
        <v/>
      </c>
      <c r="H4005" s="1">
        <f>IF(AND(J4005="SAYIM",FİLTRE!$H$5="RAFTA",U4005&lt;&gt;0),1,0)+
IF(AND(J4005="İADE DEPO",FİLTRE!$H$5="İADE DEPO"),1,0)+
IF(FİLTRE!$H$5="TÜMÜ",1,0)+
IF(AND(J4005="FİRMA İADE",FİLTRE!$H$5="FİRMA İADE"),1,0)+
IF(AND(J4005="İMHA",FİLTRE!$H$5="İMHA"),1,0)</f>
        <v>1</v>
      </c>
      <c r="I4005" s="99"/>
      <c r="J4005" s="100"/>
      <c r="K4005" s="100"/>
      <c r="L4005" s="101"/>
      <c r="M4005" s="102"/>
      <c r="N4005" s="101"/>
      <c r="O4005" s="99"/>
      <c r="P4005" s="103"/>
      <c r="Q4005" s="104"/>
      <c r="R4005" s="50"/>
      <c r="S4005" s="105"/>
      <c r="T4005" s="106"/>
      <c r="U4005" s="107"/>
      <c r="V4005" s="108"/>
      <c r="W4005" s="107"/>
      <c r="X4005" s="107"/>
      <c r="AA4005" s="107"/>
      <c r="AB4005" s="110"/>
      <c r="AC4005" s="110"/>
      <c r="AE4005" s="105"/>
      <c r="AF4005" s="105"/>
      <c r="AR4005" s="112"/>
    </row>
    <row r="4006" spans="2:44" x14ac:dyDescent="0.25">
      <c r="B4006" s="1" t="str">
        <f>IF(I4006="","",
(IF(N4006=FİLTRE!$H$6,2,0)+IF(FİLTRE!$H$6="TOPLAM",2,0))
)</f>
        <v/>
      </c>
      <c r="C4006">
        <f>IF(FİLTRE!$M$5="",9,(IF(U4006&gt;=FİLTRE!$M$5,1,0)))</f>
        <v>1</v>
      </c>
      <c r="D4006" s="1">
        <f>IF(FİLTRE!$M$6="",9,(IF('SKT LİSTESİ'!P4006&lt;=FİLTRE!$M$6,1,0)))</f>
        <v>1</v>
      </c>
      <c r="E4006" s="25" t="str">
        <f>IF(I4006="","",(COUNTIFS($L$4:L4006,L4006)))</f>
        <v/>
      </c>
      <c r="F4006" s="13">
        <f>IF(OR(B4006&lt;&gt;2,C4006&lt;&gt;1,D4006&lt;&gt;1,H4006&lt;&gt;1),0,
COUNTIFS($B$4:B4006,2,$C$4:C4006,1,$D$4:D4006,1,$H$4:H4006,1))</f>
        <v>0</v>
      </c>
      <c r="G4006" s="26" t="str">
        <f>IF(I4006="","",(COUNTIF($E$4:E4006,E4006)))</f>
        <v/>
      </c>
      <c r="H4006" s="1">
        <f>IF(AND(J4006="SAYIM",FİLTRE!$H$5="RAFTA",U4006&lt;&gt;0),1,0)+
IF(AND(J4006="İADE DEPO",FİLTRE!$H$5="İADE DEPO"),1,0)+
IF(FİLTRE!$H$5="TÜMÜ",1,0)+
IF(AND(J4006="FİRMA İADE",FİLTRE!$H$5="FİRMA İADE"),1,0)+
IF(AND(J4006="İMHA",FİLTRE!$H$5="İMHA"),1,0)</f>
        <v>1</v>
      </c>
      <c r="I4006" s="99"/>
      <c r="J4006" s="100"/>
      <c r="K4006" s="100"/>
      <c r="L4006" s="101"/>
      <c r="M4006" s="102"/>
      <c r="N4006" s="101"/>
      <c r="O4006" s="99"/>
      <c r="P4006" s="103"/>
      <c r="Q4006" s="104"/>
      <c r="R4006" s="50"/>
      <c r="S4006" s="105"/>
      <c r="T4006" s="106"/>
      <c r="U4006" s="107"/>
      <c r="V4006" s="108"/>
      <c r="W4006" s="107"/>
      <c r="X4006" s="107"/>
      <c r="AA4006" s="107"/>
      <c r="AB4006" s="110"/>
      <c r="AC4006" s="110"/>
      <c r="AE4006" s="105"/>
      <c r="AF4006" s="105"/>
      <c r="AR4006" s="112"/>
    </row>
    <row r="4007" spans="2:44" x14ac:dyDescent="0.25">
      <c r="B4007" s="1" t="str">
        <f>IF(I4007="","",
(IF(N4007=FİLTRE!$H$6,2,0)+IF(FİLTRE!$H$6="TOPLAM",2,0))
)</f>
        <v/>
      </c>
      <c r="C4007">
        <f>IF(FİLTRE!$M$5="",9,(IF(U4007&gt;=FİLTRE!$M$5,1,0)))</f>
        <v>1</v>
      </c>
      <c r="D4007" s="1">
        <f>IF(FİLTRE!$M$6="",9,(IF('SKT LİSTESİ'!P4007&lt;=FİLTRE!$M$6,1,0)))</f>
        <v>1</v>
      </c>
      <c r="E4007" s="25" t="str">
        <f>IF(I4007="","",(COUNTIFS($L$4:L4007,L4007)))</f>
        <v/>
      </c>
      <c r="F4007" s="13">
        <f>IF(OR(B4007&lt;&gt;2,C4007&lt;&gt;1,D4007&lt;&gt;1,H4007&lt;&gt;1),0,
COUNTIFS($B$4:B4007,2,$C$4:C4007,1,$D$4:D4007,1,$H$4:H4007,1))</f>
        <v>0</v>
      </c>
      <c r="G4007" s="26" t="str">
        <f>IF(I4007="","",(COUNTIF($E$4:E4007,E4007)))</f>
        <v/>
      </c>
      <c r="H4007" s="1">
        <f>IF(AND(J4007="SAYIM",FİLTRE!$H$5="RAFTA",U4007&lt;&gt;0),1,0)+
IF(AND(J4007="İADE DEPO",FİLTRE!$H$5="İADE DEPO"),1,0)+
IF(FİLTRE!$H$5="TÜMÜ",1,0)+
IF(AND(J4007="FİRMA İADE",FİLTRE!$H$5="FİRMA İADE"),1,0)+
IF(AND(J4007="İMHA",FİLTRE!$H$5="İMHA"),1,0)</f>
        <v>1</v>
      </c>
      <c r="I4007" s="99"/>
      <c r="J4007" s="100"/>
      <c r="K4007" s="100"/>
      <c r="L4007" s="101"/>
      <c r="M4007" s="102"/>
      <c r="N4007" s="101"/>
      <c r="O4007" s="99"/>
      <c r="P4007" s="103"/>
      <c r="Q4007" s="104"/>
      <c r="R4007" s="50"/>
      <c r="S4007" s="105"/>
      <c r="T4007" s="106"/>
      <c r="U4007" s="107"/>
      <c r="V4007" s="108"/>
      <c r="W4007" s="107"/>
      <c r="X4007" s="107"/>
      <c r="AA4007" s="107"/>
      <c r="AB4007" s="110"/>
      <c r="AC4007" s="110"/>
      <c r="AE4007" s="105"/>
      <c r="AF4007" s="105"/>
      <c r="AR4007" s="112"/>
    </row>
    <row r="4008" spans="2:44" x14ac:dyDescent="0.25">
      <c r="B4008" s="1" t="str">
        <f>IF(I4008="","",
(IF(N4008=FİLTRE!$H$6,2,0)+IF(FİLTRE!$H$6="TOPLAM",2,0))
)</f>
        <v/>
      </c>
      <c r="C4008">
        <f>IF(FİLTRE!$M$5="",9,(IF(U4008&gt;=FİLTRE!$M$5,1,0)))</f>
        <v>1</v>
      </c>
      <c r="D4008" s="1">
        <f>IF(FİLTRE!$M$6="",9,(IF('SKT LİSTESİ'!P4008&lt;=FİLTRE!$M$6,1,0)))</f>
        <v>1</v>
      </c>
      <c r="E4008" s="25" t="str">
        <f>IF(I4008="","",(COUNTIFS($L$4:L4008,L4008)))</f>
        <v/>
      </c>
      <c r="F4008" s="13">
        <f>IF(OR(B4008&lt;&gt;2,C4008&lt;&gt;1,D4008&lt;&gt;1,H4008&lt;&gt;1),0,
COUNTIFS($B$4:B4008,2,$C$4:C4008,1,$D$4:D4008,1,$H$4:H4008,1))</f>
        <v>0</v>
      </c>
      <c r="G4008" s="26" t="str">
        <f>IF(I4008="","",(COUNTIF($E$4:E4008,E4008)))</f>
        <v/>
      </c>
      <c r="H4008" s="1">
        <f>IF(AND(J4008="SAYIM",FİLTRE!$H$5="RAFTA",U4008&lt;&gt;0),1,0)+
IF(AND(J4008="İADE DEPO",FİLTRE!$H$5="İADE DEPO"),1,0)+
IF(FİLTRE!$H$5="TÜMÜ",1,0)+
IF(AND(J4008="FİRMA İADE",FİLTRE!$H$5="FİRMA İADE"),1,0)+
IF(AND(J4008="İMHA",FİLTRE!$H$5="İMHA"),1,0)</f>
        <v>1</v>
      </c>
      <c r="I4008" s="99"/>
      <c r="J4008" s="100"/>
      <c r="K4008" s="100"/>
      <c r="L4008" s="101"/>
      <c r="M4008" s="102"/>
      <c r="N4008" s="101"/>
      <c r="O4008" s="99"/>
      <c r="P4008" s="103"/>
      <c r="Q4008" s="104"/>
      <c r="R4008" s="50"/>
      <c r="S4008" s="105"/>
      <c r="T4008" s="106"/>
      <c r="U4008" s="107"/>
      <c r="V4008" s="108"/>
      <c r="W4008" s="107"/>
      <c r="X4008" s="107"/>
      <c r="AA4008" s="107"/>
      <c r="AB4008" s="110"/>
      <c r="AC4008" s="110"/>
      <c r="AE4008" s="105"/>
      <c r="AF4008" s="105"/>
      <c r="AR4008" s="112"/>
    </row>
    <row r="4009" spans="2:44" x14ac:dyDescent="0.25">
      <c r="B4009" s="1" t="str">
        <f>IF(I4009="","",
(IF(N4009=FİLTRE!$H$6,2,0)+IF(FİLTRE!$H$6="TOPLAM",2,0))
)</f>
        <v/>
      </c>
      <c r="C4009">
        <f>IF(FİLTRE!$M$5="",9,(IF(U4009&gt;=FİLTRE!$M$5,1,0)))</f>
        <v>1</v>
      </c>
      <c r="D4009" s="1">
        <f>IF(FİLTRE!$M$6="",9,(IF('SKT LİSTESİ'!P4009&lt;=FİLTRE!$M$6,1,0)))</f>
        <v>1</v>
      </c>
      <c r="E4009" s="25" t="str">
        <f>IF(I4009="","",(COUNTIFS($L$4:L4009,L4009)))</f>
        <v/>
      </c>
      <c r="F4009" s="13">
        <f>IF(OR(B4009&lt;&gt;2,C4009&lt;&gt;1,D4009&lt;&gt;1,H4009&lt;&gt;1),0,
COUNTIFS($B$4:B4009,2,$C$4:C4009,1,$D$4:D4009,1,$H$4:H4009,1))</f>
        <v>0</v>
      </c>
      <c r="G4009" s="26" t="str">
        <f>IF(I4009="","",(COUNTIF($E$4:E4009,E4009)))</f>
        <v/>
      </c>
      <c r="H4009" s="1">
        <f>IF(AND(J4009="SAYIM",FİLTRE!$H$5="RAFTA",U4009&lt;&gt;0),1,0)+
IF(AND(J4009="İADE DEPO",FİLTRE!$H$5="İADE DEPO"),1,0)+
IF(FİLTRE!$H$5="TÜMÜ",1,0)+
IF(AND(J4009="FİRMA İADE",FİLTRE!$H$5="FİRMA İADE"),1,0)+
IF(AND(J4009="İMHA",FİLTRE!$H$5="İMHA"),1,0)</f>
        <v>1</v>
      </c>
      <c r="I4009" s="99"/>
      <c r="J4009" s="100"/>
      <c r="K4009" s="100"/>
      <c r="L4009" s="101"/>
      <c r="M4009" s="102"/>
      <c r="N4009" s="101"/>
      <c r="O4009" s="99"/>
      <c r="P4009" s="103"/>
      <c r="Q4009" s="104"/>
      <c r="R4009" s="50"/>
      <c r="S4009" s="105"/>
      <c r="T4009" s="106"/>
      <c r="U4009" s="107"/>
      <c r="V4009" s="108"/>
      <c r="W4009" s="107"/>
      <c r="X4009" s="107"/>
      <c r="AA4009" s="107"/>
      <c r="AB4009" s="110"/>
      <c r="AC4009" s="110"/>
      <c r="AE4009" s="105"/>
      <c r="AF4009" s="105"/>
      <c r="AR4009" s="112"/>
    </row>
    <row r="4010" spans="2:44" x14ac:dyDescent="0.25">
      <c r="B4010" s="1" t="str">
        <f>IF(I4010="","",
(IF(N4010=FİLTRE!$H$6,2,0)+IF(FİLTRE!$H$6="TOPLAM",2,0))
)</f>
        <v/>
      </c>
      <c r="C4010">
        <f>IF(FİLTRE!$M$5="",9,(IF(U4010&gt;=FİLTRE!$M$5,1,0)))</f>
        <v>1</v>
      </c>
      <c r="D4010" s="1">
        <f>IF(FİLTRE!$M$6="",9,(IF('SKT LİSTESİ'!P4010&lt;=FİLTRE!$M$6,1,0)))</f>
        <v>1</v>
      </c>
      <c r="E4010" s="25" t="str">
        <f>IF(I4010="","",(COUNTIFS($L$4:L4010,L4010)))</f>
        <v/>
      </c>
      <c r="F4010" s="13">
        <f>IF(OR(B4010&lt;&gt;2,C4010&lt;&gt;1,D4010&lt;&gt;1,H4010&lt;&gt;1),0,
COUNTIFS($B$4:B4010,2,$C$4:C4010,1,$D$4:D4010,1,$H$4:H4010,1))</f>
        <v>0</v>
      </c>
      <c r="G4010" s="26" t="str">
        <f>IF(I4010="","",(COUNTIF($E$4:E4010,E4010)))</f>
        <v/>
      </c>
      <c r="H4010" s="1">
        <f>IF(AND(J4010="SAYIM",FİLTRE!$H$5="RAFTA",U4010&lt;&gt;0),1,0)+
IF(AND(J4010="İADE DEPO",FİLTRE!$H$5="İADE DEPO"),1,0)+
IF(FİLTRE!$H$5="TÜMÜ",1,0)+
IF(AND(J4010="FİRMA İADE",FİLTRE!$H$5="FİRMA İADE"),1,0)+
IF(AND(J4010="İMHA",FİLTRE!$H$5="İMHA"),1,0)</f>
        <v>1</v>
      </c>
      <c r="I4010" s="99"/>
      <c r="J4010" s="100"/>
      <c r="K4010" s="100"/>
      <c r="L4010" s="101"/>
      <c r="M4010" s="102"/>
      <c r="N4010" s="101"/>
      <c r="O4010" s="99"/>
      <c r="P4010" s="103"/>
      <c r="Q4010" s="104"/>
      <c r="R4010" s="50"/>
      <c r="S4010" s="105"/>
      <c r="T4010" s="106"/>
      <c r="U4010" s="107"/>
      <c r="V4010" s="108"/>
      <c r="W4010" s="107"/>
      <c r="X4010" s="107"/>
      <c r="AA4010" s="107"/>
      <c r="AB4010" s="110"/>
      <c r="AC4010" s="110"/>
      <c r="AE4010" s="105"/>
      <c r="AF4010" s="105"/>
      <c r="AR4010" s="112"/>
    </row>
    <row r="4011" spans="2:44" x14ac:dyDescent="0.25">
      <c r="B4011" s="1" t="str">
        <f>IF(I4011="","",
(IF(N4011=FİLTRE!$H$6,2,0)+IF(FİLTRE!$H$6="TOPLAM",2,0))
)</f>
        <v/>
      </c>
      <c r="C4011">
        <f>IF(FİLTRE!$M$5="",9,(IF(U4011&gt;=FİLTRE!$M$5,1,0)))</f>
        <v>1</v>
      </c>
      <c r="D4011" s="1">
        <f>IF(FİLTRE!$M$6="",9,(IF('SKT LİSTESİ'!P4011&lt;=FİLTRE!$M$6,1,0)))</f>
        <v>1</v>
      </c>
      <c r="E4011" s="25" t="str">
        <f>IF(I4011="","",(COUNTIFS($L$4:L4011,L4011)))</f>
        <v/>
      </c>
      <c r="F4011" s="13">
        <f>IF(OR(B4011&lt;&gt;2,C4011&lt;&gt;1,D4011&lt;&gt;1,H4011&lt;&gt;1),0,
COUNTIFS($B$4:B4011,2,$C$4:C4011,1,$D$4:D4011,1,$H$4:H4011,1))</f>
        <v>0</v>
      </c>
      <c r="G4011" s="26" t="str">
        <f>IF(I4011="","",(COUNTIF($E$4:E4011,E4011)))</f>
        <v/>
      </c>
      <c r="H4011" s="1">
        <f>IF(AND(J4011="SAYIM",FİLTRE!$H$5="RAFTA",U4011&lt;&gt;0),1,0)+
IF(AND(J4011="İADE DEPO",FİLTRE!$H$5="İADE DEPO"),1,0)+
IF(FİLTRE!$H$5="TÜMÜ",1,0)+
IF(AND(J4011="FİRMA İADE",FİLTRE!$H$5="FİRMA İADE"),1,0)+
IF(AND(J4011="İMHA",FİLTRE!$H$5="İMHA"),1,0)</f>
        <v>1</v>
      </c>
      <c r="I4011" s="99"/>
      <c r="J4011" s="100"/>
      <c r="K4011" s="100"/>
      <c r="L4011" s="101"/>
      <c r="M4011" s="102"/>
      <c r="N4011" s="101"/>
      <c r="O4011" s="99"/>
      <c r="P4011" s="103"/>
      <c r="Q4011" s="104"/>
      <c r="R4011" s="50"/>
      <c r="S4011" s="105"/>
      <c r="T4011" s="106"/>
      <c r="U4011" s="107"/>
      <c r="V4011" s="108"/>
      <c r="W4011" s="107"/>
      <c r="X4011" s="107"/>
      <c r="AA4011" s="107"/>
      <c r="AB4011" s="110"/>
      <c r="AC4011" s="110"/>
      <c r="AE4011" s="105"/>
      <c r="AF4011" s="105"/>
      <c r="AR4011" s="112"/>
    </row>
    <row r="4012" spans="2:44" x14ac:dyDescent="0.25">
      <c r="B4012" s="1" t="str">
        <f>IF(I4012="","",
(IF(N4012=FİLTRE!$H$6,2,0)+IF(FİLTRE!$H$6="TOPLAM",2,0))
)</f>
        <v/>
      </c>
      <c r="C4012">
        <f>IF(FİLTRE!$M$5="",9,(IF(U4012&gt;=FİLTRE!$M$5,1,0)))</f>
        <v>1</v>
      </c>
      <c r="D4012" s="1">
        <f>IF(FİLTRE!$M$6="",9,(IF('SKT LİSTESİ'!P4012&lt;=FİLTRE!$M$6,1,0)))</f>
        <v>1</v>
      </c>
      <c r="E4012" s="25" t="str">
        <f>IF(I4012="","",(COUNTIFS($L$4:L4012,L4012)))</f>
        <v/>
      </c>
      <c r="F4012" s="13">
        <f>IF(OR(B4012&lt;&gt;2,C4012&lt;&gt;1,D4012&lt;&gt;1,H4012&lt;&gt;1),0,
COUNTIFS($B$4:B4012,2,$C$4:C4012,1,$D$4:D4012,1,$H$4:H4012,1))</f>
        <v>0</v>
      </c>
      <c r="G4012" s="26" t="str">
        <f>IF(I4012="","",(COUNTIF($E$4:E4012,E4012)))</f>
        <v/>
      </c>
      <c r="H4012" s="1">
        <f>IF(AND(J4012="SAYIM",FİLTRE!$H$5="RAFTA",U4012&lt;&gt;0),1,0)+
IF(AND(J4012="İADE DEPO",FİLTRE!$H$5="İADE DEPO"),1,0)+
IF(FİLTRE!$H$5="TÜMÜ",1,0)+
IF(AND(J4012="FİRMA İADE",FİLTRE!$H$5="FİRMA İADE"),1,0)+
IF(AND(J4012="İMHA",FİLTRE!$H$5="İMHA"),1,0)</f>
        <v>1</v>
      </c>
      <c r="I4012" s="99"/>
      <c r="J4012" s="100"/>
      <c r="K4012" s="100"/>
      <c r="L4012" s="101"/>
      <c r="M4012" s="102"/>
      <c r="N4012" s="101"/>
      <c r="O4012" s="99"/>
      <c r="P4012" s="103"/>
      <c r="Q4012" s="104"/>
      <c r="R4012" s="50"/>
      <c r="S4012" s="105"/>
      <c r="T4012" s="106"/>
      <c r="U4012" s="107"/>
      <c r="V4012" s="108"/>
      <c r="W4012" s="107"/>
      <c r="X4012" s="107"/>
      <c r="AA4012" s="107"/>
      <c r="AB4012" s="110"/>
      <c r="AC4012" s="110"/>
      <c r="AE4012" s="105"/>
      <c r="AF4012" s="105"/>
      <c r="AR4012" s="112"/>
    </row>
    <row r="4013" spans="2:44" x14ac:dyDescent="0.25">
      <c r="B4013" s="1" t="str">
        <f>IF(I4013="","",
(IF(N4013=FİLTRE!$H$6,2,0)+IF(FİLTRE!$H$6="TOPLAM",2,0))
)</f>
        <v/>
      </c>
      <c r="C4013">
        <f>IF(FİLTRE!$M$5="",9,(IF(U4013&gt;=FİLTRE!$M$5,1,0)))</f>
        <v>1</v>
      </c>
      <c r="D4013" s="1">
        <f>IF(FİLTRE!$M$6="",9,(IF('SKT LİSTESİ'!P4013&lt;=FİLTRE!$M$6,1,0)))</f>
        <v>1</v>
      </c>
      <c r="E4013" s="25" t="str">
        <f>IF(I4013="","",(COUNTIFS($L$4:L4013,L4013)))</f>
        <v/>
      </c>
      <c r="F4013" s="13">
        <f>IF(OR(B4013&lt;&gt;2,C4013&lt;&gt;1,D4013&lt;&gt;1,H4013&lt;&gt;1),0,
COUNTIFS($B$4:B4013,2,$C$4:C4013,1,$D$4:D4013,1,$H$4:H4013,1))</f>
        <v>0</v>
      </c>
      <c r="G4013" s="26" t="str">
        <f>IF(I4013="","",(COUNTIF($E$4:E4013,E4013)))</f>
        <v/>
      </c>
      <c r="H4013" s="1">
        <f>IF(AND(J4013="SAYIM",FİLTRE!$H$5="RAFTA",U4013&lt;&gt;0),1,0)+
IF(AND(J4013="İADE DEPO",FİLTRE!$H$5="İADE DEPO"),1,0)+
IF(FİLTRE!$H$5="TÜMÜ",1,0)+
IF(AND(J4013="FİRMA İADE",FİLTRE!$H$5="FİRMA İADE"),1,0)+
IF(AND(J4013="İMHA",FİLTRE!$H$5="İMHA"),1,0)</f>
        <v>1</v>
      </c>
      <c r="I4013" s="99"/>
      <c r="J4013" s="100"/>
      <c r="K4013" s="100"/>
      <c r="L4013" s="101"/>
      <c r="M4013" s="102"/>
      <c r="N4013" s="101"/>
      <c r="O4013" s="99"/>
      <c r="P4013" s="103"/>
      <c r="Q4013" s="104"/>
      <c r="R4013" s="50"/>
      <c r="S4013" s="105"/>
      <c r="T4013" s="106"/>
      <c r="U4013" s="107"/>
      <c r="V4013" s="108"/>
      <c r="W4013" s="107"/>
      <c r="X4013" s="107"/>
      <c r="AA4013" s="107"/>
      <c r="AB4013" s="110"/>
      <c r="AC4013" s="110"/>
      <c r="AE4013" s="105"/>
      <c r="AF4013" s="105"/>
      <c r="AR4013" s="112"/>
    </row>
    <row r="4014" spans="2:44" x14ac:dyDescent="0.25">
      <c r="B4014" s="1" t="str">
        <f>IF(I4014="","",
(IF(N4014=FİLTRE!$H$6,2,0)+IF(FİLTRE!$H$6="TOPLAM",2,0))
)</f>
        <v/>
      </c>
      <c r="C4014">
        <f>IF(FİLTRE!$M$5="",9,(IF(U4014&gt;=FİLTRE!$M$5,1,0)))</f>
        <v>1</v>
      </c>
      <c r="D4014" s="1">
        <f>IF(FİLTRE!$M$6="",9,(IF('SKT LİSTESİ'!P4014&lt;=FİLTRE!$M$6,1,0)))</f>
        <v>1</v>
      </c>
      <c r="E4014" s="25" t="str">
        <f>IF(I4014="","",(COUNTIFS($L$4:L4014,L4014)))</f>
        <v/>
      </c>
      <c r="F4014" s="13">
        <f>IF(OR(B4014&lt;&gt;2,C4014&lt;&gt;1,D4014&lt;&gt;1,H4014&lt;&gt;1),0,
COUNTIFS($B$4:B4014,2,$C$4:C4014,1,$D$4:D4014,1,$H$4:H4014,1))</f>
        <v>0</v>
      </c>
      <c r="G4014" s="26" t="str">
        <f>IF(I4014="","",(COUNTIF($E$4:E4014,E4014)))</f>
        <v/>
      </c>
      <c r="H4014" s="1">
        <f>IF(AND(J4014="SAYIM",FİLTRE!$H$5="RAFTA",U4014&lt;&gt;0),1,0)+
IF(AND(J4014="İADE DEPO",FİLTRE!$H$5="İADE DEPO"),1,0)+
IF(FİLTRE!$H$5="TÜMÜ",1,0)+
IF(AND(J4014="FİRMA İADE",FİLTRE!$H$5="FİRMA İADE"),1,0)+
IF(AND(J4014="İMHA",FİLTRE!$H$5="İMHA"),1,0)</f>
        <v>1</v>
      </c>
      <c r="I4014" s="99"/>
      <c r="J4014" s="100"/>
      <c r="K4014" s="100"/>
      <c r="L4014" s="101"/>
      <c r="M4014" s="102"/>
      <c r="N4014" s="101"/>
      <c r="O4014" s="99"/>
      <c r="P4014" s="103"/>
      <c r="Q4014" s="104"/>
      <c r="R4014" s="50"/>
      <c r="S4014" s="105"/>
      <c r="T4014" s="106"/>
      <c r="U4014" s="107"/>
      <c r="V4014" s="108"/>
      <c r="W4014" s="107"/>
      <c r="X4014" s="107"/>
      <c r="AA4014" s="107"/>
      <c r="AB4014" s="110"/>
      <c r="AC4014" s="110"/>
      <c r="AE4014" s="105"/>
      <c r="AF4014" s="105"/>
      <c r="AR4014" s="112"/>
    </row>
    <row r="4015" spans="2:44" x14ac:dyDescent="0.25">
      <c r="B4015" s="1" t="str">
        <f>IF(I4015="","",
(IF(N4015=FİLTRE!$H$6,2,0)+IF(FİLTRE!$H$6="TOPLAM",2,0))
)</f>
        <v/>
      </c>
      <c r="C4015">
        <f>IF(FİLTRE!$M$5="",9,(IF(U4015&gt;=FİLTRE!$M$5,1,0)))</f>
        <v>1</v>
      </c>
      <c r="D4015" s="1">
        <f>IF(FİLTRE!$M$6="",9,(IF('SKT LİSTESİ'!P4015&lt;=FİLTRE!$M$6,1,0)))</f>
        <v>1</v>
      </c>
      <c r="E4015" s="25" t="str">
        <f>IF(I4015="","",(COUNTIFS($L$4:L4015,L4015)))</f>
        <v/>
      </c>
      <c r="F4015" s="13">
        <f>IF(OR(B4015&lt;&gt;2,C4015&lt;&gt;1,D4015&lt;&gt;1,H4015&lt;&gt;1),0,
COUNTIFS($B$4:B4015,2,$C$4:C4015,1,$D$4:D4015,1,$H$4:H4015,1))</f>
        <v>0</v>
      </c>
      <c r="G4015" s="26" t="str">
        <f>IF(I4015="","",(COUNTIF($E$4:E4015,E4015)))</f>
        <v/>
      </c>
      <c r="H4015" s="1">
        <f>IF(AND(J4015="SAYIM",FİLTRE!$H$5="RAFTA",U4015&lt;&gt;0),1,0)+
IF(AND(J4015="İADE DEPO",FİLTRE!$H$5="İADE DEPO"),1,0)+
IF(FİLTRE!$H$5="TÜMÜ",1,0)+
IF(AND(J4015="FİRMA İADE",FİLTRE!$H$5="FİRMA İADE"),1,0)+
IF(AND(J4015="İMHA",FİLTRE!$H$5="İMHA"),1,0)</f>
        <v>1</v>
      </c>
      <c r="I4015" s="99"/>
      <c r="J4015" s="100"/>
      <c r="K4015" s="100"/>
      <c r="L4015" s="101"/>
      <c r="M4015" s="102"/>
      <c r="N4015" s="101"/>
      <c r="O4015" s="99"/>
      <c r="P4015" s="103"/>
      <c r="Q4015" s="104"/>
      <c r="R4015" s="50"/>
      <c r="S4015" s="105"/>
      <c r="T4015" s="106"/>
      <c r="U4015" s="107"/>
      <c r="V4015" s="108"/>
      <c r="W4015" s="107"/>
      <c r="X4015" s="107"/>
      <c r="AA4015" s="107"/>
      <c r="AB4015" s="110"/>
      <c r="AC4015" s="110"/>
      <c r="AE4015" s="105"/>
      <c r="AF4015" s="105"/>
      <c r="AR4015" s="112"/>
    </row>
    <row r="4016" spans="2:44" x14ac:dyDescent="0.25">
      <c r="B4016" s="1" t="str">
        <f>IF(I4016="","",
(IF(N4016=FİLTRE!$H$6,2,0)+IF(FİLTRE!$H$6="TOPLAM",2,0))
)</f>
        <v/>
      </c>
      <c r="C4016">
        <f>IF(FİLTRE!$M$5="",9,(IF(U4016&gt;=FİLTRE!$M$5,1,0)))</f>
        <v>1</v>
      </c>
      <c r="D4016" s="1">
        <f>IF(FİLTRE!$M$6="",9,(IF('SKT LİSTESİ'!P4016&lt;=FİLTRE!$M$6,1,0)))</f>
        <v>1</v>
      </c>
      <c r="E4016" s="25" t="str">
        <f>IF(I4016="","",(COUNTIFS($L$4:L4016,L4016)))</f>
        <v/>
      </c>
      <c r="F4016" s="13">
        <f>IF(OR(B4016&lt;&gt;2,C4016&lt;&gt;1,D4016&lt;&gt;1,H4016&lt;&gt;1),0,
COUNTIFS($B$4:B4016,2,$C$4:C4016,1,$D$4:D4016,1,$H$4:H4016,1))</f>
        <v>0</v>
      </c>
      <c r="G4016" s="26" t="str">
        <f>IF(I4016="","",(COUNTIF($E$4:E4016,E4016)))</f>
        <v/>
      </c>
      <c r="H4016" s="1">
        <f>IF(AND(J4016="SAYIM",FİLTRE!$H$5="RAFTA",U4016&lt;&gt;0),1,0)+
IF(AND(J4016="İADE DEPO",FİLTRE!$H$5="İADE DEPO"),1,0)+
IF(FİLTRE!$H$5="TÜMÜ",1,0)+
IF(AND(J4016="FİRMA İADE",FİLTRE!$H$5="FİRMA İADE"),1,0)+
IF(AND(J4016="İMHA",FİLTRE!$H$5="İMHA"),1,0)</f>
        <v>1</v>
      </c>
      <c r="I4016" s="99"/>
      <c r="J4016" s="100"/>
      <c r="K4016" s="100"/>
      <c r="L4016" s="101"/>
      <c r="M4016" s="102"/>
      <c r="N4016" s="101"/>
      <c r="O4016" s="99"/>
      <c r="P4016" s="103"/>
      <c r="Q4016" s="104"/>
      <c r="R4016" s="50"/>
      <c r="S4016" s="105"/>
      <c r="T4016" s="106"/>
      <c r="U4016" s="107"/>
      <c r="V4016" s="108"/>
      <c r="W4016" s="107"/>
      <c r="X4016" s="107"/>
      <c r="AA4016" s="107"/>
      <c r="AB4016" s="110"/>
      <c r="AC4016" s="110"/>
      <c r="AE4016" s="105"/>
      <c r="AF4016" s="105"/>
      <c r="AR4016" s="112"/>
    </row>
    <row r="4017" spans="2:44" x14ac:dyDescent="0.25">
      <c r="B4017" s="1" t="str">
        <f>IF(I4017="","",
(IF(N4017=FİLTRE!$H$6,2,0)+IF(FİLTRE!$H$6="TOPLAM",2,0))
)</f>
        <v/>
      </c>
      <c r="C4017">
        <f>IF(FİLTRE!$M$5="",9,(IF(U4017&gt;=FİLTRE!$M$5,1,0)))</f>
        <v>1</v>
      </c>
      <c r="D4017" s="1">
        <f>IF(FİLTRE!$M$6="",9,(IF('SKT LİSTESİ'!P4017&lt;=FİLTRE!$M$6,1,0)))</f>
        <v>1</v>
      </c>
      <c r="E4017" s="25" t="str">
        <f>IF(I4017="","",(COUNTIFS($L$4:L4017,L4017)))</f>
        <v/>
      </c>
      <c r="F4017" s="13">
        <f>IF(OR(B4017&lt;&gt;2,C4017&lt;&gt;1,D4017&lt;&gt;1,H4017&lt;&gt;1),0,
COUNTIFS($B$4:B4017,2,$C$4:C4017,1,$D$4:D4017,1,$H$4:H4017,1))</f>
        <v>0</v>
      </c>
      <c r="G4017" s="26" t="str">
        <f>IF(I4017="","",(COUNTIF($E$4:E4017,E4017)))</f>
        <v/>
      </c>
      <c r="H4017" s="1">
        <f>IF(AND(J4017="SAYIM",FİLTRE!$H$5="RAFTA",U4017&lt;&gt;0),1,0)+
IF(AND(J4017="İADE DEPO",FİLTRE!$H$5="İADE DEPO"),1,0)+
IF(FİLTRE!$H$5="TÜMÜ",1,0)+
IF(AND(J4017="FİRMA İADE",FİLTRE!$H$5="FİRMA İADE"),1,0)+
IF(AND(J4017="İMHA",FİLTRE!$H$5="İMHA"),1,0)</f>
        <v>1</v>
      </c>
      <c r="I4017" s="99"/>
      <c r="J4017" s="100"/>
      <c r="K4017" s="100"/>
      <c r="L4017" s="101"/>
      <c r="M4017" s="102"/>
      <c r="N4017" s="101"/>
      <c r="O4017" s="99"/>
      <c r="P4017" s="103"/>
      <c r="Q4017" s="104"/>
      <c r="R4017" s="50"/>
      <c r="S4017" s="105"/>
      <c r="T4017" s="106"/>
      <c r="U4017" s="107"/>
      <c r="V4017" s="108"/>
      <c r="W4017" s="107"/>
      <c r="X4017" s="107"/>
      <c r="AA4017" s="107"/>
      <c r="AB4017" s="110"/>
      <c r="AC4017" s="110"/>
      <c r="AE4017" s="105"/>
      <c r="AF4017" s="105"/>
      <c r="AR4017" s="112"/>
    </row>
    <row r="4018" spans="2:44" x14ac:dyDescent="0.25">
      <c r="B4018" s="1" t="str">
        <f>IF(I4018="","",
(IF(N4018=FİLTRE!$H$6,2,0)+IF(FİLTRE!$H$6="TOPLAM",2,0))
)</f>
        <v/>
      </c>
      <c r="C4018">
        <f>IF(FİLTRE!$M$5="",9,(IF(U4018&gt;=FİLTRE!$M$5,1,0)))</f>
        <v>1</v>
      </c>
      <c r="D4018" s="1">
        <f>IF(FİLTRE!$M$6="",9,(IF('SKT LİSTESİ'!P4018&lt;=FİLTRE!$M$6,1,0)))</f>
        <v>1</v>
      </c>
      <c r="E4018" s="25" t="str">
        <f>IF(I4018="","",(COUNTIFS($L$4:L4018,L4018)))</f>
        <v/>
      </c>
      <c r="F4018" s="13">
        <f>IF(OR(B4018&lt;&gt;2,C4018&lt;&gt;1,D4018&lt;&gt;1,H4018&lt;&gt;1),0,
COUNTIFS($B$4:B4018,2,$C$4:C4018,1,$D$4:D4018,1,$H$4:H4018,1))</f>
        <v>0</v>
      </c>
      <c r="G4018" s="26" t="str">
        <f>IF(I4018="","",(COUNTIF($E$4:E4018,E4018)))</f>
        <v/>
      </c>
      <c r="H4018" s="1">
        <f>IF(AND(J4018="SAYIM",FİLTRE!$H$5="RAFTA",U4018&lt;&gt;0),1,0)+
IF(AND(J4018="İADE DEPO",FİLTRE!$H$5="İADE DEPO"),1,0)+
IF(FİLTRE!$H$5="TÜMÜ",1,0)+
IF(AND(J4018="FİRMA İADE",FİLTRE!$H$5="FİRMA İADE"),1,0)+
IF(AND(J4018="İMHA",FİLTRE!$H$5="İMHA"),1,0)</f>
        <v>1</v>
      </c>
      <c r="I4018" s="99"/>
      <c r="J4018" s="100"/>
      <c r="K4018" s="100"/>
      <c r="L4018" s="101"/>
      <c r="M4018" s="102"/>
      <c r="N4018" s="101"/>
      <c r="O4018" s="99"/>
      <c r="P4018" s="103"/>
      <c r="Q4018" s="104"/>
      <c r="R4018" s="50"/>
      <c r="S4018" s="105"/>
      <c r="T4018" s="106"/>
      <c r="U4018" s="107"/>
      <c r="V4018" s="108"/>
      <c r="W4018" s="107"/>
      <c r="X4018" s="107"/>
      <c r="AA4018" s="107"/>
      <c r="AB4018" s="110"/>
      <c r="AC4018" s="110"/>
      <c r="AE4018" s="105"/>
      <c r="AF4018" s="105"/>
      <c r="AR4018" s="112"/>
    </row>
    <row r="4019" spans="2:44" x14ac:dyDescent="0.25">
      <c r="B4019" s="1" t="str">
        <f>IF(I4019="","",
(IF(N4019=FİLTRE!$H$6,2,0)+IF(FİLTRE!$H$6="TOPLAM",2,0))
)</f>
        <v/>
      </c>
      <c r="C4019">
        <f>IF(FİLTRE!$M$5="",9,(IF(U4019&gt;=FİLTRE!$M$5,1,0)))</f>
        <v>1</v>
      </c>
      <c r="D4019" s="1">
        <f>IF(FİLTRE!$M$6="",9,(IF('SKT LİSTESİ'!P4019&lt;=FİLTRE!$M$6,1,0)))</f>
        <v>1</v>
      </c>
      <c r="E4019" s="25" t="str">
        <f>IF(I4019="","",(COUNTIFS($L$4:L4019,L4019)))</f>
        <v/>
      </c>
      <c r="F4019" s="13">
        <f>IF(OR(B4019&lt;&gt;2,C4019&lt;&gt;1,D4019&lt;&gt;1,H4019&lt;&gt;1),0,
COUNTIFS($B$4:B4019,2,$C$4:C4019,1,$D$4:D4019,1,$H$4:H4019,1))</f>
        <v>0</v>
      </c>
      <c r="G4019" s="26" t="str">
        <f>IF(I4019="","",(COUNTIF($E$4:E4019,E4019)))</f>
        <v/>
      </c>
      <c r="H4019" s="1">
        <f>IF(AND(J4019="SAYIM",FİLTRE!$H$5="RAFTA",U4019&lt;&gt;0),1,0)+
IF(AND(J4019="İADE DEPO",FİLTRE!$H$5="İADE DEPO"),1,0)+
IF(FİLTRE!$H$5="TÜMÜ",1,0)+
IF(AND(J4019="FİRMA İADE",FİLTRE!$H$5="FİRMA İADE"),1,0)+
IF(AND(J4019="İMHA",FİLTRE!$H$5="İMHA"),1,0)</f>
        <v>1</v>
      </c>
      <c r="I4019" s="99"/>
      <c r="J4019" s="100"/>
      <c r="K4019" s="100"/>
      <c r="L4019" s="101"/>
      <c r="M4019" s="102"/>
      <c r="N4019" s="101"/>
      <c r="O4019" s="99"/>
      <c r="P4019" s="103"/>
      <c r="Q4019" s="104"/>
      <c r="R4019" s="50"/>
      <c r="S4019" s="105"/>
      <c r="T4019" s="106"/>
      <c r="U4019" s="107"/>
      <c r="V4019" s="108"/>
      <c r="W4019" s="107"/>
      <c r="X4019" s="107"/>
      <c r="AA4019" s="107"/>
      <c r="AB4019" s="110"/>
      <c r="AC4019" s="110"/>
      <c r="AE4019" s="105"/>
      <c r="AF4019" s="105"/>
      <c r="AR4019" s="112"/>
    </row>
    <row r="4020" spans="2:44" x14ac:dyDescent="0.25">
      <c r="B4020" s="1" t="str">
        <f>IF(I4020="","",
(IF(N4020=FİLTRE!$H$6,2,0)+IF(FİLTRE!$H$6="TOPLAM",2,0))
)</f>
        <v/>
      </c>
      <c r="C4020">
        <f>IF(FİLTRE!$M$5="",9,(IF(U4020&gt;=FİLTRE!$M$5,1,0)))</f>
        <v>1</v>
      </c>
      <c r="D4020" s="1">
        <f>IF(FİLTRE!$M$6="",9,(IF('SKT LİSTESİ'!P4020&lt;=FİLTRE!$M$6,1,0)))</f>
        <v>1</v>
      </c>
      <c r="E4020" s="25" t="str">
        <f>IF(I4020="","",(COUNTIFS($L$4:L4020,L4020)))</f>
        <v/>
      </c>
      <c r="F4020" s="13">
        <f>IF(OR(B4020&lt;&gt;2,C4020&lt;&gt;1,D4020&lt;&gt;1,H4020&lt;&gt;1),0,
COUNTIFS($B$4:B4020,2,$C$4:C4020,1,$D$4:D4020,1,$H$4:H4020,1))</f>
        <v>0</v>
      </c>
      <c r="G4020" s="26" t="str">
        <f>IF(I4020="","",(COUNTIF($E$4:E4020,E4020)))</f>
        <v/>
      </c>
      <c r="H4020" s="1">
        <f>IF(AND(J4020="SAYIM",FİLTRE!$H$5="RAFTA",U4020&lt;&gt;0),1,0)+
IF(AND(J4020="İADE DEPO",FİLTRE!$H$5="İADE DEPO"),1,0)+
IF(FİLTRE!$H$5="TÜMÜ",1,0)+
IF(AND(J4020="FİRMA İADE",FİLTRE!$H$5="FİRMA İADE"),1,0)+
IF(AND(J4020="İMHA",FİLTRE!$H$5="İMHA"),1,0)</f>
        <v>1</v>
      </c>
      <c r="I4020" s="99"/>
      <c r="J4020" s="100"/>
      <c r="K4020" s="100"/>
      <c r="L4020" s="101"/>
      <c r="M4020" s="102"/>
      <c r="N4020" s="101"/>
      <c r="O4020" s="99"/>
      <c r="P4020" s="103"/>
      <c r="Q4020" s="104"/>
      <c r="R4020" s="50"/>
      <c r="S4020" s="105"/>
      <c r="T4020" s="106"/>
      <c r="U4020" s="107"/>
      <c r="V4020" s="108"/>
      <c r="W4020" s="107"/>
      <c r="X4020" s="107"/>
      <c r="AA4020" s="107"/>
      <c r="AB4020" s="110"/>
      <c r="AC4020" s="110"/>
      <c r="AE4020" s="105"/>
      <c r="AF4020" s="105"/>
      <c r="AR4020" s="112"/>
    </row>
    <row r="4021" spans="2:44" x14ac:dyDescent="0.25">
      <c r="B4021" s="1" t="str">
        <f>IF(I4021="","",
(IF(N4021=FİLTRE!$H$6,2,0)+IF(FİLTRE!$H$6="TOPLAM",2,0))
)</f>
        <v/>
      </c>
      <c r="C4021">
        <f>IF(FİLTRE!$M$5="",9,(IF(U4021&gt;=FİLTRE!$M$5,1,0)))</f>
        <v>1</v>
      </c>
      <c r="D4021" s="1">
        <f>IF(FİLTRE!$M$6="",9,(IF('SKT LİSTESİ'!P4021&lt;=FİLTRE!$M$6,1,0)))</f>
        <v>1</v>
      </c>
      <c r="E4021" s="25" t="str">
        <f>IF(I4021="","",(COUNTIFS($L$4:L4021,L4021)))</f>
        <v/>
      </c>
      <c r="F4021" s="13">
        <f>IF(OR(B4021&lt;&gt;2,C4021&lt;&gt;1,D4021&lt;&gt;1,H4021&lt;&gt;1),0,
COUNTIFS($B$4:B4021,2,$C$4:C4021,1,$D$4:D4021,1,$H$4:H4021,1))</f>
        <v>0</v>
      </c>
      <c r="G4021" s="26" t="str">
        <f>IF(I4021="","",(COUNTIF($E$4:E4021,E4021)))</f>
        <v/>
      </c>
      <c r="H4021" s="1">
        <f>IF(AND(J4021="SAYIM",FİLTRE!$H$5="RAFTA",U4021&lt;&gt;0),1,0)+
IF(AND(J4021="İADE DEPO",FİLTRE!$H$5="İADE DEPO"),1,0)+
IF(FİLTRE!$H$5="TÜMÜ",1,0)+
IF(AND(J4021="FİRMA İADE",FİLTRE!$H$5="FİRMA İADE"),1,0)+
IF(AND(J4021="İMHA",FİLTRE!$H$5="İMHA"),1,0)</f>
        <v>1</v>
      </c>
      <c r="I4021" s="99"/>
      <c r="J4021" s="100"/>
      <c r="K4021" s="100"/>
      <c r="L4021" s="101"/>
      <c r="M4021" s="102"/>
      <c r="N4021" s="101"/>
      <c r="O4021" s="99"/>
      <c r="P4021" s="103"/>
      <c r="Q4021" s="104"/>
      <c r="R4021" s="50"/>
      <c r="S4021" s="105"/>
      <c r="T4021" s="106"/>
      <c r="U4021" s="107"/>
      <c r="V4021" s="108"/>
      <c r="W4021" s="107"/>
      <c r="X4021" s="107"/>
      <c r="AA4021" s="107"/>
      <c r="AB4021" s="110"/>
      <c r="AC4021" s="110"/>
      <c r="AE4021" s="105"/>
      <c r="AF4021" s="105"/>
      <c r="AR4021" s="112"/>
    </row>
    <row r="4022" spans="2:44" x14ac:dyDescent="0.25">
      <c r="B4022" s="1" t="str">
        <f>IF(I4022="","",
(IF(N4022=FİLTRE!$H$6,2,0)+IF(FİLTRE!$H$6="TOPLAM",2,0))
)</f>
        <v/>
      </c>
      <c r="C4022">
        <f>IF(FİLTRE!$M$5="",9,(IF(U4022&gt;=FİLTRE!$M$5,1,0)))</f>
        <v>1</v>
      </c>
      <c r="D4022" s="1">
        <f>IF(FİLTRE!$M$6="",9,(IF('SKT LİSTESİ'!P4022&lt;=FİLTRE!$M$6,1,0)))</f>
        <v>1</v>
      </c>
      <c r="E4022" s="25" t="str">
        <f>IF(I4022="","",(COUNTIFS($L$4:L4022,L4022)))</f>
        <v/>
      </c>
      <c r="F4022" s="13">
        <f>IF(OR(B4022&lt;&gt;2,C4022&lt;&gt;1,D4022&lt;&gt;1,H4022&lt;&gt;1),0,
COUNTIFS($B$4:B4022,2,$C$4:C4022,1,$D$4:D4022,1,$H$4:H4022,1))</f>
        <v>0</v>
      </c>
      <c r="G4022" s="26" t="str">
        <f>IF(I4022="","",(COUNTIF($E$4:E4022,E4022)))</f>
        <v/>
      </c>
      <c r="H4022" s="1">
        <f>IF(AND(J4022="SAYIM",FİLTRE!$H$5="RAFTA",U4022&lt;&gt;0),1,0)+
IF(AND(J4022="İADE DEPO",FİLTRE!$H$5="İADE DEPO"),1,0)+
IF(FİLTRE!$H$5="TÜMÜ",1,0)+
IF(AND(J4022="FİRMA İADE",FİLTRE!$H$5="FİRMA İADE"),1,0)+
IF(AND(J4022="İMHA",FİLTRE!$H$5="İMHA"),1,0)</f>
        <v>1</v>
      </c>
      <c r="I4022" s="99"/>
      <c r="J4022" s="100"/>
      <c r="K4022" s="100"/>
      <c r="L4022" s="101"/>
      <c r="M4022" s="102"/>
      <c r="N4022" s="101"/>
      <c r="O4022" s="99"/>
      <c r="P4022" s="103"/>
      <c r="Q4022" s="104"/>
      <c r="R4022" s="50"/>
      <c r="S4022" s="105"/>
      <c r="T4022" s="106"/>
      <c r="U4022" s="107"/>
      <c r="V4022" s="108"/>
      <c r="W4022" s="107"/>
      <c r="X4022" s="107"/>
      <c r="AA4022" s="107"/>
      <c r="AB4022" s="110"/>
      <c r="AC4022" s="110"/>
      <c r="AE4022" s="105"/>
      <c r="AF4022" s="105"/>
      <c r="AR4022" s="112"/>
    </row>
    <row r="4023" spans="2:44" x14ac:dyDescent="0.25">
      <c r="B4023" s="1" t="str">
        <f>IF(I4023="","",
(IF(N4023=FİLTRE!$H$6,2,0)+IF(FİLTRE!$H$6="TOPLAM",2,0))
)</f>
        <v/>
      </c>
      <c r="C4023">
        <f>IF(FİLTRE!$M$5="",9,(IF(U4023&gt;=FİLTRE!$M$5,1,0)))</f>
        <v>1</v>
      </c>
      <c r="D4023" s="1">
        <f>IF(FİLTRE!$M$6="",9,(IF('SKT LİSTESİ'!P4023&lt;=FİLTRE!$M$6,1,0)))</f>
        <v>1</v>
      </c>
      <c r="E4023" s="25" t="str">
        <f>IF(I4023="","",(COUNTIFS($L$4:L4023,L4023)))</f>
        <v/>
      </c>
      <c r="F4023" s="13">
        <f>IF(OR(B4023&lt;&gt;2,C4023&lt;&gt;1,D4023&lt;&gt;1,H4023&lt;&gt;1),0,
COUNTIFS($B$4:B4023,2,$C$4:C4023,1,$D$4:D4023,1,$H$4:H4023,1))</f>
        <v>0</v>
      </c>
      <c r="G4023" s="26" t="str">
        <f>IF(I4023="","",(COUNTIF($E$4:E4023,E4023)))</f>
        <v/>
      </c>
      <c r="H4023" s="1">
        <f>IF(AND(J4023="SAYIM",FİLTRE!$H$5="RAFTA",U4023&lt;&gt;0),1,0)+
IF(AND(J4023="İADE DEPO",FİLTRE!$H$5="İADE DEPO"),1,0)+
IF(FİLTRE!$H$5="TÜMÜ",1,0)+
IF(AND(J4023="FİRMA İADE",FİLTRE!$H$5="FİRMA İADE"),1,0)+
IF(AND(J4023="İMHA",FİLTRE!$H$5="İMHA"),1,0)</f>
        <v>1</v>
      </c>
      <c r="I4023" s="99"/>
      <c r="J4023" s="100"/>
      <c r="K4023" s="100"/>
      <c r="L4023" s="101"/>
      <c r="M4023" s="102"/>
      <c r="N4023" s="101"/>
      <c r="O4023" s="99"/>
      <c r="P4023" s="103"/>
      <c r="Q4023" s="104"/>
      <c r="R4023" s="50"/>
      <c r="S4023" s="105"/>
      <c r="T4023" s="106"/>
      <c r="U4023" s="107"/>
      <c r="V4023" s="108"/>
      <c r="W4023" s="107"/>
      <c r="X4023" s="107"/>
      <c r="AA4023" s="107"/>
      <c r="AB4023" s="110"/>
      <c r="AC4023" s="110"/>
      <c r="AE4023" s="105"/>
      <c r="AF4023" s="105"/>
      <c r="AR4023" s="112"/>
    </row>
    <row r="4024" spans="2:44" x14ac:dyDescent="0.25">
      <c r="B4024" s="1" t="str">
        <f>IF(I4024="","",
(IF(N4024=FİLTRE!$H$6,2,0)+IF(FİLTRE!$H$6="TOPLAM",2,0))
)</f>
        <v/>
      </c>
      <c r="C4024">
        <f>IF(FİLTRE!$M$5="",9,(IF(U4024&gt;=FİLTRE!$M$5,1,0)))</f>
        <v>1</v>
      </c>
      <c r="D4024" s="1">
        <f>IF(FİLTRE!$M$6="",9,(IF('SKT LİSTESİ'!P4024&lt;=FİLTRE!$M$6,1,0)))</f>
        <v>1</v>
      </c>
      <c r="E4024" s="25" t="str">
        <f>IF(I4024="","",(COUNTIFS($L$4:L4024,L4024)))</f>
        <v/>
      </c>
      <c r="F4024" s="13">
        <f>IF(OR(B4024&lt;&gt;2,C4024&lt;&gt;1,D4024&lt;&gt;1,H4024&lt;&gt;1),0,
COUNTIFS($B$4:B4024,2,$C$4:C4024,1,$D$4:D4024,1,$H$4:H4024,1))</f>
        <v>0</v>
      </c>
      <c r="G4024" s="26" t="str">
        <f>IF(I4024="","",(COUNTIF($E$4:E4024,E4024)))</f>
        <v/>
      </c>
      <c r="H4024" s="1">
        <f>IF(AND(J4024="SAYIM",FİLTRE!$H$5="RAFTA",U4024&lt;&gt;0),1,0)+
IF(AND(J4024="İADE DEPO",FİLTRE!$H$5="İADE DEPO"),1,0)+
IF(FİLTRE!$H$5="TÜMÜ",1,0)+
IF(AND(J4024="FİRMA İADE",FİLTRE!$H$5="FİRMA İADE"),1,0)+
IF(AND(J4024="İMHA",FİLTRE!$H$5="İMHA"),1,0)</f>
        <v>1</v>
      </c>
      <c r="I4024" s="99"/>
      <c r="J4024" s="100"/>
      <c r="K4024" s="100"/>
      <c r="L4024" s="101"/>
      <c r="M4024" s="102"/>
      <c r="N4024" s="101"/>
      <c r="O4024" s="99"/>
      <c r="P4024" s="103"/>
      <c r="Q4024" s="104"/>
      <c r="R4024" s="50"/>
      <c r="S4024" s="105"/>
      <c r="T4024" s="106"/>
      <c r="U4024" s="107"/>
      <c r="V4024" s="108"/>
      <c r="W4024" s="107"/>
      <c r="X4024" s="107"/>
      <c r="AA4024" s="107"/>
      <c r="AB4024" s="110"/>
      <c r="AC4024" s="110"/>
      <c r="AE4024" s="105"/>
      <c r="AF4024" s="105"/>
      <c r="AR4024" s="112"/>
    </row>
    <row r="4025" spans="2:44" x14ac:dyDescent="0.25">
      <c r="B4025" s="1" t="str">
        <f>IF(I4025="","",
(IF(N4025=FİLTRE!$H$6,2,0)+IF(FİLTRE!$H$6="TOPLAM",2,0))
)</f>
        <v/>
      </c>
      <c r="C4025">
        <f>IF(FİLTRE!$M$5="",9,(IF(U4025&gt;=FİLTRE!$M$5,1,0)))</f>
        <v>1</v>
      </c>
      <c r="D4025" s="1">
        <f>IF(FİLTRE!$M$6="",9,(IF('SKT LİSTESİ'!P4025&lt;=FİLTRE!$M$6,1,0)))</f>
        <v>1</v>
      </c>
      <c r="E4025" s="25" t="str">
        <f>IF(I4025="","",(COUNTIFS($L$4:L4025,L4025)))</f>
        <v/>
      </c>
      <c r="F4025" s="13">
        <f>IF(OR(B4025&lt;&gt;2,C4025&lt;&gt;1,D4025&lt;&gt;1,H4025&lt;&gt;1),0,
COUNTIFS($B$4:B4025,2,$C$4:C4025,1,$D$4:D4025,1,$H$4:H4025,1))</f>
        <v>0</v>
      </c>
      <c r="G4025" s="26" t="str">
        <f>IF(I4025="","",(COUNTIF($E$4:E4025,E4025)))</f>
        <v/>
      </c>
      <c r="H4025" s="1">
        <f>IF(AND(J4025="SAYIM",FİLTRE!$H$5="RAFTA",U4025&lt;&gt;0),1,0)+
IF(AND(J4025="İADE DEPO",FİLTRE!$H$5="İADE DEPO"),1,0)+
IF(FİLTRE!$H$5="TÜMÜ",1,0)+
IF(AND(J4025="FİRMA İADE",FİLTRE!$H$5="FİRMA İADE"),1,0)+
IF(AND(J4025="İMHA",FİLTRE!$H$5="İMHA"),1,0)</f>
        <v>1</v>
      </c>
      <c r="I4025" s="99"/>
      <c r="J4025" s="100"/>
      <c r="K4025" s="100"/>
      <c r="L4025" s="101"/>
      <c r="M4025" s="102"/>
      <c r="N4025" s="101"/>
      <c r="O4025" s="99"/>
      <c r="P4025" s="103"/>
      <c r="Q4025" s="104"/>
      <c r="R4025" s="50"/>
      <c r="S4025" s="105"/>
      <c r="T4025" s="106"/>
      <c r="U4025" s="107"/>
      <c r="V4025" s="108"/>
      <c r="W4025" s="107"/>
      <c r="X4025" s="107"/>
      <c r="AA4025" s="107"/>
      <c r="AB4025" s="110"/>
      <c r="AC4025" s="110"/>
      <c r="AE4025" s="105"/>
      <c r="AF4025" s="105"/>
      <c r="AR4025" s="112"/>
    </row>
    <row r="4026" spans="2:44" x14ac:dyDescent="0.25">
      <c r="B4026" s="1" t="str">
        <f>IF(I4026="","",
(IF(N4026=FİLTRE!$H$6,2,0)+IF(FİLTRE!$H$6="TOPLAM",2,0))
)</f>
        <v/>
      </c>
      <c r="C4026">
        <f>IF(FİLTRE!$M$5="",9,(IF(U4026&gt;=FİLTRE!$M$5,1,0)))</f>
        <v>1</v>
      </c>
      <c r="D4026" s="1">
        <f>IF(FİLTRE!$M$6="",9,(IF('SKT LİSTESİ'!P4026&lt;=FİLTRE!$M$6,1,0)))</f>
        <v>1</v>
      </c>
      <c r="E4026" s="25" t="str">
        <f>IF(I4026="","",(COUNTIFS($L$4:L4026,L4026)))</f>
        <v/>
      </c>
      <c r="F4026" s="13">
        <f>IF(OR(B4026&lt;&gt;2,C4026&lt;&gt;1,D4026&lt;&gt;1,H4026&lt;&gt;1),0,
COUNTIFS($B$4:B4026,2,$C$4:C4026,1,$D$4:D4026,1,$H$4:H4026,1))</f>
        <v>0</v>
      </c>
      <c r="G4026" s="26" t="str">
        <f>IF(I4026="","",(COUNTIF($E$4:E4026,E4026)))</f>
        <v/>
      </c>
      <c r="H4026" s="1">
        <f>IF(AND(J4026="SAYIM",FİLTRE!$H$5="RAFTA",U4026&lt;&gt;0),1,0)+
IF(AND(J4026="İADE DEPO",FİLTRE!$H$5="İADE DEPO"),1,0)+
IF(FİLTRE!$H$5="TÜMÜ",1,0)+
IF(AND(J4026="FİRMA İADE",FİLTRE!$H$5="FİRMA İADE"),1,0)+
IF(AND(J4026="İMHA",FİLTRE!$H$5="İMHA"),1,0)</f>
        <v>1</v>
      </c>
      <c r="I4026" s="99"/>
      <c r="J4026" s="100"/>
      <c r="K4026" s="100"/>
      <c r="L4026" s="101"/>
      <c r="M4026" s="102"/>
      <c r="N4026" s="101"/>
      <c r="O4026" s="99"/>
      <c r="P4026" s="103"/>
      <c r="Q4026" s="104"/>
      <c r="R4026" s="50"/>
      <c r="S4026" s="105"/>
      <c r="T4026" s="106"/>
      <c r="U4026" s="107"/>
      <c r="V4026" s="108"/>
      <c r="W4026" s="107"/>
      <c r="X4026" s="107"/>
      <c r="AA4026" s="107"/>
      <c r="AB4026" s="110"/>
      <c r="AC4026" s="110"/>
      <c r="AE4026" s="105"/>
      <c r="AF4026" s="105"/>
      <c r="AR4026" s="112"/>
    </row>
    <row r="4027" spans="2:44" x14ac:dyDescent="0.25">
      <c r="B4027" s="1" t="str">
        <f>IF(I4027="","",
(IF(N4027=FİLTRE!$H$6,2,0)+IF(FİLTRE!$H$6="TOPLAM",2,0))
)</f>
        <v/>
      </c>
      <c r="C4027">
        <f>IF(FİLTRE!$M$5="",9,(IF(U4027&gt;=FİLTRE!$M$5,1,0)))</f>
        <v>1</v>
      </c>
      <c r="D4027" s="1">
        <f>IF(FİLTRE!$M$6="",9,(IF('SKT LİSTESİ'!P4027&lt;=FİLTRE!$M$6,1,0)))</f>
        <v>1</v>
      </c>
      <c r="E4027" s="25" t="str">
        <f>IF(I4027="","",(COUNTIFS($L$4:L4027,L4027)))</f>
        <v/>
      </c>
      <c r="F4027" s="13">
        <f>IF(OR(B4027&lt;&gt;2,C4027&lt;&gt;1,D4027&lt;&gt;1,H4027&lt;&gt;1),0,
COUNTIFS($B$4:B4027,2,$C$4:C4027,1,$D$4:D4027,1,$H$4:H4027,1))</f>
        <v>0</v>
      </c>
      <c r="G4027" s="26" t="str">
        <f>IF(I4027="","",(COUNTIF($E$4:E4027,E4027)))</f>
        <v/>
      </c>
      <c r="H4027" s="1">
        <f>IF(AND(J4027="SAYIM",FİLTRE!$H$5="RAFTA",U4027&lt;&gt;0),1,0)+
IF(AND(J4027="İADE DEPO",FİLTRE!$H$5="İADE DEPO"),1,0)+
IF(FİLTRE!$H$5="TÜMÜ",1,0)+
IF(AND(J4027="FİRMA İADE",FİLTRE!$H$5="FİRMA İADE"),1,0)+
IF(AND(J4027="İMHA",FİLTRE!$H$5="İMHA"),1,0)</f>
        <v>1</v>
      </c>
      <c r="I4027" s="99"/>
      <c r="J4027" s="100"/>
      <c r="K4027" s="100"/>
      <c r="L4027" s="101"/>
      <c r="M4027" s="102"/>
      <c r="N4027" s="101"/>
      <c r="O4027" s="99"/>
      <c r="P4027" s="103"/>
      <c r="Q4027" s="104"/>
      <c r="R4027" s="50"/>
      <c r="S4027" s="105"/>
      <c r="T4027" s="106"/>
      <c r="U4027" s="107"/>
      <c r="V4027" s="108"/>
      <c r="W4027" s="107"/>
      <c r="X4027" s="107"/>
      <c r="AA4027" s="107"/>
      <c r="AB4027" s="110"/>
      <c r="AC4027" s="110"/>
      <c r="AE4027" s="105"/>
      <c r="AF4027" s="105"/>
      <c r="AR4027" s="112"/>
    </row>
    <row r="4028" spans="2:44" x14ac:dyDescent="0.25">
      <c r="B4028" s="1" t="str">
        <f>IF(I4028="","",
(IF(N4028=FİLTRE!$H$6,2,0)+IF(FİLTRE!$H$6="TOPLAM",2,0))
)</f>
        <v/>
      </c>
      <c r="C4028">
        <f>IF(FİLTRE!$M$5="",9,(IF(U4028&gt;=FİLTRE!$M$5,1,0)))</f>
        <v>1</v>
      </c>
      <c r="D4028" s="1">
        <f>IF(FİLTRE!$M$6="",9,(IF('SKT LİSTESİ'!P4028&lt;=FİLTRE!$M$6,1,0)))</f>
        <v>1</v>
      </c>
      <c r="E4028" s="25" t="str">
        <f>IF(I4028="","",(COUNTIFS($L$4:L4028,L4028)))</f>
        <v/>
      </c>
      <c r="F4028" s="13">
        <f>IF(OR(B4028&lt;&gt;2,C4028&lt;&gt;1,D4028&lt;&gt;1,H4028&lt;&gt;1),0,
COUNTIFS($B$4:B4028,2,$C$4:C4028,1,$D$4:D4028,1,$H$4:H4028,1))</f>
        <v>0</v>
      </c>
      <c r="G4028" s="26" t="str">
        <f>IF(I4028="","",(COUNTIF($E$4:E4028,E4028)))</f>
        <v/>
      </c>
      <c r="H4028" s="1">
        <f>IF(AND(J4028="SAYIM",FİLTRE!$H$5="RAFTA",U4028&lt;&gt;0),1,0)+
IF(AND(J4028="İADE DEPO",FİLTRE!$H$5="İADE DEPO"),1,0)+
IF(FİLTRE!$H$5="TÜMÜ",1,0)+
IF(AND(J4028="FİRMA İADE",FİLTRE!$H$5="FİRMA İADE"),1,0)+
IF(AND(J4028="İMHA",FİLTRE!$H$5="İMHA"),1,0)</f>
        <v>1</v>
      </c>
      <c r="I4028" s="99"/>
      <c r="J4028" s="100"/>
      <c r="K4028" s="100"/>
      <c r="L4028" s="101"/>
      <c r="M4028" s="102"/>
      <c r="N4028" s="101"/>
      <c r="O4028" s="99"/>
      <c r="P4028" s="103"/>
      <c r="Q4028" s="104"/>
      <c r="R4028" s="50"/>
      <c r="S4028" s="105"/>
      <c r="T4028" s="106"/>
      <c r="U4028" s="107"/>
      <c r="V4028" s="108"/>
      <c r="W4028" s="107"/>
      <c r="X4028" s="107"/>
      <c r="AA4028" s="107"/>
      <c r="AB4028" s="110"/>
      <c r="AC4028" s="110"/>
      <c r="AE4028" s="105"/>
      <c r="AF4028" s="105"/>
      <c r="AR4028" s="112"/>
    </row>
    <row r="4029" spans="2:44" x14ac:dyDescent="0.25">
      <c r="B4029" s="1" t="str">
        <f>IF(I4029="","",
(IF(N4029=FİLTRE!$H$6,2,0)+IF(FİLTRE!$H$6="TOPLAM",2,0))
)</f>
        <v/>
      </c>
      <c r="C4029">
        <f>IF(FİLTRE!$M$5="",9,(IF(U4029&gt;=FİLTRE!$M$5,1,0)))</f>
        <v>1</v>
      </c>
      <c r="D4029" s="1">
        <f>IF(FİLTRE!$M$6="",9,(IF('SKT LİSTESİ'!P4029&lt;=FİLTRE!$M$6,1,0)))</f>
        <v>1</v>
      </c>
      <c r="E4029" s="25" t="str">
        <f>IF(I4029="","",(COUNTIFS($L$4:L4029,L4029)))</f>
        <v/>
      </c>
      <c r="F4029" s="13">
        <f>IF(OR(B4029&lt;&gt;2,C4029&lt;&gt;1,D4029&lt;&gt;1,H4029&lt;&gt;1),0,
COUNTIFS($B$4:B4029,2,$C$4:C4029,1,$D$4:D4029,1,$H$4:H4029,1))</f>
        <v>0</v>
      </c>
      <c r="G4029" s="26" t="str">
        <f>IF(I4029="","",(COUNTIF($E$4:E4029,E4029)))</f>
        <v/>
      </c>
      <c r="H4029" s="1">
        <f>IF(AND(J4029="SAYIM",FİLTRE!$H$5="RAFTA",U4029&lt;&gt;0),1,0)+
IF(AND(J4029="İADE DEPO",FİLTRE!$H$5="İADE DEPO"),1,0)+
IF(FİLTRE!$H$5="TÜMÜ",1,0)+
IF(AND(J4029="FİRMA İADE",FİLTRE!$H$5="FİRMA İADE"),1,0)+
IF(AND(J4029="İMHA",FİLTRE!$H$5="İMHA"),1,0)</f>
        <v>1</v>
      </c>
      <c r="I4029" s="99"/>
      <c r="J4029" s="100"/>
      <c r="K4029" s="100"/>
      <c r="L4029" s="101"/>
      <c r="M4029" s="102"/>
      <c r="N4029" s="101"/>
      <c r="O4029" s="99"/>
      <c r="P4029" s="103"/>
      <c r="Q4029" s="104"/>
      <c r="R4029" s="50"/>
      <c r="S4029" s="105"/>
      <c r="T4029" s="106"/>
      <c r="U4029" s="107"/>
      <c r="V4029" s="108"/>
      <c r="W4029" s="107"/>
      <c r="X4029" s="107"/>
      <c r="AA4029" s="107"/>
      <c r="AB4029" s="110"/>
      <c r="AC4029" s="110"/>
      <c r="AE4029" s="105"/>
      <c r="AF4029" s="105"/>
      <c r="AR4029" s="112"/>
    </row>
    <row r="4030" spans="2:44" x14ac:dyDescent="0.25">
      <c r="B4030" s="1" t="str">
        <f>IF(I4030="","",
(IF(N4030=FİLTRE!$H$6,2,0)+IF(FİLTRE!$H$6="TOPLAM",2,0))
)</f>
        <v/>
      </c>
      <c r="C4030">
        <f>IF(FİLTRE!$M$5="",9,(IF(U4030&gt;=FİLTRE!$M$5,1,0)))</f>
        <v>1</v>
      </c>
      <c r="D4030" s="1">
        <f>IF(FİLTRE!$M$6="",9,(IF('SKT LİSTESİ'!P4030&lt;=FİLTRE!$M$6,1,0)))</f>
        <v>1</v>
      </c>
      <c r="E4030" s="25" t="str">
        <f>IF(I4030="","",(COUNTIFS($L$4:L4030,L4030)))</f>
        <v/>
      </c>
      <c r="F4030" s="13">
        <f>IF(OR(B4030&lt;&gt;2,C4030&lt;&gt;1,D4030&lt;&gt;1,H4030&lt;&gt;1),0,
COUNTIFS($B$4:B4030,2,$C$4:C4030,1,$D$4:D4030,1,$H$4:H4030,1))</f>
        <v>0</v>
      </c>
      <c r="G4030" s="26" t="str">
        <f>IF(I4030="","",(COUNTIF($E$4:E4030,E4030)))</f>
        <v/>
      </c>
      <c r="H4030" s="1">
        <f>IF(AND(J4030="SAYIM",FİLTRE!$H$5="RAFTA",U4030&lt;&gt;0),1,0)+
IF(AND(J4030="İADE DEPO",FİLTRE!$H$5="İADE DEPO"),1,0)+
IF(FİLTRE!$H$5="TÜMÜ",1,0)+
IF(AND(J4030="FİRMA İADE",FİLTRE!$H$5="FİRMA İADE"),1,0)+
IF(AND(J4030="İMHA",FİLTRE!$H$5="İMHA"),1,0)</f>
        <v>1</v>
      </c>
      <c r="I4030" s="99"/>
      <c r="J4030" s="100"/>
      <c r="K4030" s="100"/>
      <c r="L4030" s="101"/>
      <c r="M4030" s="102"/>
      <c r="N4030" s="101"/>
      <c r="O4030" s="99"/>
      <c r="P4030" s="103"/>
      <c r="Q4030" s="104"/>
      <c r="R4030" s="50"/>
      <c r="S4030" s="105"/>
      <c r="T4030" s="106"/>
      <c r="U4030" s="107"/>
      <c r="V4030" s="108"/>
      <c r="W4030" s="107"/>
      <c r="X4030" s="107"/>
      <c r="AA4030" s="107"/>
      <c r="AB4030" s="110"/>
      <c r="AC4030" s="110"/>
      <c r="AE4030" s="105"/>
      <c r="AF4030" s="105"/>
      <c r="AR4030" s="112"/>
    </row>
    <row r="4031" spans="2:44" x14ac:dyDescent="0.25">
      <c r="B4031" s="1" t="str">
        <f>IF(I4031="","",
(IF(N4031=FİLTRE!$H$6,2,0)+IF(FİLTRE!$H$6="TOPLAM",2,0))
)</f>
        <v/>
      </c>
      <c r="C4031">
        <f>IF(FİLTRE!$M$5="",9,(IF(U4031&gt;=FİLTRE!$M$5,1,0)))</f>
        <v>1</v>
      </c>
      <c r="D4031" s="1">
        <f>IF(FİLTRE!$M$6="",9,(IF('SKT LİSTESİ'!P4031&lt;=FİLTRE!$M$6,1,0)))</f>
        <v>1</v>
      </c>
      <c r="E4031" s="25" t="str">
        <f>IF(I4031="","",(COUNTIFS($L$4:L4031,L4031)))</f>
        <v/>
      </c>
      <c r="F4031" s="13">
        <f>IF(OR(B4031&lt;&gt;2,C4031&lt;&gt;1,D4031&lt;&gt;1,H4031&lt;&gt;1),0,
COUNTIFS($B$4:B4031,2,$C$4:C4031,1,$D$4:D4031,1,$H$4:H4031,1))</f>
        <v>0</v>
      </c>
      <c r="G4031" s="26" t="str">
        <f>IF(I4031="","",(COUNTIF($E$4:E4031,E4031)))</f>
        <v/>
      </c>
      <c r="H4031" s="1">
        <f>IF(AND(J4031="SAYIM",FİLTRE!$H$5="RAFTA",U4031&lt;&gt;0),1,0)+
IF(AND(J4031="İADE DEPO",FİLTRE!$H$5="İADE DEPO"),1,0)+
IF(FİLTRE!$H$5="TÜMÜ",1,0)+
IF(AND(J4031="FİRMA İADE",FİLTRE!$H$5="FİRMA İADE"),1,0)+
IF(AND(J4031="İMHA",FİLTRE!$H$5="İMHA"),1,0)</f>
        <v>1</v>
      </c>
      <c r="I4031" s="99"/>
      <c r="J4031" s="100"/>
      <c r="K4031" s="100"/>
      <c r="L4031" s="101"/>
      <c r="M4031" s="102"/>
      <c r="N4031" s="101"/>
      <c r="O4031" s="99"/>
      <c r="P4031" s="103"/>
      <c r="Q4031" s="104"/>
      <c r="R4031" s="50"/>
      <c r="S4031" s="105"/>
      <c r="T4031" s="106"/>
      <c r="U4031" s="107"/>
      <c r="V4031" s="108"/>
      <c r="W4031" s="107"/>
      <c r="X4031" s="107"/>
      <c r="AA4031" s="107"/>
      <c r="AB4031" s="110"/>
      <c r="AC4031" s="110"/>
      <c r="AE4031" s="105"/>
      <c r="AF4031" s="105"/>
      <c r="AR4031" s="112"/>
    </row>
    <row r="4032" spans="2:44" x14ac:dyDescent="0.25">
      <c r="B4032" s="1" t="str">
        <f>IF(I4032="","",
(IF(N4032=FİLTRE!$H$6,2,0)+IF(FİLTRE!$H$6="TOPLAM",2,0))
)</f>
        <v/>
      </c>
      <c r="C4032">
        <f>IF(FİLTRE!$M$5="",9,(IF(U4032&gt;=FİLTRE!$M$5,1,0)))</f>
        <v>1</v>
      </c>
      <c r="D4032" s="1">
        <f>IF(FİLTRE!$M$6="",9,(IF('SKT LİSTESİ'!P4032&lt;=FİLTRE!$M$6,1,0)))</f>
        <v>1</v>
      </c>
      <c r="E4032" s="25" t="str">
        <f>IF(I4032="","",(COUNTIFS($L$4:L4032,L4032)))</f>
        <v/>
      </c>
      <c r="F4032" s="13">
        <f>IF(OR(B4032&lt;&gt;2,C4032&lt;&gt;1,D4032&lt;&gt;1,H4032&lt;&gt;1),0,
COUNTIFS($B$4:B4032,2,$C$4:C4032,1,$D$4:D4032,1,$H$4:H4032,1))</f>
        <v>0</v>
      </c>
      <c r="G4032" s="26" t="str">
        <f>IF(I4032="","",(COUNTIF($E$4:E4032,E4032)))</f>
        <v/>
      </c>
      <c r="H4032" s="1">
        <f>IF(AND(J4032="SAYIM",FİLTRE!$H$5="RAFTA",U4032&lt;&gt;0),1,0)+
IF(AND(J4032="İADE DEPO",FİLTRE!$H$5="İADE DEPO"),1,0)+
IF(FİLTRE!$H$5="TÜMÜ",1,0)+
IF(AND(J4032="FİRMA İADE",FİLTRE!$H$5="FİRMA İADE"),1,0)+
IF(AND(J4032="İMHA",FİLTRE!$H$5="İMHA"),1,0)</f>
        <v>1</v>
      </c>
      <c r="I4032" s="99"/>
      <c r="J4032" s="100"/>
      <c r="K4032" s="100"/>
      <c r="L4032" s="101"/>
      <c r="M4032" s="102"/>
      <c r="N4032" s="101"/>
      <c r="O4032" s="99"/>
      <c r="P4032" s="103"/>
      <c r="Q4032" s="104"/>
      <c r="R4032" s="50"/>
      <c r="S4032" s="105"/>
      <c r="T4032" s="106"/>
      <c r="U4032" s="107"/>
      <c r="V4032" s="108"/>
      <c r="W4032" s="107"/>
      <c r="X4032" s="107"/>
      <c r="AA4032" s="107"/>
      <c r="AB4032" s="110"/>
      <c r="AC4032" s="110"/>
      <c r="AE4032" s="105"/>
      <c r="AF4032" s="105"/>
      <c r="AR4032" s="112"/>
    </row>
    <row r="4033" spans="2:44" x14ac:dyDescent="0.25">
      <c r="B4033" s="1" t="str">
        <f>IF(I4033="","",
(IF(N4033=FİLTRE!$H$6,2,0)+IF(FİLTRE!$H$6="TOPLAM",2,0))
)</f>
        <v/>
      </c>
      <c r="C4033">
        <f>IF(FİLTRE!$M$5="",9,(IF(U4033&gt;=FİLTRE!$M$5,1,0)))</f>
        <v>1</v>
      </c>
      <c r="D4033" s="1">
        <f>IF(FİLTRE!$M$6="",9,(IF('SKT LİSTESİ'!P4033&lt;=FİLTRE!$M$6,1,0)))</f>
        <v>1</v>
      </c>
      <c r="E4033" s="25" t="str">
        <f>IF(I4033="","",(COUNTIFS($L$4:L4033,L4033)))</f>
        <v/>
      </c>
      <c r="F4033" s="13">
        <f>IF(OR(B4033&lt;&gt;2,C4033&lt;&gt;1,D4033&lt;&gt;1,H4033&lt;&gt;1),0,
COUNTIFS($B$4:B4033,2,$C$4:C4033,1,$D$4:D4033,1,$H$4:H4033,1))</f>
        <v>0</v>
      </c>
      <c r="G4033" s="26" t="str">
        <f>IF(I4033="","",(COUNTIF($E$4:E4033,E4033)))</f>
        <v/>
      </c>
      <c r="H4033" s="1">
        <f>IF(AND(J4033="SAYIM",FİLTRE!$H$5="RAFTA",U4033&lt;&gt;0),1,0)+
IF(AND(J4033="İADE DEPO",FİLTRE!$H$5="İADE DEPO"),1,0)+
IF(FİLTRE!$H$5="TÜMÜ",1,0)+
IF(AND(J4033="FİRMA İADE",FİLTRE!$H$5="FİRMA İADE"),1,0)+
IF(AND(J4033="İMHA",FİLTRE!$H$5="İMHA"),1,0)</f>
        <v>1</v>
      </c>
      <c r="I4033" s="99"/>
      <c r="J4033" s="100"/>
      <c r="K4033" s="100"/>
      <c r="L4033" s="101"/>
      <c r="M4033" s="102"/>
      <c r="N4033" s="101"/>
      <c r="O4033" s="99"/>
      <c r="P4033" s="103"/>
      <c r="Q4033" s="104"/>
      <c r="R4033" s="50"/>
      <c r="S4033" s="105"/>
      <c r="T4033" s="106"/>
      <c r="U4033" s="107"/>
      <c r="V4033" s="108"/>
      <c r="W4033" s="107"/>
      <c r="X4033" s="107"/>
      <c r="AA4033" s="107"/>
      <c r="AB4033" s="110"/>
      <c r="AC4033" s="110"/>
      <c r="AE4033" s="105"/>
      <c r="AF4033" s="105"/>
      <c r="AR4033" s="112"/>
    </row>
    <row r="4034" spans="2:44" x14ac:dyDescent="0.25">
      <c r="B4034" s="1" t="str">
        <f>IF(I4034="","",
(IF(N4034=FİLTRE!$H$6,2,0)+IF(FİLTRE!$H$6="TOPLAM",2,0))
)</f>
        <v/>
      </c>
      <c r="C4034">
        <f>IF(FİLTRE!$M$5="",9,(IF(U4034&gt;=FİLTRE!$M$5,1,0)))</f>
        <v>1</v>
      </c>
      <c r="D4034" s="1">
        <f>IF(FİLTRE!$M$6="",9,(IF('SKT LİSTESİ'!P4034&lt;=FİLTRE!$M$6,1,0)))</f>
        <v>1</v>
      </c>
      <c r="E4034" s="25" t="str">
        <f>IF(I4034="","",(COUNTIFS($L$4:L4034,L4034)))</f>
        <v/>
      </c>
      <c r="F4034" s="13">
        <f>IF(OR(B4034&lt;&gt;2,C4034&lt;&gt;1,D4034&lt;&gt;1,H4034&lt;&gt;1),0,
COUNTIFS($B$4:B4034,2,$C$4:C4034,1,$D$4:D4034,1,$H$4:H4034,1))</f>
        <v>0</v>
      </c>
      <c r="G4034" s="26" t="str">
        <f>IF(I4034="","",(COUNTIF($E$4:E4034,E4034)))</f>
        <v/>
      </c>
      <c r="H4034" s="1">
        <f>IF(AND(J4034="SAYIM",FİLTRE!$H$5="RAFTA",U4034&lt;&gt;0),1,0)+
IF(AND(J4034="İADE DEPO",FİLTRE!$H$5="İADE DEPO"),1,0)+
IF(FİLTRE!$H$5="TÜMÜ",1,0)+
IF(AND(J4034="FİRMA İADE",FİLTRE!$H$5="FİRMA İADE"),1,0)+
IF(AND(J4034="İMHA",FİLTRE!$H$5="İMHA"),1,0)</f>
        <v>1</v>
      </c>
      <c r="I4034" s="99"/>
      <c r="J4034" s="100"/>
      <c r="K4034" s="100"/>
      <c r="L4034" s="101"/>
      <c r="M4034" s="102"/>
      <c r="N4034" s="101"/>
      <c r="O4034" s="99"/>
      <c r="P4034" s="103"/>
      <c r="Q4034" s="104"/>
      <c r="R4034" s="50"/>
      <c r="S4034" s="105"/>
      <c r="T4034" s="106"/>
      <c r="U4034" s="107"/>
      <c r="V4034" s="108"/>
      <c r="W4034" s="107"/>
      <c r="X4034" s="107"/>
      <c r="AA4034" s="107"/>
      <c r="AB4034" s="110"/>
      <c r="AC4034" s="110"/>
      <c r="AE4034" s="105"/>
      <c r="AF4034" s="105"/>
      <c r="AR4034" s="112"/>
    </row>
    <row r="4035" spans="2:44" x14ac:dyDescent="0.25">
      <c r="B4035" s="1" t="str">
        <f>IF(I4035="","",
(IF(N4035=FİLTRE!$H$6,2,0)+IF(FİLTRE!$H$6="TOPLAM",2,0))
)</f>
        <v/>
      </c>
      <c r="C4035">
        <f>IF(FİLTRE!$M$5="",9,(IF(U4035&gt;=FİLTRE!$M$5,1,0)))</f>
        <v>1</v>
      </c>
      <c r="D4035" s="1">
        <f>IF(FİLTRE!$M$6="",9,(IF('SKT LİSTESİ'!P4035&lt;=FİLTRE!$M$6,1,0)))</f>
        <v>1</v>
      </c>
      <c r="E4035" s="25" t="str">
        <f>IF(I4035="","",(COUNTIFS($L$4:L4035,L4035)))</f>
        <v/>
      </c>
      <c r="F4035" s="13">
        <f>IF(OR(B4035&lt;&gt;2,C4035&lt;&gt;1,D4035&lt;&gt;1,H4035&lt;&gt;1),0,
COUNTIFS($B$4:B4035,2,$C$4:C4035,1,$D$4:D4035,1,$H$4:H4035,1))</f>
        <v>0</v>
      </c>
      <c r="G4035" s="26" t="str">
        <f>IF(I4035="","",(COUNTIF($E$4:E4035,E4035)))</f>
        <v/>
      </c>
      <c r="H4035" s="1">
        <f>IF(AND(J4035="SAYIM",FİLTRE!$H$5="RAFTA",U4035&lt;&gt;0),1,0)+
IF(AND(J4035="İADE DEPO",FİLTRE!$H$5="İADE DEPO"),1,0)+
IF(FİLTRE!$H$5="TÜMÜ",1,0)+
IF(AND(J4035="FİRMA İADE",FİLTRE!$H$5="FİRMA İADE"),1,0)+
IF(AND(J4035="İMHA",FİLTRE!$H$5="İMHA"),1,0)</f>
        <v>1</v>
      </c>
      <c r="I4035" s="99"/>
      <c r="J4035" s="100"/>
      <c r="K4035" s="100"/>
      <c r="L4035" s="101"/>
      <c r="M4035" s="102"/>
      <c r="N4035" s="101"/>
      <c r="O4035" s="99"/>
      <c r="P4035" s="103"/>
      <c r="Q4035" s="104"/>
      <c r="R4035" s="50"/>
      <c r="S4035" s="105"/>
      <c r="T4035" s="106"/>
      <c r="U4035" s="107"/>
      <c r="V4035" s="108"/>
      <c r="W4035" s="107"/>
      <c r="X4035" s="107"/>
      <c r="AA4035" s="107"/>
      <c r="AB4035" s="110"/>
      <c r="AC4035" s="110"/>
      <c r="AE4035" s="105"/>
      <c r="AF4035" s="105"/>
      <c r="AR4035" s="112"/>
    </row>
    <row r="4036" spans="2:44" x14ac:dyDescent="0.25">
      <c r="B4036" s="1" t="str">
        <f>IF(I4036="","",
(IF(N4036=FİLTRE!$H$6,2,0)+IF(FİLTRE!$H$6="TOPLAM",2,0))
)</f>
        <v/>
      </c>
      <c r="C4036">
        <f>IF(FİLTRE!$M$5="",9,(IF(U4036&gt;=FİLTRE!$M$5,1,0)))</f>
        <v>1</v>
      </c>
      <c r="D4036" s="1">
        <f>IF(FİLTRE!$M$6="",9,(IF('SKT LİSTESİ'!P4036&lt;=FİLTRE!$M$6,1,0)))</f>
        <v>1</v>
      </c>
      <c r="E4036" s="25" t="str">
        <f>IF(I4036="","",(COUNTIFS($L$4:L4036,L4036)))</f>
        <v/>
      </c>
      <c r="F4036" s="13">
        <f>IF(OR(B4036&lt;&gt;2,C4036&lt;&gt;1,D4036&lt;&gt;1,H4036&lt;&gt;1),0,
COUNTIFS($B$4:B4036,2,$C$4:C4036,1,$D$4:D4036,1,$H$4:H4036,1))</f>
        <v>0</v>
      </c>
      <c r="G4036" s="26" t="str">
        <f>IF(I4036="","",(COUNTIF($E$4:E4036,E4036)))</f>
        <v/>
      </c>
      <c r="H4036" s="1">
        <f>IF(AND(J4036="SAYIM",FİLTRE!$H$5="RAFTA",U4036&lt;&gt;0),1,0)+
IF(AND(J4036="İADE DEPO",FİLTRE!$H$5="İADE DEPO"),1,0)+
IF(FİLTRE!$H$5="TÜMÜ",1,0)+
IF(AND(J4036="FİRMA İADE",FİLTRE!$H$5="FİRMA İADE"),1,0)+
IF(AND(J4036="İMHA",FİLTRE!$H$5="İMHA"),1,0)</f>
        <v>1</v>
      </c>
      <c r="I4036" s="99"/>
      <c r="J4036" s="100"/>
      <c r="K4036" s="100"/>
      <c r="L4036" s="101"/>
      <c r="M4036" s="102"/>
      <c r="N4036" s="101"/>
      <c r="O4036" s="99"/>
      <c r="P4036" s="103"/>
      <c r="Q4036" s="104"/>
      <c r="R4036" s="50"/>
      <c r="S4036" s="105"/>
      <c r="T4036" s="106"/>
      <c r="U4036" s="107"/>
      <c r="V4036" s="108"/>
      <c r="W4036" s="107"/>
      <c r="X4036" s="107"/>
      <c r="AA4036" s="107"/>
      <c r="AB4036" s="110"/>
      <c r="AC4036" s="110"/>
      <c r="AE4036" s="105"/>
      <c r="AF4036" s="105"/>
      <c r="AR4036" s="112"/>
    </row>
    <row r="4037" spans="2:44" x14ac:dyDescent="0.25">
      <c r="B4037" s="1" t="str">
        <f>IF(I4037="","",
(IF(N4037=FİLTRE!$H$6,2,0)+IF(FİLTRE!$H$6="TOPLAM",2,0))
)</f>
        <v/>
      </c>
      <c r="C4037">
        <f>IF(FİLTRE!$M$5="",9,(IF(U4037&gt;=FİLTRE!$M$5,1,0)))</f>
        <v>1</v>
      </c>
      <c r="D4037" s="1">
        <f>IF(FİLTRE!$M$6="",9,(IF('SKT LİSTESİ'!P4037&lt;=FİLTRE!$M$6,1,0)))</f>
        <v>1</v>
      </c>
      <c r="E4037" s="25" t="str">
        <f>IF(I4037="","",(COUNTIFS($L$4:L4037,L4037)))</f>
        <v/>
      </c>
      <c r="F4037" s="13">
        <f>IF(OR(B4037&lt;&gt;2,C4037&lt;&gt;1,D4037&lt;&gt;1,H4037&lt;&gt;1),0,
COUNTIFS($B$4:B4037,2,$C$4:C4037,1,$D$4:D4037,1,$H$4:H4037,1))</f>
        <v>0</v>
      </c>
      <c r="G4037" s="26" t="str">
        <f>IF(I4037="","",(COUNTIF($E$4:E4037,E4037)))</f>
        <v/>
      </c>
      <c r="H4037" s="1">
        <f>IF(AND(J4037="SAYIM",FİLTRE!$H$5="RAFTA",U4037&lt;&gt;0),1,0)+
IF(AND(J4037="İADE DEPO",FİLTRE!$H$5="İADE DEPO"),1,0)+
IF(FİLTRE!$H$5="TÜMÜ",1,0)+
IF(AND(J4037="FİRMA İADE",FİLTRE!$H$5="FİRMA İADE"),1,0)+
IF(AND(J4037="İMHA",FİLTRE!$H$5="İMHA"),1,0)</f>
        <v>1</v>
      </c>
      <c r="I4037" s="99"/>
      <c r="J4037" s="100"/>
      <c r="K4037" s="100"/>
      <c r="L4037" s="101"/>
      <c r="M4037" s="102"/>
      <c r="N4037" s="101"/>
      <c r="O4037" s="99"/>
      <c r="P4037" s="103"/>
      <c r="Q4037" s="104"/>
      <c r="R4037" s="50"/>
      <c r="S4037" s="105"/>
      <c r="T4037" s="106"/>
      <c r="U4037" s="107"/>
      <c r="V4037" s="108"/>
      <c r="W4037" s="107"/>
      <c r="X4037" s="107"/>
      <c r="AA4037" s="107"/>
      <c r="AB4037" s="110"/>
      <c r="AC4037" s="110"/>
      <c r="AE4037" s="105"/>
      <c r="AF4037" s="105"/>
      <c r="AR4037" s="112"/>
    </row>
    <row r="4038" spans="2:44" x14ac:dyDescent="0.25">
      <c r="B4038" s="1" t="str">
        <f>IF(I4038="","",
(IF(N4038=FİLTRE!$H$6,2,0)+IF(FİLTRE!$H$6="TOPLAM",2,0))
)</f>
        <v/>
      </c>
      <c r="C4038">
        <f>IF(FİLTRE!$M$5="",9,(IF(U4038&gt;=FİLTRE!$M$5,1,0)))</f>
        <v>1</v>
      </c>
      <c r="D4038" s="1">
        <f>IF(FİLTRE!$M$6="",9,(IF('SKT LİSTESİ'!P4038&lt;=FİLTRE!$M$6,1,0)))</f>
        <v>1</v>
      </c>
      <c r="E4038" s="25" t="str">
        <f>IF(I4038="","",(COUNTIFS($L$4:L4038,L4038)))</f>
        <v/>
      </c>
      <c r="F4038" s="13">
        <f>IF(OR(B4038&lt;&gt;2,C4038&lt;&gt;1,D4038&lt;&gt;1,H4038&lt;&gt;1),0,
COUNTIFS($B$4:B4038,2,$C$4:C4038,1,$D$4:D4038,1,$H$4:H4038,1))</f>
        <v>0</v>
      </c>
      <c r="G4038" s="26" t="str">
        <f>IF(I4038="","",(COUNTIF($E$4:E4038,E4038)))</f>
        <v/>
      </c>
      <c r="H4038" s="1">
        <f>IF(AND(J4038="SAYIM",FİLTRE!$H$5="RAFTA",U4038&lt;&gt;0),1,0)+
IF(AND(J4038="İADE DEPO",FİLTRE!$H$5="İADE DEPO"),1,0)+
IF(FİLTRE!$H$5="TÜMÜ",1,0)+
IF(AND(J4038="FİRMA İADE",FİLTRE!$H$5="FİRMA İADE"),1,0)+
IF(AND(J4038="İMHA",FİLTRE!$H$5="İMHA"),1,0)</f>
        <v>1</v>
      </c>
      <c r="I4038" s="99"/>
      <c r="J4038" s="100"/>
      <c r="K4038" s="100"/>
      <c r="L4038" s="101"/>
      <c r="M4038" s="102"/>
      <c r="N4038" s="101"/>
      <c r="O4038" s="99"/>
      <c r="P4038" s="103"/>
      <c r="Q4038" s="104"/>
      <c r="R4038" s="50"/>
      <c r="S4038" s="105"/>
      <c r="T4038" s="106"/>
      <c r="U4038" s="107"/>
      <c r="V4038" s="108"/>
      <c r="W4038" s="107"/>
      <c r="X4038" s="107"/>
      <c r="AA4038" s="107"/>
      <c r="AB4038" s="110"/>
      <c r="AC4038" s="110"/>
      <c r="AE4038" s="105"/>
      <c r="AF4038" s="105"/>
      <c r="AR4038" s="112"/>
    </row>
    <row r="4039" spans="2:44" x14ac:dyDescent="0.25">
      <c r="B4039" s="1" t="str">
        <f>IF(I4039="","",
(IF(N4039=FİLTRE!$H$6,2,0)+IF(FİLTRE!$H$6="TOPLAM",2,0))
)</f>
        <v/>
      </c>
      <c r="C4039">
        <f>IF(FİLTRE!$M$5="",9,(IF(U4039&gt;=FİLTRE!$M$5,1,0)))</f>
        <v>1</v>
      </c>
      <c r="D4039" s="1">
        <f>IF(FİLTRE!$M$6="",9,(IF('SKT LİSTESİ'!P4039&lt;=FİLTRE!$M$6,1,0)))</f>
        <v>1</v>
      </c>
      <c r="E4039" s="25" t="str">
        <f>IF(I4039="","",(COUNTIFS($L$4:L4039,L4039)))</f>
        <v/>
      </c>
      <c r="F4039" s="13">
        <f>IF(OR(B4039&lt;&gt;2,C4039&lt;&gt;1,D4039&lt;&gt;1,H4039&lt;&gt;1),0,
COUNTIFS($B$4:B4039,2,$C$4:C4039,1,$D$4:D4039,1,$H$4:H4039,1))</f>
        <v>0</v>
      </c>
      <c r="G4039" s="26" t="str">
        <f>IF(I4039="","",(COUNTIF($E$4:E4039,E4039)))</f>
        <v/>
      </c>
      <c r="H4039" s="1">
        <f>IF(AND(J4039="SAYIM",FİLTRE!$H$5="RAFTA",U4039&lt;&gt;0),1,0)+
IF(AND(J4039="İADE DEPO",FİLTRE!$H$5="İADE DEPO"),1,0)+
IF(FİLTRE!$H$5="TÜMÜ",1,0)+
IF(AND(J4039="FİRMA İADE",FİLTRE!$H$5="FİRMA İADE"),1,0)+
IF(AND(J4039="İMHA",FİLTRE!$H$5="İMHA"),1,0)</f>
        <v>1</v>
      </c>
      <c r="I4039" s="99"/>
      <c r="J4039" s="100"/>
      <c r="K4039" s="100"/>
      <c r="L4039" s="101"/>
      <c r="M4039" s="102"/>
      <c r="N4039" s="101"/>
      <c r="O4039" s="99"/>
      <c r="P4039" s="103"/>
      <c r="Q4039" s="104"/>
      <c r="R4039" s="50"/>
      <c r="S4039" s="105"/>
      <c r="T4039" s="106"/>
      <c r="U4039" s="107"/>
      <c r="V4039" s="108"/>
      <c r="W4039" s="107"/>
      <c r="X4039" s="107"/>
      <c r="AA4039" s="107"/>
      <c r="AB4039" s="110"/>
      <c r="AC4039" s="110"/>
      <c r="AE4039" s="105"/>
      <c r="AF4039" s="105"/>
      <c r="AR4039" s="112"/>
    </row>
    <row r="4040" spans="2:44" x14ac:dyDescent="0.25">
      <c r="B4040" s="1" t="str">
        <f>IF(I4040="","",
(IF(N4040=FİLTRE!$H$6,2,0)+IF(FİLTRE!$H$6="TOPLAM",2,0))
)</f>
        <v/>
      </c>
      <c r="C4040">
        <f>IF(FİLTRE!$M$5="",9,(IF(U4040&gt;=FİLTRE!$M$5,1,0)))</f>
        <v>1</v>
      </c>
      <c r="D4040" s="1">
        <f>IF(FİLTRE!$M$6="",9,(IF('SKT LİSTESİ'!P4040&lt;=FİLTRE!$M$6,1,0)))</f>
        <v>1</v>
      </c>
      <c r="E4040" s="25" t="str">
        <f>IF(I4040="","",(COUNTIFS($L$4:L4040,L4040)))</f>
        <v/>
      </c>
      <c r="F4040" s="13">
        <f>IF(OR(B4040&lt;&gt;2,C4040&lt;&gt;1,D4040&lt;&gt;1,H4040&lt;&gt;1),0,
COUNTIFS($B$4:B4040,2,$C$4:C4040,1,$D$4:D4040,1,$H$4:H4040,1))</f>
        <v>0</v>
      </c>
      <c r="G4040" s="26" t="str">
        <f>IF(I4040="","",(COUNTIF($E$4:E4040,E4040)))</f>
        <v/>
      </c>
      <c r="H4040" s="1">
        <f>IF(AND(J4040="SAYIM",FİLTRE!$H$5="RAFTA",U4040&lt;&gt;0),1,0)+
IF(AND(J4040="İADE DEPO",FİLTRE!$H$5="İADE DEPO"),1,0)+
IF(FİLTRE!$H$5="TÜMÜ",1,0)+
IF(AND(J4040="FİRMA İADE",FİLTRE!$H$5="FİRMA İADE"),1,0)+
IF(AND(J4040="İMHA",FİLTRE!$H$5="İMHA"),1,0)</f>
        <v>1</v>
      </c>
      <c r="I4040" s="99"/>
      <c r="J4040" s="100"/>
      <c r="K4040" s="100"/>
      <c r="L4040" s="101"/>
      <c r="M4040" s="102"/>
      <c r="N4040" s="101"/>
      <c r="O4040" s="99"/>
      <c r="P4040" s="103"/>
      <c r="Q4040" s="104"/>
      <c r="R4040" s="50"/>
      <c r="S4040" s="105"/>
      <c r="T4040" s="106"/>
      <c r="U4040" s="107"/>
      <c r="V4040" s="108"/>
      <c r="W4040" s="107"/>
      <c r="X4040" s="107"/>
      <c r="AA4040" s="107"/>
      <c r="AB4040" s="110"/>
      <c r="AC4040" s="110"/>
      <c r="AE4040" s="105"/>
      <c r="AF4040" s="105"/>
      <c r="AR4040" s="112"/>
    </row>
    <row r="4041" spans="2:44" x14ac:dyDescent="0.25">
      <c r="B4041" s="1" t="str">
        <f>IF(I4041="","",
(IF(N4041=FİLTRE!$H$6,2,0)+IF(FİLTRE!$H$6="TOPLAM",2,0))
)</f>
        <v/>
      </c>
      <c r="C4041">
        <f>IF(FİLTRE!$M$5="",9,(IF(U4041&gt;=FİLTRE!$M$5,1,0)))</f>
        <v>1</v>
      </c>
      <c r="D4041" s="1">
        <f>IF(FİLTRE!$M$6="",9,(IF('SKT LİSTESİ'!P4041&lt;=FİLTRE!$M$6,1,0)))</f>
        <v>1</v>
      </c>
      <c r="E4041" s="25" t="str">
        <f>IF(I4041="","",(COUNTIFS($L$4:L4041,L4041)))</f>
        <v/>
      </c>
      <c r="F4041" s="13">
        <f>IF(OR(B4041&lt;&gt;2,C4041&lt;&gt;1,D4041&lt;&gt;1,H4041&lt;&gt;1),0,
COUNTIFS($B$4:B4041,2,$C$4:C4041,1,$D$4:D4041,1,$H$4:H4041,1))</f>
        <v>0</v>
      </c>
      <c r="G4041" s="26" t="str">
        <f>IF(I4041="","",(COUNTIF($E$4:E4041,E4041)))</f>
        <v/>
      </c>
      <c r="H4041" s="1">
        <f>IF(AND(J4041="SAYIM",FİLTRE!$H$5="RAFTA",U4041&lt;&gt;0),1,0)+
IF(AND(J4041="İADE DEPO",FİLTRE!$H$5="İADE DEPO"),1,0)+
IF(FİLTRE!$H$5="TÜMÜ",1,0)+
IF(AND(J4041="FİRMA İADE",FİLTRE!$H$5="FİRMA İADE"),1,0)+
IF(AND(J4041="İMHA",FİLTRE!$H$5="İMHA"),1,0)</f>
        <v>1</v>
      </c>
      <c r="I4041" s="99"/>
      <c r="J4041" s="100"/>
      <c r="K4041" s="100"/>
      <c r="L4041" s="101"/>
      <c r="M4041" s="102"/>
      <c r="N4041" s="101"/>
      <c r="O4041" s="99"/>
      <c r="P4041" s="103"/>
      <c r="Q4041" s="104"/>
      <c r="R4041" s="50"/>
      <c r="S4041" s="105"/>
      <c r="T4041" s="106"/>
      <c r="U4041" s="107"/>
      <c r="V4041" s="108"/>
      <c r="W4041" s="107"/>
      <c r="X4041" s="107"/>
      <c r="AA4041" s="107"/>
      <c r="AB4041" s="110"/>
      <c r="AC4041" s="110"/>
      <c r="AE4041" s="105"/>
      <c r="AF4041" s="105"/>
      <c r="AR4041" s="112"/>
    </row>
    <row r="4042" spans="2:44" x14ac:dyDescent="0.25">
      <c r="B4042" s="1" t="str">
        <f>IF(I4042="","",
(IF(N4042=FİLTRE!$H$6,2,0)+IF(FİLTRE!$H$6="TOPLAM",2,0))
)</f>
        <v/>
      </c>
      <c r="C4042">
        <f>IF(FİLTRE!$M$5="",9,(IF(U4042&gt;=FİLTRE!$M$5,1,0)))</f>
        <v>1</v>
      </c>
      <c r="D4042" s="1">
        <f>IF(FİLTRE!$M$6="",9,(IF('SKT LİSTESİ'!P4042&lt;=FİLTRE!$M$6,1,0)))</f>
        <v>1</v>
      </c>
      <c r="E4042" s="25" t="str">
        <f>IF(I4042="","",(COUNTIFS($L$4:L4042,L4042)))</f>
        <v/>
      </c>
      <c r="F4042" s="13">
        <f>IF(OR(B4042&lt;&gt;2,C4042&lt;&gt;1,D4042&lt;&gt;1,H4042&lt;&gt;1),0,
COUNTIFS($B$4:B4042,2,$C$4:C4042,1,$D$4:D4042,1,$H$4:H4042,1))</f>
        <v>0</v>
      </c>
      <c r="G4042" s="26" t="str">
        <f>IF(I4042="","",(COUNTIF($E$4:E4042,E4042)))</f>
        <v/>
      </c>
      <c r="H4042" s="1">
        <f>IF(AND(J4042="SAYIM",FİLTRE!$H$5="RAFTA",U4042&lt;&gt;0),1,0)+
IF(AND(J4042="İADE DEPO",FİLTRE!$H$5="İADE DEPO"),1,0)+
IF(FİLTRE!$H$5="TÜMÜ",1,0)+
IF(AND(J4042="FİRMA İADE",FİLTRE!$H$5="FİRMA İADE"),1,0)+
IF(AND(J4042="İMHA",FİLTRE!$H$5="İMHA"),1,0)</f>
        <v>1</v>
      </c>
      <c r="I4042" s="99"/>
      <c r="J4042" s="100"/>
      <c r="K4042" s="100"/>
      <c r="L4042" s="101"/>
      <c r="M4042" s="102"/>
      <c r="N4042" s="101"/>
      <c r="O4042" s="99"/>
      <c r="P4042" s="103"/>
      <c r="Q4042" s="104"/>
      <c r="R4042" s="50"/>
      <c r="S4042" s="105"/>
      <c r="T4042" s="106"/>
      <c r="U4042" s="107"/>
      <c r="V4042" s="108"/>
      <c r="W4042" s="107"/>
      <c r="X4042" s="107"/>
      <c r="AA4042" s="107"/>
      <c r="AB4042" s="110"/>
      <c r="AC4042" s="110"/>
      <c r="AE4042" s="105"/>
      <c r="AF4042" s="105"/>
      <c r="AR4042" s="112"/>
    </row>
    <row r="4043" spans="2:44" x14ac:dyDescent="0.25">
      <c r="B4043" s="1" t="str">
        <f>IF(I4043="","",
(IF(N4043=FİLTRE!$H$6,2,0)+IF(FİLTRE!$H$6="TOPLAM",2,0))
)</f>
        <v/>
      </c>
      <c r="C4043">
        <f>IF(FİLTRE!$M$5="",9,(IF(U4043&gt;=FİLTRE!$M$5,1,0)))</f>
        <v>1</v>
      </c>
      <c r="D4043" s="1">
        <f>IF(FİLTRE!$M$6="",9,(IF('SKT LİSTESİ'!P4043&lt;=FİLTRE!$M$6,1,0)))</f>
        <v>1</v>
      </c>
      <c r="E4043" s="25" t="str">
        <f>IF(I4043="","",(COUNTIFS($L$4:L4043,L4043)))</f>
        <v/>
      </c>
      <c r="F4043" s="13">
        <f>IF(OR(B4043&lt;&gt;2,C4043&lt;&gt;1,D4043&lt;&gt;1,H4043&lt;&gt;1),0,
COUNTIFS($B$4:B4043,2,$C$4:C4043,1,$D$4:D4043,1,$H$4:H4043,1))</f>
        <v>0</v>
      </c>
      <c r="G4043" s="26" t="str">
        <f>IF(I4043="","",(COUNTIF($E$4:E4043,E4043)))</f>
        <v/>
      </c>
      <c r="H4043" s="1">
        <f>IF(AND(J4043="SAYIM",FİLTRE!$H$5="RAFTA",U4043&lt;&gt;0),1,0)+
IF(AND(J4043="İADE DEPO",FİLTRE!$H$5="İADE DEPO"),1,0)+
IF(FİLTRE!$H$5="TÜMÜ",1,0)+
IF(AND(J4043="FİRMA İADE",FİLTRE!$H$5="FİRMA İADE"),1,0)+
IF(AND(J4043="İMHA",FİLTRE!$H$5="İMHA"),1,0)</f>
        <v>1</v>
      </c>
      <c r="I4043" s="99"/>
      <c r="J4043" s="100"/>
      <c r="K4043" s="100"/>
      <c r="L4043" s="101"/>
      <c r="M4043" s="102"/>
      <c r="N4043" s="101"/>
      <c r="O4043" s="99"/>
      <c r="P4043" s="103"/>
      <c r="Q4043" s="104"/>
      <c r="R4043" s="50"/>
      <c r="S4043" s="105"/>
      <c r="T4043" s="106"/>
      <c r="U4043" s="107"/>
      <c r="V4043" s="108"/>
      <c r="W4043" s="107"/>
      <c r="X4043" s="107"/>
      <c r="AA4043" s="107"/>
      <c r="AB4043" s="110"/>
      <c r="AC4043" s="110"/>
      <c r="AE4043" s="105"/>
      <c r="AF4043" s="105"/>
      <c r="AR4043" s="112"/>
    </row>
    <row r="4044" spans="2:44" x14ac:dyDescent="0.25">
      <c r="B4044" s="1" t="str">
        <f>IF(I4044="","",
(IF(N4044=FİLTRE!$H$6,2,0)+IF(FİLTRE!$H$6="TOPLAM",2,0))
)</f>
        <v/>
      </c>
      <c r="C4044">
        <f>IF(FİLTRE!$M$5="",9,(IF(U4044&gt;=FİLTRE!$M$5,1,0)))</f>
        <v>1</v>
      </c>
      <c r="D4044" s="1">
        <f>IF(FİLTRE!$M$6="",9,(IF('SKT LİSTESİ'!P4044&lt;=FİLTRE!$M$6,1,0)))</f>
        <v>1</v>
      </c>
      <c r="E4044" s="25" t="str">
        <f>IF(I4044="","",(COUNTIFS($L$4:L4044,L4044)))</f>
        <v/>
      </c>
      <c r="F4044" s="13">
        <f>IF(OR(B4044&lt;&gt;2,C4044&lt;&gt;1,D4044&lt;&gt;1,H4044&lt;&gt;1),0,
COUNTIFS($B$4:B4044,2,$C$4:C4044,1,$D$4:D4044,1,$H$4:H4044,1))</f>
        <v>0</v>
      </c>
      <c r="G4044" s="26" t="str">
        <f>IF(I4044="","",(COUNTIF($E$4:E4044,E4044)))</f>
        <v/>
      </c>
      <c r="H4044" s="1">
        <f>IF(AND(J4044="SAYIM",FİLTRE!$H$5="RAFTA",U4044&lt;&gt;0),1,0)+
IF(AND(J4044="İADE DEPO",FİLTRE!$H$5="İADE DEPO"),1,0)+
IF(FİLTRE!$H$5="TÜMÜ",1,0)+
IF(AND(J4044="FİRMA İADE",FİLTRE!$H$5="FİRMA İADE"),1,0)+
IF(AND(J4044="İMHA",FİLTRE!$H$5="İMHA"),1,0)</f>
        <v>1</v>
      </c>
      <c r="I4044" s="99"/>
      <c r="J4044" s="100"/>
      <c r="K4044" s="100"/>
      <c r="L4044" s="101"/>
      <c r="M4044" s="102"/>
      <c r="N4044" s="101"/>
      <c r="O4044" s="99"/>
      <c r="P4044" s="103"/>
      <c r="Q4044" s="104"/>
      <c r="R4044" s="50"/>
      <c r="S4044" s="105"/>
      <c r="T4044" s="106"/>
      <c r="U4044" s="107"/>
      <c r="V4044" s="108"/>
      <c r="W4044" s="107"/>
      <c r="X4044" s="107"/>
      <c r="AA4044" s="107"/>
      <c r="AB4044" s="110"/>
      <c r="AC4044" s="110"/>
      <c r="AE4044" s="105"/>
      <c r="AF4044" s="105"/>
      <c r="AR4044" s="112"/>
    </row>
    <row r="4045" spans="2:44" x14ac:dyDescent="0.25">
      <c r="B4045" s="1" t="str">
        <f>IF(I4045="","",
(IF(N4045=FİLTRE!$H$6,2,0)+IF(FİLTRE!$H$6="TOPLAM",2,0))
)</f>
        <v/>
      </c>
      <c r="C4045">
        <f>IF(FİLTRE!$M$5="",9,(IF(U4045&gt;=FİLTRE!$M$5,1,0)))</f>
        <v>1</v>
      </c>
      <c r="D4045" s="1">
        <f>IF(FİLTRE!$M$6="",9,(IF('SKT LİSTESİ'!P4045&lt;=FİLTRE!$M$6,1,0)))</f>
        <v>1</v>
      </c>
      <c r="E4045" s="25" t="str">
        <f>IF(I4045="","",(COUNTIFS($L$4:L4045,L4045)))</f>
        <v/>
      </c>
      <c r="F4045" s="13">
        <f>IF(OR(B4045&lt;&gt;2,C4045&lt;&gt;1,D4045&lt;&gt;1,H4045&lt;&gt;1),0,
COUNTIFS($B$4:B4045,2,$C$4:C4045,1,$D$4:D4045,1,$H$4:H4045,1))</f>
        <v>0</v>
      </c>
      <c r="G4045" s="26" t="str">
        <f>IF(I4045="","",(COUNTIF($E$4:E4045,E4045)))</f>
        <v/>
      </c>
      <c r="H4045" s="1">
        <f>IF(AND(J4045="SAYIM",FİLTRE!$H$5="RAFTA",U4045&lt;&gt;0),1,0)+
IF(AND(J4045="İADE DEPO",FİLTRE!$H$5="İADE DEPO"),1,0)+
IF(FİLTRE!$H$5="TÜMÜ",1,0)+
IF(AND(J4045="FİRMA İADE",FİLTRE!$H$5="FİRMA İADE"),1,0)+
IF(AND(J4045="İMHA",FİLTRE!$H$5="İMHA"),1,0)</f>
        <v>1</v>
      </c>
      <c r="I4045" s="99"/>
      <c r="J4045" s="100"/>
      <c r="K4045" s="100"/>
      <c r="L4045" s="101"/>
      <c r="M4045" s="102"/>
      <c r="N4045" s="101"/>
      <c r="O4045" s="99"/>
      <c r="P4045" s="103"/>
      <c r="Q4045" s="104"/>
      <c r="R4045" s="50"/>
      <c r="S4045" s="105"/>
      <c r="T4045" s="106"/>
      <c r="U4045" s="107"/>
      <c r="V4045" s="108"/>
      <c r="W4045" s="107"/>
      <c r="X4045" s="107"/>
      <c r="AA4045" s="107"/>
      <c r="AB4045" s="110"/>
      <c r="AC4045" s="110"/>
      <c r="AE4045" s="105"/>
      <c r="AF4045" s="105"/>
      <c r="AR4045" s="112"/>
    </row>
    <row r="4046" spans="2:44" x14ac:dyDescent="0.25">
      <c r="B4046" s="1" t="str">
        <f>IF(I4046="","",
(IF(N4046=FİLTRE!$H$6,2,0)+IF(FİLTRE!$H$6="TOPLAM",2,0))
)</f>
        <v/>
      </c>
      <c r="C4046">
        <f>IF(FİLTRE!$M$5="",9,(IF(U4046&gt;=FİLTRE!$M$5,1,0)))</f>
        <v>1</v>
      </c>
      <c r="D4046" s="1">
        <f>IF(FİLTRE!$M$6="",9,(IF('SKT LİSTESİ'!P4046&lt;=FİLTRE!$M$6,1,0)))</f>
        <v>1</v>
      </c>
      <c r="E4046" s="25" t="str">
        <f>IF(I4046="","",(COUNTIFS($L$4:L4046,L4046)))</f>
        <v/>
      </c>
      <c r="F4046" s="13">
        <f>IF(OR(B4046&lt;&gt;2,C4046&lt;&gt;1,D4046&lt;&gt;1,H4046&lt;&gt;1),0,
COUNTIFS($B$4:B4046,2,$C$4:C4046,1,$D$4:D4046,1,$H$4:H4046,1))</f>
        <v>0</v>
      </c>
      <c r="G4046" s="26" t="str">
        <f>IF(I4046="","",(COUNTIF($E$4:E4046,E4046)))</f>
        <v/>
      </c>
      <c r="H4046" s="1">
        <f>IF(AND(J4046="SAYIM",FİLTRE!$H$5="RAFTA",U4046&lt;&gt;0),1,0)+
IF(AND(J4046="İADE DEPO",FİLTRE!$H$5="İADE DEPO"),1,0)+
IF(FİLTRE!$H$5="TÜMÜ",1,0)+
IF(AND(J4046="FİRMA İADE",FİLTRE!$H$5="FİRMA İADE"),1,0)+
IF(AND(J4046="İMHA",FİLTRE!$H$5="İMHA"),1,0)</f>
        <v>1</v>
      </c>
      <c r="I4046" s="99"/>
      <c r="J4046" s="100"/>
      <c r="K4046" s="100"/>
      <c r="L4046" s="101"/>
      <c r="M4046" s="102"/>
      <c r="N4046" s="101"/>
      <c r="O4046" s="99"/>
      <c r="P4046" s="103"/>
      <c r="Q4046" s="104"/>
      <c r="R4046" s="50"/>
      <c r="S4046" s="105"/>
      <c r="T4046" s="106"/>
      <c r="U4046" s="107"/>
      <c r="V4046" s="108"/>
      <c r="W4046" s="107"/>
      <c r="X4046" s="107"/>
      <c r="AA4046" s="107"/>
      <c r="AB4046" s="110"/>
      <c r="AC4046" s="110"/>
      <c r="AE4046" s="105"/>
      <c r="AF4046" s="105"/>
      <c r="AR4046" s="112"/>
    </row>
    <row r="4047" spans="2:44" x14ac:dyDescent="0.25">
      <c r="B4047" s="1" t="str">
        <f>IF(I4047="","",
(IF(N4047=FİLTRE!$H$6,2,0)+IF(FİLTRE!$H$6="TOPLAM",2,0))
)</f>
        <v/>
      </c>
      <c r="C4047">
        <f>IF(FİLTRE!$M$5="",9,(IF(U4047&gt;=FİLTRE!$M$5,1,0)))</f>
        <v>1</v>
      </c>
      <c r="D4047" s="1">
        <f>IF(FİLTRE!$M$6="",9,(IF('SKT LİSTESİ'!P4047&lt;=FİLTRE!$M$6,1,0)))</f>
        <v>1</v>
      </c>
      <c r="E4047" s="25" t="str">
        <f>IF(I4047="","",(COUNTIFS($L$4:L4047,L4047)))</f>
        <v/>
      </c>
      <c r="F4047" s="13">
        <f>IF(OR(B4047&lt;&gt;2,C4047&lt;&gt;1,D4047&lt;&gt;1,H4047&lt;&gt;1),0,
COUNTIFS($B$4:B4047,2,$C$4:C4047,1,$D$4:D4047,1,$H$4:H4047,1))</f>
        <v>0</v>
      </c>
      <c r="G4047" s="26" t="str">
        <f>IF(I4047="","",(COUNTIF($E$4:E4047,E4047)))</f>
        <v/>
      </c>
      <c r="H4047" s="1">
        <f>IF(AND(J4047="SAYIM",FİLTRE!$H$5="RAFTA",U4047&lt;&gt;0),1,0)+
IF(AND(J4047="İADE DEPO",FİLTRE!$H$5="İADE DEPO"),1,0)+
IF(FİLTRE!$H$5="TÜMÜ",1,0)+
IF(AND(J4047="FİRMA İADE",FİLTRE!$H$5="FİRMA İADE"),1,0)+
IF(AND(J4047="İMHA",FİLTRE!$H$5="İMHA"),1,0)</f>
        <v>1</v>
      </c>
      <c r="I4047" s="99"/>
      <c r="J4047" s="100"/>
      <c r="K4047" s="100"/>
      <c r="L4047" s="101"/>
      <c r="M4047" s="102"/>
      <c r="N4047" s="101"/>
      <c r="O4047" s="99"/>
      <c r="P4047" s="103"/>
      <c r="Q4047" s="104"/>
      <c r="R4047" s="50"/>
      <c r="S4047" s="105"/>
      <c r="T4047" s="106"/>
      <c r="U4047" s="107"/>
      <c r="V4047" s="108"/>
      <c r="W4047" s="107"/>
      <c r="X4047" s="107"/>
      <c r="AA4047" s="107"/>
      <c r="AB4047" s="110"/>
      <c r="AC4047" s="110"/>
      <c r="AE4047" s="105"/>
      <c r="AF4047" s="105"/>
      <c r="AR4047" s="112"/>
    </row>
    <row r="4048" spans="2:44" x14ac:dyDescent="0.25">
      <c r="B4048" s="1" t="str">
        <f>IF(I4048="","",
(IF(N4048=FİLTRE!$H$6,2,0)+IF(FİLTRE!$H$6="TOPLAM",2,0))
)</f>
        <v/>
      </c>
      <c r="C4048">
        <f>IF(FİLTRE!$M$5="",9,(IF(U4048&gt;=FİLTRE!$M$5,1,0)))</f>
        <v>1</v>
      </c>
      <c r="D4048" s="1">
        <f>IF(FİLTRE!$M$6="",9,(IF('SKT LİSTESİ'!P4048&lt;=FİLTRE!$M$6,1,0)))</f>
        <v>1</v>
      </c>
      <c r="E4048" s="25" t="str">
        <f>IF(I4048="","",(COUNTIFS($L$4:L4048,L4048)))</f>
        <v/>
      </c>
      <c r="F4048" s="13">
        <f>IF(OR(B4048&lt;&gt;2,C4048&lt;&gt;1,D4048&lt;&gt;1,H4048&lt;&gt;1),0,
COUNTIFS($B$4:B4048,2,$C$4:C4048,1,$D$4:D4048,1,$H$4:H4048,1))</f>
        <v>0</v>
      </c>
      <c r="G4048" s="26" t="str">
        <f>IF(I4048="","",(COUNTIF($E$4:E4048,E4048)))</f>
        <v/>
      </c>
      <c r="H4048" s="1">
        <f>IF(AND(J4048="SAYIM",FİLTRE!$H$5="RAFTA",U4048&lt;&gt;0),1,0)+
IF(AND(J4048="İADE DEPO",FİLTRE!$H$5="İADE DEPO"),1,0)+
IF(FİLTRE!$H$5="TÜMÜ",1,0)+
IF(AND(J4048="FİRMA İADE",FİLTRE!$H$5="FİRMA İADE"),1,0)+
IF(AND(J4048="İMHA",FİLTRE!$H$5="İMHA"),1,0)</f>
        <v>1</v>
      </c>
      <c r="I4048" s="99"/>
      <c r="J4048" s="100"/>
      <c r="K4048" s="100"/>
      <c r="L4048" s="101"/>
      <c r="M4048" s="102"/>
      <c r="N4048" s="101"/>
      <c r="O4048" s="99"/>
      <c r="P4048" s="103"/>
      <c r="Q4048" s="104"/>
      <c r="R4048" s="50"/>
      <c r="S4048" s="105"/>
      <c r="T4048" s="106"/>
      <c r="U4048" s="107"/>
      <c r="V4048" s="108"/>
      <c r="W4048" s="107"/>
      <c r="X4048" s="107"/>
      <c r="AA4048" s="107"/>
      <c r="AB4048" s="110"/>
      <c r="AC4048" s="110"/>
      <c r="AE4048" s="105"/>
      <c r="AF4048" s="105"/>
      <c r="AR4048" s="112"/>
    </row>
    <row r="4049" spans="2:44" x14ac:dyDescent="0.25">
      <c r="B4049" s="1" t="str">
        <f>IF(I4049="","",
(IF(N4049=FİLTRE!$H$6,2,0)+IF(FİLTRE!$H$6="TOPLAM",2,0))
)</f>
        <v/>
      </c>
      <c r="C4049">
        <f>IF(FİLTRE!$M$5="",9,(IF(U4049&gt;=FİLTRE!$M$5,1,0)))</f>
        <v>1</v>
      </c>
      <c r="D4049" s="1">
        <f>IF(FİLTRE!$M$6="",9,(IF('SKT LİSTESİ'!P4049&lt;=FİLTRE!$M$6,1,0)))</f>
        <v>1</v>
      </c>
      <c r="E4049" s="25" t="str">
        <f>IF(I4049="","",(COUNTIFS($L$4:L4049,L4049)))</f>
        <v/>
      </c>
      <c r="F4049" s="13">
        <f>IF(OR(B4049&lt;&gt;2,C4049&lt;&gt;1,D4049&lt;&gt;1,H4049&lt;&gt;1),0,
COUNTIFS($B$4:B4049,2,$C$4:C4049,1,$D$4:D4049,1,$H$4:H4049,1))</f>
        <v>0</v>
      </c>
      <c r="G4049" s="26" t="str">
        <f>IF(I4049="","",(COUNTIF($E$4:E4049,E4049)))</f>
        <v/>
      </c>
      <c r="H4049" s="1">
        <f>IF(AND(J4049="SAYIM",FİLTRE!$H$5="RAFTA",U4049&lt;&gt;0),1,0)+
IF(AND(J4049="İADE DEPO",FİLTRE!$H$5="İADE DEPO"),1,0)+
IF(FİLTRE!$H$5="TÜMÜ",1,0)+
IF(AND(J4049="FİRMA İADE",FİLTRE!$H$5="FİRMA İADE"),1,0)+
IF(AND(J4049="İMHA",FİLTRE!$H$5="İMHA"),1,0)</f>
        <v>1</v>
      </c>
      <c r="I4049" s="99"/>
      <c r="J4049" s="100"/>
      <c r="K4049" s="100"/>
      <c r="L4049" s="101"/>
      <c r="M4049" s="102"/>
      <c r="N4049" s="101"/>
      <c r="O4049" s="99"/>
      <c r="P4049" s="103"/>
      <c r="Q4049" s="104"/>
      <c r="R4049" s="50"/>
      <c r="S4049" s="105"/>
      <c r="T4049" s="106"/>
      <c r="U4049" s="107"/>
      <c r="V4049" s="108"/>
      <c r="W4049" s="107"/>
      <c r="X4049" s="107"/>
      <c r="AA4049" s="107"/>
      <c r="AB4049" s="110"/>
      <c r="AC4049" s="110"/>
      <c r="AE4049" s="105"/>
      <c r="AF4049" s="105"/>
      <c r="AR4049" s="112"/>
    </row>
    <row r="4050" spans="2:44" x14ac:dyDescent="0.25">
      <c r="B4050" s="1" t="str">
        <f>IF(I4050="","",
(IF(N4050=FİLTRE!$H$6,2,0)+IF(FİLTRE!$H$6="TOPLAM",2,0))
)</f>
        <v/>
      </c>
      <c r="C4050">
        <f>IF(FİLTRE!$M$5="",9,(IF(U4050&gt;=FİLTRE!$M$5,1,0)))</f>
        <v>1</v>
      </c>
      <c r="D4050" s="1">
        <f>IF(FİLTRE!$M$6="",9,(IF('SKT LİSTESİ'!P4050&lt;=FİLTRE!$M$6,1,0)))</f>
        <v>1</v>
      </c>
      <c r="E4050" s="25" t="str">
        <f>IF(I4050="","",(COUNTIFS($L$4:L4050,L4050)))</f>
        <v/>
      </c>
      <c r="F4050" s="13">
        <f>IF(OR(B4050&lt;&gt;2,C4050&lt;&gt;1,D4050&lt;&gt;1,H4050&lt;&gt;1),0,
COUNTIFS($B$4:B4050,2,$C$4:C4050,1,$D$4:D4050,1,$H$4:H4050,1))</f>
        <v>0</v>
      </c>
      <c r="G4050" s="26" t="str">
        <f>IF(I4050="","",(COUNTIF($E$4:E4050,E4050)))</f>
        <v/>
      </c>
      <c r="H4050" s="1">
        <f>IF(AND(J4050="SAYIM",FİLTRE!$H$5="RAFTA",U4050&lt;&gt;0),1,0)+
IF(AND(J4050="İADE DEPO",FİLTRE!$H$5="İADE DEPO"),1,0)+
IF(FİLTRE!$H$5="TÜMÜ",1,0)+
IF(AND(J4050="FİRMA İADE",FİLTRE!$H$5="FİRMA İADE"),1,0)+
IF(AND(J4050="İMHA",FİLTRE!$H$5="İMHA"),1,0)</f>
        <v>1</v>
      </c>
      <c r="I4050" s="99"/>
      <c r="J4050" s="100"/>
      <c r="K4050" s="100"/>
      <c r="L4050" s="101"/>
      <c r="M4050" s="102"/>
      <c r="N4050" s="101"/>
      <c r="O4050" s="99"/>
      <c r="P4050" s="103"/>
      <c r="Q4050" s="104"/>
      <c r="R4050" s="50"/>
      <c r="S4050" s="105"/>
      <c r="T4050" s="106"/>
      <c r="U4050" s="107"/>
      <c r="V4050" s="108"/>
      <c r="W4050" s="107"/>
      <c r="X4050" s="107"/>
      <c r="AA4050" s="107"/>
      <c r="AB4050" s="110"/>
      <c r="AC4050" s="110"/>
      <c r="AE4050" s="105"/>
      <c r="AF4050" s="105"/>
      <c r="AR4050" s="112"/>
    </row>
    <row r="4051" spans="2:44" x14ac:dyDescent="0.25">
      <c r="B4051" s="1" t="str">
        <f>IF(I4051="","",
(IF(N4051=FİLTRE!$H$6,2,0)+IF(FİLTRE!$H$6="TOPLAM",2,0))
)</f>
        <v/>
      </c>
      <c r="C4051">
        <f>IF(FİLTRE!$M$5="",9,(IF(U4051&gt;=FİLTRE!$M$5,1,0)))</f>
        <v>1</v>
      </c>
      <c r="D4051" s="1">
        <f>IF(FİLTRE!$M$6="",9,(IF('SKT LİSTESİ'!P4051&lt;=FİLTRE!$M$6,1,0)))</f>
        <v>1</v>
      </c>
      <c r="E4051" s="25" t="str">
        <f>IF(I4051="","",(COUNTIFS($L$4:L4051,L4051)))</f>
        <v/>
      </c>
      <c r="F4051" s="13">
        <f>IF(OR(B4051&lt;&gt;2,C4051&lt;&gt;1,D4051&lt;&gt;1,H4051&lt;&gt;1),0,
COUNTIFS($B$4:B4051,2,$C$4:C4051,1,$D$4:D4051,1,$H$4:H4051,1))</f>
        <v>0</v>
      </c>
      <c r="G4051" s="26" t="str">
        <f>IF(I4051="","",(COUNTIF($E$4:E4051,E4051)))</f>
        <v/>
      </c>
      <c r="H4051" s="1">
        <f>IF(AND(J4051="SAYIM",FİLTRE!$H$5="RAFTA",U4051&lt;&gt;0),1,0)+
IF(AND(J4051="İADE DEPO",FİLTRE!$H$5="İADE DEPO"),1,0)+
IF(FİLTRE!$H$5="TÜMÜ",1,0)+
IF(AND(J4051="FİRMA İADE",FİLTRE!$H$5="FİRMA İADE"),1,0)+
IF(AND(J4051="İMHA",FİLTRE!$H$5="İMHA"),1,0)</f>
        <v>1</v>
      </c>
      <c r="I4051" s="99"/>
      <c r="J4051" s="100"/>
      <c r="K4051" s="100"/>
      <c r="L4051" s="101"/>
      <c r="M4051" s="102"/>
      <c r="N4051" s="101"/>
      <c r="O4051" s="99"/>
      <c r="P4051" s="103"/>
      <c r="Q4051" s="104"/>
      <c r="R4051" s="50"/>
      <c r="S4051" s="105"/>
      <c r="T4051" s="106"/>
      <c r="U4051" s="107"/>
      <c r="V4051" s="108"/>
      <c r="W4051" s="107"/>
      <c r="X4051" s="107"/>
      <c r="AA4051" s="107"/>
      <c r="AB4051" s="110"/>
      <c r="AC4051" s="110"/>
      <c r="AE4051" s="105"/>
      <c r="AF4051" s="105"/>
      <c r="AR4051" s="112"/>
    </row>
    <row r="4052" spans="2:44" x14ac:dyDescent="0.25">
      <c r="B4052" s="1" t="str">
        <f>IF(I4052="","",
(IF(N4052=FİLTRE!$H$6,2,0)+IF(FİLTRE!$H$6="TOPLAM",2,0))
)</f>
        <v/>
      </c>
      <c r="C4052">
        <f>IF(FİLTRE!$M$5="",9,(IF(U4052&gt;=FİLTRE!$M$5,1,0)))</f>
        <v>1</v>
      </c>
      <c r="D4052" s="1">
        <f>IF(FİLTRE!$M$6="",9,(IF('SKT LİSTESİ'!P4052&lt;=FİLTRE!$M$6,1,0)))</f>
        <v>1</v>
      </c>
      <c r="E4052" s="25" t="str">
        <f>IF(I4052="","",(COUNTIFS($L$4:L4052,L4052)))</f>
        <v/>
      </c>
      <c r="F4052" s="13">
        <f>IF(OR(B4052&lt;&gt;2,C4052&lt;&gt;1,D4052&lt;&gt;1,H4052&lt;&gt;1),0,
COUNTIFS($B$4:B4052,2,$C$4:C4052,1,$D$4:D4052,1,$H$4:H4052,1))</f>
        <v>0</v>
      </c>
      <c r="G4052" s="26" t="str">
        <f>IF(I4052="","",(COUNTIF($E$4:E4052,E4052)))</f>
        <v/>
      </c>
      <c r="H4052" s="1">
        <f>IF(AND(J4052="SAYIM",FİLTRE!$H$5="RAFTA",U4052&lt;&gt;0),1,0)+
IF(AND(J4052="İADE DEPO",FİLTRE!$H$5="İADE DEPO"),1,0)+
IF(FİLTRE!$H$5="TÜMÜ",1,0)+
IF(AND(J4052="FİRMA İADE",FİLTRE!$H$5="FİRMA İADE"),1,0)+
IF(AND(J4052="İMHA",FİLTRE!$H$5="İMHA"),1,0)</f>
        <v>1</v>
      </c>
      <c r="I4052" s="99"/>
      <c r="J4052" s="100"/>
      <c r="K4052" s="100"/>
      <c r="L4052" s="101"/>
      <c r="M4052" s="102"/>
      <c r="N4052" s="101"/>
      <c r="O4052" s="99"/>
      <c r="P4052" s="103"/>
      <c r="Q4052" s="104"/>
      <c r="R4052" s="50"/>
      <c r="S4052" s="105"/>
      <c r="T4052" s="106"/>
      <c r="U4052" s="107"/>
      <c r="V4052" s="108"/>
      <c r="W4052" s="107"/>
      <c r="X4052" s="107"/>
      <c r="AA4052" s="107"/>
      <c r="AB4052" s="110"/>
      <c r="AC4052" s="110"/>
      <c r="AE4052" s="105"/>
      <c r="AF4052" s="105"/>
      <c r="AR4052" s="112"/>
    </row>
    <row r="4053" spans="2:44" x14ac:dyDescent="0.25">
      <c r="B4053" s="1" t="str">
        <f>IF(I4053="","",
(IF(N4053=FİLTRE!$H$6,2,0)+IF(FİLTRE!$H$6="TOPLAM",2,0))
)</f>
        <v/>
      </c>
      <c r="C4053">
        <f>IF(FİLTRE!$M$5="",9,(IF(U4053&gt;=FİLTRE!$M$5,1,0)))</f>
        <v>1</v>
      </c>
      <c r="D4053" s="1">
        <f>IF(FİLTRE!$M$6="",9,(IF('SKT LİSTESİ'!P4053&lt;=FİLTRE!$M$6,1,0)))</f>
        <v>1</v>
      </c>
      <c r="E4053" s="25" t="str">
        <f>IF(I4053="","",(COUNTIFS($L$4:L4053,L4053)))</f>
        <v/>
      </c>
      <c r="F4053" s="13">
        <f>IF(OR(B4053&lt;&gt;2,C4053&lt;&gt;1,D4053&lt;&gt;1,H4053&lt;&gt;1),0,
COUNTIFS($B$4:B4053,2,$C$4:C4053,1,$D$4:D4053,1,$H$4:H4053,1))</f>
        <v>0</v>
      </c>
      <c r="G4053" s="26" t="str">
        <f>IF(I4053="","",(COUNTIF($E$4:E4053,E4053)))</f>
        <v/>
      </c>
      <c r="H4053" s="1">
        <f>IF(AND(J4053="SAYIM",FİLTRE!$H$5="RAFTA",U4053&lt;&gt;0),1,0)+
IF(AND(J4053="İADE DEPO",FİLTRE!$H$5="İADE DEPO"),1,0)+
IF(FİLTRE!$H$5="TÜMÜ",1,0)+
IF(AND(J4053="FİRMA İADE",FİLTRE!$H$5="FİRMA İADE"),1,0)+
IF(AND(J4053="İMHA",FİLTRE!$H$5="İMHA"),1,0)</f>
        <v>1</v>
      </c>
      <c r="I4053" s="99"/>
      <c r="J4053" s="100"/>
      <c r="K4053" s="100"/>
      <c r="L4053" s="101"/>
      <c r="M4053" s="102"/>
      <c r="N4053" s="101"/>
      <c r="O4053" s="99"/>
      <c r="P4053" s="103"/>
      <c r="Q4053" s="104"/>
      <c r="R4053" s="50"/>
      <c r="S4053" s="105"/>
      <c r="T4053" s="106"/>
      <c r="U4053" s="107"/>
      <c r="V4053" s="108"/>
      <c r="W4053" s="107"/>
      <c r="X4053" s="107"/>
      <c r="AA4053" s="107"/>
      <c r="AB4053" s="110"/>
      <c r="AC4053" s="110"/>
      <c r="AE4053" s="105"/>
      <c r="AF4053" s="105"/>
      <c r="AR4053" s="112"/>
    </row>
    <row r="4054" spans="2:44" x14ac:dyDescent="0.25">
      <c r="B4054" s="1" t="str">
        <f>IF(I4054="","",
(IF(N4054=FİLTRE!$H$6,2,0)+IF(FİLTRE!$H$6="TOPLAM",2,0))
)</f>
        <v/>
      </c>
      <c r="C4054">
        <f>IF(FİLTRE!$M$5="",9,(IF(U4054&gt;=FİLTRE!$M$5,1,0)))</f>
        <v>1</v>
      </c>
      <c r="D4054" s="1">
        <f>IF(FİLTRE!$M$6="",9,(IF('SKT LİSTESİ'!P4054&lt;=FİLTRE!$M$6,1,0)))</f>
        <v>1</v>
      </c>
      <c r="E4054" s="25" t="str">
        <f>IF(I4054="","",(COUNTIFS($L$4:L4054,L4054)))</f>
        <v/>
      </c>
      <c r="F4054" s="13">
        <f>IF(OR(B4054&lt;&gt;2,C4054&lt;&gt;1,D4054&lt;&gt;1,H4054&lt;&gt;1),0,
COUNTIFS($B$4:B4054,2,$C$4:C4054,1,$D$4:D4054,1,$H$4:H4054,1))</f>
        <v>0</v>
      </c>
      <c r="G4054" s="26" t="str">
        <f>IF(I4054="","",(COUNTIF($E$4:E4054,E4054)))</f>
        <v/>
      </c>
      <c r="H4054" s="1">
        <f>IF(AND(J4054="SAYIM",FİLTRE!$H$5="RAFTA",U4054&lt;&gt;0),1,0)+
IF(AND(J4054="İADE DEPO",FİLTRE!$H$5="İADE DEPO"),1,0)+
IF(FİLTRE!$H$5="TÜMÜ",1,0)+
IF(AND(J4054="FİRMA İADE",FİLTRE!$H$5="FİRMA İADE"),1,0)+
IF(AND(J4054="İMHA",FİLTRE!$H$5="İMHA"),1,0)</f>
        <v>1</v>
      </c>
      <c r="I4054" s="99"/>
      <c r="J4054" s="100"/>
      <c r="K4054" s="100"/>
      <c r="L4054" s="101"/>
      <c r="M4054" s="102"/>
      <c r="N4054" s="101"/>
      <c r="O4054" s="99"/>
      <c r="P4054" s="103"/>
      <c r="Q4054" s="104"/>
      <c r="R4054" s="50"/>
      <c r="S4054" s="105"/>
      <c r="T4054" s="106"/>
      <c r="U4054" s="107"/>
      <c r="V4054" s="108"/>
      <c r="W4054" s="107"/>
      <c r="X4054" s="107"/>
      <c r="AA4054" s="107"/>
      <c r="AB4054" s="110"/>
      <c r="AC4054" s="110"/>
      <c r="AE4054" s="105"/>
      <c r="AF4054" s="105"/>
      <c r="AR4054" s="112"/>
    </row>
    <row r="4055" spans="2:44" x14ac:dyDescent="0.25">
      <c r="B4055" s="1" t="str">
        <f>IF(I4055="","",
(IF(N4055=FİLTRE!$H$6,2,0)+IF(FİLTRE!$H$6="TOPLAM",2,0))
)</f>
        <v/>
      </c>
      <c r="C4055">
        <f>IF(FİLTRE!$M$5="",9,(IF(U4055&gt;=FİLTRE!$M$5,1,0)))</f>
        <v>1</v>
      </c>
      <c r="D4055" s="1">
        <f>IF(FİLTRE!$M$6="",9,(IF('SKT LİSTESİ'!P4055&lt;=FİLTRE!$M$6,1,0)))</f>
        <v>1</v>
      </c>
      <c r="E4055" s="25" t="str">
        <f>IF(I4055="","",(COUNTIFS($L$4:L4055,L4055)))</f>
        <v/>
      </c>
      <c r="F4055" s="13">
        <f>IF(OR(B4055&lt;&gt;2,C4055&lt;&gt;1,D4055&lt;&gt;1,H4055&lt;&gt;1),0,
COUNTIFS($B$4:B4055,2,$C$4:C4055,1,$D$4:D4055,1,$H$4:H4055,1))</f>
        <v>0</v>
      </c>
      <c r="G4055" s="26" t="str">
        <f>IF(I4055="","",(COUNTIF($E$4:E4055,E4055)))</f>
        <v/>
      </c>
      <c r="H4055" s="1">
        <f>IF(AND(J4055="SAYIM",FİLTRE!$H$5="RAFTA",U4055&lt;&gt;0),1,0)+
IF(AND(J4055="İADE DEPO",FİLTRE!$H$5="İADE DEPO"),1,0)+
IF(FİLTRE!$H$5="TÜMÜ",1,0)+
IF(AND(J4055="FİRMA İADE",FİLTRE!$H$5="FİRMA İADE"),1,0)+
IF(AND(J4055="İMHA",FİLTRE!$H$5="İMHA"),1,0)</f>
        <v>1</v>
      </c>
      <c r="I4055" s="99"/>
      <c r="J4055" s="100"/>
      <c r="K4055" s="100"/>
      <c r="L4055" s="101"/>
      <c r="M4055" s="102"/>
      <c r="N4055" s="101"/>
      <c r="O4055" s="99"/>
      <c r="P4055" s="103"/>
      <c r="Q4055" s="104"/>
      <c r="R4055" s="50"/>
      <c r="S4055" s="105"/>
      <c r="T4055" s="106"/>
      <c r="U4055" s="107"/>
      <c r="V4055" s="108"/>
      <c r="W4055" s="107"/>
      <c r="X4055" s="107"/>
      <c r="AA4055" s="107"/>
      <c r="AB4055" s="110"/>
      <c r="AC4055" s="110"/>
      <c r="AE4055" s="105"/>
      <c r="AF4055" s="105"/>
      <c r="AR4055" s="112"/>
    </row>
    <row r="4056" spans="2:44" x14ac:dyDescent="0.25">
      <c r="B4056" s="1" t="str">
        <f>IF(I4056="","",
(IF(N4056=FİLTRE!$H$6,2,0)+IF(FİLTRE!$H$6="TOPLAM",2,0))
)</f>
        <v/>
      </c>
      <c r="C4056">
        <f>IF(FİLTRE!$M$5="",9,(IF(U4056&gt;=FİLTRE!$M$5,1,0)))</f>
        <v>1</v>
      </c>
      <c r="D4056" s="1">
        <f>IF(FİLTRE!$M$6="",9,(IF('SKT LİSTESİ'!P4056&lt;=FİLTRE!$M$6,1,0)))</f>
        <v>1</v>
      </c>
      <c r="E4056" s="25" t="str">
        <f>IF(I4056="","",(COUNTIFS($L$4:L4056,L4056)))</f>
        <v/>
      </c>
      <c r="F4056" s="13">
        <f>IF(OR(B4056&lt;&gt;2,C4056&lt;&gt;1,D4056&lt;&gt;1,H4056&lt;&gt;1),0,
COUNTIFS($B$4:B4056,2,$C$4:C4056,1,$D$4:D4056,1,$H$4:H4056,1))</f>
        <v>0</v>
      </c>
      <c r="G4056" s="26" t="str">
        <f>IF(I4056="","",(COUNTIF($E$4:E4056,E4056)))</f>
        <v/>
      </c>
      <c r="H4056" s="1">
        <f>IF(AND(J4056="SAYIM",FİLTRE!$H$5="RAFTA",U4056&lt;&gt;0),1,0)+
IF(AND(J4056="İADE DEPO",FİLTRE!$H$5="İADE DEPO"),1,0)+
IF(FİLTRE!$H$5="TÜMÜ",1,0)+
IF(AND(J4056="FİRMA İADE",FİLTRE!$H$5="FİRMA İADE"),1,0)+
IF(AND(J4056="İMHA",FİLTRE!$H$5="İMHA"),1,0)</f>
        <v>1</v>
      </c>
      <c r="I4056" s="99"/>
      <c r="J4056" s="100"/>
      <c r="K4056" s="100"/>
      <c r="L4056" s="101"/>
      <c r="M4056" s="102"/>
      <c r="N4056" s="101"/>
      <c r="O4056" s="99"/>
      <c r="P4056" s="103"/>
      <c r="Q4056" s="104"/>
      <c r="R4056" s="50"/>
      <c r="S4056" s="105"/>
      <c r="T4056" s="106"/>
      <c r="U4056" s="107"/>
      <c r="V4056" s="108"/>
      <c r="W4056" s="107"/>
      <c r="X4056" s="107"/>
      <c r="AA4056" s="107"/>
      <c r="AB4056" s="110"/>
      <c r="AC4056" s="110"/>
      <c r="AE4056" s="105"/>
      <c r="AF4056" s="105"/>
      <c r="AR4056" s="112"/>
    </row>
    <row r="4057" spans="2:44" x14ac:dyDescent="0.25">
      <c r="B4057" s="1" t="str">
        <f>IF(I4057="","",
(IF(N4057=FİLTRE!$H$6,2,0)+IF(FİLTRE!$H$6="TOPLAM",2,0))
)</f>
        <v/>
      </c>
      <c r="C4057">
        <f>IF(FİLTRE!$M$5="",9,(IF(U4057&gt;=FİLTRE!$M$5,1,0)))</f>
        <v>1</v>
      </c>
      <c r="D4057" s="1">
        <f>IF(FİLTRE!$M$6="",9,(IF('SKT LİSTESİ'!P4057&lt;=FİLTRE!$M$6,1,0)))</f>
        <v>1</v>
      </c>
      <c r="E4057" s="25" t="str">
        <f>IF(I4057="","",(COUNTIFS($L$4:L4057,L4057)))</f>
        <v/>
      </c>
      <c r="F4057" s="13">
        <f>IF(OR(B4057&lt;&gt;2,C4057&lt;&gt;1,D4057&lt;&gt;1,H4057&lt;&gt;1),0,
COUNTIFS($B$4:B4057,2,$C$4:C4057,1,$D$4:D4057,1,$H$4:H4057,1))</f>
        <v>0</v>
      </c>
      <c r="G4057" s="26" t="str">
        <f>IF(I4057="","",(COUNTIF($E$4:E4057,E4057)))</f>
        <v/>
      </c>
      <c r="H4057" s="1">
        <f>IF(AND(J4057="SAYIM",FİLTRE!$H$5="RAFTA",U4057&lt;&gt;0),1,0)+
IF(AND(J4057="İADE DEPO",FİLTRE!$H$5="İADE DEPO"),1,0)+
IF(FİLTRE!$H$5="TÜMÜ",1,0)+
IF(AND(J4057="FİRMA İADE",FİLTRE!$H$5="FİRMA İADE"),1,0)+
IF(AND(J4057="İMHA",FİLTRE!$H$5="İMHA"),1,0)</f>
        <v>1</v>
      </c>
      <c r="I4057" s="99"/>
      <c r="J4057" s="100"/>
      <c r="K4057" s="100"/>
      <c r="L4057" s="101"/>
      <c r="M4057" s="102"/>
      <c r="N4057" s="101"/>
      <c r="O4057" s="99"/>
      <c r="P4057" s="103"/>
      <c r="Q4057" s="104"/>
      <c r="R4057" s="50"/>
      <c r="S4057" s="105"/>
      <c r="T4057" s="106"/>
      <c r="U4057" s="107"/>
      <c r="V4057" s="108"/>
      <c r="W4057" s="107"/>
      <c r="X4057" s="107"/>
      <c r="AA4057" s="107"/>
      <c r="AB4057" s="110"/>
      <c r="AC4057" s="110"/>
      <c r="AE4057" s="105"/>
      <c r="AF4057" s="105"/>
      <c r="AR4057" s="112"/>
    </row>
    <row r="4058" spans="2:44" x14ac:dyDescent="0.25">
      <c r="B4058" s="1" t="str">
        <f>IF(I4058="","",
(IF(N4058=FİLTRE!$H$6,2,0)+IF(FİLTRE!$H$6="TOPLAM",2,0))
)</f>
        <v/>
      </c>
      <c r="C4058">
        <f>IF(FİLTRE!$M$5="",9,(IF(U4058&gt;=FİLTRE!$M$5,1,0)))</f>
        <v>1</v>
      </c>
      <c r="D4058" s="1">
        <f>IF(FİLTRE!$M$6="",9,(IF('SKT LİSTESİ'!P4058&lt;=FİLTRE!$M$6,1,0)))</f>
        <v>1</v>
      </c>
      <c r="E4058" s="25" t="str">
        <f>IF(I4058="","",(COUNTIFS($L$4:L4058,L4058)))</f>
        <v/>
      </c>
      <c r="F4058" s="13">
        <f>IF(OR(B4058&lt;&gt;2,C4058&lt;&gt;1,D4058&lt;&gt;1,H4058&lt;&gt;1),0,
COUNTIFS($B$4:B4058,2,$C$4:C4058,1,$D$4:D4058,1,$H$4:H4058,1))</f>
        <v>0</v>
      </c>
      <c r="G4058" s="26" t="str">
        <f>IF(I4058="","",(COUNTIF($E$4:E4058,E4058)))</f>
        <v/>
      </c>
      <c r="H4058" s="1">
        <f>IF(AND(J4058="SAYIM",FİLTRE!$H$5="RAFTA",U4058&lt;&gt;0),1,0)+
IF(AND(J4058="İADE DEPO",FİLTRE!$H$5="İADE DEPO"),1,0)+
IF(FİLTRE!$H$5="TÜMÜ",1,0)+
IF(AND(J4058="FİRMA İADE",FİLTRE!$H$5="FİRMA İADE"),1,0)+
IF(AND(J4058="İMHA",FİLTRE!$H$5="İMHA"),1,0)</f>
        <v>1</v>
      </c>
      <c r="I4058" s="99"/>
      <c r="J4058" s="100"/>
      <c r="K4058" s="100"/>
      <c r="L4058" s="101"/>
      <c r="M4058" s="102"/>
      <c r="N4058" s="101"/>
      <c r="O4058" s="99"/>
      <c r="P4058" s="103"/>
      <c r="Q4058" s="104"/>
      <c r="R4058" s="50"/>
      <c r="S4058" s="105"/>
      <c r="T4058" s="106"/>
      <c r="U4058" s="107"/>
      <c r="V4058" s="108"/>
      <c r="W4058" s="107"/>
      <c r="X4058" s="107"/>
      <c r="AA4058" s="107"/>
      <c r="AB4058" s="110"/>
      <c r="AC4058" s="110"/>
      <c r="AE4058" s="105"/>
      <c r="AF4058" s="105"/>
      <c r="AR4058" s="112"/>
    </row>
    <row r="4059" spans="2:44" x14ac:dyDescent="0.25">
      <c r="B4059" s="1" t="str">
        <f>IF(I4059="","",
(IF(N4059=FİLTRE!$H$6,2,0)+IF(FİLTRE!$H$6="TOPLAM",2,0))
)</f>
        <v/>
      </c>
      <c r="C4059">
        <f>IF(FİLTRE!$M$5="",9,(IF(U4059&gt;=FİLTRE!$M$5,1,0)))</f>
        <v>1</v>
      </c>
      <c r="D4059" s="1">
        <f>IF(FİLTRE!$M$6="",9,(IF('SKT LİSTESİ'!P4059&lt;=FİLTRE!$M$6,1,0)))</f>
        <v>1</v>
      </c>
      <c r="E4059" s="25" t="str">
        <f>IF(I4059="","",(COUNTIFS($L$4:L4059,L4059)))</f>
        <v/>
      </c>
      <c r="F4059" s="13">
        <f>IF(OR(B4059&lt;&gt;2,C4059&lt;&gt;1,D4059&lt;&gt;1,H4059&lt;&gt;1),0,
COUNTIFS($B$4:B4059,2,$C$4:C4059,1,$D$4:D4059,1,$H$4:H4059,1))</f>
        <v>0</v>
      </c>
      <c r="G4059" s="26" t="str">
        <f>IF(I4059="","",(COUNTIF($E$4:E4059,E4059)))</f>
        <v/>
      </c>
      <c r="H4059" s="1">
        <f>IF(AND(J4059="SAYIM",FİLTRE!$H$5="RAFTA",U4059&lt;&gt;0),1,0)+
IF(AND(J4059="İADE DEPO",FİLTRE!$H$5="İADE DEPO"),1,0)+
IF(FİLTRE!$H$5="TÜMÜ",1,0)+
IF(AND(J4059="FİRMA İADE",FİLTRE!$H$5="FİRMA İADE"),1,0)+
IF(AND(J4059="İMHA",FİLTRE!$H$5="İMHA"),1,0)</f>
        <v>1</v>
      </c>
      <c r="I4059" s="99"/>
      <c r="J4059" s="100"/>
      <c r="K4059" s="100"/>
      <c r="L4059" s="101"/>
      <c r="M4059" s="102"/>
      <c r="N4059" s="101"/>
      <c r="O4059" s="99"/>
      <c r="P4059" s="103"/>
      <c r="Q4059" s="104"/>
      <c r="R4059" s="50"/>
      <c r="S4059" s="105"/>
      <c r="T4059" s="106"/>
      <c r="U4059" s="107"/>
      <c r="V4059" s="108"/>
      <c r="W4059" s="107"/>
      <c r="X4059" s="107"/>
      <c r="AA4059" s="107"/>
      <c r="AB4059" s="110"/>
      <c r="AC4059" s="110"/>
      <c r="AE4059" s="105"/>
      <c r="AF4059" s="105"/>
      <c r="AR4059" s="112"/>
    </row>
    <row r="4060" spans="2:44" x14ac:dyDescent="0.25">
      <c r="B4060" s="1" t="str">
        <f>IF(I4060="","",
(IF(N4060=FİLTRE!$H$6,2,0)+IF(FİLTRE!$H$6="TOPLAM",2,0))
)</f>
        <v/>
      </c>
      <c r="C4060">
        <f>IF(FİLTRE!$M$5="",9,(IF(U4060&gt;=FİLTRE!$M$5,1,0)))</f>
        <v>1</v>
      </c>
      <c r="D4060" s="1">
        <f>IF(FİLTRE!$M$6="",9,(IF('SKT LİSTESİ'!P4060&lt;=FİLTRE!$M$6,1,0)))</f>
        <v>1</v>
      </c>
      <c r="E4060" s="25" t="str">
        <f>IF(I4060="","",(COUNTIFS($L$4:L4060,L4060)))</f>
        <v/>
      </c>
      <c r="F4060" s="13">
        <f>IF(OR(B4060&lt;&gt;2,C4060&lt;&gt;1,D4060&lt;&gt;1,H4060&lt;&gt;1),0,
COUNTIFS($B$4:B4060,2,$C$4:C4060,1,$D$4:D4060,1,$H$4:H4060,1))</f>
        <v>0</v>
      </c>
      <c r="G4060" s="26" t="str">
        <f>IF(I4060="","",(COUNTIF($E$4:E4060,E4060)))</f>
        <v/>
      </c>
      <c r="H4060" s="1">
        <f>IF(AND(J4060="SAYIM",FİLTRE!$H$5="RAFTA",U4060&lt;&gt;0),1,0)+
IF(AND(J4060="İADE DEPO",FİLTRE!$H$5="İADE DEPO"),1,0)+
IF(FİLTRE!$H$5="TÜMÜ",1,0)+
IF(AND(J4060="FİRMA İADE",FİLTRE!$H$5="FİRMA İADE"),1,0)+
IF(AND(J4060="İMHA",FİLTRE!$H$5="İMHA"),1,0)</f>
        <v>1</v>
      </c>
      <c r="I4060" s="99"/>
      <c r="J4060" s="100"/>
      <c r="K4060" s="100"/>
      <c r="L4060" s="101"/>
      <c r="M4060" s="102"/>
      <c r="N4060" s="101"/>
      <c r="O4060" s="99"/>
      <c r="P4060" s="103"/>
      <c r="Q4060" s="104"/>
      <c r="R4060" s="50"/>
      <c r="S4060" s="105"/>
      <c r="T4060" s="106"/>
      <c r="U4060" s="107"/>
      <c r="V4060" s="108"/>
      <c r="W4060" s="107"/>
      <c r="X4060" s="107"/>
      <c r="AA4060" s="107"/>
      <c r="AB4060" s="110"/>
      <c r="AC4060" s="110"/>
      <c r="AE4060" s="105"/>
      <c r="AF4060" s="105"/>
      <c r="AR4060" s="112"/>
    </row>
    <row r="4061" spans="2:44" x14ac:dyDescent="0.25">
      <c r="B4061" s="1" t="str">
        <f>IF(I4061="","",
(IF(N4061=FİLTRE!$H$6,2,0)+IF(FİLTRE!$H$6="TOPLAM",2,0))
)</f>
        <v/>
      </c>
      <c r="C4061">
        <f>IF(FİLTRE!$M$5="",9,(IF(U4061&gt;=FİLTRE!$M$5,1,0)))</f>
        <v>1</v>
      </c>
      <c r="D4061" s="1">
        <f>IF(FİLTRE!$M$6="",9,(IF('SKT LİSTESİ'!P4061&lt;=FİLTRE!$M$6,1,0)))</f>
        <v>1</v>
      </c>
      <c r="E4061" s="25" t="str">
        <f>IF(I4061="","",(COUNTIFS($L$4:L4061,L4061)))</f>
        <v/>
      </c>
      <c r="F4061" s="13">
        <f>IF(OR(B4061&lt;&gt;2,C4061&lt;&gt;1,D4061&lt;&gt;1,H4061&lt;&gt;1),0,
COUNTIFS($B$4:B4061,2,$C$4:C4061,1,$D$4:D4061,1,$H$4:H4061,1))</f>
        <v>0</v>
      </c>
      <c r="G4061" s="26" t="str">
        <f>IF(I4061="","",(COUNTIF($E$4:E4061,E4061)))</f>
        <v/>
      </c>
      <c r="H4061" s="1">
        <f>IF(AND(J4061="SAYIM",FİLTRE!$H$5="RAFTA",U4061&lt;&gt;0),1,0)+
IF(AND(J4061="İADE DEPO",FİLTRE!$H$5="İADE DEPO"),1,0)+
IF(FİLTRE!$H$5="TÜMÜ",1,0)+
IF(AND(J4061="FİRMA İADE",FİLTRE!$H$5="FİRMA İADE"),1,0)+
IF(AND(J4061="İMHA",FİLTRE!$H$5="İMHA"),1,0)</f>
        <v>1</v>
      </c>
      <c r="I4061" s="99"/>
      <c r="J4061" s="100"/>
      <c r="K4061" s="100"/>
      <c r="L4061" s="101"/>
      <c r="M4061" s="102"/>
      <c r="N4061" s="101"/>
      <c r="O4061" s="99"/>
      <c r="P4061" s="103"/>
      <c r="Q4061" s="104"/>
      <c r="R4061" s="50"/>
      <c r="S4061" s="105"/>
      <c r="T4061" s="106"/>
      <c r="U4061" s="107"/>
      <c r="V4061" s="108"/>
      <c r="W4061" s="107"/>
      <c r="X4061" s="107"/>
      <c r="AA4061" s="107"/>
      <c r="AB4061" s="110"/>
      <c r="AC4061" s="110"/>
      <c r="AE4061" s="105"/>
      <c r="AF4061" s="105"/>
      <c r="AR4061" s="112"/>
    </row>
    <row r="4062" spans="2:44" x14ac:dyDescent="0.25">
      <c r="B4062" s="1" t="str">
        <f>IF(I4062="","",
(IF(N4062=FİLTRE!$H$6,2,0)+IF(FİLTRE!$H$6="TOPLAM",2,0))
)</f>
        <v/>
      </c>
      <c r="C4062">
        <f>IF(FİLTRE!$M$5="",9,(IF(U4062&gt;=FİLTRE!$M$5,1,0)))</f>
        <v>1</v>
      </c>
      <c r="D4062" s="1">
        <f>IF(FİLTRE!$M$6="",9,(IF('SKT LİSTESİ'!P4062&lt;=FİLTRE!$M$6,1,0)))</f>
        <v>1</v>
      </c>
      <c r="E4062" s="25" t="str">
        <f>IF(I4062="","",(COUNTIFS($L$4:L4062,L4062)))</f>
        <v/>
      </c>
      <c r="F4062" s="13">
        <f>IF(OR(B4062&lt;&gt;2,C4062&lt;&gt;1,D4062&lt;&gt;1,H4062&lt;&gt;1),0,
COUNTIFS($B$4:B4062,2,$C$4:C4062,1,$D$4:D4062,1,$H$4:H4062,1))</f>
        <v>0</v>
      </c>
      <c r="G4062" s="26" t="str">
        <f>IF(I4062="","",(COUNTIF($E$4:E4062,E4062)))</f>
        <v/>
      </c>
      <c r="H4062" s="1">
        <f>IF(AND(J4062="SAYIM",FİLTRE!$H$5="RAFTA",U4062&lt;&gt;0),1,0)+
IF(AND(J4062="İADE DEPO",FİLTRE!$H$5="İADE DEPO"),1,0)+
IF(FİLTRE!$H$5="TÜMÜ",1,0)+
IF(AND(J4062="FİRMA İADE",FİLTRE!$H$5="FİRMA İADE"),1,0)+
IF(AND(J4062="İMHA",FİLTRE!$H$5="İMHA"),1,0)</f>
        <v>1</v>
      </c>
      <c r="I4062" s="99"/>
      <c r="J4062" s="100"/>
      <c r="K4062" s="100"/>
      <c r="L4062" s="101"/>
      <c r="M4062" s="102"/>
      <c r="N4062" s="101"/>
      <c r="O4062" s="99"/>
      <c r="P4062" s="103"/>
      <c r="Q4062" s="104"/>
      <c r="R4062" s="50"/>
      <c r="S4062" s="105"/>
      <c r="T4062" s="106"/>
      <c r="U4062" s="107"/>
      <c r="V4062" s="108"/>
      <c r="W4062" s="107"/>
      <c r="X4062" s="107"/>
      <c r="AA4062" s="107"/>
      <c r="AB4062" s="110"/>
      <c r="AC4062" s="110"/>
      <c r="AE4062" s="105"/>
      <c r="AF4062" s="105"/>
      <c r="AR4062" s="112"/>
    </row>
    <row r="4063" spans="2:44" x14ac:dyDescent="0.25">
      <c r="B4063" s="1" t="str">
        <f>IF(I4063="","",
(IF(N4063=FİLTRE!$H$6,2,0)+IF(FİLTRE!$H$6="TOPLAM",2,0))
)</f>
        <v/>
      </c>
      <c r="C4063">
        <f>IF(FİLTRE!$M$5="",9,(IF(U4063&gt;=FİLTRE!$M$5,1,0)))</f>
        <v>1</v>
      </c>
      <c r="D4063" s="1">
        <f>IF(FİLTRE!$M$6="",9,(IF('SKT LİSTESİ'!P4063&lt;=FİLTRE!$M$6,1,0)))</f>
        <v>1</v>
      </c>
      <c r="E4063" s="25" t="str">
        <f>IF(I4063="","",(COUNTIFS($L$4:L4063,L4063)))</f>
        <v/>
      </c>
      <c r="F4063" s="13">
        <f>IF(OR(B4063&lt;&gt;2,C4063&lt;&gt;1,D4063&lt;&gt;1,H4063&lt;&gt;1),0,
COUNTIFS($B$4:B4063,2,$C$4:C4063,1,$D$4:D4063,1,$H$4:H4063,1))</f>
        <v>0</v>
      </c>
      <c r="G4063" s="26" t="str">
        <f>IF(I4063="","",(COUNTIF($E$4:E4063,E4063)))</f>
        <v/>
      </c>
      <c r="H4063" s="1">
        <f>IF(AND(J4063="SAYIM",FİLTRE!$H$5="RAFTA",U4063&lt;&gt;0),1,0)+
IF(AND(J4063="İADE DEPO",FİLTRE!$H$5="İADE DEPO"),1,0)+
IF(FİLTRE!$H$5="TÜMÜ",1,0)+
IF(AND(J4063="FİRMA İADE",FİLTRE!$H$5="FİRMA İADE"),1,0)+
IF(AND(J4063="İMHA",FİLTRE!$H$5="İMHA"),1,0)</f>
        <v>1</v>
      </c>
      <c r="I4063" s="99"/>
      <c r="J4063" s="100"/>
      <c r="K4063" s="100"/>
      <c r="L4063" s="101"/>
      <c r="M4063" s="102"/>
      <c r="N4063" s="101"/>
      <c r="O4063" s="99"/>
      <c r="P4063" s="103"/>
      <c r="Q4063" s="104"/>
      <c r="R4063" s="50"/>
      <c r="S4063" s="105"/>
      <c r="T4063" s="106"/>
      <c r="U4063" s="107"/>
      <c r="V4063" s="108"/>
      <c r="W4063" s="107"/>
      <c r="X4063" s="107"/>
      <c r="AA4063" s="107"/>
      <c r="AB4063" s="110"/>
      <c r="AC4063" s="110"/>
      <c r="AE4063" s="105"/>
      <c r="AF4063" s="105"/>
      <c r="AR4063" s="112"/>
    </row>
    <row r="4064" spans="2:44" x14ac:dyDescent="0.25">
      <c r="B4064" s="1" t="str">
        <f>IF(I4064="","",
(IF(N4064=FİLTRE!$H$6,2,0)+IF(FİLTRE!$H$6="TOPLAM",2,0))
)</f>
        <v/>
      </c>
      <c r="C4064">
        <f>IF(FİLTRE!$M$5="",9,(IF(U4064&gt;=FİLTRE!$M$5,1,0)))</f>
        <v>1</v>
      </c>
      <c r="D4064" s="1">
        <f>IF(FİLTRE!$M$6="",9,(IF('SKT LİSTESİ'!P4064&lt;=FİLTRE!$M$6,1,0)))</f>
        <v>1</v>
      </c>
      <c r="E4064" s="25" t="str">
        <f>IF(I4064="","",(COUNTIFS($L$4:L4064,L4064)))</f>
        <v/>
      </c>
      <c r="F4064" s="13">
        <f>IF(OR(B4064&lt;&gt;2,C4064&lt;&gt;1,D4064&lt;&gt;1,H4064&lt;&gt;1),0,
COUNTIFS($B$4:B4064,2,$C$4:C4064,1,$D$4:D4064,1,$H$4:H4064,1))</f>
        <v>0</v>
      </c>
      <c r="G4064" s="26" t="str">
        <f>IF(I4064="","",(COUNTIF($E$4:E4064,E4064)))</f>
        <v/>
      </c>
      <c r="H4064" s="1">
        <f>IF(AND(J4064="SAYIM",FİLTRE!$H$5="RAFTA",U4064&lt;&gt;0),1,0)+
IF(AND(J4064="İADE DEPO",FİLTRE!$H$5="İADE DEPO"),1,0)+
IF(FİLTRE!$H$5="TÜMÜ",1,0)+
IF(AND(J4064="FİRMA İADE",FİLTRE!$H$5="FİRMA İADE"),1,0)+
IF(AND(J4064="İMHA",FİLTRE!$H$5="İMHA"),1,0)</f>
        <v>1</v>
      </c>
      <c r="I4064" s="99"/>
      <c r="J4064" s="100"/>
      <c r="K4064" s="100"/>
      <c r="L4064" s="101"/>
      <c r="M4064" s="102"/>
      <c r="N4064" s="101"/>
      <c r="O4064" s="99"/>
      <c r="P4064" s="103"/>
      <c r="Q4064" s="104"/>
      <c r="R4064" s="50"/>
      <c r="S4064" s="105"/>
      <c r="T4064" s="106"/>
      <c r="U4064" s="107"/>
      <c r="V4064" s="108"/>
      <c r="W4064" s="107"/>
      <c r="X4064" s="107"/>
      <c r="AA4064" s="107"/>
      <c r="AB4064" s="110"/>
      <c r="AC4064" s="110"/>
      <c r="AE4064" s="105"/>
      <c r="AF4064" s="105"/>
      <c r="AR4064" s="112"/>
    </row>
    <row r="4065" spans="2:44" x14ac:dyDescent="0.25">
      <c r="B4065" s="1" t="str">
        <f>IF(I4065="","",
(IF(N4065=FİLTRE!$H$6,2,0)+IF(FİLTRE!$H$6="TOPLAM",2,0))
)</f>
        <v/>
      </c>
      <c r="C4065">
        <f>IF(FİLTRE!$M$5="",9,(IF(U4065&gt;=FİLTRE!$M$5,1,0)))</f>
        <v>1</v>
      </c>
      <c r="D4065" s="1">
        <f>IF(FİLTRE!$M$6="",9,(IF('SKT LİSTESİ'!P4065&lt;=FİLTRE!$M$6,1,0)))</f>
        <v>1</v>
      </c>
      <c r="E4065" s="25" t="str">
        <f>IF(I4065="","",(COUNTIFS($L$4:L4065,L4065)))</f>
        <v/>
      </c>
      <c r="F4065" s="13">
        <f>IF(OR(B4065&lt;&gt;2,C4065&lt;&gt;1,D4065&lt;&gt;1,H4065&lt;&gt;1),0,
COUNTIFS($B$4:B4065,2,$C$4:C4065,1,$D$4:D4065,1,$H$4:H4065,1))</f>
        <v>0</v>
      </c>
      <c r="G4065" s="26" t="str">
        <f>IF(I4065="","",(COUNTIF($E$4:E4065,E4065)))</f>
        <v/>
      </c>
      <c r="H4065" s="1">
        <f>IF(AND(J4065="SAYIM",FİLTRE!$H$5="RAFTA",U4065&lt;&gt;0),1,0)+
IF(AND(J4065="İADE DEPO",FİLTRE!$H$5="İADE DEPO"),1,0)+
IF(FİLTRE!$H$5="TÜMÜ",1,0)+
IF(AND(J4065="FİRMA İADE",FİLTRE!$H$5="FİRMA İADE"),1,0)+
IF(AND(J4065="İMHA",FİLTRE!$H$5="İMHA"),1,0)</f>
        <v>1</v>
      </c>
      <c r="I4065" s="99"/>
      <c r="J4065" s="100"/>
      <c r="K4065" s="100"/>
      <c r="L4065" s="101"/>
      <c r="M4065" s="102"/>
      <c r="N4065" s="101"/>
      <c r="O4065" s="99"/>
      <c r="P4065" s="103"/>
      <c r="Q4065" s="104"/>
      <c r="R4065" s="50"/>
      <c r="S4065" s="105"/>
      <c r="T4065" s="106"/>
      <c r="U4065" s="107"/>
      <c r="V4065" s="108"/>
      <c r="W4065" s="107"/>
      <c r="X4065" s="107"/>
      <c r="AA4065" s="107"/>
      <c r="AB4065" s="110"/>
      <c r="AC4065" s="110"/>
      <c r="AE4065" s="105"/>
      <c r="AF4065" s="105"/>
      <c r="AR4065" s="112"/>
    </row>
    <row r="4066" spans="2:44" x14ac:dyDescent="0.25">
      <c r="B4066" s="1" t="str">
        <f>IF(I4066="","",
(IF(N4066=FİLTRE!$H$6,2,0)+IF(FİLTRE!$H$6="TOPLAM",2,0))
)</f>
        <v/>
      </c>
      <c r="C4066">
        <f>IF(FİLTRE!$M$5="",9,(IF(U4066&gt;=FİLTRE!$M$5,1,0)))</f>
        <v>1</v>
      </c>
      <c r="D4066" s="1">
        <f>IF(FİLTRE!$M$6="",9,(IF('SKT LİSTESİ'!P4066&lt;=FİLTRE!$M$6,1,0)))</f>
        <v>1</v>
      </c>
      <c r="E4066" s="25" t="str">
        <f>IF(I4066="","",(COUNTIFS($L$4:L4066,L4066)))</f>
        <v/>
      </c>
      <c r="F4066" s="13">
        <f>IF(OR(B4066&lt;&gt;2,C4066&lt;&gt;1,D4066&lt;&gt;1,H4066&lt;&gt;1),0,
COUNTIFS($B$4:B4066,2,$C$4:C4066,1,$D$4:D4066,1,$H$4:H4066,1))</f>
        <v>0</v>
      </c>
      <c r="G4066" s="26" t="str">
        <f>IF(I4066="","",(COUNTIF($E$4:E4066,E4066)))</f>
        <v/>
      </c>
      <c r="H4066" s="1">
        <f>IF(AND(J4066="SAYIM",FİLTRE!$H$5="RAFTA",U4066&lt;&gt;0),1,0)+
IF(AND(J4066="İADE DEPO",FİLTRE!$H$5="İADE DEPO"),1,0)+
IF(FİLTRE!$H$5="TÜMÜ",1,0)+
IF(AND(J4066="FİRMA İADE",FİLTRE!$H$5="FİRMA İADE"),1,0)+
IF(AND(J4066="İMHA",FİLTRE!$H$5="İMHA"),1,0)</f>
        <v>1</v>
      </c>
      <c r="I4066" s="99"/>
      <c r="J4066" s="100"/>
      <c r="K4066" s="100"/>
      <c r="L4066" s="101"/>
      <c r="M4066" s="102"/>
      <c r="N4066" s="101"/>
      <c r="O4066" s="99"/>
      <c r="P4066" s="103"/>
      <c r="Q4066" s="104"/>
      <c r="R4066" s="50"/>
      <c r="S4066" s="105"/>
      <c r="T4066" s="106"/>
      <c r="U4066" s="107"/>
      <c r="V4066" s="108"/>
      <c r="W4066" s="107"/>
      <c r="X4066" s="107"/>
      <c r="AA4066" s="107"/>
      <c r="AB4066" s="110"/>
      <c r="AC4066" s="110"/>
      <c r="AE4066" s="105"/>
      <c r="AF4066" s="105"/>
      <c r="AR4066" s="112"/>
    </row>
    <row r="4067" spans="2:44" x14ac:dyDescent="0.25">
      <c r="B4067" s="1" t="str">
        <f>IF(I4067="","",
(IF(N4067=FİLTRE!$H$6,2,0)+IF(FİLTRE!$H$6="TOPLAM",2,0))
)</f>
        <v/>
      </c>
      <c r="C4067">
        <f>IF(FİLTRE!$M$5="",9,(IF(U4067&gt;=FİLTRE!$M$5,1,0)))</f>
        <v>1</v>
      </c>
      <c r="D4067" s="1">
        <f>IF(FİLTRE!$M$6="",9,(IF('SKT LİSTESİ'!P4067&lt;=FİLTRE!$M$6,1,0)))</f>
        <v>1</v>
      </c>
      <c r="E4067" s="25" t="str">
        <f>IF(I4067="","",(COUNTIFS($L$4:L4067,L4067)))</f>
        <v/>
      </c>
      <c r="F4067" s="13">
        <f>IF(OR(B4067&lt;&gt;2,C4067&lt;&gt;1,D4067&lt;&gt;1,H4067&lt;&gt;1),0,
COUNTIFS($B$4:B4067,2,$C$4:C4067,1,$D$4:D4067,1,$H$4:H4067,1))</f>
        <v>0</v>
      </c>
      <c r="G4067" s="26" t="str">
        <f>IF(I4067="","",(COUNTIF($E$4:E4067,E4067)))</f>
        <v/>
      </c>
      <c r="H4067" s="1">
        <f>IF(AND(J4067="SAYIM",FİLTRE!$H$5="RAFTA",U4067&lt;&gt;0),1,0)+
IF(AND(J4067="İADE DEPO",FİLTRE!$H$5="İADE DEPO"),1,0)+
IF(FİLTRE!$H$5="TÜMÜ",1,0)+
IF(AND(J4067="FİRMA İADE",FİLTRE!$H$5="FİRMA İADE"),1,0)+
IF(AND(J4067="İMHA",FİLTRE!$H$5="İMHA"),1,0)</f>
        <v>1</v>
      </c>
      <c r="I4067" s="99"/>
      <c r="J4067" s="100"/>
      <c r="K4067" s="100"/>
      <c r="L4067" s="101"/>
      <c r="M4067" s="102"/>
      <c r="N4067" s="101"/>
      <c r="O4067" s="99"/>
      <c r="P4067" s="103"/>
      <c r="Q4067" s="104"/>
      <c r="R4067" s="50"/>
      <c r="S4067" s="105"/>
      <c r="T4067" s="106"/>
      <c r="U4067" s="107"/>
      <c r="V4067" s="108"/>
      <c r="W4067" s="107"/>
      <c r="X4067" s="107"/>
      <c r="AA4067" s="107"/>
      <c r="AB4067" s="110"/>
      <c r="AC4067" s="110"/>
      <c r="AE4067" s="105"/>
      <c r="AF4067" s="105"/>
      <c r="AR4067" s="112"/>
    </row>
    <row r="4068" spans="2:44" x14ac:dyDescent="0.25">
      <c r="B4068" s="1" t="str">
        <f>IF(I4068="","",
(IF(N4068=FİLTRE!$H$6,2,0)+IF(FİLTRE!$H$6="TOPLAM",2,0))
)</f>
        <v/>
      </c>
      <c r="C4068">
        <f>IF(FİLTRE!$M$5="",9,(IF(U4068&gt;=FİLTRE!$M$5,1,0)))</f>
        <v>1</v>
      </c>
      <c r="D4068" s="1">
        <f>IF(FİLTRE!$M$6="",9,(IF('SKT LİSTESİ'!P4068&lt;=FİLTRE!$M$6,1,0)))</f>
        <v>1</v>
      </c>
      <c r="E4068" s="25" t="str">
        <f>IF(I4068="","",(COUNTIFS($L$4:L4068,L4068)))</f>
        <v/>
      </c>
      <c r="F4068" s="13">
        <f>IF(OR(B4068&lt;&gt;2,C4068&lt;&gt;1,D4068&lt;&gt;1,H4068&lt;&gt;1),0,
COUNTIFS($B$4:B4068,2,$C$4:C4068,1,$D$4:D4068,1,$H$4:H4068,1))</f>
        <v>0</v>
      </c>
      <c r="G4068" s="26" t="str">
        <f>IF(I4068="","",(COUNTIF($E$4:E4068,E4068)))</f>
        <v/>
      </c>
      <c r="H4068" s="1">
        <f>IF(AND(J4068="SAYIM",FİLTRE!$H$5="RAFTA",U4068&lt;&gt;0),1,0)+
IF(AND(J4068="İADE DEPO",FİLTRE!$H$5="İADE DEPO"),1,0)+
IF(FİLTRE!$H$5="TÜMÜ",1,0)+
IF(AND(J4068="FİRMA İADE",FİLTRE!$H$5="FİRMA İADE"),1,0)+
IF(AND(J4068="İMHA",FİLTRE!$H$5="İMHA"),1,0)</f>
        <v>1</v>
      </c>
      <c r="I4068" s="99"/>
      <c r="J4068" s="100"/>
      <c r="K4068" s="100"/>
      <c r="L4068" s="101"/>
      <c r="M4068" s="102"/>
      <c r="N4068" s="101"/>
      <c r="O4068" s="99"/>
      <c r="P4068" s="103"/>
      <c r="Q4068" s="104"/>
      <c r="R4068" s="50"/>
      <c r="S4068" s="105"/>
      <c r="T4068" s="106"/>
      <c r="U4068" s="107"/>
      <c r="V4068" s="108"/>
      <c r="W4068" s="107"/>
      <c r="X4068" s="107"/>
      <c r="AA4068" s="107"/>
      <c r="AB4068" s="110"/>
      <c r="AC4068" s="110"/>
      <c r="AE4068" s="105"/>
      <c r="AF4068" s="105"/>
      <c r="AR4068" s="112"/>
    </row>
    <row r="4069" spans="2:44" x14ac:dyDescent="0.25">
      <c r="B4069" s="1" t="str">
        <f>IF(I4069="","",
(IF(N4069=FİLTRE!$H$6,2,0)+IF(FİLTRE!$H$6="TOPLAM",2,0))
)</f>
        <v/>
      </c>
      <c r="C4069">
        <f>IF(FİLTRE!$M$5="",9,(IF(U4069&gt;=FİLTRE!$M$5,1,0)))</f>
        <v>1</v>
      </c>
      <c r="D4069" s="1">
        <f>IF(FİLTRE!$M$6="",9,(IF('SKT LİSTESİ'!P4069&lt;=FİLTRE!$M$6,1,0)))</f>
        <v>1</v>
      </c>
      <c r="E4069" s="25" t="str">
        <f>IF(I4069="","",(COUNTIFS($L$4:L4069,L4069)))</f>
        <v/>
      </c>
      <c r="F4069" s="13">
        <f>IF(OR(B4069&lt;&gt;2,C4069&lt;&gt;1,D4069&lt;&gt;1,H4069&lt;&gt;1),0,
COUNTIFS($B$4:B4069,2,$C$4:C4069,1,$D$4:D4069,1,$H$4:H4069,1))</f>
        <v>0</v>
      </c>
      <c r="G4069" s="26" t="str">
        <f>IF(I4069="","",(COUNTIF($E$4:E4069,E4069)))</f>
        <v/>
      </c>
      <c r="H4069" s="1">
        <f>IF(AND(J4069="SAYIM",FİLTRE!$H$5="RAFTA",U4069&lt;&gt;0),1,0)+
IF(AND(J4069="İADE DEPO",FİLTRE!$H$5="İADE DEPO"),1,0)+
IF(FİLTRE!$H$5="TÜMÜ",1,0)+
IF(AND(J4069="FİRMA İADE",FİLTRE!$H$5="FİRMA İADE"),1,0)+
IF(AND(J4069="İMHA",FİLTRE!$H$5="İMHA"),1,0)</f>
        <v>1</v>
      </c>
      <c r="I4069" s="99"/>
      <c r="J4069" s="100"/>
      <c r="K4069" s="100"/>
      <c r="L4069" s="101"/>
      <c r="M4069" s="102"/>
      <c r="N4069" s="101"/>
      <c r="O4069" s="99"/>
      <c r="P4069" s="103"/>
      <c r="Q4069" s="104"/>
      <c r="R4069" s="50"/>
      <c r="S4069" s="105"/>
      <c r="T4069" s="106"/>
      <c r="U4069" s="107"/>
      <c r="V4069" s="108"/>
      <c r="W4069" s="107"/>
      <c r="X4069" s="107"/>
      <c r="AA4069" s="107"/>
      <c r="AB4069" s="110"/>
      <c r="AC4069" s="110"/>
      <c r="AE4069" s="105"/>
      <c r="AF4069" s="105"/>
      <c r="AR4069" s="112"/>
    </row>
    <row r="4070" spans="2:44" x14ac:dyDescent="0.25">
      <c r="B4070" s="1" t="str">
        <f>IF(I4070="","",
(IF(N4070=FİLTRE!$H$6,2,0)+IF(FİLTRE!$H$6="TOPLAM",2,0))
)</f>
        <v/>
      </c>
      <c r="C4070">
        <f>IF(FİLTRE!$M$5="",9,(IF(U4070&gt;=FİLTRE!$M$5,1,0)))</f>
        <v>1</v>
      </c>
      <c r="D4070" s="1">
        <f>IF(FİLTRE!$M$6="",9,(IF('SKT LİSTESİ'!P4070&lt;=FİLTRE!$M$6,1,0)))</f>
        <v>1</v>
      </c>
      <c r="E4070" s="25" t="str">
        <f>IF(I4070="","",(COUNTIFS($L$4:L4070,L4070)))</f>
        <v/>
      </c>
      <c r="F4070" s="13">
        <f>IF(OR(B4070&lt;&gt;2,C4070&lt;&gt;1,D4070&lt;&gt;1,H4070&lt;&gt;1),0,
COUNTIFS($B$4:B4070,2,$C$4:C4070,1,$D$4:D4070,1,$H$4:H4070,1))</f>
        <v>0</v>
      </c>
      <c r="G4070" s="26" t="str">
        <f>IF(I4070="","",(COUNTIF($E$4:E4070,E4070)))</f>
        <v/>
      </c>
      <c r="H4070" s="1">
        <f>IF(AND(J4070="SAYIM",FİLTRE!$H$5="RAFTA",U4070&lt;&gt;0),1,0)+
IF(AND(J4070="İADE DEPO",FİLTRE!$H$5="İADE DEPO"),1,0)+
IF(FİLTRE!$H$5="TÜMÜ",1,0)+
IF(AND(J4070="FİRMA İADE",FİLTRE!$H$5="FİRMA İADE"),1,0)+
IF(AND(J4070="İMHA",FİLTRE!$H$5="İMHA"),1,0)</f>
        <v>1</v>
      </c>
      <c r="I4070" s="99"/>
      <c r="J4070" s="100"/>
      <c r="K4070" s="100"/>
      <c r="L4070" s="101"/>
      <c r="M4070" s="102"/>
      <c r="N4070" s="101"/>
      <c r="O4070" s="99"/>
      <c r="P4070" s="103"/>
      <c r="Q4070" s="104"/>
      <c r="R4070" s="50"/>
      <c r="S4070" s="105"/>
      <c r="T4070" s="106"/>
      <c r="U4070" s="107"/>
      <c r="V4070" s="108"/>
      <c r="W4070" s="107"/>
      <c r="X4070" s="107"/>
      <c r="AA4070" s="107"/>
      <c r="AB4070" s="110"/>
      <c r="AC4070" s="110"/>
      <c r="AE4070" s="105"/>
      <c r="AF4070" s="105"/>
      <c r="AR4070" s="112"/>
    </row>
    <row r="4071" spans="2:44" x14ac:dyDescent="0.25">
      <c r="B4071" s="1" t="str">
        <f>IF(I4071="","",
(IF(N4071=FİLTRE!$H$6,2,0)+IF(FİLTRE!$H$6="TOPLAM",2,0))
)</f>
        <v/>
      </c>
      <c r="C4071">
        <f>IF(FİLTRE!$M$5="",9,(IF(U4071&gt;=FİLTRE!$M$5,1,0)))</f>
        <v>1</v>
      </c>
      <c r="D4071" s="1">
        <f>IF(FİLTRE!$M$6="",9,(IF('SKT LİSTESİ'!P4071&lt;=FİLTRE!$M$6,1,0)))</f>
        <v>1</v>
      </c>
      <c r="E4071" s="25" t="str">
        <f>IF(I4071="","",(COUNTIFS($L$4:L4071,L4071)))</f>
        <v/>
      </c>
      <c r="F4071" s="13">
        <f>IF(OR(B4071&lt;&gt;2,C4071&lt;&gt;1,D4071&lt;&gt;1,H4071&lt;&gt;1),0,
COUNTIFS($B$4:B4071,2,$C$4:C4071,1,$D$4:D4071,1,$H$4:H4071,1))</f>
        <v>0</v>
      </c>
      <c r="G4071" s="26" t="str">
        <f>IF(I4071="","",(COUNTIF($E$4:E4071,E4071)))</f>
        <v/>
      </c>
      <c r="H4071" s="1">
        <f>IF(AND(J4071="SAYIM",FİLTRE!$H$5="RAFTA",U4071&lt;&gt;0),1,0)+
IF(AND(J4071="İADE DEPO",FİLTRE!$H$5="İADE DEPO"),1,0)+
IF(FİLTRE!$H$5="TÜMÜ",1,0)+
IF(AND(J4071="FİRMA İADE",FİLTRE!$H$5="FİRMA İADE"),1,0)+
IF(AND(J4071="İMHA",FİLTRE!$H$5="İMHA"),1,0)</f>
        <v>1</v>
      </c>
      <c r="I4071" s="99"/>
      <c r="J4071" s="100"/>
      <c r="K4071" s="100"/>
      <c r="L4071" s="101"/>
      <c r="M4071" s="102"/>
      <c r="N4071" s="101"/>
      <c r="O4071" s="99"/>
      <c r="P4071" s="103"/>
      <c r="Q4071" s="104"/>
      <c r="R4071" s="50"/>
      <c r="S4071" s="105"/>
      <c r="T4071" s="106"/>
      <c r="U4071" s="107"/>
      <c r="V4071" s="108"/>
      <c r="W4071" s="107"/>
      <c r="X4071" s="107"/>
      <c r="AA4071" s="107"/>
      <c r="AB4071" s="110"/>
      <c r="AC4071" s="110"/>
      <c r="AE4071" s="105"/>
      <c r="AF4071" s="105"/>
      <c r="AR4071" s="112"/>
    </row>
    <row r="4072" spans="2:44" x14ac:dyDescent="0.25">
      <c r="B4072" s="1" t="str">
        <f>IF(I4072="","",
(IF(N4072=FİLTRE!$H$6,2,0)+IF(FİLTRE!$H$6="TOPLAM",2,0))
)</f>
        <v/>
      </c>
      <c r="C4072">
        <f>IF(FİLTRE!$M$5="",9,(IF(U4072&gt;=FİLTRE!$M$5,1,0)))</f>
        <v>1</v>
      </c>
      <c r="D4072" s="1">
        <f>IF(FİLTRE!$M$6="",9,(IF('SKT LİSTESİ'!P4072&lt;=FİLTRE!$M$6,1,0)))</f>
        <v>1</v>
      </c>
      <c r="E4072" s="25" t="str">
        <f>IF(I4072="","",(COUNTIFS($L$4:L4072,L4072)))</f>
        <v/>
      </c>
      <c r="F4072" s="13">
        <f>IF(OR(B4072&lt;&gt;2,C4072&lt;&gt;1,D4072&lt;&gt;1,H4072&lt;&gt;1),0,
COUNTIFS($B$4:B4072,2,$C$4:C4072,1,$D$4:D4072,1,$H$4:H4072,1))</f>
        <v>0</v>
      </c>
      <c r="G4072" s="26" t="str">
        <f>IF(I4072="","",(COUNTIF($E$4:E4072,E4072)))</f>
        <v/>
      </c>
      <c r="H4072" s="1">
        <f>IF(AND(J4072="SAYIM",FİLTRE!$H$5="RAFTA",U4072&lt;&gt;0),1,0)+
IF(AND(J4072="İADE DEPO",FİLTRE!$H$5="İADE DEPO"),1,0)+
IF(FİLTRE!$H$5="TÜMÜ",1,0)+
IF(AND(J4072="FİRMA İADE",FİLTRE!$H$5="FİRMA İADE"),1,0)+
IF(AND(J4072="İMHA",FİLTRE!$H$5="İMHA"),1,0)</f>
        <v>1</v>
      </c>
      <c r="I4072" s="99"/>
      <c r="J4072" s="100"/>
      <c r="K4072" s="100"/>
      <c r="L4072" s="101"/>
      <c r="M4072" s="102"/>
      <c r="N4072" s="101"/>
      <c r="O4072" s="99"/>
      <c r="P4072" s="103"/>
      <c r="Q4072" s="104"/>
      <c r="R4072" s="50"/>
      <c r="S4072" s="105"/>
      <c r="T4072" s="106"/>
      <c r="U4072" s="107"/>
      <c r="V4072" s="108"/>
      <c r="W4072" s="107"/>
      <c r="X4072" s="107"/>
      <c r="AA4072" s="107"/>
      <c r="AB4072" s="110"/>
      <c r="AC4072" s="110"/>
      <c r="AE4072" s="105"/>
      <c r="AF4072" s="105"/>
      <c r="AR4072" s="112"/>
    </row>
    <row r="4073" spans="2:44" x14ac:dyDescent="0.25">
      <c r="B4073" s="1" t="str">
        <f>IF(I4073="","",
(IF(N4073=FİLTRE!$H$6,2,0)+IF(FİLTRE!$H$6="TOPLAM",2,0))
)</f>
        <v/>
      </c>
      <c r="C4073">
        <f>IF(FİLTRE!$M$5="",9,(IF(U4073&gt;=FİLTRE!$M$5,1,0)))</f>
        <v>1</v>
      </c>
      <c r="D4073" s="1">
        <f>IF(FİLTRE!$M$6="",9,(IF('SKT LİSTESİ'!P4073&lt;=FİLTRE!$M$6,1,0)))</f>
        <v>1</v>
      </c>
      <c r="E4073" s="25" t="str">
        <f>IF(I4073="","",(COUNTIFS($L$4:L4073,L4073)))</f>
        <v/>
      </c>
      <c r="F4073" s="13">
        <f>IF(OR(B4073&lt;&gt;2,C4073&lt;&gt;1,D4073&lt;&gt;1,H4073&lt;&gt;1),0,
COUNTIFS($B$4:B4073,2,$C$4:C4073,1,$D$4:D4073,1,$H$4:H4073,1))</f>
        <v>0</v>
      </c>
      <c r="G4073" s="26" t="str">
        <f>IF(I4073="","",(COUNTIF($E$4:E4073,E4073)))</f>
        <v/>
      </c>
      <c r="H4073" s="1">
        <f>IF(AND(J4073="SAYIM",FİLTRE!$H$5="RAFTA",U4073&lt;&gt;0),1,0)+
IF(AND(J4073="İADE DEPO",FİLTRE!$H$5="İADE DEPO"),1,0)+
IF(FİLTRE!$H$5="TÜMÜ",1,0)+
IF(AND(J4073="FİRMA İADE",FİLTRE!$H$5="FİRMA İADE"),1,0)+
IF(AND(J4073="İMHA",FİLTRE!$H$5="İMHA"),1,0)</f>
        <v>1</v>
      </c>
      <c r="I4073" s="99"/>
      <c r="J4073" s="100"/>
      <c r="K4073" s="100"/>
      <c r="L4073" s="101"/>
      <c r="M4073" s="102"/>
      <c r="N4073" s="101"/>
      <c r="O4073" s="99"/>
      <c r="P4073" s="103"/>
      <c r="Q4073" s="104"/>
      <c r="R4073" s="50"/>
      <c r="S4073" s="105"/>
      <c r="T4073" s="106"/>
      <c r="U4073" s="107"/>
      <c r="V4073" s="108"/>
      <c r="W4073" s="107"/>
      <c r="X4073" s="107"/>
      <c r="AA4073" s="107"/>
      <c r="AB4073" s="110"/>
      <c r="AC4073" s="110"/>
      <c r="AE4073" s="105"/>
      <c r="AF4073" s="105"/>
      <c r="AR4073" s="112"/>
    </row>
    <row r="4074" spans="2:44" x14ac:dyDescent="0.25">
      <c r="B4074" s="1" t="str">
        <f>IF(I4074="","",
(IF(N4074=FİLTRE!$H$6,2,0)+IF(FİLTRE!$H$6="TOPLAM",2,0))
)</f>
        <v/>
      </c>
      <c r="C4074">
        <f>IF(FİLTRE!$M$5="",9,(IF(U4074&gt;=FİLTRE!$M$5,1,0)))</f>
        <v>1</v>
      </c>
      <c r="D4074" s="1">
        <f>IF(FİLTRE!$M$6="",9,(IF('SKT LİSTESİ'!P4074&lt;=FİLTRE!$M$6,1,0)))</f>
        <v>1</v>
      </c>
      <c r="E4074" s="25" t="str">
        <f>IF(I4074="","",(COUNTIFS($L$4:L4074,L4074)))</f>
        <v/>
      </c>
      <c r="F4074" s="13">
        <f>IF(OR(B4074&lt;&gt;2,C4074&lt;&gt;1,D4074&lt;&gt;1,H4074&lt;&gt;1),0,
COUNTIFS($B$4:B4074,2,$C$4:C4074,1,$D$4:D4074,1,$H$4:H4074,1))</f>
        <v>0</v>
      </c>
      <c r="G4074" s="26" t="str">
        <f>IF(I4074="","",(COUNTIF($E$4:E4074,E4074)))</f>
        <v/>
      </c>
      <c r="H4074" s="1">
        <f>IF(AND(J4074="SAYIM",FİLTRE!$H$5="RAFTA",U4074&lt;&gt;0),1,0)+
IF(AND(J4074="İADE DEPO",FİLTRE!$H$5="İADE DEPO"),1,0)+
IF(FİLTRE!$H$5="TÜMÜ",1,0)+
IF(AND(J4074="FİRMA İADE",FİLTRE!$H$5="FİRMA İADE"),1,0)+
IF(AND(J4074="İMHA",FİLTRE!$H$5="İMHA"),1,0)</f>
        <v>1</v>
      </c>
      <c r="I4074" s="99"/>
      <c r="J4074" s="100"/>
      <c r="K4074" s="100"/>
      <c r="L4074" s="101"/>
      <c r="M4074" s="102"/>
      <c r="N4074" s="101"/>
      <c r="O4074" s="99"/>
      <c r="P4074" s="103"/>
      <c r="Q4074" s="104"/>
      <c r="R4074" s="50"/>
      <c r="S4074" s="105"/>
      <c r="T4074" s="106"/>
      <c r="U4074" s="107"/>
      <c r="V4074" s="108"/>
      <c r="W4074" s="107"/>
      <c r="X4074" s="107"/>
      <c r="AA4074" s="107"/>
      <c r="AB4074" s="110"/>
      <c r="AC4074" s="110"/>
      <c r="AE4074" s="105"/>
      <c r="AF4074" s="105"/>
      <c r="AR4074" s="112"/>
    </row>
    <row r="4075" spans="2:44" x14ac:dyDescent="0.25">
      <c r="B4075" s="1" t="str">
        <f>IF(I4075="","",
(IF(N4075=FİLTRE!$H$6,2,0)+IF(FİLTRE!$H$6="TOPLAM",2,0))
)</f>
        <v/>
      </c>
      <c r="C4075">
        <f>IF(FİLTRE!$M$5="",9,(IF(U4075&gt;=FİLTRE!$M$5,1,0)))</f>
        <v>1</v>
      </c>
      <c r="D4075" s="1">
        <f>IF(FİLTRE!$M$6="",9,(IF('SKT LİSTESİ'!P4075&lt;=FİLTRE!$M$6,1,0)))</f>
        <v>1</v>
      </c>
      <c r="E4075" s="25" t="str">
        <f>IF(I4075="","",(COUNTIFS($L$4:L4075,L4075)))</f>
        <v/>
      </c>
      <c r="F4075" s="13">
        <f>IF(OR(B4075&lt;&gt;2,C4075&lt;&gt;1,D4075&lt;&gt;1,H4075&lt;&gt;1),0,
COUNTIFS($B$4:B4075,2,$C$4:C4075,1,$D$4:D4075,1,$H$4:H4075,1))</f>
        <v>0</v>
      </c>
      <c r="G4075" s="26" t="str">
        <f>IF(I4075="","",(COUNTIF($E$4:E4075,E4075)))</f>
        <v/>
      </c>
      <c r="H4075" s="1">
        <f>IF(AND(J4075="SAYIM",FİLTRE!$H$5="RAFTA",U4075&lt;&gt;0),1,0)+
IF(AND(J4075="İADE DEPO",FİLTRE!$H$5="İADE DEPO"),1,0)+
IF(FİLTRE!$H$5="TÜMÜ",1,0)+
IF(AND(J4075="FİRMA İADE",FİLTRE!$H$5="FİRMA İADE"),1,0)+
IF(AND(J4075="İMHA",FİLTRE!$H$5="İMHA"),1,0)</f>
        <v>1</v>
      </c>
      <c r="I4075" s="99"/>
      <c r="J4075" s="100"/>
      <c r="K4075" s="100"/>
      <c r="L4075" s="101"/>
      <c r="M4075" s="102"/>
      <c r="N4075" s="101"/>
      <c r="O4075" s="99"/>
      <c r="P4075" s="103"/>
      <c r="Q4075" s="104"/>
      <c r="R4075" s="50"/>
      <c r="S4075" s="105"/>
      <c r="T4075" s="106"/>
      <c r="U4075" s="107"/>
      <c r="V4075" s="108"/>
      <c r="W4075" s="107"/>
      <c r="X4075" s="107"/>
      <c r="AA4075" s="107"/>
      <c r="AB4075" s="110"/>
      <c r="AC4075" s="110"/>
      <c r="AE4075" s="105"/>
      <c r="AF4075" s="105"/>
      <c r="AR4075" s="112"/>
    </row>
    <row r="4076" spans="2:44" x14ac:dyDescent="0.25">
      <c r="B4076" s="1" t="str">
        <f>IF(I4076="","",
(IF(N4076=FİLTRE!$H$6,2,0)+IF(FİLTRE!$H$6="TOPLAM",2,0))
)</f>
        <v/>
      </c>
      <c r="C4076">
        <f>IF(FİLTRE!$M$5="",9,(IF(U4076&gt;=FİLTRE!$M$5,1,0)))</f>
        <v>1</v>
      </c>
      <c r="D4076" s="1">
        <f>IF(FİLTRE!$M$6="",9,(IF('SKT LİSTESİ'!P4076&lt;=FİLTRE!$M$6,1,0)))</f>
        <v>1</v>
      </c>
      <c r="E4076" s="25" t="str">
        <f>IF(I4076="","",(COUNTIFS($L$4:L4076,L4076)))</f>
        <v/>
      </c>
      <c r="F4076" s="13">
        <f>IF(OR(B4076&lt;&gt;2,C4076&lt;&gt;1,D4076&lt;&gt;1,H4076&lt;&gt;1),0,
COUNTIFS($B$4:B4076,2,$C$4:C4076,1,$D$4:D4076,1,$H$4:H4076,1))</f>
        <v>0</v>
      </c>
      <c r="G4076" s="26" t="str">
        <f>IF(I4076="","",(COUNTIF($E$4:E4076,E4076)))</f>
        <v/>
      </c>
      <c r="H4076" s="1">
        <f>IF(AND(J4076="SAYIM",FİLTRE!$H$5="RAFTA",U4076&lt;&gt;0),1,0)+
IF(AND(J4076="İADE DEPO",FİLTRE!$H$5="İADE DEPO"),1,0)+
IF(FİLTRE!$H$5="TÜMÜ",1,0)+
IF(AND(J4076="FİRMA İADE",FİLTRE!$H$5="FİRMA İADE"),1,0)+
IF(AND(J4076="İMHA",FİLTRE!$H$5="İMHA"),1,0)</f>
        <v>1</v>
      </c>
      <c r="I4076" s="99"/>
      <c r="J4076" s="100"/>
      <c r="K4076" s="100"/>
      <c r="L4076" s="101"/>
      <c r="M4076" s="102"/>
      <c r="N4076" s="101"/>
      <c r="O4076" s="99"/>
      <c r="P4076" s="103"/>
      <c r="Q4076" s="104"/>
      <c r="R4076" s="50"/>
      <c r="S4076" s="105"/>
      <c r="T4076" s="106"/>
      <c r="U4076" s="107"/>
      <c r="V4076" s="108"/>
      <c r="W4076" s="107"/>
      <c r="X4076" s="107"/>
      <c r="AA4076" s="107"/>
      <c r="AB4076" s="110"/>
      <c r="AC4076" s="110"/>
      <c r="AE4076" s="105"/>
      <c r="AF4076" s="105"/>
      <c r="AR4076" s="112"/>
    </row>
    <row r="4077" spans="2:44" x14ac:dyDescent="0.25">
      <c r="B4077" s="1" t="str">
        <f>IF(I4077="","",
(IF(N4077=FİLTRE!$H$6,2,0)+IF(FİLTRE!$H$6="TOPLAM",2,0))
)</f>
        <v/>
      </c>
      <c r="C4077">
        <f>IF(FİLTRE!$M$5="",9,(IF(U4077&gt;=FİLTRE!$M$5,1,0)))</f>
        <v>1</v>
      </c>
      <c r="D4077" s="1">
        <f>IF(FİLTRE!$M$6="",9,(IF('SKT LİSTESİ'!P4077&lt;=FİLTRE!$M$6,1,0)))</f>
        <v>1</v>
      </c>
      <c r="E4077" s="25" t="str">
        <f>IF(I4077="","",(COUNTIFS($L$4:L4077,L4077)))</f>
        <v/>
      </c>
      <c r="F4077" s="13">
        <f>IF(OR(B4077&lt;&gt;2,C4077&lt;&gt;1,D4077&lt;&gt;1,H4077&lt;&gt;1),0,
COUNTIFS($B$4:B4077,2,$C$4:C4077,1,$D$4:D4077,1,$H$4:H4077,1))</f>
        <v>0</v>
      </c>
      <c r="G4077" s="26" t="str">
        <f>IF(I4077="","",(COUNTIF($E$4:E4077,E4077)))</f>
        <v/>
      </c>
      <c r="H4077" s="1">
        <f>IF(AND(J4077="SAYIM",FİLTRE!$H$5="RAFTA",U4077&lt;&gt;0),1,0)+
IF(AND(J4077="İADE DEPO",FİLTRE!$H$5="İADE DEPO"),1,0)+
IF(FİLTRE!$H$5="TÜMÜ",1,0)+
IF(AND(J4077="FİRMA İADE",FİLTRE!$H$5="FİRMA İADE"),1,0)+
IF(AND(J4077="İMHA",FİLTRE!$H$5="İMHA"),1,0)</f>
        <v>1</v>
      </c>
      <c r="I4077" s="99"/>
      <c r="J4077" s="100"/>
      <c r="K4077" s="100"/>
      <c r="L4077" s="101"/>
      <c r="M4077" s="102"/>
      <c r="N4077" s="101"/>
      <c r="O4077" s="99"/>
      <c r="P4077" s="103"/>
      <c r="Q4077" s="104"/>
      <c r="R4077" s="50"/>
      <c r="S4077" s="105"/>
      <c r="T4077" s="106"/>
      <c r="U4077" s="107"/>
      <c r="V4077" s="108"/>
      <c r="W4077" s="107"/>
      <c r="X4077" s="107"/>
      <c r="AA4077" s="107"/>
      <c r="AB4077" s="110"/>
      <c r="AC4077" s="110"/>
      <c r="AE4077" s="105"/>
      <c r="AF4077" s="105"/>
      <c r="AR4077" s="112"/>
    </row>
    <row r="4078" spans="2:44" x14ac:dyDescent="0.25">
      <c r="B4078" s="1" t="str">
        <f>IF(I4078="","",
(IF(N4078=FİLTRE!$H$6,2,0)+IF(FİLTRE!$H$6="TOPLAM",2,0))
)</f>
        <v/>
      </c>
      <c r="C4078">
        <f>IF(FİLTRE!$M$5="",9,(IF(U4078&gt;=FİLTRE!$M$5,1,0)))</f>
        <v>1</v>
      </c>
      <c r="D4078" s="1">
        <f>IF(FİLTRE!$M$6="",9,(IF('SKT LİSTESİ'!P4078&lt;=FİLTRE!$M$6,1,0)))</f>
        <v>1</v>
      </c>
      <c r="E4078" s="25" t="str">
        <f>IF(I4078="","",(COUNTIFS($L$4:L4078,L4078)))</f>
        <v/>
      </c>
      <c r="F4078" s="13">
        <f>IF(OR(B4078&lt;&gt;2,C4078&lt;&gt;1,D4078&lt;&gt;1,H4078&lt;&gt;1),0,
COUNTIFS($B$4:B4078,2,$C$4:C4078,1,$D$4:D4078,1,$H$4:H4078,1))</f>
        <v>0</v>
      </c>
      <c r="G4078" s="26" t="str">
        <f>IF(I4078="","",(COUNTIF($E$4:E4078,E4078)))</f>
        <v/>
      </c>
      <c r="H4078" s="1">
        <f>IF(AND(J4078="SAYIM",FİLTRE!$H$5="RAFTA",U4078&lt;&gt;0),1,0)+
IF(AND(J4078="İADE DEPO",FİLTRE!$H$5="İADE DEPO"),1,0)+
IF(FİLTRE!$H$5="TÜMÜ",1,0)+
IF(AND(J4078="FİRMA İADE",FİLTRE!$H$5="FİRMA İADE"),1,0)+
IF(AND(J4078="İMHA",FİLTRE!$H$5="İMHA"),1,0)</f>
        <v>1</v>
      </c>
      <c r="I4078" s="99"/>
      <c r="J4078" s="100"/>
      <c r="K4078" s="100"/>
      <c r="L4078" s="101"/>
      <c r="M4078" s="102"/>
      <c r="N4078" s="101"/>
      <c r="O4078" s="99"/>
      <c r="P4078" s="103"/>
      <c r="Q4078" s="104"/>
      <c r="R4078" s="50"/>
      <c r="S4078" s="105"/>
      <c r="T4078" s="106"/>
      <c r="U4078" s="107"/>
      <c r="V4078" s="108"/>
      <c r="W4078" s="107"/>
      <c r="X4078" s="107"/>
      <c r="AA4078" s="107"/>
      <c r="AB4078" s="110"/>
      <c r="AC4078" s="110"/>
      <c r="AE4078" s="105"/>
      <c r="AF4078" s="105"/>
      <c r="AR4078" s="112"/>
    </row>
    <row r="4079" spans="2:44" x14ac:dyDescent="0.25">
      <c r="B4079" s="1" t="str">
        <f>IF(I4079="","",
(IF(N4079=FİLTRE!$H$6,2,0)+IF(FİLTRE!$H$6="TOPLAM",2,0))
)</f>
        <v/>
      </c>
      <c r="C4079">
        <f>IF(FİLTRE!$M$5="",9,(IF(U4079&gt;=FİLTRE!$M$5,1,0)))</f>
        <v>1</v>
      </c>
      <c r="D4079" s="1">
        <f>IF(FİLTRE!$M$6="",9,(IF('SKT LİSTESİ'!P4079&lt;=FİLTRE!$M$6,1,0)))</f>
        <v>1</v>
      </c>
      <c r="E4079" s="25" t="str">
        <f>IF(I4079="","",(COUNTIFS($L$4:L4079,L4079)))</f>
        <v/>
      </c>
      <c r="F4079" s="13">
        <f>IF(OR(B4079&lt;&gt;2,C4079&lt;&gt;1,D4079&lt;&gt;1,H4079&lt;&gt;1),0,
COUNTIFS($B$4:B4079,2,$C$4:C4079,1,$D$4:D4079,1,$H$4:H4079,1))</f>
        <v>0</v>
      </c>
      <c r="G4079" s="26" t="str">
        <f>IF(I4079="","",(COUNTIF($E$4:E4079,E4079)))</f>
        <v/>
      </c>
      <c r="H4079" s="1">
        <f>IF(AND(J4079="SAYIM",FİLTRE!$H$5="RAFTA",U4079&lt;&gt;0),1,0)+
IF(AND(J4079="İADE DEPO",FİLTRE!$H$5="İADE DEPO"),1,0)+
IF(FİLTRE!$H$5="TÜMÜ",1,0)+
IF(AND(J4079="FİRMA İADE",FİLTRE!$H$5="FİRMA İADE"),1,0)+
IF(AND(J4079="İMHA",FİLTRE!$H$5="İMHA"),1,0)</f>
        <v>1</v>
      </c>
      <c r="I4079" s="99"/>
      <c r="J4079" s="100"/>
      <c r="K4079" s="100"/>
      <c r="L4079" s="101"/>
      <c r="M4079" s="102"/>
      <c r="N4079" s="101"/>
      <c r="O4079" s="99"/>
      <c r="P4079" s="103"/>
      <c r="Q4079" s="104"/>
      <c r="R4079" s="50"/>
      <c r="S4079" s="105"/>
      <c r="T4079" s="106"/>
      <c r="U4079" s="107"/>
      <c r="V4079" s="108"/>
      <c r="W4079" s="107"/>
      <c r="X4079" s="107"/>
      <c r="AA4079" s="107"/>
      <c r="AB4079" s="110"/>
      <c r="AC4079" s="110"/>
      <c r="AE4079" s="105"/>
      <c r="AF4079" s="105"/>
      <c r="AR4079" s="112"/>
    </row>
    <row r="4080" spans="2:44" x14ac:dyDescent="0.25">
      <c r="B4080" s="1" t="str">
        <f>IF(I4080="","",
(IF(N4080=FİLTRE!$H$6,2,0)+IF(FİLTRE!$H$6="TOPLAM",2,0))
)</f>
        <v/>
      </c>
      <c r="C4080">
        <f>IF(FİLTRE!$M$5="",9,(IF(U4080&gt;=FİLTRE!$M$5,1,0)))</f>
        <v>1</v>
      </c>
      <c r="D4080" s="1">
        <f>IF(FİLTRE!$M$6="",9,(IF('SKT LİSTESİ'!P4080&lt;=FİLTRE!$M$6,1,0)))</f>
        <v>1</v>
      </c>
      <c r="E4080" s="25" t="str">
        <f>IF(I4080="","",(COUNTIFS($L$4:L4080,L4080)))</f>
        <v/>
      </c>
      <c r="F4080" s="13">
        <f>IF(OR(B4080&lt;&gt;2,C4080&lt;&gt;1,D4080&lt;&gt;1,H4080&lt;&gt;1),0,
COUNTIFS($B$4:B4080,2,$C$4:C4080,1,$D$4:D4080,1,$H$4:H4080,1))</f>
        <v>0</v>
      </c>
      <c r="G4080" s="26" t="str">
        <f>IF(I4080="","",(COUNTIF($E$4:E4080,E4080)))</f>
        <v/>
      </c>
      <c r="H4080" s="1">
        <f>IF(AND(J4080="SAYIM",FİLTRE!$H$5="RAFTA",U4080&lt;&gt;0),1,0)+
IF(AND(J4080="İADE DEPO",FİLTRE!$H$5="İADE DEPO"),1,0)+
IF(FİLTRE!$H$5="TÜMÜ",1,0)+
IF(AND(J4080="FİRMA İADE",FİLTRE!$H$5="FİRMA İADE"),1,0)+
IF(AND(J4080="İMHA",FİLTRE!$H$5="İMHA"),1,0)</f>
        <v>1</v>
      </c>
      <c r="I4080" s="99"/>
      <c r="J4080" s="100"/>
      <c r="K4080" s="100"/>
      <c r="L4080" s="101"/>
      <c r="M4080" s="102"/>
      <c r="N4080" s="101"/>
      <c r="O4080" s="99"/>
      <c r="P4080" s="103"/>
      <c r="Q4080" s="104"/>
      <c r="R4080" s="50"/>
      <c r="S4080" s="105"/>
      <c r="T4080" s="106"/>
      <c r="U4080" s="107"/>
      <c r="V4080" s="108"/>
      <c r="W4080" s="107"/>
      <c r="X4080" s="107"/>
      <c r="AA4080" s="107"/>
      <c r="AB4080" s="110"/>
      <c r="AC4080" s="110"/>
      <c r="AE4080" s="105"/>
      <c r="AF4080" s="105"/>
      <c r="AR4080" s="112"/>
    </row>
    <row r="4081" spans="2:44" x14ac:dyDescent="0.25">
      <c r="B4081" s="1" t="str">
        <f>IF(I4081="","",
(IF(N4081=FİLTRE!$H$6,2,0)+IF(FİLTRE!$H$6="TOPLAM",2,0))
)</f>
        <v/>
      </c>
      <c r="C4081">
        <f>IF(FİLTRE!$M$5="",9,(IF(U4081&gt;=FİLTRE!$M$5,1,0)))</f>
        <v>1</v>
      </c>
      <c r="D4081" s="1">
        <f>IF(FİLTRE!$M$6="",9,(IF('SKT LİSTESİ'!P4081&lt;=FİLTRE!$M$6,1,0)))</f>
        <v>1</v>
      </c>
      <c r="E4081" s="25" t="str">
        <f>IF(I4081="","",(COUNTIFS($L$4:L4081,L4081)))</f>
        <v/>
      </c>
      <c r="F4081" s="13">
        <f>IF(OR(B4081&lt;&gt;2,C4081&lt;&gt;1,D4081&lt;&gt;1,H4081&lt;&gt;1),0,
COUNTIFS($B$4:B4081,2,$C$4:C4081,1,$D$4:D4081,1,$H$4:H4081,1))</f>
        <v>0</v>
      </c>
      <c r="G4081" s="26" t="str">
        <f>IF(I4081="","",(COUNTIF($E$4:E4081,E4081)))</f>
        <v/>
      </c>
      <c r="H4081" s="1">
        <f>IF(AND(J4081="SAYIM",FİLTRE!$H$5="RAFTA",U4081&lt;&gt;0),1,0)+
IF(AND(J4081="İADE DEPO",FİLTRE!$H$5="İADE DEPO"),1,0)+
IF(FİLTRE!$H$5="TÜMÜ",1,0)+
IF(AND(J4081="FİRMA İADE",FİLTRE!$H$5="FİRMA İADE"),1,0)+
IF(AND(J4081="İMHA",FİLTRE!$H$5="İMHA"),1,0)</f>
        <v>1</v>
      </c>
      <c r="I4081" s="99"/>
      <c r="J4081" s="100"/>
      <c r="K4081" s="100"/>
      <c r="L4081" s="101"/>
      <c r="M4081" s="102"/>
      <c r="N4081" s="101"/>
      <c r="O4081" s="99"/>
      <c r="P4081" s="103"/>
      <c r="Q4081" s="104"/>
      <c r="R4081" s="50"/>
      <c r="S4081" s="105"/>
      <c r="T4081" s="106"/>
      <c r="U4081" s="107"/>
      <c r="V4081" s="108"/>
      <c r="W4081" s="107"/>
      <c r="X4081" s="107"/>
      <c r="AA4081" s="107"/>
      <c r="AB4081" s="110"/>
      <c r="AC4081" s="110"/>
      <c r="AE4081" s="105"/>
      <c r="AF4081" s="105"/>
      <c r="AR4081" s="112"/>
    </row>
    <row r="4082" spans="2:44" x14ac:dyDescent="0.25">
      <c r="B4082" s="1" t="str">
        <f>IF(I4082="","",
(IF(N4082=FİLTRE!$H$6,2,0)+IF(FİLTRE!$H$6="TOPLAM",2,0))
)</f>
        <v/>
      </c>
      <c r="C4082">
        <f>IF(FİLTRE!$M$5="",9,(IF(U4082&gt;=FİLTRE!$M$5,1,0)))</f>
        <v>1</v>
      </c>
      <c r="D4082" s="1">
        <f>IF(FİLTRE!$M$6="",9,(IF('SKT LİSTESİ'!P4082&lt;=FİLTRE!$M$6,1,0)))</f>
        <v>1</v>
      </c>
      <c r="E4082" s="25" t="str">
        <f>IF(I4082="","",(COUNTIFS($L$4:L4082,L4082)))</f>
        <v/>
      </c>
      <c r="F4082" s="13">
        <f>IF(OR(B4082&lt;&gt;2,C4082&lt;&gt;1,D4082&lt;&gt;1,H4082&lt;&gt;1),0,
COUNTIFS($B$4:B4082,2,$C$4:C4082,1,$D$4:D4082,1,$H$4:H4082,1))</f>
        <v>0</v>
      </c>
      <c r="G4082" s="26" t="str">
        <f>IF(I4082="","",(COUNTIF($E$4:E4082,E4082)))</f>
        <v/>
      </c>
      <c r="H4082" s="1">
        <f>IF(AND(J4082="SAYIM",FİLTRE!$H$5="RAFTA",U4082&lt;&gt;0),1,0)+
IF(AND(J4082="İADE DEPO",FİLTRE!$H$5="İADE DEPO"),1,0)+
IF(FİLTRE!$H$5="TÜMÜ",1,0)+
IF(AND(J4082="FİRMA İADE",FİLTRE!$H$5="FİRMA İADE"),1,0)+
IF(AND(J4082="İMHA",FİLTRE!$H$5="İMHA"),1,0)</f>
        <v>1</v>
      </c>
      <c r="I4082" s="99"/>
      <c r="J4082" s="100"/>
      <c r="K4082" s="100"/>
      <c r="L4082" s="101"/>
      <c r="M4082" s="102"/>
      <c r="N4082" s="101"/>
      <c r="O4082" s="99"/>
      <c r="P4082" s="103"/>
      <c r="Q4082" s="104"/>
      <c r="R4082" s="50"/>
      <c r="S4082" s="105"/>
      <c r="T4082" s="106"/>
      <c r="U4082" s="107"/>
      <c r="V4082" s="108"/>
      <c r="W4082" s="107"/>
      <c r="X4082" s="107"/>
      <c r="AA4082" s="107"/>
      <c r="AB4082" s="110"/>
      <c r="AC4082" s="110"/>
      <c r="AE4082" s="105"/>
      <c r="AF4082" s="105"/>
      <c r="AR4082" s="112"/>
    </row>
    <row r="4083" spans="2:44" x14ac:dyDescent="0.25">
      <c r="B4083" s="1" t="str">
        <f>IF(I4083="","",
(IF(N4083=FİLTRE!$H$6,2,0)+IF(FİLTRE!$H$6="TOPLAM",2,0))
)</f>
        <v/>
      </c>
      <c r="C4083">
        <f>IF(FİLTRE!$M$5="",9,(IF(U4083&gt;=FİLTRE!$M$5,1,0)))</f>
        <v>1</v>
      </c>
      <c r="D4083" s="1">
        <f>IF(FİLTRE!$M$6="",9,(IF('SKT LİSTESİ'!P4083&lt;=FİLTRE!$M$6,1,0)))</f>
        <v>1</v>
      </c>
      <c r="E4083" s="25" t="str">
        <f>IF(I4083="","",(COUNTIFS($L$4:L4083,L4083)))</f>
        <v/>
      </c>
      <c r="F4083" s="13">
        <f>IF(OR(B4083&lt;&gt;2,C4083&lt;&gt;1,D4083&lt;&gt;1,H4083&lt;&gt;1),0,
COUNTIFS($B$4:B4083,2,$C$4:C4083,1,$D$4:D4083,1,$H$4:H4083,1))</f>
        <v>0</v>
      </c>
      <c r="G4083" s="26" t="str">
        <f>IF(I4083="","",(COUNTIF($E$4:E4083,E4083)))</f>
        <v/>
      </c>
      <c r="H4083" s="1">
        <f>IF(AND(J4083="SAYIM",FİLTRE!$H$5="RAFTA",U4083&lt;&gt;0),1,0)+
IF(AND(J4083="İADE DEPO",FİLTRE!$H$5="İADE DEPO"),1,0)+
IF(FİLTRE!$H$5="TÜMÜ",1,0)+
IF(AND(J4083="FİRMA İADE",FİLTRE!$H$5="FİRMA İADE"),1,0)+
IF(AND(J4083="İMHA",FİLTRE!$H$5="İMHA"),1,0)</f>
        <v>1</v>
      </c>
      <c r="I4083" s="99"/>
      <c r="J4083" s="100"/>
      <c r="K4083" s="100"/>
      <c r="L4083" s="101"/>
      <c r="M4083" s="102"/>
      <c r="N4083" s="101"/>
      <c r="O4083" s="99"/>
      <c r="P4083" s="103"/>
      <c r="Q4083" s="104"/>
      <c r="R4083" s="50"/>
      <c r="S4083" s="105"/>
      <c r="T4083" s="106"/>
      <c r="U4083" s="107"/>
      <c r="V4083" s="108"/>
      <c r="W4083" s="107"/>
      <c r="X4083" s="107"/>
      <c r="AA4083" s="107"/>
      <c r="AB4083" s="110"/>
      <c r="AC4083" s="110"/>
      <c r="AE4083" s="105"/>
      <c r="AF4083" s="105"/>
      <c r="AR4083" s="112"/>
    </row>
    <row r="4084" spans="2:44" x14ac:dyDescent="0.25">
      <c r="B4084" s="1" t="str">
        <f>IF(I4084="","",
(IF(N4084=FİLTRE!$H$6,2,0)+IF(FİLTRE!$H$6="TOPLAM",2,0))
)</f>
        <v/>
      </c>
      <c r="C4084">
        <f>IF(FİLTRE!$M$5="",9,(IF(U4084&gt;=FİLTRE!$M$5,1,0)))</f>
        <v>1</v>
      </c>
      <c r="D4084" s="1">
        <f>IF(FİLTRE!$M$6="",9,(IF('SKT LİSTESİ'!P4084&lt;=FİLTRE!$M$6,1,0)))</f>
        <v>1</v>
      </c>
      <c r="E4084" s="25" t="str">
        <f>IF(I4084="","",(COUNTIFS($L$4:L4084,L4084)))</f>
        <v/>
      </c>
      <c r="F4084" s="13">
        <f>IF(OR(B4084&lt;&gt;2,C4084&lt;&gt;1,D4084&lt;&gt;1,H4084&lt;&gt;1),0,
COUNTIFS($B$4:B4084,2,$C$4:C4084,1,$D$4:D4084,1,$H$4:H4084,1))</f>
        <v>0</v>
      </c>
      <c r="G4084" s="26" t="str">
        <f>IF(I4084="","",(COUNTIF($E$4:E4084,E4084)))</f>
        <v/>
      </c>
      <c r="H4084" s="1">
        <f>IF(AND(J4084="SAYIM",FİLTRE!$H$5="RAFTA",U4084&lt;&gt;0),1,0)+
IF(AND(J4084="İADE DEPO",FİLTRE!$H$5="İADE DEPO"),1,0)+
IF(FİLTRE!$H$5="TÜMÜ",1,0)+
IF(AND(J4084="FİRMA İADE",FİLTRE!$H$5="FİRMA İADE"),1,0)+
IF(AND(J4084="İMHA",FİLTRE!$H$5="İMHA"),1,0)</f>
        <v>1</v>
      </c>
      <c r="I4084" s="99"/>
      <c r="J4084" s="100"/>
      <c r="K4084" s="100"/>
      <c r="L4084" s="101"/>
      <c r="M4084" s="102"/>
      <c r="N4084" s="101"/>
      <c r="O4084" s="99"/>
      <c r="P4084" s="103"/>
      <c r="Q4084" s="104"/>
      <c r="R4084" s="50"/>
      <c r="S4084" s="105"/>
      <c r="T4084" s="106"/>
      <c r="U4084" s="107"/>
      <c r="V4084" s="108"/>
      <c r="W4084" s="107"/>
      <c r="X4084" s="107"/>
      <c r="AA4084" s="107"/>
      <c r="AB4084" s="110"/>
      <c r="AC4084" s="110"/>
      <c r="AE4084" s="105"/>
      <c r="AF4084" s="105"/>
      <c r="AR4084" s="112"/>
    </row>
    <row r="4085" spans="2:44" x14ac:dyDescent="0.25">
      <c r="B4085" s="1" t="str">
        <f>IF(I4085="","",
(IF(N4085=FİLTRE!$H$6,2,0)+IF(FİLTRE!$H$6="TOPLAM",2,0))
)</f>
        <v/>
      </c>
      <c r="C4085">
        <f>IF(FİLTRE!$M$5="",9,(IF(U4085&gt;=FİLTRE!$M$5,1,0)))</f>
        <v>1</v>
      </c>
      <c r="D4085" s="1">
        <f>IF(FİLTRE!$M$6="",9,(IF('SKT LİSTESİ'!P4085&lt;=FİLTRE!$M$6,1,0)))</f>
        <v>1</v>
      </c>
      <c r="E4085" s="25" t="str">
        <f>IF(I4085="","",(COUNTIFS($L$4:L4085,L4085)))</f>
        <v/>
      </c>
      <c r="F4085" s="13">
        <f>IF(OR(B4085&lt;&gt;2,C4085&lt;&gt;1,D4085&lt;&gt;1,H4085&lt;&gt;1),0,
COUNTIFS($B$4:B4085,2,$C$4:C4085,1,$D$4:D4085,1,$H$4:H4085,1))</f>
        <v>0</v>
      </c>
      <c r="G4085" s="26" t="str">
        <f>IF(I4085="","",(COUNTIF($E$4:E4085,E4085)))</f>
        <v/>
      </c>
      <c r="H4085" s="1">
        <f>IF(AND(J4085="SAYIM",FİLTRE!$H$5="RAFTA",U4085&lt;&gt;0),1,0)+
IF(AND(J4085="İADE DEPO",FİLTRE!$H$5="İADE DEPO"),1,0)+
IF(FİLTRE!$H$5="TÜMÜ",1,0)+
IF(AND(J4085="FİRMA İADE",FİLTRE!$H$5="FİRMA İADE"),1,0)+
IF(AND(J4085="İMHA",FİLTRE!$H$5="İMHA"),1,0)</f>
        <v>1</v>
      </c>
      <c r="I4085" s="99"/>
      <c r="J4085" s="100"/>
      <c r="K4085" s="100"/>
      <c r="L4085" s="101"/>
      <c r="M4085" s="102"/>
      <c r="N4085" s="101"/>
      <c r="O4085" s="99"/>
      <c r="P4085" s="103"/>
      <c r="Q4085" s="104"/>
      <c r="R4085" s="50"/>
      <c r="S4085" s="105"/>
      <c r="T4085" s="106"/>
      <c r="U4085" s="107"/>
      <c r="V4085" s="108"/>
      <c r="W4085" s="107"/>
      <c r="X4085" s="107"/>
      <c r="AA4085" s="107"/>
      <c r="AB4085" s="110"/>
      <c r="AC4085" s="110"/>
      <c r="AE4085" s="105"/>
      <c r="AF4085" s="105"/>
      <c r="AR4085" s="112"/>
    </row>
    <row r="4086" spans="2:44" x14ac:dyDescent="0.25">
      <c r="B4086" s="1" t="str">
        <f>IF(I4086="","",
(IF(N4086=FİLTRE!$H$6,2,0)+IF(FİLTRE!$H$6="TOPLAM",2,0))
)</f>
        <v/>
      </c>
      <c r="C4086">
        <f>IF(FİLTRE!$M$5="",9,(IF(U4086&gt;=FİLTRE!$M$5,1,0)))</f>
        <v>1</v>
      </c>
      <c r="D4086" s="1">
        <f>IF(FİLTRE!$M$6="",9,(IF('SKT LİSTESİ'!P4086&lt;=FİLTRE!$M$6,1,0)))</f>
        <v>1</v>
      </c>
      <c r="E4086" s="25" t="str">
        <f>IF(I4086="","",(COUNTIFS($L$4:L4086,L4086)))</f>
        <v/>
      </c>
      <c r="F4086" s="13">
        <f>IF(OR(B4086&lt;&gt;2,C4086&lt;&gt;1,D4086&lt;&gt;1,H4086&lt;&gt;1),0,
COUNTIFS($B$4:B4086,2,$C$4:C4086,1,$D$4:D4086,1,$H$4:H4086,1))</f>
        <v>0</v>
      </c>
      <c r="G4086" s="26" t="str">
        <f>IF(I4086="","",(COUNTIF($E$4:E4086,E4086)))</f>
        <v/>
      </c>
      <c r="H4086" s="1">
        <f>IF(AND(J4086="SAYIM",FİLTRE!$H$5="RAFTA",U4086&lt;&gt;0),1,0)+
IF(AND(J4086="İADE DEPO",FİLTRE!$H$5="İADE DEPO"),1,0)+
IF(FİLTRE!$H$5="TÜMÜ",1,0)+
IF(AND(J4086="FİRMA İADE",FİLTRE!$H$5="FİRMA İADE"),1,0)+
IF(AND(J4086="İMHA",FİLTRE!$H$5="İMHA"),1,0)</f>
        <v>1</v>
      </c>
      <c r="I4086" s="99"/>
      <c r="J4086" s="100"/>
      <c r="K4086" s="100"/>
      <c r="L4086" s="101"/>
      <c r="M4086" s="102"/>
      <c r="N4086" s="101"/>
      <c r="O4086" s="99"/>
      <c r="P4086" s="103"/>
      <c r="Q4086" s="104"/>
      <c r="R4086" s="50"/>
      <c r="S4086" s="105"/>
      <c r="T4086" s="106"/>
      <c r="U4086" s="107"/>
      <c r="V4086" s="108"/>
      <c r="W4086" s="107"/>
      <c r="X4086" s="107"/>
      <c r="AA4086" s="107"/>
      <c r="AB4086" s="110"/>
      <c r="AC4086" s="110"/>
      <c r="AE4086" s="105"/>
      <c r="AF4086" s="105"/>
      <c r="AR4086" s="112"/>
    </row>
    <row r="4087" spans="2:44" x14ac:dyDescent="0.25">
      <c r="B4087" s="1" t="str">
        <f>IF(I4087="","",
(IF(N4087=FİLTRE!$H$6,2,0)+IF(FİLTRE!$H$6="TOPLAM",2,0))
)</f>
        <v/>
      </c>
      <c r="C4087">
        <f>IF(FİLTRE!$M$5="",9,(IF(U4087&gt;=FİLTRE!$M$5,1,0)))</f>
        <v>1</v>
      </c>
      <c r="D4087" s="1">
        <f>IF(FİLTRE!$M$6="",9,(IF('SKT LİSTESİ'!P4087&lt;=FİLTRE!$M$6,1,0)))</f>
        <v>1</v>
      </c>
      <c r="E4087" s="25" t="str">
        <f>IF(I4087="","",(COUNTIFS($L$4:L4087,L4087)))</f>
        <v/>
      </c>
      <c r="F4087" s="13">
        <f>IF(OR(B4087&lt;&gt;2,C4087&lt;&gt;1,D4087&lt;&gt;1,H4087&lt;&gt;1),0,
COUNTIFS($B$4:B4087,2,$C$4:C4087,1,$D$4:D4087,1,$H$4:H4087,1))</f>
        <v>0</v>
      </c>
      <c r="G4087" s="26" t="str">
        <f>IF(I4087="","",(COUNTIF($E$4:E4087,E4087)))</f>
        <v/>
      </c>
      <c r="H4087" s="1">
        <f>IF(AND(J4087="SAYIM",FİLTRE!$H$5="RAFTA",U4087&lt;&gt;0),1,0)+
IF(AND(J4087="İADE DEPO",FİLTRE!$H$5="İADE DEPO"),1,0)+
IF(FİLTRE!$H$5="TÜMÜ",1,0)+
IF(AND(J4087="FİRMA İADE",FİLTRE!$H$5="FİRMA İADE"),1,0)+
IF(AND(J4087="İMHA",FİLTRE!$H$5="İMHA"),1,0)</f>
        <v>1</v>
      </c>
      <c r="I4087" s="99"/>
      <c r="J4087" s="100"/>
      <c r="K4087" s="100"/>
      <c r="L4087" s="101"/>
      <c r="M4087" s="102"/>
      <c r="N4087" s="101"/>
      <c r="O4087" s="99"/>
      <c r="P4087" s="103"/>
      <c r="Q4087" s="104"/>
      <c r="R4087" s="50"/>
      <c r="S4087" s="105"/>
      <c r="T4087" s="106"/>
      <c r="U4087" s="107"/>
      <c r="V4087" s="108"/>
      <c r="W4087" s="107"/>
      <c r="X4087" s="107"/>
      <c r="AA4087" s="107"/>
      <c r="AB4087" s="110"/>
      <c r="AC4087" s="110"/>
      <c r="AE4087" s="105"/>
      <c r="AF4087" s="105"/>
      <c r="AR4087" s="112"/>
    </row>
    <row r="4088" spans="2:44" x14ac:dyDescent="0.25">
      <c r="B4088" s="1" t="str">
        <f>IF(I4088="","",
(IF(N4088=FİLTRE!$H$6,2,0)+IF(FİLTRE!$H$6="TOPLAM",2,0))
)</f>
        <v/>
      </c>
      <c r="C4088">
        <f>IF(FİLTRE!$M$5="",9,(IF(U4088&gt;=FİLTRE!$M$5,1,0)))</f>
        <v>1</v>
      </c>
      <c r="D4088" s="1">
        <f>IF(FİLTRE!$M$6="",9,(IF('SKT LİSTESİ'!P4088&lt;=FİLTRE!$M$6,1,0)))</f>
        <v>1</v>
      </c>
      <c r="E4088" s="25" t="str">
        <f>IF(I4088="","",(COUNTIFS($L$4:L4088,L4088)))</f>
        <v/>
      </c>
      <c r="F4088" s="13">
        <f>IF(OR(B4088&lt;&gt;2,C4088&lt;&gt;1,D4088&lt;&gt;1,H4088&lt;&gt;1),0,
COUNTIFS($B$4:B4088,2,$C$4:C4088,1,$D$4:D4088,1,$H$4:H4088,1))</f>
        <v>0</v>
      </c>
      <c r="G4088" s="26" t="str">
        <f>IF(I4088="","",(COUNTIF($E$4:E4088,E4088)))</f>
        <v/>
      </c>
      <c r="H4088" s="1">
        <f>IF(AND(J4088="SAYIM",FİLTRE!$H$5="RAFTA",U4088&lt;&gt;0),1,0)+
IF(AND(J4088="İADE DEPO",FİLTRE!$H$5="İADE DEPO"),1,0)+
IF(FİLTRE!$H$5="TÜMÜ",1,0)+
IF(AND(J4088="FİRMA İADE",FİLTRE!$H$5="FİRMA İADE"),1,0)+
IF(AND(J4088="İMHA",FİLTRE!$H$5="İMHA"),1,0)</f>
        <v>1</v>
      </c>
      <c r="I4088" s="99"/>
      <c r="J4088" s="100"/>
      <c r="K4088" s="100"/>
      <c r="L4088" s="101"/>
      <c r="M4088" s="102"/>
      <c r="N4088" s="101"/>
      <c r="O4088" s="99"/>
      <c r="P4088" s="103"/>
      <c r="Q4088" s="104"/>
      <c r="R4088" s="50"/>
      <c r="S4088" s="105"/>
      <c r="T4088" s="106"/>
      <c r="U4088" s="107"/>
      <c r="V4088" s="108"/>
      <c r="W4088" s="107"/>
      <c r="X4088" s="107"/>
      <c r="AA4088" s="107"/>
      <c r="AB4088" s="110"/>
      <c r="AC4088" s="110"/>
      <c r="AE4088" s="105"/>
      <c r="AF4088" s="105"/>
      <c r="AR4088" s="112"/>
    </row>
    <row r="4089" spans="2:44" x14ac:dyDescent="0.25">
      <c r="B4089" s="1" t="str">
        <f>IF(I4089="","",
(IF(N4089=FİLTRE!$H$6,2,0)+IF(FİLTRE!$H$6="TOPLAM",2,0))
)</f>
        <v/>
      </c>
      <c r="C4089">
        <f>IF(FİLTRE!$M$5="",9,(IF(U4089&gt;=FİLTRE!$M$5,1,0)))</f>
        <v>1</v>
      </c>
      <c r="D4089" s="1">
        <f>IF(FİLTRE!$M$6="",9,(IF('SKT LİSTESİ'!P4089&lt;=FİLTRE!$M$6,1,0)))</f>
        <v>1</v>
      </c>
      <c r="E4089" s="25" t="str">
        <f>IF(I4089="","",(COUNTIFS($L$4:L4089,L4089)))</f>
        <v/>
      </c>
      <c r="F4089" s="13">
        <f>IF(OR(B4089&lt;&gt;2,C4089&lt;&gt;1,D4089&lt;&gt;1,H4089&lt;&gt;1),0,
COUNTIFS($B$4:B4089,2,$C$4:C4089,1,$D$4:D4089,1,$H$4:H4089,1))</f>
        <v>0</v>
      </c>
      <c r="G4089" s="26" t="str">
        <f>IF(I4089="","",(COUNTIF($E$4:E4089,E4089)))</f>
        <v/>
      </c>
      <c r="H4089" s="1">
        <f>IF(AND(J4089="SAYIM",FİLTRE!$H$5="RAFTA",U4089&lt;&gt;0),1,0)+
IF(AND(J4089="İADE DEPO",FİLTRE!$H$5="İADE DEPO"),1,0)+
IF(FİLTRE!$H$5="TÜMÜ",1,0)+
IF(AND(J4089="FİRMA İADE",FİLTRE!$H$5="FİRMA İADE"),1,0)+
IF(AND(J4089="İMHA",FİLTRE!$H$5="İMHA"),1,0)</f>
        <v>1</v>
      </c>
      <c r="I4089" s="99"/>
      <c r="J4089" s="100"/>
      <c r="K4089" s="100"/>
      <c r="L4089" s="101"/>
      <c r="M4089" s="102"/>
      <c r="N4089" s="101"/>
      <c r="O4089" s="99"/>
      <c r="P4089" s="103"/>
      <c r="Q4089" s="104"/>
      <c r="R4089" s="50"/>
      <c r="S4089" s="105"/>
      <c r="T4089" s="106"/>
      <c r="U4089" s="107"/>
      <c r="V4089" s="108"/>
      <c r="W4089" s="107"/>
      <c r="X4089" s="107"/>
      <c r="AA4089" s="107"/>
      <c r="AB4089" s="110"/>
      <c r="AC4089" s="110"/>
      <c r="AE4089" s="105"/>
      <c r="AF4089" s="105"/>
      <c r="AR4089" s="112"/>
    </row>
    <row r="4090" spans="2:44" x14ac:dyDescent="0.25">
      <c r="B4090" s="1" t="str">
        <f>IF(I4090="","",
(IF(N4090=FİLTRE!$H$6,2,0)+IF(FİLTRE!$H$6="TOPLAM",2,0))
)</f>
        <v/>
      </c>
      <c r="C4090">
        <f>IF(FİLTRE!$M$5="",9,(IF(U4090&gt;=FİLTRE!$M$5,1,0)))</f>
        <v>1</v>
      </c>
      <c r="D4090" s="1">
        <f>IF(FİLTRE!$M$6="",9,(IF('SKT LİSTESİ'!P4090&lt;=FİLTRE!$M$6,1,0)))</f>
        <v>1</v>
      </c>
      <c r="E4090" s="25" t="str">
        <f>IF(I4090="","",(COUNTIFS($L$4:L4090,L4090)))</f>
        <v/>
      </c>
      <c r="F4090" s="13">
        <f>IF(OR(B4090&lt;&gt;2,C4090&lt;&gt;1,D4090&lt;&gt;1,H4090&lt;&gt;1),0,
COUNTIFS($B$4:B4090,2,$C$4:C4090,1,$D$4:D4090,1,$H$4:H4090,1))</f>
        <v>0</v>
      </c>
      <c r="G4090" s="26" t="str">
        <f>IF(I4090="","",(COUNTIF($E$4:E4090,E4090)))</f>
        <v/>
      </c>
      <c r="H4090" s="1">
        <f>IF(AND(J4090="SAYIM",FİLTRE!$H$5="RAFTA",U4090&lt;&gt;0),1,0)+
IF(AND(J4090="İADE DEPO",FİLTRE!$H$5="İADE DEPO"),1,0)+
IF(FİLTRE!$H$5="TÜMÜ",1,0)+
IF(AND(J4090="FİRMA İADE",FİLTRE!$H$5="FİRMA İADE"),1,0)+
IF(AND(J4090="İMHA",FİLTRE!$H$5="İMHA"),1,0)</f>
        <v>1</v>
      </c>
      <c r="I4090" s="99"/>
      <c r="J4090" s="100"/>
      <c r="K4090" s="100"/>
      <c r="L4090" s="101"/>
      <c r="M4090" s="102"/>
      <c r="N4090" s="101"/>
      <c r="O4090" s="99"/>
      <c r="P4090" s="103"/>
      <c r="Q4090" s="104"/>
      <c r="R4090" s="50"/>
      <c r="S4090" s="105"/>
      <c r="T4090" s="106"/>
      <c r="U4090" s="107"/>
      <c r="V4090" s="108"/>
      <c r="W4090" s="107"/>
      <c r="X4090" s="107"/>
      <c r="AA4090" s="107"/>
      <c r="AB4090" s="110"/>
      <c r="AC4090" s="110"/>
      <c r="AE4090" s="105"/>
      <c r="AF4090" s="105"/>
      <c r="AR4090" s="112"/>
    </row>
    <row r="4091" spans="2:44" x14ac:dyDescent="0.25">
      <c r="B4091" s="1" t="str">
        <f>IF(I4091="","",
(IF(N4091=FİLTRE!$H$6,2,0)+IF(FİLTRE!$H$6="TOPLAM",2,0))
)</f>
        <v/>
      </c>
      <c r="C4091">
        <f>IF(FİLTRE!$M$5="",9,(IF(U4091&gt;=FİLTRE!$M$5,1,0)))</f>
        <v>1</v>
      </c>
      <c r="D4091" s="1">
        <f>IF(FİLTRE!$M$6="",9,(IF('SKT LİSTESİ'!P4091&lt;=FİLTRE!$M$6,1,0)))</f>
        <v>1</v>
      </c>
      <c r="E4091" s="25" t="str">
        <f>IF(I4091="","",(COUNTIFS($L$4:L4091,L4091)))</f>
        <v/>
      </c>
      <c r="F4091" s="13">
        <f>IF(OR(B4091&lt;&gt;2,C4091&lt;&gt;1,D4091&lt;&gt;1,H4091&lt;&gt;1),0,
COUNTIFS($B$4:B4091,2,$C$4:C4091,1,$D$4:D4091,1,$H$4:H4091,1))</f>
        <v>0</v>
      </c>
      <c r="G4091" s="26" t="str">
        <f>IF(I4091="","",(COUNTIF($E$4:E4091,E4091)))</f>
        <v/>
      </c>
      <c r="H4091" s="1">
        <f>IF(AND(J4091="SAYIM",FİLTRE!$H$5="RAFTA",U4091&lt;&gt;0),1,0)+
IF(AND(J4091="İADE DEPO",FİLTRE!$H$5="İADE DEPO"),1,0)+
IF(FİLTRE!$H$5="TÜMÜ",1,0)+
IF(AND(J4091="FİRMA İADE",FİLTRE!$H$5="FİRMA İADE"),1,0)+
IF(AND(J4091="İMHA",FİLTRE!$H$5="İMHA"),1,0)</f>
        <v>1</v>
      </c>
      <c r="I4091" s="99"/>
      <c r="J4091" s="100"/>
      <c r="K4091" s="100"/>
      <c r="L4091" s="101"/>
      <c r="M4091" s="102"/>
      <c r="N4091" s="101"/>
      <c r="O4091" s="99"/>
      <c r="P4091" s="103"/>
      <c r="Q4091" s="104"/>
      <c r="R4091" s="50"/>
      <c r="S4091" s="105"/>
      <c r="T4091" s="106"/>
      <c r="U4091" s="107"/>
      <c r="V4091" s="108"/>
      <c r="W4091" s="107"/>
      <c r="X4091" s="107"/>
      <c r="AA4091" s="107"/>
      <c r="AB4091" s="110"/>
      <c r="AC4091" s="110"/>
      <c r="AE4091" s="105"/>
      <c r="AF4091" s="105"/>
      <c r="AR4091" s="112"/>
    </row>
    <row r="4092" spans="2:44" x14ac:dyDescent="0.25">
      <c r="B4092" s="1" t="str">
        <f>IF(I4092="","",
(IF(N4092=FİLTRE!$H$6,2,0)+IF(FİLTRE!$H$6="TOPLAM",2,0))
)</f>
        <v/>
      </c>
      <c r="C4092">
        <f>IF(FİLTRE!$M$5="",9,(IF(U4092&gt;=FİLTRE!$M$5,1,0)))</f>
        <v>1</v>
      </c>
      <c r="D4092" s="1">
        <f>IF(FİLTRE!$M$6="",9,(IF('SKT LİSTESİ'!P4092&lt;=FİLTRE!$M$6,1,0)))</f>
        <v>1</v>
      </c>
      <c r="E4092" s="25" t="str">
        <f>IF(I4092="","",(COUNTIFS($L$4:L4092,L4092)))</f>
        <v/>
      </c>
      <c r="F4092" s="13">
        <f>IF(OR(B4092&lt;&gt;2,C4092&lt;&gt;1,D4092&lt;&gt;1,H4092&lt;&gt;1),0,
COUNTIFS($B$4:B4092,2,$C$4:C4092,1,$D$4:D4092,1,$H$4:H4092,1))</f>
        <v>0</v>
      </c>
      <c r="G4092" s="26" t="str">
        <f>IF(I4092="","",(COUNTIF($E$4:E4092,E4092)))</f>
        <v/>
      </c>
      <c r="H4092" s="1">
        <f>IF(AND(J4092="SAYIM",FİLTRE!$H$5="RAFTA",U4092&lt;&gt;0),1,0)+
IF(AND(J4092="İADE DEPO",FİLTRE!$H$5="İADE DEPO"),1,0)+
IF(FİLTRE!$H$5="TÜMÜ",1,0)+
IF(AND(J4092="FİRMA İADE",FİLTRE!$H$5="FİRMA İADE"),1,0)+
IF(AND(J4092="İMHA",FİLTRE!$H$5="İMHA"),1,0)</f>
        <v>1</v>
      </c>
      <c r="I4092" s="99"/>
      <c r="J4092" s="100"/>
      <c r="K4092" s="100"/>
      <c r="L4092" s="101"/>
      <c r="M4092" s="102"/>
      <c r="N4092" s="101"/>
      <c r="O4092" s="99"/>
      <c r="P4092" s="103"/>
      <c r="Q4092" s="104"/>
      <c r="R4092" s="50"/>
      <c r="S4092" s="105"/>
      <c r="T4092" s="106"/>
      <c r="U4092" s="107"/>
      <c r="V4092" s="108"/>
      <c r="W4092" s="107"/>
      <c r="X4092" s="107"/>
      <c r="AA4092" s="107"/>
      <c r="AB4092" s="110"/>
      <c r="AC4092" s="110"/>
      <c r="AE4092" s="105"/>
      <c r="AF4092" s="105"/>
      <c r="AR4092" s="112"/>
    </row>
    <row r="4093" spans="2:44" x14ac:dyDescent="0.25">
      <c r="B4093" s="1" t="str">
        <f>IF(I4093="","",
(IF(N4093=FİLTRE!$H$6,2,0)+IF(FİLTRE!$H$6="TOPLAM",2,0))
)</f>
        <v/>
      </c>
      <c r="C4093">
        <f>IF(FİLTRE!$M$5="",9,(IF(U4093&gt;=FİLTRE!$M$5,1,0)))</f>
        <v>1</v>
      </c>
      <c r="D4093" s="1">
        <f>IF(FİLTRE!$M$6="",9,(IF('SKT LİSTESİ'!P4093&lt;=FİLTRE!$M$6,1,0)))</f>
        <v>1</v>
      </c>
      <c r="E4093" s="25" t="str">
        <f>IF(I4093="","",(COUNTIFS($L$4:L4093,L4093)))</f>
        <v/>
      </c>
      <c r="F4093" s="13">
        <f>IF(OR(B4093&lt;&gt;2,C4093&lt;&gt;1,D4093&lt;&gt;1,H4093&lt;&gt;1),0,
COUNTIFS($B$4:B4093,2,$C$4:C4093,1,$D$4:D4093,1,$H$4:H4093,1))</f>
        <v>0</v>
      </c>
      <c r="G4093" s="26" t="str">
        <f>IF(I4093="","",(COUNTIF($E$4:E4093,E4093)))</f>
        <v/>
      </c>
      <c r="H4093" s="1">
        <f>IF(AND(J4093="SAYIM",FİLTRE!$H$5="RAFTA",U4093&lt;&gt;0),1,0)+
IF(AND(J4093="İADE DEPO",FİLTRE!$H$5="İADE DEPO"),1,0)+
IF(FİLTRE!$H$5="TÜMÜ",1,0)+
IF(AND(J4093="FİRMA İADE",FİLTRE!$H$5="FİRMA İADE"),1,0)+
IF(AND(J4093="İMHA",FİLTRE!$H$5="İMHA"),1,0)</f>
        <v>1</v>
      </c>
      <c r="I4093" s="99"/>
      <c r="J4093" s="100"/>
      <c r="K4093" s="100"/>
      <c r="L4093" s="101"/>
      <c r="M4093" s="102"/>
      <c r="N4093" s="101"/>
      <c r="O4093" s="99"/>
      <c r="P4093" s="103"/>
      <c r="Q4093" s="104"/>
      <c r="R4093" s="50"/>
      <c r="S4093" s="105"/>
      <c r="T4093" s="106"/>
      <c r="U4093" s="107"/>
      <c r="V4093" s="108"/>
      <c r="W4093" s="107"/>
      <c r="X4093" s="107"/>
      <c r="AA4093" s="107"/>
      <c r="AB4093" s="110"/>
      <c r="AC4093" s="110"/>
      <c r="AE4093" s="105"/>
      <c r="AF4093" s="105"/>
      <c r="AR4093" s="112"/>
    </row>
    <row r="4094" spans="2:44" x14ac:dyDescent="0.25">
      <c r="B4094" s="1" t="str">
        <f>IF(I4094="","",
(IF(N4094=FİLTRE!$H$6,2,0)+IF(FİLTRE!$H$6="TOPLAM",2,0))
)</f>
        <v/>
      </c>
      <c r="C4094">
        <f>IF(FİLTRE!$M$5="",9,(IF(U4094&gt;=FİLTRE!$M$5,1,0)))</f>
        <v>1</v>
      </c>
      <c r="D4094" s="1">
        <f>IF(FİLTRE!$M$6="",9,(IF('SKT LİSTESİ'!P4094&lt;=FİLTRE!$M$6,1,0)))</f>
        <v>1</v>
      </c>
      <c r="E4094" s="25" t="str">
        <f>IF(I4094="","",(COUNTIFS($L$4:L4094,L4094)))</f>
        <v/>
      </c>
      <c r="F4094" s="13">
        <f>IF(OR(B4094&lt;&gt;2,C4094&lt;&gt;1,D4094&lt;&gt;1,H4094&lt;&gt;1),0,
COUNTIFS($B$4:B4094,2,$C$4:C4094,1,$D$4:D4094,1,$H$4:H4094,1))</f>
        <v>0</v>
      </c>
      <c r="G4094" s="26" t="str">
        <f>IF(I4094="","",(COUNTIF($E$4:E4094,E4094)))</f>
        <v/>
      </c>
      <c r="H4094" s="1">
        <f>IF(AND(J4094="SAYIM",FİLTRE!$H$5="RAFTA",U4094&lt;&gt;0),1,0)+
IF(AND(J4094="İADE DEPO",FİLTRE!$H$5="İADE DEPO"),1,0)+
IF(FİLTRE!$H$5="TÜMÜ",1,0)+
IF(AND(J4094="FİRMA İADE",FİLTRE!$H$5="FİRMA İADE"),1,0)+
IF(AND(J4094="İMHA",FİLTRE!$H$5="İMHA"),1,0)</f>
        <v>1</v>
      </c>
      <c r="I4094" s="99"/>
      <c r="J4094" s="100"/>
      <c r="K4094" s="100"/>
      <c r="L4094" s="101"/>
      <c r="M4094" s="102"/>
      <c r="N4094" s="101"/>
      <c r="O4094" s="99"/>
      <c r="P4094" s="103"/>
      <c r="Q4094" s="104"/>
      <c r="R4094" s="50"/>
      <c r="S4094" s="105"/>
      <c r="T4094" s="106"/>
      <c r="U4094" s="107"/>
      <c r="V4094" s="108"/>
      <c r="W4094" s="107"/>
      <c r="X4094" s="107"/>
      <c r="AA4094" s="107"/>
      <c r="AB4094" s="110"/>
      <c r="AC4094" s="110"/>
      <c r="AE4094" s="105"/>
      <c r="AF4094" s="105"/>
      <c r="AR4094" s="112"/>
    </row>
    <row r="4095" spans="2:44" x14ac:dyDescent="0.25">
      <c r="B4095" s="1" t="str">
        <f>IF(I4095="","",
(IF(N4095=FİLTRE!$H$6,2,0)+IF(FİLTRE!$H$6="TOPLAM",2,0))
)</f>
        <v/>
      </c>
      <c r="C4095">
        <f>IF(FİLTRE!$M$5="",9,(IF(U4095&gt;=FİLTRE!$M$5,1,0)))</f>
        <v>1</v>
      </c>
      <c r="D4095" s="1">
        <f>IF(FİLTRE!$M$6="",9,(IF('SKT LİSTESİ'!P4095&lt;=FİLTRE!$M$6,1,0)))</f>
        <v>1</v>
      </c>
      <c r="E4095" s="25" t="str">
        <f>IF(I4095="","",(COUNTIFS($L$4:L4095,L4095)))</f>
        <v/>
      </c>
      <c r="F4095" s="13">
        <f>IF(OR(B4095&lt;&gt;2,C4095&lt;&gt;1,D4095&lt;&gt;1,H4095&lt;&gt;1),0,
COUNTIFS($B$4:B4095,2,$C$4:C4095,1,$D$4:D4095,1,$H$4:H4095,1))</f>
        <v>0</v>
      </c>
      <c r="G4095" s="26" t="str">
        <f>IF(I4095="","",(COUNTIF($E$4:E4095,E4095)))</f>
        <v/>
      </c>
      <c r="H4095" s="1">
        <f>IF(AND(J4095="SAYIM",FİLTRE!$H$5="RAFTA",U4095&lt;&gt;0),1,0)+
IF(AND(J4095="İADE DEPO",FİLTRE!$H$5="İADE DEPO"),1,0)+
IF(FİLTRE!$H$5="TÜMÜ",1,0)+
IF(AND(J4095="FİRMA İADE",FİLTRE!$H$5="FİRMA İADE"),1,0)+
IF(AND(J4095="İMHA",FİLTRE!$H$5="İMHA"),1,0)</f>
        <v>1</v>
      </c>
      <c r="I4095" s="99"/>
      <c r="J4095" s="100"/>
      <c r="K4095" s="100"/>
      <c r="L4095" s="101"/>
      <c r="M4095" s="102"/>
      <c r="N4095" s="101"/>
      <c r="O4095" s="99"/>
      <c r="P4095" s="103"/>
      <c r="Q4095" s="104"/>
      <c r="R4095" s="50"/>
      <c r="S4095" s="105"/>
      <c r="T4095" s="106"/>
      <c r="U4095" s="107"/>
      <c r="V4095" s="108"/>
      <c r="W4095" s="107"/>
      <c r="X4095" s="107"/>
      <c r="AA4095" s="107"/>
      <c r="AB4095" s="110"/>
      <c r="AC4095" s="110"/>
      <c r="AE4095" s="105"/>
      <c r="AF4095" s="105"/>
      <c r="AR4095" s="112"/>
    </row>
    <row r="4096" spans="2:44" x14ac:dyDescent="0.25">
      <c r="B4096" s="1" t="str">
        <f>IF(I4096="","",
(IF(N4096=FİLTRE!$H$6,2,0)+IF(FİLTRE!$H$6="TOPLAM",2,0))
)</f>
        <v/>
      </c>
      <c r="C4096">
        <f>IF(FİLTRE!$M$5="",9,(IF(U4096&gt;=FİLTRE!$M$5,1,0)))</f>
        <v>1</v>
      </c>
      <c r="D4096" s="1">
        <f>IF(FİLTRE!$M$6="",9,(IF('SKT LİSTESİ'!P4096&lt;=FİLTRE!$M$6,1,0)))</f>
        <v>1</v>
      </c>
      <c r="E4096" s="25" t="str">
        <f>IF(I4096="","",(COUNTIFS($L$4:L4096,L4096)))</f>
        <v/>
      </c>
      <c r="F4096" s="13">
        <f>IF(OR(B4096&lt;&gt;2,C4096&lt;&gt;1,D4096&lt;&gt;1,H4096&lt;&gt;1),0,
COUNTIFS($B$4:B4096,2,$C$4:C4096,1,$D$4:D4096,1,$H$4:H4096,1))</f>
        <v>0</v>
      </c>
      <c r="G4096" s="26" t="str">
        <f>IF(I4096="","",(COUNTIF($E$4:E4096,E4096)))</f>
        <v/>
      </c>
      <c r="H4096" s="1">
        <f>IF(AND(J4096="SAYIM",FİLTRE!$H$5="RAFTA",U4096&lt;&gt;0),1,0)+
IF(AND(J4096="İADE DEPO",FİLTRE!$H$5="İADE DEPO"),1,0)+
IF(FİLTRE!$H$5="TÜMÜ",1,0)+
IF(AND(J4096="FİRMA İADE",FİLTRE!$H$5="FİRMA İADE"),1,0)+
IF(AND(J4096="İMHA",FİLTRE!$H$5="İMHA"),1,0)</f>
        <v>1</v>
      </c>
      <c r="I4096" s="99"/>
      <c r="J4096" s="100"/>
      <c r="K4096" s="100"/>
      <c r="L4096" s="101"/>
      <c r="M4096" s="102"/>
      <c r="N4096" s="101"/>
      <c r="O4096" s="99"/>
      <c r="P4096" s="103"/>
      <c r="Q4096" s="104"/>
      <c r="R4096" s="50"/>
      <c r="S4096" s="105"/>
      <c r="T4096" s="106"/>
      <c r="U4096" s="107"/>
      <c r="V4096" s="108"/>
      <c r="W4096" s="107"/>
      <c r="X4096" s="107"/>
      <c r="AA4096" s="107"/>
      <c r="AB4096" s="110"/>
      <c r="AC4096" s="110"/>
      <c r="AE4096" s="105"/>
      <c r="AF4096" s="105"/>
      <c r="AR4096" s="112"/>
    </row>
    <row r="4097" spans="2:44" x14ac:dyDescent="0.25">
      <c r="B4097" s="1" t="str">
        <f>IF(I4097="","",
(IF(N4097=FİLTRE!$H$6,2,0)+IF(FİLTRE!$H$6="TOPLAM",2,0))
)</f>
        <v/>
      </c>
      <c r="C4097">
        <f>IF(FİLTRE!$M$5="",9,(IF(U4097&gt;=FİLTRE!$M$5,1,0)))</f>
        <v>1</v>
      </c>
      <c r="D4097" s="1">
        <f>IF(FİLTRE!$M$6="",9,(IF('SKT LİSTESİ'!P4097&lt;=FİLTRE!$M$6,1,0)))</f>
        <v>1</v>
      </c>
      <c r="E4097" s="25" t="str">
        <f>IF(I4097="","",(COUNTIFS($L$4:L4097,L4097)))</f>
        <v/>
      </c>
      <c r="F4097" s="13">
        <f>IF(OR(B4097&lt;&gt;2,C4097&lt;&gt;1,D4097&lt;&gt;1,H4097&lt;&gt;1),0,
COUNTIFS($B$4:B4097,2,$C$4:C4097,1,$D$4:D4097,1,$H$4:H4097,1))</f>
        <v>0</v>
      </c>
      <c r="G4097" s="26" t="str">
        <f>IF(I4097="","",(COUNTIF($E$4:E4097,E4097)))</f>
        <v/>
      </c>
      <c r="H4097" s="1">
        <f>IF(AND(J4097="SAYIM",FİLTRE!$H$5="RAFTA",U4097&lt;&gt;0),1,0)+
IF(AND(J4097="İADE DEPO",FİLTRE!$H$5="İADE DEPO"),1,0)+
IF(FİLTRE!$H$5="TÜMÜ",1,0)+
IF(AND(J4097="FİRMA İADE",FİLTRE!$H$5="FİRMA İADE"),1,0)+
IF(AND(J4097="İMHA",FİLTRE!$H$5="İMHA"),1,0)</f>
        <v>1</v>
      </c>
      <c r="I4097" s="99"/>
      <c r="J4097" s="100"/>
      <c r="K4097" s="100"/>
      <c r="L4097" s="101"/>
      <c r="M4097" s="102"/>
      <c r="N4097" s="101"/>
      <c r="O4097" s="99"/>
      <c r="P4097" s="103"/>
      <c r="Q4097" s="104"/>
      <c r="R4097" s="50"/>
      <c r="S4097" s="105"/>
      <c r="T4097" s="106"/>
      <c r="U4097" s="107"/>
      <c r="V4097" s="108"/>
      <c r="W4097" s="107"/>
      <c r="X4097" s="107"/>
      <c r="AA4097" s="107"/>
      <c r="AB4097" s="110"/>
      <c r="AC4097" s="110"/>
      <c r="AE4097" s="105"/>
      <c r="AF4097" s="105"/>
      <c r="AR4097" s="112"/>
    </row>
    <row r="4098" spans="2:44" x14ac:dyDescent="0.25">
      <c r="B4098" s="1" t="str">
        <f>IF(I4098="","",
(IF(N4098=FİLTRE!$H$6,2,0)+IF(FİLTRE!$H$6="TOPLAM",2,0))
)</f>
        <v/>
      </c>
      <c r="C4098">
        <f>IF(FİLTRE!$M$5="",9,(IF(U4098&gt;=FİLTRE!$M$5,1,0)))</f>
        <v>1</v>
      </c>
      <c r="D4098" s="1">
        <f>IF(FİLTRE!$M$6="",9,(IF('SKT LİSTESİ'!P4098&lt;=FİLTRE!$M$6,1,0)))</f>
        <v>1</v>
      </c>
      <c r="E4098" s="25" t="str">
        <f>IF(I4098="","",(COUNTIFS($L$4:L4098,L4098)))</f>
        <v/>
      </c>
      <c r="F4098" s="13">
        <f>IF(OR(B4098&lt;&gt;2,C4098&lt;&gt;1,D4098&lt;&gt;1,H4098&lt;&gt;1),0,
COUNTIFS($B$4:B4098,2,$C$4:C4098,1,$D$4:D4098,1,$H$4:H4098,1))</f>
        <v>0</v>
      </c>
      <c r="G4098" s="26" t="str">
        <f>IF(I4098="","",(COUNTIF($E$4:E4098,E4098)))</f>
        <v/>
      </c>
      <c r="H4098" s="1">
        <f>IF(AND(J4098="SAYIM",FİLTRE!$H$5="RAFTA",U4098&lt;&gt;0),1,0)+
IF(AND(J4098="İADE DEPO",FİLTRE!$H$5="İADE DEPO"),1,0)+
IF(FİLTRE!$H$5="TÜMÜ",1,0)+
IF(AND(J4098="FİRMA İADE",FİLTRE!$H$5="FİRMA İADE"),1,0)+
IF(AND(J4098="İMHA",FİLTRE!$H$5="İMHA"),1,0)</f>
        <v>1</v>
      </c>
      <c r="I4098" s="99"/>
      <c r="J4098" s="100"/>
      <c r="K4098" s="100"/>
      <c r="L4098" s="101"/>
      <c r="M4098" s="102"/>
      <c r="N4098" s="101"/>
      <c r="O4098" s="99"/>
      <c r="P4098" s="103"/>
      <c r="Q4098" s="104"/>
      <c r="R4098" s="50"/>
      <c r="S4098" s="105"/>
      <c r="T4098" s="106"/>
      <c r="U4098" s="107"/>
      <c r="V4098" s="108"/>
      <c r="W4098" s="107"/>
      <c r="X4098" s="107"/>
      <c r="AA4098" s="107"/>
      <c r="AB4098" s="110"/>
      <c r="AC4098" s="110"/>
      <c r="AE4098" s="105"/>
      <c r="AF4098" s="105"/>
      <c r="AR4098" s="112"/>
    </row>
    <row r="4099" spans="2:44" x14ac:dyDescent="0.25">
      <c r="B4099" s="1" t="str">
        <f>IF(I4099="","",
(IF(N4099=FİLTRE!$H$6,2,0)+IF(FİLTRE!$H$6="TOPLAM",2,0))
)</f>
        <v/>
      </c>
      <c r="C4099">
        <f>IF(FİLTRE!$M$5="",9,(IF(U4099&gt;=FİLTRE!$M$5,1,0)))</f>
        <v>1</v>
      </c>
      <c r="D4099" s="1">
        <f>IF(FİLTRE!$M$6="",9,(IF('SKT LİSTESİ'!P4099&lt;=FİLTRE!$M$6,1,0)))</f>
        <v>1</v>
      </c>
      <c r="E4099" s="25" t="str">
        <f>IF(I4099="","",(COUNTIFS($L$4:L4099,L4099)))</f>
        <v/>
      </c>
      <c r="F4099" s="13">
        <f>IF(OR(B4099&lt;&gt;2,C4099&lt;&gt;1,D4099&lt;&gt;1,H4099&lt;&gt;1),0,
COUNTIFS($B$4:B4099,2,$C$4:C4099,1,$D$4:D4099,1,$H$4:H4099,1))</f>
        <v>0</v>
      </c>
      <c r="G4099" s="26" t="str">
        <f>IF(I4099="","",(COUNTIF($E$4:E4099,E4099)))</f>
        <v/>
      </c>
      <c r="H4099" s="1">
        <f>IF(AND(J4099="SAYIM",FİLTRE!$H$5="RAFTA",U4099&lt;&gt;0),1,0)+
IF(AND(J4099="İADE DEPO",FİLTRE!$H$5="İADE DEPO"),1,0)+
IF(FİLTRE!$H$5="TÜMÜ",1,0)+
IF(AND(J4099="FİRMA İADE",FİLTRE!$H$5="FİRMA İADE"),1,0)+
IF(AND(J4099="İMHA",FİLTRE!$H$5="İMHA"),1,0)</f>
        <v>1</v>
      </c>
      <c r="I4099" s="99"/>
      <c r="J4099" s="100"/>
      <c r="K4099" s="100"/>
      <c r="L4099" s="101"/>
      <c r="M4099" s="102"/>
      <c r="N4099" s="101"/>
      <c r="O4099" s="99"/>
      <c r="P4099" s="103"/>
      <c r="Q4099" s="104"/>
      <c r="R4099" s="50"/>
      <c r="S4099" s="105"/>
      <c r="T4099" s="106"/>
      <c r="U4099" s="107"/>
      <c r="V4099" s="108"/>
      <c r="W4099" s="107"/>
      <c r="X4099" s="107"/>
      <c r="AA4099" s="107"/>
      <c r="AB4099" s="110"/>
      <c r="AC4099" s="110"/>
      <c r="AE4099" s="105"/>
      <c r="AF4099" s="105"/>
      <c r="AR4099" s="112"/>
    </row>
    <row r="4100" spans="2:44" x14ac:dyDescent="0.25">
      <c r="B4100" s="1" t="str">
        <f>IF(I4100="","",
(IF(N4100=FİLTRE!$H$6,2,0)+IF(FİLTRE!$H$6="TOPLAM",2,0))
)</f>
        <v/>
      </c>
      <c r="C4100">
        <f>IF(FİLTRE!$M$5="",9,(IF(U4100&gt;=FİLTRE!$M$5,1,0)))</f>
        <v>1</v>
      </c>
      <c r="D4100" s="1">
        <f>IF(FİLTRE!$M$6="",9,(IF('SKT LİSTESİ'!P4100&lt;=FİLTRE!$M$6,1,0)))</f>
        <v>1</v>
      </c>
      <c r="E4100" s="25" t="str">
        <f>IF(I4100="","",(COUNTIFS($L$4:L4100,L4100)))</f>
        <v/>
      </c>
      <c r="F4100" s="13">
        <f>IF(OR(B4100&lt;&gt;2,C4100&lt;&gt;1,D4100&lt;&gt;1,H4100&lt;&gt;1),0,
COUNTIFS($B$4:B4100,2,$C$4:C4100,1,$D$4:D4100,1,$H$4:H4100,1))</f>
        <v>0</v>
      </c>
      <c r="G4100" s="26" t="str">
        <f>IF(I4100="","",(COUNTIF($E$4:E4100,E4100)))</f>
        <v/>
      </c>
      <c r="H4100" s="1">
        <f>IF(AND(J4100="SAYIM",FİLTRE!$H$5="RAFTA",U4100&lt;&gt;0),1,0)+
IF(AND(J4100="İADE DEPO",FİLTRE!$H$5="İADE DEPO"),1,0)+
IF(FİLTRE!$H$5="TÜMÜ",1,0)+
IF(AND(J4100="FİRMA İADE",FİLTRE!$H$5="FİRMA İADE"),1,0)+
IF(AND(J4100="İMHA",FİLTRE!$H$5="İMHA"),1,0)</f>
        <v>1</v>
      </c>
      <c r="I4100" s="99"/>
      <c r="J4100" s="100"/>
      <c r="K4100" s="100"/>
      <c r="L4100" s="101"/>
      <c r="M4100" s="102"/>
      <c r="N4100" s="101"/>
      <c r="O4100" s="99"/>
      <c r="P4100" s="103"/>
      <c r="Q4100" s="104"/>
      <c r="R4100" s="50"/>
      <c r="S4100" s="105"/>
      <c r="T4100" s="106"/>
      <c r="U4100" s="107"/>
      <c r="V4100" s="108"/>
      <c r="W4100" s="107"/>
      <c r="X4100" s="107"/>
      <c r="AA4100" s="107"/>
      <c r="AB4100" s="110"/>
      <c r="AC4100" s="110"/>
      <c r="AE4100" s="105"/>
      <c r="AF4100" s="105"/>
      <c r="AR4100" s="112"/>
    </row>
    <row r="4101" spans="2:44" x14ac:dyDescent="0.25">
      <c r="B4101" s="1" t="str">
        <f>IF(I4101="","",
(IF(N4101=FİLTRE!$H$6,2,0)+IF(FİLTRE!$H$6="TOPLAM",2,0))
)</f>
        <v/>
      </c>
      <c r="C4101">
        <f>IF(FİLTRE!$M$5="",9,(IF(U4101&gt;=FİLTRE!$M$5,1,0)))</f>
        <v>1</v>
      </c>
      <c r="D4101" s="1">
        <f>IF(FİLTRE!$M$6="",9,(IF('SKT LİSTESİ'!P4101&lt;=FİLTRE!$M$6,1,0)))</f>
        <v>1</v>
      </c>
      <c r="E4101" s="25" t="str">
        <f>IF(I4101="","",(COUNTIFS($L$4:L4101,L4101)))</f>
        <v/>
      </c>
      <c r="F4101" s="13">
        <f>IF(OR(B4101&lt;&gt;2,C4101&lt;&gt;1,D4101&lt;&gt;1,H4101&lt;&gt;1),0,
COUNTIFS($B$4:B4101,2,$C$4:C4101,1,$D$4:D4101,1,$H$4:H4101,1))</f>
        <v>0</v>
      </c>
      <c r="G4101" s="26" t="str">
        <f>IF(I4101="","",(COUNTIF($E$4:E4101,E4101)))</f>
        <v/>
      </c>
      <c r="H4101" s="1">
        <f>IF(AND(J4101="SAYIM",FİLTRE!$H$5="RAFTA",U4101&lt;&gt;0),1,0)+
IF(AND(J4101="İADE DEPO",FİLTRE!$H$5="İADE DEPO"),1,0)+
IF(FİLTRE!$H$5="TÜMÜ",1,0)+
IF(AND(J4101="FİRMA İADE",FİLTRE!$H$5="FİRMA İADE"),1,0)+
IF(AND(J4101="İMHA",FİLTRE!$H$5="İMHA"),1,0)</f>
        <v>1</v>
      </c>
      <c r="I4101" s="99"/>
      <c r="J4101" s="100"/>
      <c r="K4101" s="100"/>
      <c r="L4101" s="101"/>
      <c r="M4101" s="102"/>
      <c r="N4101" s="101"/>
      <c r="O4101" s="99"/>
      <c r="P4101" s="103"/>
      <c r="Q4101" s="104"/>
      <c r="R4101" s="50"/>
      <c r="S4101" s="105"/>
      <c r="T4101" s="106"/>
      <c r="U4101" s="107"/>
      <c r="V4101" s="108"/>
      <c r="W4101" s="107"/>
      <c r="X4101" s="107"/>
      <c r="AA4101" s="107"/>
      <c r="AB4101" s="110"/>
      <c r="AC4101" s="110"/>
      <c r="AE4101" s="105"/>
      <c r="AF4101" s="105"/>
      <c r="AR4101" s="112"/>
    </row>
    <row r="4102" spans="2:44" x14ac:dyDescent="0.25">
      <c r="B4102" s="1" t="str">
        <f>IF(I4102="","",
(IF(N4102=FİLTRE!$H$6,2,0)+IF(FİLTRE!$H$6="TOPLAM",2,0))
)</f>
        <v/>
      </c>
      <c r="C4102">
        <f>IF(FİLTRE!$M$5="",9,(IF(U4102&gt;=FİLTRE!$M$5,1,0)))</f>
        <v>1</v>
      </c>
      <c r="D4102" s="1">
        <f>IF(FİLTRE!$M$6="",9,(IF('SKT LİSTESİ'!P4102&lt;=FİLTRE!$M$6,1,0)))</f>
        <v>1</v>
      </c>
      <c r="E4102" s="25" t="str">
        <f>IF(I4102="","",(COUNTIFS($L$4:L4102,L4102)))</f>
        <v/>
      </c>
      <c r="F4102" s="13">
        <f>IF(OR(B4102&lt;&gt;2,C4102&lt;&gt;1,D4102&lt;&gt;1,H4102&lt;&gt;1),0,
COUNTIFS($B$4:B4102,2,$C$4:C4102,1,$D$4:D4102,1,$H$4:H4102,1))</f>
        <v>0</v>
      </c>
      <c r="G4102" s="26" t="str">
        <f>IF(I4102="","",(COUNTIF($E$4:E4102,E4102)))</f>
        <v/>
      </c>
      <c r="H4102" s="1">
        <f>IF(AND(J4102="SAYIM",FİLTRE!$H$5="RAFTA",U4102&lt;&gt;0),1,0)+
IF(AND(J4102="İADE DEPO",FİLTRE!$H$5="İADE DEPO"),1,0)+
IF(FİLTRE!$H$5="TÜMÜ",1,0)+
IF(AND(J4102="FİRMA İADE",FİLTRE!$H$5="FİRMA İADE"),1,0)+
IF(AND(J4102="İMHA",FİLTRE!$H$5="İMHA"),1,0)</f>
        <v>1</v>
      </c>
      <c r="I4102" s="99"/>
      <c r="J4102" s="100"/>
      <c r="K4102" s="100"/>
      <c r="L4102" s="101"/>
      <c r="M4102" s="102"/>
      <c r="N4102" s="101"/>
      <c r="O4102" s="99"/>
      <c r="P4102" s="103"/>
      <c r="Q4102" s="104"/>
      <c r="R4102" s="50"/>
      <c r="S4102" s="105"/>
      <c r="T4102" s="106"/>
      <c r="U4102" s="107"/>
      <c r="V4102" s="108"/>
      <c r="W4102" s="107"/>
      <c r="X4102" s="107"/>
      <c r="AA4102" s="107"/>
      <c r="AB4102" s="110"/>
      <c r="AC4102" s="110"/>
      <c r="AE4102" s="105"/>
      <c r="AF4102" s="105"/>
      <c r="AR4102" s="112"/>
    </row>
    <row r="4103" spans="2:44" x14ac:dyDescent="0.25">
      <c r="B4103" s="1" t="str">
        <f>IF(I4103="","",
(IF(N4103=FİLTRE!$H$6,2,0)+IF(FİLTRE!$H$6="TOPLAM",2,0))
)</f>
        <v/>
      </c>
      <c r="C4103">
        <f>IF(FİLTRE!$M$5="",9,(IF(U4103&gt;=FİLTRE!$M$5,1,0)))</f>
        <v>1</v>
      </c>
      <c r="D4103" s="1">
        <f>IF(FİLTRE!$M$6="",9,(IF('SKT LİSTESİ'!P4103&lt;=FİLTRE!$M$6,1,0)))</f>
        <v>1</v>
      </c>
      <c r="E4103" s="25" t="str">
        <f>IF(I4103="","",(COUNTIFS($L$4:L4103,L4103)))</f>
        <v/>
      </c>
      <c r="F4103" s="13">
        <f>IF(OR(B4103&lt;&gt;2,C4103&lt;&gt;1,D4103&lt;&gt;1,H4103&lt;&gt;1),0,
COUNTIFS($B$4:B4103,2,$C$4:C4103,1,$D$4:D4103,1,$H$4:H4103,1))</f>
        <v>0</v>
      </c>
      <c r="G4103" s="26" t="str">
        <f>IF(I4103="","",(COUNTIF($E$4:E4103,E4103)))</f>
        <v/>
      </c>
      <c r="H4103" s="1">
        <f>IF(AND(J4103="SAYIM",FİLTRE!$H$5="RAFTA",U4103&lt;&gt;0),1,0)+
IF(AND(J4103="İADE DEPO",FİLTRE!$H$5="İADE DEPO"),1,0)+
IF(FİLTRE!$H$5="TÜMÜ",1,0)+
IF(AND(J4103="FİRMA İADE",FİLTRE!$H$5="FİRMA İADE"),1,0)+
IF(AND(J4103="İMHA",FİLTRE!$H$5="İMHA"),1,0)</f>
        <v>1</v>
      </c>
      <c r="I4103" s="99"/>
      <c r="J4103" s="100"/>
      <c r="K4103" s="100"/>
      <c r="L4103" s="101"/>
      <c r="M4103" s="102"/>
      <c r="N4103" s="101"/>
      <c r="O4103" s="99"/>
      <c r="P4103" s="103"/>
      <c r="Q4103" s="104"/>
      <c r="R4103" s="50"/>
      <c r="S4103" s="105"/>
      <c r="T4103" s="106"/>
      <c r="U4103" s="107"/>
      <c r="V4103" s="108"/>
      <c r="W4103" s="107"/>
      <c r="X4103" s="107"/>
      <c r="AA4103" s="107"/>
      <c r="AB4103" s="110"/>
      <c r="AC4103" s="110"/>
      <c r="AE4103" s="105"/>
      <c r="AF4103" s="105"/>
      <c r="AR4103" s="112"/>
    </row>
    <row r="4104" spans="2:44" x14ac:dyDescent="0.25">
      <c r="B4104" s="1" t="str">
        <f>IF(I4104="","",
(IF(N4104=FİLTRE!$H$6,2,0)+IF(FİLTRE!$H$6="TOPLAM",2,0))
)</f>
        <v/>
      </c>
      <c r="C4104">
        <f>IF(FİLTRE!$M$5="",9,(IF(U4104&gt;=FİLTRE!$M$5,1,0)))</f>
        <v>1</v>
      </c>
      <c r="D4104" s="1">
        <f>IF(FİLTRE!$M$6="",9,(IF('SKT LİSTESİ'!P4104&lt;=FİLTRE!$M$6,1,0)))</f>
        <v>1</v>
      </c>
      <c r="E4104" s="25" t="str">
        <f>IF(I4104="","",(COUNTIFS($L$4:L4104,L4104)))</f>
        <v/>
      </c>
      <c r="F4104" s="13">
        <f>IF(OR(B4104&lt;&gt;2,C4104&lt;&gt;1,D4104&lt;&gt;1,H4104&lt;&gt;1),0,
COUNTIFS($B$4:B4104,2,$C$4:C4104,1,$D$4:D4104,1,$H$4:H4104,1))</f>
        <v>0</v>
      </c>
      <c r="G4104" s="26" t="str">
        <f>IF(I4104="","",(COUNTIF($E$4:E4104,E4104)))</f>
        <v/>
      </c>
      <c r="H4104" s="1">
        <f>IF(AND(J4104="SAYIM",FİLTRE!$H$5="RAFTA",U4104&lt;&gt;0),1,0)+
IF(AND(J4104="İADE DEPO",FİLTRE!$H$5="İADE DEPO"),1,0)+
IF(FİLTRE!$H$5="TÜMÜ",1,0)+
IF(AND(J4104="FİRMA İADE",FİLTRE!$H$5="FİRMA İADE"),1,0)+
IF(AND(J4104="İMHA",FİLTRE!$H$5="İMHA"),1,0)</f>
        <v>1</v>
      </c>
      <c r="I4104" s="99"/>
      <c r="J4104" s="100"/>
      <c r="K4104" s="100"/>
      <c r="L4104" s="101"/>
      <c r="M4104" s="102"/>
      <c r="N4104" s="101"/>
      <c r="O4104" s="99"/>
      <c r="P4104" s="103"/>
      <c r="Q4104" s="104"/>
      <c r="R4104" s="50"/>
      <c r="S4104" s="105"/>
      <c r="T4104" s="106"/>
      <c r="U4104" s="107"/>
      <c r="V4104" s="108"/>
      <c r="W4104" s="107"/>
      <c r="X4104" s="107"/>
      <c r="AA4104" s="107"/>
      <c r="AB4104" s="110"/>
      <c r="AC4104" s="110"/>
      <c r="AE4104" s="105"/>
      <c r="AF4104" s="105"/>
      <c r="AR4104" s="112"/>
    </row>
    <row r="4105" spans="2:44" x14ac:dyDescent="0.25">
      <c r="B4105" s="1" t="str">
        <f>IF(I4105="","",
(IF(N4105=FİLTRE!$H$6,2,0)+IF(FİLTRE!$H$6="TOPLAM",2,0))
)</f>
        <v/>
      </c>
      <c r="C4105">
        <f>IF(FİLTRE!$M$5="",9,(IF(U4105&gt;=FİLTRE!$M$5,1,0)))</f>
        <v>1</v>
      </c>
      <c r="D4105" s="1">
        <f>IF(FİLTRE!$M$6="",9,(IF('SKT LİSTESİ'!P4105&lt;=FİLTRE!$M$6,1,0)))</f>
        <v>1</v>
      </c>
      <c r="E4105" s="25" t="str">
        <f>IF(I4105="","",(COUNTIFS($L$4:L4105,L4105)))</f>
        <v/>
      </c>
      <c r="F4105" s="13">
        <f>IF(OR(B4105&lt;&gt;2,C4105&lt;&gt;1,D4105&lt;&gt;1,H4105&lt;&gt;1),0,
COUNTIFS($B$4:B4105,2,$C$4:C4105,1,$D$4:D4105,1,$H$4:H4105,1))</f>
        <v>0</v>
      </c>
      <c r="G4105" s="26" t="str">
        <f>IF(I4105="","",(COUNTIF($E$4:E4105,E4105)))</f>
        <v/>
      </c>
      <c r="H4105" s="1">
        <f>IF(AND(J4105="SAYIM",FİLTRE!$H$5="RAFTA",U4105&lt;&gt;0),1,0)+
IF(AND(J4105="İADE DEPO",FİLTRE!$H$5="İADE DEPO"),1,0)+
IF(FİLTRE!$H$5="TÜMÜ",1,0)+
IF(AND(J4105="FİRMA İADE",FİLTRE!$H$5="FİRMA İADE"),1,0)+
IF(AND(J4105="İMHA",FİLTRE!$H$5="İMHA"),1,0)</f>
        <v>1</v>
      </c>
      <c r="I4105" s="99"/>
      <c r="J4105" s="100"/>
      <c r="K4105" s="100"/>
      <c r="L4105" s="101"/>
      <c r="M4105" s="102"/>
      <c r="N4105" s="101"/>
      <c r="O4105" s="99"/>
      <c r="P4105" s="103"/>
      <c r="Q4105" s="104"/>
      <c r="R4105" s="50"/>
      <c r="S4105" s="105"/>
      <c r="T4105" s="106"/>
      <c r="U4105" s="107"/>
      <c r="V4105" s="108"/>
      <c r="W4105" s="107"/>
      <c r="X4105" s="107"/>
      <c r="AA4105" s="107"/>
      <c r="AB4105" s="110"/>
      <c r="AC4105" s="110"/>
      <c r="AE4105" s="105"/>
      <c r="AF4105" s="105"/>
      <c r="AR4105" s="112"/>
    </row>
    <row r="4106" spans="2:44" x14ac:dyDescent="0.25">
      <c r="B4106" s="1" t="str">
        <f>IF(I4106="","",
(IF(N4106=FİLTRE!$H$6,2,0)+IF(FİLTRE!$H$6="TOPLAM",2,0))
)</f>
        <v/>
      </c>
      <c r="C4106">
        <f>IF(FİLTRE!$M$5="",9,(IF(U4106&gt;=FİLTRE!$M$5,1,0)))</f>
        <v>1</v>
      </c>
      <c r="D4106" s="1">
        <f>IF(FİLTRE!$M$6="",9,(IF('SKT LİSTESİ'!P4106&lt;=FİLTRE!$M$6,1,0)))</f>
        <v>1</v>
      </c>
      <c r="E4106" s="25" t="str">
        <f>IF(I4106="","",(COUNTIFS($L$4:L4106,L4106)))</f>
        <v/>
      </c>
      <c r="F4106" s="13">
        <f>IF(OR(B4106&lt;&gt;2,C4106&lt;&gt;1,D4106&lt;&gt;1,H4106&lt;&gt;1),0,
COUNTIFS($B$4:B4106,2,$C$4:C4106,1,$D$4:D4106,1,$H$4:H4106,1))</f>
        <v>0</v>
      </c>
      <c r="G4106" s="26" t="str">
        <f>IF(I4106="","",(COUNTIF($E$4:E4106,E4106)))</f>
        <v/>
      </c>
      <c r="H4106" s="1">
        <f>IF(AND(J4106="SAYIM",FİLTRE!$H$5="RAFTA",U4106&lt;&gt;0),1,0)+
IF(AND(J4106="İADE DEPO",FİLTRE!$H$5="İADE DEPO"),1,0)+
IF(FİLTRE!$H$5="TÜMÜ",1,0)+
IF(AND(J4106="FİRMA İADE",FİLTRE!$H$5="FİRMA İADE"),1,0)+
IF(AND(J4106="İMHA",FİLTRE!$H$5="İMHA"),1,0)</f>
        <v>1</v>
      </c>
      <c r="I4106" s="99"/>
      <c r="J4106" s="100"/>
      <c r="K4106" s="100"/>
      <c r="L4106" s="101"/>
      <c r="M4106" s="102"/>
      <c r="N4106" s="101"/>
      <c r="O4106" s="99"/>
      <c r="P4106" s="103"/>
      <c r="Q4106" s="104"/>
      <c r="R4106" s="50"/>
      <c r="S4106" s="105"/>
      <c r="T4106" s="106"/>
      <c r="U4106" s="107"/>
      <c r="V4106" s="108"/>
      <c r="W4106" s="107"/>
      <c r="X4106" s="107"/>
      <c r="AA4106" s="107"/>
      <c r="AB4106" s="110"/>
      <c r="AC4106" s="110"/>
      <c r="AE4106" s="105"/>
      <c r="AF4106" s="105"/>
      <c r="AR4106" s="112"/>
    </row>
    <row r="4107" spans="2:44" x14ac:dyDescent="0.25">
      <c r="B4107" s="1" t="str">
        <f>IF(I4107="","",
(IF(N4107=FİLTRE!$H$6,2,0)+IF(FİLTRE!$H$6="TOPLAM",2,0))
)</f>
        <v/>
      </c>
      <c r="C4107">
        <f>IF(FİLTRE!$M$5="",9,(IF(U4107&gt;=FİLTRE!$M$5,1,0)))</f>
        <v>1</v>
      </c>
      <c r="D4107" s="1">
        <f>IF(FİLTRE!$M$6="",9,(IF('SKT LİSTESİ'!P4107&lt;=FİLTRE!$M$6,1,0)))</f>
        <v>1</v>
      </c>
      <c r="E4107" s="25" t="str">
        <f>IF(I4107="","",(COUNTIFS($L$4:L4107,L4107)))</f>
        <v/>
      </c>
      <c r="F4107" s="13">
        <f>IF(OR(B4107&lt;&gt;2,C4107&lt;&gt;1,D4107&lt;&gt;1,H4107&lt;&gt;1),0,
COUNTIFS($B$4:B4107,2,$C$4:C4107,1,$D$4:D4107,1,$H$4:H4107,1))</f>
        <v>0</v>
      </c>
      <c r="G4107" s="26" t="str">
        <f>IF(I4107="","",(COUNTIF($E$4:E4107,E4107)))</f>
        <v/>
      </c>
      <c r="H4107" s="1">
        <f>IF(AND(J4107="SAYIM",FİLTRE!$H$5="RAFTA",U4107&lt;&gt;0),1,0)+
IF(AND(J4107="İADE DEPO",FİLTRE!$H$5="İADE DEPO"),1,0)+
IF(FİLTRE!$H$5="TÜMÜ",1,0)+
IF(AND(J4107="FİRMA İADE",FİLTRE!$H$5="FİRMA İADE"),1,0)+
IF(AND(J4107="İMHA",FİLTRE!$H$5="İMHA"),1,0)</f>
        <v>1</v>
      </c>
      <c r="I4107" s="99"/>
      <c r="J4107" s="100"/>
      <c r="K4107" s="100"/>
      <c r="L4107" s="101"/>
      <c r="M4107" s="102"/>
      <c r="N4107" s="101"/>
      <c r="O4107" s="99"/>
      <c r="P4107" s="103"/>
      <c r="Q4107" s="104"/>
      <c r="R4107" s="50"/>
      <c r="S4107" s="105"/>
      <c r="T4107" s="106"/>
      <c r="U4107" s="107"/>
      <c r="V4107" s="108"/>
      <c r="W4107" s="107"/>
      <c r="X4107" s="107"/>
      <c r="AA4107" s="107"/>
      <c r="AB4107" s="110"/>
      <c r="AC4107" s="110"/>
      <c r="AE4107" s="105"/>
      <c r="AF4107" s="105"/>
      <c r="AR4107" s="112"/>
    </row>
    <row r="4108" spans="2:44" x14ac:dyDescent="0.25">
      <c r="B4108" s="1" t="str">
        <f>IF(I4108="","",
(IF(N4108=FİLTRE!$H$6,2,0)+IF(FİLTRE!$H$6="TOPLAM",2,0))
)</f>
        <v/>
      </c>
      <c r="C4108">
        <f>IF(FİLTRE!$M$5="",9,(IF(U4108&gt;=FİLTRE!$M$5,1,0)))</f>
        <v>1</v>
      </c>
      <c r="D4108" s="1">
        <f>IF(FİLTRE!$M$6="",9,(IF('SKT LİSTESİ'!P4108&lt;=FİLTRE!$M$6,1,0)))</f>
        <v>1</v>
      </c>
      <c r="E4108" s="25" t="str">
        <f>IF(I4108="","",(COUNTIFS($L$4:L4108,L4108)))</f>
        <v/>
      </c>
      <c r="F4108" s="13">
        <f>IF(OR(B4108&lt;&gt;2,C4108&lt;&gt;1,D4108&lt;&gt;1,H4108&lt;&gt;1),0,
COUNTIFS($B$4:B4108,2,$C$4:C4108,1,$D$4:D4108,1,$H$4:H4108,1))</f>
        <v>0</v>
      </c>
      <c r="G4108" s="26" t="str">
        <f>IF(I4108="","",(COUNTIF($E$4:E4108,E4108)))</f>
        <v/>
      </c>
      <c r="H4108" s="1">
        <f>IF(AND(J4108="SAYIM",FİLTRE!$H$5="RAFTA",U4108&lt;&gt;0),1,0)+
IF(AND(J4108="İADE DEPO",FİLTRE!$H$5="İADE DEPO"),1,0)+
IF(FİLTRE!$H$5="TÜMÜ",1,0)+
IF(AND(J4108="FİRMA İADE",FİLTRE!$H$5="FİRMA İADE"),1,0)+
IF(AND(J4108="İMHA",FİLTRE!$H$5="İMHA"),1,0)</f>
        <v>1</v>
      </c>
      <c r="I4108" s="99"/>
      <c r="J4108" s="100"/>
      <c r="K4108" s="100"/>
      <c r="L4108" s="101"/>
      <c r="M4108" s="102"/>
      <c r="N4108" s="101"/>
      <c r="O4108" s="99"/>
      <c r="P4108" s="103"/>
      <c r="Q4108" s="104"/>
      <c r="R4108" s="50"/>
      <c r="S4108" s="105"/>
      <c r="T4108" s="106"/>
      <c r="U4108" s="107"/>
      <c r="V4108" s="108"/>
      <c r="W4108" s="107"/>
      <c r="X4108" s="107"/>
      <c r="AA4108" s="107"/>
      <c r="AB4108" s="110"/>
      <c r="AC4108" s="110"/>
      <c r="AE4108" s="105"/>
      <c r="AF4108" s="105"/>
      <c r="AR4108" s="112"/>
    </row>
    <row r="4109" spans="2:44" x14ac:dyDescent="0.25">
      <c r="B4109" s="1" t="str">
        <f>IF(I4109="","",
(IF(N4109=FİLTRE!$H$6,2,0)+IF(FİLTRE!$H$6="TOPLAM",2,0))
)</f>
        <v/>
      </c>
      <c r="C4109">
        <f>IF(FİLTRE!$M$5="",9,(IF(U4109&gt;=FİLTRE!$M$5,1,0)))</f>
        <v>1</v>
      </c>
      <c r="D4109" s="1">
        <f>IF(FİLTRE!$M$6="",9,(IF('SKT LİSTESİ'!P4109&lt;=FİLTRE!$M$6,1,0)))</f>
        <v>1</v>
      </c>
      <c r="E4109" s="25" t="str">
        <f>IF(I4109="","",(COUNTIFS($L$4:L4109,L4109)))</f>
        <v/>
      </c>
      <c r="F4109" s="13">
        <f>IF(OR(B4109&lt;&gt;2,C4109&lt;&gt;1,D4109&lt;&gt;1,H4109&lt;&gt;1),0,
COUNTIFS($B$4:B4109,2,$C$4:C4109,1,$D$4:D4109,1,$H$4:H4109,1))</f>
        <v>0</v>
      </c>
      <c r="G4109" s="26" t="str">
        <f>IF(I4109="","",(COUNTIF($E$4:E4109,E4109)))</f>
        <v/>
      </c>
      <c r="H4109" s="1">
        <f>IF(AND(J4109="SAYIM",FİLTRE!$H$5="RAFTA",U4109&lt;&gt;0),1,0)+
IF(AND(J4109="İADE DEPO",FİLTRE!$H$5="İADE DEPO"),1,0)+
IF(FİLTRE!$H$5="TÜMÜ",1,0)+
IF(AND(J4109="FİRMA İADE",FİLTRE!$H$5="FİRMA İADE"),1,0)+
IF(AND(J4109="İMHA",FİLTRE!$H$5="İMHA"),1,0)</f>
        <v>1</v>
      </c>
      <c r="I4109" s="99"/>
      <c r="J4109" s="100"/>
      <c r="K4109" s="100"/>
      <c r="L4109" s="101"/>
      <c r="M4109" s="102"/>
      <c r="N4109" s="101"/>
      <c r="O4109" s="99"/>
      <c r="P4109" s="103"/>
      <c r="Q4109" s="104"/>
      <c r="R4109" s="50"/>
      <c r="S4109" s="105"/>
      <c r="T4109" s="106"/>
      <c r="U4109" s="107"/>
      <c r="V4109" s="108"/>
      <c r="W4109" s="107"/>
      <c r="X4109" s="107"/>
      <c r="AA4109" s="107"/>
      <c r="AB4109" s="110"/>
      <c r="AC4109" s="110"/>
      <c r="AE4109" s="105"/>
      <c r="AF4109" s="105"/>
      <c r="AR4109" s="112"/>
    </row>
    <row r="4110" spans="2:44" x14ac:dyDescent="0.25">
      <c r="B4110" s="1" t="str">
        <f>IF(I4110="","",
(IF(N4110=FİLTRE!$H$6,2,0)+IF(FİLTRE!$H$6="TOPLAM",2,0))
)</f>
        <v/>
      </c>
      <c r="C4110">
        <f>IF(FİLTRE!$M$5="",9,(IF(U4110&gt;=FİLTRE!$M$5,1,0)))</f>
        <v>1</v>
      </c>
      <c r="D4110" s="1">
        <f>IF(FİLTRE!$M$6="",9,(IF('SKT LİSTESİ'!P4110&lt;=FİLTRE!$M$6,1,0)))</f>
        <v>1</v>
      </c>
      <c r="E4110" s="25" t="str">
        <f>IF(I4110="","",(COUNTIFS($L$4:L4110,L4110)))</f>
        <v/>
      </c>
      <c r="F4110" s="13">
        <f>IF(OR(B4110&lt;&gt;2,C4110&lt;&gt;1,D4110&lt;&gt;1,H4110&lt;&gt;1),0,
COUNTIFS($B$4:B4110,2,$C$4:C4110,1,$D$4:D4110,1,$H$4:H4110,1))</f>
        <v>0</v>
      </c>
      <c r="G4110" s="26" t="str">
        <f>IF(I4110="","",(COUNTIF($E$4:E4110,E4110)))</f>
        <v/>
      </c>
      <c r="H4110" s="1">
        <f>IF(AND(J4110="SAYIM",FİLTRE!$H$5="RAFTA",U4110&lt;&gt;0),1,0)+
IF(AND(J4110="İADE DEPO",FİLTRE!$H$5="İADE DEPO"),1,0)+
IF(FİLTRE!$H$5="TÜMÜ",1,0)+
IF(AND(J4110="FİRMA İADE",FİLTRE!$H$5="FİRMA İADE"),1,0)+
IF(AND(J4110="İMHA",FİLTRE!$H$5="İMHA"),1,0)</f>
        <v>1</v>
      </c>
      <c r="I4110" s="99"/>
      <c r="J4110" s="100"/>
      <c r="K4110" s="100"/>
      <c r="L4110" s="101"/>
      <c r="M4110" s="102"/>
      <c r="N4110" s="101"/>
      <c r="O4110" s="99"/>
      <c r="P4110" s="103"/>
      <c r="Q4110" s="104"/>
      <c r="R4110" s="50"/>
      <c r="S4110" s="105"/>
      <c r="T4110" s="106"/>
      <c r="U4110" s="107"/>
      <c r="V4110" s="108"/>
      <c r="W4110" s="107"/>
      <c r="X4110" s="107"/>
      <c r="AA4110" s="107"/>
      <c r="AB4110" s="110"/>
      <c r="AC4110" s="110"/>
      <c r="AE4110" s="105"/>
      <c r="AF4110" s="105"/>
      <c r="AR4110" s="112"/>
    </row>
    <row r="4111" spans="2:44" x14ac:dyDescent="0.25">
      <c r="B4111" s="1" t="str">
        <f>IF(I4111="","",
(IF(N4111=FİLTRE!$H$6,2,0)+IF(FİLTRE!$H$6="TOPLAM",2,0))
)</f>
        <v/>
      </c>
      <c r="C4111">
        <f>IF(FİLTRE!$M$5="",9,(IF(U4111&gt;=FİLTRE!$M$5,1,0)))</f>
        <v>1</v>
      </c>
      <c r="D4111" s="1">
        <f>IF(FİLTRE!$M$6="",9,(IF('SKT LİSTESİ'!P4111&lt;=FİLTRE!$M$6,1,0)))</f>
        <v>1</v>
      </c>
      <c r="E4111" s="25" t="str">
        <f>IF(I4111="","",(COUNTIFS($L$4:L4111,L4111)))</f>
        <v/>
      </c>
      <c r="F4111" s="13">
        <f>IF(OR(B4111&lt;&gt;2,C4111&lt;&gt;1,D4111&lt;&gt;1,H4111&lt;&gt;1),0,
COUNTIFS($B$4:B4111,2,$C$4:C4111,1,$D$4:D4111,1,$H$4:H4111,1))</f>
        <v>0</v>
      </c>
      <c r="G4111" s="26" t="str">
        <f>IF(I4111="","",(COUNTIF($E$4:E4111,E4111)))</f>
        <v/>
      </c>
      <c r="H4111" s="1">
        <f>IF(AND(J4111="SAYIM",FİLTRE!$H$5="RAFTA",U4111&lt;&gt;0),1,0)+
IF(AND(J4111="İADE DEPO",FİLTRE!$H$5="İADE DEPO"),1,0)+
IF(FİLTRE!$H$5="TÜMÜ",1,0)+
IF(AND(J4111="FİRMA İADE",FİLTRE!$H$5="FİRMA İADE"),1,0)+
IF(AND(J4111="İMHA",FİLTRE!$H$5="İMHA"),1,0)</f>
        <v>1</v>
      </c>
      <c r="I4111" s="99"/>
      <c r="J4111" s="100"/>
      <c r="K4111" s="100"/>
      <c r="L4111" s="101"/>
      <c r="M4111" s="102"/>
      <c r="N4111" s="101"/>
      <c r="O4111" s="99"/>
      <c r="P4111" s="103"/>
      <c r="Q4111" s="104"/>
      <c r="R4111" s="50"/>
      <c r="S4111" s="105"/>
      <c r="T4111" s="106"/>
      <c r="U4111" s="107"/>
      <c r="V4111" s="108"/>
      <c r="W4111" s="107"/>
      <c r="X4111" s="107"/>
      <c r="AA4111" s="107"/>
      <c r="AB4111" s="110"/>
      <c r="AC4111" s="110"/>
      <c r="AE4111" s="105"/>
      <c r="AF4111" s="105"/>
      <c r="AR4111" s="112"/>
    </row>
    <row r="4112" spans="2:44" x14ac:dyDescent="0.25">
      <c r="B4112" s="1" t="str">
        <f>IF(I4112="","",
(IF(N4112=FİLTRE!$H$6,2,0)+IF(FİLTRE!$H$6="TOPLAM",2,0))
)</f>
        <v/>
      </c>
      <c r="C4112">
        <f>IF(FİLTRE!$M$5="",9,(IF(U4112&gt;=FİLTRE!$M$5,1,0)))</f>
        <v>1</v>
      </c>
      <c r="D4112" s="1">
        <f>IF(FİLTRE!$M$6="",9,(IF('SKT LİSTESİ'!P4112&lt;=FİLTRE!$M$6,1,0)))</f>
        <v>1</v>
      </c>
      <c r="E4112" s="25" t="str">
        <f>IF(I4112="","",(COUNTIFS($L$4:L4112,L4112)))</f>
        <v/>
      </c>
      <c r="F4112" s="13">
        <f>IF(OR(B4112&lt;&gt;2,C4112&lt;&gt;1,D4112&lt;&gt;1,H4112&lt;&gt;1),0,
COUNTIFS($B$4:B4112,2,$C$4:C4112,1,$D$4:D4112,1,$H$4:H4112,1))</f>
        <v>0</v>
      </c>
      <c r="G4112" s="26" t="str">
        <f>IF(I4112="","",(COUNTIF($E$4:E4112,E4112)))</f>
        <v/>
      </c>
      <c r="H4112" s="1">
        <f>IF(AND(J4112="SAYIM",FİLTRE!$H$5="RAFTA",U4112&lt;&gt;0),1,0)+
IF(AND(J4112="İADE DEPO",FİLTRE!$H$5="İADE DEPO"),1,0)+
IF(FİLTRE!$H$5="TÜMÜ",1,0)+
IF(AND(J4112="FİRMA İADE",FİLTRE!$H$5="FİRMA İADE"),1,0)+
IF(AND(J4112="İMHA",FİLTRE!$H$5="İMHA"),1,0)</f>
        <v>1</v>
      </c>
      <c r="I4112" s="99"/>
      <c r="J4112" s="100"/>
      <c r="K4112" s="100"/>
      <c r="L4112" s="101"/>
      <c r="M4112" s="102"/>
      <c r="N4112" s="101"/>
      <c r="O4112" s="99"/>
      <c r="P4112" s="103"/>
      <c r="Q4112" s="104"/>
      <c r="R4112" s="50"/>
      <c r="S4112" s="105"/>
      <c r="T4112" s="106"/>
      <c r="U4112" s="107"/>
      <c r="V4112" s="108"/>
      <c r="W4112" s="107"/>
      <c r="X4112" s="107"/>
      <c r="AA4112" s="107"/>
      <c r="AB4112" s="110"/>
      <c r="AC4112" s="110"/>
      <c r="AE4112" s="105"/>
      <c r="AF4112" s="105"/>
      <c r="AR4112" s="112"/>
    </row>
    <row r="4113" spans="2:44" x14ac:dyDescent="0.25">
      <c r="B4113" s="1" t="str">
        <f>IF(I4113="","",
(IF(N4113=FİLTRE!$H$6,2,0)+IF(FİLTRE!$H$6="TOPLAM",2,0))
)</f>
        <v/>
      </c>
      <c r="C4113">
        <f>IF(FİLTRE!$M$5="",9,(IF(U4113&gt;=FİLTRE!$M$5,1,0)))</f>
        <v>1</v>
      </c>
      <c r="D4113" s="1">
        <f>IF(FİLTRE!$M$6="",9,(IF('SKT LİSTESİ'!P4113&lt;=FİLTRE!$M$6,1,0)))</f>
        <v>1</v>
      </c>
      <c r="E4113" s="25" t="str">
        <f>IF(I4113="","",(COUNTIFS($L$4:L4113,L4113)))</f>
        <v/>
      </c>
      <c r="F4113" s="13">
        <f>IF(OR(B4113&lt;&gt;2,C4113&lt;&gt;1,D4113&lt;&gt;1,H4113&lt;&gt;1),0,
COUNTIFS($B$4:B4113,2,$C$4:C4113,1,$D$4:D4113,1,$H$4:H4113,1))</f>
        <v>0</v>
      </c>
      <c r="G4113" s="26" t="str">
        <f>IF(I4113="","",(COUNTIF($E$4:E4113,E4113)))</f>
        <v/>
      </c>
      <c r="H4113" s="1">
        <f>IF(AND(J4113="SAYIM",FİLTRE!$H$5="RAFTA",U4113&lt;&gt;0),1,0)+
IF(AND(J4113="İADE DEPO",FİLTRE!$H$5="İADE DEPO"),1,0)+
IF(FİLTRE!$H$5="TÜMÜ",1,0)+
IF(AND(J4113="FİRMA İADE",FİLTRE!$H$5="FİRMA İADE"),1,0)+
IF(AND(J4113="İMHA",FİLTRE!$H$5="İMHA"),1,0)</f>
        <v>1</v>
      </c>
      <c r="I4113" s="99"/>
      <c r="J4113" s="100"/>
      <c r="K4113" s="100"/>
      <c r="L4113" s="101"/>
      <c r="M4113" s="102"/>
      <c r="N4113" s="101"/>
      <c r="O4113" s="99"/>
      <c r="P4113" s="103"/>
      <c r="Q4113" s="104"/>
      <c r="R4113" s="50"/>
      <c r="S4113" s="105"/>
      <c r="T4113" s="106"/>
      <c r="U4113" s="107"/>
      <c r="V4113" s="108"/>
      <c r="W4113" s="107"/>
      <c r="X4113" s="107"/>
      <c r="AA4113" s="107"/>
      <c r="AB4113" s="110"/>
      <c r="AC4113" s="110"/>
      <c r="AE4113" s="105"/>
      <c r="AF4113" s="105"/>
      <c r="AR4113" s="112"/>
    </row>
    <row r="4114" spans="2:44" x14ac:dyDescent="0.25">
      <c r="B4114" s="1" t="str">
        <f>IF(I4114="","",
(IF(N4114=FİLTRE!$H$6,2,0)+IF(FİLTRE!$H$6="TOPLAM",2,0))
)</f>
        <v/>
      </c>
      <c r="C4114">
        <f>IF(FİLTRE!$M$5="",9,(IF(U4114&gt;=FİLTRE!$M$5,1,0)))</f>
        <v>1</v>
      </c>
      <c r="D4114" s="1">
        <f>IF(FİLTRE!$M$6="",9,(IF('SKT LİSTESİ'!P4114&lt;=FİLTRE!$M$6,1,0)))</f>
        <v>1</v>
      </c>
      <c r="E4114" s="25" t="str">
        <f>IF(I4114="","",(COUNTIFS($L$4:L4114,L4114)))</f>
        <v/>
      </c>
      <c r="F4114" s="13">
        <f>IF(OR(B4114&lt;&gt;2,C4114&lt;&gt;1,D4114&lt;&gt;1,H4114&lt;&gt;1),0,
COUNTIFS($B$4:B4114,2,$C$4:C4114,1,$D$4:D4114,1,$H$4:H4114,1))</f>
        <v>0</v>
      </c>
      <c r="G4114" s="26" t="str">
        <f>IF(I4114="","",(COUNTIF($E$4:E4114,E4114)))</f>
        <v/>
      </c>
      <c r="H4114" s="1">
        <f>IF(AND(J4114="SAYIM",FİLTRE!$H$5="RAFTA",U4114&lt;&gt;0),1,0)+
IF(AND(J4114="İADE DEPO",FİLTRE!$H$5="İADE DEPO"),1,0)+
IF(FİLTRE!$H$5="TÜMÜ",1,0)+
IF(AND(J4114="FİRMA İADE",FİLTRE!$H$5="FİRMA İADE"),1,0)+
IF(AND(J4114="İMHA",FİLTRE!$H$5="İMHA"),1,0)</f>
        <v>1</v>
      </c>
      <c r="I4114" s="99"/>
      <c r="J4114" s="100"/>
      <c r="K4114" s="100"/>
      <c r="L4114" s="101"/>
      <c r="M4114" s="102"/>
      <c r="N4114" s="101"/>
      <c r="O4114" s="99"/>
      <c r="P4114" s="103"/>
      <c r="Q4114" s="104"/>
      <c r="R4114" s="50"/>
      <c r="S4114" s="105"/>
      <c r="T4114" s="106"/>
      <c r="U4114" s="107"/>
      <c r="V4114" s="108"/>
      <c r="W4114" s="107"/>
      <c r="X4114" s="107"/>
      <c r="AA4114" s="107"/>
      <c r="AB4114" s="110"/>
      <c r="AC4114" s="110"/>
      <c r="AE4114" s="105"/>
      <c r="AF4114" s="105"/>
      <c r="AR4114" s="112"/>
    </row>
    <row r="4115" spans="2:44" x14ac:dyDescent="0.25">
      <c r="B4115" s="1" t="str">
        <f>IF(I4115="","",
(IF(N4115=FİLTRE!$H$6,2,0)+IF(FİLTRE!$H$6="TOPLAM",2,0))
)</f>
        <v/>
      </c>
      <c r="C4115">
        <f>IF(FİLTRE!$M$5="",9,(IF(U4115&gt;=FİLTRE!$M$5,1,0)))</f>
        <v>1</v>
      </c>
      <c r="D4115" s="1">
        <f>IF(FİLTRE!$M$6="",9,(IF('SKT LİSTESİ'!P4115&lt;=FİLTRE!$M$6,1,0)))</f>
        <v>1</v>
      </c>
      <c r="E4115" s="25" t="str">
        <f>IF(I4115="","",(COUNTIFS($L$4:L4115,L4115)))</f>
        <v/>
      </c>
      <c r="F4115" s="13">
        <f>IF(OR(B4115&lt;&gt;2,C4115&lt;&gt;1,D4115&lt;&gt;1,H4115&lt;&gt;1),0,
COUNTIFS($B$4:B4115,2,$C$4:C4115,1,$D$4:D4115,1,$H$4:H4115,1))</f>
        <v>0</v>
      </c>
      <c r="G4115" s="26" t="str">
        <f>IF(I4115="","",(COUNTIF($E$4:E4115,E4115)))</f>
        <v/>
      </c>
      <c r="H4115" s="1">
        <f>IF(AND(J4115="SAYIM",FİLTRE!$H$5="RAFTA",U4115&lt;&gt;0),1,0)+
IF(AND(J4115="İADE DEPO",FİLTRE!$H$5="İADE DEPO"),1,0)+
IF(FİLTRE!$H$5="TÜMÜ",1,0)+
IF(AND(J4115="FİRMA İADE",FİLTRE!$H$5="FİRMA İADE"),1,0)+
IF(AND(J4115="İMHA",FİLTRE!$H$5="İMHA"),1,0)</f>
        <v>1</v>
      </c>
      <c r="I4115" s="99"/>
      <c r="J4115" s="100"/>
      <c r="K4115" s="100"/>
      <c r="L4115" s="101"/>
      <c r="M4115" s="102"/>
      <c r="N4115" s="101"/>
      <c r="O4115" s="99"/>
      <c r="P4115" s="103"/>
      <c r="Q4115" s="104"/>
      <c r="R4115" s="50"/>
      <c r="S4115" s="105"/>
      <c r="T4115" s="106"/>
      <c r="U4115" s="107"/>
      <c r="V4115" s="108"/>
      <c r="W4115" s="107"/>
      <c r="X4115" s="107"/>
      <c r="AA4115" s="107"/>
      <c r="AB4115" s="110"/>
      <c r="AC4115" s="110"/>
      <c r="AE4115" s="105"/>
      <c r="AF4115" s="105"/>
      <c r="AR4115" s="112"/>
    </row>
    <row r="4116" spans="2:44" x14ac:dyDescent="0.25">
      <c r="B4116" s="1" t="str">
        <f>IF(I4116="","",
(IF(N4116=FİLTRE!$H$6,2,0)+IF(FİLTRE!$H$6="TOPLAM",2,0))
)</f>
        <v/>
      </c>
      <c r="C4116">
        <f>IF(FİLTRE!$M$5="",9,(IF(U4116&gt;=FİLTRE!$M$5,1,0)))</f>
        <v>1</v>
      </c>
      <c r="D4116" s="1">
        <f>IF(FİLTRE!$M$6="",9,(IF('SKT LİSTESİ'!P4116&lt;=FİLTRE!$M$6,1,0)))</f>
        <v>1</v>
      </c>
      <c r="E4116" s="25" t="str">
        <f>IF(I4116="","",(COUNTIFS($L$4:L4116,L4116)))</f>
        <v/>
      </c>
      <c r="F4116" s="13">
        <f>IF(OR(B4116&lt;&gt;2,C4116&lt;&gt;1,D4116&lt;&gt;1,H4116&lt;&gt;1),0,
COUNTIFS($B$4:B4116,2,$C$4:C4116,1,$D$4:D4116,1,$H$4:H4116,1))</f>
        <v>0</v>
      </c>
      <c r="G4116" s="26" t="str">
        <f>IF(I4116="","",(COUNTIF($E$4:E4116,E4116)))</f>
        <v/>
      </c>
      <c r="H4116" s="1">
        <f>IF(AND(J4116="SAYIM",FİLTRE!$H$5="RAFTA",U4116&lt;&gt;0),1,0)+
IF(AND(J4116="İADE DEPO",FİLTRE!$H$5="İADE DEPO"),1,0)+
IF(FİLTRE!$H$5="TÜMÜ",1,0)+
IF(AND(J4116="FİRMA İADE",FİLTRE!$H$5="FİRMA İADE"),1,0)+
IF(AND(J4116="İMHA",FİLTRE!$H$5="İMHA"),1,0)</f>
        <v>1</v>
      </c>
      <c r="I4116" s="99"/>
      <c r="J4116" s="100"/>
      <c r="K4116" s="100"/>
      <c r="L4116" s="101"/>
      <c r="M4116" s="102"/>
      <c r="N4116" s="101"/>
      <c r="O4116" s="99"/>
      <c r="P4116" s="103"/>
      <c r="Q4116" s="104"/>
      <c r="R4116" s="50"/>
      <c r="S4116" s="105"/>
      <c r="T4116" s="106"/>
      <c r="U4116" s="107"/>
      <c r="V4116" s="108"/>
      <c r="W4116" s="107"/>
      <c r="X4116" s="107"/>
      <c r="AA4116" s="107"/>
      <c r="AB4116" s="110"/>
      <c r="AC4116" s="110"/>
      <c r="AE4116" s="105"/>
      <c r="AF4116" s="105"/>
      <c r="AR4116" s="112"/>
    </row>
    <row r="4117" spans="2:44" x14ac:dyDescent="0.25">
      <c r="B4117" s="1" t="str">
        <f>IF(I4117="","",
(IF(N4117=FİLTRE!$H$6,2,0)+IF(FİLTRE!$H$6="TOPLAM",2,0))
)</f>
        <v/>
      </c>
      <c r="C4117">
        <f>IF(FİLTRE!$M$5="",9,(IF(U4117&gt;=FİLTRE!$M$5,1,0)))</f>
        <v>1</v>
      </c>
      <c r="D4117" s="1">
        <f>IF(FİLTRE!$M$6="",9,(IF('SKT LİSTESİ'!P4117&lt;=FİLTRE!$M$6,1,0)))</f>
        <v>1</v>
      </c>
      <c r="E4117" s="25" t="str">
        <f>IF(I4117="","",(COUNTIFS($L$4:L4117,L4117)))</f>
        <v/>
      </c>
      <c r="F4117" s="13">
        <f>IF(OR(B4117&lt;&gt;2,C4117&lt;&gt;1,D4117&lt;&gt;1,H4117&lt;&gt;1),0,
COUNTIFS($B$4:B4117,2,$C$4:C4117,1,$D$4:D4117,1,$H$4:H4117,1))</f>
        <v>0</v>
      </c>
      <c r="G4117" s="26" t="str">
        <f>IF(I4117="","",(COUNTIF($E$4:E4117,E4117)))</f>
        <v/>
      </c>
      <c r="H4117" s="1">
        <f>IF(AND(J4117="SAYIM",FİLTRE!$H$5="RAFTA",U4117&lt;&gt;0),1,0)+
IF(AND(J4117="İADE DEPO",FİLTRE!$H$5="İADE DEPO"),1,0)+
IF(FİLTRE!$H$5="TÜMÜ",1,0)+
IF(AND(J4117="FİRMA İADE",FİLTRE!$H$5="FİRMA İADE"),1,0)+
IF(AND(J4117="İMHA",FİLTRE!$H$5="İMHA"),1,0)</f>
        <v>1</v>
      </c>
      <c r="I4117" s="99"/>
      <c r="J4117" s="100"/>
      <c r="K4117" s="100"/>
      <c r="L4117" s="101"/>
      <c r="M4117" s="102"/>
      <c r="N4117" s="101"/>
      <c r="O4117" s="99"/>
      <c r="P4117" s="103"/>
      <c r="Q4117" s="104"/>
      <c r="R4117" s="50"/>
      <c r="S4117" s="105"/>
      <c r="T4117" s="106"/>
      <c r="U4117" s="107"/>
      <c r="V4117" s="108"/>
      <c r="W4117" s="107"/>
      <c r="X4117" s="107"/>
      <c r="AA4117" s="107"/>
      <c r="AB4117" s="110"/>
      <c r="AC4117" s="110"/>
      <c r="AE4117" s="105"/>
      <c r="AF4117" s="105"/>
      <c r="AR4117" s="112"/>
    </row>
    <row r="4118" spans="2:44" x14ac:dyDescent="0.25">
      <c r="B4118" s="1" t="str">
        <f>IF(I4118="","",
(IF(N4118=FİLTRE!$H$6,2,0)+IF(FİLTRE!$H$6="TOPLAM",2,0))
)</f>
        <v/>
      </c>
      <c r="C4118">
        <f>IF(FİLTRE!$M$5="",9,(IF(U4118&gt;=FİLTRE!$M$5,1,0)))</f>
        <v>1</v>
      </c>
      <c r="D4118" s="1">
        <f>IF(FİLTRE!$M$6="",9,(IF('SKT LİSTESİ'!P4118&lt;=FİLTRE!$M$6,1,0)))</f>
        <v>1</v>
      </c>
      <c r="E4118" s="25" t="str">
        <f>IF(I4118="","",(COUNTIFS($L$4:L4118,L4118)))</f>
        <v/>
      </c>
      <c r="F4118" s="13">
        <f>IF(OR(B4118&lt;&gt;2,C4118&lt;&gt;1,D4118&lt;&gt;1,H4118&lt;&gt;1),0,
COUNTIFS($B$4:B4118,2,$C$4:C4118,1,$D$4:D4118,1,$H$4:H4118,1))</f>
        <v>0</v>
      </c>
      <c r="G4118" s="26" t="str">
        <f>IF(I4118="","",(COUNTIF($E$4:E4118,E4118)))</f>
        <v/>
      </c>
      <c r="H4118" s="1">
        <f>IF(AND(J4118="SAYIM",FİLTRE!$H$5="RAFTA",U4118&lt;&gt;0),1,0)+
IF(AND(J4118="İADE DEPO",FİLTRE!$H$5="İADE DEPO"),1,0)+
IF(FİLTRE!$H$5="TÜMÜ",1,0)+
IF(AND(J4118="FİRMA İADE",FİLTRE!$H$5="FİRMA İADE"),1,0)+
IF(AND(J4118="İMHA",FİLTRE!$H$5="İMHA"),1,0)</f>
        <v>1</v>
      </c>
      <c r="I4118" s="99"/>
      <c r="J4118" s="100"/>
      <c r="K4118" s="100"/>
      <c r="L4118" s="101"/>
      <c r="M4118" s="102"/>
      <c r="N4118" s="101"/>
      <c r="O4118" s="99"/>
      <c r="P4118" s="103"/>
      <c r="Q4118" s="104"/>
      <c r="R4118" s="50"/>
      <c r="S4118" s="105"/>
      <c r="T4118" s="106"/>
      <c r="U4118" s="107"/>
      <c r="V4118" s="108"/>
      <c r="W4118" s="107"/>
      <c r="X4118" s="107"/>
      <c r="AA4118" s="107"/>
      <c r="AB4118" s="110"/>
      <c r="AC4118" s="110"/>
      <c r="AE4118" s="105"/>
      <c r="AF4118" s="105"/>
      <c r="AR4118" s="112"/>
    </row>
    <row r="4119" spans="2:44" x14ac:dyDescent="0.25">
      <c r="B4119" s="1" t="str">
        <f>IF(I4119="","",
(IF(N4119=FİLTRE!$H$6,2,0)+IF(FİLTRE!$H$6="TOPLAM",2,0))
)</f>
        <v/>
      </c>
      <c r="C4119">
        <f>IF(FİLTRE!$M$5="",9,(IF(U4119&gt;=FİLTRE!$M$5,1,0)))</f>
        <v>1</v>
      </c>
      <c r="D4119" s="1">
        <f>IF(FİLTRE!$M$6="",9,(IF('SKT LİSTESİ'!P4119&lt;=FİLTRE!$M$6,1,0)))</f>
        <v>1</v>
      </c>
      <c r="E4119" s="25" t="str">
        <f>IF(I4119="","",(COUNTIFS($L$4:L4119,L4119)))</f>
        <v/>
      </c>
      <c r="F4119" s="13">
        <f>IF(OR(B4119&lt;&gt;2,C4119&lt;&gt;1,D4119&lt;&gt;1,H4119&lt;&gt;1),0,
COUNTIFS($B$4:B4119,2,$C$4:C4119,1,$D$4:D4119,1,$H$4:H4119,1))</f>
        <v>0</v>
      </c>
      <c r="G4119" s="26" t="str">
        <f>IF(I4119="","",(COUNTIF($E$4:E4119,E4119)))</f>
        <v/>
      </c>
      <c r="H4119" s="1">
        <f>IF(AND(J4119="SAYIM",FİLTRE!$H$5="RAFTA",U4119&lt;&gt;0),1,0)+
IF(AND(J4119="İADE DEPO",FİLTRE!$H$5="İADE DEPO"),1,0)+
IF(FİLTRE!$H$5="TÜMÜ",1,0)+
IF(AND(J4119="FİRMA İADE",FİLTRE!$H$5="FİRMA İADE"),1,0)+
IF(AND(J4119="İMHA",FİLTRE!$H$5="İMHA"),1,0)</f>
        <v>1</v>
      </c>
      <c r="I4119" s="99"/>
      <c r="J4119" s="100"/>
      <c r="K4119" s="100"/>
      <c r="L4119" s="101"/>
      <c r="M4119" s="102"/>
      <c r="N4119" s="101"/>
      <c r="O4119" s="99"/>
      <c r="P4119" s="103"/>
      <c r="Q4119" s="104"/>
      <c r="R4119" s="50"/>
      <c r="S4119" s="105"/>
      <c r="T4119" s="106"/>
      <c r="U4119" s="107"/>
      <c r="V4119" s="108"/>
      <c r="W4119" s="107"/>
      <c r="X4119" s="107"/>
      <c r="AA4119" s="107"/>
      <c r="AB4119" s="110"/>
      <c r="AC4119" s="110"/>
      <c r="AE4119" s="105"/>
      <c r="AF4119" s="105"/>
      <c r="AR4119" s="112"/>
    </row>
    <row r="4120" spans="2:44" x14ac:dyDescent="0.25">
      <c r="B4120" s="1" t="str">
        <f>IF(I4120="","",
(IF(N4120=FİLTRE!$H$6,2,0)+IF(FİLTRE!$H$6="TOPLAM",2,0))
)</f>
        <v/>
      </c>
      <c r="C4120">
        <f>IF(FİLTRE!$M$5="",9,(IF(U4120&gt;=FİLTRE!$M$5,1,0)))</f>
        <v>1</v>
      </c>
      <c r="D4120" s="1">
        <f>IF(FİLTRE!$M$6="",9,(IF('SKT LİSTESİ'!P4120&lt;=FİLTRE!$M$6,1,0)))</f>
        <v>1</v>
      </c>
      <c r="E4120" s="25" t="str">
        <f>IF(I4120="","",(COUNTIFS($L$4:L4120,L4120)))</f>
        <v/>
      </c>
      <c r="F4120" s="13">
        <f>IF(OR(B4120&lt;&gt;2,C4120&lt;&gt;1,D4120&lt;&gt;1,H4120&lt;&gt;1),0,
COUNTIFS($B$4:B4120,2,$C$4:C4120,1,$D$4:D4120,1,$H$4:H4120,1))</f>
        <v>0</v>
      </c>
      <c r="G4120" s="26" t="str">
        <f>IF(I4120="","",(COUNTIF($E$4:E4120,E4120)))</f>
        <v/>
      </c>
      <c r="H4120" s="1">
        <f>IF(AND(J4120="SAYIM",FİLTRE!$H$5="RAFTA",U4120&lt;&gt;0),1,0)+
IF(AND(J4120="İADE DEPO",FİLTRE!$H$5="İADE DEPO"),1,0)+
IF(FİLTRE!$H$5="TÜMÜ",1,0)+
IF(AND(J4120="FİRMA İADE",FİLTRE!$H$5="FİRMA İADE"),1,0)+
IF(AND(J4120="İMHA",FİLTRE!$H$5="İMHA"),1,0)</f>
        <v>1</v>
      </c>
      <c r="I4120" s="99"/>
      <c r="J4120" s="100"/>
      <c r="K4120" s="100"/>
      <c r="L4120" s="101"/>
      <c r="M4120" s="102"/>
      <c r="N4120" s="101"/>
      <c r="O4120" s="99"/>
      <c r="P4120" s="103"/>
      <c r="Q4120" s="104"/>
      <c r="R4120" s="50"/>
      <c r="S4120" s="105"/>
      <c r="T4120" s="106"/>
      <c r="U4120" s="107"/>
      <c r="V4120" s="108"/>
      <c r="W4120" s="107"/>
      <c r="X4120" s="107"/>
      <c r="AA4120" s="107"/>
      <c r="AB4120" s="110"/>
      <c r="AC4120" s="110"/>
      <c r="AE4120" s="105"/>
      <c r="AF4120" s="105"/>
      <c r="AR4120" s="112"/>
    </row>
    <row r="4121" spans="2:44" x14ac:dyDescent="0.25">
      <c r="B4121" s="1" t="str">
        <f>IF(I4121="","",
(IF(N4121=FİLTRE!$H$6,2,0)+IF(FİLTRE!$H$6="TOPLAM",2,0))
)</f>
        <v/>
      </c>
      <c r="C4121">
        <f>IF(FİLTRE!$M$5="",9,(IF(U4121&gt;=FİLTRE!$M$5,1,0)))</f>
        <v>1</v>
      </c>
      <c r="D4121" s="1">
        <f>IF(FİLTRE!$M$6="",9,(IF('SKT LİSTESİ'!P4121&lt;=FİLTRE!$M$6,1,0)))</f>
        <v>1</v>
      </c>
      <c r="E4121" s="25" t="str">
        <f>IF(I4121="","",(COUNTIFS($L$4:L4121,L4121)))</f>
        <v/>
      </c>
      <c r="F4121" s="13">
        <f>IF(OR(B4121&lt;&gt;2,C4121&lt;&gt;1,D4121&lt;&gt;1,H4121&lt;&gt;1),0,
COUNTIFS($B$4:B4121,2,$C$4:C4121,1,$D$4:D4121,1,$H$4:H4121,1))</f>
        <v>0</v>
      </c>
      <c r="G4121" s="26" t="str">
        <f>IF(I4121="","",(COUNTIF($E$4:E4121,E4121)))</f>
        <v/>
      </c>
      <c r="H4121" s="1">
        <f>IF(AND(J4121="SAYIM",FİLTRE!$H$5="RAFTA",U4121&lt;&gt;0),1,0)+
IF(AND(J4121="İADE DEPO",FİLTRE!$H$5="İADE DEPO"),1,0)+
IF(FİLTRE!$H$5="TÜMÜ",1,0)+
IF(AND(J4121="FİRMA İADE",FİLTRE!$H$5="FİRMA İADE"),1,0)+
IF(AND(J4121="İMHA",FİLTRE!$H$5="İMHA"),1,0)</f>
        <v>1</v>
      </c>
      <c r="I4121" s="99"/>
      <c r="J4121" s="100"/>
      <c r="K4121" s="100"/>
      <c r="L4121" s="101"/>
      <c r="M4121" s="102"/>
      <c r="N4121" s="101"/>
      <c r="O4121" s="99"/>
      <c r="P4121" s="103"/>
      <c r="Q4121" s="104"/>
      <c r="R4121" s="50"/>
      <c r="S4121" s="105"/>
      <c r="T4121" s="106"/>
      <c r="U4121" s="107"/>
      <c r="V4121" s="108"/>
      <c r="W4121" s="107"/>
      <c r="X4121" s="107"/>
      <c r="AA4121" s="107"/>
      <c r="AB4121" s="110"/>
      <c r="AC4121" s="110"/>
      <c r="AE4121" s="105"/>
      <c r="AF4121" s="105"/>
      <c r="AR4121" s="112"/>
    </row>
    <row r="4122" spans="2:44" x14ac:dyDescent="0.25">
      <c r="B4122" s="1" t="str">
        <f>IF(I4122="","",
(IF(N4122=FİLTRE!$H$6,2,0)+IF(FİLTRE!$H$6="TOPLAM",2,0))
)</f>
        <v/>
      </c>
      <c r="C4122">
        <f>IF(FİLTRE!$M$5="",9,(IF(U4122&gt;=FİLTRE!$M$5,1,0)))</f>
        <v>1</v>
      </c>
      <c r="D4122" s="1">
        <f>IF(FİLTRE!$M$6="",9,(IF('SKT LİSTESİ'!P4122&lt;=FİLTRE!$M$6,1,0)))</f>
        <v>1</v>
      </c>
      <c r="E4122" s="25" t="str">
        <f>IF(I4122="","",(COUNTIFS($L$4:L4122,L4122)))</f>
        <v/>
      </c>
      <c r="F4122" s="13">
        <f>IF(OR(B4122&lt;&gt;2,C4122&lt;&gt;1,D4122&lt;&gt;1,H4122&lt;&gt;1),0,
COUNTIFS($B$4:B4122,2,$C$4:C4122,1,$D$4:D4122,1,$H$4:H4122,1))</f>
        <v>0</v>
      </c>
      <c r="G4122" s="26" t="str">
        <f>IF(I4122="","",(COUNTIF($E$4:E4122,E4122)))</f>
        <v/>
      </c>
      <c r="H4122" s="1">
        <f>IF(AND(J4122="SAYIM",FİLTRE!$H$5="RAFTA",U4122&lt;&gt;0),1,0)+
IF(AND(J4122="İADE DEPO",FİLTRE!$H$5="İADE DEPO"),1,0)+
IF(FİLTRE!$H$5="TÜMÜ",1,0)+
IF(AND(J4122="FİRMA İADE",FİLTRE!$H$5="FİRMA İADE"),1,0)+
IF(AND(J4122="İMHA",FİLTRE!$H$5="İMHA"),1,0)</f>
        <v>1</v>
      </c>
      <c r="I4122" s="99"/>
      <c r="J4122" s="100"/>
      <c r="K4122" s="100"/>
      <c r="L4122" s="101"/>
      <c r="M4122" s="102"/>
      <c r="N4122" s="101"/>
      <c r="O4122" s="99"/>
      <c r="P4122" s="103"/>
      <c r="Q4122" s="104"/>
      <c r="R4122" s="50"/>
      <c r="S4122" s="105"/>
      <c r="T4122" s="106"/>
      <c r="U4122" s="107"/>
      <c r="V4122" s="108"/>
      <c r="W4122" s="107"/>
      <c r="X4122" s="107"/>
      <c r="AA4122" s="107"/>
      <c r="AB4122" s="110"/>
      <c r="AC4122" s="110"/>
      <c r="AE4122" s="105"/>
      <c r="AF4122" s="105"/>
      <c r="AR4122" s="112"/>
    </row>
    <row r="4123" spans="2:44" x14ac:dyDescent="0.25">
      <c r="B4123" s="1" t="str">
        <f>IF(I4123="","",
(IF(N4123=FİLTRE!$H$6,2,0)+IF(FİLTRE!$H$6="TOPLAM",2,0))
)</f>
        <v/>
      </c>
      <c r="C4123">
        <f>IF(FİLTRE!$M$5="",9,(IF(U4123&gt;=FİLTRE!$M$5,1,0)))</f>
        <v>1</v>
      </c>
      <c r="D4123" s="1">
        <f>IF(FİLTRE!$M$6="",9,(IF('SKT LİSTESİ'!P4123&lt;=FİLTRE!$M$6,1,0)))</f>
        <v>1</v>
      </c>
      <c r="E4123" s="25" t="str">
        <f>IF(I4123="","",(COUNTIFS($L$4:L4123,L4123)))</f>
        <v/>
      </c>
      <c r="F4123" s="13">
        <f>IF(OR(B4123&lt;&gt;2,C4123&lt;&gt;1,D4123&lt;&gt;1,H4123&lt;&gt;1),0,
COUNTIFS($B$4:B4123,2,$C$4:C4123,1,$D$4:D4123,1,$H$4:H4123,1))</f>
        <v>0</v>
      </c>
      <c r="G4123" s="26" t="str">
        <f>IF(I4123="","",(COUNTIF($E$4:E4123,E4123)))</f>
        <v/>
      </c>
      <c r="H4123" s="1">
        <f>IF(AND(J4123="SAYIM",FİLTRE!$H$5="RAFTA",U4123&lt;&gt;0),1,0)+
IF(AND(J4123="İADE DEPO",FİLTRE!$H$5="İADE DEPO"),1,0)+
IF(FİLTRE!$H$5="TÜMÜ",1,0)+
IF(AND(J4123="FİRMA İADE",FİLTRE!$H$5="FİRMA İADE"),1,0)+
IF(AND(J4123="İMHA",FİLTRE!$H$5="İMHA"),1,0)</f>
        <v>1</v>
      </c>
      <c r="I4123" s="99"/>
      <c r="J4123" s="100"/>
      <c r="K4123" s="100"/>
      <c r="L4123" s="101"/>
      <c r="M4123" s="102"/>
      <c r="N4123" s="101"/>
      <c r="O4123" s="99"/>
      <c r="P4123" s="103"/>
      <c r="Q4123" s="104"/>
      <c r="R4123" s="50"/>
      <c r="S4123" s="105"/>
      <c r="T4123" s="106"/>
      <c r="U4123" s="107"/>
      <c r="V4123" s="108"/>
      <c r="W4123" s="107"/>
      <c r="X4123" s="107"/>
      <c r="AA4123" s="107"/>
      <c r="AB4123" s="110"/>
      <c r="AC4123" s="110"/>
      <c r="AE4123" s="105"/>
      <c r="AF4123" s="105"/>
      <c r="AR4123" s="112"/>
    </row>
    <row r="4124" spans="2:44" x14ac:dyDescent="0.25">
      <c r="B4124" s="1" t="str">
        <f>IF(I4124="","",
(IF(N4124=FİLTRE!$H$6,2,0)+IF(FİLTRE!$H$6="TOPLAM",2,0))
)</f>
        <v/>
      </c>
      <c r="C4124">
        <f>IF(FİLTRE!$M$5="",9,(IF(U4124&gt;=FİLTRE!$M$5,1,0)))</f>
        <v>1</v>
      </c>
      <c r="D4124" s="1">
        <f>IF(FİLTRE!$M$6="",9,(IF('SKT LİSTESİ'!P4124&lt;=FİLTRE!$M$6,1,0)))</f>
        <v>1</v>
      </c>
      <c r="E4124" s="25" t="str">
        <f>IF(I4124="","",(COUNTIFS($L$4:L4124,L4124)))</f>
        <v/>
      </c>
      <c r="F4124" s="13">
        <f>IF(OR(B4124&lt;&gt;2,C4124&lt;&gt;1,D4124&lt;&gt;1,H4124&lt;&gt;1),0,
COUNTIFS($B$4:B4124,2,$C$4:C4124,1,$D$4:D4124,1,$H$4:H4124,1))</f>
        <v>0</v>
      </c>
      <c r="G4124" s="26" t="str">
        <f>IF(I4124="","",(COUNTIF($E$4:E4124,E4124)))</f>
        <v/>
      </c>
      <c r="H4124" s="1">
        <f>IF(AND(J4124="SAYIM",FİLTRE!$H$5="RAFTA",U4124&lt;&gt;0),1,0)+
IF(AND(J4124="İADE DEPO",FİLTRE!$H$5="İADE DEPO"),1,0)+
IF(FİLTRE!$H$5="TÜMÜ",1,0)+
IF(AND(J4124="FİRMA İADE",FİLTRE!$H$5="FİRMA İADE"),1,0)+
IF(AND(J4124="İMHA",FİLTRE!$H$5="İMHA"),1,0)</f>
        <v>1</v>
      </c>
      <c r="I4124" s="99"/>
      <c r="J4124" s="100"/>
      <c r="K4124" s="100"/>
      <c r="L4124" s="101"/>
      <c r="M4124" s="102"/>
      <c r="N4124" s="101"/>
      <c r="O4124" s="99"/>
      <c r="P4124" s="103"/>
      <c r="Q4124" s="104"/>
      <c r="R4124" s="50"/>
      <c r="S4124" s="105"/>
      <c r="T4124" s="106"/>
      <c r="U4124" s="107"/>
      <c r="V4124" s="108"/>
      <c r="W4124" s="107"/>
      <c r="X4124" s="107"/>
      <c r="AA4124" s="107"/>
      <c r="AB4124" s="110"/>
      <c r="AC4124" s="110"/>
      <c r="AE4124" s="105"/>
      <c r="AF4124" s="105"/>
      <c r="AR4124" s="112"/>
    </row>
    <row r="4125" spans="2:44" x14ac:dyDescent="0.25">
      <c r="B4125" s="1" t="str">
        <f>IF(I4125="","",
(IF(N4125=FİLTRE!$H$6,2,0)+IF(FİLTRE!$H$6="TOPLAM",2,0))
)</f>
        <v/>
      </c>
      <c r="C4125">
        <f>IF(FİLTRE!$M$5="",9,(IF(U4125&gt;=FİLTRE!$M$5,1,0)))</f>
        <v>1</v>
      </c>
      <c r="D4125" s="1">
        <f>IF(FİLTRE!$M$6="",9,(IF('SKT LİSTESİ'!P4125&lt;=FİLTRE!$M$6,1,0)))</f>
        <v>1</v>
      </c>
      <c r="E4125" s="25" t="str">
        <f>IF(I4125="","",(COUNTIFS($L$4:L4125,L4125)))</f>
        <v/>
      </c>
      <c r="F4125" s="13">
        <f>IF(OR(B4125&lt;&gt;2,C4125&lt;&gt;1,D4125&lt;&gt;1,H4125&lt;&gt;1),0,
COUNTIFS($B$4:B4125,2,$C$4:C4125,1,$D$4:D4125,1,$H$4:H4125,1))</f>
        <v>0</v>
      </c>
      <c r="G4125" s="26" t="str">
        <f>IF(I4125="","",(COUNTIF($E$4:E4125,E4125)))</f>
        <v/>
      </c>
      <c r="H4125" s="1">
        <f>IF(AND(J4125="SAYIM",FİLTRE!$H$5="RAFTA",U4125&lt;&gt;0),1,0)+
IF(AND(J4125="İADE DEPO",FİLTRE!$H$5="İADE DEPO"),1,0)+
IF(FİLTRE!$H$5="TÜMÜ",1,0)+
IF(AND(J4125="FİRMA İADE",FİLTRE!$H$5="FİRMA İADE"),1,0)+
IF(AND(J4125="İMHA",FİLTRE!$H$5="İMHA"),1,0)</f>
        <v>1</v>
      </c>
      <c r="I4125" s="99"/>
      <c r="J4125" s="100"/>
      <c r="K4125" s="100"/>
      <c r="L4125" s="101"/>
      <c r="M4125" s="102"/>
      <c r="N4125" s="101"/>
      <c r="O4125" s="99"/>
      <c r="P4125" s="103"/>
      <c r="Q4125" s="104"/>
      <c r="R4125" s="50"/>
      <c r="S4125" s="105"/>
      <c r="T4125" s="106"/>
      <c r="U4125" s="107"/>
      <c r="V4125" s="108"/>
      <c r="W4125" s="107"/>
      <c r="X4125" s="107"/>
      <c r="AA4125" s="107"/>
      <c r="AB4125" s="110"/>
      <c r="AC4125" s="110"/>
      <c r="AE4125" s="105"/>
      <c r="AF4125" s="105"/>
      <c r="AR4125" s="112"/>
    </row>
    <row r="4126" spans="2:44" x14ac:dyDescent="0.25">
      <c r="B4126" s="1" t="str">
        <f>IF(I4126="","",
(IF(N4126=FİLTRE!$H$6,2,0)+IF(FİLTRE!$H$6="TOPLAM",2,0))
)</f>
        <v/>
      </c>
      <c r="C4126">
        <f>IF(FİLTRE!$M$5="",9,(IF(U4126&gt;=FİLTRE!$M$5,1,0)))</f>
        <v>1</v>
      </c>
      <c r="D4126" s="1">
        <f>IF(FİLTRE!$M$6="",9,(IF('SKT LİSTESİ'!P4126&lt;=FİLTRE!$M$6,1,0)))</f>
        <v>1</v>
      </c>
      <c r="E4126" s="25" t="str">
        <f>IF(I4126="","",(COUNTIFS($L$4:L4126,L4126)))</f>
        <v/>
      </c>
      <c r="F4126" s="13">
        <f>IF(OR(B4126&lt;&gt;2,C4126&lt;&gt;1,D4126&lt;&gt;1,H4126&lt;&gt;1),0,
COUNTIFS($B$4:B4126,2,$C$4:C4126,1,$D$4:D4126,1,$H$4:H4126,1))</f>
        <v>0</v>
      </c>
      <c r="G4126" s="26" t="str">
        <f>IF(I4126="","",(COUNTIF($E$4:E4126,E4126)))</f>
        <v/>
      </c>
      <c r="H4126" s="1">
        <f>IF(AND(J4126="SAYIM",FİLTRE!$H$5="RAFTA",U4126&lt;&gt;0),1,0)+
IF(AND(J4126="İADE DEPO",FİLTRE!$H$5="İADE DEPO"),1,0)+
IF(FİLTRE!$H$5="TÜMÜ",1,0)+
IF(AND(J4126="FİRMA İADE",FİLTRE!$H$5="FİRMA İADE"),1,0)+
IF(AND(J4126="İMHA",FİLTRE!$H$5="İMHA"),1,0)</f>
        <v>1</v>
      </c>
      <c r="I4126" s="99"/>
      <c r="J4126" s="100"/>
      <c r="K4126" s="100"/>
      <c r="L4126" s="101"/>
      <c r="M4126" s="102"/>
      <c r="N4126" s="101"/>
      <c r="O4126" s="99"/>
      <c r="P4126" s="103"/>
      <c r="Q4126" s="104"/>
      <c r="R4126" s="50"/>
      <c r="S4126" s="105"/>
      <c r="T4126" s="106"/>
      <c r="U4126" s="107"/>
      <c r="V4126" s="108"/>
      <c r="W4126" s="107"/>
      <c r="X4126" s="107"/>
      <c r="AA4126" s="107"/>
      <c r="AB4126" s="110"/>
      <c r="AC4126" s="110"/>
      <c r="AE4126" s="105"/>
      <c r="AF4126" s="105"/>
      <c r="AR4126" s="112"/>
    </row>
    <row r="4127" spans="2:44" x14ac:dyDescent="0.25">
      <c r="B4127" s="1" t="str">
        <f>IF(I4127="","",
(IF(N4127=FİLTRE!$H$6,2,0)+IF(FİLTRE!$H$6="TOPLAM",2,0))
)</f>
        <v/>
      </c>
      <c r="C4127">
        <f>IF(FİLTRE!$M$5="",9,(IF(U4127&gt;=FİLTRE!$M$5,1,0)))</f>
        <v>1</v>
      </c>
      <c r="D4127" s="1">
        <f>IF(FİLTRE!$M$6="",9,(IF('SKT LİSTESİ'!P4127&lt;=FİLTRE!$M$6,1,0)))</f>
        <v>1</v>
      </c>
      <c r="E4127" s="25" t="str">
        <f>IF(I4127="","",(COUNTIFS($L$4:L4127,L4127)))</f>
        <v/>
      </c>
      <c r="F4127" s="13">
        <f>IF(OR(B4127&lt;&gt;2,C4127&lt;&gt;1,D4127&lt;&gt;1,H4127&lt;&gt;1),0,
COUNTIFS($B$4:B4127,2,$C$4:C4127,1,$D$4:D4127,1,$H$4:H4127,1))</f>
        <v>0</v>
      </c>
      <c r="G4127" s="26" t="str">
        <f>IF(I4127="","",(COUNTIF($E$4:E4127,E4127)))</f>
        <v/>
      </c>
      <c r="H4127" s="1">
        <f>IF(AND(J4127="SAYIM",FİLTRE!$H$5="RAFTA",U4127&lt;&gt;0),1,0)+
IF(AND(J4127="İADE DEPO",FİLTRE!$H$5="İADE DEPO"),1,0)+
IF(FİLTRE!$H$5="TÜMÜ",1,0)+
IF(AND(J4127="FİRMA İADE",FİLTRE!$H$5="FİRMA İADE"),1,0)+
IF(AND(J4127="İMHA",FİLTRE!$H$5="İMHA"),1,0)</f>
        <v>1</v>
      </c>
      <c r="I4127" s="99"/>
      <c r="J4127" s="100"/>
      <c r="K4127" s="100"/>
      <c r="L4127" s="101"/>
      <c r="M4127" s="102"/>
      <c r="N4127" s="101"/>
      <c r="O4127" s="99"/>
      <c r="P4127" s="103"/>
      <c r="Q4127" s="104"/>
      <c r="R4127" s="50"/>
      <c r="S4127" s="105"/>
      <c r="T4127" s="106"/>
      <c r="U4127" s="107"/>
      <c r="V4127" s="108"/>
      <c r="W4127" s="107"/>
      <c r="X4127" s="107"/>
      <c r="AA4127" s="107"/>
      <c r="AB4127" s="110"/>
      <c r="AC4127" s="110"/>
      <c r="AE4127" s="105"/>
      <c r="AF4127" s="105"/>
      <c r="AR4127" s="112"/>
    </row>
    <row r="4128" spans="2:44" x14ac:dyDescent="0.25">
      <c r="B4128" s="1" t="str">
        <f>IF(I4128="","",
(IF(N4128=FİLTRE!$H$6,2,0)+IF(FİLTRE!$H$6="TOPLAM",2,0))
)</f>
        <v/>
      </c>
      <c r="C4128">
        <f>IF(FİLTRE!$M$5="",9,(IF(U4128&gt;=FİLTRE!$M$5,1,0)))</f>
        <v>1</v>
      </c>
      <c r="D4128" s="1">
        <f>IF(FİLTRE!$M$6="",9,(IF('SKT LİSTESİ'!P4128&lt;=FİLTRE!$M$6,1,0)))</f>
        <v>1</v>
      </c>
      <c r="E4128" s="25" t="str">
        <f>IF(I4128="","",(COUNTIFS($L$4:L4128,L4128)))</f>
        <v/>
      </c>
      <c r="F4128" s="13">
        <f>IF(OR(B4128&lt;&gt;2,C4128&lt;&gt;1,D4128&lt;&gt;1,H4128&lt;&gt;1),0,
COUNTIFS($B$4:B4128,2,$C$4:C4128,1,$D$4:D4128,1,$H$4:H4128,1))</f>
        <v>0</v>
      </c>
      <c r="G4128" s="26" t="str">
        <f>IF(I4128="","",(COUNTIF($E$4:E4128,E4128)))</f>
        <v/>
      </c>
      <c r="H4128" s="1">
        <f>IF(AND(J4128="SAYIM",FİLTRE!$H$5="RAFTA",U4128&lt;&gt;0),1,0)+
IF(AND(J4128="İADE DEPO",FİLTRE!$H$5="İADE DEPO"),1,0)+
IF(FİLTRE!$H$5="TÜMÜ",1,0)+
IF(AND(J4128="FİRMA İADE",FİLTRE!$H$5="FİRMA İADE"),1,0)+
IF(AND(J4128="İMHA",FİLTRE!$H$5="İMHA"),1,0)</f>
        <v>1</v>
      </c>
      <c r="I4128" s="99"/>
      <c r="J4128" s="100"/>
      <c r="K4128" s="100"/>
      <c r="L4128" s="101"/>
      <c r="M4128" s="102"/>
      <c r="N4128" s="101"/>
      <c r="O4128" s="99"/>
      <c r="P4128" s="103"/>
      <c r="Q4128" s="104"/>
      <c r="R4128" s="50"/>
      <c r="S4128" s="105"/>
      <c r="T4128" s="106"/>
      <c r="U4128" s="107"/>
      <c r="V4128" s="108"/>
      <c r="W4128" s="107"/>
      <c r="X4128" s="107"/>
      <c r="AA4128" s="107"/>
      <c r="AB4128" s="110"/>
      <c r="AC4128" s="110"/>
      <c r="AE4128" s="105"/>
      <c r="AF4128" s="105"/>
      <c r="AR4128" s="112"/>
    </row>
    <row r="4129" spans="2:44" x14ac:dyDescent="0.25">
      <c r="B4129" s="1" t="str">
        <f>IF(I4129="","",
(IF(N4129=FİLTRE!$H$6,2,0)+IF(FİLTRE!$H$6="TOPLAM",2,0))
)</f>
        <v/>
      </c>
      <c r="C4129">
        <f>IF(FİLTRE!$M$5="",9,(IF(U4129&gt;=FİLTRE!$M$5,1,0)))</f>
        <v>1</v>
      </c>
      <c r="D4129" s="1">
        <f>IF(FİLTRE!$M$6="",9,(IF('SKT LİSTESİ'!P4129&lt;=FİLTRE!$M$6,1,0)))</f>
        <v>1</v>
      </c>
      <c r="E4129" s="25" t="str">
        <f>IF(I4129="","",(COUNTIFS($L$4:L4129,L4129)))</f>
        <v/>
      </c>
      <c r="F4129" s="13">
        <f>IF(OR(B4129&lt;&gt;2,C4129&lt;&gt;1,D4129&lt;&gt;1,H4129&lt;&gt;1),0,
COUNTIFS($B$4:B4129,2,$C$4:C4129,1,$D$4:D4129,1,$H$4:H4129,1))</f>
        <v>0</v>
      </c>
      <c r="G4129" s="26" t="str">
        <f>IF(I4129="","",(COUNTIF($E$4:E4129,E4129)))</f>
        <v/>
      </c>
      <c r="H4129" s="1">
        <f>IF(AND(J4129="SAYIM",FİLTRE!$H$5="RAFTA",U4129&lt;&gt;0),1,0)+
IF(AND(J4129="İADE DEPO",FİLTRE!$H$5="İADE DEPO"),1,0)+
IF(FİLTRE!$H$5="TÜMÜ",1,0)+
IF(AND(J4129="FİRMA İADE",FİLTRE!$H$5="FİRMA İADE"),1,0)+
IF(AND(J4129="İMHA",FİLTRE!$H$5="İMHA"),1,0)</f>
        <v>1</v>
      </c>
      <c r="I4129" s="99"/>
      <c r="J4129" s="100"/>
      <c r="K4129" s="100"/>
      <c r="L4129" s="101"/>
      <c r="M4129" s="102"/>
      <c r="N4129" s="101"/>
      <c r="O4129" s="99"/>
      <c r="P4129" s="103"/>
      <c r="Q4129" s="104"/>
      <c r="R4129" s="50"/>
      <c r="S4129" s="105"/>
      <c r="T4129" s="106"/>
      <c r="U4129" s="107"/>
      <c r="V4129" s="108"/>
      <c r="W4129" s="107"/>
      <c r="X4129" s="107"/>
      <c r="AA4129" s="107"/>
      <c r="AB4129" s="110"/>
      <c r="AC4129" s="110"/>
      <c r="AE4129" s="105"/>
      <c r="AF4129" s="105"/>
      <c r="AR4129" s="112"/>
    </row>
    <row r="4130" spans="2:44" x14ac:dyDescent="0.25">
      <c r="B4130" s="1" t="str">
        <f>IF(I4130="","",
(IF(N4130=FİLTRE!$H$6,2,0)+IF(FİLTRE!$H$6="TOPLAM",2,0))
)</f>
        <v/>
      </c>
      <c r="C4130">
        <f>IF(FİLTRE!$M$5="",9,(IF(U4130&gt;=FİLTRE!$M$5,1,0)))</f>
        <v>1</v>
      </c>
      <c r="D4130" s="1">
        <f>IF(FİLTRE!$M$6="",9,(IF('SKT LİSTESİ'!P4130&lt;=FİLTRE!$M$6,1,0)))</f>
        <v>1</v>
      </c>
      <c r="E4130" s="25" t="str">
        <f>IF(I4130="","",(COUNTIFS($L$4:L4130,L4130)))</f>
        <v/>
      </c>
      <c r="F4130" s="13">
        <f>IF(OR(B4130&lt;&gt;2,C4130&lt;&gt;1,D4130&lt;&gt;1,H4130&lt;&gt;1),0,
COUNTIFS($B$4:B4130,2,$C$4:C4130,1,$D$4:D4130,1,$H$4:H4130,1))</f>
        <v>0</v>
      </c>
      <c r="G4130" s="26" t="str">
        <f>IF(I4130="","",(COUNTIF($E$4:E4130,E4130)))</f>
        <v/>
      </c>
      <c r="H4130" s="1">
        <f>IF(AND(J4130="SAYIM",FİLTRE!$H$5="RAFTA",U4130&lt;&gt;0),1,0)+
IF(AND(J4130="İADE DEPO",FİLTRE!$H$5="İADE DEPO"),1,0)+
IF(FİLTRE!$H$5="TÜMÜ",1,0)+
IF(AND(J4130="FİRMA İADE",FİLTRE!$H$5="FİRMA İADE"),1,0)+
IF(AND(J4130="İMHA",FİLTRE!$H$5="İMHA"),1,0)</f>
        <v>1</v>
      </c>
      <c r="I4130" s="99"/>
      <c r="J4130" s="100"/>
      <c r="K4130" s="100"/>
      <c r="L4130" s="101"/>
      <c r="M4130" s="102"/>
      <c r="N4130" s="101"/>
      <c r="O4130" s="99"/>
      <c r="P4130" s="103"/>
      <c r="Q4130" s="104"/>
      <c r="R4130" s="50"/>
      <c r="S4130" s="105"/>
      <c r="T4130" s="106"/>
      <c r="U4130" s="107"/>
      <c r="V4130" s="108"/>
      <c r="W4130" s="107"/>
      <c r="X4130" s="107"/>
      <c r="AA4130" s="107"/>
      <c r="AB4130" s="110"/>
      <c r="AC4130" s="110"/>
      <c r="AE4130" s="105"/>
      <c r="AF4130" s="105"/>
      <c r="AR4130" s="112"/>
    </row>
    <row r="4131" spans="2:44" x14ac:dyDescent="0.25">
      <c r="B4131" s="1" t="str">
        <f>IF(I4131="","",
(IF(N4131=FİLTRE!$H$6,2,0)+IF(FİLTRE!$H$6="TOPLAM",2,0))
)</f>
        <v/>
      </c>
      <c r="C4131">
        <f>IF(FİLTRE!$M$5="",9,(IF(U4131&gt;=FİLTRE!$M$5,1,0)))</f>
        <v>1</v>
      </c>
      <c r="D4131" s="1">
        <f>IF(FİLTRE!$M$6="",9,(IF('SKT LİSTESİ'!P4131&lt;=FİLTRE!$M$6,1,0)))</f>
        <v>1</v>
      </c>
      <c r="E4131" s="25" t="str">
        <f>IF(I4131="","",(COUNTIFS($L$4:L4131,L4131)))</f>
        <v/>
      </c>
      <c r="F4131" s="13">
        <f>IF(OR(B4131&lt;&gt;2,C4131&lt;&gt;1,D4131&lt;&gt;1,H4131&lt;&gt;1),0,
COUNTIFS($B$4:B4131,2,$C$4:C4131,1,$D$4:D4131,1,$H$4:H4131,1))</f>
        <v>0</v>
      </c>
      <c r="G4131" s="26" t="str">
        <f>IF(I4131="","",(COUNTIF($E$4:E4131,E4131)))</f>
        <v/>
      </c>
      <c r="H4131" s="1">
        <f>IF(AND(J4131="SAYIM",FİLTRE!$H$5="RAFTA",U4131&lt;&gt;0),1,0)+
IF(AND(J4131="İADE DEPO",FİLTRE!$H$5="İADE DEPO"),1,0)+
IF(FİLTRE!$H$5="TÜMÜ",1,0)+
IF(AND(J4131="FİRMA İADE",FİLTRE!$H$5="FİRMA İADE"),1,0)+
IF(AND(J4131="İMHA",FİLTRE!$H$5="İMHA"),1,0)</f>
        <v>1</v>
      </c>
      <c r="I4131" s="99"/>
      <c r="J4131" s="100"/>
      <c r="K4131" s="100"/>
      <c r="L4131" s="101"/>
      <c r="M4131" s="102"/>
      <c r="N4131" s="101"/>
      <c r="O4131" s="99"/>
      <c r="P4131" s="103"/>
      <c r="Q4131" s="104"/>
      <c r="R4131" s="50"/>
      <c r="S4131" s="105"/>
      <c r="T4131" s="106"/>
      <c r="U4131" s="107"/>
      <c r="V4131" s="108"/>
      <c r="W4131" s="107"/>
      <c r="X4131" s="107"/>
      <c r="AA4131" s="107"/>
      <c r="AB4131" s="110"/>
      <c r="AC4131" s="110"/>
      <c r="AE4131" s="105"/>
      <c r="AF4131" s="105"/>
      <c r="AR4131" s="112"/>
    </row>
    <row r="4132" spans="2:44" x14ac:dyDescent="0.25">
      <c r="B4132" s="1" t="str">
        <f>IF(I4132="","",
(IF(N4132=FİLTRE!$H$6,2,0)+IF(FİLTRE!$H$6="TOPLAM",2,0))
)</f>
        <v/>
      </c>
      <c r="C4132">
        <f>IF(FİLTRE!$M$5="",9,(IF(U4132&gt;=FİLTRE!$M$5,1,0)))</f>
        <v>1</v>
      </c>
      <c r="D4132" s="1">
        <f>IF(FİLTRE!$M$6="",9,(IF('SKT LİSTESİ'!P4132&lt;=FİLTRE!$M$6,1,0)))</f>
        <v>1</v>
      </c>
      <c r="E4132" s="25" t="str">
        <f>IF(I4132="","",(COUNTIFS($L$4:L4132,L4132)))</f>
        <v/>
      </c>
      <c r="F4132" s="13">
        <f>IF(OR(B4132&lt;&gt;2,C4132&lt;&gt;1,D4132&lt;&gt;1,H4132&lt;&gt;1),0,
COUNTIFS($B$4:B4132,2,$C$4:C4132,1,$D$4:D4132,1,$H$4:H4132,1))</f>
        <v>0</v>
      </c>
      <c r="G4132" s="26" t="str">
        <f>IF(I4132="","",(COUNTIF($E$4:E4132,E4132)))</f>
        <v/>
      </c>
      <c r="H4132" s="1">
        <f>IF(AND(J4132="SAYIM",FİLTRE!$H$5="RAFTA",U4132&lt;&gt;0),1,0)+
IF(AND(J4132="İADE DEPO",FİLTRE!$H$5="İADE DEPO"),1,0)+
IF(FİLTRE!$H$5="TÜMÜ",1,0)+
IF(AND(J4132="FİRMA İADE",FİLTRE!$H$5="FİRMA İADE"),1,0)+
IF(AND(J4132="İMHA",FİLTRE!$H$5="İMHA"),1,0)</f>
        <v>1</v>
      </c>
      <c r="I4132" s="99"/>
      <c r="J4132" s="100"/>
      <c r="K4132" s="100"/>
      <c r="L4132" s="101"/>
      <c r="M4132" s="102"/>
      <c r="N4132" s="101"/>
      <c r="O4132" s="99"/>
      <c r="P4132" s="103"/>
      <c r="Q4132" s="104"/>
      <c r="R4132" s="50"/>
      <c r="S4132" s="105"/>
      <c r="T4132" s="106"/>
      <c r="U4132" s="107"/>
      <c r="V4132" s="108"/>
      <c r="W4132" s="107"/>
      <c r="X4132" s="107"/>
      <c r="AA4132" s="107"/>
      <c r="AB4132" s="110"/>
      <c r="AC4132" s="110"/>
      <c r="AE4132" s="105"/>
      <c r="AF4132" s="105"/>
      <c r="AR4132" s="112"/>
    </row>
    <row r="4133" spans="2:44" x14ac:dyDescent="0.25">
      <c r="B4133" s="1" t="str">
        <f>IF(I4133="","",
(IF(N4133=FİLTRE!$H$6,2,0)+IF(FİLTRE!$H$6="TOPLAM",2,0))
)</f>
        <v/>
      </c>
      <c r="C4133">
        <f>IF(FİLTRE!$M$5="",9,(IF(U4133&gt;=FİLTRE!$M$5,1,0)))</f>
        <v>1</v>
      </c>
      <c r="D4133" s="1">
        <f>IF(FİLTRE!$M$6="",9,(IF('SKT LİSTESİ'!P4133&lt;=FİLTRE!$M$6,1,0)))</f>
        <v>1</v>
      </c>
      <c r="E4133" s="25" t="str">
        <f>IF(I4133="","",(COUNTIFS($L$4:L4133,L4133)))</f>
        <v/>
      </c>
      <c r="F4133" s="13">
        <f>IF(OR(B4133&lt;&gt;2,C4133&lt;&gt;1,D4133&lt;&gt;1,H4133&lt;&gt;1),0,
COUNTIFS($B$4:B4133,2,$C$4:C4133,1,$D$4:D4133,1,$H$4:H4133,1))</f>
        <v>0</v>
      </c>
      <c r="G4133" s="26" t="str">
        <f>IF(I4133="","",(COUNTIF($E$4:E4133,E4133)))</f>
        <v/>
      </c>
      <c r="H4133" s="1">
        <f>IF(AND(J4133="SAYIM",FİLTRE!$H$5="RAFTA",U4133&lt;&gt;0),1,0)+
IF(AND(J4133="İADE DEPO",FİLTRE!$H$5="İADE DEPO"),1,0)+
IF(FİLTRE!$H$5="TÜMÜ",1,0)+
IF(AND(J4133="FİRMA İADE",FİLTRE!$H$5="FİRMA İADE"),1,0)+
IF(AND(J4133="İMHA",FİLTRE!$H$5="İMHA"),1,0)</f>
        <v>1</v>
      </c>
      <c r="I4133" s="99"/>
      <c r="J4133" s="100"/>
      <c r="K4133" s="100"/>
      <c r="L4133" s="101"/>
      <c r="M4133" s="102"/>
      <c r="N4133" s="101"/>
      <c r="O4133" s="99"/>
      <c r="P4133" s="103"/>
      <c r="Q4133" s="104"/>
      <c r="R4133" s="50"/>
      <c r="S4133" s="105"/>
      <c r="T4133" s="106"/>
      <c r="U4133" s="107"/>
      <c r="V4133" s="108"/>
      <c r="W4133" s="107"/>
      <c r="X4133" s="107"/>
      <c r="AA4133" s="107"/>
      <c r="AB4133" s="110"/>
      <c r="AC4133" s="110"/>
      <c r="AE4133" s="105"/>
      <c r="AF4133" s="105"/>
      <c r="AR4133" s="112"/>
    </row>
    <row r="4134" spans="2:44" x14ac:dyDescent="0.25">
      <c r="B4134" s="1" t="str">
        <f>IF(I4134="","",
(IF(N4134=FİLTRE!$H$6,2,0)+IF(FİLTRE!$H$6="TOPLAM",2,0))
)</f>
        <v/>
      </c>
      <c r="C4134">
        <f>IF(FİLTRE!$M$5="",9,(IF(U4134&gt;=FİLTRE!$M$5,1,0)))</f>
        <v>1</v>
      </c>
      <c r="D4134" s="1">
        <f>IF(FİLTRE!$M$6="",9,(IF('SKT LİSTESİ'!P4134&lt;=FİLTRE!$M$6,1,0)))</f>
        <v>1</v>
      </c>
      <c r="E4134" s="25" t="str">
        <f>IF(I4134="","",(COUNTIFS($L$4:L4134,L4134)))</f>
        <v/>
      </c>
      <c r="F4134" s="13">
        <f>IF(OR(B4134&lt;&gt;2,C4134&lt;&gt;1,D4134&lt;&gt;1,H4134&lt;&gt;1),0,
COUNTIFS($B$4:B4134,2,$C$4:C4134,1,$D$4:D4134,1,$H$4:H4134,1))</f>
        <v>0</v>
      </c>
      <c r="G4134" s="26" t="str">
        <f>IF(I4134="","",(COUNTIF($E$4:E4134,E4134)))</f>
        <v/>
      </c>
      <c r="H4134" s="1">
        <f>IF(AND(J4134="SAYIM",FİLTRE!$H$5="RAFTA",U4134&lt;&gt;0),1,0)+
IF(AND(J4134="İADE DEPO",FİLTRE!$H$5="İADE DEPO"),1,0)+
IF(FİLTRE!$H$5="TÜMÜ",1,0)+
IF(AND(J4134="FİRMA İADE",FİLTRE!$H$5="FİRMA İADE"),1,0)+
IF(AND(J4134="İMHA",FİLTRE!$H$5="İMHA"),1,0)</f>
        <v>1</v>
      </c>
      <c r="I4134" s="99"/>
      <c r="J4134" s="100"/>
      <c r="K4134" s="100"/>
      <c r="L4134" s="101"/>
      <c r="M4134" s="102"/>
      <c r="N4134" s="101"/>
      <c r="O4134" s="99"/>
      <c r="P4134" s="103"/>
      <c r="Q4134" s="104"/>
      <c r="R4134" s="50"/>
      <c r="S4134" s="105"/>
      <c r="T4134" s="106"/>
      <c r="U4134" s="107"/>
      <c r="V4134" s="108"/>
      <c r="W4134" s="107"/>
      <c r="X4134" s="107"/>
      <c r="AA4134" s="107"/>
      <c r="AB4134" s="110"/>
      <c r="AC4134" s="110"/>
      <c r="AE4134" s="105"/>
      <c r="AF4134" s="105"/>
      <c r="AR4134" s="112"/>
    </row>
    <row r="4135" spans="2:44" x14ac:dyDescent="0.25">
      <c r="B4135" s="1" t="str">
        <f>IF(I4135="","",
(IF(N4135=FİLTRE!$H$6,2,0)+IF(FİLTRE!$H$6="TOPLAM",2,0))
)</f>
        <v/>
      </c>
      <c r="C4135">
        <f>IF(FİLTRE!$M$5="",9,(IF(U4135&gt;=FİLTRE!$M$5,1,0)))</f>
        <v>1</v>
      </c>
      <c r="D4135" s="1">
        <f>IF(FİLTRE!$M$6="",9,(IF('SKT LİSTESİ'!P4135&lt;=FİLTRE!$M$6,1,0)))</f>
        <v>1</v>
      </c>
      <c r="E4135" s="25" t="str">
        <f>IF(I4135="","",(COUNTIFS($L$4:L4135,L4135)))</f>
        <v/>
      </c>
      <c r="F4135" s="13">
        <f>IF(OR(B4135&lt;&gt;2,C4135&lt;&gt;1,D4135&lt;&gt;1,H4135&lt;&gt;1),0,
COUNTIFS($B$4:B4135,2,$C$4:C4135,1,$D$4:D4135,1,$H$4:H4135,1))</f>
        <v>0</v>
      </c>
      <c r="G4135" s="26" t="str">
        <f>IF(I4135="","",(COUNTIF($E$4:E4135,E4135)))</f>
        <v/>
      </c>
      <c r="H4135" s="1">
        <f>IF(AND(J4135="SAYIM",FİLTRE!$H$5="RAFTA",U4135&lt;&gt;0),1,0)+
IF(AND(J4135="İADE DEPO",FİLTRE!$H$5="İADE DEPO"),1,0)+
IF(FİLTRE!$H$5="TÜMÜ",1,0)+
IF(AND(J4135="FİRMA İADE",FİLTRE!$H$5="FİRMA İADE"),1,0)+
IF(AND(J4135="İMHA",FİLTRE!$H$5="İMHA"),1,0)</f>
        <v>1</v>
      </c>
      <c r="I4135" s="99"/>
      <c r="J4135" s="100"/>
      <c r="K4135" s="100"/>
      <c r="L4135" s="101"/>
      <c r="M4135" s="102"/>
      <c r="N4135" s="101"/>
      <c r="O4135" s="99"/>
      <c r="P4135" s="103"/>
      <c r="Q4135" s="104"/>
      <c r="R4135" s="50"/>
      <c r="S4135" s="105"/>
      <c r="T4135" s="106"/>
      <c r="U4135" s="107"/>
      <c r="V4135" s="108"/>
      <c r="W4135" s="107"/>
      <c r="X4135" s="107"/>
      <c r="AA4135" s="107"/>
      <c r="AB4135" s="110"/>
      <c r="AC4135" s="110"/>
      <c r="AE4135" s="105"/>
      <c r="AF4135" s="105"/>
      <c r="AR4135" s="112"/>
    </row>
    <row r="4136" spans="2:44" x14ac:dyDescent="0.25">
      <c r="B4136" s="1" t="str">
        <f>IF(I4136="","",
(IF(N4136=FİLTRE!$H$6,2,0)+IF(FİLTRE!$H$6="TOPLAM",2,0))
)</f>
        <v/>
      </c>
      <c r="C4136">
        <f>IF(FİLTRE!$M$5="",9,(IF(U4136&gt;=FİLTRE!$M$5,1,0)))</f>
        <v>1</v>
      </c>
      <c r="D4136" s="1">
        <f>IF(FİLTRE!$M$6="",9,(IF('SKT LİSTESİ'!P4136&lt;=FİLTRE!$M$6,1,0)))</f>
        <v>1</v>
      </c>
      <c r="E4136" s="25" t="str">
        <f>IF(I4136="","",(COUNTIFS($L$4:L4136,L4136)))</f>
        <v/>
      </c>
      <c r="F4136" s="13">
        <f>IF(OR(B4136&lt;&gt;2,C4136&lt;&gt;1,D4136&lt;&gt;1,H4136&lt;&gt;1),0,
COUNTIFS($B$4:B4136,2,$C$4:C4136,1,$D$4:D4136,1,$H$4:H4136,1))</f>
        <v>0</v>
      </c>
      <c r="G4136" s="26" t="str">
        <f>IF(I4136="","",(COUNTIF($E$4:E4136,E4136)))</f>
        <v/>
      </c>
      <c r="H4136" s="1">
        <f>IF(AND(J4136="SAYIM",FİLTRE!$H$5="RAFTA",U4136&lt;&gt;0),1,0)+
IF(AND(J4136="İADE DEPO",FİLTRE!$H$5="İADE DEPO"),1,0)+
IF(FİLTRE!$H$5="TÜMÜ",1,0)+
IF(AND(J4136="FİRMA İADE",FİLTRE!$H$5="FİRMA İADE"),1,0)+
IF(AND(J4136="İMHA",FİLTRE!$H$5="İMHA"),1,0)</f>
        <v>1</v>
      </c>
      <c r="I4136" s="99"/>
      <c r="J4136" s="100"/>
      <c r="K4136" s="100"/>
      <c r="L4136" s="101"/>
      <c r="M4136" s="102"/>
      <c r="N4136" s="101"/>
      <c r="O4136" s="99"/>
      <c r="P4136" s="103"/>
      <c r="Q4136" s="104"/>
      <c r="R4136" s="50"/>
      <c r="S4136" s="105"/>
      <c r="T4136" s="106"/>
      <c r="U4136" s="107"/>
      <c r="V4136" s="108"/>
      <c r="W4136" s="107"/>
      <c r="X4136" s="107"/>
      <c r="AA4136" s="107"/>
      <c r="AB4136" s="110"/>
      <c r="AC4136" s="110"/>
      <c r="AE4136" s="105"/>
      <c r="AF4136" s="105"/>
      <c r="AR4136" s="112"/>
    </row>
    <row r="4137" spans="2:44" x14ac:dyDescent="0.25">
      <c r="B4137" s="1" t="str">
        <f>IF(I4137="","",
(IF(N4137=FİLTRE!$H$6,2,0)+IF(FİLTRE!$H$6="TOPLAM",2,0))
)</f>
        <v/>
      </c>
      <c r="C4137">
        <f>IF(FİLTRE!$M$5="",9,(IF(U4137&gt;=FİLTRE!$M$5,1,0)))</f>
        <v>1</v>
      </c>
      <c r="D4137" s="1">
        <f>IF(FİLTRE!$M$6="",9,(IF('SKT LİSTESİ'!P4137&lt;=FİLTRE!$M$6,1,0)))</f>
        <v>1</v>
      </c>
      <c r="E4137" s="25" t="str">
        <f>IF(I4137="","",(COUNTIFS($L$4:L4137,L4137)))</f>
        <v/>
      </c>
      <c r="F4137" s="13">
        <f>IF(OR(B4137&lt;&gt;2,C4137&lt;&gt;1,D4137&lt;&gt;1,H4137&lt;&gt;1),0,
COUNTIFS($B$4:B4137,2,$C$4:C4137,1,$D$4:D4137,1,$H$4:H4137,1))</f>
        <v>0</v>
      </c>
      <c r="G4137" s="26" t="str">
        <f>IF(I4137="","",(COUNTIF($E$4:E4137,E4137)))</f>
        <v/>
      </c>
      <c r="H4137" s="1">
        <f>IF(AND(J4137="SAYIM",FİLTRE!$H$5="RAFTA",U4137&lt;&gt;0),1,0)+
IF(AND(J4137="İADE DEPO",FİLTRE!$H$5="İADE DEPO"),1,0)+
IF(FİLTRE!$H$5="TÜMÜ",1,0)+
IF(AND(J4137="FİRMA İADE",FİLTRE!$H$5="FİRMA İADE"),1,0)+
IF(AND(J4137="İMHA",FİLTRE!$H$5="İMHA"),1,0)</f>
        <v>1</v>
      </c>
      <c r="I4137" s="99"/>
      <c r="J4137" s="100"/>
      <c r="K4137" s="100"/>
      <c r="L4137" s="101"/>
      <c r="M4137" s="102"/>
      <c r="N4137" s="101"/>
      <c r="O4137" s="99"/>
      <c r="P4137" s="103"/>
      <c r="Q4137" s="104"/>
      <c r="R4137" s="50"/>
      <c r="S4137" s="105"/>
      <c r="T4137" s="106"/>
      <c r="U4137" s="107"/>
      <c r="V4137" s="108"/>
      <c r="W4137" s="107"/>
      <c r="X4137" s="107"/>
      <c r="AA4137" s="107"/>
      <c r="AB4137" s="110"/>
      <c r="AC4137" s="110"/>
      <c r="AE4137" s="105"/>
      <c r="AF4137" s="105"/>
      <c r="AR4137" s="112"/>
    </row>
    <row r="4138" spans="2:44" x14ac:dyDescent="0.25">
      <c r="B4138" s="1" t="str">
        <f>IF(I4138="","",
(IF(N4138=FİLTRE!$H$6,2,0)+IF(FİLTRE!$H$6="TOPLAM",2,0))
)</f>
        <v/>
      </c>
      <c r="C4138">
        <f>IF(FİLTRE!$M$5="",9,(IF(U4138&gt;=FİLTRE!$M$5,1,0)))</f>
        <v>1</v>
      </c>
      <c r="D4138" s="1">
        <f>IF(FİLTRE!$M$6="",9,(IF('SKT LİSTESİ'!P4138&lt;=FİLTRE!$M$6,1,0)))</f>
        <v>1</v>
      </c>
      <c r="E4138" s="25" t="str">
        <f>IF(I4138="","",(COUNTIFS($L$4:L4138,L4138)))</f>
        <v/>
      </c>
      <c r="F4138" s="13">
        <f>IF(OR(B4138&lt;&gt;2,C4138&lt;&gt;1,D4138&lt;&gt;1,H4138&lt;&gt;1),0,
COUNTIFS($B$4:B4138,2,$C$4:C4138,1,$D$4:D4138,1,$H$4:H4138,1))</f>
        <v>0</v>
      </c>
      <c r="G4138" s="26" t="str">
        <f>IF(I4138="","",(COUNTIF($E$4:E4138,E4138)))</f>
        <v/>
      </c>
      <c r="H4138" s="1">
        <f>IF(AND(J4138="SAYIM",FİLTRE!$H$5="RAFTA",U4138&lt;&gt;0),1,0)+
IF(AND(J4138="İADE DEPO",FİLTRE!$H$5="İADE DEPO"),1,0)+
IF(FİLTRE!$H$5="TÜMÜ",1,0)+
IF(AND(J4138="FİRMA İADE",FİLTRE!$H$5="FİRMA İADE"),1,0)+
IF(AND(J4138="İMHA",FİLTRE!$H$5="İMHA"),1,0)</f>
        <v>1</v>
      </c>
      <c r="I4138" s="99"/>
      <c r="J4138" s="100"/>
      <c r="K4138" s="100"/>
      <c r="L4138" s="101"/>
      <c r="M4138" s="102"/>
      <c r="N4138" s="101"/>
      <c r="O4138" s="99"/>
      <c r="P4138" s="103"/>
      <c r="Q4138" s="104"/>
      <c r="R4138" s="50"/>
      <c r="S4138" s="105"/>
      <c r="T4138" s="106"/>
      <c r="U4138" s="107"/>
      <c r="V4138" s="108"/>
      <c r="W4138" s="107"/>
      <c r="X4138" s="107"/>
      <c r="AA4138" s="107"/>
      <c r="AB4138" s="110"/>
      <c r="AC4138" s="110"/>
      <c r="AE4138" s="105"/>
      <c r="AF4138" s="105"/>
      <c r="AR4138" s="112"/>
    </row>
    <row r="4139" spans="2:44" x14ac:dyDescent="0.25">
      <c r="B4139" s="1" t="str">
        <f>IF(I4139="","",
(IF(N4139=FİLTRE!$H$6,2,0)+IF(FİLTRE!$H$6="TOPLAM",2,0))
)</f>
        <v/>
      </c>
      <c r="C4139">
        <f>IF(FİLTRE!$M$5="",9,(IF(U4139&gt;=FİLTRE!$M$5,1,0)))</f>
        <v>1</v>
      </c>
      <c r="D4139" s="1">
        <f>IF(FİLTRE!$M$6="",9,(IF('SKT LİSTESİ'!P4139&lt;=FİLTRE!$M$6,1,0)))</f>
        <v>1</v>
      </c>
      <c r="E4139" s="25" t="str">
        <f>IF(I4139="","",(COUNTIFS($L$4:L4139,L4139)))</f>
        <v/>
      </c>
      <c r="F4139" s="13">
        <f>IF(OR(B4139&lt;&gt;2,C4139&lt;&gt;1,D4139&lt;&gt;1,H4139&lt;&gt;1),0,
COUNTIFS($B$4:B4139,2,$C$4:C4139,1,$D$4:D4139,1,$H$4:H4139,1))</f>
        <v>0</v>
      </c>
      <c r="G4139" s="26" t="str">
        <f>IF(I4139="","",(COUNTIF($E$4:E4139,E4139)))</f>
        <v/>
      </c>
      <c r="H4139" s="1">
        <f>IF(AND(J4139="SAYIM",FİLTRE!$H$5="RAFTA",U4139&lt;&gt;0),1,0)+
IF(AND(J4139="İADE DEPO",FİLTRE!$H$5="İADE DEPO"),1,0)+
IF(FİLTRE!$H$5="TÜMÜ",1,0)+
IF(AND(J4139="FİRMA İADE",FİLTRE!$H$5="FİRMA İADE"),1,0)+
IF(AND(J4139="İMHA",FİLTRE!$H$5="İMHA"),1,0)</f>
        <v>1</v>
      </c>
      <c r="I4139" s="99"/>
      <c r="J4139" s="100"/>
      <c r="K4139" s="100"/>
      <c r="L4139" s="101"/>
      <c r="M4139" s="102"/>
      <c r="N4139" s="101"/>
      <c r="O4139" s="99"/>
      <c r="P4139" s="103"/>
      <c r="Q4139" s="104"/>
      <c r="R4139" s="50"/>
      <c r="S4139" s="105"/>
      <c r="T4139" s="106"/>
      <c r="U4139" s="107"/>
      <c r="V4139" s="108"/>
      <c r="W4139" s="107"/>
      <c r="X4139" s="107"/>
      <c r="AA4139" s="107"/>
      <c r="AB4139" s="110"/>
      <c r="AC4139" s="110"/>
      <c r="AE4139" s="105"/>
      <c r="AF4139" s="105"/>
      <c r="AR4139" s="112"/>
    </row>
    <row r="4140" spans="2:44" x14ac:dyDescent="0.25">
      <c r="B4140" s="1" t="str">
        <f>IF(I4140="","",
(IF(N4140=FİLTRE!$H$6,2,0)+IF(FİLTRE!$H$6="TOPLAM",2,0))
)</f>
        <v/>
      </c>
      <c r="C4140">
        <f>IF(FİLTRE!$M$5="",9,(IF(U4140&gt;=FİLTRE!$M$5,1,0)))</f>
        <v>1</v>
      </c>
      <c r="D4140" s="1">
        <f>IF(FİLTRE!$M$6="",9,(IF('SKT LİSTESİ'!P4140&lt;=FİLTRE!$M$6,1,0)))</f>
        <v>1</v>
      </c>
      <c r="E4140" s="25" t="str">
        <f>IF(I4140="","",(COUNTIFS($L$4:L4140,L4140)))</f>
        <v/>
      </c>
      <c r="F4140" s="13">
        <f>IF(OR(B4140&lt;&gt;2,C4140&lt;&gt;1,D4140&lt;&gt;1,H4140&lt;&gt;1),0,
COUNTIFS($B$4:B4140,2,$C$4:C4140,1,$D$4:D4140,1,$H$4:H4140,1))</f>
        <v>0</v>
      </c>
      <c r="G4140" s="26" t="str">
        <f>IF(I4140="","",(COUNTIF($E$4:E4140,E4140)))</f>
        <v/>
      </c>
      <c r="H4140" s="1">
        <f>IF(AND(J4140="SAYIM",FİLTRE!$H$5="RAFTA",U4140&lt;&gt;0),1,0)+
IF(AND(J4140="İADE DEPO",FİLTRE!$H$5="İADE DEPO"),1,0)+
IF(FİLTRE!$H$5="TÜMÜ",1,0)+
IF(AND(J4140="FİRMA İADE",FİLTRE!$H$5="FİRMA İADE"),1,0)+
IF(AND(J4140="İMHA",FİLTRE!$H$5="İMHA"),1,0)</f>
        <v>1</v>
      </c>
      <c r="I4140" s="99"/>
      <c r="J4140" s="100"/>
      <c r="K4140" s="100"/>
      <c r="L4140" s="101"/>
      <c r="M4140" s="102"/>
      <c r="N4140" s="101"/>
      <c r="O4140" s="99"/>
      <c r="P4140" s="103"/>
      <c r="Q4140" s="104"/>
      <c r="R4140" s="50"/>
      <c r="S4140" s="105"/>
      <c r="T4140" s="106"/>
      <c r="U4140" s="107"/>
      <c r="V4140" s="108"/>
      <c r="W4140" s="107"/>
      <c r="X4140" s="107"/>
      <c r="AA4140" s="107"/>
      <c r="AB4140" s="110"/>
      <c r="AC4140" s="110"/>
      <c r="AE4140" s="105"/>
      <c r="AF4140" s="105"/>
      <c r="AR4140" s="112"/>
    </row>
    <row r="4141" spans="2:44" x14ac:dyDescent="0.25">
      <c r="B4141" s="1" t="str">
        <f>IF(I4141="","",
(IF(N4141=FİLTRE!$H$6,2,0)+IF(FİLTRE!$H$6="TOPLAM",2,0))
)</f>
        <v/>
      </c>
      <c r="C4141">
        <f>IF(FİLTRE!$M$5="",9,(IF(U4141&gt;=FİLTRE!$M$5,1,0)))</f>
        <v>1</v>
      </c>
      <c r="D4141" s="1">
        <f>IF(FİLTRE!$M$6="",9,(IF('SKT LİSTESİ'!P4141&lt;=FİLTRE!$M$6,1,0)))</f>
        <v>1</v>
      </c>
      <c r="E4141" s="25" t="str">
        <f>IF(I4141="","",(COUNTIFS($L$4:L4141,L4141)))</f>
        <v/>
      </c>
      <c r="F4141" s="13">
        <f>IF(OR(B4141&lt;&gt;2,C4141&lt;&gt;1,D4141&lt;&gt;1,H4141&lt;&gt;1),0,
COUNTIFS($B$4:B4141,2,$C$4:C4141,1,$D$4:D4141,1,$H$4:H4141,1))</f>
        <v>0</v>
      </c>
      <c r="G4141" s="26" t="str">
        <f>IF(I4141="","",(COUNTIF($E$4:E4141,E4141)))</f>
        <v/>
      </c>
      <c r="H4141" s="1">
        <f>IF(AND(J4141="SAYIM",FİLTRE!$H$5="RAFTA",U4141&lt;&gt;0),1,0)+
IF(AND(J4141="İADE DEPO",FİLTRE!$H$5="İADE DEPO"),1,0)+
IF(FİLTRE!$H$5="TÜMÜ",1,0)+
IF(AND(J4141="FİRMA İADE",FİLTRE!$H$5="FİRMA İADE"),1,0)+
IF(AND(J4141="İMHA",FİLTRE!$H$5="İMHA"),1,0)</f>
        <v>1</v>
      </c>
      <c r="I4141" s="99"/>
      <c r="J4141" s="100"/>
      <c r="K4141" s="100"/>
      <c r="L4141" s="101"/>
      <c r="M4141" s="102"/>
      <c r="N4141" s="101"/>
      <c r="O4141" s="99"/>
      <c r="P4141" s="103"/>
      <c r="Q4141" s="104"/>
      <c r="R4141" s="50"/>
      <c r="S4141" s="105"/>
      <c r="T4141" s="106"/>
      <c r="U4141" s="107"/>
      <c r="V4141" s="108"/>
      <c r="W4141" s="107"/>
      <c r="X4141" s="107"/>
      <c r="AA4141" s="107"/>
      <c r="AB4141" s="110"/>
      <c r="AC4141" s="110"/>
      <c r="AE4141" s="105"/>
      <c r="AF4141" s="105"/>
      <c r="AR4141" s="112"/>
    </row>
    <row r="4142" spans="2:44" x14ac:dyDescent="0.25">
      <c r="B4142" s="1" t="str">
        <f>IF(I4142="","",
(IF(N4142=FİLTRE!$H$6,2,0)+IF(FİLTRE!$H$6="TOPLAM",2,0))
)</f>
        <v/>
      </c>
      <c r="C4142">
        <f>IF(FİLTRE!$M$5="",9,(IF(U4142&gt;=FİLTRE!$M$5,1,0)))</f>
        <v>1</v>
      </c>
      <c r="D4142" s="1">
        <f>IF(FİLTRE!$M$6="",9,(IF('SKT LİSTESİ'!P4142&lt;=FİLTRE!$M$6,1,0)))</f>
        <v>1</v>
      </c>
      <c r="E4142" s="25" t="str">
        <f>IF(I4142="","",(COUNTIFS($L$4:L4142,L4142)))</f>
        <v/>
      </c>
      <c r="F4142" s="13">
        <f>IF(OR(B4142&lt;&gt;2,C4142&lt;&gt;1,D4142&lt;&gt;1,H4142&lt;&gt;1),0,
COUNTIFS($B$4:B4142,2,$C$4:C4142,1,$D$4:D4142,1,$H$4:H4142,1))</f>
        <v>0</v>
      </c>
      <c r="G4142" s="26" t="str">
        <f>IF(I4142="","",(COUNTIF($E$4:E4142,E4142)))</f>
        <v/>
      </c>
      <c r="H4142" s="1">
        <f>IF(AND(J4142="SAYIM",FİLTRE!$H$5="RAFTA",U4142&lt;&gt;0),1,0)+
IF(AND(J4142="İADE DEPO",FİLTRE!$H$5="İADE DEPO"),1,0)+
IF(FİLTRE!$H$5="TÜMÜ",1,0)+
IF(AND(J4142="FİRMA İADE",FİLTRE!$H$5="FİRMA İADE"),1,0)+
IF(AND(J4142="İMHA",FİLTRE!$H$5="İMHA"),1,0)</f>
        <v>1</v>
      </c>
      <c r="I4142" s="99"/>
      <c r="J4142" s="100"/>
      <c r="K4142" s="100"/>
      <c r="L4142" s="101"/>
      <c r="M4142" s="102"/>
      <c r="N4142" s="101"/>
      <c r="O4142" s="99"/>
      <c r="P4142" s="103"/>
      <c r="Q4142" s="104"/>
      <c r="R4142" s="50"/>
      <c r="S4142" s="105"/>
      <c r="T4142" s="106"/>
      <c r="U4142" s="107"/>
      <c r="V4142" s="108"/>
      <c r="W4142" s="107"/>
      <c r="X4142" s="107"/>
      <c r="AA4142" s="107"/>
      <c r="AB4142" s="110"/>
      <c r="AC4142" s="110"/>
      <c r="AE4142" s="105"/>
      <c r="AF4142" s="105"/>
      <c r="AR4142" s="112"/>
    </row>
    <row r="4143" spans="2:44" x14ac:dyDescent="0.25">
      <c r="B4143" s="1" t="str">
        <f>IF(I4143="","",
(IF(N4143=FİLTRE!$H$6,2,0)+IF(FİLTRE!$H$6="TOPLAM",2,0))
)</f>
        <v/>
      </c>
      <c r="C4143">
        <f>IF(FİLTRE!$M$5="",9,(IF(U4143&gt;=FİLTRE!$M$5,1,0)))</f>
        <v>1</v>
      </c>
      <c r="D4143" s="1">
        <f>IF(FİLTRE!$M$6="",9,(IF('SKT LİSTESİ'!P4143&lt;=FİLTRE!$M$6,1,0)))</f>
        <v>1</v>
      </c>
      <c r="E4143" s="25" t="str">
        <f>IF(I4143="","",(COUNTIFS($L$4:L4143,L4143)))</f>
        <v/>
      </c>
      <c r="F4143" s="13">
        <f>IF(OR(B4143&lt;&gt;2,C4143&lt;&gt;1,D4143&lt;&gt;1,H4143&lt;&gt;1),0,
COUNTIFS($B$4:B4143,2,$C$4:C4143,1,$D$4:D4143,1,$H$4:H4143,1))</f>
        <v>0</v>
      </c>
      <c r="G4143" s="26" t="str">
        <f>IF(I4143="","",(COUNTIF($E$4:E4143,E4143)))</f>
        <v/>
      </c>
      <c r="H4143" s="1">
        <f>IF(AND(J4143="SAYIM",FİLTRE!$H$5="RAFTA",U4143&lt;&gt;0),1,0)+
IF(AND(J4143="İADE DEPO",FİLTRE!$H$5="İADE DEPO"),1,0)+
IF(FİLTRE!$H$5="TÜMÜ",1,0)+
IF(AND(J4143="FİRMA İADE",FİLTRE!$H$5="FİRMA İADE"),1,0)+
IF(AND(J4143="İMHA",FİLTRE!$H$5="İMHA"),1,0)</f>
        <v>1</v>
      </c>
      <c r="I4143" s="99"/>
      <c r="J4143" s="100"/>
      <c r="K4143" s="100"/>
      <c r="L4143" s="101"/>
      <c r="M4143" s="102"/>
      <c r="N4143" s="101"/>
      <c r="O4143" s="99"/>
      <c r="P4143" s="103"/>
      <c r="Q4143" s="104"/>
      <c r="R4143" s="50"/>
      <c r="S4143" s="105"/>
      <c r="T4143" s="106"/>
      <c r="U4143" s="107"/>
      <c r="V4143" s="108"/>
      <c r="W4143" s="107"/>
      <c r="X4143" s="107"/>
      <c r="AA4143" s="107"/>
      <c r="AB4143" s="110"/>
      <c r="AC4143" s="110"/>
      <c r="AE4143" s="105"/>
      <c r="AF4143" s="105"/>
      <c r="AR4143" s="112"/>
    </row>
    <row r="4144" spans="2:44" x14ac:dyDescent="0.25">
      <c r="B4144" s="1" t="str">
        <f>IF(I4144="","",
(IF(N4144=FİLTRE!$H$6,2,0)+IF(FİLTRE!$H$6="TOPLAM",2,0))
)</f>
        <v/>
      </c>
      <c r="C4144">
        <f>IF(FİLTRE!$M$5="",9,(IF(U4144&gt;=FİLTRE!$M$5,1,0)))</f>
        <v>1</v>
      </c>
      <c r="D4144" s="1">
        <f>IF(FİLTRE!$M$6="",9,(IF('SKT LİSTESİ'!P4144&lt;=FİLTRE!$M$6,1,0)))</f>
        <v>1</v>
      </c>
      <c r="E4144" s="25" t="str">
        <f>IF(I4144="","",(COUNTIFS($L$4:L4144,L4144)))</f>
        <v/>
      </c>
      <c r="F4144" s="13">
        <f>IF(OR(B4144&lt;&gt;2,C4144&lt;&gt;1,D4144&lt;&gt;1,H4144&lt;&gt;1),0,
COUNTIFS($B$4:B4144,2,$C$4:C4144,1,$D$4:D4144,1,$H$4:H4144,1))</f>
        <v>0</v>
      </c>
      <c r="G4144" s="26" t="str">
        <f>IF(I4144="","",(COUNTIF($E$4:E4144,E4144)))</f>
        <v/>
      </c>
      <c r="H4144" s="1">
        <f>IF(AND(J4144="SAYIM",FİLTRE!$H$5="RAFTA",U4144&lt;&gt;0),1,0)+
IF(AND(J4144="İADE DEPO",FİLTRE!$H$5="İADE DEPO"),1,0)+
IF(FİLTRE!$H$5="TÜMÜ",1,0)+
IF(AND(J4144="FİRMA İADE",FİLTRE!$H$5="FİRMA İADE"),1,0)+
IF(AND(J4144="İMHA",FİLTRE!$H$5="İMHA"),1,0)</f>
        <v>1</v>
      </c>
      <c r="I4144" s="99"/>
      <c r="J4144" s="100"/>
      <c r="K4144" s="100"/>
      <c r="L4144" s="101"/>
      <c r="M4144" s="102"/>
      <c r="N4144" s="101"/>
      <c r="O4144" s="99"/>
      <c r="P4144" s="103"/>
      <c r="Q4144" s="104"/>
      <c r="R4144" s="50"/>
      <c r="S4144" s="105"/>
      <c r="T4144" s="106"/>
      <c r="U4144" s="107"/>
      <c r="V4144" s="108"/>
      <c r="W4144" s="107"/>
      <c r="X4144" s="107"/>
      <c r="AA4144" s="107"/>
      <c r="AB4144" s="110"/>
      <c r="AC4144" s="110"/>
      <c r="AE4144" s="105"/>
      <c r="AF4144" s="105"/>
      <c r="AR4144" s="112"/>
    </row>
    <row r="4145" spans="2:44" x14ac:dyDescent="0.25">
      <c r="B4145" s="1" t="str">
        <f>IF(I4145="","",
(IF(N4145=FİLTRE!$H$6,2,0)+IF(FİLTRE!$H$6="TOPLAM",2,0))
)</f>
        <v/>
      </c>
      <c r="C4145">
        <f>IF(FİLTRE!$M$5="",9,(IF(U4145&gt;=FİLTRE!$M$5,1,0)))</f>
        <v>1</v>
      </c>
      <c r="D4145" s="1">
        <f>IF(FİLTRE!$M$6="",9,(IF('SKT LİSTESİ'!P4145&lt;=FİLTRE!$M$6,1,0)))</f>
        <v>1</v>
      </c>
      <c r="E4145" s="25" t="str">
        <f>IF(I4145="","",(COUNTIFS($L$4:L4145,L4145)))</f>
        <v/>
      </c>
      <c r="F4145" s="13">
        <f>IF(OR(B4145&lt;&gt;2,C4145&lt;&gt;1,D4145&lt;&gt;1,H4145&lt;&gt;1),0,
COUNTIFS($B$4:B4145,2,$C$4:C4145,1,$D$4:D4145,1,$H$4:H4145,1))</f>
        <v>0</v>
      </c>
      <c r="G4145" s="26" t="str">
        <f>IF(I4145="","",(COUNTIF($E$4:E4145,E4145)))</f>
        <v/>
      </c>
      <c r="H4145" s="1">
        <f>IF(AND(J4145="SAYIM",FİLTRE!$H$5="RAFTA",U4145&lt;&gt;0),1,0)+
IF(AND(J4145="İADE DEPO",FİLTRE!$H$5="İADE DEPO"),1,0)+
IF(FİLTRE!$H$5="TÜMÜ",1,0)+
IF(AND(J4145="FİRMA İADE",FİLTRE!$H$5="FİRMA İADE"),1,0)+
IF(AND(J4145="İMHA",FİLTRE!$H$5="İMHA"),1,0)</f>
        <v>1</v>
      </c>
      <c r="I4145" s="99"/>
      <c r="J4145" s="100"/>
      <c r="K4145" s="100"/>
      <c r="L4145" s="101"/>
      <c r="M4145" s="102"/>
      <c r="N4145" s="101"/>
      <c r="O4145" s="99"/>
      <c r="P4145" s="103"/>
      <c r="Q4145" s="104"/>
      <c r="R4145" s="50"/>
      <c r="S4145" s="105"/>
      <c r="T4145" s="106"/>
      <c r="U4145" s="107"/>
      <c r="V4145" s="108"/>
      <c r="W4145" s="107"/>
      <c r="X4145" s="107"/>
      <c r="AA4145" s="107"/>
      <c r="AB4145" s="110"/>
      <c r="AC4145" s="110"/>
      <c r="AE4145" s="105"/>
      <c r="AF4145" s="105"/>
      <c r="AR4145" s="112"/>
    </row>
    <row r="4146" spans="2:44" x14ac:dyDescent="0.25">
      <c r="B4146" s="1" t="str">
        <f>IF(I4146="","",
(IF(N4146=FİLTRE!$H$6,2,0)+IF(FİLTRE!$H$6="TOPLAM",2,0))
)</f>
        <v/>
      </c>
      <c r="C4146">
        <f>IF(FİLTRE!$M$5="",9,(IF(U4146&gt;=FİLTRE!$M$5,1,0)))</f>
        <v>1</v>
      </c>
      <c r="D4146" s="1">
        <f>IF(FİLTRE!$M$6="",9,(IF('SKT LİSTESİ'!P4146&lt;=FİLTRE!$M$6,1,0)))</f>
        <v>1</v>
      </c>
      <c r="E4146" s="25" t="str">
        <f>IF(I4146="","",(COUNTIFS($L$4:L4146,L4146)))</f>
        <v/>
      </c>
      <c r="F4146" s="13">
        <f>IF(OR(B4146&lt;&gt;2,C4146&lt;&gt;1,D4146&lt;&gt;1,H4146&lt;&gt;1),0,
COUNTIFS($B$4:B4146,2,$C$4:C4146,1,$D$4:D4146,1,$H$4:H4146,1))</f>
        <v>0</v>
      </c>
      <c r="G4146" s="26" t="str">
        <f>IF(I4146="","",(COUNTIF($E$4:E4146,E4146)))</f>
        <v/>
      </c>
      <c r="H4146" s="1">
        <f>IF(AND(J4146="SAYIM",FİLTRE!$H$5="RAFTA",U4146&lt;&gt;0),1,0)+
IF(AND(J4146="İADE DEPO",FİLTRE!$H$5="İADE DEPO"),1,0)+
IF(FİLTRE!$H$5="TÜMÜ",1,0)+
IF(AND(J4146="FİRMA İADE",FİLTRE!$H$5="FİRMA İADE"),1,0)+
IF(AND(J4146="İMHA",FİLTRE!$H$5="İMHA"),1,0)</f>
        <v>1</v>
      </c>
      <c r="I4146" s="99"/>
      <c r="J4146" s="100"/>
      <c r="K4146" s="100"/>
      <c r="L4146" s="101"/>
      <c r="M4146" s="102"/>
      <c r="N4146" s="101"/>
      <c r="O4146" s="99"/>
      <c r="P4146" s="103"/>
      <c r="Q4146" s="104"/>
      <c r="R4146" s="50"/>
      <c r="S4146" s="105"/>
      <c r="T4146" s="106"/>
      <c r="U4146" s="107"/>
      <c r="V4146" s="108"/>
      <c r="W4146" s="107"/>
      <c r="X4146" s="107"/>
      <c r="AA4146" s="107"/>
      <c r="AB4146" s="110"/>
      <c r="AC4146" s="110"/>
      <c r="AE4146" s="105"/>
      <c r="AF4146" s="105"/>
      <c r="AR4146" s="112"/>
    </row>
    <row r="4147" spans="2:44" x14ac:dyDescent="0.25">
      <c r="B4147" s="1" t="str">
        <f>IF(I4147="","",
(IF(N4147=FİLTRE!$H$6,2,0)+IF(FİLTRE!$H$6="TOPLAM",2,0))
)</f>
        <v/>
      </c>
      <c r="C4147">
        <f>IF(FİLTRE!$M$5="",9,(IF(U4147&gt;=FİLTRE!$M$5,1,0)))</f>
        <v>1</v>
      </c>
      <c r="D4147" s="1">
        <f>IF(FİLTRE!$M$6="",9,(IF('SKT LİSTESİ'!P4147&lt;=FİLTRE!$M$6,1,0)))</f>
        <v>1</v>
      </c>
      <c r="E4147" s="25" t="str">
        <f>IF(I4147="","",(COUNTIFS($L$4:L4147,L4147)))</f>
        <v/>
      </c>
      <c r="F4147" s="13">
        <f>IF(OR(B4147&lt;&gt;2,C4147&lt;&gt;1,D4147&lt;&gt;1,H4147&lt;&gt;1),0,
COUNTIFS($B$4:B4147,2,$C$4:C4147,1,$D$4:D4147,1,$H$4:H4147,1))</f>
        <v>0</v>
      </c>
      <c r="G4147" s="26" t="str">
        <f>IF(I4147="","",(COUNTIF($E$4:E4147,E4147)))</f>
        <v/>
      </c>
      <c r="H4147" s="1">
        <f>IF(AND(J4147="SAYIM",FİLTRE!$H$5="RAFTA",U4147&lt;&gt;0),1,0)+
IF(AND(J4147="İADE DEPO",FİLTRE!$H$5="İADE DEPO"),1,0)+
IF(FİLTRE!$H$5="TÜMÜ",1,0)+
IF(AND(J4147="FİRMA İADE",FİLTRE!$H$5="FİRMA İADE"),1,0)+
IF(AND(J4147="İMHA",FİLTRE!$H$5="İMHA"),1,0)</f>
        <v>1</v>
      </c>
      <c r="I4147" s="99"/>
      <c r="J4147" s="100"/>
      <c r="K4147" s="100"/>
      <c r="L4147" s="101"/>
      <c r="M4147" s="102"/>
      <c r="N4147" s="101"/>
      <c r="O4147" s="99"/>
      <c r="P4147" s="103"/>
      <c r="Q4147" s="104"/>
      <c r="R4147" s="50"/>
      <c r="S4147" s="105"/>
      <c r="T4147" s="106"/>
      <c r="U4147" s="107"/>
      <c r="V4147" s="108"/>
      <c r="W4147" s="107"/>
      <c r="X4147" s="107"/>
      <c r="AA4147" s="107"/>
      <c r="AB4147" s="110"/>
      <c r="AC4147" s="110"/>
      <c r="AE4147" s="105"/>
      <c r="AF4147" s="105"/>
      <c r="AR4147" s="112"/>
    </row>
    <row r="4148" spans="2:44" x14ac:dyDescent="0.25">
      <c r="B4148" s="1" t="str">
        <f>IF(I4148="","",
(IF(N4148=FİLTRE!$H$6,2,0)+IF(FİLTRE!$H$6="TOPLAM",2,0))
)</f>
        <v/>
      </c>
      <c r="C4148">
        <f>IF(FİLTRE!$M$5="",9,(IF(U4148&gt;=FİLTRE!$M$5,1,0)))</f>
        <v>1</v>
      </c>
      <c r="D4148" s="1">
        <f>IF(FİLTRE!$M$6="",9,(IF('SKT LİSTESİ'!P4148&lt;=FİLTRE!$M$6,1,0)))</f>
        <v>1</v>
      </c>
      <c r="E4148" s="25" t="str">
        <f>IF(I4148="","",(COUNTIFS($L$4:L4148,L4148)))</f>
        <v/>
      </c>
      <c r="F4148" s="13">
        <f>IF(OR(B4148&lt;&gt;2,C4148&lt;&gt;1,D4148&lt;&gt;1,H4148&lt;&gt;1),0,
COUNTIFS($B$4:B4148,2,$C$4:C4148,1,$D$4:D4148,1,$H$4:H4148,1))</f>
        <v>0</v>
      </c>
      <c r="G4148" s="26" t="str">
        <f>IF(I4148="","",(COUNTIF($E$4:E4148,E4148)))</f>
        <v/>
      </c>
      <c r="H4148" s="1">
        <f>IF(AND(J4148="SAYIM",FİLTRE!$H$5="RAFTA",U4148&lt;&gt;0),1,0)+
IF(AND(J4148="İADE DEPO",FİLTRE!$H$5="İADE DEPO"),1,0)+
IF(FİLTRE!$H$5="TÜMÜ",1,0)+
IF(AND(J4148="FİRMA İADE",FİLTRE!$H$5="FİRMA İADE"),1,0)+
IF(AND(J4148="İMHA",FİLTRE!$H$5="İMHA"),1,0)</f>
        <v>1</v>
      </c>
      <c r="I4148" s="99"/>
      <c r="J4148" s="100"/>
      <c r="K4148" s="100"/>
      <c r="L4148" s="101"/>
      <c r="M4148" s="102"/>
      <c r="N4148" s="101"/>
      <c r="O4148" s="99"/>
      <c r="P4148" s="103"/>
      <c r="Q4148" s="104"/>
      <c r="R4148" s="50"/>
      <c r="S4148" s="105"/>
      <c r="T4148" s="106"/>
      <c r="U4148" s="107"/>
      <c r="V4148" s="108"/>
      <c r="W4148" s="107"/>
      <c r="X4148" s="107"/>
      <c r="AA4148" s="107"/>
      <c r="AB4148" s="110"/>
      <c r="AC4148" s="110"/>
      <c r="AE4148" s="105"/>
      <c r="AF4148" s="105"/>
      <c r="AR4148" s="112"/>
    </row>
    <row r="4149" spans="2:44" x14ac:dyDescent="0.25">
      <c r="B4149" s="1" t="str">
        <f>IF(I4149="","",
(IF(N4149=FİLTRE!$H$6,2,0)+IF(FİLTRE!$H$6="TOPLAM",2,0))
)</f>
        <v/>
      </c>
      <c r="C4149">
        <f>IF(FİLTRE!$M$5="",9,(IF(U4149&gt;=FİLTRE!$M$5,1,0)))</f>
        <v>1</v>
      </c>
      <c r="D4149" s="1">
        <f>IF(FİLTRE!$M$6="",9,(IF('SKT LİSTESİ'!P4149&lt;=FİLTRE!$M$6,1,0)))</f>
        <v>1</v>
      </c>
      <c r="E4149" s="25" t="str">
        <f>IF(I4149="","",(COUNTIFS($L$4:L4149,L4149)))</f>
        <v/>
      </c>
      <c r="F4149" s="13">
        <f>IF(OR(B4149&lt;&gt;2,C4149&lt;&gt;1,D4149&lt;&gt;1,H4149&lt;&gt;1),0,
COUNTIFS($B$4:B4149,2,$C$4:C4149,1,$D$4:D4149,1,$H$4:H4149,1))</f>
        <v>0</v>
      </c>
      <c r="G4149" s="26" t="str">
        <f>IF(I4149="","",(COUNTIF($E$4:E4149,E4149)))</f>
        <v/>
      </c>
      <c r="H4149" s="1">
        <f>IF(AND(J4149="SAYIM",FİLTRE!$H$5="RAFTA",U4149&lt;&gt;0),1,0)+
IF(AND(J4149="İADE DEPO",FİLTRE!$H$5="İADE DEPO"),1,0)+
IF(FİLTRE!$H$5="TÜMÜ",1,0)+
IF(AND(J4149="FİRMA İADE",FİLTRE!$H$5="FİRMA İADE"),1,0)+
IF(AND(J4149="İMHA",FİLTRE!$H$5="İMHA"),1,0)</f>
        <v>1</v>
      </c>
      <c r="I4149" s="99"/>
      <c r="J4149" s="100"/>
      <c r="K4149" s="100"/>
      <c r="L4149" s="101"/>
      <c r="M4149" s="102"/>
      <c r="N4149" s="101"/>
      <c r="O4149" s="99"/>
      <c r="P4149" s="103"/>
      <c r="Q4149" s="104"/>
      <c r="R4149" s="50"/>
      <c r="S4149" s="105"/>
      <c r="T4149" s="106"/>
      <c r="U4149" s="107"/>
      <c r="V4149" s="108"/>
      <c r="W4149" s="107"/>
      <c r="X4149" s="107"/>
      <c r="AA4149" s="107"/>
      <c r="AB4149" s="110"/>
      <c r="AC4149" s="110"/>
      <c r="AE4149" s="105"/>
      <c r="AF4149" s="105"/>
      <c r="AR4149" s="112"/>
    </row>
    <row r="4150" spans="2:44" x14ac:dyDescent="0.25">
      <c r="B4150" s="1" t="str">
        <f>IF(I4150="","",
(IF(N4150=FİLTRE!$H$6,2,0)+IF(FİLTRE!$H$6="TOPLAM",2,0))
)</f>
        <v/>
      </c>
      <c r="C4150">
        <f>IF(FİLTRE!$M$5="",9,(IF(U4150&gt;=FİLTRE!$M$5,1,0)))</f>
        <v>1</v>
      </c>
      <c r="D4150" s="1">
        <f>IF(FİLTRE!$M$6="",9,(IF('SKT LİSTESİ'!P4150&lt;=FİLTRE!$M$6,1,0)))</f>
        <v>1</v>
      </c>
      <c r="E4150" s="25" t="str">
        <f>IF(I4150="","",(COUNTIFS($L$4:L4150,L4150)))</f>
        <v/>
      </c>
      <c r="F4150" s="13">
        <f>IF(OR(B4150&lt;&gt;2,C4150&lt;&gt;1,D4150&lt;&gt;1,H4150&lt;&gt;1),0,
COUNTIFS($B$4:B4150,2,$C$4:C4150,1,$D$4:D4150,1,$H$4:H4150,1))</f>
        <v>0</v>
      </c>
      <c r="G4150" s="26" t="str">
        <f>IF(I4150="","",(COUNTIF($E$4:E4150,E4150)))</f>
        <v/>
      </c>
      <c r="H4150" s="1">
        <f>IF(AND(J4150="SAYIM",FİLTRE!$H$5="RAFTA",U4150&lt;&gt;0),1,0)+
IF(AND(J4150="İADE DEPO",FİLTRE!$H$5="İADE DEPO"),1,0)+
IF(FİLTRE!$H$5="TÜMÜ",1,0)+
IF(AND(J4150="FİRMA İADE",FİLTRE!$H$5="FİRMA İADE"),1,0)+
IF(AND(J4150="İMHA",FİLTRE!$H$5="İMHA"),1,0)</f>
        <v>1</v>
      </c>
      <c r="I4150" s="99"/>
      <c r="J4150" s="100"/>
      <c r="K4150" s="100"/>
      <c r="L4150" s="101"/>
      <c r="M4150" s="102"/>
      <c r="N4150" s="101"/>
      <c r="O4150" s="99"/>
      <c r="P4150" s="103"/>
      <c r="Q4150" s="104"/>
      <c r="R4150" s="50"/>
      <c r="S4150" s="105"/>
      <c r="T4150" s="106"/>
      <c r="U4150" s="107"/>
      <c r="V4150" s="108"/>
      <c r="W4150" s="107"/>
      <c r="X4150" s="107"/>
      <c r="AA4150" s="107"/>
      <c r="AB4150" s="110"/>
      <c r="AC4150" s="110"/>
      <c r="AE4150" s="105"/>
      <c r="AF4150" s="105"/>
      <c r="AR4150" s="112"/>
    </row>
    <row r="4151" spans="2:44" x14ac:dyDescent="0.25">
      <c r="B4151" s="1" t="str">
        <f>IF(I4151="","",
(IF(N4151=FİLTRE!$H$6,2,0)+IF(FİLTRE!$H$6="TOPLAM",2,0))
)</f>
        <v/>
      </c>
      <c r="C4151">
        <f>IF(FİLTRE!$M$5="",9,(IF(U4151&gt;=FİLTRE!$M$5,1,0)))</f>
        <v>1</v>
      </c>
      <c r="D4151" s="1">
        <f>IF(FİLTRE!$M$6="",9,(IF('SKT LİSTESİ'!P4151&lt;=FİLTRE!$M$6,1,0)))</f>
        <v>1</v>
      </c>
      <c r="E4151" s="25" t="str">
        <f>IF(I4151="","",(COUNTIFS($L$4:L4151,L4151)))</f>
        <v/>
      </c>
      <c r="F4151" s="13">
        <f>IF(OR(B4151&lt;&gt;2,C4151&lt;&gt;1,D4151&lt;&gt;1,H4151&lt;&gt;1),0,
COUNTIFS($B$4:B4151,2,$C$4:C4151,1,$D$4:D4151,1,$H$4:H4151,1))</f>
        <v>0</v>
      </c>
      <c r="G4151" s="26" t="str">
        <f>IF(I4151="","",(COUNTIF($E$4:E4151,E4151)))</f>
        <v/>
      </c>
      <c r="H4151" s="1">
        <f>IF(AND(J4151="SAYIM",FİLTRE!$H$5="RAFTA",U4151&lt;&gt;0),1,0)+
IF(AND(J4151="İADE DEPO",FİLTRE!$H$5="İADE DEPO"),1,0)+
IF(FİLTRE!$H$5="TÜMÜ",1,0)+
IF(AND(J4151="FİRMA İADE",FİLTRE!$H$5="FİRMA İADE"),1,0)+
IF(AND(J4151="İMHA",FİLTRE!$H$5="İMHA"),1,0)</f>
        <v>1</v>
      </c>
      <c r="I4151" s="99"/>
      <c r="J4151" s="100"/>
      <c r="K4151" s="100"/>
      <c r="L4151" s="101"/>
      <c r="M4151" s="102"/>
      <c r="N4151" s="101"/>
      <c r="O4151" s="99"/>
      <c r="P4151" s="103"/>
      <c r="Q4151" s="104"/>
      <c r="R4151" s="50"/>
      <c r="S4151" s="105"/>
      <c r="T4151" s="106"/>
      <c r="U4151" s="107"/>
      <c r="V4151" s="108"/>
      <c r="W4151" s="107"/>
      <c r="X4151" s="107"/>
      <c r="AA4151" s="107"/>
      <c r="AB4151" s="110"/>
      <c r="AC4151" s="110"/>
      <c r="AE4151" s="105"/>
      <c r="AF4151" s="105"/>
      <c r="AR4151" s="112"/>
    </row>
    <row r="4152" spans="2:44" x14ac:dyDescent="0.25">
      <c r="B4152" s="1" t="str">
        <f>IF(I4152="","",
(IF(N4152=FİLTRE!$H$6,2,0)+IF(FİLTRE!$H$6="TOPLAM",2,0))
)</f>
        <v/>
      </c>
      <c r="C4152">
        <f>IF(FİLTRE!$M$5="",9,(IF(U4152&gt;=FİLTRE!$M$5,1,0)))</f>
        <v>1</v>
      </c>
      <c r="D4152" s="1">
        <f>IF(FİLTRE!$M$6="",9,(IF('SKT LİSTESİ'!P4152&lt;=FİLTRE!$M$6,1,0)))</f>
        <v>1</v>
      </c>
      <c r="E4152" s="25" t="str">
        <f>IF(I4152="","",(COUNTIFS($L$4:L4152,L4152)))</f>
        <v/>
      </c>
      <c r="F4152" s="13">
        <f>IF(OR(B4152&lt;&gt;2,C4152&lt;&gt;1,D4152&lt;&gt;1,H4152&lt;&gt;1),0,
COUNTIFS($B$4:B4152,2,$C$4:C4152,1,$D$4:D4152,1,$H$4:H4152,1))</f>
        <v>0</v>
      </c>
      <c r="G4152" s="26" t="str">
        <f>IF(I4152="","",(COUNTIF($E$4:E4152,E4152)))</f>
        <v/>
      </c>
      <c r="H4152" s="1">
        <f>IF(AND(J4152="SAYIM",FİLTRE!$H$5="RAFTA",U4152&lt;&gt;0),1,0)+
IF(AND(J4152="İADE DEPO",FİLTRE!$H$5="İADE DEPO"),1,0)+
IF(FİLTRE!$H$5="TÜMÜ",1,0)+
IF(AND(J4152="FİRMA İADE",FİLTRE!$H$5="FİRMA İADE"),1,0)+
IF(AND(J4152="İMHA",FİLTRE!$H$5="İMHA"),1,0)</f>
        <v>1</v>
      </c>
      <c r="I4152" s="99"/>
      <c r="J4152" s="100"/>
      <c r="K4152" s="100"/>
      <c r="L4152" s="101"/>
      <c r="M4152" s="102"/>
      <c r="N4152" s="101"/>
      <c r="O4152" s="99"/>
      <c r="P4152" s="103"/>
      <c r="Q4152" s="104"/>
      <c r="R4152" s="50"/>
      <c r="S4152" s="105"/>
      <c r="T4152" s="106"/>
      <c r="U4152" s="107"/>
      <c r="V4152" s="108"/>
      <c r="W4152" s="107"/>
      <c r="X4152" s="107"/>
      <c r="AA4152" s="107"/>
      <c r="AB4152" s="110"/>
      <c r="AC4152" s="110"/>
      <c r="AE4152" s="105"/>
      <c r="AF4152" s="105"/>
      <c r="AR4152" s="112"/>
    </row>
    <row r="4153" spans="2:44" x14ac:dyDescent="0.25">
      <c r="B4153" s="1" t="str">
        <f>IF(I4153="","",
(IF(N4153=FİLTRE!$H$6,2,0)+IF(FİLTRE!$H$6="TOPLAM",2,0))
)</f>
        <v/>
      </c>
      <c r="C4153">
        <f>IF(FİLTRE!$M$5="",9,(IF(U4153&gt;=FİLTRE!$M$5,1,0)))</f>
        <v>1</v>
      </c>
      <c r="D4153" s="1">
        <f>IF(FİLTRE!$M$6="",9,(IF('SKT LİSTESİ'!P4153&lt;=FİLTRE!$M$6,1,0)))</f>
        <v>1</v>
      </c>
      <c r="E4153" s="25" t="str">
        <f>IF(I4153="","",(COUNTIFS($L$4:L4153,L4153)))</f>
        <v/>
      </c>
      <c r="F4153" s="13">
        <f>IF(OR(B4153&lt;&gt;2,C4153&lt;&gt;1,D4153&lt;&gt;1,H4153&lt;&gt;1),0,
COUNTIFS($B$4:B4153,2,$C$4:C4153,1,$D$4:D4153,1,$H$4:H4153,1))</f>
        <v>0</v>
      </c>
      <c r="G4153" s="26" t="str">
        <f>IF(I4153="","",(COUNTIF($E$4:E4153,E4153)))</f>
        <v/>
      </c>
      <c r="H4153" s="1">
        <f>IF(AND(J4153="SAYIM",FİLTRE!$H$5="RAFTA",U4153&lt;&gt;0),1,0)+
IF(AND(J4153="İADE DEPO",FİLTRE!$H$5="İADE DEPO"),1,0)+
IF(FİLTRE!$H$5="TÜMÜ",1,0)+
IF(AND(J4153="FİRMA İADE",FİLTRE!$H$5="FİRMA İADE"),1,0)+
IF(AND(J4153="İMHA",FİLTRE!$H$5="İMHA"),1,0)</f>
        <v>1</v>
      </c>
      <c r="I4153" s="99"/>
      <c r="J4153" s="100"/>
      <c r="K4153" s="100"/>
      <c r="L4153" s="101"/>
      <c r="M4153" s="102"/>
      <c r="N4153" s="101"/>
      <c r="O4153" s="99"/>
      <c r="P4153" s="103"/>
      <c r="Q4153" s="104"/>
      <c r="R4153" s="50"/>
      <c r="S4153" s="105"/>
      <c r="T4153" s="106"/>
      <c r="U4153" s="107"/>
      <c r="V4153" s="108"/>
      <c r="W4153" s="107"/>
      <c r="X4153" s="107"/>
      <c r="AA4153" s="107"/>
      <c r="AB4153" s="110"/>
      <c r="AC4153" s="110"/>
      <c r="AE4153" s="105"/>
      <c r="AF4153" s="105"/>
      <c r="AR4153" s="112"/>
    </row>
    <row r="4154" spans="2:44" x14ac:dyDescent="0.25">
      <c r="B4154" s="1" t="str">
        <f>IF(I4154="","",
(IF(N4154=FİLTRE!$H$6,2,0)+IF(FİLTRE!$H$6="TOPLAM",2,0))
)</f>
        <v/>
      </c>
      <c r="C4154">
        <f>IF(FİLTRE!$M$5="",9,(IF(U4154&gt;=FİLTRE!$M$5,1,0)))</f>
        <v>1</v>
      </c>
      <c r="D4154" s="1">
        <f>IF(FİLTRE!$M$6="",9,(IF('SKT LİSTESİ'!P4154&lt;=FİLTRE!$M$6,1,0)))</f>
        <v>1</v>
      </c>
      <c r="E4154" s="25" t="str">
        <f>IF(I4154="","",(COUNTIFS($L$4:L4154,L4154)))</f>
        <v/>
      </c>
      <c r="F4154" s="13">
        <f>IF(OR(B4154&lt;&gt;2,C4154&lt;&gt;1,D4154&lt;&gt;1,H4154&lt;&gt;1),0,
COUNTIFS($B$4:B4154,2,$C$4:C4154,1,$D$4:D4154,1,$H$4:H4154,1))</f>
        <v>0</v>
      </c>
      <c r="G4154" s="26" t="str">
        <f>IF(I4154="","",(COUNTIF($E$4:E4154,E4154)))</f>
        <v/>
      </c>
      <c r="H4154" s="1">
        <f>IF(AND(J4154="SAYIM",FİLTRE!$H$5="RAFTA",U4154&lt;&gt;0),1,0)+
IF(AND(J4154="İADE DEPO",FİLTRE!$H$5="İADE DEPO"),1,0)+
IF(FİLTRE!$H$5="TÜMÜ",1,0)+
IF(AND(J4154="FİRMA İADE",FİLTRE!$H$5="FİRMA İADE"),1,0)+
IF(AND(J4154="İMHA",FİLTRE!$H$5="İMHA"),1,0)</f>
        <v>1</v>
      </c>
      <c r="I4154" s="99"/>
      <c r="J4154" s="100"/>
      <c r="K4154" s="100"/>
      <c r="L4154" s="101"/>
      <c r="M4154" s="102"/>
      <c r="N4154" s="101"/>
      <c r="O4154" s="99"/>
      <c r="P4154" s="103"/>
      <c r="Q4154" s="104"/>
      <c r="R4154" s="50"/>
      <c r="S4154" s="105"/>
      <c r="T4154" s="106"/>
      <c r="U4154" s="107"/>
      <c r="V4154" s="108"/>
      <c r="W4154" s="107"/>
      <c r="X4154" s="107"/>
      <c r="AA4154" s="107"/>
      <c r="AB4154" s="110"/>
      <c r="AC4154" s="110"/>
      <c r="AE4154" s="105"/>
      <c r="AF4154" s="105"/>
      <c r="AR4154" s="112"/>
    </row>
    <row r="4155" spans="2:44" x14ac:dyDescent="0.25">
      <c r="B4155" s="1" t="str">
        <f>IF(I4155="","",
(IF(N4155=FİLTRE!$H$6,2,0)+IF(FİLTRE!$H$6="TOPLAM",2,0))
)</f>
        <v/>
      </c>
      <c r="C4155">
        <f>IF(FİLTRE!$M$5="",9,(IF(U4155&gt;=FİLTRE!$M$5,1,0)))</f>
        <v>1</v>
      </c>
      <c r="D4155" s="1">
        <f>IF(FİLTRE!$M$6="",9,(IF('SKT LİSTESİ'!P4155&lt;=FİLTRE!$M$6,1,0)))</f>
        <v>1</v>
      </c>
      <c r="E4155" s="25" t="str">
        <f>IF(I4155="","",(COUNTIFS($L$4:L4155,L4155)))</f>
        <v/>
      </c>
      <c r="F4155" s="13">
        <f>IF(OR(B4155&lt;&gt;2,C4155&lt;&gt;1,D4155&lt;&gt;1,H4155&lt;&gt;1),0,
COUNTIFS($B$4:B4155,2,$C$4:C4155,1,$D$4:D4155,1,$H$4:H4155,1))</f>
        <v>0</v>
      </c>
      <c r="G4155" s="26" t="str">
        <f>IF(I4155="","",(COUNTIF($E$4:E4155,E4155)))</f>
        <v/>
      </c>
      <c r="H4155" s="1">
        <f>IF(AND(J4155="SAYIM",FİLTRE!$H$5="RAFTA",U4155&lt;&gt;0),1,0)+
IF(AND(J4155="İADE DEPO",FİLTRE!$H$5="İADE DEPO"),1,0)+
IF(FİLTRE!$H$5="TÜMÜ",1,0)+
IF(AND(J4155="FİRMA İADE",FİLTRE!$H$5="FİRMA İADE"),1,0)+
IF(AND(J4155="İMHA",FİLTRE!$H$5="İMHA"),1,0)</f>
        <v>1</v>
      </c>
      <c r="I4155" s="99"/>
      <c r="J4155" s="100"/>
      <c r="K4155" s="100"/>
      <c r="L4155" s="101"/>
      <c r="M4155" s="102"/>
      <c r="N4155" s="101"/>
      <c r="O4155" s="99"/>
      <c r="P4155" s="103"/>
      <c r="Q4155" s="104"/>
      <c r="R4155" s="50"/>
      <c r="S4155" s="105"/>
      <c r="T4155" s="106"/>
      <c r="U4155" s="107"/>
      <c r="V4155" s="108"/>
      <c r="W4155" s="107"/>
      <c r="X4155" s="107"/>
      <c r="AA4155" s="107"/>
      <c r="AB4155" s="110"/>
      <c r="AC4155" s="110"/>
      <c r="AE4155" s="105"/>
      <c r="AF4155" s="105"/>
      <c r="AR4155" s="112"/>
    </row>
    <row r="4156" spans="2:44" x14ac:dyDescent="0.25">
      <c r="B4156" s="1" t="str">
        <f>IF(I4156="","",
(IF(N4156=FİLTRE!$H$6,2,0)+IF(FİLTRE!$H$6="TOPLAM",2,0))
)</f>
        <v/>
      </c>
      <c r="C4156">
        <f>IF(FİLTRE!$M$5="",9,(IF(U4156&gt;=FİLTRE!$M$5,1,0)))</f>
        <v>1</v>
      </c>
      <c r="D4156" s="1">
        <f>IF(FİLTRE!$M$6="",9,(IF('SKT LİSTESİ'!P4156&lt;=FİLTRE!$M$6,1,0)))</f>
        <v>1</v>
      </c>
      <c r="E4156" s="25" t="str">
        <f>IF(I4156="","",(COUNTIFS($L$4:L4156,L4156)))</f>
        <v/>
      </c>
      <c r="F4156" s="13">
        <f>IF(OR(B4156&lt;&gt;2,C4156&lt;&gt;1,D4156&lt;&gt;1,H4156&lt;&gt;1),0,
COUNTIFS($B$4:B4156,2,$C$4:C4156,1,$D$4:D4156,1,$H$4:H4156,1))</f>
        <v>0</v>
      </c>
      <c r="G4156" s="26" t="str">
        <f>IF(I4156="","",(COUNTIF($E$4:E4156,E4156)))</f>
        <v/>
      </c>
      <c r="H4156" s="1">
        <f>IF(AND(J4156="SAYIM",FİLTRE!$H$5="RAFTA",U4156&lt;&gt;0),1,0)+
IF(AND(J4156="İADE DEPO",FİLTRE!$H$5="İADE DEPO"),1,0)+
IF(FİLTRE!$H$5="TÜMÜ",1,0)+
IF(AND(J4156="FİRMA İADE",FİLTRE!$H$5="FİRMA İADE"),1,0)+
IF(AND(J4156="İMHA",FİLTRE!$H$5="İMHA"),1,0)</f>
        <v>1</v>
      </c>
      <c r="I4156" s="99"/>
      <c r="J4156" s="100"/>
      <c r="K4156" s="100"/>
      <c r="L4156" s="101"/>
      <c r="M4156" s="102"/>
      <c r="N4156" s="101"/>
      <c r="O4156" s="99"/>
      <c r="P4156" s="103"/>
      <c r="Q4156" s="104"/>
      <c r="R4156" s="50"/>
      <c r="S4156" s="105"/>
      <c r="T4156" s="106"/>
      <c r="U4156" s="107"/>
      <c r="V4156" s="108"/>
      <c r="W4156" s="107"/>
      <c r="X4156" s="107"/>
      <c r="AA4156" s="107"/>
      <c r="AB4156" s="110"/>
      <c r="AC4156" s="110"/>
      <c r="AE4156" s="105"/>
      <c r="AF4156" s="105"/>
      <c r="AR4156" s="112"/>
    </row>
    <row r="4157" spans="2:44" x14ac:dyDescent="0.25">
      <c r="B4157" s="1" t="str">
        <f>IF(I4157="","",
(IF(N4157=FİLTRE!$H$6,2,0)+IF(FİLTRE!$H$6="TOPLAM",2,0))
)</f>
        <v/>
      </c>
      <c r="C4157">
        <f>IF(FİLTRE!$M$5="",9,(IF(U4157&gt;=FİLTRE!$M$5,1,0)))</f>
        <v>1</v>
      </c>
      <c r="D4157" s="1">
        <f>IF(FİLTRE!$M$6="",9,(IF('SKT LİSTESİ'!P4157&lt;=FİLTRE!$M$6,1,0)))</f>
        <v>1</v>
      </c>
      <c r="E4157" s="25" t="str">
        <f>IF(I4157="","",(COUNTIFS($L$4:L4157,L4157)))</f>
        <v/>
      </c>
      <c r="F4157" s="13">
        <f>IF(OR(B4157&lt;&gt;2,C4157&lt;&gt;1,D4157&lt;&gt;1,H4157&lt;&gt;1),0,
COUNTIFS($B$4:B4157,2,$C$4:C4157,1,$D$4:D4157,1,$H$4:H4157,1))</f>
        <v>0</v>
      </c>
      <c r="G4157" s="26" t="str">
        <f>IF(I4157="","",(COUNTIF($E$4:E4157,E4157)))</f>
        <v/>
      </c>
      <c r="H4157" s="1">
        <f>IF(AND(J4157="SAYIM",FİLTRE!$H$5="RAFTA",U4157&lt;&gt;0),1,0)+
IF(AND(J4157="İADE DEPO",FİLTRE!$H$5="İADE DEPO"),1,0)+
IF(FİLTRE!$H$5="TÜMÜ",1,0)+
IF(AND(J4157="FİRMA İADE",FİLTRE!$H$5="FİRMA İADE"),1,0)+
IF(AND(J4157="İMHA",FİLTRE!$H$5="İMHA"),1,0)</f>
        <v>1</v>
      </c>
      <c r="I4157" s="99"/>
      <c r="J4157" s="100"/>
      <c r="K4157" s="100"/>
      <c r="L4157" s="101"/>
      <c r="M4157" s="102"/>
      <c r="N4157" s="101"/>
      <c r="O4157" s="99"/>
      <c r="P4157" s="103"/>
      <c r="Q4157" s="104"/>
      <c r="R4157" s="50"/>
      <c r="S4157" s="105"/>
      <c r="T4157" s="106"/>
      <c r="U4157" s="107"/>
      <c r="V4157" s="108"/>
      <c r="W4157" s="107"/>
      <c r="X4157" s="107"/>
      <c r="AA4157" s="107"/>
      <c r="AB4157" s="110"/>
      <c r="AC4157" s="110"/>
      <c r="AE4157" s="105"/>
      <c r="AF4157" s="105"/>
      <c r="AR4157" s="112"/>
    </row>
    <row r="4158" spans="2:44" x14ac:dyDescent="0.25">
      <c r="B4158" s="1" t="str">
        <f>IF(I4158="","",
(IF(N4158=FİLTRE!$H$6,2,0)+IF(FİLTRE!$H$6="TOPLAM",2,0))
)</f>
        <v/>
      </c>
      <c r="C4158">
        <f>IF(FİLTRE!$M$5="",9,(IF(U4158&gt;=FİLTRE!$M$5,1,0)))</f>
        <v>1</v>
      </c>
      <c r="D4158" s="1">
        <f>IF(FİLTRE!$M$6="",9,(IF('SKT LİSTESİ'!P4158&lt;=FİLTRE!$M$6,1,0)))</f>
        <v>1</v>
      </c>
      <c r="E4158" s="25" t="str">
        <f>IF(I4158="","",(COUNTIFS($L$4:L4158,L4158)))</f>
        <v/>
      </c>
      <c r="F4158" s="13">
        <f>IF(OR(B4158&lt;&gt;2,C4158&lt;&gt;1,D4158&lt;&gt;1,H4158&lt;&gt;1),0,
COUNTIFS($B$4:B4158,2,$C$4:C4158,1,$D$4:D4158,1,$H$4:H4158,1))</f>
        <v>0</v>
      </c>
      <c r="G4158" s="26" t="str">
        <f>IF(I4158="","",(COUNTIF($E$4:E4158,E4158)))</f>
        <v/>
      </c>
      <c r="H4158" s="1">
        <f>IF(AND(J4158="SAYIM",FİLTRE!$H$5="RAFTA",U4158&lt;&gt;0),1,0)+
IF(AND(J4158="İADE DEPO",FİLTRE!$H$5="İADE DEPO"),1,0)+
IF(FİLTRE!$H$5="TÜMÜ",1,0)+
IF(AND(J4158="FİRMA İADE",FİLTRE!$H$5="FİRMA İADE"),1,0)+
IF(AND(J4158="İMHA",FİLTRE!$H$5="İMHA"),1,0)</f>
        <v>1</v>
      </c>
      <c r="I4158" s="99"/>
      <c r="J4158" s="100"/>
      <c r="K4158" s="100"/>
      <c r="L4158" s="101"/>
      <c r="M4158" s="102"/>
      <c r="N4158" s="101"/>
      <c r="O4158" s="99"/>
      <c r="P4158" s="103"/>
      <c r="Q4158" s="104"/>
      <c r="R4158" s="50"/>
      <c r="S4158" s="105"/>
      <c r="T4158" s="106"/>
      <c r="U4158" s="107"/>
      <c r="V4158" s="108"/>
      <c r="W4158" s="107"/>
      <c r="X4158" s="107"/>
      <c r="AA4158" s="107"/>
      <c r="AB4158" s="110"/>
      <c r="AC4158" s="110"/>
      <c r="AE4158" s="105"/>
      <c r="AF4158" s="105"/>
      <c r="AR4158" s="112"/>
    </row>
    <row r="4159" spans="2:44" x14ac:dyDescent="0.25">
      <c r="B4159" s="1" t="str">
        <f>IF(I4159="","",
(IF(N4159=FİLTRE!$H$6,2,0)+IF(FİLTRE!$H$6="TOPLAM",2,0))
)</f>
        <v/>
      </c>
      <c r="C4159">
        <f>IF(FİLTRE!$M$5="",9,(IF(U4159&gt;=FİLTRE!$M$5,1,0)))</f>
        <v>1</v>
      </c>
      <c r="D4159" s="1">
        <f>IF(FİLTRE!$M$6="",9,(IF('SKT LİSTESİ'!P4159&lt;=FİLTRE!$M$6,1,0)))</f>
        <v>1</v>
      </c>
      <c r="E4159" s="25" t="str">
        <f>IF(I4159="","",(COUNTIFS($L$4:L4159,L4159)))</f>
        <v/>
      </c>
      <c r="F4159" s="13">
        <f>IF(OR(B4159&lt;&gt;2,C4159&lt;&gt;1,D4159&lt;&gt;1,H4159&lt;&gt;1),0,
COUNTIFS($B$4:B4159,2,$C$4:C4159,1,$D$4:D4159,1,$H$4:H4159,1))</f>
        <v>0</v>
      </c>
      <c r="G4159" s="26" t="str">
        <f>IF(I4159="","",(COUNTIF($E$4:E4159,E4159)))</f>
        <v/>
      </c>
      <c r="H4159" s="1">
        <f>IF(AND(J4159="SAYIM",FİLTRE!$H$5="RAFTA",U4159&lt;&gt;0),1,0)+
IF(AND(J4159="İADE DEPO",FİLTRE!$H$5="İADE DEPO"),1,0)+
IF(FİLTRE!$H$5="TÜMÜ",1,0)+
IF(AND(J4159="FİRMA İADE",FİLTRE!$H$5="FİRMA İADE"),1,0)+
IF(AND(J4159="İMHA",FİLTRE!$H$5="İMHA"),1,0)</f>
        <v>1</v>
      </c>
      <c r="I4159" s="99"/>
      <c r="J4159" s="100"/>
      <c r="K4159" s="100"/>
      <c r="L4159" s="101"/>
      <c r="M4159" s="102"/>
      <c r="N4159" s="101"/>
      <c r="O4159" s="99"/>
      <c r="P4159" s="103"/>
      <c r="Q4159" s="104"/>
      <c r="R4159" s="50"/>
      <c r="S4159" s="105"/>
      <c r="T4159" s="106"/>
      <c r="U4159" s="107"/>
      <c r="V4159" s="108"/>
      <c r="W4159" s="107"/>
      <c r="X4159" s="107"/>
      <c r="AA4159" s="107"/>
      <c r="AB4159" s="110"/>
      <c r="AC4159" s="110"/>
      <c r="AE4159" s="105"/>
      <c r="AF4159" s="105"/>
      <c r="AR4159" s="112"/>
    </row>
    <row r="4160" spans="2:44" x14ac:dyDescent="0.25">
      <c r="B4160" s="1" t="str">
        <f>IF(I4160="","",
(IF(N4160=FİLTRE!$H$6,2,0)+IF(FİLTRE!$H$6="TOPLAM",2,0))
)</f>
        <v/>
      </c>
      <c r="C4160">
        <f>IF(FİLTRE!$M$5="",9,(IF(U4160&gt;=FİLTRE!$M$5,1,0)))</f>
        <v>1</v>
      </c>
      <c r="D4160" s="1">
        <f>IF(FİLTRE!$M$6="",9,(IF('SKT LİSTESİ'!P4160&lt;=FİLTRE!$M$6,1,0)))</f>
        <v>1</v>
      </c>
      <c r="E4160" s="25" t="str">
        <f>IF(I4160="","",(COUNTIFS($L$4:L4160,L4160)))</f>
        <v/>
      </c>
      <c r="F4160" s="13">
        <f>IF(OR(B4160&lt;&gt;2,C4160&lt;&gt;1,D4160&lt;&gt;1,H4160&lt;&gt;1),0,
COUNTIFS($B$4:B4160,2,$C$4:C4160,1,$D$4:D4160,1,$H$4:H4160,1))</f>
        <v>0</v>
      </c>
      <c r="G4160" s="26" t="str">
        <f>IF(I4160="","",(COUNTIF($E$4:E4160,E4160)))</f>
        <v/>
      </c>
      <c r="H4160" s="1">
        <f>IF(AND(J4160="SAYIM",FİLTRE!$H$5="RAFTA",U4160&lt;&gt;0),1,0)+
IF(AND(J4160="İADE DEPO",FİLTRE!$H$5="İADE DEPO"),1,0)+
IF(FİLTRE!$H$5="TÜMÜ",1,0)+
IF(AND(J4160="FİRMA İADE",FİLTRE!$H$5="FİRMA İADE"),1,0)+
IF(AND(J4160="İMHA",FİLTRE!$H$5="İMHA"),1,0)</f>
        <v>1</v>
      </c>
      <c r="I4160" s="99"/>
      <c r="J4160" s="100"/>
      <c r="K4160" s="100"/>
      <c r="L4160" s="101"/>
      <c r="M4160" s="102"/>
      <c r="N4160" s="101"/>
      <c r="O4160" s="99"/>
      <c r="P4160" s="103"/>
      <c r="Q4160" s="104"/>
      <c r="R4160" s="50"/>
      <c r="S4160" s="105"/>
      <c r="T4160" s="106"/>
      <c r="U4160" s="107"/>
      <c r="V4160" s="108"/>
      <c r="W4160" s="107"/>
      <c r="X4160" s="107"/>
      <c r="AA4160" s="107"/>
      <c r="AB4160" s="110"/>
      <c r="AC4160" s="110"/>
      <c r="AE4160" s="105"/>
      <c r="AF4160" s="105"/>
      <c r="AR4160" s="112"/>
    </row>
    <row r="4161" spans="2:44" x14ac:dyDescent="0.25">
      <c r="B4161" s="1" t="str">
        <f>IF(I4161="","",
(IF(N4161=FİLTRE!$H$6,2,0)+IF(FİLTRE!$H$6="TOPLAM",2,0))
)</f>
        <v/>
      </c>
      <c r="C4161">
        <f>IF(FİLTRE!$M$5="",9,(IF(U4161&gt;=FİLTRE!$M$5,1,0)))</f>
        <v>1</v>
      </c>
      <c r="D4161" s="1">
        <f>IF(FİLTRE!$M$6="",9,(IF('SKT LİSTESİ'!P4161&lt;=FİLTRE!$M$6,1,0)))</f>
        <v>1</v>
      </c>
      <c r="E4161" s="25" t="str">
        <f>IF(I4161="","",(COUNTIFS($L$4:L4161,L4161)))</f>
        <v/>
      </c>
      <c r="F4161" s="13">
        <f>IF(OR(B4161&lt;&gt;2,C4161&lt;&gt;1,D4161&lt;&gt;1,H4161&lt;&gt;1),0,
COUNTIFS($B$4:B4161,2,$C$4:C4161,1,$D$4:D4161,1,$H$4:H4161,1))</f>
        <v>0</v>
      </c>
      <c r="G4161" s="26" t="str">
        <f>IF(I4161="","",(COUNTIF($E$4:E4161,E4161)))</f>
        <v/>
      </c>
      <c r="H4161" s="1">
        <f>IF(AND(J4161="SAYIM",FİLTRE!$H$5="RAFTA",U4161&lt;&gt;0),1,0)+
IF(AND(J4161="İADE DEPO",FİLTRE!$H$5="İADE DEPO"),1,0)+
IF(FİLTRE!$H$5="TÜMÜ",1,0)+
IF(AND(J4161="FİRMA İADE",FİLTRE!$H$5="FİRMA İADE"),1,0)+
IF(AND(J4161="İMHA",FİLTRE!$H$5="İMHA"),1,0)</f>
        <v>1</v>
      </c>
      <c r="I4161" s="99"/>
      <c r="J4161" s="100"/>
      <c r="K4161" s="100"/>
      <c r="L4161" s="101"/>
      <c r="M4161" s="102"/>
      <c r="N4161" s="101"/>
      <c r="O4161" s="99"/>
      <c r="P4161" s="103"/>
      <c r="Q4161" s="104"/>
      <c r="R4161" s="50"/>
      <c r="S4161" s="105"/>
      <c r="T4161" s="106"/>
      <c r="U4161" s="107"/>
      <c r="V4161" s="108"/>
      <c r="W4161" s="107"/>
      <c r="X4161" s="107"/>
      <c r="AA4161" s="107"/>
      <c r="AB4161" s="110"/>
      <c r="AC4161" s="110"/>
      <c r="AE4161" s="105"/>
      <c r="AF4161" s="105"/>
      <c r="AR4161" s="112"/>
    </row>
    <row r="4162" spans="2:44" x14ac:dyDescent="0.25">
      <c r="B4162" s="1" t="str">
        <f>IF(I4162="","",
(IF(N4162=FİLTRE!$H$6,2,0)+IF(FİLTRE!$H$6="TOPLAM",2,0))
)</f>
        <v/>
      </c>
      <c r="C4162">
        <f>IF(FİLTRE!$M$5="",9,(IF(U4162&gt;=FİLTRE!$M$5,1,0)))</f>
        <v>1</v>
      </c>
      <c r="D4162" s="1">
        <f>IF(FİLTRE!$M$6="",9,(IF('SKT LİSTESİ'!P4162&lt;=FİLTRE!$M$6,1,0)))</f>
        <v>1</v>
      </c>
      <c r="E4162" s="25" t="str">
        <f>IF(I4162="","",(COUNTIFS($L$4:L4162,L4162)))</f>
        <v/>
      </c>
      <c r="F4162" s="13">
        <f>IF(OR(B4162&lt;&gt;2,C4162&lt;&gt;1,D4162&lt;&gt;1,H4162&lt;&gt;1),0,
COUNTIFS($B$4:B4162,2,$C$4:C4162,1,$D$4:D4162,1,$H$4:H4162,1))</f>
        <v>0</v>
      </c>
      <c r="G4162" s="26" t="str">
        <f>IF(I4162="","",(COUNTIF($E$4:E4162,E4162)))</f>
        <v/>
      </c>
      <c r="H4162" s="1">
        <f>IF(AND(J4162="SAYIM",FİLTRE!$H$5="RAFTA",U4162&lt;&gt;0),1,0)+
IF(AND(J4162="İADE DEPO",FİLTRE!$H$5="İADE DEPO"),1,0)+
IF(FİLTRE!$H$5="TÜMÜ",1,0)+
IF(AND(J4162="FİRMA İADE",FİLTRE!$H$5="FİRMA İADE"),1,0)+
IF(AND(J4162="İMHA",FİLTRE!$H$5="İMHA"),1,0)</f>
        <v>1</v>
      </c>
      <c r="I4162" s="99"/>
      <c r="J4162" s="100"/>
      <c r="K4162" s="100"/>
      <c r="L4162" s="101"/>
      <c r="M4162" s="102"/>
      <c r="N4162" s="101"/>
      <c r="O4162" s="99"/>
      <c r="P4162" s="103"/>
      <c r="Q4162" s="104"/>
      <c r="R4162" s="50"/>
      <c r="S4162" s="105"/>
      <c r="T4162" s="106"/>
      <c r="U4162" s="107"/>
      <c r="V4162" s="108"/>
      <c r="W4162" s="107"/>
      <c r="X4162" s="107"/>
      <c r="AA4162" s="107"/>
      <c r="AB4162" s="110"/>
      <c r="AC4162" s="110"/>
      <c r="AE4162" s="105"/>
      <c r="AF4162" s="105"/>
      <c r="AR4162" s="112"/>
    </row>
    <row r="4163" spans="2:44" x14ac:dyDescent="0.25">
      <c r="B4163" s="1" t="str">
        <f>IF(I4163="","",
(IF(N4163=FİLTRE!$H$6,2,0)+IF(FİLTRE!$H$6="TOPLAM",2,0))
)</f>
        <v/>
      </c>
      <c r="C4163">
        <f>IF(FİLTRE!$M$5="",9,(IF(U4163&gt;=FİLTRE!$M$5,1,0)))</f>
        <v>1</v>
      </c>
      <c r="D4163" s="1">
        <f>IF(FİLTRE!$M$6="",9,(IF('SKT LİSTESİ'!P4163&lt;=FİLTRE!$M$6,1,0)))</f>
        <v>1</v>
      </c>
      <c r="E4163" s="25" t="str">
        <f>IF(I4163="","",(COUNTIFS($L$4:L4163,L4163)))</f>
        <v/>
      </c>
      <c r="F4163" s="13">
        <f>IF(OR(B4163&lt;&gt;2,C4163&lt;&gt;1,D4163&lt;&gt;1,H4163&lt;&gt;1),0,
COUNTIFS($B$4:B4163,2,$C$4:C4163,1,$D$4:D4163,1,$H$4:H4163,1))</f>
        <v>0</v>
      </c>
      <c r="G4163" s="26" t="str">
        <f>IF(I4163="","",(COUNTIF($E$4:E4163,E4163)))</f>
        <v/>
      </c>
      <c r="H4163" s="1">
        <f>IF(AND(J4163="SAYIM",FİLTRE!$H$5="RAFTA",U4163&lt;&gt;0),1,0)+
IF(AND(J4163="İADE DEPO",FİLTRE!$H$5="İADE DEPO"),1,0)+
IF(FİLTRE!$H$5="TÜMÜ",1,0)+
IF(AND(J4163="FİRMA İADE",FİLTRE!$H$5="FİRMA İADE"),1,0)+
IF(AND(J4163="İMHA",FİLTRE!$H$5="İMHA"),1,0)</f>
        <v>1</v>
      </c>
      <c r="I4163" s="99"/>
      <c r="J4163" s="100"/>
      <c r="K4163" s="100"/>
      <c r="L4163" s="101"/>
      <c r="M4163" s="102"/>
      <c r="N4163" s="101"/>
      <c r="O4163" s="99"/>
      <c r="P4163" s="103"/>
      <c r="Q4163" s="104"/>
      <c r="R4163" s="50"/>
      <c r="S4163" s="105"/>
      <c r="T4163" s="106"/>
      <c r="U4163" s="107"/>
      <c r="V4163" s="108"/>
      <c r="W4163" s="107"/>
      <c r="X4163" s="107"/>
      <c r="AA4163" s="107"/>
      <c r="AB4163" s="110"/>
      <c r="AC4163" s="110"/>
      <c r="AE4163" s="105"/>
      <c r="AF4163" s="105"/>
      <c r="AR4163" s="112"/>
    </row>
    <row r="4164" spans="2:44" x14ac:dyDescent="0.25">
      <c r="B4164" s="1" t="str">
        <f>IF(I4164="","",
(IF(N4164=FİLTRE!$H$6,2,0)+IF(FİLTRE!$H$6="TOPLAM",2,0))
)</f>
        <v/>
      </c>
      <c r="C4164">
        <f>IF(FİLTRE!$M$5="",9,(IF(U4164&gt;=FİLTRE!$M$5,1,0)))</f>
        <v>1</v>
      </c>
      <c r="D4164" s="1">
        <f>IF(FİLTRE!$M$6="",9,(IF('SKT LİSTESİ'!P4164&lt;=FİLTRE!$M$6,1,0)))</f>
        <v>1</v>
      </c>
      <c r="E4164" s="25" t="str">
        <f>IF(I4164="","",(COUNTIFS($L$4:L4164,L4164)))</f>
        <v/>
      </c>
      <c r="F4164" s="13">
        <f>IF(OR(B4164&lt;&gt;2,C4164&lt;&gt;1,D4164&lt;&gt;1,H4164&lt;&gt;1),0,
COUNTIFS($B$4:B4164,2,$C$4:C4164,1,$D$4:D4164,1,$H$4:H4164,1))</f>
        <v>0</v>
      </c>
      <c r="G4164" s="26" t="str">
        <f>IF(I4164="","",(COUNTIF($E$4:E4164,E4164)))</f>
        <v/>
      </c>
      <c r="H4164" s="1">
        <f>IF(AND(J4164="SAYIM",FİLTRE!$H$5="RAFTA",U4164&lt;&gt;0),1,0)+
IF(AND(J4164="İADE DEPO",FİLTRE!$H$5="İADE DEPO"),1,0)+
IF(FİLTRE!$H$5="TÜMÜ",1,0)+
IF(AND(J4164="FİRMA İADE",FİLTRE!$H$5="FİRMA İADE"),1,0)+
IF(AND(J4164="İMHA",FİLTRE!$H$5="İMHA"),1,0)</f>
        <v>1</v>
      </c>
      <c r="I4164" s="99"/>
      <c r="J4164" s="100"/>
      <c r="K4164" s="100"/>
      <c r="L4164" s="101"/>
      <c r="M4164" s="102"/>
      <c r="N4164" s="101"/>
      <c r="O4164" s="99"/>
      <c r="P4164" s="103"/>
      <c r="Q4164" s="104"/>
      <c r="R4164" s="50"/>
      <c r="S4164" s="105"/>
      <c r="T4164" s="106"/>
      <c r="U4164" s="107"/>
      <c r="V4164" s="108"/>
      <c r="W4164" s="107"/>
      <c r="X4164" s="107"/>
      <c r="AA4164" s="107"/>
      <c r="AB4164" s="110"/>
      <c r="AC4164" s="110"/>
      <c r="AE4164" s="105"/>
      <c r="AF4164" s="105"/>
      <c r="AR4164" s="112"/>
    </row>
    <row r="4165" spans="2:44" x14ac:dyDescent="0.25">
      <c r="B4165" s="1" t="str">
        <f>IF(I4165="","",
(IF(N4165=FİLTRE!$H$6,2,0)+IF(FİLTRE!$H$6="TOPLAM",2,0))
)</f>
        <v/>
      </c>
      <c r="C4165">
        <f>IF(FİLTRE!$M$5="",9,(IF(U4165&gt;=FİLTRE!$M$5,1,0)))</f>
        <v>1</v>
      </c>
      <c r="D4165" s="1">
        <f>IF(FİLTRE!$M$6="",9,(IF('SKT LİSTESİ'!P4165&lt;=FİLTRE!$M$6,1,0)))</f>
        <v>1</v>
      </c>
      <c r="E4165" s="25" t="str">
        <f>IF(I4165="","",(COUNTIFS($L$4:L4165,L4165)))</f>
        <v/>
      </c>
      <c r="F4165" s="13">
        <f>IF(OR(B4165&lt;&gt;2,C4165&lt;&gt;1,D4165&lt;&gt;1,H4165&lt;&gt;1),0,
COUNTIFS($B$4:B4165,2,$C$4:C4165,1,$D$4:D4165,1,$H$4:H4165,1))</f>
        <v>0</v>
      </c>
      <c r="G4165" s="26" t="str">
        <f>IF(I4165="","",(COUNTIF($E$4:E4165,E4165)))</f>
        <v/>
      </c>
      <c r="H4165" s="1">
        <f>IF(AND(J4165="SAYIM",FİLTRE!$H$5="RAFTA",U4165&lt;&gt;0),1,0)+
IF(AND(J4165="İADE DEPO",FİLTRE!$H$5="İADE DEPO"),1,0)+
IF(FİLTRE!$H$5="TÜMÜ",1,0)+
IF(AND(J4165="FİRMA İADE",FİLTRE!$H$5="FİRMA İADE"),1,0)+
IF(AND(J4165="İMHA",FİLTRE!$H$5="İMHA"),1,0)</f>
        <v>1</v>
      </c>
      <c r="I4165" s="99"/>
      <c r="J4165" s="100"/>
      <c r="K4165" s="100"/>
      <c r="L4165" s="101"/>
      <c r="M4165" s="102"/>
      <c r="N4165" s="101"/>
      <c r="O4165" s="99"/>
      <c r="P4165" s="103"/>
      <c r="Q4165" s="104"/>
      <c r="R4165" s="50"/>
      <c r="S4165" s="105"/>
      <c r="T4165" s="106"/>
      <c r="U4165" s="107"/>
      <c r="V4165" s="108"/>
      <c r="W4165" s="107"/>
      <c r="X4165" s="107"/>
      <c r="AA4165" s="107"/>
      <c r="AB4165" s="110"/>
      <c r="AC4165" s="110"/>
      <c r="AE4165" s="105"/>
      <c r="AF4165" s="105"/>
      <c r="AR4165" s="112"/>
    </row>
    <row r="4166" spans="2:44" x14ac:dyDescent="0.25">
      <c r="B4166" s="1" t="str">
        <f>IF(I4166="","",
(IF(N4166=FİLTRE!$H$6,2,0)+IF(FİLTRE!$H$6="TOPLAM",2,0))
)</f>
        <v/>
      </c>
      <c r="C4166">
        <f>IF(FİLTRE!$M$5="",9,(IF(U4166&gt;=FİLTRE!$M$5,1,0)))</f>
        <v>1</v>
      </c>
      <c r="D4166" s="1">
        <f>IF(FİLTRE!$M$6="",9,(IF('SKT LİSTESİ'!P4166&lt;=FİLTRE!$M$6,1,0)))</f>
        <v>1</v>
      </c>
      <c r="E4166" s="25" t="str">
        <f>IF(I4166="","",(COUNTIFS($L$4:L4166,L4166)))</f>
        <v/>
      </c>
      <c r="F4166" s="13">
        <f>IF(OR(B4166&lt;&gt;2,C4166&lt;&gt;1,D4166&lt;&gt;1,H4166&lt;&gt;1),0,
COUNTIFS($B$4:B4166,2,$C$4:C4166,1,$D$4:D4166,1,$H$4:H4166,1))</f>
        <v>0</v>
      </c>
      <c r="G4166" s="26" t="str">
        <f>IF(I4166="","",(COUNTIF($E$4:E4166,E4166)))</f>
        <v/>
      </c>
      <c r="H4166" s="1">
        <f>IF(AND(J4166="SAYIM",FİLTRE!$H$5="RAFTA",U4166&lt;&gt;0),1,0)+
IF(AND(J4166="İADE DEPO",FİLTRE!$H$5="İADE DEPO"),1,0)+
IF(FİLTRE!$H$5="TÜMÜ",1,0)+
IF(AND(J4166="FİRMA İADE",FİLTRE!$H$5="FİRMA İADE"),1,0)+
IF(AND(J4166="İMHA",FİLTRE!$H$5="İMHA"),1,0)</f>
        <v>1</v>
      </c>
      <c r="I4166" s="99"/>
      <c r="J4166" s="100"/>
      <c r="K4166" s="100"/>
      <c r="L4166" s="101"/>
      <c r="M4166" s="102"/>
      <c r="N4166" s="101"/>
      <c r="O4166" s="99"/>
      <c r="P4166" s="103"/>
      <c r="Q4166" s="104"/>
      <c r="R4166" s="50"/>
      <c r="S4166" s="105"/>
      <c r="T4166" s="106"/>
      <c r="U4166" s="107"/>
      <c r="V4166" s="108"/>
      <c r="W4166" s="107"/>
      <c r="X4166" s="107"/>
      <c r="AA4166" s="107"/>
      <c r="AB4166" s="110"/>
      <c r="AC4166" s="110"/>
      <c r="AE4166" s="105"/>
      <c r="AF4166" s="105"/>
      <c r="AR4166" s="112"/>
    </row>
    <row r="4167" spans="2:44" x14ac:dyDescent="0.25">
      <c r="B4167" s="1" t="str">
        <f>IF(I4167="","",
(IF(N4167=FİLTRE!$H$6,2,0)+IF(FİLTRE!$H$6="TOPLAM",2,0))
)</f>
        <v/>
      </c>
      <c r="C4167">
        <f>IF(FİLTRE!$M$5="",9,(IF(U4167&gt;=FİLTRE!$M$5,1,0)))</f>
        <v>1</v>
      </c>
      <c r="D4167" s="1">
        <f>IF(FİLTRE!$M$6="",9,(IF('SKT LİSTESİ'!P4167&lt;=FİLTRE!$M$6,1,0)))</f>
        <v>1</v>
      </c>
      <c r="E4167" s="25" t="str">
        <f>IF(I4167="","",(COUNTIFS($L$4:L4167,L4167)))</f>
        <v/>
      </c>
      <c r="F4167" s="13">
        <f>IF(OR(B4167&lt;&gt;2,C4167&lt;&gt;1,D4167&lt;&gt;1,H4167&lt;&gt;1),0,
COUNTIFS($B$4:B4167,2,$C$4:C4167,1,$D$4:D4167,1,$H$4:H4167,1))</f>
        <v>0</v>
      </c>
      <c r="G4167" s="26" t="str">
        <f>IF(I4167="","",(COUNTIF($E$4:E4167,E4167)))</f>
        <v/>
      </c>
      <c r="H4167" s="1">
        <f>IF(AND(J4167="SAYIM",FİLTRE!$H$5="RAFTA",U4167&lt;&gt;0),1,0)+
IF(AND(J4167="İADE DEPO",FİLTRE!$H$5="İADE DEPO"),1,0)+
IF(FİLTRE!$H$5="TÜMÜ",1,0)+
IF(AND(J4167="FİRMA İADE",FİLTRE!$H$5="FİRMA İADE"),1,0)+
IF(AND(J4167="İMHA",FİLTRE!$H$5="İMHA"),1,0)</f>
        <v>1</v>
      </c>
      <c r="I4167" s="99"/>
      <c r="J4167" s="100"/>
      <c r="K4167" s="100"/>
      <c r="L4167" s="101"/>
      <c r="M4167" s="102"/>
      <c r="N4167" s="101"/>
      <c r="O4167" s="99"/>
      <c r="P4167" s="103"/>
      <c r="Q4167" s="104"/>
      <c r="R4167" s="50"/>
      <c r="S4167" s="105"/>
      <c r="T4167" s="106"/>
      <c r="U4167" s="107"/>
      <c r="V4167" s="108"/>
      <c r="W4167" s="107"/>
      <c r="X4167" s="107"/>
      <c r="AA4167" s="107"/>
      <c r="AB4167" s="110"/>
      <c r="AC4167" s="110"/>
      <c r="AE4167" s="105"/>
      <c r="AF4167" s="105"/>
      <c r="AR4167" s="112"/>
    </row>
    <row r="4168" spans="2:44" x14ac:dyDescent="0.25">
      <c r="B4168" s="1" t="str">
        <f>IF(I4168="","",
(IF(N4168=FİLTRE!$H$6,2,0)+IF(FİLTRE!$H$6="TOPLAM",2,0))
)</f>
        <v/>
      </c>
      <c r="C4168">
        <f>IF(FİLTRE!$M$5="",9,(IF(U4168&gt;=FİLTRE!$M$5,1,0)))</f>
        <v>1</v>
      </c>
      <c r="D4168" s="1">
        <f>IF(FİLTRE!$M$6="",9,(IF('SKT LİSTESİ'!P4168&lt;=FİLTRE!$M$6,1,0)))</f>
        <v>1</v>
      </c>
      <c r="E4168" s="25" t="str">
        <f>IF(I4168="","",(COUNTIFS($L$4:L4168,L4168)))</f>
        <v/>
      </c>
      <c r="F4168" s="13">
        <f>IF(OR(B4168&lt;&gt;2,C4168&lt;&gt;1,D4168&lt;&gt;1,H4168&lt;&gt;1),0,
COUNTIFS($B$4:B4168,2,$C$4:C4168,1,$D$4:D4168,1,$H$4:H4168,1))</f>
        <v>0</v>
      </c>
      <c r="G4168" s="26" t="str">
        <f>IF(I4168="","",(COUNTIF($E$4:E4168,E4168)))</f>
        <v/>
      </c>
      <c r="H4168" s="1">
        <f>IF(AND(J4168="SAYIM",FİLTRE!$H$5="RAFTA",U4168&lt;&gt;0),1,0)+
IF(AND(J4168="İADE DEPO",FİLTRE!$H$5="İADE DEPO"),1,0)+
IF(FİLTRE!$H$5="TÜMÜ",1,0)+
IF(AND(J4168="FİRMA İADE",FİLTRE!$H$5="FİRMA İADE"),1,0)+
IF(AND(J4168="İMHA",FİLTRE!$H$5="İMHA"),1,0)</f>
        <v>1</v>
      </c>
      <c r="I4168" s="99"/>
      <c r="J4168" s="100"/>
      <c r="K4168" s="100"/>
      <c r="L4168" s="101"/>
      <c r="M4168" s="102"/>
      <c r="N4168" s="101"/>
      <c r="O4168" s="99"/>
      <c r="P4168" s="103"/>
      <c r="Q4168" s="104"/>
      <c r="R4168" s="50"/>
      <c r="S4168" s="105"/>
      <c r="T4168" s="106"/>
      <c r="U4168" s="107"/>
      <c r="V4168" s="108"/>
      <c r="W4168" s="107"/>
      <c r="X4168" s="107"/>
      <c r="AA4168" s="107"/>
      <c r="AB4168" s="110"/>
      <c r="AC4168" s="110"/>
      <c r="AE4168" s="105"/>
      <c r="AF4168" s="105"/>
      <c r="AR4168" s="112"/>
    </row>
    <row r="4169" spans="2:44" x14ac:dyDescent="0.25">
      <c r="B4169" s="1" t="str">
        <f>IF(I4169="","",
(IF(N4169=FİLTRE!$H$6,2,0)+IF(FİLTRE!$H$6="TOPLAM",2,0))
)</f>
        <v/>
      </c>
      <c r="C4169">
        <f>IF(FİLTRE!$M$5="",9,(IF(U4169&gt;=FİLTRE!$M$5,1,0)))</f>
        <v>1</v>
      </c>
      <c r="D4169" s="1">
        <f>IF(FİLTRE!$M$6="",9,(IF('SKT LİSTESİ'!P4169&lt;=FİLTRE!$M$6,1,0)))</f>
        <v>1</v>
      </c>
      <c r="E4169" s="25" t="str">
        <f>IF(I4169="","",(COUNTIFS($L$4:L4169,L4169)))</f>
        <v/>
      </c>
      <c r="F4169" s="13">
        <f>IF(OR(B4169&lt;&gt;2,C4169&lt;&gt;1,D4169&lt;&gt;1,H4169&lt;&gt;1),0,
COUNTIFS($B$4:B4169,2,$C$4:C4169,1,$D$4:D4169,1,$H$4:H4169,1))</f>
        <v>0</v>
      </c>
      <c r="G4169" s="26" t="str">
        <f>IF(I4169="","",(COUNTIF($E$4:E4169,E4169)))</f>
        <v/>
      </c>
      <c r="H4169" s="1">
        <f>IF(AND(J4169="SAYIM",FİLTRE!$H$5="RAFTA",U4169&lt;&gt;0),1,0)+
IF(AND(J4169="İADE DEPO",FİLTRE!$H$5="İADE DEPO"),1,0)+
IF(FİLTRE!$H$5="TÜMÜ",1,0)+
IF(AND(J4169="FİRMA İADE",FİLTRE!$H$5="FİRMA İADE"),1,0)+
IF(AND(J4169="İMHA",FİLTRE!$H$5="İMHA"),1,0)</f>
        <v>1</v>
      </c>
      <c r="I4169" s="99"/>
      <c r="J4169" s="100"/>
      <c r="K4169" s="100"/>
      <c r="L4169" s="101"/>
      <c r="M4169" s="102"/>
      <c r="N4169" s="101"/>
      <c r="O4169" s="99"/>
      <c r="P4169" s="103"/>
      <c r="Q4169" s="104"/>
      <c r="R4169" s="50"/>
      <c r="S4169" s="105"/>
      <c r="T4169" s="106"/>
      <c r="U4169" s="107"/>
      <c r="V4169" s="108"/>
      <c r="W4169" s="107"/>
      <c r="X4169" s="107"/>
      <c r="AA4169" s="107"/>
      <c r="AB4169" s="110"/>
      <c r="AC4169" s="110"/>
      <c r="AE4169" s="105"/>
      <c r="AF4169" s="105"/>
      <c r="AR4169" s="112"/>
    </row>
    <row r="4170" spans="2:44" x14ac:dyDescent="0.25">
      <c r="B4170" s="1" t="str">
        <f>IF(I4170="","",
(IF(N4170=FİLTRE!$H$6,2,0)+IF(FİLTRE!$H$6="TOPLAM",2,0))
)</f>
        <v/>
      </c>
      <c r="C4170">
        <f>IF(FİLTRE!$M$5="",9,(IF(U4170&gt;=FİLTRE!$M$5,1,0)))</f>
        <v>1</v>
      </c>
      <c r="D4170" s="1">
        <f>IF(FİLTRE!$M$6="",9,(IF('SKT LİSTESİ'!P4170&lt;=FİLTRE!$M$6,1,0)))</f>
        <v>1</v>
      </c>
      <c r="E4170" s="25" t="str">
        <f>IF(I4170="","",(COUNTIFS($L$4:L4170,L4170)))</f>
        <v/>
      </c>
      <c r="F4170" s="13">
        <f>IF(OR(B4170&lt;&gt;2,C4170&lt;&gt;1,D4170&lt;&gt;1,H4170&lt;&gt;1),0,
COUNTIFS($B$4:B4170,2,$C$4:C4170,1,$D$4:D4170,1,$H$4:H4170,1))</f>
        <v>0</v>
      </c>
      <c r="G4170" s="26" t="str">
        <f>IF(I4170="","",(COUNTIF($E$4:E4170,E4170)))</f>
        <v/>
      </c>
      <c r="H4170" s="1">
        <f>IF(AND(J4170="SAYIM",FİLTRE!$H$5="RAFTA",U4170&lt;&gt;0),1,0)+
IF(AND(J4170="İADE DEPO",FİLTRE!$H$5="İADE DEPO"),1,0)+
IF(FİLTRE!$H$5="TÜMÜ",1,0)+
IF(AND(J4170="FİRMA İADE",FİLTRE!$H$5="FİRMA İADE"),1,0)+
IF(AND(J4170="İMHA",FİLTRE!$H$5="İMHA"),1,0)</f>
        <v>1</v>
      </c>
      <c r="I4170" s="99"/>
      <c r="J4170" s="100"/>
      <c r="K4170" s="100"/>
      <c r="L4170" s="101"/>
      <c r="M4170" s="102"/>
      <c r="N4170" s="101"/>
      <c r="O4170" s="99"/>
      <c r="P4170" s="103"/>
      <c r="Q4170" s="104"/>
      <c r="R4170" s="50"/>
      <c r="S4170" s="105"/>
      <c r="T4170" s="106"/>
      <c r="U4170" s="107"/>
      <c r="V4170" s="108"/>
      <c r="W4170" s="107"/>
      <c r="X4170" s="107"/>
      <c r="AA4170" s="107"/>
      <c r="AB4170" s="110"/>
      <c r="AC4170" s="110"/>
      <c r="AE4170" s="105"/>
      <c r="AF4170" s="105"/>
      <c r="AR4170" s="112"/>
    </row>
    <row r="4171" spans="2:44" x14ac:dyDescent="0.25">
      <c r="B4171" s="1" t="str">
        <f>IF(I4171="","",
(IF(N4171=FİLTRE!$H$6,2,0)+IF(FİLTRE!$H$6="TOPLAM",2,0))
)</f>
        <v/>
      </c>
      <c r="C4171">
        <f>IF(FİLTRE!$M$5="",9,(IF(U4171&gt;=FİLTRE!$M$5,1,0)))</f>
        <v>1</v>
      </c>
      <c r="D4171" s="1">
        <f>IF(FİLTRE!$M$6="",9,(IF('SKT LİSTESİ'!P4171&lt;=FİLTRE!$M$6,1,0)))</f>
        <v>1</v>
      </c>
      <c r="E4171" s="25" t="str">
        <f>IF(I4171="","",(COUNTIFS($L$4:L4171,L4171)))</f>
        <v/>
      </c>
      <c r="F4171" s="13">
        <f>IF(OR(B4171&lt;&gt;2,C4171&lt;&gt;1,D4171&lt;&gt;1,H4171&lt;&gt;1),0,
COUNTIFS($B$4:B4171,2,$C$4:C4171,1,$D$4:D4171,1,$H$4:H4171,1))</f>
        <v>0</v>
      </c>
      <c r="G4171" s="26" t="str">
        <f>IF(I4171="","",(COUNTIF($E$4:E4171,E4171)))</f>
        <v/>
      </c>
      <c r="H4171" s="1">
        <f>IF(AND(J4171="SAYIM",FİLTRE!$H$5="RAFTA",U4171&lt;&gt;0),1,0)+
IF(AND(J4171="İADE DEPO",FİLTRE!$H$5="İADE DEPO"),1,0)+
IF(FİLTRE!$H$5="TÜMÜ",1,0)+
IF(AND(J4171="FİRMA İADE",FİLTRE!$H$5="FİRMA İADE"),1,0)+
IF(AND(J4171="İMHA",FİLTRE!$H$5="İMHA"),1,0)</f>
        <v>1</v>
      </c>
      <c r="I4171" s="99"/>
      <c r="J4171" s="100"/>
      <c r="K4171" s="100"/>
      <c r="L4171" s="101"/>
      <c r="M4171" s="102"/>
      <c r="N4171" s="101"/>
      <c r="O4171" s="99"/>
      <c r="P4171" s="103"/>
      <c r="Q4171" s="104"/>
      <c r="R4171" s="50"/>
      <c r="S4171" s="105"/>
      <c r="T4171" s="106"/>
      <c r="U4171" s="107"/>
      <c r="V4171" s="108"/>
      <c r="W4171" s="107"/>
      <c r="X4171" s="107"/>
      <c r="AA4171" s="107"/>
      <c r="AB4171" s="110"/>
      <c r="AC4171" s="110"/>
      <c r="AE4171" s="105"/>
      <c r="AF4171" s="105"/>
      <c r="AR4171" s="112"/>
    </row>
    <row r="4172" spans="2:44" x14ac:dyDescent="0.25">
      <c r="B4172" s="1" t="str">
        <f>IF(I4172="","",
(IF(N4172=FİLTRE!$H$6,2,0)+IF(FİLTRE!$H$6="TOPLAM",2,0))
)</f>
        <v/>
      </c>
      <c r="C4172">
        <f>IF(FİLTRE!$M$5="",9,(IF(U4172&gt;=FİLTRE!$M$5,1,0)))</f>
        <v>1</v>
      </c>
      <c r="D4172" s="1">
        <f>IF(FİLTRE!$M$6="",9,(IF('SKT LİSTESİ'!P4172&lt;=FİLTRE!$M$6,1,0)))</f>
        <v>1</v>
      </c>
      <c r="E4172" s="25" t="str">
        <f>IF(I4172="","",(COUNTIFS($L$4:L4172,L4172)))</f>
        <v/>
      </c>
      <c r="F4172" s="13">
        <f>IF(OR(B4172&lt;&gt;2,C4172&lt;&gt;1,D4172&lt;&gt;1,H4172&lt;&gt;1),0,
COUNTIFS($B$4:B4172,2,$C$4:C4172,1,$D$4:D4172,1,$H$4:H4172,1))</f>
        <v>0</v>
      </c>
      <c r="G4172" s="26" t="str">
        <f>IF(I4172="","",(COUNTIF($E$4:E4172,E4172)))</f>
        <v/>
      </c>
      <c r="H4172" s="1">
        <f>IF(AND(J4172="SAYIM",FİLTRE!$H$5="RAFTA",U4172&lt;&gt;0),1,0)+
IF(AND(J4172="İADE DEPO",FİLTRE!$H$5="İADE DEPO"),1,0)+
IF(FİLTRE!$H$5="TÜMÜ",1,0)+
IF(AND(J4172="FİRMA İADE",FİLTRE!$H$5="FİRMA İADE"),1,0)+
IF(AND(J4172="İMHA",FİLTRE!$H$5="İMHA"),1,0)</f>
        <v>1</v>
      </c>
      <c r="I4172" s="99"/>
      <c r="J4172" s="100"/>
      <c r="K4172" s="100"/>
      <c r="L4172" s="101"/>
      <c r="M4172" s="102"/>
      <c r="N4172" s="101"/>
      <c r="O4172" s="99"/>
      <c r="P4172" s="103"/>
      <c r="Q4172" s="104"/>
      <c r="R4172" s="50"/>
      <c r="S4172" s="105"/>
      <c r="T4172" s="106"/>
      <c r="U4172" s="107"/>
      <c r="V4172" s="108"/>
      <c r="W4172" s="107"/>
      <c r="X4172" s="107"/>
      <c r="AA4172" s="107"/>
      <c r="AB4172" s="110"/>
      <c r="AC4172" s="110"/>
      <c r="AE4172" s="105"/>
      <c r="AF4172" s="105"/>
      <c r="AR4172" s="112"/>
    </row>
    <row r="4173" spans="2:44" x14ac:dyDescent="0.25">
      <c r="B4173" s="1" t="str">
        <f>IF(I4173="","",
(IF(N4173=FİLTRE!$H$6,2,0)+IF(FİLTRE!$H$6="TOPLAM",2,0))
)</f>
        <v/>
      </c>
      <c r="C4173">
        <f>IF(FİLTRE!$M$5="",9,(IF(U4173&gt;=FİLTRE!$M$5,1,0)))</f>
        <v>1</v>
      </c>
      <c r="D4173" s="1">
        <f>IF(FİLTRE!$M$6="",9,(IF('SKT LİSTESİ'!P4173&lt;=FİLTRE!$M$6,1,0)))</f>
        <v>1</v>
      </c>
      <c r="E4173" s="25" t="str">
        <f>IF(I4173="","",(COUNTIFS($L$4:L4173,L4173)))</f>
        <v/>
      </c>
      <c r="F4173" s="13">
        <f>IF(OR(B4173&lt;&gt;2,C4173&lt;&gt;1,D4173&lt;&gt;1,H4173&lt;&gt;1),0,
COUNTIFS($B$4:B4173,2,$C$4:C4173,1,$D$4:D4173,1,$H$4:H4173,1))</f>
        <v>0</v>
      </c>
      <c r="G4173" s="26" t="str">
        <f>IF(I4173="","",(COUNTIF($E$4:E4173,E4173)))</f>
        <v/>
      </c>
      <c r="H4173" s="1">
        <f>IF(AND(J4173="SAYIM",FİLTRE!$H$5="RAFTA",U4173&lt;&gt;0),1,0)+
IF(AND(J4173="İADE DEPO",FİLTRE!$H$5="İADE DEPO"),1,0)+
IF(FİLTRE!$H$5="TÜMÜ",1,0)+
IF(AND(J4173="FİRMA İADE",FİLTRE!$H$5="FİRMA İADE"),1,0)+
IF(AND(J4173="İMHA",FİLTRE!$H$5="İMHA"),1,0)</f>
        <v>1</v>
      </c>
      <c r="I4173" s="99"/>
      <c r="J4173" s="100"/>
      <c r="K4173" s="100"/>
      <c r="L4173" s="101"/>
      <c r="M4173" s="102"/>
      <c r="N4173" s="101"/>
      <c r="O4173" s="99"/>
      <c r="P4173" s="103"/>
      <c r="Q4173" s="104"/>
      <c r="R4173" s="50"/>
      <c r="S4173" s="105"/>
      <c r="T4173" s="106"/>
      <c r="U4173" s="107"/>
      <c r="V4173" s="108"/>
      <c r="W4173" s="107"/>
      <c r="X4173" s="107"/>
      <c r="AA4173" s="107"/>
      <c r="AB4173" s="110"/>
      <c r="AC4173" s="110"/>
      <c r="AE4173" s="105"/>
      <c r="AF4173" s="105"/>
      <c r="AR4173" s="112"/>
    </row>
    <row r="4174" spans="2:44" x14ac:dyDescent="0.25">
      <c r="B4174" s="1" t="str">
        <f>IF(I4174="","",
(IF(N4174=FİLTRE!$H$6,2,0)+IF(FİLTRE!$H$6="TOPLAM",2,0))
)</f>
        <v/>
      </c>
      <c r="C4174">
        <f>IF(FİLTRE!$M$5="",9,(IF(U4174&gt;=FİLTRE!$M$5,1,0)))</f>
        <v>1</v>
      </c>
      <c r="D4174" s="1">
        <f>IF(FİLTRE!$M$6="",9,(IF('SKT LİSTESİ'!P4174&lt;=FİLTRE!$M$6,1,0)))</f>
        <v>1</v>
      </c>
      <c r="E4174" s="25" t="str">
        <f>IF(I4174="","",(COUNTIFS($L$4:L4174,L4174)))</f>
        <v/>
      </c>
      <c r="F4174" s="13">
        <f>IF(OR(B4174&lt;&gt;2,C4174&lt;&gt;1,D4174&lt;&gt;1,H4174&lt;&gt;1),0,
COUNTIFS($B$4:B4174,2,$C$4:C4174,1,$D$4:D4174,1,$H$4:H4174,1))</f>
        <v>0</v>
      </c>
      <c r="G4174" s="26" t="str">
        <f>IF(I4174="","",(COUNTIF($E$4:E4174,E4174)))</f>
        <v/>
      </c>
      <c r="H4174" s="1">
        <f>IF(AND(J4174="SAYIM",FİLTRE!$H$5="RAFTA",U4174&lt;&gt;0),1,0)+
IF(AND(J4174="İADE DEPO",FİLTRE!$H$5="İADE DEPO"),1,0)+
IF(FİLTRE!$H$5="TÜMÜ",1,0)+
IF(AND(J4174="FİRMA İADE",FİLTRE!$H$5="FİRMA İADE"),1,0)+
IF(AND(J4174="İMHA",FİLTRE!$H$5="İMHA"),1,0)</f>
        <v>1</v>
      </c>
      <c r="I4174" s="99"/>
      <c r="J4174" s="100"/>
      <c r="K4174" s="100"/>
      <c r="L4174" s="101"/>
      <c r="M4174" s="102"/>
      <c r="N4174" s="101"/>
      <c r="O4174" s="99"/>
      <c r="P4174" s="103"/>
      <c r="Q4174" s="104"/>
      <c r="R4174" s="50"/>
      <c r="S4174" s="105"/>
      <c r="T4174" s="106"/>
      <c r="U4174" s="107"/>
      <c r="V4174" s="108"/>
      <c r="W4174" s="107"/>
      <c r="X4174" s="107"/>
      <c r="AA4174" s="107"/>
      <c r="AB4174" s="110"/>
      <c r="AC4174" s="110"/>
      <c r="AE4174" s="105"/>
      <c r="AF4174" s="105"/>
      <c r="AR4174" s="112"/>
    </row>
    <row r="4175" spans="2:44" x14ac:dyDescent="0.25">
      <c r="B4175" s="1" t="str">
        <f>IF(I4175="","",
(IF(N4175=FİLTRE!$H$6,2,0)+IF(FİLTRE!$H$6="TOPLAM",2,0))
)</f>
        <v/>
      </c>
      <c r="C4175">
        <f>IF(FİLTRE!$M$5="",9,(IF(U4175&gt;=FİLTRE!$M$5,1,0)))</f>
        <v>1</v>
      </c>
      <c r="D4175" s="1">
        <f>IF(FİLTRE!$M$6="",9,(IF('SKT LİSTESİ'!P4175&lt;=FİLTRE!$M$6,1,0)))</f>
        <v>1</v>
      </c>
      <c r="E4175" s="25" t="str">
        <f>IF(I4175="","",(COUNTIFS($L$4:L4175,L4175)))</f>
        <v/>
      </c>
      <c r="F4175" s="13">
        <f>IF(OR(B4175&lt;&gt;2,C4175&lt;&gt;1,D4175&lt;&gt;1,H4175&lt;&gt;1),0,
COUNTIFS($B$4:B4175,2,$C$4:C4175,1,$D$4:D4175,1,$H$4:H4175,1))</f>
        <v>0</v>
      </c>
      <c r="G4175" s="26" t="str">
        <f>IF(I4175="","",(COUNTIF($E$4:E4175,E4175)))</f>
        <v/>
      </c>
      <c r="H4175" s="1">
        <f>IF(AND(J4175="SAYIM",FİLTRE!$H$5="RAFTA",U4175&lt;&gt;0),1,0)+
IF(AND(J4175="İADE DEPO",FİLTRE!$H$5="İADE DEPO"),1,0)+
IF(FİLTRE!$H$5="TÜMÜ",1,0)+
IF(AND(J4175="FİRMA İADE",FİLTRE!$H$5="FİRMA İADE"),1,0)+
IF(AND(J4175="İMHA",FİLTRE!$H$5="İMHA"),1,0)</f>
        <v>1</v>
      </c>
      <c r="I4175" s="99"/>
      <c r="J4175" s="100"/>
      <c r="K4175" s="100"/>
      <c r="L4175" s="101"/>
      <c r="M4175" s="102"/>
      <c r="N4175" s="101"/>
      <c r="O4175" s="99"/>
      <c r="P4175" s="103"/>
      <c r="Q4175" s="104"/>
      <c r="R4175" s="50"/>
      <c r="S4175" s="105"/>
      <c r="T4175" s="106"/>
      <c r="U4175" s="107"/>
      <c r="V4175" s="108"/>
      <c r="W4175" s="107"/>
      <c r="X4175" s="107"/>
      <c r="AA4175" s="107"/>
      <c r="AB4175" s="110"/>
      <c r="AC4175" s="110"/>
      <c r="AE4175" s="105"/>
      <c r="AF4175" s="105"/>
      <c r="AR4175" s="112"/>
    </row>
    <row r="4176" spans="2:44" x14ac:dyDescent="0.25">
      <c r="B4176" s="1" t="str">
        <f>IF(I4176="","",
(IF(N4176=FİLTRE!$H$6,2,0)+IF(FİLTRE!$H$6="TOPLAM",2,0))
)</f>
        <v/>
      </c>
      <c r="C4176">
        <f>IF(FİLTRE!$M$5="",9,(IF(U4176&gt;=FİLTRE!$M$5,1,0)))</f>
        <v>1</v>
      </c>
      <c r="D4176" s="1">
        <f>IF(FİLTRE!$M$6="",9,(IF('SKT LİSTESİ'!P4176&lt;=FİLTRE!$M$6,1,0)))</f>
        <v>1</v>
      </c>
      <c r="E4176" s="25" t="str">
        <f>IF(I4176="","",(COUNTIFS($L$4:L4176,L4176)))</f>
        <v/>
      </c>
      <c r="F4176" s="13">
        <f>IF(OR(B4176&lt;&gt;2,C4176&lt;&gt;1,D4176&lt;&gt;1,H4176&lt;&gt;1),0,
COUNTIFS($B$4:B4176,2,$C$4:C4176,1,$D$4:D4176,1,$H$4:H4176,1))</f>
        <v>0</v>
      </c>
      <c r="G4176" s="26" t="str">
        <f>IF(I4176="","",(COUNTIF($E$4:E4176,E4176)))</f>
        <v/>
      </c>
      <c r="H4176" s="1">
        <f>IF(AND(J4176="SAYIM",FİLTRE!$H$5="RAFTA",U4176&lt;&gt;0),1,0)+
IF(AND(J4176="İADE DEPO",FİLTRE!$H$5="İADE DEPO"),1,0)+
IF(FİLTRE!$H$5="TÜMÜ",1,0)+
IF(AND(J4176="FİRMA İADE",FİLTRE!$H$5="FİRMA İADE"),1,0)+
IF(AND(J4176="İMHA",FİLTRE!$H$5="İMHA"),1,0)</f>
        <v>1</v>
      </c>
      <c r="I4176" s="99"/>
      <c r="J4176" s="100"/>
      <c r="K4176" s="100"/>
      <c r="L4176" s="101"/>
      <c r="M4176" s="102"/>
      <c r="N4176" s="101"/>
      <c r="O4176" s="99"/>
      <c r="P4176" s="103"/>
      <c r="Q4176" s="104"/>
      <c r="R4176" s="50"/>
      <c r="S4176" s="105"/>
      <c r="T4176" s="106"/>
      <c r="U4176" s="107"/>
      <c r="V4176" s="108"/>
      <c r="W4176" s="107"/>
      <c r="X4176" s="107"/>
      <c r="AA4176" s="107"/>
      <c r="AB4176" s="110"/>
      <c r="AC4176" s="110"/>
      <c r="AE4176" s="105"/>
      <c r="AF4176" s="105"/>
      <c r="AR4176" s="112"/>
    </row>
    <row r="4177" spans="2:44" x14ac:dyDescent="0.25">
      <c r="B4177" s="1" t="str">
        <f>IF(I4177="","",
(IF(N4177=FİLTRE!$H$6,2,0)+IF(FİLTRE!$H$6="TOPLAM",2,0))
)</f>
        <v/>
      </c>
      <c r="C4177">
        <f>IF(FİLTRE!$M$5="",9,(IF(U4177&gt;=FİLTRE!$M$5,1,0)))</f>
        <v>1</v>
      </c>
      <c r="D4177" s="1">
        <f>IF(FİLTRE!$M$6="",9,(IF('SKT LİSTESİ'!P4177&lt;=FİLTRE!$M$6,1,0)))</f>
        <v>1</v>
      </c>
      <c r="E4177" s="25" t="str">
        <f>IF(I4177="","",(COUNTIFS($L$4:L4177,L4177)))</f>
        <v/>
      </c>
      <c r="F4177" s="13">
        <f>IF(OR(B4177&lt;&gt;2,C4177&lt;&gt;1,D4177&lt;&gt;1,H4177&lt;&gt;1),0,
COUNTIFS($B$4:B4177,2,$C$4:C4177,1,$D$4:D4177,1,$H$4:H4177,1))</f>
        <v>0</v>
      </c>
      <c r="G4177" s="26" t="str">
        <f>IF(I4177="","",(COUNTIF($E$4:E4177,E4177)))</f>
        <v/>
      </c>
      <c r="H4177" s="1">
        <f>IF(AND(J4177="SAYIM",FİLTRE!$H$5="RAFTA",U4177&lt;&gt;0),1,0)+
IF(AND(J4177="İADE DEPO",FİLTRE!$H$5="İADE DEPO"),1,0)+
IF(FİLTRE!$H$5="TÜMÜ",1,0)+
IF(AND(J4177="FİRMA İADE",FİLTRE!$H$5="FİRMA İADE"),1,0)+
IF(AND(J4177="İMHA",FİLTRE!$H$5="İMHA"),1,0)</f>
        <v>1</v>
      </c>
      <c r="I4177" s="99"/>
      <c r="J4177" s="100"/>
      <c r="K4177" s="100"/>
      <c r="L4177" s="101"/>
      <c r="M4177" s="102"/>
      <c r="N4177" s="101"/>
      <c r="O4177" s="99"/>
      <c r="P4177" s="103"/>
      <c r="Q4177" s="104"/>
      <c r="R4177" s="50"/>
      <c r="S4177" s="105"/>
      <c r="T4177" s="106"/>
      <c r="U4177" s="107"/>
      <c r="V4177" s="108"/>
      <c r="W4177" s="107"/>
      <c r="X4177" s="107"/>
      <c r="AA4177" s="107"/>
      <c r="AB4177" s="110"/>
      <c r="AC4177" s="110"/>
      <c r="AE4177" s="105"/>
      <c r="AF4177" s="105"/>
      <c r="AR4177" s="112"/>
    </row>
    <row r="4178" spans="2:44" x14ac:dyDescent="0.25">
      <c r="B4178" s="1" t="str">
        <f>IF(I4178="","",
(IF(N4178=FİLTRE!$H$6,2,0)+IF(FİLTRE!$H$6="TOPLAM",2,0))
)</f>
        <v/>
      </c>
      <c r="C4178">
        <f>IF(FİLTRE!$M$5="",9,(IF(U4178&gt;=FİLTRE!$M$5,1,0)))</f>
        <v>1</v>
      </c>
      <c r="D4178" s="1">
        <f>IF(FİLTRE!$M$6="",9,(IF('SKT LİSTESİ'!P4178&lt;=FİLTRE!$M$6,1,0)))</f>
        <v>1</v>
      </c>
      <c r="E4178" s="25" t="str">
        <f>IF(I4178="","",(COUNTIFS($L$4:L4178,L4178)))</f>
        <v/>
      </c>
      <c r="F4178" s="13">
        <f>IF(OR(B4178&lt;&gt;2,C4178&lt;&gt;1,D4178&lt;&gt;1,H4178&lt;&gt;1),0,
COUNTIFS($B$4:B4178,2,$C$4:C4178,1,$D$4:D4178,1,$H$4:H4178,1))</f>
        <v>0</v>
      </c>
      <c r="G4178" s="26" t="str">
        <f>IF(I4178="","",(COUNTIF($E$4:E4178,E4178)))</f>
        <v/>
      </c>
      <c r="H4178" s="1">
        <f>IF(AND(J4178="SAYIM",FİLTRE!$H$5="RAFTA",U4178&lt;&gt;0),1,0)+
IF(AND(J4178="İADE DEPO",FİLTRE!$H$5="İADE DEPO"),1,0)+
IF(FİLTRE!$H$5="TÜMÜ",1,0)+
IF(AND(J4178="FİRMA İADE",FİLTRE!$H$5="FİRMA İADE"),1,0)+
IF(AND(J4178="İMHA",FİLTRE!$H$5="İMHA"),1,0)</f>
        <v>1</v>
      </c>
      <c r="I4178" s="99"/>
      <c r="J4178" s="100"/>
      <c r="K4178" s="100"/>
      <c r="L4178" s="101"/>
      <c r="M4178" s="102"/>
      <c r="N4178" s="101"/>
      <c r="O4178" s="99"/>
      <c r="P4178" s="103"/>
      <c r="Q4178" s="104"/>
      <c r="R4178" s="50"/>
      <c r="S4178" s="105"/>
      <c r="T4178" s="106"/>
      <c r="U4178" s="107"/>
      <c r="V4178" s="108"/>
      <c r="W4178" s="107"/>
      <c r="X4178" s="107"/>
      <c r="AA4178" s="107"/>
      <c r="AB4178" s="110"/>
      <c r="AC4178" s="110"/>
      <c r="AE4178" s="105"/>
      <c r="AF4178" s="105"/>
      <c r="AR4178" s="112"/>
    </row>
    <row r="4179" spans="2:44" x14ac:dyDescent="0.25">
      <c r="B4179" s="1" t="str">
        <f>IF(I4179="","",
(IF(N4179=FİLTRE!$H$6,2,0)+IF(FİLTRE!$H$6="TOPLAM",2,0))
)</f>
        <v/>
      </c>
      <c r="C4179">
        <f>IF(FİLTRE!$M$5="",9,(IF(U4179&gt;=FİLTRE!$M$5,1,0)))</f>
        <v>1</v>
      </c>
      <c r="D4179" s="1">
        <f>IF(FİLTRE!$M$6="",9,(IF('SKT LİSTESİ'!P4179&lt;=FİLTRE!$M$6,1,0)))</f>
        <v>1</v>
      </c>
      <c r="E4179" s="25" t="str">
        <f>IF(I4179="","",(COUNTIFS($L$4:L4179,L4179)))</f>
        <v/>
      </c>
      <c r="F4179" s="13">
        <f>IF(OR(B4179&lt;&gt;2,C4179&lt;&gt;1,D4179&lt;&gt;1,H4179&lt;&gt;1),0,
COUNTIFS($B$4:B4179,2,$C$4:C4179,1,$D$4:D4179,1,$H$4:H4179,1))</f>
        <v>0</v>
      </c>
      <c r="G4179" s="26" t="str">
        <f>IF(I4179="","",(COUNTIF($E$4:E4179,E4179)))</f>
        <v/>
      </c>
      <c r="H4179" s="1">
        <f>IF(AND(J4179="SAYIM",FİLTRE!$H$5="RAFTA",U4179&lt;&gt;0),1,0)+
IF(AND(J4179="İADE DEPO",FİLTRE!$H$5="İADE DEPO"),1,0)+
IF(FİLTRE!$H$5="TÜMÜ",1,0)+
IF(AND(J4179="FİRMA İADE",FİLTRE!$H$5="FİRMA İADE"),1,0)+
IF(AND(J4179="İMHA",FİLTRE!$H$5="İMHA"),1,0)</f>
        <v>1</v>
      </c>
      <c r="I4179" s="99"/>
      <c r="J4179" s="100"/>
      <c r="K4179" s="100"/>
      <c r="L4179" s="101"/>
      <c r="M4179" s="102"/>
      <c r="N4179" s="101"/>
      <c r="O4179" s="99"/>
      <c r="P4179" s="103"/>
      <c r="Q4179" s="104"/>
      <c r="R4179" s="50"/>
      <c r="S4179" s="105"/>
      <c r="T4179" s="106"/>
      <c r="U4179" s="107"/>
      <c r="V4179" s="108"/>
      <c r="W4179" s="107"/>
      <c r="X4179" s="107"/>
      <c r="AA4179" s="107"/>
      <c r="AB4179" s="110"/>
      <c r="AC4179" s="110"/>
      <c r="AE4179" s="105"/>
      <c r="AF4179" s="105"/>
      <c r="AR4179" s="112"/>
    </row>
    <row r="4180" spans="2:44" x14ac:dyDescent="0.25">
      <c r="B4180" s="1" t="str">
        <f>IF(I4180="","",
(IF(N4180=FİLTRE!$H$6,2,0)+IF(FİLTRE!$H$6="TOPLAM",2,0))
)</f>
        <v/>
      </c>
      <c r="C4180">
        <f>IF(FİLTRE!$M$5="",9,(IF(U4180&gt;=FİLTRE!$M$5,1,0)))</f>
        <v>1</v>
      </c>
      <c r="D4180" s="1">
        <f>IF(FİLTRE!$M$6="",9,(IF('SKT LİSTESİ'!P4180&lt;=FİLTRE!$M$6,1,0)))</f>
        <v>1</v>
      </c>
      <c r="E4180" s="25" t="str">
        <f>IF(I4180="","",(COUNTIFS($L$4:L4180,L4180)))</f>
        <v/>
      </c>
      <c r="F4180" s="13">
        <f>IF(OR(B4180&lt;&gt;2,C4180&lt;&gt;1,D4180&lt;&gt;1,H4180&lt;&gt;1),0,
COUNTIFS($B$4:B4180,2,$C$4:C4180,1,$D$4:D4180,1,$H$4:H4180,1))</f>
        <v>0</v>
      </c>
      <c r="G4180" s="26" t="str">
        <f>IF(I4180="","",(COUNTIF($E$4:E4180,E4180)))</f>
        <v/>
      </c>
      <c r="H4180" s="1">
        <f>IF(AND(J4180="SAYIM",FİLTRE!$H$5="RAFTA",U4180&lt;&gt;0),1,0)+
IF(AND(J4180="İADE DEPO",FİLTRE!$H$5="İADE DEPO"),1,0)+
IF(FİLTRE!$H$5="TÜMÜ",1,0)+
IF(AND(J4180="FİRMA İADE",FİLTRE!$H$5="FİRMA İADE"),1,0)+
IF(AND(J4180="İMHA",FİLTRE!$H$5="İMHA"),1,0)</f>
        <v>1</v>
      </c>
      <c r="I4180" s="99"/>
      <c r="J4180" s="100"/>
      <c r="K4180" s="100"/>
      <c r="L4180" s="101"/>
      <c r="M4180" s="102"/>
      <c r="N4180" s="101"/>
      <c r="O4180" s="99"/>
      <c r="P4180" s="103"/>
      <c r="Q4180" s="104"/>
      <c r="R4180" s="50"/>
      <c r="S4180" s="105"/>
      <c r="T4180" s="106"/>
      <c r="U4180" s="107"/>
      <c r="V4180" s="108"/>
      <c r="W4180" s="107"/>
      <c r="X4180" s="107"/>
      <c r="AA4180" s="107"/>
      <c r="AB4180" s="110"/>
      <c r="AC4180" s="110"/>
      <c r="AE4180" s="105"/>
      <c r="AF4180" s="105"/>
      <c r="AR4180" s="112"/>
    </row>
    <row r="4181" spans="2:44" x14ac:dyDescent="0.25">
      <c r="B4181" s="1" t="str">
        <f>IF(I4181="","",
(IF(N4181=FİLTRE!$H$6,2,0)+IF(FİLTRE!$H$6="TOPLAM",2,0))
)</f>
        <v/>
      </c>
      <c r="C4181">
        <f>IF(FİLTRE!$M$5="",9,(IF(U4181&gt;=FİLTRE!$M$5,1,0)))</f>
        <v>1</v>
      </c>
      <c r="D4181" s="1">
        <f>IF(FİLTRE!$M$6="",9,(IF('SKT LİSTESİ'!P4181&lt;=FİLTRE!$M$6,1,0)))</f>
        <v>1</v>
      </c>
      <c r="E4181" s="25" t="str">
        <f>IF(I4181="","",(COUNTIFS($L$4:L4181,L4181)))</f>
        <v/>
      </c>
      <c r="F4181" s="13">
        <f>IF(OR(B4181&lt;&gt;2,C4181&lt;&gt;1,D4181&lt;&gt;1,H4181&lt;&gt;1),0,
COUNTIFS($B$4:B4181,2,$C$4:C4181,1,$D$4:D4181,1,$H$4:H4181,1))</f>
        <v>0</v>
      </c>
      <c r="G4181" s="26" t="str">
        <f>IF(I4181="","",(COUNTIF($E$4:E4181,E4181)))</f>
        <v/>
      </c>
      <c r="H4181" s="1">
        <f>IF(AND(J4181="SAYIM",FİLTRE!$H$5="RAFTA",U4181&lt;&gt;0),1,0)+
IF(AND(J4181="İADE DEPO",FİLTRE!$H$5="İADE DEPO"),1,0)+
IF(FİLTRE!$H$5="TÜMÜ",1,0)+
IF(AND(J4181="FİRMA İADE",FİLTRE!$H$5="FİRMA İADE"),1,0)+
IF(AND(J4181="İMHA",FİLTRE!$H$5="İMHA"),1,0)</f>
        <v>1</v>
      </c>
      <c r="I4181" s="99"/>
      <c r="J4181" s="100"/>
      <c r="K4181" s="100"/>
      <c r="L4181" s="101"/>
      <c r="M4181" s="102"/>
      <c r="N4181" s="101"/>
      <c r="O4181" s="99"/>
      <c r="P4181" s="103"/>
      <c r="Q4181" s="104"/>
      <c r="R4181" s="50"/>
      <c r="S4181" s="105"/>
      <c r="T4181" s="106"/>
      <c r="U4181" s="107"/>
      <c r="V4181" s="108"/>
      <c r="W4181" s="107"/>
      <c r="X4181" s="107"/>
      <c r="AA4181" s="107"/>
      <c r="AB4181" s="110"/>
      <c r="AC4181" s="110"/>
      <c r="AE4181" s="105"/>
      <c r="AF4181" s="105"/>
      <c r="AR4181" s="112"/>
    </row>
    <row r="4182" spans="2:44" x14ac:dyDescent="0.25">
      <c r="B4182" s="1" t="str">
        <f>IF(I4182="","",
(IF(N4182=FİLTRE!$H$6,2,0)+IF(FİLTRE!$H$6="TOPLAM",2,0))
)</f>
        <v/>
      </c>
      <c r="C4182">
        <f>IF(FİLTRE!$M$5="",9,(IF(U4182&gt;=FİLTRE!$M$5,1,0)))</f>
        <v>1</v>
      </c>
      <c r="D4182" s="1">
        <f>IF(FİLTRE!$M$6="",9,(IF('SKT LİSTESİ'!P4182&lt;=FİLTRE!$M$6,1,0)))</f>
        <v>1</v>
      </c>
      <c r="E4182" s="25" t="str">
        <f>IF(I4182="","",(COUNTIFS($L$4:L4182,L4182)))</f>
        <v/>
      </c>
      <c r="F4182" s="13">
        <f>IF(OR(B4182&lt;&gt;2,C4182&lt;&gt;1,D4182&lt;&gt;1,H4182&lt;&gt;1),0,
COUNTIFS($B$4:B4182,2,$C$4:C4182,1,$D$4:D4182,1,$H$4:H4182,1))</f>
        <v>0</v>
      </c>
      <c r="G4182" s="26" t="str">
        <f>IF(I4182="","",(COUNTIF($E$4:E4182,E4182)))</f>
        <v/>
      </c>
      <c r="H4182" s="1">
        <f>IF(AND(J4182="SAYIM",FİLTRE!$H$5="RAFTA",U4182&lt;&gt;0),1,0)+
IF(AND(J4182="İADE DEPO",FİLTRE!$H$5="İADE DEPO"),1,0)+
IF(FİLTRE!$H$5="TÜMÜ",1,0)+
IF(AND(J4182="FİRMA İADE",FİLTRE!$H$5="FİRMA İADE"),1,0)+
IF(AND(J4182="İMHA",FİLTRE!$H$5="İMHA"),1,0)</f>
        <v>1</v>
      </c>
      <c r="I4182" s="99"/>
      <c r="J4182" s="100"/>
      <c r="K4182" s="100"/>
      <c r="L4182" s="101"/>
      <c r="M4182" s="102"/>
      <c r="N4182" s="101"/>
      <c r="O4182" s="99"/>
      <c r="P4182" s="103"/>
      <c r="Q4182" s="104"/>
      <c r="R4182" s="50"/>
      <c r="S4182" s="105"/>
      <c r="T4182" s="106"/>
      <c r="U4182" s="107"/>
      <c r="V4182" s="108"/>
      <c r="W4182" s="107"/>
      <c r="X4182" s="107"/>
      <c r="AA4182" s="107"/>
      <c r="AB4182" s="110"/>
      <c r="AC4182" s="110"/>
      <c r="AE4182" s="105"/>
      <c r="AF4182" s="105"/>
      <c r="AR4182" s="112"/>
    </row>
    <row r="4183" spans="2:44" x14ac:dyDescent="0.25">
      <c r="B4183" s="1" t="str">
        <f>IF(I4183="","",
(IF(N4183=FİLTRE!$H$6,2,0)+IF(FİLTRE!$H$6="TOPLAM",2,0))
)</f>
        <v/>
      </c>
      <c r="C4183">
        <f>IF(FİLTRE!$M$5="",9,(IF(U4183&gt;=FİLTRE!$M$5,1,0)))</f>
        <v>1</v>
      </c>
      <c r="D4183" s="1">
        <f>IF(FİLTRE!$M$6="",9,(IF('SKT LİSTESİ'!P4183&lt;=FİLTRE!$M$6,1,0)))</f>
        <v>1</v>
      </c>
      <c r="E4183" s="25" t="str">
        <f>IF(I4183="","",(COUNTIFS($L$4:L4183,L4183)))</f>
        <v/>
      </c>
      <c r="F4183" s="13">
        <f>IF(OR(B4183&lt;&gt;2,C4183&lt;&gt;1,D4183&lt;&gt;1,H4183&lt;&gt;1),0,
COUNTIFS($B$4:B4183,2,$C$4:C4183,1,$D$4:D4183,1,$H$4:H4183,1))</f>
        <v>0</v>
      </c>
      <c r="G4183" s="26" t="str">
        <f>IF(I4183="","",(COUNTIF($E$4:E4183,E4183)))</f>
        <v/>
      </c>
      <c r="H4183" s="1">
        <f>IF(AND(J4183="SAYIM",FİLTRE!$H$5="RAFTA",U4183&lt;&gt;0),1,0)+
IF(AND(J4183="İADE DEPO",FİLTRE!$H$5="İADE DEPO"),1,0)+
IF(FİLTRE!$H$5="TÜMÜ",1,0)+
IF(AND(J4183="FİRMA İADE",FİLTRE!$H$5="FİRMA İADE"),1,0)+
IF(AND(J4183="İMHA",FİLTRE!$H$5="İMHA"),1,0)</f>
        <v>1</v>
      </c>
      <c r="I4183" s="99"/>
      <c r="J4183" s="100"/>
      <c r="K4183" s="100"/>
      <c r="L4183" s="101"/>
      <c r="M4183" s="102"/>
      <c r="N4183" s="101"/>
      <c r="O4183" s="99"/>
      <c r="P4183" s="103"/>
      <c r="Q4183" s="104"/>
      <c r="R4183" s="50"/>
      <c r="S4183" s="105"/>
      <c r="T4183" s="106"/>
      <c r="U4183" s="107"/>
      <c r="V4183" s="108"/>
      <c r="W4183" s="107"/>
      <c r="X4183" s="107"/>
      <c r="AA4183" s="107"/>
      <c r="AB4183" s="110"/>
      <c r="AC4183" s="110"/>
      <c r="AE4183" s="105"/>
      <c r="AF4183" s="105"/>
      <c r="AR4183" s="112"/>
    </row>
    <row r="4184" spans="2:44" x14ac:dyDescent="0.25">
      <c r="B4184" s="1" t="str">
        <f>IF(I4184="","",
(IF(N4184=FİLTRE!$H$6,2,0)+IF(FİLTRE!$H$6="TOPLAM",2,0))
)</f>
        <v/>
      </c>
      <c r="C4184">
        <f>IF(FİLTRE!$M$5="",9,(IF(U4184&gt;=FİLTRE!$M$5,1,0)))</f>
        <v>1</v>
      </c>
      <c r="D4184" s="1">
        <f>IF(FİLTRE!$M$6="",9,(IF('SKT LİSTESİ'!P4184&lt;=FİLTRE!$M$6,1,0)))</f>
        <v>1</v>
      </c>
      <c r="E4184" s="25" t="str">
        <f>IF(I4184="","",(COUNTIFS($L$4:L4184,L4184)))</f>
        <v/>
      </c>
      <c r="F4184" s="13">
        <f>IF(OR(B4184&lt;&gt;2,C4184&lt;&gt;1,D4184&lt;&gt;1,H4184&lt;&gt;1),0,
COUNTIFS($B$4:B4184,2,$C$4:C4184,1,$D$4:D4184,1,$H$4:H4184,1))</f>
        <v>0</v>
      </c>
      <c r="G4184" s="26" t="str">
        <f>IF(I4184="","",(COUNTIF($E$4:E4184,E4184)))</f>
        <v/>
      </c>
      <c r="H4184" s="1">
        <f>IF(AND(J4184="SAYIM",FİLTRE!$H$5="RAFTA",U4184&lt;&gt;0),1,0)+
IF(AND(J4184="İADE DEPO",FİLTRE!$H$5="İADE DEPO"),1,0)+
IF(FİLTRE!$H$5="TÜMÜ",1,0)+
IF(AND(J4184="FİRMA İADE",FİLTRE!$H$5="FİRMA İADE"),1,0)+
IF(AND(J4184="İMHA",FİLTRE!$H$5="İMHA"),1,0)</f>
        <v>1</v>
      </c>
      <c r="I4184" s="99"/>
      <c r="J4184" s="100"/>
      <c r="K4184" s="100"/>
      <c r="L4184" s="101"/>
      <c r="M4184" s="102"/>
      <c r="N4184" s="101"/>
      <c r="O4184" s="99"/>
      <c r="P4184" s="103"/>
      <c r="Q4184" s="104"/>
      <c r="R4184" s="50"/>
      <c r="S4184" s="105"/>
      <c r="T4184" s="106"/>
      <c r="U4184" s="107"/>
      <c r="V4184" s="108"/>
      <c r="W4184" s="107"/>
      <c r="X4184" s="107"/>
      <c r="AA4184" s="107"/>
      <c r="AB4184" s="110"/>
      <c r="AC4184" s="110"/>
      <c r="AE4184" s="105"/>
      <c r="AF4184" s="105"/>
      <c r="AR4184" s="112"/>
    </row>
    <row r="4185" spans="2:44" x14ac:dyDescent="0.25">
      <c r="B4185" s="1" t="str">
        <f>IF(I4185="","",
(IF(N4185=FİLTRE!$H$6,2,0)+IF(FİLTRE!$H$6="TOPLAM",2,0))
)</f>
        <v/>
      </c>
      <c r="C4185">
        <f>IF(FİLTRE!$M$5="",9,(IF(U4185&gt;=FİLTRE!$M$5,1,0)))</f>
        <v>1</v>
      </c>
      <c r="D4185" s="1">
        <f>IF(FİLTRE!$M$6="",9,(IF('SKT LİSTESİ'!P4185&lt;=FİLTRE!$M$6,1,0)))</f>
        <v>1</v>
      </c>
      <c r="E4185" s="25" t="str">
        <f>IF(I4185="","",(COUNTIFS($L$4:L4185,L4185)))</f>
        <v/>
      </c>
      <c r="F4185" s="13">
        <f>IF(OR(B4185&lt;&gt;2,C4185&lt;&gt;1,D4185&lt;&gt;1,H4185&lt;&gt;1),0,
COUNTIFS($B$4:B4185,2,$C$4:C4185,1,$D$4:D4185,1,$H$4:H4185,1))</f>
        <v>0</v>
      </c>
      <c r="G4185" s="26" t="str">
        <f>IF(I4185="","",(COUNTIF($E$4:E4185,E4185)))</f>
        <v/>
      </c>
      <c r="H4185" s="1">
        <f>IF(AND(J4185="SAYIM",FİLTRE!$H$5="RAFTA",U4185&lt;&gt;0),1,0)+
IF(AND(J4185="İADE DEPO",FİLTRE!$H$5="İADE DEPO"),1,0)+
IF(FİLTRE!$H$5="TÜMÜ",1,0)+
IF(AND(J4185="FİRMA İADE",FİLTRE!$H$5="FİRMA İADE"),1,0)+
IF(AND(J4185="İMHA",FİLTRE!$H$5="İMHA"),1,0)</f>
        <v>1</v>
      </c>
      <c r="I4185" s="99"/>
      <c r="J4185" s="100"/>
      <c r="K4185" s="100"/>
      <c r="L4185" s="101"/>
      <c r="M4185" s="102"/>
      <c r="N4185" s="101"/>
      <c r="O4185" s="99"/>
      <c r="P4185" s="103"/>
      <c r="Q4185" s="104"/>
      <c r="R4185" s="50"/>
      <c r="S4185" s="105"/>
      <c r="T4185" s="106"/>
      <c r="U4185" s="107"/>
      <c r="V4185" s="108"/>
      <c r="W4185" s="107"/>
      <c r="X4185" s="107"/>
      <c r="AA4185" s="107"/>
      <c r="AB4185" s="110"/>
      <c r="AC4185" s="110"/>
      <c r="AE4185" s="105"/>
      <c r="AF4185" s="105"/>
      <c r="AR4185" s="112"/>
    </row>
    <row r="4186" spans="2:44" x14ac:dyDescent="0.25">
      <c r="B4186" s="1" t="str">
        <f>IF(I4186="","",
(IF(N4186=FİLTRE!$H$6,2,0)+IF(FİLTRE!$H$6="TOPLAM",2,0))
)</f>
        <v/>
      </c>
      <c r="C4186">
        <f>IF(FİLTRE!$M$5="",9,(IF(U4186&gt;=FİLTRE!$M$5,1,0)))</f>
        <v>1</v>
      </c>
      <c r="D4186" s="1">
        <f>IF(FİLTRE!$M$6="",9,(IF('SKT LİSTESİ'!P4186&lt;=FİLTRE!$M$6,1,0)))</f>
        <v>1</v>
      </c>
      <c r="E4186" s="25" t="str">
        <f>IF(I4186="","",(COUNTIFS($L$4:L4186,L4186)))</f>
        <v/>
      </c>
      <c r="F4186" s="13">
        <f>IF(OR(B4186&lt;&gt;2,C4186&lt;&gt;1,D4186&lt;&gt;1,H4186&lt;&gt;1),0,
COUNTIFS($B$4:B4186,2,$C$4:C4186,1,$D$4:D4186,1,$H$4:H4186,1))</f>
        <v>0</v>
      </c>
      <c r="G4186" s="26" t="str">
        <f>IF(I4186="","",(COUNTIF($E$4:E4186,E4186)))</f>
        <v/>
      </c>
      <c r="H4186" s="1">
        <f>IF(AND(J4186="SAYIM",FİLTRE!$H$5="RAFTA",U4186&lt;&gt;0),1,0)+
IF(AND(J4186="İADE DEPO",FİLTRE!$H$5="İADE DEPO"),1,0)+
IF(FİLTRE!$H$5="TÜMÜ",1,0)+
IF(AND(J4186="FİRMA İADE",FİLTRE!$H$5="FİRMA İADE"),1,0)+
IF(AND(J4186="İMHA",FİLTRE!$H$5="İMHA"),1,0)</f>
        <v>1</v>
      </c>
      <c r="I4186" s="99"/>
      <c r="J4186" s="100"/>
      <c r="K4186" s="100"/>
      <c r="L4186" s="101"/>
      <c r="M4186" s="102"/>
      <c r="N4186" s="101"/>
      <c r="O4186" s="99"/>
      <c r="P4186" s="103"/>
      <c r="Q4186" s="104"/>
      <c r="R4186" s="50"/>
      <c r="S4186" s="105"/>
      <c r="T4186" s="106"/>
      <c r="U4186" s="107"/>
      <c r="V4186" s="108"/>
      <c r="W4186" s="107"/>
      <c r="X4186" s="107"/>
      <c r="AA4186" s="107"/>
      <c r="AB4186" s="110"/>
      <c r="AC4186" s="110"/>
      <c r="AE4186" s="105"/>
      <c r="AF4186" s="105"/>
      <c r="AR4186" s="112"/>
    </row>
    <row r="4187" spans="2:44" x14ac:dyDescent="0.25">
      <c r="B4187" s="1" t="str">
        <f>IF(I4187="","",
(IF(N4187=FİLTRE!$H$6,2,0)+IF(FİLTRE!$H$6="TOPLAM",2,0))
)</f>
        <v/>
      </c>
      <c r="C4187">
        <f>IF(FİLTRE!$M$5="",9,(IF(U4187&gt;=FİLTRE!$M$5,1,0)))</f>
        <v>1</v>
      </c>
      <c r="D4187" s="1">
        <f>IF(FİLTRE!$M$6="",9,(IF('SKT LİSTESİ'!P4187&lt;=FİLTRE!$M$6,1,0)))</f>
        <v>1</v>
      </c>
      <c r="E4187" s="25" t="str">
        <f>IF(I4187="","",(COUNTIFS($L$4:L4187,L4187)))</f>
        <v/>
      </c>
      <c r="F4187" s="13">
        <f>IF(OR(B4187&lt;&gt;2,C4187&lt;&gt;1,D4187&lt;&gt;1,H4187&lt;&gt;1),0,
COUNTIFS($B$4:B4187,2,$C$4:C4187,1,$D$4:D4187,1,$H$4:H4187,1))</f>
        <v>0</v>
      </c>
      <c r="G4187" s="26" t="str">
        <f>IF(I4187="","",(COUNTIF($E$4:E4187,E4187)))</f>
        <v/>
      </c>
      <c r="H4187" s="1">
        <f>IF(AND(J4187="SAYIM",FİLTRE!$H$5="RAFTA",U4187&lt;&gt;0),1,0)+
IF(AND(J4187="İADE DEPO",FİLTRE!$H$5="İADE DEPO"),1,0)+
IF(FİLTRE!$H$5="TÜMÜ",1,0)+
IF(AND(J4187="FİRMA İADE",FİLTRE!$H$5="FİRMA İADE"),1,0)+
IF(AND(J4187="İMHA",FİLTRE!$H$5="İMHA"),1,0)</f>
        <v>1</v>
      </c>
      <c r="I4187" s="99"/>
      <c r="J4187" s="100"/>
      <c r="K4187" s="100"/>
      <c r="L4187" s="101"/>
      <c r="M4187" s="102"/>
      <c r="N4187" s="101"/>
      <c r="O4187" s="99"/>
      <c r="P4187" s="103"/>
      <c r="Q4187" s="104"/>
      <c r="R4187" s="50"/>
      <c r="S4187" s="105"/>
      <c r="T4187" s="106"/>
      <c r="U4187" s="107"/>
      <c r="V4187" s="108"/>
      <c r="W4187" s="107"/>
      <c r="X4187" s="107"/>
      <c r="AA4187" s="107"/>
      <c r="AB4187" s="110"/>
      <c r="AC4187" s="110"/>
      <c r="AE4187" s="105"/>
      <c r="AF4187" s="105"/>
      <c r="AR4187" s="112"/>
    </row>
    <row r="4188" spans="2:44" x14ac:dyDescent="0.25">
      <c r="B4188" s="1" t="str">
        <f>IF(I4188="","",
(IF(N4188=FİLTRE!$H$6,2,0)+IF(FİLTRE!$H$6="TOPLAM",2,0))
)</f>
        <v/>
      </c>
      <c r="C4188">
        <f>IF(FİLTRE!$M$5="",9,(IF(U4188&gt;=FİLTRE!$M$5,1,0)))</f>
        <v>1</v>
      </c>
      <c r="D4188" s="1">
        <f>IF(FİLTRE!$M$6="",9,(IF('SKT LİSTESİ'!P4188&lt;=FİLTRE!$M$6,1,0)))</f>
        <v>1</v>
      </c>
      <c r="E4188" s="25" t="str">
        <f>IF(I4188="","",(COUNTIFS($L$4:L4188,L4188)))</f>
        <v/>
      </c>
      <c r="F4188" s="13">
        <f>IF(OR(B4188&lt;&gt;2,C4188&lt;&gt;1,D4188&lt;&gt;1,H4188&lt;&gt;1),0,
COUNTIFS($B$4:B4188,2,$C$4:C4188,1,$D$4:D4188,1,$H$4:H4188,1))</f>
        <v>0</v>
      </c>
      <c r="G4188" s="26" t="str">
        <f>IF(I4188="","",(COUNTIF($E$4:E4188,E4188)))</f>
        <v/>
      </c>
      <c r="H4188" s="1">
        <f>IF(AND(J4188="SAYIM",FİLTRE!$H$5="RAFTA",U4188&lt;&gt;0),1,0)+
IF(AND(J4188="İADE DEPO",FİLTRE!$H$5="İADE DEPO"),1,0)+
IF(FİLTRE!$H$5="TÜMÜ",1,0)+
IF(AND(J4188="FİRMA İADE",FİLTRE!$H$5="FİRMA İADE"),1,0)+
IF(AND(J4188="İMHA",FİLTRE!$H$5="İMHA"),1,0)</f>
        <v>1</v>
      </c>
      <c r="I4188" s="99"/>
      <c r="J4188" s="100"/>
      <c r="K4188" s="100"/>
      <c r="L4188" s="101"/>
      <c r="M4188" s="102"/>
      <c r="N4188" s="101"/>
      <c r="O4188" s="99"/>
      <c r="P4188" s="103"/>
      <c r="Q4188" s="104"/>
      <c r="R4188" s="50"/>
      <c r="S4188" s="105"/>
      <c r="T4188" s="106"/>
      <c r="U4188" s="107"/>
      <c r="V4188" s="108"/>
      <c r="W4188" s="107"/>
      <c r="X4188" s="107"/>
      <c r="AA4188" s="107"/>
      <c r="AB4188" s="110"/>
      <c r="AC4188" s="110"/>
      <c r="AE4188" s="105"/>
      <c r="AF4188" s="105"/>
      <c r="AR4188" s="112"/>
    </row>
    <row r="4189" spans="2:44" x14ac:dyDescent="0.25">
      <c r="B4189" s="1" t="str">
        <f>IF(I4189="","",
(IF(N4189=FİLTRE!$H$6,2,0)+IF(FİLTRE!$H$6="TOPLAM",2,0))
)</f>
        <v/>
      </c>
      <c r="C4189">
        <f>IF(FİLTRE!$M$5="",9,(IF(U4189&gt;=FİLTRE!$M$5,1,0)))</f>
        <v>1</v>
      </c>
      <c r="D4189" s="1">
        <f>IF(FİLTRE!$M$6="",9,(IF('SKT LİSTESİ'!P4189&lt;=FİLTRE!$M$6,1,0)))</f>
        <v>1</v>
      </c>
      <c r="E4189" s="25" t="str">
        <f>IF(I4189="","",(COUNTIFS($L$4:L4189,L4189)))</f>
        <v/>
      </c>
      <c r="F4189" s="13">
        <f>IF(OR(B4189&lt;&gt;2,C4189&lt;&gt;1,D4189&lt;&gt;1,H4189&lt;&gt;1),0,
COUNTIFS($B$4:B4189,2,$C$4:C4189,1,$D$4:D4189,1,$H$4:H4189,1))</f>
        <v>0</v>
      </c>
      <c r="G4189" s="26" t="str">
        <f>IF(I4189="","",(COUNTIF($E$4:E4189,E4189)))</f>
        <v/>
      </c>
      <c r="H4189" s="1">
        <f>IF(AND(J4189="SAYIM",FİLTRE!$H$5="RAFTA",U4189&lt;&gt;0),1,0)+
IF(AND(J4189="İADE DEPO",FİLTRE!$H$5="İADE DEPO"),1,0)+
IF(FİLTRE!$H$5="TÜMÜ",1,0)+
IF(AND(J4189="FİRMA İADE",FİLTRE!$H$5="FİRMA İADE"),1,0)+
IF(AND(J4189="İMHA",FİLTRE!$H$5="İMHA"),1,0)</f>
        <v>1</v>
      </c>
      <c r="I4189" s="99"/>
      <c r="J4189" s="100"/>
      <c r="K4189" s="100"/>
      <c r="L4189" s="101"/>
      <c r="M4189" s="102"/>
      <c r="N4189" s="101"/>
      <c r="O4189" s="99"/>
      <c r="P4189" s="103"/>
      <c r="Q4189" s="104"/>
      <c r="R4189" s="50"/>
      <c r="S4189" s="105"/>
      <c r="T4189" s="106"/>
      <c r="U4189" s="107"/>
      <c r="V4189" s="108"/>
      <c r="W4189" s="107"/>
      <c r="X4189" s="107"/>
      <c r="AA4189" s="107"/>
      <c r="AB4189" s="110"/>
      <c r="AC4189" s="110"/>
      <c r="AE4189" s="105"/>
      <c r="AF4189" s="105"/>
      <c r="AR4189" s="112"/>
    </row>
    <row r="4190" spans="2:44" x14ac:dyDescent="0.25">
      <c r="B4190" s="1" t="str">
        <f>IF(I4190="","",
(IF(N4190=FİLTRE!$H$6,2,0)+IF(FİLTRE!$H$6="TOPLAM",2,0))
)</f>
        <v/>
      </c>
      <c r="C4190">
        <f>IF(FİLTRE!$M$5="",9,(IF(U4190&gt;=FİLTRE!$M$5,1,0)))</f>
        <v>1</v>
      </c>
      <c r="D4190" s="1">
        <f>IF(FİLTRE!$M$6="",9,(IF('SKT LİSTESİ'!P4190&lt;=FİLTRE!$M$6,1,0)))</f>
        <v>1</v>
      </c>
      <c r="E4190" s="25" t="str">
        <f>IF(I4190="","",(COUNTIFS($L$4:L4190,L4190)))</f>
        <v/>
      </c>
      <c r="F4190" s="13">
        <f>IF(OR(B4190&lt;&gt;2,C4190&lt;&gt;1,D4190&lt;&gt;1,H4190&lt;&gt;1),0,
COUNTIFS($B$4:B4190,2,$C$4:C4190,1,$D$4:D4190,1,$H$4:H4190,1))</f>
        <v>0</v>
      </c>
      <c r="G4190" s="26" t="str">
        <f>IF(I4190="","",(COUNTIF($E$4:E4190,E4190)))</f>
        <v/>
      </c>
      <c r="H4190" s="1">
        <f>IF(AND(J4190="SAYIM",FİLTRE!$H$5="RAFTA",U4190&lt;&gt;0),1,0)+
IF(AND(J4190="İADE DEPO",FİLTRE!$H$5="İADE DEPO"),1,0)+
IF(FİLTRE!$H$5="TÜMÜ",1,0)+
IF(AND(J4190="FİRMA İADE",FİLTRE!$H$5="FİRMA İADE"),1,0)+
IF(AND(J4190="İMHA",FİLTRE!$H$5="İMHA"),1,0)</f>
        <v>1</v>
      </c>
      <c r="I4190" s="99"/>
      <c r="J4190" s="100"/>
      <c r="K4190" s="100"/>
      <c r="L4190" s="101"/>
      <c r="M4190" s="102"/>
      <c r="N4190" s="101"/>
      <c r="O4190" s="99"/>
      <c r="P4190" s="103"/>
      <c r="Q4190" s="104"/>
      <c r="R4190" s="50"/>
      <c r="S4190" s="105"/>
      <c r="T4190" s="106"/>
      <c r="U4190" s="107"/>
      <c r="V4190" s="108"/>
      <c r="W4190" s="107"/>
      <c r="X4190" s="107"/>
      <c r="AA4190" s="107"/>
      <c r="AB4190" s="110"/>
      <c r="AC4190" s="110"/>
      <c r="AE4190" s="105"/>
      <c r="AF4190" s="105"/>
      <c r="AR4190" s="112"/>
    </row>
    <row r="4191" spans="2:44" x14ac:dyDescent="0.25">
      <c r="B4191" s="1" t="str">
        <f>IF(I4191="","",
(IF(N4191=FİLTRE!$H$6,2,0)+IF(FİLTRE!$H$6="TOPLAM",2,0))
)</f>
        <v/>
      </c>
      <c r="C4191">
        <f>IF(FİLTRE!$M$5="",9,(IF(U4191&gt;=FİLTRE!$M$5,1,0)))</f>
        <v>1</v>
      </c>
      <c r="D4191" s="1">
        <f>IF(FİLTRE!$M$6="",9,(IF('SKT LİSTESİ'!P4191&lt;=FİLTRE!$M$6,1,0)))</f>
        <v>1</v>
      </c>
      <c r="E4191" s="25" t="str">
        <f>IF(I4191="","",(COUNTIFS($L$4:L4191,L4191)))</f>
        <v/>
      </c>
      <c r="F4191" s="13">
        <f>IF(OR(B4191&lt;&gt;2,C4191&lt;&gt;1,D4191&lt;&gt;1,H4191&lt;&gt;1),0,
COUNTIFS($B$4:B4191,2,$C$4:C4191,1,$D$4:D4191,1,$H$4:H4191,1))</f>
        <v>0</v>
      </c>
      <c r="G4191" s="26" t="str">
        <f>IF(I4191="","",(COUNTIF($E$4:E4191,E4191)))</f>
        <v/>
      </c>
      <c r="H4191" s="1">
        <f>IF(AND(J4191="SAYIM",FİLTRE!$H$5="RAFTA",U4191&lt;&gt;0),1,0)+
IF(AND(J4191="İADE DEPO",FİLTRE!$H$5="İADE DEPO"),1,0)+
IF(FİLTRE!$H$5="TÜMÜ",1,0)+
IF(AND(J4191="FİRMA İADE",FİLTRE!$H$5="FİRMA İADE"),1,0)+
IF(AND(J4191="İMHA",FİLTRE!$H$5="İMHA"),1,0)</f>
        <v>1</v>
      </c>
      <c r="I4191" s="99"/>
      <c r="J4191" s="100"/>
      <c r="K4191" s="100"/>
      <c r="L4191" s="101"/>
      <c r="M4191" s="102"/>
      <c r="N4191" s="101"/>
      <c r="O4191" s="99"/>
      <c r="P4191" s="103"/>
      <c r="Q4191" s="104"/>
      <c r="R4191" s="50"/>
      <c r="S4191" s="105"/>
      <c r="T4191" s="106"/>
      <c r="U4191" s="107"/>
      <c r="V4191" s="108"/>
      <c r="W4191" s="107"/>
      <c r="X4191" s="107"/>
      <c r="AA4191" s="107"/>
      <c r="AB4191" s="110"/>
      <c r="AC4191" s="110"/>
      <c r="AE4191" s="105"/>
      <c r="AF4191" s="105"/>
      <c r="AR4191" s="112"/>
    </row>
    <row r="4192" spans="2:44" x14ac:dyDescent="0.25">
      <c r="B4192" s="1" t="str">
        <f>IF(I4192="","",
(IF(N4192=FİLTRE!$H$6,2,0)+IF(FİLTRE!$H$6="TOPLAM",2,0))
)</f>
        <v/>
      </c>
      <c r="C4192">
        <f>IF(FİLTRE!$M$5="",9,(IF(U4192&gt;=FİLTRE!$M$5,1,0)))</f>
        <v>1</v>
      </c>
      <c r="D4192" s="1">
        <f>IF(FİLTRE!$M$6="",9,(IF('SKT LİSTESİ'!P4192&lt;=FİLTRE!$M$6,1,0)))</f>
        <v>1</v>
      </c>
      <c r="E4192" s="25" t="str">
        <f>IF(I4192="","",(COUNTIFS($L$4:L4192,L4192)))</f>
        <v/>
      </c>
      <c r="F4192" s="13">
        <f>IF(OR(B4192&lt;&gt;2,C4192&lt;&gt;1,D4192&lt;&gt;1,H4192&lt;&gt;1),0,
COUNTIFS($B$4:B4192,2,$C$4:C4192,1,$D$4:D4192,1,$H$4:H4192,1))</f>
        <v>0</v>
      </c>
      <c r="G4192" s="26" t="str">
        <f>IF(I4192="","",(COUNTIF($E$4:E4192,E4192)))</f>
        <v/>
      </c>
      <c r="H4192" s="1">
        <f>IF(AND(J4192="SAYIM",FİLTRE!$H$5="RAFTA",U4192&lt;&gt;0),1,0)+
IF(AND(J4192="İADE DEPO",FİLTRE!$H$5="İADE DEPO"),1,0)+
IF(FİLTRE!$H$5="TÜMÜ",1,0)+
IF(AND(J4192="FİRMA İADE",FİLTRE!$H$5="FİRMA İADE"),1,0)+
IF(AND(J4192="İMHA",FİLTRE!$H$5="İMHA"),1,0)</f>
        <v>1</v>
      </c>
      <c r="I4192" s="99"/>
      <c r="J4192" s="100"/>
      <c r="K4192" s="100"/>
      <c r="L4192" s="101"/>
      <c r="M4192" s="102"/>
      <c r="N4192" s="101"/>
      <c r="O4192" s="99"/>
      <c r="P4192" s="103"/>
      <c r="Q4192" s="104"/>
      <c r="R4192" s="50"/>
      <c r="S4192" s="105"/>
      <c r="T4192" s="106"/>
      <c r="U4192" s="107"/>
      <c r="V4192" s="108"/>
      <c r="W4192" s="107"/>
      <c r="X4192" s="107"/>
      <c r="AA4192" s="107"/>
      <c r="AB4192" s="110"/>
      <c r="AC4192" s="110"/>
      <c r="AE4192" s="105"/>
      <c r="AF4192" s="105"/>
      <c r="AR4192" s="112"/>
    </row>
    <row r="4193" spans="2:44" x14ac:dyDescent="0.25">
      <c r="B4193" s="1" t="str">
        <f>IF(I4193="","",
(IF(N4193=FİLTRE!$H$6,2,0)+IF(FİLTRE!$H$6="TOPLAM",2,0))
)</f>
        <v/>
      </c>
      <c r="C4193">
        <f>IF(FİLTRE!$M$5="",9,(IF(U4193&gt;=FİLTRE!$M$5,1,0)))</f>
        <v>1</v>
      </c>
      <c r="D4193" s="1">
        <f>IF(FİLTRE!$M$6="",9,(IF('SKT LİSTESİ'!P4193&lt;=FİLTRE!$M$6,1,0)))</f>
        <v>1</v>
      </c>
      <c r="E4193" s="25" t="str">
        <f>IF(I4193="","",(COUNTIFS($L$4:L4193,L4193)))</f>
        <v/>
      </c>
      <c r="F4193" s="13">
        <f>IF(OR(B4193&lt;&gt;2,C4193&lt;&gt;1,D4193&lt;&gt;1,H4193&lt;&gt;1),0,
COUNTIFS($B$4:B4193,2,$C$4:C4193,1,$D$4:D4193,1,$H$4:H4193,1))</f>
        <v>0</v>
      </c>
      <c r="G4193" s="26" t="str">
        <f>IF(I4193="","",(COUNTIF($E$4:E4193,E4193)))</f>
        <v/>
      </c>
      <c r="H4193" s="1">
        <f>IF(AND(J4193="SAYIM",FİLTRE!$H$5="RAFTA",U4193&lt;&gt;0),1,0)+
IF(AND(J4193="İADE DEPO",FİLTRE!$H$5="İADE DEPO"),1,0)+
IF(FİLTRE!$H$5="TÜMÜ",1,0)+
IF(AND(J4193="FİRMA İADE",FİLTRE!$H$5="FİRMA İADE"),1,0)+
IF(AND(J4193="İMHA",FİLTRE!$H$5="İMHA"),1,0)</f>
        <v>1</v>
      </c>
      <c r="I4193" s="99"/>
      <c r="J4193" s="100"/>
      <c r="K4193" s="100"/>
      <c r="L4193" s="101"/>
      <c r="M4193" s="102"/>
      <c r="N4193" s="101"/>
      <c r="O4193" s="99"/>
      <c r="P4193" s="103"/>
      <c r="Q4193" s="104"/>
      <c r="R4193" s="50"/>
      <c r="S4193" s="105"/>
      <c r="T4193" s="106"/>
      <c r="U4193" s="107"/>
      <c r="V4193" s="108"/>
      <c r="W4193" s="107"/>
      <c r="X4193" s="107"/>
      <c r="AA4193" s="107"/>
      <c r="AB4193" s="110"/>
      <c r="AC4193" s="110"/>
      <c r="AE4193" s="105"/>
      <c r="AF4193" s="105"/>
      <c r="AR4193" s="112"/>
    </row>
    <row r="4194" spans="2:44" x14ac:dyDescent="0.25">
      <c r="B4194" s="1" t="str">
        <f>IF(I4194="","",
(IF(N4194=FİLTRE!$H$6,2,0)+IF(FİLTRE!$H$6="TOPLAM",2,0))
)</f>
        <v/>
      </c>
      <c r="C4194">
        <f>IF(FİLTRE!$M$5="",9,(IF(U4194&gt;=FİLTRE!$M$5,1,0)))</f>
        <v>1</v>
      </c>
      <c r="D4194" s="1">
        <f>IF(FİLTRE!$M$6="",9,(IF('SKT LİSTESİ'!P4194&lt;=FİLTRE!$M$6,1,0)))</f>
        <v>1</v>
      </c>
      <c r="E4194" s="25" t="str">
        <f>IF(I4194="","",(COUNTIFS($L$4:L4194,L4194)))</f>
        <v/>
      </c>
      <c r="F4194" s="13">
        <f>IF(OR(B4194&lt;&gt;2,C4194&lt;&gt;1,D4194&lt;&gt;1,H4194&lt;&gt;1),0,
COUNTIFS($B$4:B4194,2,$C$4:C4194,1,$D$4:D4194,1,$H$4:H4194,1))</f>
        <v>0</v>
      </c>
      <c r="G4194" s="26" t="str">
        <f>IF(I4194="","",(COUNTIF($E$4:E4194,E4194)))</f>
        <v/>
      </c>
      <c r="H4194" s="1">
        <f>IF(AND(J4194="SAYIM",FİLTRE!$H$5="RAFTA",U4194&lt;&gt;0),1,0)+
IF(AND(J4194="İADE DEPO",FİLTRE!$H$5="İADE DEPO"),1,0)+
IF(FİLTRE!$H$5="TÜMÜ",1,0)+
IF(AND(J4194="FİRMA İADE",FİLTRE!$H$5="FİRMA İADE"),1,0)+
IF(AND(J4194="İMHA",FİLTRE!$H$5="İMHA"),1,0)</f>
        <v>1</v>
      </c>
      <c r="I4194" s="99"/>
      <c r="J4194" s="100"/>
      <c r="K4194" s="100"/>
      <c r="L4194" s="101"/>
      <c r="M4194" s="102"/>
      <c r="N4194" s="101"/>
      <c r="O4194" s="99"/>
      <c r="P4194" s="103"/>
      <c r="Q4194" s="104"/>
      <c r="R4194" s="50"/>
      <c r="S4194" s="105"/>
      <c r="T4194" s="106"/>
      <c r="U4194" s="107"/>
      <c r="V4194" s="108"/>
      <c r="W4194" s="107"/>
      <c r="X4194" s="107"/>
      <c r="AA4194" s="107"/>
      <c r="AB4194" s="110"/>
      <c r="AC4194" s="110"/>
      <c r="AE4194" s="105"/>
      <c r="AF4194" s="105"/>
      <c r="AR4194" s="112"/>
    </row>
    <row r="4195" spans="2:44" x14ac:dyDescent="0.25">
      <c r="B4195" s="1" t="str">
        <f>IF(I4195="","",
(IF(N4195=FİLTRE!$H$6,2,0)+IF(FİLTRE!$H$6="TOPLAM",2,0))
)</f>
        <v/>
      </c>
      <c r="C4195">
        <f>IF(FİLTRE!$M$5="",9,(IF(U4195&gt;=FİLTRE!$M$5,1,0)))</f>
        <v>1</v>
      </c>
      <c r="D4195" s="1">
        <f>IF(FİLTRE!$M$6="",9,(IF('SKT LİSTESİ'!P4195&lt;=FİLTRE!$M$6,1,0)))</f>
        <v>1</v>
      </c>
      <c r="E4195" s="25" t="str">
        <f>IF(I4195="","",(COUNTIFS($L$4:L4195,L4195)))</f>
        <v/>
      </c>
      <c r="F4195" s="13">
        <f>IF(OR(B4195&lt;&gt;2,C4195&lt;&gt;1,D4195&lt;&gt;1,H4195&lt;&gt;1),0,
COUNTIFS($B$4:B4195,2,$C$4:C4195,1,$D$4:D4195,1,$H$4:H4195,1))</f>
        <v>0</v>
      </c>
      <c r="G4195" s="26" t="str">
        <f>IF(I4195="","",(COUNTIF($E$4:E4195,E4195)))</f>
        <v/>
      </c>
      <c r="H4195" s="1">
        <f>IF(AND(J4195="SAYIM",FİLTRE!$H$5="RAFTA",U4195&lt;&gt;0),1,0)+
IF(AND(J4195="İADE DEPO",FİLTRE!$H$5="İADE DEPO"),1,0)+
IF(FİLTRE!$H$5="TÜMÜ",1,0)+
IF(AND(J4195="FİRMA İADE",FİLTRE!$H$5="FİRMA İADE"),1,0)+
IF(AND(J4195="İMHA",FİLTRE!$H$5="İMHA"),1,0)</f>
        <v>1</v>
      </c>
      <c r="I4195" s="99"/>
      <c r="J4195" s="100"/>
      <c r="K4195" s="100"/>
      <c r="L4195" s="101"/>
      <c r="M4195" s="102"/>
      <c r="N4195" s="101"/>
      <c r="O4195" s="99"/>
      <c r="P4195" s="103"/>
      <c r="Q4195" s="104"/>
      <c r="R4195" s="50"/>
      <c r="S4195" s="105"/>
      <c r="T4195" s="106"/>
      <c r="U4195" s="107"/>
      <c r="V4195" s="108"/>
      <c r="W4195" s="107"/>
      <c r="X4195" s="107"/>
      <c r="AA4195" s="107"/>
      <c r="AB4195" s="110"/>
      <c r="AC4195" s="110"/>
      <c r="AE4195" s="105"/>
      <c r="AF4195" s="105"/>
      <c r="AR4195" s="112"/>
    </row>
    <row r="4196" spans="2:44" x14ac:dyDescent="0.25">
      <c r="B4196" s="1" t="str">
        <f>IF(I4196="","",
(IF(N4196=FİLTRE!$H$6,2,0)+IF(FİLTRE!$H$6="TOPLAM",2,0))
)</f>
        <v/>
      </c>
      <c r="C4196">
        <f>IF(FİLTRE!$M$5="",9,(IF(U4196&gt;=FİLTRE!$M$5,1,0)))</f>
        <v>1</v>
      </c>
      <c r="D4196" s="1">
        <f>IF(FİLTRE!$M$6="",9,(IF('SKT LİSTESİ'!P4196&lt;=FİLTRE!$M$6,1,0)))</f>
        <v>1</v>
      </c>
      <c r="E4196" s="25" t="str">
        <f>IF(I4196="","",(COUNTIFS($L$4:L4196,L4196)))</f>
        <v/>
      </c>
      <c r="F4196" s="13">
        <f>IF(OR(B4196&lt;&gt;2,C4196&lt;&gt;1,D4196&lt;&gt;1,H4196&lt;&gt;1),0,
COUNTIFS($B$4:B4196,2,$C$4:C4196,1,$D$4:D4196,1,$H$4:H4196,1))</f>
        <v>0</v>
      </c>
      <c r="G4196" s="26" t="str">
        <f>IF(I4196="","",(COUNTIF($E$4:E4196,E4196)))</f>
        <v/>
      </c>
      <c r="H4196" s="1">
        <f>IF(AND(J4196="SAYIM",FİLTRE!$H$5="RAFTA",U4196&lt;&gt;0),1,0)+
IF(AND(J4196="İADE DEPO",FİLTRE!$H$5="İADE DEPO"),1,0)+
IF(FİLTRE!$H$5="TÜMÜ",1,0)+
IF(AND(J4196="FİRMA İADE",FİLTRE!$H$5="FİRMA İADE"),1,0)+
IF(AND(J4196="İMHA",FİLTRE!$H$5="İMHA"),1,0)</f>
        <v>1</v>
      </c>
      <c r="I4196" s="99"/>
      <c r="J4196" s="100"/>
      <c r="K4196" s="100"/>
      <c r="L4196" s="101"/>
      <c r="M4196" s="102"/>
      <c r="N4196" s="101"/>
      <c r="O4196" s="99"/>
      <c r="P4196" s="103"/>
      <c r="Q4196" s="104"/>
      <c r="R4196" s="50"/>
      <c r="S4196" s="105"/>
      <c r="T4196" s="106"/>
      <c r="U4196" s="107"/>
      <c r="V4196" s="108"/>
      <c r="W4196" s="107"/>
      <c r="X4196" s="107"/>
      <c r="AA4196" s="107"/>
      <c r="AB4196" s="110"/>
      <c r="AC4196" s="110"/>
      <c r="AE4196" s="105"/>
      <c r="AF4196" s="105"/>
      <c r="AR4196" s="112"/>
    </row>
    <row r="4197" spans="2:44" x14ac:dyDescent="0.25">
      <c r="B4197" s="1" t="str">
        <f>IF(I4197="","",
(IF(N4197=FİLTRE!$H$6,2,0)+IF(FİLTRE!$H$6="TOPLAM",2,0))
)</f>
        <v/>
      </c>
      <c r="C4197">
        <f>IF(FİLTRE!$M$5="",9,(IF(U4197&gt;=FİLTRE!$M$5,1,0)))</f>
        <v>1</v>
      </c>
      <c r="D4197" s="1">
        <f>IF(FİLTRE!$M$6="",9,(IF('SKT LİSTESİ'!P4197&lt;=FİLTRE!$M$6,1,0)))</f>
        <v>1</v>
      </c>
      <c r="E4197" s="25" t="str">
        <f>IF(I4197="","",(COUNTIFS($L$4:L4197,L4197)))</f>
        <v/>
      </c>
      <c r="F4197" s="13">
        <f>IF(OR(B4197&lt;&gt;2,C4197&lt;&gt;1,D4197&lt;&gt;1,H4197&lt;&gt;1),0,
COUNTIFS($B$4:B4197,2,$C$4:C4197,1,$D$4:D4197,1,$H$4:H4197,1))</f>
        <v>0</v>
      </c>
      <c r="G4197" s="26" t="str">
        <f>IF(I4197="","",(COUNTIF($E$4:E4197,E4197)))</f>
        <v/>
      </c>
      <c r="H4197" s="1">
        <f>IF(AND(J4197="SAYIM",FİLTRE!$H$5="RAFTA",U4197&lt;&gt;0),1,0)+
IF(AND(J4197="İADE DEPO",FİLTRE!$H$5="İADE DEPO"),1,0)+
IF(FİLTRE!$H$5="TÜMÜ",1,0)+
IF(AND(J4197="FİRMA İADE",FİLTRE!$H$5="FİRMA İADE"),1,0)+
IF(AND(J4197="İMHA",FİLTRE!$H$5="İMHA"),1,0)</f>
        <v>1</v>
      </c>
      <c r="I4197" s="99"/>
      <c r="J4197" s="100"/>
      <c r="K4197" s="100"/>
      <c r="L4197" s="101"/>
      <c r="M4197" s="102"/>
      <c r="N4197" s="101"/>
      <c r="O4197" s="99"/>
      <c r="P4197" s="103"/>
      <c r="Q4197" s="104"/>
      <c r="R4197" s="50"/>
      <c r="S4197" s="105"/>
      <c r="T4197" s="106"/>
      <c r="U4197" s="107"/>
      <c r="V4197" s="108"/>
      <c r="W4197" s="107"/>
      <c r="X4197" s="107"/>
      <c r="AA4197" s="107"/>
      <c r="AB4197" s="110"/>
      <c r="AC4197" s="110"/>
      <c r="AE4197" s="105"/>
      <c r="AF4197" s="105"/>
      <c r="AR4197" s="112"/>
    </row>
    <row r="4198" spans="2:44" x14ac:dyDescent="0.25">
      <c r="B4198" s="1" t="str">
        <f>IF(I4198="","",
(IF(N4198=FİLTRE!$H$6,2,0)+IF(FİLTRE!$H$6="TOPLAM",2,0))
)</f>
        <v/>
      </c>
      <c r="C4198">
        <f>IF(FİLTRE!$M$5="",9,(IF(U4198&gt;=FİLTRE!$M$5,1,0)))</f>
        <v>1</v>
      </c>
      <c r="D4198" s="1">
        <f>IF(FİLTRE!$M$6="",9,(IF('SKT LİSTESİ'!P4198&lt;=FİLTRE!$M$6,1,0)))</f>
        <v>1</v>
      </c>
      <c r="E4198" s="25" t="str">
        <f>IF(I4198="","",(COUNTIFS($L$4:L4198,L4198)))</f>
        <v/>
      </c>
      <c r="F4198" s="13">
        <f>IF(OR(B4198&lt;&gt;2,C4198&lt;&gt;1,D4198&lt;&gt;1,H4198&lt;&gt;1),0,
COUNTIFS($B$4:B4198,2,$C$4:C4198,1,$D$4:D4198,1,$H$4:H4198,1))</f>
        <v>0</v>
      </c>
      <c r="G4198" s="26" t="str">
        <f>IF(I4198="","",(COUNTIF($E$4:E4198,E4198)))</f>
        <v/>
      </c>
      <c r="H4198" s="1">
        <f>IF(AND(J4198="SAYIM",FİLTRE!$H$5="RAFTA",U4198&lt;&gt;0),1,0)+
IF(AND(J4198="İADE DEPO",FİLTRE!$H$5="İADE DEPO"),1,0)+
IF(FİLTRE!$H$5="TÜMÜ",1,0)+
IF(AND(J4198="FİRMA İADE",FİLTRE!$H$5="FİRMA İADE"),1,0)+
IF(AND(J4198="İMHA",FİLTRE!$H$5="İMHA"),1,0)</f>
        <v>1</v>
      </c>
      <c r="I4198" s="99"/>
      <c r="J4198" s="100"/>
      <c r="K4198" s="100"/>
      <c r="L4198" s="101"/>
      <c r="M4198" s="102"/>
      <c r="N4198" s="101"/>
      <c r="O4198" s="99"/>
      <c r="P4198" s="103"/>
      <c r="Q4198" s="104"/>
      <c r="R4198" s="50"/>
      <c r="S4198" s="105"/>
      <c r="T4198" s="106"/>
      <c r="U4198" s="107"/>
      <c r="V4198" s="108"/>
      <c r="W4198" s="107"/>
      <c r="X4198" s="107"/>
      <c r="AA4198" s="107"/>
      <c r="AB4198" s="110"/>
      <c r="AC4198" s="110"/>
      <c r="AE4198" s="105"/>
      <c r="AF4198" s="105"/>
      <c r="AR4198" s="112"/>
    </row>
    <row r="4199" spans="2:44" x14ac:dyDescent="0.25">
      <c r="B4199" s="1" t="str">
        <f>IF(I4199="","",
(IF(N4199=FİLTRE!$H$6,2,0)+IF(FİLTRE!$H$6="TOPLAM",2,0))
)</f>
        <v/>
      </c>
      <c r="C4199">
        <f>IF(FİLTRE!$M$5="",9,(IF(U4199&gt;=FİLTRE!$M$5,1,0)))</f>
        <v>1</v>
      </c>
      <c r="D4199" s="1">
        <f>IF(FİLTRE!$M$6="",9,(IF('SKT LİSTESİ'!P4199&lt;=FİLTRE!$M$6,1,0)))</f>
        <v>1</v>
      </c>
      <c r="E4199" s="25" t="str">
        <f>IF(I4199="","",(COUNTIFS($L$4:L4199,L4199)))</f>
        <v/>
      </c>
      <c r="F4199" s="13">
        <f>IF(OR(B4199&lt;&gt;2,C4199&lt;&gt;1,D4199&lt;&gt;1,H4199&lt;&gt;1),0,
COUNTIFS($B$4:B4199,2,$C$4:C4199,1,$D$4:D4199,1,$H$4:H4199,1))</f>
        <v>0</v>
      </c>
      <c r="G4199" s="26" t="str">
        <f>IF(I4199="","",(COUNTIF($E$4:E4199,E4199)))</f>
        <v/>
      </c>
      <c r="H4199" s="1">
        <f>IF(AND(J4199="SAYIM",FİLTRE!$H$5="RAFTA",U4199&lt;&gt;0),1,0)+
IF(AND(J4199="İADE DEPO",FİLTRE!$H$5="İADE DEPO"),1,0)+
IF(FİLTRE!$H$5="TÜMÜ",1,0)+
IF(AND(J4199="FİRMA İADE",FİLTRE!$H$5="FİRMA İADE"),1,0)+
IF(AND(J4199="İMHA",FİLTRE!$H$5="İMHA"),1,0)</f>
        <v>1</v>
      </c>
      <c r="I4199" s="99"/>
      <c r="J4199" s="100"/>
      <c r="K4199" s="100"/>
      <c r="L4199" s="101"/>
      <c r="M4199" s="102"/>
      <c r="N4199" s="101"/>
      <c r="O4199" s="99"/>
      <c r="P4199" s="103"/>
      <c r="Q4199" s="104"/>
      <c r="R4199" s="50"/>
      <c r="S4199" s="105"/>
      <c r="T4199" s="106"/>
      <c r="U4199" s="107"/>
      <c r="V4199" s="108"/>
      <c r="W4199" s="107"/>
      <c r="X4199" s="107"/>
      <c r="AA4199" s="107"/>
      <c r="AB4199" s="110"/>
      <c r="AC4199" s="110"/>
      <c r="AE4199" s="105"/>
      <c r="AF4199" s="105"/>
      <c r="AR4199" s="112"/>
    </row>
    <row r="4200" spans="2:44" x14ac:dyDescent="0.25">
      <c r="B4200" s="1" t="str">
        <f>IF(I4200="","",
(IF(N4200=FİLTRE!$H$6,2,0)+IF(FİLTRE!$H$6="TOPLAM",2,0))
)</f>
        <v/>
      </c>
      <c r="C4200">
        <f>IF(FİLTRE!$M$5="",9,(IF(U4200&gt;=FİLTRE!$M$5,1,0)))</f>
        <v>1</v>
      </c>
      <c r="D4200" s="1">
        <f>IF(FİLTRE!$M$6="",9,(IF('SKT LİSTESİ'!P4200&lt;=FİLTRE!$M$6,1,0)))</f>
        <v>1</v>
      </c>
      <c r="E4200" s="25" t="str">
        <f>IF(I4200="","",(COUNTIFS($L$4:L4200,L4200)))</f>
        <v/>
      </c>
      <c r="F4200" s="13">
        <f>IF(OR(B4200&lt;&gt;2,C4200&lt;&gt;1,D4200&lt;&gt;1,H4200&lt;&gt;1),0,
COUNTIFS($B$4:B4200,2,$C$4:C4200,1,$D$4:D4200,1,$H$4:H4200,1))</f>
        <v>0</v>
      </c>
      <c r="G4200" s="26" t="str">
        <f>IF(I4200="","",(COUNTIF($E$4:E4200,E4200)))</f>
        <v/>
      </c>
      <c r="H4200" s="1">
        <f>IF(AND(J4200="SAYIM",FİLTRE!$H$5="RAFTA",U4200&lt;&gt;0),1,0)+
IF(AND(J4200="İADE DEPO",FİLTRE!$H$5="İADE DEPO"),1,0)+
IF(FİLTRE!$H$5="TÜMÜ",1,0)+
IF(AND(J4200="FİRMA İADE",FİLTRE!$H$5="FİRMA İADE"),1,0)+
IF(AND(J4200="İMHA",FİLTRE!$H$5="İMHA"),1,0)</f>
        <v>1</v>
      </c>
      <c r="I4200" s="99"/>
      <c r="J4200" s="100"/>
      <c r="K4200" s="100"/>
      <c r="L4200" s="101"/>
      <c r="M4200" s="102"/>
      <c r="N4200" s="101"/>
      <c r="O4200" s="99"/>
      <c r="P4200" s="103"/>
      <c r="Q4200" s="104"/>
      <c r="R4200" s="50"/>
      <c r="S4200" s="105"/>
      <c r="T4200" s="106"/>
      <c r="U4200" s="107"/>
      <c r="V4200" s="108"/>
      <c r="W4200" s="107"/>
      <c r="X4200" s="107"/>
      <c r="AA4200" s="107"/>
      <c r="AB4200" s="110"/>
      <c r="AC4200" s="110"/>
      <c r="AE4200" s="105"/>
      <c r="AF4200" s="105"/>
      <c r="AR4200" s="112"/>
    </row>
    <row r="4201" spans="2:44" x14ac:dyDescent="0.25">
      <c r="B4201" s="1" t="str">
        <f>IF(I4201="","",
(IF(N4201=FİLTRE!$H$6,2,0)+IF(FİLTRE!$H$6="TOPLAM",2,0))
)</f>
        <v/>
      </c>
      <c r="C4201">
        <f>IF(FİLTRE!$M$5="",9,(IF(U4201&gt;=FİLTRE!$M$5,1,0)))</f>
        <v>1</v>
      </c>
      <c r="D4201" s="1">
        <f>IF(FİLTRE!$M$6="",9,(IF('SKT LİSTESİ'!P4201&lt;=FİLTRE!$M$6,1,0)))</f>
        <v>1</v>
      </c>
      <c r="E4201" s="25" t="str">
        <f>IF(I4201="","",(COUNTIFS($L$4:L4201,L4201)))</f>
        <v/>
      </c>
      <c r="F4201" s="13">
        <f>IF(OR(B4201&lt;&gt;2,C4201&lt;&gt;1,D4201&lt;&gt;1,H4201&lt;&gt;1),0,
COUNTIFS($B$4:B4201,2,$C$4:C4201,1,$D$4:D4201,1,$H$4:H4201,1))</f>
        <v>0</v>
      </c>
      <c r="G4201" s="26" t="str">
        <f>IF(I4201="","",(COUNTIF($E$4:E4201,E4201)))</f>
        <v/>
      </c>
      <c r="H4201" s="1">
        <f>IF(AND(J4201="SAYIM",FİLTRE!$H$5="RAFTA",U4201&lt;&gt;0),1,0)+
IF(AND(J4201="İADE DEPO",FİLTRE!$H$5="İADE DEPO"),1,0)+
IF(FİLTRE!$H$5="TÜMÜ",1,0)+
IF(AND(J4201="FİRMA İADE",FİLTRE!$H$5="FİRMA İADE"),1,0)+
IF(AND(J4201="İMHA",FİLTRE!$H$5="İMHA"),1,0)</f>
        <v>1</v>
      </c>
      <c r="I4201" s="99"/>
      <c r="J4201" s="100"/>
      <c r="K4201" s="100"/>
      <c r="L4201" s="101"/>
      <c r="M4201" s="102"/>
      <c r="N4201" s="101"/>
      <c r="O4201" s="99"/>
      <c r="P4201" s="103"/>
      <c r="Q4201" s="104"/>
      <c r="R4201" s="50"/>
      <c r="S4201" s="105"/>
      <c r="T4201" s="106"/>
      <c r="U4201" s="107"/>
      <c r="V4201" s="108"/>
      <c r="W4201" s="107"/>
      <c r="X4201" s="107"/>
      <c r="AA4201" s="107"/>
      <c r="AB4201" s="110"/>
      <c r="AC4201" s="110"/>
      <c r="AE4201" s="105"/>
      <c r="AF4201" s="105"/>
      <c r="AR4201" s="112"/>
    </row>
    <row r="4202" spans="2:44" x14ac:dyDescent="0.25">
      <c r="B4202" s="1" t="str">
        <f>IF(I4202="","",
(IF(N4202=FİLTRE!$H$6,2,0)+IF(FİLTRE!$H$6="TOPLAM",2,0))
)</f>
        <v/>
      </c>
      <c r="C4202">
        <f>IF(FİLTRE!$M$5="",9,(IF(U4202&gt;=FİLTRE!$M$5,1,0)))</f>
        <v>1</v>
      </c>
      <c r="D4202" s="1">
        <f>IF(FİLTRE!$M$6="",9,(IF('SKT LİSTESİ'!P4202&lt;=FİLTRE!$M$6,1,0)))</f>
        <v>1</v>
      </c>
      <c r="E4202" s="25" t="str">
        <f>IF(I4202="","",(COUNTIFS($L$4:L4202,L4202)))</f>
        <v/>
      </c>
      <c r="F4202" s="13">
        <f>IF(OR(B4202&lt;&gt;2,C4202&lt;&gt;1,D4202&lt;&gt;1,H4202&lt;&gt;1),0,
COUNTIFS($B$4:B4202,2,$C$4:C4202,1,$D$4:D4202,1,$H$4:H4202,1))</f>
        <v>0</v>
      </c>
      <c r="G4202" s="26" t="str">
        <f>IF(I4202="","",(COUNTIF($E$4:E4202,E4202)))</f>
        <v/>
      </c>
      <c r="H4202" s="1">
        <f>IF(AND(J4202="SAYIM",FİLTRE!$H$5="RAFTA",U4202&lt;&gt;0),1,0)+
IF(AND(J4202="İADE DEPO",FİLTRE!$H$5="İADE DEPO"),1,0)+
IF(FİLTRE!$H$5="TÜMÜ",1,0)+
IF(AND(J4202="FİRMA İADE",FİLTRE!$H$5="FİRMA İADE"),1,0)+
IF(AND(J4202="İMHA",FİLTRE!$H$5="İMHA"),1,0)</f>
        <v>1</v>
      </c>
      <c r="I4202" s="99"/>
      <c r="J4202" s="100"/>
      <c r="K4202" s="100"/>
      <c r="L4202" s="101"/>
      <c r="M4202" s="102"/>
      <c r="N4202" s="101"/>
      <c r="O4202" s="99"/>
      <c r="P4202" s="103"/>
      <c r="Q4202" s="104"/>
      <c r="R4202" s="50"/>
      <c r="S4202" s="105"/>
      <c r="T4202" s="106"/>
      <c r="U4202" s="107"/>
      <c r="V4202" s="108"/>
      <c r="W4202" s="107"/>
      <c r="X4202" s="107"/>
      <c r="AA4202" s="107"/>
      <c r="AB4202" s="110"/>
      <c r="AC4202" s="110"/>
      <c r="AE4202" s="105"/>
      <c r="AF4202" s="105"/>
      <c r="AR4202" s="112"/>
    </row>
    <row r="4203" spans="2:44" x14ac:dyDescent="0.25">
      <c r="B4203" s="1" t="str">
        <f>IF(I4203="","",
(IF(N4203=FİLTRE!$H$6,2,0)+IF(FİLTRE!$H$6="TOPLAM",2,0))
)</f>
        <v/>
      </c>
      <c r="C4203">
        <f>IF(FİLTRE!$M$5="",9,(IF(U4203&gt;=FİLTRE!$M$5,1,0)))</f>
        <v>1</v>
      </c>
      <c r="D4203" s="1">
        <f>IF(FİLTRE!$M$6="",9,(IF('SKT LİSTESİ'!P4203&lt;=FİLTRE!$M$6,1,0)))</f>
        <v>1</v>
      </c>
      <c r="E4203" s="25" t="str">
        <f>IF(I4203="","",(COUNTIFS($L$4:L4203,L4203)))</f>
        <v/>
      </c>
      <c r="F4203" s="13">
        <f>IF(OR(B4203&lt;&gt;2,C4203&lt;&gt;1,D4203&lt;&gt;1,H4203&lt;&gt;1),0,
COUNTIFS($B$4:B4203,2,$C$4:C4203,1,$D$4:D4203,1,$H$4:H4203,1))</f>
        <v>0</v>
      </c>
      <c r="G4203" s="26" t="str">
        <f>IF(I4203="","",(COUNTIF($E$4:E4203,E4203)))</f>
        <v/>
      </c>
      <c r="H4203" s="1">
        <f>IF(AND(J4203="SAYIM",FİLTRE!$H$5="RAFTA",U4203&lt;&gt;0),1,0)+
IF(AND(J4203="İADE DEPO",FİLTRE!$H$5="İADE DEPO"),1,0)+
IF(FİLTRE!$H$5="TÜMÜ",1,0)+
IF(AND(J4203="FİRMA İADE",FİLTRE!$H$5="FİRMA İADE"),1,0)+
IF(AND(J4203="İMHA",FİLTRE!$H$5="İMHA"),1,0)</f>
        <v>1</v>
      </c>
      <c r="I4203" s="99"/>
      <c r="J4203" s="100"/>
      <c r="K4203" s="100"/>
      <c r="L4203" s="101"/>
      <c r="M4203" s="102"/>
      <c r="N4203" s="101"/>
      <c r="O4203" s="99"/>
      <c r="P4203" s="103"/>
      <c r="Q4203" s="104"/>
      <c r="R4203" s="50"/>
      <c r="S4203" s="105"/>
      <c r="T4203" s="106"/>
      <c r="U4203" s="107"/>
      <c r="V4203" s="108"/>
      <c r="W4203" s="107"/>
      <c r="X4203" s="107"/>
      <c r="AA4203" s="107"/>
      <c r="AB4203" s="110"/>
      <c r="AC4203" s="110"/>
      <c r="AE4203" s="105"/>
      <c r="AF4203" s="105"/>
      <c r="AR4203" s="112"/>
    </row>
    <row r="4204" spans="2:44" x14ac:dyDescent="0.25">
      <c r="B4204" s="1" t="str">
        <f>IF(I4204="","",
(IF(N4204=FİLTRE!$H$6,2,0)+IF(FİLTRE!$H$6="TOPLAM",2,0))
)</f>
        <v/>
      </c>
      <c r="C4204">
        <f>IF(FİLTRE!$M$5="",9,(IF(U4204&gt;=FİLTRE!$M$5,1,0)))</f>
        <v>1</v>
      </c>
      <c r="D4204" s="1">
        <f>IF(FİLTRE!$M$6="",9,(IF('SKT LİSTESİ'!P4204&lt;=FİLTRE!$M$6,1,0)))</f>
        <v>1</v>
      </c>
      <c r="E4204" s="25" t="str">
        <f>IF(I4204="","",(COUNTIFS($L$4:L4204,L4204)))</f>
        <v/>
      </c>
      <c r="F4204" s="13">
        <f>IF(OR(B4204&lt;&gt;2,C4204&lt;&gt;1,D4204&lt;&gt;1,H4204&lt;&gt;1),0,
COUNTIFS($B$4:B4204,2,$C$4:C4204,1,$D$4:D4204,1,$H$4:H4204,1))</f>
        <v>0</v>
      </c>
      <c r="G4204" s="26" t="str">
        <f>IF(I4204="","",(COUNTIF($E$4:E4204,E4204)))</f>
        <v/>
      </c>
      <c r="H4204" s="1">
        <f>IF(AND(J4204="SAYIM",FİLTRE!$H$5="RAFTA",U4204&lt;&gt;0),1,0)+
IF(AND(J4204="İADE DEPO",FİLTRE!$H$5="İADE DEPO"),1,0)+
IF(FİLTRE!$H$5="TÜMÜ",1,0)+
IF(AND(J4204="FİRMA İADE",FİLTRE!$H$5="FİRMA İADE"),1,0)+
IF(AND(J4204="İMHA",FİLTRE!$H$5="İMHA"),1,0)</f>
        <v>1</v>
      </c>
      <c r="I4204" s="99"/>
      <c r="J4204" s="100"/>
      <c r="K4204" s="100"/>
      <c r="L4204" s="101"/>
      <c r="M4204" s="102"/>
      <c r="N4204" s="101"/>
      <c r="O4204" s="99"/>
      <c r="P4204" s="103"/>
      <c r="Q4204" s="104"/>
      <c r="R4204" s="50"/>
      <c r="S4204" s="105"/>
      <c r="T4204" s="106"/>
      <c r="U4204" s="107"/>
      <c r="V4204" s="108"/>
      <c r="W4204" s="107"/>
      <c r="X4204" s="107"/>
      <c r="AA4204" s="107"/>
      <c r="AB4204" s="110"/>
      <c r="AC4204" s="110"/>
      <c r="AE4204" s="105"/>
      <c r="AF4204" s="105"/>
      <c r="AR4204" s="112"/>
    </row>
    <row r="4205" spans="2:44" x14ac:dyDescent="0.25">
      <c r="B4205" s="1" t="str">
        <f>IF(I4205="","",
(IF(N4205=FİLTRE!$H$6,2,0)+IF(FİLTRE!$H$6="TOPLAM",2,0))
)</f>
        <v/>
      </c>
      <c r="C4205">
        <f>IF(FİLTRE!$M$5="",9,(IF(U4205&gt;=FİLTRE!$M$5,1,0)))</f>
        <v>1</v>
      </c>
      <c r="D4205" s="1">
        <f>IF(FİLTRE!$M$6="",9,(IF('SKT LİSTESİ'!P4205&lt;=FİLTRE!$M$6,1,0)))</f>
        <v>1</v>
      </c>
      <c r="E4205" s="25" t="str">
        <f>IF(I4205="","",(COUNTIFS($L$4:L4205,L4205)))</f>
        <v/>
      </c>
      <c r="F4205" s="13">
        <f>IF(OR(B4205&lt;&gt;2,C4205&lt;&gt;1,D4205&lt;&gt;1,H4205&lt;&gt;1),0,
COUNTIFS($B$4:B4205,2,$C$4:C4205,1,$D$4:D4205,1,$H$4:H4205,1))</f>
        <v>0</v>
      </c>
      <c r="G4205" s="26" t="str">
        <f>IF(I4205="","",(COUNTIF($E$4:E4205,E4205)))</f>
        <v/>
      </c>
      <c r="H4205" s="1">
        <f>IF(AND(J4205="SAYIM",FİLTRE!$H$5="RAFTA",U4205&lt;&gt;0),1,0)+
IF(AND(J4205="İADE DEPO",FİLTRE!$H$5="İADE DEPO"),1,0)+
IF(FİLTRE!$H$5="TÜMÜ",1,0)+
IF(AND(J4205="FİRMA İADE",FİLTRE!$H$5="FİRMA İADE"),1,0)+
IF(AND(J4205="İMHA",FİLTRE!$H$5="İMHA"),1,0)</f>
        <v>1</v>
      </c>
      <c r="I4205" s="99"/>
      <c r="J4205" s="100"/>
      <c r="K4205" s="100"/>
      <c r="L4205" s="101"/>
      <c r="M4205" s="102"/>
      <c r="N4205" s="101"/>
      <c r="O4205" s="99"/>
      <c r="P4205" s="103"/>
      <c r="Q4205" s="104"/>
      <c r="R4205" s="50"/>
      <c r="S4205" s="105"/>
      <c r="T4205" s="106"/>
      <c r="U4205" s="107"/>
      <c r="V4205" s="108"/>
      <c r="W4205" s="107"/>
      <c r="X4205" s="107"/>
      <c r="AA4205" s="107"/>
      <c r="AB4205" s="110"/>
      <c r="AC4205" s="110"/>
      <c r="AE4205" s="105"/>
      <c r="AF4205" s="105"/>
      <c r="AR4205" s="112"/>
    </row>
    <row r="4206" spans="2:44" x14ac:dyDescent="0.25">
      <c r="B4206" s="1" t="str">
        <f>IF(I4206="","",
(IF(N4206=FİLTRE!$H$6,2,0)+IF(FİLTRE!$H$6="TOPLAM",2,0))
)</f>
        <v/>
      </c>
      <c r="C4206">
        <f>IF(FİLTRE!$M$5="",9,(IF(U4206&gt;=FİLTRE!$M$5,1,0)))</f>
        <v>1</v>
      </c>
      <c r="D4206" s="1">
        <f>IF(FİLTRE!$M$6="",9,(IF('SKT LİSTESİ'!P4206&lt;=FİLTRE!$M$6,1,0)))</f>
        <v>1</v>
      </c>
      <c r="E4206" s="25" t="str">
        <f>IF(I4206="","",(COUNTIFS($L$4:L4206,L4206)))</f>
        <v/>
      </c>
      <c r="F4206" s="13">
        <f>IF(OR(B4206&lt;&gt;2,C4206&lt;&gt;1,D4206&lt;&gt;1,H4206&lt;&gt;1),0,
COUNTIFS($B$4:B4206,2,$C$4:C4206,1,$D$4:D4206,1,$H$4:H4206,1))</f>
        <v>0</v>
      </c>
      <c r="G4206" s="26" t="str">
        <f>IF(I4206="","",(COUNTIF($E$4:E4206,E4206)))</f>
        <v/>
      </c>
      <c r="H4206" s="1">
        <f>IF(AND(J4206="SAYIM",FİLTRE!$H$5="RAFTA",U4206&lt;&gt;0),1,0)+
IF(AND(J4206="İADE DEPO",FİLTRE!$H$5="İADE DEPO"),1,0)+
IF(FİLTRE!$H$5="TÜMÜ",1,0)+
IF(AND(J4206="FİRMA İADE",FİLTRE!$H$5="FİRMA İADE"),1,0)+
IF(AND(J4206="İMHA",FİLTRE!$H$5="İMHA"),1,0)</f>
        <v>1</v>
      </c>
      <c r="I4206" s="99"/>
      <c r="J4206" s="100"/>
      <c r="K4206" s="100"/>
      <c r="L4206" s="101"/>
      <c r="M4206" s="102"/>
      <c r="N4206" s="101"/>
      <c r="O4206" s="99"/>
      <c r="P4206" s="103"/>
      <c r="Q4206" s="104"/>
      <c r="R4206" s="50"/>
      <c r="S4206" s="105"/>
      <c r="T4206" s="106"/>
      <c r="U4206" s="107"/>
      <c r="V4206" s="108"/>
      <c r="W4206" s="107"/>
      <c r="X4206" s="107"/>
      <c r="AA4206" s="107"/>
      <c r="AB4206" s="110"/>
      <c r="AC4206" s="110"/>
      <c r="AE4206" s="105"/>
      <c r="AF4206" s="105"/>
      <c r="AR4206" s="112"/>
    </row>
    <row r="4207" spans="2:44" x14ac:dyDescent="0.25">
      <c r="B4207" s="1" t="str">
        <f>IF(I4207="","",
(IF(N4207=FİLTRE!$H$6,2,0)+IF(FİLTRE!$H$6="TOPLAM",2,0))
)</f>
        <v/>
      </c>
      <c r="C4207">
        <f>IF(FİLTRE!$M$5="",9,(IF(U4207&gt;=FİLTRE!$M$5,1,0)))</f>
        <v>1</v>
      </c>
      <c r="D4207" s="1">
        <f>IF(FİLTRE!$M$6="",9,(IF('SKT LİSTESİ'!P4207&lt;=FİLTRE!$M$6,1,0)))</f>
        <v>1</v>
      </c>
      <c r="E4207" s="25" t="str">
        <f>IF(I4207="","",(COUNTIFS($L$4:L4207,L4207)))</f>
        <v/>
      </c>
      <c r="F4207" s="13">
        <f>IF(OR(B4207&lt;&gt;2,C4207&lt;&gt;1,D4207&lt;&gt;1,H4207&lt;&gt;1),0,
COUNTIFS($B$4:B4207,2,$C$4:C4207,1,$D$4:D4207,1,$H$4:H4207,1))</f>
        <v>0</v>
      </c>
      <c r="G4207" s="26" t="str">
        <f>IF(I4207="","",(COUNTIF($E$4:E4207,E4207)))</f>
        <v/>
      </c>
      <c r="H4207" s="1">
        <f>IF(AND(J4207="SAYIM",FİLTRE!$H$5="RAFTA",U4207&lt;&gt;0),1,0)+
IF(AND(J4207="İADE DEPO",FİLTRE!$H$5="İADE DEPO"),1,0)+
IF(FİLTRE!$H$5="TÜMÜ",1,0)+
IF(AND(J4207="FİRMA İADE",FİLTRE!$H$5="FİRMA İADE"),1,0)+
IF(AND(J4207="İMHA",FİLTRE!$H$5="İMHA"),1,0)</f>
        <v>1</v>
      </c>
      <c r="I4207" s="99"/>
      <c r="J4207" s="100"/>
      <c r="K4207" s="100"/>
      <c r="L4207" s="101"/>
      <c r="M4207" s="102"/>
      <c r="N4207" s="101"/>
      <c r="O4207" s="99"/>
      <c r="P4207" s="103"/>
      <c r="Q4207" s="104"/>
      <c r="R4207" s="50"/>
      <c r="S4207" s="105"/>
      <c r="T4207" s="106"/>
      <c r="U4207" s="107"/>
      <c r="V4207" s="108"/>
      <c r="W4207" s="107"/>
      <c r="X4207" s="107"/>
      <c r="AA4207" s="107"/>
      <c r="AB4207" s="110"/>
      <c r="AC4207" s="110"/>
      <c r="AE4207" s="105"/>
      <c r="AF4207" s="105"/>
      <c r="AR4207" s="112"/>
    </row>
    <row r="4208" spans="2:44" x14ac:dyDescent="0.25">
      <c r="B4208" s="1" t="str">
        <f>IF(I4208="","",
(IF(N4208=FİLTRE!$H$6,2,0)+IF(FİLTRE!$H$6="TOPLAM",2,0))
)</f>
        <v/>
      </c>
      <c r="C4208">
        <f>IF(FİLTRE!$M$5="",9,(IF(U4208&gt;=FİLTRE!$M$5,1,0)))</f>
        <v>1</v>
      </c>
      <c r="D4208" s="1">
        <f>IF(FİLTRE!$M$6="",9,(IF('SKT LİSTESİ'!P4208&lt;=FİLTRE!$M$6,1,0)))</f>
        <v>1</v>
      </c>
      <c r="E4208" s="25" t="str">
        <f>IF(I4208="","",(COUNTIFS($L$4:L4208,L4208)))</f>
        <v/>
      </c>
      <c r="F4208" s="13">
        <f>IF(OR(B4208&lt;&gt;2,C4208&lt;&gt;1,D4208&lt;&gt;1,H4208&lt;&gt;1),0,
COUNTIFS($B$4:B4208,2,$C$4:C4208,1,$D$4:D4208,1,$H$4:H4208,1))</f>
        <v>0</v>
      </c>
      <c r="G4208" s="26" t="str">
        <f>IF(I4208="","",(COUNTIF($E$4:E4208,E4208)))</f>
        <v/>
      </c>
      <c r="H4208" s="1">
        <f>IF(AND(J4208="SAYIM",FİLTRE!$H$5="RAFTA",U4208&lt;&gt;0),1,0)+
IF(AND(J4208="İADE DEPO",FİLTRE!$H$5="İADE DEPO"),1,0)+
IF(FİLTRE!$H$5="TÜMÜ",1,0)+
IF(AND(J4208="FİRMA İADE",FİLTRE!$H$5="FİRMA İADE"),1,0)+
IF(AND(J4208="İMHA",FİLTRE!$H$5="İMHA"),1,0)</f>
        <v>1</v>
      </c>
      <c r="I4208" s="99"/>
      <c r="J4208" s="100"/>
      <c r="K4208" s="100"/>
      <c r="L4208" s="101"/>
      <c r="M4208" s="102"/>
      <c r="N4208" s="101"/>
      <c r="O4208" s="99"/>
      <c r="P4208" s="103"/>
      <c r="Q4208" s="104"/>
      <c r="R4208" s="50"/>
      <c r="S4208" s="105"/>
      <c r="T4208" s="106"/>
      <c r="U4208" s="107"/>
      <c r="V4208" s="108"/>
      <c r="W4208" s="107"/>
      <c r="X4208" s="107"/>
      <c r="AA4208" s="107"/>
      <c r="AB4208" s="110"/>
      <c r="AC4208" s="110"/>
      <c r="AE4208" s="105"/>
      <c r="AF4208" s="105"/>
      <c r="AR4208" s="112"/>
    </row>
    <row r="4209" spans="2:44" x14ac:dyDescent="0.25">
      <c r="B4209" s="1" t="str">
        <f>IF(I4209="","",
(IF(N4209=FİLTRE!$H$6,2,0)+IF(FİLTRE!$H$6="TOPLAM",2,0))
)</f>
        <v/>
      </c>
      <c r="C4209">
        <f>IF(FİLTRE!$M$5="",9,(IF(U4209&gt;=FİLTRE!$M$5,1,0)))</f>
        <v>1</v>
      </c>
      <c r="D4209" s="1">
        <f>IF(FİLTRE!$M$6="",9,(IF('SKT LİSTESİ'!P4209&lt;=FİLTRE!$M$6,1,0)))</f>
        <v>1</v>
      </c>
      <c r="E4209" s="25" t="str">
        <f>IF(I4209="","",(COUNTIFS($L$4:L4209,L4209)))</f>
        <v/>
      </c>
      <c r="F4209" s="13">
        <f>IF(OR(B4209&lt;&gt;2,C4209&lt;&gt;1,D4209&lt;&gt;1,H4209&lt;&gt;1),0,
COUNTIFS($B$4:B4209,2,$C$4:C4209,1,$D$4:D4209,1,$H$4:H4209,1))</f>
        <v>0</v>
      </c>
      <c r="G4209" s="26" t="str">
        <f>IF(I4209="","",(COUNTIF($E$4:E4209,E4209)))</f>
        <v/>
      </c>
      <c r="H4209" s="1">
        <f>IF(AND(J4209="SAYIM",FİLTRE!$H$5="RAFTA",U4209&lt;&gt;0),1,0)+
IF(AND(J4209="İADE DEPO",FİLTRE!$H$5="İADE DEPO"),1,0)+
IF(FİLTRE!$H$5="TÜMÜ",1,0)+
IF(AND(J4209="FİRMA İADE",FİLTRE!$H$5="FİRMA İADE"),1,0)+
IF(AND(J4209="İMHA",FİLTRE!$H$5="İMHA"),1,0)</f>
        <v>1</v>
      </c>
      <c r="I4209" s="99"/>
      <c r="J4209" s="100"/>
      <c r="K4209" s="100"/>
      <c r="L4209" s="101"/>
      <c r="M4209" s="102"/>
      <c r="N4209" s="101"/>
      <c r="O4209" s="99"/>
      <c r="P4209" s="103"/>
      <c r="Q4209" s="104"/>
      <c r="R4209" s="50"/>
      <c r="S4209" s="105"/>
      <c r="T4209" s="106"/>
      <c r="U4209" s="107"/>
      <c r="V4209" s="108"/>
      <c r="W4209" s="107"/>
      <c r="X4209" s="107"/>
      <c r="AA4209" s="107"/>
      <c r="AB4209" s="110"/>
      <c r="AC4209" s="110"/>
      <c r="AE4209" s="105"/>
      <c r="AF4209" s="105"/>
      <c r="AR4209" s="112"/>
    </row>
    <row r="4210" spans="2:44" x14ac:dyDescent="0.25">
      <c r="B4210" s="1" t="str">
        <f>IF(I4210="","",
(IF(N4210=FİLTRE!$H$6,2,0)+IF(FİLTRE!$H$6="TOPLAM",2,0))
)</f>
        <v/>
      </c>
      <c r="C4210">
        <f>IF(FİLTRE!$M$5="",9,(IF(U4210&gt;=FİLTRE!$M$5,1,0)))</f>
        <v>1</v>
      </c>
      <c r="D4210" s="1">
        <f>IF(FİLTRE!$M$6="",9,(IF('SKT LİSTESİ'!P4210&lt;=FİLTRE!$M$6,1,0)))</f>
        <v>1</v>
      </c>
      <c r="E4210" s="25" t="str">
        <f>IF(I4210="","",(COUNTIFS($L$4:L4210,L4210)))</f>
        <v/>
      </c>
      <c r="F4210" s="13">
        <f>IF(OR(B4210&lt;&gt;2,C4210&lt;&gt;1,D4210&lt;&gt;1,H4210&lt;&gt;1),0,
COUNTIFS($B$4:B4210,2,$C$4:C4210,1,$D$4:D4210,1,$H$4:H4210,1))</f>
        <v>0</v>
      </c>
      <c r="G4210" s="26" t="str">
        <f>IF(I4210="","",(COUNTIF($E$4:E4210,E4210)))</f>
        <v/>
      </c>
      <c r="H4210" s="1">
        <f>IF(AND(J4210="SAYIM",FİLTRE!$H$5="RAFTA",U4210&lt;&gt;0),1,0)+
IF(AND(J4210="İADE DEPO",FİLTRE!$H$5="İADE DEPO"),1,0)+
IF(FİLTRE!$H$5="TÜMÜ",1,0)+
IF(AND(J4210="FİRMA İADE",FİLTRE!$H$5="FİRMA İADE"),1,0)+
IF(AND(J4210="İMHA",FİLTRE!$H$5="İMHA"),1,0)</f>
        <v>1</v>
      </c>
      <c r="I4210" s="99"/>
      <c r="J4210" s="100"/>
      <c r="K4210" s="100"/>
      <c r="L4210" s="101"/>
      <c r="M4210" s="102"/>
      <c r="N4210" s="101"/>
      <c r="O4210" s="99"/>
      <c r="P4210" s="103"/>
      <c r="Q4210" s="104"/>
      <c r="R4210" s="50"/>
      <c r="S4210" s="105"/>
      <c r="T4210" s="106"/>
      <c r="U4210" s="107"/>
      <c r="V4210" s="108"/>
      <c r="W4210" s="107"/>
      <c r="X4210" s="107"/>
      <c r="AA4210" s="107"/>
      <c r="AB4210" s="110"/>
      <c r="AC4210" s="110"/>
      <c r="AE4210" s="105"/>
      <c r="AF4210" s="105"/>
      <c r="AR4210" s="112"/>
    </row>
    <row r="4211" spans="2:44" x14ac:dyDescent="0.25">
      <c r="B4211" s="1" t="str">
        <f>IF(I4211="","",
(IF(N4211=FİLTRE!$H$6,2,0)+IF(FİLTRE!$H$6="TOPLAM",2,0))
)</f>
        <v/>
      </c>
      <c r="C4211">
        <f>IF(FİLTRE!$M$5="",9,(IF(U4211&gt;=FİLTRE!$M$5,1,0)))</f>
        <v>1</v>
      </c>
      <c r="D4211" s="1">
        <f>IF(FİLTRE!$M$6="",9,(IF('SKT LİSTESİ'!P4211&lt;=FİLTRE!$M$6,1,0)))</f>
        <v>1</v>
      </c>
      <c r="E4211" s="25" t="str">
        <f>IF(I4211="","",(COUNTIFS($L$4:L4211,L4211)))</f>
        <v/>
      </c>
      <c r="F4211" s="13">
        <f>IF(OR(B4211&lt;&gt;2,C4211&lt;&gt;1,D4211&lt;&gt;1,H4211&lt;&gt;1),0,
COUNTIFS($B$4:B4211,2,$C$4:C4211,1,$D$4:D4211,1,$H$4:H4211,1))</f>
        <v>0</v>
      </c>
      <c r="G4211" s="26" t="str">
        <f>IF(I4211="","",(COUNTIF($E$4:E4211,E4211)))</f>
        <v/>
      </c>
      <c r="H4211" s="1">
        <f>IF(AND(J4211="SAYIM",FİLTRE!$H$5="RAFTA",U4211&lt;&gt;0),1,0)+
IF(AND(J4211="İADE DEPO",FİLTRE!$H$5="İADE DEPO"),1,0)+
IF(FİLTRE!$H$5="TÜMÜ",1,0)+
IF(AND(J4211="FİRMA İADE",FİLTRE!$H$5="FİRMA İADE"),1,0)+
IF(AND(J4211="İMHA",FİLTRE!$H$5="İMHA"),1,0)</f>
        <v>1</v>
      </c>
      <c r="I4211" s="99"/>
      <c r="J4211" s="100"/>
      <c r="K4211" s="100"/>
      <c r="L4211" s="101"/>
      <c r="M4211" s="102"/>
      <c r="N4211" s="101"/>
      <c r="O4211" s="99"/>
      <c r="P4211" s="103"/>
      <c r="Q4211" s="104"/>
      <c r="R4211" s="50"/>
      <c r="S4211" s="105"/>
      <c r="T4211" s="106"/>
      <c r="U4211" s="107"/>
      <c r="V4211" s="108"/>
      <c r="W4211" s="107"/>
      <c r="X4211" s="107"/>
      <c r="AA4211" s="107"/>
      <c r="AB4211" s="110"/>
      <c r="AC4211" s="110"/>
      <c r="AE4211" s="105"/>
      <c r="AF4211" s="105"/>
      <c r="AR4211" s="112"/>
    </row>
    <row r="4212" spans="2:44" x14ac:dyDescent="0.25">
      <c r="B4212" s="1" t="str">
        <f>IF(I4212="","",
(IF(N4212=FİLTRE!$H$6,2,0)+IF(FİLTRE!$H$6="TOPLAM",2,0))
)</f>
        <v/>
      </c>
      <c r="C4212">
        <f>IF(FİLTRE!$M$5="",9,(IF(U4212&gt;=FİLTRE!$M$5,1,0)))</f>
        <v>1</v>
      </c>
      <c r="D4212" s="1">
        <f>IF(FİLTRE!$M$6="",9,(IF('SKT LİSTESİ'!P4212&lt;=FİLTRE!$M$6,1,0)))</f>
        <v>1</v>
      </c>
      <c r="E4212" s="25" t="str">
        <f>IF(I4212="","",(COUNTIFS($L$4:L4212,L4212)))</f>
        <v/>
      </c>
      <c r="F4212" s="13">
        <f>IF(OR(B4212&lt;&gt;2,C4212&lt;&gt;1,D4212&lt;&gt;1,H4212&lt;&gt;1),0,
COUNTIFS($B$4:B4212,2,$C$4:C4212,1,$D$4:D4212,1,$H$4:H4212,1))</f>
        <v>0</v>
      </c>
      <c r="G4212" s="26" t="str">
        <f>IF(I4212="","",(COUNTIF($E$4:E4212,E4212)))</f>
        <v/>
      </c>
      <c r="H4212" s="1">
        <f>IF(AND(J4212="SAYIM",FİLTRE!$H$5="RAFTA",U4212&lt;&gt;0),1,0)+
IF(AND(J4212="İADE DEPO",FİLTRE!$H$5="İADE DEPO"),1,0)+
IF(FİLTRE!$H$5="TÜMÜ",1,0)+
IF(AND(J4212="FİRMA İADE",FİLTRE!$H$5="FİRMA İADE"),1,0)+
IF(AND(J4212="İMHA",FİLTRE!$H$5="İMHA"),1,0)</f>
        <v>1</v>
      </c>
      <c r="I4212" s="99"/>
      <c r="J4212" s="100"/>
      <c r="K4212" s="100"/>
      <c r="L4212" s="101"/>
      <c r="M4212" s="102"/>
      <c r="N4212" s="101"/>
      <c r="O4212" s="99"/>
      <c r="P4212" s="103"/>
      <c r="Q4212" s="104"/>
      <c r="R4212" s="50"/>
      <c r="S4212" s="105"/>
      <c r="T4212" s="106"/>
      <c r="U4212" s="107"/>
      <c r="V4212" s="108"/>
      <c r="W4212" s="107"/>
      <c r="X4212" s="107"/>
      <c r="AA4212" s="107"/>
      <c r="AB4212" s="110"/>
      <c r="AC4212" s="110"/>
      <c r="AE4212" s="105"/>
      <c r="AF4212" s="105"/>
      <c r="AR4212" s="112"/>
    </row>
    <row r="4213" spans="2:44" x14ac:dyDescent="0.25">
      <c r="B4213" s="1" t="str">
        <f>IF(I4213="","",
(IF(N4213=FİLTRE!$H$6,2,0)+IF(FİLTRE!$H$6="TOPLAM",2,0))
)</f>
        <v/>
      </c>
      <c r="C4213">
        <f>IF(FİLTRE!$M$5="",9,(IF(U4213&gt;=FİLTRE!$M$5,1,0)))</f>
        <v>1</v>
      </c>
      <c r="D4213" s="1">
        <f>IF(FİLTRE!$M$6="",9,(IF('SKT LİSTESİ'!P4213&lt;=FİLTRE!$M$6,1,0)))</f>
        <v>1</v>
      </c>
      <c r="E4213" s="25" t="str">
        <f>IF(I4213="","",(COUNTIFS($L$4:L4213,L4213)))</f>
        <v/>
      </c>
      <c r="F4213" s="13">
        <f>IF(OR(B4213&lt;&gt;2,C4213&lt;&gt;1,D4213&lt;&gt;1,H4213&lt;&gt;1),0,
COUNTIFS($B$4:B4213,2,$C$4:C4213,1,$D$4:D4213,1,$H$4:H4213,1))</f>
        <v>0</v>
      </c>
      <c r="G4213" s="26" t="str">
        <f>IF(I4213="","",(COUNTIF($E$4:E4213,E4213)))</f>
        <v/>
      </c>
      <c r="H4213" s="1">
        <f>IF(AND(J4213="SAYIM",FİLTRE!$H$5="RAFTA",U4213&lt;&gt;0),1,0)+
IF(AND(J4213="İADE DEPO",FİLTRE!$H$5="İADE DEPO"),1,0)+
IF(FİLTRE!$H$5="TÜMÜ",1,0)+
IF(AND(J4213="FİRMA İADE",FİLTRE!$H$5="FİRMA İADE"),1,0)+
IF(AND(J4213="İMHA",FİLTRE!$H$5="İMHA"),1,0)</f>
        <v>1</v>
      </c>
      <c r="I4213" s="99"/>
      <c r="J4213" s="100"/>
      <c r="K4213" s="100"/>
      <c r="L4213" s="101"/>
      <c r="M4213" s="102"/>
      <c r="N4213" s="101"/>
      <c r="O4213" s="99"/>
      <c r="P4213" s="103"/>
      <c r="Q4213" s="104"/>
      <c r="R4213" s="50"/>
      <c r="S4213" s="105"/>
      <c r="T4213" s="106"/>
      <c r="U4213" s="107"/>
      <c r="V4213" s="108"/>
      <c r="W4213" s="107"/>
      <c r="X4213" s="107"/>
      <c r="AA4213" s="107"/>
      <c r="AB4213" s="110"/>
      <c r="AC4213" s="110"/>
      <c r="AE4213" s="105"/>
      <c r="AF4213" s="105"/>
      <c r="AR4213" s="112"/>
    </row>
    <row r="4214" spans="2:44" x14ac:dyDescent="0.25">
      <c r="B4214" s="1" t="str">
        <f>IF(I4214="","",
(IF(N4214=FİLTRE!$H$6,2,0)+IF(FİLTRE!$H$6="TOPLAM",2,0))
)</f>
        <v/>
      </c>
      <c r="C4214">
        <f>IF(FİLTRE!$M$5="",9,(IF(U4214&gt;=FİLTRE!$M$5,1,0)))</f>
        <v>1</v>
      </c>
      <c r="D4214" s="1">
        <f>IF(FİLTRE!$M$6="",9,(IF('SKT LİSTESİ'!P4214&lt;=FİLTRE!$M$6,1,0)))</f>
        <v>1</v>
      </c>
      <c r="E4214" s="25" t="str">
        <f>IF(I4214="","",(COUNTIFS($L$4:L4214,L4214)))</f>
        <v/>
      </c>
      <c r="F4214" s="13">
        <f>IF(OR(B4214&lt;&gt;2,C4214&lt;&gt;1,D4214&lt;&gt;1,H4214&lt;&gt;1),0,
COUNTIFS($B$4:B4214,2,$C$4:C4214,1,$D$4:D4214,1,$H$4:H4214,1))</f>
        <v>0</v>
      </c>
      <c r="G4214" s="26" t="str">
        <f>IF(I4214="","",(COUNTIF($E$4:E4214,E4214)))</f>
        <v/>
      </c>
      <c r="H4214" s="1">
        <f>IF(AND(J4214="SAYIM",FİLTRE!$H$5="RAFTA",U4214&lt;&gt;0),1,0)+
IF(AND(J4214="İADE DEPO",FİLTRE!$H$5="İADE DEPO"),1,0)+
IF(FİLTRE!$H$5="TÜMÜ",1,0)+
IF(AND(J4214="FİRMA İADE",FİLTRE!$H$5="FİRMA İADE"),1,0)+
IF(AND(J4214="İMHA",FİLTRE!$H$5="İMHA"),1,0)</f>
        <v>1</v>
      </c>
      <c r="I4214" s="99"/>
      <c r="J4214" s="100"/>
      <c r="K4214" s="100"/>
      <c r="L4214" s="101"/>
      <c r="M4214" s="102"/>
      <c r="N4214" s="101"/>
      <c r="O4214" s="99"/>
      <c r="P4214" s="103"/>
      <c r="Q4214" s="104"/>
      <c r="R4214" s="50"/>
      <c r="S4214" s="105"/>
      <c r="T4214" s="106"/>
      <c r="U4214" s="107"/>
      <c r="V4214" s="108"/>
      <c r="W4214" s="107"/>
      <c r="X4214" s="107"/>
      <c r="AA4214" s="107"/>
      <c r="AB4214" s="110"/>
      <c r="AC4214" s="110"/>
      <c r="AE4214" s="105"/>
      <c r="AF4214" s="105"/>
      <c r="AR4214" s="112"/>
    </row>
    <row r="4215" spans="2:44" x14ac:dyDescent="0.25">
      <c r="B4215" s="1" t="str">
        <f>IF(I4215="","",
(IF(N4215=FİLTRE!$H$6,2,0)+IF(FİLTRE!$H$6="TOPLAM",2,0))
)</f>
        <v/>
      </c>
      <c r="C4215">
        <f>IF(FİLTRE!$M$5="",9,(IF(U4215&gt;=FİLTRE!$M$5,1,0)))</f>
        <v>1</v>
      </c>
      <c r="D4215" s="1">
        <f>IF(FİLTRE!$M$6="",9,(IF('SKT LİSTESİ'!P4215&lt;=FİLTRE!$M$6,1,0)))</f>
        <v>1</v>
      </c>
      <c r="E4215" s="25" t="str">
        <f>IF(I4215="","",(COUNTIFS($L$4:L4215,L4215)))</f>
        <v/>
      </c>
      <c r="F4215" s="13">
        <f>IF(OR(B4215&lt;&gt;2,C4215&lt;&gt;1,D4215&lt;&gt;1,H4215&lt;&gt;1),0,
COUNTIFS($B$4:B4215,2,$C$4:C4215,1,$D$4:D4215,1,$H$4:H4215,1))</f>
        <v>0</v>
      </c>
      <c r="G4215" s="26" t="str">
        <f>IF(I4215="","",(COUNTIF($E$4:E4215,E4215)))</f>
        <v/>
      </c>
      <c r="H4215" s="1">
        <f>IF(AND(J4215="SAYIM",FİLTRE!$H$5="RAFTA",U4215&lt;&gt;0),1,0)+
IF(AND(J4215="İADE DEPO",FİLTRE!$H$5="İADE DEPO"),1,0)+
IF(FİLTRE!$H$5="TÜMÜ",1,0)+
IF(AND(J4215="FİRMA İADE",FİLTRE!$H$5="FİRMA İADE"),1,0)+
IF(AND(J4215="İMHA",FİLTRE!$H$5="İMHA"),1,0)</f>
        <v>1</v>
      </c>
      <c r="I4215" s="99"/>
      <c r="J4215" s="100"/>
      <c r="K4215" s="100"/>
      <c r="L4215" s="101"/>
      <c r="M4215" s="102"/>
      <c r="N4215" s="101"/>
      <c r="O4215" s="99"/>
      <c r="P4215" s="103"/>
      <c r="Q4215" s="104"/>
      <c r="R4215" s="50"/>
      <c r="S4215" s="105"/>
      <c r="T4215" s="106"/>
      <c r="U4215" s="107"/>
      <c r="V4215" s="108"/>
      <c r="W4215" s="107"/>
      <c r="X4215" s="107"/>
      <c r="AA4215" s="107"/>
      <c r="AB4215" s="110"/>
      <c r="AC4215" s="110"/>
      <c r="AE4215" s="105"/>
      <c r="AF4215" s="105"/>
      <c r="AR4215" s="112"/>
    </row>
    <row r="4216" spans="2:44" x14ac:dyDescent="0.25">
      <c r="B4216" s="1" t="str">
        <f>IF(I4216="","",
(IF(N4216=FİLTRE!$H$6,2,0)+IF(FİLTRE!$H$6="TOPLAM",2,0))
)</f>
        <v/>
      </c>
      <c r="C4216">
        <f>IF(FİLTRE!$M$5="",9,(IF(U4216&gt;=FİLTRE!$M$5,1,0)))</f>
        <v>1</v>
      </c>
      <c r="D4216" s="1">
        <f>IF(FİLTRE!$M$6="",9,(IF('SKT LİSTESİ'!P4216&lt;=FİLTRE!$M$6,1,0)))</f>
        <v>1</v>
      </c>
      <c r="E4216" s="25" t="str">
        <f>IF(I4216="","",(COUNTIFS($L$4:L4216,L4216)))</f>
        <v/>
      </c>
      <c r="F4216" s="13">
        <f>IF(OR(B4216&lt;&gt;2,C4216&lt;&gt;1,D4216&lt;&gt;1,H4216&lt;&gt;1),0,
COUNTIFS($B$4:B4216,2,$C$4:C4216,1,$D$4:D4216,1,$H$4:H4216,1))</f>
        <v>0</v>
      </c>
      <c r="G4216" s="26" t="str">
        <f>IF(I4216="","",(COUNTIF($E$4:E4216,E4216)))</f>
        <v/>
      </c>
      <c r="H4216" s="1">
        <f>IF(AND(J4216="SAYIM",FİLTRE!$H$5="RAFTA",U4216&lt;&gt;0),1,0)+
IF(AND(J4216="İADE DEPO",FİLTRE!$H$5="İADE DEPO"),1,0)+
IF(FİLTRE!$H$5="TÜMÜ",1,0)+
IF(AND(J4216="FİRMA İADE",FİLTRE!$H$5="FİRMA İADE"),1,0)+
IF(AND(J4216="İMHA",FİLTRE!$H$5="İMHA"),1,0)</f>
        <v>1</v>
      </c>
      <c r="I4216" s="99"/>
      <c r="J4216" s="100"/>
      <c r="K4216" s="100"/>
      <c r="L4216" s="101"/>
      <c r="M4216" s="102"/>
      <c r="N4216" s="101"/>
      <c r="O4216" s="99"/>
      <c r="P4216" s="103"/>
      <c r="Q4216" s="104"/>
      <c r="R4216" s="50"/>
      <c r="S4216" s="105"/>
      <c r="T4216" s="106"/>
      <c r="U4216" s="107"/>
      <c r="V4216" s="108"/>
      <c r="W4216" s="107"/>
      <c r="X4216" s="107"/>
      <c r="AA4216" s="107"/>
      <c r="AB4216" s="110"/>
      <c r="AC4216" s="110"/>
      <c r="AE4216" s="105"/>
      <c r="AF4216" s="105"/>
      <c r="AR4216" s="112"/>
    </row>
    <row r="4217" spans="2:44" x14ac:dyDescent="0.25">
      <c r="B4217" s="1" t="str">
        <f>IF(I4217="","",
(IF(N4217=FİLTRE!$H$6,2,0)+IF(FİLTRE!$H$6="TOPLAM",2,0))
)</f>
        <v/>
      </c>
      <c r="C4217">
        <f>IF(FİLTRE!$M$5="",9,(IF(U4217&gt;=FİLTRE!$M$5,1,0)))</f>
        <v>1</v>
      </c>
      <c r="D4217" s="1">
        <f>IF(FİLTRE!$M$6="",9,(IF('SKT LİSTESİ'!P4217&lt;=FİLTRE!$M$6,1,0)))</f>
        <v>1</v>
      </c>
      <c r="E4217" s="25" t="str">
        <f>IF(I4217="","",(COUNTIFS($L$4:L4217,L4217)))</f>
        <v/>
      </c>
      <c r="F4217" s="13">
        <f>IF(OR(B4217&lt;&gt;2,C4217&lt;&gt;1,D4217&lt;&gt;1,H4217&lt;&gt;1),0,
COUNTIFS($B$4:B4217,2,$C$4:C4217,1,$D$4:D4217,1,$H$4:H4217,1))</f>
        <v>0</v>
      </c>
      <c r="G4217" s="26" t="str">
        <f>IF(I4217="","",(COUNTIF($E$4:E4217,E4217)))</f>
        <v/>
      </c>
      <c r="H4217" s="1">
        <f>IF(AND(J4217="SAYIM",FİLTRE!$H$5="RAFTA",U4217&lt;&gt;0),1,0)+
IF(AND(J4217="İADE DEPO",FİLTRE!$H$5="İADE DEPO"),1,0)+
IF(FİLTRE!$H$5="TÜMÜ",1,0)+
IF(AND(J4217="FİRMA İADE",FİLTRE!$H$5="FİRMA İADE"),1,0)+
IF(AND(J4217="İMHA",FİLTRE!$H$5="İMHA"),1,0)</f>
        <v>1</v>
      </c>
      <c r="I4217" s="99"/>
      <c r="J4217" s="100"/>
      <c r="K4217" s="100"/>
      <c r="L4217" s="101"/>
      <c r="M4217" s="102"/>
      <c r="N4217" s="101"/>
      <c r="O4217" s="99"/>
      <c r="P4217" s="103"/>
      <c r="Q4217" s="104"/>
      <c r="R4217" s="50"/>
      <c r="S4217" s="105"/>
      <c r="T4217" s="106"/>
      <c r="U4217" s="107"/>
      <c r="V4217" s="108"/>
      <c r="W4217" s="107"/>
      <c r="X4217" s="107"/>
      <c r="AA4217" s="107"/>
      <c r="AB4217" s="110"/>
      <c r="AC4217" s="110"/>
      <c r="AE4217" s="105"/>
      <c r="AF4217" s="105"/>
      <c r="AR4217" s="112"/>
    </row>
    <row r="4218" spans="2:44" x14ac:dyDescent="0.25">
      <c r="B4218" s="1" t="str">
        <f>IF(I4218="","",
(IF(N4218=FİLTRE!$H$6,2,0)+IF(FİLTRE!$H$6="TOPLAM",2,0))
)</f>
        <v/>
      </c>
      <c r="C4218">
        <f>IF(FİLTRE!$M$5="",9,(IF(U4218&gt;=FİLTRE!$M$5,1,0)))</f>
        <v>1</v>
      </c>
      <c r="D4218" s="1">
        <f>IF(FİLTRE!$M$6="",9,(IF('SKT LİSTESİ'!P4218&lt;=FİLTRE!$M$6,1,0)))</f>
        <v>1</v>
      </c>
      <c r="E4218" s="25" t="str">
        <f>IF(I4218="","",(COUNTIFS($L$4:L4218,L4218)))</f>
        <v/>
      </c>
      <c r="F4218" s="13">
        <f>IF(OR(B4218&lt;&gt;2,C4218&lt;&gt;1,D4218&lt;&gt;1,H4218&lt;&gt;1),0,
COUNTIFS($B$4:B4218,2,$C$4:C4218,1,$D$4:D4218,1,$H$4:H4218,1))</f>
        <v>0</v>
      </c>
      <c r="G4218" s="26" t="str">
        <f>IF(I4218="","",(COUNTIF($E$4:E4218,E4218)))</f>
        <v/>
      </c>
      <c r="H4218" s="1">
        <f>IF(AND(J4218="SAYIM",FİLTRE!$H$5="RAFTA",U4218&lt;&gt;0),1,0)+
IF(AND(J4218="İADE DEPO",FİLTRE!$H$5="İADE DEPO"),1,0)+
IF(FİLTRE!$H$5="TÜMÜ",1,0)+
IF(AND(J4218="FİRMA İADE",FİLTRE!$H$5="FİRMA İADE"),1,0)+
IF(AND(J4218="İMHA",FİLTRE!$H$5="İMHA"),1,0)</f>
        <v>1</v>
      </c>
      <c r="I4218" s="99"/>
      <c r="J4218" s="100"/>
      <c r="K4218" s="100"/>
      <c r="L4218" s="101"/>
      <c r="M4218" s="102"/>
      <c r="N4218" s="101"/>
      <c r="O4218" s="99"/>
      <c r="P4218" s="103"/>
      <c r="Q4218" s="104"/>
      <c r="R4218" s="50"/>
      <c r="S4218" s="105"/>
      <c r="T4218" s="106"/>
      <c r="U4218" s="107"/>
      <c r="V4218" s="108"/>
      <c r="W4218" s="107"/>
      <c r="X4218" s="107"/>
      <c r="AA4218" s="107"/>
      <c r="AB4218" s="110"/>
      <c r="AC4218" s="110"/>
      <c r="AE4218" s="105"/>
      <c r="AF4218" s="105"/>
      <c r="AR4218" s="112"/>
    </row>
    <row r="4219" spans="2:44" x14ac:dyDescent="0.25">
      <c r="B4219" s="1" t="str">
        <f>IF(I4219="","",
(IF(N4219=FİLTRE!$H$6,2,0)+IF(FİLTRE!$H$6="TOPLAM",2,0))
)</f>
        <v/>
      </c>
      <c r="C4219">
        <f>IF(FİLTRE!$M$5="",9,(IF(U4219&gt;=FİLTRE!$M$5,1,0)))</f>
        <v>1</v>
      </c>
      <c r="D4219" s="1">
        <f>IF(FİLTRE!$M$6="",9,(IF('SKT LİSTESİ'!P4219&lt;=FİLTRE!$M$6,1,0)))</f>
        <v>1</v>
      </c>
      <c r="E4219" s="25" t="str">
        <f>IF(I4219="","",(COUNTIFS($L$4:L4219,L4219)))</f>
        <v/>
      </c>
      <c r="F4219" s="13">
        <f>IF(OR(B4219&lt;&gt;2,C4219&lt;&gt;1,D4219&lt;&gt;1,H4219&lt;&gt;1),0,
COUNTIFS($B$4:B4219,2,$C$4:C4219,1,$D$4:D4219,1,$H$4:H4219,1))</f>
        <v>0</v>
      </c>
      <c r="G4219" s="26" t="str">
        <f>IF(I4219="","",(COUNTIF($E$4:E4219,E4219)))</f>
        <v/>
      </c>
      <c r="H4219" s="1">
        <f>IF(AND(J4219="SAYIM",FİLTRE!$H$5="RAFTA",U4219&lt;&gt;0),1,0)+
IF(AND(J4219="İADE DEPO",FİLTRE!$H$5="İADE DEPO"),1,0)+
IF(FİLTRE!$H$5="TÜMÜ",1,0)+
IF(AND(J4219="FİRMA İADE",FİLTRE!$H$5="FİRMA İADE"),1,0)+
IF(AND(J4219="İMHA",FİLTRE!$H$5="İMHA"),1,0)</f>
        <v>1</v>
      </c>
      <c r="I4219" s="99"/>
      <c r="J4219" s="100"/>
      <c r="K4219" s="100"/>
      <c r="L4219" s="101"/>
      <c r="M4219" s="102"/>
      <c r="N4219" s="101"/>
      <c r="O4219" s="99"/>
      <c r="P4219" s="103"/>
      <c r="Q4219" s="104"/>
      <c r="R4219" s="50"/>
      <c r="S4219" s="105"/>
      <c r="T4219" s="106"/>
      <c r="U4219" s="107"/>
      <c r="V4219" s="108"/>
      <c r="W4219" s="107"/>
      <c r="X4219" s="107"/>
      <c r="AA4219" s="107"/>
      <c r="AB4219" s="110"/>
      <c r="AC4219" s="110"/>
      <c r="AE4219" s="105"/>
      <c r="AF4219" s="105"/>
      <c r="AR4219" s="112"/>
    </row>
    <row r="4220" spans="2:44" x14ac:dyDescent="0.25">
      <c r="B4220" s="1" t="str">
        <f>IF(I4220="","",
(IF(N4220=FİLTRE!$H$6,2,0)+IF(FİLTRE!$H$6="TOPLAM",2,0))
)</f>
        <v/>
      </c>
      <c r="C4220">
        <f>IF(FİLTRE!$M$5="",9,(IF(U4220&gt;=FİLTRE!$M$5,1,0)))</f>
        <v>1</v>
      </c>
      <c r="D4220" s="1">
        <f>IF(FİLTRE!$M$6="",9,(IF('SKT LİSTESİ'!P4220&lt;=FİLTRE!$M$6,1,0)))</f>
        <v>1</v>
      </c>
      <c r="E4220" s="25" t="str">
        <f>IF(I4220="","",(COUNTIFS($L$4:L4220,L4220)))</f>
        <v/>
      </c>
      <c r="F4220" s="13">
        <f>IF(OR(B4220&lt;&gt;2,C4220&lt;&gt;1,D4220&lt;&gt;1,H4220&lt;&gt;1),0,
COUNTIFS($B$4:B4220,2,$C$4:C4220,1,$D$4:D4220,1,$H$4:H4220,1))</f>
        <v>0</v>
      </c>
      <c r="G4220" s="26" t="str">
        <f>IF(I4220="","",(COUNTIF($E$4:E4220,E4220)))</f>
        <v/>
      </c>
      <c r="H4220" s="1">
        <f>IF(AND(J4220="SAYIM",FİLTRE!$H$5="RAFTA",U4220&lt;&gt;0),1,0)+
IF(AND(J4220="İADE DEPO",FİLTRE!$H$5="İADE DEPO"),1,0)+
IF(FİLTRE!$H$5="TÜMÜ",1,0)+
IF(AND(J4220="FİRMA İADE",FİLTRE!$H$5="FİRMA İADE"),1,0)+
IF(AND(J4220="İMHA",FİLTRE!$H$5="İMHA"),1,0)</f>
        <v>1</v>
      </c>
      <c r="I4220" s="99"/>
      <c r="J4220" s="100"/>
      <c r="K4220" s="100"/>
      <c r="L4220" s="101"/>
      <c r="M4220" s="102"/>
      <c r="N4220" s="101"/>
      <c r="O4220" s="99"/>
      <c r="P4220" s="103"/>
      <c r="Q4220" s="104"/>
      <c r="R4220" s="50"/>
      <c r="S4220" s="105"/>
      <c r="T4220" s="106"/>
      <c r="U4220" s="107"/>
      <c r="V4220" s="108"/>
      <c r="W4220" s="107"/>
      <c r="X4220" s="107"/>
      <c r="AA4220" s="107"/>
      <c r="AB4220" s="110"/>
      <c r="AC4220" s="110"/>
      <c r="AE4220" s="105"/>
      <c r="AF4220" s="105"/>
      <c r="AR4220" s="112"/>
    </row>
    <row r="4221" spans="2:44" x14ac:dyDescent="0.25">
      <c r="B4221" s="1" t="str">
        <f>IF(I4221="","",
(IF(N4221=FİLTRE!$H$6,2,0)+IF(FİLTRE!$H$6="TOPLAM",2,0))
)</f>
        <v/>
      </c>
      <c r="C4221">
        <f>IF(FİLTRE!$M$5="",9,(IF(U4221&gt;=FİLTRE!$M$5,1,0)))</f>
        <v>1</v>
      </c>
      <c r="D4221" s="1">
        <f>IF(FİLTRE!$M$6="",9,(IF('SKT LİSTESİ'!P4221&lt;=FİLTRE!$M$6,1,0)))</f>
        <v>1</v>
      </c>
      <c r="E4221" s="25" t="str">
        <f>IF(I4221="","",(COUNTIFS($L$4:L4221,L4221)))</f>
        <v/>
      </c>
      <c r="F4221" s="13">
        <f>IF(OR(B4221&lt;&gt;2,C4221&lt;&gt;1,D4221&lt;&gt;1,H4221&lt;&gt;1),0,
COUNTIFS($B$4:B4221,2,$C$4:C4221,1,$D$4:D4221,1,$H$4:H4221,1))</f>
        <v>0</v>
      </c>
      <c r="G4221" s="26" t="str">
        <f>IF(I4221="","",(COUNTIF($E$4:E4221,E4221)))</f>
        <v/>
      </c>
      <c r="H4221" s="1">
        <f>IF(AND(J4221="SAYIM",FİLTRE!$H$5="RAFTA",U4221&lt;&gt;0),1,0)+
IF(AND(J4221="İADE DEPO",FİLTRE!$H$5="İADE DEPO"),1,0)+
IF(FİLTRE!$H$5="TÜMÜ",1,0)+
IF(AND(J4221="FİRMA İADE",FİLTRE!$H$5="FİRMA İADE"),1,0)+
IF(AND(J4221="İMHA",FİLTRE!$H$5="İMHA"),1,0)</f>
        <v>1</v>
      </c>
      <c r="I4221" s="99"/>
      <c r="J4221" s="100"/>
      <c r="K4221" s="100"/>
      <c r="L4221" s="101"/>
      <c r="M4221" s="102"/>
      <c r="N4221" s="101"/>
      <c r="O4221" s="99"/>
      <c r="P4221" s="103"/>
      <c r="Q4221" s="104"/>
      <c r="R4221" s="50"/>
      <c r="S4221" s="105"/>
      <c r="T4221" s="106"/>
      <c r="U4221" s="107"/>
      <c r="V4221" s="108"/>
      <c r="W4221" s="107"/>
      <c r="X4221" s="107"/>
      <c r="AA4221" s="107"/>
      <c r="AB4221" s="110"/>
      <c r="AC4221" s="110"/>
      <c r="AE4221" s="105"/>
      <c r="AF4221" s="105"/>
      <c r="AR4221" s="112"/>
    </row>
    <row r="4222" spans="2:44" x14ac:dyDescent="0.25">
      <c r="B4222" s="1" t="str">
        <f>IF(I4222="","",
(IF(N4222=FİLTRE!$H$6,2,0)+IF(FİLTRE!$H$6="TOPLAM",2,0))
)</f>
        <v/>
      </c>
      <c r="C4222">
        <f>IF(FİLTRE!$M$5="",9,(IF(U4222&gt;=FİLTRE!$M$5,1,0)))</f>
        <v>1</v>
      </c>
      <c r="D4222" s="1">
        <f>IF(FİLTRE!$M$6="",9,(IF('SKT LİSTESİ'!P4222&lt;=FİLTRE!$M$6,1,0)))</f>
        <v>1</v>
      </c>
      <c r="E4222" s="25" t="str">
        <f>IF(I4222="","",(COUNTIFS($L$4:L4222,L4222)))</f>
        <v/>
      </c>
      <c r="F4222" s="13">
        <f>IF(OR(B4222&lt;&gt;2,C4222&lt;&gt;1,D4222&lt;&gt;1,H4222&lt;&gt;1),0,
COUNTIFS($B$4:B4222,2,$C$4:C4222,1,$D$4:D4222,1,$H$4:H4222,1))</f>
        <v>0</v>
      </c>
      <c r="G4222" s="26" t="str">
        <f>IF(I4222="","",(COUNTIF($E$4:E4222,E4222)))</f>
        <v/>
      </c>
      <c r="H4222" s="1">
        <f>IF(AND(J4222="SAYIM",FİLTRE!$H$5="RAFTA",U4222&lt;&gt;0),1,0)+
IF(AND(J4222="İADE DEPO",FİLTRE!$H$5="İADE DEPO"),1,0)+
IF(FİLTRE!$H$5="TÜMÜ",1,0)+
IF(AND(J4222="FİRMA İADE",FİLTRE!$H$5="FİRMA İADE"),1,0)+
IF(AND(J4222="İMHA",FİLTRE!$H$5="İMHA"),1,0)</f>
        <v>1</v>
      </c>
      <c r="I4222" s="99"/>
      <c r="J4222" s="100"/>
      <c r="K4222" s="100"/>
      <c r="L4222" s="101"/>
      <c r="M4222" s="102"/>
      <c r="N4222" s="101"/>
      <c r="O4222" s="99"/>
      <c r="P4222" s="103"/>
      <c r="Q4222" s="104"/>
      <c r="R4222" s="50"/>
      <c r="S4222" s="105"/>
      <c r="T4222" s="106"/>
      <c r="U4222" s="107"/>
      <c r="V4222" s="108"/>
      <c r="W4222" s="107"/>
      <c r="X4222" s="107"/>
      <c r="AA4222" s="107"/>
      <c r="AB4222" s="110"/>
      <c r="AC4222" s="110"/>
      <c r="AE4222" s="105"/>
      <c r="AF4222" s="105"/>
      <c r="AR4222" s="112"/>
    </row>
    <row r="4223" spans="2:44" x14ac:dyDescent="0.25">
      <c r="B4223" s="1" t="str">
        <f>IF(I4223="","",
(IF(N4223=FİLTRE!$H$6,2,0)+IF(FİLTRE!$H$6="TOPLAM",2,0))
)</f>
        <v/>
      </c>
      <c r="C4223">
        <f>IF(FİLTRE!$M$5="",9,(IF(U4223&gt;=FİLTRE!$M$5,1,0)))</f>
        <v>1</v>
      </c>
      <c r="D4223" s="1">
        <f>IF(FİLTRE!$M$6="",9,(IF('SKT LİSTESİ'!P4223&lt;=FİLTRE!$M$6,1,0)))</f>
        <v>1</v>
      </c>
      <c r="E4223" s="25" t="str">
        <f>IF(I4223="","",(COUNTIFS($L$4:L4223,L4223)))</f>
        <v/>
      </c>
      <c r="F4223" s="13">
        <f>IF(OR(B4223&lt;&gt;2,C4223&lt;&gt;1,D4223&lt;&gt;1,H4223&lt;&gt;1),0,
COUNTIFS($B$4:B4223,2,$C$4:C4223,1,$D$4:D4223,1,$H$4:H4223,1))</f>
        <v>0</v>
      </c>
      <c r="G4223" s="26" t="str">
        <f>IF(I4223="","",(COUNTIF($E$4:E4223,E4223)))</f>
        <v/>
      </c>
      <c r="H4223" s="1">
        <f>IF(AND(J4223="SAYIM",FİLTRE!$H$5="RAFTA",U4223&lt;&gt;0),1,0)+
IF(AND(J4223="İADE DEPO",FİLTRE!$H$5="İADE DEPO"),1,0)+
IF(FİLTRE!$H$5="TÜMÜ",1,0)+
IF(AND(J4223="FİRMA İADE",FİLTRE!$H$5="FİRMA İADE"),1,0)+
IF(AND(J4223="İMHA",FİLTRE!$H$5="İMHA"),1,0)</f>
        <v>1</v>
      </c>
      <c r="I4223" s="99"/>
      <c r="J4223" s="100"/>
      <c r="K4223" s="100"/>
      <c r="L4223" s="101"/>
      <c r="M4223" s="102"/>
      <c r="N4223" s="101"/>
      <c r="O4223" s="99"/>
      <c r="P4223" s="103"/>
      <c r="Q4223" s="104"/>
      <c r="R4223" s="50"/>
      <c r="S4223" s="105"/>
      <c r="T4223" s="106"/>
      <c r="U4223" s="107"/>
      <c r="V4223" s="108"/>
      <c r="W4223" s="107"/>
      <c r="X4223" s="107"/>
      <c r="AA4223" s="107"/>
      <c r="AB4223" s="110"/>
      <c r="AC4223" s="110"/>
      <c r="AE4223" s="105"/>
      <c r="AF4223" s="105"/>
      <c r="AR4223" s="112"/>
    </row>
    <row r="4224" spans="2:44" x14ac:dyDescent="0.25">
      <c r="B4224" s="1" t="str">
        <f>IF(I4224="","",
(IF(N4224=FİLTRE!$H$6,2,0)+IF(FİLTRE!$H$6="TOPLAM",2,0))
)</f>
        <v/>
      </c>
      <c r="C4224">
        <f>IF(FİLTRE!$M$5="",9,(IF(U4224&gt;=FİLTRE!$M$5,1,0)))</f>
        <v>1</v>
      </c>
      <c r="D4224" s="1">
        <f>IF(FİLTRE!$M$6="",9,(IF('SKT LİSTESİ'!P4224&lt;=FİLTRE!$M$6,1,0)))</f>
        <v>1</v>
      </c>
      <c r="E4224" s="25" t="str">
        <f>IF(I4224="","",(COUNTIFS($L$4:L4224,L4224)))</f>
        <v/>
      </c>
      <c r="F4224" s="13">
        <f>IF(OR(B4224&lt;&gt;2,C4224&lt;&gt;1,D4224&lt;&gt;1,H4224&lt;&gt;1),0,
COUNTIFS($B$4:B4224,2,$C$4:C4224,1,$D$4:D4224,1,$H$4:H4224,1))</f>
        <v>0</v>
      </c>
      <c r="G4224" s="26" t="str">
        <f>IF(I4224="","",(COUNTIF($E$4:E4224,E4224)))</f>
        <v/>
      </c>
      <c r="H4224" s="1">
        <f>IF(AND(J4224="SAYIM",FİLTRE!$H$5="RAFTA",U4224&lt;&gt;0),1,0)+
IF(AND(J4224="İADE DEPO",FİLTRE!$H$5="İADE DEPO"),1,0)+
IF(FİLTRE!$H$5="TÜMÜ",1,0)+
IF(AND(J4224="FİRMA İADE",FİLTRE!$H$5="FİRMA İADE"),1,0)+
IF(AND(J4224="İMHA",FİLTRE!$H$5="İMHA"),1,0)</f>
        <v>1</v>
      </c>
      <c r="I4224" s="99"/>
      <c r="J4224" s="100"/>
      <c r="K4224" s="100"/>
      <c r="L4224" s="101"/>
      <c r="M4224" s="102"/>
      <c r="N4224" s="101"/>
      <c r="O4224" s="99"/>
      <c r="P4224" s="103"/>
      <c r="Q4224" s="104"/>
      <c r="R4224" s="50"/>
      <c r="S4224" s="105"/>
      <c r="T4224" s="106"/>
      <c r="U4224" s="107"/>
      <c r="V4224" s="108"/>
      <c r="W4224" s="107"/>
      <c r="X4224" s="107"/>
      <c r="AA4224" s="107"/>
      <c r="AB4224" s="110"/>
      <c r="AC4224" s="110"/>
      <c r="AE4224" s="105"/>
      <c r="AF4224" s="105"/>
      <c r="AR4224" s="112"/>
    </row>
    <row r="4225" spans="2:44" x14ac:dyDescent="0.25">
      <c r="B4225" s="1" t="str">
        <f>IF(I4225="","",
(IF(N4225=FİLTRE!$H$6,2,0)+IF(FİLTRE!$H$6="TOPLAM",2,0))
)</f>
        <v/>
      </c>
      <c r="C4225">
        <f>IF(FİLTRE!$M$5="",9,(IF(U4225&gt;=FİLTRE!$M$5,1,0)))</f>
        <v>1</v>
      </c>
      <c r="D4225" s="1">
        <f>IF(FİLTRE!$M$6="",9,(IF('SKT LİSTESİ'!P4225&lt;=FİLTRE!$M$6,1,0)))</f>
        <v>1</v>
      </c>
      <c r="E4225" s="25" t="str">
        <f>IF(I4225="","",(COUNTIFS($L$4:L4225,L4225)))</f>
        <v/>
      </c>
      <c r="F4225" s="13">
        <f>IF(OR(B4225&lt;&gt;2,C4225&lt;&gt;1,D4225&lt;&gt;1,H4225&lt;&gt;1),0,
COUNTIFS($B$4:B4225,2,$C$4:C4225,1,$D$4:D4225,1,$H$4:H4225,1))</f>
        <v>0</v>
      </c>
      <c r="G4225" s="26" t="str">
        <f>IF(I4225="","",(COUNTIF($E$4:E4225,E4225)))</f>
        <v/>
      </c>
      <c r="H4225" s="1">
        <f>IF(AND(J4225="SAYIM",FİLTRE!$H$5="RAFTA",U4225&lt;&gt;0),1,0)+
IF(AND(J4225="İADE DEPO",FİLTRE!$H$5="İADE DEPO"),1,0)+
IF(FİLTRE!$H$5="TÜMÜ",1,0)+
IF(AND(J4225="FİRMA İADE",FİLTRE!$H$5="FİRMA İADE"),1,0)+
IF(AND(J4225="İMHA",FİLTRE!$H$5="İMHA"),1,0)</f>
        <v>1</v>
      </c>
      <c r="I4225" s="99"/>
      <c r="J4225" s="100"/>
      <c r="K4225" s="100"/>
      <c r="L4225" s="101"/>
      <c r="M4225" s="102"/>
      <c r="N4225" s="101"/>
      <c r="O4225" s="99"/>
      <c r="P4225" s="103"/>
      <c r="Q4225" s="104"/>
      <c r="R4225" s="50"/>
      <c r="S4225" s="105"/>
      <c r="T4225" s="106"/>
      <c r="U4225" s="107"/>
      <c r="V4225" s="108"/>
      <c r="W4225" s="107"/>
      <c r="X4225" s="107"/>
      <c r="AA4225" s="107"/>
      <c r="AB4225" s="110"/>
      <c r="AC4225" s="110"/>
      <c r="AE4225" s="105"/>
      <c r="AF4225" s="105"/>
      <c r="AR4225" s="112"/>
    </row>
    <row r="4226" spans="2:44" x14ac:dyDescent="0.25">
      <c r="B4226" s="1" t="str">
        <f>IF(I4226="","",
(IF(N4226=FİLTRE!$H$6,2,0)+IF(FİLTRE!$H$6="TOPLAM",2,0))
)</f>
        <v/>
      </c>
      <c r="C4226">
        <f>IF(FİLTRE!$M$5="",9,(IF(U4226&gt;=FİLTRE!$M$5,1,0)))</f>
        <v>1</v>
      </c>
      <c r="D4226" s="1">
        <f>IF(FİLTRE!$M$6="",9,(IF('SKT LİSTESİ'!P4226&lt;=FİLTRE!$M$6,1,0)))</f>
        <v>1</v>
      </c>
      <c r="E4226" s="25" t="str">
        <f>IF(I4226="","",(COUNTIFS($L$4:L4226,L4226)))</f>
        <v/>
      </c>
      <c r="F4226" s="13">
        <f>IF(OR(B4226&lt;&gt;2,C4226&lt;&gt;1,D4226&lt;&gt;1,H4226&lt;&gt;1),0,
COUNTIFS($B$4:B4226,2,$C$4:C4226,1,$D$4:D4226,1,$H$4:H4226,1))</f>
        <v>0</v>
      </c>
      <c r="G4226" s="26" t="str">
        <f>IF(I4226="","",(COUNTIF($E$4:E4226,E4226)))</f>
        <v/>
      </c>
      <c r="H4226" s="1">
        <f>IF(AND(J4226="SAYIM",FİLTRE!$H$5="RAFTA",U4226&lt;&gt;0),1,0)+
IF(AND(J4226="İADE DEPO",FİLTRE!$H$5="İADE DEPO"),1,0)+
IF(FİLTRE!$H$5="TÜMÜ",1,0)+
IF(AND(J4226="FİRMA İADE",FİLTRE!$H$5="FİRMA İADE"),1,0)+
IF(AND(J4226="İMHA",FİLTRE!$H$5="İMHA"),1,0)</f>
        <v>1</v>
      </c>
      <c r="I4226" s="99"/>
      <c r="J4226" s="100"/>
      <c r="K4226" s="100"/>
      <c r="L4226" s="101"/>
      <c r="M4226" s="102"/>
      <c r="N4226" s="101"/>
      <c r="O4226" s="99"/>
      <c r="P4226" s="103"/>
      <c r="Q4226" s="104"/>
      <c r="R4226" s="50"/>
      <c r="S4226" s="105"/>
      <c r="T4226" s="106"/>
      <c r="U4226" s="107"/>
      <c r="V4226" s="108"/>
      <c r="W4226" s="107"/>
      <c r="X4226" s="107"/>
      <c r="AA4226" s="107"/>
      <c r="AB4226" s="110"/>
      <c r="AC4226" s="110"/>
      <c r="AE4226" s="105"/>
      <c r="AF4226" s="105"/>
      <c r="AR4226" s="112"/>
    </row>
    <row r="4227" spans="2:44" x14ac:dyDescent="0.25">
      <c r="B4227" s="1" t="str">
        <f>IF(I4227="","",
(IF(N4227=FİLTRE!$H$6,2,0)+IF(FİLTRE!$H$6="TOPLAM",2,0))
)</f>
        <v/>
      </c>
      <c r="C4227">
        <f>IF(FİLTRE!$M$5="",9,(IF(U4227&gt;=FİLTRE!$M$5,1,0)))</f>
        <v>1</v>
      </c>
      <c r="D4227" s="1">
        <f>IF(FİLTRE!$M$6="",9,(IF('SKT LİSTESİ'!P4227&lt;=FİLTRE!$M$6,1,0)))</f>
        <v>1</v>
      </c>
      <c r="E4227" s="25" t="str">
        <f>IF(I4227="","",(COUNTIFS($L$4:L4227,L4227)))</f>
        <v/>
      </c>
      <c r="F4227" s="13">
        <f>IF(OR(B4227&lt;&gt;2,C4227&lt;&gt;1,D4227&lt;&gt;1,H4227&lt;&gt;1),0,
COUNTIFS($B$4:B4227,2,$C$4:C4227,1,$D$4:D4227,1,$H$4:H4227,1))</f>
        <v>0</v>
      </c>
      <c r="G4227" s="26" t="str">
        <f>IF(I4227="","",(COUNTIF($E$4:E4227,E4227)))</f>
        <v/>
      </c>
      <c r="H4227" s="1">
        <f>IF(AND(J4227="SAYIM",FİLTRE!$H$5="RAFTA",U4227&lt;&gt;0),1,0)+
IF(AND(J4227="İADE DEPO",FİLTRE!$H$5="İADE DEPO"),1,0)+
IF(FİLTRE!$H$5="TÜMÜ",1,0)+
IF(AND(J4227="FİRMA İADE",FİLTRE!$H$5="FİRMA İADE"),1,0)+
IF(AND(J4227="İMHA",FİLTRE!$H$5="İMHA"),1,0)</f>
        <v>1</v>
      </c>
      <c r="I4227" s="99"/>
      <c r="J4227" s="100"/>
      <c r="K4227" s="100"/>
      <c r="L4227" s="101"/>
      <c r="M4227" s="102"/>
      <c r="N4227" s="101"/>
      <c r="O4227" s="99"/>
      <c r="P4227" s="103"/>
      <c r="Q4227" s="104"/>
      <c r="R4227" s="50"/>
      <c r="S4227" s="105"/>
      <c r="T4227" s="106"/>
      <c r="U4227" s="107"/>
      <c r="V4227" s="108"/>
      <c r="W4227" s="107"/>
      <c r="X4227" s="107"/>
      <c r="AA4227" s="107"/>
      <c r="AB4227" s="110"/>
      <c r="AC4227" s="110"/>
      <c r="AE4227" s="105"/>
      <c r="AF4227" s="105"/>
      <c r="AR4227" s="112"/>
    </row>
    <row r="4228" spans="2:44" x14ac:dyDescent="0.25">
      <c r="B4228" s="1" t="str">
        <f>IF(I4228="","",
(IF(N4228=FİLTRE!$H$6,2,0)+IF(FİLTRE!$H$6="TOPLAM",2,0))
)</f>
        <v/>
      </c>
      <c r="C4228">
        <f>IF(FİLTRE!$M$5="",9,(IF(U4228&gt;=FİLTRE!$M$5,1,0)))</f>
        <v>1</v>
      </c>
      <c r="D4228" s="1">
        <f>IF(FİLTRE!$M$6="",9,(IF('SKT LİSTESİ'!P4228&lt;=FİLTRE!$M$6,1,0)))</f>
        <v>1</v>
      </c>
      <c r="E4228" s="25" t="str">
        <f>IF(I4228="","",(COUNTIFS($L$4:L4228,L4228)))</f>
        <v/>
      </c>
      <c r="F4228" s="13">
        <f>IF(OR(B4228&lt;&gt;2,C4228&lt;&gt;1,D4228&lt;&gt;1,H4228&lt;&gt;1),0,
COUNTIFS($B$4:B4228,2,$C$4:C4228,1,$D$4:D4228,1,$H$4:H4228,1))</f>
        <v>0</v>
      </c>
      <c r="G4228" s="26" t="str">
        <f>IF(I4228="","",(COUNTIF($E$4:E4228,E4228)))</f>
        <v/>
      </c>
      <c r="H4228" s="1">
        <f>IF(AND(J4228="SAYIM",FİLTRE!$H$5="RAFTA",U4228&lt;&gt;0),1,0)+
IF(AND(J4228="İADE DEPO",FİLTRE!$H$5="İADE DEPO"),1,0)+
IF(FİLTRE!$H$5="TÜMÜ",1,0)+
IF(AND(J4228="FİRMA İADE",FİLTRE!$H$5="FİRMA İADE"),1,0)+
IF(AND(J4228="İMHA",FİLTRE!$H$5="İMHA"),1,0)</f>
        <v>1</v>
      </c>
      <c r="I4228" s="99"/>
      <c r="J4228" s="100"/>
      <c r="K4228" s="100"/>
      <c r="L4228" s="101"/>
      <c r="M4228" s="102"/>
      <c r="N4228" s="101"/>
      <c r="O4228" s="99"/>
      <c r="P4228" s="103"/>
      <c r="Q4228" s="104"/>
      <c r="R4228" s="50"/>
      <c r="S4228" s="105"/>
      <c r="T4228" s="106"/>
      <c r="U4228" s="107"/>
      <c r="V4228" s="108"/>
      <c r="W4228" s="107"/>
      <c r="X4228" s="107"/>
      <c r="AA4228" s="107"/>
      <c r="AB4228" s="110"/>
      <c r="AC4228" s="110"/>
      <c r="AE4228" s="105"/>
      <c r="AF4228" s="105"/>
      <c r="AR4228" s="112"/>
    </row>
    <row r="4229" spans="2:44" x14ac:dyDescent="0.25">
      <c r="B4229" s="1" t="str">
        <f>IF(I4229="","",
(IF(N4229=FİLTRE!$H$6,2,0)+IF(FİLTRE!$H$6="TOPLAM",2,0))
)</f>
        <v/>
      </c>
      <c r="C4229">
        <f>IF(FİLTRE!$M$5="",9,(IF(U4229&gt;=FİLTRE!$M$5,1,0)))</f>
        <v>1</v>
      </c>
      <c r="D4229" s="1">
        <f>IF(FİLTRE!$M$6="",9,(IF('SKT LİSTESİ'!P4229&lt;=FİLTRE!$M$6,1,0)))</f>
        <v>1</v>
      </c>
      <c r="E4229" s="25" t="str">
        <f>IF(I4229="","",(COUNTIFS($L$4:L4229,L4229)))</f>
        <v/>
      </c>
      <c r="F4229" s="13">
        <f>IF(OR(B4229&lt;&gt;2,C4229&lt;&gt;1,D4229&lt;&gt;1,H4229&lt;&gt;1),0,
COUNTIFS($B$4:B4229,2,$C$4:C4229,1,$D$4:D4229,1,$H$4:H4229,1))</f>
        <v>0</v>
      </c>
      <c r="G4229" s="26" t="str">
        <f>IF(I4229="","",(COUNTIF($E$4:E4229,E4229)))</f>
        <v/>
      </c>
      <c r="H4229" s="1">
        <f>IF(AND(J4229="SAYIM",FİLTRE!$H$5="RAFTA",U4229&lt;&gt;0),1,0)+
IF(AND(J4229="İADE DEPO",FİLTRE!$H$5="İADE DEPO"),1,0)+
IF(FİLTRE!$H$5="TÜMÜ",1,0)+
IF(AND(J4229="FİRMA İADE",FİLTRE!$H$5="FİRMA İADE"),1,0)+
IF(AND(J4229="İMHA",FİLTRE!$H$5="İMHA"),1,0)</f>
        <v>1</v>
      </c>
      <c r="I4229" s="99"/>
      <c r="J4229" s="100"/>
      <c r="K4229" s="100"/>
      <c r="L4229" s="101"/>
      <c r="M4229" s="102"/>
      <c r="N4229" s="101"/>
      <c r="O4229" s="99"/>
      <c r="P4229" s="103"/>
      <c r="Q4229" s="104"/>
      <c r="R4229" s="50"/>
      <c r="S4229" s="105"/>
      <c r="T4229" s="106"/>
      <c r="U4229" s="107"/>
      <c r="V4229" s="108"/>
      <c r="W4229" s="107"/>
      <c r="X4229" s="107"/>
      <c r="AA4229" s="107"/>
      <c r="AB4229" s="110"/>
      <c r="AC4229" s="110"/>
      <c r="AE4229" s="105"/>
      <c r="AF4229" s="105"/>
      <c r="AR4229" s="112"/>
    </row>
    <row r="4230" spans="2:44" x14ac:dyDescent="0.25">
      <c r="B4230" s="1" t="str">
        <f>IF(I4230="","",
(IF(N4230=FİLTRE!$H$6,2,0)+IF(FİLTRE!$H$6="TOPLAM",2,0))
)</f>
        <v/>
      </c>
      <c r="C4230">
        <f>IF(FİLTRE!$M$5="",9,(IF(U4230&gt;=FİLTRE!$M$5,1,0)))</f>
        <v>1</v>
      </c>
      <c r="D4230" s="1">
        <f>IF(FİLTRE!$M$6="",9,(IF('SKT LİSTESİ'!P4230&lt;=FİLTRE!$M$6,1,0)))</f>
        <v>1</v>
      </c>
      <c r="E4230" s="25" t="str">
        <f>IF(I4230="","",(COUNTIFS($L$4:L4230,L4230)))</f>
        <v/>
      </c>
      <c r="F4230" s="13">
        <f>IF(OR(B4230&lt;&gt;2,C4230&lt;&gt;1,D4230&lt;&gt;1,H4230&lt;&gt;1),0,
COUNTIFS($B$4:B4230,2,$C$4:C4230,1,$D$4:D4230,1,$H$4:H4230,1))</f>
        <v>0</v>
      </c>
      <c r="G4230" s="26" t="str">
        <f>IF(I4230="","",(COUNTIF($E$4:E4230,E4230)))</f>
        <v/>
      </c>
      <c r="H4230" s="1">
        <f>IF(AND(J4230="SAYIM",FİLTRE!$H$5="RAFTA",U4230&lt;&gt;0),1,0)+
IF(AND(J4230="İADE DEPO",FİLTRE!$H$5="İADE DEPO"),1,0)+
IF(FİLTRE!$H$5="TÜMÜ",1,0)+
IF(AND(J4230="FİRMA İADE",FİLTRE!$H$5="FİRMA İADE"),1,0)+
IF(AND(J4230="İMHA",FİLTRE!$H$5="İMHA"),1,0)</f>
        <v>1</v>
      </c>
      <c r="I4230" s="99"/>
      <c r="J4230" s="100"/>
      <c r="K4230" s="100"/>
      <c r="L4230" s="101"/>
      <c r="M4230" s="102"/>
      <c r="N4230" s="101"/>
      <c r="O4230" s="99"/>
      <c r="P4230" s="103"/>
      <c r="Q4230" s="104"/>
      <c r="R4230" s="50"/>
      <c r="S4230" s="105"/>
      <c r="T4230" s="106"/>
      <c r="U4230" s="107"/>
      <c r="V4230" s="108"/>
      <c r="W4230" s="107"/>
      <c r="X4230" s="107"/>
      <c r="AA4230" s="107"/>
      <c r="AB4230" s="110"/>
      <c r="AC4230" s="110"/>
      <c r="AE4230" s="105"/>
      <c r="AF4230" s="105"/>
      <c r="AR4230" s="112"/>
    </row>
    <row r="4231" spans="2:44" x14ac:dyDescent="0.25">
      <c r="B4231" s="1" t="str">
        <f>IF(I4231="","",
(IF(N4231=FİLTRE!$H$6,2,0)+IF(FİLTRE!$H$6="TOPLAM",2,0))
)</f>
        <v/>
      </c>
      <c r="C4231">
        <f>IF(FİLTRE!$M$5="",9,(IF(U4231&gt;=FİLTRE!$M$5,1,0)))</f>
        <v>1</v>
      </c>
      <c r="D4231" s="1">
        <f>IF(FİLTRE!$M$6="",9,(IF('SKT LİSTESİ'!P4231&lt;=FİLTRE!$M$6,1,0)))</f>
        <v>1</v>
      </c>
      <c r="E4231" s="25" t="str">
        <f>IF(I4231="","",(COUNTIFS($L$4:L4231,L4231)))</f>
        <v/>
      </c>
      <c r="F4231" s="13">
        <f>IF(OR(B4231&lt;&gt;2,C4231&lt;&gt;1,D4231&lt;&gt;1,H4231&lt;&gt;1),0,
COUNTIFS($B$4:B4231,2,$C$4:C4231,1,$D$4:D4231,1,$H$4:H4231,1))</f>
        <v>0</v>
      </c>
      <c r="G4231" s="26" t="str">
        <f>IF(I4231="","",(COUNTIF($E$4:E4231,E4231)))</f>
        <v/>
      </c>
      <c r="H4231" s="1">
        <f>IF(AND(J4231="SAYIM",FİLTRE!$H$5="RAFTA",U4231&lt;&gt;0),1,0)+
IF(AND(J4231="İADE DEPO",FİLTRE!$H$5="İADE DEPO"),1,0)+
IF(FİLTRE!$H$5="TÜMÜ",1,0)+
IF(AND(J4231="FİRMA İADE",FİLTRE!$H$5="FİRMA İADE"),1,0)+
IF(AND(J4231="İMHA",FİLTRE!$H$5="İMHA"),1,0)</f>
        <v>1</v>
      </c>
      <c r="I4231" s="99"/>
      <c r="J4231" s="100"/>
      <c r="K4231" s="100"/>
      <c r="L4231" s="101"/>
      <c r="M4231" s="102"/>
      <c r="N4231" s="101"/>
      <c r="O4231" s="99"/>
      <c r="P4231" s="103"/>
      <c r="Q4231" s="104"/>
      <c r="R4231" s="50"/>
      <c r="S4231" s="105"/>
      <c r="T4231" s="106"/>
      <c r="U4231" s="107"/>
      <c r="V4231" s="108"/>
      <c r="W4231" s="107"/>
      <c r="X4231" s="107"/>
      <c r="AA4231" s="107"/>
      <c r="AB4231" s="110"/>
      <c r="AC4231" s="110"/>
      <c r="AE4231" s="105"/>
      <c r="AF4231" s="105"/>
      <c r="AR4231" s="112"/>
    </row>
    <row r="4232" spans="2:44" x14ac:dyDescent="0.25">
      <c r="B4232" s="1" t="str">
        <f>IF(I4232="","",
(IF(N4232=FİLTRE!$H$6,2,0)+IF(FİLTRE!$H$6="TOPLAM",2,0))
)</f>
        <v/>
      </c>
      <c r="C4232">
        <f>IF(FİLTRE!$M$5="",9,(IF(U4232&gt;=FİLTRE!$M$5,1,0)))</f>
        <v>1</v>
      </c>
      <c r="D4232" s="1">
        <f>IF(FİLTRE!$M$6="",9,(IF('SKT LİSTESİ'!P4232&lt;=FİLTRE!$M$6,1,0)))</f>
        <v>1</v>
      </c>
      <c r="E4232" s="25" t="str">
        <f>IF(I4232="","",(COUNTIFS($L$4:L4232,L4232)))</f>
        <v/>
      </c>
      <c r="F4232" s="13">
        <f>IF(OR(B4232&lt;&gt;2,C4232&lt;&gt;1,D4232&lt;&gt;1,H4232&lt;&gt;1),0,
COUNTIFS($B$4:B4232,2,$C$4:C4232,1,$D$4:D4232,1,$H$4:H4232,1))</f>
        <v>0</v>
      </c>
      <c r="G4232" s="26" t="str">
        <f>IF(I4232="","",(COUNTIF($E$4:E4232,E4232)))</f>
        <v/>
      </c>
      <c r="H4232" s="1">
        <f>IF(AND(J4232="SAYIM",FİLTRE!$H$5="RAFTA",U4232&lt;&gt;0),1,0)+
IF(AND(J4232="İADE DEPO",FİLTRE!$H$5="İADE DEPO"),1,0)+
IF(FİLTRE!$H$5="TÜMÜ",1,0)+
IF(AND(J4232="FİRMA İADE",FİLTRE!$H$5="FİRMA İADE"),1,0)+
IF(AND(J4232="İMHA",FİLTRE!$H$5="İMHA"),1,0)</f>
        <v>1</v>
      </c>
      <c r="I4232" s="99"/>
      <c r="J4232" s="100"/>
      <c r="K4232" s="100"/>
      <c r="L4232" s="101"/>
      <c r="M4232" s="102"/>
      <c r="N4232" s="101"/>
      <c r="O4232" s="99"/>
      <c r="P4232" s="103"/>
      <c r="Q4232" s="104"/>
      <c r="R4232" s="50"/>
      <c r="S4232" s="105"/>
      <c r="T4232" s="106"/>
      <c r="U4232" s="107"/>
      <c r="V4232" s="108"/>
      <c r="W4232" s="107"/>
      <c r="X4232" s="107"/>
      <c r="AA4232" s="107"/>
      <c r="AB4232" s="110"/>
      <c r="AC4232" s="110"/>
      <c r="AE4232" s="105"/>
      <c r="AF4232" s="105"/>
      <c r="AR4232" s="112"/>
    </row>
    <row r="4233" spans="2:44" x14ac:dyDescent="0.25">
      <c r="B4233" s="1" t="str">
        <f>IF(I4233="","",
(IF(N4233=FİLTRE!$H$6,2,0)+IF(FİLTRE!$H$6="TOPLAM",2,0))
)</f>
        <v/>
      </c>
      <c r="C4233">
        <f>IF(FİLTRE!$M$5="",9,(IF(U4233&gt;=FİLTRE!$M$5,1,0)))</f>
        <v>1</v>
      </c>
      <c r="D4233" s="1">
        <f>IF(FİLTRE!$M$6="",9,(IF('SKT LİSTESİ'!P4233&lt;=FİLTRE!$M$6,1,0)))</f>
        <v>1</v>
      </c>
      <c r="E4233" s="25" t="str">
        <f>IF(I4233="","",(COUNTIFS($L$4:L4233,L4233)))</f>
        <v/>
      </c>
      <c r="F4233" s="13">
        <f>IF(OR(B4233&lt;&gt;2,C4233&lt;&gt;1,D4233&lt;&gt;1,H4233&lt;&gt;1),0,
COUNTIFS($B$4:B4233,2,$C$4:C4233,1,$D$4:D4233,1,$H$4:H4233,1))</f>
        <v>0</v>
      </c>
      <c r="G4233" s="26" t="str">
        <f>IF(I4233="","",(COUNTIF($E$4:E4233,E4233)))</f>
        <v/>
      </c>
      <c r="H4233" s="1">
        <f>IF(AND(J4233="SAYIM",FİLTRE!$H$5="RAFTA",U4233&lt;&gt;0),1,0)+
IF(AND(J4233="İADE DEPO",FİLTRE!$H$5="İADE DEPO"),1,0)+
IF(FİLTRE!$H$5="TÜMÜ",1,0)+
IF(AND(J4233="FİRMA İADE",FİLTRE!$H$5="FİRMA İADE"),1,0)+
IF(AND(J4233="İMHA",FİLTRE!$H$5="İMHA"),1,0)</f>
        <v>1</v>
      </c>
      <c r="I4233" s="99"/>
      <c r="J4233" s="100"/>
      <c r="K4233" s="100"/>
      <c r="L4233" s="101"/>
      <c r="M4233" s="102"/>
      <c r="N4233" s="101"/>
      <c r="O4233" s="99"/>
      <c r="P4233" s="103"/>
      <c r="Q4233" s="104"/>
      <c r="R4233" s="50"/>
      <c r="S4233" s="105"/>
      <c r="T4233" s="106"/>
      <c r="U4233" s="107"/>
      <c r="V4233" s="108"/>
      <c r="W4233" s="107"/>
      <c r="X4233" s="107"/>
      <c r="AA4233" s="107"/>
      <c r="AB4233" s="110"/>
      <c r="AC4233" s="110"/>
      <c r="AE4233" s="105"/>
      <c r="AF4233" s="105"/>
      <c r="AR4233" s="112"/>
    </row>
    <row r="4234" spans="2:44" x14ac:dyDescent="0.25">
      <c r="B4234" s="1" t="str">
        <f>IF(I4234="","",
(IF(N4234=FİLTRE!$H$6,2,0)+IF(FİLTRE!$H$6="TOPLAM",2,0))
)</f>
        <v/>
      </c>
      <c r="C4234">
        <f>IF(FİLTRE!$M$5="",9,(IF(U4234&gt;=FİLTRE!$M$5,1,0)))</f>
        <v>1</v>
      </c>
      <c r="D4234" s="1">
        <f>IF(FİLTRE!$M$6="",9,(IF('SKT LİSTESİ'!P4234&lt;=FİLTRE!$M$6,1,0)))</f>
        <v>1</v>
      </c>
      <c r="E4234" s="25" t="str">
        <f>IF(I4234="","",(COUNTIFS($L$4:L4234,L4234)))</f>
        <v/>
      </c>
      <c r="F4234" s="13">
        <f>IF(OR(B4234&lt;&gt;2,C4234&lt;&gt;1,D4234&lt;&gt;1,H4234&lt;&gt;1),0,
COUNTIFS($B$4:B4234,2,$C$4:C4234,1,$D$4:D4234,1,$H$4:H4234,1))</f>
        <v>0</v>
      </c>
      <c r="G4234" s="26" t="str">
        <f>IF(I4234="","",(COUNTIF($E$4:E4234,E4234)))</f>
        <v/>
      </c>
      <c r="H4234" s="1">
        <f>IF(AND(J4234="SAYIM",FİLTRE!$H$5="RAFTA",U4234&lt;&gt;0),1,0)+
IF(AND(J4234="İADE DEPO",FİLTRE!$H$5="İADE DEPO"),1,0)+
IF(FİLTRE!$H$5="TÜMÜ",1,0)+
IF(AND(J4234="FİRMA İADE",FİLTRE!$H$5="FİRMA İADE"),1,0)+
IF(AND(J4234="İMHA",FİLTRE!$H$5="İMHA"),1,0)</f>
        <v>1</v>
      </c>
      <c r="I4234" s="99"/>
      <c r="J4234" s="100"/>
      <c r="K4234" s="100"/>
      <c r="L4234" s="101"/>
      <c r="M4234" s="102"/>
      <c r="N4234" s="101"/>
      <c r="O4234" s="99"/>
      <c r="P4234" s="103"/>
      <c r="Q4234" s="104"/>
      <c r="R4234" s="50"/>
      <c r="S4234" s="105"/>
      <c r="T4234" s="106"/>
      <c r="U4234" s="107"/>
      <c r="V4234" s="108"/>
      <c r="W4234" s="107"/>
      <c r="X4234" s="107"/>
      <c r="AA4234" s="107"/>
      <c r="AB4234" s="110"/>
      <c r="AC4234" s="110"/>
      <c r="AE4234" s="105"/>
      <c r="AF4234" s="105"/>
      <c r="AR4234" s="112"/>
    </row>
    <row r="4235" spans="2:44" x14ac:dyDescent="0.25">
      <c r="B4235" s="1" t="str">
        <f>IF(I4235="","",
(IF(N4235=FİLTRE!$H$6,2,0)+IF(FİLTRE!$H$6="TOPLAM",2,0))
)</f>
        <v/>
      </c>
      <c r="C4235">
        <f>IF(FİLTRE!$M$5="",9,(IF(U4235&gt;=FİLTRE!$M$5,1,0)))</f>
        <v>1</v>
      </c>
      <c r="D4235" s="1">
        <f>IF(FİLTRE!$M$6="",9,(IF('SKT LİSTESİ'!P4235&lt;=FİLTRE!$M$6,1,0)))</f>
        <v>1</v>
      </c>
      <c r="E4235" s="25" t="str">
        <f>IF(I4235="","",(COUNTIFS($L$4:L4235,L4235)))</f>
        <v/>
      </c>
      <c r="F4235" s="13">
        <f>IF(OR(B4235&lt;&gt;2,C4235&lt;&gt;1,D4235&lt;&gt;1,H4235&lt;&gt;1),0,
COUNTIFS($B$4:B4235,2,$C$4:C4235,1,$D$4:D4235,1,$H$4:H4235,1))</f>
        <v>0</v>
      </c>
      <c r="G4235" s="26" t="str">
        <f>IF(I4235="","",(COUNTIF($E$4:E4235,E4235)))</f>
        <v/>
      </c>
      <c r="H4235" s="1">
        <f>IF(AND(J4235="SAYIM",FİLTRE!$H$5="RAFTA",U4235&lt;&gt;0),1,0)+
IF(AND(J4235="İADE DEPO",FİLTRE!$H$5="İADE DEPO"),1,0)+
IF(FİLTRE!$H$5="TÜMÜ",1,0)+
IF(AND(J4235="FİRMA İADE",FİLTRE!$H$5="FİRMA İADE"),1,0)+
IF(AND(J4235="İMHA",FİLTRE!$H$5="İMHA"),1,0)</f>
        <v>1</v>
      </c>
      <c r="I4235" s="99"/>
      <c r="J4235" s="100"/>
      <c r="K4235" s="100"/>
      <c r="L4235" s="101"/>
      <c r="M4235" s="102"/>
      <c r="N4235" s="101"/>
      <c r="O4235" s="99"/>
      <c r="P4235" s="103"/>
      <c r="Q4235" s="104"/>
      <c r="R4235" s="50"/>
      <c r="S4235" s="105"/>
      <c r="T4235" s="106"/>
      <c r="U4235" s="107"/>
      <c r="V4235" s="108"/>
      <c r="W4235" s="107"/>
      <c r="X4235" s="107"/>
      <c r="AA4235" s="107"/>
      <c r="AB4235" s="110"/>
      <c r="AC4235" s="110"/>
      <c r="AE4235" s="105"/>
      <c r="AF4235" s="105"/>
      <c r="AR4235" s="112"/>
    </row>
    <row r="4236" spans="2:44" x14ac:dyDescent="0.25">
      <c r="B4236" s="1" t="str">
        <f>IF(I4236="","",
(IF(N4236=FİLTRE!$H$6,2,0)+IF(FİLTRE!$H$6="TOPLAM",2,0))
)</f>
        <v/>
      </c>
      <c r="C4236">
        <f>IF(FİLTRE!$M$5="",9,(IF(U4236&gt;=FİLTRE!$M$5,1,0)))</f>
        <v>1</v>
      </c>
      <c r="D4236" s="1">
        <f>IF(FİLTRE!$M$6="",9,(IF('SKT LİSTESİ'!P4236&lt;=FİLTRE!$M$6,1,0)))</f>
        <v>1</v>
      </c>
      <c r="E4236" s="25" t="str">
        <f>IF(I4236="","",(COUNTIFS($L$4:L4236,L4236)))</f>
        <v/>
      </c>
      <c r="F4236" s="13">
        <f>IF(OR(B4236&lt;&gt;2,C4236&lt;&gt;1,D4236&lt;&gt;1,H4236&lt;&gt;1),0,
COUNTIFS($B$4:B4236,2,$C$4:C4236,1,$D$4:D4236,1,$H$4:H4236,1))</f>
        <v>0</v>
      </c>
      <c r="G4236" s="26" t="str">
        <f>IF(I4236="","",(COUNTIF($E$4:E4236,E4236)))</f>
        <v/>
      </c>
      <c r="H4236" s="1">
        <f>IF(AND(J4236="SAYIM",FİLTRE!$H$5="RAFTA",U4236&lt;&gt;0),1,0)+
IF(AND(J4236="İADE DEPO",FİLTRE!$H$5="İADE DEPO"),1,0)+
IF(FİLTRE!$H$5="TÜMÜ",1,0)+
IF(AND(J4236="FİRMA İADE",FİLTRE!$H$5="FİRMA İADE"),1,0)+
IF(AND(J4236="İMHA",FİLTRE!$H$5="İMHA"),1,0)</f>
        <v>1</v>
      </c>
      <c r="I4236" s="99"/>
      <c r="J4236" s="100"/>
      <c r="K4236" s="100"/>
      <c r="L4236" s="101"/>
      <c r="M4236" s="102"/>
      <c r="N4236" s="101"/>
      <c r="O4236" s="99"/>
      <c r="P4236" s="103"/>
      <c r="Q4236" s="104"/>
      <c r="R4236" s="50"/>
      <c r="S4236" s="105"/>
      <c r="T4236" s="106"/>
      <c r="U4236" s="107"/>
      <c r="V4236" s="108"/>
      <c r="W4236" s="107"/>
      <c r="X4236" s="107"/>
      <c r="AA4236" s="107"/>
      <c r="AB4236" s="110"/>
      <c r="AC4236" s="110"/>
      <c r="AE4236" s="105"/>
      <c r="AF4236" s="105"/>
      <c r="AR4236" s="112"/>
    </row>
    <row r="4237" spans="2:44" x14ac:dyDescent="0.25">
      <c r="B4237" s="1" t="str">
        <f>IF(I4237="","",
(IF(N4237=FİLTRE!$H$6,2,0)+IF(FİLTRE!$H$6="TOPLAM",2,0))
)</f>
        <v/>
      </c>
      <c r="C4237">
        <f>IF(FİLTRE!$M$5="",9,(IF(U4237&gt;=FİLTRE!$M$5,1,0)))</f>
        <v>1</v>
      </c>
      <c r="D4237" s="1">
        <f>IF(FİLTRE!$M$6="",9,(IF('SKT LİSTESİ'!P4237&lt;=FİLTRE!$M$6,1,0)))</f>
        <v>1</v>
      </c>
      <c r="E4237" s="25" t="str">
        <f>IF(I4237="","",(COUNTIFS($L$4:L4237,L4237)))</f>
        <v/>
      </c>
      <c r="F4237" s="13">
        <f>IF(OR(B4237&lt;&gt;2,C4237&lt;&gt;1,D4237&lt;&gt;1,H4237&lt;&gt;1),0,
COUNTIFS($B$4:B4237,2,$C$4:C4237,1,$D$4:D4237,1,$H$4:H4237,1))</f>
        <v>0</v>
      </c>
      <c r="G4237" s="26" t="str">
        <f>IF(I4237="","",(COUNTIF($E$4:E4237,E4237)))</f>
        <v/>
      </c>
      <c r="H4237" s="1">
        <f>IF(AND(J4237="SAYIM",FİLTRE!$H$5="RAFTA",U4237&lt;&gt;0),1,0)+
IF(AND(J4237="İADE DEPO",FİLTRE!$H$5="İADE DEPO"),1,0)+
IF(FİLTRE!$H$5="TÜMÜ",1,0)+
IF(AND(J4237="FİRMA İADE",FİLTRE!$H$5="FİRMA İADE"),1,0)+
IF(AND(J4237="İMHA",FİLTRE!$H$5="İMHA"),1,0)</f>
        <v>1</v>
      </c>
      <c r="I4237" s="99"/>
      <c r="J4237" s="100"/>
      <c r="K4237" s="100"/>
      <c r="L4237" s="101"/>
      <c r="M4237" s="102"/>
      <c r="N4237" s="101"/>
      <c r="O4237" s="99"/>
      <c r="P4237" s="103"/>
      <c r="Q4237" s="104"/>
      <c r="R4237" s="50"/>
      <c r="S4237" s="105"/>
      <c r="T4237" s="106"/>
      <c r="U4237" s="107"/>
      <c r="V4237" s="108"/>
      <c r="W4237" s="107"/>
      <c r="X4237" s="107"/>
      <c r="AA4237" s="107"/>
      <c r="AB4237" s="110"/>
      <c r="AC4237" s="110"/>
      <c r="AE4237" s="105"/>
      <c r="AF4237" s="105"/>
      <c r="AR4237" s="112"/>
    </row>
    <row r="4238" spans="2:44" x14ac:dyDescent="0.25">
      <c r="B4238" s="1" t="str">
        <f>IF(I4238="","",
(IF(N4238=FİLTRE!$H$6,2,0)+IF(FİLTRE!$H$6="TOPLAM",2,0))
)</f>
        <v/>
      </c>
      <c r="C4238">
        <f>IF(FİLTRE!$M$5="",9,(IF(U4238&gt;=FİLTRE!$M$5,1,0)))</f>
        <v>1</v>
      </c>
      <c r="D4238" s="1">
        <f>IF(FİLTRE!$M$6="",9,(IF('SKT LİSTESİ'!P4238&lt;=FİLTRE!$M$6,1,0)))</f>
        <v>1</v>
      </c>
      <c r="E4238" s="25" t="str">
        <f>IF(I4238="","",(COUNTIFS($L$4:L4238,L4238)))</f>
        <v/>
      </c>
      <c r="F4238" s="13">
        <f>IF(OR(B4238&lt;&gt;2,C4238&lt;&gt;1,D4238&lt;&gt;1,H4238&lt;&gt;1),0,
COUNTIFS($B$4:B4238,2,$C$4:C4238,1,$D$4:D4238,1,$H$4:H4238,1))</f>
        <v>0</v>
      </c>
      <c r="G4238" s="26" t="str">
        <f>IF(I4238="","",(COUNTIF($E$4:E4238,E4238)))</f>
        <v/>
      </c>
      <c r="H4238" s="1">
        <f>IF(AND(J4238="SAYIM",FİLTRE!$H$5="RAFTA",U4238&lt;&gt;0),1,0)+
IF(AND(J4238="İADE DEPO",FİLTRE!$H$5="İADE DEPO"),1,0)+
IF(FİLTRE!$H$5="TÜMÜ",1,0)+
IF(AND(J4238="FİRMA İADE",FİLTRE!$H$5="FİRMA İADE"),1,0)+
IF(AND(J4238="İMHA",FİLTRE!$H$5="İMHA"),1,0)</f>
        <v>1</v>
      </c>
      <c r="I4238" s="99"/>
      <c r="J4238" s="100"/>
      <c r="K4238" s="100"/>
      <c r="L4238" s="101"/>
      <c r="M4238" s="102"/>
      <c r="N4238" s="101"/>
      <c r="O4238" s="99"/>
      <c r="P4238" s="103"/>
      <c r="Q4238" s="104"/>
      <c r="R4238" s="50"/>
      <c r="S4238" s="105"/>
      <c r="T4238" s="106"/>
      <c r="U4238" s="107"/>
      <c r="V4238" s="108"/>
      <c r="W4238" s="107"/>
      <c r="X4238" s="107"/>
      <c r="AA4238" s="107"/>
      <c r="AB4238" s="110"/>
      <c r="AC4238" s="110"/>
      <c r="AE4238" s="105"/>
      <c r="AF4238" s="105"/>
      <c r="AR4238" s="112"/>
    </row>
    <row r="4239" spans="2:44" x14ac:dyDescent="0.25">
      <c r="B4239" s="1" t="str">
        <f>IF(I4239="","",
(IF(N4239=FİLTRE!$H$6,2,0)+IF(FİLTRE!$H$6="TOPLAM",2,0))
)</f>
        <v/>
      </c>
      <c r="C4239">
        <f>IF(FİLTRE!$M$5="",9,(IF(U4239&gt;=FİLTRE!$M$5,1,0)))</f>
        <v>1</v>
      </c>
      <c r="D4239" s="1">
        <f>IF(FİLTRE!$M$6="",9,(IF('SKT LİSTESİ'!P4239&lt;=FİLTRE!$M$6,1,0)))</f>
        <v>1</v>
      </c>
      <c r="E4239" s="25" t="str">
        <f>IF(I4239="","",(COUNTIFS($L$4:L4239,L4239)))</f>
        <v/>
      </c>
      <c r="F4239" s="13">
        <f>IF(OR(B4239&lt;&gt;2,C4239&lt;&gt;1,D4239&lt;&gt;1,H4239&lt;&gt;1),0,
COUNTIFS($B$4:B4239,2,$C$4:C4239,1,$D$4:D4239,1,$H$4:H4239,1))</f>
        <v>0</v>
      </c>
      <c r="G4239" s="26" t="str">
        <f>IF(I4239="","",(COUNTIF($E$4:E4239,E4239)))</f>
        <v/>
      </c>
      <c r="H4239" s="1">
        <f>IF(AND(J4239="SAYIM",FİLTRE!$H$5="RAFTA",U4239&lt;&gt;0),1,0)+
IF(AND(J4239="İADE DEPO",FİLTRE!$H$5="İADE DEPO"),1,0)+
IF(FİLTRE!$H$5="TÜMÜ",1,0)+
IF(AND(J4239="FİRMA İADE",FİLTRE!$H$5="FİRMA İADE"),1,0)+
IF(AND(J4239="İMHA",FİLTRE!$H$5="İMHA"),1,0)</f>
        <v>1</v>
      </c>
      <c r="I4239" s="99"/>
      <c r="J4239" s="100"/>
      <c r="K4239" s="100"/>
      <c r="L4239" s="101"/>
      <c r="M4239" s="102"/>
      <c r="N4239" s="101"/>
      <c r="O4239" s="99"/>
      <c r="P4239" s="103"/>
      <c r="Q4239" s="104"/>
      <c r="R4239" s="50"/>
      <c r="S4239" s="105"/>
      <c r="T4239" s="106"/>
      <c r="U4239" s="107"/>
      <c r="V4239" s="108"/>
      <c r="W4239" s="107"/>
      <c r="X4239" s="107"/>
      <c r="AA4239" s="107"/>
      <c r="AB4239" s="110"/>
      <c r="AC4239" s="110"/>
      <c r="AE4239" s="105"/>
      <c r="AF4239" s="105"/>
      <c r="AR4239" s="112"/>
    </row>
    <row r="4240" spans="2:44" x14ac:dyDescent="0.25">
      <c r="B4240" s="1" t="str">
        <f>IF(I4240="","",
(IF(N4240=FİLTRE!$H$6,2,0)+IF(FİLTRE!$H$6="TOPLAM",2,0))
)</f>
        <v/>
      </c>
      <c r="C4240">
        <f>IF(FİLTRE!$M$5="",9,(IF(U4240&gt;=FİLTRE!$M$5,1,0)))</f>
        <v>1</v>
      </c>
      <c r="D4240" s="1">
        <f>IF(FİLTRE!$M$6="",9,(IF('SKT LİSTESİ'!P4240&lt;=FİLTRE!$M$6,1,0)))</f>
        <v>1</v>
      </c>
      <c r="E4240" s="25" t="str">
        <f>IF(I4240="","",(COUNTIFS($L$4:L4240,L4240)))</f>
        <v/>
      </c>
      <c r="F4240" s="13">
        <f>IF(OR(B4240&lt;&gt;2,C4240&lt;&gt;1,D4240&lt;&gt;1,H4240&lt;&gt;1),0,
COUNTIFS($B$4:B4240,2,$C$4:C4240,1,$D$4:D4240,1,$H$4:H4240,1))</f>
        <v>0</v>
      </c>
      <c r="G4240" s="26" t="str">
        <f>IF(I4240="","",(COUNTIF($E$4:E4240,E4240)))</f>
        <v/>
      </c>
      <c r="H4240" s="1">
        <f>IF(AND(J4240="SAYIM",FİLTRE!$H$5="RAFTA",U4240&lt;&gt;0),1,0)+
IF(AND(J4240="İADE DEPO",FİLTRE!$H$5="İADE DEPO"),1,0)+
IF(FİLTRE!$H$5="TÜMÜ",1,0)+
IF(AND(J4240="FİRMA İADE",FİLTRE!$H$5="FİRMA İADE"),1,0)+
IF(AND(J4240="İMHA",FİLTRE!$H$5="İMHA"),1,0)</f>
        <v>1</v>
      </c>
      <c r="I4240" s="99"/>
      <c r="J4240" s="100"/>
      <c r="K4240" s="100"/>
      <c r="L4240" s="101"/>
      <c r="M4240" s="102"/>
      <c r="N4240" s="101"/>
      <c r="O4240" s="99"/>
      <c r="P4240" s="103"/>
      <c r="Q4240" s="104"/>
      <c r="R4240" s="50"/>
      <c r="S4240" s="105"/>
      <c r="T4240" s="106"/>
      <c r="U4240" s="107"/>
      <c r="V4240" s="108"/>
      <c r="W4240" s="107"/>
      <c r="X4240" s="107"/>
      <c r="AA4240" s="107"/>
      <c r="AB4240" s="110"/>
      <c r="AC4240" s="110"/>
      <c r="AE4240" s="105"/>
      <c r="AF4240" s="105"/>
      <c r="AR4240" s="112"/>
    </row>
    <row r="4241" spans="2:44" x14ac:dyDescent="0.25">
      <c r="B4241" s="1" t="str">
        <f>IF(I4241="","",
(IF(N4241=FİLTRE!$H$6,2,0)+IF(FİLTRE!$H$6="TOPLAM",2,0))
)</f>
        <v/>
      </c>
      <c r="C4241">
        <f>IF(FİLTRE!$M$5="",9,(IF(U4241&gt;=FİLTRE!$M$5,1,0)))</f>
        <v>1</v>
      </c>
      <c r="D4241" s="1">
        <f>IF(FİLTRE!$M$6="",9,(IF('SKT LİSTESİ'!P4241&lt;=FİLTRE!$M$6,1,0)))</f>
        <v>1</v>
      </c>
      <c r="E4241" s="25" t="str">
        <f>IF(I4241="","",(COUNTIFS($L$4:L4241,L4241)))</f>
        <v/>
      </c>
      <c r="F4241" s="13">
        <f>IF(OR(B4241&lt;&gt;2,C4241&lt;&gt;1,D4241&lt;&gt;1,H4241&lt;&gt;1),0,
COUNTIFS($B$4:B4241,2,$C$4:C4241,1,$D$4:D4241,1,$H$4:H4241,1))</f>
        <v>0</v>
      </c>
      <c r="G4241" s="26" t="str">
        <f>IF(I4241="","",(COUNTIF($E$4:E4241,E4241)))</f>
        <v/>
      </c>
      <c r="H4241" s="1">
        <f>IF(AND(J4241="SAYIM",FİLTRE!$H$5="RAFTA",U4241&lt;&gt;0),1,0)+
IF(AND(J4241="İADE DEPO",FİLTRE!$H$5="İADE DEPO"),1,0)+
IF(FİLTRE!$H$5="TÜMÜ",1,0)+
IF(AND(J4241="FİRMA İADE",FİLTRE!$H$5="FİRMA İADE"),1,0)+
IF(AND(J4241="İMHA",FİLTRE!$H$5="İMHA"),1,0)</f>
        <v>1</v>
      </c>
      <c r="I4241" s="99"/>
      <c r="J4241" s="100"/>
      <c r="K4241" s="100"/>
      <c r="L4241" s="101"/>
      <c r="M4241" s="102"/>
      <c r="N4241" s="101"/>
      <c r="O4241" s="99"/>
      <c r="P4241" s="103"/>
      <c r="Q4241" s="104"/>
      <c r="R4241" s="50"/>
      <c r="S4241" s="105"/>
      <c r="T4241" s="106"/>
      <c r="U4241" s="107"/>
      <c r="V4241" s="108"/>
      <c r="W4241" s="107"/>
      <c r="X4241" s="107"/>
      <c r="AA4241" s="107"/>
      <c r="AB4241" s="110"/>
      <c r="AC4241" s="110"/>
      <c r="AE4241" s="105"/>
      <c r="AF4241" s="105"/>
      <c r="AR4241" s="112"/>
    </row>
    <row r="4242" spans="2:44" x14ac:dyDescent="0.25">
      <c r="B4242" s="1" t="str">
        <f>IF(I4242="","",
(IF(N4242=FİLTRE!$H$6,2,0)+IF(FİLTRE!$H$6="TOPLAM",2,0))
)</f>
        <v/>
      </c>
      <c r="C4242">
        <f>IF(FİLTRE!$M$5="",9,(IF(U4242&gt;=FİLTRE!$M$5,1,0)))</f>
        <v>1</v>
      </c>
      <c r="D4242" s="1">
        <f>IF(FİLTRE!$M$6="",9,(IF('SKT LİSTESİ'!P4242&lt;=FİLTRE!$M$6,1,0)))</f>
        <v>1</v>
      </c>
      <c r="E4242" s="25" t="str">
        <f>IF(I4242="","",(COUNTIFS($L$4:L4242,L4242)))</f>
        <v/>
      </c>
      <c r="F4242" s="13">
        <f>IF(OR(B4242&lt;&gt;2,C4242&lt;&gt;1,D4242&lt;&gt;1,H4242&lt;&gt;1),0,
COUNTIFS($B$4:B4242,2,$C$4:C4242,1,$D$4:D4242,1,$H$4:H4242,1))</f>
        <v>0</v>
      </c>
      <c r="G4242" s="26" t="str">
        <f>IF(I4242="","",(COUNTIF($E$4:E4242,E4242)))</f>
        <v/>
      </c>
      <c r="H4242" s="1">
        <f>IF(AND(J4242="SAYIM",FİLTRE!$H$5="RAFTA",U4242&lt;&gt;0),1,0)+
IF(AND(J4242="İADE DEPO",FİLTRE!$H$5="İADE DEPO"),1,0)+
IF(FİLTRE!$H$5="TÜMÜ",1,0)+
IF(AND(J4242="FİRMA İADE",FİLTRE!$H$5="FİRMA İADE"),1,0)+
IF(AND(J4242="İMHA",FİLTRE!$H$5="İMHA"),1,0)</f>
        <v>1</v>
      </c>
      <c r="I4242" s="99"/>
      <c r="J4242" s="100"/>
      <c r="K4242" s="100"/>
      <c r="L4242" s="101"/>
      <c r="M4242" s="102"/>
      <c r="N4242" s="101"/>
      <c r="O4242" s="99"/>
      <c r="P4242" s="103"/>
      <c r="Q4242" s="104"/>
      <c r="R4242" s="50"/>
      <c r="S4242" s="105"/>
      <c r="T4242" s="106"/>
      <c r="U4242" s="107"/>
      <c r="V4242" s="108"/>
      <c r="W4242" s="107"/>
      <c r="X4242" s="107"/>
      <c r="AA4242" s="107"/>
      <c r="AB4242" s="110"/>
      <c r="AC4242" s="110"/>
      <c r="AE4242" s="105"/>
      <c r="AF4242" s="105"/>
      <c r="AR4242" s="112"/>
    </row>
    <row r="4243" spans="2:44" x14ac:dyDescent="0.25">
      <c r="B4243" s="1" t="str">
        <f>IF(I4243="","",
(IF(N4243=FİLTRE!$H$6,2,0)+IF(FİLTRE!$H$6="TOPLAM",2,0))
)</f>
        <v/>
      </c>
      <c r="C4243">
        <f>IF(FİLTRE!$M$5="",9,(IF(U4243&gt;=FİLTRE!$M$5,1,0)))</f>
        <v>1</v>
      </c>
      <c r="D4243" s="1">
        <f>IF(FİLTRE!$M$6="",9,(IF('SKT LİSTESİ'!P4243&lt;=FİLTRE!$M$6,1,0)))</f>
        <v>1</v>
      </c>
      <c r="E4243" s="25" t="str">
        <f>IF(I4243="","",(COUNTIFS($L$4:L4243,L4243)))</f>
        <v/>
      </c>
      <c r="F4243" s="13">
        <f>IF(OR(B4243&lt;&gt;2,C4243&lt;&gt;1,D4243&lt;&gt;1,H4243&lt;&gt;1),0,
COUNTIFS($B$4:B4243,2,$C$4:C4243,1,$D$4:D4243,1,$H$4:H4243,1))</f>
        <v>0</v>
      </c>
      <c r="G4243" s="26" t="str">
        <f>IF(I4243="","",(COUNTIF($E$4:E4243,E4243)))</f>
        <v/>
      </c>
      <c r="H4243" s="1">
        <f>IF(AND(J4243="SAYIM",FİLTRE!$H$5="RAFTA",U4243&lt;&gt;0),1,0)+
IF(AND(J4243="İADE DEPO",FİLTRE!$H$5="İADE DEPO"),1,0)+
IF(FİLTRE!$H$5="TÜMÜ",1,0)+
IF(AND(J4243="FİRMA İADE",FİLTRE!$H$5="FİRMA İADE"),1,0)+
IF(AND(J4243="İMHA",FİLTRE!$H$5="İMHA"),1,0)</f>
        <v>1</v>
      </c>
      <c r="I4243" s="99"/>
      <c r="J4243" s="100"/>
      <c r="K4243" s="100"/>
      <c r="L4243" s="101"/>
      <c r="M4243" s="102"/>
      <c r="N4243" s="101"/>
      <c r="O4243" s="99"/>
      <c r="P4243" s="103"/>
      <c r="Q4243" s="104"/>
      <c r="R4243" s="50"/>
      <c r="S4243" s="105"/>
      <c r="T4243" s="106"/>
      <c r="U4243" s="107"/>
      <c r="V4243" s="108"/>
      <c r="W4243" s="107"/>
      <c r="X4243" s="107"/>
      <c r="AA4243" s="107"/>
      <c r="AB4243" s="110"/>
      <c r="AC4243" s="110"/>
      <c r="AE4243" s="105"/>
      <c r="AF4243" s="105"/>
      <c r="AR4243" s="112"/>
    </row>
    <row r="4244" spans="2:44" x14ac:dyDescent="0.25">
      <c r="B4244" s="1" t="str">
        <f>IF(I4244="","",
(IF(N4244=FİLTRE!$H$6,2,0)+IF(FİLTRE!$H$6="TOPLAM",2,0))
)</f>
        <v/>
      </c>
      <c r="C4244">
        <f>IF(FİLTRE!$M$5="",9,(IF(U4244&gt;=FİLTRE!$M$5,1,0)))</f>
        <v>1</v>
      </c>
      <c r="D4244" s="1">
        <f>IF(FİLTRE!$M$6="",9,(IF('SKT LİSTESİ'!P4244&lt;=FİLTRE!$M$6,1,0)))</f>
        <v>1</v>
      </c>
      <c r="E4244" s="25" t="str">
        <f>IF(I4244="","",(COUNTIFS($L$4:L4244,L4244)))</f>
        <v/>
      </c>
      <c r="F4244" s="13">
        <f>IF(OR(B4244&lt;&gt;2,C4244&lt;&gt;1,D4244&lt;&gt;1,H4244&lt;&gt;1),0,
COUNTIFS($B$4:B4244,2,$C$4:C4244,1,$D$4:D4244,1,$H$4:H4244,1))</f>
        <v>0</v>
      </c>
      <c r="G4244" s="26" t="str">
        <f>IF(I4244="","",(COUNTIF($E$4:E4244,E4244)))</f>
        <v/>
      </c>
      <c r="H4244" s="1">
        <f>IF(AND(J4244="SAYIM",FİLTRE!$H$5="RAFTA",U4244&lt;&gt;0),1,0)+
IF(AND(J4244="İADE DEPO",FİLTRE!$H$5="İADE DEPO"),1,0)+
IF(FİLTRE!$H$5="TÜMÜ",1,0)+
IF(AND(J4244="FİRMA İADE",FİLTRE!$H$5="FİRMA İADE"),1,0)+
IF(AND(J4244="İMHA",FİLTRE!$H$5="İMHA"),1,0)</f>
        <v>1</v>
      </c>
      <c r="I4244" s="99"/>
      <c r="J4244" s="100"/>
      <c r="K4244" s="100"/>
      <c r="L4244" s="101"/>
      <c r="M4244" s="102"/>
      <c r="N4244" s="101"/>
      <c r="O4244" s="99"/>
      <c r="P4244" s="103"/>
      <c r="Q4244" s="104"/>
      <c r="R4244" s="50"/>
      <c r="S4244" s="105"/>
      <c r="T4244" s="106"/>
      <c r="U4244" s="107"/>
      <c r="V4244" s="108"/>
      <c r="W4244" s="107"/>
      <c r="X4244" s="107"/>
      <c r="AA4244" s="107"/>
      <c r="AB4244" s="110"/>
      <c r="AC4244" s="110"/>
      <c r="AE4244" s="105"/>
      <c r="AF4244" s="105"/>
      <c r="AR4244" s="112"/>
    </row>
    <row r="4245" spans="2:44" x14ac:dyDescent="0.25">
      <c r="B4245" s="1" t="str">
        <f>IF(I4245="","",
(IF(N4245=FİLTRE!$H$6,2,0)+IF(FİLTRE!$H$6="TOPLAM",2,0))
)</f>
        <v/>
      </c>
      <c r="C4245">
        <f>IF(FİLTRE!$M$5="",9,(IF(U4245&gt;=FİLTRE!$M$5,1,0)))</f>
        <v>1</v>
      </c>
      <c r="D4245" s="1">
        <f>IF(FİLTRE!$M$6="",9,(IF('SKT LİSTESİ'!P4245&lt;=FİLTRE!$M$6,1,0)))</f>
        <v>1</v>
      </c>
      <c r="E4245" s="25" t="str">
        <f>IF(I4245="","",(COUNTIFS($L$4:L4245,L4245)))</f>
        <v/>
      </c>
      <c r="F4245" s="13">
        <f>IF(OR(B4245&lt;&gt;2,C4245&lt;&gt;1,D4245&lt;&gt;1,H4245&lt;&gt;1),0,
COUNTIFS($B$4:B4245,2,$C$4:C4245,1,$D$4:D4245,1,$H$4:H4245,1))</f>
        <v>0</v>
      </c>
      <c r="G4245" s="26" t="str">
        <f>IF(I4245="","",(COUNTIF($E$4:E4245,E4245)))</f>
        <v/>
      </c>
      <c r="H4245" s="1">
        <f>IF(AND(J4245="SAYIM",FİLTRE!$H$5="RAFTA",U4245&lt;&gt;0),1,0)+
IF(AND(J4245="İADE DEPO",FİLTRE!$H$5="İADE DEPO"),1,0)+
IF(FİLTRE!$H$5="TÜMÜ",1,0)+
IF(AND(J4245="FİRMA İADE",FİLTRE!$H$5="FİRMA İADE"),1,0)+
IF(AND(J4245="İMHA",FİLTRE!$H$5="İMHA"),1,0)</f>
        <v>1</v>
      </c>
      <c r="I4245" s="99"/>
      <c r="J4245" s="100"/>
      <c r="K4245" s="100"/>
      <c r="L4245" s="101"/>
      <c r="M4245" s="102"/>
      <c r="N4245" s="101"/>
      <c r="O4245" s="99"/>
      <c r="P4245" s="103"/>
      <c r="Q4245" s="104"/>
      <c r="R4245" s="50"/>
      <c r="S4245" s="105"/>
      <c r="T4245" s="106"/>
      <c r="U4245" s="107"/>
      <c r="V4245" s="108"/>
      <c r="W4245" s="107"/>
      <c r="X4245" s="107"/>
      <c r="AA4245" s="107"/>
      <c r="AB4245" s="110"/>
      <c r="AC4245" s="110"/>
      <c r="AE4245" s="105"/>
      <c r="AF4245" s="105"/>
      <c r="AR4245" s="112"/>
    </row>
    <row r="4246" spans="2:44" x14ac:dyDescent="0.25">
      <c r="B4246" s="1" t="str">
        <f>IF(I4246="","",
(IF(N4246=FİLTRE!$H$6,2,0)+IF(FİLTRE!$H$6="TOPLAM",2,0))
)</f>
        <v/>
      </c>
      <c r="C4246">
        <f>IF(FİLTRE!$M$5="",9,(IF(U4246&gt;=FİLTRE!$M$5,1,0)))</f>
        <v>1</v>
      </c>
      <c r="D4246" s="1">
        <f>IF(FİLTRE!$M$6="",9,(IF('SKT LİSTESİ'!P4246&lt;=FİLTRE!$M$6,1,0)))</f>
        <v>1</v>
      </c>
      <c r="E4246" s="25" t="str">
        <f>IF(I4246="","",(COUNTIFS($L$4:L4246,L4246)))</f>
        <v/>
      </c>
      <c r="F4246" s="13">
        <f>IF(OR(B4246&lt;&gt;2,C4246&lt;&gt;1,D4246&lt;&gt;1,H4246&lt;&gt;1),0,
COUNTIFS($B$4:B4246,2,$C$4:C4246,1,$D$4:D4246,1,$H$4:H4246,1))</f>
        <v>0</v>
      </c>
      <c r="G4246" s="26" t="str">
        <f>IF(I4246="","",(COUNTIF($E$4:E4246,E4246)))</f>
        <v/>
      </c>
      <c r="H4246" s="1">
        <f>IF(AND(J4246="SAYIM",FİLTRE!$H$5="RAFTA",U4246&lt;&gt;0),1,0)+
IF(AND(J4246="İADE DEPO",FİLTRE!$H$5="İADE DEPO"),1,0)+
IF(FİLTRE!$H$5="TÜMÜ",1,0)+
IF(AND(J4246="FİRMA İADE",FİLTRE!$H$5="FİRMA İADE"),1,0)+
IF(AND(J4246="İMHA",FİLTRE!$H$5="İMHA"),1,0)</f>
        <v>1</v>
      </c>
      <c r="I4246" s="99"/>
      <c r="J4246" s="100"/>
      <c r="K4246" s="100"/>
      <c r="L4246" s="101"/>
      <c r="M4246" s="102"/>
      <c r="N4246" s="101"/>
      <c r="O4246" s="99"/>
      <c r="P4246" s="103"/>
      <c r="Q4246" s="104"/>
      <c r="R4246" s="50"/>
      <c r="S4246" s="105"/>
      <c r="T4246" s="106"/>
      <c r="U4246" s="107"/>
      <c r="V4246" s="108"/>
      <c r="W4246" s="107"/>
      <c r="X4246" s="107"/>
      <c r="AA4246" s="107"/>
      <c r="AB4246" s="110"/>
      <c r="AC4246" s="110"/>
      <c r="AE4246" s="105"/>
      <c r="AF4246" s="105"/>
      <c r="AR4246" s="112"/>
    </row>
    <row r="4247" spans="2:44" x14ac:dyDescent="0.25">
      <c r="B4247" s="1" t="str">
        <f>IF(I4247="","",
(IF(N4247=FİLTRE!$H$6,2,0)+IF(FİLTRE!$H$6="TOPLAM",2,0))
)</f>
        <v/>
      </c>
      <c r="C4247">
        <f>IF(FİLTRE!$M$5="",9,(IF(U4247&gt;=FİLTRE!$M$5,1,0)))</f>
        <v>1</v>
      </c>
      <c r="D4247" s="1">
        <f>IF(FİLTRE!$M$6="",9,(IF('SKT LİSTESİ'!P4247&lt;=FİLTRE!$M$6,1,0)))</f>
        <v>1</v>
      </c>
      <c r="E4247" s="25" t="str">
        <f>IF(I4247="","",(COUNTIFS($L$4:L4247,L4247)))</f>
        <v/>
      </c>
      <c r="F4247" s="13">
        <f>IF(OR(B4247&lt;&gt;2,C4247&lt;&gt;1,D4247&lt;&gt;1,H4247&lt;&gt;1),0,
COUNTIFS($B$4:B4247,2,$C$4:C4247,1,$D$4:D4247,1,$H$4:H4247,1))</f>
        <v>0</v>
      </c>
      <c r="G4247" s="26" t="str">
        <f>IF(I4247="","",(COUNTIF($E$4:E4247,E4247)))</f>
        <v/>
      </c>
      <c r="H4247" s="1">
        <f>IF(AND(J4247="SAYIM",FİLTRE!$H$5="RAFTA",U4247&lt;&gt;0),1,0)+
IF(AND(J4247="İADE DEPO",FİLTRE!$H$5="İADE DEPO"),1,0)+
IF(FİLTRE!$H$5="TÜMÜ",1,0)+
IF(AND(J4247="FİRMA İADE",FİLTRE!$H$5="FİRMA İADE"),1,0)+
IF(AND(J4247="İMHA",FİLTRE!$H$5="İMHA"),1,0)</f>
        <v>1</v>
      </c>
      <c r="I4247" s="99"/>
      <c r="J4247" s="100"/>
      <c r="K4247" s="100"/>
      <c r="L4247" s="101"/>
      <c r="M4247" s="102"/>
      <c r="N4247" s="101"/>
      <c r="O4247" s="99"/>
      <c r="P4247" s="103"/>
      <c r="Q4247" s="104"/>
      <c r="R4247" s="50"/>
      <c r="S4247" s="105"/>
      <c r="T4247" s="106"/>
      <c r="U4247" s="107"/>
      <c r="V4247" s="108"/>
      <c r="W4247" s="107"/>
      <c r="X4247" s="107"/>
      <c r="AA4247" s="107"/>
      <c r="AB4247" s="110"/>
      <c r="AC4247" s="110"/>
      <c r="AE4247" s="105"/>
      <c r="AF4247" s="105"/>
      <c r="AR4247" s="112"/>
    </row>
    <row r="4248" spans="2:44" x14ac:dyDescent="0.25">
      <c r="B4248" s="1" t="str">
        <f>IF(I4248="","",
(IF(N4248=FİLTRE!$H$6,2,0)+IF(FİLTRE!$H$6="TOPLAM",2,0))
)</f>
        <v/>
      </c>
      <c r="C4248">
        <f>IF(FİLTRE!$M$5="",9,(IF(U4248&gt;=FİLTRE!$M$5,1,0)))</f>
        <v>1</v>
      </c>
      <c r="D4248" s="1">
        <f>IF(FİLTRE!$M$6="",9,(IF('SKT LİSTESİ'!P4248&lt;=FİLTRE!$M$6,1,0)))</f>
        <v>1</v>
      </c>
      <c r="E4248" s="25" t="str">
        <f>IF(I4248="","",(COUNTIFS($L$4:L4248,L4248)))</f>
        <v/>
      </c>
      <c r="F4248" s="13">
        <f>IF(OR(B4248&lt;&gt;2,C4248&lt;&gt;1,D4248&lt;&gt;1,H4248&lt;&gt;1),0,
COUNTIFS($B$4:B4248,2,$C$4:C4248,1,$D$4:D4248,1,$H$4:H4248,1))</f>
        <v>0</v>
      </c>
      <c r="G4248" s="26" t="str">
        <f>IF(I4248="","",(COUNTIF($E$4:E4248,E4248)))</f>
        <v/>
      </c>
      <c r="H4248" s="1">
        <f>IF(AND(J4248="SAYIM",FİLTRE!$H$5="RAFTA",U4248&lt;&gt;0),1,0)+
IF(AND(J4248="İADE DEPO",FİLTRE!$H$5="İADE DEPO"),1,0)+
IF(FİLTRE!$H$5="TÜMÜ",1,0)+
IF(AND(J4248="FİRMA İADE",FİLTRE!$H$5="FİRMA İADE"),1,0)+
IF(AND(J4248="İMHA",FİLTRE!$H$5="İMHA"),1,0)</f>
        <v>1</v>
      </c>
      <c r="I4248" s="99"/>
      <c r="J4248" s="100"/>
      <c r="K4248" s="100"/>
      <c r="L4248" s="101"/>
      <c r="M4248" s="102"/>
      <c r="N4248" s="101"/>
      <c r="O4248" s="99"/>
      <c r="P4248" s="103"/>
      <c r="Q4248" s="104"/>
      <c r="R4248" s="50"/>
      <c r="S4248" s="105"/>
      <c r="T4248" s="106"/>
      <c r="U4248" s="107"/>
      <c r="V4248" s="108"/>
      <c r="W4248" s="107"/>
      <c r="X4248" s="107"/>
      <c r="AA4248" s="107"/>
      <c r="AB4248" s="110"/>
      <c r="AC4248" s="110"/>
      <c r="AE4248" s="105"/>
      <c r="AF4248" s="105"/>
      <c r="AR4248" s="112"/>
    </row>
    <row r="4249" spans="2:44" x14ac:dyDescent="0.25">
      <c r="B4249" s="1" t="str">
        <f>IF(I4249="","",
(IF(N4249=FİLTRE!$H$6,2,0)+IF(FİLTRE!$H$6="TOPLAM",2,0))
)</f>
        <v/>
      </c>
      <c r="C4249">
        <f>IF(FİLTRE!$M$5="",9,(IF(U4249&gt;=FİLTRE!$M$5,1,0)))</f>
        <v>1</v>
      </c>
      <c r="D4249" s="1">
        <f>IF(FİLTRE!$M$6="",9,(IF('SKT LİSTESİ'!P4249&lt;=FİLTRE!$M$6,1,0)))</f>
        <v>1</v>
      </c>
      <c r="E4249" s="25" t="str">
        <f>IF(I4249="","",(COUNTIFS($L$4:L4249,L4249)))</f>
        <v/>
      </c>
      <c r="F4249" s="13">
        <f>IF(OR(B4249&lt;&gt;2,C4249&lt;&gt;1,D4249&lt;&gt;1,H4249&lt;&gt;1),0,
COUNTIFS($B$4:B4249,2,$C$4:C4249,1,$D$4:D4249,1,$H$4:H4249,1))</f>
        <v>0</v>
      </c>
      <c r="G4249" s="26" t="str">
        <f>IF(I4249="","",(COUNTIF($E$4:E4249,E4249)))</f>
        <v/>
      </c>
      <c r="H4249" s="1">
        <f>IF(AND(J4249="SAYIM",FİLTRE!$H$5="RAFTA",U4249&lt;&gt;0),1,0)+
IF(AND(J4249="İADE DEPO",FİLTRE!$H$5="İADE DEPO"),1,0)+
IF(FİLTRE!$H$5="TÜMÜ",1,0)+
IF(AND(J4249="FİRMA İADE",FİLTRE!$H$5="FİRMA İADE"),1,0)+
IF(AND(J4249="İMHA",FİLTRE!$H$5="İMHA"),1,0)</f>
        <v>1</v>
      </c>
      <c r="I4249" s="99"/>
      <c r="J4249" s="100"/>
      <c r="K4249" s="100"/>
      <c r="L4249" s="101"/>
      <c r="M4249" s="102"/>
      <c r="N4249" s="101"/>
      <c r="O4249" s="99"/>
      <c r="P4249" s="103"/>
      <c r="Q4249" s="104"/>
      <c r="R4249" s="50"/>
      <c r="S4249" s="105"/>
      <c r="T4249" s="106"/>
      <c r="U4249" s="107"/>
      <c r="V4249" s="108"/>
      <c r="W4249" s="107"/>
      <c r="X4249" s="107"/>
      <c r="AA4249" s="107"/>
      <c r="AB4249" s="110"/>
      <c r="AC4249" s="110"/>
      <c r="AE4249" s="105"/>
      <c r="AF4249" s="105"/>
      <c r="AR4249" s="112"/>
    </row>
    <row r="4250" spans="2:44" x14ac:dyDescent="0.25">
      <c r="B4250" s="1" t="str">
        <f>IF(I4250="","",
(IF(N4250=FİLTRE!$H$6,2,0)+IF(FİLTRE!$H$6="TOPLAM",2,0))
)</f>
        <v/>
      </c>
      <c r="C4250">
        <f>IF(FİLTRE!$M$5="",9,(IF(U4250&gt;=FİLTRE!$M$5,1,0)))</f>
        <v>1</v>
      </c>
      <c r="D4250" s="1">
        <f>IF(FİLTRE!$M$6="",9,(IF('SKT LİSTESİ'!P4250&lt;=FİLTRE!$M$6,1,0)))</f>
        <v>1</v>
      </c>
      <c r="E4250" s="25" t="str">
        <f>IF(I4250="","",(COUNTIFS($L$4:L4250,L4250)))</f>
        <v/>
      </c>
      <c r="F4250" s="13">
        <f>IF(OR(B4250&lt;&gt;2,C4250&lt;&gt;1,D4250&lt;&gt;1,H4250&lt;&gt;1),0,
COUNTIFS($B$4:B4250,2,$C$4:C4250,1,$D$4:D4250,1,$H$4:H4250,1))</f>
        <v>0</v>
      </c>
      <c r="G4250" s="26" t="str">
        <f>IF(I4250="","",(COUNTIF($E$4:E4250,E4250)))</f>
        <v/>
      </c>
      <c r="H4250" s="1">
        <f>IF(AND(J4250="SAYIM",FİLTRE!$H$5="RAFTA",U4250&lt;&gt;0),1,0)+
IF(AND(J4250="İADE DEPO",FİLTRE!$H$5="İADE DEPO"),1,0)+
IF(FİLTRE!$H$5="TÜMÜ",1,0)+
IF(AND(J4250="FİRMA İADE",FİLTRE!$H$5="FİRMA İADE"),1,0)+
IF(AND(J4250="İMHA",FİLTRE!$H$5="İMHA"),1,0)</f>
        <v>1</v>
      </c>
      <c r="I4250" s="99"/>
      <c r="J4250" s="100"/>
      <c r="K4250" s="100"/>
      <c r="L4250" s="101"/>
      <c r="M4250" s="102"/>
      <c r="N4250" s="101"/>
      <c r="O4250" s="99"/>
      <c r="P4250" s="103"/>
      <c r="Q4250" s="104"/>
      <c r="R4250" s="50"/>
      <c r="S4250" s="105"/>
      <c r="T4250" s="106"/>
      <c r="U4250" s="107"/>
      <c r="V4250" s="108"/>
      <c r="W4250" s="107"/>
      <c r="X4250" s="107"/>
      <c r="AA4250" s="107"/>
      <c r="AB4250" s="110"/>
      <c r="AC4250" s="110"/>
      <c r="AE4250" s="105"/>
      <c r="AF4250" s="105"/>
      <c r="AR4250" s="112"/>
    </row>
    <row r="4251" spans="2:44" x14ac:dyDescent="0.25">
      <c r="B4251" s="1" t="str">
        <f>IF(I4251="","",
(IF(N4251=FİLTRE!$H$6,2,0)+IF(FİLTRE!$H$6="TOPLAM",2,0))
)</f>
        <v/>
      </c>
      <c r="C4251">
        <f>IF(FİLTRE!$M$5="",9,(IF(U4251&gt;=FİLTRE!$M$5,1,0)))</f>
        <v>1</v>
      </c>
      <c r="D4251" s="1">
        <f>IF(FİLTRE!$M$6="",9,(IF('SKT LİSTESİ'!P4251&lt;=FİLTRE!$M$6,1,0)))</f>
        <v>1</v>
      </c>
      <c r="E4251" s="25" t="str">
        <f>IF(I4251="","",(COUNTIFS($L$4:L4251,L4251)))</f>
        <v/>
      </c>
      <c r="F4251" s="13">
        <f>IF(OR(B4251&lt;&gt;2,C4251&lt;&gt;1,D4251&lt;&gt;1,H4251&lt;&gt;1),0,
COUNTIFS($B$4:B4251,2,$C$4:C4251,1,$D$4:D4251,1,$H$4:H4251,1))</f>
        <v>0</v>
      </c>
      <c r="G4251" s="26" t="str">
        <f>IF(I4251="","",(COUNTIF($E$4:E4251,E4251)))</f>
        <v/>
      </c>
      <c r="H4251" s="1">
        <f>IF(AND(J4251="SAYIM",FİLTRE!$H$5="RAFTA",U4251&lt;&gt;0),1,0)+
IF(AND(J4251="İADE DEPO",FİLTRE!$H$5="İADE DEPO"),1,0)+
IF(FİLTRE!$H$5="TÜMÜ",1,0)+
IF(AND(J4251="FİRMA İADE",FİLTRE!$H$5="FİRMA İADE"),1,0)+
IF(AND(J4251="İMHA",FİLTRE!$H$5="İMHA"),1,0)</f>
        <v>1</v>
      </c>
      <c r="I4251" s="99"/>
      <c r="J4251" s="100"/>
      <c r="K4251" s="100"/>
      <c r="L4251" s="101"/>
      <c r="M4251" s="102"/>
      <c r="N4251" s="101"/>
      <c r="O4251" s="99"/>
      <c r="P4251" s="103"/>
      <c r="Q4251" s="104"/>
      <c r="R4251" s="50"/>
      <c r="S4251" s="105"/>
      <c r="T4251" s="106"/>
      <c r="U4251" s="107"/>
      <c r="V4251" s="108"/>
      <c r="W4251" s="107"/>
      <c r="X4251" s="107"/>
      <c r="AA4251" s="107"/>
      <c r="AB4251" s="110"/>
      <c r="AC4251" s="110"/>
      <c r="AE4251" s="105"/>
      <c r="AF4251" s="105"/>
      <c r="AR4251" s="112"/>
    </row>
    <row r="4252" spans="2:44" x14ac:dyDescent="0.25">
      <c r="B4252" s="1" t="str">
        <f>IF(I4252="","",
(IF(N4252=FİLTRE!$H$6,2,0)+IF(FİLTRE!$H$6="TOPLAM",2,0))
)</f>
        <v/>
      </c>
      <c r="C4252">
        <f>IF(FİLTRE!$M$5="",9,(IF(U4252&gt;=FİLTRE!$M$5,1,0)))</f>
        <v>1</v>
      </c>
      <c r="D4252" s="1">
        <f>IF(FİLTRE!$M$6="",9,(IF('SKT LİSTESİ'!P4252&lt;=FİLTRE!$M$6,1,0)))</f>
        <v>1</v>
      </c>
      <c r="E4252" s="25" t="str">
        <f>IF(I4252="","",(COUNTIFS($L$4:L4252,L4252)))</f>
        <v/>
      </c>
      <c r="F4252" s="13">
        <f>IF(OR(B4252&lt;&gt;2,C4252&lt;&gt;1,D4252&lt;&gt;1,H4252&lt;&gt;1),0,
COUNTIFS($B$4:B4252,2,$C$4:C4252,1,$D$4:D4252,1,$H$4:H4252,1))</f>
        <v>0</v>
      </c>
      <c r="G4252" s="26" t="str">
        <f>IF(I4252="","",(COUNTIF($E$4:E4252,E4252)))</f>
        <v/>
      </c>
      <c r="H4252" s="1">
        <f>IF(AND(J4252="SAYIM",FİLTRE!$H$5="RAFTA",U4252&lt;&gt;0),1,0)+
IF(AND(J4252="İADE DEPO",FİLTRE!$H$5="İADE DEPO"),1,0)+
IF(FİLTRE!$H$5="TÜMÜ",1,0)+
IF(AND(J4252="FİRMA İADE",FİLTRE!$H$5="FİRMA İADE"),1,0)+
IF(AND(J4252="İMHA",FİLTRE!$H$5="İMHA"),1,0)</f>
        <v>1</v>
      </c>
      <c r="I4252" s="99"/>
      <c r="J4252" s="100"/>
      <c r="K4252" s="100"/>
      <c r="L4252" s="101"/>
      <c r="M4252" s="102"/>
      <c r="N4252" s="101"/>
      <c r="O4252" s="99"/>
      <c r="P4252" s="103"/>
      <c r="Q4252" s="104"/>
      <c r="R4252" s="50"/>
      <c r="S4252" s="105"/>
      <c r="T4252" s="106"/>
      <c r="U4252" s="107"/>
      <c r="V4252" s="108"/>
      <c r="W4252" s="107"/>
      <c r="X4252" s="107"/>
      <c r="AA4252" s="107"/>
      <c r="AB4252" s="110"/>
      <c r="AC4252" s="110"/>
      <c r="AE4252" s="105"/>
      <c r="AF4252" s="105"/>
      <c r="AR4252" s="112"/>
    </row>
    <row r="4253" spans="2:44" x14ac:dyDescent="0.25">
      <c r="B4253" s="1" t="str">
        <f>IF(I4253="","",
(IF(N4253=FİLTRE!$H$6,2,0)+IF(FİLTRE!$H$6="TOPLAM",2,0))
)</f>
        <v/>
      </c>
      <c r="C4253">
        <f>IF(FİLTRE!$M$5="",9,(IF(U4253&gt;=FİLTRE!$M$5,1,0)))</f>
        <v>1</v>
      </c>
      <c r="D4253" s="1">
        <f>IF(FİLTRE!$M$6="",9,(IF('SKT LİSTESİ'!P4253&lt;=FİLTRE!$M$6,1,0)))</f>
        <v>1</v>
      </c>
      <c r="E4253" s="25" t="str">
        <f>IF(I4253="","",(COUNTIFS($L$4:L4253,L4253)))</f>
        <v/>
      </c>
      <c r="F4253" s="13">
        <f>IF(OR(B4253&lt;&gt;2,C4253&lt;&gt;1,D4253&lt;&gt;1,H4253&lt;&gt;1),0,
COUNTIFS($B$4:B4253,2,$C$4:C4253,1,$D$4:D4253,1,$H$4:H4253,1))</f>
        <v>0</v>
      </c>
      <c r="G4253" s="26" t="str">
        <f>IF(I4253="","",(COUNTIF($E$4:E4253,E4253)))</f>
        <v/>
      </c>
      <c r="H4253" s="1">
        <f>IF(AND(J4253="SAYIM",FİLTRE!$H$5="RAFTA",U4253&lt;&gt;0),1,0)+
IF(AND(J4253="İADE DEPO",FİLTRE!$H$5="İADE DEPO"),1,0)+
IF(FİLTRE!$H$5="TÜMÜ",1,0)+
IF(AND(J4253="FİRMA İADE",FİLTRE!$H$5="FİRMA İADE"),1,0)+
IF(AND(J4253="İMHA",FİLTRE!$H$5="İMHA"),1,0)</f>
        <v>1</v>
      </c>
      <c r="I4253" s="99"/>
      <c r="J4253" s="100"/>
      <c r="K4253" s="100"/>
      <c r="L4253" s="101"/>
      <c r="M4253" s="102"/>
      <c r="N4253" s="101"/>
      <c r="O4253" s="99"/>
      <c r="P4253" s="103"/>
      <c r="Q4253" s="104"/>
      <c r="R4253" s="50"/>
      <c r="S4253" s="105"/>
      <c r="T4253" s="106"/>
      <c r="U4253" s="107"/>
      <c r="V4253" s="108"/>
      <c r="W4253" s="107"/>
      <c r="X4253" s="107"/>
      <c r="AA4253" s="107"/>
      <c r="AB4253" s="110"/>
      <c r="AC4253" s="110"/>
      <c r="AE4253" s="105"/>
      <c r="AF4253" s="105"/>
      <c r="AR4253" s="112"/>
    </row>
    <row r="4254" spans="2:44" x14ac:dyDescent="0.25">
      <c r="B4254" s="1" t="str">
        <f>IF(I4254="","",
(IF(N4254=FİLTRE!$H$6,2,0)+IF(FİLTRE!$H$6="TOPLAM",2,0))
)</f>
        <v/>
      </c>
      <c r="C4254">
        <f>IF(FİLTRE!$M$5="",9,(IF(U4254&gt;=FİLTRE!$M$5,1,0)))</f>
        <v>1</v>
      </c>
      <c r="D4254" s="1">
        <f>IF(FİLTRE!$M$6="",9,(IF('SKT LİSTESİ'!P4254&lt;=FİLTRE!$M$6,1,0)))</f>
        <v>1</v>
      </c>
      <c r="E4254" s="25" t="str">
        <f>IF(I4254="","",(COUNTIFS($L$4:L4254,L4254)))</f>
        <v/>
      </c>
      <c r="F4254" s="13">
        <f>IF(OR(B4254&lt;&gt;2,C4254&lt;&gt;1,D4254&lt;&gt;1,H4254&lt;&gt;1),0,
COUNTIFS($B$4:B4254,2,$C$4:C4254,1,$D$4:D4254,1,$H$4:H4254,1))</f>
        <v>0</v>
      </c>
      <c r="G4254" s="26" t="str">
        <f>IF(I4254="","",(COUNTIF($E$4:E4254,E4254)))</f>
        <v/>
      </c>
      <c r="H4254" s="1">
        <f>IF(AND(J4254="SAYIM",FİLTRE!$H$5="RAFTA",U4254&lt;&gt;0),1,0)+
IF(AND(J4254="İADE DEPO",FİLTRE!$H$5="İADE DEPO"),1,0)+
IF(FİLTRE!$H$5="TÜMÜ",1,0)+
IF(AND(J4254="FİRMA İADE",FİLTRE!$H$5="FİRMA İADE"),1,0)+
IF(AND(J4254="İMHA",FİLTRE!$H$5="İMHA"),1,0)</f>
        <v>1</v>
      </c>
      <c r="I4254" s="99"/>
      <c r="J4254" s="100"/>
      <c r="K4254" s="100"/>
      <c r="L4254" s="101"/>
      <c r="M4254" s="102"/>
      <c r="N4254" s="101"/>
      <c r="O4254" s="99"/>
      <c r="P4254" s="103"/>
      <c r="Q4254" s="104"/>
      <c r="R4254" s="50"/>
      <c r="S4254" s="105"/>
      <c r="T4254" s="106"/>
      <c r="U4254" s="107"/>
      <c r="V4254" s="108"/>
      <c r="W4254" s="107"/>
      <c r="X4254" s="107"/>
      <c r="AA4254" s="107"/>
      <c r="AB4254" s="110"/>
      <c r="AC4254" s="110"/>
      <c r="AE4254" s="105"/>
      <c r="AF4254" s="105"/>
      <c r="AR4254" s="112"/>
    </row>
    <row r="4255" spans="2:44" x14ac:dyDescent="0.25">
      <c r="B4255" s="1" t="str">
        <f>IF(I4255="","",
(IF(N4255=FİLTRE!$H$6,2,0)+IF(FİLTRE!$H$6="TOPLAM",2,0))
)</f>
        <v/>
      </c>
      <c r="C4255">
        <f>IF(FİLTRE!$M$5="",9,(IF(U4255&gt;=FİLTRE!$M$5,1,0)))</f>
        <v>1</v>
      </c>
      <c r="D4255" s="1">
        <f>IF(FİLTRE!$M$6="",9,(IF('SKT LİSTESİ'!P4255&lt;=FİLTRE!$M$6,1,0)))</f>
        <v>1</v>
      </c>
      <c r="E4255" s="25" t="str">
        <f>IF(I4255="","",(COUNTIFS($L$4:L4255,L4255)))</f>
        <v/>
      </c>
      <c r="F4255" s="13">
        <f>IF(OR(B4255&lt;&gt;2,C4255&lt;&gt;1,D4255&lt;&gt;1,H4255&lt;&gt;1),0,
COUNTIFS($B$4:B4255,2,$C$4:C4255,1,$D$4:D4255,1,$H$4:H4255,1))</f>
        <v>0</v>
      </c>
      <c r="G4255" s="26" t="str">
        <f>IF(I4255="","",(COUNTIF($E$4:E4255,E4255)))</f>
        <v/>
      </c>
      <c r="H4255" s="1">
        <f>IF(AND(J4255="SAYIM",FİLTRE!$H$5="RAFTA",U4255&lt;&gt;0),1,0)+
IF(AND(J4255="İADE DEPO",FİLTRE!$H$5="İADE DEPO"),1,0)+
IF(FİLTRE!$H$5="TÜMÜ",1,0)+
IF(AND(J4255="FİRMA İADE",FİLTRE!$H$5="FİRMA İADE"),1,0)+
IF(AND(J4255="İMHA",FİLTRE!$H$5="İMHA"),1,0)</f>
        <v>1</v>
      </c>
      <c r="I4255" s="99"/>
      <c r="J4255" s="100"/>
      <c r="K4255" s="100"/>
      <c r="L4255" s="101"/>
      <c r="M4255" s="102"/>
      <c r="N4255" s="101"/>
      <c r="O4255" s="99"/>
      <c r="P4255" s="103"/>
      <c r="Q4255" s="104"/>
      <c r="R4255" s="50"/>
      <c r="S4255" s="105"/>
      <c r="T4255" s="106"/>
      <c r="U4255" s="107"/>
      <c r="V4255" s="108"/>
      <c r="W4255" s="107"/>
      <c r="X4255" s="107"/>
      <c r="AA4255" s="107"/>
      <c r="AB4255" s="110"/>
      <c r="AC4255" s="110"/>
      <c r="AE4255" s="105"/>
      <c r="AF4255" s="105"/>
      <c r="AR4255" s="112"/>
    </row>
    <row r="4256" spans="2:44" x14ac:dyDescent="0.25">
      <c r="B4256" s="1" t="str">
        <f>IF(I4256="","",
(IF(N4256=FİLTRE!$H$6,2,0)+IF(FİLTRE!$H$6="TOPLAM",2,0))
)</f>
        <v/>
      </c>
      <c r="C4256">
        <f>IF(FİLTRE!$M$5="",9,(IF(U4256&gt;=FİLTRE!$M$5,1,0)))</f>
        <v>1</v>
      </c>
      <c r="D4256" s="1">
        <f>IF(FİLTRE!$M$6="",9,(IF('SKT LİSTESİ'!P4256&lt;=FİLTRE!$M$6,1,0)))</f>
        <v>1</v>
      </c>
      <c r="E4256" s="25" t="str">
        <f>IF(I4256="","",(COUNTIFS($L$4:L4256,L4256)))</f>
        <v/>
      </c>
      <c r="F4256" s="13">
        <f>IF(OR(B4256&lt;&gt;2,C4256&lt;&gt;1,D4256&lt;&gt;1,H4256&lt;&gt;1),0,
COUNTIFS($B$4:B4256,2,$C$4:C4256,1,$D$4:D4256,1,$H$4:H4256,1))</f>
        <v>0</v>
      </c>
      <c r="G4256" s="26" t="str">
        <f>IF(I4256="","",(COUNTIF($E$4:E4256,E4256)))</f>
        <v/>
      </c>
      <c r="H4256" s="1">
        <f>IF(AND(J4256="SAYIM",FİLTRE!$H$5="RAFTA",U4256&lt;&gt;0),1,0)+
IF(AND(J4256="İADE DEPO",FİLTRE!$H$5="İADE DEPO"),1,0)+
IF(FİLTRE!$H$5="TÜMÜ",1,0)+
IF(AND(J4256="FİRMA İADE",FİLTRE!$H$5="FİRMA İADE"),1,0)+
IF(AND(J4256="İMHA",FİLTRE!$H$5="İMHA"),1,0)</f>
        <v>1</v>
      </c>
      <c r="I4256" s="99"/>
      <c r="J4256" s="100"/>
      <c r="K4256" s="100"/>
      <c r="L4256" s="101"/>
      <c r="M4256" s="102"/>
      <c r="N4256" s="101"/>
      <c r="O4256" s="99"/>
      <c r="P4256" s="103"/>
      <c r="Q4256" s="104"/>
      <c r="R4256" s="50"/>
      <c r="S4256" s="105"/>
      <c r="T4256" s="106"/>
      <c r="U4256" s="107"/>
      <c r="V4256" s="108"/>
      <c r="W4256" s="107"/>
      <c r="X4256" s="107"/>
      <c r="AA4256" s="107"/>
      <c r="AB4256" s="110"/>
      <c r="AC4256" s="110"/>
      <c r="AE4256" s="105"/>
      <c r="AF4256" s="105"/>
      <c r="AR4256" s="112"/>
    </row>
    <row r="4257" spans="2:44" x14ac:dyDescent="0.25">
      <c r="B4257" s="1" t="str">
        <f>IF(I4257="","",
(IF(N4257=FİLTRE!$H$6,2,0)+IF(FİLTRE!$H$6="TOPLAM",2,0))
)</f>
        <v/>
      </c>
      <c r="C4257">
        <f>IF(FİLTRE!$M$5="",9,(IF(U4257&gt;=FİLTRE!$M$5,1,0)))</f>
        <v>1</v>
      </c>
      <c r="D4257" s="1">
        <f>IF(FİLTRE!$M$6="",9,(IF('SKT LİSTESİ'!P4257&lt;=FİLTRE!$M$6,1,0)))</f>
        <v>1</v>
      </c>
      <c r="E4257" s="25" t="str">
        <f>IF(I4257="","",(COUNTIFS($L$4:L4257,L4257)))</f>
        <v/>
      </c>
      <c r="F4257" s="13">
        <f>IF(OR(B4257&lt;&gt;2,C4257&lt;&gt;1,D4257&lt;&gt;1,H4257&lt;&gt;1),0,
COUNTIFS($B$4:B4257,2,$C$4:C4257,1,$D$4:D4257,1,$H$4:H4257,1))</f>
        <v>0</v>
      </c>
      <c r="G4257" s="26" t="str">
        <f>IF(I4257="","",(COUNTIF($E$4:E4257,E4257)))</f>
        <v/>
      </c>
      <c r="H4257" s="1">
        <f>IF(AND(J4257="SAYIM",FİLTRE!$H$5="RAFTA",U4257&lt;&gt;0),1,0)+
IF(AND(J4257="İADE DEPO",FİLTRE!$H$5="İADE DEPO"),1,0)+
IF(FİLTRE!$H$5="TÜMÜ",1,0)+
IF(AND(J4257="FİRMA İADE",FİLTRE!$H$5="FİRMA İADE"),1,0)+
IF(AND(J4257="İMHA",FİLTRE!$H$5="İMHA"),1,0)</f>
        <v>1</v>
      </c>
      <c r="I4257" s="99"/>
      <c r="J4257" s="100"/>
      <c r="K4257" s="100"/>
      <c r="L4257" s="101"/>
      <c r="M4257" s="102"/>
      <c r="N4257" s="101"/>
      <c r="O4257" s="99"/>
      <c r="P4257" s="103"/>
      <c r="Q4257" s="104"/>
      <c r="R4257" s="50"/>
      <c r="S4257" s="105"/>
      <c r="T4257" s="106"/>
      <c r="U4257" s="107"/>
      <c r="V4257" s="108"/>
      <c r="W4257" s="107"/>
      <c r="X4257" s="107"/>
      <c r="AA4257" s="107"/>
      <c r="AB4257" s="110"/>
      <c r="AC4257" s="110"/>
      <c r="AE4257" s="105"/>
      <c r="AF4257" s="105"/>
      <c r="AR4257" s="112"/>
    </row>
    <row r="4258" spans="2:44" x14ac:dyDescent="0.25">
      <c r="B4258" s="1" t="str">
        <f>IF(I4258="","",
(IF(N4258=FİLTRE!$H$6,2,0)+IF(FİLTRE!$H$6="TOPLAM",2,0))
)</f>
        <v/>
      </c>
      <c r="C4258">
        <f>IF(FİLTRE!$M$5="",9,(IF(U4258&gt;=FİLTRE!$M$5,1,0)))</f>
        <v>1</v>
      </c>
      <c r="D4258" s="1">
        <f>IF(FİLTRE!$M$6="",9,(IF('SKT LİSTESİ'!P4258&lt;=FİLTRE!$M$6,1,0)))</f>
        <v>1</v>
      </c>
      <c r="E4258" s="25" t="str">
        <f>IF(I4258="","",(COUNTIFS($L$4:L4258,L4258)))</f>
        <v/>
      </c>
      <c r="F4258" s="13">
        <f>IF(OR(B4258&lt;&gt;2,C4258&lt;&gt;1,D4258&lt;&gt;1,H4258&lt;&gt;1),0,
COUNTIFS($B$4:B4258,2,$C$4:C4258,1,$D$4:D4258,1,$H$4:H4258,1))</f>
        <v>0</v>
      </c>
      <c r="G4258" s="26" t="str">
        <f>IF(I4258="","",(COUNTIF($E$4:E4258,E4258)))</f>
        <v/>
      </c>
      <c r="H4258" s="1">
        <f>IF(AND(J4258="SAYIM",FİLTRE!$H$5="RAFTA",U4258&lt;&gt;0),1,0)+
IF(AND(J4258="İADE DEPO",FİLTRE!$H$5="İADE DEPO"),1,0)+
IF(FİLTRE!$H$5="TÜMÜ",1,0)+
IF(AND(J4258="FİRMA İADE",FİLTRE!$H$5="FİRMA İADE"),1,0)+
IF(AND(J4258="İMHA",FİLTRE!$H$5="İMHA"),1,0)</f>
        <v>1</v>
      </c>
      <c r="I4258" s="99"/>
      <c r="J4258" s="100"/>
      <c r="K4258" s="100"/>
      <c r="L4258" s="101"/>
      <c r="M4258" s="102"/>
      <c r="N4258" s="101"/>
      <c r="O4258" s="99"/>
      <c r="P4258" s="103"/>
      <c r="Q4258" s="104"/>
      <c r="R4258" s="50"/>
      <c r="S4258" s="105"/>
      <c r="T4258" s="106"/>
      <c r="U4258" s="107"/>
      <c r="V4258" s="108"/>
      <c r="W4258" s="107"/>
      <c r="X4258" s="107"/>
      <c r="AA4258" s="107"/>
      <c r="AB4258" s="110"/>
      <c r="AC4258" s="110"/>
      <c r="AE4258" s="105"/>
      <c r="AF4258" s="105"/>
      <c r="AR4258" s="112"/>
    </row>
    <row r="4259" spans="2:44" x14ac:dyDescent="0.25">
      <c r="B4259" s="1" t="str">
        <f>IF(I4259="","",
(IF(N4259=FİLTRE!$H$6,2,0)+IF(FİLTRE!$H$6="TOPLAM",2,0))
)</f>
        <v/>
      </c>
      <c r="C4259">
        <f>IF(FİLTRE!$M$5="",9,(IF(U4259&gt;=FİLTRE!$M$5,1,0)))</f>
        <v>1</v>
      </c>
      <c r="D4259" s="1">
        <f>IF(FİLTRE!$M$6="",9,(IF('SKT LİSTESİ'!P4259&lt;=FİLTRE!$M$6,1,0)))</f>
        <v>1</v>
      </c>
      <c r="E4259" s="25" t="str">
        <f>IF(I4259="","",(COUNTIFS($L$4:L4259,L4259)))</f>
        <v/>
      </c>
      <c r="F4259" s="13">
        <f>IF(OR(B4259&lt;&gt;2,C4259&lt;&gt;1,D4259&lt;&gt;1,H4259&lt;&gt;1),0,
COUNTIFS($B$4:B4259,2,$C$4:C4259,1,$D$4:D4259,1,$H$4:H4259,1))</f>
        <v>0</v>
      </c>
      <c r="G4259" s="26" t="str">
        <f>IF(I4259="","",(COUNTIF($E$4:E4259,E4259)))</f>
        <v/>
      </c>
      <c r="H4259" s="1">
        <f>IF(AND(J4259="SAYIM",FİLTRE!$H$5="RAFTA",U4259&lt;&gt;0),1,0)+
IF(AND(J4259="İADE DEPO",FİLTRE!$H$5="İADE DEPO"),1,0)+
IF(FİLTRE!$H$5="TÜMÜ",1,0)+
IF(AND(J4259="FİRMA İADE",FİLTRE!$H$5="FİRMA İADE"),1,0)+
IF(AND(J4259="İMHA",FİLTRE!$H$5="İMHA"),1,0)</f>
        <v>1</v>
      </c>
      <c r="I4259" s="99"/>
      <c r="J4259" s="100"/>
      <c r="K4259" s="100"/>
      <c r="L4259" s="101"/>
      <c r="M4259" s="102"/>
      <c r="N4259" s="101"/>
      <c r="O4259" s="99"/>
      <c r="P4259" s="103"/>
      <c r="Q4259" s="104"/>
      <c r="R4259" s="50"/>
      <c r="S4259" s="105"/>
      <c r="T4259" s="106"/>
      <c r="U4259" s="107"/>
      <c r="V4259" s="108"/>
      <c r="W4259" s="107"/>
      <c r="X4259" s="107"/>
      <c r="AA4259" s="107"/>
      <c r="AB4259" s="110"/>
      <c r="AC4259" s="110"/>
      <c r="AE4259" s="105"/>
      <c r="AF4259" s="105"/>
      <c r="AR4259" s="112"/>
    </row>
    <row r="4260" spans="2:44" x14ac:dyDescent="0.25">
      <c r="B4260" s="1" t="str">
        <f>IF(I4260="","",
(IF(N4260=FİLTRE!$H$6,2,0)+IF(FİLTRE!$H$6="TOPLAM",2,0))
)</f>
        <v/>
      </c>
      <c r="C4260">
        <f>IF(FİLTRE!$M$5="",9,(IF(U4260&gt;=FİLTRE!$M$5,1,0)))</f>
        <v>1</v>
      </c>
      <c r="D4260" s="1">
        <f>IF(FİLTRE!$M$6="",9,(IF('SKT LİSTESİ'!P4260&lt;=FİLTRE!$M$6,1,0)))</f>
        <v>1</v>
      </c>
      <c r="E4260" s="25" t="str">
        <f>IF(I4260="","",(COUNTIFS($L$4:L4260,L4260)))</f>
        <v/>
      </c>
      <c r="F4260" s="13">
        <f>IF(OR(B4260&lt;&gt;2,C4260&lt;&gt;1,D4260&lt;&gt;1,H4260&lt;&gt;1),0,
COUNTIFS($B$4:B4260,2,$C$4:C4260,1,$D$4:D4260,1,$H$4:H4260,1))</f>
        <v>0</v>
      </c>
      <c r="G4260" s="26" t="str">
        <f>IF(I4260="","",(COUNTIF($E$4:E4260,E4260)))</f>
        <v/>
      </c>
      <c r="H4260" s="1">
        <f>IF(AND(J4260="SAYIM",FİLTRE!$H$5="RAFTA",U4260&lt;&gt;0),1,0)+
IF(AND(J4260="İADE DEPO",FİLTRE!$H$5="İADE DEPO"),1,0)+
IF(FİLTRE!$H$5="TÜMÜ",1,0)+
IF(AND(J4260="FİRMA İADE",FİLTRE!$H$5="FİRMA İADE"),1,0)+
IF(AND(J4260="İMHA",FİLTRE!$H$5="İMHA"),1,0)</f>
        <v>1</v>
      </c>
      <c r="I4260" s="99"/>
      <c r="J4260" s="100"/>
      <c r="K4260" s="100"/>
      <c r="L4260" s="101"/>
      <c r="M4260" s="102"/>
      <c r="N4260" s="101"/>
      <c r="O4260" s="99"/>
      <c r="P4260" s="103"/>
      <c r="Q4260" s="104"/>
      <c r="R4260" s="50"/>
      <c r="S4260" s="105"/>
      <c r="T4260" s="106"/>
      <c r="U4260" s="107"/>
      <c r="V4260" s="108"/>
      <c r="W4260" s="107"/>
      <c r="X4260" s="107"/>
      <c r="AA4260" s="107"/>
      <c r="AB4260" s="110"/>
      <c r="AC4260" s="110"/>
      <c r="AE4260" s="105"/>
      <c r="AF4260" s="105"/>
      <c r="AR4260" s="112"/>
    </row>
    <row r="4261" spans="2:44" x14ac:dyDescent="0.25">
      <c r="B4261" s="1" t="str">
        <f>IF(I4261="","",
(IF(N4261=FİLTRE!$H$6,2,0)+IF(FİLTRE!$H$6="TOPLAM",2,0))
)</f>
        <v/>
      </c>
      <c r="C4261">
        <f>IF(FİLTRE!$M$5="",9,(IF(U4261&gt;=FİLTRE!$M$5,1,0)))</f>
        <v>1</v>
      </c>
      <c r="D4261" s="1">
        <f>IF(FİLTRE!$M$6="",9,(IF('SKT LİSTESİ'!P4261&lt;=FİLTRE!$M$6,1,0)))</f>
        <v>1</v>
      </c>
      <c r="E4261" s="25" t="str">
        <f>IF(I4261="","",(COUNTIFS($L$4:L4261,L4261)))</f>
        <v/>
      </c>
      <c r="F4261" s="13">
        <f>IF(OR(B4261&lt;&gt;2,C4261&lt;&gt;1,D4261&lt;&gt;1,H4261&lt;&gt;1),0,
COUNTIFS($B$4:B4261,2,$C$4:C4261,1,$D$4:D4261,1,$H$4:H4261,1))</f>
        <v>0</v>
      </c>
      <c r="G4261" s="26" t="str">
        <f>IF(I4261="","",(COUNTIF($E$4:E4261,E4261)))</f>
        <v/>
      </c>
      <c r="H4261" s="1">
        <f>IF(AND(J4261="SAYIM",FİLTRE!$H$5="RAFTA",U4261&lt;&gt;0),1,0)+
IF(AND(J4261="İADE DEPO",FİLTRE!$H$5="İADE DEPO"),1,0)+
IF(FİLTRE!$H$5="TÜMÜ",1,0)+
IF(AND(J4261="FİRMA İADE",FİLTRE!$H$5="FİRMA İADE"),1,0)+
IF(AND(J4261="İMHA",FİLTRE!$H$5="İMHA"),1,0)</f>
        <v>1</v>
      </c>
      <c r="I4261" s="99"/>
      <c r="J4261" s="100"/>
      <c r="K4261" s="100"/>
      <c r="L4261" s="101"/>
      <c r="M4261" s="102"/>
      <c r="N4261" s="101"/>
      <c r="O4261" s="99"/>
      <c r="P4261" s="103"/>
      <c r="Q4261" s="104"/>
      <c r="R4261" s="50"/>
      <c r="S4261" s="105"/>
      <c r="T4261" s="106"/>
      <c r="U4261" s="107"/>
      <c r="V4261" s="108"/>
      <c r="W4261" s="107"/>
      <c r="X4261" s="107"/>
      <c r="AA4261" s="107"/>
      <c r="AB4261" s="110"/>
      <c r="AC4261" s="110"/>
      <c r="AE4261" s="105"/>
      <c r="AF4261" s="105"/>
      <c r="AR4261" s="112"/>
    </row>
    <row r="4262" spans="2:44" x14ac:dyDescent="0.25">
      <c r="B4262" s="1" t="str">
        <f>IF(I4262="","",
(IF(N4262=FİLTRE!$H$6,2,0)+IF(FİLTRE!$H$6="TOPLAM",2,0))
)</f>
        <v/>
      </c>
      <c r="C4262">
        <f>IF(FİLTRE!$M$5="",9,(IF(U4262&gt;=FİLTRE!$M$5,1,0)))</f>
        <v>1</v>
      </c>
      <c r="D4262" s="1">
        <f>IF(FİLTRE!$M$6="",9,(IF('SKT LİSTESİ'!P4262&lt;=FİLTRE!$M$6,1,0)))</f>
        <v>1</v>
      </c>
      <c r="E4262" s="25" t="str">
        <f>IF(I4262="","",(COUNTIFS($L$4:L4262,L4262)))</f>
        <v/>
      </c>
      <c r="F4262" s="13">
        <f>IF(OR(B4262&lt;&gt;2,C4262&lt;&gt;1,D4262&lt;&gt;1,H4262&lt;&gt;1),0,
COUNTIFS($B$4:B4262,2,$C$4:C4262,1,$D$4:D4262,1,$H$4:H4262,1))</f>
        <v>0</v>
      </c>
      <c r="G4262" s="26" t="str">
        <f>IF(I4262="","",(COUNTIF($E$4:E4262,E4262)))</f>
        <v/>
      </c>
      <c r="H4262" s="1">
        <f>IF(AND(J4262="SAYIM",FİLTRE!$H$5="RAFTA",U4262&lt;&gt;0),1,0)+
IF(AND(J4262="İADE DEPO",FİLTRE!$H$5="İADE DEPO"),1,0)+
IF(FİLTRE!$H$5="TÜMÜ",1,0)+
IF(AND(J4262="FİRMA İADE",FİLTRE!$H$5="FİRMA İADE"),1,0)+
IF(AND(J4262="İMHA",FİLTRE!$H$5="İMHA"),1,0)</f>
        <v>1</v>
      </c>
      <c r="I4262" s="99"/>
      <c r="J4262" s="100"/>
      <c r="K4262" s="100"/>
      <c r="L4262" s="101"/>
      <c r="M4262" s="102"/>
      <c r="N4262" s="101"/>
      <c r="O4262" s="99"/>
      <c r="P4262" s="103"/>
      <c r="Q4262" s="104"/>
      <c r="R4262" s="50"/>
      <c r="S4262" s="105"/>
      <c r="T4262" s="106"/>
      <c r="U4262" s="107"/>
      <c r="V4262" s="108"/>
      <c r="W4262" s="107"/>
      <c r="X4262" s="107"/>
      <c r="AA4262" s="107"/>
      <c r="AB4262" s="110"/>
      <c r="AC4262" s="110"/>
      <c r="AE4262" s="105"/>
      <c r="AF4262" s="105"/>
      <c r="AR4262" s="112"/>
    </row>
    <row r="4263" spans="2:44" x14ac:dyDescent="0.25">
      <c r="B4263" s="1" t="str">
        <f>IF(I4263="","",
(IF(N4263=FİLTRE!$H$6,2,0)+IF(FİLTRE!$H$6="TOPLAM",2,0))
)</f>
        <v/>
      </c>
      <c r="C4263">
        <f>IF(FİLTRE!$M$5="",9,(IF(U4263&gt;=FİLTRE!$M$5,1,0)))</f>
        <v>1</v>
      </c>
      <c r="D4263" s="1">
        <f>IF(FİLTRE!$M$6="",9,(IF('SKT LİSTESİ'!P4263&lt;=FİLTRE!$M$6,1,0)))</f>
        <v>1</v>
      </c>
      <c r="E4263" s="25" t="str">
        <f>IF(I4263="","",(COUNTIFS($L$4:L4263,L4263)))</f>
        <v/>
      </c>
      <c r="F4263" s="13">
        <f>IF(OR(B4263&lt;&gt;2,C4263&lt;&gt;1,D4263&lt;&gt;1,H4263&lt;&gt;1),0,
COUNTIFS($B$4:B4263,2,$C$4:C4263,1,$D$4:D4263,1,$H$4:H4263,1))</f>
        <v>0</v>
      </c>
      <c r="G4263" s="26" t="str">
        <f>IF(I4263="","",(COUNTIF($E$4:E4263,E4263)))</f>
        <v/>
      </c>
      <c r="H4263" s="1">
        <f>IF(AND(J4263="SAYIM",FİLTRE!$H$5="RAFTA",U4263&lt;&gt;0),1,0)+
IF(AND(J4263="İADE DEPO",FİLTRE!$H$5="İADE DEPO"),1,0)+
IF(FİLTRE!$H$5="TÜMÜ",1,0)+
IF(AND(J4263="FİRMA İADE",FİLTRE!$H$5="FİRMA İADE"),1,0)+
IF(AND(J4263="İMHA",FİLTRE!$H$5="İMHA"),1,0)</f>
        <v>1</v>
      </c>
      <c r="I4263" s="99"/>
      <c r="J4263" s="100"/>
      <c r="K4263" s="100"/>
      <c r="L4263" s="101"/>
      <c r="M4263" s="102"/>
      <c r="N4263" s="101"/>
      <c r="O4263" s="99"/>
      <c r="P4263" s="103"/>
      <c r="Q4263" s="104"/>
      <c r="R4263" s="50"/>
      <c r="S4263" s="105"/>
      <c r="T4263" s="106"/>
      <c r="U4263" s="107"/>
      <c r="V4263" s="108"/>
      <c r="W4263" s="107"/>
      <c r="X4263" s="107"/>
      <c r="AA4263" s="107"/>
      <c r="AB4263" s="110"/>
      <c r="AC4263" s="110"/>
      <c r="AE4263" s="105"/>
      <c r="AF4263" s="105"/>
      <c r="AR4263" s="112"/>
    </row>
    <row r="4264" spans="2:44" x14ac:dyDescent="0.25">
      <c r="B4264" s="1" t="str">
        <f>IF(I4264="","",
(IF(N4264=FİLTRE!$H$6,2,0)+IF(FİLTRE!$H$6="TOPLAM",2,0))
)</f>
        <v/>
      </c>
      <c r="C4264">
        <f>IF(FİLTRE!$M$5="",9,(IF(U4264&gt;=FİLTRE!$M$5,1,0)))</f>
        <v>1</v>
      </c>
      <c r="D4264" s="1">
        <f>IF(FİLTRE!$M$6="",9,(IF('SKT LİSTESİ'!P4264&lt;=FİLTRE!$M$6,1,0)))</f>
        <v>1</v>
      </c>
      <c r="E4264" s="25" t="str">
        <f>IF(I4264="","",(COUNTIFS($L$4:L4264,L4264)))</f>
        <v/>
      </c>
      <c r="F4264" s="13">
        <f>IF(OR(B4264&lt;&gt;2,C4264&lt;&gt;1,D4264&lt;&gt;1,H4264&lt;&gt;1),0,
COUNTIFS($B$4:B4264,2,$C$4:C4264,1,$D$4:D4264,1,$H$4:H4264,1))</f>
        <v>0</v>
      </c>
      <c r="G4264" s="26" t="str">
        <f>IF(I4264="","",(COUNTIF($E$4:E4264,E4264)))</f>
        <v/>
      </c>
      <c r="H4264" s="1">
        <f>IF(AND(J4264="SAYIM",FİLTRE!$H$5="RAFTA",U4264&lt;&gt;0),1,0)+
IF(AND(J4264="İADE DEPO",FİLTRE!$H$5="İADE DEPO"),1,0)+
IF(FİLTRE!$H$5="TÜMÜ",1,0)+
IF(AND(J4264="FİRMA İADE",FİLTRE!$H$5="FİRMA İADE"),1,0)+
IF(AND(J4264="İMHA",FİLTRE!$H$5="İMHA"),1,0)</f>
        <v>1</v>
      </c>
      <c r="I4264" s="99"/>
      <c r="J4264" s="100"/>
      <c r="K4264" s="100"/>
      <c r="L4264" s="101"/>
      <c r="M4264" s="102"/>
      <c r="N4264" s="101"/>
      <c r="O4264" s="99"/>
      <c r="P4264" s="103"/>
      <c r="Q4264" s="104"/>
      <c r="R4264" s="50"/>
      <c r="S4264" s="105"/>
      <c r="T4264" s="106"/>
      <c r="U4264" s="107"/>
      <c r="V4264" s="108"/>
      <c r="W4264" s="107"/>
      <c r="X4264" s="107"/>
      <c r="AA4264" s="107"/>
      <c r="AB4264" s="110"/>
      <c r="AC4264" s="110"/>
      <c r="AE4264" s="105"/>
      <c r="AF4264" s="105"/>
      <c r="AR4264" s="112"/>
    </row>
    <row r="4265" spans="2:44" x14ac:dyDescent="0.25">
      <c r="B4265" s="1" t="str">
        <f>IF(I4265="","",
(IF(N4265=FİLTRE!$H$6,2,0)+IF(FİLTRE!$H$6="TOPLAM",2,0))
)</f>
        <v/>
      </c>
      <c r="C4265">
        <f>IF(FİLTRE!$M$5="",9,(IF(U4265&gt;=FİLTRE!$M$5,1,0)))</f>
        <v>1</v>
      </c>
      <c r="D4265" s="1">
        <f>IF(FİLTRE!$M$6="",9,(IF('SKT LİSTESİ'!P4265&lt;=FİLTRE!$M$6,1,0)))</f>
        <v>1</v>
      </c>
      <c r="E4265" s="25" t="str">
        <f>IF(I4265="","",(COUNTIFS($L$4:L4265,L4265)))</f>
        <v/>
      </c>
      <c r="F4265" s="13">
        <f>IF(OR(B4265&lt;&gt;2,C4265&lt;&gt;1,D4265&lt;&gt;1,H4265&lt;&gt;1),0,
COUNTIFS($B$4:B4265,2,$C$4:C4265,1,$D$4:D4265,1,$H$4:H4265,1))</f>
        <v>0</v>
      </c>
      <c r="G4265" s="26" t="str">
        <f>IF(I4265="","",(COUNTIF($E$4:E4265,E4265)))</f>
        <v/>
      </c>
      <c r="H4265" s="1">
        <f>IF(AND(J4265="SAYIM",FİLTRE!$H$5="RAFTA",U4265&lt;&gt;0),1,0)+
IF(AND(J4265="İADE DEPO",FİLTRE!$H$5="İADE DEPO"),1,0)+
IF(FİLTRE!$H$5="TÜMÜ",1,0)+
IF(AND(J4265="FİRMA İADE",FİLTRE!$H$5="FİRMA İADE"),1,0)+
IF(AND(J4265="İMHA",FİLTRE!$H$5="İMHA"),1,0)</f>
        <v>1</v>
      </c>
      <c r="I4265" s="99"/>
      <c r="J4265" s="100"/>
      <c r="K4265" s="100"/>
      <c r="L4265" s="101"/>
      <c r="M4265" s="102"/>
      <c r="N4265" s="101"/>
      <c r="O4265" s="99"/>
      <c r="P4265" s="103"/>
      <c r="Q4265" s="104"/>
      <c r="R4265" s="50"/>
      <c r="S4265" s="105"/>
      <c r="T4265" s="106"/>
      <c r="U4265" s="107"/>
      <c r="V4265" s="108"/>
      <c r="W4265" s="107"/>
      <c r="X4265" s="107"/>
      <c r="AA4265" s="107"/>
      <c r="AB4265" s="110"/>
      <c r="AC4265" s="110"/>
      <c r="AE4265" s="105"/>
      <c r="AF4265" s="105"/>
      <c r="AR4265" s="112"/>
    </row>
    <row r="4266" spans="2:44" x14ac:dyDescent="0.25">
      <c r="B4266" s="1" t="str">
        <f>IF(I4266="","",
(IF(N4266=FİLTRE!$H$6,2,0)+IF(FİLTRE!$H$6="TOPLAM",2,0))
)</f>
        <v/>
      </c>
      <c r="C4266">
        <f>IF(FİLTRE!$M$5="",9,(IF(U4266&gt;=FİLTRE!$M$5,1,0)))</f>
        <v>1</v>
      </c>
      <c r="D4266" s="1">
        <f>IF(FİLTRE!$M$6="",9,(IF('SKT LİSTESİ'!P4266&lt;=FİLTRE!$M$6,1,0)))</f>
        <v>1</v>
      </c>
      <c r="E4266" s="25" t="str">
        <f>IF(I4266="","",(COUNTIFS($L$4:L4266,L4266)))</f>
        <v/>
      </c>
      <c r="F4266" s="13">
        <f>IF(OR(B4266&lt;&gt;2,C4266&lt;&gt;1,D4266&lt;&gt;1,H4266&lt;&gt;1),0,
COUNTIFS($B$4:B4266,2,$C$4:C4266,1,$D$4:D4266,1,$H$4:H4266,1))</f>
        <v>0</v>
      </c>
      <c r="G4266" s="26" t="str">
        <f>IF(I4266="","",(COUNTIF($E$4:E4266,E4266)))</f>
        <v/>
      </c>
      <c r="H4266" s="1">
        <f>IF(AND(J4266="SAYIM",FİLTRE!$H$5="RAFTA",U4266&lt;&gt;0),1,0)+
IF(AND(J4266="İADE DEPO",FİLTRE!$H$5="İADE DEPO"),1,0)+
IF(FİLTRE!$H$5="TÜMÜ",1,0)+
IF(AND(J4266="FİRMA İADE",FİLTRE!$H$5="FİRMA İADE"),1,0)+
IF(AND(J4266="İMHA",FİLTRE!$H$5="İMHA"),1,0)</f>
        <v>1</v>
      </c>
      <c r="I4266" s="99"/>
      <c r="J4266" s="100"/>
      <c r="K4266" s="100"/>
      <c r="L4266" s="101"/>
      <c r="M4266" s="102"/>
      <c r="N4266" s="101"/>
      <c r="O4266" s="99"/>
      <c r="P4266" s="103"/>
      <c r="Q4266" s="104"/>
      <c r="R4266" s="50"/>
      <c r="S4266" s="105"/>
      <c r="T4266" s="106"/>
      <c r="U4266" s="107"/>
      <c r="V4266" s="108"/>
      <c r="W4266" s="107"/>
      <c r="X4266" s="107"/>
      <c r="AA4266" s="107"/>
      <c r="AB4266" s="110"/>
      <c r="AC4266" s="110"/>
      <c r="AE4266" s="105"/>
      <c r="AF4266" s="105"/>
      <c r="AR4266" s="112"/>
    </row>
    <row r="4267" spans="2:44" x14ac:dyDescent="0.25">
      <c r="B4267" s="1" t="str">
        <f>IF(I4267="","",
(IF(N4267=FİLTRE!$H$6,2,0)+IF(FİLTRE!$H$6="TOPLAM",2,0))
)</f>
        <v/>
      </c>
      <c r="C4267">
        <f>IF(FİLTRE!$M$5="",9,(IF(U4267&gt;=FİLTRE!$M$5,1,0)))</f>
        <v>1</v>
      </c>
      <c r="D4267" s="1">
        <f>IF(FİLTRE!$M$6="",9,(IF('SKT LİSTESİ'!P4267&lt;=FİLTRE!$M$6,1,0)))</f>
        <v>1</v>
      </c>
      <c r="E4267" s="25" t="str">
        <f>IF(I4267="","",(COUNTIFS($L$4:L4267,L4267)))</f>
        <v/>
      </c>
      <c r="F4267" s="13">
        <f>IF(OR(B4267&lt;&gt;2,C4267&lt;&gt;1,D4267&lt;&gt;1,H4267&lt;&gt;1),0,
COUNTIFS($B$4:B4267,2,$C$4:C4267,1,$D$4:D4267,1,$H$4:H4267,1))</f>
        <v>0</v>
      </c>
      <c r="G4267" s="26" t="str">
        <f>IF(I4267="","",(COUNTIF($E$4:E4267,E4267)))</f>
        <v/>
      </c>
      <c r="H4267" s="1">
        <f>IF(AND(J4267="SAYIM",FİLTRE!$H$5="RAFTA",U4267&lt;&gt;0),1,0)+
IF(AND(J4267="İADE DEPO",FİLTRE!$H$5="İADE DEPO"),1,0)+
IF(FİLTRE!$H$5="TÜMÜ",1,0)+
IF(AND(J4267="FİRMA İADE",FİLTRE!$H$5="FİRMA İADE"),1,0)+
IF(AND(J4267="İMHA",FİLTRE!$H$5="İMHA"),1,0)</f>
        <v>1</v>
      </c>
      <c r="I4267" s="99"/>
      <c r="J4267" s="100"/>
      <c r="K4267" s="100"/>
      <c r="L4267" s="101"/>
      <c r="M4267" s="102"/>
      <c r="N4267" s="101"/>
      <c r="O4267" s="99"/>
      <c r="P4267" s="103"/>
      <c r="Q4267" s="104"/>
      <c r="R4267" s="50"/>
      <c r="S4267" s="105"/>
      <c r="T4267" s="106"/>
      <c r="U4267" s="107"/>
      <c r="V4267" s="108"/>
      <c r="W4267" s="107"/>
      <c r="X4267" s="107"/>
      <c r="AA4267" s="107"/>
      <c r="AB4267" s="110"/>
      <c r="AC4267" s="110"/>
      <c r="AE4267" s="105"/>
      <c r="AF4267" s="105"/>
      <c r="AR4267" s="112"/>
    </row>
    <row r="4268" spans="2:44" x14ac:dyDescent="0.25">
      <c r="B4268" s="1" t="str">
        <f>IF(I4268="","",
(IF(N4268=FİLTRE!$H$6,2,0)+IF(FİLTRE!$H$6="TOPLAM",2,0))
)</f>
        <v/>
      </c>
      <c r="C4268">
        <f>IF(FİLTRE!$M$5="",9,(IF(U4268&gt;=FİLTRE!$M$5,1,0)))</f>
        <v>1</v>
      </c>
      <c r="D4268" s="1">
        <f>IF(FİLTRE!$M$6="",9,(IF('SKT LİSTESİ'!P4268&lt;=FİLTRE!$M$6,1,0)))</f>
        <v>1</v>
      </c>
      <c r="E4268" s="25" t="str">
        <f>IF(I4268="","",(COUNTIFS($L$4:L4268,L4268)))</f>
        <v/>
      </c>
      <c r="F4268" s="13">
        <f>IF(OR(B4268&lt;&gt;2,C4268&lt;&gt;1,D4268&lt;&gt;1,H4268&lt;&gt;1),0,
COUNTIFS($B$4:B4268,2,$C$4:C4268,1,$D$4:D4268,1,$H$4:H4268,1))</f>
        <v>0</v>
      </c>
      <c r="G4268" s="26" t="str">
        <f>IF(I4268="","",(COUNTIF($E$4:E4268,E4268)))</f>
        <v/>
      </c>
      <c r="H4268" s="1">
        <f>IF(AND(J4268="SAYIM",FİLTRE!$H$5="RAFTA",U4268&lt;&gt;0),1,0)+
IF(AND(J4268="İADE DEPO",FİLTRE!$H$5="İADE DEPO"),1,0)+
IF(FİLTRE!$H$5="TÜMÜ",1,0)+
IF(AND(J4268="FİRMA İADE",FİLTRE!$H$5="FİRMA İADE"),1,0)+
IF(AND(J4268="İMHA",FİLTRE!$H$5="İMHA"),1,0)</f>
        <v>1</v>
      </c>
      <c r="I4268" s="99"/>
      <c r="J4268" s="100"/>
      <c r="K4268" s="100"/>
      <c r="L4268" s="101"/>
      <c r="M4268" s="102"/>
      <c r="N4268" s="101"/>
      <c r="O4268" s="99"/>
      <c r="P4268" s="103"/>
      <c r="Q4268" s="104"/>
      <c r="R4268" s="50"/>
      <c r="S4268" s="105"/>
      <c r="T4268" s="106"/>
      <c r="U4268" s="107"/>
      <c r="V4268" s="108"/>
      <c r="W4268" s="107"/>
      <c r="X4268" s="107"/>
      <c r="AA4268" s="107"/>
      <c r="AB4268" s="110"/>
      <c r="AC4268" s="110"/>
      <c r="AE4268" s="105"/>
      <c r="AF4268" s="105"/>
      <c r="AR4268" s="112"/>
    </row>
    <row r="4269" spans="2:44" x14ac:dyDescent="0.25">
      <c r="B4269" s="1" t="str">
        <f>IF(I4269="","",
(IF(N4269=FİLTRE!$H$6,2,0)+IF(FİLTRE!$H$6="TOPLAM",2,0))
)</f>
        <v/>
      </c>
      <c r="C4269">
        <f>IF(FİLTRE!$M$5="",9,(IF(U4269&gt;=FİLTRE!$M$5,1,0)))</f>
        <v>1</v>
      </c>
      <c r="D4269" s="1">
        <f>IF(FİLTRE!$M$6="",9,(IF('SKT LİSTESİ'!P4269&lt;=FİLTRE!$M$6,1,0)))</f>
        <v>1</v>
      </c>
      <c r="E4269" s="25" t="str">
        <f>IF(I4269="","",(COUNTIFS($L$4:L4269,L4269)))</f>
        <v/>
      </c>
      <c r="F4269" s="13">
        <f>IF(OR(B4269&lt;&gt;2,C4269&lt;&gt;1,D4269&lt;&gt;1,H4269&lt;&gt;1),0,
COUNTIFS($B$4:B4269,2,$C$4:C4269,1,$D$4:D4269,1,$H$4:H4269,1))</f>
        <v>0</v>
      </c>
      <c r="G4269" s="26" t="str">
        <f>IF(I4269="","",(COUNTIF($E$4:E4269,E4269)))</f>
        <v/>
      </c>
      <c r="H4269" s="1">
        <f>IF(AND(J4269="SAYIM",FİLTRE!$H$5="RAFTA",U4269&lt;&gt;0),1,0)+
IF(AND(J4269="İADE DEPO",FİLTRE!$H$5="İADE DEPO"),1,0)+
IF(FİLTRE!$H$5="TÜMÜ",1,0)+
IF(AND(J4269="FİRMA İADE",FİLTRE!$H$5="FİRMA İADE"),1,0)+
IF(AND(J4269="İMHA",FİLTRE!$H$5="İMHA"),1,0)</f>
        <v>1</v>
      </c>
      <c r="I4269" s="99"/>
      <c r="J4269" s="100"/>
      <c r="K4269" s="100"/>
      <c r="L4269" s="101"/>
      <c r="M4269" s="102"/>
      <c r="N4269" s="101"/>
      <c r="O4269" s="99"/>
      <c r="P4269" s="103"/>
      <c r="Q4269" s="104"/>
      <c r="R4269" s="50"/>
      <c r="S4269" s="105"/>
      <c r="T4269" s="106"/>
      <c r="U4269" s="107"/>
      <c r="V4269" s="108"/>
      <c r="W4269" s="107"/>
      <c r="X4269" s="107"/>
      <c r="AA4269" s="107"/>
      <c r="AB4269" s="110"/>
      <c r="AC4269" s="110"/>
      <c r="AE4269" s="105"/>
      <c r="AF4269" s="105"/>
      <c r="AR4269" s="112"/>
    </row>
    <row r="4270" spans="2:44" x14ac:dyDescent="0.25">
      <c r="B4270" s="1" t="str">
        <f>IF(I4270="","",
(IF(N4270=FİLTRE!$H$6,2,0)+IF(FİLTRE!$H$6="TOPLAM",2,0))
)</f>
        <v/>
      </c>
      <c r="C4270">
        <f>IF(FİLTRE!$M$5="",9,(IF(U4270&gt;=FİLTRE!$M$5,1,0)))</f>
        <v>1</v>
      </c>
      <c r="D4270" s="1">
        <f>IF(FİLTRE!$M$6="",9,(IF('SKT LİSTESİ'!P4270&lt;=FİLTRE!$M$6,1,0)))</f>
        <v>1</v>
      </c>
      <c r="E4270" s="25" t="str">
        <f>IF(I4270="","",(COUNTIFS($L$4:L4270,L4270)))</f>
        <v/>
      </c>
      <c r="F4270" s="13">
        <f>IF(OR(B4270&lt;&gt;2,C4270&lt;&gt;1,D4270&lt;&gt;1,H4270&lt;&gt;1),0,
COUNTIFS($B$4:B4270,2,$C$4:C4270,1,$D$4:D4270,1,$H$4:H4270,1))</f>
        <v>0</v>
      </c>
      <c r="G4270" s="26" t="str">
        <f>IF(I4270="","",(COUNTIF($E$4:E4270,E4270)))</f>
        <v/>
      </c>
      <c r="H4270" s="1">
        <f>IF(AND(J4270="SAYIM",FİLTRE!$H$5="RAFTA",U4270&lt;&gt;0),1,0)+
IF(AND(J4270="İADE DEPO",FİLTRE!$H$5="İADE DEPO"),1,0)+
IF(FİLTRE!$H$5="TÜMÜ",1,0)+
IF(AND(J4270="FİRMA İADE",FİLTRE!$H$5="FİRMA İADE"),1,0)+
IF(AND(J4270="İMHA",FİLTRE!$H$5="İMHA"),1,0)</f>
        <v>1</v>
      </c>
      <c r="I4270" s="99"/>
      <c r="J4270" s="100"/>
      <c r="K4270" s="100"/>
      <c r="L4270" s="101"/>
      <c r="M4270" s="102"/>
      <c r="N4270" s="101"/>
      <c r="O4270" s="99"/>
      <c r="P4270" s="103"/>
      <c r="Q4270" s="104"/>
      <c r="R4270" s="50"/>
      <c r="S4270" s="105"/>
      <c r="T4270" s="106"/>
      <c r="U4270" s="107"/>
      <c r="V4270" s="108"/>
      <c r="W4270" s="107"/>
      <c r="X4270" s="107"/>
      <c r="AA4270" s="107"/>
      <c r="AB4270" s="110"/>
      <c r="AC4270" s="110"/>
      <c r="AE4270" s="105"/>
      <c r="AF4270" s="105"/>
      <c r="AR4270" s="112"/>
    </row>
    <row r="4271" spans="2:44" x14ac:dyDescent="0.25">
      <c r="B4271" s="1" t="str">
        <f>IF(I4271="","",
(IF(N4271=FİLTRE!$H$6,2,0)+IF(FİLTRE!$H$6="TOPLAM",2,0))
)</f>
        <v/>
      </c>
      <c r="C4271">
        <f>IF(FİLTRE!$M$5="",9,(IF(U4271&gt;=FİLTRE!$M$5,1,0)))</f>
        <v>1</v>
      </c>
      <c r="D4271" s="1">
        <f>IF(FİLTRE!$M$6="",9,(IF('SKT LİSTESİ'!P4271&lt;=FİLTRE!$M$6,1,0)))</f>
        <v>1</v>
      </c>
      <c r="E4271" s="25" t="str">
        <f>IF(I4271="","",(COUNTIFS($L$4:L4271,L4271)))</f>
        <v/>
      </c>
      <c r="F4271" s="13">
        <f>IF(OR(B4271&lt;&gt;2,C4271&lt;&gt;1,D4271&lt;&gt;1,H4271&lt;&gt;1),0,
COUNTIFS($B$4:B4271,2,$C$4:C4271,1,$D$4:D4271,1,$H$4:H4271,1))</f>
        <v>0</v>
      </c>
      <c r="G4271" s="26" t="str">
        <f>IF(I4271="","",(COUNTIF($E$4:E4271,E4271)))</f>
        <v/>
      </c>
      <c r="H4271" s="1">
        <f>IF(AND(J4271="SAYIM",FİLTRE!$H$5="RAFTA",U4271&lt;&gt;0),1,0)+
IF(AND(J4271="İADE DEPO",FİLTRE!$H$5="İADE DEPO"),1,0)+
IF(FİLTRE!$H$5="TÜMÜ",1,0)+
IF(AND(J4271="FİRMA İADE",FİLTRE!$H$5="FİRMA İADE"),1,0)+
IF(AND(J4271="İMHA",FİLTRE!$H$5="İMHA"),1,0)</f>
        <v>1</v>
      </c>
      <c r="I4271" s="99"/>
      <c r="J4271" s="100"/>
      <c r="K4271" s="100"/>
      <c r="L4271" s="101"/>
      <c r="M4271" s="102"/>
      <c r="N4271" s="101"/>
      <c r="O4271" s="99"/>
      <c r="P4271" s="103"/>
      <c r="Q4271" s="104"/>
      <c r="R4271" s="50"/>
      <c r="S4271" s="105"/>
      <c r="T4271" s="106"/>
      <c r="U4271" s="107"/>
      <c r="V4271" s="108"/>
      <c r="W4271" s="107"/>
      <c r="X4271" s="107"/>
      <c r="AA4271" s="107"/>
      <c r="AB4271" s="110"/>
      <c r="AC4271" s="110"/>
      <c r="AE4271" s="105"/>
      <c r="AF4271" s="105"/>
      <c r="AR4271" s="112"/>
    </row>
    <row r="4272" spans="2:44" x14ac:dyDescent="0.25">
      <c r="B4272" s="1" t="str">
        <f>IF(I4272="","",
(IF(N4272=FİLTRE!$H$6,2,0)+IF(FİLTRE!$H$6="TOPLAM",2,0))
)</f>
        <v/>
      </c>
      <c r="C4272">
        <f>IF(FİLTRE!$M$5="",9,(IF(U4272&gt;=FİLTRE!$M$5,1,0)))</f>
        <v>1</v>
      </c>
      <c r="D4272" s="1">
        <f>IF(FİLTRE!$M$6="",9,(IF('SKT LİSTESİ'!P4272&lt;=FİLTRE!$M$6,1,0)))</f>
        <v>1</v>
      </c>
      <c r="E4272" s="25" t="str">
        <f>IF(I4272="","",(COUNTIFS($L$4:L4272,L4272)))</f>
        <v/>
      </c>
      <c r="F4272" s="13">
        <f>IF(OR(B4272&lt;&gt;2,C4272&lt;&gt;1,D4272&lt;&gt;1,H4272&lt;&gt;1),0,
COUNTIFS($B$4:B4272,2,$C$4:C4272,1,$D$4:D4272,1,$H$4:H4272,1))</f>
        <v>0</v>
      </c>
      <c r="G4272" s="26" t="str">
        <f>IF(I4272="","",(COUNTIF($E$4:E4272,E4272)))</f>
        <v/>
      </c>
      <c r="H4272" s="1">
        <f>IF(AND(J4272="SAYIM",FİLTRE!$H$5="RAFTA",U4272&lt;&gt;0),1,0)+
IF(AND(J4272="İADE DEPO",FİLTRE!$H$5="İADE DEPO"),1,0)+
IF(FİLTRE!$H$5="TÜMÜ",1,0)+
IF(AND(J4272="FİRMA İADE",FİLTRE!$H$5="FİRMA İADE"),1,0)+
IF(AND(J4272="İMHA",FİLTRE!$H$5="İMHA"),1,0)</f>
        <v>1</v>
      </c>
      <c r="I4272" s="99"/>
      <c r="J4272" s="100"/>
      <c r="K4272" s="100"/>
      <c r="L4272" s="101"/>
      <c r="M4272" s="102"/>
      <c r="N4272" s="101"/>
      <c r="O4272" s="99"/>
      <c r="P4272" s="103"/>
      <c r="Q4272" s="104"/>
      <c r="R4272" s="50"/>
      <c r="S4272" s="105"/>
      <c r="T4272" s="106"/>
      <c r="U4272" s="107"/>
      <c r="V4272" s="108"/>
      <c r="W4272" s="107"/>
      <c r="X4272" s="107"/>
      <c r="AA4272" s="107"/>
      <c r="AB4272" s="110"/>
      <c r="AC4272" s="110"/>
      <c r="AE4272" s="105"/>
      <c r="AF4272" s="105"/>
      <c r="AR4272" s="112"/>
    </row>
    <row r="4273" spans="2:44" x14ac:dyDescent="0.25">
      <c r="B4273" s="1" t="str">
        <f>IF(I4273="","",
(IF(N4273=FİLTRE!$H$6,2,0)+IF(FİLTRE!$H$6="TOPLAM",2,0))
)</f>
        <v/>
      </c>
      <c r="C4273">
        <f>IF(FİLTRE!$M$5="",9,(IF(U4273&gt;=FİLTRE!$M$5,1,0)))</f>
        <v>1</v>
      </c>
      <c r="D4273" s="1">
        <f>IF(FİLTRE!$M$6="",9,(IF('SKT LİSTESİ'!P4273&lt;=FİLTRE!$M$6,1,0)))</f>
        <v>1</v>
      </c>
      <c r="E4273" s="25" t="str">
        <f>IF(I4273="","",(COUNTIFS($L$4:L4273,L4273)))</f>
        <v/>
      </c>
      <c r="F4273" s="13">
        <f>IF(OR(B4273&lt;&gt;2,C4273&lt;&gt;1,D4273&lt;&gt;1,H4273&lt;&gt;1),0,
COUNTIFS($B$4:B4273,2,$C$4:C4273,1,$D$4:D4273,1,$H$4:H4273,1))</f>
        <v>0</v>
      </c>
      <c r="G4273" s="26" t="str">
        <f>IF(I4273="","",(COUNTIF($E$4:E4273,E4273)))</f>
        <v/>
      </c>
      <c r="H4273" s="1">
        <f>IF(AND(J4273="SAYIM",FİLTRE!$H$5="RAFTA",U4273&lt;&gt;0),1,0)+
IF(AND(J4273="İADE DEPO",FİLTRE!$H$5="İADE DEPO"),1,0)+
IF(FİLTRE!$H$5="TÜMÜ",1,0)+
IF(AND(J4273="FİRMA İADE",FİLTRE!$H$5="FİRMA İADE"),1,0)+
IF(AND(J4273="İMHA",FİLTRE!$H$5="İMHA"),1,0)</f>
        <v>1</v>
      </c>
      <c r="I4273" s="99"/>
      <c r="J4273" s="100"/>
      <c r="K4273" s="100"/>
      <c r="L4273" s="101"/>
      <c r="M4273" s="102"/>
      <c r="N4273" s="101"/>
      <c r="O4273" s="99"/>
      <c r="P4273" s="103"/>
      <c r="Q4273" s="104"/>
      <c r="R4273" s="50"/>
      <c r="S4273" s="105"/>
      <c r="T4273" s="106"/>
      <c r="U4273" s="107"/>
      <c r="V4273" s="108"/>
      <c r="W4273" s="107"/>
      <c r="X4273" s="107"/>
      <c r="AA4273" s="107"/>
      <c r="AB4273" s="110"/>
      <c r="AC4273" s="110"/>
      <c r="AE4273" s="105"/>
      <c r="AF4273" s="105"/>
      <c r="AR4273" s="112"/>
    </row>
    <row r="4274" spans="2:44" x14ac:dyDescent="0.25">
      <c r="B4274" s="1" t="str">
        <f>IF(I4274="","",
(IF(N4274=FİLTRE!$H$6,2,0)+IF(FİLTRE!$H$6="TOPLAM",2,0))
)</f>
        <v/>
      </c>
      <c r="C4274">
        <f>IF(FİLTRE!$M$5="",9,(IF(U4274&gt;=FİLTRE!$M$5,1,0)))</f>
        <v>1</v>
      </c>
      <c r="D4274" s="1">
        <f>IF(FİLTRE!$M$6="",9,(IF('SKT LİSTESİ'!P4274&lt;=FİLTRE!$M$6,1,0)))</f>
        <v>1</v>
      </c>
      <c r="E4274" s="25" t="str">
        <f>IF(I4274="","",(COUNTIFS($L$4:L4274,L4274)))</f>
        <v/>
      </c>
      <c r="F4274" s="13">
        <f>IF(OR(B4274&lt;&gt;2,C4274&lt;&gt;1,D4274&lt;&gt;1,H4274&lt;&gt;1),0,
COUNTIFS($B$4:B4274,2,$C$4:C4274,1,$D$4:D4274,1,$H$4:H4274,1))</f>
        <v>0</v>
      </c>
      <c r="G4274" s="26" t="str">
        <f>IF(I4274="","",(COUNTIF($E$4:E4274,E4274)))</f>
        <v/>
      </c>
      <c r="H4274" s="1">
        <f>IF(AND(J4274="SAYIM",FİLTRE!$H$5="RAFTA",U4274&lt;&gt;0),1,0)+
IF(AND(J4274="İADE DEPO",FİLTRE!$H$5="İADE DEPO"),1,0)+
IF(FİLTRE!$H$5="TÜMÜ",1,0)+
IF(AND(J4274="FİRMA İADE",FİLTRE!$H$5="FİRMA İADE"),1,0)+
IF(AND(J4274="İMHA",FİLTRE!$H$5="İMHA"),1,0)</f>
        <v>1</v>
      </c>
      <c r="I4274" s="99"/>
      <c r="J4274" s="100"/>
      <c r="K4274" s="100"/>
      <c r="L4274" s="101"/>
      <c r="M4274" s="102"/>
      <c r="N4274" s="101"/>
      <c r="O4274" s="99"/>
      <c r="P4274" s="103"/>
      <c r="Q4274" s="104"/>
      <c r="R4274" s="50"/>
      <c r="S4274" s="105"/>
      <c r="T4274" s="106"/>
      <c r="U4274" s="107"/>
      <c r="V4274" s="108"/>
      <c r="W4274" s="107"/>
      <c r="X4274" s="107"/>
      <c r="AA4274" s="107"/>
      <c r="AB4274" s="110"/>
      <c r="AC4274" s="110"/>
      <c r="AE4274" s="105"/>
      <c r="AF4274" s="105"/>
      <c r="AR4274" s="112"/>
    </row>
    <row r="4275" spans="2:44" x14ac:dyDescent="0.25">
      <c r="B4275" s="1" t="str">
        <f>IF(I4275="","",
(IF(N4275=FİLTRE!$H$6,2,0)+IF(FİLTRE!$H$6="TOPLAM",2,0))
)</f>
        <v/>
      </c>
      <c r="C4275">
        <f>IF(FİLTRE!$M$5="",9,(IF(U4275&gt;=FİLTRE!$M$5,1,0)))</f>
        <v>1</v>
      </c>
      <c r="D4275" s="1">
        <f>IF(FİLTRE!$M$6="",9,(IF('SKT LİSTESİ'!P4275&lt;=FİLTRE!$M$6,1,0)))</f>
        <v>1</v>
      </c>
      <c r="E4275" s="25" t="str">
        <f>IF(I4275="","",(COUNTIFS($L$4:L4275,L4275)))</f>
        <v/>
      </c>
      <c r="F4275" s="13">
        <f>IF(OR(B4275&lt;&gt;2,C4275&lt;&gt;1,D4275&lt;&gt;1,H4275&lt;&gt;1),0,
COUNTIFS($B$4:B4275,2,$C$4:C4275,1,$D$4:D4275,1,$H$4:H4275,1))</f>
        <v>0</v>
      </c>
      <c r="G4275" s="26" t="str">
        <f>IF(I4275="","",(COUNTIF($E$4:E4275,E4275)))</f>
        <v/>
      </c>
      <c r="H4275" s="1">
        <f>IF(AND(J4275="SAYIM",FİLTRE!$H$5="RAFTA",U4275&lt;&gt;0),1,0)+
IF(AND(J4275="İADE DEPO",FİLTRE!$H$5="İADE DEPO"),1,0)+
IF(FİLTRE!$H$5="TÜMÜ",1,0)+
IF(AND(J4275="FİRMA İADE",FİLTRE!$H$5="FİRMA İADE"),1,0)+
IF(AND(J4275="İMHA",FİLTRE!$H$5="İMHA"),1,0)</f>
        <v>1</v>
      </c>
      <c r="I4275" s="99"/>
      <c r="J4275" s="100"/>
      <c r="K4275" s="100"/>
      <c r="L4275" s="101"/>
      <c r="M4275" s="102"/>
      <c r="N4275" s="101"/>
      <c r="O4275" s="99"/>
      <c r="P4275" s="103"/>
      <c r="Q4275" s="104"/>
      <c r="R4275" s="50"/>
      <c r="S4275" s="105"/>
      <c r="T4275" s="106"/>
      <c r="U4275" s="107"/>
      <c r="V4275" s="108"/>
      <c r="W4275" s="107"/>
      <c r="X4275" s="107"/>
      <c r="AA4275" s="107"/>
      <c r="AB4275" s="110"/>
      <c r="AC4275" s="110"/>
      <c r="AE4275" s="105"/>
      <c r="AF4275" s="105"/>
      <c r="AR4275" s="112"/>
    </row>
    <row r="4276" spans="2:44" x14ac:dyDescent="0.25">
      <c r="B4276" s="1" t="str">
        <f>IF(I4276="","",
(IF(N4276=FİLTRE!$H$6,2,0)+IF(FİLTRE!$H$6="TOPLAM",2,0))
)</f>
        <v/>
      </c>
      <c r="C4276">
        <f>IF(FİLTRE!$M$5="",9,(IF(U4276&gt;=FİLTRE!$M$5,1,0)))</f>
        <v>1</v>
      </c>
      <c r="D4276" s="1">
        <f>IF(FİLTRE!$M$6="",9,(IF('SKT LİSTESİ'!P4276&lt;=FİLTRE!$M$6,1,0)))</f>
        <v>1</v>
      </c>
      <c r="E4276" s="25" t="str">
        <f>IF(I4276="","",(COUNTIFS($L$4:L4276,L4276)))</f>
        <v/>
      </c>
      <c r="F4276" s="13">
        <f>IF(OR(B4276&lt;&gt;2,C4276&lt;&gt;1,D4276&lt;&gt;1,H4276&lt;&gt;1),0,
COUNTIFS($B$4:B4276,2,$C$4:C4276,1,$D$4:D4276,1,$H$4:H4276,1))</f>
        <v>0</v>
      </c>
      <c r="G4276" s="26" t="str">
        <f>IF(I4276="","",(COUNTIF($E$4:E4276,E4276)))</f>
        <v/>
      </c>
      <c r="H4276" s="1">
        <f>IF(AND(J4276="SAYIM",FİLTRE!$H$5="RAFTA",U4276&lt;&gt;0),1,0)+
IF(AND(J4276="İADE DEPO",FİLTRE!$H$5="İADE DEPO"),1,0)+
IF(FİLTRE!$H$5="TÜMÜ",1,0)+
IF(AND(J4276="FİRMA İADE",FİLTRE!$H$5="FİRMA İADE"),1,0)+
IF(AND(J4276="İMHA",FİLTRE!$H$5="İMHA"),1,0)</f>
        <v>1</v>
      </c>
      <c r="I4276" s="99"/>
      <c r="J4276" s="100"/>
      <c r="K4276" s="100"/>
      <c r="L4276" s="101"/>
      <c r="M4276" s="102"/>
      <c r="N4276" s="101"/>
      <c r="O4276" s="99"/>
      <c r="P4276" s="103"/>
      <c r="Q4276" s="104"/>
      <c r="R4276" s="50"/>
      <c r="S4276" s="105"/>
      <c r="T4276" s="106"/>
      <c r="U4276" s="107"/>
      <c r="V4276" s="108"/>
      <c r="W4276" s="107"/>
      <c r="X4276" s="107"/>
      <c r="AA4276" s="107"/>
      <c r="AB4276" s="110"/>
      <c r="AC4276" s="110"/>
      <c r="AE4276" s="105"/>
      <c r="AF4276" s="105"/>
      <c r="AR4276" s="112"/>
    </row>
    <row r="4277" spans="2:44" x14ac:dyDescent="0.25">
      <c r="B4277" s="1" t="str">
        <f>IF(I4277="","",
(IF(N4277=FİLTRE!$H$6,2,0)+IF(FİLTRE!$H$6="TOPLAM",2,0))
)</f>
        <v/>
      </c>
      <c r="C4277">
        <f>IF(FİLTRE!$M$5="",9,(IF(U4277&gt;=FİLTRE!$M$5,1,0)))</f>
        <v>1</v>
      </c>
      <c r="D4277" s="1">
        <f>IF(FİLTRE!$M$6="",9,(IF('SKT LİSTESİ'!P4277&lt;=FİLTRE!$M$6,1,0)))</f>
        <v>1</v>
      </c>
      <c r="E4277" s="25" t="str">
        <f>IF(I4277="","",(COUNTIFS($L$4:L4277,L4277)))</f>
        <v/>
      </c>
      <c r="F4277" s="13">
        <f>IF(OR(B4277&lt;&gt;2,C4277&lt;&gt;1,D4277&lt;&gt;1,H4277&lt;&gt;1),0,
COUNTIFS($B$4:B4277,2,$C$4:C4277,1,$D$4:D4277,1,$H$4:H4277,1))</f>
        <v>0</v>
      </c>
      <c r="G4277" s="26" t="str">
        <f>IF(I4277="","",(COUNTIF($E$4:E4277,E4277)))</f>
        <v/>
      </c>
      <c r="H4277" s="1">
        <f>IF(AND(J4277="SAYIM",FİLTRE!$H$5="RAFTA",U4277&lt;&gt;0),1,0)+
IF(AND(J4277="İADE DEPO",FİLTRE!$H$5="İADE DEPO"),1,0)+
IF(FİLTRE!$H$5="TÜMÜ",1,0)+
IF(AND(J4277="FİRMA İADE",FİLTRE!$H$5="FİRMA İADE"),1,0)+
IF(AND(J4277="İMHA",FİLTRE!$H$5="İMHA"),1,0)</f>
        <v>1</v>
      </c>
      <c r="I4277" s="99"/>
      <c r="J4277" s="100"/>
      <c r="K4277" s="100"/>
      <c r="L4277" s="101"/>
      <c r="M4277" s="102"/>
      <c r="N4277" s="101"/>
      <c r="O4277" s="99"/>
      <c r="P4277" s="103"/>
      <c r="Q4277" s="104"/>
      <c r="R4277" s="50"/>
      <c r="S4277" s="105"/>
      <c r="T4277" s="106"/>
      <c r="U4277" s="107"/>
      <c r="V4277" s="108"/>
      <c r="W4277" s="107"/>
      <c r="X4277" s="107"/>
      <c r="AA4277" s="107"/>
      <c r="AB4277" s="110"/>
      <c r="AC4277" s="110"/>
      <c r="AE4277" s="105"/>
      <c r="AF4277" s="105"/>
      <c r="AR4277" s="112"/>
    </row>
    <row r="4278" spans="2:44" x14ac:dyDescent="0.25">
      <c r="B4278" s="1" t="str">
        <f>IF(I4278="","",
(IF(N4278=FİLTRE!$H$6,2,0)+IF(FİLTRE!$H$6="TOPLAM",2,0))
)</f>
        <v/>
      </c>
      <c r="C4278">
        <f>IF(FİLTRE!$M$5="",9,(IF(U4278&gt;=FİLTRE!$M$5,1,0)))</f>
        <v>1</v>
      </c>
      <c r="D4278" s="1">
        <f>IF(FİLTRE!$M$6="",9,(IF('SKT LİSTESİ'!P4278&lt;=FİLTRE!$M$6,1,0)))</f>
        <v>1</v>
      </c>
      <c r="E4278" s="25" t="str">
        <f>IF(I4278="","",(COUNTIFS($L$4:L4278,L4278)))</f>
        <v/>
      </c>
      <c r="F4278" s="13">
        <f>IF(OR(B4278&lt;&gt;2,C4278&lt;&gt;1,D4278&lt;&gt;1,H4278&lt;&gt;1),0,
COUNTIFS($B$4:B4278,2,$C$4:C4278,1,$D$4:D4278,1,$H$4:H4278,1))</f>
        <v>0</v>
      </c>
      <c r="G4278" s="26" t="str">
        <f>IF(I4278="","",(COUNTIF($E$4:E4278,E4278)))</f>
        <v/>
      </c>
      <c r="H4278" s="1">
        <f>IF(AND(J4278="SAYIM",FİLTRE!$H$5="RAFTA",U4278&lt;&gt;0),1,0)+
IF(AND(J4278="İADE DEPO",FİLTRE!$H$5="İADE DEPO"),1,0)+
IF(FİLTRE!$H$5="TÜMÜ",1,0)+
IF(AND(J4278="FİRMA İADE",FİLTRE!$H$5="FİRMA İADE"),1,0)+
IF(AND(J4278="İMHA",FİLTRE!$H$5="İMHA"),1,0)</f>
        <v>1</v>
      </c>
      <c r="I4278" s="99"/>
      <c r="J4278" s="100"/>
      <c r="K4278" s="100"/>
      <c r="L4278" s="101"/>
      <c r="M4278" s="102"/>
      <c r="N4278" s="101"/>
      <c r="O4278" s="99"/>
      <c r="P4278" s="103"/>
      <c r="Q4278" s="104"/>
      <c r="R4278" s="50"/>
      <c r="S4278" s="105"/>
      <c r="T4278" s="106"/>
      <c r="U4278" s="107"/>
      <c r="V4278" s="108"/>
      <c r="W4278" s="107"/>
      <c r="X4278" s="107"/>
      <c r="AA4278" s="107"/>
      <c r="AB4278" s="110"/>
      <c r="AC4278" s="110"/>
      <c r="AE4278" s="105"/>
      <c r="AF4278" s="105"/>
      <c r="AR4278" s="112"/>
    </row>
    <row r="4279" spans="2:44" x14ac:dyDescent="0.25">
      <c r="B4279" s="1" t="str">
        <f>IF(I4279="","",
(IF(N4279=FİLTRE!$H$6,2,0)+IF(FİLTRE!$H$6="TOPLAM",2,0))
)</f>
        <v/>
      </c>
      <c r="C4279">
        <f>IF(FİLTRE!$M$5="",9,(IF(U4279&gt;=FİLTRE!$M$5,1,0)))</f>
        <v>1</v>
      </c>
      <c r="D4279" s="1">
        <f>IF(FİLTRE!$M$6="",9,(IF('SKT LİSTESİ'!P4279&lt;=FİLTRE!$M$6,1,0)))</f>
        <v>1</v>
      </c>
      <c r="E4279" s="25" t="str">
        <f>IF(I4279="","",(COUNTIFS($L$4:L4279,L4279)))</f>
        <v/>
      </c>
      <c r="F4279" s="13">
        <f>IF(OR(B4279&lt;&gt;2,C4279&lt;&gt;1,D4279&lt;&gt;1,H4279&lt;&gt;1),0,
COUNTIFS($B$4:B4279,2,$C$4:C4279,1,$D$4:D4279,1,$H$4:H4279,1))</f>
        <v>0</v>
      </c>
      <c r="G4279" s="26" t="str">
        <f>IF(I4279="","",(COUNTIF($E$4:E4279,E4279)))</f>
        <v/>
      </c>
      <c r="H4279" s="1">
        <f>IF(AND(J4279="SAYIM",FİLTRE!$H$5="RAFTA",U4279&lt;&gt;0),1,0)+
IF(AND(J4279="İADE DEPO",FİLTRE!$H$5="İADE DEPO"),1,0)+
IF(FİLTRE!$H$5="TÜMÜ",1,0)+
IF(AND(J4279="FİRMA İADE",FİLTRE!$H$5="FİRMA İADE"),1,0)+
IF(AND(J4279="İMHA",FİLTRE!$H$5="İMHA"),1,0)</f>
        <v>1</v>
      </c>
      <c r="I4279" s="99"/>
      <c r="J4279" s="100"/>
      <c r="K4279" s="100"/>
      <c r="L4279" s="101"/>
      <c r="M4279" s="102"/>
      <c r="N4279" s="101"/>
      <c r="O4279" s="99"/>
      <c r="P4279" s="103"/>
      <c r="Q4279" s="104"/>
      <c r="R4279" s="50"/>
      <c r="S4279" s="105"/>
      <c r="T4279" s="106"/>
      <c r="U4279" s="107"/>
      <c r="V4279" s="108"/>
      <c r="W4279" s="107"/>
      <c r="X4279" s="107"/>
      <c r="AA4279" s="107"/>
      <c r="AB4279" s="110"/>
      <c r="AC4279" s="110"/>
      <c r="AE4279" s="105"/>
      <c r="AF4279" s="105"/>
      <c r="AR4279" s="112"/>
    </row>
    <row r="4280" spans="2:44" x14ac:dyDescent="0.25">
      <c r="B4280" s="1" t="str">
        <f>IF(I4280="","",
(IF(N4280=FİLTRE!$H$6,2,0)+IF(FİLTRE!$H$6="TOPLAM",2,0))
)</f>
        <v/>
      </c>
      <c r="C4280">
        <f>IF(FİLTRE!$M$5="",9,(IF(U4280&gt;=FİLTRE!$M$5,1,0)))</f>
        <v>1</v>
      </c>
      <c r="D4280" s="1">
        <f>IF(FİLTRE!$M$6="",9,(IF('SKT LİSTESİ'!P4280&lt;=FİLTRE!$M$6,1,0)))</f>
        <v>1</v>
      </c>
      <c r="E4280" s="25" t="str">
        <f>IF(I4280="","",(COUNTIFS($L$4:L4280,L4280)))</f>
        <v/>
      </c>
      <c r="F4280" s="13">
        <f>IF(OR(B4280&lt;&gt;2,C4280&lt;&gt;1,D4280&lt;&gt;1,H4280&lt;&gt;1),0,
COUNTIFS($B$4:B4280,2,$C$4:C4280,1,$D$4:D4280,1,$H$4:H4280,1))</f>
        <v>0</v>
      </c>
      <c r="G4280" s="26" t="str">
        <f>IF(I4280="","",(COUNTIF($E$4:E4280,E4280)))</f>
        <v/>
      </c>
      <c r="H4280" s="1">
        <f>IF(AND(J4280="SAYIM",FİLTRE!$H$5="RAFTA",U4280&lt;&gt;0),1,0)+
IF(AND(J4280="İADE DEPO",FİLTRE!$H$5="İADE DEPO"),1,0)+
IF(FİLTRE!$H$5="TÜMÜ",1,0)+
IF(AND(J4280="FİRMA İADE",FİLTRE!$H$5="FİRMA İADE"),1,0)+
IF(AND(J4280="İMHA",FİLTRE!$H$5="İMHA"),1,0)</f>
        <v>1</v>
      </c>
      <c r="I4280" s="99"/>
      <c r="J4280" s="100"/>
      <c r="K4280" s="100"/>
      <c r="L4280" s="101"/>
      <c r="M4280" s="102"/>
      <c r="N4280" s="101"/>
      <c r="O4280" s="99"/>
      <c r="P4280" s="103"/>
      <c r="Q4280" s="104"/>
      <c r="R4280" s="50"/>
      <c r="S4280" s="105"/>
      <c r="T4280" s="106"/>
      <c r="U4280" s="107"/>
      <c r="V4280" s="108"/>
      <c r="W4280" s="107"/>
      <c r="X4280" s="107"/>
      <c r="AA4280" s="107"/>
      <c r="AB4280" s="110"/>
      <c r="AC4280" s="110"/>
      <c r="AE4280" s="105"/>
      <c r="AF4280" s="105"/>
      <c r="AR4280" s="112"/>
    </row>
    <row r="4281" spans="2:44" x14ac:dyDescent="0.25">
      <c r="B4281" s="1" t="str">
        <f>IF(I4281="","",
(IF(N4281=FİLTRE!$H$6,2,0)+IF(FİLTRE!$H$6="TOPLAM",2,0))
)</f>
        <v/>
      </c>
      <c r="C4281">
        <f>IF(FİLTRE!$M$5="",9,(IF(U4281&gt;=FİLTRE!$M$5,1,0)))</f>
        <v>1</v>
      </c>
      <c r="D4281" s="1">
        <f>IF(FİLTRE!$M$6="",9,(IF('SKT LİSTESİ'!P4281&lt;=FİLTRE!$M$6,1,0)))</f>
        <v>1</v>
      </c>
      <c r="E4281" s="25" t="str">
        <f>IF(I4281="","",(COUNTIFS($L$4:L4281,L4281)))</f>
        <v/>
      </c>
      <c r="F4281" s="13">
        <f>IF(OR(B4281&lt;&gt;2,C4281&lt;&gt;1,D4281&lt;&gt;1,H4281&lt;&gt;1),0,
COUNTIFS($B$4:B4281,2,$C$4:C4281,1,$D$4:D4281,1,$H$4:H4281,1))</f>
        <v>0</v>
      </c>
      <c r="G4281" s="26" t="str">
        <f>IF(I4281="","",(COUNTIF($E$4:E4281,E4281)))</f>
        <v/>
      </c>
      <c r="H4281" s="1">
        <f>IF(AND(J4281="SAYIM",FİLTRE!$H$5="RAFTA",U4281&lt;&gt;0),1,0)+
IF(AND(J4281="İADE DEPO",FİLTRE!$H$5="İADE DEPO"),1,0)+
IF(FİLTRE!$H$5="TÜMÜ",1,0)+
IF(AND(J4281="FİRMA İADE",FİLTRE!$H$5="FİRMA İADE"),1,0)+
IF(AND(J4281="İMHA",FİLTRE!$H$5="İMHA"),1,0)</f>
        <v>1</v>
      </c>
      <c r="I4281" s="99"/>
      <c r="J4281" s="100"/>
      <c r="K4281" s="100"/>
      <c r="L4281" s="101"/>
      <c r="M4281" s="102"/>
      <c r="N4281" s="101"/>
      <c r="O4281" s="99"/>
      <c r="P4281" s="103"/>
      <c r="Q4281" s="104"/>
      <c r="R4281" s="50"/>
      <c r="S4281" s="105"/>
      <c r="T4281" s="106"/>
      <c r="U4281" s="107"/>
      <c r="V4281" s="108"/>
      <c r="W4281" s="107"/>
      <c r="X4281" s="107"/>
      <c r="AA4281" s="107"/>
      <c r="AB4281" s="110"/>
      <c r="AC4281" s="110"/>
      <c r="AE4281" s="105"/>
      <c r="AF4281" s="105"/>
      <c r="AR4281" s="112"/>
    </row>
    <row r="4282" spans="2:44" x14ac:dyDescent="0.25">
      <c r="B4282" s="1" t="str">
        <f>IF(I4282="","",
(IF(N4282=FİLTRE!$H$6,2,0)+IF(FİLTRE!$H$6="TOPLAM",2,0))
)</f>
        <v/>
      </c>
      <c r="C4282">
        <f>IF(FİLTRE!$M$5="",9,(IF(U4282&gt;=FİLTRE!$M$5,1,0)))</f>
        <v>1</v>
      </c>
      <c r="D4282" s="1">
        <f>IF(FİLTRE!$M$6="",9,(IF('SKT LİSTESİ'!P4282&lt;=FİLTRE!$M$6,1,0)))</f>
        <v>1</v>
      </c>
      <c r="E4282" s="25" t="str">
        <f>IF(I4282="","",(COUNTIFS($L$4:L4282,L4282)))</f>
        <v/>
      </c>
      <c r="F4282" s="13">
        <f>IF(OR(B4282&lt;&gt;2,C4282&lt;&gt;1,D4282&lt;&gt;1,H4282&lt;&gt;1),0,
COUNTIFS($B$4:B4282,2,$C$4:C4282,1,$D$4:D4282,1,$H$4:H4282,1))</f>
        <v>0</v>
      </c>
      <c r="G4282" s="26" t="str">
        <f>IF(I4282="","",(COUNTIF($E$4:E4282,E4282)))</f>
        <v/>
      </c>
      <c r="H4282" s="1">
        <f>IF(AND(J4282="SAYIM",FİLTRE!$H$5="RAFTA",U4282&lt;&gt;0),1,0)+
IF(AND(J4282="İADE DEPO",FİLTRE!$H$5="İADE DEPO"),1,0)+
IF(FİLTRE!$H$5="TÜMÜ",1,0)+
IF(AND(J4282="FİRMA İADE",FİLTRE!$H$5="FİRMA İADE"),1,0)+
IF(AND(J4282="İMHA",FİLTRE!$H$5="İMHA"),1,0)</f>
        <v>1</v>
      </c>
      <c r="I4282" s="99"/>
      <c r="J4282" s="100"/>
      <c r="K4282" s="100"/>
      <c r="L4282" s="101"/>
      <c r="M4282" s="102"/>
      <c r="N4282" s="101"/>
      <c r="O4282" s="99"/>
      <c r="P4282" s="103"/>
      <c r="Q4282" s="104"/>
      <c r="R4282" s="50"/>
      <c r="S4282" s="105"/>
      <c r="T4282" s="106"/>
      <c r="U4282" s="107"/>
      <c r="V4282" s="108"/>
      <c r="W4282" s="107"/>
      <c r="X4282" s="107"/>
      <c r="AA4282" s="107"/>
      <c r="AB4282" s="110"/>
      <c r="AC4282" s="110"/>
      <c r="AE4282" s="105"/>
      <c r="AF4282" s="105"/>
      <c r="AR4282" s="112"/>
    </row>
    <row r="4283" spans="2:44" x14ac:dyDescent="0.25">
      <c r="B4283" s="1" t="str">
        <f>IF(I4283="","",
(IF(N4283=FİLTRE!$H$6,2,0)+IF(FİLTRE!$H$6="TOPLAM",2,0))
)</f>
        <v/>
      </c>
      <c r="C4283">
        <f>IF(FİLTRE!$M$5="",9,(IF(U4283&gt;=FİLTRE!$M$5,1,0)))</f>
        <v>1</v>
      </c>
      <c r="D4283" s="1">
        <f>IF(FİLTRE!$M$6="",9,(IF('SKT LİSTESİ'!P4283&lt;=FİLTRE!$M$6,1,0)))</f>
        <v>1</v>
      </c>
      <c r="E4283" s="25" t="str">
        <f>IF(I4283="","",(COUNTIFS($L$4:L4283,L4283)))</f>
        <v/>
      </c>
      <c r="F4283" s="13">
        <f>IF(OR(B4283&lt;&gt;2,C4283&lt;&gt;1,D4283&lt;&gt;1,H4283&lt;&gt;1),0,
COUNTIFS($B$4:B4283,2,$C$4:C4283,1,$D$4:D4283,1,$H$4:H4283,1))</f>
        <v>0</v>
      </c>
      <c r="G4283" s="26" t="str">
        <f>IF(I4283="","",(COUNTIF($E$4:E4283,E4283)))</f>
        <v/>
      </c>
      <c r="H4283" s="1">
        <f>IF(AND(J4283="SAYIM",FİLTRE!$H$5="RAFTA",U4283&lt;&gt;0),1,0)+
IF(AND(J4283="İADE DEPO",FİLTRE!$H$5="İADE DEPO"),1,0)+
IF(FİLTRE!$H$5="TÜMÜ",1,0)+
IF(AND(J4283="FİRMA İADE",FİLTRE!$H$5="FİRMA İADE"),1,0)+
IF(AND(J4283="İMHA",FİLTRE!$H$5="İMHA"),1,0)</f>
        <v>1</v>
      </c>
      <c r="I4283" s="99"/>
      <c r="J4283" s="100"/>
      <c r="K4283" s="100"/>
      <c r="L4283" s="101"/>
      <c r="M4283" s="102"/>
      <c r="N4283" s="101"/>
      <c r="O4283" s="99"/>
      <c r="P4283" s="103"/>
      <c r="Q4283" s="104"/>
      <c r="R4283" s="50"/>
      <c r="S4283" s="105"/>
      <c r="T4283" s="106"/>
      <c r="U4283" s="107"/>
      <c r="V4283" s="108"/>
      <c r="W4283" s="107"/>
      <c r="X4283" s="107"/>
      <c r="AA4283" s="107"/>
      <c r="AB4283" s="110"/>
      <c r="AC4283" s="110"/>
      <c r="AE4283" s="105"/>
      <c r="AF4283" s="105"/>
      <c r="AR4283" s="112"/>
    </row>
    <row r="4284" spans="2:44" x14ac:dyDescent="0.25">
      <c r="B4284" s="1" t="str">
        <f>IF(I4284="","",
(IF(N4284=FİLTRE!$H$6,2,0)+IF(FİLTRE!$H$6="TOPLAM",2,0))
)</f>
        <v/>
      </c>
      <c r="C4284">
        <f>IF(FİLTRE!$M$5="",9,(IF(U4284&gt;=FİLTRE!$M$5,1,0)))</f>
        <v>1</v>
      </c>
      <c r="D4284" s="1">
        <f>IF(FİLTRE!$M$6="",9,(IF('SKT LİSTESİ'!P4284&lt;=FİLTRE!$M$6,1,0)))</f>
        <v>1</v>
      </c>
      <c r="E4284" s="25" t="str">
        <f>IF(I4284="","",(COUNTIFS($L$4:L4284,L4284)))</f>
        <v/>
      </c>
      <c r="F4284" s="13">
        <f>IF(OR(B4284&lt;&gt;2,C4284&lt;&gt;1,D4284&lt;&gt;1,H4284&lt;&gt;1),0,
COUNTIFS($B$4:B4284,2,$C$4:C4284,1,$D$4:D4284,1,$H$4:H4284,1))</f>
        <v>0</v>
      </c>
      <c r="G4284" s="26" t="str">
        <f>IF(I4284="","",(COUNTIF($E$4:E4284,E4284)))</f>
        <v/>
      </c>
      <c r="H4284" s="1">
        <f>IF(AND(J4284="SAYIM",FİLTRE!$H$5="RAFTA",U4284&lt;&gt;0),1,0)+
IF(AND(J4284="İADE DEPO",FİLTRE!$H$5="İADE DEPO"),1,0)+
IF(FİLTRE!$H$5="TÜMÜ",1,0)+
IF(AND(J4284="FİRMA İADE",FİLTRE!$H$5="FİRMA İADE"),1,0)+
IF(AND(J4284="İMHA",FİLTRE!$H$5="İMHA"),1,0)</f>
        <v>1</v>
      </c>
      <c r="I4284" s="99"/>
      <c r="J4284" s="100"/>
      <c r="K4284" s="100"/>
      <c r="L4284" s="101"/>
      <c r="M4284" s="102"/>
      <c r="N4284" s="101"/>
      <c r="O4284" s="99"/>
      <c r="P4284" s="103"/>
      <c r="Q4284" s="104"/>
      <c r="R4284" s="50"/>
      <c r="S4284" s="105"/>
      <c r="T4284" s="106"/>
      <c r="U4284" s="107"/>
      <c r="V4284" s="108"/>
      <c r="W4284" s="107"/>
      <c r="X4284" s="107"/>
      <c r="AA4284" s="107"/>
      <c r="AB4284" s="110"/>
      <c r="AC4284" s="110"/>
      <c r="AE4284" s="105"/>
      <c r="AF4284" s="105"/>
      <c r="AR4284" s="112"/>
    </row>
    <row r="4285" spans="2:44" x14ac:dyDescent="0.25">
      <c r="B4285" s="1" t="str">
        <f>IF(I4285="","",
(IF(N4285=FİLTRE!$H$6,2,0)+IF(FİLTRE!$H$6="TOPLAM",2,0))
)</f>
        <v/>
      </c>
      <c r="C4285">
        <f>IF(FİLTRE!$M$5="",9,(IF(U4285&gt;=FİLTRE!$M$5,1,0)))</f>
        <v>1</v>
      </c>
      <c r="D4285" s="1">
        <f>IF(FİLTRE!$M$6="",9,(IF('SKT LİSTESİ'!P4285&lt;=FİLTRE!$M$6,1,0)))</f>
        <v>1</v>
      </c>
      <c r="E4285" s="25" t="str">
        <f>IF(I4285="","",(COUNTIFS($L$4:L4285,L4285)))</f>
        <v/>
      </c>
      <c r="F4285" s="13">
        <f>IF(OR(B4285&lt;&gt;2,C4285&lt;&gt;1,D4285&lt;&gt;1,H4285&lt;&gt;1),0,
COUNTIFS($B$4:B4285,2,$C$4:C4285,1,$D$4:D4285,1,$H$4:H4285,1))</f>
        <v>0</v>
      </c>
      <c r="G4285" s="26" t="str">
        <f>IF(I4285="","",(COUNTIF($E$4:E4285,E4285)))</f>
        <v/>
      </c>
      <c r="H4285" s="1">
        <f>IF(AND(J4285="SAYIM",FİLTRE!$H$5="RAFTA",U4285&lt;&gt;0),1,0)+
IF(AND(J4285="İADE DEPO",FİLTRE!$H$5="İADE DEPO"),1,0)+
IF(FİLTRE!$H$5="TÜMÜ",1,0)+
IF(AND(J4285="FİRMA İADE",FİLTRE!$H$5="FİRMA İADE"),1,0)+
IF(AND(J4285="İMHA",FİLTRE!$H$5="İMHA"),1,0)</f>
        <v>1</v>
      </c>
      <c r="I4285" s="99"/>
      <c r="J4285" s="100"/>
      <c r="K4285" s="100"/>
      <c r="L4285" s="101"/>
      <c r="M4285" s="102"/>
      <c r="N4285" s="101"/>
      <c r="O4285" s="99"/>
      <c r="P4285" s="103"/>
      <c r="Q4285" s="104"/>
      <c r="R4285" s="50"/>
      <c r="S4285" s="105"/>
      <c r="T4285" s="106"/>
      <c r="U4285" s="107"/>
      <c r="V4285" s="108"/>
      <c r="W4285" s="107"/>
      <c r="X4285" s="107"/>
      <c r="AA4285" s="107"/>
      <c r="AB4285" s="110"/>
      <c r="AC4285" s="110"/>
      <c r="AE4285" s="105"/>
      <c r="AF4285" s="105"/>
      <c r="AR4285" s="112"/>
    </row>
    <row r="4286" spans="2:44" x14ac:dyDescent="0.25">
      <c r="B4286" s="1" t="str">
        <f>IF(I4286="","",
(IF(N4286=FİLTRE!$H$6,2,0)+IF(FİLTRE!$H$6="TOPLAM",2,0))
)</f>
        <v/>
      </c>
      <c r="C4286">
        <f>IF(FİLTRE!$M$5="",9,(IF(U4286&gt;=FİLTRE!$M$5,1,0)))</f>
        <v>1</v>
      </c>
      <c r="D4286" s="1">
        <f>IF(FİLTRE!$M$6="",9,(IF('SKT LİSTESİ'!P4286&lt;=FİLTRE!$M$6,1,0)))</f>
        <v>1</v>
      </c>
      <c r="E4286" s="25" t="str">
        <f>IF(I4286="","",(COUNTIFS($L$4:L4286,L4286)))</f>
        <v/>
      </c>
      <c r="F4286" s="13">
        <f>IF(OR(B4286&lt;&gt;2,C4286&lt;&gt;1,D4286&lt;&gt;1,H4286&lt;&gt;1),0,
COUNTIFS($B$4:B4286,2,$C$4:C4286,1,$D$4:D4286,1,$H$4:H4286,1))</f>
        <v>0</v>
      </c>
      <c r="G4286" s="26" t="str">
        <f>IF(I4286="","",(COUNTIF($E$4:E4286,E4286)))</f>
        <v/>
      </c>
      <c r="H4286" s="1">
        <f>IF(AND(J4286="SAYIM",FİLTRE!$H$5="RAFTA",U4286&lt;&gt;0),1,0)+
IF(AND(J4286="İADE DEPO",FİLTRE!$H$5="İADE DEPO"),1,0)+
IF(FİLTRE!$H$5="TÜMÜ",1,0)+
IF(AND(J4286="FİRMA İADE",FİLTRE!$H$5="FİRMA İADE"),1,0)+
IF(AND(J4286="İMHA",FİLTRE!$H$5="İMHA"),1,0)</f>
        <v>1</v>
      </c>
      <c r="I4286" s="99"/>
      <c r="J4286" s="100"/>
      <c r="K4286" s="100"/>
      <c r="L4286" s="101"/>
      <c r="M4286" s="102"/>
      <c r="N4286" s="101"/>
      <c r="O4286" s="99"/>
      <c r="P4286" s="103"/>
      <c r="Q4286" s="104"/>
      <c r="R4286" s="50"/>
      <c r="S4286" s="105"/>
      <c r="T4286" s="106"/>
      <c r="U4286" s="107"/>
      <c r="V4286" s="108"/>
      <c r="W4286" s="107"/>
      <c r="X4286" s="107"/>
      <c r="AA4286" s="107"/>
      <c r="AB4286" s="110"/>
      <c r="AC4286" s="110"/>
      <c r="AE4286" s="105"/>
      <c r="AF4286" s="105"/>
      <c r="AR4286" s="112"/>
    </row>
    <row r="4287" spans="2:44" x14ac:dyDescent="0.25">
      <c r="B4287" s="1" t="str">
        <f>IF(I4287="","",
(IF(N4287=FİLTRE!$H$6,2,0)+IF(FİLTRE!$H$6="TOPLAM",2,0))
)</f>
        <v/>
      </c>
      <c r="C4287">
        <f>IF(FİLTRE!$M$5="",9,(IF(U4287&gt;=FİLTRE!$M$5,1,0)))</f>
        <v>1</v>
      </c>
      <c r="D4287" s="1">
        <f>IF(FİLTRE!$M$6="",9,(IF('SKT LİSTESİ'!P4287&lt;=FİLTRE!$M$6,1,0)))</f>
        <v>1</v>
      </c>
      <c r="E4287" s="25" t="str">
        <f>IF(I4287="","",(COUNTIFS($L$4:L4287,L4287)))</f>
        <v/>
      </c>
      <c r="F4287" s="13">
        <f>IF(OR(B4287&lt;&gt;2,C4287&lt;&gt;1,D4287&lt;&gt;1,H4287&lt;&gt;1),0,
COUNTIFS($B$4:B4287,2,$C$4:C4287,1,$D$4:D4287,1,$H$4:H4287,1))</f>
        <v>0</v>
      </c>
      <c r="G4287" s="26" t="str">
        <f>IF(I4287="","",(COUNTIF($E$4:E4287,E4287)))</f>
        <v/>
      </c>
      <c r="H4287" s="1">
        <f>IF(AND(J4287="SAYIM",FİLTRE!$H$5="RAFTA",U4287&lt;&gt;0),1,0)+
IF(AND(J4287="İADE DEPO",FİLTRE!$H$5="İADE DEPO"),1,0)+
IF(FİLTRE!$H$5="TÜMÜ",1,0)+
IF(AND(J4287="FİRMA İADE",FİLTRE!$H$5="FİRMA İADE"),1,0)+
IF(AND(J4287="İMHA",FİLTRE!$H$5="İMHA"),1,0)</f>
        <v>1</v>
      </c>
      <c r="I4287" s="99"/>
      <c r="J4287" s="100"/>
      <c r="K4287" s="100"/>
      <c r="L4287" s="101"/>
      <c r="M4287" s="102"/>
      <c r="N4287" s="101"/>
      <c r="O4287" s="99"/>
      <c r="P4287" s="103"/>
      <c r="Q4287" s="104"/>
      <c r="R4287" s="50"/>
      <c r="S4287" s="105"/>
      <c r="T4287" s="106"/>
      <c r="U4287" s="107"/>
      <c r="V4287" s="108"/>
      <c r="W4287" s="107"/>
      <c r="X4287" s="107"/>
      <c r="AA4287" s="107"/>
      <c r="AB4287" s="110"/>
      <c r="AC4287" s="110"/>
      <c r="AE4287" s="105"/>
      <c r="AF4287" s="105"/>
      <c r="AR4287" s="112"/>
    </row>
    <row r="4288" spans="2:44" x14ac:dyDescent="0.25">
      <c r="B4288" s="1" t="str">
        <f>IF(I4288="","",
(IF(N4288=FİLTRE!$H$6,2,0)+IF(FİLTRE!$H$6="TOPLAM",2,0))
)</f>
        <v/>
      </c>
      <c r="C4288">
        <f>IF(FİLTRE!$M$5="",9,(IF(U4288&gt;=FİLTRE!$M$5,1,0)))</f>
        <v>1</v>
      </c>
      <c r="D4288" s="1">
        <f>IF(FİLTRE!$M$6="",9,(IF('SKT LİSTESİ'!P4288&lt;=FİLTRE!$M$6,1,0)))</f>
        <v>1</v>
      </c>
      <c r="E4288" s="25" t="str">
        <f>IF(I4288="","",(COUNTIFS($L$4:L4288,L4288)))</f>
        <v/>
      </c>
      <c r="F4288" s="13">
        <f>IF(OR(B4288&lt;&gt;2,C4288&lt;&gt;1,D4288&lt;&gt;1,H4288&lt;&gt;1),0,
COUNTIFS($B$4:B4288,2,$C$4:C4288,1,$D$4:D4288,1,$H$4:H4288,1))</f>
        <v>0</v>
      </c>
      <c r="G4288" s="26" t="str">
        <f>IF(I4288="","",(COUNTIF($E$4:E4288,E4288)))</f>
        <v/>
      </c>
      <c r="H4288" s="1">
        <f>IF(AND(J4288="SAYIM",FİLTRE!$H$5="RAFTA",U4288&lt;&gt;0),1,0)+
IF(AND(J4288="İADE DEPO",FİLTRE!$H$5="İADE DEPO"),1,0)+
IF(FİLTRE!$H$5="TÜMÜ",1,0)+
IF(AND(J4288="FİRMA İADE",FİLTRE!$H$5="FİRMA İADE"),1,0)+
IF(AND(J4288="İMHA",FİLTRE!$H$5="İMHA"),1,0)</f>
        <v>1</v>
      </c>
      <c r="I4288" s="99"/>
      <c r="J4288" s="100"/>
      <c r="K4288" s="100"/>
      <c r="L4288" s="101"/>
      <c r="M4288" s="102"/>
      <c r="N4288" s="101"/>
      <c r="O4288" s="99"/>
      <c r="P4288" s="103"/>
      <c r="Q4288" s="104"/>
      <c r="R4288" s="50"/>
      <c r="S4288" s="105"/>
      <c r="T4288" s="106"/>
      <c r="U4288" s="107"/>
      <c r="V4288" s="108"/>
      <c r="W4288" s="107"/>
      <c r="X4288" s="107"/>
      <c r="AA4288" s="107"/>
      <c r="AB4288" s="110"/>
      <c r="AC4288" s="110"/>
      <c r="AE4288" s="105"/>
      <c r="AF4288" s="105"/>
      <c r="AR4288" s="112"/>
    </row>
    <row r="4289" spans="2:44" x14ac:dyDescent="0.25">
      <c r="B4289" s="1" t="str">
        <f>IF(I4289="","",
(IF(N4289=FİLTRE!$H$6,2,0)+IF(FİLTRE!$H$6="TOPLAM",2,0))
)</f>
        <v/>
      </c>
      <c r="C4289">
        <f>IF(FİLTRE!$M$5="",9,(IF(U4289&gt;=FİLTRE!$M$5,1,0)))</f>
        <v>1</v>
      </c>
      <c r="D4289" s="1">
        <f>IF(FİLTRE!$M$6="",9,(IF('SKT LİSTESİ'!P4289&lt;=FİLTRE!$M$6,1,0)))</f>
        <v>1</v>
      </c>
      <c r="E4289" s="25" t="str">
        <f>IF(I4289="","",(COUNTIFS($L$4:L4289,L4289)))</f>
        <v/>
      </c>
      <c r="F4289" s="13">
        <f>IF(OR(B4289&lt;&gt;2,C4289&lt;&gt;1,D4289&lt;&gt;1,H4289&lt;&gt;1),0,
COUNTIFS($B$4:B4289,2,$C$4:C4289,1,$D$4:D4289,1,$H$4:H4289,1))</f>
        <v>0</v>
      </c>
      <c r="G4289" s="26" t="str">
        <f>IF(I4289="","",(COUNTIF($E$4:E4289,E4289)))</f>
        <v/>
      </c>
      <c r="H4289" s="1">
        <f>IF(AND(J4289="SAYIM",FİLTRE!$H$5="RAFTA",U4289&lt;&gt;0),1,0)+
IF(AND(J4289="İADE DEPO",FİLTRE!$H$5="İADE DEPO"),1,0)+
IF(FİLTRE!$H$5="TÜMÜ",1,0)+
IF(AND(J4289="FİRMA İADE",FİLTRE!$H$5="FİRMA İADE"),1,0)+
IF(AND(J4289="İMHA",FİLTRE!$H$5="İMHA"),1,0)</f>
        <v>1</v>
      </c>
      <c r="I4289" s="99"/>
      <c r="J4289" s="100"/>
      <c r="K4289" s="100"/>
      <c r="L4289" s="101"/>
      <c r="M4289" s="102"/>
      <c r="N4289" s="101"/>
      <c r="O4289" s="99"/>
      <c r="P4289" s="103"/>
      <c r="Q4289" s="104"/>
      <c r="R4289" s="50"/>
      <c r="S4289" s="105"/>
      <c r="T4289" s="106"/>
      <c r="U4289" s="107"/>
      <c r="V4289" s="108"/>
      <c r="W4289" s="107"/>
      <c r="X4289" s="107"/>
      <c r="AA4289" s="107"/>
      <c r="AB4289" s="110"/>
      <c r="AC4289" s="110"/>
      <c r="AE4289" s="105"/>
      <c r="AF4289" s="105"/>
      <c r="AR4289" s="112"/>
    </row>
    <row r="4290" spans="2:44" x14ac:dyDescent="0.25">
      <c r="B4290" s="1" t="str">
        <f>IF(I4290="","",
(IF(N4290=FİLTRE!$H$6,2,0)+IF(FİLTRE!$H$6="TOPLAM",2,0))
)</f>
        <v/>
      </c>
      <c r="C4290">
        <f>IF(FİLTRE!$M$5="",9,(IF(U4290&gt;=FİLTRE!$M$5,1,0)))</f>
        <v>1</v>
      </c>
      <c r="D4290" s="1">
        <f>IF(FİLTRE!$M$6="",9,(IF('SKT LİSTESİ'!P4290&lt;=FİLTRE!$M$6,1,0)))</f>
        <v>1</v>
      </c>
      <c r="E4290" s="25" t="str">
        <f>IF(I4290="","",(COUNTIFS($L$4:L4290,L4290)))</f>
        <v/>
      </c>
      <c r="F4290" s="13">
        <f>IF(OR(B4290&lt;&gt;2,C4290&lt;&gt;1,D4290&lt;&gt;1,H4290&lt;&gt;1),0,
COUNTIFS($B$4:B4290,2,$C$4:C4290,1,$D$4:D4290,1,$H$4:H4290,1))</f>
        <v>0</v>
      </c>
      <c r="G4290" s="26" t="str">
        <f>IF(I4290="","",(COUNTIF($E$4:E4290,E4290)))</f>
        <v/>
      </c>
      <c r="H4290" s="1">
        <f>IF(AND(J4290="SAYIM",FİLTRE!$H$5="RAFTA",U4290&lt;&gt;0),1,0)+
IF(AND(J4290="İADE DEPO",FİLTRE!$H$5="İADE DEPO"),1,0)+
IF(FİLTRE!$H$5="TÜMÜ",1,0)+
IF(AND(J4290="FİRMA İADE",FİLTRE!$H$5="FİRMA İADE"),1,0)+
IF(AND(J4290="İMHA",FİLTRE!$H$5="İMHA"),1,0)</f>
        <v>1</v>
      </c>
      <c r="I4290" s="99"/>
      <c r="J4290" s="100"/>
      <c r="K4290" s="100"/>
      <c r="L4290" s="101"/>
      <c r="M4290" s="102"/>
      <c r="N4290" s="101"/>
      <c r="O4290" s="99"/>
      <c r="P4290" s="103"/>
      <c r="Q4290" s="104"/>
      <c r="R4290" s="50"/>
      <c r="S4290" s="105"/>
      <c r="T4290" s="106"/>
      <c r="U4290" s="107"/>
      <c r="V4290" s="108"/>
      <c r="W4290" s="107"/>
      <c r="X4290" s="107"/>
      <c r="AA4290" s="107"/>
      <c r="AB4290" s="110"/>
      <c r="AC4290" s="110"/>
      <c r="AE4290" s="105"/>
      <c r="AF4290" s="105"/>
      <c r="AR4290" s="112"/>
    </row>
    <row r="4291" spans="2:44" x14ac:dyDescent="0.25">
      <c r="B4291" s="1" t="str">
        <f>IF(I4291="","",
(IF(N4291=FİLTRE!$H$6,2,0)+IF(FİLTRE!$H$6="TOPLAM",2,0))
)</f>
        <v/>
      </c>
      <c r="C4291">
        <f>IF(FİLTRE!$M$5="",9,(IF(U4291&gt;=FİLTRE!$M$5,1,0)))</f>
        <v>1</v>
      </c>
      <c r="D4291" s="1">
        <f>IF(FİLTRE!$M$6="",9,(IF('SKT LİSTESİ'!P4291&lt;=FİLTRE!$M$6,1,0)))</f>
        <v>1</v>
      </c>
      <c r="E4291" s="25" t="str">
        <f>IF(I4291="","",(COUNTIFS($L$4:L4291,L4291)))</f>
        <v/>
      </c>
      <c r="F4291" s="13">
        <f>IF(OR(B4291&lt;&gt;2,C4291&lt;&gt;1,D4291&lt;&gt;1,H4291&lt;&gt;1),0,
COUNTIFS($B$4:B4291,2,$C$4:C4291,1,$D$4:D4291,1,$H$4:H4291,1))</f>
        <v>0</v>
      </c>
      <c r="G4291" s="26" t="str">
        <f>IF(I4291="","",(COUNTIF($E$4:E4291,E4291)))</f>
        <v/>
      </c>
      <c r="H4291" s="1">
        <f>IF(AND(J4291="SAYIM",FİLTRE!$H$5="RAFTA",U4291&lt;&gt;0),1,0)+
IF(AND(J4291="İADE DEPO",FİLTRE!$H$5="İADE DEPO"),1,0)+
IF(FİLTRE!$H$5="TÜMÜ",1,0)+
IF(AND(J4291="FİRMA İADE",FİLTRE!$H$5="FİRMA İADE"),1,0)+
IF(AND(J4291="İMHA",FİLTRE!$H$5="İMHA"),1,0)</f>
        <v>1</v>
      </c>
      <c r="I4291" s="99"/>
      <c r="J4291" s="100"/>
      <c r="K4291" s="100"/>
      <c r="L4291" s="101"/>
      <c r="M4291" s="102"/>
      <c r="N4291" s="101"/>
      <c r="O4291" s="99"/>
      <c r="P4291" s="103"/>
      <c r="Q4291" s="104"/>
      <c r="R4291" s="50"/>
      <c r="S4291" s="105"/>
      <c r="T4291" s="106"/>
      <c r="U4291" s="107"/>
      <c r="V4291" s="108"/>
      <c r="W4291" s="107"/>
      <c r="X4291" s="107"/>
      <c r="AA4291" s="107"/>
      <c r="AB4291" s="110"/>
      <c r="AC4291" s="110"/>
      <c r="AE4291" s="105"/>
      <c r="AF4291" s="105"/>
      <c r="AR4291" s="112"/>
    </row>
    <row r="4292" spans="2:44" x14ac:dyDescent="0.25">
      <c r="B4292" s="1" t="str">
        <f>IF(I4292="","",
(IF(N4292=FİLTRE!$H$6,2,0)+IF(FİLTRE!$H$6="TOPLAM",2,0))
)</f>
        <v/>
      </c>
      <c r="C4292">
        <f>IF(FİLTRE!$M$5="",9,(IF(U4292&gt;=FİLTRE!$M$5,1,0)))</f>
        <v>1</v>
      </c>
      <c r="D4292" s="1">
        <f>IF(FİLTRE!$M$6="",9,(IF('SKT LİSTESİ'!P4292&lt;=FİLTRE!$M$6,1,0)))</f>
        <v>1</v>
      </c>
      <c r="E4292" s="25" t="str">
        <f>IF(I4292="","",(COUNTIFS($L$4:L4292,L4292)))</f>
        <v/>
      </c>
      <c r="F4292" s="13">
        <f>IF(OR(B4292&lt;&gt;2,C4292&lt;&gt;1,D4292&lt;&gt;1,H4292&lt;&gt;1),0,
COUNTIFS($B$4:B4292,2,$C$4:C4292,1,$D$4:D4292,1,$H$4:H4292,1))</f>
        <v>0</v>
      </c>
      <c r="G4292" s="26" t="str">
        <f>IF(I4292="","",(COUNTIF($E$4:E4292,E4292)))</f>
        <v/>
      </c>
      <c r="H4292" s="1">
        <f>IF(AND(J4292="SAYIM",FİLTRE!$H$5="RAFTA",U4292&lt;&gt;0),1,0)+
IF(AND(J4292="İADE DEPO",FİLTRE!$H$5="İADE DEPO"),1,0)+
IF(FİLTRE!$H$5="TÜMÜ",1,0)+
IF(AND(J4292="FİRMA İADE",FİLTRE!$H$5="FİRMA İADE"),1,0)+
IF(AND(J4292="İMHA",FİLTRE!$H$5="İMHA"),1,0)</f>
        <v>1</v>
      </c>
      <c r="I4292" s="99"/>
      <c r="J4292" s="100"/>
      <c r="K4292" s="100"/>
      <c r="L4292" s="101"/>
      <c r="M4292" s="102"/>
      <c r="N4292" s="101"/>
      <c r="O4292" s="99"/>
      <c r="P4292" s="103"/>
      <c r="Q4292" s="104"/>
      <c r="R4292" s="50"/>
      <c r="S4292" s="105"/>
      <c r="T4292" s="106"/>
      <c r="U4292" s="107"/>
      <c r="V4292" s="108"/>
      <c r="W4292" s="107"/>
      <c r="X4292" s="107"/>
      <c r="AA4292" s="107"/>
      <c r="AB4292" s="110"/>
      <c r="AC4292" s="110"/>
      <c r="AE4292" s="105"/>
      <c r="AF4292" s="105"/>
      <c r="AR4292" s="112"/>
    </row>
    <row r="4293" spans="2:44" x14ac:dyDescent="0.25">
      <c r="B4293" s="1" t="str">
        <f>IF(I4293="","",
(IF(N4293=FİLTRE!$H$6,2,0)+IF(FİLTRE!$H$6="TOPLAM",2,0))
)</f>
        <v/>
      </c>
      <c r="C4293">
        <f>IF(FİLTRE!$M$5="",9,(IF(U4293&gt;=FİLTRE!$M$5,1,0)))</f>
        <v>1</v>
      </c>
      <c r="D4293" s="1">
        <f>IF(FİLTRE!$M$6="",9,(IF('SKT LİSTESİ'!P4293&lt;=FİLTRE!$M$6,1,0)))</f>
        <v>1</v>
      </c>
      <c r="E4293" s="25" t="str">
        <f>IF(I4293="","",(COUNTIFS($L$4:L4293,L4293)))</f>
        <v/>
      </c>
      <c r="F4293" s="13">
        <f>IF(OR(B4293&lt;&gt;2,C4293&lt;&gt;1,D4293&lt;&gt;1,H4293&lt;&gt;1),0,
COUNTIFS($B$4:B4293,2,$C$4:C4293,1,$D$4:D4293,1,$H$4:H4293,1))</f>
        <v>0</v>
      </c>
      <c r="G4293" s="26" t="str">
        <f>IF(I4293="","",(COUNTIF($E$4:E4293,E4293)))</f>
        <v/>
      </c>
      <c r="H4293" s="1">
        <f>IF(AND(J4293="SAYIM",FİLTRE!$H$5="RAFTA",U4293&lt;&gt;0),1,0)+
IF(AND(J4293="İADE DEPO",FİLTRE!$H$5="İADE DEPO"),1,0)+
IF(FİLTRE!$H$5="TÜMÜ",1,0)+
IF(AND(J4293="FİRMA İADE",FİLTRE!$H$5="FİRMA İADE"),1,0)+
IF(AND(J4293="İMHA",FİLTRE!$H$5="İMHA"),1,0)</f>
        <v>1</v>
      </c>
      <c r="I4293" s="99"/>
      <c r="J4293" s="100"/>
      <c r="K4293" s="100"/>
      <c r="L4293" s="101"/>
      <c r="M4293" s="102"/>
      <c r="N4293" s="101"/>
      <c r="O4293" s="99"/>
      <c r="P4293" s="103"/>
      <c r="Q4293" s="104"/>
      <c r="R4293" s="50"/>
      <c r="S4293" s="105"/>
      <c r="T4293" s="106"/>
      <c r="U4293" s="107"/>
      <c r="V4293" s="108"/>
      <c r="W4293" s="107"/>
      <c r="X4293" s="107"/>
      <c r="AA4293" s="107"/>
      <c r="AB4293" s="110"/>
      <c r="AC4293" s="110"/>
      <c r="AE4293" s="105"/>
      <c r="AF4293" s="105"/>
      <c r="AR4293" s="112"/>
    </row>
    <row r="4294" spans="2:44" x14ac:dyDescent="0.25">
      <c r="B4294" s="1" t="str">
        <f>IF(I4294="","",
(IF(N4294=FİLTRE!$H$6,2,0)+IF(FİLTRE!$H$6="TOPLAM",2,0))
)</f>
        <v/>
      </c>
      <c r="C4294">
        <f>IF(FİLTRE!$M$5="",9,(IF(U4294&gt;=FİLTRE!$M$5,1,0)))</f>
        <v>1</v>
      </c>
      <c r="D4294" s="1">
        <f>IF(FİLTRE!$M$6="",9,(IF('SKT LİSTESİ'!P4294&lt;=FİLTRE!$M$6,1,0)))</f>
        <v>1</v>
      </c>
      <c r="E4294" s="25" t="str">
        <f>IF(I4294="","",(COUNTIFS($L$4:L4294,L4294)))</f>
        <v/>
      </c>
      <c r="F4294" s="13">
        <f>IF(OR(B4294&lt;&gt;2,C4294&lt;&gt;1,D4294&lt;&gt;1,H4294&lt;&gt;1),0,
COUNTIFS($B$4:B4294,2,$C$4:C4294,1,$D$4:D4294,1,$H$4:H4294,1))</f>
        <v>0</v>
      </c>
      <c r="G4294" s="26" t="str">
        <f>IF(I4294="","",(COUNTIF($E$4:E4294,E4294)))</f>
        <v/>
      </c>
      <c r="H4294" s="1">
        <f>IF(AND(J4294="SAYIM",FİLTRE!$H$5="RAFTA",U4294&lt;&gt;0),1,0)+
IF(AND(J4294="İADE DEPO",FİLTRE!$H$5="İADE DEPO"),1,0)+
IF(FİLTRE!$H$5="TÜMÜ",1,0)+
IF(AND(J4294="FİRMA İADE",FİLTRE!$H$5="FİRMA İADE"),1,0)+
IF(AND(J4294="İMHA",FİLTRE!$H$5="İMHA"),1,0)</f>
        <v>1</v>
      </c>
      <c r="I4294" s="99"/>
      <c r="J4294" s="100"/>
      <c r="K4294" s="100"/>
      <c r="L4294" s="101"/>
      <c r="M4294" s="102"/>
      <c r="N4294" s="101"/>
      <c r="O4294" s="99"/>
      <c r="P4294" s="103"/>
      <c r="Q4294" s="104"/>
      <c r="R4294" s="50"/>
      <c r="S4294" s="105"/>
      <c r="T4294" s="106"/>
      <c r="U4294" s="107"/>
      <c r="V4294" s="108"/>
      <c r="W4294" s="107"/>
      <c r="X4294" s="107"/>
      <c r="AA4294" s="107"/>
      <c r="AB4294" s="110"/>
      <c r="AC4294" s="110"/>
      <c r="AE4294" s="105"/>
      <c r="AF4294" s="105"/>
      <c r="AR4294" s="112"/>
    </row>
    <row r="4295" spans="2:44" x14ac:dyDescent="0.25">
      <c r="B4295" s="1" t="str">
        <f>IF(I4295="","",
(IF(N4295=FİLTRE!$H$6,2,0)+IF(FİLTRE!$H$6="TOPLAM",2,0))
)</f>
        <v/>
      </c>
      <c r="C4295">
        <f>IF(FİLTRE!$M$5="",9,(IF(U4295&gt;=FİLTRE!$M$5,1,0)))</f>
        <v>1</v>
      </c>
      <c r="D4295" s="1">
        <f>IF(FİLTRE!$M$6="",9,(IF('SKT LİSTESİ'!P4295&lt;=FİLTRE!$M$6,1,0)))</f>
        <v>1</v>
      </c>
      <c r="E4295" s="25" t="str">
        <f>IF(I4295="","",(COUNTIFS($L$4:L4295,L4295)))</f>
        <v/>
      </c>
      <c r="F4295" s="13">
        <f>IF(OR(B4295&lt;&gt;2,C4295&lt;&gt;1,D4295&lt;&gt;1,H4295&lt;&gt;1),0,
COUNTIFS($B$4:B4295,2,$C$4:C4295,1,$D$4:D4295,1,$H$4:H4295,1))</f>
        <v>0</v>
      </c>
      <c r="G4295" s="26" t="str">
        <f>IF(I4295="","",(COUNTIF($E$4:E4295,E4295)))</f>
        <v/>
      </c>
      <c r="H4295" s="1">
        <f>IF(AND(J4295="SAYIM",FİLTRE!$H$5="RAFTA",U4295&lt;&gt;0),1,0)+
IF(AND(J4295="İADE DEPO",FİLTRE!$H$5="İADE DEPO"),1,0)+
IF(FİLTRE!$H$5="TÜMÜ",1,0)+
IF(AND(J4295="FİRMA İADE",FİLTRE!$H$5="FİRMA İADE"),1,0)+
IF(AND(J4295="İMHA",FİLTRE!$H$5="İMHA"),1,0)</f>
        <v>1</v>
      </c>
      <c r="I4295" s="99"/>
      <c r="J4295" s="100"/>
      <c r="K4295" s="100"/>
      <c r="L4295" s="101"/>
      <c r="M4295" s="102"/>
      <c r="N4295" s="101"/>
      <c r="O4295" s="99"/>
      <c r="P4295" s="103"/>
      <c r="Q4295" s="104"/>
      <c r="R4295" s="50"/>
      <c r="S4295" s="105"/>
      <c r="T4295" s="106"/>
      <c r="U4295" s="107"/>
      <c r="V4295" s="108"/>
      <c r="W4295" s="107"/>
      <c r="X4295" s="107"/>
      <c r="AA4295" s="107"/>
      <c r="AB4295" s="110"/>
      <c r="AC4295" s="110"/>
      <c r="AE4295" s="105"/>
      <c r="AF4295" s="105"/>
      <c r="AR4295" s="112"/>
    </row>
    <row r="4296" spans="2:44" x14ac:dyDescent="0.25">
      <c r="B4296" s="1" t="str">
        <f>IF(I4296="","",
(IF(N4296=FİLTRE!$H$6,2,0)+IF(FİLTRE!$H$6="TOPLAM",2,0))
)</f>
        <v/>
      </c>
      <c r="C4296">
        <f>IF(FİLTRE!$M$5="",9,(IF(U4296&gt;=FİLTRE!$M$5,1,0)))</f>
        <v>1</v>
      </c>
      <c r="D4296" s="1">
        <f>IF(FİLTRE!$M$6="",9,(IF('SKT LİSTESİ'!P4296&lt;=FİLTRE!$M$6,1,0)))</f>
        <v>1</v>
      </c>
      <c r="E4296" s="25" t="str">
        <f>IF(I4296="","",(COUNTIFS($L$4:L4296,L4296)))</f>
        <v/>
      </c>
      <c r="F4296" s="13">
        <f>IF(OR(B4296&lt;&gt;2,C4296&lt;&gt;1,D4296&lt;&gt;1,H4296&lt;&gt;1),0,
COUNTIFS($B$4:B4296,2,$C$4:C4296,1,$D$4:D4296,1,$H$4:H4296,1))</f>
        <v>0</v>
      </c>
      <c r="G4296" s="26" t="str">
        <f>IF(I4296="","",(COUNTIF($E$4:E4296,E4296)))</f>
        <v/>
      </c>
      <c r="H4296" s="1">
        <f>IF(AND(J4296="SAYIM",FİLTRE!$H$5="RAFTA",U4296&lt;&gt;0),1,0)+
IF(AND(J4296="İADE DEPO",FİLTRE!$H$5="İADE DEPO"),1,0)+
IF(FİLTRE!$H$5="TÜMÜ",1,0)+
IF(AND(J4296="FİRMA İADE",FİLTRE!$H$5="FİRMA İADE"),1,0)+
IF(AND(J4296="İMHA",FİLTRE!$H$5="İMHA"),1,0)</f>
        <v>1</v>
      </c>
      <c r="I4296" s="99"/>
      <c r="J4296" s="100"/>
      <c r="K4296" s="100"/>
      <c r="L4296" s="101"/>
      <c r="M4296" s="102"/>
      <c r="N4296" s="101"/>
      <c r="O4296" s="99"/>
      <c r="P4296" s="103"/>
      <c r="Q4296" s="104"/>
      <c r="R4296" s="50"/>
      <c r="S4296" s="105"/>
      <c r="T4296" s="106"/>
      <c r="U4296" s="107"/>
      <c r="V4296" s="108"/>
      <c r="W4296" s="107"/>
      <c r="X4296" s="107"/>
      <c r="AA4296" s="107"/>
      <c r="AB4296" s="110"/>
      <c r="AC4296" s="110"/>
      <c r="AE4296" s="105"/>
      <c r="AF4296" s="105"/>
      <c r="AR4296" s="112"/>
    </row>
    <row r="4297" spans="2:44" x14ac:dyDescent="0.25">
      <c r="B4297" s="1" t="str">
        <f>IF(I4297="","",
(IF(N4297=FİLTRE!$H$6,2,0)+IF(FİLTRE!$H$6="TOPLAM",2,0))
)</f>
        <v/>
      </c>
      <c r="C4297">
        <f>IF(FİLTRE!$M$5="",9,(IF(U4297&gt;=FİLTRE!$M$5,1,0)))</f>
        <v>1</v>
      </c>
      <c r="D4297" s="1">
        <f>IF(FİLTRE!$M$6="",9,(IF('SKT LİSTESİ'!P4297&lt;=FİLTRE!$M$6,1,0)))</f>
        <v>1</v>
      </c>
      <c r="E4297" s="25" t="str">
        <f>IF(I4297="","",(COUNTIFS($L$4:L4297,L4297)))</f>
        <v/>
      </c>
      <c r="F4297" s="13">
        <f>IF(OR(B4297&lt;&gt;2,C4297&lt;&gt;1,D4297&lt;&gt;1,H4297&lt;&gt;1),0,
COUNTIFS($B$4:B4297,2,$C$4:C4297,1,$D$4:D4297,1,$H$4:H4297,1))</f>
        <v>0</v>
      </c>
      <c r="G4297" s="26" t="str">
        <f>IF(I4297="","",(COUNTIF($E$4:E4297,E4297)))</f>
        <v/>
      </c>
      <c r="H4297" s="1">
        <f>IF(AND(J4297="SAYIM",FİLTRE!$H$5="RAFTA",U4297&lt;&gt;0),1,0)+
IF(AND(J4297="İADE DEPO",FİLTRE!$H$5="İADE DEPO"),1,0)+
IF(FİLTRE!$H$5="TÜMÜ",1,0)+
IF(AND(J4297="FİRMA İADE",FİLTRE!$H$5="FİRMA İADE"),1,0)+
IF(AND(J4297="İMHA",FİLTRE!$H$5="İMHA"),1,0)</f>
        <v>1</v>
      </c>
      <c r="I4297" s="99"/>
      <c r="J4297" s="100"/>
      <c r="K4297" s="100"/>
      <c r="L4297" s="101"/>
      <c r="M4297" s="102"/>
      <c r="N4297" s="101"/>
      <c r="O4297" s="99"/>
      <c r="P4297" s="103"/>
      <c r="Q4297" s="104"/>
      <c r="R4297" s="50"/>
      <c r="S4297" s="105"/>
      <c r="T4297" s="106"/>
      <c r="U4297" s="107"/>
      <c r="V4297" s="108"/>
      <c r="W4297" s="107"/>
      <c r="X4297" s="107"/>
      <c r="AA4297" s="107"/>
      <c r="AB4297" s="110"/>
      <c r="AC4297" s="110"/>
      <c r="AE4297" s="105"/>
      <c r="AF4297" s="105"/>
      <c r="AR4297" s="112"/>
    </row>
    <row r="4298" spans="2:44" x14ac:dyDescent="0.25">
      <c r="B4298" s="1" t="str">
        <f>IF(I4298="","",
(IF(N4298=FİLTRE!$H$6,2,0)+IF(FİLTRE!$H$6="TOPLAM",2,0))
)</f>
        <v/>
      </c>
      <c r="C4298">
        <f>IF(FİLTRE!$M$5="",9,(IF(U4298&gt;=FİLTRE!$M$5,1,0)))</f>
        <v>1</v>
      </c>
      <c r="D4298" s="1">
        <f>IF(FİLTRE!$M$6="",9,(IF('SKT LİSTESİ'!P4298&lt;=FİLTRE!$M$6,1,0)))</f>
        <v>1</v>
      </c>
      <c r="E4298" s="25" t="str">
        <f>IF(I4298="","",(COUNTIFS($L$4:L4298,L4298)))</f>
        <v/>
      </c>
      <c r="F4298" s="13">
        <f>IF(OR(B4298&lt;&gt;2,C4298&lt;&gt;1,D4298&lt;&gt;1,H4298&lt;&gt;1),0,
COUNTIFS($B$4:B4298,2,$C$4:C4298,1,$D$4:D4298,1,$H$4:H4298,1))</f>
        <v>0</v>
      </c>
      <c r="G4298" s="26" t="str">
        <f>IF(I4298="","",(COUNTIF($E$4:E4298,E4298)))</f>
        <v/>
      </c>
      <c r="H4298" s="1">
        <f>IF(AND(J4298="SAYIM",FİLTRE!$H$5="RAFTA",U4298&lt;&gt;0),1,0)+
IF(AND(J4298="İADE DEPO",FİLTRE!$H$5="İADE DEPO"),1,0)+
IF(FİLTRE!$H$5="TÜMÜ",1,0)+
IF(AND(J4298="FİRMA İADE",FİLTRE!$H$5="FİRMA İADE"),1,0)+
IF(AND(J4298="İMHA",FİLTRE!$H$5="İMHA"),1,0)</f>
        <v>1</v>
      </c>
      <c r="I4298" s="99"/>
      <c r="J4298" s="100"/>
      <c r="K4298" s="100"/>
      <c r="L4298" s="101"/>
      <c r="M4298" s="102"/>
      <c r="N4298" s="101"/>
      <c r="O4298" s="99"/>
      <c r="P4298" s="103"/>
      <c r="Q4298" s="104"/>
      <c r="R4298" s="50"/>
      <c r="S4298" s="105"/>
      <c r="T4298" s="106"/>
      <c r="U4298" s="107"/>
      <c r="V4298" s="108"/>
      <c r="W4298" s="107"/>
      <c r="X4298" s="107"/>
      <c r="AA4298" s="107"/>
      <c r="AB4298" s="110"/>
      <c r="AC4298" s="110"/>
      <c r="AE4298" s="105"/>
      <c r="AF4298" s="105"/>
      <c r="AR4298" s="112"/>
    </row>
    <row r="4299" spans="2:44" x14ac:dyDescent="0.25">
      <c r="B4299" s="1" t="str">
        <f>IF(I4299="","",
(IF(N4299=FİLTRE!$H$6,2,0)+IF(FİLTRE!$H$6="TOPLAM",2,0))
)</f>
        <v/>
      </c>
      <c r="C4299">
        <f>IF(FİLTRE!$M$5="",9,(IF(U4299&gt;=FİLTRE!$M$5,1,0)))</f>
        <v>1</v>
      </c>
      <c r="D4299" s="1">
        <f>IF(FİLTRE!$M$6="",9,(IF('SKT LİSTESİ'!P4299&lt;=FİLTRE!$M$6,1,0)))</f>
        <v>1</v>
      </c>
      <c r="E4299" s="25" t="str">
        <f>IF(I4299="","",(COUNTIFS($L$4:L4299,L4299)))</f>
        <v/>
      </c>
      <c r="F4299" s="13">
        <f>IF(OR(B4299&lt;&gt;2,C4299&lt;&gt;1,D4299&lt;&gt;1,H4299&lt;&gt;1),0,
COUNTIFS($B$4:B4299,2,$C$4:C4299,1,$D$4:D4299,1,$H$4:H4299,1))</f>
        <v>0</v>
      </c>
      <c r="G4299" s="26" t="str">
        <f>IF(I4299="","",(COUNTIF($E$4:E4299,E4299)))</f>
        <v/>
      </c>
      <c r="H4299" s="1">
        <f>IF(AND(J4299="SAYIM",FİLTRE!$H$5="RAFTA",U4299&lt;&gt;0),1,0)+
IF(AND(J4299="İADE DEPO",FİLTRE!$H$5="İADE DEPO"),1,0)+
IF(FİLTRE!$H$5="TÜMÜ",1,0)+
IF(AND(J4299="FİRMA İADE",FİLTRE!$H$5="FİRMA İADE"),1,0)+
IF(AND(J4299="İMHA",FİLTRE!$H$5="İMHA"),1,0)</f>
        <v>1</v>
      </c>
      <c r="I4299" s="99"/>
      <c r="J4299" s="100"/>
      <c r="K4299" s="100"/>
      <c r="L4299" s="101"/>
      <c r="M4299" s="102"/>
      <c r="N4299" s="101"/>
      <c r="O4299" s="99"/>
      <c r="P4299" s="103"/>
      <c r="Q4299" s="104"/>
      <c r="R4299" s="50"/>
      <c r="S4299" s="105"/>
      <c r="T4299" s="106"/>
      <c r="U4299" s="107"/>
      <c r="V4299" s="108"/>
      <c r="W4299" s="107"/>
      <c r="X4299" s="107"/>
      <c r="AA4299" s="107"/>
      <c r="AB4299" s="110"/>
      <c r="AC4299" s="110"/>
      <c r="AE4299" s="105"/>
      <c r="AF4299" s="105"/>
      <c r="AR4299" s="112"/>
    </row>
    <row r="4300" spans="2:44" x14ac:dyDescent="0.25">
      <c r="B4300" s="1" t="str">
        <f>IF(I4300="","",
(IF(N4300=FİLTRE!$H$6,2,0)+IF(FİLTRE!$H$6="TOPLAM",2,0))
)</f>
        <v/>
      </c>
      <c r="C4300">
        <f>IF(FİLTRE!$M$5="",9,(IF(U4300&gt;=FİLTRE!$M$5,1,0)))</f>
        <v>1</v>
      </c>
      <c r="D4300" s="1">
        <f>IF(FİLTRE!$M$6="",9,(IF('SKT LİSTESİ'!P4300&lt;=FİLTRE!$M$6,1,0)))</f>
        <v>1</v>
      </c>
      <c r="E4300" s="25" t="str">
        <f>IF(I4300="","",(COUNTIFS($L$4:L4300,L4300)))</f>
        <v/>
      </c>
      <c r="F4300" s="13">
        <f>IF(OR(B4300&lt;&gt;2,C4300&lt;&gt;1,D4300&lt;&gt;1,H4300&lt;&gt;1),0,
COUNTIFS($B$4:B4300,2,$C$4:C4300,1,$D$4:D4300,1,$H$4:H4300,1))</f>
        <v>0</v>
      </c>
      <c r="G4300" s="26" t="str">
        <f>IF(I4300="","",(COUNTIF($E$4:E4300,E4300)))</f>
        <v/>
      </c>
      <c r="H4300" s="1">
        <f>IF(AND(J4300="SAYIM",FİLTRE!$H$5="RAFTA",U4300&lt;&gt;0),1,0)+
IF(AND(J4300="İADE DEPO",FİLTRE!$H$5="İADE DEPO"),1,0)+
IF(FİLTRE!$H$5="TÜMÜ",1,0)+
IF(AND(J4300="FİRMA İADE",FİLTRE!$H$5="FİRMA İADE"),1,0)+
IF(AND(J4300="İMHA",FİLTRE!$H$5="İMHA"),1,0)</f>
        <v>1</v>
      </c>
      <c r="I4300" s="99"/>
      <c r="J4300" s="100"/>
      <c r="K4300" s="100"/>
      <c r="L4300" s="101"/>
      <c r="M4300" s="102"/>
      <c r="N4300" s="101"/>
      <c r="O4300" s="99"/>
      <c r="P4300" s="103"/>
      <c r="Q4300" s="104"/>
      <c r="R4300" s="50"/>
      <c r="S4300" s="105"/>
      <c r="T4300" s="106"/>
      <c r="U4300" s="107"/>
      <c r="V4300" s="108"/>
      <c r="W4300" s="107"/>
      <c r="X4300" s="107"/>
      <c r="AA4300" s="107"/>
      <c r="AB4300" s="110"/>
      <c r="AC4300" s="110"/>
      <c r="AE4300" s="105"/>
      <c r="AF4300" s="105"/>
      <c r="AR4300" s="112"/>
    </row>
    <row r="4301" spans="2:44" x14ac:dyDescent="0.25">
      <c r="B4301" s="1" t="str">
        <f>IF(I4301="","",
(IF(N4301=FİLTRE!$H$6,2,0)+IF(FİLTRE!$H$6="TOPLAM",2,0))
)</f>
        <v/>
      </c>
      <c r="C4301">
        <f>IF(FİLTRE!$M$5="",9,(IF(U4301&gt;=FİLTRE!$M$5,1,0)))</f>
        <v>1</v>
      </c>
      <c r="D4301" s="1">
        <f>IF(FİLTRE!$M$6="",9,(IF('SKT LİSTESİ'!P4301&lt;=FİLTRE!$M$6,1,0)))</f>
        <v>1</v>
      </c>
      <c r="E4301" s="25" t="str">
        <f>IF(I4301="","",(COUNTIFS($L$4:L4301,L4301)))</f>
        <v/>
      </c>
      <c r="F4301" s="13">
        <f>IF(OR(B4301&lt;&gt;2,C4301&lt;&gt;1,D4301&lt;&gt;1,H4301&lt;&gt;1),0,
COUNTIFS($B$4:B4301,2,$C$4:C4301,1,$D$4:D4301,1,$H$4:H4301,1))</f>
        <v>0</v>
      </c>
      <c r="G4301" s="26" t="str">
        <f>IF(I4301="","",(COUNTIF($E$4:E4301,E4301)))</f>
        <v/>
      </c>
      <c r="H4301" s="1">
        <f>IF(AND(J4301="SAYIM",FİLTRE!$H$5="RAFTA",U4301&lt;&gt;0),1,0)+
IF(AND(J4301="İADE DEPO",FİLTRE!$H$5="İADE DEPO"),1,0)+
IF(FİLTRE!$H$5="TÜMÜ",1,0)+
IF(AND(J4301="FİRMA İADE",FİLTRE!$H$5="FİRMA İADE"),1,0)+
IF(AND(J4301="İMHA",FİLTRE!$H$5="İMHA"),1,0)</f>
        <v>1</v>
      </c>
      <c r="I4301" s="99"/>
      <c r="J4301" s="100"/>
      <c r="K4301" s="100"/>
      <c r="L4301" s="101"/>
      <c r="M4301" s="102"/>
      <c r="N4301" s="101"/>
      <c r="O4301" s="99"/>
      <c r="P4301" s="103"/>
      <c r="Q4301" s="104"/>
      <c r="R4301" s="50"/>
      <c r="S4301" s="105"/>
      <c r="T4301" s="106"/>
      <c r="U4301" s="107"/>
      <c r="V4301" s="108"/>
      <c r="W4301" s="107"/>
      <c r="X4301" s="107"/>
      <c r="AA4301" s="107"/>
      <c r="AB4301" s="110"/>
      <c r="AC4301" s="110"/>
      <c r="AE4301" s="105"/>
      <c r="AF4301" s="105"/>
      <c r="AR4301" s="112"/>
    </row>
    <row r="4302" spans="2:44" x14ac:dyDescent="0.25">
      <c r="B4302" s="1" t="str">
        <f>IF(I4302="","",
(IF(N4302=FİLTRE!$H$6,2,0)+IF(FİLTRE!$H$6="TOPLAM",2,0))
)</f>
        <v/>
      </c>
      <c r="C4302">
        <f>IF(FİLTRE!$M$5="",9,(IF(U4302&gt;=FİLTRE!$M$5,1,0)))</f>
        <v>1</v>
      </c>
      <c r="D4302" s="1">
        <f>IF(FİLTRE!$M$6="",9,(IF('SKT LİSTESİ'!P4302&lt;=FİLTRE!$M$6,1,0)))</f>
        <v>1</v>
      </c>
      <c r="E4302" s="25" t="str">
        <f>IF(I4302="","",(COUNTIFS($L$4:L4302,L4302)))</f>
        <v/>
      </c>
      <c r="F4302" s="13">
        <f>IF(OR(B4302&lt;&gt;2,C4302&lt;&gt;1,D4302&lt;&gt;1,H4302&lt;&gt;1),0,
COUNTIFS($B$4:B4302,2,$C$4:C4302,1,$D$4:D4302,1,$H$4:H4302,1))</f>
        <v>0</v>
      </c>
      <c r="G4302" s="26" t="str">
        <f>IF(I4302="","",(COUNTIF($E$4:E4302,E4302)))</f>
        <v/>
      </c>
      <c r="H4302" s="1">
        <f>IF(AND(J4302="SAYIM",FİLTRE!$H$5="RAFTA",U4302&lt;&gt;0),1,0)+
IF(AND(J4302="İADE DEPO",FİLTRE!$H$5="İADE DEPO"),1,0)+
IF(FİLTRE!$H$5="TÜMÜ",1,0)+
IF(AND(J4302="FİRMA İADE",FİLTRE!$H$5="FİRMA İADE"),1,0)+
IF(AND(J4302="İMHA",FİLTRE!$H$5="İMHA"),1,0)</f>
        <v>1</v>
      </c>
      <c r="I4302" s="99"/>
      <c r="J4302" s="100"/>
      <c r="K4302" s="100"/>
      <c r="L4302" s="101"/>
      <c r="M4302" s="102"/>
      <c r="N4302" s="101"/>
      <c r="O4302" s="99"/>
      <c r="P4302" s="103"/>
      <c r="Q4302" s="104"/>
      <c r="R4302" s="50"/>
      <c r="S4302" s="105"/>
      <c r="T4302" s="106"/>
      <c r="U4302" s="107"/>
      <c r="V4302" s="108"/>
      <c r="W4302" s="107"/>
      <c r="X4302" s="107"/>
      <c r="AA4302" s="107"/>
      <c r="AB4302" s="110"/>
      <c r="AC4302" s="110"/>
      <c r="AE4302" s="105"/>
      <c r="AF4302" s="105"/>
      <c r="AR4302" s="112"/>
    </row>
    <row r="4303" spans="2:44" x14ac:dyDescent="0.25">
      <c r="B4303" s="1" t="str">
        <f>IF(I4303="","",
(IF(N4303=FİLTRE!$H$6,2,0)+IF(FİLTRE!$H$6="TOPLAM",2,0))
)</f>
        <v/>
      </c>
      <c r="C4303">
        <f>IF(FİLTRE!$M$5="",9,(IF(U4303&gt;=FİLTRE!$M$5,1,0)))</f>
        <v>1</v>
      </c>
      <c r="D4303" s="1">
        <f>IF(FİLTRE!$M$6="",9,(IF('SKT LİSTESİ'!P4303&lt;=FİLTRE!$M$6,1,0)))</f>
        <v>1</v>
      </c>
      <c r="E4303" s="25" t="str">
        <f>IF(I4303="","",(COUNTIFS($L$4:L4303,L4303)))</f>
        <v/>
      </c>
      <c r="F4303" s="13">
        <f>IF(OR(B4303&lt;&gt;2,C4303&lt;&gt;1,D4303&lt;&gt;1,H4303&lt;&gt;1),0,
COUNTIFS($B$4:B4303,2,$C$4:C4303,1,$D$4:D4303,1,$H$4:H4303,1))</f>
        <v>0</v>
      </c>
      <c r="G4303" s="26" t="str">
        <f>IF(I4303="","",(COUNTIF($E$4:E4303,E4303)))</f>
        <v/>
      </c>
      <c r="H4303" s="1">
        <f>IF(AND(J4303="SAYIM",FİLTRE!$H$5="RAFTA",U4303&lt;&gt;0),1,0)+
IF(AND(J4303="İADE DEPO",FİLTRE!$H$5="İADE DEPO"),1,0)+
IF(FİLTRE!$H$5="TÜMÜ",1,0)+
IF(AND(J4303="FİRMA İADE",FİLTRE!$H$5="FİRMA İADE"),1,0)+
IF(AND(J4303="İMHA",FİLTRE!$H$5="İMHA"),1,0)</f>
        <v>1</v>
      </c>
      <c r="I4303" s="99"/>
      <c r="J4303" s="100"/>
      <c r="K4303" s="100"/>
      <c r="L4303" s="101"/>
      <c r="M4303" s="102"/>
      <c r="N4303" s="101"/>
      <c r="O4303" s="99"/>
      <c r="P4303" s="103"/>
      <c r="Q4303" s="104"/>
      <c r="R4303" s="50"/>
      <c r="S4303" s="105"/>
      <c r="T4303" s="106"/>
      <c r="U4303" s="107"/>
      <c r="V4303" s="108"/>
      <c r="W4303" s="107"/>
      <c r="X4303" s="107"/>
      <c r="AA4303" s="107"/>
      <c r="AB4303" s="110"/>
      <c r="AC4303" s="110"/>
      <c r="AE4303" s="105"/>
      <c r="AF4303" s="105"/>
      <c r="AR4303" s="112"/>
    </row>
    <row r="4304" spans="2:44" x14ac:dyDescent="0.25">
      <c r="B4304" s="1" t="str">
        <f>IF(I4304="","",
(IF(N4304=FİLTRE!$H$6,2,0)+IF(FİLTRE!$H$6="TOPLAM",2,0))
)</f>
        <v/>
      </c>
      <c r="C4304">
        <f>IF(FİLTRE!$M$5="",9,(IF(U4304&gt;=FİLTRE!$M$5,1,0)))</f>
        <v>1</v>
      </c>
      <c r="D4304" s="1">
        <f>IF(FİLTRE!$M$6="",9,(IF('SKT LİSTESİ'!P4304&lt;=FİLTRE!$M$6,1,0)))</f>
        <v>1</v>
      </c>
      <c r="E4304" s="25" t="str">
        <f>IF(I4304="","",(COUNTIFS($L$4:L4304,L4304)))</f>
        <v/>
      </c>
      <c r="F4304" s="13">
        <f>IF(OR(B4304&lt;&gt;2,C4304&lt;&gt;1,D4304&lt;&gt;1,H4304&lt;&gt;1),0,
COUNTIFS($B$4:B4304,2,$C$4:C4304,1,$D$4:D4304,1,$H$4:H4304,1))</f>
        <v>0</v>
      </c>
      <c r="G4304" s="26" t="str">
        <f>IF(I4304="","",(COUNTIF($E$4:E4304,E4304)))</f>
        <v/>
      </c>
      <c r="H4304" s="1">
        <f>IF(AND(J4304="SAYIM",FİLTRE!$H$5="RAFTA",U4304&lt;&gt;0),1,0)+
IF(AND(J4304="İADE DEPO",FİLTRE!$H$5="İADE DEPO"),1,0)+
IF(FİLTRE!$H$5="TÜMÜ",1,0)+
IF(AND(J4304="FİRMA İADE",FİLTRE!$H$5="FİRMA İADE"),1,0)+
IF(AND(J4304="İMHA",FİLTRE!$H$5="İMHA"),1,0)</f>
        <v>1</v>
      </c>
      <c r="I4304" s="99"/>
      <c r="J4304" s="100"/>
      <c r="K4304" s="100"/>
      <c r="L4304" s="101"/>
      <c r="M4304" s="102"/>
      <c r="N4304" s="101"/>
      <c r="O4304" s="99"/>
      <c r="P4304" s="103"/>
      <c r="Q4304" s="104"/>
      <c r="R4304" s="50"/>
      <c r="S4304" s="105"/>
      <c r="T4304" s="106"/>
      <c r="U4304" s="107"/>
      <c r="V4304" s="108"/>
      <c r="W4304" s="107"/>
      <c r="X4304" s="107"/>
      <c r="AA4304" s="107"/>
      <c r="AB4304" s="110"/>
      <c r="AC4304" s="110"/>
      <c r="AE4304" s="105"/>
      <c r="AF4304" s="105"/>
      <c r="AR4304" s="112"/>
    </row>
    <row r="4305" spans="2:44" x14ac:dyDescent="0.25">
      <c r="B4305" s="1" t="str">
        <f>IF(I4305="","",
(IF(N4305=FİLTRE!$H$6,2,0)+IF(FİLTRE!$H$6="TOPLAM",2,0))
)</f>
        <v/>
      </c>
      <c r="C4305">
        <f>IF(FİLTRE!$M$5="",9,(IF(U4305&gt;=FİLTRE!$M$5,1,0)))</f>
        <v>1</v>
      </c>
      <c r="D4305" s="1">
        <f>IF(FİLTRE!$M$6="",9,(IF('SKT LİSTESİ'!P4305&lt;=FİLTRE!$M$6,1,0)))</f>
        <v>1</v>
      </c>
      <c r="E4305" s="25" t="str">
        <f>IF(I4305="","",(COUNTIFS($L$4:L4305,L4305)))</f>
        <v/>
      </c>
      <c r="F4305" s="13">
        <f>IF(OR(B4305&lt;&gt;2,C4305&lt;&gt;1,D4305&lt;&gt;1,H4305&lt;&gt;1),0,
COUNTIFS($B$4:B4305,2,$C$4:C4305,1,$D$4:D4305,1,$H$4:H4305,1))</f>
        <v>0</v>
      </c>
      <c r="G4305" s="26" t="str">
        <f>IF(I4305="","",(COUNTIF($E$4:E4305,E4305)))</f>
        <v/>
      </c>
      <c r="H4305" s="1">
        <f>IF(AND(J4305="SAYIM",FİLTRE!$H$5="RAFTA",U4305&lt;&gt;0),1,0)+
IF(AND(J4305="İADE DEPO",FİLTRE!$H$5="İADE DEPO"),1,0)+
IF(FİLTRE!$H$5="TÜMÜ",1,0)+
IF(AND(J4305="FİRMA İADE",FİLTRE!$H$5="FİRMA İADE"),1,0)+
IF(AND(J4305="İMHA",FİLTRE!$H$5="İMHA"),1,0)</f>
        <v>1</v>
      </c>
      <c r="I4305" s="99"/>
      <c r="J4305" s="100"/>
      <c r="K4305" s="100"/>
      <c r="L4305" s="101"/>
      <c r="M4305" s="102"/>
      <c r="N4305" s="101"/>
      <c r="O4305" s="99"/>
      <c r="P4305" s="103"/>
      <c r="Q4305" s="104"/>
      <c r="R4305" s="50"/>
      <c r="S4305" s="105"/>
      <c r="T4305" s="106"/>
      <c r="U4305" s="107"/>
      <c r="V4305" s="108"/>
      <c r="W4305" s="107"/>
      <c r="X4305" s="107"/>
      <c r="AA4305" s="107"/>
      <c r="AB4305" s="110"/>
      <c r="AC4305" s="110"/>
      <c r="AE4305" s="105"/>
      <c r="AF4305" s="105"/>
      <c r="AR4305" s="112"/>
    </row>
    <row r="4306" spans="2:44" x14ac:dyDescent="0.25">
      <c r="B4306" s="1" t="str">
        <f>IF(I4306="","",
(IF(N4306=FİLTRE!$H$6,2,0)+IF(FİLTRE!$H$6="TOPLAM",2,0))
)</f>
        <v/>
      </c>
      <c r="C4306">
        <f>IF(FİLTRE!$M$5="",9,(IF(U4306&gt;=FİLTRE!$M$5,1,0)))</f>
        <v>1</v>
      </c>
      <c r="D4306" s="1">
        <f>IF(FİLTRE!$M$6="",9,(IF('SKT LİSTESİ'!P4306&lt;=FİLTRE!$M$6,1,0)))</f>
        <v>1</v>
      </c>
      <c r="E4306" s="25" t="str">
        <f>IF(I4306="","",(COUNTIFS($L$4:L4306,L4306)))</f>
        <v/>
      </c>
      <c r="F4306" s="13">
        <f>IF(OR(B4306&lt;&gt;2,C4306&lt;&gt;1,D4306&lt;&gt;1,H4306&lt;&gt;1),0,
COUNTIFS($B$4:B4306,2,$C$4:C4306,1,$D$4:D4306,1,$H$4:H4306,1))</f>
        <v>0</v>
      </c>
      <c r="G4306" s="26" t="str">
        <f>IF(I4306="","",(COUNTIF($E$4:E4306,E4306)))</f>
        <v/>
      </c>
      <c r="H4306" s="1">
        <f>IF(AND(J4306="SAYIM",FİLTRE!$H$5="RAFTA",U4306&lt;&gt;0),1,0)+
IF(AND(J4306="İADE DEPO",FİLTRE!$H$5="İADE DEPO"),1,0)+
IF(FİLTRE!$H$5="TÜMÜ",1,0)+
IF(AND(J4306="FİRMA İADE",FİLTRE!$H$5="FİRMA İADE"),1,0)+
IF(AND(J4306="İMHA",FİLTRE!$H$5="İMHA"),1,0)</f>
        <v>1</v>
      </c>
      <c r="I4306" s="99"/>
      <c r="J4306" s="100"/>
      <c r="K4306" s="100"/>
      <c r="L4306" s="101"/>
      <c r="M4306" s="102"/>
      <c r="N4306" s="101"/>
      <c r="O4306" s="99"/>
      <c r="P4306" s="103"/>
      <c r="Q4306" s="104"/>
      <c r="R4306" s="50"/>
      <c r="S4306" s="105"/>
      <c r="T4306" s="106"/>
      <c r="U4306" s="107"/>
      <c r="V4306" s="108"/>
      <c r="W4306" s="107"/>
      <c r="X4306" s="107"/>
      <c r="AA4306" s="107"/>
      <c r="AB4306" s="110"/>
      <c r="AC4306" s="110"/>
      <c r="AE4306" s="105"/>
      <c r="AF4306" s="105"/>
      <c r="AR4306" s="112"/>
    </row>
    <row r="4307" spans="2:44" x14ac:dyDescent="0.25">
      <c r="B4307" s="1" t="str">
        <f>IF(I4307="","",
(IF(N4307=FİLTRE!$H$6,2,0)+IF(FİLTRE!$H$6="TOPLAM",2,0))
)</f>
        <v/>
      </c>
      <c r="C4307">
        <f>IF(FİLTRE!$M$5="",9,(IF(U4307&gt;=FİLTRE!$M$5,1,0)))</f>
        <v>1</v>
      </c>
      <c r="D4307" s="1">
        <f>IF(FİLTRE!$M$6="",9,(IF('SKT LİSTESİ'!P4307&lt;=FİLTRE!$M$6,1,0)))</f>
        <v>1</v>
      </c>
      <c r="E4307" s="25" t="str">
        <f>IF(I4307="","",(COUNTIFS($L$4:L4307,L4307)))</f>
        <v/>
      </c>
      <c r="F4307" s="13">
        <f>IF(OR(B4307&lt;&gt;2,C4307&lt;&gt;1,D4307&lt;&gt;1,H4307&lt;&gt;1),0,
COUNTIFS($B$4:B4307,2,$C$4:C4307,1,$D$4:D4307,1,$H$4:H4307,1))</f>
        <v>0</v>
      </c>
      <c r="G4307" s="26" t="str">
        <f>IF(I4307="","",(COUNTIF($E$4:E4307,E4307)))</f>
        <v/>
      </c>
      <c r="H4307" s="1">
        <f>IF(AND(J4307="SAYIM",FİLTRE!$H$5="RAFTA",U4307&lt;&gt;0),1,0)+
IF(AND(J4307="İADE DEPO",FİLTRE!$H$5="İADE DEPO"),1,0)+
IF(FİLTRE!$H$5="TÜMÜ",1,0)+
IF(AND(J4307="FİRMA İADE",FİLTRE!$H$5="FİRMA İADE"),1,0)+
IF(AND(J4307="İMHA",FİLTRE!$H$5="İMHA"),1,0)</f>
        <v>1</v>
      </c>
      <c r="I4307" s="99"/>
      <c r="J4307" s="100"/>
      <c r="K4307" s="100"/>
      <c r="L4307" s="101"/>
      <c r="M4307" s="102"/>
      <c r="N4307" s="101"/>
      <c r="O4307" s="99"/>
      <c r="P4307" s="103"/>
      <c r="Q4307" s="104"/>
      <c r="R4307" s="50"/>
      <c r="S4307" s="105"/>
      <c r="T4307" s="106"/>
      <c r="U4307" s="107"/>
      <c r="V4307" s="108"/>
      <c r="W4307" s="107"/>
      <c r="X4307" s="107"/>
      <c r="AA4307" s="107"/>
      <c r="AB4307" s="110"/>
      <c r="AC4307" s="110"/>
      <c r="AE4307" s="105"/>
      <c r="AF4307" s="105"/>
      <c r="AR4307" s="112"/>
    </row>
    <row r="4308" spans="2:44" x14ac:dyDescent="0.25">
      <c r="B4308" s="1" t="str">
        <f>IF(I4308="","",
(IF(N4308=FİLTRE!$H$6,2,0)+IF(FİLTRE!$H$6="TOPLAM",2,0))
)</f>
        <v/>
      </c>
      <c r="C4308">
        <f>IF(FİLTRE!$M$5="",9,(IF(U4308&gt;=FİLTRE!$M$5,1,0)))</f>
        <v>1</v>
      </c>
      <c r="D4308" s="1">
        <f>IF(FİLTRE!$M$6="",9,(IF('SKT LİSTESİ'!P4308&lt;=FİLTRE!$M$6,1,0)))</f>
        <v>1</v>
      </c>
      <c r="E4308" s="25" t="str">
        <f>IF(I4308="","",(COUNTIFS($L$4:L4308,L4308)))</f>
        <v/>
      </c>
      <c r="F4308" s="13">
        <f>IF(OR(B4308&lt;&gt;2,C4308&lt;&gt;1,D4308&lt;&gt;1,H4308&lt;&gt;1),0,
COUNTIFS($B$4:B4308,2,$C$4:C4308,1,$D$4:D4308,1,$H$4:H4308,1))</f>
        <v>0</v>
      </c>
      <c r="G4308" s="26" t="str">
        <f>IF(I4308="","",(COUNTIF($E$4:E4308,E4308)))</f>
        <v/>
      </c>
      <c r="H4308" s="1">
        <f>IF(AND(J4308="SAYIM",FİLTRE!$H$5="RAFTA",U4308&lt;&gt;0),1,0)+
IF(AND(J4308="İADE DEPO",FİLTRE!$H$5="İADE DEPO"),1,0)+
IF(FİLTRE!$H$5="TÜMÜ",1,0)+
IF(AND(J4308="FİRMA İADE",FİLTRE!$H$5="FİRMA İADE"),1,0)+
IF(AND(J4308="İMHA",FİLTRE!$H$5="İMHA"),1,0)</f>
        <v>1</v>
      </c>
      <c r="I4308" s="99"/>
      <c r="J4308" s="100"/>
      <c r="K4308" s="100"/>
      <c r="L4308" s="101"/>
      <c r="M4308" s="102"/>
      <c r="N4308" s="101"/>
      <c r="O4308" s="99"/>
      <c r="P4308" s="103"/>
      <c r="Q4308" s="104"/>
      <c r="R4308" s="50"/>
      <c r="S4308" s="105"/>
      <c r="T4308" s="106"/>
      <c r="U4308" s="107"/>
      <c r="V4308" s="108"/>
      <c r="W4308" s="107"/>
      <c r="X4308" s="107"/>
      <c r="AA4308" s="107"/>
      <c r="AB4308" s="110"/>
      <c r="AC4308" s="110"/>
      <c r="AE4308" s="105"/>
      <c r="AF4308" s="105"/>
      <c r="AR4308" s="112"/>
    </row>
    <row r="4309" spans="2:44" x14ac:dyDescent="0.25">
      <c r="B4309" s="1" t="str">
        <f>IF(I4309="","",
(IF(N4309=FİLTRE!$H$6,2,0)+IF(FİLTRE!$H$6="TOPLAM",2,0))
)</f>
        <v/>
      </c>
      <c r="C4309">
        <f>IF(FİLTRE!$M$5="",9,(IF(U4309&gt;=FİLTRE!$M$5,1,0)))</f>
        <v>1</v>
      </c>
      <c r="D4309" s="1">
        <f>IF(FİLTRE!$M$6="",9,(IF('SKT LİSTESİ'!P4309&lt;=FİLTRE!$M$6,1,0)))</f>
        <v>1</v>
      </c>
      <c r="E4309" s="25" t="str">
        <f>IF(I4309="","",(COUNTIFS($L$4:L4309,L4309)))</f>
        <v/>
      </c>
      <c r="F4309" s="13">
        <f>IF(OR(B4309&lt;&gt;2,C4309&lt;&gt;1,D4309&lt;&gt;1,H4309&lt;&gt;1),0,
COUNTIFS($B$4:B4309,2,$C$4:C4309,1,$D$4:D4309,1,$H$4:H4309,1))</f>
        <v>0</v>
      </c>
      <c r="G4309" s="26" t="str">
        <f>IF(I4309="","",(COUNTIF($E$4:E4309,E4309)))</f>
        <v/>
      </c>
      <c r="H4309" s="1">
        <f>IF(AND(J4309="SAYIM",FİLTRE!$H$5="RAFTA",U4309&lt;&gt;0),1,0)+
IF(AND(J4309="İADE DEPO",FİLTRE!$H$5="İADE DEPO"),1,0)+
IF(FİLTRE!$H$5="TÜMÜ",1,0)+
IF(AND(J4309="FİRMA İADE",FİLTRE!$H$5="FİRMA İADE"),1,0)+
IF(AND(J4309="İMHA",FİLTRE!$H$5="İMHA"),1,0)</f>
        <v>1</v>
      </c>
      <c r="I4309" s="99"/>
      <c r="J4309" s="100"/>
      <c r="K4309" s="100"/>
      <c r="L4309" s="101"/>
      <c r="M4309" s="102"/>
      <c r="N4309" s="101"/>
      <c r="O4309" s="99"/>
      <c r="P4309" s="103"/>
      <c r="Q4309" s="104"/>
      <c r="R4309" s="50"/>
      <c r="S4309" s="105"/>
      <c r="T4309" s="106"/>
      <c r="U4309" s="107"/>
      <c r="V4309" s="108"/>
      <c r="W4309" s="107"/>
      <c r="X4309" s="107"/>
      <c r="AA4309" s="107"/>
      <c r="AB4309" s="110"/>
      <c r="AC4309" s="110"/>
      <c r="AE4309" s="105"/>
      <c r="AF4309" s="105"/>
      <c r="AR4309" s="112"/>
    </row>
    <row r="4310" spans="2:44" x14ac:dyDescent="0.25">
      <c r="B4310" s="1" t="str">
        <f>IF(I4310="","",
(IF(N4310=FİLTRE!$H$6,2,0)+IF(FİLTRE!$H$6="TOPLAM",2,0))
)</f>
        <v/>
      </c>
      <c r="C4310">
        <f>IF(FİLTRE!$M$5="",9,(IF(U4310&gt;=FİLTRE!$M$5,1,0)))</f>
        <v>1</v>
      </c>
      <c r="D4310" s="1">
        <f>IF(FİLTRE!$M$6="",9,(IF('SKT LİSTESİ'!P4310&lt;=FİLTRE!$M$6,1,0)))</f>
        <v>1</v>
      </c>
      <c r="E4310" s="25" t="str">
        <f>IF(I4310="","",(COUNTIFS($L$4:L4310,L4310)))</f>
        <v/>
      </c>
      <c r="F4310" s="13">
        <f>IF(OR(B4310&lt;&gt;2,C4310&lt;&gt;1,D4310&lt;&gt;1,H4310&lt;&gt;1),0,
COUNTIFS($B$4:B4310,2,$C$4:C4310,1,$D$4:D4310,1,$H$4:H4310,1))</f>
        <v>0</v>
      </c>
      <c r="G4310" s="26" t="str">
        <f>IF(I4310="","",(COUNTIF($E$4:E4310,E4310)))</f>
        <v/>
      </c>
      <c r="H4310" s="1">
        <f>IF(AND(J4310="SAYIM",FİLTRE!$H$5="RAFTA",U4310&lt;&gt;0),1,0)+
IF(AND(J4310="İADE DEPO",FİLTRE!$H$5="İADE DEPO"),1,0)+
IF(FİLTRE!$H$5="TÜMÜ",1,0)+
IF(AND(J4310="FİRMA İADE",FİLTRE!$H$5="FİRMA İADE"),1,0)+
IF(AND(J4310="İMHA",FİLTRE!$H$5="İMHA"),1,0)</f>
        <v>1</v>
      </c>
      <c r="I4310" s="99"/>
      <c r="J4310" s="100"/>
      <c r="K4310" s="100"/>
      <c r="L4310" s="101"/>
      <c r="M4310" s="102"/>
      <c r="N4310" s="101"/>
      <c r="O4310" s="99"/>
      <c r="P4310" s="103"/>
      <c r="Q4310" s="104"/>
      <c r="R4310" s="50"/>
      <c r="S4310" s="105"/>
      <c r="T4310" s="106"/>
      <c r="U4310" s="107"/>
      <c r="V4310" s="108"/>
      <c r="W4310" s="107"/>
      <c r="X4310" s="107"/>
      <c r="AA4310" s="107"/>
      <c r="AB4310" s="110"/>
      <c r="AC4310" s="110"/>
      <c r="AE4310" s="105"/>
      <c r="AF4310" s="105"/>
      <c r="AR4310" s="112"/>
    </row>
    <row r="4311" spans="2:44" x14ac:dyDescent="0.25">
      <c r="B4311" s="1" t="str">
        <f>IF(I4311="","",
(IF(N4311=FİLTRE!$H$6,2,0)+IF(FİLTRE!$H$6="TOPLAM",2,0))
)</f>
        <v/>
      </c>
      <c r="C4311">
        <f>IF(FİLTRE!$M$5="",9,(IF(U4311&gt;=FİLTRE!$M$5,1,0)))</f>
        <v>1</v>
      </c>
      <c r="D4311" s="1">
        <f>IF(FİLTRE!$M$6="",9,(IF('SKT LİSTESİ'!P4311&lt;=FİLTRE!$M$6,1,0)))</f>
        <v>1</v>
      </c>
      <c r="E4311" s="25" t="str">
        <f>IF(I4311="","",(COUNTIFS($L$4:L4311,L4311)))</f>
        <v/>
      </c>
      <c r="F4311" s="13">
        <f>IF(OR(B4311&lt;&gt;2,C4311&lt;&gt;1,D4311&lt;&gt;1,H4311&lt;&gt;1),0,
COUNTIFS($B$4:B4311,2,$C$4:C4311,1,$D$4:D4311,1,$H$4:H4311,1))</f>
        <v>0</v>
      </c>
      <c r="G4311" s="26" t="str">
        <f>IF(I4311="","",(COUNTIF($E$4:E4311,E4311)))</f>
        <v/>
      </c>
      <c r="H4311" s="1">
        <f>IF(AND(J4311="SAYIM",FİLTRE!$H$5="RAFTA",U4311&lt;&gt;0),1,0)+
IF(AND(J4311="İADE DEPO",FİLTRE!$H$5="İADE DEPO"),1,0)+
IF(FİLTRE!$H$5="TÜMÜ",1,0)+
IF(AND(J4311="FİRMA İADE",FİLTRE!$H$5="FİRMA İADE"),1,0)+
IF(AND(J4311="İMHA",FİLTRE!$H$5="İMHA"),1,0)</f>
        <v>1</v>
      </c>
      <c r="I4311" s="99"/>
      <c r="J4311" s="100"/>
      <c r="K4311" s="100"/>
      <c r="L4311" s="101"/>
      <c r="M4311" s="102"/>
      <c r="N4311" s="101"/>
      <c r="O4311" s="99"/>
      <c r="P4311" s="103"/>
      <c r="Q4311" s="104"/>
      <c r="R4311" s="50"/>
      <c r="S4311" s="105"/>
      <c r="T4311" s="106"/>
      <c r="U4311" s="107"/>
      <c r="V4311" s="108"/>
      <c r="W4311" s="107"/>
      <c r="X4311" s="107"/>
      <c r="AA4311" s="107"/>
      <c r="AB4311" s="110"/>
      <c r="AC4311" s="110"/>
      <c r="AE4311" s="105"/>
      <c r="AF4311" s="105"/>
      <c r="AR4311" s="112"/>
    </row>
    <row r="4312" spans="2:44" x14ac:dyDescent="0.25">
      <c r="B4312" s="1" t="str">
        <f>IF(I4312="","",
(IF(N4312=FİLTRE!$H$6,2,0)+IF(FİLTRE!$H$6="TOPLAM",2,0))
)</f>
        <v/>
      </c>
      <c r="C4312">
        <f>IF(FİLTRE!$M$5="",9,(IF(U4312&gt;=FİLTRE!$M$5,1,0)))</f>
        <v>1</v>
      </c>
      <c r="D4312" s="1">
        <f>IF(FİLTRE!$M$6="",9,(IF('SKT LİSTESİ'!P4312&lt;=FİLTRE!$M$6,1,0)))</f>
        <v>1</v>
      </c>
      <c r="E4312" s="25" t="str">
        <f>IF(I4312="","",(COUNTIFS($L$4:L4312,L4312)))</f>
        <v/>
      </c>
      <c r="F4312" s="13">
        <f>IF(OR(B4312&lt;&gt;2,C4312&lt;&gt;1,D4312&lt;&gt;1,H4312&lt;&gt;1),0,
COUNTIFS($B$4:B4312,2,$C$4:C4312,1,$D$4:D4312,1,$H$4:H4312,1))</f>
        <v>0</v>
      </c>
      <c r="G4312" s="26" t="str">
        <f>IF(I4312="","",(COUNTIF($E$4:E4312,E4312)))</f>
        <v/>
      </c>
      <c r="H4312" s="1">
        <f>IF(AND(J4312="SAYIM",FİLTRE!$H$5="RAFTA",U4312&lt;&gt;0),1,0)+
IF(AND(J4312="İADE DEPO",FİLTRE!$H$5="İADE DEPO"),1,0)+
IF(FİLTRE!$H$5="TÜMÜ",1,0)+
IF(AND(J4312="FİRMA İADE",FİLTRE!$H$5="FİRMA İADE"),1,0)+
IF(AND(J4312="İMHA",FİLTRE!$H$5="İMHA"),1,0)</f>
        <v>1</v>
      </c>
      <c r="I4312" s="99"/>
      <c r="J4312" s="100"/>
      <c r="K4312" s="100"/>
      <c r="L4312" s="101"/>
      <c r="M4312" s="102"/>
      <c r="N4312" s="101"/>
      <c r="O4312" s="99"/>
      <c r="P4312" s="103"/>
      <c r="Q4312" s="104"/>
      <c r="R4312" s="50"/>
      <c r="S4312" s="105"/>
      <c r="T4312" s="106"/>
      <c r="U4312" s="107"/>
      <c r="V4312" s="108"/>
      <c r="W4312" s="107"/>
      <c r="X4312" s="107"/>
      <c r="AA4312" s="107"/>
      <c r="AB4312" s="110"/>
      <c r="AC4312" s="110"/>
      <c r="AE4312" s="105"/>
      <c r="AF4312" s="105"/>
      <c r="AR4312" s="112"/>
    </row>
    <row r="4313" spans="2:44" x14ac:dyDescent="0.25">
      <c r="B4313" s="1" t="str">
        <f>IF(I4313="","",
(IF(N4313=FİLTRE!$H$6,2,0)+IF(FİLTRE!$H$6="TOPLAM",2,0))
)</f>
        <v/>
      </c>
      <c r="C4313">
        <f>IF(FİLTRE!$M$5="",9,(IF(U4313&gt;=FİLTRE!$M$5,1,0)))</f>
        <v>1</v>
      </c>
      <c r="D4313" s="1">
        <f>IF(FİLTRE!$M$6="",9,(IF('SKT LİSTESİ'!P4313&lt;=FİLTRE!$M$6,1,0)))</f>
        <v>1</v>
      </c>
      <c r="E4313" s="25" t="str">
        <f>IF(I4313="","",(COUNTIFS($L$4:L4313,L4313)))</f>
        <v/>
      </c>
      <c r="F4313" s="13">
        <f>IF(OR(B4313&lt;&gt;2,C4313&lt;&gt;1,D4313&lt;&gt;1,H4313&lt;&gt;1),0,
COUNTIFS($B$4:B4313,2,$C$4:C4313,1,$D$4:D4313,1,$H$4:H4313,1))</f>
        <v>0</v>
      </c>
      <c r="G4313" s="26" t="str">
        <f>IF(I4313="","",(COUNTIF($E$4:E4313,E4313)))</f>
        <v/>
      </c>
      <c r="H4313" s="1">
        <f>IF(AND(J4313="SAYIM",FİLTRE!$H$5="RAFTA",U4313&lt;&gt;0),1,0)+
IF(AND(J4313="İADE DEPO",FİLTRE!$H$5="İADE DEPO"),1,0)+
IF(FİLTRE!$H$5="TÜMÜ",1,0)+
IF(AND(J4313="FİRMA İADE",FİLTRE!$H$5="FİRMA İADE"),1,0)+
IF(AND(J4313="İMHA",FİLTRE!$H$5="İMHA"),1,0)</f>
        <v>1</v>
      </c>
      <c r="I4313" s="99"/>
      <c r="J4313" s="100"/>
      <c r="K4313" s="100"/>
      <c r="L4313" s="101"/>
      <c r="M4313" s="102"/>
      <c r="N4313" s="101"/>
      <c r="O4313" s="99"/>
      <c r="P4313" s="103"/>
      <c r="Q4313" s="104"/>
      <c r="R4313" s="50"/>
      <c r="S4313" s="105"/>
      <c r="T4313" s="106"/>
      <c r="U4313" s="107"/>
      <c r="V4313" s="108"/>
      <c r="W4313" s="107"/>
      <c r="X4313" s="107"/>
      <c r="AA4313" s="107"/>
      <c r="AB4313" s="110"/>
      <c r="AC4313" s="110"/>
      <c r="AE4313" s="105"/>
      <c r="AF4313" s="105"/>
      <c r="AR4313" s="112"/>
    </row>
    <row r="4314" spans="2:44" x14ac:dyDescent="0.25">
      <c r="B4314" s="1" t="str">
        <f>IF(I4314="","",
(IF(N4314=FİLTRE!$H$6,2,0)+IF(FİLTRE!$H$6="TOPLAM",2,0))
)</f>
        <v/>
      </c>
      <c r="C4314">
        <f>IF(FİLTRE!$M$5="",9,(IF(U4314&gt;=FİLTRE!$M$5,1,0)))</f>
        <v>1</v>
      </c>
      <c r="D4314" s="1">
        <f>IF(FİLTRE!$M$6="",9,(IF('SKT LİSTESİ'!P4314&lt;=FİLTRE!$M$6,1,0)))</f>
        <v>1</v>
      </c>
      <c r="E4314" s="25" t="str">
        <f>IF(I4314="","",(COUNTIFS($L$4:L4314,L4314)))</f>
        <v/>
      </c>
      <c r="F4314" s="13">
        <f>IF(OR(B4314&lt;&gt;2,C4314&lt;&gt;1,D4314&lt;&gt;1,H4314&lt;&gt;1),0,
COUNTIFS($B$4:B4314,2,$C$4:C4314,1,$D$4:D4314,1,$H$4:H4314,1))</f>
        <v>0</v>
      </c>
      <c r="G4314" s="26" t="str">
        <f>IF(I4314="","",(COUNTIF($E$4:E4314,E4314)))</f>
        <v/>
      </c>
      <c r="H4314" s="1">
        <f>IF(AND(J4314="SAYIM",FİLTRE!$H$5="RAFTA",U4314&lt;&gt;0),1,0)+
IF(AND(J4314="İADE DEPO",FİLTRE!$H$5="İADE DEPO"),1,0)+
IF(FİLTRE!$H$5="TÜMÜ",1,0)+
IF(AND(J4314="FİRMA İADE",FİLTRE!$H$5="FİRMA İADE"),1,0)+
IF(AND(J4314="İMHA",FİLTRE!$H$5="İMHA"),1,0)</f>
        <v>1</v>
      </c>
      <c r="I4314" s="99"/>
      <c r="J4314" s="100"/>
      <c r="K4314" s="100"/>
      <c r="L4314" s="101"/>
      <c r="M4314" s="102"/>
      <c r="N4314" s="101"/>
      <c r="O4314" s="99"/>
      <c r="P4314" s="103"/>
      <c r="Q4314" s="104"/>
      <c r="R4314" s="50"/>
      <c r="S4314" s="105"/>
      <c r="T4314" s="106"/>
      <c r="U4314" s="107"/>
      <c r="V4314" s="108"/>
      <c r="W4314" s="107"/>
      <c r="X4314" s="107"/>
      <c r="AA4314" s="107"/>
      <c r="AB4314" s="110"/>
      <c r="AC4314" s="110"/>
      <c r="AE4314" s="105"/>
      <c r="AF4314" s="105"/>
      <c r="AR4314" s="112"/>
    </row>
    <row r="4315" spans="2:44" x14ac:dyDescent="0.25">
      <c r="B4315" s="1" t="str">
        <f>IF(I4315="","",
(IF(N4315=FİLTRE!$H$6,2,0)+IF(FİLTRE!$H$6="TOPLAM",2,0))
)</f>
        <v/>
      </c>
      <c r="C4315">
        <f>IF(FİLTRE!$M$5="",9,(IF(U4315&gt;=FİLTRE!$M$5,1,0)))</f>
        <v>1</v>
      </c>
      <c r="D4315" s="1">
        <f>IF(FİLTRE!$M$6="",9,(IF('SKT LİSTESİ'!P4315&lt;=FİLTRE!$M$6,1,0)))</f>
        <v>1</v>
      </c>
      <c r="E4315" s="25" t="str">
        <f>IF(I4315="","",(COUNTIFS($L$4:L4315,L4315)))</f>
        <v/>
      </c>
      <c r="F4315" s="13">
        <f>IF(OR(B4315&lt;&gt;2,C4315&lt;&gt;1,D4315&lt;&gt;1,H4315&lt;&gt;1),0,
COUNTIFS($B$4:B4315,2,$C$4:C4315,1,$D$4:D4315,1,$H$4:H4315,1))</f>
        <v>0</v>
      </c>
      <c r="G4315" s="26" t="str">
        <f>IF(I4315="","",(COUNTIF($E$4:E4315,E4315)))</f>
        <v/>
      </c>
      <c r="H4315" s="1">
        <f>IF(AND(J4315="SAYIM",FİLTRE!$H$5="RAFTA",U4315&lt;&gt;0),1,0)+
IF(AND(J4315="İADE DEPO",FİLTRE!$H$5="İADE DEPO"),1,0)+
IF(FİLTRE!$H$5="TÜMÜ",1,0)+
IF(AND(J4315="FİRMA İADE",FİLTRE!$H$5="FİRMA İADE"),1,0)+
IF(AND(J4315="İMHA",FİLTRE!$H$5="İMHA"),1,0)</f>
        <v>1</v>
      </c>
      <c r="I4315" s="99"/>
      <c r="J4315" s="100"/>
      <c r="K4315" s="100"/>
      <c r="L4315" s="101"/>
      <c r="M4315" s="102"/>
      <c r="N4315" s="101"/>
      <c r="O4315" s="99"/>
      <c r="P4315" s="103"/>
      <c r="Q4315" s="104"/>
      <c r="R4315" s="50"/>
      <c r="S4315" s="105"/>
      <c r="T4315" s="106"/>
      <c r="U4315" s="107"/>
      <c r="V4315" s="108"/>
      <c r="W4315" s="107"/>
      <c r="X4315" s="107"/>
      <c r="AA4315" s="107"/>
      <c r="AB4315" s="110"/>
      <c r="AC4315" s="110"/>
      <c r="AE4315" s="105"/>
      <c r="AF4315" s="105"/>
      <c r="AR4315" s="112"/>
    </row>
    <row r="4316" spans="2:44" x14ac:dyDescent="0.25">
      <c r="B4316" s="1" t="str">
        <f>IF(I4316="","",
(IF(N4316=FİLTRE!$H$6,2,0)+IF(FİLTRE!$H$6="TOPLAM",2,0))
)</f>
        <v/>
      </c>
      <c r="C4316">
        <f>IF(FİLTRE!$M$5="",9,(IF(U4316&gt;=FİLTRE!$M$5,1,0)))</f>
        <v>1</v>
      </c>
      <c r="D4316" s="1">
        <f>IF(FİLTRE!$M$6="",9,(IF('SKT LİSTESİ'!P4316&lt;=FİLTRE!$M$6,1,0)))</f>
        <v>1</v>
      </c>
      <c r="E4316" s="25" t="str">
        <f>IF(I4316="","",(COUNTIFS($L$4:L4316,L4316)))</f>
        <v/>
      </c>
      <c r="F4316" s="13">
        <f>IF(OR(B4316&lt;&gt;2,C4316&lt;&gt;1,D4316&lt;&gt;1,H4316&lt;&gt;1),0,
COUNTIFS($B$4:B4316,2,$C$4:C4316,1,$D$4:D4316,1,$H$4:H4316,1))</f>
        <v>0</v>
      </c>
      <c r="G4316" s="26" t="str">
        <f>IF(I4316="","",(COUNTIF($E$4:E4316,E4316)))</f>
        <v/>
      </c>
      <c r="H4316" s="1">
        <f>IF(AND(J4316="SAYIM",FİLTRE!$H$5="RAFTA",U4316&lt;&gt;0),1,0)+
IF(AND(J4316="İADE DEPO",FİLTRE!$H$5="İADE DEPO"),1,0)+
IF(FİLTRE!$H$5="TÜMÜ",1,0)+
IF(AND(J4316="FİRMA İADE",FİLTRE!$H$5="FİRMA İADE"),1,0)+
IF(AND(J4316="İMHA",FİLTRE!$H$5="İMHA"),1,0)</f>
        <v>1</v>
      </c>
      <c r="I4316" s="99"/>
      <c r="J4316" s="100"/>
      <c r="K4316" s="100"/>
      <c r="L4316" s="101"/>
      <c r="M4316" s="102"/>
      <c r="N4316" s="101"/>
      <c r="O4316" s="99"/>
      <c r="P4316" s="103"/>
      <c r="Q4316" s="104"/>
      <c r="R4316" s="50"/>
      <c r="S4316" s="105"/>
      <c r="T4316" s="106"/>
      <c r="U4316" s="107"/>
      <c r="V4316" s="108"/>
      <c r="W4316" s="107"/>
      <c r="X4316" s="107"/>
      <c r="AA4316" s="107"/>
      <c r="AB4316" s="110"/>
      <c r="AC4316" s="110"/>
      <c r="AE4316" s="105"/>
      <c r="AF4316" s="105"/>
      <c r="AR4316" s="112"/>
    </row>
    <row r="4317" spans="2:44" x14ac:dyDescent="0.25">
      <c r="B4317" s="1" t="str">
        <f>IF(I4317="","",
(IF(N4317=FİLTRE!$H$6,2,0)+IF(FİLTRE!$H$6="TOPLAM",2,0))
)</f>
        <v/>
      </c>
      <c r="C4317">
        <f>IF(FİLTRE!$M$5="",9,(IF(U4317&gt;=FİLTRE!$M$5,1,0)))</f>
        <v>1</v>
      </c>
      <c r="D4317" s="1">
        <f>IF(FİLTRE!$M$6="",9,(IF('SKT LİSTESİ'!P4317&lt;=FİLTRE!$M$6,1,0)))</f>
        <v>1</v>
      </c>
      <c r="E4317" s="25" t="str">
        <f>IF(I4317="","",(COUNTIFS($L$4:L4317,L4317)))</f>
        <v/>
      </c>
      <c r="F4317" s="13">
        <f>IF(OR(B4317&lt;&gt;2,C4317&lt;&gt;1,D4317&lt;&gt;1,H4317&lt;&gt;1),0,
COUNTIFS($B$4:B4317,2,$C$4:C4317,1,$D$4:D4317,1,$H$4:H4317,1))</f>
        <v>0</v>
      </c>
      <c r="G4317" s="26" t="str">
        <f>IF(I4317="","",(COUNTIF($E$4:E4317,E4317)))</f>
        <v/>
      </c>
      <c r="H4317" s="1">
        <f>IF(AND(J4317="SAYIM",FİLTRE!$H$5="RAFTA",U4317&lt;&gt;0),1,0)+
IF(AND(J4317="İADE DEPO",FİLTRE!$H$5="İADE DEPO"),1,0)+
IF(FİLTRE!$H$5="TÜMÜ",1,0)+
IF(AND(J4317="FİRMA İADE",FİLTRE!$H$5="FİRMA İADE"),1,0)+
IF(AND(J4317="İMHA",FİLTRE!$H$5="İMHA"),1,0)</f>
        <v>1</v>
      </c>
      <c r="I4317" s="99"/>
      <c r="J4317" s="100"/>
      <c r="K4317" s="100"/>
      <c r="L4317" s="101"/>
      <c r="M4317" s="102"/>
      <c r="N4317" s="101"/>
      <c r="O4317" s="99"/>
      <c r="P4317" s="103"/>
      <c r="Q4317" s="104"/>
      <c r="R4317" s="50"/>
      <c r="S4317" s="105"/>
      <c r="T4317" s="106"/>
      <c r="U4317" s="107"/>
      <c r="V4317" s="108"/>
      <c r="W4317" s="107"/>
      <c r="X4317" s="107"/>
      <c r="AA4317" s="107"/>
      <c r="AB4317" s="110"/>
      <c r="AC4317" s="110"/>
      <c r="AE4317" s="105"/>
      <c r="AF4317" s="105"/>
      <c r="AR4317" s="112"/>
    </row>
    <row r="4318" spans="2:44" x14ac:dyDescent="0.25">
      <c r="B4318" s="1" t="str">
        <f>IF(I4318="","",
(IF(N4318=FİLTRE!$H$6,2,0)+IF(FİLTRE!$H$6="TOPLAM",2,0))
)</f>
        <v/>
      </c>
      <c r="C4318">
        <f>IF(FİLTRE!$M$5="",9,(IF(U4318&gt;=FİLTRE!$M$5,1,0)))</f>
        <v>1</v>
      </c>
      <c r="D4318" s="1">
        <f>IF(FİLTRE!$M$6="",9,(IF('SKT LİSTESİ'!P4318&lt;=FİLTRE!$M$6,1,0)))</f>
        <v>1</v>
      </c>
      <c r="E4318" s="25" t="str">
        <f>IF(I4318="","",(COUNTIFS($L$4:L4318,L4318)))</f>
        <v/>
      </c>
      <c r="F4318" s="13">
        <f>IF(OR(B4318&lt;&gt;2,C4318&lt;&gt;1,D4318&lt;&gt;1,H4318&lt;&gt;1),0,
COUNTIFS($B$4:B4318,2,$C$4:C4318,1,$D$4:D4318,1,$H$4:H4318,1))</f>
        <v>0</v>
      </c>
      <c r="G4318" s="26" t="str">
        <f>IF(I4318="","",(COUNTIF($E$4:E4318,E4318)))</f>
        <v/>
      </c>
      <c r="H4318" s="1">
        <f>IF(AND(J4318="SAYIM",FİLTRE!$H$5="RAFTA",U4318&lt;&gt;0),1,0)+
IF(AND(J4318="İADE DEPO",FİLTRE!$H$5="İADE DEPO"),1,0)+
IF(FİLTRE!$H$5="TÜMÜ",1,0)+
IF(AND(J4318="FİRMA İADE",FİLTRE!$H$5="FİRMA İADE"),1,0)+
IF(AND(J4318="İMHA",FİLTRE!$H$5="İMHA"),1,0)</f>
        <v>1</v>
      </c>
      <c r="I4318" s="99"/>
      <c r="J4318" s="100"/>
      <c r="K4318" s="100"/>
      <c r="L4318" s="101"/>
      <c r="M4318" s="102"/>
      <c r="N4318" s="101"/>
      <c r="O4318" s="99"/>
      <c r="P4318" s="103"/>
      <c r="Q4318" s="104"/>
      <c r="R4318" s="50"/>
      <c r="S4318" s="105"/>
      <c r="T4318" s="106"/>
      <c r="U4318" s="107"/>
      <c r="V4318" s="108"/>
      <c r="W4318" s="107"/>
      <c r="X4318" s="107"/>
      <c r="AA4318" s="107"/>
      <c r="AB4318" s="110"/>
      <c r="AC4318" s="110"/>
      <c r="AE4318" s="105"/>
      <c r="AF4318" s="105"/>
      <c r="AR4318" s="112"/>
    </row>
    <row r="4319" spans="2:44" x14ac:dyDescent="0.25">
      <c r="B4319" s="1" t="str">
        <f>IF(I4319="","",
(IF(N4319=FİLTRE!$H$6,2,0)+IF(FİLTRE!$H$6="TOPLAM",2,0))
)</f>
        <v/>
      </c>
      <c r="C4319">
        <f>IF(FİLTRE!$M$5="",9,(IF(U4319&gt;=FİLTRE!$M$5,1,0)))</f>
        <v>1</v>
      </c>
      <c r="D4319" s="1">
        <f>IF(FİLTRE!$M$6="",9,(IF('SKT LİSTESİ'!P4319&lt;=FİLTRE!$M$6,1,0)))</f>
        <v>1</v>
      </c>
      <c r="E4319" s="25" t="str">
        <f>IF(I4319="","",(COUNTIFS($L$4:L4319,L4319)))</f>
        <v/>
      </c>
      <c r="F4319" s="13">
        <f>IF(OR(B4319&lt;&gt;2,C4319&lt;&gt;1,D4319&lt;&gt;1,H4319&lt;&gt;1),0,
COUNTIFS($B$4:B4319,2,$C$4:C4319,1,$D$4:D4319,1,$H$4:H4319,1))</f>
        <v>0</v>
      </c>
      <c r="G4319" s="26" t="str">
        <f>IF(I4319="","",(COUNTIF($E$4:E4319,E4319)))</f>
        <v/>
      </c>
      <c r="H4319" s="1">
        <f>IF(AND(J4319="SAYIM",FİLTRE!$H$5="RAFTA",U4319&lt;&gt;0),1,0)+
IF(AND(J4319="İADE DEPO",FİLTRE!$H$5="İADE DEPO"),1,0)+
IF(FİLTRE!$H$5="TÜMÜ",1,0)+
IF(AND(J4319="FİRMA İADE",FİLTRE!$H$5="FİRMA İADE"),1,0)+
IF(AND(J4319="İMHA",FİLTRE!$H$5="İMHA"),1,0)</f>
        <v>1</v>
      </c>
      <c r="I4319" s="99"/>
      <c r="J4319" s="100"/>
      <c r="K4319" s="100"/>
      <c r="L4319" s="101"/>
      <c r="M4319" s="102"/>
      <c r="N4319" s="101"/>
      <c r="O4319" s="99"/>
      <c r="P4319" s="103"/>
      <c r="Q4319" s="104"/>
      <c r="R4319" s="50"/>
      <c r="S4319" s="105"/>
      <c r="T4319" s="106"/>
      <c r="U4319" s="107"/>
      <c r="V4319" s="108"/>
      <c r="W4319" s="107"/>
      <c r="X4319" s="107"/>
      <c r="AA4319" s="107"/>
      <c r="AB4319" s="110"/>
      <c r="AC4319" s="110"/>
      <c r="AE4319" s="105"/>
      <c r="AF4319" s="105"/>
      <c r="AR4319" s="112"/>
    </row>
    <row r="4320" spans="2:44" x14ac:dyDescent="0.25">
      <c r="B4320" s="1" t="str">
        <f>IF(I4320="","",
(IF(N4320=FİLTRE!$H$6,2,0)+IF(FİLTRE!$H$6="TOPLAM",2,0))
)</f>
        <v/>
      </c>
      <c r="C4320">
        <f>IF(FİLTRE!$M$5="",9,(IF(U4320&gt;=FİLTRE!$M$5,1,0)))</f>
        <v>1</v>
      </c>
      <c r="D4320" s="1">
        <f>IF(FİLTRE!$M$6="",9,(IF('SKT LİSTESİ'!P4320&lt;=FİLTRE!$M$6,1,0)))</f>
        <v>1</v>
      </c>
      <c r="E4320" s="25" t="str">
        <f>IF(I4320="","",(COUNTIFS($L$4:L4320,L4320)))</f>
        <v/>
      </c>
      <c r="F4320" s="13">
        <f>IF(OR(B4320&lt;&gt;2,C4320&lt;&gt;1,D4320&lt;&gt;1,H4320&lt;&gt;1),0,
COUNTIFS($B$4:B4320,2,$C$4:C4320,1,$D$4:D4320,1,$H$4:H4320,1))</f>
        <v>0</v>
      </c>
      <c r="G4320" s="26" t="str">
        <f>IF(I4320="","",(COUNTIF($E$4:E4320,E4320)))</f>
        <v/>
      </c>
      <c r="H4320" s="1">
        <f>IF(AND(J4320="SAYIM",FİLTRE!$H$5="RAFTA",U4320&lt;&gt;0),1,0)+
IF(AND(J4320="İADE DEPO",FİLTRE!$H$5="İADE DEPO"),1,0)+
IF(FİLTRE!$H$5="TÜMÜ",1,0)+
IF(AND(J4320="FİRMA İADE",FİLTRE!$H$5="FİRMA İADE"),1,0)+
IF(AND(J4320="İMHA",FİLTRE!$H$5="İMHA"),1,0)</f>
        <v>1</v>
      </c>
      <c r="I4320" s="99"/>
      <c r="J4320" s="100"/>
      <c r="K4320" s="100"/>
      <c r="L4320" s="101"/>
      <c r="M4320" s="102"/>
      <c r="N4320" s="101"/>
      <c r="O4320" s="99"/>
      <c r="P4320" s="103"/>
      <c r="Q4320" s="104"/>
      <c r="R4320" s="50"/>
      <c r="S4320" s="105"/>
      <c r="T4320" s="106"/>
      <c r="U4320" s="107"/>
      <c r="V4320" s="108"/>
      <c r="W4320" s="107"/>
      <c r="X4320" s="107"/>
      <c r="AA4320" s="107"/>
      <c r="AB4320" s="110"/>
      <c r="AC4320" s="110"/>
      <c r="AE4320" s="105"/>
      <c r="AF4320" s="105"/>
      <c r="AR4320" s="112"/>
    </row>
    <row r="4321" spans="2:44" x14ac:dyDescent="0.25">
      <c r="B4321" s="1" t="str">
        <f>IF(I4321="","",
(IF(N4321=FİLTRE!$H$6,2,0)+IF(FİLTRE!$H$6="TOPLAM",2,0))
)</f>
        <v/>
      </c>
      <c r="C4321">
        <f>IF(FİLTRE!$M$5="",9,(IF(U4321&gt;=FİLTRE!$M$5,1,0)))</f>
        <v>1</v>
      </c>
      <c r="D4321" s="1">
        <f>IF(FİLTRE!$M$6="",9,(IF('SKT LİSTESİ'!P4321&lt;=FİLTRE!$M$6,1,0)))</f>
        <v>1</v>
      </c>
      <c r="E4321" s="25" t="str">
        <f>IF(I4321="","",(COUNTIFS($L$4:L4321,L4321)))</f>
        <v/>
      </c>
      <c r="F4321" s="13">
        <f>IF(OR(B4321&lt;&gt;2,C4321&lt;&gt;1,D4321&lt;&gt;1,H4321&lt;&gt;1),0,
COUNTIFS($B$4:B4321,2,$C$4:C4321,1,$D$4:D4321,1,$H$4:H4321,1))</f>
        <v>0</v>
      </c>
      <c r="G4321" s="26" t="str">
        <f>IF(I4321="","",(COUNTIF($E$4:E4321,E4321)))</f>
        <v/>
      </c>
      <c r="H4321" s="1">
        <f>IF(AND(J4321="SAYIM",FİLTRE!$H$5="RAFTA",U4321&lt;&gt;0),1,0)+
IF(AND(J4321="İADE DEPO",FİLTRE!$H$5="İADE DEPO"),1,0)+
IF(FİLTRE!$H$5="TÜMÜ",1,0)+
IF(AND(J4321="FİRMA İADE",FİLTRE!$H$5="FİRMA İADE"),1,0)+
IF(AND(J4321="İMHA",FİLTRE!$H$5="İMHA"),1,0)</f>
        <v>1</v>
      </c>
      <c r="I4321" s="99"/>
      <c r="J4321" s="100"/>
      <c r="K4321" s="100"/>
      <c r="L4321" s="101"/>
      <c r="M4321" s="102"/>
      <c r="N4321" s="101"/>
      <c r="O4321" s="99"/>
      <c r="P4321" s="103"/>
      <c r="Q4321" s="104"/>
      <c r="R4321" s="50"/>
      <c r="S4321" s="105"/>
      <c r="T4321" s="106"/>
      <c r="U4321" s="107"/>
      <c r="V4321" s="108"/>
      <c r="W4321" s="107"/>
      <c r="X4321" s="107"/>
      <c r="AA4321" s="107"/>
      <c r="AB4321" s="110"/>
      <c r="AC4321" s="110"/>
      <c r="AE4321" s="105"/>
      <c r="AF4321" s="105"/>
      <c r="AR4321" s="112"/>
    </row>
    <row r="4322" spans="2:44" x14ac:dyDescent="0.25">
      <c r="B4322" s="1" t="str">
        <f>IF(I4322="","",
(IF(N4322=FİLTRE!$H$6,2,0)+IF(FİLTRE!$H$6="TOPLAM",2,0))
)</f>
        <v/>
      </c>
      <c r="C4322">
        <f>IF(FİLTRE!$M$5="",9,(IF(U4322&gt;=FİLTRE!$M$5,1,0)))</f>
        <v>1</v>
      </c>
      <c r="D4322" s="1">
        <f>IF(FİLTRE!$M$6="",9,(IF('SKT LİSTESİ'!P4322&lt;=FİLTRE!$M$6,1,0)))</f>
        <v>1</v>
      </c>
      <c r="E4322" s="25" t="str">
        <f>IF(I4322="","",(COUNTIFS($L$4:L4322,L4322)))</f>
        <v/>
      </c>
      <c r="F4322" s="13">
        <f>IF(OR(B4322&lt;&gt;2,C4322&lt;&gt;1,D4322&lt;&gt;1,H4322&lt;&gt;1),0,
COUNTIFS($B$4:B4322,2,$C$4:C4322,1,$D$4:D4322,1,$H$4:H4322,1))</f>
        <v>0</v>
      </c>
      <c r="G4322" s="26" t="str">
        <f>IF(I4322="","",(COUNTIF($E$4:E4322,E4322)))</f>
        <v/>
      </c>
      <c r="H4322" s="1">
        <f>IF(AND(J4322="SAYIM",FİLTRE!$H$5="RAFTA",U4322&lt;&gt;0),1,0)+
IF(AND(J4322="İADE DEPO",FİLTRE!$H$5="İADE DEPO"),1,0)+
IF(FİLTRE!$H$5="TÜMÜ",1,0)+
IF(AND(J4322="FİRMA İADE",FİLTRE!$H$5="FİRMA İADE"),1,0)+
IF(AND(J4322="İMHA",FİLTRE!$H$5="İMHA"),1,0)</f>
        <v>1</v>
      </c>
      <c r="I4322" s="99"/>
      <c r="J4322" s="100"/>
      <c r="K4322" s="100"/>
      <c r="L4322" s="101"/>
      <c r="M4322" s="102"/>
      <c r="N4322" s="101"/>
      <c r="O4322" s="99"/>
      <c r="P4322" s="103"/>
      <c r="Q4322" s="104"/>
      <c r="R4322" s="50"/>
      <c r="S4322" s="105"/>
      <c r="T4322" s="106"/>
      <c r="U4322" s="107"/>
      <c r="V4322" s="108"/>
      <c r="W4322" s="107"/>
      <c r="X4322" s="107"/>
      <c r="AA4322" s="107"/>
      <c r="AB4322" s="110"/>
      <c r="AC4322" s="110"/>
      <c r="AE4322" s="105"/>
      <c r="AF4322" s="105"/>
      <c r="AR4322" s="112"/>
    </row>
    <row r="4323" spans="2:44" x14ac:dyDescent="0.25">
      <c r="B4323" s="1" t="str">
        <f>IF(I4323="","",
(IF(N4323=FİLTRE!$H$6,2,0)+IF(FİLTRE!$H$6="TOPLAM",2,0))
)</f>
        <v/>
      </c>
      <c r="C4323">
        <f>IF(FİLTRE!$M$5="",9,(IF(U4323&gt;=FİLTRE!$M$5,1,0)))</f>
        <v>1</v>
      </c>
      <c r="D4323" s="1">
        <f>IF(FİLTRE!$M$6="",9,(IF('SKT LİSTESİ'!P4323&lt;=FİLTRE!$M$6,1,0)))</f>
        <v>1</v>
      </c>
      <c r="E4323" s="25" t="str">
        <f>IF(I4323="","",(COUNTIFS($L$4:L4323,L4323)))</f>
        <v/>
      </c>
      <c r="F4323" s="13">
        <f>IF(OR(B4323&lt;&gt;2,C4323&lt;&gt;1,D4323&lt;&gt;1,H4323&lt;&gt;1),0,
COUNTIFS($B$4:B4323,2,$C$4:C4323,1,$D$4:D4323,1,$H$4:H4323,1))</f>
        <v>0</v>
      </c>
      <c r="G4323" s="26" t="str">
        <f>IF(I4323="","",(COUNTIF($E$4:E4323,E4323)))</f>
        <v/>
      </c>
      <c r="H4323" s="1">
        <f>IF(AND(J4323="SAYIM",FİLTRE!$H$5="RAFTA",U4323&lt;&gt;0),1,0)+
IF(AND(J4323="İADE DEPO",FİLTRE!$H$5="İADE DEPO"),1,0)+
IF(FİLTRE!$H$5="TÜMÜ",1,0)+
IF(AND(J4323="FİRMA İADE",FİLTRE!$H$5="FİRMA İADE"),1,0)+
IF(AND(J4323="İMHA",FİLTRE!$H$5="İMHA"),1,0)</f>
        <v>1</v>
      </c>
      <c r="I4323" s="99"/>
      <c r="J4323" s="100"/>
      <c r="K4323" s="100"/>
      <c r="L4323" s="101"/>
      <c r="M4323" s="102"/>
      <c r="N4323" s="101"/>
      <c r="O4323" s="99"/>
      <c r="P4323" s="103"/>
      <c r="Q4323" s="104"/>
      <c r="R4323" s="50"/>
      <c r="S4323" s="105"/>
      <c r="T4323" s="106"/>
      <c r="U4323" s="107"/>
      <c r="V4323" s="108"/>
      <c r="W4323" s="107"/>
      <c r="X4323" s="107"/>
      <c r="AA4323" s="107"/>
      <c r="AB4323" s="110"/>
      <c r="AC4323" s="110"/>
      <c r="AE4323" s="105"/>
      <c r="AF4323" s="105"/>
      <c r="AR4323" s="112"/>
    </row>
    <row r="4324" spans="2:44" x14ac:dyDescent="0.25">
      <c r="B4324" s="1" t="str">
        <f>IF(I4324="","",
(IF(N4324=FİLTRE!$H$6,2,0)+IF(FİLTRE!$H$6="TOPLAM",2,0))
)</f>
        <v/>
      </c>
      <c r="C4324">
        <f>IF(FİLTRE!$M$5="",9,(IF(U4324&gt;=FİLTRE!$M$5,1,0)))</f>
        <v>1</v>
      </c>
      <c r="D4324" s="1">
        <f>IF(FİLTRE!$M$6="",9,(IF('SKT LİSTESİ'!P4324&lt;=FİLTRE!$M$6,1,0)))</f>
        <v>1</v>
      </c>
      <c r="E4324" s="25" t="str">
        <f>IF(I4324="","",(COUNTIFS($L$4:L4324,L4324)))</f>
        <v/>
      </c>
      <c r="F4324" s="13">
        <f>IF(OR(B4324&lt;&gt;2,C4324&lt;&gt;1,D4324&lt;&gt;1,H4324&lt;&gt;1),0,
COUNTIFS($B$4:B4324,2,$C$4:C4324,1,$D$4:D4324,1,$H$4:H4324,1))</f>
        <v>0</v>
      </c>
      <c r="G4324" s="26" t="str">
        <f>IF(I4324="","",(COUNTIF($E$4:E4324,E4324)))</f>
        <v/>
      </c>
      <c r="H4324" s="1">
        <f>IF(AND(J4324="SAYIM",FİLTRE!$H$5="RAFTA",U4324&lt;&gt;0),1,0)+
IF(AND(J4324="İADE DEPO",FİLTRE!$H$5="İADE DEPO"),1,0)+
IF(FİLTRE!$H$5="TÜMÜ",1,0)+
IF(AND(J4324="FİRMA İADE",FİLTRE!$H$5="FİRMA İADE"),1,0)+
IF(AND(J4324="İMHA",FİLTRE!$H$5="İMHA"),1,0)</f>
        <v>1</v>
      </c>
      <c r="I4324" s="99"/>
      <c r="J4324" s="100"/>
      <c r="K4324" s="100"/>
      <c r="L4324" s="101"/>
      <c r="M4324" s="102"/>
      <c r="N4324" s="101"/>
      <c r="O4324" s="99"/>
      <c r="P4324" s="103"/>
      <c r="Q4324" s="104"/>
      <c r="R4324" s="50"/>
      <c r="S4324" s="105"/>
      <c r="T4324" s="106"/>
      <c r="U4324" s="107"/>
      <c r="V4324" s="108"/>
      <c r="W4324" s="107"/>
      <c r="X4324" s="107"/>
      <c r="AA4324" s="107"/>
      <c r="AB4324" s="110"/>
      <c r="AC4324" s="110"/>
      <c r="AE4324" s="105"/>
      <c r="AF4324" s="105"/>
      <c r="AR4324" s="112"/>
    </row>
    <row r="4325" spans="2:44" x14ac:dyDescent="0.25">
      <c r="B4325" s="1" t="str">
        <f>IF(I4325="","",
(IF(N4325=FİLTRE!$H$6,2,0)+IF(FİLTRE!$H$6="TOPLAM",2,0))
)</f>
        <v/>
      </c>
      <c r="C4325">
        <f>IF(FİLTRE!$M$5="",9,(IF(U4325&gt;=FİLTRE!$M$5,1,0)))</f>
        <v>1</v>
      </c>
      <c r="D4325" s="1">
        <f>IF(FİLTRE!$M$6="",9,(IF('SKT LİSTESİ'!P4325&lt;=FİLTRE!$M$6,1,0)))</f>
        <v>1</v>
      </c>
      <c r="E4325" s="25" t="str">
        <f>IF(I4325="","",(COUNTIFS($L$4:L4325,L4325)))</f>
        <v/>
      </c>
      <c r="F4325" s="13">
        <f>IF(OR(B4325&lt;&gt;2,C4325&lt;&gt;1,D4325&lt;&gt;1,H4325&lt;&gt;1),0,
COUNTIFS($B$4:B4325,2,$C$4:C4325,1,$D$4:D4325,1,$H$4:H4325,1))</f>
        <v>0</v>
      </c>
      <c r="G4325" s="26" t="str">
        <f>IF(I4325="","",(COUNTIF($E$4:E4325,E4325)))</f>
        <v/>
      </c>
      <c r="H4325" s="1">
        <f>IF(AND(J4325="SAYIM",FİLTRE!$H$5="RAFTA",U4325&lt;&gt;0),1,0)+
IF(AND(J4325="İADE DEPO",FİLTRE!$H$5="İADE DEPO"),1,0)+
IF(FİLTRE!$H$5="TÜMÜ",1,0)+
IF(AND(J4325="FİRMA İADE",FİLTRE!$H$5="FİRMA İADE"),1,0)+
IF(AND(J4325="İMHA",FİLTRE!$H$5="İMHA"),1,0)</f>
        <v>1</v>
      </c>
      <c r="I4325" s="99"/>
      <c r="J4325" s="100"/>
      <c r="K4325" s="100"/>
      <c r="L4325" s="101"/>
      <c r="M4325" s="102"/>
      <c r="N4325" s="101"/>
      <c r="O4325" s="99"/>
      <c r="P4325" s="103"/>
      <c r="Q4325" s="104"/>
      <c r="R4325" s="50"/>
      <c r="S4325" s="105"/>
      <c r="T4325" s="106"/>
      <c r="U4325" s="107"/>
      <c r="V4325" s="108"/>
      <c r="W4325" s="107"/>
      <c r="X4325" s="107"/>
      <c r="AA4325" s="107"/>
      <c r="AB4325" s="110"/>
      <c r="AC4325" s="110"/>
      <c r="AE4325" s="105"/>
      <c r="AF4325" s="105"/>
      <c r="AR4325" s="112"/>
    </row>
    <row r="4326" spans="2:44" x14ac:dyDescent="0.25">
      <c r="B4326" s="1" t="str">
        <f>IF(I4326="","",
(IF(N4326=FİLTRE!$H$6,2,0)+IF(FİLTRE!$H$6="TOPLAM",2,0))
)</f>
        <v/>
      </c>
      <c r="C4326">
        <f>IF(FİLTRE!$M$5="",9,(IF(U4326&gt;=FİLTRE!$M$5,1,0)))</f>
        <v>1</v>
      </c>
      <c r="D4326" s="1">
        <f>IF(FİLTRE!$M$6="",9,(IF('SKT LİSTESİ'!P4326&lt;=FİLTRE!$M$6,1,0)))</f>
        <v>1</v>
      </c>
      <c r="E4326" s="25" t="str">
        <f>IF(I4326="","",(COUNTIFS($L$4:L4326,L4326)))</f>
        <v/>
      </c>
      <c r="F4326" s="13">
        <f>IF(OR(B4326&lt;&gt;2,C4326&lt;&gt;1,D4326&lt;&gt;1,H4326&lt;&gt;1),0,
COUNTIFS($B$4:B4326,2,$C$4:C4326,1,$D$4:D4326,1,$H$4:H4326,1))</f>
        <v>0</v>
      </c>
      <c r="G4326" s="26" t="str">
        <f>IF(I4326="","",(COUNTIF($E$4:E4326,E4326)))</f>
        <v/>
      </c>
      <c r="H4326" s="1">
        <f>IF(AND(J4326="SAYIM",FİLTRE!$H$5="RAFTA",U4326&lt;&gt;0),1,0)+
IF(AND(J4326="İADE DEPO",FİLTRE!$H$5="İADE DEPO"),1,0)+
IF(FİLTRE!$H$5="TÜMÜ",1,0)+
IF(AND(J4326="FİRMA İADE",FİLTRE!$H$5="FİRMA İADE"),1,0)+
IF(AND(J4326="İMHA",FİLTRE!$H$5="İMHA"),1,0)</f>
        <v>1</v>
      </c>
      <c r="I4326" s="99"/>
      <c r="J4326" s="100"/>
      <c r="K4326" s="100"/>
      <c r="L4326" s="101"/>
      <c r="M4326" s="102"/>
      <c r="N4326" s="101"/>
      <c r="O4326" s="99"/>
      <c r="P4326" s="103"/>
      <c r="Q4326" s="104"/>
      <c r="R4326" s="50"/>
      <c r="S4326" s="105"/>
      <c r="T4326" s="106"/>
      <c r="U4326" s="107"/>
      <c r="V4326" s="108"/>
      <c r="W4326" s="107"/>
      <c r="X4326" s="107"/>
      <c r="AA4326" s="107"/>
      <c r="AB4326" s="110"/>
      <c r="AC4326" s="110"/>
      <c r="AE4326" s="105"/>
      <c r="AF4326" s="105"/>
      <c r="AR4326" s="112"/>
    </row>
    <row r="4327" spans="2:44" x14ac:dyDescent="0.25">
      <c r="B4327" s="1" t="str">
        <f>IF(I4327="","",
(IF(N4327=FİLTRE!$H$6,2,0)+IF(FİLTRE!$H$6="TOPLAM",2,0))
)</f>
        <v/>
      </c>
      <c r="C4327">
        <f>IF(FİLTRE!$M$5="",9,(IF(U4327&gt;=FİLTRE!$M$5,1,0)))</f>
        <v>1</v>
      </c>
      <c r="D4327" s="1">
        <f>IF(FİLTRE!$M$6="",9,(IF('SKT LİSTESİ'!P4327&lt;=FİLTRE!$M$6,1,0)))</f>
        <v>1</v>
      </c>
      <c r="E4327" s="25" t="str">
        <f>IF(I4327="","",(COUNTIFS($L$4:L4327,L4327)))</f>
        <v/>
      </c>
      <c r="F4327" s="13">
        <f>IF(OR(B4327&lt;&gt;2,C4327&lt;&gt;1,D4327&lt;&gt;1,H4327&lt;&gt;1),0,
COUNTIFS($B$4:B4327,2,$C$4:C4327,1,$D$4:D4327,1,$H$4:H4327,1))</f>
        <v>0</v>
      </c>
      <c r="G4327" s="26" t="str">
        <f>IF(I4327="","",(COUNTIF($E$4:E4327,E4327)))</f>
        <v/>
      </c>
      <c r="H4327" s="1">
        <f>IF(AND(J4327="SAYIM",FİLTRE!$H$5="RAFTA",U4327&lt;&gt;0),1,0)+
IF(AND(J4327="İADE DEPO",FİLTRE!$H$5="İADE DEPO"),1,0)+
IF(FİLTRE!$H$5="TÜMÜ",1,0)+
IF(AND(J4327="FİRMA İADE",FİLTRE!$H$5="FİRMA İADE"),1,0)+
IF(AND(J4327="İMHA",FİLTRE!$H$5="İMHA"),1,0)</f>
        <v>1</v>
      </c>
      <c r="I4327" s="99"/>
      <c r="J4327" s="100"/>
      <c r="K4327" s="100"/>
      <c r="L4327" s="101"/>
      <c r="M4327" s="102"/>
      <c r="N4327" s="101"/>
      <c r="O4327" s="99"/>
      <c r="P4327" s="103"/>
      <c r="Q4327" s="104"/>
      <c r="R4327" s="50"/>
      <c r="S4327" s="105"/>
      <c r="T4327" s="106"/>
      <c r="U4327" s="107"/>
      <c r="V4327" s="108"/>
      <c r="W4327" s="107"/>
      <c r="X4327" s="107"/>
      <c r="AA4327" s="107"/>
      <c r="AB4327" s="110"/>
      <c r="AC4327" s="110"/>
      <c r="AE4327" s="105"/>
      <c r="AF4327" s="105"/>
      <c r="AR4327" s="112"/>
    </row>
    <row r="4328" spans="2:44" x14ac:dyDescent="0.25">
      <c r="B4328" s="1" t="str">
        <f>IF(I4328="","",
(IF(N4328=FİLTRE!$H$6,2,0)+IF(FİLTRE!$H$6="TOPLAM",2,0))
)</f>
        <v/>
      </c>
      <c r="C4328">
        <f>IF(FİLTRE!$M$5="",9,(IF(U4328&gt;=FİLTRE!$M$5,1,0)))</f>
        <v>1</v>
      </c>
      <c r="D4328" s="1">
        <f>IF(FİLTRE!$M$6="",9,(IF('SKT LİSTESİ'!P4328&lt;=FİLTRE!$M$6,1,0)))</f>
        <v>1</v>
      </c>
      <c r="E4328" s="25" t="str">
        <f>IF(I4328="","",(COUNTIFS($L$4:L4328,L4328)))</f>
        <v/>
      </c>
      <c r="F4328" s="13">
        <f>IF(OR(B4328&lt;&gt;2,C4328&lt;&gt;1,D4328&lt;&gt;1,H4328&lt;&gt;1),0,
COUNTIFS($B$4:B4328,2,$C$4:C4328,1,$D$4:D4328,1,$H$4:H4328,1))</f>
        <v>0</v>
      </c>
      <c r="G4328" s="26" t="str">
        <f>IF(I4328="","",(COUNTIF($E$4:E4328,E4328)))</f>
        <v/>
      </c>
      <c r="H4328" s="1">
        <f>IF(AND(J4328="SAYIM",FİLTRE!$H$5="RAFTA",U4328&lt;&gt;0),1,0)+
IF(AND(J4328="İADE DEPO",FİLTRE!$H$5="İADE DEPO"),1,0)+
IF(FİLTRE!$H$5="TÜMÜ",1,0)+
IF(AND(J4328="FİRMA İADE",FİLTRE!$H$5="FİRMA İADE"),1,0)+
IF(AND(J4328="İMHA",FİLTRE!$H$5="İMHA"),1,0)</f>
        <v>1</v>
      </c>
      <c r="I4328" s="99"/>
      <c r="J4328" s="100"/>
      <c r="K4328" s="100"/>
      <c r="L4328" s="101"/>
      <c r="M4328" s="102"/>
      <c r="N4328" s="101"/>
      <c r="O4328" s="99"/>
      <c r="P4328" s="103"/>
      <c r="Q4328" s="104"/>
      <c r="R4328" s="50"/>
      <c r="S4328" s="105"/>
      <c r="T4328" s="106"/>
      <c r="U4328" s="107"/>
      <c r="V4328" s="108"/>
      <c r="W4328" s="107"/>
      <c r="X4328" s="107"/>
      <c r="AA4328" s="107"/>
      <c r="AB4328" s="110"/>
      <c r="AC4328" s="110"/>
      <c r="AE4328" s="105"/>
      <c r="AF4328" s="105"/>
      <c r="AR4328" s="112"/>
    </row>
    <row r="4329" spans="2:44" x14ac:dyDescent="0.25">
      <c r="B4329" s="1" t="str">
        <f>IF(I4329="","",
(IF(N4329=FİLTRE!$H$6,2,0)+IF(FİLTRE!$H$6="TOPLAM",2,0))
)</f>
        <v/>
      </c>
      <c r="C4329">
        <f>IF(FİLTRE!$M$5="",9,(IF(U4329&gt;=FİLTRE!$M$5,1,0)))</f>
        <v>1</v>
      </c>
      <c r="D4329" s="1">
        <f>IF(FİLTRE!$M$6="",9,(IF('SKT LİSTESİ'!P4329&lt;=FİLTRE!$M$6,1,0)))</f>
        <v>1</v>
      </c>
      <c r="E4329" s="25" t="str">
        <f>IF(I4329="","",(COUNTIFS($L$4:L4329,L4329)))</f>
        <v/>
      </c>
      <c r="F4329" s="13">
        <f>IF(OR(B4329&lt;&gt;2,C4329&lt;&gt;1,D4329&lt;&gt;1,H4329&lt;&gt;1),0,
COUNTIFS($B$4:B4329,2,$C$4:C4329,1,$D$4:D4329,1,$H$4:H4329,1))</f>
        <v>0</v>
      </c>
      <c r="G4329" s="26" t="str">
        <f>IF(I4329="","",(COUNTIF($E$4:E4329,E4329)))</f>
        <v/>
      </c>
      <c r="H4329" s="1">
        <f>IF(AND(J4329="SAYIM",FİLTRE!$H$5="RAFTA",U4329&lt;&gt;0),1,0)+
IF(AND(J4329="İADE DEPO",FİLTRE!$H$5="İADE DEPO"),1,0)+
IF(FİLTRE!$H$5="TÜMÜ",1,0)+
IF(AND(J4329="FİRMA İADE",FİLTRE!$H$5="FİRMA İADE"),1,0)+
IF(AND(J4329="İMHA",FİLTRE!$H$5="İMHA"),1,0)</f>
        <v>1</v>
      </c>
      <c r="I4329" s="99"/>
      <c r="J4329" s="100"/>
      <c r="K4329" s="100"/>
      <c r="L4329" s="101"/>
      <c r="M4329" s="102"/>
      <c r="N4329" s="101"/>
      <c r="O4329" s="99"/>
      <c r="P4329" s="103"/>
      <c r="Q4329" s="104"/>
      <c r="R4329" s="50"/>
      <c r="S4329" s="105"/>
      <c r="T4329" s="106"/>
      <c r="U4329" s="107"/>
      <c r="V4329" s="108"/>
      <c r="W4329" s="107"/>
      <c r="X4329" s="107"/>
      <c r="AA4329" s="107"/>
      <c r="AB4329" s="110"/>
      <c r="AC4329" s="110"/>
      <c r="AE4329" s="105"/>
      <c r="AF4329" s="105"/>
      <c r="AR4329" s="112"/>
    </row>
    <row r="4330" spans="2:44" x14ac:dyDescent="0.25">
      <c r="B4330" s="1" t="str">
        <f>IF(I4330="","",
(IF(N4330=FİLTRE!$H$6,2,0)+IF(FİLTRE!$H$6="TOPLAM",2,0))
)</f>
        <v/>
      </c>
      <c r="C4330">
        <f>IF(FİLTRE!$M$5="",9,(IF(U4330&gt;=FİLTRE!$M$5,1,0)))</f>
        <v>1</v>
      </c>
      <c r="D4330" s="1">
        <f>IF(FİLTRE!$M$6="",9,(IF('SKT LİSTESİ'!P4330&lt;=FİLTRE!$M$6,1,0)))</f>
        <v>1</v>
      </c>
      <c r="E4330" s="25" t="str">
        <f>IF(I4330="","",(COUNTIFS($L$4:L4330,L4330)))</f>
        <v/>
      </c>
      <c r="F4330" s="13">
        <f>IF(OR(B4330&lt;&gt;2,C4330&lt;&gt;1,D4330&lt;&gt;1,H4330&lt;&gt;1),0,
COUNTIFS($B$4:B4330,2,$C$4:C4330,1,$D$4:D4330,1,$H$4:H4330,1))</f>
        <v>0</v>
      </c>
      <c r="G4330" s="26" t="str">
        <f>IF(I4330="","",(COUNTIF($E$4:E4330,E4330)))</f>
        <v/>
      </c>
      <c r="H4330" s="1">
        <f>IF(AND(J4330="SAYIM",FİLTRE!$H$5="RAFTA",U4330&lt;&gt;0),1,0)+
IF(AND(J4330="İADE DEPO",FİLTRE!$H$5="İADE DEPO"),1,0)+
IF(FİLTRE!$H$5="TÜMÜ",1,0)+
IF(AND(J4330="FİRMA İADE",FİLTRE!$H$5="FİRMA İADE"),1,0)+
IF(AND(J4330="İMHA",FİLTRE!$H$5="İMHA"),1,0)</f>
        <v>1</v>
      </c>
      <c r="I4330" s="99"/>
      <c r="J4330" s="100"/>
      <c r="K4330" s="100"/>
      <c r="L4330" s="101"/>
      <c r="M4330" s="102"/>
      <c r="N4330" s="101"/>
      <c r="O4330" s="99"/>
      <c r="P4330" s="103"/>
      <c r="Q4330" s="104"/>
      <c r="R4330" s="50"/>
      <c r="S4330" s="105"/>
      <c r="T4330" s="106"/>
      <c r="U4330" s="107"/>
      <c r="V4330" s="108"/>
      <c r="W4330" s="107"/>
      <c r="X4330" s="107"/>
      <c r="AA4330" s="107"/>
      <c r="AB4330" s="110"/>
      <c r="AC4330" s="110"/>
      <c r="AE4330" s="105"/>
      <c r="AF4330" s="105"/>
      <c r="AR4330" s="112"/>
    </row>
    <row r="4331" spans="2:44" x14ac:dyDescent="0.25">
      <c r="B4331" s="1" t="str">
        <f>IF(I4331="","",
(IF(N4331=FİLTRE!$H$6,2,0)+IF(FİLTRE!$H$6="TOPLAM",2,0))
)</f>
        <v/>
      </c>
      <c r="C4331">
        <f>IF(FİLTRE!$M$5="",9,(IF(U4331&gt;=FİLTRE!$M$5,1,0)))</f>
        <v>1</v>
      </c>
      <c r="D4331" s="1">
        <f>IF(FİLTRE!$M$6="",9,(IF('SKT LİSTESİ'!P4331&lt;=FİLTRE!$M$6,1,0)))</f>
        <v>1</v>
      </c>
      <c r="E4331" s="25" t="str">
        <f>IF(I4331="","",(COUNTIFS($L$4:L4331,L4331)))</f>
        <v/>
      </c>
      <c r="F4331" s="13">
        <f>IF(OR(B4331&lt;&gt;2,C4331&lt;&gt;1,D4331&lt;&gt;1,H4331&lt;&gt;1),0,
COUNTIFS($B$4:B4331,2,$C$4:C4331,1,$D$4:D4331,1,$H$4:H4331,1))</f>
        <v>0</v>
      </c>
      <c r="G4331" s="26" t="str">
        <f>IF(I4331="","",(COUNTIF($E$4:E4331,E4331)))</f>
        <v/>
      </c>
      <c r="H4331" s="1">
        <f>IF(AND(J4331="SAYIM",FİLTRE!$H$5="RAFTA",U4331&lt;&gt;0),1,0)+
IF(AND(J4331="İADE DEPO",FİLTRE!$H$5="İADE DEPO"),1,0)+
IF(FİLTRE!$H$5="TÜMÜ",1,0)+
IF(AND(J4331="FİRMA İADE",FİLTRE!$H$5="FİRMA İADE"),1,0)+
IF(AND(J4331="İMHA",FİLTRE!$H$5="İMHA"),1,0)</f>
        <v>1</v>
      </c>
      <c r="I4331" s="99"/>
      <c r="J4331" s="100"/>
      <c r="K4331" s="100"/>
      <c r="L4331" s="101"/>
      <c r="M4331" s="102"/>
      <c r="N4331" s="101"/>
      <c r="O4331" s="99"/>
      <c r="P4331" s="103"/>
      <c r="Q4331" s="104"/>
      <c r="R4331" s="50"/>
      <c r="S4331" s="105"/>
      <c r="T4331" s="106"/>
      <c r="U4331" s="107"/>
      <c r="V4331" s="108"/>
      <c r="W4331" s="107"/>
      <c r="X4331" s="107"/>
      <c r="AA4331" s="107"/>
      <c r="AB4331" s="110"/>
      <c r="AC4331" s="110"/>
      <c r="AE4331" s="105"/>
      <c r="AF4331" s="105"/>
      <c r="AR4331" s="112"/>
    </row>
    <row r="4332" spans="2:44" x14ac:dyDescent="0.25">
      <c r="B4332" s="1" t="str">
        <f>IF(I4332="","",
(IF(N4332=FİLTRE!$H$6,2,0)+IF(FİLTRE!$H$6="TOPLAM",2,0))
)</f>
        <v/>
      </c>
      <c r="C4332">
        <f>IF(FİLTRE!$M$5="",9,(IF(U4332&gt;=FİLTRE!$M$5,1,0)))</f>
        <v>1</v>
      </c>
      <c r="D4332" s="1">
        <f>IF(FİLTRE!$M$6="",9,(IF('SKT LİSTESİ'!P4332&lt;=FİLTRE!$M$6,1,0)))</f>
        <v>1</v>
      </c>
      <c r="E4332" s="25" t="str">
        <f>IF(I4332="","",(COUNTIFS($L$4:L4332,L4332)))</f>
        <v/>
      </c>
      <c r="F4332" s="13">
        <f>IF(OR(B4332&lt;&gt;2,C4332&lt;&gt;1,D4332&lt;&gt;1,H4332&lt;&gt;1),0,
COUNTIFS($B$4:B4332,2,$C$4:C4332,1,$D$4:D4332,1,$H$4:H4332,1))</f>
        <v>0</v>
      </c>
      <c r="G4332" s="26" t="str">
        <f>IF(I4332="","",(COUNTIF($E$4:E4332,E4332)))</f>
        <v/>
      </c>
      <c r="H4332" s="1">
        <f>IF(AND(J4332="SAYIM",FİLTRE!$H$5="RAFTA",U4332&lt;&gt;0),1,0)+
IF(AND(J4332="İADE DEPO",FİLTRE!$H$5="İADE DEPO"),1,0)+
IF(FİLTRE!$H$5="TÜMÜ",1,0)+
IF(AND(J4332="FİRMA İADE",FİLTRE!$H$5="FİRMA İADE"),1,0)+
IF(AND(J4332="İMHA",FİLTRE!$H$5="İMHA"),1,0)</f>
        <v>1</v>
      </c>
      <c r="I4332" s="99"/>
      <c r="J4332" s="100"/>
      <c r="K4332" s="100"/>
      <c r="L4332" s="101"/>
      <c r="M4332" s="102"/>
      <c r="N4332" s="101"/>
      <c r="O4332" s="99"/>
      <c r="P4332" s="103"/>
      <c r="Q4332" s="104"/>
      <c r="R4332" s="50"/>
      <c r="S4332" s="105"/>
      <c r="T4332" s="106"/>
      <c r="U4332" s="107"/>
      <c r="V4332" s="108"/>
      <c r="W4332" s="107"/>
      <c r="X4332" s="107"/>
      <c r="AA4332" s="107"/>
      <c r="AB4332" s="110"/>
      <c r="AC4332" s="110"/>
      <c r="AE4332" s="105"/>
      <c r="AF4332" s="105"/>
      <c r="AR4332" s="112"/>
    </row>
    <row r="4333" spans="2:44" x14ac:dyDescent="0.25">
      <c r="B4333" s="1" t="str">
        <f>IF(I4333="","",
(IF(N4333=FİLTRE!$H$6,2,0)+IF(FİLTRE!$H$6="TOPLAM",2,0))
)</f>
        <v/>
      </c>
      <c r="C4333">
        <f>IF(FİLTRE!$M$5="",9,(IF(U4333&gt;=FİLTRE!$M$5,1,0)))</f>
        <v>1</v>
      </c>
      <c r="D4333" s="1">
        <f>IF(FİLTRE!$M$6="",9,(IF('SKT LİSTESİ'!P4333&lt;=FİLTRE!$M$6,1,0)))</f>
        <v>1</v>
      </c>
      <c r="E4333" s="25" t="str">
        <f>IF(I4333="","",(COUNTIFS($L$4:L4333,L4333)))</f>
        <v/>
      </c>
      <c r="F4333" s="13">
        <f>IF(OR(B4333&lt;&gt;2,C4333&lt;&gt;1,D4333&lt;&gt;1,H4333&lt;&gt;1),0,
COUNTIFS($B$4:B4333,2,$C$4:C4333,1,$D$4:D4333,1,$H$4:H4333,1))</f>
        <v>0</v>
      </c>
      <c r="G4333" s="26" t="str">
        <f>IF(I4333="","",(COUNTIF($E$4:E4333,E4333)))</f>
        <v/>
      </c>
      <c r="H4333" s="1">
        <f>IF(AND(J4333="SAYIM",FİLTRE!$H$5="RAFTA",U4333&lt;&gt;0),1,0)+
IF(AND(J4333="İADE DEPO",FİLTRE!$H$5="İADE DEPO"),1,0)+
IF(FİLTRE!$H$5="TÜMÜ",1,0)+
IF(AND(J4333="FİRMA İADE",FİLTRE!$H$5="FİRMA İADE"),1,0)+
IF(AND(J4333="İMHA",FİLTRE!$H$5="İMHA"),1,0)</f>
        <v>1</v>
      </c>
      <c r="I4333" s="99"/>
      <c r="J4333" s="100"/>
      <c r="K4333" s="100"/>
      <c r="L4333" s="101"/>
      <c r="M4333" s="102"/>
      <c r="N4333" s="101"/>
      <c r="O4333" s="99"/>
      <c r="P4333" s="103"/>
      <c r="Q4333" s="104"/>
      <c r="R4333" s="50"/>
      <c r="S4333" s="105"/>
      <c r="T4333" s="106"/>
      <c r="U4333" s="107"/>
      <c r="V4333" s="108"/>
      <c r="W4333" s="107"/>
      <c r="X4333" s="107"/>
      <c r="AA4333" s="107"/>
      <c r="AB4333" s="110"/>
      <c r="AC4333" s="110"/>
      <c r="AE4333" s="105"/>
      <c r="AF4333" s="105"/>
      <c r="AR4333" s="112"/>
    </row>
    <row r="4334" spans="2:44" x14ac:dyDescent="0.25">
      <c r="B4334" s="1" t="str">
        <f>IF(I4334="","",
(IF(N4334=FİLTRE!$H$6,2,0)+IF(FİLTRE!$H$6="TOPLAM",2,0))
)</f>
        <v/>
      </c>
      <c r="C4334">
        <f>IF(FİLTRE!$M$5="",9,(IF(U4334&gt;=FİLTRE!$M$5,1,0)))</f>
        <v>1</v>
      </c>
      <c r="D4334" s="1">
        <f>IF(FİLTRE!$M$6="",9,(IF('SKT LİSTESİ'!P4334&lt;=FİLTRE!$M$6,1,0)))</f>
        <v>1</v>
      </c>
      <c r="E4334" s="25" t="str">
        <f>IF(I4334="","",(COUNTIFS($L$4:L4334,L4334)))</f>
        <v/>
      </c>
      <c r="F4334" s="13">
        <f>IF(OR(B4334&lt;&gt;2,C4334&lt;&gt;1,D4334&lt;&gt;1,H4334&lt;&gt;1),0,
COUNTIFS($B$4:B4334,2,$C$4:C4334,1,$D$4:D4334,1,$H$4:H4334,1))</f>
        <v>0</v>
      </c>
      <c r="G4334" s="26" t="str">
        <f>IF(I4334="","",(COUNTIF($E$4:E4334,E4334)))</f>
        <v/>
      </c>
      <c r="H4334" s="1">
        <f>IF(AND(J4334="SAYIM",FİLTRE!$H$5="RAFTA",U4334&lt;&gt;0),1,0)+
IF(AND(J4334="İADE DEPO",FİLTRE!$H$5="İADE DEPO"),1,0)+
IF(FİLTRE!$H$5="TÜMÜ",1,0)+
IF(AND(J4334="FİRMA İADE",FİLTRE!$H$5="FİRMA İADE"),1,0)+
IF(AND(J4334="İMHA",FİLTRE!$H$5="İMHA"),1,0)</f>
        <v>1</v>
      </c>
      <c r="I4334" s="99"/>
      <c r="J4334" s="100"/>
      <c r="K4334" s="100"/>
      <c r="L4334" s="101"/>
      <c r="M4334" s="102"/>
      <c r="N4334" s="101"/>
      <c r="O4334" s="99"/>
      <c r="P4334" s="103"/>
      <c r="Q4334" s="104"/>
      <c r="R4334" s="50"/>
      <c r="S4334" s="105"/>
      <c r="T4334" s="106"/>
      <c r="U4334" s="107"/>
      <c r="V4334" s="108"/>
      <c r="W4334" s="107"/>
      <c r="X4334" s="107"/>
      <c r="AA4334" s="107"/>
      <c r="AB4334" s="110"/>
      <c r="AC4334" s="110"/>
      <c r="AE4334" s="105"/>
      <c r="AF4334" s="105"/>
      <c r="AR4334" s="112"/>
    </row>
    <row r="4335" spans="2:44" x14ac:dyDescent="0.25">
      <c r="B4335" s="1" t="str">
        <f>IF(I4335="","",
(IF(N4335=FİLTRE!$H$6,2,0)+IF(FİLTRE!$H$6="TOPLAM",2,0))
)</f>
        <v/>
      </c>
      <c r="C4335">
        <f>IF(FİLTRE!$M$5="",9,(IF(U4335&gt;=FİLTRE!$M$5,1,0)))</f>
        <v>1</v>
      </c>
      <c r="D4335" s="1">
        <f>IF(FİLTRE!$M$6="",9,(IF('SKT LİSTESİ'!P4335&lt;=FİLTRE!$M$6,1,0)))</f>
        <v>1</v>
      </c>
      <c r="E4335" s="25" t="str">
        <f>IF(I4335="","",(COUNTIFS($L$4:L4335,L4335)))</f>
        <v/>
      </c>
      <c r="F4335" s="13">
        <f>IF(OR(B4335&lt;&gt;2,C4335&lt;&gt;1,D4335&lt;&gt;1,H4335&lt;&gt;1),0,
COUNTIFS($B$4:B4335,2,$C$4:C4335,1,$D$4:D4335,1,$H$4:H4335,1))</f>
        <v>0</v>
      </c>
      <c r="G4335" s="26" t="str">
        <f>IF(I4335="","",(COUNTIF($E$4:E4335,E4335)))</f>
        <v/>
      </c>
      <c r="H4335" s="1">
        <f>IF(AND(J4335="SAYIM",FİLTRE!$H$5="RAFTA",U4335&lt;&gt;0),1,0)+
IF(AND(J4335="İADE DEPO",FİLTRE!$H$5="İADE DEPO"),1,0)+
IF(FİLTRE!$H$5="TÜMÜ",1,0)+
IF(AND(J4335="FİRMA İADE",FİLTRE!$H$5="FİRMA İADE"),1,0)+
IF(AND(J4335="İMHA",FİLTRE!$H$5="İMHA"),1,0)</f>
        <v>1</v>
      </c>
      <c r="I4335" s="99"/>
      <c r="J4335" s="100"/>
      <c r="K4335" s="100"/>
      <c r="L4335" s="101"/>
      <c r="M4335" s="102"/>
      <c r="N4335" s="101"/>
      <c r="O4335" s="99"/>
      <c r="P4335" s="103"/>
      <c r="Q4335" s="104"/>
      <c r="R4335" s="50"/>
      <c r="S4335" s="105"/>
      <c r="T4335" s="106"/>
      <c r="U4335" s="107"/>
      <c r="V4335" s="108"/>
      <c r="W4335" s="107"/>
      <c r="X4335" s="107"/>
      <c r="AA4335" s="107"/>
      <c r="AB4335" s="110"/>
      <c r="AC4335" s="110"/>
      <c r="AE4335" s="105"/>
      <c r="AF4335" s="105"/>
      <c r="AR4335" s="112"/>
    </row>
    <row r="4336" spans="2:44" x14ac:dyDescent="0.25">
      <c r="B4336" s="1" t="str">
        <f>IF(I4336="","",
(IF(N4336=FİLTRE!$H$6,2,0)+IF(FİLTRE!$H$6="TOPLAM",2,0))
)</f>
        <v/>
      </c>
      <c r="C4336">
        <f>IF(FİLTRE!$M$5="",9,(IF(U4336&gt;=FİLTRE!$M$5,1,0)))</f>
        <v>1</v>
      </c>
      <c r="D4336" s="1">
        <f>IF(FİLTRE!$M$6="",9,(IF('SKT LİSTESİ'!P4336&lt;=FİLTRE!$M$6,1,0)))</f>
        <v>1</v>
      </c>
      <c r="E4336" s="25" t="str">
        <f>IF(I4336="","",(COUNTIFS($L$4:L4336,L4336)))</f>
        <v/>
      </c>
      <c r="F4336" s="13">
        <f>IF(OR(B4336&lt;&gt;2,C4336&lt;&gt;1,D4336&lt;&gt;1,H4336&lt;&gt;1),0,
COUNTIFS($B$4:B4336,2,$C$4:C4336,1,$D$4:D4336,1,$H$4:H4336,1))</f>
        <v>0</v>
      </c>
      <c r="G4336" s="26" t="str">
        <f>IF(I4336="","",(COUNTIF($E$4:E4336,E4336)))</f>
        <v/>
      </c>
      <c r="H4336" s="1">
        <f>IF(AND(J4336="SAYIM",FİLTRE!$H$5="RAFTA",U4336&lt;&gt;0),1,0)+
IF(AND(J4336="İADE DEPO",FİLTRE!$H$5="İADE DEPO"),1,0)+
IF(FİLTRE!$H$5="TÜMÜ",1,0)+
IF(AND(J4336="FİRMA İADE",FİLTRE!$H$5="FİRMA İADE"),1,0)+
IF(AND(J4336="İMHA",FİLTRE!$H$5="İMHA"),1,0)</f>
        <v>1</v>
      </c>
      <c r="I4336" s="99"/>
      <c r="J4336" s="100"/>
      <c r="K4336" s="100"/>
      <c r="L4336" s="101"/>
      <c r="M4336" s="102"/>
      <c r="N4336" s="101"/>
      <c r="O4336" s="99"/>
      <c r="P4336" s="103"/>
      <c r="Q4336" s="104"/>
      <c r="R4336" s="50"/>
      <c r="S4336" s="105"/>
      <c r="T4336" s="106"/>
      <c r="U4336" s="107"/>
      <c r="V4336" s="108"/>
      <c r="W4336" s="107"/>
      <c r="X4336" s="107"/>
      <c r="AA4336" s="107"/>
      <c r="AB4336" s="110"/>
      <c r="AC4336" s="110"/>
      <c r="AE4336" s="105"/>
      <c r="AF4336" s="105"/>
      <c r="AR4336" s="112"/>
    </row>
    <row r="4337" spans="2:44" x14ac:dyDescent="0.25">
      <c r="B4337" s="1" t="str">
        <f>IF(I4337="","",
(IF(N4337=FİLTRE!$H$6,2,0)+IF(FİLTRE!$H$6="TOPLAM",2,0))
)</f>
        <v/>
      </c>
      <c r="C4337">
        <f>IF(FİLTRE!$M$5="",9,(IF(U4337&gt;=FİLTRE!$M$5,1,0)))</f>
        <v>1</v>
      </c>
      <c r="D4337" s="1">
        <f>IF(FİLTRE!$M$6="",9,(IF('SKT LİSTESİ'!P4337&lt;=FİLTRE!$M$6,1,0)))</f>
        <v>1</v>
      </c>
      <c r="E4337" s="25" t="str">
        <f>IF(I4337="","",(COUNTIFS($L$4:L4337,L4337)))</f>
        <v/>
      </c>
      <c r="F4337" s="13">
        <f>IF(OR(B4337&lt;&gt;2,C4337&lt;&gt;1,D4337&lt;&gt;1,H4337&lt;&gt;1),0,
COUNTIFS($B$4:B4337,2,$C$4:C4337,1,$D$4:D4337,1,$H$4:H4337,1))</f>
        <v>0</v>
      </c>
      <c r="G4337" s="26" t="str">
        <f>IF(I4337="","",(COUNTIF($E$4:E4337,E4337)))</f>
        <v/>
      </c>
      <c r="H4337" s="1">
        <f>IF(AND(J4337="SAYIM",FİLTRE!$H$5="RAFTA",U4337&lt;&gt;0),1,0)+
IF(AND(J4337="İADE DEPO",FİLTRE!$H$5="İADE DEPO"),1,0)+
IF(FİLTRE!$H$5="TÜMÜ",1,0)+
IF(AND(J4337="FİRMA İADE",FİLTRE!$H$5="FİRMA İADE"),1,0)+
IF(AND(J4337="İMHA",FİLTRE!$H$5="İMHA"),1,0)</f>
        <v>1</v>
      </c>
      <c r="I4337" s="99"/>
      <c r="J4337" s="100"/>
      <c r="K4337" s="100"/>
      <c r="L4337" s="101"/>
      <c r="M4337" s="102"/>
      <c r="N4337" s="101"/>
      <c r="O4337" s="99"/>
      <c r="P4337" s="103"/>
      <c r="Q4337" s="104"/>
      <c r="R4337" s="50"/>
      <c r="S4337" s="105"/>
      <c r="T4337" s="106"/>
      <c r="U4337" s="107"/>
      <c r="V4337" s="108"/>
      <c r="W4337" s="107"/>
      <c r="X4337" s="107"/>
      <c r="AA4337" s="107"/>
      <c r="AB4337" s="110"/>
      <c r="AC4337" s="110"/>
      <c r="AE4337" s="105"/>
      <c r="AF4337" s="105"/>
      <c r="AR4337" s="112"/>
    </row>
    <row r="4338" spans="2:44" x14ac:dyDescent="0.25">
      <c r="B4338" s="1" t="str">
        <f>IF(I4338="","",
(IF(N4338=FİLTRE!$H$6,2,0)+IF(FİLTRE!$H$6="TOPLAM",2,0))
)</f>
        <v/>
      </c>
      <c r="C4338">
        <f>IF(FİLTRE!$M$5="",9,(IF(U4338&gt;=FİLTRE!$M$5,1,0)))</f>
        <v>1</v>
      </c>
      <c r="D4338" s="1">
        <f>IF(FİLTRE!$M$6="",9,(IF('SKT LİSTESİ'!P4338&lt;=FİLTRE!$M$6,1,0)))</f>
        <v>1</v>
      </c>
      <c r="E4338" s="25" t="str">
        <f>IF(I4338="","",(COUNTIFS($L$4:L4338,L4338)))</f>
        <v/>
      </c>
      <c r="F4338" s="13">
        <f>IF(OR(B4338&lt;&gt;2,C4338&lt;&gt;1,D4338&lt;&gt;1,H4338&lt;&gt;1),0,
COUNTIFS($B$4:B4338,2,$C$4:C4338,1,$D$4:D4338,1,$H$4:H4338,1))</f>
        <v>0</v>
      </c>
      <c r="G4338" s="26" t="str">
        <f>IF(I4338="","",(COUNTIF($E$4:E4338,E4338)))</f>
        <v/>
      </c>
      <c r="H4338" s="1">
        <f>IF(AND(J4338="SAYIM",FİLTRE!$H$5="RAFTA",U4338&lt;&gt;0),1,0)+
IF(AND(J4338="İADE DEPO",FİLTRE!$H$5="İADE DEPO"),1,0)+
IF(FİLTRE!$H$5="TÜMÜ",1,0)+
IF(AND(J4338="FİRMA İADE",FİLTRE!$H$5="FİRMA İADE"),1,0)+
IF(AND(J4338="İMHA",FİLTRE!$H$5="İMHA"),1,0)</f>
        <v>1</v>
      </c>
      <c r="I4338" s="99"/>
      <c r="J4338" s="100"/>
      <c r="K4338" s="100"/>
      <c r="L4338" s="101"/>
      <c r="M4338" s="102"/>
      <c r="N4338" s="101"/>
      <c r="O4338" s="99"/>
      <c r="P4338" s="103"/>
      <c r="Q4338" s="104"/>
      <c r="R4338" s="50"/>
      <c r="S4338" s="105"/>
      <c r="T4338" s="106"/>
      <c r="U4338" s="107"/>
      <c r="V4338" s="108"/>
      <c r="W4338" s="107"/>
      <c r="X4338" s="107"/>
      <c r="AA4338" s="107"/>
      <c r="AB4338" s="110"/>
      <c r="AC4338" s="110"/>
      <c r="AE4338" s="105"/>
      <c r="AF4338" s="105"/>
      <c r="AR4338" s="112"/>
    </row>
    <row r="4339" spans="2:44" x14ac:dyDescent="0.25">
      <c r="B4339" s="1" t="str">
        <f>IF(I4339="","",
(IF(N4339=FİLTRE!$H$6,2,0)+IF(FİLTRE!$H$6="TOPLAM",2,0))
)</f>
        <v/>
      </c>
      <c r="C4339">
        <f>IF(FİLTRE!$M$5="",9,(IF(U4339&gt;=FİLTRE!$M$5,1,0)))</f>
        <v>1</v>
      </c>
      <c r="D4339" s="1">
        <f>IF(FİLTRE!$M$6="",9,(IF('SKT LİSTESİ'!P4339&lt;=FİLTRE!$M$6,1,0)))</f>
        <v>1</v>
      </c>
      <c r="E4339" s="25" t="str">
        <f>IF(I4339="","",(COUNTIFS($L$4:L4339,L4339)))</f>
        <v/>
      </c>
      <c r="F4339" s="13">
        <f>IF(OR(B4339&lt;&gt;2,C4339&lt;&gt;1,D4339&lt;&gt;1,H4339&lt;&gt;1),0,
COUNTIFS($B$4:B4339,2,$C$4:C4339,1,$D$4:D4339,1,$H$4:H4339,1))</f>
        <v>0</v>
      </c>
      <c r="G4339" s="26" t="str">
        <f>IF(I4339="","",(COUNTIF($E$4:E4339,E4339)))</f>
        <v/>
      </c>
      <c r="H4339" s="1">
        <f>IF(AND(J4339="SAYIM",FİLTRE!$H$5="RAFTA",U4339&lt;&gt;0),1,0)+
IF(AND(J4339="İADE DEPO",FİLTRE!$H$5="İADE DEPO"),1,0)+
IF(FİLTRE!$H$5="TÜMÜ",1,0)+
IF(AND(J4339="FİRMA İADE",FİLTRE!$H$5="FİRMA İADE"),1,0)+
IF(AND(J4339="İMHA",FİLTRE!$H$5="İMHA"),1,0)</f>
        <v>1</v>
      </c>
      <c r="I4339" s="99"/>
      <c r="J4339" s="100"/>
      <c r="K4339" s="100"/>
      <c r="L4339" s="101"/>
      <c r="M4339" s="102"/>
      <c r="N4339" s="101"/>
      <c r="O4339" s="99"/>
      <c r="P4339" s="103"/>
      <c r="Q4339" s="104"/>
      <c r="R4339" s="50"/>
      <c r="S4339" s="105"/>
      <c r="T4339" s="106"/>
      <c r="U4339" s="107"/>
      <c r="V4339" s="108"/>
      <c r="W4339" s="107"/>
      <c r="X4339" s="107"/>
      <c r="AA4339" s="107"/>
      <c r="AB4339" s="110"/>
      <c r="AC4339" s="110"/>
      <c r="AE4339" s="105"/>
      <c r="AF4339" s="105"/>
      <c r="AR4339" s="112"/>
    </row>
    <row r="4340" spans="2:44" x14ac:dyDescent="0.25">
      <c r="B4340" s="1" t="str">
        <f>IF(I4340="","",
(IF(N4340=FİLTRE!$H$6,2,0)+IF(FİLTRE!$H$6="TOPLAM",2,0))
)</f>
        <v/>
      </c>
      <c r="C4340">
        <f>IF(FİLTRE!$M$5="",9,(IF(U4340&gt;=FİLTRE!$M$5,1,0)))</f>
        <v>1</v>
      </c>
      <c r="D4340" s="1">
        <f>IF(FİLTRE!$M$6="",9,(IF('SKT LİSTESİ'!P4340&lt;=FİLTRE!$M$6,1,0)))</f>
        <v>1</v>
      </c>
      <c r="E4340" s="25" t="str">
        <f>IF(I4340="","",(COUNTIFS($L$4:L4340,L4340)))</f>
        <v/>
      </c>
      <c r="F4340" s="13">
        <f>IF(OR(B4340&lt;&gt;2,C4340&lt;&gt;1,D4340&lt;&gt;1,H4340&lt;&gt;1),0,
COUNTIFS($B$4:B4340,2,$C$4:C4340,1,$D$4:D4340,1,$H$4:H4340,1))</f>
        <v>0</v>
      </c>
      <c r="G4340" s="26" t="str">
        <f>IF(I4340="","",(COUNTIF($E$4:E4340,E4340)))</f>
        <v/>
      </c>
      <c r="H4340" s="1">
        <f>IF(AND(J4340="SAYIM",FİLTRE!$H$5="RAFTA",U4340&lt;&gt;0),1,0)+
IF(AND(J4340="İADE DEPO",FİLTRE!$H$5="İADE DEPO"),1,0)+
IF(FİLTRE!$H$5="TÜMÜ",1,0)+
IF(AND(J4340="FİRMA İADE",FİLTRE!$H$5="FİRMA İADE"),1,0)+
IF(AND(J4340="İMHA",FİLTRE!$H$5="İMHA"),1,0)</f>
        <v>1</v>
      </c>
      <c r="I4340" s="99"/>
      <c r="J4340" s="100"/>
      <c r="K4340" s="100"/>
      <c r="L4340" s="101"/>
      <c r="M4340" s="102"/>
      <c r="N4340" s="101"/>
      <c r="O4340" s="99"/>
      <c r="P4340" s="103"/>
      <c r="Q4340" s="104"/>
      <c r="R4340" s="50"/>
      <c r="S4340" s="105"/>
      <c r="T4340" s="106"/>
      <c r="U4340" s="107"/>
      <c r="V4340" s="108"/>
      <c r="W4340" s="107"/>
      <c r="X4340" s="107"/>
      <c r="AA4340" s="107"/>
      <c r="AB4340" s="110"/>
      <c r="AC4340" s="110"/>
      <c r="AE4340" s="105"/>
      <c r="AF4340" s="105"/>
      <c r="AR4340" s="112"/>
    </row>
    <row r="4341" spans="2:44" x14ac:dyDescent="0.25">
      <c r="B4341" s="1" t="str">
        <f>IF(I4341="","",
(IF(N4341=FİLTRE!$H$6,2,0)+IF(FİLTRE!$H$6="TOPLAM",2,0))
)</f>
        <v/>
      </c>
      <c r="C4341">
        <f>IF(FİLTRE!$M$5="",9,(IF(U4341&gt;=FİLTRE!$M$5,1,0)))</f>
        <v>1</v>
      </c>
      <c r="D4341" s="1">
        <f>IF(FİLTRE!$M$6="",9,(IF('SKT LİSTESİ'!P4341&lt;=FİLTRE!$M$6,1,0)))</f>
        <v>1</v>
      </c>
      <c r="E4341" s="25" t="str">
        <f>IF(I4341="","",(COUNTIFS($L$4:L4341,L4341)))</f>
        <v/>
      </c>
      <c r="F4341" s="13">
        <f>IF(OR(B4341&lt;&gt;2,C4341&lt;&gt;1,D4341&lt;&gt;1,H4341&lt;&gt;1),0,
COUNTIFS($B$4:B4341,2,$C$4:C4341,1,$D$4:D4341,1,$H$4:H4341,1))</f>
        <v>0</v>
      </c>
      <c r="G4341" s="26" t="str">
        <f>IF(I4341="","",(COUNTIF($E$4:E4341,E4341)))</f>
        <v/>
      </c>
      <c r="H4341" s="1">
        <f>IF(AND(J4341="SAYIM",FİLTRE!$H$5="RAFTA",U4341&lt;&gt;0),1,0)+
IF(AND(J4341="İADE DEPO",FİLTRE!$H$5="İADE DEPO"),1,0)+
IF(FİLTRE!$H$5="TÜMÜ",1,0)+
IF(AND(J4341="FİRMA İADE",FİLTRE!$H$5="FİRMA İADE"),1,0)+
IF(AND(J4341="İMHA",FİLTRE!$H$5="İMHA"),1,0)</f>
        <v>1</v>
      </c>
      <c r="I4341" s="99"/>
      <c r="J4341" s="100"/>
      <c r="K4341" s="100"/>
      <c r="L4341" s="101"/>
      <c r="M4341" s="102"/>
      <c r="N4341" s="101"/>
      <c r="O4341" s="99"/>
      <c r="P4341" s="103"/>
      <c r="Q4341" s="104"/>
      <c r="R4341" s="50"/>
      <c r="S4341" s="105"/>
      <c r="T4341" s="106"/>
      <c r="U4341" s="107"/>
      <c r="V4341" s="108"/>
      <c r="W4341" s="107"/>
      <c r="X4341" s="107"/>
      <c r="AA4341" s="107"/>
      <c r="AB4341" s="110"/>
      <c r="AC4341" s="110"/>
      <c r="AE4341" s="105"/>
      <c r="AF4341" s="105"/>
      <c r="AR4341" s="112"/>
    </row>
    <row r="4342" spans="2:44" x14ac:dyDescent="0.25">
      <c r="B4342" s="1" t="str">
        <f>IF(I4342="","",
(IF(N4342=FİLTRE!$H$6,2,0)+IF(FİLTRE!$H$6="TOPLAM",2,0))
)</f>
        <v/>
      </c>
      <c r="C4342">
        <f>IF(FİLTRE!$M$5="",9,(IF(U4342&gt;=FİLTRE!$M$5,1,0)))</f>
        <v>1</v>
      </c>
      <c r="D4342" s="1">
        <f>IF(FİLTRE!$M$6="",9,(IF('SKT LİSTESİ'!P4342&lt;=FİLTRE!$M$6,1,0)))</f>
        <v>1</v>
      </c>
      <c r="E4342" s="25" t="str">
        <f>IF(I4342="","",(COUNTIFS($L$4:L4342,L4342)))</f>
        <v/>
      </c>
      <c r="F4342" s="13">
        <f>IF(OR(B4342&lt;&gt;2,C4342&lt;&gt;1,D4342&lt;&gt;1,H4342&lt;&gt;1),0,
COUNTIFS($B$4:B4342,2,$C$4:C4342,1,$D$4:D4342,1,$H$4:H4342,1))</f>
        <v>0</v>
      </c>
      <c r="G4342" s="26" t="str">
        <f>IF(I4342="","",(COUNTIF($E$4:E4342,E4342)))</f>
        <v/>
      </c>
      <c r="H4342" s="1">
        <f>IF(AND(J4342="SAYIM",FİLTRE!$H$5="RAFTA",U4342&lt;&gt;0),1,0)+
IF(AND(J4342="İADE DEPO",FİLTRE!$H$5="İADE DEPO"),1,0)+
IF(FİLTRE!$H$5="TÜMÜ",1,0)+
IF(AND(J4342="FİRMA İADE",FİLTRE!$H$5="FİRMA İADE"),1,0)+
IF(AND(J4342="İMHA",FİLTRE!$H$5="İMHA"),1,0)</f>
        <v>1</v>
      </c>
      <c r="I4342" s="99"/>
      <c r="J4342" s="100"/>
      <c r="K4342" s="100"/>
      <c r="L4342" s="101"/>
      <c r="M4342" s="102"/>
      <c r="N4342" s="101"/>
      <c r="O4342" s="99"/>
      <c r="P4342" s="103"/>
      <c r="Q4342" s="104"/>
      <c r="R4342" s="50"/>
      <c r="S4342" s="105"/>
      <c r="T4342" s="106"/>
      <c r="U4342" s="107"/>
      <c r="V4342" s="108"/>
      <c r="W4342" s="107"/>
      <c r="X4342" s="107"/>
      <c r="AA4342" s="107"/>
      <c r="AB4342" s="110"/>
      <c r="AC4342" s="110"/>
      <c r="AE4342" s="105"/>
      <c r="AF4342" s="105"/>
      <c r="AR4342" s="112"/>
    </row>
    <row r="4343" spans="2:44" x14ac:dyDescent="0.25">
      <c r="B4343" s="1" t="str">
        <f>IF(I4343="","",
(IF(N4343=FİLTRE!$H$6,2,0)+IF(FİLTRE!$H$6="TOPLAM",2,0))
)</f>
        <v/>
      </c>
      <c r="C4343">
        <f>IF(FİLTRE!$M$5="",9,(IF(U4343&gt;=FİLTRE!$M$5,1,0)))</f>
        <v>1</v>
      </c>
      <c r="D4343" s="1">
        <f>IF(FİLTRE!$M$6="",9,(IF('SKT LİSTESİ'!P4343&lt;=FİLTRE!$M$6,1,0)))</f>
        <v>1</v>
      </c>
      <c r="E4343" s="25" t="str">
        <f>IF(I4343="","",(COUNTIFS($L$4:L4343,L4343)))</f>
        <v/>
      </c>
      <c r="F4343" s="13">
        <f>IF(OR(B4343&lt;&gt;2,C4343&lt;&gt;1,D4343&lt;&gt;1,H4343&lt;&gt;1),0,
COUNTIFS($B$4:B4343,2,$C$4:C4343,1,$D$4:D4343,1,$H$4:H4343,1))</f>
        <v>0</v>
      </c>
      <c r="G4343" s="26" t="str">
        <f>IF(I4343="","",(COUNTIF($E$4:E4343,E4343)))</f>
        <v/>
      </c>
      <c r="H4343" s="1">
        <f>IF(AND(J4343="SAYIM",FİLTRE!$H$5="RAFTA",U4343&lt;&gt;0),1,0)+
IF(AND(J4343="İADE DEPO",FİLTRE!$H$5="İADE DEPO"),1,0)+
IF(FİLTRE!$H$5="TÜMÜ",1,0)+
IF(AND(J4343="FİRMA İADE",FİLTRE!$H$5="FİRMA İADE"),1,0)+
IF(AND(J4343="İMHA",FİLTRE!$H$5="İMHA"),1,0)</f>
        <v>1</v>
      </c>
      <c r="I4343" s="99"/>
      <c r="J4343" s="100"/>
      <c r="K4343" s="100"/>
      <c r="L4343" s="101"/>
      <c r="M4343" s="102"/>
      <c r="N4343" s="101"/>
      <c r="O4343" s="99"/>
      <c r="P4343" s="103"/>
      <c r="Q4343" s="104"/>
      <c r="R4343" s="50"/>
      <c r="S4343" s="105"/>
      <c r="T4343" s="106"/>
      <c r="U4343" s="107"/>
      <c r="V4343" s="108"/>
      <c r="W4343" s="107"/>
      <c r="X4343" s="107"/>
      <c r="AA4343" s="107"/>
      <c r="AB4343" s="110"/>
      <c r="AC4343" s="110"/>
      <c r="AE4343" s="105"/>
      <c r="AF4343" s="105"/>
      <c r="AR4343" s="112"/>
    </row>
    <row r="4344" spans="2:44" x14ac:dyDescent="0.25">
      <c r="B4344" s="1" t="str">
        <f>IF(I4344="","",
(IF(N4344=FİLTRE!$H$6,2,0)+IF(FİLTRE!$H$6="TOPLAM",2,0))
)</f>
        <v/>
      </c>
      <c r="C4344">
        <f>IF(FİLTRE!$M$5="",9,(IF(U4344&gt;=FİLTRE!$M$5,1,0)))</f>
        <v>1</v>
      </c>
      <c r="D4344" s="1">
        <f>IF(FİLTRE!$M$6="",9,(IF('SKT LİSTESİ'!P4344&lt;=FİLTRE!$M$6,1,0)))</f>
        <v>1</v>
      </c>
      <c r="E4344" s="25" t="str">
        <f>IF(I4344="","",(COUNTIFS($L$4:L4344,L4344)))</f>
        <v/>
      </c>
      <c r="F4344" s="13">
        <f>IF(OR(B4344&lt;&gt;2,C4344&lt;&gt;1,D4344&lt;&gt;1,H4344&lt;&gt;1),0,
COUNTIFS($B$4:B4344,2,$C$4:C4344,1,$D$4:D4344,1,$H$4:H4344,1))</f>
        <v>0</v>
      </c>
      <c r="G4344" s="26" t="str">
        <f>IF(I4344="","",(COUNTIF($E$4:E4344,E4344)))</f>
        <v/>
      </c>
      <c r="H4344" s="1">
        <f>IF(AND(J4344="SAYIM",FİLTRE!$H$5="RAFTA",U4344&lt;&gt;0),1,0)+
IF(AND(J4344="İADE DEPO",FİLTRE!$H$5="İADE DEPO"),1,0)+
IF(FİLTRE!$H$5="TÜMÜ",1,0)+
IF(AND(J4344="FİRMA İADE",FİLTRE!$H$5="FİRMA İADE"),1,0)+
IF(AND(J4344="İMHA",FİLTRE!$H$5="İMHA"),1,0)</f>
        <v>1</v>
      </c>
      <c r="I4344" s="99"/>
      <c r="J4344" s="100"/>
      <c r="K4344" s="100"/>
      <c r="L4344" s="101"/>
      <c r="M4344" s="102"/>
      <c r="N4344" s="101"/>
      <c r="O4344" s="99"/>
      <c r="P4344" s="103"/>
      <c r="Q4344" s="104"/>
      <c r="R4344" s="50"/>
      <c r="S4344" s="105"/>
      <c r="T4344" s="106"/>
      <c r="U4344" s="107"/>
      <c r="V4344" s="108"/>
      <c r="W4344" s="107"/>
      <c r="X4344" s="107"/>
      <c r="AA4344" s="107"/>
      <c r="AB4344" s="110"/>
      <c r="AC4344" s="110"/>
      <c r="AE4344" s="105"/>
      <c r="AF4344" s="105"/>
      <c r="AR4344" s="112"/>
    </row>
    <row r="4345" spans="2:44" x14ac:dyDescent="0.25">
      <c r="B4345" s="1" t="str">
        <f>IF(I4345="","",
(IF(N4345=FİLTRE!$H$6,2,0)+IF(FİLTRE!$H$6="TOPLAM",2,0))
)</f>
        <v/>
      </c>
      <c r="C4345">
        <f>IF(FİLTRE!$M$5="",9,(IF(U4345&gt;=FİLTRE!$M$5,1,0)))</f>
        <v>1</v>
      </c>
      <c r="D4345" s="1">
        <f>IF(FİLTRE!$M$6="",9,(IF('SKT LİSTESİ'!P4345&lt;=FİLTRE!$M$6,1,0)))</f>
        <v>1</v>
      </c>
      <c r="E4345" s="25" t="str">
        <f>IF(I4345="","",(COUNTIFS($L$4:L4345,L4345)))</f>
        <v/>
      </c>
      <c r="F4345" s="13">
        <f>IF(OR(B4345&lt;&gt;2,C4345&lt;&gt;1,D4345&lt;&gt;1,H4345&lt;&gt;1),0,
COUNTIFS($B$4:B4345,2,$C$4:C4345,1,$D$4:D4345,1,$H$4:H4345,1))</f>
        <v>0</v>
      </c>
      <c r="G4345" s="26" t="str">
        <f>IF(I4345="","",(COUNTIF($E$4:E4345,E4345)))</f>
        <v/>
      </c>
      <c r="H4345" s="1">
        <f>IF(AND(J4345="SAYIM",FİLTRE!$H$5="RAFTA",U4345&lt;&gt;0),1,0)+
IF(AND(J4345="İADE DEPO",FİLTRE!$H$5="İADE DEPO"),1,0)+
IF(FİLTRE!$H$5="TÜMÜ",1,0)+
IF(AND(J4345="FİRMA İADE",FİLTRE!$H$5="FİRMA İADE"),1,0)+
IF(AND(J4345="İMHA",FİLTRE!$H$5="İMHA"),1,0)</f>
        <v>1</v>
      </c>
      <c r="I4345" s="99"/>
      <c r="J4345" s="100"/>
      <c r="K4345" s="100"/>
      <c r="L4345" s="101"/>
      <c r="M4345" s="102"/>
      <c r="N4345" s="101"/>
      <c r="O4345" s="99"/>
      <c r="P4345" s="103"/>
      <c r="Q4345" s="104"/>
      <c r="R4345" s="50"/>
      <c r="S4345" s="105"/>
      <c r="T4345" s="106"/>
      <c r="U4345" s="107"/>
      <c r="V4345" s="108"/>
      <c r="W4345" s="107"/>
      <c r="X4345" s="107"/>
      <c r="AA4345" s="107"/>
      <c r="AB4345" s="110"/>
      <c r="AC4345" s="110"/>
      <c r="AE4345" s="105"/>
      <c r="AF4345" s="105"/>
      <c r="AR4345" s="112"/>
    </row>
    <row r="4346" spans="2:44" x14ac:dyDescent="0.25">
      <c r="B4346" s="1" t="str">
        <f>IF(I4346="","",
(IF(N4346=FİLTRE!$H$6,2,0)+IF(FİLTRE!$H$6="TOPLAM",2,0))
)</f>
        <v/>
      </c>
      <c r="C4346">
        <f>IF(FİLTRE!$M$5="",9,(IF(U4346&gt;=FİLTRE!$M$5,1,0)))</f>
        <v>1</v>
      </c>
      <c r="D4346" s="1">
        <f>IF(FİLTRE!$M$6="",9,(IF('SKT LİSTESİ'!P4346&lt;=FİLTRE!$M$6,1,0)))</f>
        <v>1</v>
      </c>
      <c r="E4346" s="25" t="str">
        <f>IF(I4346="","",(COUNTIFS($L$4:L4346,L4346)))</f>
        <v/>
      </c>
      <c r="F4346" s="13">
        <f>IF(OR(B4346&lt;&gt;2,C4346&lt;&gt;1,D4346&lt;&gt;1,H4346&lt;&gt;1),0,
COUNTIFS($B$4:B4346,2,$C$4:C4346,1,$D$4:D4346,1,$H$4:H4346,1))</f>
        <v>0</v>
      </c>
      <c r="G4346" s="26" t="str">
        <f>IF(I4346="","",(COUNTIF($E$4:E4346,E4346)))</f>
        <v/>
      </c>
      <c r="H4346" s="1">
        <f>IF(AND(J4346="SAYIM",FİLTRE!$H$5="RAFTA",U4346&lt;&gt;0),1,0)+
IF(AND(J4346="İADE DEPO",FİLTRE!$H$5="İADE DEPO"),1,0)+
IF(FİLTRE!$H$5="TÜMÜ",1,0)+
IF(AND(J4346="FİRMA İADE",FİLTRE!$H$5="FİRMA İADE"),1,0)+
IF(AND(J4346="İMHA",FİLTRE!$H$5="İMHA"),1,0)</f>
        <v>1</v>
      </c>
      <c r="I4346" s="99"/>
      <c r="J4346" s="100"/>
      <c r="K4346" s="100"/>
      <c r="L4346" s="101"/>
      <c r="M4346" s="102"/>
      <c r="N4346" s="101"/>
      <c r="O4346" s="99"/>
      <c r="P4346" s="103"/>
      <c r="Q4346" s="104"/>
      <c r="R4346" s="50"/>
      <c r="S4346" s="105"/>
      <c r="T4346" s="106"/>
      <c r="U4346" s="107"/>
      <c r="V4346" s="108"/>
      <c r="W4346" s="107"/>
      <c r="X4346" s="107"/>
      <c r="AA4346" s="107"/>
      <c r="AB4346" s="110"/>
      <c r="AC4346" s="110"/>
      <c r="AE4346" s="105"/>
      <c r="AF4346" s="105"/>
      <c r="AR4346" s="112"/>
    </row>
    <row r="4347" spans="2:44" x14ac:dyDescent="0.25">
      <c r="B4347" s="1" t="str">
        <f>IF(I4347="","",
(IF(N4347=FİLTRE!$H$6,2,0)+IF(FİLTRE!$H$6="TOPLAM",2,0))
)</f>
        <v/>
      </c>
      <c r="C4347">
        <f>IF(FİLTRE!$M$5="",9,(IF(U4347&gt;=FİLTRE!$M$5,1,0)))</f>
        <v>1</v>
      </c>
      <c r="D4347" s="1">
        <f>IF(FİLTRE!$M$6="",9,(IF('SKT LİSTESİ'!P4347&lt;=FİLTRE!$M$6,1,0)))</f>
        <v>1</v>
      </c>
      <c r="E4347" s="25" t="str">
        <f>IF(I4347="","",(COUNTIFS($L$4:L4347,L4347)))</f>
        <v/>
      </c>
      <c r="F4347" s="13">
        <f>IF(OR(B4347&lt;&gt;2,C4347&lt;&gt;1,D4347&lt;&gt;1,H4347&lt;&gt;1),0,
COUNTIFS($B$4:B4347,2,$C$4:C4347,1,$D$4:D4347,1,$H$4:H4347,1))</f>
        <v>0</v>
      </c>
      <c r="G4347" s="26" t="str">
        <f>IF(I4347="","",(COUNTIF($E$4:E4347,E4347)))</f>
        <v/>
      </c>
      <c r="H4347" s="1">
        <f>IF(AND(J4347="SAYIM",FİLTRE!$H$5="RAFTA",U4347&lt;&gt;0),1,0)+
IF(AND(J4347="İADE DEPO",FİLTRE!$H$5="İADE DEPO"),1,0)+
IF(FİLTRE!$H$5="TÜMÜ",1,0)+
IF(AND(J4347="FİRMA İADE",FİLTRE!$H$5="FİRMA İADE"),1,0)+
IF(AND(J4347="İMHA",FİLTRE!$H$5="İMHA"),1,0)</f>
        <v>1</v>
      </c>
      <c r="I4347" s="99"/>
      <c r="J4347" s="100"/>
      <c r="K4347" s="100"/>
      <c r="L4347" s="101"/>
      <c r="M4347" s="102"/>
      <c r="N4347" s="101"/>
      <c r="O4347" s="99"/>
      <c r="P4347" s="103"/>
      <c r="Q4347" s="104"/>
      <c r="R4347" s="50"/>
      <c r="S4347" s="105"/>
      <c r="T4347" s="106"/>
      <c r="U4347" s="107"/>
      <c r="V4347" s="108"/>
      <c r="W4347" s="107"/>
      <c r="X4347" s="107"/>
      <c r="AA4347" s="107"/>
      <c r="AB4347" s="110"/>
      <c r="AC4347" s="110"/>
      <c r="AE4347" s="105"/>
      <c r="AF4347" s="105"/>
      <c r="AR4347" s="112"/>
    </row>
    <row r="4348" spans="2:44" x14ac:dyDescent="0.25">
      <c r="B4348" s="1" t="str">
        <f>IF(I4348="","",
(IF(N4348=FİLTRE!$H$6,2,0)+IF(FİLTRE!$H$6="TOPLAM",2,0))
)</f>
        <v/>
      </c>
      <c r="C4348">
        <f>IF(FİLTRE!$M$5="",9,(IF(U4348&gt;=FİLTRE!$M$5,1,0)))</f>
        <v>1</v>
      </c>
      <c r="D4348" s="1">
        <f>IF(FİLTRE!$M$6="",9,(IF('SKT LİSTESİ'!P4348&lt;=FİLTRE!$M$6,1,0)))</f>
        <v>1</v>
      </c>
      <c r="E4348" s="25" t="str">
        <f>IF(I4348="","",(COUNTIFS($L$4:L4348,L4348)))</f>
        <v/>
      </c>
      <c r="F4348" s="13">
        <f>IF(OR(B4348&lt;&gt;2,C4348&lt;&gt;1,D4348&lt;&gt;1,H4348&lt;&gt;1),0,
COUNTIFS($B$4:B4348,2,$C$4:C4348,1,$D$4:D4348,1,$H$4:H4348,1))</f>
        <v>0</v>
      </c>
      <c r="G4348" s="26" t="str">
        <f>IF(I4348="","",(COUNTIF($E$4:E4348,E4348)))</f>
        <v/>
      </c>
      <c r="H4348" s="1">
        <f>IF(AND(J4348="SAYIM",FİLTRE!$H$5="RAFTA",U4348&lt;&gt;0),1,0)+
IF(AND(J4348="İADE DEPO",FİLTRE!$H$5="İADE DEPO"),1,0)+
IF(FİLTRE!$H$5="TÜMÜ",1,0)+
IF(AND(J4348="FİRMA İADE",FİLTRE!$H$5="FİRMA İADE"),1,0)+
IF(AND(J4348="İMHA",FİLTRE!$H$5="İMHA"),1,0)</f>
        <v>1</v>
      </c>
      <c r="I4348" s="99"/>
      <c r="J4348" s="100"/>
      <c r="K4348" s="100"/>
      <c r="L4348" s="101"/>
      <c r="M4348" s="102"/>
      <c r="N4348" s="101"/>
      <c r="O4348" s="99"/>
      <c r="P4348" s="103"/>
      <c r="Q4348" s="104"/>
      <c r="R4348" s="50"/>
      <c r="S4348" s="105"/>
      <c r="T4348" s="106"/>
      <c r="U4348" s="107"/>
      <c r="V4348" s="108"/>
      <c r="W4348" s="107"/>
      <c r="X4348" s="107"/>
      <c r="AA4348" s="107"/>
      <c r="AB4348" s="110"/>
      <c r="AC4348" s="110"/>
      <c r="AE4348" s="105"/>
      <c r="AF4348" s="105"/>
      <c r="AR4348" s="112"/>
    </row>
    <row r="4349" spans="2:44" x14ac:dyDescent="0.25">
      <c r="B4349" s="1" t="str">
        <f>IF(I4349="","",
(IF(N4349=FİLTRE!$H$6,2,0)+IF(FİLTRE!$H$6="TOPLAM",2,0))
)</f>
        <v/>
      </c>
      <c r="C4349">
        <f>IF(FİLTRE!$M$5="",9,(IF(U4349&gt;=FİLTRE!$M$5,1,0)))</f>
        <v>1</v>
      </c>
      <c r="D4349" s="1">
        <f>IF(FİLTRE!$M$6="",9,(IF('SKT LİSTESİ'!P4349&lt;=FİLTRE!$M$6,1,0)))</f>
        <v>1</v>
      </c>
      <c r="E4349" s="25" t="str">
        <f>IF(I4349="","",(COUNTIFS($L$4:L4349,L4349)))</f>
        <v/>
      </c>
      <c r="F4349" s="13">
        <f>IF(OR(B4349&lt;&gt;2,C4349&lt;&gt;1,D4349&lt;&gt;1,H4349&lt;&gt;1),0,
COUNTIFS($B$4:B4349,2,$C$4:C4349,1,$D$4:D4349,1,$H$4:H4349,1))</f>
        <v>0</v>
      </c>
      <c r="G4349" s="26" t="str">
        <f>IF(I4349="","",(COUNTIF($E$4:E4349,E4349)))</f>
        <v/>
      </c>
      <c r="H4349" s="1">
        <f>IF(AND(J4349="SAYIM",FİLTRE!$H$5="RAFTA",U4349&lt;&gt;0),1,0)+
IF(AND(J4349="İADE DEPO",FİLTRE!$H$5="İADE DEPO"),1,0)+
IF(FİLTRE!$H$5="TÜMÜ",1,0)+
IF(AND(J4349="FİRMA İADE",FİLTRE!$H$5="FİRMA İADE"),1,0)+
IF(AND(J4349="İMHA",FİLTRE!$H$5="İMHA"),1,0)</f>
        <v>1</v>
      </c>
      <c r="I4349" s="99"/>
      <c r="J4349" s="100"/>
      <c r="K4349" s="100"/>
      <c r="L4349" s="101"/>
      <c r="M4349" s="102"/>
      <c r="N4349" s="101"/>
      <c r="O4349" s="99"/>
      <c r="P4349" s="103"/>
      <c r="Q4349" s="104"/>
      <c r="R4349" s="50"/>
      <c r="S4349" s="105"/>
      <c r="T4349" s="106"/>
      <c r="U4349" s="107"/>
      <c r="V4349" s="108"/>
      <c r="W4349" s="107"/>
      <c r="X4349" s="107"/>
      <c r="AA4349" s="107"/>
      <c r="AB4349" s="110"/>
      <c r="AC4349" s="110"/>
      <c r="AE4349" s="105"/>
      <c r="AF4349" s="105"/>
      <c r="AR4349" s="112"/>
    </row>
    <row r="4350" spans="2:44" x14ac:dyDescent="0.25">
      <c r="B4350" s="1" t="str">
        <f>IF(I4350="","",
(IF(N4350=FİLTRE!$H$6,2,0)+IF(FİLTRE!$H$6="TOPLAM",2,0))
)</f>
        <v/>
      </c>
      <c r="C4350">
        <f>IF(FİLTRE!$M$5="",9,(IF(U4350&gt;=FİLTRE!$M$5,1,0)))</f>
        <v>1</v>
      </c>
      <c r="D4350" s="1">
        <f>IF(FİLTRE!$M$6="",9,(IF('SKT LİSTESİ'!P4350&lt;=FİLTRE!$M$6,1,0)))</f>
        <v>1</v>
      </c>
      <c r="E4350" s="25" t="str">
        <f>IF(I4350="","",(COUNTIFS($L$4:L4350,L4350)))</f>
        <v/>
      </c>
      <c r="F4350" s="13">
        <f>IF(OR(B4350&lt;&gt;2,C4350&lt;&gt;1,D4350&lt;&gt;1,H4350&lt;&gt;1),0,
COUNTIFS($B$4:B4350,2,$C$4:C4350,1,$D$4:D4350,1,$H$4:H4350,1))</f>
        <v>0</v>
      </c>
      <c r="G4350" s="26" t="str">
        <f>IF(I4350="","",(COUNTIF($E$4:E4350,E4350)))</f>
        <v/>
      </c>
      <c r="H4350" s="1">
        <f>IF(AND(J4350="SAYIM",FİLTRE!$H$5="RAFTA",U4350&lt;&gt;0),1,0)+
IF(AND(J4350="İADE DEPO",FİLTRE!$H$5="İADE DEPO"),1,0)+
IF(FİLTRE!$H$5="TÜMÜ",1,0)+
IF(AND(J4350="FİRMA İADE",FİLTRE!$H$5="FİRMA İADE"),1,0)+
IF(AND(J4350="İMHA",FİLTRE!$H$5="İMHA"),1,0)</f>
        <v>1</v>
      </c>
      <c r="I4350" s="99"/>
      <c r="J4350" s="100"/>
      <c r="K4350" s="100"/>
      <c r="L4350" s="101"/>
      <c r="M4350" s="102"/>
      <c r="N4350" s="101"/>
      <c r="O4350" s="99"/>
      <c r="P4350" s="103"/>
      <c r="Q4350" s="104"/>
      <c r="R4350" s="50"/>
      <c r="S4350" s="105"/>
      <c r="T4350" s="106"/>
      <c r="U4350" s="107"/>
      <c r="V4350" s="108"/>
      <c r="W4350" s="107"/>
      <c r="X4350" s="107"/>
      <c r="AA4350" s="107"/>
      <c r="AB4350" s="110"/>
      <c r="AC4350" s="110"/>
      <c r="AE4350" s="105"/>
      <c r="AF4350" s="105"/>
      <c r="AR4350" s="112"/>
    </row>
    <row r="4351" spans="2:44" x14ac:dyDescent="0.25">
      <c r="B4351" s="1" t="str">
        <f>IF(I4351="","",
(IF(N4351=FİLTRE!$H$6,2,0)+IF(FİLTRE!$H$6="TOPLAM",2,0))
)</f>
        <v/>
      </c>
      <c r="C4351">
        <f>IF(FİLTRE!$M$5="",9,(IF(U4351&gt;=FİLTRE!$M$5,1,0)))</f>
        <v>1</v>
      </c>
      <c r="D4351" s="1">
        <f>IF(FİLTRE!$M$6="",9,(IF('SKT LİSTESİ'!P4351&lt;=FİLTRE!$M$6,1,0)))</f>
        <v>1</v>
      </c>
      <c r="E4351" s="25" t="str">
        <f>IF(I4351="","",(COUNTIFS($L$4:L4351,L4351)))</f>
        <v/>
      </c>
      <c r="F4351" s="13">
        <f>IF(OR(B4351&lt;&gt;2,C4351&lt;&gt;1,D4351&lt;&gt;1,H4351&lt;&gt;1),0,
COUNTIFS($B$4:B4351,2,$C$4:C4351,1,$D$4:D4351,1,$H$4:H4351,1))</f>
        <v>0</v>
      </c>
      <c r="G4351" s="26" t="str">
        <f>IF(I4351="","",(COUNTIF($E$4:E4351,E4351)))</f>
        <v/>
      </c>
      <c r="H4351" s="1">
        <f>IF(AND(J4351="SAYIM",FİLTRE!$H$5="RAFTA",U4351&lt;&gt;0),1,0)+
IF(AND(J4351="İADE DEPO",FİLTRE!$H$5="İADE DEPO"),1,0)+
IF(FİLTRE!$H$5="TÜMÜ",1,0)+
IF(AND(J4351="FİRMA İADE",FİLTRE!$H$5="FİRMA İADE"),1,0)+
IF(AND(J4351="İMHA",FİLTRE!$H$5="İMHA"),1,0)</f>
        <v>1</v>
      </c>
      <c r="I4351" s="99"/>
      <c r="J4351" s="100"/>
      <c r="K4351" s="100"/>
      <c r="L4351" s="101"/>
      <c r="M4351" s="102"/>
      <c r="N4351" s="101"/>
      <c r="O4351" s="99"/>
      <c r="P4351" s="103"/>
      <c r="Q4351" s="104"/>
      <c r="R4351" s="50"/>
      <c r="S4351" s="105"/>
      <c r="T4351" s="106"/>
      <c r="U4351" s="107"/>
      <c r="V4351" s="108"/>
      <c r="W4351" s="107"/>
      <c r="X4351" s="107"/>
      <c r="AA4351" s="107"/>
      <c r="AB4351" s="110"/>
      <c r="AC4351" s="110"/>
      <c r="AE4351" s="105"/>
      <c r="AF4351" s="105"/>
      <c r="AR4351" s="112"/>
    </row>
    <row r="4352" spans="2:44" x14ac:dyDescent="0.25">
      <c r="B4352" s="1" t="str">
        <f>IF(I4352="","",
(IF(N4352=FİLTRE!$H$6,2,0)+IF(FİLTRE!$H$6="TOPLAM",2,0))
)</f>
        <v/>
      </c>
      <c r="C4352">
        <f>IF(FİLTRE!$M$5="",9,(IF(U4352&gt;=FİLTRE!$M$5,1,0)))</f>
        <v>1</v>
      </c>
      <c r="D4352" s="1">
        <f>IF(FİLTRE!$M$6="",9,(IF('SKT LİSTESİ'!P4352&lt;=FİLTRE!$M$6,1,0)))</f>
        <v>1</v>
      </c>
      <c r="E4352" s="25" t="str">
        <f>IF(I4352="","",(COUNTIFS($L$4:L4352,L4352)))</f>
        <v/>
      </c>
      <c r="F4352" s="13">
        <f>IF(OR(B4352&lt;&gt;2,C4352&lt;&gt;1,D4352&lt;&gt;1,H4352&lt;&gt;1),0,
COUNTIFS($B$4:B4352,2,$C$4:C4352,1,$D$4:D4352,1,$H$4:H4352,1))</f>
        <v>0</v>
      </c>
      <c r="G4352" s="26" t="str">
        <f>IF(I4352="","",(COUNTIF($E$4:E4352,E4352)))</f>
        <v/>
      </c>
      <c r="H4352" s="1">
        <f>IF(AND(J4352="SAYIM",FİLTRE!$H$5="RAFTA",U4352&lt;&gt;0),1,0)+
IF(AND(J4352="İADE DEPO",FİLTRE!$H$5="İADE DEPO"),1,0)+
IF(FİLTRE!$H$5="TÜMÜ",1,0)+
IF(AND(J4352="FİRMA İADE",FİLTRE!$H$5="FİRMA İADE"),1,0)+
IF(AND(J4352="İMHA",FİLTRE!$H$5="İMHA"),1,0)</f>
        <v>1</v>
      </c>
      <c r="I4352" s="99"/>
      <c r="J4352" s="100"/>
      <c r="K4352" s="100"/>
      <c r="L4352" s="101"/>
      <c r="M4352" s="102"/>
      <c r="N4352" s="101"/>
      <c r="O4352" s="99"/>
      <c r="P4352" s="103"/>
      <c r="Q4352" s="104"/>
      <c r="R4352" s="50"/>
      <c r="S4352" s="105"/>
      <c r="T4352" s="106"/>
      <c r="U4352" s="107"/>
      <c r="V4352" s="108"/>
      <c r="W4352" s="107"/>
      <c r="X4352" s="107"/>
      <c r="AA4352" s="107"/>
      <c r="AB4352" s="110"/>
      <c r="AC4352" s="110"/>
      <c r="AE4352" s="105"/>
      <c r="AF4352" s="105"/>
      <c r="AR4352" s="112"/>
    </row>
    <row r="4353" spans="2:44" x14ac:dyDescent="0.25">
      <c r="B4353" s="1" t="str">
        <f>IF(I4353="","",
(IF(N4353=FİLTRE!$H$6,2,0)+IF(FİLTRE!$H$6="TOPLAM",2,0))
)</f>
        <v/>
      </c>
      <c r="C4353">
        <f>IF(FİLTRE!$M$5="",9,(IF(U4353&gt;=FİLTRE!$M$5,1,0)))</f>
        <v>1</v>
      </c>
      <c r="D4353" s="1">
        <f>IF(FİLTRE!$M$6="",9,(IF('SKT LİSTESİ'!P4353&lt;=FİLTRE!$M$6,1,0)))</f>
        <v>1</v>
      </c>
      <c r="E4353" s="25" t="str">
        <f>IF(I4353="","",(COUNTIFS($L$4:L4353,L4353)))</f>
        <v/>
      </c>
      <c r="F4353" s="13">
        <f>IF(OR(B4353&lt;&gt;2,C4353&lt;&gt;1,D4353&lt;&gt;1,H4353&lt;&gt;1),0,
COUNTIFS($B$4:B4353,2,$C$4:C4353,1,$D$4:D4353,1,$H$4:H4353,1))</f>
        <v>0</v>
      </c>
      <c r="G4353" s="26" t="str">
        <f>IF(I4353="","",(COUNTIF($E$4:E4353,E4353)))</f>
        <v/>
      </c>
      <c r="H4353" s="1">
        <f>IF(AND(J4353="SAYIM",FİLTRE!$H$5="RAFTA",U4353&lt;&gt;0),1,0)+
IF(AND(J4353="İADE DEPO",FİLTRE!$H$5="İADE DEPO"),1,0)+
IF(FİLTRE!$H$5="TÜMÜ",1,0)+
IF(AND(J4353="FİRMA İADE",FİLTRE!$H$5="FİRMA İADE"),1,0)+
IF(AND(J4353="İMHA",FİLTRE!$H$5="İMHA"),1,0)</f>
        <v>1</v>
      </c>
      <c r="I4353" s="99"/>
      <c r="J4353" s="100"/>
      <c r="K4353" s="100"/>
      <c r="L4353" s="101"/>
      <c r="M4353" s="102"/>
      <c r="N4353" s="101"/>
      <c r="O4353" s="99"/>
      <c r="P4353" s="103"/>
      <c r="Q4353" s="104"/>
      <c r="R4353" s="50"/>
      <c r="S4353" s="105"/>
      <c r="T4353" s="106"/>
      <c r="U4353" s="107"/>
      <c r="V4353" s="108"/>
      <c r="W4353" s="107"/>
      <c r="X4353" s="107"/>
      <c r="AA4353" s="107"/>
      <c r="AB4353" s="110"/>
      <c r="AC4353" s="110"/>
      <c r="AE4353" s="105"/>
      <c r="AF4353" s="105"/>
      <c r="AR4353" s="112"/>
    </row>
    <row r="4354" spans="2:44" x14ac:dyDescent="0.25">
      <c r="B4354" s="1" t="str">
        <f>IF(I4354="","",
(IF(N4354=FİLTRE!$H$6,2,0)+IF(FİLTRE!$H$6="TOPLAM",2,0))
)</f>
        <v/>
      </c>
      <c r="C4354">
        <f>IF(FİLTRE!$M$5="",9,(IF(U4354&gt;=FİLTRE!$M$5,1,0)))</f>
        <v>1</v>
      </c>
      <c r="D4354" s="1">
        <f>IF(FİLTRE!$M$6="",9,(IF('SKT LİSTESİ'!P4354&lt;=FİLTRE!$M$6,1,0)))</f>
        <v>1</v>
      </c>
      <c r="E4354" s="25" t="str">
        <f>IF(I4354="","",(COUNTIFS($L$4:L4354,L4354)))</f>
        <v/>
      </c>
      <c r="F4354" s="13">
        <f>IF(OR(B4354&lt;&gt;2,C4354&lt;&gt;1,D4354&lt;&gt;1,H4354&lt;&gt;1),0,
COUNTIFS($B$4:B4354,2,$C$4:C4354,1,$D$4:D4354,1,$H$4:H4354,1))</f>
        <v>0</v>
      </c>
      <c r="G4354" s="26" t="str">
        <f>IF(I4354="","",(COUNTIF($E$4:E4354,E4354)))</f>
        <v/>
      </c>
      <c r="H4354" s="1">
        <f>IF(AND(J4354="SAYIM",FİLTRE!$H$5="RAFTA",U4354&lt;&gt;0),1,0)+
IF(AND(J4354="İADE DEPO",FİLTRE!$H$5="İADE DEPO"),1,0)+
IF(FİLTRE!$H$5="TÜMÜ",1,0)+
IF(AND(J4354="FİRMA İADE",FİLTRE!$H$5="FİRMA İADE"),1,0)+
IF(AND(J4354="İMHA",FİLTRE!$H$5="İMHA"),1,0)</f>
        <v>1</v>
      </c>
      <c r="I4354" s="99"/>
      <c r="J4354" s="100"/>
      <c r="K4354" s="100"/>
      <c r="L4354" s="101"/>
      <c r="M4354" s="102"/>
      <c r="N4354" s="101"/>
      <c r="O4354" s="99"/>
      <c r="P4354" s="103"/>
      <c r="Q4354" s="104"/>
      <c r="R4354" s="50"/>
      <c r="S4354" s="105"/>
      <c r="T4354" s="106"/>
      <c r="U4354" s="107"/>
      <c r="V4354" s="108"/>
      <c r="W4354" s="107"/>
      <c r="X4354" s="107"/>
      <c r="AA4354" s="107"/>
      <c r="AB4354" s="110"/>
      <c r="AC4354" s="110"/>
      <c r="AE4354" s="105"/>
      <c r="AF4354" s="105"/>
      <c r="AR4354" s="112"/>
    </row>
    <row r="4355" spans="2:44" x14ac:dyDescent="0.25">
      <c r="B4355" s="1" t="str">
        <f>IF(I4355="","",
(IF(N4355=FİLTRE!$H$6,2,0)+IF(FİLTRE!$H$6="TOPLAM",2,0))
)</f>
        <v/>
      </c>
      <c r="C4355">
        <f>IF(FİLTRE!$M$5="",9,(IF(U4355&gt;=FİLTRE!$M$5,1,0)))</f>
        <v>1</v>
      </c>
      <c r="D4355" s="1">
        <f>IF(FİLTRE!$M$6="",9,(IF('SKT LİSTESİ'!P4355&lt;=FİLTRE!$M$6,1,0)))</f>
        <v>1</v>
      </c>
      <c r="E4355" s="25" t="str">
        <f>IF(I4355="","",(COUNTIFS($L$4:L4355,L4355)))</f>
        <v/>
      </c>
      <c r="F4355" s="13">
        <f>IF(OR(B4355&lt;&gt;2,C4355&lt;&gt;1,D4355&lt;&gt;1,H4355&lt;&gt;1),0,
COUNTIFS($B$4:B4355,2,$C$4:C4355,1,$D$4:D4355,1,$H$4:H4355,1))</f>
        <v>0</v>
      </c>
      <c r="G4355" s="26" t="str">
        <f>IF(I4355="","",(COUNTIF($E$4:E4355,E4355)))</f>
        <v/>
      </c>
      <c r="H4355" s="1">
        <f>IF(AND(J4355="SAYIM",FİLTRE!$H$5="RAFTA",U4355&lt;&gt;0),1,0)+
IF(AND(J4355="İADE DEPO",FİLTRE!$H$5="İADE DEPO"),1,0)+
IF(FİLTRE!$H$5="TÜMÜ",1,0)+
IF(AND(J4355="FİRMA İADE",FİLTRE!$H$5="FİRMA İADE"),1,0)+
IF(AND(J4355="İMHA",FİLTRE!$H$5="İMHA"),1,0)</f>
        <v>1</v>
      </c>
      <c r="I4355" s="99"/>
      <c r="J4355" s="100"/>
      <c r="K4355" s="100"/>
      <c r="L4355" s="101"/>
      <c r="M4355" s="102"/>
      <c r="N4355" s="101"/>
      <c r="O4355" s="99"/>
      <c r="P4355" s="103"/>
      <c r="Q4355" s="104"/>
      <c r="R4355" s="50"/>
      <c r="S4355" s="105"/>
      <c r="T4355" s="106"/>
      <c r="U4355" s="107"/>
      <c r="V4355" s="108"/>
      <c r="W4355" s="107"/>
      <c r="X4355" s="107"/>
      <c r="AA4355" s="107"/>
      <c r="AB4355" s="110"/>
      <c r="AC4355" s="110"/>
      <c r="AE4355" s="105"/>
      <c r="AF4355" s="105"/>
      <c r="AR4355" s="112"/>
    </row>
    <row r="4356" spans="2:44" x14ac:dyDescent="0.25">
      <c r="B4356" s="1" t="str">
        <f>IF(I4356="","",
(IF(N4356=FİLTRE!$H$6,2,0)+IF(FİLTRE!$H$6="TOPLAM",2,0))
)</f>
        <v/>
      </c>
      <c r="C4356">
        <f>IF(FİLTRE!$M$5="",9,(IF(U4356&gt;=FİLTRE!$M$5,1,0)))</f>
        <v>1</v>
      </c>
      <c r="D4356" s="1">
        <f>IF(FİLTRE!$M$6="",9,(IF('SKT LİSTESİ'!P4356&lt;=FİLTRE!$M$6,1,0)))</f>
        <v>1</v>
      </c>
      <c r="E4356" s="25" t="str">
        <f>IF(I4356="","",(COUNTIFS($L$4:L4356,L4356)))</f>
        <v/>
      </c>
      <c r="F4356" s="13">
        <f>IF(OR(B4356&lt;&gt;2,C4356&lt;&gt;1,D4356&lt;&gt;1,H4356&lt;&gt;1),0,
COUNTIFS($B$4:B4356,2,$C$4:C4356,1,$D$4:D4356,1,$H$4:H4356,1))</f>
        <v>0</v>
      </c>
      <c r="G4356" s="26" t="str">
        <f>IF(I4356="","",(COUNTIF($E$4:E4356,E4356)))</f>
        <v/>
      </c>
      <c r="H4356" s="1">
        <f>IF(AND(J4356="SAYIM",FİLTRE!$H$5="RAFTA",U4356&lt;&gt;0),1,0)+
IF(AND(J4356="İADE DEPO",FİLTRE!$H$5="İADE DEPO"),1,0)+
IF(FİLTRE!$H$5="TÜMÜ",1,0)+
IF(AND(J4356="FİRMA İADE",FİLTRE!$H$5="FİRMA İADE"),1,0)+
IF(AND(J4356="İMHA",FİLTRE!$H$5="İMHA"),1,0)</f>
        <v>1</v>
      </c>
      <c r="I4356" s="99"/>
      <c r="J4356" s="100"/>
      <c r="K4356" s="100"/>
      <c r="L4356" s="101"/>
      <c r="M4356" s="102"/>
      <c r="N4356" s="101"/>
      <c r="O4356" s="99"/>
      <c r="P4356" s="103"/>
      <c r="Q4356" s="104"/>
      <c r="R4356" s="50"/>
      <c r="S4356" s="105"/>
      <c r="T4356" s="106"/>
      <c r="U4356" s="107"/>
      <c r="V4356" s="108"/>
      <c r="W4356" s="107"/>
      <c r="X4356" s="107"/>
      <c r="AA4356" s="107"/>
      <c r="AB4356" s="110"/>
      <c r="AC4356" s="110"/>
      <c r="AE4356" s="105"/>
      <c r="AF4356" s="105"/>
      <c r="AR4356" s="112"/>
    </row>
    <row r="4357" spans="2:44" x14ac:dyDescent="0.25">
      <c r="B4357" s="1" t="str">
        <f>IF(I4357="","",
(IF(N4357=FİLTRE!$H$6,2,0)+IF(FİLTRE!$H$6="TOPLAM",2,0))
)</f>
        <v/>
      </c>
      <c r="C4357">
        <f>IF(FİLTRE!$M$5="",9,(IF(U4357&gt;=FİLTRE!$M$5,1,0)))</f>
        <v>1</v>
      </c>
      <c r="D4357" s="1">
        <f>IF(FİLTRE!$M$6="",9,(IF('SKT LİSTESİ'!P4357&lt;=FİLTRE!$M$6,1,0)))</f>
        <v>1</v>
      </c>
      <c r="E4357" s="25" t="str">
        <f>IF(I4357="","",(COUNTIFS($L$4:L4357,L4357)))</f>
        <v/>
      </c>
      <c r="F4357" s="13">
        <f>IF(OR(B4357&lt;&gt;2,C4357&lt;&gt;1,D4357&lt;&gt;1,H4357&lt;&gt;1),0,
COUNTIFS($B$4:B4357,2,$C$4:C4357,1,$D$4:D4357,1,$H$4:H4357,1))</f>
        <v>0</v>
      </c>
      <c r="G4357" s="26" t="str">
        <f>IF(I4357="","",(COUNTIF($E$4:E4357,E4357)))</f>
        <v/>
      </c>
      <c r="H4357" s="1">
        <f>IF(AND(J4357="SAYIM",FİLTRE!$H$5="RAFTA",U4357&lt;&gt;0),1,0)+
IF(AND(J4357="İADE DEPO",FİLTRE!$H$5="İADE DEPO"),1,0)+
IF(FİLTRE!$H$5="TÜMÜ",1,0)+
IF(AND(J4357="FİRMA İADE",FİLTRE!$H$5="FİRMA İADE"),1,0)+
IF(AND(J4357="İMHA",FİLTRE!$H$5="İMHA"),1,0)</f>
        <v>1</v>
      </c>
      <c r="I4357" s="99"/>
      <c r="J4357" s="100"/>
      <c r="K4357" s="100"/>
      <c r="L4357" s="101"/>
      <c r="M4357" s="102"/>
      <c r="N4357" s="101"/>
      <c r="O4357" s="99"/>
      <c r="P4357" s="103"/>
      <c r="Q4357" s="104"/>
      <c r="R4357" s="50"/>
      <c r="S4357" s="105"/>
      <c r="T4357" s="106"/>
      <c r="U4357" s="107"/>
      <c r="V4357" s="108"/>
      <c r="W4357" s="107"/>
      <c r="X4357" s="107"/>
      <c r="AA4357" s="107"/>
      <c r="AB4357" s="110"/>
      <c r="AC4357" s="110"/>
      <c r="AE4357" s="105"/>
      <c r="AF4357" s="105"/>
      <c r="AR4357" s="112"/>
    </row>
    <row r="4358" spans="2:44" x14ac:dyDescent="0.25">
      <c r="B4358" s="1" t="str">
        <f>IF(I4358="","",
(IF(N4358=FİLTRE!$H$6,2,0)+IF(FİLTRE!$H$6="TOPLAM",2,0))
)</f>
        <v/>
      </c>
      <c r="C4358">
        <f>IF(FİLTRE!$M$5="",9,(IF(U4358&gt;=FİLTRE!$M$5,1,0)))</f>
        <v>1</v>
      </c>
      <c r="D4358" s="1">
        <f>IF(FİLTRE!$M$6="",9,(IF('SKT LİSTESİ'!P4358&lt;=FİLTRE!$M$6,1,0)))</f>
        <v>1</v>
      </c>
      <c r="E4358" s="25" t="str">
        <f>IF(I4358="","",(COUNTIFS($L$4:L4358,L4358)))</f>
        <v/>
      </c>
      <c r="F4358" s="13">
        <f>IF(OR(B4358&lt;&gt;2,C4358&lt;&gt;1,D4358&lt;&gt;1,H4358&lt;&gt;1),0,
COUNTIFS($B$4:B4358,2,$C$4:C4358,1,$D$4:D4358,1,$H$4:H4358,1))</f>
        <v>0</v>
      </c>
      <c r="G4358" s="26" t="str">
        <f>IF(I4358="","",(COUNTIF($E$4:E4358,E4358)))</f>
        <v/>
      </c>
      <c r="H4358" s="1">
        <f>IF(AND(J4358="SAYIM",FİLTRE!$H$5="RAFTA",U4358&lt;&gt;0),1,0)+
IF(AND(J4358="İADE DEPO",FİLTRE!$H$5="İADE DEPO"),1,0)+
IF(FİLTRE!$H$5="TÜMÜ",1,0)+
IF(AND(J4358="FİRMA İADE",FİLTRE!$H$5="FİRMA İADE"),1,0)+
IF(AND(J4358="İMHA",FİLTRE!$H$5="İMHA"),1,0)</f>
        <v>1</v>
      </c>
      <c r="I4358" s="99"/>
      <c r="J4358" s="100"/>
      <c r="K4358" s="100"/>
      <c r="L4358" s="101"/>
      <c r="M4358" s="102"/>
      <c r="N4358" s="101"/>
      <c r="O4358" s="99"/>
      <c r="P4358" s="103"/>
      <c r="Q4358" s="104"/>
      <c r="R4358" s="50"/>
      <c r="S4358" s="105"/>
      <c r="T4358" s="106"/>
      <c r="U4358" s="107"/>
      <c r="V4358" s="108"/>
      <c r="W4358" s="107"/>
      <c r="X4358" s="107"/>
      <c r="AA4358" s="107"/>
      <c r="AB4358" s="110"/>
      <c r="AC4358" s="110"/>
      <c r="AE4358" s="105"/>
      <c r="AF4358" s="105"/>
      <c r="AR4358" s="112"/>
    </row>
    <row r="4359" spans="2:44" x14ac:dyDescent="0.25">
      <c r="B4359" s="1" t="str">
        <f>IF(I4359="","",
(IF(N4359=FİLTRE!$H$6,2,0)+IF(FİLTRE!$H$6="TOPLAM",2,0))
)</f>
        <v/>
      </c>
      <c r="C4359">
        <f>IF(FİLTRE!$M$5="",9,(IF(U4359&gt;=FİLTRE!$M$5,1,0)))</f>
        <v>1</v>
      </c>
      <c r="D4359" s="1">
        <f>IF(FİLTRE!$M$6="",9,(IF('SKT LİSTESİ'!P4359&lt;=FİLTRE!$M$6,1,0)))</f>
        <v>1</v>
      </c>
      <c r="E4359" s="25" t="str">
        <f>IF(I4359="","",(COUNTIFS($L$4:L4359,L4359)))</f>
        <v/>
      </c>
      <c r="F4359" s="13">
        <f>IF(OR(B4359&lt;&gt;2,C4359&lt;&gt;1,D4359&lt;&gt;1,H4359&lt;&gt;1),0,
COUNTIFS($B$4:B4359,2,$C$4:C4359,1,$D$4:D4359,1,$H$4:H4359,1))</f>
        <v>0</v>
      </c>
      <c r="G4359" s="26" t="str">
        <f>IF(I4359="","",(COUNTIF($E$4:E4359,E4359)))</f>
        <v/>
      </c>
      <c r="H4359" s="1">
        <f>IF(AND(J4359="SAYIM",FİLTRE!$H$5="RAFTA",U4359&lt;&gt;0),1,0)+
IF(AND(J4359="İADE DEPO",FİLTRE!$H$5="İADE DEPO"),1,0)+
IF(FİLTRE!$H$5="TÜMÜ",1,0)+
IF(AND(J4359="FİRMA İADE",FİLTRE!$H$5="FİRMA İADE"),1,0)+
IF(AND(J4359="İMHA",FİLTRE!$H$5="İMHA"),1,0)</f>
        <v>1</v>
      </c>
      <c r="I4359" s="99"/>
      <c r="J4359" s="100"/>
      <c r="K4359" s="100"/>
      <c r="L4359" s="101"/>
      <c r="M4359" s="102"/>
      <c r="N4359" s="101"/>
      <c r="O4359" s="99"/>
      <c r="P4359" s="103"/>
      <c r="Q4359" s="104"/>
      <c r="R4359" s="50"/>
      <c r="S4359" s="105"/>
      <c r="T4359" s="106"/>
      <c r="U4359" s="107"/>
      <c r="V4359" s="108"/>
      <c r="W4359" s="107"/>
      <c r="X4359" s="107"/>
      <c r="AA4359" s="107"/>
      <c r="AB4359" s="110"/>
      <c r="AC4359" s="110"/>
      <c r="AE4359" s="105"/>
      <c r="AF4359" s="105"/>
      <c r="AR4359" s="112"/>
    </row>
    <row r="4360" spans="2:44" x14ac:dyDescent="0.25">
      <c r="B4360" s="1" t="str">
        <f>IF(I4360="","",
(IF(N4360=FİLTRE!$H$6,2,0)+IF(FİLTRE!$H$6="TOPLAM",2,0))
)</f>
        <v/>
      </c>
      <c r="C4360">
        <f>IF(FİLTRE!$M$5="",9,(IF(U4360&gt;=FİLTRE!$M$5,1,0)))</f>
        <v>1</v>
      </c>
      <c r="D4360" s="1">
        <f>IF(FİLTRE!$M$6="",9,(IF('SKT LİSTESİ'!P4360&lt;=FİLTRE!$M$6,1,0)))</f>
        <v>1</v>
      </c>
      <c r="E4360" s="25" t="str">
        <f>IF(I4360="","",(COUNTIFS($L$4:L4360,L4360)))</f>
        <v/>
      </c>
      <c r="F4360" s="13">
        <f>IF(OR(B4360&lt;&gt;2,C4360&lt;&gt;1,D4360&lt;&gt;1,H4360&lt;&gt;1),0,
COUNTIFS($B$4:B4360,2,$C$4:C4360,1,$D$4:D4360,1,$H$4:H4360,1))</f>
        <v>0</v>
      </c>
      <c r="G4360" s="26" t="str">
        <f>IF(I4360="","",(COUNTIF($E$4:E4360,E4360)))</f>
        <v/>
      </c>
      <c r="H4360" s="1">
        <f>IF(AND(J4360="SAYIM",FİLTRE!$H$5="RAFTA",U4360&lt;&gt;0),1,0)+
IF(AND(J4360="İADE DEPO",FİLTRE!$H$5="İADE DEPO"),1,0)+
IF(FİLTRE!$H$5="TÜMÜ",1,0)+
IF(AND(J4360="FİRMA İADE",FİLTRE!$H$5="FİRMA İADE"),1,0)+
IF(AND(J4360="İMHA",FİLTRE!$H$5="İMHA"),1,0)</f>
        <v>1</v>
      </c>
      <c r="I4360" s="99"/>
      <c r="J4360" s="100"/>
      <c r="K4360" s="100"/>
      <c r="L4360" s="101"/>
      <c r="M4360" s="102"/>
      <c r="N4360" s="101"/>
      <c r="O4360" s="99"/>
      <c r="P4360" s="103"/>
      <c r="Q4360" s="104"/>
      <c r="R4360" s="50"/>
      <c r="S4360" s="105"/>
      <c r="T4360" s="106"/>
      <c r="U4360" s="107"/>
      <c r="V4360" s="108"/>
      <c r="W4360" s="107"/>
      <c r="X4360" s="107"/>
      <c r="AA4360" s="107"/>
      <c r="AB4360" s="110"/>
      <c r="AC4360" s="110"/>
      <c r="AE4360" s="105"/>
      <c r="AF4360" s="105"/>
      <c r="AR4360" s="112"/>
    </row>
    <row r="4361" spans="2:44" x14ac:dyDescent="0.25">
      <c r="B4361" s="1" t="str">
        <f>IF(I4361="","",
(IF(N4361=FİLTRE!$H$6,2,0)+IF(FİLTRE!$H$6="TOPLAM",2,0))
)</f>
        <v/>
      </c>
      <c r="C4361">
        <f>IF(FİLTRE!$M$5="",9,(IF(U4361&gt;=FİLTRE!$M$5,1,0)))</f>
        <v>1</v>
      </c>
      <c r="D4361" s="1">
        <f>IF(FİLTRE!$M$6="",9,(IF('SKT LİSTESİ'!P4361&lt;=FİLTRE!$M$6,1,0)))</f>
        <v>1</v>
      </c>
      <c r="E4361" s="25" t="str">
        <f>IF(I4361="","",(COUNTIFS($L$4:L4361,L4361)))</f>
        <v/>
      </c>
      <c r="F4361" s="13">
        <f>IF(OR(B4361&lt;&gt;2,C4361&lt;&gt;1,D4361&lt;&gt;1,H4361&lt;&gt;1),0,
COUNTIFS($B$4:B4361,2,$C$4:C4361,1,$D$4:D4361,1,$H$4:H4361,1))</f>
        <v>0</v>
      </c>
      <c r="G4361" s="26" t="str">
        <f>IF(I4361="","",(COUNTIF($E$4:E4361,E4361)))</f>
        <v/>
      </c>
      <c r="H4361" s="1">
        <f>IF(AND(J4361="SAYIM",FİLTRE!$H$5="RAFTA",U4361&lt;&gt;0),1,0)+
IF(AND(J4361="İADE DEPO",FİLTRE!$H$5="İADE DEPO"),1,0)+
IF(FİLTRE!$H$5="TÜMÜ",1,0)+
IF(AND(J4361="FİRMA İADE",FİLTRE!$H$5="FİRMA İADE"),1,0)+
IF(AND(J4361="İMHA",FİLTRE!$H$5="İMHA"),1,0)</f>
        <v>1</v>
      </c>
      <c r="I4361" s="99"/>
      <c r="J4361" s="100"/>
      <c r="K4361" s="100"/>
      <c r="L4361" s="101"/>
      <c r="M4361" s="102"/>
      <c r="N4361" s="101"/>
      <c r="O4361" s="99"/>
      <c r="P4361" s="103"/>
      <c r="Q4361" s="104"/>
      <c r="R4361" s="50"/>
      <c r="S4361" s="105"/>
      <c r="T4361" s="106"/>
      <c r="U4361" s="107"/>
      <c r="V4361" s="108"/>
      <c r="W4361" s="107"/>
      <c r="X4361" s="107"/>
      <c r="AA4361" s="107"/>
      <c r="AB4361" s="110"/>
      <c r="AC4361" s="110"/>
      <c r="AE4361" s="105"/>
      <c r="AF4361" s="105"/>
      <c r="AR4361" s="112"/>
    </row>
    <row r="4362" spans="2:44" x14ac:dyDescent="0.25">
      <c r="B4362" s="1" t="str">
        <f>IF(I4362="","",
(IF(N4362=FİLTRE!$H$6,2,0)+IF(FİLTRE!$H$6="TOPLAM",2,0))
)</f>
        <v/>
      </c>
      <c r="C4362">
        <f>IF(FİLTRE!$M$5="",9,(IF(U4362&gt;=FİLTRE!$M$5,1,0)))</f>
        <v>1</v>
      </c>
      <c r="D4362" s="1">
        <f>IF(FİLTRE!$M$6="",9,(IF('SKT LİSTESİ'!P4362&lt;=FİLTRE!$M$6,1,0)))</f>
        <v>1</v>
      </c>
      <c r="E4362" s="25" t="str">
        <f>IF(I4362="","",(COUNTIFS($L$4:L4362,L4362)))</f>
        <v/>
      </c>
      <c r="F4362" s="13">
        <f>IF(OR(B4362&lt;&gt;2,C4362&lt;&gt;1,D4362&lt;&gt;1,H4362&lt;&gt;1),0,
COUNTIFS($B$4:B4362,2,$C$4:C4362,1,$D$4:D4362,1,$H$4:H4362,1))</f>
        <v>0</v>
      </c>
      <c r="G4362" s="26" t="str">
        <f>IF(I4362="","",(COUNTIF($E$4:E4362,E4362)))</f>
        <v/>
      </c>
      <c r="H4362" s="1">
        <f>IF(AND(J4362="SAYIM",FİLTRE!$H$5="RAFTA",U4362&lt;&gt;0),1,0)+
IF(AND(J4362="İADE DEPO",FİLTRE!$H$5="İADE DEPO"),1,0)+
IF(FİLTRE!$H$5="TÜMÜ",1,0)+
IF(AND(J4362="FİRMA İADE",FİLTRE!$H$5="FİRMA İADE"),1,0)+
IF(AND(J4362="İMHA",FİLTRE!$H$5="İMHA"),1,0)</f>
        <v>1</v>
      </c>
      <c r="I4362" s="99"/>
      <c r="J4362" s="100"/>
      <c r="K4362" s="100"/>
      <c r="L4362" s="101"/>
      <c r="M4362" s="102"/>
      <c r="N4362" s="101"/>
      <c r="O4362" s="99"/>
      <c r="P4362" s="103"/>
      <c r="Q4362" s="104"/>
      <c r="R4362" s="50"/>
      <c r="S4362" s="105"/>
      <c r="T4362" s="106"/>
      <c r="U4362" s="107"/>
      <c r="V4362" s="108"/>
      <c r="W4362" s="107"/>
      <c r="X4362" s="107"/>
      <c r="AA4362" s="107"/>
      <c r="AB4362" s="110"/>
      <c r="AC4362" s="110"/>
      <c r="AE4362" s="105"/>
      <c r="AF4362" s="105"/>
      <c r="AR4362" s="112"/>
    </row>
    <row r="4363" spans="2:44" x14ac:dyDescent="0.25">
      <c r="B4363" s="1" t="str">
        <f>IF(I4363="","",
(IF(N4363=FİLTRE!$H$6,2,0)+IF(FİLTRE!$H$6="TOPLAM",2,0))
)</f>
        <v/>
      </c>
      <c r="C4363">
        <f>IF(FİLTRE!$M$5="",9,(IF(U4363&gt;=FİLTRE!$M$5,1,0)))</f>
        <v>1</v>
      </c>
      <c r="D4363" s="1">
        <f>IF(FİLTRE!$M$6="",9,(IF('SKT LİSTESİ'!P4363&lt;=FİLTRE!$M$6,1,0)))</f>
        <v>1</v>
      </c>
      <c r="E4363" s="25" t="str">
        <f>IF(I4363="","",(COUNTIFS($L$4:L4363,L4363)))</f>
        <v/>
      </c>
      <c r="F4363" s="13">
        <f>IF(OR(B4363&lt;&gt;2,C4363&lt;&gt;1,D4363&lt;&gt;1,H4363&lt;&gt;1),0,
COUNTIFS($B$4:B4363,2,$C$4:C4363,1,$D$4:D4363,1,$H$4:H4363,1))</f>
        <v>0</v>
      </c>
      <c r="G4363" s="26" t="str">
        <f>IF(I4363="","",(COUNTIF($E$4:E4363,E4363)))</f>
        <v/>
      </c>
      <c r="H4363" s="1">
        <f>IF(AND(J4363="SAYIM",FİLTRE!$H$5="RAFTA",U4363&lt;&gt;0),1,0)+
IF(AND(J4363="İADE DEPO",FİLTRE!$H$5="İADE DEPO"),1,0)+
IF(FİLTRE!$H$5="TÜMÜ",1,0)+
IF(AND(J4363="FİRMA İADE",FİLTRE!$H$5="FİRMA İADE"),1,0)+
IF(AND(J4363="İMHA",FİLTRE!$H$5="İMHA"),1,0)</f>
        <v>1</v>
      </c>
      <c r="I4363" s="99"/>
      <c r="J4363" s="100"/>
      <c r="K4363" s="100"/>
      <c r="L4363" s="101"/>
      <c r="M4363" s="102"/>
      <c r="N4363" s="101"/>
      <c r="O4363" s="99"/>
      <c r="P4363" s="103"/>
      <c r="Q4363" s="104"/>
      <c r="R4363" s="50"/>
      <c r="S4363" s="105"/>
      <c r="T4363" s="106"/>
      <c r="U4363" s="107"/>
      <c r="V4363" s="108"/>
      <c r="W4363" s="107"/>
      <c r="X4363" s="107"/>
      <c r="AA4363" s="107"/>
      <c r="AB4363" s="110"/>
      <c r="AC4363" s="110"/>
      <c r="AE4363" s="105"/>
      <c r="AF4363" s="105"/>
      <c r="AR4363" s="112"/>
    </row>
    <row r="4364" spans="2:44" x14ac:dyDescent="0.25">
      <c r="B4364" s="1" t="str">
        <f>IF(I4364="","",
(IF(N4364=FİLTRE!$H$6,2,0)+IF(FİLTRE!$H$6="TOPLAM",2,0))
)</f>
        <v/>
      </c>
      <c r="C4364">
        <f>IF(FİLTRE!$M$5="",9,(IF(U4364&gt;=FİLTRE!$M$5,1,0)))</f>
        <v>1</v>
      </c>
      <c r="D4364" s="1">
        <f>IF(FİLTRE!$M$6="",9,(IF('SKT LİSTESİ'!P4364&lt;=FİLTRE!$M$6,1,0)))</f>
        <v>1</v>
      </c>
      <c r="E4364" s="25" t="str">
        <f>IF(I4364="","",(COUNTIFS($L$4:L4364,L4364)))</f>
        <v/>
      </c>
      <c r="F4364" s="13">
        <f>IF(OR(B4364&lt;&gt;2,C4364&lt;&gt;1,D4364&lt;&gt;1,H4364&lt;&gt;1),0,
COUNTIFS($B$4:B4364,2,$C$4:C4364,1,$D$4:D4364,1,$H$4:H4364,1))</f>
        <v>0</v>
      </c>
      <c r="G4364" s="26" t="str">
        <f>IF(I4364="","",(COUNTIF($E$4:E4364,E4364)))</f>
        <v/>
      </c>
      <c r="H4364" s="1">
        <f>IF(AND(J4364="SAYIM",FİLTRE!$H$5="RAFTA",U4364&lt;&gt;0),1,0)+
IF(AND(J4364="İADE DEPO",FİLTRE!$H$5="İADE DEPO"),1,0)+
IF(FİLTRE!$H$5="TÜMÜ",1,0)+
IF(AND(J4364="FİRMA İADE",FİLTRE!$H$5="FİRMA İADE"),1,0)+
IF(AND(J4364="İMHA",FİLTRE!$H$5="İMHA"),1,0)</f>
        <v>1</v>
      </c>
      <c r="I4364" s="99"/>
      <c r="J4364" s="100"/>
      <c r="K4364" s="100"/>
      <c r="L4364" s="101"/>
      <c r="M4364" s="102"/>
      <c r="N4364" s="101"/>
      <c r="O4364" s="99"/>
      <c r="P4364" s="103"/>
      <c r="Q4364" s="104"/>
      <c r="R4364" s="50"/>
      <c r="S4364" s="105"/>
      <c r="T4364" s="106"/>
      <c r="U4364" s="107"/>
      <c r="V4364" s="108"/>
      <c r="W4364" s="107"/>
      <c r="X4364" s="107"/>
      <c r="AA4364" s="107"/>
      <c r="AB4364" s="110"/>
      <c r="AC4364" s="110"/>
      <c r="AE4364" s="105"/>
      <c r="AF4364" s="105"/>
      <c r="AR4364" s="112"/>
    </row>
    <row r="4365" spans="2:44" x14ac:dyDescent="0.25">
      <c r="B4365" s="1" t="str">
        <f>IF(I4365="","",
(IF(N4365=FİLTRE!$H$6,2,0)+IF(FİLTRE!$H$6="TOPLAM",2,0))
)</f>
        <v/>
      </c>
      <c r="C4365">
        <f>IF(FİLTRE!$M$5="",9,(IF(U4365&gt;=FİLTRE!$M$5,1,0)))</f>
        <v>1</v>
      </c>
      <c r="D4365" s="1">
        <f>IF(FİLTRE!$M$6="",9,(IF('SKT LİSTESİ'!P4365&lt;=FİLTRE!$M$6,1,0)))</f>
        <v>1</v>
      </c>
      <c r="E4365" s="25" t="str">
        <f>IF(I4365="","",(COUNTIFS($L$4:L4365,L4365)))</f>
        <v/>
      </c>
      <c r="F4365" s="13">
        <f>IF(OR(B4365&lt;&gt;2,C4365&lt;&gt;1,D4365&lt;&gt;1,H4365&lt;&gt;1),0,
COUNTIFS($B$4:B4365,2,$C$4:C4365,1,$D$4:D4365,1,$H$4:H4365,1))</f>
        <v>0</v>
      </c>
      <c r="G4365" s="26" t="str">
        <f>IF(I4365="","",(COUNTIF($E$4:E4365,E4365)))</f>
        <v/>
      </c>
      <c r="H4365" s="1">
        <f>IF(AND(J4365="SAYIM",FİLTRE!$H$5="RAFTA",U4365&lt;&gt;0),1,0)+
IF(AND(J4365="İADE DEPO",FİLTRE!$H$5="İADE DEPO"),1,0)+
IF(FİLTRE!$H$5="TÜMÜ",1,0)+
IF(AND(J4365="FİRMA İADE",FİLTRE!$H$5="FİRMA İADE"),1,0)+
IF(AND(J4365="İMHA",FİLTRE!$H$5="İMHA"),1,0)</f>
        <v>1</v>
      </c>
      <c r="I4365" s="99"/>
      <c r="J4365" s="100"/>
      <c r="K4365" s="100"/>
      <c r="L4365" s="101"/>
      <c r="M4365" s="102"/>
      <c r="N4365" s="101"/>
      <c r="O4365" s="99"/>
      <c r="P4365" s="103"/>
      <c r="Q4365" s="104"/>
      <c r="R4365" s="50"/>
      <c r="S4365" s="105"/>
      <c r="T4365" s="106"/>
      <c r="U4365" s="107"/>
      <c r="V4365" s="108"/>
      <c r="W4365" s="107"/>
      <c r="X4365" s="107"/>
      <c r="AA4365" s="107"/>
      <c r="AB4365" s="110"/>
      <c r="AC4365" s="110"/>
      <c r="AE4365" s="105"/>
      <c r="AF4365" s="105"/>
      <c r="AR4365" s="112"/>
    </row>
    <row r="4366" spans="2:44" x14ac:dyDescent="0.25">
      <c r="B4366" s="1" t="str">
        <f>IF(I4366="","",
(IF(N4366=FİLTRE!$H$6,2,0)+IF(FİLTRE!$H$6="TOPLAM",2,0))
)</f>
        <v/>
      </c>
      <c r="C4366">
        <f>IF(FİLTRE!$M$5="",9,(IF(U4366&gt;=FİLTRE!$M$5,1,0)))</f>
        <v>1</v>
      </c>
      <c r="D4366" s="1">
        <f>IF(FİLTRE!$M$6="",9,(IF('SKT LİSTESİ'!P4366&lt;=FİLTRE!$M$6,1,0)))</f>
        <v>1</v>
      </c>
      <c r="E4366" s="25" t="str">
        <f>IF(I4366="","",(COUNTIFS($L$4:L4366,L4366)))</f>
        <v/>
      </c>
      <c r="F4366" s="13">
        <f>IF(OR(B4366&lt;&gt;2,C4366&lt;&gt;1,D4366&lt;&gt;1,H4366&lt;&gt;1),0,
COUNTIFS($B$4:B4366,2,$C$4:C4366,1,$D$4:D4366,1,$H$4:H4366,1))</f>
        <v>0</v>
      </c>
      <c r="G4366" s="26" t="str">
        <f>IF(I4366="","",(COUNTIF($E$4:E4366,E4366)))</f>
        <v/>
      </c>
      <c r="H4366" s="1">
        <f>IF(AND(J4366="SAYIM",FİLTRE!$H$5="RAFTA",U4366&lt;&gt;0),1,0)+
IF(AND(J4366="İADE DEPO",FİLTRE!$H$5="İADE DEPO"),1,0)+
IF(FİLTRE!$H$5="TÜMÜ",1,0)+
IF(AND(J4366="FİRMA İADE",FİLTRE!$H$5="FİRMA İADE"),1,0)+
IF(AND(J4366="İMHA",FİLTRE!$H$5="İMHA"),1,0)</f>
        <v>1</v>
      </c>
      <c r="I4366" s="99"/>
      <c r="J4366" s="100"/>
      <c r="K4366" s="100"/>
      <c r="L4366" s="101"/>
      <c r="M4366" s="102"/>
      <c r="N4366" s="101"/>
      <c r="O4366" s="99"/>
      <c r="P4366" s="103"/>
      <c r="Q4366" s="104"/>
      <c r="R4366" s="50"/>
      <c r="S4366" s="105"/>
      <c r="T4366" s="106"/>
      <c r="U4366" s="107"/>
      <c r="V4366" s="108"/>
      <c r="W4366" s="107"/>
      <c r="X4366" s="107"/>
      <c r="AA4366" s="107"/>
      <c r="AB4366" s="110"/>
      <c r="AC4366" s="110"/>
      <c r="AE4366" s="105"/>
      <c r="AF4366" s="105"/>
      <c r="AR4366" s="112"/>
    </row>
    <row r="4367" spans="2:44" x14ac:dyDescent="0.25">
      <c r="B4367" s="1" t="str">
        <f>IF(I4367="","",
(IF(N4367=FİLTRE!$H$6,2,0)+IF(FİLTRE!$H$6="TOPLAM",2,0))
)</f>
        <v/>
      </c>
      <c r="C4367">
        <f>IF(FİLTRE!$M$5="",9,(IF(U4367&gt;=FİLTRE!$M$5,1,0)))</f>
        <v>1</v>
      </c>
      <c r="D4367" s="1">
        <f>IF(FİLTRE!$M$6="",9,(IF('SKT LİSTESİ'!P4367&lt;=FİLTRE!$M$6,1,0)))</f>
        <v>1</v>
      </c>
      <c r="E4367" s="25" t="str">
        <f>IF(I4367="","",(COUNTIFS($L$4:L4367,L4367)))</f>
        <v/>
      </c>
      <c r="F4367" s="13">
        <f>IF(OR(B4367&lt;&gt;2,C4367&lt;&gt;1,D4367&lt;&gt;1,H4367&lt;&gt;1),0,
COUNTIFS($B$4:B4367,2,$C$4:C4367,1,$D$4:D4367,1,$H$4:H4367,1))</f>
        <v>0</v>
      </c>
      <c r="G4367" s="26" t="str">
        <f>IF(I4367="","",(COUNTIF($E$4:E4367,E4367)))</f>
        <v/>
      </c>
      <c r="H4367" s="1">
        <f>IF(AND(J4367="SAYIM",FİLTRE!$H$5="RAFTA",U4367&lt;&gt;0),1,0)+
IF(AND(J4367="İADE DEPO",FİLTRE!$H$5="İADE DEPO"),1,0)+
IF(FİLTRE!$H$5="TÜMÜ",1,0)+
IF(AND(J4367="FİRMA İADE",FİLTRE!$H$5="FİRMA İADE"),1,0)+
IF(AND(J4367="İMHA",FİLTRE!$H$5="İMHA"),1,0)</f>
        <v>1</v>
      </c>
      <c r="I4367" s="99"/>
      <c r="J4367" s="100"/>
      <c r="K4367" s="100"/>
      <c r="L4367" s="101"/>
      <c r="M4367" s="102"/>
      <c r="N4367" s="101"/>
      <c r="O4367" s="99"/>
      <c r="P4367" s="103"/>
      <c r="Q4367" s="104"/>
      <c r="R4367" s="50"/>
      <c r="S4367" s="105"/>
      <c r="T4367" s="106"/>
      <c r="U4367" s="107"/>
      <c r="V4367" s="108"/>
      <c r="W4367" s="107"/>
      <c r="X4367" s="107"/>
      <c r="AA4367" s="107"/>
      <c r="AB4367" s="110"/>
      <c r="AC4367" s="110"/>
      <c r="AE4367" s="105"/>
      <c r="AF4367" s="105"/>
      <c r="AR4367" s="112"/>
    </row>
    <row r="4368" spans="2:44" x14ac:dyDescent="0.25">
      <c r="B4368" s="1" t="str">
        <f>IF(I4368="","",
(IF(N4368=FİLTRE!$H$6,2,0)+IF(FİLTRE!$H$6="TOPLAM",2,0))
)</f>
        <v/>
      </c>
      <c r="C4368">
        <f>IF(FİLTRE!$M$5="",9,(IF(U4368&gt;=FİLTRE!$M$5,1,0)))</f>
        <v>1</v>
      </c>
      <c r="D4368" s="1">
        <f>IF(FİLTRE!$M$6="",9,(IF('SKT LİSTESİ'!P4368&lt;=FİLTRE!$M$6,1,0)))</f>
        <v>1</v>
      </c>
      <c r="E4368" s="25" t="str">
        <f>IF(I4368="","",(COUNTIFS($L$4:L4368,L4368)))</f>
        <v/>
      </c>
      <c r="F4368" s="13">
        <f>IF(OR(B4368&lt;&gt;2,C4368&lt;&gt;1,D4368&lt;&gt;1,H4368&lt;&gt;1),0,
COUNTIFS($B$4:B4368,2,$C$4:C4368,1,$D$4:D4368,1,$H$4:H4368,1))</f>
        <v>0</v>
      </c>
      <c r="G4368" s="26" t="str">
        <f>IF(I4368="","",(COUNTIF($E$4:E4368,E4368)))</f>
        <v/>
      </c>
      <c r="H4368" s="1">
        <f>IF(AND(J4368="SAYIM",FİLTRE!$H$5="RAFTA",U4368&lt;&gt;0),1,0)+
IF(AND(J4368="İADE DEPO",FİLTRE!$H$5="İADE DEPO"),1,0)+
IF(FİLTRE!$H$5="TÜMÜ",1,0)+
IF(AND(J4368="FİRMA İADE",FİLTRE!$H$5="FİRMA İADE"),1,0)+
IF(AND(J4368="İMHA",FİLTRE!$H$5="İMHA"),1,0)</f>
        <v>1</v>
      </c>
      <c r="I4368" s="99"/>
      <c r="J4368" s="100"/>
      <c r="K4368" s="100"/>
      <c r="L4368" s="101"/>
      <c r="M4368" s="102"/>
      <c r="N4368" s="101"/>
      <c r="O4368" s="99"/>
      <c r="P4368" s="103"/>
      <c r="Q4368" s="104"/>
      <c r="R4368" s="50"/>
      <c r="S4368" s="105"/>
      <c r="T4368" s="106"/>
      <c r="U4368" s="107"/>
      <c r="V4368" s="108"/>
      <c r="W4368" s="107"/>
      <c r="X4368" s="107"/>
      <c r="AA4368" s="107"/>
      <c r="AB4368" s="110"/>
      <c r="AC4368" s="110"/>
      <c r="AE4368" s="105"/>
      <c r="AF4368" s="105"/>
      <c r="AR4368" s="112"/>
    </row>
    <row r="4369" spans="2:44" x14ac:dyDescent="0.25">
      <c r="B4369" s="1" t="str">
        <f>IF(I4369="","",
(IF(N4369=FİLTRE!$H$6,2,0)+IF(FİLTRE!$H$6="TOPLAM",2,0))
)</f>
        <v/>
      </c>
      <c r="C4369">
        <f>IF(FİLTRE!$M$5="",9,(IF(U4369&gt;=FİLTRE!$M$5,1,0)))</f>
        <v>1</v>
      </c>
      <c r="D4369" s="1">
        <f>IF(FİLTRE!$M$6="",9,(IF('SKT LİSTESİ'!P4369&lt;=FİLTRE!$M$6,1,0)))</f>
        <v>1</v>
      </c>
      <c r="E4369" s="25" t="str">
        <f>IF(I4369="","",(COUNTIFS($L$4:L4369,L4369)))</f>
        <v/>
      </c>
      <c r="F4369" s="13">
        <f>IF(OR(B4369&lt;&gt;2,C4369&lt;&gt;1,D4369&lt;&gt;1,H4369&lt;&gt;1),0,
COUNTIFS($B$4:B4369,2,$C$4:C4369,1,$D$4:D4369,1,$H$4:H4369,1))</f>
        <v>0</v>
      </c>
      <c r="G4369" s="26" t="str">
        <f>IF(I4369="","",(COUNTIF($E$4:E4369,E4369)))</f>
        <v/>
      </c>
      <c r="H4369" s="1">
        <f>IF(AND(J4369="SAYIM",FİLTRE!$H$5="RAFTA",U4369&lt;&gt;0),1,0)+
IF(AND(J4369="İADE DEPO",FİLTRE!$H$5="İADE DEPO"),1,0)+
IF(FİLTRE!$H$5="TÜMÜ",1,0)+
IF(AND(J4369="FİRMA İADE",FİLTRE!$H$5="FİRMA İADE"),1,0)+
IF(AND(J4369="İMHA",FİLTRE!$H$5="İMHA"),1,0)</f>
        <v>1</v>
      </c>
      <c r="I4369" s="99"/>
      <c r="J4369" s="100"/>
      <c r="K4369" s="100"/>
      <c r="L4369" s="101"/>
      <c r="M4369" s="102"/>
      <c r="N4369" s="101"/>
      <c r="O4369" s="99"/>
      <c r="P4369" s="103"/>
      <c r="Q4369" s="104"/>
      <c r="R4369" s="50"/>
      <c r="S4369" s="105"/>
      <c r="T4369" s="106"/>
      <c r="U4369" s="107"/>
      <c r="V4369" s="108"/>
      <c r="W4369" s="107"/>
      <c r="X4369" s="107"/>
      <c r="AA4369" s="107"/>
      <c r="AB4369" s="110"/>
      <c r="AC4369" s="110"/>
      <c r="AE4369" s="105"/>
      <c r="AF4369" s="105"/>
      <c r="AR4369" s="112"/>
    </row>
    <row r="4370" spans="2:44" x14ac:dyDescent="0.25">
      <c r="B4370" s="1" t="str">
        <f>IF(I4370="","",
(IF(N4370=FİLTRE!$H$6,2,0)+IF(FİLTRE!$H$6="TOPLAM",2,0))
)</f>
        <v/>
      </c>
      <c r="C4370">
        <f>IF(FİLTRE!$M$5="",9,(IF(U4370&gt;=FİLTRE!$M$5,1,0)))</f>
        <v>1</v>
      </c>
      <c r="D4370" s="1">
        <f>IF(FİLTRE!$M$6="",9,(IF('SKT LİSTESİ'!P4370&lt;=FİLTRE!$M$6,1,0)))</f>
        <v>1</v>
      </c>
      <c r="E4370" s="25" t="str">
        <f>IF(I4370="","",(COUNTIFS($L$4:L4370,L4370)))</f>
        <v/>
      </c>
      <c r="F4370" s="13">
        <f>IF(OR(B4370&lt;&gt;2,C4370&lt;&gt;1,D4370&lt;&gt;1,H4370&lt;&gt;1),0,
COUNTIFS($B$4:B4370,2,$C$4:C4370,1,$D$4:D4370,1,$H$4:H4370,1))</f>
        <v>0</v>
      </c>
      <c r="G4370" s="26" t="str">
        <f>IF(I4370="","",(COUNTIF($E$4:E4370,E4370)))</f>
        <v/>
      </c>
      <c r="H4370" s="1">
        <f>IF(AND(J4370="SAYIM",FİLTRE!$H$5="RAFTA",U4370&lt;&gt;0),1,0)+
IF(AND(J4370="İADE DEPO",FİLTRE!$H$5="İADE DEPO"),1,0)+
IF(FİLTRE!$H$5="TÜMÜ",1,0)+
IF(AND(J4370="FİRMA İADE",FİLTRE!$H$5="FİRMA İADE"),1,0)+
IF(AND(J4370="İMHA",FİLTRE!$H$5="İMHA"),1,0)</f>
        <v>1</v>
      </c>
      <c r="I4370" s="99"/>
      <c r="J4370" s="100"/>
      <c r="K4370" s="100"/>
      <c r="L4370" s="101"/>
      <c r="M4370" s="102"/>
      <c r="N4370" s="101"/>
      <c r="O4370" s="99"/>
      <c r="P4370" s="103"/>
      <c r="Q4370" s="104"/>
      <c r="R4370" s="50"/>
      <c r="S4370" s="105"/>
      <c r="T4370" s="106"/>
      <c r="U4370" s="107"/>
      <c r="V4370" s="108"/>
      <c r="W4370" s="107"/>
      <c r="X4370" s="107"/>
      <c r="AA4370" s="107"/>
      <c r="AB4370" s="110"/>
      <c r="AC4370" s="110"/>
      <c r="AE4370" s="105"/>
      <c r="AF4370" s="105"/>
      <c r="AR4370" s="112"/>
    </row>
    <row r="4371" spans="2:44" x14ac:dyDescent="0.25">
      <c r="B4371" s="1" t="str">
        <f>IF(I4371="","",
(IF(N4371=FİLTRE!$H$6,2,0)+IF(FİLTRE!$H$6="TOPLAM",2,0))
)</f>
        <v/>
      </c>
      <c r="C4371">
        <f>IF(FİLTRE!$M$5="",9,(IF(U4371&gt;=FİLTRE!$M$5,1,0)))</f>
        <v>1</v>
      </c>
      <c r="D4371" s="1">
        <f>IF(FİLTRE!$M$6="",9,(IF('SKT LİSTESİ'!P4371&lt;=FİLTRE!$M$6,1,0)))</f>
        <v>1</v>
      </c>
      <c r="E4371" s="25" t="str">
        <f>IF(I4371="","",(COUNTIFS($L$4:L4371,L4371)))</f>
        <v/>
      </c>
      <c r="F4371" s="13">
        <f>IF(OR(B4371&lt;&gt;2,C4371&lt;&gt;1,D4371&lt;&gt;1,H4371&lt;&gt;1),0,
COUNTIFS($B$4:B4371,2,$C$4:C4371,1,$D$4:D4371,1,$H$4:H4371,1))</f>
        <v>0</v>
      </c>
      <c r="G4371" s="26" t="str">
        <f>IF(I4371="","",(COUNTIF($E$4:E4371,E4371)))</f>
        <v/>
      </c>
      <c r="H4371" s="1">
        <f>IF(AND(J4371="SAYIM",FİLTRE!$H$5="RAFTA",U4371&lt;&gt;0),1,0)+
IF(AND(J4371="İADE DEPO",FİLTRE!$H$5="İADE DEPO"),1,0)+
IF(FİLTRE!$H$5="TÜMÜ",1,0)+
IF(AND(J4371="FİRMA İADE",FİLTRE!$H$5="FİRMA İADE"),1,0)+
IF(AND(J4371="İMHA",FİLTRE!$H$5="İMHA"),1,0)</f>
        <v>1</v>
      </c>
      <c r="I4371" s="99"/>
      <c r="J4371" s="100"/>
      <c r="K4371" s="100"/>
      <c r="L4371" s="101"/>
      <c r="M4371" s="102"/>
      <c r="N4371" s="101"/>
      <c r="O4371" s="99"/>
      <c r="P4371" s="103"/>
      <c r="Q4371" s="104"/>
      <c r="R4371" s="50"/>
      <c r="S4371" s="105"/>
      <c r="T4371" s="106"/>
      <c r="U4371" s="107"/>
      <c r="V4371" s="108"/>
      <c r="W4371" s="107"/>
      <c r="X4371" s="107"/>
      <c r="AA4371" s="107"/>
      <c r="AB4371" s="110"/>
      <c r="AC4371" s="110"/>
      <c r="AE4371" s="105"/>
      <c r="AF4371" s="105"/>
      <c r="AR4371" s="112"/>
    </row>
    <row r="4372" spans="2:44" x14ac:dyDescent="0.25">
      <c r="B4372" s="1" t="str">
        <f>IF(I4372="","",
(IF(N4372=FİLTRE!$H$6,2,0)+IF(FİLTRE!$H$6="TOPLAM",2,0))
)</f>
        <v/>
      </c>
      <c r="C4372">
        <f>IF(FİLTRE!$M$5="",9,(IF(U4372&gt;=FİLTRE!$M$5,1,0)))</f>
        <v>1</v>
      </c>
      <c r="D4372" s="1">
        <f>IF(FİLTRE!$M$6="",9,(IF('SKT LİSTESİ'!P4372&lt;=FİLTRE!$M$6,1,0)))</f>
        <v>1</v>
      </c>
      <c r="E4372" s="25" t="str">
        <f>IF(I4372="","",(COUNTIFS($L$4:L4372,L4372)))</f>
        <v/>
      </c>
      <c r="F4372" s="13">
        <f>IF(OR(B4372&lt;&gt;2,C4372&lt;&gt;1,D4372&lt;&gt;1,H4372&lt;&gt;1),0,
COUNTIFS($B$4:B4372,2,$C$4:C4372,1,$D$4:D4372,1,$H$4:H4372,1))</f>
        <v>0</v>
      </c>
      <c r="G4372" s="26" t="str">
        <f>IF(I4372="","",(COUNTIF($E$4:E4372,E4372)))</f>
        <v/>
      </c>
      <c r="H4372" s="1">
        <f>IF(AND(J4372="SAYIM",FİLTRE!$H$5="RAFTA",U4372&lt;&gt;0),1,0)+
IF(AND(J4372="İADE DEPO",FİLTRE!$H$5="İADE DEPO"),1,0)+
IF(FİLTRE!$H$5="TÜMÜ",1,0)+
IF(AND(J4372="FİRMA İADE",FİLTRE!$H$5="FİRMA İADE"),1,0)+
IF(AND(J4372="İMHA",FİLTRE!$H$5="İMHA"),1,0)</f>
        <v>1</v>
      </c>
      <c r="I4372" s="99"/>
      <c r="J4372" s="100"/>
      <c r="K4372" s="100"/>
      <c r="L4372" s="101"/>
      <c r="M4372" s="102"/>
      <c r="N4372" s="101"/>
      <c r="O4372" s="99"/>
      <c r="P4372" s="103"/>
      <c r="Q4372" s="104"/>
      <c r="R4372" s="50"/>
      <c r="S4372" s="105"/>
      <c r="T4372" s="106"/>
      <c r="U4372" s="107"/>
      <c r="V4372" s="108"/>
      <c r="W4372" s="107"/>
      <c r="X4372" s="107"/>
      <c r="AA4372" s="107"/>
      <c r="AB4372" s="110"/>
      <c r="AC4372" s="110"/>
      <c r="AE4372" s="105"/>
      <c r="AF4372" s="105"/>
      <c r="AR4372" s="112"/>
    </row>
    <row r="4373" spans="2:44" x14ac:dyDescent="0.25">
      <c r="B4373" s="1" t="str">
        <f>IF(I4373="","",
(IF(N4373=FİLTRE!$H$6,2,0)+IF(FİLTRE!$H$6="TOPLAM",2,0))
)</f>
        <v/>
      </c>
      <c r="C4373">
        <f>IF(FİLTRE!$M$5="",9,(IF(U4373&gt;=FİLTRE!$M$5,1,0)))</f>
        <v>1</v>
      </c>
      <c r="D4373" s="1">
        <f>IF(FİLTRE!$M$6="",9,(IF('SKT LİSTESİ'!P4373&lt;=FİLTRE!$M$6,1,0)))</f>
        <v>1</v>
      </c>
      <c r="E4373" s="25" t="str">
        <f>IF(I4373="","",(COUNTIFS($L$4:L4373,L4373)))</f>
        <v/>
      </c>
      <c r="F4373" s="13">
        <f>IF(OR(B4373&lt;&gt;2,C4373&lt;&gt;1,D4373&lt;&gt;1,H4373&lt;&gt;1),0,
COUNTIFS($B$4:B4373,2,$C$4:C4373,1,$D$4:D4373,1,$H$4:H4373,1))</f>
        <v>0</v>
      </c>
      <c r="G4373" s="26" t="str">
        <f>IF(I4373="","",(COUNTIF($E$4:E4373,E4373)))</f>
        <v/>
      </c>
      <c r="H4373" s="1">
        <f>IF(AND(J4373="SAYIM",FİLTRE!$H$5="RAFTA",U4373&lt;&gt;0),1,0)+
IF(AND(J4373="İADE DEPO",FİLTRE!$H$5="İADE DEPO"),1,0)+
IF(FİLTRE!$H$5="TÜMÜ",1,0)+
IF(AND(J4373="FİRMA İADE",FİLTRE!$H$5="FİRMA İADE"),1,0)+
IF(AND(J4373="İMHA",FİLTRE!$H$5="İMHA"),1,0)</f>
        <v>1</v>
      </c>
      <c r="I4373" s="99"/>
      <c r="J4373" s="100"/>
      <c r="K4373" s="100"/>
      <c r="L4373" s="101"/>
      <c r="M4373" s="102"/>
      <c r="N4373" s="101"/>
      <c r="O4373" s="99"/>
      <c r="P4373" s="103"/>
      <c r="Q4373" s="104"/>
      <c r="R4373" s="50"/>
      <c r="S4373" s="105"/>
      <c r="T4373" s="106"/>
      <c r="U4373" s="107"/>
      <c r="V4373" s="108"/>
      <c r="W4373" s="107"/>
      <c r="X4373" s="107"/>
      <c r="AA4373" s="107"/>
      <c r="AB4373" s="110"/>
      <c r="AC4373" s="110"/>
      <c r="AE4373" s="105"/>
      <c r="AF4373" s="105"/>
      <c r="AR4373" s="112"/>
    </row>
    <row r="4374" spans="2:44" x14ac:dyDescent="0.25">
      <c r="B4374" s="1" t="str">
        <f>IF(I4374="","",
(IF(N4374=FİLTRE!$H$6,2,0)+IF(FİLTRE!$H$6="TOPLAM",2,0))
)</f>
        <v/>
      </c>
      <c r="C4374">
        <f>IF(FİLTRE!$M$5="",9,(IF(U4374&gt;=FİLTRE!$M$5,1,0)))</f>
        <v>1</v>
      </c>
      <c r="D4374" s="1">
        <f>IF(FİLTRE!$M$6="",9,(IF('SKT LİSTESİ'!P4374&lt;=FİLTRE!$M$6,1,0)))</f>
        <v>1</v>
      </c>
      <c r="E4374" s="25" t="str">
        <f>IF(I4374="","",(COUNTIFS($L$4:L4374,L4374)))</f>
        <v/>
      </c>
      <c r="F4374" s="13">
        <f>IF(OR(B4374&lt;&gt;2,C4374&lt;&gt;1,D4374&lt;&gt;1,H4374&lt;&gt;1),0,
COUNTIFS($B$4:B4374,2,$C$4:C4374,1,$D$4:D4374,1,$H$4:H4374,1))</f>
        <v>0</v>
      </c>
      <c r="G4374" s="26" t="str">
        <f>IF(I4374="","",(COUNTIF($E$4:E4374,E4374)))</f>
        <v/>
      </c>
      <c r="H4374" s="1">
        <f>IF(AND(J4374="SAYIM",FİLTRE!$H$5="RAFTA",U4374&lt;&gt;0),1,0)+
IF(AND(J4374="İADE DEPO",FİLTRE!$H$5="İADE DEPO"),1,0)+
IF(FİLTRE!$H$5="TÜMÜ",1,0)+
IF(AND(J4374="FİRMA İADE",FİLTRE!$H$5="FİRMA İADE"),1,0)+
IF(AND(J4374="İMHA",FİLTRE!$H$5="İMHA"),1,0)</f>
        <v>1</v>
      </c>
      <c r="I4374" s="99"/>
      <c r="J4374" s="100"/>
      <c r="K4374" s="100"/>
      <c r="L4374" s="101"/>
      <c r="M4374" s="102"/>
      <c r="N4374" s="101"/>
      <c r="O4374" s="99"/>
      <c r="P4374" s="103"/>
      <c r="Q4374" s="104"/>
      <c r="R4374" s="50"/>
      <c r="S4374" s="105"/>
      <c r="T4374" s="106"/>
      <c r="U4374" s="107"/>
      <c r="V4374" s="108"/>
      <c r="W4374" s="107"/>
      <c r="X4374" s="107"/>
      <c r="AA4374" s="107"/>
      <c r="AB4374" s="110"/>
      <c r="AC4374" s="110"/>
      <c r="AE4374" s="105"/>
      <c r="AF4374" s="105"/>
      <c r="AR4374" s="112"/>
    </row>
    <row r="4375" spans="2:44" x14ac:dyDescent="0.25">
      <c r="B4375" s="1" t="str">
        <f>IF(I4375="","",
(IF(N4375=FİLTRE!$H$6,2,0)+IF(FİLTRE!$H$6="TOPLAM",2,0))
)</f>
        <v/>
      </c>
      <c r="C4375">
        <f>IF(FİLTRE!$M$5="",9,(IF(U4375&gt;=FİLTRE!$M$5,1,0)))</f>
        <v>1</v>
      </c>
      <c r="D4375" s="1">
        <f>IF(FİLTRE!$M$6="",9,(IF('SKT LİSTESİ'!P4375&lt;=FİLTRE!$M$6,1,0)))</f>
        <v>1</v>
      </c>
      <c r="E4375" s="25" t="str">
        <f>IF(I4375="","",(COUNTIFS($L$4:L4375,L4375)))</f>
        <v/>
      </c>
      <c r="F4375" s="13">
        <f>IF(OR(B4375&lt;&gt;2,C4375&lt;&gt;1,D4375&lt;&gt;1,H4375&lt;&gt;1),0,
COUNTIFS($B$4:B4375,2,$C$4:C4375,1,$D$4:D4375,1,$H$4:H4375,1))</f>
        <v>0</v>
      </c>
      <c r="G4375" s="26" t="str">
        <f>IF(I4375="","",(COUNTIF($E$4:E4375,E4375)))</f>
        <v/>
      </c>
      <c r="H4375" s="1">
        <f>IF(AND(J4375="SAYIM",FİLTRE!$H$5="RAFTA",U4375&lt;&gt;0),1,0)+
IF(AND(J4375="İADE DEPO",FİLTRE!$H$5="İADE DEPO"),1,0)+
IF(FİLTRE!$H$5="TÜMÜ",1,0)+
IF(AND(J4375="FİRMA İADE",FİLTRE!$H$5="FİRMA İADE"),1,0)+
IF(AND(J4375="İMHA",FİLTRE!$H$5="İMHA"),1,0)</f>
        <v>1</v>
      </c>
      <c r="I4375" s="99"/>
      <c r="J4375" s="100"/>
      <c r="K4375" s="100"/>
      <c r="L4375" s="101"/>
      <c r="M4375" s="102"/>
      <c r="N4375" s="101"/>
      <c r="O4375" s="99"/>
      <c r="P4375" s="103"/>
      <c r="Q4375" s="104"/>
      <c r="R4375" s="50"/>
      <c r="S4375" s="105"/>
      <c r="T4375" s="106"/>
      <c r="U4375" s="107"/>
      <c r="V4375" s="108"/>
      <c r="W4375" s="107"/>
      <c r="X4375" s="107"/>
      <c r="AA4375" s="107"/>
      <c r="AB4375" s="110"/>
      <c r="AC4375" s="110"/>
      <c r="AE4375" s="105"/>
      <c r="AF4375" s="105"/>
      <c r="AR4375" s="112"/>
    </row>
    <row r="4376" spans="2:44" x14ac:dyDescent="0.25">
      <c r="B4376" s="1" t="str">
        <f>IF(I4376="","",
(IF(N4376=FİLTRE!$H$6,2,0)+IF(FİLTRE!$H$6="TOPLAM",2,0))
)</f>
        <v/>
      </c>
      <c r="C4376">
        <f>IF(FİLTRE!$M$5="",9,(IF(U4376&gt;=FİLTRE!$M$5,1,0)))</f>
        <v>1</v>
      </c>
      <c r="D4376" s="1">
        <f>IF(FİLTRE!$M$6="",9,(IF('SKT LİSTESİ'!P4376&lt;=FİLTRE!$M$6,1,0)))</f>
        <v>1</v>
      </c>
      <c r="E4376" s="25" t="str">
        <f>IF(I4376="","",(COUNTIFS($L$4:L4376,L4376)))</f>
        <v/>
      </c>
      <c r="F4376" s="13">
        <f>IF(OR(B4376&lt;&gt;2,C4376&lt;&gt;1,D4376&lt;&gt;1,H4376&lt;&gt;1),0,
COUNTIFS($B$4:B4376,2,$C$4:C4376,1,$D$4:D4376,1,$H$4:H4376,1))</f>
        <v>0</v>
      </c>
      <c r="G4376" s="26" t="str">
        <f>IF(I4376="","",(COUNTIF($E$4:E4376,E4376)))</f>
        <v/>
      </c>
      <c r="H4376" s="1">
        <f>IF(AND(J4376="SAYIM",FİLTRE!$H$5="RAFTA",U4376&lt;&gt;0),1,0)+
IF(AND(J4376="İADE DEPO",FİLTRE!$H$5="İADE DEPO"),1,0)+
IF(FİLTRE!$H$5="TÜMÜ",1,0)+
IF(AND(J4376="FİRMA İADE",FİLTRE!$H$5="FİRMA İADE"),1,0)+
IF(AND(J4376="İMHA",FİLTRE!$H$5="İMHA"),1,0)</f>
        <v>1</v>
      </c>
      <c r="I4376" s="99"/>
      <c r="J4376" s="100"/>
      <c r="K4376" s="100"/>
      <c r="L4376" s="101"/>
      <c r="M4376" s="102"/>
      <c r="N4376" s="101"/>
      <c r="O4376" s="99"/>
      <c r="P4376" s="103"/>
      <c r="Q4376" s="104"/>
      <c r="R4376" s="50"/>
      <c r="S4376" s="105"/>
      <c r="T4376" s="106"/>
      <c r="U4376" s="107"/>
      <c r="V4376" s="108"/>
      <c r="W4376" s="107"/>
      <c r="X4376" s="107"/>
      <c r="AA4376" s="107"/>
      <c r="AB4376" s="110"/>
      <c r="AC4376" s="110"/>
      <c r="AE4376" s="105"/>
      <c r="AF4376" s="105"/>
      <c r="AR4376" s="112"/>
    </row>
    <row r="4377" spans="2:44" x14ac:dyDescent="0.25">
      <c r="B4377" s="1" t="str">
        <f>IF(I4377="","",
(IF(N4377=FİLTRE!$H$6,2,0)+IF(FİLTRE!$H$6="TOPLAM",2,0))
)</f>
        <v/>
      </c>
      <c r="C4377">
        <f>IF(FİLTRE!$M$5="",9,(IF(U4377&gt;=FİLTRE!$M$5,1,0)))</f>
        <v>1</v>
      </c>
      <c r="D4377" s="1">
        <f>IF(FİLTRE!$M$6="",9,(IF('SKT LİSTESİ'!P4377&lt;=FİLTRE!$M$6,1,0)))</f>
        <v>1</v>
      </c>
      <c r="E4377" s="25" t="str">
        <f>IF(I4377="","",(COUNTIFS($L$4:L4377,L4377)))</f>
        <v/>
      </c>
      <c r="F4377" s="13">
        <f>IF(OR(B4377&lt;&gt;2,C4377&lt;&gt;1,D4377&lt;&gt;1,H4377&lt;&gt;1),0,
COUNTIFS($B$4:B4377,2,$C$4:C4377,1,$D$4:D4377,1,$H$4:H4377,1))</f>
        <v>0</v>
      </c>
      <c r="G4377" s="26" t="str">
        <f>IF(I4377="","",(COUNTIF($E$4:E4377,E4377)))</f>
        <v/>
      </c>
      <c r="H4377" s="1">
        <f>IF(AND(J4377="SAYIM",FİLTRE!$H$5="RAFTA",U4377&lt;&gt;0),1,0)+
IF(AND(J4377="İADE DEPO",FİLTRE!$H$5="İADE DEPO"),1,0)+
IF(FİLTRE!$H$5="TÜMÜ",1,0)+
IF(AND(J4377="FİRMA İADE",FİLTRE!$H$5="FİRMA İADE"),1,0)+
IF(AND(J4377="İMHA",FİLTRE!$H$5="İMHA"),1,0)</f>
        <v>1</v>
      </c>
      <c r="I4377" s="99"/>
      <c r="J4377" s="100"/>
      <c r="K4377" s="100"/>
      <c r="L4377" s="101"/>
      <c r="M4377" s="102"/>
      <c r="N4377" s="101"/>
      <c r="O4377" s="99"/>
      <c r="P4377" s="103"/>
      <c r="Q4377" s="104"/>
      <c r="R4377" s="50"/>
      <c r="S4377" s="105"/>
      <c r="T4377" s="106"/>
      <c r="U4377" s="107"/>
      <c r="V4377" s="108"/>
      <c r="W4377" s="107"/>
      <c r="X4377" s="107"/>
      <c r="AA4377" s="107"/>
      <c r="AB4377" s="110"/>
      <c r="AC4377" s="110"/>
      <c r="AE4377" s="105"/>
      <c r="AF4377" s="105"/>
      <c r="AR4377" s="112"/>
    </row>
    <row r="4378" spans="2:44" x14ac:dyDescent="0.25">
      <c r="B4378" s="1" t="str">
        <f>IF(I4378="","",
(IF(N4378=FİLTRE!$H$6,2,0)+IF(FİLTRE!$H$6="TOPLAM",2,0))
)</f>
        <v/>
      </c>
      <c r="C4378">
        <f>IF(FİLTRE!$M$5="",9,(IF(U4378&gt;=FİLTRE!$M$5,1,0)))</f>
        <v>1</v>
      </c>
      <c r="D4378" s="1">
        <f>IF(FİLTRE!$M$6="",9,(IF('SKT LİSTESİ'!P4378&lt;=FİLTRE!$M$6,1,0)))</f>
        <v>1</v>
      </c>
      <c r="E4378" s="25" t="str">
        <f>IF(I4378="","",(COUNTIFS($L$4:L4378,L4378)))</f>
        <v/>
      </c>
      <c r="F4378" s="13">
        <f>IF(OR(B4378&lt;&gt;2,C4378&lt;&gt;1,D4378&lt;&gt;1,H4378&lt;&gt;1),0,
COUNTIFS($B$4:B4378,2,$C$4:C4378,1,$D$4:D4378,1,$H$4:H4378,1))</f>
        <v>0</v>
      </c>
      <c r="G4378" s="26" t="str">
        <f>IF(I4378="","",(COUNTIF($E$4:E4378,E4378)))</f>
        <v/>
      </c>
      <c r="H4378" s="1">
        <f>IF(AND(J4378="SAYIM",FİLTRE!$H$5="RAFTA",U4378&lt;&gt;0),1,0)+
IF(AND(J4378="İADE DEPO",FİLTRE!$H$5="İADE DEPO"),1,0)+
IF(FİLTRE!$H$5="TÜMÜ",1,0)+
IF(AND(J4378="FİRMA İADE",FİLTRE!$H$5="FİRMA İADE"),1,0)+
IF(AND(J4378="İMHA",FİLTRE!$H$5="İMHA"),1,0)</f>
        <v>1</v>
      </c>
      <c r="I4378" s="99"/>
      <c r="J4378" s="100"/>
      <c r="K4378" s="100"/>
      <c r="L4378" s="101"/>
      <c r="M4378" s="102"/>
      <c r="N4378" s="101"/>
      <c r="O4378" s="99"/>
      <c r="P4378" s="103"/>
      <c r="Q4378" s="104"/>
      <c r="R4378" s="50"/>
      <c r="S4378" s="105"/>
      <c r="T4378" s="106"/>
      <c r="U4378" s="107"/>
      <c r="V4378" s="108"/>
      <c r="W4378" s="107"/>
      <c r="X4378" s="107"/>
      <c r="AA4378" s="107"/>
      <c r="AB4378" s="110"/>
      <c r="AC4378" s="110"/>
      <c r="AE4378" s="105"/>
      <c r="AF4378" s="105"/>
      <c r="AR4378" s="112"/>
    </row>
    <row r="4379" spans="2:44" x14ac:dyDescent="0.25">
      <c r="B4379" s="1" t="str">
        <f>IF(I4379="","",
(IF(N4379=FİLTRE!$H$6,2,0)+IF(FİLTRE!$H$6="TOPLAM",2,0))
)</f>
        <v/>
      </c>
      <c r="C4379">
        <f>IF(FİLTRE!$M$5="",9,(IF(U4379&gt;=FİLTRE!$M$5,1,0)))</f>
        <v>1</v>
      </c>
      <c r="D4379" s="1">
        <f>IF(FİLTRE!$M$6="",9,(IF('SKT LİSTESİ'!P4379&lt;=FİLTRE!$M$6,1,0)))</f>
        <v>1</v>
      </c>
      <c r="E4379" s="25" t="str">
        <f>IF(I4379="","",(COUNTIFS($L$4:L4379,L4379)))</f>
        <v/>
      </c>
      <c r="F4379" s="13">
        <f>IF(OR(B4379&lt;&gt;2,C4379&lt;&gt;1,D4379&lt;&gt;1,H4379&lt;&gt;1),0,
COUNTIFS($B$4:B4379,2,$C$4:C4379,1,$D$4:D4379,1,$H$4:H4379,1))</f>
        <v>0</v>
      </c>
      <c r="G4379" s="26" t="str">
        <f>IF(I4379="","",(COUNTIF($E$4:E4379,E4379)))</f>
        <v/>
      </c>
      <c r="H4379" s="1">
        <f>IF(AND(J4379="SAYIM",FİLTRE!$H$5="RAFTA",U4379&lt;&gt;0),1,0)+
IF(AND(J4379="İADE DEPO",FİLTRE!$H$5="İADE DEPO"),1,0)+
IF(FİLTRE!$H$5="TÜMÜ",1,0)+
IF(AND(J4379="FİRMA İADE",FİLTRE!$H$5="FİRMA İADE"),1,0)+
IF(AND(J4379="İMHA",FİLTRE!$H$5="İMHA"),1,0)</f>
        <v>1</v>
      </c>
      <c r="I4379" s="99"/>
      <c r="J4379" s="100"/>
      <c r="K4379" s="100"/>
      <c r="L4379" s="101"/>
      <c r="M4379" s="102"/>
      <c r="N4379" s="101"/>
      <c r="O4379" s="99"/>
      <c r="P4379" s="103"/>
      <c r="Q4379" s="104"/>
      <c r="R4379" s="50"/>
      <c r="S4379" s="105"/>
      <c r="T4379" s="106"/>
      <c r="U4379" s="107"/>
      <c r="V4379" s="108"/>
      <c r="W4379" s="107"/>
      <c r="X4379" s="107"/>
      <c r="AA4379" s="107"/>
      <c r="AB4379" s="110"/>
      <c r="AC4379" s="110"/>
      <c r="AE4379" s="105"/>
      <c r="AF4379" s="105"/>
      <c r="AR4379" s="112"/>
    </row>
    <row r="4380" spans="2:44" x14ac:dyDescent="0.25">
      <c r="B4380" s="1" t="str">
        <f>IF(I4380="","",
(IF(N4380=FİLTRE!$H$6,2,0)+IF(FİLTRE!$H$6="TOPLAM",2,0))
)</f>
        <v/>
      </c>
      <c r="C4380">
        <f>IF(FİLTRE!$M$5="",9,(IF(U4380&gt;=FİLTRE!$M$5,1,0)))</f>
        <v>1</v>
      </c>
      <c r="D4380" s="1">
        <f>IF(FİLTRE!$M$6="",9,(IF('SKT LİSTESİ'!P4380&lt;=FİLTRE!$M$6,1,0)))</f>
        <v>1</v>
      </c>
      <c r="E4380" s="25" t="str">
        <f>IF(I4380="","",(COUNTIFS($L$4:L4380,L4380)))</f>
        <v/>
      </c>
      <c r="F4380" s="13">
        <f>IF(OR(B4380&lt;&gt;2,C4380&lt;&gt;1,D4380&lt;&gt;1,H4380&lt;&gt;1),0,
COUNTIFS($B$4:B4380,2,$C$4:C4380,1,$D$4:D4380,1,$H$4:H4380,1))</f>
        <v>0</v>
      </c>
      <c r="G4380" s="26" t="str">
        <f>IF(I4380="","",(COUNTIF($E$4:E4380,E4380)))</f>
        <v/>
      </c>
      <c r="H4380" s="1">
        <f>IF(AND(J4380="SAYIM",FİLTRE!$H$5="RAFTA",U4380&lt;&gt;0),1,0)+
IF(AND(J4380="İADE DEPO",FİLTRE!$H$5="İADE DEPO"),1,0)+
IF(FİLTRE!$H$5="TÜMÜ",1,0)+
IF(AND(J4380="FİRMA İADE",FİLTRE!$H$5="FİRMA İADE"),1,0)+
IF(AND(J4380="İMHA",FİLTRE!$H$5="İMHA"),1,0)</f>
        <v>1</v>
      </c>
      <c r="I4380" s="99"/>
      <c r="J4380" s="100"/>
      <c r="K4380" s="100"/>
      <c r="L4380" s="101"/>
      <c r="M4380" s="102"/>
      <c r="N4380" s="101"/>
      <c r="O4380" s="99"/>
      <c r="P4380" s="103"/>
      <c r="Q4380" s="104"/>
      <c r="R4380" s="50"/>
      <c r="S4380" s="105"/>
      <c r="T4380" s="106"/>
      <c r="U4380" s="107"/>
      <c r="V4380" s="108"/>
      <c r="W4380" s="107"/>
      <c r="X4380" s="107"/>
      <c r="AA4380" s="107"/>
      <c r="AB4380" s="110"/>
      <c r="AC4380" s="110"/>
      <c r="AE4380" s="105"/>
      <c r="AF4380" s="105"/>
      <c r="AR4380" s="112"/>
    </row>
    <row r="4381" spans="2:44" x14ac:dyDescent="0.25">
      <c r="B4381" s="1" t="str">
        <f>IF(I4381="","",
(IF(N4381=FİLTRE!$H$6,2,0)+IF(FİLTRE!$H$6="TOPLAM",2,0))
)</f>
        <v/>
      </c>
      <c r="C4381">
        <f>IF(FİLTRE!$M$5="",9,(IF(U4381&gt;=FİLTRE!$M$5,1,0)))</f>
        <v>1</v>
      </c>
      <c r="D4381" s="1">
        <f>IF(FİLTRE!$M$6="",9,(IF('SKT LİSTESİ'!P4381&lt;=FİLTRE!$M$6,1,0)))</f>
        <v>1</v>
      </c>
      <c r="E4381" s="25" t="str">
        <f>IF(I4381="","",(COUNTIFS($L$4:L4381,L4381)))</f>
        <v/>
      </c>
      <c r="F4381" s="13">
        <f>IF(OR(B4381&lt;&gt;2,C4381&lt;&gt;1,D4381&lt;&gt;1,H4381&lt;&gt;1),0,
COUNTIFS($B$4:B4381,2,$C$4:C4381,1,$D$4:D4381,1,$H$4:H4381,1))</f>
        <v>0</v>
      </c>
      <c r="G4381" s="26" t="str">
        <f>IF(I4381="","",(COUNTIF($E$4:E4381,E4381)))</f>
        <v/>
      </c>
      <c r="H4381" s="1">
        <f>IF(AND(J4381="SAYIM",FİLTRE!$H$5="RAFTA",U4381&lt;&gt;0),1,0)+
IF(AND(J4381="İADE DEPO",FİLTRE!$H$5="İADE DEPO"),1,0)+
IF(FİLTRE!$H$5="TÜMÜ",1,0)+
IF(AND(J4381="FİRMA İADE",FİLTRE!$H$5="FİRMA İADE"),1,0)+
IF(AND(J4381="İMHA",FİLTRE!$H$5="İMHA"),1,0)</f>
        <v>1</v>
      </c>
      <c r="I4381" s="99"/>
      <c r="J4381" s="100"/>
      <c r="K4381" s="100"/>
      <c r="L4381" s="101"/>
      <c r="M4381" s="102"/>
      <c r="N4381" s="101"/>
      <c r="O4381" s="99"/>
      <c r="P4381" s="103"/>
      <c r="Q4381" s="104"/>
      <c r="R4381" s="50"/>
      <c r="S4381" s="105"/>
      <c r="T4381" s="106"/>
      <c r="U4381" s="107"/>
      <c r="V4381" s="108"/>
      <c r="W4381" s="107"/>
      <c r="X4381" s="107"/>
      <c r="AA4381" s="107"/>
      <c r="AB4381" s="110"/>
      <c r="AC4381" s="110"/>
      <c r="AE4381" s="105"/>
      <c r="AF4381" s="105"/>
      <c r="AR4381" s="112"/>
    </row>
    <row r="4382" spans="2:44" x14ac:dyDescent="0.25">
      <c r="B4382" s="1" t="str">
        <f>IF(I4382="","",
(IF(N4382=FİLTRE!$H$6,2,0)+IF(FİLTRE!$H$6="TOPLAM",2,0))
)</f>
        <v/>
      </c>
      <c r="C4382">
        <f>IF(FİLTRE!$M$5="",9,(IF(U4382&gt;=FİLTRE!$M$5,1,0)))</f>
        <v>1</v>
      </c>
      <c r="D4382" s="1">
        <f>IF(FİLTRE!$M$6="",9,(IF('SKT LİSTESİ'!P4382&lt;=FİLTRE!$M$6,1,0)))</f>
        <v>1</v>
      </c>
      <c r="E4382" s="25" t="str">
        <f>IF(I4382="","",(COUNTIFS($L$4:L4382,L4382)))</f>
        <v/>
      </c>
      <c r="F4382" s="13">
        <f>IF(OR(B4382&lt;&gt;2,C4382&lt;&gt;1,D4382&lt;&gt;1,H4382&lt;&gt;1),0,
COUNTIFS($B$4:B4382,2,$C$4:C4382,1,$D$4:D4382,1,$H$4:H4382,1))</f>
        <v>0</v>
      </c>
      <c r="G4382" s="26" t="str">
        <f>IF(I4382="","",(COUNTIF($E$4:E4382,E4382)))</f>
        <v/>
      </c>
      <c r="H4382" s="1">
        <f>IF(AND(J4382="SAYIM",FİLTRE!$H$5="RAFTA",U4382&lt;&gt;0),1,0)+
IF(AND(J4382="İADE DEPO",FİLTRE!$H$5="İADE DEPO"),1,0)+
IF(FİLTRE!$H$5="TÜMÜ",1,0)+
IF(AND(J4382="FİRMA İADE",FİLTRE!$H$5="FİRMA İADE"),1,0)+
IF(AND(J4382="İMHA",FİLTRE!$H$5="İMHA"),1,0)</f>
        <v>1</v>
      </c>
      <c r="I4382" s="99"/>
      <c r="J4382" s="100"/>
      <c r="K4382" s="100"/>
      <c r="L4382" s="101"/>
      <c r="M4382" s="102"/>
      <c r="N4382" s="101"/>
      <c r="O4382" s="99"/>
      <c r="P4382" s="103"/>
      <c r="Q4382" s="104"/>
      <c r="R4382" s="50"/>
      <c r="S4382" s="105"/>
      <c r="T4382" s="106"/>
      <c r="U4382" s="107"/>
      <c r="V4382" s="108"/>
      <c r="W4382" s="107"/>
      <c r="X4382" s="107"/>
      <c r="AA4382" s="107"/>
      <c r="AB4382" s="110"/>
      <c r="AC4382" s="110"/>
      <c r="AE4382" s="105"/>
      <c r="AF4382" s="105"/>
      <c r="AR4382" s="112"/>
    </row>
    <row r="4383" spans="2:44" x14ac:dyDescent="0.25">
      <c r="B4383" s="1" t="str">
        <f>IF(I4383="","",
(IF(N4383=FİLTRE!$H$6,2,0)+IF(FİLTRE!$H$6="TOPLAM",2,0))
)</f>
        <v/>
      </c>
      <c r="C4383">
        <f>IF(FİLTRE!$M$5="",9,(IF(U4383&gt;=FİLTRE!$M$5,1,0)))</f>
        <v>1</v>
      </c>
      <c r="D4383" s="1">
        <f>IF(FİLTRE!$M$6="",9,(IF('SKT LİSTESİ'!P4383&lt;=FİLTRE!$M$6,1,0)))</f>
        <v>1</v>
      </c>
      <c r="E4383" s="25" t="str">
        <f>IF(I4383="","",(COUNTIFS($L$4:L4383,L4383)))</f>
        <v/>
      </c>
      <c r="F4383" s="13">
        <f>IF(OR(B4383&lt;&gt;2,C4383&lt;&gt;1,D4383&lt;&gt;1,H4383&lt;&gt;1),0,
COUNTIFS($B$4:B4383,2,$C$4:C4383,1,$D$4:D4383,1,$H$4:H4383,1))</f>
        <v>0</v>
      </c>
      <c r="G4383" s="26" t="str">
        <f>IF(I4383="","",(COUNTIF($E$4:E4383,E4383)))</f>
        <v/>
      </c>
      <c r="H4383" s="1">
        <f>IF(AND(J4383="SAYIM",FİLTRE!$H$5="RAFTA",U4383&lt;&gt;0),1,0)+
IF(AND(J4383="İADE DEPO",FİLTRE!$H$5="İADE DEPO"),1,0)+
IF(FİLTRE!$H$5="TÜMÜ",1,0)+
IF(AND(J4383="FİRMA İADE",FİLTRE!$H$5="FİRMA İADE"),1,0)+
IF(AND(J4383="İMHA",FİLTRE!$H$5="İMHA"),1,0)</f>
        <v>1</v>
      </c>
      <c r="I4383" s="99"/>
      <c r="J4383" s="100"/>
      <c r="K4383" s="100"/>
      <c r="L4383" s="101"/>
      <c r="M4383" s="102"/>
      <c r="N4383" s="101"/>
      <c r="O4383" s="99"/>
      <c r="P4383" s="103"/>
      <c r="Q4383" s="104"/>
      <c r="R4383" s="50"/>
      <c r="S4383" s="105"/>
      <c r="T4383" s="106"/>
      <c r="U4383" s="107"/>
      <c r="V4383" s="108"/>
      <c r="W4383" s="107"/>
      <c r="X4383" s="107"/>
      <c r="AA4383" s="107"/>
      <c r="AB4383" s="110"/>
      <c r="AC4383" s="110"/>
      <c r="AE4383" s="105"/>
      <c r="AF4383" s="105"/>
      <c r="AR4383" s="112"/>
    </row>
    <row r="4384" spans="2:44" x14ac:dyDescent="0.25">
      <c r="B4384" s="1" t="str">
        <f>IF(I4384="","",
(IF(N4384=FİLTRE!$H$6,2,0)+IF(FİLTRE!$H$6="TOPLAM",2,0))
)</f>
        <v/>
      </c>
      <c r="C4384">
        <f>IF(FİLTRE!$M$5="",9,(IF(U4384&gt;=FİLTRE!$M$5,1,0)))</f>
        <v>1</v>
      </c>
      <c r="D4384" s="1">
        <f>IF(FİLTRE!$M$6="",9,(IF('SKT LİSTESİ'!P4384&lt;=FİLTRE!$M$6,1,0)))</f>
        <v>1</v>
      </c>
      <c r="E4384" s="25" t="str">
        <f>IF(I4384="","",(COUNTIFS($L$4:L4384,L4384)))</f>
        <v/>
      </c>
      <c r="F4384" s="13">
        <f>IF(OR(B4384&lt;&gt;2,C4384&lt;&gt;1,D4384&lt;&gt;1,H4384&lt;&gt;1),0,
COUNTIFS($B$4:B4384,2,$C$4:C4384,1,$D$4:D4384,1,$H$4:H4384,1))</f>
        <v>0</v>
      </c>
      <c r="G4384" s="26" t="str">
        <f>IF(I4384="","",(COUNTIF($E$4:E4384,E4384)))</f>
        <v/>
      </c>
      <c r="H4384" s="1">
        <f>IF(AND(J4384="SAYIM",FİLTRE!$H$5="RAFTA",U4384&lt;&gt;0),1,0)+
IF(AND(J4384="İADE DEPO",FİLTRE!$H$5="İADE DEPO"),1,0)+
IF(FİLTRE!$H$5="TÜMÜ",1,0)+
IF(AND(J4384="FİRMA İADE",FİLTRE!$H$5="FİRMA İADE"),1,0)+
IF(AND(J4384="İMHA",FİLTRE!$H$5="İMHA"),1,0)</f>
        <v>1</v>
      </c>
      <c r="I4384" s="99"/>
      <c r="J4384" s="100"/>
      <c r="K4384" s="100"/>
      <c r="L4384" s="101"/>
      <c r="M4384" s="102"/>
      <c r="N4384" s="101"/>
      <c r="O4384" s="99"/>
      <c r="P4384" s="103"/>
      <c r="Q4384" s="104"/>
      <c r="R4384" s="50"/>
      <c r="S4384" s="105"/>
      <c r="T4384" s="106"/>
      <c r="U4384" s="107"/>
      <c r="V4384" s="108"/>
      <c r="W4384" s="107"/>
      <c r="X4384" s="107"/>
      <c r="AA4384" s="107"/>
      <c r="AB4384" s="110"/>
      <c r="AC4384" s="110"/>
      <c r="AE4384" s="105"/>
      <c r="AF4384" s="105"/>
      <c r="AR4384" s="112"/>
    </row>
    <row r="4385" spans="2:44" x14ac:dyDescent="0.25">
      <c r="B4385" s="1" t="str">
        <f>IF(I4385="","",
(IF(N4385=FİLTRE!$H$6,2,0)+IF(FİLTRE!$H$6="TOPLAM",2,0))
)</f>
        <v/>
      </c>
      <c r="C4385">
        <f>IF(FİLTRE!$M$5="",9,(IF(U4385&gt;=FİLTRE!$M$5,1,0)))</f>
        <v>1</v>
      </c>
      <c r="D4385" s="1">
        <f>IF(FİLTRE!$M$6="",9,(IF('SKT LİSTESİ'!P4385&lt;=FİLTRE!$M$6,1,0)))</f>
        <v>1</v>
      </c>
      <c r="E4385" s="25" t="str">
        <f>IF(I4385="","",(COUNTIFS($L$4:L4385,L4385)))</f>
        <v/>
      </c>
      <c r="F4385" s="13">
        <f>IF(OR(B4385&lt;&gt;2,C4385&lt;&gt;1,D4385&lt;&gt;1,H4385&lt;&gt;1),0,
COUNTIFS($B$4:B4385,2,$C$4:C4385,1,$D$4:D4385,1,$H$4:H4385,1))</f>
        <v>0</v>
      </c>
      <c r="G4385" s="26" t="str">
        <f>IF(I4385="","",(COUNTIF($E$4:E4385,E4385)))</f>
        <v/>
      </c>
      <c r="H4385" s="1">
        <f>IF(AND(J4385="SAYIM",FİLTRE!$H$5="RAFTA",U4385&lt;&gt;0),1,0)+
IF(AND(J4385="İADE DEPO",FİLTRE!$H$5="İADE DEPO"),1,0)+
IF(FİLTRE!$H$5="TÜMÜ",1,0)+
IF(AND(J4385="FİRMA İADE",FİLTRE!$H$5="FİRMA İADE"),1,0)+
IF(AND(J4385="İMHA",FİLTRE!$H$5="İMHA"),1,0)</f>
        <v>1</v>
      </c>
      <c r="I4385" s="99"/>
      <c r="J4385" s="100"/>
      <c r="K4385" s="100"/>
      <c r="L4385" s="101"/>
      <c r="M4385" s="102"/>
      <c r="N4385" s="101"/>
      <c r="O4385" s="99"/>
      <c r="P4385" s="103"/>
      <c r="Q4385" s="104"/>
      <c r="R4385" s="50"/>
      <c r="S4385" s="105"/>
      <c r="T4385" s="106"/>
      <c r="U4385" s="107"/>
      <c r="V4385" s="108"/>
      <c r="W4385" s="107"/>
      <c r="X4385" s="107"/>
      <c r="AA4385" s="107"/>
      <c r="AB4385" s="110"/>
      <c r="AC4385" s="110"/>
      <c r="AE4385" s="105"/>
      <c r="AF4385" s="105"/>
      <c r="AR4385" s="112"/>
    </row>
    <row r="4386" spans="2:44" x14ac:dyDescent="0.25">
      <c r="B4386" s="1" t="str">
        <f>IF(I4386="","",
(IF(N4386=FİLTRE!$H$6,2,0)+IF(FİLTRE!$H$6="TOPLAM",2,0))
)</f>
        <v/>
      </c>
      <c r="C4386">
        <f>IF(FİLTRE!$M$5="",9,(IF(U4386&gt;=FİLTRE!$M$5,1,0)))</f>
        <v>1</v>
      </c>
      <c r="D4386" s="1">
        <f>IF(FİLTRE!$M$6="",9,(IF('SKT LİSTESİ'!P4386&lt;=FİLTRE!$M$6,1,0)))</f>
        <v>1</v>
      </c>
      <c r="E4386" s="25" t="str">
        <f>IF(I4386="","",(COUNTIFS($L$4:L4386,L4386)))</f>
        <v/>
      </c>
      <c r="F4386" s="13">
        <f>IF(OR(B4386&lt;&gt;2,C4386&lt;&gt;1,D4386&lt;&gt;1,H4386&lt;&gt;1),0,
COUNTIFS($B$4:B4386,2,$C$4:C4386,1,$D$4:D4386,1,$H$4:H4386,1))</f>
        <v>0</v>
      </c>
      <c r="G4386" s="26" t="str">
        <f>IF(I4386="","",(COUNTIF($E$4:E4386,E4386)))</f>
        <v/>
      </c>
      <c r="H4386" s="1">
        <f>IF(AND(J4386="SAYIM",FİLTRE!$H$5="RAFTA",U4386&lt;&gt;0),1,0)+
IF(AND(J4386="İADE DEPO",FİLTRE!$H$5="İADE DEPO"),1,0)+
IF(FİLTRE!$H$5="TÜMÜ",1,0)+
IF(AND(J4386="FİRMA İADE",FİLTRE!$H$5="FİRMA İADE"),1,0)+
IF(AND(J4386="İMHA",FİLTRE!$H$5="İMHA"),1,0)</f>
        <v>1</v>
      </c>
      <c r="I4386" s="99"/>
      <c r="J4386" s="100"/>
      <c r="K4386" s="100"/>
      <c r="L4386" s="101"/>
      <c r="M4386" s="102"/>
      <c r="N4386" s="101"/>
      <c r="O4386" s="99"/>
      <c r="P4386" s="103"/>
      <c r="Q4386" s="104"/>
      <c r="R4386" s="50"/>
      <c r="S4386" s="105"/>
      <c r="T4386" s="106"/>
      <c r="U4386" s="107"/>
      <c r="V4386" s="108"/>
      <c r="W4386" s="107"/>
      <c r="X4386" s="107"/>
      <c r="AA4386" s="107"/>
      <c r="AB4386" s="110"/>
      <c r="AC4386" s="110"/>
      <c r="AE4386" s="105"/>
      <c r="AF4386" s="105"/>
      <c r="AR4386" s="112"/>
    </row>
    <row r="4387" spans="2:44" x14ac:dyDescent="0.25">
      <c r="B4387" s="1" t="str">
        <f>IF(I4387="","",
(IF(N4387=FİLTRE!$H$6,2,0)+IF(FİLTRE!$H$6="TOPLAM",2,0))
)</f>
        <v/>
      </c>
      <c r="C4387">
        <f>IF(FİLTRE!$M$5="",9,(IF(U4387&gt;=FİLTRE!$M$5,1,0)))</f>
        <v>1</v>
      </c>
      <c r="D4387" s="1">
        <f>IF(FİLTRE!$M$6="",9,(IF('SKT LİSTESİ'!P4387&lt;=FİLTRE!$M$6,1,0)))</f>
        <v>1</v>
      </c>
      <c r="E4387" s="25" t="str">
        <f>IF(I4387="","",(COUNTIFS($L$4:L4387,L4387)))</f>
        <v/>
      </c>
      <c r="F4387" s="13">
        <f>IF(OR(B4387&lt;&gt;2,C4387&lt;&gt;1,D4387&lt;&gt;1,H4387&lt;&gt;1),0,
COUNTIFS($B$4:B4387,2,$C$4:C4387,1,$D$4:D4387,1,$H$4:H4387,1))</f>
        <v>0</v>
      </c>
      <c r="G4387" s="26" t="str">
        <f>IF(I4387="","",(COUNTIF($E$4:E4387,E4387)))</f>
        <v/>
      </c>
      <c r="H4387" s="1">
        <f>IF(AND(J4387="SAYIM",FİLTRE!$H$5="RAFTA",U4387&lt;&gt;0),1,0)+
IF(AND(J4387="İADE DEPO",FİLTRE!$H$5="İADE DEPO"),1,0)+
IF(FİLTRE!$H$5="TÜMÜ",1,0)+
IF(AND(J4387="FİRMA İADE",FİLTRE!$H$5="FİRMA İADE"),1,0)+
IF(AND(J4387="İMHA",FİLTRE!$H$5="İMHA"),1,0)</f>
        <v>1</v>
      </c>
      <c r="I4387" s="99"/>
      <c r="J4387" s="100"/>
      <c r="K4387" s="100"/>
      <c r="L4387" s="101"/>
      <c r="M4387" s="102"/>
      <c r="N4387" s="101"/>
      <c r="O4387" s="99"/>
      <c r="P4387" s="103"/>
      <c r="Q4387" s="104"/>
      <c r="R4387" s="50"/>
      <c r="S4387" s="105"/>
      <c r="T4387" s="106"/>
      <c r="U4387" s="107"/>
      <c r="V4387" s="108"/>
      <c r="W4387" s="107"/>
      <c r="X4387" s="107"/>
      <c r="AA4387" s="107"/>
      <c r="AB4387" s="110"/>
      <c r="AC4387" s="110"/>
      <c r="AE4387" s="105"/>
      <c r="AF4387" s="105"/>
      <c r="AR4387" s="112"/>
    </row>
    <row r="4388" spans="2:44" x14ac:dyDescent="0.25">
      <c r="B4388" s="1" t="str">
        <f>IF(I4388="","",
(IF(N4388=FİLTRE!$H$6,2,0)+IF(FİLTRE!$H$6="TOPLAM",2,0))
)</f>
        <v/>
      </c>
      <c r="C4388">
        <f>IF(FİLTRE!$M$5="",9,(IF(U4388&gt;=FİLTRE!$M$5,1,0)))</f>
        <v>1</v>
      </c>
      <c r="D4388" s="1">
        <f>IF(FİLTRE!$M$6="",9,(IF('SKT LİSTESİ'!P4388&lt;=FİLTRE!$M$6,1,0)))</f>
        <v>1</v>
      </c>
      <c r="E4388" s="25" t="str">
        <f>IF(I4388="","",(COUNTIFS($L$4:L4388,L4388)))</f>
        <v/>
      </c>
      <c r="F4388" s="13">
        <f>IF(OR(B4388&lt;&gt;2,C4388&lt;&gt;1,D4388&lt;&gt;1,H4388&lt;&gt;1),0,
COUNTIFS($B$4:B4388,2,$C$4:C4388,1,$D$4:D4388,1,$H$4:H4388,1))</f>
        <v>0</v>
      </c>
      <c r="G4388" s="26" t="str">
        <f>IF(I4388="","",(COUNTIF($E$4:E4388,E4388)))</f>
        <v/>
      </c>
      <c r="H4388" s="1">
        <f>IF(AND(J4388="SAYIM",FİLTRE!$H$5="RAFTA",U4388&lt;&gt;0),1,0)+
IF(AND(J4388="İADE DEPO",FİLTRE!$H$5="İADE DEPO"),1,0)+
IF(FİLTRE!$H$5="TÜMÜ",1,0)+
IF(AND(J4388="FİRMA İADE",FİLTRE!$H$5="FİRMA İADE"),1,0)+
IF(AND(J4388="İMHA",FİLTRE!$H$5="İMHA"),1,0)</f>
        <v>1</v>
      </c>
      <c r="I4388" s="99"/>
      <c r="J4388" s="100"/>
      <c r="K4388" s="100"/>
      <c r="L4388" s="101"/>
      <c r="M4388" s="102"/>
      <c r="N4388" s="101"/>
      <c r="O4388" s="99"/>
      <c r="P4388" s="103"/>
      <c r="Q4388" s="104"/>
      <c r="R4388" s="50"/>
      <c r="S4388" s="105"/>
      <c r="T4388" s="106"/>
      <c r="U4388" s="107"/>
      <c r="V4388" s="108"/>
      <c r="W4388" s="107"/>
      <c r="X4388" s="107"/>
      <c r="AA4388" s="107"/>
      <c r="AB4388" s="110"/>
      <c r="AC4388" s="110"/>
      <c r="AE4388" s="105"/>
      <c r="AF4388" s="105"/>
      <c r="AR4388" s="112"/>
    </row>
    <row r="4389" spans="2:44" x14ac:dyDescent="0.25">
      <c r="B4389" s="1" t="str">
        <f>IF(I4389="","",
(IF(N4389=FİLTRE!$H$6,2,0)+IF(FİLTRE!$H$6="TOPLAM",2,0))
)</f>
        <v/>
      </c>
      <c r="C4389">
        <f>IF(FİLTRE!$M$5="",9,(IF(U4389&gt;=FİLTRE!$M$5,1,0)))</f>
        <v>1</v>
      </c>
      <c r="D4389" s="1">
        <f>IF(FİLTRE!$M$6="",9,(IF('SKT LİSTESİ'!P4389&lt;=FİLTRE!$M$6,1,0)))</f>
        <v>1</v>
      </c>
      <c r="E4389" s="25" t="str">
        <f>IF(I4389="","",(COUNTIFS($L$4:L4389,L4389)))</f>
        <v/>
      </c>
      <c r="F4389" s="13">
        <f>IF(OR(B4389&lt;&gt;2,C4389&lt;&gt;1,D4389&lt;&gt;1,H4389&lt;&gt;1),0,
COUNTIFS($B$4:B4389,2,$C$4:C4389,1,$D$4:D4389,1,$H$4:H4389,1))</f>
        <v>0</v>
      </c>
      <c r="G4389" s="26" t="str">
        <f>IF(I4389="","",(COUNTIF($E$4:E4389,E4389)))</f>
        <v/>
      </c>
      <c r="H4389" s="1">
        <f>IF(AND(J4389="SAYIM",FİLTRE!$H$5="RAFTA",U4389&lt;&gt;0),1,0)+
IF(AND(J4389="İADE DEPO",FİLTRE!$H$5="İADE DEPO"),1,0)+
IF(FİLTRE!$H$5="TÜMÜ",1,0)+
IF(AND(J4389="FİRMA İADE",FİLTRE!$H$5="FİRMA İADE"),1,0)+
IF(AND(J4389="İMHA",FİLTRE!$H$5="İMHA"),1,0)</f>
        <v>1</v>
      </c>
      <c r="I4389" s="99"/>
      <c r="J4389" s="100"/>
      <c r="K4389" s="100"/>
      <c r="L4389" s="101"/>
      <c r="M4389" s="102"/>
      <c r="N4389" s="101"/>
      <c r="O4389" s="99"/>
      <c r="P4389" s="103"/>
      <c r="Q4389" s="104"/>
      <c r="R4389" s="50"/>
      <c r="S4389" s="105"/>
      <c r="T4389" s="106"/>
      <c r="U4389" s="107"/>
      <c r="V4389" s="108"/>
      <c r="W4389" s="107"/>
      <c r="X4389" s="107"/>
      <c r="AA4389" s="107"/>
      <c r="AB4389" s="110"/>
      <c r="AC4389" s="110"/>
      <c r="AE4389" s="105"/>
      <c r="AF4389" s="105"/>
      <c r="AR4389" s="112"/>
    </row>
    <row r="4390" spans="2:44" x14ac:dyDescent="0.25">
      <c r="B4390" s="1" t="str">
        <f>IF(I4390="","",
(IF(N4390=FİLTRE!$H$6,2,0)+IF(FİLTRE!$H$6="TOPLAM",2,0))
)</f>
        <v/>
      </c>
      <c r="C4390">
        <f>IF(FİLTRE!$M$5="",9,(IF(U4390&gt;=FİLTRE!$M$5,1,0)))</f>
        <v>1</v>
      </c>
      <c r="D4390" s="1">
        <f>IF(FİLTRE!$M$6="",9,(IF('SKT LİSTESİ'!P4390&lt;=FİLTRE!$M$6,1,0)))</f>
        <v>1</v>
      </c>
      <c r="E4390" s="25" t="str">
        <f>IF(I4390="","",(COUNTIFS($L$4:L4390,L4390)))</f>
        <v/>
      </c>
      <c r="F4390" s="13">
        <f>IF(OR(B4390&lt;&gt;2,C4390&lt;&gt;1,D4390&lt;&gt;1,H4390&lt;&gt;1),0,
COUNTIFS($B$4:B4390,2,$C$4:C4390,1,$D$4:D4390,1,$H$4:H4390,1))</f>
        <v>0</v>
      </c>
      <c r="G4390" s="26" t="str">
        <f>IF(I4390="","",(COUNTIF($E$4:E4390,E4390)))</f>
        <v/>
      </c>
      <c r="H4390" s="1">
        <f>IF(AND(J4390="SAYIM",FİLTRE!$H$5="RAFTA",U4390&lt;&gt;0),1,0)+
IF(AND(J4390="İADE DEPO",FİLTRE!$H$5="İADE DEPO"),1,0)+
IF(FİLTRE!$H$5="TÜMÜ",1,0)+
IF(AND(J4390="FİRMA İADE",FİLTRE!$H$5="FİRMA İADE"),1,0)+
IF(AND(J4390="İMHA",FİLTRE!$H$5="İMHA"),1,0)</f>
        <v>1</v>
      </c>
      <c r="I4390" s="99"/>
      <c r="J4390" s="100"/>
      <c r="K4390" s="100"/>
      <c r="L4390" s="101"/>
      <c r="M4390" s="102"/>
      <c r="N4390" s="101"/>
      <c r="O4390" s="99"/>
      <c r="P4390" s="103"/>
      <c r="Q4390" s="104"/>
      <c r="R4390" s="50"/>
      <c r="S4390" s="105"/>
      <c r="T4390" s="106"/>
      <c r="U4390" s="107"/>
      <c r="V4390" s="108"/>
      <c r="W4390" s="107"/>
      <c r="X4390" s="107"/>
      <c r="AA4390" s="107"/>
      <c r="AB4390" s="110"/>
      <c r="AC4390" s="110"/>
      <c r="AE4390" s="105"/>
      <c r="AF4390" s="105"/>
      <c r="AR4390" s="112"/>
    </row>
    <row r="4391" spans="2:44" x14ac:dyDescent="0.25">
      <c r="B4391" s="1" t="str">
        <f>IF(I4391="","",
(IF(N4391=FİLTRE!$H$6,2,0)+IF(FİLTRE!$H$6="TOPLAM",2,0))
)</f>
        <v/>
      </c>
      <c r="C4391">
        <f>IF(FİLTRE!$M$5="",9,(IF(U4391&gt;=FİLTRE!$M$5,1,0)))</f>
        <v>1</v>
      </c>
      <c r="D4391" s="1">
        <f>IF(FİLTRE!$M$6="",9,(IF('SKT LİSTESİ'!P4391&lt;=FİLTRE!$M$6,1,0)))</f>
        <v>1</v>
      </c>
      <c r="E4391" s="25" t="str">
        <f>IF(I4391="","",(COUNTIFS($L$4:L4391,L4391)))</f>
        <v/>
      </c>
      <c r="F4391" s="13">
        <f>IF(OR(B4391&lt;&gt;2,C4391&lt;&gt;1,D4391&lt;&gt;1,H4391&lt;&gt;1),0,
COUNTIFS($B$4:B4391,2,$C$4:C4391,1,$D$4:D4391,1,$H$4:H4391,1))</f>
        <v>0</v>
      </c>
      <c r="G4391" s="26" t="str">
        <f>IF(I4391="","",(COUNTIF($E$4:E4391,E4391)))</f>
        <v/>
      </c>
      <c r="H4391" s="1">
        <f>IF(AND(J4391="SAYIM",FİLTRE!$H$5="RAFTA",U4391&lt;&gt;0),1,0)+
IF(AND(J4391="İADE DEPO",FİLTRE!$H$5="İADE DEPO"),1,0)+
IF(FİLTRE!$H$5="TÜMÜ",1,0)+
IF(AND(J4391="FİRMA İADE",FİLTRE!$H$5="FİRMA İADE"),1,0)+
IF(AND(J4391="İMHA",FİLTRE!$H$5="İMHA"),1,0)</f>
        <v>1</v>
      </c>
      <c r="I4391" s="99"/>
      <c r="J4391" s="100"/>
      <c r="K4391" s="100"/>
      <c r="L4391" s="101"/>
      <c r="M4391" s="102"/>
      <c r="N4391" s="101"/>
      <c r="O4391" s="99"/>
      <c r="P4391" s="103"/>
      <c r="Q4391" s="104"/>
      <c r="R4391" s="50"/>
      <c r="S4391" s="105"/>
      <c r="T4391" s="106"/>
      <c r="U4391" s="107"/>
      <c r="V4391" s="108"/>
      <c r="W4391" s="107"/>
      <c r="X4391" s="107"/>
      <c r="AA4391" s="107"/>
      <c r="AB4391" s="110"/>
      <c r="AC4391" s="110"/>
      <c r="AE4391" s="105"/>
      <c r="AF4391" s="105"/>
      <c r="AR4391" s="112"/>
    </row>
    <row r="4392" spans="2:44" x14ac:dyDescent="0.25">
      <c r="B4392" s="1" t="str">
        <f>IF(I4392="","",
(IF(N4392=FİLTRE!$H$6,2,0)+IF(FİLTRE!$H$6="TOPLAM",2,0))
)</f>
        <v/>
      </c>
      <c r="C4392">
        <f>IF(FİLTRE!$M$5="",9,(IF(U4392&gt;=FİLTRE!$M$5,1,0)))</f>
        <v>1</v>
      </c>
      <c r="D4392" s="1">
        <f>IF(FİLTRE!$M$6="",9,(IF('SKT LİSTESİ'!P4392&lt;=FİLTRE!$M$6,1,0)))</f>
        <v>1</v>
      </c>
      <c r="E4392" s="25" t="str">
        <f>IF(I4392="","",(COUNTIFS($L$4:L4392,L4392)))</f>
        <v/>
      </c>
      <c r="F4392" s="13">
        <f>IF(OR(B4392&lt;&gt;2,C4392&lt;&gt;1,D4392&lt;&gt;1,H4392&lt;&gt;1),0,
COUNTIFS($B$4:B4392,2,$C$4:C4392,1,$D$4:D4392,1,$H$4:H4392,1))</f>
        <v>0</v>
      </c>
      <c r="G4392" s="26" t="str">
        <f>IF(I4392="","",(COUNTIF($E$4:E4392,E4392)))</f>
        <v/>
      </c>
      <c r="H4392" s="1">
        <f>IF(AND(J4392="SAYIM",FİLTRE!$H$5="RAFTA",U4392&lt;&gt;0),1,0)+
IF(AND(J4392="İADE DEPO",FİLTRE!$H$5="İADE DEPO"),1,0)+
IF(FİLTRE!$H$5="TÜMÜ",1,0)+
IF(AND(J4392="FİRMA İADE",FİLTRE!$H$5="FİRMA İADE"),1,0)+
IF(AND(J4392="İMHA",FİLTRE!$H$5="İMHA"),1,0)</f>
        <v>1</v>
      </c>
      <c r="I4392" s="99"/>
      <c r="J4392" s="100"/>
      <c r="K4392" s="100"/>
      <c r="L4392" s="101"/>
      <c r="M4392" s="102"/>
      <c r="N4392" s="101"/>
      <c r="O4392" s="99"/>
      <c r="P4392" s="103"/>
      <c r="Q4392" s="104"/>
      <c r="R4392" s="50"/>
      <c r="S4392" s="105"/>
      <c r="T4392" s="106"/>
      <c r="U4392" s="107"/>
      <c r="V4392" s="108"/>
      <c r="W4392" s="107"/>
      <c r="X4392" s="107"/>
      <c r="AA4392" s="107"/>
      <c r="AB4392" s="110"/>
      <c r="AC4392" s="110"/>
      <c r="AE4392" s="105"/>
      <c r="AF4392" s="105"/>
      <c r="AR4392" s="112"/>
    </row>
    <row r="4393" spans="2:44" x14ac:dyDescent="0.25">
      <c r="B4393" s="1" t="str">
        <f>IF(I4393="","",
(IF(N4393=FİLTRE!$H$6,2,0)+IF(FİLTRE!$H$6="TOPLAM",2,0))
)</f>
        <v/>
      </c>
      <c r="C4393">
        <f>IF(FİLTRE!$M$5="",9,(IF(U4393&gt;=FİLTRE!$M$5,1,0)))</f>
        <v>1</v>
      </c>
      <c r="D4393" s="1">
        <f>IF(FİLTRE!$M$6="",9,(IF('SKT LİSTESİ'!P4393&lt;=FİLTRE!$M$6,1,0)))</f>
        <v>1</v>
      </c>
      <c r="E4393" s="25" t="str">
        <f>IF(I4393="","",(COUNTIFS($L$4:L4393,L4393)))</f>
        <v/>
      </c>
      <c r="F4393" s="13">
        <f>IF(OR(B4393&lt;&gt;2,C4393&lt;&gt;1,D4393&lt;&gt;1,H4393&lt;&gt;1),0,
COUNTIFS($B$4:B4393,2,$C$4:C4393,1,$D$4:D4393,1,$H$4:H4393,1))</f>
        <v>0</v>
      </c>
      <c r="G4393" s="26" t="str">
        <f>IF(I4393="","",(COUNTIF($E$4:E4393,E4393)))</f>
        <v/>
      </c>
      <c r="H4393" s="1">
        <f>IF(AND(J4393="SAYIM",FİLTRE!$H$5="RAFTA",U4393&lt;&gt;0),1,0)+
IF(AND(J4393="İADE DEPO",FİLTRE!$H$5="İADE DEPO"),1,0)+
IF(FİLTRE!$H$5="TÜMÜ",1,0)+
IF(AND(J4393="FİRMA İADE",FİLTRE!$H$5="FİRMA İADE"),1,0)+
IF(AND(J4393="İMHA",FİLTRE!$H$5="İMHA"),1,0)</f>
        <v>1</v>
      </c>
      <c r="I4393" s="99"/>
      <c r="J4393" s="100"/>
      <c r="K4393" s="100"/>
      <c r="L4393" s="101"/>
      <c r="M4393" s="102"/>
      <c r="N4393" s="101"/>
      <c r="O4393" s="99"/>
      <c r="P4393" s="103"/>
      <c r="Q4393" s="104"/>
      <c r="R4393" s="50"/>
      <c r="S4393" s="105"/>
      <c r="T4393" s="106"/>
      <c r="U4393" s="107"/>
      <c r="V4393" s="108"/>
      <c r="W4393" s="107"/>
      <c r="X4393" s="107"/>
      <c r="AA4393" s="107"/>
      <c r="AB4393" s="110"/>
      <c r="AC4393" s="110"/>
      <c r="AE4393" s="105"/>
      <c r="AF4393" s="105"/>
      <c r="AR4393" s="112"/>
    </row>
    <row r="4394" spans="2:44" x14ac:dyDescent="0.25">
      <c r="B4394" s="1" t="str">
        <f>IF(I4394="","",
(IF(N4394=FİLTRE!$H$6,2,0)+IF(FİLTRE!$H$6="TOPLAM",2,0))
)</f>
        <v/>
      </c>
      <c r="C4394">
        <f>IF(FİLTRE!$M$5="",9,(IF(U4394&gt;=FİLTRE!$M$5,1,0)))</f>
        <v>1</v>
      </c>
      <c r="D4394" s="1">
        <f>IF(FİLTRE!$M$6="",9,(IF('SKT LİSTESİ'!P4394&lt;=FİLTRE!$M$6,1,0)))</f>
        <v>1</v>
      </c>
      <c r="E4394" s="25" t="str">
        <f>IF(I4394="","",(COUNTIFS($L$4:L4394,L4394)))</f>
        <v/>
      </c>
      <c r="F4394" s="13">
        <f>IF(OR(B4394&lt;&gt;2,C4394&lt;&gt;1,D4394&lt;&gt;1,H4394&lt;&gt;1),0,
COUNTIFS($B$4:B4394,2,$C$4:C4394,1,$D$4:D4394,1,$H$4:H4394,1))</f>
        <v>0</v>
      </c>
      <c r="G4394" s="26" t="str">
        <f>IF(I4394="","",(COUNTIF($E$4:E4394,E4394)))</f>
        <v/>
      </c>
      <c r="H4394" s="1">
        <f>IF(AND(J4394="SAYIM",FİLTRE!$H$5="RAFTA",U4394&lt;&gt;0),1,0)+
IF(AND(J4394="İADE DEPO",FİLTRE!$H$5="İADE DEPO"),1,0)+
IF(FİLTRE!$H$5="TÜMÜ",1,0)+
IF(AND(J4394="FİRMA İADE",FİLTRE!$H$5="FİRMA İADE"),1,0)+
IF(AND(J4394="İMHA",FİLTRE!$H$5="İMHA"),1,0)</f>
        <v>1</v>
      </c>
      <c r="I4394" s="99"/>
      <c r="J4394" s="100"/>
      <c r="K4394" s="100"/>
      <c r="L4394" s="101"/>
      <c r="M4394" s="102"/>
      <c r="N4394" s="101"/>
      <c r="O4394" s="99"/>
      <c r="P4394" s="103"/>
      <c r="Q4394" s="104"/>
      <c r="R4394" s="50"/>
      <c r="S4394" s="105"/>
      <c r="T4394" s="106"/>
      <c r="U4394" s="107"/>
      <c r="V4394" s="108"/>
      <c r="W4394" s="107"/>
      <c r="X4394" s="107"/>
      <c r="AA4394" s="107"/>
      <c r="AB4394" s="110"/>
      <c r="AC4394" s="110"/>
      <c r="AE4394" s="105"/>
      <c r="AF4394" s="105"/>
      <c r="AR4394" s="112"/>
    </row>
    <row r="4395" spans="2:44" x14ac:dyDescent="0.25">
      <c r="B4395" s="1" t="str">
        <f>IF(I4395="","",
(IF(N4395=FİLTRE!$H$6,2,0)+IF(FİLTRE!$H$6="TOPLAM",2,0))
)</f>
        <v/>
      </c>
      <c r="C4395">
        <f>IF(FİLTRE!$M$5="",9,(IF(U4395&gt;=FİLTRE!$M$5,1,0)))</f>
        <v>1</v>
      </c>
      <c r="D4395" s="1">
        <f>IF(FİLTRE!$M$6="",9,(IF('SKT LİSTESİ'!P4395&lt;=FİLTRE!$M$6,1,0)))</f>
        <v>1</v>
      </c>
      <c r="E4395" s="25" t="str">
        <f>IF(I4395="","",(COUNTIFS($L$4:L4395,L4395)))</f>
        <v/>
      </c>
      <c r="F4395" s="13">
        <f>IF(OR(B4395&lt;&gt;2,C4395&lt;&gt;1,D4395&lt;&gt;1,H4395&lt;&gt;1),0,
COUNTIFS($B$4:B4395,2,$C$4:C4395,1,$D$4:D4395,1,$H$4:H4395,1))</f>
        <v>0</v>
      </c>
      <c r="G4395" s="26" t="str">
        <f>IF(I4395="","",(COUNTIF($E$4:E4395,E4395)))</f>
        <v/>
      </c>
      <c r="H4395" s="1">
        <f>IF(AND(J4395="SAYIM",FİLTRE!$H$5="RAFTA",U4395&lt;&gt;0),1,0)+
IF(AND(J4395="İADE DEPO",FİLTRE!$H$5="İADE DEPO"),1,0)+
IF(FİLTRE!$H$5="TÜMÜ",1,0)+
IF(AND(J4395="FİRMA İADE",FİLTRE!$H$5="FİRMA İADE"),1,0)+
IF(AND(J4395="İMHA",FİLTRE!$H$5="İMHA"),1,0)</f>
        <v>1</v>
      </c>
      <c r="I4395" s="99"/>
      <c r="J4395" s="100"/>
      <c r="K4395" s="100"/>
      <c r="L4395" s="101"/>
      <c r="M4395" s="102"/>
      <c r="N4395" s="101"/>
      <c r="O4395" s="99"/>
      <c r="P4395" s="103"/>
      <c r="Q4395" s="104"/>
      <c r="R4395" s="50"/>
      <c r="S4395" s="105"/>
      <c r="T4395" s="106"/>
      <c r="U4395" s="107"/>
      <c r="V4395" s="108"/>
      <c r="W4395" s="107"/>
      <c r="X4395" s="107"/>
      <c r="AA4395" s="107"/>
      <c r="AB4395" s="110"/>
      <c r="AC4395" s="110"/>
      <c r="AE4395" s="105"/>
      <c r="AF4395" s="105"/>
      <c r="AR4395" s="112"/>
    </row>
    <row r="4396" spans="2:44" x14ac:dyDescent="0.25">
      <c r="B4396" s="1" t="str">
        <f>IF(I4396="","",
(IF(N4396=FİLTRE!$H$6,2,0)+IF(FİLTRE!$H$6="TOPLAM",2,0))
)</f>
        <v/>
      </c>
      <c r="C4396">
        <f>IF(FİLTRE!$M$5="",9,(IF(U4396&gt;=FİLTRE!$M$5,1,0)))</f>
        <v>1</v>
      </c>
      <c r="D4396" s="1">
        <f>IF(FİLTRE!$M$6="",9,(IF('SKT LİSTESİ'!P4396&lt;=FİLTRE!$M$6,1,0)))</f>
        <v>1</v>
      </c>
      <c r="E4396" s="25" t="str">
        <f>IF(I4396="","",(COUNTIFS($L$4:L4396,L4396)))</f>
        <v/>
      </c>
      <c r="F4396" s="13">
        <f>IF(OR(B4396&lt;&gt;2,C4396&lt;&gt;1,D4396&lt;&gt;1,H4396&lt;&gt;1),0,
COUNTIFS($B$4:B4396,2,$C$4:C4396,1,$D$4:D4396,1,$H$4:H4396,1))</f>
        <v>0</v>
      </c>
      <c r="G4396" s="26" t="str">
        <f>IF(I4396="","",(COUNTIF($E$4:E4396,E4396)))</f>
        <v/>
      </c>
      <c r="H4396" s="1">
        <f>IF(AND(J4396="SAYIM",FİLTRE!$H$5="RAFTA",U4396&lt;&gt;0),1,0)+
IF(AND(J4396="İADE DEPO",FİLTRE!$H$5="İADE DEPO"),1,0)+
IF(FİLTRE!$H$5="TÜMÜ",1,0)+
IF(AND(J4396="FİRMA İADE",FİLTRE!$H$5="FİRMA İADE"),1,0)+
IF(AND(J4396="İMHA",FİLTRE!$H$5="İMHA"),1,0)</f>
        <v>1</v>
      </c>
      <c r="I4396" s="99"/>
      <c r="J4396" s="100"/>
      <c r="K4396" s="100"/>
      <c r="L4396" s="101"/>
      <c r="M4396" s="102"/>
      <c r="N4396" s="101"/>
      <c r="O4396" s="99"/>
      <c r="P4396" s="103"/>
      <c r="Q4396" s="104"/>
      <c r="R4396" s="50"/>
      <c r="S4396" s="105"/>
      <c r="T4396" s="106"/>
      <c r="U4396" s="107"/>
      <c r="V4396" s="108"/>
      <c r="W4396" s="107"/>
      <c r="X4396" s="107"/>
      <c r="AA4396" s="107"/>
      <c r="AB4396" s="110"/>
      <c r="AC4396" s="110"/>
      <c r="AE4396" s="105"/>
      <c r="AF4396" s="105"/>
      <c r="AR4396" s="112"/>
    </row>
    <row r="4397" spans="2:44" x14ac:dyDescent="0.25">
      <c r="B4397" s="1" t="str">
        <f>IF(I4397="","",
(IF(N4397=FİLTRE!$H$6,2,0)+IF(FİLTRE!$H$6="TOPLAM",2,0))
)</f>
        <v/>
      </c>
      <c r="C4397">
        <f>IF(FİLTRE!$M$5="",9,(IF(U4397&gt;=FİLTRE!$M$5,1,0)))</f>
        <v>1</v>
      </c>
      <c r="D4397" s="1">
        <f>IF(FİLTRE!$M$6="",9,(IF('SKT LİSTESİ'!P4397&lt;=FİLTRE!$M$6,1,0)))</f>
        <v>1</v>
      </c>
      <c r="E4397" s="25" t="str">
        <f>IF(I4397="","",(COUNTIFS($L$4:L4397,L4397)))</f>
        <v/>
      </c>
      <c r="F4397" s="13">
        <f>IF(OR(B4397&lt;&gt;2,C4397&lt;&gt;1,D4397&lt;&gt;1,H4397&lt;&gt;1),0,
COUNTIFS($B$4:B4397,2,$C$4:C4397,1,$D$4:D4397,1,$H$4:H4397,1))</f>
        <v>0</v>
      </c>
      <c r="G4397" s="26" t="str">
        <f>IF(I4397="","",(COUNTIF($E$4:E4397,E4397)))</f>
        <v/>
      </c>
      <c r="H4397" s="1">
        <f>IF(AND(J4397="SAYIM",FİLTRE!$H$5="RAFTA",U4397&lt;&gt;0),1,0)+
IF(AND(J4397="İADE DEPO",FİLTRE!$H$5="İADE DEPO"),1,0)+
IF(FİLTRE!$H$5="TÜMÜ",1,0)+
IF(AND(J4397="FİRMA İADE",FİLTRE!$H$5="FİRMA İADE"),1,0)+
IF(AND(J4397="İMHA",FİLTRE!$H$5="İMHA"),1,0)</f>
        <v>1</v>
      </c>
      <c r="I4397" s="99"/>
      <c r="J4397" s="100"/>
      <c r="K4397" s="100"/>
      <c r="L4397" s="101"/>
      <c r="M4397" s="102"/>
      <c r="N4397" s="101"/>
      <c r="O4397" s="99"/>
      <c r="P4397" s="103"/>
      <c r="Q4397" s="104"/>
      <c r="R4397" s="50"/>
      <c r="S4397" s="105"/>
      <c r="T4397" s="106"/>
      <c r="U4397" s="107"/>
      <c r="V4397" s="108"/>
      <c r="W4397" s="107"/>
      <c r="X4397" s="107"/>
      <c r="AA4397" s="107"/>
      <c r="AB4397" s="110"/>
      <c r="AC4397" s="110"/>
      <c r="AE4397" s="105"/>
      <c r="AF4397" s="105"/>
      <c r="AR4397" s="112"/>
    </row>
    <row r="4398" spans="2:44" x14ac:dyDescent="0.25">
      <c r="B4398" s="1" t="str">
        <f>IF(I4398="","",
(IF(N4398=FİLTRE!$H$6,2,0)+IF(FİLTRE!$H$6="TOPLAM",2,0))
)</f>
        <v/>
      </c>
      <c r="C4398">
        <f>IF(FİLTRE!$M$5="",9,(IF(U4398&gt;=FİLTRE!$M$5,1,0)))</f>
        <v>1</v>
      </c>
      <c r="D4398" s="1">
        <f>IF(FİLTRE!$M$6="",9,(IF('SKT LİSTESİ'!P4398&lt;=FİLTRE!$M$6,1,0)))</f>
        <v>1</v>
      </c>
      <c r="E4398" s="25" t="str">
        <f>IF(I4398="","",(COUNTIFS($L$4:L4398,L4398)))</f>
        <v/>
      </c>
      <c r="F4398" s="13">
        <f>IF(OR(B4398&lt;&gt;2,C4398&lt;&gt;1,D4398&lt;&gt;1,H4398&lt;&gt;1),0,
COUNTIFS($B$4:B4398,2,$C$4:C4398,1,$D$4:D4398,1,$H$4:H4398,1))</f>
        <v>0</v>
      </c>
      <c r="G4398" s="26" t="str">
        <f>IF(I4398="","",(COUNTIF($E$4:E4398,E4398)))</f>
        <v/>
      </c>
      <c r="H4398" s="1">
        <f>IF(AND(J4398="SAYIM",FİLTRE!$H$5="RAFTA",U4398&lt;&gt;0),1,0)+
IF(AND(J4398="İADE DEPO",FİLTRE!$H$5="İADE DEPO"),1,0)+
IF(FİLTRE!$H$5="TÜMÜ",1,0)+
IF(AND(J4398="FİRMA İADE",FİLTRE!$H$5="FİRMA İADE"),1,0)+
IF(AND(J4398="İMHA",FİLTRE!$H$5="İMHA"),1,0)</f>
        <v>1</v>
      </c>
      <c r="I4398" s="99"/>
      <c r="J4398" s="100"/>
      <c r="K4398" s="100"/>
      <c r="L4398" s="101"/>
      <c r="M4398" s="102"/>
      <c r="N4398" s="101"/>
      <c r="O4398" s="99"/>
      <c r="P4398" s="103"/>
      <c r="Q4398" s="104"/>
      <c r="R4398" s="50"/>
      <c r="S4398" s="105"/>
      <c r="T4398" s="106"/>
      <c r="U4398" s="107"/>
      <c r="V4398" s="108"/>
      <c r="W4398" s="107"/>
      <c r="X4398" s="107"/>
      <c r="AA4398" s="107"/>
      <c r="AB4398" s="110"/>
      <c r="AC4398" s="110"/>
      <c r="AE4398" s="105"/>
      <c r="AF4398" s="105"/>
      <c r="AR4398" s="112"/>
    </row>
    <row r="4399" spans="2:44" x14ac:dyDescent="0.25">
      <c r="B4399" s="1" t="str">
        <f>IF(I4399="","",
(IF(N4399=FİLTRE!$H$6,2,0)+IF(FİLTRE!$H$6="TOPLAM",2,0))
)</f>
        <v/>
      </c>
      <c r="C4399">
        <f>IF(FİLTRE!$M$5="",9,(IF(U4399&gt;=FİLTRE!$M$5,1,0)))</f>
        <v>1</v>
      </c>
      <c r="D4399" s="1">
        <f>IF(FİLTRE!$M$6="",9,(IF('SKT LİSTESİ'!P4399&lt;=FİLTRE!$M$6,1,0)))</f>
        <v>1</v>
      </c>
      <c r="E4399" s="25" t="str">
        <f>IF(I4399="","",(COUNTIFS($L$4:L4399,L4399)))</f>
        <v/>
      </c>
      <c r="F4399" s="13">
        <f>IF(OR(B4399&lt;&gt;2,C4399&lt;&gt;1,D4399&lt;&gt;1,H4399&lt;&gt;1),0,
COUNTIFS($B$4:B4399,2,$C$4:C4399,1,$D$4:D4399,1,$H$4:H4399,1))</f>
        <v>0</v>
      </c>
      <c r="G4399" s="26" t="str">
        <f>IF(I4399="","",(COUNTIF($E$4:E4399,E4399)))</f>
        <v/>
      </c>
      <c r="H4399" s="1">
        <f>IF(AND(J4399="SAYIM",FİLTRE!$H$5="RAFTA",U4399&lt;&gt;0),1,0)+
IF(AND(J4399="İADE DEPO",FİLTRE!$H$5="İADE DEPO"),1,0)+
IF(FİLTRE!$H$5="TÜMÜ",1,0)+
IF(AND(J4399="FİRMA İADE",FİLTRE!$H$5="FİRMA İADE"),1,0)+
IF(AND(J4399="İMHA",FİLTRE!$H$5="İMHA"),1,0)</f>
        <v>1</v>
      </c>
      <c r="I4399" s="99"/>
      <c r="J4399" s="100"/>
      <c r="K4399" s="100"/>
      <c r="L4399" s="101"/>
      <c r="M4399" s="102"/>
      <c r="N4399" s="101"/>
      <c r="O4399" s="99"/>
      <c r="P4399" s="103"/>
      <c r="Q4399" s="104"/>
      <c r="R4399" s="50"/>
      <c r="S4399" s="105"/>
      <c r="T4399" s="106"/>
      <c r="U4399" s="107"/>
      <c r="V4399" s="108"/>
      <c r="W4399" s="107"/>
      <c r="X4399" s="107"/>
      <c r="AA4399" s="107"/>
      <c r="AB4399" s="110"/>
      <c r="AC4399" s="110"/>
      <c r="AE4399" s="105"/>
      <c r="AF4399" s="105"/>
      <c r="AR4399" s="112"/>
    </row>
    <row r="4400" spans="2:44" x14ac:dyDescent="0.25">
      <c r="B4400" s="1" t="str">
        <f>IF(I4400="","",
(IF(N4400=FİLTRE!$H$6,2,0)+IF(FİLTRE!$H$6="TOPLAM",2,0))
)</f>
        <v/>
      </c>
      <c r="C4400">
        <f>IF(FİLTRE!$M$5="",9,(IF(U4400&gt;=FİLTRE!$M$5,1,0)))</f>
        <v>1</v>
      </c>
      <c r="D4400" s="1">
        <f>IF(FİLTRE!$M$6="",9,(IF('SKT LİSTESİ'!P4400&lt;=FİLTRE!$M$6,1,0)))</f>
        <v>1</v>
      </c>
      <c r="E4400" s="25" t="str">
        <f>IF(I4400="","",(COUNTIFS($L$4:L4400,L4400)))</f>
        <v/>
      </c>
      <c r="F4400" s="13">
        <f>IF(OR(B4400&lt;&gt;2,C4400&lt;&gt;1,D4400&lt;&gt;1,H4400&lt;&gt;1),0,
COUNTIFS($B$4:B4400,2,$C$4:C4400,1,$D$4:D4400,1,$H$4:H4400,1))</f>
        <v>0</v>
      </c>
      <c r="G4400" s="26" t="str">
        <f>IF(I4400="","",(COUNTIF($E$4:E4400,E4400)))</f>
        <v/>
      </c>
      <c r="H4400" s="1">
        <f>IF(AND(J4400="SAYIM",FİLTRE!$H$5="RAFTA",U4400&lt;&gt;0),1,0)+
IF(AND(J4400="İADE DEPO",FİLTRE!$H$5="İADE DEPO"),1,0)+
IF(FİLTRE!$H$5="TÜMÜ",1,0)+
IF(AND(J4400="FİRMA İADE",FİLTRE!$H$5="FİRMA İADE"),1,0)+
IF(AND(J4400="İMHA",FİLTRE!$H$5="İMHA"),1,0)</f>
        <v>1</v>
      </c>
      <c r="I4400" s="99"/>
      <c r="J4400" s="100"/>
      <c r="K4400" s="100"/>
      <c r="L4400" s="101"/>
      <c r="M4400" s="102"/>
      <c r="N4400" s="101"/>
      <c r="O4400" s="99"/>
      <c r="P4400" s="103"/>
      <c r="Q4400" s="104"/>
      <c r="R4400" s="50"/>
      <c r="S4400" s="105"/>
      <c r="T4400" s="106"/>
      <c r="U4400" s="107"/>
      <c r="V4400" s="108"/>
      <c r="W4400" s="107"/>
      <c r="X4400" s="107"/>
      <c r="AA4400" s="107"/>
      <c r="AB4400" s="110"/>
      <c r="AC4400" s="110"/>
      <c r="AE4400" s="105"/>
      <c r="AF4400" s="105"/>
      <c r="AR4400" s="112"/>
    </row>
    <row r="4401" spans="2:44" x14ac:dyDescent="0.25">
      <c r="B4401" s="1" t="str">
        <f>IF(I4401="","",
(IF(N4401=FİLTRE!$H$6,2,0)+IF(FİLTRE!$H$6="TOPLAM",2,0))
)</f>
        <v/>
      </c>
      <c r="C4401">
        <f>IF(FİLTRE!$M$5="",9,(IF(U4401&gt;=FİLTRE!$M$5,1,0)))</f>
        <v>1</v>
      </c>
      <c r="D4401" s="1">
        <f>IF(FİLTRE!$M$6="",9,(IF('SKT LİSTESİ'!P4401&lt;=FİLTRE!$M$6,1,0)))</f>
        <v>1</v>
      </c>
      <c r="E4401" s="25" t="str">
        <f>IF(I4401="","",(COUNTIFS($L$4:L4401,L4401)))</f>
        <v/>
      </c>
      <c r="F4401" s="13">
        <f>IF(OR(B4401&lt;&gt;2,C4401&lt;&gt;1,D4401&lt;&gt;1,H4401&lt;&gt;1),0,
COUNTIFS($B$4:B4401,2,$C$4:C4401,1,$D$4:D4401,1,$H$4:H4401,1))</f>
        <v>0</v>
      </c>
      <c r="G4401" s="26" t="str">
        <f>IF(I4401="","",(COUNTIF($E$4:E4401,E4401)))</f>
        <v/>
      </c>
      <c r="H4401" s="1">
        <f>IF(AND(J4401="SAYIM",FİLTRE!$H$5="RAFTA",U4401&lt;&gt;0),1,0)+
IF(AND(J4401="İADE DEPO",FİLTRE!$H$5="İADE DEPO"),1,0)+
IF(FİLTRE!$H$5="TÜMÜ",1,0)+
IF(AND(J4401="FİRMA İADE",FİLTRE!$H$5="FİRMA İADE"),1,0)+
IF(AND(J4401="İMHA",FİLTRE!$H$5="İMHA"),1,0)</f>
        <v>1</v>
      </c>
      <c r="I4401" s="99"/>
      <c r="J4401" s="100"/>
      <c r="K4401" s="100"/>
      <c r="L4401" s="101"/>
      <c r="M4401" s="102"/>
      <c r="N4401" s="101"/>
      <c r="O4401" s="99"/>
      <c r="P4401" s="103"/>
      <c r="Q4401" s="104"/>
      <c r="R4401" s="50"/>
      <c r="S4401" s="105"/>
      <c r="T4401" s="106"/>
      <c r="U4401" s="107"/>
      <c r="V4401" s="108"/>
      <c r="W4401" s="107"/>
      <c r="X4401" s="107"/>
      <c r="AA4401" s="107"/>
      <c r="AB4401" s="110"/>
      <c r="AC4401" s="110"/>
      <c r="AE4401" s="105"/>
      <c r="AF4401" s="105"/>
      <c r="AR4401" s="112"/>
    </row>
    <row r="4402" spans="2:44" x14ac:dyDescent="0.25">
      <c r="B4402" s="1" t="str">
        <f>IF(I4402="","",
(IF(N4402=FİLTRE!$H$6,2,0)+IF(FİLTRE!$H$6="TOPLAM",2,0))
)</f>
        <v/>
      </c>
      <c r="C4402">
        <f>IF(FİLTRE!$M$5="",9,(IF(U4402&gt;=FİLTRE!$M$5,1,0)))</f>
        <v>1</v>
      </c>
      <c r="D4402" s="1">
        <f>IF(FİLTRE!$M$6="",9,(IF('SKT LİSTESİ'!P4402&lt;=FİLTRE!$M$6,1,0)))</f>
        <v>1</v>
      </c>
      <c r="E4402" s="25" t="str">
        <f>IF(I4402="","",(COUNTIFS($L$4:L4402,L4402)))</f>
        <v/>
      </c>
      <c r="F4402" s="13">
        <f>IF(OR(B4402&lt;&gt;2,C4402&lt;&gt;1,D4402&lt;&gt;1,H4402&lt;&gt;1),0,
COUNTIFS($B$4:B4402,2,$C$4:C4402,1,$D$4:D4402,1,$H$4:H4402,1))</f>
        <v>0</v>
      </c>
      <c r="G4402" s="26" t="str">
        <f>IF(I4402="","",(COUNTIF($E$4:E4402,E4402)))</f>
        <v/>
      </c>
      <c r="H4402" s="1">
        <f>IF(AND(J4402="SAYIM",FİLTRE!$H$5="RAFTA",U4402&lt;&gt;0),1,0)+
IF(AND(J4402="İADE DEPO",FİLTRE!$H$5="İADE DEPO"),1,0)+
IF(FİLTRE!$H$5="TÜMÜ",1,0)+
IF(AND(J4402="FİRMA İADE",FİLTRE!$H$5="FİRMA İADE"),1,0)+
IF(AND(J4402="İMHA",FİLTRE!$H$5="İMHA"),1,0)</f>
        <v>1</v>
      </c>
      <c r="I4402" s="99"/>
      <c r="J4402" s="100"/>
      <c r="K4402" s="100"/>
      <c r="L4402" s="101"/>
      <c r="M4402" s="102"/>
      <c r="N4402" s="101"/>
      <c r="O4402" s="99"/>
      <c r="P4402" s="103"/>
      <c r="Q4402" s="104"/>
      <c r="R4402" s="50"/>
      <c r="S4402" s="105"/>
      <c r="T4402" s="106"/>
      <c r="U4402" s="107"/>
      <c r="V4402" s="108"/>
      <c r="W4402" s="107"/>
      <c r="X4402" s="107"/>
      <c r="AA4402" s="107"/>
      <c r="AB4402" s="110"/>
      <c r="AC4402" s="110"/>
      <c r="AE4402" s="105"/>
      <c r="AF4402" s="105"/>
      <c r="AR4402" s="112"/>
    </row>
    <row r="4403" spans="2:44" x14ac:dyDescent="0.25">
      <c r="B4403" s="1" t="str">
        <f>IF(I4403="","",
(IF(N4403=FİLTRE!$H$6,2,0)+IF(FİLTRE!$H$6="TOPLAM",2,0))
)</f>
        <v/>
      </c>
      <c r="C4403">
        <f>IF(FİLTRE!$M$5="",9,(IF(U4403&gt;=FİLTRE!$M$5,1,0)))</f>
        <v>1</v>
      </c>
      <c r="D4403" s="1">
        <f>IF(FİLTRE!$M$6="",9,(IF('SKT LİSTESİ'!P4403&lt;=FİLTRE!$M$6,1,0)))</f>
        <v>1</v>
      </c>
      <c r="E4403" s="25" t="str">
        <f>IF(I4403="","",(COUNTIFS($L$4:L4403,L4403)))</f>
        <v/>
      </c>
      <c r="F4403" s="13">
        <f>IF(OR(B4403&lt;&gt;2,C4403&lt;&gt;1,D4403&lt;&gt;1,H4403&lt;&gt;1),0,
COUNTIFS($B$4:B4403,2,$C$4:C4403,1,$D$4:D4403,1,$H$4:H4403,1))</f>
        <v>0</v>
      </c>
      <c r="G4403" s="26" t="str">
        <f>IF(I4403="","",(COUNTIF($E$4:E4403,E4403)))</f>
        <v/>
      </c>
      <c r="H4403" s="1">
        <f>IF(AND(J4403="SAYIM",FİLTRE!$H$5="RAFTA",U4403&lt;&gt;0),1,0)+
IF(AND(J4403="İADE DEPO",FİLTRE!$H$5="İADE DEPO"),1,0)+
IF(FİLTRE!$H$5="TÜMÜ",1,0)+
IF(AND(J4403="FİRMA İADE",FİLTRE!$H$5="FİRMA İADE"),1,0)+
IF(AND(J4403="İMHA",FİLTRE!$H$5="İMHA"),1,0)</f>
        <v>1</v>
      </c>
      <c r="I4403" s="99"/>
      <c r="J4403" s="100"/>
      <c r="K4403" s="100"/>
      <c r="L4403" s="101"/>
      <c r="M4403" s="102"/>
      <c r="N4403" s="101"/>
      <c r="O4403" s="99"/>
      <c r="P4403" s="103"/>
      <c r="Q4403" s="104"/>
      <c r="R4403" s="50"/>
      <c r="S4403" s="105"/>
      <c r="T4403" s="106"/>
      <c r="U4403" s="107"/>
      <c r="V4403" s="108"/>
      <c r="W4403" s="107"/>
      <c r="X4403" s="107"/>
      <c r="AA4403" s="107"/>
      <c r="AB4403" s="110"/>
      <c r="AC4403" s="110"/>
      <c r="AE4403" s="105"/>
      <c r="AF4403" s="105"/>
      <c r="AR4403" s="112"/>
    </row>
    <row r="4404" spans="2:44" x14ac:dyDescent="0.25">
      <c r="B4404" s="1" t="str">
        <f>IF(I4404="","",
(IF(N4404=FİLTRE!$H$6,2,0)+IF(FİLTRE!$H$6="TOPLAM",2,0))
)</f>
        <v/>
      </c>
      <c r="C4404">
        <f>IF(FİLTRE!$M$5="",9,(IF(U4404&gt;=FİLTRE!$M$5,1,0)))</f>
        <v>1</v>
      </c>
      <c r="D4404" s="1">
        <f>IF(FİLTRE!$M$6="",9,(IF('SKT LİSTESİ'!P4404&lt;=FİLTRE!$M$6,1,0)))</f>
        <v>1</v>
      </c>
      <c r="E4404" s="25" t="str">
        <f>IF(I4404="","",(COUNTIFS($L$4:L4404,L4404)))</f>
        <v/>
      </c>
      <c r="F4404" s="13">
        <f>IF(OR(B4404&lt;&gt;2,C4404&lt;&gt;1,D4404&lt;&gt;1,H4404&lt;&gt;1),0,
COUNTIFS($B$4:B4404,2,$C$4:C4404,1,$D$4:D4404,1,$H$4:H4404,1))</f>
        <v>0</v>
      </c>
      <c r="G4404" s="26" t="str">
        <f>IF(I4404="","",(COUNTIF($E$4:E4404,E4404)))</f>
        <v/>
      </c>
      <c r="H4404" s="1">
        <f>IF(AND(J4404="SAYIM",FİLTRE!$H$5="RAFTA",U4404&lt;&gt;0),1,0)+
IF(AND(J4404="İADE DEPO",FİLTRE!$H$5="İADE DEPO"),1,0)+
IF(FİLTRE!$H$5="TÜMÜ",1,0)+
IF(AND(J4404="FİRMA İADE",FİLTRE!$H$5="FİRMA İADE"),1,0)+
IF(AND(J4404="İMHA",FİLTRE!$H$5="İMHA"),1,0)</f>
        <v>1</v>
      </c>
      <c r="I4404" s="99"/>
      <c r="J4404" s="100"/>
      <c r="K4404" s="100"/>
      <c r="L4404" s="101"/>
      <c r="M4404" s="102"/>
      <c r="N4404" s="101"/>
      <c r="O4404" s="99"/>
      <c r="P4404" s="103"/>
      <c r="Q4404" s="104"/>
      <c r="R4404" s="50"/>
      <c r="S4404" s="105"/>
      <c r="T4404" s="106"/>
      <c r="U4404" s="107"/>
      <c r="V4404" s="108"/>
      <c r="W4404" s="107"/>
      <c r="X4404" s="107"/>
      <c r="AA4404" s="107"/>
      <c r="AB4404" s="110"/>
      <c r="AC4404" s="110"/>
      <c r="AE4404" s="105"/>
      <c r="AF4404" s="105"/>
      <c r="AR4404" s="112"/>
    </row>
    <row r="4405" spans="2:44" x14ac:dyDescent="0.25">
      <c r="B4405" s="1" t="str">
        <f>IF(I4405="","",
(IF(N4405=FİLTRE!$H$6,2,0)+IF(FİLTRE!$H$6="TOPLAM",2,0))
)</f>
        <v/>
      </c>
      <c r="C4405">
        <f>IF(FİLTRE!$M$5="",9,(IF(U4405&gt;=FİLTRE!$M$5,1,0)))</f>
        <v>1</v>
      </c>
      <c r="D4405" s="1">
        <f>IF(FİLTRE!$M$6="",9,(IF('SKT LİSTESİ'!P4405&lt;=FİLTRE!$M$6,1,0)))</f>
        <v>1</v>
      </c>
      <c r="E4405" s="25" t="str">
        <f>IF(I4405="","",(COUNTIFS($L$4:L4405,L4405)))</f>
        <v/>
      </c>
      <c r="F4405" s="13">
        <f>IF(OR(B4405&lt;&gt;2,C4405&lt;&gt;1,D4405&lt;&gt;1,H4405&lt;&gt;1),0,
COUNTIFS($B$4:B4405,2,$C$4:C4405,1,$D$4:D4405,1,$H$4:H4405,1))</f>
        <v>0</v>
      </c>
      <c r="G4405" s="26" t="str">
        <f>IF(I4405="","",(COUNTIF($E$4:E4405,E4405)))</f>
        <v/>
      </c>
      <c r="H4405" s="1">
        <f>IF(AND(J4405="SAYIM",FİLTRE!$H$5="RAFTA",U4405&lt;&gt;0),1,0)+
IF(AND(J4405="İADE DEPO",FİLTRE!$H$5="İADE DEPO"),1,0)+
IF(FİLTRE!$H$5="TÜMÜ",1,0)+
IF(AND(J4405="FİRMA İADE",FİLTRE!$H$5="FİRMA İADE"),1,0)+
IF(AND(J4405="İMHA",FİLTRE!$H$5="İMHA"),1,0)</f>
        <v>1</v>
      </c>
      <c r="I4405" s="99"/>
      <c r="J4405" s="100"/>
      <c r="K4405" s="100"/>
      <c r="L4405" s="101"/>
      <c r="M4405" s="102"/>
      <c r="N4405" s="101"/>
      <c r="O4405" s="99"/>
      <c r="P4405" s="103"/>
      <c r="Q4405" s="104"/>
      <c r="R4405" s="50"/>
      <c r="S4405" s="105"/>
      <c r="T4405" s="106"/>
      <c r="U4405" s="107"/>
      <c r="V4405" s="108"/>
      <c r="W4405" s="107"/>
      <c r="X4405" s="107"/>
      <c r="AA4405" s="107"/>
      <c r="AB4405" s="110"/>
      <c r="AC4405" s="110"/>
      <c r="AE4405" s="105"/>
      <c r="AF4405" s="105"/>
      <c r="AR4405" s="112"/>
    </row>
    <row r="4406" spans="2:44" x14ac:dyDescent="0.25">
      <c r="B4406" s="1" t="str">
        <f>IF(I4406="","",
(IF(N4406=FİLTRE!$H$6,2,0)+IF(FİLTRE!$H$6="TOPLAM",2,0))
)</f>
        <v/>
      </c>
      <c r="C4406">
        <f>IF(FİLTRE!$M$5="",9,(IF(U4406&gt;=FİLTRE!$M$5,1,0)))</f>
        <v>1</v>
      </c>
      <c r="D4406" s="1">
        <f>IF(FİLTRE!$M$6="",9,(IF('SKT LİSTESİ'!P4406&lt;=FİLTRE!$M$6,1,0)))</f>
        <v>1</v>
      </c>
      <c r="E4406" s="25" t="str">
        <f>IF(I4406="","",(COUNTIFS($L$4:L4406,L4406)))</f>
        <v/>
      </c>
      <c r="F4406" s="13">
        <f>IF(OR(B4406&lt;&gt;2,C4406&lt;&gt;1,D4406&lt;&gt;1,H4406&lt;&gt;1),0,
COUNTIFS($B$4:B4406,2,$C$4:C4406,1,$D$4:D4406,1,$H$4:H4406,1))</f>
        <v>0</v>
      </c>
      <c r="G4406" s="26" t="str">
        <f>IF(I4406="","",(COUNTIF($E$4:E4406,E4406)))</f>
        <v/>
      </c>
      <c r="H4406" s="1">
        <f>IF(AND(J4406="SAYIM",FİLTRE!$H$5="RAFTA",U4406&lt;&gt;0),1,0)+
IF(AND(J4406="İADE DEPO",FİLTRE!$H$5="İADE DEPO"),1,0)+
IF(FİLTRE!$H$5="TÜMÜ",1,0)+
IF(AND(J4406="FİRMA İADE",FİLTRE!$H$5="FİRMA İADE"),1,0)+
IF(AND(J4406="İMHA",FİLTRE!$H$5="İMHA"),1,0)</f>
        <v>1</v>
      </c>
      <c r="I4406" s="99"/>
      <c r="J4406" s="100"/>
      <c r="K4406" s="100"/>
      <c r="L4406" s="101"/>
      <c r="M4406" s="102"/>
      <c r="N4406" s="101"/>
      <c r="O4406" s="99"/>
      <c r="P4406" s="103"/>
      <c r="Q4406" s="104"/>
      <c r="R4406" s="50"/>
      <c r="S4406" s="105"/>
      <c r="T4406" s="106"/>
      <c r="U4406" s="107"/>
      <c r="V4406" s="108"/>
      <c r="W4406" s="107"/>
      <c r="X4406" s="107"/>
      <c r="AA4406" s="107"/>
      <c r="AB4406" s="110"/>
      <c r="AC4406" s="110"/>
      <c r="AE4406" s="105"/>
      <c r="AF4406" s="105"/>
      <c r="AR4406" s="112"/>
    </row>
    <row r="4407" spans="2:44" x14ac:dyDescent="0.25">
      <c r="B4407" s="1" t="str">
        <f>IF(I4407="","",
(IF(N4407=FİLTRE!$H$6,2,0)+IF(FİLTRE!$H$6="TOPLAM",2,0))
)</f>
        <v/>
      </c>
      <c r="C4407">
        <f>IF(FİLTRE!$M$5="",9,(IF(U4407&gt;=FİLTRE!$M$5,1,0)))</f>
        <v>1</v>
      </c>
      <c r="D4407" s="1">
        <f>IF(FİLTRE!$M$6="",9,(IF('SKT LİSTESİ'!P4407&lt;=FİLTRE!$M$6,1,0)))</f>
        <v>1</v>
      </c>
      <c r="E4407" s="25" t="str">
        <f>IF(I4407="","",(COUNTIFS($L$4:L4407,L4407)))</f>
        <v/>
      </c>
      <c r="F4407" s="13">
        <f>IF(OR(B4407&lt;&gt;2,C4407&lt;&gt;1,D4407&lt;&gt;1,H4407&lt;&gt;1),0,
COUNTIFS($B$4:B4407,2,$C$4:C4407,1,$D$4:D4407,1,$H$4:H4407,1))</f>
        <v>0</v>
      </c>
      <c r="G4407" s="26" t="str">
        <f>IF(I4407="","",(COUNTIF($E$4:E4407,E4407)))</f>
        <v/>
      </c>
      <c r="H4407" s="1">
        <f>IF(AND(J4407="SAYIM",FİLTRE!$H$5="RAFTA",U4407&lt;&gt;0),1,0)+
IF(AND(J4407="İADE DEPO",FİLTRE!$H$5="İADE DEPO"),1,0)+
IF(FİLTRE!$H$5="TÜMÜ",1,0)+
IF(AND(J4407="FİRMA İADE",FİLTRE!$H$5="FİRMA İADE"),1,0)+
IF(AND(J4407="İMHA",FİLTRE!$H$5="İMHA"),1,0)</f>
        <v>1</v>
      </c>
      <c r="I4407" s="99"/>
      <c r="J4407" s="100"/>
      <c r="K4407" s="100"/>
      <c r="L4407" s="101"/>
      <c r="M4407" s="102"/>
      <c r="N4407" s="101"/>
      <c r="O4407" s="99"/>
      <c r="P4407" s="103"/>
      <c r="Q4407" s="104"/>
      <c r="R4407" s="50"/>
      <c r="S4407" s="105"/>
      <c r="T4407" s="106"/>
      <c r="U4407" s="107"/>
      <c r="V4407" s="108"/>
      <c r="W4407" s="107"/>
      <c r="X4407" s="107"/>
      <c r="AA4407" s="107"/>
      <c r="AB4407" s="110"/>
      <c r="AC4407" s="110"/>
      <c r="AE4407" s="105"/>
      <c r="AF4407" s="105"/>
      <c r="AR4407" s="112"/>
    </row>
    <row r="4408" spans="2:44" x14ac:dyDescent="0.25">
      <c r="B4408" s="1" t="str">
        <f>IF(I4408="","",
(IF(N4408=FİLTRE!$H$6,2,0)+IF(FİLTRE!$H$6="TOPLAM",2,0))
)</f>
        <v/>
      </c>
      <c r="C4408">
        <f>IF(FİLTRE!$M$5="",9,(IF(U4408&gt;=FİLTRE!$M$5,1,0)))</f>
        <v>1</v>
      </c>
      <c r="D4408" s="1">
        <f>IF(FİLTRE!$M$6="",9,(IF('SKT LİSTESİ'!P4408&lt;=FİLTRE!$M$6,1,0)))</f>
        <v>1</v>
      </c>
      <c r="E4408" s="25" t="str">
        <f>IF(I4408="","",(COUNTIFS($L$4:L4408,L4408)))</f>
        <v/>
      </c>
      <c r="F4408" s="13">
        <f>IF(OR(B4408&lt;&gt;2,C4408&lt;&gt;1,D4408&lt;&gt;1,H4408&lt;&gt;1),0,
COUNTIFS($B$4:B4408,2,$C$4:C4408,1,$D$4:D4408,1,$H$4:H4408,1))</f>
        <v>0</v>
      </c>
      <c r="G4408" s="26" t="str">
        <f>IF(I4408="","",(COUNTIF($E$4:E4408,E4408)))</f>
        <v/>
      </c>
      <c r="H4408" s="1">
        <f>IF(AND(J4408="SAYIM",FİLTRE!$H$5="RAFTA",U4408&lt;&gt;0),1,0)+
IF(AND(J4408="İADE DEPO",FİLTRE!$H$5="İADE DEPO"),1,0)+
IF(FİLTRE!$H$5="TÜMÜ",1,0)+
IF(AND(J4408="FİRMA İADE",FİLTRE!$H$5="FİRMA İADE"),1,0)+
IF(AND(J4408="İMHA",FİLTRE!$H$5="İMHA"),1,0)</f>
        <v>1</v>
      </c>
      <c r="I4408" s="99"/>
      <c r="J4408" s="100"/>
      <c r="K4408" s="100"/>
      <c r="L4408" s="101"/>
      <c r="M4408" s="102"/>
      <c r="N4408" s="101"/>
      <c r="O4408" s="99"/>
      <c r="P4408" s="103"/>
      <c r="Q4408" s="104"/>
      <c r="R4408" s="50"/>
      <c r="S4408" s="105"/>
      <c r="T4408" s="106"/>
      <c r="U4408" s="107"/>
      <c r="V4408" s="108"/>
      <c r="W4408" s="107"/>
      <c r="X4408" s="107"/>
      <c r="AA4408" s="107"/>
      <c r="AB4408" s="110"/>
      <c r="AC4408" s="110"/>
      <c r="AE4408" s="105"/>
      <c r="AF4408" s="105"/>
      <c r="AR4408" s="112"/>
    </row>
    <row r="4409" spans="2:44" x14ac:dyDescent="0.25">
      <c r="B4409" s="1" t="str">
        <f>IF(I4409="","",
(IF(N4409=FİLTRE!$H$6,2,0)+IF(FİLTRE!$H$6="TOPLAM",2,0))
)</f>
        <v/>
      </c>
      <c r="C4409">
        <f>IF(FİLTRE!$M$5="",9,(IF(U4409&gt;=FİLTRE!$M$5,1,0)))</f>
        <v>1</v>
      </c>
      <c r="D4409" s="1">
        <f>IF(FİLTRE!$M$6="",9,(IF('SKT LİSTESİ'!P4409&lt;=FİLTRE!$M$6,1,0)))</f>
        <v>1</v>
      </c>
      <c r="E4409" s="25" t="str">
        <f>IF(I4409="","",(COUNTIFS($L$4:L4409,L4409)))</f>
        <v/>
      </c>
      <c r="F4409" s="13">
        <f>IF(OR(B4409&lt;&gt;2,C4409&lt;&gt;1,D4409&lt;&gt;1,H4409&lt;&gt;1),0,
COUNTIFS($B$4:B4409,2,$C$4:C4409,1,$D$4:D4409,1,$H$4:H4409,1))</f>
        <v>0</v>
      </c>
      <c r="G4409" s="26" t="str">
        <f>IF(I4409="","",(COUNTIF($E$4:E4409,E4409)))</f>
        <v/>
      </c>
      <c r="H4409" s="1">
        <f>IF(AND(J4409="SAYIM",FİLTRE!$H$5="RAFTA",U4409&lt;&gt;0),1,0)+
IF(AND(J4409="İADE DEPO",FİLTRE!$H$5="İADE DEPO"),1,0)+
IF(FİLTRE!$H$5="TÜMÜ",1,0)+
IF(AND(J4409="FİRMA İADE",FİLTRE!$H$5="FİRMA İADE"),1,0)+
IF(AND(J4409="İMHA",FİLTRE!$H$5="İMHA"),1,0)</f>
        <v>1</v>
      </c>
      <c r="I4409" s="99"/>
      <c r="J4409" s="100"/>
      <c r="K4409" s="100"/>
      <c r="L4409" s="101"/>
      <c r="M4409" s="102"/>
      <c r="N4409" s="101"/>
      <c r="O4409" s="99"/>
      <c r="P4409" s="103"/>
      <c r="Q4409" s="104"/>
      <c r="R4409" s="50"/>
      <c r="S4409" s="105"/>
      <c r="T4409" s="106"/>
      <c r="U4409" s="107"/>
      <c r="V4409" s="108"/>
      <c r="W4409" s="107"/>
      <c r="X4409" s="107"/>
      <c r="AA4409" s="107"/>
      <c r="AB4409" s="110"/>
      <c r="AC4409" s="110"/>
      <c r="AE4409" s="105"/>
      <c r="AF4409" s="105"/>
      <c r="AR4409" s="112"/>
    </row>
    <row r="4410" spans="2:44" x14ac:dyDescent="0.25">
      <c r="B4410" s="1" t="str">
        <f>IF(I4410="","",
(IF(N4410=FİLTRE!$H$6,2,0)+IF(FİLTRE!$H$6="TOPLAM",2,0))
)</f>
        <v/>
      </c>
      <c r="C4410">
        <f>IF(FİLTRE!$M$5="",9,(IF(U4410&gt;=FİLTRE!$M$5,1,0)))</f>
        <v>1</v>
      </c>
      <c r="D4410" s="1">
        <f>IF(FİLTRE!$M$6="",9,(IF('SKT LİSTESİ'!P4410&lt;=FİLTRE!$M$6,1,0)))</f>
        <v>1</v>
      </c>
      <c r="E4410" s="25" t="str">
        <f>IF(I4410="","",(COUNTIFS($L$4:L4410,L4410)))</f>
        <v/>
      </c>
      <c r="F4410" s="13">
        <f>IF(OR(B4410&lt;&gt;2,C4410&lt;&gt;1,D4410&lt;&gt;1,H4410&lt;&gt;1),0,
COUNTIFS($B$4:B4410,2,$C$4:C4410,1,$D$4:D4410,1,$H$4:H4410,1))</f>
        <v>0</v>
      </c>
      <c r="G4410" s="26" t="str">
        <f>IF(I4410="","",(COUNTIF($E$4:E4410,E4410)))</f>
        <v/>
      </c>
      <c r="H4410" s="1">
        <f>IF(AND(J4410="SAYIM",FİLTRE!$H$5="RAFTA",U4410&lt;&gt;0),1,0)+
IF(AND(J4410="İADE DEPO",FİLTRE!$H$5="İADE DEPO"),1,0)+
IF(FİLTRE!$H$5="TÜMÜ",1,0)+
IF(AND(J4410="FİRMA İADE",FİLTRE!$H$5="FİRMA İADE"),1,0)+
IF(AND(J4410="İMHA",FİLTRE!$H$5="İMHA"),1,0)</f>
        <v>1</v>
      </c>
      <c r="I4410" s="99"/>
      <c r="J4410" s="100"/>
      <c r="K4410" s="100"/>
      <c r="L4410" s="101"/>
      <c r="M4410" s="102"/>
      <c r="N4410" s="101"/>
      <c r="O4410" s="99"/>
      <c r="P4410" s="103"/>
      <c r="Q4410" s="104"/>
      <c r="R4410" s="50"/>
      <c r="S4410" s="105"/>
      <c r="T4410" s="106"/>
      <c r="U4410" s="107"/>
      <c r="V4410" s="108"/>
      <c r="W4410" s="107"/>
      <c r="X4410" s="107"/>
      <c r="AA4410" s="107"/>
      <c r="AB4410" s="110"/>
      <c r="AC4410" s="110"/>
      <c r="AE4410" s="105"/>
      <c r="AF4410" s="105"/>
      <c r="AR4410" s="112"/>
    </row>
    <row r="4411" spans="2:44" x14ac:dyDescent="0.25">
      <c r="B4411" s="1" t="str">
        <f>IF(I4411="","",
(IF(N4411=FİLTRE!$H$6,2,0)+IF(FİLTRE!$H$6="TOPLAM",2,0))
)</f>
        <v/>
      </c>
      <c r="C4411">
        <f>IF(FİLTRE!$M$5="",9,(IF(U4411&gt;=FİLTRE!$M$5,1,0)))</f>
        <v>1</v>
      </c>
      <c r="D4411" s="1">
        <f>IF(FİLTRE!$M$6="",9,(IF('SKT LİSTESİ'!P4411&lt;=FİLTRE!$M$6,1,0)))</f>
        <v>1</v>
      </c>
      <c r="E4411" s="25" t="str">
        <f>IF(I4411="","",(COUNTIFS($L$4:L4411,L4411)))</f>
        <v/>
      </c>
      <c r="F4411" s="13">
        <f>IF(OR(B4411&lt;&gt;2,C4411&lt;&gt;1,D4411&lt;&gt;1,H4411&lt;&gt;1),0,
COUNTIFS($B$4:B4411,2,$C$4:C4411,1,$D$4:D4411,1,$H$4:H4411,1))</f>
        <v>0</v>
      </c>
      <c r="G4411" s="26" t="str">
        <f>IF(I4411="","",(COUNTIF($E$4:E4411,E4411)))</f>
        <v/>
      </c>
      <c r="H4411" s="1">
        <f>IF(AND(J4411="SAYIM",FİLTRE!$H$5="RAFTA",U4411&lt;&gt;0),1,0)+
IF(AND(J4411="İADE DEPO",FİLTRE!$H$5="İADE DEPO"),1,0)+
IF(FİLTRE!$H$5="TÜMÜ",1,0)+
IF(AND(J4411="FİRMA İADE",FİLTRE!$H$5="FİRMA İADE"),1,0)+
IF(AND(J4411="İMHA",FİLTRE!$H$5="İMHA"),1,0)</f>
        <v>1</v>
      </c>
      <c r="I4411" s="99"/>
      <c r="J4411" s="100"/>
      <c r="K4411" s="100"/>
      <c r="L4411" s="101"/>
      <c r="M4411" s="102"/>
      <c r="N4411" s="101"/>
      <c r="O4411" s="99"/>
      <c r="P4411" s="103"/>
      <c r="Q4411" s="104"/>
      <c r="R4411" s="50"/>
      <c r="S4411" s="105"/>
      <c r="T4411" s="106"/>
      <c r="U4411" s="107"/>
      <c r="V4411" s="108"/>
      <c r="W4411" s="107"/>
      <c r="X4411" s="107"/>
      <c r="AA4411" s="107"/>
      <c r="AB4411" s="110"/>
      <c r="AC4411" s="110"/>
      <c r="AE4411" s="105"/>
      <c r="AF4411" s="105"/>
      <c r="AR4411" s="112"/>
    </row>
    <row r="4412" spans="2:44" x14ac:dyDescent="0.25">
      <c r="B4412" s="1" t="str">
        <f>IF(I4412="","",
(IF(N4412=FİLTRE!$H$6,2,0)+IF(FİLTRE!$H$6="TOPLAM",2,0))
)</f>
        <v/>
      </c>
      <c r="C4412">
        <f>IF(FİLTRE!$M$5="",9,(IF(U4412&gt;=FİLTRE!$M$5,1,0)))</f>
        <v>1</v>
      </c>
      <c r="D4412" s="1">
        <f>IF(FİLTRE!$M$6="",9,(IF('SKT LİSTESİ'!P4412&lt;=FİLTRE!$M$6,1,0)))</f>
        <v>1</v>
      </c>
      <c r="E4412" s="25" t="str">
        <f>IF(I4412="","",(COUNTIFS($L$4:L4412,L4412)))</f>
        <v/>
      </c>
      <c r="F4412" s="13">
        <f>IF(OR(B4412&lt;&gt;2,C4412&lt;&gt;1,D4412&lt;&gt;1,H4412&lt;&gt;1),0,
COUNTIFS($B$4:B4412,2,$C$4:C4412,1,$D$4:D4412,1,$H$4:H4412,1))</f>
        <v>0</v>
      </c>
      <c r="G4412" s="26" t="str">
        <f>IF(I4412="","",(COUNTIF($E$4:E4412,E4412)))</f>
        <v/>
      </c>
      <c r="H4412" s="1">
        <f>IF(AND(J4412="SAYIM",FİLTRE!$H$5="RAFTA",U4412&lt;&gt;0),1,0)+
IF(AND(J4412="İADE DEPO",FİLTRE!$H$5="İADE DEPO"),1,0)+
IF(FİLTRE!$H$5="TÜMÜ",1,0)+
IF(AND(J4412="FİRMA İADE",FİLTRE!$H$5="FİRMA İADE"),1,0)+
IF(AND(J4412="İMHA",FİLTRE!$H$5="İMHA"),1,0)</f>
        <v>1</v>
      </c>
      <c r="I4412" s="99"/>
      <c r="J4412" s="100"/>
      <c r="K4412" s="100"/>
      <c r="L4412" s="101"/>
      <c r="M4412" s="102"/>
      <c r="N4412" s="101"/>
      <c r="O4412" s="99"/>
      <c r="P4412" s="103"/>
      <c r="Q4412" s="104"/>
      <c r="R4412" s="50"/>
      <c r="S4412" s="105"/>
      <c r="T4412" s="106"/>
      <c r="U4412" s="107"/>
      <c r="V4412" s="108"/>
      <c r="W4412" s="107"/>
      <c r="X4412" s="107"/>
      <c r="AA4412" s="107"/>
      <c r="AB4412" s="110"/>
      <c r="AC4412" s="110"/>
      <c r="AE4412" s="105"/>
      <c r="AF4412" s="105"/>
      <c r="AR4412" s="112"/>
    </row>
    <row r="4413" spans="2:44" x14ac:dyDescent="0.25">
      <c r="B4413" s="1" t="str">
        <f>IF(I4413="","",
(IF(N4413=FİLTRE!$H$6,2,0)+IF(FİLTRE!$H$6="TOPLAM",2,0))
)</f>
        <v/>
      </c>
      <c r="C4413">
        <f>IF(FİLTRE!$M$5="",9,(IF(U4413&gt;=FİLTRE!$M$5,1,0)))</f>
        <v>1</v>
      </c>
      <c r="D4413" s="1">
        <f>IF(FİLTRE!$M$6="",9,(IF('SKT LİSTESİ'!P4413&lt;=FİLTRE!$M$6,1,0)))</f>
        <v>1</v>
      </c>
      <c r="E4413" s="25" t="str">
        <f>IF(I4413="","",(COUNTIFS($L$4:L4413,L4413)))</f>
        <v/>
      </c>
      <c r="F4413" s="13">
        <f>IF(OR(B4413&lt;&gt;2,C4413&lt;&gt;1,D4413&lt;&gt;1,H4413&lt;&gt;1),0,
COUNTIFS($B$4:B4413,2,$C$4:C4413,1,$D$4:D4413,1,$H$4:H4413,1))</f>
        <v>0</v>
      </c>
      <c r="G4413" s="26" t="str">
        <f>IF(I4413="","",(COUNTIF($E$4:E4413,E4413)))</f>
        <v/>
      </c>
      <c r="H4413" s="1">
        <f>IF(AND(J4413="SAYIM",FİLTRE!$H$5="RAFTA",U4413&lt;&gt;0),1,0)+
IF(AND(J4413="İADE DEPO",FİLTRE!$H$5="İADE DEPO"),1,0)+
IF(FİLTRE!$H$5="TÜMÜ",1,0)+
IF(AND(J4413="FİRMA İADE",FİLTRE!$H$5="FİRMA İADE"),1,0)+
IF(AND(J4413="İMHA",FİLTRE!$H$5="İMHA"),1,0)</f>
        <v>1</v>
      </c>
      <c r="I4413" s="99"/>
      <c r="J4413" s="100"/>
      <c r="K4413" s="100"/>
      <c r="L4413" s="101"/>
      <c r="M4413" s="102"/>
      <c r="N4413" s="101"/>
      <c r="O4413" s="99"/>
      <c r="P4413" s="103"/>
      <c r="Q4413" s="104"/>
      <c r="R4413" s="50"/>
      <c r="S4413" s="105"/>
      <c r="T4413" s="106"/>
      <c r="U4413" s="107"/>
      <c r="V4413" s="108"/>
      <c r="W4413" s="107"/>
      <c r="X4413" s="107"/>
      <c r="AA4413" s="107"/>
      <c r="AB4413" s="110"/>
      <c r="AC4413" s="110"/>
      <c r="AE4413" s="105"/>
      <c r="AF4413" s="105"/>
      <c r="AR4413" s="112"/>
    </row>
    <row r="4414" spans="2:44" x14ac:dyDescent="0.25">
      <c r="B4414" s="1" t="str">
        <f>IF(I4414="","",
(IF(N4414=FİLTRE!$H$6,2,0)+IF(FİLTRE!$H$6="TOPLAM",2,0))
)</f>
        <v/>
      </c>
      <c r="C4414">
        <f>IF(FİLTRE!$M$5="",9,(IF(U4414&gt;=FİLTRE!$M$5,1,0)))</f>
        <v>1</v>
      </c>
      <c r="D4414" s="1">
        <f>IF(FİLTRE!$M$6="",9,(IF('SKT LİSTESİ'!P4414&lt;=FİLTRE!$M$6,1,0)))</f>
        <v>1</v>
      </c>
      <c r="E4414" s="25" t="str">
        <f>IF(I4414="","",(COUNTIFS($L$4:L4414,L4414)))</f>
        <v/>
      </c>
      <c r="F4414" s="13">
        <f>IF(OR(B4414&lt;&gt;2,C4414&lt;&gt;1,D4414&lt;&gt;1,H4414&lt;&gt;1),0,
COUNTIFS($B$4:B4414,2,$C$4:C4414,1,$D$4:D4414,1,$H$4:H4414,1))</f>
        <v>0</v>
      </c>
      <c r="G4414" s="26" t="str">
        <f>IF(I4414="","",(COUNTIF($E$4:E4414,E4414)))</f>
        <v/>
      </c>
      <c r="H4414" s="1">
        <f>IF(AND(J4414="SAYIM",FİLTRE!$H$5="RAFTA",U4414&lt;&gt;0),1,0)+
IF(AND(J4414="İADE DEPO",FİLTRE!$H$5="İADE DEPO"),1,0)+
IF(FİLTRE!$H$5="TÜMÜ",1,0)+
IF(AND(J4414="FİRMA İADE",FİLTRE!$H$5="FİRMA İADE"),1,0)+
IF(AND(J4414="İMHA",FİLTRE!$H$5="İMHA"),1,0)</f>
        <v>1</v>
      </c>
      <c r="I4414" s="99"/>
      <c r="J4414" s="100"/>
      <c r="K4414" s="100"/>
      <c r="L4414" s="101"/>
      <c r="M4414" s="102"/>
      <c r="N4414" s="101"/>
      <c r="O4414" s="99"/>
      <c r="P4414" s="103"/>
      <c r="Q4414" s="104"/>
      <c r="R4414" s="50"/>
      <c r="S4414" s="105"/>
      <c r="T4414" s="106"/>
      <c r="U4414" s="107"/>
      <c r="V4414" s="108"/>
      <c r="W4414" s="107"/>
      <c r="X4414" s="107"/>
      <c r="AA4414" s="107"/>
      <c r="AB4414" s="110"/>
      <c r="AC4414" s="110"/>
      <c r="AE4414" s="105"/>
      <c r="AF4414" s="105"/>
      <c r="AR4414" s="112"/>
    </row>
    <row r="4415" spans="2:44" x14ac:dyDescent="0.25">
      <c r="B4415" s="1" t="str">
        <f>IF(I4415="","",
(IF(N4415=FİLTRE!$H$6,2,0)+IF(FİLTRE!$H$6="TOPLAM",2,0))
)</f>
        <v/>
      </c>
      <c r="C4415">
        <f>IF(FİLTRE!$M$5="",9,(IF(U4415&gt;=FİLTRE!$M$5,1,0)))</f>
        <v>1</v>
      </c>
      <c r="D4415" s="1">
        <f>IF(FİLTRE!$M$6="",9,(IF('SKT LİSTESİ'!P4415&lt;=FİLTRE!$M$6,1,0)))</f>
        <v>1</v>
      </c>
      <c r="E4415" s="25" t="str">
        <f>IF(I4415="","",(COUNTIFS($L$4:L4415,L4415)))</f>
        <v/>
      </c>
      <c r="F4415" s="13">
        <f>IF(OR(B4415&lt;&gt;2,C4415&lt;&gt;1,D4415&lt;&gt;1,H4415&lt;&gt;1),0,
COUNTIFS($B$4:B4415,2,$C$4:C4415,1,$D$4:D4415,1,$H$4:H4415,1))</f>
        <v>0</v>
      </c>
      <c r="G4415" s="26" t="str">
        <f>IF(I4415="","",(COUNTIF($E$4:E4415,E4415)))</f>
        <v/>
      </c>
      <c r="H4415" s="1">
        <f>IF(AND(J4415="SAYIM",FİLTRE!$H$5="RAFTA",U4415&lt;&gt;0),1,0)+
IF(AND(J4415="İADE DEPO",FİLTRE!$H$5="İADE DEPO"),1,0)+
IF(FİLTRE!$H$5="TÜMÜ",1,0)+
IF(AND(J4415="FİRMA İADE",FİLTRE!$H$5="FİRMA İADE"),1,0)+
IF(AND(J4415="İMHA",FİLTRE!$H$5="İMHA"),1,0)</f>
        <v>1</v>
      </c>
      <c r="I4415" s="99"/>
      <c r="J4415" s="100"/>
      <c r="K4415" s="100"/>
      <c r="L4415" s="101"/>
      <c r="M4415" s="102"/>
      <c r="N4415" s="101"/>
      <c r="O4415" s="99"/>
      <c r="P4415" s="103"/>
      <c r="Q4415" s="104"/>
      <c r="R4415" s="50"/>
      <c r="S4415" s="105"/>
      <c r="T4415" s="106"/>
      <c r="U4415" s="107"/>
      <c r="V4415" s="108"/>
      <c r="W4415" s="107"/>
      <c r="X4415" s="107"/>
      <c r="AA4415" s="107"/>
      <c r="AB4415" s="110"/>
      <c r="AC4415" s="110"/>
      <c r="AE4415" s="105"/>
      <c r="AF4415" s="105"/>
      <c r="AR4415" s="112"/>
    </row>
    <row r="4416" spans="2:44" x14ac:dyDescent="0.25">
      <c r="B4416" s="1" t="str">
        <f>IF(I4416="","",
(IF(N4416=FİLTRE!$H$6,2,0)+IF(FİLTRE!$H$6="TOPLAM",2,0))
)</f>
        <v/>
      </c>
      <c r="C4416">
        <f>IF(FİLTRE!$M$5="",9,(IF(U4416&gt;=FİLTRE!$M$5,1,0)))</f>
        <v>1</v>
      </c>
      <c r="D4416" s="1">
        <f>IF(FİLTRE!$M$6="",9,(IF('SKT LİSTESİ'!P4416&lt;=FİLTRE!$M$6,1,0)))</f>
        <v>1</v>
      </c>
      <c r="E4416" s="25" t="str">
        <f>IF(I4416="","",(COUNTIFS($L$4:L4416,L4416)))</f>
        <v/>
      </c>
      <c r="F4416" s="13">
        <f>IF(OR(B4416&lt;&gt;2,C4416&lt;&gt;1,D4416&lt;&gt;1,H4416&lt;&gt;1),0,
COUNTIFS($B$4:B4416,2,$C$4:C4416,1,$D$4:D4416,1,$H$4:H4416,1))</f>
        <v>0</v>
      </c>
      <c r="G4416" s="26" t="str">
        <f>IF(I4416="","",(COUNTIF($E$4:E4416,E4416)))</f>
        <v/>
      </c>
      <c r="H4416" s="1">
        <f>IF(AND(J4416="SAYIM",FİLTRE!$H$5="RAFTA",U4416&lt;&gt;0),1,0)+
IF(AND(J4416="İADE DEPO",FİLTRE!$H$5="İADE DEPO"),1,0)+
IF(FİLTRE!$H$5="TÜMÜ",1,0)+
IF(AND(J4416="FİRMA İADE",FİLTRE!$H$5="FİRMA İADE"),1,0)+
IF(AND(J4416="İMHA",FİLTRE!$H$5="İMHA"),1,0)</f>
        <v>1</v>
      </c>
      <c r="I4416" s="99"/>
      <c r="J4416" s="100"/>
      <c r="K4416" s="100"/>
      <c r="L4416" s="101"/>
      <c r="M4416" s="102"/>
      <c r="N4416" s="101"/>
      <c r="O4416" s="99"/>
      <c r="P4416" s="103"/>
      <c r="Q4416" s="104"/>
      <c r="R4416" s="50"/>
      <c r="S4416" s="105"/>
      <c r="T4416" s="106"/>
      <c r="U4416" s="107"/>
      <c r="V4416" s="108"/>
      <c r="W4416" s="107"/>
      <c r="X4416" s="107"/>
      <c r="AA4416" s="107"/>
      <c r="AB4416" s="110"/>
      <c r="AC4416" s="110"/>
      <c r="AE4416" s="105"/>
      <c r="AF4416" s="105"/>
      <c r="AR4416" s="112"/>
    </row>
    <row r="4417" spans="2:44" x14ac:dyDescent="0.25">
      <c r="B4417" s="1" t="str">
        <f>IF(I4417="","",
(IF(N4417=FİLTRE!$H$6,2,0)+IF(FİLTRE!$H$6="TOPLAM",2,0))
)</f>
        <v/>
      </c>
      <c r="C4417">
        <f>IF(FİLTRE!$M$5="",9,(IF(U4417&gt;=FİLTRE!$M$5,1,0)))</f>
        <v>1</v>
      </c>
      <c r="D4417" s="1">
        <f>IF(FİLTRE!$M$6="",9,(IF('SKT LİSTESİ'!P4417&lt;=FİLTRE!$M$6,1,0)))</f>
        <v>1</v>
      </c>
      <c r="E4417" s="25" t="str">
        <f>IF(I4417="","",(COUNTIFS($L$4:L4417,L4417)))</f>
        <v/>
      </c>
      <c r="F4417" s="13">
        <f>IF(OR(B4417&lt;&gt;2,C4417&lt;&gt;1,D4417&lt;&gt;1,H4417&lt;&gt;1),0,
COUNTIFS($B$4:B4417,2,$C$4:C4417,1,$D$4:D4417,1,$H$4:H4417,1))</f>
        <v>0</v>
      </c>
      <c r="G4417" s="26" t="str">
        <f>IF(I4417="","",(COUNTIF($E$4:E4417,E4417)))</f>
        <v/>
      </c>
      <c r="H4417" s="1">
        <f>IF(AND(J4417="SAYIM",FİLTRE!$H$5="RAFTA",U4417&lt;&gt;0),1,0)+
IF(AND(J4417="İADE DEPO",FİLTRE!$H$5="İADE DEPO"),1,0)+
IF(FİLTRE!$H$5="TÜMÜ",1,0)+
IF(AND(J4417="FİRMA İADE",FİLTRE!$H$5="FİRMA İADE"),1,0)+
IF(AND(J4417="İMHA",FİLTRE!$H$5="İMHA"),1,0)</f>
        <v>1</v>
      </c>
      <c r="I4417" s="99"/>
      <c r="J4417" s="100"/>
      <c r="K4417" s="100"/>
      <c r="L4417" s="101"/>
      <c r="M4417" s="102"/>
      <c r="N4417" s="101"/>
      <c r="O4417" s="99"/>
      <c r="P4417" s="103"/>
      <c r="Q4417" s="104"/>
      <c r="R4417" s="50"/>
      <c r="S4417" s="105"/>
      <c r="T4417" s="106"/>
      <c r="U4417" s="107"/>
      <c r="V4417" s="108"/>
      <c r="W4417" s="107"/>
      <c r="X4417" s="107"/>
      <c r="AA4417" s="107"/>
      <c r="AB4417" s="110"/>
      <c r="AC4417" s="110"/>
      <c r="AE4417" s="105"/>
      <c r="AF4417" s="105"/>
      <c r="AR4417" s="112"/>
    </row>
    <row r="4418" spans="2:44" x14ac:dyDescent="0.25">
      <c r="B4418" s="1" t="str">
        <f>IF(I4418="","",
(IF(N4418=FİLTRE!$H$6,2,0)+IF(FİLTRE!$H$6="TOPLAM",2,0))
)</f>
        <v/>
      </c>
      <c r="C4418">
        <f>IF(FİLTRE!$M$5="",9,(IF(U4418&gt;=FİLTRE!$M$5,1,0)))</f>
        <v>1</v>
      </c>
      <c r="D4418" s="1">
        <f>IF(FİLTRE!$M$6="",9,(IF('SKT LİSTESİ'!P4418&lt;=FİLTRE!$M$6,1,0)))</f>
        <v>1</v>
      </c>
      <c r="E4418" s="25" t="str">
        <f>IF(I4418="","",(COUNTIFS($L$4:L4418,L4418)))</f>
        <v/>
      </c>
      <c r="F4418" s="13">
        <f>IF(OR(B4418&lt;&gt;2,C4418&lt;&gt;1,D4418&lt;&gt;1,H4418&lt;&gt;1),0,
COUNTIFS($B$4:B4418,2,$C$4:C4418,1,$D$4:D4418,1,$H$4:H4418,1))</f>
        <v>0</v>
      </c>
      <c r="G4418" s="26" t="str">
        <f>IF(I4418="","",(COUNTIF($E$4:E4418,E4418)))</f>
        <v/>
      </c>
      <c r="H4418" s="1">
        <f>IF(AND(J4418="SAYIM",FİLTRE!$H$5="RAFTA",U4418&lt;&gt;0),1,0)+
IF(AND(J4418="İADE DEPO",FİLTRE!$H$5="İADE DEPO"),1,0)+
IF(FİLTRE!$H$5="TÜMÜ",1,0)+
IF(AND(J4418="FİRMA İADE",FİLTRE!$H$5="FİRMA İADE"),1,0)+
IF(AND(J4418="İMHA",FİLTRE!$H$5="İMHA"),1,0)</f>
        <v>1</v>
      </c>
      <c r="I4418" s="99"/>
      <c r="J4418" s="100"/>
      <c r="K4418" s="100"/>
      <c r="L4418" s="101"/>
      <c r="M4418" s="102"/>
      <c r="N4418" s="101"/>
      <c r="O4418" s="99"/>
      <c r="P4418" s="103"/>
      <c r="Q4418" s="104"/>
      <c r="R4418" s="50"/>
      <c r="S4418" s="105"/>
      <c r="T4418" s="106"/>
      <c r="U4418" s="107"/>
      <c r="V4418" s="108"/>
      <c r="W4418" s="107"/>
      <c r="X4418" s="107"/>
      <c r="AA4418" s="107"/>
      <c r="AB4418" s="110"/>
      <c r="AC4418" s="110"/>
      <c r="AE4418" s="105"/>
      <c r="AF4418" s="105"/>
      <c r="AR4418" s="112"/>
    </row>
    <row r="4419" spans="2:44" x14ac:dyDescent="0.25">
      <c r="B4419" s="1" t="str">
        <f>IF(I4419="","",
(IF(N4419=FİLTRE!$H$6,2,0)+IF(FİLTRE!$H$6="TOPLAM",2,0))
)</f>
        <v/>
      </c>
      <c r="C4419">
        <f>IF(FİLTRE!$M$5="",9,(IF(U4419&gt;=FİLTRE!$M$5,1,0)))</f>
        <v>1</v>
      </c>
      <c r="D4419" s="1">
        <f>IF(FİLTRE!$M$6="",9,(IF('SKT LİSTESİ'!P4419&lt;=FİLTRE!$M$6,1,0)))</f>
        <v>1</v>
      </c>
      <c r="E4419" s="25" t="str">
        <f>IF(I4419="","",(COUNTIFS($L$4:L4419,L4419)))</f>
        <v/>
      </c>
      <c r="F4419" s="13">
        <f>IF(OR(B4419&lt;&gt;2,C4419&lt;&gt;1,D4419&lt;&gt;1,H4419&lt;&gt;1),0,
COUNTIFS($B$4:B4419,2,$C$4:C4419,1,$D$4:D4419,1,$H$4:H4419,1))</f>
        <v>0</v>
      </c>
      <c r="G4419" s="26" t="str">
        <f>IF(I4419="","",(COUNTIF($E$4:E4419,E4419)))</f>
        <v/>
      </c>
      <c r="H4419" s="1">
        <f>IF(AND(J4419="SAYIM",FİLTRE!$H$5="RAFTA",U4419&lt;&gt;0),1,0)+
IF(AND(J4419="İADE DEPO",FİLTRE!$H$5="İADE DEPO"),1,0)+
IF(FİLTRE!$H$5="TÜMÜ",1,0)+
IF(AND(J4419="FİRMA İADE",FİLTRE!$H$5="FİRMA İADE"),1,0)+
IF(AND(J4419="İMHA",FİLTRE!$H$5="İMHA"),1,0)</f>
        <v>1</v>
      </c>
      <c r="I4419" s="99"/>
      <c r="J4419" s="100"/>
      <c r="K4419" s="100"/>
      <c r="L4419" s="101"/>
      <c r="M4419" s="102"/>
      <c r="N4419" s="101"/>
      <c r="O4419" s="99"/>
      <c r="P4419" s="103"/>
      <c r="Q4419" s="104"/>
      <c r="R4419" s="50"/>
      <c r="S4419" s="105"/>
      <c r="T4419" s="106"/>
      <c r="U4419" s="107"/>
      <c r="V4419" s="108"/>
      <c r="W4419" s="107"/>
      <c r="X4419" s="107"/>
      <c r="AA4419" s="107"/>
      <c r="AB4419" s="110"/>
      <c r="AC4419" s="110"/>
      <c r="AE4419" s="105"/>
      <c r="AF4419" s="105"/>
      <c r="AR4419" s="112"/>
    </row>
    <row r="4420" spans="2:44" x14ac:dyDescent="0.25">
      <c r="B4420" s="1" t="str">
        <f>IF(I4420="","",
(IF(N4420=FİLTRE!$H$6,2,0)+IF(FİLTRE!$H$6="TOPLAM",2,0))
)</f>
        <v/>
      </c>
      <c r="C4420">
        <f>IF(FİLTRE!$M$5="",9,(IF(U4420&gt;=FİLTRE!$M$5,1,0)))</f>
        <v>1</v>
      </c>
      <c r="D4420" s="1">
        <f>IF(FİLTRE!$M$6="",9,(IF('SKT LİSTESİ'!P4420&lt;=FİLTRE!$M$6,1,0)))</f>
        <v>1</v>
      </c>
      <c r="E4420" s="25" t="str">
        <f>IF(I4420="","",(COUNTIFS($L$4:L4420,L4420)))</f>
        <v/>
      </c>
      <c r="F4420" s="13">
        <f>IF(OR(B4420&lt;&gt;2,C4420&lt;&gt;1,D4420&lt;&gt;1,H4420&lt;&gt;1),0,
COUNTIFS($B$4:B4420,2,$C$4:C4420,1,$D$4:D4420,1,$H$4:H4420,1))</f>
        <v>0</v>
      </c>
      <c r="G4420" s="26" t="str">
        <f>IF(I4420="","",(COUNTIF($E$4:E4420,E4420)))</f>
        <v/>
      </c>
      <c r="H4420" s="1">
        <f>IF(AND(J4420="SAYIM",FİLTRE!$H$5="RAFTA",U4420&lt;&gt;0),1,0)+
IF(AND(J4420="İADE DEPO",FİLTRE!$H$5="İADE DEPO"),1,0)+
IF(FİLTRE!$H$5="TÜMÜ",1,0)+
IF(AND(J4420="FİRMA İADE",FİLTRE!$H$5="FİRMA İADE"),1,0)+
IF(AND(J4420="İMHA",FİLTRE!$H$5="İMHA"),1,0)</f>
        <v>1</v>
      </c>
      <c r="I4420" s="99"/>
      <c r="J4420" s="100"/>
      <c r="K4420" s="100"/>
      <c r="L4420" s="101"/>
      <c r="M4420" s="102"/>
      <c r="N4420" s="101"/>
      <c r="O4420" s="99"/>
      <c r="P4420" s="103"/>
      <c r="Q4420" s="104"/>
      <c r="R4420" s="50"/>
      <c r="S4420" s="105"/>
      <c r="T4420" s="106"/>
      <c r="U4420" s="107"/>
      <c r="V4420" s="108"/>
      <c r="W4420" s="107"/>
      <c r="X4420" s="107"/>
      <c r="AA4420" s="107"/>
      <c r="AB4420" s="110"/>
      <c r="AC4420" s="110"/>
      <c r="AE4420" s="105"/>
      <c r="AF4420" s="105"/>
      <c r="AR4420" s="112"/>
    </row>
    <row r="4421" spans="2:44" x14ac:dyDescent="0.25">
      <c r="B4421" s="1" t="str">
        <f>IF(I4421="","",
(IF(N4421=FİLTRE!$H$6,2,0)+IF(FİLTRE!$H$6="TOPLAM",2,0))
)</f>
        <v/>
      </c>
      <c r="C4421">
        <f>IF(FİLTRE!$M$5="",9,(IF(U4421&gt;=FİLTRE!$M$5,1,0)))</f>
        <v>1</v>
      </c>
      <c r="D4421" s="1">
        <f>IF(FİLTRE!$M$6="",9,(IF('SKT LİSTESİ'!P4421&lt;=FİLTRE!$M$6,1,0)))</f>
        <v>1</v>
      </c>
      <c r="E4421" s="25" t="str">
        <f>IF(I4421="","",(COUNTIFS($L$4:L4421,L4421)))</f>
        <v/>
      </c>
      <c r="F4421" s="13">
        <f>IF(OR(B4421&lt;&gt;2,C4421&lt;&gt;1,D4421&lt;&gt;1,H4421&lt;&gt;1),0,
COUNTIFS($B$4:B4421,2,$C$4:C4421,1,$D$4:D4421,1,$H$4:H4421,1))</f>
        <v>0</v>
      </c>
      <c r="G4421" s="26" t="str">
        <f>IF(I4421="","",(COUNTIF($E$4:E4421,E4421)))</f>
        <v/>
      </c>
      <c r="H4421" s="1">
        <f>IF(AND(J4421="SAYIM",FİLTRE!$H$5="RAFTA",U4421&lt;&gt;0),1,0)+
IF(AND(J4421="İADE DEPO",FİLTRE!$H$5="İADE DEPO"),1,0)+
IF(FİLTRE!$H$5="TÜMÜ",1,0)+
IF(AND(J4421="FİRMA İADE",FİLTRE!$H$5="FİRMA İADE"),1,0)+
IF(AND(J4421="İMHA",FİLTRE!$H$5="İMHA"),1,0)</f>
        <v>1</v>
      </c>
      <c r="I4421" s="99"/>
      <c r="J4421" s="100"/>
      <c r="K4421" s="100"/>
      <c r="L4421" s="101"/>
      <c r="M4421" s="102"/>
      <c r="N4421" s="101"/>
      <c r="O4421" s="99"/>
      <c r="P4421" s="103"/>
      <c r="Q4421" s="104"/>
      <c r="R4421" s="50"/>
      <c r="S4421" s="105"/>
      <c r="T4421" s="106"/>
      <c r="U4421" s="107"/>
      <c r="V4421" s="108"/>
      <c r="W4421" s="107"/>
      <c r="X4421" s="107"/>
      <c r="AA4421" s="107"/>
      <c r="AB4421" s="110"/>
      <c r="AC4421" s="110"/>
      <c r="AE4421" s="105"/>
      <c r="AF4421" s="105"/>
      <c r="AR4421" s="112"/>
    </row>
    <row r="4422" spans="2:44" x14ac:dyDescent="0.25">
      <c r="B4422" s="1" t="str">
        <f>IF(I4422="","",
(IF(N4422=FİLTRE!$H$6,2,0)+IF(FİLTRE!$H$6="TOPLAM",2,0))
)</f>
        <v/>
      </c>
      <c r="C4422">
        <f>IF(FİLTRE!$M$5="",9,(IF(U4422&gt;=FİLTRE!$M$5,1,0)))</f>
        <v>1</v>
      </c>
      <c r="D4422" s="1">
        <f>IF(FİLTRE!$M$6="",9,(IF('SKT LİSTESİ'!P4422&lt;=FİLTRE!$M$6,1,0)))</f>
        <v>1</v>
      </c>
      <c r="E4422" s="25" t="str">
        <f>IF(I4422="","",(COUNTIFS($L$4:L4422,L4422)))</f>
        <v/>
      </c>
      <c r="F4422" s="13">
        <f>IF(OR(B4422&lt;&gt;2,C4422&lt;&gt;1,D4422&lt;&gt;1,H4422&lt;&gt;1),0,
COUNTIFS($B$4:B4422,2,$C$4:C4422,1,$D$4:D4422,1,$H$4:H4422,1))</f>
        <v>0</v>
      </c>
      <c r="G4422" s="26" t="str">
        <f>IF(I4422="","",(COUNTIF($E$4:E4422,E4422)))</f>
        <v/>
      </c>
      <c r="H4422" s="1">
        <f>IF(AND(J4422="SAYIM",FİLTRE!$H$5="RAFTA",U4422&lt;&gt;0),1,0)+
IF(AND(J4422="İADE DEPO",FİLTRE!$H$5="İADE DEPO"),1,0)+
IF(FİLTRE!$H$5="TÜMÜ",1,0)+
IF(AND(J4422="FİRMA İADE",FİLTRE!$H$5="FİRMA İADE"),1,0)+
IF(AND(J4422="İMHA",FİLTRE!$H$5="İMHA"),1,0)</f>
        <v>1</v>
      </c>
      <c r="I4422" s="99"/>
      <c r="J4422" s="100"/>
      <c r="K4422" s="100"/>
      <c r="L4422" s="101"/>
      <c r="M4422" s="102"/>
      <c r="N4422" s="101"/>
      <c r="O4422" s="99"/>
      <c r="P4422" s="103"/>
      <c r="Q4422" s="104"/>
      <c r="R4422" s="50"/>
      <c r="S4422" s="105"/>
      <c r="T4422" s="106"/>
      <c r="U4422" s="107"/>
      <c r="V4422" s="108"/>
      <c r="W4422" s="107"/>
      <c r="X4422" s="107"/>
      <c r="AA4422" s="107"/>
      <c r="AB4422" s="110"/>
      <c r="AC4422" s="110"/>
      <c r="AE4422" s="105"/>
      <c r="AF4422" s="105"/>
      <c r="AR4422" s="112"/>
    </row>
    <row r="4423" spans="2:44" x14ac:dyDescent="0.25">
      <c r="B4423" s="1" t="str">
        <f>IF(I4423="","",
(IF(N4423=FİLTRE!$H$6,2,0)+IF(FİLTRE!$H$6="TOPLAM",2,0))
)</f>
        <v/>
      </c>
      <c r="C4423">
        <f>IF(FİLTRE!$M$5="",9,(IF(U4423&gt;=FİLTRE!$M$5,1,0)))</f>
        <v>1</v>
      </c>
      <c r="D4423" s="1">
        <f>IF(FİLTRE!$M$6="",9,(IF('SKT LİSTESİ'!P4423&lt;=FİLTRE!$M$6,1,0)))</f>
        <v>1</v>
      </c>
      <c r="E4423" s="25" t="str">
        <f>IF(I4423="","",(COUNTIFS($L$4:L4423,L4423)))</f>
        <v/>
      </c>
      <c r="F4423" s="13">
        <f>IF(OR(B4423&lt;&gt;2,C4423&lt;&gt;1,D4423&lt;&gt;1,H4423&lt;&gt;1),0,
COUNTIFS($B$4:B4423,2,$C$4:C4423,1,$D$4:D4423,1,$H$4:H4423,1))</f>
        <v>0</v>
      </c>
      <c r="G4423" s="26" t="str">
        <f>IF(I4423="","",(COUNTIF($E$4:E4423,E4423)))</f>
        <v/>
      </c>
      <c r="H4423" s="1">
        <f>IF(AND(J4423="SAYIM",FİLTRE!$H$5="RAFTA",U4423&lt;&gt;0),1,0)+
IF(AND(J4423="İADE DEPO",FİLTRE!$H$5="İADE DEPO"),1,0)+
IF(FİLTRE!$H$5="TÜMÜ",1,0)+
IF(AND(J4423="FİRMA İADE",FİLTRE!$H$5="FİRMA İADE"),1,0)+
IF(AND(J4423="İMHA",FİLTRE!$H$5="İMHA"),1,0)</f>
        <v>1</v>
      </c>
      <c r="I4423" s="99"/>
      <c r="J4423" s="100"/>
      <c r="K4423" s="100"/>
      <c r="L4423" s="101"/>
      <c r="M4423" s="102"/>
      <c r="N4423" s="101"/>
      <c r="O4423" s="99"/>
      <c r="P4423" s="103"/>
      <c r="Q4423" s="104"/>
      <c r="R4423" s="50"/>
      <c r="S4423" s="105"/>
      <c r="T4423" s="106"/>
      <c r="U4423" s="107"/>
      <c r="V4423" s="108"/>
      <c r="W4423" s="107"/>
      <c r="X4423" s="107"/>
      <c r="AA4423" s="107"/>
      <c r="AB4423" s="110"/>
      <c r="AC4423" s="110"/>
      <c r="AE4423" s="105"/>
      <c r="AF4423" s="105"/>
      <c r="AR4423" s="112"/>
    </row>
    <row r="4424" spans="2:44" x14ac:dyDescent="0.25">
      <c r="B4424" s="1" t="str">
        <f>IF(I4424="","",
(IF(N4424=FİLTRE!$H$6,2,0)+IF(FİLTRE!$H$6="TOPLAM",2,0))
)</f>
        <v/>
      </c>
      <c r="C4424">
        <f>IF(FİLTRE!$M$5="",9,(IF(U4424&gt;=FİLTRE!$M$5,1,0)))</f>
        <v>1</v>
      </c>
      <c r="D4424" s="1">
        <f>IF(FİLTRE!$M$6="",9,(IF('SKT LİSTESİ'!P4424&lt;=FİLTRE!$M$6,1,0)))</f>
        <v>1</v>
      </c>
      <c r="E4424" s="25" t="str">
        <f>IF(I4424="","",(COUNTIFS($L$4:L4424,L4424)))</f>
        <v/>
      </c>
      <c r="F4424" s="13">
        <f>IF(OR(B4424&lt;&gt;2,C4424&lt;&gt;1,D4424&lt;&gt;1,H4424&lt;&gt;1),0,
COUNTIFS($B$4:B4424,2,$C$4:C4424,1,$D$4:D4424,1,$H$4:H4424,1))</f>
        <v>0</v>
      </c>
      <c r="G4424" s="26" t="str">
        <f>IF(I4424="","",(COUNTIF($E$4:E4424,E4424)))</f>
        <v/>
      </c>
      <c r="H4424" s="1">
        <f>IF(AND(J4424="SAYIM",FİLTRE!$H$5="RAFTA",U4424&lt;&gt;0),1,0)+
IF(AND(J4424="İADE DEPO",FİLTRE!$H$5="İADE DEPO"),1,0)+
IF(FİLTRE!$H$5="TÜMÜ",1,0)+
IF(AND(J4424="FİRMA İADE",FİLTRE!$H$5="FİRMA İADE"),1,0)+
IF(AND(J4424="İMHA",FİLTRE!$H$5="İMHA"),1,0)</f>
        <v>1</v>
      </c>
      <c r="I4424" s="99"/>
      <c r="J4424" s="100"/>
      <c r="K4424" s="100"/>
      <c r="L4424" s="101"/>
      <c r="M4424" s="102"/>
      <c r="N4424" s="101"/>
      <c r="O4424" s="99"/>
      <c r="P4424" s="103"/>
      <c r="Q4424" s="104"/>
      <c r="R4424" s="50"/>
      <c r="S4424" s="105"/>
      <c r="T4424" s="106"/>
      <c r="U4424" s="107"/>
      <c r="V4424" s="108"/>
      <c r="W4424" s="107"/>
      <c r="X4424" s="107"/>
      <c r="AA4424" s="107"/>
      <c r="AB4424" s="110"/>
      <c r="AC4424" s="110"/>
      <c r="AE4424" s="105"/>
      <c r="AF4424" s="105"/>
      <c r="AR4424" s="112"/>
    </row>
    <row r="4425" spans="2:44" x14ac:dyDescent="0.25">
      <c r="B4425" s="1" t="str">
        <f>IF(I4425="","",
(IF(N4425=FİLTRE!$H$6,2,0)+IF(FİLTRE!$H$6="TOPLAM",2,0))
)</f>
        <v/>
      </c>
      <c r="C4425">
        <f>IF(FİLTRE!$M$5="",9,(IF(U4425&gt;=FİLTRE!$M$5,1,0)))</f>
        <v>1</v>
      </c>
      <c r="D4425" s="1">
        <f>IF(FİLTRE!$M$6="",9,(IF('SKT LİSTESİ'!P4425&lt;=FİLTRE!$M$6,1,0)))</f>
        <v>1</v>
      </c>
      <c r="E4425" s="25" t="str">
        <f>IF(I4425="","",(COUNTIFS($L$4:L4425,L4425)))</f>
        <v/>
      </c>
      <c r="F4425" s="13">
        <f>IF(OR(B4425&lt;&gt;2,C4425&lt;&gt;1,D4425&lt;&gt;1,H4425&lt;&gt;1),0,
COUNTIFS($B$4:B4425,2,$C$4:C4425,1,$D$4:D4425,1,$H$4:H4425,1))</f>
        <v>0</v>
      </c>
      <c r="G4425" s="26" t="str">
        <f>IF(I4425="","",(COUNTIF($E$4:E4425,E4425)))</f>
        <v/>
      </c>
      <c r="H4425" s="1">
        <f>IF(AND(J4425="SAYIM",FİLTRE!$H$5="RAFTA",U4425&lt;&gt;0),1,0)+
IF(AND(J4425="İADE DEPO",FİLTRE!$H$5="İADE DEPO"),1,0)+
IF(FİLTRE!$H$5="TÜMÜ",1,0)+
IF(AND(J4425="FİRMA İADE",FİLTRE!$H$5="FİRMA İADE"),1,0)+
IF(AND(J4425="İMHA",FİLTRE!$H$5="İMHA"),1,0)</f>
        <v>1</v>
      </c>
      <c r="I4425" s="99"/>
      <c r="J4425" s="100"/>
      <c r="K4425" s="100"/>
      <c r="L4425" s="101"/>
      <c r="M4425" s="102"/>
      <c r="N4425" s="101"/>
      <c r="O4425" s="99"/>
      <c r="P4425" s="103"/>
      <c r="Q4425" s="104"/>
      <c r="R4425" s="50"/>
      <c r="S4425" s="105"/>
      <c r="T4425" s="106"/>
      <c r="U4425" s="107"/>
      <c r="V4425" s="108"/>
      <c r="W4425" s="107"/>
      <c r="X4425" s="107"/>
      <c r="AA4425" s="107"/>
      <c r="AB4425" s="110"/>
      <c r="AC4425" s="110"/>
      <c r="AE4425" s="105"/>
      <c r="AF4425" s="105"/>
      <c r="AR4425" s="112"/>
    </row>
    <row r="4426" spans="2:44" x14ac:dyDescent="0.25">
      <c r="B4426" s="1" t="str">
        <f>IF(I4426="","",
(IF(N4426=FİLTRE!$H$6,2,0)+IF(FİLTRE!$H$6="TOPLAM",2,0))
)</f>
        <v/>
      </c>
      <c r="C4426">
        <f>IF(FİLTRE!$M$5="",9,(IF(U4426&gt;=FİLTRE!$M$5,1,0)))</f>
        <v>1</v>
      </c>
      <c r="D4426" s="1">
        <f>IF(FİLTRE!$M$6="",9,(IF('SKT LİSTESİ'!P4426&lt;=FİLTRE!$M$6,1,0)))</f>
        <v>1</v>
      </c>
      <c r="E4426" s="25" t="str">
        <f>IF(I4426="","",(COUNTIFS($L$4:L4426,L4426)))</f>
        <v/>
      </c>
      <c r="F4426" s="13">
        <f>IF(OR(B4426&lt;&gt;2,C4426&lt;&gt;1,D4426&lt;&gt;1,H4426&lt;&gt;1),0,
COUNTIFS($B$4:B4426,2,$C$4:C4426,1,$D$4:D4426,1,$H$4:H4426,1))</f>
        <v>0</v>
      </c>
      <c r="G4426" s="26" t="str">
        <f>IF(I4426="","",(COUNTIF($E$4:E4426,E4426)))</f>
        <v/>
      </c>
      <c r="H4426" s="1">
        <f>IF(AND(J4426="SAYIM",FİLTRE!$H$5="RAFTA",U4426&lt;&gt;0),1,0)+
IF(AND(J4426="İADE DEPO",FİLTRE!$H$5="İADE DEPO"),1,0)+
IF(FİLTRE!$H$5="TÜMÜ",1,0)+
IF(AND(J4426="FİRMA İADE",FİLTRE!$H$5="FİRMA İADE"),1,0)+
IF(AND(J4426="İMHA",FİLTRE!$H$5="İMHA"),1,0)</f>
        <v>1</v>
      </c>
      <c r="I4426" s="99"/>
      <c r="J4426" s="100"/>
      <c r="K4426" s="100"/>
      <c r="L4426" s="101"/>
      <c r="M4426" s="102"/>
      <c r="N4426" s="101"/>
      <c r="O4426" s="99"/>
      <c r="P4426" s="103"/>
      <c r="Q4426" s="104"/>
      <c r="R4426" s="50"/>
      <c r="S4426" s="105"/>
      <c r="T4426" s="106"/>
      <c r="U4426" s="107"/>
      <c r="V4426" s="108"/>
      <c r="W4426" s="107"/>
      <c r="X4426" s="107"/>
      <c r="AA4426" s="107"/>
      <c r="AB4426" s="110"/>
      <c r="AC4426" s="110"/>
      <c r="AE4426" s="105"/>
      <c r="AF4426" s="105"/>
      <c r="AR4426" s="112"/>
    </row>
    <row r="4427" spans="2:44" x14ac:dyDescent="0.25">
      <c r="B4427" s="1" t="str">
        <f>IF(I4427="","",
(IF(N4427=FİLTRE!$H$6,2,0)+IF(FİLTRE!$H$6="TOPLAM",2,0))
)</f>
        <v/>
      </c>
      <c r="C4427">
        <f>IF(FİLTRE!$M$5="",9,(IF(U4427&gt;=FİLTRE!$M$5,1,0)))</f>
        <v>1</v>
      </c>
      <c r="D4427" s="1">
        <f>IF(FİLTRE!$M$6="",9,(IF('SKT LİSTESİ'!P4427&lt;=FİLTRE!$M$6,1,0)))</f>
        <v>1</v>
      </c>
      <c r="E4427" s="25" t="str">
        <f>IF(I4427="","",(COUNTIFS($L$4:L4427,L4427)))</f>
        <v/>
      </c>
      <c r="F4427" s="13">
        <f>IF(OR(B4427&lt;&gt;2,C4427&lt;&gt;1,D4427&lt;&gt;1,H4427&lt;&gt;1),0,
COUNTIFS($B$4:B4427,2,$C$4:C4427,1,$D$4:D4427,1,$H$4:H4427,1))</f>
        <v>0</v>
      </c>
      <c r="G4427" s="26" t="str">
        <f>IF(I4427="","",(COUNTIF($E$4:E4427,E4427)))</f>
        <v/>
      </c>
      <c r="H4427" s="1">
        <f>IF(AND(J4427="SAYIM",FİLTRE!$H$5="RAFTA",U4427&lt;&gt;0),1,0)+
IF(AND(J4427="İADE DEPO",FİLTRE!$H$5="İADE DEPO"),1,0)+
IF(FİLTRE!$H$5="TÜMÜ",1,0)+
IF(AND(J4427="FİRMA İADE",FİLTRE!$H$5="FİRMA İADE"),1,0)+
IF(AND(J4427="İMHA",FİLTRE!$H$5="İMHA"),1,0)</f>
        <v>1</v>
      </c>
      <c r="I4427" s="99"/>
      <c r="J4427" s="100"/>
      <c r="K4427" s="100"/>
      <c r="L4427" s="101"/>
      <c r="M4427" s="102"/>
      <c r="N4427" s="101"/>
      <c r="O4427" s="99"/>
      <c r="P4427" s="103"/>
      <c r="Q4427" s="104"/>
      <c r="R4427" s="50"/>
      <c r="S4427" s="105"/>
      <c r="T4427" s="106"/>
      <c r="U4427" s="107"/>
      <c r="V4427" s="108"/>
      <c r="W4427" s="107"/>
      <c r="X4427" s="107"/>
      <c r="AA4427" s="107"/>
      <c r="AB4427" s="110"/>
      <c r="AC4427" s="110"/>
      <c r="AE4427" s="105"/>
      <c r="AF4427" s="105"/>
      <c r="AR4427" s="112"/>
    </row>
    <row r="4428" spans="2:44" x14ac:dyDescent="0.25">
      <c r="B4428" s="1" t="str">
        <f>IF(I4428="","",
(IF(N4428=FİLTRE!$H$6,2,0)+IF(FİLTRE!$H$6="TOPLAM",2,0))
)</f>
        <v/>
      </c>
      <c r="C4428">
        <f>IF(FİLTRE!$M$5="",9,(IF(U4428&gt;=FİLTRE!$M$5,1,0)))</f>
        <v>1</v>
      </c>
      <c r="D4428" s="1">
        <f>IF(FİLTRE!$M$6="",9,(IF('SKT LİSTESİ'!P4428&lt;=FİLTRE!$M$6,1,0)))</f>
        <v>1</v>
      </c>
      <c r="E4428" s="25" t="str">
        <f>IF(I4428="","",(COUNTIFS($L$4:L4428,L4428)))</f>
        <v/>
      </c>
      <c r="F4428" s="13">
        <f>IF(OR(B4428&lt;&gt;2,C4428&lt;&gt;1,D4428&lt;&gt;1,H4428&lt;&gt;1),0,
COUNTIFS($B$4:B4428,2,$C$4:C4428,1,$D$4:D4428,1,$H$4:H4428,1))</f>
        <v>0</v>
      </c>
      <c r="G4428" s="26" t="str">
        <f>IF(I4428="","",(COUNTIF($E$4:E4428,E4428)))</f>
        <v/>
      </c>
      <c r="H4428" s="1">
        <f>IF(AND(J4428="SAYIM",FİLTRE!$H$5="RAFTA",U4428&lt;&gt;0),1,0)+
IF(AND(J4428="İADE DEPO",FİLTRE!$H$5="İADE DEPO"),1,0)+
IF(FİLTRE!$H$5="TÜMÜ",1,0)+
IF(AND(J4428="FİRMA İADE",FİLTRE!$H$5="FİRMA İADE"),1,0)+
IF(AND(J4428="İMHA",FİLTRE!$H$5="İMHA"),1,0)</f>
        <v>1</v>
      </c>
      <c r="I4428" s="99"/>
      <c r="J4428" s="100"/>
      <c r="K4428" s="100"/>
      <c r="L4428" s="101"/>
      <c r="M4428" s="102"/>
      <c r="N4428" s="101"/>
      <c r="O4428" s="99"/>
      <c r="P4428" s="103"/>
      <c r="Q4428" s="104"/>
      <c r="R4428" s="50"/>
      <c r="S4428" s="105"/>
      <c r="T4428" s="106"/>
      <c r="U4428" s="107"/>
      <c r="V4428" s="108"/>
      <c r="W4428" s="107"/>
      <c r="X4428" s="107"/>
      <c r="AA4428" s="107"/>
      <c r="AB4428" s="110"/>
      <c r="AC4428" s="110"/>
      <c r="AE4428" s="105"/>
      <c r="AF4428" s="105"/>
      <c r="AR4428" s="112"/>
    </row>
    <row r="4429" spans="2:44" x14ac:dyDescent="0.25">
      <c r="B4429" s="1" t="str">
        <f>IF(I4429="","",
(IF(N4429=FİLTRE!$H$6,2,0)+IF(FİLTRE!$H$6="TOPLAM",2,0))
)</f>
        <v/>
      </c>
      <c r="C4429">
        <f>IF(FİLTRE!$M$5="",9,(IF(U4429&gt;=FİLTRE!$M$5,1,0)))</f>
        <v>1</v>
      </c>
      <c r="D4429" s="1">
        <f>IF(FİLTRE!$M$6="",9,(IF('SKT LİSTESİ'!P4429&lt;=FİLTRE!$M$6,1,0)))</f>
        <v>1</v>
      </c>
      <c r="E4429" s="25" t="str">
        <f>IF(I4429="","",(COUNTIFS($L$4:L4429,L4429)))</f>
        <v/>
      </c>
      <c r="F4429" s="13">
        <f>IF(OR(B4429&lt;&gt;2,C4429&lt;&gt;1,D4429&lt;&gt;1,H4429&lt;&gt;1),0,
COUNTIFS($B$4:B4429,2,$C$4:C4429,1,$D$4:D4429,1,$H$4:H4429,1))</f>
        <v>0</v>
      </c>
      <c r="G4429" s="26" t="str">
        <f>IF(I4429="","",(COUNTIF($E$4:E4429,E4429)))</f>
        <v/>
      </c>
      <c r="H4429" s="1">
        <f>IF(AND(J4429="SAYIM",FİLTRE!$H$5="RAFTA",U4429&lt;&gt;0),1,0)+
IF(AND(J4429="İADE DEPO",FİLTRE!$H$5="İADE DEPO"),1,0)+
IF(FİLTRE!$H$5="TÜMÜ",1,0)+
IF(AND(J4429="FİRMA İADE",FİLTRE!$H$5="FİRMA İADE"),1,0)+
IF(AND(J4429="İMHA",FİLTRE!$H$5="İMHA"),1,0)</f>
        <v>1</v>
      </c>
      <c r="I4429" s="99"/>
      <c r="J4429" s="100"/>
      <c r="K4429" s="100"/>
      <c r="L4429" s="101"/>
      <c r="M4429" s="102"/>
      <c r="N4429" s="101"/>
      <c r="O4429" s="99"/>
      <c r="P4429" s="103"/>
      <c r="Q4429" s="104"/>
      <c r="R4429" s="50"/>
      <c r="S4429" s="105"/>
      <c r="T4429" s="106"/>
      <c r="U4429" s="107"/>
      <c r="V4429" s="108"/>
      <c r="W4429" s="107"/>
      <c r="X4429" s="107"/>
      <c r="AA4429" s="107"/>
      <c r="AB4429" s="110"/>
      <c r="AC4429" s="110"/>
      <c r="AE4429" s="105"/>
      <c r="AF4429" s="105"/>
      <c r="AR4429" s="112"/>
    </row>
    <row r="4430" spans="2:44" x14ac:dyDescent="0.25">
      <c r="B4430" s="1" t="str">
        <f>IF(I4430="","",
(IF(N4430=FİLTRE!$H$6,2,0)+IF(FİLTRE!$H$6="TOPLAM",2,0))
)</f>
        <v/>
      </c>
      <c r="C4430">
        <f>IF(FİLTRE!$M$5="",9,(IF(U4430&gt;=FİLTRE!$M$5,1,0)))</f>
        <v>1</v>
      </c>
      <c r="D4430" s="1">
        <f>IF(FİLTRE!$M$6="",9,(IF('SKT LİSTESİ'!P4430&lt;=FİLTRE!$M$6,1,0)))</f>
        <v>1</v>
      </c>
      <c r="E4430" s="25" t="str">
        <f>IF(I4430="","",(COUNTIFS($L$4:L4430,L4430)))</f>
        <v/>
      </c>
      <c r="F4430" s="13">
        <f>IF(OR(B4430&lt;&gt;2,C4430&lt;&gt;1,D4430&lt;&gt;1,H4430&lt;&gt;1),0,
COUNTIFS($B$4:B4430,2,$C$4:C4430,1,$D$4:D4430,1,$H$4:H4430,1))</f>
        <v>0</v>
      </c>
      <c r="G4430" s="26" t="str">
        <f>IF(I4430="","",(COUNTIF($E$4:E4430,E4430)))</f>
        <v/>
      </c>
      <c r="H4430" s="1">
        <f>IF(AND(J4430="SAYIM",FİLTRE!$H$5="RAFTA",U4430&lt;&gt;0),1,0)+
IF(AND(J4430="İADE DEPO",FİLTRE!$H$5="İADE DEPO"),1,0)+
IF(FİLTRE!$H$5="TÜMÜ",1,0)+
IF(AND(J4430="FİRMA İADE",FİLTRE!$H$5="FİRMA İADE"),1,0)+
IF(AND(J4430="İMHA",FİLTRE!$H$5="İMHA"),1,0)</f>
        <v>1</v>
      </c>
      <c r="I4430" s="99"/>
      <c r="J4430" s="100"/>
      <c r="K4430" s="100"/>
      <c r="L4430" s="101"/>
      <c r="M4430" s="102"/>
      <c r="N4430" s="101"/>
      <c r="O4430" s="99"/>
      <c r="P4430" s="103"/>
      <c r="Q4430" s="104"/>
      <c r="R4430" s="50"/>
      <c r="S4430" s="105"/>
      <c r="T4430" s="106"/>
      <c r="U4430" s="107"/>
      <c r="V4430" s="108"/>
      <c r="W4430" s="107"/>
      <c r="X4430" s="107"/>
      <c r="AA4430" s="107"/>
      <c r="AB4430" s="110"/>
      <c r="AC4430" s="110"/>
      <c r="AE4430" s="105"/>
      <c r="AF4430" s="105"/>
      <c r="AR4430" s="112"/>
    </row>
    <row r="4431" spans="2:44" x14ac:dyDescent="0.25">
      <c r="B4431" s="1" t="str">
        <f>IF(I4431="","",
(IF(N4431=FİLTRE!$H$6,2,0)+IF(FİLTRE!$H$6="TOPLAM",2,0))
)</f>
        <v/>
      </c>
      <c r="C4431">
        <f>IF(FİLTRE!$M$5="",9,(IF(U4431&gt;=FİLTRE!$M$5,1,0)))</f>
        <v>1</v>
      </c>
      <c r="D4431" s="1">
        <f>IF(FİLTRE!$M$6="",9,(IF('SKT LİSTESİ'!P4431&lt;=FİLTRE!$M$6,1,0)))</f>
        <v>1</v>
      </c>
      <c r="E4431" s="25" t="str">
        <f>IF(I4431="","",(COUNTIFS($L$4:L4431,L4431)))</f>
        <v/>
      </c>
      <c r="F4431" s="13">
        <f>IF(OR(B4431&lt;&gt;2,C4431&lt;&gt;1,D4431&lt;&gt;1,H4431&lt;&gt;1),0,
COUNTIFS($B$4:B4431,2,$C$4:C4431,1,$D$4:D4431,1,$H$4:H4431,1))</f>
        <v>0</v>
      </c>
      <c r="G4431" s="26" t="str">
        <f>IF(I4431="","",(COUNTIF($E$4:E4431,E4431)))</f>
        <v/>
      </c>
      <c r="H4431" s="1">
        <f>IF(AND(J4431="SAYIM",FİLTRE!$H$5="RAFTA",U4431&lt;&gt;0),1,0)+
IF(AND(J4431="İADE DEPO",FİLTRE!$H$5="İADE DEPO"),1,0)+
IF(FİLTRE!$H$5="TÜMÜ",1,0)+
IF(AND(J4431="FİRMA İADE",FİLTRE!$H$5="FİRMA İADE"),1,0)+
IF(AND(J4431="İMHA",FİLTRE!$H$5="İMHA"),1,0)</f>
        <v>1</v>
      </c>
      <c r="I4431" s="99"/>
      <c r="J4431" s="100"/>
      <c r="K4431" s="100"/>
      <c r="L4431" s="101"/>
      <c r="M4431" s="102"/>
      <c r="N4431" s="101"/>
      <c r="O4431" s="99"/>
      <c r="P4431" s="103"/>
      <c r="Q4431" s="104"/>
      <c r="R4431" s="50"/>
      <c r="S4431" s="105"/>
      <c r="T4431" s="106"/>
      <c r="U4431" s="107"/>
      <c r="V4431" s="108"/>
      <c r="W4431" s="107"/>
      <c r="X4431" s="107"/>
      <c r="AA4431" s="107"/>
      <c r="AB4431" s="110"/>
      <c r="AC4431" s="110"/>
      <c r="AE4431" s="105"/>
      <c r="AF4431" s="105"/>
      <c r="AR4431" s="112"/>
    </row>
    <row r="4432" spans="2:44" x14ac:dyDescent="0.25">
      <c r="B4432" s="1" t="str">
        <f>IF(I4432="","",
(IF(N4432=FİLTRE!$H$6,2,0)+IF(FİLTRE!$H$6="TOPLAM",2,0))
)</f>
        <v/>
      </c>
      <c r="C4432">
        <f>IF(FİLTRE!$M$5="",9,(IF(U4432&gt;=FİLTRE!$M$5,1,0)))</f>
        <v>1</v>
      </c>
      <c r="D4432" s="1">
        <f>IF(FİLTRE!$M$6="",9,(IF('SKT LİSTESİ'!P4432&lt;=FİLTRE!$M$6,1,0)))</f>
        <v>1</v>
      </c>
      <c r="E4432" s="25" t="str">
        <f>IF(I4432="","",(COUNTIFS($L$4:L4432,L4432)))</f>
        <v/>
      </c>
      <c r="F4432" s="13">
        <f>IF(OR(B4432&lt;&gt;2,C4432&lt;&gt;1,D4432&lt;&gt;1,H4432&lt;&gt;1),0,
COUNTIFS($B$4:B4432,2,$C$4:C4432,1,$D$4:D4432,1,$H$4:H4432,1))</f>
        <v>0</v>
      </c>
      <c r="G4432" s="26" t="str">
        <f>IF(I4432="","",(COUNTIF($E$4:E4432,E4432)))</f>
        <v/>
      </c>
      <c r="H4432" s="1">
        <f>IF(AND(J4432="SAYIM",FİLTRE!$H$5="RAFTA",U4432&lt;&gt;0),1,0)+
IF(AND(J4432="İADE DEPO",FİLTRE!$H$5="İADE DEPO"),1,0)+
IF(FİLTRE!$H$5="TÜMÜ",1,0)+
IF(AND(J4432="FİRMA İADE",FİLTRE!$H$5="FİRMA İADE"),1,0)+
IF(AND(J4432="İMHA",FİLTRE!$H$5="İMHA"),1,0)</f>
        <v>1</v>
      </c>
      <c r="I4432" s="99"/>
      <c r="J4432" s="100"/>
      <c r="K4432" s="100"/>
      <c r="L4432" s="101"/>
      <c r="M4432" s="102"/>
      <c r="N4432" s="101"/>
      <c r="O4432" s="99"/>
      <c r="P4432" s="103"/>
      <c r="Q4432" s="104"/>
      <c r="R4432" s="50"/>
      <c r="S4432" s="105"/>
      <c r="T4432" s="106"/>
      <c r="U4432" s="107"/>
      <c r="V4432" s="108"/>
      <c r="W4432" s="107"/>
      <c r="X4432" s="107"/>
      <c r="AA4432" s="107"/>
      <c r="AB4432" s="110"/>
      <c r="AC4432" s="110"/>
      <c r="AE4432" s="105"/>
      <c r="AF4432" s="105"/>
      <c r="AR4432" s="112"/>
    </row>
    <row r="4433" spans="2:44" x14ac:dyDescent="0.25">
      <c r="B4433" s="1" t="str">
        <f>IF(I4433="","",
(IF(N4433=FİLTRE!$H$6,2,0)+IF(FİLTRE!$H$6="TOPLAM",2,0))
)</f>
        <v/>
      </c>
      <c r="C4433">
        <f>IF(FİLTRE!$M$5="",9,(IF(U4433&gt;=FİLTRE!$M$5,1,0)))</f>
        <v>1</v>
      </c>
      <c r="D4433" s="1">
        <f>IF(FİLTRE!$M$6="",9,(IF('SKT LİSTESİ'!P4433&lt;=FİLTRE!$M$6,1,0)))</f>
        <v>1</v>
      </c>
      <c r="E4433" s="25" t="str">
        <f>IF(I4433="","",(COUNTIFS($L$4:L4433,L4433)))</f>
        <v/>
      </c>
      <c r="F4433" s="13">
        <f>IF(OR(B4433&lt;&gt;2,C4433&lt;&gt;1,D4433&lt;&gt;1,H4433&lt;&gt;1),0,
COUNTIFS($B$4:B4433,2,$C$4:C4433,1,$D$4:D4433,1,$H$4:H4433,1))</f>
        <v>0</v>
      </c>
      <c r="G4433" s="26" t="str">
        <f>IF(I4433="","",(COUNTIF($E$4:E4433,E4433)))</f>
        <v/>
      </c>
      <c r="H4433" s="1">
        <f>IF(AND(J4433="SAYIM",FİLTRE!$H$5="RAFTA",U4433&lt;&gt;0),1,0)+
IF(AND(J4433="İADE DEPO",FİLTRE!$H$5="İADE DEPO"),1,0)+
IF(FİLTRE!$H$5="TÜMÜ",1,0)+
IF(AND(J4433="FİRMA İADE",FİLTRE!$H$5="FİRMA İADE"),1,0)+
IF(AND(J4433="İMHA",FİLTRE!$H$5="İMHA"),1,0)</f>
        <v>1</v>
      </c>
      <c r="I4433" s="99"/>
      <c r="J4433" s="100"/>
      <c r="K4433" s="100"/>
      <c r="L4433" s="101"/>
      <c r="M4433" s="102"/>
      <c r="N4433" s="101"/>
      <c r="O4433" s="99"/>
      <c r="P4433" s="103"/>
      <c r="Q4433" s="104"/>
      <c r="R4433" s="50"/>
      <c r="S4433" s="105"/>
      <c r="T4433" s="106"/>
      <c r="U4433" s="107"/>
      <c r="V4433" s="108"/>
      <c r="W4433" s="107"/>
      <c r="X4433" s="107"/>
      <c r="AA4433" s="107"/>
      <c r="AB4433" s="110"/>
      <c r="AC4433" s="110"/>
      <c r="AE4433" s="105"/>
      <c r="AF4433" s="105"/>
      <c r="AR4433" s="112"/>
    </row>
    <row r="4434" spans="2:44" x14ac:dyDescent="0.25">
      <c r="B4434" s="1" t="str">
        <f>IF(I4434="","",
(IF(N4434=FİLTRE!$H$6,2,0)+IF(FİLTRE!$H$6="TOPLAM",2,0))
)</f>
        <v/>
      </c>
      <c r="C4434">
        <f>IF(FİLTRE!$M$5="",9,(IF(U4434&gt;=FİLTRE!$M$5,1,0)))</f>
        <v>1</v>
      </c>
      <c r="D4434" s="1">
        <f>IF(FİLTRE!$M$6="",9,(IF('SKT LİSTESİ'!P4434&lt;=FİLTRE!$M$6,1,0)))</f>
        <v>1</v>
      </c>
      <c r="E4434" s="25" t="str">
        <f>IF(I4434="","",(COUNTIFS($L$4:L4434,L4434)))</f>
        <v/>
      </c>
      <c r="F4434" s="13">
        <f>IF(OR(B4434&lt;&gt;2,C4434&lt;&gt;1,D4434&lt;&gt;1,H4434&lt;&gt;1),0,
COUNTIFS($B$4:B4434,2,$C$4:C4434,1,$D$4:D4434,1,$H$4:H4434,1))</f>
        <v>0</v>
      </c>
      <c r="G4434" s="26" t="str">
        <f>IF(I4434="","",(COUNTIF($E$4:E4434,E4434)))</f>
        <v/>
      </c>
      <c r="H4434" s="1">
        <f>IF(AND(J4434="SAYIM",FİLTRE!$H$5="RAFTA",U4434&lt;&gt;0),1,0)+
IF(AND(J4434="İADE DEPO",FİLTRE!$H$5="İADE DEPO"),1,0)+
IF(FİLTRE!$H$5="TÜMÜ",1,0)+
IF(AND(J4434="FİRMA İADE",FİLTRE!$H$5="FİRMA İADE"),1,0)+
IF(AND(J4434="İMHA",FİLTRE!$H$5="İMHA"),1,0)</f>
        <v>1</v>
      </c>
      <c r="I4434" s="99"/>
      <c r="J4434" s="100"/>
      <c r="K4434" s="100"/>
      <c r="L4434" s="101"/>
      <c r="M4434" s="102"/>
      <c r="N4434" s="101"/>
      <c r="O4434" s="99"/>
      <c r="P4434" s="103"/>
      <c r="Q4434" s="104"/>
      <c r="R4434" s="50"/>
      <c r="S4434" s="105"/>
      <c r="T4434" s="106"/>
      <c r="U4434" s="107"/>
      <c r="V4434" s="108"/>
      <c r="W4434" s="107"/>
      <c r="X4434" s="107"/>
      <c r="AA4434" s="107"/>
      <c r="AB4434" s="110"/>
      <c r="AC4434" s="110"/>
      <c r="AE4434" s="105"/>
      <c r="AF4434" s="105"/>
      <c r="AR4434" s="112"/>
    </row>
    <row r="4435" spans="2:44" x14ac:dyDescent="0.25">
      <c r="B4435" s="1" t="str">
        <f>IF(I4435="","",
(IF(N4435=FİLTRE!$H$6,2,0)+IF(FİLTRE!$H$6="TOPLAM",2,0))
)</f>
        <v/>
      </c>
      <c r="C4435">
        <f>IF(FİLTRE!$M$5="",9,(IF(U4435&gt;=FİLTRE!$M$5,1,0)))</f>
        <v>1</v>
      </c>
      <c r="D4435" s="1">
        <f>IF(FİLTRE!$M$6="",9,(IF('SKT LİSTESİ'!P4435&lt;=FİLTRE!$M$6,1,0)))</f>
        <v>1</v>
      </c>
      <c r="E4435" s="25" t="str">
        <f>IF(I4435="","",(COUNTIFS($L$4:L4435,L4435)))</f>
        <v/>
      </c>
      <c r="F4435" s="13">
        <f>IF(OR(B4435&lt;&gt;2,C4435&lt;&gt;1,D4435&lt;&gt;1,H4435&lt;&gt;1),0,
COUNTIFS($B$4:B4435,2,$C$4:C4435,1,$D$4:D4435,1,$H$4:H4435,1))</f>
        <v>0</v>
      </c>
      <c r="G4435" s="26" t="str">
        <f>IF(I4435="","",(COUNTIF($E$4:E4435,E4435)))</f>
        <v/>
      </c>
      <c r="H4435" s="1">
        <f>IF(AND(J4435="SAYIM",FİLTRE!$H$5="RAFTA",U4435&lt;&gt;0),1,0)+
IF(AND(J4435="İADE DEPO",FİLTRE!$H$5="İADE DEPO"),1,0)+
IF(FİLTRE!$H$5="TÜMÜ",1,0)+
IF(AND(J4435="FİRMA İADE",FİLTRE!$H$5="FİRMA İADE"),1,0)+
IF(AND(J4435="İMHA",FİLTRE!$H$5="İMHA"),1,0)</f>
        <v>1</v>
      </c>
      <c r="I4435" s="99"/>
      <c r="J4435" s="100"/>
      <c r="K4435" s="100"/>
      <c r="L4435" s="101"/>
      <c r="M4435" s="102"/>
      <c r="N4435" s="101"/>
      <c r="O4435" s="99"/>
      <c r="P4435" s="103"/>
      <c r="Q4435" s="104"/>
      <c r="R4435" s="50"/>
      <c r="S4435" s="105"/>
      <c r="T4435" s="106"/>
      <c r="U4435" s="107"/>
      <c r="V4435" s="108"/>
      <c r="W4435" s="107"/>
      <c r="X4435" s="107"/>
      <c r="AA4435" s="107"/>
      <c r="AB4435" s="110"/>
      <c r="AC4435" s="110"/>
      <c r="AE4435" s="105"/>
      <c r="AF4435" s="105"/>
      <c r="AR4435" s="112"/>
    </row>
    <row r="4436" spans="2:44" x14ac:dyDescent="0.25">
      <c r="B4436" s="1" t="str">
        <f>IF(I4436="","",
(IF(N4436=FİLTRE!$H$6,2,0)+IF(FİLTRE!$H$6="TOPLAM",2,0))
)</f>
        <v/>
      </c>
      <c r="C4436">
        <f>IF(FİLTRE!$M$5="",9,(IF(U4436&gt;=FİLTRE!$M$5,1,0)))</f>
        <v>1</v>
      </c>
      <c r="D4436" s="1">
        <f>IF(FİLTRE!$M$6="",9,(IF('SKT LİSTESİ'!P4436&lt;=FİLTRE!$M$6,1,0)))</f>
        <v>1</v>
      </c>
      <c r="E4436" s="25" t="str">
        <f>IF(I4436="","",(COUNTIFS($L$4:L4436,L4436)))</f>
        <v/>
      </c>
      <c r="F4436" s="13">
        <f>IF(OR(B4436&lt;&gt;2,C4436&lt;&gt;1,D4436&lt;&gt;1,H4436&lt;&gt;1),0,
COUNTIFS($B$4:B4436,2,$C$4:C4436,1,$D$4:D4436,1,$H$4:H4436,1))</f>
        <v>0</v>
      </c>
      <c r="G4436" s="26" t="str">
        <f>IF(I4436="","",(COUNTIF($E$4:E4436,E4436)))</f>
        <v/>
      </c>
      <c r="H4436" s="1">
        <f>IF(AND(J4436="SAYIM",FİLTRE!$H$5="RAFTA",U4436&lt;&gt;0),1,0)+
IF(AND(J4436="İADE DEPO",FİLTRE!$H$5="İADE DEPO"),1,0)+
IF(FİLTRE!$H$5="TÜMÜ",1,0)+
IF(AND(J4436="FİRMA İADE",FİLTRE!$H$5="FİRMA İADE"),1,0)+
IF(AND(J4436="İMHA",FİLTRE!$H$5="İMHA"),1,0)</f>
        <v>1</v>
      </c>
      <c r="I4436" s="99"/>
      <c r="J4436" s="100"/>
      <c r="K4436" s="100"/>
      <c r="L4436" s="101"/>
      <c r="M4436" s="102"/>
      <c r="N4436" s="101"/>
      <c r="O4436" s="99"/>
      <c r="P4436" s="103"/>
      <c r="Q4436" s="104"/>
      <c r="R4436" s="50"/>
      <c r="S4436" s="105"/>
      <c r="T4436" s="106"/>
      <c r="U4436" s="107"/>
      <c r="V4436" s="108"/>
      <c r="W4436" s="107"/>
      <c r="X4436" s="107"/>
      <c r="AA4436" s="107"/>
      <c r="AB4436" s="110"/>
      <c r="AC4436" s="110"/>
      <c r="AE4436" s="105"/>
      <c r="AF4436" s="105"/>
      <c r="AR4436" s="112"/>
    </row>
    <row r="4437" spans="2:44" x14ac:dyDescent="0.25">
      <c r="B4437" s="1" t="str">
        <f>IF(I4437="","",
(IF(N4437=FİLTRE!$H$6,2,0)+IF(FİLTRE!$H$6="TOPLAM",2,0))
)</f>
        <v/>
      </c>
      <c r="C4437">
        <f>IF(FİLTRE!$M$5="",9,(IF(U4437&gt;=FİLTRE!$M$5,1,0)))</f>
        <v>1</v>
      </c>
      <c r="D4437" s="1">
        <f>IF(FİLTRE!$M$6="",9,(IF('SKT LİSTESİ'!P4437&lt;=FİLTRE!$M$6,1,0)))</f>
        <v>1</v>
      </c>
      <c r="E4437" s="25" t="str">
        <f>IF(I4437="","",(COUNTIFS($L$4:L4437,L4437)))</f>
        <v/>
      </c>
      <c r="F4437" s="13">
        <f>IF(OR(B4437&lt;&gt;2,C4437&lt;&gt;1,D4437&lt;&gt;1,H4437&lt;&gt;1),0,
COUNTIFS($B$4:B4437,2,$C$4:C4437,1,$D$4:D4437,1,$H$4:H4437,1))</f>
        <v>0</v>
      </c>
      <c r="G4437" s="26" t="str">
        <f>IF(I4437="","",(COUNTIF($E$4:E4437,E4437)))</f>
        <v/>
      </c>
      <c r="H4437" s="1">
        <f>IF(AND(J4437="SAYIM",FİLTRE!$H$5="RAFTA",U4437&lt;&gt;0),1,0)+
IF(AND(J4437="İADE DEPO",FİLTRE!$H$5="İADE DEPO"),1,0)+
IF(FİLTRE!$H$5="TÜMÜ",1,0)+
IF(AND(J4437="FİRMA İADE",FİLTRE!$H$5="FİRMA İADE"),1,0)+
IF(AND(J4437="İMHA",FİLTRE!$H$5="İMHA"),1,0)</f>
        <v>1</v>
      </c>
      <c r="I4437" s="99"/>
      <c r="J4437" s="100"/>
      <c r="K4437" s="100"/>
      <c r="L4437" s="101"/>
      <c r="M4437" s="102"/>
      <c r="N4437" s="101"/>
      <c r="O4437" s="99"/>
      <c r="P4437" s="103"/>
      <c r="Q4437" s="104"/>
      <c r="R4437" s="50"/>
      <c r="S4437" s="105"/>
      <c r="T4437" s="106"/>
      <c r="U4437" s="107"/>
      <c r="V4437" s="108"/>
      <c r="W4437" s="107"/>
      <c r="X4437" s="107"/>
      <c r="AA4437" s="107"/>
      <c r="AB4437" s="110"/>
      <c r="AC4437" s="110"/>
      <c r="AE4437" s="105"/>
      <c r="AF4437" s="105"/>
      <c r="AR4437" s="112"/>
    </row>
    <row r="4438" spans="2:44" x14ac:dyDescent="0.25">
      <c r="B4438" s="1" t="str">
        <f>IF(I4438="","",
(IF(N4438=FİLTRE!$H$6,2,0)+IF(FİLTRE!$H$6="TOPLAM",2,0))
)</f>
        <v/>
      </c>
      <c r="C4438">
        <f>IF(FİLTRE!$M$5="",9,(IF(U4438&gt;=FİLTRE!$M$5,1,0)))</f>
        <v>1</v>
      </c>
      <c r="D4438" s="1">
        <f>IF(FİLTRE!$M$6="",9,(IF('SKT LİSTESİ'!P4438&lt;=FİLTRE!$M$6,1,0)))</f>
        <v>1</v>
      </c>
      <c r="E4438" s="25" t="str">
        <f>IF(I4438="","",(COUNTIFS($L$4:L4438,L4438)))</f>
        <v/>
      </c>
      <c r="F4438" s="13">
        <f>IF(OR(B4438&lt;&gt;2,C4438&lt;&gt;1,D4438&lt;&gt;1,H4438&lt;&gt;1),0,
COUNTIFS($B$4:B4438,2,$C$4:C4438,1,$D$4:D4438,1,$H$4:H4438,1))</f>
        <v>0</v>
      </c>
      <c r="G4438" s="26" t="str">
        <f>IF(I4438="","",(COUNTIF($E$4:E4438,E4438)))</f>
        <v/>
      </c>
      <c r="H4438" s="1">
        <f>IF(AND(J4438="SAYIM",FİLTRE!$H$5="RAFTA",U4438&lt;&gt;0),1,0)+
IF(AND(J4438="İADE DEPO",FİLTRE!$H$5="İADE DEPO"),1,0)+
IF(FİLTRE!$H$5="TÜMÜ",1,0)+
IF(AND(J4438="FİRMA İADE",FİLTRE!$H$5="FİRMA İADE"),1,0)+
IF(AND(J4438="İMHA",FİLTRE!$H$5="İMHA"),1,0)</f>
        <v>1</v>
      </c>
      <c r="I4438" s="99"/>
      <c r="J4438" s="100"/>
      <c r="K4438" s="100"/>
      <c r="L4438" s="101"/>
      <c r="M4438" s="102"/>
      <c r="N4438" s="101"/>
      <c r="O4438" s="99"/>
      <c r="P4438" s="103"/>
      <c r="Q4438" s="104"/>
      <c r="R4438" s="50"/>
      <c r="S4438" s="105"/>
      <c r="T4438" s="106"/>
      <c r="U4438" s="107"/>
      <c r="V4438" s="108"/>
      <c r="W4438" s="107"/>
      <c r="X4438" s="107"/>
      <c r="AA4438" s="107"/>
      <c r="AB4438" s="110"/>
      <c r="AC4438" s="110"/>
      <c r="AE4438" s="105"/>
      <c r="AF4438" s="105"/>
      <c r="AR4438" s="112"/>
    </row>
    <row r="4439" spans="2:44" x14ac:dyDescent="0.25">
      <c r="B4439" s="1" t="str">
        <f>IF(I4439="","",
(IF(N4439=FİLTRE!$H$6,2,0)+IF(FİLTRE!$H$6="TOPLAM",2,0))
)</f>
        <v/>
      </c>
      <c r="C4439">
        <f>IF(FİLTRE!$M$5="",9,(IF(U4439&gt;=FİLTRE!$M$5,1,0)))</f>
        <v>1</v>
      </c>
      <c r="D4439" s="1">
        <f>IF(FİLTRE!$M$6="",9,(IF('SKT LİSTESİ'!P4439&lt;=FİLTRE!$M$6,1,0)))</f>
        <v>1</v>
      </c>
      <c r="E4439" s="25" t="str">
        <f>IF(I4439="","",(COUNTIFS($L$4:L4439,L4439)))</f>
        <v/>
      </c>
      <c r="F4439" s="13">
        <f>IF(OR(B4439&lt;&gt;2,C4439&lt;&gt;1,D4439&lt;&gt;1,H4439&lt;&gt;1),0,
COUNTIFS($B$4:B4439,2,$C$4:C4439,1,$D$4:D4439,1,$H$4:H4439,1))</f>
        <v>0</v>
      </c>
      <c r="G4439" s="26" t="str">
        <f>IF(I4439="","",(COUNTIF($E$4:E4439,E4439)))</f>
        <v/>
      </c>
      <c r="H4439" s="1">
        <f>IF(AND(J4439="SAYIM",FİLTRE!$H$5="RAFTA",U4439&lt;&gt;0),1,0)+
IF(AND(J4439="İADE DEPO",FİLTRE!$H$5="İADE DEPO"),1,0)+
IF(FİLTRE!$H$5="TÜMÜ",1,0)+
IF(AND(J4439="FİRMA İADE",FİLTRE!$H$5="FİRMA İADE"),1,0)+
IF(AND(J4439="İMHA",FİLTRE!$H$5="İMHA"),1,0)</f>
        <v>1</v>
      </c>
      <c r="I4439" s="99"/>
      <c r="J4439" s="100"/>
      <c r="K4439" s="100"/>
      <c r="L4439" s="101"/>
      <c r="M4439" s="102"/>
      <c r="N4439" s="101"/>
      <c r="O4439" s="99"/>
      <c r="P4439" s="103"/>
      <c r="Q4439" s="104"/>
      <c r="R4439" s="50"/>
      <c r="S4439" s="105"/>
      <c r="T4439" s="106"/>
      <c r="U4439" s="107"/>
      <c r="V4439" s="108"/>
      <c r="W4439" s="107"/>
      <c r="X4439" s="107"/>
      <c r="AA4439" s="107"/>
      <c r="AB4439" s="110"/>
      <c r="AC4439" s="110"/>
      <c r="AE4439" s="105"/>
      <c r="AF4439" s="105"/>
      <c r="AR4439" s="112"/>
    </row>
    <row r="4440" spans="2:44" x14ac:dyDescent="0.25">
      <c r="B4440" s="1" t="str">
        <f>IF(I4440="","",
(IF(N4440=FİLTRE!$H$6,2,0)+IF(FİLTRE!$H$6="TOPLAM",2,0))
)</f>
        <v/>
      </c>
      <c r="C4440">
        <f>IF(FİLTRE!$M$5="",9,(IF(U4440&gt;=FİLTRE!$M$5,1,0)))</f>
        <v>1</v>
      </c>
      <c r="D4440" s="1">
        <f>IF(FİLTRE!$M$6="",9,(IF('SKT LİSTESİ'!P4440&lt;=FİLTRE!$M$6,1,0)))</f>
        <v>1</v>
      </c>
      <c r="E4440" s="25" t="str">
        <f>IF(I4440="","",(COUNTIFS($L$4:L4440,L4440)))</f>
        <v/>
      </c>
      <c r="F4440" s="13">
        <f>IF(OR(B4440&lt;&gt;2,C4440&lt;&gt;1,D4440&lt;&gt;1,H4440&lt;&gt;1),0,
COUNTIFS($B$4:B4440,2,$C$4:C4440,1,$D$4:D4440,1,$H$4:H4440,1))</f>
        <v>0</v>
      </c>
      <c r="G4440" s="26" t="str">
        <f>IF(I4440="","",(COUNTIF($E$4:E4440,E4440)))</f>
        <v/>
      </c>
      <c r="H4440" s="1">
        <f>IF(AND(J4440="SAYIM",FİLTRE!$H$5="RAFTA",U4440&lt;&gt;0),1,0)+
IF(AND(J4440="İADE DEPO",FİLTRE!$H$5="İADE DEPO"),1,0)+
IF(FİLTRE!$H$5="TÜMÜ",1,0)+
IF(AND(J4440="FİRMA İADE",FİLTRE!$H$5="FİRMA İADE"),1,0)+
IF(AND(J4440="İMHA",FİLTRE!$H$5="İMHA"),1,0)</f>
        <v>1</v>
      </c>
      <c r="I4440" s="99"/>
      <c r="J4440" s="100"/>
      <c r="K4440" s="100"/>
      <c r="L4440" s="101"/>
      <c r="M4440" s="102"/>
      <c r="N4440" s="101"/>
      <c r="O4440" s="99"/>
      <c r="P4440" s="103"/>
      <c r="Q4440" s="104"/>
      <c r="R4440" s="50"/>
      <c r="S4440" s="105"/>
      <c r="T4440" s="106"/>
      <c r="U4440" s="107"/>
      <c r="V4440" s="108"/>
      <c r="W4440" s="107"/>
      <c r="X4440" s="107"/>
      <c r="AA4440" s="107"/>
      <c r="AB4440" s="110"/>
      <c r="AC4440" s="110"/>
      <c r="AE4440" s="105"/>
      <c r="AF4440" s="105"/>
      <c r="AR4440" s="112"/>
    </row>
    <row r="4441" spans="2:44" x14ac:dyDescent="0.25">
      <c r="B4441" s="1" t="str">
        <f>IF(I4441="","",
(IF(N4441=FİLTRE!$H$6,2,0)+IF(FİLTRE!$H$6="TOPLAM",2,0))
)</f>
        <v/>
      </c>
      <c r="C4441">
        <f>IF(FİLTRE!$M$5="",9,(IF(U4441&gt;=FİLTRE!$M$5,1,0)))</f>
        <v>1</v>
      </c>
      <c r="D4441" s="1">
        <f>IF(FİLTRE!$M$6="",9,(IF('SKT LİSTESİ'!P4441&lt;=FİLTRE!$M$6,1,0)))</f>
        <v>1</v>
      </c>
      <c r="E4441" s="25" t="str">
        <f>IF(I4441="","",(COUNTIFS($L$4:L4441,L4441)))</f>
        <v/>
      </c>
      <c r="F4441" s="13">
        <f>IF(OR(B4441&lt;&gt;2,C4441&lt;&gt;1,D4441&lt;&gt;1,H4441&lt;&gt;1),0,
COUNTIFS($B$4:B4441,2,$C$4:C4441,1,$D$4:D4441,1,$H$4:H4441,1))</f>
        <v>0</v>
      </c>
      <c r="G4441" s="26" t="str">
        <f>IF(I4441="","",(COUNTIF($E$4:E4441,E4441)))</f>
        <v/>
      </c>
      <c r="H4441" s="1">
        <f>IF(AND(J4441="SAYIM",FİLTRE!$H$5="RAFTA",U4441&lt;&gt;0),1,0)+
IF(AND(J4441="İADE DEPO",FİLTRE!$H$5="İADE DEPO"),1,0)+
IF(FİLTRE!$H$5="TÜMÜ",1,0)+
IF(AND(J4441="FİRMA İADE",FİLTRE!$H$5="FİRMA İADE"),1,0)+
IF(AND(J4441="İMHA",FİLTRE!$H$5="İMHA"),1,0)</f>
        <v>1</v>
      </c>
      <c r="I4441" s="99"/>
      <c r="J4441" s="100"/>
      <c r="K4441" s="100"/>
      <c r="L4441" s="101"/>
      <c r="M4441" s="102"/>
      <c r="N4441" s="101"/>
      <c r="O4441" s="99"/>
      <c r="P4441" s="103"/>
      <c r="Q4441" s="104"/>
      <c r="R4441" s="50"/>
      <c r="S4441" s="105"/>
      <c r="T4441" s="106"/>
      <c r="U4441" s="107"/>
      <c r="V4441" s="108"/>
      <c r="W4441" s="107"/>
      <c r="X4441" s="107"/>
      <c r="AA4441" s="107"/>
      <c r="AB4441" s="110"/>
      <c r="AC4441" s="110"/>
      <c r="AE4441" s="105"/>
      <c r="AF4441" s="105"/>
      <c r="AR4441" s="112"/>
    </row>
    <row r="4442" spans="2:44" x14ac:dyDescent="0.25">
      <c r="B4442" s="1" t="str">
        <f>IF(I4442="","",
(IF(N4442=FİLTRE!$H$6,2,0)+IF(FİLTRE!$H$6="TOPLAM",2,0))
)</f>
        <v/>
      </c>
      <c r="C4442">
        <f>IF(FİLTRE!$M$5="",9,(IF(U4442&gt;=FİLTRE!$M$5,1,0)))</f>
        <v>1</v>
      </c>
      <c r="D4442" s="1">
        <f>IF(FİLTRE!$M$6="",9,(IF('SKT LİSTESİ'!P4442&lt;=FİLTRE!$M$6,1,0)))</f>
        <v>1</v>
      </c>
      <c r="E4442" s="25" t="str">
        <f>IF(I4442="","",(COUNTIFS($L$4:L4442,L4442)))</f>
        <v/>
      </c>
      <c r="F4442" s="13">
        <f>IF(OR(B4442&lt;&gt;2,C4442&lt;&gt;1,D4442&lt;&gt;1,H4442&lt;&gt;1),0,
COUNTIFS($B$4:B4442,2,$C$4:C4442,1,$D$4:D4442,1,$H$4:H4442,1))</f>
        <v>0</v>
      </c>
      <c r="G4442" s="26" t="str">
        <f>IF(I4442="","",(COUNTIF($E$4:E4442,E4442)))</f>
        <v/>
      </c>
      <c r="H4442" s="1">
        <f>IF(AND(J4442="SAYIM",FİLTRE!$H$5="RAFTA",U4442&lt;&gt;0),1,0)+
IF(AND(J4442="İADE DEPO",FİLTRE!$H$5="İADE DEPO"),1,0)+
IF(FİLTRE!$H$5="TÜMÜ",1,0)+
IF(AND(J4442="FİRMA İADE",FİLTRE!$H$5="FİRMA İADE"),1,0)+
IF(AND(J4442="İMHA",FİLTRE!$H$5="İMHA"),1,0)</f>
        <v>1</v>
      </c>
      <c r="I4442" s="99"/>
      <c r="J4442" s="100"/>
      <c r="K4442" s="100"/>
      <c r="L4442" s="101"/>
      <c r="M4442" s="102"/>
      <c r="N4442" s="101"/>
      <c r="O4442" s="99"/>
      <c r="P4442" s="103"/>
      <c r="Q4442" s="104"/>
      <c r="R4442" s="50"/>
      <c r="S4442" s="105"/>
      <c r="T4442" s="106"/>
      <c r="U4442" s="107"/>
      <c r="V4442" s="108"/>
      <c r="W4442" s="107"/>
      <c r="X4442" s="107"/>
      <c r="AA4442" s="107"/>
      <c r="AB4442" s="110"/>
      <c r="AC4442" s="110"/>
      <c r="AE4442" s="105"/>
      <c r="AF4442" s="105"/>
      <c r="AR4442" s="112"/>
    </row>
    <row r="4443" spans="2:44" x14ac:dyDescent="0.25">
      <c r="B4443" s="1" t="str">
        <f>IF(I4443="","",
(IF(N4443=FİLTRE!$H$6,2,0)+IF(FİLTRE!$H$6="TOPLAM",2,0))
)</f>
        <v/>
      </c>
      <c r="C4443">
        <f>IF(FİLTRE!$M$5="",9,(IF(U4443&gt;=FİLTRE!$M$5,1,0)))</f>
        <v>1</v>
      </c>
      <c r="D4443" s="1">
        <f>IF(FİLTRE!$M$6="",9,(IF('SKT LİSTESİ'!P4443&lt;=FİLTRE!$M$6,1,0)))</f>
        <v>1</v>
      </c>
      <c r="E4443" s="25" t="str">
        <f>IF(I4443="","",(COUNTIFS($L$4:L4443,L4443)))</f>
        <v/>
      </c>
      <c r="F4443" s="13">
        <f>IF(OR(B4443&lt;&gt;2,C4443&lt;&gt;1,D4443&lt;&gt;1,H4443&lt;&gt;1),0,
COUNTIFS($B$4:B4443,2,$C$4:C4443,1,$D$4:D4443,1,$H$4:H4443,1))</f>
        <v>0</v>
      </c>
      <c r="G4443" s="26" t="str">
        <f>IF(I4443="","",(COUNTIF($E$4:E4443,E4443)))</f>
        <v/>
      </c>
      <c r="H4443" s="1">
        <f>IF(AND(J4443="SAYIM",FİLTRE!$H$5="RAFTA",U4443&lt;&gt;0),1,0)+
IF(AND(J4443="İADE DEPO",FİLTRE!$H$5="İADE DEPO"),1,0)+
IF(FİLTRE!$H$5="TÜMÜ",1,0)+
IF(AND(J4443="FİRMA İADE",FİLTRE!$H$5="FİRMA İADE"),1,0)+
IF(AND(J4443="İMHA",FİLTRE!$H$5="İMHA"),1,0)</f>
        <v>1</v>
      </c>
      <c r="I4443" s="99"/>
      <c r="J4443" s="100"/>
      <c r="K4443" s="100"/>
      <c r="L4443" s="101"/>
      <c r="M4443" s="102"/>
      <c r="N4443" s="101"/>
      <c r="O4443" s="99"/>
      <c r="P4443" s="103"/>
      <c r="Q4443" s="104"/>
      <c r="R4443" s="50"/>
      <c r="S4443" s="105"/>
      <c r="T4443" s="106"/>
      <c r="U4443" s="107"/>
      <c r="V4443" s="108"/>
      <c r="W4443" s="107"/>
      <c r="X4443" s="107"/>
      <c r="AA4443" s="107"/>
      <c r="AB4443" s="110"/>
      <c r="AC4443" s="110"/>
      <c r="AE4443" s="105"/>
      <c r="AF4443" s="105"/>
      <c r="AR4443" s="112"/>
    </row>
    <row r="4444" spans="2:44" x14ac:dyDescent="0.25">
      <c r="B4444" s="1" t="str">
        <f>IF(I4444="","",
(IF(N4444=FİLTRE!$H$6,2,0)+IF(FİLTRE!$H$6="TOPLAM",2,0))
)</f>
        <v/>
      </c>
      <c r="C4444">
        <f>IF(FİLTRE!$M$5="",9,(IF(U4444&gt;=FİLTRE!$M$5,1,0)))</f>
        <v>1</v>
      </c>
      <c r="D4444" s="1">
        <f>IF(FİLTRE!$M$6="",9,(IF('SKT LİSTESİ'!P4444&lt;=FİLTRE!$M$6,1,0)))</f>
        <v>1</v>
      </c>
      <c r="E4444" s="25" t="str">
        <f>IF(I4444="","",(COUNTIFS($L$4:L4444,L4444)))</f>
        <v/>
      </c>
      <c r="F4444" s="13">
        <f>IF(OR(B4444&lt;&gt;2,C4444&lt;&gt;1,D4444&lt;&gt;1,H4444&lt;&gt;1),0,
COUNTIFS($B$4:B4444,2,$C$4:C4444,1,$D$4:D4444,1,$H$4:H4444,1))</f>
        <v>0</v>
      </c>
      <c r="G4444" s="26" t="str">
        <f>IF(I4444="","",(COUNTIF($E$4:E4444,E4444)))</f>
        <v/>
      </c>
      <c r="H4444" s="1">
        <f>IF(AND(J4444="SAYIM",FİLTRE!$H$5="RAFTA",U4444&lt;&gt;0),1,0)+
IF(AND(J4444="İADE DEPO",FİLTRE!$H$5="İADE DEPO"),1,0)+
IF(FİLTRE!$H$5="TÜMÜ",1,0)+
IF(AND(J4444="FİRMA İADE",FİLTRE!$H$5="FİRMA İADE"),1,0)+
IF(AND(J4444="İMHA",FİLTRE!$H$5="İMHA"),1,0)</f>
        <v>1</v>
      </c>
      <c r="I4444" s="99"/>
      <c r="J4444" s="100"/>
      <c r="K4444" s="100"/>
      <c r="L4444" s="101"/>
      <c r="M4444" s="102"/>
      <c r="N4444" s="101"/>
      <c r="O4444" s="99"/>
      <c r="P4444" s="103"/>
      <c r="Q4444" s="104"/>
      <c r="R4444" s="50"/>
      <c r="S4444" s="105"/>
      <c r="T4444" s="106"/>
      <c r="U4444" s="107"/>
      <c r="V4444" s="108"/>
      <c r="W4444" s="107"/>
      <c r="X4444" s="107"/>
      <c r="AA4444" s="107"/>
      <c r="AB4444" s="110"/>
      <c r="AC4444" s="110"/>
      <c r="AE4444" s="105"/>
      <c r="AF4444" s="105"/>
      <c r="AR4444" s="112"/>
    </row>
    <row r="4445" spans="2:44" x14ac:dyDescent="0.25">
      <c r="B4445" s="1" t="str">
        <f>IF(I4445="","",
(IF(N4445=FİLTRE!$H$6,2,0)+IF(FİLTRE!$H$6="TOPLAM",2,0))
)</f>
        <v/>
      </c>
      <c r="C4445">
        <f>IF(FİLTRE!$M$5="",9,(IF(U4445&gt;=FİLTRE!$M$5,1,0)))</f>
        <v>1</v>
      </c>
      <c r="D4445" s="1">
        <f>IF(FİLTRE!$M$6="",9,(IF('SKT LİSTESİ'!P4445&lt;=FİLTRE!$M$6,1,0)))</f>
        <v>1</v>
      </c>
      <c r="E4445" s="25" t="str">
        <f>IF(I4445="","",(COUNTIFS($L$4:L4445,L4445)))</f>
        <v/>
      </c>
      <c r="F4445" s="13">
        <f>IF(OR(B4445&lt;&gt;2,C4445&lt;&gt;1,D4445&lt;&gt;1,H4445&lt;&gt;1),0,
COUNTIFS($B$4:B4445,2,$C$4:C4445,1,$D$4:D4445,1,$H$4:H4445,1))</f>
        <v>0</v>
      </c>
      <c r="G4445" s="26" t="str">
        <f>IF(I4445="","",(COUNTIF($E$4:E4445,E4445)))</f>
        <v/>
      </c>
      <c r="H4445" s="1">
        <f>IF(AND(J4445="SAYIM",FİLTRE!$H$5="RAFTA",U4445&lt;&gt;0),1,0)+
IF(AND(J4445="İADE DEPO",FİLTRE!$H$5="İADE DEPO"),1,0)+
IF(FİLTRE!$H$5="TÜMÜ",1,0)+
IF(AND(J4445="FİRMA İADE",FİLTRE!$H$5="FİRMA İADE"),1,0)+
IF(AND(J4445="İMHA",FİLTRE!$H$5="İMHA"),1,0)</f>
        <v>1</v>
      </c>
      <c r="I4445" s="99"/>
      <c r="J4445" s="100"/>
      <c r="K4445" s="100"/>
      <c r="L4445" s="101"/>
      <c r="M4445" s="102"/>
      <c r="N4445" s="101"/>
      <c r="O4445" s="99"/>
      <c r="P4445" s="103"/>
      <c r="Q4445" s="104"/>
      <c r="R4445" s="50"/>
      <c r="S4445" s="105"/>
      <c r="T4445" s="106"/>
      <c r="U4445" s="107"/>
      <c r="V4445" s="108"/>
      <c r="W4445" s="107"/>
      <c r="X4445" s="107"/>
      <c r="AA4445" s="107"/>
      <c r="AB4445" s="110"/>
      <c r="AC4445" s="110"/>
      <c r="AE4445" s="105"/>
      <c r="AF4445" s="105"/>
      <c r="AR4445" s="112"/>
    </row>
    <row r="4446" spans="2:44" x14ac:dyDescent="0.25">
      <c r="B4446" s="1" t="str">
        <f>IF(I4446="","",
(IF(N4446=FİLTRE!$H$6,2,0)+IF(FİLTRE!$H$6="TOPLAM",2,0))
)</f>
        <v/>
      </c>
      <c r="C4446">
        <f>IF(FİLTRE!$M$5="",9,(IF(U4446&gt;=FİLTRE!$M$5,1,0)))</f>
        <v>1</v>
      </c>
      <c r="D4446" s="1">
        <f>IF(FİLTRE!$M$6="",9,(IF('SKT LİSTESİ'!P4446&lt;=FİLTRE!$M$6,1,0)))</f>
        <v>1</v>
      </c>
      <c r="E4446" s="25" t="str">
        <f>IF(I4446="","",(COUNTIFS($L$4:L4446,L4446)))</f>
        <v/>
      </c>
      <c r="F4446" s="13">
        <f>IF(OR(B4446&lt;&gt;2,C4446&lt;&gt;1,D4446&lt;&gt;1,H4446&lt;&gt;1),0,
COUNTIFS($B$4:B4446,2,$C$4:C4446,1,$D$4:D4446,1,$H$4:H4446,1))</f>
        <v>0</v>
      </c>
      <c r="G4446" s="26" t="str">
        <f>IF(I4446="","",(COUNTIF($E$4:E4446,E4446)))</f>
        <v/>
      </c>
      <c r="H4446" s="1">
        <f>IF(AND(J4446="SAYIM",FİLTRE!$H$5="RAFTA",U4446&lt;&gt;0),1,0)+
IF(AND(J4446="İADE DEPO",FİLTRE!$H$5="İADE DEPO"),1,0)+
IF(FİLTRE!$H$5="TÜMÜ",1,0)+
IF(AND(J4446="FİRMA İADE",FİLTRE!$H$5="FİRMA İADE"),1,0)+
IF(AND(J4446="İMHA",FİLTRE!$H$5="İMHA"),1,0)</f>
        <v>1</v>
      </c>
      <c r="I4446" s="99"/>
      <c r="J4446" s="100"/>
      <c r="K4446" s="100"/>
      <c r="L4446" s="101"/>
      <c r="M4446" s="102"/>
      <c r="N4446" s="101"/>
      <c r="O4446" s="99"/>
      <c r="P4446" s="103"/>
      <c r="Q4446" s="104"/>
      <c r="R4446" s="50"/>
      <c r="S4446" s="105"/>
      <c r="T4446" s="106"/>
      <c r="U4446" s="107"/>
      <c r="V4446" s="108"/>
      <c r="W4446" s="107"/>
      <c r="X4446" s="107"/>
      <c r="AA4446" s="107"/>
      <c r="AB4446" s="110"/>
      <c r="AC4446" s="110"/>
      <c r="AE4446" s="105"/>
      <c r="AF4446" s="105"/>
      <c r="AR4446" s="112"/>
    </row>
    <row r="4447" spans="2:44" x14ac:dyDescent="0.25">
      <c r="B4447" s="1" t="str">
        <f>IF(I4447="","",
(IF(N4447=FİLTRE!$H$6,2,0)+IF(FİLTRE!$H$6="TOPLAM",2,0))
)</f>
        <v/>
      </c>
      <c r="C4447">
        <f>IF(FİLTRE!$M$5="",9,(IF(U4447&gt;=FİLTRE!$M$5,1,0)))</f>
        <v>1</v>
      </c>
      <c r="D4447" s="1">
        <f>IF(FİLTRE!$M$6="",9,(IF('SKT LİSTESİ'!P4447&lt;=FİLTRE!$M$6,1,0)))</f>
        <v>1</v>
      </c>
      <c r="E4447" s="25" t="str">
        <f>IF(I4447="","",(COUNTIFS($L$4:L4447,L4447)))</f>
        <v/>
      </c>
      <c r="F4447" s="13">
        <f>IF(OR(B4447&lt;&gt;2,C4447&lt;&gt;1,D4447&lt;&gt;1,H4447&lt;&gt;1),0,
COUNTIFS($B$4:B4447,2,$C$4:C4447,1,$D$4:D4447,1,$H$4:H4447,1))</f>
        <v>0</v>
      </c>
      <c r="G4447" s="26" t="str">
        <f>IF(I4447="","",(COUNTIF($E$4:E4447,E4447)))</f>
        <v/>
      </c>
      <c r="H4447" s="1">
        <f>IF(AND(J4447="SAYIM",FİLTRE!$H$5="RAFTA",U4447&lt;&gt;0),1,0)+
IF(AND(J4447="İADE DEPO",FİLTRE!$H$5="İADE DEPO"),1,0)+
IF(FİLTRE!$H$5="TÜMÜ",1,0)+
IF(AND(J4447="FİRMA İADE",FİLTRE!$H$5="FİRMA İADE"),1,0)+
IF(AND(J4447="İMHA",FİLTRE!$H$5="İMHA"),1,0)</f>
        <v>1</v>
      </c>
      <c r="I4447" s="99"/>
      <c r="J4447" s="100"/>
      <c r="K4447" s="100"/>
      <c r="L4447" s="101"/>
      <c r="M4447" s="102"/>
      <c r="N4447" s="101"/>
      <c r="O4447" s="99"/>
      <c r="P4447" s="103"/>
      <c r="Q4447" s="104"/>
      <c r="R4447" s="50"/>
      <c r="S4447" s="105"/>
      <c r="T4447" s="106"/>
      <c r="U4447" s="107"/>
      <c r="V4447" s="108"/>
      <c r="W4447" s="107"/>
      <c r="X4447" s="107"/>
      <c r="AA4447" s="107"/>
      <c r="AB4447" s="110"/>
      <c r="AC4447" s="110"/>
      <c r="AE4447" s="105"/>
      <c r="AF4447" s="105"/>
      <c r="AR4447" s="112"/>
    </row>
    <row r="4448" spans="2:44" x14ac:dyDescent="0.25">
      <c r="B4448" s="1" t="str">
        <f>IF(I4448="","",
(IF(N4448=FİLTRE!$H$6,2,0)+IF(FİLTRE!$H$6="TOPLAM",2,0))
)</f>
        <v/>
      </c>
      <c r="C4448">
        <f>IF(FİLTRE!$M$5="",9,(IF(U4448&gt;=FİLTRE!$M$5,1,0)))</f>
        <v>1</v>
      </c>
      <c r="D4448" s="1">
        <f>IF(FİLTRE!$M$6="",9,(IF('SKT LİSTESİ'!P4448&lt;=FİLTRE!$M$6,1,0)))</f>
        <v>1</v>
      </c>
      <c r="E4448" s="25" t="str">
        <f>IF(I4448="","",(COUNTIFS($L$4:L4448,L4448)))</f>
        <v/>
      </c>
      <c r="F4448" s="13">
        <f>IF(OR(B4448&lt;&gt;2,C4448&lt;&gt;1,D4448&lt;&gt;1,H4448&lt;&gt;1),0,
COUNTIFS($B$4:B4448,2,$C$4:C4448,1,$D$4:D4448,1,$H$4:H4448,1))</f>
        <v>0</v>
      </c>
      <c r="G4448" s="26" t="str">
        <f>IF(I4448="","",(COUNTIF($E$4:E4448,E4448)))</f>
        <v/>
      </c>
      <c r="H4448" s="1">
        <f>IF(AND(J4448="SAYIM",FİLTRE!$H$5="RAFTA",U4448&lt;&gt;0),1,0)+
IF(AND(J4448="İADE DEPO",FİLTRE!$H$5="İADE DEPO"),1,0)+
IF(FİLTRE!$H$5="TÜMÜ",1,0)+
IF(AND(J4448="FİRMA İADE",FİLTRE!$H$5="FİRMA İADE"),1,0)+
IF(AND(J4448="İMHA",FİLTRE!$H$5="İMHA"),1,0)</f>
        <v>1</v>
      </c>
      <c r="I4448" s="99"/>
      <c r="J4448" s="100"/>
      <c r="K4448" s="100"/>
      <c r="L4448" s="101"/>
      <c r="M4448" s="102"/>
      <c r="N4448" s="101"/>
      <c r="O4448" s="99"/>
      <c r="P4448" s="103"/>
      <c r="Q4448" s="104"/>
      <c r="R4448" s="50"/>
      <c r="S4448" s="105"/>
      <c r="T4448" s="106"/>
      <c r="U4448" s="107"/>
      <c r="V4448" s="108"/>
      <c r="W4448" s="107"/>
      <c r="X4448" s="107"/>
      <c r="AA4448" s="107"/>
      <c r="AB4448" s="110"/>
      <c r="AC4448" s="110"/>
      <c r="AE4448" s="105"/>
      <c r="AF4448" s="105"/>
      <c r="AR4448" s="112"/>
    </row>
    <row r="4449" spans="2:44" x14ac:dyDescent="0.25">
      <c r="B4449" s="1" t="str">
        <f>IF(I4449="","",
(IF(N4449=FİLTRE!$H$6,2,0)+IF(FİLTRE!$H$6="TOPLAM",2,0))
)</f>
        <v/>
      </c>
      <c r="C4449">
        <f>IF(FİLTRE!$M$5="",9,(IF(U4449&gt;=FİLTRE!$M$5,1,0)))</f>
        <v>1</v>
      </c>
      <c r="D4449" s="1">
        <f>IF(FİLTRE!$M$6="",9,(IF('SKT LİSTESİ'!P4449&lt;=FİLTRE!$M$6,1,0)))</f>
        <v>1</v>
      </c>
      <c r="E4449" s="25" t="str">
        <f>IF(I4449="","",(COUNTIFS($L$4:L4449,L4449)))</f>
        <v/>
      </c>
      <c r="F4449" s="13">
        <f>IF(OR(B4449&lt;&gt;2,C4449&lt;&gt;1,D4449&lt;&gt;1,H4449&lt;&gt;1),0,
COUNTIFS($B$4:B4449,2,$C$4:C4449,1,$D$4:D4449,1,$H$4:H4449,1))</f>
        <v>0</v>
      </c>
      <c r="G4449" s="26" t="str">
        <f>IF(I4449="","",(COUNTIF($E$4:E4449,E4449)))</f>
        <v/>
      </c>
      <c r="H4449" s="1">
        <f>IF(AND(J4449="SAYIM",FİLTRE!$H$5="RAFTA",U4449&lt;&gt;0),1,0)+
IF(AND(J4449="İADE DEPO",FİLTRE!$H$5="İADE DEPO"),1,0)+
IF(FİLTRE!$H$5="TÜMÜ",1,0)+
IF(AND(J4449="FİRMA İADE",FİLTRE!$H$5="FİRMA İADE"),1,0)+
IF(AND(J4449="İMHA",FİLTRE!$H$5="İMHA"),1,0)</f>
        <v>1</v>
      </c>
      <c r="I4449" s="99"/>
      <c r="J4449" s="100"/>
      <c r="K4449" s="100"/>
      <c r="L4449" s="101"/>
      <c r="M4449" s="102"/>
      <c r="N4449" s="101"/>
      <c r="O4449" s="99"/>
      <c r="P4449" s="103"/>
      <c r="Q4449" s="104"/>
      <c r="R4449" s="50"/>
      <c r="S4449" s="105"/>
      <c r="T4449" s="106"/>
      <c r="U4449" s="107"/>
      <c r="V4449" s="108"/>
      <c r="W4449" s="107"/>
      <c r="X4449" s="107"/>
      <c r="AA4449" s="107"/>
      <c r="AB4449" s="110"/>
      <c r="AC4449" s="110"/>
      <c r="AE4449" s="105"/>
      <c r="AF4449" s="105"/>
      <c r="AR4449" s="112"/>
    </row>
    <row r="4450" spans="2:44" x14ac:dyDescent="0.25">
      <c r="B4450" s="1" t="str">
        <f>IF(I4450="","",
(IF(N4450=FİLTRE!$H$6,2,0)+IF(FİLTRE!$H$6="TOPLAM",2,0))
)</f>
        <v/>
      </c>
      <c r="C4450">
        <f>IF(FİLTRE!$M$5="",9,(IF(U4450&gt;=FİLTRE!$M$5,1,0)))</f>
        <v>1</v>
      </c>
      <c r="D4450" s="1">
        <f>IF(FİLTRE!$M$6="",9,(IF('SKT LİSTESİ'!P4450&lt;=FİLTRE!$M$6,1,0)))</f>
        <v>1</v>
      </c>
      <c r="E4450" s="25" t="str">
        <f>IF(I4450="","",(COUNTIFS($L$4:L4450,L4450)))</f>
        <v/>
      </c>
      <c r="F4450" s="13">
        <f>IF(OR(B4450&lt;&gt;2,C4450&lt;&gt;1,D4450&lt;&gt;1,H4450&lt;&gt;1),0,
COUNTIFS($B$4:B4450,2,$C$4:C4450,1,$D$4:D4450,1,$H$4:H4450,1))</f>
        <v>0</v>
      </c>
      <c r="G4450" s="26" t="str">
        <f>IF(I4450="","",(COUNTIF($E$4:E4450,E4450)))</f>
        <v/>
      </c>
      <c r="H4450" s="1">
        <f>IF(AND(J4450="SAYIM",FİLTRE!$H$5="RAFTA",U4450&lt;&gt;0),1,0)+
IF(AND(J4450="İADE DEPO",FİLTRE!$H$5="İADE DEPO"),1,0)+
IF(FİLTRE!$H$5="TÜMÜ",1,0)+
IF(AND(J4450="FİRMA İADE",FİLTRE!$H$5="FİRMA İADE"),1,0)+
IF(AND(J4450="İMHA",FİLTRE!$H$5="İMHA"),1,0)</f>
        <v>1</v>
      </c>
      <c r="I4450" s="99"/>
      <c r="J4450" s="100"/>
      <c r="K4450" s="100"/>
      <c r="L4450" s="101"/>
      <c r="M4450" s="102"/>
      <c r="N4450" s="101"/>
      <c r="O4450" s="99"/>
      <c r="P4450" s="103"/>
      <c r="Q4450" s="104"/>
      <c r="R4450" s="50"/>
      <c r="S4450" s="105"/>
      <c r="T4450" s="106"/>
      <c r="U4450" s="107"/>
      <c r="V4450" s="108"/>
      <c r="W4450" s="107"/>
      <c r="X4450" s="107"/>
      <c r="AA4450" s="107"/>
      <c r="AB4450" s="110"/>
      <c r="AC4450" s="110"/>
      <c r="AE4450" s="105"/>
      <c r="AF4450" s="105"/>
      <c r="AR4450" s="112"/>
    </row>
    <row r="4451" spans="2:44" x14ac:dyDescent="0.25">
      <c r="B4451" s="1" t="str">
        <f>IF(I4451="","",
(IF(N4451=FİLTRE!$H$6,2,0)+IF(FİLTRE!$H$6="TOPLAM",2,0))
)</f>
        <v/>
      </c>
      <c r="C4451">
        <f>IF(FİLTRE!$M$5="",9,(IF(U4451&gt;=FİLTRE!$M$5,1,0)))</f>
        <v>1</v>
      </c>
      <c r="D4451" s="1">
        <f>IF(FİLTRE!$M$6="",9,(IF('SKT LİSTESİ'!P4451&lt;=FİLTRE!$M$6,1,0)))</f>
        <v>1</v>
      </c>
      <c r="E4451" s="25" t="str">
        <f>IF(I4451="","",(COUNTIFS($L$4:L4451,L4451)))</f>
        <v/>
      </c>
      <c r="F4451" s="13">
        <f>IF(OR(B4451&lt;&gt;2,C4451&lt;&gt;1,D4451&lt;&gt;1,H4451&lt;&gt;1),0,
COUNTIFS($B$4:B4451,2,$C$4:C4451,1,$D$4:D4451,1,$H$4:H4451,1))</f>
        <v>0</v>
      </c>
      <c r="G4451" s="26" t="str">
        <f>IF(I4451="","",(COUNTIF($E$4:E4451,E4451)))</f>
        <v/>
      </c>
      <c r="H4451" s="1">
        <f>IF(AND(J4451="SAYIM",FİLTRE!$H$5="RAFTA",U4451&lt;&gt;0),1,0)+
IF(AND(J4451="İADE DEPO",FİLTRE!$H$5="İADE DEPO"),1,0)+
IF(FİLTRE!$H$5="TÜMÜ",1,0)+
IF(AND(J4451="FİRMA İADE",FİLTRE!$H$5="FİRMA İADE"),1,0)+
IF(AND(J4451="İMHA",FİLTRE!$H$5="İMHA"),1,0)</f>
        <v>1</v>
      </c>
      <c r="I4451" s="99"/>
      <c r="J4451" s="100"/>
      <c r="K4451" s="100"/>
      <c r="L4451" s="101"/>
      <c r="M4451" s="102"/>
      <c r="N4451" s="101"/>
      <c r="O4451" s="99"/>
      <c r="P4451" s="103"/>
      <c r="Q4451" s="104"/>
      <c r="R4451" s="50"/>
      <c r="S4451" s="105"/>
      <c r="T4451" s="106"/>
      <c r="U4451" s="107"/>
      <c r="V4451" s="108"/>
      <c r="W4451" s="107"/>
      <c r="X4451" s="107"/>
      <c r="AA4451" s="107"/>
      <c r="AB4451" s="110"/>
      <c r="AC4451" s="110"/>
      <c r="AE4451" s="105"/>
      <c r="AF4451" s="105"/>
      <c r="AR4451" s="112"/>
    </row>
    <row r="4452" spans="2:44" x14ac:dyDescent="0.25">
      <c r="B4452" s="1" t="str">
        <f>IF(I4452="","",
(IF(N4452=FİLTRE!$H$6,2,0)+IF(FİLTRE!$H$6="TOPLAM",2,0))
)</f>
        <v/>
      </c>
      <c r="C4452">
        <f>IF(FİLTRE!$M$5="",9,(IF(U4452&gt;=FİLTRE!$M$5,1,0)))</f>
        <v>1</v>
      </c>
      <c r="D4452" s="1">
        <f>IF(FİLTRE!$M$6="",9,(IF('SKT LİSTESİ'!P4452&lt;=FİLTRE!$M$6,1,0)))</f>
        <v>1</v>
      </c>
      <c r="E4452" s="25" t="str">
        <f>IF(I4452="","",(COUNTIFS($L$4:L4452,L4452)))</f>
        <v/>
      </c>
      <c r="F4452" s="13">
        <f>IF(OR(B4452&lt;&gt;2,C4452&lt;&gt;1,D4452&lt;&gt;1,H4452&lt;&gt;1),0,
COUNTIFS($B$4:B4452,2,$C$4:C4452,1,$D$4:D4452,1,$H$4:H4452,1))</f>
        <v>0</v>
      </c>
      <c r="G4452" s="26" t="str">
        <f>IF(I4452="","",(COUNTIF($E$4:E4452,E4452)))</f>
        <v/>
      </c>
      <c r="H4452" s="1">
        <f>IF(AND(J4452="SAYIM",FİLTRE!$H$5="RAFTA",U4452&lt;&gt;0),1,0)+
IF(AND(J4452="İADE DEPO",FİLTRE!$H$5="İADE DEPO"),1,0)+
IF(FİLTRE!$H$5="TÜMÜ",1,0)+
IF(AND(J4452="FİRMA İADE",FİLTRE!$H$5="FİRMA İADE"),1,0)+
IF(AND(J4452="İMHA",FİLTRE!$H$5="İMHA"),1,0)</f>
        <v>1</v>
      </c>
      <c r="I4452" s="99"/>
      <c r="J4452" s="100"/>
      <c r="K4452" s="100"/>
      <c r="L4452" s="101"/>
      <c r="M4452" s="102"/>
      <c r="N4452" s="101"/>
      <c r="O4452" s="99"/>
      <c r="P4452" s="103"/>
      <c r="Q4452" s="104"/>
      <c r="R4452" s="50"/>
      <c r="S4452" s="105"/>
      <c r="T4452" s="106"/>
      <c r="U4452" s="107"/>
      <c r="V4452" s="108"/>
      <c r="W4452" s="107"/>
      <c r="X4452" s="107"/>
      <c r="AA4452" s="107"/>
      <c r="AB4452" s="110"/>
      <c r="AC4452" s="110"/>
      <c r="AE4452" s="105"/>
      <c r="AF4452" s="105"/>
      <c r="AR4452" s="112"/>
    </row>
    <row r="4453" spans="2:44" x14ac:dyDescent="0.25">
      <c r="B4453" s="1" t="str">
        <f>IF(I4453="","",
(IF(N4453=FİLTRE!$H$6,2,0)+IF(FİLTRE!$H$6="TOPLAM",2,0))
)</f>
        <v/>
      </c>
      <c r="C4453">
        <f>IF(FİLTRE!$M$5="",9,(IF(U4453&gt;=FİLTRE!$M$5,1,0)))</f>
        <v>1</v>
      </c>
      <c r="D4453" s="1">
        <f>IF(FİLTRE!$M$6="",9,(IF('SKT LİSTESİ'!P4453&lt;=FİLTRE!$M$6,1,0)))</f>
        <v>1</v>
      </c>
      <c r="E4453" s="25" t="str">
        <f>IF(I4453="","",(COUNTIFS($L$4:L4453,L4453)))</f>
        <v/>
      </c>
      <c r="F4453" s="13">
        <f>IF(OR(B4453&lt;&gt;2,C4453&lt;&gt;1,D4453&lt;&gt;1,H4453&lt;&gt;1),0,
COUNTIFS($B$4:B4453,2,$C$4:C4453,1,$D$4:D4453,1,$H$4:H4453,1))</f>
        <v>0</v>
      </c>
      <c r="G4453" s="26" t="str">
        <f>IF(I4453="","",(COUNTIF($E$4:E4453,E4453)))</f>
        <v/>
      </c>
      <c r="H4453" s="1">
        <f>IF(AND(J4453="SAYIM",FİLTRE!$H$5="RAFTA",U4453&lt;&gt;0),1,0)+
IF(AND(J4453="İADE DEPO",FİLTRE!$H$5="İADE DEPO"),1,0)+
IF(FİLTRE!$H$5="TÜMÜ",1,0)+
IF(AND(J4453="FİRMA İADE",FİLTRE!$H$5="FİRMA İADE"),1,0)+
IF(AND(J4453="İMHA",FİLTRE!$H$5="İMHA"),1,0)</f>
        <v>1</v>
      </c>
      <c r="I4453" s="99"/>
      <c r="J4453" s="100"/>
      <c r="K4453" s="100"/>
      <c r="L4453" s="101"/>
      <c r="M4453" s="102"/>
      <c r="N4453" s="101"/>
      <c r="O4453" s="99"/>
      <c r="P4453" s="103"/>
      <c r="Q4453" s="104"/>
      <c r="R4453" s="50"/>
      <c r="S4453" s="105"/>
      <c r="T4453" s="106"/>
      <c r="U4453" s="107"/>
      <c r="V4453" s="108"/>
      <c r="W4453" s="107"/>
      <c r="X4453" s="107"/>
      <c r="AA4453" s="107"/>
      <c r="AB4453" s="110"/>
      <c r="AC4453" s="110"/>
      <c r="AE4453" s="105"/>
      <c r="AF4453" s="105"/>
      <c r="AR4453" s="112"/>
    </row>
    <row r="4454" spans="2:44" x14ac:dyDescent="0.25">
      <c r="B4454" s="1" t="str">
        <f>IF(I4454="","",
(IF(N4454=FİLTRE!$H$6,2,0)+IF(FİLTRE!$H$6="TOPLAM",2,0))
)</f>
        <v/>
      </c>
      <c r="C4454">
        <f>IF(FİLTRE!$M$5="",9,(IF(U4454&gt;=FİLTRE!$M$5,1,0)))</f>
        <v>1</v>
      </c>
      <c r="D4454" s="1">
        <f>IF(FİLTRE!$M$6="",9,(IF('SKT LİSTESİ'!P4454&lt;=FİLTRE!$M$6,1,0)))</f>
        <v>1</v>
      </c>
      <c r="E4454" s="25" t="str">
        <f>IF(I4454="","",(COUNTIFS($L$4:L4454,L4454)))</f>
        <v/>
      </c>
      <c r="F4454" s="13">
        <f>IF(OR(B4454&lt;&gt;2,C4454&lt;&gt;1,D4454&lt;&gt;1,H4454&lt;&gt;1),0,
COUNTIFS($B$4:B4454,2,$C$4:C4454,1,$D$4:D4454,1,$H$4:H4454,1))</f>
        <v>0</v>
      </c>
      <c r="G4454" s="26" t="str">
        <f>IF(I4454="","",(COUNTIF($E$4:E4454,E4454)))</f>
        <v/>
      </c>
      <c r="H4454" s="1">
        <f>IF(AND(J4454="SAYIM",FİLTRE!$H$5="RAFTA",U4454&lt;&gt;0),1,0)+
IF(AND(J4454="İADE DEPO",FİLTRE!$H$5="İADE DEPO"),1,0)+
IF(FİLTRE!$H$5="TÜMÜ",1,0)+
IF(AND(J4454="FİRMA İADE",FİLTRE!$H$5="FİRMA İADE"),1,0)+
IF(AND(J4454="İMHA",FİLTRE!$H$5="İMHA"),1,0)</f>
        <v>1</v>
      </c>
      <c r="I4454" s="99"/>
      <c r="J4454" s="100"/>
      <c r="K4454" s="100"/>
      <c r="L4454" s="101"/>
      <c r="M4454" s="102"/>
      <c r="N4454" s="101"/>
      <c r="O4454" s="99"/>
      <c r="P4454" s="103"/>
      <c r="Q4454" s="104"/>
      <c r="R4454" s="50"/>
      <c r="S4454" s="105"/>
      <c r="T4454" s="106"/>
      <c r="U4454" s="107"/>
      <c r="V4454" s="108"/>
      <c r="W4454" s="107"/>
      <c r="X4454" s="107"/>
      <c r="AA4454" s="107"/>
      <c r="AB4454" s="110"/>
      <c r="AC4454" s="110"/>
      <c r="AE4454" s="105"/>
      <c r="AF4454" s="105"/>
      <c r="AR4454" s="112"/>
    </row>
    <row r="4455" spans="2:44" x14ac:dyDescent="0.25">
      <c r="B4455" s="1" t="str">
        <f>IF(I4455="","",
(IF(N4455=FİLTRE!$H$6,2,0)+IF(FİLTRE!$H$6="TOPLAM",2,0))
)</f>
        <v/>
      </c>
      <c r="C4455">
        <f>IF(FİLTRE!$M$5="",9,(IF(U4455&gt;=FİLTRE!$M$5,1,0)))</f>
        <v>1</v>
      </c>
      <c r="D4455" s="1">
        <f>IF(FİLTRE!$M$6="",9,(IF('SKT LİSTESİ'!P4455&lt;=FİLTRE!$M$6,1,0)))</f>
        <v>1</v>
      </c>
      <c r="E4455" s="25" t="str">
        <f>IF(I4455="","",(COUNTIFS($L$4:L4455,L4455)))</f>
        <v/>
      </c>
      <c r="F4455" s="13">
        <f>IF(OR(B4455&lt;&gt;2,C4455&lt;&gt;1,D4455&lt;&gt;1,H4455&lt;&gt;1),0,
COUNTIFS($B$4:B4455,2,$C$4:C4455,1,$D$4:D4455,1,$H$4:H4455,1))</f>
        <v>0</v>
      </c>
      <c r="G4455" s="26" t="str">
        <f>IF(I4455="","",(COUNTIF($E$4:E4455,E4455)))</f>
        <v/>
      </c>
      <c r="H4455" s="1">
        <f>IF(AND(J4455="SAYIM",FİLTRE!$H$5="RAFTA",U4455&lt;&gt;0),1,0)+
IF(AND(J4455="İADE DEPO",FİLTRE!$H$5="İADE DEPO"),1,0)+
IF(FİLTRE!$H$5="TÜMÜ",1,0)+
IF(AND(J4455="FİRMA İADE",FİLTRE!$H$5="FİRMA İADE"),1,0)+
IF(AND(J4455="İMHA",FİLTRE!$H$5="İMHA"),1,0)</f>
        <v>1</v>
      </c>
      <c r="I4455" s="99"/>
      <c r="J4455" s="100"/>
      <c r="K4455" s="100"/>
      <c r="L4455" s="101"/>
      <c r="M4455" s="102"/>
      <c r="N4455" s="101"/>
      <c r="O4455" s="99"/>
      <c r="P4455" s="103"/>
      <c r="Q4455" s="104"/>
      <c r="R4455" s="50"/>
      <c r="S4455" s="105"/>
      <c r="T4455" s="106"/>
      <c r="U4455" s="107"/>
      <c r="V4455" s="108"/>
      <c r="W4455" s="107"/>
      <c r="X4455" s="107"/>
      <c r="AA4455" s="107"/>
      <c r="AB4455" s="110"/>
      <c r="AC4455" s="110"/>
      <c r="AE4455" s="105"/>
      <c r="AF4455" s="105"/>
      <c r="AR4455" s="112"/>
    </row>
    <row r="4456" spans="2:44" x14ac:dyDescent="0.25">
      <c r="B4456" s="1" t="str">
        <f>IF(I4456="","",
(IF(N4456=FİLTRE!$H$6,2,0)+IF(FİLTRE!$H$6="TOPLAM",2,0))
)</f>
        <v/>
      </c>
      <c r="C4456">
        <f>IF(FİLTRE!$M$5="",9,(IF(U4456&gt;=FİLTRE!$M$5,1,0)))</f>
        <v>1</v>
      </c>
      <c r="D4456" s="1">
        <f>IF(FİLTRE!$M$6="",9,(IF('SKT LİSTESİ'!P4456&lt;=FİLTRE!$M$6,1,0)))</f>
        <v>1</v>
      </c>
      <c r="E4456" s="25" t="str">
        <f>IF(I4456="","",(COUNTIFS($L$4:L4456,L4456)))</f>
        <v/>
      </c>
      <c r="F4456" s="13">
        <f>IF(OR(B4456&lt;&gt;2,C4456&lt;&gt;1,D4456&lt;&gt;1,H4456&lt;&gt;1),0,
COUNTIFS($B$4:B4456,2,$C$4:C4456,1,$D$4:D4456,1,$H$4:H4456,1))</f>
        <v>0</v>
      </c>
      <c r="G4456" s="26" t="str">
        <f>IF(I4456="","",(COUNTIF($E$4:E4456,E4456)))</f>
        <v/>
      </c>
      <c r="H4456" s="1">
        <f>IF(AND(J4456="SAYIM",FİLTRE!$H$5="RAFTA",U4456&lt;&gt;0),1,0)+
IF(AND(J4456="İADE DEPO",FİLTRE!$H$5="İADE DEPO"),1,0)+
IF(FİLTRE!$H$5="TÜMÜ",1,0)+
IF(AND(J4456="FİRMA İADE",FİLTRE!$H$5="FİRMA İADE"),1,0)+
IF(AND(J4456="İMHA",FİLTRE!$H$5="İMHA"),1,0)</f>
        <v>1</v>
      </c>
      <c r="I4456" s="99"/>
      <c r="J4456" s="100"/>
      <c r="K4456" s="100"/>
      <c r="L4456" s="101"/>
      <c r="M4456" s="102"/>
      <c r="N4456" s="101"/>
      <c r="O4456" s="99"/>
      <c r="P4456" s="103"/>
      <c r="Q4456" s="104"/>
      <c r="R4456" s="50"/>
      <c r="S4456" s="105"/>
      <c r="T4456" s="106"/>
      <c r="U4456" s="107"/>
      <c r="V4456" s="108"/>
      <c r="W4456" s="107"/>
      <c r="X4456" s="107"/>
      <c r="AA4456" s="107"/>
      <c r="AB4456" s="110"/>
      <c r="AC4456" s="110"/>
      <c r="AE4456" s="105"/>
      <c r="AF4456" s="105"/>
      <c r="AR4456" s="112"/>
    </row>
    <row r="4457" spans="2:44" x14ac:dyDescent="0.25">
      <c r="B4457" s="1" t="str">
        <f>IF(I4457="","",
(IF(N4457=FİLTRE!$H$6,2,0)+IF(FİLTRE!$H$6="TOPLAM",2,0))
)</f>
        <v/>
      </c>
      <c r="C4457">
        <f>IF(FİLTRE!$M$5="",9,(IF(U4457&gt;=FİLTRE!$M$5,1,0)))</f>
        <v>1</v>
      </c>
      <c r="D4457" s="1">
        <f>IF(FİLTRE!$M$6="",9,(IF('SKT LİSTESİ'!P4457&lt;=FİLTRE!$M$6,1,0)))</f>
        <v>1</v>
      </c>
      <c r="E4457" s="25" t="str">
        <f>IF(I4457="","",(COUNTIFS($L$4:L4457,L4457)))</f>
        <v/>
      </c>
      <c r="F4457" s="13">
        <f>IF(OR(B4457&lt;&gt;2,C4457&lt;&gt;1,D4457&lt;&gt;1,H4457&lt;&gt;1),0,
COUNTIFS($B$4:B4457,2,$C$4:C4457,1,$D$4:D4457,1,$H$4:H4457,1))</f>
        <v>0</v>
      </c>
      <c r="G4457" s="26" t="str">
        <f>IF(I4457="","",(COUNTIF($E$4:E4457,E4457)))</f>
        <v/>
      </c>
      <c r="H4457" s="1">
        <f>IF(AND(J4457="SAYIM",FİLTRE!$H$5="RAFTA",U4457&lt;&gt;0),1,0)+
IF(AND(J4457="İADE DEPO",FİLTRE!$H$5="İADE DEPO"),1,0)+
IF(FİLTRE!$H$5="TÜMÜ",1,0)+
IF(AND(J4457="FİRMA İADE",FİLTRE!$H$5="FİRMA İADE"),1,0)+
IF(AND(J4457="İMHA",FİLTRE!$H$5="İMHA"),1,0)</f>
        <v>1</v>
      </c>
      <c r="I4457" s="99"/>
      <c r="J4457" s="100"/>
      <c r="K4457" s="100"/>
      <c r="L4457" s="101"/>
      <c r="M4457" s="102"/>
      <c r="N4457" s="101"/>
      <c r="O4457" s="99"/>
      <c r="P4457" s="103"/>
      <c r="Q4457" s="104"/>
      <c r="R4457" s="50"/>
      <c r="S4457" s="105"/>
      <c r="T4457" s="106"/>
      <c r="U4457" s="107"/>
      <c r="V4457" s="108"/>
      <c r="W4457" s="107"/>
      <c r="X4457" s="107"/>
      <c r="AA4457" s="107"/>
      <c r="AB4457" s="110"/>
      <c r="AC4457" s="110"/>
      <c r="AE4457" s="105"/>
      <c r="AF4457" s="105"/>
      <c r="AR4457" s="112"/>
    </row>
    <row r="4458" spans="2:44" x14ac:dyDescent="0.25">
      <c r="B4458" s="1" t="str">
        <f>IF(I4458="","",
(IF(N4458=FİLTRE!$H$6,2,0)+IF(FİLTRE!$H$6="TOPLAM",2,0))
)</f>
        <v/>
      </c>
      <c r="C4458">
        <f>IF(FİLTRE!$M$5="",9,(IF(U4458&gt;=FİLTRE!$M$5,1,0)))</f>
        <v>1</v>
      </c>
      <c r="D4458" s="1">
        <f>IF(FİLTRE!$M$6="",9,(IF('SKT LİSTESİ'!P4458&lt;=FİLTRE!$M$6,1,0)))</f>
        <v>1</v>
      </c>
      <c r="E4458" s="25" t="str">
        <f>IF(I4458="","",(COUNTIFS($L$4:L4458,L4458)))</f>
        <v/>
      </c>
      <c r="F4458" s="13">
        <f>IF(OR(B4458&lt;&gt;2,C4458&lt;&gt;1,D4458&lt;&gt;1,H4458&lt;&gt;1),0,
COUNTIFS($B$4:B4458,2,$C$4:C4458,1,$D$4:D4458,1,$H$4:H4458,1))</f>
        <v>0</v>
      </c>
      <c r="G4458" s="26" t="str">
        <f>IF(I4458="","",(COUNTIF($E$4:E4458,E4458)))</f>
        <v/>
      </c>
      <c r="H4458" s="1">
        <f>IF(AND(J4458="SAYIM",FİLTRE!$H$5="RAFTA",U4458&lt;&gt;0),1,0)+
IF(AND(J4458="İADE DEPO",FİLTRE!$H$5="İADE DEPO"),1,0)+
IF(FİLTRE!$H$5="TÜMÜ",1,0)+
IF(AND(J4458="FİRMA İADE",FİLTRE!$H$5="FİRMA İADE"),1,0)+
IF(AND(J4458="İMHA",FİLTRE!$H$5="İMHA"),1,0)</f>
        <v>1</v>
      </c>
      <c r="I4458" s="99"/>
      <c r="J4458" s="100"/>
      <c r="K4458" s="100"/>
      <c r="L4458" s="101"/>
      <c r="M4458" s="102"/>
      <c r="N4458" s="101"/>
      <c r="O4458" s="99"/>
      <c r="P4458" s="103"/>
      <c r="Q4458" s="104"/>
      <c r="R4458" s="50"/>
      <c r="S4458" s="105"/>
      <c r="T4458" s="106"/>
      <c r="U4458" s="107"/>
      <c r="V4458" s="108"/>
      <c r="W4458" s="107"/>
      <c r="X4458" s="107"/>
      <c r="AA4458" s="107"/>
      <c r="AB4458" s="110"/>
      <c r="AC4458" s="110"/>
      <c r="AE4458" s="105"/>
      <c r="AF4458" s="105"/>
      <c r="AR4458" s="112"/>
    </row>
    <row r="4459" spans="2:44" x14ac:dyDescent="0.25">
      <c r="B4459" s="1" t="str">
        <f>IF(I4459="","",
(IF(N4459=FİLTRE!$H$6,2,0)+IF(FİLTRE!$H$6="TOPLAM",2,0))
)</f>
        <v/>
      </c>
      <c r="C4459">
        <f>IF(FİLTRE!$M$5="",9,(IF(U4459&gt;=FİLTRE!$M$5,1,0)))</f>
        <v>1</v>
      </c>
      <c r="D4459" s="1">
        <f>IF(FİLTRE!$M$6="",9,(IF('SKT LİSTESİ'!P4459&lt;=FİLTRE!$M$6,1,0)))</f>
        <v>1</v>
      </c>
      <c r="E4459" s="25" t="str">
        <f>IF(I4459="","",(COUNTIFS($L$4:L4459,L4459)))</f>
        <v/>
      </c>
      <c r="F4459" s="13">
        <f>IF(OR(B4459&lt;&gt;2,C4459&lt;&gt;1,D4459&lt;&gt;1,H4459&lt;&gt;1),0,
COUNTIFS($B$4:B4459,2,$C$4:C4459,1,$D$4:D4459,1,$H$4:H4459,1))</f>
        <v>0</v>
      </c>
      <c r="G4459" s="26" t="str">
        <f>IF(I4459="","",(COUNTIF($E$4:E4459,E4459)))</f>
        <v/>
      </c>
      <c r="H4459" s="1">
        <f>IF(AND(J4459="SAYIM",FİLTRE!$H$5="RAFTA",U4459&lt;&gt;0),1,0)+
IF(AND(J4459="İADE DEPO",FİLTRE!$H$5="İADE DEPO"),1,0)+
IF(FİLTRE!$H$5="TÜMÜ",1,0)+
IF(AND(J4459="FİRMA İADE",FİLTRE!$H$5="FİRMA İADE"),1,0)+
IF(AND(J4459="İMHA",FİLTRE!$H$5="İMHA"),1,0)</f>
        <v>1</v>
      </c>
      <c r="I4459" s="99"/>
      <c r="J4459" s="100"/>
      <c r="K4459" s="100"/>
      <c r="L4459" s="101"/>
      <c r="M4459" s="102"/>
      <c r="N4459" s="101"/>
      <c r="O4459" s="99"/>
      <c r="P4459" s="103"/>
      <c r="Q4459" s="104"/>
      <c r="R4459" s="50"/>
      <c r="S4459" s="105"/>
      <c r="T4459" s="106"/>
      <c r="U4459" s="107"/>
      <c r="V4459" s="108"/>
      <c r="W4459" s="107"/>
      <c r="X4459" s="107"/>
      <c r="AA4459" s="107"/>
      <c r="AB4459" s="110"/>
      <c r="AC4459" s="110"/>
      <c r="AE4459" s="105"/>
      <c r="AF4459" s="105"/>
      <c r="AR4459" s="112"/>
    </row>
    <row r="4460" spans="2:44" x14ac:dyDescent="0.25">
      <c r="B4460" s="1" t="str">
        <f>IF(I4460="","",
(IF(N4460=FİLTRE!$H$6,2,0)+IF(FİLTRE!$H$6="TOPLAM",2,0))
)</f>
        <v/>
      </c>
      <c r="C4460">
        <f>IF(FİLTRE!$M$5="",9,(IF(U4460&gt;=FİLTRE!$M$5,1,0)))</f>
        <v>1</v>
      </c>
      <c r="D4460" s="1">
        <f>IF(FİLTRE!$M$6="",9,(IF('SKT LİSTESİ'!P4460&lt;=FİLTRE!$M$6,1,0)))</f>
        <v>1</v>
      </c>
      <c r="E4460" s="25" t="str">
        <f>IF(I4460="","",(COUNTIFS($L$4:L4460,L4460)))</f>
        <v/>
      </c>
      <c r="F4460" s="13">
        <f>IF(OR(B4460&lt;&gt;2,C4460&lt;&gt;1,D4460&lt;&gt;1,H4460&lt;&gt;1),0,
COUNTIFS($B$4:B4460,2,$C$4:C4460,1,$D$4:D4460,1,$H$4:H4460,1))</f>
        <v>0</v>
      </c>
      <c r="G4460" s="26" t="str">
        <f>IF(I4460="","",(COUNTIF($E$4:E4460,E4460)))</f>
        <v/>
      </c>
      <c r="H4460" s="1">
        <f>IF(AND(J4460="SAYIM",FİLTRE!$H$5="RAFTA",U4460&lt;&gt;0),1,0)+
IF(AND(J4460="İADE DEPO",FİLTRE!$H$5="İADE DEPO"),1,0)+
IF(FİLTRE!$H$5="TÜMÜ",1,0)+
IF(AND(J4460="FİRMA İADE",FİLTRE!$H$5="FİRMA İADE"),1,0)+
IF(AND(J4460="İMHA",FİLTRE!$H$5="İMHA"),1,0)</f>
        <v>1</v>
      </c>
      <c r="I4460" s="99"/>
      <c r="J4460" s="100"/>
      <c r="K4460" s="100"/>
      <c r="L4460" s="101"/>
      <c r="M4460" s="102"/>
      <c r="N4460" s="101"/>
      <c r="O4460" s="99"/>
      <c r="P4460" s="103"/>
      <c r="Q4460" s="104"/>
      <c r="R4460" s="50"/>
      <c r="S4460" s="105"/>
      <c r="T4460" s="106"/>
      <c r="U4460" s="107"/>
      <c r="V4460" s="108"/>
      <c r="W4460" s="107"/>
      <c r="X4460" s="107"/>
      <c r="AA4460" s="107"/>
      <c r="AB4460" s="110"/>
      <c r="AC4460" s="110"/>
      <c r="AE4460" s="105"/>
      <c r="AF4460" s="105"/>
      <c r="AR4460" s="112"/>
    </row>
    <row r="4461" spans="2:44" x14ac:dyDescent="0.25">
      <c r="B4461" s="1" t="str">
        <f>IF(I4461="","",
(IF(N4461=FİLTRE!$H$6,2,0)+IF(FİLTRE!$H$6="TOPLAM",2,0))
)</f>
        <v/>
      </c>
      <c r="C4461">
        <f>IF(FİLTRE!$M$5="",9,(IF(U4461&gt;=FİLTRE!$M$5,1,0)))</f>
        <v>1</v>
      </c>
      <c r="D4461" s="1">
        <f>IF(FİLTRE!$M$6="",9,(IF('SKT LİSTESİ'!P4461&lt;=FİLTRE!$M$6,1,0)))</f>
        <v>1</v>
      </c>
      <c r="E4461" s="25" t="str">
        <f>IF(I4461="","",(COUNTIFS($L$4:L4461,L4461)))</f>
        <v/>
      </c>
      <c r="F4461" s="13">
        <f>IF(OR(B4461&lt;&gt;2,C4461&lt;&gt;1,D4461&lt;&gt;1,H4461&lt;&gt;1),0,
COUNTIFS($B$4:B4461,2,$C$4:C4461,1,$D$4:D4461,1,$H$4:H4461,1))</f>
        <v>0</v>
      </c>
      <c r="G4461" s="26" t="str">
        <f>IF(I4461="","",(COUNTIF($E$4:E4461,E4461)))</f>
        <v/>
      </c>
      <c r="H4461" s="1">
        <f>IF(AND(J4461="SAYIM",FİLTRE!$H$5="RAFTA",U4461&lt;&gt;0),1,0)+
IF(AND(J4461="İADE DEPO",FİLTRE!$H$5="İADE DEPO"),1,0)+
IF(FİLTRE!$H$5="TÜMÜ",1,0)+
IF(AND(J4461="FİRMA İADE",FİLTRE!$H$5="FİRMA İADE"),1,0)+
IF(AND(J4461="İMHA",FİLTRE!$H$5="İMHA"),1,0)</f>
        <v>1</v>
      </c>
      <c r="I4461" s="99"/>
      <c r="J4461" s="100"/>
      <c r="K4461" s="100"/>
      <c r="L4461" s="101"/>
      <c r="M4461" s="102"/>
      <c r="N4461" s="101"/>
      <c r="O4461" s="99"/>
      <c r="P4461" s="103"/>
      <c r="Q4461" s="104"/>
      <c r="R4461" s="50"/>
      <c r="S4461" s="105"/>
      <c r="T4461" s="106"/>
      <c r="U4461" s="107"/>
      <c r="V4461" s="108"/>
      <c r="W4461" s="107"/>
      <c r="X4461" s="107"/>
      <c r="AA4461" s="107"/>
      <c r="AB4461" s="110"/>
      <c r="AC4461" s="110"/>
      <c r="AE4461" s="105"/>
      <c r="AF4461" s="105"/>
      <c r="AR4461" s="112"/>
    </row>
    <row r="4462" spans="2:44" x14ac:dyDescent="0.25">
      <c r="B4462" s="1" t="str">
        <f>IF(I4462="","",
(IF(N4462=FİLTRE!$H$6,2,0)+IF(FİLTRE!$H$6="TOPLAM",2,0))
)</f>
        <v/>
      </c>
      <c r="C4462">
        <f>IF(FİLTRE!$M$5="",9,(IF(U4462&gt;=FİLTRE!$M$5,1,0)))</f>
        <v>1</v>
      </c>
      <c r="D4462" s="1">
        <f>IF(FİLTRE!$M$6="",9,(IF('SKT LİSTESİ'!P4462&lt;=FİLTRE!$M$6,1,0)))</f>
        <v>1</v>
      </c>
      <c r="E4462" s="25" t="str">
        <f>IF(I4462="","",(COUNTIFS($L$4:L4462,L4462)))</f>
        <v/>
      </c>
      <c r="F4462" s="13">
        <f>IF(OR(B4462&lt;&gt;2,C4462&lt;&gt;1,D4462&lt;&gt;1,H4462&lt;&gt;1),0,
COUNTIFS($B$4:B4462,2,$C$4:C4462,1,$D$4:D4462,1,$H$4:H4462,1))</f>
        <v>0</v>
      </c>
      <c r="G4462" s="26" t="str">
        <f>IF(I4462="","",(COUNTIF($E$4:E4462,E4462)))</f>
        <v/>
      </c>
      <c r="H4462" s="1">
        <f>IF(AND(J4462="SAYIM",FİLTRE!$H$5="RAFTA",U4462&lt;&gt;0),1,0)+
IF(AND(J4462="İADE DEPO",FİLTRE!$H$5="İADE DEPO"),1,0)+
IF(FİLTRE!$H$5="TÜMÜ",1,0)+
IF(AND(J4462="FİRMA İADE",FİLTRE!$H$5="FİRMA İADE"),1,0)+
IF(AND(J4462="İMHA",FİLTRE!$H$5="İMHA"),1,0)</f>
        <v>1</v>
      </c>
      <c r="I4462" s="99"/>
      <c r="J4462" s="100"/>
      <c r="K4462" s="100"/>
      <c r="L4462" s="101"/>
      <c r="M4462" s="102"/>
      <c r="N4462" s="101"/>
      <c r="O4462" s="99"/>
      <c r="P4462" s="103"/>
      <c r="Q4462" s="104"/>
      <c r="R4462" s="50"/>
      <c r="S4462" s="105"/>
      <c r="T4462" s="106"/>
      <c r="U4462" s="107"/>
      <c r="V4462" s="108"/>
      <c r="W4462" s="107"/>
      <c r="X4462" s="107"/>
      <c r="AA4462" s="107"/>
      <c r="AB4462" s="110"/>
      <c r="AC4462" s="110"/>
      <c r="AE4462" s="105"/>
      <c r="AF4462" s="105"/>
      <c r="AR4462" s="112"/>
    </row>
    <row r="4463" spans="2:44" x14ac:dyDescent="0.25">
      <c r="B4463" s="1" t="str">
        <f>IF(I4463="","",
(IF(N4463=FİLTRE!$H$6,2,0)+IF(FİLTRE!$H$6="TOPLAM",2,0))
)</f>
        <v/>
      </c>
      <c r="C4463">
        <f>IF(FİLTRE!$M$5="",9,(IF(U4463&gt;=FİLTRE!$M$5,1,0)))</f>
        <v>1</v>
      </c>
      <c r="D4463" s="1">
        <f>IF(FİLTRE!$M$6="",9,(IF('SKT LİSTESİ'!P4463&lt;=FİLTRE!$M$6,1,0)))</f>
        <v>1</v>
      </c>
      <c r="E4463" s="25" t="str">
        <f>IF(I4463="","",(COUNTIFS($L$4:L4463,L4463)))</f>
        <v/>
      </c>
      <c r="F4463" s="13">
        <f>IF(OR(B4463&lt;&gt;2,C4463&lt;&gt;1,D4463&lt;&gt;1,H4463&lt;&gt;1),0,
COUNTIFS($B$4:B4463,2,$C$4:C4463,1,$D$4:D4463,1,$H$4:H4463,1))</f>
        <v>0</v>
      </c>
      <c r="G4463" s="26" t="str">
        <f>IF(I4463="","",(COUNTIF($E$4:E4463,E4463)))</f>
        <v/>
      </c>
      <c r="H4463" s="1">
        <f>IF(AND(J4463="SAYIM",FİLTRE!$H$5="RAFTA",U4463&lt;&gt;0),1,0)+
IF(AND(J4463="İADE DEPO",FİLTRE!$H$5="İADE DEPO"),1,0)+
IF(FİLTRE!$H$5="TÜMÜ",1,0)+
IF(AND(J4463="FİRMA İADE",FİLTRE!$H$5="FİRMA İADE"),1,0)+
IF(AND(J4463="İMHA",FİLTRE!$H$5="İMHA"),1,0)</f>
        <v>1</v>
      </c>
      <c r="I4463" s="99"/>
      <c r="J4463" s="100"/>
      <c r="K4463" s="100"/>
      <c r="L4463" s="101"/>
      <c r="M4463" s="102"/>
      <c r="N4463" s="101"/>
      <c r="O4463" s="99"/>
      <c r="P4463" s="103"/>
      <c r="Q4463" s="104"/>
      <c r="R4463" s="50"/>
      <c r="S4463" s="105"/>
      <c r="T4463" s="106"/>
      <c r="U4463" s="107"/>
      <c r="V4463" s="108"/>
      <c r="W4463" s="107"/>
      <c r="X4463" s="107"/>
      <c r="AA4463" s="107"/>
      <c r="AB4463" s="110"/>
      <c r="AC4463" s="110"/>
      <c r="AE4463" s="105"/>
      <c r="AF4463" s="105"/>
      <c r="AR4463" s="112"/>
    </row>
    <row r="4464" spans="2:44" x14ac:dyDescent="0.25">
      <c r="B4464" s="1" t="str">
        <f>IF(I4464="","",
(IF(N4464=FİLTRE!$H$6,2,0)+IF(FİLTRE!$H$6="TOPLAM",2,0))
)</f>
        <v/>
      </c>
      <c r="C4464">
        <f>IF(FİLTRE!$M$5="",9,(IF(U4464&gt;=FİLTRE!$M$5,1,0)))</f>
        <v>1</v>
      </c>
      <c r="D4464" s="1">
        <f>IF(FİLTRE!$M$6="",9,(IF('SKT LİSTESİ'!P4464&lt;=FİLTRE!$M$6,1,0)))</f>
        <v>1</v>
      </c>
      <c r="E4464" s="25" t="str">
        <f>IF(I4464="","",(COUNTIFS($L$4:L4464,L4464)))</f>
        <v/>
      </c>
      <c r="F4464" s="13">
        <f>IF(OR(B4464&lt;&gt;2,C4464&lt;&gt;1,D4464&lt;&gt;1,H4464&lt;&gt;1),0,
COUNTIFS($B$4:B4464,2,$C$4:C4464,1,$D$4:D4464,1,$H$4:H4464,1))</f>
        <v>0</v>
      </c>
      <c r="G4464" s="26" t="str">
        <f>IF(I4464="","",(COUNTIF($E$4:E4464,E4464)))</f>
        <v/>
      </c>
      <c r="H4464" s="1">
        <f>IF(AND(J4464="SAYIM",FİLTRE!$H$5="RAFTA",U4464&lt;&gt;0),1,0)+
IF(AND(J4464="İADE DEPO",FİLTRE!$H$5="İADE DEPO"),1,0)+
IF(FİLTRE!$H$5="TÜMÜ",1,0)+
IF(AND(J4464="FİRMA İADE",FİLTRE!$H$5="FİRMA İADE"),1,0)+
IF(AND(J4464="İMHA",FİLTRE!$H$5="İMHA"),1,0)</f>
        <v>1</v>
      </c>
      <c r="I4464" s="99"/>
      <c r="J4464" s="100"/>
      <c r="K4464" s="100"/>
      <c r="L4464" s="101"/>
      <c r="M4464" s="102"/>
      <c r="N4464" s="101"/>
      <c r="O4464" s="99"/>
      <c r="P4464" s="103"/>
      <c r="Q4464" s="104"/>
      <c r="R4464" s="50"/>
      <c r="S4464" s="105"/>
      <c r="T4464" s="106"/>
      <c r="U4464" s="107"/>
      <c r="V4464" s="108"/>
      <c r="W4464" s="107"/>
      <c r="X4464" s="107"/>
      <c r="AA4464" s="107"/>
      <c r="AB4464" s="110"/>
      <c r="AC4464" s="110"/>
      <c r="AE4464" s="105"/>
      <c r="AF4464" s="105"/>
      <c r="AR4464" s="112"/>
    </row>
    <row r="4465" spans="2:44" x14ac:dyDescent="0.25">
      <c r="B4465" s="1" t="str">
        <f>IF(I4465="","",
(IF(N4465=FİLTRE!$H$6,2,0)+IF(FİLTRE!$H$6="TOPLAM",2,0))
)</f>
        <v/>
      </c>
      <c r="C4465">
        <f>IF(FİLTRE!$M$5="",9,(IF(U4465&gt;=FİLTRE!$M$5,1,0)))</f>
        <v>1</v>
      </c>
      <c r="D4465" s="1">
        <f>IF(FİLTRE!$M$6="",9,(IF('SKT LİSTESİ'!P4465&lt;=FİLTRE!$M$6,1,0)))</f>
        <v>1</v>
      </c>
      <c r="E4465" s="25" t="str">
        <f>IF(I4465="","",(COUNTIFS($L$4:L4465,L4465)))</f>
        <v/>
      </c>
      <c r="F4465" s="13">
        <f>IF(OR(B4465&lt;&gt;2,C4465&lt;&gt;1,D4465&lt;&gt;1,H4465&lt;&gt;1),0,
COUNTIFS($B$4:B4465,2,$C$4:C4465,1,$D$4:D4465,1,$H$4:H4465,1))</f>
        <v>0</v>
      </c>
      <c r="G4465" s="26" t="str">
        <f>IF(I4465="","",(COUNTIF($E$4:E4465,E4465)))</f>
        <v/>
      </c>
      <c r="H4465" s="1">
        <f>IF(AND(J4465="SAYIM",FİLTRE!$H$5="RAFTA",U4465&lt;&gt;0),1,0)+
IF(AND(J4465="İADE DEPO",FİLTRE!$H$5="İADE DEPO"),1,0)+
IF(FİLTRE!$H$5="TÜMÜ",1,0)+
IF(AND(J4465="FİRMA İADE",FİLTRE!$H$5="FİRMA İADE"),1,0)+
IF(AND(J4465="İMHA",FİLTRE!$H$5="İMHA"),1,0)</f>
        <v>1</v>
      </c>
      <c r="I4465" s="99"/>
      <c r="J4465" s="100"/>
      <c r="K4465" s="100"/>
      <c r="L4465" s="101"/>
      <c r="M4465" s="102"/>
      <c r="N4465" s="101"/>
      <c r="O4465" s="99"/>
      <c r="P4465" s="103"/>
      <c r="Q4465" s="104"/>
      <c r="R4465" s="50"/>
      <c r="S4465" s="105"/>
      <c r="T4465" s="106"/>
      <c r="U4465" s="107"/>
      <c r="V4465" s="108"/>
      <c r="W4465" s="107"/>
      <c r="X4465" s="107"/>
      <c r="AA4465" s="107"/>
      <c r="AB4465" s="110"/>
      <c r="AC4465" s="110"/>
      <c r="AE4465" s="105"/>
      <c r="AF4465" s="105"/>
      <c r="AR4465" s="112"/>
    </row>
    <row r="4466" spans="2:44" x14ac:dyDescent="0.25">
      <c r="B4466" s="1" t="str">
        <f>IF(I4466="","",
(IF(N4466=FİLTRE!$H$6,2,0)+IF(FİLTRE!$H$6="TOPLAM",2,0))
)</f>
        <v/>
      </c>
      <c r="C4466">
        <f>IF(FİLTRE!$M$5="",9,(IF(U4466&gt;=FİLTRE!$M$5,1,0)))</f>
        <v>1</v>
      </c>
      <c r="D4466" s="1">
        <f>IF(FİLTRE!$M$6="",9,(IF('SKT LİSTESİ'!P4466&lt;=FİLTRE!$M$6,1,0)))</f>
        <v>1</v>
      </c>
      <c r="E4466" s="25" t="str">
        <f>IF(I4466="","",(COUNTIFS($L$4:L4466,L4466)))</f>
        <v/>
      </c>
      <c r="F4466" s="13">
        <f>IF(OR(B4466&lt;&gt;2,C4466&lt;&gt;1,D4466&lt;&gt;1,H4466&lt;&gt;1),0,
COUNTIFS($B$4:B4466,2,$C$4:C4466,1,$D$4:D4466,1,$H$4:H4466,1))</f>
        <v>0</v>
      </c>
      <c r="G4466" s="26" t="str">
        <f>IF(I4466="","",(COUNTIF($E$4:E4466,E4466)))</f>
        <v/>
      </c>
      <c r="H4466" s="1">
        <f>IF(AND(J4466="SAYIM",FİLTRE!$H$5="RAFTA",U4466&lt;&gt;0),1,0)+
IF(AND(J4466="İADE DEPO",FİLTRE!$H$5="İADE DEPO"),1,0)+
IF(FİLTRE!$H$5="TÜMÜ",1,0)+
IF(AND(J4466="FİRMA İADE",FİLTRE!$H$5="FİRMA İADE"),1,0)+
IF(AND(J4466="İMHA",FİLTRE!$H$5="İMHA"),1,0)</f>
        <v>1</v>
      </c>
      <c r="I4466" s="99"/>
      <c r="J4466" s="100"/>
      <c r="K4466" s="100"/>
      <c r="L4466" s="101"/>
      <c r="M4466" s="102"/>
      <c r="N4466" s="101"/>
      <c r="O4466" s="99"/>
      <c r="P4466" s="103"/>
      <c r="Q4466" s="104"/>
      <c r="R4466" s="50"/>
      <c r="S4466" s="105"/>
      <c r="T4466" s="106"/>
      <c r="U4466" s="107"/>
      <c r="V4466" s="108"/>
      <c r="W4466" s="107"/>
      <c r="X4466" s="107"/>
      <c r="AA4466" s="107"/>
      <c r="AB4466" s="110"/>
      <c r="AC4466" s="110"/>
      <c r="AE4466" s="105"/>
      <c r="AF4466" s="105"/>
      <c r="AR4466" s="112"/>
    </row>
    <row r="4467" spans="2:44" x14ac:dyDescent="0.25">
      <c r="B4467" s="1" t="str">
        <f>IF(I4467="","",
(IF(N4467=FİLTRE!$H$6,2,0)+IF(FİLTRE!$H$6="TOPLAM",2,0))
)</f>
        <v/>
      </c>
      <c r="C4467">
        <f>IF(FİLTRE!$M$5="",9,(IF(U4467&gt;=FİLTRE!$M$5,1,0)))</f>
        <v>1</v>
      </c>
      <c r="D4467" s="1">
        <f>IF(FİLTRE!$M$6="",9,(IF('SKT LİSTESİ'!P4467&lt;=FİLTRE!$M$6,1,0)))</f>
        <v>1</v>
      </c>
      <c r="E4467" s="25" t="str">
        <f>IF(I4467="","",(COUNTIFS($L$4:L4467,L4467)))</f>
        <v/>
      </c>
      <c r="F4467" s="13">
        <f>IF(OR(B4467&lt;&gt;2,C4467&lt;&gt;1,D4467&lt;&gt;1,H4467&lt;&gt;1),0,
COUNTIFS($B$4:B4467,2,$C$4:C4467,1,$D$4:D4467,1,$H$4:H4467,1))</f>
        <v>0</v>
      </c>
      <c r="G4467" s="26" t="str">
        <f>IF(I4467="","",(COUNTIF($E$4:E4467,E4467)))</f>
        <v/>
      </c>
      <c r="H4467" s="1">
        <f>IF(AND(J4467="SAYIM",FİLTRE!$H$5="RAFTA",U4467&lt;&gt;0),1,0)+
IF(AND(J4467="İADE DEPO",FİLTRE!$H$5="İADE DEPO"),1,0)+
IF(FİLTRE!$H$5="TÜMÜ",1,0)+
IF(AND(J4467="FİRMA İADE",FİLTRE!$H$5="FİRMA İADE"),1,0)+
IF(AND(J4467="İMHA",FİLTRE!$H$5="İMHA"),1,0)</f>
        <v>1</v>
      </c>
      <c r="I4467" s="99"/>
      <c r="J4467" s="100"/>
      <c r="K4467" s="100"/>
      <c r="L4467" s="101"/>
      <c r="M4467" s="102"/>
      <c r="N4467" s="101"/>
      <c r="O4467" s="99"/>
      <c r="P4467" s="103"/>
      <c r="Q4467" s="104"/>
      <c r="R4467" s="50"/>
      <c r="S4467" s="105"/>
      <c r="T4467" s="106"/>
      <c r="U4467" s="107"/>
      <c r="V4467" s="108"/>
      <c r="W4467" s="107"/>
      <c r="X4467" s="107"/>
      <c r="AA4467" s="107"/>
      <c r="AB4467" s="110"/>
      <c r="AC4467" s="110"/>
      <c r="AE4467" s="105"/>
      <c r="AF4467" s="105"/>
      <c r="AR4467" s="112"/>
    </row>
    <row r="4468" spans="2:44" x14ac:dyDescent="0.25">
      <c r="B4468" s="1" t="str">
        <f>IF(I4468="","",
(IF(N4468=FİLTRE!$H$6,2,0)+IF(FİLTRE!$H$6="TOPLAM",2,0))
)</f>
        <v/>
      </c>
      <c r="C4468">
        <f>IF(FİLTRE!$M$5="",9,(IF(U4468&gt;=FİLTRE!$M$5,1,0)))</f>
        <v>1</v>
      </c>
      <c r="D4468" s="1">
        <f>IF(FİLTRE!$M$6="",9,(IF('SKT LİSTESİ'!P4468&lt;=FİLTRE!$M$6,1,0)))</f>
        <v>1</v>
      </c>
      <c r="E4468" s="25" t="str">
        <f>IF(I4468="","",(COUNTIFS($L$4:L4468,L4468)))</f>
        <v/>
      </c>
      <c r="F4468" s="13">
        <f>IF(OR(B4468&lt;&gt;2,C4468&lt;&gt;1,D4468&lt;&gt;1,H4468&lt;&gt;1),0,
COUNTIFS($B$4:B4468,2,$C$4:C4468,1,$D$4:D4468,1,$H$4:H4468,1))</f>
        <v>0</v>
      </c>
      <c r="G4468" s="26" t="str">
        <f>IF(I4468="","",(COUNTIF($E$4:E4468,E4468)))</f>
        <v/>
      </c>
      <c r="H4468" s="1">
        <f>IF(AND(J4468="SAYIM",FİLTRE!$H$5="RAFTA",U4468&lt;&gt;0),1,0)+
IF(AND(J4468="İADE DEPO",FİLTRE!$H$5="İADE DEPO"),1,0)+
IF(FİLTRE!$H$5="TÜMÜ",1,0)+
IF(AND(J4468="FİRMA İADE",FİLTRE!$H$5="FİRMA İADE"),1,0)+
IF(AND(J4468="İMHA",FİLTRE!$H$5="İMHA"),1,0)</f>
        <v>1</v>
      </c>
      <c r="I4468" s="99"/>
      <c r="J4468" s="100"/>
      <c r="K4468" s="100"/>
      <c r="L4468" s="101"/>
      <c r="M4468" s="102"/>
      <c r="N4468" s="101"/>
      <c r="O4468" s="99"/>
      <c r="P4468" s="103"/>
      <c r="Q4468" s="104"/>
      <c r="R4468" s="50"/>
      <c r="S4468" s="105"/>
      <c r="T4468" s="106"/>
      <c r="U4468" s="107"/>
      <c r="V4468" s="108"/>
      <c r="W4468" s="107"/>
      <c r="X4468" s="107"/>
      <c r="AA4468" s="107"/>
      <c r="AB4468" s="110"/>
      <c r="AC4468" s="110"/>
      <c r="AE4468" s="105"/>
      <c r="AF4468" s="105"/>
      <c r="AR4468" s="112"/>
    </row>
    <row r="4469" spans="2:44" x14ac:dyDescent="0.25">
      <c r="B4469" s="1" t="str">
        <f>IF(I4469="","",
(IF(N4469=FİLTRE!$H$6,2,0)+IF(FİLTRE!$H$6="TOPLAM",2,0))
)</f>
        <v/>
      </c>
      <c r="C4469">
        <f>IF(FİLTRE!$M$5="",9,(IF(U4469&gt;=FİLTRE!$M$5,1,0)))</f>
        <v>1</v>
      </c>
      <c r="D4469" s="1">
        <f>IF(FİLTRE!$M$6="",9,(IF('SKT LİSTESİ'!P4469&lt;=FİLTRE!$M$6,1,0)))</f>
        <v>1</v>
      </c>
      <c r="E4469" s="25" t="str">
        <f>IF(I4469="","",(COUNTIFS($L$4:L4469,L4469)))</f>
        <v/>
      </c>
      <c r="F4469" s="13">
        <f>IF(OR(B4469&lt;&gt;2,C4469&lt;&gt;1,D4469&lt;&gt;1,H4469&lt;&gt;1),0,
COUNTIFS($B$4:B4469,2,$C$4:C4469,1,$D$4:D4469,1,$H$4:H4469,1))</f>
        <v>0</v>
      </c>
      <c r="G4469" s="26" t="str">
        <f>IF(I4469="","",(COUNTIF($E$4:E4469,E4469)))</f>
        <v/>
      </c>
      <c r="H4469" s="1">
        <f>IF(AND(J4469="SAYIM",FİLTRE!$H$5="RAFTA",U4469&lt;&gt;0),1,0)+
IF(AND(J4469="İADE DEPO",FİLTRE!$H$5="İADE DEPO"),1,0)+
IF(FİLTRE!$H$5="TÜMÜ",1,0)+
IF(AND(J4469="FİRMA İADE",FİLTRE!$H$5="FİRMA İADE"),1,0)+
IF(AND(J4469="İMHA",FİLTRE!$H$5="İMHA"),1,0)</f>
        <v>1</v>
      </c>
      <c r="I4469" s="99"/>
      <c r="J4469" s="100"/>
      <c r="K4469" s="100"/>
      <c r="L4469" s="101"/>
      <c r="M4469" s="102"/>
      <c r="N4469" s="101"/>
      <c r="O4469" s="99"/>
      <c r="P4469" s="103"/>
      <c r="Q4469" s="104"/>
      <c r="R4469" s="50"/>
      <c r="S4469" s="105"/>
      <c r="T4469" s="106"/>
      <c r="U4469" s="107"/>
      <c r="V4469" s="108"/>
      <c r="W4469" s="107"/>
      <c r="X4469" s="107"/>
      <c r="AA4469" s="107"/>
      <c r="AB4469" s="110"/>
      <c r="AC4469" s="110"/>
      <c r="AE4469" s="105"/>
      <c r="AF4469" s="105"/>
      <c r="AR4469" s="112"/>
    </row>
    <row r="4470" spans="2:44" x14ac:dyDescent="0.25">
      <c r="B4470" s="1" t="str">
        <f>IF(I4470="","",
(IF(N4470=FİLTRE!$H$6,2,0)+IF(FİLTRE!$H$6="TOPLAM",2,0))
)</f>
        <v/>
      </c>
      <c r="C4470">
        <f>IF(FİLTRE!$M$5="",9,(IF(U4470&gt;=FİLTRE!$M$5,1,0)))</f>
        <v>1</v>
      </c>
      <c r="D4470" s="1">
        <f>IF(FİLTRE!$M$6="",9,(IF('SKT LİSTESİ'!P4470&lt;=FİLTRE!$M$6,1,0)))</f>
        <v>1</v>
      </c>
      <c r="E4470" s="25" t="str">
        <f>IF(I4470="","",(COUNTIFS($L$4:L4470,L4470)))</f>
        <v/>
      </c>
      <c r="F4470" s="13">
        <f>IF(OR(B4470&lt;&gt;2,C4470&lt;&gt;1,D4470&lt;&gt;1,H4470&lt;&gt;1),0,
COUNTIFS($B$4:B4470,2,$C$4:C4470,1,$D$4:D4470,1,$H$4:H4470,1))</f>
        <v>0</v>
      </c>
      <c r="G4470" s="26" t="str">
        <f>IF(I4470="","",(COUNTIF($E$4:E4470,E4470)))</f>
        <v/>
      </c>
      <c r="H4470" s="1">
        <f>IF(AND(J4470="SAYIM",FİLTRE!$H$5="RAFTA",U4470&lt;&gt;0),1,0)+
IF(AND(J4470="İADE DEPO",FİLTRE!$H$5="İADE DEPO"),1,0)+
IF(FİLTRE!$H$5="TÜMÜ",1,0)+
IF(AND(J4470="FİRMA İADE",FİLTRE!$H$5="FİRMA İADE"),1,0)+
IF(AND(J4470="İMHA",FİLTRE!$H$5="İMHA"),1,0)</f>
        <v>1</v>
      </c>
      <c r="I4470" s="99"/>
      <c r="J4470" s="100"/>
      <c r="K4470" s="100"/>
      <c r="L4470" s="101"/>
      <c r="M4470" s="102"/>
      <c r="N4470" s="101"/>
      <c r="O4470" s="99"/>
      <c r="P4470" s="103"/>
      <c r="Q4470" s="104"/>
      <c r="R4470" s="50"/>
      <c r="S4470" s="105"/>
      <c r="T4470" s="106"/>
      <c r="U4470" s="107"/>
      <c r="V4470" s="108"/>
      <c r="W4470" s="107"/>
      <c r="X4470" s="107"/>
      <c r="AA4470" s="107"/>
      <c r="AB4470" s="110"/>
      <c r="AC4470" s="110"/>
      <c r="AE4470" s="105"/>
      <c r="AF4470" s="105"/>
      <c r="AR4470" s="112"/>
    </row>
    <row r="4471" spans="2:44" x14ac:dyDescent="0.25">
      <c r="B4471" s="1" t="str">
        <f>IF(I4471="","",
(IF(N4471=FİLTRE!$H$6,2,0)+IF(FİLTRE!$H$6="TOPLAM",2,0))
)</f>
        <v/>
      </c>
      <c r="C4471">
        <f>IF(FİLTRE!$M$5="",9,(IF(U4471&gt;=FİLTRE!$M$5,1,0)))</f>
        <v>1</v>
      </c>
      <c r="D4471" s="1">
        <f>IF(FİLTRE!$M$6="",9,(IF('SKT LİSTESİ'!P4471&lt;=FİLTRE!$M$6,1,0)))</f>
        <v>1</v>
      </c>
      <c r="E4471" s="25" t="str">
        <f>IF(I4471="","",(COUNTIFS($L$4:L4471,L4471)))</f>
        <v/>
      </c>
      <c r="F4471" s="13">
        <f>IF(OR(B4471&lt;&gt;2,C4471&lt;&gt;1,D4471&lt;&gt;1,H4471&lt;&gt;1),0,
COUNTIFS($B$4:B4471,2,$C$4:C4471,1,$D$4:D4471,1,$H$4:H4471,1))</f>
        <v>0</v>
      </c>
      <c r="G4471" s="26" t="str">
        <f>IF(I4471="","",(COUNTIF($E$4:E4471,E4471)))</f>
        <v/>
      </c>
      <c r="H4471" s="1">
        <f>IF(AND(J4471="SAYIM",FİLTRE!$H$5="RAFTA",U4471&lt;&gt;0),1,0)+
IF(AND(J4471="İADE DEPO",FİLTRE!$H$5="İADE DEPO"),1,0)+
IF(FİLTRE!$H$5="TÜMÜ",1,0)+
IF(AND(J4471="FİRMA İADE",FİLTRE!$H$5="FİRMA İADE"),1,0)+
IF(AND(J4471="İMHA",FİLTRE!$H$5="İMHA"),1,0)</f>
        <v>1</v>
      </c>
      <c r="I4471" s="99"/>
      <c r="J4471" s="100"/>
      <c r="K4471" s="100"/>
      <c r="L4471" s="101"/>
      <c r="M4471" s="102"/>
      <c r="N4471" s="101"/>
      <c r="O4471" s="99"/>
      <c r="P4471" s="103"/>
      <c r="Q4471" s="104"/>
      <c r="R4471" s="50"/>
      <c r="S4471" s="105"/>
      <c r="T4471" s="106"/>
      <c r="U4471" s="107"/>
      <c r="V4471" s="108"/>
      <c r="W4471" s="107"/>
      <c r="X4471" s="107"/>
      <c r="AA4471" s="107"/>
      <c r="AB4471" s="110"/>
      <c r="AC4471" s="110"/>
      <c r="AE4471" s="105"/>
      <c r="AF4471" s="105"/>
      <c r="AR4471" s="112"/>
    </row>
    <row r="4472" spans="2:44" x14ac:dyDescent="0.25">
      <c r="B4472" s="1" t="str">
        <f>IF(I4472="","",
(IF(N4472=FİLTRE!$H$6,2,0)+IF(FİLTRE!$H$6="TOPLAM",2,0))
)</f>
        <v/>
      </c>
      <c r="C4472">
        <f>IF(FİLTRE!$M$5="",9,(IF(U4472&gt;=FİLTRE!$M$5,1,0)))</f>
        <v>1</v>
      </c>
      <c r="D4472" s="1">
        <f>IF(FİLTRE!$M$6="",9,(IF('SKT LİSTESİ'!P4472&lt;=FİLTRE!$M$6,1,0)))</f>
        <v>1</v>
      </c>
      <c r="E4472" s="25" t="str">
        <f>IF(I4472="","",(COUNTIFS($L$4:L4472,L4472)))</f>
        <v/>
      </c>
      <c r="F4472" s="13">
        <f>IF(OR(B4472&lt;&gt;2,C4472&lt;&gt;1,D4472&lt;&gt;1,H4472&lt;&gt;1),0,
COUNTIFS($B$4:B4472,2,$C$4:C4472,1,$D$4:D4472,1,$H$4:H4472,1))</f>
        <v>0</v>
      </c>
      <c r="G4472" s="26" t="str">
        <f>IF(I4472="","",(COUNTIF($E$4:E4472,E4472)))</f>
        <v/>
      </c>
      <c r="H4472" s="1">
        <f>IF(AND(J4472="SAYIM",FİLTRE!$H$5="RAFTA",U4472&lt;&gt;0),1,0)+
IF(AND(J4472="İADE DEPO",FİLTRE!$H$5="İADE DEPO"),1,0)+
IF(FİLTRE!$H$5="TÜMÜ",1,0)+
IF(AND(J4472="FİRMA İADE",FİLTRE!$H$5="FİRMA İADE"),1,0)+
IF(AND(J4472="İMHA",FİLTRE!$H$5="İMHA"),1,0)</f>
        <v>1</v>
      </c>
      <c r="I4472" s="99"/>
      <c r="J4472" s="100"/>
      <c r="K4472" s="100"/>
      <c r="L4472" s="101"/>
      <c r="M4472" s="102"/>
      <c r="N4472" s="101"/>
      <c r="O4472" s="99"/>
      <c r="P4472" s="103"/>
      <c r="Q4472" s="104"/>
      <c r="R4472" s="50"/>
      <c r="S4472" s="105"/>
      <c r="T4472" s="106"/>
      <c r="U4472" s="107"/>
      <c r="V4472" s="108"/>
      <c r="W4472" s="107"/>
      <c r="X4472" s="107"/>
      <c r="AA4472" s="107"/>
      <c r="AB4472" s="110"/>
      <c r="AC4472" s="110"/>
      <c r="AE4472" s="105"/>
      <c r="AF4472" s="105"/>
      <c r="AR4472" s="112"/>
    </row>
    <row r="4473" spans="2:44" x14ac:dyDescent="0.25">
      <c r="B4473" s="1" t="str">
        <f>IF(I4473="","",
(IF(N4473=FİLTRE!$H$6,2,0)+IF(FİLTRE!$H$6="TOPLAM",2,0))
)</f>
        <v/>
      </c>
      <c r="C4473">
        <f>IF(FİLTRE!$M$5="",9,(IF(U4473&gt;=FİLTRE!$M$5,1,0)))</f>
        <v>1</v>
      </c>
      <c r="D4473" s="1">
        <f>IF(FİLTRE!$M$6="",9,(IF('SKT LİSTESİ'!P4473&lt;=FİLTRE!$M$6,1,0)))</f>
        <v>1</v>
      </c>
      <c r="E4473" s="25" t="str">
        <f>IF(I4473="","",(COUNTIFS($L$4:L4473,L4473)))</f>
        <v/>
      </c>
      <c r="F4473" s="13">
        <f>IF(OR(B4473&lt;&gt;2,C4473&lt;&gt;1,D4473&lt;&gt;1,H4473&lt;&gt;1),0,
COUNTIFS($B$4:B4473,2,$C$4:C4473,1,$D$4:D4473,1,$H$4:H4473,1))</f>
        <v>0</v>
      </c>
      <c r="G4473" s="26" t="str">
        <f>IF(I4473="","",(COUNTIF($E$4:E4473,E4473)))</f>
        <v/>
      </c>
      <c r="H4473" s="1">
        <f>IF(AND(J4473="SAYIM",FİLTRE!$H$5="RAFTA",U4473&lt;&gt;0),1,0)+
IF(AND(J4473="İADE DEPO",FİLTRE!$H$5="İADE DEPO"),1,0)+
IF(FİLTRE!$H$5="TÜMÜ",1,0)+
IF(AND(J4473="FİRMA İADE",FİLTRE!$H$5="FİRMA İADE"),1,0)+
IF(AND(J4473="İMHA",FİLTRE!$H$5="İMHA"),1,0)</f>
        <v>1</v>
      </c>
      <c r="I4473" s="99"/>
      <c r="J4473" s="100"/>
      <c r="K4473" s="100"/>
      <c r="L4473" s="101"/>
      <c r="M4473" s="102"/>
      <c r="N4473" s="101"/>
      <c r="O4473" s="99"/>
      <c r="P4473" s="103"/>
      <c r="Q4473" s="104"/>
      <c r="R4473" s="50"/>
      <c r="S4473" s="105"/>
      <c r="T4473" s="106"/>
      <c r="U4473" s="107"/>
      <c r="V4473" s="108"/>
      <c r="W4473" s="107"/>
      <c r="X4473" s="107"/>
      <c r="AA4473" s="107"/>
      <c r="AB4473" s="110"/>
      <c r="AC4473" s="110"/>
      <c r="AE4473" s="105"/>
      <c r="AF4473" s="105"/>
      <c r="AR4473" s="112"/>
    </row>
    <row r="4474" spans="2:44" x14ac:dyDescent="0.25">
      <c r="B4474" s="1" t="str">
        <f>IF(I4474="","",
(IF(N4474=FİLTRE!$H$6,2,0)+IF(FİLTRE!$H$6="TOPLAM",2,0))
)</f>
        <v/>
      </c>
      <c r="C4474">
        <f>IF(FİLTRE!$M$5="",9,(IF(U4474&gt;=FİLTRE!$M$5,1,0)))</f>
        <v>1</v>
      </c>
      <c r="D4474" s="1">
        <f>IF(FİLTRE!$M$6="",9,(IF('SKT LİSTESİ'!P4474&lt;=FİLTRE!$M$6,1,0)))</f>
        <v>1</v>
      </c>
      <c r="E4474" s="25" t="str">
        <f>IF(I4474="","",(COUNTIFS($L$4:L4474,L4474)))</f>
        <v/>
      </c>
      <c r="F4474" s="13">
        <f>IF(OR(B4474&lt;&gt;2,C4474&lt;&gt;1,D4474&lt;&gt;1,H4474&lt;&gt;1),0,
COUNTIFS($B$4:B4474,2,$C$4:C4474,1,$D$4:D4474,1,$H$4:H4474,1))</f>
        <v>0</v>
      </c>
      <c r="G4474" s="26" t="str">
        <f>IF(I4474="","",(COUNTIF($E$4:E4474,E4474)))</f>
        <v/>
      </c>
      <c r="H4474" s="1">
        <f>IF(AND(J4474="SAYIM",FİLTRE!$H$5="RAFTA",U4474&lt;&gt;0),1,0)+
IF(AND(J4474="İADE DEPO",FİLTRE!$H$5="İADE DEPO"),1,0)+
IF(FİLTRE!$H$5="TÜMÜ",1,0)+
IF(AND(J4474="FİRMA İADE",FİLTRE!$H$5="FİRMA İADE"),1,0)+
IF(AND(J4474="İMHA",FİLTRE!$H$5="İMHA"),1,0)</f>
        <v>1</v>
      </c>
      <c r="I4474" s="99"/>
      <c r="J4474" s="100"/>
      <c r="K4474" s="100"/>
      <c r="L4474" s="101"/>
      <c r="M4474" s="102"/>
      <c r="N4474" s="101"/>
      <c r="O4474" s="99"/>
      <c r="P4474" s="103"/>
      <c r="Q4474" s="104"/>
      <c r="R4474" s="50"/>
      <c r="S4474" s="105"/>
      <c r="T4474" s="106"/>
      <c r="U4474" s="107"/>
      <c r="V4474" s="108"/>
      <c r="W4474" s="107"/>
      <c r="X4474" s="107"/>
      <c r="AA4474" s="107"/>
      <c r="AB4474" s="110"/>
      <c r="AC4474" s="110"/>
      <c r="AE4474" s="105"/>
      <c r="AF4474" s="105"/>
      <c r="AR4474" s="112"/>
    </row>
    <row r="4475" spans="2:44" x14ac:dyDescent="0.25">
      <c r="B4475" s="1" t="str">
        <f>IF(I4475="","",
(IF(N4475=FİLTRE!$H$6,2,0)+IF(FİLTRE!$H$6="TOPLAM",2,0))
)</f>
        <v/>
      </c>
      <c r="C4475">
        <f>IF(FİLTRE!$M$5="",9,(IF(U4475&gt;=FİLTRE!$M$5,1,0)))</f>
        <v>1</v>
      </c>
      <c r="D4475" s="1">
        <f>IF(FİLTRE!$M$6="",9,(IF('SKT LİSTESİ'!P4475&lt;=FİLTRE!$M$6,1,0)))</f>
        <v>1</v>
      </c>
      <c r="E4475" s="25" t="str">
        <f>IF(I4475="","",(COUNTIFS($L$4:L4475,L4475)))</f>
        <v/>
      </c>
      <c r="F4475" s="13">
        <f>IF(OR(B4475&lt;&gt;2,C4475&lt;&gt;1,D4475&lt;&gt;1,H4475&lt;&gt;1),0,
COUNTIFS($B$4:B4475,2,$C$4:C4475,1,$D$4:D4475,1,$H$4:H4475,1))</f>
        <v>0</v>
      </c>
      <c r="G4475" s="26" t="str">
        <f>IF(I4475="","",(COUNTIF($E$4:E4475,E4475)))</f>
        <v/>
      </c>
      <c r="H4475" s="1">
        <f>IF(AND(J4475="SAYIM",FİLTRE!$H$5="RAFTA",U4475&lt;&gt;0),1,0)+
IF(AND(J4475="İADE DEPO",FİLTRE!$H$5="İADE DEPO"),1,0)+
IF(FİLTRE!$H$5="TÜMÜ",1,0)+
IF(AND(J4475="FİRMA İADE",FİLTRE!$H$5="FİRMA İADE"),1,0)+
IF(AND(J4475="İMHA",FİLTRE!$H$5="İMHA"),1,0)</f>
        <v>1</v>
      </c>
      <c r="I4475" s="99"/>
      <c r="J4475" s="100"/>
      <c r="K4475" s="100"/>
      <c r="L4475" s="101"/>
      <c r="M4475" s="102"/>
      <c r="N4475" s="101"/>
      <c r="O4475" s="99"/>
      <c r="P4475" s="103"/>
      <c r="Q4475" s="104"/>
      <c r="R4475" s="50"/>
      <c r="S4475" s="105"/>
      <c r="T4475" s="106"/>
      <c r="U4475" s="107"/>
      <c r="V4475" s="108"/>
      <c r="W4475" s="107"/>
      <c r="X4475" s="107"/>
      <c r="AA4475" s="107"/>
      <c r="AB4475" s="110"/>
      <c r="AC4475" s="110"/>
      <c r="AE4475" s="105"/>
      <c r="AF4475" s="105"/>
      <c r="AR4475" s="112"/>
    </row>
    <row r="4476" spans="2:44" x14ac:dyDescent="0.25">
      <c r="B4476" s="1" t="str">
        <f>IF(I4476="","",
(IF(N4476=FİLTRE!$H$6,2,0)+IF(FİLTRE!$H$6="TOPLAM",2,0))
)</f>
        <v/>
      </c>
      <c r="C4476">
        <f>IF(FİLTRE!$M$5="",9,(IF(U4476&gt;=FİLTRE!$M$5,1,0)))</f>
        <v>1</v>
      </c>
      <c r="D4476" s="1">
        <f>IF(FİLTRE!$M$6="",9,(IF('SKT LİSTESİ'!P4476&lt;=FİLTRE!$M$6,1,0)))</f>
        <v>1</v>
      </c>
      <c r="E4476" s="25" t="str">
        <f>IF(I4476="","",(COUNTIFS($L$4:L4476,L4476)))</f>
        <v/>
      </c>
      <c r="F4476" s="13">
        <f>IF(OR(B4476&lt;&gt;2,C4476&lt;&gt;1,D4476&lt;&gt;1,H4476&lt;&gt;1),0,
COUNTIFS($B$4:B4476,2,$C$4:C4476,1,$D$4:D4476,1,$H$4:H4476,1))</f>
        <v>0</v>
      </c>
      <c r="G4476" s="26" t="str">
        <f>IF(I4476="","",(COUNTIF($E$4:E4476,E4476)))</f>
        <v/>
      </c>
      <c r="H4476" s="1">
        <f>IF(AND(J4476="SAYIM",FİLTRE!$H$5="RAFTA",U4476&lt;&gt;0),1,0)+
IF(AND(J4476="İADE DEPO",FİLTRE!$H$5="İADE DEPO"),1,0)+
IF(FİLTRE!$H$5="TÜMÜ",1,0)+
IF(AND(J4476="FİRMA İADE",FİLTRE!$H$5="FİRMA İADE"),1,0)+
IF(AND(J4476="İMHA",FİLTRE!$H$5="İMHA"),1,0)</f>
        <v>1</v>
      </c>
      <c r="I4476" s="99"/>
      <c r="J4476" s="100"/>
      <c r="K4476" s="100"/>
      <c r="L4476" s="101"/>
      <c r="M4476" s="102"/>
      <c r="N4476" s="101"/>
      <c r="O4476" s="99"/>
      <c r="P4476" s="103"/>
      <c r="Q4476" s="104"/>
      <c r="R4476" s="50"/>
      <c r="S4476" s="105"/>
      <c r="T4476" s="106"/>
      <c r="U4476" s="107"/>
      <c r="V4476" s="108"/>
      <c r="W4476" s="107"/>
      <c r="X4476" s="107"/>
      <c r="AA4476" s="107"/>
      <c r="AB4476" s="110"/>
      <c r="AC4476" s="110"/>
      <c r="AE4476" s="105"/>
      <c r="AF4476" s="105"/>
      <c r="AR4476" s="112"/>
    </row>
    <row r="4477" spans="2:44" x14ac:dyDescent="0.25">
      <c r="B4477" s="1" t="str">
        <f>IF(I4477="","",
(IF(N4477=FİLTRE!$H$6,2,0)+IF(FİLTRE!$H$6="TOPLAM",2,0))
)</f>
        <v/>
      </c>
      <c r="C4477">
        <f>IF(FİLTRE!$M$5="",9,(IF(U4477&gt;=FİLTRE!$M$5,1,0)))</f>
        <v>1</v>
      </c>
      <c r="D4477" s="1">
        <f>IF(FİLTRE!$M$6="",9,(IF('SKT LİSTESİ'!P4477&lt;=FİLTRE!$M$6,1,0)))</f>
        <v>1</v>
      </c>
      <c r="E4477" s="25" t="str">
        <f>IF(I4477="","",(COUNTIFS($L$4:L4477,L4477)))</f>
        <v/>
      </c>
      <c r="F4477" s="13">
        <f>IF(OR(B4477&lt;&gt;2,C4477&lt;&gt;1,D4477&lt;&gt;1,H4477&lt;&gt;1),0,
COUNTIFS($B$4:B4477,2,$C$4:C4477,1,$D$4:D4477,1,$H$4:H4477,1))</f>
        <v>0</v>
      </c>
      <c r="G4477" s="26" t="str">
        <f>IF(I4477="","",(COUNTIF($E$4:E4477,E4477)))</f>
        <v/>
      </c>
      <c r="H4477" s="1">
        <f>IF(AND(J4477="SAYIM",FİLTRE!$H$5="RAFTA",U4477&lt;&gt;0),1,0)+
IF(AND(J4477="İADE DEPO",FİLTRE!$H$5="İADE DEPO"),1,0)+
IF(FİLTRE!$H$5="TÜMÜ",1,0)+
IF(AND(J4477="FİRMA İADE",FİLTRE!$H$5="FİRMA İADE"),1,0)+
IF(AND(J4477="İMHA",FİLTRE!$H$5="İMHA"),1,0)</f>
        <v>1</v>
      </c>
      <c r="I4477" s="99"/>
      <c r="J4477" s="100"/>
      <c r="K4477" s="100"/>
      <c r="L4477" s="101"/>
      <c r="M4477" s="102"/>
      <c r="N4477" s="101"/>
      <c r="O4477" s="99"/>
      <c r="P4477" s="103"/>
      <c r="Q4477" s="104"/>
      <c r="R4477" s="50"/>
      <c r="S4477" s="105"/>
      <c r="T4477" s="106"/>
      <c r="U4477" s="107"/>
      <c r="V4477" s="108"/>
      <c r="W4477" s="107"/>
      <c r="X4477" s="107"/>
      <c r="AA4477" s="107"/>
      <c r="AB4477" s="110"/>
      <c r="AC4477" s="110"/>
      <c r="AE4477" s="105"/>
      <c r="AF4477" s="105"/>
      <c r="AR4477" s="112"/>
    </row>
    <row r="4478" spans="2:44" x14ac:dyDescent="0.25">
      <c r="B4478" s="1" t="str">
        <f>IF(I4478="","",
(IF(N4478=FİLTRE!$H$6,2,0)+IF(FİLTRE!$H$6="TOPLAM",2,0))
)</f>
        <v/>
      </c>
      <c r="C4478">
        <f>IF(FİLTRE!$M$5="",9,(IF(U4478&gt;=FİLTRE!$M$5,1,0)))</f>
        <v>1</v>
      </c>
      <c r="D4478" s="1">
        <f>IF(FİLTRE!$M$6="",9,(IF('SKT LİSTESİ'!P4478&lt;=FİLTRE!$M$6,1,0)))</f>
        <v>1</v>
      </c>
      <c r="E4478" s="25" t="str">
        <f>IF(I4478="","",(COUNTIFS($L$4:L4478,L4478)))</f>
        <v/>
      </c>
      <c r="F4478" s="13">
        <f>IF(OR(B4478&lt;&gt;2,C4478&lt;&gt;1,D4478&lt;&gt;1,H4478&lt;&gt;1),0,
COUNTIFS($B$4:B4478,2,$C$4:C4478,1,$D$4:D4478,1,$H$4:H4478,1))</f>
        <v>0</v>
      </c>
      <c r="G4478" s="26" t="str">
        <f>IF(I4478="","",(COUNTIF($E$4:E4478,E4478)))</f>
        <v/>
      </c>
      <c r="H4478" s="1">
        <f>IF(AND(J4478="SAYIM",FİLTRE!$H$5="RAFTA",U4478&lt;&gt;0),1,0)+
IF(AND(J4478="İADE DEPO",FİLTRE!$H$5="İADE DEPO"),1,0)+
IF(FİLTRE!$H$5="TÜMÜ",1,0)+
IF(AND(J4478="FİRMA İADE",FİLTRE!$H$5="FİRMA İADE"),1,0)+
IF(AND(J4478="İMHA",FİLTRE!$H$5="İMHA"),1,0)</f>
        <v>1</v>
      </c>
      <c r="I4478" s="99"/>
      <c r="J4478" s="100"/>
      <c r="K4478" s="100"/>
      <c r="L4478" s="101"/>
      <c r="M4478" s="102"/>
      <c r="N4478" s="101"/>
      <c r="O4478" s="99"/>
      <c r="P4478" s="103"/>
      <c r="Q4478" s="104"/>
      <c r="R4478" s="50"/>
      <c r="S4478" s="105"/>
      <c r="T4478" s="106"/>
      <c r="U4478" s="107"/>
      <c r="V4478" s="108"/>
      <c r="W4478" s="107"/>
      <c r="X4478" s="107"/>
      <c r="AA4478" s="107"/>
      <c r="AB4478" s="110"/>
      <c r="AC4478" s="110"/>
      <c r="AE4478" s="105"/>
      <c r="AF4478" s="105"/>
      <c r="AR4478" s="112"/>
    </row>
    <row r="4479" spans="2:44" x14ac:dyDescent="0.25">
      <c r="B4479" s="1" t="str">
        <f>IF(I4479="","",
(IF(N4479=FİLTRE!$H$6,2,0)+IF(FİLTRE!$H$6="TOPLAM",2,0))
)</f>
        <v/>
      </c>
      <c r="C4479">
        <f>IF(FİLTRE!$M$5="",9,(IF(U4479&gt;=FİLTRE!$M$5,1,0)))</f>
        <v>1</v>
      </c>
      <c r="D4479" s="1">
        <f>IF(FİLTRE!$M$6="",9,(IF('SKT LİSTESİ'!P4479&lt;=FİLTRE!$M$6,1,0)))</f>
        <v>1</v>
      </c>
      <c r="E4479" s="25" t="str">
        <f>IF(I4479="","",(COUNTIFS($L$4:L4479,L4479)))</f>
        <v/>
      </c>
      <c r="F4479" s="13">
        <f>IF(OR(B4479&lt;&gt;2,C4479&lt;&gt;1,D4479&lt;&gt;1,H4479&lt;&gt;1),0,
COUNTIFS($B$4:B4479,2,$C$4:C4479,1,$D$4:D4479,1,$H$4:H4479,1))</f>
        <v>0</v>
      </c>
      <c r="G4479" s="26" t="str">
        <f>IF(I4479="","",(COUNTIF($E$4:E4479,E4479)))</f>
        <v/>
      </c>
      <c r="H4479" s="1">
        <f>IF(AND(J4479="SAYIM",FİLTRE!$H$5="RAFTA",U4479&lt;&gt;0),1,0)+
IF(AND(J4479="İADE DEPO",FİLTRE!$H$5="İADE DEPO"),1,0)+
IF(FİLTRE!$H$5="TÜMÜ",1,0)+
IF(AND(J4479="FİRMA İADE",FİLTRE!$H$5="FİRMA İADE"),1,0)+
IF(AND(J4479="İMHA",FİLTRE!$H$5="İMHA"),1,0)</f>
        <v>1</v>
      </c>
      <c r="I4479" s="99"/>
      <c r="J4479" s="100"/>
      <c r="K4479" s="100"/>
      <c r="L4479" s="101"/>
      <c r="M4479" s="102"/>
      <c r="N4479" s="101"/>
      <c r="O4479" s="99"/>
      <c r="P4479" s="103"/>
      <c r="Q4479" s="104"/>
      <c r="R4479" s="50"/>
      <c r="S4479" s="105"/>
      <c r="T4479" s="106"/>
      <c r="U4479" s="107"/>
      <c r="V4479" s="108"/>
      <c r="W4479" s="107"/>
      <c r="X4479" s="107"/>
      <c r="AA4479" s="107"/>
      <c r="AB4479" s="110"/>
      <c r="AC4479" s="110"/>
      <c r="AE4479" s="105"/>
      <c r="AF4479" s="105"/>
      <c r="AR4479" s="112"/>
    </row>
    <row r="4480" spans="2:44" x14ac:dyDescent="0.25">
      <c r="B4480" s="1" t="str">
        <f>IF(I4480="","",
(IF(N4480=FİLTRE!$H$6,2,0)+IF(FİLTRE!$H$6="TOPLAM",2,0))
)</f>
        <v/>
      </c>
      <c r="C4480">
        <f>IF(FİLTRE!$M$5="",9,(IF(U4480&gt;=FİLTRE!$M$5,1,0)))</f>
        <v>1</v>
      </c>
      <c r="D4480" s="1">
        <f>IF(FİLTRE!$M$6="",9,(IF('SKT LİSTESİ'!P4480&lt;=FİLTRE!$M$6,1,0)))</f>
        <v>1</v>
      </c>
      <c r="E4480" s="25" t="str">
        <f>IF(I4480="","",(COUNTIFS($L$4:L4480,L4480)))</f>
        <v/>
      </c>
      <c r="F4480" s="13">
        <f>IF(OR(B4480&lt;&gt;2,C4480&lt;&gt;1,D4480&lt;&gt;1,H4480&lt;&gt;1),0,
COUNTIFS($B$4:B4480,2,$C$4:C4480,1,$D$4:D4480,1,$H$4:H4480,1))</f>
        <v>0</v>
      </c>
      <c r="G4480" s="26" t="str">
        <f>IF(I4480="","",(COUNTIF($E$4:E4480,E4480)))</f>
        <v/>
      </c>
      <c r="H4480" s="1">
        <f>IF(AND(J4480="SAYIM",FİLTRE!$H$5="RAFTA",U4480&lt;&gt;0),1,0)+
IF(AND(J4480="İADE DEPO",FİLTRE!$H$5="İADE DEPO"),1,0)+
IF(FİLTRE!$H$5="TÜMÜ",1,0)+
IF(AND(J4480="FİRMA İADE",FİLTRE!$H$5="FİRMA İADE"),1,0)+
IF(AND(J4480="İMHA",FİLTRE!$H$5="İMHA"),1,0)</f>
        <v>1</v>
      </c>
      <c r="I4480" s="99"/>
      <c r="J4480" s="100"/>
      <c r="K4480" s="100"/>
      <c r="L4480" s="101"/>
      <c r="M4480" s="102"/>
      <c r="N4480" s="101"/>
      <c r="O4480" s="99"/>
      <c r="P4480" s="103"/>
      <c r="Q4480" s="104"/>
      <c r="R4480" s="50"/>
      <c r="S4480" s="105"/>
      <c r="T4480" s="106"/>
      <c r="U4480" s="107"/>
      <c r="V4480" s="108"/>
      <c r="W4480" s="107"/>
      <c r="X4480" s="107"/>
      <c r="AA4480" s="107"/>
      <c r="AB4480" s="110"/>
      <c r="AC4480" s="110"/>
      <c r="AE4480" s="105"/>
      <c r="AF4480" s="105"/>
      <c r="AR4480" s="112"/>
    </row>
    <row r="4481" spans="2:44" x14ac:dyDescent="0.25">
      <c r="B4481" s="1" t="str">
        <f>IF(I4481="","",
(IF(N4481=FİLTRE!$H$6,2,0)+IF(FİLTRE!$H$6="TOPLAM",2,0))
)</f>
        <v/>
      </c>
      <c r="C4481">
        <f>IF(FİLTRE!$M$5="",9,(IF(U4481&gt;=FİLTRE!$M$5,1,0)))</f>
        <v>1</v>
      </c>
      <c r="D4481" s="1">
        <f>IF(FİLTRE!$M$6="",9,(IF('SKT LİSTESİ'!P4481&lt;=FİLTRE!$M$6,1,0)))</f>
        <v>1</v>
      </c>
      <c r="E4481" s="25" t="str">
        <f>IF(I4481="","",(COUNTIFS($L$4:L4481,L4481)))</f>
        <v/>
      </c>
      <c r="F4481" s="13">
        <f>IF(OR(B4481&lt;&gt;2,C4481&lt;&gt;1,D4481&lt;&gt;1,H4481&lt;&gt;1),0,
COUNTIFS($B$4:B4481,2,$C$4:C4481,1,$D$4:D4481,1,$H$4:H4481,1))</f>
        <v>0</v>
      </c>
      <c r="G4481" s="26" t="str">
        <f>IF(I4481="","",(COUNTIF($E$4:E4481,E4481)))</f>
        <v/>
      </c>
      <c r="H4481" s="1">
        <f>IF(AND(J4481="SAYIM",FİLTRE!$H$5="RAFTA",U4481&lt;&gt;0),1,0)+
IF(AND(J4481="İADE DEPO",FİLTRE!$H$5="İADE DEPO"),1,0)+
IF(FİLTRE!$H$5="TÜMÜ",1,0)+
IF(AND(J4481="FİRMA İADE",FİLTRE!$H$5="FİRMA İADE"),1,0)+
IF(AND(J4481="İMHA",FİLTRE!$H$5="İMHA"),1,0)</f>
        <v>1</v>
      </c>
      <c r="I4481" s="99"/>
      <c r="J4481" s="100"/>
      <c r="K4481" s="100"/>
      <c r="L4481" s="101"/>
      <c r="M4481" s="102"/>
      <c r="N4481" s="101"/>
      <c r="O4481" s="99"/>
      <c r="P4481" s="103"/>
      <c r="Q4481" s="104"/>
      <c r="R4481" s="50"/>
      <c r="S4481" s="105"/>
      <c r="T4481" s="106"/>
      <c r="U4481" s="107"/>
      <c r="V4481" s="108"/>
      <c r="W4481" s="107"/>
      <c r="X4481" s="107"/>
      <c r="AA4481" s="107"/>
      <c r="AB4481" s="110"/>
      <c r="AC4481" s="110"/>
      <c r="AE4481" s="105"/>
      <c r="AF4481" s="105"/>
      <c r="AR4481" s="112"/>
    </row>
    <row r="4482" spans="2:44" x14ac:dyDescent="0.25">
      <c r="B4482" s="1" t="str">
        <f>IF(I4482="","",
(IF(N4482=FİLTRE!$H$6,2,0)+IF(FİLTRE!$H$6="TOPLAM",2,0))
)</f>
        <v/>
      </c>
      <c r="C4482">
        <f>IF(FİLTRE!$M$5="",9,(IF(U4482&gt;=FİLTRE!$M$5,1,0)))</f>
        <v>1</v>
      </c>
      <c r="D4482" s="1">
        <f>IF(FİLTRE!$M$6="",9,(IF('SKT LİSTESİ'!P4482&lt;=FİLTRE!$M$6,1,0)))</f>
        <v>1</v>
      </c>
      <c r="E4482" s="25" t="str">
        <f>IF(I4482="","",(COUNTIFS($L$4:L4482,L4482)))</f>
        <v/>
      </c>
      <c r="F4482" s="13">
        <f>IF(OR(B4482&lt;&gt;2,C4482&lt;&gt;1,D4482&lt;&gt;1,H4482&lt;&gt;1),0,
COUNTIFS($B$4:B4482,2,$C$4:C4482,1,$D$4:D4482,1,$H$4:H4482,1))</f>
        <v>0</v>
      </c>
      <c r="G4482" s="26" t="str">
        <f>IF(I4482="","",(COUNTIF($E$4:E4482,E4482)))</f>
        <v/>
      </c>
      <c r="H4482" s="1">
        <f>IF(AND(J4482="SAYIM",FİLTRE!$H$5="RAFTA",U4482&lt;&gt;0),1,0)+
IF(AND(J4482="İADE DEPO",FİLTRE!$H$5="İADE DEPO"),1,0)+
IF(FİLTRE!$H$5="TÜMÜ",1,0)+
IF(AND(J4482="FİRMA İADE",FİLTRE!$H$5="FİRMA İADE"),1,0)+
IF(AND(J4482="İMHA",FİLTRE!$H$5="İMHA"),1,0)</f>
        <v>1</v>
      </c>
      <c r="I4482" s="99"/>
      <c r="J4482" s="100"/>
      <c r="K4482" s="100"/>
      <c r="L4482" s="101"/>
      <c r="M4482" s="102"/>
      <c r="N4482" s="101"/>
      <c r="O4482" s="99"/>
      <c r="P4482" s="103"/>
      <c r="Q4482" s="104"/>
      <c r="R4482" s="50"/>
      <c r="S4482" s="105"/>
      <c r="T4482" s="106"/>
      <c r="U4482" s="107"/>
      <c r="V4482" s="108"/>
      <c r="W4482" s="107"/>
      <c r="X4482" s="107"/>
      <c r="AA4482" s="107"/>
      <c r="AB4482" s="110"/>
      <c r="AC4482" s="110"/>
      <c r="AE4482" s="105"/>
      <c r="AF4482" s="105"/>
      <c r="AR4482" s="112"/>
    </row>
    <row r="4483" spans="2:44" x14ac:dyDescent="0.25">
      <c r="B4483" s="1" t="str">
        <f>IF(I4483="","",
(IF(N4483=FİLTRE!$H$6,2,0)+IF(FİLTRE!$H$6="TOPLAM",2,0))
)</f>
        <v/>
      </c>
      <c r="C4483">
        <f>IF(FİLTRE!$M$5="",9,(IF(U4483&gt;=FİLTRE!$M$5,1,0)))</f>
        <v>1</v>
      </c>
      <c r="D4483" s="1">
        <f>IF(FİLTRE!$M$6="",9,(IF('SKT LİSTESİ'!P4483&lt;=FİLTRE!$M$6,1,0)))</f>
        <v>1</v>
      </c>
      <c r="E4483" s="25" t="str">
        <f>IF(I4483="","",(COUNTIFS($L$4:L4483,L4483)))</f>
        <v/>
      </c>
      <c r="F4483" s="13">
        <f>IF(OR(B4483&lt;&gt;2,C4483&lt;&gt;1,D4483&lt;&gt;1,H4483&lt;&gt;1),0,
COUNTIFS($B$4:B4483,2,$C$4:C4483,1,$D$4:D4483,1,$H$4:H4483,1))</f>
        <v>0</v>
      </c>
      <c r="G4483" s="26" t="str">
        <f>IF(I4483="","",(COUNTIF($E$4:E4483,E4483)))</f>
        <v/>
      </c>
      <c r="H4483" s="1">
        <f>IF(AND(J4483="SAYIM",FİLTRE!$H$5="RAFTA",U4483&lt;&gt;0),1,0)+
IF(AND(J4483="İADE DEPO",FİLTRE!$H$5="İADE DEPO"),1,0)+
IF(FİLTRE!$H$5="TÜMÜ",1,0)+
IF(AND(J4483="FİRMA İADE",FİLTRE!$H$5="FİRMA İADE"),1,0)+
IF(AND(J4483="İMHA",FİLTRE!$H$5="İMHA"),1,0)</f>
        <v>1</v>
      </c>
      <c r="I4483" s="99"/>
      <c r="J4483" s="100"/>
      <c r="K4483" s="100"/>
      <c r="L4483" s="101"/>
      <c r="M4483" s="102"/>
      <c r="N4483" s="101"/>
      <c r="O4483" s="99"/>
      <c r="P4483" s="103"/>
      <c r="Q4483" s="104"/>
      <c r="R4483" s="50"/>
      <c r="S4483" s="105"/>
      <c r="T4483" s="106"/>
      <c r="U4483" s="107"/>
      <c r="V4483" s="108"/>
      <c r="W4483" s="107"/>
      <c r="X4483" s="107"/>
      <c r="AA4483" s="107"/>
      <c r="AB4483" s="110"/>
      <c r="AC4483" s="110"/>
      <c r="AE4483" s="105"/>
      <c r="AF4483" s="105"/>
      <c r="AR4483" s="112"/>
    </row>
    <row r="4484" spans="2:44" x14ac:dyDescent="0.25">
      <c r="B4484" s="1" t="str">
        <f>IF(I4484="","",
(IF(N4484=FİLTRE!$H$6,2,0)+IF(FİLTRE!$H$6="TOPLAM",2,0))
)</f>
        <v/>
      </c>
      <c r="C4484">
        <f>IF(FİLTRE!$M$5="",9,(IF(U4484&gt;=FİLTRE!$M$5,1,0)))</f>
        <v>1</v>
      </c>
      <c r="D4484" s="1">
        <f>IF(FİLTRE!$M$6="",9,(IF('SKT LİSTESİ'!P4484&lt;=FİLTRE!$M$6,1,0)))</f>
        <v>1</v>
      </c>
      <c r="E4484" s="25" t="str">
        <f>IF(I4484="","",(COUNTIFS($L$4:L4484,L4484)))</f>
        <v/>
      </c>
      <c r="F4484" s="13">
        <f>IF(OR(B4484&lt;&gt;2,C4484&lt;&gt;1,D4484&lt;&gt;1,H4484&lt;&gt;1),0,
COUNTIFS($B$4:B4484,2,$C$4:C4484,1,$D$4:D4484,1,$H$4:H4484,1))</f>
        <v>0</v>
      </c>
      <c r="G4484" s="26" t="str">
        <f>IF(I4484="","",(COUNTIF($E$4:E4484,E4484)))</f>
        <v/>
      </c>
      <c r="H4484" s="1">
        <f>IF(AND(J4484="SAYIM",FİLTRE!$H$5="RAFTA",U4484&lt;&gt;0),1,0)+
IF(AND(J4484="İADE DEPO",FİLTRE!$H$5="İADE DEPO"),1,0)+
IF(FİLTRE!$H$5="TÜMÜ",1,0)+
IF(AND(J4484="FİRMA İADE",FİLTRE!$H$5="FİRMA İADE"),1,0)+
IF(AND(J4484="İMHA",FİLTRE!$H$5="İMHA"),1,0)</f>
        <v>1</v>
      </c>
      <c r="I4484" s="99"/>
      <c r="J4484" s="100"/>
      <c r="K4484" s="100"/>
      <c r="L4484" s="101"/>
      <c r="M4484" s="102"/>
      <c r="N4484" s="101"/>
      <c r="O4484" s="99"/>
      <c r="P4484" s="103"/>
      <c r="Q4484" s="104"/>
      <c r="R4484" s="50"/>
      <c r="S4484" s="105"/>
      <c r="T4484" s="106"/>
      <c r="U4484" s="107"/>
      <c r="V4484" s="108"/>
      <c r="W4484" s="107"/>
      <c r="X4484" s="107"/>
      <c r="AA4484" s="107"/>
      <c r="AB4484" s="110"/>
      <c r="AC4484" s="110"/>
      <c r="AE4484" s="105"/>
      <c r="AF4484" s="105"/>
      <c r="AR4484" s="112"/>
    </row>
    <row r="4485" spans="2:44" x14ac:dyDescent="0.25">
      <c r="B4485" s="1" t="str">
        <f>IF(I4485="","",
(IF(N4485=FİLTRE!$H$6,2,0)+IF(FİLTRE!$H$6="TOPLAM",2,0))
)</f>
        <v/>
      </c>
      <c r="C4485">
        <f>IF(FİLTRE!$M$5="",9,(IF(U4485&gt;=FİLTRE!$M$5,1,0)))</f>
        <v>1</v>
      </c>
      <c r="D4485" s="1">
        <f>IF(FİLTRE!$M$6="",9,(IF('SKT LİSTESİ'!P4485&lt;=FİLTRE!$M$6,1,0)))</f>
        <v>1</v>
      </c>
      <c r="E4485" s="25" t="str">
        <f>IF(I4485="","",(COUNTIFS($L$4:L4485,L4485)))</f>
        <v/>
      </c>
      <c r="F4485" s="13">
        <f>IF(OR(B4485&lt;&gt;2,C4485&lt;&gt;1,D4485&lt;&gt;1,H4485&lt;&gt;1),0,
COUNTIFS($B$4:B4485,2,$C$4:C4485,1,$D$4:D4485,1,$H$4:H4485,1))</f>
        <v>0</v>
      </c>
      <c r="G4485" s="26" t="str">
        <f>IF(I4485="","",(COUNTIF($E$4:E4485,E4485)))</f>
        <v/>
      </c>
      <c r="H4485" s="1">
        <f>IF(AND(J4485="SAYIM",FİLTRE!$H$5="RAFTA",U4485&lt;&gt;0),1,0)+
IF(AND(J4485="İADE DEPO",FİLTRE!$H$5="İADE DEPO"),1,0)+
IF(FİLTRE!$H$5="TÜMÜ",1,0)+
IF(AND(J4485="FİRMA İADE",FİLTRE!$H$5="FİRMA İADE"),1,0)+
IF(AND(J4485="İMHA",FİLTRE!$H$5="İMHA"),1,0)</f>
        <v>1</v>
      </c>
      <c r="I4485" s="99"/>
      <c r="J4485" s="100"/>
      <c r="K4485" s="100"/>
      <c r="L4485" s="101"/>
      <c r="M4485" s="102"/>
      <c r="N4485" s="101"/>
      <c r="O4485" s="99"/>
      <c r="P4485" s="103"/>
      <c r="Q4485" s="104"/>
      <c r="R4485" s="50"/>
      <c r="S4485" s="105"/>
      <c r="T4485" s="106"/>
      <c r="U4485" s="107"/>
      <c r="V4485" s="108"/>
      <c r="W4485" s="107"/>
      <c r="X4485" s="107"/>
      <c r="AA4485" s="107"/>
      <c r="AB4485" s="110"/>
      <c r="AC4485" s="110"/>
      <c r="AE4485" s="105"/>
      <c r="AF4485" s="105"/>
      <c r="AR4485" s="112"/>
    </row>
    <row r="4486" spans="2:44" x14ac:dyDescent="0.25">
      <c r="B4486" s="1" t="str">
        <f>IF(I4486="","",
(IF(N4486=FİLTRE!$H$6,2,0)+IF(FİLTRE!$H$6="TOPLAM",2,0))
)</f>
        <v/>
      </c>
      <c r="C4486">
        <f>IF(FİLTRE!$M$5="",9,(IF(U4486&gt;=FİLTRE!$M$5,1,0)))</f>
        <v>1</v>
      </c>
      <c r="D4486" s="1">
        <f>IF(FİLTRE!$M$6="",9,(IF('SKT LİSTESİ'!P4486&lt;=FİLTRE!$M$6,1,0)))</f>
        <v>1</v>
      </c>
      <c r="E4486" s="25" t="str">
        <f>IF(I4486="","",(COUNTIFS($L$4:L4486,L4486)))</f>
        <v/>
      </c>
      <c r="F4486" s="13">
        <f>IF(OR(B4486&lt;&gt;2,C4486&lt;&gt;1,D4486&lt;&gt;1,H4486&lt;&gt;1),0,
COUNTIFS($B$4:B4486,2,$C$4:C4486,1,$D$4:D4486,1,$H$4:H4486,1))</f>
        <v>0</v>
      </c>
      <c r="G4486" s="26" t="str">
        <f>IF(I4486="","",(COUNTIF($E$4:E4486,E4486)))</f>
        <v/>
      </c>
      <c r="H4486" s="1">
        <f>IF(AND(J4486="SAYIM",FİLTRE!$H$5="RAFTA",U4486&lt;&gt;0),1,0)+
IF(AND(J4486="İADE DEPO",FİLTRE!$H$5="İADE DEPO"),1,0)+
IF(FİLTRE!$H$5="TÜMÜ",1,0)+
IF(AND(J4486="FİRMA İADE",FİLTRE!$H$5="FİRMA İADE"),1,0)+
IF(AND(J4486="İMHA",FİLTRE!$H$5="İMHA"),1,0)</f>
        <v>1</v>
      </c>
      <c r="I4486" s="99"/>
      <c r="J4486" s="100"/>
      <c r="K4486" s="100"/>
      <c r="L4486" s="101"/>
      <c r="M4486" s="102"/>
      <c r="N4486" s="101"/>
      <c r="O4486" s="99"/>
      <c r="P4486" s="103"/>
      <c r="Q4486" s="104"/>
      <c r="R4486" s="50"/>
      <c r="S4486" s="105"/>
      <c r="T4486" s="106"/>
      <c r="U4486" s="107"/>
      <c r="V4486" s="108"/>
      <c r="W4486" s="107"/>
      <c r="X4486" s="107"/>
      <c r="AA4486" s="107"/>
      <c r="AB4486" s="110"/>
      <c r="AC4486" s="110"/>
      <c r="AE4486" s="105"/>
      <c r="AF4486" s="105"/>
      <c r="AR4486" s="112"/>
    </row>
    <row r="4487" spans="2:44" x14ac:dyDescent="0.25">
      <c r="B4487" s="1" t="str">
        <f>IF(I4487="","",
(IF(N4487=FİLTRE!$H$6,2,0)+IF(FİLTRE!$H$6="TOPLAM",2,0))
)</f>
        <v/>
      </c>
      <c r="C4487">
        <f>IF(FİLTRE!$M$5="",9,(IF(U4487&gt;=FİLTRE!$M$5,1,0)))</f>
        <v>1</v>
      </c>
      <c r="D4487" s="1">
        <f>IF(FİLTRE!$M$6="",9,(IF('SKT LİSTESİ'!P4487&lt;=FİLTRE!$M$6,1,0)))</f>
        <v>1</v>
      </c>
      <c r="E4487" s="25" t="str">
        <f>IF(I4487="","",(COUNTIFS($L$4:L4487,L4487)))</f>
        <v/>
      </c>
      <c r="F4487" s="13">
        <f>IF(OR(B4487&lt;&gt;2,C4487&lt;&gt;1,D4487&lt;&gt;1,H4487&lt;&gt;1),0,
COUNTIFS($B$4:B4487,2,$C$4:C4487,1,$D$4:D4487,1,$H$4:H4487,1))</f>
        <v>0</v>
      </c>
      <c r="G4487" s="26" t="str">
        <f>IF(I4487="","",(COUNTIF($E$4:E4487,E4487)))</f>
        <v/>
      </c>
      <c r="H4487" s="1">
        <f>IF(AND(J4487="SAYIM",FİLTRE!$H$5="RAFTA",U4487&lt;&gt;0),1,0)+
IF(AND(J4487="İADE DEPO",FİLTRE!$H$5="İADE DEPO"),1,0)+
IF(FİLTRE!$H$5="TÜMÜ",1,0)+
IF(AND(J4487="FİRMA İADE",FİLTRE!$H$5="FİRMA İADE"),1,0)+
IF(AND(J4487="İMHA",FİLTRE!$H$5="İMHA"),1,0)</f>
        <v>1</v>
      </c>
      <c r="I4487" s="99"/>
      <c r="J4487" s="100"/>
      <c r="K4487" s="100"/>
      <c r="L4487" s="101"/>
      <c r="M4487" s="102"/>
      <c r="N4487" s="101"/>
      <c r="O4487" s="99"/>
      <c r="P4487" s="103"/>
      <c r="Q4487" s="104"/>
      <c r="R4487" s="50"/>
      <c r="S4487" s="105"/>
      <c r="T4487" s="106"/>
      <c r="U4487" s="107"/>
      <c r="V4487" s="108"/>
      <c r="W4487" s="107"/>
      <c r="X4487" s="107"/>
      <c r="AA4487" s="107"/>
      <c r="AB4487" s="110"/>
      <c r="AC4487" s="110"/>
      <c r="AE4487" s="105"/>
      <c r="AF4487" s="105"/>
      <c r="AR4487" s="112"/>
    </row>
    <row r="4488" spans="2:44" x14ac:dyDescent="0.25">
      <c r="B4488" s="1" t="str">
        <f>IF(I4488="","",
(IF(N4488=FİLTRE!$H$6,2,0)+IF(FİLTRE!$H$6="TOPLAM",2,0))
)</f>
        <v/>
      </c>
      <c r="C4488">
        <f>IF(FİLTRE!$M$5="",9,(IF(U4488&gt;=FİLTRE!$M$5,1,0)))</f>
        <v>1</v>
      </c>
      <c r="D4488" s="1">
        <f>IF(FİLTRE!$M$6="",9,(IF('SKT LİSTESİ'!P4488&lt;=FİLTRE!$M$6,1,0)))</f>
        <v>1</v>
      </c>
      <c r="E4488" s="25" t="str">
        <f>IF(I4488="","",(COUNTIFS($L$4:L4488,L4488)))</f>
        <v/>
      </c>
      <c r="F4488" s="13">
        <f>IF(OR(B4488&lt;&gt;2,C4488&lt;&gt;1,D4488&lt;&gt;1,H4488&lt;&gt;1),0,
COUNTIFS($B$4:B4488,2,$C$4:C4488,1,$D$4:D4488,1,$H$4:H4488,1))</f>
        <v>0</v>
      </c>
      <c r="G4488" s="26" t="str">
        <f>IF(I4488="","",(COUNTIF($E$4:E4488,E4488)))</f>
        <v/>
      </c>
      <c r="H4488" s="1">
        <f>IF(AND(J4488="SAYIM",FİLTRE!$H$5="RAFTA",U4488&lt;&gt;0),1,0)+
IF(AND(J4488="İADE DEPO",FİLTRE!$H$5="İADE DEPO"),1,0)+
IF(FİLTRE!$H$5="TÜMÜ",1,0)+
IF(AND(J4488="FİRMA İADE",FİLTRE!$H$5="FİRMA İADE"),1,0)+
IF(AND(J4488="İMHA",FİLTRE!$H$5="İMHA"),1,0)</f>
        <v>1</v>
      </c>
      <c r="I4488" s="99"/>
      <c r="J4488" s="100"/>
      <c r="K4488" s="100"/>
      <c r="L4488" s="101"/>
      <c r="M4488" s="102"/>
      <c r="N4488" s="101"/>
      <c r="O4488" s="99"/>
      <c r="P4488" s="103"/>
      <c r="Q4488" s="104"/>
      <c r="R4488" s="50"/>
      <c r="S4488" s="105"/>
      <c r="T4488" s="106"/>
      <c r="U4488" s="107"/>
      <c r="V4488" s="108"/>
      <c r="W4488" s="107"/>
      <c r="X4488" s="107"/>
      <c r="AA4488" s="107"/>
      <c r="AB4488" s="110"/>
      <c r="AC4488" s="110"/>
      <c r="AE4488" s="105"/>
      <c r="AF4488" s="105"/>
      <c r="AR4488" s="112"/>
    </row>
    <row r="4489" spans="2:44" x14ac:dyDescent="0.25">
      <c r="B4489" s="1" t="str">
        <f>IF(I4489="","",
(IF(N4489=FİLTRE!$H$6,2,0)+IF(FİLTRE!$H$6="TOPLAM",2,0))
)</f>
        <v/>
      </c>
      <c r="C4489">
        <f>IF(FİLTRE!$M$5="",9,(IF(U4489&gt;=FİLTRE!$M$5,1,0)))</f>
        <v>1</v>
      </c>
      <c r="D4489" s="1">
        <f>IF(FİLTRE!$M$6="",9,(IF('SKT LİSTESİ'!P4489&lt;=FİLTRE!$M$6,1,0)))</f>
        <v>1</v>
      </c>
      <c r="E4489" s="25" t="str">
        <f>IF(I4489="","",(COUNTIFS($L$4:L4489,L4489)))</f>
        <v/>
      </c>
      <c r="F4489" s="13">
        <f>IF(OR(B4489&lt;&gt;2,C4489&lt;&gt;1,D4489&lt;&gt;1,H4489&lt;&gt;1),0,
COUNTIFS($B$4:B4489,2,$C$4:C4489,1,$D$4:D4489,1,$H$4:H4489,1))</f>
        <v>0</v>
      </c>
      <c r="G4489" s="26" t="str">
        <f>IF(I4489="","",(COUNTIF($E$4:E4489,E4489)))</f>
        <v/>
      </c>
      <c r="H4489" s="1">
        <f>IF(AND(J4489="SAYIM",FİLTRE!$H$5="RAFTA",U4489&lt;&gt;0),1,0)+
IF(AND(J4489="İADE DEPO",FİLTRE!$H$5="İADE DEPO"),1,0)+
IF(FİLTRE!$H$5="TÜMÜ",1,0)+
IF(AND(J4489="FİRMA İADE",FİLTRE!$H$5="FİRMA İADE"),1,0)+
IF(AND(J4489="İMHA",FİLTRE!$H$5="İMHA"),1,0)</f>
        <v>1</v>
      </c>
      <c r="I4489" s="99"/>
      <c r="J4489" s="100"/>
      <c r="K4489" s="100"/>
      <c r="L4489" s="101"/>
      <c r="M4489" s="102"/>
      <c r="N4489" s="101"/>
      <c r="O4489" s="99"/>
      <c r="P4489" s="103"/>
      <c r="Q4489" s="104"/>
      <c r="R4489" s="50"/>
      <c r="S4489" s="105"/>
      <c r="T4489" s="106"/>
      <c r="U4489" s="107"/>
      <c r="V4489" s="108"/>
      <c r="W4489" s="107"/>
      <c r="X4489" s="107"/>
      <c r="AA4489" s="107"/>
      <c r="AB4489" s="110"/>
      <c r="AC4489" s="110"/>
      <c r="AE4489" s="105"/>
      <c r="AF4489" s="105"/>
      <c r="AR4489" s="112"/>
    </row>
    <row r="4490" spans="2:44" x14ac:dyDescent="0.25">
      <c r="B4490" s="1" t="str">
        <f>IF(I4490="","",
(IF(N4490=FİLTRE!$H$6,2,0)+IF(FİLTRE!$H$6="TOPLAM",2,0))
)</f>
        <v/>
      </c>
      <c r="C4490">
        <f>IF(FİLTRE!$M$5="",9,(IF(U4490&gt;=FİLTRE!$M$5,1,0)))</f>
        <v>1</v>
      </c>
      <c r="D4490" s="1">
        <f>IF(FİLTRE!$M$6="",9,(IF('SKT LİSTESİ'!P4490&lt;=FİLTRE!$M$6,1,0)))</f>
        <v>1</v>
      </c>
      <c r="E4490" s="25" t="str">
        <f>IF(I4490="","",(COUNTIFS($L$4:L4490,L4490)))</f>
        <v/>
      </c>
      <c r="F4490" s="13">
        <f>IF(OR(B4490&lt;&gt;2,C4490&lt;&gt;1,D4490&lt;&gt;1,H4490&lt;&gt;1),0,
COUNTIFS($B$4:B4490,2,$C$4:C4490,1,$D$4:D4490,1,$H$4:H4490,1))</f>
        <v>0</v>
      </c>
      <c r="G4490" s="26" t="str">
        <f>IF(I4490="","",(COUNTIF($E$4:E4490,E4490)))</f>
        <v/>
      </c>
      <c r="H4490" s="1">
        <f>IF(AND(J4490="SAYIM",FİLTRE!$H$5="RAFTA",U4490&lt;&gt;0),1,0)+
IF(AND(J4490="İADE DEPO",FİLTRE!$H$5="İADE DEPO"),1,0)+
IF(FİLTRE!$H$5="TÜMÜ",1,0)+
IF(AND(J4490="FİRMA İADE",FİLTRE!$H$5="FİRMA İADE"),1,0)+
IF(AND(J4490="İMHA",FİLTRE!$H$5="İMHA"),1,0)</f>
        <v>1</v>
      </c>
      <c r="I4490" s="99"/>
      <c r="J4490" s="100"/>
      <c r="K4490" s="100"/>
      <c r="L4490" s="101"/>
      <c r="M4490" s="102"/>
      <c r="N4490" s="101"/>
      <c r="O4490" s="99"/>
      <c r="P4490" s="103"/>
      <c r="Q4490" s="104"/>
      <c r="R4490" s="50"/>
      <c r="S4490" s="105"/>
      <c r="T4490" s="106"/>
      <c r="U4490" s="107"/>
      <c r="V4490" s="108"/>
      <c r="W4490" s="107"/>
      <c r="X4490" s="107"/>
      <c r="AA4490" s="107"/>
      <c r="AB4490" s="110"/>
      <c r="AC4490" s="110"/>
      <c r="AE4490" s="105"/>
      <c r="AF4490" s="105"/>
      <c r="AR4490" s="112"/>
    </row>
    <row r="4491" spans="2:44" x14ac:dyDescent="0.25">
      <c r="B4491" s="1" t="str">
        <f>IF(I4491="","",
(IF(N4491=FİLTRE!$H$6,2,0)+IF(FİLTRE!$H$6="TOPLAM",2,0))
)</f>
        <v/>
      </c>
      <c r="C4491">
        <f>IF(FİLTRE!$M$5="",9,(IF(U4491&gt;=FİLTRE!$M$5,1,0)))</f>
        <v>1</v>
      </c>
      <c r="D4491" s="1">
        <f>IF(FİLTRE!$M$6="",9,(IF('SKT LİSTESİ'!P4491&lt;=FİLTRE!$M$6,1,0)))</f>
        <v>1</v>
      </c>
      <c r="E4491" s="25" t="str">
        <f>IF(I4491="","",(COUNTIFS($L$4:L4491,L4491)))</f>
        <v/>
      </c>
      <c r="F4491" s="13">
        <f>IF(OR(B4491&lt;&gt;2,C4491&lt;&gt;1,D4491&lt;&gt;1,H4491&lt;&gt;1),0,
COUNTIFS($B$4:B4491,2,$C$4:C4491,1,$D$4:D4491,1,$H$4:H4491,1))</f>
        <v>0</v>
      </c>
      <c r="G4491" s="26" t="str">
        <f>IF(I4491="","",(COUNTIF($E$4:E4491,E4491)))</f>
        <v/>
      </c>
      <c r="H4491" s="1">
        <f>IF(AND(J4491="SAYIM",FİLTRE!$H$5="RAFTA",U4491&lt;&gt;0),1,0)+
IF(AND(J4491="İADE DEPO",FİLTRE!$H$5="İADE DEPO"),1,0)+
IF(FİLTRE!$H$5="TÜMÜ",1,0)+
IF(AND(J4491="FİRMA İADE",FİLTRE!$H$5="FİRMA İADE"),1,0)+
IF(AND(J4491="İMHA",FİLTRE!$H$5="İMHA"),1,0)</f>
        <v>1</v>
      </c>
      <c r="I4491" s="99"/>
      <c r="J4491" s="100"/>
      <c r="K4491" s="100"/>
      <c r="L4491" s="101"/>
      <c r="M4491" s="102"/>
      <c r="N4491" s="101"/>
      <c r="O4491" s="99"/>
      <c r="P4491" s="103"/>
      <c r="Q4491" s="104"/>
      <c r="R4491" s="50"/>
      <c r="S4491" s="105"/>
      <c r="T4491" s="106"/>
      <c r="U4491" s="107"/>
      <c r="V4491" s="108"/>
      <c r="W4491" s="107"/>
      <c r="X4491" s="107"/>
      <c r="AA4491" s="107"/>
      <c r="AB4491" s="110"/>
      <c r="AC4491" s="110"/>
      <c r="AE4491" s="105"/>
      <c r="AF4491" s="105"/>
      <c r="AR4491" s="112"/>
    </row>
    <row r="4492" spans="2:44" x14ac:dyDescent="0.25">
      <c r="B4492" s="1" t="str">
        <f>IF(I4492="","",
(IF(N4492=FİLTRE!$H$6,2,0)+IF(FİLTRE!$H$6="TOPLAM",2,0))
)</f>
        <v/>
      </c>
      <c r="C4492">
        <f>IF(FİLTRE!$M$5="",9,(IF(U4492&gt;=FİLTRE!$M$5,1,0)))</f>
        <v>1</v>
      </c>
      <c r="D4492" s="1">
        <f>IF(FİLTRE!$M$6="",9,(IF('SKT LİSTESİ'!P4492&lt;=FİLTRE!$M$6,1,0)))</f>
        <v>1</v>
      </c>
      <c r="E4492" s="25" t="str">
        <f>IF(I4492="","",(COUNTIFS($L$4:L4492,L4492)))</f>
        <v/>
      </c>
      <c r="F4492" s="13">
        <f>IF(OR(B4492&lt;&gt;2,C4492&lt;&gt;1,D4492&lt;&gt;1,H4492&lt;&gt;1),0,
COUNTIFS($B$4:B4492,2,$C$4:C4492,1,$D$4:D4492,1,$H$4:H4492,1))</f>
        <v>0</v>
      </c>
      <c r="G4492" s="26" t="str">
        <f>IF(I4492="","",(COUNTIF($E$4:E4492,E4492)))</f>
        <v/>
      </c>
      <c r="H4492" s="1">
        <f>IF(AND(J4492="SAYIM",FİLTRE!$H$5="RAFTA",U4492&lt;&gt;0),1,0)+
IF(AND(J4492="İADE DEPO",FİLTRE!$H$5="İADE DEPO"),1,0)+
IF(FİLTRE!$H$5="TÜMÜ",1,0)+
IF(AND(J4492="FİRMA İADE",FİLTRE!$H$5="FİRMA İADE"),1,0)+
IF(AND(J4492="İMHA",FİLTRE!$H$5="İMHA"),1,0)</f>
        <v>1</v>
      </c>
      <c r="I4492" s="99"/>
      <c r="J4492" s="100"/>
      <c r="K4492" s="100"/>
      <c r="L4492" s="101"/>
      <c r="M4492" s="102"/>
      <c r="N4492" s="101"/>
      <c r="O4492" s="99"/>
      <c r="P4492" s="103"/>
      <c r="Q4492" s="104"/>
      <c r="R4492" s="50"/>
      <c r="S4492" s="105"/>
      <c r="T4492" s="106"/>
      <c r="U4492" s="107"/>
      <c r="V4492" s="108"/>
      <c r="W4492" s="107"/>
      <c r="X4492" s="107"/>
      <c r="AA4492" s="107"/>
      <c r="AB4492" s="110"/>
      <c r="AC4492" s="110"/>
      <c r="AE4492" s="105"/>
      <c r="AF4492" s="105"/>
      <c r="AR4492" s="112"/>
    </row>
    <row r="4493" spans="2:44" x14ac:dyDescent="0.25">
      <c r="B4493" s="1" t="str">
        <f>IF(I4493="","",
(IF(N4493=FİLTRE!$H$6,2,0)+IF(FİLTRE!$H$6="TOPLAM",2,0))
)</f>
        <v/>
      </c>
      <c r="C4493">
        <f>IF(FİLTRE!$M$5="",9,(IF(U4493&gt;=FİLTRE!$M$5,1,0)))</f>
        <v>1</v>
      </c>
      <c r="D4493" s="1">
        <f>IF(FİLTRE!$M$6="",9,(IF('SKT LİSTESİ'!P4493&lt;=FİLTRE!$M$6,1,0)))</f>
        <v>1</v>
      </c>
      <c r="E4493" s="25" t="str">
        <f>IF(I4493="","",(COUNTIFS($L$4:L4493,L4493)))</f>
        <v/>
      </c>
      <c r="F4493" s="13">
        <f>IF(OR(B4493&lt;&gt;2,C4493&lt;&gt;1,D4493&lt;&gt;1,H4493&lt;&gt;1),0,
COUNTIFS($B$4:B4493,2,$C$4:C4493,1,$D$4:D4493,1,$H$4:H4493,1))</f>
        <v>0</v>
      </c>
      <c r="G4493" s="26" t="str">
        <f>IF(I4493="","",(COUNTIF($E$4:E4493,E4493)))</f>
        <v/>
      </c>
      <c r="H4493" s="1">
        <f>IF(AND(J4493="SAYIM",FİLTRE!$H$5="RAFTA",U4493&lt;&gt;0),1,0)+
IF(AND(J4493="İADE DEPO",FİLTRE!$H$5="İADE DEPO"),1,0)+
IF(FİLTRE!$H$5="TÜMÜ",1,0)+
IF(AND(J4493="FİRMA İADE",FİLTRE!$H$5="FİRMA İADE"),1,0)+
IF(AND(J4493="İMHA",FİLTRE!$H$5="İMHA"),1,0)</f>
        <v>1</v>
      </c>
      <c r="I4493" s="99"/>
      <c r="J4493" s="100"/>
      <c r="K4493" s="100"/>
      <c r="L4493" s="101"/>
      <c r="M4493" s="102"/>
      <c r="N4493" s="101"/>
      <c r="O4493" s="99"/>
      <c r="P4493" s="103"/>
      <c r="Q4493" s="104"/>
      <c r="R4493" s="50"/>
      <c r="S4493" s="105"/>
      <c r="T4493" s="106"/>
      <c r="U4493" s="107"/>
      <c r="V4493" s="108"/>
      <c r="W4493" s="107"/>
      <c r="X4493" s="107"/>
      <c r="AA4493" s="107"/>
      <c r="AB4493" s="110"/>
      <c r="AC4493" s="110"/>
      <c r="AE4493" s="105"/>
      <c r="AF4493" s="105"/>
      <c r="AR4493" s="112"/>
    </row>
    <row r="4494" spans="2:44" x14ac:dyDescent="0.25">
      <c r="B4494" s="1" t="str">
        <f>IF(I4494="","",
(IF(N4494=FİLTRE!$H$6,2,0)+IF(FİLTRE!$H$6="TOPLAM",2,0))
)</f>
        <v/>
      </c>
      <c r="C4494">
        <f>IF(FİLTRE!$M$5="",9,(IF(U4494&gt;=FİLTRE!$M$5,1,0)))</f>
        <v>1</v>
      </c>
      <c r="D4494" s="1">
        <f>IF(FİLTRE!$M$6="",9,(IF('SKT LİSTESİ'!P4494&lt;=FİLTRE!$M$6,1,0)))</f>
        <v>1</v>
      </c>
      <c r="E4494" s="25" t="str">
        <f>IF(I4494="","",(COUNTIFS($L$4:L4494,L4494)))</f>
        <v/>
      </c>
      <c r="F4494" s="13">
        <f>IF(OR(B4494&lt;&gt;2,C4494&lt;&gt;1,D4494&lt;&gt;1,H4494&lt;&gt;1),0,
COUNTIFS($B$4:B4494,2,$C$4:C4494,1,$D$4:D4494,1,$H$4:H4494,1))</f>
        <v>0</v>
      </c>
      <c r="G4494" s="26" t="str">
        <f>IF(I4494="","",(COUNTIF($E$4:E4494,E4494)))</f>
        <v/>
      </c>
      <c r="H4494" s="1">
        <f>IF(AND(J4494="SAYIM",FİLTRE!$H$5="RAFTA",U4494&lt;&gt;0),1,0)+
IF(AND(J4494="İADE DEPO",FİLTRE!$H$5="İADE DEPO"),1,0)+
IF(FİLTRE!$H$5="TÜMÜ",1,0)+
IF(AND(J4494="FİRMA İADE",FİLTRE!$H$5="FİRMA İADE"),1,0)+
IF(AND(J4494="İMHA",FİLTRE!$H$5="İMHA"),1,0)</f>
        <v>1</v>
      </c>
      <c r="I4494" s="99"/>
      <c r="J4494" s="100"/>
      <c r="K4494" s="100"/>
      <c r="L4494" s="101"/>
      <c r="M4494" s="102"/>
      <c r="N4494" s="101"/>
      <c r="O4494" s="99"/>
      <c r="P4494" s="103"/>
      <c r="Q4494" s="104"/>
      <c r="R4494" s="50"/>
      <c r="S4494" s="105"/>
      <c r="T4494" s="106"/>
      <c r="U4494" s="107"/>
      <c r="V4494" s="108"/>
      <c r="W4494" s="107"/>
      <c r="X4494" s="107"/>
      <c r="AA4494" s="107"/>
      <c r="AB4494" s="110"/>
      <c r="AC4494" s="110"/>
      <c r="AE4494" s="105"/>
      <c r="AF4494" s="105"/>
      <c r="AR4494" s="112"/>
    </row>
    <row r="4495" spans="2:44" x14ac:dyDescent="0.25">
      <c r="B4495" s="1" t="str">
        <f>IF(I4495="","",
(IF(N4495=FİLTRE!$H$6,2,0)+IF(FİLTRE!$H$6="TOPLAM",2,0))
)</f>
        <v/>
      </c>
      <c r="C4495">
        <f>IF(FİLTRE!$M$5="",9,(IF(U4495&gt;=FİLTRE!$M$5,1,0)))</f>
        <v>1</v>
      </c>
      <c r="D4495" s="1">
        <f>IF(FİLTRE!$M$6="",9,(IF('SKT LİSTESİ'!P4495&lt;=FİLTRE!$M$6,1,0)))</f>
        <v>1</v>
      </c>
      <c r="E4495" s="25" t="str">
        <f>IF(I4495="","",(COUNTIFS($L$4:L4495,L4495)))</f>
        <v/>
      </c>
      <c r="F4495" s="13">
        <f>IF(OR(B4495&lt;&gt;2,C4495&lt;&gt;1,D4495&lt;&gt;1,H4495&lt;&gt;1),0,
COUNTIFS($B$4:B4495,2,$C$4:C4495,1,$D$4:D4495,1,$H$4:H4495,1))</f>
        <v>0</v>
      </c>
      <c r="G4495" s="26" t="str">
        <f>IF(I4495="","",(COUNTIF($E$4:E4495,E4495)))</f>
        <v/>
      </c>
      <c r="H4495" s="1">
        <f>IF(AND(J4495="SAYIM",FİLTRE!$H$5="RAFTA",U4495&lt;&gt;0),1,0)+
IF(AND(J4495="İADE DEPO",FİLTRE!$H$5="İADE DEPO"),1,0)+
IF(FİLTRE!$H$5="TÜMÜ",1,0)+
IF(AND(J4495="FİRMA İADE",FİLTRE!$H$5="FİRMA İADE"),1,0)+
IF(AND(J4495="İMHA",FİLTRE!$H$5="İMHA"),1,0)</f>
        <v>1</v>
      </c>
      <c r="I4495" s="99"/>
      <c r="J4495" s="100"/>
      <c r="K4495" s="100"/>
      <c r="L4495" s="101"/>
      <c r="M4495" s="102"/>
      <c r="N4495" s="101"/>
      <c r="O4495" s="99"/>
      <c r="P4495" s="103"/>
      <c r="Q4495" s="104"/>
      <c r="R4495" s="50"/>
      <c r="S4495" s="105"/>
      <c r="T4495" s="106"/>
      <c r="U4495" s="107"/>
      <c r="V4495" s="108"/>
      <c r="W4495" s="107"/>
      <c r="X4495" s="107"/>
      <c r="AA4495" s="107"/>
      <c r="AB4495" s="110"/>
      <c r="AC4495" s="110"/>
      <c r="AE4495" s="105"/>
      <c r="AF4495" s="105"/>
      <c r="AR4495" s="112"/>
    </row>
    <row r="4496" spans="2:44" x14ac:dyDescent="0.25">
      <c r="B4496" s="1" t="str">
        <f>IF(I4496="","",
(IF(N4496=FİLTRE!$H$6,2,0)+IF(FİLTRE!$H$6="TOPLAM",2,0))
)</f>
        <v/>
      </c>
      <c r="C4496">
        <f>IF(FİLTRE!$M$5="",9,(IF(U4496&gt;=FİLTRE!$M$5,1,0)))</f>
        <v>1</v>
      </c>
      <c r="D4496" s="1">
        <f>IF(FİLTRE!$M$6="",9,(IF('SKT LİSTESİ'!P4496&lt;=FİLTRE!$M$6,1,0)))</f>
        <v>1</v>
      </c>
      <c r="E4496" s="25" t="str">
        <f>IF(I4496="","",(COUNTIFS($L$4:L4496,L4496)))</f>
        <v/>
      </c>
      <c r="F4496" s="13">
        <f>IF(OR(B4496&lt;&gt;2,C4496&lt;&gt;1,D4496&lt;&gt;1,H4496&lt;&gt;1),0,
COUNTIFS($B$4:B4496,2,$C$4:C4496,1,$D$4:D4496,1,$H$4:H4496,1))</f>
        <v>0</v>
      </c>
      <c r="G4496" s="26" t="str">
        <f>IF(I4496="","",(COUNTIF($E$4:E4496,E4496)))</f>
        <v/>
      </c>
      <c r="H4496" s="1">
        <f>IF(AND(J4496="SAYIM",FİLTRE!$H$5="RAFTA",U4496&lt;&gt;0),1,0)+
IF(AND(J4496="İADE DEPO",FİLTRE!$H$5="İADE DEPO"),1,0)+
IF(FİLTRE!$H$5="TÜMÜ",1,0)+
IF(AND(J4496="FİRMA İADE",FİLTRE!$H$5="FİRMA İADE"),1,0)+
IF(AND(J4496="İMHA",FİLTRE!$H$5="İMHA"),1,0)</f>
        <v>1</v>
      </c>
      <c r="I4496" s="99"/>
      <c r="J4496" s="100"/>
      <c r="K4496" s="100"/>
      <c r="L4496" s="101"/>
      <c r="M4496" s="102"/>
      <c r="N4496" s="101"/>
      <c r="O4496" s="99"/>
      <c r="P4496" s="103"/>
      <c r="Q4496" s="104"/>
      <c r="R4496" s="50"/>
      <c r="S4496" s="105"/>
      <c r="T4496" s="106"/>
      <c r="U4496" s="107"/>
      <c r="V4496" s="108"/>
      <c r="W4496" s="107"/>
      <c r="X4496" s="107"/>
      <c r="AA4496" s="107"/>
      <c r="AB4496" s="110"/>
      <c r="AC4496" s="110"/>
      <c r="AE4496" s="105"/>
      <c r="AF4496" s="105"/>
      <c r="AR4496" s="112"/>
    </row>
    <row r="4497" spans="2:44" x14ac:dyDescent="0.25">
      <c r="B4497" s="1" t="str">
        <f>IF(I4497="","",
(IF(N4497=FİLTRE!$H$6,2,0)+IF(FİLTRE!$H$6="TOPLAM",2,0))
)</f>
        <v/>
      </c>
      <c r="C4497">
        <f>IF(FİLTRE!$M$5="",9,(IF(U4497&gt;=FİLTRE!$M$5,1,0)))</f>
        <v>1</v>
      </c>
      <c r="D4497" s="1">
        <f>IF(FİLTRE!$M$6="",9,(IF('SKT LİSTESİ'!P4497&lt;=FİLTRE!$M$6,1,0)))</f>
        <v>1</v>
      </c>
      <c r="E4497" s="25" t="str">
        <f>IF(I4497="","",(COUNTIFS($L$4:L4497,L4497)))</f>
        <v/>
      </c>
      <c r="F4497" s="13">
        <f>IF(OR(B4497&lt;&gt;2,C4497&lt;&gt;1,D4497&lt;&gt;1,H4497&lt;&gt;1),0,
COUNTIFS($B$4:B4497,2,$C$4:C4497,1,$D$4:D4497,1,$H$4:H4497,1))</f>
        <v>0</v>
      </c>
      <c r="G4497" s="26" t="str">
        <f>IF(I4497="","",(COUNTIF($E$4:E4497,E4497)))</f>
        <v/>
      </c>
      <c r="H4497" s="1">
        <f>IF(AND(J4497="SAYIM",FİLTRE!$H$5="RAFTA",U4497&lt;&gt;0),1,0)+
IF(AND(J4497="İADE DEPO",FİLTRE!$H$5="İADE DEPO"),1,0)+
IF(FİLTRE!$H$5="TÜMÜ",1,0)+
IF(AND(J4497="FİRMA İADE",FİLTRE!$H$5="FİRMA İADE"),1,0)+
IF(AND(J4497="İMHA",FİLTRE!$H$5="İMHA"),1,0)</f>
        <v>1</v>
      </c>
      <c r="I4497" s="99"/>
      <c r="J4497" s="100"/>
      <c r="K4497" s="100"/>
      <c r="L4497" s="101"/>
      <c r="M4497" s="102"/>
      <c r="N4497" s="101"/>
      <c r="O4497" s="99"/>
      <c r="P4497" s="103"/>
      <c r="Q4497" s="104"/>
      <c r="R4497" s="50"/>
      <c r="S4497" s="105"/>
      <c r="T4497" s="106"/>
      <c r="U4497" s="107"/>
      <c r="V4497" s="108"/>
      <c r="W4497" s="107"/>
      <c r="X4497" s="107"/>
      <c r="AA4497" s="107"/>
      <c r="AB4497" s="110"/>
      <c r="AC4497" s="110"/>
      <c r="AE4497" s="105"/>
      <c r="AF4497" s="105"/>
      <c r="AR4497" s="112"/>
    </row>
    <row r="4498" spans="2:44" x14ac:dyDescent="0.25">
      <c r="B4498" s="1" t="str">
        <f>IF(I4498="","",
(IF(N4498=FİLTRE!$H$6,2,0)+IF(FİLTRE!$H$6="TOPLAM",2,0))
)</f>
        <v/>
      </c>
      <c r="C4498">
        <f>IF(FİLTRE!$M$5="",9,(IF(U4498&gt;=FİLTRE!$M$5,1,0)))</f>
        <v>1</v>
      </c>
      <c r="D4498" s="1">
        <f>IF(FİLTRE!$M$6="",9,(IF('SKT LİSTESİ'!P4498&lt;=FİLTRE!$M$6,1,0)))</f>
        <v>1</v>
      </c>
      <c r="E4498" s="25" t="str">
        <f>IF(I4498="","",(COUNTIFS($L$4:L4498,L4498)))</f>
        <v/>
      </c>
      <c r="F4498" s="13">
        <f>IF(OR(B4498&lt;&gt;2,C4498&lt;&gt;1,D4498&lt;&gt;1,H4498&lt;&gt;1),0,
COUNTIFS($B$4:B4498,2,$C$4:C4498,1,$D$4:D4498,1,$H$4:H4498,1))</f>
        <v>0</v>
      </c>
      <c r="G4498" s="26" t="str">
        <f>IF(I4498="","",(COUNTIF($E$4:E4498,E4498)))</f>
        <v/>
      </c>
      <c r="H4498" s="1">
        <f>IF(AND(J4498="SAYIM",FİLTRE!$H$5="RAFTA",U4498&lt;&gt;0),1,0)+
IF(AND(J4498="İADE DEPO",FİLTRE!$H$5="İADE DEPO"),1,0)+
IF(FİLTRE!$H$5="TÜMÜ",1,0)+
IF(AND(J4498="FİRMA İADE",FİLTRE!$H$5="FİRMA İADE"),1,0)+
IF(AND(J4498="İMHA",FİLTRE!$H$5="İMHA"),1,0)</f>
        <v>1</v>
      </c>
      <c r="I4498" s="99"/>
      <c r="J4498" s="100"/>
      <c r="K4498" s="100"/>
      <c r="L4498" s="101"/>
      <c r="M4498" s="102"/>
      <c r="N4498" s="101"/>
      <c r="O4498" s="99"/>
      <c r="P4498" s="103"/>
      <c r="Q4498" s="104"/>
      <c r="R4498" s="50"/>
      <c r="S4498" s="105"/>
      <c r="T4498" s="106"/>
      <c r="U4498" s="107"/>
      <c r="V4498" s="108"/>
      <c r="W4498" s="107"/>
      <c r="X4498" s="107"/>
      <c r="AA4498" s="107"/>
      <c r="AB4498" s="110"/>
      <c r="AC4498" s="110"/>
      <c r="AE4498" s="105"/>
      <c r="AF4498" s="105"/>
      <c r="AR4498" s="112"/>
    </row>
    <row r="4499" spans="2:44" x14ac:dyDescent="0.25">
      <c r="B4499" s="1" t="str">
        <f>IF(I4499="","",
(IF(N4499=FİLTRE!$H$6,2,0)+IF(FİLTRE!$H$6="TOPLAM",2,0))
)</f>
        <v/>
      </c>
      <c r="C4499">
        <f>IF(FİLTRE!$M$5="",9,(IF(U4499&gt;=FİLTRE!$M$5,1,0)))</f>
        <v>1</v>
      </c>
      <c r="D4499" s="1">
        <f>IF(FİLTRE!$M$6="",9,(IF('SKT LİSTESİ'!P4499&lt;=FİLTRE!$M$6,1,0)))</f>
        <v>1</v>
      </c>
      <c r="E4499" s="25" t="str">
        <f>IF(I4499="","",(COUNTIFS($L$4:L4499,L4499)))</f>
        <v/>
      </c>
      <c r="F4499" s="13">
        <f>IF(OR(B4499&lt;&gt;2,C4499&lt;&gt;1,D4499&lt;&gt;1,H4499&lt;&gt;1),0,
COUNTIFS($B$4:B4499,2,$C$4:C4499,1,$D$4:D4499,1,$H$4:H4499,1))</f>
        <v>0</v>
      </c>
      <c r="G4499" s="26" t="str">
        <f>IF(I4499="","",(COUNTIF($E$4:E4499,E4499)))</f>
        <v/>
      </c>
      <c r="H4499" s="1">
        <f>IF(AND(J4499="SAYIM",FİLTRE!$H$5="RAFTA",U4499&lt;&gt;0),1,0)+
IF(AND(J4499="İADE DEPO",FİLTRE!$H$5="İADE DEPO"),1,0)+
IF(FİLTRE!$H$5="TÜMÜ",1,0)+
IF(AND(J4499="FİRMA İADE",FİLTRE!$H$5="FİRMA İADE"),1,0)+
IF(AND(J4499="İMHA",FİLTRE!$H$5="İMHA"),1,0)</f>
        <v>1</v>
      </c>
      <c r="I4499" s="99"/>
      <c r="J4499" s="100"/>
      <c r="K4499" s="100"/>
      <c r="L4499" s="101"/>
      <c r="M4499" s="102"/>
      <c r="N4499" s="101"/>
      <c r="O4499" s="99"/>
      <c r="P4499" s="103"/>
      <c r="Q4499" s="104"/>
      <c r="R4499" s="50"/>
      <c r="S4499" s="105"/>
      <c r="T4499" s="106"/>
      <c r="U4499" s="107"/>
      <c r="V4499" s="108"/>
      <c r="W4499" s="107"/>
      <c r="X4499" s="107"/>
      <c r="AA4499" s="107"/>
      <c r="AB4499" s="110"/>
      <c r="AC4499" s="110"/>
      <c r="AE4499" s="105"/>
      <c r="AF4499" s="105"/>
      <c r="AR4499" s="112"/>
    </row>
    <row r="4500" spans="2:44" x14ac:dyDescent="0.25">
      <c r="B4500" s="1" t="str">
        <f>IF(I4500="","",
(IF(N4500=FİLTRE!$H$6,2,0)+IF(FİLTRE!$H$6="TOPLAM",2,0))
)</f>
        <v/>
      </c>
      <c r="C4500">
        <f>IF(FİLTRE!$M$5="",9,(IF(U4500&gt;=FİLTRE!$M$5,1,0)))</f>
        <v>1</v>
      </c>
      <c r="D4500" s="1">
        <f>IF(FİLTRE!$M$6="",9,(IF('SKT LİSTESİ'!P4500&lt;=FİLTRE!$M$6,1,0)))</f>
        <v>1</v>
      </c>
      <c r="E4500" s="25" t="str">
        <f>IF(I4500="","",(COUNTIFS($L$4:L4500,L4500)))</f>
        <v/>
      </c>
      <c r="F4500" s="13">
        <f>IF(OR(B4500&lt;&gt;2,C4500&lt;&gt;1,D4500&lt;&gt;1,H4500&lt;&gt;1),0,
COUNTIFS($B$4:B4500,2,$C$4:C4500,1,$D$4:D4500,1,$H$4:H4500,1))</f>
        <v>0</v>
      </c>
      <c r="G4500" s="26" t="str">
        <f>IF(I4500="","",(COUNTIF($E$4:E4500,E4500)))</f>
        <v/>
      </c>
      <c r="H4500" s="1">
        <f>IF(AND(J4500="SAYIM",FİLTRE!$H$5="RAFTA",U4500&lt;&gt;0),1,0)+
IF(AND(J4500="İADE DEPO",FİLTRE!$H$5="İADE DEPO"),1,0)+
IF(FİLTRE!$H$5="TÜMÜ",1,0)+
IF(AND(J4500="FİRMA İADE",FİLTRE!$H$5="FİRMA İADE"),1,0)+
IF(AND(J4500="İMHA",FİLTRE!$H$5="İMHA"),1,0)</f>
        <v>1</v>
      </c>
      <c r="I4500" s="99"/>
      <c r="J4500" s="100"/>
      <c r="K4500" s="100"/>
      <c r="L4500" s="101"/>
      <c r="M4500" s="102"/>
      <c r="N4500" s="101"/>
      <c r="O4500" s="99"/>
      <c r="P4500" s="103"/>
      <c r="Q4500" s="104"/>
      <c r="R4500" s="50"/>
      <c r="S4500" s="105"/>
      <c r="T4500" s="106"/>
      <c r="U4500" s="107"/>
      <c r="V4500" s="108"/>
      <c r="W4500" s="107"/>
      <c r="X4500" s="107"/>
      <c r="AA4500" s="107"/>
      <c r="AB4500" s="110"/>
      <c r="AC4500" s="110"/>
      <c r="AE4500" s="105"/>
      <c r="AF4500" s="105"/>
      <c r="AR4500" s="112"/>
    </row>
    <row r="4501" spans="2:44" x14ac:dyDescent="0.25">
      <c r="B4501" s="1" t="str">
        <f>IF(I4501="","",
(IF(N4501=FİLTRE!$H$6,2,0)+IF(FİLTRE!$H$6="TOPLAM",2,0))
)</f>
        <v/>
      </c>
      <c r="C4501">
        <f>IF(FİLTRE!$M$5="",9,(IF(U4501&gt;=FİLTRE!$M$5,1,0)))</f>
        <v>1</v>
      </c>
      <c r="D4501" s="1">
        <f>IF(FİLTRE!$M$6="",9,(IF('SKT LİSTESİ'!P4501&lt;=FİLTRE!$M$6,1,0)))</f>
        <v>1</v>
      </c>
      <c r="E4501" s="25" t="str">
        <f>IF(I4501="","",(COUNTIFS($L$4:L4501,L4501)))</f>
        <v/>
      </c>
      <c r="F4501" s="13">
        <f>IF(OR(B4501&lt;&gt;2,C4501&lt;&gt;1,D4501&lt;&gt;1,H4501&lt;&gt;1),0,
COUNTIFS($B$4:B4501,2,$C$4:C4501,1,$D$4:D4501,1,$H$4:H4501,1))</f>
        <v>0</v>
      </c>
      <c r="G4501" s="26" t="str">
        <f>IF(I4501="","",(COUNTIF($E$4:E4501,E4501)))</f>
        <v/>
      </c>
      <c r="H4501" s="1">
        <f>IF(AND(J4501="SAYIM",FİLTRE!$H$5="RAFTA",U4501&lt;&gt;0),1,0)+
IF(AND(J4501="İADE DEPO",FİLTRE!$H$5="İADE DEPO"),1,0)+
IF(FİLTRE!$H$5="TÜMÜ",1,0)+
IF(AND(J4501="FİRMA İADE",FİLTRE!$H$5="FİRMA İADE"),1,0)+
IF(AND(J4501="İMHA",FİLTRE!$H$5="İMHA"),1,0)</f>
        <v>1</v>
      </c>
      <c r="I4501" s="99"/>
      <c r="J4501" s="100"/>
      <c r="K4501" s="100"/>
      <c r="L4501" s="101"/>
      <c r="M4501" s="102"/>
      <c r="N4501" s="101"/>
      <c r="O4501" s="99"/>
      <c r="P4501" s="103"/>
      <c r="Q4501" s="104"/>
      <c r="R4501" s="50"/>
      <c r="S4501" s="105"/>
      <c r="T4501" s="106"/>
      <c r="U4501" s="107"/>
      <c r="V4501" s="108"/>
      <c r="W4501" s="107"/>
      <c r="X4501" s="107"/>
      <c r="AA4501" s="107"/>
      <c r="AB4501" s="110"/>
      <c r="AC4501" s="110"/>
      <c r="AE4501" s="105"/>
      <c r="AF4501" s="105"/>
      <c r="AR4501" s="112"/>
    </row>
    <row r="4502" spans="2:44" x14ac:dyDescent="0.25">
      <c r="B4502" s="1" t="str">
        <f>IF(I4502="","",
(IF(N4502=FİLTRE!$H$6,2,0)+IF(FİLTRE!$H$6="TOPLAM",2,0))
)</f>
        <v/>
      </c>
      <c r="C4502">
        <f>IF(FİLTRE!$M$5="",9,(IF(U4502&gt;=FİLTRE!$M$5,1,0)))</f>
        <v>1</v>
      </c>
      <c r="D4502" s="1">
        <f>IF(FİLTRE!$M$6="",9,(IF('SKT LİSTESİ'!P4502&lt;=FİLTRE!$M$6,1,0)))</f>
        <v>1</v>
      </c>
      <c r="E4502" s="25" t="str">
        <f>IF(I4502="","",(COUNTIFS($L$4:L4502,L4502)))</f>
        <v/>
      </c>
      <c r="F4502" s="13">
        <f>IF(OR(B4502&lt;&gt;2,C4502&lt;&gt;1,D4502&lt;&gt;1,H4502&lt;&gt;1),0,
COUNTIFS($B$4:B4502,2,$C$4:C4502,1,$D$4:D4502,1,$H$4:H4502,1))</f>
        <v>0</v>
      </c>
      <c r="G4502" s="26" t="str">
        <f>IF(I4502="","",(COUNTIF($E$4:E4502,E4502)))</f>
        <v/>
      </c>
      <c r="H4502" s="1">
        <f>IF(AND(J4502="SAYIM",FİLTRE!$H$5="RAFTA",U4502&lt;&gt;0),1,0)+
IF(AND(J4502="İADE DEPO",FİLTRE!$H$5="İADE DEPO"),1,0)+
IF(FİLTRE!$H$5="TÜMÜ",1,0)+
IF(AND(J4502="FİRMA İADE",FİLTRE!$H$5="FİRMA İADE"),1,0)+
IF(AND(J4502="İMHA",FİLTRE!$H$5="İMHA"),1,0)</f>
        <v>1</v>
      </c>
      <c r="I4502" s="99"/>
      <c r="J4502" s="100"/>
      <c r="K4502" s="100"/>
      <c r="L4502" s="101"/>
      <c r="M4502" s="102"/>
      <c r="N4502" s="101"/>
      <c r="O4502" s="99"/>
      <c r="P4502" s="103"/>
      <c r="Q4502" s="104"/>
      <c r="R4502" s="50"/>
      <c r="S4502" s="105"/>
      <c r="T4502" s="106"/>
      <c r="U4502" s="107"/>
      <c r="V4502" s="108"/>
      <c r="W4502" s="107"/>
      <c r="X4502" s="107"/>
      <c r="AA4502" s="107"/>
      <c r="AB4502" s="110"/>
      <c r="AC4502" s="110"/>
      <c r="AE4502" s="105"/>
      <c r="AF4502" s="105"/>
      <c r="AR4502" s="112"/>
    </row>
    <row r="4503" spans="2:44" x14ac:dyDescent="0.25">
      <c r="B4503" s="1" t="str">
        <f>IF(I4503="","",
(IF(N4503=FİLTRE!$H$6,2,0)+IF(FİLTRE!$H$6="TOPLAM",2,0))
)</f>
        <v/>
      </c>
      <c r="C4503">
        <f>IF(FİLTRE!$M$5="",9,(IF(U4503&gt;=FİLTRE!$M$5,1,0)))</f>
        <v>1</v>
      </c>
      <c r="D4503" s="1">
        <f>IF(FİLTRE!$M$6="",9,(IF('SKT LİSTESİ'!P4503&lt;=FİLTRE!$M$6,1,0)))</f>
        <v>1</v>
      </c>
      <c r="E4503" s="25" t="str">
        <f>IF(I4503="","",(COUNTIFS($L$4:L4503,L4503)))</f>
        <v/>
      </c>
      <c r="F4503" s="13">
        <f>IF(OR(B4503&lt;&gt;2,C4503&lt;&gt;1,D4503&lt;&gt;1,H4503&lt;&gt;1),0,
COUNTIFS($B$4:B4503,2,$C$4:C4503,1,$D$4:D4503,1,$H$4:H4503,1))</f>
        <v>0</v>
      </c>
      <c r="G4503" s="26" t="str">
        <f>IF(I4503="","",(COUNTIF($E$4:E4503,E4503)))</f>
        <v/>
      </c>
      <c r="H4503" s="1">
        <f>IF(AND(J4503="SAYIM",FİLTRE!$H$5="RAFTA",U4503&lt;&gt;0),1,0)+
IF(AND(J4503="İADE DEPO",FİLTRE!$H$5="İADE DEPO"),1,0)+
IF(FİLTRE!$H$5="TÜMÜ",1,0)+
IF(AND(J4503="FİRMA İADE",FİLTRE!$H$5="FİRMA İADE"),1,0)+
IF(AND(J4503="İMHA",FİLTRE!$H$5="İMHA"),1,0)</f>
        <v>1</v>
      </c>
      <c r="I4503" s="99"/>
      <c r="J4503" s="100"/>
      <c r="K4503" s="100"/>
      <c r="L4503" s="101"/>
      <c r="M4503" s="102"/>
      <c r="N4503" s="101"/>
      <c r="O4503" s="99"/>
      <c r="P4503" s="103"/>
      <c r="Q4503" s="104"/>
      <c r="R4503" s="50"/>
      <c r="S4503" s="105"/>
      <c r="T4503" s="106"/>
      <c r="U4503" s="107"/>
      <c r="V4503" s="108"/>
      <c r="W4503" s="107"/>
      <c r="X4503" s="107"/>
      <c r="AA4503" s="107"/>
      <c r="AB4503" s="110"/>
      <c r="AC4503" s="110"/>
      <c r="AE4503" s="105"/>
      <c r="AF4503" s="105"/>
      <c r="AR4503" s="112"/>
    </row>
    <row r="4504" spans="2:44" x14ac:dyDescent="0.25">
      <c r="B4504" s="1" t="str">
        <f>IF(I4504="","",
(IF(N4504=FİLTRE!$H$6,2,0)+IF(FİLTRE!$H$6="TOPLAM",2,0))
)</f>
        <v/>
      </c>
      <c r="C4504">
        <f>IF(FİLTRE!$M$5="",9,(IF(U4504&gt;=FİLTRE!$M$5,1,0)))</f>
        <v>1</v>
      </c>
      <c r="D4504" s="1">
        <f>IF(FİLTRE!$M$6="",9,(IF('SKT LİSTESİ'!P4504&lt;=FİLTRE!$M$6,1,0)))</f>
        <v>1</v>
      </c>
      <c r="E4504" s="25" t="str">
        <f>IF(I4504="","",(COUNTIFS($L$4:L4504,L4504)))</f>
        <v/>
      </c>
      <c r="F4504" s="13">
        <f>IF(OR(B4504&lt;&gt;2,C4504&lt;&gt;1,D4504&lt;&gt;1,H4504&lt;&gt;1),0,
COUNTIFS($B$4:B4504,2,$C$4:C4504,1,$D$4:D4504,1,$H$4:H4504,1))</f>
        <v>0</v>
      </c>
      <c r="G4504" s="26" t="str">
        <f>IF(I4504="","",(COUNTIF($E$4:E4504,E4504)))</f>
        <v/>
      </c>
      <c r="H4504" s="1">
        <f>IF(AND(J4504="SAYIM",FİLTRE!$H$5="RAFTA",U4504&lt;&gt;0),1,0)+
IF(AND(J4504="İADE DEPO",FİLTRE!$H$5="İADE DEPO"),1,0)+
IF(FİLTRE!$H$5="TÜMÜ",1,0)+
IF(AND(J4504="FİRMA İADE",FİLTRE!$H$5="FİRMA İADE"),1,0)+
IF(AND(J4504="İMHA",FİLTRE!$H$5="İMHA"),1,0)</f>
        <v>1</v>
      </c>
      <c r="I4504" s="99"/>
      <c r="J4504" s="100"/>
      <c r="K4504" s="100"/>
      <c r="L4504" s="101"/>
      <c r="M4504" s="102"/>
      <c r="N4504" s="101"/>
      <c r="O4504" s="99"/>
      <c r="P4504" s="103"/>
      <c r="Q4504" s="104"/>
      <c r="R4504" s="50"/>
      <c r="S4504" s="105"/>
      <c r="T4504" s="106"/>
      <c r="U4504" s="107"/>
      <c r="V4504" s="108"/>
      <c r="W4504" s="107"/>
      <c r="X4504" s="107"/>
      <c r="AA4504" s="107"/>
      <c r="AB4504" s="110"/>
      <c r="AC4504" s="110"/>
      <c r="AE4504" s="105"/>
      <c r="AF4504" s="105"/>
      <c r="AR4504" s="112"/>
    </row>
    <row r="4505" spans="2:44" x14ac:dyDescent="0.25">
      <c r="B4505" s="1" t="str">
        <f>IF(I4505="","",
(IF(N4505=FİLTRE!$H$6,2,0)+IF(FİLTRE!$H$6="TOPLAM",2,0))
)</f>
        <v/>
      </c>
      <c r="C4505">
        <f>IF(FİLTRE!$M$5="",9,(IF(U4505&gt;=FİLTRE!$M$5,1,0)))</f>
        <v>1</v>
      </c>
      <c r="D4505" s="1">
        <f>IF(FİLTRE!$M$6="",9,(IF('SKT LİSTESİ'!P4505&lt;=FİLTRE!$M$6,1,0)))</f>
        <v>1</v>
      </c>
      <c r="E4505" s="25" t="str">
        <f>IF(I4505="","",(COUNTIFS($L$4:L4505,L4505)))</f>
        <v/>
      </c>
      <c r="F4505" s="13">
        <f>IF(OR(B4505&lt;&gt;2,C4505&lt;&gt;1,D4505&lt;&gt;1,H4505&lt;&gt;1),0,
COUNTIFS($B$4:B4505,2,$C$4:C4505,1,$D$4:D4505,1,$H$4:H4505,1))</f>
        <v>0</v>
      </c>
      <c r="G4505" s="26" t="str">
        <f>IF(I4505="","",(COUNTIF($E$4:E4505,E4505)))</f>
        <v/>
      </c>
      <c r="H4505" s="1">
        <f>IF(AND(J4505="SAYIM",FİLTRE!$H$5="RAFTA",U4505&lt;&gt;0),1,0)+
IF(AND(J4505="İADE DEPO",FİLTRE!$H$5="İADE DEPO"),1,0)+
IF(FİLTRE!$H$5="TÜMÜ",1,0)+
IF(AND(J4505="FİRMA İADE",FİLTRE!$H$5="FİRMA İADE"),1,0)+
IF(AND(J4505="İMHA",FİLTRE!$H$5="İMHA"),1,0)</f>
        <v>1</v>
      </c>
      <c r="I4505" s="99"/>
      <c r="J4505" s="100"/>
      <c r="K4505" s="100"/>
      <c r="L4505" s="101"/>
      <c r="M4505" s="102"/>
      <c r="N4505" s="101"/>
      <c r="O4505" s="99"/>
      <c r="P4505" s="103"/>
      <c r="Q4505" s="104"/>
      <c r="R4505" s="50"/>
      <c r="S4505" s="105"/>
      <c r="T4505" s="106"/>
      <c r="U4505" s="107"/>
      <c r="V4505" s="108"/>
      <c r="W4505" s="107"/>
      <c r="X4505" s="107"/>
      <c r="AA4505" s="107"/>
      <c r="AB4505" s="110"/>
      <c r="AC4505" s="110"/>
      <c r="AE4505" s="105"/>
      <c r="AF4505" s="105"/>
      <c r="AR4505" s="112"/>
    </row>
    <row r="4506" spans="2:44" x14ac:dyDescent="0.25">
      <c r="B4506" s="1" t="str">
        <f>IF(I4506="","",
(IF(N4506=FİLTRE!$H$6,2,0)+IF(FİLTRE!$H$6="TOPLAM",2,0))
)</f>
        <v/>
      </c>
      <c r="C4506">
        <f>IF(FİLTRE!$M$5="",9,(IF(U4506&gt;=FİLTRE!$M$5,1,0)))</f>
        <v>1</v>
      </c>
      <c r="D4506" s="1">
        <f>IF(FİLTRE!$M$6="",9,(IF('SKT LİSTESİ'!P4506&lt;=FİLTRE!$M$6,1,0)))</f>
        <v>1</v>
      </c>
      <c r="E4506" s="25" t="str">
        <f>IF(I4506="","",(COUNTIFS($L$4:L4506,L4506)))</f>
        <v/>
      </c>
      <c r="F4506" s="13">
        <f>IF(OR(B4506&lt;&gt;2,C4506&lt;&gt;1,D4506&lt;&gt;1,H4506&lt;&gt;1),0,
COUNTIFS($B$4:B4506,2,$C$4:C4506,1,$D$4:D4506,1,$H$4:H4506,1))</f>
        <v>0</v>
      </c>
      <c r="G4506" s="26" t="str">
        <f>IF(I4506="","",(COUNTIF($E$4:E4506,E4506)))</f>
        <v/>
      </c>
      <c r="H4506" s="1">
        <f>IF(AND(J4506="SAYIM",FİLTRE!$H$5="RAFTA",U4506&lt;&gt;0),1,0)+
IF(AND(J4506="İADE DEPO",FİLTRE!$H$5="İADE DEPO"),1,0)+
IF(FİLTRE!$H$5="TÜMÜ",1,0)+
IF(AND(J4506="FİRMA İADE",FİLTRE!$H$5="FİRMA İADE"),1,0)+
IF(AND(J4506="İMHA",FİLTRE!$H$5="İMHA"),1,0)</f>
        <v>1</v>
      </c>
      <c r="I4506" s="99"/>
      <c r="J4506" s="100"/>
      <c r="K4506" s="100"/>
      <c r="L4506" s="101"/>
      <c r="M4506" s="102"/>
      <c r="N4506" s="101"/>
      <c r="O4506" s="99"/>
      <c r="P4506" s="103"/>
      <c r="Q4506" s="104"/>
      <c r="R4506" s="50"/>
      <c r="S4506" s="105"/>
      <c r="T4506" s="106"/>
      <c r="U4506" s="107"/>
      <c r="V4506" s="108"/>
      <c r="W4506" s="107"/>
      <c r="X4506" s="107"/>
      <c r="AA4506" s="107"/>
      <c r="AB4506" s="110"/>
      <c r="AC4506" s="110"/>
      <c r="AE4506" s="105"/>
      <c r="AF4506" s="105"/>
      <c r="AR4506" s="112"/>
    </row>
    <row r="4507" spans="2:44" x14ac:dyDescent="0.25">
      <c r="B4507" s="1" t="str">
        <f>IF(I4507="","",
(IF(N4507=FİLTRE!$H$6,2,0)+IF(FİLTRE!$H$6="TOPLAM",2,0))
)</f>
        <v/>
      </c>
      <c r="C4507">
        <f>IF(FİLTRE!$M$5="",9,(IF(U4507&gt;=FİLTRE!$M$5,1,0)))</f>
        <v>1</v>
      </c>
      <c r="D4507" s="1">
        <f>IF(FİLTRE!$M$6="",9,(IF('SKT LİSTESİ'!P4507&lt;=FİLTRE!$M$6,1,0)))</f>
        <v>1</v>
      </c>
      <c r="E4507" s="25" t="str">
        <f>IF(I4507="","",(COUNTIFS($L$4:L4507,L4507)))</f>
        <v/>
      </c>
      <c r="F4507" s="13">
        <f>IF(OR(B4507&lt;&gt;2,C4507&lt;&gt;1,D4507&lt;&gt;1,H4507&lt;&gt;1),0,
COUNTIFS($B$4:B4507,2,$C$4:C4507,1,$D$4:D4507,1,$H$4:H4507,1))</f>
        <v>0</v>
      </c>
      <c r="G4507" s="26" t="str">
        <f>IF(I4507="","",(COUNTIF($E$4:E4507,E4507)))</f>
        <v/>
      </c>
      <c r="H4507" s="1">
        <f>IF(AND(J4507="SAYIM",FİLTRE!$H$5="RAFTA",U4507&lt;&gt;0),1,0)+
IF(AND(J4507="İADE DEPO",FİLTRE!$H$5="İADE DEPO"),1,0)+
IF(FİLTRE!$H$5="TÜMÜ",1,0)+
IF(AND(J4507="FİRMA İADE",FİLTRE!$H$5="FİRMA İADE"),1,0)+
IF(AND(J4507="İMHA",FİLTRE!$H$5="İMHA"),1,0)</f>
        <v>1</v>
      </c>
      <c r="I4507" s="99"/>
      <c r="J4507" s="100"/>
      <c r="K4507" s="100"/>
      <c r="L4507" s="101"/>
      <c r="M4507" s="102"/>
      <c r="N4507" s="101"/>
      <c r="O4507" s="99"/>
      <c r="P4507" s="103"/>
      <c r="Q4507" s="104"/>
      <c r="R4507" s="50"/>
      <c r="S4507" s="105"/>
      <c r="T4507" s="106"/>
      <c r="U4507" s="107"/>
      <c r="V4507" s="108"/>
      <c r="W4507" s="107"/>
      <c r="X4507" s="107"/>
      <c r="AA4507" s="107"/>
      <c r="AB4507" s="110"/>
      <c r="AC4507" s="110"/>
      <c r="AE4507" s="105"/>
      <c r="AF4507" s="105"/>
      <c r="AR4507" s="112"/>
    </row>
    <row r="4508" spans="2:44" x14ac:dyDescent="0.25">
      <c r="B4508" s="1" t="str">
        <f>IF(I4508="","",
(IF(N4508=FİLTRE!$H$6,2,0)+IF(FİLTRE!$H$6="TOPLAM",2,0))
)</f>
        <v/>
      </c>
      <c r="C4508">
        <f>IF(FİLTRE!$M$5="",9,(IF(U4508&gt;=FİLTRE!$M$5,1,0)))</f>
        <v>1</v>
      </c>
      <c r="D4508" s="1">
        <f>IF(FİLTRE!$M$6="",9,(IF('SKT LİSTESİ'!P4508&lt;=FİLTRE!$M$6,1,0)))</f>
        <v>1</v>
      </c>
      <c r="E4508" s="25" t="str">
        <f>IF(I4508="","",(COUNTIFS($L$4:L4508,L4508)))</f>
        <v/>
      </c>
      <c r="F4508" s="13">
        <f>IF(OR(B4508&lt;&gt;2,C4508&lt;&gt;1,D4508&lt;&gt;1,H4508&lt;&gt;1),0,
COUNTIFS($B$4:B4508,2,$C$4:C4508,1,$D$4:D4508,1,$H$4:H4508,1))</f>
        <v>0</v>
      </c>
      <c r="G4508" s="26" t="str">
        <f>IF(I4508="","",(COUNTIF($E$4:E4508,E4508)))</f>
        <v/>
      </c>
      <c r="H4508" s="1">
        <f>IF(AND(J4508="SAYIM",FİLTRE!$H$5="RAFTA",U4508&lt;&gt;0),1,0)+
IF(AND(J4508="İADE DEPO",FİLTRE!$H$5="İADE DEPO"),1,0)+
IF(FİLTRE!$H$5="TÜMÜ",1,0)+
IF(AND(J4508="FİRMA İADE",FİLTRE!$H$5="FİRMA İADE"),1,0)+
IF(AND(J4508="İMHA",FİLTRE!$H$5="İMHA"),1,0)</f>
        <v>1</v>
      </c>
      <c r="I4508" s="99"/>
      <c r="J4508" s="100"/>
      <c r="K4508" s="100"/>
      <c r="L4508" s="101"/>
      <c r="M4508" s="102"/>
      <c r="N4508" s="101"/>
      <c r="O4508" s="99"/>
      <c r="P4508" s="103"/>
      <c r="Q4508" s="104"/>
      <c r="R4508" s="50"/>
      <c r="S4508" s="105"/>
      <c r="T4508" s="106"/>
      <c r="U4508" s="107"/>
      <c r="V4508" s="108"/>
      <c r="W4508" s="107"/>
      <c r="X4508" s="107"/>
      <c r="AA4508" s="107"/>
      <c r="AB4508" s="110"/>
      <c r="AC4508" s="110"/>
      <c r="AE4508" s="105"/>
      <c r="AF4508" s="105"/>
      <c r="AR4508" s="112"/>
    </row>
    <row r="4509" spans="2:44" x14ac:dyDescent="0.25">
      <c r="B4509" s="1" t="str">
        <f>IF(I4509="","",
(IF(N4509=FİLTRE!$H$6,2,0)+IF(FİLTRE!$H$6="TOPLAM",2,0))
)</f>
        <v/>
      </c>
      <c r="C4509">
        <f>IF(FİLTRE!$M$5="",9,(IF(U4509&gt;=FİLTRE!$M$5,1,0)))</f>
        <v>1</v>
      </c>
      <c r="D4509" s="1">
        <f>IF(FİLTRE!$M$6="",9,(IF('SKT LİSTESİ'!P4509&lt;=FİLTRE!$M$6,1,0)))</f>
        <v>1</v>
      </c>
      <c r="E4509" s="25" t="str">
        <f>IF(I4509="","",(COUNTIFS($L$4:L4509,L4509)))</f>
        <v/>
      </c>
      <c r="F4509" s="13">
        <f>IF(OR(B4509&lt;&gt;2,C4509&lt;&gt;1,D4509&lt;&gt;1,H4509&lt;&gt;1),0,
COUNTIFS($B$4:B4509,2,$C$4:C4509,1,$D$4:D4509,1,$H$4:H4509,1))</f>
        <v>0</v>
      </c>
      <c r="G4509" s="26" t="str">
        <f>IF(I4509="","",(COUNTIF($E$4:E4509,E4509)))</f>
        <v/>
      </c>
      <c r="H4509" s="1">
        <f>IF(AND(J4509="SAYIM",FİLTRE!$H$5="RAFTA",U4509&lt;&gt;0),1,0)+
IF(AND(J4509="İADE DEPO",FİLTRE!$H$5="İADE DEPO"),1,0)+
IF(FİLTRE!$H$5="TÜMÜ",1,0)+
IF(AND(J4509="FİRMA İADE",FİLTRE!$H$5="FİRMA İADE"),1,0)+
IF(AND(J4509="İMHA",FİLTRE!$H$5="İMHA"),1,0)</f>
        <v>1</v>
      </c>
      <c r="I4509" s="99"/>
      <c r="J4509" s="100"/>
      <c r="K4509" s="100"/>
      <c r="L4509" s="101"/>
      <c r="M4509" s="102"/>
      <c r="N4509" s="101"/>
      <c r="O4509" s="99"/>
      <c r="P4509" s="103"/>
      <c r="Q4509" s="104"/>
      <c r="R4509" s="50"/>
      <c r="S4509" s="105"/>
      <c r="T4509" s="106"/>
      <c r="U4509" s="107"/>
      <c r="V4509" s="108"/>
      <c r="W4509" s="107"/>
      <c r="X4509" s="107"/>
      <c r="AA4509" s="107"/>
      <c r="AB4509" s="110"/>
      <c r="AC4509" s="110"/>
      <c r="AE4509" s="105"/>
      <c r="AF4509" s="105"/>
      <c r="AR4509" s="112"/>
    </row>
    <row r="4510" spans="2:44" x14ac:dyDescent="0.25">
      <c r="B4510" s="1" t="str">
        <f>IF(I4510="","",
(IF(N4510=FİLTRE!$H$6,2,0)+IF(FİLTRE!$H$6="TOPLAM",2,0))
)</f>
        <v/>
      </c>
      <c r="C4510">
        <f>IF(FİLTRE!$M$5="",9,(IF(U4510&gt;=FİLTRE!$M$5,1,0)))</f>
        <v>1</v>
      </c>
      <c r="D4510" s="1">
        <f>IF(FİLTRE!$M$6="",9,(IF('SKT LİSTESİ'!P4510&lt;=FİLTRE!$M$6,1,0)))</f>
        <v>1</v>
      </c>
      <c r="E4510" s="25" t="str">
        <f>IF(I4510="","",(COUNTIFS($L$4:L4510,L4510)))</f>
        <v/>
      </c>
      <c r="F4510" s="13">
        <f>IF(OR(B4510&lt;&gt;2,C4510&lt;&gt;1,D4510&lt;&gt;1,H4510&lt;&gt;1),0,
COUNTIFS($B$4:B4510,2,$C$4:C4510,1,$D$4:D4510,1,$H$4:H4510,1))</f>
        <v>0</v>
      </c>
      <c r="G4510" s="26" t="str">
        <f>IF(I4510="","",(COUNTIF($E$4:E4510,E4510)))</f>
        <v/>
      </c>
      <c r="H4510" s="1">
        <f>IF(AND(J4510="SAYIM",FİLTRE!$H$5="RAFTA",U4510&lt;&gt;0),1,0)+
IF(AND(J4510="İADE DEPO",FİLTRE!$H$5="İADE DEPO"),1,0)+
IF(FİLTRE!$H$5="TÜMÜ",1,0)+
IF(AND(J4510="FİRMA İADE",FİLTRE!$H$5="FİRMA İADE"),1,0)+
IF(AND(J4510="İMHA",FİLTRE!$H$5="İMHA"),1,0)</f>
        <v>1</v>
      </c>
      <c r="I4510" s="99"/>
      <c r="J4510" s="100"/>
      <c r="K4510" s="100"/>
      <c r="L4510" s="101"/>
      <c r="M4510" s="102"/>
      <c r="N4510" s="101"/>
      <c r="O4510" s="99"/>
      <c r="P4510" s="103"/>
      <c r="Q4510" s="104"/>
      <c r="R4510" s="50"/>
      <c r="S4510" s="105"/>
      <c r="T4510" s="106"/>
      <c r="U4510" s="107"/>
      <c r="V4510" s="108"/>
      <c r="W4510" s="107"/>
      <c r="X4510" s="107"/>
      <c r="AA4510" s="107"/>
      <c r="AB4510" s="110"/>
      <c r="AC4510" s="110"/>
      <c r="AE4510" s="105"/>
      <c r="AF4510" s="105"/>
      <c r="AR4510" s="112"/>
    </row>
    <row r="4511" spans="2:44" x14ac:dyDescent="0.25">
      <c r="B4511" s="1" t="str">
        <f>IF(I4511="","",
(IF(N4511=FİLTRE!$H$6,2,0)+IF(FİLTRE!$H$6="TOPLAM",2,0))
)</f>
        <v/>
      </c>
      <c r="C4511">
        <f>IF(FİLTRE!$M$5="",9,(IF(U4511&gt;=FİLTRE!$M$5,1,0)))</f>
        <v>1</v>
      </c>
      <c r="D4511" s="1">
        <f>IF(FİLTRE!$M$6="",9,(IF('SKT LİSTESİ'!P4511&lt;=FİLTRE!$M$6,1,0)))</f>
        <v>1</v>
      </c>
      <c r="E4511" s="25" t="str">
        <f>IF(I4511="","",(COUNTIFS($L$4:L4511,L4511)))</f>
        <v/>
      </c>
      <c r="F4511" s="13">
        <f>IF(OR(B4511&lt;&gt;2,C4511&lt;&gt;1,D4511&lt;&gt;1,H4511&lt;&gt;1),0,
COUNTIFS($B$4:B4511,2,$C$4:C4511,1,$D$4:D4511,1,$H$4:H4511,1))</f>
        <v>0</v>
      </c>
      <c r="G4511" s="26" t="str">
        <f>IF(I4511="","",(COUNTIF($E$4:E4511,E4511)))</f>
        <v/>
      </c>
      <c r="H4511" s="1">
        <f>IF(AND(J4511="SAYIM",FİLTRE!$H$5="RAFTA",U4511&lt;&gt;0),1,0)+
IF(AND(J4511="İADE DEPO",FİLTRE!$H$5="İADE DEPO"),1,0)+
IF(FİLTRE!$H$5="TÜMÜ",1,0)+
IF(AND(J4511="FİRMA İADE",FİLTRE!$H$5="FİRMA İADE"),1,0)+
IF(AND(J4511="İMHA",FİLTRE!$H$5="İMHA"),1,0)</f>
        <v>1</v>
      </c>
      <c r="I4511" s="99"/>
      <c r="J4511" s="100"/>
      <c r="K4511" s="100"/>
      <c r="L4511" s="101"/>
      <c r="M4511" s="102"/>
      <c r="N4511" s="101"/>
      <c r="O4511" s="99"/>
      <c r="P4511" s="103"/>
      <c r="Q4511" s="104"/>
      <c r="R4511" s="50"/>
      <c r="S4511" s="105"/>
      <c r="T4511" s="106"/>
      <c r="U4511" s="107"/>
      <c r="V4511" s="108"/>
      <c r="W4511" s="107"/>
      <c r="X4511" s="107"/>
      <c r="AA4511" s="107"/>
      <c r="AB4511" s="110"/>
      <c r="AC4511" s="110"/>
      <c r="AE4511" s="105"/>
      <c r="AF4511" s="105"/>
      <c r="AR4511" s="112"/>
    </row>
    <row r="4512" spans="2:44" x14ac:dyDescent="0.25">
      <c r="B4512" s="1" t="str">
        <f>IF(I4512="","",
(IF(N4512=FİLTRE!$H$6,2,0)+IF(FİLTRE!$H$6="TOPLAM",2,0))
)</f>
        <v/>
      </c>
      <c r="C4512">
        <f>IF(FİLTRE!$M$5="",9,(IF(U4512&gt;=FİLTRE!$M$5,1,0)))</f>
        <v>1</v>
      </c>
      <c r="D4512" s="1">
        <f>IF(FİLTRE!$M$6="",9,(IF('SKT LİSTESİ'!P4512&lt;=FİLTRE!$M$6,1,0)))</f>
        <v>1</v>
      </c>
      <c r="E4512" s="25" t="str">
        <f>IF(I4512="","",(COUNTIFS($L$4:L4512,L4512)))</f>
        <v/>
      </c>
      <c r="F4512" s="13">
        <f>IF(OR(B4512&lt;&gt;2,C4512&lt;&gt;1,D4512&lt;&gt;1,H4512&lt;&gt;1),0,
COUNTIFS($B$4:B4512,2,$C$4:C4512,1,$D$4:D4512,1,$H$4:H4512,1))</f>
        <v>0</v>
      </c>
      <c r="G4512" s="26" t="str">
        <f>IF(I4512="","",(COUNTIF($E$4:E4512,E4512)))</f>
        <v/>
      </c>
      <c r="H4512" s="1">
        <f>IF(AND(J4512="SAYIM",FİLTRE!$H$5="RAFTA",U4512&lt;&gt;0),1,0)+
IF(AND(J4512="İADE DEPO",FİLTRE!$H$5="İADE DEPO"),1,0)+
IF(FİLTRE!$H$5="TÜMÜ",1,0)+
IF(AND(J4512="FİRMA İADE",FİLTRE!$H$5="FİRMA İADE"),1,0)+
IF(AND(J4512="İMHA",FİLTRE!$H$5="İMHA"),1,0)</f>
        <v>1</v>
      </c>
      <c r="I4512" s="99"/>
      <c r="J4512" s="100"/>
      <c r="K4512" s="100"/>
      <c r="L4512" s="101"/>
      <c r="M4512" s="102"/>
      <c r="N4512" s="101"/>
      <c r="O4512" s="99"/>
      <c r="P4512" s="103"/>
      <c r="Q4512" s="104"/>
      <c r="R4512" s="50"/>
      <c r="S4512" s="105"/>
      <c r="T4512" s="106"/>
      <c r="U4512" s="107"/>
      <c r="V4512" s="108"/>
      <c r="W4512" s="107"/>
      <c r="X4512" s="107"/>
      <c r="AA4512" s="107"/>
      <c r="AB4512" s="110"/>
      <c r="AC4512" s="110"/>
      <c r="AE4512" s="105"/>
      <c r="AF4512" s="105"/>
      <c r="AR4512" s="112"/>
    </row>
    <row r="4513" spans="2:44" x14ac:dyDescent="0.25">
      <c r="B4513" s="1" t="str">
        <f>IF(I4513="","",
(IF(N4513=FİLTRE!$H$6,2,0)+IF(FİLTRE!$H$6="TOPLAM",2,0))
)</f>
        <v/>
      </c>
      <c r="C4513">
        <f>IF(FİLTRE!$M$5="",9,(IF(U4513&gt;=FİLTRE!$M$5,1,0)))</f>
        <v>1</v>
      </c>
      <c r="D4513" s="1">
        <f>IF(FİLTRE!$M$6="",9,(IF('SKT LİSTESİ'!P4513&lt;=FİLTRE!$M$6,1,0)))</f>
        <v>1</v>
      </c>
      <c r="E4513" s="25" t="str">
        <f>IF(I4513="","",(COUNTIFS($L$4:L4513,L4513)))</f>
        <v/>
      </c>
      <c r="F4513" s="13">
        <f>IF(OR(B4513&lt;&gt;2,C4513&lt;&gt;1,D4513&lt;&gt;1,H4513&lt;&gt;1),0,
COUNTIFS($B$4:B4513,2,$C$4:C4513,1,$D$4:D4513,1,$H$4:H4513,1))</f>
        <v>0</v>
      </c>
      <c r="G4513" s="26" t="str">
        <f>IF(I4513="","",(COUNTIF($E$4:E4513,E4513)))</f>
        <v/>
      </c>
      <c r="H4513" s="1">
        <f>IF(AND(J4513="SAYIM",FİLTRE!$H$5="RAFTA",U4513&lt;&gt;0),1,0)+
IF(AND(J4513="İADE DEPO",FİLTRE!$H$5="İADE DEPO"),1,0)+
IF(FİLTRE!$H$5="TÜMÜ",1,0)+
IF(AND(J4513="FİRMA İADE",FİLTRE!$H$5="FİRMA İADE"),1,0)+
IF(AND(J4513="İMHA",FİLTRE!$H$5="İMHA"),1,0)</f>
        <v>1</v>
      </c>
      <c r="I4513" s="99"/>
      <c r="J4513" s="100"/>
      <c r="K4513" s="100"/>
      <c r="L4513" s="101"/>
      <c r="M4513" s="102"/>
      <c r="N4513" s="101"/>
      <c r="O4513" s="99"/>
      <c r="P4513" s="103"/>
      <c r="Q4513" s="104"/>
      <c r="R4513" s="50"/>
      <c r="S4513" s="105"/>
      <c r="T4513" s="106"/>
      <c r="U4513" s="107"/>
      <c r="V4513" s="108"/>
      <c r="W4513" s="107"/>
      <c r="X4513" s="107"/>
      <c r="AA4513" s="107"/>
      <c r="AB4513" s="110"/>
      <c r="AC4513" s="110"/>
      <c r="AE4513" s="105"/>
      <c r="AF4513" s="105"/>
      <c r="AR4513" s="112"/>
    </row>
    <row r="4514" spans="2:44" x14ac:dyDescent="0.25">
      <c r="B4514" s="1" t="str">
        <f>IF(I4514="","",
(IF(N4514=FİLTRE!$H$6,2,0)+IF(FİLTRE!$H$6="TOPLAM",2,0))
)</f>
        <v/>
      </c>
      <c r="C4514">
        <f>IF(FİLTRE!$M$5="",9,(IF(U4514&gt;=FİLTRE!$M$5,1,0)))</f>
        <v>1</v>
      </c>
      <c r="D4514" s="1">
        <f>IF(FİLTRE!$M$6="",9,(IF('SKT LİSTESİ'!P4514&lt;=FİLTRE!$M$6,1,0)))</f>
        <v>1</v>
      </c>
      <c r="E4514" s="25" t="str">
        <f>IF(I4514="","",(COUNTIFS($L$4:L4514,L4514)))</f>
        <v/>
      </c>
      <c r="F4514" s="13">
        <f>IF(OR(B4514&lt;&gt;2,C4514&lt;&gt;1,D4514&lt;&gt;1,H4514&lt;&gt;1),0,
COUNTIFS($B$4:B4514,2,$C$4:C4514,1,$D$4:D4514,1,$H$4:H4514,1))</f>
        <v>0</v>
      </c>
      <c r="G4514" s="26" t="str">
        <f>IF(I4514="","",(COUNTIF($E$4:E4514,E4514)))</f>
        <v/>
      </c>
      <c r="H4514" s="1">
        <f>IF(AND(J4514="SAYIM",FİLTRE!$H$5="RAFTA",U4514&lt;&gt;0),1,0)+
IF(AND(J4514="İADE DEPO",FİLTRE!$H$5="İADE DEPO"),1,0)+
IF(FİLTRE!$H$5="TÜMÜ",1,0)+
IF(AND(J4514="FİRMA İADE",FİLTRE!$H$5="FİRMA İADE"),1,0)+
IF(AND(J4514="İMHA",FİLTRE!$H$5="İMHA"),1,0)</f>
        <v>1</v>
      </c>
      <c r="I4514" s="99"/>
      <c r="J4514" s="100"/>
      <c r="K4514" s="100"/>
      <c r="L4514" s="101"/>
      <c r="M4514" s="102"/>
      <c r="N4514" s="101"/>
      <c r="O4514" s="99"/>
      <c r="P4514" s="103"/>
      <c r="Q4514" s="104"/>
      <c r="R4514" s="50"/>
      <c r="S4514" s="105"/>
      <c r="T4514" s="106"/>
      <c r="U4514" s="107"/>
      <c r="V4514" s="108"/>
      <c r="W4514" s="107"/>
      <c r="X4514" s="107"/>
      <c r="AA4514" s="107"/>
      <c r="AB4514" s="110"/>
      <c r="AC4514" s="110"/>
      <c r="AE4514" s="105"/>
      <c r="AF4514" s="105"/>
      <c r="AR4514" s="112"/>
    </row>
    <row r="4515" spans="2:44" x14ac:dyDescent="0.25">
      <c r="B4515" s="1" t="str">
        <f>IF(I4515="","",
(IF(N4515=FİLTRE!$H$6,2,0)+IF(FİLTRE!$H$6="TOPLAM",2,0))
)</f>
        <v/>
      </c>
      <c r="C4515">
        <f>IF(FİLTRE!$M$5="",9,(IF(U4515&gt;=FİLTRE!$M$5,1,0)))</f>
        <v>1</v>
      </c>
      <c r="D4515" s="1">
        <f>IF(FİLTRE!$M$6="",9,(IF('SKT LİSTESİ'!P4515&lt;=FİLTRE!$M$6,1,0)))</f>
        <v>1</v>
      </c>
      <c r="E4515" s="25" t="str">
        <f>IF(I4515="","",(COUNTIFS($L$4:L4515,L4515)))</f>
        <v/>
      </c>
      <c r="F4515" s="13">
        <f>IF(OR(B4515&lt;&gt;2,C4515&lt;&gt;1,D4515&lt;&gt;1,H4515&lt;&gt;1),0,
COUNTIFS($B$4:B4515,2,$C$4:C4515,1,$D$4:D4515,1,$H$4:H4515,1))</f>
        <v>0</v>
      </c>
      <c r="G4515" s="26" t="str">
        <f>IF(I4515="","",(COUNTIF($E$4:E4515,E4515)))</f>
        <v/>
      </c>
      <c r="H4515" s="1">
        <f>IF(AND(J4515="SAYIM",FİLTRE!$H$5="RAFTA",U4515&lt;&gt;0),1,0)+
IF(AND(J4515="İADE DEPO",FİLTRE!$H$5="İADE DEPO"),1,0)+
IF(FİLTRE!$H$5="TÜMÜ",1,0)+
IF(AND(J4515="FİRMA İADE",FİLTRE!$H$5="FİRMA İADE"),1,0)+
IF(AND(J4515="İMHA",FİLTRE!$H$5="İMHA"),1,0)</f>
        <v>1</v>
      </c>
      <c r="I4515" s="99"/>
      <c r="J4515" s="100"/>
      <c r="K4515" s="100"/>
      <c r="L4515" s="101"/>
      <c r="M4515" s="102"/>
      <c r="N4515" s="101"/>
      <c r="O4515" s="99"/>
      <c r="P4515" s="103"/>
      <c r="Q4515" s="104"/>
      <c r="R4515" s="50"/>
      <c r="S4515" s="105"/>
      <c r="T4515" s="106"/>
      <c r="U4515" s="107"/>
      <c r="V4515" s="108"/>
      <c r="W4515" s="107"/>
      <c r="X4515" s="107"/>
      <c r="AA4515" s="107"/>
      <c r="AB4515" s="110"/>
      <c r="AC4515" s="110"/>
      <c r="AE4515" s="105"/>
      <c r="AF4515" s="105"/>
      <c r="AR4515" s="112"/>
    </row>
    <row r="4516" spans="2:44" x14ac:dyDescent="0.25">
      <c r="B4516" s="1" t="str">
        <f>IF(I4516="","",
(IF(N4516=FİLTRE!$H$6,2,0)+IF(FİLTRE!$H$6="TOPLAM",2,0))
)</f>
        <v/>
      </c>
      <c r="C4516">
        <f>IF(FİLTRE!$M$5="",9,(IF(U4516&gt;=FİLTRE!$M$5,1,0)))</f>
        <v>1</v>
      </c>
      <c r="D4516" s="1">
        <f>IF(FİLTRE!$M$6="",9,(IF('SKT LİSTESİ'!P4516&lt;=FİLTRE!$M$6,1,0)))</f>
        <v>1</v>
      </c>
      <c r="E4516" s="25" t="str">
        <f>IF(I4516="","",(COUNTIFS($L$4:L4516,L4516)))</f>
        <v/>
      </c>
      <c r="F4516" s="13">
        <f>IF(OR(B4516&lt;&gt;2,C4516&lt;&gt;1,D4516&lt;&gt;1,H4516&lt;&gt;1),0,
COUNTIFS($B$4:B4516,2,$C$4:C4516,1,$D$4:D4516,1,$H$4:H4516,1))</f>
        <v>0</v>
      </c>
      <c r="G4516" s="26" t="str">
        <f>IF(I4516="","",(COUNTIF($E$4:E4516,E4516)))</f>
        <v/>
      </c>
      <c r="H4516" s="1">
        <f>IF(AND(J4516="SAYIM",FİLTRE!$H$5="RAFTA",U4516&lt;&gt;0),1,0)+
IF(AND(J4516="İADE DEPO",FİLTRE!$H$5="İADE DEPO"),1,0)+
IF(FİLTRE!$H$5="TÜMÜ",1,0)+
IF(AND(J4516="FİRMA İADE",FİLTRE!$H$5="FİRMA İADE"),1,0)+
IF(AND(J4516="İMHA",FİLTRE!$H$5="İMHA"),1,0)</f>
        <v>1</v>
      </c>
      <c r="I4516" s="99"/>
      <c r="J4516" s="100"/>
      <c r="K4516" s="100"/>
      <c r="L4516" s="101"/>
      <c r="M4516" s="102"/>
      <c r="N4516" s="101"/>
      <c r="O4516" s="99"/>
      <c r="P4516" s="103"/>
      <c r="Q4516" s="104"/>
      <c r="R4516" s="50"/>
      <c r="S4516" s="105"/>
      <c r="T4516" s="106"/>
      <c r="U4516" s="107"/>
      <c r="V4516" s="108"/>
      <c r="W4516" s="107"/>
      <c r="X4516" s="107"/>
      <c r="AA4516" s="107"/>
      <c r="AB4516" s="110"/>
      <c r="AC4516" s="110"/>
      <c r="AE4516" s="105"/>
      <c r="AF4516" s="105"/>
      <c r="AR4516" s="112"/>
    </row>
    <row r="4517" spans="2:44" x14ac:dyDescent="0.25">
      <c r="B4517" s="1" t="str">
        <f>IF(I4517="","",
(IF(N4517=FİLTRE!$H$6,2,0)+IF(FİLTRE!$H$6="TOPLAM",2,0))
)</f>
        <v/>
      </c>
      <c r="C4517">
        <f>IF(FİLTRE!$M$5="",9,(IF(U4517&gt;=FİLTRE!$M$5,1,0)))</f>
        <v>1</v>
      </c>
      <c r="D4517" s="1">
        <f>IF(FİLTRE!$M$6="",9,(IF('SKT LİSTESİ'!P4517&lt;=FİLTRE!$M$6,1,0)))</f>
        <v>1</v>
      </c>
      <c r="E4517" s="25" t="str">
        <f>IF(I4517="","",(COUNTIFS($L$4:L4517,L4517)))</f>
        <v/>
      </c>
      <c r="F4517" s="13">
        <f>IF(OR(B4517&lt;&gt;2,C4517&lt;&gt;1,D4517&lt;&gt;1,H4517&lt;&gt;1),0,
COUNTIFS($B$4:B4517,2,$C$4:C4517,1,$D$4:D4517,1,$H$4:H4517,1))</f>
        <v>0</v>
      </c>
      <c r="G4517" s="26" t="str">
        <f>IF(I4517="","",(COUNTIF($E$4:E4517,E4517)))</f>
        <v/>
      </c>
      <c r="H4517" s="1">
        <f>IF(AND(J4517="SAYIM",FİLTRE!$H$5="RAFTA",U4517&lt;&gt;0),1,0)+
IF(AND(J4517="İADE DEPO",FİLTRE!$H$5="İADE DEPO"),1,0)+
IF(FİLTRE!$H$5="TÜMÜ",1,0)+
IF(AND(J4517="FİRMA İADE",FİLTRE!$H$5="FİRMA İADE"),1,0)+
IF(AND(J4517="İMHA",FİLTRE!$H$5="İMHA"),1,0)</f>
        <v>1</v>
      </c>
      <c r="I4517" s="99"/>
      <c r="J4517" s="100"/>
      <c r="K4517" s="100"/>
      <c r="L4517" s="101"/>
      <c r="M4517" s="102"/>
      <c r="N4517" s="101"/>
      <c r="O4517" s="99"/>
      <c r="P4517" s="103"/>
      <c r="Q4517" s="104"/>
      <c r="R4517" s="50"/>
      <c r="S4517" s="105"/>
      <c r="T4517" s="106"/>
      <c r="U4517" s="107"/>
      <c r="V4517" s="108"/>
      <c r="W4517" s="107"/>
      <c r="X4517" s="107"/>
      <c r="AA4517" s="107"/>
      <c r="AB4517" s="110"/>
      <c r="AC4517" s="110"/>
      <c r="AE4517" s="105"/>
      <c r="AF4517" s="105"/>
      <c r="AR4517" s="112"/>
    </row>
    <row r="4518" spans="2:44" x14ac:dyDescent="0.25">
      <c r="B4518" s="1" t="str">
        <f>IF(I4518="","",
(IF(N4518=FİLTRE!$H$6,2,0)+IF(FİLTRE!$H$6="TOPLAM",2,0))
)</f>
        <v/>
      </c>
      <c r="C4518">
        <f>IF(FİLTRE!$M$5="",9,(IF(U4518&gt;=FİLTRE!$M$5,1,0)))</f>
        <v>1</v>
      </c>
      <c r="D4518" s="1">
        <f>IF(FİLTRE!$M$6="",9,(IF('SKT LİSTESİ'!P4518&lt;=FİLTRE!$M$6,1,0)))</f>
        <v>1</v>
      </c>
      <c r="E4518" s="25" t="str">
        <f>IF(I4518="","",(COUNTIFS($L$4:L4518,L4518)))</f>
        <v/>
      </c>
      <c r="F4518" s="13">
        <f>IF(OR(B4518&lt;&gt;2,C4518&lt;&gt;1,D4518&lt;&gt;1,H4518&lt;&gt;1),0,
COUNTIFS($B$4:B4518,2,$C$4:C4518,1,$D$4:D4518,1,$H$4:H4518,1))</f>
        <v>0</v>
      </c>
      <c r="G4518" s="26" t="str">
        <f>IF(I4518="","",(COUNTIF($E$4:E4518,E4518)))</f>
        <v/>
      </c>
      <c r="H4518" s="1">
        <f>IF(AND(J4518="SAYIM",FİLTRE!$H$5="RAFTA",U4518&lt;&gt;0),1,0)+
IF(AND(J4518="İADE DEPO",FİLTRE!$H$5="İADE DEPO"),1,0)+
IF(FİLTRE!$H$5="TÜMÜ",1,0)+
IF(AND(J4518="FİRMA İADE",FİLTRE!$H$5="FİRMA İADE"),1,0)+
IF(AND(J4518="İMHA",FİLTRE!$H$5="İMHA"),1,0)</f>
        <v>1</v>
      </c>
      <c r="I4518" s="99"/>
      <c r="J4518" s="100"/>
      <c r="K4518" s="100"/>
      <c r="L4518" s="101"/>
      <c r="M4518" s="102"/>
      <c r="N4518" s="101"/>
      <c r="O4518" s="99"/>
      <c r="P4518" s="103"/>
      <c r="Q4518" s="104"/>
      <c r="R4518" s="50"/>
      <c r="S4518" s="105"/>
      <c r="T4518" s="106"/>
      <c r="U4518" s="107"/>
      <c r="V4518" s="108"/>
      <c r="W4518" s="107"/>
      <c r="X4518" s="107"/>
      <c r="AA4518" s="107"/>
      <c r="AB4518" s="110"/>
      <c r="AC4518" s="110"/>
      <c r="AE4518" s="105"/>
      <c r="AF4518" s="105"/>
      <c r="AR4518" s="112"/>
    </row>
    <row r="4519" spans="2:44" x14ac:dyDescent="0.25">
      <c r="B4519" s="1" t="str">
        <f>IF(I4519="","",
(IF(N4519=FİLTRE!$H$6,2,0)+IF(FİLTRE!$H$6="TOPLAM",2,0))
)</f>
        <v/>
      </c>
      <c r="C4519">
        <f>IF(FİLTRE!$M$5="",9,(IF(U4519&gt;=FİLTRE!$M$5,1,0)))</f>
        <v>1</v>
      </c>
      <c r="D4519" s="1">
        <f>IF(FİLTRE!$M$6="",9,(IF('SKT LİSTESİ'!P4519&lt;=FİLTRE!$M$6,1,0)))</f>
        <v>1</v>
      </c>
      <c r="E4519" s="25" t="str">
        <f>IF(I4519="","",(COUNTIFS($L$4:L4519,L4519)))</f>
        <v/>
      </c>
      <c r="F4519" s="13">
        <f>IF(OR(B4519&lt;&gt;2,C4519&lt;&gt;1,D4519&lt;&gt;1,H4519&lt;&gt;1),0,
COUNTIFS($B$4:B4519,2,$C$4:C4519,1,$D$4:D4519,1,$H$4:H4519,1))</f>
        <v>0</v>
      </c>
      <c r="G4519" s="26" t="str">
        <f>IF(I4519="","",(COUNTIF($E$4:E4519,E4519)))</f>
        <v/>
      </c>
      <c r="H4519" s="1">
        <f>IF(AND(J4519="SAYIM",FİLTRE!$H$5="RAFTA",U4519&lt;&gt;0),1,0)+
IF(AND(J4519="İADE DEPO",FİLTRE!$H$5="İADE DEPO"),1,0)+
IF(FİLTRE!$H$5="TÜMÜ",1,0)+
IF(AND(J4519="FİRMA İADE",FİLTRE!$H$5="FİRMA İADE"),1,0)+
IF(AND(J4519="İMHA",FİLTRE!$H$5="İMHA"),1,0)</f>
        <v>1</v>
      </c>
      <c r="I4519" s="99"/>
      <c r="J4519" s="100"/>
      <c r="K4519" s="100"/>
      <c r="L4519" s="101"/>
      <c r="M4519" s="102"/>
      <c r="N4519" s="101"/>
      <c r="O4519" s="99"/>
      <c r="P4519" s="103"/>
      <c r="Q4519" s="104"/>
      <c r="R4519" s="50"/>
      <c r="S4519" s="105"/>
      <c r="T4519" s="106"/>
      <c r="U4519" s="107"/>
      <c r="V4519" s="108"/>
      <c r="W4519" s="107"/>
      <c r="X4519" s="107"/>
      <c r="AA4519" s="107"/>
      <c r="AB4519" s="110"/>
      <c r="AC4519" s="110"/>
      <c r="AE4519" s="105"/>
      <c r="AF4519" s="105"/>
      <c r="AR4519" s="112"/>
    </row>
    <row r="4520" spans="2:44" x14ac:dyDescent="0.25">
      <c r="B4520" s="1" t="str">
        <f>IF(I4520="","",
(IF(N4520=FİLTRE!$H$6,2,0)+IF(FİLTRE!$H$6="TOPLAM",2,0))
)</f>
        <v/>
      </c>
      <c r="C4520">
        <f>IF(FİLTRE!$M$5="",9,(IF(U4520&gt;=FİLTRE!$M$5,1,0)))</f>
        <v>1</v>
      </c>
      <c r="D4520" s="1">
        <f>IF(FİLTRE!$M$6="",9,(IF('SKT LİSTESİ'!P4520&lt;=FİLTRE!$M$6,1,0)))</f>
        <v>1</v>
      </c>
      <c r="E4520" s="25" t="str">
        <f>IF(I4520="","",(COUNTIFS($L$4:L4520,L4520)))</f>
        <v/>
      </c>
      <c r="F4520" s="13">
        <f>IF(OR(B4520&lt;&gt;2,C4520&lt;&gt;1,D4520&lt;&gt;1,H4520&lt;&gt;1),0,
COUNTIFS($B$4:B4520,2,$C$4:C4520,1,$D$4:D4520,1,$H$4:H4520,1))</f>
        <v>0</v>
      </c>
      <c r="G4520" s="26" t="str">
        <f>IF(I4520="","",(COUNTIF($E$4:E4520,E4520)))</f>
        <v/>
      </c>
      <c r="H4520" s="1">
        <f>IF(AND(J4520="SAYIM",FİLTRE!$H$5="RAFTA",U4520&lt;&gt;0),1,0)+
IF(AND(J4520="İADE DEPO",FİLTRE!$H$5="İADE DEPO"),1,0)+
IF(FİLTRE!$H$5="TÜMÜ",1,0)+
IF(AND(J4520="FİRMA İADE",FİLTRE!$H$5="FİRMA İADE"),1,0)+
IF(AND(J4520="İMHA",FİLTRE!$H$5="İMHA"),1,0)</f>
        <v>1</v>
      </c>
      <c r="I4520" s="99"/>
      <c r="J4520" s="100"/>
      <c r="K4520" s="100"/>
      <c r="L4520" s="101"/>
      <c r="M4520" s="102"/>
      <c r="N4520" s="101"/>
      <c r="O4520" s="99"/>
      <c r="P4520" s="103"/>
      <c r="Q4520" s="104"/>
      <c r="R4520" s="50"/>
      <c r="S4520" s="105"/>
      <c r="T4520" s="106"/>
      <c r="U4520" s="107"/>
      <c r="V4520" s="108"/>
      <c r="W4520" s="107"/>
      <c r="X4520" s="107"/>
      <c r="AA4520" s="107"/>
      <c r="AB4520" s="110"/>
      <c r="AC4520" s="110"/>
      <c r="AE4520" s="105"/>
      <c r="AF4520" s="105"/>
      <c r="AR4520" s="112"/>
    </row>
    <row r="4521" spans="2:44" x14ac:dyDescent="0.25">
      <c r="B4521" s="1" t="str">
        <f>IF(I4521="","",
(IF(N4521=FİLTRE!$H$6,2,0)+IF(FİLTRE!$H$6="TOPLAM",2,0))
)</f>
        <v/>
      </c>
      <c r="C4521">
        <f>IF(FİLTRE!$M$5="",9,(IF(U4521&gt;=FİLTRE!$M$5,1,0)))</f>
        <v>1</v>
      </c>
      <c r="D4521" s="1">
        <f>IF(FİLTRE!$M$6="",9,(IF('SKT LİSTESİ'!P4521&lt;=FİLTRE!$M$6,1,0)))</f>
        <v>1</v>
      </c>
      <c r="E4521" s="25" t="str">
        <f>IF(I4521="","",(COUNTIFS($L$4:L4521,L4521)))</f>
        <v/>
      </c>
      <c r="F4521" s="13">
        <f>IF(OR(B4521&lt;&gt;2,C4521&lt;&gt;1,D4521&lt;&gt;1,H4521&lt;&gt;1),0,
COUNTIFS($B$4:B4521,2,$C$4:C4521,1,$D$4:D4521,1,$H$4:H4521,1))</f>
        <v>0</v>
      </c>
      <c r="G4521" s="26" t="str">
        <f>IF(I4521="","",(COUNTIF($E$4:E4521,E4521)))</f>
        <v/>
      </c>
      <c r="H4521" s="1">
        <f>IF(AND(J4521="SAYIM",FİLTRE!$H$5="RAFTA",U4521&lt;&gt;0),1,0)+
IF(AND(J4521="İADE DEPO",FİLTRE!$H$5="İADE DEPO"),1,0)+
IF(FİLTRE!$H$5="TÜMÜ",1,0)+
IF(AND(J4521="FİRMA İADE",FİLTRE!$H$5="FİRMA İADE"),1,0)+
IF(AND(J4521="İMHA",FİLTRE!$H$5="İMHA"),1,0)</f>
        <v>1</v>
      </c>
      <c r="I4521" s="99"/>
      <c r="J4521" s="100"/>
      <c r="K4521" s="100"/>
      <c r="L4521" s="101"/>
      <c r="M4521" s="102"/>
      <c r="N4521" s="101"/>
      <c r="O4521" s="99"/>
      <c r="P4521" s="103"/>
      <c r="Q4521" s="104"/>
      <c r="R4521" s="50"/>
      <c r="S4521" s="105"/>
      <c r="T4521" s="106"/>
      <c r="U4521" s="107"/>
      <c r="V4521" s="108"/>
      <c r="W4521" s="107"/>
      <c r="X4521" s="107"/>
      <c r="AA4521" s="107"/>
      <c r="AB4521" s="110"/>
      <c r="AC4521" s="110"/>
      <c r="AE4521" s="105"/>
      <c r="AF4521" s="105"/>
      <c r="AR4521" s="112"/>
    </row>
    <row r="4522" spans="2:44" x14ac:dyDescent="0.25">
      <c r="B4522" s="1" t="str">
        <f>IF(I4522="","",
(IF(N4522=FİLTRE!$H$6,2,0)+IF(FİLTRE!$H$6="TOPLAM",2,0))
)</f>
        <v/>
      </c>
      <c r="C4522">
        <f>IF(FİLTRE!$M$5="",9,(IF(U4522&gt;=FİLTRE!$M$5,1,0)))</f>
        <v>1</v>
      </c>
      <c r="D4522" s="1">
        <f>IF(FİLTRE!$M$6="",9,(IF('SKT LİSTESİ'!P4522&lt;=FİLTRE!$M$6,1,0)))</f>
        <v>1</v>
      </c>
      <c r="E4522" s="25" t="str">
        <f>IF(I4522="","",(COUNTIFS($L$4:L4522,L4522)))</f>
        <v/>
      </c>
      <c r="F4522" s="13">
        <f>IF(OR(B4522&lt;&gt;2,C4522&lt;&gt;1,D4522&lt;&gt;1,H4522&lt;&gt;1),0,
COUNTIFS($B$4:B4522,2,$C$4:C4522,1,$D$4:D4522,1,$H$4:H4522,1))</f>
        <v>0</v>
      </c>
      <c r="G4522" s="26" t="str">
        <f>IF(I4522="","",(COUNTIF($E$4:E4522,E4522)))</f>
        <v/>
      </c>
      <c r="H4522" s="1">
        <f>IF(AND(J4522="SAYIM",FİLTRE!$H$5="RAFTA",U4522&lt;&gt;0),1,0)+
IF(AND(J4522="İADE DEPO",FİLTRE!$H$5="İADE DEPO"),1,0)+
IF(FİLTRE!$H$5="TÜMÜ",1,0)+
IF(AND(J4522="FİRMA İADE",FİLTRE!$H$5="FİRMA İADE"),1,0)+
IF(AND(J4522="İMHA",FİLTRE!$H$5="İMHA"),1,0)</f>
        <v>1</v>
      </c>
      <c r="I4522" s="99"/>
      <c r="J4522" s="100"/>
      <c r="K4522" s="100"/>
      <c r="L4522" s="101"/>
      <c r="M4522" s="102"/>
      <c r="N4522" s="101"/>
      <c r="O4522" s="99"/>
      <c r="P4522" s="103"/>
      <c r="Q4522" s="104"/>
      <c r="R4522" s="50"/>
      <c r="S4522" s="105"/>
      <c r="T4522" s="106"/>
      <c r="U4522" s="107"/>
      <c r="V4522" s="108"/>
      <c r="W4522" s="107"/>
      <c r="X4522" s="107"/>
      <c r="AA4522" s="107"/>
      <c r="AB4522" s="110"/>
      <c r="AC4522" s="110"/>
      <c r="AE4522" s="105"/>
      <c r="AF4522" s="105"/>
      <c r="AR4522" s="112"/>
    </row>
    <row r="4523" spans="2:44" x14ac:dyDescent="0.25">
      <c r="B4523" s="1" t="str">
        <f>IF(I4523="","",
(IF(N4523=FİLTRE!$H$6,2,0)+IF(FİLTRE!$H$6="TOPLAM",2,0))
)</f>
        <v/>
      </c>
      <c r="C4523">
        <f>IF(FİLTRE!$M$5="",9,(IF(U4523&gt;=FİLTRE!$M$5,1,0)))</f>
        <v>1</v>
      </c>
      <c r="D4523" s="1">
        <f>IF(FİLTRE!$M$6="",9,(IF('SKT LİSTESİ'!P4523&lt;=FİLTRE!$M$6,1,0)))</f>
        <v>1</v>
      </c>
      <c r="E4523" s="25" t="str">
        <f>IF(I4523="","",(COUNTIFS($L$4:L4523,L4523)))</f>
        <v/>
      </c>
      <c r="F4523" s="13">
        <f>IF(OR(B4523&lt;&gt;2,C4523&lt;&gt;1,D4523&lt;&gt;1,H4523&lt;&gt;1),0,
COUNTIFS($B$4:B4523,2,$C$4:C4523,1,$D$4:D4523,1,$H$4:H4523,1))</f>
        <v>0</v>
      </c>
      <c r="G4523" s="26" t="str">
        <f>IF(I4523="","",(COUNTIF($E$4:E4523,E4523)))</f>
        <v/>
      </c>
      <c r="H4523" s="1">
        <f>IF(AND(J4523="SAYIM",FİLTRE!$H$5="RAFTA",U4523&lt;&gt;0),1,0)+
IF(AND(J4523="İADE DEPO",FİLTRE!$H$5="İADE DEPO"),1,0)+
IF(FİLTRE!$H$5="TÜMÜ",1,0)+
IF(AND(J4523="FİRMA İADE",FİLTRE!$H$5="FİRMA İADE"),1,0)+
IF(AND(J4523="İMHA",FİLTRE!$H$5="İMHA"),1,0)</f>
        <v>1</v>
      </c>
      <c r="I4523" s="99"/>
      <c r="J4523" s="100"/>
      <c r="K4523" s="100"/>
      <c r="L4523" s="101"/>
      <c r="M4523" s="102"/>
      <c r="N4523" s="101"/>
      <c r="O4523" s="99"/>
      <c r="P4523" s="103"/>
      <c r="Q4523" s="104"/>
      <c r="R4523" s="50"/>
      <c r="S4523" s="105"/>
      <c r="T4523" s="106"/>
      <c r="U4523" s="107"/>
      <c r="V4523" s="108"/>
      <c r="W4523" s="107"/>
      <c r="X4523" s="107"/>
      <c r="AA4523" s="107"/>
      <c r="AB4523" s="110"/>
      <c r="AC4523" s="110"/>
      <c r="AE4523" s="105"/>
      <c r="AF4523" s="105"/>
      <c r="AR4523" s="112"/>
    </row>
    <row r="4524" spans="2:44" x14ac:dyDescent="0.25">
      <c r="B4524" s="1" t="str">
        <f>IF(I4524="","",
(IF(N4524=FİLTRE!$H$6,2,0)+IF(FİLTRE!$H$6="TOPLAM",2,0))
)</f>
        <v/>
      </c>
      <c r="C4524">
        <f>IF(FİLTRE!$M$5="",9,(IF(U4524&gt;=FİLTRE!$M$5,1,0)))</f>
        <v>1</v>
      </c>
      <c r="D4524" s="1">
        <f>IF(FİLTRE!$M$6="",9,(IF('SKT LİSTESİ'!P4524&lt;=FİLTRE!$M$6,1,0)))</f>
        <v>1</v>
      </c>
      <c r="E4524" s="25" t="str">
        <f>IF(I4524="","",(COUNTIFS($L$4:L4524,L4524)))</f>
        <v/>
      </c>
      <c r="F4524" s="13">
        <f>IF(OR(B4524&lt;&gt;2,C4524&lt;&gt;1,D4524&lt;&gt;1,H4524&lt;&gt;1),0,
COUNTIFS($B$4:B4524,2,$C$4:C4524,1,$D$4:D4524,1,$H$4:H4524,1))</f>
        <v>0</v>
      </c>
      <c r="G4524" s="26" t="str">
        <f>IF(I4524="","",(COUNTIF($E$4:E4524,E4524)))</f>
        <v/>
      </c>
      <c r="H4524" s="1">
        <f>IF(AND(J4524="SAYIM",FİLTRE!$H$5="RAFTA",U4524&lt;&gt;0),1,0)+
IF(AND(J4524="İADE DEPO",FİLTRE!$H$5="İADE DEPO"),1,0)+
IF(FİLTRE!$H$5="TÜMÜ",1,0)+
IF(AND(J4524="FİRMA İADE",FİLTRE!$H$5="FİRMA İADE"),1,0)+
IF(AND(J4524="İMHA",FİLTRE!$H$5="İMHA"),1,0)</f>
        <v>1</v>
      </c>
      <c r="I4524" s="99"/>
      <c r="J4524" s="100"/>
      <c r="K4524" s="100"/>
      <c r="L4524" s="101"/>
      <c r="M4524" s="102"/>
      <c r="N4524" s="101"/>
      <c r="O4524" s="99"/>
      <c r="P4524" s="103"/>
      <c r="Q4524" s="104"/>
      <c r="R4524" s="50"/>
      <c r="S4524" s="105"/>
      <c r="T4524" s="106"/>
      <c r="U4524" s="107"/>
      <c r="V4524" s="108"/>
      <c r="W4524" s="107"/>
      <c r="X4524" s="107"/>
      <c r="AA4524" s="107"/>
      <c r="AB4524" s="110"/>
      <c r="AC4524" s="110"/>
      <c r="AE4524" s="105"/>
      <c r="AF4524" s="105"/>
      <c r="AR4524" s="112"/>
    </row>
    <row r="4525" spans="2:44" x14ac:dyDescent="0.25">
      <c r="B4525" s="1" t="str">
        <f>IF(I4525="","",
(IF(N4525=FİLTRE!$H$6,2,0)+IF(FİLTRE!$H$6="TOPLAM",2,0))
)</f>
        <v/>
      </c>
      <c r="C4525">
        <f>IF(FİLTRE!$M$5="",9,(IF(U4525&gt;=FİLTRE!$M$5,1,0)))</f>
        <v>1</v>
      </c>
      <c r="D4525" s="1">
        <f>IF(FİLTRE!$M$6="",9,(IF('SKT LİSTESİ'!P4525&lt;=FİLTRE!$M$6,1,0)))</f>
        <v>1</v>
      </c>
      <c r="E4525" s="25" t="str">
        <f>IF(I4525="","",(COUNTIFS($L$4:L4525,L4525)))</f>
        <v/>
      </c>
      <c r="F4525" s="13">
        <f>IF(OR(B4525&lt;&gt;2,C4525&lt;&gt;1,D4525&lt;&gt;1,H4525&lt;&gt;1),0,
COUNTIFS($B$4:B4525,2,$C$4:C4525,1,$D$4:D4525,1,$H$4:H4525,1))</f>
        <v>0</v>
      </c>
      <c r="G4525" s="26" t="str">
        <f>IF(I4525="","",(COUNTIF($E$4:E4525,E4525)))</f>
        <v/>
      </c>
      <c r="H4525" s="1">
        <f>IF(AND(J4525="SAYIM",FİLTRE!$H$5="RAFTA",U4525&lt;&gt;0),1,0)+
IF(AND(J4525="İADE DEPO",FİLTRE!$H$5="İADE DEPO"),1,0)+
IF(FİLTRE!$H$5="TÜMÜ",1,0)+
IF(AND(J4525="FİRMA İADE",FİLTRE!$H$5="FİRMA İADE"),1,0)+
IF(AND(J4525="İMHA",FİLTRE!$H$5="İMHA"),1,0)</f>
        <v>1</v>
      </c>
      <c r="I4525" s="99"/>
      <c r="J4525" s="100"/>
      <c r="K4525" s="100"/>
      <c r="L4525" s="101"/>
      <c r="M4525" s="102"/>
      <c r="N4525" s="101"/>
      <c r="O4525" s="99"/>
      <c r="P4525" s="103"/>
      <c r="Q4525" s="104"/>
      <c r="R4525" s="50"/>
      <c r="S4525" s="105"/>
      <c r="T4525" s="106"/>
      <c r="U4525" s="107"/>
      <c r="V4525" s="108"/>
      <c r="W4525" s="107"/>
      <c r="X4525" s="107"/>
      <c r="AA4525" s="107"/>
      <c r="AB4525" s="110"/>
      <c r="AC4525" s="110"/>
      <c r="AE4525" s="105"/>
      <c r="AF4525" s="105"/>
      <c r="AR4525" s="112"/>
    </row>
    <row r="4526" spans="2:44" x14ac:dyDescent="0.25">
      <c r="B4526" s="1" t="str">
        <f>IF(I4526="","",
(IF(N4526=FİLTRE!$H$6,2,0)+IF(FİLTRE!$H$6="TOPLAM",2,0))
)</f>
        <v/>
      </c>
      <c r="C4526">
        <f>IF(FİLTRE!$M$5="",9,(IF(U4526&gt;=FİLTRE!$M$5,1,0)))</f>
        <v>1</v>
      </c>
      <c r="D4526" s="1">
        <f>IF(FİLTRE!$M$6="",9,(IF('SKT LİSTESİ'!P4526&lt;=FİLTRE!$M$6,1,0)))</f>
        <v>1</v>
      </c>
      <c r="E4526" s="25" t="str">
        <f>IF(I4526="","",(COUNTIFS($L$4:L4526,L4526)))</f>
        <v/>
      </c>
      <c r="F4526" s="13">
        <f>IF(OR(B4526&lt;&gt;2,C4526&lt;&gt;1,D4526&lt;&gt;1,H4526&lt;&gt;1),0,
COUNTIFS($B$4:B4526,2,$C$4:C4526,1,$D$4:D4526,1,$H$4:H4526,1))</f>
        <v>0</v>
      </c>
      <c r="G4526" s="26" t="str">
        <f>IF(I4526="","",(COUNTIF($E$4:E4526,E4526)))</f>
        <v/>
      </c>
      <c r="H4526" s="1">
        <f>IF(AND(J4526="SAYIM",FİLTRE!$H$5="RAFTA",U4526&lt;&gt;0),1,0)+
IF(AND(J4526="İADE DEPO",FİLTRE!$H$5="İADE DEPO"),1,0)+
IF(FİLTRE!$H$5="TÜMÜ",1,0)+
IF(AND(J4526="FİRMA İADE",FİLTRE!$H$5="FİRMA İADE"),1,0)+
IF(AND(J4526="İMHA",FİLTRE!$H$5="İMHA"),1,0)</f>
        <v>1</v>
      </c>
      <c r="I4526" s="99"/>
      <c r="J4526" s="100"/>
      <c r="K4526" s="100"/>
      <c r="L4526" s="101"/>
      <c r="M4526" s="102"/>
      <c r="N4526" s="101"/>
      <c r="O4526" s="99"/>
      <c r="P4526" s="103"/>
      <c r="Q4526" s="104"/>
      <c r="R4526" s="50"/>
      <c r="S4526" s="105"/>
      <c r="T4526" s="106"/>
      <c r="U4526" s="107"/>
      <c r="V4526" s="108"/>
      <c r="W4526" s="107"/>
      <c r="X4526" s="107"/>
      <c r="AA4526" s="107"/>
      <c r="AB4526" s="110"/>
      <c r="AC4526" s="110"/>
      <c r="AE4526" s="105"/>
      <c r="AF4526" s="105"/>
      <c r="AR4526" s="112"/>
    </row>
    <row r="4527" spans="2:44" x14ac:dyDescent="0.25">
      <c r="B4527" s="1" t="str">
        <f>IF(I4527="","",
(IF(N4527=FİLTRE!$H$6,2,0)+IF(FİLTRE!$H$6="TOPLAM",2,0))
)</f>
        <v/>
      </c>
      <c r="C4527">
        <f>IF(FİLTRE!$M$5="",9,(IF(U4527&gt;=FİLTRE!$M$5,1,0)))</f>
        <v>1</v>
      </c>
      <c r="D4527" s="1">
        <f>IF(FİLTRE!$M$6="",9,(IF('SKT LİSTESİ'!P4527&lt;=FİLTRE!$M$6,1,0)))</f>
        <v>1</v>
      </c>
      <c r="E4527" s="25" t="str">
        <f>IF(I4527="","",(COUNTIFS($L$4:L4527,L4527)))</f>
        <v/>
      </c>
      <c r="F4527" s="13">
        <f>IF(OR(B4527&lt;&gt;2,C4527&lt;&gt;1,D4527&lt;&gt;1,H4527&lt;&gt;1),0,
COUNTIFS($B$4:B4527,2,$C$4:C4527,1,$D$4:D4527,1,$H$4:H4527,1))</f>
        <v>0</v>
      </c>
      <c r="G4527" s="26" t="str">
        <f>IF(I4527="","",(COUNTIF($E$4:E4527,E4527)))</f>
        <v/>
      </c>
      <c r="H4527" s="1">
        <f>IF(AND(J4527="SAYIM",FİLTRE!$H$5="RAFTA",U4527&lt;&gt;0),1,0)+
IF(AND(J4527="İADE DEPO",FİLTRE!$H$5="İADE DEPO"),1,0)+
IF(FİLTRE!$H$5="TÜMÜ",1,0)+
IF(AND(J4527="FİRMA İADE",FİLTRE!$H$5="FİRMA İADE"),1,0)+
IF(AND(J4527="İMHA",FİLTRE!$H$5="İMHA"),1,0)</f>
        <v>1</v>
      </c>
      <c r="I4527" s="99"/>
      <c r="J4527" s="100"/>
      <c r="K4527" s="100"/>
      <c r="L4527" s="101"/>
      <c r="M4527" s="102"/>
      <c r="N4527" s="101"/>
      <c r="O4527" s="99"/>
      <c r="P4527" s="103"/>
      <c r="Q4527" s="104"/>
      <c r="R4527" s="50"/>
      <c r="S4527" s="105"/>
      <c r="T4527" s="106"/>
      <c r="U4527" s="107"/>
      <c r="V4527" s="108"/>
      <c r="W4527" s="107"/>
      <c r="X4527" s="107"/>
      <c r="AA4527" s="107"/>
      <c r="AB4527" s="110"/>
      <c r="AC4527" s="110"/>
      <c r="AE4527" s="105"/>
      <c r="AF4527" s="105"/>
      <c r="AR4527" s="112"/>
    </row>
    <row r="4528" spans="2:44" x14ac:dyDescent="0.25">
      <c r="B4528" s="1" t="str">
        <f>IF(I4528="","",
(IF(N4528=FİLTRE!$H$6,2,0)+IF(FİLTRE!$H$6="TOPLAM",2,0))
)</f>
        <v/>
      </c>
      <c r="C4528">
        <f>IF(FİLTRE!$M$5="",9,(IF(U4528&gt;=FİLTRE!$M$5,1,0)))</f>
        <v>1</v>
      </c>
      <c r="D4528" s="1">
        <f>IF(FİLTRE!$M$6="",9,(IF('SKT LİSTESİ'!P4528&lt;=FİLTRE!$M$6,1,0)))</f>
        <v>1</v>
      </c>
      <c r="E4528" s="25" t="str">
        <f>IF(I4528="","",(COUNTIFS($L$4:L4528,L4528)))</f>
        <v/>
      </c>
      <c r="F4528" s="13">
        <f>IF(OR(B4528&lt;&gt;2,C4528&lt;&gt;1,D4528&lt;&gt;1,H4528&lt;&gt;1),0,
COUNTIFS($B$4:B4528,2,$C$4:C4528,1,$D$4:D4528,1,$H$4:H4528,1))</f>
        <v>0</v>
      </c>
      <c r="G4528" s="26" t="str">
        <f>IF(I4528="","",(COUNTIF($E$4:E4528,E4528)))</f>
        <v/>
      </c>
      <c r="H4528" s="1">
        <f>IF(AND(J4528="SAYIM",FİLTRE!$H$5="RAFTA",U4528&lt;&gt;0),1,0)+
IF(AND(J4528="İADE DEPO",FİLTRE!$H$5="İADE DEPO"),1,0)+
IF(FİLTRE!$H$5="TÜMÜ",1,0)+
IF(AND(J4528="FİRMA İADE",FİLTRE!$H$5="FİRMA İADE"),1,0)+
IF(AND(J4528="İMHA",FİLTRE!$H$5="İMHA"),1,0)</f>
        <v>1</v>
      </c>
      <c r="I4528" s="99"/>
      <c r="J4528" s="100"/>
      <c r="K4528" s="100"/>
      <c r="L4528" s="101"/>
      <c r="M4528" s="102"/>
      <c r="N4528" s="101"/>
      <c r="O4528" s="99"/>
      <c r="P4528" s="103"/>
      <c r="Q4528" s="104"/>
      <c r="R4528" s="50"/>
      <c r="S4528" s="105"/>
      <c r="T4528" s="106"/>
      <c r="U4528" s="107"/>
      <c r="V4528" s="108"/>
      <c r="W4528" s="107"/>
      <c r="X4528" s="107"/>
      <c r="AA4528" s="107"/>
      <c r="AB4528" s="110"/>
      <c r="AC4528" s="110"/>
      <c r="AE4528" s="105"/>
      <c r="AF4528" s="105"/>
      <c r="AR4528" s="112"/>
    </row>
    <row r="4529" spans="2:44" x14ac:dyDescent="0.25">
      <c r="B4529" s="1" t="str">
        <f>IF(I4529="","",
(IF(N4529=FİLTRE!$H$6,2,0)+IF(FİLTRE!$H$6="TOPLAM",2,0))
)</f>
        <v/>
      </c>
      <c r="C4529">
        <f>IF(FİLTRE!$M$5="",9,(IF(U4529&gt;=FİLTRE!$M$5,1,0)))</f>
        <v>1</v>
      </c>
      <c r="D4529" s="1">
        <f>IF(FİLTRE!$M$6="",9,(IF('SKT LİSTESİ'!P4529&lt;=FİLTRE!$M$6,1,0)))</f>
        <v>1</v>
      </c>
      <c r="E4529" s="25" t="str">
        <f>IF(I4529="","",(COUNTIFS($L$4:L4529,L4529)))</f>
        <v/>
      </c>
      <c r="F4529" s="13">
        <f>IF(OR(B4529&lt;&gt;2,C4529&lt;&gt;1,D4529&lt;&gt;1,H4529&lt;&gt;1),0,
COUNTIFS($B$4:B4529,2,$C$4:C4529,1,$D$4:D4529,1,$H$4:H4529,1))</f>
        <v>0</v>
      </c>
      <c r="G4529" s="26" t="str">
        <f>IF(I4529="","",(COUNTIF($E$4:E4529,E4529)))</f>
        <v/>
      </c>
      <c r="H4529" s="1">
        <f>IF(AND(J4529="SAYIM",FİLTRE!$H$5="RAFTA",U4529&lt;&gt;0),1,0)+
IF(AND(J4529="İADE DEPO",FİLTRE!$H$5="İADE DEPO"),1,0)+
IF(FİLTRE!$H$5="TÜMÜ",1,0)+
IF(AND(J4529="FİRMA İADE",FİLTRE!$H$5="FİRMA İADE"),1,0)+
IF(AND(J4529="İMHA",FİLTRE!$H$5="İMHA"),1,0)</f>
        <v>1</v>
      </c>
      <c r="I4529" s="99"/>
      <c r="J4529" s="100"/>
      <c r="K4529" s="100"/>
      <c r="L4529" s="101"/>
      <c r="M4529" s="102"/>
      <c r="N4529" s="101"/>
      <c r="O4529" s="99"/>
      <c r="P4529" s="103"/>
      <c r="Q4529" s="104"/>
      <c r="R4529" s="50"/>
      <c r="S4529" s="105"/>
      <c r="T4529" s="106"/>
      <c r="U4529" s="107"/>
      <c r="V4529" s="108"/>
      <c r="W4529" s="107"/>
      <c r="X4529" s="107"/>
      <c r="AA4529" s="107"/>
      <c r="AB4529" s="110"/>
      <c r="AC4529" s="110"/>
      <c r="AE4529" s="105"/>
      <c r="AF4529" s="105"/>
      <c r="AR4529" s="112"/>
    </row>
    <row r="4530" spans="2:44" x14ac:dyDescent="0.25">
      <c r="B4530" s="1" t="str">
        <f>IF(I4530="","",
(IF(N4530=FİLTRE!$H$6,2,0)+IF(FİLTRE!$H$6="TOPLAM",2,0))
)</f>
        <v/>
      </c>
      <c r="C4530">
        <f>IF(FİLTRE!$M$5="",9,(IF(U4530&gt;=FİLTRE!$M$5,1,0)))</f>
        <v>1</v>
      </c>
      <c r="D4530" s="1">
        <f>IF(FİLTRE!$M$6="",9,(IF('SKT LİSTESİ'!P4530&lt;=FİLTRE!$M$6,1,0)))</f>
        <v>1</v>
      </c>
      <c r="E4530" s="25" t="str">
        <f>IF(I4530="","",(COUNTIFS($L$4:L4530,L4530)))</f>
        <v/>
      </c>
      <c r="F4530" s="13">
        <f>IF(OR(B4530&lt;&gt;2,C4530&lt;&gt;1,D4530&lt;&gt;1,H4530&lt;&gt;1),0,
COUNTIFS($B$4:B4530,2,$C$4:C4530,1,$D$4:D4530,1,$H$4:H4530,1))</f>
        <v>0</v>
      </c>
      <c r="G4530" s="26" t="str">
        <f>IF(I4530="","",(COUNTIF($E$4:E4530,E4530)))</f>
        <v/>
      </c>
      <c r="H4530" s="1">
        <f>IF(AND(J4530="SAYIM",FİLTRE!$H$5="RAFTA",U4530&lt;&gt;0),1,0)+
IF(AND(J4530="İADE DEPO",FİLTRE!$H$5="İADE DEPO"),1,0)+
IF(FİLTRE!$H$5="TÜMÜ",1,0)+
IF(AND(J4530="FİRMA İADE",FİLTRE!$H$5="FİRMA İADE"),1,0)+
IF(AND(J4530="İMHA",FİLTRE!$H$5="İMHA"),1,0)</f>
        <v>1</v>
      </c>
      <c r="I4530" s="99"/>
      <c r="J4530" s="100"/>
      <c r="K4530" s="100"/>
      <c r="L4530" s="101"/>
      <c r="M4530" s="102"/>
      <c r="N4530" s="101"/>
      <c r="O4530" s="99"/>
      <c r="P4530" s="103"/>
      <c r="Q4530" s="104"/>
      <c r="R4530" s="50"/>
      <c r="S4530" s="105"/>
      <c r="T4530" s="106"/>
      <c r="U4530" s="107"/>
      <c r="V4530" s="108"/>
      <c r="W4530" s="107"/>
      <c r="X4530" s="107"/>
      <c r="AA4530" s="107"/>
      <c r="AB4530" s="110"/>
      <c r="AC4530" s="110"/>
      <c r="AE4530" s="105"/>
      <c r="AF4530" s="105"/>
      <c r="AR4530" s="112"/>
    </row>
    <row r="4531" spans="2:44" x14ac:dyDescent="0.25">
      <c r="B4531" s="1" t="str">
        <f>IF(I4531="","",
(IF(N4531=FİLTRE!$H$6,2,0)+IF(FİLTRE!$H$6="TOPLAM",2,0))
)</f>
        <v/>
      </c>
      <c r="C4531">
        <f>IF(FİLTRE!$M$5="",9,(IF(U4531&gt;=FİLTRE!$M$5,1,0)))</f>
        <v>1</v>
      </c>
      <c r="D4531" s="1">
        <f>IF(FİLTRE!$M$6="",9,(IF('SKT LİSTESİ'!P4531&lt;=FİLTRE!$M$6,1,0)))</f>
        <v>1</v>
      </c>
      <c r="E4531" s="25" t="str">
        <f>IF(I4531="","",(COUNTIFS($L$4:L4531,L4531)))</f>
        <v/>
      </c>
      <c r="F4531" s="13">
        <f>IF(OR(B4531&lt;&gt;2,C4531&lt;&gt;1,D4531&lt;&gt;1,H4531&lt;&gt;1),0,
COUNTIFS($B$4:B4531,2,$C$4:C4531,1,$D$4:D4531,1,$H$4:H4531,1))</f>
        <v>0</v>
      </c>
      <c r="G4531" s="26" t="str">
        <f>IF(I4531="","",(COUNTIF($E$4:E4531,E4531)))</f>
        <v/>
      </c>
      <c r="H4531" s="1">
        <f>IF(AND(J4531="SAYIM",FİLTRE!$H$5="RAFTA",U4531&lt;&gt;0),1,0)+
IF(AND(J4531="İADE DEPO",FİLTRE!$H$5="İADE DEPO"),1,0)+
IF(FİLTRE!$H$5="TÜMÜ",1,0)+
IF(AND(J4531="FİRMA İADE",FİLTRE!$H$5="FİRMA İADE"),1,0)+
IF(AND(J4531="İMHA",FİLTRE!$H$5="İMHA"),1,0)</f>
        <v>1</v>
      </c>
      <c r="I4531" s="99"/>
      <c r="J4531" s="100"/>
      <c r="K4531" s="100"/>
      <c r="L4531" s="101"/>
      <c r="M4531" s="102"/>
      <c r="N4531" s="101"/>
      <c r="O4531" s="99"/>
      <c r="P4531" s="103"/>
      <c r="Q4531" s="104"/>
      <c r="R4531" s="50"/>
      <c r="S4531" s="105"/>
      <c r="T4531" s="106"/>
      <c r="U4531" s="107"/>
      <c r="V4531" s="108"/>
      <c r="W4531" s="107"/>
      <c r="X4531" s="107"/>
      <c r="AA4531" s="107"/>
      <c r="AB4531" s="110"/>
      <c r="AC4531" s="110"/>
      <c r="AE4531" s="105"/>
      <c r="AF4531" s="105"/>
      <c r="AR4531" s="112"/>
    </row>
    <row r="4532" spans="2:44" x14ac:dyDescent="0.25">
      <c r="B4532" s="1" t="str">
        <f>IF(I4532="","",
(IF(N4532=FİLTRE!$H$6,2,0)+IF(FİLTRE!$H$6="TOPLAM",2,0))
)</f>
        <v/>
      </c>
      <c r="C4532">
        <f>IF(FİLTRE!$M$5="",9,(IF(U4532&gt;=FİLTRE!$M$5,1,0)))</f>
        <v>1</v>
      </c>
      <c r="D4532" s="1">
        <f>IF(FİLTRE!$M$6="",9,(IF('SKT LİSTESİ'!P4532&lt;=FİLTRE!$M$6,1,0)))</f>
        <v>1</v>
      </c>
      <c r="E4532" s="25" t="str">
        <f>IF(I4532="","",(COUNTIFS($L$4:L4532,L4532)))</f>
        <v/>
      </c>
      <c r="F4532" s="13">
        <f>IF(OR(B4532&lt;&gt;2,C4532&lt;&gt;1,D4532&lt;&gt;1,H4532&lt;&gt;1),0,
COUNTIFS($B$4:B4532,2,$C$4:C4532,1,$D$4:D4532,1,$H$4:H4532,1))</f>
        <v>0</v>
      </c>
      <c r="G4532" s="26" t="str">
        <f>IF(I4532="","",(COUNTIF($E$4:E4532,E4532)))</f>
        <v/>
      </c>
      <c r="H4532" s="1">
        <f>IF(AND(J4532="SAYIM",FİLTRE!$H$5="RAFTA",U4532&lt;&gt;0),1,0)+
IF(AND(J4532="İADE DEPO",FİLTRE!$H$5="İADE DEPO"),1,0)+
IF(FİLTRE!$H$5="TÜMÜ",1,0)+
IF(AND(J4532="FİRMA İADE",FİLTRE!$H$5="FİRMA İADE"),1,0)+
IF(AND(J4532="İMHA",FİLTRE!$H$5="İMHA"),1,0)</f>
        <v>1</v>
      </c>
      <c r="I4532" s="99"/>
      <c r="J4532" s="100"/>
      <c r="K4532" s="100"/>
      <c r="L4532" s="101"/>
      <c r="M4532" s="102"/>
      <c r="N4532" s="101"/>
      <c r="O4532" s="99"/>
      <c r="P4532" s="103"/>
      <c r="Q4532" s="104"/>
      <c r="R4532" s="50"/>
      <c r="S4532" s="105"/>
      <c r="T4532" s="106"/>
      <c r="U4532" s="107"/>
      <c r="V4532" s="108"/>
      <c r="W4532" s="107"/>
      <c r="X4532" s="107"/>
      <c r="AA4532" s="107"/>
      <c r="AB4532" s="110"/>
      <c r="AC4532" s="110"/>
      <c r="AE4532" s="105"/>
      <c r="AF4532" s="105"/>
      <c r="AR4532" s="112"/>
    </row>
    <row r="4533" spans="2:44" x14ac:dyDescent="0.25">
      <c r="B4533" s="1" t="str">
        <f>IF(I4533="","",
(IF(N4533=FİLTRE!$H$6,2,0)+IF(FİLTRE!$H$6="TOPLAM",2,0))
)</f>
        <v/>
      </c>
      <c r="C4533">
        <f>IF(FİLTRE!$M$5="",9,(IF(U4533&gt;=FİLTRE!$M$5,1,0)))</f>
        <v>1</v>
      </c>
      <c r="D4533" s="1">
        <f>IF(FİLTRE!$M$6="",9,(IF('SKT LİSTESİ'!P4533&lt;=FİLTRE!$M$6,1,0)))</f>
        <v>1</v>
      </c>
      <c r="E4533" s="25" t="str">
        <f>IF(I4533="","",(COUNTIFS($L$4:L4533,L4533)))</f>
        <v/>
      </c>
      <c r="F4533" s="13">
        <f>IF(OR(B4533&lt;&gt;2,C4533&lt;&gt;1,D4533&lt;&gt;1,H4533&lt;&gt;1),0,
COUNTIFS($B$4:B4533,2,$C$4:C4533,1,$D$4:D4533,1,$H$4:H4533,1))</f>
        <v>0</v>
      </c>
      <c r="G4533" s="26" t="str">
        <f>IF(I4533="","",(COUNTIF($E$4:E4533,E4533)))</f>
        <v/>
      </c>
      <c r="H4533" s="1">
        <f>IF(AND(J4533="SAYIM",FİLTRE!$H$5="RAFTA",U4533&lt;&gt;0),1,0)+
IF(AND(J4533="İADE DEPO",FİLTRE!$H$5="İADE DEPO"),1,0)+
IF(FİLTRE!$H$5="TÜMÜ",1,0)+
IF(AND(J4533="FİRMA İADE",FİLTRE!$H$5="FİRMA İADE"),1,0)+
IF(AND(J4533="İMHA",FİLTRE!$H$5="İMHA"),1,0)</f>
        <v>1</v>
      </c>
      <c r="I4533" s="99"/>
      <c r="J4533" s="100"/>
      <c r="K4533" s="100"/>
      <c r="L4533" s="101"/>
      <c r="M4533" s="102"/>
      <c r="N4533" s="101"/>
      <c r="O4533" s="99"/>
      <c r="P4533" s="103"/>
      <c r="Q4533" s="104"/>
      <c r="R4533" s="50"/>
      <c r="S4533" s="105"/>
      <c r="T4533" s="106"/>
      <c r="U4533" s="107"/>
      <c r="V4533" s="108"/>
      <c r="W4533" s="107"/>
      <c r="X4533" s="107"/>
      <c r="AA4533" s="107"/>
      <c r="AB4533" s="110"/>
      <c r="AC4533" s="110"/>
      <c r="AE4533" s="105"/>
      <c r="AF4533" s="105"/>
      <c r="AR4533" s="112"/>
    </row>
    <row r="4534" spans="2:44" x14ac:dyDescent="0.25">
      <c r="B4534" s="1" t="str">
        <f>IF(I4534="","",
(IF(N4534=FİLTRE!$H$6,2,0)+IF(FİLTRE!$H$6="TOPLAM",2,0))
)</f>
        <v/>
      </c>
      <c r="C4534">
        <f>IF(FİLTRE!$M$5="",9,(IF(U4534&gt;=FİLTRE!$M$5,1,0)))</f>
        <v>1</v>
      </c>
      <c r="D4534" s="1">
        <f>IF(FİLTRE!$M$6="",9,(IF('SKT LİSTESİ'!P4534&lt;=FİLTRE!$M$6,1,0)))</f>
        <v>1</v>
      </c>
      <c r="E4534" s="25" t="str">
        <f>IF(I4534="","",(COUNTIFS($L$4:L4534,L4534)))</f>
        <v/>
      </c>
      <c r="F4534" s="13">
        <f>IF(OR(B4534&lt;&gt;2,C4534&lt;&gt;1,D4534&lt;&gt;1,H4534&lt;&gt;1),0,
COUNTIFS($B$4:B4534,2,$C$4:C4534,1,$D$4:D4534,1,$H$4:H4534,1))</f>
        <v>0</v>
      </c>
      <c r="G4534" s="26" t="str">
        <f>IF(I4534="","",(COUNTIF($E$4:E4534,E4534)))</f>
        <v/>
      </c>
      <c r="H4534" s="1">
        <f>IF(AND(J4534="SAYIM",FİLTRE!$H$5="RAFTA",U4534&lt;&gt;0),1,0)+
IF(AND(J4534="İADE DEPO",FİLTRE!$H$5="İADE DEPO"),1,0)+
IF(FİLTRE!$H$5="TÜMÜ",1,0)+
IF(AND(J4534="FİRMA İADE",FİLTRE!$H$5="FİRMA İADE"),1,0)+
IF(AND(J4534="İMHA",FİLTRE!$H$5="İMHA"),1,0)</f>
        <v>1</v>
      </c>
      <c r="I4534" s="99"/>
      <c r="J4534" s="100"/>
      <c r="K4534" s="100"/>
      <c r="L4534" s="101"/>
      <c r="M4534" s="102"/>
      <c r="N4534" s="101"/>
      <c r="O4534" s="99"/>
      <c r="P4534" s="103"/>
      <c r="Q4534" s="104"/>
      <c r="R4534" s="50"/>
      <c r="S4534" s="105"/>
      <c r="T4534" s="106"/>
      <c r="U4534" s="107"/>
      <c r="V4534" s="108"/>
      <c r="W4534" s="107"/>
      <c r="X4534" s="107"/>
      <c r="AA4534" s="107"/>
      <c r="AB4534" s="110"/>
      <c r="AC4534" s="110"/>
      <c r="AE4534" s="105"/>
      <c r="AF4534" s="105"/>
      <c r="AR4534" s="112"/>
    </row>
    <row r="4535" spans="2:44" x14ac:dyDescent="0.25">
      <c r="B4535" s="1" t="str">
        <f>IF(I4535="","",
(IF(N4535=FİLTRE!$H$6,2,0)+IF(FİLTRE!$H$6="TOPLAM",2,0))
)</f>
        <v/>
      </c>
      <c r="C4535">
        <f>IF(FİLTRE!$M$5="",9,(IF(U4535&gt;=FİLTRE!$M$5,1,0)))</f>
        <v>1</v>
      </c>
      <c r="D4535" s="1">
        <f>IF(FİLTRE!$M$6="",9,(IF('SKT LİSTESİ'!P4535&lt;=FİLTRE!$M$6,1,0)))</f>
        <v>1</v>
      </c>
      <c r="E4535" s="25" t="str">
        <f>IF(I4535="","",(COUNTIFS($L$4:L4535,L4535)))</f>
        <v/>
      </c>
      <c r="F4535" s="13">
        <f>IF(OR(B4535&lt;&gt;2,C4535&lt;&gt;1,D4535&lt;&gt;1,H4535&lt;&gt;1),0,
COUNTIFS($B$4:B4535,2,$C$4:C4535,1,$D$4:D4535,1,$H$4:H4535,1))</f>
        <v>0</v>
      </c>
      <c r="G4535" s="26" t="str">
        <f>IF(I4535="","",(COUNTIF($E$4:E4535,E4535)))</f>
        <v/>
      </c>
      <c r="H4535" s="1">
        <f>IF(AND(J4535="SAYIM",FİLTRE!$H$5="RAFTA",U4535&lt;&gt;0),1,0)+
IF(AND(J4535="İADE DEPO",FİLTRE!$H$5="İADE DEPO"),1,0)+
IF(FİLTRE!$H$5="TÜMÜ",1,0)+
IF(AND(J4535="FİRMA İADE",FİLTRE!$H$5="FİRMA İADE"),1,0)+
IF(AND(J4535="İMHA",FİLTRE!$H$5="İMHA"),1,0)</f>
        <v>1</v>
      </c>
      <c r="I4535" s="99"/>
      <c r="J4535" s="100"/>
      <c r="K4535" s="100"/>
      <c r="L4535" s="101"/>
      <c r="M4535" s="102"/>
      <c r="N4535" s="101"/>
      <c r="O4535" s="99"/>
      <c r="P4535" s="103"/>
      <c r="Q4535" s="104"/>
      <c r="R4535" s="50"/>
      <c r="S4535" s="105"/>
      <c r="T4535" s="106"/>
      <c r="U4535" s="107"/>
      <c r="V4535" s="108"/>
      <c r="W4535" s="107"/>
      <c r="X4535" s="107"/>
      <c r="AA4535" s="107"/>
      <c r="AB4535" s="110"/>
      <c r="AC4535" s="110"/>
      <c r="AE4535" s="105"/>
      <c r="AF4535" s="105"/>
      <c r="AR4535" s="112"/>
    </row>
    <row r="4536" spans="2:44" x14ac:dyDescent="0.25">
      <c r="B4536" s="1" t="str">
        <f>IF(I4536="","",
(IF(N4536=FİLTRE!$H$6,2,0)+IF(FİLTRE!$H$6="TOPLAM",2,0))
)</f>
        <v/>
      </c>
      <c r="C4536">
        <f>IF(FİLTRE!$M$5="",9,(IF(U4536&gt;=FİLTRE!$M$5,1,0)))</f>
        <v>1</v>
      </c>
      <c r="D4536" s="1">
        <f>IF(FİLTRE!$M$6="",9,(IF('SKT LİSTESİ'!P4536&lt;=FİLTRE!$M$6,1,0)))</f>
        <v>1</v>
      </c>
      <c r="E4536" s="25" t="str">
        <f>IF(I4536="","",(COUNTIFS($L$4:L4536,L4536)))</f>
        <v/>
      </c>
      <c r="F4536" s="13">
        <f>IF(OR(B4536&lt;&gt;2,C4536&lt;&gt;1,D4536&lt;&gt;1,H4536&lt;&gt;1),0,
COUNTIFS($B$4:B4536,2,$C$4:C4536,1,$D$4:D4536,1,$H$4:H4536,1))</f>
        <v>0</v>
      </c>
      <c r="G4536" s="26" t="str">
        <f>IF(I4536="","",(COUNTIF($E$4:E4536,E4536)))</f>
        <v/>
      </c>
      <c r="H4536" s="1">
        <f>IF(AND(J4536="SAYIM",FİLTRE!$H$5="RAFTA",U4536&lt;&gt;0),1,0)+
IF(AND(J4536="İADE DEPO",FİLTRE!$H$5="İADE DEPO"),1,0)+
IF(FİLTRE!$H$5="TÜMÜ",1,0)+
IF(AND(J4536="FİRMA İADE",FİLTRE!$H$5="FİRMA İADE"),1,0)+
IF(AND(J4536="İMHA",FİLTRE!$H$5="İMHA"),1,0)</f>
        <v>1</v>
      </c>
      <c r="I4536" s="99"/>
      <c r="J4536" s="100"/>
      <c r="K4536" s="100"/>
      <c r="L4536" s="101"/>
      <c r="M4536" s="102"/>
      <c r="N4536" s="101"/>
      <c r="O4536" s="99"/>
      <c r="P4536" s="103"/>
      <c r="Q4536" s="104"/>
      <c r="R4536" s="50"/>
      <c r="S4536" s="105"/>
      <c r="T4536" s="106"/>
      <c r="U4536" s="107"/>
      <c r="V4536" s="108"/>
      <c r="W4536" s="107"/>
      <c r="X4536" s="107"/>
      <c r="AA4536" s="107"/>
      <c r="AB4536" s="110"/>
      <c r="AC4536" s="110"/>
      <c r="AE4536" s="105"/>
      <c r="AF4536" s="105"/>
      <c r="AR4536" s="112"/>
    </row>
    <row r="4537" spans="2:44" x14ac:dyDescent="0.25">
      <c r="B4537" s="1" t="str">
        <f>IF(I4537="","",
(IF(N4537=FİLTRE!$H$6,2,0)+IF(FİLTRE!$H$6="TOPLAM",2,0))
)</f>
        <v/>
      </c>
      <c r="C4537">
        <f>IF(FİLTRE!$M$5="",9,(IF(U4537&gt;=FİLTRE!$M$5,1,0)))</f>
        <v>1</v>
      </c>
      <c r="D4537" s="1">
        <f>IF(FİLTRE!$M$6="",9,(IF('SKT LİSTESİ'!P4537&lt;=FİLTRE!$M$6,1,0)))</f>
        <v>1</v>
      </c>
      <c r="E4537" s="25" t="str">
        <f>IF(I4537="","",(COUNTIFS($L$4:L4537,L4537)))</f>
        <v/>
      </c>
      <c r="F4537" s="13">
        <f>IF(OR(B4537&lt;&gt;2,C4537&lt;&gt;1,D4537&lt;&gt;1,H4537&lt;&gt;1),0,
COUNTIFS($B$4:B4537,2,$C$4:C4537,1,$D$4:D4537,1,$H$4:H4537,1))</f>
        <v>0</v>
      </c>
      <c r="G4537" s="26" t="str">
        <f>IF(I4537="","",(COUNTIF($E$4:E4537,E4537)))</f>
        <v/>
      </c>
      <c r="H4537" s="1">
        <f>IF(AND(J4537="SAYIM",FİLTRE!$H$5="RAFTA",U4537&lt;&gt;0),1,0)+
IF(AND(J4537="İADE DEPO",FİLTRE!$H$5="İADE DEPO"),1,0)+
IF(FİLTRE!$H$5="TÜMÜ",1,0)+
IF(AND(J4537="FİRMA İADE",FİLTRE!$H$5="FİRMA İADE"),1,0)+
IF(AND(J4537="İMHA",FİLTRE!$H$5="İMHA"),1,0)</f>
        <v>1</v>
      </c>
      <c r="I4537" s="99"/>
      <c r="J4537" s="100"/>
      <c r="K4537" s="100"/>
      <c r="L4537" s="101"/>
      <c r="M4537" s="102"/>
      <c r="N4537" s="101"/>
      <c r="O4537" s="99"/>
      <c r="P4537" s="103"/>
      <c r="Q4537" s="104"/>
      <c r="R4537" s="50"/>
      <c r="S4537" s="105"/>
      <c r="T4537" s="106"/>
      <c r="U4537" s="107"/>
      <c r="V4537" s="108"/>
      <c r="W4537" s="107"/>
      <c r="X4537" s="107"/>
      <c r="AA4537" s="107"/>
      <c r="AB4537" s="110"/>
      <c r="AC4537" s="110"/>
      <c r="AE4537" s="105"/>
      <c r="AF4537" s="105"/>
      <c r="AR4537" s="112"/>
    </row>
    <row r="4538" spans="2:44" x14ac:dyDescent="0.25">
      <c r="B4538" s="1" t="str">
        <f>IF(I4538="","",
(IF(N4538=FİLTRE!$H$6,2,0)+IF(FİLTRE!$H$6="TOPLAM",2,0))
)</f>
        <v/>
      </c>
      <c r="C4538">
        <f>IF(FİLTRE!$M$5="",9,(IF(U4538&gt;=FİLTRE!$M$5,1,0)))</f>
        <v>1</v>
      </c>
      <c r="D4538" s="1">
        <f>IF(FİLTRE!$M$6="",9,(IF('SKT LİSTESİ'!P4538&lt;=FİLTRE!$M$6,1,0)))</f>
        <v>1</v>
      </c>
      <c r="E4538" s="25" t="str">
        <f>IF(I4538="","",(COUNTIFS($L$4:L4538,L4538)))</f>
        <v/>
      </c>
      <c r="F4538" s="13">
        <f>IF(OR(B4538&lt;&gt;2,C4538&lt;&gt;1,D4538&lt;&gt;1,H4538&lt;&gt;1),0,
COUNTIFS($B$4:B4538,2,$C$4:C4538,1,$D$4:D4538,1,$H$4:H4538,1))</f>
        <v>0</v>
      </c>
      <c r="G4538" s="26" t="str">
        <f>IF(I4538="","",(COUNTIF($E$4:E4538,E4538)))</f>
        <v/>
      </c>
      <c r="H4538" s="1">
        <f>IF(AND(J4538="SAYIM",FİLTRE!$H$5="RAFTA",U4538&lt;&gt;0),1,0)+
IF(AND(J4538="İADE DEPO",FİLTRE!$H$5="İADE DEPO"),1,0)+
IF(FİLTRE!$H$5="TÜMÜ",1,0)+
IF(AND(J4538="FİRMA İADE",FİLTRE!$H$5="FİRMA İADE"),1,0)+
IF(AND(J4538="İMHA",FİLTRE!$H$5="İMHA"),1,0)</f>
        <v>1</v>
      </c>
      <c r="I4538" s="99"/>
      <c r="J4538" s="100"/>
      <c r="K4538" s="100"/>
      <c r="L4538" s="101"/>
      <c r="M4538" s="102"/>
      <c r="N4538" s="101"/>
      <c r="O4538" s="99"/>
      <c r="P4538" s="103"/>
      <c r="Q4538" s="104"/>
      <c r="R4538" s="50"/>
      <c r="S4538" s="105"/>
      <c r="T4538" s="106"/>
      <c r="U4538" s="107"/>
      <c r="V4538" s="108"/>
      <c r="W4538" s="107"/>
      <c r="X4538" s="107"/>
      <c r="AA4538" s="107"/>
      <c r="AB4538" s="110"/>
      <c r="AC4538" s="110"/>
      <c r="AE4538" s="105"/>
      <c r="AF4538" s="105"/>
      <c r="AR4538" s="112"/>
    </row>
    <row r="4539" spans="2:44" x14ac:dyDescent="0.25">
      <c r="B4539" s="1" t="str">
        <f>IF(I4539="","",
(IF(N4539=FİLTRE!$H$6,2,0)+IF(FİLTRE!$H$6="TOPLAM",2,0))
)</f>
        <v/>
      </c>
      <c r="C4539">
        <f>IF(FİLTRE!$M$5="",9,(IF(U4539&gt;=FİLTRE!$M$5,1,0)))</f>
        <v>1</v>
      </c>
      <c r="D4539" s="1">
        <f>IF(FİLTRE!$M$6="",9,(IF('SKT LİSTESİ'!P4539&lt;=FİLTRE!$M$6,1,0)))</f>
        <v>1</v>
      </c>
      <c r="E4539" s="25" t="str">
        <f>IF(I4539="","",(COUNTIFS($L$4:L4539,L4539)))</f>
        <v/>
      </c>
      <c r="F4539" s="13">
        <f>IF(OR(B4539&lt;&gt;2,C4539&lt;&gt;1,D4539&lt;&gt;1,H4539&lt;&gt;1),0,
COUNTIFS($B$4:B4539,2,$C$4:C4539,1,$D$4:D4539,1,$H$4:H4539,1))</f>
        <v>0</v>
      </c>
      <c r="G4539" s="26" t="str">
        <f>IF(I4539="","",(COUNTIF($E$4:E4539,E4539)))</f>
        <v/>
      </c>
      <c r="H4539" s="1">
        <f>IF(AND(J4539="SAYIM",FİLTRE!$H$5="RAFTA",U4539&lt;&gt;0),1,0)+
IF(AND(J4539="İADE DEPO",FİLTRE!$H$5="İADE DEPO"),1,0)+
IF(FİLTRE!$H$5="TÜMÜ",1,0)+
IF(AND(J4539="FİRMA İADE",FİLTRE!$H$5="FİRMA İADE"),1,0)+
IF(AND(J4539="İMHA",FİLTRE!$H$5="İMHA"),1,0)</f>
        <v>1</v>
      </c>
      <c r="I4539" s="99"/>
      <c r="J4539" s="100"/>
      <c r="K4539" s="100"/>
      <c r="L4539" s="101"/>
      <c r="M4539" s="102"/>
      <c r="N4539" s="101"/>
      <c r="O4539" s="99"/>
      <c r="P4539" s="103"/>
      <c r="Q4539" s="104"/>
      <c r="R4539" s="50"/>
      <c r="S4539" s="105"/>
      <c r="T4539" s="106"/>
      <c r="U4539" s="107"/>
      <c r="V4539" s="108"/>
      <c r="W4539" s="107"/>
      <c r="X4539" s="107"/>
      <c r="AA4539" s="107"/>
      <c r="AB4539" s="110"/>
      <c r="AC4539" s="110"/>
      <c r="AE4539" s="105"/>
      <c r="AF4539" s="105"/>
      <c r="AR4539" s="112"/>
    </row>
    <row r="4540" spans="2:44" x14ac:dyDescent="0.25">
      <c r="B4540" s="1" t="str">
        <f>IF(I4540="","",
(IF(N4540=FİLTRE!$H$6,2,0)+IF(FİLTRE!$H$6="TOPLAM",2,0))
)</f>
        <v/>
      </c>
      <c r="C4540">
        <f>IF(FİLTRE!$M$5="",9,(IF(U4540&gt;=FİLTRE!$M$5,1,0)))</f>
        <v>1</v>
      </c>
      <c r="D4540" s="1">
        <f>IF(FİLTRE!$M$6="",9,(IF('SKT LİSTESİ'!P4540&lt;=FİLTRE!$M$6,1,0)))</f>
        <v>1</v>
      </c>
      <c r="E4540" s="25" t="str">
        <f>IF(I4540="","",(COUNTIFS($L$4:L4540,L4540)))</f>
        <v/>
      </c>
      <c r="F4540" s="13">
        <f>IF(OR(B4540&lt;&gt;2,C4540&lt;&gt;1,D4540&lt;&gt;1,H4540&lt;&gt;1),0,
COUNTIFS($B$4:B4540,2,$C$4:C4540,1,$D$4:D4540,1,$H$4:H4540,1))</f>
        <v>0</v>
      </c>
      <c r="G4540" s="26" t="str">
        <f>IF(I4540="","",(COUNTIF($E$4:E4540,E4540)))</f>
        <v/>
      </c>
      <c r="H4540" s="1">
        <f>IF(AND(J4540="SAYIM",FİLTRE!$H$5="RAFTA",U4540&lt;&gt;0),1,0)+
IF(AND(J4540="İADE DEPO",FİLTRE!$H$5="İADE DEPO"),1,0)+
IF(FİLTRE!$H$5="TÜMÜ",1,0)+
IF(AND(J4540="FİRMA İADE",FİLTRE!$H$5="FİRMA İADE"),1,0)+
IF(AND(J4540="İMHA",FİLTRE!$H$5="İMHA"),1,0)</f>
        <v>1</v>
      </c>
      <c r="I4540" s="99"/>
      <c r="J4540" s="100"/>
      <c r="K4540" s="100"/>
      <c r="L4540" s="101"/>
      <c r="M4540" s="102"/>
      <c r="N4540" s="101"/>
      <c r="O4540" s="99"/>
      <c r="P4540" s="103"/>
      <c r="Q4540" s="104"/>
      <c r="R4540" s="50"/>
      <c r="S4540" s="105"/>
      <c r="T4540" s="106"/>
      <c r="U4540" s="107"/>
      <c r="V4540" s="108"/>
      <c r="W4540" s="107"/>
      <c r="X4540" s="107"/>
      <c r="AA4540" s="107"/>
      <c r="AB4540" s="110"/>
      <c r="AC4540" s="110"/>
      <c r="AE4540" s="105"/>
      <c r="AF4540" s="105"/>
      <c r="AR4540" s="112"/>
    </row>
    <row r="4541" spans="2:44" x14ac:dyDescent="0.25">
      <c r="B4541" s="1" t="str">
        <f>IF(I4541="","",
(IF(N4541=FİLTRE!$H$6,2,0)+IF(FİLTRE!$H$6="TOPLAM",2,0))
)</f>
        <v/>
      </c>
      <c r="C4541">
        <f>IF(FİLTRE!$M$5="",9,(IF(U4541&gt;=FİLTRE!$M$5,1,0)))</f>
        <v>1</v>
      </c>
      <c r="D4541" s="1">
        <f>IF(FİLTRE!$M$6="",9,(IF('SKT LİSTESİ'!P4541&lt;=FİLTRE!$M$6,1,0)))</f>
        <v>1</v>
      </c>
      <c r="E4541" s="25" t="str">
        <f>IF(I4541="","",(COUNTIFS($L$4:L4541,L4541)))</f>
        <v/>
      </c>
      <c r="F4541" s="13">
        <f>IF(OR(B4541&lt;&gt;2,C4541&lt;&gt;1,D4541&lt;&gt;1,H4541&lt;&gt;1),0,
COUNTIFS($B$4:B4541,2,$C$4:C4541,1,$D$4:D4541,1,$H$4:H4541,1))</f>
        <v>0</v>
      </c>
      <c r="G4541" s="26" t="str">
        <f>IF(I4541="","",(COUNTIF($E$4:E4541,E4541)))</f>
        <v/>
      </c>
      <c r="H4541" s="1">
        <f>IF(AND(J4541="SAYIM",FİLTRE!$H$5="RAFTA",U4541&lt;&gt;0),1,0)+
IF(AND(J4541="İADE DEPO",FİLTRE!$H$5="İADE DEPO"),1,0)+
IF(FİLTRE!$H$5="TÜMÜ",1,0)+
IF(AND(J4541="FİRMA İADE",FİLTRE!$H$5="FİRMA İADE"),1,0)+
IF(AND(J4541="İMHA",FİLTRE!$H$5="İMHA"),1,0)</f>
        <v>1</v>
      </c>
      <c r="I4541" s="99"/>
      <c r="J4541" s="100"/>
      <c r="K4541" s="100"/>
      <c r="L4541" s="101"/>
      <c r="M4541" s="102"/>
      <c r="N4541" s="101"/>
      <c r="O4541" s="99"/>
      <c r="P4541" s="103"/>
      <c r="Q4541" s="104"/>
      <c r="R4541" s="50"/>
      <c r="S4541" s="105"/>
      <c r="T4541" s="106"/>
      <c r="U4541" s="107"/>
      <c r="V4541" s="108"/>
      <c r="W4541" s="107"/>
      <c r="X4541" s="107"/>
      <c r="AA4541" s="107"/>
      <c r="AB4541" s="110"/>
      <c r="AC4541" s="110"/>
      <c r="AE4541" s="105"/>
      <c r="AF4541" s="105"/>
      <c r="AR4541" s="112"/>
    </row>
    <row r="4542" spans="2:44" x14ac:dyDescent="0.25">
      <c r="B4542" s="1" t="str">
        <f>IF(I4542="","",
(IF(N4542=FİLTRE!$H$6,2,0)+IF(FİLTRE!$H$6="TOPLAM",2,0))
)</f>
        <v/>
      </c>
      <c r="C4542">
        <f>IF(FİLTRE!$M$5="",9,(IF(U4542&gt;=FİLTRE!$M$5,1,0)))</f>
        <v>1</v>
      </c>
      <c r="D4542" s="1">
        <f>IF(FİLTRE!$M$6="",9,(IF('SKT LİSTESİ'!P4542&lt;=FİLTRE!$M$6,1,0)))</f>
        <v>1</v>
      </c>
      <c r="E4542" s="25" t="str">
        <f>IF(I4542="","",(COUNTIFS($L$4:L4542,L4542)))</f>
        <v/>
      </c>
      <c r="F4542" s="13">
        <f>IF(OR(B4542&lt;&gt;2,C4542&lt;&gt;1,D4542&lt;&gt;1,H4542&lt;&gt;1),0,
COUNTIFS($B$4:B4542,2,$C$4:C4542,1,$D$4:D4542,1,$H$4:H4542,1))</f>
        <v>0</v>
      </c>
      <c r="G4542" s="26" t="str">
        <f>IF(I4542="","",(COUNTIF($E$4:E4542,E4542)))</f>
        <v/>
      </c>
      <c r="H4542" s="1">
        <f>IF(AND(J4542="SAYIM",FİLTRE!$H$5="RAFTA",U4542&lt;&gt;0),1,0)+
IF(AND(J4542="İADE DEPO",FİLTRE!$H$5="İADE DEPO"),1,0)+
IF(FİLTRE!$H$5="TÜMÜ",1,0)+
IF(AND(J4542="FİRMA İADE",FİLTRE!$H$5="FİRMA İADE"),1,0)+
IF(AND(J4542="İMHA",FİLTRE!$H$5="İMHA"),1,0)</f>
        <v>1</v>
      </c>
      <c r="I4542" s="99"/>
      <c r="J4542" s="100"/>
      <c r="K4542" s="100"/>
      <c r="L4542" s="101"/>
      <c r="M4542" s="102"/>
      <c r="N4542" s="101"/>
      <c r="O4542" s="99"/>
      <c r="P4542" s="103"/>
      <c r="Q4542" s="104"/>
      <c r="R4542" s="50"/>
      <c r="S4542" s="105"/>
      <c r="T4542" s="106"/>
      <c r="U4542" s="107"/>
      <c r="V4542" s="108"/>
      <c r="W4542" s="107"/>
      <c r="X4542" s="107"/>
      <c r="AA4542" s="107"/>
      <c r="AB4542" s="110"/>
      <c r="AC4542" s="110"/>
      <c r="AE4542" s="105"/>
      <c r="AF4542" s="105"/>
      <c r="AR4542" s="112"/>
    </row>
    <row r="4543" spans="2:44" x14ac:dyDescent="0.25">
      <c r="B4543" s="1" t="str">
        <f>IF(I4543="","",
(IF(N4543=FİLTRE!$H$6,2,0)+IF(FİLTRE!$H$6="TOPLAM",2,0))
)</f>
        <v/>
      </c>
      <c r="C4543">
        <f>IF(FİLTRE!$M$5="",9,(IF(U4543&gt;=FİLTRE!$M$5,1,0)))</f>
        <v>1</v>
      </c>
      <c r="D4543" s="1">
        <f>IF(FİLTRE!$M$6="",9,(IF('SKT LİSTESİ'!P4543&lt;=FİLTRE!$M$6,1,0)))</f>
        <v>1</v>
      </c>
      <c r="E4543" s="25" t="str">
        <f>IF(I4543="","",(COUNTIFS($L$4:L4543,L4543)))</f>
        <v/>
      </c>
      <c r="F4543" s="13">
        <f>IF(OR(B4543&lt;&gt;2,C4543&lt;&gt;1,D4543&lt;&gt;1,H4543&lt;&gt;1),0,
COUNTIFS($B$4:B4543,2,$C$4:C4543,1,$D$4:D4543,1,$H$4:H4543,1))</f>
        <v>0</v>
      </c>
      <c r="G4543" s="26" t="str">
        <f>IF(I4543="","",(COUNTIF($E$4:E4543,E4543)))</f>
        <v/>
      </c>
      <c r="H4543" s="1">
        <f>IF(AND(J4543="SAYIM",FİLTRE!$H$5="RAFTA",U4543&lt;&gt;0),1,0)+
IF(AND(J4543="İADE DEPO",FİLTRE!$H$5="İADE DEPO"),1,0)+
IF(FİLTRE!$H$5="TÜMÜ",1,0)+
IF(AND(J4543="FİRMA İADE",FİLTRE!$H$5="FİRMA İADE"),1,0)+
IF(AND(J4543="İMHA",FİLTRE!$H$5="İMHA"),1,0)</f>
        <v>1</v>
      </c>
      <c r="I4543" s="99"/>
      <c r="J4543" s="100"/>
      <c r="K4543" s="100"/>
      <c r="L4543" s="101"/>
      <c r="M4543" s="102"/>
      <c r="N4543" s="101"/>
      <c r="O4543" s="99"/>
      <c r="P4543" s="103"/>
      <c r="Q4543" s="104"/>
      <c r="R4543" s="50"/>
      <c r="S4543" s="105"/>
      <c r="T4543" s="106"/>
      <c r="U4543" s="107"/>
      <c r="V4543" s="108"/>
      <c r="W4543" s="107"/>
      <c r="X4543" s="107"/>
      <c r="AA4543" s="107"/>
      <c r="AB4543" s="110"/>
      <c r="AC4543" s="110"/>
      <c r="AE4543" s="105"/>
      <c r="AF4543" s="105"/>
      <c r="AR4543" s="112"/>
    </row>
    <row r="4544" spans="2:44" x14ac:dyDescent="0.25">
      <c r="B4544" s="1" t="str">
        <f>IF(I4544="","",
(IF(N4544=FİLTRE!$H$6,2,0)+IF(FİLTRE!$H$6="TOPLAM",2,0))
)</f>
        <v/>
      </c>
      <c r="C4544">
        <f>IF(FİLTRE!$M$5="",9,(IF(U4544&gt;=FİLTRE!$M$5,1,0)))</f>
        <v>1</v>
      </c>
      <c r="D4544" s="1">
        <f>IF(FİLTRE!$M$6="",9,(IF('SKT LİSTESİ'!P4544&lt;=FİLTRE!$M$6,1,0)))</f>
        <v>1</v>
      </c>
      <c r="E4544" s="25" t="str">
        <f>IF(I4544="","",(COUNTIFS($L$4:L4544,L4544)))</f>
        <v/>
      </c>
      <c r="F4544" s="13">
        <f>IF(OR(B4544&lt;&gt;2,C4544&lt;&gt;1,D4544&lt;&gt;1,H4544&lt;&gt;1),0,
COUNTIFS($B$4:B4544,2,$C$4:C4544,1,$D$4:D4544,1,$H$4:H4544,1))</f>
        <v>0</v>
      </c>
      <c r="G4544" s="26" t="str">
        <f>IF(I4544="","",(COUNTIF($E$4:E4544,E4544)))</f>
        <v/>
      </c>
      <c r="H4544" s="1">
        <f>IF(AND(J4544="SAYIM",FİLTRE!$H$5="RAFTA",U4544&lt;&gt;0),1,0)+
IF(AND(J4544="İADE DEPO",FİLTRE!$H$5="İADE DEPO"),1,0)+
IF(FİLTRE!$H$5="TÜMÜ",1,0)+
IF(AND(J4544="FİRMA İADE",FİLTRE!$H$5="FİRMA İADE"),1,0)+
IF(AND(J4544="İMHA",FİLTRE!$H$5="İMHA"),1,0)</f>
        <v>1</v>
      </c>
      <c r="I4544" s="99"/>
      <c r="J4544" s="100"/>
      <c r="K4544" s="100"/>
      <c r="L4544" s="101"/>
      <c r="M4544" s="102"/>
      <c r="N4544" s="101"/>
      <c r="O4544" s="99"/>
      <c r="P4544" s="103"/>
      <c r="Q4544" s="104"/>
      <c r="R4544" s="50"/>
      <c r="S4544" s="105"/>
      <c r="T4544" s="106"/>
      <c r="U4544" s="107"/>
      <c r="V4544" s="108"/>
      <c r="W4544" s="107"/>
      <c r="X4544" s="107"/>
      <c r="AA4544" s="107"/>
      <c r="AB4544" s="110"/>
      <c r="AC4544" s="110"/>
      <c r="AE4544" s="105"/>
      <c r="AF4544" s="105"/>
      <c r="AR4544" s="112"/>
    </row>
    <row r="4545" spans="2:44" x14ac:dyDescent="0.25">
      <c r="B4545" s="1" t="str">
        <f>IF(I4545="","",
(IF(N4545=FİLTRE!$H$6,2,0)+IF(FİLTRE!$H$6="TOPLAM",2,0))
)</f>
        <v/>
      </c>
      <c r="C4545">
        <f>IF(FİLTRE!$M$5="",9,(IF(U4545&gt;=FİLTRE!$M$5,1,0)))</f>
        <v>1</v>
      </c>
      <c r="D4545" s="1">
        <f>IF(FİLTRE!$M$6="",9,(IF('SKT LİSTESİ'!P4545&lt;=FİLTRE!$M$6,1,0)))</f>
        <v>1</v>
      </c>
      <c r="E4545" s="25" t="str">
        <f>IF(I4545="","",(COUNTIFS($L$4:L4545,L4545)))</f>
        <v/>
      </c>
      <c r="F4545" s="13">
        <f>IF(OR(B4545&lt;&gt;2,C4545&lt;&gt;1,D4545&lt;&gt;1,H4545&lt;&gt;1),0,
COUNTIFS($B$4:B4545,2,$C$4:C4545,1,$D$4:D4545,1,$H$4:H4545,1))</f>
        <v>0</v>
      </c>
      <c r="G4545" s="26" t="str">
        <f>IF(I4545="","",(COUNTIF($E$4:E4545,E4545)))</f>
        <v/>
      </c>
      <c r="H4545" s="1">
        <f>IF(AND(J4545="SAYIM",FİLTRE!$H$5="RAFTA",U4545&lt;&gt;0),1,0)+
IF(AND(J4545="İADE DEPO",FİLTRE!$H$5="İADE DEPO"),1,0)+
IF(FİLTRE!$H$5="TÜMÜ",1,0)+
IF(AND(J4545="FİRMA İADE",FİLTRE!$H$5="FİRMA İADE"),1,0)+
IF(AND(J4545="İMHA",FİLTRE!$H$5="İMHA"),1,0)</f>
        <v>1</v>
      </c>
      <c r="I4545" s="99"/>
      <c r="J4545" s="100"/>
      <c r="K4545" s="100"/>
      <c r="L4545" s="101"/>
      <c r="M4545" s="102"/>
      <c r="N4545" s="101"/>
      <c r="O4545" s="99"/>
      <c r="P4545" s="103"/>
      <c r="Q4545" s="104"/>
      <c r="R4545" s="50"/>
      <c r="S4545" s="105"/>
      <c r="T4545" s="106"/>
      <c r="U4545" s="107"/>
      <c r="V4545" s="108"/>
      <c r="W4545" s="107"/>
      <c r="X4545" s="107"/>
      <c r="AA4545" s="107"/>
      <c r="AB4545" s="110"/>
      <c r="AC4545" s="110"/>
      <c r="AE4545" s="105"/>
      <c r="AF4545" s="105"/>
      <c r="AR4545" s="112"/>
    </row>
    <row r="4546" spans="2:44" x14ac:dyDescent="0.25">
      <c r="B4546" s="1" t="str">
        <f>IF(I4546="","",
(IF(N4546=FİLTRE!$H$6,2,0)+IF(FİLTRE!$H$6="TOPLAM",2,0))
)</f>
        <v/>
      </c>
      <c r="C4546">
        <f>IF(FİLTRE!$M$5="",9,(IF(U4546&gt;=FİLTRE!$M$5,1,0)))</f>
        <v>1</v>
      </c>
      <c r="D4546" s="1">
        <f>IF(FİLTRE!$M$6="",9,(IF('SKT LİSTESİ'!P4546&lt;=FİLTRE!$M$6,1,0)))</f>
        <v>1</v>
      </c>
      <c r="E4546" s="25" t="str">
        <f>IF(I4546="","",(COUNTIFS($L$4:L4546,L4546)))</f>
        <v/>
      </c>
      <c r="F4546" s="13">
        <f>IF(OR(B4546&lt;&gt;2,C4546&lt;&gt;1,D4546&lt;&gt;1,H4546&lt;&gt;1),0,
COUNTIFS($B$4:B4546,2,$C$4:C4546,1,$D$4:D4546,1,$H$4:H4546,1))</f>
        <v>0</v>
      </c>
      <c r="G4546" s="26" t="str">
        <f>IF(I4546="","",(COUNTIF($E$4:E4546,E4546)))</f>
        <v/>
      </c>
      <c r="H4546" s="1">
        <f>IF(AND(J4546="SAYIM",FİLTRE!$H$5="RAFTA",U4546&lt;&gt;0),1,0)+
IF(AND(J4546="İADE DEPO",FİLTRE!$H$5="İADE DEPO"),1,0)+
IF(FİLTRE!$H$5="TÜMÜ",1,0)+
IF(AND(J4546="FİRMA İADE",FİLTRE!$H$5="FİRMA İADE"),1,0)+
IF(AND(J4546="İMHA",FİLTRE!$H$5="İMHA"),1,0)</f>
        <v>1</v>
      </c>
      <c r="I4546" s="99"/>
      <c r="J4546" s="100"/>
      <c r="K4546" s="100"/>
      <c r="L4546" s="101"/>
      <c r="M4546" s="102"/>
      <c r="N4546" s="101"/>
      <c r="O4546" s="99"/>
      <c r="P4546" s="103"/>
      <c r="Q4546" s="104"/>
      <c r="R4546" s="50"/>
      <c r="S4546" s="105"/>
      <c r="T4546" s="106"/>
      <c r="U4546" s="107"/>
      <c r="V4546" s="108"/>
      <c r="W4546" s="107"/>
      <c r="X4546" s="107"/>
      <c r="AA4546" s="107"/>
      <c r="AB4546" s="110"/>
      <c r="AC4546" s="110"/>
      <c r="AE4546" s="105"/>
      <c r="AF4546" s="105"/>
      <c r="AR4546" s="112"/>
    </row>
    <row r="4547" spans="2:44" x14ac:dyDescent="0.25">
      <c r="B4547" s="1" t="str">
        <f>IF(I4547="","",
(IF(N4547=FİLTRE!$H$6,2,0)+IF(FİLTRE!$H$6="TOPLAM",2,0))
)</f>
        <v/>
      </c>
      <c r="C4547">
        <f>IF(FİLTRE!$M$5="",9,(IF(U4547&gt;=FİLTRE!$M$5,1,0)))</f>
        <v>1</v>
      </c>
      <c r="D4547" s="1">
        <f>IF(FİLTRE!$M$6="",9,(IF('SKT LİSTESİ'!P4547&lt;=FİLTRE!$M$6,1,0)))</f>
        <v>1</v>
      </c>
      <c r="E4547" s="25" t="str">
        <f>IF(I4547="","",(COUNTIFS($L$4:L4547,L4547)))</f>
        <v/>
      </c>
      <c r="F4547" s="13">
        <f>IF(OR(B4547&lt;&gt;2,C4547&lt;&gt;1,D4547&lt;&gt;1,H4547&lt;&gt;1),0,
COUNTIFS($B$4:B4547,2,$C$4:C4547,1,$D$4:D4547,1,$H$4:H4547,1))</f>
        <v>0</v>
      </c>
      <c r="G4547" s="26" t="str">
        <f>IF(I4547="","",(COUNTIF($E$4:E4547,E4547)))</f>
        <v/>
      </c>
      <c r="H4547" s="1">
        <f>IF(AND(J4547="SAYIM",FİLTRE!$H$5="RAFTA",U4547&lt;&gt;0),1,0)+
IF(AND(J4547="İADE DEPO",FİLTRE!$H$5="İADE DEPO"),1,0)+
IF(FİLTRE!$H$5="TÜMÜ",1,0)+
IF(AND(J4547="FİRMA İADE",FİLTRE!$H$5="FİRMA İADE"),1,0)+
IF(AND(J4547="İMHA",FİLTRE!$H$5="İMHA"),1,0)</f>
        <v>1</v>
      </c>
      <c r="I4547" s="99"/>
      <c r="J4547" s="100"/>
      <c r="K4547" s="100"/>
      <c r="L4547" s="101"/>
      <c r="M4547" s="102"/>
      <c r="N4547" s="101"/>
      <c r="O4547" s="99"/>
      <c r="P4547" s="103"/>
      <c r="Q4547" s="104"/>
      <c r="R4547" s="50"/>
      <c r="S4547" s="105"/>
      <c r="T4547" s="106"/>
      <c r="U4547" s="107"/>
      <c r="V4547" s="108"/>
      <c r="W4547" s="107"/>
      <c r="X4547" s="107"/>
      <c r="AA4547" s="107"/>
      <c r="AB4547" s="110"/>
      <c r="AC4547" s="110"/>
      <c r="AE4547" s="105"/>
      <c r="AF4547" s="105"/>
      <c r="AR4547" s="112"/>
    </row>
    <row r="4548" spans="2:44" x14ac:dyDescent="0.25">
      <c r="B4548" s="1" t="str">
        <f>IF(I4548="","",
(IF(N4548=FİLTRE!$H$6,2,0)+IF(FİLTRE!$H$6="TOPLAM",2,0))
)</f>
        <v/>
      </c>
      <c r="C4548">
        <f>IF(FİLTRE!$M$5="",9,(IF(U4548&gt;=FİLTRE!$M$5,1,0)))</f>
        <v>1</v>
      </c>
      <c r="D4548" s="1">
        <f>IF(FİLTRE!$M$6="",9,(IF('SKT LİSTESİ'!P4548&lt;=FİLTRE!$M$6,1,0)))</f>
        <v>1</v>
      </c>
      <c r="E4548" s="25" t="str">
        <f>IF(I4548="","",(COUNTIFS($L$4:L4548,L4548)))</f>
        <v/>
      </c>
      <c r="F4548" s="13">
        <f>IF(OR(B4548&lt;&gt;2,C4548&lt;&gt;1,D4548&lt;&gt;1,H4548&lt;&gt;1),0,
COUNTIFS($B$4:B4548,2,$C$4:C4548,1,$D$4:D4548,1,$H$4:H4548,1))</f>
        <v>0</v>
      </c>
      <c r="G4548" s="26" t="str">
        <f>IF(I4548="","",(COUNTIF($E$4:E4548,E4548)))</f>
        <v/>
      </c>
      <c r="H4548" s="1">
        <f>IF(AND(J4548="SAYIM",FİLTRE!$H$5="RAFTA",U4548&lt;&gt;0),1,0)+
IF(AND(J4548="İADE DEPO",FİLTRE!$H$5="İADE DEPO"),1,0)+
IF(FİLTRE!$H$5="TÜMÜ",1,0)+
IF(AND(J4548="FİRMA İADE",FİLTRE!$H$5="FİRMA İADE"),1,0)+
IF(AND(J4548="İMHA",FİLTRE!$H$5="İMHA"),1,0)</f>
        <v>1</v>
      </c>
      <c r="I4548" s="99"/>
      <c r="J4548" s="100"/>
      <c r="K4548" s="100"/>
      <c r="L4548" s="101"/>
      <c r="M4548" s="102"/>
      <c r="N4548" s="101"/>
      <c r="O4548" s="99"/>
      <c r="P4548" s="103"/>
      <c r="Q4548" s="104"/>
      <c r="R4548" s="50"/>
      <c r="S4548" s="105"/>
      <c r="T4548" s="106"/>
      <c r="U4548" s="107"/>
      <c r="V4548" s="108"/>
      <c r="W4548" s="107"/>
      <c r="X4548" s="107"/>
      <c r="AA4548" s="107"/>
      <c r="AB4548" s="110"/>
      <c r="AC4548" s="110"/>
      <c r="AE4548" s="105"/>
      <c r="AF4548" s="105"/>
      <c r="AR4548" s="112"/>
    </row>
    <row r="4549" spans="2:44" x14ac:dyDescent="0.25">
      <c r="B4549" s="1" t="str">
        <f>IF(I4549="","",
(IF(N4549=FİLTRE!$H$6,2,0)+IF(FİLTRE!$H$6="TOPLAM",2,0))
)</f>
        <v/>
      </c>
      <c r="C4549">
        <f>IF(FİLTRE!$M$5="",9,(IF(U4549&gt;=FİLTRE!$M$5,1,0)))</f>
        <v>1</v>
      </c>
      <c r="D4549" s="1">
        <f>IF(FİLTRE!$M$6="",9,(IF('SKT LİSTESİ'!P4549&lt;=FİLTRE!$M$6,1,0)))</f>
        <v>1</v>
      </c>
      <c r="E4549" s="25" t="str">
        <f>IF(I4549="","",(COUNTIFS($L$4:L4549,L4549)))</f>
        <v/>
      </c>
      <c r="F4549" s="13">
        <f>IF(OR(B4549&lt;&gt;2,C4549&lt;&gt;1,D4549&lt;&gt;1,H4549&lt;&gt;1),0,
COUNTIFS($B$4:B4549,2,$C$4:C4549,1,$D$4:D4549,1,$H$4:H4549,1))</f>
        <v>0</v>
      </c>
      <c r="G4549" s="26" t="str">
        <f>IF(I4549="","",(COUNTIF($E$4:E4549,E4549)))</f>
        <v/>
      </c>
      <c r="H4549" s="1">
        <f>IF(AND(J4549="SAYIM",FİLTRE!$H$5="RAFTA",U4549&lt;&gt;0),1,0)+
IF(AND(J4549="İADE DEPO",FİLTRE!$H$5="İADE DEPO"),1,0)+
IF(FİLTRE!$H$5="TÜMÜ",1,0)+
IF(AND(J4549="FİRMA İADE",FİLTRE!$H$5="FİRMA İADE"),1,0)+
IF(AND(J4549="İMHA",FİLTRE!$H$5="İMHA"),1,0)</f>
        <v>1</v>
      </c>
      <c r="I4549" s="99"/>
      <c r="J4549" s="100"/>
      <c r="K4549" s="100"/>
      <c r="L4549" s="101"/>
      <c r="M4549" s="102"/>
      <c r="N4549" s="101"/>
      <c r="O4549" s="99"/>
      <c r="P4549" s="103"/>
      <c r="Q4549" s="104"/>
      <c r="R4549" s="50"/>
      <c r="S4549" s="105"/>
      <c r="T4549" s="106"/>
      <c r="U4549" s="107"/>
      <c r="V4549" s="108"/>
      <c r="W4549" s="107"/>
      <c r="X4549" s="107"/>
      <c r="AA4549" s="107"/>
      <c r="AB4549" s="110"/>
      <c r="AC4549" s="110"/>
      <c r="AE4549" s="105"/>
      <c r="AF4549" s="105"/>
      <c r="AR4549" s="112"/>
    </row>
    <row r="4550" spans="2:44" x14ac:dyDescent="0.25">
      <c r="B4550" s="1" t="str">
        <f>IF(I4550="","",
(IF(N4550=FİLTRE!$H$6,2,0)+IF(FİLTRE!$H$6="TOPLAM",2,0))
)</f>
        <v/>
      </c>
      <c r="C4550">
        <f>IF(FİLTRE!$M$5="",9,(IF(U4550&gt;=FİLTRE!$M$5,1,0)))</f>
        <v>1</v>
      </c>
      <c r="D4550" s="1">
        <f>IF(FİLTRE!$M$6="",9,(IF('SKT LİSTESİ'!P4550&lt;=FİLTRE!$M$6,1,0)))</f>
        <v>1</v>
      </c>
      <c r="E4550" s="25" t="str">
        <f>IF(I4550="","",(COUNTIFS($L$4:L4550,L4550)))</f>
        <v/>
      </c>
      <c r="F4550" s="13">
        <f>IF(OR(B4550&lt;&gt;2,C4550&lt;&gt;1,D4550&lt;&gt;1,H4550&lt;&gt;1),0,
COUNTIFS($B$4:B4550,2,$C$4:C4550,1,$D$4:D4550,1,$H$4:H4550,1))</f>
        <v>0</v>
      </c>
      <c r="G4550" s="26" t="str">
        <f>IF(I4550="","",(COUNTIF($E$4:E4550,E4550)))</f>
        <v/>
      </c>
      <c r="H4550" s="1">
        <f>IF(AND(J4550="SAYIM",FİLTRE!$H$5="RAFTA",U4550&lt;&gt;0),1,0)+
IF(AND(J4550="İADE DEPO",FİLTRE!$H$5="İADE DEPO"),1,0)+
IF(FİLTRE!$H$5="TÜMÜ",1,0)+
IF(AND(J4550="FİRMA İADE",FİLTRE!$H$5="FİRMA İADE"),1,0)+
IF(AND(J4550="İMHA",FİLTRE!$H$5="İMHA"),1,0)</f>
        <v>1</v>
      </c>
      <c r="I4550" s="99"/>
      <c r="J4550" s="100"/>
      <c r="K4550" s="100"/>
      <c r="L4550" s="101"/>
      <c r="M4550" s="102"/>
      <c r="N4550" s="101"/>
      <c r="O4550" s="99"/>
      <c r="P4550" s="103"/>
      <c r="Q4550" s="104"/>
      <c r="R4550" s="50"/>
      <c r="S4550" s="105"/>
      <c r="T4550" s="106"/>
      <c r="U4550" s="107"/>
      <c r="V4550" s="108"/>
      <c r="W4550" s="107"/>
      <c r="X4550" s="107"/>
      <c r="AA4550" s="107"/>
      <c r="AB4550" s="110"/>
      <c r="AC4550" s="110"/>
      <c r="AE4550" s="105"/>
      <c r="AF4550" s="105"/>
      <c r="AR4550" s="112"/>
    </row>
    <row r="4551" spans="2:44" x14ac:dyDescent="0.25">
      <c r="B4551" s="1" t="str">
        <f>IF(I4551="","",
(IF(N4551=FİLTRE!$H$6,2,0)+IF(FİLTRE!$H$6="TOPLAM",2,0))
)</f>
        <v/>
      </c>
      <c r="C4551">
        <f>IF(FİLTRE!$M$5="",9,(IF(U4551&gt;=FİLTRE!$M$5,1,0)))</f>
        <v>1</v>
      </c>
      <c r="D4551" s="1">
        <f>IF(FİLTRE!$M$6="",9,(IF('SKT LİSTESİ'!P4551&lt;=FİLTRE!$M$6,1,0)))</f>
        <v>1</v>
      </c>
      <c r="E4551" s="25" t="str">
        <f>IF(I4551="","",(COUNTIFS($L$4:L4551,L4551)))</f>
        <v/>
      </c>
      <c r="F4551" s="13">
        <f>IF(OR(B4551&lt;&gt;2,C4551&lt;&gt;1,D4551&lt;&gt;1,H4551&lt;&gt;1),0,
COUNTIFS($B$4:B4551,2,$C$4:C4551,1,$D$4:D4551,1,$H$4:H4551,1))</f>
        <v>0</v>
      </c>
      <c r="G4551" s="26" t="str">
        <f>IF(I4551="","",(COUNTIF($E$4:E4551,E4551)))</f>
        <v/>
      </c>
      <c r="H4551" s="1">
        <f>IF(AND(J4551="SAYIM",FİLTRE!$H$5="RAFTA",U4551&lt;&gt;0),1,0)+
IF(AND(J4551="İADE DEPO",FİLTRE!$H$5="İADE DEPO"),1,0)+
IF(FİLTRE!$H$5="TÜMÜ",1,0)+
IF(AND(J4551="FİRMA İADE",FİLTRE!$H$5="FİRMA İADE"),1,0)+
IF(AND(J4551="İMHA",FİLTRE!$H$5="İMHA"),1,0)</f>
        <v>1</v>
      </c>
      <c r="I4551" s="99"/>
      <c r="J4551" s="100"/>
      <c r="K4551" s="100"/>
      <c r="L4551" s="101"/>
      <c r="M4551" s="102"/>
      <c r="N4551" s="101"/>
      <c r="O4551" s="99"/>
      <c r="P4551" s="103"/>
      <c r="Q4551" s="104"/>
      <c r="R4551" s="50"/>
      <c r="S4551" s="105"/>
      <c r="T4551" s="106"/>
      <c r="U4551" s="107"/>
      <c r="V4551" s="108"/>
      <c r="W4551" s="107"/>
      <c r="X4551" s="107"/>
      <c r="AA4551" s="107"/>
      <c r="AB4551" s="110"/>
      <c r="AC4551" s="110"/>
      <c r="AE4551" s="105"/>
      <c r="AF4551" s="105"/>
      <c r="AR4551" s="112"/>
    </row>
    <row r="4552" spans="2:44" x14ac:dyDescent="0.25">
      <c r="B4552" s="1" t="str">
        <f>IF(I4552="","",
(IF(N4552=FİLTRE!$H$6,2,0)+IF(FİLTRE!$H$6="TOPLAM",2,0))
)</f>
        <v/>
      </c>
      <c r="C4552">
        <f>IF(FİLTRE!$M$5="",9,(IF(U4552&gt;=FİLTRE!$M$5,1,0)))</f>
        <v>1</v>
      </c>
      <c r="D4552" s="1">
        <f>IF(FİLTRE!$M$6="",9,(IF('SKT LİSTESİ'!P4552&lt;=FİLTRE!$M$6,1,0)))</f>
        <v>1</v>
      </c>
      <c r="E4552" s="25" t="str">
        <f>IF(I4552="","",(COUNTIFS($L$4:L4552,L4552)))</f>
        <v/>
      </c>
      <c r="F4552" s="13">
        <f>IF(OR(B4552&lt;&gt;2,C4552&lt;&gt;1,D4552&lt;&gt;1,H4552&lt;&gt;1),0,
COUNTIFS($B$4:B4552,2,$C$4:C4552,1,$D$4:D4552,1,$H$4:H4552,1))</f>
        <v>0</v>
      </c>
      <c r="G4552" s="26" t="str">
        <f>IF(I4552="","",(COUNTIF($E$4:E4552,E4552)))</f>
        <v/>
      </c>
      <c r="H4552" s="1">
        <f>IF(AND(J4552="SAYIM",FİLTRE!$H$5="RAFTA",U4552&lt;&gt;0),1,0)+
IF(AND(J4552="İADE DEPO",FİLTRE!$H$5="İADE DEPO"),1,0)+
IF(FİLTRE!$H$5="TÜMÜ",1,0)+
IF(AND(J4552="FİRMA İADE",FİLTRE!$H$5="FİRMA İADE"),1,0)+
IF(AND(J4552="İMHA",FİLTRE!$H$5="İMHA"),1,0)</f>
        <v>1</v>
      </c>
      <c r="I4552" s="99"/>
      <c r="J4552" s="100"/>
      <c r="K4552" s="100"/>
      <c r="L4552" s="101"/>
      <c r="M4552" s="102"/>
      <c r="N4552" s="101"/>
      <c r="O4552" s="99"/>
      <c r="P4552" s="103"/>
      <c r="Q4552" s="104"/>
      <c r="R4552" s="50"/>
      <c r="S4552" s="105"/>
      <c r="T4552" s="106"/>
      <c r="U4552" s="107"/>
      <c r="V4552" s="108"/>
      <c r="W4552" s="107"/>
      <c r="X4552" s="107"/>
      <c r="AA4552" s="107"/>
      <c r="AB4552" s="110"/>
      <c r="AC4552" s="110"/>
      <c r="AE4552" s="105"/>
      <c r="AF4552" s="105"/>
      <c r="AR4552" s="112"/>
    </row>
    <row r="4553" spans="2:44" x14ac:dyDescent="0.25">
      <c r="B4553" s="1" t="str">
        <f>IF(I4553="","",
(IF(N4553=FİLTRE!$H$6,2,0)+IF(FİLTRE!$H$6="TOPLAM",2,0))
)</f>
        <v/>
      </c>
      <c r="C4553">
        <f>IF(FİLTRE!$M$5="",9,(IF(U4553&gt;=FİLTRE!$M$5,1,0)))</f>
        <v>1</v>
      </c>
      <c r="D4553" s="1">
        <f>IF(FİLTRE!$M$6="",9,(IF('SKT LİSTESİ'!P4553&lt;=FİLTRE!$M$6,1,0)))</f>
        <v>1</v>
      </c>
      <c r="E4553" s="25" t="str">
        <f>IF(I4553="","",(COUNTIFS($L$4:L4553,L4553)))</f>
        <v/>
      </c>
      <c r="F4553" s="13">
        <f>IF(OR(B4553&lt;&gt;2,C4553&lt;&gt;1,D4553&lt;&gt;1,H4553&lt;&gt;1),0,
COUNTIFS($B$4:B4553,2,$C$4:C4553,1,$D$4:D4553,1,$H$4:H4553,1))</f>
        <v>0</v>
      </c>
      <c r="G4553" s="26" t="str">
        <f>IF(I4553="","",(COUNTIF($E$4:E4553,E4553)))</f>
        <v/>
      </c>
      <c r="H4553" s="1">
        <f>IF(AND(J4553="SAYIM",FİLTRE!$H$5="RAFTA",U4553&lt;&gt;0),1,0)+
IF(AND(J4553="İADE DEPO",FİLTRE!$H$5="İADE DEPO"),1,0)+
IF(FİLTRE!$H$5="TÜMÜ",1,0)+
IF(AND(J4553="FİRMA İADE",FİLTRE!$H$5="FİRMA İADE"),1,0)+
IF(AND(J4553="İMHA",FİLTRE!$H$5="İMHA"),1,0)</f>
        <v>1</v>
      </c>
      <c r="I4553" s="99"/>
      <c r="J4553" s="100"/>
      <c r="K4553" s="100"/>
      <c r="L4553" s="101"/>
      <c r="M4553" s="102"/>
      <c r="N4553" s="101"/>
      <c r="O4553" s="99"/>
      <c r="P4553" s="103"/>
      <c r="Q4553" s="104"/>
      <c r="R4553" s="50"/>
      <c r="S4553" s="105"/>
      <c r="T4553" s="106"/>
      <c r="U4553" s="107"/>
      <c r="V4553" s="108"/>
      <c r="W4553" s="107"/>
      <c r="X4553" s="107"/>
      <c r="AA4553" s="107"/>
      <c r="AB4553" s="110"/>
      <c r="AC4553" s="110"/>
      <c r="AE4553" s="105"/>
      <c r="AF4553" s="105"/>
      <c r="AR4553" s="112"/>
    </row>
    <row r="4554" spans="2:44" x14ac:dyDescent="0.25">
      <c r="B4554" s="1" t="str">
        <f>IF(I4554="","",
(IF(N4554=FİLTRE!$H$6,2,0)+IF(FİLTRE!$H$6="TOPLAM",2,0))
)</f>
        <v/>
      </c>
      <c r="C4554">
        <f>IF(FİLTRE!$M$5="",9,(IF(U4554&gt;=FİLTRE!$M$5,1,0)))</f>
        <v>1</v>
      </c>
      <c r="D4554" s="1">
        <f>IF(FİLTRE!$M$6="",9,(IF('SKT LİSTESİ'!P4554&lt;=FİLTRE!$M$6,1,0)))</f>
        <v>1</v>
      </c>
      <c r="E4554" s="25" t="str">
        <f>IF(I4554="","",(COUNTIFS($L$4:L4554,L4554)))</f>
        <v/>
      </c>
      <c r="F4554" s="13">
        <f>IF(OR(B4554&lt;&gt;2,C4554&lt;&gt;1,D4554&lt;&gt;1,H4554&lt;&gt;1),0,
COUNTIFS($B$4:B4554,2,$C$4:C4554,1,$D$4:D4554,1,$H$4:H4554,1))</f>
        <v>0</v>
      </c>
      <c r="G4554" s="26" t="str">
        <f>IF(I4554="","",(COUNTIF($E$4:E4554,E4554)))</f>
        <v/>
      </c>
      <c r="H4554" s="1">
        <f>IF(AND(J4554="SAYIM",FİLTRE!$H$5="RAFTA",U4554&lt;&gt;0),1,0)+
IF(AND(J4554="İADE DEPO",FİLTRE!$H$5="İADE DEPO"),1,0)+
IF(FİLTRE!$H$5="TÜMÜ",1,0)+
IF(AND(J4554="FİRMA İADE",FİLTRE!$H$5="FİRMA İADE"),1,0)+
IF(AND(J4554="İMHA",FİLTRE!$H$5="İMHA"),1,0)</f>
        <v>1</v>
      </c>
      <c r="I4554" s="99"/>
      <c r="J4554" s="100"/>
      <c r="K4554" s="100"/>
      <c r="L4554" s="101"/>
      <c r="M4554" s="102"/>
      <c r="N4554" s="101"/>
      <c r="O4554" s="99"/>
      <c r="P4554" s="103"/>
      <c r="Q4554" s="104"/>
      <c r="R4554" s="50"/>
      <c r="S4554" s="105"/>
      <c r="T4554" s="106"/>
      <c r="U4554" s="107"/>
      <c r="V4554" s="108"/>
      <c r="W4554" s="107"/>
      <c r="X4554" s="107"/>
      <c r="AA4554" s="107"/>
      <c r="AB4554" s="110"/>
      <c r="AC4554" s="110"/>
      <c r="AE4554" s="105"/>
      <c r="AF4554" s="105"/>
      <c r="AR4554" s="112"/>
    </row>
    <row r="4555" spans="2:44" x14ac:dyDescent="0.25">
      <c r="B4555" s="1" t="str">
        <f>IF(I4555="","",
(IF(N4555=FİLTRE!$H$6,2,0)+IF(FİLTRE!$H$6="TOPLAM",2,0))
)</f>
        <v/>
      </c>
      <c r="C4555">
        <f>IF(FİLTRE!$M$5="",9,(IF(U4555&gt;=FİLTRE!$M$5,1,0)))</f>
        <v>1</v>
      </c>
      <c r="D4555" s="1">
        <f>IF(FİLTRE!$M$6="",9,(IF('SKT LİSTESİ'!P4555&lt;=FİLTRE!$M$6,1,0)))</f>
        <v>1</v>
      </c>
      <c r="E4555" s="25" t="str">
        <f>IF(I4555="","",(COUNTIFS($L$4:L4555,L4555)))</f>
        <v/>
      </c>
      <c r="F4555" s="13">
        <f>IF(OR(B4555&lt;&gt;2,C4555&lt;&gt;1,D4555&lt;&gt;1,H4555&lt;&gt;1),0,
COUNTIFS($B$4:B4555,2,$C$4:C4555,1,$D$4:D4555,1,$H$4:H4555,1))</f>
        <v>0</v>
      </c>
      <c r="G4555" s="26" t="str">
        <f>IF(I4555="","",(COUNTIF($E$4:E4555,E4555)))</f>
        <v/>
      </c>
      <c r="H4555" s="1">
        <f>IF(AND(J4555="SAYIM",FİLTRE!$H$5="RAFTA",U4555&lt;&gt;0),1,0)+
IF(AND(J4555="İADE DEPO",FİLTRE!$H$5="İADE DEPO"),1,0)+
IF(FİLTRE!$H$5="TÜMÜ",1,0)+
IF(AND(J4555="FİRMA İADE",FİLTRE!$H$5="FİRMA İADE"),1,0)+
IF(AND(J4555="İMHA",FİLTRE!$H$5="İMHA"),1,0)</f>
        <v>1</v>
      </c>
      <c r="I4555" s="99"/>
      <c r="J4555" s="100"/>
      <c r="K4555" s="100"/>
      <c r="L4555" s="101"/>
      <c r="M4555" s="102"/>
      <c r="N4555" s="101"/>
      <c r="O4555" s="99"/>
      <c r="P4555" s="103"/>
      <c r="Q4555" s="104"/>
      <c r="R4555" s="50"/>
      <c r="S4555" s="105"/>
      <c r="T4555" s="106"/>
      <c r="U4555" s="107"/>
      <c r="V4555" s="108"/>
      <c r="W4555" s="107"/>
      <c r="X4555" s="107"/>
      <c r="AA4555" s="107"/>
      <c r="AB4555" s="110"/>
      <c r="AC4555" s="110"/>
      <c r="AE4555" s="105"/>
      <c r="AF4555" s="105"/>
      <c r="AR4555" s="112"/>
    </row>
    <row r="4556" spans="2:44" x14ac:dyDescent="0.25">
      <c r="B4556" s="1" t="str">
        <f>IF(I4556="","",
(IF(N4556=FİLTRE!$H$6,2,0)+IF(FİLTRE!$H$6="TOPLAM",2,0))
)</f>
        <v/>
      </c>
      <c r="C4556">
        <f>IF(FİLTRE!$M$5="",9,(IF(U4556&gt;=FİLTRE!$M$5,1,0)))</f>
        <v>1</v>
      </c>
      <c r="D4556" s="1">
        <f>IF(FİLTRE!$M$6="",9,(IF('SKT LİSTESİ'!P4556&lt;=FİLTRE!$M$6,1,0)))</f>
        <v>1</v>
      </c>
      <c r="E4556" s="25" t="str">
        <f>IF(I4556="","",(COUNTIFS($L$4:L4556,L4556)))</f>
        <v/>
      </c>
      <c r="F4556" s="13">
        <f>IF(OR(B4556&lt;&gt;2,C4556&lt;&gt;1,D4556&lt;&gt;1,H4556&lt;&gt;1),0,
COUNTIFS($B$4:B4556,2,$C$4:C4556,1,$D$4:D4556,1,$H$4:H4556,1))</f>
        <v>0</v>
      </c>
      <c r="G4556" s="26" t="str">
        <f>IF(I4556="","",(COUNTIF($E$4:E4556,E4556)))</f>
        <v/>
      </c>
      <c r="H4556" s="1">
        <f>IF(AND(J4556="SAYIM",FİLTRE!$H$5="RAFTA",U4556&lt;&gt;0),1,0)+
IF(AND(J4556="İADE DEPO",FİLTRE!$H$5="İADE DEPO"),1,0)+
IF(FİLTRE!$H$5="TÜMÜ",1,0)+
IF(AND(J4556="FİRMA İADE",FİLTRE!$H$5="FİRMA İADE"),1,0)+
IF(AND(J4556="İMHA",FİLTRE!$H$5="İMHA"),1,0)</f>
        <v>1</v>
      </c>
      <c r="I4556" s="99"/>
      <c r="J4556" s="100"/>
      <c r="K4556" s="100"/>
      <c r="L4556" s="101"/>
      <c r="M4556" s="102"/>
      <c r="N4556" s="101"/>
      <c r="O4556" s="99"/>
      <c r="P4556" s="103"/>
      <c r="Q4556" s="104"/>
      <c r="R4556" s="50"/>
      <c r="S4556" s="105"/>
      <c r="T4556" s="106"/>
      <c r="U4556" s="107"/>
      <c r="V4556" s="108"/>
      <c r="W4556" s="107"/>
      <c r="X4556" s="107"/>
      <c r="AA4556" s="107"/>
      <c r="AB4556" s="110"/>
      <c r="AC4556" s="110"/>
      <c r="AE4556" s="105"/>
      <c r="AF4556" s="105"/>
      <c r="AR4556" s="112"/>
    </row>
    <row r="4557" spans="2:44" x14ac:dyDescent="0.25">
      <c r="B4557" s="1" t="str">
        <f>IF(I4557="","",
(IF(N4557=FİLTRE!$H$6,2,0)+IF(FİLTRE!$H$6="TOPLAM",2,0))
)</f>
        <v/>
      </c>
      <c r="C4557">
        <f>IF(FİLTRE!$M$5="",9,(IF(U4557&gt;=FİLTRE!$M$5,1,0)))</f>
        <v>1</v>
      </c>
      <c r="D4557" s="1">
        <f>IF(FİLTRE!$M$6="",9,(IF('SKT LİSTESİ'!P4557&lt;=FİLTRE!$M$6,1,0)))</f>
        <v>1</v>
      </c>
      <c r="E4557" s="25" t="str">
        <f>IF(I4557="","",(COUNTIFS($L$4:L4557,L4557)))</f>
        <v/>
      </c>
      <c r="F4557" s="13">
        <f>IF(OR(B4557&lt;&gt;2,C4557&lt;&gt;1,D4557&lt;&gt;1,H4557&lt;&gt;1),0,
COUNTIFS($B$4:B4557,2,$C$4:C4557,1,$D$4:D4557,1,$H$4:H4557,1))</f>
        <v>0</v>
      </c>
      <c r="G4557" s="26" t="str">
        <f>IF(I4557="","",(COUNTIF($E$4:E4557,E4557)))</f>
        <v/>
      </c>
      <c r="H4557" s="1">
        <f>IF(AND(J4557="SAYIM",FİLTRE!$H$5="RAFTA",U4557&lt;&gt;0),1,0)+
IF(AND(J4557="İADE DEPO",FİLTRE!$H$5="İADE DEPO"),1,0)+
IF(FİLTRE!$H$5="TÜMÜ",1,0)+
IF(AND(J4557="FİRMA İADE",FİLTRE!$H$5="FİRMA İADE"),1,0)+
IF(AND(J4557="İMHA",FİLTRE!$H$5="İMHA"),1,0)</f>
        <v>1</v>
      </c>
      <c r="I4557" s="99"/>
      <c r="J4557" s="100"/>
      <c r="K4557" s="100"/>
      <c r="L4557" s="101"/>
      <c r="M4557" s="102"/>
      <c r="N4557" s="101"/>
      <c r="O4557" s="99"/>
      <c r="P4557" s="103"/>
      <c r="Q4557" s="104"/>
      <c r="R4557" s="50"/>
      <c r="S4557" s="105"/>
      <c r="T4557" s="106"/>
      <c r="U4557" s="107"/>
      <c r="V4557" s="108"/>
      <c r="W4557" s="107"/>
      <c r="X4557" s="107"/>
      <c r="AA4557" s="107"/>
      <c r="AB4557" s="110"/>
      <c r="AC4557" s="110"/>
      <c r="AE4557" s="105"/>
      <c r="AF4557" s="105"/>
      <c r="AR4557" s="112"/>
    </row>
    <row r="4558" spans="2:44" x14ac:dyDescent="0.25">
      <c r="B4558" s="1" t="str">
        <f>IF(I4558="","",
(IF(N4558=FİLTRE!$H$6,2,0)+IF(FİLTRE!$H$6="TOPLAM",2,0))
)</f>
        <v/>
      </c>
      <c r="C4558">
        <f>IF(FİLTRE!$M$5="",9,(IF(U4558&gt;=FİLTRE!$M$5,1,0)))</f>
        <v>1</v>
      </c>
      <c r="D4558" s="1">
        <f>IF(FİLTRE!$M$6="",9,(IF('SKT LİSTESİ'!P4558&lt;=FİLTRE!$M$6,1,0)))</f>
        <v>1</v>
      </c>
      <c r="E4558" s="25" t="str">
        <f>IF(I4558="","",(COUNTIFS($L$4:L4558,L4558)))</f>
        <v/>
      </c>
      <c r="F4558" s="13">
        <f>IF(OR(B4558&lt;&gt;2,C4558&lt;&gt;1,D4558&lt;&gt;1,H4558&lt;&gt;1),0,
COUNTIFS($B$4:B4558,2,$C$4:C4558,1,$D$4:D4558,1,$H$4:H4558,1))</f>
        <v>0</v>
      </c>
      <c r="G4558" s="26" t="str">
        <f>IF(I4558="","",(COUNTIF($E$4:E4558,E4558)))</f>
        <v/>
      </c>
      <c r="H4558" s="1">
        <f>IF(AND(J4558="SAYIM",FİLTRE!$H$5="RAFTA",U4558&lt;&gt;0),1,0)+
IF(AND(J4558="İADE DEPO",FİLTRE!$H$5="İADE DEPO"),1,0)+
IF(FİLTRE!$H$5="TÜMÜ",1,0)+
IF(AND(J4558="FİRMA İADE",FİLTRE!$H$5="FİRMA İADE"),1,0)+
IF(AND(J4558="İMHA",FİLTRE!$H$5="İMHA"),1,0)</f>
        <v>1</v>
      </c>
      <c r="I4558" s="99"/>
      <c r="J4558" s="100"/>
      <c r="K4558" s="100"/>
      <c r="L4558" s="101"/>
      <c r="M4558" s="102"/>
      <c r="N4558" s="101"/>
      <c r="O4558" s="99"/>
      <c r="P4558" s="103"/>
      <c r="Q4558" s="104"/>
      <c r="R4558" s="50"/>
      <c r="S4558" s="105"/>
      <c r="T4558" s="106"/>
      <c r="U4558" s="107"/>
      <c r="V4558" s="108"/>
      <c r="W4558" s="107"/>
      <c r="X4558" s="107"/>
      <c r="AA4558" s="107"/>
      <c r="AB4558" s="110"/>
      <c r="AC4558" s="110"/>
      <c r="AE4558" s="105"/>
      <c r="AF4558" s="105"/>
      <c r="AR4558" s="112"/>
    </row>
    <row r="4559" spans="2:44" x14ac:dyDescent="0.25">
      <c r="B4559" s="1" t="str">
        <f>IF(I4559="","",
(IF(N4559=FİLTRE!$H$6,2,0)+IF(FİLTRE!$H$6="TOPLAM",2,0))
)</f>
        <v/>
      </c>
      <c r="C4559">
        <f>IF(FİLTRE!$M$5="",9,(IF(U4559&gt;=FİLTRE!$M$5,1,0)))</f>
        <v>1</v>
      </c>
      <c r="D4559" s="1">
        <f>IF(FİLTRE!$M$6="",9,(IF('SKT LİSTESİ'!P4559&lt;=FİLTRE!$M$6,1,0)))</f>
        <v>1</v>
      </c>
      <c r="E4559" s="25" t="str">
        <f>IF(I4559="","",(COUNTIFS($L$4:L4559,L4559)))</f>
        <v/>
      </c>
      <c r="F4559" s="13">
        <f>IF(OR(B4559&lt;&gt;2,C4559&lt;&gt;1,D4559&lt;&gt;1,H4559&lt;&gt;1),0,
COUNTIFS($B$4:B4559,2,$C$4:C4559,1,$D$4:D4559,1,$H$4:H4559,1))</f>
        <v>0</v>
      </c>
      <c r="G4559" s="26" t="str">
        <f>IF(I4559="","",(COUNTIF($E$4:E4559,E4559)))</f>
        <v/>
      </c>
      <c r="H4559" s="1">
        <f>IF(AND(J4559="SAYIM",FİLTRE!$H$5="RAFTA",U4559&lt;&gt;0),1,0)+
IF(AND(J4559="İADE DEPO",FİLTRE!$H$5="İADE DEPO"),1,0)+
IF(FİLTRE!$H$5="TÜMÜ",1,0)+
IF(AND(J4559="FİRMA İADE",FİLTRE!$H$5="FİRMA İADE"),1,0)+
IF(AND(J4559="İMHA",FİLTRE!$H$5="İMHA"),1,0)</f>
        <v>1</v>
      </c>
      <c r="I4559" s="99"/>
      <c r="J4559" s="100"/>
      <c r="K4559" s="100"/>
      <c r="L4559" s="101"/>
      <c r="M4559" s="102"/>
      <c r="N4559" s="101"/>
      <c r="O4559" s="99"/>
      <c r="P4559" s="103"/>
      <c r="Q4559" s="104"/>
      <c r="R4559" s="50"/>
      <c r="S4559" s="105"/>
      <c r="T4559" s="106"/>
      <c r="U4559" s="107"/>
      <c r="V4559" s="108"/>
      <c r="W4559" s="107"/>
      <c r="X4559" s="107"/>
      <c r="AA4559" s="107"/>
      <c r="AB4559" s="110"/>
      <c r="AC4559" s="110"/>
      <c r="AE4559" s="105"/>
      <c r="AF4559" s="105"/>
      <c r="AR4559" s="112"/>
    </row>
    <row r="4560" spans="2:44" x14ac:dyDescent="0.25">
      <c r="B4560" s="1" t="str">
        <f>IF(I4560="","",
(IF(N4560=FİLTRE!$H$6,2,0)+IF(FİLTRE!$H$6="TOPLAM",2,0))
)</f>
        <v/>
      </c>
      <c r="C4560">
        <f>IF(FİLTRE!$M$5="",9,(IF(U4560&gt;=FİLTRE!$M$5,1,0)))</f>
        <v>1</v>
      </c>
      <c r="D4560" s="1">
        <f>IF(FİLTRE!$M$6="",9,(IF('SKT LİSTESİ'!P4560&lt;=FİLTRE!$M$6,1,0)))</f>
        <v>1</v>
      </c>
      <c r="E4560" s="25" t="str">
        <f>IF(I4560="","",(COUNTIFS($L$4:L4560,L4560)))</f>
        <v/>
      </c>
      <c r="F4560" s="13">
        <f>IF(OR(B4560&lt;&gt;2,C4560&lt;&gt;1,D4560&lt;&gt;1,H4560&lt;&gt;1),0,
COUNTIFS($B$4:B4560,2,$C$4:C4560,1,$D$4:D4560,1,$H$4:H4560,1))</f>
        <v>0</v>
      </c>
      <c r="G4560" s="26" t="str">
        <f>IF(I4560="","",(COUNTIF($E$4:E4560,E4560)))</f>
        <v/>
      </c>
      <c r="H4560" s="1">
        <f>IF(AND(J4560="SAYIM",FİLTRE!$H$5="RAFTA",U4560&lt;&gt;0),1,0)+
IF(AND(J4560="İADE DEPO",FİLTRE!$H$5="İADE DEPO"),1,0)+
IF(FİLTRE!$H$5="TÜMÜ",1,0)+
IF(AND(J4560="FİRMA İADE",FİLTRE!$H$5="FİRMA İADE"),1,0)+
IF(AND(J4560="İMHA",FİLTRE!$H$5="İMHA"),1,0)</f>
        <v>1</v>
      </c>
      <c r="I4560" s="99"/>
      <c r="J4560" s="100"/>
      <c r="K4560" s="100"/>
      <c r="L4560" s="101"/>
      <c r="M4560" s="102"/>
      <c r="N4560" s="101"/>
      <c r="O4560" s="99"/>
      <c r="P4560" s="103"/>
      <c r="Q4560" s="104"/>
      <c r="R4560" s="50"/>
      <c r="S4560" s="105"/>
      <c r="T4560" s="106"/>
      <c r="U4560" s="107"/>
      <c r="V4560" s="108"/>
      <c r="W4560" s="107"/>
      <c r="X4560" s="107"/>
      <c r="AA4560" s="107"/>
      <c r="AB4560" s="110"/>
      <c r="AC4560" s="110"/>
      <c r="AE4560" s="105"/>
      <c r="AF4560" s="105"/>
      <c r="AR4560" s="112"/>
    </row>
    <row r="4561" spans="2:44" x14ac:dyDescent="0.25">
      <c r="B4561" s="1" t="str">
        <f>IF(I4561="","",
(IF(N4561=FİLTRE!$H$6,2,0)+IF(FİLTRE!$H$6="TOPLAM",2,0))
)</f>
        <v/>
      </c>
      <c r="C4561">
        <f>IF(FİLTRE!$M$5="",9,(IF(U4561&gt;=FİLTRE!$M$5,1,0)))</f>
        <v>1</v>
      </c>
      <c r="D4561" s="1">
        <f>IF(FİLTRE!$M$6="",9,(IF('SKT LİSTESİ'!P4561&lt;=FİLTRE!$M$6,1,0)))</f>
        <v>1</v>
      </c>
      <c r="E4561" s="25" t="str">
        <f>IF(I4561="","",(COUNTIFS($L$4:L4561,L4561)))</f>
        <v/>
      </c>
      <c r="F4561" s="13">
        <f>IF(OR(B4561&lt;&gt;2,C4561&lt;&gt;1,D4561&lt;&gt;1,H4561&lt;&gt;1),0,
COUNTIFS($B$4:B4561,2,$C$4:C4561,1,$D$4:D4561,1,$H$4:H4561,1))</f>
        <v>0</v>
      </c>
      <c r="G4561" s="26" t="str">
        <f>IF(I4561="","",(COUNTIF($E$4:E4561,E4561)))</f>
        <v/>
      </c>
      <c r="H4561" s="1">
        <f>IF(AND(J4561="SAYIM",FİLTRE!$H$5="RAFTA",U4561&lt;&gt;0),1,0)+
IF(AND(J4561="İADE DEPO",FİLTRE!$H$5="İADE DEPO"),1,0)+
IF(FİLTRE!$H$5="TÜMÜ",1,0)+
IF(AND(J4561="FİRMA İADE",FİLTRE!$H$5="FİRMA İADE"),1,0)+
IF(AND(J4561="İMHA",FİLTRE!$H$5="İMHA"),1,0)</f>
        <v>1</v>
      </c>
      <c r="I4561" s="99"/>
      <c r="J4561" s="100"/>
      <c r="K4561" s="100"/>
      <c r="L4561" s="101"/>
      <c r="M4561" s="102"/>
      <c r="N4561" s="101"/>
      <c r="O4561" s="99"/>
      <c r="P4561" s="103"/>
      <c r="Q4561" s="104"/>
      <c r="R4561" s="50"/>
      <c r="S4561" s="105"/>
      <c r="T4561" s="106"/>
      <c r="U4561" s="107"/>
      <c r="V4561" s="108"/>
      <c r="W4561" s="107"/>
      <c r="X4561" s="107"/>
      <c r="AA4561" s="107"/>
      <c r="AB4561" s="110"/>
      <c r="AC4561" s="110"/>
      <c r="AE4561" s="105"/>
      <c r="AF4561" s="105"/>
      <c r="AR4561" s="112"/>
    </row>
    <row r="4562" spans="2:44" x14ac:dyDescent="0.25">
      <c r="B4562" s="1" t="str">
        <f>IF(I4562="","",
(IF(N4562=FİLTRE!$H$6,2,0)+IF(FİLTRE!$H$6="TOPLAM",2,0))
)</f>
        <v/>
      </c>
      <c r="C4562">
        <f>IF(FİLTRE!$M$5="",9,(IF(U4562&gt;=FİLTRE!$M$5,1,0)))</f>
        <v>1</v>
      </c>
      <c r="D4562" s="1">
        <f>IF(FİLTRE!$M$6="",9,(IF('SKT LİSTESİ'!P4562&lt;=FİLTRE!$M$6,1,0)))</f>
        <v>1</v>
      </c>
      <c r="E4562" s="25" t="str">
        <f>IF(I4562="","",(COUNTIFS($L$4:L4562,L4562)))</f>
        <v/>
      </c>
      <c r="F4562" s="13">
        <f>IF(OR(B4562&lt;&gt;2,C4562&lt;&gt;1,D4562&lt;&gt;1,H4562&lt;&gt;1),0,
COUNTIFS($B$4:B4562,2,$C$4:C4562,1,$D$4:D4562,1,$H$4:H4562,1))</f>
        <v>0</v>
      </c>
      <c r="G4562" s="26" t="str">
        <f>IF(I4562="","",(COUNTIF($E$4:E4562,E4562)))</f>
        <v/>
      </c>
      <c r="H4562" s="1">
        <f>IF(AND(J4562="SAYIM",FİLTRE!$H$5="RAFTA",U4562&lt;&gt;0),1,0)+
IF(AND(J4562="İADE DEPO",FİLTRE!$H$5="İADE DEPO"),1,0)+
IF(FİLTRE!$H$5="TÜMÜ",1,0)+
IF(AND(J4562="FİRMA İADE",FİLTRE!$H$5="FİRMA İADE"),1,0)+
IF(AND(J4562="İMHA",FİLTRE!$H$5="İMHA"),1,0)</f>
        <v>1</v>
      </c>
      <c r="I4562" s="99"/>
      <c r="J4562" s="100"/>
      <c r="K4562" s="100"/>
      <c r="L4562" s="101"/>
      <c r="M4562" s="102"/>
      <c r="N4562" s="101"/>
      <c r="O4562" s="99"/>
      <c r="P4562" s="103"/>
      <c r="Q4562" s="104"/>
      <c r="R4562" s="50"/>
      <c r="S4562" s="105"/>
      <c r="T4562" s="106"/>
      <c r="U4562" s="107"/>
      <c r="V4562" s="108"/>
      <c r="W4562" s="107"/>
      <c r="X4562" s="107"/>
      <c r="AA4562" s="107"/>
      <c r="AB4562" s="110"/>
      <c r="AC4562" s="110"/>
      <c r="AE4562" s="105"/>
      <c r="AF4562" s="105"/>
      <c r="AR4562" s="112"/>
    </row>
    <row r="4563" spans="2:44" x14ac:dyDescent="0.25">
      <c r="B4563" s="1" t="str">
        <f>IF(I4563="","",
(IF(N4563=FİLTRE!$H$6,2,0)+IF(FİLTRE!$H$6="TOPLAM",2,0))
)</f>
        <v/>
      </c>
      <c r="C4563">
        <f>IF(FİLTRE!$M$5="",9,(IF(U4563&gt;=FİLTRE!$M$5,1,0)))</f>
        <v>1</v>
      </c>
      <c r="D4563" s="1">
        <f>IF(FİLTRE!$M$6="",9,(IF('SKT LİSTESİ'!P4563&lt;=FİLTRE!$M$6,1,0)))</f>
        <v>1</v>
      </c>
      <c r="E4563" s="25" t="str">
        <f>IF(I4563="","",(COUNTIFS($L$4:L4563,L4563)))</f>
        <v/>
      </c>
      <c r="F4563" s="13">
        <f>IF(OR(B4563&lt;&gt;2,C4563&lt;&gt;1,D4563&lt;&gt;1,H4563&lt;&gt;1),0,
COUNTIFS($B$4:B4563,2,$C$4:C4563,1,$D$4:D4563,1,$H$4:H4563,1))</f>
        <v>0</v>
      </c>
      <c r="G4563" s="26" t="str">
        <f>IF(I4563="","",(COUNTIF($E$4:E4563,E4563)))</f>
        <v/>
      </c>
      <c r="H4563" s="1">
        <f>IF(AND(J4563="SAYIM",FİLTRE!$H$5="RAFTA",U4563&lt;&gt;0),1,0)+
IF(AND(J4563="İADE DEPO",FİLTRE!$H$5="İADE DEPO"),1,0)+
IF(FİLTRE!$H$5="TÜMÜ",1,0)+
IF(AND(J4563="FİRMA İADE",FİLTRE!$H$5="FİRMA İADE"),1,0)+
IF(AND(J4563="İMHA",FİLTRE!$H$5="İMHA"),1,0)</f>
        <v>1</v>
      </c>
      <c r="I4563" s="99"/>
      <c r="J4563" s="100"/>
      <c r="K4563" s="100"/>
      <c r="L4563" s="101"/>
      <c r="M4563" s="102"/>
      <c r="N4563" s="101"/>
      <c r="O4563" s="99"/>
      <c r="P4563" s="103"/>
      <c r="Q4563" s="104"/>
      <c r="R4563" s="50"/>
      <c r="S4563" s="105"/>
      <c r="T4563" s="106"/>
      <c r="U4563" s="107"/>
      <c r="V4563" s="108"/>
      <c r="W4563" s="107"/>
      <c r="X4563" s="107"/>
      <c r="AA4563" s="107"/>
      <c r="AB4563" s="110"/>
      <c r="AC4563" s="110"/>
      <c r="AE4563" s="105"/>
      <c r="AF4563" s="105"/>
      <c r="AR4563" s="112"/>
    </row>
    <row r="4564" spans="2:44" x14ac:dyDescent="0.25">
      <c r="B4564" s="1" t="str">
        <f>IF(I4564="","",
(IF(N4564=FİLTRE!$H$6,2,0)+IF(FİLTRE!$H$6="TOPLAM",2,0))
)</f>
        <v/>
      </c>
      <c r="C4564">
        <f>IF(FİLTRE!$M$5="",9,(IF(U4564&gt;=FİLTRE!$M$5,1,0)))</f>
        <v>1</v>
      </c>
      <c r="D4564" s="1">
        <f>IF(FİLTRE!$M$6="",9,(IF('SKT LİSTESİ'!P4564&lt;=FİLTRE!$M$6,1,0)))</f>
        <v>1</v>
      </c>
      <c r="E4564" s="25" t="str">
        <f>IF(I4564="","",(COUNTIFS($L$4:L4564,L4564)))</f>
        <v/>
      </c>
      <c r="F4564" s="13">
        <f>IF(OR(B4564&lt;&gt;2,C4564&lt;&gt;1,D4564&lt;&gt;1,H4564&lt;&gt;1),0,
COUNTIFS($B$4:B4564,2,$C$4:C4564,1,$D$4:D4564,1,$H$4:H4564,1))</f>
        <v>0</v>
      </c>
      <c r="G4564" s="26" t="str">
        <f>IF(I4564="","",(COUNTIF($E$4:E4564,E4564)))</f>
        <v/>
      </c>
      <c r="H4564" s="1">
        <f>IF(AND(J4564="SAYIM",FİLTRE!$H$5="RAFTA",U4564&lt;&gt;0),1,0)+
IF(AND(J4564="İADE DEPO",FİLTRE!$H$5="İADE DEPO"),1,0)+
IF(FİLTRE!$H$5="TÜMÜ",1,0)+
IF(AND(J4564="FİRMA İADE",FİLTRE!$H$5="FİRMA İADE"),1,0)+
IF(AND(J4564="İMHA",FİLTRE!$H$5="İMHA"),1,0)</f>
        <v>1</v>
      </c>
      <c r="I4564" s="99"/>
      <c r="J4564" s="100"/>
      <c r="K4564" s="100"/>
      <c r="L4564" s="101"/>
      <c r="M4564" s="102"/>
      <c r="N4564" s="101"/>
      <c r="O4564" s="99"/>
      <c r="P4564" s="103"/>
      <c r="Q4564" s="104"/>
      <c r="R4564" s="50"/>
      <c r="S4564" s="105"/>
      <c r="T4564" s="106"/>
      <c r="U4564" s="107"/>
      <c r="V4564" s="108"/>
      <c r="W4564" s="107"/>
      <c r="X4564" s="107"/>
      <c r="AA4564" s="107"/>
      <c r="AB4564" s="110"/>
      <c r="AC4564" s="110"/>
      <c r="AE4564" s="105"/>
      <c r="AF4564" s="105"/>
      <c r="AR4564" s="112"/>
    </row>
    <row r="4565" spans="2:44" x14ac:dyDescent="0.25">
      <c r="B4565" s="1" t="str">
        <f>IF(I4565="","",
(IF(N4565=FİLTRE!$H$6,2,0)+IF(FİLTRE!$H$6="TOPLAM",2,0))
)</f>
        <v/>
      </c>
      <c r="C4565">
        <f>IF(FİLTRE!$M$5="",9,(IF(U4565&gt;=FİLTRE!$M$5,1,0)))</f>
        <v>1</v>
      </c>
      <c r="D4565" s="1">
        <f>IF(FİLTRE!$M$6="",9,(IF('SKT LİSTESİ'!P4565&lt;=FİLTRE!$M$6,1,0)))</f>
        <v>1</v>
      </c>
      <c r="E4565" s="25" t="str">
        <f>IF(I4565="","",(COUNTIFS($L$4:L4565,L4565)))</f>
        <v/>
      </c>
      <c r="F4565" s="13">
        <f>IF(OR(B4565&lt;&gt;2,C4565&lt;&gt;1,D4565&lt;&gt;1,H4565&lt;&gt;1),0,
COUNTIFS($B$4:B4565,2,$C$4:C4565,1,$D$4:D4565,1,$H$4:H4565,1))</f>
        <v>0</v>
      </c>
      <c r="G4565" s="26" t="str">
        <f>IF(I4565="","",(COUNTIF($E$4:E4565,E4565)))</f>
        <v/>
      </c>
      <c r="H4565" s="1">
        <f>IF(AND(J4565="SAYIM",FİLTRE!$H$5="RAFTA",U4565&lt;&gt;0),1,0)+
IF(AND(J4565="İADE DEPO",FİLTRE!$H$5="İADE DEPO"),1,0)+
IF(FİLTRE!$H$5="TÜMÜ",1,0)+
IF(AND(J4565="FİRMA İADE",FİLTRE!$H$5="FİRMA İADE"),1,0)+
IF(AND(J4565="İMHA",FİLTRE!$H$5="İMHA"),1,0)</f>
        <v>1</v>
      </c>
      <c r="I4565" s="99"/>
      <c r="J4565" s="100"/>
      <c r="K4565" s="100"/>
      <c r="L4565" s="101"/>
      <c r="M4565" s="102"/>
      <c r="N4565" s="101"/>
      <c r="O4565" s="99"/>
      <c r="P4565" s="103"/>
      <c r="Q4565" s="104"/>
      <c r="R4565" s="50"/>
      <c r="S4565" s="105"/>
      <c r="T4565" s="106"/>
      <c r="U4565" s="107"/>
      <c r="V4565" s="108"/>
      <c r="W4565" s="107"/>
      <c r="X4565" s="107"/>
      <c r="AA4565" s="107"/>
      <c r="AB4565" s="110"/>
      <c r="AC4565" s="110"/>
      <c r="AE4565" s="105"/>
      <c r="AF4565" s="105"/>
      <c r="AR4565" s="112"/>
    </row>
    <row r="4566" spans="2:44" x14ac:dyDescent="0.25">
      <c r="B4566" s="1" t="str">
        <f>IF(I4566="","",
(IF(N4566=FİLTRE!$H$6,2,0)+IF(FİLTRE!$H$6="TOPLAM",2,0))
)</f>
        <v/>
      </c>
      <c r="C4566">
        <f>IF(FİLTRE!$M$5="",9,(IF(U4566&gt;=FİLTRE!$M$5,1,0)))</f>
        <v>1</v>
      </c>
      <c r="D4566" s="1">
        <f>IF(FİLTRE!$M$6="",9,(IF('SKT LİSTESİ'!P4566&lt;=FİLTRE!$M$6,1,0)))</f>
        <v>1</v>
      </c>
      <c r="E4566" s="25" t="str">
        <f>IF(I4566="","",(COUNTIFS($L$4:L4566,L4566)))</f>
        <v/>
      </c>
      <c r="F4566" s="13">
        <f>IF(OR(B4566&lt;&gt;2,C4566&lt;&gt;1,D4566&lt;&gt;1,H4566&lt;&gt;1),0,
COUNTIFS($B$4:B4566,2,$C$4:C4566,1,$D$4:D4566,1,$H$4:H4566,1))</f>
        <v>0</v>
      </c>
      <c r="G4566" s="26" t="str">
        <f>IF(I4566="","",(COUNTIF($E$4:E4566,E4566)))</f>
        <v/>
      </c>
      <c r="H4566" s="1">
        <f>IF(AND(J4566="SAYIM",FİLTRE!$H$5="RAFTA",U4566&lt;&gt;0),1,0)+
IF(AND(J4566="İADE DEPO",FİLTRE!$H$5="İADE DEPO"),1,0)+
IF(FİLTRE!$H$5="TÜMÜ",1,0)+
IF(AND(J4566="FİRMA İADE",FİLTRE!$H$5="FİRMA İADE"),1,0)+
IF(AND(J4566="İMHA",FİLTRE!$H$5="İMHA"),1,0)</f>
        <v>1</v>
      </c>
      <c r="I4566" s="99"/>
      <c r="J4566" s="100"/>
      <c r="K4566" s="100"/>
      <c r="L4566" s="101"/>
      <c r="M4566" s="102"/>
      <c r="N4566" s="101"/>
      <c r="O4566" s="99"/>
      <c r="P4566" s="103"/>
      <c r="Q4566" s="104"/>
      <c r="R4566" s="50"/>
      <c r="S4566" s="105"/>
      <c r="T4566" s="106"/>
      <c r="U4566" s="107"/>
      <c r="V4566" s="108"/>
      <c r="W4566" s="107"/>
      <c r="X4566" s="107"/>
      <c r="AA4566" s="107"/>
      <c r="AB4566" s="110"/>
      <c r="AC4566" s="110"/>
      <c r="AE4566" s="105"/>
      <c r="AF4566" s="105"/>
      <c r="AR4566" s="112"/>
    </row>
    <row r="4567" spans="2:44" x14ac:dyDescent="0.25">
      <c r="B4567" s="1" t="str">
        <f>IF(I4567="","",
(IF(N4567=FİLTRE!$H$6,2,0)+IF(FİLTRE!$H$6="TOPLAM",2,0))
)</f>
        <v/>
      </c>
      <c r="C4567">
        <f>IF(FİLTRE!$M$5="",9,(IF(U4567&gt;=FİLTRE!$M$5,1,0)))</f>
        <v>1</v>
      </c>
      <c r="D4567" s="1">
        <f>IF(FİLTRE!$M$6="",9,(IF('SKT LİSTESİ'!P4567&lt;=FİLTRE!$M$6,1,0)))</f>
        <v>1</v>
      </c>
      <c r="E4567" s="25" t="str">
        <f>IF(I4567="","",(COUNTIFS($L$4:L4567,L4567)))</f>
        <v/>
      </c>
      <c r="F4567" s="13">
        <f>IF(OR(B4567&lt;&gt;2,C4567&lt;&gt;1,D4567&lt;&gt;1,H4567&lt;&gt;1),0,
COUNTIFS($B$4:B4567,2,$C$4:C4567,1,$D$4:D4567,1,$H$4:H4567,1))</f>
        <v>0</v>
      </c>
      <c r="G4567" s="26" t="str">
        <f>IF(I4567="","",(COUNTIF($E$4:E4567,E4567)))</f>
        <v/>
      </c>
      <c r="H4567" s="1">
        <f>IF(AND(J4567="SAYIM",FİLTRE!$H$5="RAFTA",U4567&lt;&gt;0),1,0)+
IF(AND(J4567="İADE DEPO",FİLTRE!$H$5="İADE DEPO"),1,0)+
IF(FİLTRE!$H$5="TÜMÜ",1,0)+
IF(AND(J4567="FİRMA İADE",FİLTRE!$H$5="FİRMA İADE"),1,0)+
IF(AND(J4567="İMHA",FİLTRE!$H$5="İMHA"),1,0)</f>
        <v>1</v>
      </c>
      <c r="I4567" s="99"/>
      <c r="J4567" s="100"/>
      <c r="K4567" s="100"/>
      <c r="L4567" s="101"/>
      <c r="M4567" s="102"/>
      <c r="N4567" s="101"/>
      <c r="O4567" s="99"/>
      <c r="P4567" s="103"/>
      <c r="Q4567" s="104"/>
      <c r="R4567" s="50"/>
      <c r="S4567" s="105"/>
      <c r="T4567" s="106"/>
      <c r="U4567" s="107"/>
      <c r="V4567" s="108"/>
      <c r="W4567" s="107"/>
      <c r="X4567" s="107"/>
      <c r="AA4567" s="107"/>
      <c r="AB4567" s="110"/>
      <c r="AC4567" s="110"/>
      <c r="AE4567" s="105"/>
      <c r="AF4567" s="105"/>
      <c r="AR4567" s="112"/>
    </row>
    <row r="4568" spans="2:44" x14ac:dyDescent="0.25">
      <c r="B4568" s="1" t="str">
        <f>IF(I4568="","",
(IF(N4568=FİLTRE!$H$6,2,0)+IF(FİLTRE!$H$6="TOPLAM",2,0))
)</f>
        <v/>
      </c>
      <c r="C4568">
        <f>IF(FİLTRE!$M$5="",9,(IF(U4568&gt;=FİLTRE!$M$5,1,0)))</f>
        <v>1</v>
      </c>
      <c r="D4568" s="1">
        <f>IF(FİLTRE!$M$6="",9,(IF('SKT LİSTESİ'!P4568&lt;=FİLTRE!$M$6,1,0)))</f>
        <v>1</v>
      </c>
      <c r="E4568" s="25" t="str">
        <f>IF(I4568="","",(COUNTIFS($L$4:L4568,L4568)))</f>
        <v/>
      </c>
      <c r="F4568" s="13">
        <f>IF(OR(B4568&lt;&gt;2,C4568&lt;&gt;1,D4568&lt;&gt;1,H4568&lt;&gt;1),0,
COUNTIFS($B$4:B4568,2,$C$4:C4568,1,$D$4:D4568,1,$H$4:H4568,1))</f>
        <v>0</v>
      </c>
      <c r="G4568" s="26" t="str">
        <f>IF(I4568="","",(COUNTIF($E$4:E4568,E4568)))</f>
        <v/>
      </c>
      <c r="H4568" s="1">
        <f>IF(AND(J4568="SAYIM",FİLTRE!$H$5="RAFTA",U4568&lt;&gt;0),1,0)+
IF(AND(J4568="İADE DEPO",FİLTRE!$H$5="İADE DEPO"),1,0)+
IF(FİLTRE!$H$5="TÜMÜ",1,0)+
IF(AND(J4568="FİRMA İADE",FİLTRE!$H$5="FİRMA İADE"),1,0)+
IF(AND(J4568="İMHA",FİLTRE!$H$5="İMHA"),1,0)</f>
        <v>1</v>
      </c>
      <c r="I4568" s="99"/>
      <c r="J4568" s="100"/>
      <c r="K4568" s="100"/>
      <c r="L4568" s="101"/>
      <c r="M4568" s="102"/>
      <c r="N4568" s="101"/>
      <c r="O4568" s="99"/>
      <c r="P4568" s="103"/>
      <c r="Q4568" s="104"/>
      <c r="R4568" s="50"/>
      <c r="S4568" s="105"/>
      <c r="T4568" s="106"/>
      <c r="U4568" s="107"/>
      <c r="V4568" s="108"/>
      <c r="W4568" s="107"/>
      <c r="X4568" s="107"/>
      <c r="AA4568" s="107"/>
      <c r="AB4568" s="110"/>
      <c r="AC4568" s="110"/>
      <c r="AE4568" s="105"/>
      <c r="AF4568" s="105"/>
      <c r="AR4568" s="112"/>
    </row>
    <row r="4569" spans="2:44" x14ac:dyDescent="0.25">
      <c r="B4569" s="1" t="str">
        <f>IF(I4569="","",
(IF(N4569=FİLTRE!$H$6,2,0)+IF(FİLTRE!$H$6="TOPLAM",2,0))
)</f>
        <v/>
      </c>
      <c r="C4569">
        <f>IF(FİLTRE!$M$5="",9,(IF(U4569&gt;=FİLTRE!$M$5,1,0)))</f>
        <v>1</v>
      </c>
      <c r="D4569" s="1">
        <f>IF(FİLTRE!$M$6="",9,(IF('SKT LİSTESİ'!P4569&lt;=FİLTRE!$M$6,1,0)))</f>
        <v>1</v>
      </c>
      <c r="E4569" s="25" t="str">
        <f>IF(I4569="","",(COUNTIFS($L$4:L4569,L4569)))</f>
        <v/>
      </c>
      <c r="F4569" s="13">
        <f>IF(OR(B4569&lt;&gt;2,C4569&lt;&gt;1,D4569&lt;&gt;1,H4569&lt;&gt;1),0,
COUNTIFS($B$4:B4569,2,$C$4:C4569,1,$D$4:D4569,1,$H$4:H4569,1))</f>
        <v>0</v>
      </c>
      <c r="G4569" s="26" t="str">
        <f>IF(I4569="","",(COUNTIF($E$4:E4569,E4569)))</f>
        <v/>
      </c>
      <c r="H4569" s="1">
        <f>IF(AND(J4569="SAYIM",FİLTRE!$H$5="RAFTA",U4569&lt;&gt;0),1,0)+
IF(AND(J4569="İADE DEPO",FİLTRE!$H$5="İADE DEPO"),1,0)+
IF(FİLTRE!$H$5="TÜMÜ",1,0)+
IF(AND(J4569="FİRMA İADE",FİLTRE!$H$5="FİRMA İADE"),1,0)+
IF(AND(J4569="İMHA",FİLTRE!$H$5="İMHA"),1,0)</f>
        <v>1</v>
      </c>
      <c r="I4569" s="99"/>
      <c r="J4569" s="100"/>
      <c r="K4569" s="100"/>
      <c r="L4569" s="101"/>
      <c r="M4569" s="102"/>
      <c r="N4569" s="101"/>
      <c r="O4569" s="99"/>
      <c r="P4569" s="103"/>
      <c r="Q4569" s="104"/>
      <c r="R4569" s="50"/>
      <c r="S4569" s="105"/>
      <c r="T4569" s="106"/>
      <c r="U4569" s="107"/>
      <c r="V4569" s="108"/>
      <c r="W4569" s="107"/>
      <c r="X4569" s="107"/>
      <c r="AA4569" s="107"/>
      <c r="AB4569" s="110"/>
      <c r="AC4569" s="110"/>
      <c r="AE4569" s="105"/>
      <c r="AF4569" s="105"/>
      <c r="AR4569" s="112"/>
    </row>
    <row r="4570" spans="2:44" x14ac:dyDescent="0.25">
      <c r="B4570" s="1" t="str">
        <f>IF(I4570="","",
(IF(N4570=FİLTRE!$H$6,2,0)+IF(FİLTRE!$H$6="TOPLAM",2,0))
)</f>
        <v/>
      </c>
      <c r="C4570">
        <f>IF(FİLTRE!$M$5="",9,(IF(U4570&gt;=FİLTRE!$M$5,1,0)))</f>
        <v>1</v>
      </c>
      <c r="D4570" s="1">
        <f>IF(FİLTRE!$M$6="",9,(IF('SKT LİSTESİ'!P4570&lt;=FİLTRE!$M$6,1,0)))</f>
        <v>1</v>
      </c>
      <c r="E4570" s="25" t="str">
        <f>IF(I4570="","",(COUNTIFS($L$4:L4570,L4570)))</f>
        <v/>
      </c>
      <c r="F4570" s="13">
        <f>IF(OR(B4570&lt;&gt;2,C4570&lt;&gt;1,D4570&lt;&gt;1,H4570&lt;&gt;1),0,
COUNTIFS($B$4:B4570,2,$C$4:C4570,1,$D$4:D4570,1,$H$4:H4570,1))</f>
        <v>0</v>
      </c>
      <c r="G4570" s="26" t="str">
        <f>IF(I4570="","",(COUNTIF($E$4:E4570,E4570)))</f>
        <v/>
      </c>
      <c r="H4570" s="1">
        <f>IF(AND(J4570="SAYIM",FİLTRE!$H$5="RAFTA",U4570&lt;&gt;0),1,0)+
IF(AND(J4570="İADE DEPO",FİLTRE!$H$5="İADE DEPO"),1,0)+
IF(FİLTRE!$H$5="TÜMÜ",1,0)+
IF(AND(J4570="FİRMA İADE",FİLTRE!$H$5="FİRMA İADE"),1,0)+
IF(AND(J4570="İMHA",FİLTRE!$H$5="İMHA"),1,0)</f>
        <v>1</v>
      </c>
      <c r="I4570" s="99"/>
      <c r="J4570" s="100"/>
      <c r="K4570" s="100"/>
      <c r="L4570" s="101"/>
      <c r="M4570" s="102"/>
      <c r="N4570" s="101"/>
      <c r="O4570" s="99"/>
      <c r="P4570" s="103"/>
      <c r="Q4570" s="104"/>
      <c r="R4570" s="50"/>
      <c r="S4570" s="105"/>
      <c r="T4570" s="106"/>
      <c r="U4570" s="107"/>
      <c r="V4570" s="108"/>
      <c r="W4570" s="107"/>
      <c r="X4570" s="107"/>
      <c r="AA4570" s="107"/>
      <c r="AB4570" s="110"/>
      <c r="AC4570" s="110"/>
      <c r="AE4570" s="105"/>
      <c r="AF4570" s="105"/>
      <c r="AR4570" s="112"/>
    </row>
    <row r="4571" spans="2:44" x14ac:dyDescent="0.25">
      <c r="B4571" s="1" t="str">
        <f>IF(I4571="","",
(IF(N4571=FİLTRE!$H$6,2,0)+IF(FİLTRE!$H$6="TOPLAM",2,0))
)</f>
        <v/>
      </c>
      <c r="C4571">
        <f>IF(FİLTRE!$M$5="",9,(IF(U4571&gt;=FİLTRE!$M$5,1,0)))</f>
        <v>1</v>
      </c>
      <c r="D4571" s="1">
        <f>IF(FİLTRE!$M$6="",9,(IF('SKT LİSTESİ'!P4571&lt;=FİLTRE!$M$6,1,0)))</f>
        <v>1</v>
      </c>
      <c r="E4571" s="25" t="str">
        <f>IF(I4571="","",(COUNTIFS($L$4:L4571,L4571)))</f>
        <v/>
      </c>
      <c r="F4571" s="13">
        <f>IF(OR(B4571&lt;&gt;2,C4571&lt;&gt;1,D4571&lt;&gt;1,H4571&lt;&gt;1),0,
COUNTIFS($B$4:B4571,2,$C$4:C4571,1,$D$4:D4571,1,$H$4:H4571,1))</f>
        <v>0</v>
      </c>
      <c r="G4571" s="26" t="str">
        <f>IF(I4571="","",(COUNTIF($E$4:E4571,E4571)))</f>
        <v/>
      </c>
      <c r="H4571" s="1">
        <f>IF(AND(J4571="SAYIM",FİLTRE!$H$5="RAFTA",U4571&lt;&gt;0),1,0)+
IF(AND(J4571="İADE DEPO",FİLTRE!$H$5="İADE DEPO"),1,0)+
IF(FİLTRE!$H$5="TÜMÜ",1,0)+
IF(AND(J4571="FİRMA İADE",FİLTRE!$H$5="FİRMA İADE"),1,0)+
IF(AND(J4571="İMHA",FİLTRE!$H$5="İMHA"),1,0)</f>
        <v>1</v>
      </c>
      <c r="I4571" s="99"/>
      <c r="J4571" s="100"/>
      <c r="K4571" s="100"/>
      <c r="L4571" s="101"/>
      <c r="M4571" s="102"/>
      <c r="N4571" s="101"/>
      <c r="O4571" s="99"/>
      <c r="P4571" s="103"/>
      <c r="Q4571" s="104"/>
      <c r="R4571" s="50"/>
      <c r="S4571" s="105"/>
      <c r="T4571" s="106"/>
      <c r="U4571" s="107"/>
      <c r="V4571" s="108"/>
      <c r="W4571" s="107"/>
      <c r="X4571" s="107"/>
      <c r="AA4571" s="107"/>
      <c r="AB4571" s="110"/>
      <c r="AC4571" s="110"/>
      <c r="AE4571" s="105"/>
      <c r="AF4571" s="105"/>
      <c r="AR4571" s="112"/>
    </row>
    <row r="4572" spans="2:44" x14ac:dyDescent="0.25">
      <c r="B4572" s="1" t="str">
        <f>IF(I4572="","",
(IF(N4572=FİLTRE!$H$6,2,0)+IF(FİLTRE!$H$6="TOPLAM",2,0))
)</f>
        <v/>
      </c>
      <c r="C4572">
        <f>IF(FİLTRE!$M$5="",9,(IF(U4572&gt;=FİLTRE!$M$5,1,0)))</f>
        <v>1</v>
      </c>
      <c r="D4572" s="1">
        <f>IF(FİLTRE!$M$6="",9,(IF('SKT LİSTESİ'!P4572&lt;=FİLTRE!$M$6,1,0)))</f>
        <v>1</v>
      </c>
      <c r="E4572" s="25" t="str">
        <f>IF(I4572="","",(COUNTIFS($L$4:L4572,L4572)))</f>
        <v/>
      </c>
      <c r="F4572" s="13">
        <f>IF(OR(B4572&lt;&gt;2,C4572&lt;&gt;1,D4572&lt;&gt;1,H4572&lt;&gt;1),0,
COUNTIFS($B$4:B4572,2,$C$4:C4572,1,$D$4:D4572,1,$H$4:H4572,1))</f>
        <v>0</v>
      </c>
      <c r="G4572" s="26" t="str">
        <f>IF(I4572="","",(COUNTIF($E$4:E4572,E4572)))</f>
        <v/>
      </c>
      <c r="H4572" s="1">
        <f>IF(AND(J4572="SAYIM",FİLTRE!$H$5="RAFTA",U4572&lt;&gt;0),1,0)+
IF(AND(J4572="İADE DEPO",FİLTRE!$H$5="İADE DEPO"),1,0)+
IF(FİLTRE!$H$5="TÜMÜ",1,0)+
IF(AND(J4572="FİRMA İADE",FİLTRE!$H$5="FİRMA İADE"),1,0)+
IF(AND(J4572="İMHA",FİLTRE!$H$5="İMHA"),1,0)</f>
        <v>1</v>
      </c>
      <c r="I4572" s="99"/>
      <c r="J4572" s="100"/>
      <c r="K4572" s="100"/>
      <c r="L4572" s="101"/>
      <c r="M4572" s="102"/>
      <c r="N4572" s="101"/>
      <c r="O4572" s="99"/>
      <c r="P4572" s="103"/>
      <c r="Q4572" s="104"/>
      <c r="R4572" s="50"/>
      <c r="S4572" s="105"/>
      <c r="T4572" s="106"/>
      <c r="U4572" s="107"/>
      <c r="V4572" s="108"/>
      <c r="W4572" s="107"/>
      <c r="X4572" s="107"/>
      <c r="AA4572" s="107"/>
      <c r="AB4572" s="110"/>
      <c r="AC4572" s="110"/>
      <c r="AE4572" s="105"/>
      <c r="AF4572" s="105"/>
      <c r="AR4572" s="112"/>
    </row>
    <row r="4573" spans="2:44" x14ac:dyDescent="0.25">
      <c r="B4573" s="1" t="str">
        <f>IF(I4573="","",
(IF(N4573=FİLTRE!$H$6,2,0)+IF(FİLTRE!$H$6="TOPLAM",2,0))
)</f>
        <v/>
      </c>
      <c r="C4573">
        <f>IF(FİLTRE!$M$5="",9,(IF(U4573&gt;=FİLTRE!$M$5,1,0)))</f>
        <v>1</v>
      </c>
      <c r="D4573" s="1">
        <f>IF(FİLTRE!$M$6="",9,(IF('SKT LİSTESİ'!P4573&lt;=FİLTRE!$M$6,1,0)))</f>
        <v>1</v>
      </c>
      <c r="E4573" s="25" t="str">
        <f>IF(I4573="","",(COUNTIFS($L$4:L4573,L4573)))</f>
        <v/>
      </c>
      <c r="F4573" s="13">
        <f>IF(OR(B4573&lt;&gt;2,C4573&lt;&gt;1,D4573&lt;&gt;1,H4573&lt;&gt;1),0,
COUNTIFS($B$4:B4573,2,$C$4:C4573,1,$D$4:D4573,1,$H$4:H4573,1))</f>
        <v>0</v>
      </c>
      <c r="G4573" s="26" t="str">
        <f>IF(I4573="","",(COUNTIF($E$4:E4573,E4573)))</f>
        <v/>
      </c>
      <c r="H4573" s="1">
        <f>IF(AND(J4573="SAYIM",FİLTRE!$H$5="RAFTA",U4573&lt;&gt;0),1,0)+
IF(AND(J4573="İADE DEPO",FİLTRE!$H$5="İADE DEPO"),1,0)+
IF(FİLTRE!$H$5="TÜMÜ",1,0)+
IF(AND(J4573="FİRMA İADE",FİLTRE!$H$5="FİRMA İADE"),1,0)+
IF(AND(J4573="İMHA",FİLTRE!$H$5="İMHA"),1,0)</f>
        <v>1</v>
      </c>
      <c r="I4573" s="99"/>
      <c r="J4573" s="100"/>
      <c r="K4573" s="100"/>
      <c r="L4573" s="101"/>
      <c r="M4573" s="102"/>
      <c r="N4573" s="101"/>
      <c r="O4573" s="99"/>
      <c r="P4573" s="103"/>
      <c r="Q4573" s="104"/>
      <c r="R4573" s="50"/>
      <c r="S4573" s="105"/>
      <c r="T4573" s="106"/>
      <c r="U4573" s="107"/>
      <c r="V4573" s="108"/>
      <c r="W4573" s="107"/>
      <c r="X4573" s="107"/>
      <c r="AA4573" s="107"/>
      <c r="AB4573" s="110"/>
      <c r="AC4573" s="110"/>
      <c r="AE4573" s="105"/>
      <c r="AF4573" s="105"/>
      <c r="AR4573" s="112"/>
    </row>
    <row r="4574" spans="2:44" x14ac:dyDescent="0.25">
      <c r="B4574" s="1" t="str">
        <f>IF(I4574="","",
(IF(N4574=FİLTRE!$H$6,2,0)+IF(FİLTRE!$H$6="TOPLAM",2,0))
)</f>
        <v/>
      </c>
      <c r="C4574">
        <f>IF(FİLTRE!$M$5="",9,(IF(U4574&gt;=FİLTRE!$M$5,1,0)))</f>
        <v>1</v>
      </c>
      <c r="D4574" s="1">
        <f>IF(FİLTRE!$M$6="",9,(IF('SKT LİSTESİ'!P4574&lt;=FİLTRE!$M$6,1,0)))</f>
        <v>1</v>
      </c>
      <c r="E4574" s="25" t="str">
        <f>IF(I4574="","",(COUNTIFS($L$4:L4574,L4574)))</f>
        <v/>
      </c>
      <c r="F4574" s="13">
        <f>IF(OR(B4574&lt;&gt;2,C4574&lt;&gt;1,D4574&lt;&gt;1,H4574&lt;&gt;1),0,
COUNTIFS($B$4:B4574,2,$C$4:C4574,1,$D$4:D4574,1,$H$4:H4574,1))</f>
        <v>0</v>
      </c>
      <c r="G4574" s="26" t="str">
        <f>IF(I4574="","",(COUNTIF($E$4:E4574,E4574)))</f>
        <v/>
      </c>
      <c r="H4574" s="1">
        <f>IF(AND(J4574="SAYIM",FİLTRE!$H$5="RAFTA",U4574&lt;&gt;0),1,0)+
IF(AND(J4574="İADE DEPO",FİLTRE!$H$5="İADE DEPO"),1,0)+
IF(FİLTRE!$H$5="TÜMÜ",1,0)+
IF(AND(J4574="FİRMA İADE",FİLTRE!$H$5="FİRMA İADE"),1,0)+
IF(AND(J4574="İMHA",FİLTRE!$H$5="İMHA"),1,0)</f>
        <v>1</v>
      </c>
      <c r="I4574" s="99"/>
      <c r="J4574" s="100"/>
      <c r="K4574" s="100"/>
      <c r="L4574" s="101"/>
      <c r="M4574" s="102"/>
      <c r="N4574" s="101"/>
      <c r="O4574" s="99"/>
      <c r="P4574" s="103"/>
      <c r="Q4574" s="104"/>
      <c r="R4574" s="50"/>
      <c r="S4574" s="105"/>
      <c r="T4574" s="106"/>
      <c r="U4574" s="107"/>
      <c r="V4574" s="108"/>
      <c r="W4574" s="107"/>
      <c r="X4574" s="107"/>
      <c r="AA4574" s="107"/>
      <c r="AB4574" s="110"/>
      <c r="AC4574" s="110"/>
      <c r="AE4574" s="105"/>
      <c r="AF4574" s="105"/>
      <c r="AR4574" s="112"/>
    </row>
    <row r="4575" spans="2:44" x14ac:dyDescent="0.25">
      <c r="B4575" s="1" t="str">
        <f>IF(I4575="","",
(IF(N4575=FİLTRE!$H$6,2,0)+IF(FİLTRE!$H$6="TOPLAM",2,0))
)</f>
        <v/>
      </c>
      <c r="C4575">
        <f>IF(FİLTRE!$M$5="",9,(IF(U4575&gt;=FİLTRE!$M$5,1,0)))</f>
        <v>1</v>
      </c>
      <c r="D4575" s="1">
        <f>IF(FİLTRE!$M$6="",9,(IF('SKT LİSTESİ'!P4575&lt;=FİLTRE!$M$6,1,0)))</f>
        <v>1</v>
      </c>
      <c r="E4575" s="25" t="str">
        <f>IF(I4575="","",(COUNTIFS($L$4:L4575,L4575)))</f>
        <v/>
      </c>
      <c r="F4575" s="13">
        <f>IF(OR(B4575&lt;&gt;2,C4575&lt;&gt;1,D4575&lt;&gt;1,H4575&lt;&gt;1),0,
COUNTIFS($B$4:B4575,2,$C$4:C4575,1,$D$4:D4575,1,$H$4:H4575,1))</f>
        <v>0</v>
      </c>
      <c r="G4575" s="26" t="str">
        <f>IF(I4575="","",(COUNTIF($E$4:E4575,E4575)))</f>
        <v/>
      </c>
      <c r="H4575" s="1">
        <f>IF(AND(J4575="SAYIM",FİLTRE!$H$5="RAFTA",U4575&lt;&gt;0),1,0)+
IF(AND(J4575="İADE DEPO",FİLTRE!$H$5="İADE DEPO"),1,0)+
IF(FİLTRE!$H$5="TÜMÜ",1,0)+
IF(AND(J4575="FİRMA İADE",FİLTRE!$H$5="FİRMA İADE"),1,0)+
IF(AND(J4575="İMHA",FİLTRE!$H$5="İMHA"),1,0)</f>
        <v>1</v>
      </c>
      <c r="I4575" s="99"/>
      <c r="J4575" s="100"/>
      <c r="K4575" s="100"/>
      <c r="L4575" s="101"/>
      <c r="M4575" s="102"/>
      <c r="N4575" s="101"/>
      <c r="O4575" s="99"/>
      <c r="P4575" s="103"/>
      <c r="Q4575" s="104"/>
      <c r="R4575" s="50"/>
      <c r="S4575" s="105"/>
      <c r="T4575" s="106"/>
      <c r="U4575" s="107"/>
      <c r="V4575" s="108"/>
      <c r="W4575" s="107"/>
      <c r="X4575" s="107"/>
      <c r="AA4575" s="107"/>
      <c r="AB4575" s="110"/>
      <c r="AC4575" s="110"/>
      <c r="AE4575" s="105"/>
      <c r="AF4575" s="105"/>
      <c r="AR4575" s="112"/>
    </row>
    <row r="4576" spans="2:44" x14ac:dyDescent="0.25">
      <c r="B4576" s="1" t="str">
        <f>IF(I4576="","",
(IF(N4576=FİLTRE!$H$6,2,0)+IF(FİLTRE!$H$6="TOPLAM",2,0))
)</f>
        <v/>
      </c>
      <c r="C4576">
        <f>IF(FİLTRE!$M$5="",9,(IF(U4576&gt;=FİLTRE!$M$5,1,0)))</f>
        <v>1</v>
      </c>
      <c r="D4576" s="1">
        <f>IF(FİLTRE!$M$6="",9,(IF('SKT LİSTESİ'!P4576&lt;=FİLTRE!$M$6,1,0)))</f>
        <v>1</v>
      </c>
      <c r="E4576" s="25" t="str">
        <f>IF(I4576="","",(COUNTIFS($L$4:L4576,L4576)))</f>
        <v/>
      </c>
      <c r="F4576" s="13">
        <f>IF(OR(B4576&lt;&gt;2,C4576&lt;&gt;1,D4576&lt;&gt;1,H4576&lt;&gt;1),0,
COUNTIFS($B$4:B4576,2,$C$4:C4576,1,$D$4:D4576,1,$H$4:H4576,1))</f>
        <v>0</v>
      </c>
      <c r="G4576" s="26" t="str">
        <f>IF(I4576="","",(COUNTIF($E$4:E4576,E4576)))</f>
        <v/>
      </c>
      <c r="H4576" s="1">
        <f>IF(AND(J4576="SAYIM",FİLTRE!$H$5="RAFTA",U4576&lt;&gt;0),1,0)+
IF(AND(J4576="İADE DEPO",FİLTRE!$H$5="İADE DEPO"),1,0)+
IF(FİLTRE!$H$5="TÜMÜ",1,0)+
IF(AND(J4576="FİRMA İADE",FİLTRE!$H$5="FİRMA İADE"),1,0)+
IF(AND(J4576="İMHA",FİLTRE!$H$5="İMHA"),1,0)</f>
        <v>1</v>
      </c>
      <c r="I4576" s="99"/>
      <c r="J4576" s="100"/>
      <c r="K4576" s="100"/>
      <c r="L4576" s="101"/>
      <c r="M4576" s="102"/>
      <c r="N4576" s="101"/>
      <c r="O4576" s="99"/>
      <c r="P4576" s="103"/>
      <c r="Q4576" s="104"/>
      <c r="R4576" s="50"/>
      <c r="S4576" s="105"/>
      <c r="T4576" s="106"/>
      <c r="U4576" s="107"/>
      <c r="V4576" s="108"/>
      <c r="W4576" s="107"/>
      <c r="X4576" s="107"/>
      <c r="AA4576" s="107"/>
      <c r="AB4576" s="110"/>
      <c r="AC4576" s="110"/>
      <c r="AE4576" s="105"/>
      <c r="AF4576" s="105"/>
      <c r="AR4576" s="112"/>
    </row>
    <row r="4577" spans="2:44" x14ac:dyDescent="0.25">
      <c r="B4577" s="1" t="str">
        <f>IF(I4577="","",
(IF(N4577=FİLTRE!$H$6,2,0)+IF(FİLTRE!$H$6="TOPLAM",2,0))
)</f>
        <v/>
      </c>
      <c r="C4577">
        <f>IF(FİLTRE!$M$5="",9,(IF(U4577&gt;=FİLTRE!$M$5,1,0)))</f>
        <v>1</v>
      </c>
      <c r="D4577" s="1">
        <f>IF(FİLTRE!$M$6="",9,(IF('SKT LİSTESİ'!P4577&lt;=FİLTRE!$M$6,1,0)))</f>
        <v>1</v>
      </c>
      <c r="E4577" s="25" t="str">
        <f>IF(I4577="","",(COUNTIFS($L$4:L4577,L4577)))</f>
        <v/>
      </c>
      <c r="F4577" s="13">
        <f>IF(OR(B4577&lt;&gt;2,C4577&lt;&gt;1,D4577&lt;&gt;1,H4577&lt;&gt;1),0,
COUNTIFS($B$4:B4577,2,$C$4:C4577,1,$D$4:D4577,1,$H$4:H4577,1))</f>
        <v>0</v>
      </c>
      <c r="G4577" s="26" t="str">
        <f>IF(I4577="","",(COUNTIF($E$4:E4577,E4577)))</f>
        <v/>
      </c>
      <c r="H4577" s="1">
        <f>IF(AND(J4577="SAYIM",FİLTRE!$H$5="RAFTA",U4577&lt;&gt;0),1,0)+
IF(AND(J4577="İADE DEPO",FİLTRE!$H$5="İADE DEPO"),1,0)+
IF(FİLTRE!$H$5="TÜMÜ",1,0)+
IF(AND(J4577="FİRMA İADE",FİLTRE!$H$5="FİRMA İADE"),1,0)+
IF(AND(J4577="İMHA",FİLTRE!$H$5="İMHA"),1,0)</f>
        <v>1</v>
      </c>
      <c r="I4577" s="99"/>
      <c r="J4577" s="100"/>
      <c r="K4577" s="100"/>
      <c r="L4577" s="101"/>
      <c r="M4577" s="102"/>
      <c r="N4577" s="101"/>
      <c r="O4577" s="99"/>
      <c r="P4577" s="103"/>
      <c r="Q4577" s="104"/>
      <c r="R4577" s="50"/>
      <c r="S4577" s="105"/>
      <c r="T4577" s="106"/>
      <c r="U4577" s="107"/>
      <c r="V4577" s="108"/>
      <c r="W4577" s="107"/>
      <c r="X4577" s="107"/>
      <c r="AA4577" s="107"/>
      <c r="AB4577" s="110"/>
      <c r="AC4577" s="110"/>
      <c r="AE4577" s="105"/>
      <c r="AF4577" s="105"/>
      <c r="AR4577" s="112"/>
    </row>
    <row r="4578" spans="2:44" x14ac:dyDescent="0.25">
      <c r="B4578" s="1" t="str">
        <f>IF(I4578="","",
(IF(N4578=FİLTRE!$H$6,2,0)+IF(FİLTRE!$H$6="TOPLAM",2,0))
)</f>
        <v/>
      </c>
      <c r="C4578">
        <f>IF(FİLTRE!$M$5="",9,(IF(U4578&gt;=FİLTRE!$M$5,1,0)))</f>
        <v>1</v>
      </c>
      <c r="D4578" s="1">
        <f>IF(FİLTRE!$M$6="",9,(IF('SKT LİSTESİ'!P4578&lt;=FİLTRE!$M$6,1,0)))</f>
        <v>1</v>
      </c>
      <c r="E4578" s="25" t="str">
        <f>IF(I4578="","",(COUNTIFS($L$4:L4578,L4578)))</f>
        <v/>
      </c>
      <c r="F4578" s="13">
        <f>IF(OR(B4578&lt;&gt;2,C4578&lt;&gt;1,D4578&lt;&gt;1,H4578&lt;&gt;1),0,
COUNTIFS($B$4:B4578,2,$C$4:C4578,1,$D$4:D4578,1,$H$4:H4578,1))</f>
        <v>0</v>
      </c>
      <c r="G4578" s="26" t="str">
        <f>IF(I4578="","",(COUNTIF($E$4:E4578,E4578)))</f>
        <v/>
      </c>
      <c r="H4578" s="1">
        <f>IF(AND(J4578="SAYIM",FİLTRE!$H$5="RAFTA",U4578&lt;&gt;0),1,0)+
IF(AND(J4578="İADE DEPO",FİLTRE!$H$5="İADE DEPO"),1,0)+
IF(FİLTRE!$H$5="TÜMÜ",1,0)+
IF(AND(J4578="FİRMA İADE",FİLTRE!$H$5="FİRMA İADE"),1,0)+
IF(AND(J4578="İMHA",FİLTRE!$H$5="İMHA"),1,0)</f>
        <v>1</v>
      </c>
      <c r="I4578" s="99"/>
      <c r="J4578" s="100"/>
      <c r="K4578" s="100"/>
      <c r="L4578" s="101"/>
      <c r="M4578" s="102"/>
      <c r="N4578" s="101"/>
      <c r="O4578" s="99"/>
      <c r="P4578" s="103"/>
      <c r="Q4578" s="104"/>
      <c r="R4578" s="50"/>
      <c r="S4578" s="105"/>
      <c r="T4578" s="106"/>
      <c r="U4578" s="107"/>
      <c r="V4578" s="108"/>
      <c r="W4578" s="107"/>
      <c r="X4578" s="107"/>
      <c r="AA4578" s="107"/>
      <c r="AB4578" s="110"/>
      <c r="AC4578" s="110"/>
      <c r="AE4578" s="105"/>
      <c r="AF4578" s="105"/>
      <c r="AR4578" s="112"/>
    </row>
    <row r="4579" spans="2:44" x14ac:dyDescent="0.25">
      <c r="B4579" s="1" t="str">
        <f>IF(I4579="","",
(IF(N4579=FİLTRE!$H$6,2,0)+IF(FİLTRE!$H$6="TOPLAM",2,0))
)</f>
        <v/>
      </c>
      <c r="C4579">
        <f>IF(FİLTRE!$M$5="",9,(IF(U4579&gt;=FİLTRE!$M$5,1,0)))</f>
        <v>1</v>
      </c>
      <c r="D4579" s="1">
        <f>IF(FİLTRE!$M$6="",9,(IF('SKT LİSTESİ'!P4579&lt;=FİLTRE!$M$6,1,0)))</f>
        <v>1</v>
      </c>
      <c r="E4579" s="25" t="str">
        <f>IF(I4579="","",(COUNTIFS($L$4:L4579,L4579)))</f>
        <v/>
      </c>
      <c r="F4579" s="13">
        <f>IF(OR(B4579&lt;&gt;2,C4579&lt;&gt;1,D4579&lt;&gt;1,H4579&lt;&gt;1),0,
COUNTIFS($B$4:B4579,2,$C$4:C4579,1,$D$4:D4579,1,$H$4:H4579,1))</f>
        <v>0</v>
      </c>
      <c r="G4579" s="26" t="str">
        <f>IF(I4579="","",(COUNTIF($E$4:E4579,E4579)))</f>
        <v/>
      </c>
      <c r="H4579" s="1">
        <f>IF(AND(J4579="SAYIM",FİLTRE!$H$5="RAFTA",U4579&lt;&gt;0),1,0)+
IF(AND(J4579="İADE DEPO",FİLTRE!$H$5="İADE DEPO"),1,0)+
IF(FİLTRE!$H$5="TÜMÜ",1,0)+
IF(AND(J4579="FİRMA İADE",FİLTRE!$H$5="FİRMA İADE"),1,0)+
IF(AND(J4579="İMHA",FİLTRE!$H$5="İMHA"),1,0)</f>
        <v>1</v>
      </c>
      <c r="I4579" s="99"/>
      <c r="J4579" s="100"/>
      <c r="K4579" s="100"/>
      <c r="L4579" s="101"/>
      <c r="M4579" s="102"/>
      <c r="N4579" s="101"/>
      <c r="O4579" s="99"/>
      <c r="P4579" s="103"/>
      <c r="Q4579" s="104"/>
      <c r="R4579" s="50"/>
      <c r="S4579" s="105"/>
      <c r="T4579" s="106"/>
      <c r="U4579" s="107"/>
      <c r="V4579" s="108"/>
      <c r="W4579" s="107"/>
      <c r="X4579" s="107"/>
      <c r="AA4579" s="107"/>
      <c r="AB4579" s="110"/>
      <c r="AC4579" s="110"/>
      <c r="AE4579" s="105"/>
      <c r="AF4579" s="105"/>
      <c r="AR4579" s="112"/>
    </row>
    <row r="4580" spans="2:44" x14ac:dyDescent="0.25">
      <c r="B4580" s="1" t="str">
        <f>IF(I4580="","",
(IF(N4580=FİLTRE!$H$6,2,0)+IF(FİLTRE!$H$6="TOPLAM",2,0))
)</f>
        <v/>
      </c>
      <c r="C4580">
        <f>IF(FİLTRE!$M$5="",9,(IF(U4580&gt;=FİLTRE!$M$5,1,0)))</f>
        <v>1</v>
      </c>
      <c r="D4580" s="1">
        <f>IF(FİLTRE!$M$6="",9,(IF('SKT LİSTESİ'!P4580&lt;=FİLTRE!$M$6,1,0)))</f>
        <v>1</v>
      </c>
      <c r="E4580" s="25" t="str">
        <f>IF(I4580="","",(COUNTIFS($L$4:L4580,L4580)))</f>
        <v/>
      </c>
      <c r="F4580" s="13">
        <f>IF(OR(B4580&lt;&gt;2,C4580&lt;&gt;1,D4580&lt;&gt;1,H4580&lt;&gt;1),0,
COUNTIFS($B$4:B4580,2,$C$4:C4580,1,$D$4:D4580,1,$H$4:H4580,1))</f>
        <v>0</v>
      </c>
      <c r="G4580" s="26" t="str">
        <f>IF(I4580="","",(COUNTIF($E$4:E4580,E4580)))</f>
        <v/>
      </c>
      <c r="H4580" s="1">
        <f>IF(AND(J4580="SAYIM",FİLTRE!$H$5="RAFTA",U4580&lt;&gt;0),1,0)+
IF(AND(J4580="İADE DEPO",FİLTRE!$H$5="İADE DEPO"),1,0)+
IF(FİLTRE!$H$5="TÜMÜ",1,0)+
IF(AND(J4580="FİRMA İADE",FİLTRE!$H$5="FİRMA İADE"),1,0)+
IF(AND(J4580="İMHA",FİLTRE!$H$5="İMHA"),1,0)</f>
        <v>1</v>
      </c>
      <c r="I4580" s="99"/>
      <c r="J4580" s="100"/>
      <c r="K4580" s="100"/>
      <c r="L4580" s="101"/>
      <c r="M4580" s="102"/>
      <c r="N4580" s="101"/>
      <c r="O4580" s="99"/>
      <c r="P4580" s="103"/>
      <c r="Q4580" s="104"/>
      <c r="R4580" s="50"/>
      <c r="S4580" s="105"/>
      <c r="T4580" s="106"/>
      <c r="U4580" s="107"/>
      <c r="V4580" s="108"/>
      <c r="W4580" s="107"/>
      <c r="X4580" s="107"/>
      <c r="AA4580" s="107"/>
      <c r="AB4580" s="110"/>
      <c r="AC4580" s="110"/>
      <c r="AE4580" s="105"/>
      <c r="AF4580" s="105"/>
      <c r="AR4580" s="112"/>
    </row>
    <row r="4581" spans="2:44" x14ac:dyDescent="0.25">
      <c r="B4581" s="1" t="str">
        <f>IF(I4581="","",
(IF(N4581=FİLTRE!$H$6,2,0)+IF(FİLTRE!$H$6="TOPLAM",2,0))
)</f>
        <v/>
      </c>
      <c r="C4581">
        <f>IF(FİLTRE!$M$5="",9,(IF(U4581&gt;=FİLTRE!$M$5,1,0)))</f>
        <v>1</v>
      </c>
      <c r="D4581" s="1">
        <f>IF(FİLTRE!$M$6="",9,(IF('SKT LİSTESİ'!P4581&lt;=FİLTRE!$M$6,1,0)))</f>
        <v>1</v>
      </c>
      <c r="E4581" s="25" t="str">
        <f>IF(I4581="","",(COUNTIFS($L$4:L4581,L4581)))</f>
        <v/>
      </c>
      <c r="F4581" s="13">
        <f>IF(OR(B4581&lt;&gt;2,C4581&lt;&gt;1,D4581&lt;&gt;1,H4581&lt;&gt;1),0,
COUNTIFS($B$4:B4581,2,$C$4:C4581,1,$D$4:D4581,1,$H$4:H4581,1))</f>
        <v>0</v>
      </c>
      <c r="G4581" s="26" t="str">
        <f>IF(I4581="","",(COUNTIF($E$4:E4581,E4581)))</f>
        <v/>
      </c>
      <c r="H4581" s="1">
        <f>IF(AND(J4581="SAYIM",FİLTRE!$H$5="RAFTA",U4581&lt;&gt;0),1,0)+
IF(AND(J4581="İADE DEPO",FİLTRE!$H$5="İADE DEPO"),1,0)+
IF(FİLTRE!$H$5="TÜMÜ",1,0)+
IF(AND(J4581="FİRMA İADE",FİLTRE!$H$5="FİRMA İADE"),1,0)+
IF(AND(J4581="İMHA",FİLTRE!$H$5="İMHA"),1,0)</f>
        <v>1</v>
      </c>
      <c r="I4581" s="99"/>
      <c r="J4581" s="100"/>
      <c r="K4581" s="100"/>
      <c r="L4581" s="101"/>
      <c r="M4581" s="102"/>
      <c r="N4581" s="101"/>
      <c r="O4581" s="99"/>
      <c r="P4581" s="103"/>
      <c r="Q4581" s="104"/>
      <c r="R4581" s="50"/>
      <c r="S4581" s="105"/>
      <c r="T4581" s="106"/>
      <c r="U4581" s="107"/>
      <c r="V4581" s="108"/>
      <c r="W4581" s="107"/>
      <c r="X4581" s="107"/>
      <c r="AA4581" s="107"/>
      <c r="AB4581" s="110"/>
      <c r="AC4581" s="110"/>
      <c r="AE4581" s="105"/>
      <c r="AF4581" s="105"/>
      <c r="AR4581" s="112"/>
    </row>
    <row r="4582" spans="2:44" x14ac:dyDescent="0.25">
      <c r="B4582" s="1" t="str">
        <f>IF(I4582="","",
(IF(N4582=FİLTRE!$H$6,2,0)+IF(FİLTRE!$H$6="TOPLAM",2,0))
)</f>
        <v/>
      </c>
      <c r="C4582">
        <f>IF(FİLTRE!$M$5="",9,(IF(U4582&gt;=FİLTRE!$M$5,1,0)))</f>
        <v>1</v>
      </c>
      <c r="D4582" s="1">
        <f>IF(FİLTRE!$M$6="",9,(IF('SKT LİSTESİ'!P4582&lt;=FİLTRE!$M$6,1,0)))</f>
        <v>1</v>
      </c>
      <c r="E4582" s="25" t="str">
        <f>IF(I4582="","",(COUNTIFS($L$4:L4582,L4582)))</f>
        <v/>
      </c>
      <c r="F4582" s="13">
        <f>IF(OR(B4582&lt;&gt;2,C4582&lt;&gt;1,D4582&lt;&gt;1,H4582&lt;&gt;1),0,
COUNTIFS($B$4:B4582,2,$C$4:C4582,1,$D$4:D4582,1,$H$4:H4582,1))</f>
        <v>0</v>
      </c>
      <c r="G4582" s="26" t="str">
        <f>IF(I4582="","",(COUNTIF($E$4:E4582,E4582)))</f>
        <v/>
      </c>
      <c r="H4582" s="1">
        <f>IF(AND(J4582="SAYIM",FİLTRE!$H$5="RAFTA",U4582&lt;&gt;0),1,0)+
IF(AND(J4582="İADE DEPO",FİLTRE!$H$5="İADE DEPO"),1,0)+
IF(FİLTRE!$H$5="TÜMÜ",1,0)+
IF(AND(J4582="FİRMA İADE",FİLTRE!$H$5="FİRMA İADE"),1,0)+
IF(AND(J4582="İMHA",FİLTRE!$H$5="İMHA"),1,0)</f>
        <v>1</v>
      </c>
      <c r="I4582" s="99"/>
      <c r="J4582" s="100"/>
      <c r="K4582" s="100"/>
      <c r="L4582" s="101"/>
      <c r="M4582" s="102"/>
      <c r="N4582" s="101"/>
      <c r="O4582" s="99"/>
      <c r="P4582" s="103"/>
      <c r="Q4582" s="104"/>
      <c r="R4582" s="50"/>
      <c r="S4582" s="105"/>
      <c r="T4582" s="106"/>
      <c r="U4582" s="107"/>
      <c r="V4582" s="108"/>
      <c r="W4582" s="107"/>
      <c r="X4582" s="107"/>
      <c r="AA4582" s="107"/>
      <c r="AB4582" s="110"/>
      <c r="AC4582" s="110"/>
      <c r="AE4582" s="105"/>
      <c r="AF4582" s="105"/>
      <c r="AR4582" s="112"/>
    </row>
    <row r="4583" spans="2:44" x14ac:dyDescent="0.25">
      <c r="B4583" s="1" t="str">
        <f>IF(I4583="","",
(IF(N4583=FİLTRE!$H$6,2,0)+IF(FİLTRE!$H$6="TOPLAM",2,0))
)</f>
        <v/>
      </c>
      <c r="C4583">
        <f>IF(FİLTRE!$M$5="",9,(IF(U4583&gt;=FİLTRE!$M$5,1,0)))</f>
        <v>1</v>
      </c>
      <c r="D4583" s="1">
        <f>IF(FİLTRE!$M$6="",9,(IF('SKT LİSTESİ'!P4583&lt;=FİLTRE!$M$6,1,0)))</f>
        <v>1</v>
      </c>
      <c r="E4583" s="25" t="str">
        <f>IF(I4583="","",(COUNTIFS($L$4:L4583,L4583)))</f>
        <v/>
      </c>
      <c r="F4583" s="13">
        <f>IF(OR(B4583&lt;&gt;2,C4583&lt;&gt;1,D4583&lt;&gt;1,H4583&lt;&gt;1),0,
COUNTIFS($B$4:B4583,2,$C$4:C4583,1,$D$4:D4583,1,$H$4:H4583,1))</f>
        <v>0</v>
      </c>
      <c r="G4583" s="26" t="str">
        <f>IF(I4583="","",(COUNTIF($E$4:E4583,E4583)))</f>
        <v/>
      </c>
      <c r="H4583" s="1">
        <f>IF(AND(J4583="SAYIM",FİLTRE!$H$5="RAFTA",U4583&lt;&gt;0),1,0)+
IF(AND(J4583="İADE DEPO",FİLTRE!$H$5="İADE DEPO"),1,0)+
IF(FİLTRE!$H$5="TÜMÜ",1,0)+
IF(AND(J4583="FİRMA İADE",FİLTRE!$H$5="FİRMA İADE"),1,0)+
IF(AND(J4583="İMHA",FİLTRE!$H$5="İMHA"),1,0)</f>
        <v>1</v>
      </c>
      <c r="I4583" s="99"/>
      <c r="J4583" s="100"/>
      <c r="K4583" s="100"/>
      <c r="L4583" s="101"/>
      <c r="M4583" s="102"/>
      <c r="N4583" s="101"/>
      <c r="O4583" s="99"/>
      <c r="P4583" s="103"/>
      <c r="Q4583" s="104"/>
      <c r="R4583" s="50"/>
      <c r="S4583" s="105"/>
      <c r="T4583" s="106"/>
      <c r="U4583" s="107"/>
      <c r="V4583" s="108"/>
      <c r="W4583" s="107"/>
      <c r="X4583" s="107"/>
      <c r="AA4583" s="107"/>
      <c r="AB4583" s="110"/>
      <c r="AC4583" s="110"/>
      <c r="AE4583" s="105"/>
      <c r="AF4583" s="105"/>
      <c r="AR4583" s="112"/>
    </row>
    <row r="4584" spans="2:44" x14ac:dyDescent="0.25">
      <c r="B4584" s="1" t="str">
        <f>IF(I4584="","",
(IF(N4584=FİLTRE!$H$6,2,0)+IF(FİLTRE!$H$6="TOPLAM",2,0))
)</f>
        <v/>
      </c>
      <c r="C4584">
        <f>IF(FİLTRE!$M$5="",9,(IF(U4584&gt;=FİLTRE!$M$5,1,0)))</f>
        <v>1</v>
      </c>
      <c r="D4584" s="1">
        <f>IF(FİLTRE!$M$6="",9,(IF('SKT LİSTESİ'!P4584&lt;=FİLTRE!$M$6,1,0)))</f>
        <v>1</v>
      </c>
      <c r="E4584" s="25" t="str">
        <f>IF(I4584="","",(COUNTIFS($L$4:L4584,L4584)))</f>
        <v/>
      </c>
      <c r="F4584" s="13">
        <f>IF(OR(B4584&lt;&gt;2,C4584&lt;&gt;1,D4584&lt;&gt;1,H4584&lt;&gt;1),0,
COUNTIFS($B$4:B4584,2,$C$4:C4584,1,$D$4:D4584,1,$H$4:H4584,1))</f>
        <v>0</v>
      </c>
      <c r="G4584" s="26" t="str">
        <f>IF(I4584="","",(COUNTIF($E$4:E4584,E4584)))</f>
        <v/>
      </c>
      <c r="H4584" s="1">
        <f>IF(AND(J4584="SAYIM",FİLTRE!$H$5="RAFTA",U4584&lt;&gt;0),1,0)+
IF(AND(J4584="İADE DEPO",FİLTRE!$H$5="İADE DEPO"),1,0)+
IF(FİLTRE!$H$5="TÜMÜ",1,0)+
IF(AND(J4584="FİRMA İADE",FİLTRE!$H$5="FİRMA İADE"),1,0)+
IF(AND(J4584="İMHA",FİLTRE!$H$5="İMHA"),1,0)</f>
        <v>1</v>
      </c>
      <c r="I4584" s="99"/>
      <c r="J4584" s="100"/>
      <c r="K4584" s="100"/>
      <c r="L4584" s="101"/>
      <c r="M4584" s="102"/>
      <c r="N4584" s="101"/>
      <c r="O4584" s="99"/>
      <c r="P4584" s="103"/>
      <c r="Q4584" s="104"/>
      <c r="R4584" s="50"/>
      <c r="S4584" s="105"/>
      <c r="T4584" s="106"/>
      <c r="U4584" s="107"/>
      <c r="V4584" s="108"/>
      <c r="W4584" s="107"/>
      <c r="X4584" s="107"/>
      <c r="AA4584" s="107"/>
      <c r="AB4584" s="110"/>
      <c r="AC4584" s="110"/>
      <c r="AE4584" s="105"/>
      <c r="AF4584" s="105"/>
      <c r="AR4584" s="112"/>
    </row>
    <row r="4585" spans="2:44" x14ac:dyDescent="0.25">
      <c r="B4585" s="1" t="str">
        <f>IF(I4585="","",
(IF(N4585=FİLTRE!$H$6,2,0)+IF(FİLTRE!$H$6="TOPLAM",2,0))
)</f>
        <v/>
      </c>
      <c r="C4585">
        <f>IF(FİLTRE!$M$5="",9,(IF(U4585&gt;=FİLTRE!$M$5,1,0)))</f>
        <v>1</v>
      </c>
      <c r="D4585" s="1">
        <f>IF(FİLTRE!$M$6="",9,(IF('SKT LİSTESİ'!P4585&lt;=FİLTRE!$M$6,1,0)))</f>
        <v>1</v>
      </c>
      <c r="E4585" s="25" t="str">
        <f>IF(I4585="","",(COUNTIFS($L$4:L4585,L4585)))</f>
        <v/>
      </c>
      <c r="F4585" s="13">
        <f>IF(OR(B4585&lt;&gt;2,C4585&lt;&gt;1,D4585&lt;&gt;1,H4585&lt;&gt;1),0,
COUNTIFS($B$4:B4585,2,$C$4:C4585,1,$D$4:D4585,1,$H$4:H4585,1))</f>
        <v>0</v>
      </c>
      <c r="G4585" s="26" t="str">
        <f>IF(I4585="","",(COUNTIF($E$4:E4585,E4585)))</f>
        <v/>
      </c>
      <c r="H4585" s="1">
        <f>IF(AND(J4585="SAYIM",FİLTRE!$H$5="RAFTA",U4585&lt;&gt;0),1,0)+
IF(AND(J4585="İADE DEPO",FİLTRE!$H$5="İADE DEPO"),1,0)+
IF(FİLTRE!$H$5="TÜMÜ",1,0)+
IF(AND(J4585="FİRMA İADE",FİLTRE!$H$5="FİRMA İADE"),1,0)+
IF(AND(J4585="İMHA",FİLTRE!$H$5="İMHA"),1,0)</f>
        <v>1</v>
      </c>
      <c r="I4585" s="99"/>
      <c r="J4585" s="100"/>
      <c r="K4585" s="100"/>
      <c r="L4585" s="101"/>
      <c r="M4585" s="102"/>
      <c r="N4585" s="101"/>
      <c r="O4585" s="99"/>
      <c r="P4585" s="103"/>
      <c r="Q4585" s="104"/>
      <c r="R4585" s="50"/>
      <c r="S4585" s="105"/>
      <c r="T4585" s="106"/>
      <c r="U4585" s="107"/>
      <c r="V4585" s="108"/>
      <c r="W4585" s="107"/>
      <c r="X4585" s="107"/>
      <c r="AA4585" s="107"/>
      <c r="AB4585" s="110"/>
      <c r="AC4585" s="110"/>
      <c r="AE4585" s="105"/>
      <c r="AF4585" s="105"/>
      <c r="AR4585" s="112"/>
    </row>
    <row r="4586" spans="2:44" x14ac:dyDescent="0.25">
      <c r="B4586" s="1" t="str">
        <f>IF(I4586="","",
(IF(N4586=FİLTRE!$H$6,2,0)+IF(FİLTRE!$H$6="TOPLAM",2,0))
)</f>
        <v/>
      </c>
      <c r="C4586">
        <f>IF(FİLTRE!$M$5="",9,(IF(U4586&gt;=FİLTRE!$M$5,1,0)))</f>
        <v>1</v>
      </c>
      <c r="D4586" s="1">
        <f>IF(FİLTRE!$M$6="",9,(IF('SKT LİSTESİ'!P4586&lt;=FİLTRE!$M$6,1,0)))</f>
        <v>1</v>
      </c>
      <c r="E4586" s="25" t="str">
        <f>IF(I4586="","",(COUNTIFS($L$4:L4586,L4586)))</f>
        <v/>
      </c>
      <c r="F4586" s="13">
        <f>IF(OR(B4586&lt;&gt;2,C4586&lt;&gt;1,D4586&lt;&gt;1,H4586&lt;&gt;1),0,
COUNTIFS($B$4:B4586,2,$C$4:C4586,1,$D$4:D4586,1,$H$4:H4586,1))</f>
        <v>0</v>
      </c>
      <c r="G4586" s="26" t="str">
        <f>IF(I4586="","",(COUNTIF($E$4:E4586,E4586)))</f>
        <v/>
      </c>
      <c r="H4586" s="1">
        <f>IF(AND(J4586="SAYIM",FİLTRE!$H$5="RAFTA",U4586&lt;&gt;0),1,0)+
IF(AND(J4586="İADE DEPO",FİLTRE!$H$5="İADE DEPO"),1,0)+
IF(FİLTRE!$H$5="TÜMÜ",1,0)+
IF(AND(J4586="FİRMA İADE",FİLTRE!$H$5="FİRMA İADE"),1,0)+
IF(AND(J4586="İMHA",FİLTRE!$H$5="İMHA"),1,0)</f>
        <v>1</v>
      </c>
      <c r="I4586" s="99"/>
      <c r="J4586" s="100"/>
      <c r="K4586" s="100"/>
      <c r="L4586" s="101"/>
      <c r="M4586" s="102"/>
      <c r="N4586" s="101"/>
      <c r="O4586" s="99"/>
      <c r="P4586" s="103"/>
      <c r="Q4586" s="104"/>
      <c r="R4586" s="50"/>
      <c r="S4586" s="105"/>
      <c r="T4586" s="106"/>
      <c r="U4586" s="107"/>
      <c r="V4586" s="108"/>
      <c r="W4586" s="107"/>
      <c r="X4586" s="107"/>
      <c r="AA4586" s="107"/>
      <c r="AB4586" s="110"/>
      <c r="AC4586" s="110"/>
      <c r="AE4586" s="105"/>
      <c r="AF4586" s="105"/>
      <c r="AR4586" s="112"/>
    </row>
    <row r="4587" spans="2:44" x14ac:dyDescent="0.25">
      <c r="B4587" s="1" t="str">
        <f>IF(I4587="","",
(IF(N4587=FİLTRE!$H$6,2,0)+IF(FİLTRE!$H$6="TOPLAM",2,0))
)</f>
        <v/>
      </c>
      <c r="C4587">
        <f>IF(FİLTRE!$M$5="",9,(IF(U4587&gt;=FİLTRE!$M$5,1,0)))</f>
        <v>1</v>
      </c>
      <c r="D4587" s="1">
        <f>IF(FİLTRE!$M$6="",9,(IF('SKT LİSTESİ'!P4587&lt;=FİLTRE!$M$6,1,0)))</f>
        <v>1</v>
      </c>
      <c r="E4587" s="25" t="str">
        <f>IF(I4587="","",(COUNTIFS($L$4:L4587,L4587)))</f>
        <v/>
      </c>
      <c r="F4587" s="13">
        <f>IF(OR(B4587&lt;&gt;2,C4587&lt;&gt;1,D4587&lt;&gt;1,H4587&lt;&gt;1),0,
COUNTIFS($B$4:B4587,2,$C$4:C4587,1,$D$4:D4587,1,$H$4:H4587,1))</f>
        <v>0</v>
      </c>
      <c r="G4587" s="26" t="str">
        <f>IF(I4587="","",(COUNTIF($E$4:E4587,E4587)))</f>
        <v/>
      </c>
      <c r="H4587" s="1">
        <f>IF(AND(J4587="SAYIM",FİLTRE!$H$5="RAFTA",U4587&lt;&gt;0),1,0)+
IF(AND(J4587="İADE DEPO",FİLTRE!$H$5="İADE DEPO"),1,0)+
IF(FİLTRE!$H$5="TÜMÜ",1,0)+
IF(AND(J4587="FİRMA İADE",FİLTRE!$H$5="FİRMA İADE"),1,0)+
IF(AND(J4587="İMHA",FİLTRE!$H$5="İMHA"),1,0)</f>
        <v>1</v>
      </c>
      <c r="I4587" s="99"/>
      <c r="J4587" s="100"/>
      <c r="K4587" s="100"/>
      <c r="L4587" s="101"/>
      <c r="M4587" s="102"/>
      <c r="N4587" s="101"/>
      <c r="O4587" s="99"/>
      <c r="P4587" s="103"/>
      <c r="Q4587" s="104"/>
      <c r="R4587" s="50"/>
      <c r="S4587" s="105"/>
      <c r="T4587" s="106"/>
      <c r="U4587" s="107"/>
      <c r="V4587" s="108"/>
      <c r="W4587" s="107"/>
      <c r="X4587" s="107"/>
      <c r="AA4587" s="107"/>
      <c r="AB4587" s="110"/>
      <c r="AC4587" s="110"/>
      <c r="AE4587" s="105"/>
      <c r="AF4587" s="105"/>
      <c r="AR4587" s="112"/>
    </row>
    <row r="4588" spans="2:44" x14ac:dyDescent="0.25">
      <c r="B4588" s="1" t="str">
        <f>IF(I4588="","",
(IF(N4588=FİLTRE!$H$6,2,0)+IF(FİLTRE!$H$6="TOPLAM",2,0))
)</f>
        <v/>
      </c>
      <c r="C4588">
        <f>IF(FİLTRE!$M$5="",9,(IF(U4588&gt;=FİLTRE!$M$5,1,0)))</f>
        <v>1</v>
      </c>
      <c r="D4588" s="1">
        <f>IF(FİLTRE!$M$6="",9,(IF('SKT LİSTESİ'!P4588&lt;=FİLTRE!$M$6,1,0)))</f>
        <v>1</v>
      </c>
      <c r="E4588" s="25" t="str">
        <f>IF(I4588="","",(COUNTIFS($L$4:L4588,L4588)))</f>
        <v/>
      </c>
      <c r="F4588" s="13">
        <f>IF(OR(B4588&lt;&gt;2,C4588&lt;&gt;1,D4588&lt;&gt;1,H4588&lt;&gt;1),0,
COUNTIFS($B$4:B4588,2,$C$4:C4588,1,$D$4:D4588,1,$H$4:H4588,1))</f>
        <v>0</v>
      </c>
      <c r="G4588" s="26" t="str">
        <f>IF(I4588="","",(COUNTIF($E$4:E4588,E4588)))</f>
        <v/>
      </c>
      <c r="H4588" s="1">
        <f>IF(AND(J4588="SAYIM",FİLTRE!$H$5="RAFTA",U4588&lt;&gt;0),1,0)+
IF(AND(J4588="İADE DEPO",FİLTRE!$H$5="İADE DEPO"),1,0)+
IF(FİLTRE!$H$5="TÜMÜ",1,0)+
IF(AND(J4588="FİRMA İADE",FİLTRE!$H$5="FİRMA İADE"),1,0)+
IF(AND(J4588="İMHA",FİLTRE!$H$5="İMHA"),1,0)</f>
        <v>1</v>
      </c>
      <c r="I4588" s="99"/>
      <c r="J4588" s="100"/>
      <c r="K4588" s="100"/>
      <c r="L4588" s="101"/>
      <c r="M4588" s="102"/>
      <c r="N4588" s="101"/>
      <c r="O4588" s="99"/>
      <c r="P4588" s="103"/>
      <c r="Q4588" s="104"/>
      <c r="R4588" s="50"/>
      <c r="S4588" s="105"/>
      <c r="T4588" s="106"/>
      <c r="U4588" s="107"/>
      <c r="V4588" s="108"/>
      <c r="W4588" s="107"/>
      <c r="X4588" s="107"/>
      <c r="AA4588" s="107"/>
      <c r="AB4588" s="110"/>
      <c r="AC4588" s="110"/>
      <c r="AE4588" s="105"/>
      <c r="AF4588" s="105"/>
      <c r="AR4588" s="112"/>
    </row>
    <row r="4589" spans="2:44" x14ac:dyDescent="0.25">
      <c r="B4589" s="1" t="str">
        <f>IF(I4589="","",
(IF(N4589=FİLTRE!$H$6,2,0)+IF(FİLTRE!$H$6="TOPLAM",2,0))
)</f>
        <v/>
      </c>
      <c r="C4589">
        <f>IF(FİLTRE!$M$5="",9,(IF(U4589&gt;=FİLTRE!$M$5,1,0)))</f>
        <v>1</v>
      </c>
      <c r="D4589" s="1">
        <f>IF(FİLTRE!$M$6="",9,(IF('SKT LİSTESİ'!P4589&lt;=FİLTRE!$M$6,1,0)))</f>
        <v>1</v>
      </c>
      <c r="E4589" s="25" t="str">
        <f>IF(I4589="","",(COUNTIFS($L$4:L4589,L4589)))</f>
        <v/>
      </c>
      <c r="F4589" s="13">
        <f>IF(OR(B4589&lt;&gt;2,C4589&lt;&gt;1,D4589&lt;&gt;1,H4589&lt;&gt;1),0,
COUNTIFS($B$4:B4589,2,$C$4:C4589,1,$D$4:D4589,1,$H$4:H4589,1))</f>
        <v>0</v>
      </c>
      <c r="G4589" s="26" t="str">
        <f>IF(I4589="","",(COUNTIF($E$4:E4589,E4589)))</f>
        <v/>
      </c>
      <c r="H4589" s="1">
        <f>IF(AND(J4589="SAYIM",FİLTRE!$H$5="RAFTA",U4589&lt;&gt;0),1,0)+
IF(AND(J4589="İADE DEPO",FİLTRE!$H$5="İADE DEPO"),1,0)+
IF(FİLTRE!$H$5="TÜMÜ",1,0)+
IF(AND(J4589="FİRMA İADE",FİLTRE!$H$5="FİRMA İADE"),1,0)+
IF(AND(J4589="İMHA",FİLTRE!$H$5="İMHA"),1,0)</f>
        <v>1</v>
      </c>
      <c r="I4589" s="99"/>
      <c r="J4589" s="100"/>
      <c r="K4589" s="100"/>
      <c r="L4589" s="101"/>
      <c r="M4589" s="102"/>
      <c r="N4589" s="101"/>
      <c r="O4589" s="99"/>
      <c r="P4589" s="103"/>
      <c r="Q4589" s="104"/>
      <c r="R4589" s="50"/>
      <c r="S4589" s="105"/>
      <c r="T4589" s="106"/>
      <c r="U4589" s="107"/>
      <c r="V4589" s="108"/>
      <c r="W4589" s="107"/>
      <c r="X4589" s="107"/>
      <c r="AA4589" s="107"/>
      <c r="AB4589" s="110"/>
      <c r="AC4589" s="110"/>
      <c r="AE4589" s="105"/>
      <c r="AF4589" s="105"/>
      <c r="AR4589" s="112"/>
    </row>
    <row r="4590" spans="2:44" x14ac:dyDescent="0.25">
      <c r="B4590" s="1" t="str">
        <f>IF(I4590="","",
(IF(N4590=FİLTRE!$H$6,2,0)+IF(FİLTRE!$H$6="TOPLAM",2,0))
)</f>
        <v/>
      </c>
      <c r="C4590">
        <f>IF(FİLTRE!$M$5="",9,(IF(U4590&gt;=FİLTRE!$M$5,1,0)))</f>
        <v>1</v>
      </c>
      <c r="D4590" s="1">
        <f>IF(FİLTRE!$M$6="",9,(IF('SKT LİSTESİ'!P4590&lt;=FİLTRE!$M$6,1,0)))</f>
        <v>1</v>
      </c>
      <c r="E4590" s="25" t="str">
        <f>IF(I4590="","",(COUNTIFS($L$4:L4590,L4590)))</f>
        <v/>
      </c>
      <c r="F4590" s="13">
        <f>IF(OR(B4590&lt;&gt;2,C4590&lt;&gt;1,D4590&lt;&gt;1,H4590&lt;&gt;1),0,
COUNTIFS($B$4:B4590,2,$C$4:C4590,1,$D$4:D4590,1,$H$4:H4590,1))</f>
        <v>0</v>
      </c>
      <c r="G4590" s="26" t="str">
        <f>IF(I4590="","",(COUNTIF($E$4:E4590,E4590)))</f>
        <v/>
      </c>
      <c r="H4590" s="1">
        <f>IF(AND(J4590="SAYIM",FİLTRE!$H$5="RAFTA",U4590&lt;&gt;0),1,0)+
IF(AND(J4590="İADE DEPO",FİLTRE!$H$5="İADE DEPO"),1,0)+
IF(FİLTRE!$H$5="TÜMÜ",1,0)+
IF(AND(J4590="FİRMA İADE",FİLTRE!$H$5="FİRMA İADE"),1,0)+
IF(AND(J4590="İMHA",FİLTRE!$H$5="İMHA"),1,0)</f>
        <v>1</v>
      </c>
      <c r="I4590" s="99"/>
      <c r="J4590" s="100"/>
      <c r="K4590" s="100"/>
      <c r="L4590" s="101"/>
      <c r="M4590" s="102"/>
      <c r="N4590" s="101"/>
      <c r="O4590" s="99"/>
      <c r="P4590" s="103"/>
      <c r="Q4590" s="104"/>
      <c r="R4590" s="50"/>
      <c r="S4590" s="105"/>
      <c r="T4590" s="106"/>
      <c r="U4590" s="107"/>
      <c r="V4590" s="108"/>
      <c r="W4590" s="107"/>
      <c r="X4590" s="107"/>
      <c r="AA4590" s="107"/>
      <c r="AB4590" s="110"/>
      <c r="AC4590" s="110"/>
      <c r="AE4590" s="105"/>
      <c r="AF4590" s="105"/>
      <c r="AR4590" s="112"/>
    </row>
    <row r="4591" spans="2:44" x14ac:dyDescent="0.25">
      <c r="B4591" s="1" t="str">
        <f>IF(I4591="","",
(IF(N4591=FİLTRE!$H$6,2,0)+IF(FİLTRE!$H$6="TOPLAM",2,0))
)</f>
        <v/>
      </c>
      <c r="C4591">
        <f>IF(FİLTRE!$M$5="",9,(IF(U4591&gt;=FİLTRE!$M$5,1,0)))</f>
        <v>1</v>
      </c>
      <c r="D4591" s="1">
        <f>IF(FİLTRE!$M$6="",9,(IF('SKT LİSTESİ'!P4591&lt;=FİLTRE!$M$6,1,0)))</f>
        <v>1</v>
      </c>
      <c r="E4591" s="25" t="str">
        <f>IF(I4591="","",(COUNTIFS($L$4:L4591,L4591)))</f>
        <v/>
      </c>
      <c r="F4591" s="13">
        <f>IF(OR(B4591&lt;&gt;2,C4591&lt;&gt;1,D4591&lt;&gt;1,H4591&lt;&gt;1),0,
COUNTIFS($B$4:B4591,2,$C$4:C4591,1,$D$4:D4591,1,$H$4:H4591,1))</f>
        <v>0</v>
      </c>
      <c r="G4591" s="26" t="str">
        <f>IF(I4591="","",(COUNTIF($E$4:E4591,E4591)))</f>
        <v/>
      </c>
      <c r="H4591" s="1">
        <f>IF(AND(J4591="SAYIM",FİLTRE!$H$5="RAFTA",U4591&lt;&gt;0),1,0)+
IF(AND(J4591="İADE DEPO",FİLTRE!$H$5="İADE DEPO"),1,0)+
IF(FİLTRE!$H$5="TÜMÜ",1,0)+
IF(AND(J4591="FİRMA İADE",FİLTRE!$H$5="FİRMA İADE"),1,0)+
IF(AND(J4591="İMHA",FİLTRE!$H$5="İMHA"),1,0)</f>
        <v>1</v>
      </c>
      <c r="I4591" s="99"/>
      <c r="J4591" s="100"/>
      <c r="K4591" s="100"/>
      <c r="L4591" s="101"/>
      <c r="M4591" s="102"/>
      <c r="N4591" s="101"/>
      <c r="O4591" s="99"/>
      <c r="P4591" s="103"/>
      <c r="Q4591" s="104"/>
      <c r="R4591" s="50"/>
      <c r="S4591" s="105"/>
      <c r="T4591" s="106"/>
      <c r="U4591" s="107"/>
      <c r="V4591" s="108"/>
      <c r="W4591" s="107"/>
      <c r="X4591" s="107"/>
      <c r="AA4591" s="107"/>
      <c r="AB4591" s="110"/>
      <c r="AC4591" s="110"/>
      <c r="AE4591" s="105"/>
      <c r="AF4591" s="105"/>
      <c r="AR4591" s="112"/>
    </row>
    <row r="4592" spans="2:44" x14ac:dyDescent="0.25">
      <c r="B4592" s="1" t="str">
        <f>IF(I4592="","",
(IF(N4592=FİLTRE!$H$6,2,0)+IF(FİLTRE!$H$6="TOPLAM",2,0))
)</f>
        <v/>
      </c>
      <c r="C4592">
        <f>IF(FİLTRE!$M$5="",9,(IF(U4592&gt;=FİLTRE!$M$5,1,0)))</f>
        <v>1</v>
      </c>
      <c r="D4592" s="1">
        <f>IF(FİLTRE!$M$6="",9,(IF('SKT LİSTESİ'!P4592&lt;=FİLTRE!$M$6,1,0)))</f>
        <v>1</v>
      </c>
      <c r="E4592" s="25" t="str">
        <f>IF(I4592="","",(COUNTIFS($L$4:L4592,L4592)))</f>
        <v/>
      </c>
      <c r="F4592" s="13">
        <f>IF(OR(B4592&lt;&gt;2,C4592&lt;&gt;1,D4592&lt;&gt;1,H4592&lt;&gt;1),0,
COUNTIFS($B$4:B4592,2,$C$4:C4592,1,$D$4:D4592,1,$H$4:H4592,1))</f>
        <v>0</v>
      </c>
      <c r="G4592" s="26" t="str">
        <f>IF(I4592="","",(COUNTIF($E$4:E4592,E4592)))</f>
        <v/>
      </c>
      <c r="H4592" s="1">
        <f>IF(AND(J4592="SAYIM",FİLTRE!$H$5="RAFTA",U4592&lt;&gt;0),1,0)+
IF(AND(J4592="İADE DEPO",FİLTRE!$H$5="İADE DEPO"),1,0)+
IF(FİLTRE!$H$5="TÜMÜ",1,0)+
IF(AND(J4592="FİRMA İADE",FİLTRE!$H$5="FİRMA İADE"),1,0)+
IF(AND(J4592="İMHA",FİLTRE!$H$5="İMHA"),1,0)</f>
        <v>1</v>
      </c>
      <c r="I4592" s="99"/>
      <c r="J4592" s="100"/>
      <c r="K4592" s="100"/>
      <c r="L4592" s="101"/>
      <c r="M4592" s="102"/>
      <c r="N4592" s="101"/>
      <c r="O4592" s="99"/>
      <c r="P4592" s="103"/>
      <c r="Q4592" s="104"/>
      <c r="R4592" s="50"/>
      <c r="S4592" s="105"/>
      <c r="T4592" s="106"/>
      <c r="U4592" s="107"/>
      <c r="V4592" s="108"/>
      <c r="W4592" s="107"/>
      <c r="X4592" s="107"/>
      <c r="AA4592" s="107"/>
      <c r="AB4592" s="110"/>
      <c r="AC4592" s="110"/>
      <c r="AE4592" s="105"/>
      <c r="AF4592" s="105"/>
      <c r="AR4592" s="112"/>
    </row>
    <row r="4593" spans="2:44" x14ac:dyDescent="0.25">
      <c r="B4593" s="1" t="str">
        <f>IF(I4593="","",
(IF(N4593=FİLTRE!$H$6,2,0)+IF(FİLTRE!$H$6="TOPLAM",2,0))
)</f>
        <v/>
      </c>
      <c r="C4593">
        <f>IF(FİLTRE!$M$5="",9,(IF(U4593&gt;=FİLTRE!$M$5,1,0)))</f>
        <v>1</v>
      </c>
      <c r="D4593" s="1">
        <f>IF(FİLTRE!$M$6="",9,(IF('SKT LİSTESİ'!P4593&lt;=FİLTRE!$M$6,1,0)))</f>
        <v>1</v>
      </c>
      <c r="E4593" s="25" t="str">
        <f>IF(I4593="","",(COUNTIFS($L$4:L4593,L4593)))</f>
        <v/>
      </c>
      <c r="F4593" s="13">
        <f>IF(OR(B4593&lt;&gt;2,C4593&lt;&gt;1,D4593&lt;&gt;1,H4593&lt;&gt;1),0,
COUNTIFS($B$4:B4593,2,$C$4:C4593,1,$D$4:D4593,1,$H$4:H4593,1))</f>
        <v>0</v>
      </c>
      <c r="G4593" s="26" t="str">
        <f>IF(I4593="","",(COUNTIF($E$4:E4593,E4593)))</f>
        <v/>
      </c>
      <c r="H4593" s="1">
        <f>IF(AND(J4593="SAYIM",FİLTRE!$H$5="RAFTA",U4593&lt;&gt;0),1,0)+
IF(AND(J4593="İADE DEPO",FİLTRE!$H$5="İADE DEPO"),1,0)+
IF(FİLTRE!$H$5="TÜMÜ",1,0)+
IF(AND(J4593="FİRMA İADE",FİLTRE!$H$5="FİRMA İADE"),1,0)+
IF(AND(J4593="İMHA",FİLTRE!$H$5="İMHA"),1,0)</f>
        <v>1</v>
      </c>
      <c r="I4593" s="99"/>
      <c r="J4593" s="100"/>
      <c r="K4593" s="100"/>
      <c r="L4593" s="101"/>
      <c r="M4593" s="102"/>
      <c r="N4593" s="101"/>
      <c r="O4593" s="99"/>
      <c r="P4593" s="103"/>
      <c r="Q4593" s="104"/>
      <c r="R4593" s="50"/>
      <c r="S4593" s="105"/>
      <c r="T4593" s="106"/>
      <c r="U4593" s="107"/>
      <c r="V4593" s="108"/>
      <c r="W4593" s="107"/>
      <c r="X4593" s="107"/>
      <c r="AA4593" s="107"/>
      <c r="AB4593" s="110"/>
      <c r="AC4593" s="110"/>
      <c r="AE4593" s="105"/>
      <c r="AF4593" s="105"/>
      <c r="AR4593" s="112"/>
    </row>
    <row r="4594" spans="2:44" x14ac:dyDescent="0.25">
      <c r="B4594" s="1" t="str">
        <f>IF(I4594="","",
(IF(N4594=FİLTRE!$H$6,2,0)+IF(FİLTRE!$H$6="TOPLAM",2,0))
)</f>
        <v/>
      </c>
      <c r="C4594">
        <f>IF(FİLTRE!$M$5="",9,(IF(U4594&gt;=FİLTRE!$M$5,1,0)))</f>
        <v>1</v>
      </c>
      <c r="D4594" s="1">
        <f>IF(FİLTRE!$M$6="",9,(IF('SKT LİSTESİ'!P4594&lt;=FİLTRE!$M$6,1,0)))</f>
        <v>1</v>
      </c>
      <c r="E4594" s="25" t="str">
        <f>IF(I4594="","",(COUNTIFS($L$4:L4594,L4594)))</f>
        <v/>
      </c>
      <c r="F4594" s="13">
        <f>IF(OR(B4594&lt;&gt;2,C4594&lt;&gt;1,D4594&lt;&gt;1,H4594&lt;&gt;1),0,
COUNTIFS($B$4:B4594,2,$C$4:C4594,1,$D$4:D4594,1,$H$4:H4594,1))</f>
        <v>0</v>
      </c>
      <c r="G4594" s="26" t="str">
        <f>IF(I4594="","",(COUNTIF($E$4:E4594,E4594)))</f>
        <v/>
      </c>
      <c r="H4594" s="1">
        <f>IF(AND(J4594="SAYIM",FİLTRE!$H$5="RAFTA",U4594&lt;&gt;0),1,0)+
IF(AND(J4594="İADE DEPO",FİLTRE!$H$5="İADE DEPO"),1,0)+
IF(FİLTRE!$H$5="TÜMÜ",1,0)+
IF(AND(J4594="FİRMA İADE",FİLTRE!$H$5="FİRMA İADE"),1,0)+
IF(AND(J4594="İMHA",FİLTRE!$H$5="İMHA"),1,0)</f>
        <v>1</v>
      </c>
      <c r="I4594" s="99"/>
      <c r="J4594" s="100"/>
      <c r="K4594" s="100"/>
      <c r="L4594" s="101"/>
      <c r="M4594" s="102"/>
      <c r="N4594" s="101"/>
      <c r="O4594" s="99"/>
      <c r="P4594" s="103"/>
      <c r="Q4594" s="104"/>
      <c r="R4594" s="50"/>
      <c r="S4594" s="105"/>
      <c r="T4594" s="106"/>
      <c r="U4594" s="107"/>
      <c r="V4594" s="108"/>
      <c r="W4594" s="107"/>
      <c r="X4594" s="107"/>
      <c r="AA4594" s="107"/>
      <c r="AB4594" s="110"/>
      <c r="AC4594" s="110"/>
      <c r="AE4594" s="105"/>
      <c r="AF4594" s="105"/>
      <c r="AR4594" s="112"/>
    </row>
    <row r="4595" spans="2:44" x14ac:dyDescent="0.25">
      <c r="B4595" s="1" t="str">
        <f>IF(I4595="","",
(IF(N4595=FİLTRE!$H$6,2,0)+IF(FİLTRE!$H$6="TOPLAM",2,0))
)</f>
        <v/>
      </c>
      <c r="C4595">
        <f>IF(FİLTRE!$M$5="",9,(IF(U4595&gt;=FİLTRE!$M$5,1,0)))</f>
        <v>1</v>
      </c>
      <c r="D4595" s="1">
        <f>IF(FİLTRE!$M$6="",9,(IF('SKT LİSTESİ'!P4595&lt;=FİLTRE!$M$6,1,0)))</f>
        <v>1</v>
      </c>
      <c r="E4595" s="25" t="str">
        <f>IF(I4595="","",(COUNTIFS($L$4:L4595,L4595)))</f>
        <v/>
      </c>
      <c r="F4595" s="13">
        <f>IF(OR(B4595&lt;&gt;2,C4595&lt;&gt;1,D4595&lt;&gt;1,H4595&lt;&gt;1),0,
COUNTIFS($B$4:B4595,2,$C$4:C4595,1,$D$4:D4595,1,$H$4:H4595,1))</f>
        <v>0</v>
      </c>
      <c r="G4595" s="26" t="str">
        <f>IF(I4595="","",(COUNTIF($E$4:E4595,E4595)))</f>
        <v/>
      </c>
      <c r="H4595" s="1">
        <f>IF(AND(J4595="SAYIM",FİLTRE!$H$5="RAFTA",U4595&lt;&gt;0),1,0)+
IF(AND(J4595="İADE DEPO",FİLTRE!$H$5="İADE DEPO"),1,0)+
IF(FİLTRE!$H$5="TÜMÜ",1,0)+
IF(AND(J4595="FİRMA İADE",FİLTRE!$H$5="FİRMA İADE"),1,0)+
IF(AND(J4595="İMHA",FİLTRE!$H$5="İMHA"),1,0)</f>
        <v>1</v>
      </c>
      <c r="I4595" s="99"/>
      <c r="J4595" s="100"/>
      <c r="K4595" s="100"/>
      <c r="L4595" s="101"/>
      <c r="M4595" s="102"/>
      <c r="N4595" s="101"/>
      <c r="O4595" s="99"/>
      <c r="P4595" s="103"/>
      <c r="Q4595" s="104"/>
      <c r="R4595" s="50"/>
      <c r="S4595" s="105"/>
      <c r="T4595" s="106"/>
      <c r="U4595" s="107"/>
      <c r="V4595" s="108"/>
      <c r="W4595" s="107"/>
      <c r="X4595" s="107"/>
      <c r="AA4595" s="107"/>
      <c r="AB4595" s="110"/>
      <c r="AC4595" s="110"/>
      <c r="AE4595" s="105"/>
      <c r="AF4595" s="105"/>
      <c r="AR4595" s="112"/>
    </row>
    <row r="4596" spans="2:44" x14ac:dyDescent="0.25">
      <c r="B4596" s="1" t="str">
        <f>IF(I4596="","",
(IF(N4596=FİLTRE!$H$6,2,0)+IF(FİLTRE!$H$6="TOPLAM",2,0))
)</f>
        <v/>
      </c>
      <c r="C4596">
        <f>IF(FİLTRE!$M$5="",9,(IF(U4596&gt;=FİLTRE!$M$5,1,0)))</f>
        <v>1</v>
      </c>
      <c r="D4596" s="1">
        <f>IF(FİLTRE!$M$6="",9,(IF('SKT LİSTESİ'!P4596&lt;=FİLTRE!$M$6,1,0)))</f>
        <v>1</v>
      </c>
      <c r="E4596" s="25" t="str">
        <f>IF(I4596="","",(COUNTIFS($L$4:L4596,L4596)))</f>
        <v/>
      </c>
      <c r="F4596" s="13">
        <f>IF(OR(B4596&lt;&gt;2,C4596&lt;&gt;1,D4596&lt;&gt;1,H4596&lt;&gt;1),0,
COUNTIFS($B$4:B4596,2,$C$4:C4596,1,$D$4:D4596,1,$H$4:H4596,1))</f>
        <v>0</v>
      </c>
      <c r="G4596" s="26" t="str">
        <f>IF(I4596="","",(COUNTIF($E$4:E4596,E4596)))</f>
        <v/>
      </c>
      <c r="H4596" s="1">
        <f>IF(AND(J4596="SAYIM",FİLTRE!$H$5="RAFTA",U4596&lt;&gt;0),1,0)+
IF(AND(J4596="İADE DEPO",FİLTRE!$H$5="İADE DEPO"),1,0)+
IF(FİLTRE!$H$5="TÜMÜ",1,0)+
IF(AND(J4596="FİRMA İADE",FİLTRE!$H$5="FİRMA İADE"),1,0)+
IF(AND(J4596="İMHA",FİLTRE!$H$5="İMHA"),1,0)</f>
        <v>1</v>
      </c>
      <c r="I4596" s="99"/>
      <c r="J4596" s="100"/>
      <c r="K4596" s="100"/>
      <c r="L4596" s="101"/>
      <c r="M4596" s="102"/>
      <c r="N4596" s="101"/>
      <c r="O4596" s="99"/>
      <c r="P4596" s="103"/>
      <c r="Q4596" s="104"/>
      <c r="R4596" s="50"/>
      <c r="S4596" s="105"/>
      <c r="T4596" s="106"/>
      <c r="U4596" s="107"/>
      <c r="V4596" s="108"/>
      <c r="W4596" s="107"/>
      <c r="X4596" s="107"/>
      <c r="AA4596" s="107"/>
      <c r="AB4596" s="110"/>
      <c r="AC4596" s="110"/>
      <c r="AE4596" s="105"/>
      <c r="AF4596" s="105"/>
      <c r="AR4596" s="112"/>
    </row>
    <row r="4597" spans="2:44" x14ac:dyDescent="0.25">
      <c r="B4597" s="1" t="str">
        <f>IF(I4597="","",
(IF(N4597=FİLTRE!$H$6,2,0)+IF(FİLTRE!$H$6="TOPLAM",2,0))
)</f>
        <v/>
      </c>
      <c r="C4597">
        <f>IF(FİLTRE!$M$5="",9,(IF(U4597&gt;=FİLTRE!$M$5,1,0)))</f>
        <v>1</v>
      </c>
      <c r="D4597" s="1">
        <f>IF(FİLTRE!$M$6="",9,(IF('SKT LİSTESİ'!P4597&lt;=FİLTRE!$M$6,1,0)))</f>
        <v>1</v>
      </c>
      <c r="E4597" s="25" t="str">
        <f>IF(I4597="","",(COUNTIFS($L$4:L4597,L4597)))</f>
        <v/>
      </c>
      <c r="F4597" s="13">
        <f>IF(OR(B4597&lt;&gt;2,C4597&lt;&gt;1,D4597&lt;&gt;1,H4597&lt;&gt;1),0,
COUNTIFS($B$4:B4597,2,$C$4:C4597,1,$D$4:D4597,1,$H$4:H4597,1))</f>
        <v>0</v>
      </c>
      <c r="G4597" s="26" t="str">
        <f>IF(I4597="","",(COUNTIF($E$4:E4597,E4597)))</f>
        <v/>
      </c>
      <c r="H4597" s="1">
        <f>IF(AND(J4597="SAYIM",FİLTRE!$H$5="RAFTA",U4597&lt;&gt;0),1,0)+
IF(AND(J4597="İADE DEPO",FİLTRE!$H$5="İADE DEPO"),1,0)+
IF(FİLTRE!$H$5="TÜMÜ",1,0)+
IF(AND(J4597="FİRMA İADE",FİLTRE!$H$5="FİRMA İADE"),1,0)+
IF(AND(J4597="İMHA",FİLTRE!$H$5="İMHA"),1,0)</f>
        <v>1</v>
      </c>
      <c r="I4597" s="99"/>
      <c r="J4597" s="100"/>
      <c r="K4597" s="100"/>
      <c r="L4597" s="101"/>
      <c r="M4597" s="102"/>
      <c r="N4597" s="101"/>
      <c r="O4597" s="99"/>
      <c r="P4597" s="103"/>
      <c r="Q4597" s="104"/>
      <c r="R4597" s="50"/>
      <c r="S4597" s="105"/>
      <c r="T4597" s="106"/>
      <c r="U4597" s="107"/>
      <c r="V4597" s="108"/>
      <c r="W4597" s="107"/>
      <c r="X4597" s="107"/>
      <c r="AA4597" s="107"/>
      <c r="AB4597" s="110"/>
      <c r="AC4597" s="110"/>
      <c r="AE4597" s="105"/>
      <c r="AF4597" s="105"/>
      <c r="AR4597" s="112"/>
    </row>
    <row r="4598" spans="2:44" x14ac:dyDescent="0.25">
      <c r="B4598" s="1" t="str">
        <f>IF(I4598="","",
(IF(N4598=FİLTRE!$H$6,2,0)+IF(FİLTRE!$H$6="TOPLAM",2,0))
)</f>
        <v/>
      </c>
      <c r="C4598">
        <f>IF(FİLTRE!$M$5="",9,(IF(U4598&gt;=FİLTRE!$M$5,1,0)))</f>
        <v>1</v>
      </c>
      <c r="D4598" s="1">
        <f>IF(FİLTRE!$M$6="",9,(IF('SKT LİSTESİ'!P4598&lt;=FİLTRE!$M$6,1,0)))</f>
        <v>1</v>
      </c>
      <c r="E4598" s="25" t="str">
        <f>IF(I4598="","",(COUNTIFS($L$4:L4598,L4598)))</f>
        <v/>
      </c>
      <c r="F4598" s="13">
        <f>IF(OR(B4598&lt;&gt;2,C4598&lt;&gt;1,D4598&lt;&gt;1,H4598&lt;&gt;1),0,
COUNTIFS($B$4:B4598,2,$C$4:C4598,1,$D$4:D4598,1,$H$4:H4598,1))</f>
        <v>0</v>
      </c>
      <c r="G4598" s="26" t="str">
        <f>IF(I4598="","",(COUNTIF($E$4:E4598,E4598)))</f>
        <v/>
      </c>
      <c r="H4598" s="1">
        <f>IF(AND(J4598="SAYIM",FİLTRE!$H$5="RAFTA",U4598&lt;&gt;0),1,0)+
IF(AND(J4598="İADE DEPO",FİLTRE!$H$5="İADE DEPO"),1,0)+
IF(FİLTRE!$H$5="TÜMÜ",1,0)+
IF(AND(J4598="FİRMA İADE",FİLTRE!$H$5="FİRMA İADE"),1,0)+
IF(AND(J4598="İMHA",FİLTRE!$H$5="İMHA"),1,0)</f>
        <v>1</v>
      </c>
      <c r="I4598" s="99"/>
      <c r="J4598" s="100"/>
      <c r="K4598" s="100"/>
      <c r="L4598" s="101"/>
      <c r="M4598" s="102"/>
      <c r="N4598" s="101"/>
      <c r="O4598" s="99"/>
      <c r="P4598" s="103"/>
      <c r="Q4598" s="104"/>
      <c r="R4598" s="50"/>
      <c r="S4598" s="105"/>
      <c r="T4598" s="106"/>
      <c r="U4598" s="107"/>
      <c r="V4598" s="108"/>
      <c r="W4598" s="107"/>
      <c r="X4598" s="107"/>
      <c r="AA4598" s="107"/>
      <c r="AB4598" s="110"/>
      <c r="AC4598" s="110"/>
      <c r="AE4598" s="105"/>
      <c r="AF4598" s="105"/>
      <c r="AR4598" s="112"/>
    </row>
    <row r="4599" spans="2:44" x14ac:dyDescent="0.25">
      <c r="B4599" s="1" t="str">
        <f>IF(I4599="","",
(IF(N4599=FİLTRE!$H$6,2,0)+IF(FİLTRE!$H$6="TOPLAM",2,0))
)</f>
        <v/>
      </c>
      <c r="C4599">
        <f>IF(FİLTRE!$M$5="",9,(IF(U4599&gt;=FİLTRE!$M$5,1,0)))</f>
        <v>1</v>
      </c>
      <c r="D4599" s="1">
        <f>IF(FİLTRE!$M$6="",9,(IF('SKT LİSTESİ'!P4599&lt;=FİLTRE!$M$6,1,0)))</f>
        <v>1</v>
      </c>
      <c r="E4599" s="25" t="str">
        <f>IF(I4599="","",(COUNTIFS($L$4:L4599,L4599)))</f>
        <v/>
      </c>
      <c r="F4599" s="13">
        <f>IF(OR(B4599&lt;&gt;2,C4599&lt;&gt;1,D4599&lt;&gt;1,H4599&lt;&gt;1),0,
COUNTIFS($B$4:B4599,2,$C$4:C4599,1,$D$4:D4599,1,$H$4:H4599,1))</f>
        <v>0</v>
      </c>
      <c r="G4599" s="26" t="str">
        <f>IF(I4599="","",(COUNTIF($E$4:E4599,E4599)))</f>
        <v/>
      </c>
      <c r="H4599" s="1">
        <f>IF(AND(J4599="SAYIM",FİLTRE!$H$5="RAFTA",U4599&lt;&gt;0),1,0)+
IF(AND(J4599="İADE DEPO",FİLTRE!$H$5="İADE DEPO"),1,0)+
IF(FİLTRE!$H$5="TÜMÜ",1,0)+
IF(AND(J4599="FİRMA İADE",FİLTRE!$H$5="FİRMA İADE"),1,0)+
IF(AND(J4599="İMHA",FİLTRE!$H$5="İMHA"),1,0)</f>
        <v>1</v>
      </c>
      <c r="I4599" s="99"/>
      <c r="J4599" s="100"/>
      <c r="K4599" s="100"/>
      <c r="L4599" s="101"/>
      <c r="M4599" s="102"/>
      <c r="N4599" s="101"/>
      <c r="O4599" s="99"/>
      <c r="P4599" s="103"/>
      <c r="Q4599" s="104"/>
      <c r="R4599" s="50"/>
      <c r="S4599" s="105"/>
      <c r="T4599" s="106"/>
      <c r="U4599" s="107"/>
      <c r="V4599" s="108"/>
      <c r="W4599" s="107"/>
      <c r="X4599" s="107"/>
      <c r="AA4599" s="107"/>
      <c r="AB4599" s="110"/>
      <c r="AC4599" s="110"/>
      <c r="AE4599" s="105"/>
      <c r="AF4599" s="105"/>
      <c r="AR4599" s="112"/>
    </row>
    <row r="4600" spans="2:44" x14ac:dyDescent="0.25">
      <c r="B4600" s="1" t="str">
        <f>IF(I4600="","",
(IF(N4600=FİLTRE!$H$6,2,0)+IF(FİLTRE!$H$6="TOPLAM",2,0))
)</f>
        <v/>
      </c>
      <c r="C4600">
        <f>IF(FİLTRE!$M$5="",9,(IF(U4600&gt;=FİLTRE!$M$5,1,0)))</f>
        <v>1</v>
      </c>
      <c r="D4600" s="1">
        <f>IF(FİLTRE!$M$6="",9,(IF('SKT LİSTESİ'!P4600&lt;=FİLTRE!$M$6,1,0)))</f>
        <v>1</v>
      </c>
      <c r="E4600" s="25" t="str">
        <f>IF(I4600="","",(COUNTIFS($L$4:L4600,L4600)))</f>
        <v/>
      </c>
      <c r="F4600" s="13">
        <f>IF(OR(B4600&lt;&gt;2,C4600&lt;&gt;1,D4600&lt;&gt;1,H4600&lt;&gt;1),0,
COUNTIFS($B$4:B4600,2,$C$4:C4600,1,$D$4:D4600,1,$H$4:H4600,1))</f>
        <v>0</v>
      </c>
      <c r="G4600" s="26" t="str">
        <f>IF(I4600="","",(COUNTIF($E$4:E4600,E4600)))</f>
        <v/>
      </c>
      <c r="H4600" s="1">
        <f>IF(AND(J4600="SAYIM",FİLTRE!$H$5="RAFTA",U4600&lt;&gt;0),1,0)+
IF(AND(J4600="İADE DEPO",FİLTRE!$H$5="İADE DEPO"),1,0)+
IF(FİLTRE!$H$5="TÜMÜ",1,0)+
IF(AND(J4600="FİRMA İADE",FİLTRE!$H$5="FİRMA İADE"),1,0)+
IF(AND(J4600="İMHA",FİLTRE!$H$5="İMHA"),1,0)</f>
        <v>1</v>
      </c>
      <c r="I4600" s="99"/>
      <c r="J4600" s="100"/>
      <c r="K4600" s="100"/>
      <c r="L4600" s="101"/>
      <c r="M4600" s="102"/>
      <c r="N4600" s="101"/>
      <c r="O4600" s="99"/>
      <c r="P4600" s="103"/>
      <c r="Q4600" s="104"/>
      <c r="R4600" s="50"/>
      <c r="S4600" s="105"/>
      <c r="T4600" s="106"/>
      <c r="U4600" s="107"/>
      <c r="V4600" s="108"/>
      <c r="W4600" s="107"/>
      <c r="X4600" s="107"/>
      <c r="AA4600" s="107"/>
      <c r="AB4600" s="110"/>
      <c r="AC4600" s="110"/>
      <c r="AE4600" s="105"/>
      <c r="AF4600" s="105"/>
      <c r="AR4600" s="112"/>
    </row>
    <row r="4601" spans="2:44" x14ac:dyDescent="0.25">
      <c r="B4601" s="1" t="str">
        <f>IF(I4601="","",
(IF(N4601=FİLTRE!$H$6,2,0)+IF(FİLTRE!$H$6="TOPLAM",2,0))
)</f>
        <v/>
      </c>
      <c r="C4601">
        <f>IF(FİLTRE!$M$5="",9,(IF(U4601&gt;=FİLTRE!$M$5,1,0)))</f>
        <v>1</v>
      </c>
      <c r="D4601" s="1">
        <f>IF(FİLTRE!$M$6="",9,(IF('SKT LİSTESİ'!P4601&lt;=FİLTRE!$M$6,1,0)))</f>
        <v>1</v>
      </c>
      <c r="E4601" s="25" t="str">
        <f>IF(I4601="","",(COUNTIFS($L$4:L4601,L4601)))</f>
        <v/>
      </c>
      <c r="F4601" s="13">
        <f>IF(OR(B4601&lt;&gt;2,C4601&lt;&gt;1,D4601&lt;&gt;1,H4601&lt;&gt;1),0,
COUNTIFS($B$4:B4601,2,$C$4:C4601,1,$D$4:D4601,1,$H$4:H4601,1))</f>
        <v>0</v>
      </c>
      <c r="G4601" s="26" t="str">
        <f>IF(I4601="","",(COUNTIF($E$4:E4601,E4601)))</f>
        <v/>
      </c>
      <c r="H4601" s="1">
        <f>IF(AND(J4601="SAYIM",FİLTRE!$H$5="RAFTA",U4601&lt;&gt;0),1,0)+
IF(AND(J4601="İADE DEPO",FİLTRE!$H$5="İADE DEPO"),1,0)+
IF(FİLTRE!$H$5="TÜMÜ",1,0)+
IF(AND(J4601="FİRMA İADE",FİLTRE!$H$5="FİRMA İADE"),1,0)+
IF(AND(J4601="İMHA",FİLTRE!$H$5="İMHA"),1,0)</f>
        <v>1</v>
      </c>
      <c r="I4601" s="99"/>
      <c r="J4601" s="100"/>
      <c r="K4601" s="100"/>
      <c r="L4601" s="101"/>
      <c r="M4601" s="102"/>
      <c r="N4601" s="101"/>
      <c r="O4601" s="99"/>
      <c r="P4601" s="103"/>
      <c r="Q4601" s="104"/>
      <c r="R4601" s="50"/>
      <c r="S4601" s="105"/>
      <c r="T4601" s="106"/>
      <c r="U4601" s="107"/>
      <c r="V4601" s="108"/>
      <c r="W4601" s="107"/>
      <c r="X4601" s="107"/>
      <c r="AA4601" s="107"/>
      <c r="AB4601" s="110"/>
      <c r="AC4601" s="110"/>
      <c r="AE4601" s="105"/>
      <c r="AF4601" s="105"/>
      <c r="AR4601" s="112"/>
    </row>
    <row r="4602" spans="2:44" x14ac:dyDescent="0.25">
      <c r="B4602" s="1" t="str">
        <f>IF(I4602="","",
(IF(N4602=FİLTRE!$H$6,2,0)+IF(FİLTRE!$H$6="TOPLAM",2,0))
)</f>
        <v/>
      </c>
      <c r="C4602">
        <f>IF(FİLTRE!$M$5="",9,(IF(U4602&gt;=FİLTRE!$M$5,1,0)))</f>
        <v>1</v>
      </c>
      <c r="D4602" s="1">
        <f>IF(FİLTRE!$M$6="",9,(IF('SKT LİSTESİ'!P4602&lt;=FİLTRE!$M$6,1,0)))</f>
        <v>1</v>
      </c>
      <c r="E4602" s="25" t="str">
        <f>IF(I4602="","",(COUNTIFS($L$4:L4602,L4602)))</f>
        <v/>
      </c>
      <c r="F4602" s="13">
        <f>IF(OR(B4602&lt;&gt;2,C4602&lt;&gt;1,D4602&lt;&gt;1,H4602&lt;&gt;1),0,
COUNTIFS($B$4:B4602,2,$C$4:C4602,1,$D$4:D4602,1,$H$4:H4602,1))</f>
        <v>0</v>
      </c>
      <c r="G4602" s="26" t="str">
        <f>IF(I4602="","",(COUNTIF($E$4:E4602,E4602)))</f>
        <v/>
      </c>
      <c r="H4602" s="1">
        <f>IF(AND(J4602="SAYIM",FİLTRE!$H$5="RAFTA",U4602&lt;&gt;0),1,0)+
IF(AND(J4602="İADE DEPO",FİLTRE!$H$5="İADE DEPO"),1,0)+
IF(FİLTRE!$H$5="TÜMÜ",1,0)+
IF(AND(J4602="FİRMA İADE",FİLTRE!$H$5="FİRMA İADE"),1,0)+
IF(AND(J4602="İMHA",FİLTRE!$H$5="İMHA"),1,0)</f>
        <v>1</v>
      </c>
      <c r="I4602" s="99"/>
      <c r="J4602" s="100"/>
      <c r="K4602" s="100"/>
      <c r="L4602" s="101"/>
      <c r="M4602" s="102"/>
      <c r="N4602" s="101"/>
      <c r="O4602" s="99"/>
      <c r="P4602" s="103"/>
      <c r="Q4602" s="104"/>
      <c r="R4602" s="50"/>
      <c r="S4602" s="105"/>
      <c r="T4602" s="106"/>
      <c r="U4602" s="107"/>
      <c r="V4602" s="108"/>
      <c r="W4602" s="107"/>
      <c r="X4602" s="107"/>
      <c r="AA4602" s="107"/>
      <c r="AB4602" s="110"/>
      <c r="AC4602" s="110"/>
      <c r="AE4602" s="105"/>
      <c r="AF4602" s="105"/>
      <c r="AR4602" s="112"/>
    </row>
    <row r="4603" spans="2:44" x14ac:dyDescent="0.25">
      <c r="B4603" s="1" t="str">
        <f>IF(I4603="","",
(IF(N4603=FİLTRE!$H$6,2,0)+IF(FİLTRE!$H$6="TOPLAM",2,0))
)</f>
        <v/>
      </c>
      <c r="C4603">
        <f>IF(FİLTRE!$M$5="",9,(IF(U4603&gt;=FİLTRE!$M$5,1,0)))</f>
        <v>1</v>
      </c>
      <c r="D4603" s="1">
        <f>IF(FİLTRE!$M$6="",9,(IF('SKT LİSTESİ'!P4603&lt;=FİLTRE!$M$6,1,0)))</f>
        <v>1</v>
      </c>
      <c r="E4603" s="25" t="str">
        <f>IF(I4603="","",(COUNTIFS($L$4:L4603,L4603)))</f>
        <v/>
      </c>
      <c r="F4603" s="13">
        <f>IF(OR(B4603&lt;&gt;2,C4603&lt;&gt;1,D4603&lt;&gt;1,H4603&lt;&gt;1),0,
COUNTIFS($B$4:B4603,2,$C$4:C4603,1,$D$4:D4603,1,$H$4:H4603,1))</f>
        <v>0</v>
      </c>
      <c r="G4603" s="26" t="str">
        <f>IF(I4603="","",(COUNTIF($E$4:E4603,E4603)))</f>
        <v/>
      </c>
      <c r="H4603" s="1">
        <f>IF(AND(J4603="SAYIM",FİLTRE!$H$5="RAFTA",U4603&lt;&gt;0),1,0)+
IF(AND(J4603="İADE DEPO",FİLTRE!$H$5="İADE DEPO"),1,0)+
IF(FİLTRE!$H$5="TÜMÜ",1,0)+
IF(AND(J4603="FİRMA İADE",FİLTRE!$H$5="FİRMA İADE"),1,0)+
IF(AND(J4603="İMHA",FİLTRE!$H$5="İMHA"),1,0)</f>
        <v>1</v>
      </c>
      <c r="I4603" s="99"/>
      <c r="J4603" s="100"/>
      <c r="K4603" s="100"/>
      <c r="L4603" s="101"/>
      <c r="M4603" s="102"/>
      <c r="N4603" s="101"/>
      <c r="O4603" s="99"/>
      <c r="P4603" s="103"/>
      <c r="Q4603" s="104"/>
      <c r="R4603" s="50"/>
      <c r="S4603" s="105"/>
      <c r="T4603" s="106"/>
      <c r="U4603" s="107"/>
      <c r="V4603" s="108"/>
      <c r="W4603" s="107"/>
      <c r="X4603" s="107"/>
      <c r="AA4603" s="107"/>
      <c r="AB4603" s="110"/>
      <c r="AC4603" s="110"/>
      <c r="AE4603" s="105"/>
      <c r="AF4603" s="105"/>
      <c r="AR4603" s="112"/>
    </row>
    <row r="4604" spans="2:44" x14ac:dyDescent="0.25">
      <c r="B4604" s="1" t="str">
        <f>IF(I4604="","",
(IF(N4604=FİLTRE!$H$6,2,0)+IF(FİLTRE!$H$6="TOPLAM",2,0))
)</f>
        <v/>
      </c>
      <c r="C4604">
        <f>IF(FİLTRE!$M$5="",9,(IF(U4604&gt;=FİLTRE!$M$5,1,0)))</f>
        <v>1</v>
      </c>
      <c r="D4604" s="1">
        <f>IF(FİLTRE!$M$6="",9,(IF('SKT LİSTESİ'!P4604&lt;=FİLTRE!$M$6,1,0)))</f>
        <v>1</v>
      </c>
      <c r="E4604" s="25" t="str">
        <f>IF(I4604="","",(COUNTIFS($L$4:L4604,L4604)))</f>
        <v/>
      </c>
      <c r="F4604" s="13">
        <f>IF(OR(B4604&lt;&gt;2,C4604&lt;&gt;1,D4604&lt;&gt;1,H4604&lt;&gt;1),0,
COUNTIFS($B$4:B4604,2,$C$4:C4604,1,$D$4:D4604,1,$H$4:H4604,1))</f>
        <v>0</v>
      </c>
      <c r="G4604" s="26" t="str">
        <f>IF(I4604="","",(COUNTIF($E$4:E4604,E4604)))</f>
        <v/>
      </c>
      <c r="H4604" s="1">
        <f>IF(AND(J4604="SAYIM",FİLTRE!$H$5="RAFTA",U4604&lt;&gt;0),1,0)+
IF(AND(J4604="İADE DEPO",FİLTRE!$H$5="İADE DEPO"),1,0)+
IF(FİLTRE!$H$5="TÜMÜ",1,0)+
IF(AND(J4604="FİRMA İADE",FİLTRE!$H$5="FİRMA İADE"),1,0)+
IF(AND(J4604="İMHA",FİLTRE!$H$5="İMHA"),1,0)</f>
        <v>1</v>
      </c>
      <c r="I4604" s="99"/>
      <c r="J4604" s="100"/>
      <c r="K4604" s="100"/>
      <c r="L4604" s="101"/>
      <c r="M4604" s="102"/>
      <c r="N4604" s="101"/>
      <c r="O4604" s="99"/>
      <c r="P4604" s="103"/>
      <c r="Q4604" s="104"/>
      <c r="R4604" s="50"/>
      <c r="S4604" s="105"/>
      <c r="T4604" s="106"/>
      <c r="U4604" s="107"/>
      <c r="V4604" s="108"/>
      <c r="W4604" s="107"/>
      <c r="X4604" s="107"/>
      <c r="AA4604" s="107"/>
      <c r="AB4604" s="110"/>
      <c r="AC4604" s="110"/>
      <c r="AE4604" s="105"/>
      <c r="AF4604" s="105"/>
      <c r="AR4604" s="112"/>
    </row>
    <row r="4605" spans="2:44" x14ac:dyDescent="0.25">
      <c r="B4605" s="1" t="str">
        <f>IF(I4605="","",
(IF(N4605=FİLTRE!$H$6,2,0)+IF(FİLTRE!$H$6="TOPLAM",2,0))
)</f>
        <v/>
      </c>
      <c r="C4605">
        <f>IF(FİLTRE!$M$5="",9,(IF(U4605&gt;=FİLTRE!$M$5,1,0)))</f>
        <v>1</v>
      </c>
      <c r="D4605" s="1">
        <f>IF(FİLTRE!$M$6="",9,(IF('SKT LİSTESİ'!P4605&lt;=FİLTRE!$M$6,1,0)))</f>
        <v>1</v>
      </c>
      <c r="E4605" s="25" t="str">
        <f>IF(I4605="","",(COUNTIFS($L$4:L4605,L4605)))</f>
        <v/>
      </c>
      <c r="F4605" s="13">
        <f>IF(OR(B4605&lt;&gt;2,C4605&lt;&gt;1,D4605&lt;&gt;1,H4605&lt;&gt;1),0,
COUNTIFS($B$4:B4605,2,$C$4:C4605,1,$D$4:D4605,1,$H$4:H4605,1))</f>
        <v>0</v>
      </c>
      <c r="G4605" s="26" t="str">
        <f>IF(I4605="","",(COUNTIF($E$4:E4605,E4605)))</f>
        <v/>
      </c>
      <c r="H4605" s="1">
        <f>IF(AND(J4605="SAYIM",FİLTRE!$H$5="RAFTA",U4605&lt;&gt;0),1,0)+
IF(AND(J4605="İADE DEPO",FİLTRE!$H$5="İADE DEPO"),1,0)+
IF(FİLTRE!$H$5="TÜMÜ",1,0)+
IF(AND(J4605="FİRMA İADE",FİLTRE!$H$5="FİRMA İADE"),1,0)+
IF(AND(J4605="İMHA",FİLTRE!$H$5="İMHA"),1,0)</f>
        <v>1</v>
      </c>
      <c r="I4605" s="99"/>
      <c r="J4605" s="100"/>
      <c r="K4605" s="100"/>
      <c r="L4605" s="101"/>
      <c r="M4605" s="102"/>
      <c r="N4605" s="101"/>
      <c r="O4605" s="99"/>
      <c r="P4605" s="103"/>
      <c r="Q4605" s="104"/>
      <c r="R4605" s="50"/>
      <c r="S4605" s="105"/>
      <c r="T4605" s="106"/>
      <c r="U4605" s="107"/>
      <c r="V4605" s="108"/>
      <c r="W4605" s="107"/>
      <c r="X4605" s="107"/>
      <c r="AA4605" s="107"/>
      <c r="AB4605" s="110"/>
      <c r="AC4605" s="110"/>
      <c r="AE4605" s="105"/>
      <c r="AF4605" s="105"/>
      <c r="AR4605" s="112"/>
    </row>
    <row r="4606" spans="2:44" x14ac:dyDescent="0.25">
      <c r="B4606" s="1" t="str">
        <f>IF(I4606="","",
(IF(N4606=FİLTRE!$H$6,2,0)+IF(FİLTRE!$H$6="TOPLAM",2,0))
)</f>
        <v/>
      </c>
      <c r="C4606">
        <f>IF(FİLTRE!$M$5="",9,(IF(U4606&gt;=FİLTRE!$M$5,1,0)))</f>
        <v>1</v>
      </c>
      <c r="D4606" s="1">
        <f>IF(FİLTRE!$M$6="",9,(IF('SKT LİSTESİ'!P4606&lt;=FİLTRE!$M$6,1,0)))</f>
        <v>1</v>
      </c>
      <c r="E4606" s="25" t="str">
        <f>IF(I4606="","",(COUNTIFS($L$4:L4606,L4606)))</f>
        <v/>
      </c>
      <c r="F4606" s="13">
        <f>IF(OR(B4606&lt;&gt;2,C4606&lt;&gt;1,D4606&lt;&gt;1,H4606&lt;&gt;1),0,
COUNTIFS($B$4:B4606,2,$C$4:C4606,1,$D$4:D4606,1,$H$4:H4606,1))</f>
        <v>0</v>
      </c>
      <c r="G4606" s="26" t="str">
        <f>IF(I4606="","",(COUNTIF($E$4:E4606,E4606)))</f>
        <v/>
      </c>
      <c r="H4606" s="1">
        <f>IF(AND(J4606="SAYIM",FİLTRE!$H$5="RAFTA",U4606&lt;&gt;0),1,0)+
IF(AND(J4606="İADE DEPO",FİLTRE!$H$5="İADE DEPO"),1,0)+
IF(FİLTRE!$H$5="TÜMÜ",1,0)+
IF(AND(J4606="FİRMA İADE",FİLTRE!$H$5="FİRMA İADE"),1,0)+
IF(AND(J4606="İMHA",FİLTRE!$H$5="İMHA"),1,0)</f>
        <v>1</v>
      </c>
      <c r="I4606" s="99"/>
      <c r="J4606" s="100"/>
      <c r="K4606" s="100"/>
      <c r="L4606" s="101"/>
      <c r="M4606" s="102"/>
      <c r="N4606" s="101"/>
      <c r="O4606" s="99"/>
      <c r="P4606" s="103"/>
      <c r="Q4606" s="104"/>
      <c r="R4606" s="50"/>
      <c r="S4606" s="105"/>
      <c r="T4606" s="106"/>
      <c r="U4606" s="107"/>
      <c r="V4606" s="108"/>
      <c r="W4606" s="107"/>
      <c r="X4606" s="107"/>
      <c r="AA4606" s="107"/>
      <c r="AB4606" s="110"/>
      <c r="AC4606" s="110"/>
      <c r="AE4606" s="105"/>
      <c r="AF4606" s="105"/>
      <c r="AR4606" s="112"/>
    </row>
    <row r="4607" spans="2:44" x14ac:dyDescent="0.25">
      <c r="B4607" s="1" t="str">
        <f>IF(I4607="","",
(IF(N4607=FİLTRE!$H$6,2,0)+IF(FİLTRE!$H$6="TOPLAM",2,0))
)</f>
        <v/>
      </c>
      <c r="C4607">
        <f>IF(FİLTRE!$M$5="",9,(IF(U4607&gt;=FİLTRE!$M$5,1,0)))</f>
        <v>1</v>
      </c>
      <c r="D4607" s="1">
        <f>IF(FİLTRE!$M$6="",9,(IF('SKT LİSTESİ'!P4607&lt;=FİLTRE!$M$6,1,0)))</f>
        <v>1</v>
      </c>
      <c r="E4607" s="25" t="str">
        <f>IF(I4607="","",(COUNTIFS($L$4:L4607,L4607)))</f>
        <v/>
      </c>
      <c r="F4607" s="13">
        <f>IF(OR(B4607&lt;&gt;2,C4607&lt;&gt;1,D4607&lt;&gt;1,H4607&lt;&gt;1),0,
COUNTIFS($B$4:B4607,2,$C$4:C4607,1,$D$4:D4607,1,$H$4:H4607,1))</f>
        <v>0</v>
      </c>
      <c r="G4607" s="26" t="str">
        <f>IF(I4607="","",(COUNTIF($E$4:E4607,E4607)))</f>
        <v/>
      </c>
      <c r="H4607" s="1">
        <f>IF(AND(J4607="SAYIM",FİLTRE!$H$5="RAFTA",U4607&lt;&gt;0),1,0)+
IF(AND(J4607="İADE DEPO",FİLTRE!$H$5="İADE DEPO"),1,0)+
IF(FİLTRE!$H$5="TÜMÜ",1,0)+
IF(AND(J4607="FİRMA İADE",FİLTRE!$H$5="FİRMA İADE"),1,0)+
IF(AND(J4607="İMHA",FİLTRE!$H$5="İMHA"),1,0)</f>
        <v>1</v>
      </c>
      <c r="I4607" s="99"/>
      <c r="J4607" s="100"/>
      <c r="K4607" s="100"/>
      <c r="L4607" s="101"/>
      <c r="M4607" s="102"/>
      <c r="N4607" s="101"/>
      <c r="O4607" s="99"/>
      <c r="P4607" s="103"/>
      <c r="Q4607" s="104"/>
      <c r="R4607" s="50"/>
      <c r="S4607" s="105"/>
      <c r="T4607" s="106"/>
      <c r="U4607" s="107"/>
      <c r="V4607" s="108"/>
      <c r="W4607" s="107"/>
      <c r="X4607" s="107"/>
      <c r="AA4607" s="107"/>
      <c r="AB4607" s="110"/>
      <c r="AC4607" s="110"/>
      <c r="AE4607" s="105"/>
      <c r="AF4607" s="105"/>
      <c r="AR4607" s="112"/>
    </row>
    <row r="4608" spans="2:44" x14ac:dyDescent="0.25">
      <c r="B4608" s="1" t="str">
        <f>IF(I4608="","",
(IF(N4608=FİLTRE!$H$6,2,0)+IF(FİLTRE!$H$6="TOPLAM",2,0))
)</f>
        <v/>
      </c>
      <c r="C4608">
        <f>IF(FİLTRE!$M$5="",9,(IF(U4608&gt;=FİLTRE!$M$5,1,0)))</f>
        <v>1</v>
      </c>
      <c r="D4608" s="1">
        <f>IF(FİLTRE!$M$6="",9,(IF('SKT LİSTESİ'!P4608&lt;=FİLTRE!$M$6,1,0)))</f>
        <v>1</v>
      </c>
      <c r="E4608" s="25" t="str">
        <f>IF(I4608="","",(COUNTIFS($L$4:L4608,L4608)))</f>
        <v/>
      </c>
      <c r="F4608" s="13">
        <f>IF(OR(B4608&lt;&gt;2,C4608&lt;&gt;1,D4608&lt;&gt;1,H4608&lt;&gt;1),0,
COUNTIFS($B$4:B4608,2,$C$4:C4608,1,$D$4:D4608,1,$H$4:H4608,1))</f>
        <v>0</v>
      </c>
      <c r="G4608" s="26" t="str">
        <f>IF(I4608="","",(COUNTIF($E$4:E4608,E4608)))</f>
        <v/>
      </c>
      <c r="H4608" s="1">
        <f>IF(AND(J4608="SAYIM",FİLTRE!$H$5="RAFTA",U4608&lt;&gt;0),1,0)+
IF(AND(J4608="İADE DEPO",FİLTRE!$H$5="İADE DEPO"),1,0)+
IF(FİLTRE!$H$5="TÜMÜ",1,0)+
IF(AND(J4608="FİRMA İADE",FİLTRE!$H$5="FİRMA İADE"),1,0)+
IF(AND(J4608="İMHA",FİLTRE!$H$5="İMHA"),1,0)</f>
        <v>1</v>
      </c>
      <c r="I4608" s="99"/>
      <c r="J4608" s="100"/>
      <c r="K4608" s="100"/>
      <c r="L4608" s="101"/>
      <c r="M4608" s="102"/>
      <c r="N4608" s="101"/>
      <c r="O4608" s="99"/>
      <c r="P4608" s="103"/>
      <c r="Q4608" s="104"/>
      <c r="R4608" s="50"/>
      <c r="S4608" s="105"/>
      <c r="T4608" s="106"/>
      <c r="U4608" s="107"/>
      <c r="V4608" s="108"/>
      <c r="W4608" s="107"/>
      <c r="X4608" s="107"/>
      <c r="AA4608" s="107"/>
      <c r="AB4608" s="110"/>
      <c r="AC4608" s="110"/>
      <c r="AE4608" s="105"/>
      <c r="AF4608" s="105"/>
      <c r="AR4608" s="112"/>
    </row>
    <row r="4609" spans="2:44" x14ac:dyDescent="0.25">
      <c r="B4609" s="1" t="str">
        <f>IF(I4609="","",
(IF(N4609=FİLTRE!$H$6,2,0)+IF(FİLTRE!$H$6="TOPLAM",2,0))
)</f>
        <v/>
      </c>
      <c r="C4609">
        <f>IF(FİLTRE!$M$5="",9,(IF(U4609&gt;=FİLTRE!$M$5,1,0)))</f>
        <v>1</v>
      </c>
      <c r="D4609" s="1">
        <f>IF(FİLTRE!$M$6="",9,(IF('SKT LİSTESİ'!P4609&lt;=FİLTRE!$M$6,1,0)))</f>
        <v>1</v>
      </c>
      <c r="E4609" s="25" t="str">
        <f>IF(I4609="","",(COUNTIFS($L$4:L4609,L4609)))</f>
        <v/>
      </c>
      <c r="F4609" s="13">
        <f>IF(OR(B4609&lt;&gt;2,C4609&lt;&gt;1,D4609&lt;&gt;1,H4609&lt;&gt;1),0,
COUNTIFS($B$4:B4609,2,$C$4:C4609,1,$D$4:D4609,1,$H$4:H4609,1))</f>
        <v>0</v>
      </c>
      <c r="G4609" s="26" t="str">
        <f>IF(I4609="","",(COUNTIF($E$4:E4609,E4609)))</f>
        <v/>
      </c>
      <c r="H4609" s="1">
        <f>IF(AND(J4609="SAYIM",FİLTRE!$H$5="RAFTA",U4609&lt;&gt;0),1,0)+
IF(AND(J4609="İADE DEPO",FİLTRE!$H$5="İADE DEPO"),1,0)+
IF(FİLTRE!$H$5="TÜMÜ",1,0)+
IF(AND(J4609="FİRMA İADE",FİLTRE!$H$5="FİRMA İADE"),1,0)+
IF(AND(J4609="İMHA",FİLTRE!$H$5="İMHA"),1,0)</f>
        <v>1</v>
      </c>
      <c r="I4609" s="99"/>
      <c r="J4609" s="100"/>
      <c r="K4609" s="100"/>
      <c r="L4609" s="101"/>
      <c r="M4609" s="102"/>
      <c r="N4609" s="101"/>
      <c r="O4609" s="99"/>
      <c r="P4609" s="103"/>
      <c r="Q4609" s="104"/>
      <c r="R4609" s="50"/>
      <c r="S4609" s="105"/>
      <c r="T4609" s="106"/>
      <c r="U4609" s="107"/>
      <c r="V4609" s="108"/>
      <c r="W4609" s="107"/>
      <c r="X4609" s="107"/>
      <c r="AA4609" s="107"/>
      <c r="AB4609" s="110"/>
      <c r="AC4609" s="110"/>
      <c r="AE4609" s="105"/>
      <c r="AF4609" s="105"/>
      <c r="AR4609" s="112"/>
    </row>
    <row r="4610" spans="2:44" x14ac:dyDescent="0.25">
      <c r="B4610" s="1" t="str">
        <f>IF(I4610="","",
(IF(N4610=FİLTRE!$H$6,2,0)+IF(FİLTRE!$H$6="TOPLAM",2,0))
)</f>
        <v/>
      </c>
      <c r="C4610">
        <f>IF(FİLTRE!$M$5="",9,(IF(U4610&gt;=FİLTRE!$M$5,1,0)))</f>
        <v>1</v>
      </c>
      <c r="D4610" s="1">
        <f>IF(FİLTRE!$M$6="",9,(IF('SKT LİSTESİ'!P4610&lt;=FİLTRE!$M$6,1,0)))</f>
        <v>1</v>
      </c>
      <c r="E4610" s="25" t="str">
        <f>IF(I4610="","",(COUNTIFS($L$4:L4610,L4610)))</f>
        <v/>
      </c>
      <c r="F4610" s="13">
        <f>IF(OR(B4610&lt;&gt;2,C4610&lt;&gt;1,D4610&lt;&gt;1,H4610&lt;&gt;1),0,
COUNTIFS($B$4:B4610,2,$C$4:C4610,1,$D$4:D4610,1,$H$4:H4610,1))</f>
        <v>0</v>
      </c>
      <c r="G4610" s="26" t="str">
        <f>IF(I4610="","",(COUNTIF($E$4:E4610,E4610)))</f>
        <v/>
      </c>
      <c r="H4610" s="1">
        <f>IF(AND(J4610="SAYIM",FİLTRE!$H$5="RAFTA",U4610&lt;&gt;0),1,0)+
IF(AND(J4610="İADE DEPO",FİLTRE!$H$5="İADE DEPO"),1,0)+
IF(FİLTRE!$H$5="TÜMÜ",1,0)+
IF(AND(J4610="FİRMA İADE",FİLTRE!$H$5="FİRMA İADE"),1,0)+
IF(AND(J4610="İMHA",FİLTRE!$H$5="İMHA"),1,0)</f>
        <v>1</v>
      </c>
      <c r="I4610" s="99"/>
      <c r="J4610" s="100"/>
      <c r="K4610" s="100"/>
      <c r="L4610" s="101"/>
      <c r="M4610" s="102"/>
      <c r="N4610" s="101"/>
      <c r="O4610" s="99"/>
      <c r="P4610" s="103"/>
      <c r="Q4610" s="104"/>
      <c r="R4610" s="50"/>
      <c r="S4610" s="105"/>
      <c r="T4610" s="106"/>
      <c r="U4610" s="107"/>
      <c r="V4610" s="108"/>
      <c r="W4610" s="107"/>
      <c r="X4610" s="107"/>
      <c r="AA4610" s="107"/>
      <c r="AB4610" s="110"/>
      <c r="AC4610" s="110"/>
      <c r="AE4610" s="105"/>
      <c r="AF4610" s="105"/>
      <c r="AR4610" s="112"/>
    </row>
    <row r="4611" spans="2:44" x14ac:dyDescent="0.25">
      <c r="B4611" s="1" t="str">
        <f>IF(I4611="","",
(IF(N4611=FİLTRE!$H$6,2,0)+IF(FİLTRE!$H$6="TOPLAM",2,0))
)</f>
        <v/>
      </c>
      <c r="C4611">
        <f>IF(FİLTRE!$M$5="",9,(IF(U4611&gt;=FİLTRE!$M$5,1,0)))</f>
        <v>1</v>
      </c>
      <c r="D4611" s="1">
        <f>IF(FİLTRE!$M$6="",9,(IF('SKT LİSTESİ'!P4611&lt;=FİLTRE!$M$6,1,0)))</f>
        <v>1</v>
      </c>
      <c r="E4611" s="25" t="str">
        <f>IF(I4611="","",(COUNTIFS($L$4:L4611,L4611)))</f>
        <v/>
      </c>
      <c r="F4611" s="13">
        <f>IF(OR(B4611&lt;&gt;2,C4611&lt;&gt;1,D4611&lt;&gt;1,H4611&lt;&gt;1),0,
COUNTIFS($B$4:B4611,2,$C$4:C4611,1,$D$4:D4611,1,$H$4:H4611,1))</f>
        <v>0</v>
      </c>
      <c r="G4611" s="26" t="str">
        <f>IF(I4611="","",(COUNTIF($E$4:E4611,E4611)))</f>
        <v/>
      </c>
      <c r="H4611" s="1">
        <f>IF(AND(J4611="SAYIM",FİLTRE!$H$5="RAFTA",U4611&lt;&gt;0),1,0)+
IF(AND(J4611="İADE DEPO",FİLTRE!$H$5="İADE DEPO"),1,0)+
IF(FİLTRE!$H$5="TÜMÜ",1,0)+
IF(AND(J4611="FİRMA İADE",FİLTRE!$H$5="FİRMA İADE"),1,0)+
IF(AND(J4611="İMHA",FİLTRE!$H$5="İMHA"),1,0)</f>
        <v>1</v>
      </c>
      <c r="I4611" s="99"/>
      <c r="J4611" s="100"/>
      <c r="K4611" s="100"/>
      <c r="L4611" s="101"/>
      <c r="M4611" s="102"/>
      <c r="N4611" s="101"/>
      <c r="O4611" s="99"/>
      <c r="P4611" s="103"/>
      <c r="Q4611" s="104"/>
      <c r="R4611" s="50"/>
      <c r="S4611" s="105"/>
      <c r="T4611" s="106"/>
      <c r="U4611" s="107"/>
      <c r="V4611" s="108"/>
      <c r="W4611" s="107"/>
      <c r="X4611" s="107"/>
      <c r="AA4611" s="107"/>
      <c r="AB4611" s="110"/>
      <c r="AC4611" s="110"/>
      <c r="AE4611" s="105"/>
      <c r="AF4611" s="105"/>
      <c r="AR4611" s="112"/>
    </row>
    <row r="4612" spans="2:44" x14ac:dyDescent="0.25">
      <c r="B4612" s="1" t="str">
        <f>IF(I4612="","",
(IF(N4612=FİLTRE!$H$6,2,0)+IF(FİLTRE!$H$6="TOPLAM",2,0))
)</f>
        <v/>
      </c>
      <c r="C4612">
        <f>IF(FİLTRE!$M$5="",9,(IF(U4612&gt;=FİLTRE!$M$5,1,0)))</f>
        <v>1</v>
      </c>
      <c r="D4612" s="1">
        <f>IF(FİLTRE!$M$6="",9,(IF('SKT LİSTESİ'!P4612&lt;=FİLTRE!$M$6,1,0)))</f>
        <v>1</v>
      </c>
      <c r="E4612" s="25" t="str">
        <f>IF(I4612="","",(COUNTIFS($L$4:L4612,L4612)))</f>
        <v/>
      </c>
      <c r="F4612" s="13">
        <f>IF(OR(B4612&lt;&gt;2,C4612&lt;&gt;1,D4612&lt;&gt;1,H4612&lt;&gt;1),0,
COUNTIFS($B$4:B4612,2,$C$4:C4612,1,$D$4:D4612,1,$H$4:H4612,1))</f>
        <v>0</v>
      </c>
      <c r="G4612" s="26" t="str">
        <f>IF(I4612="","",(COUNTIF($E$4:E4612,E4612)))</f>
        <v/>
      </c>
      <c r="H4612" s="1">
        <f>IF(AND(J4612="SAYIM",FİLTRE!$H$5="RAFTA",U4612&lt;&gt;0),1,0)+
IF(AND(J4612="İADE DEPO",FİLTRE!$H$5="İADE DEPO"),1,0)+
IF(FİLTRE!$H$5="TÜMÜ",1,0)+
IF(AND(J4612="FİRMA İADE",FİLTRE!$H$5="FİRMA İADE"),1,0)+
IF(AND(J4612="İMHA",FİLTRE!$H$5="İMHA"),1,0)</f>
        <v>1</v>
      </c>
      <c r="I4612" s="99"/>
      <c r="J4612" s="100"/>
      <c r="K4612" s="100"/>
      <c r="L4612" s="101"/>
      <c r="M4612" s="102"/>
      <c r="N4612" s="101"/>
      <c r="O4612" s="99"/>
      <c r="P4612" s="103"/>
      <c r="Q4612" s="104"/>
      <c r="R4612" s="50"/>
      <c r="S4612" s="105"/>
      <c r="T4612" s="106"/>
      <c r="U4612" s="107"/>
      <c r="V4612" s="108"/>
      <c r="W4612" s="107"/>
      <c r="X4612" s="107"/>
      <c r="AA4612" s="107"/>
      <c r="AB4612" s="110"/>
      <c r="AC4612" s="110"/>
      <c r="AE4612" s="105"/>
      <c r="AF4612" s="105"/>
      <c r="AR4612" s="112"/>
    </row>
    <row r="4613" spans="2:44" x14ac:dyDescent="0.25">
      <c r="B4613" s="1" t="str">
        <f>IF(I4613="","",
(IF(N4613=FİLTRE!$H$6,2,0)+IF(FİLTRE!$H$6="TOPLAM",2,0))
)</f>
        <v/>
      </c>
      <c r="C4613">
        <f>IF(FİLTRE!$M$5="",9,(IF(U4613&gt;=FİLTRE!$M$5,1,0)))</f>
        <v>1</v>
      </c>
      <c r="D4613" s="1">
        <f>IF(FİLTRE!$M$6="",9,(IF('SKT LİSTESİ'!P4613&lt;=FİLTRE!$M$6,1,0)))</f>
        <v>1</v>
      </c>
      <c r="E4613" s="25" t="str">
        <f>IF(I4613="","",(COUNTIFS($L$4:L4613,L4613)))</f>
        <v/>
      </c>
      <c r="F4613" s="13">
        <f>IF(OR(B4613&lt;&gt;2,C4613&lt;&gt;1,D4613&lt;&gt;1,H4613&lt;&gt;1),0,
COUNTIFS($B$4:B4613,2,$C$4:C4613,1,$D$4:D4613,1,$H$4:H4613,1))</f>
        <v>0</v>
      </c>
      <c r="G4613" s="26" t="str">
        <f>IF(I4613="","",(COUNTIF($E$4:E4613,E4613)))</f>
        <v/>
      </c>
      <c r="H4613" s="1">
        <f>IF(AND(J4613="SAYIM",FİLTRE!$H$5="RAFTA",U4613&lt;&gt;0),1,0)+
IF(AND(J4613="İADE DEPO",FİLTRE!$H$5="İADE DEPO"),1,0)+
IF(FİLTRE!$H$5="TÜMÜ",1,0)+
IF(AND(J4613="FİRMA İADE",FİLTRE!$H$5="FİRMA İADE"),1,0)+
IF(AND(J4613="İMHA",FİLTRE!$H$5="İMHA"),1,0)</f>
        <v>1</v>
      </c>
      <c r="I4613" s="99"/>
      <c r="J4613" s="100"/>
      <c r="K4613" s="100"/>
      <c r="L4613" s="101"/>
      <c r="M4613" s="102"/>
      <c r="N4613" s="101"/>
      <c r="O4613" s="99"/>
      <c r="P4613" s="103"/>
      <c r="Q4613" s="104"/>
      <c r="R4613" s="50"/>
      <c r="S4613" s="105"/>
      <c r="T4613" s="106"/>
      <c r="U4613" s="107"/>
      <c r="V4613" s="108"/>
      <c r="W4613" s="107"/>
      <c r="X4613" s="107"/>
      <c r="AA4613" s="107"/>
      <c r="AB4613" s="110"/>
      <c r="AC4613" s="110"/>
      <c r="AE4613" s="105"/>
      <c r="AF4613" s="105"/>
      <c r="AR4613" s="112"/>
    </row>
    <row r="4614" spans="2:44" x14ac:dyDescent="0.25">
      <c r="B4614" s="1" t="str">
        <f>IF(I4614="","",
(IF(N4614=FİLTRE!$H$6,2,0)+IF(FİLTRE!$H$6="TOPLAM",2,0))
)</f>
        <v/>
      </c>
      <c r="C4614">
        <f>IF(FİLTRE!$M$5="",9,(IF(U4614&gt;=FİLTRE!$M$5,1,0)))</f>
        <v>1</v>
      </c>
      <c r="D4614" s="1">
        <f>IF(FİLTRE!$M$6="",9,(IF('SKT LİSTESİ'!P4614&lt;=FİLTRE!$M$6,1,0)))</f>
        <v>1</v>
      </c>
      <c r="E4614" s="25" t="str">
        <f>IF(I4614="","",(COUNTIFS($L$4:L4614,L4614)))</f>
        <v/>
      </c>
      <c r="F4614" s="13">
        <f>IF(OR(B4614&lt;&gt;2,C4614&lt;&gt;1,D4614&lt;&gt;1,H4614&lt;&gt;1),0,
COUNTIFS($B$4:B4614,2,$C$4:C4614,1,$D$4:D4614,1,$H$4:H4614,1))</f>
        <v>0</v>
      </c>
      <c r="G4614" s="26" t="str">
        <f>IF(I4614="","",(COUNTIF($E$4:E4614,E4614)))</f>
        <v/>
      </c>
      <c r="H4614" s="1">
        <f>IF(AND(J4614="SAYIM",FİLTRE!$H$5="RAFTA",U4614&lt;&gt;0),1,0)+
IF(AND(J4614="İADE DEPO",FİLTRE!$H$5="İADE DEPO"),1,0)+
IF(FİLTRE!$H$5="TÜMÜ",1,0)+
IF(AND(J4614="FİRMA İADE",FİLTRE!$H$5="FİRMA İADE"),1,0)+
IF(AND(J4614="İMHA",FİLTRE!$H$5="İMHA"),1,0)</f>
        <v>1</v>
      </c>
      <c r="I4614" s="99"/>
      <c r="J4614" s="100"/>
      <c r="K4614" s="100"/>
      <c r="L4614" s="101"/>
      <c r="M4614" s="102"/>
      <c r="N4614" s="101"/>
      <c r="O4614" s="99"/>
      <c r="P4614" s="103"/>
      <c r="Q4614" s="104"/>
      <c r="R4614" s="50"/>
      <c r="S4614" s="105"/>
      <c r="T4614" s="106"/>
      <c r="U4614" s="107"/>
      <c r="V4614" s="108"/>
      <c r="W4614" s="107"/>
      <c r="X4614" s="107"/>
      <c r="AA4614" s="107"/>
      <c r="AB4614" s="110"/>
      <c r="AC4614" s="110"/>
      <c r="AE4614" s="105"/>
      <c r="AF4614" s="105"/>
      <c r="AR4614" s="112"/>
    </row>
    <row r="4615" spans="2:44" x14ac:dyDescent="0.25">
      <c r="B4615" s="1" t="str">
        <f>IF(I4615="","",
(IF(N4615=FİLTRE!$H$6,2,0)+IF(FİLTRE!$H$6="TOPLAM",2,0))
)</f>
        <v/>
      </c>
      <c r="C4615">
        <f>IF(FİLTRE!$M$5="",9,(IF(U4615&gt;=FİLTRE!$M$5,1,0)))</f>
        <v>1</v>
      </c>
      <c r="D4615" s="1">
        <f>IF(FİLTRE!$M$6="",9,(IF('SKT LİSTESİ'!P4615&lt;=FİLTRE!$M$6,1,0)))</f>
        <v>1</v>
      </c>
      <c r="E4615" s="25" t="str">
        <f>IF(I4615="","",(COUNTIFS($L$4:L4615,L4615)))</f>
        <v/>
      </c>
      <c r="F4615" s="13">
        <f>IF(OR(B4615&lt;&gt;2,C4615&lt;&gt;1,D4615&lt;&gt;1,H4615&lt;&gt;1),0,
COUNTIFS($B$4:B4615,2,$C$4:C4615,1,$D$4:D4615,1,$H$4:H4615,1))</f>
        <v>0</v>
      </c>
      <c r="G4615" s="26" t="str">
        <f>IF(I4615="","",(COUNTIF($E$4:E4615,E4615)))</f>
        <v/>
      </c>
      <c r="H4615" s="1">
        <f>IF(AND(J4615="SAYIM",FİLTRE!$H$5="RAFTA",U4615&lt;&gt;0),1,0)+
IF(AND(J4615="İADE DEPO",FİLTRE!$H$5="İADE DEPO"),1,0)+
IF(FİLTRE!$H$5="TÜMÜ",1,0)+
IF(AND(J4615="FİRMA İADE",FİLTRE!$H$5="FİRMA İADE"),1,0)+
IF(AND(J4615="İMHA",FİLTRE!$H$5="İMHA"),1,0)</f>
        <v>1</v>
      </c>
      <c r="I4615" s="99"/>
      <c r="J4615" s="100"/>
      <c r="K4615" s="100"/>
      <c r="L4615" s="101"/>
      <c r="M4615" s="102"/>
      <c r="N4615" s="101"/>
      <c r="O4615" s="99"/>
      <c r="P4615" s="103"/>
      <c r="Q4615" s="104"/>
      <c r="R4615" s="50"/>
      <c r="S4615" s="105"/>
      <c r="T4615" s="106"/>
      <c r="U4615" s="107"/>
      <c r="V4615" s="108"/>
      <c r="W4615" s="107"/>
      <c r="X4615" s="107"/>
      <c r="AA4615" s="107"/>
      <c r="AB4615" s="110"/>
      <c r="AC4615" s="110"/>
      <c r="AE4615" s="105"/>
      <c r="AF4615" s="105"/>
      <c r="AR4615" s="112"/>
    </row>
    <row r="4616" spans="2:44" x14ac:dyDescent="0.25">
      <c r="B4616" s="1" t="str">
        <f>IF(I4616="","",
(IF(N4616=FİLTRE!$H$6,2,0)+IF(FİLTRE!$H$6="TOPLAM",2,0))
)</f>
        <v/>
      </c>
      <c r="C4616">
        <f>IF(FİLTRE!$M$5="",9,(IF(U4616&gt;=FİLTRE!$M$5,1,0)))</f>
        <v>1</v>
      </c>
      <c r="D4616" s="1">
        <f>IF(FİLTRE!$M$6="",9,(IF('SKT LİSTESİ'!P4616&lt;=FİLTRE!$M$6,1,0)))</f>
        <v>1</v>
      </c>
      <c r="E4616" s="25" t="str">
        <f>IF(I4616="","",(COUNTIFS($L$4:L4616,L4616)))</f>
        <v/>
      </c>
      <c r="F4616" s="13">
        <f>IF(OR(B4616&lt;&gt;2,C4616&lt;&gt;1,D4616&lt;&gt;1,H4616&lt;&gt;1),0,
COUNTIFS($B$4:B4616,2,$C$4:C4616,1,$D$4:D4616,1,$H$4:H4616,1))</f>
        <v>0</v>
      </c>
      <c r="G4616" s="26" t="str">
        <f>IF(I4616="","",(COUNTIF($E$4:E4616,E4616)))</f>
        <v/>
      </c>
      <c r="H4616" s="1">
        <f>IF(AND(J4616="SAYIM",FİLTRE!$H$5="RAFTA",U4616&lt;&gt;0),1,0)+
IF(AND(J4616="İADE DEPO",FİLTRE!$H$5="İADE DEPO"),1,0)+
IF(FİLTRE!$H$5="TÜMÜ",1,0)+
IF(AND(J4616="FİRMA İADE",FİLTRE!$H$5="FİRMA İADE"),1,0)+
IF(AND(J4616="İMHA",FİLTRE!$H$5="İMHA"),1,0)</f>
        <v>1</v>
      </c>
      <c r="I4616" s="99"/>
      <c r="J4616" s="100"/>
      <c r="K4616" s="100"/>
      <c r="L4616" s="101"/>
      <c r="M4616" s="102"/>
      <c r="N4616" s="101"/>
      <c r="O4616" s="99"/>
      <c r="P4616" s="103"/>
      <c r="Q4616" s="104"/>
      <c r="R4616" s="50"/>
      <c r="S4616" s="105"/>
      <c r="T4616" s="106"/>
      <c r="U4616" s="107"/>
      <c r="V4616" s="108"/>
      <c r="W4616" s="107"/>
      <c r="X4616" s="107"/>
      <c r="AA4616" s="107"/>
      <c r="AB4616" s="110"/>
      <c r="AC4616" s="110"/>
      <c r="AE4616" s="105"/>
      <c r="AF4616" s="105"/>
      <c r="AR4616" s="112"/>
    </row>
    <row r="4617" spans="2:44" x14ac:dyDescent="0.25">
      <c r="B4617" s="1" t="str">
        <f>IF(I4617="","",
(IF(N4617=FİLTRE!$H$6,2,0)+IF(FİLTRE!$H$6="TOPLAM",2,0))
)</f>
        <v/>
      </c>
      <c r="C4617">
        <f>IF(FİLTRE!$M$5="",9,(IF(U4617&gt;=FİLTRE!$M$5,1,0)))</f>
        <v>1</v>
      </c>
      <c r="D4617" s="1">
        <f>IF(FİLTRE!$M$6="",9,(IF('SKT LİSTESİ'!P4617&lt;=FİLTRE!$M$6,1,0)))</f>
        <v>1</v>
      </c>
      <c r="E4617" s="25" t="str">
        <f>IF(I4617="","",(COUNTIFS($L$4:L4617,L4617)))</f>
        <v/>
      </c>
      <c r="F4617" s="13">
        <f>IF(OR(B4617&lt;&gt;2,C4617&lt;&gt;1,D4617&lt;&gt;1,H4617&lt;&gt;1),0,
COUNTIFS($B$4:B4617,2,$C$4:C4617,1,$D$4:D4617,1,$H$4:H4617,1))</f>
        <v>0</v>
      </c>
      <c r="G4617" s="26" t="str">
        <f>IF(I4617="","",(COUNTIF($E$4:E4617,E4617)))</f>
        <v/>
      </c>
      <c r="H4617" s="1">
        <f>IF(AND(J4617="SAYIM",FİLTRE!$H$5="RAFTA",U4617&lt;&gt;0),1,0)+
IF(AND(J4617="İADE DEPO",FİLTRE!$H$5="İADE DEPO"),1,0)+
IF(FİLTRE!$H$5="TÜMÜ",1,0)+
IF(AND(J4617="FİRMA İADE",FİLTRE!$H$5="FİRMA İADE"),1,0)+
IF(AND(J4617="İMHA",FİLTRE!$H$5="İMHA"),1,0)</f>
        <v>1</v>
      </c>
      <c r="I4617" s="99"/>
      <c r="J4617" s="100"/>
      <c r="K4617" s="100"/>
      <c r="L4617" s="101"/>
      <c r="M4617" s="102"/>
      <c r="N4617" s="101"/>
      <c r="O4617" s="99"/>
      <c r="P4617" s="103"/>
      <c r="Q4617" s="104"/>
      <c r="R4617" s="50"/>
      <c r="S4617" s="105"/>
      <c r="T4617" s="106"/>
      <c r="U4617" s="107"/>
      <c r="V4617" s="108"/>
      <c r="W4617" s="107"/>
      <c r="X4617" s="107"/>
      <c r="AA4617" s="107"/>
      <c r="AB4617" s="110"/>
      <c r="AC4617" s="110"/>
      <c r="AE4617" s="105"/>
      <c r="AF4617" s="105"/>
      <c r="AR4617" s="112"/>
    </row>
    <row r="4618" spans="2:44" x14ac:dyDescent="0.25">
      <c r="B4618" s="1" t="str">
        <f>IF(I4618="","",
(IF(N4618=FİLTRE!$H$6,2,0)+IF(FİLTRE!$H$6="TOPLAM",2,0))
)</f>
        <v/>
      </c>
      <c r="C4618">
        <f>IF(FİLTRE!$M$5="",9,(IF(U4618&gt;=FİLTRE!$M$5,1,0)))</f>
        <v>1</v>
      </c>
      <c r="D4618" s="1">
        <f>IF(FİLTRE!$M$6="",9,(IF('SKT LİSTESİ'!P4618&lt;=FİLTRE!$M$6,1,0)))</f>
        <v>1</v>
      </c>
      <c r="E4618" s="25" t="str">
        <f>IF(I4618="","",(COUNTIFS($L$4:L4618,L4618)))</f>
        <v/>
      </c>
      <c r="F4618" s="13">
        <f>IF(OR(B4618&lt;&gt;2,C4618&lt;&gt;1,D4618&lt;&gt;1,H4618&lt;&gt;1),0,
COUNTIFS($B$4:B4618,2,$C$4:C4618,1,$D$4:D4618,1,$H$4:H4618,1))</f>
        <v>0</v>
      </c>
      <c r="G4618" s="26" t="str">
        <f>IF(I4618="","",(COUNTIF($E$4:E4618,E4618)))</f>
        <v/>
      </c>
      <c r="H4618" s="1">
        <f>IF(AND(J4618="SAYIM",FİLTRE!$H$5="RAFTA",U4618&lt;&gt;0),1,0)+
IF(AND(J4618="İADE DEPO",FİLTRE!$H$5="İADE DEPO"),1,0)+
IF(FİLTRE!$H$5="TÜMÜ",1,0)+
IF(AND(J4618="FİRMA İADE",FİLTRE!$H$5="FİRMA İADE"),1,0)+
IF(AND(J4618="İMHA",FİLTRE!$H$5="İMHA"),1,0)</f>
        <v>1</v>
      </c>
      <c r="I4618" s="99"/>
      <c r="J4618" s="100"/>
      <c r="K4618" s="100"/>
      <c r="L4618" s="101"/>
      <c r="M4618" s="102"/>
      <c r="N4618" s="101"/>
      <c r="O4618" s="99"/>
      <c r="P4618" s="103"/>
      <c r="Q4618" s="104"/>
      <c r="R4618" s="50"/>
      <c r="S4618" s="105"/>
      <c r="T4618" s="106"/>
      <c r="U4618" s="107"/>
      <c r="V4618" s="108"/>
      <c r="W4618" s="107"/>
      <c r="X4618" s="107"/>
      <c r="AA4618" s="107"/>
      <c r="AB4618" s="110"/>
      <c r="AC4618" s="110"/>
      <c r="AE4618" s="105"/>
      <c r="AF4618" s="105"/>
      <c r="AR4618" s="112"/>
    </row>
    <row r="4619" spans="2:44" x14ac:dyDescent="0.25">
      <c r="B4619" s="1" t="str">
        <f>IF(I4619="","",
(IF(N4619=FİLTRE!$H$6,2,0)+IF(FİLTRE!$H$6="TOPLAM",2,0))
)</f>
        <v/>
      </c>
      <c r="C4619">
        <f>IF(FİLTRE!$M$5="",9,(IF(U4619&gt;=FİLTRE!$M$5,1,0)))</f>
        <v>1</v>
      </c>
      <c r="D4619" s="1">
        <f>IF(FİLTRE!$M$6="",9,(IF('SKT LİSTESİ'!P4619&lt;=FİLTRE!$M$6,1,0)))</f>
        <v>1</v>
      </c>
      <c r="E4619" s="25" t="str">
        <f>IF(I4619="","",(COUNTIFS($L$4:L4619,L4619)))</f>
        <v/>
      </c>
      <c r="F4619" s="13">
        <f>IF(OR(B4619&lt;&gt;2,C4619&lt;&gt;1,D4619&lt;&gt;1,H4619&lt;&gt;1),0,
COUNTIFS($B$4:B4619,2,$C$4:C4619,1,$D$4:D4619,1,$H$4:H4619,1))</f>
        <v>0</v>
      </c>
      <c r="G4619" s="26" t="str">
        <f>IF(I4619="","",(COUNTIF($E$4:E4619,E4619)))</f>
        <v/>
      </c>
      <c r="H4619" s="1">
        <f>IF(AND(J4619="SAYIM",FİLTRE!$H$5="RAFTA",U4619&lt;&gt;0),1,0)+
IF(AND(J4619="İADE DEPO",FİLTRE!$H$5="İADE DEPO"),1,0)+
IF(FİLTRE!$H$5="TÜMÜ",1,0)+
IF(AND(J4619="FİRMA İADE",FİLTRE!$H$5="FİRMA İADE"),1,0)+
IF(AND(J4619="İMHA",FİLTRE!$H$5="İMHA"),1,0)</f>
        <v>1</v>
      </c>
      <c r="I4619" s="99"/>
      <c r="J4619" s="100"/>
      <c r="K4619" s="100"/>
      <c r="L4619" s="101"/>
      <c r="M4619" s="102"/>
      <c r="N4619" s="101"/>
      <c r="O4619" s="99"/>
      <c r="P4619" s="103"/>
      <c r="Q4619" s="104"/>
      <c r="R4619" s="50"/>
      <c r="S4619" s="105"/>
      <c r="T4619" s="106"/>
      <c r="U4619" s="107"/>
      <c r="V4619" s="108"/>
      <c r="W4619" s="107"/>
      <c r="X4619" s="107"/>
      <c r="AA4619" s="107"/>
      <c r="AB4619" s="110"/>
      <c r="AC4619" s="110"/>
      <c r="AE4619" s="105"/>
      <c r="AF4619" s="105"/>
      <c r="AR4619" s="112"/>
    </row>
    <row r="4620" spans="2:44" x14ac:dyDescent="0.25">
      <c r="B4620" s="1" t="str">
        <f>IF(I4620="","",
(IF(N4620=FİLTRE!$H$6,2,0)+IF(FİLTRE!$H$6="TOPLAM",2,0))
)</f>
        <v/>
      </c>
      <c r="C4620">
        <f>IF(FİLTRE!$M$5="",9,(IF(U4620&gt;=FİLTRE!$M$5,1,0)))</f>
        <v>1</v>
      </c>
      <c r="D4620" s="1">
        <f>IF(FİLTRE!$M$6="",9,(IF('SKT LİSTESİ'!P4620&lt;=FİLTRE!$M$6,1,0)))</f>
        <v>1</v>
      </c>
      <c r="E4620" s="25" t="str">
        <f>IF(I4620="","",(COUNTIFS($L$4:L4620,L4620)))</f>
        <v/>
      </c>
      <c r="F4620" s="13">
        <f>IF(OR(B4620&lt;&gt;2,C4620&lt;&gt;1,D4620&lt;&gt;1,H4620&lt;&gt;1),0,
COUNTIFS($B$4:B4620,2,$C$4:C4620,1,$D$4:D4620,1,$H$4:H4620,1))</f>
        <v>0</v>
      </c>
      <c r="G4620" s="26" t="str">
        <f>IF(I4620="","",(COUNTIF($E$4:E4620,E4620)))</f>
        <v/>
      </c>
      <c r="H4620" s="1">
        <f>IF(AND(J4620="SAYIM",FİLTRE!$H$5="RAFTA",U4620&lt;&gt;0),1,0)+
IF(AND(J4620="İADE DEPO",FİLTRE!$H$5="İADE DEPO"),1,0)+
IF(FİLTRE!$H$5="TÜMÜ",1,0)+
IF(AND(J4620="FİRMA İADE",FİLTRE!$H$5="FİRMA İADE"),1,0)+
IF(AND(J4620="İMHA",FİLTRE!$H$5="İMHA"),1,0)</f>
        <v>1</v>
      </c>
      <c r="I4620" s="99"/>
      <c r="J4620" s="100"/>
      <c r="K4620" s="100"/>
      <c r="L4620" s="101"/>
      <c r="M4620" s="102"/>
      <c r="N4620" s="101"/>
      <c r="O4620" s="99"/>
      <c r="P4620" s="103"/>
      <c r="Q4620" s="104"/>
      <c r="R4620" s="50"/>
      <c r="S4620" s="105"/>
      <c r="T4620" s="106"/>
      <c r="U4620" s="107"/>
      <c r="V4620" s="108"/>
      <c r="W4620" s="107"/>
      <c r="X4620" s="107"/>
      <c r="AA4620" s="107"/>
      <c r="AB4620" s="110"/>
      <c r="AC4620" s="110"/>
      <c r="AE4620" s="105"/>
      <c r="AF4620" s="105"/>
      <c r="AR4620" s="112"/>
    </row>
    <row r="4621" spans="2:44" x14ac:dyDescent="0.25">
      <c r="B4621" s="1" t="str">
        <f>IF(I4621="","",
(IF(N4621=FİLTRE!$H$6,2,0)+IF(FİLTRE!$H$6="TOPLAM",2,0))
)</f>
        <v/>
      </c>
      <c r="C4621">
        <f>IF(FİLTRE!$M$5="",9,(IF(U4621&gt;=FİLTRE!$M$5,1,0)))</f>
        <v>1</v>
      </c>
      <c r="D4621" s="1">
        <f>IF(FİLTRE!$M$6="",9,(IF('SKT LİSTESİ'!P4621&lt;=FİLTRE!$M$6,1,0)))</f>
        <v>1</v>
      </c>
      <c r="E4621" s="25" t="str">
        <f>IF(I4621="","",(COUNTIFS($L$4:L4621,L4621)))</f>
        <v/>
      </c>
      <c r="F4621" s="13">
        <f>IF(OR(B4621&lt;&gt;2,C4621&lt;&gt;1,D4621&lt;&gt;1,H4621&lt;&gt;1),0,
COUNTIFS($B$4:B4621,2,$C$4:C4621,1,$D$4:D4621,1,$H$4:H4621,1))</f>
        <v>0</v>
      </c>
      <c r="G4621" s="26" t="str">
        <f>IF(I4621="","",(COUNTIF($E$4:E4621,E4621)))</f>
        <v/>
      </c>
      <c r="H4621" s="1">
        <f>IF(AND(J4621="SAYIM",FİLTRE!$H$5="RAFTA",U4621&lt;&gt;0),1,0)+
IF(AND(J4621="İADE DEPO",FİLTRE!$H$5="İADE DEPO"),1,0)+
IF(FİLTRE!$H$5="TÜMÜ",1,0)+
IF(AND(J4621="FİRMA İADE",FİLTRE!$H$5="FİRMA İADE"),1,0)+
IF(AND(J4621="İMHA",FİLTRE!$H$5="İMHA"),1,0)</f>
        <v>1</v>
      </c>
      <c r="I4621" s="99"/>
      <c r="J4621" s="100"/>
      <c r="K4621" s="100"/>
      <c r="L4621" s="101"/>
      <c r="M4621" s="102"/>
      <c r="N4621" s="101"/>
      <c r="O4621" s="99"/>
      <c r="P4621" s="103"/>
      <c r="Q4621" s="104"/>
      <c r="R4621" s="50"/>
      <c r="S4621" s="105"/>
      <c r="T4621" s="106"/>
      <c r="U4621" s="107"/>
      <c r="V4621" s="108"/>
      <c r="W4621" s="107"/>
      <c r="X4621" s="107"/>
      <c r="AA4621" s="107"/>
      <c r="AB4621" s="110"/>
      <c r="AC4621" s="110"/>
      <c r="AE4621" s="105"/>
      <c r="AF4621" s="105"/>
      <c r="AR4621" s="112"/>
    </row>
    <row r="4622" spans="2:44" x14ac:dyDescent="0.25">
      <c r="B4622" s="1" t="str">
        <f>IF(I4622="","",
(IF(N4622=FİLTRE!$H$6,2,0)+IF(FİLTRE!$H$6="TOPLAM",2,0))
)</f>
        <v/>
      </c>
      <c r="C4622">
        <f>IF(FİLTRE!$M$5="",9,(IF(U4622&gt;=FİLTRE!$M$5,1,0)))</f>
        <v>1</v>
      </c>
      <c r="D4622" s="1">
        <f>IF(FİLTRE!$M$6="",9,(IF('SKT LİSTESİ'!P4622&lt;=FİLTRE!$M$6,1,0)))</f>
        <v>1</v>
      </c>
      <c r="E4622" s="25" t="str">
        <f>IF(I4622="","",(COUNTIFS($L$4:L4622,L4622)))</f>
        <v/>
      </c>
      <c r="F4622" s="13">
        <f>IF(OR(B4622&lt;&gt;2,C4622&lt;&gt;1,D4622&lt;&gt;1,H4622&lt;&gt;1),0,
COUNTIFS($B$4:B4622,2,$C$4:C4622,1,$D$4:D4622,1,$H$4:H4622,1))</f>
        <v>0</v>
      </c>
      <c r="G4622" s="26" t="str">
        <f>IF(I4622="","",(COUNTIF($E$4:E4622,E4622)))</f>
        <v/>
      </c>
      <c r="H4622" s="1">
        <f>IF(AND(J4622="SAYIM",FİLTRE!$H$5="RAFTA",U4622&lt;&gt;0),1,0)+
IF(AND(J4622="İADE DEPO",FİLTRE!$H$5="İADE DEPO"),1,0)+
IF(FİLTRE!$H$5="TÜMÜ",1,0)+
IF(AND(J4622="FİRMA İADE",FİLTRE!$H$5="FİRMA İADE"),1,0)+
IF(AND(J4622="İMHA",FİLTRE!$H$5="İMHA"),1,0)</f>
        <v>1</v>
      </c>
      <c r="I4622" s="99"/>
      <c r="J4622" s="100"/>
      <c r="K4622" s="100"/>
      <c r="L4622" s="101"/>
      <c r="M4622" s="102"/>
      <c r="N4622" s="101"/>
      <c r="O4622" s="99"/>
      <c r="P4622" s="103"/>
      <c r="Q4622" s="104"/>
      <c r="R4622" s="50"/>
      <c r="S4622" s="105"/>
      <c r="T4622" s="106"/>
      <c r="U4622" s="107"/>
      <c r="V4622" s="108"/>
      <c r="W4622" s="107"/>
      <c r="X4622" s="107"/>
      <c r="AA4622" s="107"/>
      <c r="AB4622" s="110"/>
      <c r="AC4622" s="110"/>
      <c r="AE4622" s="105"/>
      <c r="AF4622" s="105"/>
      <c r="AR4622" s="112"/>
    </row>
    <row r="4623" spans="2:44" x14ac:dyDescent="0.25">
      <c r="B4623" s="1" t="str">
        <f>IF(I4623="","",
(IF(N4623=FİLTRE!$H$6,2,0)+IF(FİLTRE!$H$6="TOPLAM",2,0))
)</f>
        <v/>
      </c>
      <c r="C4623">
        <f>IF(FİLTRE!$M$5="",9,(IF(U4623&gt;=FİLTRE!$M$5,1,0)))</f>
        <v>1</v>
      </c>
      <c r="D4623" s="1">
        <f>IF(FİLTRE!$M$6="",9,(IF('SKT LİSTESİ'!P4623&lt;=FİLTRE!$M$6,1,0)))</f>
        <v>1</v>
      </c>
      <c r="E4623" s="25" t="str">
        <f>IF(I4623="","",(COUNTIFS($L$4:L4623,L4623)))</f>
        <v/>
      </c>
      <c r="F4623" s="13">
        <f>IF(OR(B4623&lt;&gt;2,C4623&lt;&gt;1,D4623&lt;&gt;1,H4623&lt;&gt;1),0,
COUNTIFS($B$4:B4623,2,$C$4:C4623,1,$D$4:D4623,1,$H$4:H4623,1))</f>
        <v>0</v>
      </c>
      <c r="G4623" s="26" t="str">
        <f>IF(I4623="","",(COUNTIF($E$4:E4623,E4623)))</f>
        <v/>
      </c>
      <c r="H4623" s="1">
        <f>IF(AND(J4623="SAYIM",FİLTRE!$H$5="RAFTA",U4623&lt;&gt;0),1,0)+
IF(AND(J4623="İADE DEPO",FİLTRE!$H$5="İADE DEPO"),1,0)+
IF(FİLTRE!$H$5="TÜMÜ",1,0)+
IF(AND(J4623="FİRMA İADE",FİLTRE!$H$5="FİRMA İADE"),1,0)+
IF(AND(J4623="İMHA",FİLTRE!$H$5="İMHA"),1,0)</f>
        <v>1</v>
      </c>
      <c r="I4623" s="99"/>
      <c r="J4623" s="100"/>
      <c r="K4623" s="100"/>
      <c r="L4623" s="101"/>
      <c r="M4623" s="102"/>
      <c r="N4623" s="101"/>
      <c r="O4623" s="99"/>
      <c r="P4623" s="103"/>
      <c r="Q4623" s="104"/>
      <c r="R4623" s="50"/>
      <c r="S4623" s="105"/>
      <c r="T4623" s="106"/>
      <c r="U4623" s="107"/>
      <c r="V4623" s="108"/>
      <c r="W4623" s="107"/>
      <c r="X4623" s="107"/>
      <c r="AA4623" s="107"/>
      <c r="AB4623" s="110"/>
      <c r="AC4623" s="110"/>
      <c r="AE4623" s="105"/>
      <c r="AF4623" s="105"/>
      <c r="AR4623" s="112"/>
    </row>
    <row r="4624" spans="2:44" x14ac:dyDescent="0.25">
      <c r="B4624" s="1" t="str">
        <f>IF(I4624="","",
(IF(N4624=FİLTRE!$H$6,2,0)+IF(FİLTRE!$H$6="TOPLAM",2,0))
)</f>
        <v/>
      </c>
      <c r="C4624">
        <f>IF(FİLTRE!$M$5="",9,(IF(U4624&gt;=FİLTRE!$M$5,1,0)))</f>
        <v>1</v>
      </c>
      <c r="D4624" s="1">
        <f>IF(FİLTRE!$M$6="",9,(IF('SKT LİSTESİ'!P4624&lt;=FİLTRE!$M$6,1,0)))</f>
        <v>1</v>
      </c>
      <c r="E4624" s="25" t="str">
        <f>IF(I4624="","",(COUNTIFS($L$4:L4624,L4624)))</f>
        <v/>
      </c>
      <c r="F4624" s="13">
        <f>IF(OR(B4624&lt;&gt;2,C4624&lt;&gt;1,D4624&lt;&gt;1,H4624&lt;&gt;1),0,
COUNTIFS($B$4:B4624,2,$C$4:C4624,1,$D$4:D4624,1,$H$4:H4624,1))</f>
        <v>0</v>
      </c>
      <c r="G4624" s="26" t="str">
        <f>IF(I4624="","",(COUNTIF($E$4:E4624,E4624)))</f>
        <v/>
      </c>
      <c r="H4624" s="1">
        <f>IF(AND(J4624="SAYIM",FİLTRE!$H$5="RAFTA",U4624&lt;&gt;0),1,0)+
IF(AND(J4624="İADE DEPO",FİLTRE!$H$5="İADE DEPO"),1,0)+
IF(FİLTRE!$H$5="TÜMÜ",1,0)+
IF(AND(J4624="FİRMA İADE",FİLTRE!$H$5="FİRMA İADE"),1,0)+
IF(AND(J4624="İMHA",FİLTRE!$H$5="İMHA"),1,0)</f>
        <v>1</v>
      </c>
      <c r="I4624" s="99"/>
      <c r="J4624" s="100"/>
      <c r="K4624" s="100"/>
      <c r="L4624" s="101"/>
      <c r="M4624" s="102"/>
      <c r="N4624" s="101"/>
      <c r="O4624" s="99"/>
      <c r="P4624" s="103"/>
      <c r="Q4624" s="104"/>
      <c r="R4624" s="50"/>
      <c r="S4624" s="105"/>
      <c r="T4624" s="106"/>
      <c r="U4624" s="107"/>
      <c r="V4624" s="108"/>
      <c r="W4624" s="107"/>
      <c r="X4624" s="107"/>
      <c r="AA4624" s="107"/>
      <c r="AB4624" s="110"/>
      <c r="AC4624" s="110"/>
      <c r="AE4624" s="105"/>
      <c r="AF4624" s="105"/>
      <c r="AR4624" s="112"/>
    </row>
    <row r="4625" spans="2:44" x14ac:dyDescent="0.25">
      <c r="B4625" s="1" t="str">
        <f>IF(I4625="","",
(IF(N4625=FİLTRE!$H$6,2,0)+IF(FİLTRE!$H$6="TOPLAM",2,0))
)</f>
        <v/>
      </c>
      <c r="C4625">
        <f>IF(FİLTRE!$M$5="",9,(IF(U4625&gt;=FİLTRE!$M$5,1,0)))</f>
        <v>1</v>
      </c>
      <c r="D4625" s="1">
        <f>IF(FİLTRE!$M$6="",9,(IF('SKT LİSTESİ'!P4625&lt;=FİLTRE!$M$6,1,0)))</f>
        <v>1</v>
      </c>
      <c r="E4625" s="25" t="str">
        <f>IF(I4625="","",(COUNTIFS($L$4:L4625,L4625)))</f>
        <v/>
      </c>
      <c r="F4625" s="13">
        <f>IF(OR(B4625&lt;&gt;2,C4625&lt;&gt;1,D4625&lt;&gt;1,H4625&lt;&gt;1),0,
COUNTIFS($B$4:B4625,2,$C$4:C4625,1,$D$4:D4625,1,$H$4:H4625,1))</f>
        <v>0</v>
      </c>
      <c r="G4625" s="26" t="str">
        <f>IF(I4625="","",(COUNTIF($E$4:E4625,E4625)))</f>
        <v/>
      </c>
      <c r="H4625" s="1">
        <f>IF(AND(J4625="SAYIM",FİLTRE!$H$5="RAFTA",U4625&lt;&gt;0),1,0)+
IF(AND(J4625="İADE DEPO",FİLTRE!$H$5="İADE DEPO"),1,0)+
IF(FİLTRE!$H$5="TÜMÜ",1,0)+
IF(AND(J4625="FİRMA İADE",FİLTRE!$H$5="FİRMA İADE"),1,0)+
IF(AND(J4625="İMHA",FİLTRE!$H$5="İMHA"),1,0)</f>
        <v>1</v>
      </c>
      <c r="I4625" s="99"/>
      <c r="J4625" s="100"/>
      <c r="K4625" s="100"/>
      <c r="L4625" s="101"/>
      <c r="M4625" s="102"/>
      <c r="N4625" s="101"/>
      <c r="O4625" s="99"/>
      <c r="P4625" s="103"/>
      <c r="Q4625" s="104"/>
      <c r="R4625" s="50"/>
      <c r="S4625" s="105"/>
      <c r="T4625" s="106"/>
      <c r="U4625" s="107"/>
      <c r="V4625" s="108"/>
      <c r="W4625" s="107"/>
      <c r="X4625" s="107"/>
      <c r="AA4625" s="107"/>
      <c r="AB4625" s="110"/>
      <c r="AC4625" s="110"/>
      <c r="AE4625" s="105"/>
      <c r="AF4625" s="105"/>
      <c r="AR4625" s="112"/>
    </row>
    <row r="4626" spans="2:44" x14ac:dyDescent="0.25">
      <c r="B4626" s="1" t="str">
        <f>IF(I4626="","",
(IF(N4626=FİLTRE!$H$6,2,0)+IF(FİLTRE!$H$6="TOPLAM",2,0))
)</f>
        <v/>
      </c>
      <c r="C4626">
        <f>IF(FİLTRE!$M$5="",9,(IF(U4626&gt;=FİLTRE!$M$5,1,0)))</f>
        <v>1</v>
      </c>
      <c r="D4626" s="1">
        <f>IF(FİLTRE!$M$6="",9,(IF('SKT LİSTESİ'!P4626&lt;=FİLTRE!$M$6,1,0)))</f>
        <v>1</v>
      </c>
      <c r="E4626" s="25" t="str">
        <f>IF(I4626="","",(COUNTIFS($L$4:L4626,L4626)))</f>
        <v/>
      </c>
      <c r="F4626" s="13">
        <f>IF(OR(B4626&lt;&gt;2,C4626&lt;&gt;1,D4626&lt;&gt;1,H4626&lt;&gt;1),0,
COUNTIFS($B$4:B4626,2,$C$4:C4626,1,$D$4:D4626,1,$H$4:H4626,1))</f>
        <v>0</v>
      </c>
      <c r="G4626" s="26" t="str">
        <f>IF(I4626="","",(COUNTIF($E$4:E4626,E4626)))</f>
        <v/>
      </c>
      <c r="H4626" s="1">
        <f>IF(AND(J4626="SAYIM",FİLTRE!$H$5="RAFTA",U4626&lt;&gt;0),1,0)+
IF(AND(J4626="İADE DEPO",FİLTRE!$H$5="İADE DEPO"),1,0)+
IF(FİLTRE!$H$5="TÜMÜ",1,0)+
IF(AND(J4626="FİRMA İADE",FİLTRE!$H$5="FİRMA İADE"),1,0)+
IF(AND(J4626="İMHA",FİLTRE!$H$5="İMHA"),1,0)</f>
        <v>1</v>
      </c>
      <c r="I4626" s="99"/>
      <c r="J4626" s="100"/>
      <c r="K4626" s="100"/>
      <c r="L4626" s="101"/>
      <c r="M4626" s="102"/>
      <c r="N4626" s="101"/>
      <c r="O4626" s="99"/>
      <c r="P4626" s="103"/>
      <c r="Q4626" s="104"/>
      <c r="R4626" s="50"/>
      <c r="S4626" s="105"/>
      <c r="T4626" s="106"/>
      <c r="U4626" s="107"/>
      <c r="V4626" s="108"/>
      <c r="W4626" s="107"/>
      <c r="X4626" s="107"/>
      <c r="AA4626" s="107"/>
      <c r="AB4626" s="110"/>
      <c r="AC4626" s="110"/>
      <c r="AE4626" s="105"/>
      <c r="AF4626" s="105"/>
      <c r="AR4626" s="112"/>
    </row>
    <row r="4627" spans="2:44" x14ac:dyDescent="0.25">
      <c r="B4627" s="1" t="str">
        <f>IF(I4627="","",
(IF(N4627=FİLTRE!$H$6,2,0)+IF(FİLTRE!$H$6="TOPLAM",2,0))
)</f>
        <v/>
      </c>
      <c r="C4627">
        <f>IF(FİLTRE!$M$5="",9,(IF(U4627&gt;=FİLTRE!$M$5,1,0)))</f>
        <v>1</v>
      </c>
      <c r="D4627" s="1">
        <f>IF(FİLTRE!$M$6="",9,(IF('SKT LİSTESİ'!P4627&lt;=FİLTRE!$M$6,1,0)))</f>
        <v>1</v>
      </c>
      <c r="E4627" s="25" t="str">
        <f>IF(I4627="","",(COUNTIFS($L$4:L4627,L4627)))</f>
        <v/>
      </c>
      <c r="F4627" s="13">
        <f>IF(OR(B4627&lt;&gt;2,C4627&lt;&gt;1,D4627&lt;&gt;1,H4627&lt;&gt;1),0,
COUNTIFS($B$4:B4627,2,$C$4:C4627,1,$D$4:D4627,1,$H$4:H4627,1))</f>
        <v>0</v>
      </c>
      <c r="G4627" s="26" t="str">
        <f>IF(I4627="","",(COUNTIF($E$4:E4627,E4627)))</f>
        <v/>
      </c>
      <c r="H4627" s="1">
        <f>IF(AND(J4627="SAYIM",FİLTRE!$H$5="RAFTA",U4627&lt;&gt;0),1,0)+
IF(AND(J4627="İADE DEPO",FİLTRE!$H$5="İADE DEPO"),1,0)+
IF(FİLTRE!$H$5="TÜMÜ",1,0)+
IF(AND(J4627="FİRMA İADE",FİLTRE!$H$5="FİRMA İADE"),1,0)+
IF(AND(J4627="İMHA",FİLTRE!$H$5="İMHA"),1,0)</f>
        <v>1</v>
      </c>
      <c r="I4627" s="99"/>
      <c r="J4627" s="100"/>
      <c r="K4627" s="100"/>
      <c r="L4627" s="101"/>
      <c r="M4627" s="102"/>
      <c r="N4627" s="101"/>
      <c r="O4627" s="99"/>
      <c r="P4627" s="103"/>
      <c r="Q4627" s="104"/>
      <c r="R4627" s="50"/>
      <c r="S4627" s="105"/>
      <c r="T4627" s="106"/>
      <c r="U4627" s="107"/>
      <c r="V4627" s="108"/>
      <c r="W4627" s="107"/>
      <c r="X4627" s="107"/>
      <c r="AA4627" s="107"/>
      <c r="AB4627" s="110"/>
      <c r="AC4627" s="110"/>
      <c r="AE4627" s="105"/>
      <c r="AF4627" s="105"/>
      <c r="AR4627" s="112"/>
    </row>
    <row r="4628" spans="2:44" x14ac:dyDescent="0.25">
      <c r="B4628" s="1" t="str">
        <f>IF(I4628="","",
(IF(N4628=FİLTRE!$H$6,2,0)+IF(FİLTRE!$H$6="TOPLAM",2,0))
)</f>
        <v/>
      </c>
      <c r="C4628">
        <f>IF(FİLTRE!$M$5="",9,(IF(U4628&gt;=FİLTRE!$M$5,1,0)))</f>
        <v>1</v>
      </c>
      <c r="D4628" s="1">
        <f>IF(FİLTRE!$M$6="",9,(IF('SKT LİSTESİ'!P4628&lt;=FİLTRE!$M$6,1,0)))</f>
        <v>1</v>
      </c>
      <c r="E4628" s="25" t="str">
        <f>IF(I4628="","",(COUNTIFS($L$4:L4628,L4628)))</f>
        <v/>
      </c>
      <c r="F4628" s="13">
        <f>IF(OR(B4628&lt;&gt;2,C4628&lt;&gt;1,D4628&lt;&gt;1,H4628&lt;&gt;1),0,
COUNTIFS($B$4:B4628,2,$C$4:C4628,1,$D$4:D4628,1,$H$4:H4628,1))</f>
        <v>0</v>
      </c>
      <c r="G4628" s="26" t="str">
        <f>IF(I4628="","",(COUNTIF($E$4:E4628,E4628)))</f>
        <v/>
      </c>
      <c r="H4628" s="1">
        <f>IF(AND(J4628="SAYIM",FİLTRE!$H$5="RAFTA",U4628&lt;&gt;0),1,0)+
IF(AND(J4628="İADE DEPO",FİLTRE!$H$5="İADE DEPO"),1,0)+
IF(FİLTRE!$H$5="TÜMÜ",1,0)+
IF(AND(J4628="FİRMA İADE",FİLTRE!$H$5="FİRMA İADE"),1,0)+
IF(AND(J4628="İMHA",FİLTRE!$H$5="İMHA"),1,0)</f>
        <v>1</v>
      </c>
      <c r="I4628" s="99"/>
      <c r="J4628" s="100"/>
      <c r="K4628" s="100"/>
      <c r="L4628" s="101"/>
      <c r="M4628" s="102"/>
      <c r="N4628" s="101"/>
      <c r="O4628" s="99"/>
      <c r="P4628" s="103"/>
      <c r="Q4628" s="104"/>
      <c r="R4628" s="50"/>
      <c r="S4628" s="105"/>
      <c r="T4628" s="106"/>
      <c r="U4628" s="107"/>
      <c r="V4628" s="108"/>
      <c r="W4628" s="107"/>
      <c r="X4628" s="107"/>
      <c r="AA4628" s="107"/>
      <c r="AB4628" s="110"/>
      <c r="AC4628" s="110"/>
      <c r="AE4628" s="105"/>
      <c r="AF4628" s="105"/>
      <c r="AR4628" s="112"/>
    </row>
    <row r="4629" spans="2:44" x14ac:dyDescent="0.25">
      <c r="B4629" s="1" t="str">
        <f>IF(I4629="","",
(IF(N4629=FİLTRE!$H$6,2,0)+IF(FİLTRE!$H$6="TOPLAM",2,0))
)</f>
        <v/>
      </c>
      <c r="C4629">
        <f>IF(FİLTRE!$M$5="",9,(IF(U4629&gt;=FİLTRE!$M$5,1,0)))</f>
        <v>1</v>
      </c>
      <c r="D4629" s="1">
        <f>IF(FİLTRE!$M$6="",9,(IF('SKT LİSTESİ'!P4629&lt;=FİLTRE!$M$6,1,0)))</f>
        <v>1</v>
      </c>
      <c r="E4629" s="25" t="str">
        <f>IF(I4629="","",(COUNTIFS($L$4:L4629,L4629)))</f>
        <v/>
      </c>
      <c r="F4629" s="13">
        <f>IF(OR(B4629&lt;&gt;2,C4629&lt;&gt;1,D4629&lt;&gt;1,H4629&lt;&gt;1),0,
COUNTIFS($B$4:B4629,2,$C$4:C4629,1,$D$4:D4629,1,$H$4:H4629,1))</f>
        <v>0</v>
      </c>
      <c r="G4629" s="26" t="str">
        <f>IF(I4629="","",(COUNTIF($E$4:E4629,E4629)))</f>
        <v/>
      </c>
      <c r="H4629" s="1">
        <f>IF(AND(J4629="SAYIM",FİLTRE!$H$5="RAFTA",U4629&lt;&gt;0),1,0)+
IF(AND(J4629="İADE DEPO",FİLTRE!$H$5="İADE DEPO"),1,0)+
IF(FİLTRE!$H$5="TÜMÜ",1,0)+
IF(AND(J4629="FİRMA İADE",FİLTRE!$H$5="FİRMA İADE"),1,0)+
IF(AND(J4629="İMHA",FİLTRE!$H$5="İMHA"),1,0)</f>
        <v>1</v>
      </c>
      <c r="I4629" s="99"/>
      <c r="J4629" s="100"/>
      <c r="K4629" s="100"/>
      <c r="L4629" s="101"/>
      <c r="M4629" s="102"/>
      <c r="N4629" s="101"/>
      <c r="O4629" s="99"/>
      <c r="P4629" s="103"/>
      <c r="Q4629" s="104"/>
      <c r="R4629" s="50"/>
      <c r="S4629" s="105"/>
      <c r="T4629" s="106"/>
      <c r="U4629" s="107"/>
      <c r="V4629" s="108"/>
      <c r="W4629" s="107"/>
      <c r="X4629" s="107"/>
      <c r="AA4629" s="107"/>
      <c r="AB4629" s="110"/>
      <c r="AC4629" s="110"/>
      <c r="AE4629" s="105"/>
      <c r="AF4629" s="105"/>
      <c r="AR4629" s="112"/>
    </row>
    <row r="4630" spans="2:44" x14ac:dyDescent="0.25">
      <c r="B4630" s="1" t="str">
        <f>IF(I4630="","",
(IF(N4630=FİLTRE!$H$6,2,0)+IF(FİLTRE!$H$6="TOPLAM",2,0))
)</f>
        <v/>
      </c>
      <c r="C4630">
        <f>IF(FİLTRE!$M$5="",9,(IF(U4630&gt;=FİLTRE!$M$5,1,0)))</f>
        <v>1</v>
      </c>
      <c r="D4630" s="1">
        <f>IF(FİLTRE!$M$6="",9,(IF('SKT LİSTESİ'!P4630&lt;=FİLTRE!$M$6,1,0)))</f>
        <v>1</v>
      </c>
      <c r="E4630" s="25" t="str">
        <f>IF(I4630="","",(COUNTIFS($L$4:L4630,L4630)))</f>
        <v/>
      </c>
      <c r="F4630" s="13">
        <f>IF(OR(B4630&lt;&gt;2,C4630&lt;&gt;1,D4630&lt;&gt;1,H4630&lt;&gt;1),0,
COUNTIFS($B$4:B4630,2,$C$4:C4630,1,$D$4:D4630,1,$H$4:H4630,1))</f>
        <v>0</v>
      </c>
      <c r="G4630" s="26" t="str">
        <f>IF(I4630="","",(COUNTIF($E$4:E4630,E4630)))</f>
        <v/>
      </c>
      <c r="H4630" s="1">
        <f>IF(AND(J4630="SAYIM",FİLTRE!$H$5="RAFTA",U4630&lt;&gt;0),1,0)+
IF(AND(J4630="İADE DEPO",FİLTRE!$H$5="İADE DEPO"),1,0)+
IF(FİLTRE!$H$5="TÜMÜ",1,0)+
IF(AND(J4630="FİRMA İADE",FİLTRE!$H$5="FİRMA İADE"),1,0)+
IF(AND(J4630="İMHA",FİLTRE!$H$5="İMHA"),1,0)</f>
        <v>1</v>
      </c>
      <c r="I4630" s="99"/>
      <c r="J4630" s="100"/>
      <c r="K4630" s="100"/>
      <c r="L4630" s="101"/>
      <c r="M4630" s="102"/>
      <c r="N4630" s="101"/>
      <c r="O4630" s="99"/>
      <c r="P4630" s="103"/>
      <c r="Q4630" s="104"/>
      <c r="R4630" s="50"/>
      <c r="S4630" s="105"/>
      <c r="T4630" s="106"/>
      <c r="U4630" s="107"/>
      <c r="V4630" s="108"/>
      <c r="W4630" s="107"/>
      <c r="X4630" s="107"/>
      <c r="AA4630" s="107"/>
      <c r="AB4630" s="110"/>
      <c r="AC4630" s="110"/>
      <c r="AE4630" s="105"/>
      <c r="AF4630" s="105"/>
      <c r="AR4630" s="112"/>
    </row>
    <row r="4631" spans="2:44" x14ac:dyDescent="0.25">
      <c r="B4631" s="1" t="str">
        <f>IF(I4631="","",
(IF(N4631=FİLTRE!$H$6,2,0)+IF(FİLTRE!$H$6="TOPLAM",2,0))
)</f>
        <v/>
      </c>
      <c r="C4631">
        <f>IF(FİLTRE!$M$5="",9,(IF(U4631&gt;=FİLTRE!$M$5,1,0)))</f>
        <v>1</v>
      </c>
      <c r="D4631" s="1">
        <f>IF(FİLTRE!$M$6="",9,(IF('SKT LİSTESİ'!P4631&lt;=FİLTRE!$M$6,1,0)))</f>
        <v>1</v>
      </c>
      <c r="E4631" s="25" t="str">
        <f>IF(I4631="","",(COUNTIFS($L$4:L4631,L4631)))</f>
        <v/>
      </c>
      <c r="F4631" s="13">
        <f>IF(OR(B4631&lt;&gt;2,C4631&lt;&gt;1,D4631&lt;&gt;1,H4631&lt;&gt;1),0,
COUNTIFS($B$4:B4631,2,$C$4:C4631,1,$D$4:D4631,1,$H$4:H4631,1))</f>
        <v>0</v>
      </c>
      <c r="G4631" s="26" t="str">
        <f>IF(I4631="","",(COUNTIF($E$4:E4631,E4631)))</f>
        <v/>
      </c>
      <c r="H4631" s="1">
        <f>IF(AND(J4631="SAYIM",FİLTRE!$H$5="RAFTA",U4631&lt;&gt;0),1,0)+
IF(AND(J4631="İADE DEPO",FİLTRE!$H$5="İADE DEPO"),1,0)+
IF(FİLTRE!$H$5="TÜMÜ",1,0)+
IF(AND(J4631="FİRMA İADE",FİLTRE!$H$5="FİRMA İADE"),1,0)+
IF(AND(J4631="İMHA",FİLTRE!$H$5="İMHA"),1,0)</f>
        <v>1</v>
      </c>
      <c r="I4631" s="99"/>
      <c r="J4631" s="100"/>
      <c r="K4631" s="100"/>
      <c r="L4631" s="101"/>
      <c r="M4631" s="102"/>
      <c r="N4631" s="101"/>
      <c r="O4631" s="99"/>
      <c r="P4631" s="103"/>
      <c r="Q4631" s="104"/>
      <c r="R4631" s="50"/>
      <c r="S4631" s="105"/>
      <c r="T4631" s="106"/>
      <c r="U4631" s="107"/>
      <c r="V4631" s="108"/>
      <c r="W4631" s="107"/>
      <c r="X4631" s="107"/>
      <c r="AA4631" s="107"/>
      <c r="AB4631" s="110"/>
      <c r="AC4631" s="110"/>
      <c r="AE4631" s="105"/>
      <c r="AF4631" s="105"/>
      <c r="AR4631" s="112"/>
    </row>
    <row r="4632" spans="2:44" x14ac:dyDescent="0.25">
      <c r="B4632" s="1" t="str">
        <f>IF(I4632="","",
(IF(N4632=FİLTRE!$H$6,2,0)+IF(FİLTRE!$H$6="TOPLAM",2,0))
)</f>
        <v/>
      </c>
      <c r="C4632">
        <f>IF(FİLTRE!$M$5="",9,(IF(U4632&gt;=FİLTRE!$M$5,1,0)))</f>
        <v>1</v>
      </c>
      <c r="D4632" s="1">
        <f>IF(FİLTRE!$M$6="",9,(IF('SKT LİSTESİ'!P4632&lt;=FİLTRE!$M$6,1,0)))</f>
        <v>1</v>
      </c>
      <c r="E4632" s="25" t="str">
        <f>IF(I4632="","",(COUNTIFS($L$4:L4632,L4632)))</f>
        <v/>
      </c>
      <c r="F4632" s="13">
        <f>IF(OR(B4632&lt;&gt;2,C4632&lt;&gt;1,D4632&lt;&gt;1,H4632&lt;&gt;1),0,
COUNTIFS($B$4:B4632,2,$C$4:C4632,1,$D$4:D4632,1,$H$4:H4632,1))</f>
        <v>0</v>
      </c>
      <c r="G4632" s="26" t="str">
        <f>IF(I4632="","",(COUNTIF($E$4:E4632,E4632)))</f>
        <v/>
      </c>
      <c r="H4632" s="1">
        <f>IF(AND(J4632="SAYIM",FİLTRE!$H$5="RAFTA",U4632&lt;&gt;0),1,0)+
IF(AND(J4632="İADE DEPO",FİLTRE!$H$5="İADE DEPO"),1,0)+
IF(FİLTRE!$H$5="TÜMÜ",1,0)+
IF(AND(J4632="FİRMA İADE",FİLTRE!$H$5="FİRMA İADE"),1,0)+
IF(AND(J4632="İMHA",FİLTRE!$H$5="İMHA"),1,0)</f>
        <v>1</v>
      </c>
      <c r="I4632" s="99"/>
      <c r="J4632" s="100"/>
      <c r="K4632" s="100"/>
      <c r="L4632" s="101"/>
      <c r="M4632" s="102"/>
      <c r="N4632" s="101"/>
      <c r="O4632" s="99"/>
      <c r="P4632" s="103"/>
      <c r="Q4632" s="104"/>
      <c r="R4632" s="50"/>
      <c r="S4632" s="105"/>
      <c r="T4632" s="106"/>
      <c r="U4632" s="107"/>
      <c r="V4632" s="108"/>
      <c r="W4632" s="107"/>
      <c r="X4632" s="107"/>
      <c r="AA4632" s="107"/>
      <c r="AB4632" s="110"/>
      <c r="AC4632" s="110"/>
      <c r="AE4632" s="105"/>
      <c r="AF4632" s="105"/>
      <c r="AR4632" s="112"/>
    </row>
    <row r="4633" spans="2:44" x14ac:dyDescent="0.25">
      <c r="B4633" s="1" t="str">
        <f>IF(I4633="","",
(IF(N4633=FİLTRE!$H$6,2,0)+IF(FİLTRE!$H$6="TOPLAM",2,0))
)</f>
        <v/>
      </c>
      <c r="C4633">
        <f>IF(FİLTRE!$M$5="",9,(IF(U4633&gt;=FİLTRE!$M$5,1,0)))</f>
        <v>1</v>
      </c>
      <c r="D4633" s="1">
        <f>IF(FİLTRE!$M$6="",9,(IF('SKT LİSTESİ'!P4633&lt;=FİLTRE!$M$6,1,0)))</f>
        <v>1</v>
      </c>
      <c r="E4633" s="25" t="str">
        <f>IF(I4633="","",(COUNTIFS($L$4:L4633,L4633)))</f>
        <v/>
      </c>
      <c r="F4633" s="13">
        <f>IF(OR(B4633&lt;&gt;2,C4633&lt;&gt;1,D4633&lt;&gt;1,H4633&lt;&gt;1),0,
COUNTIFS($B$4:B4633,2,$C$4:C4633,1,$D$4:D4633,1,$H$4:H4633,1))</f>
        <v>0</v>
      </c>
      <c r="G4633" s="26" t="str">
        <f>IF(I4633="","",(COUNTIF($E$4:E4633,E4633)))</f>
        <v/>
      </c>
      <c r="H4633" s="1">
        <f>IF(AND(J4633="SAYIM",FİLTRE!$H$5="RAFTA",U4633&lt;&gt;0),1,0)+
IF(AND(J4633="İADE DEPO",FİLTRE!$H$5="İADE DEPO"),1,0)+
IF(FİLTRE!$H$5="TÜMÜ",1,0)+
IF(AND(J4633="FİRMA İADE",FİLTRE!$H$5="FİRMA İADE"),1,0)+
IF(AND(J4633="İMHA",FİLTRE!$H$5="İMHA"),1,0)</f>
        <v>1</v>
      </c>
      <c r="I4633" s="99"/>
      <c r="J4633" s="100"/>
      <c r="K4633" s="100"/>
      <c r="L4633" s="101"/>
      <c r="M4633" s="102"/>
      <c r="N4633" s="101"/>
      <c r="O4633" s="99"/>
      <c r="P4633" s="103"/>
      <c r="Q4633" s="104"/>
      <c r="R4633" s="50"/>
      <c r="S4633" s="105"/>
      <c r="T4633" s="106"/>
      <c r="U4633" s="107"/>
      <c r="V4633" s="108"/>
      <c r="W4633" s="107"/>
      <c r="X4633" s="107"/>
      <c r="AA4633" s="107"/>
      <c r="AB4633" s="110"/>
      <c r="AC4633" s="110"/>
      <c r="AE4633" s="105"/>
      <c r="AF4633" s="105"/>
      <c r="AR4633" s="112"/>
    </row>
    <row r="4634" spans="2:44" x14ac:dyDescent="0.25">
      <c r="B4634" s="1" t="str">
        <f>IF(I4634="","",
(IF(N4634=FİLTRE!$H$6,2,0)+IF(FİLTRE!$H$6="TOPLAM",2,0))
)</f>
        <v/>
      </c>
      <c r="C4634">
        <f>IF(FİLTRE!$M$5="",9,(IF(U4634&gt;=FİLTRE!$M$5,1,0)))</f>
        <v>1</v>
      </c>
      <c r="D4634" s="1">
        <f>IF(FİLTRE!$M$6="",9,(IF('SKT LİSTESİ'!P4634&lt;=FİLTRE!$M$6,1,0)))</f>
        <v>1</v>
      </c>
      <c r="E4634" s="25" t="str">
        <f>IF(I4634="","",(COUNTIFS($L$4:L4634,L4634)))</f>
        <v/>
      </c>
      <c r="F4634" s="13">
        <f>IF(OR(B4634&lt;&gt;2,C4634&lt;&gt;1,D4634&lt;&gt;1,H4634&lt;&gt;1),0,
COUNTIFS($B$4:B4634,2,$C$4:C4634,1,$D$4:D4634,1,$H$4:H4634,1))</f>
        <v>0</v>
      </c>
      <c r="G4634" s="26" t="str">
        <f>IF(I4634="","",(COUNTIF($E$4:E4634,E4634)))</f>
        <v/>
      </c>
      <c r="H4634" s="1">
        <f>IF(AND(J4634="SAYIM",FİLTRE!$H$5="RAFTA",U4634&lt;&gt;0),1,0)+
IF(AND(J4634="İADE DEPO",FİLTRE!$H$5="İADE DEPO"),1,0)+
IF(FİLTRE!$H$5="TÜMÜ",1,0)+
IF(AND(J4634="FİRMA İADE",FİLTRE!$H$5="FİRMA İADE"),1,0)+
IF(AND(J4634="İMHA",FİLTRE!$H$5="İMHA"),1,0)</f>
        <v>1</v>
      </c>
      <c r="I4634" s="99"/>
      <c r="J4634" s="100"/>
      <c r="K4634" s="100"/>
      <c r="L4634" s="101"/>
      <c r="M4634" s="102"/>
      <c r="N4634" s="101"/>
      <c r="O4634" s="99"/>
      <c r="P4634" s="103"/>
      <c r="Q4634" s="104"/>
      <c r="R4634" s="50"/>
      <c r="S4634" s="105"/>
      <c r="T4634" s="106"/>
      <c r="U4634" s="107"/>
      <c r="V4634" s="108"/>
      <c r="W4634" s="107"/>
      <c r="X4634" s="107"/>
      <c r="AA4634" s="107"/>
      <c r="AB4634" s="110"/>
      <c r="AC4634" s="110"/>
      <c r="AE4634" s="105"/>
      <c r="AF4634" s="105"/>
      <c r="AR4634" s="112"/>
    </row>
    <row r="4635" spans="2:44" x14ac:dyDescent="0.25">
      <c r="B4635" s="1" t="str">
        <f>IF(I4635="","",
(IF(N4635=FİLTRE!$H$6,2,0)+IF(FİLTRE!$H$6="TOPLAM",2,0))
)</f>
        <v/>
      </c>
      <c r="C4635">
        <f>IF(FİLTRE!$M$5="",9,(IF(U4635&gt;=FİLTRE!$M$5,1,0)))</f>
        <v>1</v>
      </c>
      <c r="D4635" s="1">
        <f>IF(FİLTRE!$M$6="",9,(IF('SKT LİSTESİ'!P4635&lt;=FİLTRE!$M$6,1,0)))</f>
        <v>1</v>
      </c>
      <c r="E4635" s="25" t="str">
        <f>IF(I4635="","",(COUNTIFS($L$4:L4635,L4635)))</f>
        <v/>
      </c>
      <c r="F4635" s="13">
        <f>IF(OR(B4635&lt;&gt;2,C4635&lt;&gt;1,D4635&lt;&gt;1,H4635&lt;&gt;1),0,
COUNTIFS($B$4:B4635,2,$C$4:C4635,1,$D$4:D4635,1,$H$4:H4635,1))</f>
        <v>0</v>
      </c>
      <c r="G4635" s="26" t="str">
        <f>IF(I4635="","",(COUNTIF($E$4:E4635,E4635)))</f>
        <v/>
      </c>
      <c r="H4635" s="1">
        <f>IF(AND(J4635="SAYIM",FİLTRE!$H$5="RAFTA",U4635&lt;&gt;0),1,0)+
IF(AND(J4635="İADE DEPO",FİLTRE!$H$5="İADE DEPO"),1,0)+
IF(FİLTRE!$H$5="TÜMÜ",1,0)+
IF(AND(J4635="FİRMA İADE",FİLTRE!$H$5="FİRMA İADE"),1,0)+
IF(AND(J4635="İMHA",FİLTRE!$H$5="İMHA"),1,0)</f>
        <v>1</v>
      </c>
      <c r="I4635" s="99"/>
      <c r="J4635" s="100"/>
      <c r="K4635" s="100"/>
      <c r="L4635" s="101"/>
      <c r="M4635" s="102"/>
      <c r="N4635" s="101"/>
      <c r="O4635" s="99"/>
      <c r="P4635" s="103"/>
      <c r="Q4635" s="104"/>
      <c r="R4635" s="50"/>
      <c r="S4635" s="105"/>
      <c r="T4635" s="106"/>
      <c r="U4635" s="107"/>
      <c r="V4635" s="108"/>
      <c r="W4635" s="107"/>
      <c r="X4635" s="107"/>
      <c r="AA4635" s="107"/>
      <c r="AB4635" s="110"/>
      <c r="AC4635" s="110"/>
      <c r="AE4635" s="105"/>
      <c r="AF4635" s="105"/>
      <c r="AR4635" s="112"/>
    </row>
    <row r="4636" spans="2:44" x14ac:dyDescent="0.25">
      <c r="B4636" s="1" t="str">
        <f>IF(I4636="","",
(IF(N4636=FİLTRE!$H$6,2,0)+IF(FİLTRE!$H$6="TOPLAM",2,0))
)</f>
        <v/>
      </c>
      <c r="C4636">
        <f>IF(FİLTRE!$M$5="",9,(IF(U4636&gt;=FİLTRE!$M$5,1,0)))</f>
        <v>1</v>
      </c>
      <c r="D4636" s="1">
        <f>IF(FİLTRE!$M$6="",9,(IF('SKT LİSTESİ'!P4636&lt;=FİLTRE!$M$6,1,0)))</f>
        <v>1</v>
      </c>
      <c r="E4636" s="25" t="str">
        <f>IF(I4636="","",(COUNTIFS($L$4:L4636,L4636)))</f>
        <v/>
      </c>
      <c r="F4636" s="13">
        <f>IF(OR(B4636&lt;&gt;2,C4636&lt;&gt;1,D4636&lt;&gt;1,H4636&lt;&gt;1),0,
COUNTIFS($B$4:B4636,2,$C$4:C4636,1,$D$4:D4636,1,$H$4:H4636,1))</f>
        <v>0</v>
      </c>
      <c r="G4636" s="26" t="str">
        <f>IF(I4636="","",(COUNTIF($E$4:E4636,E4636)))</f>
        <v/>
      </c>
      <c r="H4636" s="1">
        <f>IF(AND(J4636="SAYIM",FİLTRE!$H$5="RAFTA",U4636&lt;&gt;0),1,0)+
IF(AND(J4636="İADE DEPO",FİLTRE!$H$5="İADE DEPO"),1,0)+
IF(FİLTRE!$H$5="TÜMÜ",1,0)+
IF(AND(J4636="FİRMA İADE",FİLTRE!$H$5="FİRMA İADE"),1,0)+
IF(AND(J4636="İMHA",FİLTRE!$H$5="İMHA"),1,0)</f>
        <v>1</v>
      </c>
      <c r="I4636" s="99"/>
      <c r="J4636" s="100"/>
      <c r="K4636" s="100"/>
      <c r="L4636" s="101"/>
      <c r="M4636" s="102"/>
      <c r="N4636" s="101"/>
      <c r="O4636" s="99"/>
      <c r="P4636" s="103"/>
      <c r="Q4636" s="104"/>
      <c r="R4636" s="50"/>
      <c r="S4636" s="105"/>
      <c r="T4636" s="106"/>
      <c r="U4636" s="107"/>
      <c r="V4636" s="108"/>
      <c r="W4636" s="107"/>
      <c r="X4636" s="107"/>
      <c r="AA4636" s="107"/>
      <c r="AB4636" s="110"/>
      <c r="AC4636" s="110"/>
      <c r="AE4636" s="105"/>
      <c r="AF4636" s="105"/>
      <c r="AR4636" s="112"/>
    </row>
    <row r="4637" spans="2:44" x14ac:dyDescent="0.25">
      <c r="B4637" s="1" t="str">
        <f>IF(I4637="","",
(IF(N4637=FİLTRE!$H$6,2,0)+IF(FİLTRE!$H$6="TOPLAM",2,0))
)</f>
        <v/>
      </c>
      <c r="C4637">
        <f>IF(FİLTRE!$M$5="",9,(IF(U4637&gt;=FİLTRE!$M$5,1,0)))</f>
        <v>1</v>
      </c>
      <c r="D4637" s="1">
        <f>IF(FİLTRE!$M$6="",9,(IF('SKT LİSTESİ'!P4637&lt;=FİLTRE!$M$6,1,0)))</f>
        <v>1</v>
      </c>
      <c r="E4637" s="25" t="str">
        <f>IF(I4637="","",(COUNTIFS($L$4:L4637,L4637)))</f>
        <v/>
      </c>
      <c r="F4637" s="13">
        <f>IF(OR(B4637&lt;&gt;2,C4637&lt;&gt;1,D4637&lt;&gt;1,H4637&lt;&gt;1),0,
COUNTIFS($B$4:B4637,2,$C$4:C4637,1,$D$4:D4637,1,$H$4:H4637,1))</f>
        <v>0</v>
      </c>
      <c r="G4637" s="26" t="str">
        <f>IF(I4637="","",(COUNTIF($E$4:E4637,E4637)))</f>
        <v/>
      </c>
      <c r="H4637" s="1">
        <f>IF(AND(J4637="SAYIM",FİLTRE!$H$5="RAFTA",U4637&lt;&gt;0),1,0)+
IF(AND(J4637="İADE DEPO",FİLTRE!$H$5="İADE DEPO"),1,0)+
IF(FİLTRE!$H$5="TÜMÜ",1,0)+
IF(AND(J4637="FİRMA İADE",FİLTRE!$H$5="FİRMA İADE"),1,0)+
IF(AND(J4637="İMHA",FİLTRE!$H$5="İMHA"),1,0)</f>
        <v>1</v>
      </c>
      <c r="I4637" s="99"/>
      <c r="J4637" s="100"/>
      <c r="K4637" s="100"/>
      <c r="L4637" s="101"/>
      <c r="M4637" s="102"/>
      <c r="N4637" s="101"/>
      <c r="O4637" s="99"/>
      <c r="P4637" s="103"/>
      <c r="Q4637" s="104"/>
      <c r="R4637" s="50"/>
      <c r="S4637" s="105"/>
      <c r="T4637" s="106"/>
      <c r="U4637" s="107"/>
      <c r="V4637" s="108"/>
      <c r="W4637" s="107"/>
      <c r="X4637" s="107"/>
      <c r="AA4637" s="107"/>
      <c r="AB4637" s="110"/>
      <c r="AC4637" s="110"/>
      <c r="AE4637" s="105"/>
      <c r="AF4637" s="105"/>
      <c r="AR4637" s="112"/>
    </row>
    <row r="4638" spans="2:44" x14ac:dyDescent="0.25">
      <c r="B4638" s="1" t="str">
        <f>IF(I4638="","",
(IF(N4638=FİLTRE!$H$6,2,0)+IF(FİLTRE!$H$6="TOPLAM",2,0))
)</f>
        <v/>
      </c>
      <c r="C4638">
        <f>IF(FİLTRE!$M$5="",9,(IF(U4638&gt;=FİLTRE!$M$5,1,0)))</f>
        <v>1</v>
      </c>
      <c r="D4638" s="1">
        <f>IF(FİLTRE!$M$6="",9,(IF('SKT LİSTESİ'!P4638&lt;=FİLTRE!$M$6,1,0)))</f>
        <v>1</v>
      </c>
      <c r="E4638" s="25" t="str">
        <f>IF(I4638="","",(COUNTIFS($L$4:L4638,L4638)))</f>
        <v/>
      </c>
      <c r="F4638" s="13">
        <f>IF(OR(B4638&lt;&gt;2,C4638&lt;&gt;1,D4638&lt;&gt;1,H4638&lt;&gt;1),0,
COUNTIFS($B$4:B4638,2,$C$4:C4638,1,$D$4:D4638,1,$H$4:H4638,1))</f>
        <v>0</v>
      </c>
      <c r="G4638" s="26" t="str">
        <f>IF(I4638="","",(COUNTIF($E$4:E4638,E4638)))</f>
        <v/>
      </c>
      <c r="H4638" s="1">
        <f>IF(AND(J4638="SAYIM",FİLTRE!$H$5="RAFTA",U4638&lt;&gt;0),1,0)+
IF(AND(J4638="İADE DEPO",FİLTRE!$H$5="İADE DEPO"),1,0)+
IF(FİLTRE!$H$5="TÜMÜ",1,0)+
IF(AND(J4638="FİRMA İADE",FİLTRE!$H$5="FİRMA İADE"),1,0)+
IF(AND(J4638="İMHA",FİLTRE!$H$5="İMHA"),1,0)</f>
        <v>1</v>
      </c>
      <c r="I4638" s="99"/>
      <c r="J4638" s="100"/>
      <c r="K4638" s="100"/>
      <c r="L4638" s="101"/>
      <c r="M4638" s="102"/>
      <c r="N4638" s="101"/>
      <c r="O4638" s="99"/>
      <c r="P4638" s="103"/>
      <c r="Q4638" s="104"/>
      <c r="R4638" s="50"/>
      <c r="S4638" s="105"/>
      <c r="T4638" s="106"/>
      <c r="U4638" s="107"/>
      <c r="V4638" s="108"/>
      <c r="W4638" s="107"/>
      <c r="X4638" s="107"/>
      <c r="AA4638" s="107"/>
      <c r="AB4638" s="110"/>
      <c r="AC4638" s="110"/>
      <c r="AE4638" s="105"/>
      <c r="AF4638" s="105"/>
      <c r="AR4638" s="112"/>
    </row>
    <row r="4639" spans="2:44" x14ac:dyDescent="0.25">
      <c r="B4639" s="1" t="str">
        <f>IF(I4639="","",
(IF(N4639=FİLTRE!$H$6,2,0)+IF(FİLTRE!$H$6="TOPLAM",2,0))
)</f>
        <v/>
      </c>
      <c r="C4639">
        <f>IF(FİLTRE!$M$5="",9,(IF(U4639&gt;=FİLTRE!$M$5,1,0)))</f>
        <v>1</v>
      </c>
      <c r="D4639" s="1">
        <f>IF(FİLTRE!$M$6="",9,(IF('SKT LİSTESİ'!P4639&lt;=FİLTRE!$M$6,1,0)))</f>
        <v>1</v>
      </c>
      <c r="E4639" s="25" t="str">
        <f>IF(I4639="","",(COUNTIFS($L$4:L4639,L4639)))</f>
        <v/>
      </c>
      <c r="F4639" s="13">
        <f>IF(OR(B4639&lt;&gt;2,C4639&lt;&gt;1,D4639&lt;&gt;1,H4639&lt;&gt;1),0,
COUNTIFS($B$4:B4639,2,$C$4:C4639,1,$D$4:D4639,1,$H$4:H4639,1))</f>
        <v>0</v>
      </c>
      <c r="G4639" s="26" t="str">
        <f>IF(I4639="","",(COUNTIF($E$4:E4639,E4639)))</f>
        <v/>
      </c>
      <c r="H4639" s="1">
        <f>IF(AND(J4639="SAYIM",FİLTRE!$H$5="RAFTA",U4639&lt;&gt;0),1,0)+
IF(AND(J4639="İADE DEPO",FİLTRE!$H$5="İADE DEPO"),1,0)+
IF(FİLTRE!$H$5="TÜMÜ",1,0)+
IF(AND(J4639="FİRMA İADE",FİLTRE!$H$5="FİRMA İADE"),1,0)+
IF(AND(J4639="İMHA",FİLTRE!$H$5="İMHA"),1,0)</f>
        <v>1</v>
      </c>
      <c r="I4639" s="99"/>
      <c r="J4639" s="100"/>
      <c r="K4639" s="100"/>
      <c r="L4639" s="101"/>
      <c r="M4639" s="102"/>
      <c r="N4639" s="101"/>
      <c r="O4639" s="99"/>
      <c r="P4639" s="103"/>
      <c r="Q4639" s="104"/>
      <c r="R4639" s="50"/>
      <c r="S4639" s="105"/>
      <c r="T4639" s="106"/>
      <c r="U4639" s="107"/>
      <c r="V4639" s="108"/>
      <c r="W4639" s="107"/>
      <c r="X4639" s="107"/>
      <c r="AA4639" s="107"/>
      <c r="AB4639" s="110"/>
      <c r="AC4639" s="110"/>
      <c r="AE4639" s="105"/>
      <c r="AF4639" s="105"/>
      <c r="AR4639" s="112"/>
    </row>
    <row r="4640" spans="2:44" x14ac:dyDescent="0.25">
      <c r="B4640" s="1" t="str">
        <f>IF(I4640="","",
(IF(N4640=FİLTRE!$H$6,2,0)+IF(FİLTRE!$H$6="TOPLAM",2,0))
)</f>
        <v/>
      </c>
      <c r="C4640">
        <f>IF(FİLTRE!$M$5="",9,(IF(U4640&gt;=FİLTRE!$M$5,1,0)))</f>
        <v>1</v>
      </c>
      <c r="D4640" s="1">
        <f>IF(FİLTRE!$M$6="",9,(IF('SKT LİSTESİ'!P4640&lt;=FİLTRE!$M$6,1,0)))</f>
        <v>1</v>
      </c>
      <c r="E4640" s="25" t="str">
        <f>IF(I4640="","",(COUNTIFS($L$4:L4640,L4640)))</f>
        <v/>
      </c>
      <c r="F4640" s="13">
        <f>IF(OR(B4640&lt;&gt;2,C4640&lt;&gt;1,D4640&lt;&gt;1,H4640&lt;&gt;1),0,
COUNTIFS($B$4:B4640,2,$C$4:C4640,1,$D$4:D4640,1,$H$4:H4640,1))</f>
        <v>0</v>
      </c>
      <c r="G4640" s="26" t="str">
        <f>IF(I4640="","",(COUNTIF($E$4:E4640,E4640)))</f>
        <v/>
      </c>
      <c r="H4640" s="1">
        <f>IF(AND(J4640="SAYIM",FİLTRE!$H$5="RAFTA",U4640&lt;&gt;0),1,0)+
IF(AND(J4640="İADE DEPO",FİLTRE!$H$5="İADE DEPO"),1,0)+
IF(FİLTRE!$H$5="TÜMÜ",1,0)+
IF(AND(J4640="FİRMA İADE",FİLTRE!$H$5="FİRMA İADE"),1,0)+
IF(AND(J4640="İMHA",FİLTRE!$H$5="İMHA"),1,0)</f>
        <v>1</v>
      </c>
      <c r="I4640" s="99"/>
      <c r="J4640" s="100"/>
      <c r="K4640" s="100"/>
      <c r="L4640" s="101"/>
      <c r="M4640" s="102"/>
      <c r="N4640" s="101"/>
      <c r="O4640" s="99"/>
      <c r="P4640" s="103"/>
      <c r="Q4640" s="104"/>
      <c r="R4640" s="50"/>
      <c r="S4640" s="105"/>
      <c r="T4640" s="106"/>
      <c r="U4640" s="107"/>
      <c r="V4640" s="108"/>
      <c r="W4640" s="107"/>
      <c r="X4640" s="107"/>
      <c r="AA4640" s="107"/>
      <c r="AB4640" s="110"/>
      <c r="AC4640" s="110"/>
      <c r="AE4640" s="105"/>
      <c r="AF4640" s="105"/>
      <c r="AR4640" s="112"/>
    </row>
    <row r="4641" spans="2:44" x14ac:dyDescent="0.25">
      <c r="B4641" s="1" t="str">
        <f>IF(I4641="","",
(IF(N4641=FİLTRE!$H$6,2,0)+IF(FİLTRE!$H$6="TOPLAM",2,0))
)</f>
        <v/>
      </c>
      <c r="C4641">
        <f>IF(FİLTRE!$M$5="",9,(IF(U4641&gt;=FİLTRE!$M$5,1,0)))</f>
        <v>1</v>
      </c>
      <c r="D4641" s="1">
        <f>IF(FİLTRE!$M$6="",9,(IF('SKT LİSTESİ'!P4641&lt;=FİLTRE!$M$6,1,0)))</f>
        <v>1</v>
      </c>
      <c r="E4641" s="25" t="str">
        <f>IF(I4641="","",(COUNTIFS($L$4:L4641,L4641)))</f>
        <v/>
      </c>
      <c r="F4641" s="13">
        <f>IF(OR(B4641&lt;&gt;2,C4641&lt;&gt;1,D4641&lt;&gt;1,H4641&lt;&gt;1),0,
COUNTIFS($B$4:B4641,2,$C$4:C4641,1,$D$4:D4641,1,$H$4:H4641,1))</f>
        <v>0</v>
      </c>
      <c r="G4641" s="26" t="str">
        <f>IF(I4641="","",(COUNTIF($E$4:E4641,E4641)))</f>
        <v/>
      </c>
      <c r="H4641" s="1">
        <f>IF(AND(J4641="SAYIM",FİLTRE!$H$5="RAFTA",U4641&lt;&gt;0),1,0)+
IF(AND(J4641="İADE DEPO",FİLTRE!$H$5="İADE DEPO"),1,0)+
IF(FİLTRE!$H$5="TÜMÜ",1,0)+
IF(AND(J4641="FİRMA İADE",FİLTRE!$H$5="FİRMA İADE"),1,0)+
IF(AND(J4641="İMHA",FİLTRE!$H$5="İMHA"),1,0)</f>
        <v>1</v>
      </c>
      <c r="I4641" s="99"/>
      <c r="J4641" s="100"/>
      <c r="K4641" s="100"/>
      <c r="L4641" s="101"/>
      <c r="M4641" s="102"/>
      <c r="N4641" s="101"/>
      <c r="O4641" s="99"/>
      <c r="P4641" s="103"/>
      <c r="Q4641" s="104"/>
      <c r="R4641" s="50"/>
      <c r="S4641" s="105"/>
      <c r="T4641" s="106"/>
      <c r="U4641" s="107"/>
      <c r="V4641" s="108"/>
      <c r="W4641" s="107"/>
      <c r="X4641" s="107"/>
      <c r="AA4641" s="107"/>
      <c r="AB4641" s="110"/>
      <c r="AC4641" s="110"/>
      <c r="AE4641" s="105"/>
      <c r="AF4641" s="105"/>
      <c r="AR4641" s="112"/>
    </row>
    <row r="4642" spans="2:44" x14ac:dyDescent="0.25">
      <c r="B4642" s="1" t="str">
        <f>IF(I4642="","",
(IF(N4642=FİLTRE!$H$6,2,0)+IF(FİLTRE!$H$6="TOPLAM",2,0))
)</f>
        <v/>
      </c>
      <c r="C4642">
        <f>IF(FİLTRE!$M$5="",9,(IF(U4642&gt;=FİLTRE!$M$5,1,0)))</f>
        <v>1</v>
      </c>
      <c r="D4642" s="1">
        <f>IF(FİLTRE!$M$6="",9,(IF('SKT LİSTESİ'!P4642&lt;=FİLTRE!$M$6,1,0)))</f>
        <v>1</v>
      </c>
      <c r="E4642" s="25" t="str">
        <f>IF(I4642="","",(COUNTIFS($L$4:L4642,L4642)))</f>
        <v/>
      </c>
      <c r="F4642" s="13">
        <f>IF(OR(B4642&lt;&gt;2,C4642&lt;&gt;1,D4642&lt;&gt;1,H4642&lt;&gt;1),0,
COUNTIFS($B$4:B4642,2,$C$4:C4642,1,$D$4:D4642,1,$H$4:H4642,1))</f>
        <v>0</v>
      </c>
      <c r="G4642" s="26" t="str">
        <f>IF(I4642="","",(COUNTIF($E$4:E4642,E4642)))</f>
        <v/>
      </c>
      <c r="H4642" s="1">
        <f>IF(AND(J4642="SAYIM",FİLTRE!$H$5="RAFTA",U4642&lt;&gt;0),1,0)+
IF(AND(J4642="İADE DEPO",FİLTRE!$H$5="İADE DEPO"),1,0)+
IF(FİLTRE!$H$5="TÜMÜ",1,0)+
IF(AND(J4642="FİRMA İADE",FİLTRE!$H$5="FİRMA İADE"),1,0)+
IF(AND(J4642="İMHA",FİLTRE!$H$5="İMHA"),1,0)</f>
        <v>1</v>
      </c>
      <c r="I4642" s="99"/>
      <c r="J4642" s="100"/>
      <c r="K4642" s="100"/>
      <c r="L4642" s="101"/>
      <c r="M4642" s="102"/>
      <c r="N4642" s="101"/>
      <c r="O4642" s="99"/>
      <c r="P4642" s="103"/>
      <c r="Q4642" s="104"/>
      <c r="R4642" s="50"/>
      <c r="S4642" s="105"/>
      <c r="T4642" s="106"/>
      <c r="U4642" s="107"/>
      <c r="V4642" s="108"/>
      <c r="W4642" s="107"/>
      <c r="X4642" s="107"/>
      <c r="AA4642" s="107"/>
      <c r="AB4642" s="110"/>
      <c r="AC4642" s="110"/>
      <c r="AE4642" s="105"/>
      <c r="AF4642" s="105"/>
      <c r="AR4642" s="112"/>
    </row>
    <row r="4643" spans="2:44" x14ac:dyDescent="0.25">
      <c r="B4643" s="1" t="str">
        <f>IF(I4643="","",
(IF(N4643=FİLTRE!$H$6,2,0)+IF(FİLTRE!$H$6="TOPLAM",2,0))
)</f>
        <v/>
      </c>
      <c r="C4643">
        <f>IF(FİLTRE!$M$5="",9,(IF(U4643&gt;=FİLTRE!$M$5,1,0)))</f>
        <v>1</v>
      </c>
      <c r="D4643" s="1">
        <f>IF(FİLTRE!$M$6="",9,(IF('SKT LİSTESİ'!P4643&lt;=FİLTRE!$M$6,1,0)))</f>
        <v>1</v>
      </c>
      <c r="E4643" s="25" t="str">
        <f>IF(I4643="","",(COUNTIFS($L$4:L4643,L4643)))</f>
        <v/>
      </c>
      <c r="F4643" s="13">
        <f>IF(OR(B4643&lt;&gt;2,C4643&lt;&gt;1,D4643&lt;&gt;1,H4643&lt;&gt;1),0,
COUNTIFS($B$4:B4643,2,$C$4:C4643,1,$D$4:D4643,1,$H$4:H4643,1))</f>
        <v>0</v>
      </c>
      <c r="G4643" s="26" t="str">
        <f>IF(I4643="","",(COUNTIF($E$4:E4643,E4643)))</f>
        <v/>
      </c>
      <c r="H4643" s="1">
        <f>IF(AND(J4643="SAYIM",FİLTRE!$H$5="RAFTA",U4643&lt;&gt;0),1,0)+
IF(AND(J4643="İADE DEPO",FİLTRE!$H$5="İADE DEPO"),1,0)+
IF(FİLTRE!$H$5="TÜMÜ",1,0)+
IF(AND(J4643="FİRMA İADE",FİLTRE!$H$5="FİRMA İADE"),1,0)+
IF(AND(J4643="İMHA",FİLTRE!$H$5="İMHA"),1,0)</f>
        <v>1</v>
      </c>
      <c r="I4643" s="99"/>
      <c r="J4643" s="100"/>
      <c r="K4643" s="100"/>
      <c r="L4643" s="101"/>
      <c r="M4643" s="102"/>
      <c r="N4643" s="101"/>
      <c r="O4643" s="99"/>
      <c r="P4643" s="103"/>
      <c r="Q4643" s="104"/>
      <c r="R4643" s="50"/>
      <c r="S4643" s="105"/>
      <c r="T4643" s="106"/>
      <c r="U4643" s="107"/>
      <c r="V4643" s="108"/>
      <c r="W4643" s="107"/>
      <c r="X4643" s="107"/>
      <c r="AA4643" s="107"/>
      <c r="AB4643" s="110"/>
      <c r="AC4643" s="110"/>
      <c r="AE4643" s="105"/>
      <c r="AF4643" s="105"/>
      <c r="AR4643" s="112"/>
    </row>
    <row r="4644" spans="2:44" x14ac:dyDescent="0.25">
      <c r="B4644" s="1" t="str">
        <f>IF(I4644="","",
(IF(N4644=FİLTRE!$H$6,2,0)+IF(FİLTRE!$H$6="TOPLAM",2,0))
)</f>
        <v/>
      </c>
      <c r="C4644">
        <f>IF(FİLTRE!$M$5="",9,(IF(U4644&gt;=FİLTRE!$M$5,1,0)))</f>
        <v>1</v>
      </c>
      <c r="D4644" s="1">
        <f>IF(FİLTRE!$M$6="",9,(IF('SKT LİSTESİ'!P4644&lt;=FİLTRE!$M$6,1,0)))</f>
        <v>1</v>
      </c>
      <c r="E4644" s="25" t="str">
        <f>IF(I4644="","",(COUNTIFS($L$4:L4644,L4644)))</f>
        <v/>
      </c>
      <c r="F4644" s="13">
        <f>IF(OR(B4644&lt;&gt;2,C4644&lt;&gt;1,D4644&lt;&gt;1,H4644&lt;&gt;1),0,
COUNTIFS($B$4:B4644,2,$C$4:C4644,1,$D$4:D4644,1,$H$4:H4644,1))</f>
        <v>0</v>
      </c>
      <c r="G4644" s="26" t="str">
        <f>IF(I4644="","",(COUNTIF($E$4:E4644,E4644)))</f>
        <v/>
      </c>
      <c r="H4644" s="1">
        <f>IF(AND(J4644="SAYIM",FİLTRE!$H$5="RAFTA",U4644&lt;&gt;0),1,0)+
IF(AND(J4644="İADE DEPO",FİLTRE!$H$5="İADE DEPO"),1,0)+
IF(FİLTRE!$H$5="TÜMÜ",1,0)+
IF(AND(J4644="FİRMA İADE",FİLTRE!$H$5="FİRMA İADE"),1,0)+
IF(AND(J4644="İMHA",FİLTRE!$H$5="İMHA"),1,0)</f>
        <v>1</v>
      </c>
      <c r="I4644" s="99"/>
      <c r="J4644" s="100"/>
      <c r="K4644" s="100"/>
      <c r="L4644" s="101"/>
      <c r="M4644" s="102"/>
      <c r="N4644" s="101"/>
      <c r="O4644" s="99"/>
      <c r="P4644" s="103"/>
      <c r="Q4644" s="104"/>
      <c r="R4644" s="50"/>
      <c r="S4644" s="105"/>
      <c r="T4644" s="106"/>
      <c r="U4644" s="107"/>
      <c r="V4644" s="108"/>
      <c r="W4644" s="107"/>
      <c r="X4644" s="107"/>
      <c r="AA4644" s="107"/>
      <c r="AB4644" s="110"/>
      <c r="AC4644" s="110"/>
      <c r="AE4644" s="105"/>
      <c r="AF4644" s="105"/>
      <c r="AR4644" s="112"/>
    </row>
    <row r="4645" spans="2:44" x14ac:dyDescent="0.25">
      <c r="B4645" s="1" t="str">
        <f>IF(I4645="","",
(IF(N4645=FİLTRE!$H$6,2,0)+IF(FİLTRE!$H$6="TOPLAM",2,0))
)</f>
        <v/>
      </c>
      <c r="C4645">
        <f>IF(FİLTRE!$M$5="",9,(IF(U4645&gt;=FİLTRE!$M$5,1,0)))</f>
        <v>1</v>
      </c>
      <c r="D4645" s="1">
        <f>IF(FİLTRE!$M$6="",9,(IF('SKT LİSTESİ'!P4645&lt;=FİLTRE!$M$6,1,0)))</f>
        <v>1</v>
      </c>
      <c r="E4645" s="25" t="str">
        <f>IF(I4645="","",(COUNTIFS($L$4:L4645,L4645)))</f>
        <v/>
      </c>
      <c r="F4645" s="13">
        <f>IF(OR(B4645&lt;&gt;2,C4645&lt;&gt;1,D4645&lt;&gt;1,H4645&lt;&gt;1),0,
COUNTIFS($B$4:B4645,2,$C$4:C4645,1,$D$4:D4645,1,$H$4:H4645,1))</f>
        <v>0</v>
      </c>
      <c r="G4645" s="26" t="str">
        <f>IF(I4645="","",(COUNTIF($E$4:E4645,E4645)))</f>
        <v/>
      </c>
      <c r="H4645" s="1">
        <f>IF(AND(J4645="SAYIM",FİLTRE!$H$5="RAFTA",U4645&lt;&gt;0),1,0)+
IF(AND(J4645="İADE DEPO",FİLTRE!$H$5="İADE DEPO"),1,0)+
IF(FİLTRE!$H$5="TÜMÜ",1,0)+
IF(AND(J4645="FİRMA İADE",FİLTRE!$H$5="FİRMA İADE"),1,0)+
IF(AND(J4645="İMHA",FİLTRE!$H$5="İMHA"),1,0)</f>
        <v>1</v>
      </c>
      <c r="I4645" s="99"/>
      <c r="J4645" s="100"/>
      <c r="K4645" s="100"/>
      <c r="L4645" s="101"/>
      <c r="M4645" s="102"/>
      <c r="N4645" s="101"/>
      <c r="O4645" s="99"/>
      <c r="P4645" s="103"/>
      <c r="Q4645" s="104"/>
      <c r="R4645" s="50"/>
      <c r="S4645" s="105"/>
      <c r="T4645" s="106"/>
      <c r="U4645" s="107"/>
      <c r="V4645" s="108"/>
      <c r="W4645" s="107"/>
      <c r="X4645" s="107"/>
      <c r="AA4645" s="107"/>
      <c r="AB4645" s="110"/>
      <c r="AC4645" s="110"/>
      <c r="AE4645" s="105"/>
      <c r="AF4645" s="105"/>
      <c r="AR4645" s="112"/>
    </row>
    <row r="4646" spans="2:44" x14ac:dyDescent="0.25">
      <c r="B4646" s="1" t="str">
        <f>IF(I4646="","",
(IF(N4646=FİLTRE!$H$6,2,0)+IF(FİLTRE!$H$6="TOPLAM",2,0))
)</f>
        <v/>
      </c>
      <c r="C4646">
        <f>IF(FİLTRE!$M$5="",9,(IF(U4646&gt;=FİLTRE!$M$5,1,0)))</f>
        <v>1</v>
      </c>
      <c r="D4646" s="1">
        <f>IF(FİLTRE!$M$6="",9,(IF('SKT LİSTESİ'!P4646&lt;=FİLTRE!$M$6,1,0)))</f>
        <v>1</v>
      </c>
      <c r="E4646" s="25" t="str">
        <f>IF(I4646="","",(COUNTIFS($L$4:L4646,L4646)))</f>
        <v/>
      </c>
      <c r="F4646" s="13">
        <f>IF(OR(B4646&lt;&gt;2,C4646&lt;&gt;1,D4646&lt;&gt;1,H4646&lt;&gt;1),0,
COUNTIFS($B$4:B4646,2,$C$4:C4646,1,$D$4:D4646,1,$H$4:H4646,1))</f>
        <v>0</v>
      </c>
      <c r="G4646" s="26" t="str">
        <f>IF(I4646="","",(COUNTIF($E$4:E4646,E4646)))</f>
        <v/>
      </c>
      <c r="H4646" s="1">
        <f>IF(AND(J4646="SAYIM",FİLTRE!$H$5="RAFTA",U4646&lt;&gt;0),1,0)+
IF(AND(J4646="İADE DEPO",FİLTRE!$H$5="İADE DEPO"),1,0)+
IF(FİLTRE!$H$5="TÜMÜ",1,0)+
IF(AND(J4646="FİRMA İADE",FİLTRE!$H$5="FİRMA İADE"),1,0)+
IF(AND(J4646="İMHA",FİLTRE!$H$5="İMHA"),1,0)</f>
        <v>1</v>
      </c>
      <c r="I4646" s="99"/>
      <c r="J4646" s="100"/>
      <c r="K4646" s="100"/>
      <c r="L4646" s="101"/>
      <c r="M4646" s="102"/>
      <c r="N4646" s="101"/>
      <c r="O4646" s="99"/>
      <c r="P4646" s="103"/>
      <c r="Q4646" s="104"/>
      <c r="R4646" s="50"/>
      <c r="S4646" s="105"/>
      <c r="T4646" s="106"/>
      <c r="U4646" s="107"/>
      <c r="V4646" s="108"/>
      <c r="W4646" s="107"/>
      <c r="X4646" s="107"/>
      <c r="AA4646" s="107"/>
      <c r="AB4646" s="110"/>
      <c r="AC4646" s="110"/>
      <c r="AE4646" s="105"/>
      <c r="AF4646" s="105"/>
      <c r="AR4646" s="112"/>
    </row>
    <row r="4647" spans="2:44" x14ac:dyDescent="0.25">
      <c r="B4647" s="1" t="str">
        <f>IF(I4647="","",
(IF(N4647=FİLTRE!$H$6,2,0)+IF(FİLTRE!$H$6="TOPLAM",2,0))
)</f>
        <v/>
      </c>
      <c r="C4647">
        <f>IF(FİLTRE!$M$5="",9,(IF(U4647&gt;=FİLTRE!$M$5,1,0)))</f>
        <v>1</v>
      </c>
      <c r="D4647" s="1">
        <f>IF(FİLTRE!$M$6="",9,(IF('SKT LİSTESİ'!P4647&lt;=FİLTRE!$M$6,1,0)))</f>
        <v>1</v>
      </c>
      <c r="E4647" s="25" t="str">
        <f>IF(I4647="","",(COUNTIFS($L$4:L4647,L4647)))</f>
        <v/>
      </c>
      <c r="F4647" s="13">
        <f>IF(OR(B4647&lt;&gt;2,C4647&lt;&gt;1,D4647&lt;&gt;1,H4647&lt;&gt;1),0,
COUNTIFS($B$4:B4647,2,$C$4:C4647,1,$D$4:D4647,1,$H$4:H4647,1))</f>
        <v>0</v>
      </c>
      <c r="G4647" s="26" t="str">
        <f>IF(I4647="","",(COUNTIF($E$4:E4647,E4647)))</f>
        <v/>
      </c>
      <c r="H4647" s="1">
        <f>IF(AND(J4647="SAYIM",FİLTRE!$H$5="RAFTA",U4647&lt;&gt;0),1,0)+
IF(AND(J4647="İADE DEPO",FİLTRE!$H$5="İADE DEPO"),1,0)+
IF(FİLTRE!$H$5="TÜMÜ",1,0)+
IF(AND(J4647="FİRMA İADE",FİLTRE!$H$5="FİRMA İADE"),1,0)+
IF(AND(J4647="İMHA",FİLTRE!$H$5="İMHA"),1,0)</f>
        <v>1</v>
      </c>
      <c r="I4647" s="99"/>
      <c r="J4647" s="100"/>
      <c r="K4647" s="100"/>
      <c r="L4647" s="101"/>
      <c r="M4647" s="102"/>
      <c r="N4647" s="101"/>
      <c r="O4647" s="99"/>
      <c r="P4647" s="103"/>
      <c r="Q4647" s="104"/>
      <c r="R4647" s="50"/>
      <c r="S4647" s="105"/>
      <c r="T4647" s="106"/>
      <c r="U4647" s="107"/>
      <c r="V4647" s="108"/>
      <c r="W4647" s="107"/>
      <c r="X4647" s="107"/>
      <c r="AA4647" s="107"/>
      <c r="AB4647" s="110"/>
      <c r="AC4647" s="110"/>
      <c r="AE4647" s="105"/>
      <c r="AF4647" s="105"/>
      <c r="AR4647" s="112"/>
    </row>
    <row r="4648" spans="2:44" x14ac:dyDescent="0.25">
      <c r="B4648" s="1" t="str">
        <f>IF(I4648="","",
(IF(N4648=FİLTRE!$H$6,2,0)+IF(FİLTRE!$H$6="TOPLAM",2,0))
)</f>
        <v/>
      </c>
      <c r="C4648">
        <f>IF(FİLTRE!$M$5="",9,(IF(U4648&gt;=FİLTRE!$M$5,1,0)))</f>
        <v>1</v>
      </c>
      <c r="D4648" s="1">
        <f>IF(FİLTRE!$M$6="",9,(IF('SKT LİSTESİ'!P4648&lt;=FİLTRE!$M$6,1,0)))</f>
        <v>1</v>
      </c>
      <c r="E4648" s="25" t="str">
        <f>IF(I4648="","",(COUNTIFS($L$4:L4648,L4648)))</f>
        <v/>
      </c>
      <c r="F4648" s="13">
        <f>IF(OR(B4648&lt;&gt;2,C4648&lt;&gt;1,D4648&lt;&gt;1,H4648&lt;&gt;1),0,
COUNTIFS($B$4:B4648,2,$C$4:C4648,1,$D$4:D4648,1,$H$4:H4648,1))</f>
        <v>0</v>
      </c>
      <c r="G4648" s="26" t="str">
        <f>IF(I4648="","",(COUNTIF($E$4:E4648,E4648)))</f>
        <v/>
      </c>
      <c r="H4648" s="1">
        <f>IF(AND(J4648="SAYIM",FİLTRE!$H$5="RAFTA",U4648&lt;&gt;0),1,0)+
IF(AND(J4648="İADE DEPO",FİLTRE!$H$5="İADE DEPO"),1,0)+
IF(FİLTRE!$H$5="TÜMÜ",1,0)+
IF(AND(J4648="FİRMA İADE",FİLTRE!$H$5="FİRMA İADE"),1,0)+
IF(AND(J4648="İMHA",FİLTRE!$H$5="İMHA"),1,0)</f>
        <v>1</v>
      </c>
      <c r="I4648" s="99"/>
      <c r="J4648" s="100"/>
      <c r="K4648" s="100"/>
      <c r="L4648" s="101"/>
      <c r="M4648" s="102"/>
      <c r="N4648" s="101"/>
      <c r="O4648" s="99"/>
      <c r="P4648" s="103"/>
      <c r="Q4648" s="104"/>
      <c r="R4648" s="50"/>
      <c r="S4648" s="105"/>
      <c r="T4648" s="106"/>
      <c r="U4648" s="107"/>
      <c r="V4648" s="108"/>
      <c r="W4648" s="107"/>
      <c r="X4648" s="107"/>
      <c r="AA4648" s="107"/>
      <c r="AB4648" s="110"/>
      <c r="AC4648" s="110"/>
      <c r="AE4648" s="105"/>
      <c r="AF4648" s="105"/>
      <c r="AR4648" s="112"/>
    </row>
    <row r="4649" spans="2:44" x14ac:dyDescent="0.25">
      <c r="B4649" s="1" t="str">
        <f>IF(I4649="","",
(IF(N4649=FİLTRE!$H$6,2,0)+IF(FİLTRE!$H$6="TOPLAM",2,0))
)</f>
        <v/>
      </c>
      <c r="C4649">
        <f>IF(FİLTRE!$M$5="",9,(IF(U4649&gt;=FİLTRE!$M$5,1,0)))</f>
        <v>1</v>
      </c>
      <c r="D4649" s="1">
        <f>IF(FİLTRE!$M$6="",9,(IF('SKT LİSTESİ'!P4649&lt;=FİLTRE!$M$6,1,0)))</f>
        <v>1</v>
      </c>
      <c r="E4649" s="25" t="str">
        <f>IF(I4649="","",(COUNTIFS($L$4:L4649,L4649)))</f>
        <v/>
      </c>
      <c r="F4649" s="13">
        <f>IF(OR(B4649&lt;&gt;2,C4649&lt;&gt;1,D4649&lt;&gt;1,H4649&lt;&gt;1),0,
COUNTIFS($B$4:B4649,2,$C$4:C4649,1,$D$4:D4649,1,$H$4:H4649,1))</f>
        <v>0</v>
      </c>
      <c r="G4649" s="26" t="str">
        <f>IF(I4649="","",(COUNTIF($E$4:E4649,E4649)))</f>
        <v/>
      </c>
      <c r="H4649" s="1">
        <f>IF(AND(J4649="SAYIM",FİLTRE!$H$5="RAFTA",U4649&lt;&gt;0),1,0)+
IF(AND(J4649="İADE DEPO",FİLTRE!$H$5="İADE DEPO"),1,0)+
IF(FİLTRE!$H$5="TÜMÜ",1,0)+
IF(AND(J4649="FİRMA İADE",FİLTRE!$H$5="FİRMA İADE"),1,0)+
IF(AND(J4649="İMHA",FİLTRE!$H$5="İMHA"),1,0)</f>
        <v>1</v>
      </c>
      <c r="I4649" s="99"/>
      <c r="J4649" s="100"/>
      <c r="K4649" s="100"/>
      <c r="L4649" s="101"/>
      <c r="M4649" s="102"/>
      <c r="N4649" s="101"/>
      <c r="O4649" s="99"/>
      <c r="P4649" s="103"/>
      <c r="Q4649" s="104"/>
      <c r="R4649" s="50"/>
      <c r="S4649" s="105"/>
      <c r="T4649" s="106"/>
      <c r="U4649" s="107"/>
      <c r="V4649" s="108"/>
      <c r="W4649" s="107"/>
      <c r="X4649" s="107"/>
      <c r="AA4649" s="107"/>
      <c r="AB4649" s="110"/>
      <c r="AC4649" s="110"/>
      <c r="AE4649" s="105"/>
      <c r="AF4649" s="105"/>
      <c r="AR4649" s="112"/>
    </row>
    <row r="4650" spans="2:44" x14ac:dyDescent="0.25">
      <c r="B4650" s="1" t="str">
        <f>IF(I4650="","",
(IF(N4650=FİLTRE!$H$6,2,0)+IF(FİLTRE!$H$6="TOPLAM",2,0))
)</f>
        <v/>
      </c>
      <c r="C4650">
        <f>IF(FİLTRE!$M$5="",9,(IF(U4650&gt;=FİLTRE!$M$5,1,0)))</f>
        <v>1</v>
      </c>
      <c r="D4650" s="1">
        <f>IF(FİLTRE!$M$6="",9,(IF('SKT LİSTESİ'!P4650&lt;=FİLTRE!$M$6,1,0)))</f>
        <v>1</v>
      </c>
      <c r="E4650" s="25" t="str">
        <f>IF(I4650="","",(COUNTIFS($L$4:L4650,L4650)))</f>
        <v/>
      </c>
      <c r="F4650" s="13">
        <f>IF(OR(B4650&lt;&gt;2,C4650&lt;&gt;1,D4650&lt;&gt;1,H4650&lt;&gt;1),0,
COUNTIFS($B$4:B4650,2,$C$4:C4650,1,$D$4:D4650,1,$H$4:H4650,1))</f>
        <v>0</v>
      </c>
      <c r="G4650" s="26" t="str">
        <f>IF(I4650="","",(COUNTIF($E$4:E4650,E4650)))</f>
        <v/>
      </c>
      <c r="H4650" s="1">
        <f>IF(AND(J4650="SAYIM",FİLTRE!$H$5="RAFTA",U4650&lt;&gt;0),1,0)+
IF(AND(J4650="İADE DEPO",FİLTRE!$H$5="İADE DEPO"),1,0)+
IF(FİLTRE!$H$5="TÜMÜ",1,0)+
IF(AND(J4650="FİRMA İADE",FİLTRE!$H$5="FİRMA İADE"),1,0)+
IF(AND(J4650="İMHA",FİLTRE!$H$5="İMHA"),1,0)</f>
        <v>1</v>
      </c>
      <c r="I4650" s="99"/>
      <c r="J4650" s="100"/>
      <c r="K4650" s="100"/>
      <c r="L4650" s="101"/>
      <c r="M4650" s="102"/>
      <c r="N4650" s="101"/>
      <c r="O4650" s="99"/>
      <c r="P4650" s="103"/>
      <c r="Q4650" s="104"/>
      <c r="R4650" s="50"/>
      <c r="S4650" s="105"/>
      <c r="T4650" s="106"/>
      <c r="U4650" s="107"/>
      <c r="V4650" s="108"/>
      <c r="W4650" s="107"/>
      <c r="X4650" s="107"/>
      <c r="AA4650" s="107"/>
      <c r="AB4650" s="110"/>
      <c r="AC4650" s="110"/>
      <c r="AE4650" s="105"/>
      <c r="AF4650" s="105"/>
      <c r="AR4650" s="112"/>
    </row>
    <row r="4651" spans="2:44" x14ac:dyDescent="0.25">
      <c r="B4651" s="1" t="str">
        <f>IF(I4651="","",
(IF(N4651=FİLTRE!$H$6,2,0)+IF(FİLTRE!$H$6="TOPLAM",2,0))
)</f>
        <v/>
      </c>
      <c r="C4651">
        <f>IF(FİLTRE!$M$5="",9,(IF(U4651&gt;=FİLTRE!$M$5,1,0)))</f>
        <v>1</v>
      </c>
      <c r="D4651" s="1">
        <f>IF(FİLTRE!$M$6="",9,(IF('SKT LİSTESİ'!P4651&lt;=FİLTRE!$M$6,1,0)))</f>
        <v>1</v>
      </c>
      <c r="E4651" s="25" t="str">
        <f>IF(I4651="","",(COUNTIFS($L$4:L4651,L4651)))</f>
        <v/>
      </c>
      <c r="F4651" s="13">
        <f>IF(OR(B4651&lt;&gt;2,C4651&lt;&gt;1,D4651&lt;&gt;1,H4651&lt;&gt;1),0,
COUNTIFS($B$4:B4651,2,$C$4:C4651,1,$D$4:D4651,1,$H$4:H4651,1))</f>
        <v>0</v>
      </c>
      <c r="G4651" s="26" t="str">
        <f>IF(I4651="","",(COUNTIF($E$4:E4651,E4651)))</f>
        <v/>
      </c>
      <c r="H4651" s="1">
        <f>IF(AND(J4651="SAYIM",FİLTRE!$H$5="RAFTA",U4651&lt;&gt;0),1,0)+
IF(AND(J4651="İADE DEPO",FİLTRE!$H$5="İADE DEPO"),1,0)+
IF(FİLTRE!$H$5="TÜMÜ",1,0)+
IF(AND(J4651="FİRMA İADE",FİLTRE!$H$5="FİRMA İADE"),1,0)+
IF(AND(J4651="İMHA",FİLTRE!$H$5="İMHA"),1,0)</f>
        <v>1</v>
      </c>
      <c r="I4651" s="99"/>
      <c r="J4651" s="100"/>
      <c r="K4651" s="100"/>
      <c r="L4651" s="101"/>
      <c r="M4651" s="102"/>
      <c r="N4651" s="101"/>
      <c r="O4651" s="99"/>
      <c r="P4651" s="103"/>
      <c r="Q4651" s="104"/>
      <c r="R4651" s="50"/>
      <c r="S4651" s="105"/>
      <c r="T4651" s="106"/>
      <c r="U4651" s="107"/>
      <c r="V4651" s="108"/>
      <c r="W4651" s="107"/>
      <c r="X4651" s="107"/>
      <c r="AA4651" s="107"/>
      <c r="AB4651" s="110"/>
      <c r="AC4651" s="110"/>
      <c r="AE4651" s="105"/>
      <c r="AF4651" s="105"/>
      <c r="AR4651" s="112"/>
    </row>
    <row r="4652" spans="2:44" x14ac:dyDescent="0.25">
      <c r="B4652" s="1" t="str">
        <f>IF(I4652="","",
(IF(N4652=FİLTRE!$H$6,2,0)+IF(FİLTRE!$H$6="TOPLAM",2,0))
)</f>
        <v/>
      </c>
      <c r="C4652">
        <f>IF(FİLTRE!$M$5="",9,(IF(U4652&gt;=FİLTRE!$M$5,1,0)))</f>
        <v>1</v>
      </c>
      <c r="D4652" s="1">
        <f>IF(FİLTRE!$M$6="",9,(IF('SKT LİSTESİ'!P4652&lt;=FİLTRE!$M$6,1,0)))</f>
        <v>1</v>
      </c>
      <c r="E4652" s="25" t="str">
        <f>IF(I4652="","",(COUNTIFS($L$4:L4652,L4652)))</f>
        <v/>
      </c>
      <c r="F4652" s="13">
        <f>IF(OR(B4652&lt;&gt;2,C4652&lt;&gt;1,D4652&lt;&gt;1,H4652&lt;&gt;1),0,
COUNTIFS($B$4:B4652,2,$C$4:C4652,1,$D$4:D4652,1,$H$4:H4652,1))</f>
        <v>0</v>
      </c>
      <c r="G4652" s="26" t="str">
        <f>IF(I4652="","",(COUNTIF($E$4:E4652,E4652)))</f>
        <v/>
      </c>
      <c r="H4652" s="1">
        <f>IF(AND(J4652="SAYIM",FİLTRE!$H$5="RAFTA",U4652&lt;&gt;0),1,0)+
IF(AND(J4652="İADE DEPO",FİLTRE!$H$5="İADE DEPO"),1,0)+
IF(FİLTRE!$H$5="TÜMÜ",1,0)+
IF(AND(J4652="FİRMA İADE",FİLTRE!$H$5="FİRMA İADE"),1,0)+
IF(AND(J4652="İMHA",FİLTRE!$H$5="İMHA"),1,0)</f>
        <v>1</v>
      </c>
      <c r="I4652" s="99"/>
      <c r="J4652" s="100"/>
      <c r="K4652" s="100"/>
      <c r="L4652" s="101"/>
      <c r="M4652" s="102"/>
      <c r="N4652" s="101"/>
      <c r="O4652" s="99"/>
      <c r="P4652" s="103"/>
      <c r="Q4652" s="104"/>
      <c r="R4652" s="50"/>
      <c r="S4652" s="105"/>
      <c r="T4652" s="106"/>
      <c r="U4652" s="107"/>
      <c r="V4652" s="108"/>
      <c r="W4652" s="107"/>
      <c r="X4652" s="107"/>
      <c r="AA4652" s="107"/>
      <c r="AB4652" s="110"/>
      <c r="AC4652" s="110"/>
      <c r="AE4652" s="105"/>
      <c r="AF4652" s="105"/>
      <c r="AR4652" s="112"/>
    </row>
    <row r="4653" spans="2:44" x14ac:dyDescent="0.25">
      <c r="B4653" s="1" t="str">
        <f>IF(I4653="","",
(IF(N4653=FİLTRE!$H$6,2,0)+IF(FİLTRE!$H$6="TOPLAM",2,0))
)</f>
        <v/>
      </c>
      <c r="C4653">
        <f>IF(FİLTRE!$M$5="",9,(IF(U4653&gt;=FİLTRE!$M$5,1,0)))</f>
        <v>1</v>
      </c>
      <c r="D4653" s="1">
        <f>IF(FİLTRE!$M$6="",9,(IF('SKT LİSTESİ'!P4653&lt;=FİLTRE!$M$6,1,0)))</f>
        <v>1</v>
      </c>
      <c r="E4653" s="25" t="str">
        <f>IF(I4653="","",(COUNTIFS($L$4:L4653,L4653)))</f>
        <v/>
      </c>
      <c r="F4653" s="13">
        <f>IF(OR(B4653&lt;&gt;2,C4653&lt;&gt;1,D4653&lt;&gt;1,H4653&lt;&gt;1),0,
COUNTIFS($B$4:B4653,2,$C$4:C4653,1,$D$4:D4653,1,$H$4:H4653,1))</f>
        <v>0</v>
      </c>
      <c r="G4653" s="26" t="str">
        <f>IF(I4653="","",(COUNTIF($E$4:E4653,E4653)))</f>
        <v/>
      </c>
      <c r="H4653" s="1">
        <f>IF(AND(J4653="SAYIM",FİLTRE!$H$5="RAFTA",U4653&lt;&gt;0),1,0)+
IF(AND(J4653="İADE DEPO",FİLTRE!$H$5="İADE DEPO"),1,0)+
IF(FİLTRE!$H$5="TÜMÜ",1,0)+
IF(AND(J4653="FİRMA İADE",FİLTRE!$H$5="FİRMA İADE"),1,0)+
IF(AND(J4653="İMHA",FİLTRE!$H$5="İMHA"),1,0)</f>
        <v>1</v>
      </c>
      <c r="I4653" s="99"/>
      <c r="J4653" s="100"/>
      <c r="K4653" s="100"/>
      <c r="L4653" s="101"/>
      <c r="M4653" s="102"/>
      <c r="N4653" s="101"/>
      <c r="O4653" s="99"/>
      <c r="P4653" s="103"/>
      <c r="Q4653" s="104"/>
      <c r="R4653" s="50"/>
      <c r="S4653" s="105"/>
      <c r="T4653" s="106"/>
      <c r="U4653" s="107"/>
      <c r="V4653" s="108"/>
      <c r="W4653" s="107"/>
      <c r="X4653" s="107"/>
      <c r="AA4653" s="107"/>
      <c r="AB4653" s="110"/>
      <c r="AC4653" s="110"/>
      <c r="AE4653" s="105"/>
      <c r="AF4653" s="105"/>
      <c r="AR4653" s="112"/>
    </row>
    <row r="4654" spans="2:44" x14ac:dyDescent="0.25">
      <c r="B4654" s="1" t="str">
        <f>IF(I4654="","",
(IF(N4654=FİLTRE!$H$6,2,0)+IF(FİLTRE!$H$6="TOPLAM",2,0))
)</f>
        <v/>
      </c>
      <c r="C4654">
        <f>IF(FİLTRE!$M$5="",9,(IF(U4654&gt;=FİLTRE!$M$5,1,0)))</f>
        <v>1</v>
      </c>
      <c r="D4654" s="1">
        <f>IF(FİLTRE!$M$6="",9,(IF('SKT LİSTESİ'!P4654&lt;=FİLTRE!$M$6,1,0)))</f>
        <v>1</v>
      </c>
      <c r="E4654" s="25" t="str">
        <f>IF(I4654="","",(COUNTIFS($L$4:L4654,L4654)))</f>
        <v/>
      </c>
      <c r="F4654" s="13">
        <f>IF(OR(B4654&lt;&gt;2,C4654&lt;&gt;1,D4654&lt;&gt;1,H4654&lt;&gt;1),0,
COUNTIFS($B$4:B4654,2,$C$4:C4654,1,$D$4:D4654,1,$H$4:H4654,1))</f>
        <v>0</v>
      </c>
      <c r="G4654" s="26" t="str">
        <f>IF(I4654="","",(COUNTIF($E$4:E4654,E4654)))</f>
        <v/>
      </c>
      <c r="H4654" s="1">
        <f>IF(AND(J4654="SAYIM",FİLTRE!$H$5="RAFTA",U4654&lt;&gt;0),1,0)+
IF(AND(J4654="İADE DEPO",FİLTRE!$H$5="İADE DEPO"),1,0)+
IF(FİLTRE!$H$5="TÜMÜ",1,0)+
IF(AND(J4654="FİRMA İADE",FİLTRE!$H$5="FİRMA İADE"),1,0)+
IF(AND(J4654="İMHA",FİLTRE!$H$5="İMHA"),1,0)</f>
        <v>1</v>
      </c>
      <c r="I4654" s="99"/>
      <c r="J4654" s="100"/>
      <c r="K4654" s="100"/>
      <c r="L4654" s="101"/>
      <c r="M4654" s="102"/>
      <c r="N4654" s="101"/>
      <c r="O4654" s="99"/>
      <c r="P4654" s="103"/>
      <c r="Q4654" s="104"/>
      <c r="R4654" s="50"/>
      <c r="S4654" s="105"/>
      <c r="T4654" s="106"/>
      <c r="U4654" s="107"/>
      <c r="V4654" s="108"/>
      <c r="W4654" s="107"/>
      <c r="X4654" s="107"/>
      <c r="AA4654" s="107"/>
      <c r="AB4654" s="110"/>
      <c r="AC4654" s="110"/>
      <c r="AE4654" s="105"/>
      <c r="AF4654" s="105"/>
      <c r="AR4654" s="112"/>
    </row>
    <row r="4655" spans="2:44" x14ac:dyDescent="0.25">
      <c r="B4655" s="1" t="str">
        <f>IF(I4655="","",
(IF(N4655=FİLTRE!$H$6,2,0)+IF(FİLTRE!$H$6="TOPLAM",2,0))
)</f>
        <v/>
      </c>
      <c r="C4655">
        <f>IF(FİLTRE!$M$5="",9,(IF(U4655&gt;=FİLTRE!$M$5,1,0)))</f>
        <v>1</v>
      </c>
      <c r="D4655" s="1">
        <f>IF(FİLTRE!$M$6="",9,(IF('SKT LİSTESİ'!P4655&lt;=FİLTRE!$M$6,1,0)))</f>
        <v>1</v>
      </c>
      <c r="E4655" s="25" t="str">
        <f>IF(I4655="","",(COUNTIFS($L$4:L4655,L4655)))</f>
        <v/>
      </c>
      <c r="F4655" s="13">
        <f>IF(OR(B4655&lt;&gt;2,C4655&lt;&gt;1,D4655&lt;&gt;1,H4655&lt;&gt;1),0,
COUNTIFS($B$4:B4655,2,$C$4:C4655,1,$D$4:D4655,1,$H$4:H4655,1))</f>
        <v>0</v>
      </c>
      <c r="G4655" s="26" t="str">
        <f>IF(I4655="","",(COUNTIF($E$4:E4655,E4655)))</f>
        <v/>
      </c>
      <c r="H4655" s="1">
        <f>IF(AND(J4655="SAYIM",FİLTRE!$H$5="RAFTA",U4655&lt;&gt;0),1,0)+
IF(AND(J4655="İADE DEPO",FİLTRE!$H$5="İADE DEPO"),1,0)+
IF(FİLTRE!$H$5="TÜMÜ",1,0)+
IF(AND(J4655="FİRMA İADE",FİLTRE!$H$5="FİRMA İADE"),1,0)+
IF(AND(J4655="İMHA",FİLTRE!$H$5="İMHA"),1,0)</f>
        <v>1</v>
      </c>
      <c r="I4655" s="99"/>
      <c r="J4655" s="100"/>
      <c r="K4655" s="100"/>
      <c r="L4655" s="101"/>
      <c r="M4655" s="102"/>
      <c r="N4655" s="101"/>
      <c r="O4655" s="99"/>
      <c r="P4655" s="103"/>
      <c r="Q4655" s="104"/>
      <c r="R4655" s="50"/>
      <c r="S4655" s="105"/>
      <c r="T4655" s="106"/>
      <c r="U4655" s="107"/>
      <c r="V4655" s="108"/>
      <c r="W4655" s="107"/>
      <c r="X4655" s="107"/>
      <c r="AA4655" s="107"/>
      <c r="AB4655" s="110"/>
      <c r="AC4655" s="110"/>
      <c r="AE4655" s="105"/>
      <c r="AF4655" s="105"/>
      <c r="AR4655" s="112"/>
    </row>
    <row r="4656" spans="2:44" x14ac:dyDescent="0.25">
      <c r="B4656" s="1" t="str">
        <f>IF(I4656="","",
(IF(N4656=FİLTRE!$H$6,2,0)+IF(FİLTRE!$H$6="TOPLAM",2,0))
)</f>
        <v/>
      </c>
      <c r="C4656">
        <f>IF(FİLTRE!$M$5="",9,(IF(U4656&gt;=FİLTRE!$M$5,1,0)))</f>
        <v>1</v>
      </c>
      <c r="D4656" s="1">
        <f>IF(FİLTRE!$M$6="",9,(IF('SKT LİSTESİ'!P4656&lt;=FİLTRE!$M$6,1,0)))</f>
        <v>1</v>
      </c>
      <c r="E4656" s="25" t="str">
        <f>IF(I4656="","",(COUNTIFS($L$4:L4656,L4656)))</f>
        <v/>
      </c>
      <c r="F4656" s="13">
        <f>IF(OR(B4656&lt;&gt;2,C4656&lt;&gt;1,D4656&lt;&gt;1,H4656&lt;&gt;1),0,
COUNTIFS($B$4:B4656,2,$C$4:C4656,1,$D$4:D4656,1,$H$4:H4656,1))</f>
        <v>0</v>
      </c>
      <c r="G4656" s="26" t="str">
        <f>IF(I4656="","",(COUNTIF($E$4:E4656,E4656)))</f>
        <v/>
      </c>
      <c r="H4656" s="1">
        <f>IF(AND(J4656="SAYIM",FİLTRE!$H$5="RAFTA",U4656&lt;&gt;0),1,0)+
IF(AND(J4656="İADE DEPO",FİLTRE!$H$5="İADE DEPO"),1,0)+
IF(FİLTRE!$H$5="TÜMÜ",1,0)+
IF(AND(J4656="FİRMA İADE",FİLTRE!$H$5="FİRMA İADE"),1,0)+
IF(AND(J4656="İMHA",FİLTRE!$H$5="İMHA"),1,0)</f>
        <v>1</v>
      </c>
      <c r="I4656" s="99"/>
      <c r="J4656" s="100"/>
      <c r="K4656" s="100"/>
      <c r="L4656" s="101"/>
      <c r="M4656" s="102"/>
      <c r="N4656" s="101"/>
      <c r="O4656" s="99"/>
      <c r="P4656" s="103"/>
      <c r="Q4656" s="104"/>
      <c r="R4656" s="50"/>
      <c r="S4656" s="105"/>
      <c r="T4656" s="106"/>
      <c r="U4656" s="107"/>
      <c r="V4656" s="108"/>
      <c r="W4656" s="107"/>
      <c r="X4656" s="107"/>
      <c r="AA4656" s="107"/>
      <c r="AB4656" s="110"/>
      <c r="AC4656" s="110"/>
      <c r="AE4656" s="105"/>
      <c r="AF4656" s="105"/>
      <c r="AR4656" s="112"/>
    </row>
    <row r="4657" spans="2:44" x14ac:dyDescent="0.25">
      <c r="B4657" s="1" t="str">
        <f>IF(I4657="","",
(IF(N4657=FİLTRE!$H$6,2,0)+IF(FİLTRE!$H$6="TOPLAM",2,0))
)</f>
        <v/>
      </c>
      <c r="C4657">
        <f>IF(FİLTRE!$M$5="",9,(IF(U4657&gt;=FİLTRE!$M$5,1,0)))</f>
        <v>1</v>
      </c>
      <c r="D4657" s="1">
        <f>IF(FİLTRE!$M$6="",9,(IF('SKT LİSTESİ'!P4657&lt;=FİLTRE!$M$6,1,0)))</f>
        <v>1</v>
      </c>
      <c r="E4657" s="25" t="str">
        <f>IF(I4657="","",(COUNTIFS($L$4:L4657,L4657)))</f>
        <v/>
      </c>
      <c r="F4657" s="13">
        <f>IF(OR(B4657&lt;&gt;2,C4657&lt;&gt;1,D4657&lt;&gt;1,H4657&lt;&gt;1),0,
COUNTIFS($B$4:B4657,2,$C$4:C4657,1,$D$4:D4657,1,$H$4:H4657,1))</f>
        <v>0</v>
      </c>
      <c r="G4657" s="26" t="str">
        <f>IF(I4657="","",(COUNTIF($E$4:E4657,E4657)))</f>
        <v/>
      </c>
      <c r="H4657" s="1">
        <f>IF(AND(J4657="SAYIM",FİLTRE!$H$5="RAFTA",U4657&lt;&gt;0),1,0)+
IF(AND(J4657="İADE DEPO",FİLTRE!$H$5="İADE DEPO"),1,0)+
IF(FİLTRE!$H$5="TÜMÜ",1,0)+
IF(AND(J4657="FİRMA İADE",FİLTRE!$H$5="FİRMA İADE"),1,0)+
IF(AND(J4657="İMHA",FİLTRE!$H$5="İMHA"),1,0)</f>
        <v>1</v>
      </c>
      <c r="I4657" s="99"/>
      <c r="J4657" s="100"/>
      <c r="K4657" s="100"/>
      <c r="L4657" s="101"/>
      <c r="M4657" s="102"/>
      <c r="N4657" s="101"/>
      <c r="O4657" s="99"/>
      <c r="P4657" s="103"/>
      <c r="Q4657" s="104"/>
      <c r="R4657" s="50"/>
      <c r="S4657" s="105"/>
      <c r="T4657" s="106"/>
      <c r="U4657" s="107"/>
      <c r="V4657" s="108"/>
      <c r="W4657" s="107"/>
      <c r="X4657" s="107"/>
      <c r="AA4657" s="107"/>
      <c r="AB4657" s="110"/>
      <c r="AC4657" s="110"/>
      <c r="AE4657" s="105"/>
      <c r="AF4657" s="105"/>
      <c r="AR4657" s="112"/>
    </row>
    <row r="4658" spans="2:44" x14ac:dyDescent="0.25">
      <c r="B4658" s="1" t="str">
        <f>IF(I4658="","",
(IF(N4658=FİLTRE!$H$6,2,0)+IF(FİLTRE!$H$6="TOPLAM",2,0))
)</f>
        <v/>
      </c>
      <c r="C4658">
        <f>IF(FİLTRE!$M$5="",9,(IF(U4658&gt;=FİLTRE!$M$5,1,0)))</f>
        <v>1</v>
      </c>
      <c r="D4658" s="1">
        <f>IF(FİLTRE!$M$6="",9,(IF('SKT LİSTESİ'!P4658&lt;=FİLTRE!$M$6,1,0)))</f>
        <v>1</v>
      </c>
      <c r="E4658" s="25" t="str">
        <f>IF(I4658="","",(COUNTIFS($L$4:L4658,L4658)))</f>
        <v/>
      </c>
      <c r="F4658" s="13">
        <f>IF(OR(B4658&lt;&gt;2,C4658&lt;&gt;1,D4658&lt;&gt;1,H4658&lt;&gt;1),0,
COUNTIFS($B$4:B4658,2,$C$4:C4658,1,$D$4:D4658,1,$H$4:H4658,1))</f>
        <v>0</v>
      </c>
      <c r="G4658" s="26" t="str">
        <f>IF(I4658="","",(COUNTIF($E$4:E4658,E4658)))</f>
        <v/>
      </c>
      <c r="H4658" s="1">
        <f>IF(AND(J4658="SAYIM",FİLTRE!$H$5="RAFTA",U4658&lt;&gt;0),1,0)+
IF(AND(J4658="İADE DEPO",FİLTRE!$H$5="İADE DEPO"),1,0)+
IF(FİLTRE!$H$5="TÜMÜ",1,0)+
IF(AND(J4658="FİRMA İADE",FİLTRE!$H$5="FİRMA İADE"),1,0)+
IF(AND(J4658="İMHA",FİLTRE!$H$5="İMHA"),1,0)</f>
        <v>1</v>
      </c>
      <c r="I4658" s="99"/>
      <c r="J4658" s="100"/>
      <c r="K4658" s="100"/>
      <c r="L4658" s="101"/>
      <c r="M4658" s="102"/>
      <c r="N4658" s="101"/>
      <c r="O4658" s="99"/>
      <c r="P4658" s="103"/>
      <c r="Q4658" s="104"/>
      <c r="R4658" s="50"/>
      <c r="S4658" s="105"/>
      <c r="T4658" s="106"/>
      <c r="U4658" s="107"/>
      <c r="V4658" s="108"/>
      <c r="W4658" s="107"/>
      <c r="X4658" s="107"/>
      <c r="AA4658" s="107"/>
      <c r="AB4658" s="110"/>
      <c r="AC4658" s="110"/>
      <c r="AE4658" s="105"/>
      <c r="AF4658" s="105"/>
      <c r="AR4658" s="112"/>
    </row>
    <row r="4659" spans="2:44" x14ac:dyDescent="0.25">
      <c r="B4659" s="1" t="str">
        <f>IF(I4659="","",
(IF(N4659=FİLTRE!$H$6,2,0)+IF(FİLTRE!$H$6="TOPLAM",2,0))
)</f>
        <v/>
      </c>
      <c r="C4659">
        <f>IF(FİLTRE!$M$5="",9,(IF(U4659&gt;=FİLTRE!$M$5,1,0)))</f>
        <v>1</v>
      </c>
      <c r="D4659" s="1">
        <f>IF(FİLTRE!$M$6="",9,(IF('SKT LİSTESİ'!P4659&lt;=FİLTRE!$M$6,1,0)))</f>
        <v>1</v>
      </c>
      <c r="E4659" s="25" t="str">
        <f>IF(I4659="","",(COUNTIFS($L$4:L4659,L4659)))</f>
        <v/>
      </c>
      <c r="F4659" s="13">
        <f>IF(OR(B4659&lt;&gt;2,C4659&lt;&gt;1,D4659&lt;&gt;1,H4659&lt;&gt;1),0,
COUNTIFS($B$4:B4659,2,$C$4:C4659,1,$D$4:D4659,1,$H$4:H4659,1))</f>
        <v>0</v>
      </c>
      <c r="G4659" s="26" t="str">
        <f>IF(I4659="","",(COUNTIF($E$4:E4659,E4659)))</f>
        <v/>
      </c>
      <c r="H4659" s="1">
        <f>IF(AND(J4659="SAYIM",FİLTRE!$H$5="RAFTA",U4659&lt;&gt;0),1,0)+
IF(AND(J4659="İADE DEPO",FİLTRE!$H$5="İADE DEPO"),1,0)+
IF(FİLTRE!$H$5="TÜMÜ",1,0)+
IF(AND(J4659="FİRMA İADE",FİLTRE!$H$5="FİRMA İADE"),1,0)+
IF(AND(J4659="İMHA",FİLTRE!$H$5="İMHA"),1,0)</f>
        <v>1</v>
      </c>
      <c r="I4659" s="99"/>
      <c r="J4659" s="100"/>
      <c r="K4659" s="100"/>
      <c r="L4659" s="101"/>
      <c r="M4659" s="102"/>
      <c r="N4659" s="101"/>
      <c r="O4659" s="99"/>
      <c r="P4659" s="103"/>
      <c r="Q4659" s="104"/>
      <c r="R4659" s="50"/>
      <c r="S4659" s="105"/>
      <c r="T4659" s="106"/>
      <c r="U4659" s="107"/>
      <c r="V4659" s="108"/>
      <c r="W4659" s="107"/>
      <c r="X4659" s="107"/>
      <c r="AA4659" s="107"/>
      <c r="AB4659" s="110"/>
      <c r="AC4659" s="110"/>
      <c r="AE4659" s="105"/>
      <c r="AF4659" s="105"/>
      <c r="AR4659" s="112"/>
    </row>
    <row r="4660" spans="2:44" x14ac:dyDescent="0.25">
      <c r="B4660" s="1" t="str">
        <f>IF(I4660="","",
(IF(N4660=FİLTRE!$H$6,2,0)+IF(FİLTRE!$H$6="TOPLAM",2,0))
)</f>
        <v/>
      </c>
      <c r="C4660">
        <f>IF(FİLTRE!$M$5="",9,(IF(U4660&gt;=FİLTRE!$M$5,1,0)))</f>
        <v>1</v>
      </c>
      <c r="D4660" s="1">
        <f>IF(FİLTRE!$M$6="",9,(IF('SKT LİSTESİ'!P4660&lt;=FİLTRE!$M$6,1,0)))</f>
        <v>1</v>
      </c>
      <c r="E4660" s="25" t="str">
        <f>IF(I4660="","",(COUNTIFS($L$4:L4660,L4660)))</f>
        <v/>
      </c>
      <c r="F4660" s="13">
        <f>IF(OR(B4660&lt;&gt;2,C4660&lt;&gt;1,D4660&lt;&gt;1,H4660&lt;&gt;1),0,
COUNTIFS($B$4:B4660,2,$C$4:C4660,1,$D$4:D4660,1,$H$4:H4660,1))</f>
        <v>0</v>
      </c>
      <c r="G4660" s="26" t="str">
        <f>IF(I4660="","",(COUNTIF($E$4:E4660,E4660)))</f>
        <v/>
      </c>
      <c r="H4660" s="1">
        <f>IF(AND(J4660="SAYIM",FİLTRE!$H$5="RAFTA",U4660&lt;&gt;0),1,0)+
IF(AND(J4660="İADE DEPO",FİLTRE!$H$5="İADE DEPO"),1,0)+
IF(FİLTRE!$H$5="TÜMÜ",1,0)+
IF(AND(J4660="FİRMA İADE",FİLTRE!$H$5="FİRMA İADE"),1,0)+
IF(AND(J4660="İMHA",FİLTRE!$H$5="İMHA"),1,0)</f>
        <v>1</v>
      </c>
      <c r="I4660" s="99"/>
      <c r="J4660" s="100"/>
      <c r="K4660" s="100"/>
      <c r="L4660" s="101"/>
      <c r="M4660" s="102"/>
      <c r="N4660" s="101"/>
      <c r="O4660" s="99"/>
      <c r="P4660" s="103"/>
      <c r="Q4660" s="104"/>
      <c r="R4660" s="50"/>
      <c r="S4660" s="105"/>
      <c r="T4660" s="106"/>
      <c r="U4660" s="107"/>
      <c r="V4660" s="108"/>
      <c r="W4660" s="107"/>
      <c r="X4660" s="107"/>
      <c r="AA4660" s="107"/>
      <c r="AB4660" s="110"/>
      <c r="AC4660" s="110"/>
      <c r="AE4660" s="105"/>
      <c r="AF4660" s="105"/>
      <c r="AR4660" s="112"/>
    </row>
    <row r="4661" spans="2:44" x14ac:dyDescent="0.25">
      <c r="B4661" s="1" t="str">
        <f>IF(I4661="","",
(IF(N4661=FİLTRE!$H$6,2,0)+IF(FİLTRE!$H$6="TOPLAM",2,0))
)</f>
        <v/>
      </c>
      <c r="C4661">
        <f>IF(FİLTRE!$M$5="",9,(IF(U4661&gt;=FİLTRE!$M$5,1,0)))</f>
        <v>1</v>
      </c>
      <c r="D4661" s="1">
        <f>IF(FİLTRE!$M$6="",9,(IF('SKT LİSTESİ'!P4661&lt;=FİLTRE!$M$6,1,0)))</f>
        <v>1</v>
      </c>
      <c r="E4661" s="25" t="str">
        <f>IF(I4661="","",(COUNTIFS($L$4:L4661,L4661)))</f>
        <v/>
      </c>
      <c r="F4661" s="13">
        <f>IF(OR(B4661&lt;&gt;2,C4661&lt;&gt;1,D4661&lt;&gt;1,H4661&lt;&gt;1),0,
COUNTIFS($B$4:B4661,2,$C$4:C4661,1,$D$4:D4661,1,$H$4:H4661,1))</f>
        <v>0</v>
      </c>
      <c r="G4661" s="26" t="str">
        <f>IF(I4661="","",(COUNTIF($E$4:E4661,E4661)))</f>
        <v/>
      </c>
      <c r="H4661" s="1">
        <f>IF(AND(J4661="SAYIM",FİLTRE!$H$5="RAFTA",U4661&lt;&gt;0),1,0)+
IF(AND(J4661="İADE DEPO",FİLTRE!$H$5="İADE DEPO"),1,0)+
IF(FİLTRE!$H$5="TÜMÜ",1,0)+
IF(AND(J4661="FİRMA İADE",FİLTRE!$H$5="FİRMA İADE"),1,0)+
IF(AND(J4661="İMHA",FİLTRE!$H$5="İMHA"),1,0)</f>
        <v>1</v>
      </c>
      <c r="I4661" s="99"/>
      <c r="J4661" s="100"/>
      <c r="K4661" s="100"/>
      <c r="L4661" s="101"/>
      <c r="M4661" s="102"/>
      <c r="N4661" s="101"/>
      <c r="O4661" s="99"/>
      <c r="P4661" s="103"/>
      <c r="Q4661" s="104"/>
      <c r="R4661" s="50"/>
      <c r="S4661" s="105"/>
      <c r="T4661" s="106"/>
      <c r="U4661" s="107"/>
      <c r="V4661" s="108"/>
      <c r="W4661" s="107"/>
      <c r="X4661" s="107"/>
      <c r="AA4661" s="107"/>
      <c r="AB4661" s="110"/>
      <c r="AC4661" s="110"/>
      <c r="AE4661" s="105"/>
      <c r="AF4661" s="105"/>
      <c r="AR4661" s="112"/>
    </row>
    <row r="4662" spans="2:44" x14ac:dyDescent="0.25">
      <c r="B4662" s="1" t="str">
        <f>IF(I4662="","",
(IF(N4662=FİLTRE!$H$6,2,0)+IF(FİLTRE!$H$6="TOPLAM",2,0))
)</f>
        <v/>
      </c>
      <c r="C4662">
        <f>IF(FİLTRE!$M$5="",9,(IF(U4662&gt;=FİLTRE!$M$5,1,0)))</f>
        <v>1</v>
      </c>
      <c r="D4662" s="1">
        <f>IF(FİLTRE!$M$6="",9,(IF('SKT LİSTESİ'!P4662&lt;=FİLTRE!$M$6,1,0)))</f>
        <v>1</v>
      </c>
      <c r="E4662" s="25" t="str">
        <f>IF(I4662="","",(COUNTIFS($L$4:L4662,L4662)))</f>
        <v/>
      </c>
      <c r="F4662" s="13">
        <f>IF(OR(B4662&lt;&gt;2,C4662&lt;&gt;1,D4662&lt;&gt;1,H4662&lt;&gt;1),0,
COUNTIFS($B$4:B4662,2,$C$4:C4662,1,$D$4:D4662,1,$H$4:H4662,1))</f>
        <v>0</v>
      </c>
      <c r="G4662" s="26" t="str">
        <f>IF(I4662="","",(COUNTIF($E$4:E4662,E4662)))</f>
        <v/>
      </c>
      <c r="H4662" s="1">
        <f>IF(AND(J4662="SAYIM",FİLTRE!$H$5="RAFTA",U4662&lt;&gt;0),1,0)+
IF(AND(J4662="İADE DEPO",FİLTRE!$H$5="İADE DEPO"),1,0)+
IF(FİLTRE!$H$5="TÜMÜ",1,0)+
IF(AND(J4662="FİRMA İADE",FİLTRE!$H$5="FİRMA İADE"),1,0)+
IF(AND(J4662="İMHA",FİLTRE!$H$5="İMHA"),1,0)</f>
        <v>1</v>
      </c>
      <c r="I4662" s="99"/>
      <c r="J4662" s="100"/>
      <c r="K4662" s="100"/>
      <c r="L4662" s="101"/>
      <c r="M4662" s="102"/>
      <c r="N4662" s="101"/>
      <c r="O4662" s="99"/>
      <c r="P4662" s="103"/>
      <c r="Q4662" s="104"/>
      <c r="R4662" s="50"/>
      <c r="S4662" s="105"/>
      <c r="T4662" s="106"/>
      <c r="U4662" s="107"/>
      <c r="V4662" s="108"/>
      <c r="W4662" s="107"/>
      <c r="X4662" s="107"/>
      <c r="AA4662" s="107"/>
      <c r="AB4662" s="110"/>
      <c r="AC4662" s="110"/>
      <c r="AE4662" s="105"/>
      <c r="AF4662" s="105"/>
      <c r="AR4662" s="112"/>
    </row>
    <row r="4663" spans="2:44" x14ac:dyDescent="0.25">
      <c r="B4663" s="1" t="str">
        <f>IF(I4663="","",
(IF(N4663=FİLTRE!$H$6,2,0)+IF(FİLTRE!$H$6="TOPLAM",2,0))
)</f>
        <v/>
      </c>
      <c r="C4663">
        <f>IF(FİLTRE!$M$5="",9,(IF(U4663&gt;=FİLTRE!$M$5,1,0)))</f>
        <v>1</v>
      </c>
      <c r="D4663" s="1">
        <f>IF(FİLTRE!$M$6="",9,(IF('SKT LİSTESİ'!P4663&lt;=FİLTRE!$M$6,1,0)))</f>
        <v>1</v>
      </c>
      <c r="E4663" s="25" t="str">
        <f>IF(I4663="","",(COUNTIFS($L$4:L4663,L4663)))</f>
        <v/>
      </c>
      <c r="F4663" s="13">
        <f>IF(OR(B4663&lt;&gt;2,C4663&lt;&gt;1,D4663&lt;&gt;1,H4663&lt;&gt;1),0,
COUNTIFS($B$4:B4663,2,$C$4:C4663,1,$D$4:D4663,1,$H$4:H4663,1))</f>
        <v>0</v>
      </c>
      <c r="G4663" s="26" t="str">
        <f>IF(I4663="","",(COUNTIF($E$4:E4663,E4663)))</f>
        <v/>
      </c>
      <c r="H4663" s="1">
        <f>IF(AND(J4663="SAYIM",FİLTRE!$H$5="RAFTA",U4663&lt;&gt;0),1,0)+
IF(AND(J4663="İADE DEPO",FİLTRE!$H$5="İADE DEPO"),1,0)+
IF(FİLTRE!$H$5="TÜMÜ",1,0)+
IF(AND(J4663="FİRMA İADE",FİLTRE!$H$5="FİRMA İADE"),1,0)+
IF(AND(J4663="İMHA",FİLTRE!$H$5="İMHA"),1,0)</f>
        <v>1</v>
      </c>
      <c r="I4663" s="99"/>
      <c r="J4663" s="100"/>
      <c r="K4663" s="100"/>
      <c r="L4663" s="101"/>
      <c r="M4663" s="102"/>
      <c r="N4663" s="101"/>
      <c r="O4663" s="99"/>
      <c r="P4663" s="103"/>
      <c r="Q4663" s="104"/>
      <c r="R4663" s="50"/>
      <c r="S4663" s="105"/>
      <c r="T4663" s="106"/>
      <c r="U4663" s="107"/>
      <c r="V4663" s="108"/>
      <c r="W4663" s="107"/>
      <c r="X4663" s="107"/>
      <c r="AA4663" s="107"/>
      <c r="AB4663" s="110"/>
      <c r="AC4663" s="110"/>
      <c r="AE4663" s="105"/>
      <c r="AF4663" s="105"/>
      <c r="AR4663" s="112"/>
    </row>
    <row r="4664" spans="2:44" x14ac:dyDescent="0.25">
      <c r="B4664" s="1" t="str">
        <f>IF(I4664="","",
(IF(N4664=FİLTRE!$H$6,2,0)+IF(FİLTRE!$H$6="TOPLAM",2,0))
)</f>
        <v/>
      </c>
      <c r="C4664">
        <f>IF(FİLTRE!$M$5="",9,(IF(U4664&gt;=FİLTRE!$M$5,1,0)))</f>
        <v>1</v>
      </c>
      <c r="D4664" s="1">
        <f>IF(FİLTRE!$M$6="",9,(IF('SKT LİSTESİ'!P4664&lt;=FİLTRE!$M$6,1,0)))</f>
        <v>1</v>
      </c>
      <c r="E4664" s="25" t="str">
        <f>IF(I4664="","",(COUNTIFS($L$4:L4664,L4664)))</f>
        <v/>
      </c>
      <c r="F4664" s="13">
        <f>IF(OR(B4664&lt;&gt;2,C4664&lt;&gt;1,D4664&lt;&gt;1,H4664&lt;&gt;1),0,
COUNTIFS($B$4:B4664,2,$C$4:C4664,1,$D$4:D4664,1,$H$4:H4664,1))</f>
        <v>0</v>
      </c>
      <c r="G4664" s="26" t="str">
        <f>IF(I4664="","",(COUNTIF($E$4:E4664,E4664)))</f>
        <v/>
      </c>
      <c r="H4664" s="1">
        <f>IF(AND(J4664="SAYIM",FİLTRE!$H$5="RAFTA",U4664&lt;&gt;0),1,0)+
IF(AND(J4664="İADE DEPO",FİLTRE!$H$5="İADE DEPO"),1,0)+
IF(FİLTRE!$H$5="TÜMÜ",1,0)+
IF(AND(J4664="FİRMA İADE",FİLTRE!$H$5="FİRMA İADE"),1,0)+
IF(AND(J4664="İMHA",FİLTRE!$H$5="İMHA"),1,0)</f>
        <v>1</v>
      </c>
      <c r="I4664" s="99"/>
      <c r="J4664" s="100"/>
      <c r="K4664" s="100"/>
      <c r="L4664" s="101"/>
      <c r="M4664" s="102"/>
      <c r="N4664" s="101"/>
      <c r="O4664" s="99"/>
      <c r="P4664" s="103"/>
      <c r="Q4664" s="104"/>
      <c r="R4664" s="50"/>
      <c r="S4664" s="105"/>
      <c r="T4664" s="106"/>
      <c r="U4664" s="107"/>
      <c r="V4664" s="108"/>
      <c r="W4664" s="107"/>
      <c r="X4664" s="107"/>
      <c r="AA4664" s="107"/>
      <c r="AB4664" s="110"/>
      <c r="AC4664" s="110"/>
      <c r="AE4664" s="105"/>
      <c r="AF4664" s="105"/>
      <c r="AR4664" s="112"/>
    </row>
    <row r="4665" spans="2:44" x14ac:dyDescent="0.25">
      <c r="B4665" s="1" t="str">
        <f>IF(I4665="","",
(IF(N4665=FİLTRE!$H$6,2,0)+IF(FİLTRE!$H$6="TOPLAM",2,0))
)</f>
        <v/>
      </c>
      <c r="C4665">
        <f>IF(FİLTRE!$M$5="",9,(IF(U4665&gt;=FİLTRE!$M$5,1,0)))</f>
        <v>1</v>
      </c>
      <c r="D4665" s="1">
        <f>IF(FİLTRE!$M$6="",9,(IF('SKT LİSTESİ'!P4665&lt;=FİLTRE!$M$6,1,0)))</f>
        <v>1</v>
      </c>
      <c r="E4665" s="25" t="str">
        <f>IF(I4665="","",(COUNTIFS($L$4:L4665,L4665)))</f>
        <v/>
      </c>
      <c r="F4665" s="13">
        <f>IF(OR(B4665&lt;&gt;2,C4665&lt;&gt;1,D4665&lt;&gt;1,H4665&lt;&gt;1),0,
COUNTIFS($B$4:B4665,2,$C$4:C4665,1,$D$4:D4665,1,$H$4:H4665,1))</f>
        <v>0</v>
      </c>
      <c r="G4665" s="26" t="str">
        <f>IF(I4665="","",(COUNTIF($E$4:E4665,E4665)))</f>
        <v/>
      </c>
      <c r="H4665" s="1">
        <f>IF(AND(J4665="SAYIM",FİLTRE!$H$5="RAFTA",U4665&lt;&gt;0),1,0)+
IF(AND(J4665="İADE DEPO",FİLTRE!$H$5="İADE DEPO"),1,0)+
IF(FİLTRE!$H$5="TÜMÜ",1,0)+
IF(AND(J4665="FİRMA İADE",FİLTRE!$H$5="FİRMA İADE"),1,0)+
IF(AND(J4665="İMHA",FİLTRE!$H$5="İMHA"),1,0)</f>
        <v>1</v>
      </c>
      <c r="I4665" s="99"/>
      <c r="J4665" s="100"/>
      <c r="K4665" s="100"/>
      <c r="L4665" s="101"/>
      <c r="M4665" s="102"/>
      <c r="N4665" s="101"/>
      <c r="O4665" s="99"/>
      <c r="P4665" s="103"/>
      <c r="Q4665" s="104"/>
      <c r="R4665" s="50"/>
      <c r="S4665" s="105"/>
      <c r="T4665" s="106"/>
      <c r="U4665" s="107"/>
      <c r="V4665" s="108"/>
      <c r="W4665" s="107"/>
      <c r="X4665" s="107"/>
      <c r="AA4665" s="107"/>
      <c r="AB4665" s="110"/>
      <c r="AC4665" s="110"/>
      <c r="AE4665" s="105"/>
      <c r="AF4665" s="105"/>
      <c r="AR4665" s="112"/>
    </row>
    <row r="4666" spans="2:44" x14ac:dyDescent="0.25">
      <c r="B4666" s="1" t="str">
        <f>IF(I4666="","",
(IF(N4666=FİLTRE!$H$6,2,0)+IF(FİLTRE!$H$6="TOPLAM",2,0))
)</f>
        <v/>
      </c>
      <c r="C4666">
        <f>IF(FİLTRE!$M$5="",9,(IF(U4666&gt;=FİLTRE!$M$5,1,0)))</f>
        <v>1</v>
      </c>
      <c r="D4666" s="1">
        <f>IF(FİLTRE!$M$6="",9,(IF('SKT LİSTESİ'!P4666&lt;=FİLTRE!$M$6,1,0)))</f>
        <v>1</v>
      </c>
      <c r="E4666" s="25" t="str">
        <f>IF(I4666="","",(COUNTIFS($L$4:L4666,L4666)))</f>
        <v/>
      </c>
      <c r="F4666" s="13">
        <f>IF(OR(B4666&lt;&gt;2,C4666&lt;&gt;1,D4666&lt;&gt;1,H4666&lt;&gt;1),0,
COUNTIFS($B$4:B4666,2,$C$4:C4666,1,$D$4:D4666,1,$H$4:H4666,1))</f>
        <v>0</v>
      </c>
      <c r="G4666" s="26" t="str">
        <f>IF(I4666="","",(COUNTIF($E$4:E4666,E4666)))</f>
        <v/>
      </c>
      <c r="H4666" s="1">
        <f>IF(AND(J4666="SAYIM",FİLTRE!$H$5="RAFTA",U4666&lt;&gt;0),1,0)+
IF(AND(J4666="İADE DEPO",FİLTRE!$H$5="İADE DEPO"),1,0)+
IF(FİLTRE!$H$5="TÜMÜ",1,0)+
IF(AND(J4666="FİRMA İADE",FİLTRE!$H$5="FİRMA İADE"),1,0)+
IF(AND(J4666="İMHA",FİLTRE!$H$5="İMHA"),1,0)</f>
        <v>1</v>
      </c>
      <c r="I4666" s="99"/>
      <c r="J4666" s="100"/>
      <c r="K4666" s="100"/>
      <c r="L4666" s="101"/>
      <c r="M4666" s="102"/>
      <c r="N4666" s="101"/>
      <c r="O4666" s="99"/>
      <c r="P4666" s="103"/>
      <c r="Q4666" s="104"/>
      <c r="R4666" s="50"/>
      <c r="S4666" s="105"/>
      <c r="T4666" s="106"/>
      <c r="U4666" s="107"/>
      <c r="V4666" s="108"/>
      <c r="W4666" s="107"/>
      <c r="X4666" s="107"/>
      <c r="AA4666" s="107"/>
      <c r="AB4666" s="110"/>
      <c r="AC4666" s="110"/>
      <c r="AE4666" s="105"/>
      <c r="AF4666" s="105"/>
      <c r="AR4666" s="112"/>
    </row>
    <row r="4667" spans="2:44" x14ac:dyDescent="0.25">
      <c r="B4667" s="1" t="str">
        <f>IF(I4667="","",
(IF(N4667=FİLTRE!$H$6,2,0)+IF(FİLTRE!$H$6="TOPLAM",2,0))
)</f>
        <v/>
      </c>
      <c r="C4667">
        <f>IF(FİLTRE!$M$5="",9,(IF(U4667&gt;=FİLTRE!$M$5,1,0)))</f>
        <v>1</v>
      </c>
      <c r="D4667" s="1">
        <f>IF(FİLTRE!$M$6="",9,(IF('SKT LİSTESİ'!P4667&lt;=FİLTRE!$M$6,1,0)))</f>
        <v>1</v>
      </c>
      <c r="E4667" s="25" t="str">
        <f>IF(I4667="","",(COUNTIFS($L$4:L4667,L4667)))</f>
        <v/>
      </c>
      <c r="F4667" s="13">
        <f>IF(OR(B4667&lt;&gt;2,C4667&lt;&gt;1,D4667&lt;&gt;1,H4667&lt;&gt;1),0,
COUNTIFS($B$4:B4667,2,$C$4:C4667,1,$D$4:D4667,1,$H$4:H4667,1))</f>
        <v>0</v>
      </c>
      <c r="G4667" s="26" t="str">
        <f>IF(I4667="","",(COUNTIF($E$4:E4667,E4667)))</f>
        <v/>
      </c>
      <c r="H4667" s="1">
        <f>IF(AND(J4667="SAYIM",FİLTRE!$H$5="RAFTA",U4667&lt;&gt;0),1,0)+
IF(AND(J4667="İADE DEPO",FİLTRE!$H$5="İADE DEPO"),1,0)+
IF(FİLTRE!$H$5="TÜMÜ",1,0)+
IF(AND(J4667="FİRMA İADE",FİLTRE!$H$5="FİRMA İADE"),1,0)+
IF(AND(J4667="İMHA",FİLTRE!$H$5="İMHA"),1,0)</f>
        <v>1</v>
      </c>
      <c r="I4667" s="99"/>
      <c r="J4667" s="100"/>
      <c r="K4667" s="100"/>
      <c r="L4667" s="101"/>
      <c r="M4667" s="102"/>
      <c r="N4667" s="101"/>
      <c r="O4667" s="99"/>
      <c r="P4667" s="103"/>
      <c r="Q4667" s="104"/>
      <c r="R4667" s="50"/>
      <c r="S4667" s="105"/>
      <c r="T4667" s="106"/>
      <c r="U4667" s="107"/>
      <c r="V4667" s="108"/>
      <c r="W4667" s="107"/>
      <c r="X4667" s="107"/>
      <c r="AA4667" s="107"/>
      <c r="AB4667" s="110"/>
      <c r="AC4667" s="110"/>
      <c r="AE4667" s="105"/>
      <c r="AF4667" s="105"/>
      <c r="AR4667" s="112"/>
    </row>
    <row r="4668" spans="2:44" x14ac:dyDescent="0.25">
      <c r="B4668" s="1" t="str">
        <f>IF(I4668="","",
(IF(N4668=FİLTRE!$H$6,2,0)+IF(FİLTRE!$H$6="TOPLAM",2,0))
)</f>
        <v/>
      </c>
      <c r="C4668">
        <f>IF(FİLTRE!$M$5="",9,(IF(U4668&gt;=FİLTRE!$M$5,1,0)))</f>
        <v>1</v>
      </c>
      <c r="D4668" s="1">
        <f>IF(FİLTRE!$M$6="",9,(IF('SKT LİSTESİ'!P4668&lt;=FİLTRE!$M$6,1,0)))</f>
        <v>1</v>
      </c>
      <c r="E4668" s="25" t="str">
        <f>IF(I4668="","",(COUNTIFS($L$4:L4668,L4668)))</f>
        <v/>
      </c>
      <c r="F4668" s="13">
        <f>IF(OR(B4668&lt;&gt;2,C4668&lt;&gt;1,D4668&lt;&gt;1,H4668&lt;&gt;1),0,
COUNTIFS($B$4:B4668,2,$C$4:C4668,1,$D$4:D4668,1,$H$4:H4668,1))</f>
        <v>0</v>
      </c>
      <c r="G4668" s="26" t="str">
        <f>IF(I4668="","",(COUNTIF($E$4:E4668,E4668)))</f>
        <v/>
      </c>
      <c r="H4668" s="1">
        <f>IF(AND(J4668="SAYIM",FİLTRE!$H$5="RAFTA",U4668&lt;&gt;0),1,0)+
IF(AND(J4668="İADE DEPO",FİLTRE!$H$5="İADE DEPO"),1,0)+
IF(FİLTRE!$H$5="TÜMÜ",1,0)+
IF(AND(J4668="FİRMA İADE",FİLTRE!$H$5="FİRMA İADE"),1,0)+
IF(AND(J4668="İMHA",FİLTRE!$H$5="İMHA"),1,0)</f>
        <v>1</v>
      </c>
      <c r="I4668" s="99"/>
      <c r="J4668" s="100"/>
      <c r="K4668" s="100"/>
      <c r="L4668" s="101"/>
      <c r="M4668" s="102"/>
      <c r="N4668" s="101"/>
      <c r="O4668" s="99"/>
      <c r="P4668" s="103"/>
      <c r="Q4668" s="104"/>
      <c r="R4668" s="50"/>
      <c r="S4668" s="105"/>
      <c r="T4668" s="106"/>
      <c r="U4668" s="107"/>
      <c r="V4668" s="108"/>
      <c r="W4668" s="107"/>
      <c r="X4668" s="107"/>
      <c r="AA4668" s="107"/>
      <c r="AB4668" s="110"/>
      <c r="AC4668" s="110"/>
      <c r="AE4668" s="105"/>
      <c r="AF4668" s="105"/>
      <c r="AR4668" s="112"/>
    </row>
    <row r="4669" spans="2:44" x14ac:dyDescent="0.25">
      <c r="B4669" s="1" t="str">
        <f>IF(I4669="","",
(IF(N4669=FİLTRE!$H$6,2,0)+IF(FİLTRE!$H$6="TOPLAM",2,0))
)</f>
        <v/>
      </c>
      <c r="C4669">
        <f>IF(FİLTRE!$M$5="",9,(IF(U4669&gt;=FİLTRE!$M$5,1,0)))</f>
        <v>1</v>
      </c>
      <c r="D4669" s="1">
        <f>IF(FİLTRE!$M$6="",9,(IF('SKT LİSTESİ'!P4669&lt;=FİLTRE!$M$6,1,0)))</f>
        <v>1</v>
      </c>
      <c r="E4669" s="25" t="str">
        <f>IF(I4669="","",(COUNTIFS($L$4:L4669,L4669)))</f>
        <v/>
      </c>
      <c r="F4669" s="13">
        <f>IF(OR(B4669&lt;&gt;2,C4669&lt;&gt;1,D4669&lt;&gt;1,H4669&lt;&gt;1),0,
COUNTIFS($B$4:B4669,2,$C$4:C4669,1,$D$4:D4669,1,$H$4:H4669,1))</f>
        <v>0</v>
      </c>
      <c r="G4669" s="26" t="str">
        <f>IF(I4669="","",(COUNTIF($E$4:E4669,E4669)))</f>
        <v/>
      </c>
      <c r="H4669" s="1">
        <f>IF(AND(J4669="SAYIM",FİLTRE!$H$5="RAFTA",U4669&lt;&gt;0),1,0)+
IF(AND(J4669="İADE DEPO",FİLTRE!$H$5="İADE DEPO"),1,0)+
IF(FİLTRE!$H$5="TÜMÜ",1,0)+
IF(AND(J4669="FİRMA İADE",FİLTRE!$H$5="FİRMA İADE"),1,0)+
IF(AND(J4669="İMHA",FİLTRE!$H$5="İMHA"),1,0)</f>
        <v>1</v>
      </c>
      <c r="I4669" s="99"/>
      <c r="J4669" s="100"/>
      <c r="K4669" s="100"/>
      <c r="L4669" s="101"/>
      <c r="M4669" s="102"/>
      <c r="N4669" s="101"/>
      <c r="O4669" s="99"/>
      <c r="P4669" s="103"/>
      <c r="Q4669" s="104"/>
      <c r="R4669" s="50"/>
      <c r="S4669" s="105"/>
      <c r="T4669" s="106"/>
      <c r="U4669" s="107"/>
      <c r="V4669" s="108"/>
      <c r="W4669" s="107"/>
      <c r="X4669" s="107"/>
      <c r="AA4669" s="107"/>
      <c r="AB4669" s="110"/>
      <c r="AC4669" s="110"/>
      <c r="AE4669" s="105"/>
      <c r="AF4669" s="105"/>
      <c r="AR4669" s="112"/>
    </row>
    <row r="4670" spans="2:44" x14ac:dyDescent="0.25">
      <c r="B4670" s="1" t="str">
        <f>IF(I4670="","",
(IF(N4670=FİLTRE!$H$6,2,0)+IF(FİLTRE!$H$6="TOPLAM",2,0))
)</f>
        <v/>
      </c>
      <c r="C4670">
        <f>IF(FİLTRE!$M$5="",9,(IF(U4670&gt;=FİLTRE!$M$5,1,0)))</f>
        <v>1</v>
      </c>
      <c r="D4670" s="1">
        <f>IF(FİLTRE!$M$6="",9,(IF('SKT LİSTESİ'!P4670&lt;=FİLTRE!$M$6,1,0)))</f>
        <v>1</v>
      </c>
      <c r="E4670" s="25" t="str">
        <f>IF(I4670="","",(COUNTIFS($L$4:L4670,L4670)))</f>
        <v/>
      </c>
      <c r="F4670" s="13">
        <f>IF(OR(B4670&lt;&gt;2,C4670&lt;&gt;1,D4670&lt;&gt;1,H4670&lt;&gt;1),0,
COUNTIFS($B$4:B4670,2,$C$4:C4670,1,$D$4:D4670,1,$H$4:H4670,1))</f>
        <v>0</v>
      </c>
      <c r="G4670" s="26" t="str">
        <f>IF(I4670="","",(COUNTIF($E$4:E4670,E4670)))</f>
        <v/>
      </c>
      <c r="H4670" s="1">
        <f>IF(AND(J4670="SAYIM",FİLTRE!$H$5="RAFTA",U4670&lt;&gt;0),1,0)+
IF(AND(J4670="İADE DEPO",FİLTRE!$H$5="İADE DEPO"),1,0)+
IF(FİLTRE!$H$5="TÜMÜ",1,0)+
IF(AND(J4670="FİRMA İADE",FİLTRE!$H$5="FİRMA İADE"),1,0)+
IF(AND(J4670="İMHA",FİLTRE!$H$5="İMHA"),1,0)</f>
        <v>1</v>
      </c>
      <c r="I4670" s="99"/>
      <c r="J4670" s="100"/>
      <c r="K4670" s="100"/>
      <c r="L4670" s="101"/>
      <c r="M4670" s="102"/>
      <c r="N4670" s="101"/>
      <c r="O4670" s="99"/>
      <c r="P4670" s="103"/>
      <c r="Q4670" s="104"/>
      <c r="R4670" s="50"/>
      <c r="S4670" s="105"/>
      <c r="T4670" s="106"/>
      <c r="U4670" s="107"/>
      <c r="V4670" s="108"/>
      <c r="W4670" s="107"/>
      <c r="X4670" s="107"/>
      <c r="AA4670" s="107"/>
      <c r="AB4670" s="110"/>
      <c r="AC4670" s="110"/>
      <c r="AE4670" s="105"/>
      <c r="AF4670" s="105"/>
      <c r="AR4670" s="112"/>
    </row>
    <row r="4671" spans="2:44" x14ac:dyDescent="0.25">
      <c r="B4671" s="1" t="str">
        <f>IF(I4671="","",
(IF(N4671=FİLTRE!$H$6,2,0)+IF(FİLTRE!$H$6="TOPLAM",2,0))
)</f>
        <v/>
      </c>
      <c r="C4671">
        <f>IF(FİLTRE!$M$5="",9,(IF(U4671&gt;=FİLTRE!$M$5,1,0)))</f>
        <v>1</v>
      </c>
      <c r="D4671" s="1">
        <f>IF(FİLTRE!$M$6="",9,(IF('SKT LİSTESİ'!P4671&lt;=FİLTRE!$M$6,1,0)))</f>
        <v>1</v>
      </c>
      <c r="E4671" s="25" t="str">
        <f>IF(I4671="","",(COUNTIFS($L$4:L4671,L4671)))</f>
        <v/>
      </c>
      <c r="F4671" s="13">
        <f>IF(OR(B4671&lt;&gt;2,C4671&lt;&gt;1,D4671&lt;&gt;1,H4671&lt;&gt;1),0,
COUNTIFS($B$4:B4671,2,$C$4:C4671,1,$D$4:D4671,1,$H$4:H4671,1))</f>
        <v>0</v>
      </c>
      <c r="G4671" s="26" t="str">
        <f>IF(I4671="","",(COUNTIF($E$4:E4671,E4671)))</f>
        <v/>
      </c>
      <c r="H4671" s="1">
        <f>IF(AND(J4671="SAYIM",FİLTRE!$H$5="RAFTA",U4671&lt;&gt;0),1,0)+
IF(AND(J4671="İADE DEPO",FİLTRE!$H$5="İADE DEPO"),1,0)+
IF(FİLTRE!$H$5="TÜMÜ",1,0)+
IF(AND(J4671="FİRMA İADE",FİLTRE!$H$5="FİRMA İADE"),1,0)+
IF(AND(J4671="İMHA",FİLTRE!$H$5="İMHA"),1,0)</f>
        <v>1</v>
      </c>
      <c r="I4671" s="99"/>
      <c r="J4671" s="100"/>
      <c r="K4671" s="100"/>
      <c r="L4671" s="101"/>
      <c r="M4671" s="102"/>
      <c r="N4671" s="101"/>
      <c r="O4671" s="99"/>
      <c r="P4671" s="103"/>
      <c r="Q4671" s="104"/>
      <c r="R4671" s="50"/>
      <c r="S4671" s="105"/>
      <c r="T4671" s="106"/>
      <c r="U4671" s="107"/>
      <c r="V4671" s="108"/>
      <c r="W4671" s="107"/>
      <c r="X4671" s="107"/>
      <c r="AA4671" s="107"/>
      <c r="AB4671" s="110"/>
      <c r="AC4671" s="110"/>
      <c r="AE4671" s="105"/>
      <c r="AF4671" s="105"/>
      <c r="AR4671" s="112"/>
    </row>
    <row r="4672" spans="2:44" x14ac:dyDescent="0.25">
      <c r="B4672" s="1" t="str">
        <f>IF(I4672="","",
(IF(N4672=FİLTRE!$H$6,2,0)+IF(FİLTRE!$H$6="TOPLAM",2,0))
)</f>
        <v/>
      </c>
      <c r="C4672">
        <f>IF(FİLTRE!$M$5="",9,(IF(U4672&gt;=FİLTRE!$M$5,1,0)))</f>
        <v>1</v>
      </c>
      <c r="D4672" s="1">
        <f>IF(FİLTRE!$M$6="",9,(IF('SKT LİSTESİ'!P4672&lt;=FİLTRE!$M$6,1,0)))</f>
        <v>1</v>
      </c>
      <c r="E4672" s="25" t="str">
        <f>IF(I4672="","",(COUNTIFS($L$4:L4672,L4672)))</f>
        <v/>
      </c>
      <c r="F4672" s="13">
        <f>IF(OR(B4672&lt;&gt;2,C4672&lt;&gt;1,D4672&lt;&gt;1,H4672&lt;&gt;1),0,
COUNTIFS($B$4:B4672,2,$C$4:C4672,1,$D$4:D4672,1,$H$4:H4672,1))</f>
        <v>0</v>
      </c>
      <c r="G4672" s="26" t="str">
        <f>IF(I4672="","",(COUNTIF($E$4:E4672,E4672)))</f>
        <v/>
      </c>
      <c r="H4672" s="1">
        <f>IF(AND(J4672="SAYIM",FİLTRE!$H$5="RAFTA",U4672&lt;&gt;0),1,0)+
IF(AND(J4672="İADE DEPO",FİLTRE!$H$5="İADE DEPO"),1,0)+
IF(FİLTRE!$H$5="TÜMÜ",1,0)+
IF(AND(J4672="FİRMA İADE",FİLTRE!$H$5="FİRMA İADE"),1,0)+
IF(AND(J4672="İMHA",FİLTRE!$H$5="İMHA"),1,0)</f>
        <v>1</v>
      </c>
      <c r="I4672" s="99"/>
      <c r="J4672" s="100"/>
      <c r="K4672" s="100"/>
      <c r="L4672" s="101"/>
      <c r="M4672" s="102"/>
      <c r="N4672" s="101"/>
      <c r="O4672" s="99"/>
      <c r="P4672" s="103"/>
      <c r="Q4672" s="104"/>
      <c r="R4672" s="50"/>
      <c r="S4672" s="105"/>
      <c r="T4672" s="106"/>
      <c r="U4672" s="107"/>
      <c r="V4672" s="108"/>
      <c r="W4672" s="107"/>
      <c r="X4672" s="107"/>
      <c r="AA4672" s="107"/>
      <c r="AB4672" s="110"/>
      <c r="AC4672" s="110"/>
      <c r="AE4672" s="105"/>
      <c r="AF4672" s="105"/>
      <c r="AR4672" s="112"/>
    </row>
    <row r="4673" spans="2:44" x14ac:dyDescent="0.25">
      <c r="B4673" s="1" t="str">
        <f>IF(I4673="","",
(IF(N4673=FİLTRE!$H$6,2,0)+IF(FİLTRE!$H$6="TOPLAM",2,0))
)</f>
        <v/>
      </c>
      <c r="C4673">
        <f>IF(FİLTRE!$M$5="",9,(IF(U4673&gt;=FİLTRE!$M$5,1,0)))</f>
        <v>1</v>
      </c>
      <c r="D4673" s="1">
        <f>IF(FİLTRE!$M$6="",9,(IF('SKT LİSTESİ'!P4673&lt;=FİLTRE!$M$6,1,0)))</f>
        <v>1</v>
      </c>
      <c r="E4673" s="25" t="str">
        <f>IF(I4673="","",(COUNTIFS($L$4:L4673,L4673)))</f>
        <v/>
      </c>
      <c r="F4673" s="13">
        <f>IF(OR(B4673&lt;&gt;2,C4673&lt;&gt;1,D4673&lt;&gt;1,H4673&lt;&gt;1),0,
COUNTIFS($B$4:B4673,2,$C$4:C4673,1,$D$4:D4673,1,$H$4:H4673,1))</f>
        <v>0</v>
      </c>
      <c r="G4673" s="26" t="str">
        <f>IF(I4673="","",(COUNTIF($E$4:E4673,E4673)))</f>
        <v/>
      </c>
      <c r="H4673" s="1">
        <f>IF(AND(J4673="SAYIM",FİLTRE!$H$5="RAFTA",U4673&lt;&gt;0),1,0)+
IF(AND(J4673="İADE DEPO",FİLTRE!$H$5="İADE DEPO"),1,0)+
IF(FİLTRE!$H$5="TÜMÜ",1,0)+
IF(AND(J4673="FİRMA İADE",FİLTRE!$H$5="FİRMA İADE"),1,0)+
IF(AND(J4673="İMHA",FİLTRE!$H$5="İMHA"),1,0)</f>
        <v>1</v>
      </c>
      <c r="I4673" s="99"/>
      <c r="J4673" s="100"/>
      <c r="K4673" s="100"/>
      <c r="L4673" s="101"/>
      <c r="M4673" s="102"/>
      <c r="N4673" s="101"/>
      <c r="O4673" s="99"/>
      <c r="P4673" s="103"/>
      <c r="Q4673" s="104"/>
      <c r="R4673" s="50"/>
      <c r="S4673" s="105"/>
      <c r="T4673" s="106"/>
      <c r="U4673" s="107"/>
      <c r="V4673" s="108"/>
      <c r="W4673" s="107"/>
      <c r="X4673" s="107"/>
      <c r="AA4673" s="107"/>
      <c r="AB4673" s="110"/>
      <c r="AC4673" s="110"/>
      <c r="AE4673" s="105"/>
      <c r="AF4673" s="105"/>
      <c r="AR4673" s="112"/>
    </row>
    <row r="4674" spans="2:44" x14ac:dyDescent="0.25">
      <c r="B4674" s="1" t="str">
        <f>IF(I4674="","",
(IF(N4674=FİLTRE!$H$6,2,0)+IF(FİLTRE!$H$6="TOPLAM",2,0))
)</f>
        <v/>
      </c>
      <c r="C4674">
        <f>IF(FİLTRE!$M$5="",9,(IF(U4674&gt;=FİLTRE!$M$5,1,0)))</f>
        <v>1</v>
      </c>
      <c r="D4674" s="1">
        <f>IF(FİLTRE!$M$6="",9,(IF('SKT LİSTESİ'!P4674&lt;=FİLTRE!$M$6,1,0)))</f>
        <v>1</v>
      </c>
      <c r="E4674" s="25" t="str">
        <f>IF(I4674="","",(COUNTIFS($L$4:L4674,L4674)))</f>
        <v/>
      </c>
      <c r="F4674" s="13">
        <f>IF(OR(B4674&lt;&gt;2,C4674&lt;&gt;1,D4674&lt;&gt;1,H4674&lt;&gt;1),0,
COUNTIFS($B$4:B4674,2,$C$4:C4674,1,$D$4:D4674,1,$H$4:H4674,1))</f>
        <v>0</v>
      </c>
      <c r="G4674" s="26" t="str">
        <f>IF(I4674="","",(COUNTIF($E$4:E4674,E4674)))</f>
        <v/>
      </c>
      <c r="H4674" s="1">
        <f>IF(AND(J4674="SAYIM",FİLTRE!$H$5="RAFTA",U4674&lt;&gt;0),1,0)+
IF(AND(J4674="İADE DEPO",FİLTRE!$H$5="İADE DEPO"),1,0)+
IF(FİLTRE!$H$5="TÜMÜ",1,0)+
IF(AND(J4674="FİRMA İADE",FİLTRE!$H$5="FİRMA İADE"),1,0)+
IF(AND(J4674="İMHA",FİLTRE!$H$5="İMHA"),1,0)</f>
        <v>1</v>
      </c>
      <c r="I4674" s="99"/>
      <c r="J4674" s="100"/>
      <c r="K4674" s="100"/>
      <c r="L4674" s="101"/>
      <c r="M4674" s="102"/>
      <c r="N4674" s="101"/>
      <c r="O4674" s="99"/>
      <c r="P4674" s="103"/>
      <c r="Q4674" s="104"/>
      <c r="R4674" s="50"/>
      <c r="S4674" s="105"/>
      <c r="T4674" s="106"/>
      <c r="U4674" s="107"/>
      <c r="V4674" s="108"/>
      <c r="W4674" s="107"/>
      <c r="X4674" s="107"/>
      <c r="AA4674" s="107"/>
      <c r="AB4674" s="110"/>
      <c r="AC4674" s="110"/>
      <c r="AE4674" s="105"/>
      <c r="AF4674" s="105"/>
      <c r="AR4674" s="112"/>
    </row>
    <row r="4675" spans="2:44" x14ac:dyDescent="0.25">
      <c r="B4675" s="1" t="str">
        <f>IF(I4675="","",
(IF(N4675=FİLTRE!$H$6,2,0)+IF(FİLTRE!$H$6="TOPLAM",2,0))
)</f>
        <v/>
      </c>
      <c r="C4675">
        <f>IF(FİLTRE!$M$5="",9,(IF(U4675&gt;=FİLTRE!$M$5,1,0)))</f>
        <v>1</v>
      </c>
      <c r="D4675" s="1">
        <f>IF(FİLTRE!$M$6="",9,(IF('SKT LİSTESİ'!P4675&lt;=FİLTRE!$M$6,1,0)))</f>
        <v>1</v>
      </c>
      <c r="E4675" s="25" t="str">
        <f>IF(I4675="","",(COUNTIFS($L$4:L4675,L4675)))</f>
        <v/>
      </c>
      <c r="F4675" s="13">
        <f>IF(OR(B4675&lt;&gt;2,C4675&lt;&gt;1,D4675&lt;&gt;1,H4675&lt;&gt;1),0,
COUNTIFS($B$4:B4675,2,$C$4:C4675,1,$D$4:D4675,1,$H$4:H4675,1))</f>
        <v>0</v>
      </c>
      <c r="G4675" s="26" t="str">
        <f>IF(I4675="","",(COUNTIF($E$4:E4675,E4675)))</f>
        <v/>
      </c>
      <c r="H4675" s="1">
        <f>IF(AND(J4675="SAYIM",FİLTRE!$H$5="RAFTA",U4675&lt;&gt;0),1,0)+
IF(AND(J4675="İADE DEPO",FİLTRE!$H$5="İADE DEPO"),1,0)+
IF(FİLTRE!$H$5="TÜMÜ",1,0)+
IF(AND(J4675="FİRMA İADE",FİLTRE!$H$5="FİRMA İADE"),1,0)+
IF(AND(J4675="İMHA",FİLTRE!$H$5="İMHA"),1,0)</f>
        <v>1</v>
      </c>
      <c r="I4675" s="99"/>
      <c r="J4675" s="100"/>
      <c r="K4675" s="100"/>
      <c r="L4675" s="101"/>
      <c r="M4675" s="102"/>
      <c r="N4675" s="101"/>
      <c r="O4675" s="99"/>
      <c r="P4675" s="103"/>
      <c r="Q4675" s="104"/>
      <c r="R4675" s="50"/>
      <c r="S4675" s="105"/>
      <c r="T4675" s="106"/>
      <c r="U4675" s="107"/>
      <c r="V4675" s="108"/>
      <c r="W4675" s="107"/>
      <c r="X4675" s="107"/>
      <c r="AA4675" s="107"/>
      <c r="AB4675" s="110"/>
      <c r="AC4675" s="110"/>
      <c r="AE4675" s="105"/>
      <c r="AF4675" s="105"/>
      <c r="AR4675" s="112"/>
    </row>
    <row r="4676" spans="2:44" x14ac:dyDescent="0.25">
      <c r="B4676" s="1" t="str">
        <f>IF(I4676="","",
(IF(N4676=FİLTRE!$H$6,2,0)+IF(FİLTRE!$H$6="TOPLAM",2,0))
)</f>
        <v/>
      </c>
      <c r="C4676">
        <f>IF(FİLTRE!$M$5="",9,(IF(U4676&gt;=FİLTRE!$M$5,1,0)))</f>
        <v>1</v>
      </c>
      <c r="D4676" s="1">
        <f>IF(FİLTRE!$M$6="",9,(IF('SKT LİSTESİ'!P4676&lt;=FİLTRE!$M$6,1,0)))</f>
        <v>1</v>
      </c>
      <c r="E4676" s="25" t="str">
        <f>IF(I4676="","",(COUNTIFS($L$4:L4676,L4676)))</f>
        <v/>
      </c>
      <c r="F4676" s="13">
        <f>IF(OR(B4676&lt;&gt;2,C4676&lt;&gt;1,D4676&lt;&gt;1,H4676&lt;&gt;1),0,
COUNTIFS($B$4:B4676,2,$C$4:C4676,1,$D$4:D4676,1,$H$4:H4676,1))</f>
        <v>0</v>
      </c>
      <c r="G4676" s="26" t="str">
        <f>IF(I4676="","",(COUNTIF($E$4:E4676,E4676)))</f>
        <v/>
      </c>
      <c r="H4676" s="1">
        <f>IF(AND(J4676="SAYIM",FİLTRE!$H$5="RAFTA",U4676&lt;&gt;0),1,0)+
IF(AND(J4676="İADE DEPO",FİLTRE!$H$5="İADE DEPO"),1,0)+
IF(FİLTRE!$H$5="TÜMÜ",1,0)+
IF(AND(J4676="FİRMA İADE",FİLTRE!$H$5="FİRMA İADE"),1,0)+
IF(AND(J4676="İMHA",FİLTRE!$H$5="İMHA"),1,0)</f>
        <v>1</v>
      </c>
      <c r="I4676" s="99"/>
      <c r="J4676" s="100"/>
      <c r="K4676" s="100"/>
      <c r="L4676" s="101"/>
      <c r="M4676" s="102"/>
      <c r="N4676" s="101"/>
      <c r="O4676" s="99"/>
      <c r="P4676" s="103"/>
      <c r="Q4676" s="104"/>
      <c r="R4676" s="50"/>
      <c r="S4676" s="105"/>
      <c r="T4676" s="106"/>
      <c r="U4676" s="107"/>
      <c r="V4676" s="108"/>
      <c r="W4676" s="107"/>
      <c r="X4676" s="107"/>
      <c r="AA4676" s="107"/>
      <c r="AB4676" s="110"/>
      <c r="AC4676" s="110"/>
      <c r="AE4676" s="105"/>
      <c r="AF4676" s="105"/>
      <c r="AR4676" s="112"/>
    </row>
    <row r="4677" spans="2:44" x14ac:dyDescent="0.25">
      <c r="B4677" s="1" t="str">
        <f>IF(I4677="","",
(IF(N4677=FİLTRE!$H$6,2,0)+IF(FİLTRE!$H$6="TOPLAM",2,0))
)</f>
        <v/>
      </c>
      <c r="C4677">
        <f>IF(FİLTRE!$M$5="",9,(IF(U4677&gt;=FİLTRE!$M$5,1,0)))</f>
        <v>1</v>
      </c>
      <c r="D4677" s="1">
        <f>IF(FİLTRE!$M$6="",9,(IF('SKT LİSTESİ'!P4677&lt;=FİLTRE!$M$6,1,0)))</f>
        <v>1</v>
      </c>
      <c r="E4677" s="25" t="str">
        <f>IF(I4677="","",(COUNTIFS($L$4:L4677,L4677)))</f>
        <v/>
      </c>
      <c r="F4677" s="13">
        <f>IF(OR(B4677&lt;&gt;2,C4677&lt;&gt;1,D4677&lt;&gt;1,H4677&lt;&gt;1),0,
COUNTIFS($B$4:B4677,2,$C$4:C4677,1,$D$4:D4677,1,$H$4:H4677,1))</f>
        <v>0</v>
      </c>
      <c r="G4677" s="26" t="str">
        <f>IF(I4677="","",(COUNTIF($E$4:E4677,E4677)))</f>
        <v/>
      </c>
      <c r="H4677" s="1">
        <f>IF(AND(J4677="SAYIM",FİLTRE!$H$5="RAFTA",U4677&lt;&gt;0),1,0)+
IF(AND(J4677="İADE DEPO",FİLTRE!$H$5="İADE DEPO"),1,0)+
IF(FİLTRE!$H$5="TÜMÜ",1,0)+
IF(AND(J4677="FİRMA İADE",FİLTRE!$H$5="FİRMA İADE"),1,0)+
IF(AND(J4677="İMHA",FİLTRE!$H$5="İMHA"),1,0)</f>
        <v>1</v>
      </c>
      <c r="I4677" s="99"/>
      <c r="J4677" s="100"/>
      <c r="K4677" s="100"/>
      <c r="L4677" s="101"/>
      <c r="M4677" s="102"/>
      <c r="N4677" s="101"/>
      <c r="O4677" s="99"/>
      <c r="P4677" s="103"/>
      <c r="Q4677" s="104"/>
      <c r="R4677" s="50"/>
      <c r="S4677" s="105"/>
      <c r="T4677" s="106"/>
      <c r="U4677" s="107"/>
      <c r="V4677" s="108"/>
      <c r="W4677" s="107"/>
      <c r="X4677" s="107"/>
      <c r="AA4677" s="107"/>
      <c r="AB4677" s="110"/>
      <c r="AC4677" s="110"/>
      <c r="AE4677" s="105"/>
      <c r="AF4677" s="105"/>
      <c r="AR4677" s="112"/>
    </row>
    <row r="4678" spans="2:44" x14ac:dyDescent="0.25">
      <c r="B4678" s="1" t="str">
        <f>IF(I4678="","",
(IF(N4678=FİLTRE!$H$6,2,0)+IF(FİLTRE!$H$6="TOPLAM",2,0))
)</f>
        <v/>
      </c>
      <c r="C4678">
        <f>IF(FİLTRE!$M$5="",9,(IF(U4678&gt;=FİLTRE!$M$5,1,0)))</f>
        <v>1</v>
      </c>
      <c r="D4678" s="1">
        <f>IF(FİLTRE!$M$6="",9,(IF('SKT LİSTESİ'!P4678&lt;=FİLTRE!$M$6,1,0)))</f>
        <v>1</v>
      </c>
      <c r="E4678" s="25" t="str">
        <f>IF(I4678="","",(COUNTIFS($L$4:L4678,L4678)))</f>
        <v/>
      </c>
      <c r="F4678" s="13">
        <f>IF(OR(B4678&lt;&gt;2,C4678&lt;&gt;1,D4678&lt;&gt;1,H4678&lt;&gt;1),0,
COUNTIFS($B$4:B4678,2,$C$4:C4678,1,$D$4:D4678,1,$H$4:H4678,1))</f>
        <v>0</v>
      </c>
      <c r="G4678" s="26" t="str">
        <f>IF(I4678="","",(COUNTIF($E$4:E4678,E4678)))</f>
        <v/>
      </c>
      <c r="H4678" s="1">
        <f>IF(AND(J4678="SAYIM",FİLTRE!$H$5="RAFTA",U4678&lt;&gt;0),1,0)+
IF(AND(J4678="İADE DEPO",FİLTRE!$H$5="İADE DEPO"),1,0)+
IF(FİLTRE!$H$5="TÜMÜ",1,0)+
IF(AND(J4678="FİRMA İADE",FİLTRE!$H$5="FİRMA İADE"),1,0)+
IF(AND(J4678="İMHA",FİLTRE!$H$5="İMHA"),1,0)</f>
        <v>1</v>
      </c>
      <c r="I4678" s="99"/>
      <c r="J4678" s="100"/>
      <c r="K4678" s="100"/>
      <c r="L4678" s="101"/>
      <c r="M4678" s="102"/>
      <c r="N4678" s="101"/>
      <c r="O4678" s="99"/>
      <c r="P4678" s="103"/>
      <c r="Q4678" s="104"/>
      <c r="R4678" s="50"/>
      <c r="S4678" s="105"/>
      <c r="T4678" s="106"/>
      <c r="U4678" s="107"/>
      <c r="V4678" s="108"/>
      <c r="W4678" s="107"/>
      <c r="X4678" s="107"/>
      <c r="AA4678" s="107"/>
      <c r="AB4678" s="110"/>
      <c r="AC4678" s="110"/>
      <c r="AE4678" s="105"/>
      <c r="AF4678" s="105"/>
      <c r="AR4678" s="112"/>
    </row>
    <row r="4679" spans="2:44" x14ac:dyDescent="0.25">
      <c r="B4679" s="1" t="str">
        <f>IF(I4679="","",
(IF(N4679=FİLTRE!$H$6,2,0)+IF(FİLTRE!$H$6="TOPLAM",2,0))
)</f>
        <v/>
      </c>
      <c r="C4679">
        <f>IF(FİLTRE!$M$5="",9,(IF(U4679&gt;=FİLTRE!$M$5,1,0)))</f>
        <v>1</v>
      </c>
      <c r="D4679" s="1">
        <f>IF(FİLTRE!$M$6="",9,(IF('SKT LİSTESİ'!P4679&lt;=FİLTRE!$M$6,1,0)))</f>
        <v>1</v>
      </c>
      <c r="E4679" s="25" t="str">
        <f>IF(I4679="","",(COUNTIFS($L$4:L4679,L4679)))</f>
        <v/>
      </c>
      <c r="F4679" s="13">
        <f>IF(OR(B4679&lt;&gt;2,C4679&lt;&gt;1,D4679&lt;&gt;1,H4679&lt;&gt;1),0,
COUNTIFS($B$4:B4679,2,$C$4:C4679,1,$D$4:D4679,1,$H$4:H4679,1))</f>
        <v>0</v>
      </c>
      <c r="G4679" s="26" t="str">
        <f>IF(I4679="","",(COUNTIF($E$4:E4679,E4679)))</f>
        <v/>
      </c>
      <c r="H4679" s="1">
        <f>IF(AND(J4679="SAYIM",FİLTRE!$H$5="RAFTA",U4679&lt;&gt;0),1,0)+
IF(AND(J4679="İADE DEPO",FİLTRE!$H$5="İADE DEPO"),1,0)+
IF(FİLTRE!$H$5="TÜMÜ",1,0)+
IF(AND(J4679="FİRMA İADE",FİLTRE!$H$5="FİRMA İADE"),1,0)+
IF(AND(J4679="İMHA",FİLTRE!$H$5="İMHA"),1,0)</f>
        <v>1</v>
      </c>
      <c r="I4679" s="99"/>
      <c r="J4679" s="100"/>
      <c r="K4679" s="100"/>
      <c r="L4679" s="101"/>
      <c r="M4679" s="102"/>
      <c r="N4679" s="101"/>
      <c r="O4679" s="99"/>
      <c r="P4679" s="103"/>
      <c r="Q4679" s="104"/>
      <c r="R4679" s="50"/>
      <c r="S4679" s="105"/>
      <c r="T4679" s="106"/>
      <c r="U4679" s="107"/>
      <c r="V4679" s="108"/>
      <c r="W4679" s="107"/>
      <c r="X4679" s="107"/>
      <c r="AA4679" s="107"/>
      <c r="AB4679" s="110"/>
      <c r="AC4679" s="110"/>
      <c r="AE4679" s="105"/>
      <c r="AF4679" s="105"/>
      <c r="AR4679" s="112"/>
    </row>
    <row r="4680" spans="2:44" x14ac:dyDescent="0.25">
      <c r="B4680" s="1" t="str">
        <f>IF(I4680="","",
(IF(N4680=FİLTRE!$H$6,2,0)+IF(FİLTRE!$H$6="TOPLAM",2,0))
)</f>
        <v/>
      </c>
      <c r="C4680">
        <f>IF(FİLTRE!$M$5="",9,(IF(U4680&gt;=FİLTRE!$M$5,1,0)))</f>
        <v>1</v>
      </c>
      <c r="D4680" s="1">
        <f>IF(FİLTRE!$M$6="",9,(IF('SKT LİSTESİ'!P4680&lt;=FİLTRE!$M$6,1,0)))</f>
        <v>1</v>
      </c>
      <c r="E4680" s="25" t="str">
        <f>IF(I4680="","",(COUNTIFS($L$4:L4680,L4680)))</f>
        <v/>
      </c>
      <c r="F4680" s="13">
        <f>IF(OR(B4680&lt;&gt;2,C4680&lt;&gt;1,D4680&lt;&gt;1,H4680&lt;&gt;1),0,
COUNTIFS($B$4:B4680,2,$C$4:C4680,1,$D$4:D4680,1,$H$4:H4680,1))</f>
        <v>0</v>
      </c>
      <c r="G4680" s="26" t="str">
        <f>IF(I4680="","",(COUNTIF($E$4:E4680,E4680)))</f>
        <v/>
      </c>
      <c r="H4680" s="1">
        <f>IF(AND(J4680="SAYIM",FİLTRE!$H$5="RAFTA",U4680&lt;&gt;0),1,0)+
IF(AND(J4680="İADE DEPO",FİLTRE!$H$5="İADE DEPO"),1,0)+
IF(FİLTRE!$H$5="TÜMÜ",1,0)+
IF(AND(J4680="FİRMA İADE",FİLTRE!$H$5="FİRMA İADE"),1,0)+
IF(AND(J4680="İMHA",FİLTRE!$H$5="İMHA"),1,0)</f>
        <v>1</v>
      </c>
      <c r="I4680" s="99"/>
      <c r="J4680" s="100"/>
      <c r="K4680" s="100"/>
      <c r="L4680" s="101"/>
      <c r="M4680" s="102"/>
      <c r="N4680" s="101"/>
      <c r="O4680" s="99"/>
      <c r="P4680" s="103"/>
      <c r="Q4680" s="104"/>
      <c r="R4680" s="50"/>
      <c r="S4680" s="105"/>
      <c r="T4680" s="106"/>
      <c r="U4680" s="107"/>
      <c r="V4680" s="108"/>
      <c r="W4680" s="107"/>
      <c r="X4680" s="107"/>
      <c r="AA4680" s="107"/>
      <c r="AB4680" s="110"/>
      <c r="AC4680" s="110"/>
      <c r="AE4680" s="105"/>
      <c r="AF4680" s="105"/>
      <c r="AR4680" s="112"/>
    </row>
    <row r="4681" spans="2:44" x14ac:dyDescent="0.25">
      <c r="B4681" s="1" t="str">
        <f>IF(I4681="","",
(IF(N4681=FİLTRE!$H$6,2,0)+IF(FİLTRE!$H$6="TOPLAM",2,0))
)</f>
        <v/>
      </c>
      <c r="C4681">
        <f>IF(FİLTRE!$M$5="",9,(IF(U4681&gt;=FİLTRE!$M$5,1,0)))</f>
        <v>1</v>
      </c>
      <c r="D4681" s="1">
        <f>IF(FİLTRE!$M$6="",9,(IF('SKT LİSTESİ'!P4681&lt;=FİLTRE!$M$6,1,0)))</f>
        <v>1</v>
      </c>
      <c r="E4681" s="25" t="str">
        <f>IF(I4681="","",(COUNTIFS($L$4:L4681,L4681)))</f>
        <v/>
      </c>
      <c r="F4681" s="13">
        <f>IF(OR(B4681&lt;&gt;2,C4681&lt;&gt;1,D4681&lt;&gt;1,H4681&lt;&gt;1),0,
COUNTIFS($B$4:B4681,2,$C$4:C4681,1,$D$4:D4681,1,$H$4:H4681,1))</f>
        <v>0</v>
      </c>
      <c r="G4681" s="26" t="str">
        <f>IF(I4681="","",(COUNTIF($E$4:E4681,E4681)))</f>
        <v/>
      </c>
      <c r="H4681" s="1">
        <f>IF(AND(J4681="SAYIM",FİLTRE!$H$5="RAFTA",U4681&lt;&gt;0),1,0)+
IF(AND(J4681="İADE DEPO",FİLTRE!$H$5="İADE DEPO"),1,0)+
IF(FİLTRE!$H$5="TÜMÜ",1,0)+
IF(AND(J4681="FİRMA İADE",FİLTRE!$H$5="FİRMA İADE"),1,0)+
IF(AND(J4681="İMHA",FİLTRE!$H$5="İMHA"),1,0)</f>
        <v>1</v>
      </c>
      <c r="I4681" s="99"/>
      <c r="J4681" s="100"/>
      <c r="K4681" s="100"/>
      <c r="L4681" s="101"/>
      <c r="M4681" s="102"/>
      <c r="N4681" s="101"/>
      <c r="O4681" s="99"/>
      <c r="P4681" s="103"/>
      <c r="Q4681" s="104"/>
      <c r="R4681" s="50"/>
      <c r="S4681" s="105"/>
      <c r="T4681" s="106"/>
      <c r="U4681" s="107"/>
      <c r="V4681" s="108"/>
      <c r="W4681" s="107"/>
      <c r="X4681" s="107"/>
      <c r="AA4681" s="107"/>
      <c r="AB4681" s="110"/>
      <c r="AC4681" s="110"/>
      <c r="AE4681" s="105"/>
      <c r="AF4681" s="105"/>
      <c r="AR4681" s="112"/>
    </row>
    <row r="4682" spans="2:44" x14ac:dyDescent="0.25">
      <c r="B4682" s="1" t="str">
        <f>IF(I4682="","",
(IF(N4682=FİLTRE!$H$6,2,0)+IF(FİLTRE!$H$6="TOPLAM",2,0))
)</f>
        <v/>
      </c>
      <c r="C4682">
        <f>IF(FİLTRE!$M$5="",9,(IF(U4682&gt;=FİLTRE!$M$5,1,0)))</f>
        <v>1</v>
      </c>
      <c r="D4682" s="1">
        <f>IF(FİLTRE!$M$6="",9,(IF('SKT LİSTESİ'!P4682&lt;=FİLTRE!$M$6,1,0)))</f>
        <v>1</v>
      </c>
      <c r="E4682" s="25" t="str">
        <f>IF(I4682="","",(COUNTIFS($L$4:L4682,L4682)))</f>
        <v/>
      </c>
      <c r="F4682" s="13">
        <f>IF(OR(B4682&lt;&gt;2,C4682&lt;&gt;1,D4682&lt;&gt;1,H4682&lt;&gt;1),0,
COUNTIFS($B$4:B4682,2,$C$4:C4682,1,$D$4:D4682,1,$H$4:H4682,1))</f>
        <v>0</v>
      </c>
      <c r="G4682" s="26" t="str">
        <f>IF(I4682="","",(COUNTIF($E$4:E4682,E4682)))</f>
        <v/>
      </c>
      <c r="H4682" s="1">
        <f>IF(AND(J4682="SAYIM",FİLTRE!$H$5="RAFTA",U4682&lt;&gt;0),1,0)+
IF(AND(J4682="İADE DEPO",FİLTRE!$H$5="İADE DEPO"),1,0)+
IF(FİLTRE!$H$5="TÜMÜ",1,0)+
IF(AND(J4682="FİRMA İADE",FİLTRE!$H$5="FİRMA İADE"),1,0)+
IF(AND(J4682="İMHA",FİLTRE!$H$5="İMHA"),1,0)</f>
        <v>1</v>
      </c>
      <c r="I4682" s="99"/>
      <c r="J4682" s="100"/>
      <c r="K4682" s="100"/>
      <c r="L4682" s="101"/>
      <c r="M4682" s="102"/>
      <c r="N4682" s="101"/>
      <c r="O4682" s="99"/>
      <c r="P4682" s="103"/>
      <c r="Q4682" s="104"/>
      <c r="R4682" s="50"/>
      <c r="S4682" s="105"/>
      <c r="T4682" s="106"/>
      <c r="U4682" s="107"/>
      <c r="V4682" s="108"/>
      <c r="W4682" s="107"/>
      <c r="X4682" s="107"/>
      <c r="AA4682" s="107"/>
      <c r="AB4682" s="110"/>
      <c r="AC4682" s="110"/>
      <c r="AE4682" s="105"/>
      <c r="AF4682" s="105"/>
      <c r="AR4682" s="112"/>
    </row>
    <row r="4683" spans="2:44" x14ac:dyDescent="0.25">
      <c r="B4683" s="1" t="str">
        <f>IF(I4683="","",
(IF(N4683=FİLTRE!$H$6,2,0)+IF(FİLTRE!$H$6="TOPLAM",2,0))
)</f>
        <v/>
      </c>
      <c r="C4683">
        <f>IF(FİLTRE!$M$5="",9,(IF(U4683&gt;=FİLTRE!$M$5,1,0)))</f>
        <v>1</v>
      </c>
      <c r="D4683" s="1">
        <f>IF(FİLTRE!$M$6="",9,(IF('SKT LİSTESİ'!P4683&lt;=FİLTRE!$M$6,1,0)))</f>
        <v>1</v>
      </c>
      <c r="E4683" s="25" t="str">
        <f>IF(I4683="","",(COUNTIFS($L$4:L4683,L4683)))</f>
        <v/>
      </c>
      <c r="F4683" s="13">
        <f>IF(OR(B4683&lt;&gt;2,C4683&lt;&gt;1,D4683&lt;&gt;1,H4683&lt;&gt;1),0,
COUNTIFS($B$4:B4683,2,$C$4:C4683,1,$D$4:D4683,1,$H$4:H4683,1))</f>
        <v>0</v>
      </c>
      <c r="G4683" s="26" t="str">
        <f>IF(I4683="","",(COUNTIF($E$4:E4683,E4683)))</f>
        <v/>
      </c>
      <c r="H4683" s="1">
        <f>IF(AND(J4683="SAYIM",FİLTRE!$H$5="RAFTA",U4683&lt;&gt;0),1,0)+
IF(AND(J4683="İADE DEPO",FİLTRE!$H$5="İADE DEPO"),1,0)+
IF(FİLTRE!$H$5="TÜMÜ",1,0)+
IF(AND(J4683="FİRMA İADE",FİLTRE!$H$5="FİRMA İADE"),1,0)+
IF(AND(J4683="İMHA",FİLTRE!$H$5="İMHA"),1,0)</f>
        <v>1</v>
      </c>
      <c r="I4683" s="99"/>
      <c r="J4683" s="100"/>
      <c r="K4683" s="100"/>
      <c r="L4683" s="101"/>
      <c r="M4683" s="102"/>
      <c r="N4683" s="101"/>
      <c r="O4683" s="99"/>
      <c r="P4683" s="103"/>
      <c r="Q4683" s="104"/>
      <c r="R4683" s="50"/>
      <c r="S4683" s="105"/>
      <c r="T4683" s="106"/>
      <c r="U4683" s="107"/>
      <c r="V4683" s="108"/>
      <c r="W4683" s="107"/>
      <c r="X4683" s="107"/>
      <c r="AA4683" s="107"/>
      <c r="AB4683" s="110"/>
      <c r="AC4683" s="110"/>
      <c r="AE4683" s="105"/>
      <c r="AF4683" s="105"/>
      <c r="AR4683" s="112"/>
    </row>
    <row r="4684" spans="2:44" x14ac:dyDescent="0.25">
      <c r="B4684" s="1" t="str">
        <f>IF(I4684="","",
(IF(N4684=FİLTRE!$H$6,2,0)+IF(FİLTRE!$H$6="TOPLAM",2,0))
)</f>
        <v/>
      </c>
      <c r="C4684">
        <f>IF(FİLTRE!$M$5="",9,(IF(U4684&gt;=FİLTRE!$M$5,1,0)))</f>
        <v>1</v>
      </c>
      <c r="D4684" s="1">
        <f>IF(FİLTRE!$M$6="",9,(IF('SKT LİSTESİ'!P4684&lt;=FİLTRE!$M$6,1,0)))</f>
        <v>1</v>
      </c>
      <c r="E4684" s="25" t="str">
        <f>IF(I4684="","",(COUNTIFS($L$4:L4684,L4684)))</f>
        <v/>
      </c>
      <c r="F4684" s="13">
        <f>IF(OR(B4684&lt;&gt;2,C4684&lt;&gt;1,D4684&lt;&gt;1,H4684&lt;&gt;1),0,
COUNTIFS($B$4:B4684,2,$C$4:C4684,1,$D$4:D4684,1,$H$4:H4684,1))</f>
        <v>0</v>
      </c>
      <c r="G4684" s="26" t="str">
        <f>IF(I4684="","",(COUNTIF($E$4:E4684,E4684)))</f>
        <v/>
      </c>
      <c r="H4684" s="1">
        <f>IF(AND(J4684="SAYIM",FİLTRE!$H$5="RAFTA",U4684&lt;&gt;0),1,0)+
IF(AND(J4684="İADE DEPO",FİLTRE!$H$5="İADE DEPO"),1,0)+
IF(FİLTRE!$H$5="TÜMÜ",1,0)+
IF(AND(J4684="FİRMA İADE",FİLTRE!$H$5="FİRMA İADE"),1,0)+
IF(AND(J4684="İMHA",FİLTRE!$H$5="İMHA"),1,0)</f>
        <v>1</v>
      </c>
      <c r="I4684" s="99"/>
      <c r="J4684" s="100"/>
      <c r="K4684" s="100"/>
      <c r="L4684" s="101"/>
      <c r="M4684" s="102"/>
      <c r="N4684" s="101"/>
      <c r="O4684" s="99"/>
      <c r="P4684" s="103"/>
      <c r="Q4684" s="104"/>
      <c r="R4684" s="50"/>
      <c r="S4684" s="105"/>
      <c r="T4684" s="106"/>
      <c r="U4684" s="107"/>
      <c r="V4684" s="108"/>
      <c r="W4684" s="107"/>
      <c r="X4684" s="107"/>
      <c r="AA4684" s="107"/>
      <c r="AB4684" s="110"/>
      <c r="AC4684" s="110"/>
      <c r="AE4684" s="105"/>
      <c r="AF4684" s="105"/>
      <c r="AR4684" s="112"/>
    </row>
    <row r="4685" spans="2:44" x14ac:dyDescent="0.25">
      <c r="B4685" s="1" t="str">
        <f>IF(I4685="","",
(IF(N4685=FİLTRE!$H$6,2,0)+IF(FİLTRE!$H$6="TOPLAM",2,0))
)</f>
        <v/>
      </c>
      <c r="C4685">
        <f>IF(FİLTRE!$M$5="",9,(IF(U4685&gt;=FİLTRE!$M$5,1,0)))</f>
        <v>1</v>
      </c>
      <c r="D4685" s="1">
        <f>IF(FİLTRE!$M$6="",9,(IF('SKT LİSTESİ'!P4685&lt;=FİLTRE!$M$6,1,0)))</f>
        <v>1</v>
      </c>
      <c r="E4685" s="25" t="str">
        <f>IF(I4685="","",(COUNTIFS($L$4:L4685,L4685)))</f>
        <v/>
      </c>
      <c r="F4685" s="13">
        <f>IF(OR(B4685&lt;&gt;2,C4685&lt;&gt;1,D4685&lt;&gt;1,H4685&lt;&gt;1),0,
COUNTIFS($B$4:B4685,2,$C$4:C4685,1,$D$4:D4685,1,$H$4:H4685,1))</f>
        <v>0</v>
      </c>
      <c r="G4685" s="26" t="str">
        <f>IF(I4685="","",(COUNTIF($E$4:E4685,E4685)))</f>
        <v/>
      </c>
      <c r="H4685" s="1">
        <f>IF(AND(J4685="SAYIM",FİLTRE!$H$5="RAFTA",U4685&lt;&gt;0),1,0)+
IF(AND(J4685="İADE DEPO",FİLTRE!$H$5="İADE DEPO"),1,0)+
IF(FİLTRE!$H$5="TÜMÜ",1,0)+
IF(AND(J4685="FİRMA İADE",FİLTRE!$H$5="FİRMA İADE"),1,0)+
IF(AND(J4685="İMHA",FİLTRE!$H$5="İMHA"),1,0)</f>
        <v>1</v>
      </c>
      <c r="I4685" s="99"/>
      <c r="J4685" s="100"/>
      <c r="K4685" s="100"/>
      <c r="L4685" s="101"/>
      <c r="M4685" s="102"/>
      <c r="N4685" s="101"/>
      <c r="O4685" s="99"/>
      <c r="P4685" s="103"/>
      <c r="Q4685" s="104"/>
      <c r="R4685" s="50"/>
      <c r="S4685" s="105"/>
      <c r="T4685" s="106"/>
      <c r="U4685" s="107"/>
      <c r="V4685" s="108"/>
      <c r="W4685" s="107"/>
      <c r="X4685" s="107"/>
      <c r="AA4685" s="107"/>
      <c r="AB4685" s="110"/>
      <c r="AC4685" s="110"/>
      <c r="AE4685" s="105"/>
      <c r="AF4685" s="105"/>
      <c r="AR4685" s="112"/>
    </row>
    <row r="4686" spans="2:44" x14ac:dyDescent="0.25">
      <c r="B4686" s="1" t="str">
        <f>IF(I4686="","",
(IF(N4686=FİLTRE!$H$6,2,0)+IF(FİLTRE!$H$6="TOPLAM",2,0))
)</f>
        <v/>
      </c>
      <c r="C4686">
        <f>IF(FİLTRE!$M$5="",9,(IF(U4686&gt;=FİLTRE!$M$5,1,0)))</f>
        <v>1</v>
      </c>
      <c r="D4686" s="1">
        <f>IF(FİLTRE!$M$6="",9,(IF('SKT LİSTESİ'!P4686&lt;=FİLTRE!$M$6,1,0)))</f>
        <v>1</v>
      </c>
      <c r="E4686" s="25" t="str">
        <f>IF(I4686="","",(COUNTIFS($L$4:L4686,L4686)))</f>
        <v/>
      </c>
      <c r="F4686" s="13">
        <f>IF(OR(B4686&lt;&gt;2,C4686&lt;&gt;1,D4686&lt;&gt;1,H4686&lt;&gt;1),0,
COUNTIFS($B$4:B4686,2,$C$4:C4686,1,$D$4:D4686,1,$H$4:H4686,1))</f>
        <v>0</v>
      </c>
      <c r="G4686" s="26" t="str">
        <f>IF(I4686="","",(COUNTIF($E$4:E4686,E4686)))</f>
        <v/>
      </c>
      <c r="H4686" s="1">
        <f>IF(AND(J4686="SAYIM",FİLTRE!$H$5="RAFTA",U4686&lt;&gt;0),1,0)+
IF(AND(J4686="İADE DEPO",FİLTRE!$H$5="İADE DEPO"),1,0)+
IF(FİLTRE!$H$5="TÜMÜ",1,0)+
IF(AND(J4686="FİRMA İADE",FİLTRE!$H$5="FİRMA İADE"),1,0)+
IF(AND(J4686="İMHA",FİLTRE!$H$5="İMHA"),1,0)</f>
        <v>1</v>
      </c>
      <c r="I4686" s="99"/>
      <c r="J4686" s="100"/>
      <c r="K4686" s="100"/>
      <c r="L4686" s="101"/>
      <c r="M4686" s="102"/>
      <c r="N4686" s="101"/>
      <c r="O4686" s="99"/>
      <c r="P4686" s="103"/>
      <c r="Q4686" s="104"/>
      <c r="R4686" s="50"/>
      <c r="S4686" s="105"/>
      <c r="T4686" s="106"/>
      <c r="U4686" s="107"/>
      <c r="V4686" s="108"/>
      <c r="W4686" s="107"/>
      <c r="X4686" s="107"/>
      <c r="AA4686" s="107"/>
      <c r="AB4686" s="110"/>
      <c r="AC4686" s="110"/>
      <c r="AE4686" s="105"/>
      <c r="AF4686" s="105"/>
      <c r="AR4686" s="112"/>
    </row>
    <row r="4687" spans="2:44" x14ac:dyDescent="0.25">
      <c r="B4687" s="1" t="str">
        <f>IF(I4687="","",
(IF(N4687=FİLTRE!$H$6,2,0)+IF(FİLTRE!$H$6="TOPLAM",2,0))
)</f>
        <v/>
      </c>
      <c r="C4687">
        <f>IF(FİLTRE!$M$5="",9,(IF(U4687&gt;=FİLTRE!$M$5,1,0)))</f>
        <v>1</v>
      </c>
      <c r="D4687" s="1">
        <f>IF(FİLTRE!$M$6="",9,(IF('SKT LİSTESİ'!P4687&lt;=FİLTRE!$M$6,1,0)))</f>
        <v>1</v>
      </c>
      <c r="E4687" s="25" t="str">
        <f>IF(I4687="","",(COUNTIFS($L$4:L4687,L4687)))</f>
        <v/>
      </c>
      <c r="F4687" s="13">
        <f>IF(OR(B4687&lt;&gt;2,C4687&lt;&gt;1,D4687&lt;&gt;1,H4687&lt;&gt;1),0,
COUNTIFS($B$4:B4687,2,$C$4:C4687,1,$D$4:D4687,1,$H$4:H4687,1))</f>
        <v>0</v>
      </c>
      <c r="G4687" s="26" t="str">
        <f>IF(I4687="","",(COUNTIF($E$4:E4687,E4687)))</f>
        <v/>
      </c>
      <c r="H4687" s="1">
        <f>IF(AND(J4687="SAYIM",FİLTRE!$H$5="RAFTA",U4687&lt;&gt;0),1,0)+
IF(AND(J4687="İADE DEPO",FİLTRE!$H$5="İADE DEPO"),1,0)+
IF(FİLTRE!$H$5="TÜMÜ",1,0)+
IF(AND(J4687="FİRMA İADE",FİLTRE!$H$5="FİRMA İADE"),1,0)+
IF(AND(J4687="İMHA",FİLTRE!$H$5="İMHA"),1,0)</f>
        <v>1</v>
      </c>
      <c r="I4687" s="99"/>
      <c r="J4687" s="100"/>
      <c r="K4687" s="100"/>
      <c r="L4687" s="101"/>
      <c r="M4687" s="102"/>
      <c r="N4687" s="101"/>
      <c r="O4687" s="99"/>
      <c r="P4687" s="103"/>
      <c r="Q4687" s="104"/>
      <c r="R4687" s="50"/>
      <c r="S4687" s="105"/>
      <c r="T4687" s="106"/>
      <c r="U4687" s="107"/>
      <c r="V4687" s="108"/>
      <c r="W4687" s="107"/>
      <c r="X4687" s="107"/>
      <c r="AA4687" s="107"/>
      <c r="AB4687" s="110"/>
      <c r="AC4687" s="110"/>
      <c r="AE4687" s="105"/>
      <c r="AF4687" s="105"/>
      <c r="AR4687" s="112"/>
    </row>
    <row r="4688" spans="2:44" x14ac:dyDescent="0.25">
      <c r="B4688" s="1" t="str">
        <f>IF(I4688="","",
(IF(N4688=FİLTRE!$H$6,2,0)+IF(FİLTRE!$H$6="TOPLAM",2,0))
)</f>
        <v/>
      </c>
      <c r="C4688">
        <f>IF(FİLTRE!$M$5="",9,(IF(U4688&gt;=FİLTRE!$M$5,1,0)))</f>
        <v>1</v>
      </c>
      <c r="D4688" s="1">
        <f>IF(FİLTRE!$M$6="",9,(IF('SKT LİSTESİ'!P4688&lt;=FİLTRE!$M$6,1,0)))</f>
        <v>1</v>
      </c>
      <c r="E4688" s="25" t="str">
        <f>IF(I4688="","",(COUNTIFS($L$4:L4688,L4688)))</f>
        <v/>
      </c>
      <c r="F4688" s="13">
        <f>IF(OR(B4688&lt;&gt;2,C4688&lt;&gt;1,D4688&lt;&gt;1,H4688&lt;&gt;1),0,
COUNTIFS($B$4:B4688,2,$C$4:C4688,1,$D$4:D4688,1,$H$4:H4688,1))</f>
        <v>0</v>
      </c>
      <c r="G4688" s="26" t="str">
        <f>IF(I4688="","",(COUNTIF($E$4:E4688,E4688)))</f>
        <v/>
      </c>
      <c r="H4688" s="1">
        <f>IF(AND(J4688="SAYIM",FİLTRE!$H$5="RAFTA",U4688&lt;&gt;0),1,0)+
IF(AND(J4688="İADE DEPO",FİLTRE!$H$5="İADE DEPO"),1,0)+
IF(FİLTRE!$H$5="TÜMÜ",1,0)+
IF(AND(J4688="FİRMA İADE",FİLTRE!$H$5="FİRMA İADE"),1,0)+
IF(AND(J4688="İMHA",FİLTRE!$H$5="İMHA"),1,0)</f>
        <v>1</v>
      </c>
      <c r="I4688" s="99"/>
      <c r="J4688" s="100"/>
      <c r="K4688" s="100"/>
      <c r="L4688" s="101"/>
      <c r="M4688" s="102"/>
      <c r="N4688" s="101"/>
      <c r="O4688" s="99"/>
      <c r="P4688" s="103"/>
      <c r="Q4688" s="104"/>
      <c r="R4688" s="50"/>
      <c r="S4688" s="105"/>
      <c r="T4688" s="106"/>
      <c r="U4688" s="107"/>
      <c r="V4688" s="108"/>
      <c r="W4688" s="107"/>
      <c r="X4688" s="107"/>
      <c r="AA4688" s="107"/>
      <c r="AB4688" s="110"/>
      <c r="AC4688" s="110"/>
      <c r="AE4688" s="105"/>
      <c r="AF4688" s="105"/>
      <c r="AR4688" s="112"/>
    </row>
    <row r="4689" spans="2:44" x14ac:dyDescent="0.25">
      <c r="B4689" s="1" t="str">
        <f>IF(I4689="","",
(IF(N4689=FİLTRE!$H$6,2,0)+IF(FİLTRE!$H$6="TOPLAM",2,0))
)</f>
        <v/>
      </c>
      <c r="C4689">
        <f>IF(FİLTRE!$M$5="",9,(IF(U4689&gt;=FİLTRE!$M$5,1,0)))</f>
        <v>1</v>
      </c>
      <c r="D4689" s="1">
        <f>IF(FİLTRE!$M$6="",9,(IF('SKT LİSTESİ'!P4689&lt;=FİLTRE!$M$6,1,0)))</f>
        <v>1</v>
      </c>
      <c r="E4689" s="25" t="str">
        <f>IF(I4689="","",(COUNTIFS($L$4:L4689,L4689)))</f>
        <v/>
      </c>
      <c r="F4689" s="13">
        <f>IF(OR(B4689&lt;&gt;2,C4689&lt;&gt;1,D4689&lt;&gt;1,H4689&lt;&gt;1),0,
COUNTIFS($B$4:B4689,2,$C$4:C4689,1,$D$4:D4689,1,$H$4:H4689,1))</f>
        <v>0</v>
      </c>
      <c r="G4689" s="26" t="str">
        <f>IF(I4689="","",(COUNTIF($E$4:E4689,E4689)))</f>
        <v/>
      </c>
      <c r="H4689" s="1">
        <f>IF(AND(J4689="SAYIM",FİLTRE!$H$5="RAFTA",U4689&lt;&gt;0),1,0)+
IF(AND(J4689="İADE DEPO",FİLTRE!$H$5="İADE DEPO"),1,0)+
IF(FİLTRE!$H$5="TÜMÜ",1,0)+
IF(AND(J4689="FİRMA İADE",FİLTRE!$H$5="FİRMA İADE"),1,0)+
IF(AND(J4689="İMHA",FİLTRE!$H$5="İMHA"),1,0)</f>
        <v>1</v>
      </c>
      <c r="I4689" s="99"/>
      <c r="J4689" s="100"/>
      <c r="K4689" s="100"/>
      <c r="L4689" s="101"/>
      <c r="M4689" s="102"/>
      <c r="N4689" s="101"/>
      <c r="O4689" s="99"/>
      <c r="P4689" s="103"/>
      <c r="Q4689" s="104"/>
      <c r="R4689" s="50"/>
      <c r="S4689" s="105"/>
      <c r="T4689" s="106"/>
      <c r="U4689" s="107"/>
      <c r="V4689" s="108"/>
      <c r="W4689" s="107"/>
      <c r="X4689" s="107"/>
      <c r="AA4689" s="107"/>
      <c r="AB4689" s="110"/>
      <c r="AC4689" s="110"/>
      <c r="AE4689" s="105"/>
      <c r="AF4689" s="105"/>
      <c r="AR4689" s="112"/>
    </row>
    <row r="4690" spans="2:44" x14ac:dyDescent="0.25">
      <c r="B4690" s="1" t="str">
        <f>IF(I4690="","",
(IF(N4690=FİLTRE!$H$6,2,0)+IF(FİLTRE!$H$6="TOPLAM",2,0))
)</f>
        <v/>
      </c>
      <c r="C4690">
        <f>IF(FİLTRE!$M$5="",9,(IF(U4690&gt;=FİLTRE!$M$5,1,0)))</f>
        <v>1</v>
      </c>
      <c r="D4690" s="1">
        <f>IF(FİLTRE!$M$6="",9,(IF('SKT LİSTESİ'!P4690&lt;=FİLTRE!$M$6,1,0)))</f>
        <v>1</v>
      </c>
      <c r="E4690" s="25" t="str">
        <f>IF(I4690="","",(COUNTIFS($L$4:L4690,L4690)))</f>
        <v/>
      </c>
      <c r="F4690" s="13">
        <f>IF(OR(B4690&lt;&gt;2,C4690&lt;&gt;1,D4690&lt;&gt;1,H4690&lt;&gt;1),0,
COUNTIFS($B$4:B4690,2,$C$4:C4690,1,$D$4:D4690,1,$H$4:H4690,1))</f>
        <v>0</v>
      </c>
      <c r="G4690" s="26" t="str">
        <f>IF(I4690="","",(COUNTIF($E$4:E4690,E4690)))</f>
        <v/>
      </c>
      <c r="H4690" s="1">
        <f>IF(AND(J4690="SAYIM",FİLTRE!$H$5="RAFTA",U4690&lt;&gt;0),1,0)+
IF(AND(J4690="İADE DEPO",FİLTRE!$H$5="İADE DEPO"),1,0)+
IF(FİLTRE!$H$5="TÜMÜ",1,0)+
IF(AND(J4690="FİRMA İADE",FİLTRE!$H$5="FİRMA İADE"),1,0)+
IF(AND(J4690="İMHA",FİLTRE!$H$5="İMHA"),1,0)</f>
        <v>1</v>
      </c>
      <c r="I4690" s="99"/>
      <c r="J4690" s="100"/>
      <c r="K4690" s="100"/>
      <c r="L4690" s="101"/>
      <c r="M4690" s="102"/>
      <c r="N4690" s="101"/>
      <c r="O4690" s="99"/>
      <c r="P4690" s="103"/>
      <c r="Q4690" s="104"/>
      <c r="R4690" s="50"/>
      <c r="S4690" s="105"/>
      <c r="T4690" s="106"/>
      <c r="U4690" s="107"/>
      <c r="V4690" s="108"/>
      <c r="W4690" s="107"/>
      <c r="X4690" s="107"/>
      <c r="AA4690" s="107"/>
      <c r="AB4690" s="110"/>
      <c r="AC4690" s="110"/>
      <c r="AE4690" s="105"/>
      <c r="AF4690" s="105"/>
      <c r="AR4690" s="112"/>
    </row>
    <row r="4691" spans="2:44" x14ac:dyDescent="0.25">
      <c r="B4691" s="1" t="str">
        <f>IF(I4691="","",
(IF(N4691=FİLTRE!$H$6,2,0)+IF(FİLTRE!$H$6="TOPLAM",2,0))
)</f>
        <v/>
      </c>
      <c r="C4691">
        <f>IF(FİLTRE!$M$5="",9,(IF(U4691&gt;=FİLTRE!$M$5,1,0)))</f>
        <v>1</v>
      </c>
      <c r="D4691" s="1">
        <f>IF(FİLTRE!$M$6="",9,(IF('SKT LİSTESİ'!P4691&lt;=FİLTRE!$M$6,1,0)))</f>
        <v>1</v>
      </c>
      <c r="E4691" s="25" t="str">
        <f>IF(I4691="","",(COUNTIFS($L$4:L4691,L4691)))</f>
        <v/>
      </c>
      <c r="F4691" s="13">
        <f>IF(OR(B4691&lt;&gt;2,C4691&lt;&gt;1,D4691&lt;&gt;1,H4691&lt;&gt;1),0,
COUNTIFS($B$4:B4691,2,$C$4:C4691,1,$D$4:D4691,1,$H$4:H4691,1))</f>
        <v>0</v>
      </c>
      <c r="G4691" s="26" t="str">
        <f>IF(I4691="","",(COUNTIF($E$4:E4691,E4691)))</f>
        <v/>
      </c>
      <c r="H4691" s="1">
        <f>IF(AND(J4691="SAYIM",FİLTRE!$H$5="RAFTA",U4691&lt;&gt;0),1,0)+
IF(AND(J4691="İADE DEPO",FİLTRE!$H$5="İADE DEPO"),1,0)+
IF(FİLTRE!$H$5="TÜMÜ",1,0)+
IF(AND(J4691="FİRMA İADE",FİLTRE!$H$5="FİRMA İADE"),1,0)+
IF(AND(J4691="İMHA",FİLTRE!$H$5="İMHA"),1,0)</f>
        <v>1</v>
      </c>
      <c r="I4691" s="99"/>
      <c r="J4691" s="100"/>
      <c r="K4691" s="100"/>
      <c r="L4691" s="101"/>
      <c r="M4691" s="102"/>
      <c r="N4691" s="101"/>
      <c r="O4691" s="99"/>
      <c r="P4691" s="103"/>
      <c r="Q4691" s="104"/>
      <c r="R4691" s="50"/>
      <c r="S4691" s="105"/>
      <c r="T4691" s="106"/>
      <c r="U4691" s="107"/>
      <c r="V4691" s="108"/>
      <c r="W4691" s="107"/>
      <c r="X4691" s="107"/>
      <c r="AA4691" s="107"/>
      <c r="AB4691" s="110"/>
      <c r="AC4691" s="110"/>
      <c r="AE4691" s="105"/>
      <c r="AF4691" s="105"/>
      <c r="AR4691" s="112"/>
    </row>
    <row r="4692" spans="2:44" x14ac:dyDescent="0.25">
      <c r="B4692" s="1" t="str">
        <f>IF(I4692="","",
(IF(N4692=FİLTRE!$H$6,2,0)+IF(FİLTRE!$H$6="TOPLAM",2,0))
)</f>
        <v/>
      </c>
      <c r="C4692">
        <f>IF(FİLTRE!$M$5="",9,(IF(U4692&gt;=FİLTRE!$M$5,1,0)))</f>
        <v>1</v>
      </c>
      <c r="D4692" s="1">
        <f>IF(FİLTRE!$M$6="",9,(IF('SKT LİSTESİ'!P4692&lt;=FİLTRE!$M$6,1,0)))</f>
        <v>1</v>
      </c>
      <c r="E4692" s="25" t="str">
        <f>IF(I4692="","",(COUNTIFS($L$4:L4692,L4692)))</f>
        <v/>
      </c>
      <c r="F4692" s="13">
        <f>IF(OR(B4692&lt;&gt;2,C4692&lt;&gt;1,D4692&lt;&gt;1,H4692&lt;&gt;1),0,
COUNTIFS($B$4:B4692,2,$C$4:C4692,1,$D$4:D4692,1,$H$4:H4692,1))</f>
        <v>0</v>
      </c>
      <c r="G4692" s="26" t="str">
        <f>IF(I4692="","",(COUNTIF($E$4:E4692,E4692)))</f>
        <v/>
      </c>
      <c r="H4692" s="1">
        <f>IF(AND(J4692="SAYIM",FİLTRE!$H$5="RAFTA",U4692&lt;&gt;0),1,0)+
IF(AND(J4692="İADE DEPO",FİLTRE!$H$5="İADE DEPO"),1,0)+
IF(FİLTRE!$H$5="TÜMÜ",1,0)+
IF(AND(J4692="FİRMA İADE",FİLTRE!$H$5="FİRMA İADE"),1,0)+
IF(AND(J4692="İMHA",FİLTRE!$H$5="İMHA"),1,0)</f>
        <v>1</v>
      </c>
      <c r="I4692" s="99"/>
      <c r="J4692" s="100"/>
      <c r="K4692" s="100"/>
      <c r="L4692" s="101"/>
      <c r="M4692" s="102"/>
      <c r="N4692" s="101"/>
      <c r="O4692" s="99"/>
      <c r="P4692" s="103"/>
      <c r="Q4692" s="104"/>
      <c r="R4692" s="50"/>
      <c r="S4692" s="105"/>
      <c r="T4692" s="106"/>
      <c r="U4692" s="107"/>
      <c r="V4692" s="108"/>
      <c r="W4692" s="107"/>
      <c r="X4692" s="107"/>
      <c r="AA4692" s="107"/>
      <c r="AB4692" s="110"/>
      <c r="AC4692" s="110"/>
      <c r="AE4692" s="105"/>
      <c r="AF4692" s="105"/>
      <c r="AR4692" s="112"/>
    </row>
    <row r="4693" spans="2:44" x14ac:dyDescent="0.25">
      <c r="B4693" s="1" t="str">
        <f>IF(I4693="","",
(IF(N4693=FİLTRE!$H$6,2,0)+IF(FİLTRE!$H$6="TOPLAM",2,0))
)</f>
        <v/>
      </c>
      <c r="C4693">
        <f>IF(FİLTRE!$M$5="",9,(IF(U4693&gt;=FİLTRE!$M$5,1,0)))</f>
        <v>1</v>
      </c>
      <c r="D4693" s="1">
        <f>IF(FİLTRE!$M$6="",9,(IF('SKT LİSTESİ'!P4693&lt;=FİLTRE!$M$6,1,0)))</f>
        <v>1</v>
      </c>
      <c r="E4693" s="25" t="str">
        <f>IF(I4693="","",(COUNTIFS($L$4:L4693,L4693)))</f>
        <v/>
      </c>
      <c r="F4693" s="13">
        <f>IF(OR(B4693&lt;&gt;2,C4693&lt;&gt;1,D4693&lt;&gt;1,H4693&lt;&gt;1),0,
COUNTIFS($B$4:B4693,2,$C$4:C4693,1,$D$4:D4693,1,$H$4:H4693,1))</f>
        <v>0</v>
      </c>
      <c r="G4693" s="26" t="str">
        <f>IF(I4693="","",(COUNTIF($E$4:E4693,E4693)))</f>
        <v/>
      </c>
      <c r="H4693" s="1">
        <f>IF(AND(J4693="SAYIM",FİLTRE!$H$5="RAFTA",U4693&lt;&gt;0),1,0)+
IF(AND(J4693="İADE DEPO",FİLTRE!$H$5="İADE DEPO"),1,0)+
IF(FİLTRE!$H$5="TÜMÜ",1,0)+
IF(AND(J4693="FİRMA İADE",FİLTRE!$H$5="FİRMA İADE"),1,0)+
IF(AND(J4693="İMHA",FİLTRE!$H$5="İMHA"),1,0)</f>
        <v>1</v>
      </c>
      <c r="I4693" s="99"/>
      <c r="J4693" s="100"/>
      <c r="K4693" s="100"/>
      <c r="L4693" s="101"/>
      <c r="M4693" s="102"/>
      <c r="N4693" s="101"/>
      <c r="O4693" s="99"/>
      <c r="P4693" s="103"/>
      <c r="Q4693" s="104"/>
      <c r="R4693" s="50"/>
      <c r="S4693" s="105"/>
      <c r="T4693" s="106"/>
      <c r="U4693" s="107"/>
      <c r="V4693" s="108"/>
      <c r="W4693" s="107"/>
      <c r="X4693" s="107"/>
      <c r="AA4693" s="107"/>
      <c r="AB4693" s="110"/>
      <c r="AC4693" s="110"/>
      <c r="AE4693" s="105"/>
      <c r="AF4693" s="105"/>
      <c r="AR4693" s="112"/>
    </row>
    <row r="4694" spans="2:44" x14ac:dyDescent="0.25">
      <c r="B4694" s="1" t="str">
        <f>IF(I4694="","",
(IF(N4694=FİLTRE!$H$6,2,0)+IF(FİLTRE!$H$6="TOPLAM",2,0))
)</f>
        <v/>
      </c>
      <c r="C4694">
        <f>IF(FİLTRE!$M$5="",9,(IF(U4694&gt;=FİLTRE!$M$5,1,0)))</f>
        <v>1</v>
      </c>
      <c r="D4694" s="1">
        <f>IF(FİLTRE!$M$6="",9,(IF('SKT LİSTESİ'!P4694&lt;=FİLTRE!$M$6,1,0)))</f>
        <v>1</v>
      </c>
      <c r="E4694" s="25" t="str">
        <f>IF(I4694="","",(COUNTIFS($L$4:L4694,L4694)))</f>
        <v/>
      </c>
      <c r="F4694" s="13">
        <f>IF(OR(B4694&lt;&gt;2,C4694&lt;&gt;1,D4694&lt;&gt;1,H4694&lt;&gt;1),0,
COUNTIFS($B$4:B4694,2,$C$4:C4694,1,$D$4:D4694,1,$H$4:H4694,1))</f>
        <v>0</v>
      </c>
      <c r="G4694" s="26" t="str">
        <f>IF(I4694="","",(COUNTIF($E$4:E4694,E4694)))</f>
        <v/>
      </c>
      <c r="H4694" s="1">
        <f>IF(AND(J4694="SAYIM",FİLTRE!$H$5="RAFTA",U4694&lt;&gt;0),1,0)+
IF(AND(J4694="İADE DEPO",FİLTRE!$H$5="İADE DEPO"),1,0)+
IF(FİLTRE!$H$5="TÜMÜ",1,0)+
IF(AND(J4694="FİRMA İADE",FİLTRE!$H$5="FİRMA İADE"),1,0)+
IF(AND(J4694="İMHA",FİLTRE!$H$5="İMHA"),1,0)</f>
        <v>1</v>
      </c>
      <c r="I4694" s="99"/>
      <c r="J4694" s="100"/>
      <c r="K4694" s="100"/>
      <c r="L4694" s="101"/>
      <c r="M4694" s="102"/>
      <c r="N4694" s="101"/>
      <c r="O4694" s="99"/>
      <c r="P4694" s="103"/>
      <c r="Q4694" s="104"/>
      <c r="R4694" s="50"/>
      <c r="S4694" s="105"/>
      <c r="T4694" s="106"/>
      <c r="U4694" s="107"/>
      <c r="V4694" s="108"/>
      <c r="W4694" s="107"/>
      <c r="X4694" s="107"/>
      <c r="AA4694" s="107"/>
      <c r="AB4694" s="110"/>
      <c r="AC4694" s="110"/>
      <c r="AE4694" s="105"/>
      <c r="AF4694" s="105"/>
      <c r="AR4694" s="112"/>
    </row>
    <row r="4695" spans="2:44" x14ac:dyDescent="0.25">
      <c r="B4695" s="1" t="str">
        <f>IF(I4695="","",
(IF(N4695=FİLTRE!$H$6,2,0)+IF(FİLTRE!$H$6="TOPLAM",2,0))
)</f>
        <v/>
      </c>
      <c r="C4695">
        <f>IF(FİLTRE!$M$5="",9,(IF(U4695&gt;=FİLTRE!$M$5,1,0)))</f>
        <v>1</v>
      </c>
      <c r="D4695" s="1">
        <f>IF(FİLTRE!$M$6="",9,(IF('SKT LİSTESİ'!P4695&lt;=FİLTRE!$M$6,1,0)))</f>
        <v>1</v>
      </c>
      <c r="E4695" s="25" t="str">
        <f>IF(I4695="","",(COUNTIFS($L$4:L4695,L4695)))</f>
        <v/>
      </c>
      <c r="F4695" s="13">
        <f>IF(OR(B4695&lt;&gt;2,C4695&lt;&gt;1,D4695&lt;&gt;1,H4695&lt;&gt;1),0,
COUNTIFS($B$4:B4695,2,$C$4:C4695,1,$D$4:D4695,1,$H$4:H4695,1))</f>
        <v>0</v>
      </c>
      <c r="G4695" s="26" t="str">
        <f>IF(I4695="","",(COUNTIF($E$4:E4695,E4695)))</f>
        <v/>
      </c>
      <c r="H4695" s="1">
        <f>IF(AND(J4695="SAYIM",FİLTRE!$H$5="RAFTA",U4695&lt;&gt;0),1,0)+
IF(AND(J4695="İADE DEPO",FİLTRE!$H$5="İADE DEPO"),1,0)+
IF(FİLTRE!$H$5="TÜMÜ",1,0)+
IF(AND(J4695="FİRMA İADE",FİLTRE!$H$5="FİRMA İADE"),1,0)+
IF(AND(J4695="İMHA",FİLTRE!$H$5="İMHA"),1,0)</f>
        <v>1</v>
      </c>
      <c r="I4695" s="99"/>
      <c r="J4695" s="100"/>
      <c r="K4695" s="100"/>
      <c r="L4695" s="101"/>
      <c r="M4695" s="102"/>
      <c r="N4695" s="101"/>
      <c r="O4695" s="99"/>
      <c r="P4695" s="103"/>
      <c r="Q4695" s="104"/>
      <c r="R4695" s="50"/>
      <c r="S4695" s="105"/>
      <c r="T4695" s="106"/>
      <c r="U4695" s="107"/>
      <c r="V4695" s="108"/>
      <c r="W4695" s="107"/>
      <c r="X4695" s="107"/>
      <c r="AA4695" s="107"/>
      <c r="AB4695" s="110"/>
      <c r="AC4695" s="110"/>
      <c r="AE4695" s="105"/>
      <c r="AF4695" s="105"/>
      <c r="AR4695" s="112"/>
    </row>
    <row r="4696" spans="2:44" x14ac:dyDescent="0.25">
      <c r="B4696" s="1" t="str">
        <f>IF(I4696="","",
(IF(N4696=FİLTRE!$H$6,2,0)+IF(FİLTRE!$H$6="TOPLAM",2,0))
)</f>
        <v/>
      </c>
      <c r="C4696">
        <f>IF(FİLTRE!$M$5="",9,(IF(U4696&gt;=FİLTRE!$M$5,1,0)))</f>
        <v>1</v>
      </c>
      <c r="D4696" s="1">
        <f>IF(FİLTRE!$M$6="",9,(IF('SKT LİSTESİ'!P4696&lt;=FİLTRE!$M$6,1,0)))</f>
        <v>1</v>
      </c>
      <c r="E4696" s="25" t="str">
        <f>IF(I4696="","",(COUNTIFS($L$4:L4696,L4696)))</f>
        <v/>
      </c>
      <c r="F4696" s="13">
        <f>IF(OR(B4696&lt;&gt;2,C4696&lt;&gt;1,D4696&lt;&gt;1,H4696&lt;&gt;1),0,
COUNTIFS($B$4:B4696,2,$C$4:C4696,1,$D$4:D4696,1,$H$4:H4696,1))</f>
        <v>0</v>
      </c>
      <c r="G4696" s="26" t="str">
        <f>IF(I4696="","",(COUNTIF($E$4:E4696,E4696)))</f>
        <v/>
      </c>
      <c r="H4696" s="1">
        <f>IF(AND(J4696="SAYIM",FİLTRE!$H$5="RAFTA",U4696&lt;&gt;0),1,0)+
IF(AND(J4696="İADE DEPO",FİLTRE!$H$5="İADE DEPO"),1,0)+
IF(FİLTRE!$H$5="TÜMÜ",1,0)+
IF(AND(J4696="FİRMA İADE",FİLTRE!$H$5="FİRMA İADE"),1,0)+
IF(AND(J4696="İMHA",FİLTRE!$H$5="İMHA"),1,0)</f>
        <v>1</v>
      </c>
      <c r="I4696" s="99"/>
      <c r="J4696" s="100"/>
      <c r="K4696" s="100"/>
      <c r="L4696" s="101"/>
      <c r="M4696" s="102"/>
      <c r="N4696" s="101"/>
      <c r="O4696" s="99"/>
      <c r="P4696" s="103"/>
      <c r="Q4696" s="104"/>
      <c r="R4696" s="50"/>
      <c r="S4696" s="105"/>
      <c r="T4696" s="106"/>
      <c r="U4696" s="107"/>
      <c r="V4696" s="108"/>
      <c r="W4696" s="107"/>
      <c r="X4696" s="107"/>
      <c r="AA4696" s="107"/>
      <c r="AB4696" s="110"/>
      <c r="AC4696" s="110"/>
      <c r="AE4696" s="105"/>
      <c r="AF4696" s="105"/>
      <c r="AR4696" s="112"/>
    </row>
    <row r="4697" spans="2:44" x14ac:dyDescent="0.25">
      <c r="B4697" s="1" t="str">
        <f>IF(I4697="","",
(IF(N4697=FİLTRE!$H$6,2,0)+IF(FİLTRE!$H$6="TOPLAM",2,0))
)</f>
        <v/>
      </c>
      <c r="C4697">
        <f>IF(FİLTRE!$M$5="",9,(IF(U4697&gt;=FİLTRE!$M$5,1,0)))</f>
        <v>1</v>
      </c>
      <c r="D4697" s="1">
        <f>IF(FİLTRE!$M$6="",9,(IF('SKT LİSTESİ'!P4697&lt;=FİLTRE!$M$6,1,0)))</f>
        <v>1</v>
      </c>
      <c r="E4697" s="25" t="str">
        <f>IF(I4697="","",(COUNTIFS($L$4:L4697,L4697)))</f>
        <v/>
      </c>
      <c r="F4697" s="13">
        <f>IF(OR(B4697&lt;&gt;2,C4697&lt;&gt;1,D4697&lt;&gt;1,H4697&lt;&gt;1),0,
COUNTIFS($B$4:B4697,2,$C$4:C4697,1,$D$4:D4697,1,$H$4:H4697,1))</f>
        <v>0</v>
      </c>
      <c r="G4697" s="26" t="str">
        <f>IF(I4697="","",(COUNTIF($E$4:E4697,E4697)))</f>
        <v/>
      </c>
      <c r="H4697" s="1">
        <f>IF(AND(J4697="SAYIM",FİLTRE!$H$5="RAFTA",U4697&lt;&gt;0),1,0)+
IF(AND(J4697="İADE DEPO",FİLTRE!$H$5="İADE DEPO"),1,0)+
IF(FİLTRE!$H$5="TÜMÜ",1,0)+
IF(AND(J4697="FİRMA İADE",FİLTRE!$H$5="FİRMA İADE"),1,0)+
IF(AND(J4697="İMHA",FİLTRE!$H$5="İMHA"),1,0)</f>
        <v>1</v>
      </c>
      <c r="I4697" s="99"/>
      <c r="J4697" s="100"/>
      <c r="K4697" s="100"/>
      <c r="L4697" s="101"/>
      <c r="M4697" s="102"/>
      <c r="N4697" s="101"/>
      <c r="O4697" s="99"/>
      <c r="P4697" s="103"/>
      <c r="Q4697" s="104"/>
      <c r="R4697" s="50"/>
      <c r="S4697" s="105"/>
      <c r="T4697" s="106"/>
      <c r="U4697" s="107"/>
      <c r="V4697" s="108"/>
      <c r="W4697" s="107"/>
      <c r="X4697" s="107"/>
      <c r="AA4697" s="107"/>
      <c r="AB4697" s="110"/>
      <c r="AC4697" s="110"/>
      <c r="AE4697" s="105"/>
      <c r="AF4697" s="105"/>
      <c r="AR4697" s="112"/>
    </row>
    <row r="4698" spans="2:44" x14ac:dyDescent="0.25">
      <c r="B4698" s="1" t="str">
        <f>IF(I4698="","",
(IF(N4698=FİLTRE!$H$6,2,0)+IF(FİLTRE!$H$6="TOPLAM",2,0))
)</f>
        <v/>
      </c>
      <c r="C4698">
        <f>IF(FİLTRE!$M$5="",9,(IF(U4698&gt;=FİLTRE!$M$5,1,0)))</f>
        <v>1</v>
      </c>
      <c r="D4698" s="1">
        <f>IF(FİLTRE!$M$6="",9,(IF('SKT LİSTESİ'!P4698&lt;=FİLTRE!$M$6,1,0)))</f>
        <v>1</v>
      </c>
      <c r="E4698" s="25" t="str">
        <f>IF(I4698="","",(COUNTIFS($L$4:L4698,L4698)))</f>
        <v/>
      </c>
      <c r="F4698" s="13">
        <f>IF(OR(B4698&lt;&gt;2,C4698&lt;&gt;1,D4698&lt;&gt;1,H4698&lt;&gt;1),0,
COUNTIFS($B$4:B4698,2,$C$4:C4698,1,$D$4:D4698,1,$H$4:H4698,1))</f>
        <v>0</v>
      </c>
      <c r="G4698" s="26" t="str">
        <f>IF(I4698="","",(COUNTIF($E$4:E4698,E4698)))</f>
        <v/>
      </c>
      <c r="H4698" s="1">
        <f>IF(AND(J4698="SAYIM",FİLTRE!$H$5="RAFTA",U4698&lt;&gt;0),1,0)+
IF(AND(J4698="İADE DEPO",FİLTRE!$H$5="İADE DEPO"),1,0)+
IF(FİLTRE!$H$5="TÜMÜ",1,0)+
IF(AND(J4698="FİRMA İADE",FİLTRE!$H$5="FİRMA İADE"),1,0)+
IF(AND(J4698="İMHA",FİLTRE!$H$5="İMHA"),1,0)</f>
        <v>1</v>
      </c>
      <c r="I4698" s="99"/>
      <c r="J4698" s="100"/>
      <c r="K4698" s="100"/>
      <c r="L4698" s="101"/>
      <c r="M4698" s="102"/>
      <c r="N4698" s="101"/>
      <c r="O4698" s="99"/>
      <c r="P4698" s="103"/>
      <c r="Q4698" s="104"/>
      <c r="R4698" s="50"/>
      <c r="S4698" s="105"/>
      <c r="T4698" s="106"/>
      <c r="U4698" s="107"/>
      <c r="V4698" s="108"/>
      <c r="W4698" s="107"/>
      <c r="X4698" s="107"/>
      <c r="AA4698" s="107"/>
      <c r="AB4698" s="110"/>
      <c r="AC4698" s="110"/>
      <c r="AE4698" s="105"/>
      <c r="AF4698" s="105"/>
      <c r="AR4698" s="112"/>
    </row>
    <row r="4699" spans="2:44" x14ac:dyDescent="0.25">
      <c r="B4699" s="1" t="str">
        <f>IF(I4699="","",
(IF(N4699=FİLTRE!$H$6,2,0)+IF(FİLTRE!$H$6="TOPLAM",2,0))
)</f>
        <v/>
      </c>
      <c r="C4699">
        <f>IF(FİLTRE!$M$5="",9,(IF(U4699&gt;=FİLTRE!$M$5,1,0)))</f>
        <v>1</v>
      </c>
      <c r="D4699" s="1">
        <f>IF(FİLTRE!$M$6="",9,(IF('SKT LİSTESİ'!P4699&lt;=FİLTRE!$M$6,1,0)))</f>
        <v>1</v>
      </c>
      <c r="E4699" s="25" t="str">
        <f>IF(I4699="","",(COUNTIFS($L$4:L4699,L4699)))</f>
        <v/>
      </c>
      <c r="F4699" s="13">
        <f>IF(OR(B4699&lt;&gt;2,C4699&lt;&gt;1,D4699&lt;&gt;1,H4699&lt;&gt;1),0,
COUNTIFS($B$4:B4699,2,$C$4:C4699,1,$D$4:D4699,1,$H$4:H4699,1))</f>
        <v>0</v>
      </c>
      <c r="G4699" s="26" t="str">
        <f>IF(I4699="","",(COUNTIF($E$4:E4699,E4699)))</f>
        <v/>
      </c>
      <c r="H4699" s="1">
        <f>IF(AND(J4699="SAYIM",FİLTRE!$H$5="RAFTA",U4699&lt;&gt;0),1,0)+
IF(AND(J4699="İADE DEPO",FİLTRE!$H$5="İADE DEPO"),1,0)+
IF(FİLTRE!$H$5="TÜMÜ",1,0)+
IF(AND(J4699="FİRMA İADE",FİLTRE!$H$5="FİRMA İADE"),1,0)+
IF(AND(J4699="İMHA",FİLTRE!$H$5="İMHA"),1,0)</f>
        <v>1</v>
      </c>
      <c r="I4699" s="99"/>
      <c r="J4699" s="100"/>
      <c r="K4699" s="100"/>
      <c r="L4699" s="101"/>
      <c r="M4699" s="102"/>
      <c r="N4699" s="101"/>
      <c r="O4699" s="99"/>
      <c r="P4699" s="103"/>
      <c r="Q4699" s="104"/>
      <c r="R4699" s="50"/>
      <c r="S4699" s="105"/>
      <c r="T4699" s="106"/>
      <c r="U4699" s="107"/>
      <c r="V4699" s="108"/>
      <c r="W4699" s="107"/>
      <c r="X4699" s="107"/>
      <c r="AA4699" s="107"/>
      <c r="AB4699" s="110"/>
      <c r="AC4699" s="110"/>
      <c r="AE4699" s="105"/>
      <c r="AF4699" s="105"/>
      <c r="AR4699" s="112"/>
    </row>
    <row r="4700" spans="2:44" x14ac:dyDescent="0.25">
      <c r="B4700" s="1" t="str">
        <f>IF(I4700="","",
(IF(N4700=FİLTRE!$H$6,2,0)+IF(FİLTRE!$H$6="TOPLAM",2,0))
)</f>
        <v/>
      </c>
      <c r="C4700">
        <f>IF(FİLTRE!$M$5="",9,(IF(U4700&gt;=FİLTRE!$M$5,1,0)))</f>
        <v>1</v>
      </c>
      <c r="D4700" s="1">
        <f>IF(FİLTRE!$M$6="",9,(IF('SKT LİSTESİ'!P4700&lt;=FİLTRE!$M$6,1,0)))</f>
        <v>1</v>
      </c>
      <c r="E4700" s="25" t="str">
        <f>IF(I4700="","",(COUNTIFS($L$4:L4700,L4700)))</f>
        <v/>
      </c>
      <c r="F4700" s="13">
        <f>IF(OR(B4700&lt;&gt;2,C4700&lt;&gt;1,D4700&lt;&gt;1,H4700&lt;&gt;1),0,
COUNTIFS($B$4:B4700,2,$C$4:C4700,1,$D$4:D4700,1,$H$4:H4700,1))</f>
        <v>0</v>
      </c>
      <c r="G4700" s="26" t="str">
        <f>IF(I4700="","",(COUNTIF($E$4:E4700,E4700)))</f>
        <v/>
      </c>
      <c r="H4700" s="1">
        <f>IF(AND(J4700="SAYIM",FİLTRE!$H$5="RAFTA",U4700&lt;&gt;0),1,0)+
IF(AND(J4700="İADE DEPO",FİLTRE!$H$5="İADE DEPO"),1,0)+
IF(FİLTRE!$H$5="TÜMÜ",1,0)+
IF(AND(J4700="FİRMA İADE",FİLTRE!$H$5="FİRMA İADE"),1,0)+
IF(AND(J4700="İMHA",FİLTRE!$H$5="İMHA"),1,0)</f>
        <v>1</v>
      </c>
      <c r="I4700" s="99"/>
      <c r="J4700" s="100"/>
      <c r="K4700" s="100"/>
      <c r="L4700" s="101"/>
      <c r="M4700" s="102"/>
      <c r="N4700" s="101"/>
      <c r="O4700" s="99"/>
      <c r="P4700" s="103"/>
      <c r="Q4700" s="104"/>
      <c r="R4700" s="50"/>
      <c r="S4700" s="105"/>
      <c r="T4700" s="106"/>
      <c r="U4700" s="107"/>
      <c r="V4700" s="108"/>
      <c r="W4700" s="107"/>
      <c r="X4700" s="107"/>
      <c r="AA4700" s="107"/>
      <c r="AB4700" s="110"/>
      <c r="AC4700" s="110"/>
      <c r="AE4700" s="105"/>
      <c r="AF4700" s="105"/>
      <c r="AR4700" s="112"/>
    </row>
    <row r="4701" spans="2:44" x14ac:dyDescent="0.25">
      <c r="B4701" s="1" t="str">
        <f>IF(I4701="","",
(IF(N4701=FİLTRE!$H$6,2,0)+IF(FİLTRE!$H$6="TOPLAM",2,0))
)</f>
        <v/>
      </c>
      <c r="C4701">
        <f>IF(FİLTRE!$M$5="",9,(IF(U4701&gt;=FİLTRE!$M$5,1,0)))</f>
        <v>1</v>
      </c>
      <c r="D4701" s="1">
        <f>IF(FİLTRE!$M$6="",9,(IF('SKT LİSTESİ'!P4701&lt;=FİLTRE!$M$6,1,0)))</f>
        <v>1</v>
      </c>
      <c r="E4701" s="25" t="str">
        <f>IF(I4701="","",(COUNTIFS($L$4:L4701,L4701)))</f>
        <v/>
      </c>
      <c r="F4701" s="13">
        <f>IF(OR(B4701&lt;&gt;2,C4701&lt;&gt;1,D4701&lt;&gt;1,H4701&lt;&gt;1),0,
COUNTIFS($B$4:B4701,2,$C$4:C4701,1,$D$4:D4701,1,$H$4:H4701,1))</f>
        <v>0</v>
      </c>
      <c r="G4701" s="26" t="str">
        <f>IF(I4701="","",(COUNTIF($E$4:E4701,E4701)))</f>
        <v/>
      </c>
      <c r="H4701" s="1">
        <f>IF(AND(J4701="SAYIM",FİLTRE!$H$5="RAFTA",U4701&lt;&gt;0),1,0)+
IF(AND(J4701="İADE DEPO",FİLTRE!$H$5="İADE DEPO"),1,0)+
IF(FİLTRE!$H$5="TÜMÜ",1,0)+
IF(AND(J4701="FİRMA İADE",FİLTRE!$H$5="FİRMA İADE"),1,0)+
IF(AND(J4701="İMHA",FİLTRE!$H$5="İMHA"),1,0)</f>
        <v>1</v>
      </c>
      <c r="I4701" s="99"/>
      <c r="J4701" s="100"/>
      <c r="K4701" s="100"/>
      <c r="L4701" s="101"/>
      <c r="M4701" s="102"/>
      <c r="N4701" s="101"/>
      <c r="O4701" s="99"/>
      <c r="P4701" s="103"/>
      <c r="Q4701" s="104"/>
      <c r="R4701" s="50"/>
      <c r="S4701" s="105"/>
      <c r="T4701" s="106"/>
      <c r="U4701" s="107"/>
      <c r="V4701" s="108"/>
      <c r="W4701" s="107"/>
      <c r="X4701" s="107"/>
      <c r="AA4701" s="107"/>
      <c r="AB4701" s="110"/>
      <c r="AC4701" s="110"/>
      <c r="AE4701" s="105"/>
      <c r="AF4701" s="105"/>
      <c r="AR4701" s="112"/>
    </row>
    <row r="4702" spans="2:44" x14ac:dyDescent="0.25">
      <c r="B4702" s="1" t="str">
        <f>IF(I4702="","",
(IF(N4702=FİLTRE!$H$6,2,0)+IF(FİLTRE!$H$6="TOPLAM",2,0))
)</f>
        <v/>
      </c>
      <c r="C4702">
        <f>IF(FİLTRE!$M$5="",9,(IF(U4702&gt;=FİLTRE!$M$5,1,0)))</f>
        <v>1</v>
      </c>
      <c r="D4702" s="1">
        <f>IF(FİLTRE!$M$6="",9,(IF('SKT LİSTESİ'!P4702&lt;=FİLTRE!$M$6,1,0)))</f>
        <v>1</v>
      </c>
      <c r="E4702" s="25" t="str">
        <f>IF(I4702="","",(COUNTIFS($L$4:L4702,L4702)))</f>
        <v/>
      </c>
      <c r="F4702" s="13">
        <f>IF(OR(B4702&lt;&gt;2,C4702&lt;&gt;1,D4702&lt;&gt;1,H4702&lt;&gt;1),0,
COUNTIFS($B$4:B4702,2,$C$4:C4702,1,$D$4:D4702,1,$H$4:H4702,1))</f>
        <v>0</v>
      </c>
      <c r="G4702" s="26" t="str">
        <f>IF(I4702="","",(COUNTIF($E$4:E4702,E4702)))</f>
        <v/>
      </c>
      <c r="H4702" s="1">
        <f>IF(AND(J4702="SAYIM",FİLTRE!$H$5="RAFTA",U4702&lt;&gt;0),1,0)+
IF(AND(J4702="İADE DEPO",FİLTRE!$H$5="İADE DEPO"),1,0)+
IF(FİLTRE!$H$5="TÜMÜ",1,0)+
IF(AND(J4702="FİRMA İADE",FİLTRE!$H$5="FİRMA İADE"),1,0)+
IF(AND(J4702="İMHA",FİLTRE!$H$5="İMHA"),1,0)</f>
        <v>1</v>
      </c>
      <c r="I4702" s="99"/>
      <c r="J4702" s="100"/>
      <c r="K4702" s="100"/>
      <c r="L4702" s="101"/>
      <c r="M4702" s="102"/>
      <c r="N4702" s="101"/>
      <c r="O4702" s="99"/>
      <c r="P4702" s="103"/>
      <c r="Q4702" s="104"/>
      <c r="R4702" s="50"/>
      <c r="S4702" s="105"/>
      <c r="T4702" s="106"/>
      <c r="U4702" s="107"/>
      <c r="V4702" s="108"/>
      <c r="W4702" s="107"/>
      <c r="X4702" s="107"/>
      <c r="AA4702" s="107"/>
      <c r="AB4702" s="110"/>
      <c r="AC4702" s="110"/>
      <c r="AE4702" s="105"/>
      <c r="AF4702" s="105"/>
      <c r="AR4702" s="112"/>
    </row>
    <row r="4703" spans="2:44" x14ac:dyDescent="0.25">
      <c r="B4703" s="1" t="str">
        <f>IF(I4703="","",
(IF(N4703=FİLTRE!$H$6,2,0)+IF(FİLTRE!$H$6="TOPLAM",2,0))
)</f>
        <v/>
      </c>
      <c r="C4703">
        <f>IF(FİLTRE!$M$5="",9,(IF(U4703&gt;=FİLTRE!$M$5,1,0)))</f>
        <v>1</v>
      </c>
      <c r="D4703" s="1">
        <f>IF(FİLTRE!$M$6="",9,(IF('SKT LİSTESİ'!P4703&lt;=FİLTRE!$M$6,1,0)))</f>
        <v>1</v>
      </c>
      <c r="E4703" s="25" t="str">
        <f>IF(I4703="","",(COUNTIFS($L$4:L4703,L4703)))</f>
        <v/>
      </c>
      <c r="F4703" s="13">
        <f>IF(OR(B4703&lt;&gt;2,C4703&lt;&gt;1,D4703&lt;&gt;1,H4703&lt;&gt;1),0,
COUNTIFS($B$4:B4703,2,$C$4:C4703,1,$D$4:D4703,1,$H$4:H4703,1))</f>
        <v>0</v>
      </c>
      <c r="G4703" s="26" t="str">
        <f>IF(I4703="","",(COUNTIF($E$4:E4703,E4703)))</f>
        <v/>
      </c>
      <c r="H4703" s="1">
        <f>IF(AND(J4703="SAYIM",FİLTRE!$H$5="RAFTA",U4703&lt;&gt;0),1,0)+
IF(AND(J4703="İADE DEPO",FİLTRE!$H$5="İADE DEPO"),1,0)+
IF(FİLTRE!$H$5="TÜMÜ",1,0)+
IF(AND(J4703="FİRMA İADE",FİLTRE!$H$5="FİRMA İADE"),1,0)+
IF(AND(J4703="İMHA",FİLTRE!$H$5="İMHA"),1,0)</f>
        <v>1</v>
      </c>
      <c r="I4703" s="99"/>
      <c r="J4703" s="100"/>
      <c r="K4703" s="100"/>
      <c r="L4703" s="101"/>
      <c r="M4703" s="102"/>
      <c r="N4703" s="101"/>
      <c r="O4703" s="99"/>
      <c r="P4703" s="103"/>
      <c r="Q4703" s="104"/>
      <c r="R4703" s="50"/>
      <c r="S4703" s="105"/>
      <c r="T4703" s="106"/>
      <c r="U4703" s="107"/>
      <c r="V4703" s="108"/>
      <c r="W4703" s="107"/>
      <c r="X4703" s="107"/>
      <c r="AA4703" s="107"/>
      <c r="AB4703" s="110"/>
      <c r="AC4703" s="110"/>
      <c r="AE4703" s="105"/>
      <c r="AF4703" s="105"/>
      <c r="AR4703" s="112"/>
    </row>
    <row r="4704" spans="2:44" x14ac:dyDescent="0.25">
      <c r="B4704" s="1" t="str">
        <f>IF(I4704="","",
(IF(N4704=FİLTRE!$H$6,2,0)+IF(FİLTRE!$H$6="TOPLAM",2,0))
)</f>
        <v/>
      </c>
      <c r="C4704">
        <f>IF(FİLTRE!$M$5="",9,(IF(U4704&gt;=FİLTRE!$M$5,1,0)))</f>
        <v>1</v>
      </c>
      <c r="D4704" s="1">
        <f>IF(FİLTRE!$M$6="",9,(IF('SKT LİSTESİ'!P4704&lt;=FİLTRE!$M$6,1,0)))</f>
        <v>1</v>
      </c>
      <c r="E4704" s="25" t="str">
        <f>IF(I4704="","",(COUNTIFS($L$4:L4704,L4704)))</f>
        <v/>
      </c>
      <c r="F4704" s="13">
        <f>IF(OR(B4704&lt;&gt;2,C4704&lt;&gt;1,D4704&lt;&gt;1,H4704&lt;&gt;1),0,
COUNTIFS($B$4:B4704,2,$C$4:C4704,1,$D$4:D4704,1,$H$4:H4704,1))</f>
        <v>0</v>
      </c>
      <c r="G4704" s="26" t="str">
        <f>IF(I4704="","",(COUNTIF($E$4:E4704,E4704)))</f>
        <v/>
      </c>
      <c r="H4704" s="1">
        <f>IF(AND(J4704="SAYIM",FİLTRE!$H$5="RAFTA",U4704&lt;&gt;0),1,0)+
IF(AND(J4704="İADE DEPO",FİLTRE!$H$5="İADE DEPO"),1,0)+
IF(FİLTRE!$H$5="TÜMÜ",1,0)+
IF(AND(J4704="FİRMA İADE",FİLTRE!$H$5="FİRMA İADE"),1,0)+
IF(AND(J4704="İMHA",FİLTRE!$H$5="İMHA"),1,0)</f>
        <v>1</v>
      </c>
      <c r="I4704" s="99"/>
      <c r="J4704" s="100"/>
      <c r="K4704" s="100"/>
      <c r="L4704" s="101"/>
      <c r="M4704" s="102"/>
      <c r="N4704" s="101"/>
      <c r="O4704" s="99"/>
      <c r="P4704" s="103"/>
      <c r="Q4704" s="104"/>
      <c r="R4704" s="50"/>
      <c r="S4704" s="105"/>
      <c r="T4704" s="106"/>
      <c r="U4704" s="107"/>
      <c r="V4704" s="108"/>
      <c r="W4704" s="107"/>
      <c r="X4704" s="107"/>
      <c r="AA4704" s="107"/>
      <c r="AB4704" s="110"/>
      <c r="AC4704" s="110"/>
      <c r="AE4704" s="105"/>
      <c r="AF4704" s="105"/>
      <c r="AR4704" s="112"/>
    </row>
    <row r="4705" spans="2:44" x14ac:dyDescent="0.25">
      <c r="B4705" s="1" t="str">
        <f>IF(I4705="","",
(IF(N4705=FİLTRE!$H$6,2,0)+IF(FİLTRE!$H$6="TOPLAM",2,0))
)</f>
        <v/>
      </c>
      <c r="C4705">
        <f>IF(FİLTRE!$M$5="",9,(IF(U4705&gt;=FİLTRE!$M$5,1,0)))</f>
        <v>1</v>
      </c>
      <c r="D4705" s="1">
        <f>IF(FİLTRE!$M$6="",9,(IF('SKT LİSTESİ'!P4705&lt;=FİLTRE!$M$6,1,0)))</f>
        <v>1</v>
      </c>
      <c r="E4705" s="25" t="str">
        <f>IF(I4705="","",(COUNTIFS($L$4:L4705,L4705)))</f>
        <v/>
      </c>
      <c r="F4705" s="13">
        <f>IF(OR(B4705&lt;&gt;2,C4705&lt;&gt;1,D4705&lt;&gt;1,H4705&lt;&gt;1),0,
COUNTIFS($B$4:B4705,2,$C$4:C4705,1,$D$4:D4705,1,$H$4:H4705,1))</f>
        <v>0</v>
      </c>
      <c r="G4705" s="26" t="str">
        <f>IF(I4705="","",(COUNTIF($E$4:E4705,E4705)))</f>
        <v/>
      </c>
      <c r="H4705" s="1">
        <f>IF(AND(J4705="SAYIM",FİLTRE!$H$5="RAFTA",U4705&lt;&gt;0),1,0)+
IF(AND(J4705="İADE DEPO",FİLTRE!$H$5="İADE DEPO"),1,0)+
IF(FİLTRE!$H$5="TÜMÜ",1,0)+
IF(AND(J4705="FİRMA İADE",FİLTRE!$H$5="FİRMA İADE"),1,0)+
IF(AND(J4705="İMHA",FİLTRE!$H$5="İMHA"),1,0)</f>
        <v>1</v>
      </c>
      <c r="I4705" s="99"/>
      <c r="J4705" s="100"/>
      <c r="K4705" s="100"/>
      <c r="L4705" s="101"/>
      <c r="M4705" s="102"/>
      <c r="N4705" s="101"/>
      <c r="O4705" s="99"/>
      <c r="P4705" s="103"/>
      <c r="Q4705" s="104"/>
      <c r="R4705" s="50"/>
      <c r="S4705" s="105"/>
      <c r="T4705" s="106"/>
      <c r="U4705" s="107"/>
      <c r="V4705" s="108"/>
      <c r="W4705" s="107"/>
      <c r="X4705" s="107"/>
      <c r="AA4705" s="107"/>
      <c r="AB4705" s="110"/>
      <c r="AC4705" s="110"/>
      <c r="AE4705" s="105"/>
      <c r="AF4705" s="105"/>
      <c r="AR4705" s="112"/>
    </row>
    <row r="4706" spans="2:44" x14ac:dyDescent="0.25">
      <c r="B4706" s="1" t="str">
        <f>IF(I4706="","",
(IF(N4706=FİLTRE!$H$6,2,0)+IF(FİLTRE!$H$6="TOPLAM",2,0))
)</f>
        <v/>
      </c>
      <c r="C4706">
        <f>IF(FİLTRE!$M$5="",9,(IF(U4706&gt;=FİLTRE!$M$5,1,0)))</f>
        <v>1</v>
      </c>
      <c r="D4706" s="1">
        <f>IF(FİLTRE!$M$6="",9,(IF('SKT LİSTESİ'!P4706&lt;=FİLTRE!$M$6,1,0)))</f>
        <v>1</v>
      </c>
      <c r="E4706" s="25" t="str">
        <f>IF(I4706="","",(COUNTIFS($L$4:L4706,L4706)))</f>
        <v/>
      </c>
      <c r="F4706" s="13">
        <f>IF(OR(B4706&lt;&gt;2,C4706&lt;&gt;1,D4706&lt;&gt;1,H4706&lt;&gt;1),0,
COUNTIFS($B$4:B4706,2,$C$4:C4706,1,$D$4:D4706,1,$H$4:H4706,1))</f>
        <v>0</v>
      </c>
      <c r="G4706" s="26" t="str">
        <f>IF(I4706="","",(COUNTIF($E$4:E4706,E4706)))</f>
        <v/>
      </c>
      <c r="H4706" s="1">
        <f>IF(AND(J4706="SAYIM",FİLTRE!$H$5="RAFTA",U4706&lt;&gt;0),1,0)+
IF(AND(J4706="İADE DEPO",FİLTRE!$H$5="İADE DEPO"),1,0)+
IF(FİLTRE!$H$5="TÜMÜ",1,0)+
IF(AND(J4706="FİRMA İADE",FİLTRE!$H$5="FİRMA İADE"),1,0)+
IF(AND(J4706="İMHA",FİLTRE!$H$5="İMHA"),1,0)</f>
        <v>1</v>
      </c>
      <c r="I4706" s="99"/>
      <c r="J4706" s="100"/>
      <c r="K4706" s="100"/>
      <c r="L4706" s="101"/>
      <c r="M4706" s="102"/>
      <c r="N4706" s="101"/>
      <c r="O4706" s="99"/>
      <c r="P4706" s="103"/>
      <c r="Q4706" s="104"/>
      <c r="R4706" s="50"/>
      <c r="S4706" s="105"/>
      <c r="T4706" s="106"/>
      <c r="U4706" s="107"/>
      <c r="V4706" s="108"/>
      <c r="W4706" s="107"/>
      <c r="X4706" s="107"/>
      <c r="AA4706" s="107"/>
      <c r="AB4706" s="110"/>
      <c r="AC4706" s="110"/>
      <c r="AE4706" s="105"/>
      <c r="AF4706" s="105"/>
      <c r="AR4706" s="112"/>
    </row>
    <row r="4707" spans="2:44" x14ac:dyDescent="0.25">
      <c r="B4707" s="1" t="str">
        <f>IF(I4707="","",
(IF(N4707=FİLTRE!$H$6,2,0)+IF(FİLTRE!$H$6="TOPLAM",2,0))
)</f>
        <v/>
      </c>
      <c r="C4707">
        <f>IF(FİLTRE!$M$5="",9,(IF(U4707&gt;=FİLTRE!$M$5,1,0)))</f>
        <v>1</v>
      </c>
      <c r="D4707" s="1">
        <f>IF(FİLTRE!$M$6="",9,(IF('SKT LİSTESİ'!P4707&lt;=FİLTRE!$M$6,1,0)))</f>
        <v>1</v>
      </c>
      <c r="E4707" s="25" t="str">
        <f>IF(I4707="","",(COUNTIFS($L$4:L4707,L4707)))</f>
        <v/>
      </c>
      <c r="F4707" s="13">
        <f>IF(OR(B4707&lt;&gt;2,C4707&lt;&gt;1,D4707&lt;&gt;1,H4707&lt;&gt;1),0,
COUNTIFS($B$4:B4707,2,$C$4:C4707,1,$D$4:D4707,1,$H$4:H4707,1))</f>
        <v>0</v>
      </c>
      <c r="G4707" s="26" t="str">
        <f>IF(I4707="","",(COUNTIF($E$4:E4707,E4707)))</f>
        <v/>
      </c>
      <c r="H4707" s="1">
        <f>IF(AND(J4707="SAYIM",FİLTRE!$H$5="RAFTA",U4707&lt;&gt;0),1,0)+
IF(AND(J4707="İADE DEPO",FİLTRE!$H$5="İADE DEPO"),1,0)+
IF(FİLTRE!$H$5="TÜMÜ",1,0)+
IF(AND(J4707="FİRMA İADE",FİLTRE!$H$5="FİRMA İADE"),1,0)+
IF(AND(J4707="İMHA",FİLTRE!$H$5="İMHA"),1,0)</f>
        <v>1</v>
      </c>
      <c r="I4707" s="99"/>
      <c r="J4707" s="100"/>
      <c r="K4707" s="100"/>
      <c r="L4707" s="101"/>
      <c r="M4707" s="102"/>
      <c r="N4707" s="101"/>
      <c r="O4707" s="99"/>
      <c r="P4707" s="103"/>
      <c r="Q4707" s="104"/>
      <c r="R4707" s="50"/>
      <c r="S4707" s="105"/>
      <c r="T4707" s="106"/>
      <c r="U4707" s="107"/>
      <c r="V4707" s="108"/>
      <c r="W4707" s="107"/>
      <c r="X4707" s="107"/>
      <c r="AA4707" s="107"/>
      <c r="AB4707" s="110"/>
      <c r="AC4707" s="110"/>
      <c r="AE4707" s="105"/>
      <c r="AF4707" s="105"/>
      <c r="AR4707" s="112"/>
    </row>
    <row r="4708" spans="2:44" x14ac:dyDescent="0.25">
      <c r="B4708" s="1" t="str">
        <f>IF(I4708="","",
(IF(N4708=FİLTRE!$H$6,2,0)+IF(FİLTRE!$H$6="TOPLAM",2,0))
)</f>
        <v/>
      </c>
      <c r="C4708">
        <f>IF(FİLTRE!$M$5="",9,(IF(U4708&gt;=FİLTRE!$M$5,1,0)))</f>
        <v>1</v>
      </c>
      <c r="D4708" s="1">
        <f>IF(FİLTRE!$M$6="",9,(IF('SKT LİSTESİ'!P4708&lt;=FİLTRE!$M$6,1,0)))</f>
        <v>1</v>
      </c>
      <c r="E4708" s="25" t="str">
        <f>IF(I4708="","",(COUNTIFS($L$4:L4708,L4708)))</f>
        <v/>
      </c>
      <c r="F4708" s="13">
        <f>IF(OR(B4708&lt;&gt;2,C4708&lt;&gt;1,D4708&lt;&gt;1,H4708&lt;&gt;1),0,
COUNTIFS($B$4:B4708,2,$C$4:C4708,1,$D$4:D4708,1,$H$4:H4708,1))</f>
        <v>0</v>
      </c>
      <c r="G4708" s="26" t="str">
        <f>IF(I4708="","",(COUNTIF($E$4:E4708,E4708)))</f>
        <v/>
      </c>
      <c r="H4708" s="1">
        <f>IF(AND(J4708="SAYIM",FİLTRE!$H$5="RAFTA",U4708&lt;&gt;0),1,0)+
IF(AND(J4708="İADE DEPO",FİLTRE!$H$5="İADE DEPO"),1,0)+
IF(FİLTRE!$H$5="TÜMÜ",1,0)+
IF(AND(J4708="FİRMA İADE",FİLTRE!$H$5="FİRMA İADE"),1,0)+
IF(AND(J4708="İMHA",FİLTRE!$H$5="İMHA"),1,0)</f>
        <v>1</v>
      </c>
      <c r="I4708" s="99"/>
      <c r="J4708" s="100"/>
      <c r="K4708" s="100"/>
      <c r="L4708" s="101"/>
      <c r="M4708" s="102"/>
      <c r="N4708" s="101"/>
      <c r="O4708" s="99"/>
      <c r="P4708" s="103"/>
      <c r="Q4708" s="104"/>
      <c r="R4708" s="50"/>
      <c r="S4708" s="105"/>
      <c r="T4708" s="106"/>
      <c r="U4708" s="107"/>
      <c r="V4708" s="108"/>
      <c r="W4708" s="107"/>
      <c r="X4708" s="107"/>
      <c r="AA4708" s="107"/>
      <c r="AB4708" s="110"/>
      <c r="AC4708" s="110"/>
      <c r="AE4708" s="105"/>
      <c r="AF4708" s="105"/>
      <c r="AR4708" s="112"/>
    </row>
    <row r="4709" spans="2:44" x14ac:dyDescent="0.25">
      <c r="B4709" s="1" t="str">
        <f>IF(I4709="","",
(IF(N4709=FİLTRE!$H$6,2,0)+IF(FİLTRE!$H$6="TOPLAM",2,0))
)</f>
        <v/>
      </c>
      <c r="C4709">
        <f>IF(FİLTRE!$M$5="",9,(IF(U4709&gt;=FİLTRE!$M$5,1,0)))</f>
        <v>1</v>
      </c>
      <c r="D4709" s="1">
        <f>IF(FİLTRE!$M$6="",9,(IF('SKT LİSTESİ'!P4709&lt;=FİLTRE!$M$6,1,0)))</f>
        <v>1</v>
      </c>
      <c r="E4709" s="25" t="str">
        <f>IF(I4709="","",(COUNTIFS($L$4:L4709,L4709)))</f>
        <v/>
      </c>
      <c r="F4709" s="13">
        <f>IF(OR(B4709&lt;&gt;2,C4709&lt;&gt;1,D4709&lt;&gt;1,H4709&lt;&gt;1),0,
COUNTIFS($B$4:B4709,2,$C$4:C4709,1,$D$4:D4709,1,$H$4:H4709,1))</f>
        <v>0</v>
      </c>
      <c r="G4709" s="26" t="str">
        <f>IF(I4709="","",(COUNTIF($E$4:E4709,E4709)))</f>
        <v/>
      </c>
      <c r="H4709" s="1">
        <f>IF(AND(J4709="SAYIM",FİLTRE!$H$5="RAFTA",U4709&lt;&gt;0),1,0)+
IF(AND(J4709="İADE DEPO",FİLTRE!$H$5="İADE DEPO"),1,0)+
IF(FİLTRE!$H$5="TÜMÜ",1,0)+
IF(AND(J4709="FİRMA İADE",FİLTRE!$H$5="FİRMA İADE"),1,0)+
IF(AND(J4709="İMHA",FİLTRE!$H$5="İMHA"),1,0)</f>
        <v>1</v>
      </c>
      <c r="I4709" s="99"/>
      <c r="J4709" s="100"/>
      <c r="K4709" s="100"/>
      <c r="L4709" s="101"/>
      <c r="M4709" s="102"/>
      <c r="N4709" s="101"/>
      <c r="O4709" s="99"/>
      <c r="P4709" s="103"/>
      <c r="Q4709" s="104"/>
      <c r="R4709" s="50"/>
      <c r="S4709" s="105"/>
      <c r="T4709" s="106"/>
      <c r="U4709" s="107"/>
      <c r="V4709" s="108"/>
      <c r="W4709" s="107"/>
      <c r="X4709" s="107"/>
      <c r="AA4709" s="107"/>
      <c r="AB4709" s="110"/>
      <c r="AC4709" s="110"/>
      <c r="AE4709" s="105"/>
      <c r="AF4709" s="105"/>
      <c r="AR4709" s="112"/>
    </row>
    <row r="4710" spans="2:44" x14ac:dyDescent="0.25">
      <c r="B4710" s="1" t="str">
        <f>IF(I4710="","",
(IF(N4710=FİLTRE!$H$6,2,0)+IF(FİLTRE!$H$6="TOPLAM",2,0))
)</f>
        <v/>
      </c>
      <c r="C4710">
        <f>IF(FİLTRE!$M$5="",9,(IF(U4710&gt;=FİLTRE!$M$5,1,0)))</f>
        <v>1</v>
      </c>
      <c r="D4710" s="1">
        <f>IF(FİLTRE!$M$6="",9,(IF('SKT LİSTESİ'!P4710&lt;=FİLTRE!$M$6,1,0)))</f>
        <v>1</v>
      </c>
      <c r="E4710" s="25" t="str">
        <f>IF(I4710="","",(COUNTIFS($L$4:L4710,L4710)))</f>
        <v/>
      </c>
      <c r="F4710" s="13">
        <f>IF(OR(B4710&lt;&gt;2,C4710&lt;&gt;1,D4710&lt;&gt;1,H4710&lt;&gt;1),0,
COUNTIFS($B$4:B4710,2,$C$4:C4710,1,$D$4:D4710,1,$H$4:H4710,1))</f>
        <v>0</v>
      </c>
      <c r="G4710" s="26" t="str">
        <f>IF(I4710="","",(COUNTIF($E$4:E4710,E4710)))</f>
        <v/>
      </c>
      <c r="H4710" s="1">
        <f>IF(AND(J4710="SAYIM",FİLTRE!$H$5="RAFTA",U4710&lt;&gt;0),1,0)+
IF(AND(J4710="İADE DEPO",FİLTRE!$H$5="İADE DEPO"),1,0)+
IF(FİLTRE!$H$5="TÜMÜ",1,0)+
IF(AND(J4710="FİRMA İADE",FİLTRE!$H$5="FİRMA İADE"),1,0)+
IF(AND(J4710="İMHA",FİLTRE!$H$5="İMHA"),1,0)</f>
        <v>1</v>
      </c>
      <c r="I4710" s="99"/>
      <c r="J4710" s="100"/>
      <c r="K4710" s="100"/>
      <c r="L4710" s="101"/>
      <c r="M4710" s="102"/>
      <c r="N4710" s="101"/>
      <c r="O4710" s="99"/>
      <c r="P4710" s="103"/>
      <c r="Q4710" s="104"/>
      <c r="R4710" s="50"/>
      <c r="S4710" s="105"/>
      <c r="T4710" s="106"/>
      <c r="U4710" s="107"/>
      <c r="V4710" s="108"/>
      <c r="W4710" s="107"/>
      <c r="X4710" s="107"/>
      <c r="AA4710" s="107"/>
      <c r="AB4710" s="110"/>
      <c r="AC4710" s="110"/>
      <c r="AE4710" s="105"/>
      <c r="AF4710" s="105"/>
      <c r="AR4710" s="112"/>
    </row>
    <row r="4711" spans="2:44" x14ac:dyDescent="0.25">
      <c r="B4711" s="1" t="str">
        <f>IF(I4711="","",
(IF(N4711=FİLTRE!$H$6,2,0)+IF(FİLTRE!$H$6="TOPLAM",2,0))
)</f>
        <v/>
      </c>
      <c r="C4711">
        <f>IF(FİLTRE!$M$5="",9,(IF(U4711&gt;=FİLTRE!$M$5,1,0)))</f>
        <v>1</v>
      </c>
      <c r="D4711" s="1">
        <f>IF(FİLTRE!$M$6="",9,(IF('SKT LİSTESİ'!P4711&lt;=FİLTRE!$M$6,1,0)))</f>
        <v>1</v>
      </c>
      <c r="E4711" s="25" t="str">
        <f>IF(I4711="","",(COUNTIFS($L$4:L4711,L4711)))</f>
        <v/>
      </c>
      <c r="F4711" s="13">
        <f>IF(OR(B4711&lt;&gt;2,C4711&lt;&gt;1,D4711&lt;&gt;1,H4711&lt;&gt;1),0,
COUNTIFS($B$4:B4711,2,$C$4:C4711,1,$D$4:D4711,1,$H$4:H4711,1))</f>
        <v>0</v>
      </c>
      <c r="G4711" s="26" t="str">
        <f>IF(I4711="","",(COUNTIF($E$4:E4711,E4711)))</f>
        <v/>
      </c>
      <c r="H4711" s="1">
        <f>IF(AND(J4711="SAYIM",FİLTRE!$H$5="RAFTA",U4711&lt;&gt;0),1,0)+
IF(AND(J4711="İADE DEPO",FİLTRE!$H$5="İADE DEPO"),1,0)+
IF(FİLTRE!$H$5="TÜMÜ",1,0)+
IF(AND(J4711="FİRMA İADE",FİLTRE!$H$5="FİRMA İADE"),1,0)+
IF(AND(J4711="İMHA",FİLTRE!$H$5="İMHA"),1,0)</f>
        <v>1</v>
      </c>
      <c r="I4711" s="99"/>
      <c r="J4711" s="100"/>
      <c r="K4711" s="100"/>
      <c r="L4711" s="101"/>
      <c r="M4711" s="102"/>
      <c r="N4711" s="101"/>
      <c r="O4711" s="99"/>
      <c r="P4711" s="103"/>
      <c r="Q4711" s="104"/>
      <c r="R4711" s="50"/>
      <c r="S4711" s="105"/>
      <c r="T4711" s="106"/>
      <c r="U4711" s="107"/>
      <c r="V4711" s="108"/>
      <c r="W4711" s="107"/>
      <c r="X4711" s="107"/>
      <c r="AA4711" s="107"/>
      <c r="AB4711" s="110"/>
      <c r="AC4711" s="110"/>
      <c r="AE4711" s="105"/>
      <c r="AF4711" s="105"/>
      <c r="AR4711" s="112"/>
    </row>
    <row r="4712" spans="2:44" x14ac:dyDescent="0.25">
      <c r="B4712" s="1" t="str">
        <f>IF(I4712="","",
(IF(N4712=FİLTRE!$H$6,2,0)+IF(FİLTRE!$H$6="TOPLAM",2,0))
)</f>
        <v/>
      </c>
      <c r="C4712">
        <f>IF(FİLTRE!$M$5="",9,(IF(U4712&gt;=FİLTRE!$M$5,1,0)))</f>
        <v>1</v>
      </c>
      <c r="D4712" s="1">
        <f>IF(FİLTRE!$M$6="",9,(IF('SKT LİSTESİ'!P4712&lt;=FİLTRE!$M$6,1,0)))</f>
        <v>1</v>
      </c>
      <c r="E4712" s="25" t="str">
        <f>IF(I4712="","",(COUNTIFS($L$4:L4712,L4712)))</f>
        <v/>
      </c>
      <c r="F4712" s="13">
        <f>IF(OR(B4712&lt;&gt;2,C4712&lt;&gt;1,D4712&lt;&gt;1,H4712&lt;&gt;1),0,
COUNTIFS($B$4:B4712,2,$C$4:C4712,1,$D$4:D4712,1,$H$4:H4712,1))</f>
        <v>0</v>
      </c>
      <c r="G4712" s="26" t="str">
        <f>IF(I4712="","",(COUNTIF($E$4:E4712,E4712)))</f>
        <v/>
      </c>
      <c r="H4712" s="1">
        <f>IF(AND(J4712="SAYIM",FİLTRE!$H$5="RAFTA",U4712&lt;&gt;0),1,0)+
IF(AND(J4712="İADE DEPO",FİLTRE!$H$5="İADE DEPO"),1,0)+
IF(FİLTRE!$H$5="TÜMÜ",1,0)+
IF(AND(J4712="FİRMA İADE",FİLTRE!$H$5="FİRMA İADE"),1,0)+
IF(AND(J4712="İMHA",FİLTRE!$H$5="İMHA"),1,0)</f>
        <v>1</v>
      </c>
      <c r="I4712" s="99"/>
      <c r="J4712" s="100"/>
      <c r="K4712" s="100"/>
      <c r="L4712" s="101"/>
      <c r="M4712" s="102"/>
      <c r="N4712" s="101"/>
      <c r="O4712" s="99"/>
      <c r="P4712" s="103"/>
      <c r="Q4712" s="104"/>
      <c r="R4712" s="50"/>
      <c r="S4712" s="105"/>
      <c r="T4712" s="106"/>
      <c r="U4712" s="107"/>
      <c r="V4712" s="108"/>
      <c r="W4712" s="107"/>
      <c r="X4712" s="107"/>
      <c r="AA4712" s="107"/>
      <c r="AB4712" s="110"/>
      <c r="AC4712" s="110"/>
      <c r="AE4712" s="105"/>
      <c r="AF4712" s="105"/>
      <c r="AR4712" s="112"/>
    </row>
    <row r="4713" spans="2:44" x14ac:dyDescent="0.25">
      <c r="B4713" s="1" t="str">
        <f>IF(I4713="","",
(IF(N4713=FİLTRE!$H$6,2,0)+IF(FİLTRE!$H$6="TOPLAM",2,0))
)</f>
        <v/>
      </c>
      <c r="C4713">
        <f>IF(FİLTRE!$M$5="",9,(IF(U4713&gt;=FİLTRE!$M$5,1,0)))</f>
        <v>1</v>
      </c>
      <c r="D4713" s="1">
        <f>IF(FİLTRE!$M$6="",9,(IF('SKT LİSTESİ'!P4713&lt;=FİLTRE!$M$6,1,0)))</f>
        <v>1</v>
      </c>
      <c r="E4713" s="25" t="str">
        <f>IF(I4713="","",(COUNTIFS($L$4:L4713,L4713)))</f>
        <v/>
      </c>
      <c r="F4713" s="13">
        <f>IF(OR(B4713&lt;&gt;2,C4713&lt;&gt;1,D4713&lt;&gt;1,H4713&lt;&gt;1),0,
COUNTIFS($B$4:B4713,2,$C$4:C4713,1,$D$4:D4713,1,$H$4:H4713,1))</f>
        <v>0</v>
      </c>
      <c r="G4713" s="26" t="str">
        <f>IF(I4713="","",(COUNTIF($E$4:E4713,E4713)))</f>
        <v/>
      </c>
      <c r="H4713" s="1">
        <f>IF(AND(J4713="SAYIM",FİLTRE!$H$5="RAFTA",U4713&lt;&gt;0),1,0)+
IF(AND(J4713="İADE DEPO",FİLTRE!$H$5="İADE DEPO"),1,0)+
IF(FİLTRE!$H$5="TÜMÜ",1,0)+
IF(AND(J4713="FİRMA İADE",FİLTRE!$H$5="FİRMA İADE"),1,0)+
IF(AND(J4713="İMHA",FİLTRE!$H$5="İMHA"),1,0)</f>
        <v>1</v>
      </c>
      <c r="I4713" s="99"/>
      <c r="J4713" s="100"/>
      <c r="K4713" s="100"/>
      <c r="L4713" s="101"/>
      <c r="M4713" s="102"/>
      <c r="N4713" s="101"/>
      <c r="O4713" s="99"/>
      <c r="P4713" s="103"/>
      <c r="Q4713" s="104"/>
      <c r="R4713" s="50"/>
      <c r="S4713" s="105"/>
      <c r="T4713" s="106"/>
      <c r="U4713" s="107"/>
      <c r="V4713" s="108"/>
      <c r="W4713" s="107"/>
      <c r="X4713" s="107"/>
      <c r="AA4713" s="107"/>
      <c r="AB4713" s="110"/>
      <c r="AC4713" s="110"/>
      <c r="AE4713" s="105"/>
      <c r="AF4713" s="105"/>
      <c r="AR4713" s="112"/>
    </row>
    <row r="4714" spans="2:44" x14ac:dyDescent="0.25">
      <c r="B4714" s="1" t="str">
        <f>IF(I4714="","",
(IF(N4714=FİLTRE!$H$6,2,0)+IF(FİLTRE!$H$6="TOPLAM",2,0))
)</f>
        <v/>
      </c>
      <c r="C4714">
        <f>IF(FİLTRE!$M$5="",9,(IF(U4714&gt;=FİLTRE!$M$5,1,0)))</f>
        <v>1</v>
      </c>
      <c r="D4714" s="1">
        <f>IF(FİLTRE!$M$6="",9,(IF('SKT LİSTESİ'!P4714&lt;=FİLTRE!$M$6,1,0)))</f>
        <v>1</v>
      </c>
      <c r="E4714" s="25" t="str">
        <f>IF(I4714="","",(COUNTIFS($L$4:L4714,L4714)))</f>
        <v/>
      </c>
      <c r="F4714" s="13">
        <f>IF(OR(B4714&lt;&gt;2,C4714&lt;&gt;1,D4714&lt;&gt;1,H4714&lt;&gt;1),0,
COUNTIFS($B$4:B4714,2,$C$4:C4714,1,$D$4:D4714,1,$H$4:H4714,1))</f>
        <v>0</v>
      </c>
      <c r="G4714" s="26" t="str">
        <f>IF(I4714="","",(COUNTIF($E$4:E4714,E4714)))</f>
        <v/>
      </c>
      <c r="H4714" s="1">
        <f>IF(AND(J4714="SAYIM",FİLTRE!$H$5="RAFTA",U4714&lt;&gt;0),1,0)+
IF(AND(J4714="İADE DEPO",FİLTRE!$H$5="İADE DEPO"),1,0)+
IF(FİLTRE!$H$5="TÜMÜ",1,0)+
IF(AND(J4714="FİRMA İADE",FİLTRE!$H$5="FİRMA İADE"),1,0)+
IF(AND(J4714="İMHA",FİLTRE!$H$5="İMHA"),1,0)</f>
        <v>1</v>
      </c>
      <c r="I4714" s="99"/>
      <c r="J4714" s="100"/>
      <c r="K4714" s="100"/>
      <c r="L4714" s="101"/>
      <c r="M4714" s="102"/>
      <c r="N4714" s="101"/>
      <c r="O4714" s="99"/>
      <c r="P4714" s="103"/>
      <c r="Q4714" s="104"/>
      <c r="R4714" s="50"/>
      <c r="S4714" s="105"/>
      <c r="T4714" s="106"/>
      <c r="U4714" s="107"/>
      <c r="V4714" s="108"/>
      <c r="W4714" s="107"/>
      <c r="X4714" s="107"/>
      <c r="AA4714" s="107"/>
      <c r="AB4714" s="110"/>
      <c r="AC4714" s="110"/>
      <c r="AE4714" s="105"/>
      <c r="AF4714" s="105"/>
      <c r="AR4714" s="112"/>
    </row>
    <row r="4715" spans="2:44" x14ac:dyDescent="0.25">
      <c r="B4715" s="1" t="str">
        <f>IF(I4715="","",
(IF(N4715=FİLTRE!$H$6,2,0)+IF(FİLTRE!$H$6="TOPLAM",2,0))
)</f>
        <v/>
      </c>
      <c r="C4715">
        <f>IF(FİLTRE!$M$5="",9,(IF(U4715&gt;=FİLTRE!$M$5,1,0)))</f>
        <v>1</v>
      </c>
      <c r="D4715" s="1">
        <f>IF(FİLTRE!$M$6="",9,(IF('SKT LİSTESİ'!P4715&lt;=FİLTRE!$M$6,1,0)))</f>
        <v>1</v>
      </c>
      <c r="E4715" s="25" t="str">
        <f>IF(I4715="","",(COUNTIFS($L$4:L4715,L4715)))</f>
        <v/>
      </c>
      <c r="F4715" s="13">
        <f>IF(OR(B4715&lt;&gt;2,C4715&lt;&gt;1,D4715&lt;&gt;1,H4715&lt;&gt;1),0,
COUNTIFS($B$4:B4715,2,$C$4:C4715,1,$D$4:D4715,1,$H$4:H4715,1))</f>
        <v>0</v>
      </c>
      <c r="G4715" s="26" t="str">
        <f>IF(I4715="","",(COUNTIF($E$4:E4715,E4715)))</f>
        <v/>
      </c>
      <c r="H4715" s="1">
        <f>IF(AND(J4715="SAYIM",FİLTRE!$H$5="RAFTA",U4715&lt;&gt;0),1,0)+
IF(AND(J4715="İADE DEPO",FİLTRE!$H$5="İADE DEPO"),1,0)+
IF(FİLTRE!$H$5="TÜMÜ",1,0)+
IF(AND(J4715="FİRMA İADE",FİLTRE!$H$5="FİRMA İADE"),1,0)+
IF(AND(J4715="İMHA",FİLTRE!$H$5="İMHA"),1,0)</f>
        <v>1</v>
      </c>
      <c r="I4715" s="99"/>
      <c r="J4715" s="100"/>
      <c r="K4715" s="100"/>
      <c r="L4715" s="101"/>
      <c r="M4715" s="102"/>
      <c r="N4715" s="101"/>
      <c r="O4715" s="99"/>
      <c r="P4715" s="103"/>
      <c r="Q4715" s="104"/>
      <c r="R4715" s="50"/>
      <c r="S4715" s="105"/>
      <c r="T4715" s="106"/>
      <c r="U4715" s="107"/>
      <c r="V4715" s="108"/>
      <c r="W4715" s="107"/>
      <c r="X4715" s="107"/>
      <c r="AA4715" s="107"/>
      <c r="AB4715" s="110"/>
      <c r="AC4715" s="110"/>
      <c r="AE4715" s="105"/>
      <c r="AF4715" s="105"/>
      <c r="AR4715" s="112"/>
    </row>
    <row r="4716" spans="2:44" x14ac:dyDescent="0.25">
      <c r="B4716" s="1" t="str">
        <f>IF(I4716="","",
(IF(N4716=FİLTRE!$H$6,2,0)+IF(FİLTRE!$H$6="TOPLAM",2,0))
)</f>
        <v/>
      </c>
      <c r="C4716">
        <f>IF(FİLTRE!$M$5="",9,(IF(U4716&gt;=FİLTRE!$M$5,1,0)))</f>
        <v>1</v>
      </c>
      <c r="D4716" s="1">
        <f>IF(FİLTRE!$M$6="",9,(IF('SKT LİSTESİ'!P4716&lt;=FİLTRE!$M$6,1,0)))</f>
        <v>1</v>
      </c>
      <c r="E4716" s="25" t="str">
        <f>IF(I4716="","",(COUNTIFS($L$4:L4716,L4716)))</f>
        <v/>
      </c>
      <c r="F4716" s="13">
        <f>IF(OR(B4716&lt;&gt;2,C4716&lt;&gt;1,D4716&lt;&gt;1,H4716&lt;&gt;1),0,
COUNTIFS($B$4:B4716,2,$C$4:C4716,1,$D$4:D4716,1,$H$4:H4716,1))</f>
        <v>0</v>
      </c>
      <c r="G4716" s="26" t="str">
        <f>IF(I4716="","",(COUNTIF($E$4:E4716,E4716)))</f>
        <v/>
      </c>
      <c r="H4716" s="1">
        <f>IF(AND(J4716="SAYIM",FİLTRE!$H$5="RAFTA",U4716&lt;&gt;0),1,0)+
IF(AND(J4716="İADE DEPO",FİLTRE!$H$5="İADE DEPO"),1,0)+
IF(FİLTRE!$H$5="TÜMÜ",1,0)+
IF(AND(J4716="FİRMA İADE",FİLTRE!$H$5="FİRMA İADE"),1,0)+
IF(AND(J4716="İMHA",FİLTRE!$H$5="İMHA"),1,0)</f>
        <v>1</v>
      </c>
      <c r="I4716" s="99"/>
      <c r="J4716" s="100"/>
      <c r="K4716" s="100"/>
      <c r="L4716" s="101"/>
      <c r="M4716" s="102"/>
      <c r="N4716" s="101"/>
      <c r="O4716" s="99"/>
      <c r="P4716" s="103"/>
      <c r="Q4716" s="104"/>
      <c r="R4716" s="50"/>
      <c r="S4716" s="105"/>
      <c r="T4716" s="106"/>
      <c r="U4716" s="107"/>
      <c r="V4716" s="108"/>
      <c r="W4716" s="107"/>
      <c r="X4716" s="107"/>
      <c r="AA4716" s="107"/>
      <c r="AB4716" s="110"/>
      <c r="AC4716" s="110"/>
      <c r="AE4716" s="105"/>
      <c r="AF4716" s="105"/>
      <c r="AR4716" s="112"/>
    </row>
    <row r="4717" spans="2:44" x14ac:dyDescent="0.25">
      <c r="B4717" s="1" t="str">
        <f>IF(I4717="","",
(IF(N4717=FİLTRE!$H$6,2,0)+IF(FİLTRE!$H$6="TOPLAM",2,0))
)</f>
        <v/>
      </c>
      <c r="C4717">
        <f>IF(FİLTRE!$M$5="",9,(IF(U4717&gt;=FİLTRE!$M$5,1,0)))</f>
        <v>1</v>
      </c>
      <c r="D4717" s="1">
        <f>IF(FİLTRE!$M$6="",9,(IF('SKT LİSTESİ'!P4717&lt;=FİLTRE!$M$6,1,0)))</f>
        <v>1</v>
      </c>
      <c r="E4717" s="25" t="str">
        <f>IF(I4717="","",(COUNTIFS($L$4:L4717,L4717)))</f>
        <v/>
      </c>
      <c r="F4717" s="13">
        <f>IF(OR(B4717&lt;&gt;2,C4717&lt;&gt;1,D4717&lt;&gt;1,H4717&lt;&gt;1),0,
COUNTIFS($B$4:B4717,2,$C$4:C4717,1,$D$4:D4717,1,$H$4:H4717,1))</f>
        <v>0</v>
      </c>
      <c r="G4717" s="26" t="str">
        <f>IF(I4717="","",(COUNTIF($E$4:E4717,E4717)))</f>
        <v/>
      </c>
      <c r="H4717" s="1">
        <f>IF(AND(J4717="SAYIM",FİLTRE!$H$5="RAFTA",U4717&lt;&gt;0),1,0)+
IF(AND(J4717="İADE DEPO",FİLTRE!$H$5="İADE DEPO"),1,0)+
IF(FİLTRE!$H$5="TÜMÜ",1,0)+
IF(AND(J4717="FİRMA İADE",FİLTRE!$H$5="FİRMA İADE"),1,0)+
IF(AND(J4717="İMHA",FİLTRE!$H$5="İMHA"),1,0)</f>
        <v>1</v>
      </c>
      <c r="I4717" s="99"/>
      <c r="J4717" s="100"/>
      <c r="K4717" s="100"/>
      <c r="L4717" s="101"/>
      <c r="M4717" s="102"/>
      <c r="N4717" s="101"/>
      <c r="O4717" s="99"/>
      <c r="P4717" s="103"/>
      <c r="Q4717" s="104"/>
      <c r="R4717" s="50"/>
      <c r="S4717" s="105"/>
      <c r="T4717" s="106"/>
      <c r="U4717" s="107"/>
      <c r="V4717" s="108"/>
      <c r="W4717" s="107"/>
      <c r="X4717" s="107"/>
      <c r="AA4717" s="107"/>
      <c r="AB4717" s="110"/>
      <c r="AC4717" s="110"/>
      <c r="AE4717" s="105"/>
      <c r="AF4717" s="105"/>
      <c r="AR4717" s="112"/>
    </row>
    <row r="4718" spans="2:44" x14ac:dyDescent="0.25">
      <c r="B4718" s="1" t="str">
        <f>IF(I4718="","",
(IF(N4718=FİLTRE!$H$6,2,0)+IF(FİLTRE!$H$6="TOPLAM",2,0))
)</f>
        <v/>
      </c>
      <c r="C4718">
        <f>IF(FİLTRE!$M$5="",9,(IF(U4718&gt;=FİLTRE!$M$5,1,0)))</f>
        <v>1</v>
      </c>
      <c r="D4718" s="1">
        <f>IF(FİLTRE!$M$6="",9,(IF('SKT LİSTESİ'!P4718&lt;=FİLTRE!$M$6,1,0)))</f>
        <v>1</v>
      </c>
      <c r="E4718" s="25" t="str">
        <f>IF(I4718="","",(COUNTIFS($L$4:L4718,L4718)))</f>
        <v/>
      </c>
      <c r="F4718" s="13">
        <f>IF(OR(B4718&lt;&gt;2,C4718&lt;&gt;1,D4718&lt;&gt;1,H4718&lt;&gt;1),0,
COUNTIFS($B$4:B4718,2,$C$4:C4718,1,$D$4:D4718,1,$H$4:H4718,1))</f>
        <v>0</v>
      </c>
      <c r="G4718" s="26" t="str">
        <f>IF(I4718="","",(COUNTIF($E$4:E4718,E4718)))</f>
        <v/>
      </c>
      <c r="H4718" s="1">
        <f>IF(AND(J4718="SAYIM",FİLTRE!$H$5="RAFTA",U4718&lt;&gt;0),1,0)+
IF(AND(J4718="İADE DEPO",FİLTRE!$H$5="İADE DEPO"),1,0)+
IF(FİLTRE!$H$5="TÜMÜ",1,0)+
IF(AND(J4718="FİRMA İADE",FİLTRE!$H$5="FİRMA İADE"),1,0)+
IF(AND(J4718="İMHA",FİLTRE!$H$5="İMHA"),1,0)</f>
        <v>1</v>
      </c>
      <c r="I4718" s="99"/>
      <c r="J4718" s="100"/>
      <c r="K4718" s="100"/>
      <c r="L4718" s="101"/>
      <c r="M4718" s="102"/>
      <c r="N4718" s="101"/>
      <c r="O4718" s="99"/>
      <c r="P4718" s="103"/>
      <c r="Q4718" s="104"/>
      <c r="R4718" s="50"/>
      <c r="S4718" s="105"/>
      <c r="T4718" s="106"/>
      <c r="U4718" s="107"/>
      <c r="V4718" s="108"/>
      <c r="W4718" s="107"/>
      <c r="X4718" s="107"/>
      <c r="AA4718" s="107"/>
      <c r="AB4718" s="110"/>
      <c r="AC4718" s="110"/>
      <c r="AE4718" s="105"/>
      <c r="AF4718" s="105"/>
      <c r="AR4718" s="112"/>
    </row>
    <row r="4719" spans="2:44" x14ac:dyDescent="0.25">
      <c r="B4719" s="1" t="str">
        <f>IF(I4719="","",
(IF(N4719=FİLTRE!$H$6,2,0)+IF(FİLTRE!$H$6="TOPLAM",2,0))
)</f>
        <v/>
      </c>
      <c r="C4719">
        <f>IF(FİLTRE!$M$5="",9,(IF(U4719&gt;=FİLTRE!$M$5,1,0)))</f>
        <v>1</v>
      </c>
      <c r="D4719" s="1">
        <f>IF(FİLTRE!$M$6="",9,(IF('SKT LİSTESİ'!P4719&lt;=FİLTRE!$M$6,1,0)))</f>
        <v>1</v>
      </c>
      <c r="E4719" s="25" t="str">
        <f>IF(I4719="","",(COUNTIFS($L$4:L4719,L4719)))</f>
        <v/>
      </c>
      <c r="F4719" s="13">
        <f>IF(OR(B4719&lt;&gt;2,C4719&lt;&gt;1,D4719&lt;&gt;1,H4719&lt;&gt;1),0,
COUNTIFS($B$4:B4719,2,$C$4:C4719,1,$D$4:D4719,1,$H$4:H4719,1))</f>
        <v>0</v>
      </c>
      <c r="G4719" s="26" t="str">
        <f>IF(I4719="","",(COUNTIF($E$4:E4719,E4719)))</f>
        <v/>
      </c>
      <c r="H4719" s="1">
        <f>IF(AND(J4719="SAYIM",FİLTRE!$H$5="RAFTA",U4719&lt;&gt;0),1,0)+
IF(AND(J4719="İADE DEPO",FİLTRE!$H$5="İADE DEPO"),1,0)+
IF(FİLTRE!$H$5="TÜMÜ",1,0)+
IF(AND(J4719="FİRMA İADE",FİLTRE!$H$5="FİRMA İADE"),1,0)+
IF(AND(J4719="İMHA",FİLTRE!$H$5="İMHA"),1,0)</f>
        <v>1</v>
      </c>
      <c r="I4719" s="99"/>
      <c r="J4719" s="100"/>
      <c r="K4719" s="100"/>
      <c r="L4719" s="101"/>
      <c r="M4719" s="102"/>
      <c r="N4719" s="101"/>
      <c r="O4719" s="99"/>
      <c r="P4719" s="103"/>
      <c r="Q4719" s="104"/>
      <c r="R4719" s="50"/>
      <c r="S4719" s="105"/>
      <c r="T4719" s="106"/>
      <c r="U4719" s="107"/>
      <c r="V4719" s="108"/>
      <c r="W4719" s="107"/>
      <c r="X4719" s="107"/>
      <c r="AA4719" s="107"/>
      <c r="AB4719" s="110"/>
      <c r="AC4719" s="110"/>
      <c r="AE4719" s="105"/>
      <c r="AF4719" s="105"/>
      <c r="AR4719" s="112"/>
    </row>
    <row r="4720" spans="2:44" x14ac:dyDescent="0.25">
      <c r="B4720" s="1" t="str">
        <f>IF(I4720="","",
(IF(N4720=FİLTRE!$H$6,2,0)+IF(FİLTRE!$H$6="TOPLAM",2,0))
)</f>
        <v/>
      </c>
      <c r="C4720">
        <f>IF(FİLTRE!$M$5="",9,(IF(U4720&gt;=FİLTRE!$M$5,1,0)))</f>
        <v>1</v>
      </c>
      <c r="D4720" s="1">
        <f>IF(FİLTRE!$M$6="",9,(IF('SKT LİSTESİ'!P4720&lt;=FİLTRE!$M$6,1,0)))</f>
        <v>1</v>
      </c>
      <c r="E4720" s="25" t="str">
        <f>IF(I4720="","",(COUNTIFS($L$4:L4720,L4720)))</f>
        <v/>
      </c>
      <c r="F4720" s="13">
        <f>IF(OR(B4720&lt;&gt;2,C4720&lt;&gt;1,D4720&lt;&gt;1,H4720&lt;&gt;1),0,
COUNTIFS($B$4:B4720,2,$C$4:C4720,1,$D$4:D4720,1,$H$4:H4720,1))</f>
        <v>0</v>
      </c>
      <c r="G4720" s="26" t="str">
        <f>IF(I4720="","",(COUNTIF($E$4:E4720,E4720)))</f>
        <v/>
      </c>
      <c r="H4720" s="1">
        <f>IF(AND(J4720="SAYIM",FİLTRE!$H$5="RAFTA",U4720&lt;&gt;0),1,0)+
IF(AND(J4720="İADE DEPO",FİLTRE!$H$5="İADE DEPO"),1,0)+
IF(FİLTRE!$H$5="TÜMÜ",1,0)+
IF(AND(J4720="FİRMA İADE",FİLTRE!$H$5="FİRMA İADE"),1,0)+
IF(AND(J4720="İMHA",FİLTRE!$H$5="İMHA"),1,0)</f>
        <v>1</v>
      </c>
      <c r="I4720" s="99"/>
      <c r="J4720" s="100"/>
      <c r="K4720" s="100"/>
      <c r="L4720" s="101"/>
      <c r="M4720" s="102"/>
      <c r="N4720" s="101"/>
      <c r="O4720" s="99"/>
      <c r="P4720" s="103"/>
      <c r="Q4720" s="104"/>
      <c r="R4720" s="50"/>
      <c r="S4720" s="105"/>
      <c r="T4720" s="106"/>
      <c r="U4720" s="107"/>
      <c r="V4720" s="108"/>
      <c r="W4720" s="107"/>
      <c r="X4720" s="107"/>
      <c r="AA4720" s="107"/>
      <c r="AB4720" s="110"/>
      <c r="AC4720" s="110"/>
      <c r="AE4720" s="105"/>
      <c r="AF4720" s="105"/>
      <c r="AR4720" s="112"/>
    </row>
    <row r="4721" spans="2:44" x14ac:dyDescent="0.25">
      <c r="B4721" s="1" t="str">
        <f>IF(I4721="","",
(IF(N4721=FİLTRE!$H$6,2,0)+IF(FİLTRE!$H$6="TOPLAM",2,0))
)</f>
        <v/>
      </c>
      <c r="C4721">
        <f>IF(FİLTRE!$M$5="",9,(IF(U4721&gt;=FİLTRE!$M$5,1,0)))</f>
        <v>1</v>
      </c>
      <c r="D4721" s="1">
        <f>IF(FİLTRE!$M$6="",9,(IF('SKT LİSTESİ'!P4721&lt;=FİLTRE!$M$6,1,0)))</f>
        <v>1</v>
      </c>
      <c r="E4721" s="25" t="str">
        <f>IF(I4721="","",(COUNTIFS($L$4:L4721,L4721)))</f>
        <v/>
      </c>
      <c r="F4721" s="13">
        <f>IF(OR(B4721&lt;&gt;2,C4721&lt;&gt;1,D4721&lt;&gt;1,H4721&lt;&gt;1),0,
COUNTIFS($B$4:B4721,2,$C$4:C4721,1,$D$4:D4721,1,$H$4:H4721,1))</f>
        <v>0</v>
      </c>
      <c r="G4721" s="26" t="str">
        <f>IF(I4721="","",(COUNTIF($E$4:E4721,E4721)))</f>
        <v/>
      </c>
      <c r="H4721" s="1">
        <f>IF(AND(J4721="SAYIM",FİLTRE!$H$5="RAFTA",U4721&lt;&gt;0),1,0)+
IF(AND(J4721="İADE DEPO",FİLTRE!$H$5="İADE DEPO"),1,0)+
IF(FİLTRE!$H$5="TÜMÜ",1,0)+
IF(AND(J4721="FİRMA İADE",FİLTRE!$H$5="FİRMA İADE"),1,0)+
IF(AND(J4721="İMHA",FİLTRE!$H$5="İMHA"),1,0)</f>
        <v>1</v>
      </c>
      <c r="I4721" s="99"/>
      <c r="J4721" s="100"/>
      <c r="K4721" s="100"/>
      <c r="L4721" s="101"/>
      <c r="M4721" s="102"/>
      <c r="N4721" s="101"/>
      <c r="O4721" s="99"/>
      <c r="P4721" s="103"/>
      <c r="Q4721" s="104"/>
      <c r="R4721" s="50"/>
      <c r="S4721" s="105"/>
      <c r="T4721" s="106"/>
      <c r="U4721" s="107"/>
      <c r="V4721" s="108"/>
      <c r="W4721" s="107"/>
      <c r="X4721" s="107"/>
      <c r="AA4721" s="107"/>
      <c r="AB4721" s="110"/>
      <c r="AC4721" s="110"/>
      <c r="AE4721" s="105"/>
      <c r="AF4721" s="105"/>
      <c r="AR4721" s="112"/>
    </row>
    <row r="4722" spans="2:44" x14ac:dyDescent="0.25">
      <c r="B4722" s="1" t="str">
        <f>IF(I4722="","",
(IF(N4722=FİLTRE!$H$6,2,0)+IF(FİLTRE!$H$6="TOPLAM",2,0))
)</f>
        <v/>
      </c>
      <c r="C4722">
        <f>IF(FİLTRE!$M$5="",9,(IF(U4722&gt;=FİLTRE!$M$5,1,0)))</f>
        <v>1</v>
      </c>
      <c r="D4722" s="1">
        <f>IF(FİLTRE!$M$6="",9,(IF('SKT LİSTESİ'!P4722&lt;=FİLTRE!$M$6,1,0)))</f>
        <v>1</v>
      </c>
      <c r="E4722" s="25" t="str">
        <f>IF(I4722="","",(COUNTIFS($L$4:L4722,L4722)))</f>
        <v/>
      </c>
      <c r="F4722" s="13">
        <f>IF(OR(B4722&lt;&gt;2,C4722&lt;&gt;1,D4722&lt;&gt;1,H4722&lt;&gt;1),0,
COUNTIFS($B$4:B4722,2,$C$4:C4722,1,$D$4:D4722,1,$H$4:H4722,1))</f>
        <v>0</v>
      </c>
      <c r="G4722" s="26" t="str">
        <f>IF(I4722="","",(COUNTIF($E$4:E4722,E4722)))</f>
        <v/>
      </c>
      <c r="H4722" s="1">
        <f>IF(AND(J4722="SAYIM",FİLTRE!$H$5="RAFTA",U4722&lt;&gt;0),1,0)+
IF(AND(J4722="İADE DEPO",FİLTRE!$H$5="İADE DEPO"),1,0)+
IF(FİLTRE!$H$5="TÜMÜ",1,0)+
IF(AND(J4722="FİRMA İADE",FİLTRE!$H$5="FİRMA İADE"),1,0)+
IF(AND(J4722="İMHA",FİLTRE!$H$5="İMHA"),1,0)</f>
        <v>1</v>
      </c>
      <c r="I4722" s="99"/>
      <c r="J4722" s="100"/>
      <c r="K4722" s="100"/>
      <c r="L4722" s="101"/>
      <c r="M4722" s="102"/>
      <c r="N4722" s="101"/>
      <c r="O4722" s="99"/>
      <c r="P4722" s="103"/>
      <c r="Q4722" s="104"/>
      <c r="R4722" s="50"/>
      <c r="S4722" s="105"/>
      <c r="T4722" s="106"/>
      <c r="U4722" s="107"/>
      <c r="V4722" s="108"/>
      <c r="W4722" s="107"/>
      <c r="X4722" s="107"/>
      <c r="AA4722" s="107"/>
      <c r="AB4722" s="110"/>
      <c r="AC4722" s="110"/>
      <c r="AE4722" s="105"/>
      <c r="AF4722" s="105"/>
      <c r="AR4722" s="112"/>
    </row>
    <row r="4723" spans="2:44" x14ac:dyDescent="0.25">
      <c r="B4723" s="1" t="str">
        <f>IF(I4723="","",
(IF(N4723=FİLTRE!$H$6,2,0)+IF(FİLTRE!$H$6="TOPLAM",2,0))
)</f>
        <v/>
      </c>
      <c r="C4723">
        <f>IF(FİLTRE!$M$5="",9,(IF(U4723&gt;=FİLTRE!$M$5,1,0)))</f>
        <v>1</v>
      </c>
      <c r="D4723" s="1">
        <f>IF(FİLTRE!$M$6="",9,(IF('SKT LİSTESİ'!P4723&lt;=FİLTRE!$M$6,1,0)))</f>
        <v>1</v>
      </c>
      <c r="E4723" s="25" t="str">
        <f>IF(I4723="","",(COUNTIFS($L$4:L4723,L4723)))</f>
        <v/>
      </c>
      <c r="F4723" s="13">
        <f>IF(OR(B4723&lt;&gt;2,C4723&lt;&gt;1,D4723&lt;&gt;1,H4723&lt;&gt;1),0,
COUNTIFS($B$4:B4723,2,$C$4:C4723,1,$D$4:D4723,1,$H$4:H4723,1))</f>
        <v>0</v>
      </c>
      <c r="G4723" s="26" t="str">
        <f>IF(I4723="","",(COUNTIF($E$4:E4723,E4723)))</f>
        <v/>
      </c>
      <c r="H4723" s="1">
        <f>IF(AND(J4723="SAYIM",FİLTRE!$H$5="RAFTA",U4723&lt;&gt;0),1,0)+
IF(AND(J4723="İADE DEPO",FİLTRE!$H$5="İADE DEPO"),1,0)+
IF(FİLTRE!$H$5="TÜMÜ",1,0)+
IF(AND(J4723="FİRMA İADE",FİLTRE!$H$5="FİRMA İADE"),1,0)+
IF(AND(J4723="İMHA",FİLTRE!$H$5="İMHA"),1,0)</f>
        <v>1</v>
      </c>
      <c r="I4723" s="99"/>
      <c r="J4723" s="100"/>
      <c r="K4723" s="100"/>
      <c r="L4723" s="101"/>
      <c r="M4723" s="102"/>
      <c r="N4723" s="101"/>
      <c r="O4723" s="99"/>
      <c r="P4723" s="103"/>
      <c r="Q4723" s="104"/>
      <c r="R4723" s="50"/>
      <c r="S4723" s="105"/>
      <c r="T4723" s="106"/>
      <c r="U4723" s="107"/>
      <c r="V4723" s="108"/>
      <c r="W4723" s="107"/>
      <c r="X4723" s="107"/>
      <c r="AA4723" s="107"/>
      <c r="AB4723" s="110"/>
      <c r="AC4723" s="110"/>
      <c r="AE4723" s="105"/>
      <c r="AF4723" s="105"/>
      <c r="AR4723" s="112"/>
    </row>
    <row r="4724" spans="2:44" x14ac:dyDescent="0.25">
      <c r="B4724" s="1" t="str">
        <f>IF(I4724="","",
(IF(N4724=FİLTRE!$H$6,2,0)+IF(FİLTRE!$H$6="TOPLAM",2,0))
)</f>
        <v/>
      </c>
      <c r="C4724">
        <f>IF(FİLTRE!$M$5="",9,(IF(U4724&gt;=FİLTRE!$M$5,1,0)))</f>
        <v>1</v>
      </c>
      <c r="D4724" s="1">
        <f>IF(FİLTRE!$M$6="",9,(IF('SKT LİSTESİ'!P4724&lt;=FİLTRE!$M$6,1,0)))</f>
        <v>1</v>
      </c>
      <c r="E4724" s="25" t="str">
        <f>IF(I4724="","",(COUNTIFS($L$4:L4724,L4724)))</f>
        <v/>
      </c>
      <c r="F4724" s="13">
        <f>IF(OR(B4724&lt;&gt;2,C4724&lt;&gt;1,D4724&lt;&gt;1,H4724&lt;&gt;1),0,
COUNTIFS($B$4:B4724,2,$C$4:C4724,1,$D$4:D4724,1,$H$4:H4724,1))</f>
        <v>0</v>
      </c>
      <c r="G4724" s="26" t="str">
        <f>IF(I4724="","",(COUNTIF($E$4:E4724,E4724)))</f>
        <v/>
      </c>
      <c r="H4724" s="1">
        <f>IF(AND(J4724="SAYIM",FİLTRE!$H$5="RAFTA",U4724&lt;&gt;0),1,0)+
IF(AND(J4724="İADE DEPO",FİLTRE!$H$5="İADE DEPO"),1,0)+
IF(FİLTRE!$H$5="TÜMÜ",1,0)+
IF(AND(J4724="FİRMA İADE",FİLTRE!$H$5="FİRMA İADE"),1,0)+
IF(AND(J4724="İMHA",FİLTRE!$H$5="İMHA"),1,0)</f>
        <v>1</v>
      </c>
      <c r="I4724" s="99"/>
      <c r="J4724" s="100"/>
      <c r="K4724" s="100"/>
      <c r="L4724" s="101"/>
      <c r="M4724" s="102"/>
      <c r="N4724" s="101"/>
      <c r="O4724" s="99"/>
      <c r="P4724" s="103"/>
      <c r="Q4724" s="104"/>
      <c r="R4724" s="50"/>
      <c r="S4724" s="105"/>
      <c r="T4724" s="106"/>
      <c r="U4724" s="107"/>
      <c r="V4724" s="108"/>
      <c r="W4724" s="107"/>
      <c r="X4724" s="107"/>
      <c r="AA4724" s="107"/>
      <c r="AB4724" s="110"/>
      <c r="AC4724" s="110"/>
      <c r="AE4724" s="105"/>
      <c r="AF4724" s="105"/>
      <c r="AR4724" s="112"/>
    </row>
    <row r="4725" spans="2:44" x14ac:dyDescent="0.25">
      <c r="B4725" s="1" t="str">
        <f>IF(I4725="","",
(IF(N4725=FİLTRE!$H$6,2,0)+IF(FİLTRE!$H$6="TOPLAM",2,0))
)</f>
        <v/>
      </c>
      <c r="C4725">
        <f>IF(FİLTRE!$M$5="",9,(IF(U4725&gt;=FİLTRE!$M$5,1,0)))</f>
        <v>1</v>
      </c>
      <c r="D4725" s="1">
        <f>IF(FİLTRE!$M$6="",9,(IF('SKT LİSTESİ'!P4725&lt;=FİLTRE!$M$6,1,0)))</f>
        <v>1</v>
      </c>
      <c r="E4725" s="25" t="str">
        <f>IF(I4725="","",(COUNTIFS($L$4:L4725,L4725)))</f>
        <v/>
      </c>
      <c r="F4725" s="13">
        <f>IF(OR(B4725&lt;&gt;2,C4725&lt;&gt;1,D4725&lt;&gt;1,H4725&lt;&gt;1),0,
COUNTIFS($B$4:B4725,2,$C$4:C4725,1,$D$4:D4725,1,$H$4:H4725,1))</f>
        <v>0</v>
      </c>
      <c r="G4725" s="26" t="str">
        <f>IF(I4725="","",(COUNTIF($E$4:E4725,E4725)))</f>
        <v/>
      </c>
      <c r="H4725" s="1">
        <f>IF(AND(J4725="SAYIM",FİLTRE!$H$5="RAFTA",U4725&lt;&gt;0),1,0)+
IF(AND(J4725="İADE DEPO",FİLTRE!$H$5="İADE DEPO"),1,0)+
IF(FİLTRE!$H$5="TÜMÜ",1,0)+
IF(AND(J4725="FİRMA İADE",FİLTRE!$H$5="FİRMA İADE"),1,0)+
IF(AND(J4725="İMHA",FİLTRE!$H$5="İMHA"),1,0)</f>
        <v>1</v>
      </c>
      <c r="I4725" s="99"/>
      <c r="J4725" s="100"/>
      <c r="K4725" s="100"/>
      <c r="L4725" s="101"/>
      <c r="M4725" s="102"/>
      <c r="N4725" s="101"/>
      <c r="O4725" s="99"/>
      <c r="P4725" s="103"/>
      <c r="Q4725" s="104"/>
      <c r="R4725" s="50"/>
      <c r="S4725" s="105"/>
      <c r="T4725" s="106"/>
      <c r="U4725" s="107"/>
      <c r="V4725" s="108"/>
      <c r="W4725" s="107"/>
      <c r="X4725" s="107"/>
      <c r="AA4725" s="107"/>
      <c r="AB4725" s="110"/>
      <c r="AC4725" s="110"/>
      <c r="AE4725" s="105"/>
      <c r="AF4725" s="105"/>
      <c r="AR4725" s="112"/>
    </row>
    <row r="4726" spans="2:44" x14ac:dyDescent="0.25">
      <c r="B4726" s="1" t="str">
        <f>IF(I4726="","",
(IF(N4726=FİLTRE!$H$6,2,0)+IF(FİLTRE!$H$6="TOPLAM",2,0))
)</f>
        <v/>
      </c>
      <c r="C4726">
        <f>IF(FİLTRE!$M$5="",9,(IF(U4726&gt;=FİLTRE!$M$5,1,0)))</f>
        <v>1</v>
      </c>
      <c r="D4726" s="1">
        <f>IF(FİLTRE!$M$6="",9,(IF('SKT LİSTESİ'!P4726&lt;=FİLTRE!$M$6,1,0)))</f>
        <v>1</v>
      </c>
      <c r="E4726" s="25" t="str">
        <f>IF(I4726="","",(COUNTIFS($L$4:L4726,L4726)))</f>
        <v/>
      </c>
      <c r="F4726" s="13">
        <f>IF(OR(B4726&lt;&gt;2,C4726&lt;&gt;1,D4726&lt;&gt;1,H4726&lt;&gt;1),0,
COUNTIFS($B$4:B4726,2,$C$4:C4726,1,$D$4:D4726,1,$H$4:H4726,1))</f>
        <v>0</v>
      </c>
      <c r="G4726" s="26" t="str">
        <f>IF(I4726="","",(COUNTIF($E$4:E4726,E4726)))</f>
        <v/>
      </c>
      <c r="H4726" s="1">
        <f>IF(AND(J4726="SAYIM",FİLTRE!$H$5="RAFTA",U4726&lt;&gt;0),1,0)+
IF(AND(J4726="İADE DEPO",FİLTRE!$H$5="İADE DEPO"),1,0)+
IF(FİLTRE!$H$5="TÜMÜ",1,0)+
IF(AND(J4726="FİRMA İADE",FİLTRE!$H$5="FİRMA İADE"),1,0)+
IF(AND(J4726="İMHA",FİLTRE!$H$5="İMHA"),1,0)</f>
        <v>1</v>
      </c>
      <c r="I4726" s="99"/>
      <c r="J4726" s="100"/>
      <c r="K4726" s="100"/>
      <c r="L4726" s="101"/>
      <c r="M4726" s="102"/>
      <c r="N4726" s="101"/>
      <c r="O4726" s="99"/>
      <c r="P4726" s="103"/>
      <c r="Q4726" s="104"/>
      <c r="R4726" s="50"/>
      <c r="S4726" s="105"/>
      <c r="T4726" s="106"/>
      <c r="U4726" s="107"/>
      <c r="V4726" s="108"/>
      <c r="W4726" s="107"/>
      <c r="X4726" s="107"/>
      <c r="AA4726" s="107"/>
      <c r="AB4726" s="110"/>
      <c r="AC4726" s="110"/>
      <c r="AE4726" s="105"/>
      <c r="AF4726" s="105"/>
      <c r="AR4726" s="112"/>
    </row>
    <row r="4727" spans="2:44" x14ac:dyDescent="0.25">
      <c r="B4727" s="1" t="str">
        <f>IF(I4727="","",
(IF(N4727=FİLTRE!$H$6,2,0)+IF(FİLTRE!$H$6="TOPLAM",2,0))
)</f>
        <v/>
      </c>
      <c r="C4727">
        <f>IF(FİLTRE!$M$5="",9,(IF(U4727&gt;=FİLTRE!$M$5,1,0)))</f>
        <v>1</v>
      </c>
      <c r="D4727" s="1">
        <f>IF(FİLTRE!$M$6="",9,(IF('SKT LİSTESİ'!P4727&lt;=FİLTRE!$M$6,1,0)))</f>
        <v>1</v>
      </c>
      <c r="E4727" s="25" t="str">
        <f>IF(I4727="","",(COUNTIFS($L$4:L4727,L4727)))</f>
        <v/>
      </c>
      <c r="F4727" s="13">
        <f>IF(OR(B4727&lt;&gt;2,C4727&lt;&gt;1,D4727&lt;&gt;1,H4727&lt;&gt;1),0,
COUNTIFS($B$4:B4727,2,$C$4:C4727,1,$D$4:D4727,1,$H$4:H4727,1))</f>
        <v>0</v>
      </c>
      <c r="G4727" s="26" t="str">
        <f>IF(I4727="","",(COUNTIF($E$4:E4727,E4727)))</f>
        <v/>
      </c>
      <c r="H4727" s="1">
        <f>IF(AND(J4727="SAYIM",FİLTRE!$H$5="RAFTA",U4727&lt;&gt;0),1,0)+
IF(AND(J4727="İADE DEPO",FİLTRE!$H$5="İADE DEPO"),1,0)+
IF(FİLTRE!$H$5="TÜMÜ",1,0)+
IF(AND(J4727="FİRMA İADE",FİLTRE!$H$5="FİRMA İADE"),1,0)+
IF(AND(J4727="İMHA",FİLTRE!$H$5="İMHA"),1,0)</f>
        <v>1</v>
      </c>
      <c r="I4727" s="99"/>
      <c r="J4727" s="100"/>
      <c r="K4727" s="100"/>
      <c r="L4727" s="101"/>
      <c r="M4727" s="102"/>
      <c r="N4727" s="101"/>
      <c r="O4727" s="99"/>
      <c r="P4727" s="103"/>
      <c r="Q4727" s="104"/>
      <c r="R4727" s="50"/>
      <c r="S4727" s="105"/>
      <c r="T4727" s="106"/>
      <c r="U4727" s="107"/>
      <c r="V4727" s="108"/>
      <c r="W4727" s="107"/>
      <c r="X4727" s="107"/>
      <c r="AA4727" s="107"/>
      <c r="AB4727" s="110"/>
      <c r="AC4727" s="110"/>
      <c r="AE4727" s="105"/>
      <c r="AF4727" s="105"/>
      <c r="AR4727" s="112"/>
    </row>
    <row r="4728" spans="2:44" x14ac:dyDescent="0.25">
      <c r="B4728" s="1" t="str">
        <f>IF(I4728="","",
(IF(N4728=FİLTRE!$H$6,2,0)+IF(FİLTRE!$H$6="TOPLAM",2,0))
)</f>
        <v/>
      </c>
      <c r="C4728">
        <f>IF(FİLTRE!$M$5="",9,(IF(U4728&gt;=FİLTRE!$M$5,1,0)))</f>
        <v>1</v>
      </c>
      <c r="D4728" s="1">
        <f>IF(FİLTRE!$M$6="",9,(IF('SKT LİSTESİ'!P4728&lt;=FİLTRE!$M$6,1,0)))</f>
        <v>1</v>
      </c>
      <c r="E4728" s="25" t="str">
        <f>IF(I4728="","",(COUNTIFS($L$4:L4728,L4728)))</f>
        <v/>
      </c>
      <c r="F4728" s="13">
        <f>IF(OR(B4728&lt;&gt;2,C4728&lt;&gt;1,D4728&lt;&gt;1,H4728&lt;&gt;1),0,
COUNTIFS($B$4:B4728,2,$C$4:C4728,1,$D$4:D4728,1,$H$4:H4728,1))</f>
        <v>0</v>
      </c>
      <c r="G4728" s="26" t="str">
        <f>IF(I4728="","",(COUNTIF($E$4:E4728,E4728)))</f>
        <v/>
      </c>
      <c r="H4728" s="1">
        <f>IF(AND(J4728="SAYIM",FİLTRE!$H$5="RAFTA",U4728&lt;&gt;0),1,0)+
IF(AND(J4728="İADE DEPO",FİLTRE!$H$5="İADE DEPO"),1,0)+
IF(FİLTRE!$H$5="TÜMÜ",1,0)+
IF(AND(J4728="FİRMA İADE",FİLTRE!$H$5="FİRMA İADE"),1,0)+
IF(AND(J4728="İMHA",FİLTRE!$H$5="İMHA"),1,0)</f>
        <v>1</v>
      </c>
      <c r="I4728" s="99"/>
      <c r="J4728" s="100"/>
      <c r="K4728" s="100"/>
      <c r="L4728" s="101"/>
      <c r="M4728" s="102"/>
      <c r="N4728" s="101"/>
      <c r="O4728" s="99"/>
      <c r="P4728" s="103"/>
      <c r="Q4728" s="104"/>
      <c r="R4728" s="50"/>
      <c r="S4728" s="105"/>
      <c r="T4728" s="106"/>
      <c r="U4728" s="107"/>
      <c r="V4728" s="108"/>
      <c r="W4728" s="107"/>
      <c r="X4728" s="107"/>
      <c r="AA4728" s="107"/>
      <c r="AB4728" s="110"/>
      <c r="AC4728" s="110"/>
      <c r="AE4728" s="105"/>
      <c r="AF4728" s="105"/>
      <c r="AR4728" s="112"/>
    </row>
    <row r="4729" spans="2:44" x14ac:dyDescent="0.25">
      <c r="B4729" s="1" t="str">
        <f>IF(I4729="","",
(IF(N4729=FİLTRE!$H$6,2,0)+IF(FİLTRE!$H$6="TOPLAM",2,0))
)</f>
        <v/>
      </c>
      <c r="C4729">
        <f>IF(FİLTRE!$M$5="",9,(IF(U4729&gt;=FİLTRE!$M$5,1,0)))</f>
        <v>1</v>
      </c>
      <c r="D4729" s="1">
        <f>IF(FİLTRE!$M$6="",9,(IF('SKT LİSTESİ'!P4729&lt;=FİLTRE!$M$6,1,0)))</f>
        <v>1</v>
      </c>
      <c r="E4729" s="25" t="str">
        <f>IF(I4729="","",(COUNTIFS($L$4:L4729,L4729)))</f>
        <v/>
      </c>
      <c r="F4729" s="13">
        <f>IF(OR(B4729&lt;&gt;2,C4729&lt;&gt;1,D4729&lt;&gt;1,H4729&lt;&gt;1),0,
COUNTIFS($B$4:B4729,2,$C$4:C4729,1,$D$4:D4729,1,$H$4:H4729,1))</f>
        <v>0</v>
      </c>
      <c r="G4729" s="26" t="str">
        <f>IF(I4729="","",(COUNTIF($E$4:E4729,E4729)))</f>
        <v/>
      </c>
      <c r="H4729" s="1">
        <f>IF(AND(J4729="SAYIM",FİLTRE!$H$5="RAFTA",U4729&lt;&gt;0),1,0)+
IF(AND(J4729="İADE DEPO",FİLTRE!$H$5="İADE DEPO"),1,0)+
IF(FİLTRE!$H$5="TÜMÜ",1,0)+
IF(AND(J4729="FİRMA İADE",FİLTRE!$H$5="FİRMA İADE"),1,0)+
IF(AND(J4729="İMHA",FİLTRE!$H$5="İMHA"),1,0)</f>
        <v>1</v>
      </c>
      <c r="I4729" s="99"/>
      <c r="J4729" s="100"/>
      <c r="K4729" s="100"/>
      <c r="L4729" s="101"/>
      <c r="M4729" s="102"/>
      <c r="N4729" s="101"/>
      <c r="O4729" s="99"/>
      <c r="P4729" s="103"/>
      <c r="Q4729" s="104"/>
      <c r="R4729" s="50"/>
      <c r="S4729" s="105"/>
      <c r="T4729" s="106"/>
      <c r="U4729" s="107"/>
      <c r="V4729" s="108"/>
      <c r="W4729" s="107"/>
      <c r="X4729" s="107"/>
      <c r="AA4729" s="107"/>
      <c r="AB4729" s="110"/>
      <c r="AC4729" s="110"/>
      <c r="AE4729" s="105"/>
      <c r="AF4729" s="105"/>
      <c r="AR4729" s="112"/>
    </row>
    <row r="4730" spans="2:44" x14ac:dyDescent="0.25">
      <c r="B4730" s="1" t="str">
        <f>IF(I4730="","",
(IF(N4730=FİLTRE!$H$6,2,0)+IF(FİLTRE!$H$6="TOPLAM",2,0))
)</f>
        <v/>
      </c>
      <c r="C4730">
        <f>IF(FİLTRE!$M$5="",9,(IF(U4730&gt;=FİLTRE!$M$5,1,0)))</f>
        <v>1</v>
      </c>
      <c r="D4730" s="1">
        <f>IF(FİLTRE!$M$6="",9,(IF('SKT LİSTESİ'!P4730&lt;=FİLTRE!$M$6,1,0)))</f>
        <v>1</v>
      </c>
      <c r="E4730" s="25" t="str">
        <f>IF(I4730="","",(COUNTIFS($L$4:L4730,L4730)))</f>
        <v/>
      </c>
      <c r="F4730" s="13">
        <f>IF(OR(B4730&lt;&gt;2,C4730&lt;&gt;1,D4730&lt;&gt;1,H4730&lt;&gt;1),0,
COUNTIFS($B$4:B4730,2,$C$4:C4730,1,$D$4:D4730,1,$H$4:H4730,1))</f>
        <v>0</v>
      </c>
      <c r="G4730" s="26" t="str">
        <f>IF(I4730="","",(COUNTIF($E$4:E4730,E4730)))</f>
        <v/>
      </c>
      <c r="H4730" s="1">
        <f>IF(AND(J4730="SAYIM",FİLTRE!$H$5="RAFTA",U4730&lt;&gt;0),1,0)+
IF(AND(J4730="İADE DEPO",FİLTRE!$H$5="İADE DEPO"),1,0)+
IF(FİLTRE!$H$5="TÜMÜ",1,0)+
IF(AND(J4730="FİRMA İADE",FİLTRE!$H$5="FİRMA İADE"),1,0)+
IF(AND(J4730="İMHA",FİLTRE!$H$5="İMHA"),1,0)</f>
        <v>1</v>
      </c>
      <c r="I4730" s="99"/>
      <c r="J4730" s="100"/>
      <c r="K4730" s="100"/>
      <c r="L4730" s="101"/>
      <c r="M4730" s="102"/>
      <c r="N4730" s="101"/>
      <c r="O4730" s="99"/>
      <c r="P4730" s="103"/>
      <c r="Q4730" s="104"/>
      <c r="R4730" s="50"/>
      <c r="S4730" s="105"/>
      <c r="T4730" s="106"/>
      <c r="U4730" s="107"/>
      <c r="V4730" s="108"/>
      <c r="W4730" s="107"/>
      <c r="X4730" s="107"/>
      <c r="AA4730" s="107"/>
      <c r="AB4730" s="110"/>
      <c r="AC4730" s="110"/>
      <c r="AE4730" s="105"/>
      <c r="AF4730" s="105"/>
      <c r="AR4730" s="112"/>
    </row>
    <row r="4731" spans="2:44" x14ac:dyDescent="0.25">
      <c r="B4731" s="1" t="str">
        <f>IF(I4731="","",
(IF(N4731=FİLTRE!$H$6,2,0)+IF(FİLTRE!$H$6="TOPLAM",2,0))
)</f>
        <v/>
      </c>
      <c r="C4731">
        <f>IF(FİLTRE!$M$5="",9,(IF(U4731&gt;=FİLTRE!$M$5,1,0)))</f>
        <v>1</v>
      </c>
      <c r="D4731" s="1">
        <f>IF(FİLTRE!$M$6="",9,(IF('SKT LİSTESİ'!P4731&lt;=FİLTRE!$M$6,1,0)))</f>
        <v>1</v>
      </c>
      <c r="E4731" s="25" t="str">
        <f>IF(I4731="","",(COUNTIFS($L$4:L4731,L4731)))</f>
        <v/>
      </c>
      <c r="F4731" s="13">
        <f>IF(OR(B4731&lt;&gt;2,C4731&lt;&gt;1,D4731&lt;&gt;1,H4731&lt;&gt;1),0,
COUNTIFS($B$4:B4731,2,$C$4:C4731,1,$D$4:D4731,1,$H$4:H4731,1))</f>
        <v>0</v>
      </c>
      <c r="G4731" s="26" t="str">
        <f>IF(I4731="","",(COUNTIF($E$4:E4731,E4731)))</f>
        <v/>
      </c>
      <c r="H4731" s="1">
        <f>IF(AND(J4731="SAYIM",FİLTRE!$H$5="RAFTA",U4731&lt;&gt;0),1,0)+
IF(AND(J4731="İADE DEPO",FİLTRE!$H$5="İADE DEPO"),1,0)+
IF(FİLTRE!$H$5="TÜMÜ",1,0)+
IF(AND(J4731="FİRMA İADE",FİLTRE!$H$5="FİRMA İADE"),1,0)+
IF(AND(J4731="İMHA",FİLTRE!$H$5="İMHA"),1,0)</f>
        <v>1</v>
      </c>
      <c r="I4731" s="99"/>
      <c r="J4731" s="100"/>
      <c r="K4731" s="100"/>
      <c r="L4731" s="101"/>
      <c r="M4731" s="102"/>
      <c r="N4731" s="101"/>
      <c r="O4731" s="99"/>
      <c r="P4731" s="103"/>
      <c r="Q4731" s="104"/>
      <c r="R4731" s="50"/>
      <c r="S4731" s="105"/>
      <c r="T4731" s="106"/>
      <c r="U4731" s="107"/>
      <c r="V4731" s="108"/>
      <c r="W4731" s="107"/>
      <c r="X4731" s="107"/>
      <c r="AA4731" s="107"/>
      <c r="AB4731" s="110"/>
      <c r="AC4731" s="110"/>
      <c r="AE4731" s="105"/>
      <c r="AF4731" s="105"/>
      <c r="AR4731" s="112"/>
    </row>
    <row r="4732" spans="2:44" x14ac:dyDescent="0.25">
      <c r="B4732" s="1" t="str">
        <f>IF(I4732="","",
(IF(N4732=FİLTRE!$H$6,2,0)+IF(FİLTRE!$H$6="TOPLAM",2,0))
)</f>
        <v/>
      </c>
      <c r="C4732">
        <f>IF(FİLTRE!$M$5="",9,(IF(U4732&gt;=FİLTRE!$M$5,1,0)))</f>
        <v>1</v>
      </c>
      <c r="D4732" s="1">
        <f>IF(FİLTRE!$M$6="",9,(IF('SKT LİSTESİ'!P4732&lt;=FİLTRE!$M$6,1,0)))</f>
        <v>1</v>
      </c>
      <c r="E4732" s="25" t="str">
        <f>IF(I4732="","",(COUNTIFS($L$4:L4732,L4732)))</f>
        <v/>
      </c>
      <c r="F4732" s="13">
        <f>IF(OR(B4732&lt;&gt;2,C4732&lt;&gt;1,D4732&lt;&gt;1,H4732&lt;&gt;1),0,
COUNTIFS($B$4:B4732,2,$C$4:C4732,1,$D$4:D4732,1,$H$4:H4732,1))</f>
        <v>0</v>
      </c>
      <c r="G4732" s="26" t="str">
        <f>IF(I4732="","",(COUNTIF($E$4:E4732,E4732)))</f>
        <v/>
      </c>
      <c r="H4732" s="1">
        <f>IF(AND(J4732="SAYIM",FİLTRE!$H$5="RAFTA",U4732&lt;&gt;0),1,0)+
IF(AND(J4732="İADE DEPO",FİLTRE!$H$5="İADE DEPO"),1,0)+
IF(FİLTRE!$H$5="TÜMÜ",1,0)+
IF(AND(J4732="FİRMA İADE",FİLTRE!$H$5="FİRMA İADE"),1,0)+
IF(AND(J4732="İMHA",FİLTRE!$H$5="İMHA"),1,0)</f>
        <v>1</v>
      </c>
      <c r="I4732" s="99"/>
      <c r="J4732" s="100"/>
      <c r="K4732" s="100"/>
      <c r="L4732" s="101"/>
      <c r="M4732" s="102"/>
      <c r="N4732" s="101"/>
      <c r="O4732" s="99"/>
      <c r="P4732" s="103"/>
      <c r="Q4732" s="104"/>
      <c r="R4732" s="50"/>
      <c r="S4732" s="105"/>
      <c r="T4732" s="106"/>
      <c r="U4732" s="107"/>
      <c r="V4732" s="108"/>
      <c r="W4732" s="107"/>
      <c r="X4732" s="107"/>
      <c r="AA4732" s="107"/>
      <c r="AB4732" s="110"/>
      <c r="AC4732" s="110"/>
      <c r="AE4732" s="105"/>
      <c r="AF4732" s="105"/>
      <c r="AR4732" s="112"/>
    </row>
    <row r="4733" spans="2:44" x14ac:dyDescent="0.25">
      <c r="B4733" s="1" t="str">
        <f>IF(I4733="","",
(IF(N4733=FİLTRE!$H$6,2,0)+IF(FİLTRE!$H$6="TOPLAM",2,0))
)</f>
        <v/>
      </c>
      <c r="C4733">
        <f>IF(FİLTRE!$M$5="",9,(IF(U4733&gt;=FİLTRE!$M$5,1,0)))</f>
        <v>1</v>
      </c>
      <c r="D4733" s="1">
        <f>IF(FİLTRE!$M$6="",9,(IF('SKT LİSTESİ'!P4733&lt;=FİLTRE!$M$6,1,0)))</f>
        <v>1</v>
      </c>
      <c r="E4733" s="25" t="str">
        <f>IF(I4733="","",(COUNTIFS($L$4:L4733,L4733)))</f>
        <v/>
      </c>
      <c r="F4733" s="13">
        <f>IF(OR(B4733&lt;&gt;2,C4733&lt;&gt;1,D4733&lt;&gt;1,H4733&lt;&gt;1),0,
COUNTIFS($B$4:B4733,2,$C$4:C4733,1,$D$4:D4733,1,$H$4:H4733,1))</f>
        <v>0</v>
      </c>
      <c r="G4733" s="26" t="str">
        <f>IF(I4733="","",(COUNTIF($E$4:E4733,E4733)))</f>
        <v/>
      </c>
      <c r="H4733" s="1">
        <f>IF(AND(J4733="SAYIM",FİLTRE!$H$5="RAFTA",U4733&lt;&gt;0),1,0)+
IF(AND(J4733="İADE DEPO",FİLTRE!$H$5="İADE DEPO"),1,0)+
IF(FİLTRE!$H$5="TÜMÜ",1,0)+
IF(AND(J4733="FİRMA İADE",FİLTRE!$H$5="FİRMA İADE"),1,0)+
IF(AND(J4733="İMHA",FİLTRE!$H$5="İMHA"),1,0)</f>
        <v>1</v>
      </c>
      <c r="I4733" s="99"/>
      <c r="J4733" s="100"/>
      <c r="K4733" s="100"/>
      <c r="L4733" s="101"/>
      <c r="M4733" s="102"/>
      <c r="N4733" s="101"/>
      <c r="O4733" s="99"/>
      <c r="P4733" s="103"/>
      <c r="Q4733" s="104"/>
      <c r="R4733" s="50"/>
      <c r="S4733" s="105"/>
      <c r="T4733" s="106"/>
      <c r="U4733" s="107"/>
      <c r="V4733" s="108"/>
      <c r="W4733" s="107"/>
      <c r="X4733" s="107"/>
      <c r="AA4733" s="107"/>
      <c r="AB4733" s="110"/>
      <c r="AC4733" s="110"/>
      <c r="AE4733" s="105"/>
      <c r="AF4733" s="105"/>
      <c r="AR4733" s="112"/>
    </row>
    <row r="4734" spans="2:44" x14ac:dyDescent="0.25">
      <c r="B4734" s="1" t="str">
        <f>IF(I4734="","",
(IF(N4734=FİLTRE!$H$6,2,0)+IF(FİLTRE!$H$6="TOPLAM",2,0))
)</f>
        <v/>
      </c>
      <c r="C4734">
        <f>IF(FİLTRE!$M$5="",9,(IF(U4734&gt;=FİLTRE!$M$5,1,0)))</f>
        <v>1</v>
      </c>
      <c r="D4734" s="1">
        <f>IF(FİLTRE!$M$6="",9,(IF('SKT LİSTESİ'!P4734&lt;=FİLTRE!$M$6,1,0)))</f>
        <v>1</v>
      </c>
      <c r="E4734" s="25" t="str">
        <f>IF(I4734="","",(COUNTIFS($L$4:L4734,L4734)))</f>
        <v/>
      </c>
      <c r="F4734" s="13">
        <f>IF(OR(B4734&lt;&gt;2,C4734&lt;&gt;1,D4734&lt;&gt;1,H4734&lt;&gt;1),0,
COUNTIFS($B$4:B4734,2,$C$4:C4734,1,$D$4:D4734,1,$H$4:H4734,1))</f>
        <v>0</v>
      </c>
      <c r="G4734" s="26" t="str">
        <f>IF(I4734="","",(COUNTIF($E$4:E4734,E4734)))</f>
        <v/>
      </c>
      <c r="H4734" s="1">
        <f>IF(AND(J4734="SAYIM",FİLTRE!$H$5="RAFTA",U4734&lt;&gt;0),1,0)+
IF(AND(J4734="İADE DEPO",FİLTRE!$H$5="İADE DEPO"),1,0)+
IF(FİLTRE!$H$5="TÜMÜ",1,0)+
IF(AND(J4734="FİRMA İADE",FİLTRE!$H$5="FİRMA İADE"),1,0)+
IF(AND(J4734="İMHA",FİLTRE!$H$5="İMHA"),1,0)</f>
        <v>1</v>
      </c>
      <c r="I4734" s="99"/>
      <c r="J4734" s="100"/>
      <c r="K4734" s="100"/>
      <c r="L4734" s="101"/>
      <c r="M4734" s="102"/>
      <c r="N4734" s="101"/>
      <c r="O4734" s="99"/>
      <c r="P4734" s="103"/>
      <c r="Q4734" s="104"/>
      <c r="R4734" s="50"/>
      <c r="S4734" s="105"/>
      <c r="T4734" s="106"/>
      <c r="U4734" s="107"/>
      <c r="V4734" s="108"/>
      <c r="W4734" s="107"/>
      <c r="X4734" s="107"/>
      <c r="AA4734" s="107"/>
      <c r="AB4734" s="110"/>
      <c r="AC4734" s="110"/>
      <c r="AE4734" s="105"/>
      <c r="AF4734" s="105"/>
      <c r="AR4734" s="112"/>
    </row>
    <row r="4735" spans="2:44" x14ac:dyDescent="0.25">
      <c r="B4735" s="1" t="str">
        <f>IF(I4735="","",
(IF(N4735=FİLTRE!$H$6,2,0)+IF(FİLTRE!$H$6="TOPLAM",2,0))
)</f>
        <v/>
      </c>
      <c r="C4735">
        <f>IF(FİLTRE!$M$5="",9,(IF(U4735&gt;=FİLTRE!$M$5,1,0)))</f>
        <v>1</v>
      </c>
      <c r="D4735" s="1">
        <f>IF(FİLTRE!$M$6="",9,(IF('SKT LİSTESİ'!P4735&lt;=FİLTRE!$M$6,1,0)))</f>
        <v>1</v>
      </c>
      <c r="E4735" s="25" t="str">
        <f>IF(I4735="","",(COUNTIFS($L$4:L4735,L4735)))</f>
        <v/>
      </c>
      <c r="F4735" s="13">
        <f>IF(OR(B4735&lt;&gt;2,C4735&lt;&gt;1,D4735&lt;&gt;1,H4735&lt;&gt;1),0,
COUNTIFS($B$4:B4735,2,$C$4:C4735,1,$D$4:D4735,1,$H$4:H4735,1))</f>
        <v>0</v>
      </c>
      <c r="G4735" s="26" t="str">
        <f>IF(I4735="","",(COUNTIF($E$4:E4735,E4735)))</f>
        <v/>
      </c>
      <c r="H4735" s="1">
        <f>IF(AND(J4735="SAYIM",FİLTRE!$H$5="RAFTA",U4735&lt;&gt;0),1,0)+
IF(AND(J4735="İADE DEPO",FİLTRE!$H$5="İADE DEPO"),1,0)+
IF(FİLTRE!$H$5="TÜMÜ",1,0)+
IF(AND(J4735="FİRMA İADE",FİLTRE!$H$5="FİRMA İADE"),1,0)+
IF(AND(J4735="İMHA",FİLTRE!$H$5="İMHA"),1,0)</f>
        <v>1</v>
      </c>
      <c r="I4735" s="99"/>
      <c r="J4735" s="100"/>
      <c r="K4735" s="100"/>
      <c r="L4735" s="101"/>
      <c r="M4735" s="102"/>
      <c r="N4735" s="101"/>
      <c r="O4735" s="99"/>
      <c r="P4735" s="103"/>
      <c r="Q4735" s="104"/>
      <c r="R4735" s="50"/>
      <c r="S4735" s="105"/>
      <c r="T4735" s="106"/>
      <c r="U4735" s="107"/>
      <c r="V4735" s="108"/>
      <c r="W4735" s="107"/>
      <c r="X4735" s="107"/>
      <c r="AA4735" s="107"/>
      <c r="AB4735" s="110"/>
      <c r="AC4735" s="110"/>
      <c r="AE4735" s="105"/>
      <c r="AF4735" s="105"/>
      <c r="AR4735" s="112"/>
    </row>
    <row r="4736" spans="2:44" x14ac:dyDescent="0.25">
      <c r="B4736" s="1" t="str">
        <f>IF(I4736="","",
(IF(N4736=FİLTRE!$H$6,2,0)+IF(FİLTRE!$H$6="TOPLAM",2,0))
)</f>
        <v/>
      </c>
      <c r="C4736">
        <f>IF(FİLTRE!$M$5="",9,(IF(U4736&gt;=FİLTRE!$M$5,1,0)))</f>
        <v>1</v>
      </c>
      <c r="D4736" s="1">
        <f>IF(FİLTRE!$M$6="",9,(IF('SKT LİSTESİ'!P4736&lt;=FİLTRE!$M$6,1,0)))</f>
        <v>1</v>
      </c>
      <c r="E4736" s="25" t="str">
        <f>IF(I4736="","",(COUNTIFS($L$4:L4736,L4736)))</f>
        <v/>
      </c>
      <c r="F4736" s="13">
        <f>IF(OR(B4736&lt;&gt;2,C4736&lt;&gt;1,D4736&lt;&gt;1,H4736&lt;&gt;1),0,
COUNTIFS($B$4:B4736,2,$C$4:C4736,1,$D$4:D4736,1,$H$4:H4736,1))</f>
        <v>0</v>
      </c>
      <c r="G4736" s="26" t="str">
        <f>IF(I4736="","",(COUNTIF($E$4:E4736,E4736)))</f>
        <v/>
      </c>
      <c r="H4736" s="1">
        <f>IF(AND(J4736="SAYIM",FİLTRE!$H$5="RAFTA",U4736&lt;&gt;0),1,0)+
IF(AND(J4736="İADE DEPO",FİLTRE!$H$5="İADE DEPO"),1,0)+
IF(FİLTRE!$H$5="TÜMÜ",1,0)+
IF(AND(J4736="FİRMA İADE",FİLTRE!$H$5="FİRMA İADE"),1,0)+
IF(AND(J4736="İMHA",FİLTRE!$H$5="İMHA"),1,0)</f>
        <v>1</v>
      </c>
      <c r="I4736" s="99"/>
      <c r="J4736" s="100"/>
      <c r="K4736" s="100"/>
      <c r="L4736" s="101"/>
      <c r="M4736" s="102"/>
      <c r="N4736" s="101"/>
      <c r="O4736" s="99"/>
      <c r="P4736" s="103"/>
      <c r="Q4736" s="104"/>
      <c r="R4736" s="50"/>
      <c r="S4736" s="105"/>
      <c r="T4736" s="106"/>
      <c r="U4736" s="107"/>
      <c r="V4736" s="108"/>
      <c r="W4736" s="107"/>
      <c r="X4736" s="107"/>
      <c r="AA4736" s="107"/>
      <c r="AB4736" s="110"/>
      <c r="AC4736" s="110"/>
      <c r="AE4736" s="105"/>
      <c r="AF4736" s="105"/>
      <c r="AR4736" s="112"/>
    </row>
    <row r="4737" spans="2:44" x14ac:dyDescent="0.25">
      <c r="B4737" s="1" t="str">
        <f>IF(I4737="","",
(IF(N4737=FİLTRE!$H$6,2,0)+IF(FİLTRE!$H$6="TOPLAM",2,0))
)</f>
        <v/>
      </c>
      <c r="C4737">
        <f>IF(FİLTRE!$M$5="",9,(IF(U4737&gt;=FİLTRE!$M$5,1,0)))</f>
        <v>1</v>
      </c>
      <c r="D4737" s="1">
        <f>IF(FİLTRE!$M$6="",9,(IF('SKT LİSTESİ'!P4737&lt;=FİLTRE!$M$6,1,0)))</f>
        <v>1</v>
      </c>
      <c r="E4737" s="25" t="str">
        <f>IF(I4737="","",(COUNTIFS($L$4:L4737,L4737)))</f>
        <v/>
      </c>
      <c r="F4737" s="13">
        <f>IF(OR(B4737&lt;&gt;2,C4737&lt;&gt;1,D4737&lt;&gt;1,H4737&lt;&gt;1),0,
COUNTIFS($B$4:B4737,2,$C$4:C4737,1,$D$4:D4737,1,$H$4:H4737,1))</f>
        <v>0</v>
      </c>
      <c r="G4737" s="26" t="str">
        <f>IF(I4737="","",(COUNTIF($E$4:E4737,E4737)))</f>
        <v/>
      </c>
      <c r="H4737" s="1">
        <f>IF(AND(J4737="SAYIM",FİLTRE!$H$5="RAFTA",U4737&lt;&gt;0),1,0)+
IF(AND(J4737="İADE DEPO",FİLTRE!$H$5="İADE DEPO"),1,0)+
IF(FİLTRE!$H$5="TÜMÜ",1,0)+
IF(AND(J4737="FİRMA İADE",FİLTRE!$H$5="FİRMA İADE"),1,0)+
IF(AND(J4737="İMHA",FİLTRE!$H$5="İMHA"),1,0)</f>
        <v>1</v>
      </c>
      <c r="I4737" s="99"/>
      <c r="J4737" s="100"/>
      <c r="K4737" s="100"/>
      <c r="L4737" s="101"/>
      <c r="M4737" s="102"/>
      <c r="N4737" s="101"/>
      <c r="O4737" s="99"/>
      <c r="P4737" s="103"/>
      <c r="Q4737" s="104"/>
      <c r="R4737" s="50"/>
      <c r="S4737" s="105"/>
      <c r="T4737" s="106"/>
      <c r="U4737" s="107"/>
      <c r="V4737" s="108"/>
      <c r="W4737" s="107"/>
      <c r="X4737" s="107"/>
      <c r="AA4737" s="107"/>
      <c r="AB4737" s="110"/>
      <c r="AC4737" s="110"/>
      <c r="AE4737" s="105"/>
      <c r="AF4737" s="105"/>
      <c r="AR4737" s="112"/>
    </row>
    <row r="4738" spans="2:44" x14ac:dyDescent="0.25">
      <c r="B4738" s="1" t="str">
        <f>IF(I4738="","",
(IF(N4738=FİLTRE!$H$6,2,0)+IF(FİLTRE!$H$6="TOPLAM",2,0))
)</f>
        <v/>
      </c>
      <c r="C4738">
        <f>IF(FİLTRE!$M$5="",9,(IF(U4738&gt;=FİLTRE!$M$5,1,0)))</f>
        <v>1</v>
      </c>
      <c r="D4738" s="1">
        <f>IF(FİLTRE!$M$6="",9,(IF('SKT LİSTESİ'!P4738&lt;=FİLTRE!$M$6,1,0)))</f>
        <v>1</v>
      </c>
      <c r="E4738" s="25" t="str">
        <f>IF(I4738="","",(COUNTIFS($L$4:L4738,L4738)))</f>
        <v/>
      </c>
      <c r="F4738" s="13">
        <f>IF(OR(B4738&lt;&gt;2,C4738&lt;&gt;1,D4738&lt;&gt;1,H4738&lt;&gt;1),0,
COUNTIFS($B$4:B4738,2,$C$4:C4738,1,$D$4:D4738,1,$H$4:H4738,1))</f>
        <v>0</v>
      </c>
      <c r="G4738" s="26" t="str">
        <f>IF(I4738="","",(COUNTIF($E$4:E4738,E4738)))</f>
        <v/>
      </c>
      <c r="H4738" s="1">
        <f>IF(AND(J4738="SAYIM",FİLTRE!$H$5="RAFTA",U4738&lt;&gt;0),1,0)+
IF(AND(J4738="İADE DEPO",FİLTRE!$H$5="İADE DEPO"),1,0)+
IF(FİLTRE!$H$5="TÜMÜ",1,0)+
IF(AND(J4738="FİRMA İADE",FİLTRE!$H$5="FİRMA İADE"),1,0)+
IF(AND(J4738="İMHA",FİLTRE!$H$5="İMHA"),1,0)</f>
        <v>1</v>
      </c>
      <c r="I4738" s="99"/>
      <c r="J4738" s="100"/>
      <c r="K4738" s="100"/>
      <c r="L4738" s="101"/>
      <c r="M4738" s="102"/>
      <c r="N4738" s="101"/>
      <c r="O4738" s="99"/>
      <c r="P4738" s="103"/>
      <c r="Q4738" s="104"/>
      <c r="R4738" s="50"/>
      <c r="S4738" s="105"/>
      <c r="T4738" s="106"/>
      <c r="U4738" s="107"/>
      <c r="V4738" s="108"/>
      <c r="W4738" s="107"/>
      <c r="X4738" s="107"/>
      <c r="AA4738" s="107"/>
      <c r="AB4738" s="110"/>
      <c r="AC4738" s="110"/>
      <c r="AE4738" s="105"/>
      <c r="AF4738" s="105"/>
      <c r="AR4738" s="112"/>
    </row>
    <row r="4739" spans="2:44" x14ac:dyDescent="0.25">
      <c r="B4739" s="1" t="str">
        <f>IF(I4739="","",
(IF(N4739=FİLTRE!$H$6,2,0)+IF(FİLTRE!$H$6="TOPLAM",2,0))
)</f>
        <v/>
      </c>
      <c r="C4739">
        <f>IF(FİLTRE!$M$5="",9,(IF(U4739&gt;=FİLTRE!$M$5,1,0)))</f>
        <v>1</v>
      </c>
      <c r="D4739" s="1">
        <f>IF(FİLTRE!$M$6="",9,(IF('SKT LİSTESİ'!P4739&lt;=FİLTRE!$M$6,1,0)))</f>
        <v>1</v>
      </c>
      <c r="E4739" s="25" t="str">
        <f>IF(I4739="","",(COUNTIFS($L$4:L4739,L4739)))</f>
        <v/>
      </c>
      <c r="F4739" s="13">
        <f>IF(OR(B4739&lt;&gt;2,C4739&lt;&gt;1,D4739&lt;&gt;1,H4739&lt;&gt;1),0,
COUNTIFS($B$4:B4739,2,$C$4:C4739,1,$D$4:D4739,1,$H$4:H4739,1))</f>
        <v>0</v>
      </c>
      <c r="G4739" s="26" t="str">
        <f>IF(I4739="","",(COUNTIF($E$4:E4739,E4739)))</f>
        <v/>
      </c>
      <c r="H4739" s="1">
        <f>IF(AND(J4739="SAYIM",FİLTRE!$H$5="RAFTA",U4739&lt;&gt;0),1,0)+
IF(AND(J4739="İADE DEPO",FİLTRE!$H$5="İADE DEPO"),1,0)+
IF(FİLTRE!$H$5="TÜMÜ",1,0)+
IF(AND(J4739="FİRMA İADE",FİLTRE!$H$5="FİRMA İADE"),1,0)+
IF(AND(J4739="İMHA",FİLTRE!$H$5="İMHA"),1,0)</f>
        <v>1</v>
      </c>
      <c r="I4739" s="99"/>
      <c r="J4739" s="100"/>
      <c r="K4739" s="100"/>
      <c r="L4739" s="101"/>
      <c r="M4739" s="102"/>
      <c r="N4739" s="101"/>
      <c r="O4739" s="99"/>
      <c r="P4739" s="103"/>
      <c r="Q4739" s="104"/>
      <c r="R4739" s="50"/>
      <c r="S4739" s="105"/>
      <c r="T4739" s="106"/>
      <c r="U4739" s="107"/>
      <c r="V4739" s="108"/>
      <c r="W4739" s="107"/>
      <c r="X4739" s="107"/>
      <c r="AA4739" s="107"/>
      <c r="AB4739" s="110"/>
      <c r="AC4739" s="110"/>
      <c r="AE4739" s="105"/>
      <c r="AF4739" s="105"/>
      <c r="AR4739" s="112"/>
    </row>
    <row r="4740" spans="2:44" x14ac:dyDescent="0.25">
      <c r="B4740" s="1" t="str">
        <f>IF(I4740="","",
(IF(N4740=FİLTRE!$H$6,2,0)+IF(FİLTRE!$H$6="TOPLAM",2,0))
)</f>
        <v/>
      </c>
      <c r="C4740">
        <f>IF(FİLTRE!$M$5="",9,(IF(U4740&gt;=FİLTRE!$M$5,1,0)))</f>
        <v>1</v>
      </c>
      <c r="D4740" s="1">
        <f>IF(FİLTRE!$M$6="",9,(IF('SKT LİSTESİ'!P4740&lt;=FİLTRE!$M$6,1,0)))</f>
        <v>1</v>
      </c>
      <c r="E4740" s="25" t="str">
        <f>IF(I4740="","",(COUNTIFS($L$4:L4740,L4740)))</f>
        <v/>
      </c>
      <c r="F4740" s="13">
        <f>IF(OR(B4740&lt;&gt;2,C4740&lt;&gt;1,D4740&lt;&gt;1,H4740&lt;&gt;1),0,
COUNTIFS($B$4:B4740,2,$C$4:C4740,1,$D$4:D4740,1,$H$4:H4740,1))</f>
        <v>0</v>
      </c>
      <c r="G4740" s="26" t="str">
        <f>IF(I4740="","",(COUNTIF($E$4:E4740,E4740)))</f>
        <v/>
      </c>
      <c r="H4740" s="1">
        <f>IF(AND(J4740="SAYIM",FİLTRE!$H$5="RAFTA",U4740&lt;&gt;0),1,0)+
IF(AND(J4740="İADE DEPO",FİLTRE!$H$5="İADE DEPO"),1,0)+
IF(FİLTRE!$H$5="TÜMÜ",1,0)+
IF(AND(J4740="FİRMA İADE",FİLTRE!$H$5="FİRMA İADE"),1,0)+
IF(AND(J4740="İMHA",FİLTRE!$H$5="İMHA"),1,0)</f>
        <v>1</v>
      </c>
      <c r="I4740" s="99"/>
      <c r="J4740" s="100"/>
      <c r="K4740" s="100"/>
      <c r="L4740" s="101"/>
      <c r="M4740" s="102"/>
      <c r="N4740" s="101"/>
      <c r="O4740" s="99"/>
      <c r="P4740" s="103"/>
      <c r="Q4740" s="104"/>
      <c r="R4740" s="50"/>
      <c r="S4740" s="105"/>
      <c r="T4740" s="106"/>
      <c r="U4740" s="107"/>
      <c r="V4740" s="108"/>
      <c r="W4740" s="107"/>
      <c r="X4740" s="107"/>
      <c r="AA4740" s="107"/>
      <c r="AB4740" s="110"/>
      <c r="AC4740" s="110"/>
      <c r="AE4740" s="105"/>
      <c r="AF4740" s="105"/>
      <c r="AR4740" s="112"/>
    </row>
    <row r="4741" spans="2:44" x14ac:dyDescent="0.25">
      <c r="B4741" s="1" t="str">
        <f>IF(I4741="","",
(IF(N4741=FİLTRE!$H$6,2,0)+IF(FİLTRE!$H$6="TOPLAM",2,0))
)</f>
        <v/>
      </c>
      <c r="C4741">
        <f>IF(FİLTRE!$M$5="",9,(IF(U4741&gt;=FİLTRE!$M$5,1,0)))</f>
        <v>1</v>
      </c>
      <c r="D4741" s="1">
        <f>IF(FİLTRE!$M$6="",9,(IF('SKT LİSTESİ'!P4741&lt;=FİLTRE!$M$6,1,0)))</f>
        <v>1</v>
      </c>
      <c r="E4741" s="25" t="str">
        <f>IF(I4741="","",(COUNTIFS($L$4:L4741,L4741)))</f>
        <v/>
      </c>
      <c r="F4741" s="13">
        <f>IF(OR(B4741&lt;&gt;2,C4741&lt;&gt;1,D4741&lt;&gt;1,H4741&lt;&gt;1),0,
COUNTIFS($B$4:B4741,2,$C$4:C4741,1,$D$4:D4741,1,$H$4:H4741,1))</f>
        <v>0</v>
      </c>
      <c r="G4741" s="26" t="str">
        <f>IF(I4741="","",(COUNTIF($E$4:E4741,E4741)))</f>
        <v/>
      </c>
      <c r="H4741" s="1">
        <f>IF(AND(J4741="SAYIM",FİLTRE!$H$5="RAFTA",U4741&lt;&gt;0),1,0)+
IF(AND(J4741="İADE DEPO",FİLTRE!$H$5="İADE DEPO"),1,0)+
IF(FİLTRE!$H$5="TÜMÜ",1,0)+
IF(AND(J4741="FİRMA İADE",FİLTRE!$H$5="FİRMA İADE"),1,0)+
IF(AND(J4741="İMHA",FİLTRE!$H$5="İMHA"),1,0)</f>
        <v>1</v>
      </c>
      <c r="I4741" s="99"/>
      <c r="J4741" s="100"/>
      <c r="K4741" s="100"/>
      <c r="L4741" s="101"/>
      <c r="M4741" s="102"/>
      <c r="N4741" s="101"/>
      <c r="O4741" s="99"/>
      <c r="P4741" s="103"/>
      <c r="Q4741" s="104"/>
      <c r="R4741" s="50"/>
      <c r="S4741" s="105"/>
      <c r="T4741" s="106"/>
      <c r="U4741" s="107"/>
      <c r="V4741" s="108"/>
      <c r="W4741" s="107"/>
      <c r="X4741" s="107"/>
      <c r="AA4741" s="107"/>
      <c r="AB4741" s="110"/>
      <c r="AC4741" s="110"/>
      <c r="AE4741" s="105"/>
      <c r="AF4741" s="105"/>
      <c r="AR4741" s="112"/>
    </row>
    <row r="4742" spans="2:44" x14ac:dyDescent="0.25">
      <c r="B4742" s="1" t="str">
        <f>IF(I4742="","",
(IF(N4742=FİLTRE!$H$6,2,0)+IF(FİLTRE!$H$6="TOPLAM",2,0))
)</f>
        <v/>
      </c>
      <c r="C4742">
        <f>IF(FİLTRE!$M$5="",9,(IF(U4742&gt;=FİLTRE!$M$5,1,0)))</f>
        <v>1</v>
      </c>
      <c r="D4742" s="1">
        <f>IF(FİLTRE!$M$6="",9,(IF('SKT LİSTESİ'!P4742&lt;=FİLTRE!$M$6,1,0)))</f>
        <v>1</v>
      </c>
      <c r="E4742" s="25" t="str">
        <f>IF(I4742="","",(COUNTIFS($L$4:L4742,L4742)))</f>
        <v/>
      </c>
      <c r="F4742" s="13">
        <f>IF(OR(B4742&lt;&gt;2,C4742&lt;&gt;1,D4742&lt;&gt;1,H4742&lt;&gt;1),0,
COUNTIFS($B$4:B4742,2,$C$4:C4742,1,$D$4:D4742,1,$H$4:H4742,1))</f>
        <v>0</v>
      </c>
      <c r="G4742" s="26" t="str">
        <f>IF(I4742="","",(COUNTIF($E$4:E4742,E4742)))</f>
        <v/>
      </c>
      <c r="H4742" s="1">
        <f>IF(AND(J4742="SAYIM",FİLTRE!$H$5="RAFTA",U4742&lt;&gt;0),1,0)+
IF(AND(J4742="İADE DEPO",FİLTRE!$H$5="İADE DEPO"),1,0)+
IF(FİLTRE!$H$5="TÜMÜ",1,0)+
IF(AND(J4742="FİRMA İADE",FİLTRE!$H$5="FİRMA İADE"),1,0)+
IF(AND(J4742="İMHA",FİLTRE!$H$5="İMHA"),1,0)</f>
        <v>1</v>
      </c>
      <c r="I4742" s="99"/>
      <c r="J4742" s="100"/>
      <c r="K4742" s="100"/>
      <c r="L4742" s="101"/>
      <c r="M4742" s="102"/>
      <c r="N4742" s="101"/>
      <c r="O4742" s="99"/>
      <c r="P4742" s="103"/>
      <c r="Q4742" s="104"/>
      <c r="R4742" s="50"/>
      <c r="S4742" s="105"/>
      <c r="T4742" s="106"/>
      <c r="U4742" s="107"/>
      <c r="V4742" s="108"/>
      <c r="W4742" s="107"/>
      <c r="X4742" s="107"/>
      <c r="AA4742" s="107"/>
      <c r="AB4742" s="110"/>
      <c r="AC4742" s="110"/>
      <c r="AE4742" s="105"/>
      <c r="AF4742" s="105"/>
      <c r="AR4742" s="112"/>
    </row>
    <row r="4743" spans="2:44" x14ac:dyDescent="0.25">
      <c r="B4743" s="1" t="str">
        <f>IF(I4743="","",
(IF(N4743=FİLTRE!$H$6,2,0)+IF(FİLTRE!$H$6="TOPLAM",2,0))
)</f>
        <v/>
      </c>
      <c r="C4743">
        <f>IF(FİLTRE!$M$5="",9,(IF(U4743&gt;=FİLTRE!$M$5,1,0)))</f>
        <v>1</v>
      </c>
      <c r="D4743" s="1">
        <f>IF(FİLTRE!$M$6="",9,(IF('SKT LİSTESİ'!P4743&lt;=FİLTRE!$M$6,1,0)))</f>
        <v>1</v>
      </c>
      <c r="E4743" s="25" t="str">
        <f>IF(I4743="","",(COUNTIFS($L$4:L4743,L4743)))</f>
        <v/>
      </c>
      <c r="F4743" s="13">
        <f>IF(OR(B4743&lt;&gt;2,C4743&lt;&gt;1,D4743&lt;&gt;1,H4743&lt;&gt;1),0,
COUNTIFS($B$4:B4743,2,$C$4:C4743,1,$D$4:D4743,1,$H$4:H4743,1))</f>
        <v>0</v>
      </c>
      <c r="G4743" s="26" t="str">
        <f>IF(I4743="","",(COUNTIF($E$4:E4743,E4743)))</f>
        <v/>
      </c>
      <c r="H4743" s="1">
        <f>IF(AND(J4743="SAYIM",FİLTRE!$H$5="RAFTA",U4743&lt;&gt;0),1,0)+
IF(AND(J4743="İADE DEPO",FİLTRE!$H$5="İADE DEPO"),1,0)+
IF(FİLTRE!$H$5="TÜMÜ",1,0)+
IF(AND(J4743="FİRMA İADE",FİLTRE!$H$5="FİRMA İADE"),1,0)+
IF(AND(J4743="İMHA",FİLTRE!$H$5="İMHA"),1,0)</f>
        <v>1</v>
      </c>
      <c r="I4743" s="99"/>
      <c r="J4743" s="100"/>
      <c r="K4743" s="100"/>
      <c r="L4743" s="101"/>
      <c r="M4743" s="102"/>
      <c r="N4743" s="101"/>
      <c r="O4743" s="99"/>
      <c r="P4743" s="103"/>
      <c r="Q4743" s="104"/>
      <c r="R4743" s="50"/>
      <c r="S4743" s="105"/>
      <c r="T4743" s="106"/>
      <c r="U4743" s="107"/>
      <c r="V4743" s="108"/>
      <c r="W4743" s="107"/>
      <c r="X4743" s="107"/>
      <c r="AA4743" s="107"/>
      <c r="AB4743" s="110"/>
      <c r="AC4743" s="110"/>
      <c r="AE4743" s="105"/>
      <c r="AF4743" s="105"/>
      <c r="AR4743" s="112"/>
    </row>
    <row r="4744" spans="2:44" x14ac:dyDescent="0.25">
      <c r="B4744" s="1" t="str">
        <f>IF(I4744="","",
(IF(N4744=FİLTRE!$H$6,2,0)+IF(FİLTRE!$H$6="TOPLAM",2,0))
)</f>
        <v/>
      </c>
      <c r="C4744">
        <f>IF(FİLTRE!$M$5="",9,(IF(U4744&gt;=FİLTRE!$M$5,1,0)))</f>
        <v>1</v>
      </c>
      <c r="D4744" s="1">
        <f>IF(FİLTRE!$M$6="",9,(IF('SKT LİSTESİ'!P4744&lt;=FİLTRE!$M$6,1,0)))</f>
        <v>1</v>
      </c>
      <c r="E4744" s="25" t="str">
        <f>IF(I4744="","",(COUNTIFS($L$4:L4744,L4744)))</f>
        <v/>
      </c>
      <c r="F4744" s="13">
        <f>IF(OR(B4744&lt;&gt;2,C4744&lt;&gt;1,D4744&lt;&gt;1,H4744&lt;&gt;1),0,
COUNTIFS($B$4:B4744,2,$C$4:C4744,1,$D$4:D4744,1,$H$4:H4744,1))</f>
        <v>0</v>
      </c>
      <c r="G4744" s="26" t="str">
        <f>IF(I4744="","",(COUNTIF($E$4:E4744,E4744)))</f>
        <v/>
      </c>
      <c r="H4744" s="1">
        <f>IF(AND(J4744="SAYIM",FİLTRE!$H$5="RAFTA",U4744&lt;&gt;0),1,0)+
IF(AND(J4744="İADE DEPO",FİLTRE!$H$5="İADE DEPO"),1,0)+
IF(FİLTRE!$H$5="TÜMÜ",1,0)+
IF(AND(J4744="FİRMA İADE",FİLTRE!$H$5="FİRMA İADE"),1,0)+
IF(AND(J4744="İMHA",FİLTRE!$H$5="İMHA"),1,0)</f>
        <v>1</v>
      </c>
      <c r="I4744" s="99"/>
      <c r="J4744" s="100"/>
      <c r="K4744" s="100"/>
      <c r="L4744" s="101"/>
      <c r="M4744" s="102"/>
      <c r="N4744" s="101"/>
      <c r="O4744" s="99"/>
      <c r="P4744" s="103"/>
      <c r="Q4744" s="104"/>
      <c r="R4744" s="50"/>
      <c r="S4744" s="105"/>
      <c r="T4744" s="106"/>
      <c r="U4744" s="107"/>
      <c r="V4744" s="108"/>
      <c r="W4744" s="107"/>
      <c r="X4744" s="107"/>
      <c r="AA4744" s="107"/>
      <c r="AB4744" s="110"/>
      <c r="AC4744" s="110"/>
      <c r="AE4744" s="105"/>
      <c r="AF4744" s="105"/>
      <c r="AR4744" s="112"/>
    </row>
    <row r="4745" spans="2:44" x14ac:dyDescent="0.25">
      <c r="B4745" s="1" t="str">
        <f>IF(I4745="","",
(IF(N4745=FİLTRE!$H$6,2,0)+IF(FİLTRE!$H$6="TOPLAM",2,0))
)</f>
        <v/>
      </c>
      <c r="C4745">
        <f>IF(FİLTRE!$M$5="",9,(IF(U4745&gt;=FİLTRE!$M$5,1,0)))</f>
        <v>1</v>
      </c>
      <c r="D4745" s="1">
        <f>IF(FİLTRE!$M$6="",9,(IF('SKT LİSTESİ'!P4745&lt;=FİLTRE!$M$6,1,0)))</f>
        <v>1</v>
      </c>
      <c r="E4745" s="25" t="str">
        <f>IF(I4745="","",(COUNTIFS($L$4:L4745,L4745)))</f>
        <v/>
      </c>
      <c r="F4745" s="13">
        <f>IF(OR(B4745&lt;&gt;2,C4745&lt;&gt;1,D4745&lt;&gt;1,H4745&lt;&gt;1),0,
COUNTIFS($B$4:B4745,2,$C$4:C4745,1,$D$4:D4745,1,$H$4:H4745,1))</f>
        <v>0</v>
      </c>
      <c r="G4745" s="26" t="str">
        <f>IF(I4745="","",(COUNTIF($E$4:E4745,E4745)))</f>
        <v/>
      </c>
      <c r="H4745" s="1">
        <f>IF(AND(J4745="SAYIM",FİLTRE!$H$5="RAFTA",U4745&lt;&gt;0),1,0)+
IF(AND(J4745="İADE DEPO",FİLTRE!$H$5="İADE DEPO"),1,0)+
IF(FİLTRE!$H$5="TÜMÜ",1,0)+
IF(AND(J4745="FİRMA İADE",FİLTRE!$H$5="FİRMA İADE"),1,0)+
IF(AND(J4745="İMHA",FİLTRE!$H$5="İMHA"),1,0)</f>
        <v>1</v>
      </c>
      <c r="I4745" s="99"/>
      <c r="J4745" s="100"/>
      <c r="K4745" s="100"/>
      <c r="L4745" s="101"/>
      <c r="M4745" s="102"/>
      <c r="N4745" s="101"/>
      <c r="O4745" s="99"/>
      <c r="P4745" s="103"/>
      <c r="Q4745" s="104"/>
      <c r="R4745" s="50"/>
      <c r="S4745" s="105"/>
      <c r="T4745" s="106"/>
      <c r="U4745" s="107"/>
      <c r="V4745" s="108"/>
      <c r="W4745" s="107"/>
      <c r="X4745" s="107"/>
      <c r="AA4745" s="107"/>
      <c r="AB4745" s="110"/>
      <c r="AC4745" s="110"/>
      <c r="AE4745" s="105"/>
      <c r="AF4745" s="105"/>
      <c r="AR4745" s="112"/>
    </row>
    <row r="4746" spans="2:44" x14ac:dyDescent="0.25">
      <c r="B4746" s="1" t="str">
        <f>IF(I4746="","",
(IF(N4746=FİLTRE!$H$6,2,0)+IF(FİLTRE!$H$6="TOPLAM",2,0))
)</f>
        <v/>
      </c>
      <c r="C4746">
        <f>IF(FİLTRE!$M$5="",9,(IF(U4746&gt;=FİLTRE!$M$5,1,0)))</f>
        <v>1</v>
      </c>
      <c r="D4746" s="1">
        <f>IF(FİLTRE!$M$6="",9,(IF('SKT LİSTESİ'!P4746&lt;=FİLTRE!$M$6,1,0)))</f>
        <v>1</v>
      </c>
      <c r="E4746" s="25" t="str">
        <f>IF(I4746="","",(COUNTIFS($L$4:L4746,L4746)))</f>
        <v/>
      </c>
      <c r="F4746" s="13">
        <f>IF(OR(B4746&lt;&gt;2,C4746&lt;&gt;1,D4746&lt;&gt;1,H4746&lt;&gt;1),0,
COUNTIFS($B$4:B4746,2,$C$4:C4746,1,$D$4:D4746,1,$H$4:H4746,1))</f>
        <v>0</v>
      </c>
      <c r="G4746" s="26" t="str">
        <f>IF(I4746="","",(COUNTIF($E$4:E4746,E4746)))</f>
        <v/>
      </c>
      <c r="H4746" s="1">
        <f>IF(AND(J4746="SAYIM",FİLTRE!$H$5="RAFTA",U4746&lt;&gt;0),1,0)+
IF(AND(J4746="İADE DEPO",FİLTRE!$H$5="İADE DEPO"),1,0)+
IF(FİLTRE!$H$5="TÜMÜ",1,0)+
IF(AND(J4746="FİRMA İADE",FİLTRE!$H$5="FİRMA İADE"),1,0)+
IF(AND(J4746="İMHA",FİLTRE!$H$5="İMHA"),1,0)</f>
        <v>1</v>
      </c>
      <c r="I4746" s="99"/>
      <c r="J4746" s="100"/>
      <c r="K4746" s="100"/>
      <c r="L4746" s="101"/>
      <c r="M4746" s="102"/>
      <c r="N4746" s="101"/>
      <c r="O4746" s="99"/>
      <c r="P4746" s="103"/>
      <c r="Q4746" s="104"/>
      <c r="R4746" s="50"/>
      <c r="S4746" s="105"/>
      <c r="T4746" s="106"/>
      <c r="U4746" s="107"/>
      <c r="V4746" s="108"/>
      <c r="W4746" s="107"/>
      <c r="X4746" s="107"/>
      <c r="AA4746" s="107"/>
      <c r="AB4746" s="110"/>
      <c r="AC4746" s="110"/>
      <c r="AE4746" s="105"/>
      <c r="AF4746" s="105"/>
      <c r="AR4746" s="112"/>
    </row>
    <row r="4747" spans="2:44" x14ac:dyDescent="0.25">
      <c r="B4747" s="1" t="str">
        <f>IF(I4747="","",
(IF(N4747=FİLTRE!$H$6,2,0)+IF(FİLTRE!$H$6="TOPLAM",2,0))
)</f>
        <v/>
      </c>
      <c r="C4747">
        <f>IF(FİLTRE!$M$5="",9,(IF(U4747&gt;=FİLTRE!$M$5,1,0)))</f>
        <v>1</v>
      </c>
      <c r="D4747" s="1">
        <f>IF(FİLTRE!$M$6="",9,(IF('SKT LİSTESİ'!P4747&lt;=FİLTRE!$M$6,1,0)))</f>
        <v>1</v>
      </c>
      <c r="E4747" s="25" t="str">
        <f>IF(I4747="","",(COUNTIFS($L$4:L4747,L4747)))</f>
        <v/>
      </c>
      <c r="F4747" s="13">
        <f>IF(OR(B4747&lt;&gt;2,C4747&lt;&gt;1,D4747&lt;&gt;1,H4747&lt;&gt;1),0,
COUNTIFS($B$4:B4747,2,$C$4:C4747,1,$D$4:D4747,1,$H$4:H4747,1))</f>
        <v>0</v>
      </c>
      <c r="G4747" s="26" t="str">
        <f>IF(I4747="","",(COUNTIF($E$4:E4747,E4747)))</f>
        <v/>
      </c>
      <c r="H4747" s="1">
        <f>IF(AND(J4747="SAYIM",FİLTRE!$H$5="RAFTA",U4747&lt;&gt;0),1,0)+
IF(AND(J4747="İADE DEPO",FİLTRE!$H$5="İADE DEPO"),1,0)+
IF(FİLTRE!$H$5="TÜMÜ",1,0)+
IF(AND(J4747="FİRMA İADE",FİLTRE!$H$5="FİRMA İADE"),1,0)+
IF(AND(J4747="İMHA",FİLTRE!$H$5="İMHA"),1,0)</f>
        <v>1</v>
      </c>
      <c r="I4747" s="99"/>
      <c r="J4747" s="100"/>
      <c r="K4747" s="100"/>
      <c r="L4747" s="101"/>
      <c r="M4747" s="102"/>
      <c r="N4747" s="101"/>
      <c r="O4747" s="99"/>
      <c r="P4747" s="103"/>
      <c r="Q4747" s="104"/>
      <c r="R4747" s="50"/>
      <c r="S4747" s="105"/>
      <c r="T4747" s="106"/>
      <c r="U4747" s="107"/>
      <c r="V4747" s="108"/>
      <c r="W4747" s="107"/>
      <c r="X4747" s="107"/>
      <c r="AA4747" s="107"/>
      <c r="AB4747" s="110"/>
      <c r="AC4747" s="110"/>
      <c r="AE4747" s="105"/>
      <c r="AF4747" s="105"/>
      <c r="AR4747" s="112"/>
    </row>
    <row r="4748" spans="2:44" x14ac:dyDescent="0.25">
      <c r="B4748" s="1" t="str">
        <f>IF(I4748="","",
(IF(N4748=FİLTRE!$H$6,2,0)+IF(FİLTRE!$H$6="TOPLAM",2,0))
)</f>
        <v/>
      </c>
      <c r="C4748">
        <f>IF(FİLTRE!$M$5="",9,(IF(U4748&gt;=FİLTRE!$M$5,1,0)))</f>
        <v>1</v>
      </c>
      <c r="D4748" s="1">
        <f>IF(FİLTRE!$M$6="",9,(IF('SKT LİSTESİ'!P4748&lt;=FİLTRE!$M$6,1,0)))</f>
        <v>1</v>
      </c>
      <c r="E4748" s="25" t="str">
        <f>IF(I4748="","",(COUNTIFS($L$4:L4748,L4748)))</f>
        <v/>
      </c>
      <c r="F4748" s="13">
        <f>IF(OR(B4748&lt;&gt;2,C4748&lt;&gt;1,D4748&lt;&gt;1,H4748&lt;&gt;1),0,
COUNTIFS($B$4:B4748,2,$C$4:C4748,1,$D$4:D4748,1,$H$4:H4748,1))</f>
        <v>0</v>
      </c>
      <c r="G4748" s="26" t="str">
        <f>IF(I4748="","",(COUNTIF($E$4:E4748,E4748)))</f>
        <v/>
      </c>
      <c r="H4748" s="1">
        <f>IF(AND(J4748="SAYIM",FİLTRE!$H$5="RAFTA",U4748&lt;&gt;0),1,0)+
IF(AND(J4748="İADE DEPO",FİLTRE!$H$5="İADE DEPO"),1,0)+
IF(FİLTRE!$H$5="TÜMÜ",1,0)+
IF(AND(J4748="FİRMA İADE",FİLTRE!$H$5="FİRMA İADE"),1,0)+
IF(AND(J4748="İMHA",FİLTRE!$H$5="İMHA"),1,0)</f>
        <v>1</v>
      </c>
      <c r="I4748" s="99"/>
      <c r="J4748" s="100"/>
      <c r="K4748" s="100"/>
      <c r="L4748" s="101"/>
      <c r="M4748" s="102"/>
      <c r="N4748" s="101"/>
      <c r="O4748" s="99"/>
      <c r="P4748" s="103"/>
      <c r="Q4748" s="104"/>
      <c r="R4748" s="50"/>
      <c r="S4748" s="105"/>
      <c r="T4748" s="106"/>
      <c r="U4748" s="107"/>
      <c r="V4748" s="108"/>
      <c r="W4748" s="107"/>
      <c r="X4748" s="107"/>
      <c r="AA4748" s="107"/>
      <c r="AB4748" s="110"/>
      <c r="AC4748" s="110"/>
      <c r="AE4748" s="105"/>
      <c r="AF4748" s="105"/>
      <c r="AR4748" s="112"/>
    </row>
    <row r="4749" spans="2:44" x14ac:dyDescent="0.25">
      <c r="B4749" s="1" t="str">
        <f>IF(I4749="","",
(IF(N4749=FİLTRE!$H$6,2,0)+IF(FİLTRE!$H$6="TOPLAM",2,0))
)</f>
        <v/>
      </c>
      <c r="C4749">
        <f>IF(FİLTRE!$M$5="",9,(IF(U4749&gt;=FİLTRE!$M$5,1,0)))</f>
        <v>1</v>
      </c>
      <c r="D4749" s="1">
        <f>IF(FİLTRE!$M$6="",9,(IF('SKT LİSTESİ'!P4749&lt;=FİLTRE!$M$6,1,0)))</f>
        <v>1</v>
      </c>
      <c r="E4749" s="25" t="str">
        <f>IF(I4749="","",(COUNTIFS($L$4:L4749,L4749)))</f>
        <v/>
      </c>
      <c r="F4749" s="13">
        <f>IF(OR(B4749&lt;&gt;2,C4749&lt;&gt;1,D4749&lt;&gt;1,H4749&lt;&gt;1),0,
COUNTIFS($B$4:B4749,2,$C$4:C4749,1,$D$4:D4749,1,$H$4:H4749,1))</f>
        <v>0</v>
      </c>
      <c r="G4749" s="26" t="str">
        <f>IF(I4749="","",(COUNTIF($E$4:E4749,E4749)))</f>
        <v/>
      </c>
      <c r="H4749" s="1">
        <f>IF(AND(J4749="SAYIM",FİLTRE!$H$5="RAFTA",U4749&lt;&gt;0),1,0)+
IF(AND(J4749="İADE DEPO",FİLTRE!$H$5="İADE DEPO"),1,0)+
IF(FİLTRE!$H$5="TÜMÜ",1,0)+
IF(AND(J4749="FİRMA İADE",FİLTRE!$H$5="FİRMA İADE"),1,0)+
IF(AND(J4749="İMHA",FİLTRE!$H$5="İMHA"),1,0)</f>
        <v>1</v>
      </c>
      <c r="I4749" s="99"/>
      <c r="J4749" s="100"/>
      <c r="K4749" s="100"/>
      <c r="L4749" s="101"/>
      <c r="M4749" s="102"/>
      <c r="N4749" s="101"/>
      <c r="O4749" s="99"/>
      <c r="P4749" s="103"/>
      <c r="Q4749" s="104"/>
      <c r="R4749" s="50"/>
      <c r="S4749" s="105"/>
      <c r="T4749" s="106"/>
      <c r="U4749" s="107"/>
      <c r="V4749" s="108"/>
      <c r="W4749" s="107"/>
      <c r="X4749" s="107"/>
      <c r="AA4749" s="107"/>
      <c r="AB4749" s="110"/>
      <c r="AC4749" s="110"/>
      <c r="AE4749" s="105"/>
      <c r="AF4749" s="105"/>
      <c r="AR4749" s="112"/>
    </row>
    <row r="4750" spans="2:44" x14ac:dyDescent="0.25">
      <c r="B4750" s="1" t="str">
        <f>IF(I4750="","",
(IF(N4750=FİLTRE!$H$6,2,0)+IF(FİLTRE!$H$6="TOPLAM",2,0))
)</f>
        <v/>
      </c>
      <c r="C4750">
        <f>IF(FİLTRE!$M$5="",9,(IF(U4750&gt;=FİLTRE!$M$5,1,0)))</f>
        <v>1</v>
      </c>
      <c r="D4750" s="1">
        <f>IF(FİLTRE!$M$6="",9,(IF('SKT LİSTESİ'!P4750&lt;=FİLTRE!$M$6,1,0)))</f>
        <v>1</v>
      </c>
      <c r="E4750" s="25" t="str">
        <f>IF(I4750="","",(COUNTIFS($L$4:L4750,L4750)))</f>
        <v/>
      </c>
      <c r="F4750" s="13">
        <f>IF(OR(B4750&lt;&gt;2,C4750&lt;&gt;1,D4750&lt;&gt;1,H4750&lt;&gt;1),0,
COUNTIFS($B$4:B4750,2,$C$4:C4750,1,$D$4:D4750,1,$H$4:H4750,1))</f>
        <v>0</v>
      </c>
      <c r="G4750" s="26" t="str">
        <f>IF(I4750="","",(COUNTIF($E$4:E4750,E4750)))</f>
        <v/>
      </c>
      <c r="H4750" s="1">
        <f>IF(AND(J4750="SAYIM",FİLTRE!$H$5="RAFTA",U4750&lt;&gt;0),1,0)+
IF(AND(J4750="İADE DEPO",FİLTRE!$H$5="İADE DEPO"),1,0)+
IF(FİLTRE!$H$5="TÜMÜ",1,0)+
IF(AND(J4750="FİRMA İADE",FİLTRE!$H$5="FİRMA İADE"),1,0)+
IF(AND(J4750="İMHA",FİLTRE!$H$5="İMHA"),1,0)</f>
        <v>1</v>
      </c>
      <c r="I4750" s="99"/>
      <c r="J4750" s="100"/>
      <c r="K4750" s="100"/>
      <c r="L4750" s="101"/>
      <c r="M4750" s="102"/>
      <c r="N4750" s="101"/>
      <c r="O4750" s="99"/>
      <c r="P4750" s="103"/>
      <c r="Q4750" s="104"/>
      <c r="R4750" s="50"/>
      <c r="S4750" s="105"/>
      <c r="T4750" s="106"/>
      <c r="U4750" s="107"/>
      <c r="V4750" s="108"/>
      <c r="W4750" s="107"/>
      <c r="X4750" s="107"/>
      <c r="AA4750" s="107"/>
      <c r="AB4750" s="110"/>
      <c r="AC4750" s="110"/>
      <c r="AE4750" s="105"/>
      <c r="AF4750" s="105"/>
      <c r="AR4750" s="112"/>
    </row>
    <row r="4751" spans="2:44" x14ac:dyDescent="0.25">
      <c r="B4751" s="1" t="str">
        <f>IF(I4751="","",
(IF(N4751=FİLTRE!$H$6,2,0)+IF(FİLTRE!$H$6="TOPLAM",2,0))
)</f>
        <v/>
      </c>
      <c r="C4751">
        <f>IF(FİLTRE!$M$5="",9,(IF(U4751&gt;=FİLTRE!$M$5,1,0)))</f>
        <v>1</v>
      </c>
      <c r="D4751" s="1">
        <f>IF(FİLTRE!$M$6="",9,(IF('SKT LİSTESİ'!P4751&lt;=FİLTRE!$M$6,1,0)))</f>
        <v>1</v>
      </c>
      <c r="E4751" s="25" t="str">
        <f>IF(I4751="","",(COUNTIFS($L$4:L4751,L4751)))</f>
        <v/>
      </c>
      <c r="F4751" s="13">
        <f>IF(OR(B4751&lt;&gt;2,C4751&lt;&gt;1,D4751&lt;&gt;1,H4751&lt;&gt;1),0,
COUNTIFS($B$4:B4751,2,$C$4:C4751,1,$D$4:D4751,1,$H$4:H4751,1))</f>
        <v>0</v>
      </c>
      <c r="G4751" s="26" t="str">
        <f>IF(I4751="","",(COUNTIF($E$4:E4751,E4751)))</f>
        <v/>
      </c>
      <c r="H4751" s="1">
        <f>IF(AND(J4751="SAYIM",FİLTRE!$H$5="RAFTA",U4751&lt;&gt;0),1,0)+
IF(AND(J4751="İADE DEPO",FİLTRE!$H$5="İADE DEPO"),1,0)+
IF(FİLTRE!$H$5="TÜMÜ",1,0)+
IF(AND(J4751="FİRMA İADE",FİLTRE!$H$5="FİRMA İADE"),1,0)+
IF(AND(J4751="İMHA",FİLTRE!$H$5="İMHA"),1,0)</f>
        <v>1</v>
      </c>
      <c r="I4751" s="99"/>
      <c r="J4751" s="100"/>
      <c r="K4751" s="100"/>
      <c r="L4751" s="101"/>
      <c r="M4751" s="102"/>
      <c r="N4751" s="101"/>
      <c r="O4751" s="99"/>
      <c r="P4751" s="103"/>
      <c r="Q4751" s="104"/>
      <c r="R4751" s="50"/>
      <c r="S4751" s="105"/>
      <c r="T4751" s="106"/>
      <c r="U4751" s="107"/>
      <c r="V4751" s="108"/>
      <c r="W4751" s="107"/>
      <c r="X4751" s="107"/>
      <c r="AA4751" s="107"/>
      <c r="AB4751" s="110"/>
      <c r="AC4751" s="110"/>
      <c r="AE4751" s="105"/>
      <c r="AF4751" s="105"/>
      <c r="AR4751" s="112"/>
    </row>
    <row r="4752" spans="2:44" x14ac:dyDescent="0.25">
      <c r="B4752" s="1" t="str">
        <f>IF(I4752="","",
(IF(N4752=FİLTRE!$H$6,2,0)+IF(FİLTRE!$H$6="TOPLAM",2,0))
)</f>
        <v/>
      </c>
      <c r="C4752">
        <f>IF(FİLTRE!$M$5="",9,(IF(U4752&gt;=FİLTRE!$M$5,1,0)))</f>
        <v>1</v>
      </c>
      <c r="D4752" s="1">
        <f>IF(FİLTRE!$M$6="",9,(IF('SKT LİSTESİ'!P4752&lt;=FİLTRE!$M$6,1,0)))</f>
        <v>1</v>
      </c>
      <c r="E4752" s="25" t="str">
        <f>IF(I4752="","",(COUNTIFS($L$4:L4752,L4752)))</f>
        <v/>
      </c>
      <c r="F4752" s="13">
        <f>IF(OR(B4752&lt;&gt;2,C4752&lt;&gt;1,D4752&lt;&gt;1,H4752&lt;&gt;1),0,
COUNTIFS($B$4:B4752,2,$C$4:C4752,1,$D$4:D4752,1,$H$4:H4752,1))</f>
        <v>0</v>
      </c>
      <c r="G4752" s="26" t="str">
        <f>IF(I4752="","",(COUNTIF($E$4:E4752,E4752)))</f>
        <v/>
      </c>
      <c r="H4752" s="1">
        <f>IF(AND(J4752="SAYIM",FİLTRE!$H$5="RAFTA",U4752&lt;&gt;0),1,0)+
IF(AND(J4752="İADE DEPO",FİLTRE!$H$5="İADE DEPO"),1,0)+
IF(FİLTRE!$H$5="TÜMÜ",1,0)+
IF(AND(J4752="FİRMA İADE",FİLTRE!$H$5="FİRMA İADE"),1,0)+
IF(AND(J4752="İMHA",FİLTRE!$H$5="İMHA"),1,0)</f>
        <v>1</v>
      </c>
      <c r="I4752" s="99"/>
      <c r="J4752" s="100"/>
      <c r="K4752" s="100"/>
      <c r="L4752" s="101"/>
      <c r="M4752" s="102"/>
      <c r="N4752" s="101"/>
      <c r="O4752" s="99"/>
      <c r="P4752" s="103"/>
      <c r="Q4752" s="104"/>
      <c r="R4752" s="50"/>
      <c r="S4752" s="105"/>
      <c r="T4752" s="106"/>
      <c r="U4752" s="107"/>
      <c r="V4752" s="108"/>
      <c r="W4752" s="107"/>
      <c r="X4752" s="107"/>
      <c r="AA4752" s="107"/>
      <c r="AB4752" s="110"/>
      <c r="AC4752" s="110"/>
      <c r="AE4752" s="105"/>
      <c r="AF4752" s="105"/>
      <c r="AR4752" s="112"/>
    </row>
    <row r="4753" spans="2:44" x14ac:dyDescent="0.25">
      <c r="B4753" s="1" t="str">
        <f>IF(I4753="","",
(IF(N4753=FİLTRE!$H$6,2,0)+IF(FİLTRE!$H$6="TOPLAM",2,0))
)</f>
        <v/>
      </c>
      <c r="C4753">
        <f>IF(FİLTRE!$M$5="",9,(IF(U4753&gt;=FİLTRE!$M$5,1,0)))</f>
        <v>1</v>
      </c>
      <c r="D4753" s="1">
        <f>IF(FİLTRE!$M$6="",9,(IF('SKT LİSTESİ'!P4753&lt;=FİLTRE!$M$6,1,0)))</f>
        <v>1</v>
      </c>
      <c r="E4753" s="25" t="str">
        <f>IF(I4753="","",(COUNTIFS($L$4:L4753,L4753)))</f>
        <v/>
      </c>
      <c r="F4753" s="13">
        <f>IF(OR(B4753&lt;&gt;2,C4753&lt;&gt;1,D4753&lt;&gt;1,H4753&lt;&gt;1),0,
COUNTIFS($B$4:B4753,2,$C$4:C4753,1,$D$4:D4753,1,$H$4:H4753,1))</f>
        <v>0</v>
      </c>
      <c r="G4753" s="26" t="str">
        <f>IF(I4753="","",(COUNTIF($E$4:E4753,E4753)))</f>
        <v/>
      </c>
      <c r="H4753" s="1">
        <f>IF(AND(J4753="SAYIM",FİLTRE!$H$5="RAFTA",U4753&lt;&gt;0),1,0)+
IF(AND(J4753="İADE DEPO",FİLTRE!$H$5="İADE DEPO"),1,0)+
IF(FİLTRE!$H$5="TÜMÜ",1,0)+
IF(AND(J4753="FİRMA İADE",FİLTRE!$H$5="FİRMA İADE"),1,0)+
IF(AND(J4753="İMHA",FİLTRE!$H$5="İMHA"),1,0)</f>
        <v>1</v>
      </c>
      <c r="I4753" s="99"/>
      <c r="J4753" s="100"/>
      <c r="K4753" s="100"/>
      <c r="L4753" s="101"/>
      <c r="M4753" s="102"/>
      <c r="N4753" s="101"/>
      <c r="O4753" s="99"/>
      <c r="P4753" s="103"/>
      <c r="Q4753" s="104"/>
      <c r="R4753" s="50"/>
      <c r="S4753" s="105"/>
      <c r="T4753" s="106"/>
      <c r="U4753" s="107"/>
      <c r="V4753" s="108"/>
      <c r="W4753" s="107"/>
      <c r="X4753" s="107"/>
      <c r="AA4753" s="107"/>
      <c r="AB4753" s="110"/>
      <c r="AC4753" s="110"/>
      <c r="AE4753" s="105"/>
      <c r="AF4753" s="105"/>
      <c r="AR4753" s="112"/>
    </row>
    <row r="4754" spans="2:44" x14ac:dyDescent="0.25">
      <c r="B4754" s="1" t="str">
        <f>IF(I4754="","",
(IF(N4754=FİLTRE!$H$6,2,0)+IF(FİLTRE!$H$6="TOPLAM",2,0))
)</f>
        <v/>
      </c>
      <c r="C4754">
        <f>IF(FİLTRE!$M$5="",9,(IF(U4754&gt;=FİLTRE!$M$5,1,0)))</f>
        <v>1</v>
      </c>
      <c r="D4754" s="1">
        <f>IF(FİLTRE!$M$6="",9,(IF('SKT LİSTESİ'!P4754&lt;=FİLTRE!$M$6,1,0)))</f>
        <v>1</v>
      </c>
      <c r="E4754" s="25" t="str">
        <f>IF(I4754="","",(COUNTIFS($L$4:L4754,L4754)))</f>
        <v/>
      </c>
      <c r="F4754" s="13">
        <f>IF(OR(B4754&lt;&gt;2,C4754&lt;&gt;1,D4754&lt;&gt;1,H4754&lt;&gt;1),0,
COUNTIFS($B$4:B4754,2,$C$4:C4754,1,$D$4:D4754,1,$H$4:H4754,1))</f>
        <v>0</v>
      </c>
      <c r="G4754" s="26" t="str">
        <f>IF(I4754="","",(COUNTIF($E$4:E4754,E4754)))</f>
        <v/>
      </c>
      <c r="H4754" s="1">
        <f>IF(AND(J4754="SAYIM",FİLTRE!$H$5="RAFTA",U4754&lt;&gt;0),1,0)+
IF(AND(J4754="İADE DEPO",FİLTRE!$H$5="İADE DEPO"),1,0)+
IF(FİLTRE!$H$5="TÜMÜ",1,0)+
IF(AND(J4754="FİRMA İADE",FİLTRE!$H$5="FİRMA İADE"),1,0)+
IF(AND(J4754="İMHA",FİLTRE!$H$5="İMHA"),1,0)</f>
        <v>1</v>
      </c>
      <c r="I4754" s="99"/>
      <c r="J4754" s="100"/>
      <c r="K4754" s="100"/>
      <c r="L4754" s="101"/>
      <c r="M4754" s="102"/>
      <c r="N4754" s="101"/>
      <c r="O4754" s="99"/>
      <c r="P4754" s="103"/>
      <c r="Q4754" s="104"/>
      <c r="R4754" s="50"/>
      <c r="S4754" s="105"/>
      <c r="T4754" s="106"/>
      <c r="U4754" s="107"/>
      <c r="V4754" s="108"/>
      <c r="W4754" s="107"/>
      <c r="X4754" s="107"/>
      <c r="AA4754" s="107"/>
      <c r="AB4754" s="110"/>
      <c r="AC4754" s="110"/>
      <c r="AE4754" s="105"/>
      <c r="AF4754" s="105"/>
      <c r="AR4754" s="112"/>
    </row>
    <row r="4755" spans="2:44" x14ac:dyDescent="0.25">
      <c r="B4755" s="1" t="str">
        <f>IF(I4755="","",
(IF(N4755=FİLTRE!$H$6,2,0)+IF(FİLTRE!$H$6="TOPLAM",2,0))
)</f>
        <v/>
      </c>
      <c r="C4755">
        <f>IF(FİLTRE!$M$5="",9,(IF(U4755&gt;=FİLTRE!$M$5,1,0)))</f>
        <v>1</v>
      </c>
      <c r="D4755" s="1">
        <f>IF(FİLTRE!$M$6="",9,(IF('SKT LİSTESİ'!P4755&lt;=FİLTRE!$M$6,1,0)))</f>
        <v>1</v>
      </c>
      <c r="E4755" s="25" t="str">
        <f>IF(I4755="","",(COUNTIFS($L$4:L4755,L4755)))</f>
        <v/>
      </c>
      <c r="F4755" s="13">
        <f>IF(OR(B4755&lt;&gt;2,C4755&lt;&gt;1,D4755&lt;&gt;1,H4755&lt;&gt;1),0,
COUNTIFS($B$4:B4755,2,$C$4:C4755,1,$D$4:D4755,1,$H$4:H4755,1))</f>
        <v>0</v>
      </c>
      <c r="G4755" s="26" t="str">
        <f>IF(I4755="","",(COUNTIF($E$4:E4755,E4755)))</f>
        <v/>
      </c>
      <c r="H4755" s="1">
        <f>IF(AND(J4755="SAYIM",FİLTRE!$H$5="RAFTA",U4755&lt;&gt;0),1,0)+
IF(AND(J4755="İADE DEPO",FİLTRE!$H$5="İADE DEPO"),1,0)+
IF(FİLTRE!$H$5="TÜMÜ",1,0)+
IF(AND(J4755="FİRMA İADE",FİLTRE!$H$5="FİRMA İADE"),1,0)+
IF(AND(J4755="İMHA",FİLTRE!$H$5="İMHA"),1,0)</f>
        <v>1</v>
      </c>
      <c r="I4755" s="99"/>
      <c r="J4755" s="100"/>
      <c r="K4755" s="100"/>
      <c r="L4755" s="101"/>
      <c r="M4755" s="102"/>
      <c r="N4755" s="101"/>
      <c r="O4755" s="99"/>
      <c r="P4755" s="103"/>
      <c r="Q4755" s="104"/>
      <c r="R4755" s="50"/>
      <c r="S4755" s="105"/>
      <c r="T4755" s="106"/>
      <c r="U4755" s="107"/>
      <c r="V4755" s="108"/>
      <c r="W4755" s="107"/>
      <c r="X4755" s="107"/>
      <c r="AA4755" s="107"/>
      <c r="AB4755" s="110"/>
      <c r="AC4755" s="110"/>
      <c r="AE4755" s="105"/>
      <c r="AF4755" s="105"/>
      <c r="AR4755" s="112"/>
    </row>
    <row r="4756" spans="2:44" x14ac:dyDescent="0.25">
      <c r="B4756" s="1" t="str">
        <f>IF(I4756="","",
(IF(N4756=FİLTRE!$H$6,2,0)+IF(FİLTRE!$H$6="TOPLAM",2,0))
)</f>
        <v/>
      </c>
      <c r="C4756">
        <f>IF(FİLTRE!$M$5="",9,(IF(U4756&gt;=FİLTRE!$M$5,1,0)))</f>
        <v>1</v>
      </c>
      <c r="D4756" s="1">
        <f>IF(FİLTRE!$M$6="",9,(IF('SKT LİSTESİ'!P4756&lt;=FİLTRE!$M$6,1,0)))</f>
        <v>1</v>
      </c>
      <c r="E4756" s="25" t="str">
        <f>IF(I4756="","",(COUNTIFS($L$4:L4756,L4756)))</f>
        <v/>
      </c>
      <c r="F4756" s="13">
        <f>IF(OR(B4756&lt;&gt;2,C4756&lt;&gt;1,D4756&lt;&gt;1,H4756&lt;&gt;1),0,
COUNTIFS($B$4:B4756,2,$C$4:C4756,1,$D$4:D4756,1,$H$4:H4756,1))</f>
        <v>0</v>
      </c>
      <c r="G4756" s="26" t="str">
        <f>IF(I4756="","",(COUNTIF($E$4:E4756,E4756)))</f>
        <v/>
      </c>
      <c r="H4756" s="1">
        <f>IF(AND(J4756="SAYIM",FİLTRE!$H$5="RAFTA",U4756&lt;&gt;0),1,0)+
IF(AND(J4756="İADE DEPO",FİLTRE!$H$5="İADE DEPO"),1,0)+
IF(FİLTRE!$H$5="TÜMÜ",1,0)+
IF(AND(J4756="FİRMA İADE",FİLTRE!$H$5="FİRMA İADE"),1,0)+
IF(AND(J4756="İMHA",FİLTRE!$H$5="İMHA"),1,0)</f>
        <v>1</v>
      </c>
      <c r="I4756" s="99"/>
      <c r="J4756" s="100"/>
      <c r="K4756" s="100"/>
      <c r="L4756" s="101"/>
      <c r="M4756" s="102"/>
      <c r="N4756" s="101"/>
      <c r="O4756" s="99"/>
      <c r="P4756" s="103"/>
      <c r="Q4756" s="104"/>
      <c r="R4756" s="50"/>
      <c r="S4756" s="105"/>
      <c r="T4756" s="106"/>
      <c r="U4756" s="107"/>
      <c r="V4756" s="108"/>
      <c r="W4756" s="107"/>
      <c r="X4756" s="107"/>
      <c r="AA4756" s="107"/>
      <c r="AB4756" s="110"/>
      <c r="AC4756" s="110"/>
      <c r="AE4756" s="105"/>
      <c r="AF4756" s="105"/>
      <c r="AR4756" s="112"/>
    </row>
    <row r="4757" spans="2:44" x14ac:dyDescent="0.25">
      <c r="B4757" s="1" t="str">
        <f>IF(I4757="","",
(IF(N4757=FİLTRE!$H$6,2,0)+IF(FİLTRE!$H$6="TOPLAM",2,0))
)</f>
        <v/>
      </c>
      <c r="C4757">
        <f>IF(FİLTRE!$M$5="",9,(IF(U4757&gt;=FİLTRE!$M$5,1,0)))</f>
        <v>1</v>
      </c>
      <c r="D4757" s="1">
        <f>IF(FİLTRE!$M$6="",9,(IF('SKT LİSTESİ'!P4757&lt;=FİLTRE!$M$6,1,0)))</f>
        <v>1</v>
      </c>
      <c r="E4757" s="25" t="str">
        <f>IF(I4757="","",(COUNTIFS($L$4:L4757,L4757)))</f>
        <v/>
      </c>
      <c r="F4757" s="13">
        <f>IF(OR(B4757&lt;&gt;2,C4757&lt;&gt;1,D4757&lt;&gt;1,H4757&lt;&gt;1),0,
COUNTIFS($B$4:B4757,2,$C$4:C4757,1,$D$4:D4757,1,$H$4:H4757,1))</f>
        <v>0</v>
      </c>
      <c r="G4757" s="26" t="str">
        <f>IF(I4757="","",(COUNTIF($E$4:E4757,E4757)))</f>
        <v/>
      </c>
      <c r="H4757" s="1">
        <f>IF(AND(J4757="SAYIM",FİLTRE!$H$5="RAFTA",U4757&lt;&gt;0),1,0)+
IF(AND(J4757="İADE DEPO",FİLTRE!$H$5="İADE DEPO"),1,0)+
IF(FİLTRE!$H$5="TÜMÜ",1,0)+
IF(AND(J4757="FİRMA İADE",FİLTRE!$H$5="FİRMA İADE"),1,0)+
IF(AND(J4757="İMHA",FİLTRE!$H$5="İMHA"),1,0)</f>
        <v>1</v>
      </c>
      <c r="I4757" s="99"/>
      <c r="J4757" s="100"/>
      <c r="K4757" s="100"/>
      <c r="L4757" s="101"/>
      <c r="M4757" s="102"/>
      <c r="N4757" s="101"/>
      <c r="O4757" s="99"/>
      <c r="P4757" s="103"/>
      <c r="Q4757" s="104"/>
      <c r="R4757" s="50"/>
      <c r="S4757" s="105"/>
      <c r="T4757" s="106"/>
      <c r="U4757" s="107"/>
      <c r="V4757" s="108"/>
      <c r="W4757" s="107"/>
      <c r="X4757" s="107"/>
      <c r="AA4757" s="107"/>
      <c r="AB4757" s="110"/>
      <c r="AC4757" s="110"/>
      <c r="AE4757" s="105"/>
      <c r="AF4757" s="105"/>
      <c r="AR4757" s="112"/>
    </row>
    <row r="4758" spans="2:44" x14ac:dyDescent="0.25">
      <c r="B4758" s="1" t="str">
        <f>IF(I4758="","",
(IF(N4758=FİLTRE!$H$6,2,0)+IF(FİLTRE!$H$6="TOPLAM",2,0))
)</f>
        <v/>
      </c>
      <c r="C4758">
        <f>IF(FİLTRE!$M$5="",9,(IF(U4758&gt;=FİLTRE!$M$5,1,0)))</f>
        <v>1</v>
      </c>
      <c r="D4758" s="1">
        <f>IF(FİLTRE!$M$6="",9,(IF('SKT LİSTESİ'!P4758&lt;=FİLTRE!$M$6,1,0)))</f>
        <v>1</v>
      </c>
      <c r="E4758" s="25" t="str">
        <f>IF(I4758="","",(COUNTIFS($L$4:L4758,L4758)))</f>
        <v/>
      </c>
      <c r="F4758" s="13">
        <f>IF(OR(B4758&lt;&gt;2,C4758&lt;&gt;1,D4758&lt;&gt;1,H4758&lt;&gt;1),0,
COUNTIFS($B$4:B4758,2,$C$4:C4758,1,$D$4:D4758,1,$H$4:H4758,1))</f>
        <v>0</v>
      </c>
      <c r="G4758" s="26" t="str">
        <f>IF(I4758="","",(COUNTIF($E$4:E4758,E4758)))</f>
        <v/>
      </c>
      <c r="H4758" s="1">
        <f>IF(AND(J4758="SAYIM",FİLTRE!$H$5="RAFTA",U4758&lt;&gt;0),1,0)+
IF(AND(J4758="İADE DEPO",FİLTRE!$H$5="İADE DEPO"),1,0)+
IF(FİLTRE!$H$5="TÜMÜ",1,0)+
IF(AND(J4758="FİRMA İADE",FİLTRE!$H$5="FİRMA İADE"),1,0)+
IF(AND(J4758="İMHA",FİLTRE!$H$5="İMHA"),1,0)</f>
        <v>1</v>
      </c>
      <c r="I4758" s="99"/>
      <c r="J4758" s="100"/>
      <c r="K4758" s="100"/>
      <c r="L4758" s="101"/>
      <c r="M4758" s="102"/>
      <c r="N4758" s="101"/>
      <c r="O4758" s="99"/>
      <c r="P4758" s="103"/>
      <c r="Q4758" s="104"/>
      <c r="R4758" s="50"/>
      <c r="S4758" s="105"/>
      <c r="T4758" s="106"/>
      <c r="U4758" s="107"/>
      <c r="V4758" s="108"/>
      <c r="W4758" s="107"/>
      <c r="X4758" s="107"/>
      <c r="AA4758" s="107"/>
      <c r="AB4758" s="110"/>
      <c r="AC4758" s="110"/>
      <c r="AE4758" s="105"/>
      <c r="AF4758" s="105"/>
      <c r="AR4758" s="112"/>
    </row>
    <row r="4759" spans="2:44" x14ac:dyDescent="0.25">
      <c r="B4759" s="1" t="str">
        <f>IF(I4759="","",
(IF(N4759=FİLTRE!$H$6,2,0)+IF(FİLTRE!$H$6="TOPLAM",2,0))
)</f>
        <v/>
      </c>
      <c r="C4759">
        <f>IF(FİLTRE!$M$5="",9,(IF(U4759&gt;=FİLTRE!$M$5,1,0)))</f>
        <v>1</v>
      </c>
      <c r="D4759" s="1">
        <f>IF(FİLTRE!$M$6="",9,(IF('SKT LİSTESİ'!P4759&lt;=FİLTRE!$M$6,1,0)))</f>
        <v>1</v>
      </c>
      <c r="E4759" s="25" t="str">
        <f>IF(I4759="","",(COUNTIFS($L$4:L4759,L4759)))</f>
        <v/>
      </c>
      <c r="F4759" s="13">
        <f>IF(OR(B4759&lt;&gt;2,C4759&lt;&gt;1,D4759&lt;&gt;1,H4759&lt;&gt;1),0,
COUNTIFS($B$4:B4759,2,$C$4:C4759,1,$D$4:D4759,1,$H$4:H4759,1))</f>
        <v>0</v>
      </c>
      <c r="G4759" s="26" t="str">
        <f>IF(I4759="","",(COUNTIF($E$4:E4759,E4759)))</f>
        <v/>
      </c>
      <c r="H4759" s="1">
        <f>IF(AND(J4759="SAYIM",FİLTRE!$H$5="RAFTA",U4759&lt;&gt;0),1,0)+
IF(AND(J4759="İADE DEPO",FİLTRE!$H$5="İADE DEPO"),1,0)+
IF(FİLTRE!$H$5="TÜMÜ",1,0)+
IF(AND(J4759="FİRMA İADE",FİLTRE!$H$5="FİRMA İADE"),1,0)+
IF(AND(J4759="İMHA",FİLTRE!$H$5="İMHA"),1,0)</f>
        <v>1</v>
      </c>
      <c r="I4759" s="99"/>
      <c r="J4759" s="100"/>
      <c r="K4759" s="100"/>
      <c r="L4759" s="101"/>
      <c r="M4759" s="102"/>
      <c r="N4759" s="101"/>
      <c r="O4759" s="99"/>
      <c r="P4759" s="103"/>
      <c r="Q4759" s="104"/>
      <c r="R4759" s="50"/>
      <c r="S4759" s="105"/>
      <c r="T4759" s="106"/>
      <c r="U4759" s="107"/>
      <c r="V4759" s="108"/>
      <c r="W4759" s="107"/>
      <c r="X4759" s="107"/>
      <c r="AA4759" s="107"/>
      <c r="AB4759" s="110"/>
      <c r="AC4759" s="110"/>
      <c r="AE4759" s="105"/>
      <c r="AF4759" s="105"/>
      <c r="AR4759" s="112"/>
    </row>
    <row r="4760" spans="2:44" x14ac:dyDescent="0.25">
      <c r="B4760" s="1" t="str">
        <f>IF(I4760="","",
(IF(N4760=FİLTRE!$H$6,2,0)+IF(FİLTRE!$H$6="TOPLAM",2,0))
)</f>
        <v/>
      </c>
      <c r="C4760">
        <f>IF(FİLTRE!$M$5="",9,(IF(U4760&gt;=FİLTRE!$M$5,1,0)))</f>
        <v>1</v>
      </c>
      <c r="D4760" s="1">
        <f>IF(FİLTRE!$M$6="",9,(IF('SKT LİSTESİ'!P4760&lt;=FİLTRE!$M$6,1,0)))</f>
        <v>1</v>
      </c>
      <c r="E4760" s="25" t="str">
        <f>IF(I4760="","",(COUNTIFS($L$4:L4760,L4760)))</f>
        <v/>
      </c>
      <c r="F4760" s="13">
        <f>IF(OR(B4760&lt;&gt;2,C4760&lt;&gt;1,D4760&lt;&gt;1,H4760&lt;&gt;1),0,
COUNTIFS($B$4:B4760,2,$C$4:C4760,1,$D$4:D4760,1,$H$4:H4760,1))</f>
        <v>0</v>
      </c>
      <c r="G4760" s="26" t="str">
        <f>IF(I4760="","",(COUNTIF($E$4:E4760,E4760)))</f>
        <v/>
      </c>
      <c r="H4760" s="1">
        <f>IF(AND(J4760="SAYIM",FİLTRE!$H$5="RAFTA",U4760&lt;&gt;0),1,0)+
IF(AND(J4760="İADE DEPO",FİLTRE!$H$5="İADE DEPO"),1,0)+
IF(FİLTRE!$H$5="TÜMÜ",1,0)+
IF(AND(J4760="FİRMA İADE",FİLTRE!$H$5="FİRMA İADE"),1,0)+
IF(AND(J4760="İMHA",FİLTRE!$H$5="İMHA"),1,0)</f>
        <v>1</v>
      </c>
      <c r="I4760" s="99"/>
      <c r="J4760" s="100"/>
      <c r="K4760" s="100"/>
      <c r="L4760" s="101"/>
      <c r="M4760" s="102"/>
      <c r="N4760" s="101"/>
      <c r="O4760" s="99"/>
      <c r="P4760" s="103"/>
      <c r="Q4760" s="104"/>
      <c r="R4760" s="50"/>
      <c r="S4760" s="105"/>
      <c r="T4760" s="106"/>
      <c r="U4760" s="107"/>
      <c r="V4760" s="108"/>
      <c r="W4760" s="107"/>
      <c r="X4760" s="107"/>
      <c r="AA4760" s="107"/>
      <c r="AB4760" s="110"/>
      <c r="AC4760" s="110"/>
      <c r="AE4760" s="105"/>
      <c r="AF4760" s="105"/>
      <c r="AR4760" s="112"/>
    </row>
    <row r="4761" spans="2:44" x14ac:dyDescent="0.25">
      <c r="B4761" s="1" t="str">
        <f>IF(I4761="","",
(IF(N4761=FİLTRE!$H$6,2,0)+IF(FİLTRE!$H$6="TOPLAM",2,0))
)</f>
        <v/>
      </c>
      <c r="C4761">
        <f>IF(FİLTRE!$M$5="",9,(IF(U4761&gt;=FİLTRE!$M$5,1,0)))</f>
        <v>1</v>
      </c>
      <c r="D4761" s="1">
        <f>IF(FİLTRE!$M$6="",9,(IF('SKT LİSTESİ'!P4761&lt;=FİLTRE!$M$6,1,0)))</f>
        <v>1</v>
      </c>
      <c r="E4761" s="25" t="str">
        <f>IF(I4761="","",(COUNTIFS($L$4:L4761,L4761)))</f>
        <v/>
      </c>
      <c r="F4761" s="13">
        <f>IF(OR(B4761&lt;&gt;2,C4761&lt;&gt;1,D4761&lt;&gt;1,H4761&lt;&gt;1),0,
COUNTIFS($B$4:B4761,2,$C$4:C4761,1,$D$4:D4761,1,$H$4:H4761,1))</f>
        <v>0</v>
      </c>
      <c r="G4761" s="26" t="str">
        <f>IF(I4761="","",(COUNTIF($E$4:E4761,E4761)))</f>
        <v/>
      </c>
      <c r="H4761" s="1">
        <f>IF(AND(J4761="SAYIM",FİLTRE!$H$5="RAFTA",U4761&lt;&gt;0),1,0)+
IF(AND(J4761="İADE DEPO",FİLTRE!$H$5="İADE DEPO"),1,0)+
IF(FİLTRE!$H$5="TÜMÜ",1,0)+
IF(AND(J4761="FİRMA İADE",FİLTRE!$H$5="FİRMA İADE"),1,0)+
IF(AND(J4761="İMHA",FİLTRE!$H$5="İMHA"),1,0)</f>
        <v>1</v>
      </c>
      <c r="I4761" s="99"/>
      <c r="J4761" s="100"/>
      <c r="K4761" s="100"/>
      <c r="L4761" s="101"/>
      <c r="M4761" s="102"/>
      <c r="N4761" s="101"/>
      <c r="O4761" s="99"/>
      <c r="P4761" s="103"/>
      <c r="Q4761" s="104"/>
      <c r="R4761" s="50"/>
      <c r="S4761" s="105"/>
      <c r="T4761" s="106"/>
      <c r="U4761" s="107"/>
      <c r="V4761" s="108"/>
      <c r="W4761" s="107"/>
      <c r="X4761" s="107"/>
      <c r="AA4761" s="107"/>
      <c r="AB4761" s="110"/>
      <c r="AC4761" s="110"/>
      <c r="AE4761" s="105"/>
      <c r="AF4761" s="105"/>
      <c r="AR4761" s="112"/>
    </row>
    <row r="4762" spans="2:44" x14ac:dyDescent="0.25">
      <c r="B4762" s="1" t="str">
        <f>IF(I4762="","",
(IF(N4762=FİLTRE!$H$6,2,0)+IF(FİLTRE!$H$6="TOPLAM",2,0))
)</f>
        <v/>
      </c>
      <c r="C4762">
        <f>IF(FİLTRE!$M$5="",9,(IF(U4762&gt;=FİLTRE!$M$5,1,0)))</f>
        <v>1</v>
      </c>
      <c r="D4762" s="1">
        <f>IF(FİLTRE!$M$6="",9,(IF('SKT LİSTESİ'!P4762&lt;=FİLTRE!$M$6,1,0)))</f>
        <v>1</v>
      </c>
      <c r="E4762" s="25" t="str">
        <f>IF(I4762="","",(COUNTIFS($L$4:L4762,L4762)))</f>
        <v/>
      </c>
      <c r="F4762" s="13">
        <f>IF(OR(B4762&lt;&gt;2,C4762&lt;&gt;1,D4762&lt;&gt;1,H4762&lt;&gt;1),0,
COUNTIFS($B$4:B4762,2,$C$4:C4762,1,$D$4:D4762,1,$H$4:H4762,1))</f>
        <v>0</v>
      </c>
      <c r="G4762" s="26" t="str">
        <f>IF(I4762="","",(COUNTIF($E$4:E4762,E4762)))</f>
        <v/>
      </c>
      <c r="H4762" s="1">
        <f>IF(AND(J4762="SAYIM",FİLTRE!$H$5="RAFTA",U4762&lt;&gt;0),1,0)+
IF(AND(J4762="İADE DEPO",FİLTRE!$H$5="İADE DEPO"),1,0)+
IF(FİLTRE!$H$5="TÜMÜ",1,0)+
IF(AND(J4762="FİRMA İADE",FİLTRE!$H$5="FİRMA İADE"),1,0)+
IF(AND(J4762="İMHA",FİLTRE!$H$5="İMHA"),1,0)</f>
        <v>1</v>
      </c>
      <c r="I4762" s="99"/>
      <c r="J4762" s="100"/>
      <c r="K4762" s="100"/>
      <c r="L4762" s="101"/>
      <c r="M4762" s="102"/>
      <c r="N4762" s="101"/>
      <c r="O4762" s="99"/>
      <c r="P4762" s="103"/>
      <c r="Q4762" s="104"/>
      <c r="R4762" s="50"/>
      <c r="S4762" s="105"/>
      <c r="T4762" s="106"/>
      <c r="U4762" s="107"/>
      <c r="V4762" s="108"/>
      <c r="W4762" s="107"/>
      <c r="X4762" s="107"/>
      <c r="AA4762" s="107"/>
      <c r="AB4762" s="110"/>
      <c r="AC4762" s="110"/>
      <c r="AE4762" s="105"/>
      <c r="AF4762" s="105"/>
      <c r="AR4762" s="112"/>
    </row>
    <row r="4763" spans="2:44" x14ac:dyDescent="0.25">
      <c r="B4763" s="1" t="str">
        <f>IF(I4763="","",
(IF(N4763=FİLTRE!$H$6,2,0)+IF(FİLTRE!$H$6="TOPLAM",2,0))
)</f>
        <v/>
      </c>
      <c r="C4763">
        <f>IF(FİLTRE!$M$5="",9,(IF(U4763&gt;=FİLTRE!$M$5,1,0)))</f>
        <v>1</v>
      </c>
      <c r="D4763" s="1">
        <f>IF(FİLTRE!$M$6="",9,(IF('SKT LİSTESİ'!P4763&lt;=FİLTRE!$M$6,1,0)))</f>
        <v>1</v>
      </c>
      <c r="E4763" s="25" t="str">
        <f>IF(I4763="","",(COUNTIFS($L$4:L4763,L4763)))</f>
        <v/>
      </c>
      <c r="F4763" s="13">
        <f>IF(OR(B4763&lt;&gt;2,C4763&lt;&gt;1,D4763&lt;&gt;1,H4763&lt;&gt;1),0,
COUNTIFS($B$4:B4763,2,$C$4:C4763,1,$D$4:D4763,1,$H$4:H4763,1))</f>
        <v>0</v>
      </c>
      <c r="G4763" s="26" t="str">
        <f>IF(I4763="","",(COUNTIF($E$4:E4763,E4763)))</f>
        <v/>
      </c>
      <c r="H4763" s="1">
        <f>IF(AND(J4763="SAYIM",FİLTRE!$H$5="RAFTA",U4763&lt;&gt;0),1,0)+
IF(AND(J4763="İADE DEPO",FİLTRE!$H$5="İADE DEPO"),1,0)+
IF(FİLTRE!$H$5="TÜMÜ",1,0)+
IF(AND(J4763="FİRMA İADE",FİLTRE!$H$5="FİRMA İADE"),1,0)+
IF(AND(J4763="İMHA",FİLTRE!$H$5="İMHA"),1,0)</f>
        <v>1</v>
      </c>
      <c r="I4763" s="99"/>
      <c r="J4763" s="100"/>
      <c r="K4763" s="100"/>
      <c r="L4763" s="101"/>
      <c r="M4763" s="102"/>
      <c r="N4763" s="101"/>
      <c r="O4763" s="99"/>
      <c r="P4763" s="103"/>
      <c r="Q4763" s="104"/>
      <c r="R4763" s="50"/>
      <c r="S4763" s="105"/>
      <c r="T4763" s="106"/>
      <c r="U4763" s="107"/>
      <c r="V4763" s="108"/>
      <c r="W4763" s="107"/>
      <c r="X4763" s="107"/>
      <c r="AA4763" s="107"/>
      <c r="AB4763" s="110"/>
      <c r="AC4763" s="110"/>
      <c r="AE4763" s="105"/>
      <c r="AF4763" s="105"/>
      <c r="AR4763" s="112"/>
    </row>
    <row r="4764" spans="2:44" x14ac:dyDescent="0.25">
      <c r="B4764" s="1" t="str">
        <f>IF(I4764="","",
(IF(N4764=FİLTRE!$H$6,2,0)+IF(FİLTRE!$H$6="TOPLAM",2,0))
)</f>
        <v/>
      </c>
      <c r="C4764">
        <f>IF(FİLTRE!$M$5="",9,(IF(U4764&gt;=FİLTRE!$M$5,1,0)))</f>
        <v>1</v>
      </c>
      <c r="D4764" s="1">
        <f>IF(FİLTRE!$M$6="",9,(IF('SKT LİSTESİ'!P4764&lt;=FİLTRE!$M$6,1,0)))</f>
        <v>1</v>
      </c>
      <c r="E4764" s="25" t="str">
        <f>IF(I4764="","",(COUNTIFS($L$4:L4764,L4764)))</f>
        <v/>
      </c>
      <c r="F4764" s="13">
        <f>IF(OR(B4764&lt;&gt;2,C4764&lt;&gt;1,D4764&lt;&gt;1,H4764&lt;&gt;1),0,
COUNTIFS($B$4:B4764,2,$C$4:C4764,1,$D$4:D4764,1,$H$4:H4764,1))</f>
        <v>0</v>
      </c>
      <c r="G4764" s="26" t="str">
        <f>IF(I4764="","",(COUNTIF($E$4:E4764,E4764)))</f>
        <v/>
      </c>
      <c r="H4764" s="1">
        <f>IF(AND(J4764="SAYIM",FİLTRE!$H$5="RAFTA",U4764&lt;&gt;0),1,0)+
IF(AND(J4764="İADE DEPO",FİLTRE!$H$5="İADE DEPO"),1,0)+
IF(FİLTRE!$H$5="TÜMÜ",1,0)+
IF(AND(J4764="FİRMA İADE",FİLTRE!$H$5="FİRMA İADE"),1,0)+
IF(AND(J4764="İMHA",FİLTRE!$H$5="İMHA"),1,0)</f>
        <v>1</v>
      </c>
      <c r="I4764" s="99"/>
      <c r="J4764" s="100"/>
      <c r="K4764" s="100"/>
      <c r="L4764" s="101"/>
      <c r="M4764" s="102"/>
      <c r="N4764" s="101"/>
      <c r="O4764" s="99"/>
      <c r="P4764" s="103"/>
      <c r="Q4764" s="104"/>
      <c r="R4764" s="50"/>
      <c r="S4764" s="105"/>
      <c r="T4764" s="106"/>
      <c r="U4764" s="107"/>
      <c r="V4764" s="108"/>
      <c r="W4764" s="107"/>
      <c r="X4764" s="107"/>
      <c r="AA4764" s="107"/>
      <c r="AB4764" s="110"/>
      <c r="AC4764" s="110"/>
      <c r="AE4764" s="105"/>
      <c r="AF4764" s="105"/>
      <c r="AR4764" s="112"/>
    </row>
    <row r="4765" spans="2:44" x14ac:dyDescent="0.25">
      <c r="B4765" s="1" t="str">
        <f>IF(I4765="","",
(IF(N4765=FİLTRE!$H$6,2,0)+IF(FİLTRE!$H$6="TOPLAM",2,0))
)</f>
        <v/>
      </c>
      <c r="C4765">
        <f>IF(FİLTRE!$M$5="",9,(IF(U4765&gt;=FİLTRE!$M$5,1,0)))</f>
        <v>1</v>
      </c>
      <c r="D4765" s="1">
        <f>IF(FİLTRE!$M$6="",9,(IF('SKT LİSTESİ'!P4765&lt;=FİLTRE!$M$6,1,0)))</f>
        <v>1</v>
      </c>
      <c r="E4765" s="25" t="str">
        <f>IF(I4765="","",(COUNTIFS($L$4:L4765,L4765)))</f>
        <v/>
      </c>
      <c r="F4765" s="13">
        <f>IF(OR(B4765&lt;&gt;2,C4765&lt;&gt;1,D4765&lt;&gt;1,H4765&lt;&gt;1),0,
COUNTIFS($B$4:B4765,2,$C$4:C4765,1,$D$4:D4765,1,$H$4:H4765,1))</f>
        <v>0</v>
      </c>
      <c r="G4765" s="26" t="str">
        <f>IF(I4765="","",(COUNTIF($E$4:E4765,E4765)))</f>
        <v/>
      </c>
      <c r="H4765" s="1">
        <f>IF(AND(J4765="SAYIM",FİLTRE!$H$5="RAFTA",U4765&lt;&gt;0),1,0)+
IF(AND(J4765="İADE DEPO",FİLTRE!$H$5="İADE DEPO"),1,0)+
IF(FİLTRE!$H$5="TÜMÜ",1,0)+
IF(AND(J4765="FİRMA İADE",FİLTRE!$H$5="FİRMA İADE"),1,0)+
IF(AND(J4765="İMHA",FİLTRE!$H$5="İMHA"),1,0)</f>
        <v>1</v>
      </c>
      <c r="I4765" s="99"/>
      <c r="J4765" s="100"/>
      <c r="K4765" s="100"/>
      <c r="L4765" s="101"/>
      <c r="M4765" s="102"/>
      <c r="N4765" s="101"/>
      <c r="O4765" s="99"/>
      <c r="P4765" s="103"/>
      <c r="Q4765" s="104"/>
      <c r="R4765" s="50"/>
      <c r="S4765" s="105"/>
      <c r="T4765" s="106"/>
      <c r="U4765" s="107"/>
      <c r="V4765" s="108"/>
      <c r="W4765" s="107"/>
      <c r="X4765" s="107"/>
      <c r="AA4765" s="107"/>
      <c r="AB4765" s="110"/>
      <c r="AC4765" s="110"/>
      <c r="AE4765" s="105"/>
      <c r="AF4765" s="105"/>
      <c r="AR4765" s="112"/>
    </row>
    <row r="4766" spans="2:44" x14ac:dyDescent="0.25">
      <c r="B4766" s="1" t="str">
        <f>IF(I4766="","",
(IF(N4766=FİLTRE!$H$6,2,0)+IF(FİLTRE!$H$6="TOPLAM",2,0))
)</f>
        <v/>
      </c>
      <c r="C4766">
        <f>IF(FİLTRE!$M$5="",9,(IF(U4766&gt;=FİLTRE!$M$5,1,0)))</f>
        <v>1</v>
      </c>
      <c r="D4766" s="1">
        <f>IF(FİLTRE!$M$6="",9,(IF('SKT LİSTESİ'!P4766&lt;=FİLTRE!$M$6,1,0)))</f>
        <v>1</v>
      </c>
      <c r="E4766" s="25" t="str">
        <f>IF(I4766="","",(COUNTIFS($L$4:L4766,L4766)))</f>
        <v/>
      </c>
      <c r="F4766" s="13">
        <f>IF(OR(B4766&lt;&gt;2,C4766&lt;&gt;1,D4766&lt;&gt;1,H4766&lt;&gt;1),0,
COUNTIFS($B$4:B4766,2,$C$4:C4766,1,$D$4:D4766,1,$H$4:H4766,1))</f>
        <v>0</v>
      </c>
      <c r="G4766" s="26" t="str">
        <f>IF(I4766="","",(COUNTIF($E$4:E4766,E4766)))</f>
        <v/>
      </c>
      <c r="H4766" s="1">
        <f>IF(AND(J4766="SAYIM",FİLTRE!$H$5="RAFTA",U4766&lt;&gt;0),1,0)+
IF(AND(J4766="İADE DEPO",FİLTRE!$H$5="İADE DEPO"),1,0)+
IF(FİLTRE!$H$5="TÜMÜ",1,0)+
IF(AND(J4766="FİRMA İADE",FİLTRE!$H$5="FİRMA İADE"),1,0)+
IF(AND(J4766="İMHA",FİLTRE!$H$5="İMHA"),1,0)</f>
        <v>1</v>
      </c>
      <c r="I4766" s="99"/>
      <c r="J4766" s="100"/>
      <c r="K4766" s="100"/>
      <c r="L4766" s="101"/>
      <c r="M4766" s="102"/>
      <c r="N4766" s="101"/>
      <c r="O4766" s="99"/>
      <c r="P4766" s="103"/>
      <c r="Q4766" s="104"/>
      <c r="R4766" s="50"/>
      <c r="S4766" s="105"/>
      <c r="T4766" s="106"/>
      <c r="U4766" s="107"/>
      <c r="V4766" s="108"/>
      <c r="W4766" s="107"/>
      <c r="X4766" s="107"/>
      <c r="AA4766" s="107"/>
      <c r="AB4766" s="110"/>
      <c r="AC4766" s="110"/>
      <c r="AE4766" s="105"/>
      <c r="AF4766" s="105"/>
      <c r="AR4766" s="112"/>
    </row>
    <row r="4767" spans="2:44" x14ac:dyDescent="0.25">
      <c r="B4767" s="1" t="str">
        <f>IF(I4767="","",
(IF(N4767=FİLTRE!$H$6,2,0)+IF(FİLTRE!$H$6="TOPLAM",2,0))
)</f>
        <v/>
      </c>
      <c r="C4767">
        <f>IF(FİLTRE!$M$5="",9,(IF(U4767&gt;=FİLTRE!$M$5,1,0)))</f>
        <v>1</v>
      </c>
      <c r="D4767" s="1">
        <f>IF(FİLTRE!$M$6="",9,(IF('SKT LİSTESİ'!P4767&lt;=FİLTRE!$M$6,1,0)))</f>
        <v>1</v>
      </c>
      <c r="E4767" s="25" t="str">
        <f>IF(I4767="","",(COUNTIFS($L$4:L4767,L4767)))</f>
        <v/>
      </c>
      <c r="F4767" s="13">
        <f>IF(OR(B4767&lt;&gt;2,C4767&lt;&gt;1,D4767&lt;&gt;1,H4767&lt;&gt;1),0,
COUNTIFS($B$4:B4767,2,$C$4:C4767,1,$D$4:D4767,1,$H$4:H4767,1))</f>
        <v>0</v>
      </c>
      <c r="G4767" s="26" t="str">
        <f>IF(I4767="","",(COUNTIF($E$4:E4767,E4767)))</f>
        <v/>
      </c>
      <c r="H4767" s="1">
        <f>IF(AND(J4767="SAYIM",FİLTRE!$H$5="RAFTA",U4767&lt;&gt;0),1,0)+
IF(AND(J4767="İADE DEPO",FİLTRE!$H$5="İADE DEPO"),1,0)+
IF(FİLTRE!$H$5="TÜMÜ",1,0)+
IF(AND(J4767="FİRMA İADE",FİLTRE!$H$5="FİRMA İADE"),1,0)+
IF(AND(J4767="İMHA",FİLTRE!$H$5="İMHA"),1,0)</f>
        <v>1</v>
      </c>
      <c r="I4767" s="99"/>
      <c r="J4767" s="100"/>
      <c r="K4767" s="100"/>
      <c r="L4767" s="101"/>
      <c r="M4767" s="102"/>
      <c r="N4767" s="101"/>
      <c r="O4767" s="99"/>
      <c r="P4767" s="103"/>
      <c r="Q4767" s="104"/>
      <c r="R4767" s="50"/>
      <c r="S4767" s="105"/>
      <c r="T4767" s="106"/>
      <c r="U4767" s="107"/>
      <c r="V4767" s="108"/>
      <c r="W4767" s="107"/>
      <c r="X4767" s="107"/>
      <c r="AA4767" s="107"/>
      <c r="AB4767" s="110"/>
      <c r="AC4767" s="110"/>
      <c r="AE4767" s="105"/>
      <c r="AF4767" s="105"/>
      <c r="AR4767" s="112"/>
    </row>
    <row r="4768" spans="2:44" x14ac:dyDescent="0.25">
      <c r="B4768" s="1" t="str">
        <f>IF(I4768="","",
(IF(N4768=FİLTRE!$H$6,2,0)+IF(FİLTRE!$H$6="TOPLAM",2,0))
)</f>
        <v/>
      </c>
      <c r="C4768">
        <f>IF(FİLTRE!$M$5="",9,(IF(U4768&gt;=FİLTRE!$M$5,1,0)))</f>
        <v>1</v>
      </c>
      <c r="D4768" s="1">
        <f>IF(FİLTRE!$M$6="",9,(IF('SKT LİSTESİ'!P4768&lt;=FİLTRE!$M$6,1,0)))</f>
        <v>1</v>
      </c>
      <c r="E4768" s="25" t="str">
        <f>IF(I4768="","",(COUNTIFS($L$4:L4768,L4768)))</f>
        <v/>
      </c>
      <c r="F4768" s="13">
        <f>IF(OR(B4768&lt;&gt;2,C4768&lt;&gt;1,D4768&lt;&gt;1,H4768&lt;&gt;1),0,
COUNTIFS($B$4:B4768,2,$C$4:C4768,1,$D$4:D4768,1,$H$4:H4768,1))</f>
        <v>0</v>
      </c>
      <c r="G4768" s="26" t="str">
        <f>IF(I4768="","",(COUNTIF($E$4:E4768,E4768)))</f>
        <v/>
      </c>
      <c r="H4768" s="1">
        <f>IF(AND(J4768="SAYIM",FİLTRE!$H$5="RAFTA",U4768&lt;&gt;0),1,0)+
IF(AND(J4768="İADE DEPO",FİLTRE!$H$5="İADE DEPO"),1,0)+
IF(FİLTRE!$H$5="TÜMÜ",1,0)+
IF(AND(J4768="FİRMA İADE",FİLTRE!$H$5="FİRMA İADE"),1,0)+
IF(AND(J4768="İMHA",FİLTRE!$H$5="İMHA"),1,0)</f>
        <v>1</v>
      </c>
      <c r="I4768" s="99"/>
      <c r="J4768" s="100"/>
      <c r="K4768" s="100"/>
      <c r="L4768" s="101"/>
      <c r="M4768" s="102"/>
      <c r="N4768" s="101"/>
      <c r="O4768" s="99"/>
      <c r="P4768" s="103"/>
      <c r="Q4768" s="104"/>
      <c r="R4768" s="50"/>
      <c r="S4768" s="105"/>
      <c r="T4768" s="106"/>
      <c r="U4768" s="107"/>
      <c r="V4768" s="108"/>
      <c r="W4768" s="107"/>
      <c r="X4768" s="107"/>
      <c r="AA4768" s="107"/>
      <c r="AB4768" s="110"/>
      <c r="AC4768" s="110"/>
      <c r="AE4768" s="105"/>
      <c r="AF4768" s="105"/>
      <c r="AR4768" s="112"/>
    </row>
    <row r="4769" spans="2:44" x14ac:dyDescent="0.25">
      <c r="B4769" s="1" t="str">
        <f>IF(I4769="","",
(IF(N4769=FİLTRE!$H$6,2,0)+IF(FİLTRE!$H$6="TOPLAM",2,0))
)</f>
        <v/>
      </c>
      <c r="C4769">
        <f>IF(FİLTRE!$M$5="",9,(IF(U4769&gt;=FİLTRE!$M$5,1,0)))</f>
        <v>1</v>
      </c>
      <c r="D4769" s="1">
        <f>IF(FİLTRE!$M$6="",9,(IF('SKT LİSTESİ'!P4769&lt;=FİLTRE!$M$6,1,0)))</f>
        <v>1</v>
      </c>
      <c r="E4769" s="25" t="str">
        <f>IF(I4769="","",(COUNTIFS($L$4:L4769,L4769)))</f>
        <v/>
      </c>
      <c r="F4769" s="13">
        <f>IF(OR(B4769&lt;&gt;2,C4769&lt;&gt;1,D4769&lt;&gt;1,H4769&lt;&gt;1),0,
COUNTIFS($B$4:B4769,2,$C$4:C4769,1,$D$4:D4769,1,$H$4:H4769,1))</f>
        <v>0</v>
      </c>
      <c r="G4769" s="26" t="str">
        <f>IF(I4769="","",(COUNTIF($E$4:E4769,E4769)))</f>
        <v/>
      </c>
      <c r="H4769" s="1">
        <f>IF(AND(J4769="SAYIM",FİLTRE!$H$5="RAFTA",U4769&lt;&gt;0),1,0)+
IF(AND(J4769="İADE DEPO",FİLTRE!$H$5="İADE DEPO"),1,0)+
IF(FİLTRE!$H$5="TÜMÜ",1,0)+
IF(AND(J4769="FİRMA İADE",FİLTRE!$H$5="FİRMA İADE"),1,0)+
IF(AND(J4769="İMHA",FİLTRE!$H$5="İMHA"),1,0)</f>
        <v>1</v>
      </c>
      <c r="I4769" s="99"/>
      <c r="J4769" s="100"/>
      <c r="K4769" s="100"/>
      <c r="L4769" s="101"/>
      <c r="M4769" s="102"/>
      <c r="N4769" s="101"/>
      <c r="O4769" s="99"/>
      <c r="P4769" s="103"/>
      <c r="Q4769" s="104"/>
      <c r="R4769" s="50"/>
      <c r="S4769" s="105"/>
      <c r="T4769" s="106"/>
      <c r="U4769" s="107"/>
      <c r="V4769" s="108"/>
      <c r="W4769" s="107"/>
      <c r="X4769" s="107"/>
      <c r="AA4769" s="107"/>
      <c r="AB4769" s="110"/>
      <c r="AC4769" s="110"/>
      <c r="AE4769" s="105"/>
      <c r="AF4769" s="105"/>
      <c r="AR4769" s="112"/>
    </row>
    <row r="4770" spans="2:44" x14ac:dyDescent="0.25">
      <c r="B4770" s="1" t="str">
        <f>IF(I4770="","",
(IF(N4770=FİLTRE!$H$6,2,0)+IF(FİLTRE!$H$6="TOPLAM",2,0))
)</f>
        <v/>
      </c>
      <c r="C4770">
        <f>IF(FİLTRE!$M$5="",9,(IF(U4770&gt;=FİLTRE!$M$5,1,0)))</f>
        <v>1</v>
      </c>
      <c r="D4770" s="1">
        <f>IF(FİLTRE!$M$6="",9,(IF('SKT LİSTESİ'!P4770&lt;=FİLTRE!$M$6,1,0)))</f>
        <v>1</v>
      </c>
      <c r="E4770" s="25" t="str">
        <f>IF(I4770="","",(COUNTIFS($L$4:L4770,L4770)))</f>
        <v/>
      </c>
      <c r="F4770" s="13">
        <f>IF(OR(B4770&lt;&gt;2,C4770&lt;&gt;1,D4770&lt;&gt;1,H4770&lt;&gt;1),0,
COUNTIFS($B$4:B4770,2,$C$4:C4770,1,$D$4:D4770,1,$H$4:H4770,1))</f>
        <v>0</v>
      </c>
      <c r="G4770" s="26" t="str">
        <f>IF(I4770="","",(COUNTIF($E$4:E4770,E4770)))</f>
        <v/>
      </c>
      <c r="H4770" s="1">
        <f>IF(AND(J4770="SAYIM",FİLTRE!$H$5="RAFTA",U4770&lt;&gt;0),1,0)+
IF(AND(J4770="İADE DEPO",FİLTRE!$H$5="İADE DEPO"),1,0)+
IF(FİLTRE!$H$5="TÜMÜ",1,0)+
IF(AND(J4770="FİRMA İADE",FİLTRE!$H$5="FİRMA İADE"),1,0)+
IF(AND(J4770="İMHA",FİLTRE!$H$5="İMHA"),1,0)</f>
        <v>1</v>
      </c>
      <c r="I4770" s="99"/>
      <c r="J4770" s="100"/>
      <c r="K4770" s="100"/>
      <c r="L4770" s="101"/>
      <c r="M4770" s="102"/>
      <c r="N4770" s="101"/>
      <c r="O4770" s="99"/>
      <c r="P4770" s="103"/>
      <c r="Q4770" s="104"/>
      <c r="R4770" s="50"/>
      <c r="S4770" s="105"/>
      <c r="T4770" s="106"/>
      <c r="U4770" s="107"/>
      <c r="V4770" s="108"/>
      <c r="W4770" s="107"/>
      <c r="X4770" s="107"/>
      <c r="AA4770" s="107"/>
      <c r="AB4770" s="110"/>
      <c r="AC4770" s="110"/>
      <c r="AE4770" s="105"/>
      <c r="AF4770" s="105"/>
      <c r="AR4770" s="112"/>
    </row>
    <row r="4771" spans="2:44" x14ac:dyDescent="0.25">
      <c r="B4771" s="1" t="str">
        <f>IF(I4771="","",
(IF(N4771=FİLTRE!$H$6,2,0)+IF(FİLTRE!$H$6="TOPLAM",2,0))
)</f>
        <v/>
      </c>
      <c r="C4771">
        <f>IF(FİLTRE!$M$5="",9,(IF(U4771&gt;=FİLTRE!$M$5,1,0)))</f>
        <v>1</v>
      </c>
      <c r="D4771" s="1">
        <f>IF(FİLTRE!$M$6="",9,(IF('SKT LİSTESİ'!P4771&lt;=FİLTRE!$M$6,1,0)))</f>
        <v>1</v>
      </c>
      <c r="E4771" s="25" t="str">
        <f>IF(I4771="","",(COUNTIFS($L$4:L4771,L4771)))</f>
        <v/>
      </c>
      <c r="F4771" s="13">
        <f>IF(OR(B4771&lt;&gt;2,C4771&lt;&gt;1,D4771&lt;&gt;1,H4771&lt;&gt;1),0,
COUNTIFS($B$4:B4771,2,$C$4:C4771,1,$D$4:D4771,1,$H$4:H4771,1))</f>
        <v>0</v>
      </c>
      <c r="G4771" s="26" t="str">
        <f>IF(I4771="","",(COUNTIF($E$4:E4771,E4771)))</f>
        <v/>
      </c>
      <c r="H4771" s="1">
        <f>IF(AND(J4771="SAYIM",FİLTRE!$H$5="RAFTA",U4771&lt;&gt;0),1,0)+
IF(AND(J4771="İADE DEPO",FİLTRE!$H$5="İADE DEPO"),1,0)+
IF(FİLTRE!$H$5="TÜMÜ",1,0)+
IF(AND(J4771="FİRMA İADE",FİLTRE!$H$5="FİRMA İADE"),1,0)+
IF(AND(J4771="İMHA",FİLTRE!$H$5="İMHA"),1,0)</f>
        <v>1</v>
      </c>
      <c r="I4771" s="99"/>
      <c r="J4771" s="100"/>
      <c r="K4771" s="100"/>
      <c r="L4771" s="101"/>
      <c r="M4771" s="102"/>
      <c r="N4771" s="101"/>
      <c r="O4771" s="99"/>
      <c r="P4771" s="103"/>
      <c r="Q4771" s="104"/>
      <c r="R4771" s="50"/>
      <c r="S4771" s="105"/>
      <c r="T4771" s="106"/>
      <c r="U4771" s="107"/>
      <c r="V4771" s="108"/>
      <c r="W4771" s="107"/>
      <c r="X4771" s="107"/>
      <c r="AA4771" s="107"/>
      <c r="AB4771" s="110"/>
      <c r="AC4771" s="110"/>
      <c r="AE4771" s="105"/>
      <c r="AF4771" s="105"/>
      <c r="AR4771" s="112"/>
    </row>
    <row r="4772" spans="2:44" x14ac:dyDescent="0.25">
      <c r="B4772" s="1" t="str">
        <f>IF(I4772="","",
(IF(N4772=FİLTRE!$H$6,2,0)+IF(FİLTRE!$H$6="TOPLAM",2,0))
)</f>
        <v/>
      </c>
      <c r="C4772">
        <f>IF(FİLTRE!$M$5="",9,(IF(U4772&gt;=FİLTRE!$M$5,1,0)))</f>
        <v>1</v>
      </c>
      <c r="D4772" s="1">
        <f>IF(FİLTRE!$M$6="",9,(IF('SKT LİSTESİ'!P4772&lt;=FİLTRE!$M$6,1,0)))</f>
        <v>1</v>
      </c>
      <c r="E4772" s="25" t="str">
        <f>IF(I4772="","",(COUNTIFS($L$4:L4772,L4772)))</f>
        <v/>
      </c>
      <c r="F4772" s="13">
        <f>IF(OR(B4772&lt;&gt;2,C4772&lt;&gt;1,D4772&lt;&gt;1,H4772&lt;&gt;1),0,
COUNTIFS($B$4:B4772,2,$C$4:C4772,1,$D$4:D4772,1,$H$4:H4772,1))</f>
        <v>0</v>
      </c>
      <c r="G4772" s="26" t="str">
        <f>IF(I4772="","",(COUNTIF($E$4:E4772,E4772)))</f>
        <v/>
      </c>
      <c r="H4772" s="1">
        <f>IF(AND(J4772="SAYIM",FİLTRE!$H$5="RAFTA",U4772&lt;&gt;0),1,0)+
IF(AND(J4772="İADE DEPO",FİLTRE!$H$5="İADE DEPO"),1,0)+
IF(FİLTRE!$H$5="TÜMÜ",1,0)+
IF(AND(J4772="FİRMA İADE",FİLTRE!$H$5="FİRMA İADE"),1,0)+
IF(AND(J4772="İMHA",FİLTRE!$H$5="İMHA"),1,0)</f>
        <v>1</v>
      </c>
      <c r="I4772" s="99"/>
      <c r="J4772" s="100"/>
      <c r="K4772" s="100"/>
      <c r="L4772" s="101"/>
      <c r="M4772" s="102"/>
      <c r="N4772" s="101"/>
      <c r="O4772" s="99"/>
      <c r="P4772" s="103"/>
      <c r="Q4772" s="104"/>
      <c r="R4772" s="50"/>
      <c r="S4772" s="105"/>
      <c r="T4772" s="106"/>
      <c r="U4772" s="107"/>
      <c r="V4772" s="108"/>
      <c r="W4772" s="107"/>
      <c r="X4772" s="107"/>
      <c r="AA4772" s="107"/>
      <c r="AB4772" s="110"/>
      <c r="AC4772" s="110"/>
      <c r="AE4772" s="105"/>
      <c r="AF4772" s="105"/>
      <c r="AR4772" s="112"/>
    </row>
    <row r="4773" spans="2:44" x14ac:dyDescent="0.25">
      <c r="B4773" s="1" t="str">
        <f>IF(I4773="","",
(IF(N4773=FİLTRE!$H$6,2,0)+IF(FİLTRE!$H$6="TOPLAM",2,0))
)</f>
        <v/>
      </c>
      <c r="C4773">
        <f>IF(FİLTRE!$M$5="",9,(IF(U4773&gt;=FİLTRE!$M$5,1,0)))</f>
        <v>1</v>
      </c>
      <c r="D4773" s="1">
        <f>IF(FİLTRE!$M$6="",9,(IF('SKT LİSTESİ'!P4773&lt;=FİLTRE!$M$6,1,0)))</f>
        <v>1</v>
      </c>
      <c r="E4773" s="25" t="str">
        <f>IF(I4773="","",(COUNTIFS($L$4:L4773,L4773)))</f>
        <v/>
      </c>
      <c r="F4773" s="13">
        <f>IF(OR(B4773&lt;&gt;2,C4773&lt;&gt;1,D4773&lt;&gt;1,H4773&lt;&gt;1),0,
COUNTIFS($B$4:B4773,2,$C$4:C4773,1,$D$4:D4773,1,$H$4:H4773,1))</f>
        <v>0</v>
      </c>
      <c r="G4773" s="26" t="str">
        <f>IF(I4773="","",(COUNTIF($E$4:E4773,E4773)))</f>
        <v/>
      </c>
      <c r="H4773" s="1">
        <f>IF(AND(J4773="SAYIM",FİLTRE!$H$5="RAFTA",U4773&lt;&gt;0),1,0)+
IF(AND(J4773="İADE DEPO",FİLTRE!$H$5="İADE DEPO"),1,0)+
IF(FİLTRE!$H$5="TÜMÜ",1,0)+
IF(AND(J4773="FİRMA İADE",FİLTRE!$H$5="FİRMA İADE"),1,0)+
IF(AND(J4773="İMHA",FİLTRE!$H$5="İMHA"),1,0)</f>
        <v>1</v>
      </c>
      <c r="I4773" s="99"/>
      <c r="J4773" s="100"/>
      <c r="K4773" s="100"/>
      <c r="L4773" s="101"/>
      <c r="M4773" s="102"/>
      <c r="N4773" s="101"/>
      <c r="O4773" s="99"/>
      <c r="P4773" s="103"/>
      <c r="Q4773" s="104"/>
      <c r="R4773" s="50"/>
      <c r="S4773" s="105"/>
      <c r="T4773" s="106"/>
      <c r="U4773" s="107"/>
      <c r="V4773" s="108"/>
      <c r="W4773" s="107"/>
      <c r="X4773" s="107"/>
      <c r="AA4773" s="107"/>
      <c r="AB4773" s="110"/>
      <c r="AC4773" s="110"/>
      <c r="AE4773" s="105"/>
      <c r="AF4773" s="105"/>
      <c r="AR4773" s="112"/>
    </row>
    <row r="4774" spans="2:44" x14ac:dyDescent="0.25">
      <c r="B4774" s="1" t="str">
        <f>IF(I4774="","",
(IF(N4774=FİLTRE!$H$6,2,0)+IF(FİLTRE!$H$6="TOPLAM",2,0))
)</f>
        <v/>
      </c>
      <c r="C4774">
        <f>IF(FİLTRE!$M$5="",9,(IF(U4774&gt;=FİLTRE!$M$5,1,0)))</f>
        <v>1</v>
      </c>
      <c r="D4774" s="1">
        <f>IF(FİLTRE!$M$6="",9,(IF('SKT LİSTESİ'!P4774&lt;=FİLTRE!$M$6,1,0)))</f>
        <v>1</v>
      </c>
      <c r="E4774" s="25" t="str">
        <f>IF(I4774="","",(COUNTIFS($L$4:L4774,L4774)))</f>
        <v/>
      </c>
      <c r="F4774" s="13">
        <f>IF(OR(B4774&lt;&gt;2,C4774&lt;&gt;1,D4774&lt;&gt;1,H4774&lt;&gt;1),0,
COUNTIFS($B$4:B4774,2,$C$4:C4774,1,$D$4:D4774,1,$H$4:H4774,1))</f>
        <v>0</v>
      </c>
      <c r="G4774" s="26" t="str">
        <f>IF(I4774="","",(COUNTIF($E$4:E4774,E4774)))</f>
        <v/>
      </c>
      <c r="H4774" s="1">
        <f>IF(AND(J4774="SAYIM",FİLTRE!$H$5="RAFTA",U4774&lt;&gt;0),1,0)+
IF(AND(J4774="İADE DEPO",FİLTRE!$H$5="İADE DEPO"),1,0)+
IF(FİLTRE!$H$5="TÜMÜ",1,0)+
IF(AND(J4774="FİRMA İADE",FİLTRE!$H$5="FİRMA İADE"),1,0)+
IF(AND(J4774="İMHA",FİLTRE!$H$5="İMHA"),1,0)</f>
        <v>1</v>
      </c>
      <c r="I4774" s="99"/>
      <c r="J4774" s="100"/>
      <c r="K4774" s="100"/>
      <c r="L4774" s="101"/>
      <c r="M4774" s="102"/>
      <c r="N4774" s="101"/>
      <c r="O4774" s="99"/>
      <c r="P4774" s="103"/>
      <c r="Q4774" s="104"/>
      <c r="R4774" s="50"/>
      <c r="S4774" s="105"/>
      <c r="T4774" s="106"/>
      <c r="U4774" s="107"/>
      <c r="V4774" s="108"/>
      <c r="W4774" s="107"/>
      <c r="X4774" s="107"/>
      <c r="AA4774" s="107"/>
      <c r="AB4774" s="110"/>
      <c r="AC4774" s="110"/>
      <c r="AE4774" s="105"/>
      <c r="AF4774" s="105"/>
      <c r="AR4774" s="112"/>
    </row>
    <row r="4775" spans="2:44" x14ac:dyDescent="0.25">
      <c r="B4775" s="1" t="str">
        <f>IF(I4775="","",
(IF(N4775=FİLTRE!$H$6,2,0)+IF(FİLTRE!$H$6="TOPLAM",2,0))
)</f>
        <v/>
      </c>
      <c r="C4775">
        <f>IF(FİLTRE!$M$5="",9,(IF(U4775&gt;=FİLTRE!$M$5,1,0)))</f>
        <v>1</v>
      </c>
      <c r="D4775" s="1">
        <f>IF(FİLTRE!$M$6="",9,(IF('SKT LİSTESİ'!P4775&lt;=FİLTRE!$M$6,1,0)))</f>
        <v>1</v>
      </c>
      <c r="E4775" s="25" t="str">
        <f>IF(I4775="","",(COUNTIFS($L$4:L4775,L4775)))</f>
        <v/>
      </c>
      <c r="F4775" s="13">
        <f>IF(OR(B4775&lt;&gt;2,C4775&lt;&gt;1,D4775&lt;&gt;1,H4775&lt;&gt;1),0,
COUNTIFS($B$4:B4775,2,$C$4:C4775,1,$D$4:D4775,1,$H$4:H4775,1))</f>
        <v>0</v>
      </c>
      <c r="G4775" s="26" t="str">
        <f>IF(I4775="","",(COUNTIF($E$4:E4775,E4775)))</f>
        <v/>
      </c>
      <c r="H4775" s="1">
        <f>IF(AND(J4775="SAYIM",FİLTRE!$H$5="RAFTA",U4775&lt;&gt;0),1,0)+
IF(AND(J4775="İADE DEPO",FİLTRE!$H$5="İADE DEPO"),1,0)+
IF(FİLTRE!$H$5="TÜMÜ",1,0)+
IF(AND(J4775="FİRMA İADE",FİLTRE!$H$5="FİRMA İADE"),1,0)+
IF(AND(J4775="İMHA",FİLTRE!$H$5="İMHA"),1,0)</f>
        <v>1</v>
      </c>
      <c r="I4775" s="99"/>
      <c r="J4775" s="100"/>
      <c r="K4775" s="100"/>
      <c r="L4775" s="101"/>
      <c r="M4775" s="102"/>
      <c r="N4775" s="101"/>
      <c r="O4775" s="99"/>
      <c r="P4775" s="103"/>
      <c r="Q4775" s="104"/>
      <c r="R4775" s="50"/>
      <c r="S4775" s="105"/>
      <c r="T4775" s="106"/>
      <c r="U4775" s="107"/>
      <c r="V4775" s="108"/>
      <c r="W4775" s="107"/>
      <c r="X4775" s="107"/>
      <c r="AA4775" s="107"/>
      <c r="AB4775" s="110"/>
      <c r="AC4775" s="110"/>
      <c r="AE4775" s="105"/>
      <c r="AF4775" s="105"/>
      <c r="AR4775" s="112"/>
    </row>
    <row r="4776" spans="2:44" x14ac:dyDescent="0.25">
      <c r="B4776" s="1" t="str">
        <f>IF(I4776="","",
(IF(N4776=FİLTRE!$H$6,2,0)+IF(FİLTRE!$H$6="TOPLAM",2,0))
)</f>
        <v/>
      </c>
      <c r="C4776">
        <f>IF(FİLTRE!$M$5="",9,(IF(U4776&gt;=FİLTRE!$M$5,1,0)))</f>
        <v>1</v>
      </c>
      <c r="D4776" s="1">
        <f>IF(FİLTRE!$M$6="",9,(IF('SKT LİSTESİ'!P4776&lt;=FİLTRE!$M$6,1,0)))</f>
        <v>1</v>
      </c>
      <c r="E4776" s="25" t="str">
        <f>IF(I4776="","",(COUNTIFS($L$4:L4776,L4776)))</f>
        <v/>
      </c>
      <c r="F4776" s="13">
        <f>IF(OR(B4776&lt;&gt;2,C4776&lt;&gt;1,D4776&lt;&gt;1,H4776&lt;&gt;1),0,
COUNTIFS($B$4:B4776,2,$C$4:C4776,1,$D$4:D4776,1,$H$4:H4776,1))</f>
        <v>0</v>
      </c>
      <c r="G4776" s="26" t="str">
        <f>IF(I4776="","",(COUNTIF($E$4:E4776,E4776)))</f>
        <v/>
      </c>
      <c r="H4776" s="1">
        <f>IF(AND(J4776="SAYIM",FİLTRE!$H$5="RAFTA",U4776&lt;&gt;0),1,0)+
IF(AND(J4776="İADE DEPO",FİLTRE!$H$5="İADE DEPO"),1,0)+
IF(FİLTRE!$H$5="TÜMÜ",1,0)+
IF(AND(J4776="FİRMA İADE",FİLTRE!$H$5="FİRMA İADE"),1,0)+
IF(AND(J4776="İMHA",FİLTRE!$H$5="İMHA"),1,0)</f>
        <v>1</v>
      </c>
      <c r="I4776" s="99"/>
      <c r="J4776" s="100"/>
      <c r="K4776" s="100"/>
      <c r="L4776" s="101"/>
      <c r="M4776" s="102"/>
      <c r="N4776" s="101"/>
      <c r="O4776" s="99"/>
      <c r="P4776" s="103"/>
      <c r="Q4776" s="104"/>
      <c r="R4776" s="50"/>
      <c r="S4776" s="105"/>
      <c r="T4776" s="106"/>
      <c r="U4776" s="107"/>
      <c r="V4776" s="108"/>
      <c r="W4776" s="107"/>
      <c r="X4776" s="107"/>
      <c r="AA4776" s="107"/>
      <c r="AB4776" s="110"/>
      <c r="AC4776" s="110"/>
      <c r="AE4776" s="105"/>
      <c r="AF4776" s="105"/>
      <c r="AR4776" s="112"/>
    </row>
    <row r="4777" spans="2:44" x14ac:dyDescent="0.25">
      <c r="B4777" s="1" t="str">
        <f>IF(I4777="","",
(IF(N4777=FİLTRE!$H$6,2,0)+IF(FİLTRE!$H$6="TOPLAM",2,0))
)</f>
        <v/>
      </c>
      <c r="C4777">
        <f>IF(FİLTRE!$M$5="",9,(IF(U4777&gt;=FİLTRE!$M$5,1,0)))</f>
        <v>1</v>
      </c>
      <c r="D4777" s="1">
        <f>IF(FİLTRE!$M$6="",9,(IF('SKT LİSTESİ'!P4777&lt;=FİLTRE!$M$6,1,0)))</f>
        <v>1</v>
      </c>
      <c r="E4777" s="25" t="str">
        <f>IF(I4777="","",(COUNTIFS($L$4:L4777,L4777)))</f>
        <v/>
      </c>
      <c r="F4777" s="13">
        <f>IF(OR(B4777&lt;&gt;2,C4777&lt;&gt;1,D4777&lt;&gt;1,H4777&lt;&gt;1),0,
COUNTIFS($B$4:B4777,2,$C$4:C4777,1,$D$4:D4777,1,$H$4:H4777,1))</f>
        <v>0</v>
      </c>
      <c r="G4777" s="26" t="str">
        <f>IF(I4777="","",(COUNTIF($E$4:E4777,E4777)))</f>
        <v/>
      </c>
      <c r="H4777" s="1">
        <f>IF(AND(J4777="SAYIM",FİLTRE!$H$5="RAFTA",U4777&lt;&gt;0),1,0)+
IF(AND(J4777="İADE DEPO",FİLTRE!$H$5="İADE DEPO"),1,0)+
IF(FİLTRE!$H$5="TÜMÜ",1,0)+
IF(AND(J4777="FİRMA İADE",FİLTRE!$H$5="FİRMA İADE"),1,0)+
IF(AND(J4777="İMHA",FİLTRE!$H$5="İMHA"),1,0)</f>
        <v>1</v>
      </c>
      <c r="I4777" s="99"/>
      <c r="J4777" s="100"/>
      <c r="K4777" s="100"/>
      <c r="L4777" s="101"/>
      <c r="M4777" s="102"/>
      <c r="N4777" s="101"/>
      <c r="O4777" s="99"/>
      <c r="P4777" s="103"/>
      <c r="Q4777" s="104"/>
      <c r="R4777" s="50"/>
      <c r="S4777" s="105"/>
      <c r="T4777" s="106"/>
      <c r="U4777" s="107"/>
      <c r="V4777" s="108"/>
      <c r="W4777" s="107"/>
      <c r="X4777" s="107"/>
      <c r="AA4777" s="107"/>
      <c r="AB4777" s="110"/>
      <c r="AC4777" s="110"/>
      <c r="AE4777" s="105"/>
      <c r="AF4777" s="105"/>
      <c r="AR4777" s="112"/>
    </row>
    <row r="4778" spans="2:44" x14ac:dyDescent="0.25">
      <c r="B4778" s="1" t="str">
        <f>IF(I4778="","",
(IF(N4778=FİLTRE!$H$6,2,0)+IF(FİLTRE!$H$6="TOPLAM",2,0))
)</f>
        <v/>
      </c>
      <c r="C4778">
        <f>IF(FİLTRE!$M$5="",9,(IF(U4778&gt;=FİLTRE!$M$5,1,0)))</f>
        <v>1</v>
      </c>
      <c r="D4778" s="1">
        <f>IF(FİLTRE!$M$6="",9,(IF('SKT LİSTESİ'!P4778&lt;=FİLTRE!$M$6,1,0)))</f>
        <v>1</v>
      </c>
      <c r="E4778" s="25" t="str">
        <f>IF(I4778="","",(COUNTIFS($L$4:L4778,L4778)))</f>
        <v/>
      </c>
      <c r="F4778" s="13">
        <f>IF(OR(B4778&lt;&gt;2,C4778&lt;&gt;1,D4778&lt;&gt;1,H4778&lt;&gt;1),0,
COUNTIFS($B$4:B4778,2,$C$4:C4778,1,$D$4:D4778,1,$H$4:H4778,1))</f>
        <v>0</v>
      </c>
      <c r="G4778" s="26" t="str">
        <f>IF(I4778="","",(COUNTIF($E$4:E4778,E4778)))</f>
        <v/>
      </c>
      <c r="H4778" s="1">
        <f>IF(AND(J4778="SAYIM",FİLTRE!$H$5="RAFTA",U4778&lt;&gt;0),1,0)+
IF(AND(J4778="İADE DEPO",FİLTRE!$H$5="İADE DEPO"),1,0)+
IF(FİLTRE!$H$5="TÜMÜ",1,0)+
IF(AND(J4778="FİRMA İADE",FİLTRE!$H$5="FİRMA İADE"),1,0)+
IF(AND(J4778="İMHA",FİLTRE!$H$5="İMHA"),1,0)</f>
        <v>1</v>
      </c>
      <c r="I4778" s="99"/>
      <c r="J4778" s="100"/>
      <c r="K4778" s="100"/>
      <c r="L4778" s="101"/>
      <c r="M4778" s="102"/>
      <c r="N4778" s="101"/>
      <c r="O4778" s="99"/>
      <c r="P4778" s="103"/>
      <c r="Q4778" s="104"/>
      <c r="R4778" s="50"/>
      <c r="S4778" s="105"/>
      <c r="T4778" s="106"/>
      <c r="U4778" s="107"/>
      <c r="V4778" s="108"/>
      <c r="W4778" s="107"/>
      <c r="X4778" s="107"/>
      <c r="AA4778" s="107"/>
      <c r="AB4778" s="110"/>
      <c r="AC4778" s="110"/>
      <c r="AE4778" s="105"/>
      <c r="AF4778" s="105"/>
      <c r="AR4778" s="112"/>
    </row>
    <row r="4779" spans="2:44" x14ac:dyDescent="0.25">
      <c r="B4779" s="1" t="str">
        <f>IF(I4779="","",
(IF(N4779=FİLTRE!$H$6,2,0)+IF(FİLTRE!$H$6="TOPLAM",2,0))
)</f>
        <v/>
      </c>
      <c r="C4779">
        <f>IF(FİLTRE!$M$5="",9,(IF(U4779&gt;=FİLTRE!$M$5,1,0)))</f>
        <v>1</v>
      </c>
      <c r="D4779" s="1">
        <f>IF(FİLTRE!$M$6="",9,(IF('SKT LİSTESİ'!P4779&lt;=FİLTRE!$M$6,1,0)))</f>
        <v>1</v>
      </c>
      <c r="E4779" s="25" t="str">
        <f>IF(I4779="","",(COUNTIFS($L$4:L4779,L4779)))</f>
        <v/>
      </c>
      <c r="F4779" s="13">
        <f>IF(OR(B4779&lt;&gt;2,C4779&lt;&gt;1,D4779&lt;&gt;1,H4779&lt;&gt;1),0,
COUNTIFS($B$4:B4779,2,$C$4:C4779,1,$D$4:D4779,1,$H$4:H4779,1))</f>
        <v>0</v>
      </c>
      <c r="G4779" s="26" t="str">
        <f>IF(I4779="","",(COUNTIF($E$4:E4779,E4779)))</f>
        <v/>
      </c>
      <c r="H4779" s="1">
        <f>IF(AND(J4779="SAYIM",FİLTRE!$H$5="RAFTA",U4779&lt;&gt;0),1,0)+
IF(AND(J4779="İADE DEPO",FİLTRE!$H$5="İADE DEPO"),1,0)+
IF(FİLTRE!$H$5="TÜMÜ",1,0)+
IF(AND(J4779="FİRMA İADE",FİLTRE!$H$5="FİRMA İADE"),1,0)+
IF(AND(J4779="İMHA",FİLTRE!$H$5="İMHA"),1,0)</f>
        <v>1</v>
      </c>
      <c r="I4779" s="99"/>
      <c r="J4779" s="100"/>
      <c r="K4779" s="100"/>
      <c r="L4779" s="101"/>
      <c r="M4779" s="102"/>
      <c r="N4779" s="101"/>
      <c r="O4779" s="99"/>
      <c r="P4779" s="103"/>
      <c r="Q4779" s="104"/>
      <c r="R4779" s="50"/>
      <c r="S4779" s="105"/>
      <c r="T4779" s="106"/>
      <c r="U4779" s="107"/>
      <c r="V4779" s="108"/>
      <c r="W4779" s="107"/>
      <c r="X4779" s="107"/>
      <c r="AA4779" s="107"/>
      <c r="AB4779" s="110"/>
      <c r="AC4779" s="110"/>
      <c r="AE4779" s="105"/>
      <c r="AF4779" s="105"/>
      <c r="AR4779" s="112"/>
    </row>
    <row r="4780" spans="2:44" x14ac:dyDescent="0.25">
      <c r="B4780" s="1" t="str">
        <f>IF(I4780="","",
(IF(N4780=FİLTRE!$H$6,2,0)+IF(FİLTRE!$H$6="TOPLAM",2,0))
)</f>
        <v/>
      </c>
      <c r="C4780">
        <f>IF(FİLTRE!$M$5="",9,(IF(U4780&gt;=FİLTRE!$M$5,1,0)))</f>
        <v>1</v>
      </c>
      <c r="D4780" s="1">
        <f>IF(FİLTRE!$M$6="",9,(IF('SKT LİSTESİ'!P4780&lt;=FİLTRE!$M$6,1,0)))</f>
        <v>1</v>
      </c>
      <c r="E4780" s="25" t="str">
        <f>IF(I4780="","",(COUNTIFS($L$4:L4780,L4780)))</f>
        <v/>
      </c>
      <c r="F4780" s="13">
        <f>IF(OR(B4780&lt;&gt;2,C4780&lt;&gt;1,D4780&lt;&gt;1,H4780&lt;&gt;1),0,
COUNTIFS($B$4:B4780,2,$C$4:C4780,1,$D$4:D4780,1,$H$4:H4780,1))</f>
        <v>0</v>
      </c>
      <c r="G4780" s="26" t="str">
        <f>IF(I4780="","",(COUNTIF($E$4:E4780,E4780)))</f>
        <v/>
      </c>
      <c r="H4780" s="1">
        <f>IF(AND(J4780="SAYIM",FİLTRE!$H$5="RAFTA",U4780&lt;&gt;0),1,0)+
IF(AND(J4780="İADE DEPO",FİLTRE!$H$5="İADE DEPO"),1,0)+
IF(FİLTRE!$H$5="TÜMÜ",1,0)+
IF(AND(J4780="FİRMA İADE",FİLTRE!$H$5="FİRMA İADE"),1,0)+
IF(AND(J4780="İMHA",FİLTRE!$H$5="İMHA"),1,0)</f>
        <v>1</v>
      </c>
      <c r="I4780" s="99"/>
      <c r="J4780" s="100"/>
      <c r="K4780" s="100"/>
      <c r="L4780" s="101"/>
      <c r="M4780" s="102"/>
      <c r="N4780" s="101"/>
      <c r="O4780" s="99"/>
      <c r="P4780" s="103"/>
      <c r="Q4780" s="104"/>
      <c r="R4780" s="50"/>
      <c r="S4780" s="105"/>
      <c r="T4780" s="106"/>
      <c r="U4780" s="107"/>
      <c r="V4780" s="108"/>
      <c r="W4780" s="107"/>
      <c r="X4780" s="107"/>
      <c r="AA4780" s="107"/>
      <c r="AB4780" s="110"/>
      <c r="AC4780" s="110"/>
      <c r="AE4780" s="105"/>
      <c r="AF4780" s="105"/>
      <c r="AR4780" s="112"/>
    </row>
    <row r="4781" spans="2:44" x14ac:dyDescent="0.25">
      <c r="B4781" s="1" t="str">
        <f>IF(I4781="","",
(IF(N4781=FİLTRE!$H$6,2,0)+IF(FİLTRE!$H$6="TOPLAM",2,0))
)</f>
        <v/>
      </c>
      <c r="C4781">
        <f>IF(FİLTRE!$M$5="",9,(IF(U4781&gt;=FİLTRE!$M$5,1,0)))</f>
        <v>1</v>
      </c>
      <c r="D4781" s="1">
        <f>IF(FİLTRE!$M$6="",9,(IF('SKT LİSTESİ'!P4781&lt;=FİLTRE!$M$6,1,0)))</f>
        <v>1</v>
      </c>
      <c r="E4781" s="25" t="str">
        <f>IF(I4781="","",(COUNTIFS($L$4:L4781,L4781)))</f>
        <v/>
      </c>
      <c r="F4781" s="13">
        <f>IF(OR(B4781&lt;&gt;2,C4781&lt;&gt;1,D4781&lt;&gt;1,H4781&lt;&gt;1),0,
COUNTIFS($B$4:B4781,2,$C$4:C4781,1,$D$4:D4781,1,$H$4:H4781,1))</f>
        <v>0</v>
      </c>
      <c r="G4781" s="26" t="str">
        <f>IF(I4781="","",(COUNTIF($E$4:E4781,E4781)))</f>
        <v/>
      </c>
      <c r="H4781" s="1">
        <f>IF(AND(J4781="SAYIM",FİLTRE!$H$5="RAFTA",U4781&lt;&gt;0),1,0)+
IF(AND(J4781="İADE DEPO",FİLTRE!$H$5="İADE DEPO"),1,0)+
IF(FİLTRE!$H$5="TÜMÜ",1,0)+
IF(AND(J4781="FİRMA İADE",FİLTRE!$H$5="FİRMA İADE"),1,0)+
IF(AND(J4781="İMHA",FİLTRE!$H$5="İMHA"),1,0)</f>
        <v>1</v>
      </c>
      <c r="I4781" s="99"/>
      <c r="J4781" s="100"/>
      <c r="K4781" s="100"/>
      <c r="L4781" s="101"/>
      <c r="M4781" s="102"/>
      <c r="N4781" s="101"/>
      <c r="O4781" s="99"/>
      <c r="P4781" s="103"/>
      <c r="Q4781" s="104"/>
      <c r="R4781" s="50"/>
      <c r="S4781" s="105"/>
      <c r="T4781" s="106"/>
      <c r="U4781" s="107"/>
      <c r="V4781" s="108"/>
      <c r="W4781" s="107"/>
      <c r="X4781" s="107"/>
      <c r="AA4781" s="107"/>
      <c r="AB4781" s="110"/>
      <c r="AC4781" s="110"/>
      <c r="AE4781" s="105"/>
      <c r="AF4781" s="105"/>
      <c r="AR4781" s="112"/>
    </row>
    <row r="4782" spans="2:44" x14ac:dyDescent="0.25">
      <c r="B4782" s="1" t="str">
        <f>IF(I4782="","",
(IF(N4782=FİLTRE!$H$6,2,0)+IF(FİLTRE!$H$6="TOPLAM",2,0))
)</f>
        <v/>
      </c>
      <c r="C4782">
        <f>IF(FİLTRE!$M$5="",9,(IF(U4782&gt;=FİLTRE!$M$5,1,0)))</f>
        <v>1</v>
      </c>
      <c r="D4782" s="1">
        <f>IF(FİLTRE!$M$6="",9,(IF('SKT LİSTESİ'!P4782&lt;=FİLTRE!$M$6,1,0)))</f>
        <v>1</v>
      </c>
      <c r="E4782" s="25" t="str">
        <f>IF(I4782="","",(COUNTIFS($L$4:L4782,L4782)))</f>
        <v/>
      </c>
      <c r="F4782" s="13">
        <f>IF(OR(B4782&lt;&gt;2,C4782&lt;&gt;1,D4782&lt;&gt;1,H4782&lt;&gt;1),0,
COUNTIFS($B$4:B4782,2,$C$4:C4782,1,$D$4:D4782,1,$H$4:H4782,1))</f>
        <v>0</v>
      </c>
      <c r="G4782" s="26" t="str">
        <f>IF(I4782="","",(COUNTIF($E$4:E4782,E4782)))</f>
        <v/>
      </c>
      <c r="H4782" s="1">
        <f>IF(AND(J4782="SAYIM",FİLTRE!$H$5="RAFTA",U4782&lt;&gt;0),1,0)+
IF(AND(J4782="İADE DEPO",FİLTRE!$H$5="İADE DEPO"),1,0)+
IF(FİLTRE!$H$5="TÜMÜ",1,0)+
IF(AND(J4782="FİRMA İADE",FİLTRE!$H$5="FİRMA İADE"),1,0)+
IF(AND(J4782="İMHA",FİLTRE!$H$5="İMHA"),1,0)</f>
        <v>1</v>
      </c>
      <c r="I4782" s="99"/>
      <c r="J4782" s="100"/>
      <c r="K4782" s="100"/>
      <c r="L4782" s="101"/>
      <c r="M4782" s="102"/>
      <c r="N4782" s="101"/>
      <c r="O4782" s="99"/>
      <c r="P4782" s="103"/>
      <c r="Q4782" s="104"/>
      <c r="R4782" s="50"/>
      <c r="S4782" s="105"/>
      <c r="T4782" s="106"/>
      <c r="U4782" s="107"/>
      <c r="V4782" s="108"/>
      <c r="W4782" s="107"/>
      <c r="X4782" s="107"/>
      <c r="AA4782" s="107"/>
      <c r="AB4782" s="110"/>
      <c r="AC4782" s="110"/>
      <c r="AE4782" s="105"/>
      <c r="AF4782" s="105"/>
      <c r="AR4782" s="112"/>
    </row>
    <row r="4783" spans="2:44" x14ac:dyDescent="0.25">
      <c r="B4783" s="1" t="str">
        <f>IF(I4783="","",
(IF(N4783=FİLTRE!$H$6,2,0)+IF(FİLTRE!$H$6="TOPLAM",2,0))
)</f>
        <v/>
      </c>
      <c r="C4783">
        <f>IF(FİLTRE!$M$5="",9,(IF(U4783&gt;=FİLTRE!$M$5,1,0)))</f>
        <v>1</v>
      </c>
      <c r="D4783" s="1">
        <f>IF(FİLTRE!$M$6="",9,(IF('SKT LİSTESİ'!P4783&lt;=FİLTRE!$M$6,1,0)))</f>
        <v>1</v>
      </c>
      <c r="E4783" s="25" t="str">
        <f>IF(I4783="","",(COUNTIFS($L$4:L4783,L4783)))</f>
        <v/>
      </c>
      <c r="F4783" s="13">
        <f>IF(OR(B4783&lt;&gt;2,C4783&lt;&gt;1,D4783&lt;&gt;1,H4783&lt;&gt;1),0,
COUNTIFS($B$4:B4783,2,$C$4:C4783,1,$D$4:D4783,1,$H$4:H4783,1))</f>
        <v>0</v>
      </c>
      <c r="G4783" s="26" t="str">
        <f>IF(I4783="","",(COUNTIF($E$4:E4783,E4783)))</f>
        <v/>
      </c>
      <c r="H4783" s="1">
        <f>IF(AND(J4783="SAYIM",FİLTRE!$H$5="RAFTA",U4783&lt;&gt;0),1,0)+
IF(AND(J4783="İADE DEPO",FİLTRE!$H$5="İADE DEPO"),1,0)+
IF(FİLTRE!$H$5="TÜMÜ",1,0)+
IF(AND(J4783="FİRMA İADE",FİLTRE!$H$5="FİRMA İADE"),1,0)+
IF(AND(J4783="İMHA",FİLTRE!$H$5="İMHA"),1,0)</f>
        <v>1</v>
      </c>
      <c r="I4783" s="99"/>
      <c r="J4783" s="100"/>
      <c r="K4783" s="100"/>
      <c r="L4783" s="101"/>
      <c r="M4783" s="102"/>
      <c r="N4783" s="101"/>
      <c r="O4783" s="99"/>
      <c r="P4783" s="103"/>
      <c r="Q4783" s="104"/>
      <c r="R4783" s="50"/>
      <c r="S4783" s="105"/>
      <c r="T4783" s="106"/>
      <c r="U4783" s="107"/>
      <c r="V4783" s="108"/>
      <c r="W4783" s="107"/>
      <c r="X4783" s="107"/>
      <c r="AA4783" s="107"/>
      <c r="AB4783" s="110"/>
      <c r="AC4783" s="110"/>
      <c r="AE4783" s="105"/>
      <c r="AF4783" s="105"/>
      <c r="AR4783" s="112"/>
    </row>
    <row r="4784" spans="2:44" x14ac:dyDescent="0.25">
      <c r="B4784" s="1" t="str">
        <f>IF(I4784="","",
(IF(N4784=FİLTRE!$H$6,2,0)+IF(FİLTRE!$H$6="TOPLAM",2,0))
)</f>
        <v/>
      </c>
      <c r="C4784">
        <f>IF(FİLTRE!$M$5="",9,(IF(U4784&gt;=FİLTRE!$M$5,1,0)))</f>
        <v>1</v>
      </c>
      <c r="D4784" s="1">
        <f>IF(FİLTRE!$M$6="",9,(IF('SKT LİSTESİ'!P4784&lt;=FİLTRE!$M$6,1,0)))</f>
        <v>1</v>
      </c>
      <c r="E4784" s="25" t="str">
        <f>IF(I4784="","",(COUNTIFS($L$4:L4784,L4784)))</f>
        <v/>
      </c>
      <c r="F4784" s="13">
        <f>IF(OR(B4784&lt;&gt;2,C4784&lt;&gt;1,D4784&lt;&gt;1,H4784&lt;&gt;1),0,
COUNTIFS($B$4:B4784,2,$C$4:C4784,1,$D$4:D4784,1,$H$4:H4784,1))</f>
        <v>0</v>
      </c>
      <c r="G4784" s="26" t="str">
        <f>IF(I4784="","",(COUNTIF($E$4:E4784,E4784)))</f>
        <v/>
      </c>
      <c r="H4784" s="1">
        <f>IF(AND(J4784="SAYIM",FİLTRE!$H$5="RAFTA",U4784&lt;&gt;0),1,0)+
IF(AND(J4784="İADE DEPO",FİLTRE!$H$5="İADE DEPO"),1,0)+
IF(FİLTRE!$H$5="TÜMÜ",1,0)+
IF(AND(J4784="FİRMA İADE",FİLTRE!$H$5="FİRMA İADE"),1,0)+
IF(AND(J4784="İMHA",FİLTRE!$H$5="İMHA"),1,0)</f>
        <v>1</v>
      </c>
      <c r="I4784" s="99"/>
      <c r="J4784" s="100"/>
      <c r="K4784" s="100"/>
      <c r="L4784" s="101"/>
      <c r="M4784" s="102"/>
      <c r="N4784" s="101"/>
      <c r="O4784" s="99"/>
      <c r="P4784" s="103"/>
      <c r="Q4784" s="104"/>
      <c r="R4784" s="50"/>
      <c r="S4784" s="105"/>
      <c r="T4784" s="106"/>
      <c r="U4784" s="107"/>
      <c r="V4784" s="108"/>
      <c r="W4784" s="107"/>
      <c r="X4784" s="107"/>
      <c r="AA4784" s="107"/>
      <c r="AB4784" s="110"/>
      <c r="AC4784" s="110"/>
      <c r="AE4784" s="105"/>
      <c r="AF4784" s="105"/>
      <c r="AR4784" s="112"/>
    </row>
    <row r="4785" spans="2:44" x14ac:dyDescent="0.25">
      <c r="B4785" s="1" t="str">
        <f>IF(I4785="","",
(IF(N4785=FİLTRE!$H$6,2,0)+IF(FİLTRE!$H$6="TOPLAM",2,0))
)</f>
        <v/>
      </c>
      <c r="C4785">
        <f>IF(FİLTRE!$M$5="",9,(IF(U4785&gt;=FİLTRE!$M$5,1,0)))</f>
        <v>1</v>
      </c>
      <c r="D4785" s="1">
        <f>IF(FİLTRE!$M$6="",9,(IF('SKT LİSTESİ'!P4785&lt;=FİLTRE!$M$6,1,0)))</f>
        <v>1</v>
      </c>
      <c r="E4785" s="25" t="str">
        <f>IF(I4785="","",(COUNTIFS($L$4:L4785,L4785)))</f>
        <v/>
      </c>
      <c r="F4785" s="13">
        <f>IF(OR(B4785&lt;&gt;2,C4785&lt;&gt;1,D4785&lt;&gt;1,H4785&lt;&gt;1),0,
COUNTIFS($B$4:B4785,2,$C$4:C4785,1,$D$4:D4785,1,$H$4:H4785,1))</f>
        <v>0</v>
      </c>
      <c r="G4785" s="26" t="str">
        <f>IF(I4785="","",(COUNTIF($E$4:E4785,E4785)))</f>
        <v/>
      </c>
      <c r="H4785" s="1">
        <f>IF(AND(J4785="SAYIM",FİLTRE!$H$5="RAFTA",U4785&lt;&gt;0),1,0)+
IF(AND(J4785="İADE DEPO",FİLTRE!$H$5="İADE DEPO"),1,0)+
IF(FİLTRE!$H$5="TÜMÜ",1,0)+
IF(AND(J4785="FİRMA İADE",FİLTRE!$H$5="FİRMA İADE"),1,0)+
IF(AND(J4785="İMHA",FİLTRE!$H$5="İMHA"),1,0)</f>
        <v>1</v>
      </c>
      <c r="I4785" s="99"/>
      <c r="J4785" s="100"/>
      <c r="K4785" s="100"/>
      <c r="L4785" s="101"/>
      <c r="M4785" s="102"/>
      <c r="N4785" s="101"/>
      <c r="O4785" s="99"/>
      <c r="P4785" s="103"/>
      <c r="Q4785" s="104"/>
      <c r="R4785" s="50"/>
      <c r="S4785" s="105"/>
      <c r="T4785" s="106"/>
      <c r="U4785" s="107"/>
      <c r="V4785" s="108"/>
      <c r="W4785" s="107"/>
      <c r="X4785" s="107"/>
      <c r="AA4785" s="107"/>
      <c r="AB4785" s="110"/>
      <c r="AC4785" s="110"/>
      <c r="AE4785" s="105"/>
      <c r="AF4785" s="105"/>
      <c r="AR4785" s="112"/>
    </row>
    <row r="4786" spans="2:44" x14ac:dyDescent="0.25">
      <c r="B4786" s="1" t="str">
        <f>IF(I4786="","",
(IF(N4786=FİLTRE!$H$6,2,0)+IF(FİLTRE!$H$6="TOPLAM",2,0))
)</f>
        <v/>
      </c>
      <c r="C4786">
        <f>IF(FİLTRE!$M$5="",9,(IF(U4786&gt;=FİLTRE!$M$5,1,0)))</f>
        <v>1</v>
      </c>
      <c r="D4786" s="1">
        <f>IF(FİLTRE!$M$6="",9,(IF('SKT LİSTESİ'!P4786&lt;=FİLTRE!$M$6,1,0)))</f>
        <v>1</v>
      </c>
      <c r="E4786" s="25" t="str">
        <f>IF(I4786="","",(COUNTIFS($L$4:L4786,L4786)))</f>
        <v/>
      </c>
      <c r="F4786" s="13">
        <f>IF(OR(B4786&lt;&gt;2,C4786&lt;&gt;1,D4786&lt;&gt;1,H4786&lt;&gt;1),0,
COUNTIFS($B$4:B4786,2,$C$4:C4786,1,$D$4:D4786,1,$H$4:H4786,1))</f>
        <v>0</v>
      </c>
      <c r="G4786" s="26" t="str">
        <f>IF(I4786="","",(COUNTIF($E$4:E4786,E4786)))</f>
        <v/>
      </c>
      <c r="H4786" s="1">
        <f>IF(AND(J4786="SAYIM",FİLTRE!$H$5="RAFTA",U4786&lt;&gt;0),1,0)+
IF(AND(J4786="İADE DEPO",FİLTRE!$H$5="İADE DEPO"),1,0)+
IF(FİLTRE!$H$5="TÜMÜ",1,0)+
IF(AND(J4786="FİRMA İADE",FİLTRE!$H$5="FİRMA İADE"),1,0)+
IF(AND(J4786="İMHA",FİLTRE!$H$5="İMHA"),1,0)</f>
        <v>1</v>
      </c>
      <c r="I4786" s="99"/>
      <c r="J4786" s="100"/>
      <c r="K4786" s="100"/>
      <c r="L4786" s="101"/>
      <c r="M4786" s="102"/>
      <c r="N4786" s="101"/>
      <c r="O4786" s="99"/>
      <c r="P4786" s="103"/>
      <c r="Q4786" s="104"/>
      <c r="R4786" s="50"/>
      <c r="S4786" s="105"/>
      <c r="T4786" s="106"/>
      <c r="U4786" s="107"/>
      <c r="V4786" s="108"/>
      <c r="W4786" s="107"/>
      <c r="X4786" s="107"/>
      <c r="AA4786" s="107"/>
      <c r="AB4786" s="110"/>
      <c r="AC4786" s="110"/>
      <c r="AE4786" s="105"/>
      <c r="AF4786" s="105"/>
      <c r="AR4786" s="112"/>
    </row>
    <row r="4787" spans="2:44" x14ac:dyDescent="0.25">
      <c r="B4787" s="1" t="str">
        <f>IF(I4787="","",
(IF(N4787=FİLTRE!$H$6,2,0)+IF(FİLTRE!$H$6="TOPLAM",2,0))
)</f>
        <v/>
      </c>
      <c r="C4787">
        <f>IF(FİLTRE!$M$5="",9,(IF(U4787&gt;=FİLTRE!$M$5,1,0)))</f>
        <v>1</v>
      </c>
      <c r="D4787" s="1">
        <f>IF(FİLTRE!$M$6="",9,(IF('SKT LİSTESİ'!P4787&lt;=FİLTRE!$M$6,1,0)))</f>
        <v>1</v>
      </c>
      <c r="E4787" s="25" t="str">
        <f>IF(I4787="","",(COUNTIFS($L$4:L4787,L4787)))</f>
        <v/>
      </c>
      <c r="F4787" s="13">
        <f>IF(OR(B4787&lt;&gt;2,C4787&lt;&gt;1,D4787&lt;&gt;1,H4787&lt;&gt;1),0,
COUNTIFS($B$4:B4787,2,$C$4:C4787,1,$D$4:D4787,1,$H$4:H4787,1))</f>
        <v>0</v>
      </c>
      <c r="G4787" s="26" t="str">
        <f>IF(I4787="","",(COUNTIF($E$4:E4787,E4787)))</f>
        <v/>
      </c>
      <c r="H4787" s="1">
        <f>IF(AND(J4787="SAYIM",FİLTRE!$H$5="RAFTA",U4787&lt;&gt;0),1,0)+
IF(AND(J4787="İADE DEPO",FİLTRE!$H$5="İADE DEPO"),1,0)+
IF(FİLTRE!$H$5="TÜMÜ",1,0)+
IF(AND(J4787="FİRMA İADE",FİLTRE!$H$5="FİRMA İADE"),1,0)+
IF(AND(J4787="İMHA",FİLTRE!$H$5="İMHA"),1,0)</f>
        <v>1</v>
      </c>
      <c r="I4787" s="99"/>
      <c r="J4787" s="100"/>
      <c r="K4787" s="100"/>
      <c r="L4787" s="101"/>
      <c r="M4787" s="102"/>
      <c r="N4787" s="101"/>
      <c r="O4787" s="99"/>
      <c r="P4787" s="103"/>
      <c r="Q4787" s="104"/>
      <c r="R4787" s="50"/>
      <c r="S4787" s="105"/>
      <c r="T4787" s="106"/>
      <c r="U4787" s="107"/>
      <c r="V4787" s="108"/>
      <c r="W4787" s="107"/>
      <c r="X4787" s="107"/>
      <c r="AA4787" s="107"/>
      <c r="AB4787" s="110"/>
      <c r="AC4787" s="110"/>
      <c r="AE4787" s="105"/>
      <c r="AF4787" s="105"/>
      <c r="AR4787" s="112"/>
    </row>
    <row r="4788" spans="2:44" x14ac:dyDescent="0.25">
      <c r="B4788" s="1" t="str">
        <f>IF(I4788="","",
(IF(N4788=FİLTRE!$H$6,2,0)+IF(FİLTRE!$H$6="TOPLAM",2,0))
)</f>
        <v/>
      </c>
      <c r="C4788">
        <f>IF(FİLTRE!$M$5="",9,(IF(U4788&gt;=FİLTRE!$M$5,1,0)))</f>
        <v>1</v>
      </c>
      <c r="D4788" s="1">
        <f>IF(FİLTRE!$M$6="",9,(IF('SKT LİSTESİ'!P4788&lt;=FİLTRE!$M$6,1,0)))</f>
        <v>1</v>
      </c>
      <c r="E4788" s="25" t="str">
        <f>IF(I4788="","",(COUNTIFS($L$4:L4788,L4788)))</f>
        <v/>
      </c>
      <c r="F4788" s="13">
        <f>IF(OR(B4788&lt;&gt;2,C4788&lt;&gt;1,D4788&lt;&gt;1,H4788&lt;&gt;1),0,
COUNTIFS($B$4:B4788,2,$C$4:C4788,1,$D$4:D4788,1,$H$4:H4788,1))</f>
        <v>0</v>
      </c>
      <c r="G4788" s="26" t="str">
        <f>IF(I4788="","",(COUNTIF($E$4:E4788,E4788)))</f>
        <v/>
      </c>
      <c r="H4788" s="1">
        <f>IF(AND(J4788="SAYIM",FİLTRE!$H$5="RAFTA",U4788&lt;&gt;0),1,0)+
IF(AND(J4788="İADE DEPO",FİLTRE!$H$5="İADE DEPO"),1,0)+
IF(FİLTRE!$H$5="TÜMÜ",1,0)+
IF(AND(J4788="FİRMA İADE",FİLTRE!$H$5="FİRMA İADE"),1,0)+
IF(AND(J4788="İMHA",FİLTRE!$H$5="İMHA"),1,0)</f>
        <v>1</v>
      </c>
      <c r="I4788" s="99"/>
      <c r="J4788" s="100"/>
      <c r="K4788" s="100"/>
      <c r="L4788" s="101"/>
      <c r="M4788" s="102"/>
      <c r="N4788" s="101"/>
      <c r="O4788" s="99"/>
      <c r="P4788" s="103"/>
      <c r="Q4788" s="104"/>
      <c r="R4788" s="50"/>
      <c r="S4788" s="105"/>
      <c r="T4788" s="106"/>
      <c r="U4788" s="107"/>
      <c r="V4788" s="108"/>
      <c r="W4788" s="107"/>
      <c r="X4788" s="107"/>
      <c r="AA4788" s="107"/>
      <c r="AB4788" s="110"/>
      <c r="AC4788" s="110"/>
      <c r="AE4788" s="105"/>
      <c r="AF4788" s="105"/>
      <c r="AR4788" s="112"/>
    </row>
    <row r="4789" spans="2:44" x14ac:dyDescent="0.25">
      <c r="B4789" s="1" t="str">
        <f>IF(I4789="","",
(IF(N4789=FİLTRE!$H$6,2,0)+IF(FİLTRE!$H$6="TOPLAM",2,0))
)</f>
        <v/>
      </c>
      <c r="C4789">
        <f>IF(FİLTRE!$M$5="",9,(IF(U4789&gt;=FİLTRE!$M$5,1,0)))</f>
        <v>1</v>
      </c>
      <c r="D4789" s="1">
        <f>IF(FİLTRE!$M$6="",9,(IF('SKT LİSTESİ'!P4789&lt;=FİLTRE!$M$6,1,0)))</f>
        <v>1</v>
      </c>
      <c r="E4789" s="25" t="str">
        <f>IF(I4789="","",(COUNTIFS($L$4:L4789,L4789)))</f>
        <v/>
      </c>
      <c r="F4789" s="13">
        <f>IF(OR(B4789&lt;&gt;2,C4789&lt;&gt;1,D4789&lt;&gt;1,H4789&lt;&gt;1),0,
COUNTIFS($B$4:B4789,2,$C$4:C4789,1,$D$4:D4789,1,$H$4:H4789,1))</f>
        <v>0</v>
      </c>
      <c r="G4789" s="26" t="str">
        <f>IF(I4789="","",(COUNTIF($E$4:E4789,E4789)))</f>
        <v/>
      </c>
      <c r="H4789" s="1">
        <f>IF(AND(J4789="SAYIM",FİLTRE!$H$5="RAFTA",U4789&lt;&gt;0),1,0)+
IF(AND(J4789="İADE DEPO",FİLTRE!$H$5="İADE DEPO"),1,0)+
IF(FİLTRE!$H$5="TÜMÜ",1,0)+
IF(AND(J4789="FİRMA İADE",FİLTRE!$H$5="FİRMA İADE"),1,0)+
IF(AND(J4789="İMHA",FİLTRE!$H$5="İMHA"),1,0)</f>
        <v>1</v>
      </c>
      <c r="I4789" s="99"/>
      <c r="J4789" s="100"/>
      <c r="K4789" s="100"/>
      <c r="L4789" s="101"/>
      <c r="M4789" s="102"/>
      <c r="N4789" s="101"/>
      <c r="O4789" s="99"/>
      <c r="P4789" s="103"/>
      <c r="Q4789" s="104"/>
      <c r="R4789" s="50"/>
      <c r="S4789" s="105"/>
      <c r="T4789" s="106"/>
      <c r="U4789" s="107"/>
      <c r="V4789" s="108"/>
      <c r="W4789" s="107"/>
      <c r="X4789" s="107"/>
      <c r="AA4789" s="107"/>
      <c r="AB4789" s="110"/>
      <c r="AC4789" s="110"/>
      <c r="AE4789" s="105"/>
      <c r="AF4789" s="105"/>
      <c r="AR4789" s="112"/>
    </row>
    <row r="4790" spans="2:44" x14ac:dyDescent="0.25">
      <c r="B4790" s="1" t="str">
        <f>IF(I4790="","",
(IF(N4790=FİLTRE!$H$6,2,0)+IF(FİLTRE!$H$6="TOPLAM",2,0))
)</f>
        <v/>
      </c>
      <c r="C4790">
        <f>IF(FİLTRE!$M$5="",9,(IF(U4790&gt;=FİLTRE!$M$5,1,0)))</f>
        <v>1</v>
      </c>
      <c r="D4790" s="1">
        <f>IF(FİLTRE!$M$6="",9,(IF('SKT LİSTESİ'!P4790&lt;=FİLTRE!$M$6,1,0)))</f>
        <v>1</v>
      </c>
      <c r="E4790" s="25" t="str">
        <f>IF(I4790="","",(COUNTIFS($L$4:L4790,L4790)))</f>
        <v/>
      </c>
      <c r="F4790" s="13">
        <f>IF(OR(B4790&lt;&gt;2,C4790&lt;&gt;1,D4790&lt;&gt;1,H4790&lt;&gt;1),0,
COUNTIFS($B$4:B4790,2,$C$4:C4790,1,$D$4:D4790,1,$H$4:H4790,1))</f>
        <v>0</v>
      </c>
      <c r="G4790" s="26" t="str">
        <f>IF(I4790="","",(COUNTIF($E$4:E4790,E4790)))</f>
        <v/>
      </c>
      <c r="H4790" s="1">
        <f>IF(AND(J4790="SAYIM",FİLTRE!$H$5="RAFTA",U4790&lt;&gt;0),1,0)+
IF(AND(J4790="İADE DEPO",FİLTRE!$H$5="İADE DEPO"),1,0)+
IF(FİLTRE!$H$5="TÜMÜ",1,0)+
IF(AND(J4790="FİRMA İADE",FİLTRE!$H$5="FİRMA İADE"),1,0)+
IF(AND(J4790="İMHA",FİLTRE!$H$5="İMHA"),1,0)</f>
        <v>1</v>
      </c>
      <c r="I4790" s="99"/>
      <c r="J4790" s="100"/>
      <c r="K4790" s="100"/>
      <c r="L4790" s="101"/>
      <c r="M4790" s="102"/>
      <c r="N4790" s="101"/>
      <c r="O4790" s="99"/>
      <c r="P4790" s="103"/>
      <c r="Q4790" s="104"/>
      <c r="R4790" s="50"/>
      <c r="S4790" s="105"/>
      <c r="T4790" s="106"/>
      <c r="U4790" s="107"/>
      <c r="V4790" s="108"/>
      <c r="W4790" s="107"/>
      <c r="X4790" s="107"/>
      <c r="AA4790" s="107"/>
      <c r="AB4790" s="110"/>
      <c r="AC4790" s="110"/>
      <c r="AE4790" s="105"/>
      <c r="AF4790" s="105"/>
      <c r="AR4790" s="112"/>
    </row>
    <row r="4791" spans="2:44" x14ac:dyDescent="0.25">
      <c r="B4791" s="1" t="str">
        <f>IF(I4791="","",
(IF(N4791=FİLTRE!$H$6,2,0)+IF(FİLTRE!$H$6="TOPLAM",2,0))
)</f>
        <v/>
      </c>
      <c r="C4791">
        <f>IF(FİLTRE!$M$5="",9,(IF(U4791&gt;=FİLTRE!$M$5,1,0)))</f>
        <v>1</v>
      </c>
      <c r="D4791" s="1">
        <f>IF(FİLTRE!$M$6="",9,(IF('SKT LİSTESİ'!P4791&lt;=FİLTRE!$M$6,1,0)))</f>
        <v>1</v>
      </c>
      <c r="E4791" s="25" t="str">
        <f>IF(I4791="","",(COUNTIFS($L$4:L4791,L4791)))</f>
        <v/>
      </c>
      <c r="F4791" s="13">
        <f>IF(OR(B4791&lt;&gt;2,C4791&lt;&gt;1,D4791&lt;&gt;1,H4791&lt;&gt;1),0,
COUNTIFS($B$4:B4791,2,$C$4:C4791,1,$D$4:D4791,1,$H$4:H4791,1))</f>
        <v>0</v>
      </c>
      <c r="G4791" s="26" t="str">
        <f>IF(I4791="","",(COUNTIF($E$4:E4791,E4791)))</f>
        <v/>
      </c>
      <c r="H4791" s="1">
        <f>IF(AND(J4791="SAYIM",FİLTRE!$H$5="RAFTA",U4791&lt;&gt;0),1,0)+
IF(AND(J4791="İADE DEPO",FİLTRE!$H$5="İADE DEPO"),1,0)+
IF(FİLTRE!$H$5="TÜMÜ",1,0)+
IF(AND(J4791="FİRMA İADE",FİLTRE!$H$5="FİRMA İADE"),1,0)+
IF(AND(J4791="İMHA",FİLTRE!$H$5="İMHA"),1,0)</f>
        <v>1</v>
      </c>
      <c r="I4791" s="99"/>
      <c r="J4791" s="100"/>
      <c r="K4791" s="100"/>
      <c r="L4791" s="101"/>
      <c r="M4791" s="102"/>
      <c r="N4791" s="101"/>
      <c r="O4791" s="99"/>
      <c r="P4791" s="103"/>
      <c r="Q4791" s="104"/>
      <c r="R4791" s="50"/>
      <c r="S4791" s="105"/>
      <c r="T4791" s="106"/>
      <c r="U4791" s="107"/>
      <c r="V4791" s="108"/>
      <c r="W4791" s="107"/>
      <c r="X4791" s="107"/>
      <c r="AA4791" s="107"/>
      <c r="AB4791" s="110"/>
      <c r="AC4791" s="110"/>
      <c r="AE4791" s="105"/>
      <c r="AF4791" s="105"/>
      <c r="AR4791" s="112"/>
    </row>
    <row r="4792" spans="2:44" x14ac:dyDescent="0.25">
      <c r="B4792" s="1" t="str">
        <f>IF(I4792="","",
(IF(N4792=FİLTRE!$H$6,2,0)+IF(FİLTRE!$H$6="TOPLAM",2,0))
)</f>
        <v/>
      </c>
      <c r="C4792">
        <f>IF(FİLTRE!$M$5="",9,(IF(U4792&gt;=FİLTRE!$M$5,1,0)))</f>
        <v>1</v>
      </c>
      <c r="D4792" s="1">
        <f>IF(FİLTRE!$M$6="",9,(IF('SKT LİSTESİ'!P4792&lt;=FİLTRE!$M$6,1,0)))</f>
        <v>1</v>
      </c>
      <c r="E4792" s="25" t="str">
        <f>IF(I4792="","",(COUNTIFS($L$4:L4792,L4792)))</f>
        <v/>
      </c>
      <c r="F4792" s="13">
        <f>IF(OR(B4792&lt;&gt;2,C4792&lt;&gt;1,D4792&lt;&gt;1,H4792&lt;&gt;1),0,
COUNTIFS($B$4:B4792,2,$C$4:C4792,1,$D$4:D4792,1,$H$4:H4792,1))</f>
        <v>0</v>
      </c>
      <c r="G4792" s="26" t="str">
        <f>IF(I4792="","",(COUNTIF($E$4:E4792,E4792)))</f>
        <v/>
      </c>
      <c r="H4792" s="1">
        <f>IF(AND(J4792="SAYIM",FİLTRE!$H$5="RAFTA",U4792&lt;&gt;0),1,0)+
IF(AND(J4792="İADE DEPO",FİLTRE!$H$5="İADE DEPO"),1,0)+
IF(FİLTRE!$H$5="TÜMÜ",1,0)+
IF(AND(J4792="FİRMA İADE",FİLTRE!$H$5="FİRMA İADE"),1,0)+
IF(AND(J4792="İMHA",FİLTRE!$H$5="İMHA"),1,0)</f>
        <v>1</v>
      </c>
      <c r="I4792" s="99"/>
      <c r="J4792" s="100"/>
      <c r="K4792" s="100"/>
      <c r="L4792" s="101"/>
      <c r="M4792" s="102"/>
      <c r="N4792" s="101"/>
      <c r="O4792" s="99"/>
      <c r="P4792" s="103"/>
      <c r="Q4792" s="104"/>
      <c r="R4792" s="50"/>
      <c r="S4792" s="105"/>
      <c r="T4792" s="106"/>
      <c r="U4792" s="107"/>
      <c r="V4792" s="108"/>
      <c r="W4792" s="107"/>
      <c r="X4792" s="107"/>
      <c r="AA4792" s="107"/>
      <c r="AB4792" s="110"/>
      <c r="AC4792" s="110"/>
      <c r="AE4792" s="105"/>
      <c r="AF4792" s="105"/>
      <c r="AR4792" s="112"/>
    </row>
    <row r="4793" spans="2:44" x14ac:dyDescent="0.25">
      <c r="B4793" s="1" t="str">
        <f>IF(I4793="","",
(IF(N4793=FİLTRE!$H$6,2,0)+IF(FİLTRE!$H$6="TOPLAM",2,0))
)</f>
        <v/>
      </c>
      <c r="C4793">
        <f>IF(FİLTRE!$M$5="",9,(IF(U4793&gt;=FİLTRE!$M$5,1,0)))</f>
        <v>1</v>
      </c>
      <c r="D4793" s="1">
        <f>IF(FİLTRE!$M$6="",9,(IF('SKT LİSTESİ'!P4793&lt;=FİLTRE!$M$6,1,0)))</f>
        <v>1</v>
      </c>
      <c r="E4793" s="25" t="str">
        <f>IF(I4793="","",(COUNTIFS($L$4:L4793,L4793)))</f>
        <v/>
      </c>
      <c r="F4793" s="13">
        <f>IF(OR(B4793&lt;&gt;2,C4793&lt;&gt;1,D4793&lt;&gt;1,H4793&lt;&gt;1),0,
COUNTIFS($B$4:B4793,2,$C$4:C4793,1,$D$4:D4793,1,$H$4:H4793,1))</f>
        <v>0</v>
      </c>
      <c r="G4793" s="26" t="str">
        <f>IF(I4793="","",(COUNTIF($E$4:E4793,E4793)))</f>
        <v/>
      </c>
      <c r="H4793" s="1">
        <f>IF(AND(J4793="SAYIM",FİLTRE!$H$5="RAFTA",U4793&lt;&gt;0),1,0)+
IF(AND(J4793="İADE DEPO",FİLTRE!$H$5="İADE DEPO"),1,0)+
IF(FİLTRE!$H$5="TÜMÜ",1,0)+
IF(AND(J4793="FİRMA İADE",FİLTRE!$H$5="FİRMA İADE"),1,0)+
IF(AND(J4793="İMHA",FİLTRE!$H$5="İMHA"),1,0)</f>
        <v>1</v>
      </c>
      <c r="I4793" s="99"/>
      <c r="J4793" s="100"/>
      <c r="K4793" s="100"/>
      <c r="L4793" s="101"/>
      <c r="M4793" s="102"/>
      <c r="N4793" s="101"/>
      <c r="O4793" s="99"/>
      <c r="P4793" s="103"/>
      <c r="Q4793" s="104"/>
      <c r="R4793" s="50"/>
      <c r="S4793" s="105"/>
      <c r="T4793" s="106"/>
      <c r="U4793" s="107"/>
      <c r="V4793" s="108"/>
      <c r="W4793" s="107"/>
      <c r="X4793" s="107"/>
      <c r="AA4793" s="107"/>
      <c r="AB4793" s="110"/>
      <c r="AC4793" s="110"/>
      <c r="AE4793" s="105"/>
      <c r="AF4793" s="105"/>
      <c r="AR4793" s="112"/>
    </row>
    <row r="4794" spans="2:44" x14ac:dyDescent="0.25">
      <c r="B4794" s="1" t="str">
        <f>IF(I4794="","",
(IF(N4794=FİLTRE!$H$6,2,0)+IF(FİLTRE!$H$6="TOPLAM",2,0))
)</f>
        <v/>
      </c>
      <c r="C4794">
        <f>IF(FİLTRE!$M$5="",9,(IF(U4794&gt;=FİLTRE!$M$5,1,0)))</f>
        <v>1</v>
      </c>
      <c r="D4794" s="1">
        <f>IF(FİLTRE!$M$6="",9,(IF('SKT LİSTESİ'!P4794&lt;=FİLTRE!$M$6,1,0)))</f>
        <v>1</v>
      </c>
      <c r="E4794" s="25" t="str">
        <f>IF(I4794="","",(COUNTIFS($L$4:L4794,L4794)))</f>
        <v/>
      </c>
      <c r="F4794" s="13">
        <f>IF(OR(B4794&lt;&gt;2,C4794&lt;&gt;1,D4794&lt;&gt;1,H4794&lt;&gt;1),0,
COUNTIFS($B$4:B4794,2,$C$4:C4794,1,$D$4:D4794,1,$H$4:H4794,1))</f>
        <v>0</v>
      </c>
      <c r="G4794" s="26" t="str">
        <f>IF(I4794="","",(COUNTIF($E$4:E4794,E4794)))</f>
        <v/>
      </c>
      <c r="H4794" s="1">
        <f>IF(AND(J4794="SAYIM",FİLTRE!$H$5="RAFTA",U4794&lt;&gt;0),1,0)+
IF(AND(J4794="İADE DEPO",FİLTRE!$H$5="İADE DEPO"),1,0)+
IF(FİLTRE!$H$5="TÜMÜ",1,0)+
IF(AND(J4794="FİRMA İADE",FİLTRE!$H$5="FİRMA İADE"),1,0)+
IF(AND(J4794="İMHA",FİLTRE!$H$5="İMHA"),1,0)</f>
        <v>1</v>
      </c>
      <c r="I4794" s="99"/>
      <c r="J4794" s="100"/>
      <c r="K4794" s="100"/>
      <c r="L4794" s="101"/>
      <c r="M4794" s="102"/>
      <c r="N4794" s="101"/>
      <c r="O4794" s="99"/>
      <c r="P4794" s="103"/>
      <c r="Q4794" s="104"/>
      <c r="R4794" s="50"/>
      <c r="S4794" s="105"/>
      <c r="T4794" s="106"/>
      <c r="U4794" s="107"/>
      <c r="V4794" s="108"/>
      <c r="W4794" s="107"/>
      <c r="X4794" s="107"/>
      <c r="AA4794" s="107"/>
      <c r="AB4794" s="110"/>
      <c r="AC4794" s="110"/>
      <c r="AE4794" s="105"/>
      <c r="AF4794" s="105"/>
      <c r="AR4794" s="112"/>
    </row>
    <row r="4795" spans="2:44" x14ac:dyDescent="0.25">
      <c r="B4795" s="1" t="str">
        <f>IF(I4795="","",
(IF(N4795=FİLTRE!$H$6,2,0)+IF(FİLTRE!$H$6="TOPLAM",2,0))
)</f>
        <v/>
      </c>
      <c r="C4795">
        <f>IF(FİLTRE!$M$5="",9,(IF(U4795&gt;=FİLTRE!$M$5,1,0)))</f>
        <v>1</v>
      </c>
      <c r="D4795" s="1">
        <f>IF(FİLTRE!$M$6="",9,(IF('SKT LİSTESİ'!P4795&lt;=FİLTRE!$M$6,1,0)))</f>
        <v>1</v>
      </c>
      <c r="E4795" s="25" t="str">
        <f>IF(I4795="","",(COUNTIFS($L$4:L4795,L4795)))</f>
        <v/>
      </c>
      <c r="F4795" s="13">
        <f>IF(OR(B4795&lt;&gt;2,C4795&lt;&gt;1,D4795&lt;&gt;1,H4795&lt;&gt;1),0,
COUNTIFS($B$4:B4795,2,$C$4:C4795,1,$D$4:D4795,1,$H$4:H4795,1))</f>
        <v>0</v>
      </c>
      <c r="G4795" s="26" t="str">
        <f>IF(I4795="","",(COUNTIF($E$4:E4795,E4795)))</f>
        <v/>
      </c>
      <c r="H4795" s="1">
        <f>IF(AND(J4795="SAYIM",FİLTRE!$H$5="RAFTA",U4795&lt;&gt;0),1,0)+
IF(AND(J4795="İADE DEPO",FİLTRE!$H$5="İADE DEPO"),1,0)+
IF(FİLTRE!$H$5="TÜMÜ",1,0)+
IF(AND(J4795="FİRMA İADE",FİLTRE!$H$5="FİRMA İADE"),1,0)+
IF(AND(J4795="İMHA",FİLTRE!$H$5="İMHA"),1,0)</f>
        <v>1</v>
      </c>
      <c r="I4795" s="99"/>
      <c r="J4795" s="100"/>
      <c r="K4795" s="100"/>
      <c r="L4795" s="101"/>
      <c r="M4795" s="102"/>
      <c r="N4795" s="101"/>
      <c r="O4795" s="99"/>
      <c r="P4795" s="103"/>
      <c r="Q4795" s="104"/>
      <c r="R4795" s="50"/>
      <c r="S4795" s="105"/>
      <c r="T4795" s="106"/>
      <c r="U4795" s="107"/>
      <c r="V4795" s="108"/>
      <c r="W4795" s="107"/>
      <c r="X4795" s="107"/>
      <c r="AA4795" s="107"/>
      <c r="AB4795" s="110"/>
      <c r="AC4795" s="110"/>
      <c r="AE4795" s="105"/>
      <c r="AF4795" s="105"/>
      <c r="AR4795" s="112"/>
    </row>
    <row r="4796" spans="2:44" x14ac:dyDescent="0.25">
      <c r="B4796" s="1" t="str">
        <f>IF(I4796="","",
(IF(N4796=FİLTRE!$H$6,2,0)+IF(FİLTRE!$H$6="TOPLAM",2,0))
)</f>
        <v/>
      </c>
      <c r="C4796">
        <f>IF(FİLTRE!$M$5="",9,(IF(U4796&gt;=FİLTRE!$M$5,1,0)))</f>
        <v>1</v>
      </c>
      <c r="D4796" s="1">
        <f>IF(FİLTRE!$M$6="",9,(IF('SKT LİSTESİ'!P4796&lt;=FİLTRE!$M$6,1,0)))</f>
        <v>1</v>
      </c>
      <c r="E4796" s="25" t="str">
        <f>IF(I4796="","",(COUNTIFS($L$4:L4796,L4796)))</f>
        <v/>
      </c>
      <c r="F4796" s="13">
        <f>IF(OR(B4796&lt;&gt;2,C4796&lt;&gt;1,D4796&lt;&gt;1,H4796&lt;&gt;1),0,
COUNTIFS($B$4:B4796,2,$C$4:C4796,1,$D$4:D4796,1,$H$4:H4796,1))</f>
        <v>0</v>
      </c>
      <c r="G4796" s="26" t="str">
        <f>IF(I4796="","",(COUNTIF($E$4:E4796,E4796)))</f>
        <v/>
      </c>
      <c r="H4796" s="1">
        <f>IF(AND(J4796="SAYIM",FİLTRE!$H$5="RAFTA",U4796&lt;&gt;0),1,0)+
IF(AND(J4796="İADE DEPO",FİLTRE!$H$5="İADE DEPO"),1,0)+
IF(FİLTRE!$H$5="TÜMÜ",1,0)+
IF(AND(J4796="FİRMA İADE",FİLTRE!$H$5="FİRMA İADE"),1,0)+
IF(AND(J4796="İMHA",FİLTRE!$H$5="İMHA"),1,0)</f>
        <v>1</v>
      </c>
      <c r="I4796" s="99"/>
      <c r="J4796" s="100"/>
      <c r="K4796" s="100"/>
      <c r="L4796" s="101"/>
      <c r="M4796" s="102"/>
      <c r="N4796" s="101"/>
      <c r="O4796" s="99"/>
      <c r="P4796" s="103"/>
      <c r="Q4796" s="104"/>
      <c r="R4796" s="50"/>
      <c r="S4796" s="105"/>
      <c r="T4796" s="106"/>
      <c r="U4796" s="107"/>
      <c r="V4796" s="108"/>
      <c r="W4796" s="107"/>
      <c r="X4796" s="107"/>
      <c r="AA4796" s="107"/>
      <c r="AB4796" s="110"/>
      <c r="AC4796" s="110"/>
      <c r="AE4796" s="105"/>
      <c r="AF4796" s="105"/>
      <c r="AR4796" s="112"/>
    </row>
    <row r="4797" spans="2:44" x14ac:dyDescent="0.25">
      <c r="B4797" s="1" t="str">
        <f>IF(I4797="","",
(IF(N4797=FİLTRE!$H$6,2,0)+IF(FİLTRE!$H$6="TOPLAM",2,0))
)</f>
        <v/>
      </c>
      <c r="C4797">
        <f>IF(FİLTRE!$M$5="",9,(IF(U4797&gt;=FİLTRE!$M$5,1,0)))</f>
        <v>1</v>
      </c>
      <c r="D4797" s="1">
        <f>IF(FİLTRE!$M$6="",9,(IF('SKT LİSTESİ'!P4797&lt;=FİLTRE!$M$6,1,0)))</f>
        <v>1</v>
      </c>
      <c r="E4797" s="25" t="str">
        <f>IF(I4797="","",(COUNTIFS($L$4:L4797,L4797)))</f>
        <v/>
      </c>
      <c r="F4797" s="13">
        <f>IF(OR(B4797&lt;&gt;2,C4797&lt;&gt;1,D4797&lt;&gt;1,H4797&lt;&gt;1),0,
COUNTIFS($B$4:B4797,2,$C$4:C4797,1,$D$4:D4797,1,$H$4:H4797,1))</f>
        <v>0</v>
      </c>
      <c r="G4797" s="26" t="str">
        <f>IF(I4797="","",(COUNTIF($E$4:E4797,E4797)))</f>
        <v/>
      </c>
      <c r="H4797" s="1">
        <f>IF(AND(J4797="SAYIM",FİLTRE!$H$5="RAFTA",U4797&lt;&gt;0),1,0)+
IF(AND(J4797="İADE DEPO",FİLTRE!$H$5="İADE DEPO"),1,0)+
IF(FİLTRE!$H$5="TÜMÜ",1,0)+
IF(AND(J4797="FİRMA İADE",FİLTRE!$H$5="FİRMA İADE"),1,0)+
IF(AND(J4797="İMHA",FİLTRE!$H$5="İMHA"),1,0)</f>
        <v>1</v>
      </c>
      <c r="I4797" s="99"/>
      <c r="J4797" s="100"/>
      <c r="K4797" s="100"/>
      <c r="L4797" s="101"/>
      <c r="M4797" s="102"/>
      <c r="N4797" s="101"/>
      <c r="O4797" s="99"/>
      <c r="P4797" s="103"/>
      <c r="Q4797" s="104"/>
      <c r="R4797" s="50"/>
      <c r="S4797" s="105"/>
      <c r="T4797" s="106"/>
      <c r="U4797" s="107"/>
      <c r="V4797" s="108"/>
      <c r="W4797" s="107"/>
      <c r="X4797" s="107"/>
      <c r="AA4797" s="107"/>
      <c r="AB4797" s="110"/>
      <c r="AC4797" s="110"/>
      <c r="AE4797" s="105"/>
      <c r="AF4797" s="105"/>
      <c r="AR4797" s="112"/>
    </row>
    <row r="4798" spans="2:44" x14ac:dyDescent="0.25">
      <c r="B4798" s="1" t="str">
        <f>IF(I4798="","",
(IF(N4798=FİLTRE!$H$6,2,0)+IF(FİLTRE!$H$6="TOPLAM",2,0))
)</f>
        <v/>
      </c>
      <c r="C4798">
        <f>IF(FİLTRE!$M$5="",9,(IF(U4798&gt;=FİLTRE!$M$5,1,0)))</f>
        <v>1</v>
      </c>
      <c r="D4798" s="1">
        <f>IF(FİLTRE!$M$6="",9,(IF('SKT LİSTESİ'!P4798&lt;=FİLTRE!$M$6,1,0)))</f>
        <v>1</v>
      </c>
      <c r="E4798" s="25" t="str">
        <f>IF(I4798="","",(COUNTIFS($L$4:L4798,L4798)))</f>
        <v/>
      </c>
      <c r="F4798" s="13">
        <f>IF(OR(B4798&lt;&gt;2,C4798&lt;&gt;1,D4798&lt;&gt;1,H4798&lt;&gt;1),0,
COUNTIFS($B$4:B4798,2,$C$4:C4798,1,$D$4:D4798,1,$H$4:H4798,1))</f>
        <v>0</v>
      </c>
      <c r="G4798" s="26" t="str">
        <f>IF(I4798="","",(COUNTIF($E$4:E4798,E4798)))</f>
        <v/>
      </c>
      <c r="H4798" s="1">
        <f>IF(AND(J4798="SAYIM",FİLTRE!$H$5="RAFTA",U4798&lt;&gt;0),1,0)+
IF(AND(J4798="İADE DEPO",FİLTRE!$H$5="İADE DEPO"),1,0)+
IF(FİLTRE!$H$5="TÜMÜ",1,0)+
IF(AND(J4798="FİRMA İADE",FİLTRE!$H$5="FİRMA İADE"),1,0)+
IF(AND(J4798="İMHA",FİLTRE!$H$5="İMHA"),1,0)</f>
        <v>1</v>
      </c>
      <c r="I4798" s="99"/>
      <c r="J4798" s="100"/>
      <c r="K4798" s="100"/>
      <c r="L4798" s="101"/>
      <c r="M4798" s="102"/>
      <c r="N4798" s="101"/>
      <c r="O4798" s="99"/>
      <c r="P4798" s="103"/>
      <c r="Q4798" s="104"/>
      <c r="R4798" s="50"/>
      <c r="S4798" s="105"/>
      <c r="T4798" s="106"/>
      <c r="U4798" s="107"/>
      <c r="V4798" s="108"/>
      <c r="W4798" s="107"/>
      <c r="X4798" s="107"/>
      <c r="AA4798" s="107"/>
      <c r="AB4798" s="110"/>
      <c r="AC4798" s="110"/>
      <c r="AE4798" s="105"/>
      <c r="AF4798" s="105"/>
      <c r="AR4798" s="112"/>
    </row>
    <row r="4799" spans="2:44" x14ac:dyDescent="0.25">
      <c r="B4799" s="1" t="str">
        <f>IF(I4799="","",
(IF(N4799=FİLTRE!$H$6,2,0)+IF(FİLTRE!$H$6="TOPLAM",2,0))
)</f>
        <v/>
      </c>
      <c r="C4799">
        <f>IF(FİLTRE!$M$5="",9,(IF(U4799&gt;=FİLTRE!$M$5,1,0)))</f>
        <v>1</v>
      </c>
      <c r="D4799" s="1">
        <f>IF(FİLTRE!$M$6="",9,(IF('SKT LİSTESİ'!P4799&lt;=FİLTRE!$M$6,1,0)))</f>
        <v>1</v>
      </c>
      <c r="E4799" s="25" t="str">
        <f>IF(I4799="","",(COUNTIFS($L$4:L4799,L4799)))</f>
        <v/>
      </c>
      <c r="F4799" s="13">
        <f>IF(OR(B4799&lt;&gt;2,C4799&lt;&gt;1,D4799&lt;&gt;1,H4799&lt;&gt;1),0,
COUNTIFS($B$4:B4799,2,$C$4:C4799,1,$D$4:D4799,1,$H$4:H4799,1))</f>
        <v>0</v>
      </c>
      <c r="G4799" s="26" t="str">
        <f>IF(I4799="","",(COUNTIF($E$4:E4799,E4799)))</f>
        <v/>
      </c>
      <c r="H4799" s="1">
        <f>IF(AND(J4799="SAYIM",FİLTRE!$H$5="RAFTA",U4799&lt;&gt;0),1,0)+
IF(AND(J4799="İADE DEPO",FİLTRE!$H$5="İADE DEPO"),1,0)+
IF(FİLTRE!$H$5="TÜMÜ",1,0)+
IF(AND(J4799="FİRMA İADE",FİLTRE!$H$5="FİRMA İADE"),1,0)+
IF(AND(J4799="İMHA",FİLTRE!$H$5="İMHA"),1,0)</f>
        <v>1</v>
      </c>
      <c r="I4799" s="99"/>
      <c r="J4799" s="100"/>
      <c r="K4799" s="100"/>
      <c r="L4799" s="101"/>
      <c r="M4799" s="102"/>
      <c r="N4799" s="101"/>
      <c r="O4799" s="99"/>
      <c r="P4799" s="103"/>
      <c r="Q4799" s="104"/>
      <c r="R4799" s="50"/>
      <c r="S4799" s="105"/>
      <c r="T4799" s="106"/>
      <c r="U4799" s="107"/>
      <c r="V4799" s="108"/>
      <c r="W4799" s="107"/>
      <c r="X4799" s="107"/>
      <c r="AA4799" s="107"/>
      <c r="AB4799" s="110"/>
      <c r="AC4799" s="110"/>
      <c r="AE4799" s="105"/>
      <c r="AF4799" s="105"/>
      <c r="AR4799" s="112"/>
    </row>
    <row r="4800" spans="2:44" x14ac:dyDescent="0.25">
      <c r="B4800" s="1" t="str">
        <f>IF(I4800="","",
(IF(N4800=FİLTRE!$H$6,2,0)+IF(FİLTRE!$H$6="TOPLAM",2,0))
)</f>
        <v/>
      </c>
      <c r="C4800">
        <f>IF(FİLTRE!$M$5="",9,(IF(U4800&gt;=FİLTRE!$M$5,1,0)))</f>
        <v>1</v>
      </c>
      <c r="D4800" s="1">
        <f>IF(FİLTRE!$M$6="",9,(IF('SKT LİSTESİ'!P4800&lt;=FİLTRE!$M$6,1,0)))</f>
        <v>1</v>
      </c>
      <c r="E4800" s="25" t="str">
        <f>IF(I4800="","",(COUNTIFS($L$4:L4800,L4800)))</f>
        <v/>
      </c>
      <c r="F4800" s="13">
        <f>IF(OR(B4800&lt;&gt;2,C4800&lt;&gt;1,D4800&lt;&gt;1,H4800&lt;&gt;1),0,
COUNTIFS($B$4:B4800,2,$C$4:C4800,1,$D$4:D4800,1,$H$4:H4800,1))</f>
        <v>0</v>
      </c>
      <c r="G4800" s="26" t="str">
        <f>IF(I4800="","",(COUNTIF($E$4:E4800,E4800)))</f>
        <v/>
      </c>
      <c r="H4800" s="1">
        <f>IF(AND(J4800="SAYIM",FİLTRE!$H$5="RAFTA",U4800&lt;&gt;0),1,0)+
IF(AND(J4800="İADE DEPO",FİLTRE!$H$5="İADE DEPO"),1,0)+
IF(FİLTRE!$H$5="TÜMÜ",1,0)+
IF(AND(J4800="FİRMA İADE",FİLTRE!$H$5="FİRMA İADE"),1,0)+
IF(AND(J4800="İMHA",FİLTRE!$H$5="İMHA"),1,0)</f>
        <v>1</v>
      </c>
      <c r="I4800" s="99"/>
      <c r="J4800" s="100"/>
      <c r="K4800" s="100"/>
      <c r="L4800" s="101"/>
      <c r="M4800" s="102"/>
      <c r="N4800" s="101"/>
      <c r="O4800" s="99"/>
      <c r="P4800" s="103"/>
      <c r="Q4800" s="104"/>
      <c r="R4800" s="50"/>
      <c r="S4800" s="105"/>
      <c r="T4800" s="106"/>
      <c r="U4800" s="107"/>
      <c r="V4800" s="108"/>
      <c r="W4800" s="107"/>
      <c r="X4800" s="107"/>
      <c r="AA4800" s="107"/>
      <c r="AB4800" s="110"/>
      <c r="AC4800" s="110"/>
      <c r="AE4800" s="105"/>
      <c r="AF4800" s="105"/>
      <c r="AR4800" s="112"/>
    </row>
    <row r="4801" spans="2:44" x14ac:dyDescent="0.25">
      <c r="B4801" s="1" t="str">
        <f>IF(I4801="","",
(IF(N4801=FİLTRE!$H$6,2,0)+IF(FİLTRE!$H$6="TOPLAM",2,0))
)</f>
        <v/>
      </c>
      <c r="C4801">
        <f>IF(FİLTRE!$M$5="",9,(IF(U4801&gt;=FİLTRE!$M$5,1,0)))</f>
        <v>1</v>
      </c>
      <c r="D4801" s="1">
        <f>IF(FİLTRE!$M$6="",9,(IF('SKT LİSTESİ'!P4801&lt;=FİLTRE!$M$6,1,0)))</f>
        <v>1</v>
      </c>
      <c r="E4801" s="25" t="str">
        <f>IF(I4801="","",(COUNTIFS($L$4:L4801,L4801)))</f>
        <v/>
      </c>
      <c r="F4801" s="13">
        <f>IF(OR(B4801&lt;&gt;2,C4801&lt;&gt;1,D4801&lt;&gt;1,H4801&lt;&gt;1),0,
COUNTIFS($B$4:B4801,2,$C$4:C4801,1,$D$4:D4801,1,$H$4:H4801,1))</f>
        <v>0</v>
      </c>
      <c r="G4801" s="26" t="str">
        <f>IF(I4801="","",(COUNTIF($E$4:E4801,E4801)))</f>
        <v/>
      </c>
      <c r="H4801" s="1">
        <f>IF(AND(J4801="SAYIM",FİLTRE!$H$5="RAFTA",U4801&lt;&gt;0),1,0)+
IF(AND(J4801="İADE DEPO",FİLTRE!$H$5="İADE DEPO"),1,0)+
IF(FİLTRE!$H$5="TÜMÜ",1,0)+
IF(AND(J4801="FİRMA İADE",FİLTRE!$H$5="FİRMA İADE"),1,0)+
IF(AND(J4801="İMHA",FİLTRE!$H$5="İMHA"),1,0)</f>
        <v>1</v>
      </c>
      <c r="I4801" s="99"/>
      <c r="J4801" s="100"/>
      <c r="K4801" s="100"/>
      <c r="L4801" s="101"/>
      <c r="M4801" s="102"/>
      <c r="N4801" s="101"/>
      <c r="O4801" s="99"/>
      <c r="P4801" s="103"/>
      <c r="Q4801" s="104"/>
      <c r="R4801" s="50"/>
      <c r="S4801" s="105"/>
      <c r="T4801" s="106"/>
      <c r="U4801" s="107"/>
      <c r="V4801" s="108"/>
      <c r="W4801" s="107"/>
      <c r="X4801" s="107"/>
      <c r="AA4801" s="107"/>
      <c r="AB4801" s="110"/>
      <c r="AC4801" s="110"/>
      <c r="AE4801" s="105"/>
      <c r="AF4801" s="105"/>
      <c r="AR4801" s="112"/>
    </row>
    <row r="4802" spans="2:44" x14ac:dyDescent="0.25">
      <c r="B4802" s="1" t="str">
        <f>IF(I4802="","",
(IF(N4802=FİLTRE!$H$6,2,0)+IF(FİLTRE!$H$6="TOPLAM",2,0))
)</f>
        <v/>
      </c>
      <c r="C4802">
        <f>IF(FİLTRE!$M$5="",9,(IF(U4802&gt;=FİLTRE!$M$5,1,0)))</f>
        <v>1</v>
      </c>
      <c r="D4802" s="1">
        <f>IF(FİLTRE!$M$6="",9,(IF('SKT LİSTESİ'!P4802&lt;=FİLTRE!$M$6,1,0)))</f>
        <v>1</v>
      </c>
      <c r="E4802" s="25" t="str">
        <f>IF(I4802="","",(COUNTIFS($L$4:L4802,L4802)))</f>
        <v/>
      </c>
      <c r="F4802" s="13">
        <f>IF(OR(B4802&lt;&gt;2,C4802&lt;&gt;1,D4802&lt;&gt;1,H4802&lt;&gt;1),0,
COUNTIFS($B$4:B4802,2,$C$4:C4802,1,$D$4:D4802,1,$H$4:H4802,1))</f>
        <v>0</v>
      </c>
      <c r="G4802" s="26" t="str">
        <f>IF(I4802="","",(COUNTIF($E$4:E4802,E4802)))</f>
        <v/>
      </c>
      <c r="H4802" s="1">
        <f>IF(AND(J4802="SAYIM",FİLTRE!$H$5="RAFTA",U4802&lt;&gt;0),1,0)+
IF(AND(J4802="İADE DEPO",FİLTRE!$H$5="İADE DEPO"),1,0)+
IF(FİLTRE!$H$5="TÜMÜ",1,0)+
IF(AND(J4802="FİRMA İADE",FİLTRE!$H$5="FİRMA İADE"),1,0)+
IF(AND(J4802="İMHA",FİLTRE!$H$5="İMHA"),1,0)</f>
        <v>1</v>
      </c>
      <c r="I4802" s="99"/>
      <c r="J4802" s="100"/>
      <c r="K4802" s="100"/>
      <c r="L4802" s="101"/>
      <c r="M4802" s="102"/>
      <c r="N4802" s="101"/>
      <c r="O4802" s="99"/>
      <c r="P4802" s="103"/>
      <c r="Q4802" s="104"/>
      <c r="R4802" s="50"/>
      <c r="S4802" s="105"/>
      <c r="T4802" s="106"/>
      <c r="U4802" s="107"/>
      <c r="V4802" s="108"/>
      <c r="W4802" s="107"/>
      <c r="X4802" s="107"/>
      <c r="AA4802" s="107"/>
      <c r="AB4802" s="110"/>
      <c r="AC4802" s="110"/>
      <c r="AE4802" s="105"/>
      <c r="AF4802" s="105"/>
      <c r="AR4802" s="112"/>
    </row>
    <row r="4803" spans="2:44" x14ac:dyDescent="0.25">
      <c r="B4803" s="1" t="str">
        <f>IF(I4803="","",
(IF(N4803=FİLTRE!$H$6,2,0)+IF(FİLTRE!$H$6="TOPLAM",2,0))
)</f>
        <v/>
      </c>
      <c r="C4803">
        <f>IF(FİLTRE!$M$5="",9,(IF(U4803&gt;=FİLTRE!$M$5,1,0)))</f>
        <v>1</v>
      </c>
      <c r="D4803" s="1">
        <f>IF(FİLTRE!$M$6="",9,(IF('SKT LİSTESİ'!P4803&lt;=FİLTRE!$M$6,1,0)))</f>
        <v>1</v>
      </c>
      <c r="E4803" s="25" t="str">
        <f>IF(I4803="","",(COUNTIFS($L$4:L4803,L4803)))</f>
        <v/>
      </c>
      <c r="F4803" s="13">
        <f>IF(OR(B4803&lt;&gt;2,C4803&lt;&gt;1,D4803&lt;&gt;1,H4803&lt;&gt;1),0,
COUNTIFS($B$4:B4803,2,$C$4:C4803,1,$D$4:D4803,1,$H$4:H4803,1))</f>
        <v>0</v>
      </c>
      <c r="G4803" s="26" t="str">
        <f>IF(I4803="","",(COUNTIF($E$4:E4803,E4803)))</f>
        <v/>
      </c>
      <c r="H4803" s="1">
        <f>IF(AND(J4803="SAYIM",FİLTRE!$H$5="RAFTA",U4803&lt;&gt;0),1,0)+
IF(AND(J4803="İADE DEPO",FİLTRE!$H$5="İADE DEPO"),1,0)+
IF(FİLTRE!$H$5="TÜMÜ",1,0)+
IF(AND(J4803="FİRMA İADE",FİLTRE!$H$5="FİRMA İADE"),1,0)+
IF(AND(J4803="İMHA",FİLTRE!$H$5="İMHA"),1,0)</f>
        <v>1</v>
      </c>
      <c r="I4803" s="99"/>
      <c r="J4803" s="100"/>
      <c r="K4803" s="100"/>
      <c r="L4803" s="101"/>
      <c r="M4803" s="102"/>
      <c r="N4803" s="101"/>
      <c r="O4803" s="99"/>
      <c r="P4803" s="103"/>
      <c r="Q4803" s="104"/>
      <c r="R4803" s="50"/>
      <c r="S4803" s="105"/>
      <c r="T4803" s="106"/>
      <c r="U4803" s="107"/>
      <c r="V4803" s="108"/>
      <c r="W4803" s="107"/>
      <c r="X4803" s="107"/>
      <c r="AA4803" s="107"/>
      <c r="AB4803" s="110"/>
      <c r="AC4803" s="110"/>
      <c r="AE4803" s="105"/>
      <c r="AF4803" s="105"/>
      <c r="AR4803" s="112"/>
    </row>
    <row r="4804" spans="2:44" x14ac:dyDescent="0.25">
      <c r="B4804" s="1" t="str">
        <f>IF(I4804="","",
(IF(N4804=FİLTRE!$H$6,2,0)+IF(FİLTRE!$H$6="TOPLAM",2,0))
)</f>
        <v/>
      </c>
      <c r="C4804">
        <f>IF(FİLTRE!$M$5="",9,(IF(U4804&gt;=FİLTRE!$M$5,1,0)))</f>
        <v>1</v>
      </c>
      <c r="D4804" s="1">
        <f>IF(FİLTRE!$M$6="",9,(IF('SKT LİSTESİ'!P4804&lt;=FİLTRE!$M$6,1,0)))</f>
        <v>1</v>
      </c>
      <c r="E4804" s="25" t="str">
        <f>IF(I4804="","",(COUNTIFS($L$4:L4804,L4804)))</f>
        <v/>
      </c>
      <c r="F4804" s="13">
        <f>IF(OR(B4804&lt;&gt;2,C4804&lt;&gt;1,D4804&lt;&gt;1,H4804&lt;&gt;1),0,
COUNTIFS($B$4:B4804,2,$C$4:C4804,1,$D$4:D4804,1,$H$4:H4804,1))</f>
        <v>0</v>
      </c>
      <c r="G4804" s="26" t="str">
        <f>IF(I4804="","",(COUNTIF($E$4:E4804,E4804)))</f>
        <v/>
      </c>
      <c r="H4804" s="1">
        <f>IF(AND(J4804="SAYIM",FİLTRE!$H$5="RAFTA",U4804&lt;&gt;0),1,0)+
IF(AND(J4804="İADE DEPO",FİLTRE!$H$5="İADE DEPO"),1,0)+
IF(FİLTRE!$H$5="TÜMÜ",1,0)+
IF(AND(J4804="FİRMA İADE",FİLTRE!$H$5="FİRMA İADE"),1,0)+
IF(AND(J4804="İMHA",FİLTRE!$H$5="İMHA"),1,0)</f>
        <v>1</v>
      </c>
      <c r="I4804" s="99"/>
      <c r="J4804" s="100"/>
      <c r="K4804" s="100"/>
      <c r="L4804" s="101"/>
      <c r="M4804" s="102"/>
      <c r="N4804" s="101"/>
      <c r="O4804" s="99"/>
      <c r="P4804" s="103"/>
      <c r="Q4804" s="104"/>
      <c r="R4804" s="50"/>
      <c r="S4804" s="105"/>
      <c r="T4804" s="106"/>
      <c r="U4804" s="107"/>
      <c r="V4804" s="108"/>
      <c r="W4804" s="107"/>
      <c r="X4804" s="107"/>
      <c r="AA4804" s="107"/>
      <c r="AB4804" s="110"/>
      <c r="AC4804" s="110"/>
      <c r="AE4804" s="105"/>
      <c r="AF4804" s="105"/>
      <c r="AR4804" s="112"/>
    </row>
    <row r="4805" spans="2:44" x14ac:dyDescent="0.25">
      <c r="B4805" s="1" t="str">
        <f>IF(I4805="","",
(IF(N4805=FİLTRE!$H$6,2,0)+IF(FİLTRE!$H$6="TOPLAM",2,0))
)</f>
        <v/>
      </c>
      <c r="C4805">
        <f>IF(FİLTRE!$M$5="",9,(IF(U4805&gt;=FİLTRE!$M$5,1,0)))</f>
        <v>1</v>
      </c>
      <c r="D4805" s="1">
        <f>IF(FİLTRE!$M$6="",9,(IF('SKT LİSTESİ'!P4805&lt;=FİLTRE!$M$6,1,0)))</f>
        <v>1</v>
      </c>
      <c r="E4805" s="25" t="str">
        <f>IF(I4805="","",(COUNTIFS($L$4:L4805,L4805)))</f>
        <v/>
      </c>
      <c r="F4805" s="13">
        <f>IF(OR(B4805&lt;&gt;2,C4805&lt;&gt;1,D4805&lt;&gt;1,H4805&lt;&gt;1),0,
COUNTIFS($B$4:B4805,2,$C$4:C4805,1,$D$4:D4805,1,$H$4:H4805,1))</f>
        <v>0</v>
      </c>
      <c r="G4805" s="26" t="str">
        <f>IF(I4805="","",(COUNTIF($E$4:E4805,E4805)))</f>
        <v/>
      </c>
      <c r="H4805" s="1">
        <f>IF(AND(J4805="SAYIM",FİLTRE!$H$5="RAFTA",U4805&lt;&gt;0),1,0)+
IF(AND(J4805="İADE DEPO",FİLTRE!$H$5="İADE DEPO"),1,0)+
IF(FİLTRE!$H$5="TÜMÜ",1,0)+
IF(AND(J4805="FİRMA İADE",FİLTRE!$H$5="FİRMA İADE"),1,0)+
IF(AND(J4805="İMHA",FİLTRE!$H$5="İMHA"),1,0)</f>
        <v>1</v>
      </c>
      <c r="I4805" s="99"/>
      <c r="J4805" s="100"/>
      <c r="K4805" s="100"/>
      <c r="L4805" s="101"/>
      <c r="M4805" s="102"/>
      <c r="N4805" s="101"/>
      <c r="O4805" s="99"/>
      <c r="P4805" s="103"/>
      <c r="Q4805" s="104"/>
      <c r="R4805" s="50"/>
      <c r="S4805" s="105"/>
      <c r="T4805" s="106"/>
      <c r="U4805" s="107"/>
      <c r="V4805" s="108"/>
      <c r="W4805" s="107"/>
      <c r="X4805" s="107"/>
      <c r="AA4805" s="107"/>
      <c r="AB4805" s="110"/>
      <c r="AC4805" s="110"/>
      <c r="AE4805" s="105"/>
      <c r="AF4805" s="105"/>
      <c r="AR4805" s="112"/>
    </row>
    <row r="4806" spans="2:44" x14ac:dyDescent="0.25">
      <c r="B4806" s="1" t="str">
        <f>IF(I4806="","",
(IF(N4806=FİLTRE!$H$6,2,0)+IF(FİLTRE!$H$6="TOPLAM",2,0))
)</f>
        <v/>
      </c>
      <c r="C4806">
        <f>IF(FİLTRE!$M$5="",9,(IF(U4806&gt;=FİLTRE!$M$5,1,0)))</f>
        <v>1</v>
      </c>
      <c r="D4806" s="1">
        <f>IF(FİLTRE!$M$6="",9,(IF('SKT LİSTESİ'!P4806&lt;=FİLTRE!$M$6,1,0)))</f>
        <v>1</v>
      </c>
      <c r="E4806" s="25" t="str">
        <f>IF(I4806="","",(COUNTIFS($L$4:L4806,L4806)))</f>
        <v/>
      </c>
      <c r="F4806" s="13">
        <f>IF(OR(B4806&lt;&gt;2,C4806&lt;&gt;1,D4806&lt;&gt;1,H4806&lt;&gt;1),0,
COUNTIFS($B$4:B4806,2,$C$4:C4806,1,$D$4:D4806,1,$H$4:H4806,1))</f>
        <v>0</v>
      </c>
      <c r="G4806" s="26" t="str">
        <f>IF(I4806="","",(COUNTIF($E$4:E4806,E4806)))</f>
        <v/>
      </c>
      <c r="H4806" s="1">
        <f>IF(AND(J4806="SAYIM",FİLTRE!$H$5="RAFTA",U4806&lt;&gt;0),1,0)+
IF(AND(J4806="İADE DEPO",FİLTRE!$H$5="İADE DEPO"),1,0)+
IF(FİLTRE!$H$5="TÜMÜ",1,0)+
IF(AND(J4806="FİRMA İADE",FİLTRE!$H$5="FİRMA İADE"),1,0)+
IF(AND(J4806="İMHA",FİLTRE!$H$5="İMHA"),1,0)</f>
        <v>1</v>
      </c>
      <c r="I4806" s="99"/>
      <c r="J4806" s="100"/>
      <c r="K4806" s="100"/>
      <c r="L4806" s="101"/>
      <c r="M4806" s="102"/>
      <c r="N4806" s="101"/>
      <c r="O4806" s="99"/>
      <c r="P4806" s="103"/>
      <c r="Q4806" s="104"/>
      <c r="R4806" s="50"/>
      <c r="S4806" s="105"/>
      <c r="T4806" s="106"/>
      <c r="U4806" s="107"/>
      <c r="V4806" s="108"/>
      <c r="W4806" s="107"/>
      <c r="X4806" s="107"/>
      <c r="AA4806" s="107"/>
      <c r="AB4806" s="110"/>
      <c r="AC4806" s="110"/>
      <c r="AE4806" s="105"/>
      <c r="AF4806" s="105"/>
      <c r="AR4806" s="112"/>
    </row>
    <row r="4807" spans="2:44" x14ac:dyDescent="0.25">
      <c r="B4807" s="1" t="str">
        <f>IF(I4807="","",
(IF(N4807=FİLTRE!$H$6,2,0)+IF(FİLTRE!$H$6="TOPLAM",2,0))
)</f>
        <v/>
      </c>
      <c r="C4807">
        <f>IF(FİLTRE!$M$5="",9,(IF(U4807&gt;=FİLTRE!$M$5,1,0)))</f>
        <v>1</v>
      </c>
      <c r="D4807" s="1">
        <f>IF(FİLTRE!$M$6="",9,(IF('SKT LİSTESİ'!P4807&lt;=FİLTRE!$M$6,1,0)))</f>
        <v>1</v>
      </c>
      <c r="E4807" s="25" t="str">
        <f>IF(I4807="","",(COUNTIFS($L$4:L4807,L4807)))</f>
        <v/>
      </c>
      <c r="F4807" s="13">
        <f>IF(OR(B4807&lt;&gt;2,C4807&lt;&gt;1,D4807&lt;&gt;1,H4807&lt;&gt;1),0,
COUNTIFS($B$4:B4807,2,$C$4:C4807,1,$D$4:D4807,1,$H$4:H4807,1))</f>
        <v>0</v>
      </c>
      <c r="G4807" s="26" t="str">
        <f>IF(I4807="","",(COUNTIF($E$4:E4807,E4807)))</f>
        <v/>
      </c>
      <c r="H4807" s="1">
        <f>IF(AND(J4807="SAYIM",FİLTRE!$H$5="RAFTA",U4807&lt;&gt;0),1,0)+
IF(AND(J4807="İADE DEPO",FİLTRE!$H$5="İADE DEPO"),1,0)+
IF(FİLTRE!$H$5="TÜMÜ",1,0)+
IF(AND(J4807="FİRMA İADE",FİLTRE!$H$5="FİRMA İADE"),1,0)+
IF(AND(J4807="İMHA",FİLTRE!$H$5="İMHA"),1,0)</f>
        <v>1</v>
      </c>
      <c r="I4807" s="99"/>
      <c r="J4807" s="100"/>
      <c r="K4807" s="100"/>
      <c r="L4807" s="101"/>
      <c r="M4807" s="102"/>
      <c r="N4807" s="101"/>
      <c r="O4807" s="99"/>
      <c r="P4807" s="103"/>
      <c r="Q4807" s="104"/>
      <c r="R4807" s="50"/>
      <c r="S4807" s="105"/>
      <c r="T4807" s="106"/>
      <c r="U4807" s="107"/>
      <c r="V4807" s="108"/>
      <c r="W4807" s="107"/>
      <c r="X4807" s="107"/>
      <c r="AA4807" s="107"/>
      <c r="AB4807" s="110"/>
      <c r="AC4807" s="110"/>
      <c r="AE4807" s="105"/>
      <c r="AF4807" s="105"/>
      <c r="AR4807" s="112"/>
    </row>
    <row r="4808" spans="2:44" x14ac:dyDescent="0.25">
      <c r="B4808" s="1" t="str">
        <f>IF(I4808="","",
(IF(N4808=FİLTRE!$H$6,2,0)+IF(FİLTRE!$H$6="TOPLAM",2,0))
)</f>
        <v/>
      </c>
      <c r="C4808">
        <f>IF(FİLTRE!$M$5="",9,(IF(U4808&gt;=FİLTRE!$M$5,1,0)))</f>
        <v>1</v>
      </c>
      <c r="D4808" s="1">
        <f>IF(FİLTRE!$M$6="",9,(IF('SKT LİSTESİ'!P4808&lt;=FİLTRE!$M$6,1,0)))</f>
        <v>1</v>
      </c>
      <c r="E4808" s="25" t="str">
        <f>IF(I4808="","",(COUNTIFS($L$4:L4808,L4808)))</f>
        <v/>
      </c>
      <c r="F4808" s="13">
        <f>IF(OR(B4808&lt;&gt;2,C4808&lt;&gt;1,D4808&lt;&gt;1,H4808&lt;&gt;1),0,
COUNTIFS($B$4:B4808,2,$C$4:C4808,1,$D$4:D4808,1,$H$4:H4808,1))</f>
        <v>0</v>
      </c>
      <c r="G4808" s="26" t="str">
        <f>IF(I4808="","",(COUNTIF($E$4:E4808,E4808)))</f>
        <v/>
      </c>
      <c r="H4808" s="1">
        <f>IF(AND(J4808="SAYIM",FİLTRE!$H$5="RAFTA",U4808&lt;&gt;0),1,0)+
IF(AND(J4808="İADE DEPO",FİLTRE!$H$5="İADE DEPO"),1,0)+
IF(FİLTRE!$H$5="TÜMÜ",1,0)+
IF(AND(J4808="FİRMA İADE",FİLTRE!$H$5="FİRMA İADE"),1,0)+
IF(AND(J4808="İMHA",FİLTRE!$H$5="İMHA"),1,0)</f>
        <v>1</v>
      </c>
      <c r="I4808" s="99"/>
      <c r="J4808" s="100"/>
      <c r="K4808" s="100"/>
      <c r="L4808" s="101"/>
      <c r="M4808" s="102"/>
      <c r="N4808" s="101"/>
      <c r="O4808" s="99"/>
      <c r="P4808" s="103"/>
      <c r="Q4808" s="104"/>
      <c r="R4808" s="50"/>
      <c r="S4808" s="105"/>
      <c r="T4808" s="106"/>
      <c r="U4808" s="107"/>
      <c r="V4808" s="108"/>
      <c r="W4808" s="107"/>
      <c r="X4808" s="107"/>
      <c r="AA4808" s="107"/>
      <c r="AB4808" s="110"/>
      <c r="AC4808" s="110"/>
      <c r="AE4808" s="105"/>
      <c r="AF4808" s="105"/>
      <c r="AR4808" s="112"/>
    </row>
    <row r="4809" spans="2:44" x14ac:dyDescent="0.25">
      <c r="B4809" s="1" t="str">
        <f>IF(I4809="","",
(IF(N4809=FİLTRE!$H$6,2,0)+IF(FİLTRE!$H$6="TOPLAM",2,0))
)</f>
        <v/>
      </c>
      <c r="C4809">
        <f>IF(FİLTRE!$M$5="",9,(IF(U4809&gt;=FİLTRE!$M$5,1,0)))</f>
        <v>1</v>
      </c>
      <c r="D4809" s="1">
        <f>IF(FİLTRE!$M$6="",9,(IF('SKT LİSTESİ'!P4809&lt;=FİLTRE!$M$6,1,0)))</f>
        <v>1</v>
      </c>
      <c r="E4809" s="25" t="str">
        <f>IF(I4809="","",(COUNTIFS($L$4:L4809,L4809)))</f>
        <v/>
      </c>
      <c r="F4809" s="13">
        <f>IF(OR(B4809&lt;&gt;2,C4809&lt;&gt;1,D4809&lt;&gt;1,H4809&lt;&gt;1),0,
COUNTIFS($B$4:B4809,2,$C$4:C4809,1,$D$4:D4809,1,$H$4:H4809,1))</f>
        <v>0</v>
      </c>
      <c r="G4809" s="26" t="str">
        <f>IF(I4809="","",(COUNTIF($E$4:E4809,E4809)))</f>
        <v/>
      </c>
      <c r="H4809" s="1">
        <f>IF(AND(J4809="SAYIM",FİLTRE!$H$5="RAFTA",U4809&lt;&gt;0),1,0)+
IF(AND(J4809="İADE DEPO",FİLTRE!$H$5="İADE DEPO"),1,0)+
IF(FİLTRE!$H$5="TÜMÜ",1,0)+
IF(AND(J4809="FİRMA İADE",FİLTRE!$H$5="FİRMA İADE"),1,0)+
IF(AND(J4809="İMHA",FİLTRE!$H$5="İMHA"),1,0)</f>
        <v>1</v>
      </c>
      <c r="I4809" s="99"/>
      <c r="J4809" s="100"/>
      <c r="K4809" s="100"/>
      <c r="L4809" s="101"/>
      <c r="M4809" s="102"/>
      <c r="N4809" s="101"/>
      <c r="O4809" s="99"/>
      <c r="P4809" s="103"/>
      <c r="Q4809" s="104"/>
      <c r="R4809" s="50"/>
      <c r="S4809" s="105"/>
      <c r="T4809" s="106"/>
      <c r="U4809" s="107"/>
      <c r="V4809" s="108"/>
      <c r="W4809" s="107"/>
      <c r="X4809" s="107"/>
      <c r="AA4809" s="107"/>
      <c r="AB4809" s="110"/>
      <c r="AC4809" s="110"/>
      <c r="AE4809" s="105"/>
      <c r="AF4809" s="105"/>
      <c r="AR4809" s="112"/>
    </row>
    <row r="4810" spans="2:44" x14ac:dyDescent="0.25">
      <c r="B4810" s="1" t="str">
        <f>IF(I4810="","",
(IF(N4810=FİLTRE!$H$6,2,0)+IF(FİLTRE!$H$6="TOPLAM",2,0))
)</f>
        <v/>
      </c>
      <c r="C4810">
        <f>IF(FİLTRE!$M$5="",9,(IF(U4810&gt;=FİLTRE!$M$5,1,0)))</f>
        <v>1</v>
      </c>
      <c r="D4810" s="1">
        <f>IF(FİLTRE!$M$6="",9,(IF('SKT LİSTESİ'!P4810&lt;=FİLTRE!$M$6,1,0)))</f>
        <v>1</v>
      </c>
      <c r="E4810" s="25" t="str">
        <f>IF(I4810="","",(COUNTIFS($L$4:L4810,L4810)))</f>
        <v/>
      </c>
      <c r="F4810" s="13">
        <f>IF(OR(B4810&lt;&gt;2,C4810&lt;&gt;1,D4810&lt;&gt;1,H4810&lt;&gt;1),0,
COUNTIFS($B$4:B4810,2,$C$4:C4810,1,$D$4:D4810,1,$H$4:H4810,1))</f>
        <v>0</v>
      </c>
      <c r="G4810" s="26" t="str">
        <f>IF(I4810="","",(COUNTIF($E$4:E4810,E4810)))</f>
        <v/>
      </c>
      <c r="H4810" s="1">
        <f>IF(AND(J4810="SAYIM",FİLTRE!$H$5="RAFTA",U4810&lt;&gt;0),1,0)+
IF(AND(J4810="İADE DEPO",FİLTRE!$H$5="İADE DEPO"),1,0)+
IF(FİLTRE!$H$5="TÜMÜ",1,0)+
IF(AND(J4810="FİRMA İADE",FİLTRE!$H$5="FİRMA İADE"),1,0)+
IF(AND(J4810="İMHA",FİLTRE!$H$5="İMHA"),1,0)</f>
        <v>1</v>
      </c>
      <c r="I4810" s="99"/>
      <c r="J4810" s="100"/>
      <c r="K4810" s="100"/>
      <c r="L4810" s="101"/>
      <c r="M4810" s="102"/>
      <c r="N4810" s="101"/>
      <c r="O4810" s="99"/>
      <c r="P4810" s="103"/>
      <c r="Q4810" s="104"/>
      <c r="R4810" s="50"/>
      <c r="S4810" s="105"/>
      <c r="T4810" s="106"/>
      <c r="U4810" s="107"/>
      <c r="V4810" s="108"/>
      <c r="W4810" s="107"/>
      <c r="X4810" s="107"/>
      <c r="AA4810" s="107"/>
      <c r="AB4810" s="110"/>
      <c r="AC4810" s="110"/>
      <c r="AE4810" s="105"/>
      <c r="AF4810" s="105"/>
      <c r="AR4810" s="112"/>
    </row>
    <row r="4811" spans="2:44" x14ac:dyDescent="0.25">
      <c r="B4811" s="1" t="str">
        <f>IF(I4811="","",
(IF(N4811=FİLTRE!$H$6,2,0)+IF(FİLTRE!$H$6="TOPLAM",2,0))
)</f>
        <v/>
      </c>
      <c r="C4811">
        <f>IF(FİLTRE!$M$5="",9,(IF(U4811&gt;=FİLTRE!$M$5,1,0)))</f>
        <v>1</v>
      </c>
      <c r="D4811" s="1">
        <f>IF(FİLTRE!$M$6="",9,(IF('SKT LİSTESİ'!P4811&lt;=FİLTRE!$M$6,1,0)))</f>
        <v>1</v>
      </c>
      <c r="E4811" s="25" t="str">
        <f>IF(I4811="","",(COUNTIFS($L$4:L4811,L4811)))</f>
        <v/>
      </c>
      <c r="F4811" s="13">
        <f>IF(OR(B4811&lt;&gt;2,C4811&lt;&gt;1,D4811&lt;&gt;1,H4811&lt;&gt;1),0,
COUNTIFS($B$4:B4811,2,$C$4:C4811,1,$D$4:D4811,1,$H$4:H4811,1))</f>
        <v>0</v>
      </c>
      <c r="G4811" s="26" t="str">
        <f>IF(I4811="","",(COUNTIF($E$4:E4811,E4811)))</f>
        <v/>
      </c>
      <c r="H4811" s="1">
        <f>IF(AND(J4811="SAYIM",FİLTRE!$H$5="RAFTA",U4811&lt;&gt;0),1,0)+
IF(AND(J4811="İADE DEPO",FİLTRE!$H$5="İADE DEPO"),1,0)+
IF(FİLTRE!$H$5="TÜMÜ",1,0)+
IF(AND(J4811="FİRMA İADE",FİLTRE!$H$5="FİRMA İADE"),1,0)+
IF(AND(J4811="İMHA",FİLTRE!$H$5="İMHA"),1,0)</f>
        <v>1</v>
      </c>
      <c r="I4811" s="99"/>
      <c r="J4811" s="100"/>
      <c r="K4811" s="100"/>
      <c r="L4811" s="101"/>
      <c r="M4811" s="102"/>
      <c r="N4811" s="101"/>
      <c r="O4811" s="99"/>
      <c r="P4811" s="103"/>
      <c r="Q4811" s="104"/>
      <c r="R4811" s="50"/>
      <c r="S4811" s="105"/>
      <c r="T4811" s="106"/>
      <c r="U4811" s="107"/>
      <c r="V4811" s="108"/>
      <c r="W4811" s="107"/>
      <c r="X4811" s="107"/>
      <c r="AA4811" s="107"/>
      <c r="AB4811" s="110"/>
      <c r="AC4811" s="110"/>
      <c r="AE4811" s="105"/>
      <c r="AF4811" s="105"/>
      <c r="AR4811" s="112"/>
    </row>
    <row r="4812" spans="2:44" x14ac:dyDescent="0.25">
      <c r="B4812" s="1" t="str">
        <f>IF(I4812="","",
(IF(N4812=FİLTRE!$H$6,2,0)+IF(FİLTRE!$H$6="TOPLAM",2,0))
)</f>
        <v/>
      </c>
      <c r="C4812">
        <f>IF(FİLTRE!$M$5="",9,(IF(U4812&gt;=FİLTRE!$M$5,1,0)))</f>
        <v>1</v>
      </c>
      <c r="D4812" s="1">
        <f>IF(FİLTRE!$M$6="",9,(IF('SKT LİSTESİ'!P4812&lt;=FİLTRE!$M$6,1,0)))</f>
        <v>1</v>
      </c>
      <c r="E4812" s="25" t="str">
        <f>IF(I4812="","",(COUNTIFS($L$4:L4812,L4812)))</f>
        <v/>
      </c>
      <c r="F4812" s="13">
        <f>IF(OR(B4812&lt;&gt;2,C4812&lt;&gt;1,D4812&lt;&gt;1,H4812&lt;&gt;1),0,
COUNTIFS($B$4:B4812,2,$C$4:C4812,1,$D$4:D4812,1,$H$4:H4812,1))</f>
        <v>0</v>
      </c>
      <c r="G4812" s="26" t="str">
        <f>IF(I4812="","",(COUNTIF($E$4:E4812,E4812)))</f>
        <v/>
      </c>
      <c r="H4812" s="1">
        <f>IF(AND(J4812="SAYIM",FİLTRE!$H$5="RAFTA",U4812&lt;&gt;0),1,0)+
IF(AND(J4812="İADE DEPO",FİLTRE!$H$5="İADE DEPO"),1,0)+
IF(FİLTRE!$H$5="TÜMÜ",1,0)+
IF(AND(J4812="FİRMA İADE",FİLTRE!$H$5="FİRMA İADE"),1,0)+
IF(AND(J4812="İMHA",FİLTRE!$H$5="İMHA"),1,0)</f>
        <v>1</v>
      </c>
      <c r="I4812" s="99"/>
      <c r="J4812" s="100"/>
      <c r="K4812" s="100"/>
      <c r="L4812" s="101"/>
      <c r="M4812" s="102"/>
      <c r="N4812" s="101"/>
      <c r="O4812" s="99"/>
      <c r="P4812" s="103"/>
      <c r="Q4812" s="104"/>
      <c r="R4812" s="50"/>
      <c r="S4812" s="105"/>
      <c r="T4812" s="106"/>
      <c r="U4812" s="107"/>
      <c r="V4812" s="108"/>
      <c r="W4812" s="107"/>
      <c r="X4812" s="107"/>
      <c r="AA4812" s="107"/>
      <c r="AB4812" s="110"/>
      <c r="AC4812" s="110"/>
      <c r="AE4812" s="105"/>
      <c r="AF4812" s="105"/>
      <c r="AR4812" s="112"/>
    </row>
    <row r="4813" spans="2:44" x14ac:dyDescent="0.25">
      <c r="B4813" s="1" t="str">
        <f>IF(I4813="","",
(IF(N4813=FİLTRE!$H$6,2,0)+IF(FİLTRE!$H$6="TOPLAM",2,0))
)</f>
        <v/>
      </c>
      <c r="C4813">
        <f>IF(FİLTRE!$M$5="",9,(IF(U4813&gt;=FİLTRE!$M$5,1,0)))</f>
        <v>1</v>
      </c>
      <c r="D4813" s="1">
        <f>IF(FİLTRE!$M$6="",9,(IF('SKT LİSTESİ'!P4813&lt;=FİLTRE!$M$6,1,0)))</f>
        <v>1</v>
      </c>
      <c r="E4813" s="25" t="str">
        <f>IF(I4813="","",(COUNTIFS($L$4:L4813,L4813)))</f>
        <v/>
      </c>
      <c r="F4813" s="13">
        <f>IF(OR(B4813&lt;&gt;2,C4813&lt;&gt;1,D4813&lt;&gt;1,H4813&lt;&gt;1),0,
COUNTIFS($B$4:B4813,2,$C$4:C4813,1,$D$4:D4813,1,$H$4:H4813,1))</f>
        <v>0</v>
      </c>
      <c r="G4813" s="26" t="str">
        <f>IF(I4813="","",(COUNTIF($E$4:E4813,E4813)))</f>
        <v/>
      </c>
      <c r="H4813" s="1">
        <f>IF(AND(J4813="SAYIM",FİLTRE!$H$5="RAFTA",U4813&lt;&gt;0),1,0)+
IF(AND(J4813="İADE DEPO",FİLTRE!$H$5="İADE DEPO"),1,0)+
IF(FİLTRE!$H$5="TÜMÜ",1,0)+
IF(AND(J4813="FİRMA İADE",FİLTRE!$H$5="FİRMA İADE"),1,0)+
IF(AND(J4813="İMHA",FİLTRE!$H$5="İMHA"),1,0)</f>
        <v>1</v>
      </c>
      <c r="I4813" s="99"/>
      <c r="J4813" s="100"/>
      <c r="K4813" s="100"/>
      <c r="L4813" s="101"/>
      <c r="M4813" s="102"/>
      <c r="N4813" s="101"/>
      <c r="O4813" s="99"/>
      <c r="P4813" s="103"/>
      <c r="Q4813" s="104"/>
      <c r="R4813" s="50"/>
      <c r="S4813" s="105"/>
      <c r="T4813" s="106"/>
      <c r="U4813" s="107"/>
      <c r="V4813" s="108"/>
      <c r="W4813" s="107"/>
      <c r="X4813" s="107"/>
      <c r="AA4813" s="107"/>
      <c r="AB4813" s="110"/>
      <c r="AC4813" s="110"/>
      <c r="AE4813" s="105"/>
      <c r="AF4813" s="105"/>
      <c r="AR4813" s="112"/>
    </row>
    <row r="4814" spans="2:44" x14ac:dyDescent="0.25">
      <c r="B4814" s="1" t="str">
        <f>IF(I4814="","",
(IF(N4814=FİLTRE!$H$6,2,0)+IF(FİLTRE!$H$6="TOPLAM",2,0))
)</f>
        <v/>
      </c>
      <c r="C4814">
        <f>IF(FİLTRE!$M$5="",9,(IF(U4814&gt;=FİLTRE!$M$5,1,0)))</f>
        <v>1</v>
      </c>
      <c r="D4814" s="1">
        <f>IF(FİLTRE!$M$6="",9,(IF('SKT LİSTESİ'!P4814&lt;=FİLTRE!$M$6,1,0)))</f>
        <v>1</v>
      </c>
      <c r="E4814" s="25" t="str">
        <f>IF(I4814="","",(COUNTIFS($L$4:L4814,L4814)))</f>
        <v/>
      </c>
      <c r="F4814" s="13">
        <f>IF(OR(B4814&lt;&gt;2,C4814&lt;&gt;1,D4814&lt;&gt;1,H4814&lt;&gt;1),0,
COUNTIFS($B$4:B4814,2,$C$4:C4814,1,$D$4:D4814,1,$H$4:H4814,1))</f>
        <v>0</v>
      </c>
      <c r="G4814" s="26" t="str">
        <f>IF(I4814="","",(COUNTIF($E$4:E4814,E4814)))</f>
        <v/>
      </c>
      <c r="H4814" s="1">
        <f>IF(AND(J4814="SAYIM",FİLTRE!$H$5="RAFTA",U4814&lt;&gt;0),1,0)+
IF(AND(J4814="İADE DEPO",FİLTRE!$H$5="İADE DEPO"),1,0)+
IF(FİLTRE!$H$5="TÜMÜ",1,0)+
IF(AND(J4814="FİRMA İADE",FİLTRE!$H$5="FİRMA İADE"),1,0)+
IF(AND(J4814="İMHA",FİLTRE!$H$5="İMHA"),1,0)</f>
        <v>1</v>
      </c>
      <c r="I4814" s="99"/>
      <c r="J4814" s="100"/>
      <c r="K4814" s="100"/>
      <c r="L4814" s="101"/>
      <c r="M4814" s="102"/>
      <c r="N4814" s="101"/>
      <c r="O4814" s="99"/>
      <c r="P4814" s="103"/>
      <c r="Q4814" s="104"/>
      <c r="R4814" s="50"/>
      <c r="S4814" s="105"/>
      <c r="T4814" s="106"/>
      <c r="U4814" s="107"/>
      <c r="V4814" s="108"/>
      <c r="W4814" s="107"/>
      <c r="X4814" s="107"/>
      <c r="AA4814" s="107"/>
      <c r="AB4814" s="110"/>
      <c r="AC4814" s="110"/>
      <c r="AE4814" s="105"/>
      <c r="AF4814" s="105"/>
      <c r="AR4814" s="112"/>
    </row>
    <row r="4815" spans="2:44" x14ac:dyDescent="0.25">
      <c r="B4815" s="1" t="str">
        <f>IF(I4815="","",
(IF(N4815=FİLTRE!$H$6,2,0)+IF(FİLTRE!$H$6="TOPLAM",2,0))
)</f>
        <v/>
      </c>
      <c r="C4815">
        <f>IF(FİLTRE!$M$5="",9,(IF(U4815&gt;=FİLTRE!$M$5,1,0)))</f>
        <v>1</v>
      </c>
      <c r="D4815" s="1">
        <f>IF(FİLTRE!$M$6="",9,(IF('SKT LİSTESİ'!P4815&lt;=FİLTRE!$M$6,1,0)))</f>
        <v>1</v>
      </c>
      <c r="E4815" s="25" t="str">
        <f>IF(I4815="","",(COUNTIFS($L$4:L4815,L4815)))</f>
        <v/>
      </c>
      <c r="F4815" s="13">
        <f>IF(OR(B4815&lt;&gt;2,C4815&lt;&gt;1,D4815&lt;&gt;1,H4815&lt;&gt;1),0,
COUNTIFS($B$4:B4815,2,$C$4:C4815,1,$D$4:D4815,1,$H$4:H4815,1))</f>
        <v>0</v>
      </c>
      <c r="G4815" s="26" t="str">
        <f>IF(I4815="","",(COUNTIF($E$4:E4815,E4815)))</f>
        <v/>
      </c>
      <c r="H4815" s="1">
        <f>IF(AND(J4815="SAYIM",FİLTRE!$H$5="RAFTA",U4815&lt;&gt;0),1,0)+
IF(AND(J4815="İADE DEPO",FİLTRE!$H$5="İADE DEPO"),1,0)+
IF(FİLTRE!$H$5="TÜMÜ",1,0)+
IF(AND(J4815="FİRMA İADE",FİLTRE!$H$5="FİRMA İADE"),1,0)+
IF(AND(J4815="İMHA",FİLTRE!$H$5="İMHA"),1,0)</f>
        <v>1</v>
      </c>
      <c r="I4815" s="99"/>
      <c r="J4815" s="100"/>
      <c r="K4815" s="100"/>
      <c r="L4815" s="101"/>
      <c r="M4815" s="102"/>
      <c r="N4815" s="101"/>
      <c r="O4815" s="99"/>
      <c r="P4815" s="103"/>
      <c r="Q4815" s="104"/>
      <c r="R4815" s="50"/>
      <c r="S4815" s="105"/>
      <c r="T4815" s="106"/>
      <c r="U4815" s="107"/>
      <c r="V4815" s="108"/>
      <c r="W4815" s="107"/>
      <c r="X4815" s="107"/>
      <c r="AA4815" s="107"/>
      <c r="AB4815" s="110"/>
      <c r="AC4815" s="110"/>
      <c r="AE4815" s="105"/>
      <c r="AF4815" s="105"/>
      <c r="AR4815" s="112"/>
    </row>
    <row r="4816" spans="2:44" x14ac:dyDescent="0.25">
      <c r="B4816" s="1" t="str">
        <f>IF(I4816="","",
(IF(N4816=FİLTRE!$H$6,2,0)+IF(FİLTRE!$H$6="TOPLAM",2,0))
)</f>
        <v/>
      </c>
      <c r="C4816">
        <f>IF(FİLTRE!$M$5="",9,(IF(U4816&gt;=FİLTRE!$M$5,1,0)))</f>
        <v>1</v>
      </c>
      <c r="D4816" s="1">
        <f>IF(FİLTRE!$M$6="",9,(IF('SKT LİSTESİ'!P4816&lt;=FİLTRE!$M$6,1,0)))</f>
        <v>1</v>
      </c>
      <c r="E4816" s="25" t="str">
        <f>IF(I4816="","",(COUNTIFS($L$4:L4816,L4816)))</f>
        <v/>
      </c>
      <c r="F4816" s="13">
        <f>IF(OR(B4816&lt;&gt;2,C4816&lt;&gt;1,D4816&lt;&gt;1,H4816&lt;&gt;1),0,
COUNTIFS($B$4:B4816,2,$C$4:C4816,1,$D$4:D4816,1,$H$4:H4816,1))</f>
        <v>0</v>
      </c>
      <c r="G4816" s="26" t="str">
        <f>IF(I4816="","",(COUNTIF($E$4:E4816,E4816)))</f>
        <v/>
      </c>
      <c r="H4816" s="1">
        <f>IF(AND(J4816="SAYIM",FİLTRE!$H$5="RAFTA",U4816&lt;&gt;0),1,0)+
IF(AND(J4816="İADE DEPO",FİLTRE!$H$5="İADE DEPO"),1,0)+
IF(FİLTRE!$H$5="TÜMÜ",1,0)+
IF(AND(J4816="FİRMA İADE",FİLTRE!$H$5="FİRMA İADE"),1,0)+
IF(AND(J4816="İMHA",FİLTRE!$H$5="İMHA"),1,0)</f>
        <v>1</v>
      </c>
      <c r="I4816" s="99"/>
      <c r="J4816" s="100"/>
      <c r="K4816" s="100"/>
      <c r="L4816" s="101"/>
      <c r="M4816" s="102"/>
      <c r="N4816" s="101"/>
      <c r="O4816" s="99"/>
      <c r="P4816" s="103"/>
      <c r="Q4816" s="104"/>
      <c r="R4816" s="50"/>
      <c r="S4816" s="105"/>
      <c r="T4816" s="106"/>
      <c r="U4816" s="107"/>
      <c r="V4816" s="108"/>
      <c r="W4816" s="107"/>
      <c r="X4816" s="107"/>
      <c r="AA4816" s="107"/>
      <c r="AB4816" s="110"/>
      <c r="AC4816" s="110"/>
      <c r="AE4816" s="105"/>
      <c r="AF4816" s="105"/>
      <c r="AR4816" s="112"/>
    </row>
    <row r="4817" spans="2:44" x14ac:dyDescent="0.25">
      <c r="B4817" s="1" t="str">
        <f>IF(I4817="","",
(IF(N4817=FİLTRE!$H$6,2,0)+IF(FİLTRE!$H$6="TOPLAM",2,0))
)</f>
        <v/>
      </c>
      <c r="C4817">
        <f>IF(FİLTRE!$M$5="",9,(IF(U4817&gt;=FİLTRE!$M$5,1,0)))</f>
        <v>1</v>
      </c>
      <c r="D4817" s="1">
        <f>IF(FİLTRE!$M$6="",9,(IF('SKT LİSTESİ'!P4817&lt;=FİLTRE!$M$6,1,0)))</f>
        <v>1</v>
      </c>
      <c r="E4817" s="25" t="str">
        <f>IF(I4817="","",(COUNTIFS($L$4:L4817,L4817)))</f>
        <v/>
      </c>
      <c r="F4817" s="13">
        <f>IF(OR(B4817&lt;&gt;2,C4817&lt;&gt;1,D4817&lt;&gt;1,H4817&lt;&gt;1),0,
COUNTIFS($B$4:B4817,2,$C$4:C4817,1,$D$4:D4817,1,$H$4:H4817,1))</f>
        <v>0</v>
      </c>
      <c r="G4817" s="26" t="str">
        <f>IF(I4817="","",(COUNTIF($E$4:E4817,E4817)))</f>
        <v/>
      </c>
      <c r="H4817" s="1">
        <f>IF(AND(J4817="SAYIM",FİLTRE!$H$5="RAFTA",U4817&lt;&gt;0),1,0)+
IF(AND(J4817="İADE DEPO",FİLTRE!$H$5="İADE DEPO"),1,0)+
IF(FİLTRE!$H$5="TÜMÜ",1,0)+
IF(AND(J4817="FİRMA İADE",FİLTRE!$H$5="FİRMA İADE"),1,0)+
IF(AND(J4817="İMHA",FİLTRE!$H$5="İMHA"),1,0)</f>
        <v>1</v>
      </c>
      <c r="I4817" s="99"/>
      <c r="J4817" s="100"/>
      <c r="K4817" s="100"/>
      <c r="L4817" s="101"/>
      <c r="M4817" s="102"/>
      <c r="N4817" s="101"/>
      <c r="O4817" s="99"/>
      <c r="P4817" s="103"/>
      <c r="Q4817" s="104"/>
      <c r="R4817" s="50"/>
      <c r="S4817" s="105"/>
      <c r="T4817" s="106"/>
      <c r="U4817" s="107"/>
      <c r="V4817" s="108"/>
      <c r="W4817" s="107"/>
      <c r="X4817" s="107"/>
      <c r="AA4817" s="107"/>
      <c r="AB4817" s="110"/>
      <c r="AC4817" s="110"/>
      <c r="AE4817" s="105"/>
      <c r="AF4817" s="105"/>
      <c r="AR4817" s="112"/>
    </row>
    <row r="4818" spans="2:44" x14ac:dyDescent="0.25">
      <c r="B4818" s="1" t="str">
        <f>IF(I4818="","",
(IF(N4818=FİLTRE!$H$6,2,0)+IF(FİLTRE!$H$6="TOPLAM",2,0))
)</f>
        <v/>
      </c>
      <c r="C4818">
        <f>IF(FİLTRE!$M$5="",9,(IF(U4818&gt;=FİLTRE!$M$5,1,0)))</f>
        <v>1</v>
      </c>
      <c r="D4818" s="1">
        <f>IF(FİLTRE!$M$6="",9,(IF('SKT LİSTESİ'!P4818&lt;=FİLTRE!$M$6,1,0)))</f>
        <v>1</v>
      </c>
      <c r="E4818" s="25" t="str">
        <f>IF(I4818="","",(COUNTIFS($L$4:L4818,L4818)))</f>
        <v/>
      </c>
      <c r="F4818" s="13">
        <f>IF(OR(B4818&lt;&gt;2,C4818&lt;&gt;1,D4818&lt;&gt;1,H4818&lt;&gt;1),0,
COUNTIFS($B$4:B4818,2,$C$4:C4818,1,$D$4:D4818,1,$H$4:H4818,1))</f>
        <v>0</v>
      </c>
      <c r="G4818" s="26" t="str">
        <f>IF(I4818="","",(COUNTIF($E$4:E4818,E4818)))</f>
        <v/>
      </c>
      <c r="H4818" s="1">
        <f>IF(AND(J4818="SAYIM",FİLTRE!$H$5="RAFTA",U4818&lt;&gt;0),1,0)+
IF(AND(J4818="İADE DEPO",FİLTRE!$H$5="İADE DEPO"),1,0)+
IF(FİLTRE!$H$5="TÜMÜ",1,0)+
IF(AND(J4818="FİRMA İADE",FİLTRE!$H$5="FİRMA İADE"),1,0)+
IF(AND(J4818="İMHA",FİLTRE!$H$5="İMHA"),1,0)</f>
        <v>1</v>
      </c>
      <c r="I4818" s="99"/>
      <c r="J4818" s="100"/>
      <c r="K4818" s="100"/>
      <c r="L4818" s="101"/>
      <c r="M4818" s="102"/>
      <c r="N4818" s="101"/>
      <c r="O4818" s="99"/>
      <c r="P4818" s="103"/>
      <c r="Q4818" s="104"/>
      <c r="R4818" s="50"/>
      <c r="S4818" s="105"/>
      <c r="T4818" s="106"/>
      <c r="U4818" s="107"/>
      <c r="V4818" s="108"/>
      <c r="W4818" s="107"/>
      <c r="X4818" s="107"/>
      <c r="AA4818" s="107"/>
      <c r="AB4818" s="110"/>
      <c r="AC4818" s="110"/>
      <c r="AE4818" s="105"/>
      <c r="AF4818" s="105"/>
      <c r="AR4818" s="112"/>
    </row>
    <row r="4819" spans="2:44" x14ac:dyDescent="0.25">
      <c r="B4819" s="1" t="str">
        <f>IF(I4819="","",
(IF(N4819=FİLTRE!$H$6,2,0)+IF(FİLTRE!$H$6="TOPLAM",2,0))
)</f>
        <v/>
      </c>
      <c r="C4819">
        <f>IF(FİLTRE!$M$5="",9,(IF(U4819&gt;=FİLTRE!$M$5,1,0)))</f>
        <v>1</v>
      </c>
      <c r="D4819" s="1">
        <f>IF(FİLTRE!$M$6="",9,(IF('SKT LİSTESİ'!P4819&lt;=FİLTRE!$M$6,1,0)))</f>
        <v>1</v>
      </c>
      <c r="E4819" s="25" t="str">
        <f>IF(I4819="","",(COUNTIFS($L$4:L4819,L4819)))</f>
        <v/>
      </c>
      <c r="F4819" s="13">
        <f>IF(OR(B4819&lt;&gt;2,C4819&lt;&gt;1,D4819&lt;&gt;1,H4819&lt;&gt;1),0,
COUNTIFS($B$4:B4819,2,$C$4:C4819,1,$D$4:D4819,1,$H$4:H4819,1))</f>
        <v>0</v>
      </c>
      <c r="G4819" s="26" t="str">
        <f>IF(I4819="","",(COUNTIF($E$4:E4819,E4819)))</f>
        <v/>
      </c>
      <c r="H4819" s="1">
        <f>IF(AND(J4819="SAYIM",FİLTRE!$H$5="RAFTA",U4819&lt;&gt;0),1,0)+
IF(AND(J4819="İADE DEPO",FİLTRE!$H$5="İADE DEPO"),1,0)+
IF(FİLTRE!$H$5="TÜMÜ",1,0)+
IF(AND(J4819="FİRMA İADE",FİLTRE!$H$5="FİRMA İADE"),1,0)+
IF(AND(J4819="İMHA",FİLTRE!$H$5="İMHA"),1,0)</f>
        <v>1</v>
      </c>
      <c r="I4819" s="99"/>
      <c r="J4819" s="100"/>
      <c r="K4819" s="100"/>
      <c r="L4819" s="101"/>
      <c r="M4819" s="102"/>
      <c r="N4819" s="101"/>
      <c r="O4819" s="99"/>
      <c r="P4819" s="103"/>
      <c r="Q4819" s="104"/>
      <c r="R4819" s="50"/>
      <c r="S4819" s="105"/>
      <c r="T4819" s="106"/>
      <c r="U4819" s="107"/>
      <c r="V4819" s="108"/>
      <c r="W4819" s="107"/>
      <c r="X4819" s="107"/>
      <c r="AA4819" s="107"/>
      <c r="AB4819" s="110"/>
      <c r="AC4819" s="110"/>
      <c r="AE4819" s="105"/>
      <c r="AF4819" s="105"/>
      <c r="AR4819" s="112"/>
    </row>
    <row r="4820" spans="2:44" x14ac:dyDescent="0.25">
      <c r="B4820" s="1" t="str">
        <f>IF(I4820="","",
(IF(N4820=FİLTRE!$H$6,2,0)+IF(FİLTRE!$H$6="TOPLAM",2,0))
)</f>
        <v/>
      </c>
      <c r="C4820">
        <f>IF(FİLTRE!$M$5="",9,(IF(U4820&gt;=FİLTRE!$M$5,1,0)))</f>
        <v>1</v>
      </c>
      <c r="D4820" s="1">
        <f>IF(FİLTRE!$M$6="",9,(IF('SKT LİSTESİ'!P4820&lt;=FİLTRE!$M$6,1,0)))</f>
        <v>1</v>
      </c>
      <c r="E4820" s="25" t="str">
        <f>IF(I4820="","",(COUNTIFS($L$4:L4820,L4820)))</f>
        <v/>
      </c>
      <c r="F4820" s="13">
        <f>IF(OR(B4820&lt;&gt;2,C4820&lt;&gt;1,D4820&lt;&gt;1,H4820&lt;&gt;1),0,
COUNTIFS($B$4:B4820,2,$C$4:C4820,1,$D$4:D4820,1,$H$4:H4820,1))</f>
        <v>0</v>
      </c>
      <c r="G4820" s="26" t="str">
        <f>IF(I4820="","",(COUNTIF($E$4:E4820,E4820)))</f>
        <v/>
      </c>
      <c r="H4820" s="1">
        <f>IF(AND(J4820="SAYIM",FİLTRE!$H$5="RAFTA",U4820&lt;&gt;0),1,0)+
IF(AND(J4820="İADE DEPO",FİLTRE!$H$5="İADE DEPO"),1,0)+
IF(FİLTRE!$H$5="TÜMÜ",1,0)+
IF(AND(J4820="FİRMA İADE",FİLTRE!$H$5="FİRMA İADE"),1,0)+
IF(AND(J4820="İMHA",FİLTRE!$H$5="İMHA"),1,0)</f>
        <v>1</v>
      </c>
      <c r="I4820" s="99"/>
      <c r="J4820" s="100"/>
      <c r="K4820" s="100"/>
      <c r="L4820" s="101"/>
      <c r="M4820" s="102"/>
      <c r="N4820" s="101"/>
      <c r="O4820" s="99"/>
      <c r="P4820" s="103"/>
      <c r="Q4820" s="104"/>
      <c r="R4820" s="50"/>
      <c r="S4820" s="105"/>
      <c r="T4820" s="106"/>
      <c r="U4820" s="107"/>
      <c r="V4820" s="108"/>
      <c r="W4820" s="107"/>
      <c r="X4820" s="107"/>
      <c r="AA4820" s="107"/>
      <c r="AB4820" s="110"/>
      <c r="AC4820" s="110"/>
      <c r="AE4820" s="105"/>
      <c r="AF4820" s="105"/>
      <c r="AR4820" s="112"/>
    </row>
    <row r="4821" spans="2:44" x14ac:dyDescent="0.25">
      <c r="B4821" s="1" t="str">
        <f>IF(I4821="","",
(IF(N4821=FİLTRE!$H$6,2,0)+IF(FİLTRE!$H$6="TOPLAM",2,0))
)</f>
        <v/>
      </c>
      <c r="C4821">
        <f>IF(FİLTRE!$M$5="",9,(IF(U4821&gt;=FİLTRE!$M$5,1,0)))</f>
        <v>1</v>
      </c>
      <c r="D4821" s="1">
        <f>IF(FİLTRE!$M$6="",9,(IF('SKT LİSTESİ'!P4821&lt;=FİLTRE!$M$6,1,0)))</f>
        <v>1</v>
      </c>
      <c r="E4821" s="25" t="str">
        <f>IF(I4821="","",(COUNTIFS($L$4:L4821,L4821)))</f>
        <v/>
      </c>
      <c r="F4821" s="13">
        <f>IF(OR(B4821&lt;&gt;2,C4821&lt;&gt;1,D4821&lt;&gt;1,H4821&lt;&gt;1),0,
COUNTIFS($B$4:B4821,2,$C$4:C4821,1,$D$4:D4821,1,$H$4:H4821,1))</f>
        <v>0</v>
      </c>
      <c r="G4821" s="26" t="str">
        <f>IF(I4821="","",(COUNTIF($E$4:E4821,E4821)))</f>
        <v/>
      </c>
      <c r="H4821" s="1">
        <f>IF(AND(J4821="SAYIM",FİLTRE!$H$5="RAFTA",U4821&lt;&gt;0),1,0)+
IF(AND(J4821="İADE DEPO",FİLTRE!$H$5="İADE DEPO"),1,0)+
IF(FİLTRE!$H$5="TÜMÜ",1,0)+
IF(AND(J4821="FİRMA İADE",FİLTRE!$H$5="FİRMA İADE"),1,0)+
IF(AND(J4821="İMHA",FİLTRE!$H$5="İMHA"),1,0)</f>
        <v>1</v>
      </c>
      <c r="I4821" s="99"/>
      <c r="J4821" s="100"/>
      <c r="K4821" s="100"/>
      <c r="L4821" s="101"/>
      <c r="M4821" s="102"/>
      <c r="N4821" s="101"/>
      <c r="O4821" s="99"/>
      <c r="P4821" s="103"/>
      <c r="Q4821" s="104"/>
      <c r="R4821" s="50"/>
      <c r="S4821" s="105"/>
      <c r="T4821" s="106"/>
      <c r="U4821" s="107"/>
      <c r="V4821" s="108"/>
      <c r="W4821" s="107"/>
      <c r="X4821" s="107"/>
      <c r="AA4821" s="107"/>
      <c r="AB4821" s="110"/>
      <c r="AC4821" s="110"/>
      <c r="AE4821" s="105"/>
      <c r="AF4821" s="105"/>
      <c r="AR4821" s="112"/>
    </row>
    <row r="4822" spans="2:44" x14ac:dyDescent="0.25">
      <c r="B4822" s="1" t="str">
        <f>IF(I4822="","",
(IF(N4822=FİLTRE!$H$6,2,0)+IF(FİLTRE!$H$6="TOPLAM",2,0))
)</f>
        <v/>
      </c>
      <c r="C4822">
        <f>IF(FİLTRE!$M$5="",9,(IF(U4822&gt;=FİLTRE!$M$5,1,0)))</f>
        <v>1</v>
      </c>
      <c r="D4822" s="1">
        <f>IF(FİLTRE!$M$6="",9,(IF('SKT LİSTESİ'!P4822&lt;=FİLTRE!$M$6,1,0)))</f>
        <v>1</v>
      </c>
      <c r="E4822" s="25" t="str">
        <f>IF(I4822="","",(COUNTIFS($L$4:L4822,L4822)))</f>
        <v/>
      </c>
      <c r="F4822" s="13">
        <f>IF(OR(B4822&lt;&gt;2,C4822&lt;&gt;1,D4822&lt;&gt;1,H4822&lt;&gt;1),0,
COUNTIFS($B$4:B4822,2,$C$4:C4822,1,$D$4:D4822,1,$H$4:H4822,1))</f>
        <v>0</v>
      </c>
      <c r="G4822" s="26" t="str">
        <f>IF(I4822="","",(COUNTIF($E$4:E4822,E4822)))</f>
        <v/>
      </c>
      <c r="H4822" s="1">
        <f>IF(AND(J4822="SAYIM",FİLTRE!$H$5="RAFTA",U4822&lt;&gt;0),1,0)+
IF(AND(J4822="İADE DEPO",FİLTRE!$H$5="İADE DEPO"),1,0)+
IF(FİLTRE!$H$5="TÜMÜ",1,0)+
IF(AND(J4822="FİRMA İADE",FİLTRE!$H$5="FİRMA İADE"),1,0)+
IF(AND(J4822="İMHA",FİLTRE!$H$5="İMHA"),1,0)</f>
        <v>1</v>
      </c>
      <c r="I4822" s="99"/>
      <c r="J4822" s="100"/>
      <c r="K4822" s="100"/>
      <c r="L4822" s="101"/>
      <c r="M4822" s="102"/>
      <c r="N4822" s="101"/>
      <c r="O4822" s="99"/>
      <c r="P4822" s="103"/>
      <c r="Q4822" s="104"/>
      <c r="R4822" s="50"/>
      <c r="S4822" s="105"/>
      <c r="T4822" s="106"/>
      <c r="U4822" s="107"/>
      <c r="V4822" s="108"/>
      <c r="W4822" s="107"/>
      <c r="X4822" s="107"/>
      <c r="AA4822" s="107"/>
      <c r="AB4822" s="110"/>
      <c r="AC4822" s="110"/>
      <c r="AE4822" s="105"/>
      <c r="AF4822" s="105"/>
      <c r="AR4822" s="112"/>
    </row>
    <row r="4823" spans="2:44" x14ac:dyDescent="0.25">
      <c r="B4823" s="1" t="str">
        <f>IF(I4823="","",
(IF(N4823=FİLTRE!$H$6,2,0)+IF(FİLTRE!$H$6="TOPLAM",2,0))
)</f>
        <v/>
      </c>
      <c r="C4823">
        <f>IF(FİLTRE!$M$5="",9,(IF(U4823&gt;=FİLTRE!$M$5,1,0)))</f>
        <v>1</v>
      </c>
      <c r="D4823" s="1">
        <f>IF(FİLTRE!$M$6="",9,(IF('SKT LİSTESİ'!P4823&lt;=FİLTRE!$M$6,1,0)))</f>
        <v>1</v>
      </c>
      <c r="E4823" s="25" t="str">
        <f>IF(I4823="","",(COUNTIFS($L$4:L4823,L4823)))</f>
        <v/>
      </c>
      <c r="F4823" s="13">
        <f>IF(OR(B4823&lt;&gt;2,C4823&lt;&gt;1,D4823&lt;&gt;1,H4823&lt;&gt;1),0,
COUNTIFS($B$4:B4823,2,$C$4:C4823,1,$D$4:D4823,1,$H$4:H4823,1))</f>
        <v>0</v>
      </c>
      <c r="G4823" s="26" t="str">
        <f>IF(I4823="","",(COUNTIF($E$4:E4823,E4823)))</f>
        <v/>
      </c>
      <c r="H4823" s="1">
        <f>IF(AND(J4823="SAYIM",FİLTRE!$H$5="RAFTA",U4823&lt;&gt;0),1,0)+
IF(AND(J4823="İADE DEPO",FİLTRE!$H$5="İADE DEPO"),1,0)+
IF(FİLTRE!$H$5="TÜMÜ",1,0)+
IF(AND(J4823="FİRMA İADE",FİLTRE!$H$5="FİRMA İADE"),1,0)+
IF(AND(J4823="İMHA",FİLTRE!$H$5="İMHA"),1,0)</f>
        <v>1</v>
      </c>
      <c r="I4823" s="99"/>
      <c r="J4823" s="100"/>
      <c r="K4823" s="100"/>
      <c r="L4823" s="101"/>
      <c r="M4823" s="102"/>
      <c r="N4823" s="101"/>
      <c r="O4823" s="99"/>
      <c r="P4823" s="103"/>
      <c r="Q4823" s="104"/>
      <c r="R4823" s="50"/>
      <c r="S4823" s="105"/>
      <c r="T4823" s="106"/>
      <c r="U4823" s="107"/>
      <c r="V4823" s="108"/>
      <c r="W4823" s="107"/>
      <c r="X4823" s="107"/>
      <c r="AA4823" s="107"/>
      <c r="AB4823" s="110"/>
      <c r="AC4823" s="110"/>
      <c r="AE4823" s="105"/>
      <c r="AF4823" s="105"/>
      <c r="AR4823" s="112"/>
    </row>
    <row r="4824" spans="2:44" x14ac:dyDescent="0.25">
      <c r="B4824" s="1" t="str">
        <f>IF(I4824="","",
(IF(N4824=FİLTRE!$H$6,2,0)+IF(FİLTRE!$H$6="TOPLAM",2,0))
)</f>
        <v/>
      </c>
      <c r="C4824">
        <f>IF(FİLTRE!$M$5="",9,(IF(U4824&gt;=FİLTRE!$M$5,1,0)))</f>
        <v>1</v>
      </c>
      <c r="D4824" s="1">
        <f>IF(FİLTRE!$M$6="",9,(IF('SKT LİSTESİ'!P4824&lt;=FİLTRE!$M$6,1,0)))</f>
        <v>1</v>
      </c>
      <c r="E4824" s="25" t="str">
        <f>IF(I4824="","",(COUNTIFS($L$4:L4824,L4824)))</f>
        <v/>
      </c>
      <c r="F4824" s="13">
        <f>IF(OR(B4824&lt;&gt;2,C4824&lt;&gt;1,D4824&lt;&gt;1,H4824&lt;&gt;1),0,
COUNTIFS($B$4:B4824,2,$C$4:C4824,1,$D$4:D4824,1,$H$4:H4824,1))</f>
        <v>0</v>
      </c>
      <c r="G4824" s="26" t="str">
        <f>IF(I4824="","",(COUNTIF($E$4:E4824,E4824)))</f>
        <v/>
      </c>
      <c r="H4824" s="1">
        <f>IF(AND(J4824="SAYIM",FİLTRE!$H$5="RAFTA",U4824&lt;&gt;0),1,0)+
IF(AND(J4824="İADE DEPO",FİLTRE!$H$5="İADE DEPO"),1,0)+
IF(FİLTRE!$H$5="TÜMÜ",1,0)+
IF(AND(J4824="FİRMA İADE",FİLTRE!$H$5="FİRMA İADE"),1,0)+
IF(AND(J4824="İMHA",FİLTRE!$H$5="İMHA"),1,0)</f>
        <v>1</v>
      </c>
      <c r="I4824" s="99"/>
      <c r="J4824" s="100"/>
      <c r="K4824" s="100"/>
      <c r="L4824" s="101"/>
      <c r="M4824" s="102"/>
      <c r="N4824" s="101"/>
      <c r="O4824" s="99"/>
      <c r="P4824" s="103"/>
      <c r="Q4824" s="104"/>
      <c r="R4824" s="50"/>
      <c r="S4824" s="105"/>
      <c r="T4824" s="106"/>
      <c r="U4824" s="107"/>
      <c r="V4824" s="108"/>
      <c r="W4824" s="107"/>
      <c r="X4824" s="107"/>
      <c r="AA4824" s="107"/>
      <c r="AB4824" s="110"/>
      <c r="AC4824" s="110"/>
      <c r="AE4824" s="105"/>
      <c r="AF4824" s="105"/>
      <c r="AR4824" s="112"/>
    </row>
    <row r="4825" spans="2:44" x14ac:dyDescent="0.25">
      <c r="B4825" s="1" t="str">
        <f>IF(I4825="","",
(IF(N4825=FİLTRE!$H$6,2,0)+IF(FİLTRE!$H$6="TOPLAM",2,0))
)</f>
        <v/>
      </c>
      <c r="C4825">
        <f>IF(FİLTRE!$M$5="",9,(IF(U4825&gt;=FİLTRE!$M$5,1,0)))</f>
        <v>1</v>
      </c>
      <c r="D4825" s="1">
        <f>IF(FİLTRE!$M$6="",9,(IF('SKT LİSTESİ'!P4825&lt;=FİLTRE!$M$6,1,0)))</f>
        <v>1</v>
      </c>
      <c r="E4825" s="25" t="str">
        <f>IF(I4825="","",(COUNTIFS($L$4:L4825,L4825)))</f>
        <v/>
      </c>
      <c r="F4825" s="13">
        <f>IF(OR(B4825&lt;&gt;2,C4825&lt;&gt;1,D4825&lt;&gt;1,H4825&lt;&gt;1),0,
COUNTIFS($B$4:B4825,2,$C$4:C4825,1,$D$4:D4825,1,$H$4:H4825,1))</f>
        <v>0</v>
      </c>
      <c r="G4825" s="26" t="str">
        <f>IF(I4825="","",(COUNTIF($E$4:E4825,E4825)))</f>
        <v/>
      </c>
      <c r="H4825" s="1">
        <f>IF(AND(J4825="SAYIM",FİLTRE!$H$5="RAFTA",U4825&lt;&gt;0),1,0)+
IF(AND(J4825="İADE DEPO",FİLTRE!$H$5="İADE DEPO"),1,0)+
IF(FİLTRE!$H$5="TÜMÜ",1,0)+
IF(AND(J4825="FİRMA İADE",FİLTRE!$H$5="FİRMA İADE"),1,0)+
IF(AND(J4825="İMHA",FİLTRE!$H$5="İMHA"),1,0)</f>
        <v>1</v>
      </c>
      <c r="I4825" s="99"/>
      <c r="J4825" s="100"/>
      <c r="K4825" s="100"/>
      <c r="L4825" s="101"/>
      <c r="M4825" s="102"/>
      <c r="N4825" s="101"/>
      <c r="O4825" s="99"/>
      <c r="P4825" s="103"/>
      <c r="Q4825" s="104"/>
      <c r="R4825" s="50"/>
      <c r="S4825" s="105"/>
      <c r="T4825" s="106"/>
      <c r="U4825" s="107"/>
      <c r="V4825" s="108"/>
      <c r="W4825" s="107"/>
      <c r="X4825" s="107"/>
      <c r="AA4825" s="107"/>
      <c r="AB4825" s="110"/>
      <c r="AC4825" s="110"/>
      <c r="AE4825" s="105"/>
      <c r="AF4825" s="105"/>
      <c r="AR4825" s="112"/>
    </row>
    <row r="4826" spans="2:44" x14ac:dyDescent="0.25">
      <c r="B4826" s="1" t="str">
        <f>IF(I4826="","",
(IF(N4826=FİLTRE!$H$6,2,0)+IF(FİLTRE!$H$6="TOPLAM",2,0))
)</f>
        <v/>
      </c>
      <c r="C4826">
        <f>IF(FİLTRE!$M$5="",9,(IF(U4826&gt;=FİLTRE!$M$5,1,0)))</f>
        <v>1</v>
      </c>
      <c r="D4826" s="1">
        <f>IF(FİLTRE!$M$6="",9,(IF('SKT LİSTESİ'!P4826&lt;=FİLTRE!$M$6,1,0)))</f>
        <v>1</v>
      </c>
      <c r="E4826" s="25" t="str">
        <f>IF(I4826="","",(COUNTIFS($L$4:L4826,L4826)))</f>
        <v/>
      </c>
      <c r="F4826" s="13">
        <f>IF(OR(B4826&lt;&gt;2,C4826&lt;&gt;1,D4826&lt;&gt;1,H4826&lt;&gt;1),0,
COUNTIFS($B$4:B4826,2,$C$4:C4826,1,$D$4:D4826,1,$H$4:H4826,1))</f>
        <v>0</v>
      </c>
      <c r="G4826" s="26" t="str">
        <f>IF(I4826="","",(COUNTIF($E$4:E4826,E4826)))</f>
        <v/>
      </c>
      <c r="H4826" s="1">
        <f>IF(AND(J4826="SAYIM",FİLTRE!$H$5="RAFTA",U4826&lt;&gt;0),1,0)+
IF(AND(J4826="İADE DEPO",FİLTRE!$H$5="İADE DEPO"),1,0)+
IF(FİLTRE!$H$5="TÜMÜ",1,0)+
IF(AND(J4826="FİRMA İADE",FİLTRE!$H$5="FİRMA İADE"),1,0)+
IF(AND(J4826="İMHA",FİLTRE!$H$5="İMHA"),1,0)</f>
        <v>1</v>
      </c>
      <c r="I4826" s="99"/>
      <c r="J4826" s="100"/>
      <c r="K4826" s="100"/>
      <c r="L4826" s="101"/>
      <c r="M4826" s="102"/>
      <c r="N4826" s="101"/>
      <c r="O4826" s="99"/>
      <c r="P4826" s="103"/>
      <c r="Q4826" s="104"/>
      <c r="R4826" s="50"/>
      <c r="S4826" s="105"/>
      <c r="T4826" s="106"/>
      <c r="U4826" s="107"/>
      <c r="V4826" s="108"/>
      <c r="W4826" s="107"/>
      <c r="X4826" s="107"/>
      <c r="AA4826" s="107"/>
      <c r="AB4826" s="110"/>
      <c r="AC4826" s="110"/>
      <c r="AE4826" s="105"/>
      <c r="AF4826" s="105"/>
      <c r="AR4826" s="112"/>
    </row>
    <row r="4827" spans="2:44" x14ac:dyDescent="0.25">
      <c r="B4827" s="1" t="str">
        <f>IF(I4827="","",
(IF(N4827=FİLTRE!$H$6,2,0)+IF(FİLTRE!$H$6="TOPLAM",2,0))
)</f>
        <v/>
      </c>
      <c r="C4827">
        <f>IF(FİLTRE!$M$5="",9,(IF(U4827&gt;=FİLTRE!$M$5,1,0)))</f>
        <v>1</v>
      </c>
      <c r="D4827" s="1">
        <f>IF(FİLTRE!$M$6="",9,(IF('SKT LİSTESİ'!P4827&lt;=FİLTRE!$M$6,1,0)))</f>
        <v>1</v>
      </c>
      <c r="E4827" s="25" t="str">
        <f>IF(I4827="","",(COUNTIFS($L$4:L4827,L4827)))</f>
        <v/>
      </c>
      <c r="F4827" s="13">
        <f>IF(OR(B4827&lt;&gt;2,C4827&lt;&gt;1,D4827&lt;&gt;1,H4827&lt;&gt;1),0,
COUNTIFS($B$4:B4827,2,$C$4:C4827,1,$D$4:D4827,1,$H$4:H4827,1))</f>
        <v>0</v>
      </c>
      <c r="G4827" s="26" t="str">
        <f>IF(I4827="","",(COUNTIF($E$4:E4827,E4827)))</f>
        <v/>
      </c>
      <c r="H4827" s="1">
        <f>IF(AND(J4827="SAYIM",FİLTRE!$H$5="RAFTA",U4827&lt;&gt;0),1,0)+
IF(AND(J4827="İADE DEPO",FİLTRE!$H$5="İADE DEPO"),1,0)+
IF(FİLTRE!$H$5="TÜMÜ",1,0)+
IF(AND(J4827="FİRMA İADE",FİLTRE!$H$5="FİRMA İADE"),1,0)+
IF(AND(J4827="İMHA",FİLTRE!$H$5="İMHA"),1,0)</f>
        <v>1</v>
      </c>
      <c r="I4827" s="99"/>
      <c r="J4827" s="100"/>
      <c r="K4827" s="100"/>
      <c r="L4827" s="101"/>
      <c r="M4827" s="102"/>
      <c r="N4827" s="101"/>
      <c r="O4827" s="99"/>
      <c r="P4827" s="103"/>
      <c r="Q4827" s="104"/>
      <c r="R4827" s="50"/>
      <c r="S4827" s="105"/>
      <c r="T4827" s="106"/>
      <c r="U4827" s="107"/>
      <c r="V4827" s="108"/>
      <c r="W4827" s="107"/>
      <c r="X4827" s="107"/>
      <c r="AA4827" s="107"/>
      <c r="AB4827" s="110"/>
      <c r="AC4827" s="110"/>
      <c r="AE4827" s="105"/>
      <c r="AF4827" s="105"/>
      <c r="AR4827" s="112"/>
    </row>
    <row r="4828" spans="2:44" x14ac:dyDescent="0.25">
      <c r="B4828" s="1" t="str">
        <f>IF(I4828="","",
(IF(N4828=FİLTRE!$H$6,2,0)+IF(FİLTRE!$H$6="TOPLAM",2,0))
)</f>
        <v/>
      </c>
      <c r="C4828">
        <f>IF(FİLTRE!$M$5="",9,(IF(U4828&gt;=FİLTRE!$M$5,1,0)))</f>
        <v>1</v>
      </c>
      <c r="D4828" s="1">
        <f>IF(FİLTRE!$M$6="",9,(IF('SKT LİSTESİ'!P4828&lt;=FİLTRE!$M$6,1,0)))</f>
        <v>1</v>
      </c>
      <c r="E4828" s="25" t="str">
        <f>IF(I4828="","",(COUNTIFS($L$4:L4828,L4828)))</f>
        <v/>
      </c>
      <c r="F4828" s="13">
        <f>IF(OR(B4828&lt;&gt;2,C4828&lt;&gt;1,D4828&lt;&gt;1,H4828&lt;&gt;1),0,
COUNTIFS($B$4:B4828,2,$C$4:C4828,1,$D$4:D4828,1,$H$4:H4828,1))</f>
        <v>0</v>
      </c>
      <c r="G4828" s="26" t="str">
        <f>IF(I4828="","",(COUNTIF($E$4:E4828,E4828)))</f>
        <v/>
      </c>
      <c r="H4828" s="1">
        <f>IF(AND(J4828="SAYIM",FİLTRE!$H$5="RAFTA",U4828&lt;&gt;0),1,0)+
IF(AND(J4828="İADE DEPO",FİLTRE!$H$5="İADE DEPO"),1,0)+
IF(FİLTRE!$H$5="TÜMÜ",1,0)+
IF(AND(J4828="FİRMA İADE",FİLTRE!$H$5="FİRMA İADE"),1,0)+
IF(AND(J4828="İMHA",FİLTRE!$H$5="İMHA"),1,0)</f>
        <v>1</v>
      </c>
      <c r="I4828" s="99"/>
      <c r="J4828" s="100"/>
      <c r="K4828" s="100"/>
      <c r="L4828" s="101"/>
      <c r="M4828" s="102"/>
      <c r="N4828" s="101"/>
      <c r="O4828" s="99"/>
      <c r="P4828" s="103"/>
      <c r="Q4828" s="104"/>
      <c r="R4828" s="50"/>
      <c r="S4828" s="105"/>
      <c r="T4828" s="106"/>
      <c r="U4828" s="107"/>
      <c r="V4828" s="108"/>
      <c r="W4828" s="107"/>
      <c r="X4828" s="107"/>
      <c r="AA4828" s="107"/>
      <c r="AB4828" s="110"/>
      <c r="AC4828" s="110"/>
      <c r="AE4828" s="105"/>
      <c r="AF4828" s="105"/>
      <c r="AR4828" s="112"/>
    </row>
    <row r="4829" spans="2:44" x14ac:dyDescent="0.25">
      <c r="B4829" s="1" t="str">
        <f>IF(I4829="","",
(IF(N4829=FİLTRE!$H$6,2,0)+IF(FİLTRE!$H$6="TOPLAM",2,0))
)</f>
        <v/>
      </c>
      <c r="C4829">
        <f>IF(FİLTRE!$M$5="",9,(IF(U4829&gt;=FİLTRE!$M$5,1,0)))</f>
        <v>1</v>
      </c>
      <c r="D4829" s="1">
        <f>IF(FİLTRE!$M$6="",9,(IF('SKT LİSTESİ'!P4829&lt;=FİLTRE!$M$6,1,0)))</f>
        <v>1</v>
      </c>
      <c r="E4829" s="25" t="str">
        <f>IF(I4829="","",(COUNTIFS($L$4:L4829,L4829)))</f>
        <v/>
      </c>
      <c r="F4829" s="13">
        <f>IF(OR(B4829&lt;&gt;2,C4829&lt;&gt;1,D4829&lt;&gt;1,H4829&lt;&gt;1),0,
COUNTIFS($B$4:B4829,2,$C$4:C4829,1,$D$4:D4829,1,$H$4:H4829,1))</f>
        <v>0</v>
      </c>
      <c r="G4829" s="26" t="str">
        <f>IF(I4829="","",(COUNTIF($E$4:E4829,E4829)))</f>
        <v/>
      </c>
      <c r="H4829" s="1">
        <f>IF(AND(J4829="SAYIM",FİLTRE!$H$5="RAFTA",U4829&lt;&gt;0),1,0)+
IF(AND(J4829="İADE DEPO",FİLTRE!$H$5="İADE DEPO"),1,0)+
IF(FİLTRE!$H$5="TÜMÜ",1,0)+
IF(AND(J4829="FİRMA İADE",FİLTRE!$H$5="FİRMA İADE"),1,0)+
IF(AND(J4829="İMHA",FİLTRE!$H$5="İMHA"),1,0)</f>
        <v>1</v>
      </c>
      <c r="I4829" s="99"/>
      <c r="J4829" s="100"/>
      <c r="K4829" s="100"/>
      <c r="L4829" s="101"/>
      <c r="M4829" s="102"/>
      <c r="N4829" s="101"/>
      <c r="O4829" s="99"/>
      <c r="P4829" s="103"/>
      <c r="Q4829" s="104"/>
      <c r="R4829" s="50"/>
      <c r="S4829" s="105"/>
      <c r="T4829" s="106"/>
      <c r="U4829" s="107"/>
      <c r="V4829" s="108"/>
      <c r="W4829" s="107"/>
      <c r="X4829" s="107"/>
      <c r="AA4829" s="107"/>
      <c r="AB4829" s="110"/>
      <c r="AC4829" s="110"/>
      <c r="AE4829" s="105"/>
      <c r="AF4829" s="105"/>
      <c r="AR4829" s="112"/>
    </row>
    <row r="4830" spans="2:44" x14ac:dyDescent="0.25">
      <c r="B4830" s="1" t="str">
        <f>IF(I4830="","",
(IF(N4830=FİLTRE!$H$6,2,0)+IF(FİLTRE!$H$6="TOPLAM",2,0))
)</f>
        <v/>
      </c>
      <c r="C4830">
        <f>IF(FİLTRE!$M$5="",9,(IF(U4830&gt;=FİLTRE!$M$5,1,0)))</f>
        <v>1</v>
      </c>
      <c r="D4830" s="1">
        <f>IF(FİLTRE!$M$6="",9,(IF('SKT LİSTESİ'!P4830&lt;=FİLTRE!$M$6,1,0)))</f>
        <v>1</v>
      </c>
      <c r="E4830" s="25" t="str">
        <f>IF(I4830="","",(COUNTIFS($L$4:L4830,L4830)))</f>
        <v/>
      </c>
      <c r="F4830" s="13">
        <f>IF(OR(B4830&lt;&gt;2,C4830&lt;&gt;1,D4830&lt;&gt;1,H4830&lt;&gt;1),0,
COUNTIFS($B$4:B4830,2,$C$4:C4830,1,$D$4:D4830,1,$H$4:H4830,1))</f>
        <v>0</v>
      </c>
      <c r="G4830" s="26" t="str">
        <f>IF(I4830="","",(COUNTIF($E$4:E4830,E4830)))</f>
        <v/>
      </c>
      <c r="H4830" s="1">
        <f>IF(AND(J4830="SAYIM",FİLTRE!$H$5="RAFTA",U4830&lt;&gt;0),1,0)+
IF(AND(J4830="İADE DEPO",FİLTRE!$H$5="İADE DEPO"),1,0)+
IF(FİLTRE!$H$5="TÜMÜ",1,0)+
IF(AND(J4830="FİRMA İADE",FİLTRE!$H$5="FİRMA İADE"),1,0)+
IF(AND(J4830="İMHA",FİLTRE!$H$5="İMHA"),1,0)</f>
        <v>1</v>
      </c>
      <c r="I4830" s="99"/>
      <c r="J4830" s="100"/>
      <c r="K4830" s="100"/>
      <c r="L4830" s="101"/>
      <c r="M4830" s="102"/>
      <c r="N4830" s="101"/>
      <c r="O4830" s="99"/>
      <c r="P4830" s="103"/>
      <c r="Q4830" s="104"/>
      <c r="R4830" s="50"/>
      <c r="S4830" s="105"/>
      <c r="T4830" s="106"/>
      <c r="U4830" s="107"/>
      <c r="V4830" s="108"/>
      <c r="W4830" s="107"/>
      <c r="X4830" s="107"/>
      <c r="AA4830" s="107"/>
      <c r="AB4830" s="110"/>
      <c r="AC4830" s="110"/>
      <c r="AE4830" s="105"/>
      <c r="AF4830" s="105"/>
      <c r="AR4830" s="112"/>
    </row>
    <row r="4831" spans="2:44" x14ac:dyDescent="0.25">
      <c r="B4831" s="1" t="str">
        <f>IF(I4831="","",
(IF(N4831=FİLTRE!$H$6,2,0)+IF(FİLTRE!$H$6="TOPLAM",2,0))
)</f>
        <v/>
      </c>
      <c r="C4831">
        <f>IF(FİLTRE!$M$5="",9,(IF(U4831&gt;=FİLTRE!$M$5,1,0)))</f>
        <v>1</v>
      </c>
      <c r="D4831" s="1">
        <f>IF(FİLTRE!$M$6="",9,(IF('SKT LİSTESİ'!P4831&lt;=FİLTRE!$M$6,1,0)))</f>
        <v>1</v>
      </c>
      <c r="E4831" s="25" t="str">
        <f>IF(I4831="","",(COUNTIFS($L$4:L4831,L4831)))</f>
        <v/>
      </c>
      <c r="F4831" s="13">
        <f>IF(OR(B4831&lt;&gt;2,C4831&lt;&gt;1,D4831&lt;&gt;1,H4831&lt;&gt;1),0,
COUNTIFS($B$4:B4831,2,$C$4:C4831,1,$D$4:D4831,1,$H$4:H4831,1))</f>
        <v>0</v>
      </c>
      <c r="G4831" s="26" t="str">
        <f>IF(I4831="","",(COUNTIF($E$4:E4831,E4831)))</f>
        <v/>
      </c>
      <c r="H4831" s="1">
        <f>IF(AND(J4831="SAYIM",FİLTRE!$H$5="RAFTA",U4831&lt;&gt;0),1,0)+
IF(AND(J4831="İADE DEPO",FİLTRE!$H$5="İADE DEPO"),1,0)+
IF(FİLTRE!$H$5="TÜMÜ",1,0)+
IF(AND(J4831="FİRMA İADE",FİLTRE!$H$5="FİRMA İADE"),1,0)+
IF(AND(J4831="İMHA",FİLTRE!$H$5="İMHA"),1,0)</f>
        <v>1</v>
      </c>
      <c r="I4831" s="99"/>
      <c r="J4831" s="100"/>
      <c r="K4831" s="100"/>
      <c r="L4831" s="101"/>
      <c r="M4831" s="102"/>
      <c r="N4831" s="101"/>
      <c r="O4831" s="99"/>
      <c r="P4831" s="103"/>
      <c r="Q4831" s="104"/>
      <c r="R4831" s="50"/>
      <c r="S4831" s="105"/>
      <c r="T4831" s="106"/>
      <c r="U4831" s="107"/>
      <c r="V4831" s="108"/>
      <c r="W4831" s="107"/>
      <c r="X4831" s="107"/>
      <c r="AA4831" s="107"/>
      <c r="AB4831" s="110"/>
      <c r="AC4831" s="110"/>
      <c r="AE4831" s="105"/>
      <c r="AF4831" s="105"/>
      <c r="AR4831" s="112"/>
    </row>
    <row r="4832" spans="2:44" x14ac:dyDescent="0.25">
      <c r="B4832" s="1" t="str">
        <f>IF(I4832="","",
(IF(N4832=FİLTRE!$H$6,2,0)+IF(FİLTRE!$H$6="TOPLAM",2,0))
)</f>
        <v/>
      </c>
      <c r="C4832">
        <f>IF(FİLTRE!$M$5="",9,(IF(U4832&gt;=FİLTRE!$M$5,1,0)))</f>
        <v>1</v>
      </c>
      <c r="D4832" s="1">
        <f>IF(FİLTRE!$M$6="",9,(IF('SKT LİSTESİ'!P4832&lt;=FİLTRE!$M$6,1,0)))</f>
        <v>1</v>
      </c>
      <c r="E4832" s="25" t="str">
        <f>IF(I4832="","",(COUNTIFS($L$4:L4832,L4832)))</f>
        <v/>
      </c>
      <c r="F4832" s="13">
        <f>IF(OR(B4832&lt;&gt;2,C4832&lt;&gt;1,D4832&lt;&gt;1,H4832&lt;&gt;1),0,
COUNTIFS($B$4:B4832,2,$C$4:C4832,1,$D$4:D4832,1,$H$4:H4832,1))</f>
        <v>0</v>
      </c>
      <c r="G4832" s="26" t="str">
        <f>IF(I4832="","",(COUNTIF($E$4:E4832,E4832)))</f>
        <v/>
      </c>
      <c r="H4832" s="1">
        <f>IF(AND(J4832="SAYIM",FİLTRE!$H$5="RAFTA",U4832&lt;&gt;0),1,0)+
IF(AND(J4832="İADE DEPO",FİLTRE!$H$5="İADE DEPO"),1,0)+
IF(FİLTRE!$H$5="TÜMÜ",1,0)+
IF(AND(J4832="FİRMA İADE",FİLTRE!$H$5="FİRMA İADE"),1,0)+
IF(AND(J4832="İMHA",FİLTRE!$H$5="İMHA"),1,0)</f>
        <v>1</v>
      </c>
      <c r="I4832" s="99"/>
      <c r="J4832" s="100"/>
      <c r="K4832" s="100"/>
      <c r="L4832" s="101"/>
      <c r="M4832" s="102"/>
      <c r="N4832" s="101"/>
      <c r="O4832" s="99"/>
      <c r="P4832" s="103"/>
      <c r="Q4832" s="104"/>
      <c r="R4832" s="50"/>
      <c r="S4832" s="105"/>
      <c r="T4832" s="106"/>
      <c r="U4832" s="107"/>
      <c r="V4832" s="108"/>
      <c r="W4832" s="107"/>
      <c r="X4832" s="107"/>
      <c r="AA4832" s="107"/>
      <c r="AB4832" s="110"/>
      <c r="AC4832" s="110"/>
      <c r="AE4832" s="105"/>
      <c r="AF4832" s="105"/>
      <c r="AR4832" s="112"/>
    </row>
    <row r="4833" spans="2:44" x14ac:dyDescent="0.25">
      <c r="B4833" s="1" t="str">
        <f>IF(I4833="","",
(IF(N4833=FİLTRE!$H$6,2,0)+IF(FİLTRE!$H$6="TOPLAM",2,0))
)</f>
        <v/>
      </c>
      <c r="C4833">
        <f>IF(FİLTRE!$M$5="",9,(IF(U4833&gt;=FİLTRE!$M$5,1,0)))</f>
        <v>1</v>
      </c>
      <c r="D4833" s="1">
        <f>IF(FİLTRE!$M$6="",9,(IF('SKT LİSTESİ'!P4833&lt;=FİLTRE!$M$6,1,0)))</f>
        <v>1</v>
      </c>
      <c r="E4833" s="25" t="str">
        <f>IF(I4833="","",(COUNTIFS($L$4:L4833,L4833)))</f>
        <v/>
      </c>
      <c r="F4833" s="13">
        <f>IF(OR(B4833&lt;&gt;2,C4833&lt;&gt;1,D4833&lt;&gt;1,H4833&lt;&gt;1),0,
COUNTIFS($B$4:B4833,2,$C$4:C4833,1,$D$4:D4833,1,$H$4:H4833,1))</f>
        <v>0</v>
      </c>
      <c r="G4833" s="26" t="str">
        <f>IF(I4833="","",(COUNTIF($E$4:E4833,E4833)))</f>
        <v/>
      </c>
      <c r="H4833" s="1">
        <f>IF(AND(J4833="SAYIM",FİLTRE!$H$5="RAFTA",U4833&lt;&gt;0),1,0)+
IF(AND(J4833="İADE DEPO",FİLTRE!$H$5="İADE DEPO"),1,0)+
IF(FİLTRE!$H$5="TÜMÜ",1,0)+
IF(AND(J4833="FİRMA İADE",FİLTRE!$H$5="FİRMA İADE"),1,0)+
IF(AND(J4833="İMHA",FİLTRE!$H$5="İMHA"),1,0)</f>
        <v>1</v>
      </c>
      <c r="I4833" s="99"/>
      <c r="J4833" s="100"/>
      <c r="K4833" s="100"/>
      <c r="L4833" s="101"/>
      <c r="M4833" s="102"/>
      <c r="N4833" s="101"/>
      <c r="O4833" s="99"/>
      <c r="P4833" s="103"/>
      <c r="Q4833" s="104"/>
      <c r="R4833" s="50"/>
      <c r="S4833" s="105"/>
      <c r="T4833" s="106"/>
      <c r="U4833" s="107"/>
      <c r="V4833" s="108"/>
      <c r="W4833" s="107"/>
      <c r="X4833" s="107"/>
      <c r="AA4833" s="107"/>
      <c r="AB4833" s="110"/>
      <c r="AC4833" s="110"/>
      <c r="AE4833" s="105"/>
      <c r="AF4833" s="105"/>
      <c r="AR4833" s="112"/>
    </row>
    <row r="4834" spans="2:44" x14ac:dyDescent="0.25">
      <c r="B4834" s="1" t="str">
        <f>IF(I4834="","",
(IF(N4834=FİLTRE!$H$6,2,0)+IF(FİLTRE!$H$6="TOPLAM",2,0))
)</f>
        <v/>
      </c>
      <c r="C4834">
        <f>IF(FİLTRE!$M$5="",9,(IF(U4834&gt;=FİLTRE!$M$5,1,0)))</f>
        <v>1</v>
      </c>
      <c r="D4834" s="1">
        <f>IF(FİLTRE!$M$6="",9,(IF('SKT LİSTESİ'!P4834&lt;=FİLTRE!$M$6,1,0)))</f>
        <v>1</v>
      </c>
      <c r="E4834" s="25" t="str">
        <f>IF(I4834="","",(COUNTIFS($L$4:L4834,L4834)))</f>
        <v/>
      </c>
      <c r="F4834" s="13">
        <f>IF(OR(B4834&lt;&gt;2,C4834&lt;&gt;1,D4834&lt;&gt;1,H4834&lt;&gt;1),0,
COUNTIFS($B$4:B4834,2,$C$4:C4834,1,$D$4:D4834,1,$H$4:H4834,1))</f>
        <v>0</v>
      </c>
      <c r="G4834" s="26" t="str">
        <f>IF(I4834="","",(COUNTIF($E$4:E4834,E4834)))</f>
        <v/>
      </c>
      <c r="H4834" s="1">
        <f>IF(AND(J4834="SAYIM",FİLTRE!$H$5="RAFTA",U4834&lt;&gt;0),1,0)+
IF(AND(J4834="İADE DEPO",FİLTRE!$H$5="İADE DEPO"),1,0)+
IF(FİLTRE!$H$5="TÜMÜ",1,0)+
IF(AND(J4834="FİRMA İADE",FİLTRE!$H$5="FİRMA İADE"),1,0)+
IF(AND(J4834="İMHA",FİLTRE!$H$5="İMHA"),1,0)</f>
        <v>1</v>
      </c>
      <c r="I4834" s="99"/>
      <c r="J4834" s="100"/>
      <c r="K4834" s="100"/>
      <c r="L4834" s="101"/>
      <c r="M4834" s="102"/>
      <c r="N4834" s="101"/>
      <c r="O4834" s="99"/>
      <c r="P4834" s="103"/>
      <c r="Q4834" s="104"/>
      <c r="R4834" s="50"/>
      <c r="S4834" s="105"/>
      <c r="T4834" s="106"/>
      <c r="U4834" s="107"/>
      <c r="V4834" s="108"/>
      <c r="W4834" s="107"/>
      <c r="X4834" s="107"/>
      <c r="AA4834" s="107"/>
      <c r="AB4834" s="110"/>
      <c r="AC4834" s="110"/>
      <c r="AE4834" s="105"/>
      <c r="AF4834" s="105"/>
      <c r="AR4834" s="112"/>
    </row>
    <row r="4835" spans="2:44" x14ac:dyDescent="0.25">
      <c r="B4835" s="1" t="str">
        <f>IF(I4835="","",
(IF(N4835=FİLTRE!$H$6,2,0)+IF(FİLTRE!$H$6="TOPLAM",2,0))
)</f>
        <v/>
      </c>
      <c r="C4835">
        <f>IF(FİLTRE!$M$5="",9,(IF(U4835&gt;=FİLTRE!$M$5,1,0)))</f>
        <v>1</v>
      </c>
      <c r="D4835" s="1">
        <f>IF(FİLTRE!$M$6="",9,(IF('SKT LİSTESİ'!P4835&lt;=FİLTRE!$M$6,1,0)))</f>
        <v>1</v>
      </c>
      <c r="E4835" s="25" t="str">
        <f>IF(I4835="","",(COUNTIFS($L$4:L4835,L4835)))</f>
        <v/>
      </c>
      <c r="F4835" s="13">
        <f>IF(OR(B4835&lt;&gt;2,C4835&lt;&gt;1,D4835&lt;&gt;1,H4835&lt;&gt;1),0,
COUNTIFS($B$4:B4835,2,$C$4:C4835,1,$D$4:D4835,1,$H$4:H4835,1))</f>
        <v>0</v>
      </c>
      <c r="G4835" s="26" t="str">
        <f>IF(I4835="","",(COUNTIF($E$4:E4835,E4835)))</f>
        <v/>
      </c>
      <c r="H4835" s="1">
        <f>IF(AND(J4835="SAYIM",FİLTRE!$H$5="RAFTA",U4835&lt;&gt;0),1,0)+
IF(AND(J4835="İADE DEPO",FİLTRE!$H$5="İADE DEPO"),1,0)+
IF(FİLTRE!$H$5="TÜMÜ",1,0)+
IF(AND(J4835="FİRMA İADE",FİLTRE!$H$5="FİRMA İADE"),1,0)+
IF(AND(J4835="İMHA",FİLTRE!$H$5="İMHA"),1,0)</f>
        <v>1</v>
      </c>
      <c r="I4835" s="99"/>
      <c r="J4835" s="100"/>
      <c r="K4835" s="100"/>
      <c r="L4835" s="101"/>
      <c r="M4835" s="102"/>
      <c r="N4835" s="101"/>
      <c r="O4835" s="99"/>
      <c r="P4835" s="103"/>
      <c r="Q4835" s="104"/>
      <c r="R4835" s="50"/>
      <c r="S4835" s="105"/>
      <c r="T4835" s="106"/>
      <c r="U4835" s="107"/>
      <c r="V4835" s="108"/>
      <c r="W4835" s="107"/>
      <c r="X4835" s="107"/>
      <c r="AA4835" s="107"/>
      <c r="AB4835" s="110"/>
      <c r="AC4835" s="110"/>
      <c r="AE4835" s="105"/>
      <c r="AF4835" s="105"/>
      <c r="AR4835" s="112"/>
    </row>
    <row r="4836" spans="2:44" x14ac:dyDescent="0.25">
      <c r="B4836" s="1" t="str">
        <f>IF(I4836="","",
(IF(N4836=FİLTRE!$H$6,2,0)+IF(FİLTRE!$H$6="TOPLAM",2,0))
)</f>
        <v/>
      </c>
      <c r="C4836">
        <f>IF(FİLTRE!$M$5="",9,(IF(U4836&gt;=FİLTRE!$M$5,1,0)))</f>
        <v>1</v>
      </c>
      <c r="D4836" s="1">
        <f>IF(FİLTRE!$M$6="",9,(IF('SKT LİSTESİ'!P4836&lt;=FİLTRE!$M$6,1,0)))</f>
        <v>1</v>
      </c>
      <c r="E4836" s="25" t="str">
        <f>IF(I4836="","",(COUNTIFS($L$4:L4836,L4836)))</f>
        <v/>
      </c>
      <c r="F4836" s="13">
        <f>IF(OR(B4836&lt;&gt;2,C4836&lt;&gt;1,D4836&lt;&gt;1,H4836&lt;&gt;1),0,
COUNTIFS($B$4:B4836,2,$C$4:C4836,1,$D$4:D4836,1,$H$4:H4836,1))</f>
        <v>0</v>
      </c>
      <c r="G4836" s="26" t="str">
        <f>IF(I4836="","",(COUNTIF($E$4:E4836,E4836)))</f>
        <v/>
      </c>
      <c r="H4836" s="1">
        <f>IF(AND(J4836="SAYIM",FİLTRE!$H$5="RAFTA",U4836&lt;&gt;0),1,0)+
IF(AND(J4836="İADE DEPO",FİLTRE!$H$5="İADE DEPO"),1,0)+
IF(FİLTRE!$H$5="TÜMÜ",1,0)+
IF(AND(J4836="FİRMA İADE",FİLTRE!$H$5="FİRMA İADE"),1,0)+
IF(AND(J4836="İMHA",FİLTRE!$H$5="İMHA"),1,0)</f>
        <v>1</v>
      </c>
      <c r="I4836" s="99"/>
      <c r="J4836" s="100"/>
      <c r="K4836" s="100"/>
      <c r="L4836" s="101"/>
      <c r="M4836" s="102"/>
      <c r="N4836" s="101"/>
      <c r="O4836" s="99"/>
      <c r="P4836" s="103"/>
      <c r="Q4836" s="104"/>
      <c r="R4836" s="50"/>
      <c r="S4836" s="105"/>
      <c r="T4836" s="106"/>
      <c r="U4836" s="107"/>
      <c r="V4836" s="108"/>
      <c r="W4836" s="107"/>
      <c r="X4836" s="107"/>
      <c r="AA4836" s="107"/>
      <c r="AB4836" s="110"/>
      <c r="AC4836" s="110"/>
      <c r="AE4836" s="105"/>
      <c r="AF4836" s="105"/>
      <c r="AR4836" s="112"/>
    </row>
    <row r="4837" spans="2:44" x14ac:dyDescent="0.25">
      <c r="B4837" s="1" t="str">
        <f>IF(I4837="","",
(IF(N4837=FİLTRE!$H$6,2,0)+IF(FİLTRE!$H$6="TOPLAM",2,0))
)</f>
        <v/>
      </c>
      <c r="C4837">
        <f>IF(FİLTRE!$M$5="",9,(IF(U4837&gt;=FİLTRE!$M$5,1,0)))</f>
        <v>1</v>
      </c>
      <c r="D4837" s="1">
        <f>IF(FİLTRE!$M$6="",9,(IF('SKT LİSTESİ'!P4837&lt;=FİLTRE!$M$6,1,0)))</f>
        <v>1</v>
      </c>
      <c r="E4837" s="25" t="str">
        <f>IF(I4837="","",(COUNTIFS($L$4:L4837,L4837)))</f>
        <v/>
      </c>
      <c r="F4837" s="13">
        <f>IF(OR(B4837&lt;&gt;2,C4837&lt;&gt;1,D4837&lt;&gt;1,H4837&lt;&gt;1),0,
COUNTIFS($B$4:B4837,2,$C$4:C4837,1,$D$4:D4837,1,$H$4:H4837,1))</f>
        <v>0</v>
      </c>
      <c r="G4837" s="26" t="str">
        <f>IF(I4837="","",(COUNTIF($E$4:E4837,E4837)))</f>
        <v/>
      </c>
      <c r="H4837" s="1">
        <f>IF(AND(J4837="SAYIM",FİLTRE!$H$5="RAFTA",U4837&lt;&gt;0),1,0)+
IF(AND(J4837="İADE DEPO",FİLTRE!$H$5="İADE DEPO"),1,0)+
IF(FİLTRE!$H$5="TÜMÜ",1,0)+
IF(AND(J4837="FİRMA İADE",FİLTRE!$H$5="FİRMA İADE"),1,0)+
IF(AND(J4837="İMHA",FİLTRE!$H$5="İMHA"),1,0)</f>
        <v>1</v>
      </c>
      <c r="I4837" s="99"/>
      <c r="J4837" s="100"/>
      <c r="K4837" s="100"/>
      <c r="L4837" s="101"/>
      <c r="M4837" s="102"/>
      <c r="N4837" s="101"/>
      <c r="O4837" s="99"/>
      <c r="P4837" s="103"/>
      <c r="Q4837" s="104"/>
      <c r="R4837" s="50"/>
      <c r="S4837" s="105"/>
      <c r="T4837" s="106"/>
      <c r="U4837" s="107"/>
      <c r="V4837" s="108"/>
      <c r="W4837" s="107"/>
      <c r="X4837" s="107"/>
      <c r="AA4837" s="107"/>
      <c r="AB4837" s="110"/>
      <c r="AC4837" s="110"/>
      <c r="AE4837" s="105"/>
      <c r="AF4837" s="105"/>
      <c r="AR4837" s="112"/>
    </row>
    <row r="4838" spans="2:44" x14ac:dyDescent="0.25">
      <c r="B4838" s="1" t="str">
        <f>IF(I4838="","",
(IF(N4838=FİLTRE!$H$6,2,0)+IF(FİLTRE!$H$6="TOPLAM",2,0))
)</f>
        <v/>
      </c>
      <c r="C4838">
        <f>IF(FİLTRE!$M$5="",9,(IF(U4838&gt;=FİLTRE!$M$5,1,0)))</f>
        <v>1</v>
      </c>
      <c r="D4838" s="1">
        <f>IF(FİLTRE!$M$6="",9,(IF('SKT LİSTESİ'!P4838&lt;=FİLTRE!$M$6,1,0)))</f>
        <v>1</v>
      </c>
      <c r="E4838" s="25" t="str">
        <f>IF(I4838="","",(COUNTIFS($L$4:L4838,L4838)))</f>
        <v/>
      </c>
      <c r="F4838" s="13">
        <f>IF(OR(B4838&lt;&gt;2,C4838&lt;&gt;1,D4838&lt;&gt;1,H4838&lt;&gt;1),0,
COUNTIFS($B$4:B4838,2,$C$4:C4838,1,$D$4:D4838,1,$H$4:H4838,1))</f>
        <v>0</v>
      </c>
      <c r="G4838" s="26" t="str">
        <f>IF(I4838="","",(COUNTIF($E$4:E4838,E4838)))</f>
        <v/>
      </c>
      <c r="H4838" s="1">
        <f>IF(AND(J4838="SAYIM",FİLTRE!$H$5="RAFTA",U4838&lt;&gt;0),1,0)+
IF(AND(J4838="İADE DEPO",FİLTRE!$H$5="İADE DEPO"),1,0)+
IF(FİLTRE!$H$5="TÜMÜ",1,0)+
IF(AND(J4838="FİRMA İADE",FİLTRE!$H$5="FİRMA İADE"),1,0)+
IF(AND(J4838="İMHA",FİLTRE!$H$5="İMHA"),1,0)</f>
        <v>1</v>
      </c>
      <c r="I4838" s="99"/>
      <c r="J4838" s="100"/>
      <c r="K4838" s="100"/>
      <c r="L4838" s="101"/>
      <c r="M4838" s="102"/>
      <c r="N4838" s="101"/>
      <c r="O4838" s="99"/>
      <c r="P4838" s="103"/>
      <c r="Q4838" s="104"/>
      <c r="R4838" s="50"/>
      <c r="S4838" s="105"/>
      <c r="T4838" s="106"/>
      <c r="U4838" s="107"/>
      <c r="V4838" s="108"/>
      <c r="W4838" s="107"/>
      <c r="X4838" s="107"/>
      <c r="AA4838" s="107"/>
      <c r="AB4838" s="110"/>
      <c r="AC4838" s="110"/>
      <c r="AE4838" s="105"/>
      <c r="AF4838" s="105"/>
      <c r="AR4838" s="112"/>
    </row>
    <row r="4839" spans="2:44" x14ac:dyDescent="0.25">
      <c r="B4839" s="1" t="str">
        <f>IF(I4839="","",
(IF(N4839=FİLTRE!$H$6,2,0)+IF(FİLTRE!$H$6="TOPLAM",2,0))
)</f>
        <v/>
      </c>
      <c r="C4839">
        <f>IF(FİLTRE!$M$5="",9,(IF(U4839&gt;=FİLTRE!$M$5,1,0)))</f>
        <v>1</v>
      </c>
      <c r="D4839" s="1">
        <f>IF(FİLTRE!$M$6="",9,(IF('SKT LİSTESİ'!P4839&lt;=FİLTRE!$M$6,1,0)))</f>
        <v>1</v>
      </c>
      <c r="E4839" s="25" t="str">
        <f>IF(I4839="","",(COUNTIFS($L$4:L4839,L4839)))</f>
        <v/>
      </c>
      <c r="F4839" s="13">
        <f>IF(OR(B4839&lt;&gt;2,C4839&lt;&gt;1,D4839&lt;&gt;1,H4839&lt;&gt;1),0,
COUNTIFS($B$4:B4839,2,$C$4:C4839,1,$D$4:D4839,1,$H$4:H4839,1))</f>
        <v>0</v>
      </c>
      <c r="G4839" s="26" t="str">
        <f>IF(I4839="","",(COUNTIF($E$4:E4839,E4839)))</f>
        <v/>
      </c>
      <c r="H4839" s="1">
        <f>IF(AND(J4839="SAYIM",FİLTRE!$H$5="RAFTA",U4839&lt;&gt;0),1,0)+
IF(AND(J4839="İADE DEPO",FİLTRE!$H$5="İADE DEPO"),1,0)+
IF(FİLTRE!$H$5="TÜMÜ",1,0)+
IF(AND(J4839="FİRMA İADE",FİLTRE!$H$5="FİRMA İADE"),1,0)+
IF(AND(J4839="İMHA",FİLTRE!$H$5="İMHA"),1,0)</f>
        <v>1</v>
      </c>
      <c r="I4839" s="99"/>
      <c r="J4839" s="100"/>
      <c r="K4839" s="100"/>
      <c r="L4839" s="101"/>
      <c r="M4839" s="102"/>
      <c r="N4839" s="101"/>
      <c r="O4839" s="99"/>
      <c r="P4839" s="103"/>
      <c r="Q4839" s="104"/>
      <c r="R4839" s="50"/>
      <c r="S4839" s="105"/>
      <c r="T4839" s="106"/>
      <c r="U4839" s="107"/>
      <c r="V4839" s="108"/>
      <c r="W4839" s="107"/>
      <c r="X4839" s="107"/>
      <c r="AA4839" s="107"/>
      <c r="AB4839" s="110"/>
      <c r="AC4839" s="110"/>
      <c r="AE4839" s="105"/>
      <c r="AF4839" s="105"/>
      <c r="AR4839" s="112"/>
    </row>
    <row r="4840" spans="2:44" x14ac:dyDescent="0.25">
      <c r="B4840" s="1" t="str">
        <f>IF(I4840="","",
(IF(N4840=FİLTRE!$H$6,2,0)+IF(FİLTRE!$H$6="TOPLAM",2,0))
)</f>
        <v/>
      </c>
      <c r="C4840">
        <f>IF(FİLTRE!$M$5="",9,(IF(U4840&gt;=FİLTRE!$M$5,1,0)))</f>
        <v>1</v>
      </c>
      <c r="D4840" s="1">
        <f>IF(FİLTRE!$M$6="",9,(IF('SKT LİSTESİ'!P4840&lt;=FİLTRE!$M$6,1,0)))</f>
        <v>1</v>
      </c>
      <c r="E4840" s="25" t="str">
        <f>IF(I4840="","",(COUNTIFS($L$4:L4840,L4840)))</f>
        <v/>
      </c>
      <c r="F4840" s="13">
        <f>IF(OR(B4840&lt;&gt;2,C4840&lt;&gt;1,D4840&lt;&gt;1,H4840&lt;&gt;1),0,
COUNTIFS($B$4:B4840,2,$C$4:C4840,1,$D$4:D4840,1,$H$4:H4840,1))</f>
        <v>0</v>
      </c>
      <c r="G4840" s="26" t="str">
        <f>IF(I4840="","",(COUNTIF($E$4:E4840,E4840)))</f>
        <v/>
      </c>
      <c r="H4840" s="1">
        <f>IF(AND(J4840="SAYIM",FİLTRE!$H$5="RAFTA",U4840&lt;&gt;0),1,0)+
IF(AND(J4840="İADE DEPO",FİLTRE!$H$5="İADE DEPO"),1,0)+
IF(FİLTRE!$H$5="TÜMÜ",1,0)+
IF(AND(J4840="FİRMA İADE",FİLTRE!$H$5="FİRMA İADE"),1,0)+
IF(AND(J4840="İMHA",FİLTRE!$H$5="İMHA"),1,0)</f>
        <v>1</v>
      </c>
      <c r="I4840" s="99"/>
      <c r="J4840" s="100"/>
      <c r="K4840" s="100"/>
      <c r="L4840" s="101"/>
      <c r="M4840" s="102"/>
      <c r="N4840" s="101"/>
      <c r="O4840" s="99"/>
      <c r="P4840" s="103"/>
      <c r="Q4840" s="104"/>
      <c r="R4840" s="50"/>
      <c r="S4840" s="105"/>
      <c r="T4840" s="106"/>
      <c r="U4840" s="107"/>
      <c r="V4840" s="108"/>
      <c r="W4840" s="107"/>
      <c r="X4840" s="107"/>
      <c r="AA4840" s="107"/>
      <c r="AB4840" s="110"/>
      <c r="AC4840" s="110"/>
      <c r="AE4840" s="105"/>
      <c r="AF4840" s="105"/>
      <c r="AR4840" s="112"/>
    </row>
    <row r="4841" spans="2:44" x14ac:dyDescent="0.25">
      <c r="B4841" s="1" t="str">
        <f>IF(I4841="","",
(IF(N4841=FİLTRE!$H$6,2,0)+IF(FİLTRE!$H$6="TOPLAM",2,0))
)</f>
        <v/>
      </c>
      <c r="C4841">
        <f>IF(FİLTRE!$M$5="",9,(IF(U4841&gt;=FİLTRE!$M$5,1,0)))</f>
        <v>1</v>
      </c>
      <c r="D4841" s="1">
        <f>IF(FİLTRE!$M$6="",9,(IF('SKT LİSTESİ'!P4841&lt;=FİLTRE!$M$6,1,0)))</f>
        <v>1</v>
      </c>
      <c r="E4841" s="25" t="str">
        <f>IF(I4841="","",(COUNTIFS($L$4:L4841,L4841)))</f>
        <v/>
      </c>
      <c r="F4841" s="13">
        <f>IF(OR(B4841&lt;&gt;2,C4841&lt;&gt;1,D4841&lt;&gt;1,H4841&lt;&gt;1),0,
COUNTIFS($B$4:B4841,2,$C$4:C4841,1,$D$4:D4841,1,$H$4:H4841,1))</f>
        <v>0</v>
      </c>
      <c r="G4841" s="26" t="str">
        <f>IF(I4841="","",(COUNTIF($E$4:E4841,E4841)))</f>
        <v/>
      </c>
      <c r="H4841" s="1">
        <f>IF(AND(J4841="SAYIM",FİLTRE!$H$5="RAFTA",U4841&lt;&gt;0),1,0)+
IF(AND(J4841="İADE DEPO",FİLTRE!$H$5="İADE DEPO"),1,0)+
IF(FİLTRE!$H$5="TÜMÜ",1,0)+
IF(AND(J4841="FİRMA İADE",FİLTRE!$H$5="FİRMA İADE"),1,0)+
IF(AND(J4841="İMHA",FİLTRE!$H$5="İMHA"),1,0)</f>
        <v>1</v>
      </c>
      <c r="I4841" s="99"/>
      <c r="J4841" s="100"/>
      <c r="K4841" s="100"/>
      <c r="L4841" s="101"/>
      <c r="M4841" s="102"/>
      <c r="N4841" s="101"/>
      <c r="O4841" s="99"/>
      <c r="P4841" s="103"/>
      <c r="Q4841" s="104"/>
      <c r="R4841" s="50"/>
      <c r="S4841" s="105"/>
      <c r="T4841" s="106"/>
      <c r="U4841" s="107"/>
      <c r="V4841" s="108"/>
      <c r="W4841" s="107"/>
      <c r="X4841" s="107"/>
      <c r="AA4841" s="107"/>
      <c r="AB4841" s="110"/>
      <c r="AC4841" s="110"/>
      <c r="AE4841" s="105"/>
      <c r="AF4841" s="105"/>
      <c r="AR4841" s="112"/>
    </row>
    <row r="4842" spans="2:44" x14ac:dyDescent="0.25">
      <c r="B4842" s="1" t="str">
        <f>IF(I4842="","",
(IF(N4842=FİLTRE!$H$6,2,0)+IF(FİLTRE!$H$6="TOPLAM",2,0))
)</f>
        <v/>
      </c>
      <c r="C4842">
        <f>IF(FİLTRE!$M$5="",9,(IF(U4842&gt;=FİLTRE!$M$5,1,0)))</f>
        <v>1</v>
      </c>
      <c r="D4842" s="1">
        <f>IF(FİLTRE!$M$6="",9,(IF('SKT LİSTESİ'!P4842&lt;=FİLTRE!$M$6,1,0)))</f>
        <v>1</v>
      </c>
      <c r="E4842" s="25" t="str">
        <f>IF(I4842="","",(COUNTIFS($L$4:L4842,L4842)))</f>
        <v/>
      </c>
      <c r="F4842" s="13">
        <f>IF(OR(B4842&lt;&gt;2,C4842&lt;&gt;1,D4842&lt;&gt;1,H4842&lt;&gt;1),0,
COUNTIFS($B$4:B4842,2,$C$4:C4842,1,$D$4:D4842,1,$H$4:H4842,1))</f>
        <v>0</v>
      </c>
      <c r="G4842" s="26" t="str">
        <f>IF(I4842="","",(COUNTIF($E$4:E4842,E4842)))</f>
        <v/>
      </c>
      <c r="H4842" s="1">
        <f>IF(AND(J4842="SAYIM",FİLTRE!$H$5="RAFTA",U4842&lt;&gt;0),1,0)+
IF(AND(J4842="İADE DEPO",FİLTRE!$H$5="İADE DEPO"),1,0)+
IF(FİLTRE!$H$5="TÜMÜ",1,0)+
IF(AND(J4842="FİRMA İADE",FİLTRE!$H$5="FİRMA İADE"),1,0)+
IF(AND(J4842="İMHA",FİLTRE!$H$5="İMHA"),1,0)</f>
        <v>1</v>
      </c>
      <c r="I4842" s="99"/>
      <c r="J4842" s="100"/>
      <c r="K4842" s="100"/>
      <c r="L4842" s="101"/>
      <c r="M4842" s="102"/>
      <c r="N4842" s="101"/>
      <c r="O4842" s="99"/>
      <c r="P4842" s="103"/>
      <c r="Q4842" s="104"/>
      <c r="R4842" s="50"/>
      <c r="S4842" s="105"/>
      <c r="T4842" s="106"/>
      <c r="U4842" s="107"/>
      <c r="V4842" s="108"/>
      <c r="W4842" s="107"/>
      <c r="X4842" s="107"/>
      <c r="AA4842" s="107"/>
      <c r="AB4842" s="110"/>
      <c r="AC4842" s="110"/>
      <c r="AE4842" s="105"/>
      <c r="AF4842" s="105"/>
      <c r="AR4842" s="112"/>
    </row>
    <row r="4843" spans="2:44" x14ac:dyDescent="0.25">
      <c r="B4843" s="1" t="str">
        <f>IF(I4843="","",
(IF(N4843=FİLTRE!$H$6,2,0)+IF(FİLTRE!$H$6="TOPLAM",2,0))
)</f>
        <v/>
      </c>
      <c r="C4843">
        <f>IF(FİLTRE!$M$5="",9,(IF(U4843&gt;=FİLTRE!$M$5,1,0)))</f>
        <v>1</v>
      </c>
      <c r="D4843" s="1">
        <f>IF(FİLTRE!$M$6="",9,(IF('SKT LİSTESİ'!P4843&lt;=FİLTRE!$M$6,1,0)))</f>
        <v>1</v>
      </c>
      <c r="E4843" s="25" t="str">
        <f>IF(I4843="","",(COUNTIFS($L$4:L4843,L4843)))</f>
        <v/>
      </c>
      <c r="F4843" s="13">
        <f>IF(OR(B4843&lt;&gt;2,C4843&lt;&gt;1,D4843&lt;&gt;1,H4843&lt;&gt;1),0,
COUNTIFS($B$4:B4843,2,$C$4:C4843,1,$D$4:D4843,1,$H$4:H4843,1))</f>
        <v>0</v>
      </c>
      <c r="G4843" s="26" t="str">
        <f>IF(I4843="","",(COUNTIF($E$4:E4843,E4843)))</f>
        <v/>
      </c>
      <c r="H4843" s="1">
        <f>IF(AND(J4843="SAYIM",FİLTRE!$H$5="RAFTA",U4843&lt;&gt;0),1,0)+
IF(AND(J4843="İADE DEPO",FİLTRE!$H$5="İADE DEPO"),1,0)+
IF(FİLTRE!$H$5="TÜMÜ",1,0)+
IF(AND(J4843="FİRMA İADE",FİLTRE!$H$5="FİRMA İADE"),1,0)+
IF(AND(J4843="İMHA",FİLTRE!$H$5="İMHA"),1,0)</f>
        <v>1</v>
      </c>
      <c r="I4843" s="99"/>
      <c r="J4843" s="100"/>
      <c r="K4843" s="100"/>
      <c r="L4843" s="101"/>
      <c r="M4843" s="102"/>
      <c r="N4843" s="101"/>
      <c r="O4843" s="99"/>
      <c r="P4843" s="103"/>
      <c r="Q4843" s="104"/>
      <c r="R4843" s="50"/>
      <c r="S4843" s="105"/>
      <c r="T4843" s="106"/>
      <c r="U4843" s="107"/>
      <c r="V4843" s="108"/>
      <c r="W4843" s="107"/>
      <c r="X4843" s="107"/>
      <c r="AA4843" s="107"/>
      <c r="AB4843" s="110"/>
      <c r="AC4843" s="110"/>
      <c r="AE4843" s="105"/>
      <c r="AF4843" s="105"/>
      <c r="AR4843" s="112"/>
    </row>
    <row r="4844" spans="2:44" x14ac:dyDescent="0.25">
      <c r="B4844" s="1" t="str">
        <f>IF(I4844="","",
(IF(N4844=FİLTRE!$H$6,2,0)+IF(FİLTRE!$H$6="TOPLAM",2,0))
)</f>
        <v/>
      </c>
      <c r="C4844">
        <f>IF(FİLTRE!$M$5="",9,(IF(U4844&gt;=FİLTRE!$M$5,1,0)))</f>
        <v>1</v>
      </c>
      <c r="D4844" s="1">
        <f>IF(FİLTRE!$M$6="",9,(IF('SKT LİSTESİ'!P4844&lt;=FİLTRE!$M$6,1,0)))</f>
        <v>1</v>
      </c>
      <c r="E4844" s="25" t="str">
        <f>IF(I4844="","",(COUNTIFS($L$4:L4844,L4844)))</f>
        <v/>
      </c>
      <c r="F4844" s="13">
        <f>IF(OR(B4844&lt;&gt;2,C4844&lt;&gt;1,D4844&lt;&gt;1,H4844&lt;&gt;1),0,
COUNTIFS($B$4:B4844,2,$C$4:C4844,1,$D$4:D4844,1,$H$4:H4844,1))</f>
        <v>0</v>
      </c>
      <c r="G4844" s="26" t="str">
        <f>IF(I4844="","",(COUNTIF($E$4:E4844,E4844)))</f>
        <v/>
      </c>
      <c r="H4844" s="1">
        <f>IF(AND(J4844="SAYIM",FİLTRE!$H$5="RAFTA",U4844&lt;&gt;0),1,0)+
IF(AND(J4844="İADE DEPO",FİLTRE!$H$5="İADE DEPO"),1,0)+
IF(FİLTRE!$H$5="TÜMÜ",1,0)+
IF(AND(J4844="FİRMA İADE",FİLTRE!$H$5="FİRMA İADE"),1,0)+
IF(AND(J4844="İMHA",FİLTRE!$H$5="İMHA"),1,0)</f>
        <v>1</v>
      </c>
      <c r="I4844" s="99"/>
      <c r="J4844" s="100"/>
      <c r="K4844" s="100"/>
      <c r="L4844" s="101"/>
      <c r="M4844" s="102"/>
      <c r="N4844" s="101"/>
      <c r="O4844" s="99"/>
      <c r="P4844" s="103"/>
      <c r="Q4844" s="104"/>
      <c r="R4844" s="50"/>
      <c r="S4844" s="105"/>
      <c r="T4844" s="106"/>
      <c r="U4844" s="107"/>
      <c r="V4844" s="108"/>
      <c r="W4844" s="107"/>
      <c r="X4844" s="107"/>
      <c r="AA4844" s="107"/>
      <c r="AB4844" s="110"/>
      <c r="AC4844" s="110"/>
      <c r="AE4844" s="105"/>
      <c r="AF4844" s="105"/>
      <c r="AR4844" s="112"/>
    </row>
    <row r="4845" spans="2:44" x14ac:dyDescent="0.25">
      <c r="B4845" s="1" t="str">
        <f>IF(I4845="","",
(IF(N4845=FİLTRE!$H$6,2,0)+IF(FİLTRE!$H$6="TOPLAM",2,0))
)</f>
        <v/>
      </c>
      <c r="C4845">
        <f>IF(FİLTRE!$M$5="",9,(IF(U4845&gt;=FİLTRE!$M$5,1,0)))</f>
        <v>1</v>
      </c>
      <c r="D4845" s="1">
        <f>IF(FİLTRE!$M$6="",9,(IF('SKT LİSTESİ'!P4845&lt;=FİLTRE!$M$6,1,0)))</f>
        <v>1</v>
      </c>
      <c r="E4845" s="25" t="str">
        <f>IF(I4845="","",(COUNTIFS($L$4:L4845,L4845)))</f>
        <v/>
      </c>
      <c r="F4845" s="13">
        <f>IF(OR(B4845&lt;&gt;2,C4845&lt;&gt;1,D4845&lt;&gt;1,H4845&lt;&gt;1),0,
COUNTIFS($B$4:B4845,2,$C$4:C4845,1,$D$4:D4845,1,$H$4:H4845,1))</f>
        <v>0</v>
      </c>
      <c r="G4845" s="26" t="str">
        <f>IF(I4845="","",(COUNTIF($E$4:E4845,E4845)))</f>
        <v/>
      </c>
      <c r="H4845" s="1">
        <f>IF(AND(J4845="SAYIM",FİLTRE!$H$5="RAFTA",U4845&lt;&gt;0),1,0)+
IF(AND(J4845="İADE DEPO",FİLTRE!$H$5="İADE DEPO"),1,0)+
IF(FİLTRE!$H$5="TÜMÜ",1,0)+
IF(AND(J4845="FİRMA İADE",FİLTRE!$H$5="FİRMA İADE"),1,0)+
IF(AND(J4845="İMHA",FİLTRE!$H$5="İMHA"),1,0)</f>
        <v>1</v>
      </c>
      <c r="I4845" s="99"/>
      <c r="J4845" s="100"/>
      <c r="K4845" s="100"/>
      <c r="L4845" s="101"/>
      <c r="M4845" s="102"/>
      <c r="N4845" s="101"/>
      <c r="O4845" s="99"/>
      <c r="P4845" s="103"/>
      <c r="Q4845" s="104"/>
      <c r="R4845" s="50"/>
      <c r="S4845" s="105"/>
      <c r="T4845" s="106"/>
      <c r="U4845" s="107"/>
      <c r="V4845" s="108"/>
      <c r="W4845" s="107"/>
      <c r="X4845" s="107"/>
      <c r="AA4845" s="107"/>
      <c r="AB4845" s="110"/>
      <c r="AC4845" s="110"/>
      <c r="AE4845" s="105"/>
      <c r="AF4845" s="105"/>
      <c r="AR4845" s="112"/>
    </row>
    <row r="4846" spans="2:44" x14ac:dyDescent="0.25">
      <c r="B4846" s="1" t="str">
        <f>IF(I4846="","",
(IF(N4846=FİLTRE!$H$6,2,0)+IF(FİLTRE!$H$6="TOPLAM",2,0))
)</f>
        <v/>
      </c>
      <c r="C4846">
        <f>IF(FİLTRE!$M$5="",9,(IF(U4846&gt;=FİLTRE!$M$5,1,0)))</f>
        <v>1</v>
      </c>
      <c r="D4846" s="1">
        <f>IF(FİLTRE!$M$6="",9,(IF('SKT LİSTESİ'!P4846&lt;=FİLTRE!$M$6,1,0)))</f>
        <v>1</v>
      </c>
      <c r="E4846" s="25" t="str">
        <f>IF(I4846="","",(COUNTIFS($L$4:L4846,L4846)))</f>
        <v/>
      </c>
      <c r="F4846" s="13">
        <f>IF(OR(B4846&lt;&gt;2,C4846&lt;&gt;1,D4846&lt;&gt;1,H4846&lt;&gt;1),0,
COUNTIFS($B$4:B4846,2,$C$4:C4846,1,$D$4:D4846,1,$H$4:H4846,1))</f>
        <v>0</v>
      </c>
      <c r="G4846" s="26" t="str">
        <f>IF(I4846="","",(COUNTIF($E$4:E4846,E4846)))</f>
        <v/>
      </c>
      <c r="H4846" s="1">
        <f>IF(AND(J4846="SAYIM",FİLTRE!$H$5="RAFTA",U4846&lt;&gt;0),1,0)+
IF(AND(J4846="İADE DEPO",FİLTRE!$H$5="İADE DEPO"),1,0)+
IF(FİLTRE!$H$5="TÜMÜ",1,0)+
IF(AND(J4846="FİRMA İADE",FİLTRE!$H$5="FİRMA İADE"),1,0)+
IF(AND(J4846="İMHA",FİLTRE!$H$5="İMHA"),1,0)</f>
        <v>1</v>
      </c>
      <c r="I4846" s="99"/>
      <c r="J4846" s="100"/>
      <c r="K4846" s="100"/>
      <c r="L4846" s="101"/>
      <c r="M4846" s="102"/>
      <c r="N4846" s="101"/>
      <c r="O4846" s="99"/>
      <c r="P4846" s="103"/>
      <c r="Q4846" s="104"/>
      <c r="R4846" s="50"/>
      <c r="S4846" s="105"/>
      <c r="T4846" s="106"/>
      <c r="U4846" s="107"/>
      <c r="V4846" s="108"/>
      <c r="W4846" s="107"/>
      <c r="X4846" s="107"/>
      <c r="AA4846" s="107"/>
      <c r="AB4846" s="110"/>
      <c r="AC4846" s="110"/>
      <c r="AE4846" s="105"/>
      <c r="AF4846" s="105"/>
      <c r="AR4846" s="112"/>
    </row>
    <row r="4847" spans="2:44" x14ac:dyDescent="0.25">
      <c r="B4847" s="1" t="str">
        <f>IF(I4847="","",
(IF(N4847=FİLTRE!$H$6,2,0)+IF(FİLTRE!$H$6="TOPLAM",2,0))
)</f>
        <v/>
      </c>
      <c r="C4847">
        <f>IF(FİLTRE!$M$5="",9,(IF(U4847&gt;=FİLTRE!$M$5,1,0)))</f>
        <v>1</v>
      </c>
      <c r="D4847" s="1">
        <f>IF(FİLTRE!$M$6="",9,(IF('SKT LİSTESİ'!P4847&lt;=FİLTRE!$M$6,1,0)))</f>
        <v>1</v>
      </c>
      <c r="E4847" s="25" t="str">
        <f>IF(I4847="","",(COUNTIFS($L$4:L4847,L4847)))</f>
        <v/>
      </c>
      <c r="F4847" s="13">
        <f>IF(OR(B4847&lt;&gt;2,C4847&lt;&gt;1,D4847&lt;&gt;1,H4847&lt;&gt;1),0,
COUNTIFS($B$4:B4847,2,$C$4:C4847,1,$D$4:D4847,1,$H$4:H4847,1))</f>
        <v>0</v>
      </c>
      <c r="G4847" s="26" t="str">
        <f>IF(I4847="","",(COUNTIF($E$4:E4847,E4847)))</f>
        <v/>
      </c>
      <c r="H4847" s="1">
        <f>IF(AND(J4847="SAYIM",FİLTRE!$H$5="RAFTA",U4847&lt;&gt;0),1,0)+
IF(AND(J4847="İADE DEPO",FİLTRE!$H$5="İADE DEPO"),1,0)+
IF(FİLTRE!$H$5="TÜMÜ",1,0)+
IF(AND(J4847="FİRMA İADE",FİLTRE!$H$5="FİRMA İADE"),1,0)+
IF(AND(J4847="İMHA",FİLTRE!$H$5="İMHA"),1,0)</f>
        <v>1</v>
      </c>
      <c r="I4847" s="99"/>
      <c r="J4847" s="100"/>
      <c r="K4847" s="100"/>
      <c r="L4847" s="101"/>
      <c r="M4847" s="102"/>
      <c r="N4847" s="101"/>
      <c r="O4847" s="99"/>
      <c r="P4847" s="103"/>
      <c r="Q4847" s="104"/>
      <c r="R4847" s="50"/>
      <c r="S4847" s="105"/>
      <c r="T4847" s="106"/>
      <c r="U4847" s="107"/>
      <c r="V4847" s="108"/>
      <c r="W4847" s="107"/>
      <c r="X4847" s="107"/>
      <c r="AA4847" s="107"/>
      <c r="AB4847" s="110"/>
      <c r="AC4847" s="110"/>
      <c r="AE4847" s="105"/>
      <c r="AF4847" s="105"/>
      <c r="AR4847" s="112"/>
    </row>
    <row r="4848" spans="2:44" x14ac:dyDescent="0.25">
      <c r="B4848" s="1" t="str">
        <f>IF(I4848="","",
(IF(N4848=FİLTRE!$H$6,2,0)+IF(FİLTRE!$H$6="TOPLAM",2,0))
)</f>
        <v/>
      </c>
      <c r="C4848">
        <f>IF(FİLTRE!$M$5="",9,(IF(U4848&gt;=FİLTRE!$M$5,1,0)))</f>
        <v>1</v>
      </c>
      <c r="D4848" s="1">
        <f>IF(FİLTRE!$M$6="",9,(IF('SKT LİSTESİ'!P4848&lt;=FİLTRE!$M$6,1,0)))</f>
        <v>1</v>
      </c>
      <c r="E4848" s="25" t="str">
        <f>IF(I4848="","",(COUNTIFS($L$4:L4848,L4848)))</f>
        <v/>
      </c>
      <c r="F4848" s="13">
        <f>IF(OR(B4848&lt;&gt;2,C4848&lt;&gt;1,D4848&lt;&gt;1,H4848&lt;&gt;1),0,
COUNTIFS($B$4:B4848,2,$C$4:C4848,1,$D$4:D4848,1,$H$4:H4848,1))</f>
        <v>0</v>
      </c>
      <c r="G4848" s="26" t="str">
        <f>IF(I4848="","",(COUNTIF($E$4:E4848,E4848)))</f>
        <v/>
      </c>
      <c r="H4848" s="1">
        <f>IF(AND(J4848="SAYIM",FİLTRE!$H$5="RAFTA",U4848&lt;&gt;0),1,0)+
IF(AND(J4848="İADE DEPO",FİLTRE!$H$5="İADE DEPO"),1,0)+
IF(FİLTRE!$H$5="TÜMÜ",1,0)+
IF(AND(J4848="FİRMA İADE",FİLTRE!$H$5="FİRMA İADE"),1,0)+
IF(AND(J4848="İMHA",FİLTRE!$H$5="İMHA"),1,0)</f>
        <v>1</v>
      </c>
      <c r="I4848" s="99"/>
      <c r="J4848" s="100"/>
      <c r="K4848" s="100"/>
      <c r="L4848" s="101"/>
      <c r="M4848" s="102"/>
      <c r="N4848" s="101"/>
      <c r="O4848" s="99"/>
      <c r="P4848" s="103"/>
      <c r="Q4848" s="104"/>
      <c r="R4848" s="50"/>
      <c r="S4848" s="105"/>
      <c r="T4848" s="106"/>
      <c r="U4848" s="107"/>
      <c r="V4848" s="108"/>
      <c r="W4848" s="107"/>
      <c r="X4848" s="107"/>
      <c r="AA4848" s="107"/>
      <c r="AB4848" s="110"/>
      <c r="AC4848" s="110"/>
      <c r="AE4848" s="105"/>
      <c r="AF4848" s="105"/>
      <c r="AR4848" s="112"/>
    </row>
    <row r="4849" spans="2:44" x14ac:dyDescent="0.25">
      <c r="B4849" s="1" t="str">
        <f>IF(I4849="","",
(IF(N4849=FİLTRE!$H$6,2,0)+IF(FİLTRE!$H$6="TOPLAM",2,0))
)</f>
        <v/>
      </c>
      <c r="C4849">
        <f>IF(FİLTRE!$M$5="",9,(IF(U4849&gt;=FİLTRE!$M$5,1,0)))</f>
        <v>1</v>
      </c>
      <c r="D4849" s="1">
        <f>IF(FİLTRE!$M$6="",9,(IF('SKT LİSTESİ'!P4849&lt;=FİLTRE!$M$6,1,0)))</f>
        <v>1</v>
      </c>
      <c r="E4849" s="25" t="str">
        <f>IF(I4849="","",(COUNTIFS($L$4:L4849,L4849)))</f>
        <v/>
      </c>
      <c r="F4849" s="13">
        <f>IF(OR(B4849&lt;&gt;2,C4849&lt;&gt;1,D4849&lt;&gt;1,H4849&lt;&gt;1),0,
COUNTIFS($B$4:B4849,2,$C$4:C4849,1,$D$4:D4849,1,$H$4:H4849,1))</f>
        <v>0</v>
      </c>
      <c r="G4849" s="26" t="str">
        <f>IF(I4849="","",(COUNTIF($E$4:E4849,E4849)))</f>
        <v/>
      </c>
      <c r="H4849" s="1">
        <f>IF(AND(J4849="SAYIM",FİLTRE!$H$5="RAFTA",U4849&lt;&gt;0),1,0)+
IF(AND(J4849="İADE DEPO",FİLTRE!$H$5="İADE DEPO"),1,0)+
IF(FİLTRE!$H$5="TÜMÜ",1,0)+
IF(AND(J4849="FİRMA İADE",FİLTRE!$H$5="FİRMA İADE"),1,0)+
IF(AND(J4849="İMHA",FİLTRE!$H$5="İMHA"),1,0)</f>
        <v>1</v>
      </c>
      <c r="I4849" s="99"/>
      <c r="J4849" s="100"/>
      <c r="K4849" s="100"/>
      <c r="L4849" s="101"/>
      <c r="M4849" s="102"/>
      <c r="N4849" s="101"/>
      <c r="O4849" s="99"/>
      <c r="P4849" s="103"/>
      <c r="Q4849" s="104"/>
      <c r="R4849" s="50"/>
      <c r="S4849" s="105"/>
      <c r="T4849" s="106"/>
      <c r="U4849" s="107"/>
      <c r="V4849" s="108"/>
      <c r="W4849" s="107"/>
      <c r="X4849" s="107"/>
      <c r="AA4849" s="107"/>
      <c r="AB4849" s="110"/>
      <c r="AC4849" s="110"/>
      <c r="AE4849" s="105"/>
      <c r="AF4849" s="105"/>
      <c r="AR4849" s="112"/>
    </row>
    <row r="4850" spans="2:44" x14ac:dyDescent="0.25">
      <c r="B4850" s="1" t="str">
        <f>IF(I4850="","",
(IF(N4850=FİLTRE!$H$6,2,0)+IF(FİLTRE!$H$6="TOPLAM",2,0))
)</f>
        <v/>
      </c>
      <c r="C4850">
        <f>IF(FİLTRE!$M$5="",9,(IF(U4850&gt;=FİLTRE!$M$5,1,0)))</f>
        <v>1</v>
      </c>
      <c r="D4850" s="1">
        <f>IF(FİLTRE!$M$6="",9,(IF('SKT LİSTESİ'!P4850&lt;=FİLTRE!$M$6,1,0)))</f>
        <v>1</v>
      </c>
      <c r="E4850" s="25" t="str">
        <f>IF(I4850="","",(COUNTIFS($L$4:L4850,L4850)))</f>
        <v/>
      </c>
      <c r="F4850" s="13">
        <f>IF(OR(B4850&lt;&gt;2,C4850&lt;&gt;1,D4850&lt;&gt;1,H4850&lt;&gt;1),0,
COUNTIFS($B$4:B4850,2,$C$4:C4850,1,$D$4:D4850,1,$H$4:H4850,1))</f>
        <v>0</v>
      </c>
      <c r="G4850" s="26" t="str">
        <f>IF(I4850="","",(COUNTIF($E$4:E4850,E4850)))</f>
        <v/>
      </c>
      <c r="H4850" s="1">
        <f>IF(AND(J4850="SAYIM",FİLTRE!$H$5="RAFTA",U4850&lt;&gt;0),1,0)+
IF(AND(J4850="İADE DEPO",FİLTRE!$H$5="İADE DEPO"),1,0)+
IF(FİLTRE!$H$5="TÜMÜ",1,0)+
IF(AND(J4850="FİRMA İADE",FİLTRE!$H$5="FİRMA İADE"),1,0)+
IF(AND(J4850="İMHA",FİLTRE!$H$5="İMHA"),1,0)</f>
        <v>1</v>
      </c>
      <c r="I4850" s="99"/>
      <c r="J4850" s="100"/>
      <c r="K4850" s="100"/>
      <c r="L4850" s="101"/>
      <c r="M4850" s="102"/>
      <c r="N4850" s="101"/>
      <c r="O4850" s="99"/>
      <c r="P4850" s="103"/>
      <c r="Q4850" s="104"/>
      <c r="R4850" s="50"/>
      <c r="S4850" s="105"/>
      <c r="T4850" s="106"/>
      <c r="U4850" s="107"/>
      <c r="V4850" s="108"/>
      <c r="W4850" s="107"/>
      <c r="X4850" s="107"/>
      <c r="AA4850" s="107"/>
      <c r="AB4850" s="110"/>
      <c r="AC4850" s="110"/>
      <c r="AE4850" s="105"/>
      <c r="AF4850" s="105"/>
      <c r="AR4850" s="112"/>
    </row>
    <row r="4851" spans="2:44" x14ac:dyDescent="0.25">
      <c r="B4851" s="1" t="str">
        <f>IF(I4851="","",
(IF(N4851=FİLTRE!$H$6,2,0)+IF(FİLTRE!$H$6="TOPLAM",2,0))
)</f>
        <v/>
      </c>
      <c r="C4851">
        <f>IF(FİLTRE!$M$5="",9,(IF(U4851&gt;=FİLTRE!$M$5,1,0)))</f>
        <v>1</v>
      </c>
      <c r="D4851" s="1">
        <f>IF(FİLTRE!$M$6="",9,(IF('SKT LİSTESİ'!P4851&lt;=FİLTRE!$M$6,1,0)))</f>
        <v>1</v>
      </c>
      <c r="E4851" s="25" t="str">
        <f>IF(I4851="","",(COUNTIFS($L$4:L4851,L4851)))</f>
        <v/>
      </c>
      <c r="F4851" s="13">
        <f>IF(OR(B4851&lt;&gt;2,C4851&lt;&gt;1,D4851&lt;&gt;1,H4851&lt;&gt;1),0,
COUNTIFS($B$4:B4851,2,$C$4:C4851,1,$D$4:D4851,1,$H$4:H4851,1))</f>
        <v>0</v>
      </c>
      <c r="G4851" s="26" t="str">
        <f>IF(I4851="","",(COUNTIF($E$4:E4851,E4851)))</f>
        <v/>
      </c>
      <c r="H4851" s="1">
        <f>IF(AND(J4851="SAYIM",FİLTRE!$H$5="RAFTA",U4851&lt;&gt;0),1,0)+
IF(AND(J4851="İADE DEPO",FİLTRE!$H$5="İADE DEPO"),1,0)+
IF(FİLTRE!$H$5="TÜMÜ",1,0)+
IF(AND(J4851="FİRMA İADE",FİLTRE!$H$5="FİRMA İADE"),1,0)+
IF(AND(J4851="İMHA",FİLTRE!$H$5="İMHA"),1,0)</f>
        <v>1</v>
      </c>
      <c r="I4851" s="99"/>
      <c r="J4851" s="100"/>
      <c r="K4851" s="100"/>
      <c r="L4851" s="101"/>
      <c r="M4851" s="102"/>
      <c r="N4851" s="101"/>
      <c r="O4851" s="99"/>
      <c r="P4851" s="103"/>
      <c r="Q4851" s="104"/>
      <c r="R4851" s="50"/>
      <c r="S4851" s="105"/>
      <c r="T4851" s="106"/>
      <c r="U4851" s="107"/>
      <c r="V4851" s="108"/>
      <c r="W4851" s="107"/>
      <c r="X4851" s="107"/>
      <c r="AA4851" s="107"/>
      <c r="AB4851" s="110"/>
      <c r="AC4851" s="110"/>
      <c r="AE4851" s="105"/>
      <c r="AF4851" s="105"/>
      <c r="AR4851" s="112"/>
    </row>
    <row r="4852" spans="2:44" x14ac:dyDescent="0.25">
      <c r="B4852" s="1" t="str">
        <f>IF(I4852="","",
(IF(N4852=FİLTRE!$H$6,2,0)+IF(FİLTRE!$H$6="TOPLAM",2,0))
)</f>
        <v/>
      </c>
      <c r="C4852">
        <f>IF(FİLTRE!$M$5="",9,(IF(U4852&gt;=FİLTRE!$M$5,1,0)))</f>
        <v>1</v>
      </c>
      <c r="D4852" s="1">
        <f>IF(FİLTRE!$M$6="",9,(IF('SKT LİSTESİ'!P4852&lt;=FİLTRE!$M$6,1,0)))</f>
        <v>1</v>
      </c>
      <c r="E4852" s="25" t="str">
        <f>IF(I4852="","",(COUNTIFS($L$4:L4852,L4852)))</f>
        <v/>
      </c>
      <c r="F4852" s="13">
        <f>IF(OR(B4852&lt;&gt;2,C4852&lt;&gt;1,D4852&lt;&gt;1,H4852&lt;&gt;1),0,
COUNTIFS($B$4:B4852,2,$C$4:C4852,1,$D$4:D4852,1,$H$4:H4852,1))</f>
        <v>0</v>
      </c>
      <c r="G4852" s="26" t="str">
        <f>IF(I4852="","",(COUNTIF($E$4:E4852,E4852)))</f>
        <v/>
      </c>
      <c r="H4852" s="1">
        <f>IF(AND(J4852="SAYIM",FİLTRE!$H$5="RAFTA",U4852&lt;&gt;0),1,0)+
IF(AND(J4852="İADE DEPO",FİLTRE!$H$5="İADE DEPO"),1,0)+
IF(FİLTRE!$H$5="TÜMÜ",1,0)+
IF(AND(J4852="FİRMA İADE",FİLTRE!$H$5="FİRMA İADE"),1,0)+
IF(AND(J4852="İMHA",FİLTRE!$H$5="İMHA"),1,0)</f>
        <v>1</v>
      </c>
      <c r="I4852" s="99"/>
      <c r="J4852" s="100"/>
      <c r="K4852" s="100"/>
      <c r="L4852" s="101"/>
      <c r="M4852" s="102"/>
      <c r="N4852" s="101"/>
      <c r="O4852" s="99"/>
      <c r="P4852" s="103"/>
      <c r="Q4852" s="104"/>
      <c r="R4852" s="50"/>
      <c r="S4852" s="105"/>
      <c r="T4852" s="106"/>
      <c r="U4852" s="107"/>
      <c r="V4852" s="108"/>
      <c r="W4852" s="107"/>
      <c r="X4852" s="107"/>
      <c r="AA4852" s="107"/>
      <c r="AB4852" s="110"/>
      <c r="AC4852" s="110"/>
      <c r="AE4852" s="105"/>
      <c r="AF4852" s="105"/>
      <c r="AR4852" s="112"/>
    </row>
    <row r="4853" spans="2:44" x14ac:dyDescent="0.25">
      <c r="B4853" s="1" t="str">
        <f>IF(I4853="","",
(IF(N4853=FİLTRE!$H$6,2,0)+IF(FİLTRE!$H$6="TOPLAM",2,0))
)</f>
        <v/>
      </c>
      <c r="C4853">
        <f>IF(FİLTRE!$M$5="",9,(IF(U4853&gt;=FİLTRE!$M$5,1,0)))</f>
        <v>1</v>
      </c>
      <c r="D4853" s="1">
        <f>IF(FİLTRE!$M$6="",9,(IF('SKT LİSTESİ'!P4853&lt;=FİLTRE!$M$6,1,0)))</f>
        <v>1</v>
      </c>
      <c r="E4853" s="25" t="str">
        <f>IF(I4853="","",(COUNTIFS($L$4:L4853,L4853)))</f>
        <v/>
      </c>
      <c r="F4853" s="13">
        <f>IF(OR(B4853&lt;&gt;2,C4853&lt;&gt;1,D4853&lt;&gt;1,H4853&lt;&gt;1),0,
COUNTIFS($B$4:B4853,2,$C$4:C4853,1,$D$4:D4853,1,$H$4:H4853,1))</f>
        <v>0</v>
      </c>
      <c r="G4853" s="26" t="str">
        <f>IF(I4853="","",(COUNTIF($E$4:E4853,E4853)))</f>
        <v/>
      </c>
      <c r="H4853" s="1">
        <f>IF(AND(J4853="SAYIM",FİLTRE!$H$5="RAFTA",U4853&lt;&gt;0),1,0)+
IF(AND(J4853="İADE DEPO",FİLTRE!$H$5="İADE DEPO"),1,0)+
IF(FİLTRE!$H$5="TÜMÜ",1,0)+
IF(AND(J4853="FİRMA İADE",FİLTRE!$H$5="FİRMA İADE"),1,0)+
IF(AND(J4853="İMHA",FİLTRE!$H$5="İMHA"),1,0)</f>
        <v>1</v>
      </c>
      <c r="I4853" s="99"/>
      <c r="J4853" s="100"/>
      <c r="K4853" s="100"/>
      <c r="L4853" s="101"/>
      <c r="M4853" s="102"/>
      <c r="N4853" s="101"/>
      <c r="O4853" s="99"/>
      <c r="P4853" s="103"/>
      <c r="Q4853" s="104"/>
      <c r="R4853" s="50"/>
      <c r="S4853" s="105"/>
      <c r="T4853" s="106"/>
      <c r="U4853" s="107"/>
      <c r="V4853" s="108"/>
      <c r="W4853" s="107"/>
      <c r="X4853" s="107"/>
      <c r="AA4853" s="107"/>
      <c r="AB4853" s="110"/>
      <c r="AC4853" s="110"/>
      <c r="AE4853" s="105"/>
      <c r="AF4853" s="105"/>
      <c r="AR4853" s="112"/>
    </row>
    <row r="4854" spans="2:44" x14ac:dyDescent="0.25">
      <c r="B4854" s="1" t="str">
        <f>IF(I4854="","",
(IF(N4854=FİLTRE!$H$6,2,0)+IF(FİLTRE!$H$6="TOPLAM",2,0))
)</f>
        <v/>
      </c>
      <c r="C4854">
        <f>IF(FİLTRE!$M$5="",9,(IF(U4854&gt;=FİLTRE!$M$5,1,0)))</f>
        <v>1</v>
      </c>
      <c r="D4854" s="1">
        <f>IF(FİLTRE!$M$6="",9,(IF('SKT LİSTESİ'!P4854&lt;=FİLTRE!$M$6,1,0)))</f>
        <v>1</v>
      </c>
      <c r="E4854" s="25" t="str">
        <f>IF(I4854="","",(COUNTIFS($L$4:L4854,L4854)))</f>
        <v/>
      </c>
      <c r="F4854" s="13">
        <f>IF(OR(B4854&lt;&gt;2,C4854&lt;&gt;1,D4854&lt;&gt;1,H4854&lt;&gt;1),0,
COUNTIFS($B$4:B4854,2,$C$4:C4854,1,$D$4:D4854,1,$H$4:H4854,1))</f>
        <v>0</v>
      </c>
      <c r="G4854" s="26" t="str">
        <f>IF(I4854="","",(COUNTIF($E$4:E4854,E4854)))</f>
        <v/>
      </c>
      <c r="H4854" s="1">
        <f>IF(AND(J4854="SAYIM",FİLTRE!$H$5="RAFTA",U4854&lt;&gt;0),1,0)+
IF(AND(J4854="İADE DEPO",FİLTRE!$H$5="İADE DEPO"),1,0)+
IF(FİLTRE!$H$5="TÜMÜ",1,0)+
IF(AND(J4854="FİRMA İADE",FİLTRE!$H$5="FİRMA İADE"),1,0)+
IF(AND(J4854="İMHA",FİLTRE!$H$5="İMHA"),1,0)</f>
        <v>1</v>
      </c>
      <c r="I4854" s="99"/>
      <c r="J4854" s="100"/>
      <c r="K4854" s="100"/>
      <c r="L4854" s="101"/>
      <c r="M4854" s="102"/>
      <c r="N4854" s="101"/>
      <c r="O4854" s="99"/>
      <c r="P4854" s="103"/>
      <c r="Q4854" s="104"/>
      <c r="R4854" s="50"/>
      <c r="S4854" s="105"/>
      <c r="T4854" s="106"/>
      <c r="U4854" s="107"/>
      <c r="V4854" s="108"/>
      <c r="W4854" s="107"/>
      <c r="X4854" s="107"/>
      <c r="AA4854" s="107"/>
      <c r="AB4854" s="110"/>
      <c r="AC4854" s="110"/>
      <c r="AE4854" s="105"/>
      <c r="AF4854" s="105"/>
      <c r="AR4854" s="112"/>
    </row>
    <row r="4855" spans="2:44" x14ac:dyDescent="0.25">
      <c r="B4855" s="1" t="str">
        <f>IF(I4855="","",
(IF(N4855=FİLTRE!$H$6,2,0)+IF(FİLTRE!$H$6="TOPLAM",2,0))
)</f>
        <v/>
      </c>
      <c r="C4855">
        <f>IF(FİLTRE!$M$5="",9,(IF(U4855&gt;=FİLTRE!$M$5,1,0)))</f>
        <v>1</v>
      </c>
      <c r="D4855" s="1">
        <f>IF(FİLTRE!$M$6="",9,(IF('SKT LİSTESİ'!P4855&lt;=FİLTRE!$M$6,1,0)))</f>
        <v>1</v>
      </c>
      <c r="E4855" s="25" t="str">
        <f>IF(I4855="","",(COUNTIFS($L$4:L4855,L4855)))</f>
        <v/>
      </c>
      <c r="F4855" s="13">
        <f>IF(OR(B4855&lt;&gt;2,C4855&lt;&gt;1,D4855&lt;&gt;1,H4855&lt;&gt;1),0,
COUNTIFS($B$4:B4855,2,$C$4:C4855,1,$D$4:D4855,1,$H$4:H4855,1))</f>
        <v>0</v>
      </c>
      <c r="G4855" s="26" t="str">
        <f>IF(I4855="","",(COUNTIF($E$4:E4855,E4855)))</f>
        <v/>
      </c>
      <c r="H4855" s="1">
        <f>IF(AND(J4855="SAYIM",FİLTRE!$H$5="RAFTA",U4855&lt;&gt;0),1,0)+
IF(AND(J4855="İADE DEPO",FİLTRE!$H$5="İADE DEPO"),1,0)+
IF(FİLTRE!$H$5="TÜMÜ",1,0)+
IF(AND(J4855="FİRMA İADE",FİLTRE!$H$5="FİRMA İADE"),1,0)+
IF(AND(J4855="İMHA",FİLTRE!$H$5="İMHA"),1,0)</f>
        <v>1</v>
      </c>
      <c r="I4855" s="99"/>
      <c r="J4855" s="100"/>
      <c r="K4855" s="100"/>
      <c r="L4855" s="101"/>
      <c r="M4855" s="102"/>
      <c r="N4855" s="101"/>
      <c r="O4855" s="99"/>
      <c r="P4855" s="103"/>
      <c r="Q4855" s="104"/>
      <c r="R4855" s="50"/>
      <c r="S4855" s="105"/>
      <c r="T4855" s="106"/>
      <c r="U4855" s="107"/>
      <c r="V4855" s="108"/>
      <c r="W4855" s="107"/>
      <c r="X4855" s="107"/>
      <c r="AA4855" s="107"/>
      <c r="AB4855" s="110"/>
      <c r="AC4855" s="110"/>
      <c r="AE4855" s="105"/>
      <c r="AF4855" s="105"/>
      <c r="AR4855" s="112"/>
    </row>
    <row r="4856" spans="2:44" x14ac:dyDescent="0.25">
      <c r="B4856" s="1" t="str">
        <f>IF(I4856="","",
(IF(N4856=FİLTRE!$H$6,2,0)+IF(FİLTRE!$H$6="TOPLAM",2,0))
)</f>
        <v/>
      </c>
      <c r="C4856">
        <f>IF(FİLTRE!$M$5="",9,(IF(U4856&gt;=FİLTRE!$M$5,1,0)))</f>
        <v>1</v>
      </c>
      <c r="D4856" s="1">
        <f>IF(FİLTRE!$M$6="",9,(IF('SKT LİSTESİ'!P4856&lt;=FİLTRE!$M$6,1,0)))</f>
        <v>1</v>
      </c>
      <c r="E4856" s="25" t="str">
        <f>IF(I4856="","",(COUNTIFS($L$4:L4856,L4856)))</f>
        <v/>
      </c>
      <c r="F4856" s="13">
        <f>IF(OR(B4856&lt;&gt;2,C4856&lt;&gt;1,D4856&lt;&gt;1,H4856&lt;&gt;1),0,
COUNTIFS($B$4:B4856,2,$C$4:C4856,1,$D$4:D4856,1,$H$4:H4856,1))</f>
        <v>0</v>
      </c>
      <c r="G4856" s="26" t="str">
        <f>IF(I4856="","",(COUNTIF($E$4:E4856,E4856)))</f>
        <v/>
      </c>
      <c r="H4856" s="1">
        <f>IF(AND(J4856="SAYIM",FİLTRE!$H$5="RAFTA",U4856&lt;&gt;0),1,0)+
IF(AND(J4856="İADE DEPO",FİLTRE!$H$5="İADE DEPO"),1,0)+
IF(FİLTRE!$H$5="TÜMÜ",1,0)+
IF(AND(J4856="FİRMA İADE",FİLTRE!$H$5="FİRMA İADE"),1,0)+
IF(AND(J4856="İMHA",FİLTRE!$H$5="İMHA"),1,0)</f>
        <v>1</v>
      </c>
      <c r="I4856" s="99"/>
      <c r="J4856" s="100"/>
      <c r="K4856" s="100"/>
      <c r="L4856" s="101"/>
      <c r="M4856" s="102"/>
      <c r="N4856" s="101"/>
      <c r="O4856" s="99"/>
      <c r="P4856" s="103"/>
      <c r="Q4856" s="104"/>
      <c r="R4856" s="50"/>
      <c r="S4856" s="105"/>
      <c r="T4856" s="106"/>
      <c r="U4856" s="107"/>
      <c r="V4856" s="108"/>
      <c r="W4856" s="107"/>
      <c r="X4856" s="107"/>
      <c r="AA4856" s="107"/>
      <c r="AB4856" s="110"/>
      <c r="AC4856" s="110"/>
      <c r="AE4856" s="105"/>
      <c r="AF4856" s="105"/>
      <c r="AR4856" s="112"/>
    </row>
    <row r="4857" spans="2:44" x14ac:dyDescent="0.25">
      <c r="B4857" s="1" t="str">
        <f>IF(I4857="","",
(IF(N4857=FİLTRE!$H$6,2,0)+IF(FİLTRE!$H$6="TOPLAM",2,0))
)</f>
        <v/>
      </c>
      <c r="C4857">
        <f>IF(FİLTRE!$M$5="",9,(IF(U4857&gt;=FİLTRE!$M$5,1,0)))</f>
        <v>1</v>
      </c>
      <c r="D4857" s="1">
        <f>IF(FİLTRE!$M$6="",9,(IF('SKT LİSTESİ'!P4857&lt;=FİLTRE!$M$6,1,0)))</f>
        <v>1</v>
      </c>
      <c r="E4857" s="25" t="str">
        <f>IF(I4857="","",(COUNTIFS($L$4:L4857,L4857)))</f>
        <v/>
      </c>
      <c r="F4857" s="13">
        <f>IF(OR(B4857&lt;&gt;2,C4857&lt;&gt;1,D4857&lt;&gt;1,H4857&lt;&gt;1),0,
COUNTIFS($B$4:B4857,2,$C$4:C4857,1,$D$4:D4857,1,$H$4:H4857,1))</f>
        <v>0</v>
      </c>
      <c r="G4857" s="26" t="str">
        <f>IF(I4857="","",(COUNTIF($E$4:E4857,E4857)))</f>
        <v/>
      </c>
      <c r="H4857" s="1">
        <f>IF(AND(J4857="SAYIM",FİLTRE!$H$5="RAFTA",U4857&lt;&gt;0),1,0)+
IF(AND(J4857="İADE DEPO",FİLTRE!$H$5="İADE DEPO"),1,0)+
IF(FİLTRE!$H$5="TÜMÜ",1,0)+
IF(AND(J4857="FİRMA İADE",FİLTRE!$H$5="FİRMA İADE"),1,0)+
IF(AND(J4857="İMHA",FİLTRE!$H$5="İMHA"),1,0)</f>
        <v>1</v>
      </c>
      <c r="I4857" s="99"/>
      <c r="J4857" s="100"/>
      <c r="K4857" s="100"/>
      <c r="L4857" s="101"/>
      <c r="M4857" s="102"/>
      <c r="N4857" s="101"/>
      <c r="O4857" s="99"/>
      <c r="P4857" s="103"/>
      <c r="Q4857" s="104"/>
      <c r="R4857" s="50"/>
      <c r="S4857" s="105"/>
      <c r="T4857" s="106"/>
      <c r="U4857" s="107"/>
      <c r="V4857" s="108"/>
      <c r="W4857" s="107"/>
      <c r="X4857" s="107"/>
      <c r="AA4857" s="107"/>
      <c r="AB4857" s="110"/>
      <c r="AC4857" s="110"/>
      <c r="AE4857" s="105"/>
      <c r="AF4857" s="105"/>
      <c r="AR4857" s="112"/>
    </row>
    <row r="4858" spans="2:44" x14ac:dyDescent="0.25">
      <c r="B4858" s="1" t="str">
        <f>IF(I4858="","",
(IF(N4858=FİLTRE!$H$6,2,0)+IF(FİLTRE!$H$6="TOPLAM",2,0))
)</f>
        <v/>
      </c>
      <c r="C4858">
        <f>IF(FİLTRE!$M$5="",9,(IF(U4858&gt;=FİLTRE!$M$5,1,0)))</f>
        <v>1</v>
      </c>
      <c r="D4858" s="1">
        <f>IF(FİLTRE!$M$6="",9,(IF('SKT LİSTESİ'!P4858&lt;=FİLTRE!$M$6,1,0)))</f>
        <v>1</v>
      </c>
      <c r="E4858" s="25" t="str">
        <f>IF(I4858="","",(COUNTIFS($L$4:L4858,L4858)))</f>
        <v/>
      </c>
      <c r="F4858" s="13">
        <f>IF(OR(B4858&lt;&gt;2,C4858&lt;&gt;1,D4858&lt;&gt;1,H4858&lt;&gt;1),0,
COUNTIFS($B$4:B4858,2,$C$4:C4858,1,$D$4:D4858,1,$H$4:H4858,1))</f>
        <v>0</v>
      </c>
      <c r="G4858" s="26" t="str">
        <f>IF(I4858="","",(COUNTIF($E$4:E4858,E4858)))</f>
        <v/>
      </c>
      <c r="H4858" s="1">
        <f>IF(AND(J4858="SAYIM",FİLTRE!$H$5="RAFTA",U4858&lt;&gt;0),1,0)+
IF(AND(J4858="İADE DEPO",FİLTRE!$H$5="İADE DEPO"),1,0)+
IF(FİLTRE!$H$5="TÜMÜ",1,0)+
IF(AND(J4858="FİRMA İADE",FİLTRE!$H$5="FİRMA İADE"),1,0)+
IF(AND(J4858="İMHA",FİLTRE!$H$5="İMHA"),1,0)</f>
        <v>1</v>
      </c>
      <c r="I4858" s="99"/>
      <c r="J4858" s="100"/>
      <c r="K4858" s="100"/>
      <c r="L4858" s="101"/>
      <c r="M4858" s="102"/>
      <c r="N4858" s="101"/>
      <c r="O4858" s="99"/>
      <c r="P4858" s="103"/>
      <c r="Q4858" s="104"/>
      <c r="R4858" s="50"/>
      <c r="S4858" s="105"/>
      <c r="T4858" s="106"/>
      <c r="U4858" s="107"/>
      <c r="V4858" s="108"/>
      <c r="W4858" s="107"/>
      <c r="X4858" s="107"/>
      <c r="AA4858" s="107"/>
      <c r="AB4858" s="110"/>
      <c r="AC4858" s="110"/>
      <c r="AE4858" s="105"/>
      <c r="AF4858" s="105"/>
      <c r="AR4858" s="112"/>
    </row>
    <row r="4859" spans="2:44" x14ac:dyDescent="0.25">
      <c r="B4859" s="1" t="str">
        <f>IF(I4859="","",
(IF(N4859=FİLTRE!$H$6,2,0)+IF(FİLTRE!$H$6="TOPLAM",2,0))
)</f>
        <v/>
      </c>
      <c r="C4859">
        <f>IF(FİLTRE!$M$5="",9,(IF(U4859&gt;=FİLTRE!$M$5,1,0)))</f>
        <v>1</v>
      </c>
      <c r="D4859" s="1">
        <f>IF(FİLTRE!$M$6="",9,(IF('SKT LİSTESİ'!P4859&lt;=FİLTRE!$M$6,1,0)))</f>
        <v>1</v>
      </c>
      <c r="E4859" s="25" t="str">
        <f>IF(I4859="","",(COUNTIFS($L$4:L4859,L4859)))</f>
        <v/>
      </c>
      <c r="F4859" s="13">
        <f>IF(OR(B4859&lt;&gt;2,C4859&lt;&gt;1,D4859&lt;&gt;1,H4859&lt;&gt;1),0,
COUNTIFS($B$4:B4859,2,$C$4:C4859,1,$D$4:D4859,1,$H$4:H4859,1))</f>
        <v>0</v>
      </c>
      <c r="G4859" s="26" t="str">
        <f>IF(I4859="","",(COUNTIF($E$4:E4859,E4859)))</f>
        <v/>
      </c>
      <c r="H4859" s="1">
        <f>IF(AND(J4859="SAYIM",FİLTRE!$H$5="RAFTA",U4859&lt;&gt;0),1,0)+
IF(AND(J4859="İADE DEPO",FİLTRE!$H$5="İADE DEPO"),1,0)+
IF(FİLTRE!$H$5="TÜMÜ",1,0)+
IF(AND(J4859="FİRMA İADE",FİLTRE!$H$5="FİRMA İADE"),1,0)+
IF(AND(J4859="İMHA",FİLTRE!$H$5="İMHA"),1,0)</f>
        <v>1</v>
      </c>
      <c r="I4859" s="99"/>
      <c r="J4859" s="100"/>
      <c r="K4859" s="100"/>
      <c r="L4859" s="101"/>
      <c r="M4859" s="102"/>
      <c r="N4859" s="101"/>
      <c r="O4859" s="99"/>
      <c r="P4859" s="103"/>
      <c r="Q4859" s="104"/>
      <c r="R4859" s="50"/>
      <c r="S4859" s="105"/>
      <c r="T4859" s="106"/>
      <c r="U4859" s="107"/>
      <c r="V4859" s="108"/>
      <c r="W4859" s="107"/>
      <c r="X4859" s="107"/>
      <c r="AA4859" s="107"/>
      <c r="AB4859" s="110"/>
      <c r="AC4859" s="110"/>
      <c r="AE4859" s="105"/>
      <c r="AF4859" s="105"/>
      <c r="AR4859" s="112"/>
    </row>
    <row r="4860" spans="2:44" x14ac:dyDescent="0.25">
      <c r="B4860" s="1" t="str">
        <f>IF(I4860="","",
(IF(N4860=FİLTRE!$H$6,2,0)+IF(FİLTRE!$H$6="TOPLAM",2,0))
)</f>
        <v/>
      </c>
      <c r="C4860">
        <f>IF(FİLTRE!$M$5="",9,(IF(U4860&gt;=FİLTRE!$M$5,1,0)))</f>
        <v>1</v>
      </c>
      <c r="D4860" s="1">
        <f>IF(FİLTRE!$M$6="",9,(IF('SKT LİSTESİ'!P4860&lt;=FİLTRE!$M$6,1,0)))</f>
        <v>1</v>
      </c>
      <c r="E4860" s="25" t="str">
        <f>IF(I4860="","",(COUNTIFS($L$4:L4860,L4860)))</f>
        <v/>
      </c>
      <c r="F4860" s="13">
        <f>IF(OR(B4860&lt;&gt;2,C4860&lt;&gt;1,D4860&lt;&gt;1,H4860&lt;&gt;1),0,
COUNTIFS($B$4:B4860,2,$C$4:C4860,1,$D$4:D4860,1,$H$4:H4860,1))</f>
        <v>0</v>
      </c>
      <c r="G4860" s="26" t="str">
        <f>IF(I4860="","",(COUNTIF($E$4:E4860,E4860)))</f>
        <v/>
      </c>
      <c r="H4860" s="1">
        <f>IF(AND(J4860="SAYIM",FİLTRE!$H$5="RAFTA",U4860&lt;&gt;0),1,0)+
IF(AND(J4860="İADE DEPO",FİLTRE!$H$5="İADE DEPO"),1,0)+
IF(FİLTRE!$H$5="TÜMÜ",1,0)+
IF(AND(J4860="FİRMA İADE",FİLTRE!$H$5="FİRMA İADE"),1,0)+
IF(AND(J4860="İMHA",FİLTRE!$H$5="İMHA"),1,0)</f>
        <v>1</v>
      </c>
      <c r="I4860" s="99"/>
      <c r="J4860" s="100"/>
      <c r="K4860" s="100"/>
      <c r="L4860" s="101"/>
      <c r="M4860" s="102"/>
      <c r="N4860" s="101"/>
      <c r="O4860" s="99"/>
      <c r="P4860" s="103"/>
      <c r="Q4860" s="104"/>
      <c r="R4860" s="50"/>
      <c r="S4860" s="105"/>
      <c r="T4860" s="106"/>
      <c r="U4860" s="107"/>
      <c r="V4860" s="108"/>
      <c r="W4860" s="107"/>
      <c r="X4860" s="107"/>
      <c r="AA4860" s="107"/>
      <c r="AB4860" s="110"/>
      <c r="AC4860" s="110"/>
      <c r="AE4860" s="105"/>
      <c r="AF4860" s="105"/>
      <c r="AR4860" s="112"/>
    </row>
    <row r="4861" spans="2:44" x14ac:dyDescent="0.25">
      <c r="B4861" s="1" t="str">
        <f>IF(I4861="","",
(IF(N4861=FİLTRE!$H$6,2,0)+IF(FİLTRE!$H$6="TOPLAM",2,0))
)</f>
        <v/>
      </c>
      <c r="C4861">
        <f>IF(FİLTRE!$M$5="",9,(IF(U4861&gt;=FİLTRE!$M$5,1,0)))</f>
        <v>1</v>
      </c>
      <c r="D4861" s="1">
        <f>IF(FİLTRE!$M$6="",9,(IF('SKT LİSTESİ'!P4861&lt;=FİLTRE!$M$6,1,0)))</f>
        <v>1</v>
      </c>
      <c r="E4861" s="25" t="str">
        <f>IF(I4861="","",(COUNTIFS($L$4:L4861,L4861)))</f>
        <v/>
      </c>
      <c r="F4861" s="13">
        <f>IF(OR(B4861&lt;&gt;2,C4861&lt;&gt;1,D4861&lt;&gt;1,H4861&lt;&gt;1),0,
COUNTIFS($B$4:B4861,2,$C$4:C4861,1,$D$4:D4861,1,$H$4:H4861,1))</f>
        <v>0</v>
      </c>
      <c r="G4861" s="26" t="str">
        <f>IF(I4861="","",(COUNTIF($E$4:E4861,E4861)))</f>
        <v/>
      </c>
      <c r="H4861" s="1">
        <f>IF(AND(J4861="SAYIM",FİLTRE!$H$5="RAFTA",U4861&lt;&gt;0),1,0)+
IF(AND(J4861="İADE DEPO",FİLTRE!$H$5="İADE DEPO"),1,0)+
IF(FİLTRE!$H$5="TÜMÜ",1,0)+
IF(AND(J4861="FİRMA İADE",FİLTRE!$H$5="FİRMA İADE"),1,0)+
IF(AND(J4861="İMHA",FİLTRE!$H$5="İMHA"),1,0)</f>
        <v>1</v>
      </c>
      <c r="I4861" s="99"/>
      <c r="J4861" s="100"/>
      <c r="K4861" s="100"/>
      <c r="L4861" s="101"/>
      <c r="M4861" s="102"/>
      <c r="N4861" s="101"/>
      <c r="O4861" s="99"/>
      <c r="P4861" s="103"/>
      <c r="Q4861" s="104"/>
      <c r="R4861" s="50"/>
      <c r="S4861" s="105"/>
      <c r="T4861" s="106"/>
      <c r="U4861" s="107"/>
      <c r="V4861" s="108"/>
      <c r="W4861" s="107"/>
      <c r="X4861" s="107"/>
      <c r="AA4861" s="107"/>
      <c r="AB4861" s="110"/>
      <c r="AC4861" s="110"/>
      <c r="AE4861" s="105"/>
      <c r="AF4861" s="105"/>
      <c r="AR4861" s="112"/>
    </row>
    <row r="4862" spans="2:44" x14ac:dyDescent="0.25">
      <c r="B4862" s="1" t="str">
        <f>IF(I4862="","",
(IF(N4862=FİLTRE!$H$6,2,0)+IF(FİLTRE!$H$6="TOPLAM",2,0))
)</f>
        <v/>
      </c>
      <c r="C4862">
        <f>IF(FİLTRE!$M$5="",9,(IF(U4862&gt;=FİLTRE!$M$5,1,0)))</f>
        <v>1</v>
      </c>
      <c r="D4862" s="1">
        <f>IF(FİLTRE!$M$6="",9,(IF('SKT LİSTESİ'!P4862&lt;=FİLTRE!$M$6,1,0)))</f>
        <v>1</v>
      </c>
      <c r="E4862" s="25" t="str">
        <f>IF(I4862="","",(COUNTIFS($L$4:L4862,L4862)))</f>
        <v/>
      </c>
      <c r="F4862" s="13">
        <f>IF(OR(B4862&lt;&gt;2,C4862&lt;&gt;1,D4862&lt;&gt;1,H4862&lt;&gt;1),0,
COUNTIFS($B$4:B4862,2,$C$4:C4862,1,$D$4:D4862,1,$H$4:H4862,1))</f>
        <v>0</v>
      </c>
      <c r="G4862" s="26" t="str">
        <f>IF(I4862="","",(COUNTIF($E$4:E4862,E4862)))</f>
        <v/>
      </c>
      <c r="H4862" s="1">
        <f>IF(AND(J4862="SAYIM",FİLTRE!$H$5="RAFTA",U4862&lt;&gt;0),1,0)+
IF(AND(J4862="İADE DEPO",FİLTRE!$H$5="İADE DEPO"),1,0)+
IF(FİLTRE!$H$5="TÜMÜ",1,0)+
IF(AND(J4862="FİRMA İADE",FİLTRE!$H$5="FİRMA İADE"),1,0)+
IF(AND(J4862="İMHA",FİLTRE!$H$5="İMHA"),1,0)</f>
        <v>1</v>
      </c>
      <c r="I4862" s="99"/>
      <c r="J4862" s="100"/>
      <c r="K4862" s="100"/>
      <c r="L4862" s="101"/>
      <c r="M4862" s="102"/>
      <c r="N4862" s="101"/>
      <c r="O4862" s="99"/>
      <c r="P4862" s="103"/>
      <c r="Q4862" s="104"/>
      <c r="R4862" s="50"/>
      <c r="S4862" s="105"/>
      <c r="T4862" s="106"/>
      <c r="U4862" s="107"/>
      <c r="V4862" s="108"/>
      <c r="W4862" s="107"/>
      <c r="X4862" s="107"/>
      <c r="AA4862" s="107"/>
      <c r="AB4862" s="110"/>
      <c r="AC4862" s="110"/>
      <c r="AE4862" s="105"/>
      <c r="AF4862" s="105"/>
      <c r="AR4862" s="112"/>
    </row>
    <row r="4863" spans="2:44" x14ac:dyDescent="0.25">
      <c r="B4863" s="1" t="str">
        <f>IF(I4863="","",
(IF(N4863=FİLTRE!$H$6,2,0)+IF(FİLTRE!$H$6="TOPLAM",2,0))
)</f>
        <v/>
      </c>
      <c r="C4863">
        <f>IF(FİLTRE!$M$5="",9,(IF(U4863&gt;=FİLTRE!$M$5,1,0)))</f>
        <v>1</v>
      </c>
      <c r="D4863" s="1">
        <f>IF(FİLTRE!$M$6="",9,(IF('SKT LİSTESİ'!P4863&lt;=FİLTRE!$M$6,1,0)))</f>
        <v>1</v>
      </c>
      <c r="E4863" s="25" t="str">
        <f>IF(I4863="","",(COUNTIFS($L$4:L4863,L4863)))</f>
        <v/>
      </c>
      <c r="F4863" s="13">
        <f>IF(OR(B4863&lt;&gt;2,C4863&lt;&gt;1,D4863&lt;&gt;1,H4863&lt;&gt;1),0,
COUNTIFS($B$4:B4863,2,$C$4:C4863,1,$D$4:D4863,1,$H$4:H4863,1))</f>
        <v>0</v>
      </c>
      <c r="G4863" s="26" t="str">
        <f>IF(I4863="","",(COUNTIF($E$4:E4863,E4863)))</f>
        <v/>
      </c>
      <c r="H4863" s="1">
        <f>IF(AND(J4863="SAYIM",FİLTRE!$H$5="RAFTA",U4863&lt;&gt;0),1,0)+
IF(AND(J4863="İADE DEPO",FİLTRE!$H$5="İADE DEPO"),1,0)+
IF(FİLTRE!$H$5="TÜMÜ",1,0)+
IF(AND(J4863="FİRMA İADE",FİLTRE!$H$5="FİRMA İADE"),1,0)+
IF(AND(J4863="İMHA",FİLTRE!$H$5="İMHA"),1,0)</f>
        <v>1</v>
      </c>
      <c r="I4863" s="99"/>
      <c r="J4863" s="100"/>
      <c r="K4863" s="100"/>
      <c r="L4863" s="101"/>
      <c r="M4863" s="102"/>
      <c r="N4863" s="101"/>
      <c r="O4863" s="99"/>
      <c r="P4863" s="103"/>
      <c r="Q4863" s="104"/>
      <c r="R4863" s="50"/>
      <c r="S4863" s="105"/>
      <c r="T4863" s="106"/>
      <c r="U4863" s="107"/>
      <c r="V4863" s="108"/>
      <c r="W4863" s="107"/>
      <c r="X4863" s="107"/>
      <c r="AA4863" s="107"/>
      <c r="AB4863" s="110"/>
      <c r="AC4863" s="110"/>
      <c r="AE4863" s="105"/>
      <c r="AF4863" s="105"/>
      <c r="AR4863" s="112"/>
    </row>
    <row r="4864" spans="2:44" x14ac:dyDescent="0.25">
      <c r="B4864" s="1" t="str">
        <f>IF(I4864="","",
(IF(N4864=FİLTRE!$H$6,2,0)+IF(FİLTRE!$H$6="TOPLAM",2,0))
)</f>
        <v/>
      </c>
      <c r="C4864">
        <f>IF(FİLTRE!$M$5="",9,(IF(U4864&gt;=FİLTRE!$M$5,1,0)))</f>
        <v>1</v>
      </c>
      <c r="D4864" s="1">
        <f>IF(FİLTRE!$M$6="",9,(IF('SKT LİSTESİ'!P4864&lt;=FİLTRE!$M$6,1,0)))</f>
        <v>1</v>
      </c>
      <c r="E4864" s="25" t="str">
        <f>IF(I4864="","",(COUNTIFS($L$4:L4864,L4864)))</f>
        <v/>
      </c>
      <c r="F4864" s="13">
        <f>IF(OR(B4864&lt;&gt;2,C4864&lt;&gt;1,D4864&lt;&gt;1,H4864&lt;&gt;1),0,
COUNTIFS($B$4:B4864,2,$C$4:C4864,1,$D$4:D4864,1,$H$4:H4864,1))</f>
        <v>0</v>
      </c>
      <c r="G4864" s="26" t="str">
        <f>IF(I4864="","",(COUNTIF($E$4:E4864,E4864)))</f>
        <v/>
      </c>
      <c r="H4864" s="1">
        <f>IF(AND(J4864="SAYIM",FİLTRE!$H$5="RAFTA",U4864&lt;&gt;0),1,0)+
IF(AND(J4864="İADE DEPO",FİLTRE!$H$5="İADE DEPO"),1,0)+
IF(FİLTRE!$H$5="TÜMÜ",1,0)+
IF(AND(J4864="FİRMA İADE",FİLTRE!$H$5="FİRMA İADE"),1,0)+
IF(AND(J4864="İMHA",FİLTRE!$H$5="İMHA"),1,0)</f>
        <v>1</v>
      </c>
      <c r="I4864" s="99"/>
      <c r="J4864" s="100"/>
      <c r="K4864" s="100"/>
      <c r="L4864" s="101"/>
      <c r="M4864" s="102"/>
      <c r="N4864" s="101"/>
      <c r="O4864" s="99"/>
      <c r="P4864" s="103"/>
      <c r="Q4864" s="104"/>
      <c r="R4864" s="50"/>
      <c r="S4864" s="105"/>
      <c r="T4864" s="106"/>
      <c r="U4864" s="107"/>
      <c r="V4864" s="108"/>
      <c r="W4864" s="107"/>
      <c r="X4864" s="107"/>
      <c r="AA4864" s="107"/>
      <c r="AB4864" s="110"/>
      <c r="AC4864" s="110"/>
      <c r="AE4864" s="105"/>
      <c r="AF4864" s="105"/>
      <c r="AR4864" s="112"/>
    </row>
    <row r="4865" spans="2:44" x14ac:dyDescent="0.25">
      <c r="B4865" s="1" t="str">
        <f>IF(I4865="","",
(IF(N4865=FİLTRE!$H$6,2,0)+IF(FİLTRE!$H$6="TOPLAM",2,0))
)</f>
        <v/>
      </c>
      <c r="C4865">
        <f>IF(FİLTRE!$M$5="",9,(IF(U4865&gt;=FİLTRE!$M$5,1,0)))</f>
        <v>1</v>
      </c>
      <c r="D4865" s="1">
        <f>IF(FİLTRE!$M$6="",9,(IF('SKT LİSTESİ'!P4865&lt;=FİLTRE!$M$6,1,0)))</f>
        <v>1</v>
      </c>
      <c r="E4865" s="25" t="str">
        <f>IF(I4865="","",(COUNTIFS($L$4:L4865,L4865)))</f>
        <v/>
      </c>
      <c r="F4865" s="13">
        <f>IF(OR(B4865&lt;&gt;2,C4865&lt;&gt;1,D4865&lt;&gt;1,H4865&lt;&gt;1),0,
COUNTIFS($B$4:B4865,2,$C$4:C4865,1,$D$4:D4865,1,$H$4:H4865,1))</f>
        <v>0</v>
      </c>
      <c r="G4865" s="26" t="str">
        <f>IF(I4865="","",(COUNTIF($E$4:E4865,E4865)))</f>
        <v/>
      </c>
      <c r="H4865" s="1">
        <f>IF(AND(J4865="SAYIM",FİLTRE!$H$5="RAFTA",U4865&lt;&gt;0),1,0)+
IF(AND(J4865="İADE DEPO",FİLTRE!$H$5="İADE DEPO"),1,0)+
IF(FİLTRE!$H$5="TÜMÜ",1,0)+
IF(AND(J4865="FİRMA İADE",FİLTRE!$H$5="FİRMA İADE"),1,0)+
IF(AND(J4865="İMHA",FİLTRE!$H$5="İMHA"),1,0)</f>
        <v>1</v>
      </c>
      <c r="I4865" s="99"/>
      <c r="J4865" s="100"/>
      <c r="K4865" s="100"/>
      <c r="L4865" s="101"/>
      <c r="M4865" s="102"/>
      <c r="N4865" s="101"/>
      <c r="O4865" s="99"/>
      <c r="P4865" s="103"/>
      <c r="Q4865" s="104"/>
      <c r="R4865" s="50"/>
      <c r="S4865" s="105"/>
      <c r="T4865" s="106"/>
      <c r="U4865" s="107"/>
      <c r="V4865" s="108"/>
      <c r="W4865" s="107"/>
      <c r="X4865" s="107"/>
      <c r="AA4865" s="107"/>
      <c r="AB4865" s="110"/>
      <c r="AC4865" s="110"/>
      <c r="AE4865" s="105"/>
      <c r="AF4865" s="105"/>
      <c r="AR4865" s="112"/>
    </row>
    <row r="4866" spans="2:44" x14ac:dyDescent="0.25">
      <c r="B4866" s="1" t="str">
        <f>IF(I4866="","",
(IF(N4866=FİLTRE!$H$6,2,0)+IF(FİLTRE!$H$6="TOPLAM",2,0))
)</f>
        <v/>
      </c>
      <c r="C4866">
        <f>IF(FİLTRE!$M$5="",9,(IF(U4866&gt;=FİLTRE!$M$5,1,0)))</f>
        <v>1</v>
      </c>
      <c r="D4866" s="1">
        <f>IF(FİLTRE!$M$6="",9,(IF('SKT LİSTESİ'!P4866&lt;=FİLTRE!$M$6,1,0)))</f>
        <v>1</v>
      </c>
      <c r="E4866" s="25" t="str">
        <f>IF(I4866="","",(COUNTIFS($L$4:L4866,L4866)))</f>
        <v/>
      </c>
      <c r="F4866" s="13">
        <f>IF(OR(B4866&lt;&gt;2,C4866&lt;&gt;1,D4866&lt;&gt;1,H4866&lt;&gt;1),0,
COUNTIFS($B$4:B4866,2,$C$4:C4866,1,$D$4:D4866,1,$H$4:H4866,1))</f>
        <v>0</v>
      </c>
      <c r="G4866" s="26" t="str">
        <f>IF(I4866="","",(COUNTIF($E$4:E4866,E4866)))</f>
        <v/>
      </c>
      <c r="H4866" s="1">
        <f>IF(AND(J4866="SAYIM",FİLTRE!$H$5="RAFTA",U4866&lt;&gt;0),1,0)+
IF(AND(J4866="İADE DEPO",FİLTRE!$H$5="İADE DEPO"),1,0)+
IF(FİLTRE!$H$5="TÜMÜ",1,0)+
IF(AND(J4866="FİRMA İADE",FİLTRE!$H$5="FİRMA İADE"),1,0)+
IF(AND(J4866="İMHA",FİLTRE!$H$5="İMHA"),1,0)</f>
        <v>1</v>
      </c>
      <c r="I4866" s="99"/>
      <c r="J4866" s="100"/>
      <c r="K4866" s="100"/>
      <c r="L4866" s="101"/>
      <c r="M4866" s="102"/>
      <c r="N4866" s="101"/>
      <c r="O4866" s="99"/>
      <c r="P4866" s="103"/>
      <c r="Q4866" s="104"/>
      <c r="R4866" s="50"/>
      <c r="S4866" s="105"/>
      <c r="T4866" s="106"/>
      <c r="U4866" s="107"/>
      <c r="V4866" s="108"/>
      <c r="W4866" s="107"/>
      <c r="X4866" s="107"/>
      <c r="AA4866" s="107"/>
      <c r="AB4866" s="110"/>
      <c r="AC4866" s="110"/>
      <c r="AE4866" s="105"/>
      <c r="AF4866" s="105"/>
      <c r="AR4866" s="112"/>
    </row>
    <row r="4867" spans="2:44" x14ac:dyDescent="0.25">
      <c r="B4867" s="1" t="str">
        <f>IF(I4867="","",
(IF(N4867=FİLTRE!$H$6,2,0)+IF(FİLTRE!$H$6="TOPLAM",2,0))
)</f>
        <v/>
      </c>
      <c r="C4867">
        <f>IF(FİLTRE!$M$5="",9,(IF(U4867&gt;=FİLTRE!$M$5,1,0)))</f>
        <v>1</v>
      </c>
      <c r="D4867" s="1">
        <f>IF(FİLTRE!$M$6="",9,(IF('SKT LİSTESİ'!P4867&lt;=FİLTRE!$M$6,1,0)))</f>
        <v>1</v>
      </c>
      <c r="E4867" s="25" t="str">
        <f>IF(I4867="","",(COUNTIFS($L$4:L4867,L4867)))</f>
        <v/>
      </c>
      <c r="F4867" s="13">
        <f>IF(OR(B4867&lt;&gt;2,C4867&lt;&gt;1,D4867&lt;&gt;1,H4867&lt;&gt;1),0,
COUNTIFS($B$4:B4867,2,$C$4:C4867,1,$D$4:D4867,1,$H$4:H4867,1))</f>
        <v>0</v>
      </c>
      <c r="G4867" s="26" t="str">
        <f>IF(I4867="","",(COUNTIF($E$4:E4867,E4867)))</f>
        <v/>
      </c>
      <c r="H4867" s="1">
        <f>IF(AND(J4867="SAYIM",FİLTRE!$H$5="RAFTA",U4867&lt;&gt;0),1,0)+
IF(AND(J4867="İADE DEPO",FİLTRE!$H$5="İADE DEPO"),1,0)+
IF(FİLTRE!$H$5="TÜMÜ",1,0)+
IF(AND(J4867="FİRMA İADE",FİLTRE!$H$5="FİRMA İADE"),1,0)+
IF(AND(J4867="İMHA",FİLTRE!$H$5="İMHA"),1,0)</f>
        <v>1</v>
      </c>
      <c r="I4867" s="99"/>
      <c r="J4867" s="100"/>
      <c r="K4867" s="100"/>
      <c r="L4867" s="101"/>
      <c r="M4867" s="102"/>
      <c r="N4867" s="101"/>
      <c r="O4867" s="99"/>
      <c r="P4867" s="103"/>
      <c r="Q4867" s="104"/>
      <c r="R4867" s="50"/>
      <c r="S4867" s="105"/>
      <c r="T4867" s="106"/>
      <c r="U4867" s="107"/>
      <c r="V4867" s="108"/>
      <c r="W4867" s="107"/>
      <c r="X4867" s="107"/>
      <c r="AA4867" s="107"/>
      <c r="AB4867" s="110"/>
      <c r="AC4867" s="110"/>
      <c r="AE4867" s="105"/>
      <c r="AF4867" s="105"/>
      <c r="AR4867" s="112"/>
    </row>
    <row r="4868" spans="2:44" x14ac:dyDescent="0.25">
      <c r="B4868" s="1" t="str">
        <f>IF(I4868="","",
(IF(N4868=FİLTRE!$H$6,2,0)+IF(FİLTRE!$H$6="TOPLAM",2,0))
)</f>
        <v/>
      </c>
      <c r="C4868">
        <f>IF(FİLTRE!$M$5="",9,(IF(U4868&gt;=FİLTRE!$M$5,1,0)))</f>
        <v>1</v>
      </c>
      <c r="D4868" s="1">
        <f>IF(FİLTRE!$M$6="",9,(IF('SKT LİSTESİ'!P4868&lt;=FİLTRE!$M$6,1,0)))</f>
        <v>1</v>
      </c>
      <c r="E4868" s="25" t="str">
        <f>IF(I4868="","",(COUNTIFS($L$4:L4868,L4868)))</f>
        <v/>
      </c>
      <c r="F4868" s="13">
        <f>IF(OR(B4868&lt;&gt;2,C4868&lt;&gt;1,D4868&lt;&gt;1,H4868&lt;&gt;1),0,
COUNTIFS($B$4:B4868,2,$C$4:C4868,1,$D$4:D4868,1,$H$4:H4868,1))</f>
        <v>0</v>
      </c>
      <c r="G4868" s="26" t="str">
        <f>IF(I4868="","",(COUNTIF($E$4:E4868,E4868)))</f>
        <v/>
      </c>
      <c r="H4868" s="1">
        <f>IF(AND(J4868="SAYIM",FİLTRE!$H$5="RAFTA",U4868&lt;&gt;0),1,0)+
IF(AND(J4868="İADE DEPO",FİLTRE!$H$5="İADE DEPO"),1,0)+
IF(FİLTRE!$H$5="TÜMÜ",1,0)+
IF(AND(J4868="FİRMA İADE",FİLTRE!$H$5="FİRMA İADE"),1,0)+
IF(AND(J4868="İMHA",FİLTRE!$H$5="İMHA"),1,0)</f>
        <v>1</v>
      </c>
      <c r="I4868" s="99"/>
      <c r="J4868" s="100"/>
      <c r="K4868" s="100"/>
      <c r="L4868" s="101"/>
      <c r="M4868" s="102"/>
      <c r="N4868" s="101"/>
      <c r="O4868" s="99"/>
      <c r="P4868" s="103"/>
      <c r="Q4868" s="104"/>
      <c r="R4868" s="50"/>
      <c r="S4868" s="105"/>
      <c r="T4868" s="106"/>
      <c r="U4868" s="107"/>
      <c r="V4868" s="108"/>
      <c r="W4868" s="107"/>
      <c r="X4868" s="107"/>
      <c r="AA4868" s="107"/>
      <c r="AB4868" s="110"/>
      <c r="AC4868" s="110"/>
      <c r="AE4868" s="105"/>
      <c r="AF4868" s="105"/>
      <c r="AR4868" s="112"/>
    </row>
    <row r="4869" spans="2:44" x14ac:dyDescent="0.25">
      <c r="B4869" s="1" t="str">
        <f>IF(I4869="","",
(IF(N4869=FİLTRE!$H$6,2,0)+IF(FİLTRE!$H$6="TOPLAM",2,0))
)</f>
        <v/>
      </c>
      <c r="C4869">
        <f>IF(FİLTRE!$M$5="",9,(IF(U4869&gt;=FİLTRE!$M$5,1,0)))</f>
        <v>1</v>
      </c>
      <c r="D4869" s="1">
        <f>IF(FİLTRE!$M$6="",9,(IF('SKT LİSTESİ'!P4869&lt;=FİLTRE!$M$6,1,0)))</f>
        <v>1</v>
      </c>
      <c r="E4869" s="25" t="str">
        <f>IF(I4869="","",(COUNTIFS($L$4:L4869,L4869)))</f>
        <v/>
      </c>
      <c r="F4869" s="13">
        <f>IF(OR(B4869&lt;&gt;2,C4869&lt;&gt;1,D4869&lt;&gt;1,H4869&lt;&gt;1),0,
COUNTIFS($B$4:B4869,2,$C$4:C4869,1,$D$4:D4869,1,$H$4:H4869,1))</f>
        <v>0</v>
      </c>
      <c r="G4869" s="26" t="str">
        <f>IF(I4869="","",(COUNTIF($E$4:E4869,E4869)))</f>
        <v/>
      </c>
      <c r="H4869" s="1">
        <f>IF(AND(J4869="SAYIM",FİLTRE!$H$5="RAFTA",U4869&lt;&gt;0),1,0)+
IF(AND(J4869="İADE DEPO",FİLTRE!$H$5="İADE DEPO"),1,0)+
IF(FİLTRE!$H$5="TÜMÜ",1,0)+
IF(AND(J4869="FİRMA İADE",FİLTRE!$H$5="FİRMA İADE"),1,0)+
IF(AND(J4869="İMHA",FİLTRE!$H$5="İMHA"),1,0)</f>
        <v>1</v>
      </c>
      <c r="I4869" s="99"/>
      <c r="J4869" s="100"/>
      <c r="K4869" s="100"/>
      <c r="L4869" s="101"/>
      <c r="M4869" s="102"/>
      <c r="N4869" s="101"/>
      <c r="O4869" s="99"/>
      <c r="P4869" s="103"/>
      <c r="Q4869" s="104"/>
      <c r="R4869" s="50"/>
      <c r="S4869" s="105"/>
      <c r="T4869" s="106"/>
      <c r="U4869" s="107"/>
      <c r="V4869" s="108"/>
      <c r="W4869" s="107"/>
      <c r="X4869" s="107"/>
      <c r="AA4869" s="107"/>
      <c r="AB4869" s="110"/>
      <c r="AC4869" s="110"/>
      <c r="AE4869" s="105"/>
      <c r="AF4869" s="105"/>
      <c r="AR4869" s="112"/>
    </row>
    <row r="4870" spans="2:44" x14ac:dyDescent="0.25">
      <c r="B4870" s="1" t="str">
        <f>IF(I4870="","",
(IF(N4870=FİLTRE!$H$6,2,0)+IF(FİLTRE!$H$6="TOPLAM",2,0))
)</f>
        <v/>
      </c>
      <c r="C4870">
        <f>IF(FİLTRE!$M$5="",9,(IF(U4870&gt;=FİLTRE!$M$5,1,0)))</f>
        <v>1</v>
      </c>
      <c r="D4870" s="1">
        <f>IF(FİLTRE!$M$6="",9,(IF('SKT LİSTESİ'!P4870&lt;=FİLTRE!$M$6,1,0)))</f>
        <v>1</v>
      </c>
      <c r="E4870" s="25" t="str">
        <f>IF(I4870="","",(COUNTIFS($L$4:L4870,L4870)))</f>
        <v/>
      </c>
      <c r="F4870" s="13">
        <f>IF(OR(B4870&lt;&gt;2,C4870&lt;&gt;1,D4870&lt;&gt;1,H4870&lt;&gt;1),0,
COUNTIFS($B$4:B4870,2,$C$4:C4870,1,$D$4:D4870,1,$H$4:H4870,1))</f>
        <v>0</v>
      </c>
      <c r="G4870" s="26" t="str">
        <f>IF(I4870="","",(COUNTIF($E$4:E4870,E4870)))</f>
        <v/>
      </c>
      <c r="H4870" s="1">
        <f>IF(AND(J4870="SAYIM",FİLTRE!$H$5="RAFTA",U4870&lt;&gt;0),1,0)+
IF(AND(J4870="İADE DEPO",FİLTRE!$H$5="İADE DEPO"),1,0)+
IF(FİLTRE!$H$5="TÜMÜ",1,0)+
IF(AND(J4870="FİRMA İADE",FİLTRE!$H$5="FİRMA İADE"),1,0)+
IF(AND(J4870="İMHA",FİLTRE!$H$5="İMHA"),1,0)</f>
        <v>1</v>
      </c>
      <c r="I4870" s="99"/>
      <c r="J4870" s="100"/>
      <c r="K4870" s="100"/>
      <c r="L4870" s="101"/>
      <c r="M4870" s="102"/>
      <c r="N4870" s="101"/>
      <c r="O4870" s="99"/>
      <c r="P4870" s="103"/>
      <c r="Q4870" s="104"/>
      <c r="R4870" s="50"/>
      <c r="S4870" s="105"/>
      <c r="T4870" s="106"/>
      <c r="U4870" s="107"/>
      <c r="V4870" s="108"/>
      <c r="W4870" s="107"/>
      <c r="X4870" s="107"/>
      <c r="AA4870" s="107"/>
      <c r="AB4870" s="110"/>
      <c r="AC4870" s="110"/>
      <c r="AE4870" s="105"/>
      <c r="AF4870" s="105"/>
      <c r="AR4870" s="112"/>
    </row>
    <row r="4871" spans="2:44" x14ac:dyDescent="0.25">
      <c r="B4871" s="1" t="str">
        <f>IF(I4871="","",
(IF(N4871=FİLTRE!$H$6,2,0)+IF(FİLTRE!$H$6="TOPLAM",2,0))
)</f>
        <v/>
      </c>
      <c r="C4871">
        <f>IF(FİLTRE!$M$5="",9,(IF(U4871&gt;=FİLTRE!$M$5,1,0)))</f>
        <v>1</v>
      </c>
      <c r="D4871" s="1">
        <f>IF(FİLTRE!$M$6="",9,(IF('SKT LİSTESİ'!P4871&lt;=FİLTRE!$M$6,1,0)))</f>
        <v>1</v>
      </c>
      <c r="E4871" s="25" t="str">
        <f>IF(I4871="","",(COUNTIFS($L$4:L4871,L4871)))</f>
        <v/>
      </c>
      <c r="F4871" s="13">
        <f>IF(OR(B4871&lt;&gt;2,C4871&lt;&gt;1,D4871&lt;&gt;1,H4871&lt;&gt;1),0,
COUNTIFS($B$4:B4871,2,$C$4:C4871,1,$D$4:D4871,1,$H$4:H4871,1))</f>
        <v>0</v>
      </c>
      <c r="G4871" s="26" t="str">
        <f>IF(I4871="","",(COUNTIF($E$4:E4871,E4871)))</f>
        <v/>
      </c>
      <c r="H4871" s="1">
        <f>IF(AND(J4871="SAYIM",FİLTRE!$H$5="RAFTA",U4871&lt;&gt;0),1,0)+
IF(AND(J4871="İADE DEPO",FİLTRE!$H$5="İADE DEPO"),1,0)+
IF(FİLTRE!$H$5="TÜMÜ",1,0)+
IF(AND(J4871="FİRMA İADE",FİLTRE!$H$5="FİRMA İADE"),1,0)+
IF(AND(J4871="İMHA",FİLTRE!$H$5="İMHA"),1,0)</f>
        <v>1</v>
      </c>
      <c r="I4871" s="99"/>
      <c r="J4871" s="100"/>
      <c r="K4871" s="100"/>
      <c r="L4871" s="101"/>
      <c r="M4871" s="102"/>
      <c r="N4871" s="101"/>
      <c r="O4871" s="99"/>
      <c r="P4871" s="103"/>
      <c r="Q4871" s="104"/>
      <c r="R4871" s="50"/>
      <c r="S4871" s="105"/>
      <c r="T4871" s="106"/>
      <c r="U4871" s="107"/>
      <c r="V4871" s="108"/>
      <c r="W4871" s="107"/>
      <c r="X4871" s="107"/>
      <c r="AA4871" s="107"/>
      <c r="AB4871" s="110"/>
      <c r="AC4871" s="110"/>
      <c r="AE4871" s="105"/>
      <c r="AF4871" s="105"/>
      <c r="AR4871" s="112"/>
    </row>
    <row r="4872" spans="2:44" x14ac:dyDescent="0.25">
      <c r="B4872" s="1" t="str">
        <f>IF(I4872="","",
(IF(N4872=FİLTRE!$H$6,2,0)+IF(FİLTRE!$H$6="TOPLAM",2,0))
)</f>
        <v/>
      </c>
      <c r="C4872">
        <f>IF(FİLTRE!$M$5="",9,(IF(U4872&gt;=FİLTRE!$M$5,1,0)))</f>
        <v>1</v>
      </c>
      <c r="D4872" s="1">
        <f>IF(FİLTRE!$M$6="",9,(IF('SKT LİSTESİ'!P4872&lt;=FİLTRE!$M$6,1,0)))</f>
        <v>1</v>
      </c>
      <c r="E4872" s="25" t="str">
        <f>IF(I4872="","",(COUNTIFS($L$4:L4872,L4872)))</f>
        <v/>
      </c>
      <c r="F4872" s="13">
        <f>IF(OR(B4872&lt;&gt;2,C4872&lt;&gt;1,D4872&lt;&gt;1,H4872&lt;&gt;1),0,
COUNTIFS($B$4:B4872,2,$C$4:C4872,1,$D$4:D4872,1,$H$4:H4872,1))</f>
        <v>0</v>
      </c>
      <c r="G4872" s="26" t="str">
        <f>IF(I4872="","",(COUNTIF($E$4:E4872,E4872)))</f>
        <v/>
      </c>
      <c r="H4872" s="1">
        <f>IF(AND(J4872="SAYIM",FİLTRE!$H$5="RAFTA",U4872&lt;&gt;0),1,0)+
IF(AND(J4872="İADE DEPO",FİLTRE!$H$5="İADE DEPO"),1,0)+
IF(FİLTRE!$H$5="TÜMÜ",1,0)+
IF(AND(J4872="FİRMA İADE",FİLTRE!$H$5="FİRMA İADE"),1,0)+
IF(AND(J4872="İMHA",FİLTRE!$H$5="İMHA"),1,0)</f>
        <v>1</v>
      </c>
      <c r="I4872" s="99"/>
      <c r="J4872" s="100"/>
      <c r="K4872" s="100"/>
      <c r="L4872" s="101"/>
      <c r="M4872" s="102"/>
      <c r="N4872" s="101"/>
      <c r="O4872" s="99"/>
      <c r="P4872" s="103"/>
      <c r="Q4872" s="104"/>
      <c r="R4872" s="50"/>
      <c r="S4872" s="105"/>
      <c r="T4872" s="106"/>
      <c r="U4872" s="107"/>
      <c r="V4872" s="108"/>
      <c r="W4872" s="107"/>
      <c r="X4872" s="107"/>
      <c r="AA4872" s="107"/>
      <c r="AB4872" s="110"/>
      <c r="AC4872" s="110"/>
      <c r="AE4872" s="105"/>
      <c r="AF4872" s="105"/>
      <c r="AR4872" s="112"/>
    </row>
    <row r="4873" spans="2:44" x14ac:dyDescent="0.25">
      <c r="B4873" s="1" t="str">
        <f>IF(I4873="","",
(IF(N4873=FİLTRE!$H$6,2,0)+IF(FİLTRE!$H$6="TOPLAM",2,0))
)</f>
        <v/>
      </c>
      <c r="C4873">
        <f>IF(FİLTRE!$M$5="",9,(IF(U4873&gt;=FİLTRE!$M$5,1,0)))</f>
        <v>1</v>
      </c>
      <c r="D4873" s="1">
        <f>IF(FİLTRE!$M$6="",9,(IF('SKT LİSTESİ'!P4873&lt;=FİLTRE!$M$6,1,0)))</f>
        <v>1</v>
      </c>
      <c r="E4873" s="25" t="str">
        <f>IF(I4873="","",(COUNTIFS($L$4:L4873,L4873)))</f>
        <v/>
      </c>
      <c r="F4873" s="13">
        <f>IF(OR(B4873&lt;&gt;2,C4873&lt;&gt;1,D4873&lt;&gt;1,H4873&lt;&gt;1),0,
COUNTIFS($B$4:B4873,2,$C$4:C4873,1,$D$4:D4873,1,$H$4:H4873,1))</f>
        <v>0</v>
      </c>
      <c r="G4873" s="26" t="str">
        <f>IF(I4873="","",(COUNTIF($E$4:E4873,E4873)))</f>
        <v/>
      </c>
      <c r="H4873" s="1">
        <f>IF(AND(J4873="SAYIM",FİLTRE!$H$5="RAFTA",U4873&lt;&gt;0),1,0)+
IF(AND(J4873="İADE DEPO",FİLTRE!$H$5="İADE DEPO"),1,0)+
IF(FİLTRE!$H$5="TÜMÜ",1,0)+
IF(AND(J4873="FİRMA İADE",FİLTRE!$H$5="FİRMA İADE"),1,0)+
IF(AND(J4873="İMHA",FİLTRE!$H$5="İMHA"),1,0)</f>
        <v>1</v>
      </c>
      <c r="I4873" s="99"/>
      <c r="J4873" s="100"/>
      <c r="K4873" s="100"/>
      <c r="L4873" s="101"/>
      <c r="M4873" s="102"/>
      <c r="N4873" s="101"/>
      <c r="O4873" s="99"/>
      <c r="P4873" s="103"/>
      <c r="Q4873" s="104"/>
      <c r="R4873" s="50"/>
      <c r="S4873" s="105"/>
      <c r="T4873" s="106"/>
      <c r="U4873" s="107"/>
      <c r="V4873" s="108"/>
      <c r="W4873" s="107"/>
      <c r="X4873" s="107"/>
      <c r="AA4873" s="107"/>
      <c r="AB4873" s="110"/>
      <c r="AC4873" s="110"/>
      <c r="AE4873" s="105"/>
      <c r="AF4873" s="105"/>
      <c r="AR4873" s="112"/>
    </row>
    <row r="4874" spans="2:44" x14ac:dyDescent="0.25">
      <c r="B4874" s="1" t="str">
        <f>IF(I4874="","",
(IF(N4874=FİLTRE!$H$6,2,0)+IF(FİLTRE!$H$6="TOPLAM",2,0))
)</f>
        <v/>
      </c>
      <c r="C4874">
        <f>IF(FİLTRE!$M$5="",9,(IF(U4874&gt;=FİLTRE!$M$5,1,0)))</f>
        <v>1</v>
      </c>
      <c r="D4874" s="1">
        <f>IF(FİLTRE!$M$6="",9,(IF('SKT LİSTESİ'!P4874&lt;=FİLTRE!$M$6,1,0)))</f>
        <v>1</v>
      </c>
      <c r="E4874" s="25" t="str">
        <f>IF(I4874="","",(COUNTIFS($L$4:L4874,L4874)))</f>
        <v/>
      </c>
      <c r="F4874" s="13">
        <f>IF(OR(B4874&lt;&gt;2,C4874&lt;&gt;1,D4874&lt;&gt;1,H4874&lt;&gt;1),0,
COUNTIFS($B$4:B4874,2,$C$4:C4874,1,$D$4:D4874,1,$H$4:H4874,1))</f>
        <v>0</v>
      </c>
      <c r="G4874" s="26" t="str">
        <f>IF(I4874="","",(COUNTIF($E$4:E4874,E4874)))</f>
        <v/>
      </c>
      <c r="H4874" s="1">
        <f>IF(AND(J4874="SAYIM",FİLTRE!$H$5="RAFTA",U4874&lt;&gt;0),1,0)+
IF(AND(J4874="İADE DEPO",FİLTRE!$H$5="İADE DEPO"),1,0)+
IF(FİLTRE!$H$5="TÜMÜ",1,0)+
IF(AND(J4874="FİRMA İADE",FİLTRE!$H$5="FİRMA İADE"),1,0)+
IF(AND(J4874="İMHA",FİLTRE!$H$5="İMHA"),1,0)</f>
        <v>1</v>
      </c>
      <c r="I4874" s="99"/>
      <c r="J4874" s="100"/>
      <c r="K4874" s="100"/>
      <c r="L4874" s="101"/>
      <c r="M4874" s="102"/>
      <c r="N4874" s="101"/>
      <c r="O4874" s="99"/>
      <c r="P4874" s="103"/>
      <c r="Q4874" s="104"/>
      <c r="R4874" s="50"/>
      <c r="S4874" s="105"/>
      <c r="T4874" s="106"/>
      <c r="U4874" s="107"/>
      <c r="V4874" s="108"/>
      <c r="W4874" s="107"/>
      <c r="X4874" s="107"/>
      <c r="AA4874" s="107"/>
      <c r="AB4874" s="110"/>
      <c r="AC4874" s="110"/>
      <c r="AE4874" s="105"/>
      <c r="AF4874" s="105"/>
      <c r="AR4874" s="112"/>
    </row>
    <row r="4875" spans="2:44" x14ac:dyDescent="0.25">
      <c r="B4875" s="1" t="str">
        <f>IF(I4875="","",
(IF(N4875=FİLTRE!$H$6,2,0)+IF(FİLTRE!$H$6="TOPLAM",2,0))
)</f>
        <v/>
      </c>
      <c r="C4875">
        <f>IF(FİLTRE!$M$5="",9,(IF(U4875&gt;=FİLTRE!$M$5,1,0)))</f>
        <v>1</v>
      </c>
      <c r="D4875" s="1">
        <f>IF(FİLTRE!$M$6="",9,(IF('SKT LİSTESİ'!P4875&lt;=FİLTRE!$M$6,1,0)))</f>
        <v>1</v>
      </c>
      <c r="E4875" s="25" t="str">
        <f>IF(I4875="","",(COUNTIFS($L$4:L4875,L4875)))</f>
        <v/>
      </c>
      <c r="F4875" s="13">
        <f>IF(OR(B4875&lt;&gt;2,C4875&lt;&gt;1,D4875&lt;&gt;1,H4875&lt;&gt;1),0,
COUNTIFS($B$4:B4875,2,$C$4:C4875,1,$D$4:D4875,1,$H$4:H4875,1))</f>
        <v>0</v>
      </c>
      <c r="G4875" s="26" t="str">
        <f>IF(I4875="","",(COUNTIF($E$4:E4875,E4875)))</f>
        <v/>
      </c>
      <c r="H4875" s="1">
        <f>IF(AND(J4875="SAYIM",FİLTRE!$H$5="RAFTA",U4875&lt;&gt;0),1,0)+
IF(AND(J4875="İADE DEPO",FİLTRE!$H$5="İADE DEPO"),1,0)+
IF(FİLTRE!$H$5="TÜMÜ",1,0)+
IF(AND(J4875="FİRMA İADE",FİLTRE!$H$5="FİRMA İADE"),1,0)+
IF(AND(J4875="İMHA",FİLTRE!$H$5="İMHA"),1,0)</f>
        <v>1</v>
      </c>
      <c r="I4875" s="99"/>
      <c r="J4875" s="100"/>
      <c r="K4875" s="100"/>
      <c r="L4875" s="101"/>
      <c r="M4875" s="102"/>
      <c r="N4875" s="101"/>
      <c r="O4875" s="99"/>
      <c r="P4875" s="103"/>
      <c r="Q4875" s="104"/>
      <c r="R4875" s="50"/>
      <c r="S4875" s="105"/>
      <c r="T4875" s="106"/>
      <c r="U4875" s="107"/>
      <c r="V4875" s="108"/>
      <c r="W4875" s="107"/>
      <c r="X4875" s="107"/>
      <c r="AA4875" s="107"/>
      <c r="AB4875" s="110"/>
      <c r="AC4875" s="110"/>
      <c r="AE4875" s="105"/>
      <c r="AF4875" s="105"/>
      <c r="AR4875" s="112"/>
    </row>
    <row r="4876" spans="2:44" x14ac:dyDescent="0.25">
      <c r="B4876" s="1" t="str">
        <f>IF(I4876="","",
(IF(N4876=FİLTRE!$H$6,2,0)+IF(FİLTRE!$H$6="TOPLAM",2,0))
)</f>
        <v/>
      </c>
      <c r="C4876">
        <f>IF(FİLTRE!$M$5="",9,(IF(U4876&gt;=FİLTRE!$M$5,1,0)))</f>
        <v>1</v>
      </c>
      <c r="D4876" s="1">
        <f>IF(FİLTRE!$M$6="",9,(IF('SKT LİSTESİ'!P4876&lt;=FİLTRE!$M$6,1,0)))</f>
        <v>1</v>
      </c>
      <c r="E4876" s="25" t="str">
        <f>IF(I4876="","",(COUNTIFS($L$4:L4876,L4876)))</f>
        <v/>
      </c>
      <c r="F4876" s="13">
        <f>IF(OR(B4876&lt;&gt;2,C4876&lt;&gt;1,D4876&lt;&gt;1,H4876&lt;&gt;1),0,
COUNTIFS($B$4:B4876,2,$C$4:C4876,1,$D$4:D4876,1,$H$4:H4876,1))</f>
        <v>0</v>
      </c>
      <c r="G4876" s="26" t="str">
        <f>IF(I4876="","",(COUNTIF($E$4:E4876,E4876)))</f>
        <v/>
      </c>
      <c r="H4876" s="1">
        <f>IF(AND(J4876="SAYIM",FİLTRE!$H$5="RAFTA",U4876&lt;&gt;0),1,0)+
IF(AND(J4876="İADE DEPO",FİLTRE!$H$5="İADE DEPO"),1,0)+
IF(FİLTRE!$H$5="TÜMÜ",1,0)+
IF(AND(J4876="FİRMA İADE",FİLTRE!$H$5="FİRMA İADE"),1,0)+
IF(AND(J4876="İMHA",FİLTRE!$H$5="İMHA"),1,0)</f>
        <v>1</v>
      </c>
      <c r="I4876" s="99"/>
      <c r="J4876" s="100"/>
      <c r="K4876" s="100"/>
      <c r="L4876" s="101"/>
      <c r="M4876" s="102"/>
      <c r="N4876" s="101"/>
      <c r="O4876" s="99"/>
      <c r="P4876" s="103"/>
      <c r="Q4876" s="104"/>
      <c r="R4876" s="50"/>
      <c r="S4876" s="105"/>
      <c r="T4876" s="106"/>
      <c r="U4876" s="107"/>
      <c r="V4876" s="108"/>
      <c r="W4876" s="107"/>
      <c r="X4876" s="107"/>
      <c r="AA4876" s="107"/>
      <c r="AB4876" s="110"/>
      <c r="AC4876" s="110"/>
      <c r="AE4876" s="105"/>
      <c r="AF4876" s="105"/>
      <c r="AR4876" s="112"/>
    </row>
    <row r="4877" spans="2:44" x14ac:dyDescent="0.25">
      <c r="B4877" s="1" t="str">
        <f>IF(I4877="","",
(IF(N4877=FİLTRE!$H$6,2,0)+IF(FİLTRE!$H$6="TOPLAM",2,0))
)</f>
        <v/>
      </c>
      <c r="C4877">
        <f>IF(FİLTRE!$M$5="",9,(IF(U4877&gt;=FİLTRE!$M$5,1,0)))</f>
        <v>1</v>
      </c>
      <c r="D4877" s="1">
        <f>IF(FİLTRE!$M$6="",9,(IF('SKT LİSTESİ'!P4877&lt;=FİLTRE!$M$6,1,0)))</f>
        <v>1</v>
      </c>
      <c r="E4877" s="25" t="str">
        <f>IF(I4877="","",(COUNTIFS($L$4:L4877,L4877)))</f>
        <v/>
      </c>
      <c r="F4877" s="13">
        <f>IF(OR(B4877&lt;&gt;2,C4877&lt;&gt;1,D4877&lt;&gt;1,H4877&lt;&gt;1),0,
COUNTIFS($B$4:B4877,2,$C$4:C4877,1,$D$4:D4877,1,$H$4:H4877,1))</f>
        <v>0</v>
      </c>
      <c r="G4877" s="26" t="str">
        <f>IF(I4877="","",(COUNTIF($E$4:E4877,E4877)))</f>
        <v/>
      </c>
      <c r="H4877" s="1">
        <f>IF(AND(J4877="SAYIM",FİLTRE!$H$5="RAFTA",U4877&lt;&gt;0),1,0)+
IF(AND(J4877="İADE DEPO",FİLTRE!$H$5="İADE DEPO"),1,0)+
IF(FİLTRE!$H$5="TÜMÜ",1,0)+
IF(AND(J4877="FİRMA İADE",FİLTRE!$H$5="FİRMA İADE"),1,0)+
IF(AND(J4877="İMHA",FİLTRE!$H$5="İMHA"),1,0)</f>
        <v>1</v>
      </c>
      <c r="I4877" s="99"/>
      <c r="J4877" s="100"/>
      <c r="K4877" s="100"/>
      <c r="L4877" s="101"/>
      <c r="M4877" s="102"/>
      <c r="N4877" s="101"/>
      <c r="O4877" s="99"/>
      <c r="P4877" s="103"/>
      <c r="Q4877" s="104"/>
      <c r="R4877" s="50"/>
      <c r="S4877" s="105"/>
      <c r="T4877" s="106"/>
      <c r="U4877" s="107"/>
      <c r="V4877" s="108"/>
      <c r="W4877" s="107"/>
      <c r="X4877" s="107"/>
      <c r="AA4877" s="107"/>
      <c r="AB4877" s="110"/>
      <c r="AC4877" s="110"/>
      <c r="AE4877" s="105"/>
      <c r="AF4877" s="105"/>
      <c r="AR4877" s="112"/>
    </row>
    <row r="4878" spans="2:44" x14ac:dyDescent="0.25">
      <c r="B4878" s="1" t="str">
        <f>IF(I4878="","",
(IF(N4878=FİLTRE!$H$6,2,0)+IF(FİLTRE!$H$6="TOPLAM",2,0))
)</f>
        <v/>
      </c>
      <c r="C4878">
        <f>IF(FİLTRE!$M$5="",9,(IF(U4878&gt;=FİLTRE!$M$5,1,0)))</f>
        <v>1</v>
      </c>
      <c r="D4878" s="1">
        <f>IF(FİLTRE!$M$6="",9,(IF('SKT LİSTESİ'!P4878&lt;=FİLTRE!$M$6,1,0)))</f>
        <v>1</v>
      </c>
      <c r="E4878" s="25" t="str">
        <f>IF(I4878="","",(COUNTIFS($L$4:L4878,L4878)))</f>
        <v/>
      </c>
      <c r="F4878" s="13">
        <f>IF(OR(B4878&lt;&gt;2,C4878&lt;&gt;1,D4878&lt;&gt;1,H4878&lt;&gt;1),0,
COUNTIFS($B$4:B4878,2,$C$4:C4878,1,$D$4:D4878,1,$H$4:H4878,1))</f>
        <v>0</v>
      </c>
      <c r="G4878" s="26" t="str">
        <f>IF(I4878="","",(COUNTIF($E$4:E4878,E4878)))</f>
        <v/>
      </c>
      <c r="H4878" s="1">
        <f>IF(AND(J4878="SAYIM",FİLTRE!$H$5="RAFTA",U4878&lt;&gt;0),1,0)+
IF(AND(J4878="İADE DEPO",FİLTRE!$H$5="İADE DEPO"),1,0)+
IF(FİLTRE!$H$5="TÜMÜ",1,0)+
IF(AND(J4878="FİRMA İADE",FİLTRE!$H$5="FİRMA İADE"),1,0)+
IF(AND(J4878="İMHA",FİLTRE!$H$5="İMHA"),1,0)</f>
        <v>1</v>
      </c>
      <c r="I4878" s="99"/>
      <c r="J4878" s="100"/>
      <c r="K4878" s="100"/>
      <c r="L4878" s="101"/>
      <c r="M4878" s="102"/>
      <c r="N4878" s="101"/>
      <c r="O4878" s="99"/>
      <c r="P4878" s="103"/>
      <c r="Q4878" s="104"/>
      <c r="R4878" s="50"/>
      <c r="S4878" s="105"/>
      <c r="T4878" s="106"/>
      <c r="U4878" s="107"/>
      <c r="V4878" s="108"/>
      <c r="W4878" s="107"/>
      <c r="X4878" s="107"/>
      <c r="AA4878" s="107"/>
      <c r="AB4878" s="110"/>
      <c r="AC4878" s="110"/>
      <c r="AE4878" s="105"/>
      <c r="AF4878" s="105"/>
      <c r="AR4878" s="112"/>
    </row>
    <row r="4879" spans="2:44" x14ac:dyDescent="0.25">
      <c r="B4879" s="1" t="str">
        <f>IF(I4879="","",
(IF(N4879=FİLTRE!$H$6,2,0)+IF(FİLTRE!$H$6="TOPLAM",2,0))
)</f>
        <v/>
      </c>
      <c r="C4879">
        <f>IF(FİLTRE!$M$5="",9,(IF(U4879&gt;=FİLTRE!$M$5,1,0)))</f>
        <v>1</v>
      </c>
      <c r="D4879" s="1">
        <f>IF(FİLTRE!$M$6="",9,(IF('SKT LİSTESİ'!P4879&lt;=FİLTRE!$M$6,1,0)))</f>
        <v>1</v>
      </c>
      <c r="E4879" s="25" t="str">
        <f>IF(I4879="","",(COUNTIFS($L$4:L4879,L4879)))</f>
        <v/>
      </c>
      <c r="F4879" s="13">
        <f>IF(OR(B4879&lt;&gt;2,C4879&lt;&gt;1,D4879&lt;&gt;1,H4879&lt;&gt;1),0,
COUNTIFS($B$4:B4879,2,$C$4:C4879,1,$D$4:D4879,1,$H$4:H4879,1))</f>
        <v>0</v>
      </c>
      <c r="G4879" s="26" t="str">
        <f>IF(I4879="","",(COUNTIF($E$4:E4879,E4879)))</f>
        <v/>
      </c>
      <c r="H4879" s="1">
        <f>IF(AND(J4879="SAYIM",FİLTRE!$H$5="RAFTA",U4879&lt;&gt;0),1,0)+
IF(AND(J4879="İADE DEPO",FİLTRE!$H$5="İADE DEPO"),1,0)+
IF(FİLTRE!$H$5="TÜMÜ",1,0)+
IF(AND(J4879="FİRMA İADE",FİLTRE!$H$5="FİRMA İADE"),1,0)+
IF(AND(J4879="İMHA",FİLTRE!$H$5="İMHA"),1,0)</f>
        <v>1</v>
      </c>
      <c r="I4879" s="99"/>
      <c r="J4879" s="100"/>
      <c r="K4879" s="100"/>
      <c r="L4879" s="101"/>
      <c r="M4879" s="102"/>
      <c r="N4879" s="101"/>
      <c r="O4879" s="99"/>
      <c r="P4879" s="103"/>
      <c r="Q4879" s="104"/>
      <c r="R4879" s="50"/>
      <c r="S4879" s="105"/>
      <c r="T4879" s="106"/>
      <c r="U4879" s="107"/>
      <c r="V4879" s="108"/>
      <c r="W4879" s="107"/>
      <c r="X4879" s="107"/>
      <c r="AA4879" s="107"/>
      <c r="AB4879" s="110"/>
      <c r="AC4879" s="110"/>
      <c r="AE4879" s="105"/>
      <c r="AF4879" s="105"/>
      <c r="AR4879" s="112"/>
    </row>
    <row r="4880" spans="2:44" x14ac:dyDescent="0.25">
      <c r="B4880" s="1" t="str">
        <f>IF(I4880="","",
(IF(N4880=FİLTRE!$H$6,2,0)+IF(FİLTRE!$H$6="TOPLAM",2,0))
)</f>
        <v/>
      </c>
      <c r="C4880">
        <f>IF(FİLTRE!$M$5="",9,(IF(U4880&gt;=FİLTRE!$M$5,1,0)))</f>
        <v>1</v>
      </c>
      <c r="D4880" s="1">
        <f>IF(FİLTRE!$M$6="",9,(IF('SKT LİSTESİ'!P4880&lt;=FİLTRE!$M$6,1,0)))</f>
        <v>1</v>
      </c>
      <c r="E4880" s="25" t="str">
        <f>IF(I4880="","",(COUNTIFS($L$4:L4880,L4880)))</f>
        <v/>
      </c>
      <c r="F4880" s="13">
        <f>IF(OR(B4880&lt;&gt;2,C4880&lt;&gt;1,D4880&lt;&gt;1,H4880&lt;&gt;1),0,
COUNTIFS($B$4:B4880,2,$C$4:C4880,1,$D$4:D4880,1,$H$4:H4880,1))</f>
        <v>0</v>
      </c>
      <c r="G4880" s="26" t="str">
        <f>IF(I4880="","",(COUNTIF($E$4:E4880,E4880)))</f>
        <v/>
      </c>
      <c r="H4880" s="1">
        <f>IF(AND(J4880="SAYIM",FİLTRE!$H$5="RAFTA",U4880&lt;&gt;0),1,0)+
IF(AND(J4880="İADE DEPO",FİLTRE!$H$5="İADE DEPO"),1,0)+
IF(FİLTRE!$H$5="TÜMÜ",1,0)+
IF(AND(J4880="FİRMA İADE",FİLTRE!$H$5="FİRMA İADE"),1,0)+
IF(AND(J4880="İMHA",FİLTRE!$H$5="İMHA"),1,0)</f>
        <v>1</v>
      </c>
      <c r="I4880" s="99"/>
      <c r="J4880" s="100"/>
      <c r="K4880" s="100"/>
      <c r="L4880" s="101"/>
      <c r="M4880" s="102"/>
      <c r="N4880" s="101"/>
      <c r="O4880" s="99"/>
      <c r="P4880" s="103"/>
      <c r="Q4880" s="104"/>
      <c r="R4880" s="50"/>
      <c r="S4880" s="105"/>
      <c r="T4880" s="106"/>
      <c r="U4880" s="107"/>
      <c r="V4880" s="108"/>
      <c r="W4880" s="107"/>
      <c r="X4880" s="107"/>
      <c r="AA4880" s="107"/>
      <c r="AB4880" s="110"/>
      <c r="AC4880" s="110"/>
      <c r="AE4880" s="105"/>
      <c r="AF4880" s="105"/>
      <c r="AR4880" s="112"/>
    </row>
    <row r="4881" spans="2:44" x14ac:dyDescent="0.25">
      <c r="B4881" s="1" t="str">
        <f>IF(I4881="","",
(IF(N4881=FİLTRE!$H$6,2,0)+IF(FİLTRE!$H$6="TOPLAM",2,0))
)</f>
        <v/>
      </c>
      <c r="C4881">
        <f>IF(FİLTRE!$M$5="",9,(IF(U4881&gt;=FİLTRE!$M$5,1,0)))</f>
        <v>1</v>
      </c>
      <c r="D4881" s="1">
        <f>IF(FİLTRE!$M$6="",9,(IF('SKT LİSTESİ'!P4881&lt;=FİLTRE!$M$6,1,0)))</f>
        <v>1</v>
      </c>
      <c r="E4881" s="25" t="str">
        <f>IF(I4881="","",(COUNTIFS($L$4:L4881,L4881)))</f>
        <v/>
      </c>
      <c r="F4881" s="13">
        <f>IF(OR(B4881&lt;&gt;2,C4881&lt;&gt;1,D4881&lt;&gt;1,H4881&lt;&gt;1),0,
COUNTIFS($B$4:B4881,2,$C$4:C4881,1,$D$4:D4881,1,$H$4:H4881,1))</f>
        <v>0</v>
      </c>
      <c r="G4881" s="26" t="str">
        <f>IF(I4881="","",(COUNTIF($E$4:E4881,E4881)))</f>
        <v/>
      </c>
      <c r="H4881" s="1">
        <f>IF(AND(J4881="SAYIM",FİLTRE!$H$5="RAFTA",U4881&lt;&gt;0),1,0)+
IF(AND(J4881="İADE DEPO",FİLTRE!$H$5="İADE DEPO"),1,0)+
IF(FİLTRE!$H$5="TÜMÜ",1,0)+
IF(AND(J4881="FİRMA İADE",FİLTRE!$H$5="FİRMA İADE"),1,0)+
IF(AND(J4881="İMHA",FİLTRE!$H$5="İMHA"),1,0)</f>
        <v>1</v>
      </c>
      <c r="I4881" s="99"/>
      <c r="J4881" s="100"/>
      <c r="K4881" s="100"/>
      <c r="L4881" s="101"/>
      <c r="M4881" s="102"/>
      <c r="N4881" s="101"/>
      <c r="O4881" s="99"/>
      <c r="P4881" s="103"/>
      <c r="Q4881" s="104"/>
      <c r="R4881" s="50"/>
      <c r="S4881" s="105"/>
      <c r="T4881" s="106"/>
      <c r="U4881" s="107"/>
      <c r="V4881" s="108"/>
      <c r="W4881" s="107"/>
      <c r="X4881" s="107"/>
      <c r="AA4881" s="107"/>
      <c r="AB4881" s="110"/>
      <c r="AC4881" s="110"/>
      <c r="AE4881" s="105"/>
      <c r="AF4881" s="105"/>
      <c r="AR4881" s="112"/>
    </row>
    <row r="4882" spans="2:44" x14ac:dyDescent="0.25">
      <c r="B4882" s="1" t="str">
        <f>IF(I4882="","",
(IF(N4882=FİLTRE!$H$6,2,0)+IF(FİLTRE!$H$6="TOPLAM",2,0))
)</f>
        <v/>
      </c>
      <c r="C4882">
        <f>IF(FİLTRE!$M$5="",9,(IF(U4882&gt;=FİLTRE!$M$5,1,0)))</f>
        <v>1</v>
      </c>
      <c r="D4882" s="1">
        <f>IF(FİLTRE!$M$6="",9,(IF('SKT LİSTESİ'!P4882&lt;=FİLTRE!$M$6,1,0)))</f>
        <v>1</v>
      </c>
      <c r="E4882" s="25" t="str">
        <f>IF(I4882="","",(COUNTIFS($L$4:L4882,L4882)))</f>
        <v/>
      </c>
      <c r="F4882" s="13">
        <f>IF(OR(B4882&lt;&gt;2,C4882&lt;&gt;1,D4882&lt;&gt;1,H4882&lt;&gt;1),0,
COUNTIFS($B$4:B4882,2,$C$4:C4882,1,$D$4:D4882,1,$H$4:H4882,1))</f>
        <v>0</v>
      </c>
      <c r="G4882" s="26" t="str">
        <f>IF(I4882="","",(COUNTIF($E$4:E4882,E4882)))</f>
        <v/>
      </c>
      <c r="H4882" s="1">
        <f>IF(AND(J4882="SAYIM",FİLTRE!$H$5="RAFTA",U4882&lt;&gt;0),1,0)+
IF(AND(J4882="İADE DEPO",FİLTRE!$H$5="İADE DEPO"),1,0)+
IF(FİLTRE!$H$5="TÜMÜ",1,0)+
IF(AND(J4882="FİRMA İADE",FİLTRE!$H$5="FİRMA İADE"),1,0)+
IF(AND(J4882="İMHA",FİLTRE!$H$5="İMHA"),1,0)</f>
        <v>1</v>
      </c>
      <c r="I4882" s="99"/>
      <c r="J4882" s="100"/>
      <c r="K4882" s="100"/>
      <c r="L4882" s="101"/>
      <c r="M4882" s="102"/>
      <c r="N4882" s="101"/>
      <c r="O4882" s="99"/>
      <c r="P4882" s="103"/>
      <c r="Q4882" s="104"/>
      <c r="R4882" s="50"/>
      <c r="S4882" s="105"/>
      <c r="T4882" s="106"/>
      <c r="U4882" s="107"/>
      <c r="V4882" s="108"/>
      <c r="W4882" s="107"/>
      <c r="X4882" s="107"/>
      <c r="AA4882" s="107"/>
      <c r="AB4882" s="110"/>
      <c r="AC4882" s="110"/>
      <c r="AE4882" s="105"/>
      <c r="AF4882" s="105"/>
      <c r="AR4882" s="112"/>
    </row>
    <row r="4883" spans="2:44" x14ac:dyDescent="0.25">
      <c r="B4883" s="1" t="str">
        <f>IF(I4883="","",
(IF(N4883=FİLTRE!$H$6,2,0)+IF(FİLTRE!$H$6="TOPLAM",2,0))
)</f>
        <v/>
      </c>
      <c r="C4883">
        <f>IF(FİLTRE!$M$5="",9,(IF(U4883&gt;=FİLTRE!$M$5,1,0)))</f>
        <v>1</v>
      </c>
      <c r="D4883" s="1">
        <f>IF(FİLTRE!$M$6="",9,(IF('SKT LİSTESİ'!P4883&lt;=FİLTRE!$M$6,1,0)))</f>
        <v>1</v>
      </c>
      <c r="E4883" s="25" t="str">
        <f>IF(I4883="","",(COUNTIFS($L$4:L4883,L4883)))</f>
        <v/>
      </c>
      <c r="F4883" s="13">
        <f>IF(OR(B4883&lt;&gt;2,C4883&lt;&gt;1,D4883&lt;&gt;1,H4883&lt;&gt;1),0,
COUNTIFS($B$4:B4883,2,$C$4:C4883,1,$D$4:D4883,1,$H$4:H4883,1))</f>
        <v>0</v>
      </c>
      <c r="G4883" s="26" t="str">
        <f>IF(I4883="","",(COUNTIF($E$4:E4883,E4883)))</f>
        <v/>
      </c>
      <c r="H4883" s="1">
        <f>IF(AND(J4883="SAYIM",FİLTRE!$H$5="RAFTA",U4883&lt;&gt;0),1,0)+
IF(AND(J4883="İADE DEPO",FİLTRE!$H$5="İADE DEPO"),1,0)+
IF(FİLTRE!$H$5="TÜMÜ",1,0)+
IF(AND(J4883="FİRMA İADE",FİLTRE!$H$5="FİRMA İADE"),1,0)+
IF(AND(J4883="İMHA",FİLTRE!$H$5="İMHA"),1,0)</f>
        <v>1</v>
      </c>
      <c r="I4883" s="99"/>
      <c r="J4883" s="100"/>
      <c r="K4883" s="100"/>
      <c r="L4883" s="101"/>
      <c r="M4883" s="102"/>
      <c r="N4883" s="101"/>
      <c r="O4883" s="99"/>
      <c r="P4883" s="103"/>
      <c r="Q4883" s="104"/>
      <c r="R4883" s="50"/>
      <c r="S4883" s="105"/>
      <c r="T4883" s="106"/>
      <c r="U4883" s="107"/>
      <c r="V4883" s="108"/>
      <c r="W4883" s="107"/>
      <c r="X4883" s="107"/>
      <c r="AA4883" s="107"/>
      <c r="AB4883" s="110"/>
      <c r="AC4883" s="110"/>
      <c r="AE4883" s="105"/>
      <c r="AF4883" s="105"/>
      <c r="AR4883" s="112"/>
    </row>
    <row r="4884" spans="2:44" x14ac:dyDescent="0.25">
      <c r="B4884" s="1" t="str">
        <f>IF(I4884="","",
(IF(N4884=FİLTRE!$H$6,2,0)+IF(FİLTRE!$H$6="TOPLAM",2,0))
)</f>
        <v/>
      </c>
      <c r="C4884">
        <f>IF(FİLTRE!$M$5="",9,(IF(U4884&gt;=FİLTRE!$M$5,1,0)))</f>
        <v>1</v>
      </c>
      <c r="D4884" s="1">
        <f>IF(FİLTRE!$M$6="",9,(IF('SKT LİSTESİ'!P4884&lt;=FİLTRE!$M$6,1,0)))</f>
        <v>1</v>
      </c>
      <c r="E4884" s="25" t="str">
        <f>IF(I4884="","",(COUNTIFS($L$4:L4884,L4884)))</f>
        <v/>
      </c>
      <c r="F4884" s="13">
        <f>IF(OR(B4884&lt;&gt;2,C4884&lt;&gt;1,D4884&lt;&gt;1,H4884&lt;&gt;1),0,
COUNTIFS($B$4:B4884,2,$C$4:C4884,1,$D$4:D4884,1,$H$4:H4884,1))</f>
        <v>0</v>
      </c>
      <c r="G4884" s="26" t="str">
        <f>IF(I4884="","",(COUNTIF($E$4:E4884,E4884)))</f>
        <v/>
      </c>
      <c r="H4884" s="1">
        <f>IF(AND(J4884="SAYIM",FİLTRE!$H$5="RAFTA",U4884&lt;&gt;0),1,0)+
IF(AND(J4884="İADE DEPO",FİLTRE!$H$5="İADE DEPO"),1,0)+
IF(FİLTRE!$H$5="TÜMÜ",1,0)+
IF(AND(J4884="FİRMA İADE",FİLTRE!$H$5="FİRMA İADE"),1,0)+
IF(AND(J4884="İMHA",FİLTRE!$H$5="İMHA"),1,0)</f>
        <v>1</v>
      </c>
      <c r="I4884" s="99"/>
      <c r="J4884" s="100"/>
      <c r="K4884" s="100"/>
      <c r="L4884" s="101"/>
      <c r="M4884" s="102"/>
      <c r="N4884" s="101"/>
      <c r="O4884" s="99"/>
      <c r="P4884" s="103"/>
      <c r="Q4884" s="104"/>
      <c r="R4884" s="50"/>
      <c r="S4884" s="105"/>
      <c r="T4884" s="106"/>
      <c r="U4884" s="107"/>
      <c r="V4884" s="108"/>
      <c r="W4884" s="107"/>
      <c r="X4884" s="107"/>
      <c r="AA4884" s="107"/>
      <c r="AB4884" s="110"/>
      <c r="AC4884" s="110"/>
      <c r="AE4884" s="105"/>
      <c r="AF4884" s="105"/>
      <c r="AR4884" s="112"/>
    </row>
    <row r="4885" spans="2:44" x14ac:dyDescent="0.25">
      <c r="B4885" s="1" t="str">
        <f>IF(I4885="","",
(IF(N4885=FİLTRE!$H$6,2,0)+IF(FİLTRE!$H$6="TOPLAM",2,0))
)</f>
        <v/>
      </c>
      <c r="C4885">
        <f>IF(FİLTRE!$M$5="",9,(IF(U4885&gt;=FİLTRE!$M$5,1,0)))</f>
        <v>1</v>
      </c>
      <c r="D4885" s="1">
        <f>IF(FİLTRE!$M$6="",9,(IF('SKT LİSTESİ'!P4885&lt;=FİLTRE!$M$6,1,0)))</f>
        <v>1</v>
      </c>
      <c r="E4885" s="25" t="str">
        <f>IF(I4885="","",(COUNTIFS($L$4:L4885,L4885)))</f>
        <v/>
      </c>
      <c r="F4885" s="13">
        <f>IF(OR(B4885&lt;&gt;2,C4885&lt;&gt;1,D4885&lt;&gt;1,H4885&lt;&gt;1),0,
COUNTIFS($B$4:B4885,2,$C$4:C4885,1,$D$4:D4885,1,$H$4:H4885,1))</f>
        <v>0</v>
      </c>
      <c r="G4885" s="26" t="str">
        <f>IF(I4885="","",(COUNTIF($E$4:E4885,E4885)))</f>
        <v/>
      </c>
      <c r="H4885" s="1">
        <f>IF(AND(J4885="SAYIM",FİLTRE!$H$5="RAFTA",U4885&lt;&gt;0),1,0)+
IF(AND(J4885="İADE DEPO",FİLTRE!$H$5="İADE DEPO"),1,0)+
IF(FİLTRE!$H$5="TÜMÜ",1,0)+
IF(AND(J4885="FİRMA İADE",FİLTRE!$H$5="FİRMA İADE"),1,0)+
IF(AND(J4885="İMHA",FİLTRE!$H$5="İMHA"),1,0)</f>
        <v>1</v>
      </c>
      <c r="I4885" s="99"/>
      <c r="J4885" s="100"/>
      <c r="K4885" s="100"/>
      <c r="L4885" s="101"/>
      <c r="M4885" s="102"/>
      <c r="N4885" s="101"/>
      <c r="O4885" s="99"/>
      <c r="P4885" s="103"/>
      <c r="Q4885" s="104"/>
      <c r="R4885" s="50"/>
      <c r="S4885" s="105"/>
      <c r="T4885" s="106"/>
      <c r="U4885" s="107"/>
      <c r="V4885" s="108"/>
      <c r="W4885" s="107"/>
      <c r="X4885" s="107"/>
      <c r="AA4885" s="107"/>
      <c r="AB4885" s="110"/>
      <c r="AC4885" s="110"/>
      <c r="AE4885" s="105"/>
      <c r="AF4885" s="105"/>
      <c r="AR4885" s="112"/>
    </row>
    <row r="4886" spans="2:44" x14ac:dyDescent="0.25">
      <c r="B4886" s="1" t="str">
        <f>IF(I4886="","",
(IF(N4886=FİLTRE!$H$6,2,0)+IF(FİLTRE!$H$6="TOPLAM",2,0))
)</f>
        <v/>
      </c>
      <c r="C4886">
        <f>IF(FİLTRE!$M$5="",9,(IF(U4886&gt;=FİLTRE!$M$5,1,0)))</f>
        <v>1</v>
      </c>
      <c r="D4886" s="1">
        <f>IF(FİLTRE!$M$6="",9,(IF('SKT LİSTESİ'!P4886&lt;=FİLTRE!$M$6,1,0)))</f>
        <v>1</v>
      </c>
      <c r="E4886" s="25" t="str">
        <f>IF(I4886="","",(COUNTIFS($L$4:L4886,L4886)))</f>
        <v/>
      </c>
      <c r="F4886" s="13">
        <f>IF(OR(B4886&lt;&gt;2,C4886&lt;&gt;1,D4886&lt;&gt;1,H4886&lt;&gt;1),0,
COUNTIFS($B$4:B4886,2,$C$4:C4886,1,$D$4:D4886,1,$H$4:H4886,1))</f>
        <v>0</v>
      </c>
      <c r="G4886" s="26" t="str">
        <f>IF(I4886="","",(COUNTIF($E$4:E4886,E4886)))</f>
        <v/>
      </c>
      <c r="H4886" s="1">
        <f>IF(AND(J4886="SAYIM",FİLTRE!$H$5="RAFTA",U4886&lt;&gt;0),1,0)+
IF(AND(J4886="İADE DEPO",FİLTRE!$H$5="İADE DEPO"),1,0)+
IF(FİLTRE!$H$5="TÜMÜ",1,0)+
IF(AND(J4886="FİRMA İADE",FİLTRE!$H$5="FİRMA İADE"),1,0)+
IF(AND(J4886="İMHA",FİLTRE!$H$5="İMHA"),1,0)</f>
        <v>1</v>
      </c>
      <c r="I4886" s="99"/>
      <c r="J4886" s="100"/>
      <c r="K4886" s="100"/>
      <c r="L4886" s="101"/>
      <c r="M4886" s="102"/>
      <c r="N4886" s="101"/>
      <c r="O4886" s="99"/>
      <c r="P4886" s="103"/>
      <c r="Q4886" s="104"/>
      <c r="R4886" s="50"/>
      <c r="S4886" s="105"/>
      <c r="T4886" s="106"/>
      <c r="U4886" s="107"/>
      <c r="V4886" s="108"/>
      <c r="W4886" s="107"/>
      <c r="X4886" s="107"/>
      <c r="AA4886" s="107"/>
      <c r="AB4886" s="110"/>
      <c r="AC4886" s="110"/>
      <c r="AE4886" s="105"/>
      <c r="AF4886" s="105"/>
      <c r="AR4886" s="112"/>
    </row>
    <row r="4887" spans="2:44" x14ac:dyDescent="0.25">
      <c r="B4887" s="1" t="str">
        <f>IF(I4887="","",
(IF(N4887=FİLTRE!$H$6,2,0)+IF(FİLTRE!$H$6="TOPLAM",2,0))
)</f>
        <v/>
      </c>
      <c r="C4887">
        <f>IF(FİLTRE!$M$5="",9,(IF(U4887&gt;=FİLTRE!$M$5,1,0)))</f>
        <v>1</v>
      </c>
      <c r="D4887" s="1">
        <f>IF(FİLTRE!$M$6="",9,(IF('SKT LİSTESİ'!P4887&lt;=FİLTRE!$M$6,1,0)))</f>
        <v>1</v>
      </c>
      <c r="E4887" s="25" t="str">
        <f>IF(I4887="","",(COUNTIFS($L$4:L4887,L4887)))</f>
        <v/>
      </c>
      <c r="F4887" s="13">
        <f>IF(OR(B4887&lt;&gt;2,C4887&lt;&gt;1,D4887&lt;&gt;1,H4887&lt;&gt;1),0,
COUNTIFS($B$4:B4887,2,$C$4:C4887,1,$D$4:D4887,1,$H$4:H4887,1))</f>
        <v>0</v>
      </c>
      <c r="G4887" s="26" t="str">
        <f>IF(I4887="","",(COUNTIF($E$4:E4887,E4887)))</f>
        <v/>
      </c>
      <c r="H4887" s="1">
        <f>IF(AND(J4887="SAYIM",FİLTRE!$H$5="RAFTA",U4887&lt;&gt;0),1,0)+
IF(AND(J4887="İADE DEPO",FİLTRE!$H$5="İADE DEPO"),1,0)+
IF(FİLTRE!$H$5="TÜMÜ",1,0)+
IF(AND(J4887="FİRMA İADE",FİLTRE!$H$5="FİRMA İADE"),1,0)+
IF(AND(J4887="İMHA",FİLTRE!$H$5="İMHA"),1,0)</f>
        <v>1</v>
      </c>
      <c r="I4887" s="99"/>
      <c r="J4887" s="100"/>
      <c r="K4887" s="100"/>
      <c r="L4887" s="101"/>
      <c r="M4887" s="102"/>
      <c r="N4887" s="101"/>
      <c r="O4887" s="99"/>
      <c r="P4887" s="103"/>
      <c r="Q4887" s="104"/>
      <c r="R4887" s="50"/>
      <c r="S4887" s="105"/>
      <c r="T4887" s="106"/>
      <c r="U4887" s="107"/>
      <c r="V4887" s="108"/>
      <c r="W4887" s="107"/>
      <c r="X4887" s="107"/>
      <c r="AA4887" s="107"/>
      <c r="AB4887" s="110"/>
      <c r="AC4887" s="110"/>
      <c r="AE4887" s="105"/>
      <c r="AF4887" s="105"/>
      <c r="AR4887" s="112"/>
    </row>
    <row r="4888" spans="2:44" x14ac:dyDescent="0.25">
      <c r="B4888" s="1" t="str">
        <f>IF(I4888="","",
(IF(N4888=FİLTRE!$H$6,2,0)+IF(FİLTRE!$H$6="TOPLAM",2,0))
)</f>
        <v/>
      </c>
      <c r="C4888">
        <f>IF(FİLTRE!$M$5="",9,(IF(U4888&gt;=FİLTRE!$M$5,1,0)))</f>
        <v>1</v>
      </c>
      <c r="D4888" s="1">
        <f>IF(FİLTRE!$M$6="",9,(IF('SKT LİSTESİ'!P4888&lt;=FİLTRE!$M$6,1,0)))</f>
        <v>1</v>
      </c>
      <c r="E4888" s="25" t="str">
        <f>IF(I4888="","",(COUNTIFS($L$4:L4888,L4888)))</f>
        <v/>
      </c>
      <c r="F4888" s="13">
        <f>IF(OR(B4888&lt;&gt;2,C4888&lt;&gt;1,D4888&lt;&gt;1,H4888&lt;&gt;1),0,
COUNTIFS($B$4:B4888,2,$C$4:C4888,1,$D$4:D4888,1,$H$4:H4888,1))</f>
        <v>0</v>
      </c>
      <c r="G4888" s="26" t="str">
        <f>IF(I4888="","",(COUNTIF($E$4:E4888,E4888)))</f>
        <v/>
      </c>
      <c r="H4888" s="1">
        <f>IF(AND(J4888="SAYIM",FİLTRE!$H$5="RAFTA",U4888&lt;&gt;0),1,0)+
IF(AND(J4888="İADE DEPO",FİLTRE!$H$5="İADE DEPO"),1,0)+
IF(FİLTRE!$H$5="TÜMÜ",1,0)+
IF(AND(J4888="FİRMA İADE",FİLTRE!$H$5="FİRMA İADE"),1,0)+
IF(AND(J4888="İMHA",FİLTRE!$H$5="İMHA"),1,0)</f>
        <v>1</v>
      </c>
      <c r="I4888" s="99"/>
      <c r="J4888" s="100"/>
      <c r="K4888" s="100"/>
      <c r="L4888" s="101"/>
      <c r="M4888" s="102"/>
      <c r="N4888" s="101"/>
      <c r="O4888" s="99"/>
      <c r="P4888" s="103"/>
      <c r="Q4888" s="104"/>
      <c r="R4888" s="50"/>
      <c r="S4888" s="105"/>
      <c r="T4888" s="106"/>
      <c r="U4888" s="107"/>
      <c r="V4888" s="108"/>
      <c r="W4888" s="107"/>
      <c r="X4888" s="107"/>
      <c r="AA4888" s="107"/>
      <c r="AB4888" s="110"/>
      <c r="AC4888" s="110"/>
      <c r="AE4888" s="105"/>
      <c r="AF4888" s="105"/>
      <c r="AR4888" s="112"/>
    </row>
    <row r="4889" spans="2:44" x14ac:dyDescent="0.25">
      <c r="B4889" s="1" t="str">
        <f>IF(I4889="","",
(IF(N4889=FİLTRE!$H$6,2,0)+IF(FİLTRE!$H$6="TOPLAM",2,0))
)</f>
        <v/>
      </c>
      <c r="C4889">
        <f>IF(FİLTRE!$M$5="",9,(IF(U4889&gt;=FİLTRE!$M$5,1,0)))</f>
        <v>1</v>
      </c>
      <c r="D4889" s="1">
        <f>IF(FİLTRE!$M$6="",9,(IF('SKT LİSTESİ'!P4889&lt;=FİLTRE!$M$6,1,0)))</f>
        <v>1</v>
      </c>
      <c r="E4889" s="25" t="str">
        <f>IF(I4889="","",(COUNTIFS($L$4:L4889,L4889)))</f>
        <v/>
      </c>
      <c r="F4889" s="13">
        <f>IF(OR(B4889&lt;&gt;2,C4889&lt;&gt;1,D4889&lt;&gt;1,H4889&lt;&gt;1),0,
COUNTIFS($B$4:B4889,2,$C$4:C4889,1,$D$4:D4889,1,$H$4:H4889,1))</f>
        <v>0</v>
      </c>
      <c r="G4889" s="26" t="str">
        <f>IF(I4889="","",(COUNTIF($E$4:E4889,E4889)))</f>
        <v/>
      </c>
      <c r="H4889" s="1">
        <f>IF(AND(J4889="SAYIM",FİLTRE!$H$5="RAFTA",U4889&lt;&gt;0),1,0)+
IF(AND(J4889="İADE DEPO",FİLTRE!$H$5="İADE DEPO"),1,0)+
IF(FİLTRE!$H$5="TÜMÜ",1,0)+
IF(AND(J4889="FİRMA İADE",FİLTRE!$H$5="FİRMA İADE"),1,0)+
IF(AND(J4889="İMHA",FİLTRE!$H$5="İMHA"),1,0)</f>
        <v>1</v>
      </c>
      <c r="I4889" s="99"/>
      <c r="J4889" s="100"/>
      <c r="K4889" s="100"/>
      <c r="L4889" s="101"/>
      <c r="M4889" s="102"/>
      <c r="N4889" s="101"/>
      <c r="O4889" s="99"/>
      <c r="P4889" s="103"/>
      <c r="Q4889" s="104"/>
      <c r="R4889" s="50"/>
      <c r="S4889" s="105"/>
      <c r="T4889" s="106"/>
      <c r="U4889" s="107"/>
      <c r="V4889" s="108"/>
      <c r="W4889" s="107"/>
      <c r="X4889" s="107"/>
      <c r="AA4889" s="107"/>
      <c r="AB4889" s="110"/>
      <c r="AC4889" s="110"/>
      <c r="AE4889" s="105"/>
      <c r="AF4889" s="105"/>
      <c r="AR4889" s="112"/>
    </row>
    <row r="4890" spans="2:44" x14ac:dyDescent="0.25">
      <c r="B4890" s="1" t="str">
        <f>IF(I4890="","",
(IF(N4890=FİLTRE!$H$6,2,0)+IF(FİLTRE!$H$6="TOPLAM",2,0))
)</f>
        <v/>
      </c>
      <c r="C4890">
        <f>IF(FİLTRE!$M$5="",9,(IF(U4890&gt;=FİLTRE!$M$5,1,0)))</f>
        <v>1</v>
      </c>
      <c r="D4890" s="1">
        <f>IF(FİLTRE!$M$6="",9,(IF('SKT LİSTESİ'!P4890&lt;=FİLTRE!$M$6,1,0)))</f>
        <v>1</v>
      </c>
      <c r="E4890" s="25" t="str">
        <f>IF(I4890="","",(COUNTIFS($L$4:L4890,L4890)))</f>
        <v/>
      </c>
      <c r="F4890" s="13">
        <f>IF(OR(B4890&lt;&gt;2,C4890&lt;&gt;1,D4890&lt;&gt;1,H4890&lt;&gt;1),0,
COUNTIFS($B$4:B4890,2,$C$4:C4890,1,$D$4:D4890,1,$H$4:H4890,1))</f>
        <v>0</v>
      </c>
      <c r="G4890" s="26" t="str">
        <f>IF(I4890="","",(COUNTIF($E$4:E4890,E4890)))</f>
        <v/>
      </c>
      <c r="H4890" s="1">
        <f>IF(AND(J4890="SAYIM",FİLTRE!$H$5="RAFTA",U4890&lt;&gt;0),1,0)+
IF(AND(J4890="İADE DEPO",FİLTRE!$H$5="İADE DEPO"),1,0)+
IF(FİLTRE!$H$5="TÜMÜ",1,0)+
IF(AND(J4890="FİRMA İADE",FİLTRE!$H$5="FİRMA İADE"),1,0)+
IF(AND(J4890="İMHA",FİLTRE!$H$5="İMHA"),1,0)</f>
        <v>1</v>
      </c>
      <c r="I4890" s="99"/>
      <c r="J4890" s="100"/>
      <c r="K4890" s="100"/>
      <c r="L4890" s="101"/>
      <c r="M4890" s="102"/>
      <c r="N4890" s="101"/>
      <c r="O4890" s="99"/>
      <c r="P4890" s="103"/>
      <c r="Q4890" s="104"/>
      <c r="R4890" s="50"/>
      <c r="S4890" s="105"/>
      <c r="T4890" s="106"/>
      <c r="U4890" s="107"/>
      <c r="V4890" s="108"/>
      <c r="W4890" s="107"/>
      <c r="X4890" s="107"/>
      <c r="AA4890" s="107"/>
      <c r="AB4890" s="110"/>
      <c r="AC4890" s="110"/>
      <c r="AE4890" s="105"/>
      <c r="AF4890" s="105"/>
      <c r="AR4890" s="112"/>
    </row>
    <row r="4891" spans="2:44" x14ac:dyDescent="0.25">
      <c r="B4891" s="1" t="str">
        <f>IF(I4891="","",
(IF(N4891=FİLTRE!$H$6,2,0)+IF(FİLTRE!$H$6="TOPLAM",2,0))
)</f>
        <v/>
      </c>
      <c r="C4891">
        <f>IF(FİLTRE!$M$5="",9,(IF(U4891&gt;=FİLTRE!$M$5,1,0)))</f>
        <v>1</v>
      </c>
      <c r="D4891" s="1">
        <f>IF(FİLTRE!$M$6="",9,(IF('SKT LİSTESİ'!P4891&lt;=FİLTRE!$M$6,1,0)))</f>
        <v>1</v>
      </c>
      <c r="E4891" s="25" t="str">
        <f>IF(I4891="","",(COUNTIFS($L$4:L4891,L4891)))</f>
        <v/>
      </c>
      <c r="F4891" s="13">
        <f>IF(OR(B4891&lt;&gt;2,C4891&lt;&gt;1,D4891&lt;&gt;1,H4891&lt;&gt;1),0,
COUNTIFS($B$4:B4891,2,$C$4:C4891,1,$D$4:D4891,1,$H$4:H4891,1))</f>
        <v>0</v>
      </c>
      <c r="G4891" s="26" t="str">
        <f>IF(I4891="","",(COUNTIF($E$4:E4891,E4891)))</f>
        <v/>
      </c>
      <c r="H4891" s="1">
        <f>IF(AND(J4891="SAYIM",FİLTRE!$H$5="RAFTA",U4891&lt;&gt;0),1,0)+
IF(AND(J4891="İADE DEPO",FİLTRE!$H$5="İADE DEPO"),1,0)+
IF(FİLTRE!$H$5="TÜMÜ",1,0)+
IF(AND(J4891="FİRMA İADE",FİLTRE!$H$5="FİRMA İADE"),1,0)+
IF(AND(J4891="İMHA",FİLTRE!$H$5="İMHA"),1,0)</f>
        <v>1</v>
      </c>
      <c r="I4891" s="99"/>
      <c r="J4891" s="100"/>
      <c r="K4891" s="100"/>
      <c r="L4891" s="101"/>
      <c r="M4891" s="102"/>
      <c r="N4891" s="101"/>
      <c r="O4891" s="99"/>
      <c r="P4891" s="103"/>
      <c r="Q4891" s="104"/>
      <c r="R4891" s="50"/>
      <c r="S4891" s="105"/>
      <c r="T4891" s="106"/>
      <c r="U4891" s="107"/>
      <c r="V4891" s="108"/>
      <c r="W4891" s="107"/>
      <c r="X4891" s="107"/>
      <c r="AA4891" s="107"/>
      <c r="AB4891" s="110"/>
      <c r="AC4891" s="110"/>
      <c r="AE4891" s="105"/>
      <c r="AF4891" s="105"/>
      <c r="AR4891" s="112"/>
    </row>
    <row r="4892" spans="2:44" x14ac:dyDescent="0.25">
      <c r="B4892" s="1" t="str">
        <f>IF(I4892="","",
(IF(N4892=FİLTRE!$H$6,2,0)+IF(FİLTRE!$H$6="TOPLAM",2,0))
)</f>
        <v/>
      </c>
      <c r="C4892">
        <f>IF(FİLTRE!$M$5="",9,(IF(U4892&gt;=FİLTRE!$M$5,1,0)))</f>
        <v>1</v>
      </c>
      <c r="D4892" s="1">
        <f>IF(FİLTRE!$M$6="",9,(IF('SKT LİSTESİ'!P4892&lt;=FİLTRE!$M$6,1,0)))</f>
        <v>1</v>
      </c>
      <c r="E4892" s="25" t="str">
        <f>IF(I4892="","",(COUNTIFS($L$4:L4892,L4892)))</f>
        <v/>
      </c>
      <c r="F4892" s="13">
        <f>IF(OR(B4892&lt;&gt;2,C4892&lt;&gt;1,D4892&lt;&gt;1,H4892&lt;&gt;1),0,
COUNTIFS($B$4:B4892,2,$C$4:C4892,1,$D$4:D4892,1,$H$4:H4892,1))</f>
        <v>0</v>
      </c>
      <c r="G4892" s="26" t="str">
        <f>IF(I4892="","",(COUNTIF($E$4:E4892,E4892)))</f>
        <v/>
      </c>
      <c r="H4892" s="1">
        <f>IF(AND(J4892="SAYIM",FİLTRE!$H$5="RAFTA",U4892&lt;&gt;0),1,0)+
IF(AND(J4892="İADE DEPO",FİLTRE!$H$5="İADE DEPO"),1,0)+
IF(FİLTRE!$H$5="TÜMÜ",1,0)+
IF(AND(J4892="FİRMA İADE",FİLTRE!$H$5="FİRMA İADE"),1,0)+
IF(AND(J4892="İMHA",FİLTRE!$H$5="İMHA"),1,0)</f>
        <v>1</v>
      </c>
      <c r="I4892" s="99"/>
      <c r="J4892" s="100"/>
      <c r="K4892" s="100"/>
      <c r="L4892" s="101"/>
      <c r="M4892" s="102"/>
      <c r="N4892" s="101"/>
      <c r="O4892" s="99"/>
      <c r="P4892" s="103"/>
      <c r="Q4892" s="104"/>
      <c r="R4892" s="50"/>
      <c r="S4892" s="105"/>
      <c r="T4892" s="106"/>
      <c r="U4892" s="107"/>
      <c r="V4892" s="108"/>
      <c r="W4892" s="107"/>
      <c r="X4892" s="107"/>
      <c r="AA4892" s="107"/>
      <c r="AB4892" s="110"/>
      <c r="AC4892" s="110"/>
      <c r="AE4892" s="105"/>
      <c r="AF4892" s="105"/>
      <c r="AR4892" s="112"/>
    </row>
    <row r="4893" spans="2:44" x14ac:dyDescent="0.25">
      <c r="B4893" s="1" t="str">
        <f>IF(I4893="","",
(IF(N4893=FİLTRE!$H$6,2,0)+IF(FİLTRE!$H$6="TOPLAM",2,0))
)</f>
        <v/>
      </c>
      <c r="C4893">
        <f>IF(FİLTRE!$M$5="",9,(IF(U4893&gt;=FİLTRE!$M$5,1,0)))</f>
        <v>1</v>
      </c>
      <c r="D4893" s="1">
        <f>IF(FİLTRE!$M$6="",9,(IF('SKT LİSTESİ'!P4893&lt;=FİLTRE!$M$6,1,0)))</f>
        <v>1</v>
      </c>
      <c r="E4893" s="25" t="str">
        <f>IF(I4893="","",(COUNTIFS($L$4:L4893,L4893)))</f>
        <v/>
      </c>
      <c r="F4893" s="13">
        <f>IF(OR(B4893&lt;&gt;2,C4893&lt;&gt;1,D4893&lt;&gt;1,H4893&lt;&gt;1),0,
COUNTIFS($B$4:B4893,2,$C$4:C4893,1,$D$4:D4893,1,$H$4:H4893,1))</f>
        <v>0</v>
      </c>
      <c r="G4893" s="26" t="str">
        <f>IF(I4893="","",(COUNTIF($E$4:E4893,E4893)))</f>
        <v/>
      </c>
      <c r="H4893" s="1">
        <f>IF(AND(J4893="SAYIM",FİLTRE!$H$5="RAFTA",U4893&lt;&gt;0),1,0)+
IF(AND(J4893="İADE DEPO",FİLTRE!$H$5="İADE DEPO"),1,0)+
IF(FİLTRE!$H$5="TÜMÜ",1,0)+
IF(AND(J4893="FİRMA İADE",FİLTRE!$H$5="FİRMA İADE"),1,0)+
IF(AND(J4893="İMHA",FİLTRE!$H$5="İMHA"),1,0)</f>
        <v>1</v>
      </c>
      <c r="I4893" s="99"/>
      <c r="J4893" s="100"/>
      <c r="K4893" s="100"/>
      <c r="L4893" s="101"/>
      <c r="M4893" s="102"/>
      <c r="N4893" s="101"/>
      <c r="O4893" s="99"/>
      <c r="P4893" s="103"/>
      <c r="Q4893" s="104"/>
      <c r="R4893" s="50"/>
      <c r="S4893" s="105"/>
      <c r="T4893" s="106"/>
      <c r="U4893" s="107"/>
      <c r="V4893" s="108"/>
      <c r="W4893" s="107"/>
      <c r="X4893" s="107"/>
      <c r="AA4893" s="107"/>
      <c r="AB4893" s="110"/>
      <c r="AC4893" s="110"/>
      <c r="AE4893" s="105"/>
      <c r="AF4893" s="105"/>
      <c r="AR4893" s="112"/>
    </row>
    <row r="4894" spans="2:44" x14ac:dyDescent="0.25">
      <c r="B4894" s="1" t="str">
        <f>IF(I4894="","",
(IF(N4894=FİLTRE!$H$6,2,0)+IF(FİLTRE!$H$6="TOPLAM",2,0))
)</f>
        <v/>
      </c>
      <c r="C4894">
        <f>IF(FİLTRE!$M$5="",9,(IF(U4894&gt;=FİLTRE!$M$5,1,0)))</f>
        <v>1</v>
      </c>
      <c r="D4894" s="1">
        <f>IF(FİLTRE!$M$6="",9,(IF('SKT LİSTESİ'!P4894&lt;=FİLTRE!$M$6,1,0)))</f>
        <v>1</v>
      </c>
      <c r="E4894" s="25" t="str">
        <f>IF(I4894="","",(COUNTIFS($L$4:L4894,L4894)))</f>
        <v/>
      </c>
      <c r="F4894" s="13">
        <f>IF(OR(B4894&lt;&gt;2,C4894&lt;&gt;1,D4894&lt;&gt;1,H4894&lt;&gt;1),0,
COUNTIFS($B$4:B4894,2,$C$4:C4894,1,$D$4:D4894,1,$H$4:H4894,1))</f>
        <v>0</v>
      </c>
      <c r="G4894" s="26" t="str">
        <f>IF(I4894="","",(COUNTIF($E$4:E4894,E4894)))</f>
        <v/>
      </c>
      <c r="H4894" s="1">
        <f>IF(AND(J4894="SAYIM",FİLTRE!$H$5="RAFTA",U4894&lt;&gt;0),1,0)+
IF(AND(J4894="İADE DEPO",FİLTRE!$H$5="İADE DEPO"),1,0)+
IF(FİLTRE!$H$5="TÜMÜ",1,0)+
IF(AND(J4894="FİRMA İADE",FİLTRE!$H$5="FİRMA İADE"),1,0)+
IF(AND(J4894="İMHA",FİLTRE!$H$5="İMHA"),1,0)</f>
        <v>1</v>
      </c>
      <c r="I4894" s="99"/>
      <c r="J4894" s="100"/>
      <c r="K4894" s="100"/>
      <c r="L4894" s="101"/>
      <c r="M4894" s="102"/>
      <c r="N4894" s="101"/>
      <c r="O4894" s="99"/>
      <c r="P4894" s="103"/>
      <c r="Q4894" s="104"/>
      <c r="R4894" s="50"/>
      <c r="S4894" s="105"/>
      <c r="T4894" s="106"/>
      <c r="U4894" s="107"/>
      <c r="V4894" s="108"/>
      <c r="W4894" s="107"/>
      <c r="X4894" s="107"/>
      <c r="AA4894" s="107"/>
      <c r="AB4894" s="110"/>
      <c r="AC4894" s="110"/>
      <c r="AE4894" s="105"/>
      <c r="AF4894" s="105"/>
      <c r="AR4894" s="112"/>
    </row>
    <row r="4895" spans="2:44" x14ac:dyDescent="0.25">
      <c r="B4895" s="1" t="str">
        <f>IF(I4895="","",
(IF(N4895=FİLTRE!$H$6,2,0)+IF(FİLTRE!$H$6="TOPLAM",2,0))
)</f>
        <v/>
      </c>
      <c r="C4895">
        <f>IF(FİLTRE!$M$5="",9,(IF(U4895&gt;=FİLTRE!$M$5,1,0)))</f>
        <v>1</v>
      </c>
      <c r="D4895" s="1">
        <f>IF(FİLTRE!$M$6="",9,(IF('SKT LİSTESİ'!P4895&lt;=FİLTRE!$M$6,1,0)))</f>
        <v>1</v>
      </c>
      <c r="E4895" s="25" t="str">
        <f>IF(I4895="","",(COUNTIFS($L$4:L4895,L4895)))</f>
        <v/>
      </c>
      <c r="F4895" s="13">
        <f>IF(OR(B4895&lt;&gt;2,C4895&lt;&gt;1,D4895&lt;&gt;1,H4895&lt;&gt;1),0,
COUNTIFS($B$4:B4895,2,$C$4:C4895,1,$D$4:D4895,1,$H$4:H4895,1))</f>
        <v>0</v>
      </c>
      <c r="G4895" s="26" t="str">
        <f>IF(I4895="","",(COUNTIF($E$4:E4895,E4895)))</f>
        <v/>
      </c>
      <c r="H4895" s="1">
        <f>IF(AND(J4895="SAYIM",FİLTRE!$H$5="RAFTA",U4895&lt;&gt;0),1,0)+
IF(AND(J4895="İADE DEPO",FİLTRE!$H$5="İADE DEPO"),1,0)+
IF(FİLTRE!$H$5="TÜMÜ",1,0)+
IF(AND(J4895="FİRMA İADE",FİLTRE!$H$5="FİRMA İADE"),1,0)+
IF(AND(J4895="İMHA",FİLTRE!$H$5="İMHA"),1,0)</f>
        <v>1</v>
      </c>
      <c r="I4895" s="99"/>
      <c r="J4895" s="100"/>
      <c r="K4895" s="100"/>
      <c r="L4895" s="101"/>
      <c r="M4895" s="102"/>
      <c r="N4895" s="101"/>
      <c r="O4895" s="99"/>
      <c r="P4895" s="103"/>
      <c r="Q4895" s="104"/>
      <c r="R4895" s="50"/>
      <c r="S4895" s="105"/>
      <c r="T4895" s="106"/>
      <c r="U4895" s="107"/>
      <c r="V4895" s="108"/>
      <c r="W4895" s="107"/>
      <c r="X4895" s="107"/>
      <c r="AA4895" s="107"/>
      <c r="AB4895" s="110"/>
      <c r="AC4895" s="110"/>
      <c r="AE4895" s="105"/>
      <c r="AF4895" s="105"/>
      <c r="AR4895" s="112"/>
    </row>
    <row r="4896" spans="2:44" x14ac:dyDescent="0.25">
      <c r="B4896" s="1" t="str">
        <f>IF(I4896="","",
(IF(N4896=FİLTRE!$H$6,2,0)+IF(FİLTRE!$H$6="TOPLAM",2,0))
)</f>
        <v/>
      </c>
      <c r="C4896">
        <f>IF(FİLTRE!$M$5="",9,(IF(U4896&gt;=FİLTRE!$M$5,1,0)))</f>
        <v>1</v>
      </c>
      <c r="D4896" s="1">
        <f>IF(FİLTRE!$M$6="",9,(IF('SKT LİSTESİ'!P4896&lt;=FİLTRE!$M$6,1,0)))</f>
        <v>1</v>
      </c>
      <c r="E4896" s="25" t="str">
        <f>IF(I4896="","",(COUNTIFS($L$4:L4896,L4896)))</f>
        <v/>
      </c>
      <c r="F4896" s="13">
        <f>IF(OR(B4896&lt;&gt;2,C4896&lt;&gt;1,D4896&lt;&gt;1,H4896&lt;&gt;1),0,
COUNTIFS($B$4:B4896,2,$C$4:C4896,1,$D$4:D4896,1,$H$4:H4896,1))</f>
        <v>0</v>
      </c>
      <c r="G4896" s="26" t="str">
        <f>IF(I4896="","",(COUNTIF($E$4:E4896,E4896)))</f>
        <v/>
      </c>
      <c r="H4896" s="1">
        <f>IF(AND(J4896="SAYIM",FİLTRE!$H$5="RAFTA",U4896&lt;&gt;0),1,0)+
IF(AND(J4896="İADE DEPO",FİLTRE!$H$5="İADE DEPO"),1,0)+
IF(FİLTRE!$H$5="TÜMÜ",1,0)+
IF(AND(J4896="FİRMA İADE",FİLTRE!$H$5="FİRMA İADE"),1,0)+
IF(AND(J4896="İMHA",FİLTRE!$H$5="İMHA"),1,0)</f>
        <v>1</v>
      </c>
      <c r="I4896" s="99"/>
      <c r="J4896" s="100"/>
      <c r="K4896" s="100"/>
      <c r="L4896" s="101"/>
      <c r="M4896" s="102"/>
      <c r="N4896" s="101"/>
      <c r="O4896" s="99"/>
      <c r="P4896" s="103"/>
      <c r="Q4896" s="104"/>
      <c r="R4896" s="50"/>
      <c r="S4896" s="105"/>
      <c r="T4896" s="106"/>
      <c r="U4896" s="107"/>
      <c r="V4896" s="108"/>
      <c r="W4896" s="107"/>
      <c r="X4896" s="107"/>
      <c r="AA4896" s="107"/>
      <c r="AB4896" s="110"/>
      <c r="AC4896" s="110"/>
      <c r="AE4896" s="105"/>
      <c r="AF4896" s="105"/>
      <c r="AR4896" s="112"/>
    </row>
    <row r="4897" spans="2:44" x14ac:dyDescent="0.25">
      <c r="B4897" s="1" t="str">
        <f>IF(I4897="","",
(IF(N4897=FİLTRE!$H$6,2,0)+IF(FİLTRE!$H$6="TOPLAM",2,0))
)</f>
        <v/>
      </c>
      <c r="C4897">
        <f>IF(FİLTRE!$M$5="",9,(IF(U4897&gt;=FİLTRE!$M$5,1,0)))</f>
        <v>1</v>
      </c>
      <c r="D4897" s="1">
        <f>IF(FİLTRE!$M$6="",9,(IF('SKT LİSTESİ'!P4897&lt;=FİLTRE!$M$6,1,0)))</f>
        <v>1</v>
      </c>
      <c r="E4897" s="25" t="str">
        <f>IF(I4897="","",(COUNTIFS($L$4:L4897,L4897)))</f>
        <v/>
      </c>
      <c r="F4897" s="13">
        <f>IF(OR(B4897&lt;&gt;2,C4897&lt;&gt;1,D4897&lt;&gt;1,H4897&lt;&gt;1),0,
COUNTIFS($B$4:B4897,2,$C$4:C4897,1,$D$4:D4897,1,$H$4:H4897,1))</f>
        <v>0</v>
      </c>
      <c r="G4897" s="26" t="str">
        <f>IF(I4897="","",(COUNTIF($E$4:E4897,E4897)))</f>
        <v/>
      </c>
      <c r="H4897" s="1">
        <f>IF(AND(J4897="SAYIM",FİLTRE!$H$5="RAFTA",U4897&lt;&gt;0),1,0)+
IF(AND(J4897="İADE DEPO",FİLTRE!$H$5="İADE DEPO"),1,0)+
IF(FİLTRE!$H$5="TÜMÜ",1,0)+
IF(AND(J4897="FİRMA İADE",FİLTRE!$H$5="FİRMA İADE"),1,0)+
IF(AND(J4897="İMHA",FİLTRE!$H$5="İMHA"),1,0)</f>
        <v>1</v>
      </c>
      <c r="I4897" s="99"/>
      <c r="J4897" s="100"/>
      <c r="K4897" s="100"/>
      <c r="L4897" s="101"/>
      <c r="M4897" s="102"/>
      <c r="N4897" s="101"/>
      <c r="O4897" s="99"/>
      <c r="P4897" s="103"/>
      <c r="Q4897" s="104"/>
      <c r="R4897" s="50"/>
      <c r="S4897" s="105"/>
      <c r="T4897" s="106"/>
      <c r="U4897" s="107"/>
      <c r="V4897" s="108"/>
      <c r="W4897" s="107"/>
      <c r="X4897" s="107"/>
      <c r="AA4897" s="107"/>
      <c r="AB4897" s="110"/>
      <c r="AC4897" s="110"/>
      <c r="AE4897" s="105"/>
      <c r="AF4897" s="105"/>
      <c r="AR4897" s="112"/>
    </row>
    <row r="4898" spans="2:44" x14ac:dyDescent="0.25">
      <c r="B4898" s="1" t="str">
        <f>IF(I4898="","",
(IF(N4898=FİLTRE!$H$6,2,0)+IF(FİLTRE!$H$6="TOPLAM",2,0))
)</f>
        <v/>
      </c>
      <c r="C4898">
        <f>IF(FİLTRE!$M$5="",9,(IF(U4898&gt;=FİLTRE!$M$5,1,0)))</f>
        <v>1</v>
      </c>
      <c r="D4898" s="1">
        <f>IF(FİLTRE!$M$6="",9,(IF('SKT LİSTESİ'!P4898&lt;=FİLTRE!$M$6,1,0)))</f>
        <v>1</v>
      </c>
      <c r="E4898" s="25" t="str">
        <f>IF(I4898="","",(COUNTIFS($L$4:L4898,L4898)))</f>
        <v/>
      </c>
      <c r="F4898" s="13">
        <f>IF(OR(B4898&lt;&gt;2,C4898&lt;&gt;1,D4898&lt;&gt;1,H4898&lt;&gt;1),0,
COUNTIFS($B$4:B4898,2,$C$4:C4898,1,$D$4:D4898,1,$H$4:H4898,1))</f>
        <v>0</v>
      </c>
      <c r="G4898" s="26" t="str">
        <f>IF(I4898="","",(COUNTIF($E$4:E4898,E4898)))</f>
        <v/>
      </c>
      <c r="H4898" s="1">
        <f>IF(AND(J4898="SAYIM",FİLTRE!$H$5="RAFTA",U4898&lt;&gt;0),1,0)+
IF(AND(J4898="İADE DEPO",FİLTRE!$H$5="İADE DEPO"),1,0)+
IF(FİLTRE!$H$5="TÜMÜ",1,0)+
IF(AND(J4898="FİRMA İADE",FİLTRE!$H$5="FİRMA İADE"),1,0)+
IF(AND(J4898="İMHA",FİLTRE!$H$5="İMHA"),1,0)</f>
        <v>1</v>
      </c>
      <c r="I4898" s="99"/>
      <c r="J4898" s="100"/>
      <c r="K4898" s="100"/>
      <c r="L4898" s="101"/>
      <c r="M4898" s="102"/>
      <c r="N4898" s="101"/>
      <c r="O4898" s="99"/>
      <c r="P4898" s="103"/>
      <c r="Q4898" s="104"/>
      <c r="R4898" s="50"/>
      <c r="S4898" s="105"/>
      <c r="T4898" s="106"/>
      <c r="U4898" s="107"/>
      <c r="V4898" s="108"/>
      <c r="W4898" s="107"/>
      <c r="X4898" s="107"/>
      <c r="AA4898" s="107"/>
      <c r="AB4898" s="110"/>
      <c r="AC4898" s="110"/>
      <c r="AE4898" s="105"/>
      <c r="AF4898" s="105"/>
      <c r="AR4898" s="112"/>
    </row>
    <row r="4899" spans="2:44" x14ac:dyDescent="0.25">
      <c r="B4899" s="1" t="str">
        <f>IF(I4899="","",
(IF(N4899=FİLTRE!$H$6,2,0)+IF(FİLTRE!$H$6="TOPLAM",2,0))
)</f>
        <v/>
      </c>
      <c r="C4899">
        <f>IF(FİLTRE!$M$5="",9,(IF(U4899&gt;=FİLTRE!$M$5,1,0)))</f>
        <v>1</v>
      </c>
      <c r="D4899" s="1">
        <f>IF(FİLTRE!$M$6="",9,(IF('SKT LİSTESİ'!P4899&lt;=FİLTRE!$M$6,1,0)))</f>
        <v>1</v>
      </c>
      <c r="E4899" s="25" t="str">
        <f>IF(I4899="","",(COUNTIFS($L$4:L4899,L4899)))</f>
        <v/>
      </c>
      <c r="F4899" s="13">
        <f>IF(OR(B4899&lt;&gt;2,C4899&lt;&gt;1,D4899&lt;&gt;1,H4899&lt;&gt;1),0,
COUNTIFS($B$4:B4899,2,$C$4:C4899,1,$D$4:D4899,1,$H$4:H4899,1))</f>
        <v>0</v>
      </c>
      <c r="G4899" s="26" t="str">
        <f>IF(I4899="","",(COUNTIF($E$4:E4899,E4899)))</f>
        <v/>
      </c>
      <c r="H4899" s="1">
        <f>IF(AND(J4899="SAYIM",FİLTRE!$H$5="RAFTA",U4899&lt;&gt;0),1,0)+
IF(AND(J4899="İADE DEPO",FİLTRE!$H$5="İADE DEPO"),1,0)+
IF(FİLTRE!$H$5="TÜMÜ",1,0)+
IF(AND(J4899="FİRMA İADE",FİLTRE!$H$5="FİRMA İADE"),1,0)+
IF(AND(J4899="İMHA",FİLTRE!$H$5="İMHA"),1,0)</f>
        <v>1</v>
      </c>
      <c r="I4899" s="99"/>
      <c r="J4899" s="100"/>
      <c r="K4899" s="100"/>
      <c r="L4899" s="101"/>
      <c r="M4899" s="102"/>
      <c r="N4899" s="101"/>
      <c r="O4899" s="99"/>
      <c r="P4899" s="103"/>
      <c r="Q4899" s="104"/>
      <c r="R4899" s="50"/>
      <c r="S4899" s="105"/>
      <c r="T4899" s="106"/>
      <c r="U4899" s="107"/>
      <c r="V4899" s="108"/>
      <c r="W4899" s="107"/>
      <c r="X4899" s="107"/>
      <c r="AA4899" s="107"/>
      <c r="AB4899" s="110"/>
      <c r="AC4899" s="110"/>
      <c r="AE4899" s="105"/>
      <c r="AF4899" s="105"/>
      <c r="AR4899" s="112"/>
    </row>
    <row r="4900" spans="2:44" x14ac:dyDescent="0.25">
      <c r="B4900" s="1" t="str">
        <f>IF(I4900="","",
(IF(N4900=FİLTRE!$H$6,2,0)+IF(FİLTRE!$H$6="TOPLAM",2,0))
)</f>
        <v/>
      </c>
      <c r="C4900">
        <f>IF(FİLTRE!$M$5="",9,(IF(U4900&gt;=FİLTRE!$M$5,1,0)))</f>
        <v>1</v>
      </c>
      <c r="D4900" s="1">
        <f>IF(FİLTRE!$M$6="",9,(IF('SKT LİSTESİ'!P4900&lt;=FİLTRE!$M$6,1,0)))</f>
        <v>1</v>
      </c>
      <c r="E4900" s="25" t="str">
        <f>IF(I4900="","",(COUNTIFS($L$4:L4900,L4900)))</f>
        <v/>
      </c>
      <c r="F4900" s="13">
        <f>IF(OR(B4900&lt;&gt;2,C4900&lt;&gt;1,D4900&lt;&gt;1,H4900&lt;&gt;1),0,
COUNTIFS($B$4:B4900,2,$C$4:C4900,1,$D$4:D4900,1,$H$4:H4900,1))</f>
        <v>0</v>
      </c>
      <c r="G4900" s="26" t="str">
        <f>IF(I4900="","",(COUNTIF($E$4:E4900,E4900)))</f>
        <v/>
      </c>
      <c r="H4900" s="1">
        <f>IF(AND(J4900="SAYIM",FİLTRE!$H$5="RAFTA",U4900&lt;&gt;0),1,0)+
IF(AND(J4900="İADE DEPO",FİLTRE!$H$5="İADE DEPO"),1,0)+
IF(FİLTRE!$H$5="TÜMÜ",1,0)+
IF(AND(J4900="FİRMA İADE",FİLTRE!$H$5="FİRMA İADE"),1,0)+
IF(AND(J4900="İMHA",FİLTRE!$H$5="İMHA"),1,0)</f>
        <v>1</v>
      </c>
      <c r="I4900" s="99"/>
      <c r="J4900" s="100"/>
      <c r="K4900" s="100"/>
      <c r="L4900" s="101"/>
      <c r="M4900" s="102"/>
      <c r="N4900" s="101"/>
      <c r="O4900" s="99"/>
      <c r="P4900" s="103"/>
      <c r="Q4900" s="104"/>
      <c r="R4900" s="50"/>
      <c r="S4900" s="105"/>
      <c r="T4900" s="106"/>
      <c r="U4900" s="107"/>
      <c r="V4900" s="108"/>
      <c r="W4900" s="107"/>
      <c r="X4900" s="107"/>
      <c r="AA4900" s="107"/>
      <c r="AB4900" s="110"/>
      <c r="AC4900" s="110"/>
      <c r="AE4900" s="105"/>
      <c r="AF4900" s="105"/>
      <c r="AR4900" s="112"/>
    </row>
    <row r="4901" spans="2:44" x14ac:dyDescent="0.25">
      <c r="B4901" s="1" t="str">
        <f>IF(I4901="","",
(IF(N4901=FİLTRE!$H$6,2,0)+IF(FİLTRE!$H$6="TOPLAM",2,0))
)</f>
        <v/>
      </c>
      <c r="C4901">
        <f>IF(FİLTRE!$M$5="",9,(IF(U4901&gt;=FİLTRE!$M$5,1,0)))</f>
        <v>1</v>
      </c>
      <c r="D4901" s="1">
        <f>IF(FİLTRE!$M$6="",9,(IF('SKT LİSTESİ'!P4901&lt;=FİLTRE!$M$6,1,0)))</f>
        <v>1</v>
      </c>
      <c r="E4901" s="25" t="str">
        <f>IF(I4901="","",(COUNTIFS($L$4:L4901,L4901)))</f>
        <v/>
      </c>
      <c r="F4901" s="13">
        <f>IF(OR(B4901&lt;&gt;2,C4901&lt;&gt;1,D4901&lt;&gt;1,H4901&lt;&gt;1),0,
COUNTIFS($B$4:B4901,2,$C$4:C4901,1,$D$4:D4901,1,$H$4:H4901,1))</f>
        <v>0</v>
      </c>
      <c r="G4901" s="26" t="str">
        <f>IF(I4901="","",(COUNTIF($E$4:E4901,E4901)))</f>
        <v/>
      </c>
      <c r="H4901" s="1">
        <f>IF(AND(J4901="SAYIM",FİLTRE!$H$5="RAFTA",U4901&lt;&gt;0),1,0)+
IF(AND(J4901="İADE DEPO",FİLTRE!$H$5="İADE DEPO"),1,0)+
IF(FİLTRE!$H$5="TÜMÜ",1,0)+
IF(AND(J4901="FİRMA İADE",FİLTRE!$H$5="FİRMA İADE"),1,0)+
IF(AND(J4901="İMHA",FİLTRE!$H$5="İMHA"),1,0)</f>
        <v>1</v>
      </c>
      <c r="I4901" s="99"/>
      <c r="J4901" s="100"/>
      <c r="K4901" s="100"/>
      <c r="L4901" s="101"/>
      <c r="M4901" s="102"/>
      <c r="N4901" s="101"/>
      <c r="O4901" s="99"/>
      <c r="P4901" s="103"/>
      <c r="Q4901" s="104"/>
      <c r="R4901" s="50"/>
      <c r="S4901" s="105"/>
      <c r="T4901" s="106"/>
      <c r="U4901" s="107"/>
      <c r="V4901" s="108"/>
      <c r="W4901" s="107"/>
      <c r="X4901" s="107"/>
      <c r="AA4901" s="107"/>
      <c r="AB4901" s="110"/>
      <c r="AC4901" s="110"/>
      <c r="AE4901" s="105"/>
      <c r="AF4901" s="105"/>
      <c r="AR4901" s="112"/>
    </row>
    <row r="4902" spans="2:44" x14ac:dyDescent="0.25">
      <c r="B4902" s="1" t="str">
        <f>IF(I4902="","",
(IF(N4902=FİLTRE!$H$6,2,0)+IF(FİLTRE!$H$6="TOPLAM",2,0))
)</f>
        <v/>
      </c>
      <c r="C4902">
        <f>IF(FİLTRE!$M$5="",9,(IF(U4902&gt;=FİLTRE!$M$5,1,0)))</f>
        <v>1</v>
      </c>
      <c r="D4902" s="1">
        <f>IF(FİLTRE!$M$6="",9,(IF('SKT LİSTESİ'!P4902&lt;=FİLTRE!$M$6,1,0)))</f>
        <v>1</v>
      </c>
      <c r="E4902" s="25" t="str">
        <f>IF(I4902="","",(COUNTIFS($L$4:L4902,L4902)))</f>
        <v/>
      </c>
      <c r="F4902" s="13">
        <f>IF(OR(B4902&lt;&gt;2,C4902&lt;&gt;1,D4902&lt;&gt;1,H4902&lt;&gt;1),0,
COUNTIFS($B$4:B4902,2,$C$4:C4902,1,$D$4:D4902,1,$H$4:H4902,1))</f>
        <v>0</v>
      </c>
      <c r="G4902" s="26" t="str">
        <f>IF(I4902="","",(COUNTIF($E$4:E4902,E4902)))</f>
        <v/>
      </c>
      <c r="H4902" s="1">
        <f>IF(AND(J4902="SAYIM",FİLTRE!$H$5="RAFTA",U4902&lt;&gt;0),1,0)+
IF(AND(J4902="İADE DEPO",FİLTRE!$H$5="İADE DEPO"),1,0)+
IF(FİLTRE!$H$5="TÜMÜ",1,0)+
IF(AND(J4902="FİRMA İADE",FİLTRE!$H$5="FİRMA İADE"),1,0)+
IF(AND(J4902="İMHA",FİLTRE!$H$5="İMHA"),1,0)</f>
        <v>1</v>
      </c>
      <c r="I4902" s="99"/>
      <c r="J4902" s="100"/>
      <c r="K4902" s="100"/>
      <c r="L4902" s="101"/>
      <c r="M4902" s="102"/>
      <c r="N4902" s="101"/>
      <c r="O4902" s="99"/>
      <c r="P4902" s="103"/>
      <c r="Q4902" s="104"/>
      <c r="R4902" s="50"/>
      <c r="S4902" s="105"/>
      <c r="T4902" s="106"/>
      <c r="U4902" s="107"/>
      <c r="V4902" s="108"/>
      <c r="W4902" s="107"/>
      <c r="X4902" s="107"/>
      <c r="AA4902" s="107"/>
      <c r="AB4902" s="110"/>
      <c r="AC4902" s="110"/>
      <c r="AE4902" s="105"/>
      <c r="AF4902" s="105"/>
      <c r="AR4902" s="112"/>
    </row>
    <row r="4903" spans="2:44" x14ac:dyDescent="0.25">
      <c r="B4903" s="1" t="str">
        <f>IF(I4903="","",
(IF(N4903=FİLTRE!$H$6,2,0)+IF(FİLTRE!$H$6="TOPLAM",2,0))
)</f>
        <v/>
      </c>
      <c r="C4903">
        <f>IF(FİLTRE!$M$5="",9,(IF(U4903&gt;=FİLTRE!$M$5,1,0)))</f>
        <v>1</v>
      </c>
      <c r="D4903" s="1">
        <f>IF(FİLTRE!$M$6="",9,(IF('SKT LİSTESİ'!P4903&lt;=FİLTRE!$M$6,1,0)))</f>
        <v>1</v>
      </c>
      <c r="E4903" s="25" t="str">
        <f>IF(I4903="","",(COUNTIFS($L$4:L4903,L4903)))</f>
        <v/>
      </c>
      <c r="F4903" s="13">
        <f>IF(OR(B4903&lt;&gt;2,C4903&lt;&gt;1,D4903&lt;&gt;1,H4903&lt;&gt;1),0,
COUNTIFS($B$4:B4903,2,$C$4:C4903,1,$D$4:D4903,1,$H$4:H4903,1))</f>
        <v>0</v>
      </c>
      <c r="G4903" s="26" t="str">
        <f>IF(I4903="","",(COUNTIF($E$4:E4903,E4903)))</f>
        <v/>
      </c>
      <c r="H4903" s="1">
        <f>IF(AND(J4903="SAYIM",FİLTRE!$H$5="RAFTA",U4903&lt;&gt;0),1,0)+
IF(AND(J4903="İADE DEPO",FİLTRE!$H$5="İADE DEPO"),1,0)+
IF(FİLTRE!$H$5="TÜMÜ",1,0)+
IF(AND(J4903="FİRMA İADE",FİLTRE!$H$5="FİRMA İADE"),1,0)+
IF(AND(J4903="İMHA",FİLTRE!$H$5="İMHA"),1,0)</f>
        <v>1</v>
      </c>
      <c r="I4903" s="99"/>
      <c r="J4903" s="100"/>
      <c r="K4903" s="100"/>
      <c r="L4903" s="101"/>
      <c r="M4903" s="102"/>
      <c r="N4903" s="101"/>
      <c r="O4903" s="99"/>
      <c r="P4903" s="103"/>
      <c r="Q4903" s="104"/>
      <c r="R4903" s="50"/>
      <c r="S4903" s="105"/>
      <c r="T4903" s="106"/>
      <c r="U4903" s="107"/>
      <c r="V4903" s="108"/>
      <c r="W4903" s="107"/>
      <c r="X4903" s="107"/>
      <c r="AA4903" s="107"/>
      <c r="AB4903" s="110"/>
      <c r="AC4903" s="110"/>
      <c r="AE4903" s="105"/>
      <c r="AF4903" s="105"/>
      <c r="AR4903" s="112"/>
    </row>
    <row r="4904" spans="2:44" x14ac:dyDescent="0.25">
      <c r="B4904" s="1" t="str">
        <f>IF(I4904="","",
(IF(N4904=FİLTRE!$H$6,2,0)+IF(FİLTRE!$H$6="TOPLAM",2,0))
)</f>
        <v/>
      </c>
      <c r="C4904">
        <f>IF(FİLTRE!$M$5="",9,(IF(U4904&gt;=FİLTRE!$M$5,1,0)))</f>
        <v>1</v>
      </c>
      <c r="D4904" s="1">
        <f>IF(FİLTRE!$M$6="",9,(IF('SKT LİSTESİ'!P4904&lt;=FİLTRE!$M$6,1,0)))</f>
        <v>1</v>
      </c>
      <c r="E4904" s="25" t="str">
        <f>IF(I4904="","",(COUNTIFS($L$4:L4904,L4904)))</f>
        <v/>
      </c>
      <c r="F4904" s="13">
        <f>IF(OR(B4904&lt;&gt;2,C4904&lt;&gt;1,D4904&lt;&gt;1,H4904&lt;&gt;1),0,
COUNTIFS($B$4:B4904,2,$C$4:C4904,1,$D$4:D4904,1,$H$4:H4904,1))</f>
        <v>0</v>
      </c>
      <c r="G4904" s="26" t="str">
        <f>IF(I4904="","",(COUNTIF($E$4:E4904,E4904)))</f>
        <v/>
      </c>
      <c r="H4904" s="1">
        <f>IF(AND(J4904="SAYIM",FİLTRE!$H$5="RAFTA",U4904&lt;&gt;0),1,0)+
IF(AND(J4904="İADE DEPO",FİLTRE!$H$5="İADE DEPO"),1,0)+
IF(FİLTRE!$H$5="TÜMÜ",1,0)+
IF(AND(J4904="FİRMA İADE",FİLTRE!$H$5="FİRMA İADE"),1,0)+
IF(AND(J4904="İMHA",FİLTRE!$H$5="İMHA"),1,0)</f>
        <v>1</v>
      </c>
      <c r="I4904" s="99"/>
      <c r="J4904" s="100"/>
      <c r="K4904" s="100"/>
      <c r="L4904" s="101"/>
      <c r="M4904" s="102"/>
      <c r="N4904" s="101"/>
      <c r="O4904" s="99"/>
      <c r="P4904" s="103"/>
      <c r="Q4904" s="104"/>
      <c r="R4904" s="50"/>
      <c r="S4904" s="105"/>
      <c r="T4904" s="106"/>
      <c r="U4904" s="107"/>
      <c r="V4904" s="108"/>
      <c r="W4904" s="107"/>
      <c r="X4904" s="107"/>
      <c r="AA4904" s="107"/>
      <c r="AB4904" s="110"/>
      <c r="AC4904" s="110"/>
      <c r="AE4904" s="105"/>
      <c r="AF4904" s="105"/>
      <c r="AR4904" s="112"/>
    </row>
    <row r="4905" spans="2:44" x14ac:dyDescent="0.25">
      <c r="B4905" s="1" t="str">
        <f>IF(I4905="","",
(IF(N4905=FİLTRE!$H$6,2,0)+IF(FİLTRE!$H$6="TOPLAM",2,0))
)</f>
        <v/>
      </c>
      <c r="C4905">
        <f>IF(FİLTRE!$M$5="",9,(IF(U4905&gt;=FİLTRE!$M$5,1,0)))</f>
        <v>1</v>
      </c>
      <c r="D4905" s="1">
        <f>IF(FİLTRE!$M$6="",9,(IF('SKT LİSTESİ'!P4905&lt;=FİLTRE!$M$6,1,0)))</f>
        <v>1</v>
      </c>
      <c r="E4905" s="25" t="str">
        <f>IF(I4905="","",(COUNTIFS($L$4:L4905,L4905)))</f>
        <v/>
      </c>
      <c r="F4905" s="13">
        <f>IF(OR(B4905&lt;&gt;2,C4905&lt;&gt;1,D4905&lt;&gt;1,H4905&lt;&gt;1),0,
COUNTIFS($B$4:B4905,2,$C$4:C4905,1,$D$4:D4905,1,$H$4:H4905,1))</f>
        <v>0</v>
      </c>
      <c r="G4905" s="26" t="str">
        <f>IF(I4905="","",(COUNTIF($E$4:E4905,E4905)))</f>
        <v/>
      </c>
      <c r="H4905" s="1">
        <f>IF(AND(J4905="SAYIM",FİLTRE!$H$5="RAFTA",U4905&lt;&gt;0),1,0)+
IF(AND(J4905="İADE DEPO",FİLTRE!$H$5="İADE DEPO"),1,0)+
IF(FİLTRE!$H$5="TÜMÜ",1,0)+
IF(AND(J4905="FİRMA İADE",FİLTRE!$H$5="FİRMA İADE"),1,0)+
IF(AND(J4905="İMHA",FİLTRE!$H$5="İMHA"),1,0)</f>
        <v>1</v>
      </c>
      <c r="I4905" s="99"/>
      <c r="J4905" s="100"/>
      <c r="K4905" s="100"/>
      <c r="L4905" s="101"/>
      <c r="M4905" s="102"/>
      <c r="N4905" s="101"/>
      <c r="O4905" s="99"/>
      <c r="P4905" s="103"/>
      <c r="Q4905" s="104"/>
      <c r="R4905" s="50"/>
      <c r="S4905" s="105"/>
      <c r="T4905" s="106"/>
      <c r="U4905" s="107"/>
      <c r="V4905" s="108"/>
      <c r="W4905" s="107"/>
      <c r="X4905" s="107"/>
      <c r="AA4905" s="107"/>
      <c r="AB4905" s="110"/>
      <c r="AC4905" s="110"/>
      <c r="AE4905" s="105"/>
      <c r="AF4905" s="105"/>
      <c r="AR4905" s="112"/>
    </row>
    <row r="4906" spans="2:44" x14ac:dyDescent="0.25">
      <c r="B4906" s="1" t="str">
        <f>IF(I4906="","",
(IF(N4906=FİLTRE!$H$6,2,0)+IF(FİLTRE!$H$6="TOPLAM",2,0))
)</f>
        <v/>
      </c>
      <c r="C4906">
        <f>IF(FİLTRE!$M$5="",9,(IF(U4906&gt;=FİLTRE!$M$5,1,0)))</f>
        <v>1</v>
      </c>
      <c r="D4906" s="1">
        <f>IF(FİLTRE!$M$6="",9,(IF('SKT LİSTESİ'!P4906&lt;=FİLTRE!$M$6,1,0)))</f>
        <v>1</v>
      </c>
      <c r="E4906" s="25" t="str">
        <f>IF(I4906="","",(COUNTIFS($L$4:L4906,L4906)))</f>
        <v/>
      </c>
      <c r="F4906" s="13">
        <f>IF(OR(B4906&lt;&gt;2,C4906&lt;&gt;1,D4906&lt;&gt;1,H4906&lt;&gt;1),0,
COUNTIFS($B$4:B4906,2,$C$4:C4906,1,$D$4:D4906,1,$H$4:H4906,1))</f>
        <v>0</v>
      </c>
      <c r="G4906" s="26" t="str">
        <f>IF(I4906="","",(COUNTIF($E$4:E4906,E4906)))</f>
        <v/>
      </c>
      <c r="H4906" s="1">
        <f>IF(AND(J4906="SAYIM",FİLTRE!$H$5="RAFTA",U4906&lt;&gt;0),1,0)+
IF(AND(J4906="İADE DEPO",FİLTRE!$H$5="İADE DEPO"),1,0)+
IF(FİLTRE!$H$5="TÜMÜ",1,0)+
IF(AND(J4906="FİRMA İADE",FİLTRE!$H$5="FİRMA İADE"),1,0)+
IF(AND(J4906="İMHA",FİLTRE!$H$5="İMHA"),1,0)</f>
        <v>1</v>
      </c>
      <c r="I4906" s="99"/>
      <c r="J4906" s="100"/>
      <c r="K4906" s="100"/>
      <c r="L4906" s="101"/>
      <c r="M4906" s="102"/>
      <c r="N4906" s="101"/>
      <c r="O4906" s="99"/>
      <c r="P4906" s="103"/>
      <c r="Q4906" s="104"/>
      <c r="R4906" s="50"/>
      <c r="S4906" s="105"/>
      <c r="T4906" s="106"/>
      <c r="U4906" s="107"/>
      <c r="V4906" s="108"/>
      <c r="W4906" s="107"/>
      <c r="X4906" s="107"/>
      <c r="AA4906" s="107"/>
      <c r="AB4906" s="110"/>
      <c r="AC4906" s="110"/>
      <c r="AE4906" s="105"/>
      <c r="AF4906" s="105"/>
      <c r="AR4906" s="112"/>
    </row>
    <row r="4907" spans="2:44" x14ac:dyDescent="0.25">
      <c r="B4907" s="1" t="str">
        <f>IF(I4907="","",
(IF(N4907=FİLTRE!$H$6,2,0)+IF(FİLTRE!$H$6="TOPLAM",2,0))
)</f>
        <v/>
      </c>
      <c r="C4907">
        <f>IF(FİLTRE!$M$5="",9,(IF(U4907&gt;=FİLTRE!$M$5,1,0)))</f>
        <v>1</v>
      </c>
      <c r="D4907" s="1">
        <f>IF(FİLTRE!$M$6="",9,(IF('SKT LİSTESİ'!P4907&lt;=FİLTRE!$M$6,1,0)))</f>
        <v>1</v>
      </c>
      <c r="E4907" s="25" t="str">
        <f>IF(I4907="","",(COUNTIFS($L$4:L4907,L4907)))</f>
        <v/>
      </c>
      <c r="F4907" s="13">
        <f>IF(OR(B4907&lt;&gt;2,C4907&lt;&gt;1,D4907&lt;&gt;1,H4907&lt;&gt;1),0,
COUNTIFS($B$4:B4907,2,$C$4:C4907,1,$D$4:D4907,1,$H$4:H4907,1))</f>
        <v>0</v>
      </c>
      <c r="G4907" s="26" t="str">
        <f>IF(I4907="","",(COUNTIF($E$4:E4907,E4907)))</f>
        <v/>
      </c>
      <c r="H4907" s="1">
        <f>IF(AND(J4907="SAYIM",FİLTRE!$H$5="RAFTA",U4907&lt;&gt;0),1,0)+
IF(AND(J4907="İADE DEPO",FİLTRE!$H$5="İADE DEPO"),1,0)+
IF(FİLTRE!$H$5="TÜMÜ",1,0)+
IF(AND(J4907="FİRMA İADE",FİLTRE!$H$5="FİRMA İADE"),1,0)+
IF(AND(J4907="İMHA",FİLTRE!$H$5="İMHA"),1,0)</f>
        <v>1</v>
      </c>
      <c r="I4907" s="99"/>
      <c r="J4907" s="100"/>
      <c r="K4907" s="100"/>
      <c r="L4907" s="101"/>
      <c r="M4907" s="102"/>
      <c r="N4907" s="101"/>
      <c r="O4907" s="99"/>
      <c r="P4907" s="103"/>
      <c r="Q4907" s="104"/>
      <c r="R4907" s="50"/>
      <c r="S4907" s="105"/>
      <c r="T4907" s="106"/>
      <c r="U4907" s="107"/>
      <c r="V4907" s="108"/>
      <c r="W4907" s="107"/>
      <c r="X4907" s="107"/>
      <c r="AA4907" s="107"/>
      <c r="AB4907" s="110"/>
      <c r="AC4907" s="110"/>
      <c r="AE4907" s="105"/>
      <c r="AF4907" s="105"/>
      <c r="AR4907" s="112"/>
    </row>
    <row r="4908" spans="2:44" x14ac:dyDescent="0.25">
      <c r="B4908" s="1" t="str">
        <f>IF(I4908="","",
(IF(N4908=FİLTRE!$H$6,2,0)+IF(FİLTRE!$H$6="TOPLAM",2,0))
)</f>
        <v/>
      </c>
      <c r="C4908">
        <f>IF(FİLTRE!$M$5="",9,(IF(U4908&gt;=FİLTRE!$M$5,1,0)))</f>
        <v>1</v>
      </c>
      <c r="D4908" s="1">
        <f>IF(FİLTRE!$M$6="",9,(IF('SKT LİSTESİ'!P4908&lt;=FİLTRE!$M$6,1,0)))</f>
        <v>1</v>
      </c>
      <c r="E4908" s="25" t="str">
        <f>IF(I4908="","",(COUNTIFS($L$4:L4908,L4908)))</f>
        <v/>
      </c>
      <c r="F4908" s="13">
        <f>IF(OR(B4908&lt;&gt;2,C4908&lt;&gt;1,D4908&lt;&gt;1,H4908&lt;&gt;1),0,
COUNTIFS($B$4:B4908,2,$C$4:C4908,1,$D$4:D4908,1,$H$4:H4908,1))</f>
        <v>0</v>
      </c>
      <c r="G4908" s="26" t="str">
        <f>IF(I4908="","",(COUNTIF($E$4:E4908,E4908)))</f>
        <v/>
      </c>
      <c r="H4908" s="1">
        <f>IF(AND(J4908="SAYIM",FİLTRE!$H$5="RAFTA",U4908&lt;&gt;0),1,0)+
IF(AND(J4908="İADE DEPO",FİLTRE!$H$5="İADE DEPO"),1,0)+
IF(FİLTRE!$H$5="TÜMÜ",1,0)+
IF(AND(J4908="FİRMA İADE",FİLTRE!$H$5="FİRMA İADE"),1,0)+
IF(AND(J4908="İMHA",FİLTRE!$H$5="İMHA"),1,0)</f>
        <v>1</v>
      </c>
      <c r="I4908" s="99"/>
      <c r="J4908" s="100"/>
      <c r="K4908" s="100"/>
      <c r="L4908" s="101"/>
      <c r="M4908" s="102"/>
      <c r="N4908" s="101"/>
      <c r="O4908" s="99"/>
      <c r="P4908" s="103"/>
      <c r="Q4908" s="104"/>
      <c r="R4908" s="50"/>
      <c r="S4908" s="105"/>
      <c r="T4908" s="106"/>
      <c r="U4908" s="107"/>
      <c r="V4908" s="108"/>
      <c r="W4908" s="107"/>
      <c r="X4908" s="107"/>
      <c r="AA4908" s="107"/>
      <c r="AB4908" s="110"/>
      <c r="AC4908" s="110"/>
      <c r="AE4908" s="105"/>
      <c r="AF4908" s="105"/>
      <c r="AR4908" s="112"/>
    </row>
    <row r="4909" spans="2:44" x14ac:dyDescent="0.25">
      <c r="B4909" s="1" t="str">
        <f>IF(I4909="","",
(IF(N4909=FİLTRE!$H$6,2,0)+IF(FİLTRE!$H$6="TOPLAM",2,0))
)</f>
        <v/>
      </c>
      <c r="C4909">
        <f>IF(FİLTRE!$M$5="",9,(IF(U4909&gt;=FİLTRE!$M$5,1,0)))</f>
        <v>1</v>
      </c>
      <c r="D4909" s="1">
        <f>IF(FİLTRE!$M$6="",9,(IF('SKT LİSTESİ'!P4909&lt;=FİLTRE!$M$6,1,0)))</f>
        <v>1</v>
      </c>
      <c r="E4909" s="25" t="str">
        <f>IF(I4909="","",(COUNTIFS($L$4:L4909,L4909)))</f>
        <v/>
      </c>
      <c r="F4909" s="13">
        <f>IF(OR(B4909&lt;&gt;2,C4909&lt;&gt;1,D4909&lt;&gt;1,H4909&lt;&gt;1),0,
COUNTIFS($B$4:B4909,2,$C$4:C4909,1,$D$4:D4909,1,$H$4:H4909,1))</f>
        <v>0</v>
      </c>
      <c r="G4909" s="26" t="str">
        <f>IF(I4909="","",(COUNTIF($E$4:E4909,E4909)))</f>
        <v/>
      </c>
      <c r="H4909" s="1">
        <f>IF(AND(J4909="SAYIM",FİLTRE!$H$5="RAFTA",U4909&lt;&gt;0),1,0)+
IF(AND(J4909="İADE DEPO",FİLTRE!$H$5="İADE DEPO"),1,0)+
IF(FİLTRE!$H$5="TÜMÜ",1,0)+
IF(AND(J4909="FİRMA İADE",FİLTRE!$H$5="FİRMA İADE"),1,0)+
IF(AND(J4909="İMHA",FİLTRE!$H$5="İMHA"),1,0)</f>
        <v>1</v>
      </c>
      <c r="I4909" s="99"/>
      <c r="J4909" s="100"/>
      <c r="K4909" s="100"/>
      <c r="L4909" s="101"/>
      <c r="M4909" s="102"/>
      <c r="N4909" s="101"/>
      <c r="O4909" s="99"/>
      <c r="P4909" s="103"/>
      <c r="Q4909" s="104"/>
      <c r="R4909" s="50"/>
      <c r="S4909" s="105"/>
      <c r="T4909" s="106"/>
      <c r="U4909" s="107"/>
      <c r="V4909" s="108"/>
      <c r="W4909" s="107"/>
      <c r="X4909" s="107"/>
      <c r="AA4909" s="107"/>
      <c r="AB4909" s="110"/>
      <c r="AC4909" s="110"/>
      <c r="AE4909" s="105"/>
      <c r="AF4909" s="105"/>
      <c r="AR4909" s="112"/>
    </row>
    <row r="4910" spans="2:44" x14ac:dyDescent="0.25">
      <c r="B4910" s="1" t="str">
        <f>IF(I4910="","",
(IF(N4910=FİLTRE!$H$6,2,0)+IF(FİLTRE!$H$6="TOPLAM",2,0))
)</f>
        <v/>
      </c>
      <c r="C4910">
        <f>IF(FİLTRE!$M$5="",9,(IF(U4910&gt;=FİLTRE!$M$5,1,0)))</f>
        <v>1</v>
      </c>
      <c r="D4910" s="1">
        <f>IF(FİLTRE!$M$6="",9,(IF('SKT LİSTESİ'!P4910&lt;=FİLTRE!$M$6,1,0)))</f>
        <v>1</v>
      </c>
      <c r="E4910" s="25" t="str">
        <f>IF(I4910="","",(COUNTIFS($L$4:L4910,L4910)))</f>
        <v/>
      </c>
      <c r="F4910" s="13">
        <f>IF(OR(B4910&lt;&gt;2,C4910&lt;&gt;1,D4910&lt;&gt;1,H4910&lt;&gt;1),0,
COUNTIFS($B$4:B4910,2,$C$4:C4910,1,$D$4:D4910,1,$H$4:H4910,1))</f>
        <v>0</v>
      </c>
      <c r="G4910" s="26" t="str">
        <f>IF(I4910="","",(COUNTIF($E$4:E4910,E4910)))</f>
        <v/>
      </c>
      <c r="H4910" s="1">
        <f>IF(AND(J4910="SAYIM",FİLTRE!$H$5="RAFTA",U4910&lt;&gt;0),1,0)+
IF(AND(J4910="İADE DEPO",FİLTRE!$H$5="İADE DEPO"),1,0)+
IF(FİLTRE!$H$5="TÜMÜ",1,0)+
IF(AND(J4910="FİRMA İADE",FİLTRE!$H$5="FİRMA İADE"),1,0)+
IF(AND(J4910="İMHA",FİLTRE!$H$5="İMHA"),1,0)</f>
        <v>1</v>
      </c>
      <c r="I4910" s="99"/>
      <c r="J4910" s="100"/>
      <c r="K4910" s="100"/>
      <c r="L4910" s="101"/>
      <c r="M4910" s="102"/>
      <c r="N4910" s="101"/>
      <c r="O4910" s="99"/>
      <c r="P4910" s="103"/>
      <c r="Q4910" s="104"/>
      <c r="R4910" s="50"/>
      <c r="S4910" s="105"/>
      <c r="T4910" s="106"/>
      <c r="U4910" s="107"/>
      <c r="V4910" s="108"/>
      <c r="W4910" s="107"/>
      <c r="X4910" s="107"/>
      <c r="AA4910" s="107"/>
      <c r="AB4910" s="110"/>
      <c r="AC4910" s="110"/>
      <c r="AE4910" s="105"/>
      <c r="AF4910" s="105"/>
      <c r="AR4910" s="112"/>
    </row>
    <row r="4911" spans="2:44" x14ac:dyDescent="0.25">
      <c r="B4911" s="1" t="str">
        <f>IF(I4911="","",
(IF(N4911=FİLTRE!$H$6,2,0)+IF(FİLTRE!$H$6="TOPLAM",2,0))
)</f>
        <v/>
      </c>
      <c r="C4911">
        <f>IF(FİLTRE!$M$5="",9,(IF(U4911&gt;=FİLTRE!$M$5,1,0)))</f>
        <v>1</v>
      </c>
      <c r="D4911" s="1">
        <f>IF(FİLTRE!$M$6="",9,(IF('SKT LİSTESİ'!P4911&lt;=FİLTRE!$M$6,1,0)))</f>
        <v>1</v>
      </c>
      <c r="E4911" s="25" t="str">
        <f>IF(I4911="","",(COUNTIFS($L$4:L4911,L4911)))</f>
        <v/>
      </c>
      <c r="F4911" s="13">
        <f>IF(OR(B4911&lt;&gt;2,C4911&lt;&gt;1,D4911&lt;&gt;1,H4911&lt;&gt;1),0,
COUNTIFS($B$4:B4911,2,$C$4:C4911,1,$D$4:D4911,1,$H$4:H4911,1))</f>
        <v>0</v>
      </c>
      <c r="G4911" s="26" t="str">
        <f>IF(I4911="","",(COUNTIF($E$4:E4911,E4911)))</f>
        <v/>
      </c>
      <c r="H4911" s="1">
        <f>IF(AND(J4911="SAYIM",FİLTRE!$H$5="RAFTA",U4911&lt;&gt;0),1,0)+
IF(AND(J4911="İADE DEPO",FİLTRE!$H$5="İADE DEPO"),1,0)+
IF(FİLTRE!$H$5="TÜMÜ",1,0)+
IF(AND(J4911="FİRMA İADE",FİLTRE!$H$5="FİRMA İADE"),1,0)+
IF(AND(J4911="İMHA",FİLTRE!$H$5="İMHA"),1,0)</f>
        <v>1</v>
      </c>
      <c r="I4911" s="99"/>
      <c r="J4911" s="100"/>
      <c r="K4911" s="100"/>
      <c r="L4911" s="101"/>
      <c r="M4911" s="102"/>
      <c r="N4911" s="101"/>
      <c r="O4911" s="99"/>
      <c r="P4911" s="103"/>
      <c r="Q4911" s="104"/>
      <c r="R4911" s="50"/>
      <c r="S4911" s="105"/>
      <c r="T4911" s="106"/>
      <c r="U4911" s="107"/>
      <c r="V4911" s="108"/>
      <c r="W4911" s="107"/>
      <c r="X4911" s="107"/>
      <c r="AA4911" s="107"/>
      <c r="AB4911" s="110"/>
      <c r="AC4911" s="110"/>
      <c r="AE4911" s="105"/>
      <c r="AF4911" s="105"/>
      <c r="AR4911" s="112"/>
    </row>
    <row r="4912" spans="2:44" x14ac:dyDescent="0.25">
      <c r="B4912" s="1" t="str">
        <f>IF(I4912="","",
(IF(N4912=FİLTRE!$H$6,2,0)+IF(FİLTRE!$H$6="TOPLAM",2,0))
)</f>
        <v/>
      </c>
      <c r="C4912">
        <f>IF(FİLTRE!$M$5="",9,(IF(U4912&gt;=FİLTRE!$M$5,1,0)))</f>
        <v>1</v>
      </c>
      <c r="D4912" s="1">
        <f>IF(FİLTRE!$M$6="",9,(IF('SKT LİSTESİ'!P4912&lt;=FİLTRE!$M$6,1,0)))</f>
        <v>1</v>
      </c>
      <c r="E4912" s="25" t="str">
        <f>IF(I4912="","",(COUNTIFS($L$4:L4912,L4912)))</f>
        <v/>
      </c>
      <c r="F4912" s="13">
        <f>IF(OR(B4912&lt;&gt;2,C4912&lt;&gt;1,D4912&lt;&gt;1,H4912&lt;&gt;1),0,
COUNTIFS($B$4:B4912,2,$C$4:C4912,1,$D$4:D4912,1,$H$4:H4912,1))</f>
        <v>0</v>
      </c>
      <c r="G4912" s="26" t="str">
        <f>IF(I4912="","",(COUNTIF($E$4:E4912,E4912)))</f>
        <v/>
      </c>
      <c r="H4912" s="1">
        <f>IF(AND(J4912="SAYIM",FİLTRE!$H$5="RAFTA",U4912&lt;&gt;0),1,0)+
IF(AND(J4912="İADE DEPO",FİLTRE!$H$5="İADE DEPO"),1,0)+
IF(FİLTRE!$H$5="TÜMÜ",1,0)+
IF(AND(J4912="FİRMA İADE",FİLTRE!$H$5="FİRMA İADE"),1,0)+
IF(AND(J4912="İMHA",FİLTRE!$H$5="İMHA"),1,0)</f>
        <v>1</v>
      </c>
      <c r="I4912" s="99"/>
      <c r="J4912" s="100"/>
      <c r="K4912" s="100"/>
      <c r="L4912" s="101"/>
      <c r="M4912" s="102"/>
      <c r="N4912" s="101"/>
      <c r="O4912" s="99"/>
      <c r="P4912" s="103"/>
      <c r="Q4912" s="104"/>
      <c r="R4912" s="50"/>
      <c r="S4912" s="105"/>
      <c r="T4912" s="106"/>
      <c r="U4912" s="107"/>
      <c r="V4912" s="108"/>
      <c r="W4912" s="107"/>
      <c r="X4912" s="107"/>
      <c r="AA4912" s="107"/>
      <c r="AB4912" s="110"/>
      <c r="AC4912" s="110"/>
      <c r="AE4912" s="105"/>
      <c r="AF4912" s="105"/>
      <c r="AR4912" s="112"/>
    </row>
    <row r="4913" spans="2:44" x14ac:dyDescent="0.25">
      <c r="B4913" s="1" t="str">
        <f>IF(I4913="","",
(IF(N4913=FİLTRE!$H$6,2,0)+IF(FİLTRE!$H$6="TOPLAM",2,0))
)</f>
        <v/>
      </c>
      <c r="C4913">
        <f>IF(FİLTRE!$M$5="",9,(IF(U4913&gt;=FİLTRE!$M$5,1,0)))</f>
        <v>1</v>
      </c>
      <c r="D4913" s="1">
        <f>IF(FİLTRE!$M$6="",9,(IF('SKT LİSTESİ'!P4913&lt;=FİLTRE!$M$6,1,0)))</f>
        <v>1</v>
      </c>
      <c r="E4913" s="25" t="str">
        <f>IF(I4913="","",(COUNTIFS($L$4:L4913,L4913)))</f>
        <v/>
      </c>
      <c r="F4913" s="13">
        <f>IF(OR(B4913&lt;&gt;2,C4913&lt;&gt;1,D4913&lt;&gt;1,H4913&lt;&gt;1),0,
COUNTIFS($B$4:B4913,2,$C$4:C4913,1,$D$4:D4913,1,$H$4:H4913,1))</f>
        <v>0</v>
      </c>
      <c r="G4913" s="26" t="str">
        <f>IF(I4913="","",(COUNTIF($E$4:E4913,E4913)))</f>
        <v/>
      </c>
      <c r="H4913" s="1">
        <f>IF(AND(J4913="SAYIM",FİLTRE!$H$5="RAFTA",U4913&lt;&gt;0),1,0)+
IF(AND(J4913="İADE DEPO",FİLTRE!$H$5="İADE DEPO"),1,0)+
IF(FİLTRE!$H$5="TÜMÜ",1,0)+
IF(AND(J4913="FİRMA İADE",FİLTRE!$H$5="FİRMA İADE"),1,0)+
IF(AND(J4913="İMHA",FİLTRE!$H$5="İMHA"),1,0)</f>
        <v>1</v>
      </c>
      <c r="I4913" s="99"/>
      <c r="J4913" s="100"/>
      <c r="K4913" s="100"/>
      <c r="L4913" s="101"/>
      <c r="M4913" s="102"/>
      <c r="N4913" s="101"/>
      <c r="O4913" s="99"/>
      <c r="P4913" s="103"/>
      <c r="Q4913" s="104"/>
      <c r="R4913" s="50"/>
      <c r="S4913" s="105"/>
      <c r="T4913" s="106"/>
      <c r="U4913" s="107"/>
      <c r="V4913" s="108"/>
      <c r="W4913" s="107"/>
      <c r="X4913" s="107"/>
      <c r="AA4913" s="107"/>
      <c r="AB4913" s="110"/>
      <c r="AC4913" s="110"/>
      <c r="AE4913" s="105"/>
      <c r="AF4913" s="105"/>
      <c r="AR4913" s="112"/>
    </row>
    <row r="4914" spans="2:44" x14ac:dyDescent="0.25">
      <c r="B4914" s="1" t="str">
        <f>IF(I4914="","",
(IF(N4914=FİLTRE!$H$6,2,0)+IF(FİLTRE!$H$6="TOPLAM",2,0))
)</f>
        <v/>
      </c>
      <c r="C4914">
        <f>IF(FİLTRE!$M$5="",9,(IF(U4914&gt;=FİLTRE!$M$5,1,0)))</f>
        <v>1</v>
      </c>
      <c r="D4914" s="1">
        <f>IF(FİLTRE!$M$6="",9,(IF('SKT LİSTESİ'!P4914&lt;=FİLTRE!$M$6,1,0)))</f>
        <v>1</v>
      </c>
      <c r="E4914" s="25" t="str">
        <f>IF(I4914="","",(COUNTIFS($L$4:L4914,L4914)))</f>
        <v/>
      </c>
      <c r="F4914" s="13">
        <f>IF(OR(B4914&lt;&gt;2,C4914&lt;&gt;1,D4914&lt;&gt;1,H4914&lt;&gt;1),0,
COUNTIFS($B$4:B4914,2,$C$4:C4914,1,$D$4:D4914,1,$H$4:H4914,1))</f>
        <v>0</v>
      </c>
      <c r="G4914" s="26" t="str">
        <f>IF(I4914="","",(COUNTIF($E$4:E4914,E4914)))</f>
        <v/>
      </c>
      <c r="H4914" s="1">
        <f>IF(AND(J4914="SAYIM",FİLTRE!$H$5="RAFTA",U4914&lt;&gt;0),1,0)+
IF(AND(J4914="İADE DEPO",FİLTRE!$H$5="İADE DEPO"),1,0)+
IF(FİLTRE!$H$5="TÜMÜ",1,0)+
IF(AND(J4914="FİRMA İADE",FİLTRE!$H$5="FİRMA İADE"),1,0)+
IF(AND(J4914="İMHA",FİLTRE!$H$5="İMHA"),1,0)</f>
        <v>1</v>
      </c>
      <c r="I4914" s="99"/>
      <c r="J4914" s="100"/>
      <c r="K4914" s="100"/>
      <c r="L4914" s="101"/>
      <c r="M4914" s="102"/>
      <c r="N4914" s="101"/>
      <c r="O4914" s="99"/>
      <c r="P4914" s="103"/>
      <c r="Q4914" s="104"/>
      <c r="R4914" s="50"/>
      <c r="S4914" s="105"/>
      <c r="T4914" s="106"/>
      <c r="U4914" s="107"/>
      <c r="V4914" s="108"/>
      <c r="W4914" s="107"/>
      <c r="X4914" s="107"/>
      <c r="AA4914" s="107"/>
      <c r="AB4914" s="110"/>
      <c r="AC4914" s="110"/>
      <c r="AE4914" s="105"/>
      <c r="AF4914" s="105"/>
      <c r="AR4914" s="112"/>
    </row>
    <row r="4915" spans="2:44" x14ac:dyDescent="0.25">
      <c r="B4915" s="1" t="str">
        <f>IF(I4915="","",
(IF(N4915=FİLTRE!$H$6,2,0)+IF(FİLTRE!$H$6="TOPLAM",2,0))
)</f>
        <v/>
      </c>
      <c r="C4915">
        <f>IF(FİLTRE!$M$5="",9,(IF(U4915&gt;=FİLTRE!$M$5,1,0)))</f>
        <v>1</v>
      </c>
      <c r="D4915" s="1">
        <f>IF(FİLTRE!$M$6="",9,(IF('SKT LİSTESİ'!P4915&lt;=FİLTRE!$M$6,1,0)))</f>
        <v>1</v>
      </c>
      <c r="E4915" s="25" t="str">
        <f>IF(I4915="","",(COUNTIFS($L$4:L4915,L4915)))</f>
        <v/>
      </c>
      <c r="F4915" s="13">
        <f>IF(OR(B4915&lt;&gt;2,C4915&lt;&gt;1,D4915&lt;&gt;1,H4915&lt;&gt;1),0,
COUNTIFS($B$4:B4915,2,$C$4:C4915,1,$D$4:D4915,1,$H$4:H4915,1))</f>
        <v>0</v>
      </c>
      <c r="G4915" s="26" t="str">
        <f>IF(I4915="","",(COUNTIF($E$4:E4915,E4915)))</f>
        <v/>
      </c>
      <c r="H4915" s="1">
        <f>IF(AND(J4915="SAYIM",FİLTRE!$H$5="RAFTA",U4915&lt;&gt;0),1,0)+
IF(AND(J4915="İADE DEPO",FİLTRE!$H$5="İADE DEPO"),1,0)+
IF(FİLTRE!$H$5="TÜMÜ",1,0)+
IF(AND(J4915="FİRMA İADE",FİLTRE!$H$5="FİRMA İADE"),1,0)+
IF(AND(J4915="İMHA",FİLTRE!$H$5="İMHA"),1,0)</f>
        <v>1</v>
      </c>
      <c r="I4915" s="99"/>
      <c r="J4915" s="100"/>
      <c r="K4915" s="100"/>
      <c r="L4915" s="101"/>
      <c r="M4915" s="102"/>
      <c r="N4915" s="101"/>
      <c r="O4915" s="99"/>
      <c r="P4915" s="103"/>
      <c r="Q4915" s="104"/>
      <c r="R4915" s="50"/>
      <c r="S4915" s="105"/>
      <c r="T4915" s="106"/>
      <c r="U4915" s="107"/>
      <c r="V4915" s="108"/>
      <c r="W4915" s="107"/>
      <c r="X4915" s="107"/>
      <c r="AA4915" s="107"/>
      <c r="AB4915" s="110"/>
      <c r="AC4915" s="110"/>
      <c r="AE4915" s="105"/>
      <c r="AF4915" s="105"/>
      <c r="AR4915" s="112"/>
    </row>
    <row r="4916" spans="2:44" x14ac:dyDescent="0.25">
      <c r="B4916" s="1" t="str">
        <f>IF(I4916="","",
(IF(N4916=FİLTRE!$H$6,2,0)+IF(FİLTRE!$H$6="TOPLAM",2,0))
)</f>
        <v/>
      </c>
      <c r="C4916">
        <f>IF(FİLTRE!$M$5="",9,(IF(U4916&gt;=FİLTRE!$M$5,1,0)))</f>
        <v>1</v>
      </c>
      <c r="D4916" s="1">
        <f>IF(FİLTRE!$M$6="",9,(IF('SKT LİSTESİ'!P4916&lt;=FİLTRE!$M$6,1,0)))</f>
        <v>1</v>
      </c>
      <c r="E4916" s="25" t="str">
        <f>IF(I4916="","",(COUNTIFS($L$4:L4916,L4916)))</f>
        <v/>
      </c>
      <c r="F4916" s="13">
        <f>IF(OR(B4916&lt;&gt;2,C4916&lt;&gt;1,D4916&lt;&gt;1,H4916&lt;&gt;1),0,
COUNTIFS($B$4:B4916,2,$C$4:C4916,1,$D$4:D4916,1,$H$4:H4916,1))</f>
        <v>0</v>
      </c>
      <c r="G4916" s="26" t="str">
        <f>IF(I4916="","",(COUNTIF($E$4:E4916,E4916)))</f>
        <v/>
      </c>
      <c r="H4916" s="1">
        <f>IF(AND(J4916="SAYIM",FİLTRE!$H$5="RAFTA",U4916&lt;&gt;0),1,0)+
IF(AND(J4916="İADE DEPO",FİLTRE!$H$5="İADE DEPO"),1,0)+
IF(FİLTRE!$H$5="TÜMÜ",1,0)+
IF(AND(J4916="FİRMA İADE",FİLTRE!$H$5="FİRMA İADE"),1,0)+
IF(AND(J4916="İMHA",FİLTRE!$H$5="İMHA"),1,0)</f>
        <v>1</v>
      </c>
      <c r="I4916" s="99"/>
      <c r="J4916" s="100"/>
      <c r="K4916" s="100"/>
      <c r="L4916" s="101"/>
      <c r="M4916" s="102"/>
      <c r="N4916" s="101"/>
      <c r="O4916" s="99"/>
      <c r="P4916" s="103"/>
      <c r="Q4916" s="104"/>
      <c r="R4916" s="50"/>
      <c r="S4916" s="105"/>
      <c r="T4916" s="106"/>
      <c r="U4916" s="107"/>
      <c r="V4916" s="108"/>
      <c r="W4916" s="107"/>
      <c r="X4916" s="107"/>
      <c r="AA4916" s="107"/>
      <c r="AB4916" s="110"/>
      <c r="AC4916" s="110"/>
      <c r="AE4916" s="105"/>
      <c r="AF4916" s="105"/>
      <c r="AR4916" s="112"/>
    </row>
    <row r="4917" spans="2:44" x14ac:dyDescent="0.25">
      <c r="B4917" s="1" t="str">
        <f>IF(I4917="","",
(IF(N4917=FİLTRE!$H$6,2,0)+IF(FİLTRE!$H$6="TOPLAM",2,0))
)</f>
        <v/>
      </c>
      <c r="C4917">
        <f>IF(FİLTRE!$M$5="",9,(IF(U4917&gt;=FİLTRE!$M$5,1,0)))</f>
        <v>1</v>
      </c>
      <c r="D4917" s="1">
        <f>IF(FİLTRE!$M$6="",9,(IF('SKT LİSTESİ'!P4917&lt;=FİLTRE!$M$6,1,0)))</f>
        <v>1</v>
      </c>
      <c r="E4917" s="25" t="str">
        <f>IF(I4917="","",(COUNTIFS($L$4:L4917,L4917)))</f>
        <v/>
      </c>
      <c r="F4917" s="13">
        <f>IF(OR(B4917&lt;&gt;2,C4917&lt;&gt;1,D4917&lt;&gt;1,H4917&lt;&gt;1),0,
COUNTIFS($B$4:B4917,2,$C$4:C4917,1,$D$4:D4917,1,$H$4:H4917,1))</f>
        <v>0</v>
      </c>
      <c r="G4917" s="26" t="str">
        <f>IF(I4917="","",(COUNTIF($E$4:E4917,E4917)))</f>
        <v/>
      </c>
      <c r="H4917" s="1">
        <f>IF(AND(J4917="SAYIM",FİLTRE!$H$5="RAFTA",U4917&lt;&gt;0),1,0)+
IF(AND(J4917="İADE DEPO",FİLTRE!$H$5="İADE DEPO"),1,0)+
IF(FİLTRE!$H$5="TÜMÜ",1,0)+
IF(AND(J4917="FİRMA İADE",FİLTRE!$H$5="FİRMA İADE"),1,0)+
IF(AND(J4917="İMHA",FİLTRE!$H$5="İMHA"),1,0)</f>
        <v>1</v>
      </c>
      <c r="I4917" s="99"/>
      <c r="J4917" s="100"/>
      <c r="K4917" s="100"/>
      <c r="L4917" s="101"/>
      <c r="M4917" s="102"/>
      <c r="N4917" s="101"/>
      <c r="O4917" s="99"/>
      <c r="P4917" s="103"/>
      <c r="Q4917" s="104"/>
      <c r="R4917" s="50"/>
      <c r="S4917" s="105"/>
      <c r="T4917" s="106"/>
      <c r="U4917" s="107"/>
      <c r="V4917" s="108"/>
      <c r="W4917" s="107"/>
      <c r="X4917" s="107"/>
      <c r="AA4917" s="107"/>
      <c r="AB4917" s="110"/>
      <c r="AC4917" s="110"/>
      <c r="AE4917" s="105"/>
      <c r="AF4917" s="105"/>
      <c r="AR4917" s="112"/>
    </row>
    <row r="4918" spans="2:44" x14ac:dyDescent="0.25">
      <c r="B4918" s="1" t="str">
        <f>IF(I4918="","",
(IF(N4918=FİLTRE!$H$6,2,0)+IF(FİLTRE!$H$6="TOPLAM",2,0))
)</f>
        <v/>
      </c>
      <c r="C4918">
        <f>IF(FİLTRE!$M$5="",9,(IF(U4918&gt;=FİLTRE!$M$5,1,0)))</f>
        <v>1</v>
      </c>
      <c r="D4918" s="1">
        <f>IF(FİLTRE!$M$6="",9,(IF('SKT LİSTESİ'!P4918&lt;=FİLTRE!$M$6,1,0)))</f>
        <v>1</v>
      </c>
      <c r="E4918" s="25" t="str">
        <f>IF(I4918="","",(COUNTIFS($L$4:L4918,L4918)))</f>
        <v/>
      </c>
      <c r="F4918" s="13">
        <f>IF(OR(B4918&lt;&gt;2,C4918&lt;&gt;1,D4918&lt;&gt;1,H4918&lt;&gt;1),0,
COUNTIFS($B$4:B4918,2,$C$4:C4918,1,$D$4:D4918,1,$H$4:H4918,1))</f>
        <v>0</v>
      </c>
      <c r="G4918" s="26" t="str">
        <f>IF(I4918="","",(COUNTIF($E$4:E4918,E4918)))</f>
        <v/>
      </c>
      <c r="H4918" s="1">
        <f>IF(AND(J4918="SAYIM",FİLTRE!$H$5="RAFTA",U4918&lt;&gt;0),1,0)+
IF(AND(J4918="İADE DEPO",FİLTRE!$H$5="İADE DEPO"),1,0)+
IF(FİLTRE!$H$5="TÜMÜ",1,0)+
IF(AND(J4918="FİRMA İADE",FİLTRE!$H$5="FİRMA İADE"),1,0)+
IF(AND(J4918="İMHA",FİLTRE!$H$5="İMHA"),1,0)</f>
        <v>1</v>
      </c>
      <c r="I4918" s="99"/>
      <c r="J4918" s="100"/>
      <c r="K4918" s="100"/>
      <c r="L4918" s="101"/>
      <c r="M4918" s="102"/>
      <c r="N4918" s="101"/>
      <c r="O4918" s="99"/>
      <c r="P4918" s="103"/>
      <c r="Q4918" s="104"/>
      <c r="R4918" s="50"/>
      <c r="S4918" s="105"/>
      <c r="T4918" s="106"/>
      <c r="U4918" s="107"/>
      <c r="V4918" s="108"/>
      <c r="W4918" s="107"/>
      <c r="X4918" s="107"/>
      <c r="AA4918" s="107"/>
      <c r="AB4918" s="110"/>
      <c r="AC4918" s="110"/>
      <c r="AE4918" s="105"/>
      <c r="AF4918" s="105"/>
      <c r="AR4918" s="112"/>
    </row>
    <row r="4919" spans="2:44" x14ac:dyDescent="0.25">
      <c r="B4919" s="1" t="str">
        <f>IF(I4919="","",
(IF(N4919=FİLTRE!$H$6,2,0)+IF(FİLTRE!$H$6="TOPLAM",2,0))
)</f>
        <v/>
      </c>
      <c r="C4919">
        <f>IF(FİLTRE!$M$5="",9,(IF(U4919&gt;=FİLTRE!$M$5,1,0)))</f>
        <v>1</v>
      </c>
      <c r="D4919" s="1">
        <f>IF(FİLTRE!$M$6="",9,(IF('SKT LİSTESİ'!P4919&lt;=FİLTRE!$M$6,1,0)))</f>
        <v>1</v>
      </c>
      <c r="E4919" s="25" t="str">
        <f>IF(I4919="","",(COUNTIFS($L$4:L4919,L4919)))</f>
        <v/>
      </c>
      <c r="F4919" s="13">
        <f>IF(OR(B4919&lt;&gt;2,C4919&lt;&gt;1,D4919&lt;&gt;1,H4919&lt;&gt;1),0,
COUNTIFS($B$4:B4919,2,$C$4:C4919,1,$D$4:D4919,1,$H$4:H4919,1))</f>
        <v>0</v>
      </c>
      <c r="G4919" s="26" t="str">
        <f>IF(I4919="","",(COUNTIF($E$4:E4919,E4919)))</f>
        <v/>
      </c>
      <c r="H4919" s="1">
        <f>IF(AND(J4919="SAYIM",FİLTRE!$H$5="RAFTA",U4919&lt;&gt;0),1,0)+
IF(AND(J4919="İADE DEPO",FİLTRE!$H$5="İADE DEPO"),1,0)+
IF(FİLTRE!$H$5="TÜMÜ",1,0)+
IF(AND(J4919="FİRMA İADE",FİLTRE!$H$5="FİRMA İADE"),1,0)+
IF(AND(J4919="İMHA",FİLTRE!$H$5="İMHA"),1,0)</f>
        <v>1</v>
      </c>
      <c r="I4919" s="99"/>
      <c r="J4919" s="100"/>
      <c r="K4919" s="100"/>
      <c r="L4919" s="101"/>
      <c r="M4919" s="102"/>
      <c r="N4919" s="101"/>
      <c r="O4919" s="99"/>
      <c r="P4919" s="103"/>
      <c r="Q4919" s="104"/>
      <c r="R4919" s="50"/>
      <c r="S4919" s="105"/>
      <c r="T4919" s="106"/>
      <c r="U4919" s="107"/>
      <c r="V4919" s="108"/>
      <c r="W4919" s="107"/>
      <c r="X4919" s="107"/>
      <c r="AA4919" s="107"/>
      <c r="AB4919" s="110"/>
      <c r="AC4919" s="110"/>
      <c r="AE4919" s="105"/>
      <c r="AF4919" s="105"/>
      <c r="AR4919" s="112"/>
    </row>
    <row r="4920" spans="2:44" x14ac:dyDescent="0.25">
      <c r="B4920" s="1" t="str">
        <f>IF(I4920="","",
(IF(N4920=FİLTRE!$H$6,2,0)+IF(FİLTRE!$H$6="TOPLAM",2,0))
)</f>
        <v/>
      </c>
      <c r="C4920">
        <f>IF(FİLTRE!$M$5="",9,(IF(U4920&gt;=FİLTRE!$M$5,1,0)))</f>
        <v>1</v>
      </c>
      <c r="D4920" s="1">
        <f>IF(FİLTRE!$M$6="",9,(IF('SKT LİSTESİ'!P4920&lt;=FİLTRE!$M$6,1,0)))</f>
        <v>1</v>
      </c>
      <c r="E4920" s="25" t="str">
        <f>IF(I4920="","",(COUNTIFS($L$4:L4920,L4920)))</f>
        <v/>
      </c>
      <c r="F4920" s="13">
        <f>IF(OR(B4920&lt;&gt;2,C4920&lt;&gt;1,D4920&lt;&gt;1,H4920&lt;&gt;1),0,
COUNTIFS($B$4:B4920,2,$C$4:C4920,1,$D$4:D4920,1,$H$4:H4920,1))</f>
        <v>0</v>
      </c>
      <c r="G4920" s="26" t="str">
        <f>IF(I4920="","",(COUNTIF($E$4:E4920,E4920)))</f>
        <v/>
      </c>
      <c r="H4920" s="1">
        <f>IF(AND(J4920="SAYIM",FİLTRE!$H$5="RAFTA",U4920&lt;&gt;0),1,0)+
IF(AND(J4920="İADE DEPO",FİLTRE!$H$5="İADE DEPO"),1,0)+
IF(FİLTRE!$H$5="TÜMÜ",1,0)+
IF(AND(J4920="FİRMA İADE",FİLTRE!$H$5="FİRMA İADE"),1,0)+
IF(AND(J4920="İMHA",FİLTRE!$H$5="İMHA"),1,0)</f>
        <v>1</v>
      </c>
      <c r="I4920" s="99"/>
      <c r="J4920" s="100"/>
      <c r="K4920" s="100"/>
      <c r="L4920" s="101"/>
      <c r="M4920" s="102"/>
      <c r="N4920" s="101"/>
      <c r="O4920" s="99"/>
      <c r="P4920" s="103"/>
      <c r="Q4920" s="104"/>
      <c r="R4920" s="50"/>
      <c r="S4920" s="105"/>
      <c r="T4920" s="106"/>
      <c r="U4920" s="107"/>
      <c r="V4920" s="108"/>
      <c r="W4920" s="107"/>
      <c r="X4920" s="107"/>
      <c r="AA4920" s="107"/>
      <c r="AB4920" s="110"/>
      <c r="AC4920" s="110"/>
      <c r="AE4920" s="105"/>
      <c r="AF4920" s="105"/>
      <c r="AR4920" s="112"/>
    </row>
    <row r="4921" spans="2:44" x14ac:dyDescent="0.25">
      <c r="B4921" s="1" t="str">
        <f>IF(I4921="","",
(IF(N4921=FİLTRE!$H$6,2,0)+IF(FİLTRE!$H$6="TOPLAM",2,0))
)</f>
        <v/>
      </c>
      <c r="C4921">
        <f>IF(FİLTRE!$M$5="",9,(IF(U4921&gt;=FİLTRE!$M$5,1,0)))</f>
        <v>1</v>
      </c>
      <c r="D4921" s="1">
        <f>IF(FİLTRE!$M$6="",9,(IF('SKT LİSTESİ'!P4921&lt;=FİLTRE!$M$6,1,0)))</f>
        <v>1</v>
      </c>
      <c r="E4921" s="25" t="str">
        <f>IF(I4921="","",(COUNTIFS($L$4:L4921,L4921)))</f>
        <v/>
      </c>
      <c r="F4921" s="13">
        <f>IF(OR(B4921&lt;&gt;2,C4921&lt;&gt;1,D4921&lt;&gt;1,H4921&lt;&gt;1),0,
COUNTIFS($B$4:B4921,2,$C$4:C4921,1,$D$4:D4921,1,$H$4:H4921,1))</f>
        <v>0</v>
      </c>
      <c r="G4921" s="26" t="str">
        <f>IF(I4921="","",(COUNTIF($E$4:E4921,E4921)))</f>
        <v/>
      </c>
      <c r="H4921" s="1">
        <f>IF(AND(J4921="SAYIM",FİLTRE!$H$5="RAFTA",U4921&lt;&gt;0),1,0)+
IF(AND(J4921="İADE DEPO",FİLTRE!$H$5="İADE DEPO"),1,0)+
IF(FİLTRE!$H$5="TÜMÜ",1,0)+
IF(AND(J4921="FİRMA İADE",FİLTRE!$H$5="FİRMA İADE"),1,0)+
IF(AND(J4921="İMHA",FİLTRE!$H$5="İMHA"),1,0)</f>
        <v>1</v>
      </c>
      <c r="I4921" s="99"/>
      <c r="J4921" s="100"/>
      <c r="K4921" s="100"/>
      <c r="L4921" s="101"/>
      <c r="M4921" s="102"/>
      <c r="N4921" s="101"/>
      <c r="O4921" s="99"/>
      <c r="P4921" s="103"/>
      <c r="Q4921" s="104"/>
      <c r="R4921" s="50"/>
      <c r="S4921" s="105"/>
      <c r="T4921" s="106"/>
      <c r="U4921" s="107"/>
      <c r="V4921" s="108"/>
      <c r="W4921" s="107"/>
      <c r="X4921" s="107"/>
      <c r="AA4921" s="107"/>
      <c r="AB4921" s="110"/>
      <c r="AC4921" s="110"/>
      <c r="AE4921" s="105"/>
      <c r="AF4921" s="105"/>
      <c r="AR4921" s="112"/>
    </row>
    <row r="4922" spans="2:44" x14ac:dyDescent="0.25">
      <c r="B4922" s="1" t="str">
        <f>IF(I4922="","",
(IF(N4922=FİLTRE!$H$6,2,0)+IF(FİLTRE!$H$6="TOPLAM",2,0))
)</f>
        <v/>
      </c>
      <c r="C4922">
        <f>IF(FİLTRE!$M$5="",9,(IF(U4922&gt;=FİLTRE!$M$5,1,0)))</f>
        <v>1</v>
      </c>
      <c r="D4922" s="1">
        <f>IF(FİLTRE!$M$6="",9,(IF('SKT LİSTESİ'!P4922&lt;=FİLTRE!$M$6,1,0)))</f>
        <v>1</v>
      </c>
      <c r="E4922" s="25" t="str">
        <f>IF(I4922="","",(COUNTIFS($L$4:L4922,L4922)))</f>
        <v/>
      </c>
      <c r="F4922" s="13">
        <f>IF(OR(B4922&lt;&gt;2,C4922&lt;&gt;1,D4922&lt;&gt;1,H4922&lt;&gt;1),0,
COUNTIFS($B$4:B4922,2,$C$4:C4922,1,$D$4:D4922,1,$H$4:H4922,1))</f>
        <v>0</v>
      </c>
      <c r="G4922" s="26" t="str">
        <f>IF(I4922="","",(COUNTIF($E$4:E4922,E4922)))</f>
        <v/>
      </c>
      <c r="H4922" s="1">
        <f>IF(AND(J4922="SAYIM",FİLTRE!$H$5="RAFTA",U4922&lt;&gt;0),1,0)+
IF(AND(J4922="İADE DEPO",FİLTRE!$H$5="İADE DEPO"),1,0)+
IF(FİLTRE!$H$5="TÜMÜ",1,0)+
IF(AND(J4922="FİRMA İADE",FİLTRE!$H$5="FİRMA İADE"),1,0)+
IF(AND(J4922="İMHA",FİLTRE!$H$5="İMHA"),1,0)</f>
        <v>1</v>
      </c>
      <c r="I4922" s="99"/>
      <c r="J4922" s="100"/>
      <c r="K4922" s="100"/>
      <c r="L4922" s="101"/>
      <c r="M4922" s="102"/>
      <c r="N4922" s="101"/>
      <c r="O4922" s="99"/>
      <c r="P4922" s="103"/>
      <c r="Q4922" s="104"/>
      <c r="R4922" s="50"/>
      <c r="S4922" s="105"/>
      <c r="T4922" s="106"/>
      <c r="U4922" s="107"/>
      <c r="V4922" s="108"/>
      <c r="W4922" s="107"/>
      <c r="X4922" s="107"/>
      <c r="AA4922" s="107"/>
      <c r="AB4922" s="110"/>
      <c r="AC4922" s="110"/>
      <c r="AE4922" s="105"/>
      <c r="AF4922" s="105"/>
      <c r="AR4922" s="112"/>
    </row>
    <row r="4923" spans="2:44" x14ac:dyDescent="0.25">
      <c r="B4923" s="1" t="str">
        <f>IF(I4923="","",
(IF(N4923=FİLTRE!$H$6,2,0)+IF(FİLTRE!$H$6="TOPLAM",2,0))
)</f>
        <v/>
      </c>
      <c r="C4923">
        <f>IF(FİLTRE!$M$5="",9,(IF(U4923&gt;=FİLTRE!$M$5,1,0)))</f>
        <v>1</v>
      </c>
      <c r="D4923" s="1">
        <f>IF(FİLTRE!$M$6="",9,(IF('SKT LİSTESİ'!P4923&lt;=FİLTRE!$M$6,1,0)))</f>
        <v>1</v>
      </c>
      <c r="E4923" s="25" t="str">
        <f>IF(I4923="","",(COUNTIFS($L$4:L4923,L4923)))</f>
        <v/>
      </c>
      <c r="F4923" s="13">
        <f>IF(OR(B4923&lt;&gt;2,C4923&lt;&gt;1,D4923&lt;&gt;1,H4923&lt;&gt;1),0,
COUNTIFS($B$4:B4923,2,$C$4:C4923,1,$D$4:D4923,1,$H$4:H4923,1))</f>
        <v>0</v>
      </c>
      <c r="G4923" s="26" t="str">
        <f>IF(I4923="","",(COUNTIF($E$4:E4923,E4923)))</f>
        <v/>
      </c>
      <c r="H4923" s="1">
        <f>IF(AND(J4923="SAYIM",FİLTRE!$H$5="RAFTA",U4923&lt;&gt;0),1,0)+
IF(AND(J4923="İADE DEPO",FİLTRE!$H$5="İADE DEPO"),1,0)+
IF(FİLTRE!$H$5="TÜMÜ",1,0)+
IF(AND(J4923="FİRMA İADE",FİLTRE!$H$5="FİRMA İADE"),1,0)+
IF(AND(J4923="İMHA",FİLTRE!$H$5="İMHA"),1,0)</f>
        <v>1</v>
      </c>
      <c r="I4923" s="99"/>
      <c r="J4923" s="100"/>
      <c r="K4923" s="100"/>
      <c r="L4923" s="101"/>
      <c r="M4923" s="102"/>
      <c r="N4923" s="101"/>
      <c r="O4923" s="99"/>
      <c r="P4923" s="103"/>
      <c r="Q4923" s="104"/>
      <c r="R4923" s="50"/>
      <c r="S4923" s="105"/>
      <c r="T4923" s="106"/>
      <c r="U4923" s="107"/>
      <c r="V4923" s="108"/>
      <c r="W4923" s="107"/>
      <c r="X4923" s="107"/>
      <c r="AA4923" s="107"/>
      <c r="AB4923" s="110"/>
      <c r="AC4923" s="110"/>
      <c r="AE4923" s="105"/>
      <c r="AF4923" s="105"/>
      <c r="AR4923" s="112"/>
    </row>
    <row r="4924" spans="2:44" x14ac:dyDescent="0.25">
      <c r="B4924" s="1" t="str">
        <f>IF(I4924="","",
(IF(N4924=FİLTRE!$H$6,2,0)+IF(FİLTRE!$H$6="TOPLAM",2,0))
)</f>
        <v/>
      </c>
      <c r="C4924">
        <f>IF(FİLTRE!$M$5="",9,(IF(U4924&gt;=FİLTRE!$M$5,1,0)))</f>
        <v>1</v>
      </c>
      <c r="D4924" s="1">
        <f>IF(FİLTRE!$M$6="",9,(IF('SKT LİSTESİ'!P4924&lt;=FİLTRE!$M$6,1,0)))</f>
        <v>1</v>
      </c>
      <c r="E4924" s="25" t="str">
        <f>IF(I4924="","",(COUNTIFS($L$4:L4924,L4924)))</f>
        <v/>
      </c>
      <c r="F4924" s="13">
        <f>IF(OR(B4924&lt;&gt;2,C4924&lt;&gt;1,D4924&lt;&gt;1,H4924&lt;&gt;1),0,
COUNTIFS($B$4:B4924,2,$C$4:C4924,1,$D$4:D4924,1,$H$4:H4924,1))</f>
        <v>0</v>
      </c>
      <c r="G4924" s="26" t="str">
        <f>IF(I4924="","",(COUNTIF($E$4:E4924,E4924)))</f>
        <v/>
      </c>
      <c r="H4924" s="1">
        <f>IF(AND(J4924="SAYIM",FİLTRE!$H$5="RAFTA",U4924&lt;&gt;0),1,0)+
IF(AND(J4924="İADE DEPO",FİLTRE!$H$5="İADE DEPO"),1,0)+
IF(FİLTRE!$H$5="TÜMÜ",1,0)+
IF(AND(J4924="FİRMA İADE",FİLTRE!$H$5="FİRMA İADE"),1,0)+
IF(AND(J4924="İMHA",FİLTRE!$H$5="İMHA"),1,0)</f>
        <v>1</v>
      </c>
      <c r="I4924" s="99"/>
      <c r="J4924" s="100"/>
      <c r="K4924" s="100"/>
      <c r="L4924" s="101"/>
      <c r="M4924" s="102"/>
      <c r="N4924" s="101"/>
      <c r="O4924" s="99"/>
      <c r="P4924" s="103"/>
      <c r="Q4924" s="104"/>
      <c r="R4924" s="50"/>
      <c r="S4924" s="105"/>
      <c r="T4924" s="106"/>
      <c r="U4924" s="107"/>
      <c r="V4924" s="108"/>
      <c r="W4924" s="107"/>
      <c r="X4924" s="107"/>
      <c r="AA4924" s="107"/>
      <c r="AB4924" s="110"/>
      <c r="AC4924" s="110"/>
      <c r="AE4924" s="105"/>
      <c r="AF4924" s="105"/>
      <c r="AR4924" s="112"/>
    </row>
    <row r="4925" spans="2:44" x14ac:dyDescent="0.25">
      <c r="B4925" s="1" t="str">
        <f>IF(I4925="","",
(IF(N4925=FİLTRE!$H$6,2,0)+IF(FİLTRE!$H$6="TOPLAM",2,0))
)</f>
        <v/>
      </c>
      <c r="C4925">
        <f>IF(FİLTRE!$M$5="",9,(IF(U4925&gt;=FİLTRE!$M$5,1,0)))</f>
        <v>1</v>
      </c>
      <c r="D4925" s="1">
        <f>IF(FİLTRE!$M$6="",9,(IF('SKT LİSTESİ'!P4925&lt;=FİLTRE!$M$6,1,0)))</f>
        <v>1</v>
      </c>
      <c r="E4925" s="25" t="str">
        <f>IF(I4925="","",(COUNTIFS($L$4:L4925,L4925)))</f>
        <v/>
      </c>
      <c r="F4925" s="13">
        <f>IF(OR(B4925&lt;&gt;2,C4925&lt;&gt;1,D4925&lt;&gt;1,H4925&lt;&gt;1),0,
COUNTIFS($B$4:B4925,2,$C$4:C4925,1,$D$4:D4925,1,$H$4:H4925,1))</f>
        <v>0</v>
      </c>
      <c r="G4925" s="26" t="str">
        <f>IF(I4925="","",(COUNTIF($E$4:E4925,E4925)))</f>
        <v/>
      </c>
      <c r="H4925" s="1">
        <f>IF(AND(J4925="SAYIM",FİLTRE!$H$5="RAFTA",U4925&lt;&gt;0),1,0)+
IF(AND(J4925="İADE DEPO",FİLTRE!$H$5="İADE DEPO"),1,0)+
IF(FİLTRE!$H$5="TÜMÜ",1,0)+
IF(AND(J4925="FİRMA İADE",FİLTRE!$H$5="FİRMA İADE"),1,0)+
IF(AND(J4925="İMHA",FİLTRE!$H$5="İMHA"),1,0)</f>
        <v>1</v>
      </c>
      <c r="I4925" s="99"/>
      <c r="J4925" s="100"/>
      <c r="K4925" s="100"/>
      <c r="L4925" s="101"/>
      <c r="M4925" s="102"/>
      <c r="N4925" s="101"/>
      <c r="O4925" s="99"/>
      <c r="P4925" s="103"/>
      <c r="Q4925" s="104"/>
      <c r="R4925" s="50"/>
      <c r="S4925" s="105"/>
      <c r="T4925" s="106"/>
      <c r="U4925" s="107"/>
      <c r="V4925" s="108"/>
      <c r="W4925" s="107"/>
      <c r="X4925" s="107"/>
      <c r="AA4925" s="107"/>
      <c r="AB4925" s="110"/>
      <c r="AC4925" s="110"/>
      <c r="AE4925" s="105"/>
      <c r="AF4925" s="105"/>
      <c r="AR4925" s="112"/>
    </row>
    <row r="4926" spans="2:44" x14ac:dyDescent="0.25">
      <c r="B4926" s="1" t="str">
        <f>IF(I4926="","",
(IF(N4926=FİLTRE!$H$6,2,0)+IF(FİLTRE!$H$6="TOPLAM",2,0))
)</f>
        <v/>
      </c>
      <c r="C4926">
        <f>IF(FİLTRE!$M$5="",9,(IF(U4926&gt;=FİLTRE!$M$5,1,0)))</f>
        <v>1</v>
      </c>
      <c r="D4926" s="1">
        <f>IF(FİLTRE!$M$6="",9,(IF('SKT LİSTESİ'!P4926&lt;=FİLTRE!$M$6,1,0)))</f>
        <v>1</v>
      </c>
      <c r="E4926" s="25" t="str">
        <f>IF(I4926="","",(COUNTIFS($L$4:L4926,L4926)))</f>
        <v/>
      </c>
      <c r="F4926" s="13">
        <f>IF(OR(B4926&lt;&gt;2,C4926&lt;&gt;1,D4926&lt;&gt;1,H4926&lt;&gt;1),0,
COUNTIFS($B$4:B4926,2,$C$4:C4926,1,$D$4:D4926,1,$H$4:H4926,1))</f>
        <v>0</v>
      </c>
      <c r="G4926" s="26" t="str">
        <f>IF(I4926="","",(COUNTIF($E$4:E4926,E4926)))</f>
        <v/>
      </c>
      <c r="H4926" s="1">
        <f>IF(AND(J4926="SAYIM",FİLTRE!$H$5="RAFTA",U4926&lt;&gt;0),1,0)+
IF(AND(J4926="İADE DEPO",FİLTRE!$H$5="İADE DEPO"),1,0)+
IF(FİLTRE!$H$5="TÜMÜ",1,0)+
IF(AND(J4926="FİRMA İADE",FİLTRE!$H$5="FİRMA İADE"),1,0)+
IF(AND(J4926="İMHA",FİLTRE!$H$5="İMHA"),1,0)</f>
        <v>1</v>
      </c>
      <c r="I4926" s="99"/>
      <c r="J4926" s="100"/>
      <c r="K4926" s="100"/>
      <c r="L4926" s="101"/>
      <c r="M4926" s="102"/>
      <c r="N4926" s="101"/>
      <c r="O4926" s="99"/>
      <c r="P4926" s="103"/>
      <c r="Q4926" s="104"/>
      <c r="R4926" s="50"/>
      <c r="S4926" s="105"/>
      <c r="T4926" s="106"/>
      <c r="U4926" s="107"/>
      <c r="V4926" s="108"/>
      <c r="W4926" s="107"/>
      <c r="X4926" s="107"/>
      <c r="AA4926" s="107"/>
      <c r="AB4926" s="110"/>
      <c r="AC4926" s="110"/>
      <c r="AE4926" s="105"/>
      <c r="AF4926" s="105"/>
      <c r="AR4926" s="112"/>
    </row>
    <row r="4927" spans="2:44" x14ac:dyDescent="0.25">
      <c r="B4927" s="1" t="str">
        <f>IF(I4927="","",
(IF(N4927=FİLTRE!$H$6,2,0)+IF(FİLTRE!$H$6="TOPLAM",2,0))
)</f>
        <v/>
      </c>
      <c r="C4927">
        <f>IF(FİLTRE!$M$5="",9,(IF(U4927&gt;=FİLTRE!$M$5,1,0)))</f>
        <v>1</v>
      </c>
      <c r="D4927" s="1">
        <f>IF(FİLTRE!$M$6="",9,(IF('SKT LİSTESİ'!P4927&lt;=FİLTRE!$M$6,1,0)))</f>
        <v>1</v>
      </c>
      <c r="E4927" s="25" t="str">
        <f>IF(I4927="","",(COUNTIFS($L$4:L4927,L4927)))</f>
        <v/>
      </c>
      <c r="F4927" s="13">
        <f>IF(OR(B4927&lt;&gt;2,C4927&lt;&gt;1,D4927&lt;&gt;1,H4927&lt;&gt;1),0,
COUNTIFS($B$4:B4927,2,$C$4:C4927,1,$D$4:D4927,1,$H$4:H4927,1))</f>
        <v>0</v>
      </c>
      <c r="G4927" s="26" t="str">
        <f>IF(I4927="","",(COUNTIF($E$4:E4927,E4927)))</f>
        <v/>
      </c>
      <c r="H4927" s="1">
        <f>IF(AND(J4927="SAYIM",FİLTRE!$H$5="RAFTA",U4927&lt;&gt;0),1,0)+
IF(AND(J4927="İADE DEPO",FİLTRE!$H$5="İADE DEPO"),1,0)+
IF(FİLTRE!$H$5="TÜMÜ",1,0)+
IF(AND(J4927="FİRMA İADE",FİLTRE!$H$5="FİRMA İADE"),1,0)+
IF(AND(J4927="İMHA",FİLTRE!$H$5="İMHA"),1,0)</f>
        <v>1</v>
      </c>
      <c r="I4927" s="99"/>
      <c r="J4927" s="100"/>
      <c r="K4927" s="100"/>
      <c r="L4927" s="101"/>
      <c r="M4927" s="102"/>
      <c r="N4927" s="101"/>
      <c r="O4927" s="99"/>
      <c r="P4927" s="103"/>
      <c r="Q4927" s="104"/>
      <c r="R4927" s="50"/>
      <c r="S4927" s="105"/>
      <c r="T4927" s="106"/>
      <c r="U4927" s="107"/>
      <c r="V4927" s="108"/>
      <c r="W4927" s="107"/>
      <c r="X4927" s="107"/>
      <c r="AA4927" s="107"/>
      <c r="AB4927" s="110"/>
      <c r="AC4927" s="110"/>
      <c r="AE4927" s="105"/>
      <c r="AF4927" s="105"/>
      <c r="AR4927" s="112"/>
    </row>
    <row r="4928" spans="2:44" x14ac:dyDescent="0.25">
      <c r="B4928" s="1" t="str">
        <f>IF(I4928="","",
(IF(N4928=FİLTRE!$H$6,2,0)+IF(FİLTRE!$H$6="TOPLAM",2,0))
)</f>
        <v/>
      </c>
      <c r="C4928">
        <f>IF(FİLTRE!$M$5="",9,(IF(U4928&gt;=FİLTRE!$M$5,1,0)))</f>
        <v>1</v>
      </c>
      <c r="D4928" s="1">
        <f>IF(FİLTRE!$M$6="",9,(IF('SKT LİSTESİ'!P4928&lt;=FİLTRE!$M$6,1,0)))</f>
        <v>1</v>
      </c>
      <c r="E4928" s="25" t="str">
        <f>IF(I4928="","",(COUNTIFS($L$4:L4928,L4928)))</f>
        <v/>
      </c>
      <c r="F4928" s="13">
        <f>IF(OR(B4928&lt;&gt;2,C4928&lt;&gt;1,D4928&lt;&gt;1,H4928&lt;&gt;1),0,
COUNTIFS($B$4:B4928,2,$C$4:C4928,1,$D$4:D4928,1,$H$4:H4928,1))</f>
        <v>0</v>
      </c>
      <c r="G4928" s="26" t="str">
        <f>IF(I4928="","",(COUNTIF($E$4:E4928,E4928)))</f>
        <v/>
      </c>
      <c r="H4928" s="1">
        <f>IF(AND(J4928="SAYIM",FİLTRE!$H$5="RAFTA",U4928&lt;&gt;0),1,0)+
IF(AND(J4928="İADE DEPO",FİLTRE!$H$5="İADE DEPO"),1,0)+
IF(FİLTRE!$H$5="TÜMÜ",1,0)+
IF(AND(J4928="FİRMA İADE",FİLTRE!$H$5="FİRMA İADE"),1,0)+
IF(AND(J4928="İMHA",FİLTRE!$H$5="İMHA"),1,0)</f>
        <v>1</v>
      </c>
      <c r="I4928" s="99"/>
      <c r="J4928" s="100"/>
      <c r="K4928" s="100"/>
      <c r="L4928" s="101"/>
      <c r="M4928" s="102"/>
      <c r="N4928" s="101"/>
      <c r="O4928" s="99"/>
      <c r="P4928" s="103"/>
      <c r="Q4928" s="104"/>
      <c r="R4928" s="50"/>
      <c r="S4928" s="105"/>
      <c r="T4928" s="106"/>
      <c r="U4928" s="107"/>
      <c r="V4928" s="108"/>
      <c r="W4928" s="107"/>
      <c r="X4928" s="107"/>
      <c r="AA4928" s="107"/>
      <c r="AB4928" s="110"/>
      <c r="AC4928" s="110"/>
      <c r="AE4928" s="105"/>
      <c r="AF4928" s="105"/>
      <c r="AR4928" s="112"/>
    </row>
    <row r="4929" spans="2:44" x14ac:dyDescent="0.25">
      <c r="B4929" s="1" t="str">
        <f>IF(I4929="","",
(IF(N4929=FİLTRE!$H$6,2,0)+IF(FİLTRE!$H$6="TOPLAM",2,0))
)</f>
        <v/>
      </c>
      <c r="C4929">
        <f>IF(FİLTRE!$M$5="",9,(IF(U4929&gt;=FİLTRE!$M$5,1,0)))</f>
        <v>1</v>
      </c>
      <c r="D4929" s="1">
        <f>IF(FİLTRE!$M$6="",9,(IF('SKT LİSTESİ'!P4929&lt;=FİLTRE!$M$6,1,0)))</f>
        <v>1</v>
      </c>
      <c r="E4929" s="25" t="str">
        <f>IF(I4929="","",(COUNTIFS($L$4:L4929,L4929)))</f>
        <v/>
      </c>
      <c r="F4929" s="13">
        <f>IF(OR(B4929&lt;&gt;2,C4929&lt;&gt;1,D4929&lt;&gt;1,H4929&lt;&gt;1),0,
COUNTIFS($B$4:B4929,2,$C$4:C4929,1,$D$4:D4929,1,$H$4:H4929,1))</f>
        <v>0</v>
      </c>
      <c r="G4929" s="26" t="str">
        <f>IF(I4929="","",(COUNTIF($E$4:E4929,E4929)))</f>
        <v/>
      </c>
      <c r="H4929" s="1">
        <f>IF(AND(J4929="SAYIM",FİLTRE!$H$5="RAFTA",U4929&lt;&gt;0),1,0)+
IF(AND(J4929="İADE DEPO",FİLTRE!$H$5="İADE DEPO"),1,0)+
IF(FİLTRE!$H$5="TÜMÜ",1,0)+
IF(AND(J4929="FİRMA İADE",FİLTRE!$H$5="FİRMA İADE"),1,0)+
IF(AND(J4929="İMHA",FİLTRE!$H$5="İMHA"),1,0)</f>
        <v>1</v>
      </c>
      <c r="I4929" s="99"/>
      <c r="J4929" s="100"/>
      <c r="K4929" s="100"/>
      <c r="L4929" s="101"/>
      <c r="M4929" s="102"/>
      <c r="N4929" s="101"/>
      <c r="O4929" s="99"/>
      <c r="P4929" s="103"/>
      <c r="Q4929" s="104"/>
      <c r="R4929" s="50"/>
      <c r="S4929" s="105"/>
      <c r="T4929" s="106"/>
      <c r="U4929" s="107"/>
      <c r="V4929" s="108"/>
      <c r="W4929" s="107"/>
      <c r="X4929" s="107"/>
      <c r="AA4929" s="107"/>
      <c r="AB4929" s="110"/>
      <c r="AC4929" s="110"/>
      <c r="AE4929" s="105"/>
      <c r="AF4929" s="105"/>
      <c r="AR4929" s="112"/>
    </row>
    <row r="4930" spans="2:44" x14ac:dyDescent="0.25">
      <c r="B4930" s="1" t="str">
        <f>IF(I4930="","",
(IF(N4930=FİLTRE!$H$6,2,0)+IF(FİLTRE!$H$6="TOPLAM",2,0))
)</f>
        <v/>
      </c>
      <c r="C4930">
        <f>IF(FİLTRE!$M$5="",9,(IF(U4930&gt;=FİLTRE!$M$5,1,0)))</f>
        <v>1</v>
      </c>
      <c r="D4930" s="1">
        <f>IF(FİLTRE!$M$6="",9,(IF('SKT LİSTESİ'!P4930&lt;=FİLTRE!$M$6,1,0)))</f>
        <v>1</v>
      </c>
      <c r="E4930" s="25" t="str">
        <f>IF(I4930="","",(COUNTIFS($L$4:L4930,L4930)))</f>
        <v/>
      </c>
      <c r="F4930" s="13">
        <f>IF(OR(B4930&lt;&gt;2,C4930&lt;&gt;1,D4930&lt;&gt;1,H4930&lt;&gt;1),0,
COUNTIFS($B$4:B4930,2,$C$4:C4930,1,$D$4:D4930,1,$H$4:H4930,1))</f>
        <v>0</v>
      </c>
      <c r="G4930" s="26" t="str">
        <f>IF(I4930="","",(COUNTIF($E$4:E4930,E4930)))</f>
        <v/>
      </c>
      <c r="H4930" s="1">
        <f>IF(AND(J4930="SAYIM",FİLTRE!$H$5="RAFTA",U4930&lt;&gt;0),1,0)+
IF(AND(J4930="İADE DEPO",FİLTRE!$H$5="İADE DEPO"),1,0)+
IF(FİLTRE!$H$5="TÜMÜ",1,0)+
IF(AND(J4930="FİRMA İADE",FİLTRE!$H$5="FİRMA İADE"),1,0)+
IF(AND(J4930="İMHA",FİLTRE!$H$5="İMHA"),1,0)</f>
        <v>1</v>
      </c>
      <c r="I4930" s="99"/>
      <c r="J4930" s="100"/>
      <c r="K4930" s="100"/>
      <c r="L4930" s="101"/>
      <c r="M4930" s="102"/>
      <c r="N4930" s="101"/>
      <c r="O4930" s="99"/>
      <c r="P4930" s="103"/>
      <c r="Q4930" s="104"/>
      <c r="R4930" s="50"/>
      <c r="S4930" s="105"/>
      <c r="T4930" s="106"/>
      <c r="U4930" s="107"/>
      <c r="V4930" s="108"/>
      <c r="W4930" s="107"/>
      <c r="X4930" s="107"/>
      <c r="AA4930" s="107"/>
      <c r="AB4930" s="110"/>
      <c r="AC4930" s="110"/>
      <c r="AE4930" s="105"/>
      <c r="AF4930" s="105"/>
      <c r="AR4930" s="112"/>
    </row>
    <row r="4931" spans="2:44" x14ac:dyDescent="0.25">
      <c r="B4931" s="1" t="str">
        <f>IF(I4931="","",
(IF(N4931=FİLTRE!$H$6,2,0)+IF(FİLTRE!$H$6="TOPLAM",2,0))
)</f>
        <v/>
      </c>
      <c r="C4931">
        <f>IF(FİLTRE!$M$5="",9,(IF(U4931&gt;=FİLTRE!$M$5,1,0)))</f>
        <v>1</v>
      </c>
      <c r="D4931" s="1">
        <f>IF(FİLTRE!$M$6="",9,(IF('SKT LİSTESİ'!P4931&lt;=FİLTRE!$M$6,1,0)))</f>
        <v>1</v>
      </c>
      <c r="E4931" s="25" t="str">
        <f>IF(I4931="","",(COUNTIFS($L$4:L4931,L4931)))</f>
        <v/>
      </c>
      <c r="F4931" s="13">
        <f>IF(OR(B4931&lt;&gt;2,C4931&lt;&gt;1,D4931&lt;&gt;1,H4931&lt;&gt;1),0,
COUNTIFS($B$4:B4931,2,$C$4:C4931,1,$D$4:D4931,1,$H$4:H4931,1))</f>
        <v>0</v>
      </c>
      <c r="G4931" s="26" t="str">
        <f>IF(I4931="","",(COUNTIF($E$4:E4931,E4931)))</f>
        <v/>
      </c>
      <c r="H4931" s="1">
        <f>IF(AND(J4931="SAYIM",FİLTRE!$H$5="RAFTA",U4931&lt;&gt;0),1,0)+
IF(AND(J4931="İADE DEPO",FİLTRE!$H$5="İADE DEPO"),1,0)+
IF(FİLTRE!$H$5="TÜMÜ",1,0)+
IF(AND(J4931="FİRMA İADE",FİLTRE!$H$5="FİRMA İADE"),1,0)+
IF(AND(J4931="İMHA",FİLTRE!$H$5="İMHA"),1,0)</f>
        <v>1</v>
      </c>
      <c r="I4931" s="99"/>
      <c r="J4931" s="100"/>
      <c r="K4931" s="100"/>
      <c r="L4931" s="101"/>
      <c r="M4931" s="102"/>
      <c r="N4931" s="101"/>
      <c r="O4931" s="99"/>
      <c r="P4931" s="103"/>
      <c r="Q4931" s="104"/>
      <c r="R4931" s="50"/>
      <c r="S4931" s="105"/>
      <c r="T4931" s="106"/>
      <c r="U4931" s="107"/>
      <c r="V4931" s="108"/>
      <c r="W4931" s="107"/>
      <c r="X4931" s="107"/>
      <c r="AA4931" s="107"/>
      <c r="AB4931" s="110"/>
      <c r="AC4931" s="110"/>
      <c r="AE4931" s="105"/>
      <c r="AF4931" s="105"/>
      <c r="AR4931" s="112"/>
    </row>
    <row r="4932" spans="2:44" x14ac:dyDescent="0.25">
      <c r="B4932" s="1" t="str">
        <f>IF(I4932="","",
(IF(N4932=FİLTRE!$H$6,2,0)+IF(FİLTRE!$H$6="TOPLAM",2,0))
)</f>
        <v/>
      </c>
      <c r="C4932">
        <f>IF(FİLTRE!$M$5="",9,(IF(U4932&gt;=FİLTRE!$M$5,1,0)))</f>
        <v>1</v>
      </c>
      <c r="D4932" s="1">
        <f>IF(FİLTRE!$M$6="",9,(IF('SKT LİSTESİ'!P4932&lt;=FİLTRE!$M$6,1,0)))</f>
        <v>1</v>
      </c>
      <c r="E4932" s="25" t="str">
        <f>IF(I4932="","",(COUNTIFS($L$4:L4932,L4932)))</f>
        <v/>
      </c>
      <c r="F4932" s="13">
        <f>IF(OR(B4932&lt;&gt;2,C4932&lt;&gt;1,D4932&lt;&gt;1,H4932&lt;&gt;1),0,
COUNTIFS($B$4:B4932,2,$C$4:C4932,1,$D$4:D4932,1,$H$4:H4932,1))</f>
        <v>0</v>
      </c>
      <c r="G4932" s="26" t="str">
        <f>IF(I4932="","",(COUNTIF($E$4:E4932,E4932)))</f>
        <v/>
      </c>
      <c r="H4932" s="1">
        <f>IF(AND(J4932="SAYIM",FİLTRE!$H$5="RAFTA",U4932&lt;&gt;0),1,0)+
IF(AND(J4932="İADE DEPO",FİLTRE!$H$5="İADE DEPO"),1,0)+
IF(FİLTRE!$H$5="TÜMÜ",1,0)+
IF(AND(J4932="FİRMA İADE",FİLTRE!$H$5="FİRMA İADE"),1,0)+
IF(AND(J4932="İMHA",FİLTRE!$H$5="İMHA"),1,0)</f>
        <v>1</v>
      </c>
      <c r="I4932" s="99"/>
      <c r="J4932" s="100"/>
      <c r="K4932" s="100"/>
      <c r="L4932" s="101"/>
      <c r="M4932" s="102"/>
      <c r="N4932" s="101"/>
      <c r="O4932" s="99"/>
      <c r="P4932" s="103"/>
      <c r="Q4932" s="104"/>
      <c r="R4932" s="50"/>
      <c r="S4932" s="105"/>
      <c r="T4932" s="106"/>
      <c r="U4932" s="107"/>
      <c r="V4932" s="108"/>
      <c r="W4932" s="107"/>
      <c r="X4932" s="107"/>
      <c r="AA4932" s="107"/>
      <c r="AB4932" s="110"/>
      <c r="AC4932" s="110"/>
      <c r="AE4932" s="105"/>
      <c r="AF4932" s="105"/>
      <c r="AR4932" s="112"/>
    </row>
    <row r="4933" spans="2:44" x14ac:dyDescent="0.25">
      <c r="B4933" s="1" t="str">
        <f>IF(I4933="","",
(IF(N4933=FİLTRE!$H$6,2,0)+IF(FİLTRE!$H$6="TOPLAM",2,0))
)</f>
        <v/>
      </c>
      <c r="C4933">
        <f>IF(FİLTRE!$M$5="",9,(IF(U4933&gt;=FİLTRE!$M$5,1,0)))</f>
        <v>1</v>
      </c>
      <c r="D4933" s="1">
        <f>IF(FİLTRE!$M$6="",9,(IF('SKT LİSTESİ'!P4933&lt;=FİLTRE!$M$6,1,0)))</f>
        <v>1</v>
      </c>
      <c r="E4933" s="25" t="str">
        <f>IF(I4933="","",(COUNTIFS($L$4:L4933,L4933)))</f>
        <v/>
      </c>
      <c r="F4933" s="13">
        <f>IF(OR(B4933&lt;&gt;2,C4933&lt;&gt;1,D4933&lt;&gt;1,H4933&lt;&gt;1),0,
COUNTIFS($B$4:B4933,2,$C$4:C4933,1,$D$4:D4933,1,$H$4:H4933,1))</f>
        <v>0</v>
      </c>
      <c r="G4933" s="26" t="str">
        <f>IF(I4933="","",(COUNTIF($E$4:E4933,E4933)))</f>
        <v/>
      </c>
      <c r="H4933" s="1">
        <f>IF(AND(J4933="SAYIM",FİLTRE!$H$5="RAFTA",U4933&lt;&gt;0),1,0)+
IF(AND(J4933="İADE DEPO",FİLTRE!$H$5="İADE DEPO"),1,0)+
IF(FİLTRE!$H$5="TÜMÜ",1,0)+
IF(AND(J4933="FİRMA İADE",FİLTRE!$H$5="FİRMA İADE"),1,0)+
IF(AND(J4933="İMHA",FİLTRE!$H$5="İMHA"),1,0)</f>
        <v>1</v>
      </c>
      <c r="I4933" s="99"/>
      <c r="J4933" s="100"/>
      <c r="K4933" s="100"/>
      <c r="L4933" s="101"/>
      <c r="M4933" s="102"/>
      <c r="N4933" s="101"/>
      <c r="O4933" s="99"/>
      <c r="P4933" s="103"/>
      <c r="Q4933" s="104"/>
      <c r="R4933" s="50"/>
      <c r="S4933" s="105"/>
      <c r="T4933" s="106"/>
      <c r="U4933" s="107"/>
      <c r="V4933" s="108"/>
      <c r="W4933" s="107"/>
      <c r="X4933" s="107"/>
      <c r="AA4933" s="107"/>
      <c r="AB4933" s="110"/>
      <c r="AC4933" s="110"/>
      <c r="AE4933" s="105"/>
      <c r="AF4933" s="105"/>
      <c r="AR4933" s="112"/>
    </row>
    <row r="4934" spans="2:44" x14ac:dyDescent="0.25">
      <c r="B4934" s="1" t="str">
        <f>IF(I4934="","",
(IF(N4934=FİLTRE!$H$6,2,0)+IF(FİLTRE!$H$6="TOPLAM",2,0))
)</f>
        <v/>
      </c>
      <c r="C4934">
        <f>IF(FİLTRE!$M$5="",9,(IF(U4934&gt;=FİLTRE!$M$5,1,0)))</f>
        <v>1</v>
      </c>
      <c r="D4934" s="1">
        <f>IF(FİLTRE!$M$6="",9,(IF('SKT LİSTESİ'!P4934&lt;=FİLTRE!$M$6,1,0)))</f>
        <v>1</v>
      </c>
      <c r="E4934" s="25" t="str">
        <f>IF(I4934="","",(COUNTIFS($L$4:L4934,L4934)))</f>
        <v/>
      </c>
      <c r="F4934" s="13">
        <f>IF(OR(B4934&lt;&gt;2,C4934&lt;&gt;1,D4934&lt;&gt;1,H4934&lt;&gt;1),0,
COUNTIFS($B$4:B4934,2,$C$4:C4934,1,$D$4:D4934,1,$H$4:H4934,1))</f>
        <v>0</v>
      </c>
      <c r="G4934" s="26" t="str">
        <f>IF(I4934="","",(COUNTIF($E$4:E4934,E4934)))</f>
        <v/>
      </c>
      <c r="H4934" s="1">
        <f>IF(AND(J4934="SAYIM",FİLTRE!$H$5="RAFTA",U4934&lt;&gt;0),1,0)+
IF(AND(J4934="İADE DEPO",FİLTRE!$H$5="İADE DEPO"),1,0)+
IF(FİLTRE!$H$5="TÜMÜ",1,0)+
IF(AND(J4934="FİRMA İADE",FİLTRE!$H$5="FİRMA İADE"),1,0)+
IF(AND(J4934="İMHA",FİLTRE!$H$5="İMHA"),1,0)</f>
        <v>1</v>
      </c>
      <c r="I4934" s="99"/>
      <c r="J4934" s="100"/>
      <c r="K4934" s="100"/>
      <c r="L4934" s="101"/>
      <c r="M4934" s="102"/>
      <c r="N4934" s="101"/>
      <c r="O4934" s="99"/>
      <c r="P4934" s="103"/>
      <c r="Q4934" s="104"/>
      <c r="R4934" s="50"/>
      <c r="S4934" s="105"/>
      <c r="T4934" s="106"/>
      <c r="U4934" s="107"/>
      <c r="V4934" s="108"/>
      <c r="W4934" s="107"/>
      <c r="X4934" s="107"/>
      <c r="AA4934" s="107"/>
      <c r="AB4934" s="110"/>
      <c r="AC4934" s="110"/>
      <c r="AE4934" s="105"/>
      <c r="AF4934" s="105"/>
      <c r="AR4934" s="112"/>
    </row>
    <row r="4935" spans="2:44" x14ac:dyDescent="0.25">
      <c r="B4935" s="1" t="str">
        <f>IF(I4935="","",
(IF(N4935=FİLTRE!$H$6,2,0)+IF(FİLTRE!$H$6="TOPLAM",2,0))
)</f>
        <v/>
      </c>
      <c r="C4935">
        <f>IF(FİLTRE!$M$5="",9,(IF(U4935&gt;=FİLTRE!$M$5,1,0)))</f>
        <v>1</v>
      </c>
      <c r="D4935" s="1">
        <f>IF(FİLTRE!$M$6="",9,(IF('SKT LİSTESİ'!P4935&lt;=FİLTRE!$M$6,1,0)))</f>
        <v>1</v>
      </c>
      <c r="E4935" s="25" t="str">
        <f>IF(I4935="","",(COUNTIFS($L$4:L4935,L4935)))</f>
        <v/>
      </c>
      <c r="F4935" s="13">
        <f>IF(OR(B4935&lt;&gt;2,C4935&lt;&gt;1,D4935&lt;&gt;1,H4935&lt;&gt;1),0,
COUNTIFS($B$4:B4935,2,$C$4:C4935,1,$D$4:D4935,1,$H$4:H4935,1))</f>
        <v>0</v>
      </c>
      <c r="G4935" s="26" t="str">
        <f>IF(I4935="","",(COUNTIF($E$4:E4935,E4935)))</f>
        <v/>
      </c>
      <c r="H4935" s="1">
        <f>IF(AND(J4935="SAYIM",FİLTRE!$H$5="RAFTA",U4935&lt;&gt;0),1,0)+
IF(AND(J4935="İADE DEPO",FİLTRE!$H$5="İADE DEPO"),1,0)+
IF(FİLTRE!$H$5="TÜMÜ",1,0)+
IF(AND(J4935="FİRMA İADE",FİLTRE!$H$5="FİRMA İADE"),1,0)+
IF(AND(J4935="İMHA",FİLTRE!$H$5="İMHA"),1,0)</f>
        <v>1</v>
      </c>
      <c r="I4935" s="99"/>
      <c r="J4935" s="100"/>
      <c r="K4935" s="100"/>
      <c r="L4935" s="101"/>
      <c r="M4935" s="102"/>
      <c r="N4935" s="101"/>
      <c r="O4935" s="99"/>
      <c r="P4935" s="103"/>
      <c r="Q4935" s="104"/>
      <c r="R4935" s="50"/>
      <c r="S4935" s="105"/>
      <c r="T4935" s="106"/>
      <c r="U4935" s="107"/>
      <c r="V4935" s="108"/>
      <c r="W4935" s="107"/>
      <c r="X4935" s="107"/>
      <c r="AA4935" s="107"/>
      <c r="AB4935" s="110"/>
      <c r="AC4935" s="110"/>
      <c r="AE4935" s="105"/>
      <c r="AF4935" s="105"/>
      <c r="AR4935" s="112"/>
    </row>
    <row r="4936" spans="2:44" x14ac:dyDescent="0.25">
      <c r="B4936" s="1" t="str">
        <f>IF(I4936="","",
(IF(N4936=FİLTRE!$H$6,2,0)+IF(FİLTRE!$H$6="TOPLAM",2,0))
)</f>
        <v/>
      </c>
      <c r="C4936">
        <f>IF(FİLTRE!$M$5="",9,(IF(U4936&gt;=FİLTRE!$M$5,1,0)))</f>
        <v>1</v>
      </c>
      <c r="D4936" s="1">
        <f>IF(FİLTRE!$M$6="",9,(IF('SKT LİSTESİ'!P4936&lt;=FİLTRE!$M$6,1,0)))</f>
        <v>1</v>
      </c>
      <c r="E4936" s="25" t="str">
        <f>IF(I4936="","",(COUNTIFS($L$4:L4936,L4936)))</f>
        <v/>
      </c>
      <c r="F4936" s="13">
        <f>IF(OR(B4936&lt;&gt;2,C4936&lt;&gt;1,D4936&lt;&gt;1,H4936&lt;&gt;1),0,
COUNTIFS($B$4:B4936,2,$C$4:C4936,1,$D$4:D4936,1,$H$4:H4936,1))</f>
        <v>0</v>
      </c>
      <c r="G4936" s="26" t="str">
        <f>IF(I4936="","",(COUNTIF($E$4:E4936,E4936)))</f>
        <v/>
      </c>
      <c r="H4936" s="1">
        <f>IF(AND(J4936="SAYIM",FİLTRE!$H$5="RAFTA",U4936&lt;&gt;0),1,0)+
IF(AND(J4936="İADE DEPO",FİLTRE!$H$5="İADE DEPO"),1,0)+
IF(FİLTRE!$H$5="TÜMÜ",1,0)+
IF(AND(J4936="FİRMA İADE",FİLTRE!$H$5="FİRMA İADE"),1,0)+
IF(AND(J4936="İMHA",FİLTRE!$H$5="İMHA"),1,0)</f>
        <v>1</v>
      </c>
      <c r="I4936" s="99"/>
      <c r="J4936" s="100"/>
      <c r="K4936" s="100"/>
      <c r="L4936" s="101"/>
      <c r="M4936" s="102"/>
      <c r="N4936" s="101"/>
      <c r="O4936" s="99"/>
      <c r="P4936" s="103"/>
      <c r="Q4936" s="104"/>
      <c r="R4936" s="50"/>
      <c r="S4936" s="105"/>
      <c r="T4936" s="106"/>
      <c r="U4936" s="107"/>
      <c r="V4936" s="108"/>
      <c r="W4936" s="107"/>
      <c r="X4936" s="107"/>
      <c r="AA4936" s="107"/>
      <c r="AB4936" s="110"/>
      <c r="AC4936" s="110"/>
      <c r="AE4936" s="105"/>
      <c r="AF4936" s="105"/>
      <c r="AR4936" s="112"/>
    </row>
    <row r="4937" spans="2:44" x14ac:dyDescent="0.25">
      <c r="B4937" s="1" t="str">
        <f>IF(I4937="","",
(IF(N4937=FİLTRE!$H$6,2,0)+IF(FİLTRE!$H$6="TOPLAM",2,0))
)</f>
        <v/>
      </c>
      <c r="C4937">
        <f>IF(FİLTRE!$M$5="",9,(IF(U4937&gt;=FİLTRE!$M$5,1,0)))</f>
        <v>1</v>
      </c>
      <c r="D4937" s="1">
        <f>IF(FİLTRE!$M$6="",9,(IF('SKT LİSTESİ'!P4937&lt;=FİLTRE!$M$6,1,0)))</f>
        <v>1</v>
      </c>
      <c r="E4937" s="25" t="str">
        <f>IF(I4937="","",(COUNTIFS($L$4:L4937,L4937)))</f>
        <v/>
      </c>
      <c r="F4937" s="13">
        <f>IF(OR(B4937&lt;&gt;2,C4937&lt;&gt;1,D4937&lt;&gt;1,H4937&lt;&gt;1),0,
COUNTIFS($B$4:B4937,2,$C$4:C4937,1,$D$4:D4937,1,$H$4:H4937,1))</f>
        <v>0</v>
      </c>
      <c r="G4937" s="26" t="str">
        <f>IF(I4937="","",(COUNTIF($E$4:E4937,E4937)))</f>
        <v/>
      </c>
      <c r="H4937" s="1">
        <f>IF(AND(J4937="SAYIM",FİLTRE!$H$5="RAFTA",U4937&lt;&gt;0),1,0)+
IF(AND(J4937="İADE DEPO",FİLTRE!$H$5="İADE DEPO"),1,0)+
IF(FİLTRE!$H$5="TÜMÜ",1,0)+
IF(AND(J4937="FİRMA İADE",FİLTRE!$H$5="FİRMA İADE"),1,0)+
IF(AND(J4937="İMHA",FİLTRE!$H$5="İMHA"),1,0)</f>
        <v>1</v>
      </c>
      <c r="I4937" s="99"/>
      <c r="J4937" s="100"/>
      <c r="K4937" s="100"/>
      <c r="L4937" s="101"/>
      <c r="M4937" s="102"/>
      <c r="N4937" s="101"/>
      <c r="O4937" s="99"/>
      <c r="P4937" s="103"/>
      <c r="Q4937" s="104"/>
      <c r="R4937" s="50"/>
      <c r="S4937" s="105"/>
      <c r="T4937" s="106"/>
      <c r="U4937" s="107"/>
      <c r="V4937" s="108"/>
      <c r="W4937" s="107"/>
      <c r="X4937" s="107"/>
      <c r="AA4937" s="107"/>
      <c r="AB4937" s="110"/>
      <c r="AC4937" s="110"/>
      <c r="AE4937" s="105"/>
      <c r="AF4937" s="105"/>
      <c r="AR4937" s="112"/>
    </row>
    <row r="4938" spans="2:44" x14ac:dyDescent="0.25">
      <c r="B4938" s="1" t="str">
        <f>IF(I4938="","",
(IF(N4938=FİLTRE!$H$6,2,0)+IF(FİLTRE!$H$6="TOPLAM",2,0))
)</f>
        <v/>
      </c>
      <c r="C4938">
        <f>IF(FİLTRE!$M$5="",9,(IF(U4938&gt;=FİLTRE!$M$5,1,0)))</f>
        <v>1</v>
      </c>
      <c r="D4938" s="1">
        <f>IF(FİLTRE!$M$6="",9,(IF('SKT LİSTESİ'!P4938&lt;=FİLTRE!$M$6,1,0)))</f>
        <v>1</v>
      </c>
      <c r="E4938" s="25" t="str">
        <f>IF(I4938="","",(COUNTIFS($L$4:L4938,L4938)))</f>
        <v/>
      </c>
      <c r="F4938" s="13">
        <f>IF(OR(B4938&lt;&gt;2,C4938&lt;&gt;1,D4938&lt;&gt;1,H4938&lt;&gt;1),0,
COUNTIFS($B$4:B4938,2,$C$4:C4938,1,$D$4:D4938,1,$H$4:H4938,1))</f>
        <v>0</v>
      </c>
      <c r="G4938" s="26" t="str">
        <f>IF(I4938="","",(COUNTIF($E$4:E4938,E4938)))</f>
        <v/>
      </c>
      <c r="H4938" s="1">
        <f>IF(AND(J4938="SAYIM",FİLTRE!$H$5="RAFTA",U4938&lt;&gt;0),1,0)+
IF(AND(J4938="İADE DEPO",FİLTRE!$H$5="İADE DEPO"),1,0)+
IF(FİLTRE!$H$5="TÜMÜ",1,0)+
IF(AND(J4938="FİRMA İADE",FİLTRE!$H$5="FİRMA İADE"),1,0)+
IF(AND(J4938="İMHA",FİLTRE!$H$5="İMHA"),1,0)</f>
        <v>1</v>
      </c>
      <c r="I4938" s="99"/>
      <c r="J4938" s="100"/>
      <c r="K4938" s="100"/>
      <c r="L4938" s="101"/>
      <c r="M4938" s="102"/>
      <c r="N4938" s="101"/>
      <c r="O4938" s="99"/>
      <c r="P4938" s="103"/>
      <c r="Q4938" s="104"/>
      <c r="R4938" s="50"/>
      <c r="S4938" s="105"/>
      <c r="T4938" s="106"/>
      <c r="U4938" s="107"/>
      <c r="V4938" s="108"/>
      <c r="W4938" s="107"/>
      <c r="X4938" s="107"/>
      <c r="AA4938" s="107"/>
      <c r="AB4938" s="110"/>
      <c r="AC4938" s="110"/>
      <c r="AE4938" s="105"/>
      <c r="AF4938" s="105"/>
      <c r="AR4938" s="112"/>
    </row>
    <row r="4939" spans="2:44" x14ac:dyDescent="0.25">
      <c r="B4939" s="1" t="str">
        <f>IF(I4939="","",
(IF(N4939=FİLTRE!$H$6,2,0)+IF(FİLTRE!$H$6="TOPLAM",2,0))
)</f>
        <v/>
      </c>
      <c r="C4939">
        <f>IF(FİLTRE!$M$5="",9,(IF(U4939&gt;=FİLTRE!$M$5,1,0)))</f>
        <v>1</v>
      </c>
      <c r="D4939" s="1">
        <f>IF(FİLTRE!$M$6="",9,(IF('SKT LİSTESİ'!P4939&lt;=FİLTRE!$M$6,1,0)))</f>
        <v>1</v>
      </c>
      <c r="E4939" s="25" t="str">
        <f>IF(I4939="","",(COUNTIFS($L$4:L4939,L4939)))</f>
        <v/>
      </c>
      <c r="F4939" s="13">
        <f>IF(OR(B4939&lt;&gt;2,C4939&lt;&gt;1,D4939&lt;&gt;1,H4939&lt;&gt;1),0,
COUNTIFS($B$4:B4939,2,$C$4:C4939,1,$D$4:D4939,1,$H$4:H4939,1))</f>
        <v>0</v>
      </c>
      <c r="G4939" s="26" t="str">
        <f>IF(I4939="","",(COUNTIF($E$4:E4939,E4939)))</f>
        <v/>
      </c>
      <c r="H4939" s="1">
        <f>IF(AND(J4939="SAYIM",FİLTRE!$H$5="RAFTA",U4939&lt;&gt;0),1,0)+
IF(AND(J4939="İADE DEPO",FİLTRE!$H$5="İADE DEPO"),1,0)+
IF(FİLTRE!$H$5="TÜMÜ",1,0)+
IF(AND(J4939="FİRMA İADE",FİLTRE!$H$5="FİRMA İADE"),1,0)+
IF(AND(J4939="İMHA",FİLTRE!$H$5="İMHA"),1,0)</f>
        <v>1</v>
      </c>
      <c r="I4939" s="99"/>
      <c r="J4939" s="100"/>
      <c r="K4939" s="100"/>
      <c r="L4939" s="101"/>
      <c r="M4939" s="102"/>
      <c r="N4939" s="101"/>
      <c r="O4939" s="99"/>
      <c r="P4939" s="103"/>
      <c r="Q4939" s="104"/>
      <c r="R4939" s="50"/>
      <c r="S4939" s="105"/>
      <c r="T4939" s="106"/>
      <c r="U4939" s="107"/>
      <c r="V4939" s="108"/>
      <c r="W4939" s="107"/>
      <c r="X4939" s="107"/>
      <c r="AA4939" s="107"/>
      <c r="AB4939" s="110"/>
      <c r="AC4939" s="110"/>
      <c r="AE4939" s="105"/>
      <c r="AF4939" s="105"/>
      <c r="AR4939" s="112"/>
    </row>
    <row r="4940" spans="2:44" x14ac:dyDescent="0.25">
      <c r="B4940" s="1" t="str">
        <f>IF(I4940="","",
(IF(N4940=FİLTRE!$H$6,2,0)+IF(FİLTRE!$H$6="TOPLAM",2,0))
)</f>
        <v/>
      </c>
      <c r="C4940">
        <f>IF(FİLTRE!$M$5="",9,(IF(U4940&gt;=FİLTRE!$M$5,1,0)))</f>
        <v>1</v>
      </c>
      <c r="D4940" s="1">
        <f>IF(FİLTRE!$M$6="",9,(IF('SKT LİSTESİ'!P4940&lt;=FİLTRE!$M$6,1,0)))</f>
        <v>1</v>
      </c>
      <c r="E4940" s="25" t="str">
        <f>IF(I4940="","",(COUNTIFS($L$4:L4940,L4940)))</f>
        <v/>
      </c>
      <c r="F4940" s="13">
        <f>IF(OR(B4940&lt;&gt;2,C4940&lt;&gt;1,D4940&lt;&gt;1,H4940&lt;&gt;1),0,
COUNTIFS($B$4:B4940,2,$C$4:C4940,1,$D$4:D4940,1,$H$4:H4940,1))</f>
        <v>0</v>
      </c>
      <c r="G4940" s="26" t="str">
        <f>IF(I4940="","",(COUNTIF($E$4:E4940,E4940)))</f>
        <v/>
      </c>
      <c r="H4940" s="1">
        <f>IF(AND(J4940="SAYIM",FİLTRE!$H$5="RAFTA",U4940&lt;&gt;0),1,0)+
IF(AND(J4940="İADE DEPO",FİLTRE!$H$5="İADE DEPO"),1,0)+
IF(FİLTRE!$H$5="TÜMÜ",1,0)+
IF(AND(J4940="FİRMA İADE",FİLTRE!$H$5="FİRMA İADE"),1,0)+
IF(AND(J4940="İMHA",FİLTRE!$H$5="İMHA"),1,0)</f>
        <v>1</v>
      </c>
      <c r="I4940" s="99"/>
      <c r="J4940" s="100"/>
      <c r="K4940" s="100"/>
      <c r="L4940" s="101"/>
      <c r="M4940" s="102"/>
      <c r="N4940" s="101"/>
      <c r="O4940" s="99"/>
      <c r="P4940" s="103"/>
      <c r="Q4940" s="104"/>
      <c r="R4940" s="50"/>
      <c r="S4940" s="105"/>
      <c r="T4940" s="106"/>
      <c r="U4940" s="107"/>
      <c r="V4940" s="108"/>
      <c r="W4940" s="107"/>
      <c r="X4940" s="107"/>
      <c r="AA4940" s="107"/>
      <c r="AB4940" s="110"/>
      <c r="AC4940" s="110"/>
      <c r="AE4940" s="105"/>
      <c r="AF4940" s="105"/>
      <c r="AR4940" s="112"/>
    </row>
    <row r="4941" spans="2:44" x14ac:dyDescent="0.25">
      <c r="B4941" s="1" t="str">
        <f>IF(I4941="","",
(IF(N4941=FİLTRE!$H$6,2,0)+IF(FİLTRE!$H$6="TOPLAM",2,0))
)</f>
        <v/>
      </c>
      <c r="C4941">
        <f>IF(FİLTRE!$M$5="",9,(IF(U4941&gt;=FİLTRE!$M$5,1,0)))</f>
        <v>1</v>
      </c>
      <c r="D4941" s="1">
        <f>IF(FİLTRE!$M$6="",9,(IF('SKT LİSTESİ'!P4941&lt;=FİLTRE!$M$6,1,0)))</f>
        <v>1</v>
      </c>
      <c r="E4941" s="25" t="str">
        <f>IF(I4941="","",(COUNTIFS($L$4:L4941,L4941)))</f>
        <v/>
      </c>
      <c r="F4941" s="13">
        <f>IF(OR(B4941&lt;&gt;2,C4941&lt;&gt;1,D4941&lt;&gt;1,H4941&lt;&gt;1),0,
COUNTIFS($B$4:B4941,2,$C$4:C4941,1,$D$4:D4941,1,$H$4:H4941,1))</f>
        <v>0</v>
      </c>
      <c r="G4941" s="26" t="str">
        <f>IF(I4941="","",(COUNTIF($E$4:E4941,E4941)))</f>
        <v/>
      </c>
      <c r="H4941" s="1">
        <f>IF(AND(J4941="SAYIM",FİLTRE!$H$5="RAFTA",U4941&lt;&gt;0),1,0)+
IF(AND(J4941="İADE DEPO",FİLTRE!$H$5="İADE DEPO"),1,0)+
IF(FİLTRE!$H$5="TÜMÜ",1,0)+
IF(AND(J4941="FİRMA İADE",FİLTRE!$H$5="FİRMA İADE"),1,0)+
IF(AND(J4941="İMHA",FİLTRE!$H$5="İMHA"),1,0)</f>
        <v>1</v>
      </c>
      <c r="I4941" s="99"/>
      <c r="J4941" s="100"/>
      <c r="K4941" s="100"/>
      <c r="L4941" s="101"/>
      <c r="M4941" s="102"/>
      <c r="N4941" s="101"/>
      <c r="O4941" s="99"/>
      <c r="P4941" s="103"/>
      <c r="Q4941" s="104"/>
      <c r="R4941" s="50"/>
      <c r="S4941" s="105"/>
      <c r="T4941" s="106"/>
      <c r="U4941" s="107"/>
      <c r="V4941" s="108"/>
      <c r="W4941" s="107"/>
      <c r="X4941" s="107"/>
      <c r="AA4941" s="107"/>
      <c r="AB4941" s="110"/>
      <c r="AC4941" s="110"/>
      <c r="AE4941" s="105"/>
      <c r="AF4941" s="105"/>
      <c r="AR4941" s="112"/>
    </row>
    <row r="4942" spans="2:44" x14ac:dyDescent="0.25">
      <c r="B4942" s="1" t="str">
        <f>IF(I4942="","",
(IF(N4942=FİLTRE!$H$6,2,0)+IF(FİLTRE!$H$6="TOPLAM",2,0))
)</f>
        <v/>
      </c>
      <c r="C4942">
        <f>IF(FİLTRE!$M$5="",9,(IF(U4942&gt;=FİLTRE!$M$5,1,0)))</f>
        <v>1</v>
      </c>
      <c r="D4942" s="1">
        <f>IF(FİLTRE!$M$6="",9,(IF('SKT LİSTESİ'!P4942&lt;=FİLTRE!$M$6,1,0)))</f>
        <v>1</v>
      </c>
      <c r="E4942" s="25" t="str">
        <f>IF(I4942="","",(COUNTIFS($L$4:L4942,L4942)))</f>
        <v/>
      </c>
      <c r="F4942" s="13">
        <f>IF(OR(B4942&lt;&gt;2,C4942&lt;&gt;1,D4942&lt;&gt;1,H4942&lt;&gt;1),0,
COUNTIFS($B$4:B4942,2,$C$4:C4942,1,$D$4:D4942,1,$H$4:H4942,1))</f>
        <v>0</v>
      </c>
      <c r="G4942" s="26" t="str">
        <f>IF(I4942="","",(COUNTIF($E$4:E4942,E4942)))</f>
        <v/>
      </c>
      <c r="H4942" s="1">
        <f>IF(AND(J4942="SAYIM",FİLTRE!$H$5="RAFTA",U4942&lt;&gt;0),1,0)+
IF(AND(J4942="İADE DEPO",FİLTRE!$H$5="İADE DEPO"),1,0)+
IF(FİLTRE!$H$5="TÜMÜ",1,0)+
IF(AND(J4942="FİRMA İADE",FİLTRE!$H$5="FİRMA İADE"),1,0)+
IF(AND(J4942="İMHA",FİLTRE!$H$5="İMHA"),1,0)</f>
        <v>1</v>
      </c>
      <c r="I4942" s="99"/>
      <c r="J4942" s="100"/>
      <c r="K4942" s="100"/>
      <c r="L4942" s="101"/>
      <c r="M4942" s="102"/>
      <c r="N4942" s="101"/>
      <c r="O4942" s="99"/>
      <c r="P4942" s="103"/>
      <c r="Q4942" s="104"/>
      <c r="R4942" s="50"/>
      <c r="S4942" s="105"/>
      <c r="T4942" s="106"/>
      <c r="U4942" s="107"/>
      <c r="V4942" s="108"/>
      <c r="W4942" s="107"/>
      <c r="X4942" s="107"/>
      <c r="AA4942" s="107"/>
      <c r="AB4942" s="110"/>
      <c r="AC4942" s="110"/>
      <c r="AE4942" s="105"/>
      <c r="AF4942" s="105"/>
      <c r="AR4942" s="112"/>
    </row>
    <row r="4943" spans="2:44" x14ac:dyDescent="0.25">
      <c r="B4943" s="1" t="str">
        <f>IF(I4943="","",
(IF(N4943=FİLTRE!$H$6,2,0)+IF(FİLTRE!$H$6="TOPLAM",2,0))
)</f>
        <v/>
      </c>
      <c r="C4943">
        <f>IF(FİLTRE!$M$5="",9,(IF(U4943&gt;=FİLTRE!$M$5,1,0)))</f>
        <v>1</v>
      </c>
      <c r="D4943" s="1">
        <f>IF(FİLTRE!$M$6="",9,(IF('SKT LİSTESİ'!P4943&lt;=FİLTRE!$M$6,1,0)))</f>
        <v>1</v>
      </c>
      <c r="E4943" s="25" t="str">
        <f>IF(I4943="","",(COUNTIFS($L$4:L4943,L4943)))</f>
        <v/>
      </c>
      <c r="F4943" s="13">
        <f>IF(OR(B4943&lt;&gt;2,C4943&lt;&gt;1,D4943&lt;&gt;1,H4943&lt;&gt;1),0,
COUNTIFS($B$4:B4943,2,$C$4:C4943,1,$D$4:D4943,1,$H$4:H4943,1))</f>
        <v>0</v>
      </c>
      <c r="G4943" s="26" t="str">
        <f>IF(I4943="","",(COUNTIF($E$4:E4943,E4943)))</f>
        <v/>
      </c>
      <c r="H4943" s="1">
        <f>IF(AND(J4943="SAYIM",FİLTRE!$H$5="RAFTA",U4943&lt;&gt;0),1,0)+
IF(AND(J4943="İADE DEPO",FİLTRE!$H$5="İADE DEPO"),1,0)+
IF(FİLTRE!$H$5="TÜMÜ",1,0)+
IF(AND(J4943="FİRMA İADE",FİLTRE!$H$5="FİRMA İADE"),1,0)+
IF(AND(J4943="İMHA",FİLTRE!$H$5="İMHA"),1,0)</f>
        <v>1</v>
      </c>
      <c r="I4943" s="99"/>
      <c r="J4943" s="100"/>
      <c r="K4943" s="100"/>
      <c r="L4943" s="101"/>
      <c r="M4943" s="102"/>
      <c r="N4943" s="101"/>
      <c r="O4943" s="99"/>
      <c r="P4943" s="103"/>
      <c r="Q4943" s="104"/>
      <c r="R4943" s="50"/>
      <c r="S4943" s="105"/>
      <c r="T4943" s="106"/>
      <c r="U4943" s="107"/>
      <c r="V4943" s="108"/>
      <c r="W4943" s="107"/>
      <c r="X4943" s="107"/>
      <c r="AA4943" s="107"/>
      <c r="AB4943" s="110"/>
      <c r="AC4943" s="110"/>
      <c r="AE4943" s="105"/>
      <c r="AF4943" s="105"/>
      <c r="AR4943" s="112"/>
    </row>
    <row r="4944" spans="2:44" x14ac:dyDescent="0.25">
      <c r="B4944" s="1" t="str">
        <f>IF(I4944="","",
(IF(N4944=FİLTRE!$H$6,2,0)+IF(FİLTRE!$H$6="TOPLAM",2,0))
)</f>
        <v/>
      </c>
      <c r="C4944">
        <f>IF(FİLTRE!$M$5="",9,(IF(U4944&gt;=FİLTRE!$M$5,1,0)))</f>
        <v>1</v>
      </c>
      <c r="D4944" s="1">
        <f>IF(FİLTRE!$M$6="",9,(IF('SKT LİSTESİ'!P4944&lt;=FİLTRE!$M$6,1,0)))</f>
        <v>1</v>
      </c>
      <c r="E4944" s="25" t="str">
        <f>IF(I4944="","",(COUNTIFS($L$4:L4944,L4944)))</f>
        <v/>
      </c>
      <c r="F4944" s="13">
        <f>IF(OR(B4944&lt;&gt;2,C4944&lt;&gt;1,D4944&lt;&gt;1,H4944&lt;&gt;1),0,
COUNTIFS($B$4:B4944,2,$C$4:C4944,1,$D$4:D4944,1,$H$4:H4944,1))</f>
        <v>0</v>
      </c>
      <c r="G4944" s="26" t="str">
        <f>IF(I4944="","",(COUNTIF($E$4:E4944,E4944)))</f>
        <v/>
      </c>
      <c r="H4944" s="1">
        <f>IF(AND(J4944="SAYIM",FİLTRE!$H$5="RAFTA",U4944&lt;&gt;0),1,0)+
IF(AND(J4944="İADE DEPO",FİLTRE!$H$5="İADE DEPO"),1,0)+
IF(FİLTRE!$H$5="TÜMÜ",1,0)+
IF(AND(J4944="FİRMA İADE",FİLTRE!$H$5="FİRMA İADE"),1,0)+
IF(AND(J4944="İMHA",FİLTRE!$H$5="İMHA"),1,0)</f>
        <v>1</v>
      </c>
      <c r="I4944" s="99"/>
      <c r="J4944" s="100"/>
      <c r="K4944" s="100"/>
      <c r="L4944" s="101"/>
      <c r="M4944" s="102"/>
      <c r="N4944" s="101"/>
      <c r="O4944" s="99"/>
      <c r="P4944" s="103"/>
      <c r="Q4944" s="104"/>
      <c r="R4944" s="50"/>
      <c r="S4944" s="105"/>
      <c r="T4944" s="106"/>
      <c r="U4944" s="107"/>
      <c r="V4944" s="108"/>
      <c r="W4944" s="107"/>
      <c r="X4944" s="107"/>
      <c r="AA4944" s="107"/>
      <c r="AB4944" s="110"/>
      <c r="AC4944" s="110"/>
      <c r="AE4944" s="105"/>
      <c r="AF4944" s="105"/>
      <c r="AR4944" s="112"/>
    </row>
    <row r="4945" spans="2:44" x14ac:dyDescent="0.25">
      <c r="B4945" s="1" t="str">
        <f>IF(I4945="","",
(IF(N4945=FİLTRE!$H$6,2,0)+IF(FİLTRE!$H$6="TOPLAM",2,0))
)</f>
        <v/>
      </c>
      <c r="C4945">
        <f>IF(FİLTRE!$M$5="",9,(IF(U4945&gt;=FİLTRE!$M$5,1,0)))</f>
        <v>1</v>
      </c>
      <c r="D4945" s="1">
        <f>IF(FİLTRE!$M$6="",9,(IF('SKT LİSTESİ'!P4945&lt;=FİLTRE!$M$6,1,0)))</f>
        <v>1</v>
      </c>
      <c r="E4945" s="25" t="str">
        <f>IF(I4945="","",(COUNTIFS($L$4:L4945,L4945)))</f>
        <v/>
      </c>
      <c r="F4945" s="13">
        <f>IF(OR(B4945&lt;&gt;2,C4945&lt;&gt;1,D4945&lt;&gt;1,H4945&lt;&gt;1),0,
COUNTIFS($B$4:B4945,2,$C$4:C4945,1,$D$4:D4945,1,$H$4:H4945,1))</f>
        <v>0</v>
      </c>
      <c r="G4945" s="26" t="str">
        <f>IF(I4945="","",(COUNTIF($E$4:E4945,E4945)))</f>
        <v/>
      </c>
      <c r="H4945" s="1">
        <f>IF(AND(J4945="SAYIM",FİLTRE!$H$5="RAFTA",U4945&lt;&gt;0),1,0)+
IF(AND(J4945="İADE DEPO",FİLTRE!$H$5="İADE DEPO"),1,0)+
IF(FİLTRE!$H$5="TÜMÜ",1,0)+
IF(AND(J4945="FİRMA İADE",FİLTRE!$H$5="FİRMA İADE"),1,0)+
IF(AND(J4945="İMHA",FİLTRE!$H$5="İMHA"),1,0)</f>
        <v>1</v>
      </c>
      <c r="I4945" s="99"/>
      <c r="J4945" s="100"/>
      <c r="K4945" s="100"/>
      <c r="L4945" s="101"/>
      <c r="M4945" s="102"/>
      <c r="N4945" s="101"/>
      <c r="O4945" s="99"/>
      <c r="P4945" s="103"/>
      <c r="Q4945" s="104"/>
      <c r="R4945" s="50"/>
      <c r="S4945" s="105"/>
      <c r="T4945" s="106"/>
      <c r="U4945" s="107"/>
      <c r="V4945" s="108"/>
      <c r="W4945" s="107"/>
      <c r="X4945" s="107"/>
      <c r="AA4945" s="107"/>
      <c r="AB4945" s="110"/>
      <c r="AC4945" s="110"/>
      <c r="AE4945" s="105"/>
      <c r="AF4945" s="105"/>
      <c r="AR4945" s="112"/>
    </row>
    <row r="4946" spans="2:44" x14ac:dyDescent="0.25">
      <c r="B4946" s="1" t="str">
        <f>IF(I4946="","",
(IF(N4946=FİLTRE!$H$6,2,0)+IF(FİLTRE!$H$6="TOPLAM",2,0))
)</f>
        <v/>
      </c>
      <c r="C4946">
        <f>IF(FİLTRE!$M$5="",9,(IF(U4946&gt;=FİLTRE!$M$5,1,0)))</f>
        <v>1</v>
      </c>
      <c r="D4946" s="1">
        <f>IF(FİLTRE!$M$6="",9,(IF('SKT LİSTESİ'!P4946&lt;=FİLTRE!$M$6,1,0)))</f>
        <v>1</v>
      </c>
      <c r="E4946" s="25" t="str">
        <f>IF(I4946="","",(COUNTIFS($L$4:L4946,L4946)))</f>
        <v/>
      </c>
      <c r="F4946" s="13">
        <f>IF(OR(B4946&lt;&gt;2,C4946&lt;&gt;1,D4946&lt;&gt;1,H4946&lt;&gt;1),0,
COUNTIFS($B$4:B4946,2,$C$4:C4946,1,$D$4:D4946,1,$H$4:H4946,1))</f>
        <v>0</v>
      </c>
      <c r="G4946" s="26" t="str">
        <f>IF(I4946="","",(COUNTIF($E$4:E4946,E4946)))</f>
        <v/>
      </c>
      <c r="H4946" s="1">
        <f>IF(AND(J4946="SAYIM",FİLTRE!$H$5="RAFTA",U4946&lt;&gt;0),1,0)+
IF(AND(J4946="İADE DEPO",FİLTRE!$H$5="İADE DEPO"),1,0)+
IF(FİLTRE!$H$5="TÜMÜ",1,0)+
IF(AND(J4946="FİRMA İADE",FİLTRE!$H$5="FİRMA İADE"),1,0)+
IF(AND(J4946="İMHA",FİLTRE!$H$5="İMHA"),1,0)</f>
        <v>1</v>
      </c>
      <c r="I4946" s="99"/>
      <c r="J4946" s="100"/>
      <c r="K4946" s="100"/>
      <c r="L4946" s="101"/>
      <c r="M4946" s="102"/>
      <c r="N4946" s="101"/>
      <c r="O4946" s="99"/>
      <c r="P4946" s="103"/>
      <c r="Q4946" s="104"/>
      <c r="R4946" s="50"/>
      <c r="S4946" s="105"/>
      <c r="T4946" s="106"/>
      <c r="U4946" s="107"/>
      <c r="V4946" s="108"/>
      <c r="W4946" s="107"/>
      <c r="X4946" s="107"/>
      <c r="AA4946" s="107"/>
      <c r="AB4946" s="110"/>
      <c r="AC4946" s="110"/>
      <c r="AE4946" s="105"/>
      <c r="AF4946" s="105"/>
      <c r="AR4946" s="112"/>
    </row>
    <row r="4947" spans="2:44" x14ac:dyDescent="0.25">
      <c r="B4947" s="1" t="str">
        <f>IF(I4947="","",
(IF(N4947=FİLTRE!$H$6,2,0)+IF(FİLTRE!$H$6="TOPLAM",2,0))
)</f>
        <v/>
      </c>
      <c r="C4947">
        <f>IF(FİLTRE!$M$5="",9,(IF(U4947&gt;=FİLTRE!$M$5,1,0)))</f>
        <v>1</v>
      </c>
      <c r="D4947" s="1">
        <f>IF(FİLTRE!$M$6="",9,(IF('SKT LİSTESİ'!P4947&lt;=FİLTRE!$M$6,1,0)))</f>
        <v>1</v>
      </c>
      <c r="E4947" s="25" t="str">
        <f>IF(I4947="","",(COUNTIFS($L$4:L4947,L4947)))</f>
        <v/>
      </c>
      <c r="F4947" s="13">
        <f>IF(OR(B4947&lt;&gt;2,C4947&lt;&gt;1,D4947&lt;&gt;1,H4947&lt;&gt;1),0,
COUNTIFS($B$4:B4947,2,$C$4:C4947,1,$D$4:D4947,1,$H$4:H4947,1))</f>
        <v>0</v>
      </c>
      <c r="G4947" s="26" t="str">
        <f>IF(I4947="","",(COUNTIF($E$4:E4947,E4947)))</f>
        <v/>
      </c>
      <c r="H4947" s="1">
        <f>IF(AND(J4947="SAYIM",FİLTRE!$H$5="RAFTA",U4947&lt;&gt;0),1,0)+
IF(AND(J4947="İADE DEPO",FİLTRE!$H$5="İADE DEPO"),1,0)+
IF(FİLTRE!$H$5="TÜMÜ",1,0)+
IF(AND(J4947="FİRMA İADE",FİLTRE!$H$5="FİRMA İADE"),1,0)+
IF(AND(J4947="İMHA",FİLTRE!$H$5="İMHA"),1,0)</f>
        <v>1</v>
      </c>
      <c r="I4947" s="99"/>
      <c r="J4947" s="100"/>
      <c r="K4947" s="100"/>
      <c r="L4947" s="101"/>
      <c r="M4947" s="102"/>
      <c r="N4947" s="101"/>
      <c r="O4947" s="99"/>
      <c r="P4947" s="103"/>
      <c r="Q4947" s="104"/>
      <c r="R4947" s="50"/>
      <c r="S4947" s="105"/>
      <c r="T4947" s="106"/>
      <c r="U4947" s="107"/>
      <c r="V4947" s="108"/>
      <c r="W4947" s="107"/>
      <c r="X4947" s="107"/>
      <c r="AA4947" s="107"/>
      <c r="AB4947" s="110"/>
      <c r="AC4947" s="110"/>
      <c r="AE4947" s="105"/>
      <c r="AF4947" s="105"/>
      <c r="AR4947" s="112"/>
    </row>
    <row r="4948" spans="2:44" x14ac:dyDescent="0.25">
      <c r="B4948" s="1" t="str">
        <f>IF(I4948="","",
(IF(N4948=FİLTRE!$H$6,2,0)+IF(FİLTRE!$H$6="TOPLAM",2,0))
)</f>
        <v/>
      </c>
      <c r="C4948">
        <f>IF(FİLTRE!$M$5="",9,(IF(U4948&gt;=FİLTRE!$M$5,1,0)))</f>
        <v>1</v>
      </c>
      <c r="D4948" s="1">
        <f>IF(FİLTRE!$M$6="",9,(IF('SKT LİSTESİ'!P4948&lt;=FİLTRE!$M$6,1,0)))</f>
        <v>1</v>
      </c>
      <c r="E4948" s="25" t="str">
        <f>IF(I4948="","",(COUNTIFS($L$4:L4948,L4948)))</f>
        <v/>
      </c>
      <c r="F4948" s="13">
        <f>IF(OR(B4948&lt;&gt;2,C4948&lt;&gt;1,D4948&lt;&gt;1,H4948&lt;&gt;1),0,
COUNTIFS($B$4:B4948,2,$C$4:C4948,1,$D$4:D4948,1,$H$4:H4948,1))</f>
        <v>0</v>
      </c>
      <c r="G4948" s="26" t="str">
        <f>IF(I4948="","",(COUNTIF($E$4:E4948,E4948)))</f>
        <v/>
      </c>
      <c r="H4948" s="1">
        <f>IF(AND(J4948="SAYIM",FİLTRE!$H$5="RAFTA",U4948&lt;&gt;0),1,0)+
IF(AND(J4948="İADE DEPO",FİLTRE!$H$5="İADE DEPO"),1,0)+
IF(FİLTRE!$H$5="TÜMÜ",1,0)+
IF(AND(J4948="FİRMA İADE",FİLTRE!$H$5="FİRMA İADE"),1,0)+
IF(AND(J4948="İMHA",FİLTRE!$H$5="İMHA"),1,0)</f>
        <v>1</v>
      </c>
      <c r="I4948" s="99"/>
      <c r="J4948" s="100"/>
      <c r="K4948" s="100"/>
      <c r="L4948" s="101"/>
      <c r="M4948" s="102"/>
      <c r="N4948" s="101"/>
      <c r="O4948" s="99"/>
      <c r="P4948" s="103"/>
      <c r="Q4948" s="104"/>
      <c r="R4948" s="50"/>
      <c r="S4948" s="105"/>
      <c r="T4948" s="106"/>
      <c r="U4948" s="107"/>
      <c r="V4948" s="108"/>
      <c r="W4948" s="107"/>
      <c r="X4948" s="107"/>
      <c r="AA4948" s="107"/>
      <c r="AB4948" s="110"/>
      <c r="AC4948" s="110"/>
      <c r="AE4948" s="105"/>
      <c r="AF4948" s="105"/>
      <c r="AR4948" s="112"/>
    </row>
    <row r="4949" spans="2:44" x14ac:dyDescent="0.25">
      <c r="B4949" s="1" t="str">
        <f>IF(I4949="","",
(IF(N4949=FİLTRE!$H$6,2,0)+IF(FİLTRE!$H$6="TOPLAM",2,0))
)</f>
        <v/>
      </c>
      <c r="C4949">
        <f>IF(FİLTRE!$M$5="",9,(IF(U4949&gt;=FİLTRE!$M$5,1,0)))</f>
        <v>1</v>
      </c>
      <c r="D4949" s="1">
        <f>IF(FİLTRE!$M$6="",9,(IF('SKT LİSTESİ'!P4949&lt;=FİLTRE!$M$6,1,0)))</f>
        <v>1</v>
      </c>
      <c r="E4949" s="25" t="str">
        <f>IF(I4949="","",(COUNTIFS($L$4:L4949,L4949)))</f>
        <v/>
      </c>
      <c r="F4949" s="13">
        <f>IF(OR(B4949&lt;&gt;2,C4949&lt;&gt;1,D4949&lt;&gt;1,H4949&lt;&gt;1),0,
COUNTIFS($B$4:B4949,2,$C$4:C4949,1,$D$4:D4949,1,$H$4:H4949,1))</f>
        <v>0</v>
      </c>
      <c r="G4949" s="26" t="str">
        <f>IF(I4949="","",(COUNTIF($E$4:E4949,E4949)))</f>
        <v/>
      </c>
      <c r="H4949" s="1">
        <f>IF(AND(J4949="SAYIM",FİLTRE!$H$5="RAFTA",U4949&lt;&gt;0),1,0)+
IF(AND(J4949="İADE DEPO",FİLTRE!$H$5="İADE DEPO"),1,0)+
IF(FİLTRE!$H$5="TÜMÜ",1,0)+
IF(AND(J4949="FİRMA İADE",FİLTRE!$H$5="FİRMA İADE"),1,0)+
IF(AND(J4949="İMHA",FİLTRE!$H$5="İMHA"),1,0)</f>
        <v>1</v>
      </c>
      <c r="I4949" s="99"/>
      <c r="J4949" s="100"/>
      <c r="K4949" s="100"/>
      <c r="L4949" s="101"/>
      <c r="M4949" s="102"/>
      <c r="N4949" s="101"/>
      <c r="O4949" s="99"/>
      <c r="P4949" s="103"/>
      <c r="Q4949" s="104"/>
      <c r="R4949" s="50"/>
      <c r="S4949" s="105"/>
      <c r="T4949" s="106"/>
      <c r="U4949" s="107"/>
      <c r="V4949" s="108"/>
      <c r="W4949" s="107"/>
      <c r="X4949" s="107"/>
      <c r="AA4949" s="107"/>
      <c r="AB4949" s="110"/>
      <c r="AC4949" s="110"/>
      <c r="AE4949" s="105"/>
      <c r="AF4949" s="105"/>
      <c r="AR4949" s="112"/>
    </row>
    <row r="4950" spans="2:44" x14ac:dyDescent="0.25">
      <c r="B4950" s="1" t="str">
        <f>IF(I4950="","",
(IF(N4950=FİLTRE!$H$6,2,0)+IF(FİLTRE!$H$6="TOPLAM",2,0))
)</f>
        <v/>
      </c>
      <c r="C4950">
        <f>IF(FİLTRE!$M$5="",9,(IF(U4950&gt;=FİLTRE!$M$5,1,0)))</f>
        <v>1</v>
      </c>
      <c r="D4950" s="1">
        <f>IF(FİLTRE!$M$6="",9,(IF('SKT LİSTESİ'!P4950&lt;=FİLTRE!$M$6,1,0)))</f>
        <v>1</v>
      </c>
      <c r="E4950" s="25" t="str">
        <f>IF(I4950="","",(COUNTIFS($L$4:L4950,L4950)))</f>
        <v/>
      </c>
      <c r="F4950" s="13">
        <f>IF(OR(B4950&lt;&gt;2,C4950&lt;&gt;1,D4950&lt;&gt;1,H4950&lt;&gt;1),0,
COUNTIFS($B$4:B4950,2,$C$4:C4950,1,$D$4:D4950,1,$H$4:H4950,1))</f>
        <v>0</v>
      </c>
      <c r="G4950" s="26" t="str">
        <f>IF(I4950="","",(COUNTIF($E$4:E4950,E4950)))</f>
        <v/>
      </c>
      <c r="H4950" s="1">
        <f>IF(AND(J4950="SAYIM",FİLTRE!$H$5="RAFTA",U4950&lt;&gt;0),1,0)+
IF(AND(J4950="İADE DEPO",FİLTRE!$H$5="İADE DEPO"),1,0)+
IF(FİLTRE!$H$5="TÜMÜ",1,0)+
IF(AND(J4950="FİRMA İADE",FİLTRE!$H$5="FİRMA İADE"),1,0)+
IF(AND(J4950="İMHA",FİLTRE!$H$5="İMHA"),1,0)</f>
        <v>1</v>
      </c>
      <c r="I4950" s="99"/>
      <c r="J4950" s="100"/>
      <c r="K4950" s="100"/>
      <c r="L4950" s="101"/>
      <c r="M4950" s="102"/>
      <c r="N4950" s="101"/>
      <c r="O4950" s="99"/>
      <c r="P4950" s="103"/>
      <c r="Q4950" s="104"/>
      <c r="R4950" s="50"/>
      <c r="S4950" s="105"/>
      <c r="T4950" s="106"/>
      <c r="U4950" s="107"/>
      <c r="V4950" s="108"/>
      <c r="W4950" s="107"/>
      <c r="X4950" s="107"/>
      <c r="AA4950" s="107"/>
      <c r="AB4950" s="110"/>
      <c r="AC4950" s="110"/>
      <c r="AE4950" s="105"/>
      <c r="AF4950" s="105"/>
      <c r="AR4950" s="112"/>
    </row>
    <row r="4951" spans="2:44" x14ac:dyDescent="0.25">
      <c r="B4951" s="1" t="str">
        <f>IF(I4951="","",
(IF(N4951=FİLTRE!$H$6,2,0)+IF(FİLTRE!$H$6="TOPLAM",2,0))
)</f>
        <v/>
      </c>
      <c r="C4951">
        <f>IF(FİLTRE!$M$5="",9,(IF(U4951&gt;=FİLTRE!$M$5,1,0)))</f>
        <v>1</v>
      </c>
      <c r="D4951" s="1">
        <f>IF(FİLTRE!$M$6="",9,(IF('SKT LİSTESİ'!P4951&lt;=FİLTRE!$M$6,1,0)))</f>
        <v>1</v>
      </c>
      <c r="E4951" s="25" t="str">
        <f>IF(I4951="","",(COUNTIFS($L$4:L4951,L4951)))</f>
        <v/>
      </c>
      <c r="F4951" s="13">
        <f>IF(OR(B4951&lt;&gt;2,C4951&lt;&gt;1,D4951&lt;&gt;1,H4951&lt;&gt;1),0,
COUNTIFS($B$4:B4951,2,$C$4:C4951,1,$D$4:D4951,1,$H$4:H4951,1))</f>
        <v>0</v>
      </c>
      <c r="G4951" s="26" t="str">
        <f>IF(I4951="","",(COUNTIF($E$4:E4951,E4951)))</f>
        <v/>
      </c>
      <c r="H4951" s="1">
        <f>IF(AND(J4951="SAYIM",FİLTRE!$H$5="RAFTA",U4951&lt;&gt;0),1,0)+
IF(AND(J4951="İADE DEPO",FİLTRE!$H$5="İADE DEPO"),1,0)+
IF(FİLTRE!$H$5="TÜMÜ",1,0)+
IF(AND(J4951="FİRMA İADE",FİLTRE!$H$5="FİRMA İADE"),1,0)+
IF(AND(J4951="İMHA",FİLTRE!$H$5="İMHA"),1,0)</f>
        <v>1</v>
      </c>
      <c r="I4951" s="99"/>
      <c r="J4951" s="100"/>
      <c r="K4951" s="100"/>
      <c r="L4951" s="101"/>
      <c r="M4951" s="102"/>
      <c r="N4951" s="101"/>
      <c r="O4951" s="99"/>
      <c r="P4951" s="103"/>
      <c r="Q4951" s="104"/>
      <c r="R4951" s="50"/>
      <c r="S4951" s="105"/>
      <c r="T4951" s="106"/>
      <c r="U4951" s="107"/>
      <c r="V4951" s="108"/>
      <c r="W4951" s="107"/>
      <c r="X4951" s="107"/>
      <c r="AA4951" s="107"/>
      <c r="AB4951" s="110"/>
      <c r="AC4951" s="110"/>
      <c r="AE4951" s="105"/>
      <c r="AF4951" s="105"/>
      <c r="AR4951" s="112"/>
    </row>
    <row r="4952" spans="2:44" x14ac:dyDescent="0.25">
      <c r="B4952" s="1" t="str">
        <f>IF(I4952="","",
(IF(N4952=FİLTRE!$H$6,2,0)+IF(FİLTRE!$H$6="TOPLAM",2,0))
)</f>
        <v/>
      </c>
      <c r="C4952">
        <f>IF(FİLTRE!$M$5="",9,(IF(U4952&gt;=FİLTRE!$M$5,1,0)))</f>
        <v>1</v>
      </c>
      <c r="D4952" s="1">
        <f>IF(FİLTRE!$M$6="",9,(IF('SKT LİSTESİ'!P4952&lt;=FİLTRE!$M$6,1,0)))</f>
        <v>1</v>
      </c>
      <c r="E4952" s="25" t="str">
        <f>IF(I4952="","",(COUNTIFS($L$4:L4952,L4952)))</f>
        <v/>
      </c>
      <c r="F4952" s="13">
        <f>IF(OR(B4952&lt;&gt;2,C4952&lt;&gt;1,D4952&lt;&gt;1,H4952&lt;&gt;1),0,
COUNTIFS($B$4:B4952,2,$C$4:C4952,1,$D$4:D4952,1,$H$4:H4952,1))</f>
        <v>0</v>
      </c>
      <c r="G4952" s="26" t="str">
        <f>IF(I4952="","",(COUNTIF($E$4:E4952,E4952)))</f>
        <v/>
      </c>
      <c r="H4952" s="1">
        <f>IF(AND(J4952="SAYIM",FİLTRE!$H$5="RAFTA",U4952&lt;&gt;0),1,0)+
IF(AND(J4952="İADE DEPO",FİLTRE!$H$5="İADE DEPO"),1,0)+
IF(FİLTRE!$H$5="TÜMÜ",1,0)+
IF(AND(J4952="FİRMA İADE",FİLTRE!$H$5="FİRMA İADE"),1,0)+
IF(AND(J4952="İMHA",FİLTRE!$H$5="İMHA"),1,0)</f>
        <v>1</v>
      </c>
      <c r="I4952" s="99"/>
      <c r="J4952" s="100"/>
      <c r="K4952" s="100"/>
      <c r="L4952" s="101"/>
      <c r="M4952" s="102"/>
      <c r="N4952" s="101"/>
      <c r="O4952" s="99"/>
      <c r="P4952" s="103"/>
      <c r="Q4952" s="104"/>
      <c r="R4952" s="50"/>
      <c r="S4952" s="105"/>
      <c r="T4952" s="106"/>
      <c r="U4952" s="107"/>
      <c r="V4952" s="108"/>
      <c r="W4952" s="107"/>
      <c r="X4952" s="107"/>
      <c r="AA4952" s="107"/>
      <c r="AB4952" s="110"/>
      <c r="AC4952" s="110"/>
      <c r="AE4952" s="105"/>
      <c r="AF4952" s="105"/>
      <c r="AR4952" s="112"/>
    </row>
    <row r="4953" spans="2:44" x14ac:dyDescent="0.25">
      <c r="B4953" s="1" t="str">
        <f>IF(I4953="","",
(IF(N4953=FİLTRE!$H$6,2,0)+IF(FİLTRE!$H$6="TOPLAM",2,0))
)</f>
        <v/>
      </c>
      <c r="C4953">
        <f>IF(FİLTRE!$M$5="",9,(IF(U4953&gt;=FİLTRE!$M$5,1,0)))</f>
        <v>1</v>
      </c>
      <c r="D4953" s="1">
        <f>IF(FİLTRE!$M$6="",9,(IF('SKT LİSTESİ'!P4953&lt;=FİLTRE!$M$6,1,0)))</f>
        <v>1</v>
      </c>
      <c r="E4953" s="25" t="str">
        <f>IF(I4953="","",(COUNTIFS($L$4:L4953,L4953)))</f>
        <v/>
      </c>
      <c r="F4953" s="13">
        <f>IF(OR(B4953&lt;&gt;2,C4953&lt;&gt;1,D4953&lt;&gt;1,H4953&lt;&gt;1),0,
COUNTIFS($B$4:B4953,2,$C$4:C4953,1,$D$4:D4953,1,$H$4:H4953,1))</f>
        <v>0</v>
      </c>
      <c r="G4953" s="26" t="str">
        <f>IF(I4953="","",(COUNTIF($E$4:E4953,E4953)))</f>
        <v/>
      </c>
      <c r="H4953" s="1">
        <f>IF(AND(J4953="SAYIM",FİLTRE!$H$5="RAFTA",U4953&lt;&gt;0),1,0)+
IF(AND(J4953="İADE DEPO",FİLTRE!$H$5="İADE DEPO"),1,0)+
IF(FİLTRE!$H$5="TÜMÜ",1,0)+
IF(AND(J4953="FİRMA İADE",FİLTRE!$H$5="FİRMA İADE"),1,0)+
IF(AND(J4953="İMHA",FİLTRE!$H$5="İMHA"),1,0)</f>
        <v>1</v>
      </c>
      <c r="I4953" s="99"/>
      <c r="J4953" s="100"/>
      <c r="K4953" s="100"/>
      <c r="L4953" s="101"/>
      <c r="M4953" s="102"/>
      <c r="N4953" s="101"/>
      <c r="O4953" s="99"/>
      <c r="P4953" s="103"/>
      <c r="Q4953" s="104"/>
      <c r="R4953" s="50"/>
      <c r="S4953" s="105"/>
      <c r="T4953" s="106"/>
      <c r="U4953" s="107"/>
      <c r="V4953" s="108"/>
      <c r="W4953" s="107"/>
      <c r="X4953" s="107"/>
      <c r="AA4953" s="107"/>
      <c r="AB4953" s="110"/>
      <c r="AC4953" s="110"/>
      <c r="AE4953" s="105"/>
      <c r="AF4953" s="105"/>
      <c r="AR4953" s="112"/>
    </row>
    <row r="4954" spans="2:44" x14ac:dyDescent="0.25">
      <c r="B4954" s="1" t="str">
        <f>IF(I4954="","",
(IF(N4954=FİLTRE!$H$6,2,0)+IF(FİLTRE!$H$6="TOPLAM",2,0))
)</f>
        <v/>
      </c>
      <c r="C4954">
        <f>IF(FİLTRE!$M$5="",9,(IF(U4954&gt;=FİLTRE!$M$5,1,0)))</f>
        <v>1</v>
      </c>
      <c r="D4954" s="1">
        <f>IF(FİLTRE!$M$6="",9,(IF('SKT LİSTESİ'!P4954&lt;=FİLTRE!$M$6,1,0)))</f>
        <v>1</v>
      </c>
      <c r="E4954" s="25" t="str">
        <f>IF(I4954="","",(COUNTIFS($L$4:L4954,L4954)))</f>
        <v/>
      </c>
      <c r="F4954" s="13">
        <f>IF(OR(B4954&lt;&gt;2,C4954&lt;&gt;1,D4954&lt;&gt;1,H4954&lt;&gt;1),0,
COUNTIFS($B$4:B4954,2,$C$4:C4954,1,$D$4:D4954,1,$H$4:H4954,1))</f>
        <v>0</v>
      </c>
      <c r="G4954" s="26" t="str">
        <f>IF(I4954="","",(COUNTIF($E$4:E4954,E4954)))</f>
        <v/>
      </c>
      <c r="H4954" s="1">
        <f>IF(AND(J4954="SAYIM",FİLTRE!$H$5="RAFTA",U4954&lt;&gt;0),1,0)+
IF(AND(J4954="İADE DEPO",FİLTRE!$H$5="İADE DEPO"),1,0)+
IF(FİLTRE!$H$5="TÜMÜ",1,0)+
IF(AND(J4954="FİRMA İADE",FİLTRE!$H$5="FİRMA İADE"),1,0)+
IF(AND(J4954="İMHA",FİLTRE!$H$5="İMHA"),1,0)</f>
        <v>1</v>
      </c>
      <c r="I4954" s="99"/>
      <c r="J4954" s="100"/>
      <c r="K4954" s="100"/>
      <c r="L4954" s="101"/>
      <c r="M4954" s="102"/>
      <c r="N4954" s="101"/>
      <c r="O4954" s="99"/>
      <c r="P4954" s="103"/>
      <c r="Q4954" s="104"/>
      <c r="R4954" s="50"/>
      <c r="S4954" s="105"/>
      <c r="T4954" s="106"/>
      <c r="U4954" s="107"/>
      <c r="V4954" s="108"/>
      <c r="W4954" s="107"/>
      <c r="X4954" s="107"/>
      <c r="AA4954" s="107"/>
      <c r="AB4954" s="110"/>
      <c r="AC4954" s="110"/>
      <c r="AE4954" s="105"/>
      <c r="AF4954" s="105"/>
      <c r="AR4954" s="112"/>
    </row>
    <row r="4955" spans="2:44" x14ac:dyDescent="0.25">
      <c r="B4955" s="1" t="str">
        <f>IF(I4955="","",
(IF(N4955=FİLTRE!$H$6,2,0)+IF(FİLTRE!$H$6="TOPLAM",2,0))
)</f>
        <v/>
      </c>
      <c r="C4955">
        <f>IF(FİLTRE!$M$5="",9,(IF(U4955&gt;=FİLTRE!$M$5,1,0)))</f>
        <v>1</v>
      </c>
      <c r="D4955" s="1">
        <f>IF(FİLTRE!$M$6="",9,(IF('SKT LİSTESİ'!P4955&lt;=FİLTRE!$M$6,1,0)))</f>
        <v>1</v>
      </c>
      <c r="E4955" s="25" t="str">
        <f>IF(I4955="","",(COUNTIFS($L$4:L4955,L4955)))</f>
        <v/>
      </c>
      <c r="F4955" s="13">
        <f>IF(OR(B4955&lt;&gt;2,C4955&lt;&gt;1,D4955&lt;&gt;1,H4955&lt;&gt;1),0,
COUNTIFS($B$4:B4955,2,$C$4:C4955,1,$D$4:D4955,1,$H$4:H4955,1))</f>
        <v>0</v>
      </c>
      <c r="G4955" s="26" t="str">
        <f>IF(I4955="","",(COUNTIF($E$4:E4955,E4955)))</f>
        <v/>
      </c>
      <c r="H4955" s="1">
        <f>IF(AND(J4955="SAYIM",FİLTRE!$H$5="RAFTA",U4955&lt;&gt;0),1,0)+
IF(AND(J4955="İADE DEPO",FİLTRE!$H$5="İADE DEPO"),1,0)+
IF(FİLTRE!$H$5="TÜMÜ",1,0)+
IF(AND(J4955="FİRMA İADE",FİLTRE!$H$5="FİRMA İADE"),1,0)+
IF(AND(J4955="İMHA",FİLTRE!$H$5="İMHA"),1,0)</f>
        <v>1</v>
      </c>
      <c r="I4955" s="99"/>
      <c r="J4955" s="100"/>
      <c r="K4955" s="100"/>
      <c r="L4955" s="101"/>
      <c r="M4955" s="102"/>
      <c r="N4955" s="101"/>
      <c r="O4955" s="99"/>
      <c r="P4955" s="103"/>
      <c r="Q4955" s="104"/>
      <c r="R4955" s="50"/>
      <c r="S4955" s="105"/>
      <c r="T4955" s="106"/>
      <c r="U4955" s="107"/>
      <c r="V4955" s="108"/>
      <c r="W4955" s="107"/>
      <c r="X4955" s="107"/>
      <c r="AA4955" s="107"/>
      <c r="AB4955" s="110"/>
      <c r="AC4955" s="110"/>
      <c r="AE4955" s="105"/>
      <c r="AF4955" s="105"/>
      <c r="AR4955" s="112"/>
    </row>
    <row r="4956" spans="2:44" x14ac:dyDescent="0.25">
      <c r="B4956" s="1" t="str">
        <f>IF(I4956="","",
(IF(N4956=FİLTRE!$H$6,2,0)+IF(FİLTRE!$H$6="TOPLAM",2,0))
)</f>
        <v/>
      </c>
      <c r="C4956">
        <f>IF(FİLTRE!$M$5="",9,(IF(U4956&gt;=FİLTRE!$M$5,1,0)))</f>
        <v>1</v>
      </c>
      <c r="D4956" s="1">
        <f>IF(FİLTRE!$M$6="",9,(IF('SKT LİSTESİ'!P4956&lt;=FİLTRE!$M$6,1,0)))</f>
        <v>1</v>
      </c>
      <c r="E4956" s="25" t="str">
        <f>IF(I4956="","",(COUNTIFS($L$4:L4956,L4956)))</f>
        <v/>
      </c>
      <c r="F4956" s="13">
        <f>IF(OR(B4956&lt;&gt;2,C4956&lt;&gt;1,D4956&lt;&gt;1,H4956&lt;&gt;1),0,
COUNTIFS($B$4:B4956,2,$C$4:C4956,1,$D$4:D4956,1,$H$4:H4956,1))</f>
        <v>0</v>
      </c>
      <c r="G4956" s="26" t="str">
        <f>IF(I4956="","",(COUNTIF($E$4:E4956,E4956)))</f>
        <v/>
      </c>
      <c r="H4956" s="1">
        <f>IF(AND(J4956="SAYIM",FİLTRE!$H$5="RAFTA",U4956&lt;&gt;0),1,0)+
IF(AND(J4956="İADE DEPO",FİLTRE!$H$5="İADE DEPO"),1,0)+
IF(FİLTRE!$H$5="TÜMÜ",1,0)+
IF(AND(J4956="FİRMA İADE",FİLTRE!$H$5="FİRMA İADE"),1,0)+
IF(AND(J4956="İMHA",FİLTRE!$H$5="İMHA"),1,0)</f>
        <v>1</v>
      </c>
      <c r="I4956" s="99"/>
      <c r="J4956" s="100"/>
      <c r="K4956" s="100"/>
      <c r="L4956" s="101"/>
      <c r="M4956" s="102"/>
      <c r="N4956" s="101"/>
      <c r="O4956" s="99"/>
      <c r="P4956" s="103"/>
      <c r="Q4956" s="104"/>
      <c r="R4956" s="50"/>
      <c r="S4956" s="105"/>
      <c r="T4956" s="106"/>
      <c r="U4956" s="107"/>
      <c r="V4956" s="108"/>
      <c r="W4956" s="107"/>
      <c r="X4956" s="107"/>
      <c r="AA4956" s="107"/>
      <c r="AB4956" s="110"/>
      <c r="AC4956" s="110"/>
      <c r="AE4956" s="105"/>
      <c r="AF4956" s="105"/>
      <c r="AR4956" s="112"/>
    </row>
    <row r="4957" spans="2:44" x14ac:dyDescent="0.25">
      <c r="B4957" s="1" t="str">
        <f>IF(I4957="","",
(IF(N4957=FİLTRE!$H$6,2,0)+IF(FİLTRE!$H$6="TOPLAM",2,0))
)</f>
        <v/>
      </c>
      <c r="C4957">
        <f>IF(FİLTRE!$M$5="",9,(IF(U4957&gt;=FİLTRE!$M$5,1,0)))</f>
        <v>1</v>
      </c>
      <c r="D4957" s="1">
        <f>IF(FİLTRE!$M$6="",9,(IF('SKT LİSTESİ'!P4957&lt;=FİLTRE!$M$6,1,0)))</f>
        <v>1</v>
      </c>
      <c r="E4957" s="25" t="str">
        <f>IF(I4957="","",(COUNTIFS($L$4:L4957,L4957)))</f>
        <v/>
      </c>
      <c r="F4957" s="13">
        <f>IF(OR(B4957&lt;&gt;2,C4957&lt;&gt;1,D4957&lt;&gt;1,H4957&lt;&gt;1),0,
COUNTIFS($B$4:B4957,2,$C$4:C4957,1,$D$4:D4957,1,$H$4:H4957,1))</f>
        <v>0</v>
      </c>
      <c r="G4957" s="26" t="str">
        <f>IF(I4957="","",(COUNTIF($E$4:E4957,E4957)))</f>
        <v/>
      </c>
      <c r="H4957" s="1">
        <f>IF(AND(J4957="SAYIM",FİLTRE!$H$5="RAFTA",U4957&lt;&gt;0),1,0)+
IF(AND(J4957="İADE DEPO",FİLTRE!$H$5="İADE DEPO"),1,0)+
IF(FİLTRE!$H$5="TÜMÜ",1,0)+
IF(AND(J4957="FİRMA İADE",FİLTRE!$H$5="FİRMA İADE"),1,0)+
IF(AND(J4957="İMHA",FİLTRE!$H$5="İMHA"),1,0)</f>
        <v>1</v>
      </c>
      <c r="I4957" s="99"/>
      <c r="J4957" s="100"/>
      <c r="K4957" s="100"/>
      <c r="L4957" s="101"/>
      <c r="M4957" s="102"/>
      <c r="N4957" s="101"/>
      <c r="O4957" s="99"/>
      <c r="P4957" s="103"/>
      <c r="Q4957" s="104"/>
      <c r="R4957" s="50"/>
      <c r="S4957" s="105"/>
      <c r="T4957" s="106"/>
      <c r="U4957" s="107"/>
      <c r="V4957" s="108"/>
      <c r="W4957" s="107"/>
      <c r="X4957" s="107"/>
      <c r="AA4957" s="107"/>
      <c r="AB4957" s="110"/>
      <c r="AC4957" s="110"/>
      <c r="AE4957" s="105"/>
      <c r="AF4957" s="105"/>
      <c r="AR4957" s="112"/>
    </row>
    <row r="4958" spans="2:44" x14ac:dyDescent="0.25">
      <c r="B4958" s="1" t="str">
        <f>IF(I4958="","",
(IF(N4958=FİLTRE!$H$6,2,0)+IF(FİLTRE!$H$6="TOPLAM",2,0))
)</f>
        <v/>
      </c>
      <c r="C4958">
        <f>IF(FİLTRE!$M$5="",9,(IF(U4958&gt;=FİLTRE!$M$5,1,0)))</f>
        <v>1</v>
      </c>
      <c r="D4958" s="1">
        <f>IF(FİLTRE!$M$6="",9,(IF('SKT LİSTESİ'!P4958&lt;=FİLTRE!$M$6,1,0)))</f>
        <v>1</v>
      </c>
      <c r="E4958" s="25" t="str">
        <f>IF(I4958="","",(COUNTIFS($L$4:L4958,L4958)))</f>
        <v/>
      </c>
      <c r="F4958" s="13">
        <f>IF(OR(B4958&lt;&gt;2,C4958&lt;&gt;1,D4958&lt;&gt;1,H4958&lt;&gt;1),0,
COUNTIFS($B$4:B4958,2,$C$4:C4958,1,$D$4:D4958,1,$H$4:H4958,1))</f>
        <v>0</v>
      </c>
      <c r="G4958" s="26" t="str">
        <f>IF(I4958="","",(COUNTIF($E$4:E4958,E4958)))</f>
        <v/>
      </c>
      <c r="H4958" s="1">
        <f>IF(AND(J4958="SAYIM",FİLTRE!$H$5="RAFTA",U4958&lt;&gt;0),1,0)+
IF(AND(J4958="İADE DEPO",FİLTRE!$H$5="İADE DEPO"),1,0)+
IF(FİLTRE!$H$5="TÜMÜ",1,0)+
IF(AND(J4958="FİRMA İADE",FİLTRE!$H$5="FİRMA İADE"),1,0)+
IF(AND(J4958="İMHA",FİLTRE!$H$5="İMHA"),1,0)</f>
        <v>1</v>
      </c>
      <c r="I4958" s="99"/>
      <c r="J4958" s="100"/>
      <c r="K4958" s="100"/>
      <c r="L4958" s="101"/>
      <c r="M4958" s="102"/>
      <c r="N4958" s="101"/>
      <c r="O4958" s="99"/>
      <c r="P4958" s="103"/>
      <c r="Q4958" s="104"/>
      <c r="R4958" s="50"/>
      <c r="S4958" s="105"/>
      <c r="T4958" s="106"/>
      <c r="U4958" s="107"/>
      <c r="V4958" s="108"/>
      <c r="W4958" s="107"/>
      <c r="X4958" s="107"/>
      <c r="AA4958" s="107"/>
      <c r="AB4958" s="110"/>
      <c r="AC4958" s="110"/>
      <c r="AE4958" s="105"/>
      <c r="AF4958" s="105"/>
      <c r="AR4958" s="112"/>
    </row>
    <row r="4959" spans="2:44" x14ac:dyDescent="0.25">
      <c r="B4959" s="1" t="str">
        <f>IF(I4959="","",
(IF(N4959=FİLTRE!$H$6,2,0)+IF(FİLTRE!$H$6="TOPLAM",2,0))
)</f>
        <v/>
      </c>
      <c r="C4959">
        <f>IF(FİLTRE!$M$5="",9,(IF(U4959&gt;=FİLTRE!$M$5,1,0)))</f>
        <v>1</v>
      </c>
      <c r="D4959" s="1">
        <f>IF(FİLTRE!$M$6="",9,(IF('SKT LİSTESİ'!P4959&lt;=FİLTRE!$M$6,1,0)))</f>
        <v>1</v>
      </c>
      <c r="E4959" s="25" t="str">
        <f>IF(I4959="","",(COUNTIFS($L$4:L4959,L4959)))</f>
        <v/>
      </c>
      <c r="F4959" s="13">
        <f>IF(OR(B4959&lt;&gt;2,C4959&lt;&gt;1,D4959&lt;&gt;1,H4959&lt;&gt;1),0,
COUNTIFS($B$4:B4959,2,$C$4:C4959,1,$D$4:D4959,1,$H$4:H4959,1))</f>
        <v>0</v>
      </c>
      <c r="G4959" s="26" t="str">
        <f>IF(I4959="","",(COUNTIF($E$4:E4959,E4959)))</f>
        <v/>
      </c>
      <c r="H4959" s="1">
        <f>IF(AND(J4959="SAYIM",FİLTRE!$H$5="RAFTA",U4959&lt;&gt;0),1,0)+
IF(AND(J4959="İADE DEPO",FİLTRE!$H$5="İADE DEPO"),1,0)+
IF(FİLTRE!$H$5="TÜMÜ",1,0)+
IF(AND(J4959="FİRMA İADE",FİLTRE!$H$5="FİRMA İADE"),1,0)+
IF(AND(J4959="İMHA",FİLTRE!$H$5="İMHA"),1,0)</f>
        <v>1</v>
      </c>
      <c r="I4959" s="99"/>
      <c r="J4959" s="100"/>
      <c r="K4959" s="100"/>
      <c r="L4959" s="101"/>
      <c r="M4959" s="102"/>
      <c r="N4959" s="101"/>
      <c r="O4959" s="99"/>
      <c r="P4959" s="103"/>
      <c r="Q4959" s="104"/>
      <c r="R4959" s="50"/>
      <c r="S4959" s="105"/>
      <c r="T4959" s="106"/>
      <c r="U4959" s="107"/>
      <c r="V4959" s="108"/>
      <c r="W4959" s="107"/>
      <c r="X4959" s="107"/>
      <c r="AA4959" s="107"/>
      <c r="AB4959" s="110"/>
      <c r="AC4959" s="110"/>
      <c r="AE4959" s="105"/>
      <c r="AF4959" s="105"/>
      <c r="AR4959" s="112"/>
    </row>
    <row r="4960" spans="2:44" x14ac:dyDescent="0.25">
      <c r="B4960" s="1" t="str">
        <f>IF(I4960="","",
(IF(N4960=FİLTRE!$H$6,2,0)+IF(FİLTRE!$H$6="TOPLAM",2,0))
)</f>
        <v/>
      </c>
      <c r="C4960">
        <f>IF(FİLTRE!$M$5="",9,(IF(U4960&gt;=FİLTRE!$M$5,1,0)))</f>
        <v>1</v>
      </c>
      <c r="D4960" s="1">
        <f>IF(FİLTRE!$M$6="",9,(IF('SKT LİSTESİ'!P4960&lt;=FİLTRE!$M$6,1,0)))</f>
        <v>1</v>
      </c>
      <c r="E4960" s="25" t="str">
        <f>IF(I4960="","",(COUNTIFS($L$4:L4960,L4960)))</f>
        <v/>
      </c>
      <c r="F4960" s="13">
        <f>IF(OR(B4960&lt;&gt;2,C4960&lt;&gt;1,D4960&lt;&gt;1,H4960&lt;&gt;1),0,
COUNTIFS($B$4:B4960,2,$C$4:C4960,1,$D$4:D4960,1,$H$4:H4960,1))</f>
        <v>0</v>
      </c>
      <c r="G4960" s="26" t="str">
        <f>IF(I4960="","",(COUNTIF($E$4:E4960,E4960)))</f>
        <v/>
      </c>
      <c r="H4960" s="1">
        <f>IF(AND(J4960="SAYIM",FİLTRE!$H$5="RAFTA",U4960&lt;&gt;0),1,0)+
IF(AND(J4960="İADE DEPO",FİLTRE!$H$5="İADE DEPO"),1,0)+
IF(FİLTRE!$H$5="TÜMÜ",1,0)+
IF(AND(J4960="FİRMA İADE",FİLTRE!$H$5="FİRMA İADE"),1,0)+
IF(AND(J4960="İMHA",FİLTRE!$H$5="İMHA"),1,0)</f>
        <v>1</v>
      </c>
      <c r="I4960" s="99"/>
      <c r="J4960" s="100"/>
      <c r="K4960" s="100"/>
      <c r="L4960" s="101"/>
      <c r="M4960" s="102"/>
      <c r="N4960" s="101"/>
      <c r="O4960" s="99"/>
      <c r="P4960" s="103"/>
      <c r="Q4960" s="104"/>
      <c r="R4960" s="50"/>
      <c r="S4960" s="105"/>
      <c r="T4960" s="106"/>
      <c r="U4960" s="107"/>
      <c r="V4960" s="108"/>
      <c r="W4960" s="107"/>
      <c r="X4960" s="107"/>
      <c r="AA4960" s="107"/>
      <c r="AB4960" s="110"/>
      <c r="AC4960" s="110"/>
      <c r="AE4960" s="105"/>
      <c r="AF4960" s="105"/>
      <c r="AR4960" s="112"/>
    </row>
    <row r="4961" spans="2:44" x14ac:dyDescent="0.25">
      <c r="B4961" s="1" t="str">
        <f>IF(I4961="","",
(IF(N4961=FİLTRE!$H$6,2,0)+IF(FİLTRE!$H$6="TOPLAM",2,0))
)</f>
        <v/>
      </c>
      <c r="C4961">
        <f>IF(FİLTRE!$M$5="",9,(IF(U4961&gt;=FİLTRE!$M$5,1,0)))</f>
        <v>1</v>
      </c>
      <c r="D4961" s="1">
        <f>IF(FİLTRE!$M$6="",9,(IF('SKT LİSTESİ'!P4961&lt;=FİLTRE!$M$6,1,0)))</f>
        <v>1</v>
      </c>
      <c r="E4961" s="25" t="str">
        <f>IF(I4961="","",(COUNTIFS($L$4:L4961,L4961)))</f>
        <v/>
      </c>
      <c r="F4961" s="13">
        <f>IF(OR(B4961&lt;&gt;2,C4961&lt;&gt;1,D4961&lt;&gt;1,H4961&lt;&gt;1),0,
COUNTIFS($B$4:B4961,2,$C$4:C4961,1,$D$4:D4961,1,$H$4:H4961,1))</f>
        <v>0</v>
      </c>
      <c r="G4961" s="26" t="str">
        <f>IF(I4961="","",(COUNTIF($E$4:E4961,E4961)))</f>
        <v/>
      </c>
      <c r="H4961" s="1">
        <f>IF(AND(J4961="SAYIM",FİLTRE!$H$5="RAFTA",U4961&lt;&gt;0),1,0)+
IF(AND(J4961="İADE DEPO",FİLTRE!$H$5="İADE DEPO"),1,0)+
IF(FİLTRE!$H$5="TÜMÜ",1,0)+
IF(AND(J4961="FİRMA İADE",FİLTRE!$H$5="FİRMA İADE"),1,0)+
IF(AND(J4961="İMHA",FİLTRE!$H$5="İMHA"),1,0)</f>
        <v>1</v>
      </c>
      <c r="I4961" s="99"/>
      <c r="J4961" s="100"/>
      <c r="K4961" s="100"/>
      <c r="L4961" s="101"/>
      <c r="M4961" s="102"/>
      <c r="N4961" s="101"/>
      <c r="O4961" s="99"/>
      <c r="P4961" s="103"/>
      <c r="Q4961" s="104"/>
      <c r="R4961" s="50"/>
      <c r="S4961" s="105"/>
      <c r="T4961" s="106"/>
      <c r="U4961" s="107"/>
      <c r="V4961" s="108"/>
      <c r="W4961" s="107"/>
      <c r="X4961" s="107"/>
      <c r="AA4961" s="107"/>
      <c r="AB4961" s="110"/>
      <c r="AC4961" s="110"/>
      <c r="AE4961" s="105"/>
      <c r="AF4961" s="105"/>
      <c r="AR4961" s="112"/>
    </row>
    <row r="4962" spans="2:44" x14ac:dyDescent="0.25">
      <c r="B4962" s="1" t="str">
        <f>IF(I4962="","",
(IF(N4962=FİLTRE!$H$6,2,0)+IF(FİLTRE!$H$6="TOPLAM",2,0))
)</f>
        <v/>
      </c>
      <c r="C4962">
        <f>IF(FİLTRE!$M$5="",9,(IF(U4962&gt;=FİLTRE!$M$5,1,0)))</f>
        <v>1</v>
      </c>
      <c r="D4962" s="1">
        <f>IF(FİLTRE!$M$6="",9,(IF('SKT LİSTESİ'!P4962&lt;=FİLTRE!$M$6,1,0)))</f>
        <v>1</v>
      </c>
      <c r="E4962" s="25" t="str">
        <f>IF(I4962="","",(COUNTIFS($L$4:L4962,L4962)))</f>
        <v/>
      </c>
      <c r="F4962" s="13">
        <f>IF(OR(B4962&lt;&gt;2,C4962&lt;&gt;1,D4962&lt;&gt;1,H4962&lt;&gt;1),0,
COUNTIFS($B$4:B4962,2,$C$4:C4962,1,$D$4:D4962,1,$H$4:H4962,1))</f>
        <v>0</v>
      </c>
      <c r="G4962" s="26" t="str">
        <f>IF(I4962="","",(COUNTIF($E$4:E4962,E4962)))</f>
        <v/>
      </c>
      <c r="H4962" s="1">
        <f>IF(AND(J4962="SAYIM",FİLTRE!$H$5="RAFTA",U4962&lt;&gt;0),1,0)+
IF(AND(J4962="İADE DEPO",FİLTRE!$H$5="İADE DEPO"),1,0)+
IF(FİLTRE!$H$5="TÜMÜ",1,0)+
IF(AND(J4962="FİRMA İADE",FİLTRE!$H$5="FİRMA İADE"),1,0)+
IF(AND(J4962="İMHA",FİLTRE!$H$5="İMHA"),1,0)</f>
        <v>1</v>
      </c>
      <c r="I4962" s="99"/>
      <c r="J4962" s="100"/>
      <c r="K4962" s="100"/>
      <c r="L4962" s="101"/>
      <c r="M4962" s="102"/>
      <c r="N4962" s="101"/>
      <c r="O4962" s="99"/>
      <c r="P4962" s="103"/>
      <c r="Q4962" s="104"/>
      <c r="R4962" s="50"/>
      <c r="S4962" s="105"/>
      <c r="T4962" s="106"/>
      <c r="U4962" s="107"/>
      <c r="V4962" s="108"/>
      <c r="W4962" s="107"/>
      <c r="X4962" s="107"/>
      <c r="AA4962" s="107"/>
      <c r="AB4962" s="110"/>
      <c r="AC4962" s="110"/>
      <c r="AE4962" s="105"/>
      <c r="AF4962" s="105"/>
      <c r="AR4962" s="112"/>
    </row>
    <row r="4963" spans="2:44" x14ac:dyDescent="0.25">
      <c r="B4963" s="1" t="str">
        <f>IF(I4963="","",
(IF(N4963=FİLTRE!$H$6,2,0)+IF(FİLTRE!$H$6="TOPLAM",2,0))
)</f>
        <v/>
      </c>
      <c r="C4963">
        <f>IF(FİLTRE!$M$5="",9,(IF(U4963&gt;=FİLTRE!$M$5,1,0)))</f>
        <v>1</v>
      </c>
      <c r="D4963" s="1">
        <f>IF(FİLTRE!$M$6="",9,(IF('SKT LİSTESİ'!P4963&lt;=FİLTRE!$M$6,1,0)))</f>
        <v>1</v>
      </c>
      <c r="E4963" s="25" t="str">
        <f>IF(I4963="","",(COUNTIFS($L$4:L4963,L4963)))</f>
        <v/>
      </c>
      <c r="F4963" s="13">
        <f>IF(OR(B4963&lt;&gt;2,C4963&lt;&gt;1,D4963&lt;&gt;1,H4963&lt;&gt;1),0,
COUNTIFS($B$4:B4963,2,$C$4:C4963,1,$D$4:D4963,1,$H$4:H4963,1))</f>
        <v>0</v>
      </c>
      <c r="G4963" s="26" t="str">
        <f>IF(I4963="","",(COUNTIF($E$4:E4963,E4963)))</f>
        <v/>
      </c>
      <c r="H4963" s="1">
        <f>IF(AND(J4963="SAYIM",FİLTRE!$H$5="RAFTA",U4963&lt;&gt;0),1,0)+
IF(AND(J4963="İADE DEPO",FİLTRE!$H$5="İADE DEPO"),1,0)+
IF(FİLTRE!$H$5="TÜMÜ",1,0)+
IF(AND(J4963="FİRMA İADE",FİLTRE!$H$5="FİRMA İADE"),1,0)+
IF(AND(J4963="İMHA",FİLTRE!$H$5="İMHA"),1,0)</f>
        <v>1</v>
      </c>
      <c r="I4963" s="99"/>
      <c r="J4963" s="100"/>
      <c r="K4963" s="100"/>
      <c r="L4963" s="101"/>
      <c r="M4963" s="102"/>
      <c r="N4963" s="101"/>
      <c r="O4963" s="99"/>
      <c r="P4963" s="103"/>
      <c r="Q4963" s="104"/>
      <c r="R4963" s="50"/>
      <c r="S4963" s="105"/>
      <c r="T4963" s="106"/>
      <c r="U4963" s="107"/>
      <c r="V4963" s="108"/>
      <c r="W4963" s="107"/>
      <c r="X4963" s="107"/>
      <c r="AA4963" s="107"/>
      <c r="AB4963" s="110"/>
      <c r="AC4963" s="110"/>
      <c r="AE4963" s="105"/>
      <c r="AF4963" s="105"/>
      <c r="AR4963" s="112"/>
    </row>
    <row r="4964" spans="2:44" x14ac:dyDescent="0.25">
      <c r="B4964" s="1" t="str">
        <f>IF(I4964="","",
(IF(N4964=FİLTRE!$H$6,2,0)+IF(FİLTRE!$H$6="TOPLAM",2,0))
)</f>
        <v/>
      </c>
      <c r="C4964">
        <f>IF(FİLTRE!$M$5="",9,(IF(U4964&gt;=FİLTRE!$M$5,1,0)))</f>
        <v>1</v>
      </c>
      <c r="D4964" s="1">
        <f>IF(FİLTRE!$M$6="",9,(IF('SKT LİSTESİ'!P4964&lt;=FİLTRE!$M$6,1,0)))</f>
        <v>1</v>
      </c>
      <c r="E4964" s="25" t="str">
        <f>IF(I4964="","",(COUNTIFS($L$4:L4964,L4964)))</f>
        <v/>
      </c>
      <c r="F4964" s="13">
        <f>IF(OR(B4964&lt;&gt;2,C4964&lt;&gt;1,D4964&lt;&gt;1,H4964&lt;&gt;1),0,
COUNTIFS($B$4:B4964,2,$C$4:C4964,1,$D$4:D4964,1,$H$4:H4964,1))</f>
        <v>0</v>
      </c>
      <c r="G4964" s="26" t="str">
        <f>IF(I4964="","",(COUNTIF($E$4:E4964,E4964)))</f>
        <v/>
      </c>
      <c r="H4964" s="1">
        <f>IF(AND(J4964="SAYIM",FİLTRE!$H$5="RAFTA",U4964&lt;&gt;0),1,0)+
IF(AND(J4964="İADE DEPO",FİLTRE!$H$5="İADE DEPO"),1,0)+
IF(FİLTRE!$H$5="TÜMÜ",1,0)+
IF(AND(J4964="FİRMA İADE",FİLTRE!$H$5="FİRMA İADE"),1,0)+
IF(AND(J4964="İMHA",FİLTRE!$H$5="İMHA"),1,0)</f>
        <v>1</v>
      </c>
      <c r="I4964" s="99"/>
      <c r="J4964" s="100"/>
      <c r="K4964" s="100"/>
      <c r="L4964" s="101"/>
      <c r="M4964" s="102"/>
      <c r="N4964" s="101"/>
      <c r="O4964" s="99"/>
      <c r="P4964" s="103"/>
      <c r="Q4964" s="104"/>
      <c r="R4964" s="50"/>
      <c r="S4964" s="105"/>
      <c r="T4964" s="106"/>
      <c r="U4964" s="107"/>
      <c r="V4964" s="108"/>
      <c r="W4964" s="107"/>
      <c r="X4964" s="107"/>
      <c r="AA4964" s="107"/>
      <c r="AB4964" s="110"/>
      <c r="AC4964" s="110"/>
      <c r="AE4964" s="105"/>
      <c r="AF4964" s="105"/>
      <c r="AR4964" s="112"/>
    </row>
    <row r="4965" spans="2:44" x14ac:dyDescent="0.25">
      <c r="B4965" s="1" t="str">
        <f>IF(I4965="","",
(IF(N4965=FİLTRE!$H$6,2,0)+IF(FİLTRE!$H$6="TOPLAM",2,0))
)</f>
        <v/>
      </c>
      <c r="C4965">
        <f>IF(FİLTRE!$M$5="",9,(IF(U4965&gt;=FİLTRE!$M$5,1,0)))</f>
        <v>1</v>
      </c>
      <c r="D4965" s="1">
        <f>IF(FİLTRE!$M$6="",9,(IF('SKT LİSTESİ'!P4965&lt;=FİLTRE!$M$6,1,0)))</f>
        <v>1</v>
      </c>
      <c r="E4965" s="25" t="str">
        <f>IF(I4965="","",(COUNTIFS($L$4:L4965,L4965)))</f>
        <v/>
      </c>
      <c r="F4965" s="13">
        <f>IF(OR(B4965&lt;&gt;2,C4965&lt;&gt;1,D4965&lt;&gt;1,H4965&lt;&gt;1),0,
COUNTIFS($B$4:B4965,2,$C$4:C4965,1,$D$4:D4965,1,$H$4:H4965,1))</f>
        <v>0</v>
      </c>
      <c r="G4965" s="26" t="str">
        <f>IF(I4965="","",(COUNTIF($E$4:E4965,E4965)))</f>
        <v/>
      </c>
      <c r="H4965" s="1">
        <f>IF(AND(J4965="SAYIM",FİLTRE!$H$5="RAFTA",U4965&lt;&gt;0),1,0)+
IF(AND(J4965="İADE DEPO",FİLTRE!$H$5="İADE DEPO"),1,0)+
IF(FİLTRE!$H$5="TÜMÜ",1,0)+
IF(AND(J4965="FİRMA İADE",FİLTRE!$H$5="FİRMA İADE"),1,0)+
IF(AND(J4965="İMHA",FİLTRE!$H$5="İMHA"),1,0)</f>
        <v>1</v>
      </c>
      <c r="I4965" s="99"/>
      <c r="J4965" s="100"/>
      <c r="K4965" s="100"/>
      <c r="L4965" s="101"/>
      <c r="M4965" s="102"/>
      <c r="N4965" s="101"/>
      <c r="O4965" s="99"/>
      <c r="P4965" s="103"/>
      <c r="Q4965" s="104"/>
      <c r="R4965" s="50"/>
      <c r="S4965" s="105"/>
      <c r="T4965" s="106"/>
      <c r="U4965" s="107"/>
      <c r="V4965" s="108"/>
      <c r="W4965" s="107"/>
      <c r="X4965" s="107"/>
      <c r="AA4965" s="107"/>
      <c r="AB4965" s="110"/>
      <c r="AC4965" s="110"/>
      <c r="AE4965" s="105"/>
      <c r="AF4965" s="105"/>
      <c r="AR4965" s="112"/>
    </row>
    <row r="4966" spans="2:44" x14ac:dyDescent="0.25">
      <c r="B4966" s="1" t="str">
        <f>IF(I4966="","",
(IF(N4966=FİLTRE!$H$6,2,0)+IF(FİLTRE!$H$6="TOPLAM",2,0))
)</f>
        <v/>
      </c>
      <c r="C4966">
        <f>IF(FİLTRE!$M$5="",9,(IF(U4966&gt;=FİLTRE!$M$5,1,0)))</f>
        <v>1</v>
      </c>
      <c r="D4966" s="1">
        <f>IF(FİLTRE!$M$6="",9,(IF('SKT LİSTESİ'!P4966&lt;=FİLTRE!$M$6,1,0)))</f>
        <v>1</v>
      </c>
      <c r="E4966" s="25" t="str">
        <f>IF(I4966="","",(COUNTIFS($L$4:L4966,L4966)))</f>
        <v/>
      </c>
      <c r="F4966" s="13">
        <f>IF(OR(B4966&lt;&gt;2,C4966&lt;&gt;1,D4966&lt;&gt;1,H4966&lt;&gt;1),0,
COUNTIFS($B$4:B4966,2,$C$4:C4966,1,$D$4:D4966,1,$H$4:H4966,1))</f>
        <v>0</v>
      </c>
      <c r="G4966" s="26" t="str">
        <f>IF(I4966="","",(COUNTIF($E$4:E4966,E4966)))</f>
        <v/>
      </c>
      <c r="H4966" s="1">
        <f>IF(AND(J4966="SAYIM",FİLTRE!$H$5="RAFTA",U4966&lt;&gt;0),1,0)+
IF(AND(J4966="İADE DEPO",FİLTRE!$H$5="İADE DEPO"),1,0)+
IF(FİLTRE!$H$5="TÜMÜ",1,0)+
IF(AND(J4966="FİRMA İADE",FİLTRE!$H$5="FİRMA İADE"),1,0)+
IF(AND(J4966="İMHA",FİLTRE!$H$5="İMHA"),1,0)</f>
        <v>1</v>
      </c>
      <c r="I4966" s="99"/>
      <c r="J4966" s="100"/>
      <c r="K4966" s="100"/>
      <c r="L4966" s="101"/>
      <c r="M4966" s="102"/>
      <c r="N4966" s="101"/>
      <c r="O4966" s="99"/>
      <c r="P4966" s="103"/>
      <c r="Q4966" s="104"/>
      <c r="R4966" s="50"/>
      <c r="S4966" s="105"/>
      <c r="T4966" s="106"/>
      <c r="U4966" s="107"/>
      <c r="V4966" s="108"/>
      <c r="W4966" s="107"/>
      <c r="X4966" s="107"/>
      <c r="AA4966" s="107"/>
      <c r="AB4966" s="110"/>
      <c r="AC4966" s="110"/>
      <c r="AE4966" s="105"/>
      <c r="AF4966" s="105"/>
      <c r="AR4966" s="112"/>
    </row>
    <row r="4967" spans="2:44" x14ac:dyDescent="0.25">
      <c r="B4967" s="1" t="str">
        <f>IF(I4967="","",
(IF(N4967=FİLTRE!$H$6,2,0)+IF(FİLTRE!$H$6="TOPLAM",2,0))
)</f>
        <v/>
      </c>
      <c r="C4967">
        <f>IF(FİLTRE!$M$5="",9,(IF(U4967&gt;=FİLTRE!$M$5,1,0)))</f>
        <v>1</v>
      </c>
      <c r="D4967" s="1">
        <f>IF(FİLTRE!$M$6="",9,(IF('SKT LİSTESİ'!P4967&lt;=FİLTRE!$M$6,1,0)))</f>
        <v>1</v>
      </c>
      <c r="E4967" s="25" t="str">
        <f>IF(I4967="","",(COUNTIFS($L$4:L4967,L4967)))</f>
        <v/>
      </c>
      <c r="F4967" s="13">
        <f>IF(OR(B4967&lt;&gt;2,C4967&lt;&gt;1,D4967&lt;&gt;1,H4967&lt;&gt;1),0,
COUNTIFS($B$4:B4967,2,$C$4:C4967,1,$D$4:D4967,1,$H$4:H4967,1))</f>
        <v>0</v>
      </c>
      <c r="G4967" s="26" t="str">
        <f>IF(I4967="","",(COUNTIF($E$4:E4967,E4967)))</f>
        <v/>
      </c>
      <c r="H4967" s="1">
        <f>IF(AND(J4967="SAYIM",FİLTRE!$H$5="RAFTA",U4967&lt;&gt;0),1,0)+
IF(AND(J4967="İADE DEPO",FİLTRE!$H$5="İADE DEPO"),1,0)+
IF(FİLTRE!$H$5="TÜMÜ",1,0)+
IF(AND(J4967="FİRMA İADE",FİLTRE!$H$5="FİRMA İADE"),1,0)+
IF(AND(J4967="İMHA",FİLTRE!$H$5="İMHA"),1,0)</f>
        <v>1</v>
      </c>
      <c r="I4967" s="99"/>
      <c r="J4967" s="100"/>
      <c r="K4967" s="100"/>
      <c r="L4967" s="101"/>
      <c r="M4967" s="102"/>
      <c r="N4967" s="101"/>
      <c r="O4967" s="99"/>
      <c r="P4967" s="103"/>
      <c r="Q4967" s="104"/>
      <c r="R4967" s="50"/>
      <c r="S4967" s="105"/>
      <c r="T4967" s="106"/>
      <c r="U4967" s="107"/>
      <c r="V4967" s="108"/>
      <c r="W4967" s="107"/>
      <c r="X4967" s="107"/>
      <c r="AA4967" s="107"/>
      <c r="AB4967" s="110"/>
      <c r="AC4967" s="110"/>
      <c r="AE4967" s="105"/>
      <c r="AF4967" s="105"/>
      <c r="AR4967" s="112"/>
    </row>
    <row r="4968" spans="2:44" x14ac:dyDescent="0.25">
      <c r="B4968" s="1" t="str">
        <f>IF(I4968="","",
(IF(N4968=FİLTRE!$H$6,2,0)+IF(FİLTRE!$H$6="TOPLAM",2,0))
)</f>
        <v/>
      </c>
      <c r="C4968">
        <f>IF(FİLTRE!$M$5="",9,(IF(U4968&gt;=FİLTRE!$M$5,1,0)))</f>
        <v>1</v>
      </c>
      <c r="D4968" s="1">
        <f>IF(FİLTRE!$M$6="",9,(IF('SKT LİSTESİ'!P4968&lt;=FİLTRE!$M$6,1,0)))</f>
        <v>1</v>
      </c>
      <c r="E4968" s="25" t="str">
        <f>IF(I4968="","",(COUNTIFS($L$4:L4968,L4968)))</f>
        <v/>
      </c>
      <c r="F4968" s="13">
        <f>IF(OR(B4968&lt;&gt;2,C4968&lt;&gt;1,D4968&lt;&gt;1,H4968&lt;&gt;1),0,
COUNTIFS($B$4:B4968,2,$C$4:C4968,1,$D$4:D4968,1,$H$4:H4968,1))</f>
        <v>0</v>
      </c>
      <c r="G4968" s="26" t="str">
        <f>IF(I4968="","",(COUNTIF($E$4:E4968,E4968)))</f>
        <v/>
      </c>
      <c r="H4968" s="1">
        <f>IF(AND(J4968="SAYIM",FİLTRE!$H$5="RAFTA",U4968&lt;&gt;0),1,0)+
IF(AND(J4968="İADE DEPO",FİLTRE!$H$5="İADE DEPO"),1,0)+
IF(FİLTRE!$H$5="TÜMÜ",1,0)+
IF(AND(J4968="FİRMA İADE",FİLTRE!$H$5="FİRMA İADE"),1,0)+
IF(AND(J4968="İMHA",FİLTRE!$H$5="İMHA"),1,0)</f>
        <v>1</v>
      </c>
      <c r="I4968" s="99"/>
      <c r="J4968" s="100"/>
      <c r="K4968" s="100"/>
      <c r="L4968" s="101"/>
      <c r="M4968" s="102"/>
      <c r="N4968" s="101"/>
      <c r="O4968" s="99"/>
      <c r="P4968" s="103"/>
      <c r="Q4968" s="104"/>
      <c r="R4968" s="50"/>
      <c r="S4968" s="105"/>
      <c r="T4968" s="106"/>
      <c r="U4968" s="107"/>
      <c r="V4968" s="108"/>
      <c r="W4968" s="107"/>
      <c r="X4968" s="107"/>
      <c r="AA4968" s="107"/>
      <c r="AB4968" s="110"/>
      <c r="AC4968" s="110"/>
      <c r="AE4968" s="105"/>
      <c r="AF4968" s="105"/>
      <c r="AR4968" s="112"/>
    </row>
    <row r="4969" spans="2:44" x14ac:dyDescent="0.25">
      <c r="B4969" s="1" t="str">
        <f>IF(I4969="","",
(IF(N4969=FİLTRE!$H$6,2,0)+IF(FİLTRE!$H$6="TOPLAM",2,0))
)</f>
        <v/>
      </c>
      <c r="C4969">
        <f>IF(FİLTRE!$M$5="",9,(IF(U4969&gt;=FİLTRE!$M$5,1,0)))</f>
        <v>1</v>
      </c>
      <c r="D4969" s="1">
        <f>IF(FİLTRE!$M$6="",9,(IF('SKT LİSTESİ'!P4969&lt;=FİLTRE!$M$6,1,0)))</f>
        <v>1</v>
      </c>
      <c r="E4969" s="25" t="str">
        <f>IF(I4969="","",(COUNTIFS($L$4:L4969,L4969)))</f>
        <v/>
      </c>
      <c r="F4969" s="13">
        <f>IF(OR(B4969&lt;&gt;2,C4969&lt;&gt;1,D4969&lt;&gt;1,H4969&lt;&gt;1),0,
COUNTIFS($B$4:B4969,2,$C$4:C4969,1,$D$4:D4969,1,$H$4:H4969,1))</f>
        <v>0</v>
      </c>
      <c r="G4969" s="26" t="str">
        <f>IF(I4969="","",(COUNTIF($E$4:E4969,E4969)))</f>
        <v/>
      </c>
      <c r="H4969" s="1">
        <f>IF(AND(J4969="SAYIM",FİLTRE!$H$5="RAFTA",U4969&lt;&gt;0),1,0)+
IF(AND(J4969="İADE DEPO",FİLTRE!$H$5="İADE DEPO"),1,0)+
IF(FİLTRE!$H$5="TÜMÜ",1,0)+
IF(AND(J4969="FİRMA İADE",FİLTRE!$H$5="FİRMA İADE"),1,0)+
IF(AND(J4969="İMHA",FİLTRE!$H$5="İMHA"),1,0)</f>
        <v>1</v>
      </c>
      <c r="I4969" s="99"/>
      <c r="J4969" s="100"/>
      <c r="K4969" s="100"/>
      <c r="L4969" s="101"/>
      <c r="M4969" s="102"/>
      <c r="N4969" s="101"/>
      <c r="O4969" s="99"/>
      <c r="P4969" s="103"/>
      <c r="Q4969" s="104"/>
      <c r="R4969" s="50"/>
      <c r="S4969" s="105"/>
      <c r="T4969" s="106"/>
      <c r="U4969" s="107"/>
      <c r="V4969" s="108"/>
      <c r="W4969" s="107"/>
      <c r="X4969" s="107"/>
      <c r="AA4969" s="107"/>
      <c r="AB4969" s="110"/>
      <c r="AC4969" s="110"/>
      <c r="AE4969" s="105"/>
      <c r="AF4969" s="105"/>
      <c r="AR4969" s="112"/>
    </row>
    <row r="4970" spans="2:44" x14ac:dyDescent="0.25">
      <c r="B4970" s="1" t="str">
        <f>IF(I4970="","",
(IF(N4970=FİLTRE!$H$6,2,0)+IF(FİLTRE!$H$6="TOPLAM",2,0))
)</f>
        <v/>
      </c>
      <c r="C4970">
        <f>IF(FİLTRE!$M$5="",9,(IF(U4970&gt;=FİLTRE!$M$5,1,0)))</f>
        <v>1</v>
      </c>
      <c r="D4970" s="1">
        <f>IF(FİLTRE!$M$6="",9,(IF('SKT LİSTESİ'!P4970&lt;=FİLTRE!$M$6,1,0)))</f>
        <v>1</v>
      </c>
      <c r="E4970" s="25" t="str">
        <f>IF(I4970="","",(COUNTIFS($L$4:L4970,L4970)))</f>
        <v/>
      </c>
      <c r="F4970" s="13">
        <f>IF(OR(B4970&lt;&gt;2,C4970&lt;&gt;1,D4970&lt;&gt;1,H4970&lt;&gt;1),0,
COUNTIFS($B$4:B4970,2,$C$4:C4970,1,$D$4:D4970,1,$H$4:H4970,1))</f>
        <v>0</v>
      </c>
      <c r="G4970" s="26" t="str">
        <f>IF(I4970="","",(COUNTIF($E$4:E4970,E4970)))</f>
        <v/>
      </c>
      <c r="H4970" s="1">
        <f>IF(AND(J4970="SAYIM",FİLTRE!$H$5="RAFTA",U4970&lt;&gt;0),1,0)+
IF(AND(J4970="İADE DEPO",FİLTRE!$H$5="İADE DEPO"),1,0)+
IF(FİLTRE!$H$5="TÜMÜ",1,0)+
IF(AND(J4970="FİRMA İADE",FİLTRE!$H$5="FİRMA İADE"),1,0)+
IF(AND(J4970="İMHA",FİLTRE!$H$5="İMHA"),1,0)</f>
        <v>1</v>
      </c>
      <c r="I4970" s="99"/>
      <c r="J4970" s="100"/>
      <c r="K4970" s="100"/>
      <c r="L4970" s="101"/>
      <c r="M4970" s="102"/>
      <c r="N4970" s="101"/>
      <c r="O4970" s="99"/>
      <c r="P4970" s="103"/>
      <c r="Q4970" s="104"/>
      <c r="R4970" s="50"/>
      <c r="S4970" s="105"/>
      <c r="T4970" s="106"/>
      <c r="U4970" s="107"/>
      <c r="V4970" s="108"/>
      <c r="W4970" s="107"/>
      <c r="X4970" s="107"/>
      <c r="AA4970" s="107"/>
      <c r="AB4970" s="110"/>
      <c r="AC4970" s="110"/>
      <c r="AE4970" s="105"/>
      <c r="AF4970" s="105"/>
      <c r="AR4970" s="112"/>
    </row>
    <row r="4971" spans="2:44" x14ac:dyDescent="0.25">
      <c r="B4971" s="1" t="str">
        <f>IF(I4971="","",
(IF(N4971=FİLTRE!$H$6,2,0)+IF(FİLTRE!$H$6="TOPLAM",2,0))
)</f>
        <v/>
      </c>
      <c r="C4971">
        <f>IF(FİLTRE!$M$5="",9,(IF(U4971&gt;=FİLTRE!$M$5,1,0)))</f>
        <v>1</v>
      </c>
      <c r="D4971" s="1">
        <f>IF(FİLTRE!$M$6="",9,(IF('SKT LİSTESİ'!P4971&lt;=FİLTRE!$M$6,1,0)))</f>
        <v>1</v>
      </c>
      <c r="E4971" s="25" t="str">
        <f>IF(I4971="","",(COUNTIFS($L$4:L4971,L4971)))</f>
        <v/>
      </c>
      <c r="F4971" s="13">
        <f>IF(OR(B4971&lt;&gt;2,C4971&lt;&gt;1,D4971&lt;&gt;1,H4971&lt;&gt;1),0,
COUNTIFS($B$4:B4971,2,$C$4:C4971,1,$D$4:D4971,1,$H$4:H4971,1))</f>
        <v>0</v>
      </c>
      <c r="G4971" s="26" t="str">
        <f>IF(I4971="","",(COUNTIF($E$4:E4971,E4971)))</f>
        <v/>
      </c>
      <c r="H4971" s="1">
        <f>IF(AND(J4971="SAYIM",FİLTRE!$H$5="RAFTA",U4971&lt;&gt;0),1,0)+
IF(AND(J4971="İADE DEPO",FİLTRE!$H$5="İADE DEPO"),1,0)+
IF(FİLTRE!$H$5="TÜMÜ",1,0)+
IF(AND(J4971="FİRMA İADE",FİLTRE!$H$5="FİRMA İADE"),1,0)+
IF(AND(J4971="İMHA",FİLTRE!$H$5="İMHA"),1,0)</f>
        <v>1</v>
      </c>
      <c r="I4971" s="99"/>
      <c r="J4971" s="100"/>
      <c r="K4971" s="100"/>
      <c r="L4971" s="101"/>
      <c r="M4971" s="102"/>
      <c r="N4971" s="101"/>
      <c r="O4971" s="99"/>
      <c r="P4971" s="103"/>
      <c r="Q4971" s="104"/>
      <c r="R4971" s="50"/>
      <c r="S4971" s="105"/>
      <c r="T4971" s="106"/>
      <c r="U4971" s="107"/>
      <c r="V4971" s="108"/>
      <c r="W4971" s="107"/>
      <c r="X4971" s="107"/>
      <c r="AA4971" s="107"/>
      <c r="AB4971" s="110"/>
      <c r="AC4971" s="110"/>
      <c r="AE4971" s="105"/>
      <c r="AF4971" s="105"/>
      <c r="AR4971" s="112"/>
    </row>
    <row r="4972" spans="2:44" x14ac:dyDescent="0.25">
      <c r="B4972" s="1" t="str">
        <f>IF(I4972="","",
(IF(N4972=FİLTRE!$H$6,2,0)+IF(FİLTRE!$H$6="TOPLAM",2,0))
)</f>
        <v/>
      </c>
      <c r="C4972">
        <f>IF(FİLTRE!$M$5="",9,(IF(U4972&gt;=FİLTRE!$M$5,1,0)))</f>
        <v>1</v>
      </c>
      <c r="D4972" s="1">
        <f>IF(FİLTRE!$M$6="",9,(IF('SKT LİSTESİ'!P4972&lt;=FİLTRE!$M$6,1,0)))</f>
        <v>1</v>
      </c>
      <c r="E4972" s="25" t="str">
        <f>IF(I4972="","",(COUNTIFS($L$4:L4972,L4972)))</f>
        <v/>
      </c>
      <c r="F4972" s="13">
        <f>IF(OR(B4972&lt;&gt;2,C4972&lt;&gt;1,D4972&lt;&gt;1,H4972&lt;&gt;1),0,
COUNTIFS($B$4:B4972,2,$C$4:C4972,1,$D$4:D4972,1,$H$4:H4972,1))</f>
        <v>0</v>
      </c>
      <c r="G4972" s="26" t="str">
        <f>IF(I4972="","",(COUNTIF($E$4:E4972,E4972)))</f>
        <v/>
      </c>
      <c r="H4972" s="1">
        <f>IF(AND(J4972="SAYIM",FİLTRE!$H$5="RAFTA",U4972&lt;&gt;0),1,0)+
IF(AND(J4972="İADE DEPO",FİLTRE!$H$5="İADE DEPO"),1,0)+
IF(FİLTRE!$H$5="TÜMÜ",1,0)+
IF(AND(J4972="FİRMA İADE",FİLTRE!$H$5="FİRMA İADE"),1,0)+
IF(AND(J4972="İMHA",FİLTRE!$H$5="İMHA"),1,0)</f>
        <v>1</v>
      </c>
      <c r="I4972" s="99"/>
      <c r="J4972" s="100"/>
      <c r="K4972" s="100"/>
      <c r="L4972" s="101"/>
      <c r="M4972" s="102"/>
      <c r="N4972" s="101"/>
      <c r="O4972" s="99"/>
      <c r="P4972" s="103"/>
      <c r="Q4972" s="104"/>
      <c r="R4972" s="50"/>
      <c r="S4972" s="105"/>
      <c r="T4972" s="106"/>
      <c r="U4972" s="107"/>
      <c r="V4972" s="108"/>
      <c r="W4972" s="107"/>
      <c r="X4972" s="107"/>
      <c r="AA4972" s="107"/>
      <c r="AB4972" s="110"/>
      <c r="AC4972" s="110"/>
      <c r="AE4972" s="105"/>
      <c r="AF4972" s="105"/>
      <c r="AR4972" s="112"/>
    </row>
    <row r="4973" spans="2:44" x14ac:dyDescent="0.25">
      <c r="B4973" s="1" t="str">
        <f>IF(I4973="","",
(IF(N4973=FİLTRE!$H$6,2,0)+IF(FİLTRE!$H$6="TOPLAM",2,0))
)</f>
        <v/>
      </c>
      <c r="C4973">
        <f>IF(FİLTRE!$M$5="",9,(IF(U4973&gt;=FİLTRE!$M$5,1,0)))</f>
        <v>1</v>
      </c>
      <c r="D4973" s="1">
        <f>IF(FİLTRE!$M$6="",9,(IF('SKT LİSTESİ'!P4973&lt;=FİLTRE!$M$6,1,0)))</f>
        <v>1</v>
      </c>
      <c r="E4973" s="25" t="str">
        <f>IF(I4973="","",(COUNTIFS($L$4:L4973,L4973)))</f>
        <v/>
      </c>
      <c r="F4973" s="13">
        <f>IF(OR(B4973&lt;&gt;2,C4973&lt;&gt;1,D4973&lt;&gt;1,H4973&lt;&gt;1),0,
COUNTIFS($B$4:B4973,2,$C$4:C4973,1,$D$4:D4973,1,$H$4:H4973,1))</f>
        <v>0</v>
      </c>
      <c r="G4973" s="26" t="str">
        <f>IF(I4973="","",(COUNTIF($E$4:E4973,E4973)))</f>
        <v/>
      </c>
      <c r="H4973" s="1">
        <f>IF(AND(J4973="SAYIM",FİLTRE!$H$5="RAFTA",U4973&lt;&gt;0),1,0)+
IF(AND(J4973="İADE DEPO",FİLTRE!$H$5="İADE DEPO"),1,0)+
IF(FİLTRE!$H$5="TÜMÜ",1,0)+
IF(AND(J4973="FİRMA İADE",FİLTRE!$H$5="FİRMA İADE"),1,0)+
IF(AND(J4973="İMHA",FİLTRE!$H$5="İMHA"),1,0)</f>
        <v>1</v>
      </c>
      <c r="I4973" s="99"/>
      <c r="J4973" s="100"/>
      <c r="K4973" s="100"/>
      <c r="L4973" s="101"/>
      <c r="M4973" s="102"/>
      <c r="N4973" s="101"/>
      <c r="O4973" s="99"/>
      <c r="P4973" s="103"/>
      <c r="Q4973" s="104"/>
      <c r="R4973" s="50"/>
      <c r="S4973" s="105"/>
      <c r="T4973" s="106"/>
      <c r="U4973" s="107"/>
      <c r="V4973" s="108"/>
      <c r="W4973" s="107"/>
      <c r="X4973" s="107"/>
      <c r="AA4973" s="107"/>
      <c r="AB4973" s="110"/>
      <c r="AC4973" s="110"/>
      <c r="AE4973" s="105"/>
      <c r="AF4973" s="105"/>
      <c r="AR4973" s="112"/>
    </row>
    <row r="4974" spans="2:44" x14ac:dyDescent="0.25">
      <c r="B4974" s="1" t="str">
        <f>IF(I4974="","",
(IF(N4974=FİLTRE!$H$6,2,0)+IF(FİLTRE!$H$6="TOPLAM",2,0))
)</f>
        <v/>
      </c>
      <c r="C4974">
        <f>IF(FİLTRE!$M$5="",9,(IF(U4974&gt;=FİLTRE!$M$5,1,0)))</f>
        <v>1</v>
      </c>
      <c r="D4974" s="1">
        <f>IF(FİLTRE!$M$6="",9,(IF('SKT LİSTESİ'!P4974&lt;=FİLTRE!$M$6,1,0)))</f>
        <v>1</v>
      </c>
      <c r="E4974" s="25" t="str">
        <f>IF(I4974="","",(COUNTIFS($L$4:L4974,L4974)))</f>
        <v/>
      </c>
      <c r="F4974" s="13">
        <f>IF(OR(B4974&lt;&gt;2,C4974&lt;&gt;1,D4974&lt;&gt;1,H4974&lt;&gt;1),0,
COUNTIFS($B$4:B4974,2,$C$4:C4974,1,$D$4:D4974,1,$H$4:H4974,1))</f>
        <v>0</v>
      </c>
      <c r="G4974" s="26" t="str">
        <f>IF(I4974="","",(COUNTIF($E$4:E4974,E4974)))</f>
        <v/>
      </c>
      <c r="H4974" s="1">
        <f>IF(AND(J4974="SAYIM",FİLTRE!$H$5="RAFTA",U4974&lt;&gt;0),1,0)+
IF(AND(J4974="İADE DEPO",FİLTRE!$H$5="İADE DEPO"),1,0)+
IF(FİLTRE!$H$5="TÜMÜ",1,0)+
IF(AND(J4974="FİRMA İADE",FİLTRE!$H$5="FİRMA İADE"),1,0)+
IF(AND(J4974="İMHA",FİLTRE!$H$5="İMHA"),1,0)</f>
        <v>1</v>
      </c>
      <c r="I4974" s="99"/>
      <c r="J4974" s="100"/>
      <c r="K4974" s="100"/>
      <c r="L4974" s="101"/>
      <c r="M4974" s="102"/>
      <c r="N4974" s="101"/>
      <c r="O4974" s="99"/>
      <c r="P4974" s="103"/>
      <c r="Q4974" s="104"/>
      <c r="R4974" s="50"/>
      <c r="S4974" s="105"/>
      <c r="T4974" s="106"/>
      <c r="U4974" s="107"/>
      <c r="V4974" s="108"/>
      <c r="W4974" s="107"/>
      <c r="X4974" s="107"/>
      <c r="AA4974" s="107"/>
      <c r="AB4974" s="110"/>
      <c r="AC4974" s="110"/>
      <c r="AE4974" s="105"/>
      <c r="AF4974" s="105"/>
      <c r="AR4974" s="112"/>
    </row>
    <row r="4975" spans="2:44" x14ac:dyDescent="0.25">
      <c r="B4975" s="1" t="str">
        <f>IF(I4975="","",
(IF(N4975=FİLTRE!$H$6,2,0)+IF(FİLTRE!$H$6="TOPLAM",2,0))
)</f>
        <v/>
      </c>
      <c r="C4975">
        <f>IF(FİLTRE!$M$5="",9,(IF(U4975&gt;=FİLTRE!$M$5,1,0)))</f>
        <v>1</v>
      </c>
      <c r="D4975" s="1">
        <f>IF(FİLTRE!$M$6="",9,(IF('SKT LİSTESİ'!P4975&lt;=FİLTRE!$M$6,1,0)))</f>
        <v>1</v>
      </c>
      <c r="E4975" s="25" t="str">
        <f>IF(I4975="","",(COUNTIFS($L$4:L4975,L4975)))</f>
        <v/>
      </c>
      <c r="F4975" s="13">
        <f>IF(OR(B4975&lt;&gt;2,C4975&lt;&gt;1,D4975&lt;&gt;1,H4975&lt;&gt;1),0,
COUNTIFS($B$4:B4975,2,$C$4:C4975,1,$D$4:D4975,1,$H$4:H4975,1))</f>
        <v>0</v>
      </c>
      <c r="G4975" s="26" t="str">
        <f>IF(I4975="","",(COUNTIF($E$4:E4975,E4975)))</f>
        <v/>
      </c>
      <c r="H4975" s="1">
        <f>IF(AND(J4975="SAYIM",FİLTRE!$H$5="RAFTA",U4975&lt;&gt;0),1,0)+
IF(AND(J4975="İADE DEPO",FİLTRE!$H$5="İADE DEPO"),1,0)+
IF(FİLTRE!$H$5="TÜMÜ",1,0)+
IF(AND(J4975="FİRMA İADE",FİLTRE!$H$5="FİRMA İADE"),1,0)+
IF(AND(J4975="İMHA",FİLTRE!$H$5="İMHA"),1,0)</f>
        <v>1</v>
      </c>
      <c r="I4975" s="99"/>
      <c r="J4975" s="100"/>
      <c r="K4975" s="100"/>
      <c r="L4975" s="101"/>
      <c r="M4975" s="102"/>
      <c r="N4975" s="101"/>
      <c r="O4975" s="99"/>
      <c r="P4975" s="103"/>
      <c r="Q4975" s="104"/>
      <c r="R4975" s="50"/>
      <c r="S4975" s="105"/>
      <c r="T4975" s="106"/>
      <c r="U4975" s="107"/>
      <c r="V4975" s="108"/>
      <c r="W4975" s="107"/>
      <c r="X4975" s="107"/>
      <c r="AA4975" s="107"/>
      <c r="AB4975" s="110"/>
      <c r="AC4975" s="110"/>
      <c r="AE4975" s="105"/>
      <c r="AF4975" s="105"/>
      <c r="AR4975" s="112"/>
    </row>
    <row r="4976" spans="2:44" x14ac:dyDescent="0.25">
      <c r="B4976" s="1" t="str">
        <f>IF(I4976="","",
(IF(N4976=FİLTRE!$H$6,2,0)+IF(FİLTRE!$H$6="TOPLAM",2,0))
)</f>
        <v/>
      </c>
      <c r="C4976">
        <f>IF(FİLTRE!$M$5="",9,(IF(U4976&gt;=FİLTRE!$M$5,1,0)))</f>
        <v>1</v>
      </c>
      <c r="D4976" s="1">
        <f>IF(FİLTRE!$M$6="",9,(IF('SKT LİSTESİ'!P4976&lt;=FİLTRE!$M$6,1,0)))</f>
        <v>1</v>
      </c>
      <c r="E4976" s="25" t="str">
        <f>IF(I4976="","",(COUNTIFS($L$4:L4976,L4976)))</f>
        <v/>
      </c>
      <c r="F4976" s="13">
        <f>IF(OR(B4976&lt;&gt;2,C4976&lt;&gt;1,D4976&lt;&gt;1,H4976&lt;&gt;1),0,
COUNTIFS($B$4:B4976,2,$C$4:C4976,1,$D$4:D4976,1,$H$4:H4976,1))</f>
        <v>0</v>
      </c>
      <c r="G4976" s="26" t="str">
        <f>IF(I4976="","",(COUNTIF($E$4:E4976,E4976)))</f>
        <v/>
      </c>
      <c r="H4976" s="1">
        <f>IF(AND(J4976="SAYIM",FİLTRE!$H$5="RAFTA",U4976&lt;&gt;0),1,0)+
IF(AND(J4976="İADE DEPO",FİLTRE!$H$5="İADE DEPO"),1,0)+
IF(FİLTRE!$H$5="TÜMÜ",1,0)+
IF(AND(J4976="FİRMA İADE",FİLTRE!$H$5="FİRMA İADE"),1,0)+
IF(AND(J4976="İMHA",FİLTRE!$H$5="İMHA"),1,0)</f>
        <v>1</v>
      </c>
      <c r="I4976" s="99"/>
      <c r="J4976" s="100"/>
      <c r="K4976" s="100"/>
      <c r="L4976" s="101"/>
      <c r="M4976" s="102"/>
      <c r="N4976" s="101"/>
      <c r="O4976" s="99"/>
      <c r="P4976" s="103"/>
      <c r="Q4976" s="104"/>
      <c r="R4976" s="50"/>
      <c r="S4976" s="105"/>
      <c r="T4976" s="106"/>
      <c r="U4976" s="107"/>
      <c r="V4976" s="108"/>
      <c r="W4976" s="107"/>
      <c r="X4976" s="107"/>
      <c r="AA4976" s="107"/>
      <c r="AB4976" s="110"/>
      <c r="AC4976" s="110"/>
      <c r="AE4976" s="105"/>
      <c r="AF4976" s="105"/>
      <c r="AR4976" s="112"/>
    </row>
    <row r="4977" spans="2:44" x14ac:dyDescent="0.25">
      <c r="B4977" s="1" t="str">
        <f>IF(I4977="","",
(IF(N4977=FİLTRE!$H$6,2,0)+IF(FİLTRE!$H$6="TOPLAM",2,0))
)</f>
        <v/>
      </c>
      <c r="C4977">
        <f>IF(FİLTRE!$M$5="",9,(IF(U4977&gt;=FİLTRE!$M$5,1,0)))</f>
        <v>1</v>
      </c>
      <c r="D4977" s="1">
        <f>IF(FİLTRE!$M$6="",9,(IF('SKT LİSTESİ'!P4977&lt;=FİLTRE!$M$6,1,0)))</f>
        <v>1</v>
      </c>
      <c r="E4977" s="25" t="str">
        <f>IF(I4977="","",(COUNTIFS($L$4:L4977,L4977)))</f>
        <v/>
      </c>
      <c r="F4977" s="13">
        <f>IF(OR(B4977&lt;&gt;2,C4977&lt;&gt;1,D4977&lt;&gt;1,H4977&lt;&gt;1),0,
COUNTIFS($B$4:B4977,2,$C$4:C4977,1,$D$4:D4977,1,$H$4:H4977,1))</f>
        <v>0</v>
      </c>
      <c r="G4977" s="26" t="str">
        <f>IF(I4977="","",(COUNTIF($E$4:E4977,E4977)))</f>
        <v/>
      </c>
      <c r="H4977" s="1">
        <f>IF(AND(J4977="SAYIM",FİLTRE!$H$5="RAFTA",U4977&lt;&gt;0),1,0)+
IF(AND(J4977="İADE DEPO",FİLTRE!$H$5="İADE DEPO"),1,0)+
IF(FİLTRE!$H$5="TÜMÜ",1,0)+
IF(AND(J4977="FİRMA İADE",FİLTRE!$H$5="FİRMA İADE"),1,0)+
IF(AND(J4977="İMHA",FİLTRE!$H$5="İMHA"),1,0)</f>
        <v>1</v>
      </c>
      <c r="I4977" s="99"/>
      <c r="J4977" s="100"/>
      <c r="K4977" s="100"/>
      <c r="L4977" s="101"/>
      <c r="M4977" s="102"/>
      <c r="N4977" s="101"/>
      <c r="O4977" s="99"/>
      <c r="P4977" s="103"/>
      <c r="Q4977" s="104"/>
      <c r="R4977" s="50"/>
      <c r="S4977" s="105"/>
      <c r="T4977" s="106"/>
      <c r="U4977" s="107"/>
      <c r="V4977" s="108"/>
      <c r="W4977" s="107"/>
      <c r="X4977" s="107"/>
      <c r="AA4977" s="107"/>
      <c r="AB4977" s="110"/>
      <c r="AC4977" s="110"/>
      <c r="AE4977" s="105"/>
      <c r="AF4977" s="105"/>
      <c r="AR4977" s="112"/>
    </row>
    <row r="4978" spans="2:44" x14ac:dyDescent="0.25">
      <c r="B4978" s="1" t="str">
        <f>IF(I4978="","",
(IF(N4978=FİLTRE!$H$6,2,0)+IF(FİLTRE!$H$6="TOPLAM",2,0))
)</f>
        <v/>
      </c>
      <c r="C4978">
        <f>IF(FİLTRE!$M$5="",9,(IF(U4978&gt;=FİLTRE!$M$5,1,0)))</f>
        <v>1</v>
      </c>
      <c r="D4978" s="1">
        <f>IF(FİLTRE!$M$6="",9,(IF('SKT LİSTESİ'!P4978&lt;=FİLTRE!$M$6,1,0)))</f>
        <v>1</v>
      </c>
      <c r="E4978" s="25" t="str">
        <f>IF(I4978="","",(COUNTIFS($L$4:L4978,L4978)))</f>
        <v/>
      </c>
      <c r="F4978" s="13">
        <f>IF(OR(B4978&lt;&gt;2,C4978&lt;&gt;1,D4978&lt;&gt;1,H4978&lt;&gt;1),0,
COUNTIFS($B$4:B4978,2,$C$4:C4978,1,$D$4:D4978,1,$H$4:H4978,1))</f>
        <v>0</v>
      </c>
      <c r="G4978" s="26" t="str">
        <f>IF(I4978="","",(COUNTIF($E$4:E4978,E4978)))</f>
        <v/>
      </c>
      <c r="H4978" s="1">
        <f>IF(AND(J4978="SAYIM",FİLTRE!$H$5="RAFTA",U4978&lt;&gt;0),1,0)+
IF(AND(J4978="İADE DEPO",FİLTRE!$H$5="İADE DEPO"),1,0)+
IF(FİLTRE!$H$5="TÜMÜ",1,0)+
IF(AND(J4978="FİRMA İADE",FİLTRE!$H$5="FİRMA İADE"),1,0)+
IF(AND(J4978="İMHA",FİLTRE!$H$5="İMHA"),1,0)</f>
        <v>1</v>
      </c>
      <c r="I4978" s="99"/>
      <c r="J4978" s="100"/>
      <c r="K4978" s="100"/>
      <c r="L4978" s="101"/>
      <c r="M4978" s="102"/>
      <c r="N4978" s="101"/>
      <c r="O4978" s="99"/>
      <c r="P4978" s="103"/>
      <c r="Q4978" s="104"/>
      <c r="R4978" s="50"/>
      <c r="S4978" s="105"/>
      <c r="T4978" s="106"/>
      <c r="U4978" s="107"/>
      <c r="V4978" s="108"/>
      <c r="W4978" s="107"/>
      <c r="X4978" s="107"/>
      <c r="AA4978" s="107"/>
      <c r="AB4978" s="110"/>
      <c r="AC4978" s="110"/>
      <c r="AE4978" s="105"/>
      <c r="AF4978" s="105"/>
      <c r="AR4978" s="112"/>
    </row>
    <row r="4979" spans="2:44" x14ac:dyDescent="0.25">
      <c r="B4979" s="1" t="str">
        <f>IF(I4979="","",
(IF(N4979=FİLTRE!$H$6,2,0)+IF(FİLTRE!$H$6="TOPLAM",2,0))
)</f>
        <v/>
      </c>
      <c r="C4979">
        <f>IF(FİLTRE!$M$5="",9,(IF(U4979&gt;=FİLTRE!$M$5,1,0)))</f>
        <v>1</v>
      </c>
      <c r="D4979" s="1">
        <f>IF(FİLTRE!$M$6="",9,(IF('SKT LİSTESİ'!P4979&lt;=FİLTRE!$M$6,1,0)))</f>
        <v>1</v>
      </c>
      <c r="E4979" s="25" t="str">
        <f>IF(I4979="","",(COUNTIFS($L$4:L4979,L4979)))</f>
        <v/>
      </c>
      <c r="F4979" s="13">
        <f>IF(OR(B4979&lt;&gt;2,C4979&lt;&gt;1,D4979&lt;&gt;1,H4979&lt;&gt;1),0,
COUNTIFS($B$4:B4979,2,$C$4:C4979,1,$D$4:D4979,1,$H$4:H4979,1))</f>
        <v>0</v>
      </c>
      <c r="G4979" s="26" t="str">
        <f>IF(I4979="","",(COUNTIF($E$4:E4979,E4979)))</f>
        <v/>
      </c>
      <c r="H4979" s="1">
        <f>IF(AND(J4979="SAYIM",FİLTRE!$H$5="RAFTA",U4979&lt;&gt;0),1,0)+
IF(AND(J4979="İADE DEPO",FİLTRE!$H$5="İADE DEPO"),1,0)+
IF(FİLTRE!$H$5="TÜMÜ",1,0)+
IF(AND(J4979="FİRMA İADE",FİLTRE!$H$5="FİRMA İADE"),1,0)+
IF(AND(J4979="İMHA",FİLTRE!$H$5="İMHA"),1,0)</f>
        <v>1</v>
      </c>
      <c r="I4979" s="99"/>
      <c r="J4979" s="100"/>
      <c r="K4979" s="100"/>
      <c r="L4979" s="101"/>
      <c r="M4979" s="102"/>
      <c r="N4979" s="101"/>
      <c r="O4979" s="99"/>
      <c r="P4979" s="103"/>
      <c r="Q4979" s="104"/>
      <c r="R4979" s="50"/>
      <c r="S4979" s="105"/>
      <c r="T4979" s="106"/>
      <c r="U4979" s="107"/>
      <c r="V4979" s="108"/>
      <c r="W4979" s="107"/>
      <c r="X4979" s="107"/>
      <c r="AA4979" s="107"/>
      <c r="AB4979" s="110"/>
      <c r="AC4979" s="110"/>
      <c r="AE4979" s="105"/>
      <c r="AF4979" s="105"/>
      <c r="AR4979" s="112"/>
    </row>
    <row r="4980" spans="2:44" x14ac:dyDescent="0.25">
      <c r="B4980" s="1" t="str">
        <f>IF(I4980="","",
(IF(N4980=FİLTRE!$H$6,2,0)+IF(FİLTRE!$H$6="TOPLAM",2,0))
)</f>
        <v/>
      </c>
      <c r="C4980">
        <f>IF(FİLTRE!$M$5="",9,(IF(U4980&gt;=FİLTRE!$M$5,1,0)))</f>
        <v>1</v>
      </c>
      <c r="D4980" s="1">
        <f>IF(FİLTRE!$M$6="",9,(IF('SKT LİSTESİ'!P4980&lt;=FİLTRE!$M$6,1,0)))</f>
        <v>1</v>
      </c>
      <c r="E4980" s="25" t="str">
        <f>IF(I4980="","",(COUNTIFS($L$4:L4980,L4980)))</f>
        <v/>
      </c>
      <c r="F4980" s="13">
        <f>IF(OR(B4980&lt;&gt;2,C4980&lt;&gt;1,D4980&lt;&gt;1,H4980&lt;&gt;1),0,
COUNTIFS($B$4:B4980,2,$C$4:C4980,1,$D$4:D4980,1,$H$4:H4980,1))</f>
        <v>0</v>
      </c>
      <c r="G4980" s="26" t="str">
        <f>IF(I4980="","",(COUNTIF($E$4:E4980,E4980)))</f>
        <v/>
      </c>
      <c r="H4980" s="1">
        <f>IF(AND(J4980="SAYIM",FİLTRE!$H$5="RAFTA",U4980&lt;&gt;0),1,0)+
IF(AND(J4980="İADE DEPO",FİLTRE!$H$5="İADE DEPO"),1,0)+
IF(FİLTRE!$H$5="TÜMÜ",1,0)+
IF(AND(J4980="FİRMA İADE",FİLTRE!$H$5="FİRMA İADE"),1,0)+
IF(AND(J4980="İMHA",FİLTRE!$H$5="İMHA"),1,0)</f>
        <v>1</v>
      </c>
      <c r="I4980" s="99"/>
      <c r="J4980" s="100"/>
      <c r="K4980" s="100"/>
      <c r="L4980" s="101"/>
      <c r="M4980" s="102"/>
      <c r="N4980" s="101"/>
      <c r="O4980" s="99"/>
      <c r="P4980" s="103"/>
      <c r="Q4980" s="104"/>
      <c r="R4980" s="50"/>
      <c r="S4980" s="105"/>
      <c r="T4980" s="106"/>
      <c r="U4980" s="107"/>
      <c r="V4980" s="108"/>
      <c r="W4980" s="107"/>
      <c r="X4980" s="107"/>
      <c r="AA4980" s="107"/>
      <c r="AB4980" s="110"/>
      <c r="AC4980" s="110"/>
      <c r="AE4980" s="105"/>
      <c r="AF4980" s="105"/>
      <c r="AR4980" s="112"/>
    </row>
    <row r="4981" spans="2:44" x14ac:dyDescent="0.25">
      <c r="B4981" s="1" t="str">
        <f>IF(I4981="","",
(IF(N4981=FİLTRE!$H$6,2,0)+IF(FİLTRE!$H$6="TOPLAM",2,0))
)</f>
        <v/>
      </c>
      <c r="C4981">
        <f>IF(FİLTRE!$M$5="",9,(IF(U4981&gt;=FİLTRE!$M$5,1,0)))</f>
        <v>1</v>
      </c>
      <c r="D4981" s="1">
        <f>IF(FİLTRE!$M$6="",9,(IF('SKT LİSTESİ'!P4981&lt;=FİLTRE!$M$6,1,0)))</f>
        <v>1</v>
      </c>
      <c r="E4981" s="25" t="str">
        <f>IF(I4981="","",(COUNTIFS($L$4:L4981,L4981)))</f>
        <v/>
      </c>
      <c r="F4981" s="13">
        <f>IF(OR(B4981&lt;&gt;2,C4981&lt;&gt;1,D4981&lt;&gt;1,H4981&lt;&gt;1),0,
COUNTIFS($B$4:B4981,2,$C$4:C4981,1,$D$4:D4981,1,$H$4:H4981,1))</f>
        <v>0</v>
      </c>
      <c r="G4981" s="26" t="str">
        <f>IF(I4981="","",(COUNTIF($E$4:E4981,E4981)))</f>
        <v/>
      </c>
      <c r="H4981" s="1">
        <f>IF(AND(J4981="SAYIM",FİLTRE!$H$5="RAFTA",U4981&lt;&gt;0),1,0)+
IF(AND(J4981="İADE DEPO",FİLTRE!$H$5="İADE DEPO"),1,0)+
IF(FİLTRE!$H$5="TÜMÜ",1,0)+
IF(AND(J4981="FİRMA İADE",FİLTRE!$H$5="FİRMA İADE"),1,0)+
IF(AND(J4981="İMHA",FİLTRE!$H$5="İMHA"),1,0)</f>
        <v>1</v>
      </c>
      <c r="I4981" s="99"/>
      <c r="J4981" s="100"/>
      <c r="K4981" s="100"/>
      <c r="L4981" s="101"/>
      <c r="M4981" s="102"/>
      <c r="N4981" s="101"/>
      <c r="O4981" s="99"/>
      <c r="P4981" s="103"/>
      <c r="Q4981" s="104"/>
      <c r="R4981" s="50"/>
      <c r="S4981" s="105"/>
      <c r="T4981" s="106"/>
      <c r="U4981" s="107"/>
      <c r="V4981" s="108"/>
      <c r="W4981" s="107"/>
      <c r="X4981" s="107"/>
      <c r="AA4981" s="107"/>
      <c r="AB4981" s="110"/>
      <c r="AC4981" s="110"/>
      <c r="AE4981" s="105"/>
      <c r="AF4981" s="105"/>
      <c r="AR4981" s="112"/>
    </row>
    <row r="4982" spans="2:44" x14ac:dyDescent="0.25">
      <c r="B4982" s="1" t="str">
        <f>IF(I4982="","",
(IF(N4982=FİLTRE!$H$6,2,0)+IF(FİLTRE!$H$6="TOPLAM",2,0))
)</f>
        <v/>
      </c>
      <c r="C4982">
        <f>IF(FİLTRE!$M$5="",9,(IF(U4982&gt;=FİLTRE!$M$5,1,0)))</f>
        <v>1</v>
      </c>
      <c r="D4982" s="1">
        <f>IF(FİLTRE!$M$6="",9,(IF('SKT LİSTESİ'!P4982&lt;=FİLTRE!$M$6,1,0)))</f>
        <v>1</v>
      </c>
      <c r="E4982" s="25" t="str">
        <f>IF(I4982="","",(COUNTIFS($L$4:L4982,L4982)))</f>
        <v/>
      </c>
      <c r="F4982" s="13">
        <f>IF(OR(B4982&lt;&gt;2,C4982&lt;&gt;1,D4982&lt;&gt;1,H4982&lt;&gt;1),0,
COUNTIFS($B$4:B4982,2,$C$4:C4982,1,$D$4:D4982,1,$H$4:H4982,1))</f>
        <v>0</v>
      </c>
      <c r="G4982" s="26" t="str">
        <f>IF(I4982="","",(COUNTIF($E$4:E4982,E4982)))</f>
        <v/>
      </c>
      <c r="H4982" s="1">
        <f>IF(AND(J4982="SAYIM",FİLTRE!$H$5="RAFTA",U4982&lt;&gt;0),1,0)+
IF(AND(J4982="İADE DEPO",FİLTRE!$H$5="İADE DEPO"),1,0)+
IF(FİLTRE!$H$5="TÜMÜ",1,0)+
IF(AND(J4982="FİRMA İADE",FİLTRE!$H$5="FİRMA İADE"),1,0)+
IF(AND(J4982="İMHA",FİLTRE!$H$5="İMHA"),1,0)</f>
        <v>1</v>
      </c>
      <c r="I4982" s="99"/>
      <c r="J4982" s="100"/>
      <c r="K4982" s="100"/>
      <c r="L4982" s="101"/>
      <c r="M4982" s="102"/>
      <c r="N4982" s="101"/>
      <c r="O4982" s="99"/>
      <c r="P4982" s="103"/>
      <c r="Q4982" s="104"/>
      <c r="R4982" s="50"/>
      <c r="S4982" s="105"/>
      <c r="T4982" s="106"/>
      <c r="U4982" s="107"/>
      <c r="V4982" s="108"/>
      <c r="W4982" s="107"/>
      <c r="X4982" s="107"/>
      <c r="AA4982" s="107"/>
      <c r="AB4982" s="110"/>
      <c r="AC4982" s="110"/>
      <c r="AE4982" s="105"/>
      <c r="AF4982" s="105"/>
      <c r="AR4982" s="112"/>
    </row>
    <row r="4983" spans="2:44" x14ac:dyDescent="0.25">
      <c r="B4983" s="1" t="str">
        <f>IF(I4983="","",
(IF(N4983=FİLTRE!$H$6,2,0)+IF(FİLTRE!$H$6="TOPLAM",2,0))
)</f>
        <v/>
      </c>
      <c r="C4983">
        <f>IF(FİLTRE!$M$5="",9,(IF(U4983&gt;=FİLTRE!$M$5,1,0)))</f>
        <v>1</v>
      </c>
      <c r="D4983" s="1">
        <f>IF(FİLTRE!$M$6="",9,(IF('SKT LİSTESİ'!P4983&lt;=FİLTRE!$M$6,1,0)))</f>
        <v>1</v>
      </c>
      <c r="E4983" s="25" t="str">
        <f>IF(I4983="","",(COUNTIFS($L$4:L4983,L4983)))</f>
        <v/>
      </c>
      <c r="F4983" s="13">
        <f>IF(OR(B4983&lt;&gt;2,C4983&lt;&gt;1,D4983&lt;&gt;1,H4983&lt;&gt;1),0,
COUNTIFS($B$4:B4983,2,$C$4:C4983,1,$D$4:D4983,1,$H$4:H4983,1))</f>
        <v>0</v>
      </c>
      <c r="G4983" s="26" t="str">
        <f>IF(I4983="","",(COUNTIF($E$4:E4983,E4983)))</f>
        <v/>
      </c>
      <c r="H4983" s="1">
        <f>IF(AND(J4983="SAYIM",FİLTRE!$H$5="RAFTA",U4983&lt;&gt;0),1,0)+
IF(AND(J4983="İADE DEPO",FİLTRE!$H$5="İADE DEPO"),1,0)+
IF(FİLTRE!$H$5="TÜMÜ",1,0)+
IF(AND(J4983="FİRMA İADE",FİLTRE!$H$5="FİRMA İADE"),1,0)+
IF(AND(J4983="İMHA",FİLTRE!$H$5="İMHA"),1,0)</f>
        <v>1</v>
      </c>
      <c r="I4983" s="99"/>
      <c r="J4983" s="100"/>
      <c r="K4983" s="100"/>
      <c r="L4983" s="101"/>
      <c r="M4983" s="102"/>
      <c r="N4983" s="101"/>
      <c r="O4983" s="99"/>
      <c r="P4983" s="103"/>
      <c r="Q4983" s="104"/>
      <c r="R4983" s="50"/>
      <c r="S4983" s="105"/>
      <c r="T4983" s="106"/>
      <c r="U4983" s="107"/>
      <c r="V4983" s="108"/>
      <c r="W4983" s="107"/>
      <c r="X4983" s="107"/>
      <c r="AA4983" s="107"/>
      <c r="AB4983" s="110"/>
      <c r="AC4983" s="110"/>
      <c r="AE4983" s="105"/>
      <c r="AF4983" s="105"/>
      <c r="AR4983" s="112"/>
    </row>
    <row r="4984" spans="2:44" x14ac:dyDescent="0.25">
      <c r="B4984" s="1" t="str">
        <f>IF(I4984="","",
(IF(N4984=FİLTRE!$H$6,2,0)+IF(FİLTRE!$H$6="TOPLAM",2,0))
)</f>
        <v/>
      </c>
      <c r="C4984">
        <f>IF(FİLTRE!$M$5="",9,(IF(U4984&gt;=FİLTRE!$M$5,1,0)))</f>
        <v>1</v>
      </c>
      <c r="D4984" s="1">
        <f>IF(FİLTRE!$M$6="",9,(IF('SKT LİSTESİ'!P4984&lt;=FİLTRE!$M$6,1,0)))</f>
        <v>1</v>
      </c>
      <c r="E4984" s="25" t="str">
        <f>IF(I4984="","",(COUNTIFS($L$4:L4984,L4984)))</f>
        <v/>
      </c>
      <c r="F4984" s="13">
        <f>IF(OR(B4984&lt;&gt;2,C4984&lt;&gt;1,D4984&lt;&gt;1,H4984&lt;&gt;1),0,
COUNTIFS($B$4:B4984,2,$C$4:C4984,1,$D$4:D4984,1,$H$4:H4984,1))</f>
        <v>0</v>
      </c>
      <c r="G4984" s="26" t="str">
        <f>IF(I4984="","",(COUNTIF($E$4:E4984,E4984)))</f>
        <v/>
      </c>
      <c r="H4984" s="1">
        <f>IF(AND(J4984="SAYIM",FİLTRE!$H$5="RAFTA",U4984&lt;&gt;0),1,0)+
IF(AND(J4984="İADE DEPO",FİLTRE!$H$5="İADE DEPO"),1,0)+
IF(FİLTRE!$H$5="TÜMÜ",1,0)+
IF(AND(J4984="FİRMA İADE",FİLTRE!$H$5="FİRMA İADE"),1,0)+
IF(AND(J4984="İMHA",FİLTRE!$H$5="İMHA"),1,0)</f>
        <v>1</v>
      </c>
      <c r="I4984" s="99"/>
      <c r="J4984" s="100"/>
      <c r="K4984" s="100"/>
      <c r="L4984" s="101"/>
      <c r="M4984" s="102"/>
      <c r="N4984" s="101"/>
      <c r="O4984" s="99"/>
      <c r="P4984" s="103"/>
      <c r="Q4984" s="104"/>
      <c r="R4984" s="50"/>
      <c r="S4984" s="105"/>
      <c r="T4984" s="106"/>
      <c r="U4984" s="107"/>
      <c r="V4984" s="108"/>
      <c r="W4984" s="107"/>
      <c r="X4984" s="107"/>
      <c r="AA4984" s="107"/>
      <c r="AB4984" s="110"/>
      <c r="AC4984" s="110"/>
      <c r="AE4984" s="105"/>
      <c r="AF4984" s="105"/>
      <c r="AR4984" s="112"/>
    </row>
    <row r="4985" spans="2:44" x14ac:dyDescent="0.25">
      <c r="B4985" s="1" t="str">
        <f>IF(I4985="","",
(IF(N4985=FİLTRE!$H$6,2,0)+IF(FİLTRE!$H$6="TOPLAM",2,0))
)</f>
        <v/>
      </c>
      <c r="C4985">
        <f>IF(FİLTRE!$M$5="",9,(IF(U4985&gt;=FİLTRE!$M$5,1,0)))</f>
        <v>1</v>
      </c>
      <c r="D4985" s="1">
        <f>IF(FİLTRE!$M$6="",9,(IF('SKT LİSTESİ'!P4985&lt;=FİLTRE!$M$6,1,0)))</f>
        <v>1</v>
      </c>
      <c r="E4985" s="25" t="str">
        <f>IF(I4985="","",(COUNTIFS($L$4:L4985,L4985)))</f>
        <v/>
      </c>
      <c r="F4985" s="13">
        <f>IF(OR(B4985&lt;&gt;2,C4985&lt;&gt;1,D4985&lt;&gt;1,H4985&lt;&gt;1),0,
COUNTIFS($B$4:B4985,2,$C$4:C4985,1,$D$4:D4985,1,$H$4:H4985,1))</f>
        <v>0</v>
      </c>
      <c r="G4985" s="26" t="str">
        <f>IF(I4985="","",(COUNTIF($E$4:E4985,E4985)))</f>
        <v/>
      </c>
      <c r="H4985" s="1">
        <f>IF(AND(J4985="SAYIM",FİLTRE!$H$5="RAFTA",U4985&lt;&gt;0),1,0)+
IF(AND(J4985="İADE DEPO",FİLTRE!$H$5="İADE DEPO"),1,0)+
IF(FİLTRE!$H$5="TÜMÜ",1,0)+
IF(AND(J4985="FİRMA İADE",FİLTRE!$H$5="FİRMA İADE"),1,0)+
IF(AND(J4985="İMHA",FİLTRE!$H$5="İMHA"),1,0)</f>
        <v>1</v>
      </c>
      <c r="I4985" s="99"/>
      <c r="J4985" s="100"/>
      <c r="K4985" s="100"/>
      <c r="L4985" s="101"/>
      <c r="M4985" s="102"/>
      <c r="N4985" s="101"/>
      <c r="O4985" s="99"/>
      <c r="P4985" s="103"/>
      <c r="Q4985" s="104"/>
      <c r="R4985" s="50"/>
      <c r="S4985" s="105"/>
      <c r="T4985" s="106"/>
      <c r="U4985" s="107"/>
      <c r="V4985" s="108"/>
      <c r="W4985" s="107"/>
      <c r="X4985" s="107"/>
      <c r="AA4985" s="107"/>
      <c r="AB4985" s="110"/>
      <c r="AC4985" s="110"/>
      <c r="AE4985" s="105"/>
      <c r="AF4985" s="105"/>
      <c r="AR4985" s="112"/>
    </row>
    <row r="4986" spans="2:44" x14ac:dyDescent="0.25">
      <c r="B4986" s="1" t="str">
        <f>IF(I4986="","",
(IF(N4986=FİLTRE!$H$6,2,0)+IF(FİLTRE!$H$6="TOPLAM",2,0))
)</f>
        <v/>
      </c>
      <c r="C4986">
        <f>IF(FİLTRE!$M$5="",9,(IF(U4986&gt;=FİLTRE!$M$5,1,0)))</f>
        <v>1</v>
      </c>
      <c r="D4986" s="1">
        <f>IF(FİLTRE!$M$6="",9,(IF('SKT LİSTESİ'!P4986&lt;=FİLTRE!$M$6,1,0)))</f>
        <v>1</v>
      </c>
      <c r="E4986" s="25" t="str">
        <f>IF(I4986="","",(COUNTIFS($L$4:L4986,L4986)))</f>
        <v/>
      </c>
      <c r="F4986" s="13">
        <f>IF(OR(B4986&lt;&gt;2,C4986&lt;&gt;1,D4986&lt;&gt;1,H4986&lt;&gt;1),0,
COUNTIFS($B$4:B4986,2,$C$4:C4986,1,$D$4:D4986,1,$H$4:H4986,1))</f>
        <v>0</v>
      </c>
      <c r="G4986" s="26" t="str">
        <f>IF(I4986="","",(COUNTIF($E$4:E4986,E4986)))</f>
        <v/>
      </c>
      <c r="H4986" s="1">
        <f>IF(AND(J4986="SAYIM",FİLTRE!$H$5="RAFTA",U4986&lt;&gt;0),1,0)+
IF(AND(J4986="İADE DEPO",FİLTRE!$H$5="İADE DEPO"),1,0)+
IF(FİLTRE!$H$5="TÜMÜ",1,0)+
IF(AND(J4986="FİRMA İADE",FİLTRE!$H$5="FİRMA İADE"),1,0)+
IF(AND(J4986="İMHA",FİLTRE!$H$5="İMHA"),1,0)</f>
        <v>1</v>
      </c>
      <c r="I4986" s="99"/>
      <c r="J4986" s="100"/>
      <c r="K4986" s="100"/>
      <c r="L4986" s="101"/>
      <c r="M4986" s="102"/>
      <c r="N4986" s="101"/>
      <c r="O4986" s="99"/>
      <c r="P4986" s="103"/>
      <c r="Q4986" s="104"/>
      <c r="R4986" s="50"/>
      <c r="S4986" s="105"/>
      <c r="T4986" s="106"/>
      <c r="U4986" s="107"/>
      <c r="V4986" s="108"/>
      <c r="W4986" s="107"/>
      <c r="X4986" s="107"/>
      <c r="AA4986" s="107"/>
      <c r="AB4986" s="110"/>
      <c r="AC4986" s="110"/>
      <c r="AE4986" s="105"/>
      <c r="AF4986" s="105"/>
      <c r="AR4986" s="112"/>
    </row>
    <row r="4987" spans="2:44" x14ac:dyDescent="0.25">
      <c r="B4987" s="1" t="str">
        <f>IF(I4987="","",
(IF(N4987=FİLTRE!$H$6,2,0)+IF(FİLTRE!$H$6="TOPLAM",2,0))
)</f>
        <v/>
      </c>
      <c r="C4987">
        <f>IF(FİLTRE!$M$5="",9,(IF(U4987&gt;=FİLTRE!$M$5,1,0)))</f>
        <v>1</v>
      </c>
      <c r="D4987" s="1">
        <f>IF(FİLTRE!$M$6="",9,(IF('SKT LİSTESİ'!P4987&lt;=FİLTRE!$M$6,1,0)))</f>
        <v>1</v>
      </c>
      <c r="E4987" s="25" t="str">
        <f>IF(I4987="","",(COUNTIFS($L$4:L4987,L4987)))</f>
        <v/>
      </c>
      <c r="F4987" s="13">
        <f>IF(OR(B4987&lt;&gt;2,C4987&lt;&gt;1,D4987&lt;&gt;1,H4987&lt;&gt;1),0,
COUNTIFS($B$4:B4987,2,$C$4:C4987,1,$D$4:D4987,1,$H$4:H4987,1))</f>
        <v>0</v>
      </c>
      <c r="G4987" s="26" t="str">
        <f>IF(I4987="","",(COUNTIF($E$4:E4987,E4987)))</f>
        <v/>
      </c>
      <c r="H4987" s="1">
        <f>IF(AND(J4987="SAYIM",FİLTRE!$H$5="RAFTA",U4987&lt;&gt;0),1,0)+
IF(AND(J4987="İADE DEPO",FİLTRE!$H$5="İADE DEPO"),1,0)+
IF(FİLTRE!$H$5="TÜMÜ",1,0)+
IF(AND(J4987="FİRMA İADE",FİLTRE!$H$5="FİRMA İADE"),1,0)+
IF(AND(J4987="İMHA",FİLTRE!$H$5="İMHA"),1,0)</f>
        <v>1</v>
      </c>
      <c r="I4987" s="99"/>
      <c r="J4987" s="100"/>
      <c r="K4987" s="100"/>
      <c r="L4987" s="101"/>
      <c r="M4987" s="102"/>
      <c r="N4987" s="101"/>
      <c r="O4987" s="99"/>
      <c r="P4987" s="103"/>
      <c r="Q4987" s="104"/>
      <c r="R4987" s="50"/>
      <c r="S4987" s="105"/>
      <c r="T4987" s="106"/>
      <c r="U4987" s="107"/>
      <c r="V4987" s="108"/>
      <c r="W4987" s="107"/>
      <c r="X4987" s="107"/>
      <c r="AA4987" s="107"/>
      <c r="AB4987" s="110"/>
      <c r="AC4987" s="110"/>
      <c r="AE4987" s="105"/>
      <c r="AF4987" s="105"/>
      <c r="AR4987" s="112"/>
    </row>
    <row r="4988" spans="2:44" x14ac:dyDescent="0.25">
      <c r="B4988" s="1" t="str">
        <f>IF(I4988="","",
(IF(N4988=FİLTRE!$H$6,2,0)+IF(FİLTRE!$H$6="TOPLAM",2,0))
)</f>
        <v/>
      </c>
      <c r="C4988">
        <f>IF(FİLTRE!$M$5="",9,(IF(U4988&gt;=FİLTRE!$M$5,1,0)))</f>
        <v>1</v>
      </c>
      <c r="D4988" s="1">
        <f>IF(FİLTRE!$M$6="",9,(IF('SKT LİSTESİ'!P4988&lt;=FİLTRE!$M$6,1,0)))</f>
        <v>1</v>
      </c>
      <c r="E4988" s="25" t="str">
        <f>IF(I4988="","",(COUNTIFS($L$4:L4988,L4988)))</f>
        <v/>
      </c>
      <c r="F4988" s="13">
        <f>IF(OR(B4988&lt;&gt;2,C4988&lt;&gt;1,D4988&lt;&gt;1,H4988&lt;&gt;1),0,
COUNTIFS($B$4:B4988,2,$C$4:C4988,1,$D$4:D4988,1,$H$4:H4988,1))</f>
        <v>0</v>
      </c>
      <c r="G4988" s="26" t="str">
        <f>IF(I4988="","",(COUNTIF($E$4:E4988,E4988)))</f>
        <v/>
      </c>
      <c r="H4988" s="1">
        <f>IF(AND(J4988="SAYIM",FİLTRE!$H$5="RAFTA",U4988&lt;&gt;0),1,0)+
IF(AND(J4988="İADE DEPO",FİLTRE!$H$5="İADE DEPO"),1,0)+
IF(FİLTRE!$H$5="TÜMÜ",1,0)+
IF(AND(J4988="FİRMA İADE",FİLTRE!$H$5="FİRMA İADE"),1,0)+
IF(AND(J4988="İMHA",FİLTRE!$H$5="İMHA"),1,0)</f>
        <v>1</v>
      </c>
      <c r="I4988" s="99"/>
      <c r="J4988" s="100"/>
      <c r="K4988" s="100"/>
      <c r="L4988" s="101"/>
      <c r="M4988" s="102"/>
      <c r="N4988" s="101"/>
      <c r="O4988" s="99"/>
      <c r="P4988" s="103"/>
      <c r="Q4988" s="104"/>
      <c r="R4988" s="50"/>
      <c r="S4988" s="105"/>
      <c r="T4988" s="106"/>
      <c r="U4988" s="107"/>
      <c r="V4988" s="108"/>
      <c r="W4988" s="107"/>
      <c r="X4988" s="107"/>
      <c r="AA4988" s="107"/>
      <c r="AB4988" s="110"/>
      <c r="AC4988" s="110"/>
      <c r="AE4988" s="105"/>
      <c r="AF4988" s="105"/>
      <c r="AR4988" s="112"/>
    </row>
    <row r="4989" spans="2:44" x14ac:dyDescent="0.25">
      <c r="B4989" s="1" t="str">
        <f>IF(I4989="","",
(IF(N4989=FİLTRE!$H$6,2,0)+IF(FİLTRE!$H$6="TOPLAM",2,0))
)</f>
        <v/>
      </c>
      <c r="C4989">
        <f>IF(FİLTRE!$M$5="",9,(IF(U4989&gt;=FİLTRE!$M$5,1,0)))</f>
        <v>1</v>
      </c>
      <c r="D4989" s="1">
        <f>IF(FİLTRE!$M$6="",9,(IF('SKT LİSTESİ'!P4989&lt;=FİLTRE!$M$6,1,0)))</f>
        <v>1</v>
      </c>
      <c r="E4989" s="25" t="str">
        <f>IF(I4989="","",(COUNTIFS($L$4:L4989,L4989)))</f>
        <v/>
      </c>
      <c r="F4989" s="13">
        <f>IF(OR(B4989&lt;&gt;2,C4989&lt;&gt;1,D4989&lt;&gt;1,H4989&lt;&gt;1),0,
COUNTIFS($B$4:B4989,2,$C$4:C4989,1,$D$4:D4989,1,$H$4:H4989,1))</f>
        <v>0</v>
      </c>
      <c r="G4989" s="26" t="str">
        <f>IF(I4989="","",(COUNTIF($E$4:E4989,E4989)))</f>
        <v/>
      </c>
      <c r="H4989" s="1">
        <f>IF(AND(J4989="SAYIM",FİLTRE!$H$5="RAFTA",U4989&lt;&gt;0),1,0)+
IF(AND(J4989="İADE DEPO",FİLTRE!$H$5="İADE DEPO"),1,0)+
IF(FİLTRE!$H$5="TÜMÜ",1,0)+
IF(AND(J4989="FİRMA İADE",FİLTRE!$H$5="FİRMA İADE"),1,0)+
IF(AND(J4989="İMHA",FİLTRE!$H$5="İMHA"),1,0)</f>
        <v>1</v>
      </c>
      <c r="I4989" s="99"/>
      <c r="J4989" s="100"/>
      <c r="K4989" s="100"/>
      <c r="L4989" s="101"/>
      <c r="M4989" s="102"/>
      <c r="N4989" s="101"/>
      <c r="O4989" s="99"/>
      <c r="P4989" s="103"/>
      <c r="Q4989" s="104"/>
      <c r="R4989" s="50"/>
      <c r="S4989" s="105"/>
      <c r="T4989" s="106"/>
      <c r="U4989" s="107"/>
      <c r="V4989" s="108"/>
      <c r="W4989" s="107"/>
      <c r="X4989" s="107"/>
      <c r="AA4989" s="107"/>
      <c r="AB4989" s="110"/>
      <c r="AC4989" s="110"/>
      <c r="AE4989" s="105"/>
      <c r="AF4989" s="105"/>
      <c r="AR4989" s="112"/>
    </row>
    <row r="4990" spans="2:44" x14ac:dyDescent="0.25">
      <c r="B4990" s="1" t="str">
        <f>IF(I4990="","",
(IF(N4990=FİLTRE!$H$6,2,0)+IF(FİLTRE!$H$6="TOPLAM",2,0))
)</f>
        <v/>
      </c>
      <c r="C4990">
        <f>IF(FİLTRE!$M$5="",9,(IF(U4990&gt;=FİLTRE!$M$5,1,0)))</f>
        <v>1</v>
      </c>
      <c r="D4990" s="1">
        <f>IF(FİLTRE!$M$6="",9,(IF('SKT LİSTESİ'!P4990&lt;=FİLTRE!$M$6,1,0)))</f>
        <v>1</v>
      </c>
      <c r="E4990" s="25" t="str">
        <f>IF(I4990="","",(COUNTIFS($L$4:L4990,L4990)))</f>
        <v/>
      </c>
      <c r="F4990" s="13">
        <f>IF(OR(B4990&lt;&gt;2,C4990&lt;&gt;1,D4990&lt;&gt;1,H4990&lt;&gt;1),0,
COUNTIFS($B$4:B4990,2,$C$4:C4990,1,$D$4:D4990,1,$H$4:H4990,1))</f>
        <v>0</v>
      </c>
      <c r="G4990" s="26" t="str">
        <f>IF(I4990="","",(COUNTIF($E$4:E4990,E4990)))</f>
        <v/>
      </c>
      <c r="H4990" s="1">
        <f>IF(AND(J4990="SAYIM",FİLTRE!$H$5="RAFTA",U4990&lt;&gt;0),1,0)+
IF(AND(J4990="İADE DEPO",FİLTRE!$H$5="İADE DEPO"),1,0)+
IF(FİLTRE!$H$5="TÜMÜ",1,0)+
IF(AND(J4990="FİRMA İADE",FİLTRE!$H$5="FİRMA İADE"),1,0)+
IF(AND(J4990="İMHA",FİLTRE!$H$5="İMHA"),1,0)</f>
        <v>1</v>
      </c>
      <c r="I4990" s="99"/>
      <c r="J4990" s="100"/>
      <c r="K4990" s="100"/>
      <c r="L4990" s="101"/>
      <c r="M4990" s="102"/>
      <c r="N4990" s="101"/>
      <c r="O4990" s="99"/>
      <c r="P4990" s="103"/>
      <c r="Q4990" s="104"/>
      <c r="R4990" s="50"/>
      <c r="S4990" s="105"/>
      <c r="T4990" s="106"/>
      <c r="U4990" s="107"/>
      <c r="V4990" s="108"/>
      <c r="W4990" s="107"/>
      <c r="X4990" s="107"/>
      <c r="AA4990" s="107"/>
      <c r="AB4990" s="110"/>
      <c r="AC4990" s="110"/>
      <c r="AE4990" s="105"/>
      <c r="AF4990" s="105"/>
      <c r="AR4990" s="112"/>
    </row>
    <row r="4991" spans="2:44" x14ac:dyDescent="0.25">
      <c r="B4991" s="1" t="str">
        <f>IF(I4991="","",
(IF(N4991=FİLTRE!$H$6,2,0)+IF(FİLTRE!$H$6="TOPLAM",2,0))
)</f>
        <v/>
      </c>
      <c r="C4991">
        <f>IF(FİLTRE!$M$5="",9,(IF(U4991&gt;=FİLTRE!$M$5,1,0)))</f>
        <v>1</v>
      </c>
      <c r="D4991" s="1">
        <f>IF(FİLTRE!$M$6="",9,(IF('SKT LİSTESİ'!P4991&lt;=FİLTRE!$M$6,1,0)))</f>
        <v>1</v>
      </c>
      <c r="E4991" s="25" t="str">
        <f>IF(I4991="","",(COUNTIFS($L$4:L4991,L4991)))</f>
        <v/>
      </c>
      <c r="F4991" s="13">
        <f>IF(OR(B4991&lt;&gt;2,C4991&lt;&gt;1,D4991&lt;&gt;1,H4991&lt;&gt;1),0,
COUNTIFS($B$4:B4991,2,$C$4:C4991,1,$D$4:D4991,1,$H$4:H4991,1))</f>
        <v>0</v>
      </c>
      <c r="G4991" s="26" t="str">
        <f>IF(I4991="","",(COUNTIF($E$4:E4991,E4991)))</f>
        <v/>
      </c>
      <c r="H4991" s="1">
        <f>IF(AND(J4991="SAYIM",FİLTRE!$H$5="RAFTA",U4991&lt;&gt;0),1,0)+
IF(AND(J4991="İADE DEPO",FİLTRE!$H$5="İADE DEPO"),1,0)+
IF(FİLTRE!$H$5="TÜMÜ",1,0)+
IF(AND(J4991="FİRMA İADE",FİLTRE!$H$5="FİRMA İADE"),1,0)+
IF(AND(J4991="İMHA",FİLTRE!$H$5="İMHA"),1,0)</f>
        <v>1</v>
      </c>
      <c r="I4991" s="99"/>
      <c r="J4991" s="100"/>
      <c r="K4991" s="100"/>
      <c r="L4991" s="101"/>
      <c r="M4991" s="102"/>
      <c r="N4991" s="101"/>
      <c r="O4991" s="99"/>
      <c r="P4991" s="103"/>
      <c r="Q4991" s="104"/>
      <c r="R4991" s="50"/>
      <c r="S4991" s="105"/>
      <c r="T4991" s="106"/>
      <c r="U4991" s="107"/>
      <c r="V4991" s="108"/>
      <c r="W4991" s="107"/>
      <c r="X4991" s="107"/>
      <c r="AA4991" s="107"/>
      <c r="AB4991" s="110"/>
      <c r="AC4991" s="110"/>
      <c r="AE4991" s="105"/>
      <c r="AF4991" s="105"/>
      <c r="AR4991" s="112"/>
    </row>
    <row r="4992" spans="2:44" x14ac:dyDescent="0.25">
      <c r="B4992" s="1" t="str">
        <f>IF(I4992="","",
(IF(N4992=FİLTRE!$H$6,2,0)+IF(FİLTRE!$H$6="TOPLAM",2,0))
)</f>
        <v/>
      </c>
      <c r="C4992">
        <f>IF(FİLTRE!$M$5="",9,(IF(U4992&gt;=FİLTRE!$M$5,1,0)))</f>
        <v>1</v>
      </c>
      <c r="D4992" s="1">
        <f>IF(FİLTRE!$M$6="",9,(IF('SKT LİSTESİ'!P4992&lt;=FİLTRE!$M$6,1,0)))</f>
        <v>1</v>
      </c>
      <c r="E4992" s="25" t="str">
        <f>IF(I4992="","",(COUNTIFS($L$4:L4992,L4992)))</f>
        <v/>
      </c>
      <c r="F4992" s="13">
        <f>IF(OR(B4992&lt;&gt;2,C4992&lt;&gt;1,D4992&lt;&gt;1,H4992&lt;&gt;1),0,
COUNTIFS($B$4:B4992,2,$C$4:C4992,1,$D$4:D4992,1,$H$4:H4992,1))</f>
        <v>0</v>
      </c>
      <c r="G4992" s="26" t="str">
        <f>IF(I4992="","",(COUNTIF($E$4:E4992,E4992)))</f>
        <v/>
      </c>
      <c r="H4992" s="1">
        <f>IF(AND(J4992="SAYIM",FİLTRE!$H$5="RAFTA",U4992&lt;&gt;0),1,0)+
IF(AND(J4992="İADE DEPO",FİLTRE!$H$5="İADE DEPO"),1,0)+
IF(FİLTRE!$H$5="TÜMÜ",1,0)+
IF(AND(J4992="FİRMA İADE",FİLTRE!$H$5="FİRMA İADE"),1,0)+
IF(AND(J4992="İMHA",FİLTRE!$H$5="İMHA"),1,0)</f>
        <v>1</v>
      </c>
      <c r="I4992" s="99"/>
      <c r="J4992" s="100"/>
      <c r="K4992" s="100"/>
      <c r="L4992" s="101"/>
      <c r="M4992" s="102"/>
      <c r="N4992" s="101"/>
      <c r="O4992" s="99"/>
      <c r="P4992" s="103"/>
      <c r="Q4992" s="104"/>
      <c r="R4992" s="50"/>
      <c r="S4992" s="105"/>
      <c r="T4992" s="106"/>
      <c r="U4992" s="107"/>
      <c r="V4992" s="108"/>
      <c r="W4992" s="107"/>
      <c r="X4992" s="107"/>
      <c r="AA4992" s="107"/>
      <c r="AB4992" s="110"/>
      <c r="AC4992" s="110"/>
      <c r="AE4992" s="105"/>
      <c r="AF4992" s="105"/>
      <c r="AR4992" s="112"/>
    </row>
    <row r="4993" spans="2:44" x14ac:dyDescent="0.25">
      <c r="B4993" s="1" t="str">
        <f>IF(I4993="","",
(IF(N4993=FİLTRE!$H$6,2,0)+IF(FİLTRE!$H$6="TOPLAM",2,0))
)</f>
        <v/>
      </c>
      <c r="C4993">
        <f>IF(FİLTRE!$M$5="",9,(IF(U4993&gt;=FİLTRE!$M$5,1,0)))</f>
        <v>1</v>
      </c>
      <c r="D4993" s="1">
        <f>IF(FİLTRE!$M$6="",9,(IF('SKT LİSTESİ'!P4993&lt;=FİLTRE!$M$6,1,0)))</f>
        <v>1</v>
      </c>
      <c r="E4993" s="25" t="str">
        <f>IF(I4993="","",(COUNTIFS($L$4:L4993,L4993)))</f>
        <v/>
      </c>
      <c r="F4993" s="13">
        <f>IF(OR(B4993&lt;&gt;2,C4993&lt;&gt;1,D4993&lt;&gt;1,H4993&lt;&gt;1),0,
COUNTIFS($B$4:B4993,2,$C$4:C4993,1,$D$4:D4993,1,$H$4:H4993,1))</f>
        <v>0</v>
      </c>
      <c r="G4993" s="26" t="str">
        <f>IF(I4993="","",(COUNTIF($E$4:E4993,E4993)))</f>
        <v/>
      </c>
      <c r="H4993" s="1">
        <f>IF(AND(J4993="SAYIM",FİLTRE!$H$5="RAFTA",U4993&lt;&gt;0),1,0)+
IF(AND(J4993="İADE DEPO",FİLTRE!$H$5="İADE DEPO"),1,0)+
IF(FİLTRE!$H$5="TÜMÜ",1,0)+
IF(AND(J4993="FİRMA İADE",FİLTRE!$H$5="FİRMA İADE"),1,0)+
IF(AND(J4993="İMHA",FİLTRE!$H$5="İMHA"),1,0)</f>
        <v>1</v>
      </c>
      <c r="I4993" s="99"/>
      <c r="J4993" s="100"/>
      <c r="K4993" s="100"/>
      <c r="L4993" s="101"/>
      <c r="M4993" s="102"/>
      <c r="N4993" s="101"/>
      <c r="O4993" s="99"/>
      <c r="P4993" s="103"/>
      <c r="Q4993" s="104"/>
      <c r="R4993" s="50"/>
      <c r="S4993" s="105"/>
      <c r="T4993" s="106"/>
      <c r="U4993" s="107"/>
      <c r="V4993" s="108"/>
      <c r="W4993" s="107"/>
      <c r="X4993" s="107"/>
      <c r="AA4993" s="107"/>
      <c r="AB4993" s="110"/>
      <c r="AC4993" s="110"/>
      <c r="AE4993" s="105"/>
      <c r="AF4993" s="105"/>
      <c r="AR4993" s="112"/>
    </row>
    <row r="4994" spans="2:44" x14ac:dyDescent="0.25">
      <c r="B4994" s="1" t="str">
        <f>IF(I4994="","",
(IF(N4994=FİLTRE!$H$6,2,0)+IF(FİLTRE!$H$6="TOPLAM",2,0))
)</f>
        <v/>
      </c>
      <c r="C4994">
        <f>IF(FİLTRE!$M$5="",9,(IF(U4994&gt;=FİLTRE!$M$5,1,0)))</f>
        <v>1</v>
      </c>
      <c r="D4994" s="1">
        <f>IF(FİLTRE!$M$6="",9,(IF('SKT LİSTESİ'!P4994&lt;=FİLTRE!$M$6,1,0)))</f>
        <v>1</v>
      </c>
      <c r="E4994" s="25" t="str">
        <f>IF(I4994="","",(COUNTIFS($L$4:L4994,L4994)))</f>
        <v/>
      </c>
      <c r="F4994" s="13">
        <f>IF(OR(B4994&lt;&gt;2,C4994&lt;&gt;1,D4994&lt;&gt;1,H4994&lt;&gt;1),0,
COUNTIFS($B$4:B4994,2,$C$4:C4994,1,$D$4:D4994,1,$H$4:H4994,1))</f>
        <v>0</v>
      </c>
      <c r="G4994" s="26" t="str">
        <f>IF(I4994="","",(COUNTIF($E$4:E4994,E4994)))</f>
        <v/>
      </c>
      <c r="H4994" s="1">
        <f>IF(AND(J4994="SAYIM",FİLTRE!$H$5="RAFTA",U4994&lt;&gt;0),1,0)+
IF(AND(J4994="İADE DEPO",FİLTRE!$H$5="İADE DEPO"),1,0)+
IF(FİLTRE!$H$5="TÜMÜ",1,0)+
IF(AND(J4994="FİRMA İADE",FİLTRE!$H$5="FİRMA İADE"),1,0)+
IF(AND(J4994="İMHA",FİLTRE!$H$5="İMHA"),1,0)</f>
        <v>1</v>
      </c>
      <c r="I4994" s="99"/>
      <c r="J4994" s="100"/>
      <c r="K4994" s="100"/>
      <c r="L4994" s="101"/>
      <c r="M4994" s="102"/>
      <c r="N4994" s="101"/>
      <c r="O4994" s="99"/>
      <c r="P4994" s="103"/>
      <c r="Q4994" s="104"/>
      <c r="R4994" s="50"/>
      <c r="S4994" s="105"/>
      <c r="T4994" s="106"/>
      <c r="U4994" s="107"/>
      <c r="V4994" s="108"/>
      <c r="W4994" s="107"/>
      <c r="X4994" s="107"/>
      <c r="AA4994" s="107"/>
      <c r="AB4994" s="110"/>
      <c r="AC4994" s="110"/>
      <c r="AE4994" s="105"/>
      <c r="AF4994" s="105"/>
      <c r="AR4994" s="112"/>
    </row>
    <row r="4995" spans="2:44" x14ac:dyDescent="0.25">
      <c r="B4995" s="1" t="str">
        <f>IF(I4995="","",
(IF(N4995=FİLTRE!$H$6,2,0)+IF(FİLTRE!$H$6="TOPLAM",2,0))
)</f>
        <v/>
      </c>
      <c r="C4995">
        <f>IF(FİLTRE!$M$5="",9,(IF(U4995&gt;=FİLTRE!$M$5,1,0)))</f>
        <v>1</v>
      </c>
      <c r="D4995" s="1">
        <f>IF(FİLTRE!$M$6="",9,(IF('SKT LİSTESİ'!P4995&lt;=FİLTRE!$M$6,1,0)))</f>
        <v>1</v>
      </c>
      <c r="E4995" s="25" t="str">
        <f>IF(I4995="","",(COUNTIFS($L$4:L4995,L4995)))</f>
        <v/>
      </c>
      <c r="F4995" s="13">
        <f>IF(OR(B4995&lt;&gt;2,C4995&lt;&gt;1,D4995&lt;&gt;1,H4995&lt;&gt;1),0,
COUNTIFS($B$4:B4995,2,$C$4:C4995,1,$D$4:D4995,1,$H$4:H4995,1))</f>
        <v>0</v>
      </c>
      <c r="G4995" s="26" t="str">
        <f>IF(I4995="","",(COUNTIF($E$4:E4995,E4995)))</f>
        <v/>
      </c>
      <c r="H4995" s="1">
        <f>IF(AND(J4995="SAYIM",FİLTRE!$H$5="RAFTA",U4995&lt;&gt;0),1,0)+
IF(AND(J4995="İADE DEPO",FİLTRE!$H$5="İADE DEPO"),1,0)+
IF(FİLTRE!$H$5="TÜMÜ",1,0)+
IF(AND(J4995="FİRMA İADE",FİLTRE!$H$5="FİRMA İADE"),1,0)+
IF(AND(J4995="İMHA",FİLTRE!$H$5="İMHA"),1,0)</f>
        <v>1</v>
      </c>
      <c r="I4995" s="99"/>
      <c r="J4995" s="100"/>
      <c r="K4995" s="100"/>
      <c r="L4995" s="101"/>
      <c r="M4995" s="102"/>
      <c r="N4995" s="101"/>
      <c r="O4995" s="99"/>
      <c r="P4995" s="103"/>
      <c r="Q4995" s="104"/>
      <c r="R4995" s="50"/>
      <c r="S4995" s="105"/>
      <c r="T4995" s="106"/>
      <c r="U4995" s="107"/>
      <c r="V4995" s="108"/>
      <c r="W4995" s="107"/>
      <c r="X4995" s="107"/>
      <c r="AA4995" s="107"/>
      <c r="AB4995" s="110"/>
      <c r="AC4995" s="110"/>
      <c r="AE4995" s="105"/>
      <c r="AF4995" s="105"/>
      <c r="AR4995" s="112"/>
    </row>
    <row r="4996" spans="2:44" x14ac:dyDescent="0.25">
      <c r="B4996" s="1" t="str">
        <f>IF(I4996="","",
(IF(N4996=FİLTRE!$H$6,2,0)+IF(FİLTRE!$H$6="TOPLAM",2,0))
)</f>
        <v/>
      </c>
      <c r="C4996">
        <f>IF(FİLTRE!$M$5="",9,(IF(U4996&gt;=FİLTRE!$M$5,1,0)))</f>
        <v>1</v>
      </c>
      <c r="D4996" s="1">
        <f>IF(FİLTRE!$M$6="",9,(IF('SKT LİSTESİ'!P4996&lt;=FİLTRE!$M$6,1,0)))</f>
        <v>1</v>
      </c>
      <c r="E4996" s="25" t="str">
        <f>IF(I4996="","",(COUNTIFS($L$4:L4996,L4996)))</f>
        <v/>
      </c>
      <c r="F4996" s="13">
        <f>IF(OR(B4996&lt;&gt;2,C4996&lt;&gt;1,D4996&lt;&gt;1,H4996&lt;&gt;1),0,
COUNTIFS($B$4:B4996,2,$C$4:C4996,1,$D$4:D4996,1,$H$4:H4996,1))</f>
        <v>0</v>
      </c>
      <c r="G4996" s="26" t="str">
        <f>IF(I4996="","",(COUNTIF($E$4:E4996,E4996)))</f>
        <v/>
      </c>
      <c r="H4996" s="1">
        <f>IF(AND(J4996="SAYIM",FİLTRE!$H$5="RAFTA",U4996&lt;&gt;0),1,0)+
IF(AND(J4996="İADE DEPO",FİLTRE!$H$5="İADE DEPO"),1,0)+
IF(FİLTRE!$H$5="TÜMÜ",1,0)+
IF(AND(J4996="FİRMA İADE",FİLTRE!$H$5="FİRMA İADE"),1,0)+
IF(AND(J4996="İMHA",FİLTRE!$H$5="İMHA"),1,0)</f>
        <v>1</v>
      </c>
      <c r="I4996" s="99"/>
      <c r="J4996" s="100"/>
      <c r="K4996" s="100"/>
      <c r="L4996" s="101"/>
      <c r="M4996" s="102"/>
      <c r="N4996" s="101"/>
      <c r="O4996" s="99"/>
      <c r="P4996" s="103"/>
      <c r="Q4996" s="104"/>
      <c r="R4996" s="50"/>
      <c r="S4996" s="105"/>
      <c r="T4996" s="106"/>
      <c r="U4996" s="107"/>
      <c r="V4996" s="108"/>
      <c r="W4996" s="107"/>
      <c r="X4996" s="107"/>
      <c r="AA4996" s="107"/>
      <c r="AB4996" s="110"/>
      <c r="AC4996" s="110"/>
      <c r="AE4996" s="105"/>
      <c r="AF4996" s="105"/>
      <c r="AR4996" s="112"/>
    </row>
    <row r="4997" spans="2:44" x14ac:dyDescent="0.25">
      <c r="B4997" s="1" t="str">
        <f>IF(I4997="","",
(IF(N4997=FİLTRE!$H$6,2,0)+IF(FİLTRE!$H$6="TOPLAM",2,0))
)</f>
        <v/>
      </c>
      <c r="C4997">
        <f>IF(FİLTRE!$M$5="",9,(IF(U4997&gt;=FİLTRE!$M$5,1,0)))</f>
        <v>1</v>
      </c>
      <c r="D4997" s="1">
        <f>IF(FİLTRE!$M$6="",9,(IF('SKT LİSTESİ'!P4997&lt;=FİLTRE!$M$6,1,0)))</f>
        <v>1</v>
      </c>
      <c r="E4997" s="25" t="str">
        <f>IF(I4997="","",(COUNTIFS($L$4:L4997,L4997)))</f>
        <v/>
      </c>
      <c r="F4997" s="13">
        <f>IF(OR(B4997&lt;&gt;2,C4997&lt;&gt;1,D4997&lt;&gt;1,H4997&lt;&gt;1),0,
COUNTIFS($B$4:B4997,2,$C$4:C4997,1,$D$4:D4997,1,$H$4:H4997,1))</f>
        <v>0</v>
      </c>
      <c r="G4997" s="26" t="str">
        <f>IF(I4997="","",(COUNTIF($E$4:E4997,E4997)))</f>
        <v/>
      </c>
      <c r="H4997" s="1">
        <f>IF(AND(J4997="SAYIM",FİLTRE!$H$5="RAFTA",U4997&lt;&gt;0),1,0)+
IF(AND(J4997="İADE DEPO",FİLTRE!$H$5="İADE DEPO"),1,0)+
IF(FİLTRE!$H$5="TÜMÜ",1,0)+
IF(AND(J4997="FİRMA İADE",FİLTRE!$H$5="FİRMA İADE"),1,0)+
IF(AND(J4997="İMHA",FİLTRE!$H$5="İMHA"),1,0)</f>
        <v>1</v>
      </c>
      <c r="I4997" s="99"/>
      <c r="J4997" s="100"/>
      <c r="K4997" s="100"/>
      <c r="L4997" s="101"/>
      <c r="M4997" s="102"/>
      <c r="N4997" s="101"/>
      <c r="O4997" s="99"/>
      <c r="P4997" s="103"/>
      <c r="Q4997" s="104"/>
      <c r="R4997" s="50"/>
      <c r="S4997" s="105"/>
      <c r="T4997" s="106"/>
      <c r="U4997" s="107"/>
      <c r="V4997" s="108"/>
      <c r="W4997" s="107"/>
      <c r="X4997" s="107"/>
      <c r="AA4997" s="107"/>
      <c r="AB4997" s="110"/>
      <c r="AC4997" s="110"/>
      <c r="AE4997" s="105"/>
      <c r="AF4997" s="105"/>
      <c r="AR4997" s="112"/>
    </row>
    <row r="4998" spans="2:44" x14ac:dyDescent="0.25">
      <c r="B4998" s="1" t="str">
        <f>IF(I4998="","",
(IF(N4998=FİLTRE!$H$6,2,0)+IF(FİLTRE!$H$6="TOPLAM",2,0))
)</f>
        <v/>
      </c>
      <c r="C4998">
        <f>IF(FİLTRE!$M$5="",9,(IF(U4998&gt;=FİLTRE!$M$5,1,0)))</f>
        <v>1</v>
      </c>
      <c r="D4998" s="1">
        <f>IF(FİLTRE!$M$6="",9,(IF('SKT LİSTESİ'!P4998&lt;=FİLTRE!$M$6,1,0)))</f>
        <v>1</v>
      </c>
      <c r="E4998" s="25" t="str">
        <f>IF(I4998="","",(COUNTIFS($L$4:L4998,L4998)))</f>
        <v/>
      </c>
      <c r="F4998" s="13">
        <f>IF(OR(B4998&lt;&gt;2,C4998&lt;&gt;1,D4998&lt;&gt;1,H4998&lt;&gt;1),0,
COUNTIFS($B$4:B4998,2,$C$4:C4998,1,$D$4:D4998,1,$H$4:H4998,1))</f>
        <v>0</v>
      </c>
      <c r="G4998" s="26" t="str">
        <f>IF(I4998="","",(COUNTIF($E$4:E4998,E4998)))</f>
        <v/>
      </c>
      <c r="H4998" s="1">
        <f>IF(AND(J4998="SAYIM",FİLTRE!$H$5="RAFTA",U4998&lt;&gt;0),1,0)+
IF(AND(J4998="İADE DEPO",FİLTRE!$H$5="İADE DEPO"),1,0)+
IF(FİLTRE!$H$5="TÜMÜ",1,0)+
IF(AND(J4998="FİRMA İADE",FİLTRE!$H$5="FİRMA İADE"),1,0)+
IF(AND(J4998="İMHA",FİLTRE!$H$5="İMHA"),1,0)</f>
        <v>1</v>
      </c>
      <c r="I4998" s="99"/>
      <c r="J4998" s="100"/>
      <c r="K4998" s="100"/>
      <c r="L4998" s="101"/>
      <c r="M4998" s="102"/>
      <c r="N4998" s="101"/>
      <c r="O4998" s="99"/>
      <c r="P4998" s="103"/>
      <c r="Q4998" s="104"/>
      <c r="R4998" s="50"/>
      <c r="S4998" s="105"/>
      <c r="T4998" s="106"/>
      <c r="U4998" s="107"/>
      <c r="V4998" s="108"/>
      <c r="W4998" s="107"/>
      <c r="X4998" s="107"/>
      <c r="AA4998" s="107"/>
      <c r="AB4998" s="110"/>
      <c r="AC4998" s="110"/>
      <c r="AE4998" s="105"/>
      <c r="AF4998" s="105"/>
      <c r="AR4998" s="112"/>
    </row>
    <row r="4999" spans="2:44" x14ac:dyDescent="0.25">
      <c r="B4999" s="1" t="str">
        <f>IF(I4999="","",
(IF(N4999=FİLTRE!$H$6,2,0)+IF(FİLTRE!$H$6="TOPLAM",2,0))
)</f>
        <v/>
      </c>
      <c r="C4999">
        <f>IF(FİLTRE!$M$5="",9,(IF(U4999&gt;=FİLTRE!$M$5,1,0)))</f>
        <v>1</v>
      </c>
      <c r="D4999" s="1">
        <f>IF(FİLTRE!$M$6="",9,(IF('SKT LİSTESİ'!P4999&lt;=FİLTRE!$M$6,1,0)))</f>
        <v>1</v>
      </c>
      <c r="E4999" s="25" t="str">
        <f>IF(I4999="","",(COUNTIFS($L$4:L4999,L4999)))</f>
        <v/>
      </c>
      <c r="F4999" s="13">
        <f>IF(OR(B4999&lt;&gt;2,C4999&lt;&gt;1,D4999&lt;&gt;1,H4999&lt;&gt;1),0,
COUNTIFS($B$4:B4999,2,$C$4:C4999,1,$D$4:D4999,1,$H$4:H4999,1))</f>
        <v>0</v>
      </c>
      <c r="G4999" s="26" t="str">
        <f>IF(I4999="","",(COUNTIF($E$4:E4999,E4999)))</f>
        <v/>
      </c>
      <c r="H4999" s="1">
        <f>IF(AND(J4999="SAYIM",FİLTRE!$H$5="RAFTA",U4999&lt;&gt;0),1,0)+
IF(AND(J4999="İADE DEPO",FİLTRE!$H$5="İADE DEPO"),1,0)+
IF(FİLTRE!$H$5="TÜMÜ",1,0)+
IF(AND(J4999="FİRMA İADE",FİLTRE!$H$5="FİRMA İADE"),1,0)+
IF(AND(J4999="İMHA",FİLTRE!$H$5="İMHA"),1,0)</f>
        <v>1</v>
      </c>
      <c r="I4999" s="99"/>
      <c r="J4999" s="100"/>
      <c r="K4999" s="100"/>
      <c r="L4999" s="101"/>
      <c r="M4999" s="102"/>
      <c r="N4999" s="101"/>
      <c r="O4999" s="99"/>
      <c r="P4999" s="103"/>
      <c r="Q4999" s="104"/>
      <c r="R4999" s="50"/>
      <c r="S4999" s="105"/>
      <c r="T4999" s="106"/>
      <c r="U4999" s="107"/>
      <c r="V4999" s="108"/>
      <c r="W4999" s="107"/>
      <c r="X4999" s="107"/>
      <c r="AA4999" s="107"/>
      <c r="AB4999" s="110"/>
      <c r="AC4999" s="110"/>
      <c r="AE4999" s="105"/>
      <c r="AF4999" s="105"/>
      <c r="AR4999" s="112"/>
    </row>
    <row r="5000" spans="2:44" x14ac:dyDescent="0.25">
      <c r="B5000" s="1" t="str">
        <f>IF(I5000="","",
(IF(N5000=FİLTRE!$H$6,2,0)+IF(FİLTRE!$H$6="TOPLAM",2,0))
)</f>
        <v/>
      </c>
      <c r="C5000">
        <f>IF(FİLTRE!$M$5="",9,(IF(U5000&gt;=FİLTRE!$M$5,1,0)))</f>
        <v>1</v>
      </c>
      <c r="D5000" s="1">
        <f>IF(FİLTRE!$M$6="",9,(IF('SKT LİSTESİ'!P5000&lt;=FİLTRE!$M$6,1,0)))</f>
        <v>1</v>
      </c>
      <c r="E5000" s="25" t="str">
        <f>IF(I5000="","",(COUNTIFS($L$4:L5000,L5000)))</f>
        <v/>
      </c>
      <c r="F5000" s="13">
        <f>IF(OR(B5000&lt;&gt;2,C5000&lt;&gt;1,D5000&lt;&gt;1,H5000&lt;&gt;1),0,
COUNTIFS($B$4:B5000,2,$C$4:C5000,1,$D$4:D5000,1,$H$4:H5000,1))</f>
        <v>0</v>
      </c>
      <c r="G5000" s="26" t="str">
        <f>IF(I5000="","",(COUNTIF($E$4:E5000,E5000)))</f>
        <v/>
      </c>
      <c r="H5000" s="1">
        <f>IF(AND(J5000="SAYIM",FİLTRE!$H$5="RAFTA",U5000&lt;&gt;0),1,0)+
IF(AND(J5000="İADE DEPO",FİLTRE!$H$5="İADE DEPO"),1,0)+
IF(FİLTRE!$H$5="TÜMÜ",1,0)+
IF(AND(J5000="FİRMA İADE",FİLTRE!$H$5="FİRMA İADE"),1,0)+
IF(AND(J5000="İMHA",FİLTRE!$H$5="İMHA"),1,0)</f>
        <v>1</v>
      </c>
      <c r="I5000" s="99"/>
      <c r="J5000" s="100"/>
      <c r="K5000" s="100"/>
      <c r="L5000" s="101"/>
      <c r="M5000" s="102"/>
      <c r="N5000" s="101"/>
      <c r="O5000" s="99"/>
      <c r="P5000" s="103"/>
      <c r="Q5000" s="104"/>
      <c r="R5000" s="50"/>
      <c r="S5000" s="105"/>
      <c r="T5000" s="106"/>
      <c r="U5000" s="107"/>
      <c r="V5000" s="108"/>
      <c r="W5000" s="107"/>
      <c r="X5000" s="107"/>
      <c r="AA5000" s="107"/>
      <c r="AB5000" s="110"/>
      <c r="AC5000" s="110"/>
      <c r="AE5000" s="105"/>
      <c r="AF5000" s="105"/>
      <c r="AR5000" s="112"/>
    </row>
    <row r="5001" spans="2:44" x14ac:dyDescent="0.25">
      <c r="B5001" s="1" t="str">
        <f>IF(I5001="","",
(IF(N5001=FİLTRE!$H$6,2,0)+IF(FİLTRE!$H$6="TOPLAM",2,0))
)</f>
        <v/>
      </c>
      <c r="C5001">
        <f>IF(FİLTRE!$M$5="",9,(IF(U5001&gt;=FİLTRE!$M$5,1,0)))</f>
        <v>1</v>
      </c>
      <c r="D5001" s="1">
        <f>IF(FİLTRE!$M$6="",9,(IF('SKT LİSTESİ'!P5001&lt;=FİLTRE!$M$6,1,0)))</f>
        <v>1</v>
      </c>
      <c r="E5001" s="25" t="str">
        <f>IF(I5001="","",(COUNTIFS($L$4:L5001,L5001)))</f>
        <v/>
      </c>
      <c r="F5001" s="13">
        <f>IF(OR(B5001&lt;&gt;2,C5001&lt;&gt;1,D5001&lt;&gt;1,H5001&lt;&gt;1),0,
COUNTIFS($B$4:B5001,2,$C$4:C5001,1,$D$4:D5001,1,$H$4:H5001,1))</f>
        <v>0</v>
      </c>
      <c r="G5001" s="26" t="str">
        <f>IF(I5001="","",(COUNTIF($E$4:E5001,E5001)))</f>
        <v/>
      </c>
      <c r="H5001" s="1">
        <f>IF(AND(J5001="SAYIM",FİLTRE!$H$5="RAFTA",U5001&lt;&gt;0),1,0)+
IF(AND(J5001="İADE DEPO",FİLTRE!$H$5="İADE DEPO"),1,0)+
IF(FİLTRE!$H$5="TÜMÜ",1,0)+
IF(AND(J5001="FİRMA İADE",FİLTRE!$H$5="FİRMA İADE"),1,0)+
IF(AND(J5001="İMHA",FİLTRE!$H$5="İMHA"),1,0)</f>
        <v>1</v>
      </c>
      <c r="I5001" s="99"/>
      <c r="J5001" s="100"/>
      <c r="K5001" s="100"/>
      <c r="L5001" s="101"/>
      <c r="M5001" s="102"/>
      <c r="N5001" s="101"/>
      <c r="O5001" s="99"/>
      <c r="P5001" s="103"/>
      <c r="Q5001" s="104"/>
      <c r="R5001" s="50"/>
      <c r="S5001" s="105"/>
      <c r="T5001" s="106"/>
      <c r="U5001" s="107"/>
      <c r="V5001" s="108"/>
      <c r="W5001" s="107"/>
      <c r="X5001" s="107"/>
      <c r="AA5001" s="107"/>
      <c r="AB5001" s="110"/>
      <c r="AC5001" s="110"/>
      <c r="AE5001" s="105"/>
      <c r="AF5001" s="105"/>
      <c r="AR5001" s="112"/>
    </row>
    <row r="5002" spans="2:44" x14ac:dyDescent="0.25">
      <c r="B5002" s="1" t="str">
        <f>IF(I5002="","",
(IF(N5002=FİLTRE!$H$6,2,0)+IF(FİLTRE!$H$6="TOPLAM",2,0))
)</f>
        <v/>
      </c>
      <c r="C5002">
        <f>IF(FİLTRE!$M$5="",9,(IF(U5002&gt;=FİLTRE!$M$5,1,0)))</f>
        <v>1</v>
      </c>
      <c r="D5002" s="1">
        <f>IF(FİLTRE!$M$6="",9,(IF('SKT LİSTESİ'!P5002&lt;=FİLTRE!$M$6,1,0)))</f>
        <v>1</v>
      </c>
      <c r="E5002" s="25" t="str">
        <f>IF(I5002="","",(COUNTIFS($L$4:L5002,L5002)))</f>
        <v/>
      </c>
      <c r="F5002" s="13">
        <f>IF(OR(B5002&lt;&gt;2,C5002&lt;&gt;1,D5002&lt;&gt;1,H5002&lt;&gt;1),0,
COUNTIFS($B$4:B5002,2,$C$4:C5002,1,$D$4:D5002,1,$H$4:H5002,1))</f>
        <v>0</v>
      </c>
      <c r="G5002" s="26" t="str">
        <f>IF(I5002="","",(COUNTIF($E$4:E5002,E5002)))</f>
        <v/>
      </c>
      <c r="H5002" s="1">
        <f>IF(AND(J5002="SAYIM",FİLTRE!$H$5="RAFTA",U5002&lt;&gt;0),1,0)+
IF(AND(J5002="İADE DEPO",FİLTRE!$H$5="İADE DEPO"),1,0)+
IF(FİLTRE!$H$5="TÜMÜ",1,0)+
IF(AND(J5002="FİRMA İADE",FİLTRE!$H$5="FİRMA İADE"),1,0)+
IF(AND(J5002="İMHA",FİLTRE!$H$5="İMHA"),1,0)</f>
        <v>1</v>
      </c>
      <c r="I5002" s="99"/>
      <c r="J5002" s="100"/>
      <c r="K5002" s="100"/>
      <c r="L5002" s="101"/>
      <c r="M5002" s="102"/>
      <c r="N5002" s="101"/>
      <c r="O5002" s="99"/>
      <c r="P5002" s="103"/>
      <c r="Q5002" s="104"/>
      <c r="R5002" s="50"/>
      <c r="S5002" s="105"/>
      <c r="T5002" s="106"/>
      <c r="U5002" s="107"/>
      <c r="V5002" s="108"/>
      <c r="W5002" s="107"/>
      <c r="X5002" s="107"/>
      <c r="AA5002" s="107"/>
      <c r="AB5002" s="110"/>
      <c r="AC5002" s="110"/>
      <c r="AE5002" s="105"/>
      <c r="AF5002" s="105"/>
      <c r="AR5002" s="112"/>
    </row>
    <row r="5003" spans="2:44" x14ac:dyDescent="0.25">
      <c r="B5003" s="1" t="str">
        <f>IF(I5003="","",
(IF(N5003=FİLTRE!$H$6,2,0)+IF(FİLTRE!$H$6="TOPLAM",2,0))
)</f>
        <v/>
      </c>
      <c r="C5003">
        <f>IF(FİLTRE!$M$5="",9,(IF(U5003&gt;=FİLTRE!$M$5,1,0)))</f>
        <v>1</v>
      </c>
      <c r="D5003" s="1">
        <f>IF(FİLTRE!$M$6="",9,(IF('SKT LİSTESİ'!P5003&lt;=FİLTRE!$M$6,1,0)))</f>
        <v>1</v>
      </c>
      <c r="E5003" s="25" t="str">
        <f>IF(I5003="","",(COUNTIFS($L$4:L5003,L5003)))</f>
        <v/>
      </c>
      <c r="F5003" s="13">
        <f>IF(OR(B5003&lt;&gt;2,C5003&lt;&gt;1,D5003&lt;&gt;1,H5003&lt;&gt;1),0,
COUNTIFS($B$4:B5003,2,$C$4:C5003,1,$D$4:D5003,1,$H$4:H5003,1))</f>
        <v>0</v>
      </c>
      <c r="G5003" s="26" t="str">
        <f>IF(I5003="","",(COUNTIF($E$4:E5003,E5003)))</f>
        <v/>
      </c>
      <c r="H5003" s="1">
        <f>IF(AND(J5003="SAYIM",FİLTRE!$H$5="RAFTA",U5003&lt;&gt;0),1,0)+
IF(AND(J5003="İADE DEPO",FİLTRE!$H$5="İADE DEPO"),1,0)+
IF(FİLTRE!$H$5="TÜMÜ",1,0)+
IF(AND(J5003="FİRMA İADE",FİLTRE!$H$5="FİRMA İADE"),1,0)+
IF(AND(J5003="İMHA",FİLTRE!$H$5="İMHA"),1,0)</f>
        <v>1</v>
      </c>
      <c r="I5003" s="99"/>
      <c r="J5003" s="100"/>
      <c r="K5003" s="100"/>
      <c r="L5003" s="101"/>
      <c r="M5003" s="102"/>
      <c r="N5003" s="101"/>
      <c r="O5003" s="99"/>
      <c r="P5003" s="103"/>
      <c r="Q5003" s="104"/>
      <c r="R5003" s="50"/>
      <c r="S5003" s="105"/>
      <c r="T5003" s="106"/>
      <c r="U5003" s="107"/>
      <c r="V5003" s="108"/>
      <c r="W5003" s="107"/>
      <c r="X5003" s="107"/>
      <c r="AA5003" s="107"/>
      <c r="AB5003" s="110"/>
      <c r="AC5003" s="110"/>
      <c r="AE5003" s="105"/>
      <c r="AF5003" s="105"/>
      <c r="AR5003" s="112"/>
    </row>
    <row r="5004" spans="2:44" x14ac:dyDescent="0.25">
      <c r="B5004" s="1" t="str">
        <f>IF(I5004="","",
(IF(N5004=FİLTRE!$H$6,2,0)+IF(FİLTRE!$H$6="TOPLAM",2,0))
)</f>
        <v/>
      </c>
      <c r="C5004">
        <f>IF(FİLTRE!$M$5="",9,(IF(U5004&gt;=FİLTRE!$M$5,1,0)))</f>
        <v>1</v>
      </c>
      <c r="D5004" s="1">
        <f>IF(FİLTRE!$M$6="",9,(IF('SKT LİSTESİ'!P5004&lt;=FİLTRE!$M$6,1,0)))</f>
        <v>1</v>
      </c>
      <c r="E5004" s="25" t="str">
        <f>IF(I5004="","",(COUNTIFS($L$4:L5004,L5004)))</f>
        <v/>
      </c>
      <c r="F5004" s="13">
        <f>IF(OR(B5004&lt;&gt;2,C5004&lt;&gt;1,D5004&lt;&gt;1,H5004&lt;&gt;1),0,
COUNTIFS($B$4:B5004,2,$C$4:C5004,1,$D$4:D5004,1,$H$4:H5004,1))</f>
        <v>0</v>
      </c>
      <c r="G5004" s="26" t="str">
        <f>IF(I5004="","",(COUNTIF($E$4:E5004,E5004)))</f>
        <v/>
      </c>
      <c r="H5004" s="1">
        <f>IF(AND(J5004="SAYIM",FİLTRE!$H$5="RAFTA",U5004&lt;&gt;0),1,0)+
IF(AND(J5004="İADE DEPO",FİLTRE!$H$5="İADE DEPO"),1,0)+
IF(FİLTRE!$H$5="TÜMÜ",1,0)+
IF(AND(J5004="FİRMA İADE",FİLTRE!$H$5="FİRMA İADE"),1,0)+
IF(AND(J5004="İMHA",FİLTRE!$H$5="İMHA"),1,0)</f>
        <v>1</v>
      </c>
      <c r="I5004" s="99"/>
      <c r="J5004" s="100"/>
      <c r="K5004" s="100"/>
      <c r="L5004" s="101"/>
      <c r="M5004" s="102"/>
      <c r="N5004" s="101"/>
      <c r="O5004" s="99"/>
      <c r="P5004" s="103"/>
      <c r="Q5004" s="104"/>
      <c r="R5004" s="50"/>
      <c r="S5004" s="105"/>
      <c r="T5004" s="106"/>
      <c r="U5004" s="107"/>
      <c r="V5004" s="108"/>
      <c r="W5004" s="107"/>
      <c r="X5004" s="107"/>
      <c r="AA5004" s="107"/>
      <c r="AB5004" s="110"/>
      <c r="AC5004" s="110"/>
      <c r="AE5004" s="105"/>
      <c r="AF5004" s="105"/>
      <c r="AR5004" s="112"/>
    </row>
    <row r="5005" spans="2:44" x14ac:dyDescent="0.25">
      <c r="B5005" s="1" t="str">
        <f>IF(I5005="","",
(IF(N5005=FİLTRE!$H$6,2,0)+IF(FİLTRE!$H$6="TOPLAM",2,0))
)</f>
        <v/>
      </c>
      <c r="C5005">
        <f>IF(FİLTRE!$M$5="",9,(IF(U5005&gt;=FİLTRE!$M$5,1,0)))</f>
        <v>1</v>
      </c>
      <c r="D5005" s="1">
        <f>IF(FİLTRE!$M$6="",9,(IF('SKT LİSTESİ'!P5005&lt;=FİLTRE!$M$6,1,0)))</f>
        <v>1</v>
      </c>
      <c r="E5005" s="25" t="str">
        <f>IF(I5005="","",(COUNTIFS($L$4:L5005,L5005)))</f>
        <v/>
      </c>
      <c r="F5005" s="13">
        <f>IF(OR(B5005&lt;&gt;2,C5005&lt;&gt;1,D5005&lt;&gt;1,H5005&lt;&gt;1),0,
COUNTIFS($B$4:B5005,2,$C$4:C5005,1,$D$4:D5005,1,$H$4:H5005,1))</f>
        <v>0</v>
      </c>
      <c r="G5005" s="26" t="str">
        <f>IF(I5005="","",(COUNTIF($E$4:E5005,E5005)))</f>
        <v/>
      </c>
      <c r="H5005" s="1">
        <f>IF(AND(J5005="SAYIM",FİLTRE!$H$5="RAFTA",U5005&lt;&gt;0),1,0)+
IF(AND(J5005="İADE DEPO",FİLTRE!$H$5="İADE DEPO"),1,0)+
IF(FİLTRE!$H$5="TÜMÜ",1,0)+
IF(AND(J5005="FİRMA İADE",FİLTRE!$H$5="FİRMA İADE"),1,0)+
IF(AND(J5005="İMHA",FİLTRE!$H$5="İMHA"),1,0)</f>
        <v>1</v>
      </c>
      <c r="I5005" s="99"/>
      <c r="J5005" s="100"/>
      <c r="K5005" s="100"/>
      <c r="L5005" s="101"/>
      <c r="M5005" s="102"/>
      <c r="N5005" s="101"/>
      <c r="O5005" s="99"/>
      <c r="P5005" s="103"/>
      <c r="Q5005" s="104"/>
      <c r="R5005" s="50"/>
      <c r="S5005" s="105"/>
      <c r="T5005" s="106"/>
      <c r="U5005" s="107"/>
      <c r="V5005" s="108"/>
      <c r="W5005" s="107"/>
      <c r="X5005" s="107"/>
      <c r="AA5005" s="107"/>
      <c r="AB5005" s="110"/>
      <c r="AC5005" s="110"/>
      <c r="AE5005" s="105"/>
      <c r="AF5005" s="105"/>
      <c r="AR5005" s="112"/>
    </row>
  </sheetData>
  <sheetProtection algorithmName="SHA-512" hashValue="mqK32dvkkqMKdUJfAkxqRWBsXufKLIY4fNu1WLIGt61qJVvGNB8oo5W5Vs4lzlTVcvkBWp4lfIvcEzf8JiDNZw==" saltValue="q+JSX+2R/0n576ZLi9tpeg==" spinCount="100000" sheet="1" objects="1" scenarios="1"/>
  <phoneticPr fontId="5" type="noConversion"/>
  <pageMargins left="0.7" right="0.7" top="0.75" bottom="0.75" header="0.3" footer="0.3"/>
  <pageSetup paperSize="9" orientation="portrait" r:id="rId1"/>
  <ignoredErrors>
    <ignoredError sqref="P5 P6 N5:N6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0342F0-5E67-4D42-94BA-EE8175BDE9BA}">
          <x14:formula1>
            <xm:f>'PERSONEL LİST'!$B$3:$B$6</xm:f>
          </x14:formula1>
          <xm:sqref>J5:J1048576</xm:sqref>
        </x14:dataValidation>
        <x14:dataValidation type="list" allowBlank="1" showInputMessage="1" showErrorMessage="1" xr:uid="{00000000-0002-0000-0000-000002000000}">
          <x14:formula1>
            <xm:f>'ÜRÜN LİSTESİ'!$B:$B</xm:f>
          </x14:formula1>
          <xm:sqref>K5:K1048576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D6ABB-B2F2-4038-BC9A-56FDB31AEA6B}">
  <sheetPr codeName="Sayfa2"/>
  <dimension ref="B1:AM5014"/>
  <sheetViews>
    <sheetView showGridLines="0" showRowColHeaders="0" zoomScale="80" zoomScaleNormal="80" workbookViewId="0">
      <pane xSplit="7" ySplit="12" topLeftCell="H13" activePane="bottomRight" state="frozen"/>
      <selection activeCell="D1" sqref="D1"/>
      <selection pane="topRight" activeCell="H1" sqref="H1"/>
      <selection pane="bottomLeft" activeCell="D9" sqref="D9"/>
      <selection pane="bottomRight" activeCell="G23" sqref="G23"/>
    </sheetView>
  </sheetViews>
  <sheetFormatPr defaultRowHeight="15" x14ac:dyDescent="0.25"/>
  <cols>
    <col min="1" max="1" width="2.7109375" customWidth="1"/>
    <col min="2" max="2" width="8.42578125" hidden="1" customWidth="1"/>
    <col min="3" max="3" width="9.140625" hidden="1" customWidth="1"/>
    <col min="4" max="4" width="0.85546875" style="31" hidden="1" customWidth="1"/>
    <col min="5" max="5" width="15.140625" style="15" customWidth="1"/>
    <col min="6" max="6" width="17.7109375" style="16" customWidth="1"/>
    <col min="7" max="7" width="45.42578125" style="14" customWidth="1"/>
    <col min="8" max="8" width="20.7109375" style="16" customWidth="1"/>
    <col min="9" max="9" width="17.7109375" style="16" customWidth="1"/>
    <col min="10" max="10" width="13.5703125" style="17" customWidth="1"/>
    <col min="11" max="11" width="15.42578125" style="18" customWidth="1"/>
    <col min="12" max="12" width="17.7109375" style="19" customWidth="1"/>
    <col min="13" max="13" width="20.7109375" style="19" customWidth="1"/>
    <col min="14" max="14" width="14" hidden="1" customWidth="1"/>
    <col min="15" max="15" width="15.28515625" style="62" hidden="1" customWidth="1"/>
    <col min="16" max="16" width="2.85546875" hidden="1" customWidth="1"/>
    <col min="17" max="17" width="1.5703125" customWidth="1"/>
    <col min="18" max="18" width="12.42578125" customWidth="1"/>
    <col min="19" max="19" width="26.140625" customWidth="1"/>
    <col min="20" max="20" width="5.140625" customWidth="1"/>
    <col min="21" max="21" width="9.28515625" customWidth="1"/>
    <col min="22" max="22" width="14.85546875" hidden="1" customWidth="1"/>
    <col min="23" max="23" width="0.42578125" hidden="1" customWidth="1"/>
    <col min="24" max="28" width="10.5703125" style="179" hidden="1" customWidth="1"/>
    <col min="29" max="29" width="10.5703125" style="180" hidden="1" customWidth="1"/>
    <col min="30" max="34" width="10.5703125" style="179" hidden="1" customWidth="1"/>
    <col min="35" max="35" width="10.5703125" hidden="1" customWidth="1"/>
    <col min="36" max="39" width="9.140625" hidden="1" customWidth="1"/>
    <col min="40" max="42" width="9.140625" customWidth="1"/>
  </cols>
  <sheetData>
    <row r="1" spans="2:34" ht="18" customHeight="1" x14ac:dyDescent="0.25"/>
    <row r="2" spans="2:34" ht="31.5" x14ac:dyDescent="0.35">
      <c r="G2" s="201" t="s">
        <v>51</v>
      </c>
      <c r="H2" s="201"/>
      <c r="I2" s="201"/>
      <c r="J2" s="201"/>
      <c r="K2" s="201"/>
      <c r="L2" s="201"/>
      <c r="M2" s="201"/>
      <c r="X2" s="181">
        <f ca="1">COUNTIF('SKT LİSTESİ'!P4:P10486,"&gt;="&amp;1)</f>
        <v>2</v>
      </c>
      <c r="Y2" s="181">
        <f ca="1">IF(X2&lt;51,1,0)</f>
        <v>1</v>
      </c>
      <c r="Z2" s="180"/>
      <c r="AA2" s="180"/>
      <c r="AC2" s="182" t="s">
        <v>15</v>
      </c>
      <c r="AD2" s="183" t="s">
        <v>63</v>
      </c>
    </row>
    <row r="3" spans="2:34" ht="9.75" customHeight="1" thickBot="1" x14ac:dyDescent="0.3">
      <c r="X3" s="180"/>
      <c r="Y3" s="180"/>
      <c r="Z3" s="180"/>
      <c r="AA3" s="180"/>
    </row>
    <row r="4" spans="2:34" ht="21.75" thickTop="1" x14ac:dyDescent="0.35">
      <c r="G4" s="202" t="s">
        <v>32</v>
      </c>
      <c r="H4" s="203"/>
      <c r="I4" s="32"/>
      <c r="J4" s="204" t="s">
        <v>47</v>
      </c>
      <c r="K4" s="205"/>
      <c r="L4" s="205"/>
      <c r="M4" s="206"/>
      <c r="X4" s="200"/>
      <c r="Y4" s="200"/>
      <c r="Z4" s="200"/>
      <c r="AA4" s="200"/>
      <c r="AB4" s="184"/>
      <c r="AC4" s="180">
        <f ca="1">SUMIFS(K13:K5013,E13:E5013,"FİRMA İADE")</f>
        <v>0</v>
      </c>
      <c r="AD4" s="179">
        <f ca="1">SUMIFS(M13:M5013,E13:E5013,"FİRMA İADE")</f>
        <v>0</v>
      </c>
    </row>
    <row r="5" spans="2:34" ht="18.75" x14ac:dyDescent="0.3">
      <c r="E5" s="64"/>
      <c r="G5" s="84" t="s">
        <v>43</v>
      </c>
      <c r="H5" s="85" t="s">
        <v>46</v>
      </c>
      <c r="I5" s="69"/>
      <c r="J5" s="207" t="s">
        <v>48</v>
      </c>
      <c r="K5" s="208"/>
      <c r="L5" s="208"/>
      <c r="M5" s="71">
        <v>0</v>
      </c>
      <c r="X5" s="199"/>
      <c r="Y5" s="199"/>
      <c r="Z5" s="199"/>
      <c r="AA5" s="180"/>
      <c r="AB5" s="184"/>
      <c r="AC5" s="180">
        <f ca="1">SUMIFS(K13:K5013,E13:E5013,"İMHA")</f>
        <v>2</v>
      </c>
      <c r="AD5" s="179">
        <f ca="1">SUMIFS(M13:M5013,E13:E5013,"İMHA")</f>
        <v>200</v>
      </c>
    </row>
    <row r="6" spans="2:34" ht="21.75" thickBot="1" x14ac:dyDescent="0.4">
      <c r="E6" s="65"/>
      <c r="G6" s="86" t="s">
        <v>27</v>
      </c>
      <c r="H6" s="87" t="s">
        <v>18</v>
      </c>
      <c r="I6" s="69"/>
      <c r="J6" s="207" t="s">
        <v>52</v>
      </c>
      <c r="K6" s="208"/>
      <c r="L6" s="208"/>
      <c r="M6" s="72">
        <v>60</v>
      </c>
      <c r="X6" s="199"/>
      <c r="Y6" s="199"/>
      <c r="Z6" s="199"/>
      <c r="AA6" s="185"/>
      <c r="AB6" s="184" t="s">
        <v>44</v>
      </c>
      <c r="AC6" s="180">
        <f ca="1">SUMIFS(K13:K5013,E13:E5013,"SAYIM")</f>
        <v>38</v>
      </c>
      <c r="AD6" s="179">
        <f ca="1">SUMIFS(M13:M5013,E13:E5013,"SAYIM")</f>
        <v>8000</v>
      </c>
    </row>
    <row r="7" spans="2:34" ht="4.5" customHeight="1" thickTop="1" x14ac:dyDescent="0.35">
      <c r="E7" s="65"/>
      <c r="G7" s="20"/>
      <c r="H7" s="20"/>
      <c r="I7" s="69"/>
      <c r="L7" s="70"/>
      <c r="M7" s="70"/>
      <c r="X7" s="198"/>
      <c r="Y7" s="198"/>
      <c r="Z7" s="198"/>
      <c r="AA7" s="184"/>
      <c r="AB7" s="184" t="s">
        <v>46</v>
      </c>
      <c r="AC7" s="180">
        <f ca="1">AC6+AC5+AC4</f>
        <v>40</v>
      </c>
      <c r="AD7" s="179">
        <f ca="1">AD6+AD5+AD4</f>
        <v>8200</v>
      </c>
    </row>
    <row r="8" spans="2:34" ht="4.5" customHeight="1" x14ac:dyDescent="0.3">
      <c r="G8" s="16"/>
      <c r="I8" s="69"/>
      <c r="L8" s="70"/>
      <c r="M8" s="70"/>
      <c r="Y8" s="186"/>
    </row>
    <row r="9" spans="2:34" ht="10.5" customHeight="1" x14ac:dyDescent="0.25">
      <c r="E9" s="20"/>
      <c r="F9" s="20"/>
      <c r="G9" s="20"/>
      <c r="H9" s="20"/>
      <c r="I9" s="20"/>
      <c r="J9" s="20"/>
      <c r="K9" s="21"/>
      <c r="L9" s="21"/>
      <c r="M9" s="21"/>
      <c r="R9" s="1"/>
      <c r="S9" s="1"/>
    </row>
    <row r="10" spans="2:34" s="122" customFormat="1" ht="20.25" customHeight="1" x14ac:dyDescent="0.35">
      <c r="D10" s="123"/>
      <c r="E10" s="176" t="s">
        <v>84</v>
      </c>
      <c r="F10" s="125"/>
      <c r="G10" s="125"/>
      <c r="H10" s="125"/>
      <c r="I10" s="125"/>
      <c r="J10" s="125"/>
      <c r="K10" s="175">
        <f ca="1">SUM(K13:K5013)</f>
        <v>48</v>
      </c>
      <c r="L10" s="126"/>
      <c r="M10" s="175">
        <f ca="1">SUM(M13:M5013)</f>
        <v>9600</v>
      </c>
      <c r="N10" s="124"/>
      <c r="O10" s="126"/>
      <c r="P10" s="127"/>
      <c r="Q10">
        <f t="shared" ref="Q10" si="0">SUM(Q13:Q5013)</f>
        <v>0</v>
      </c>
      <c r="R10" s="175">
        <f ca="1">SUM(AG13:AG5013)</f>
        <v>18</v>
      </c>
      <c r="S10" s="175">
        <f ca="1">SUM(AH13:AH5013)</f>
        <v>4500</v>
      </c>
      <c r="X10" s="187"/>
      <c r="Y10" s="187"/>
      <c r="Z10" s="187"/>
      <c r="AA10" s="187"/>
      <c r="AB10" s="187"/>
      <c r="AC10" s="188"/>
      <c r="AD10" s="187"/>
      <c r="AE10" s="187"/>
      <c r="AF10" s="187"/>
      <c r="AG10" s="187"/>
      <c r="AH10" s="187"/>
    </row>
    <row r="11" spans="2:34" ht="6" customHeight="1" thickBot="1" x14ac:dyDescent="0.3">
      <c r="E11" s="20"/>
      <c r="F11" s="20"/>
      <c r="G11" s="20"/>
      <c r="H11" s="20"/>
      <c r="I11" s="20"/>
      <c r="J11" s="20"/>
      <c r="K11" s="21"/>
      <c r="L11" s="21"/>
      <c r="M11" s="21"/>
      <c r="R11" s="1"/>
      <c r="S11" s="1"/>
    </row>
    <row r="12" spans="2:34" s="14" customFormat="1" ht="30" customHeight="1" x14ac:dyDescent="0.2">
      <c r="D12" s="43"/>
      <c r="E12" s="44" t="s">
        <v>19</v>
      </c>
      <c r="F12" s="45" t="s">
        <v>25</v>
      </c>
      <c r="G12" s="45" t="s">
        <v>17</v>
      </c>
      <c r="H12" s="45" t="s">
        <v>27</v>
      </c>
      <c r="I12" s="46" t="s">
        <v>70</v>
      </c>
      <c r="J12" s="47" t="s">
        <v>29</v>
      </c>
      <c r="K12" s="48" t="s">
        <v>15</v>
      </c>
      <c r="L12" s="48" t="s">
        <v>16</v>
      </c>
      <c r="M12" s="93" t="s">
        <v>18</v>
      </c>
      <c r="N12" s="92" t="s">
        <v>64</v>
      </c>
      <c r="O12" s="82" t="s">
        <v>65</v>
      </c>
      <c r="R12" s="83" t="s">
        <v>41</v>
      </c>
      <c r="S12" s="49" t="s">
        <v>62</v>
      </c>
      <c r="X12" s="189"/>
      <c r="Y12" s="189"/>
      <c r="Z12" s="189"/>
      <c r="AA12" s="189"/>
      <c r="AB12" s="189"/>
      <c r="AC12" s="190"/>
      <c r="AD12" s="189"/>
      <c r="AE12" s="189"/>
      <c r="AF12" s="191" t="s">
        <v>95</v>
      </c>
      <c r="AG12" s="191" t="s">
        <v>96</v>
      </c>
      <c r="AH12" s="191" t="s">
        <v>97</v>
      </c>
    </row>
    <row r="13" spans="2:34" ht="15.75" x14ac:dyDescent="0.25">
      <c r="B13">
        <f ca="1">IF($Y$2=1,(ROW()-12),"")</f>
        <v>1</v>
      </c>
      <c r="C13">
        <f ca="1">IFERROR(VLOOKUP(B13,'SKT LİSTESİ'!F:F,1,0),"")</f>
        <v>1</v>
      </c>
      <c r="E13" s="128" t="str">
        <f ca="1">IFERROR(IF($C13="","",VLOOKUP(FİLTRE!$C13,'SKT LİSTESİ'!$F:$S,5,0)),"")</f>
        <v>SAYIM</v>
      </c>
      <c r="F13" s="129" t="str">
        <f ca="1">IFERROR(IF($C13="","",VLOOKUP(FİLTRE!$C13,'SKT LİSTESİ'!$F:$S,7,0)),"")</f>
        <v xml:space="preserve">	8699300270064</v>
      </c>
      <c r="G13" s="130" t="str">
        <f ca="1">IFERROR(IF($C13="","",VLOOKUP(FİLTRE!$C13,'SKT LİSTESİ'!$F:$S,8,0)),"")</f>
        <v>KOMİLİ EGE SIZMA YMŞAK ZYTNYAGI  1 LT</v>
      </c>
      <c r="H13" s="131" t="str">
        <f ca="1">IF(E13="","",IF($C13="","",VLOOKUP(FİLTRE!$C13,'SKT LİSTESİ'!$F:$S,9,0)))</f>
        <v>EVET</v>
      </c>
      <c r="I13" s="132">
        <f ca="1">IFERROR(IF($C13="","",VLOOKUP(FİLTRE!$C13,'SKT LİSTESİ'!$F:$S,10,0)),"")</f>
        <v>45555</v>
      </c>
      <c r="J13" s="133">
        <f ca="1">IFERROR(IF($C13="","",VLOOKUP(FİLTRE!$C13,'SKT LİSTESİ'!$F:$S,11,0)),"")</f>
        <v>-26</v>
      </c>
      <c r="K13" s="134">
        <f ca="1">IFERROR(IF($C13="","",VLOOKUP(FİLTRE!$C13,'SKT LİSTESİ'!$F:$S,12,0)),"")</f>
        <v>10</v>
      </c>
      <c r="L13" s="134">
        <f ca="1">IFERROR(IF($C13="","",VLOOKUP(FİLTRE!$C13,'SKT LİSTESİ'!$F:$S,13,0)),"")</f>
        <v>100</v>
      </c>
      <c r="M13" s="135">
        <f ca="1">IFERROR(IF($C13="","",VLOOKUP(FİLTRE!$C13,'SKT LİSTESİ'!$F:$AJ,14,0)),"")</f>
        <v>1000</v>
      </c>
      <c r="N13" s="31">
        <f ca="1">IFERROR(IF($C13="","",VLOOKUP(FİLTRE!$C13,'SKT LİSTESİ'!$F:$AJ,22,0)),"")</f>
        <v>2</v>
      </c>
      <c r="O13" s="136">
        <f ca="1">IFERROR(IF($C13="","",VLOOKUP(FİLTRE!$C13,'SKT LİSTESİ'!$F:$AJ,23,0)),"")</f>
        <v>500</v>
      </c>
      <c r="P13" s="31"/>
      <c r="Q13" s="31"/>
      <c r="R13" s="137">
        <f ca="1">(IFERROR(IF($C13="","",VLOOKUP(FİLTRE!$C13,'SKT LİSTESİ'!$F:$AJ,15,0)),""))</f>
        <v>0</v>
      </c>
      <c r="S13" s="138">
        <f ca="1">IFERROR(IF($C13="","",VLOOKUP(FİLTRE!$C13,'SKT LİSTESİ'!$F:$AJ,16,0)),"")</f>
        <v>0</v>
      </c>
      <c r="AF13" s="179">
        <f ca="1">IF(E13&lt;&gt;"SAYIM",K13,
(IF(AND(E13="SAYIM",R13=0),0,(COUNTIFS(E:E,"SAYIM",F:F,F13,R:R,"&gt;"&amp;0)))))</f>
        <v>0</v>
      </c>
      <c r="AG13" s="179">
        <f ca="1">IF(E13="SAYIM",(IFERROR(R13/AF13,0)),0)</f>
        <v>0</v>
      </c>
      <c r="AH13" s="179">
        <f ca="1">IF(E13="SAYIM",(IFERROR(S13/AF13,0)),0)</f>
        <v>0</v>
      </c>
    </row>
    <row r="14" spans="2:34" ht="15.75" x14ac:dyDescent="0.25">
      <c r="B14">
        <f t="shared" ref="B14:B77" ca="1" si="1">IF($Y$2=1,(ROW()-12),"")</f>
        <v>2</v>
      </c>
      <c r="C14">
        <f ca="1">IFERROR(VLOOKUP(B14,'SKT LİSTESİ'!F:F,1,0),"")</f>
        <v>2</v>
      </c>
      <c r="E14" s="128" t="str">
        <f ca="1">IFERROR(IF($C14="","",VLOOKUP(FİLTRE!$C14,'SKT LİSTESİ'!$F:$S,5,0)),"")</f>
        <v>İADE DEPO</v>
      </c>
      <c r="F14" s="129" t="str">
        <f ca="1">IFERROR(IF($C14="","",VLOOKUP(FİLTRE!$C14,'SKT LİSTESİ'!$F:$S,7,0)),"")</f>
        <v xml:space="preserve">	8699300270064</v>
      </c>
      <c r="G14" s="130" t="str">
        <f ca="1">IFERROR(IF($C14="","",VLOOKUP(FİLTRE!$C14,'SKT LİSTESİ'!$F:$S,8,0)),"")</f>
        <v>KOMİLİ EGE SIZMA YMŞAK ZYTNYAGI  1 LT</v>
      </c>
      <c r="H14" s="131" t="str">
        <f ca="1">IF(E14="","",IF($C14="","",VLOOKUP(FİLTRE!$C14,'SKT LİSTESİ'!$F:$S,9,0)))</f>
        <v>EVET</v>
      </c>
      <c r="I14" s="132">
        <f ca="1">IFERROR(IF($C14="","",VLOOKUP(FİLTRE!$C14,'SKT LİSTESİ'!$F:$S,10,0)),"")</f>
        <v>45556</v>
      </c>
      <c r="J14" s="133">
        <f ca="1">IFERROR(IF($C14="","",VLOOKUP(FİLTRE!$C14,'SKT LİSTESİ'!$F:$S,11,0)),"")</f>
        <v>-25</v>
      </c>
      <c r="K14" s="134">
        <f ca="1">IFERROR(IF($C14="","",VLOOKUP(FİLTRE!$C14,'SKT LİSTESİ'!$F:$S,12,0)),"")</f>
        <v>4</v>
      </c>
      <c r="L14" s="134">
        <f ca="1">IFERROR(IF($C14="","",VLOOKUP(FİLTRE!$C14,'SKT LİSTESİ'!$F:$S,13,0)),"")</f>
        <v>100</v>
      </c>
      <c r="M14" s="135">
        <f ca="1">IFERROR(IF($C14="","",VLOOKUP(FİLTRE!$C14,'SKT LİSTESİ'!$F:$AJ,14,0)),"")</f>
        <v>400</v>
      </c>
      <c r="N14" s="31">
        <f ca="1">IFERROR(IF($C14="","",VLOOKUP(FİLTRE!$C14,'SKT LİSTESİ'!$F:$AJ,22,0)),"")</f>
        <v>1</v>
      </c>
      <c r="O14" s="136">
        <f ca="1">IFERROR(IF($C14="","",VLOOKUP(FİLTRE!$C14,'SKT LİSTESİ'!$F:$AJ,23,0)),"")</f>
        <v>-400</v>
      </c>
      <c r="P14" s="31"/>
      <c r="Q14" s="31"/>
      <c r="R14" s="137">
        <f ca="1">(IFERROR(IF($C14="","",VLOOKUP(FİLTRE!$C14,'SKT LİSTESİ'!$F:$AJ,15,0)),""))</f>
        <v>0</v>
      </c>
      <c r="S14" s="138">
        <f ca="1">IFERROR(IF($C14="","",VLOOKUP(FİLTRE!$C14,'SKT LİSTESİ'!$F:$AJ,16,0)),"")</f>
        <v>0</v>
      </c>
      <c r="AF14" s="179">
        <f t="shared" ref="AF14:AF77" ca="1" si="2">IF(E14&lt;&gt;"SAYIM",K14,
(IF(AND(E14="SAYIM",R14=0),0,(COUNTIFS(E:E,"SAYIM",F:F,F14,R:R,"&gt;"&amp;0)))))</f>
        <v>4</v>
      </c>
      <c r="AG14" s="179">
        <f t="shared" ref="AG14:AG77" ca="1" si="3">IF(E14="SAYIM",(IFERROR(R14/AF14,0)),0)</f>
        <v>0</v>
      </c>
      <c r="AH14" s="179">
        <f t="shared" ref="AH14:AH77" ca="1" si="4">IF(E14="SAYIM",(IFERROR(S14/AF14,0)),0)</f>
        <v>0</v>
      </c>
    </row>
    <row r="15" spans="2:34" ht="15.75" x14ac:dyDescent="0.25">
      <c r="B15">
        <f t="shared" ca="1" si="1"/>
        <v>3</v>
      </c>
      <c r="C15">
        <f ca="1">IFERROR(VLOOKUP(B15,'SKT LİSTESİ'!F:F,1,0),"")</f>
        <v>3</v>
      </c>
      <c r="E15" s="128" t="str">
        <f ca="1">IFERROR(IF($C15="","",VLOOKUP(FİLTRE!$C15,'SKT LİSTESİ'!$F:$S,5,0)),"")</f>
        <v>İMHA</v>
      </c>
      <c r="F15" s="129" t="str">
        <f ca="1">IFERROR(IF($C15="","",VLOOKUP(FİLTRE!$C15,'SKT LİSTESİ'!$F:$S,7,0)),"")</f>
        <v xml:space="preserve">	8699300270064</v>
      </c>
      <c r="G15" s="130" t="str">
        <f ca="1">IFERROR(IF($C15="","",VLOOKUP(FİLTRE!$C15,'SKT LİSTESİ'!$F:$S,8,0)),"")</f>
        <v>KOMİLİ EGE SIZMA YMŞAK ZYTNYAGI  1 LT</v>
      </c>
      <c r="H15" s="131" t="str">
        <f ca="1">IF(E15="","",IF($C15="","",VLOOKUP(FİLTRE!$C15,'SKT LİSTESİ'!$F:$S,9,0)))</f>
        <v>EVET</v>
      </c>
      <c r="I15" s="132">
        <f ca="1">IFERROR(IF($C15="","",VLOOKUP(FİLTRE!$C15,'SKT LİSTESİ'!$F:$S,10,0)),"")</f>
        <v>45555</v>
      </c>
      <c r="J15" s="133">
        <f ca="1">IFERROR(IF($C15="","",VLOOKUP(FİLTRE!$C15,'SKT LİSTESİ'!$F:$S,11,0)),"")</f>
        <v>-26</v>
      </c>
      <c r="K15" s="134">
        <f ca="1">IFERROR(IF($C15="","",VLOOKUP(FİLTRE!$C15,'SKT LİSTESİ'!$F:$S,12,0)),"")</f>
        <v>2</v>
      </c>
      <c r="L15" s="134">
        <f ca="1">IFERROR(IF($C15="","",VLOOKUP(FİLTRE!$C15,'SKT LİSTESİ'!$F:$S,13,0)),"")</f>
        <v>100</v>
      </c>
      <c r="M15" s="135">
        <f ca="1">IFERROR(IF($C15="","",VLOOKUP(FİLTRE!$C15,'SKT LİSTESİ'!$F:$AJ,14,0)),"")</f>
        <v>200</v>
      </c>
      <c r="N15" s="31">
        <f ca="1">IFERROR(IF($C15="","",VLOOKUP(FİLTRE!$C15,'SKT LİSTESİ'!$F:$AJ,22,0)),"")</f>
        <v>2</v>
      </c>
      <c r="O15" s="136">
        <f ca="1">IFERROR(IF($C15="","",VLOOKUP(FİLTRE!$C15,'SKT LİSTESİ'!$F:$AJ,23,0)),"")</f>
        <v>500</v>
      </c>
      <c r="P15" s="31"/>
      <c r="Q15" s="31"/>
      <c r="R15" s="137">
        <f ca="1">(IFERROR(IF($C15="","",VLOOKUP(FİLTRE!$C15,'SKT LİSTESİ'!$F:$AJ,15,0)),""))</f>
        <v>0</v>
      </c>
      <c r="S15" s="138">
        <f ca="1">IFERROR(IF($C15="","",VLOOKUP(FİLTRE!$C15,'SKT LİSTESİ'!$F:$AJ,16,0)),"")</f>
        <v>0</v>
      </c>
      <c r="AF15" s="179">
        <f t="shared" ca="1" si="2"/>
        <v>2</v>
      </c>
      <c r="AG15" s="179">
        <f t="shared" ca="1" si="3"/>
        <v>0</v>
      </c>
      <c r="AH15" s="179">
        <f t="shared" ca="1" si="4"/>
        <v>0</v>
      </c>
    </row>
    <row r="16" spans="2:34" ht="15.75" x14ac:dyDescent="0.25">
      <c r="B16">
        <f t="shared" ca="1" si="1"/>
        <v>4</v>
      </c>
      <c r="C16">
        <f ca="1">IFERROR(VLOOKUP(B16,'SKT LİSTESİ'!F:F,1,0),"")</f>
        <v>4</v>
      </c>
      <c r="E16" s="128" t="str">
        <f ca="1">IFERROR(IF($C16="","",VLOOKUP(FİLTRE!$C16,'SKT LİSTESİ'!$F:$S,5,0)),"")</f>
        <v>SAYIM</v>
      </c>
      <c r="F16" s="129" t="str">
        <f ca="1">IFERROR(IF($C16="","",VLOOKUP(FİLTRE!$C16,'SKT LİSTESİ'!$F:$S,7,0)),"")</f>
        <v xml:space="preserve">	8006540310168</v>
      </c>
      <c r="G16" s="130" t="str">
        <f ca="1">IFERROR(IF($C16="","",VLOOKUP(FİLTRE!$C16,'SKT LİSTESİ'!$F:$S,8,0)),"")</f>
        <v>ALO PLATINUM ACE ETKILI 4KG</v>
      </c>
      <c r="H16" s="131" t="str">
        <f ca="1">IF(E16="","",IF($C16="","",VLOOKUP(FİLTRE!$C16,'SKT LİSTESİ'!$F:$S,9,0)))</f>
        <v>HAYIR</v>
      </c>
      <c r="I16" s="132">
        <f ca="1">IFERROR(IF($C16="","",VLOOKUP(FİLTRE!$C16,'SKT LİSTESİ'!$F:$S,10,0)),"")</f>
        <v>45555</v>
      </c>
      <c r="J16" s="133">
        <f ca="1">IFERROR(IF($C16="","",VLOOKUP(FİLTRE!$C16,'SKT LİSTESİ'!$F:$S,11,0)),"")</f>
        <v>-26</v>
      </c>
      <c r="K16" s="134">
        <f ca="1">IFERROR(IF($C16="","",VLOOKUP(FİLTRE!$C16,'SKT LİSTESİ'!$F:$S,12,0)),"")</f>
        <v>10</v>
      </c>
      <c r="L16" s="134">
        <f ca="1">IFERROR(IF($C16="","",VLOOKUP(FİLTRE!$C16,'SKT LİSTESİ'!$F:$S,13,0)),"")</f>
        <v>250</v>
      </c>
      <c r="M16" s="135">
        <f ca="1">IFERROR(IF($C16="","",VLOOKUP(FİLTRE!$C16,'SKT LİSTESİ'!$F:$AJ,14,0)),"")</f>
        <v>2500</v>
      </c>
      <c r="N16" s="31">
        <f ca="1">IFERROR(IF($C16="","",VLOOKUP(FİLTRE!$C16,'SKT LİSTESİ'!$F:$AJ,22,0)),"")</f>
        <v>2</v>
      </c>
      <c r="O16" s="136">
        <f ca="1">IFERROR(IF($C16="","",VLOOKUP(FİLTRE!$C16,'SKT LİSTESİ'!$F:$AJ,23,0)),"")</f>
        <v>750</v>
      </c>
      <c r="P16" s="31"/>
      <c r="Q16" s="31"/>
      <c r="R16" s="137">
        <f ca="1">(IFERROR(IF($C16="","",VLOOKUP(FİLTRE!$C16,'SKT LİSTESİ'!$F:$AJ,15,0)),""))</f>
        <v>0</v>
      </c>
      <c r="S16" s="138">
        <f ca="1">IFERROR(IF($C16="","",VLOOKUP(FİLTRE!$C16,'SKT LİSTESİ'!$F:$AJ,16,0)),"")</f>
        <v>0</v>
      </c>
      <c r="AF16" s="179">
        <f t="shared" ca="1" si="2"/>
        <v>0</v>
      </c>
      <c r="AG16" s="179">
        <f t="shared" ca="1" si="3"/>
        <v>0</v>
      </c>
      <c r="AH16" s="179">
        <f t="shared" ca="1" si="4"/>
        <v>0</v>
      </c>
    </row>
    <row r="17" spans="2:34" ht="15.75" x14ac:dyDescent="0.25">
      <c r="B17">
        <f t="shared" ca="1" si="1"/>
        <v>5</v>
      </c>
      <c r="C17">
        <f ca="1">IFERROR(VLOOKUP(B17,'SKT LİSTESİ'!F:F,1,0),"")</f>
        <v>5</v>
      </c>
      <c r="E17" s="128" t="str">
        <f ca="1">IFERROR(IF($C17="","",VLOOKUP(FİLTRE!$C17,'SKT LİSTESİ'!$F:$S,5,0)),"")</f>
        <v>İADE DEPO</v>
      </c>
      <c r="F17" s="129" t="str">
        <f ca="1">IFERROR(IF($C17="","",VLOOKUP(FİLTRE!$C17,'SKT LİSTESİ'!$F:$S,7,0)),"")</f>
        <v xml:space="preserve">	8006540310168</v>
      </c>
      <c r="G17" s="130" t="str">
        <f ca="1">IFERROR(IF($C17="","",VLOOKUP(FİLTRE!$C17,'SKT LİSTESİ'!$F:$S,8,0)),"")</f>
        <v>ALO PLATINUM ACE ETKILI 4KG</v>
      </c>
      <c r="H17" s="131" t="str">
        <f ca="1">IF(E17="","",IF($C17="","",VLOOKUP(FİLTRE!$C17,'SKT LİSTESİ'!$F:$S,9,0)))</f>
        <v>HAYIR</v>
      </c>
      <c r="I17" s="132">
        <f ca="1">IFERROR(IF($C17="","",VLOOKUP(FİLTRE!$C17,'SKT LİSTESİ'!$F:$S,10,0)),"")</f>
        <v>45555</v>
      </c>
      <c r="J17" s="133">
        <f ca="1">IFERROR(IF($C17="","",VLOOKUP(FİLTRE!$C17,'SKT LİSTESİ'!$F:$S,11,0)),"")</f>
        <v>-26</v>
      </c>
      <c r="K17" s="134">
        <f ca="1">IFERROR(IF($C17="","",VLOOKUP(FİLTRE!$C17,'SKT LİSTESİ'!$F:$S,12,0)),"")</f>
        <v>4</v>
      </c>
      <c r="L17" s="134">
        <f ca="1">IFERROR(IF($C17="","",VLOOKUP(FİLTRE!$C17,'SKT LİSTESİ'!$F:$S,13,0)),"")</f>
        <v>250</v>
      </c>
      <c r="M17" s="135">
        <f ca="1">IFERROR(IF($C17="","",VLOOKUP(FİLTRE!$C17,'SKT LİSTESİ'!$F:$AJ,14,0)),"")</f>
        <v>1000</v>
      </c>
      <c r="N17" s="31">
        <f ca="1">IFERROR(IF($C17="","",VLOOKUP(FİLTRE!$C17,'SKT LİSTESİ'!$F:$AJ,22,0)),"")</f>
        <v>2</v>
      </c>
      <c r="O17" s="136">
        <f ca="1">IFERROR(IF($C17="","",VLOOKUP(FİLTRE!$C17,'SKT LİSTESİ'!$F:$AJ,23,0)),"")</f>
        <v>750</v>
      </c>
      <c r="P17" s="31"/>
      <c r="Q17" s="31"/>
      <c r="R17" s="137">
        <f ca="1">(IFERROR(IF($C17="","",VLOOKUP(FİLTRE!$C17,'SKT LİSTESİ'!$F:$AJ,15,0)),""))</f>
        <v>0</v>
      </c>
      <c r="S17" s="138">
        <f ca="1">IFERROR(IF($C17="","",VLOOKUP(FİLTRE!$C17,'SKT LİSTESİ'!$F:$AJ,16,0)),"")</f>
        <v>0</v>
      </c>
      <c r="AF17" s="179">
        <f t="shared" ca="1" si="2"/>
        <v>4</v>
      </c>
      <c r="AG17" s="179">
        <f t="shared" ca="1" si="3"/>
        <v>0</v>
      </c>
      <c r="AH17" s="179">
        <f t="shared" ca="1" si="4"/>
        <v>0</v>
      </c>
    </row>
    <row r="18" spans="2:34" ht="15.75" x14ac:dyDescent="0.25">
      <c r="B18">
        <f t="shared" ca="1" si="1"/>
        <v>6</v>
      </c>
      <c r="C18">
        <f ca="1">IFERROR(VLOOKUP(B18,'SKT LİSTESİ'!F:F,1,0),"")</f>
        <v>6</v>
      </c>
      <c r="E18" s="128" t="str">
        <f ca="1">IFERROR(IF($C18="","",VLOOKUP(FİLTRE!$C18,'SKT LİSTESİ'!$F:$S,5,0)),"")</f>
        <v>SAYIM</v>
      </c>
      <c r="F18" s="129" t="str">
        <f ca="1">IFERROR(IF($C18="","",VLOOKUP(FİLTRE!$C18,'SKT LİSTESİ'!$F:$S,7,0)),"")</f>
        <v xml:space="preserve">	8006540310168</v>
      </c>
      <c r="G18" s="130" t="str">
        <f ca="1">IFERROR(IF($C18="","",VLOOKUP(FİLTRE!$C18,'SKT LİSTESİ'!$F:$S,8,0)),"")</f>
        <v>ALO PLATINUM ACE ETKILI 4KG</v>
      </c>
      <c r="H18" s="131" t="str">
        <f ca="1">IF(E18="","",IF($C18="","",VLOOKUP(FİLTRE!$C18,'SKT LİSTESİ'!$F:$S,9,0)))</f>
        <v>HAYIR</v>
      </c>
      <c r="I18" s="132">
        <f ca="1">IFERROR(IF($C18="","",VLOOKUP(FİLTRE!$C18,'SKT LİSTESİ'!$F:$S,10,0)),"")</f>
        <v>45585</v>
      </c>
      <c r="J18" s="133">
        <f ca="1">IFERROR(IF($C18="","",VLOOKUP(FİLTRE!$C18,'SKT LİSTESİ'!$F:$S,11,0)),"")</f>
        <v>4</v>
      </c>
      <c r="K18" s="134">
        <f ca="1">IFERROR(IF($C18="","",VLOOKUP(FİLTRE!$C18,'SKT LİSTESİ'!$F:$S,12,0)),"")</f>
        <v>10</v>
      </c>
      <c r="L18" s="134">
        <f ca="1">IFERROR(IF($C18="","",VLOOKUP(FİLTRE!$C18,'SKT LİSTESİ'!$F:$S,13,0)),"")</f>
        <v>250</v>
      </c>
      <c r="M18" s="135">
        <f ca="1">IFERROR(IF($C18="","",VLOOKUP(FİLTRE!$C18,'SKT LİSTESİ'!$F:$AJ,14,0)),"")</f>
        <v>2500</v>
      </c>
      <c r="N18" s="31">
        <f ca="1">IFERROR(IF($C18="","",VLOOKUP(FİLTRE!$C18,'SKT LİSTESİ'!$F:$AJ,22,0)),"")</f>
        <v>1</v>
      </c>
      <c r="O18" s="136">
        <f ca="1">IFERROR(IF($C18="","",VLOOKUP(FİLTRE!$C18,'SKT LİSTESİ'!$F:$AJ,23,0)),"")</f>
        <v>0</v>
      </c>
      <c r="P18" s="31"/>
      <c r="Q18" s="31"/>
      <c r="R18" s="137">
        <f ca="1">(IFERROR(IF($C18="","",VLOOKUP(FİLTRE!$C18,'SKT LİSTESİ'!$F:$AJ,15,0)),""))</f>
        <v>18</v>
      </c>
      <c r="S18" s="138">
        <f ca="1">IFERROR(IF($C18="","",VLOOKUP(FİLTRE!$C18,'SKT LİSTESİ'!$F:$AJ,16,0)),"")</f>
        <v>4500</v>
      </c>
      <c r="AF18" s="179">
        <f t="shared" ca="1" si="2"/>
        <v>2</v>
      </c>
      <c r="AG18" s="179">
        <f t="shared" ca="1" si="3"/>
        <v>9</v>
      </c>
      <c r="AH18" s="179">
        <f t="shared" ca="1" si="4"/>
        <v>2250</v>
      </c>
    </row>
    <row r="19" spans="2:34" ht="15.75" x14ac:dyDescent="0.25">
      <c r="B19">
        <f t="shared" ca="1" si="1"/>
        <v>7</v>
      </c>
      <c r="C19">
        <f ca="1">IFERROR(VLOOKUP(B19,'SKT LİSTESİ'!F:F,1,0),"")</f>
        <v>7</v>
      </c>
      <c r="E19" s="128" t="str">
        <f ca="1">IFERROR(IF($C19="","",VLOOKUP(FİLTRE!$C19,'SKT LİSTESİ'!$F:$S,5,0)),"")</f>
        <v>SAYIM</v>
      </c>
      <c r="F19" s="129" t="str">
        <f ca="1">IFERROR(IF($C19="","",VLOOKUP(FİLTRE!$C19,'SKT LİSTESİ'!$F:$S,7,0)),"")</f>
        <v xml:space="preserve">	8006540310168</v>
      </c>
      <c r="G19" s="130" t="str">
        <f ca="1">IFERROR(IF($C19="","",VLOOKUP(FİLTRE!$C19,'SKT LİSTESİ'!$F:$S,8,0)),"")</f>
        <v>ALO PLATINUM ACE ETKILI 4KG</v>
      </c>
      <c r="H19" s="131" t="str">
        <f ca="1">IF(E19="","",IF($C19="","",VLOOKUP(FİLTRE!$C19,'SKT LİSTESİ'!$F:$S,9,0)))</f>
        <v>HAYIR</v>
      </c>
      <c r="I19" s="132">
        <f ca="1">IFERROR(IF($C19="","",VLOOKUP(FİLTRE!$C19,'SKT LİSTESİ'!$F:$S,10,0)),"")</f>
        <v>45617</v>
      </c>
      <c r="J19" s="133">
        <f ca="1">IFERROR(IF($C19="","",VLOOKUP(FİLTRE!$C19,'SKT LİSTESİ'!$F:$S,11,0)),"")</f>
        <v>36</v>
      </c>
      <c r="K19" s="134">
        <f ca="1">IFERROR(IF($C19="","",VLOOKUP(FİLTRE!$C19,'SKT LİSTESİ'!$F:$S,12,0)),"")</f>
        <v>8</v>
      </c>
      <c r="L19" s="134">
        <f ca="1">IFERROR(IF($C19="","",VLOOKUP(FİLTRE!$C19,'SKT LİSTESİ'!$F:$S,13,0)),"")</f>
        <v>250</v>
      </c>
      <c r="M19" s="135">
        <f ca="1">IFERROR(IF($C19="","",VLOOKUP(FİLTRE!$C19,'SKT LİSTESİ'!$F:$AJ,14,0)),"")</f>
        <v>2000</v>
      </c>
      <c r="N19" s="31">
        <f ca="1">IFERROR(IF($C19="","",VLOOKUP(FİLTRE!$C19,'SKT LİSTESİ'!$F:$AJ,22,0)),"")</f>
        <v>1</v>
      </c>
      <c r="O19" s="136">
        <f ca="1">IFERROR(IF($C19="","",VLOOKUP(FİLTRE!$C19,'SKT LİSTESİ'!$F:$AJ,23,0)),"")</f>
        <v>0</v>
      </c>
      <c r="P19" s="31"/>
      <c r="Q19" s="31"/>
      <c r="R19" s="137">
        <f ca="1">(IFERROR(IF($C19="","",VLOOKUP(FİLTRE!$C19,'SKT LİSTESİ'!$F:$AJ,15,0)),""))</f>
        <v>18</v>
      </c>
      <c r="S19" s="138">
        <f ca="1">IFERROR(IF($C19="","",VLOOKUP(FİLTRE!$C19,'SKT LİSTESİ'!$F:$AJ,16,0)),"")</f>
        <v>4500</v>
      </c>
      <c r="AF19" s="179">
        <f t="shared" ca="1" si="2"/>
        <v>2</v>
      </c>
      <c r="AG19" s="179">
        <f t="shared" ca="1" si="3"/>
        <v>9</v>
      </c>
      <c r="AH19" s="179">
        <f t="shared" ca="1" si="4"/>
        <v>2250</v>
      </c>
    </row>
    <row r="20" spans="2:34" ht="15.75" x14ac:dyDescent="0.25">
      <c r="B20">
        <f t="shared" ca="1" si="1"/>
        <v>8</v>
      </c>
      <c r="C20" t="str">
        <f ca="1">IFERROR(VLOOKUP(B20,'SKT LİSTESİ'!F:F,1,0),"")</f>
        <v/>
      </c>
      <c r="E20" s="128" t="str">
        <f ca="1">IFERROR(IF($C20="","",VLOOKUP(FİLTRE!$C20,'SKT LİSTESİ'!$F:$S,5,0)),"")</f>
        <v/>
      </c>
      <c r="F20" s="129" t="str">
        <f ca="1">IFERROR(IF($C20="","",VLOOKUP(FİLTRE!$C20,'SKT LİSTESİ'!$F:$S,7,0)),"")</f>
        <v/>
      </c>
      <c r="G20" s="130" t="str">
        <f ca="1">IFERROR(IF($C20="","",VLOOKUP(FİLTRE!$C20,'SKT LİSTESİ'!$F:$S,8,0)),"")</f>
        <v/>
      </c>
      <c r="H20" s="131" t="str">
        <f ca="1">IF(E20="","",IF($C20="","",VLOOKUP(FİLTRE!$C20,'SKT LİSTESİ'!$F:$S,9,0)))</f>
        <v/>
      </c>
      <c r="I20" s="132" t="str">
        <f ca="1">IFERROR(IF($C20="","",VLOOKUP(FİLTRE!$C20,'SKT LİSTESİ'!$F:$S,10,0)),"")</f>
        <v/>
      </c>
      <c r="J20" s="133" t="str">
        <f ca="1">IFERROR(IF($C20="","",VLOOKUP(FİLTRE!$C20,'SKT LİSTESİ'!$F:$S,11,0)),"")</f>
        <v/>
      </c>
      <c r="K20" s="134" t="str">
        <f ca="1">IFERROR(IF($C20="","",VLOOKUP(FİLTRE!$C20,'SKT LİSTESİ'!$F:$S,12,0)),"")</f>
        <v/>
      </c>
      <c r="L20" s="134" t="str">
        <f ca="1">IFERROR(IF($C20="","",VLOOKUP(FİLTRE!$C20,'SKT LİSTESİ'!$F:$S,13,0)),"")</f>
        <v/>
      </c>
      <c r="M20" s="135" t="str">
        <f ca="1">IFERROR(IF($C20="","",VLOOKUP(FİLTRE!$C20,'SKT LİSTESİ'!$F:$AJ,14,0)),"")</f>
        <v/>
      </c>
      <c r="N20" s="31" t="str">
        <f ca="1">IFERROR(IF($C20="","",VLOOKUP(FİLTRE!$C20,'SKT LİSTESİ'!$F:$AJ,22,0)),"")</f>
        <v/>
      </c>
      <c r="O20" s="136" t="str">
        <f ca="1">IFERROR(IF($C20="","",VLOOKUP(FİLTRE!$C20,'SKT LİSTESİ'!$F:$AJ,23,0)),"")</f>
        <v/>
      </c>
      <c r="P20" s="31"/>
      <c r="Q20" s="31"/>
      <c r="R20" s="137" t="str">
        <f ca="1">(IFERROR(IF($C20="","",VLOOKUP(FİLTRE!$C20,'SKT LİSTESİ'!$F:$AJ,15,0)),""))</f>
        <v/>
      </c>
      <c r="S20" s="138" t="str">
        <f ca="1">IFERROR(IF($C20="","",VLOOKUP(FİLTRE!$C20,'SKT LİSTESİ'!$F:$AJ,16,0)),"")</f>
        <v/>
      </c>
      <c r="AF20" s="179" t="str">
        <f t="shared" ca="1" si="2"/>
        <v/>
      </c>
      <c r="AG20" s="179">
        <f t="shared" ca="1" si="3"/>
        <v>0</v>
      </c>
      <c r="AH20" s="179">
        <f t="shared" ca="1" si="4"/>
        <v>0</v>
      </c>
    </row>
    <row r="21" spans="2:34" ht="15.75" x14ac:dyDescent="0.25">
      <c r="B21">
        <f t="shared" ca="1" si="1"/>
        <v>9</v>
      </c>
      <c r="C21" t="str">
        <f ca="1">IFERROR(VLOOKUP(B21,'SKT LİSTESİ'!F:F,1,0),"")</f>
        <v/>
      </c>
      <c r="E21" s="128" t="str">
        <f ca="1">IFERROR(IF($C21="","",VLOOKUP(FİLTRE!$C21,'SKT LİSTESİ'!$F:$S,5,0)),"")</f>
        <v/>
      </c>
      <c r="F21" s="129" t="str">
        <f ca="1">IFERROR(IF($C21="","",VLOOKUP(FİLTRE!$C21,'SKT LİSTESİ'!$F:$S,7,0)),"")</f>
        <v/>
      </c>
      <c r="G21" s="130" t="str">
        <f ca="1">IFERROR(IF($C21="","",VLOOKUP(FİLTRE!$C21,'SKT LİSTESİ'!$F:$S,8,0)),"")</f>
        <v/>
      </c>
      <c r="H21" s="131" t="str">
        <f ca="1">IF(E21="","",IF($C21="","",VLOOKUP(FİLTRE!$C21,'SKT LİSTESİ'!$F:$S,9,0)))</f>
        <v/>
      </c>
      <c r="I21" s="132" t="str">
        <f ca="1">IFERROR(IF($C21="","",VLOOKUP(FİLTRE!$C21,'SKT LİSTESİ'!$F:$S,10,0)),"")</f>
        <v/>
      </c>
      <c r="J21" s="133" t="str">
        <f ca="1">IFERROR(IF($C21="","",VLOOKUP(FİLTRE!$C21,'SKT LİSTESİ'!$F:$S,11,0)),"")</f>
        <v/>
      </c>
      <c r="K21" s="134" t="str">
        <f ca="1">IFERROR(IF($C21="","",VLOOKUP(FİLTRE!$C21,'SKT LİSTESİ'!$F:$S,12,0)),"")</f>
        <v/>
      </c>
      <c r="L21" s="134" t="str">
        <f ca="1">IFERROR(IF($C21="","",VLOOKUP(FİLTRE!$C21,'SKT LİSTESİ'!$F:$S,13,0)),"")</f>
        <v/>
      </c>
      <c r="M21" s="135" t="str">
        <f ca="1">IFERROR(IF($C21="","",VLOOKUP(FİLTRE!$C21,'SKT LİSTESİ'!$F:$AJ,14,0)),"")</f>
        <v/>
      </c>
      <c r="N21" s="31" t="str">
        <f ca="1">IFERROR(IF($C21="","",VLOOKUP(FİLTRE!$C21,'SKT LİSTESİ'!$F:$AJ,22,0)),"")</f>
        <v/>
      </c>
      <c r="O21" s="136" t="str">
        <f ca="1">IFERROR(IF($C21="","",VLOOKUP(FİLTRE!$C21,'SKT LİSTESİ'!$F:$AJ,23,0)),"")</f>
        <v/>
      </c>
      <c r="P21" s="31"/>
      <c r="Q21" s="31"/>
      <c r="R21" s="137" t="str">
        <f ca="1">(IFERROR(IF($C21="","",VLOOKUP(FİLTRE!$C21,'SKT LİSTESİ'!$F:$AJ,15,0)),""))</f>
        <v/>
      </c>
      <c r="S21" s="138" t="str">
        <f ca="1">IFERROR(IF($C21="","",VLOOKUP(FİLTRE!$C21,'SKT LİSTESİ'!$F:$AJ,16,0)),"")</f>
        <v/>
      </c>
      <c r="AF21" s="179" t="str">
        <f t="shared" ca="1" si="2"/>
        <v/>
      </c>
      <c r="AG21" s="179">
        <f t="shared" ca="1" si="3"/>
        <v>0</v>
      </c>
      <c r="AH21" s="179">
        <f t="shared" ca="1" si="4"/>
        <v>0</v>
      </c>
    </row>
    <row r="22" spans="2:34" ht="15.75" x14ac:dyDescent="0.25">
      <c r="B22">
        <f t="shared" ca="1" si="1"/>
        <v>10</v>
      </c>
      <c r="C22" t="str">
        <f ca="1">IFERROR(VLOOKUP(B22,'SKT LİSTESİ'!F:F,1,0),"")</f>
        <v/>
      </c>
      <c r="E22" s="128" t="str">
        <f ca="1">IFERROR(IF($C22="","",VLOOKUP(FİLTRE!$C22,'SKT LİSTESİ'!$F:$S,5,0)),"")</f>
        <v/>
      </c>
      <c r="F22" s="129" t="str">
        <f ca="1">IFERROR(IF($C22="","",VLOOKUP(FİLTRE!$C22,'SKT LİSTESİ'!$F:$S,7,0)),"")</f>
        <v/>
      </c>
      <c r="G22" s="130" t="str">
        <f ca="1">IFERROR(IF($C22="","",VLOOKUP(FİLTRE!$C22,'SKT LİSTESİ'!$F:$S,8,0)),"")</f>
        <v/>
      </c>
      <c r="H22" s="131" t="str">
        <f ca="1">IF(E22="","",IF($C22="","",VLOOKUP(FİLTRE!$C22,'SKT LİSTESİ'!$F:$S,9,0)))</f>
        <v/>
      </c>
      <c r="I22" s="132" t="str">
        <f ca="1">IFERROR(IF($C22="","",VLOOKUP(FİLTRE!$C22,'SKT LİSTESİ'!$F:$S,10,0)),"")</f>
        <v/>
      </c>
      <c r="J22" s="133" t="str">
        <f ca="1">IFERROR(IF($C22="","",VLOOKUP(FİLTRE!$C22,'SKT LİSTESİ'!$F:$S,11,0)),"")</f>
        <v/>
      </c>
      <c r="K22" s="134" t="str">
        <f ca="1">IFERROR(IF($C22="","",VLOOKUP(FİLTRE!$C22,'SKT LİSTESİ'!$F:$S,12,0)),"")</f>
        <v/>
      </c>
      <c r="L22" s="134" t="str">
        <f ca="1">IFERROR(IF($C22="","",VLOOKUP(FİLTRE!$C22,'SKT LİSTESİ'!$F:$S,13,0)),"")</f>
        <v/>
      </c>
      <c r="M22" s="135" t="str">
        <f ca="1">IFERROR(IF($C22="","",VLOOKUP(FİLTRE!$C22,'SKT LİSTESİ'!$F:$AJ,14,0)),"")</f>
        <v/>
      </c>
      <c r="N22" s="31" t="str">
        <f ca="1">IFERROR(IF($C22="","",VLOOKUP(FİLTRE!$C22,'SKT LİSTESİ'!$F:$AJ,22,0)),"")</f>
        <v/>
      </c>
      <c r="O22" s="136" t="str">
        <f ca="1">IFERROR(IF($C22="","",VLOOKUP(FİLTRE!$C22,'SKT LİSTESİ'!$F:$AJ,23,0)),"")</f>
        <v/>
      </c>
      <c r="P22" s="31"/>
      <c r="Q22" s="31"/>
      <c r="R22" s="137" t="str">
        <f ca="1">(IFERROR(IF($C22="","",VLOOKUP(FİLTRE!$C22,'SKT LİSTESİ'!$F:$AJ,15,0)),""))</f>
        <v/>
      </c>
      <c r="S22" s="138" t="str">
        <f ca="1">IFERROR(IF($C22="","",VLOOKUP(FİLTRE!$C22,'SKT LİSTESİ'!$F:$AJ,16,0)),"")</f>
        <v/>
      </c>
      <c r="AF22" s="179" t="str">
        <f t="shared" ca="1" si="2"/>
        <v/>
      </c>
      <c r="AG22" s="179">
        <f t="shared" ca="1" si="3"/>
        <v>0</v>
      </c>
      <c r="AH22" s="179">
        <f t="shared" ca="1" si="4"/>
        <v>0</v>
      </c>
    </row>
    <row r="23" spans="2:34" ht="15.75" x14ac:dyDescent="0.25">
      <c r="B23">
        <f t="shared" ca="1" si="1"/>
        <v>11</v>
      </c>
      <c r="C23" t="str">
        <f ca="1">IFERROR(VLOOKUP(B23,'SKT LİSTESİ'!F:F,1,0),"")</f>
        <v/>
      </c>
      <c r="E23" s="128" t="str">
        <f ca="1">IFERROR(IF($C23="","",VLOOKUP(FİLTRE!$C23,'SKT LİSTESİ'!$F:$S,5,0)),"")</f>
        <v/>
      </c>
      <c r="F23" s="129" t="str">
        <f ca="1">IFERROR(IF($C23="","",VLOOKUP(FİLTRE!$C23,'SKT LİSTESİ'!$F:$S,7,0)),"")</f>
        <v/>
      </c>
      <c r="G23" s="130" t="str">
        <f ca="1">IFERROR(IF($C23="","",VLOOKUP(FİLTRE!$C23,'SKT LİSTESİ'!$F:$S,8,0)),"")</f>
        <v/>
      </c>
      <c r="H23" s="131" t="str">
        <f ca="1">IF(E23="","",IF($C23="","",VLOOKUP(FİLTRE!$C23,'SKT LİSTESİ'!$F:$S,9,0)))</f>
        <v/>
      </c>
      <c r="I23" s="132" t="str">
        <f ca="1">IFERROR(IF($C23="","",VLOOKUP(FİLTRE!$C23,'SKT LİSTESİ'!$F:$S,10,0)),"")</f>
        <v/>
      </c>
      <c r="J23" s="133" t="str">
        <f ca="1">IFERROR(IF($C23="","",VLOOKUP(FİLTRE!$C23,'SKT LİSTESİ'!$F:$S,11,0)),"")</f>
        <v/>
      </c>
      <c r="K23" s="134" t="str">
        <f ca="1">IFERROR(IF($C23="","",VLOOKUP(FİLTRE!$C23,'SKT LİSTESİ'!$F:$S,12,0)),"")</f>
        <v/>
      </c>
      <c r="L23" s="134" t="str">
        <f ca="1">IFERROR(IF($C23="","",VLOOKUP(FİLTRE!$C23,'SKT LİSTESİ'!$F:$S,13,0)),"")</f>
        <v/>
      </c>
      <c r="M23" s="135" t="str">
        <f ca="1">IFERROR(IF($C23="","",VLOOKUP(FİLTRE!$C23,'SKT LİSTESİ'!$F:$AJ,14,0)),"")</f>
        <v/>
      </c>
      <c r="N23" s="31" t="str">
        <f ca="1">IFERROR(IF($C23="","",VLOOKUP(FİLTRE!$C23,'SKT LİSTESİ'!$F:$AJ,22,0)),"")</f>
        <v/>
      </c>
      <c r="O23" s="136" t="str">
        <f ca="1">IFERROR(IF($C23="","",VLOOKUP(FİLTRE!$C23,'SKT LİSTESİ'!$F:$AJ,23,0)),"")</f>
        <v/>
      </c>
      <c r="P23" s="31"/>
      <c r="Q23" s="31"/>
      <c r="R23" s="137" t="str">
        <f ca="1">(IFERROR(IF($C23="","",VLOOKUP(FİLTRE!$C23,'SKT LİSTESİ'!$F:$AJ,15,0)),""))</f>
        <v/>
      </c>
      <c r="S23" s="138" t="str">
        <f ca="1">IFERROR(IF($C23="","",VLOOKUP(FİLTRE!$C23,'SKT LİSTESİ'!$F:$AJ,16,0)),"")</f>
        <v/>
      </c>
      <c r="AF23" s="179" t="str">
        <f t="shared" ca="1" si="2"/>
        <v/>
      </c>
      <c r="AG23" s="179">
        <f t="shared" ca="1" si="3"/>
        <v>0</v>
      </c>
      <c r="AH23" s="179">
        <f t="shared" ca="1" si="4"/>
        <v>0</v>
      </c>
    </row>
    <row r="24" spans="2:34" ht="15.75" x14ac:dyDescent="0.25">
      <c r="B24">
        <f t="shared" ca="1" si="1"/>
        <v>12</v>
      </c>
      <c r="C24" t="str">
        <f ca="1">IFERROR(VLOOKUP(B24,'SKT LİSTESİ'!F:F,1,0),"")</f>
        <v/>
      </c>
      <c r="E24" s="128" t="str">
        <f ca="1">IFERROR(IF($C24="","",VLOOKUP(FİLTRE!$C24,'SKT LİSTESİ'!$F:$S,5,0)),"")</f>
        <v/>
      </c>
      <c r="F24" s="129" t="str">
        <f ca="1">IFERROR(IF($C24="","",VLOOKUP(FİLTRE!$C24,'SKT LİSTESİ'!$F:$S,7,0)),"")</f>
        <v/>
      </c>
      <c r="G24" s="130" t="str">
        <f ca="1">IFERROR(IF($C24="","",VLOOKUP(FİLTRE!$C24,'SKT LİSTESİ'!$F:$S,8,0)),"")</f>
        <v/>
      </c>
      <c r="H24" s="131" t="str">
        <f ca="1">IF(E24="","",IF($C24="","",VLOOKUP(FİLTRE!$C24,'SKT LİSTESİ'!$F:$S,9,0)))</f>
        <v/>
      </c>
      <c r="I24" s="132" t="str">
        <f ca="1">IFERROR(IF($C24="","",VLOOKUP(FİLTRE!$C24,'SKT LİSTESİ'!$F:$S,10,0)),"")</f>
        <v/>
      </c>
      <c r="J24" s="133" t="str">
        <f ca="1">IFERROR(IF($C24="","",VLOOKUP(FİLTRE!$C24,'SKT LİSTESİ'!$F:$S,11,0)),"")</f>
        <v/>
      </c>
      <c r="K24" s="134" t="str">
        <f ca="1">IFERROR(IF($C24="","",VLOOKUP(FİLTRE!$C24,'SKT LİSTESİ'!$F:$S,12,0)),"")</f>
        <v/>
      </c>
      <c r="L24" s="134" t="str">
        <f ca="1">IFERROR(IF($C24="","",VLOOKUP(FİLTRE!$C24,'SKT LİSTESİ'!$F:$S,13,0)),"")</f>
        <v/>
      </c>
      <c r="M24" s="135" t="str">
        <f ca="1">IFERROR(IF($C24="","",VLOOKUP(FİLTRE!$C24,'SKT LİSTESİ'!$F:$AJ,14,0)),"")</f>
        <v/>
      </c>
      <c r="N24" s="31" t="str">
        <f ca="1">IFERROR(IF($C24="","",VLOOKUP(FİLTRE!$C24,'SKT LİSTESİ'!$F:$AJ,22,0)),"")</f>
        <v/>
      </c>
      <c r="O24" s="136" t="str">
        <f ca="1">IFERROR(IF($C24="","",VLOOKUP(FİLTRE!$C24,'SKT LİSTESİ'!$F:$AJ,23,0)),"")</f>
        <v/>
      </c>
      <c r="P24" s="31"/>
      <c r="Q24" s="31"/>
      <c r="R24" s="137" t="str">
        <f ca="1">(IFERROR(IF($C24="","",VLOOKUP(FİLTRE!$C24,'SKT LİSTESİ'!$F:$AJ,15,0)),""))</f>
        <v/>
      </c>
      <c r="S24" s="138" t="str">
        <f ca="1">IFERROR(IF($C24="","",VLOOKUP(FİLTRE!$C24,'SKT LİSTESİ'!$F:$AJ,16,0)),"")</f>
        <v/>
      </c>
      <c r="AF24" s="179" t="str">
        <f t="shared" ca="1" si="2"/>
        <v/>
      </c>
      <c r="AG24" s="179">
        <f t="shared" ca="1" si="3"/>
        <v>0</v>
      </c>
      <c r="AH24" s="179">
        <f t="shared" ca="1" si="4"/>
        <v>0</v>
      </c>
    </row>
    <row r="25" spans="2:34" ht="15.75" x14ac:dyDescent="0.25">
      <c r="B25">
        <f t="shared" ca="1" si="1"/>
        <v>13</v>
      </c>
      <c r="C25" t="str">
        <f ca="1">IFERROR(VLOOKUP(B25,'SKT LİSTESİ'!F:F,1,0),"")</f>
        <v/>
      </c>
      <c r="E25" s="128" t="str">
        <f ca="1">IFERROR(IF($C25="","",VLOOKUP(FİLTRE!$C25,'SKT LİSTESİ'!$F:$S,5,0)),"")</f>
        <v/>
      </c>
      <c r="F25" s="129" t="str">
        <f ca="1">IFERROR(IF($C25="","",VLOOKUP(FİLTRE!$C25,'SKT LİSTESİ'!$F:$S,7,0)),"")</f>
        <v/>
      </c>
      <c r="G25" s="130" t="str">
        <f ca="1">IFERROR(IF($C25="","",VLOOKUP(FİLTRE!$C25,'SKT LİSTESİ'!$F:$S,8,0)),"")</f>
        <v/>
      </c>
      <c r="H25" s="131" t="str">
        <f ca="1">IF(E25="","",IF($C25="","",VLOOKUP(FİLTRE!$C25,'SKT LİSTESİ'!$F:$S,9,0)))</f>
        <v/>
      </c>
      <c r="I25" s="132" t="str">
        <f ca="1">IFERROR(IF($C25="","",VLOOKUP(FİLTRE!$C25,'SKT LİSTESİ'!$F:$S,10,0)),"")</f>
        <v/>
      </c>
      <c r="J25" s="133" t="str">
        <f ca="1">IFERROR(IF($C25="","",VLOOKUP(FİLTRE!$C25,'SKT LİSTESİ'!$F:$S,11,0)),"")</f>
        <v/>
      </c>
      <c r="K25" s="134" t="str">
        <f ca="1">IFERROR(IF($C25="","",VLOOKUP(FİLTRE!$C25,'SKT LİSTESİ'!$F:$S,12,0)),"")</f>
        <v/>
      </c>
      <c r="L25" s="134" t="str">
        <f ca="1">IFERROR(IF($C25="","",VLOOKUP(FİLTRE!$C25,'SKT LİSTESİ'!$F:$S,13,0)),"")</f>
        <v/>
      </c>
      <c r="M25" s="135" t="str">
        <f ca="1">IFERROR(IF($C25="","",VLOOKUP(FİLTRE!$C25,'SKT LİSTESİ'!$F:$AJ,14,0)),"")</f>
        <v/>
      </c>
      <c r="N25" s="31" t="str">
        <f ca="1">IFERROR(IF($C25="","",VLOOKUP(FİLTRE!$C25,'SKT LİSTESİ'!$F:$AJ,22,0)),"")</f>
        <v/>
      </c>
      <c r="O25" s="136" t="str">
        <f ca="1">IFERROR(IF($C25="","",VLOOKUP(FİLTRE!$C25,'SKT LİSTESİ'!$F:$AJ,23,0)),"")</f>
        <v/>
      </c>
      <c r="P25" s="31"/>
      <c r="Q25" s="31"/>
      <c r="R25" s="137" t="str">
        <f ca="1">(IFERROR(IF($C25="","",VLOOKUP(FİLTRE!$C25,'SKT LİSTESİ'!$F:$AJ,15,0)),""))</f>
        <v/>
      </c>
      <c r="S25" s="138" t="str">
        <f ca="1">IFERROR(IF($C25="","",VLOOKUP(FİLTRE!$C25,'SKT LİSTESİ'!$F:$AJ,16,0)),"")</f>
        <v/>
      </c>
      <c r="AF25" s="179" t="str">
        <f t="shared" ca="1" si="2"/>
        <v/>
      </c>
      <c r="AG25" s="179">
        <f t="shared" ca="1" si="3"/>
        <v>0</v>
      </c>
      <c r="AH25" s="179">
        <f t="shared" ca="1" si="4"/>
        <v>0</v>
      </c>
    </row>
    <row r="26" spans="2:34" ht="15.75" x14ac:dyDescent="0.25">
      <c r="B26">
        <f t="shared" ca="1" si="1"/>
        <v>14</v>
      </c>
      <c r="C26" t="str">
        <f ca="1">IFERROR(VLOOKUP(B26,'SKT LİSTESİ'!F:F,1,0),"")</f>
        <v/>
      </c>
      <c r="E26" s="128" t="str">
        <f ca="1">IFERROR(IF($C26="","",VLOOKUP(FİLTRE!$C26,'SKT LİSTESİ'!$F:$S,5,0)),"")</f>
        <v/>
      </c>
      <c r="F26" s="129" t="str">
        <f ca="1">IFERROR(IF($C26="","",VLOOKUP(FİLTRE!$C26,'SKT LİSTESİ'!$F:$S,7,0)),"")</f>
        <v/>
      </c>
      <c r="G26" s="130" t="str">
        <f ca="1">IFERROR(IF($C26="","",VLOOKUP(FİLTRE!$C26,'SKT LİSTESİ'!$F:$S,8,0)),"")</f>
        <v/>
      </c>
      <c r="H26" s="131" t="str">
        <f ca="1">IF(E26="","",IF($C26="","",VLOOKUP(FİLTRE!$C26,'SKT LİSTESİ'!$F:$S,9,0)))</f>
        <v/>
      </c>
      <c r="I26" s="132" t="str">
        <f ca="1">IFERROR(IF($C26="","",VLOOKUP(FİLTRE!$C26,'SKT LİSTESİ'!$F:$S,10,0)),"")</f>
        <v/>
      </c>
      <c r="J26" s="133" t="str">
        <f ca="1">IFERROR(IF($C26="","",VLOOKUP(FİLTRE!$C26,'SKT LİSTESİ'!$F:$S,11,0)),"")</f>
        <v/>
      </c>
      <c r="K26" s="134" t="str">
        <f ca="1">IFERROR(IF($C26="","",VLOOKUP(FİLTRE!$C26,'SKT LİSTESİ'!$F:$S,12,0)),"")</f>
        <v/>
      </c>
      <c r="L26" s="134" t="str">
        <f ca="1">IFERROR(IF($C26="","",VLOOKUP(FİLTRE!$C26,'SKT LİSTESİ'!$F:$S,13,0)),"")</f>
        <v/>
      </c>
      <c r="M26" s="135" t="str">
        <f ca="1">IFERROR(IF($C26="","",VLOOKUP(FİLTRE!$C26,'SKT LİSTESİ'!$F:$AJ,14,0)),"")</f>
        <v/>
      </c>
      <c r="N26" s="31" t="str">
        <f ca="1">IFERROR(IF($C26="","",VLOOKUP(FİLTRE!$C26,'SKT LİSTESİ'!$F:$AJ,22,0)),"")</f>
        <v/>
      </c>
      <c r="O26" s="136" t="str">
        <f ca="1">IFERROR(IF($C26="","",VLOOKUP(FİLTRE!$C26,'SKT LİSTESİ'!$F:$AJ,23,0)),"")</f>
        <v/>
      </c>
      <c r="P26" s="31"/>
      <c r="Q26" s="31"/>
      <c r="R26" s="137" t="str">
        <f ca="1">(IFERROR(IF($C26="","",VLOOKUP(FİLTRE!$C26,'SKT LİSTESİ'!$F:$AJ,15,0)),""))</f>
        <v/>
      </c>
      <c r="S26" s="138" t="str">
        <f ca="1">IFERROR(IF($C26="","",VLOOKUP(FİLTRE!$C26,'SKT LİSTESİ'!$F:$AJ,16,0)),"")</f>
        <v/>
      </c>
      <c r="AF26" s="179" t="str">
        <f t="shared" ca="1" si="2"/>
        <v/>
      </c>
      <c r="AG26" s="179">
        <f t="shared" ca="1" si="3"/>
        <v>0</v>
      </c>
      <c r="AH26" s="179">
        <f t="shared" ca="1" si="4"/>
        <v>0</v>
      </c>
    </row>
    <row r="27" spans="2:34" ht="15.75" x14ac:dyDescent="0.25">
      <c r="B27">
        <f t="shared" ca="1" si="1"/>
        <v>15</v>
      </c>
      <c r="C27" t="str">
        <f ca="1">IFERROR(VLOOKUP(B27,'SKT LİSTESİ'!F:F,1,0),"")</f>
        <v/>
      </c>
      <c r="E27" s="128" t="str">
        <f ca="1">IFERROR(IF($C27="","",VLOOKUP(FİLTRE!$C27,'SKT LİSTESİ'!$F:$S,5,0)),"")</f>
        <v/>
      </c>
      <c r="F27" s="129" t="str">
        <f ca="1">IFERROR(IF($C27="","",VLOOKUP(FİLTRE!$C27,'SKT LİSTESİ'!$F:$S,7,0)),"")</f>
        <v/>
      </c>
      <c r="G27" s="130" t="str">
        <f ca="1">IFERROR(IF($C27="","",VLOOKUP(FİLTRE!$C27,'SKT LİSTESİ'!$F:$S,8,0)),"")</f>
        <v/>
      </c>
      <c r="H27" s="131" t="str">
        <f ca="1">IF(E27="","",IF($C27="","",VLOOKUP(FİLTRE!$C27,'SKT LİSTESİ'!$F:$S,9,0)))</f>
        <v/>
      </c>
      <c r="I27" s="132" t="str">
        <f ca="1">IFERROR(IF($C27="","",VLOOKUP(FİLTRE!$C27,'SKT LİSTESİ'!$F:$S,10,0)),"")</f>
        <v/>
      </c>
      <c r="J27" s="133" t="str">
        <f ca="1">IFERROR(IF($C27="","",VLOOKUP(FİLTRE!$C27,'SKT LİSTESİ'!$F:$S,11,0)),"")</f>
        <v/>
      </c>
      <c r="K27" s="134" t="str">
        <f ca="1">IFERROR(IF($C27="","",VLOOKUP(FİLTRE!$C27,'SKT LİSTESİ'!$F:$S,12,0)),"")</f>
        <v/>
      </c>
      <c r="L27" s="134" t="str">
        <f ca="1">IFERROR(IF($C27="","",VLOOKUP(FİLTRE!$C27,'SKT LİSTESİ'!$F:$S,13,0)),"")</f>
        <v/>
      </c>
      <c r="M27" s="135" t="str">
        <f ca="1">IFERROR(IF($C27="","",VLOOKUP(FİLTRE!$C27,'SKT LİSTESİ'!$F:$AJ,14,0)),"")</f>
        <v/>
      </c>
      <c r="N27" s="31" t="str">
        <f ca="1">IFERROR(IF($C27="","",VLOOKUP(FİLTRE!$C27,'SKT LİSTESİ'!$F:$AJ,22,0)),"")</f>
        <v/>
      </c>
      <c r="O27" s="136" t="str">
        <f ca="1">IFERROR(IF($C27="","",VLOOKUP(FİLTRE!$C27,'SKT LİSTESİ'!$F:$AJ,23,0)),"")</f>
        <v/>
      </c>
      <c r="P27" s="31"/>
      <c r="Q27" s="31"/>
      <c r="R27" s="137" t="str">
        <f ca="1">(IFERROR(IF($C27="","",VLOOKUP(FİLTRE!$C27,'SKT LİSTESİ'!$F:$AJ,15,0)),""))</f>
        <v/>
      </c>
      <c r="S27" s="138" t="str">
        <f ca="1">IFERROR(IF($C27="","",VLOOKUP(FİLTRE!$C27,'SKT LİSTESİ'!$F:$AJ,16,0)),"")</f>
        <v/>
      </c>
      <c r="AF27" s="179" t="str">
        <f t="shared" ca="1" si="2"/>
        <v/>
      </c>
      <c r="AG27" s="179">
        <f t="shared" ca="1" si="3"/>
        <v>0</v>
      </c>
      <c r="AH27" s="179">
        <f t="shared" ca="1" si="4"/>
        <v>0</v>
      </c>
    </row>
    <row r="28" spans="2:34" ht="15.75" x14ac:dyDescent="0.25">
      <c r="B28">
        <f t="shared" ca="1" si="1"/>
        <v>16</v>
      </c>
      <c r="C28" t="str">
        <f ca="1">IFERROR(VLOOKUP(B28,'SKT LİSTESİ'!F:F,1,0),"")</f>
        <v/>
      </c>
      <c r="E28" s="128" t="str">
        <f ca="1">IFERROR(IF($C28="","",VLOOKUP(FİLTRE!$C28,'SKT LİSTESİ'!$F:$S,5,0)),"")</f>
        <v/>
      </c>
      <c r="F28" s="129" t="str">
        <f ca="1">IFERROR(IF($C28="","",VLOOKUP(FİLTRE!$C28,'SKT LİSTESİ'!$F:$S,7,0)),"")</f>
        <v/>
      </c>
      <c r="G28" s="130" t="str">
        <f ca="1">IFERROR(IF($C28="","",VLOOKUP(FİLTRE!$C28,'SKT LİSTESİ'!$F:$S,8,0)),"")</f>
        <v/>
      </c>
      <c r="H28" s="131" t="str">
        <f ca="1">IF(E28="","",IF($C28="","",VLOOKUP(FİLTRE!$C28,'SKT LİSTESİ'!$F:$S,9,0)))</f>
        <v/>
      </c>
      <c r="I28" s="132" t="str">
        <f ca="1">IFERROR(IF($C28="","",VLOOKUP(FİLTRE!$C28,'SKT LİSTESİ'!$F:$S,10,0)),"")</f>
        <v/>
      </c>
      <c r="J28" s="133" t="str">
        <f ca="1">IFERROR(IF($C28="","",VLOOKUP(FİLTRE!$C28,'SKT LİSTESİ'!$F:$S,11,0)),"")</f>
        <v/>
      </c>
      <c r="K28" s="134" t="str">
        <f ca="1">IFERROR(IF($C28="","",VLOOKUP(FİLTRE!$C28,'SKT LİSTESİ'!$F:$S,12,0)),"")</f>
        <v/>
      </c>
      <c r="L28" s="134" t="str">
        <f ca="1">IFERROR(IF($C28="","",VLOOKUP(FİLTRE!$C28,'SKT LİSTESİ'!$F:$S,13,0)),"")</f>
        <v/>
      </c>
      <c r="M28" s="135" t="str">
        <f ca="1">IFERROR(IF($C28="","",VLOOKUP(FİLTRE!$C28,'SKT LİSTESİ'!$F:$AJ,14,0)),"")</f>
        <v/>
      </c>
      <c r="N28" s="31" t="str">
        <f ca="1">IFERROR(IF($C28="","",VLOOKUP(FİLTRE!$C28,'SKT LİSTESİ'!$F:$AJ,22,0)),"")</f>
        <v/>
      </c>
      <c r="O28" s="136" t="str">
        <f ca="1">IFERROR(IF($C28="","",VLOOKUP(FİLTRE!$C28,'SKT LİSTESİ'!$F:$AJ,23,0)),"")</f>
        <v/>
      </c>
      <c r="P28" s="31"/>
      <c r="Q28" s="31"/>
      <c r="R28" s="137" t="str">
        <f ca="1">(IFERROR(IF($C28="","",VLOOKUP(FİLTRE!$C28,'SKT LİSTESİ'!$F:$AJ,15,0)),""))</f>
        <v/>
      </c>
      <c r="S28" s="138" t="str">
        <f ca="1">IFERROR(IF($C28="","",VLOOKUP(FİLTRE!$C28,'SKT LİSTESİ'!$F:$AJ,16,0)),"")</f>
        <v/>
      </c>
      <c r="AF28" s="179" t="str">
        <f t="shared" ca="1" si="2"/>
        <v/>
      </c>
      <c r="AG28" s="179">
        <f t="shared" ca="1" si="3"/>
        <v>0</v>
      </c>
      <c r="AH28" s="179">
        <f t="shared" ca="1" si="4"/>
        <v>0</v>
      </c>
    </row>
    <row r="29" spans="2:34" ht="15.75" x14ac:dyDescent="0.25">
      <c r="B29">
        <f t="shared" ca="1" si="1"/>
        <v>17</v>
      </c>
      <c r="C29" t="str">
        <f ca="1">IFERROR(VLOOKUP(B29,'SKT LİSTESİ'!F:F,1,0),"")</f>
        <v/>
      </c>
      <c r="E29" s="128" t="str">
        <f ca="1">IFERROR(IF($C29="","",VLOOKUP(FİLTRE!$C29,'SKT LİSTESİ'!$F:$S,5,0)),"")</f>
        <v/>
      </c>
      <c r="F29" s="129" t="str">
        <f ca="1">IFERROR(IF($C29="","",VLOOKUP(FİLTRE!$C29,'SKT LİSTESİ'!$F:$S,7,0)),"")</f>
        <v/>
      </c>
      <c r="G29" s="130" t="str">
        <f ca="1">IFERROR(IF($C29="","",VLOOKUP(FİLTRE!$C29,'SKT LİSTESİ'!$F:$S,8,0)),"")</f>
        <v/>
      </c>
      <c r="H29" s="131" t="str">
        <f ca="1">IF(E29="","",IF($C29="","",VLOOKUP(FİLTRE!$C29,'SKT LİSTESİ'!$F:$S,9,0)))</f>
        <v/>
      </c>
      <c r="I29" s="132" t="str">
        <f ca="1">IFERROR(IF($C29="","",VLOOKUP(FİLTRE!$C29,'SKT LİSTESİ'!$F:$S,10,0)),"")</f>
        <v/>
      </c>
      <c r="J29" s="133" t="str">
        <f ca="1">IFERROR(IF($C29="","",VLOOKUP(FİLTRE!$C29,'SKT LİSTESİ'!$F:$S,11,0)),"")</f>
        <v/>
      </c>
      <c r="K29" s="134" t="str">
        <f ca="1">IFERROR(IF($C29="","",VLOOKUP(FİLTRE!$C29,'SKT LİSTESİ'!$F:$S,12,0)),"")</f>
        <v/>
      </c>
      <c r="L29" s="134" t="str">
        <f ca="1">IFERROR(IF($C29="","",VLOOKUP(FİLTRE!$C29,'SKT LİSTESİ'!$F:$S,13,0)),"")</f>
        <v/>
      </c>
      <c r="M29" s="135" t="str">
        <f ca="1">IFERROR(IF($C29="","",VLOOKUP(FİLTRE!$C29,'SKT LİSTESİ'!$F:$AJ,14,0)),"")</f>
        <v/>
      </c>
      <c r="N29" s="31" t="str">
        <f ca="1">IFERROR(IF($C29="","",VLOOKUP(FİLTRE!$C29,'SKT LİSTESİ'!$F:$AJ,22,0)),"")</f>
        <v/>
      </c>
      <c r="O29" s="136" t="str">
        <f ca="1">IFERROR(IF($C29="","",VLOOKUP(FİLTRE!$C29,'SKT LİSTESİ'!$F:$AJ,23,0)),"")</f>
        <v/>
      </c>
      <c r="P29" s="31"/>
      <c r="Q29" s="31"/>
      <c r="R29" s="137" t="str">
        <f ca="1">(IFERROR(IF($C29="","",VLOOKUP(FİLTRE!$C29,'SKT LİSTESİ'!$F:$AJ,15,0)),""))</f>
        <v/>
      </c>
      <c r="S29" s="138" t="str">
        <f ca="1">IFERROR(IF($C29="","",VLOOKUP(FİLTRE!$C29,'SKT LİSTESİ'!$F:$AJ,16,0)),"")</f>
        <v/>
      </c>
      <c r="AF29" s="179" t="str">
        <f t="shared" ca="1" si="2"/>
        <v/>
      </c>
      <c r="AG29" s="179">
        <f t="shared" ca="1" si="3"/>
        <v>0</v>
      </c>
      <c r="AH29" s="179">
        <f t="shared" ca="1" si="4"/>
        <v>0</v>
      </c>
    </row>
    <row r="30" spans="2:34" ht="15.75" x14ac:dyDescent="0.25">
      <c r="B30">
        <f t="shared" ca="1" si="1"/>
        <v>18</v>
      </c>
      <c r="C30" t="str">
        <f ca="1">IFERROR(VLOOKUP(B30,'SKT LİSTESİ'!F:F,1,0),"")</f>
        <v/>
      </c>
      <c r="E30" s="128" t="str">
        <f ca="1">IFERROR(IF($C30="","",VLOOKUP(FİLTRE!$C30,'SKT LİSTESİ'!$F:$S,5,0)),"")</f>
        <v/>
      </c>
      <c r="F30" s="129" t="str">
        <f ca="1">IFERROR(IF($C30="","",VLOOKUP(FİLTRE!$C30,'SKT LİSTESİ'!$F:$S,7,0)),"")</f>
        <v/>
      </c>
      <c r="G30" s="130" t="str">
        <f ca="1">IFERROR(IF($C30="","",VLOOKUP(FİLTRE!$C30,'SKT LİSTESİ'!$F:$S,8,0)),"")</f>
        <v/>
      </c>
      <c r="H30" s="131" t="str">
        <f ca="1">IF(E30="","",IF($C30="","",VLOOKUP(FİLTRE!$C30,'SKT LİSTESİ'!$F:$S,9,0)))</f>
        <v/>
      </c>
      <c r="I30" s="132" t="str">
        <f ca="1">IFERROR(IF($C30="","",VLOOKUP(FİLTRE!$C30,'SKT LİSTESİ'!$F:$S,10,0)),"")</f>
        <v/>
      </c>
      <c r="J30" s="133" t="str">
        <f ca="1">IFERROR(IF($C30="","",VLOOKUP(FİLTRE!$C30,'SKT LİSTESİ'!$F:$S,11,0)),"")</f>
        <v/>
      </c>
      <c r="K30" s="134" t="str">
        <f ca="1">IFERROR(IF($C30="","",VLOOKUP(FİLTRE!$C30,'SKT LİSTESİ'!$F:$S,12,0)),"")</f>
        <v/>
      </c>
      <c r="L30" s="134" t="str">
        <f ca="1">IFERROR(IF($C30="","",VLOOKUP(FİLTRE!$C30,'SKT LİSTESİ'!$F:$S,13,0)),"")</f>
        <v/>
      </c>
      <c r="M30" s="135" t="str">
        <f ca="1">IFERROR(IF($C30="","",VLOOKUP(FİLTRE!$C30,'SKT LİSTESİ'!$F:$AJ,14,0)),"")</f>
        <v/>
      </c>
      <c r="N30" s="31" t="str">
        <f ca="1">IFERROR(IF($C30="","",VLOOKUP(FİLTRE!$C30,'SKT LİSTESİ'!$F:$AJ,22,0)),"")</f>
        <v/>
      </c>
      <c r="O30" s="136" t="str">
        <f ca="1">IFERROR(IF($C30="","",VLOOKUP(FİLTRE!$C30,'SKT LİSTESİ'!$F:$AJ,23,0)),"")</f>
        <v/>
      </c>
      <c r="P30" s="31"/>
      <c r="Q30" s="31"/>
      <c r="R30" s="137" t="str">
        <f ca="1">(IFERROR(IF($C30="","",VLOOKUP(FİLTRE!$C30,'SKT LİSTESİ'!$F:$AJ,15,0)),""))</f>
        <v/>
      </c>
      <c r="S30" s="138" t="str">
        <f ca="1">IFERROR(IF($C30="","",VLOOKUP(FİLTRE!$C30,'SKT LİSTESİ'!$F:$AJ,16,0)),"")</f>
        <v/>
      </c>
      <c r="AF30" s="179" t="str">
        <f t="shared" ca="1" si="2"/>
        <v/>
      </c>
      <c r="AG30" s="179">
        <f t="shared" ca="1" si="3"/>
        <v>0</v>
      </c>
      <c r="AH30" s="179">
        <f t="shared" ca="1" si="4"/>
        <v>0</v>
      </c>
    </row>
    <row r="31" spans="2:34" ht="15.75" x14ac:dyDescent="0.25">
      <c r="B31">
        <f t="shared" ca="1" si="1"/>
        <v>19</v>
      </c>
      <c r="C31" t="str">
        <f ca="1">IFERROR(VLOOKUP(B31,'SKT LİSTESİ'!F:F,1,0),"")</f>
        <v/>
      </c>
      <c r="E31" s="128" t="str">
        <f ca="1">IFERROR(IF($C31="","",VLOOKUP(FİLTRE!$C31,'SKT LİSTESİ'!$F:$S,5,0)),"")</f>
        <v/>
      </c>
      <c r="F31" s="129" t="str">
        <f ca="1">IFERROR(IF($C31="","",VLOOKUP(FİLTRE!$C31,'SKT LİSTESİ'!$F:$S,7,0)),"")</f>
        <v/>
      </c>
      <c r="G31" s="130" t="str">
        <f ca="1">IFERROR(IF($C31="","",VLOOKUP(FİLTRE!$C31,'SKT LİSTESİ'!$F:$S,8,0)),"")</f>
        <v/>
      </c>
      <c r="H31" s="131" t="str">
        <f ca="1">IF(E31="","",IF($C31="","",VLOOKUP(FİLTRE!$C31,'SKT LİSTESİ'!$F:$S,9,0)))</f>
        <v/>
      </c>
      <c r="I31" s="132" t="str">
        <f ca="1">IFERROR(IF($C31="","",VLOOKUP(FİLTRE!$C31,'SKT LİSTESİ'!$F:$S,10,0)),"")</f>
        <v/>
      </c>
      <c r="J31" s="133" t="str">
        <f ca="1">IFERROR(IF($C31="","",VLOOKUP(FİLTRE!$C31,'SKT LİSTESİ'!$F:$S,11,0)),"")</f>
        <v/>
      </c>
      <c r="K31" s="134" t="str">
        <f ca="1">IFERROR(IF($C31="","",VLOOKUP(FİLTRE!$C31,'SKT LİSTESİ'!$F:$S,12,0)),"")</f>
        <v/>
      </c>
      <c r="L31" s="134" t="str">
        <f ca="1">IFERROR(IF($C31="","",VLOOKUP(FİLTRE!$C31,'SKT LİSTESİ'!$F:$S,13,0)),"")</f>
        <v/>
      </c>
      <c r="M31" s="135" t="str">
        <f ca="1">IFERROR(IF($C31="","",VLOOKUP(FİLTRE!$C31,'SKT LİSTESİ'!$F:$AJ,14,0)),"")</f>
        <v/>
      </c>
      <c r="N31" s="31" t="str">
        <f ca="1">IFERROR(IF($C31="","",VLOOKUP(FİLTRE!$C31,'SKT LİSTESİ'!$F:$AJ,22,0)),"")</f>
        <v/>
      </c>
      <c r="O31" s="136" t="str">
        <f ca="1">IFERROR(IF($C31="","",VLOOKUP(FİLTRE!$C31,'SKT LİSTESİ'!$F:$AJ,23,0)),"")</f>
        <v/>
      </c>
      <c r="P31" s="31"/>
      <c r="Q31" s="31"/>
      <c r="R31" s="137" t="str">
        <f ca="1">(IFERROR(IF($C31="","",VLOOKUP(FİLTRE!$C31,'SKT LİSTESİ'!$F:$AJ,15,0)),""))</f>
        <v/>
      </c>
      <c r="S31" s="138" t="str">
        <f ca="1">IFERROR(IF($C31="","",VLOOKUP(FİLTRE!$C31,'SKT LİSTESİ'!$F:$AJ,16,0)),"")</f>
        <v/>
      </c>
      <c r="AF31" s="179" t="str">
        <f t="shared" ca="1" si="2"/>
        <v/>
      </c>
      <c r="AG31" s="179">
        <f t="shared" ca="1" si="3"/>
        <v>0</v>
      </c>
      <c r="AH31" s="179">
        <f t="shared" ca="1" si="4"/>
        <v>0</v>
      </c>
    </row>
    <row r="32" spans="2:34" ht="15.75" x14ac:dyDescent="0.25">
      <c r="B32">
        <f t="shared" ca="1" si="1"/>
        <v>20</v>
      </c>
      <c r="C32" t="str">
        <f ca="1">IFERROR(VLOOKUP(B32,'SKT LİSTESİ'!F:F,1,0),"")</f>
        <v/>
      </c>
      <c r="E32" s="128" t="str">
        <f ca="1">IFERROR(IF($C32="","",VLOOKUP(FİLTRE!$C32,'SKT LİSTESİ'!$F:$S,5,0)),"")</f>
        <v/>
      </c>
      <c r="F32" s="129" t="str">
        <f ca="1">IFERROR(IF($C32="","",VLOOKUP(FİLTRE!$C32,'SKT LİSTESİ'!$F:$S,7,0)),"")</f>
        <v/>
      </c>
      <c r="G32" s="130" t="str">
        <f ca="1">IFERROR(IF($C32="","",VLOOKUP(FİLTRE!$C32,'SKT LİSTESİ'!$F:$S,8,0)),"")</f>
        <v/>
      </c>
      <c r="H32" s="131" t="str">
        <f ca="1">IF(E32="","",IF($C32="","",VLOOKUP(FİLTRE!$C32,'SKT LİSTESİ'!$F:$S,9,0)))</f>
        <v/>
      </c>
      <c r="I32" s="132" t="str">
        <f ca="1">IFERROR(IF($C32="","",VLOOKUP(FİLTRE!$C32,'SKT LİSTESİ'!$F:$S,10,0)),"")</f>
        <v/>
      </c>
      <c r="J32" s="133" t="str">
        <f ca="1">IFERROR(IF($C32="","",VLOOKUP(FİLTRE!$C32,'SKT LİSTESİ'!$F:$S,11,0)),"")</f>
        <v/>
      </c>
      <c r="K32" s="134" t="str">
        <f ca="1">IFERROR(IF($C32="","",VLOOKUP(FİLTRE!$C32,'SKT LİSTESİ'!$F:$S,12,0)),"")</f>
        <v/>
      </c>
      <c r="L32" s="134" t="str">
        <f ca="1">IFERROR(IF($C32="","",VLOOKUP(FİLTRE!$C32,'SKT LİSTESİ'!$F:$S,13,0)),"")</f>
        <v/>
      </c>
      <c r="M32" s="135" t="str">
        <f ca="1">IFERROR(IF($C32="","",VLOOKUP(FİLTRE!$C32,'SKT LİSTESİ'!$F:$AJ,14,0)),"")</f>
        <v/>
      </c>
      <c r="N32" s="31" t="str">
        <f ca="1">IFERROR(IF($C32="","",VLOOKUP(FİLTRE!$C32,'SKT LİSTESİ'!$F:$AJ,22,0)),"")</f>
        <v/>
      </c>
      <c r="O32" s="136" t="str">
        <f ca="1">IFERROR(IF($C32="","",VLOOKUP(FİLTRE!$C32,'SKT LİSTESİ'!$F:$AJ,23,0)),"")</f>
        <v/>
      </c>
      <c r="P32" s="31"/>
      <c r="Q32" s="31"/>
      <c r="R32" s="137" t="str">
        <f ca="1">(IFERROR(IF($C32="","",VLOOKUP(FİLTRE!$C32,'SKT LİSTESİ'!$F:$AJ,15,0)),""))</f>
        <v/>
      </c>
      <c r="S32" s="138" t="str">
        <f ca="1">IFERROR(IF($C32="","",VLOOKUP(FİLTRE!$C32,'SKT LİSTESİ'!$F:$AJ,16,0)),"")</f>
        <v/>
      </c>
      <c r="AF32" s="179" t="str">
        <f t="shared" ca="1" si="2"/>
        <v/>
      </c>
      <c r="AG32" s="179">
        <f t="shared" ca="1" si="3"/>
        <v>0</v>
      </c>
      <c r="AH32" s="179">
        <f t="shared" ca="1" si="4"/>
        <v>0</v>
      </c>
    </row>
    <row r="33" spans="2:34" ht="15.75" x14ac:dyDescent="0.25">
      <c r="B33">
        <f t="shared" ca="1" si="1"/>
        <v>21</v>
      </c>
      <c r="C33" t="str">
        <f ca="1">IFERROR(VLOOKUP(B33,'SKT LİSTESİ'!F:F,1,0),"")</f>
        <v/>
      </c>
      <c r="E33" s="128" t="str">
        <f ca="1">IFERROR(IF($C33="","",VLOOKUP(FİLTRE!$C33,'SKT LİSTESİ'!$F:$S,5,0)),"")</f>
        <v/>
      </c>
      <c r="F33" s="129" t="str">
        <f ca="1">IFERROR(IF($C33="","",VLOOKUP(FİLTRE!$C33,'SKT LİSTESİ'!$F:$S,7,0)),"")</f>
        <v/>
      </c>
      <c r="G33" s="130" t="str">
        <f ca="1">IFERROR(IF($C33="","",VLOOKUP(FİLTRE!$C33,'SKT LİSTESİ'!$F:$S,8,0)),"")</f>
        <v/>
      </c>
      <c r="H33" s="131" t="str">
        <f ca="1">IF(E33="","",IF($C33="","",VLOOKUP(FİLTRE!$C33,'SKT LİSTESİ'!$F:$S,9,0)))</f>
        <v/>
      </c>
      <c r="I33" s="132" t="str">
        <f ca="1">IFERROR(IF($C33="","",VLOOKUP(FİLTRE!$C33,'SKT LİSTESİ'!$F:$S,10,0)),"")</f>
        <v/>
      </c>
      <c r="J33" s="133" t="str">
        <f ca="1">IFERROR(IF($C33="","",VLOOKUP(FİLTRE!$C33,'SKT LİSTESİ'!$F:$S,11,0)),"")</f>
        <v/>
      </c>
      <c r="K33" s="134" t="str">
        <f ca="1">IFERROR(IF($C33="","",VLOOKUP(FİLTRE!$C33,'SKT LİSTESİ'!$F:$S,12,0)),"")</f>
        <v/>
      </c>
      <c r="L33" s="134" t="str">
        <f ca="1">IFERROR(IF($C33="","",VLOOKUP(FİLTRE!$C33,'SKT LİSTESİ'!$F:$S,13,0)),"")</f>
        <v/>
      </c>
      <c r="M33" s="135" t="str">
        <f ca="1">IFERROR(IF($C33="","",VLOOKUP(FİLTRE!$C33,'SKT LİSTESİ'!$F:$AJ,14,0)),"")</f>
        <v/>
      </c>
      <c r="N33" s="31" t="str">
        <f ca="1">IFERROR(IF($C33="","",VLOOKUP(FİLTRE!$C33,'SKT LİSTESİ'!$F:$AJ,22,0)),"")</f>
        <v/>
      </c>
      <c r="O33" s="136" t="str">
        <f ca="1">IFERROR(IF($C33="","",VLOOKUP(FİLTRE!$C33,'SKT LİSTESİ'!$F:$AJ,23,0)),"")</f>
        <v/>
      </c>
      <c r="P33" s="31"/>
      <c r="Q33" s="31"/>
      <c r="R33" s="137" t="str">
        <f ca="1">(IFERROR(IF($C33="","",VLOOKUP(FİLTRE!$C33,'SKT LİSTESİ'!$F:$AJ,15,0)),""))</f>
        <v/>
      </c>
      <c r="S33" s="138" t="str">
        <f ca="1">IFERROR(IF($C33="","",VLOOKUP(FİLTRE!$C33,'SKT LİSTESİ'!$F:$AJ,16,0)),"")</f>
        <v/>
      </c>
      <c r="AF33" s="179" t="str">
        <f t="shared" ca="1" si="2"/>
        <v/>
      </c>
      <c r="AG33" s="179">
        <f t="shared" ca="1" si="3"/>
        <v>0</v>
      </c>
      <c r="AH33" s="179">
        <f t="shared" ca="1" si="4"/>
        <v>0</v>
      </c>
    </row>
    <row r="34" spans="2:34" ht="15.75" x14ac:dyDescent="0.25">
      <c r="B34">
        <f t="shared" ca="1" si="1"/>
        <v>22</v>
      </c>
      <c r="C34" t="str">
        <f ca="1">IFERROR(VLOOKUP(B34,'SKT LİSTESİ'!F:F,1,0),"")</f>
        <v/>
      </c>
      <c r="E34" s="128" t="str">
        <f ca="1">IFERROR(IF($C34="","",VLOOKUP(FİLTRE!$C34,'SKT LİSTESİ'!$F:$S,5,0)),"")</f>
        <v/>
      </c>
      <c r="F34" s="129" t="str">
        <f ca="1">IFERROR(IF($C34="","",VLOOKUP(FİLTRE!$C34,'SKT LİSTESİ'!$F:$S,7,0)),"")</f>
        <v/>
      </c>
      <c r="G34" s="130" t="str">
        <f ca="1">IFERROR(IF($C34="","",VLOOKUP(FİLTRE!$C34,'SKT LİSTESİ'!$F:$S,8,0)),"")</f>
        <v/>
      </c>
      <c r="H34" s="131" t="str">
        <f ca="1">IF(E34="","",IF($C34="","",VLOOKUP(FİLTRE!$C34,'SKT LİSTESİ'!$F:$S,9,0)))</f>
        <v/>
      </c>
      <c r="I34" s="132" t="str">
        <f ca="1">IFERROR(IF($C34="","",VLOOKUP(FİLTRE!$C34,'SKT LİSTESİ'!$F:$S,10,0)),"")</f>
        <v/>
      </c>
      <c r="J34" s="133" t="str">
        <f ca="1">IFERROR(IF($C34="","",VLOOKUP(FİLTRE!$C34,'SKT LİSTESİ'!$F:$S,11,0)),"")</f>
        <v/>
      </c>
      <c r="K34" s="134" t="str">
        <f ca="1">IFERROR(IF($C34="","",VLOOKUP(FİLTRE!$C34,'SKT LİSTESİ'!$F:$S,12,0)),"")</f>
        <v/>
      </c>
      <c r="L34" s="134" t="str">
        <f ca="1">IFERROR(IF($C34="","",VLOOKUP(FİLTRE!$C34,'SKT LİSTESİ'!$F:$S,13,0)),"")</f>
        <v/>
      </c>
      <c r="M34" s="135" t="str">
        <f ca="1">IFERROR(IF($C34="","",VLOOKUP(FİLTRE!$C34,'SKT LİSTESİ'!$F:$AJ,14,0)),"")</f>
        <v/>
      </c>
      <c r="N34" s="31" t="str">
        <f ca="1">IFERROR(IF($C34="","",VLOOKUP(FİLTRE!$C34,'SKT LİSTESİ'!$F:$AJ,22,0)),"")</f>
        <v/>
      </c>
      <c r="O34" s="136" t="str">
        <f ca="1">IFERROR(IF($C34="","",VLOOKUP(FİLTRE!$C34,'SKT LİSTESİ'!$F:$AJ,23,0)),"")</f>
        <v/>
      </c>
      <c r="P34" s="31"/>
      <c r="Q34" s="31"/>
      <c r="R34" s="137" t="str">
        <f ca="1">(IFERROR(IF($C34="","",VLOOKUP(FİLTRE!$C34,'SKT LİSTESİ'!$F:$AJ,15,0)),""))</f>
        <v/>
      </c>
      <c r="S34" s="138" t="str">
        <f ca="1">IFERROR(IF($C34="","",VLOOKUP(FİLTRE!$C34,'SKT LİSTESİ'!$F:$AJ,16,0)),"")</f>
        <v/>
      </c>
      <c r="AF34" s="179" t="str">
        <f t="shared" ca="1" si="2"/>
        <v/>
      </c>
      <c r="AG34" s="179">
        <f t="shared" ca="1" si="3"/>
        <v>0</v>
      </c>
      <c r="AH34" s="179">
        <f t="shared" ca="1" si="4"/>
        <v>0</v>
      </c>
    </row>
    <row r="35" spans="2:34" ht="15.75" x14ac:dyDescent="0.25">
      <c r="B35">
        <f t="shared" ca="1" si="1"/>
        <v>23</v>
      </c>
      <c r="C35" t="str">
        <f ca="1">IFERROR(VLOOKUP(B35,'SKT LİSTESİ'!F:F,1,0),"")</f>
        <v/>
      </c>
      <c r="E35" s="128" t="str">
        <f ca="1">IFERROR(IF($C35="","",VLOOKUP(FİLTRE!$C35,'SKT LİSTESİ'!$F:$S,5,0)),"")</f>
        <v/>
      </c>
      <c r="F35" s="129" t="str">
        <f ca="1">IFERROR(IF($C35="","",VLOOKUP(FİLTRE!$C35,'SKT LİSTESİ'!$F:$S,7,0)),"")</f>
        <v/>
      </c>
      <c r="G35" s="130" t="str">
        <f ca="1">IFERROR(IF($C35="","",VLOOKUP(FİLTRE!$C35,'SKT LİSTESİ'!$F:$S,8,0)),"")</f>
        <v/>
      </c>
      <c r="H35" s="131" t="str">
        <f ca="1">IF(E35="","",IF($C35="","",VLOOKUP(FİLTRE!$C35,'SKT LİSTESİ'!$F:$S,9,0)))</f>
        <v/>
      </c>
      <c r="I35" s="132" t="str">
        <f ca="1">IFERROR(IF($C35="","",VLOOKUP(FİLTRE!$C35,'SKT LİSTESİ'!$F:$S,10,0)),"")</f>
        <v/>
      </c>
      <c r="J35" s="133" t="str">
        <f ca="1">IFERROR(IF($C35="","",VLOOKUP(FİLTRE!$C35,'SKT LİSTESİ'!$F:$S,11,0)),"")</f>
        <v/>
      </c>
      <c r="K35" s="134" t="str">
        <f ca="1">IFERROR(IF($C35="","",VLOOKUP(FİLTRE!$C35,'SKT LİSTESİ'!$F:$S,12,0)),"")</f>
        <v/>
      </c>
      <c r="L35" s="134" t="str">
        <f ca="1">IFERROR(IF($C35="","",VLOOKUP(FİLTRE!$C35,'SKT LİSTESİ'!$F:$S,13,0)),"")</f>
        <v/>
      </c>
      <c r="M35" s="135" t="str">
        <f ca="1">IFERROR(IF($C35="","",VLOOKUP(FİLTRE!$C35,'SKT LİSTESİ'!$F:$AJ,14,0)),"")</f>
        <v/>
      </c>
      <c r="N35" s="31" t="str">
        <f ca="1">IFERROR(IF($C35="","",VLOOKUP(FİLTRE!$C35,'SKT LİSTESİ'!$F:$AJ,22,0)),"")</f>
        <v/>
      </c>
      <c r="O35" s="136" t="str">
        <f ca="1">IFERROR(IF($C35="","",VLOOKUP(FİLTRE!$C35,'SKT LİSTESİ'!$F:$AJ,23,0)),"")</f>
        <v/>
      </c>
      <c r="P35" s="31"/>
      <c r="Q35" s="31"/>
      <c r="R35" s="137" t="str">
        <f ca="1">(IFERROR(IF($C35="","",VLOOKUP(FİLTRE!$C35,'SKT LİSTESİ'!$F:$AJ,15,0)),""))</f>
        <v/>
      </c>
      <c r="S35" s="138" t="str">
        <f ca="1">IFERROR(IF($C35="","",VLOOKUP(FİLTRE!$C35,'SKT LİSTESİ'!$F:$AJ,16,0)),"")</f>
        <v/>
      </c>
      <c r="AF35" s="179" t="str">
        <f t="shared" ca="1" si="2"/>
        <v/>
      </c>
      <c r="AG35" s="179">
        <f t="shared" ca="1" si="3"/>
        <v>0</v>
      </c>
      <c r="AH35" s="179">
        <f t="shared" ca="1" si="4"/>
        <v>0</v>
      </c>
    </row>
    <row r="36" spans="2:34" ht="15.75" x14ac:dyDescent="0.25">
      <c r="B36">
        <f t="shared" ca="1" si="1"/>
        <v>24</v>
      </c>
      <c r="C36" t="str">
        <f ca="1">IFERROR(VLOOKUP(B36,'SKT LİSTESİ'!F:F,1,0),"")</f>
        <v/>
      </c>
      <c r="E36" s="128" t="str">
        <f ca="1">IFERROR(IF($C36="","",VLOOKUP(FİLTRE!$C36,'SKT LİSTESİ'!$F:$S,5,0)),"")</f>
        <v/>
      </c>
      <c r="F36" s="129" t="str">
        <f ca="1">IFERROR(IF($C36="","",VLOOKUP(FİLTRE!$C36,'SKT LİSTESİ'!$F:$S,7,0)),"")</f>
        <v/>
      </c>
      <c r="G36" s="130" t="str">
        <f ca="1">IFERROR(IF($C36="","",VLOOKUP(FİLTRE!$C36,'SKT LİSTESİ'!$F:$S,8,0)),"")</f>
        <v/>
      </c>
      <c r="H36" s="131" t="str">
        <f ca="1">IF(E36="","",IF($C36="","",VLOOKUP(FİLTRE!$C36,'SKT LİSTESİ'!$F:$S,9,0)))</f>
        <v/>
      </c>
      <c r="I36" s="132" t="str">
        <f ca="1">IFERROR(IF($C36="","",VLOOKUP(FİLTRE!$C36,'SKT LİSTESİ'!$F:$S,10,0)),"")</f>
        <v/>
      </c>
      <c r="J36" s="133" t="str">
        <f ca="1">IFERROR(IF($C36="","",VLOOKUP(FİLTRE!$C36,'SKT LİSTESİ'!$F:$S,11,0)),"")</f>
        <v/>
      </c>
      <c r="K36" s="134" t="str">
        <f ca="1">IFERROR(IF($C36="","",VLOOKUP(FİLTRE!$C36,'SKT LİSTESİ'!$F:$S,12,0)),"")</f>
        <v/>
      </c>
      <c r="L36" s="134" t="str">
        <f ca="1">IFERROR(IF($C36="","",VLOOKUP(FİLTRE!$C36,'SKT LİSTESİ'!$F:$S,13,0)),"")</f>
        <v/>
      </c>
      <c r="M36" s="135" t="str">
        <f ca="1">IFERROR(IF($C36="","",VLOOKUP(FİLTRE!$C36,'SKT LİSTESİ'!$F:$AJ,14,0)),"")</f>
        <v/>
      </c>
      <c r="N36" s="31" t="str">
        <f ca="1">IFERROR(IF($C36="","",VLOOKUP(FİLTRE!$C36,'SKT LİSTESİ'!$F:$AJ,22,0)),"")</f>
        <v/>
      </c>
      <c r="O36" s="136" t="str">
        <f ca="1">IFERROR(IF($C36="","",VLOOKUP(FİLTRE!$C36,'SKT LİSTESİ'!$F:$AJ,23,0)),"")</f>
        <v/>
      </c>
      <c r="P36" s="31"/>
      <c r="Q36" s="31"/>
      <c r="R36" s="137" t="str">
        <f ca="1">(IFERROR(IF($C36="","",VLOOKUP(FİLTRE!$C36,'SKT LİSTESİ'!$F:$AJ,15,0)),""))</f>
        <v/>
      </c>
      <c r="S36" s="138" t="str">
        <f ca="1">IFERROR(IF($C36="","",VLOOKUP(FİLTRE!$C36,'SKT LİSTESİ'!$F:$AJ,16,0)),"")</f>
        <v/>
      </c>
      <c r="AF36" s="179" t="str">
        <f t="shared" ca="1" si="2"/>
        <v/>
      </c>
      <c r="AG36" s="179">
        <f t="shared" ca="1" si="3"/>
        <v>0</v>
      </c>
      <c r="AH36" s="179">
        <f t="shared" ca="1" si="4"/>
        <v>0</v>
      </c>
    </row>
    <row r="37" spans="2:34" ht="15.75" x14ac:dyDescent="0.25">
      <c r="B37">
        <f t="shared" ca="1" si="1"/>
        <v>25</v>
      </c>
      <c r="C37" t="str">
        <f ca="1">IFERROR(VLOOKUP(B37,'SKT LİSTESİ'!F:F,1,0),"")</f>
        <v/>
      </c>
      <c r="E37" s="128" t="str">
        <f ca="1">IFERROR(IF($C37="","",VLOOKUP(FİLTRE!$C37,'SKT LİSTESİ'!$F:$S,5,0)),"")</f>
        <v/>
      </c>
      <c r="F37" s="129" t="str">
        <f ca="1">IFERROR(IF($C37="","",VLOOKUP(FİLTRE!$C37,'SKT LİSTESİ'!$F:$S,7,0)),"")</f>
        <v/>
      </c>
      <c r="G37" s="130" t="str">
        <f ca="1">IFERROR(IF($C37="","",VLOOKUP(FİLTRE!$C37,'SKT LİSTESİ'!$F:$S,8,0)),"")</f>
        <v/>
      </c>
      <c r="H37" s="131" t="str">
        <f ca="1">IF(E37="","",IF($C37="","",VLOOKUP(FİLTRE!$C37,'SKT LİSTESİ'!$F:$S,9,0)))</f>
        <v/>
      </c>
      <c r="I37" s="132" t="str">
        <f ca="1">IFERROR(IF($C37="","",VLOOKUP(FİLTRE!$C37,'SKT LİSTESİ'!$F:$S,10,0)),"")</f>
        <v/>
      </c>
      <c r="J37" s="133" t="str">
        <f ca="1">IFERROR(IF($C37="","",VLOOKUP(FİLTRE!$C37,'SKT LİSTESİ'!$F:$S,11,0)),"")</f>
        <v/>
      </c>
      <c r="K37" s="134" t="str">
        <f ca="1">IFERROR(IF($C37="","",VLOOKUP(FİLTRE!$C37,'SKT LİSTESİ'!$F:$S,12,0)),"")</f>
        <v/>
      </c>
      <c r="L37" s="134" t="str">
        <f ca="1">IFERROR(IF($C37="","",VLOOKUP(FİLTRE!$C37,'SKT LİSTESİ'!$F:$S,13,0)),"")</f>
        <v/>
      </c>
      <c r="M37" s="135" t="str">
        <f ca="1">IFERROR(IF($C37="","",VLOOKUP(FİLTRE!$C37,'SKT LİSTESİ'!$F:$AJ,14,0)),"")</f>
        <v/>
      </c>
      <c r="N37" s="31" t="str">
        <f ca="1">IFERROR(IF($C37="","",VLOOKUP(FİLTRE!$C37,'SKT LİSTESİ'!$F:$AJ,22,0)),"")</f>
        <v/>
      </c>
      <c r="O37" s="136" t="str">
        <f ca="1">IFERROR(IF($C37="","",VLOOKUP(FİLTRE!$C37,'SKT LİSTESİ'!$F:$AJ,23,0)),"")</f>
        <v/>
      </c>
      <c r="P37" s="31"/>
      <c r="Q37" s="31"/>
      <c r="R37" s="137" t="str">
        <f ca="1">(IFERROR(IF($C37="","",VLOOKUP(FİLTRE!$C37,'SKT LİSTESİ'!$F:$AJ,15,0)),""))</f>
        <v/>
      </c>
      <c r="S37" s="138" t="str">
        <f ca="1">IFERROR(IF($C37="","",VLOOKUP(FİLTRE!$C37,'SKT LİSTESİ'!$F:$AJ,16,0)),"")</f>
        <v/>
      </c>
      <c r="AF37" s="179" t="str">
        <f t="shared" ca="1" si="2"/>
        <v/>
      </c>
      <c r="AG37" s="179">
        <f t="shared" ca="1" si="3"/>
        <v>0</v>
      </c>
      <c r="AH37" s="179">
        <f t="shared" ca="1" si="4"/>
        <v>0</v>
      </c>
    </row>
    <row r="38" spans="2:34" ht="15.75" x14ac:dyDescent="0.25">
      <c r="B38">
        <f t="shared" ca="1" si="1"/>
        <v>26</v>
      </c>
      <c r="C38" t="str">
        <f ca="1">IFERROR(VLOOKUP(B38,'SKT LİSTESİ'!F:F,1,0),"")</f>
        <v/>
      </c>
      <c r="E38" s="128" t="str">
        <f ca="1">IFERROR(IF($C38="","",VLOOKUP(FİLTRE!$C38,'SKT LİSTESİ'!$F:$S,5,0)),"")</f>
        <v/>
      </c>
      <c r="F38" s="129" t="str">
        <f ca="1">IFERROR(IF($C38="","",VLOOKUP(FİLTRE!$C38,'SKT LİSTESİ'!$F:$S,7,0)),"")</f>
        <v/>
      </c>
      <c r="G38" s="130" t="str">
        <f ca="1">IFERROR(IF($C38="","",VLOOKUP(FİLTRE!$C38,'SKT LİSTESİ'!$F:$S,8,0)),"")</f>
        <v/>
      </c>
      <c r="H38" s="131" t="str">
        <f ca="1">IF(E38="","",IF($C38="","",VLOOKUP(FİLTRE!$C38,'SKT LİSTESİ'!$F:$S,9,0)))</f>
        <v/>
      </c>
      <c r="I38" s="132" t="str">
        <f ca="1">IFERROR(IF($C38="","",VLOOKUP(FİLTRE!$C38,'SKT LİSTESİ'!$F:$S,10,0)),"")</f>
        <v/>
      </c>
      <c r="J38" s="133" t="str">
        <f ca="1">IFERROR(IF($C38="","",VLOOKUP(FİLTRE!$C38,'SKT LİSTESİ'!$F:$S,11,0)),"")</f>
        <v/>
      </c>
      <c r="K38" s="134" t="str">
        <f ca="1">IFERROR(IF($C38="","",VLOOKUP(FİLTRE!$C38,'SKT LİSTESİ'!$F:$S,12,0)),"")</f>
        <v/>
      </c>
      <c r="L38" s="134" t="str">
        <f ca="1">IFERROR(IF($C38="","",VLOOKUP(FİLTRE!$C38,'SKT LİSTESİ'!$F:$S,13,0)),"")</f>
        <v/>
      </c>
      <c r="M38" s="135" t="str">
        <f ca="1">IFERROR(IF($C38="","",VLOOKUP(FİLTRE!$C38,'SKT LİSTESİ'!$F:$AJ,14,0)),"")</f>
        <v/>
      </c>
      <c r="N38" s="31" t="str">
        <f ca="1">IFERROR(IF($C38="","",VLOOKUP(FİLTRE!$C38,'SKT LİSTESİ'!$F:$AJ,22,0)),"")</f>
        <v/>
      </c>
      <c r="O38" s="136" t="str">
        <f ca="1">IFERROR(IF($C38="","",VLOOKUP(FİLTRE!$C38,'SKT LİSTESİ'!$F:$AJ,23,0)),"")</f>
        <v/>
      </c>
      <c r="P38" s="31"/>
      <c r="Q38" s="31"/>
      <c r="R38" s="137" t="str">
        <f ca="1">(IFERROR(IF($C38="","",VLOOKUP(FİLTRE!$C38,'SKT LİSTESİ'!$F:$AJ,15,0)),""))</f>
        <v/>
      </c>
      <c r="S38" s="138" t="str">
        <f ca="1">IFERROR(IF($C38="","",VLOOKUP(FİLTRE!$C38,'SKT LİSTESİ'!$F:$AJ,16,0)),"")</f>
        <v/>
      </c>
      <c r="AF38" s="179" t="str">
        <f t="shared" ca="1" si="2"/>
        <v/>
      </c>
      <c r="AG38" s="179">
        <f t="shared" ca="1" si="3"/>
        <v>0</v>
      </c>
      <c r="AH38" s="179">
        <f t="shared" ca="1" si="4"/>
        <v>0</v>
      </c>
    </row>
    <row r="39" spans="2:34" ht="15.75" x14ac:dyDescent="0.25">
      <c r="B39">
        <f t="shared" ca="1" si="1"/>
        <v>27</v>
      </c>
      <c r="C39" t="str">
        <f ca="1">IFERROR(VLOOKUP(B39,'SKT LİSTESİ'!F:F,1,0),"")</f>
        <v/>
      </c>
      <c r="E39" s="128" t="str">
        <f ca="1">IFERROR(IF($C39="","",VLOOKUP(FİLTRE!$C39,'SKT LİSTESİ'!$F:$S,5,0)),"")</f>
        <v/>
      </c>
      <c r="F39" s="129" t="str">
        <f ca="1">IFERROR(IF($C39="","",VLOOKUP(FİLTRE!$C39,'SKT LİSTESİ'!$F:$S,7,0)),"")</f>
        <v/>
      </c>
      <c r="G39" s="130" t="str">
        <f ca="1">IFERROR(IF($C39="","",VLOOKUP(FİLTRE!$C39,'SKT LİSTESİ'!$F:$S,8,0)),"")</f>
        <v/>
      </c>
      <c r="H39" s="131" t="str">
        <f ca="1">IF(E39="","",IF($C39="","",VLOOKUP(FİLTRE!$C39,'SKT LİSTESİ'!$F:$S,9,0)))</f>
        <v/>
      </c>
      <c r="I39" s="132" t="str">
        <f ca="1">IFERROR(IF($C39="","",VLOOKUP(FİLTRE!$C39,'SKT LİSTESİ'!$F:$S,10,0)),"")</f>
        <v/>
      </c>
      <c r="J39" s="133" t="str">
        <f ca="1">IFERROR(IF($C39="","",VLOOKUP(FİLTRE!$C39,'SKT LİSTESİ'!$F:$S,11,0)),"")</f>
        <v/>
      </c>
      <c r="K39" s="134" t="str">
        <f ca="1">IFERROR(IF($C39="","",VLOOKUP(FİLTRE!$C39,'SKT LİSTESİ'!$F:$S,12,0)),"")</f>
        <v/>
      </c>
      <c r="L39" s="134" t="str">
        <f ca="1">IFERROR(IF($C39="","",VLOOKUP(FİLTRE!$C39,'SKT LİSTESİ'!$F:$S,13,0)),"")</f>
        <v/>
      </c>
      <c r="M39" s="135" t="str">
        <f ca="1">IFERROR(IF($C39="","",VLOOKUP(FİLTRE!$C39,'SKT LİSTESİ'!$F:$AJ,14,0)),"")</f>
        <v/>
      </c>
      <c r="N39" s="31" t="str">
        <f ca="1">IFERROR(IF($C39="","",VLOOKUP(FİLTRE!$C39,'SKT LİSTESİ'!$F:$AJ,22,0)),"")</f>
        <v/>
      </c>
      <c r="O39" s="136" t="str">
        <f ca="1">IFERROR(IF($C39="","",VLOOKUP(FİLTRE!$C39,'SKT LİSTESİ'!$F:$AJ,23,0)),"")</f>
        <v/>
      </c>
      <c r="P39" s="31"/>
      <c r="Q39" s="31"/>
      <c r="R39" s="137" t="str">
        <f ca="1">(IFERROR(IF($C39="","",VLOOKUP(FİLTRE!$C39,'SKT LİSTESİ'!$F:$AJ,15,0)),""))</f>
        <v/>
      </c>
      <c r="S39" s="138" t="str">
        <f ca="1">IFERROR(IF($C39="","",VLOOKUP(FİLTRE!$C39,'SKT LİSTESİ'!$F:$AJ,16,0)),"")</f>
        <v/>
      </c>
      <c r="AF39" s="179" t="str">
        <f t="shared" ca="1" si="2"/>
        <v/>
      </c>
      <c r="AG39" s="179">
        <f t="shared" ca="1" si="3"/>
        <v>0</v>
      </c>
      <c r="AH39" s="179">
        <f t="shared" ca="1" si="4"/>
        <v>0</v>
      </c>
    </row>
    <row r="40" spans="2:34" ht="15.75" x14ac:dyDescent="0.25">
      <c r="B40">
        <f t="shared" ca="1" si="1"/>
        <v>28</v>
      </c>
      <c r="C40" t="str">
        <f ca="1">IFERROR(VLOOKUP(B40,'SKT LİSTESİ'!F:F,1,0),"")</f>
        <v/>
      </c>
      <c r="E40" s="128" t="str">
        <f ca="1">IFERROR(IF($C40="","",VLOOKUP(FİLTRE!$C40,'SKT LİSTESİ'!$F:$S,5,0)),"")</f>
        <v/>
      </c>
      <c r="F40" s="129" t="str">
        <f ca="1">IFERROR(IF($C40="","",VLOOKUP(FİLTRE!$C40,'SKT LİSTESİ'!$F:$S,7,0)),"")</f>
        <v/>
      </c>
      <c r="G40" s="130" t="str">
        <f ca="1">IFERROR(IF($C40="","",VLOOKUP(FİLTRE!$C40,'SKT LİSTESİ'!$F:$S,8,0)),"")</f>
        <v/>
      </c>
      <c r="H40" s="131" t="str">
        <f ca="1">IF(E40="","",IF($C40="","",VLOOKUP(FİLTRE!$C40,'SKT LİSTESİ'!$F:$S,9,0)))</f>
        <v/>
      </c>
      <c r="I40" s="132" t="str">
        <f ca="1">IFERROR(IF($C40="","",VLOOKUP(FİLTRE!$C40,'SKT LİSTESİ'!$F:$S,10,0)),"")</f>
        <v/>
      </c>
      <c r="J40" s="133" t="str">
        <f ca="1">IFERROR(IF($C40="","",VLOOKUP(FİLTRE!$C40,'SKT LİSTESİ'!$F:$S,11,0)),"")</f>
        <v/>
      </c>
      <c r="K40" s="134" t="str">
        <f ca="1">IFERROR(IF($C40="","",VLOOKUP(FİLTRE!$C40,'SKT LİSTESİ'!$F:$S,12,0)),"")</f>
        <v/>
      </c>
      <c r="L40" s="134" t="str">
        <f ca="1">IFERROR(IF($C40="","",VLOOKUP(FİLTRE!$C40,'SKT LİSTESİ'!$F:$S,13,0)),"")</f>
        <v/>
      </c>
      <c r="M40" s="135" t="str">
        <f ca="1">IFERROR(IF($C40="","",VLOOKUP(FİLTRE!$C40,'SKT LİSTESİ'!$F:$AJ,14,0)),"")</f>
        <v/>
      </c>
      <c r="N40" s="31" t="str">
        <f ca="1">IFERROR(IF($C40="","",VLOOKUP(FİLTRE!$C40,'SKT LİSTESİ'!$F:$AJ,22,0)),"")</f>
        <v/>
      </c>
      <c r="O40" s="136" t="str">
        <f ca="1">IFERROR(IF($C40="","",VLOOKUP(FİLTRE!$C40,'SKT LİSTESİ'!$F:$AJ,23,0)),"")</f>
        <v/>
      </c>
      <c r="P40" s="31"/>
      <c r="Q40" s="31"/>
      <c r="R40" s="137" t="str">
        <f ca="1">(IFERROR(IF($C40="","",VLOOKUP(FİLTRE!$C40,'SKT LİSTESİ'!$F:$AJ,15,0)),""))</f>
        <v/>
      </c>
      <c r="S40" s="138" t="str">
        <f ca="1">IFERROR(IF($C40="","",VLOOKUP(FİLTRE!$C40,'SKT LİSTESİ'!$F:$AJ,16,0)),"")</f>
        <v/>
      </c>
      <c r="AF40" s="179" t="str">
        <f t="shared" ca="1" si="2"/>
        <v/>
      </c>
      <c r="AG40" s="179">
        <f t="shared" ca="1" si="3"/>
        <v>0</v>
      </c>
      <c r="AH40" s="179">
        <f t="shared" ca="1" si="4"/>
        <v>0</v>
      </c>
    </row>
    <row r="41" spans="2:34" ht="15.75" x14ac:dyDescent="0.25">
      <c r="B41">
        <f t="shared" ca="1" si="1"/>
        <v>29</v>
      </c>
      <c r="C41" t="str">
        <f ca="1">IFERROR(VLOOKUP(B41,'SKT LİSTESİ'!F:F,1,0),"")</f>
        <v/>
      </c>
      <c r="E41" s="128" t="str">
        <f ca="1">IFERROR(IF($C41="","",VLOOKUP(FİLTRE!$C41,'SKT LİSTESİ'!$F:$S,5,0)),"")</f>
        <v/>
      </c>
      <c r="F41" s="129" t="str">
        <f ca="1">IFERROR(IF($C41="","",VLOOKUP(FİLTRE!$C41,'SKT LİSTESİ'!$F:$S,7,0)),"")</f>
        <v/>
      </c>
      <c r="G41" s="130" t="str">
        <f ca="1">IFERROR(IF($C41="","",VLOOKUP(FİLTRE!$C41,'SKT LİSTESİ'!$F:$S,8,0)),"")</f>
        <v/>
      </c>
      <c r="H41" s="131" t="str">
        <f ca="1">IF(E41="","",IF($C41="","",VLOOKUP(FİLTRE!$C41,'SKT LİSTESİ'!$F:$S,9,0)))</f>
        <v/>
      </c>
      <c r="I41" s="132" t="str">
        <f ca="1">IFERROR(IF($C41="","",VLOOKUP(FİLTRE!$C41,'SKT LİSTESİ'!$F:$S,10,0)),"")</f>
        <v/>
      </c>
      <c r="J41" s="133" t="str">
        <f ca="1">IFERROR(IF($C41="","",VLOOKUP(FİLTRE!$C41,'SKT LİSTESİ'!$F:$S,11,0)),"")</f>
        <v/>
      </c>
      <c r="K41" s="134" t="str">
        <f ca="1">IFERROR(IF($C41="","",VLOOKUP(FİLTRE!$C41,'SKT LİSTESİ'!$F:$S,12,0)),"")</f>
        <v/>
      </c>
      <c r="L41" s="134" t="str">
        <f ca="1">IFERROR(IF($C41="","",VLOOKUP(FİLTRE!$C41,'SKT LİSTESİ'!$F:$S,13,0)),"")</f>
        <v/>
      </c>
      <c r="M41" s="135" t="str">
        <f ca="1">IFERROR(IF($C41="","",VLOOKUP(FİLTRE!$C41,'SKT LİSTESİ'!$F:$AJ,14,0)),"")</f>
        <v/>
      </c>
      <c r="N41" s="31" t="str">
        <f ca="1">IFERROR(IF($C41="","",VLOOKUP(FİLTRE!$C41,'SKT LİSTESİ'!$F:$AJ,22,0)),"")</f>
        <v/>
      </c>
      <c r="O41" s="136" t="str">
        <f ca="1">IFERROR(IF($C41="","",VLOOKUP(FİLTRE!$C41,'SKT LİSTESİ'!$F:$AJ,23,0)),"")</f>
        <v/>
      </c>
      <c r="P41" s="31"/>
      <c r="Q41" s="31"/>
      <c r="R41" s="137" t="str">
        <f ca="1">(IFERROR(IF($C41="","",VLOOKUP(FİLTRE!$C41,'SKT LİSTESİ'!$F:$AJ,15,0)),""))</f>
        <v/>
      </c>
      <c r="S41" s="138" t="str">
        <f ca="1">IFERROR(IF($C41="","",VLOOKUP(FİLTRE!$C41,'SKT LİSTESİ'!$F:$AJ,16,0)),"")</f>
        <v/>
      </c>
      <c r="AF41" s="179" t="str">
        <f t="shared" ca="1" si="2"/>
        <v/>
      </c>
      <c r="AG41" s="179">
        <f t="shared" ca="1" si="3"/>
        <v>0</v>
      </c>
      <c r="AH41" s="179">
        <f t="shared" ca="1" si="4"/>
        <v>0</v>
      </c>
    </row>
    <row r="42" spans="2:34" ht="15.75" x14ac:dyDescent="0.25">
      <c r="B42">
        <f t="shared" ca="1" si="1"/>
        <v>30</v>
      </c>
      <c r="C42" t="str">
        <f ca="1">IFERROR(VLOOKUP(B42,'SKT LİSTESİ'!F:F,1,0),"")</f>
        <v/>
      </c>
      <c r="E42" s="128" t="str">
        <f ca="1">IFERROR(IF($C42="","",VLOOKUP(FİLTRE!$C42,'SKT LİSTESİ'!$F:$S,5,0)),"")</f>
        <v/>
      </c>
      <c r="F42" s="129" t="str">
        <f ca="1">IFERROR(IF($C42="","",VLOOKUP(FİLTRE!$C42,'SKT LİSTESİ'!$F:$S,7,0)),"")</f>
        <v/>
      </c>
      <c r="G42" s="130" t="str">
        <f ca="1">IFERROR(IF($C42="","",VLOOKUP(FİLTRE!$C42,'SKT LİSTESİ'!$F:$S,8,0)),"")</f>
        <v/>
      </c>
      <c r="H42" s="131" t="str">
        <f ca="1">IF(E42="","",IF($C42="","",VLOOKUP(FİLTRE!$C42,'SKT LİSTESİ'!$F:$S,9,0)))</f>
        <v/>
      </c>
      <c r="I42" s="132" t="str">
        <f ca="1">IFERROR(IF($C42="","",VLOOKUP(FİLTRE!$C42,'SKT LİSTESİ'!$F:$S,10,0)),"")</f>
        <v/>
      </c>
      <c r="J42" s="133" t="str">
        <f ca="1">IFERROR(IF($C42="","",VLOOKUP(FİLTRE!$C42,'SKT LİSTESİ'!$F:$S,11,0)),"")</f>
        <v/>
      </c>
      <c r="K42" s="134" t="str">
        <f ca="1">IFERROR(IF($C42="","",VLOOKUP(FİLTRE!$C42,'SKT LİSTESİ'!$F:$S,12,0)),"")</f>
        <v/>
      </c>
      <c r="L42" s="134" t="str">
        <f ca="1">IFERROR(IF($C42="","",VLOOKUP(FİLTRE!$C42,'SKT LİSTESİ'!$F:$S,13,0)),"")</f>
        <v/>
      </c>
      <c r="M42" s="135" t="str">
        <f ca="1">IFERROR(IF($C42="","",VLOOKUP(FİLTRE!$C42,'SKT LİSTESİ'!$F:$AJ,14,0)),"")</f>
        <v/>
      </c>
      <c r="N42" s="31" t="str">
        <f ca="1">IFERROR(IF($C42="","",VLOOKUP(FİLTRE!$C42,'SKT LİSTESİ'!$F:$AJ,22,0)),"")</f>
        <v/>
      </c>
      <c r="O42" s="136" t="str">
        <f ca="1">IFERROR(IF($C42="","",VLOOKUP(FİLTRE!$C42,'SKT LİSTESİ'!$F:$AJ,23,0)),"")</f>
        <v/>
      </c>
      <c r="P42" s="31"/>
      <c r="Q42" s="31"/>
      <c r="R42" s="137" t="str">
        <f ca="1">(IFERROR(IF($C42="","",VLOOKUP(FİLTRE!$C42,'SKT LİSTESİ'!$F:$AJ,15,0)),""))</f>
        <v/>
      </c>
      <c r="S42" s="138" t="str">
        <f ca="1">IFERROR(IF($C42="","",VLOOKUP(FİLTRE!$C42,'SKT LİSTESİ'!$F:$AJ,16,0)),"")</f>
        <v/>
      </c>
      <c r="AF42" s="179" t="str">
        <f t="shared" ca="1" si="2"/>
        <v/>
      </c>
      <c r="AG42" s="179">
        <f t="shared" ca="1" si="3"/>
        <v>0</v>
      </c>
      <c r="AH42" s="179">
        <f t="shared" ca="1" si="4"/>
        <v>0</v>
      </c>
    </row>
    <row r="43" spans="2:34" ht="15.75" x14ac:dyDescent="0.25">
      <c r="B43">
        <f t="shared" ca="1" si="1"/>
        <v>31</v>
      </c>
      <c r="C43" t="str">
        <f ca="1">IFERROR(VLOOKUP(B43,'SKT LİSTESİ'!F:F,1,0),"")</f>
        <v/>
      </c>
      <c r="E43" s="128" t="str">
        <f ca="1">IFERROR(IF($C43="","",VLOOKUP(FİLTRE!$C43,'SKT LİSTESİ'!$F:$S,5,0)),"")</f>
        <v/>
      </c>
      <c r="F43" s="129" t="str">
        <f ca="1">IFERROR(IF($C43="","",VLOOKUP(FİLTRE!$C43,'SKT LİSTESİ'!$F:$S,7,0)),"")</f>
        <v/>
      </c>
      <c r="G43" s="130" t="str">
        <f ca="1">IFERROR(IF($C43="","",VLOOKUP(FİLTRE!$C43,'SKT LİSTESİ'!$F:$S,8,0)),"")</f>
        <v/>
      </c>
      <c r="H43" s="131" t="str">
        <f ca="1">IF(E43="","",IF($C43="","",VLOOKUP(FİLTRE!$C43,'SKT LİSTESİ'!$F:$S,9,0)))</f>
        <v/>
      </c>
      <c r="I43" s="132" t="str">
        <f ca="1">IFERROR(IF($C43="","",VLOOKUP(FİLTRE!$C43,'SKT LİSTESİ'!$F:$S,10,0)),"")</f>
        <v/>
      </c>
      <c r="J43" s="133" t="str">
        <f ca="1">IFERROR(IF($C43="","",VLOOKUP(FİLTRE!$C43,'SKT LİSTESİ'!$F:$S,11,0)),"")</f>
        <v/>
      </c>
      <c r="K43" s="134" t="str">
        <f ca="1">IFERROR(IF($C43="","",VLOOKUP(FİLTRE!$C43,'SKT LİSTESİ'!$F:$S,12,0)),"")</f>
        <v/>
      </c>
      <c r="L43" s="134" t="str">
        <f ca="1">IFERROR(IF($C43="","",VLOOKUP(FİLTRE!$C43,'SKT LİSTESİ'!$F:$S,13,0)),"")</f>
        <v/>
      </c>
      <c r="M43" s="135" t="str">
        <f ca="1">IFERROR(IF($C43="","",VLOOKUP(FİLTRE!$C43,'SKT LİSTESİ'!$F:$AJ,14,0)),"")</f>
        <v/>
      </c>
      <c r="N43" s="31" t="str">
        <f ca="1">IFERROR(IF($C43="","",VLOOKUP(FİLTRE!$C43,'SKT LİSTESİ'!$F:$AJ,22,0)),"")</f>
        <v/>
      </c>
      <c r="O43" s="136" t="str">
        <f ca="1">IFERROR(IF($C43="","",VLOOKUP(FİLTRE!$C43,'SKT LİSTESİ'!$F:$AJ,23,0)),"")</f>
        <v/>
      </c>
      <c r="P43" s="31"/>
      <c r="Q43" s="31"/>
      <c r="R43" s="137" t="str">
        <f ca="1">(IFERROR(IF($C43="","",VLOOKUP(FİLTRE!$C43,'SKT LİSTESİ'!$F:$AJ,15,0)),""))</f>
        <v/>
      </c>
      <c r="S43" s="138" t="str">
        <f ca="1">IFERROR(IF($C43="","",VLOOKUP(FİLTRE!$C43,'SKT LİSTESİ'!$F:$AJ,16,0)),"")</f>
        <v/>
      </c>
      <c r="AF43" s="179" t="str">
        <f t="shared" ca="1" si="2"/>
        <v/>
      </c>
      <c r="AG43" s="179">
        <f t="shared" ca="1" si="3"/>
        <v>0</v>
      </c>
      <c r="AH43" s="179">
        <f t="shared" ca="1" si="4"/>
        <v>0</v>
      </c>
    </row>
    <row r="44" spans="2:34" ht="15.75" x14ac:dyDescent="0.25">
      <c r="B44">
        <f t="shared" ca="1" si="1"/>
        <v>32</v>
      </c>
      <c r="C44" t="str">
        <f ca="1">IFERROR(VLOOKUP(B44,'SKT LİSTESİ'!F:F,1,0),"")</f>
        <v/>
      </c>
      <c r="E44" s="128" t="str">
        <f ca="1">IFERROR(IF($C44="","",VLOOKUP(FİLTRE!$C44,'SKT LİSTESİ'!$F:$S,5,0)),"")</f>
        <v/>
      </c>
      <c r="F44" s="129" t="str">
        <f ca="1">IFERROR(IF($C44="","",VLOOKUP(FİLTRE!$C44,'SKT LİSTESİ'!$F:$S,7,0)),"")</f>
        <v/>
      </c>
      <c r="G44" s="130" t="str">
        <f ca="1">IFERROR(IF($C44="","",VLOOKUP(FİLTRE!$C44,'SKT LİSTESİ'!$F:$S,8,0)),"")</f>
        <v/>
      </c>
      <c r="H44" s="131" t="str">
        <f ca="1">IF(E44="","",IF($C44="","",VLOOKUP(FİLTRE!$C44,'SKT LİSTESİ'!$F:$S,9,0)))</f>
        <v/>
      </c>
      <c r="I44" s="132" t="str">
        <f ca="1">IFERROR(IF($C44="","",VLOOKUP(FİLTRE!$C44,'SKT LİSTESİ'!$F:$S,10,0)),"")</f>
        <v/>
      </c>
      <c r="J44" s="133" t="str">
        <f ca="1">IFERROR(IF($C44="","",VLOOKUP(FİLTRE!$C44,'SKT LİSTESİ'!$F:$S,11,0)),"")</f>
        <v/>
      </c>
      <c r="K44" s="134" t="str">
        <f ca="1">IFERROR(IF($C44="","",VLOOKUP(FİLTRE!$C44,'SKT LİSTESİ'!$F:$S,12,0)),"")</f>
        <v/>
      </c>
      <c r="L44" s="134" t="str">
        <f ca="1">IFERROR(IF($C44="","",VLOOKUP(FİLTRE!$C44,'SKT LİSTESİ'!$F:$S,13,0)),"")</f>
        <v/>
      </c>
      <c r="M44" s="135" t="str">
        <f ca="1">IFERROR(IF($C44="","",VLOOKUP(FİLTRE!$C44,'SKT LİSTESİ'!$F:$AJ,14,0)),"")</f>
        <v/>
      </c>
      <c r="N44" s="31" t="str">
        <f ca="1">IFERROR(IF($C44="","",VLOOKUP(FİLTRE!$C44,'SKT LİSTESİ'!$F:$AJ,22,0)),"")</f>
        <v/>
      </c>
      <c r="O44" s="136" t="str">
        <f ca="1">IFERROR(IF($C44="","",VLOOKUP(FİLTRE!$C44,'SKT LİSTESİ'!$F:$AJ,23,0)),"")</f>
        <v/>
      </c>
      <c r="P44" s="31"/>
      <c r="Q44" s="31"/>
      <c r="R44" s="137" t="str">
        <f ca="1">(IFERROR(IF($C44="","",VLOOKUP(FİLTRE!$C44,'SKT LİSTESİ'!$F:$AJ,15,0)),""))</f>
        <v/>
      </c>
      <c r="S44" s="138" t="str">
        <f ca="1">IFERROR(IF($C44="","",VLOOKUP(FİLTRE!$C44,'SKT LİSTESİ'!$F:$AJ,16,0)),"")</f>
        <v/>
      </c>
      <c r="AF44" s="179" t="str">
        <f t="shared" ca="1" si="2"/>
        <v/>
      </c>
      <c r="AG44" s="179">
        <f t="shared" ca="1" si="3"/>
        <v>0</v>
      </c>
      <c r="AH44" s="179">
        <f t="shared" ca="1" si="4"/>
        <v>0</v>
      </c>
    </row>
    <row r="45" spans="2:34" ht="15.75" x14ac:dyDescent="0.25">
      <c r="B45">
        <f t="shared" ca="1" si="1"/>
        <v>33</v>
      </c>
      <c r="C45" t="str">
        <f ca="1">IFERROR(VLOOKUP(B45,'SKT LİSTESİ'!F:F,1,0),"")</f>
        <v/>
      </c>
      <c r="E45" s="128" t="str">
        <f ca="1">IFERROR(IF($C45="","",VLOOKUP(FİLTRE!$C45,'SKT LİSTESİ'!$F:$S,5,0)),"")</f>
        <v/>
      </c>
      <c r="F45" s="129" t="str">
        <f ca="1">IFERROR(IF($C45="","",VLOOKUP(FİLTRE!$C45,'SKT LİSTESİ'!$F:$S,7,0)),"")</f>
        <v/>
      </c>
      <c r="G45" s="130" t="str">
        <f ca="1">IFERROR(IF($C45="","",VLOOKUP(FİLTRE!$C45,'SKT LİSTESİ'!$F:$S,8,0)),"")</f>
        <v/>
      </c>
      <c r="H45" s="131" t="str">
        <f ca="1">IF(E45="","",IF($C45="","",VLOOKUP(FİLTRE!$C45,'SKT LİSTESİ'!$F:$S,9,0)))</f>
        <v/>
      </c>
      <c r="I45" s="132" t="str">
        <f ca="1">IFERROR(IF($C45="","",VLOOKUP(FİLTRE!$C45,'SKT LİSTESİ'!$F:$S,10,0)),"")</f>
        <v/>
      </c>
      <c r="J45" s="133" t="str">
        <f ca="1">IFERROR(IF($C45="","",VLOOKUP(FİLTRE!$C45,'SKT LİSTESİ'!$F:$S,11,0)),"")</f>
        <v/>
      </c>
      <c r="K45" s="134" t="str">
        <f ca="1">IFERROR(IF($C45="","",VLOOKUP(FİLTRE!$C45,'SKT LİSTESİ'!$F:$S,12,0)),"")</f>
        <v/>
      </c>
      <c r="L45" s="134" t="str">
        <f ca="1">IFERROR(IF($C45="","",VLOOKUP(FİLTRE!$C45,'SKT LİSTESİ'!$F:$S,13,0)),"")</f>
        <v/>
      </c>
      <c r="M45" s="135" t="str">
        <f ca="1">IFERROR(IF($C45="","",VLOOKUP(FİLTRE!$C45,'SKT LİSTESİ'!$F:$AJ,14,0)),"")</f>
        <v/>
      </c>
      <c r="N45" s="31" t="str">
        <f ca="1">IFERROR(IF($C45="","",VLOOKUP(FİLTRE!$C45,'SKT LİSTESİ'!$F:$AJ,22,0)),"")</f>
        <v/>
      </c>
      <c r="O45" s="136" t="str">
        <f ca="1">IFERROR(IF($C45="","",VLOOKUP(FİLTRE!$C45,'SKT LİSTESİ'!$F:$AJ,23,0)),"")</f>
        <v/>
      </c>
      <c r="P45" s="31"/>
      <c r="Q45" s="31"/>
      <c r="R45" s="137" t="str">
        <f ca="1">(IFERROR(IF($C45="","",VLOOKUP(FİLTRE!$C45,'SKT LİSTESİ'!$F:$AJ,15,0)),""))</f>
        <v/>
      </c>
      <c r="S45" s="138" t="str">
        <f ca="1">IFERROR(IF($C45="","",VLOOKUP(FİLTRE!$C45,'SKT LİSTESİ'!$F:$AJ,16,0)),"")</f>
        <v/>
      </c>
      <c r="AF45" s="179" t="str">
        <f t="shared" ca="1" si="2"/>
        <v/>
      </c>
      <c r="AG45" s="179">
        <f t="shared" ca="1" si="3"/>
        <v>0</v>
      </c>
      <c r="AH45" s="179">
        <f t="shared" ca="1" si="4"/>
        <v>0</v>
      </c>
    </row>
    <row r="46" spans="2:34" ht="15.75" x14ac:dyDescent="0.25">
      <c r="B46">
        <f t="shared" ca="1" si="1"/>
        <v>34</v>
      </c>
      <c r="C46" t="str">
        <f ca="1">IFERROR(VLOOKUP(B46,'SKT LİSTESİ'!F:F,1,0),"")</f>
        <v/>
      </c>
      <c r="E46" s="128" t="str">
        <f ca="1">IFERROR(IF($C46="","",VLOOKUP(FİLTRE!$C46,'SKT LİSTESİ'!$F:$S,5,0)),"")</f>
        <v/>
      </c>
      <c r="F46" s="129" t="str">
        <f ca="1">IFERROR(IF($C46="","",VLOOKUP(FİLTRE!$C46,'SKT LİSTESİ'!$F:$S,7,0)),"")</f>
        <v/>
      </c>
      <c r="G46" s="130" t="str">
        <f ca="1">IFERROR(IF($C46="","",VLOOKUP(FİLTRE!$C46,'SKT LİSTESİ'!$F:$S,8,0)),"")</f>
        <v/>
      </c>
      <c r="H46" s="131" t="str">
        <f ca="1">IF(E46="","",IF($C46="","",VLOOKUP(FİLTRE!$C46,'SKT LİSTESİ'!$F:$S,9,0)))</f>
        <v/>
      </c>
      <c r="I46" s="132" t="str">
        <f ca="1">IFERROR(IF($C46="","",VLOOKUP(FİLTRE!$C46,'SKT LİSTESİ'!$F:$S,10,0)),"")</f>
        <v/>
      </c>
      <c r="J46" s="133" t="str">
        <f ca="1">IFERROR(IF($C46="","",VLOOKUP(FİLTRE!$C46,'SKT LİSTESİ'!$F:$S,11,0)),"")</f>
        <v/>
      </c>
      <c r="K46" s="134" t="str">
        <f ca="1">IFERROR(IF($C46="","",VLOOKUP(FİLTRE!$C46,'SKT LİSTESİ'!$F:$S,12,0)),"")</f>
        <v/>
      </c>
      <c r="L46" s="134" t="str">
        <f ca="1">IFERROR(IF($C46="","",VLOOKUP(FİLTRE!$C46,'SKT LİSTESİ'!$F:$S,13,0)),"")</f>
        <v/>
      </c>
      <c r="M46" s="135" t="str">
        <f ca="1">IFERROR(IF($C46="","",VLOOKUP(FİLTRE!$C46,'SKT LİSTESİ'!$F:$AJ,14,0)),"")</f>
        <v/>
      </c>
      <c r="N46" s="31" t="str">
        <f ca="1">IFERROR(IF($C46="","",VLOOKUP(FİLTRE!$C46,'SKT LİSTESİ'!$F:$AJ,22,0)),"")</f>
        <v/>
      </c>
      <c r="O46" s="136" t="str">
        <f ca="1">IFERROR(IF($C46="","",VLOOKUP(FİLTRE!$C46,'SKT LİSTESİ'!$F:$AJ,23,0)),"")</f>
        <v/>
      </c>
      <c r="P46" s="31"/>
      <c r="Q46" s="31"/>
      <c r="R46" s="137" t="str">
        <f ca="1">(IFERROR(IF($C46="","",VLOOKUP(FİLTRE!$C46,'SKT LİSTESİ'!$F:$AJ,15,0)),""))</f>
        <v/>
      </c>
      <c r="S46" s="138" t="str">
        <f ca="1">IFERROR(IF($C46="","",VLOOKUP(FİLTRE!$C46,'SKT LİSTESİ'!$F:$AJ,16,0)),"")</f>
        <v/>
      </c>
      <c r="AF46" s="179" t="str">
        <f t="shared" ca="1" si="2"/>
        <v/>
      </c>
      <c r="AG46" s="179">
        <f t="shared" ca="1" si="3"/>
        <v>0</v>
      </c>
      <c r="AH46" s="179">
        <f t="shared" ca="1" si="4"/>
        <v>0</v>
      </c>
    </row>
    <row r="47" spans="2:34" ht="15.75" x14ac:dyDescent="0.25">
      <c r="B47">
        <f t="shared" ca="1" si="1"/>
        <v>35</v>
      </c>
      <c r="C47" t="str">
        <f ca="1">IFERROR(VLOOKUP(B47,'SKT LİSTESİ'!F:F,1,0),"")</f>
        <v/>
      </c>
      <c r="E47" s="128" t="str">
        <f ca="1">IFERROR(IF($C47="","",VLOOKUP(FİLTRE!$C47,'SKT LİSTESİ'!$F:$S,5,0)),"")</f>
        <v/>
      </c>
      <c r="F47" s="129" t="str">
        <f ca="1">IFERROR(IF($C47="","",VLOOKUP(FİLTRE!$C47,'SKT LİSTESİ'!$F:$S,7,0)),"")</f>
        <v/>
      </c>
      <c r="G47" s="130" t="str">
        <f ca="1">IFERROR(IF($C47="","",VLOOKUP(FİLTRE!$C47,'SKT LİSTESİ'!$F:$S,8,0)),"")</f>
        <v/>
      </c>
      <c r="H47" s="131" t="str">
        <f ca="1">IF(E47="","",IF($C47="","",VLOOKUP(FİLTRE!$C47,'SKT LİSTESİ'!$F:$S,9,0)))</f>
        <v/>
      </c>
      <c r="I47" s="132" t="str">
        <f ca="1">IFERROR(IF($C47="","",VLOOKUP(FİLTRE!$C47,'SKT LİSTESİ'!$F:$S,10,0)),"")</f>
        <v/>
      </c>
      <c r="J47" s="133" t="str">
        <f ca="1">IFERROR(IF($C47="","",VLOOKUP(FİLTRE!$C47,'SKT LİSTESİ'!$F:$S,11,0)),"")</f>
        <v/>
      </c>
      <c r="K47" s="134" t="str">
        <f ca="1">IFERROR(IF($C47="","",VLOOKUP(FİLTRE!$C47,'SKT LİSTESİ'!$F:$S,12,0)),"")</f>
        <v/>
      </c>
      <c r="L47" s="134" t="str">
        <f ca="1">IFERROR(IF($C47="","",VLOOKUP(FİLTRE!$C47,'SKT LİSTESİ'!$F:$S,13,0)),"")</f>
        <v/>
      </c>
      <c r="M47" s="135" t="str">
        <f ca="1">IFERROR(IF($C47="","",VLOOKUP(FİLTRE!$C47,'SKT LİSTESİ'!$F:$AJ,14,0)),"")</f>
        <v/>
      </c>
      <c r="N47" s="31" t="str">
        <f ca="1">IFERROR(IF($C47="","",VLOOKUP(FİLTRE!$C47,'SKT LİSTESİ'!$F:$AJ,22,0)),"")</f>
        <v/>
      </c>
      <c r="O47" s="136" t="str">
        <f ca="1">IFERROR(IF($C47="","",VLOOKUP(FİLTRE!$C47,'SKT LİSTESİ'!$F:$AJ,23,0)),"")</f>
        <v/>
      </c>
      <c r="P47" s="31"/>
      <c r="Q47" s="31"/>
      <c r="R47" s="137" t="str">
        <f ca="1">(IFERROR(IF($C47="","",VLOOKUP(FİLTRE!$C47,'SKT LİSTESİ'!$F:$AJ,15,0)),""))</f>
        <v/>
      </c>
      <c r="S47" s="138" t="str">
        <f ca="1">IFERROR(IF($C47="","",VLOOKUP(FİLTRE!$C47,'SKT LİSTESİ'!$F:$AJ,16,0)),"")</f>
        <v/>
      </c>
      <c r="AF47" s="179" t="str">
        <f t="shared" ca="1" si="2"/>
        <v/>
      </c>
      <c r="AG47" s="179">
        <f t="shared" ca="1" si="3"/>
        <v>0</v>
      </c>
      <c r="AH47" s="179">
        <f t="shared" ca="1" si="4"/>
        <v>0</v>
      </c>
    </row>
    <row r="48" spans="2:34" ht="15.75" x14ac:dyDescent="0.25">
      <c r="B48">
        <f t="shared" ca="1" si="1"/>
        <v>36</v>
      </c>
      <c r="C48" t="str">
        <f ca="1">IFERROR(VLOOKUP(B48,'SKT LİSTESİ'!F:F,1,0),"")</f>
        <v/>
      </c>
      <c r="E48" s="128" t="str">
        <f ca="1">IFERROR(IF($C48="","",VLOOKUP(FİLTRE!$C48,'SKT LİSTESİ'!$F:$S,5,0)),"")</f>
        <v/>
      </c>
      <c r="F48" s="129" t="str">
        <f ca="1">IFERROR(IF($C48="","",VLOOKUP(FİLTRE!$C48,'SKT LİSTESİ'!$F:$S,7,0)),"")</f>
        <v/>
      </c>
      <c r="G48" s="130" t="str">
        <f ca="1">IFERROR(IF($C48="","",VLOOKUP(FİLTRE!$C48,'SKT LİSTESİ'!$F:$S,8,0)),"")</f>
        <v/>
      </c>
      <c r="H48" s="131" t="str">
        <f ca="1">IF(E48="","",IF($C48="","",VLOOKUP(FİLTRE!$C48,'SKT LİSTESİ'!$F:$S,9,0)))</f>
        <v/>
      </c>
      <c r="I48" s="132" t="str">
        <f ca="1">IFERROR(IF($C48="","",VLOOKUP(FİLTRE!$C48,'SKT LİSTESİ'!$F:$S,10,0)),"")</f>
        <v/>
      </c>
      <c r="J48" s="133" t="str">
        <f ca="1">IFERROR(IF($C48="","",VLOOKUP(FİLTRE!$C48,'SKT LİSTESİ'!$F:$S,11,0)),"")</f>
        <v/>
      </c>
      <c r="K48" s="134" t="str">
        <f ca="1">IFERROR(IF($C48="","",VLOOKUP(FİLTRE!$C48,'SKT LİSTESİ'!$F:$S,12,0)),"")</f>
        <v/>
      </c>
      <c r="L48" s="134" t="str">
        <f ca="1">IFERROR(IF($C48="","",VLOOKUP(FİLTRE!$C48,'SKT LİSTESİ'!$F:$S,13,0)),"")</f>
        <v/>
      </c>
      <c r="M48" s="135" t="str">
        <f ca="1">IFERROR(IF($C48="","",VLOOKUP(FİLTRE!$C48,'SKT LİSTESİ'!$F:$AJ,14,0)),"")</f>
        <v/>
      </c>
      <c r="N48" s="31" t="str">
        <f ca="1">IFERROR(IF($C48="","",VLOOKUP(FİLTRE!$C48,'SKT LİSTESİ'!$F:$AJ,22,0)),"")</f>
        <v/>
      </c>
      <c r="O48" s="136" t="str">
        <f ca="1">IFERROR(IF($C48="","",VLOOKUP(FİLTRE!$C48,'SKT LİSTESİ'!$F:$AJ,23,0)),"")</f>
        <v/>
      </c>
      <c r="P48" s="31"/>
      <c r="Q48" s="31"/>
      <c r="R48" s="137" t="str">
        <f ca="1">(IFERROR(IF($C48="","",VLOOKUP(FİLTRE!$C48,'SKT LİSTESİ'!$F:$AJ,15,0)),""))</f>
        <v/>
      </c>
      <c r="S48" s="138" t="str">
        <f ca="1">IFERROR(IF($C48="","",VLOOKUP(FİLTRE!$C48,'SKT LİSTESİ'!$F:$AJ,16,0)),"")</f>
        <v/>
      </c>
      <c r="AF48" s="179" t="str">
        <f t="shared" ca="1" si="2"/>
        <v/>
      </c>
      <c r="AG48" s="179">
        <f t="shared" ca="1" si="3"/>
        <v>0</v>
      </c>
      <c r="AH48" s="179">
        <f t="shared" ca="1" si="4"/>
        <v>0</v>
      </c>
    </row>
    <row r="49" spans="2:34" ht="15.75" x14ac:dyDescent="0.25">
      <c r="B49">
        <f t="shared" ca="1" si="1"/>
        <v>37</v>
      </c>
      <c r="C49" t="str">
        <f ca="1">IFERROR(VLOOKUP(B49,'SKT LİSTESİ'!F:F,1,0),"")</f>
        <v/>
      </c>
      <c r="E49" s="128" t="str">
        <f ca="1">IFERROR(IF($C49="","",VLOOKUP(FİLTRE!$C49,'SKT LİSTESİ'!$F:$S,5,0)),"")</f>
        <v/>
      </c>
      <c r="F49" s="129" t="str">
        <f ca="1">IFERROR(IF($C49="","",VLOOKUP(FİLTRE!$C49,'SKT LİSTESİ'!$F:$S,7,0)),"")</f>
        <v/>
      </c>
      <c r="G49" s="130" t="str">
        <f ca="1">IFERROR(IF($C49="","",VLOOKUP(FİLTRE!$C49,'SKT LİSTESİ'!$F:$S,8,0)),"")</f>
        <v/>
      </c>
      <c r="H49" s="131" t="str">
        <f ca="1">IF(E49="","",IF($C49="","",VLOOKUP(FİLTRE!$C49,'SKT LİSTESİ'!$F:$S,9,0)))</f>
        <v/>
      </c>
      <c r="I49" s="132" t="str">
        <f ca="1">IFERROR(IF($C49="","",VLOOKUP(FİLTRE!$C49,'SKT LİSTESİ'!$F:$S,10,0)),"")</f>
        <v/>
      </c>
      <c r="J49" s="133" t="str">
        <f ca="1">IFERROR(IF($C49="","",VLOOKUP(FİLTRE!$C49,'SKT LİSTESİ'!$F:$S,11,0)),"")</f>
        <v/>
      </c>
      <c r="K49" s="134" t="str">
        <f ca="1">IFERROR(IF($C49="","",VLOOKUP(FİLTRE!$C49,'SKT LİSTESİ'!$F:$S,12,0)),"")</f>
        <v/>
      </c>
      <c r="L49" s="134" t="str">
        <f ca="1">IFERROR(IF($C49="","",VLOOKUP(FİLTRE!$C49,'SKT LİSTESİ'!$F:$S,13,0)),"")</f>
        <v/>
      </c>
      <c r="M49" s="135" t="str">
        <f ca="1">IFERROR(IF($C49="","",VLOOKUP(FİLTRE!$C49,'SKT LİSTESİ'!$F:$AJ,14,0)),"")</f>
        <v/>
      </c>
      <c r="N49" s="31" t="str">
        <f ca="1">IFERROR(IF($C49="","",VLOOKUP(FİLTRE!$C49,'SKT LİSTESİ'!$F:$AJ,22,0)),"")</f>
        <v/>
      </c>
      <c r="O49" s="136" t="str">
        <f ca="1">IFERROR(IF($C49="","",VLOOKUP(FİLTRE!$C49,'SKT LİSTESİ'!$F:$AJ,23,0)),"")</f>
        <v/>
      </c>
      <c r="P49" s="31"/>
      <c r="Q49" s="31"/>
      <c r="R49" s="137" t="str">
        <f ca="1">(IFERROR(IF($C49="","",VLOOKUP(FİLTRE!$C49,'SKT LİSTESİ'!$F:$AJ,15,0)),""))</f>
        <v/>
      </c>
      <c r="S49" s="138" t="str">
        <f ca="1">IFERROR(IF($C49="","",VLOOKUP(FİLTRE!$C49,'SKT LİSTESİ'!$F:$AJ,16,0)),"")</f>
        <v/>
      </c>
      <c r="AF49" s="179" t="str">
        <f t="shared" ca="1" si="2"/>
        <v/>
      </c>
      <c r="AG49" s="179">
        <f t="shared" ca="1" si="3"/>
        <v>0</v>
      </c>
      <c r="AH49" s="179">
        <f t="shared" ca="1" si="4"/>
        <v>0</v>
      </c>
    </row>
    <row r="50" spans="2:34" ht="15.75" x14ac:dyDescent="0.25">
      <c r="B50">
        <f t="shared" ca="1" si="1"/>
        <v>38</v>
      </c>
      <c r="C50" t="str">
        <f ca="1">IFERROR(VLOOKUP(B50,'SKT LİSTESİ'!F:F,1,0),"")</f>
        <v/>
      </c>
      <c r="E50" s="128" t="str">
        <f ca="1">IFERROR(IF($C50="","",VLOOKUP(FİLTRE!$C50,'SKT LİSTESİ'!$F:$S,5,0)),"")</f>
        <v/>
      </c>
      <c r="F50" s="129" t="str">
        <f ca="1">IFERROR(IF($C50="","",VLOOKUP(FİLTRE!$C50,'SKT LİSTESİ'!$F:$S,7,0)),"")</f>
        <v/>
      </c>
      <c r="G50" s="130" t="str">
        <f ca="1">IFERROR(IF($C50="","",VLOOKUP(FİLTRE!$C50,'SKT LİSTESİ'!$F:$S,8,0)),"")</f>
        <v/>
      </c>
      <c r="H50" s="131" t="str">
        <f ca="1">IF(E50="","",IF($C50="","",VLOOKUP(FİLTRE!$C50,'SKT LİSTESİ'!$F:$S,9,0)))</f>
        <v/>
      </c>
      <c r="I50" s="132" t="str">
        <f ca="1">IFERROR(IF($C50="","",VLOOKUP(FİLTRE!$C50,'SKT LİSTESİ'!$F:$S,10,0)),"")</f>
        <v/>
      </c>
      <c r="J50" s="133" t="str">
        <f ca="1">IFERROR(IF($C50="","",VLOOKUP(FİLTRE!$C50,'SKT LİSTESİ'!$F:$S,11,0)),"")</f>
        <v/>
      </c>
      <c r="K50" s="134" t="str">
        <f ca="1">IFERROR(IF($C50="","",VLOOKUP(FİLTRE!$C50,'SKT LİSTESİ'!$F:$S,12,0)),"")</f>
        <v/>
      </c>
      <c r="L50" s="134" t="str">
        <f ca="1">IFERROR(IF($C50="","",VLOOKUP(FİLTRE!$C50,'SKT LİSTESİ'!$F:$S,13,0)),"")</f>
        <v/>
      </c>
      <c r="M50" s="135" t="str">
        <f ca="1">IFERROR(IF($C50="","",VLOOKUP(FİLTRE!$C50,'SKT LİSTESİ'!$F:$AJ,14,0)),"")</f>
        <v/>
      </c>
      <c r="N50" s="31" t="str">
        <f ca="1">IFERROR(IF($C50="","",VLOOKUP(FİLTRE!$C50,'SKT LİSTESİ'!$F:$AJ,22,0)),"")</f>
        <v/>
      </c>
      <c r="O50" s="136" t="str">
        <f ca="1">IFERROR(IF($C50="","",VLOOKUP(FİLTRE!$C50,'SKT LİSTESİ'!$F:$AJ,23,0)),"")</f>
        <v/>
      </c>
      <c r="P50" s="31"/>
      <c r="Q50" s="31"/>
      <c r="R50" s="137" t="str">
        <f ca="1">(IFERROR(IF($C50="","",VLOOKUP(FİLTRE!$C50,'SKT LİSTESİ'!$F:$AJ,15,0)),""))</f>
        <v/>
      </c>
      <c r="S50" s="138" t="str">
        <f ca="1">IFERROR(IF($C50="","",VLOOKUP(FİLTRE!$C50,'SKT LİSTESİ'!$F:$AJ,16,0)),"")</f>
        <v/>
      </c>
      <c r="AF50" s="179" t="str">
        <f t="shared" ca="1" si="2"/>
        <v/>
      </c>
      <c r="AG50" s="179">
        <f t="shared" ca="1" si="3"/>
        <v>0</v>
      </c>
      <c r="AH50" s="179">
        <f t="shared" ca="1" si="4"/>
        <v>0</v>
      </c>
    </row>
    <row r="51" spans="2:34" ht="15.75" x14ac:dyDescent="0.25">
      <c r="B51">
        <f t="shared" ca="1" si="1"/>
        <v>39</v>
      </c>
      <c r="C51" t="str">
        <f ca="1">IFERROR(VLOOKUP(B51,'SKT LİSTESİ'!F:F,1,0),"")</f>
        <v/>
      </c>
      <c r="E51" s="128" t="str">
        <f ca="1">IFERROR(IF($C51="","",VLOOKUP(FİLTRE!$C51,'SKT LİSTESİ'!$F:$S,5,0)),"")</f>
        <v/>
      </c>
      <c r="F51" s="129" t="str">
        <f ca="1">IFERROR(IF($C51="","",VLOOKUP(FİLTRE!$C51,'SKT LİSTESİ'!$F:$S,7,0)),"")</f>
        <v/>
      </c>
      <c r="G51" s="130" t="str">
        <f ca="1">IFERROR(IF($C51="","",VLOOKUP(FİLTRE!$C51,'SKT LİSTESİ'!$F:$S,8,0)),"")</f>
        <v/>
      </c>
      <c r="H51" s="131" t="str">
        <f ca="1">IF(E51="","",IF($C51="","",VLOOKUP(FİLTRE!$C51,'SKT LİSTESİ'!$F:$S,9,0)))</f>
        <v/>
      </c>
      <c r="I51" s="132" t="str">
        <f ca="1">IFERROR(IF($C51="","",VLOOKUP(FİLTRE!$C51,'SKT LİSTESİ'!$F:$S,10,0)),"")</f>
        <v/>
      </c>
      <c r="J51" s="133" t="str">
        <f ca="1">IFERROR(IF($C51="","",VLOOKUP(FİLTRE!$C51,'SKT LİSTESİ'!$F:$S,11,0)),"")</f>
        <v/>
      </c>
      <c r="K51" s="134" t="str">
        <f ca="1">IFERROR(IF($C51="","",VLOOKUP(FİLTRE!$C51,'SKT LİSTESİ'!$F:$S,12,0)),"")</f>
        <v/>
      </c>
      <c r="L51" s="134" t="str">
        <f ca="1">IFERROR(IF($C51="","",VLOOKUP(FİLTRE!$C51,'SKT LİSTESİ'!$F:$S,13,0)),"")</f>
        <v/>
      </c>
      <c r="M51" s="135" t="str">
        <f ca="1">IFERROR(IF($C51="","",VLOOKUP(FİLTRE!$C51,'SKT LİSTESİ'!$F:$AJ,14,0)),"")</f>
        <v/>
      </c>
      <c r="N51" s="31" t="str">
        <f ca="1">IFERROR(IF($C51="","",VLOOKUP(FİLTRE!$C51,'SKT LİSTESİ'!$F:$AJ,22,0)),"")</f>
        <v/>
      </c>
      <c r="O51" s="136" t="str">
        <f ca="1">IFERROR(IF($C51="","",VLOOKUP(FİLTRE!$C51,'SKT LİSTESİ'!$F:$AJ,23,0)),"")</f>
        <v/>
      </c>
      <c r="P51" s="31"/>
      <c r="Q51" s="31"/>
      <c r="R51" s="137" t="str">
        <f ca="1">(IFERROR(IF($C51="","",VLOOKUP(FİLTRE!$C51,'SKT LİSTESİ'!$F:$AJ,15,0)),""))</f>
        <v/>
      </c>
      <c r="S51" s="138" t="str">
        <f ca="1">IFERROR(IF($C51="","",VLOOKUP(FİLTRE!$C51,'SKT LİSTESİ'!$F:$AJ,16,0)),"")</f>
        <v/>
      </c>
      <c r="AF51" s="179" t="str">
        <f t="shared" ca="1" si="2"/>
        <v/>
      </c>
      <c r="AG51" s="179">
        <f t="shared" ca="1" si="3"/>
        <v>0</v>
      </c>
      <c r="AH51" s="179">
        <f t="shared" ca="1" si="4"/>
        <v>0</v>
      </c>
    </row>
    <row r="52" spans="2:34" ht="15.75" x14ac:dyDescent="0.25">
      <c r="B52">
        <f t="shared" ca="1" si="1"/>
        <v>40</v>
      </c>
      <c r="C52" t="str">
        <f ca="1">IFERROR(VLOOKUP(B52,'SKT LİSTESİ'!F:F,1,0),"")</f>
        <v/>
      </c>
      <c r="E52" s="128" t="str">
        <f ca="1">IFERROR(IF($C52="","",VLOOKUP(FİLTRE!$C52,'SKT LİSTESİ'!$F:$S,5,0)),"")</f>
        <v/>
      </c>
      <c r="F52" s="129" t="str">
        <f ca="1">IFERROR(IF($C52="","",VLOOKUP(FİLTRE!$C52,'SKT LİSTESİ'!$F:$S,7,0)),"")</f>
        <v/>
      </c>
      <c r="G52" s="130" t="str">
        <f ca="1">IFERROR(IF($C52="","",VLOOKUP(FİLTRE!$C52,'SKT LİSTESİ'!$F:$S,8,0)),"")</f>
        <v/>
      </c>
      <c r="H52" s="131" t="str">
        <f ca="1">IF(E52="","",IF($C52="","",VLOOKUP(FİLTRE!$C52,'SKT LİSTESİ'!$F:$S,9,0)))</f>
        <v/>
      </c>
      <c r="I52" s="132" t="str">
        <f ca="1">IFERROR(IF($C52="","",VLOOKUP(FİLTRE!$C52,'SKT LİSTESİ'!$F:$S,10,0)),"")</f>
        <v/>
      </c>
      <c r="J52" s="133" t="str">
        <f ca="1">IFERROR(IF($C52="","",VLOOKUP(FİLTRE!$C52,'SKT LİSTESİ'!$F:$S,11,0)),"")</f>
        <v/>
      </c>
      <c r="K52" s="134" t="str">
        <f ca="1">IFERROR(IF($C52="","",VLOOKUP(FİLTRE!$C52,'SKT LİSTESİ'!$F:$S,12,0)),"")</f>
        <v/>
      </c>
      <c r="L52" s="134" t="str">
        <f ca="1">IFERROR(IF($C52="","",VLOOKUP(FİLTRE!$C52,'SKT LİSTESİ'!$F:$S,13,0)),"")</f>
        <v/>
      </c>
      <c r="M52" s="135" t="str">
        <f ca="1">IFERROR(IF($C52="","",VLOOKUP(FİLTRE!$C52,'SKT LİSTESİ'!$F:$AJ,14,0)),"")</f>
        <v/>
      </c>
      <c r="N52" s="31" t="str">
        <f ca="1">IFERROR(IF($C52="","",VLOOKUP(FİLTRE!$C52,'SKT LİSTESİ'!$F:$AJ,22,0)),"")</f>
        <v/>
      </c>
      <c r="O52" s="136" t="str">
        <f ca="1">IFERROR(IF($C52="","",VLOOKUP(FİLTRE!$C52,'SKT LİSTESİ'!$F:$AJ,23,0)),"")</f>
        <v/>
      </c>
      <c r="P52" s="31"/>
      <c r="Q52" s="31"/>
      <c r="R52" s="137" t="str">
        <f ca="1">(IFERROR(IF($C52="","",VLOOKUP(FİLTRE!$C52,'SKT LİSTESİ'!$F:$AJ,15,0)),""))</f>
        <v/>
      </c>
      <c r="S52" s="138" t="str">
        <f ca="1">IFERROR(IF($C52="","",VLOOKUP(FİLTRE!$C52,'SKT LİSTESİ'!$F:$AJ,16,0)),"")</f>
        <v/>
      </c>
      <c r="AF52" s="179" t="str">
        <f t="shared" ca="1" si="2"/>
        <v/>
      </c>
      <c r="AG52" s="179">
        <f t="shared" ca="1" si="3"/>
        <v>0</v>
      </c>
      <c r="AH52" s="179">
        <f t="shared" ca="1" si="4"/>
        <v>0</v>
      </c>
    </row>
    <row r="53" spans="2:34" ht="15.75" x14ac:dyDescent="0.25">
      <c r="B53">
        <f t="shared" ca="1" si="1"/>
        <v>41</v>
      </c>
      <c r="C53" t="str">
        <f ca="1">IFERROR(VLOOKUP(B53,'SKT LİSTESİ'!F:F,1,0),"")</f>
        <v/>
      </c>
      <c r="E53" s="128" t="str">
        <f ca="1">IFERROR(IF($C53="","",VLOOKUP(FİLTRE!$C53,'SKT LİSTESİ'!$F:$S,5,0)),"")</f>
        <v/>
      </c>
      <c r="F53" s="129" t="str">
        <f ca="1">IFERROR(IF($C53="","",VLOOKUP(FİLTRE!$C53,'SKT LİSTESİ'!$F:$S,7,0)),"")</f>
        <v/>
      </c>
      <c r="G53" s="130" t="str">
        <f ca="1">IFERROR(IF($C53="","",VLOOKUP(FİLTRE!$C53,'SKT LİSTESİ'!$F:$S,8,0)),"")</f>
        <v/>
      </c>
      <c r="H53" s="131" t="str">
        <f ca="1">IF(E53="","",IF($C53="","",VLOOKUP(FİLTRE!$C53,'SKT LİSTESİ'!$F:$S,9,0)))</f>
        <v/>
      </c>
      <c r="I53" s="132" t="str">
        <f ca="1">IFERROR(IF($C53="","",VLOOKUP(FİLTRE!$C53,'SKT LİSTESİ'!$F:$S,10,0)),"")</f>
        <v/>
      </c>
      <c r="J53" s="133" t="str">
        <f ca="1">IFERROR(IF($C53="","",VLOOKUP(FİLTRE!$C53,'SKT LİSTESİ'!$F:$S,11,0)),"")</f>
        <v/>
      </c>
      <c r="K53" s="134" t="str">
        <f ca="1">IFERROR(IF($C53="","",VLOOKUP(FİLTRE!$C53,'SKT LİSTESİ'!$F:$S,12,0)),"")</f>
        <v/>
      </c>
      <c r="L53" s="134" t="str">
        <f ca="1">IFERROR(IF($C53="","",VLOOKUP(FİLTRE!$C53,'SKT LİSTESİ'!$F:$S,13,0)),"")</f>
        <v/>
      </c>
      <c r="M53" s="135" t="str">
        <f ca="1">IFERROR(IF($C53="","",VLOOKUP(FİLTRE!$C53,'SKT LİSTESİ'!$F:$AJ,14,0)),"")</f>
        <v/>
      </c>
      <c r="N53" s="31" t="str">
        <f ca="1">IFERROR(IF($C53="","",VLOOKUP(FİLTRE!$C53,'SKT LİSTESİ'!$F:$AJ,22,0)),"")</f>
        <v/>
      </c>
      <c r="O53" s="136" t="str">
        <f ca="1">IFERROR(IF($C53="","",VLOOKUP(FİLTRE!$C53,'SKT LİSTESİ'!$F:$AJ,23,0)),"")</f>
        <v/>
      </c>
      <c r="P53" s="31"/>
      <c r="Q53" s="31"/>
      <c r="R53" s="137" t="str">
        <f ca="1">(IFERROR(IF($C53="","",VLOOKUP(FİLTRE!$C53,'SKT LİSTESİ'!$F:$AJ,15,0)),""))</f>
        <v/>
      </c>
      <c r="S53" s="138" t="str">
        <f ca="1">IFERROR(IF($C53="","",VLOOKUP(FİLTRE!$C53,'SKT LİSTESİ'!$F:$AJ,16,0)),"")</f>
        <v/>
      </c>
      <c r="AF53" s="179" t="str">
        <f t="shared" ca="1" si="2"/>
        <v/>
      </c>
      <c r="AG53" s="179">
        <f t="shared" ca="1" si="3"/>
        <v>0</v>
      </c>
      <c r="AH53" s="179">
        <f t="shared" ca="1" si="4"/>
        <v>0</v>
      </c>
    </row>
    <row r="54" spans="2:34" ht="15.75" x14ac:dyDescent="0.25">
      <c r="B54">
        <f t="shared" ca="1" si="1"/>
        <v>42</v>
      </c>
      <c r="C54" t="str">
        <f ca="1">IFERROR(VLOOKUP(B54,'SKT LİSTESİ'!F:F,1,0),"")</f>
        <v/>
      </c>
      <c r="E54" s="128" t="str">
        <f ca="1">IFERROR(IF($C54="","",VLOOKUP(FİLTRE!$C54,'SKT LİSTESİ'!$F:$S,5,0)),"")</f>
        <v/>
      </c>
      <c r="F54" s="129" t="str">
        <f ca="1">IFERROR(IF($C54="","",VLOOKUP(FİLTRE!$C54,'SKT LİSTESİ'!$F:$S,7,0)),"")</f>
        <v/>
      </c>
      <c r="G54" s="130" t="str">
        <f ca="1">IFERROR(IF($C54="","",VLOOKUP(FİLTRE!$C54,'SKT LİSTESİ'!$F:$S,8,0)),"")</f>
        <v/>
      </c>
      <c r="H54" s="131" t="str">
        <f ca="1">IF(E54="","",IF($C54="","",VLOOKUP(FİLTRE!$C54,'SKT LİSTESİ'!$F:$S,9,0)))</f>
        <v/>
      </c>
      <c r="I54" s="132" t="str">
        <f ca="1">IFERROR(IF($C54="","",VLOOKUP(FİLTRE!$C54,'SKT LİSTESİ'!$F:$S,10,0)),"")</f>
        <v/>
      </c>
      <c r="J54" s="133" t="str">
        <f ca="1">IFERROR(IF($C54="","",VLOOKUP(FİLTRE!$C54,'SKT LİSTESİ'!$F:$S,11,0)),"")</f>
        <v/>
      </c>
      <c r="K54" s="134" t="str">
        <f ca="1">IFERROR(IF($C54="","",VLOOKUP(FİLTRE!$C54,'SKT LİSTESİ'!$F:$S,12,0)),"")</f>
        <v/>
      </c>
      <c r="L54" s="134" t="str">
        <f ca="1">IFERROR(IF($C54="","",VLOOKUP(FİLTRE!$C54,'SKT LİSTESİ'!$F:$S,13,0)),"")</f>
        <v/>
      </c>
      <c r="M54" s="135" t="str">
        <f ca="1">IFERROR(IF($C54="","",VLOOKUP(FİLTRE!$C54,'SKT LİSTESİ'!$F:$AJ,14,0)),"")</f>
        <v/>
      </c>
      <c r="N54" s="31" t="str">
        <f ca="1">IFERROR(IF($C54="","",VLOOKUP(FİLTRE!$C54,'SKT LİSTESİ'!$F:$AJ,22,0)),"")</f>
        <v/>
      </c>
      <c r="O54" s="136" t="str">
        <f ca="1">IFERROR(IF($C54="","",VLOOKUP(FİLTRE!$C54,'SKT LİSTESİ'!$F:$AJ,23,0)),"")</f>
        <v/>
      </c>
      <c r="P54" s="31"/>
      <c r="Q54" s="31"/>
      <c r="R54" s="137" t="str">
        <f ca="1">(IFERROR(IF($C54="","",VLOOKUP(FİLTRE!$C54,'SKT LİSTESİ'!$F:$AJ,15,0)),""))</f>
        <v/>
      </c>
      <c r="S54" s="138" t="str">
        <f ca="1">IFERROR(IF($C54="","",VLOOKUP(FİLTRE!$C54,'SKT LİSTESİ'!$F:$AJ,16,0)),"")</f>
        <v/>
      </c>
      <c r="AF54" s="179" t="str">
        <f t="shared" ca="1" si="2"/>
        <v/>
      </c>
      <c r="AG54" s="179">
        <f t="shared" ca="1" si="3"/>
        <v>0</v>
      </c>
      <c r="AH54" s="179">
        <f t="shared" ca="1" si="4"/>
        <v>0</v>
      </c>
    </row>
    <row r="55" spans="2:34" ht="15.75" x14ac:dyDescent="0.25">
      <c r="B55">
        <f t="shared" ca="1" si="1"/>
        <v>43</v>
      </c>
      <c r="C55" t="str">
        <f ca="1">IFERROR(VLOOKUP(B55,'SKT LİSTESİ'!F:F,1,0),"")</f>
        <v/>
      </c>
      <c r="E55" s="128" t="str">
        <f ca="1">IFERROR(IF($C55="","",VLOOKUP(FİLTRE!$C55,'SKT LİSTESİ'!$F:$S,5,0)),"")</f>
        <v/>
      </c>
      <c r="F55" s="129" t="str">
        <f ca="1">IFERROR(IF($C55="","",VLOOKUP(FİLTRE!$C55,'SKT LİSTESİ'!$F:$S,7,0)),"")</f>
        <v/>
      </c>
      <c r="G55" s="130" t="str">
        <f ca="1">IFERROR(IF($C55="","",VLOOKUP(FİLTRE!$C55,'SKT LİSTESİ'!$F:$S,8,0)),"")</f>
        <v/>
      </c>
      <c r="H55" s="131" t="str">
        <f ca="1">IF(E55="","",IF($C55="","",VLOOKUP(FİLTRE!$C55,'SKT LİSTESİ'!$F:$S,9,0)))</f>
        <v/>
      </c>
      <c r="I55" s="132" t="str">
        <f ca="1">IFERROR(IF($C55="","",VLOOKUP(FİLTRE!$C55,'SKT LİSTESİ'!$F:$S,10,0)),"")</f>
        <v/>
      </c>
      <c r="J55" s="133" t="str">
        <f ca="1">IFERROR(IF($C55="","",VLOOKUP(FİLTRE!$C55,'SKT LİSTESİ'!$F:$S,11,0)),"")</f>
        <v/>
      </c>
      <c r="K55" s="134" t="str">
        <f ca="1">IFERROR(IF($C55="","",VLOOKUP(FİLTRE!$C55,'SKT LİSTESİ'!$F:$S,12,0)),"")</f>
        <v/>
      </c>
      <c r="L55" s="134" t="str">
        <f ca="1">IFERROR(IF($C55="","",VLOOKUP(FİLTRE!$C55,'SKT LİSTESİ'!$F:$S,13,0)),"")</f>
        <v/>
      </c>
      <c r="M55" s="135" t="str">
        <f ca="1">IFERROR(IF($C55="","",VLOOKUP(FİLTRE!$C55,'SKT LİSTESİ'!$F:$AJ,14,0)),"")</f>
        <v/>
      </c>
      <c r="N55" s="31" t="str">
        <f ca="1">IFERROR(IF($C55="","",VLOOKUP(FİLTRE!$C55,'SKT LİSTESİ'!$F:$AJ,22,0)),"")</f>
        <v/>
      </c>
      <c r="O55" s="136" t="str">
        <f ca="1">IFERROR(IF($C55="","",VLOOKUP(FİLTRE!$C55,'SKT LİSTESİ'!$F:$AJ,23,0)),"")</f>
        <v/>
      </c>
      <c r="P55" s="31"/>
      <c r="Q55" s="31"/>
      <c r="R55" s="137" t="str">
        <f ca="1">(IFERROR(IF($C55="","",VLOOKUP(FİLTRE!$C55,'SKT LİSTESİ'!$F:$AJ,15,0)),""))</f>
        <v/>
      </c>
      <c r="S55" s="138" t="str">
        <f ca="1">IFERROR(IF($C55="","",VLOOKUP(FİLTRE!$C55,'SKT LİSTESİ'!$F:$AJ,16,0)),"")</f>
        <v/>
      </c>
      <c r="AF55" s="179" t="str">
        <f t="shared" ca="1" si="2"/>
        <v/>
      </c>
      <c r="AG55" s="179">
        <f t="shared" ca="1" si="3"/>
        <v>0</v>
      </c>
      <c r="AH55" s="179">
        <f t="shared" ca="1" si="4"/>
        <v>0</v>
      </c>
    </row>
    <row r="56" spans="2:34" ht="15.75" x14ac:dyDescent="0.25">
      <c r="B56">
        <f t="shared" ca="1" si="1"/>
        <v>44</v>
      </c>
      <c r="C56" t="str">
        <f ca="1">IFERROR(VLOOKUP(B56,'SKT LİSTESİ'!F:F,1,0),"")</f>
        <v/>
      </c>
      <c r="E56" s="128" t="str">
        <f ca="1">IFERROR(IF($C56="","",VLOOKUP(FİLTRE!$C56,'SKT LİSTESİ'!$F:$S,5,0)),"")</f>
        <v/>
      </c>
      <c r="F56" s="129" t="str">
        <f ca="1">IFERROR(IF($C56="","",VLOOKUP(FİLTRE!$C56,'SKT LİSTESİ'!$F:$S,7,0)),"")</f>
        <v/>
      </c>
      <c r="G56" s="130" t="str">
        <f ca="1">IFERROR(IF($C56="","",VLOOKUP(FİLTRE!$C56,'SKT LİSTESİ'!$F:$S,8,0)),"")</f>
        <v/>
      </c>
      <c r="H56" s="131" t="str">
        <f ca="1">IF(E56="","",IF($C56="","",VLOOKUP(FİLTRE!$C56,'SKT LİSTESİ'!$F:$S,9,0)))</f>
        <v/>
      </c>
      <c r="I56" s="132" t="str">
        <f ca="1">IFERROR(IF($C56="","",VLOOKUP(FİLTRE!$C56,'SKT LİSTESİ'!$F:$S,10,0)),"")</f>
        <v/>
      </c>
      <c r="J56" s="133" t="str">
        <f ca="1">IFERROR(IF($C56="","",VLOOKUP(FİLTRE!$C56,'SKT LİSTESİ'!$F:$S,11,0)),"")</f>
        <v/>
      </c>
      <c r="K56" s="134" t="str">
        <f ca="1">IFERROR(IF($C56="","",VLOOKUP(FİLTRE!$C56,'SKT LİSTESİ'!$F:$S,12,0)),"")</f>
        <v/>
      </c>
      <c r="L56" s="134" t="str">
        <f ca="1">IFERROR(IF($C56="","",VLOOKUP(FİLTRE!$C56,'SKT LİSTESİ'!$F:$S,13,0)),"")</f>
        <v/>
      </c>
      <c r="M56" s="135" t="str">
        <f ca="1">IFERROR(IF($C56="","",VLOOKUP(FİLTRE!$C56,'SKT LİSTESİ'!$F:$AJ,14,0)),"")</f>
        <v/>
      </c>
      <c r="N56" s="31" t="str">
        <f ca="1">IFERROR(IF($C56="","",VLOOKUP(FİLTRE!$C56,'SKT LİSTESİ'!$F:$AJ,22,0)),"")</f>
        <v/>
      </c>
      <c r="O56" s="136" t="str">
        <f ca="1">IFERROR(IF($C56="","",VLOOKUP(FİLTRE!$C56,'SKT LİSTESİ'!$F:$AJ,23,0)),"")</f>
        <v/>
      </c>
      <c r="P56" s="31"/>
      <c r="Q56" s="31"/>
      <c r="R56" s="137" t="str">
        <f ca="1">(IFERROR(IF($C56="","",VLOOKUP(FİLTRE!$C56,'SKT LİSTESİ'!$F:$AJ,15,0)),""))</f>
        <v/>
      </c>
      <c r="S56" s="138" t="str">
        <f ca="1">IFERROR(IF($C56="","",VLOOKUP(FİLTRE!$C56,'SKT LİSTESİ'!$F:$AJ,16,0)),"")</f>
        <v/>
      </c>
      <c r="AF56" s="179" t="str">
        <f t="shared" ca="1" si="2"/>
        <v/>
      </c>
      <c r="AG56" s="179">
        <f t="shared" ca="1" si="3"/>
        <v>0</v>
      </c>
      <c r="AH56" s="179">
        <f t="shared" ca="1" si="4"/>
        <v>0</v>
      </c>
    </row>
    <row r="57" spans="2:34" ht="15.75" x14ac:dyDescent="0.25">
      <c r="B57">
        <f t="shared" ca="1" si="1"/>
        <v>45</v>
      </c>
      <c r="C57" t="str">
        <f ca="1">IFERROR(VLOOKUP(B57,'SKT LİSTESİ'!F:F,1,0),"")</f>
        <v/>
      </c>
      <c r="E57" s="128" t="str">
        <f ca="1">IFERROR(IF($C57="","",VLOOKUP(FİLTRE!$C57,'SKT LİSTESİ'!$F:$S,5,0)),"")</f>
        <v/>
      </c>
      <c r="F57" s="129" t="str">
        <f ca="1">IFERROR(IF($C57="","",VLOOKUP(FİLTRE!$C57,'SKT LİSTESİ'!$F:$S,7,0)),"")</f>
        <v/>
      </c>
      <c r="G57" s="130" t="str">
        <f ca="1">IFERROR(IF($C57="","",VLOOKUP(FİLTRE!$C57,'SKT LİSTESİ'!$F:$S,8,0)),"")</f>
        <v/>
      </c>
      <c r="H57" s="131" t="str">
        <f ca="1">IF(E57="","",IF($C57="","",VLOOKUP(FİLTRE!$C57,'SKT LİSTESİ'!$F:$S,9,0)))</f>
        <v/>
      </c>
      <c r="I57" s="132" t="str">
        <f ca="1">IFERROR(IF($C57="","",VLOOKUP(FİLTRE!$C57,'SKT LİSTESİ'!$F:$S,10,0)),"")</f>
        <v/>
      </c>
      <c r="J57" s="133" t="str">
        <f ca="1">IFERROR(IF($C57="","",VLOOKUP(FİLTRE!$C57,'SKT LİSTESİ'!$F:$S,11,0)),"")</f>
        <v/>
      </c>
      <c r="K57" s="134" t="str">
        <f ca="1">IFERROR(IF($C57="","",VLOOKUP(FİLTRE!$C57,'SKT LİSTESİ'!$F:$S,12,0)),"")</f>
        <v/>
      </c>
      <c r="L57" s="134" t="str">
        <f ca="1">IFERROR(IF($C57="","",VLOOKUP(FİLTRE!$C57,'SKT LİSTESİ'!$F:$S,13,0)),"")</f>
        <v/>
      </c>
      <c r="M57" s="135" t="str">
        <f ca="1">IFERROR(IF($C57="","",VLOOKUP(FİLTRE!$C57,'SKT LİSTESİ'!$F:$AJ,14,0)),"")</f>
        <v/>
      </c>
      <c r="N57" s="31" t="str">
        <f ca="1">IFERROR(IF($C57="","",VLOOKUP(FİLTRE!$C57,'SKT LİSTESİ'!$F:$AJ,22,0)),"")</f>
        <v/>
      </c>
      <c r="O57" s="136" t="str">
        <f ca="1">IFERROR(IF($C57="","",VLOOKUP(FİLTRE!$C57,'SKT LİSTESİ'!$F:$AJ,23,0)),"")</f>
        <v/>
      </c>
      <c r="P57" s="31"/>
      <c r="Q57" s="31"/>
      <c r="R57" s="137" t="str">
        <f ca="1">(IFERROR(IF($C57="","",VLOOKUP(FİLTRE!$C57,'SKT LİSTESİ'!$F:$AJ,15,0)),""))</f>
        <v/>
      </c>
      <c r="S57" s="138" t="str">
        <f ca="1">IFERROR(IF($C57="","",VLOOKUP(FİLTRE!$C57,'SKT LİSTESİ'!$F:$AJ,16,0)),"")</f>
        <v/>
      </c>
      <c r="AF57" s="179" t="str">
        <f t="shared" ca="1" si="2"/>
        <v/>
      </c>
      <c r="AG57" s="179">
        <f t="shared" ca="1" si="3"/>
        <v>0</v>
      </c>
      <c r="AH57" s="179">
        <f t="shared" ca="1" si="4"/>
        <v>0</v>
      </c>
    </row>
    <row r="58" spans="2:34" ht="15.75" x14ac:dyDescent="0.25">
      <c r="B58">
        <f t="shared" ca="1" si="1"/>
        <v>46</v>
      </c>
      <c r="C58" t="str">
        <f ca="1">IFERROR(VLOOKUP(B58,'SKT LİSTESİ'!F:F,1,0),"")</f>
        <v/>
      </c>
      <c r="E58" s="128" t="str">
        <f ca="1">IFERROR(IF($C58="","",VLOOKUP(FİLTRE!$C58,'SKT LİSTESİ'!$F:$S,5,0)),"")</f>
        <v/>
      </c>
      <c r="F58" s="129" t="str">
        <f ca="1">IFERROR(IF($C58="","",VLOOKUP(FİLTRE!$C58,'SKT LİSTESİ'!$F:$S,7,0)),"")</f>
        <v/>
      </c>
      <c r="G58" s="130" t="str">
        <f ca="1">IFERROR(IF($C58="","",VLOOKUP(FİLTRE!$C58,'SKT LİSTESİ'!$F:$S,8,0)),"")</f>
        <v/>
      </c>
      <c r="H58" s="131" t="str">
        <f ca="1">IF(E58="","",IF($C58="","",VLOOKUP(FİLTRE!$C58,'SKT LİSTESİ'!$F:$S,9,0)))</f>
        <v/>
      </c>
      <c r="I58" s="132" t="str">
        <f ca="1">IFERROR(IF($C58="","",VLOOKUP(FİLTRE!$C58,'SKT LİSTESİ'!$F:$S,10,0)),"")</f>
        <v/>
      </c>
      <c r="J58" s="133" t="str">
        <f ca="1">IFERROR(IF($C58="","",VLOOKUP(FİLTRE!$C58,'SKT LİSTESİ'!$F:$S,11,0)),"")</f>
        <v/>
      </c>
      <c r="K58" s="134" t="str">
        <f ca="1">IFERROR(IF($C58="","",VLOOKUP(FİLTRE!$C58,'SKT LİSTESİ'!$F:$S,12,0)),"")</f>
        <v/>
      </c>
      <c r="L58" s="134" t="str">
        <f ca="1">IFERROR(IF($C58="","",VLOOKUP(FİLTRE!$C58,'SKT LİSTESİ'!$F:$S,13,0)),"")</f>
        <v/>
      </c>
      <c r="M58" s="135" t="str">
        <f ca="1">IFERROR(IF($C58="","",VLOOKUP(FİLTRE!$C58,'SKT LİSTESİ'!$F:$AJ,14,0)),"")</f>
        <v/>
      </c>
      <c r="N58" s="31" t="str">
        <f ca="1">IFERROR(IF($C58="","",VLOOKUP(FİLTRE!$C58,'SKT LİSTESİ'!$F:$AJ,22,0)),"")</f>
        <v/>
      </c>
      <c r="O58" s="136" t="str">
        <f ca="1">IFERROR(IF($C58="","",VLOOKUP(FİLTRE!$C58,'SKT LİSTESİ'!$F:$AJ,23,0)),"")</f>
        <v/>
      </c>
      <c r="P58" s="31"/>
      <c r="Q58" s="31"/>
      <c r="R58" s="137" t="str">
        <f ca="1">(IFERROR(IF($C58="","",VLOOKUP(FİLTRE!$C58,'SKT LİSTESİ'!$F:$AJ,15,0)),""))</f>
        <v/>
      </c>
      <c r="S58" s="138" t="str">
        <f ca="1">IFERROR(IF($C58="","",VLOOKUP(FİLTRE!$C58,'SKT LİSTESİ'!$F:$AJ,16,0)),"")</f>
        <v/>
      </c>
      <c r="AF58" s="179" t="str">
        <f t="shared" ca="1" si="2"/>
        <v/>
      </c>
      <c r="AG58" s="179">
        <f t="shared" ca="1" si="3"/>
        <v>0</v>
      </c>
      <c r="AH58" s="179">
        <f t="shared" ca="1" si="4"/>
        <v>0</v>
      </c>
    </row>
    <row r="59" spans="2:34" ht="15.75" x14ac:dyDescent="0.25">
      <c r="B59">
        <f t="shared" ca="1" si="1"/>
        <v>47</v>
      </c>
      <c r="C59" t="str">
        <f ca="1">IFERROR(VLOOKUP(B59,'SKT LİSTESİ'!F:F,1,0),"")</f>
        <v/>
      </c>
      <c r="E59" s="128" t="str">
        <f ca="1">IFERROR(IF($C59="","",VLOOKUP(FİLTRE!$C59,'SKT LİSTESİ'!$F:$S,5,0)),"")</f>
        <v/>
      </c>
      <c r="F59" s="129" t="str">
        <f ca="1">IFERROR(IF($C59="","",VLOOKUP(FİLTRE!$C59,'SKT LİSTESİ'!$F:$S,7,0)),"")</f>
        <v/>
      </c>
      <c r="G59" s="130" t="str">
        <f ca="1">IFERROR(IF($C59="","",VLOOKUP(FİLTRE!$C59,'SKT LİSTESİ'!$F:$S,8,0)),"")</f>
        <v/>
      </c>
      <c r="H59" s="131" t="str">
        <f ca="1">IF(E59="","",IF($C59="","",VLOOKUP(FİLTRE!$C59,'SKT LİSTESİ'!$F:$S,9,0)))</f>
        <v/>
      </c>
      <c r="I59" s="132" t="str">
        <f ca="1">IFERROR(IF($C59="","",VLOOKUP(FİLTRE!$C59,'SKT LİSTESİ'!$F:$S,10,0)),"")</f>
        <v/>
      </c>
      <c r="J59" s="133" t="str">
        <f ca="1">IFERROR(IF($C59="","",VLOOKUP(FİLTRE!$C59,'SKT LİSTESİ'!$F:$S,11,0)),"")</f>
        <v/>
      </c>
      <c r="K59" s="134" t="str">
        <f ca="1">IFERROR(IF($C59="","",VLOOKUP(FİLTRE!$C59,'SKT LİSTESİ'!$F:$S,12,0)),"")</f>
        <v/>
      </c>
      <c r="L59" s="134" t="str">
        <f ca="1">IFERROR(IF($C59="","",VLOOKUP(FİLTRE!$C59,'SKT LİSTESİ'!$F:$S,13,0)),"")</f>
        <v/>
      </c>
      <c r="M59" s="135" t="str">
        <f ca="1">IFERROR(IF($C59="","",VLOOKUP(FİLTRE!$C59,'SKT LİSTESİ'!$F:$AJ,14,0)),"")</f>
        <v/>
      </c>
      <c r="N59" s="31" t="str">
        <f ca="1">IFERROR(IF($C59="","",VLOOKUP(FİLTRE!$C59,'SKT LİSTESİ'!$F:$AJ,22,0)),"")</f>
        <v/>
      </c>
      <c r="O59" s="136" t="str">
        <f ca="1">IFERROR(IF($C59="","",VLOOKUP(FİLTRE!$C59,'SKT LİSTESİ'!$F:$AJ,23,0)),"")</f>
        <v/>
      </c>
      <c r="P59" s="31"/>
      <c r="Q59" s="31"/>
      <c r="R59" s="137" t="str">
        <f ca="1">(IFERROR(IF($C59="","",VLOOKUP(FİLTRE!$C59,'SKT LİSTESİ'!$F:$AJ,15,0)),""))</f>
        <v/>
      </c>
      <c r="S59" s="138" t="str">
        <f ca="1">IFERROR(IF($C59="","",VLOOKUP(FİLTRE!$C59,'SKT LİSTESİ'!$F:$AJ,16,0)),"")</f>
        <v/>
      </c>
      <c r="AF59" s="179" t="str">
        <f t="shared" ca="1" si="2"/>
        <v/>
      </c>
      <c r="AG59" s="179">
        <f t="shared" ca="1" si="3"/>
        <v>0</v>
      </c>
      <c r="AH59" s="179">
        <f t="shared" ca="1" si="4"/>
        <v>0</v>
      </c>
    </row>
    <row r="60" spans="2:34" ht="15.75" x14ac:dyDescent="0.25">
      <c r="B60">
        <f t="shared" ca="1" si="1"/>
        <v>48</v>
      </c>
      <c r="C60" t="str">
        <f ca="1">IFERROR(VLOOKUP(B60,'SKT LİSTESİ'!F:F,1,0),"")</f>
        <v/>
      </c>
      <c r="E60" s="128" t="str">
        <f ca="1">IFERROR(IF($C60="","",VLOOKUP(FİLTRE!$C60,'SKT LİSTESİ'!$F:$S,5,0)),"")</f>
        <v/>
      </c>
      <c r="F60" s="129" t="str">
        <f ca="1">IFERROR(IF($C60="","",VLOOKUP(FİLTRE!$C60,'SKT LİSTESİ'!$F:$S,7,0)),"")</f>
        <v/>
      </c>
      <c r="G60" s="130" t="str">
        <f ca="1">IFERROR(IF($C60="","",VLOOKUP(FİLTRE!$C60,'SKT LİSTESİ'!$F:$S,8,0)),"")</f>
        <v/>
      </c>
      <c r="H60" s="131" t="str">
        <f ca="1">IF(E60="","",IF($C60="","",VLOOKUP(FİLTRE!$C60,'SKT LİSTESİ'!$F:$S,9,0)))</f>
        <v/>
      </c>
      <c r="I60" s="132" t="str">
        <f ca="1">IFERROR(IF($C60="","",VLOOKUP(FİLTRE!$C60,'SKT LİSTESİ'!$F:$S,10,0)),"")</f>
        <v/>
      </c>
      <c r="J60" s="133" t="str">
        <f ca="1">IFERROR(IF($C60="","",VLOOKUP(FİLTRE!$C60,'SKT LİSTESİ'!$F:$S,11,0)),"")</f>
        <v/>
      </c>
      <c r="K60" s="134" t="str">
        <f ca="1">IFERROR(IF($C60="","",VLOOKUP(FİLTRE!$C60,'SKT LİSTESİ'!$F:$S,12,0)),"")</f>
        <v/>
      </c>
      <c r="L60" s="134" t="str">
        <f ca="1">IFERROR(IF($C60="","",VLOOKUP(FİLTRE!$C60,'SKT LİSTESİ'!$F:$S,13,0)),"")</f>
        <v/>
      </c>
      <c r="M60" s="135" t="str">
        <f ca="1">IFERROR(IF($C60="","",VLOOKUP(FİLTRE!$C60,'SKT LİSTESİ'!$F:$AJ,14,0)),"")</f>
        <v/>
      </c>
      <c r="N60" s="31" t="str">
        <f ca="1">IFERROR(IF($C60="","",VLOOKUP(FİLTRE!$C60,'SKT LİSTESİ'!$F:$AJ,22,0)),"")</f>
        <v/>
      </c>
      <c r="O60" s="136" t="str">
        <f ca="1">IFERROR(IF($C60="","",VLOOKUP(FİLTRE!$C60,'SKT LİSTESİ'!$F:$AJ,23,0)),"")</f>
        <v/>
      </c>
      <c r="P60" s="31"/>
      <c r="Q60" s="31"/>
      <c r="R60" s="137" t="str">
        <f ca="1">(IFERROR(IF($C60="","",VLOOKUP(FİLTRE!$C60,'SKT LİSTESİ'!$F:$AJ,15,0)),""))</f>
        <v/>
      </c>
      <c r="S60" s="138" t="str">
        <f ca="1">IFERROR(IF($C60="","",VLOOKUP(FİLTRE!$C60,'SKT LİSTESİ'!$F:$AJ,16,0)),"")</f>
        <v/>
      </c>
      <c r="AF60" s="179" t="str">
        <f t="shared" ca="1" si="2"/>
        <v/>
      </c>
      <c r="AG60" s="179">
        <f t="shared" ca="1" si="3"/>
        <v>0</v>
      </c>
      <c r="AH60" s="179">
        <f t="shared" ca="1" si="4"/>
        <v>0</v>
      </c>
    </row>
    <row r="61" spans="2:34" ht="15.75" x14ac:dyDescent="0.25">
      <c r="B61">
        <f t="shared" ca="1" si="1"/>
        <v>49</v>
      </c>
      <c r="C61" t="str">
        <f ca="1">IFERROR(VLOOKUP(B61,'SKT LİSTESİ'!F:F,1,0),"")</f>
        <v/>
      </c>
      <c r="E61" s="128" t="str">
        <f ca="1">IFERROR(IF($C61="","",VLOOKUP(FİLTRE!$C61,'SKT LİSTESİ'!$F:$S,5,0)),"")</f>
        <v/>
      </c>
      <c r="F61" s="129" t="str">
        <f ca="1">IFERROR(IF($C61="","",VLOOKUP(FİLTRE!$C61,'SKT LİSTESİ'!$F:$S,7,0)),"")</f>
        <v/>
      </c>
      <c r="G61" s="130" t="str">
        <f ca="1">IFERROR(IF($C61="","",VLOOKUP(FİLTRE!$C61,'SKT LİSTESİ'!$F:$S,8,0)),"")</f>
        <v/>
      </c>
      <c r="H61" s="131" t="str">
        <f ca="1">IF(E61="","",IF($C61="","",VLOOKUP(FİLTRE!$C61,'SKT LİSTESİ'!$F:$S,9,0)))</f>
        <v/>
      </c>
      <c r="I61" s="132" t="str">
        <f ca="1">IFERROR(IF($C61="","",VLOOKUP(FİLTRE!$C61,'SKT LİSTESİ'!$F:$S,10,0)),"")</f>
        <v/>
      </c>
      <c r="J61" s="133" t="str">
        <f ca="1">IFERROR(IF($C61="","",VLOOKUP(FİLTRE!$C61,'SKT LİSTESİ'!$F:$S,11,0)),"")</f>
        <v/>
      </c>
      <c r="K61" s="134" t="str">
        <f ca="1">IFERROR(IF($C61="","",VLOOKUP(FİLTRE!$C61,'SKT LİSTESİ'!$F:$S,12,0)),"")</f>
        <v/>
      </c>
      <c r="L61" s="134" t="str">
        <f ca="1">IFERROR(IF($C61="","",VLOOKUP(FİLTRE!$C61,'SKT LİSTESİ'!$F:$S,13,0)),"")</f>
        <v/>
      </c>
      <c r="M61" s="135" t="str">
        <f ca="1">IFERROR(IF($C61="","",VLOOKUP(FİLTRE!$C61,'SKT LİSTESİ'!$F:$AJ,14,0)),"")</f>
        <v/>
      </c>
      <c r="N61" s="31" t="str">
        <f ca="1">IFERROR(IF($C61="","",VLOOKUP(FİLTRE!$C61,'SKT LİSTESİ'!$F:$AJ,22,0)),"")</f>
        <v/>
      </c>
      <c r="O61" s="136" t="str">
        <f ca="1">IFERROR(IF($C61="","",VLOOKUP(FİLTRE!$C61,'SKT LİSTESİ'!$F:$AJ,23,0)),"")</f>
        <v/>
      </c>
      <c r="P61" s="31"/>
      <c r="Q61" s="31"/>
      <c r="R61" s="137" t="str">
        <f ca="1">(IFERROR(IF($C61="","",VLOOKUP(FİLTRE!$C61,'SKT LİSTESİ'!$F:$AJ,15,0)),""))</f>
        <v/>
      </c>
      <c r="S61" s="138" t="str">
        <f ca="1">IFERROR(IF($C61="","",VLOOKUP(FİLTRE!$C61,'SKT LİSTESİ'!$F:$AJ,16,0)),"")</f>
        <v/>
      </c>
      <c r="AF61" s="179" t="str">
        <f t="shared" ca="1" si="2"/>
        <v/>
      </c>
      <c r="AG61" s="179">
        <f t="shared" ca="1" si="3"/>
        <v>0</v>
      </c>
      <c r="AH61" s="179">
        <f t="shared" ca="1" si="4"/>
        <v>0</v>
      </c>
    </row>
    <row r="62" spans="2:34" ht="15.75" x14ac:dyDescent="0.25">
      <c r="B62">
        <f t="shared" ca="1" si="1"/>
        <v>50</v>
      </c>
      <c r="C62" t="str">
        <f ca="1">IFERROR(VLOOKUP(B62,'SKT LİSTESİ'!F:F,1,0),"")</f>
        <v/>
      </c>
      <c r="E62" s="128" t="str">
        <f ca="1">IFERROR(IF($C62="","",VLOOKUP(FİLTRE!$C62,'SKT LİSTESİ'!$F:$S,5,0)),"")</f>
        <v/>
      </c>
      <c r="F62" s="129" t="str">
        <f ca="1">IFERROR(IF($C62="","",VLOOKUP(FİLTRE!$C62,'SKT LİSTESİ'!$F:$S,7,0)),"")</f>
        <v/>
      </c>
      <c r="G62" s="130" t="str">
        <f ca="1">IFERROR(IF($C62="","",VLOOKUP(FİLTRE!$C62,'SKT LİSTESİ'!$F:$S,8,0)),"")</f>
        <v/>
      </c>
      <c r="H62" s="131" t="str">
        <f ca="1">IF(E62="","",IF($C62="","",VLOOKUP(FİLTRE!$C62,'SKT LİSTESİ'!$F:$S,9,0)))</f>
        <v/>
      </c>
      <c r="I62" s="132" t="str">
        <f ca="1">IFERROR(IF($C62="","",VLOOKUP(FİLTRE!$C62,'SKT LİSTESİ'!$F:$S,10,0)),"")</f>
        <v/>
      </c>
      <c r="J62" s="133" t="str">
        <f ca="1">IFERROR(IF($C62="","",VLOOKUP(FİLTRE!$C62,'SKT LİSTESİ'!$F:$S,11,0)),"")</f>
        <v/>
      </c>
      <c r="K62" s="134" t="str">
        <f ca="1">IFERROR(IF($C62="","",VLOOKUP(FİLTRE!$C62,'SKT LİSTESİ'!$F:$S,12,0)),"")</f>
        <v/>
      </c>
      <c r="L62" s="134" t="str">
        <f ca="1">IFERROR(IF($C62="","",VLOOKUP(FİLTRE!$C62,'SKT LİSTESİ'!$F:$S,13,0)),"")</f>
        <v/>
      </c>
      <c r="M62" s="135" t="str">
        <f ca="1">IFERROR(IF($C62="","",VLOOKUP(FİLTRE!$C62,'SKT LİSTESİ'!$F:$AJ,14,0)),"")</f>
        <v/>
      </c>
      <c r="N62" s="31" t="str">
        <f ca="1">IFERROR(IF($C62="","",VLOOKUP(FİLTRE!$C62,'SKT LİSTESİ'!$F:$AJ,22,0)),"")</f>
        <v/>
      </c>
      <c r="O62" s="136" t="str">
        <f ca="1">IFERROR(IF($C62="","",VLOOKUP(FİLTRE!$C62,'SKT LİSTESİ'!$F:$AJ,23,0)),"")</f>
        <v/>
      </c>
      <c r="P62" s="31"/>
      <c r="Q62" s="31"/>
      <c r="R62" s="137" t="str">
        <f ca="1">(IFERROR(IF($C62="","",VLOOKUP(FİLTRE!$C62,'SKT LİSTESİ'!$F:$AJ,15,0)),""))</f>
        <v/>
      </c>
      <c r="S62" s="138" t="str">
        <f ca="1">IFERROR(IF($C62="","",VLOOKUP(FİLTRE!$C62,'SKT LİSTESİ'!$F:$AJ,16,0)),"")</f>
        <v/>
      </c>
      <c r="AF62" s="179" t="str">
        <f t="shared" ca="1" si="2"/>
        <v/>
      </c>
      <c r="AG62" s="179">
        <f t="shared" ca="1" si="3"/>
        <v>0</v>
      </c>
      <c r="AH62" s="179">
        <f t="shared" ca="1" si="4"/>
        <v>0</v>
      </c>
    </row>
    <row r="63" spans="2:34" ht="15.75" x14ac:dyDescent="0.25">
      <c r="B63">
        <f t="shared" ca="1" si="1"/>
        <v>51</v>
      </c>
      <c r="C63" t="str">
        <f ca="1">IFERROR(VLOOKUP(B63,'SKT LİSTESİ'!F:F,1,0),"")</f>
        <v/>
      </c>
      <c r="E63" s="128" t="str">
        <f ca="1">IFERROR(IF($C63="","",VLOOKUP(FİLTRE!$C63,'SKT LİSTESİ'!$F:$S,5,0)),"")</f>
        <v/>
      </c>
      <c r="F63" s="129" t="str">
        <f ca="1">IFERROR(IF($C63="","",VLOOKUP(FİLTRE!$C63,'SKT LİSTESİ'!$F:$S,7,0)),"")</f>
        <v/>
      </c>
      <c r="G63" s="130" t="str">
        <f ca="1">IFERROR(IF($C63="","",VLOOKUP(FİLTRE!$C63,'SKT LİSTESİ'!$F:$S,8,0)),"")</f>
        <v/>
      </c>
      <c r="H63" s="131" t="str">
        <f ca="1">IF(E63="","",IF($C63="","",VLOOKUP(FİLTRE!$C63,'SKT LİSTESİ'!$F:$S,9,0)))</f>
        <v/>
      </c>
      <c r="I63" s="132" t="str">
        <f ca="1">IFERROR(IF($C63="","",VLOOKUP(FİLTRE!$C63,'SKT LİSTESİ'!$F:$S,10,0)),"")</f>
        <v/>
      </c>
      <c r="J63" s="133" t="str">
        <f ca="1">IFERROR(IF($C63="","",VLOOKUP(FİLTRE!$C63,'SKT LİSTESİ'!$F:$S,11,0)),"")</f>
        <v/>
      </c>
      <c r="K63" s="134" t="str">
        <f ca="1">IFERROR(IF($C63="","",VLOOKUP(FİLTRE!$C63,'SKT LİSTESİ'!$F:$S,12,0)),"")</f>
        <v/>
      </c>
      <c r="L63" s="134" t="str">
        <f ca="1">IFERROR(IF($C63="","",VLOOKUP(FİLTRE!$C63,'SKT LİSTESİ'!$F:$S,13,0)),"")</f>
        <v/>
      </c>
      <c r="M63" s="135" t="str">
        <f ca="1">IFERROR(IF($C63="","",VLOOKUP(FİLTRE!$C63,'SKT LİSTESİ'!$F:$AJ,14,0)),"")</f>
        <v/>
      </c>
      <c r="N63" s="31" t="str">
        <f ca="1">IFERROR(IF($C63="","",VLOOKUP(FİLTRE!$C63,'SKT LİSTESİ'!$F:$AJ,22,0)),"")</f>
        <v/>
      </c>
      <c r="O63" s="136" t="str">
        <f ca="1">IFERROR(IF($C63="","",VLOOKUP(FİLTRE!$C63,'SKT LİSTESİ'!$F:$AJ,23,0)),"")</f>
        <v/>
      </c>
      <c r="P63" s="31"/>
      <c r="Q63" s="31"/>
      <c r="R63" s="137" t="str">
        <f ca="1">(IFERROR(IF($C63="","",VLOOKUP(FİLTRE!$C63,'SKT LİSTESİ'!$F:$AJ,15,0)),""))</f>
        <v/>
      </c>
      <c r="S63" s="138" t="str">
        <f ca="1">IFERROR(IF($C63="","",VLOOKUP(FİLTRE!$C63,'SKT LİSTESİ'!$F:$AJ,16,0)),"")</f>
        <v/>
      </c>
      <c r="AF63" s="179" t="str">
        <f t="shared" ca="1" si="2"/>
        <v/>
      </c>
      <c r="AG63" s="179">
        <f t="shared" ca="1" si="3"/>
        <v>0</v>
      </c>
      <c r="AH63" s="179">
        <f t="shared" ca="1" si="4"/>
        <v>0</v>
      </c>
    </row>
    <row r="64" spans="2:34" ht="15.75" x14ac:dyDescent="0.25">
      <c r="B64">
        <f t="shared" ca="1" si="1"/>
        <v>52</v>
      </c>
      <c r="C64" t="str">
        <f ca="1">IFERROR(VLOOKUP(B64,'SKT LİSTESİ'!F:F,1,0),"")</f>
        <v/>
      </c>
      <c r="E64" s="128" t="str">
        <f ca="1">IFERROR(IF($C64="","",VLOOKUP(FİLTRE!$C64,'SKT LİSTESİ'!$F:$S,5,0)),"")</f>
        <v/>
      </c>
      <c r="F64" s="129" t="str">
        <f ca="1">IFERROR(IF($C64="","",VLOOKUP(FİLTRE!$C64,'SKT LİSTESİ'!$F:$S,7,0)),"")</f>
        <v/>
      </c>
      <c r="G64" s="130" t="str">
        <f ca="1">IFERROR(IF($C64="","",VLOOKUP(FİLTRE!$C64,'SKT LİSTESİ'!$F:$S,8,0)),"")</f>
        <v/>
      </c>
      <c r="H64" s="131" t="str">
        <f ca="1">IF(E64="","",IF($C64="","",VLOOKUP(FİLTRE!$C64,'SKT LİSTESİ'!$F:$S,9,0)))</f>
        <v/>
      </c>
      <c r="I64" s="132" t="str">
        <f ca="1">IFERROR(IF($C64="","",VLOOKUP(FİLTRE!$C64,'SKT LİSTESİ'!$F:$S,10,0)),"")</f>
        <v/>
      </c>
      <c r="J64" s="133" t="str">
        <f ca="1">IFERROR(IF($C64="","",VLOOKUP(FİLTRE!$C64,'SKT LİSTESİ'!$F:$S,11,0)),"")</f>
        <v/>
      </c>
      <c r="K64" s="134" t="str">
        <f ca="1">IFERROR(IF($C64="","",VLOOKUP(FİLTRE!$C64,'SKT LİSTESİ'!$F:$S,12,0)),"")</f>
        <v/>
      </c>
      <c r="L64" s="134" t="str">
        <f ca="1">IFERROR(IF($C64="","",VLOOKUP(FİLTRE!$C64,'SKT LİSTESİ'!$F:$S,13,0)),"")</f>
        <v/>
      </c>
      <c r="M64" s="135" t="str">
        <f ca="1">IFERROR(IF($C64="","",VLOOKUP(FİLTRE!$C64,'SKT LİSTESİ'!$F:$AJ,14,0)),"")</f>
        <v/>
      </c>
      <c r="N64" s="31" t="str">
        <f ca="1">IFERROR(IF($C64="","",VLOOKUP(FİLTRE!$C64,'SKT LİSTESİ'!$F:$AJ,22,0)),"")</f>
        <v/>
      </c>
      <c r="O64" s="136" t="str">
        <f ca="1">IFERROR(IF($C64="","",VLOOKUP(FİLTRE!$C64,'SKT LİSTESİ'!$F:$AJ,23,0)),"")</f>
        <v/>
      </c>
      <c r="P64" s="31"/>
      <c r="Q64" s="31"/>
      <c r="R64" s="137" t="str">
        <f ca="1">(IFERROR(IF($C64="","",VLOOKUP(FİLTRE!$C64,'SKT LİSTESİ'!$F:$AJ,15,0)),""))</f>
        <v/>
      </c>
      <c r="S64" s="138" t="str">
        <f ca="1">IFERROR(IF($C64="","",VLOOKUP(FİLTRE!$C64,'SKT LİSTESİ'!$F:$AJ,16,0)),"")</f>
        <v/>
      </c>
      <c r="AF64" s="179" t="str">
        <f t="shared" ca="1" si="2"/>
        <v/>
      </c>
      <c r="AG64" s="179">
        <f t="shared" ca="1" si="3"/>
        <v>0</v>
      </c>
      <c r="AH64" s="179">
        <f t="shared" ca="1" si="4"/>
        <v>0</v>
      </c>
    </row>
    <row r="65" spans="2:34" ht="15.75" x14ac:dyDescent="0.25">
      <c r="B65">
        <f t="shared" ca="1" si="1"/>
        <v>53</v>
      </c>
      <c r="C65" t="str">
        <f ca="1">IFERROR(VLOOKUP(B65,'SKT LİSTESİ'!F:F,1,0),"")</f>
        <v/>
      </c>
      <c r="E65" s="128" t="str">
        <f ca="1">IFERROR(IF($C65="","",VLOOKUP(FİLTRE!$C65,'SKT LİSTESİ'!$F:$S,5,0)),"")</f>
        <v/>
      </c>
      <c r="F65" s="129" t="str">
        <f ca="1">IFERROR(IF($C65="","",VLOOKUP(FİLTRE!$C65,'SKT LİSTESİ'!$F:$S,7,0)),"")</f>
        <v/>
      </c>
      <c r="G65" s="130" t="str">
        <f ca="1">IFERROR(IF($C65="","",VLOOKUP(FİLTRE!$C65,'SKT LİSTESİ'!$F:$S,8,0)),"")</f>
        <v/>
      </c>
      <c r="H65" s="131" t="str">
        <f ca="1">IF(E65="","",IF($C65="","",VLOOKUP(FİLTRE!$C65,'SKT LİSTESİ'!$F:$S,9,0)))</f>
        <v/>
      </c>
      <c r="I65" s="132" t="str">
        <f ca="1">IFERROR(IF($C65="","",VLOOKUP(FİLTRE!$C65,'SKT LİSTESİ'!$F:$S,10,0)),"")</f>
        <v/>
      </c>
      <c r="J65" s="133" t="str">
        <f ca="1">IFERROR(IF($C65="","",VLOOKUP(FİLTRE!$C65,'SKT LİSTESİ'!$F:$S,11,0)),"")</f>
        <v/>
      </c>
      <c r="K65" s="134" t="str">
        <f ca="1">IFERROR(IF($C65="","",VLOOKUP(FİLTRE!$C65,'SKT LİSTESİ'!$F:$S,12,0)),"")</f>
        <v/>
      </c>
      <c r="L65" s="134" t="str">
        <f ca="1">IFERROR(IF($C65="","",VLOOKUP(FİLTRE!$C65,'SKT LİSTESİ'!$F:$S,13,0)),"")</f>
        <v/>
      </c>
      <c r="M65" s="135" t="str">
        <f ca="1">IFERROR(IF($C65="","",VLOOKUP(FİLTRE!$C65,'SKT LİSTESİ'!$F:$AJ,14,0)),"")</f>
        <v/>
      </c>
      <c r="N65" s="31" t="str">
        <f ca="1">IFERROR(IF($C65="","",VLOOKUP(FİLTRE!$C65,'SKT LİSTESİ'!$F:$AJ,22,0)),"")</f>
        <v/>
      </c>
      <c r="O65" s="136" t="str">
        <f ca="1">IFERROR(IF($C65="","",VLOOKUP(FİLTRE!$C65,'SKT LİSTESİ'!$F:$AJ,23,0)),"")</f>
        <v/>
      </c>
      <c r="P65" s="31"/>
      <c r="Q65" s="31"/>
      <c r="R65" s="137" t="str">
        <f ca="1">(IFERROR(IF($C65="","",VLOOKUP(FİLTRE!$C65,'SKT LİSTESİ'!$F:$AJ,15,0)),""))</f>
        <v/>
      </c>
      <c r="S65" s="138" t="str">
        <f ca="1">IFERROR(IF($C65="","",VLOOKUP(FİLTRE!$C65,'SKT LİSTESİ'!$F:$AJ,16,0)),"")</f>
        <v/>
      </c>
      <c r="AF65" s="179" t="str">
        <f t="shared" ca="1" si="2"/>
        <v/>
      </c>
      <c r="AG65" s="179">
        <f t="shared" ca="1" si="3"/>
        <v>0</v>
      </c>
      <c r="AH65" s="179">
        <f t="shared" ca="1" si="4"/>
        <v>0</v>
      </c>
    </row>
    <row r="66" spans="2:34" ht="15.75" x14ac:dyDescent="0.25">
      <c r="B66">
        <f t="shared" ca="1" si="1"/>
        <v>54</v>
      </c>
      <c r="C66" t="str">
        <f ca="1">IFERROR(VLOOKUP(B66,'SKT LİSTESİ'!F:F,1,0),"")</f>
        <v/>
      </c>
      <c r="E66" s="128" t="str">
        <f ca="1">IFERROR(IF($C66="","",VLOOKUP(FİLTRE!$C66,'SKT LİSTESİ'!$F:$S,5,0)),"")</f>
        <v/>
      </c>
      <c r="F66" s="129" t="str">
        <f ca="1">IFERROR(IF($C66="","",VLOOKUP(FİLTRE!$C66,'SKT LİSTESİ'!$F:$S,7,0)),"")</f>
        <v/>
      </c>
      <c r="G66" s="130" t="str">
        <f ca="1">IFERROR(IF($C66="","",VLOOKUP(FİLTRE!$C66,'SKT LİSTESİ'!$F:$S,8,0)),"")</f>
        <v/>
      </c>
      <c r="H66" s="131" t="str">
        <f ca="1">IF(E66="","",IF($C66="","",VLOOKUP(FİLTRE!$C66,'SKT LİSTESİ'!$F:$S,9,0)))</f>
        <v/>
      </c>
      <c r="I66" s="132" t="str">
        <f ca="1">IFERROR(IF($C66="","",VLOOKUP(FİLTRE!$C66,'SKT LİSTESİ'!$F:$S,10,0)),"")</f>
        <v/>
      </c>
      <c r="J66" s="133" t="str">
        <f ca="1">IFERROR(IF($C66="","",VLOOKUP(FİLTRE!$C66,'SKT LİSTESİ'!$F:$S,11,0)),"")</f>
        <v/>
      </c>
      <c r="K66" s="134" t="str">
        <f ca="1">IFERROR(IF($C66="","",VLOOKUP(FİLTRE!$C66,'SKT LİSTESİ'!$F:$S,12,0)),"")</f>
        <v/>
      </c>
      <c r="L66" s="134" t="str">
        <f ca="1">IFERROR(IF($C66="","",VLOOKUP(FİLTRE!$C66,'SKT LİSTESİ'!$F:$S,13,0)),"")</f>
        <v/>
      </c>
      <c r="M66" s="135" t="str">
        <f ca="1">IFERROR(IF($C66="","",VLOOKUP(FİLTRE!$C66,'SKT LİSTESİ'!$F:$AJ,14,0)),"")</f>
        <v/>
      </c>
      <c r="N66" s="31" t="str">
        <f ca="1">IFERROR(IF($C66="","",VLOOKUP(FİLTRE!$C66,'SKT LİSTESİ'!$F:$AJ,22,0)),"")</f>
        <v/>
      </c>
      <c r="O66" s="136" t="str">
        <f ca="1">IFERROR(IF($C66="","",VLOOKUP(FİLTRE!$C66,'SKT LİSTESİ'!$F:$AJ,23,0)),"")</f>
        <v/>
      </c>
      <c r="P66" s="31"/>
      <c r="Q66" s="31"/>
      <c r="R66" s="137" t="str">
        <f ca="1">(IFERROR(IF($C66="","",VLOOKUP(FİLTRE!$C66,'SKT LİSTESİ'!$F:$AJ,15,0)),""))</f>
        <v/>
      </c>
      <c r="S66" s="138" t="str">
        <f ca="1">IFERROR(IF($C66="","",VLOOKUP(FİLTRE!$C66,'SKT LİSTESİ'!$F:$AJ,16,0)),"")</f>
        <v/>
      </c>
      <c r="AF66" s="179" t="str">
        <f t="shared" ca="1" si="2"/>
        <v/>
      </c>
      <c r="AG66" s="179">
        <f t="shared" ca="1" si="3"/>
        <v>0</v>
      </c>
      <c r="AH66" s="179">
        <f t="shared" ca="1" si="4"/>
        <v>0</v>
      </c>
    </row>
    <row r="67" spans="2:34" ht="15.75" x14ac:dyDescent="0.25">
      <c r="B67">
        <f t="shared" ca="1" si="1"/>
        <v>55</v>
      </c>
      <c r="C67" t="str">
        <f ca="1">IFERROR(VLOOKUP(B67,'SKT LİSTESİ'!F:F,1,0),"")</f>
        <v/>
      </c>
      <c r="E67" s="128" t="str">
        <f ca="1">IFERROR(IF($C67="","",VLOOKUP(FİLTRE!$C67,'SKT LİSTESİ'!$F:$S,5,0)),"")</f>
        <v/>
      </c>
      <c r="F67" s="129" t="str">
        <f ca="1">IFERROR(IF($C67="","",VLOOKUP(FİLTRE!$C67,'SKT LİSTESİ'!$F:$S,7,0)),"")</f>
        <v/>
      </c>
      <c r="G67" s="130" t="str">
        <f ca="1">IFERROR(IF($C67="","",VLOOKUP(FİLTRE!$C67,'SKT LİSTESİ'!$F:$S,8,0)),"")</f>
        <v/>
      </c>
      <c r="H67" s="131" t="str">
        <f ca="1">IF(E67="","",IF($C67="","",VLOOKUP(FİLTRE!$C67,'SKT LİSTESİ'!$F:$S,9,0)))</f>
        <v/>
      </c>
      <c r="I67" s="132" t="str">
        <f ca="1">IFERROR(IF($C67="","",VLOOKUP(FİLTRE!$C67,'SKT LİSTESİ'!$F:$S,10,0)),"")</f>
        <v/>
      </c>
      <c r="J67" s="133" t="str">
        <f ca="1">IFERROR(IF($C67="","",VLOOKUP(FİLTRE!$C67,'SKT LİSTESİ'!$F:$S,11,0)),"")</f>
        <v/>
      </c>
      <c r="K67" s="134" t="str">
        <f ca="1">IFERROR(IF($C67="","",VLOOKUP(FİLTRE!$C67,'SKT LİSTESİ'!$F:$S,12,0)),"")</f>
        <v/>
      </c>
      <c r="L67" s="134" t="str">
        <f ca="1">IFERROR(IF($C67="","",VLOOKUP(FİLTRE!$C67,'SKT LİSTESİ'!$F:$S,13,0)),"")</f>
        <v/>
      </c>
      <c r="M67" s="135" t="str">
        <f ca="1">IFERROR(IF($C67="","",VLOOKUP(FİLTRE!$C67,'SKT LİSTESİ'!$F:$AJ,14,0)),"")</f>
        <v/>
      </c>
      <c r="N67" s="31" t="str">
        <f ca="1">IFERROR(IF($C67="","",VLOOKUP(FİLTRE!$C67,'SKT LİSTESİ'!$F:$AJ,22,0)),"")</f>
        <v/>
      </c>
      <c r="O67" s="136" t="str">
        <f ca="1">IFERROR(IF($C67="","",VLOOKUP(FİLTRE!$C67,'SKT LİSTESİ'!$F:$AJ,23,0)),"")</f>
        <v/>
      </c>
      <c r="P67" s="31"/>
      <c r="Q67" s="31"/>
      <c r="R67" s="137" t="str">
        <f ca="1">(IFERROR(IF($C67="","",VLOOKUP(FİLTRE!$C67,'SKT LİSTESİ'!$F:$AJ,15,0)),""))</f>
        <v/>
      </c>
      <c r="S67" s="138" t="str">
        <f ca="1">IFERROR(IF($C67="","",VLOOKUP(FİLTRE!$C67,'SKT LİSTESİ'!$F:$AJ,16,0)),"")</f>
        <v/>
      </c>
      <c r="AF67" s="179" t="str">
        <f t="shared" ca="1" si="2"/>
        <v/>
      </c>
      <c r="AG67" s="179">
        <f t="shared" ca="1" si="3"/>
        <v>0</v>
      </c>
      <c r="AH67" s="179">
        <f t="shared" ca="1" si="4"/>
        <v>0</v>
      </c>
    </row>
    <row r="68" spans="2:34" ht="15.75" x14ac:dyDescent="0.25">
      <c r="B68">
        <f t="shared" ca="1" si="1"/>
        <v>56</v>
      </c>
      <c r="C68" t="str">
        <f ca="1">IFERROR(VLOOKUP(B68,'SKT LİSTESİ'!F:F,1,0),"")</f>
        <v/>
      </c>
      <c r="E68" s="128" t="str">
        <f ca="1">IFERROR(IF($C68="","",VLOOKUP(FİLTRE!$C68,'SKT LİSTESİ'!$F:$S,5,0)),"")</f>
        <v/>
      </c>
      <c r="F68" s="129" t="str">
        <f ca="1">IFERROR(IF($C68="","",VLOOKUP(FİLTRE!$C68,'SKT LİSTESİ'!$F:$S,7,0)),"")</f>
        <v/>
      </c>
      <c r="G68" s="130" t="str">
        <f ca="1">IFERROR(IF($C68="","",VLOOKUP(FİLTRE!$C68,'SKT LİSTESİ'!$F:$S,8,0)),"")</f>
        <v/>
      </c>
      <c r="H68" s="131" t="str">
        <f ca="1">IF(E68="","",IF($C68="","",VLOOKUP(FİLTRE!$C68,'SKT LİSTESİ'!$F:$S,9,0)))</f>
        <v/>
      </c>
      <c r="I68" s="132" t="str">
        <f ca="1">IFERROR(IF($C68="","",VLOOKUP(FİLTRE!$C68,'SKT LİSTESİ'!$F:$S,10,0)),"")</f>
        <v/>
      </c>
      <c r="J68" s="133" t="str">
        <f ca="1">IFERROR(IF($C68="","",VLOOKUP(FİLTRE!$C68,'SKT LİSTESİ'!$F:$S,11,0)),"")</f>
        <v/>
      </c>
      <c r="K68" s="134" t="str">
        <f ca="1">IFERROR(IF($C68="","",VLOOKUP(FİLTRE!$C68,'SKT LİSTESİ'!$F:$S,12,0)),"")</f>
        <v/>
      </c>
      <c r="L68" s="134" t="str">
        <f ca="1">IFERROR(IF($C68="","",VLOOKUP(FİLTRE!$C68,'SKT LİSTESİ'!$F:$S,13,0)),"")</f>
        <v/>
      </c>
      <c r="M68" s="135" t="str">
        <f ca="1">IFERROR(IF($C68="","",VLOOKUP(FİLTRE!$C68,'SKT LİSTESİ'!$F:$AJ,14,0)),"")</f>
        <v/>
      </c>
      <c r="N68" s="31" t="str">
        <f ca="1">IFERROR(IF($C68="","",VLOOKUP(FİLTRE!$C68,'SKT LİSTESİ'!$F:$AJ,22,0)),"")</f>
        <v/>
      </c>
      <c r="O68" s="136" t="str">
        <f ca="1">IFERROR(IF($C68="","",VLOOKUP(FİLTRE!$C68,'SKT LİSTESİ'!$F:$AJ,23,0)),"")</f>
        <v/>
      </c>
      <c r="P68" s="31"/>
      <c r="Q68" s="31"/>
      <c r="R68" s="137" t="str">
        <f ca="1">(IFERROR(IF($C68="","",VLOOKUP(FİLTRE!$C68,'SKT LİSTESİ'!$F:$AJ,15,0)),""))</f>
        <v/>
      </c>
      <c r="S68" s="138" t="str">
        <f ca="1">IFERROR(IF($C68="","",VLOOKUP(FİLTRE!$C68,'SKT LİSTESİ'!$F:$AJ,16,0)),"")</f>
        <v/>
      </c>
      <c r="AF68" s="179" t="str">
        <f t="shared" ca="1" si="2"/>
        <v/>
      </c>
      <c r="AG68" s="179">
        <f t="shared" ca="1" si="3"/>
        <v>0</v>
      </c>
      <c r="AH68" s="179">
        <f t="shared" ca="1" si="4"/>
        <v>0</v>
      </c>
    </row>
    <row r="69" spans="2:34" ht="15.75" x14ac:dyDescent="0.25">
      <c r="B69">
        <f t="shared" ca="1" si="1"/>
        <v>57</v>
      </c>
      <c r="C69" t="str">
        <f ca="1">IFERROR(VLOOKUP(B69,'SKT LİSTESİ'!F:F,1,0),"")</f>
        <v/>
      </c>
      <c r="E69" s="128" t="str">
        <f ca="1">IFERROR(IF($C69="","",VLOOKUP(FİLTRE!$C69,'SKT LİSTESİ'!$F:$S,5,0)),"")</f>
        <v/>
      </c>
      <c r="F69" s="129" t="str">
        <f ca="1">IFERROR(IF($C69="","",VLOOKUP(FİLTRE!$C69,'SKT LİSTESİ'!$F:$S,7,0)),"")</f>
        <v/>
      </c>
      <c r="G69" s="130" t="str">
        <f ca="1">IFERROR(IF($C69="","",VLOOKUP(FİLTRE!$C69,'SKT LİSTESİ'!$F:$S,8,0)),"")</f>
        <v/>
      </c>
      <c r="H69" s="131" t="str">
        <f ca="1">IF(E69="","",IF($C69="","",VLOOKUP(FİLTRE!$C69,'SKT LİSTESİ'!$F:$S,9,0)))</f>
        <v/>
      </c>
      <c r="I69" s="132" t="str">
        <f ca="1">IFERROR(IF($C69="","",VLOOKUP(FİLTRE!$C69,'SKT LİSTESİ'!$F:$S,10,0)),"")</f>
        <v/>
      </c>
      <c r="J69" s="133" t="str">
        <f ca="1">IFERROR(IF($C69="","",VLOOKUP(FİLTRE!$C69,'SKT LİSTESİ'!$F:$S,11,0)),"")</f>
        <v/>
      </c>
      <c r="K69" s="134" t="str">
        <f ca="1">IFERROR(IF($C69="","",VLOOKUP(FİLTRE!$C69,'SKT LİSTESİ'!$F:$S,12,0)),"")</f>
        <v/>
      </c>
      <c r="L69" s="134" t="str">
        <f ca="1">IFERROR(IF($C69="","",VLOOKUP(FİLTRE!$C69,'SKT LİSTESİ'!$F:$S,13,0)),"")</f>
        <v/>
      </c>
      <c r="M69" s="135" t="str">
        <f ca="1">IFERROR(IF($C69="","",VLOOKUP(FİLTRE!$C69,'SKT LİSTESİ'!$F:$AJ,14,0)),"")</f>
        <v/>
      </c>
      <c r="N69" s="31" t="str">
        <f ca="1">IFERROR(IF($C69="","",VLOOKUP(FİLTRE!$C69,'SKT LİSTESİ'!$F:$AJ,22,0)),"")</f>
        <v/>
      </c>
      <c r="O69" s="136" t="str">
        <f ca="1">IFERROR(IF($C69="","",VLOOKUP(FİLTRE!$C69,'SKT LİSTESİ'!$F:$AJ,23,0)),"")</f>
        <v/>
      </c>
      <c r="P69" s="31"/>
      <c r="Q69" s="31"/>
      <c r="R69" s="137" t="str">
        <f ca="1">(IFERROR(IF($C69="","",VLOOKUP(FİLTRE!$C69,'SKT LİSTESİ'!$F:$AJ,15,0)),""))</f>
        <v/>
      </c>
      <c r="S69" s="138" t="str">
        <f ca="1">IFERROR(IF($C69="","",VLOOKUP(FİLTRE!$C69,'SKT LİSTESİ'!$F:$AJ,16,0)),"")</f>
        <v/>
      </c>
      <c r="AF69" s="179" t="str">
        <f t="shared" ca="1" si="2"/>
        <v/>
      </c>
      <c r="AG69" s="179">
        <f t="shared" ca="1" si="3"/>
        <v>0</v>
      </c>
      <c r="AH69" s="179">
        <f t="shared" ca="1" si="4"/>
        <v>0</v>
      </c>
    </row>
    <row r="70" spans="2:34" ht="15.75" x14ac:dyDescent="0.25">
      <c r="B70">
        <f t="shared" ca="1" si="1"/>
        <v>58</v>
      </c>
      <c r="C70" t="str">
        <f ca="1">IFERROR(VLOOKUP(B70,'SKT LİSTESİ'!F:F,1,0),"")</f>
        <v/>
      </c>
      <c r="E70" s="128" t="str">
        <f ca="1">IFERROR(IF($C70="","",VLOOKUP(FİLTRE!$C70,'SKT LİSTESİ'!$F:$S,5,0)),"")</f>
        <v/>
      </c>
      <c r="F70" s="129" t="str">
        <f ca="1">IFERROR(IF($C70="","",VLOOKUP(FİLTRE!$C70,'SKT LİSTESİ'!$F:$S,7,0)),"")</f>
        <v/>
      </c>
      <c r="G70" s="130" t="str">
        <f ca="1">IFERROR(IF($C70="","",VLOOKUP(FİLTRE!$C70,'SKT LİSTESİ'!$F:$S,8,0)),"")</f>
        <v/>
      </c>
      <c r="H70" s="131" t="str">
        <f ca="1">IF(E70="","",IF($C70="","",VLOOKUP(FİLTRE!$C70,'SKT LİSTESİ'!$F:$S,9,0)))</f>
        <v/>
      </c>
      <c r="I70" s="132" t="str">
        <f ca="1">IFERROR(IF($C70="","",VLOOKUP(FİLTRE!$C70,'SKT LİSTESİ'!$F:$S,10,0)),"")</f>
        <v/>
      </c>
      <c r="J70" s="133" t="str">
        <f ca="1">IFERROR(IF($C70="","",VLOOKUP(FİLTRE!$C70,'SKT LİSTESİ'!$F:$S,11,0)),"")</f>
        <v/>
      </c>
      <c r="K70" s="134" t="str">
        <f ca="1">IFERROR(IF($C70="","",VLOOKUP(FİLTRE!$C70,'SKT LİSTESİ'!$F:$S,12,0)),"")</f>
        <v/>
      </c>
      <c r="L70" s="134" t="str">
        <f ca="1">IFERROR(IF($C70="","",VLOOKUP(FİLTRE!$C70,'SKT LİSTESİ'!$F:$S,13,0)),"")</f>
        <v/>
      </c>
      <c r="M70" s="135" t="str">
        <f ca="1">IFERROR(IF($C70="","",VLOOKUP(FİLTRE!$C70,'SKT LİSTESİ'!$F:$AJ,14,0)),"")</f>
        <v/>
      </c>
      <c r="N70" s="31" t="str">
        <f ca="1">IFERROR(IF($C70="","",VLOOKUP(FİLTRE!$C70,'SKT LİSTESİ'!$F:$AJ,22,0)),"")</f>
        <v/>
      </c>
      <c r="O70" s="136" t="str">
        <f ca="1">IFERROR(IF($C70="","",VLOOKUP(FİLTRE!$C70,'SKT LİSTESİ'!$F:$AJ,23,0)),"")</f>
        <v/>
      </c>
      <c r="P70" s="31"/>
      <c r="Q70" s="31"/>
      <c r="R70" s="137" t="str">
        <f ca="1">(IFERROR(IF($C70="","",VLOOKUP(FİLTRE!$C70,'SKT LİSTESİ'!$F:$AJ,15,0)),""))</f>
        <v/>
      </c>
      <c r="S70" s="138" t="str">
        <f ca="1">IFERROR(IF($C70="","",VLOOKUP(FİLTRE!$C70,'SKT LİSTESİ'!$F:$AJ,16,0)),"")</f>
        <v/>
      </c>
      <c r="AF70" s="179" t="str">
        <f t="shared" ca="1" si="2"/>
        <v/>
      </c>
      <c r="AG70" s="179">
        <f t="shared" ca="1" si="3"/>
        <v>0</v>
      </c>
      <c r="AH70" s="179">
        <f t="shared" ca="1" si="4"/>
        <v>0</v>
      </c>
    </row>
    <row r="71" spans="2:34" ht="15.75" x14ac:dyDescent="0.25">
      <c r="B71">
        <f t="shared" ca="1" si="1"/>
        <v>59</v>
      </c>
      <c r="C71" t="str">
        <f ca="1">IFERROR(VLOOKUP(B71,'SKT LİSTESİ'!F:F,1,0),"")</f>
        <v/>
      </c>
      <c r="E71" s="128" t="str">
        <f ca="1">IFERROR(IF($C71="","",VLOOKUP(FİLTRE!$C71,'SKT LİSTESİ'!$F:$S,5,0)),"")</f>
        <v/>
      </c>
      <c r="F71" s="129" t="str">
        <f ca="1">IFERROR(IF($C71="","",VLOOKUP(FİLTRE!$C71,'SKT LİSTESİ'!$F:$S,7,0)),"")</f>
        <v/>
      </c>
      <c r="G71" s="130" t="str">
        <f ca="1">IFERROR(IF($C71="","",VLOOKUP(FİLTRE!$C71,'SKT LİSTESİ'!$F:$S,8,0)),"")</f>
        <v/>
      </c>
      <c r="H71" s="131" t="str">
        <f ca="1">IF(E71="","",IF($C71="","",VLOOKUP(FİLTRE!$C71,'SKT LİSTESİ'!$F:$S,9,0)))</f>
        <v/>
      </c>
      <c r="I71" s="132" t="str">
        <f ca="1">IFERROR(IF($C71="","",VLOOKUP(FİLTRE!$C71,'SKT LİSTESİ'!$F:$S,10,0)),"")</f>
        <v/>
      </c>
      <c r="J71" s="133" t="str">
        <f ca="1">IFERROR(IF($C71="","",VLOOKUP(FİLTRE!$C71,'SKT LİSTESİ'!$F:$S,11,0)),"")</f>
        <v/>
      </c>
      <c r="K71" s="134" t="str">
        <f ca="1">IFERROR(IF($C71="","",VLOOKUP(FİLTRE!$C71,'SKT LİSTESİ'!$F:$S,12,0)),"")</f>
        <v/>
      </c>
      <c r="L71" s="134" t="str">
        <f ca="1">IFERROR(IF($C71="","",VLOOKUP(FİLTRE!$C71,'SKT LİSTESİ'!$F:$S,13,0)),"")</f>
        <v/>
      </c>
      <c r="M71" s="135" t="str">
        <f ca="1">IFERROR(IF($C71="","",VLOOKUP(FİLTRE!$C71,'SKT LİSTESİ'!$F:$AJ,14,0)),"")</f>
        <v/>
      </c>
      <c r="N71" s="31" t="str">
        <f ca="1">IFERROR(IF($C71="","",VLOOKUP(FİLTRE!$C71,'SKT LİSTESİ'!$F:$AJ,22,0)),"")</f>
        <v/>
      </c>
      <c r="O71" s="136" t="str">
        <f ca="1">IFERROR(IF($C71="","",VLOOKUP(FİLTRE!$C71,'SKT LİSTESİ'!$F:$AJ,23,0)),"")</f>
        <v/>
      </c>
      <c r="P71" s="31"/>
      <c r="Q71" s="31"/>
      <c r="R71" s="137" t="str">
        <f ca="1">(IFERROR(IF($C71="","",VLOOKUP(FİLTRE!$C71,'SKT LİSTESİ'!$F:$AJ,15,0)),""))</f>
        <v/>
      </c>
      <c r="S71" s="138" t="str">
        <f ca="1">IFERROR(IF($C71="","",VLOOKUP(FİLTRE!$C71,'SKT LİSTESİ'!$F:$AJ,16,0)),"")</f>
        <v/>
      </c>
      <c r="AF71" s="179" t="str">
        <f t="shared" ca="1" si="2"/>
        <v/>
      </c>
      <c r="AG71" s="179">
        <f t="shared" ca="1" si="3"/>
        <v>0</v>
      </c>
      <c r="AH71" s="179">
        <f t="shared" ca="1" si="4"/>
        <v>0</v>
      </c>
    </row>
    <row r="72" spans="2:34" ht="15.75" x14ac:dyDescent="0.25">
      <c r="B72">
        <f t="shared" ca="1" si="1"/>
        <v>60</v>
      </c>
      <c r="C72" t="str">
        <f ca="1">IFERROR(VLOOKUP(B72,'SKT LİSTESİ'!F:F,1,0),"")</f>
        <v/>
      </c>
      <c r="E72" s="128" t="str">
        <f ca="1">IFERROR(IF($C72="","",VLOOKUP(FİLTRE!$C72,'SKT LİSTESİ'!$F:$S,5,0)),"")</f>
        <v/>
      </c>
      <c r="F72" s="129" t="str">
        <f ca="1">IFERROR(IF($C72="","",VLOOKUP(FİLTRE!$C72,'SKT LİSTESİ'!$F:$S,7,0)),"")</f>
        <v/>
      </c>
      <c r="G72" s="130" t="str">
        <f ca="1">IFERROR(IF($C72="","",VLOOKUP(FİLTRE!$C72,'SKT LİSTESİ'!$F:$S,8,0)),"")</f>
        <v/>
      </c>
      <c r="H72" s="131" t="str">
        <f ca="1">IF(E72="","",IF($C72="","",VLOOKUP(FİLTRE!$C72,'SKT LİSTESİ'!$F:$S,9,0)))</f>
        <v/>
      </c>
      <c r="I72" s="132" t="str">
        <f ca="1">IFERROR(IF($C72="","",VLOOKUP(FİLTRE!$C72,'SKT LİSTESİ'!$F:$S,10,0)),"")</f>
        <v/>
      </c>
      <c r="J72" s="133" t="str">
        <f ca="1">IFERROR(IF($C72="","",VLOOKUP(FİLTRE!$C72,'SKT LİSTESİ'!$F:$S,11,0)),"")</f>
        <v/>
      </c>
      <c r="K72" s="134" t="str">
        <f ca="1">IFERROR(IF($C72="","",VLOOKUP(FİLTRE!$C72,'SKT LİSTESİ'!$F:$S,12,0)),"")</f>
        <v/>
      </c>
      <c r="L72" s="134" t="str">
        <f ca="1">IFERROR(IF($C72="","",VLOOKUP(FİLTRE!$C72,'SKT LİSTESİ'!$F:$S,13,0)),"")</f>
        <v/>
      </c>
      <c r="M72" s="135" t="str">
        <f ca="1">IFERROR(IF($C72="","",VLOOKUP(FİLTRE!$C72,'SKT LİSTESİ'!$F:$AJ,14,0)),"")</f>
        <v/>
      </c>
      <c r="N72" s="31" t="str">
        <f ca="1">IFERROR(IF($C72="","",VLOOKUP(FİLTRE!$C72,'SKT LİSTESİ'!$F:$AJ,22,0)),"")</f>
        <v/>
      </c>
      <c r="O72" s="136" t="str">
        <f ca="1">IFERROR(IF($C72="","",VLOOKUP(FİLTRE!$C72,'SKT LİSTESİ'!$F:$AJ,23,0)),"")</f>
        <v/>
      </c>
      <c r="P72" s="31"/>
      <c r="Q72" s="31"/>
      <c r="R72" s="137" t="str">
        <f ca="1">(IFERROR(IF($C72="","",VLOOKUP(FİLTRE!$C72,'SKT LİSTESİ'!$F:$AJ,15,0)),""))</f>
        <v/>
      </c>
      <c r="S72" s="138" t="str">
        <f ca="1">IFERROR(IF($C72="","",VLOOKUP(FİLTRE!$C72,'SKT LİSTESİ'!$F:$AJ,16,0)),"")</f>
        <v/>
      </c>
      <c r="AF72" s="179" t="str">
        <f t="shared" ca="1" si="2"/>
        <v/>
      </c>
      <c r="AG72" s="179">
        <f t="shared" ca="1" si="3"/>
        <v>0</v>
      </c>
      <c r="AH72" s="179">
        <f t="shared" ca="1" si="4"/>
        <v>0</v>
      </c>
    </row>
    <row r="73" spans="2:34" ht="15.75" x14ac:dyDescent="0.25">
      <c r="B73">
        <f t="shared" ca="1" si="1"/>
        <v>61</v>
      </c>
      <c r="C73" t="str">
        <f ca="1">IFERROR(VLOOKUP(B73,'SKT LİSTESİ'!F:F,1,0),"")</f>
        <v/>
      </c>
      <c r="E73" s="128" t="str">
        <f ca="1">IFERROR(IF($C73="","",VLOOKUP(FİLTRE!$C73,'SKT LİSTESİ'!$F:$S,5,0)),"")</f>
        <v/>
      </c>
      <c r="F73" s="129" t="str">
        <f ca="1">IFERROR(IF($C73="","",VLOOKUP(FİLTRE!$C73,'SKT LİSTESİ'!$F:$S,7,0)),"")</f>
        <v/>
      </c>
      <c r="G73" s="130" t="str">
        <f ca="1">IFERROR(IF($C73="","",VLOOKUP(FİLTRE!$C73,'SKT LİSTESİ'!$F:$S,8,0)),"")</f>
        <v/>
      </c>
      <c r="H73" s="131" t="str">
        <f ca="1">IF(E73="","",IF($C73="","",VLOOKUP(FİLTRE!$C73,'SKT LİSTESİ'!$F:$S,9,0)))</f>
        <v/>
      </c>
      <c r="I73" s="132" t="str">
        <f ca="1">IFERROR(IF($C73="","",VLOOKUP(FİLTRE!$C73,'SKT LİSTESİ'!$F:$S,10,0)),"")</f>
        <v/>
      </c>
      <c r="J73" s="133" t="str">
        <f ca="1">IFERROR(IF($C73="","",VLOOKUP(FİLTRE!$C73,'SKT LİSTESİ'!$F:$S,11,0)),"")</f>
        <v/>
      </c>
      <c r="K73" s="134" t="str">
        <f ca="1">IFERROR(IF($C73="","",VLOOKUP(FİLTRE!$C73,'SKT LİSTESİ'!$F:$S,12,0)),"")</f>
        <v/>
      </c>
      <c r="L73" s="134" t="str">
        <f ca="1">IFERROR(IF($C73="","",VLOOKUP(FİLTRE!$C73,'SKT LİSTESİ'!$F:$S,13,0)),"")</f>
        <v/>
      </c>
      <c r="M73" s="135" t="str">
        <f ca="1">IFERROR(IF($C73="","",VLOOKUP(FİLTRE!$C73,'SKT LİSTESİ'!$F:$AJ,14,0)),"")</f>
        <v/>
      </c>
      <c r="N73" s="31" t="str">
        <f ca="1">IFERROR(IF($C73="","",VLOOKUP(FİLTRE!$C73,'SKT LİSTESİ'!$F:$AJ,22,0)),"")</f>
        <v/>
      </c>
      <c r="O73" s="136" t="str">
        <f ca="1">IFERROR(IF($C73="","",VLOOKUP(FİLTRE!$C73,'SKT LİSTESİ'!$F:$AJ,23,0)),"")</f>
        <v/>
      </c>
      <c r="P73" s="31"/>
      <c r="Q73" s="31"/>
      <c r="R73" s="137" t="str">
        <f ca="1">(IFERROR(IF($C73="","",VLOOKUP(FİLTRE!$C73,'SKT LİSTESİ'!$F:$AJ,15,0)),""))</f>
        <v/>
      </c>
      <c r="S73" s="138" t="str">
        <f ca="1">IFERROR(IF($C73="","",VLOOKUP(FİLTRE!$C73,'SKT LİSTESİ'!$F:$AJ,16,0)),"")</f>
        <v/>
      </c>
      <c r="AF73" s="179" t="str">
        <f t="shared" ca="1" si="2"/>
        <v/>
      </c>
      <c r="AG73" s="179">
        <f t="shared" ca="1" si="3"/>
        <v>0</v>
      </c>
      <c r="AH73" s="179">
        <f t="shared" ca="1" si="4"/>
        <v>0</v>
      </c>
    </row>
    <row r="74" spans="2:34" ht="15.75" x14ac:dyDescent="0.25">
      <c r="B74">
        <f t="shared" ca="1" si="1"/>
        <v>62</v>
      </c>
      <c r="C74" t="str">
        <f ca="1">IFERROR(VLOOKUP(B74,'SKT LİSTESİ'!F:F,1,0),"")</f>
        <v/>
      </c>
      <c r="E74" s="128" t="str">
        <f ca="1">IFERROR(IF($C74="","",VLOOKUP(FİLTRE!$C74,'SKT LİSTESİ'!$F:$S,5,0)),"")</f>
        <v/>
      </c>
      <c r="F74" s="129" t="str">
        <f ca="1">IFERROR(IF($C74="","",VLOOKUP(FİLTRE!$C74,'SKT LİSTESİ'!$F:$S,7,0)),"")</f>
        <v/>
      </c>
      <c r="G74" s="130" t="str">
        <f ca="1">IFERROR(IF($C74="","",VLOOKUP(FİLTRE!$C74,'SKT LİSTESİ'!$F:$S,8,0)),"")</f>
        <v/>
      </c>
      <c r="H74" s="131" t="str">
        <f ca="1">IF(E74="","",IF($C74="","",VLOOKUP(FİLTRE!$C74,'SKT LİSTESİ'!$F:$S,9,0)))</f>
        <v/>
      </c>
      <c r="I74" s="132" t="str">
        <f ca="1">IFERROR(IF($C74="","",VLOOKUP(FİLTRE!$C74,'SKT LİSTESİ'!$F:$S,10,0)),"")</f>
        <v/>
      </c>
      <c r="J74" s="133" t="str">
        <f ca="1">IFERROR(IF($C74="","",VLOOKUP(FİLTRE!$C74,'SKT LİSTESİ'!$F:$S,11,0)),"")</f>
        <v/>
      </c>
      <c r="K74" s="134" t="str">
        <f ca="1">IFERROR(IF($C74="","",VLOOKUP(FİLTRE!$C74,'SKT LİSTESİ'!$F:$S,12,0)),"")</f>
        <v/>
      </c>
      <c r="L74" s="134" t="str">
        <f ca="1">IFERROR(IF($C74="","",VLOOKUP(FİLTRE!$C74,'SKT LİSTESİ'!$F:$S,13,0)),"")</f>
        <v/>
      </c>
      <c r="M74" s="135" t="str">
        <f ca="1">IFERROR(IF($C74="","",VLOOKUP(FİLTRE!$C74,'SKT LİSTESİ'!$F:$AJ,14,0)),"")</f>
        <v/>
      </c>
      <c r="N74" s="31" t="str">
        <f ca="1">IFERROR(IF($C74="","",VLOOKUP(FİLTRE!$C74,'SKT LİSTESİ'!$F:$AJ,22,0)),"")</f>
        <v/>
      </c>
      <c r="O74" s="136" t="str">
        <f ca="1">IFERROR(IF($C74="","",VLOOKUP(FİLTRE!$C74,'SKT LİSTESİ'!$F:$AJ,23,0)),"")</f>
        <v/>
      </c>
      <c r="P74" s="31"/>
      <c r="Q74" s="31"/>
      <c r="R74" s="137" t="str">
        <f ca="1">(IFERROR(IF($C74="","",VLOOKUP(FİLTRE!$C74,'SKT LİSTESİ'!$F:$AJ,15,0)),""))</f>
        <v/>
      </c>
      <c r="S74" s="138" t="str">
        <f ca="1">IFERROR(IF($C74="","",VLOOKUP(FİLTRE!$C74,'SKT LİSTESİ'!$F:$AJ,16,0)),"")</f>
        <v/>
      </c>
      <c r="AF74" s="179" t="str">
        <f t="shared" ca="1" si="2"/>
        <v/>
      </c>
      <c r="AG74" s="179">
        <f t="shared" ca="1" si="3"/>
        <v>0</v>
      </c>
      <c r="AH74" s="179">
        <f t="shared" ca="1" si="4"/>
        <v>0</v>
      </c>
    </row>
    <row r="75" spans="2:34" ht="15.75" x14ac:dyDescent="0.25">
      <c r="B75">
        <f t="shared" ca="1" si="1"/>
        <v>63</v>
      </c>
      <c r="C75" t="str">
        <f ca="1">IFERROR(VLOOKUP(B75,'SKT LİSTESİ'!F:F,1,0),"")</f>
        <v/>
      </c>
      <c r="E75" s="128" t="str">
        <f ca="1">IFERROR(IF($C75="","",VLOOKUP(FİLTRE!$C75,'SKT LİSTESİ'!$F:$S,5,0)),"")</f>
        <v/>
      </c>
      <c r="F75" s="129" t="str">
        <f ca="1">IFERROR(IF($C75="","",VLOOKUP(FİLTRE!$C75,'SKT LİSTESİ'!$F:$S,7,0)),"")</f>
        <v/>
      </c>
      <c r="G75" s="130" t="str">
        <f ca="1">IFERROR(IF($C75="","",VLOOKUP(FİLTRE!$C75,'SKT LİSTESİ'!$F:$S,8,0)),"")</f>
        <v/>
      </c>
      <c r="H75" s="131" t="str">
        <f ca="1">IF(E75="","",IF($C75="","",VLOOKUP(FİLTRE!$C75,'SKT LİSTESİ'!$F:$S,9,0)))</f>
        <v/>
      </c>
      <c r="I75" s="132" t="str">
        <f ca="1">IFERROR(IF($C75="","",VLOOKUP(FİLTRE!$C75,'SKT LİSTESİ'!$F:$S,10,0)),"")</f>
        <v/>
      </c>
      <c r="J75" s="133" t="str">
        <f ca="1">IFERROR(IF($C75="","",VLOOKUP(FİLTRE!$C75,'SKT LİSTESİ'!$F:$S,11,0)),"")</f>
        <v/>
      </c>
      <c r="K75" s="134" t="str">
        <f ca="1">IFERROR(IF($C75="","",VLOOKUP(FİLTRE!$C75,'SKT LİSTESİ'!$F:$S,12,0)),"")</f>
        <v/>
      </c>
      <c r="L75" s="134" t="str">
        <f ca="1">IFERROR(IF($C75="","",VLOOKUP(FİLTRE!$C75,'SKT LİSTESİ'!$F:$S,13,0)),"")</f>
        <v/>
      </c>
      <c r="M75" s="135" t="str">
        <f ca="1">IFERROR(IF($C75="","",VLOOKUP(FİLTRE!$C75,'SKT LİSTESİ'!$F:$AJ,14,0)),"")</f>
        <v/>
      </c>
      <c r="N75" s="31" t="str">
        <f ca="1">IFERROR(IF($C75="","",VLOOKUP(FİLTRE!$C75,'SKT LİSTESİ'!$F:$AJ,22,0)),"")</f>
        <v/>
      </c>
      <c r="O75" s="136" t="str">
        <f ca="1">IFERROR(IF($C75="","",VLOOKUP(FİLTRE!$C75,'SKT LİSTESİ'!$F:$AJ,23,0)),"")</f>
        <v/>
      </c>
      <c r="P75" s="31"/>
      <c r="Q75" s="31"/>
      <c r="R75" s="137" t="str">
        <f ca="1">(IFERROR(IF($C75="","",VLOOKUP(FİLTRE!$C75,'SKT LİSTESİ'!$F:$AJ,15,0)),""))</f>
        <v/>
      </c>
      <c r="S75" s="138" t="str">
        <f ca="1">IFERROR(IF($C75="","",VLOOKUP(FİLTRE!$C75,'SKT LİSTESİ'!$F:$AJ,16,0)),"")</f>
        <v/>
      </c>
      <c r="AF75" s="179" t="str">
        <f t="shared" ca="1" si="2"/>
        <v/>
      </c>
      <c r="AG75" s="179">
        <f t="shared" ca="1" si="3"/>
        <v>0</v>
      </c>
      <c r="AH75" s="179">
        <f t="shared" ca="1" si="4"/>
        <v>0</v>
      </c>
    </row>
    <row r="76" spans="2:34" ht="15.75" x14ac:dyDescent="0.25">
      <c r="B76">
        <f t="shared" ca="1" si="1"/>
        <v>64</v>
      </c>
      <c r="C76" t="str">
        <f ca="1">IFERROR(VLOOKUP(B76,'SKT LİSTESİ'!F:F,1,0),"")</f>
        <v/>
      </c>
      <c r="E76" s="128" t="str">
        <f ca="1">IFERROR(IF($C76="","",VLOOKUP(FİLTRE!$C76,'SKT LİSTESİ'!$F:$S,5,0)),"")</f>
        <v/>
      </c>
      <c r="F76" s="129" t="str">
        <f ca="1">IFERROR(IF($C76="","",VLOOKUP(FİLTRE!$C76,'SKT LİSTESİ'!$F:$S,7,0)),"")</f>
        <v/>
      </c>
      <c r="G76" s="130" t="str">
        <f ca="1">IFERROR(IF($C76="","",VLOOKUP(FİLTRE!$C76,'SKT LİSTESİ'!$F:$S,8,0)),"")</f>
        <v/>
      </c>
      <c r="H76" s="131" t="str">
        <f ca="1">IF(E76="","",IF($C76="","",VLOOKUP(FİLTRE!$C76,'SKT LİSTESİ'!$F:$S,9,0)))</f>
        <v/>
      </c>
      <c r="I76" s="132" t="str">
        <f ca="1">IFERROR(IF($C76="","",VLOOKUP(FİLTRE!$C76,'SKT LİSTESİ'!$F:$S,10,0)),"")</f>
        <v/>
      </c>
      <c r="J76" s="133" t="str">
        <f ca="1">IFERROR(IF($C76="","",VLOOKUP(FİLTRE!$C76,'SKT LİSTESİ'!$F:$S,11,0)),"")</f>
        <v/>
      </c>
      <c r="K76" s="134" t="str">
        <f ca="1">IFERROR(IF($C76="","",VLOOKUP(FİLTRE!$C76,'SKT LİSTESİ'!$F:$S,12,0)),"")</f>
        <v/>
      </c>
      <c r="L76" s="134" t="str">
        <f ca="1">IFERROR(IF($C76="","",VLOOKUP(FİLTRE!$C76,'SKT LİSTESİ'!$F:$S,13,0)),"")</f>
        <v/>
      </c>
      <c r="M76" s="135" t="str">
        <f ca="1">IFERROR(IF($C76="","",VLOOKUP(FİLTRE!$C76,'SKT LİSTESİ'!$F:$AJ,14,0)),"")</f>
        <v/>
      </c>
      <c r="N76" s="31" t="str">
        <f ca="1">IFERROR(IF($C76="","",VLOOKUP(FİLTRE!$C76,'SKT LİSTESİ'!$F:$AJ,22,0)),"")</f>
        <v/>
      </c>
      <c r="O76" s="136" t="str">
        <f ca="1">IFERROR(IF($C76="","",VLOOKUP(FİLTRE!$C76,'SKT LİSTESİ'!$F:$AJ,23,0)),"")</f>
        <v/>
      </c>
      <c r="P76" s="31"/>
      <c r="Q76" s="31"/>
      <c r="R76" s="137" t="str">
        <f ca="1">(IFERROR(IF($C76="","",VLOOKUP(FİLTRE!$C76,'SKT LİSTESİ'!$F:$AJ,15,0)),""))</f>
        <v/>
      </c>
      <c r="S76" s="138" t="str">
        <f ca="1">IFERROR(IF($C76="","",VLOOKUP(FİLTRE!$C76,'SKT LİSTESİ'!$F:$AJ,16,0)),"")</f>
        <v/>
      </c>
      <c r="AF76" s="179" t="str">
        <f t="shared" ca="1" si="2"/>
        <v/>
      </c>
      <c r="AG76" s="179">
        <f t="shared" ca="1" si="3"/>
        <v>0</v>
      </c>
      <c r="AH76" s="179">
        <f t="shared" ca="1" si="4"/>
        <v>0</v>
      </c>
    </row>
    <row r="77" spans="2:34" ht="15.75" x14ac:dyDescent="0.25">
      <c r="B77">
        <f t="shared" ca="1" si="1"/>
        <v>65</v>
      </c>
      <c r="C77" t="str">
        <f ca="1">IFERROR(VLOOKUP(B77,'SKT LİSTESİ'!F:F,1,0),"")</f>
        <v/>
      </c>
      <c r="E77" s="128" t="str">
        <f ca="1">IFERROR(IF($C77="","",VLOOKUP(FİLTRE!$C77,'SKT LİSTESİ'!$F:$S,5,0)),"")</f>
        <v/>
      </c>
      <c r="F77" s="129" t="str">
        <f ca="1">IFERROR(IF($C77="","",VLOOKUP(FİLTRE!$C77,'SKT LİSTESİ'!$F:$S,7,0)),"")</f>
        <v/>
      </c>
      <c r="G77" s="130" t="str">
        <f ca="1">IFERROR(IF($C77="","",VLOOKUP(FİLTRE!$C77,'SKT LİSTESİ'!$F:$S,8,0)),"")</f>
        <v/>
      </c>
      <c r="H77" s="131" t="str">
        <f ca="1">IF(E77="","",IF($C77="","",VLOOKUP(FİLTRE!$C77,'SKT LİSTESİ'!$F:$S,9,0)))</f>
        <v/>
      </c>
      <c r="I77" s="132" t="str">
        <f ca="1">IFERROR(IF($C77="","",VLOOKUP(FİLTRE!$C77,'SKT LİSTESİ'!$F:$S,10,0)),"")</f>
        <v/>
      </c>
      <c r="J77" s="133" t="str">
        <f ca="1">IFERROR(IF($C77="","",VLOOKUP(FİLTRE!$C77,'SKT LİSTESİ'!$F:$S,11,0)),"")</f>
        <v/>
      </c>
      <c r="K77" s="134" t="str">
        <f ca="1">IFERROR(IF($C77="","",VLOOKUP(FİLTRE!$C77,'SKT LİSTESİ'!$F:$S,12,0)),"")</f>
        <v/>
      </c>
      <c r="L77" s="134" t="str">
        <f ca="1">IFERROR(IF($C77="","",VLOOKUP(FİLTRE!$C77,'SKT LİSTESİ'!$F:$S,13,0)),"")</f>
        <v/>
      </c>
      <c r="M77" s="135" t="str">
        <f ca="1">IFERROR(IF($C77="","",VLOOKUP(FİLTRE!$C77,'SKT LİSTESİ'!$F:$AJ,14,0)),"")</f>
        <v/>
      </c>
      <c r="N77" s="31" t="str">
        <f ca="1">IFERROR(IF($C77="","",VLOOKUP(FİLTRE!$C77,'SKT LİSTESİ'!$F:$AJ,22,0)),"")</f>
        <v/>
      </c>
      <c r="O77" s="136" t="str">
        <f ca="1">IFERROR(IF($C77="","",VLOOKUP(FİLTRE!$C77,'SKT LİSTESİ'!$F:$AJ,23,0)),"")</f>
        <v/>
      </c>
      <c r="P77" s="31"/>
      <c r="Q77" s="31"/>
      <c r="R77" s="137" t="str">
        <f ca="1">(IFERROR(IF($C77="","",VLOOKUP(FİLTRE!$C77,'SKT LİSTESİ'!$F:$AJ,15,0)),""))</f>
        <v/>
      </c>
      <c r="S77" s="138" t="str">
        <f ca="1">IFERROR(IF($C77="","",VLOOKUP(FİLTRE!$C77,'SKT LİSTESİ'!$F:$AJ,16,0)),"")</f>
        <v/>
      </c>
      <c r="AF77" s="179" t="str">
        <f t="shared" ca="1" si="2"/>
        <v/>
      </c>
      <c r="AG77" s="179">
        <f t="shared" ca="1" si="3"/>
        <v>0</v>
      </c>
      <c r="AH77" s="179">
        <f t="shared" ca="1" si="4"/>
        <v>0</v>
      </c>
    </row>
    <row r="78" spans="2:34" ht="15.75" x14ac:dyDescent="0.25">
      <c r="B78">
        <f t="shared" ref="B78:B141" ca="1" si="5">IF($Y$2=1,(ROW()-12),"")</f>
        <v>66</v>
      </c>
      <c r="C78" t="str">
        <f ca="1">IFERROR(VLOOKUP(B78,'SKT LİSTESİ'!F:F,1,0),"")</f>
        <v/>
      </c>
      <c r="E78" s="128" t="str">
        <f ca="1">IFERROR(IF($C78="","",VLOOKUP(FİLTRE!$C78,'SKT LİSTESİ'!$F:$S,5,0)),"")</f>
        <v/>
      </c>
      <c r="F78" s="129" t="str">
        <f ca="1">IFERROR(IF($C78="","",VLOOKUP(FİLTRE!$C78,'SKT LİSTESİ'!$F:$S,7,0)),"")</f>
        <v/>
      </c>
      <c r="G78" s="130" t="str">
        <f ca="1">IFERROR(IF($C78="","",VLOOKUP(FİLTRE!$C78,'SKT LİSTESİ'!$F:$S,8,0)),"")</f>
        <v/>
      </c>
      <c r="H78" s="131" t="str">
        <f ca="1">IF(E78="","",IF($C78="","",VLOOKUP(FİLTRE!$C78,'SKT LİSTESİ'!$F:$S,9,0)))</f>
        <v/>
      </c>
      <c r="I78" s="132" t="str">
        <f ca="1">IFERROR(IF($C78="","",VLOOKUP(FİLTRE!$C78,'SKT LİSTESİ'!$F:$S,10,0)),"")</f>
        <v/>
      </c>
      <c r="J78" s="133" t="str">
        <f ca="1">IFERROR(IF($C78="","",VLOOKUP(FİLTRE!$C78,'SKT LİSTESİ'!$F:$S,11,0)),"")</f>
        <v/>
      </c>
      <c r="K78" s="134" t="str">
        <f ca="1">IFERROR(IF($C78="","",VLOOKUP(FİLTRE!$C78,'SKT LİSTESİ'!$F:$S,12,0)),"")</f>
        <v/>
      </c>
      <c r="L78" s="134" t="str">
        <f ca="1">IFERROR(IF($C78="","",VLOOKUP(FİLTRE!$C78,'SKT LİSTESİ'!$F:$S,13,0)),"")</f>
        <v/>
      </c>
      <c r="M78" s="135" t="str">
        <f ca="1">IFERROR(IF($C78="","",VLOOKUP(FİLTRE!$C78,'SKT LİSTESİ'!$F:$AJ,14,0)),"")</f>
        <v/>
      </c>
      <c r="N78" s="31" t="str">
        <f ca="1">IFERROR(IF($C78="","",VLOOKUP(FİLTRE!$C78,'SKT LİSTESİ'!$F:$AJ,22,0)),"")</f>
        <v/>
      </c>
      <c r="O78" s="136" t="str">
        <f ca="1">IFERROR(IF($C78="","",VLOOKUP(FİLTRE!$C78,'SKT LİSTESİ'!$F:$AJ,23,0)),"")</f>
        <v/>
      </c>
      <c r="P78" s="31"/>
      <c r="Q78" s="31"/>
      <c r="R78" s="137" t="str">
        <f ca="1">(IFERROR(IF($C78="","",VLOOKUP(FİLTRE!$C78,'SKT LİSTESİ'!$F:$AJ,15,0)),""))</f>
        <v/>
      </c>
      <c r="S78" s="138" t="str">
        <f ca="1">IFERROR(IF($C78="","",VLOOKUP(FİLTRE!$C78,'SKT LİSTESİ'!$F:$AJ,16,0)),"")</f>
        <v/>
      </c>
      <c r="AF78" s="179" t="str">
        <f t="shared" ref="AF78:AF141" ca="1" si="6">IF(E78&lt;&gt;"SAYIM",K78,
(IF(AND(E78="SAYIM",R78=0),0,(COUNTIFS(E:E,"SAYIM",F:F,F78,R:R,"&gt;"&amp;0)))))</f>
        <v/>
      </c>
      <c r="AG78" s="179">
        <f t="shared" ref="AG78:AG141" ca="1" si="7">IF(E78="SAYIM",(IFERROR(R78/AF78,0)),0)</f>
        <v>0</v>
      </c>
      <c r="AH78" s="179">
        <f t="shared" ref="AH78:AH141" ca="1" si="8">IF(E78="SAYIM",(IFERROR(S78/AF78,0)),0)</f>
        <v>0</v>
      </c>
    </row>
    <row r="79" spans="2:34" ht="15.75" x14ac:dyDescent="0.25">
      <c r="B79">
        <f t="shared" ca="1" si="5"/>
        <v>67</v>
      </c>
      <c r="C79" t="str">
        <f ca="1">IFERROR(VLOOKUP(B79,'SKT LİSTESİ'!F:F,1,0),"")</f>
        <v/>
      </c>
      <c r="E79" s="128" t="str">
        <f ca="1">IFERROR(IF($C79="","",VLOOKUP(FİLTRE!$C79,'SKT LİSTESİ'!$F:$S,5,0)),"")</f>
        <v/>
      </c>
      <c r="F79" s="129" t="str">
        <f ca="1">IFERROR(IF($C79="","",VLOOKUP(FİLTRE!$C79,'SKT LİSTESİ'!$F:$S,7,0)),"")</f>
        <v/>
      </c>
      <c r="G79" s="130" t="str">
        <f ca="1">IFERROR(IF($C79="","",VLOOKUP(FİLTRE!$C79,'SKT LİSTESİ'!$F:$S,8,0)),"")</f>
        <v/>
      </c>
      <c r="H79" s="131" t="str">
        <f ca="1">IF(E79="","",IF($C79="","",VLOOKUP(FİLTRE!$C79,'SKT LİSTESİ'!$F:$S,9,0)))</f>
        <v/>
      </c>
      <c r="I79" s="132" t="str">
        <f ca="1">IFERROR(IF($C79="","",VLOOKUP(FİLTRE!$C79,'SKT LİSTESİ'!$F:$S,10,0)),"")</f>
        <v/>
      </c>
      <c r="J79" s="133" t="str">
        <f ca="1">IFERROR(IF($C79="","",VLOOKUP(FİLTRE!$C79,'SKT LİSTESİ'!$F:$S,11,0)),"")</f>
        <v/>
      </c>
      <c r="K79" s="134" t="str">
        <f ca="1">IFERROR(IF($C79="","",VLOOKUP(FİLTRE!$C79,'SKT LİSTESİ'!$F:$S,12,0)),"")</f>
        <v/>
      </c>
      <c r="L79" s="134" t="str">
        <f ca="1">IFERROR(IF($C79="","",VLOOKUP(FİLTRE!$C79,'SKT LİSTESİ'!$F:$S,13,0)),"")</f>
        <v/>
      </c>
      <c r="M79" s="135" t="str">
        <f ca="1">IFERROR(IF($C79="","",VLOOKUP(FİLTRE!$C79,'SKT LİSTESİ'!$F:$AJ,14,0)),"")</f>
        <v/>
      </c>
      <c r="N79" s="31" t="str">
        <f ca="1">IFERROR(IF($C79="","",VLOOKUP(FİLTRE!$C79,'SKT LİSTESİ'!$F:$AJ,22,0)),"")</f>
        <v/>
      </c>
      <c r="O79" s="136" t="str">
        <f ca="1">IFERROR(IF($C79="","",VLOOKUP(FİLTRE!$C79,'SKT LİSTESİ'!$F:$AJ,23,0)),"")</f>
        <v/>
      </c>
      <c r="P79" s="31"/>
      <c r="Q79" s="31"/>
      <c r="R79" s="137" t="str">
        <f ca="1">(IFERROR(IF($C79="","",VLOOKUP(FİLTRE!$C79,'SKT LİSTESİ'!$F:$AJ,15,0)),""))</f>
        <v/>
      </c>
      <c r="S79" s="138" t="str">
        <f ca="1">IFERROR(IF($C79="","",VLOOKUP(FİLTRE!$C79,'SKT LİSTESİ'!$F:$AJ,16,0)),"")</f>
        <v/>
      </c>
      <c r="AF79" s="179" t="str">
        <f t="shared" ca="1" si="6"/>
        <v/>
      </c>
      <c r="AG79" s="179">
        <f t="shared" ca="1" si="7"/>
        <v>0</v>
      </c>
      <c r="AH79" s="179">
        <f t="shared" ca="1" si="8"/>
        <v>0</v>
      </c>
    </row>
    <row r="80" spans="2:34" ht="15.75" x14ac:dyDescent="0.25">
      <c r="B80">
        <f t="shared" ca="1" si="5"/>
        <v>68</v>
      </c>
      <c r="C80" t="str">
        <f ca="1">IFERROR(VLOOKUP(B80,'SKT LİSTESİ'!F:F,1,0),"")</f>
        <v/>
      </c>
      <c r="E80" s="128" t="str">
        <f ca="1">IFERROR(IF($C80="","",VLOOKUP(FİLTRE!$C80,'SKT LİSTESİ'!$F:$S,5,0)),"")</f>
        <v/>
      </c>
      <c r="F80" s="129" t="str">
        <f ca="1">IFERROR(IF($C80="","",VLOOKUP(FİLTRE!$C80,'SKT LİSTESİ'!$F:$S,7,0)),"")</f>
        <v/>
      </c>
      <c r="G80" s="130" t="str">
        <f ca="1">IFERROR(IF($C80="","",VLOOKUP(FİLTRE!$C80,'SKT LİSTESİ'!$F:$S,8,0)),"")</f>
        <v/>
      </c>
      <c r="H80" s="131" t="str">
        <f ca="1">IF(E80="","",IF($C80="","",VLOOKUP(FİLTRE!$C80,'SKT LİSTESİ'!$F:$S,9,0)))</f>
        <v/>
      </c>
      <c r="I80" s="132" t="str">
        <f ca="1">IFERROR(IF($C80="","",VLOOKUP(FİLTRE!$C80,'SKT LİSTESİ'!$F:$S,10,0)),"")</f>
        <v/>
      </c>
      <c r="J80" s="133" t="str">
        <f ca="1">IFERROR(IF($C80="","",VLOOKUP(FİLTRE!$C80,'SKT LİSTESİ'!$F:$S,11,0)),"")</f>
        <v/>
      </c>
      <c r="K80" s="134" t="str">
        <f ca="1">IFERROR(IF($C80="","",VLOOKUP(FİLTRE!$C80,'SKT LİSTESİ'!$F:$S,12,0)),"")</f>
        <v/>
      </c>
      <c r="L80" s="134" t="str">
        <f ca="1">IFERROR(IF($C80="","",VLOOKUP(FİLTRE!$C80,'SKT LİSTESİ'!$F:$S,13,0)),"")</f>
        <v/>
      </c>
      <c r="M80" s="135" t="str">
        <f ca="1">IFERROR(IF($C80="","",VLOOKUP(FİLTRE!$C80,'SKT LİSTESİ'!$F:$AJ,14,0)),"")</f>
        <v/>
      </c>
      <c r="N80" s="31" t="str">
        <f ca="1">IFERROR(IF($C80="","",VLOOKUP(FİLTRE!$C80,'SKT LİSTESİ'!$F:$AJ,22,0)),"")</f>
        <v/>
      </c>
      <c r="O80" s="136" t="str">
        <f ca="1">IFERROR(IF($C80="","",VLOOKUP(FİLTRE!$C80,'SKT LİSTESİ'!$F:$AJ,23,0)),"")</f>
        <v/>
      </c>
      <c r="P80" s="31"/>
      <c r="Q80" s="31"/>
      <c r="R80" s="137" t="str">
        <f ca="1">(IFERROR(IF($C80="","",VLOOKUP(FİLTRE!$C80,'SKT LİSTESİ'!$F:$AJ,15,0)),""))</f>
        <v/>
      </c>
      <c r="S80" s="138" t="str">
        <f ca="1">IFERROR(IF($C80="","",VLOOKUP(FİLTRE!$C80,'SKT LİSTESİ'!$F:$AJ,16,0)),"")</f>
        <v/>
      </c>
      <c r="AF80" s="179" t="str">
        <f t="shared" ca="1" si="6"/>
        <v/>
      </c>
      <c r="AG80" s="179">
        <f t="shared" ca="1" si="7"/>
        <v>0</v>
      </c>
      <c r="AH80" s="179">
        <f t="shared" ca="1" si="8"/>
        <v>0</v>
      </c>
    </row>
    <row r="81" spans="2:34" ht="15.75" x14ac:dyDescent="0.25">
      <c r="B81">
        <f t="shared" ca="1" si="5"/>
        <v>69</v>
      </c>
      <c r="C81" t="str">
        <f ca="1">IFERROR(VLOOKUP(B81,'SKT LİSTESİ'!F:F,1,0),"")</f>
        <v/>
      </c>
      <c r="E81" s="128" t="str">
        <f ca="1">IFERROR(IF($C81="","",VLOOKUP(FİLTRE!$C81,'SKT LİSTESİ'!$F:$S,5,0)),"")</f>
        <v/>
      </c>
      <c r="F81" s="129" t="str">
        <f ca="1">IFERROR(IF($C81="","",VLOOKUP(FİLTRE!$C81,'SKT LİSTESİ'!$F:$S,7,0)),"")</f>
        <v/>
      </c>
      <c r="G81" s="130" t="str">
        <f ca="1">IFERROR(IF($C81="","",VLOOKUP(FİLTRE!$C81,'SKT LİSTESİ'!$F:$S,8,0)),"")</f>
        <v/>
      </c>
      <c r="H81" s="131" t="str">
        <f ca="1">IF(E81="","",IF($C81="","",VLOOKUP(FİLTRE!$C81,'SKT LİSTESİ'!$F:$S,9,0)))</f>
        <v/>
      </c>
      <c r="I81" s="132" t="str">
        <f ca="1">IFERROR(IF($C81="","",VLOOKUP(FİLTRE!$C81,'SKT LİSTESİ'!$F:$S,10,0)),"")</f>
        <v/>
      </c>
      <c r="J81" s="133" t="str">
        <f ca="1">IFERROR(IF($C81="","",VLOOKUP(FİLTRE!$C81,'SKT LİSTESİ'!$F:$S,11,0)),"")</f>
        <v/>
      </c>
      <c r="K81" s="134" t="str">
        <f ca="1">IFERROR(IF($C81="","",VLOOKUP(FİLTRE!$C81,'SKT LİSTESİ'!$F:$S,12,0)),"")</f>
        <v/>
      </c>
      <c r="L81" s="134" t="str">
        <f ca="1">IFERROR(IF($C81="","",VLOOKUP(FİLTRE!$C81,'SKT LİSTESİ'!$F:$S,13,0)),"")</f>
        <v/>
      </c>
      <c r="M81" s="135" t="str">
        <f ca="1">IFERROR(IF($C81="","",VLOOKUP(FİLTRE!$C81,'SKT LİSTESİ'!$F:$AJ,14,0)),"")</f>
        <v/>
      </c>
      <c r="N81" s="31" t="str">
        <f ca="1">IFERROR(IF($C81="","",VLOOKUP(FİLTRE!$C81,'SKT LİSTESİ'!$F:$AJ,22,0)),"")</f>
        <v/>
      </c>
      <c r="O81" s="136" t="str">
        <f ca="1">IFERROR(IF($C81="","",VLOOKUP(FİLTRE!$C81,'SKT LİSTESİ'!$F:$AJ,23,0)),"")</f>
        <v/>
      </c>
      <c r="P81" s="31"/>
      <c r="Q81" s="31"/>
      <c r="R81" s="137" t="str">
        <f ca="1">(IFERROR(IF($C81="","",VLOOKUP(FİLTRE!$C81,'SKT LİSTESİ'!$F:$AJ,15,0)),""))</f>
        <v/>
      </c>
      <c r="S81" s="138" t="str">
        <f ca="1">IFERROR(IF($C81="","",VLOOKUP(FİLTRE!$C81,'SKT LİSTESİ'!$F:$AJ,16,0)),"")</f>
        <v/>
      </c>
      <c r="AF81" s="179" t="str">
        <f t="shared" ca="1" si="6"/>
        <v/>
      </c>
      <c r="AG81" s="179">
        <f t="shared" ca="1" si="7"/>
        <v>0</v>
      </c>
      <c r="AH81" s="179">
        <f t="shared" ca="1" si="8"/>
        <v>0</v>
      </c>
    </row>
    <row r="82" spans="2:34" ht="15.75" x14ac:dyDescent="0.25">
      <c r="B82">
        <f t="shared" ca="1" si="5"/>
        <v>70</v>
      </c>
      <c r="C82" t="str">
        <f ca="1">IFERROR(VLOOKUP(B82,'SKT LİSTESİ'!F:F,1,0),"")</f>
        <v/>
      </c>
      <c r="E82" s="128" t="str">
        <f ca="1">IFERROR(IF($C82="","",VLOOKUP(FİLTRE!$C82,'SKT LİSTESİ'!$F:$S,5,0)),"")</f>
        <v/>
      </c>
      <c r="F82" s="129" t="str">
        <f ca="1">IFERROR(IF($C82="","",VLOOKUP(FİLTRE!$C82,'SKT LİSTESİ'!$F:$S,7,0)),"")</f>
        <v/>
      </c>
      <c r="G82" s="130" t="str">
        <f ca="1">IFERROR(IF($C82="","",VLOOKUP(FİLTRE!$C82,'SKT LİSTESİ'!$F:$S,8,0)),"")</f>
        <v/>
      </c>
      <c r="H82" s="131" t="str">
        <f ca="1">IF(E82="","",IF($C82="","",VLOOKUP(FİLTRE!$C82,'SKT LİSTESİ'!$F:$S,9,0)))</f>
        <v/>
      </c>
      <c r="I82" s="132" t="str">
        <f ca="1">IFERROR(IF($C82="","",VLOOKUP(FİLTRE!$C82,'SKT LİSTESİ'!$F:$S,10,0)),"")</f>
        <v/>
      </c>
      <c r="J82" s="133" t="str">
        <f ca="1">IFERROR(IF($C82="","",VLOOKUP(FİLTRE!$C82,'SKT LİSTESİ'!$F:$S,11,0)),"")</f>
        <v/>
      </c>
      <c r="K82" s="134" t="str">
        <f ca="1">IFERROR(IF($C82="","",VLOOKUP(FİLTRE!$C82,'SKT LİSTESİ'!$F:$S,12,0)),"")</f>
        <v/>
      </c>
      <c r="L82" s="134" t="str">
        <f ca="1">IFERROR(IF($C82="","",VLOOKUP(FİLTRE!$C82,'SKT LİSTESİ'!$F:$S,13,0)),"")</f>
        <v/>
      </c>
      <c r="M82" s="135" t="str">
        <f ca="1">IFERROR(IF($C82="","",VLOOKUP(FİLTRE!$C82,'SKT LİSTESİ'!$F:$AJ,14,0)),"")</f>
        <v/>
      </c>
      <c r="N82" s="31" t="str">
        <f ca="1">IFERROR(IF($C82="","",VLOOKUP(FİLTRE!$C82,'SKT LİSTESİ'!$F:$AJ,22,0)),"")</f>
        <v/>
      </c>
      <c r="O82" s="136" t="str">
        <f ca="1">IFERROR(IF($C82="","",VLOOKUP(FİLTRE!$C82,'SKT LİSTESİ'!$F:$AJ,23,0)),"")</f>
        <v/>
      </c>
      <c r="P82" s="31"/>
      <c r="Q82" s="31"/>
      <c r="R82" s="137" t="str">
        <f ca="1">(IFERROR(IF($C82="","",VLOOKUP(FİLTRE!$C82,'SKT LİSTESİ'!$F:$AJ,15,0)),""))</f>
        <v/>
      </c>
      <c r="S82" s="138" t="str">
        <f ca="1">IFERROR(IF($C82="","",VLOOKUP(FİLTRE!$C82,'SKT LİSTESİ'!$F:$AJ,16,0)),"")</f>
        <v/>
      </c>
      <c r="AF82" s="179" t="str">
        <f t="shared" ca="1" si="6"/>
        <v/>
      </c>
      <c r="AG82" s="179">
        <f t="shared" ca="1" si="7"/>
        <v>0</v>
      </c>
      <c r="AH82" s="179">
        <f t="shared" ca="1" si="8"/>
        <v>0</v>
      </c>
    </row>
    <row r="83" spans="2:34" ht="15.75" x14ac:dyDescent="0.25">
      <c r="B83">
        <f t="shared" ca="1" si="5"/>
        <v>71</v>
      </c>
      <c r="C83" t="str">
        <f ca="1">IFERROR(VLOOKUP(B83,'SKT LİSTESİ'!F:F,1,0),"")</f>
        <v/>
      </c>
      <c r="E83" s="128" t="str">
        <f ca="1">IFERROR(IF($C83="","",VLOOKUP(FİLTRE!$C83,'SKT LİSTESİ'!$F:$S,5,0)),"")</f>
        <v/>
      </c>
      <c r="F83" s="129" t="str">
        <f ca="1">IFERROR(IF($C83="","",VLOOKUP(FİLTRE!$C83,'SKT LİSTESİ'!$F:$S,7,0)),"")</f>
        <v/>
      </c>
      <c r="G83" s="130" t="str">
        <f ca="1">IFERROR(IF($C83="","",VLOOKUP(FİLTRE!$C83,'SKT LİSTESİ'!$F:$S,8,0)),"")</f>
        <v/>
      </c>
      <c r="H83" s="131" t="str">
        <f ca="1">IF(E83="","",IF($C83="","",VLOOKUP(FİLTRE!$C83,'SKT LİSTESİ'!$F:$S,9,0)))</f>
        <v/>
      </c>
      <c r="I83" s="132" t="str">
        <f ca="1">IFERROR(IF($C83="","",VLOOKUP(FİLTRE!$C83,'SKT LİSTESİ'!$F:$S,10,0)),"")</f>
        <v/>
      </c>
      <c r="J83" s="133" t="str">
        <f ca="1">IFERROR(IF($C83="","",VLOOKUP(FİLTRE!$C83,'SKT LİSTESİ'!$F:$S,11,0)),"")</f>
        <v/>
      </c>
      <c r="K83" s="134" t="str">
        <f ca="1">IFERROR(IF($C83="","",VLOOKUP(FİLTRE!$C83,'SKT LİSTESİ'!$F:$S,12,0)),"")</f>
        <v/>
      </c>
      <c r="L83" s="134" t="str">
        <f ca="1">IFERROR(IF($C83="","",VLOOKUP(FİLTRE!$C83,'SKT LİSTESİ'!$F:$S,13,0)),"")</f>
        <v/>
      </c>
      <c r="M83" s="135" t="str">
        <f ca="1">IFERROR(IF($C83="","",VLOOKUP(FİLTRE!$C83,'SKT LİSTESİ'!$F:$AJ,14,0)),"")</f>
        <v/>
      </c>
      <c r="N83" s="31" t="str">
        <f ca="1">IFERROR(IF($C83="","",VLOOKUP(FİLTRE!$C83,'SKT LİSTESİ'!$F:$AJ,22,0)),"")</f>
        <v/>
      </c>
      <c r="O83" s="136" t="str">
        <f ca="1">IFERROR(IF($C83="","",VLOOKUP(FİLTRE!$C83,'SKT LİSTESİ'!$F:$AJ,23,0)),"")</f>
        <v/>
      </c>
      <c r="P83" s="31"/>
      <c r="Q83" s="31"/>
      <c r="R83" s="137" t="str">
        <f ca="1">(IFERROR(IF($C83="","",VLOOKUP(FİLTRE!$C83,'SKT LİSTESİ'!$F:$AJ,15,0)),""))</f>
        <v/>
      </c>
      <c r="S83" s="138" t="str">
        <f ca="1">IFERROR(IF($C83="","",VLOOKUP(FİLTRE!$C83,'SKT LİSTESİ'!$F:$AJ,16,0)),"")</f>
        <v/>
      </c>
      <c r="AF83" s="179" t="str">
        <f t="shared" ca="1" si="6"/>
        <v/>
      </c>
      <c r="AG83" s="179">
        <f t="shared" ca="1" si="7"/>
        <v>0</v>
      </c>
      <c r="AH83" s="179">
        <f t="shared" ca="1" si="8"/>
        <v>0</v>
      </c>
    </row>
    <row r="84" spans="2:34" ht="15.75" x14ac:dyDescent="0.25">
      <c r="B84">
        <f t="shared" ca="1" si="5"/>
        <v>72</v>
      </c>
      <c r="C84" t="str">
        <f ca="1">IFERROR(VLOOKUP(B84,'SKT LİSTESİ'!F:F,1,0),"")</f>
        <v/>
      </c>
      <c r="E84" s="128" t="str">
        <f ca="1">IFERROR(IF($C84="","",VLOOKUP(FİLTRE!$C84,'SKT LİSTESİ'!$F:$S,5,0)),"")</f>
        <v/>
      </c>
      <c r="F84" s="129" t="str">
        <f ca="1">IFERROR(IF($C84="","",VLOOKUP(FİLTRE!$C84,'SKT LİSTESİ'!$F:$S,7,0)),"")</f>
        <v/>
      </c>
      <c r="G84" s="130" t="str">
        <f ca="1">IFERROR(IF($C84="","",VLOOKUP(FİLTRE!$C84,'SKT LİSTESİ'!$F:$S,8,0)),"")</f>
        <v/>
      </c>
      <c r="H84" s="131" t="str">
        <f ca="1">IF(E84="","",IF($C84="","",VLOOKUP(FİLTRE!$C84,'SKT LİSTESİ'!$F:$S,9,0)))</f>
        <v/>
      </c>
      <c r="I84" s="132" t="str">
        <f ca="1">IFERROR(IF($C84="","",VLOOKUP(FİLTRE!$C84,'SKT LİSTESİ'!$F:$S,10,0)),"")</f>
        <v/>
      </c>
      <c r="J84" s="133" t="str">
        <f ca="1">IFERROR(IF($C84="","",VLOOKUP(FİLTRE!$C84,'SKT LİSTESİ'!$F:$S,11,0)),"")</f>
        <v/>
      </c>
      <c r="K84" s="134" t="str">
        <f ca="1">IFERROR(IF($C84="","",VLOOKUP(FİLTRE!$C84,'SKT LİSTESİ'!$F:$S,12,0)),"")</f>
        <v/>
      </c>
      <c r="L84" s="134" t="str">
        <f ca="1">IFERROR(IF($C84="","",VLOOKUP(FİLTRE!$C84,'SKT LİSTESİ'!$F:$S,13,0)),"")</f>
        <v/>
      </c>
      <c r="M84" s="135" t="str">
        <f ca="1">IFERROR(IF($C84="","",VLOOKUP(FİLTRE!$C84,'SKT LİSTESİ'!$F:$AJ,14,0)),"")</f>
        <v/>
      </c>
      <c r="N84" s="31" t="str">
        <f ca="1">IFERROR(IF($C84="","",VLOOKUP(FİLTRE!$C84,'SKT LİSTESİ'!$F:$AJ,22,0)),"")</f>
        <v/>
      </c>
      <c r="O84" s="136" t="str">
        <f ca="1">IFERROR(IF($C84="","",VLOOKUP(FİLTRE!$C84,'SKT LİSTESİ'!$F:$AJ,23,0)),"")</f>
        <v/>
      </c>
      <c r="P84" s="31"/>
      <c r="Q84" s="31"/>
      <c r="R84" s="137" t="str">
        <f ca="1">(IFERROR(IF($C84="","",VLOOKUP(FİLTRE!$C84,'SKT LİSTESİ'!$F:$AJ,15,0)),""))</f>
        <v/>
      </c>
      <c r="S84" s="138" t="str">
        <f ca="1">IFERROR(IF($C84="","",VLOOKUP(FİLTRE!$C84,'SKT LİSTESİ'!$F:$AJ,16,0)),"")</f>
        <v/>
      </c>
      <c r="AF84" s="179" t="str">
        <f t="shared" ca="1" si="6"/>
        <v/>
      </c>
      <c r="AG84" s="179">
        <f t="shared" ca="1" si="7"/>
        <v>0</v>
      </c>
      <c r="AH84" s="179">
        <f t="shared" ca="1" si="8"/>
        <v>0</v>
      </c>
    </row>
    <row r="85" spans="2:34" ht="15.75" x14ac:dyDescent="0.25">
      <c r="B85">
        <f t="shared" ca="1" si="5"/>
        <v>73</v>
      </c>
      <c r="C85" t="str">
        <f ca="1">IFERROR(VLOOKUP(B85,'SKT LİSTESİ'!F:F,1,0),"")</f>
        <v/>
      </c>
      <c r="E85" s="128" t="str">
        <f ca="1">IFERROR(IF($C85="","",VLOOKUP(FİLTRE!$C85,'SKT LİSTESİ'!$F:$S,5,0)),"")</f>
        <v/>
      </c>
      <c r="F85" s="129" t="str">
        <f ca="1">IFERROR(IF($C85="","",VLOOKUP(FİLTRE!$C85,'SKT LİSTESİ'!$F:$S,7,0)),"")</f>
        <v/>
      </c>
      <c r="G85" s="130" t="str">
        <f ca="1">IFERROR(IF($C85="","",VLOOKUP(FİLTRE!$C85,'SKT LİSTESİ'!$F:$S,8,0)),"")</f>
        <v/>
      </c>
      <c r="H85" s="131" t="str">
        <f ca="1">IF(E85="","",IF($C85="","",VLOOKUP(FİLTRE!$C85,'SKT LİSTESİ'!$F:$S,9,0)))</f>
        <v/>
      </c>
      <c r="I85" s="132" t="str">
        <f ca="1">IFERROR(IF($C85="","",VLOOKUP(FİLTRE!$C85,'SKT LİSTESİ'!$F:$S,10,0)),"")</f>
        <v/>
      </c>
      <c r="J85" s="133" t="str">
        <f ca="1">IFERROR(IF($C85="","",VLOOKUP(FİLTRE!$C85,'SKT LİSTESİ'!$F:$S,11,0)),"")</f>
        <v/>
      </c>
      <c r="K85" s="134" t="str">
        <f ca="1">IFERROR(IF($C85="","",VLOOKUP(FİLTRE!$C85,'SKT LİSTESİ'!$F:$S,12,0)),"")</f>
        <v/>
      </c>
      <c r="L85" s="134" t="str">
        <f ca="1">IFERROR(IF($C85="","",VLOOKUP(FİLTRE!$C85,'SKT LİSTESİ'!$F:$S,13,0)),"")</f>
        <v/>
      </c>
      <c r="M85" s="135" t="str">
        <f ca="1">IFERROR(IF($C85="","",VLOOKUP(FİLTRE!$C85,'SKT LİSTESİ'!$F:$AJ,14,0)),"")</f>
        <v/>
      </c>
      <c r="N85" s="31" t="str">
        <f ca="1">IFERROR(IF($C85="","",VLOOKUP(FİLTRE!$C85,'SKT LİSTESİ'!$F:$AJ,22,0)),"")</f>
        <v/>
      </c>
      <c r="O85" s="136" t="str">
        <f ca="1">IFERROR(IF($C85="","",VLOOKUP(FİLTRE!$C85,'SKT LİSTESİ'!$F:$AJ,23,0)),"")</f>
        <v/>
      </c>
      <c r="P85" s="31"/>
      <c r="Q85" s="31"/>
      <c r="R85" s="137" t="str">
        <f ca="1">(IFERROR(IF($C85="","",VLOOKUP(FİLTRE!$C85,'SKT LİSTESİ'!$F:$AJ,15,0)),""))</f>
        <v/>
      </c>
      <c r="S85" s="138" t="str">
        <f ca="1">IFERROR(IF($C85="","",VLOOKUP(FİLTRE!$C85,'SKT LİSTESİ'!$F:$AJ,16,0)),"")</f>
        <v/>
      </c>
      <c r="AF85" s="179" t="str">
        <f t="shared" ca="1" si="6"/>
        <v/>
      </c>
      <c r="AG85" s="179">
        <f t="shared" ca="1" si="7"/>
        <v>0</v>
      </c>
      <c r="AH85" s="179">
        <f t="shared" ca="1" si="8"/>
        <v>0</v>
      </c>
    </row>
    <row r="86" spans="2:34" ht="15.75" x14ac:dyDescent="0.25">
      <c r="B86">
        <f t="shared" ca="1" si="5"/>
        <v>74</v>
      </c>
      <c r="C86" t="str">
        <f ca="1">IFERROR(VLOOKUP(B86,'SKT LİSTESİ'!F:F,1,0),"")</f>
        <v/>
      </c>
      <c r="E86" s="128" t="str">
        <f ca="1">IFERROR(IF($C86="","",VLOOKUP(FİLTRE!$C86,'SKT LİSTESİ'!$F:$S,5,0)),"")</f>
        <v/>
      </c>
      <c r="F86" s="129" t="str">
        <f ca="1">IFERROR(IF($C86="","",VLOOKUP(FİLTRE!$C86,'SKT LİSTESİ'!$F:$S,7,0)),"")</f>
        <v/>
      </c>
      <c r="G86" s="130" t="str">
        <f ca="1">IFERROR(IF($C86="","",VLOOKUP(FİLTRE!$C86,'SKT LİSTESİ'!$F:$S,8,0)),"")</f>
        <v/>
      </c>
      <c r="H86" s="131" t="str">
        <f ca="1">IF(E86="","",IF($C86="","",VLOOKUP(FİLTRE!$C86,'SKT LİSTESİ'!$F:$S,9,0)))</f>
        <v/>
      </c>
      <c r="I86" s="132" t="str">
        <f ca="1">IFERROR(IF($C86="","",VLOOKUP(FİLTRE!$C86,'SKT LİSTESİ'!$F:$S,10,0)),"")</f>
        <v/>
      </c>
      <c r="J86" s="133" t="str">
        <f ca="1">IFERROR(IF($C86="","",VLOOKUP(FİLTRE!$C86,'SKT LİSTESİ'!$F:$S,11,0)),"")</f>
        <v/>
      </c>
      <c r="K86" s="134" t="str">
        <f ca="1">IFERROR(IF($C86="","",VLOOKUP(FİLTRE!$C86,'SKT LİSTESİ'!$F:$S,12,0)),"")</f>
        <v/>
      </c>
      <c r="L86" s="134" t="str">
        <f ca="1">IFERROR(IF($C86="","",VLOOKUP(FİLTRE!$C86,'SKT LİSTESİ'!$F:$S,13,0)),"")</f>
        <v/>
      </c>
      <c r="M86" s="135" t="str">
        <f ca="1">IFERROR(IF($C86="","",VLOOKUP(FİLTRE!$C86,'SKT LİSTESİ'!$F:$AJ,14,0)),"")</f>
        <v/>
      </c>
      <c r="N86" s="31" t="str">
        <f ca="1">IFERROR(IF($C86="","",VLOOKUP(FİLTRE!$C86,'SKT LİSTESİ'!$F:$AJ,22,0)),"")</f>
        <v/>
      </c>
      <c r="O86" s="136" t="str">
        <f ca="1">IFERROR(IF($C86="","",VLOOKUP(FİLTRE!$C86,'SKT LİSTESİ'!$F:$AJ,23,0)),"")</f>
        <v/>
      </c>
      <c r="P86" s="31"/>
      <c r="Q86" s="31"/>
      <c r="R86" s="137" t="str">
        <f ca="1">(IFERROR(IF($C86="","",VLOOKUP(FİLTRE!$C86,'SKT LİSTESİ'!$F:$AJ,15,0)),""))</f>
        <v/>
      </c>
      <c r="S86" s="138" t="str">
        <f ca="1">IFERROR(IF($C86="","",VLOOKUP(FİLTRE!$C86,'SKT LİSTESİ'!$F:$AJ,16,0)),"")</f>
        <v/>
      </c>
      <c r="AF86" s="179" t="str">
        <f t="shared" ca="1" si="6"/>
        <v/>
      </c>
      <c r="AG86" s="179">
        <f t="shared" ca="1" si="7"/>
        <v>0</v>
      </c>
      <c r="AH86" s="179">
        <f t="shared" ca="1" si="8"/>
        <v>0</v>
      </c>
    </row>
    <row r="87" spans="2:34" ht="15.75" x14ac:dyDescent="0.25">
      <c r="B87">
        <f t="shared" ca="1" si="5"/>
        <v>75</v>
      </c>
      <c r="C87" t="str">
        <f ca="1">IFERROR(VLOOKUP(B87,'SKT LİSTESİ'!F:F,1,0),"")</f>
        <v/>
      </c>
      <c r="E87" s="128" t="str">
        <f ca="1">IFERROR(IF($C87="","",VLOOKUP(FİLTRE!$C87,'SKT LİSTESİ'!$F:$S,5,0)),"")</f>
        <v/>
      </c>
      <c r="F87" s="129" t="str">
        <f ca="1">IFERROR(IF($C87="","",VLOOKUP(FİLTRE!$C87,'SKT LİSTESİ'!$F:$S,7,0)),"")</f>
        <v/>
      </c>
      <c r="G87" s="130" t="str">
        <f ca="1">IFERROR(IF($C87="","",VLOOKUP(FİLTRE!$C87,'SKT LİSTESİ'!$F:$S,8,0)),"")</f>
        <v/>
      </c>
      <c r="H87" s="131" t="str">
        <f ca="1">IF(E87="","",IF($C87="","",VLOOKUP(FİLTRE!$C87,'SKT LİSTESİ'!$F:$S,9,0)))</f>
        <v/>
      </c>
      <c r="I87" s="132" t="str">
        <f ca="1">IFERROR(IF($C87="","",VLOOKUP(FİLTRE!$C87,'SKT LİSTESİ'!$F:$S,10,0)),"")</f>
        <v/>
      </c>
      <c r="J87" s="133" t="str">
        <f ca="1">IFERROR(IF($C87="","",VLOOKUP(FİLTRE!$C87,'SKT LİSTESİ'!$F:$S,11,0)),"")</f>
        <v/>
      </c>
      <c r="K87" s="134" t="str">
        <f ca="1">IFERROR(IF($C87="","",VLOOKUP(FİLTRE!$C87,'SKT LİSTESİ'!$F:$S,12,0)),"")</f>
        <v/>
      </c>
      <c r="L87" s="134" t="str">
        <f ca="1">IFERROR(IF($C87="","",VLOOKUP(FİLTRE!$C87,'SKT LİSTESİ'!$F:$S,13,0)),"")</f>
        <v/>
      </c>
      <c r="M87" s="135" t="str">
        <f ca="1">IFERROR(IF($C87="","",VLOOKUP(FİLTRE!$C87,'SKT LİSTESİ'!$F:$AJ,14,0)),"")</f>
        <v/>
      </c>
      <c r="N87" s="31" t="str">
        <f ca="1">IFERROR(IF($C87="","",VLOOKUP(FİLTRE!$C87,'SKT LİSTESİ'!$F:$AJ,22,0)),"")</f>
        <v/>
      </c>
      <c r="O87" s="136" t="str">
        <f ca="1">IFERROR(IF($C87="","",VLOOKUP(FİLTRE!$C87,'SKT LİSTESİ'!$F:$AJ,23,0)),"")</f>
        <v/>
      </c>
      <c r="P87" s="31"/>
      <c r="Q87" s="31"/>
      <c r="R87" s="137" t="str">
        <f ca="1">(IFERROR(IF($C87="","",VLOOKUP(FİLTRE!$C87,'SKT LİSTESİ'!$F:$AJ,15,0)),""))</f>
        <v/>
      </c>
      <c r="S87" s="138" t="str">
        <f ca="1">IFERROR(IF($C87="","",VLOOKUP(FİLTRE!$C87,'SKT LİSTESİ'!$F:$AJ,16,0)),"")</f>
        <v/>
      </c>
      <c r="AF87" s="179" t="str">
        <f t="shared" ca="1" si="6"/>
        <v/>
      </c>
      <c r="AG87" s="179">
        <f t="shared" ca="1" si="7"/>
        <v>0</v>
      </c>
      <c r="AH87" s="179">
        <f t="shared" ca="1" si="8"/>
        <v>0</v>
      </c>
    </row>
    <row r="88" spans="2:34" ht="15.75" x14ac:dyDescent="0.25">
      <c r="B88">
        <f t="shared" ca="1" si="5"/>
        <v>76</v>
      </c>
      <c r="C88" t="str">
        <f ca="1">IFERROR(VLOOKUP(B88,'SKT LİSTESİ'!F:F,1,0),"")</f>
        <v/>
      </c>
      <c r="E88" s="128" t="str">
        <f ca="1">IFERROR(IF($C88="","",VLOOKUP(FİLTRE!$C88,'SKT LİSTESİ'!$F:$S,5,0)),"")</f>
        <v/>
      </c>
      <c r="F88" s="129" t="str">
        <f ca="1">IFERROR(IF($C88="","",VLOOKUP(FİLTRE!$C88,'SKT LİSTESİ'!$F:$S,7,0)),"")</f>
        <v/>
      </c>
      <c r="G88" s="130" t="str">
        <f ca="1">IFERROR(IF($C88="","",VLOOKUP(FİLTRE!$C88,'SKT LİSTESİ'!$F:$S,8,0)),"")</f>
        <v/>
      </c>
      <c r="H88" s="131" t="str">
        <f ca="1">IF(E88="","",IF($C88="","",VLOOKUP(FİLTRE!$C88,'SKT LİSTESİ'!$F:$S,9,0)))</f>
        <v/>
      </c>
      <c r="I88" s="132" t="str">
        <f ca="1">IFERROR(IF($C88="","",VLOOKUP(FİLTRE!$C88,'SKT LİSTESİ'!$F:$S,10,0)),"")</f>
        <v/>
      </c>
      <c r="J88" s="133" t="str">
        <f ca="1">IFERROR(IF($C88="","",VLOOKUP(FİLTRE!$C88,'SKT LİSTESİ'!$F:$S,11,0)),"")</f>
        <v/>
      </c>
      <c r="K88" s="134" t="str">
        <f ca="1">IFERROR(IF($C88="","",VLOOKUP(FİLTRE!$C88,'SKT LİSTESİ'!$F:$S,12,0)),"")</f>
        <v/>
      </c>
      <c r="L88" s="134" t="str">
        <f ca="1">IFERROR(IF($C88="","",VLOOKUP(FİLTRE!$C88,'SKT LİSTESİ'!$F:$S,13,0)),"")</f>
        <v/>
      </c>
      <c r="M88" s="135" t="str">
        <f ca="1">IFERROR(IF($C88="","",VLOOKUP(FİLTRE!$C88,'SKT LİSTESİ'!$F:$AJ,14,0)),"")</f>
        <v/>
      </c>
      <c r="N88" s="31" t="str">
        <f ca="1">IFERROR(IF($C88="","",VLOOKUP(FİLTRE!$C88,'SKT LİSTESİ'!$F:$AJ,22,0)),"")</f>
        <v/>
      </c>
      <c r="O88" s="136" t="str">
        <f ca="1">IFERROR(IF($C88="","",VLOOKUP(FİLTRE!$C88,'SKT LİSTESİ'!$F:$AJ,23,0)),"")</f>
        <v/>
      </c>
      <c r="P88" s="31"/>
      <c r="Q88" s="31"/>
      <c r="R88" s="137" t="str">
        <f ca="1">(IFERROR(IF($C88="","",VLOOKUP(FİLTRE!$C88,'SKT LİSTESİ'!$F:$AJ,15,0)),""))</f>
        <v/>
      </c>
      <c r="S88" s="138" t="str">
        <f ca="1">IFERROR(IF($C88="","",VLOOKUP(FİLTRE!$C88,'SKT LİSTESİ'!$F:$AJ,16,0)),"")</f>
        <v/>
      </c>
      <c r="AF88" s="179" t="str">
        <f t="shared" ca="1" si="6"/>
        <v/>
      </c>
      <c r="AG88" s="179">
        <f t="shared" ca="1" si="7"/>
        <v>0</v>
      </c>
      <c r="AH88" s="179">
        <f t="shared" ca="1" si="8"/>
        <v>0</v>
      </c>
    </row>
    <row r="89" spans="2:34" ht="15.75" x14ac:dyDescent="0.25">
      <c r="B89">
        <f t="shared" ca="1" si="5"/>
        <v>77</v>
      </c>
      <c r="C89" t="str">
        <f ca="1">IFERROR(VLOOKUP(B89,'SKT LİSTESİ'!F:F,1,0),"")</f>
        <v/>
      </c>
      <c r="E89" s="128" t="str">
        <f ca="1">IFERROR(IF($C89="","",VLOOKUP(FİLTRE!$C89,'SKT LİSTESİ'!$F:$S,5,0)),"")</f>
        <v/>
      </c>
      <c r="F89" s="129" t="str">
        <f ca="1">IFERROR(IF($C89="","",VLOOKUP(FİLTRE!$C89,'SKT LİSTESİ'!$F:$S,7,0)),"")</f>
        <v/>
      </c>
      <c r="G89" s="130" t="str">
        <f ca="1">IFERROR(IF($C89="","",VLOOKUP(FİLTRE!$C89,'SKT LİSTESİ'!$F:$S,8,0)),"")</f>
        <v/>
      </c>
      <c r="H89" s="131" t="str">
        <f ca="1">IF(E89="","",IF($C89="","",VLOOKUP(FİLTRE!$C89,'SKT LİSTESİ'!$F:$S,9,0)))</f>
        <v/>
      </c>
      <c r="I89" s="132" t="str">
        <f ca="1">IFERROR(IF($C89="","",VLOOKUP(FİLTRE!$C89,'SKT LİSTESİ'!$F:$S,10,0)),"")</f>
        <v/>
      </c>
      <c r="J89" s="133" t="str">
        <f ca="1">IFERROR(IF($C89="","",VLOOKUP(FİLTRE!$C89,'SKT LİSTESİ'!$F:$S,11,0)),"")</f>
        <v/>
      </c>
      <c r="K89" s="134" t="str">
        <f ca="1">IFERROR(IF($C89="","",VLOOKUP(FİLTRE!$C89,'SKT LİSTESİ'!$F:$S,12,0)),"")</f>
        <v/>
      </c>
      <c r="L89" s="134" t="str">
        <f ca="1">IFERROR(IF($C89="","",VLOOKUP(FİLTRE!$C89,'SKT LİSTESİ'!$F:$S,13,0)),"")</f>
        <v/>
      </c>
      <c r="M89" s="135" t="str">
        <f ca="1">IFERROR(IF($C89="","",VLOOKUP(FİLTRE!$C89,'SKT LİSTESİ'!$F:$AJ,14,0)),"")</f>
        <v/>
      </c>
      <c r="N89" s="31" t="str">
        <f ca="1">IFERROR(IF($C89="","",VLOOKUP(FİLTRE!$C89,'SKT LİSTESİ'!$F:$AJ,22,0)),"")</f>
        <v/>
      </c>
      <c r="O89" s="136" t="str">
        <f ca="1">IFERROR(IF($C89="","",VLOOKUP(FİLTRE!$C89,'SKT LİSTESİ'!$F:$AJ,23,0)),"")</f>
        <v/>
      </c>
      <c r="P89" s="31"/>
      <c r="Q89" s="31"/>
      <c r="R89" s="137" t="str">
        <f ca="1">(IFERROR(IF($C89="","",VLOOKUP(FİLTRE!$C89,'SKT LİSTESİ'!$F:$AJ,15,0)),""))</f>
        <v/>
      </c>
      <c r="S89" s="138" t="str">
        <f ca="1">IFERROR(IF($C89="","",VLOOKUP(FİLTRE!$C89,'SKT LİSTESİ'!$F:$AJ,16,0)),"")</f>
        <v/>
      </c>
      <c r="AF89" s="179" t="str">
        <f t="shared" ca="1" si="6"/>
        <v/>
      </c>
      <c r="AG89" s="179">
        <f t="shared" ca="1" si="7"/>
        <v>0</v>
      </c>
      <c r="AH89" s="179">
        <f t="shared" ca="1" si="8"/>
        <v>0</v>
      </c>
    </row>
    <row r="90" spans="2:34" ht="15.75" x14ac:dyDescent="0.25">
      <c r="B90">
        <f t="shared" ca="1" si="5"/>
        <v>78</v>
      </c>
      <c r="C90" t="str">
        <f ca="1">IFERROR(VLOOKUP(B90,'SKT LİSTESİ'!F:F,1,0),"")</f>
        <v/>
      </c>
      <c r="E90" s="128" t="str">
        <f ca="1">IFERROR(IF($C90="","",VLOOKUP(FİLTRE!$C90,'SKT LİSTESİ'!$F:$S,5,0)),"")</f>
        <v/>
      </c>
      <c r="F90" s="129" t="str">
        <f ca="1">IFERROR(IF($C90="","",VLOOKUP(FİLTRE!$C90,'SKT LİSTESİ'!$F:$S,7,0)),"")</f>
        <v/>
      </c>
      <c r="G90" s="130" t="str">
        <f ca="1">IFERROR(IF($C90="","",VLOOKUP(FİLTRE!$C90,'SKT LİSTESİ'!$F:$S,8,0)),"")</f>
        <v/>
      </c>
      <c r="H90" s="131" t="str">
        <f ca="1">IF(E90="","",IF($C90="","",VLOOKUP(FİLTRE!$C90,'SKT LİSTESİ'!$F:$S,9,0)))</f>
        <v/>
      </c>
      <c r="I90" s="132" t="str">
        <f ca="1">IFERROR(IF($C90="","",VLOOKUP(FİLTRE!$C90,'SKT LİSTESİ'!$F:$S,10,0)),"")</f>
        <v/>
      </c>
      <c r="J90" s="133" t="str">
        <f ca="1">IFERROR(IF($C90="","",VLOOKUP(FİLTRE!$C90,'SKT LİSTESİ'!$F:$S,11,0)),"")</f>
        <v/>
      </c>
      <c r="K90" s="134" t="str">
        <f ca="1">IFERROR(IF($C90="","",VLOOKUP(FİLTRE!$C90,'SKT LİSTESİ'!$F:$S,12,0)),"")</f>
        <v/>
      </c>
      <c r="L90" s="134" t="str">
        <f ca="1">IFERROR(IF($C90="","",VLOOKUP(FİLTRE!$C90,'SKT LİSTESİ'!$F:$S,13,0)),"")</f>
        <v/>
      </c>
      <c r="M90" s="135" t="str">
        <f ca="1">IFERROR(IF($C90="","",VLOOKUP(FİLTRE!$C90,'SKT LİSTESİ'!$F:$AJ,14,0)),"")</f>
        <v/>
      </c>
      <c r="N90" s="31" t="str">
        <f ca="1">IFERROR(IF($C90="","",VLOOKUP(FİLTRE!$C90,'SKT LİSTESİ'!$F:$AJ,22,0)),"")</f>
        <v/>
      </c>
      <c r="O90" s="136" t="str">
        <f ca="1">IFERROR(IF($C90="","",VLOOKUP(FİLTRE!$C90,'SKT LİSTESİ'!$F:$AJ,23,0)),"")</f>
        <v/>
      </c>
      <c r="P90" s="31"/>
      <c r="Q90" s="31"/>
      <c r="R90" s="137" t="str">
        <f ca="1">(IFERROR(IF($C90="","",VLOOKUP(FİLTRE!$C90,'SKT LİSTESİ'!$F:$AJ,15,0)),""))</f>
        <v/>
      </c>
      <c r="S90" s="138" t="str">
        <f ca="1">IFERROR(IF($C90="","",VLOOKUP(FİLTRE!$C90,'SKT LİSTESİ'!$F:$AJ,16,0)),"")</f>
        <v/>
      </c>
      <c r="AF90" s="179" t="str">
        <f t="shared" ca="1" si="6"/>
        <v/>
      </c>
      <c r="AG90" s="179">
        <f t="shared" ca="1" si="7"/>
        <v>0</v>
      </c>
      <c r="AH90" s="179">
        <f t="shared" ca="1" si="8"/>
        <v>0</v>
      </c>
    </row>
    <row r="91" spans="2:34" ht="15.75" x14ac:dyDescent="0.25">
      <c r="B91">
        <f t="shared" ca="1" si="5"/>
        <v>79</v>
      </c>
      <c r="C91" t="str">
        <f ca="1">IFERROR(VLOOKUP(B91,'SKT LİSTESİ'!F:F,1,0),"")</f>
        <v/>
      </c>
      <c r="E91" s="128" t="str">
        <f ca="1">IFERROR(IF($C91="","",VLOOKUP(FİLTRE!$C91,'SKT LİSTESİ'!$F:$S,5,0)),"")</f>
        <v/>
      </c>
      <c r="F91" s="129" t="str">
        <f ca="1">IFERROR(IF($C91="","",VLOOKUP(FİLTRE!$C91,'SKT LİSTESİ'!$F:$S,7,0)),"")</f>
        <v/>
      </c>
      <c r="G91" s="130" t="str">
        <f ca="1">IFERROR(IF($C91="","",VLOOKUP(FİLTRE!$C91,'SKT LİSTESİ'!$F:$S,8,0)),"")</f>
        <v/>
      </c>
      <c r="H91" s="131" t="str">
        <f ca="1">IF(E91="","",IF($C91="","",VLOOKUP(FİLTRE!$C91,'SKT LİSTESİ'!$F:$S,9,0)))</f>
        <v/>
      </c>
      <c r="I91" s="132" t="str">
        <f ca="1">IFERROR(IF($C91="","",VLOOKUP(FİLTRE!$C91,'SKT LİSTESİ'!$F:$S,10,0)),"")</f>
        <v/>
      </c>
      <c r="J91" s="133" t="str">
        <f ca="1">IFERROR(IF($C91="","",VLOOKUP(FİLTRE!$C91,'SKT LİSTESİ'!$F:$S,11,0)),"")</f>
        <v/>
      </c>
      <c r="K91" s="134" t="str">
        <f ca="1">IFERROR(IF($C91="","",VLOOKUP(FİLTRE!$C91,'SKT LİSTESİ'!$F:$S,12,0)),"")</f>
        <v/>
      </c>
      <c r="L91" s="134" t="str">
        <f ca="1">IFERROR(IF($C91="","",VLOOKUP(FİLTRE!$C91,'SKT LİSTESİ'!$F:$S,13,0)),"")</f>
        <v/>
      </c>
      <c r="M91" s="135" t="str">
        <f ca="1">IFERROR(IF($C91="","",VLOOKUP(FİLTRE!$C91,'SKT LİSTESİ'!$F:$AJ,14,0)),"")</f>
        <v/>
      </c>
      <c r="N91" s="31" t="str">
        <f ca="1">IFERROR(IF($C91="","",VLOOKUP(FİLTRE!$C91,'SKT LİSTESİ'!$F:$AJ,22,0)),"")</f>
        <v/>
      </c>
      <c r="O91" s="136" t="str">
        <f ca="1">IFERROR(IF($C91="","",VLOOKUP(FİLTRE!$C91,'SKT LİSTESİ'!$F:$AJ,23,0)),"")</f>
        <v/>
      </c>
      <c r="P91" s="31"/>
      <c r="Q91" s="31"/>
      <c r="R91" s="137" t="str">
        <f ca="1">(IFERROR(IF($C91="","",VLOOKUP(FİLTRE!$C91,'SKT LİSTESİ'!$F:$AJ,15,0)),""))</f>
        <v/>
      </c>
      <c r="S91" s="138" t="str">
        <f ca="1">IFERROR(IF($C91="","",VLOOKUP(FİLTRE!$C91,'SKT LİSTESİ'!$F:$AJ,16,0)),"")</f>
        <v/>
      </c>
      <c r="AF91" s="179" t="str">
        <f t="shared" ca="1" si="6"/>
        <v/>
      </c>
      <c r="AG91" s="179">
        <f t="shared" ca="1" si="7"/>
        <v>0</v>
      </c>
      <c r="AH91" s="179">
        <f t="shared" ca="1" si="8"/>
        <v>0</v>
      </c>
    </row>
    <row r="92" spans="2:34" ht="15.75" x14ac:dyDescent="0.25">
      <c r="B92">
        <f t="shared" ca="1" si="5"/>
        <v>80</v>
      </c>
      <c r="C92" t="str">
        <f ca="1">IFERROR(VLOOKUP(B92,'SKT LİSTESİ'!F:F,1,0),"")</f>
        <v/>
      </c>
      <c r="E92" s="128" t="str">
        <f ca="1">IFERROR(IF($C92="","",VLOOKUP(FİLTRE!$C92,'SKT LİSTESİ'!$F:$S,5,0)),"")</f>
        <v/>
      </c>
      <c r="F92" s="129" t="str">
        <f ca="1">IFERROR(IF($C92="","",VLOOKUP(FİLTRE!$C92,'SKT LİSTESİ'!$F:$S,7,0)),"")</f>
        <v/>
      </c>
      <c r="G92" s="130" t="str">
        <f ca="1">IFERROR(IF($C92="","",VLOOKUP(FİLTRE!$C92,'SKT LİSTESİ'!$F:$S,8,0)),"")</f>
        <v/>
      </c>
      <c r="H92" s="131" t="str">
        <f ca="1">IF(E92="","",IF($C92="","",VLOOKUP(FİLTRE!$C92,'SKT LİSTESİ'!$F:$S,9,0)))</f>
        <v/>
      </c>
      <c r="I92" s="132" t="str">
        <f ca="1">IFERROR(IF($C92="","",VLOOKUP(FİLTRE!$C92,'SKT LİSTESİ'!$F:$S,10,0)),"")</f>
        <v/>
      </c>
      <c r="J92" s="133" t="str">
        <f ca="1">IFERROR(IF($C92="","",VLOOKUP(FİLTRE!$C92,'SKT LİSTESİ'!$F:$S,11,0)),"")</f>
        <v/>
      </c>
      <c r="K92" s="134" t="str">
        <f ca="1">IFERROR(IF($C92="","",VLOOKUP(FİLTRE!$C92,'SKT LİSTESİ'!$F:$S,12,0)),"")</f>
        <v/>
      </c>
      <c r="L92" s="134" t="str">
        <f ca="1">IFERROR(IF($C92="","",VLOOKUP(FİLTRE!$C92,'SKT LİSTESİ'!$F:$S,13,0)),"")</f>
        <v/>
      </c>
      <c r="M92" s="135" t="str">
        <f ca="1">IFERROR(IF($C92="","",VLOOKUP(FİLTRE!$C92,'SKT LİSTESİ'!$F:$AJ,14,0)),"")</f>
        <v/>
      </c>
      <c r="N92" s="31" t="str">
        <f ca="1">IFERROR(IF($C92="","",VLOOKUP(FİLTRE!$C92,'SKT LİSTESİ'!$F:$AJ,22,0)),"")</f>
        <v/>
      </c>
      <c r="O92" s="136" t="str">
        <f ca="1">IFERROR(IF($C92="","",VLOOKUP(FİLTRE!$C92,'SKT LİSTESİ'!$F:$AJ,23,0)),"")</f>
        <v/>
      </c>
      <c r="P92" s="31"/>
      <c r="Q92" s="31"/>
      <c r="R92" s="137" t="str">
        <f ca="1">(IFERROR(IF($C92="","",VLOOKUP(FİLTRE!$C92,'SKT LİSTESİ'!$F:$AJ,15,0)),""))</f>
        <v/>
      </c>
      <c r="S92" s="138" t="str">
        <f ca="1">IFERROR(IF($C92="","",VLOOKUP(FİLTRE!$C92,'SKT LİSTESİ'!$F:$AJ,16,0)),"")</f>
        <v/>
      </c>
      <c r="AF92" s="179" t="str">
        <f t="shared" ca="1" si="6"/>
        <v/>
      </c>
      <c r="AG92" s="179">
        <f t="shared" ca="1" si="7"/>
        <v>0</v>
      </c>
      <c r="AH92" s="179">
        <f t="shared" ca="1" si="8"/>
        <v>0</v>
      </c>
    </row>
    <row r="93" spans="2:34" ht="15.75" x14ac:dyDescent="0.25">
      <c r="B93">
        <f t="shared" ca="1" si="5"/>
        <v>81</v>
      </c>
      <c r="C93" t="str">
        <f ca="1">IFERROR(VLOOKUP(B93,'SKT LİSTESİ'!F:F,1,0),"")</f>
        <v/>
      </c>
      <c r="E93" s="128" t="str">
        <f ca="1">IFERROR(IF($C93="","",VLOOKUP(FİLTRE!$C93,'SKT LİSTESİ'!$F:$S,5,0)),"")</f>
        <v/>
      </c>
      <c r="F93" s="129" t="str">
        <f ca="1">IFERROR(IF($C93="","",VLOOKUP(FİLTRE!$C93,'SKT LİSTESİ'!$F:$S,7,0)),"")</f>
        <v/>
      </c>
      <c r="G93" s="130" t="str">
        <f ca="1">IFERROR(IF($C93="","",VLOOKUP(FİLTRE!$C93,'SKT LİSTESİ'!$F:$S,8,0)),"")</f>
        <v/>
      </c>
      <c r="H93" s="131" t="str">
        <f ca="1">IF(E93="","",IF($C93="","",VLOOKUP(FİLTRE!$C93,'SKT LİSTESİ'!$F:$S,9,0)))</f>
        <v/>
      </c>
      <c r="I93" s="132" t="str">
        <f ca="1">IFERROR(IF($C93="","",VLOOKUP(FİLTRE!$C93,'SKT LİSTESİ'!$F:$S,10,0)),"")</f>
        <v/>
      </c>
      <c r="J93" s="133" t="str">
        <f ca="1">IFERROR(IF($C93="","",VLOOKUP(FİLTRE!$C93,'SKT LİSTESİ'!$F:$S,11,0)),"")</f>
        <v/>
      </c>
      <c r="K93" s="134" t="str">
        <f ca="1">IFERROR(IF($C93="","",VLOOKUP(FİLTRE!$C93,'SKT LİSTESİ'!$F:$S,12,0)),"")</f>
        <v/>
      </c>
      <c r="L93" s="134" t="str">
        <f ca="1">IFERROR(IF($C93="","",VLOOKUP(FİLTRE!$C93,'SKT LİSTESİ'!$F:$S,13,0)),"")</f>
        <v/>
      </c>
      <c r="M93" s="135" t="str">
        <f ca="1">IFERROR(IF($C93="","",VLOOKUP(FİLTRE!$C93,'SKT LİSTESİ'!$F:$AJ,14,0)),"")</f>
        <v/>
      </c>
      <c r="N93" s="31" t="str">
        <f ca="1">IFERROR(IF($C93="","",VLOOKUP(FİLTRE!$C93,'SKT LİSTESİ'!$F:$AJ,22,0)),"")</f>
        <v/>
      </c>
      <c r="O93" s="136" t="str">
        <f ca="1">IFERROR(IF($C93="","",VLOOKUP(FİLTRE!$C93,'SKT LİSTESİ'!$F:$AJ,23,0)),"")</f>
        <v/>
      </c>
      <c r="P93" s="31"/>
      <c r="Q93" s="31"/>
      <c r="R93" s="137" t="str">
        <f ca="1">(IFERROR(IF($C93="","",VLOOKUP(FİLTRE!$C93,'SKT LİSTESİ'!$F:$AJ,15,0)),""))</f>
        <v/>
      </c>
      <c r="S93" s="138" t="str">
        <f ca="1">IFERROR(IF($C93="","",VLOOKUP(FİLTRE!$C93,'SKT LİSTESİ'!$F:$AJ,16,0)),"")</f>
        <v/>
      </c>
      <c r="AF93" s="179" t="str">
        <f t="shared" ca="1" si="6"/>
        <v/>
      </c>
      <c r="AG93" s="179">
        <f t="shared" ca="1" si="7"/>
        <v>0</v>
      </c>
      <c r="AH93" s="179">
        <f t="shared" ca="1" si="8"/>
        <v>0</v>
      </c>
    </row>
    <row r="94" spans="2:34" ht="15.75" x14ac:dyDescent="0.25">
      <c r="B94">
        <f t="shared" ca="1" si="5"/>
        <v>82</v>
      </c>
      <c r="C94" t="str">
        <f ca="1">IFERROR(VLOOKUP(B94,'SKT LİSTESİ'!F:F,1,0),"")</f>
        <v/>
      </c>
      <c r="E94" s="128" t="str">
        <f ca="1">IFERROR(IF($C94="","",VLOOKUP(FİLTRE!$C94,'SKT LİSTESİ'!$F:$S,5,0)),"")</f>
        <v/>
      </c>
      <c r="F94" s="129" t="str">
        <f ca="1">IFERROR(IF($C94="","",VLOOKUP(FİLTRE!$C94,'SKT LİSTESİ'!$F:$S,7,0)),"")</f>
        <v/>
      </c>
      <c r="G94" s="130" t="str">
        <f ca="1">IFERROR(IF($C94="","",VLOOKUP(FİLTRE!$C94,'SKT LİSTESİ'!$F:$S,8,0)),"")</f>
        <v/>
      </c>
      <c r="H94" s="131" t="str">
        <f ca="1">IF(E94="","",IF($C94="","",VLOOKUP(FİLTRE!$C94,'SKT LİSTESİ'!$F:$S,9,0)))</f>
        <v/>
      </c>
      <c r="I94" s="132" t="str">
        <f ca="1">IFERROR(IF($C94="","",VLOOKUP(FİLTRE!$C94,'SKT LİSTESİ'!$F:$S,10,0)),"")</f>
        <v/>
      </c>
      <c r="J94" s="133" t="str">
        <f ca="1">IFERROR(IF($C94="","",VLOOKUP(FİLTRE!$C94,'SKT LİSTESİ'!$F:$S,11,0)),"")</f>
        <v/>
      </c>
      <c r="K94" s="134" t="str">
        <f ca="1">IFERROR(IF($C94="","",VLOOKUP(FİLTRE!$C94,'SKT LİSTESİ'!$F:$S,12,0)),"")</f>
        <v/>
      </c>
      <c r="L94" s="134" t="str">
        <f ca="1">IFERROR(IF($C94="","",VLOOKUP(FİLTRE!$C94,'SKT LİSTESİ'!$F:$S,13,0)),"")</f>
        <v/>
      </c>
      <c r="M94" s="135" t="str">
        <f ca="1">IFERROR(IF($C94="","",VLOOKUP(FİLTRE!$C94,'SKT LİSTESİ'!$F:$AJ,14,0)),"")</f>
        <v/>
      </c>
      <c r="N94" s="31" t="str">
        <f ca="1">IFERROR(IF($C94="","",VLOOKUP(FİLTRE!$C94,'SKT LİSTESİ'!$F:$AJ,22,0)),"")</f>
        <v/>
      </c>
      <c r="O94" s="136" t="str">
        <f ca="1">IFERROR(IF($C94="","",VLOOKUP(FİLTRE!$C94,'SKT LİSTESİ'!$F:$AJ,23,0)),"")</f>
        <v/>
      </c>
      <c r="P94" s="31"/>
      <c r="Q94" s="31"/>
      <c r="R94" s="137" t="str">
        <f ca="1">(IFERROR(IF($C94="","",VLOOKUP(FİLTRE!$C94,'SKT LİSTESİ'!$F:$AJ,15,0)),""))</f>
        <v/>
      </c>
      <c r="S94" s="138" t="str">
        <f ca="1">IFERROR(IF($C94="","",VLOOKUP(FİLTRE!$C94,'SKT LİSTESİ'!$F:$AJ,16,0)),"")</f>
        <v/>
      </c>
      <c r="AF94" s="179" t="str">
        <f t="shared" ca="1" si="6"/>
        <v/>
      </c>
      <c r="AG94" s="179">
        <f t="shared" ca="1" si="7"/>
        <v>0</v>
      </c>
      <c r="AH94" s="179">
        <f t="shared" ca="1" si="8"/>
        <v>0</v>
      </c>
    </row>
    <row r="95" spans="2:34" ht="15.75" x14ac:dyDescent="0.25">
      <c r="B95">
        <f t="shared" ca="1" si="5"/>
        <v>83</v>
      </c>
      <c r="C95" t="str">
        <f ca="1">IFERROR(VLOOKUP(B95,'SKT LİSTESİ'!F:F,1,0),"")</f>
        <v/>
      </c>
      <c r="E95" s="128" t="str">
        <f ca="1">IFERROR(IF($C95="","",VLOOKUP(FİLTRE!$C95,'SKT LİSTESİ'!$F:$S,5,0)),"")</f>
        <v/>
      </c>
      <c r="F95" s="129" t="str">
        <f ca="1">IFERROR(IF($C95="","",VLOOKUP(FİLTRE!$C95,'SKT LİSTESİ'!$F:$S,7,0)),"")</f>
        <v/>
      </c>
      <c r="G95" s="130" t="str">
        <f ca="1">IFERROR(IF($C95="","",VLOOKUP(FİLTRE!$C95,'SKT LİSTESİ'!$F:$S,8,0)),"")</f>
        <v/>
      </c>
      <c r="H95" s="131" t="str">
        <f ca="1">IF(E95="","",IF($C95="","",VLOOKUP(FİLTRE!$C95,'SKT LİSTESİ'!$F:$S,9,0)))</f>
        <v/>
      </c>
      <c r="I95" s="132" t="str">
        <f ca="1">IFERROR(IF($C95="","",VLOOKUP(FİLTRE!$C95,'SKT LİSTESİ'!$F:$S,10,0)),"")</f>
        <v/>
      </c>
      <c r="J95" s="133" t="str">
        <f ca="1">IFERROR(IF($C95="","",VLOOKUP(FİLTRE!$C95,'SKT LİSTESİ'!$F:$S,11,0)),"")</f>
        <v/>
      </c>
      <c r="K95" s="134" t="str">
        <f ca="1">IFERROR(IF($C95="","",VLOOKUP(FİLTRE!$C95,'SKT LİSTESİ'!$F:$S,12,0)),"")</f>
        <v/>
      </c>
      <c r="L95" s="134" t="str">
        <f ca="1">IFERROR(IF($C95="","",VLOOKUP(FİLTRE!$C95,'SKT LİSTESİ'!$F:$S,13,0)),"")</f>
        <v/>
      </c>
      <c r="M95" s="135" t="str">
        <f ca="1">IFERROR(IF($C95="","",VLOOKUP(FİLTRE!$C95,'SKT LİSTESİ'!$F:$AJ,14,0)),"")</f>
        <v/>
      </c>
      <c r="N95" s="31" t="str">
        <f ca="1">IFERROR(IF($C95="","",VLOOKUP(FİLTRE!$C95,'SKT LİSTESİ'!$F:$AJ,22,0)),"")</f>
        <v/>
      </c>
      <c r="O95" s="136" t="str">
        <f ca="1">IFERROR(IF($C95="","",VLOOKUP(FİLTRE!$C95,'SKT LİSTESİ'!$F:$AJ,23,0)),"")</f>
        <v/>
      </c>
      <c r="P95" s="31"/>
      <c r="Q95" s="31"/>
      <c r="R95" s="137" t="str">
        <f ca="1">(IFERROR(IF($C95="","",VLOOKUP(FİLTRE!$C95,'SKT LİSTESİ'!$F:$AJ,15,0)),""))</f>
        <v/>
      </c>
      <c r="S95" s="138" t="str">
        <f ca="1">IFERROR(IF($C95="","",VLOOKUP(FİLTRE!$C95,'SKT LİSTESİ'!$F:$AJ,16,0)),"")</f>
        <v/>
      </c>
      <c r="AF95" s="179" t="str">
        <f t="shared" ca="1" si="6"/>
        <v/>
      </c>
      <c r="AG95" s="179">
        <f t="shared" ca="1" si="7"/>
        <v>0</v>
      </c>
      <c r="AH95" s="179">
        <f t="shared" ca="1" si="8"/>
        <v>0</v>
      </c>
    </row>
    <row r="96" spans="2:34" ht="15.75" x14ac:dyDescent="0.25">
      <c r="B96">
        <f t="shared" ca="1" si="5"/>
        <v>84</v>
      </c>
      <c r="C96" t="str">
        <f ca="1">IFERROR(VLOOKUP(B96,'SKT LİSTESİ'!F:F,1,0),"")</f>
        <v/>
      </c>
      <c r="E96" s="128" t="str">
        <f ca="1">IFERROR(IF($C96="","",VLOOKUP(FİLTRE!$C96,'SKT LİSTESİ'!$F:$S,5,0)),"")</f>
        <v/>
      </c>
      <c r="F96" s="129" t="str">
        <f ca="1">IFERROR(IF($C96="","",VLOOKUP(FİLTRE!$C96,'SKT LİSTESİ'!$F:$S,7,0)),"")</f>
        <v/>
      </c>
      <c r="G96" s="130" t="str">
        <f ca="1">IFERROR(IF($C96="","",VLOOKUP(FİLTRE!$C96,'SKT LİSTESİ'!$F:$S,8,0)),"")</f>
        <v/>
      </c>
      <c r="H96" s="131" t="str">
        <f ca="1">IF(E96="","",IF($C96="","",VLOOKUP(FİLTRE!$C96,'SKT LİSTESİ'!$F:$S,9,0)))</f>
        <v/>
      </c>
      <c r="I96" s="132" t="str">
        <f ca="1">IFERROR(IF($C96="","",VLOOKUP(FİLTRE!$C96,'SKT LİSTESİ'!$F:$S,10,0)),"")</f>
        <v/>
      </c>
      <c r="J96" s="133" t="str">
        <f ca="1">IFERROR(IF($C96="","",VLOOKUP(FİLTRE!$C96,'SKT LİSTESİ'!$F:$S,11,0)),"")</f>
        <v/>
      </c>
      <c r="K96" s="134" t="str">
        <f ca="1">IFERROR(IF($C96="","",VLOOKUP(FİLTRE!$C96,'SKT LİSTESİ'!$F:$S,12,0)),"")</f>
        <v/>
      </c>
      <c r="L96" s="134" t="str">
        <f ca="1">IFERROR(IF($C96="","",VLOOKUP(FİLTRE!$C96,'SKT LİSTESİ'!$F:$S,13,0)),"")</f>
        <v/>
      </c>
      <c r="M96" s="135" t="str">
        <f ca="1">IFERROR(IF($C96="","",VLOOKUP(FİLTRE!$C96,'SKT LİSTESİ'!$F:$AJ,14,0)),"")</f>
        <v/>
      </c>
      <c r="N96" s="31" t="str">
        <f ca="1">IFERROR(IF($C96="","",VLOOKUP(FİLTRE!$C96,'SKT LİSTESİ'!$F:$AJ,22,0)),"")</f>
        <v/>
      </c>
      <c r="O96" s="136" t="str">
        <f ca="1">IFERROR(IF($C96="","",VLOOKUP(FİLTRE!$C96,'SKT LİSTESİ'!$F:$AJ,23,0)),"")</f>
        <v/>
      </c>
      <c r="P96" s="31"/>
      <c r="Q96" s="31"/>
      <c r="R96" s="137" t="str">
        <f ca="1">(IFERROR(IF($C96="","",VLOOKUP(FİLTRE!$C96,'SKT LİSTESİ'!$F:$AJ,15,0)),""))</f>
        <v/>
      </c>
      <c r="S96" s="138" t="str">
        <f ca="1">IFERROR(IF($C96="","",VLOOKUP(FİLTRE!$C96,'SKT LİSTESİ'!$F:$AJ,16,0)),"")</f>
        <v/>
      </c>
      <c r="AF96" s="179" t="str">
        <f t="shared" ca="1" si="6"/>
        <v/>
      </c>
      <c r="AG96" s="179">
        <f t="shared" ca="1" si="7"/>
        <v>0</v>
      </c>
      <c r="AH96" s="179">
        <f t="shared" ca="1" si="8"/>
        <v>0</v>
      </c>
    </row>
    <row r="97" spans="2:34" ht="15.75" x14ac:dyDescent="0.25">
      <c r="B97">
        <f t="shared" ca="1" si="5"/>
        <v>85</v>
      </c>
      <c r="C97" t="str">
        <f ca="1">IFERROR(VLOOKUP(B97,'SKT LİSTESİ'!F:F,1,0),"")</f>
        <v/>
      </c>
      <c r="E97" s="128" t="str">
        <f ca="1">IFERROR(IF($C97="","",VLOOKUP(FİLTRE!$C97,'SKT LİSTESİ'!$F:$S,5,0)),"")</f>
        <v/>
      </c>
      <c r="F97" s="129" t="str">
        <f ca="1">IFERROR(IF($C97="","",VLOOKUP(FİLTRE!$C97,'SKT LİSTESİ'!$F:$S,7,0)),"")</f>
        <v/>
      </c>
      <c r="G97" s="130" t="str">
        <f ca="1">IFERROR(IF($C97="","",VLOOKUP(FİLTRE!$C97,'SKT LİSTESİ'!$F:$S,8,0)),"")</f>
        <v/>
      </c>
      <c r="H97" s="131" t="str">
        <f ca="1">IF(E97="","",IF($C97="","",VLOOKUP(FİLTRE!$C97,'SKT LİSTESİ'!$F:$S,9,0)))</f>
        <v/>
      </c>
      <c r="I97" s="132" t="str">
        <f ca="1">IFERROR(IF($C97="","",VLOOKUP(FİLTRE!$C97,'SKT LİSTESİ'!$F:$S,10,0)),"")</f>
        <v/>
      </c>
      <c r="J97" s="133" t="str">
        <f ca="1">IFERROR(IF($C97="","",VLOOKUP(FİLTRE!$C97,'SKT LİSTESİ'!$F:$S,11,0)),"")</f>
        <v/>
      </c>
      <c r="K97" s="134" t="str">
        <f ca="1">IFERROR(IF($C97="","",VLOOKUP(FİLTRE!$C97,'SKT LİSTESİ'!$F:$S,12,0)),"")</f>
        <v/>
      </c>
      <c r="L97" s="134" t="str">
        <f ca="1">IFERROR(IF($C97="","",VLOOKUP(FİLTRE!$C97,'SKT LİSTESİ'!$F:$S,13,0)),"")</f>
        <v/>
      </c>
      <c r="M97" s="135" t="str">
        <f ca="1">IFERROR(IF($C97="","",VLOOKUP(FİLTRE!$C97,'SKT LİSTESİ'!$F:$AJ,14,0)),"")</f>
        <v/>
      </c>
      <c r="N97" s="31" t="str">
        <f ca="1">IFERROR(IF($C97="","",VLOOKUP(FİLTRE!$C97,'SKT LİSTESİ'!$F:$AJ,22,0)),"")</f>
        <v/>
      </c>
      <c r="O97" s="136" t="str">
        <f ca="1">IFERROR(IF($C97="","",VLOOKUP(FİLTRE!$C97,'SKT LİSTESİ'!$F:$AJ,23,0)),"")</f>
        <v/>
      </c>
      <c r="P97" s="31"/>
      <c r="Q97" s="31"/>
      <c r="R97" s="137" t="str">
        <f ca="1">(IFERROR(IF($C97="","",VLOOKUP(FİLTRE!$C97,'SKT LİSTESİ'!$F:$AJ,15,0)),""))</f>
        <v/>
      </c>
      <c r="S97" s="138" t="str">
        <f ca="1">IFERROR(IF($C97="","",VLOOKUP(FİLTRE!$C97,'SKT LİSTESİ'!$F:$AJ,16,0)),"")</f>
        <v/>
      </c>
      <c r="AF97" s="179" t="str">
        <f t="shared" ca="1" si="6"/>
        <v/>
      </c>
      <c r="AG97" s="179">
        <f t="shared" ca="1" si="7"/>
        <v>0</v>
      </c>
      <c r="AH97" s="179">
        <f t="shared" ca="1" si="8"/>
        <v>0</v>
      </c>
    </row>
    <row r="98" spans="2:34" ht="15.75" x14ac:dyDescent="0.25">
      <c r="B98">
        <f t="shared" ca="1" si="5"/>
        <v>86</v>
      </c>
      <c r="C98" t="str">
        <f ca="1">IFERROR(VLOOKUP(B98,'SKT LİSTESİ'!F:F,1,0),"")</f>
        <v/>
      </c>
      <c r="E98" s="128" t="str">
        <f ca="1">IFERROR(IF($C98="","",VLOOKUP(FİLTRE!$C98,'SKT LİSTESİ'!$F:$S,5,0)),"")</f>
        <v/>
      </c>
      <c r="F98" s="129" t="str">
        <f ca="1">IFERROR(IF($C98="","",VLOOKUP(FİLTRE!$C98,'SKT LİSTESİ'!$F:$S,7,0)),"")</f>
        <v/>
      </c>
      <c r="G98" s="130" t="str">
        <f ca="1">IFERROR(IF($C98="","",VLOOKUP(FİLTRE!$C98,'SKT LİSTESİ'!$F:$S,8,0)),"")</f>
        <v/>
      </c>
      <c r="H98" s="131" t="str">
        <f ca="1">IF(E98="","",IF($C98="","",VLOOKUP(FİLTRE!$C98,'SKT LİSTESİ'!$F:$S,9,0)))</f>
        <v/>
      </c>
      <c r="I98" s="132" t="str">
        <f ca="1">IFERROR(IF($C98="","",VLOOKUP(FİLTRE!$C98,'SKT LİSTESİ'!$F:$S,10,0)),"")</f>
        <v/>
      </c>
      <c r="J98" s="133" t="str">
        <f ca="1">IFERROR(IF($C98="","",VLOOKUP(FİLTRE!$C98,'SKT LİSTESİ'!$F:$S,11,0)),"")</f>
        <v/>
      </c>
      <c r="K98" s="134" t="str">
        <f ca="1">IFERROR(IF($C98="","",VLOOKUP(FİLTRE!$C98,'SKT LİSTESİ'!$F:$S,12,0)),"")</f>
        <v/>
      </c>
      <c r="L98" s="134" t="str">
        <f ca="1">IFERROR(IF($C98="","",VLOOKUP(FİLTRE!$C98,'SKT LİSTESİ'!$F:$S,13,0)),"")</f>
        <v/>
      </c>
      <c r="M98" s="135" t="str">
        <f ca="1">IFERROR(IF($C98="","",VLOOKUP(FİLTRE!$C98,'SKT LİSTESİ'!$F:$AJ,14,0)),"")</f>
        <v/>
      </c>
      <c r="N98" s="31" t="str">
        <f ca="1">IFERROR(IF($C98="","",VLOOKUP(FİLTRE!$C98,'SKT LİSTESİ'!$F:$AJ,22,0)),"")</f>
        <v/>
      </c>
      <c r="O98" s="136" t="str">
        <f ca="1">IFERROR(IF($C98="","",VLOOKUP(FİLTRE!$C98,'SKT LİSTESİ'!$F:$AJ,23,0)),"")</f>
        <v/>
      </c>
      <c r="P98" s="31"/>
      <c r="Q98" s="31"/>
      <c r="R98" s="137" t="str">
        <f ca="1">(IFERROR(IF($C98="","",VLOOKUP(FİLTRE!$C98,'SKT LİSTESİ'!$F:$AJ,15,0)),""))</f>
        <v/>
      </c>
      <c r="S98" s="138" t="str">
        <f ca="1">IFERROR(IF($C98="","",VLOOKUP(FİLTRE!$C98,'SKT LİSTESİ'!$F:$AJ,16,0)),"")</f>
        <v/>
      </c>
      <c r="AF98" s="179" t="str">
        <f t="shared" ca="1" si="6"/>
        <v/>
      </c>
      <c r="AG98" s="179">
        <f t="shared" ca="1" si="7"/>
        <v>0</v>
      </c>
      <c r="AH98" s="179">
        <f t="shared" ca="1" si="8"/>
        <v>0</v>
      </c>
    </row>
    <row r="99" spans="2:34" ht="15.75" x14ac:dyDescent="0.25">
      <c r="B99">
        <f t="shared" ca="1" si="5"/>
        <v>87</v>
      </c>
      <c r="C99" t="str">
        <f ca="1">IFERROR(VLOOKUP(B99,'SKT LİSTESİ'!F:F,1,0),"")</f>
        <v/>
      </c>
      <c r="E99" s="128" t="str">
        <f ca="1">IFERROR(IF($C99="","",VLOOKUP(FİLTRE!$C99,'SKT LİSTESİ'!$F:$S,5,0)),"")</f>
        <v/>
      </c>
      <c r="F99" s="129" t="str">
        <f ca="1">IFERROR(IF($C99="","",VLOOKUP(FİLTRE!$C99,'SKT LİSTESİ'!$F:$S,7,0)),"")</f>
        <v/>
      </c>
      <c r="G99" s="130" t="str">
        <f ca="1">IFERROR(IF($C99="","",VLOOKUP(FİLTRE!$C99,'SKT LİSTESİ'!$F:$S,8,0)),"")</f>
        <v/>
      </c>
      <c r="H99" s="131" t="str">
        <f ca="1">IF(E99="","",IF($C99="","",VLOOKUP(FİLTRE!$C99,'SKT LİSTESİ'!$F:$S,9,0)))</f>
        <v/>
      </c>
      <c r="I99" s="132" t="str">
        <f ca="1">IFERROR(IF($C99="","",VLOOKUP(FİLTRE!$C99,'SKT LİSTESİ'!$F:$S,10,0)),"")</f>
        <v/>
      </c>
      <c r="J99" s="133" t="str">
        <f ca="1">IFERROR(IF($C99="","",VLOOKUP(FİLTRE!$C99,'SKT LİSTESİ'!$F:$S,11,0)),"")</f>
        <v/>
      </c>
      <c r="K99" s="134" t="str">
        <f ca="1">IFERROR(IF($C99="","",VLOOKUP(FİLTRE!$C99,'SKT LİSTESİ'!$F:$S,12,0)),"")</f>
        <v/>
      </c>
      <c r="L99" s="134" t="str">
        <f ca="1">IFERROR(IF($C99="","",VLOOKUP(FİLTRE!$C99,'SKT LİSTESİ'!$F:$S,13,0)),"")</f>
        <v/>
      </c>
      <c r="M99" s="135" t="str">
        <f ca="1">IFERROR(IF($C99="","",VLOOKUP(FİLTRE!$C99,'SKT LİSTESİ'!$F:$AJ,14,0)),"")</f>
        <v/>
      </c>
      <c r="N99" s="31" t="str">
        <f ca="1">IFERROR(IF($C99="","",VLOOKUP(FİLTRE!$C99,'SKT LİSTESİ'!$F:$AJ,22,0)),"")</f>
        <v/>
      </c>
      <c r="O99" s="136" t="str">
        <f ca="1">IFERROR(IF($C99="","",VLOOKUP(FİLTRE!$C99,'SKT LİSTESİ'!$F:$AJ,23,0)),"")</f>
        <v/>
      </c>
      <c r="P99" s="31"/>
      <c r="Q99" s="31"/>
      <c r="R99" s="137" t="str">
        <f ca="1">(IFERROR(IF($C99="","",VLOOKUP(FİLTRE!$C99,'SKT LİSTESİ'!$F:$AJ,15,0)),""))</f>
        <v/>
      </c>
      <c r="S99" s="138" t="str">
        <f ca="1">IFERROR(IF($C99="","",VLOOKUP(FİLTRE!$C99,'SKT LİSTESİ'!$F:$AJ,16,0)),"")</f>
        <v/>
      </c>
      <c r="AF99" s="179" t="str">
        <f t="shared" ca="1" si="6"/>
        <v/>
      </c>
      <c r="AG99" s="179">
        <f t="shared" ca="1" si="7"/>
        <v>0</v>
      </c>
      <c r="AH99" s="179">
        <f t="shared" ca="1" si="8"/>
        <v>0</v>
      </c>
    </row>
    <row r="100" spans="2:34" ht="15.75" x14ac:dyDescent="0.25">
      <c r="B100">
        <f t="shared" ca="1" si="5"/>
        <v>88</v>
      </c>
      <c r="C100" t="str">
        <f ca="1">IFERROR(VLOOKUP(B100,'SKT LİSTESİ'!F:F,1,0),"")</f>
        <v/>
      </c>
      <c r="E100" s="128" t="str">
        <f ca="1">IFERROR(IF($C100="","",VLOOKUP(FİLTRE!$C100,'SKT LİSTESİ'!$F:$S,5,0)),"")</f>
        <v/>
      </c>
      <c r="F100" s="129" t="str">
        <f ca="1">IFERROR(IF($C100="","",VLOOKUP(FİLTRE!$C100,'SKT LİSTESİ'!$F:$S,7,0)),"")</f>
        <v/>
      </c>
      <c r="G100" s="130" t="str">
        <f ca="1">IFERROR(IF($C100="","",VLOOKUP(FİLTRE!$C100,'SKT LİSTESİ'!$F:$S,8,0)),"")</f>
        <v/>
      </c>
      <c r="H100" s="131" t="str">
        <f ca="1">IF(E100="","",IF($C100="","",VLOOKUP(FİLTRE!$C100,'SKT LİSTESİ'!$F:$S,9,0)))</f>
        <v/>
      </c>
      <c r="I100" s="132" t="str">
        <f ca="1">IFERROR(IF($C100="","",VLOOKUP(FİLTRE!$C100,'SKT LİSTESİ'!$F:$S,10,0)),"")</f>
        <v/>
      </c>
      <c r="J100" s="133" t="str">
        <f ca="1">IFERROR(IF($C100="","",VLOOKUP(FİLTRE!$C100,'SKT LİSTESİ'!$F:$S,11,0)),"")</f>
        <v/>
      </c>
      <c r="K100" s="134" t="str">
        <f ca="1">IFERROR(IF($C100="","",VLOOKUP(FİLTRE!$C100,'SKT LİSTESİ'!$F:$S,12,0)),"")</f>
        <v/>
      </c>
      <c r="L100" s="134" t="str">
        <f ca="1">IFERROR(IF($C100="","",VLOOKUP(FİLTRE!$C100,'SKT LİSTESİ'!$F:$S,13,0)),"")</f>
        <v/>
      </c>
      <c r="M100" s="135" t="str">
        <f ca="1">IFERROR(IF($C100="","",VLOOKUP(FİLTRE!$C100,'SKT LİSTESİ'!$F:$AJ,14,0)),"")</f>
        <v/>
      </c>
      <c r="N100" s="31" t="str">
        <f ca="1">IFERROR(IF($C100="","",VLOOKUP(FİLTRE!$C100,'SKT LİSTESİ'!$F:$AJ,22,0)),"")</f>
        <v/>
      </c>
      <c r="O100" s="136" t="str">
        <f ca="1">IFERROR(IF($C100="","",VLOOKUP(FİLTRE!$C100,'SKT LİSTESİ'!$F:$AJ,23,0)),"")</f>
        <v/>
      </c>
      <c r="P100" s="31"/>
      <c r="Q100" s="31"/>
      <c r="R100" s="137" t="str">
        <f ca="1">(IFERROR(IF($C100="","",VLOOKUP(FİLTRE!$C100,'SKT LİSTESİ'!$F:$AJ,15,0)),""))</f>
        <v/>
      </c>
      <c r="S100" s="138" t="str">
        <f ca="1">IFERROR(IF($C100="","",VLOOKUP(FİLTRE!$C100,'SKT LİSTESİ'!$F:$AJ,16,0)),"")</f>
        <v/>
      </c>
      <c r="AF100" s="179" t="str">
        <f t="shared" ca="1" si="6"/>
        <v/>
      </c>
      <c r="AG100" s="179">
        <f t="shared" ca="1" si="7"/>
        <v>0</v>
      </c>
      <c r="AH100" s="179">
        <f t="shared" ca="1" si="8"/>
        <v>0</v>
      </c>
    </row>
    <row r="101" spans="2:34" ht="15.75" x14ac:dyDescent="0.25">
      <c r="B101">
        <f t="shared" ca="1" si="5"/>
        <v>89</v>
      </c>
      <c r="C101" t="str">
        <f ca="1">IFERROR(VLOOKUP(B101,'SKT LİSTESİ'!F:F,1,0),"")</f>
        <v/>
      </c>
      <c r="E101" s="128" t="str">
        <f ca="1">IFERROR(IF($C101="","",VLOOKUP(FİLTRE!$C101,'SKT LİSTESİ'!$F:$S,5,0)),"")</f>
        <v/>
      </c>
      <c r="F101" s="129" t="str">
        <f ca="1">IFERROR(IF($C101="","",VLOOKUP(FİLTRE!$C101,'SKT LİSTESİ'!$F:$S,7,0)),"")</f>
        <v/>
      </c>
      <c r="G101" s="130" t="str">
        <f ca="1">IFERROR(IF($C101="","",VLOOKUP(FİLTRE!$C101,'SKT LİSTESİ'!$F:$S,8,0)),"")</f>
        <v/>
      </c>
      <c r="H101" s="131" t="str">
        <f ca="1">IF(E101="","",IF($C101="","",VLOOKUP(FİLTRE!$C101,'SKT LİSTESİ'!$F:$S,9,0)))</f>
        <v/>
      </c>
      <c r="I101" s="132" t="str">
        <f ca="1">IFERROR(IF($C101="","",VLOOKUP(FİLTRE!$C101,'SKT LİSTESİ'!$F:$S,10,0)),"")</f>
        <v/>
      </c>
      <c r="J101" s="133" t="str">
        <f ca="1">IFERROR(IF($C101="","",VLOOKUP(FİLTRE!$C101,'SKT LİSTESİ'!$F:$S,11,0)),"")</f>
        <v/>
      </c>
      <c r="K101" s="134" t="str">
        <f ca="1">IFERROR(IF($C101="","",VLOOKUP(FİLTRE!$C101,'SKT LİSTESİ'!$F:$S,12,0)),"")</f>
        <v/>
      </c>
      <c r="L101" s="134" t="str">
        <f ca="1">IFERROR(IF($C101="","",VLOOKUP(FİLTRE!$C101,'SKT LİSTESİ'!$F:$S,13,0)),"")</f>
        <v/>
      </c>
      <c r="M101" s="135" t="str">
        <f ca="1">IFERROR(IF($C101="","",VLOOKUP(FİLTRE!$C101,'SKT LİSTESİ'!$F:$AJ,14,0)),"")</f>
        <v/>
      </c>
      <c r="N101" s="31" t="str">
        <f ca="1">IFERROR(IF($C101="","",VLOOKUP(FİLTRE!$C101,'SKT LİSTESİ'!$F:$AJ,22,0)),"")</f>
        <v/>
      </c>
      <c r="O101" s="136" t="str">
        <f ca="1">IFERROR(IF($C101="","",VLOOKUP(FİLTRE!$C101,'SKT LİSTESİ'!$F:$AJ,23,0)),"")</f>
        <v/>
      </c>
      <c r="P101" s="31"/>
      <c r="Q101" s="31"/>
      <c r="R101" s="137" t="str">
        <f ca="1">(IFERROR(IF($C101="","",VLOOKUP(FİLTRE!$C101,'SKT LİSTESİ'!$F:$AJ,15,0)),""))</f>
        <v/>
      </c>
      <c r="S101" s="138" t="str">
        <f ca="1">IFERROR(IF($C101="","",VLOOKUP(FİLTRE!$C101,'SKT LİSTESİ'!$F:$AJ,16,0)),"")</f>
        <v/>
      </c>
      <c r="AF101" s="179" t="str">
        <f t="shared" ca="1" si="6"/>
        <v/>
      </c>
      <c r="AG101" s="179">
        <f t="shared" ca="1" si="7"/>
        <v>0</v>
      </c>
      <c r="AH101" s="179">
        <f t="shared" ca="1" si="8"/>
        <v>0</v>
      </c>
    </row>
    <row r="102" spans="2:34" ht="15.75" x14ac:dyDescent="0.25">
      <c r="B102">
        <f t="shared" ca="1" si="5"/>
        <v>90</v>
      </c>
      <c r="C102" t="str">
        <f ca="1">IFERROR(VLOOKUP(B102,'SKT LİSTESİ'!F:F,1,0),"")</f>
        <v/>
      </c>
      <c r="E102" s="128" t="str">
        <f ca="1">IFERROR(IF($C102="","",VLOOKUP(FİLTRE!$C102,'SKT LİSTESİ'!$F:$S,5,0)),"")</f>
        <v/>
      </c>
      <c r="F102" s="129" t="str">
        <f ca="1">IFERROR(IF($C102="","",VLOOKUP(FİLTRE!$C102,'SKT LİSTESİ'!$F:$S,7,0)),"")</f>
        <v/>
      </c>
      <c r="G102" s="130" t="str">
        <f ca="1">IFERROR(IF($C102="","",VLOOKUP(FİLTRE!$C102,'SKT LİSTESİ'!$F:$S,8,0)),"")</f>
        <v/>
      </c>
      <c r="H102" s="131" t="str">
        <f ca="1">IF(E102="","",IF($C102="","",VLOOKUP(FİLTRE!$C102,'SKT LİSTESİ'!$F:$S,9,0)))</f>
        <v/>
      </c>
      <c r="I102" s="132" t="str">
        <f ca="1">IFERROR(IF($C102="","",VLOOKUP(FİLTRE!$C102,'SKT LİSTESİ'!$F:$S,10,0)),"")</f>
        <v/>
      </c>
      <c r="J102" s="133" t="str">
        <f ca="1">IFERROR(IF($C102="","",VLOOKUP(FİLTRE!$C102,'SKT LİSTESİ'!$F:$S,11,0)),"")</f>
        <v/>
      </c>
      <c r="K102" s="134" t="str">
        <f ca="1">IFERROR(IF($C102="","",VLOOKUP(FİLTRE!$C102,'SKT LİSTESİ'!$F:$S,12,0)),"")</f>
        <v/>
      </c>
      <c r="L102" s="134" t="str">
        <f ca="1">IFERROR(IF($C102="","",VLOOKUP(FİLTRE!$C102,'SKT LİSTESİ'!$F:$S,13,0)),"")</f>
        <v/>
      </c>
      <c r="M102" s="135" t="str">
        <f ca="1">IFERROR(IF($C102="","",VLOOKUP(FİLTRE!$C102,'SKT LİSTESİ'!$F:$AJ,14,0)),"")</f>
        <v/>
      </c>
      <c r="N102" s="31" t="str">
        <f ca="1">IFERROR(IF($C102="","",VLOOKUP(FİLTRE!$C102,'SKT LİSTESİ'!$F:$AJ,22,0)),"")</f>
        <v/>
      </c>
      <c r="O102" s="136" t="str">
        <f ca="1">IFERROR(IF($C102="","",VLOOKUP(FİLTRE!$C102,'SKT LİSTESİ'!$F:$AJ,23,0)),"")</f>
        <v/>
      </c>
      <c r="P102" s="31"/>
      <c r="Q102" s="31"/>
      <c r="R102" s="137" t="str">
        <f ca="1">(IFERROR(IF($C102="","",VLOOKUP(FİLTRE!$C102,'SKT LİSTESİ'!$F:$AJ,15,0)),""))</f>
        <v/>
      </c>
      <c r="S102" s="138" t="str">
        <f ca="1">IFERROR(IF($C102="","",VLOOKUP(FİLTRE!$C102,'SKT LİSTESİ'!$F:$AJ,16,0)),"")</f>
        <v/>
      </c>
      <c r="AF102" s="179" t="str">
        <f t="shared" ca="1" si="6"/>
        <v/>
      </c>
      <c r="AG102" s="179">
        <f t="shared" ca="1" si="7"/>
        <v>0</v>
      </c>
      <c r="AH102" s="179">
        <f t="shared" ca="1" si="8"/>
        <v>0</v>
      </c>
    </row>
    <row r="103" spans="2:34" ht="15.75" x14ac:dyDescent="0.25">
      <c r="B103">
        <f t="shared" ca="1" si="5"/>
        <v>91</v>
      </c>
      <c r="C103" t="str">
        <f ca="1">IFERROR(VLOOKUP(B103,'SKT LİSTESİ'!F:F,1,0),"")</f>
        <v/>
      </c>
      <c r="E103" s="128" t="str">
        <f ca="1">IFERROR(IF($C103="","",VLOOKUP(FİLTRE!$C103,'SKT LİSTESİ'!$F:$S,5,0)),"")</f>
        <v/>
      </c>
      <c r="F103" s="129" t="str">
        <f ca="1">IFERROR(IF($C103="","",VLOOKUP(FİLTRE!$C103,'SKT LİSTESİ'!$F:$S,7,0)),"")</f>
        <v/>
      </c>
      <c r="G103" s="130" t="str">
        <f ca="1">IFERROR(IF($C103="","",VLOOKUP(FİLTRE!$C103,'SKT LİSTESİ'!$F:$S,8,0)),"")</f>
        <v/>
      </c>
      <c r="H103" s="131" t="str">
        <f ca="1">IF(E103="","",IF($C103="","",VLOOKUP(FİLTRE!$C103,'SKT LİSTESİ'!$F:$S,9,0)))</f>
        <v/>
      </c>
      <c r="I103" s="132" t="str">
        <f ca="1">IFERROR(IF($C103="","",VLOOKUP(FİLTRE!$C103,'SKT LİSTESİ'!$F:$S,10,0)),"")</f>
        <v/>
      </c>
      <c r="J103" s="133" t="str">
        <f ca="1">IFERROR(IF($C103="","",VLOOKUP(FİLTRE!$C103,'SKT LİSTESİ'!$F:$S,11,0)),"")</f>
        <v/>
      </c>
      <c r="K103" s="134" t="str">
        <f ca="1">IFERROR(IF($C103="","",VLOOKUP(FİLTRE!$C103,'SKT LİSTESİ'!$F:$S,12,0)),"")</f>
        <v/>
      </c>
      <c r="L103" s="134" t="str">
        <f ca="1">IFERROR(IF($C103="","",VLOOKUP(FİLTRE!$C103,'SKT LİSTESİ'!$F:$S,13,0)),"")</f>
        <v/>
      </c>
      <c r="M103" s="135" t="str">
        <f ca="1">IFERROR(IF($C103="","",VLOOKUP(FİLTRE!$C103,'SKT LİSTESİ'!$F:$AJ,14,0)),"")</f>
        <v/>
      </c>
      <c r="N103" s="31" t="str">
        <f ca="1">IFERROR(IF($C103="","",VLOOKUP(FİLTRE!$C103,'SKT LİSTESİ'!$F:$AJ,22,0)),"")</f>
        <v/>
      </c>
      <c r="O103" s="136" t="str">
        <f ca="1">IFERROR(IF($C103="","",VLOOKUP(FİLTRE!$C103,'SKT LİSTESİ'!$F:$AJ,23,0)),"")</f>
        <v/>
      </c>
      <c r="P103" s="31"/>
      <c r="Q103" s="31"/>
      <c r="R103" s="137" t="str">
        <f ca="1">(IFERROR(IF($C103="","",VLOOKUP(FİLTRE!$C103,'SKT LİSTESİ'!$F:$AJ,15,0)),""))</f>
        <v/>
      </c>
      <c r="S103" s="138" t="str">
        <f ca="1">IFERROR(IF($C103="","",VLOOKUP(FİLTRE!$C103,'SKT LİSTESİ'!$F:$AJ,16,0)),"")</f>
        <v/>
      </c>
      <c r="AF103" s="179" t="str">
        <f t="shared" ca="1" si="6"/>
        <v/>
      </c>
      <c r="AG103" s="179">
        <f t="shared" ca="1" si="7"/>
        <v>0</v>
      </c>
      <c r="AH103" s="179">
        <f t="shared" ca="1" si="8"/>
        <v>0</v>
      </c>
    </row>
    <row r="104" spans="2:34" ht="15.75" x14ac:dyDescent="0.25">
      <c r="B104">
        <f t="shared" ca="1" si="5"/>
        <v>92</v>
      </c>
      <c r="C104" t="str">
        <f ca="1">IFERROR(VLOOKUP(B104,'SKT LİSTESİ'!F:F,1,0),"")</f>
        <v/>
      </c>
      <c r="E104" s="128" t="str">
        <f ca="1">IFERROR(IF($C104="","",VLOOKUP(FİLTRE!$C104,'SKT LİSTESİ'!$F:$S,5,0)),"")</f>
        <v/>
      </c>
      <c r="F104" s="129" t="str">
        <f ca="1">IFERROR(IF($C104="","",VLOOKUP(FİLTRE!$C104,'SKT LİSTESİ'!$F:$S,7,0)),"")</f>
        <v/>
      </c>
      <c r="G104" s="130" t="str">
        <f ca="1">IFERROR(IF($C104="","",VLOOKUP(FİLTRE!$C104,'SKT LİSTESİ'!$F:$S,8,0)),"")</f>
        <v/>
      </c>
      <c r="H104" s="131" t="str">
        <f ca="1">IF(E104="","",IF($C104="","",VLOOKUP(FİLTRE!$C104,'SKT LİSTESİ'!$F:$S,9,0)))</f>
        <v/>
      </c>
      <c r="I104" s="132" t="str">
        <f ca="1">IFERROR(IF($C104="","",VLOOKUP(FİLTRE!$C104,'SKT LİSTESİ'!$F:$S,10,0)),"")</f>
        <v/>
      </c>
      <c r="J104" s="133" t="str">
        <f ca="1">IFERROR(IF($C104="","",VLOOKUP(FİLTRE!$C104,'SKT LİSTESİ'!$F:$S,11,0)),"")</f>
        <v/>
      </c>
      <c r="K104" s="134" t="str">
        <f ca="1">IFERROR(IF($C104="","",VLOOKUP(FİLTRE!$C104,'SKT LİSTESİ'!$F:$S,12,0)),"")</f>
        <v/>
      </c>
      <c r="L104" s="134" t="str">
        <f ca="1">IFERROR(IF($C104="","",VLOOKUP(FİLTRE!$C104,'SKT LİSTESİ'!$F:$S,13,0)),"")</f>
        <v/>
      </c>
      <c r="M104" s="135" t="str">
        <f ca="1">IFERROR(IF($C104="","",VLOOKUP(FİLTRE!$C104,'SKT LİSTESİ'!$F:$AJ,14,0)),"")</f>
        <v/>
      </c>
      <c r="N104" s="31" t="str">
        <f ca="1">IFERROR(IF($C104="","",VLOOKUP(FİLTRE!$C104,'SKT LİSTESİ'!$F:$AJ,22,0)),"")</f>
        <v/>
      </c>
      <c r="O104" s="136" t="str">
        <f ca="1">IFERROR(IF($C104="","",VLOOKUP(FİLTRE!$C104,'SKT LİSTESİ'!$F:$AJ,23,0)),"")</f>
        <v/>
      </c>
      <c r="P104" s="31"/>
      <c r="Q104" s="31"/>
      <c r="R104" s="137" t="str">
        <f ca="1">(IFERROR(IF($C104="","",VLOOKUP(FİLTRE!$C104,'SKT LİSTESİ'!$F:$AJ,15,0)),""))</f>
        <v/>
      </c>
      <c r="S104" s="138" t="str">
        <f ca="1">IFERROR(IF($C104="","",VLOOKUP(FİLTRE!$C104,'SKT LİSTESİ'!$F:$AJ,16,0)),"")</f>
        <v/>
      </c>
      <c r="AF104" s="179" t="str">
        <f t="shared" ca="1" si="6"/>
        <v/>
      </c>
      <c r="AG104" s="179">
        <f t="shared" ca="1" si="7"/>
        <v>0</v>
      </c>
      <c r="AH104" s="179">
        <f t="shared" ca="1" si="8"/>
        <v>0</v>
      </c>
    </row>
    <row r="105" spans="2:34" ht="15.75" x14ac:dyDescent="0.25">
      <c r="B105">
        <f t="shared" ca="1" si="5"/>
        <v>93</v>
      </c>
      <c r="C105" t="str">
        <f ca="1">IFERROR(VLOOKUP(B105,'SKT LİSTESİ'!F:F,1,0),"")</f>
        <v/>
      </c>
      <c r="E105" s="128" t="str">
        <f ca="1">IFERROR(IF($C105="","",VLOOKUP(FİLTRE!$C105,'SKT LİSTESİ'!$F:$S,5,0)),"")</f>
        <v/>
      </c>
      <c r="F105" s="129" t="str">
        <f ca="1">IFERROR(IF($C105="","",VLOOKUP(FİLTRE!$C105,'SKT LİSTESİ'!$F:$S,7,0)),"")</f>
        <v/>
      </c>
      <c r="G105" s="130" t="str">
        <f ca="1">IFERROR(IF($C105="","",VLOOKUP(FİLTRE!$C105,'SKT LİSTESİ'!$F:$S,8,0)),"")</f>
        <v/>
      </c>
      <c r="H105" s="131" t="str">
        <f ca="1">IF(E105="","",IF($C105="","",VLOOKUP(FİLTRE!$C105,'SKT LİSTESİ'!$F:$S,9,0)))</f>
        <v/>
      </c>
      <c r="I105" s="132" t="str">
        <f ca="1">IFERROR(IF($C105="","",VLOOKUP(FİLTRE!$C105,'SKT LİSTESİ'!$F:$S,10,0)),"")</f>
        <v/>
      </c>
      <c r="J105" s="133" t="str">
        <f ca="1">IFERROR(IF($C105="","",VLOOKUP(FİLTRE!$C105,'SKT LİSTESİ'!$F:$S,11,0)),"")</f>
        <v/>
      </c>
      <c r="K105" s="134" t="str">
        <f ca="1">IFERROR(IF($C105="","",VLOOKUP(FİLTRE!$C105,'SKT LİSTESİ'!$F:$S,12,0)),"")</f>
        <v/>
      </c>
      <c r="L105" s="134" t="str">
        <f ca="1">IFERROR(IF($C105="","",VLOOKUP(FİLTRE!$C105,'SKT LİSTESİ'!$F:$S,13,0)),"")</f>
        <v/>
      </c>
      <c r="M105" s="135" t="str">
        <f ca="1">IFERROR(IF($C105="","",VLOOKUP(FİLTRE!$C105,'SKT LİSTESİ'!$F:$AJ,14,0)),"")</f>
        <v/>
      </c>
      <c r="N105" s="31" t="str">
        <f ca="1">IFERROR(IF($C105="","",VLOOKUP(FİLTRE!$C105,'SKT LİSTESİ'!$F:$AJ,22,0)),"")</f>
        <v/>
      </c>
      <c r="O105" s="136" t="str">
        <f ca="1">IFERROR(IF($C105="","",VLOOKUP(FİLTRE!$C105,'SKT LİSTESİ'!$F:$AJ,23,0)),"")</f>
        <v/>
      </c>
      <c r="P105" s="31"/>
      <c r="Q105" s="31"/>
      <c r="R105" s="137" t="str">
        <f ca="1">(IFERROR(IF($C105="","",VLOOKUP(FİLTRE!$C105,'SKT LİSTESİ'!$F:$AJ,15,0)),""))</f>
        <v/>
      </c>
      <c r="S105" s="138" t="str">
        <f ca="1">IFERROR(IF($C105="","",VLOOKUP(FİLTRE!$C105,'SKT LİSTESİ'!$F:$AJ,16,0)),"")</f>
        <v/>
      </c>
      <c r="AF105" s="179" t="str">
        <f t="shared" ca="1" si="6"/>
        <v/>
      </c>
      <c r="AG105" s="179">
        <f t="shared" ca="1" si="7"/>
        <v>0</v>
      </c>
      <c r="AH105" s="179">
        <f t="shared" ca="1" si="8"/>
        <v>0</v>
      </c>
    </row>
    <row r="106" spans="2:34" ht="15.75" x14ac:dyDescent="0.25">
      <c r="B106">
        <f t="shared" ca="1" si="5"/>
        <v>94</v>
      </c>
      <c r="C106" t="str">
        <f ca="1">IFERROR(VLOOKUP(B106,'SKT LİSTESİ'!F:F,1,0),"")</f>
        <v/>
      </c>
      <c r="E106" s="128" t="str">
        <f ca="1">IFERROR(IF($C106="","",VLOOKUP(FİLTRE!$C106,'SKT LİSTESİ'!$F:$S,5,0)),"")</f>
        <v/>
      </c>
      <c r="F106" s="129" t="str">
        <f ca="1">IFERROR(IF($C106="","",VLOOKUP(FİLTRE!$C106,'SKT LİSTESİ'!$F:$S,7,0)),"")</f>
        <v/>
      </c>
      <c r="G106" s="130" t="str">
        <f ca="1">IFERROR(IF($C106="","",VLOOKUP(FİLTRE!$C106,'SKT LİSTESİ'!$F:$S,8,0)),"")</f>
        <v/>
      </c>
      <c r="H106" s="131" t="str">
        <f ca="1">IF(E106="","",IF($C106="","",VLOOKUP(FİLTRE!$C106,'SKT LİSTESİ'!$F:$S,9,0)))</f>
        <v/>
      </c>
      <c r="I106" s="132" t="str">
        <f ca="1">IFERROR(IF($C106="","",VLOOKUP(FİLTRE!$C106,'SKT LİSTESİ'!$F:$S,10,0)),"")</f>
        <v/>
      </c>
      <c r="J106" s="133" t="str">
        <f ca="1">IFERROR(IF($C106="","",VLOOKUP(FİLTRE!$C106,'SKT LİSTESİ'!$F:$S,11,0)),"")</f>
        <v/>
      </c>
      <c r="K106" s="134" t="str">
        <f ca="1">IFERROR(IF($C106="","",VLOOKUP(FİLTRE!$C106,'SKT LİSTESİ'!$F:$S,12,0)),"")</f>
        <v/>
      </c>
      <c r="L106" s="134" t="str">
        <f ca="1">IFERROR(IF($C106="","",VLOOKUP(FİLTRE!$C106,'SKT LİSTESİ'!$F:$S,13,0)),"")</f>
        <v/>
      </c>
      <c r="M106" s="135" t="str">
        <f ca="1">IFERROR(IF($C106="","",VLOOKUP(FİLTRE!$C106,'SKT LİSTESİ'!$F:$AJ,14,0)),"")</f>
        <v/>
      </c>
      <c r="N106" s="31" t="str">
        <f ca="1">IFERROR(IF($C106="","",VLOOKUP(FİLTRE!$C106,'SKT LİSTESİ'!$F:$AJ,22,0)),"")</f>
        <v/>
      </c>
      <c r="O106" s="136" t="str">
        <f ca="1">IFERROR(IF($C106="","",VLOOKUP(FİLTRE!$C106,'SKT LİSTESİ'!$F:$AJ,23,0)),"")</f>
        <v/>
      </c>
      <c r="P106" s="31"/>
      <c r="Q106" s="31"/>
      <c r="R106" s="137" t="str">
        <f ca="1">(IFERROR(IF($C106="","",VLOOKUP(FİLTRE!$C106,'SKT LİSTESİ'!$F:$AJ,15,0)),""))</f>
        <v/>
      </c>
      <c r="S106" s="138" t="str">
        <f ca="1">IFERROR(IF($C106="","",VLOOKUP(FİLTRE!$C106,'SKT LİSTESİ'!$F:$AJ,16,0)),"")</f>
        <v/>
      </c>
      <c r="AF106" s="179" t="str">
        <f t="shared" ca="1" si="6"/>
        <v/>
      </c>
      <c r="AG106" s="179">
        <f t="shared" ca="1" si="7"/>
        <v>0</v>
      </c>
      <c r="AH106" s="179">
        <f t="shared" ca="1" si="8"/>
        <v>0</v>
      </c>
    </row>
    <row r="107" spans="2:34" ht="15.75" x14ac:dyDescent="0.25">
      <c r="B107">
        <f t="shared" ca="1" si="5"/>
        <v>95</v>
      </c>
      <c r="C107" t="str">
        <f ca="1">IFERROR(VLOOKUP(B107,'SKT LİSTESİ'!F:F,1,0),"")</f>
        <v/>
      </c>
      <c r="E107" s="128" t="str">
        <f ca="1">IFERROR(IF($C107="","",VLOOKUP(FİLTRE!$C107,'SKT LİSTESİ'!$F:$S,5,0)),"")</f>
        <v/>
      </c>
      <c r="F107" s="129" t="str">
        <f ca="1">IFERROR(IF($C107="","",VLOOKUP(FİLTRE!$C107,'SKT LİSTESİ'!$F:$S,7,0)),"")</f>
        <v/>
      </c>
      <c r="G107" s="130" t="str">
        <f ca="1">IFERROR(IF($C107="","",VLOOKUP(FİLTRE!$C107,'SKT LİSTESİ'!$F:$S,8,0)),"")</f>
        <v/>
      </c>
      <c r="H107" s="131" t="str">
        <f ca="1">IF(E107="","",IF($C107="","",VLOOKUP(FİLTRE!$C107,'SKT LİSTESİ'!$F:$S,9,0)))</f>
        <v/>
      </c>
      <c r="I107" s="132" t="str">
        <f ca="1">IFERROR(IF($C107="","",VLOOKUP(FİLTRE!$C107,'SKT LİSTESİ'!$F:$S,10,0)),"")</f>
        <v/>
      </c>
      <c r="J107" s="133" t="str">
        <f ca="1">IFERROR(IF($C107="","",VLOOKUP(FİLTRE!$C107,'SKT LİSTESİ'!$F:$S,11,0)),"")</f>
        <v/>
      </c>
      <c r="K107" s="134" t="str">
        <f ca="1">IFERROR(IF($C107="","",VLOOKUP(FİLTRE!$C107,'SKT LİSTESİ'!$F:$S,12,0)),"")</f>
        <v/>
      </c>
      <c r="L107" s="134" t="str">
        <f ca="1">IFERROR(IF($C107="","",VLOOKUP(FİLTRE!$C107,'SKT LİSTESİ'!$F:$S,13,0)),"")</f>
        <v/>
      </c>
      <c r="M107" s="135" t="str">
        <f ca="1">IFERROR(IF($C107="","",VLOOKUP(FİLTRE!$C107,'SKT LİSTESİ'!$F:$AJ,14,0)),"")</f>
        <v/>
      </c>
      <c r="N107" s="31" t="str">
        <f ca="1">IFERROR(IF($C107="","",VLOOKUP(FİLTRE!$C107,'SKT LİSTESİ'!$F:$AJ,22,0)),"")</f>
        <v/>
      </c>
      <c r="O107" s="136" t="str">
        <f ca="1">IFERROR(IF($C107="","",VLOOKUP(FİLTRE!$C107,'SKT LİSTESİ'!$F:$AJ,23,0)),"")</f>
        <v/>
      </c>
      <c r="P107" s="31"/>
      <c r="Q107" s="31"/>
      <c r="R107" s="137" t="str">
        <f ca="1">(IFERROR(IF($C107="","",VLOOKUP(FİLTRE!$C107,'SKT LİSTESİ'!$F:$AJ,15,0)),""))</f>
        <v/>
      </c>
      <c r="S107" s="138" t="str">
        <f ca="1">IFERROR(IF($C107="","",VLOOKUP(FİLTRE!$C107,'SKT LİSTESİ'!$F:$AJ,16,0)),"")</f>
        <v/>
      </c>
      <c r="AF107" s="179" t="str">
        <f t="shared" ca="1" si="6"/>
        <v/>
      </c>
      <c r="AG107" s="179">
        <f t="shared" ca="1" si="7"/>
        <v>0</v>
      </c>
      <c r="AH107" s="179">
        <f t="shared" ca="1" si="8"/>
        <v>0</v>
      </c>
    </row>
    <row r="108" spans="2:34" ht="15.75" x14ac:dyDescent="0.25">
      <c r="B108">
        <f t="shared" ca="1" si="5"/>
        <v>96</v>
      </c>
      <c r="C108" t="str">
        <f ca="1">IFERROR(VLOOKUP(B108,'SKT LİSTESİ'!F:F,1,0),"")</f>
        <v/>
      </c>
      <c r="E108" s="128" t="str">
        <f ca="1">IFERROR(IF($C108="","",VLOOKUP(FİLTRE!$C108,'SKT LİSTESİ'!$F:$S,5,0)),"")</f>
        <v/>
      </c>
      <c r="F108" s="129" t="str">
        <f ca="1">IFERROR(IF($C108="","",VLOOKUP(FİLTRE!$C108,'SKT LİSTESİ'!$F:$S,7,0)),"")</f>
        <v/>
      </c>
      <c r="G108" s="130" t="str">
        <f ca="1">IFERROR(IF($C108="","",VLOOKUP(FİLTRE!$C108,'SKT LİSTESİ'!$F:$S,8,0)),"")</f>
        <v/>
      </c>
      <c r="H108" s="131" t="str">
        <f ca="1">IF(E108="","",IF($C108="","",VLOOKUP(FİLTRE!$C108,'SKT LİSTESİ'!$F:$S,9,0)))</f>
        <v/>
      </c>
      <c r="I108" s="132" t="str">
        <f ca="1">IFERROR(IF($C108="","",VLOOKUP(FİLTRE!$C108,'SKT LİSTESİ'!$F:$S,10,0)),"")</f>
        <v/>
      </c>
      <c r="J108" s="133" t="str">
        <f ca="1">IFERROR(IF($C108="","",VLOOKUP(FİLTRE!$C108,'SKT LİSTESİ'!$F:$S,11,0)),"")</f>
        <v/>
      </c>
      <c r="K108" s="134" t="str">
        <f ca="1">IFERROR(IF($C108="","",VLOOKUP(FİLTRE!$C108,'SKT LİSTESİ'!$F:$S,12,0)),"")</f>
        <v/>
      </c>
      <c r="L108" s="134" t="str">
        <f ca="1">IFERROR(IF($C108="","",VLOOKUP(FİLTRE!$C108,'SKT LİSTESİ'!$F:$S,13,0)),"")</f>
        <v/>
      </c>
      <c r="M108" s="135" t="str">
        <f ca="1">IFERROR(IF($C108="","",VLOOKUP(FİLTRE!$C108,'SKT LİSTESİ'!$F:$AJ,14,0)),"")</f>
        <v/>
      </c>
      <c r="N108" s="31" t="str">
        <f ca="1">IFERROR(IF($C108="","",VLOOKUP(FİLTRE!$C108,'SKT LİSTESİ'!$F:$AJ,22,0)),"")</f>
        <v/>
      </c>
      <c r="O108" s="136" t="str">
        <f ca="1">IFERROR(IF($C108="","",VLOOKUP(FİLTRE!$C108,'SKT LİSTESİ'!$F:$AJ,23,0)),"")</f>
        <v/>
      </c>
      <c r="P108" s="31"/>
      <c r="Q108" s="31"/>
      <c r="R108" s="137" t="str">
        <f ca="1">(IFERROR(IF($C108="","",VLOOKUP(FİLTRE!$C108,'SKT LİSTESİ'!$F:$AJ,15,0)),""))</f>
        <v/>
      </c>
      <c r="S108" s="138" t="str">
        <f ca="1">IFERROR(IF($C108="","",VLOOKUP(FİLTRE!$C108,'SKT LİSTESİ'!$F:$AJ,16,0)),"")</f>
        <v/>
      </c>
      <c r="AF108" s="179" t="str">
        <f t="shared" ca="1" si="6"/>
        <v/>
      </c>
      <c r="AG108" s="179">
        <f t="shared" ca="1" si="7"/>
        <v>0</v>
      </c>
      <c r="AH108" s="179">
        <f t="shared" ca="1" si="8"/>
        <v>0</v>
      </c>
    </row>
    <row r="109" spans="2:34" ht="15.75" x14ac:dyDescent="0.25">
      <c r="B109">
        <f t="shared" ca="1" si="5"/>
        <v>97</v>
      </c>
      <c r="C109" t="str">
        <f ca="1">IFERROR(VLOOKUP(B109,'SKT LİSTESİ'!F:F,1,0),"")</f>
        <v/>
      </c>
      <c r="E109" s="128" t="str">
        <f ca="1">IFERROR(IF($C109="","",VLOOKUP(FİLTRE!$C109,'SKT LİSTESİ'!$F:$S,5,0)),"")</f>
        <v/>
      </c>
      <c r="F109" s="129" t="str">
        <f ca="1">IFERROR(IF($C109="","",VLOOKUP(FİLTRE!$C109,'SKT LİSTESİ'!$F:$S,7,0)),"")</f>
        <v/>
      </c>
      <c r="G109" s="130" t="str">
        <f ca="1">IFERROR(IF($C109="","",VLOOKUP(FİLTRE!$C109,'SKT LİSTESİ'!$F:$S,8,0)),"")</f>
        <v/>
      </c>
      <c r="H109" s="131" t="str">
        <f ca="1">IF(E109="","",IF($C109="","",VLOOKUP(FİLTRE!$C109,'SKT LİSTESİ'!$F:$S,9,0)))</f>
        <v/>
      </c>
      <c r="I109" s="132" t="str">
        <f ca="1">IFERROR(IF($C109="","",VLOOKUP(FİLTRE!$C109,'SKT LİSTESİ'!$F:$S,10,0)),"")</f>
        <v/>
      </c>
      <c r="J109" s="133" t="str">
        <f ca="1">IFERROR(IF($C109="","",VLOOKUP(FİLTRE!$C109,'SKT LİSTESİ'!$F:$S,11,0)),"")</f>
        <v/>
      </c>
      <c r="K109" s="134" t="str">
        <f ca="1">IFERROR(IF($C109="","",VLOOKUP(FİLTRE!$C109,'SKT LİSTESİ'!$F:$S,12,0)),"")</f>
        <v/>
      </c>
      <c r="L109" s="134" t="str">
        <f ca="1">IFERROR(IF($C109="","",VLOOKUP(FİLTRE!$C109,'SKT LİSTESİ'!$F:$S,13,0)),"")</f>
        <v/>
      </c>
      <c r="M109" s="135" t="str">
        <f ca="1">IFERROR(IF($C109="","",VLOOKUP(FİLTRE!$C109,'SKT LİSTESİ'!$F:$AJ,14,0)),"")</f>
        <v/>
      </c>
      <c r="N109" s="31" t="str">
        <f ca="1">IFERROR(IF($C109="","",VLOOKUP(FİLTRE!$C109,'SKT LİSTESİ'!$F:$AJ,22,0)),"")</f>
        <v/>
      </c>
      <c r="O109" s="136" t="str">
        <f ca="1">IFERROR(IF($C109="","",VLOOKUP(FİLTRE!$C109,'SKT LİSTESİ'!$F:$AJ,23,0)),"")</f>
        <v/>
      </c>
      <c r="P109" s="31"/>
      <c r="Q109" s="31"/>
      <c r="R109" s="137" t="str">
        <f ca="1">(IFERROR(IF($C109="","",VLOOKUP(FİLTRE!$C109,'SKT LİSTESİ'!$F:$AJ,15,0)),""))</f>
        <v/>
      </c>
      <c r="S109" s="138" t="str">
        <f ca="1">IFERROR(IF($C109="","",VLOOKUP(FİLTRE!$C109,'SKT LİSTESİ'!$F:$AJ,16,0)),"")</f>
        <v/>
      </c>
      <c r="AF109" s="179" t="str">
        <f t="shared" ca="1" si="6"/>
        <v/>
      </c>
      <c r="AG109" s="179">
        <f t="shared" ca="1" si="7"/>
        <v>0</v>
      </c>
      <c r="AH109" s="179">
        <f t="shared" ca="1" si="8"/>
        <v>0</v>
      </c>
    </row>
    <row r="110" spans="2:34" ht="15.75" x14ac:dyDescent="0.25">
      <c r="B110">
        <f t="shared" ca="1" si="5"/>
        <v>98</v>
      </c>
      <c r="C110" t="str">
        <f ca="1">IFERROR(VLOOKUP(B110,'SKT LİSTESİ'!F:F,1,0),"")</f>
        <v/>
      </c>
      <c r="E110" s="128" t="str">
        <f ca="1">IFERROR(IF($C110="","",VLOOKUP(FİLTRE!$C110,'SKT LİSTESİ'!$F:$S,5,0)),"")</f>
        <v/>
      </c>
      <c r="F110" s="129" t="str">
        <f ca="1">IFERROR(IF($C110="","",VLOOKUP(FİLTRE!$C110,'SKT LİSTESİ'!$F:$S,7,0)),"")</f>
        <v/>
      </c>
      <c r="G110" s="130" t="str">
        <f ca="1">IFERROR(IF($C110="","",VLOOKUP(FİLTRE!$C110,'SKT LİSTESİ'!$F:$S,8,0)),"")</f>
        <v/>
      </c>
      <c r="H110" s="131" t="str">
        <f ca="1">IF(E110="","",IF($C110="","",VLOOKUP(FİLTRE!$C110,'SKT LİSTESİ'!$F:$S,9,0)))</f>
        <v/>
      </c>
      <c r="I110" s="132" t="str">
        <f ca="1">IFERROR(IF($C110="","",VLOOKUP(FİLTRE!$C110,'SKT LİSTESİ'!$F:$S,10,0)),"")</f>
        <v/>
      </c>
      <c r="J110" s="133" t="str">
        <f ca="1">IFERROR(IF($C110="","",VLOOKUP(FİLTRE!$C110,'SKT LİSTESİ'!$F:$S,11,0)),"")</f>
        <v/>
      </c>
      <c r="K110" s="134" t="str">
        <f ca="1">IFERROR(IF($C110="","",VLOOKUP(FİLTRE!$C110,'SKT LİSTESİ'!$F:$S,12,0)),"")</f>
        <v/>
      </c>
      <c r="L110" s="134" t="str">
        <f ca="1">IFERROR(IF($C110="","",VLOOKUP(FİLTRE!$C110,'SKT LİSTESİ'!$F:$S,13,0)),"")</f>
        <v/>
      </c>
      <c r="M110" s="135" t="str">
        <f ca="1">IFERROR(IF($C110="","",VLOOKUP(FİLTRE!$C110,'SKT LİSTESİ'!$F:$AJ,14,0)),"")</f>
        <v/>
      </c>
      <c r="N110" s="31" t="str">
        <f ca="1">IFERROR(IF($C110="","",VLOOKUP(FİLTRE!$C110,'SKT LİSTESİ'!$F:$AJ,22,0)),"")</f>
        <v/>
      </c>
      <c r="O110" s="136" t="str">
        <f ca="1">IFERROR(IF($C110="","",VLOOKUP(FİLTRE!$C110,'SKT LİSTESİ'!$F:$AJ,23,0)),"")</f>
        <v/>
      </c>
      <c r="P110" s="31"/>
      <c r="Q110" s="31"/>
      <c r="R110" s="137" t="str">
        <f ca="1">(IFERROR(IF($C110="","",VLOOKUP(FİLTRE!$C110,'SKT LİSTESİ'!$F:$AJ,15,0)),""))</f>
        <v/>
      </c>
      <c r="S110" s="138" t="str">
        <f ca="1">IFERROR(IF($C110="","",VLOOKUP(FİLTRE!$C110,'SKT LİSTESİ'!$F:$AJ,16,0)),"")</f>
        <v/>
      </c>
      <c r="AF110" s="179" t="str">
        <f t="shared" ca="1" si="6"/>
        <v/>
      </c>
      <c r="AG110" s="179">
        <f t="shared" ca="1" si="7"/>
        <v>0</v>
      </c>
      <c r="AH110" s="179">
        <f t="shared" ca="1" si="8"/>
        <v>0</v>
      </c>
    </row>
    <row r="111" spans="2:34" ht="15.75" x14ac:dyDescent="0.25">
      <c r="B111">
        <f t="shared" ca="1" si="5"/>
        <v>99</v>
      </c>
      <c r="C111" t="str">
        <f ca="1">IFERROR(VLOOKUP(B111,'SKT LİSTESİ'!F:F,1,0),"")</f>
        <v/>
      </c>
      <c r="E111" s="128" t="str">
        <f ca="1">IFERROR(IF($C111="","",VLOOKUP(FİLTRE!$C111,'SKT LİSTESİ'!$F:$S,5,0)),"")</f>
        <v/>
      </c>
      <c r="F111" s="129" t="str">
        <f ca="1">IFERROR(IF($C111="","",VLOOKUP(FİLTRE!$C111,'SKT LİSTESİ'!$F:$S,7,0)),"")</f>
        <v/>
      </c>
      <c r="G111" s="130" t="str">
        <f ca="1">IFERROR(IF($C111="","",VLOOKUP(FİLTRE!$C111,'SKT LİSTESİ'!$F:$S,8,0)),"")</f>
        <v/>
      </c>
      <c r="H111" s="131" t="str">
        <f ca="1">IF(E111="","",IF($C111="","",VLOOKUP(FİLTRE!$C111,'SKT LİSTESİ'!$F:$S,9,0)))</f>
        <v/>
      </c>
      <c r="I111" s="132" t="str">
        <f ca="1">IFERROR(IF($C111="","",VLOOKUP(FİLTRE!$C111,'SKT LİSTESİ'!$F:$S,10,0)),"")</f>
        <v/>
      </c>
      <c r="J111" s="133" t="str">
        <f ca="1">IFERROR(IF($C111="","",VLOOKUP(FİLTRE!$C111,'SKT LİSTESİ'!$F:$S,11,0)),"")</f>
        <v/>
      </c>
      <c r="K111" s="134" t="str">
        <f ca="1">IFERROR(IF($C111="","",VLOOKUP(FİLTRE!$C111,'SKT LİSTESİ'!$F:$S,12,0)),"")</f>
        <v/>
      </c>
      <c r="L111" s="134" t="str">
        <f ca="1">IFERROR(IF($C111="","",VLOOKUP(FİLTRE!$C111,'SKT LİSTESİ'!$F:$S,13,0)),"")</f>
        <v/>
      </c>
      <c r="M111" s="135" t="str">
        <f ca="1">IFERROR(IF($C111="","",VLOOKUP(FİLTRE!$C111,'SKT LİSTESİ'!$F:$AJ,14,0)),"")</f>
        <v/>
      </c>
      <c r="N111" s="31" t="str">
        <f ca="1">IFERROR(IF($C111="","",VLOOKUP(FİLTRE!$C111,'SKT LİSTESİ'!$F:$AJ,22,0)),"")</f>
        <v/>
      </c>
      <c r="O111" s="136" t="str">
        <f ca="1">IFERROR(IF($C111="","",VLOOKUP(FİLTRE!$C111,'SKT LİSTESİ'!$F:$AJ,23,0)),"")</f>
        <v/>
      </c>
      <c r="P111" s="31"/>
      <c r="Q111" s="31"/>
      <c r="R111" s="137" t="str">
        <f ca="1">(IFERROR(IF($C111="","",VLOOKUP(FİLTRE!$C111,'SKT LİSTESİ'!$F:$AJ,15,0)),""))</f>
        <v/>
      </c>
      <c r="S111" s="138" t="str">
        <f ca="1">IFERROR(IF($C111="","",VLOOKUP(FİLTRE!$C111,'SKT LİSTESİ'!$F:$AJ,16,0)),"")</f>
        <v/>
      </c>
      <c r="AF111" s="179" t="str">
        <f t="shared" ca="1" si="6"/>
        <v/>
      </c>
      <c r="AG111" s="179">
        <f t="shared" ca="1" si="7"/>
        <v>0</v>
      </c>
      <c r="AH111" s="179">
        <f t="shared" ca="1" si="8"/>
        <v>0</v>
      </c>
    </row>
    <row r="112" spans="2:34" ht="15.75" x14ac:dyDescent="0.25">
      <c r="B112">
        <f t="shared" ca="1" si="5"/>
        <v>100</v>
      </c>
      <c r="C112" t="str">
        <f ca="1">IFERROR(VLOOKUP(B112,'SKT LİSTESİ'!F:F,1,0),"")</f>
        <v/>
      </c>
      <c r="E112" s="128" t="str">
        <f ca="1">IFERROR(IF($C112="","",VLOOKUP(FİLTRE!$C112,'SKT LİSTESİ'!$F:$S,5,0)),"")</f>
        <v/>
      </c>
      <c r="F112" s="129" t="str">
        <f ca="1">IFERROR(IF($C112="","",VLOOKUP(FİLTRE!$C112,'SKT LİSTESİ'!$F:$S,7,0)),"")</f>
        <v/>
      </c>
      <c r="G112" s="130" t="str">
        <f ca="1">IFERROR(IF($C112="","",VLOOKUP(FİLTRE!$C112,'SKT LİSTESİ'!$F:$S,8,0)),"")</f>
        <v/>
      </c>
      <c r="H112" s="131" t="str">
        <f ca="1">IF(E112="","",IF($C112="","",VLOOKUP(FİLTRE!$C112,'SKT LİSTESİ'!$F:$S,9,0)))</f>
        <v/>
      </c>
      <c r="I112" s="132" t="str">
        <f ca="1">IFERROR(IF($C112="","",VLOOKUP(FİLTRE!$C112,'SKT LİSTESİ'!$F:$S,10,0)),"")</f>
        <v/>
      </c>
      <c r="J112" s="133" t="str">
        <f ca="1">IFERROR(IF($C112="","",VLOOKUP(FİLTRE!$C112,'SKT LİSTESİ'!$F:$S,11,0)),"")</f>
        <v/>
      </c>
      <c r="K112" s="134" t="str">
        <f ca="1">IFERROR(IF($C112="","",VLOOKUP(FİLTRE!$C112,'SKT LİSTESİ'!$F:$S,12,0)),"")</f>
        <v/>
      </c>
      <c r="L112" s="134" t="str">
        <f ca="1">IFERROR(IF($C112="","",VLOOKUP(FİLTRE!$C112,'SKT LİSTESİ'!$F:$S,13,0)),"")</f>
        <v/>
      </c>
      <c r="M112" s="135" t="str">
        <f ca="1">IFERROR(IF($C112="","",VLOOKUP(FİLTRE!$C112,'SKT LİSTESİ'!$F:$AJ,14,0)),"")</f>
        <v/>
      </c>
      <c r="N112" s="31" t="str">
        <f ca="1">IFERROR(IF($C112="","",VLOOKUP(FİLTRE!$C112,'SKT LİSTESİ'!$F:$AJ,22,0)),"")</f>
        <v/>
      </c>
      <c r="O112" s="136" t="str">
        <f ca="1">IFERROR(IF($C112="","",VLOOKUP(FİLTRE!$C112,'SKT LİSTESİ'!$F:$AJ,23,0)),"")</f>
        <v/>
      </c>
      <c r="P112" s="31"/>
      <c r="Q112" s="31"/>
      <c r="R112" s="137" t="str">
        <f ca="1">(IFERROR(IF($C112="","",VLOOKUP(FİLTRE!$C112,'SKT LİSTESİ'!$F:$AJ,15,0)),""))</f>
        <v/>
      </c>
      <c r="S112" s="138" t="str">
        <f ca="1">IFERROR(IF($C112="","",VLOOKUP(FİLTRE!$C112,'SKT LİSTESİ'!$F:$AJ,16,0)),"")</f>
        <v/>
      </c>
      <c r="AF112" s="179" t="str">
        <f t="shared" ca="1" si="6"/>
        <v/>
      </c>
      <c r="AG112" s="179">
        <f t="shared" ca="1" si="7"/>
        <v>0</v>
      </c>
      <c r="AH112" s="179">
        <f t="shared" ca="1" si="8"/>
        <v>0</v>
      </c>
    </row>
    <row r="113" spans="2:34" ht="15.75" x14ac:dyDescent="0.25">
      <c r="B113">
        <f t="shared" ca="1" si="5"/>
        <v>101</v>
      </c>
      <c r="C113" t="str">
        <f ca="1">IFERROR(VLOOKUP(B113,'SKT LİSTESİ'!F:F,1,0),"")</f>
        <v/>
      </c>
      <c r="E113" s="128" t="str">
        <f ca="1">IFERROR(IF($C113="","",VLOOKUP(FİLTRE!$C113,'SKT LİSTESİ'!$F:$S,5,0)),"")</f>
        <v/>
      </c>
      <c r="F113" s="129" t="str">
        <f ca="1">IFERROR(IF($C113="","",VLOOKUP(FİLTRE!$C113,'SKT LİSTESİ'!$F:$S,7,0)),"")</f>
        <v/>
      </c>
      <c r="G113" s="130" t="str">
        <f ca="1">IFERROR(IF($C113="","",VLOOKUP(FİLTRE!$C113,'SKT LİSTESİ'!$F:$S,8,0)),"")</f>
        <v/>
      </c>
      <c r="H113" s="131" t="str">
        <f ca="1">IF(E113="","",IF($C113="","",VLOOKUP(FİLTRE!$C113,'SKT LİSTESİ'!$F:$S,9,0)))</f>
        <v/>
      </c>
      <c r="I113" s="132" t="str">
        <f ca="1">IFERROR(IF($C113="","",VLOOKUP(FİLTRE!$C113,'SKT LİSTESİ'!$F:$S,10,0)),"")</f>
        <v/>
      </c>
      <c r="J113" s="133" t="str">
        <f ca="1">IFERROR(IF($C113="","",VLOOKUP(FİLTRE!$C113,'SKT LİSTESİ'!$F:$S,11,0)),"")</f>
        <v/>
      </c>
      <c r="K113" s="134" t="str">
        <f ca="1">IFERROR(IF($C113="","",VLOOKUP(FİLTRE!$C113,'SKT LİSTESİ'!$F:$S,12,0)),"")</f>
        <v/>
      </c>
      <c r="L113" s="134" t="str">
        <f ca="1">IFERROR(IF($C113="","",VLOOKUP(FİLTRE!$C113,'SKT LİSTESİ'!$F:$S,13,0)),"")</f>
        <v/>
      </c>
      <c r="M113" s="135" t="str">
        <f ca="1">IFERROR(IF($C113="","",VLOOKUP(FİLTRE!$C113,'SKT LİSTESİ'!$F:$AJ,14,0)),"")</f>
        <v/>
      </c>
      <c r="N113" s="31" t="str">
        <f ca="1">IFERROR(IF($C113="","",VLOOKUP(FİLTRE!$C113,'SKT LİSTESİ'!$F:$AJ,22,0)),"")</f>
        <v/>
      </c>
      <c r="O113" s="136" t="str">
        <f ca="1">IFERROR(IF($C113="","",VLOOKUP(FİLTRE!$C113,'SKT LİSTESİ'!$F:$AJ,23,0)),"")</f>
        <v/>
      </c>
      <c r="P113" s="31"/>
      <c r="Q113" s="31"/>
      <c r="R113" s="137" t="str">
        <f ca="1">(IFERROR(IF($C113="","",VLOOKUP(FİLTRE!$C113,'SKT LİSTESİ'!$F:$AJ,15,0)),""))</f>
        <v/>
      </c>
      <c r="S113" s="138" t="str">
        <f ca="1">IFERROR(IF($C113="","",VLOOKUP(FİLTRE!$C113,'SKT LİSTESİ'!$F:$AJ,16,0)),"")</f>
        <v/>
      </c>
      <c r="AF113" s="179" t="str">
        <f t="shared" ca="1" si="6"/>
        <v/>
      </c>
      <c r="AG113" s="179">
        <f t="shared" ca="1" si="7"/>
        <v>0</v>
      </c>
      <c r="AH113" s="179">
        <f t="shared" ca="1" si="8"/>
        <v>0</v>
      </c>
    </row>
    <row r="114" spans="2:34" ht="15.75" x14ac:dyDescent="0.25">
      <c r="B114">
        <f t="shared" ca="1" si="5"/>
        <v>102</v>
      </c>
      <c r="C114" t="str">
        <f ca="1">IFERROR(VLOOKUP(B114,'SKT LİSTESİ'!F:F,1,0),"")</f>
        <v/>
      </c>
      <c r="E114" s="128" t="str">
        <f ca="1">IFERROR(IF($C114="","",VLOOKUP(FİLTRE!$C114,'SKT LİSTESİ'!$F:$S,5,0)),"")</f>
        <v/>
      </c>
      <c r="F114" s="129" t="str">
        <f ca="1">IFERROR(IF($C114="","",VLOOKUP(FİLTRE!$C114,'SKT LİSTESİ'!$F:$S,7,0)),"")</f>
        <v/>
      </c>
      <c r="G114" s="130" t="str">
        <f ca="1">IFERROR(IF($C114="","",VLOOKUP(FİLTRE!$C114,'SKT LİSTESİ'!$F:$S,8,0)),"")</f>
        <v/>
      </c>
      <c r="H114" s="131" t="str">
        <f ca="1">IF(E114="","",IF($C114="","",VLOOKUP(FİLTRE!$C114,'SKT LİSTESİ'!$F:$S,9,0)))</f>
        <v/>
      </c>
      <c r="I114" s="132" t="str">
        <f ca="1">IFERROR(IF($C114="","",VLOOKUP(FİLTRE!$C114,'SKT LİSTESİ'!$F:$S,10,0)),"")</f>
        <v/>
      </c>
      <c r="J114" s="133" t="str">
        <f ca="1">IFERROR(IF($C114="","",VLOOKUP(FİLTRE!$C114,'SKT LİSTESİ'!$F:$S,11,0)),"")</f>
        <v/>
      </c>
      <c r="K114" s="134" t="str">
        <f ca="1">IFERROR(IF($C114="","",VLOOKUP(FİLTRE!$C114,'SKT LİSTESİ'!$F:$S,12,0)),"")</f>
        <v/>
      </c>
      <c r="L114" s="134" t="str">
        <f ca="1">IFERROR(IF($C114="","",VLOOKUP(FİLTRE!$C114,'SKT LİSTESİ'!$F:$S,13,0)),"")</f>
        <v/>
      </c>
      <c r="M114" s="135" t="str">
        <f ca="1">IFERROR(IF($C114="","",VLOOKUP(FİLTRE!$C114,'SKT LİSTESİ'!$F:$AJ,14,0)),"")</f>
        <v/>
      </c>
      <c r="N114" s="31" t="str">
        <f ca="1">IFERROR(IF($C114="","",VLOOKUP(FİLTRE!$C114,'SKT LİSTESİ'!$F:$AJ,22,0)),"")</f>
        <v/>
      </c>
      <c r="O114" s="136" t="str">
        <f ca="1">IFERROR(IF($C114="","",VLOOKUP(FİLTRE!$C114,'SKT LİSTESİ'!$F:$AJ,23,0)),"")</f>
        <v/>
      </c>
      <c r="P114" s="31"/>
      <c r="Q114" s="31"/>
      <c r="R114" s="137" t="str">
        <f ca="1">(IFERROR(IF($C114="","",VLOOKUP(FİLTRE!$C114,'SKT LİSTESİ'!$F:$AJ,15,0)),""))</f>
        <v/>
      </c>
      <c r="S114" s="138" t="str">
        <f ca="1">IFERROR(IF($C114="","",VLOOKUP(FİLTRE!$C114,'SKT LİSTESİ'!$F:$AJ,16,0)),"")</f>
        <v/>
      </c>
      <c r="AF114" s="179" t="str">
        <f t="shared" ca="1" si="6"/>
        <v/>
      </c>
      <c r="AG114" s="179">
        <f t="shared" ca="1" si="7"/>
        <v>0</v>
      </c>
      <c r="AH114" s="179">
        <f t="shared" ca="1" si="8"/>
        <v>0</v>
      </c>
    </row>
    <row r="115" spans="2:34" ht="15.75" x14ac:dyDescent="0.25">
      <c r="B115">
        <f t="shared" ca="1" si="5"/>
        <v>103</v>
      </c>
      <c r="C115" t="str">
        <f ca="1">IFERROR(VLOOKUP(B115,'SKT LİSTESİ'!F:F,1,0),"")</f>
        <v/>
      </c>
      <c r="E115" s="128" t="str">
        <f ca="1">IFERROR(IF($C115="","",VLOOKUP(FİLTRE!$C115,'SKT LİSTESİ'!$F:$S,5,0)),"")</f>
        <v/>
      </c>
      <c r="F115" s="129" t="str">
        <f ca="1">IFERROR(IF($C115="","",VLOOKUP(FİLTRE!$C115,'SKT LİSTESİ'!$F:$S,7,0)),"")</f>
        <v/>
      </c>
      <c r="G115" s="130" t="str">
        <f ca="1">IFERROR(IF($C115="","",VLOOKUP(FİLTRE!$C115,'SKT LİSTESİ'!$F:$S,8,0)),"")</f>
        <v/>
      </c>
      <c r="H115" s="131" t="str">
        <f ca="1">IF(E115="","",IF($C115="","",VLOOKUP(FİLTRE!$C115,'SKT LİSTESİ'!$F:$S,9,0)))</f>
        <v/>
      </c>
      <c r="I115" s="132" t="str">
        <f ca="1">IFERROR(IF($C115="","",VLOOKUP(FİLTRE!$C115,'SKT LİSTESİ'!$F:$S,10,0)),"")</f>
        <v/>
      </c>
      <c r="J115" s="133" t="str">
        <f ca="1">IFERROR(IF($C115="","",VLOOKUP(FİLTRE!$C115,'SKT LİSTESİ'!$F:$S,11,0)),"")</f>
        <v/>
      </c>
      <c r="K115" s="134" t="str">
        <f ca="1">IFERROR(IF($C115="","",VLOOKUP(FİLTRE!$C115,'SKT LİSTESİ'!$F:$S,12,0)),"")</f>
        <v/>
      </c>
      <c r="L115" s="134" t="str">
        <f ca="1">IFERROR(IF($C115="","",VLOOKUP(FİLTRE!$C115,'SKT LİSTESİ'!$F:$S,13,0)),"")</f>
        <v/>
      </c>
      <c r="M115" s="135" t="str">
        <f ca="1">IFERROR(IF($C115="","",VLOOKUP(FİLTRE!$C115,'SKT LİSTESİ'!$F:$AJ,14,0)),"")</f>
        <v/>
      </c>
      <c r="N115" s="31" t="str">
        <f ca="1">IFERROR(IF($C115="","",VLOOKUP(FİLTRE!$C115,'SKT LİSTESİ'!$F:$AJ,22,0)),"")</f>
        <v/>
      </c>
      <c r="O115" s="136" t="str">
        <f ca="1">IFERROR(IF($C115="","",VLOOKUP(FİLTRE!$C115,'SKT LİSTESİ'!$F:$AJ,23,0)),"")</f>
        <v/>
      </c>
      <c r="P115" s="31"/>
      <c r="Q115" s="31"/>
      <c r="R115" s="137" t="str">
        <f ca="1">(IFERROR(IF($C115="","",VLOOKUP(FİLTRE!$C115,'SKT LİSTESİ'!$F:$AJ,15,0)),""))</f>
        <v/>
      </c>
      <c r="S115" s="138" t="str">
        <f ca="1">IFERROR(IF($C115="","",VLOOKUP(FİLTRE!$C115,'SKT LİSTESİ'!$F:$AJ,16,0)),"")</f>
        <v/>
      </c>
      <c r="AF115" s="179" t="str">
        <f t="shared" ca="1" si="6"/>
        <v/>
      </c>
      <c r="AG115" s="179">
        <f t="shared" ca="1" si="7"/>
        <v>0</v>
      </c>
      <c r="AH115" s="179">
        <f t="shared" ca="1" si="8"/>
        <v>0</v>
      </c>
    </row>
    <row r="116" spans="2:34" ht="15.75" x14ac:dyDescent="0.25">
      <c r="B116">
        <f t="shared" ca="1" si="5"/>
        <v>104</v>
      </c>
      <c r="C116" t="str">
        <f ca="1">IFERROR(VLOOKUP(B116,'SKT LİSTESİ'!F:F,1,0),"")</f>
        <v/>
      </c>
      <c r="E116" s="128" t="str">
        <f ca="1">IFERROR(IF($C116="","",VLOOKUP(FİLTRE!$C116,'SKT LİSTESİ'!$F:$S,5,0)),"")</f>
        <v/>
      </c>
      <c r="F116" s="129" t="str">
        <f ca="1">IFERROR(IF($C116="","",VLOOKUP(FİLTRE!$C116,'SKT LİSTESİ'!$F:$S,7,0)),"")</f>
        <v/>
      </c>
      <c r="G116" s="130" t="str">
        <f ca="1">IFERROR(IF($C116="","",VLOOKUP(FİLTRE!$C116,'SKT LİSTESİ'!$F:$S,8,0)),"")</f>
        <v/>
      </c>
      <c r="H116" s="131" t="str">
        <f ca="1">IF(E116="","",IF($C116="","",VLOOKUP(FİLTRE!$C116,'SKT LİSTESİ'!$F:$S,9,0)))</f>
        <v/>
      </c>
      <c r="I116" s="132" t="str">
        <f ca="1">IFERROR(IF($C116="","",VLOOKUP(FİLTRE!$C116,'SKT LİSTESİ'!$F:$S,10,0)),"")</f>
        <v/>
      </c>
      <c r="J116" s="133" t="str">
        <f ca="1">IFERROR(IF($C116="","",VLOOKUP(FİLTRE!$C116,'SKT LİSTESİ'!$F:$S,11,0)),"")</f>
        <v/>
      </c>
      <c r="K116" s="134" t="str">
        <f ca="1">IFERROR(IF($C116="","",VLOOKUP(FİLTRE!$C116,'SKT LİSTESİ'!$F:$S,12,0)),"")</f>
        <v/>
      </c>
      <c r="L116" s="134" t="str">
        <f ca="1">IFERROR(IF($C116="","",VLOOKUP(FİLTRE!$C116,'SKT LİSTESİ'!$F:$S,13,0)),"")</f>
        <v/>
      </c>
      <c r="M116" s="135" t="str">
        <f ca="1">IFERROR(IF($C116="","",VLOOKUP(FİLTRE!$C116,'SKT LİSTESİ'!$F:$AJ,14,0)),"")</f>
        <v/>
      </c>
      <c r="N116" s="31" t="str">
        <f ca="1">IFERROR(IF($C116="","",VLOOKUP(FİLTRE!$C116,'SKT LİSTESİ'!$F:$AJ,22,0)),"")</f>
        <v/>
      </c>
      <c r="O116" s="136" t="str">
        <f ca="1">IFERROR(IF($C116="","",VLOOKUP(FİLTRE!$C116,'SKT LİSTESİ'!$F:$AJ,23,0)),"")</f>
        <v/>
      </c>
      <c r="P116" s="31"/>
      <c r="Q116" s="31"/>
      <c r="R116" s="137" t="str">
        <f ca="1">(IFERROR(IF($C116="","",VLOOKUP(FİLTRE!$C116,'SKT LİSTESİ'!$F:$AJ,15,0)),""))</f>
        <v/>
      </c>
      <c r="S116" s="138" t="str">
        <f ca="1">IFERROR(IF($C116="","",VLOOKUP(FİLTRE!$C116,'SKT LİSTESİ'!$F:$AJ,16,0)),"")</f>
        <v/>
      </c>
      <c r="AF116" s="179" t="str">
        <f t="shared" ca="1" si="6"/>
        <v/>
      </c>
      <c r="AG116" s="179">
        <f t="shared" ca="1" si="7"/>
        <v>0</v>
      </c>
      <c r="AH116" s="179">
        <f t="shared" ca="1" si="8"/>
        <v>0</v>
      </c>
    </row>
    <row r="117" spans="2:34" ht="15.75" x14ac:dyDescent="0.25">
      <c r="B117">
        <f t="shared" ca="1" si="5"/>
        <v>105</v>
      </c>
      <c r="C117" t="str">
        <f ca="1">IFERROR(VLOOKUP(B117,'SKT LİSTESİ'!F:F,1,0),"")</f>
        <v/>
      </c>
      <c r="E117" s="128" t="str">
        <f ca="1">IFERROR(IF($C117="","",VLOOKUP(FİLTRE!$C117,'SKT LİSTESİ'!$F:$S,5,0)),"")</f>
        <v/>
      </c>
      <c r="F117" s="129" t="str">
        <f ca="1">IFERROR(IF($C117="","",VLOOKUP(FİLTRE!$C117,'SKT LİSTESİ'!$F:$S,7,0)),"")</f>
        <v/>
      </c>
      <c r="G117" s="130" t="str">
        <f ca="1">IFERROR(IF($C117="","",VLOOKUP(FİLTRE!$C117,'SKT LİSTESİ'!$F:$S,8,0)),"")</f>
        <v/>
      </c>
      <c r="H117" s="131" t="str">
        <f ca="1">IF(E117="","",IF($C117="","",VLOOKUP(FİLTRE!$C117,'SKT LİSTESİ'!$F:$S,9,0)))</f>
        <v/>
      </c>
      <c r="I117" s="132" t="str">
        <f ca="1">IFERROR(IF($C117="","",VLOOKUP(FİLTRE!$C117,'SKT LİSTESİ'!$F:$S,10,0)),"")</f>
        <v/>
      </c>
      <c r="J117" s="133" t="str">
        <f ca="1">IFERROR(IF($C117="","",VLOOKUP(FİLTRE!$C117,'SKT LİSTESİ'!$F:$S,11,0)),"")</f>
        <v/>
      </c>
      <c r="K117" s="134" t="str">
        <f ca="1">IFERROR(IF($C117="","",VLOOKUP(FİLTRE!$C117,'SKT LİSTESİ'!$F:$S,12,0)),"")</f>
        <v/>
      </c>
      <c r="L117" s="134" t="str">
        <f ca="1">IFERROR(IF($C117="","",VLOOKUP(FİLTRE!$C117,'SKT LİSTESİ'!$F:$S,13,0)),"")</f>
        <v/>
      </c>
      <c r="M117" s="135" t="str">
        <f ca="1">IFERROR(IF($C117="","",VLOOKUP(FİLTRE!$C117,'SKT LİSTESİ'!$F:$AJ,14,0)),"")</f>
        <v/>
      </c>
      <c r="N117" s="31" t="str">
        <f ca="1">IFERROR(IF($C117="","",VLOOKUP(FİLTRE!$C117,'SKT LİSTESİ'!$F:$AJ,22,0)),"")</f>
        <v/>
      </c>
      <c r="O117" s="136" t="str">
        <f ca="1">IFERROR(IF($C117="","",VLOOKUP(FİLTRE!$C117,'SKT LİSTESİ'!$F:$AJ,23,0)),"")</f>
        <v/>
      </c>
      <c r="P117" s="31"/>
      <c r="Q117" s="31"/>
      <c r="R117" s="137" t="str">
        <f ca="1">(IFERROR(IF($C117="","",VLOOKUP(FİLTRE!$C117,'SKT LİSTESİ'!$F:$AJ,15,0)),""))</f>
        <v/>
      </c>
      <c r="S117" s="138" t="str">
        <f ca="1">IFERROR(IF($C117="","",VLOOKUP(FİLTRE!$C117,'SKT LİSTESİ'!$F:$AJ,16,0)),"")</f>
        <v/>
      </c>
      <c r="AF117" s="179" t="str">
        <f t="shared" ca="1" si="6"/>
        <v/>
      </c>
      <c r="AG117" s="179">
        <f t="shared" ca="1" si="7"/>
        <v>0</v>
      </c>
      <c r="AH117" s="179">
        <f t="shared" ca="1" si="8"/>
        <v>0</v>
      </c>
    </row>
    <row r="118" spans="2:34" ht="15.75" x14ac:dyDescent="0.25">
      <c r="B118">
        <f t="shared" ca="1" si="5"/>
        <v>106</v>
      </c>
      <c r="C118" t="str">
        <f ca="1">IFERROR(VLOOKUP(B118,'SKT LİSTESİ'!F:F,1,0),"")</f>
        <v/>
      </c>
      <c r="E118" s="128" t="str">
        <f ca="1">IFERROR(IF($C118="","",VLOOKUP(FİLTRE!$C118,'SKT LİSTESİ'!$F:$S,5,0)),"")</f>
        <v/>
      </c>
      <c r="F118" s="129" t="str">
        <f ca="1">IFERROR(IF($C118="","",VLOOKUP(FİLTRE!$C118,'SKT LİSTESİ'!$F:$S,7,0)),"")</f>
        <v/>
      </c>
      <c r="G118" s="130" t="str">
        <f ca="1">IFERROR(IF($C118="","",VLOOKUP(FİLTRE!$C118,'SKT LİSTESİ'!$F:$S,8,0)),"")</f>
        <v/>
      </c>
      <c r="H118" s="131" t="str">
        <f ca="1">IF(E118="","",IF($C118="","",VLOOKUP(FİLTRE!$C118,'SKT LİSTESİ'!$F:$S,9,0)))</f>
        <v/>
      </c>
      <c r="I118" s="132" t="str">
        <f ca="1">IFERROR(IF($C118="","",VLOOKUP(FİLTRE!$C118,'SKT LİSTESİ'!$F:$S,10,0)),"")</f>
        <v/>
      </c>
      <c r="J118" s="133" t="str">
        <f ca="1">IFERROR(IF($C118="","",VLOOKUP(FİLTRE!$C118,'SKT LİSTESİ'!$F:$S,11,0)),"")</f>
        <v/>
      </c>
      <c r="K118" s="134" t="str">
        <f ca="1">IFERROR(IF($C118="","",VLOOKUP(FİLTRE!$C118,'SKT LİSTESİ'!$F:$S,12,0)),"")</f>
        <v/>
      </c>
      <c r="L118" s="134" t="str">
        <f ca="1">IFERROR(IF($C118="","",VLOOKUP(FİLTRE!$C118,'SKT LİSTESİ'!$F:$S,13,0)),"")</f>
        <v/>
      </c>
      <c r="M118" s="135" t="str">
        <f ca="1">IFERROR(IF($C118="","",VLOOKUP(FİLTRE!$C118,'SKT LİSTESİ'!$F:$AJ,14,0)),"")</f>
        <v/>
      </c>
      <c r="N118" s="31" t="str">
        <f ca="1">IFERROR(IF($C118="","",VLOOKUP(FİLTRE!$C118,'SKT LİSTESİ'!$F:$AJ,22,0)),"")</f>
        <v/>
      </c>
      <c r="O118" s="136" t="str">
        <f ca="1">IFERROR(IF($C118="","",VLOOKUP(FİLTRE!$C118,'SKT LİSTESİ'!$F:$AJ,23,0)),"")</f>
        <v/>
      </c>
      <c r="P118" s="31"/>
      <c r="Q118" s="31"/>
      <c r="R118" s="137" t="str">
        <f ca="1">(IFERROR(IF($C118="","",VLOOKUP(FİLTRE!$C118,'SKT LİSTESİ'!$F:$AJ,15,0)),""))</f>
        <v/>
      </c>
      <c r="S118" s="138" t="str">
        <f ca="1">IFERROR(IF($C118="","",VLOOKUP(FİLTRE!$C118,'SKT LİSTESİ'!$F:$AJ,16,0)),"")</f>
        <v/>
      </c>
      <c r="AF118" s="179" t="str">
        <f t="shared" ca="1" si="6"/>
        <v/>
      </c>
      <c r="AG118" s="179">
        <f t="shared" ca="1" si="7"/>
        <v>0</v>
      </c>
      <c r="AH118" s="179">
        <f t="shared" ca="1" si="8"/>
        <v>0</v>
      </c>
    </row>
    <row r="119" spans="2:34" ht="15.75" x14ac:dyDescent="0.25">
      <c r="B119">
        <f t="shared" ca="1" si="5"/>
        <v>107</v>
      </c>
      <c r="C119" t="str">
        <f ca="1">IFERROR(VLOOKUP(B119,'SKT LİSTESİ'!F:F,1,0),"")</f>
        <v/>
      </c>
      <c r="E119" s="128" t="str">
        <f ca="1">IFERROR(IF($C119="","",VLOOKUP(FİLTRE!$C119,'SKT LİSTESİ'!$F:$S,5,0)),"")</f>
        <v/>
      </c>
      <c r="F119" s="129" t="str">
        <f ca="1">IFERROR(IF($C119="","",VLOOKUP(FİLTRE!$C119,'SKT LİSTESİ'!$F:$S,7,0)),"")</f>
        <v/>
      </c>
      <c r="G119" s="130" t="str">
        <f ca="1">IFERROR(IF($C119="","",VLOOKUP(FİLTRE!$C119,'SKT LİSTESİ'!$F:$S,8,0)),"")</f>
        <v/>
      </c>
      <c r="H119" s="131" t="str">
        <f ca="1">IF(E119="","",IF($C119="","",VLOOKUP(FİLTRE!$C119,'SKT LİSTESİ'!$F:$S,9,0)))</f>
        <v/>
      </c>
      <c r="I119" s="132" t="str">
        <f ca="1">IFERROR(IF($C119="","",VLOOKUP(FİLTRE!$C119,'SKT LİSTESİ'!$F:$S,10,0)),"")</f>
        <v/>
      </c>
      <c r="J119" s="133" t="str">
        <f ca="1">IFERROR(IF($C119="","",VLOOKUP(FİLTRE!$C119,'SKT LİSTESİ'!$F:$S,11,0)),"")</f>
        <v/>
      </c>
      <c r="K119" s="134" t="str">
        <f ca="1">IFERROR(IF($C119="","",VLOOKUP(FİLTRE!$C119,'SKT LİSTESİ'!$F:$S,12,0)),"")</f>
        <v/>
      </c>
      <c r="L119" s="134" t="str">
        <f ca="1">IFERROR(IF($C119="","",VLOOKUP(FİLTRE!$C119,'SKT LİSTESİ'!$F:$S,13,0)),"")</f>
        <v/>
      </c>
      <c r="M119" s="135" t="str">
        <f ca="1">IFERROR(IF($C119="","",VLOOKUP(FİLTRE!$C119,'SKT LİSTESİ'!$F:$AJ,14,0)),"")</f>
        <v/>
      </c>
      <c r="N119" s="31" t="str">
        <f ca="1">IFERROR(IF($C119="","",VLOOKUP(FİLTRE!$C119,'SKT LİSTESİ'!$F:$AJ,22,0)),"")</f>
        <v/>
      </c>
      <c r="O119" s="136" t="str">
        <f ca="1">IFERROR(IF($C119="","",VLOOKUP(FİLTRE!$C119,'SKT LİSTESİ'!$F:$AJ,23,0)),"")</f>
        <v/>
      </c>
      <c r="P119" s="31"/>
      <c r="Q119" s="31"/>
      <c r="R119" s="137" t="str">
        <f ca="1">(IFERROR(IF($C119="","",VLOOKUP(FİLTRE!$C119,'SKT LİSTESİ'!$F:$AJ,15,0)),""))</f>
        <v/>
      </c>
      <c r="S119" s="138" t="str">
        <f ca="1">IFERROR(IF($C119="","",VLOOKUP(FİLTRE!$C119,'SKT LİSTESİ'!$F:$AJ,16,0)),"")</f>
        <v/>
      </c>
      <c r="AF119" s="179" t="str">
        <f t="shared" ca="1" si="6"/>
        <v/>
      </c>
      <c r="AG119" s="179">
        <f t="shared" ca="1" si="7"/>
        <v>0</v>
      </c>
      <c r="AH119" s="179">
        <f t="shared" ca="1" si="8"/>
        <v>0</v>
      </c>
    </row>
    <row r="120" spans="2:34" ht="15.75" x14ac:dyDescent="0.25">
      <c r="B120">
        <f t="shared" ca="1" si="5"/>
        <v>108</v>
      </c>
      <c r="C120" t="str">
        <f ca="1">IFERROR(VLOOKUP(B120,'SKT LİSTESİ'!F:F,1,0),"")</f>
        <v/>
      </c>
      <c r="E120" s="128" t="str">
        <f ca="1">IFERROR(IF($C120="","",VLOOKUP(FİLTRE!$C120,'SKT LİSTESİ'!$F:$S,5,0)),"")</f>
        <v/>
      </c>
      <c r="F120" s="129" t="str">
        <f ca="1">IFERROR(IF($C120="","",VLOOKUP(FİLTRE!$C120,'SKT LİSTESİ'!$F:$S,7,0)),"")</f>
        <v/>
      </c>
      <c r="G120" s="130" t="str">
        <f ca="1">IFERROR(IF($C120="","",VLOOKUP(FİLTRE!$C120,'SKT LİSTESİ'!$F:$S,8,0)),"")</f>
        <v/>
      </c>
      <c r="H120" s="131" t="str">
        <f ca="1">IF(E120="","",IF($C120="","",VLOOKUP(FİLTRE!$C120,'SKT LİSTESİ'!$F:$S,9,0)))</f>
        <v/>
      </c>
      <c r="I120" s="132" t="str">
        <f ca="1">IFERROR(IF($C120="","",VLOOKUP(FİLTRE!$C120,'SKT LİSTESİ'!$F:$S,10,0)),"")</f>
        <v/>
      </c>
      <c r="J120" s="133" t="str">
        <f ca="1">IFERROR(IF($C120="","",VLOOKUP(FİLTRE!$C120,'SKT LİSTESİ'!$F:$S,11,0)),"")</f>
        <v/>
      </c>
      <c r="K120" s="134" t="str">
        <f ca="1">IFERROR(IF($C120="","",VLOOKUP(FİLTRE!$C120,'SKT LİSTESİ'!$F:$S,12,0)),"")</f>
        <v/>
      </c>
      <c r="L120" s="134" t="str">
        <f ca="1">IFERROR(IF($C120="","",VLOOKUP(FİLTRE!$C120,'SKT LİSTESİ'!$F:$S,13,0)),"")</f>
        <v/>
      </c>
      <c r="M120" s="135" t="str">
        <f ca="1">IFERROR(IF($C120="","",VLOOKUP(FİLTRE!$C120,'SKT LİSTESİ'!$F:$AJ,14,0)),"")</f>
        <v/>
      </c>
      <c r="N120" s="31" t="str">
        <f ca="1">IFERROR(IF($C120="","",VLOOKUP(FİLTRE!$C120,'SKT LİSTESİ'!$F:$AJ,22,0)),"")</f>
        <v/>
      </c>
      <c r="O120" s="136" t="str">
        <f ca="1">IFERROR(IF($C120="","",VLOOKUP(FİLTRE!$C120,'SKT LİSTESİ'!$F:$AJ,23,0)),"")</f>
        <v/>
      </c>
      <c r="P120" s="31"/>
      <c r="Q120" s="31"/>
      <c r="R120" s="137" t="str">
        <f ca="1">(IFERROR(IF($C120="","",VLOOKUP(FİLTRE!$C120,'SKT LİSTESİ'!$F:$AJ,15,0)),""))</f>
        <v/>
      </c>
      <c r="S120" s="138" t="str">
        <f ca="1">IFERROR(IF($C120="","",VLOOKUP(FİLTRE!$C120,'SKT LİSTESİ'!$F:$AJ,16,0)),"")</f>
        <v/>
      </c>
      <c r="AF120" s="179" t="str">
        <f t="shared" ca="1" si="6"/>
        <v/>
      </c>
      <c r="AG120" s="179">
        <f t="shared" ca="1" si="7"/>
        <v>0</v>
      </c>
      <c r="AH120" s="179">
        <f t="shared" ca="1" si="8"/>
        <v>0</v>
      </c>
    </row>
    <row r="121" spans="2:34" ht="15.75" x14ac:dyDescent="0.25">
      <c r="B121">
        <f t="shared" ca="1" si="5"/>
        <v>109</v>
      </c>
      <c r="C121" t="str">
        <f ca="1">IFERROR(VLOOKUP(B121,'SKT LİSTESİ'!F:F,1,0),"")</f>
        <v/>
      </c>
      <c r="E121" s="128" t="str">
        <f ca="1">IFERROR(IF($C121="","",VLOOKUP(FİLTRE!$C121,'SKT LİSTESİ'!$F:$S,5,0)),"")</f>
        <v/>
      </c>
      <c r="F121" s="129" t="str">
        <f ca="1">IFERROR(IF($C121="","",VLOOKUP(FİLTRE!$C121,'SKT LİSTESİ'!$F:$S,7,0)),"")</f>
        <v/>
      </c>
      <c r="G121" s="130" t="str">
        <f ca="1">IFERROR(IF($C121="","",VLOOKUP(FİLTRE!$C121,'SKT LİSTESİ'!$F:$S,8,0)),"")</f>
        <v/>
      </c>
      <c r="H121" s="131" t="str">
        <f ca="1">IF(E121="","",IF($C121="","",VLOOKUP(FİLTRE!$C121,'SKT LİSTESİ'!$F:$S,9,0)))</f>
        <v/>
      </c>
      <c r="I121" s="132" t="str">
        <f ca="1">IFERROR(IF($C121="","",VLOOKUP(FİLTRE!$C121,'SKT LİSTESİ'!$F:$S,10,0)),"")</f>
        <v/>
      </c>
      <c r="J121" s="133" t="str">
        <f ca="1">IFERROR(IF($C121="","",VLOOKUP(FİLTRE!$C121,'SKT LİSTESİ'!$F:$S,11,0)),"")</f>
        <v/>
      </c>
      <c r="K121" s="134" t="str">
        <f ca="1">IFERROR(IF($C121="","",VLOOKUP(FİLTRE!$C121,'SKT LİSTESİ'!$F:$S,12,0)),"")</f>
        <v/>
      </c>
      <c r="L121" s="134" t="str">
        <f ca="1">IFERROR(IF($C121="","",VLOOKUP(FİLTRE!$C121,'SKT LİSTESİ'!$F:$S,13,0)),"")</f>
        <v/>
      </c>
      <c r="M121" s="135" t="str">
        <f ca="1">IFERROR(IF($C121="","",VLOOKUP(FİLTRE!$C121,'SKT LİSTESİ'!$F:$AJ,14,0)),"")</f>
        <v/>
      </c>
      <c r="N121" s="31" t="str">
        <f ca="1">IFERROR(IF($C121="","",VLOOKUP(FİLTRE!$C121,'SKT LİSTESİ'!$F:$AJ,22,0)),"")</f>
        <v/>
      </c>
      <c r="O121" s="136" t="str">
        <f ca="1">IFERROR(IF($C121="","",VLOOKUP(FİLTRE!$C121,'SKT LİSTESİ'!$F:$AJ,23,0)),"")</f>
        <v/>
      </c>
      <c r="P121" s="31"/>
      <c r="Q121" s="31"/>
      <c r="R121" s="137" t="str">
        <f ca="1">(IFERROR(IF($C121="","",VLOOKUP(FİLTRE!$C121,'SKT LİSTESİ'!$F:$AJ,15,0)),""))</f>
        <v/>
      </c>
      <c r="S121" s="138" t="str">
        <f ca="1">IFERROR(IF($C121="","",VLOOKUP(FİLTRE!$C121,'SKT LİSTESİ'!$F:$AJ,16,0)),"")</f>
        <v/>
      </c>
      <c r="AF121" s="179" t="str">
        <f t="shared" ca="1" si="6"/>
        <v/>
      </c>
      <c r="AG121" s="179">
        <f t="shared" ca="1" si="7"/>
        <v>0</v>
      </c>
      <c r="AH121" s="179">
        <f t="shared" ca="1" si="8"/>
        <v>0</v>
      </c>
    </row>
    <row r="122" spans="2:34" ht="15.75" x14ac:dyDescent="0.25">
      <c r="B122">
        <f t="shared" ca="1" si="5"/>
        <v>110</v>
      </c>
      <c r="C122" t="str">
        <f ca="1">IFERROR(VLOOKUP(B122,'SKT LİSTESİ'!F:F,1,0),"")</f>
        <v/>
      </c>
      <c r="E122" s="128" t="str">
        <f ca="1">IFERROR(IF($C122="","",VLOOKUP(FİLTRE!$C122,'SKT LİSTESİ'!$F:$S,5,0)),"")</f>
        <v/>
      </c>
      <c r="F122" s="129" t="str">
        <f ca="1">IFERROR(IF($C122="","",VLOOKUP(FİLTRE!$C122,'SKT LİSTESİ'!$F:$S,7,0)),"")</f>
        <v/>
      </c>
      <c r="G122" s="130" t="str">
        <f ca="1">IFERROR(IF($C122="","",VLOOKUP(FİLTRE!$C122,'SKT LİSTESİ'!$F:$S,8,0)),"")</f>
        <v/>
      </c>
      <c r="H122" s="131" t="str">
        <f ca="1">IF(E122="","",IF($C122="","",VLOOKUP(FİLTRE!$C122,'SKT LİSTESİ'!$F:$S,9,0)))</f>
        <v/>
      </c>
      <c r="I122" s="132" t="str">
        <f ca="1">IFERROR(IF($C122="","",VLOOKUP(FİLTRE!$C122,'SKT LİSTESİ'!$F:$S,10,0)),"")</f>
        <v/>
      </c>
      <c r="J122" s="133" t="str">
        <f ca="1">IFERROR(IF($C122="","",VLOOKUP(FİLTRE!$C122,'SKT LİSTESİ'!$F:$S,11,0)),"")</f>
        <v/>
      </c>
      <c r="K122" s="134" t="str">
        <f ca="1">IFERROR(IF($C122="","",VLOOKUP(FİLTRE!$C122,'SKT LİSTESİ'!$F:$S,12,0)),"")</f>
        <v/>
      </c>
      <c r="L122" s="134" t="str">
        <f ca="1">IFERROR(IF($C122="","",VLOOKUP(FİLTRE!$C122,'SKT LİSTESİ'!$F:$S,13,0)),"")</f>
        <v/>
      </c>
      <c r="M122" s="135" t="str">
        <f ca="1">IFERROR(IF($C122="","",VLOOKUP(FİLTRE!$C122,'SKT LİSTESİ'!$F:$AJ,14,0)),"")</f>
        <v/>
      </c>
      <c r="N122" s="31" t="str">
        <f ca="1">IFERROR(IF($C122="","",VLOOKUP(FİLTRE!$C122,'SKT LİSTESİ'!$F:$AJ,22,0)),"")</f>
        <v/>
      </c>
      <c r="O122" s="136" t="str">
        <f ca="1">IFERROR(IF($C122="","",VLOOKUP(FİLTRE!$C122,'SKT LİSTESİ'!$F:$AJ,23,0)),"")</f>
        <v/>
      </c>
      <c r="P122" s="31"/>
      <c r="Q122" s="31"/>
      <c r="R122" s="137" t="str">
        <f ca="1">(IFERROR(IF($C122="","",VLOOKUP(FİLTRE!$C122,'SKT LİSTESİ'!$F:$AJ,15,0)),""))</f>
        <v/>
      </c>
      <c r="S122" s="138" t="str">
        <f ca="1">IFERROR(IF($C122="","",VLOOKUP(FİLTRE!$C122,'SKT LİSTESİ'!$F:$AJ,16,0)),"")</f>
        <v/>
      </c>
      <c r="AF122" s="179" t="str">
        <f t="shared" ca="1" si="6"/>
        <v/>
      </c>
      <c r="AG122" s="179">
        <f t="shared" ca="1" si="7"/>
        <v>0</v>
      </c>
      <c r="AH122" s="179">
        <f t="shared" ca="1" si="8"/>
        <v>0</v>
      </c>
    </row>
    <row r="123" spans="2:34" ht="15.75" x14ac:dyDescent="0.25">
      <c r="B123">
        <f t="shared" ca="1" si="5"/>
        <v>111</v>
      </c>
      <c r="C123" t="str">
        <f ca="1">IFERROR(VLOOKUP(B123,'SKT LİSTESİ'!F:F,1,0),"")</f>
        <v/>
      </c>
      <c r="E123" s="128" t="str">
        <f ca="1">IFERROR(IF($C123="","",VLOOKUP(FİLTRE!$C123,'SKT LİSTESİ'!$F:$S,5,0)),"")</f>
        <v/>
      </c>
      <c r="F123" s="129" t="str">
        <f ca="1">IFERROR(IF($C123="","",VLOOKUP(FİLTRE!$C123,'SKT LİSTESİ'!$F:$S,7,0)),"")</f>
        <v/>
      </c>
      <c r="G123" s="130" t="str">
        <f ca="1">IFERROR(IF($C123="","",VLOOKUP(FİLTRE!$C123,'SKT LİSTESİ'!$F:$S,8,0)),"")</f>
        <v/>
      </c>
      <c r="H123" s="131" t="str">
        <f ca="1">IF(E123="","",IF($C123="","",VLOOKUP(FİLTRE!$C123,'SKT LİSTESİ'!$F:$S,9,0)))</f>
        <v/>
      </c>
      <c r="I123" s="132" t="str">
        <f ca="1">IFERROR(IF($C123="","",VLOOKUP(FİLTRE!$C123,'SKT LİSTESİ'!$F:$S,10,0)),"")</f>
        <v/>
      </c>
      <c r="J123" s="133" t="str">
        <f ca="1">IFERROR(IF($C123="","",VLOOKUP(FİLTRE!$C123,'SKT LİSTESİ'!$F:$S,11,0)),"")</f>
        <v/>
      </c>
      <c r="K123" s="134" t="str">
        <f ca="1">IFERROR(IF($C123="","",VLOOKUP(FİLTRE!$C123,'SKT LİSTESİ'!$F:$S,12,0)),"")</f>
        <v/>
      </c>
      <c r="L123" s="134" t="str">
        <f ca="1">IFERROR(IF($C123="","",VLOOKUP(FİLTRE!$C123,'SKT LİSTESİ'!$F:$S,13,0)),"")</f>
        <v/>
      </c>
      <c r="M123" s="135" t="str">
        <f ca="1">IFERROR(IF($C123="","",VLOOKUP(FİLTRE!$C123,'SKT LİSTESİ'!$F:$AJ,14,0)),"")</f>
        <v/>
      </c>
      <c r="N123" s="31" t="str">
        <f ca="1">IFERROR(IF($C123="","",VLOOKUP(FİLTRE!$C123,'SKT LİSTESİ'!$F:$AJ,22,0)),"")</f>
        <v/>
      </c>
      <c r="O123" s="136" t="str">
        <f ca="1">IFERROR(IF($C123="","",VLOOKUP(FİLTRE!$C123,'SKT LİSTESİ'!$F:$AJ,23,0)),"")</f>
        <v/>
      </c>
      <c r="P123" s="31"/>
      <c r="Q123" s="31"/>
      <c r="R123" s="137" t="str">
        <f ca="1">(IFERROR(IF($C123="","",VLOOKUP(FİLTRE!$C123,'SKT LİSTESİ'!$F:$AJ,15,0)),""))</f>
        <v/>
      </c>
      <c r="S123" s="138" t="str">
        <f ca="1">IFERROR(IF($C123="","",VLOOKUP(FİLTRE!$C123,'SKT LİSTESİ'!$F:$AJ,16,0)),"")</f>
        <v/>
      </c>
      <c r="AF123" s="179" t="str">
        <f t="shared" ca="1" si="6"/>
        <v/>
      </c>
      <c r="AG123" s="179">
        <f t="shared" ca="1" si="7"/>
        <v>0</v>
      </c>
      <c r="AH123" s="179">
        <f t="shared" ca="1" si="8"/>
        <v>0</v>
      </c>
    </row>
    <row r="124" spans="2:34" ht="15.75" x14ac:dyDescent="0.25">
      <c r="B124">
        <f t="shared" ca="1" si="5"/>
        <v>112</v>
      </c>
      <c r="C124" t="str">
        <f ca="1">IFERROR(VLOOKUP(B124,'SKT LİSTESİ'!F:F,1,0),"")</f>
        <v/>
      </c>
      <c r="E124" s="128" t="str">
        <f ca="1">IFERROR(IF($C124="","",VLOOKUP(FİLTRE!$C124,'SKT LİSTESİ'!$F:$S,5,0)),"")</f>
        <v/>
      </c>
      <c r="F124" s="129" t="str">
        <f ca="1">IFERROR(IF($C124="","",VLOOKUP(FİLTRE!$C124,'SKT LİSTESİ'!$F:$S,7,0)),"")</f>
        <v/>
      </c>
      <c r="G124" s="130" t="str">
        <f ca="1">IFERROR(IF($C124="","",VLOOKUP(FİLTRE!$C124,'SKT LİSTESİ'!$F:$S,8,0)),"")</f>
        <v/>
      </c>
      <c r="H124" s="131" t="str">
        <f ca="1">IF(E124="","",IF($C124="","",VLOOKUP(FİLTRE!$C124,'SKT LİSTESİ'!$F:$S,9,0)))</f>
        <v/>
      </c>
      <c r="I124" s="132" t="str">
        <f ca="1">IFERROR(IF($C124="","",VLOOKUP(FİLTRE!$C124,'SKT LİSTESİ'!$F:$S,10,0)),"")</f>
        <v/>
      </c>
      <c r="J124" s="133" t="str">
        <f ca="1">IFERROR(IF($C124="","",VLOOKUP(FİLTRE!$C124,'SKT LİSTESİ'!$F:$S,11,0)),"")</f>
        <v/>
      </c>
      <c r="K124" s="134" t="str">
        <f ca="1">IFERROR(IF($C124="","",VLOOKUP(FİLTRE!$C124,'SKT LİSTESİ'!$F:$S,12,0)),"")</f>
        <v/>
      </c>
      <c r="L124" s="134" t="str">
        <f ca="1">IFERROR(IF($C124="","",VLOOKUP(FİLTRE!$C124,'SKT LİSTESİ'!$F:$S,13,0)),"")</f>
        <v/>
      </c>
      <c r="M124" s="135" t="str">
        <f ca="1">IFERROR(IF($C124="","",VLOOKUP(FİLTRE!$C124,'SKT LİSTESİ'!$F:$AJ,14,0)),"")</f>
        <v/>
      </c>
      <c r="N124" s="31" t="str">
        <f ca="1">IFERROR(IF($C124="","",VLOOKUP(FİLTRE!$C124,'SKT LİSTESİ'!$F:$AJ,22,0)),"")</f>
        <v/>
      </c>
      <c r="O124" s="136" t="str">
        <f ca="1">IFERROR(IF($C124="","",VLOOKUP(FİLTRE!$C124,'SKT LİSTESİ'!$F:$AJ,23,0)),"")</f>
        <v/>
      </c>
      <c r="P124" s="31"/>
      <c r="Q124" s="31"/>
      <c r="R124" s="137" t="str">
        <f ca="1">(IFERROR(IF($C124="","",VLOOKUP(FİLTRE!$C124,'SKT LİSTESİ'!$F:$AJ,15,0)),""))</f>
        <v/>
      </c>
      <c r="S124" s="138" t="str">
        <f ca="1">IFERROR(IF($C124="","",VLOOKUP(FİLTRE!$C124,'SKT LİSTESİ'!$F:$AJ,16,0)),"")</f>
        <v/>
      </c>
      <c r="AF124" s="179" t="str">
        <f t="shared" ca="1" si="6"/>
        <v/>
      </c>
      <c r="AG124" s="179">
        <f t="shared" ca="1" si="7"/>
        <v>0</v>
      </c>
      <c r="AH124" s="179">
        <f t="shared" ca="1" si="8"/>
        <v>0</v>
      </c>
    </row>
    <row r="125" spans="2:34" ht="15.75" x14ac:dyDescent="0.25">
      <c r="B125">
        <f t="shared" ca="1" si="5"/>
        <v>113</v>
      </c>
      <c r="C125" t="str">
        <f ca="1">IFERROR(VLOOKUP(B125,'SKT LİSTESİ'!F:F,1,0),"")</f>
        <v/>
      </c>
      <c r="E125" s="128" t="str">
        <f ca="1">IFERROR(IF($C125="","",VLOOKUP(FİLTRE!$C125,'SKT LİSTESİ'!$F:$S,5,0)),"")</f>
        <v/>
      </c>
      <c r="F125" s="129" t="str">
        <f ca="1">IFERROR(IF($C125="","",VLOOKUP(FİLTRE!$C125,'SKT LİSTESİ'!$F:$S,7,0)),"")</f>
        <v/>
      </c>
      <c r="G125" s="130" t="str">
        <f ca="1">IFERROR(IF($C125="","",VLOOKUP(FİLTRE!$C125,'SKT LİSTESİ'!$F:$S,8,0)),"")</f>
        <v/>
      </c>
      <c r="H125" s="131" t="str">
        <f ca="1">IF(E125="","",IF($C125="","",VLOOKUP(FİLTRE!$C125,'SKT LİSTESİ'!$F:$S,9,0)))</f>
        <v/>
      </c>
      <c r="I125" s="132" t="str">
        <f ca="1">IFERROR(IF($C125="","",VLOOKUP(FİLTRE!$C125,'SKT LİSTESİ'!$F:$S,10,0)),"")</f>
        <v/>
      </c>
      <c r="J125" s="133" t="str">
        <f ca="1">IFERROR(IF($C125="","",VLOOKUP(FİLTRE!$C125,'SKT LİSTESİ'!$F:$S,11,0)),"")</f>
        <v/>
      </c>
      <c r="K125" s="134" t="str">
        <f ca="1">IFERROR(IF($C125="","",VLOOKUP(FİLTRE!$C125,'SKT LİSTESİ'!$F:$S,12,0)),"")</f>
        <v/>
      </c>
      <c r="L125" s="134" t="str">
        <f ca="1">IFERROR(IF($C125="","",VLOOKUP(FİLTRE!$C125,'SKT LİSTESİ'!$F:$S,13,0)),"")</f>
        <v/>
      </c>
      <c r="M125" s="135" t="str">
        <f ca="1">IFERROR(IF($C125="","",VLOOKUP(FİLTRE!$C125,'SKT LİSTESİ'!$F:$AJ,14,0)),"")</f>
        <v/>
      </c>
      <c r="N125" s="31" t="str">
        <f ca="1">IFERROR(IF($C125="","",VLOOKUP(FİLTRE!$C125,'SKT LİSTESİ'!$F:$AJ,22,0)),"")</f>
        <v/>
      </c>
      <c r="O125" s="136" t="str">
        <f ca="1">IFERROR(IF($C125="","",VLOOKUP(FİLTRE!$C125,'SKT LİSTESİ'!$F:$AJ,23,0)),"")</f>
        <v/>
      </c>
      <c r="P125" s="31"/>
      <c r="Q125" s="31"/>
      <c r="R125" s="137" t="str">
        <f ca="1">(IFERROR(IF($C125="","",VLOOKUP(FİLTRE!$C125,'SKT LİSTESİ'!$F:$AJ,15,0)),""))</f>
        <v/>
      </c>
      <c r="S125" s="138" t="str">
        <f ca="1">IFERROR(IF($C125="","",VLOOKUP(FİLTRE!$C125,'SKT LİSTESİ'!$F:$AJ,16,0)),"")</f>
        <v/>
      </c>
      <c r="AF125" s="179" t="str">
        <f t="shared" ca="1" si="6"/>
        <v/>
      </c>
      <c r="AG125" s="179">
        <f t="shared" ca="1" si="7"/>
        <v>0</v>
      </c>
      <c r="AH125" s="179">
        <f t="shared" ca="1" si="8"/>
        <v>0</v>
      </c>
    </row>
    <row r="126" spans="2:34" ht="15.75" x14ac:dyDescent="0.25">
      <c r="B126">
        <f t="shared" ca="1" si="5"/>
        <v>114</v>
      </c>
      <c r="C126" t="str">
        <f ca="1">IFERROR(VLOOKUP(B126,'SKT LİSTESİ'!F:F,1,0),"")</f>
        <v/>
      </c>
      <c r="E126" s="128" t="str">
        <f ca="1">IFERROR(IF($C126="","",VLOOKUP(FİLTRE!$C126,'SKT LİSTESİ'!$F:$S,5,0)),"")</f>
        <v/>
      </c>
      <c r="F126" s="129" t="str">
        <f ca="1">IFERROR(IF($C126="","",VLOOKUP(FİLTRE!$C126,'SKT LİSTESİ'!$F:$S,7,0)),"")</f>
        <v/>
      </c>
      <c r="G126" s="130" t="str">
        <f ca="1">IFERROR(IF($C126="","",VLOOKUP(FİLTRE!$C126,'SKT LİSTESİ'!$F:$S,8,0)),"")</f>
        <v/>
      </c>
      <c r="H126" s="131" t="str">
        <f ca="1">IF(E126="","",IF($C126="","",VLOOKUP(FİLTRE!$C126,'SKT LİSTESİ'!$F:$S,9,0)))</f>
        <v/>
      </c>
      <c r="I126" s="132" t="str">
        <f ca="1">IFERROR(IF($C126="","",VLOOKUP(FİLTRE!$C126,'SKT LİSTESİ'!$F:$S,10,0)),"")</f>
        <v/>
      </c>
      <c r="J126" s="133" t="str">
        <f ca="1">IFERROR(IF($C126="","",VLOOKUP(FİLTRE!$C126,'SKT LİSTESİ'!$F:$S,11,0)),"")</f>
        <v/>
      </c>
      <c r="K126" s="134" t="str">
        <f ca="1">IFERROR(IF($C126="","",VLOOKUP(FİLTRE!$C126,'SKT LİSTESİ'!$F:$S,12,0)),"")</f>
        <v/>
      </c>
      <c r="L126" s="134" t="str">
        <f ca="1">IFERROR(IF($C126="","",VLOOKUP(FİLTRE!$C126,'SKT LİSTESİ'!$F:$S,13,0)),"")</f>
        <v/>
      </c>
      <c r="M126" s="135" t="str">
        <f ca="1">IFERROR(IF($C126="","",VLOOKUP(FİLTRE!$C126,'SKT LİSTESİ'!$F:$AJ,14,0)),"")</f>
        <v/>
      </c>
      <c r="N126" s="31" t="str">
        <f ca="1">IFERROR(IF($C126="","",VLOOKUP(FİLTRE!$C126,'SKT LİSTESİ'!$F:$AJ,22,0)),"")</f>
        <v/>
      </c>
      <c r="O126" s="136" t="str">
        <f ca="1">IFERROR(IF($C126="","",VLOOKUP(FİLTRE!$C126,'SKT LİSTESİ'!$F:$AJ,23,0)),"")</f>
        <v/>
      </c>
      <c r="P126" s="31"/>
      <c r="Q126" s="31"/>
      <c r="R126" s="137" t="str">
        <f ca="1">(IFERROR(IF($C126="","",VLOOKUP(FİLTRE!$C126,'SKT LİSTESİ'!$F:$AJ,15,0)),""))</f>
        <v/>
      </c>
      <c r="S126" s="138" t="str">
        <f ca="1">IFERROR(IF($C126="","",VLOOKUP(FİLTRE!$C126,'SKT LİSTESİ'!$F:$AJ,16,0)),"")</f>
        <v/>
      </c>
      <c r="AF126" s="179" t="str">
        <f t="shared" ca="1" si="6"/>
        <v/>
      </c>
      <c r="AG126" s="179">
        <f t="shared" ca="1" si="7"/>
        <v>0</v>
      </c>
      <c r="AH126" s="179">
        <f t="shared" ca="1" si="8"/>
        <v>0</v>
      </c>
    </row>
    <row r="127" spans="2:34" ht="15.75" x14ac:dyDescent="0.25">
      <c r="B127">
        <f t="shared" ca="1" si="5"/>
        <v>115</v>
      </c>
      <c r="C127" t="str">
        <f ca="1">IFERROR(VLOOKUP(B127,'SKT LİSTESİ'!F:F,1,0),"")</f>
        <v/>
      </c>
      <c r="E127" s="128" t="str">
        <f ca="1">IFERROR(IF($C127="","",VLOOKUP(FİLTRE!$C127,'SKT LİSTESİ'!$F:$S,5,0)),"")</f>
        <v/>
      </c>
      <c r="F127" s="129" t="str">
        <f ca="1">IFERROR(IF($C127="","",VLOOKUP(FİLTRE!$C127,'SKT LİSTESİ'!$F:$S,7,0)),"")</f>
        <v/>
      </c>
      <c r="G127" s="130" t="str">
        <f ca="1">IFERROR(IF($C127="","",VLOOKUP(FİLTRE!$C127,'SKT LİSTESİ'!$F:$S,8,0)),"")</f>
        <v/>
      </c>
      <c r="H127" s="131" t="str">
        <f ca="1">IF(E127="","",IF($C127="","",VLOOKUP(FİLTRE!$C127,'SKT LİSTESİ'!$F:$S,9,0)))</f>
        <v/>
      </c>
      <c r="I127" s="132" t="str">
        <f ca="1">IFERROR(IF($C127="","",VLOOKUP(FİLTRE!$C127,'SKT LİSTESİ'!$F:$S,10,0)),"")</f>
        <v/>
      </c>
      <c r="J127" s="133" t="str">
        <f ca="1">IFERROR(IF($C127="","",VLOOKUP(FİLTRE!$C127,'SKT LİSTESİ'!$F:$S,11,0)),"")</f>
        <v/>
      </c>
      <c r="K127" s="134" t="str">
        <f ca="1">IFERROR(IF($C127="","",VLOOKUP(FİLTRE!$C127,'SKT LİSTESİ'!$F:$S,12,0)),"")</f>
        <v/>
      </c>
      <c r="L127" s="134" t="str">
        <f ca="1">IFERROR(IF($C127="","",VLOOKUP(FİLTRE!$C127,'SKT LİSTESİ'!$F:$S,13,0)),"")</f>
        <v/>
      </c>
      <c r="M127" s="135" t="str">
        <f ca="1">IFERROR(IF($C127="","",VLOOKUP(FİLTRE!$C127,'SKT LİSTESİ'!$F:$AJ,14,0)),"")</f>
        <v/>
      </c>
      <c r="N127" s="31" t="str">
        <f ca="1">IFERROR(IF($C127="","",VLOOKUP(FİLTRE!$C127,'SKT LİSTESİ'!$F:$AJ,22,0)),"")</f>
        <v/>
      </c>
      <c r="O127" s="136" t="str">
        <f ca="1">IFERROR(IF($C127="","",VLOOKUP(FİLTRE!$C127,'SKT LİSTESİ'!$F:$AJ,23,0)),"")</f>
        <v/>
      </c>
      <c r="P127" s="31"/>
      <c r="Q127" s="31"/>
      <c r="R127" s="137" t="str">
        <f ca="1">(IFERROR(IF($C127="","",VLOOKUP(FİLTRE!$C127,'SKT LİSTESİ'!$F:$AJ,15,0)),""))</f>
        <v/>
      </c>
      <c r="S127" s="138" t="str">
        <f ca="1">IFERROR(IF($C127="","",VLOOKUP(FİLTRE!$C127,'SKT LİSTESİ'!$F:$AJ,16,0)),"")</f>
        <v/>
      </c>
      <c r="AF127" s="179" t="str">
        <f t="shared" ca="1" si="6"/>
        <v/>
      </c>
      <c r="AG127" s="179">
        <f t="shared" ca="1" si="7"/>
        <v>0</v>
      </c>
      <c r="AH127" s="179">
        <f t="shared" ca="1" si="8"/>
        <v>0</v>
      </c>
    </row>
    <row r="128" spans="2:34" ht="15.75" x14ac:dyDescent="0.25">
      <c r="B128">
        <f t="shared" ca="1" si="5"/>
        <v>116</v>
      </c>
      <c r="C128" t="str">
        <f ca="1">IFERROR(VLOOKUP(B128,'SKT LİSTESİ'!F:F,1,0),"")</f>
        <v/>
      </c>
      <c r="E128" s="128" t="str">
        <f ca="1">IFERROR(IF($C128="","",VLOOKUP(FİLTRE!$C128,'SKT LİSTESİ'!$F:$S,5,0)),"")</f>
        <v/>
      </c>
      <c r="F128" s="129" t="str">
        <f ca="1">IFERROR(IF($C128="","",VLOOKUP(FİLTRE!$C128,'SKT LİSTESİ'!$F:$S,7,0)),"")</f>
        <v/>
      </c>
      <c r="G128" s="130" t="str">
        <f ca="1">IFERROR(IF($C128="","",VLOOKUP(FİLTRE!$C128,'SKT LİSTESİ'!$F:$S,8,0)),"")</f>
        <v/>
      </c>
      <c r="H128" s="131" t="str">
        <f ca="1">IF(E128="","",IF($C128="","",VLOOKUP(FİLTRE!$C128,'SKT LİSTESİ'!$F:$S,9,0)))</f>
        <v/>
      </c>
      <c r="I128" s="132" t="str">
        <f ca="1">IFERROR(IF($C128="","",VLOOKUP(FİLTRE!$C128,'SKT LİSTESİ'!$F:$S,10,0)),"")</f>
        <v/>
      </c>
      <c r="J128" s="133" t="str">
        <f ca="1">IFERROR(IF($C128="","",VLOOKUP(FİLTRE!$C128,'SKT LİSTESİ'!$F:$S,11,0)),"")</f>
        <v/>
      </c>
      <c r="K128" s="134" t="str">
        <f ca="1">IFERROR(IF($C128="","",VLOOKUP(FİLTRE!$C128,'SKT LİSTESİ'!$F:$S,12,0)),"")</f>
        <v/>
      </c>
      <c r="L128" s="134" t="str">
        <f ca="1">IFERROR(IF($C128="","",VLOOKUP(FİLTRE!$C128,'SKT LİSTESİ'!$F:$S,13,0)),"")</f>
        <v/>
      </c>
      <c r="M128" s="135" t="str">
        <f ca="1">IFERROR(IF($C128="","",VLOOKUP(FİLTRE!$C128,'SKT LİSTESİ'!$F:$AJ,14,0)),"")</f>
        <v/>
      </c>
      <c r="N128" s="31" t="str">
        <f ca="1">IFERROR(IF($C128="","",VLOOKUP(FİLTRE!$C128,'SKT LİSTESİ'!$F:$AJ,22,0)),"")</f>
        <v/>
      </c>
      <c r="O128" s="136" t="str">
        <f ca="1">IFERROR(IF($C128="","",VLOOKUP(FİLTRE!$C128,'SKT LİSTESİ'!$F:$AJ,23,0)),"")</f>
        <v/>
      </c>
      <c r="P128" s="31"/>
      <c r="Q128" s="31"/>
      <c r="R128" s="137" t="str">
        <f ca="1">(IFERROR(IF($C128="","",VLOOKUP(FİLTRE!$C128,'SKT LİSTESİ'!$F:$AJ,15,0)),""))</f>
        <v/>
      </c>
      <c r="S128" s="138" t="str">
        <f ca="1">IFERROR(IF($C128="","",VLOOKUP(FİLTRE!$C128,'SKT LİSTESİ'!$F:$AJ,16,0)),"")</f>
        <v/>
      </c>
      <c r="AF128" s="179" t="str">
        <f t="shared" ca="1" si="6"/>
        <v/>
      </c>
      <c r="AG128" s="179">
        <f t="shared" ca="1" si="7"/>
        <v>0</v>
      </c>
      <c r="AH128" s="179">
        <f t="shared" ca="1" si="8"/>
        <v>0</v>
      </c>
    </row>
    <row r="129" spans="2:34" ht="15.75" x14ac:dyDescent="0.25">
      <c r="B129">
        <f t="shared" ca="1" si="5"/>
        <v>117</v>
      </c>
      <c r="C129" t="str">
        <f ca="1">IFERROR(VLOOKUP(B129,'SKT LİSTESİ'!F:F,1,0),"")</f>
        <v/>
      </c>
      <c r="E129" s="128" t="str">
        <f ca="1">IFERROR(IF($C129="","",VLOOKUP(FİLTRE!$C129,'SKT LİSTESİ'!$F:$S,5,0)),"")</f>
        <v/>
      </c>
      <c r="F129" s="129" t="str">
        <f ca="1">IFERROR(IF($C129="","",VLOOKUP(FİLTRE!$C129,'SKT LİSTESİ'!$F:$S,7,0)),"")</f>
        <v/>
      </c>
      <c r="G129" s="130" t="str">
        <f ca="1">IFERROR(IF($C129="","",VLOOKUP(FİLTRE!$C129,'SKT LİSTESİ'!$F:$S,8,0)),"")</f>
        <v/>
      </c>
      <c r="H129" s="131" t="str">
        <f ca="1">IF(E129="","",IF($C129="","",VLOOKUP(FİLTRE!$C129,'SKT LİSTESİ'!$F:$S,9,0)))</f>
        <v/>
      </c>
      <c r="I129" s="132" t="str">
        <f ca="1">IFERROR(IF($C129="","",VLOOKUP(FİLTRE!$C129,'SKT LİSTESİ'!$F:$S,10,0)),"")</f>
        <v/>
      </c>
      <c r="J129" s="133" t="str">
        <f ca="1">IFERROR(IF($C129="","",VLOOKUP(FİLTRE!$C129,'SKT LİSTESİ'!$F:$S,11,0)),"")</f>
        <v/>
      </c>
      <c r="K129" s="134" t="str">
        <f ca="1">IFERROR(IF($C129="","",VLOOKUP(FİLTRE!$C129,'SKT LİSTESİ'!$F:$S,12,0)),"")</f>
        <v/>
      </c>
      <c r="L129" s="134" t="str">
        <f ca="1">IFERROR(IF($C129="","",VLOOKUP(FİLTRE!$C129,'SKT LİSTESİ'!$F:$S,13,0)),"")</f>
        <v/>
      </c>
      <c r="M129" s="135" t="str">
        <f ca="1">IFERROR(IF($C129="","",VLOOKUP(FİLTRE!$C129,'SKT LİSTESİ'!$F:$AJ,14,0)),"")</f>
        <v/>
      </c>
      <c r="N129" s="31" t="str">
        <f ca="1">IFERROR(IF($C129="","",VLOOKUP(FİLTRE!$C129,'SKT LİSTESİ'!$F:$AJ,22,0)),"")</f>
        <v/>
      </c>
      <c r="O129" s="136" t="str">
        <f ca="1">IFERROR(IF($C129="","",VLOOKUP(FİLTRE!$C129,'SKT LİSTESİ'!$F:$AJ,23,0)),"")</f>
        <v/>
      </c>
      <c r="P129" s="31"/>
      <c r="Q129" s="31"/>
      <c r="R129" s="137" t="str">
        <f ca="1">(IFERROR(IF($C129="","",VLOOKUP(FİLTRE!$C129,'SKT LİSTESİ'!$F:$AJ,15,0)),""))</f>
        <v/>
      </c>
      <c r="S129" s="138" t="str">
        <f ca="1">IFERROR(IF($C129="","",VLOOKUP(FİLTRE!$C129,'SKT LİSTESİ'!$F:$AJ,16,0)),"")</f>
        <v/>
      </c>
      <c r="AF129" s="179" t="str">
        <f t="shared" ca="1" si="6"/>
        <v/>
      </c>
      <c r="AG129" s="179">
        <f t="shared" ca="1" si="7"/>
        <v>0</v>
      </c>
      <c r="AH129" s="179">
        <f t="shared" ca="1" si="8"/>
        <v>0</v>
      </c>
    </row>
    <row r="130" spans="2:34" ht="15.75" x14ac:dyDescent="0.25">
      <c r="B130">
        <f t="shared" ca="1" si="5"/>
        <v>118</v>
      </c>
      <c r="C130" t="str">
        <f ca="1">IFERROR(VLOOKUP(B130,'SKT LİSTESİ'!F:F,1,0),"")</f>
        <v/>
      </c>
      <c r="E130" s="128" t="str">
        <f ca="1">IFERROR(IF($C130="","",VLOOKUP(FİLTRE!$C130,'SKT LİSTESİ'!$F:$S,5,0)),"")</f>
        <v/>
      </c>
      <c r="F130" s="129" t="str">
        <f ca="1">IFERROR(IF($C130="","",VLOOKUP(FİLTRE!$C130,'SKT LİSTESİ'!$F:$S,7,0)),"")</f>
        <v/>
      </c>
      <c r="G130" s="130" t="str">
        <f ca="1">IFERROR(IF($C130="","",VLOOKUP(FİLTRE!$C130,'SKT LİSTESİ'!$F:$S,8,0)),"")</f>
        <v/>
      </c>
      <c r="H130" s="131" t="str">
        <f ca="1">IF(E130="","",IF($C130="","",VLOOKUP(FİLTRE!$C130,'SKT LİSTESİ'!$F:$S,9,0)))</f>
        <v/>
      </c>
      <c r="I130" s="132" t="str">
        <f ca="1">IFERROR(IF($C130="","",VLOOKUP(FİLTRE!$C130,'SKT LİSTESİ'!$F:$S,10,0)),"")</f>
        <v/>
      </c>
      <c r="J130" s="133" t="str">
        <f ca="1">IFERROR(IF($C130="","",VLOOKUP(FİLTRE!$C130,'SKT LİSTESİ'!$F:$S,11,0)),"")</f>
        <v/>
      </c>
      <c r="K130" s="134" t="str">
        <f ca="1">IFERROR(IF($C130="","",VLOOKUP(FİLTRE!$C130,'SKT LİSTESİ'!$F:$S,12,0)),"")</f>
        <v/>
      </c>
      <c r="L130" s="134" t="str">
        <f ca="1">IFERROR(IF($C130="","",VLOOKUP(FİLTRE!$C130,'SKT LİSTESİ'!$F:$S,13,0)),"")</f>
        <v/>
      </c>
      <c r="M130" s="135" t="str">
        <f ca="1">IFERROR(IF($C130="","",VLOOKUP(FİLTRE!$C130,'SKT LİSTESİ'!$F:$AJ,14,0)),"")</f>
        <v/>
      </c>
      <c r="N130" s="31" t="str">
        <f ca="1">IFERROR(IF($C130="","",VLOOKUP(FİLTRE!$C130,'SKT LİSTESİ'!$F:$AJ,22,0)),"")</f>
        <v/>
      </c>
      <c r="O130" s="136" t="str">
        <f ca="1">IFERROR(IF($C130="","",VLOOKUP(FİLTRE!$C130,'SKT LİSTESİ'!$F:$AJ,23,0)),"")</f>
        <v/>
      </c>
      <c r="P130" s="31"/>
      <c r="Q130" s="31"/>
      <c r="R130" s="137" t="str">
        <f ca="1">(IFERROR(IF($C130="","",VLOOKUP(FİLTRE!$C130,'SKT LİSTESİ'!$F:$AJ,15,0)),""))</f>
        <v/>
      </c>
      <c r="S130" s="138" t="str">
        <f ca="1">IFERROR(IF($C130="","",VLOOKUP(FİLTRE!$C130,'SKT LİSTESİ'!$F:$AJ,16,0)),"")</f>
        <v/>
      </c>
      <c r="AF130" s="179" t="str">
        <f t="shared" ca="1" si="6"/>
        <v/>
      </c>
      <c r="AG130" s="179">
        <f t="shared" ca="1" si="7"/>
        <v>0</v>
      </c>
      <c r="AH130" s="179">
        <f t="shared" ca="1" si="8"/>
        <v>0</v>
      </c>
    </row>
    <row r="131" spans="2:34" ht="15.75" x14ac:dyDescent="0.25">
      <c r="B131">
        <f t="shared" ca="1" si="5"/>
        <v>119</v>
      </c>
      <c r="C131" t="str">
        <f ca="1">IFERROR(VLOOKUP(B131,'SKT LİSTESİ'!F:F,1,0),"")</f>
        <v/>
      </c>
      <c r="E131" s="128" t="str">
        <f ca="1">IFERROR(IF($C131="","",VLOOKUP(FİLTRE!$C131,'SKT LİSTESİ'!$F:$S,5,0)),"")</f>
        <v/>
      </c>
      <c r="F131" s="129" t="str">
        <f ca="1">IFERROR(IF($C131="","",VLOOKUP(FİLTRE!$C131,'SKT LİSTESİ'!$F:$S,7,0)),"")</f>
        <v/>
      </c>
      <c r="G131" s="130" t="str">
        <f ca="1">IFERROR(IF($C131="","",VLOOKUP(FİLTRE!$C131,'SKT LİSTESİ'!$F:$S,8,0)),"")</f>
        <v/>
      </c>
      <c r="H131" s="131" t="str">
        <f ca="1">IF(E131="","",IF($C131="","",VLOOKUP(FİLTRE!$C131,'SKT LİSTESİ'!$F:$S,9,0)))</f>
        <v/>
      </c>
      <c r="I131" s="132" t="str">
        <f ca="1">IFERROR(IF($C131="","",VLOOKUP(FİLTRE!$C131,'SKT LİSTESİ'!$F:$S,10,0)),"")</f>
        <v/>
      </c>
      <c r="J131" s="133" t="str">
        <f ca="1">IFERROR(IF($C131="","",VLOOKUP(FİLTRE!$C131,'SKT LİSTESİ'!$F:$S,11,0)),"")</f>
        <v/>
      </c>
      <c r="K131" s="134" t="str">
        <f ca="1">IFERROR(IF($C131="","",VLOOKUP(FİLTRE!$C131,'SKT LİSTESİ'!$F:$S,12,0)),"")</f>
        <v/>
      </c>
      <c r="L131" s="134" t="str">
        <f ca="1">IFERROR(IF($C131="","",VLOOKUP(FİLTRE!$C131,'SKT LİSTESİ'!$F:$S,13,0)),"")</f>
        <v/>
      </c>
      <c r="M131" s="135" t="str">
        <f ca="1">IFERROR(IF($C131="","",VLOOKUP(FİLTRE!$C131,'SKT LİSTESİ'!$F:$AJ,14,0)),"")</f>
        <v/>
      </c>
      <c r="N131" s="31" t="str">
        <f ca="1">IFERROR(IF($C131="","",VLOOKUP(FİLTRE!$C131,'SKT LİSTESİ'!$F:$AJ,22,0)),"")</f>
        <v/>
      </c>
      <c r="O131" s="136" t="str">
        <f ca="1">IFERROR(IF($C131="","",VLOOKUP(FİLTRE!$C131,'SKT LİSTESİ'!$F:$AJ,23,0)),"")</f>
        <v/>
      </c>
      <c r="P131" s="31"/>
      <c r="Q131" s="31"/>
      <c r="R131" s="137" t="str">
        <f ca="1">(IFERROR(IF($C131="","",VLOOKUP(FİLTRE!$C131,'SKT LİSTESİ'!$F:$AJ,15,0)),""))</f>
        <v/>
      </c>
      <c r="S131" s="138" t="str">
        <f ca="1">IFERROR(IF($C131="","",VLOOKUP(FİLTRE!$C131,'SKT LİSTESİ'!$F:$AJ,16,0)),"")</f>
        <v/>
      </c>
      <c r="AF131" s="179" t="str">
        <f t="shared" ca="1" si="6"/>
        <v/>
      </c>
      <c r="AG131" s="179">
        <f t="shared" ca="1" si="7"/>
        <v>0</v>
      </c>
      <c r="AH131" s="179">
        <f t="shared" ca="1" si="8"/>
        <v>0</v>
      </c>
    </row>
    <row r="132" spans="2:34" ht="15.75" x14ac:dyDescent="0.25">
      <c r="B132">
        <f t="shared" ca="1" si="5"/>
        <v>120</v>
      </c>
      <c r="C132" t="str">
        <f ca="1">IFERROR(VLOOKUP(B132,'SKT LİSTESİ'!F:F,1,0),"")</f>
        <v/>
      </c>
      <c r="E132" s="128" t="str">
        <f ca="1">IFERROR(IF($C132="","",VLOOKUP(FİLTRE!$C132,'SKT LİSTESİ'!$F:$S,5,0)),"")</f>
        <v/>
      </c>
      <c r="F132" s="129" t="str">
        <f ca="1">IFERROR(IF($C132="","",VLOOKUP(FİLTRE!$C132,'SKT LİSTESİ'!$F:$S,7,0)),"")</f>
        <v/>
      </c>
      <c r="G132" s="130" t="str">
        <f ca="1">IFERROR(IF($C132="","",VLOOKUP(FİLTRE!$C132,'SKT LİSTESİ'!$F:$S,8,0)),"")</f>
        <v/>
      </c>
      <c r="H132" s="131" t="str">
        <f ca="1">IF(E132="","",IF($C132="","",VLOOKUP(FİLTRE!$C132,'SKT LİSTESİ'!$F:$S,9,0)))</f>
        <v/>
      </c>
      <c r="I132" s="132" t="str">
        <f ca="1">IFERROR(IF($C132="","",VLOOKUP(FİLTRE!$C132,'SKT LİSTESİ'!$F:$S,10,0)),"")</f>
        <v/>
      </c>
      <c r="J132" s="133" t="str">
        <f ca="1">IFERROR(IF($C132="","",VLOOKUP(FİLTRE!$C132,'SKT LİSTESİ'!$F:$S,11,0)),"")</f>
        <v/>
      </c>
      <c r="K132" s="134" t="str">
        <f ca="1">IFERROR(IF($C132="","",VLOOKUP(FİLTRE!$C132,'SKT LİSTESİ'!$F:$S,12,0)),"")</f>
        <v/>
      </c>
      <c r="L132" s="134" t="str">
        <f ca="1">IFERROR(IF($C132="","",VLOOKUP(FİLTRE!$C132,'SKT LİSTESİ'!$F:$S,13,0)),"")</f>
        <v/>
      </c>
      <c r="M132" s="135" t="str">
        <f ca="1">IFERROR(IF($C132="","",VLOOKUP(FİLTRE!$C132,'SKT LİSTESİ'!$F:$AJ,14,0)),"")</f>
        <v/>
      </c>
      <c r="N132" s="31" t="str">
        <f ca="1">IFERROR(IF($C132="","",VLOOKUP(FİLTRE!$C132,'SKT LİSTESİ'!$F:$AJ,22,0)),"")</f>
        <v/>
      </c>
      <c r="O132" s="136" t="str">
        <f ca="1">IFERROR(IF($C132="","",VLOOKUP(FİLTRE!$C132,'SKT LİSTESİ'!$F:$AJ,23,0)),"")</f>
        <v/>
      </c>
      <c r="P132" s="31"/>
      <c r="Q132" s="31"/>
      <c r="R132" s="137" t="str">
        <f ca="1">(IFERROR(IF($C132="","",VLOOKUP(FİLTRE!$C132,'SKT LİSTESİ'!$F:$AJ,15,0)),""))</f>
        <v/>
      </c>
      <c r="S132" s="138" t="str">
        <f ca="1">IFERROR(IF($C132="","",VLOOKUP(FİLTRE!$C132,'SKT LİSTESİ'!$F:$AJ,16,0)),"")</f>
        <v/>
      </c>
      <c r="AF132" s="179" t="str">
        <f t="shared" ca="1" si="6"/>
        <v/>
      </c>
      <c r="AG132" s="179">
        <f t="shared" ca="1" si="7"/>
        <v>0</v>
      </c>
      <c r="AH132" s="179">
        <f t="shared" ca="1" si="8"/>
        <v>0</v>
      </c>
    </row>
    <row r="133" spans="2:34" ht="15.75" x14ac:dyDescent="0.25">
      <c r="B133">
        <f t="shared" ca="1" si="5"/>
        <v>121</v>
      </c>
      <c r="C133" t="str">
        <f ca="1">IFERROR(VLOOKUP(B133,'SKT LİSTESİ'!F:F,1,0),"")</f>
        <v/>
      </c>
      <c r="E133" s="128" t="str">
        <f ca="1">IFERROR(IF($C133="","",VLOOKUP(FİLTRE!$C133,'SKT LİSTESİ'!$F:$S,5,0)),"")</f>
        <v/>
      </c>
      <c r="F133" s="129" t="str">
        <f ca="1">IFERROR(IF($C133="","",VLOOKUP(FİLTRE!$C133,'SKT LİSTESİ'!$F:$S,7,0)),"")</f>
        <v/>
      </c>
      <c r="G133" s="130" t="str">
        <f ca="1">IFERROR(IF($C133="","",VLOOKUP(FİLTRE!$C133,'SKT LİSTESİ'!$F:$S,8,0)),"")</f>
        <v/>
      </c>
      <c r="H133" s="131" t="str">
        <f ca="1">IF(E133="","",IF($C133="","",VLOOKUP(FİLTRE!$C133,'SKT LİSTESİ'!$F:$S,9,0)))</f>
        <v/>
      </c>
      <c r="I133" s="132" t="str">
        <f ca="1">IFERROR(IF($C133="","",VLOOKUP(FİLTRE!$C133,'SKT LİSTESİ'!$F:$S,10,0)),"")</f>
        <v/>
      </c>
      <c r="J133" s="133" t="str">
        <f ca="1">IFERROR(IF($C133="","",VLOOKUP(FİLTRE!$C133,'SKT LİSTESİ'!$F:$S,11,0)),"")</f>
        <v/>
      </c>
      <c r="K133" s="134" t="str">
        <f ca="1">IFERROR(IF($C133="","",VLOOKUP(FİLTRE!$C133,'SKT LİSTESİ'!$F:$S,12,0)),"")</f>
        <v/>
      </c>
      <c r="L133" s="134" t="str">
        <f ca="1">IFERROR(IF($C133="","",VLOOKUP(FİLTRE!$C133,'SKT LİSTESİ'!$F:$S,13,0)),"")</f>
        <v/>
      </c>
      <c r="M133" s="135" t="str">
        <f ca="1">IFERROR(IF($C133="","",VLOOKUP(FİLTRE!$C133,'SKT LİSTESİ'!$F:$AJ,14,0)),"")</f>
        <v/>
      </c>
      <c r="N133" s="31" t="str">
        <f ca="1">IFERROR(IF($C133="","",VLOOKUP(FİLTRE!$C133,'SKT LİSTESİ'!$F:$AJ,22,0)),"")</f>
        <v/>
      </c>
      <c r="O133" s="136" t="str">
        <f ca="1">IFERROR(IF($C133="","",VLOOKUP(FİLTRE!$C133,'SKT LİSTESİ'!$F:$AJ,23,0)),"")</f>
        <v/>
      </c>
      <c r="P133" s="31"/>
      <c r="Q133" s="31"/>
      <c r="R133" s="137" t="str">
        <f ca="1">(IFERROR(IF($C133="","",VLOOKUP(FİLTRE!$C133,'SKT LİSTESİ'!$F:$AJ,15,0)),""))</f>
        <v/>
      </c>
      <c r="S133" s="138" t="str">
        <f ca="1">IFERROR(IF($C133="","",VLOOKUP(FİLTRE!$C133,'SKT LİSTESİ'!$F:$AJ,16,0)),"")</f>
        <v/>
      </c>
      <c r="AF133" s="179" t="str">
        <f t="shared" ca="1" si="6"/>
        <v/>
      </c>
      <c r="AG133" s="179">
        <f t="shared" ca="1" si="7"/>
        <v>0</v>
      </c>
      <c r="AH133" s="179">
        <f t="shared" ca="1" si="8"/>
        <v>0</v>
      </c>
    </row>
    <row r="134" spans="2:34" ht="15.75" x14ac:dyDescent="0.25">
      <c r="B134">
        <f t="shared" ca="1" si="5"/>
        <v>122</v>
      </c>
      <c r="C134" t="str">
        <f ca="1">IFERROR(VLOOKUP(B134,'SKT LİSTESİ'!F:F,1,0),"")</f>
        <v/>
      </c>
      <c r="E134" s="128" t="str">
        <f ca="1">IFERROR(IF($C134="","",VLOOKUP(FİLTRE!$C134,'SKT LİSTESİ'!$F:$S,5,0)),"")</f>
        <v/>
      </c>
      <c r="F134" s="129" t="str">
        <f ca="1">IFERROR(IF($C134="","",VLOOKUP(FİLTRE!$C134,'SKT LİSTESİ'!$F:$S,7,0)),"")</f>
        <v/>
      </c>
      <c r="G134" s="130" t="str">
        <f ca="1">IFERROR(IF($C134="","",VLOOKUP(FİLTRE!$C134,'SKT LİSTESİ'!$F:$S,8,0)),"")</f>
        <v/>
      </c>
      <c r="H134" s="131" t="str">
        <f ca="1">IF(E134="","",IF($C134="","",VLOOKUP(FİLTRE!$C134,'SKT LİSTESİ'!$F:$S,9,0)))</f>
        <v/>
      </c>
      <c r="I134" s="132" t="str">
        <f ca="1">IFERROR(IF($C134="","",VLOOKUP(FİLTRE!$C134,'SKT LİSTESİ'!$F:$S,10,0)),"")</f>
        <v/>
      </c>
      <c r="J134" s="133" t="str">
        <f ca="1">IFERROR(IF($C134="","",VLOOKUP(FİLTRE!$C134,'SKT LİSTESİ'!$F:$S,11,0)),"")</f>
        <v/>
      </c>
      <c r="K134" s="134" t="str">
        <f ca="1">IFERROR(IF($C134="","",VLOOKUP(FİLTRE!$C134,'SKT LİSTESİ'!$F:$S,12,0)),"")</f>
        <v/>
      </c>
      <c r="L134" s="134" t="str">
        <f ca="1">IFERROR(IF($C134="","",VLOOKUP(FİLTRE!$C134,'SKT LİSTESİ'!$F:$S,13,0)),"")</f>
        <v/>
      </c>
      <c r="M134" s="135" t="str">
        <f ca="1">IFERROR(IF($C134="","",VLOOKUP(FİLTRE!$C134,'SKT LİSTESİ'!$F:$AJ,14,0)),"")</f>
        <v/>
      </c>
      <c r="N134" s="31" t="str">
        <f ca="1">IFERROR(IF($C134="","",VLOOKUP(FİLTRE!$C134,'SKT LİSTESİ'!$F:$AJ,22,0)),"")</f>
        <v/>
      </c>
      <c r="O134" s="136" t="str">
        <f ca="1">IFERROR(IF($C134="","",VLOOKUP(FİLTRE!$C134,'SKT LİSTESİ'!$F:$AJ,23,0)),"")</f>
        <v/>
      </c>
      <c r="P134" s="31"/>
      <c r="Q134" s="31"/>
      <c r="R134" s="137" t="str">
        <f ca="1">(IFERROR(IF($C134="","",VLOOKUP(FİLTRE!$C134,'SKT LİSTESİ'!$F:$AJ,15,0)),""))</f>
        <v/>
      </c>
      <c r="S134" s="138" t="str">
        <f ca="1">IFERROR(IF($C134="","",VLOOKUP(FİLTRE!$C134,'SKT LİSTESİ'!$F:$AJ,16,0)),"")</f>
        <v/>
      </c>
      <c r="AF134" s="179" t="str">
        <f t="shared" ca="1" si="6"/>
        <v/>
      </c>
      <c r="AG134" s="179">
        <f t="shared" ca="1" si="7"/>
        <v>0</v>
      </c>
      <c r="AH134" s="179">
        <f t="shared" ca="1" si="8"/>
        <v>0</v>
      </c>
    </row>
    <row r="135" spans="2:34" ht="15.75" x14ac:dyDescent="0.25">
      <c r="B135">
        <f t="shared" ca="1" si="5"/>
        <v>123</v>
      </c>
      <c r="C135" t="str">
        <f ca="1">IFERROR(VLOOKUP(B135,'SKT LİSTESİ'!F:F,1,0),"")</f>
        <v/>
      </c>
      <c r="E135" s="128" t="str">
        <f ca="1">IFERROR(IF($C135="","",VLOOKUP(FİLTRE!$C135,'SKT LİSTESİ'!$F:$S,5,0)),"")</f>
        <v/>
      </c>
      <c r="F135" s="129" t="str">
        <f ca="1">IFERROR(IF($C135="","",VLOOKUP(FİLTRE!$C135,'SKT LİSTESİ'!$F:$S,7,0)),"")</f>
        <v/>
      </c>
      <c r="G135" s="130" t="str">
        <f ca="1">IFERROR(IF($C135="","",VLOOKUP(FİLTRE!$C135,'SKT LİSTESİ'!$F:$S,8,0)),"")</f>
        <v/>
      </c>
      <c r="H135" s="131" t="str">
        <f ca="1">IF(E135="","",IF($C135="","",VLOOKUP(FİLTRE!$C135,'SKT LİSTESİ'!$F:$S,9,0)))</f>
        <v/>
      </c>
      <c r="I135" s="132" t="str">
        <f ca="1">IFERROR(IF($C135="","",VLOOKUP(FİLTRE!$C135,'SKT LİSTESİ'!$F:$S,10,0)),"")</f>
        <v/>
      </c>
      <c r="J135" s="133" t="str">
        <f ca="1">IFERROR(IF($C135="","",VLOOKUP(FİLTRE!$C135,'SKT LİSTESİ'!$F:$S,11,0)),"")</f>
        <v/>
      </c>
      <c r="K135" s="134" t="str">
        <f ca="1">IFERROR(IF($C135="","",VLOOKUP(FİLTRE!$C135,'SKT LİSTESİ'!$F:$S,12,0)),"")</f>
        <v/>
      </c>
      <c r="L135" s="134" t="str">
        <f ca="1">IFERROR(IF($C135="","",VLOOKUP(FİLTRE!$C135,'SKT LİSTESİ'!$F:$S,13,0)),"")</f>
        <v/>
      </c>
      <c r="M135" s="135" t="str">
        <f ca="1">IFERROR(IF($C135="","",VLOOKUP(FİLTRE!$C135,'SKT LİSTESİ'!$F:$AJ,14,0)),"")</f>
        <v/>
      </c>
      <c r="N135" s="31" t="str">
        <f ca="1">IFERROR(IF($C135="","",VLOOKUP(FİLTRE!$C135,'SKT LİSTESİ'!$F:$AJ,22,0)),"")</f>
        <v/>
      </c>
      <c r="O135" s="136" t="str">
        <f ca="1">IFERROR(IF($C135="","",VLOOKUP(FİLTRE!$C135,'SKT LİSTESİ'!$F:$AJ,23,0)),"")</f>
        <v/>
      </c>
      <c r="P135" s="31"/>
      <c r="Q135" s="31"/>
      <c r="R135" s="137" t="str">
        <f ca="1">(IFERROR(IF($C135="","",VLOOKUP(FİLTRE!$C135,'SKT LİSTESİ'!$F:$AJ,15,0)),""))</f>
        <v/>
      </c>
      <c r="S135" s="138" t="str">
        <f ca="1">IFERROR(IF($C135="","",VLOOKUP(FİLTRE!$C135,'SKT LİSTESİ'!$F:$AJ,16,0)),"")</f>
        <v/>
      </c>
      <c r="AF135" s="179" t="str">
        <f t="shared" ca="1" si="6"/>
        <v/>
      </c>
      <c r="AG135" s="179">
        <f t="shared" ca="1" si="7"/>
        <v>0</v>
      </c>
      <c r="AH135" s="179">
        <f t="shared" ca="1" si="8"/>
        <v>0</v>
      </c>
    </row>
    <row r="136" spans="2:34" ht="15.75" x14ac:dyDescent="0.25">
      <c r="B136">
        <f t="shared" ca="1" si="5"/>
        <v>124</v>
      </c>
      <c r="C136" t="str">
        <f ca="1">IFERROR(VLOOKUP(B136,'SKT LİSTESİ'!F:F,1,0),"")</f>
        <v/>
      </c>
      <c r="E136" s="128" t="str">
        <f ca="1">IFERROR(IF($C136="","",VLOOKUP(FİLTRE!$C136,'SKT LİSTESİ'!$F:$S,5,0)),"")</f>
        <v/>
      </c>
      <c r="F136" s="129" t="str">
        <f ca="1">IFERROR(IF($C136="","",VLOOKUP(FİLTRE!$C136,'SKT LİSTESİ'!$F:$S,7,0)),"")</f>
        <v/>
      </c>
      <c r="G136" s="130" t="str">
        <f ca="1">IFERROR(IF($C136="","",VLOOKUP(FİLTRE!$C136,'SKT LİSTESİ'!$F:$S,8,0)),"")</f>
        <v/>
      </c>
      <c r="H136" s="131" t="str">
        <f ca="1">IF(E136="","",IF($C136="","",VLOOKUP(FİLTRE!$C136,'SKT LİSTESİ'!$F:$S,9,0)))</f>
        <v/>
      </c>
      <c r="I136" s="132" t="str">
        <f ca="1">IFERROR(IF($C136="","",VLOOKUP(FİLTRE!$C136,'SKT LİSTESİ'!$F:$S,10,0)),"")</f>
        <v/>
      </c>
      <c r="J136" s="133" t="str">
        <f ca="1">IFERROR(IF($C136="","",VLOOKUP(FİLTRE!$C136,'SKT LİSTESİ'!$F:$S,11,0)),"")</f>
        <v/>
      </c>
      <c r="K136" s="134" t="str">
        <f ca="1">IFERROR(IF($C136="","",VLOOKUP(FİLTRE!$C136,'SKT LİSTESİ'!$F:$S,12,0)),"")</f>
        <v/>
      </c>
      <c r="L136" s="134" t="str">
        <f ca="1">IFERROR(IF($C136="","",VLOOKUP(FİLTRE!$C136,'SKT LİSTESİ'!$F:$S,13,0)),"")</f>
        <v/>
      </c>
      <c r="M136" s="135" t="str">
        <f ca="1">IFERROR(IF($C136="","",VLOOKUP(FİLTRE!$C136,'SKT LİSTESİ'!$F:$AJ,14,0)),"")</f>
        <v/>
      </c>
      <c r="N136" s="31" t="str">
        <f ca="1">IFERROR(IF($C136="","",VLOOKUP(FİLTRE!$C136,'SKT LİSTESİ'!$F:$AJ,22,0)),"")</f>
        <v/>
      </c>
      <c r="O136" s="136" t="str">
        <f ca="1">IFERROR(IF($C136="","",VLOOKUP(FİLTRE!$C136,'SKT LİSTESİ'!$F:$AJ,23,0)),"")</f>
        <v/>
      </c>
      <c r="P136" s="31"/>
      <c r="Q136" s="31"/>
      <c r="R136" s="137" t="str">
        <f ca="1">(IFERROR(IF($C136="","",VLOOKUP(FİLTRE!$C136,'SKT LİSTESİ'!$F:$AJ,15,0)),""))</f>
        <v/>
      </c>
      <c r="S136" s="138" t="str">
        <f ca="1">IFERROR(IF($C136="","",VLOOKUP(FİLTRE!$C136,'SKT LİSTESİ'!$F:$AJ,16,0)),"")</f>
        <v/>
      </c>
      <c r="AF136" s="179" t="str">
        <f t="shared" ca="1" si="6"/>
        <v/>
      </c>
      <c r="AG136" s="179">
        <f t="shared" ca="1" si="7"/>
        <v>0</v>
      </c>
      <c r="AH136" s="179">
        <f t="shared" ca="1" si="8"/>
        <v>0</v>
      </c>
    </row>
    <row r="137" spans="2:34" ht="15.75" x14ac:dyDescent="0.25">
      <c r="B137">
        <f t="shared" ca="1" si="5"/>
        <v>125</v>
      </c>
      <c r="C137" t="str">
        <f ca="1">IFERROR(VLOOKUP(B137,'SKT LİSTESİ'!F:F,1,0),"")</f>
        <v/>
      </c>
      <c r="E137" s="128" t="str">
        <f ca="1">IFERROR(IF($C137="","",VLOOKUP(FİLTRE!$C137,'SKT LİSTESİ'!$F:$S,5,0)),"")</f>
        <v/>
      </c>
      <c r="F137" s="129" t="str">
        <f ca="1">IFERROR(IF($C137="","",VLOOKUP(FİLTRE!$C137,'SKT LİSTESİ'!$F:$S,7,0)),"")</f>
        <v/>
      </c>
      <c r="G137" s="130" t="str">
        <f ca="1">IFERROR(IF($C137="","",VLOOKUP(FİLTRE!$C137,'SKT LİSTESİ'!$F:$S,8,0)),"")</f>
        <v/>
      </c>
      <c r="H137" s="131" t="str">
        <f ca="1">IF(E137="","",IF($C137="","",VLOOKUP(FİLTRE!$C137,'SKT LİSTESİ'!$F:$S,9,0)))</f>
        <v/>
      </c>
      <c r="I137" s="132" t="str">
        <f ca="1">IFERROR(IF($C137="","",VLOOKUP(FİLTRE!$C137,'SKT LİSTESİ'!$F:$S,10,0)),"")</f>
        <v/>
      </c>
      <c r="J137" s="133" t="str">
        <f ca="1">IFERROR(IF($C137="","",VLOOKUP(FİLTRE!$C137,'SKT LİSTESİ'!$F:$S,11,0)),"")</f>
        <v/>
      </c>
      <c r="K137" s="134" t="str">
        <f ca="1">IFERROR(IF($C137="","",VLOOKUP(FİLTRE!$C137,'SKT LİSTESİ'!$F:$S,12,0)),"")</f>
        <v/>
      </c>
      <c r="L137" s="134" t="str">
        <f ca="1">IFERROR(IF($C137="","",VLOOKUP(FİLTRE!$C137,'SKT LİSTESİ'!$F:$S,13,0)),"")</f>
        <v/>
      </c>
      <c r="M137" s="135" t="str">
        <f ca="1">IFERROR(IF($C137="","",VLOOKUP(FİLTRE!$C137,'SKT LİSTESİ'!$F:$AJ,14,0)),"")</f>
        <v/>
      </c>
      <c r="N137" s="31" t="str">
        <f ca="1">IFERROR(IF($C137="","",VLOOKUP(FİLTRE!$C137,'SKT LİSTESİ'!$F:$AJ,22,0)),"")</f>
        <v/>
      </c>
      <c r="O137" s="136" t="str">
        <f ca="1">IFERROR(IF($C137="","",VLOOKUP(FİLTRE!$C137,'SKT LİSTESİ'!$F:$AJ,23,0)),"")</f>
        <v/>
      </c>
      <c r="P137" s="31"/>
      <c r="Q137" s="31"/>
      <c r="R137" s="137" t="str">
        <f ca="1">(IFERROR(IF($C137="","",VLOOKUP(FİLTRE!$C137,'SKT LİSTESİ'!$F:$AJ,15,0)),""))</f>
        <v/>
      </c>
      <c r="S137" s="138" t="str">
        <f ca="1">IFERROR(IF($C137="","",VLOOKUP(FİLTRE!$C137,'SKT LİSTESİ'!$F:$AJ,16,0)),"")</f>
        <v/>
      </c>
      <c r="AF137" s="179" t="str">
        <f t="shared" ca="1" si="6"/>
        <v/>
      </c>
      <c r="AG137" s="179">
        <f t="shared" ca="1" si="7"/>
        <v>0</v>
      </c>
      <c r="AH137" s="179">
        <f t="shared" ca="1" si="8"/>
        <v>0</v>
      </c>
    </row>
    <row r="138" spans="2:34" ht="15.75" x14ac:dyDescent="0.25">
      <c r="B138">
        <f t="shared" ca="1" si="5"/>
        <v>126</v>
      </c>
      <c r="C138" t="str">
        <f ca="1">IFERROR(VLOOKUP(B138,'SKT LİSTESİ'!F:F,1,0),"")</f>
        <v/>
      </c>
      <c r="E138" s="128" t="str">
        <f ca="1">IFERROR(IF($C138="","",VLOOKUP(FİLTRE!$C138,'SKT LİSTESİ'!$F:$S,5,0)),"")</f>
        <v/>
      </c>
      <c r="F138" s="129" t="str">
        <f ca="1">IFERROR(IF($C138="","",VLOOKUP(FİLTRE!$C138,'SKT LİSTESİ'!$F:$S,7,0)),"")</f>
        <v/>
      </c>
      <c r="G138" s="130" t="str">
        <f ca="1">IFERROR(IF($C138="","",VLOOKUP(FİLTRE!$C138,'SKT LİSTESİ'!$F:$S,8,0)),"")</f>
        <v/>
      </c>
      <c r="H138" s="131" t="str">
        <f ca="1">IF(E138="","",IF($C138="","",VLOOKUP(FİLTRE!$C138,'SKT LİSTESİ'!$F:$S,9,0)))</f>
        <v/>
      </c>
      <c r="I138" s="132" t="str">
        <f ca="1">IFERROR(IF($C138="","",VLOOKUP(FİLTRE!$C138,'SKT LİSTESİ'!$F:$S,10,0)),"")</f>
        <v/>
      </c>
      <c r="J138" s="133" t="str">
        <f ca="1">IFERROR(IF($C138="","",VLOOKUP(FİLTRE!$C138,'SKT LİSTESİ'!$F:$S,11,0)),"")</f>
        <v/>
      </c>
      <c r="K138" s="134" t="str">
        <f ca="1">IFERROR(IF($C138="","",VLOOKUP(FİLTRE!$C138,'SKT LİSTESİ'!$F:$S,12,0)),"")</f>
        <v/>
      </c>
      <c r="L138" s="134" t="str">
        <f ca="1">IFERROR(IF($C138="","",VLOOKUP(FİLTRE!$C138,'SKT LİSTESİ'!$F:$S,13,0)),"")</f>
        <v/>
      </c>
      <c r="M138" s="135" t="str">
        <f ca="1">IFERROR(IF($C138="","",VLOOKUP(FİLTRE!$C138,'SKT LİSTESİ'!$F:$AJ,14,0)),"")</f>
        <v/>
      </c>
      <c r="N138" s="31" t="str">
        <f ca="1">IFERROR(IF($C138="","",VLOOKUP(FİLTRE!$C138,'SKT LİSTESİ'!$F:$AJ,22,0)),"")</f>
        <v/>
      </c>
      <c r="O138" s="136" t="str">
        <f ca="1">IFERROR(IF($C138="","",VLOOKUP(FİLTRE!$C138,'SKT LİSTESİ'!$F:$AJ,23,0)),"")</f>
        <v/>
      </c>
      <c r="P138" s="31"/>
      <c r="Q138" s="31"/>
      <c r="R138" s="137" t="str">
        <f ca="1">(IFERROR(IF($C138="","",VLOOKUP(FİLTRE!$C138,'SKT LİSTESİ'!$F:$AJ,15,0)),""))</f>
        <v/>
      </c>
      <c r="S138" s="138" t="str">
        <f ca="1">IFERROR(IF($C138="","",VLOOKUP(FİLTRE!$C138,'SKT LİSTESİ'!$F:$AJ,16,0)),"")</f>
        <v/>
      </c>
      <c r="AF138" s="179" t="str">
        <f t="shared" ca="1" si="6"/>
        <v/>
      </c>
      <c r="AG138" s="179">
        <f t="shared" ca="1" si="7"/>
        <v>0</v>
      </c>
      <c r="AH138" s="179">
        <f t="shared" ca="1" si="8"/>
        <v>0</v>
      </c>
    </row>
    <row r="139" spans="2:34" ht="15.75" x14ac:dyDescent="0.25">
      <c r="B139">
        <f t="shared" ca="1" si="5"/>
        <v>127</v>
      </c>
      <c r="C139" t="str">
        <f ca="1">IFERROR(VLOOKUP(B139,'SKT LİSTESİ'!F:F,1,0),"")</f>
        <v/>
      </c>
      <c r="E139" s="128" t="str">
        <f ca="1">IFERROR(IF($C139="","",VLOOKUP(FİLTRE!$C139,'SKT LİSTESİ'!$F:$S,5,0)),"")</f>
        <v/>
      </c>
      <c r="F139" s="129" t="str">
        <f ca="1">IFERROR(IF($C139="","",VLOOKUP(FİLTRE!$C139,'SKT LİSTESİ'!$F:$S,7,0)),"")</f>
        <v/>
      </c>
      <c r="G139" s="130" t="str">
        <f ca="1">IFERROR(IF($C139="","",VLOOKUP(FİLTRE!$C139,'SKT LİSTESİ'!$F:$S,8,0)),"")</f>
        <v/>
      </c>
      <c r="H139" s="131" t="str">
        <f ca="1">IF(E139="","",IF($C139="","",VLOOKUP(FİLTRE!$C139,'SKT LİSTESİ'!$F:$S,9,0)))</f>
        <v/>
      </c>
      <c r="I139" s="132" t="str">
        <f ca="1">IFERROR(IF($C139="","",VLOOKUP(FİLTRE!$C139,'SKT LİSTESİ'!$F:$S,10,0)),"")</f>
        <v/>
      </c>
      <c r="J139" s="133" t="str">
        <f ca="1">IFERROR(IF($C139="","",VLOOKUP(FİLTRE!$C139,'SKT LİSTESİ'!$F:$S,11,0)),"")</f>
        <v/>
      </c>
      <c r="K139" s="134" t="str">
        <f ca="1">IFERROR(IF($C139="","",VLOOKUP(FİLTRE!$C139,'SKT LİSTESİ'!$F:$S,12,0)),"")</f>
        <v/>
      </c>
      <c r="L139" s="134" t="str">
        <f ca="1">IFERROR(IF($C139="","",VLOOKUP(FİLTRE!$C139,'SKT LİSTESİ'!$F:$S,13,0)),"")</f>
        <v/>
      </c>
      <c r="M139" s="135" t="str">
        <f ca="1">IFERROR(IF($C139="","",VLOOKUP(FİLTRE!$C139,'SKT LİSTESİ'!$F:$AJ,14,0)),"")</f>
        <v/>
      </c>
      <c r="N139" s="31" t="str">
        <f ca="1">IFERROR(IF($C139="","",VLOOKUP(FİLTRE!$C139,'SKT LİSTESİ'!$F:$AJ,22,0)),"")</f>
        <v/>
      </c>
      <c r="O139" s="136" t="str">
        <f ca="1">IFERROR(IF($C139="","",VLOOKUP(FİLTRE!$C139,'SKT LİSTESİ'!$F:$AJ,23,0)),"")</f>
        <v/>
      </c>
      <c r="P139" s="31"/>
      <c r="Q139" s="31"/>
      <c r="R139" s="137" t="str">
        <f ca="1">(IFERROR(IF($C139="","",VLOOKUP(FİLTRE!$C139,'SKT LİSTESİ'!$F:$AJ,15,0)),""))</f>
        <v/>
      </c>
      <c r="S139" s="138" t="str">
        <f ca="1">IFERROR(IF($C139="","",VLOOKUP(FİLTRE!$C139,'SKT LİSTESİ'!$F:$AJ,16,0)),"")</f>
        <v/>
      </c>
      <c r="AF139" s="179" t="str">
        <f t="shared" ca="1" si="6"/>
        <v/>
      </c>
      <c r="AG139" s="179">
        <f t="shared" ca="1" si="7"/>
        <v>0</v>
      </c>
      <c r="AH139" s="179">
        <f t="shared" ca="1" si="8"/>
        <v>0</v>
      </c>
    </row>
    <row r="140" spans="2:34" ht="15.75" x14ac:dyDescent="0.25">
      <c r="B140">
        <f t="shared" ca="1" si="5"/>
        <v>128</v>
      </c>
      <c r="C140" t="str">
        <f ca="1">IFERROR(VLOOKUP(B140,'SKT LİSTESİ'!F:F,1,0),"")</f>
        <v/>
      </c>
      <c r="E140" s="128" t="str">
        <f ca="1">IFERROR(IF($C140="","",VLOOKUP(FİLTRE!$C140,'SKT LİSTESİ'!$F:$S,5,0)),"")</f>
        <v/>
      </c>
      <c r="F140" s="129" t="str">
        <f ca="1">IFERROR(IF($C140="","",VLOOKUP(FİLTRE!$C140,'SKT LİSTESİ'!$F:$S,7,0)),"")</f>
        <v/>
      </c>
      <c r="G140" s="130" t="str">
        <f ca="1">IFERROR(IF($C140="","",VLOOKUP(FİLTRE!$C140,'SKT LİSTESİ'!$F:$S,8,0)),"")</f>
        <v/>
      </c>
      <c r="H140" s="131" t="str">
        <f ca="1">IF(E140="","",IF($C140="","",VLOOKUP(FİLTRE!$C140,'SKT LİSTESİ'!$F:$S,9,0)))</f>
        <v/>
      </c>
      <c r="I140" s="132" t="str">
        <f ca="1">IFERROR(IF($C140="","",VLOOKUP(FİLTRE!$C140,'SKT LİSTESİ'!$F:$S,10,0)),"")</f>
        <v/>
      </c>
      <c r="J140" s="133" t="str">
        <f ca="1">IFERROR(IF($C140="","",VLOOKUP(FİLTRE!$C140,'SKT LİSTESİ'!$F:$S,11,0)),"")</f>
        <v/>
      </c>
      <c r="K140" s="134" t="str">
        <f ca="1">IFERROR(IF($C140="","",VLOOKUP(FİLTRE!$C140,'SKT LİSTESİ'!$F:$S,12,0)),"")</f>
        <v/>
      </c>
      <c r="L140" s="134" t="str">
        <f ca="1">IFERROR(IF($C140="","",VLOOKUP(FİLTRE!$C140,'SKT LİSTESİ'!$F:$S,13,0)),"")</f>
        <v/>
      </c>
      <c r="M140" s="135" t="str">
        <f ca="1">IFERROR(IF($C140="","",VLOOKUP(FİLTRE!$C140,'SKT LİSTESİ'!$F:$AJ,14,0)),"")</f>
        <v/>
      </c>
      <c r="N140" s="31" t="str">
        <f ca="1">IFERROR(IF($C140="","",VLOOKUP(FİLTRE!$C140,'SKT LİSTESİ'!$F:$AJ,22,0)),"")</f>
        <v/>
      </c>
      <c r="O140" s="136" t="str">
        <f ca="1">IFERROR(IF($C140="","",VLOOKUP(FİLTRE!$C140,'SKT LİSTESİ'!$F:$AJ,23,0)),"")</f>
        <v/>
      </c>
      <c r="P140" s="31"/>
      <c r="Q140" s="31"/>
      <c r="R140" s="137" t="str">
        <f ca="1">(IFERROR(IF($C140="","",VLOOKUP(FİLTRE!$C140,'SKT LİSTESİ'!$F:$AJ,15,0)),""))</f>
        <v/>
      </c>
      <c r="S140" s="138" t="str">
        <f ca="1">IFERROR(IF($C140="","",VLOOKUP(FİLTRE!$C140,'SKT LİSTESİ'!$F:$AJ,16,0)),"")</f>
        <v/>
      </c>
      <c r="AF140" s="179" t="str">
        <f t="shared" ca="1" si="6"/>
        <v/>
      </c>
      <c r="AG140" s="179">
        <f t="shared" ca="1" si="7"/>
        <v>0</v>
      </c>
      <c r="AH140" s="179">
        <f t="shared" ca="1" si="8"/>
        <v>0</v>
      </c>
    </row>
    <row r="141" spans="2:34" ht="15.75" x14ac:dyDescent="0.25">
      <c r="B141">
        <f t="shared" ca="1" si="5"/>
        <v>129</v>
      </c>
      <c r="C141" t="str">
        <f ca="1">IFERROR(VLOOKUP(B141,'SKT LİSTESİ'!F:F,1,0),"")</f>
        <v/>
      </c>
      <c r="E141" s="128" t="str">
        <f ca="1">IFERROR(IF($C141="","",VLOOKUP(FİLTRE!$C141,'SKT LİSTESİ'!$F:$S,5,0)),"")</f>
        <v/>
      </c>
      <c r="F141" s="129" t="str">
        <f ca="1">IFERROR(IF($C141="","",VLOOKUP(FİLTRE!$C141,'SKT LİSTESİ'!$F:$S,7,0)),"")</f>
        <v/>
      </c>
      <c r="G141" s="130" t="str">
        <f ca="1">IFERROR(IF($C141="","",VLOOKUP(FİLTRE!$C141,'SKT LİSTESİ'!$F:$S,8,0)),"")</f>
        <v/>
      </c>
      <c r="H141" s="131" t="str">
        <f ca="1">IF(E141="","",IF($C141="","",VLOOKUP(FİLTRE!$C141,'SKT LİSTESİ'!$F:$S,9,0)))</f>
        <v/>
      </c>
      <c r="I141" s="132" t="str">
        <f ca="1">IFERROR(IF($C141="","",VLOOKUP(FİLTRE!$C141,'SKT LİSTESİ'!$F:$S,10,0)),"")</f>
        <v/>
      </c>
      <c r="J141" s="133" t="str">
        <f ca="1">IFERROR(IF($C141="","",VLOOKUP(FİLTRE!$C141,'SKT LİSTESİ'!$F:$S,11,0)),"")</f>
        <v/>
      </c>
      <c r="K141" s="134" t="str">
        <f ca="1">IFERROR(IF($C141="","",VLOOKUP(FİLTRE!$C141,'SKT LİSTESİ'!$F:$S,12,0)),"")</f>
        <v/>
      </c>
      <c r="L141" s="134" t="str">
        <f ca="1">IFERROR(IF($C141="","",VLOOKUP(FİLTRE!$C141,'SKT LİSTESİ'!$F:$S,13,0)),"")</f>
        <v/>
      </c>
      <c r="M141" s="135" t="str">
        <f ca="1">IFERROR(IF($C141="","",VLOOKUP(FİLTRE!$C141,'SKT LİSTESİ'!$F:$AJ,14,0)),"")</f>
        <v/>
      </c>
      <c r="N141" s="31" t="str">
        <f ca="1">IFERROR(IF($C141="","",VLOOKUP(FİLTRE!$C141,'SKT LİSTESİ'!$F:$AJ,22,0)),"")</f>
        <v/>
      </c>
      <c r="O141" s="136" t="str">
        <f ca="1">IFERROR(IF($C141="","",VLOOKUP(FİLTRE!$C141,'SKT LİSTESİ'!$F:$AJ,23,0)),"")</f>
        <v/>
      </c>
      <c r="P141" s="31"/>
      <c r="Q141" s="31"/>
      <c r="R141" s="137" t="str">
        <f ca="1">(IFERROR(IF($C141="","",VLOOKUP(FİLTRE!$C141,'SKT LİSTESİ'!$F:$AJ,15,0)),""))</f>
        <v/>
      </c>
      <c r="S141" s="138" t="str">
        <f ca="1">IFERROR(IF($C141="","",VLOOKUP(FİLTRE!$C141,'SKT LİSTESİ'!$F:$AJ,16,0)),"")</f>
        <v/>
      </c>
      <c r="AF141" s="179" t="str">
        <f t="shared" ca="1" si="6"/>
        <v/>
      </c>
      <c r="AG141" s="179">
        <f t="shared" ca="1" si="7"/>
        <v>0</v>
      </c>
      <c r="AH141" s="179">
        <f t="shared" ca="1" si="8"/>
        <v>0</v>
      </c>
    </row>
    <row r="142" spans="2:34" ht="15.75" x14ac:dyDescent="0.25">
      <c r="B142">
        <f t="shared" ref="B142:B205" ca="1" si="9">IF($Y$2=1,(ROW()-12),"")</f>
        <v>130</v>
      </c>
      <c r="C142" t="str">
        <f ca="1">IFERROR(VLOOKUP(B142,'SKT LİSTESİ'!F:F,1,0),"")</f>
        <v/>
      </c>
      <c r="E142" s="128" t="str">
        <f ca="1">IFERROR(IF($C142="","",VLOOKUP(FİLTRE!$C142,'SKT LİSTESİ'!$F:$S,5,0)),"")</f>
        <v/>
      </c>
      <c r="F142" s="129" t="str">
        <f ca="1">IFERROR(IF($C142="","",VLOOKUP(FİLTRE!$C142,'SKT LİSTESİ'!$F:$S,7,0)),"")</f>
        <v/>
      </c>
      <c r="G142" s="130" t="str">
        <f ca="1">IFERROR(IF($C142="","",VLOOKUP(FİLTRE!$C142,'SKT LİSTESİ'!$F:$S,8,0)),"")</f>
        <v/>
      </c>
      <c r="H142" s="131" t="str">
        <f ca="1">IF(E142="","",IF($C142="","",VLOOKUP(FİLTRE!$C142,'SKT LİSTESİ'!$F:$S,9,0)))</f>
        <v/>
      </c>
      <c r="I142" s="132" t="str">
        <f ca="1">IFERROR(IF($C142="","",VLOOKUP(FİLTRE!$C142,'SKT LİSTESİ'!$F:$S,10,0)),"")</f>
        <v/>
      </c>
      <c r="J142" s="133" t="str">
        <f ca="1">IFERROR(IF($C142="","",VLOOKUP(FİLTRE!$C142,'SKT LİSTESİ'!$F:$S,11,0)),"")</f>
        <v/>
      </c>
      <c r="K142" s="134" t="str">
        <f ca="1">IFERROR(IF($C142="","",VLOOKUP(FİLTRE!$C142,'SKT LİSTESİ'!$F:$S,12,0)),"")</f>
        <v/>
      </c>
      <c r="L142" s="134" t="str">
        <f ca="1">IFERROR(IF($C142="","",VLOOKUP(FİLTRE!$C142,'SKT LİSTESİ'!$F:$S,13,0)),"")</f>
        <v/>
      </c>
      <c r="M142" s="135" t="str">
        <f ca="1">IFERROR(IF($C142="","",VLOOKUP(FİLTRE!$C142,'SKT LİSTESİ'!$F:$AJ,14,0)),"")</f>
        <v/>
      </c>
      <c r="N142" s="31" t="str">
        <f ca="1">IFERROR(IF($C142="","",VLOOKUP(FİLTRE!$C142,'SKT LİSTESİ'!$F:$AJ,22,0)),"")</f>
        <v/>
      </c>
      <c r="O142" s="136" t="str">
        <f ca="1">IFERROR(IF($C142="","",VLOOKUP(FİLTRE!$C142,'SKT LİSTESİ'!$F:$AJ,23,0)),"")</f>
        <v/>
      </c>
      <c r="P142" s="31"/>
      <c r="Q142" s="31"/>
      <c r="R142" s="137" t="str">
        <f ca="1">(IFERROR(IF($C142="","",VLOOKUP(FİLTRE!$C142,'SKT LİSTESİ'!$F:$AJ,15,0)),""))</f>
        <v/>
      </c>
      <c r="S142" s="138" t="str">
        <f ca="1">IFERROR(IF($C142="","",VLOOKUP(FİLTRE!$C142,'SKT LİSTESİ'!$F:$AJ,16,0)),"")</f>
        <v/>
      </c>
      <c r="AF142" s="179" t="str">
        <f t="shared" ref="AF142:AF205" ca="1" si="10">IF(E142&lt;&gt;"SAYIM",K142,
(IF(AND(E142="SAYIM",R142=0),0,(COUNTIFS(E:E,"SAYIM",F:F,F142,R:R,"&gt;"&amp;0)))))</f>
        <v/>
      </c>
      <c r="AG142" s="179">
        <f t="shared" ref="AG142:AG205" ca="1" si="11">IF(E142="SAYIM",(IFERROR(R142/AF142,0)),0)</f>
        <v>0</v>
      </c>
      <c r="AH142" s="179">
        <f t="shared" ref="AH142:AH205" ca="1" si="12">IF(E142="SAYIM",(IFERROR(S142/AF142,0)),0)</f>
        <v>0</v>
      </c>
    </row>
    <row r="143" spans="2:34" ht="15.75" x14ac:dyDescent="0.25">
      <c r="B143">
        <f t="shared" ca="1" si="9"/>
        <v>131</v>
      </c>
      <c r="C143" t="str">
        <f ca="1">IFERROR(VLOOKUP(B143,'SKT LİSTESİ'!F:F,1,0),"")</f>
        <v/>
      </c>
      <c r="E143" s="128" t="str">
        <f ca="1">IFERROR(IF($C143="","",VLOOKUP(FİLTRE!$C143,'SKT LİSTESİ'!$F:$S,5,0)),"")</f>
        <v/>
      </c>
      <c r="F143" s="129" t="str">
        <f ca="1">IFERROR(IF($C143="","",VLOOKUP(FİLTRE!$C143,'SKT LİSTESİ'!$F:$S,7,0)),"")</f>
        <v/>
      </c>
      <c r="G143" s="130" t="str">
        <f ca="1">IFERROR(IF($C143="","",VLOOKUP(FİLTRE!$C143,'SKT LİSTESİ'!$F:$S,8,0)),"")</f>
        <v/>
      </c>
      <c r="H143" s="131" t="str">
        <f ca="1">IF(E143="","",IF($C143="","",VLOOKUP(FİLTRE!$C143,'SKT LİSTESİ'!$F:$S,9,0)))</f>
        <v/>
      </c>
      <c r="I143" s="132" t="str">
        <f ca="1">IFERROR(IF($C143="","",VLOOKUP(FİLTRE!$C143,'SKT LİSTESİ'!$F:$S,10,0)),"")</f>
        <v/>
      </c>
      <c r="J143" s="133" t="str">
        <f ca="1">IFERROR(IF($C143="","",VLOOKUP(FİLTRE!$C143,'SKT LİSTESİ'!$F:$S,11,0)),"")</f>
        <v/>
      </c>
      <c r="K143" s="134" t="str">
        <f ca="1">IFERROR(IF($C143="","",VLOOKUP(FİLTRE!$C143,'SKT LİSTESİ'!$F:$S,12,0)),"")</f>
        <v/>
      </c>
      <c r="L143" s="134" t="str">
        <f ca="1">IFERROR(IF($C143="","",VLOOKUP(FİLTRE!$C143,'SKT LİSTESİ'!$F:$S,13,0)),"")</f>
        <v/>
      </c>
      <c r="M143" s="135" t="str">
        <f ca="1">IFERROR(IF($C143="","",VLOOKUP(FİLTRE!$C143,'SKT LİSTESİ'!$F:$AJ,14,0)),"")</f>
        <v/>
      </c>
      <c r="N143" s="31" t="str">
        <f ca="1">IFERROR(IF($C143="","",VLOOKUP(FİLTRE!$C143,'SKT LİSTESİ'!$F:$AJ,22,0)),"")</f>
        <v/>
      </c>
      <c r="O143" s="136" t="str">
        <f ca="1">IFERROR(IF($C143="","",VLOOKUP(FİLTRE!$C143,'SKT LİSTESİ'!$F:$AJ,23,0)),"")</f>
        <v/>
      </c>
      <c r="P143" s="31"/>
      <c r="Q143" s="31"/>
      <c r="R143" s="137" t="str">
        <f ca="1">(IFERROR(IF($C143="","",VLOOKUP(FİLTRE!$C143,'SKT LİSTESİ'!$F:$AJ,15,0)),""))</f>
        <v/>
      </c>
      <c r="S143" s="138" t="str">
        <f ca="1">IFERROR(IF($C143="","",VLOOKUP(FİLTRE!$C143,'SKT LİSTESİ'!$F:$AJ,16,0)),"")</f>
        <v/>
      </c>
      <c r="AF143" s="179" t="str">
        <f t="shared" ca="1" si="10"/>
        <v/>
      </c>
      <c r="AG143" s="179">
        <f t="shared" ca="1" si="11"/>
        <v>0</v>
      </c>
      <c r="AH143" s="179">
        <f t="shared" ca="1" si="12"/>
        <v>0</v>
      </c>
    </row>
    <row r="144" spans="2:34" ht="15.75" x14ac:dyDescent="0.25">
      <c r="B144">
        <f t="shared" ca="1" si="9"/>
        <v>132</v>
      </c>
      <c r="C144" t="str">
        <f ca="1">IFERROR(VLOOKUP(B144,'SKT LİSTESİ'!F:F,1,0),"")</f>
        <v/>
      </c>
      <c r="E144" s="128" t="str">
        <f ca="1">IFERROR(IF($C144="","",VLOOKUP(FİLTRE!$C144,'SKT LİSTESİ'!$F:$S,5,0)),"")</f>
        <v/>
      </c>
      <c r="F144" s="129" t="str">
        <f ca="1">IFERROR(IF($C144="","",VLOOKUP(FİLTRE!$C144,'SKT LİSTESİ'!$F:$S,7,0)),"")</f>
        <v/>
      </c>
      <c r="G144" s="130" t="str">
        <f ca="1">IFERROR(IF($C144="","",VLOOKUP(FİLTRE!$C144,'SKT LİSTESİ'!$F:$S,8,0)),"")</f>
        <v/>
      </c>
      <c r="H144" s="131" t="str">
        <f ca="1">IF(E144="","",IF($C144="","",VLOOKUP(FİLTRE!$C144,'SKT LİSTESİ'!$F:$S,9,0)))</f>
        <v/>
      </c>
      <c r="I144" s="132" t="str">
        <f ca="1">IFERROR(IF($C144="","",VLOOKUP(FİLTRE!$C144,'SKT LİSTESİ'!$F:$S,10,0)),"")</f>
        <v/>
      </c>
      <c r="J144" s="133" t="str">
        <f ca="1">IFERROR(IF($C144="","",VLOOKUP(FİLTRE!$C144,'SKT LİSTESİ'!$F:$S,11,0)),"")</f>
        <v/>
      </c>
      <c r="K144" s="134" t="str">
        <f ca="1">IFERROR(IF($C144="","",VLOOKUP(FİLTRE!$C144,'SKT LİSTESİ'!$F:$S,12,0)),"")</f>
        <v/>
      </c>
      <c r="L144" s="134" t="str">
        <f ca="1">IFERROR(IF($C144="","",VLOOKUP(FİLTRE!$C144,'SKT LİSTESİ'!$F:$S,13,0)),"")</f>
        <v/>
      </c>
      <c r="M144" s="135" t="str">
        <f ca="1">IFERROR(IF($C144="","",VLOOKUP(FİLTRE!$C144,'SKT LİSTESİ'!$F:$AJ,14,0)),"")</f>
        <v/>
      </c>
      <c r="N144" s="31" t="str">
        <f ca="1">IFERROR(IF($C144="","",VLOOKUP(FİLTRE!$C144,'SKT LİSTESİ'!$F:$AJ,22,0)),"")</f>
        <v/>
      </c>
      <c r="O144" s="136" t="str">
        <f ca="1">IFERROR(IF($C144="","",VLOOKUP(FİLTRE!$C144,'SKT LİSTESİ'!$F:$AJ,23,0)),"")</f>
        <v/>
      </c>
      <c r="P144" s="31"/>
      <c r="Q144" s="31"/>
      <c r="R144" s="137" t="str">
        <f ca="1">(IFERROR(IF($C144="","",VLOOKUP(FİLTRE!$C144,'SKT LİSTESİ'!$F:$AJ,15,0)),""))</f>
        <v/>
      </c>
      <c r="S144" s="138" t="str">
        <f ca="1">IFERROR(IF($C144="","",VLOOKUP(FİLTRE!$C144,'SKT LİSTESİ'!$F:$AJ,16,0)),"")</f>
        <v/>
      </c>
      <c r="AF144" s="179" t="str">
        <f t="shared" ca="1" si="10"/>
        <v/>
      </c>
      <c r="AG144" s="179">
        <f t="shared" ca="1" si="11"/>
        <v>0</v>
      </c>
      <c r="AH144" s="179">
        <f t="shared" ca="1" si="12"/>
        <v>0</v>
      </c>
    </row>
    <row r="145" spans="2:34" ht="15.75" x14ac:dyDescent="0.25">
      <c r="B145">
        <f t="shared" ca="1" si="9"/>
        <v>133</v>
      </c>
      <c r="C145" t="str">
        <f ca="1">IFERROR(VLOOKUP(B145,'SKT LİSTESİ'!F:F,1,0),"")</f>
        <v/>
      </c>
      <c r="E145" s="128" t="str">
        <f ca="1">IFERROR(IF($C145="","",VLOOKUP(FİLTRE!$C145,'SKT LİSTESİ'!$F:$S,5,0)),"")</f>
        <v/>
      </c>
      <c r="F145" s="129" t="str">
        <f ca="1">IFERROR(IF($C145="","",VLOOKUP(FİLTRE!$C145,'SKT LİSTESİ'!$F:$S,7,0)),"")</f>
        <v/>
      </c>
      <c r="G145" s="130" t="str">
        <f ca="1">IFERROR(IF($C145="","",VLOOKUP(FİLTRE!$C145,'SKT LİSTESİ'!$F:$S,8,0)),"")</f>
        <v/>
      </c>
      <c r="H145" s="131" t="str">
        <f ca="1">IF(E145="","",IF($C145="","",VLOOKUP(FİLTRE!$C145,'SKT LİSTESİ'!$F:$S,9,0)))</f>
        <v/>
      </c>
      <c r="I145" s="132" t="str">
        <f ca="1">IFERROR(IF($C145="","",VLOOKUP(FİLTRE!$C145,'SKT LİSTESİ'!$F:$S,10,0)),"")</f>
        <v/>
      </c>
      <c r="J145" s="133" t="str">
        <f ca="1">IFERROR(IF($C145="","",VLOOKUP(FİLTRE!$C145,'SKT LİSTESİ'!$F:$S,11,0)),"")</f>
        <v/>
      </c>
      <c r="K145" s="134" t="str">
        <f ca="1">IFERROR(IF($C145="","",VLOOKUP(FİLTRE!$C145,'SKT LİSTESİ'!$F:$S,12,0)),"")</f>
        <v/>
      </c>
      <c r="L145" s="134" t="str">
        <f ca="1">IFERROR(IF($C145="","",VLOOKUP(FİLTRE!$C145,'SKT LİSTESİ'!$F:$S,13,0)),"")</f>
        <v/>
      </c>
      <c r="M145" s="135" t="str">
        <f ca="1">IFERROR(IF($C145="","",VLOOKUP(FİLTRE!$C145,'SKT LİSTESİ'!$F:$AJ,14,0)),"")</f>
        <v/>
      </c>
      <c r="N145" s="31" t="str">
        <f ca="1">IFERROR(IF($C145="","",VLOOKUP(FİLTRE!$C145,'SKT LİSTESİ'!$F:$AJ,22,0)),"")</f>
        <v/>
      </c>
      <c r="O145" s="136" t="str">
        <f ca="1">IFERROR(IF($C145="","",VLOOKUP(FİLTRE!$C145,'SKT LİSTESİ'!$F:$AJ,23,0)),"")</f>
        <v/>
      </c>
      <c r="P145" s="31"/>
      <c r="Q145" s="31"/>
      <c r="R145" s="137" t="str">
        <f ca="1">(IFERROR(IF($C145="","",VLOOKUP(FİLTRE!$C145,'SKT LİSTESİ'!$F:$AJ,15,0)),""))</f>
        <v/>
      </c>
      <c r="S145" s="138" t="str">
        <f ca="1">IFERROR(IF($C145="","",VLOOKUP(FİLTRE!$C145,'SKT LİSTESİ'!$F:$AJ,16,0)),"")</f>
        <v/>
      </c>
      <c r="AF145" s="179" t="str">
        <f t="shared" ca="1" si="10"/>
        <v/>
      </c>
      <c r="AG145" s="179">
        <f t="shared" ca="1" si="11"/>
        <v>0</v>
      </c>
      <c r="AH145" s="179">
        <f t="shared" ca="1" si="12"/>
        <v>0</v>
      </c>
    </row>
    <row r="146" spans="2:34" ht="15.75" x14ac:dyDescent="0.25">
      <c r="B146">
        <f t="shared" ca="1" si="9"/>
        <v>134</v>
      </c>
      <c r="C146" t="str">
        <f ca="1">IFERROR(VLOOKUP(B146,'SKT LİSTESİ'!F:F,1,0),"")</f>
        <v/>
      </c>
      <c r="E146" s="128" t="str">
        <f ca="1">IFERROR(IF($C146="","",VLOOKUP(FİLTRE!$C146,'SKT LİSTESİ'!$F:$S,5,0)),"")</f>
        <v/>
      </c>
      <c r="F146" s="129" t="str">
        <f ca="1">IFERROR(IF($C146="","",VLOOKUP(FİLTRE!$C146,'SKT LİSTESİ'!$F:$S,7,0)),"")</f>
        <v/>
      </c>
      <c r="G146" s="130" t="str">
        <f ca="1">IFERROR(IF($C146="","",VLOOKUP(FİLTRE!$C146,'SKT LİSTESİ'!$F:$S,8,0)),"")</f>
        <v/>
      </c>
      <c r="H146" s="131" t="str">
        <f ca="1">IF(E146="","",IF($C146="","",VLOOKUP(FİLTRE!$C146,'SKT LİSTESİ'!$F:$S,9,0)))</f>
        <v/>
      </c>
      <c r="I146" s="132" t="str">
        <f ca="1">IFERROR(IF($C146="","",VLOOKUP(FİLTRE!$C146,'SKT LİSTESİ'!$F:$S,10,0)),"")</f>
        <v/>
      </c>
      <c r="J146" s="133" t="str">
        <f ca="1">IFERROR(IF($C146="","",VLOOKUP(FİLTRE!$C146,'SKT LİSTESİ'!$F:$S,11,0)),"")</f>
        <v/>
      </c>
      <c r="K146" s="134" t="str">
        <f ca="1">IFERROR(IF($C146="","",VLOOKUP(FİLTRE!$C146,'SKT LİSTESİ'!$F:$S,12,0)),"")</f>
        <v/>
      </c>
      <c r="L146" s="134" t="str">
        <f ca="1">IFERROR(IF($C146="","",VLOOKUP(FİLTRE!$C146,'SKT LİSTESİ'!$F:$S,13,0)),"")</f>
        <v/>
      </c>
      <c r="M146" s="135" t="str">
        <f ca="1">IFERROR(IF($C146="","",VLOOKUP(FİLTRE!$C146,'SKT LİSTESİ'!$F:$AJ,14,0)),"")</f>
        <v/>
      </c>
      <c r="N146" s="31" t="str">
        <f ca="1">IFERROR(IF($C146="","",VLOOKUP(FİLTRE!$C146,'SKT LİSTESİ'!$F:$AJ,22,0)),"")</f>
        <v/>
      </c>
      <c r="O146" s="136" t="str">
        <f ca="1">IFERROR(IF($C146="","",VLOOKUP(FİLTRE!$C146,'SKT LİSTESİ'!$F:$AJ,23,0)),"")</f>
        <v/>
      </c>
      <c r="P146" s="31"/>
      <c r="Q146" s="31"/>
      <c r="R146" s="137" t="str">
        <f ca="1">(IFERROR(IF($C146="","",VLOOKUP(FİLTRE!$C146,'SKT LİSTESİ'!$F:$AJ,15,0)),""))</f>
        <v/>
      </c>
      <c r="S146" s="138" t="str">
        <f ca="1">IFERROR(IF($C146="","",VLOOKUP(FİLTRE!$C146,'SKT LİSTESİ'!$F:$AJ,16,0)),"")</f>
        <v/>
      </c>
      <c r="AF146" s="179" t="str">
        <f t="shared" ca="1" si="10"/>
        <v/>
      </c>
      <c r="AG146" s="179">
        <f t="shared" ca="1" si="11"/>
        <v>0</v>
      </c>
      <c r="AH146" s="179">
        <f t="shared" ca="1" si="12"/>
        <v>0</v>
      </c>
    </row>
    <row r="147" spans="2:34" ht="15.75" x14ac:dyDescent="0.25">
      <c r="B147">
        <f t="shared" ca="1" si="9"/>
        <v>135</v>
      </c>
      <c r="C147" t="str">
        <f ca="1">IFERROR(VLOOKUP(B147,'SKT LİSTESİ'!F:F,1,0),"")</f>
        <v/>
      </c>
      <c r="E147" s="128" t="str">
        <f ca="1">IFERROR(IF($C147="","",VLOOKUP(FİLTRE!$C147,'SKT LİSTESİ'!$F:$S,5,0)),"")</f>
        <v/>
      </c>
      <c r="F147" s="129" t="str">
        <f ca="1">IFERROR(IF($C147="","",VLOOKUP(FİLTRE!$C147,'SKT LİSTESİ'!$F:$S,7,0)),"")</f>
        <v/>
      </c>
      <c r="G147" s="130" t="str">
        <f ca="1">IFERROR(IF($C147="","",VLOOKUP(FİLTRE!$C147,'SKT LİSTESİ'!$F:$S,8,0)),"")</f>
        <v/>
      </c>
      <c r="H147" s="131" t="str">
        <f ca="1">IF(E147="","",IF($C147="","",VLOOKUP(FİLTRE!$C147,'SKT LİSTESİ'!$F:$S,9,0)))</f>
        <v/>
      </c>
      <c r="I147" s="132" t="str">
        <f ca="1">IFERROR(IF($C147="","",VLOOKUP(FİLTRE!$C147,'SKT LİSTESİ'!$F:$S,10,0)),"")</f>
        <v/>
      </c>
      <c r="J147" s="133" t="str">
        <f ca="1">IFERROR(IF($C147="","",VLOOKUP(FİLTRE!$C147,'SKT LİSTESİ'!$F:$S,11,0)),"")</f>
        <v/>
      </c>
      <c r="K147" s="134" t="str">
        <f ca="1">IFERROR(IF($C147="","",VLOOKUP(FİLTRE!$C147,'SKT LİSTESİ'!$F:$S,12,0)),"")</f>
        <v/>
      </c>
      <c r="L147" s="134" t="str">
        <f ca="1">IFERROR(IF($C147="","",VLOOKUP(FİLTRE!$C147,'SKT LİSTESİ'!$F:$S,13,0)),"")</f>
        <v/>
      </c>
      <c r="M147" s="135" t="str">
        <f ca="1">IFERROR(IF($C147="","",VLOOKUP(FİLTRE!$C147,'SKT LİSTESİ'!$F:$AJ,14,0)),"")</f>
        <v/>
      </c>
      <c r="N147" s="31" t="str">
        <f ca="1">IFERROR(IF($C147="","",VLOOKUP(FİLTRE!$C147,'SKT LİSTESİ'!$F:$AJ,22,0)),"")</f>
        <v/>
      </c>
      <c r="O147" s="136" t="str">
        <f ca="1">IFERROR(IF($C147="","",VLOOKUP(FİLTRE!$C147,'SKT LİSTESİ'!$F:$AJ,23,0)),"")</f>
        <v/>
      </c>
      <c r="P147" s="31"/>
      <c r="Q147" s="31"/>
      <c r="R147" s="137" t="str">
        <f ca="1">(IFERROR(IF($C147="","",VLOOKUP(FİLTRE!$C147,'SKT LİSTESİ'!$F:$AJ,15,0)),""))</f>
        <v/>
      </c>
      <c r="S147" s="138" t="str">
        <f ca="1">IFERROR(IF($C147="","",VLOOKUP(FİLTRE!$C147,'SKT LİSTESİ'!$F:$AJ,16,0)),"")</f>
        <v/>
      </c>
      <c r="AF147" s="179" t="str">
        <f t="shared" ca="1" si="10"/>
        <v/>
      </c>
      <c r="AG147" s="179">
        <f t="shared" ca="1" si="11"/>
        <v>0</v>
      </c>
      <c r="AH147" s="179">
        <f t="shared" ca="1" si="12"/>
        <v>0</v>
      </c>
    </row>
    <row r="148" spans="2:34" ht="15.75" x14ac:dyDescent="0.25">
      <c r="B148">
        <f t="shared" ca="1" si="9"/>
        <v>136</v>
      </c>
      <c r="C148" t="str">
        <f ca="1">IFERROR(VLOOKUP(B148,'SKT LİSTESİ'!F:F,1,0),"")</f>
        <v/>
      </c>
      <c r="E148" s="128" t="str">
        <f ca="1">IFERROR(IF($C148="","",VLOOKUP(FİLTRE!$C148,'SKT LİSTESİ'!$F:$S,5,0)),"")</f>
        <v/>
      </c>
      <c r="F148" s="129" t="str">
        <f ca="1">IFERROR(IF($C148="","",VLOOKUP(FİLTRE!$C148,'SKT LİSTESİ'!$F:$S,7,0)),"")</f>
        <v/>
      </c>
      <c r="G148" s="130" t="str">
        <f ca="1">IFERROR(IF($C148="","",VLOOKUP(FİLTRE!$C148,'SKT LİSTESİ'!$F:$S,8,0)),"")</f>
        <v/>
      </c>
      <c r="H148" s="131" t="str">
        <f ca="1">IF(E148="","",IF($C148="","",VLOOKUP(FİLTRE!$C148,'SKT LİSTESİ'!$F:$S,9,0)))</f>
        <v/>
      </c>
      <c r="I148" s="132" t="str">
        <f ca="1">IFERROR(IF($C148="","",VLOOKUP(FİLTRE!$C148,'SKT LİSTESİ'!$F:$S,10,0)),"")</f>
        <v/>
      </c>
      <c r="J148" s="133" t="str">
        <f ca="1">IFERROR(IF($C148="","",VLOOKUP(FİLTRE!$C148,'SKT LİSTESİ'!$F:$S,11,0)),"")</f>
        <v/>
      </c>
      <c r="K148" s="134" t="str">
        <f ca="1">IFERROR(IF($C148="","",VLOOKUP(FİLTRE!$C148,'SKT LİSTESİ'!$F:$S,12,0)),"")</f>
        <v/>
      </c>
      <c r="L148" s="134" t="str">
        <f ca="1">IFERROR(IF($C148="","",VLOOKUP(FİLTRE!$C148,'SKT LİSTESİ'!$F:$S,13,0)),"")</f>
        <v/>
      </c>
      <c r="M148" s="135" t="str">
        <f ca="1">IFERROR(IF($C148="","",VLOOKUP(FİLTRE!$C148,'SKT LİSTESİ'!$F:$AJ,14,0)),"")</f>
        <v/>
      </c>
      <c r="N148" s="31" t="str">
        <f ca="1">IFERROR(IF($C148="","",VLOOKUP(FİLTRE!$C148,'SKT LİSTESİ'!$F:$AJ,22,0)),"")</f>
        <v/>
      </c>
      <c r="O148" s="136" t="str">
        <f ca="1">IFERROR(IF($C148="","",VLOOKUP(FİLTRE!$C148,'SKT LİSTESİ'!$F:$AJ,23,0)),"")</f>
        <v/>
      </c>
      <c r="P148" s="31"/>
      <c r="Q148" s="31"/>
      <c r="R148" s="137" t="str">
        <f ca="1">(IFERROR(IF($C148="","",VLOOKUP(FİLTRE!$C148,'SKT LİSTESİ'!$F:$AJ,15,0)),""))</f>
        <v/>
      </c>
      <c r="S148" s="138" t="str">
        <f ca="1">IFERROR(IF($C148="","",VLOOKUP(FİLTRE!$C148,'SKT LİSTESİ'!$F:$AJ,16,0)),"")</f>
        <v/>
      </c>
      <c r="AF148" s="179" t="str">
        <f t="shared" ca="1" si="10"/>
        <v/>
      </c>
      <c r="AG148" s="179">
        <f t="shared" ca="1" si="11"/>
        <v>0</v>
      </c>
      <c r="AH148" s="179">
        <f t="shared" ca="1" si="12"/>
        <v>0</v>
      </c>
    </row>
    <row r="149" spans="2:34" ht="15.75" x14ac:dyDescent="0.25">
      <c r="B149">
        <f t="shared" ca="1" si="9"/>
        <v>137</v>
      </c>
      <c r="C149" t="str">
        <f ca="1">IFERROR(VLOOKUP(B149,'SKT LİSTESİ'!F:F,1,0),"")</f>
        <v/>
      </c>
      <c r="E149" s="128" t="str">
        <f ca="1">IFERROR(IF($C149="","",VLOOKUP(FİLTRE!$C149,'SKT LİSTESİ'!$F:$S,5,0)),"")</f>
        <v/>
      </c>
      <c r="F149" s="129" t="str">
        <f ca="1">IFERROR(IF($C149="","",VLOOKUP(FİLTRE!$C149,'SKT LİSTESİ'!$F:$S,7,0)),"")</f>
        <v/>
      </c>
      <c r="G149" s="130" t="str">
        <f ca="1">IFERROR(IF($C149="","",VLOOKUP(FİLTRE!$C149,'SKT LİSTESİ'!$F:$S,8,0)),"")</f>
        <v/>
      </c>
      <c r="H149" s="131" t="str">
        <f ca="1">IF(E149="","",IF($C149="","",VLOOKUP(FİLTRE!$C149,'SKT LİSTESİ'!$F:$S,9,0)))</f>
        <v/>
      </c>
      <c r="I149" s="132" t="str">
        <f ca="1">IFERROR(IF($C149="","",VLOOKUP(FİLTRE!$C149,'SKT LİSTESİ'!$F:$S,10,0)),"")</f>
        <v/>
      </c>
      <c r="J149" s="133" t="str">
        <f ca="1">IFERROR(IF($C149="","",VLOOKUP(FİLTRE!$C149,'SKT LİSTESİ'!$F:$S,11,0)),"")</f>
        <v/>
      </c>
      <c r="K149" s="134" t="str">
        <f ca="1">IFERROR(IF($C149="","",VLOOKUP(FİLTRE!$C149,'SKT LİSTESİ'!$F:$S,12,0)),"")</f>
        <v/>
      </c>
      <c r="L149" s="134" t="str">
        <f ca="1">IFERROR(IF($C149="","",VLOOKUP(FİLTRE!$C149,'SKT LİSTESİ'!$F:$S,13,0)),"")</f>
        <v/>
      </c>
      <c r="M149" s="135" t="str">
        <f ca="1">IFERROR(IF($C149="","",VLOOKUP(FİLTRE!$C149,'SKT LİSTESİ'!$F:$AJ,14,0)),"")</f>
        <v/>
      </c>
      <c r="N149" s="31" t="str">
        <f ca="1">IFERROR(IF($C149="","",VLOOKUP(FİLTRE!$C149,'SKT LİSTESİ'!$F:$AJ,22,0)),"")</f>
        <v/>
      </c>
      <c r="O149" s="136" t="str">
        <f ca="1">IFERROR(IF($C149="","",VLOOKUP(FİLTRE!$C149,'SKT LİSTESİ'!$F:$AJ,23,0)),"")</f>
        <v/>
      </c>
      <c r="P149" s="31"/>
      <c r="Q149" s="31"/>
      <c r="R149" s="137" t="str">
        <f ca="1">(IFERROR(IF($C149="","",VLOOKUP(FİLTRE!$C149,'SKT LİSTESİ'!$F:$AJ,15,0)),""))</f>
        <v/>
      </c>
      <c r="S149" s="138" t="str">
        <f ca="1">IFERROR(IF($C149="","",VLOOKUP(FİLTRE!$C149,'SKT LİSTESİ'!$F:$AJ,16,0)),"")</f>
        <v/>
      </c>
      <c r="AF149" s="179" t="str">
        <f t="shared" ca="1" si="10"/>
        <v/>
      </c>
      <c r="AG149" s="179">
        <f t="shared" ca="1" si="11"/>
        <v>0</v>
      </c>
      <c r="AH149" s="179">
        <f t="shared" ca="1" si="12"/>
        <v>0</v>
      </c>
    </row>
    <row r="150" spans="2:34" ht="15.75" x14ac:dyDescent="0.25">
      <c r="B150">
        <f t="shared" ca="1" si="9"/>
        <v>138</v>
      </c>
      <c r="C150" t="str">
        <f ca="1">IFERROR(VLOOKUP(B150,'SKT LİSTESİ'!F:F,1,0),"")</f>
        <v/>
      </c>
      <c r="E150" s="128" t="str">
        <f ca="1">IFERROR(IF($C150="","",VLOOKUP(FİLTRE!$C150,'SKT LİSTESİ'!$F:$S,5,0)),"")</f>
        <v/>
      </c>
      <c r="F150" s="129" t="str">
        <f ca="1">IFERROR(IF($C150="","",VLOOKUP(FİLTRE!$C150,'SKT LİSTESİ'!$F:$S,7,0)),"")</f>
        <v/>
      </c>
      <c r="G150" s="130" t="str">
        <f ca="1">IFERROR(IF($C150="","",VLOOKUP(FİLTRE!$C150,'SKT LİSTESİ'!$F:$S,8,0)),"")</f>
        <v/>
      </c>
      <c r="H150" s="131" t="str">
        <f ca="1">IF(E150="","",IF($C150="","",VLOOKUP(FİLTRE!$C150,'SKT LİSTESİ'!$F:$S,9,0)))</f>
        <v/>
      </c>
      <c r="I150" s="132" t="str">
        <f ca="1">IFERROR(IF($C150="","",VLOOKUP(FİLTRE!$C150,'SKT LİSTESİ'!$F:$S,10,0)),"")</f>
        <v/>
      </c>
      <c r="J150" s="133" t="str">
        <f ca="1">IFERROR(IF($C150="","",VLOOKUP(FİLTRE!$C150,'SKT LİSTESİ'!$F:$S,11,0)),"")</f>
        <v/>
      </c>
      <c r="K150" s="134" t="str">
        <f ca="1">IFERROR(IF($C150="","",VLOOKUP(FİLTRE!$C150,'SKT LİSTESİ'!$F:$S,12,0)),"")</f>
        <v/>
      </c>
      <c r="L150" s="134" t="str">
        <f ca="1">IFERROR(IF($C150="","",VLOOKUP(FİLTRE!$C150,'SKT LİSTESİ'!$F:$S,13,0)),"")</f>
        <v/>
      </c>
      <c r="M150" s="135" t="str">
        <f ca="1">IFERROR(IF($C150="","",VLOOKUP(FİLTRE!$C150,'SKT LİSTESİ'!$F:$AJ,14,0)),"")</f>
        <v/>
      </c>
      <c r="N150" s="31" t="str">
        <f ca="1">IFERROR(IF($C150="","",VLOOKUP(FİLTRE!$C150,'SKT LİSTESİ'!$F:$AJ,22,0)),"")</f>
        <v/>
      </c>
      <c r="O150" s="136" t="str">
        <f ca="1">IFERROR(IF($C150="","",VLOOKUP(FİLTRE!$C150,'SKT LİSTESİ'!$F:$AJ,23,0)),"")</f>
        <v/>
      </c>
      <c r="P150" s="31"/>
      <c r="Q150" s="31"/>
      <c r="R150" s="137" t="str">
        <f ca="1">(IFERROR(IF($C150="","",VLOOKUP(FİLTRE!$C150,'SKT LİSTESİ'!$F:$AJ,15,0)),""))</f>
        <v/>
      </c>
      <c r="S150" s="138" t="str">
        <f ca="1">IFERROR(IF($C150="","",VLOOKUP(FİLTRE!$C150,'SKT LİSTESİ'!$F:$AJ,16,0)),"")</f>
        <v/>
      </c>
      <c r="AF150" s="179" t="str">
        <f t="shared" ca="1" si="10"/>
        <v/>
      </c>
      <c r="AG150" s="179">
        <f t="shared" ca="1" si="11"/>
        <v>0</v>
      </c>
      <c r="AH150" s="179">
        <f t="shared" ca="1" si="12"/>
        <v>0</v>
      </c>
    </row>
    <row r="151" spans="2:34" ht="15.75" x14ac:dyDescent="0.25">
      <c r="B151">
        <f t="shared" ca="1" si="9"/>
        <v>139</v>
      </c>
      <c r="C151" t="str">
        <f ca="1">IFERROR(VLOOKUP(B151,'SKT LİSTESİ'!F:F,1,0),"")</f>
        <v/>
      </c>
      <c r="E151" s="128" t="str">
        <f ca="1">IFERROR(IF($C151="","",VLOOKUP(FİLTRE!$C151,'SKT LİSTESİ'!$F:$S,5,0)),"")</f>
        <v/>
      </c>
      <c r="F151" s="129" t="str">
        <f ca="1">IFERROR(IF($C151="","",VLOOKUP(FİLTRE!$C151,'SKT LİSTESİ'!$F:$S,7,0)),"")</f>
        <v/>
      </c>
      <c r="G151" s="130" t="str">
        <f ca="1">IFERROR(IF($C151="","",VLOOKUP(FİLTRE!$C151,'SKT LİSTESİ'!$F:$S,8,0)),"")</f>
        <v/>
      </c>
      <c r="H151" s="131" t="str">
        <f ca="1">IF(E151="","",IF($C151="","",VLOOKUP(FİLTRE!$C151,'SKT LİSTESİ'!$F:$S,9,0)))</f>
        <v/>
      </c>
      <c r="I151" s="132" t="str">
        <f ca="1">IFERROR(IF($C151="","",VLOOKUP(FİLTRE!$C151,'SKT LİSTESİ'!$F:$S,10,0)),"")</f>
        <v/>
      </c>
      <c r="J151" s="133" t="str">
        <f ca="1">IFERROR(IF($C151="","",VLOOKUP(FİLTRE!$C151,'SKT LİSTESİ'!$F:$S,11,0)),"")</f>
        <v/>
      </c>
      <c r="K151" s="134" t="str">
        <f ca="1">IFERROR(IF($C151="","",VLOOKUP(FİLTRE!$C151,'SKT LİSTESİ'!$F:$S,12,0)),"")</f>
        <v/>
      </c>
      <c r="L151" s="134" t="str">
        <f ca="1">IFERROR(IF($C151="","",VLOOKUP(FİLTRE!$C151,'SKT LİSTESİ'!$F:$S,13,0)),"")</f>
        <v/>
      </c>
      <c r="M151" s="135" t="str">
        <f ca="1">IFERROR(IF($C151="","",VLOOKUP(FİLTRE!$C151,'SKT LİSTESİ'!$F:$AJ,14,0)),"")</f>
        <v/>
      </c>
      <c r="N151" s="31" t="str">
        <f ca="1">IFERROR(IF($C151="","",VLOOKUP(FİLTRE!$C151,'SKT LİSTESİ'!$F:$AJ,22,0)),"")</f>
        <v/>
      </c>
      <c r="O151" s="136" t="str">
        <f ca="1">IFERROR(IF($C151="","",VLOOKUP(FİLTRE!$C151,'SKT LİSTESİ'!$F:$AJ,23,0)),"")</f>
        <v/>
      </c>
      <c r="P151" s="31"/>
      <c r="Q151" s="31"/>
      <c r="R151" s="137" t="str">
        <f ca="1">(IFERROR(IF($C151="","",VLOOKUP(FİLTRE!$C151,'SKT LİSTESİ'!$F:$AJ,15,0)),""))</f>
        <v/>
      </c>
      <c r="S151" s="138" t="str">
        <f ca="1">IFERROR(IF($C151="","",VLOOKUP(FİLTRE!$C151,'SKT LİSTESİ'!$F:$AJ,16,0)),"")</f>
        <v/>
      </c>
      <c r="AF151" s="179" t="str">
        <f t="shared" ca="1" si="10"/>
        <v/>
      </c>
      <c r="AG151" s="179">
        <f t="shared" ca="1" si="11"/>
        <v>0</v>
      </c>
      <c r="AH151" s="179">
        <f t="shared" ca="1" si="12"/>
        <v>0</v>
      </c>
    </row>
    <row r="152" spans="2:34" ht="15.75" x14ac:dyDescent="0.25">
      <c r="B152">
        <f t="shared" ca="1" si="9"/>
        <v>140</v>
      </c>
      <c r="C152" t="str">
        <f ca="1">IFERROR(VLOOKUP(B152,'SKT LİSTESİ'!F:F,1,0),"")</f>
        <v/>
      </c>
      <c r="E152" s="128" t="str">
        <f ca="1">IFERROR(IF($C152="","",VLOOKUP(FİLTRE!$C152,'SKT LİSTESİ'!$F:$S,5,0)),"")</f>
        <v/>
      </c>
      <c r="F152" s="129" t="str">
        <f ca="1">IFERROR(IF($C152="","",VLOOKUP(FİLTRE!$C152,'SKT LİSTESİ'!$F:$S,7,0)),"")</f>
        <v/>
      </c>
      <c r="G152" s="130" t="str">
        <f ca="1">IFERROR(IF($C152="","",VLOOKUP(FİLTRE!$C152,'SKT LİSTESİ'!$F:$S,8,0)),"")</f>
        <v/>
      </c>
      <c r="H152" s="131" t="str">
        <f ca="1">IF(E152="","",IF($C152="","",VLOOKUP(FİLTRE!$C152,'SKT LİSTESİ'!$F:$S,9,0)))</f>
        <v/>
      </c>
      <c r="I152" s="132" t="str">
        <f ca="1">IFERROR(IF($C152="","",VLOOKUP(FİLTRE!$C152,'SKT LİSTESİ'!$F:$S,10,0)),"")</f>
        <v/>
      </c>
      <c r="J152" s="133" t="str">
        <f ca="1">IFERROR(IF($C152="","",VLOOKUP(FİLTRE!$C152,'SKT LİSTESİ'!$F:$S,11,0)),"")</f>
        <v/>
      </c>
      <c r="K152" s="134" t="str">
        <f ca="1">IFERROR(IF($C152="","",VLOOKUP(FİLTRE!$C152,'SKT LİSTESİ'!$F:$S,12,0)),"")</f>
        <v/>
      </c>
      <c r="L152" s="134" t="str">
        <f ca="1">IFERROR(IF($C152="","",VLOOKUP(FİLTRE!$C152,'SKT LİSTESİ'!$F:$S,13,0)),"")</f>
        <v/>
      </c>
      <c r="M152" s="135" t="str">
        <f ca="1">IFERROR(IF($C152="","",VLOOKUP(FİLTRE!$C152,'SKT LİSTESİ'!$F:$AJ,14,0)),"")</f>
        <v/>
      </c>
      <c r="N152" s="31" t="str">
        <f ca="1">IFERROR(IF($C152="","",VLOOKUP(FİLTRE!$C152,'SKT LİSTESİ'!$F:$AJ,22,0)),"")</f>
        <v/>
      </c>
      <c r="O152" s="136" t="str">
        <f ca="1">IFERROR(IF($C152="","",VLOOKUP(FİLTRE!$C152,'SKT LİSTESİ'!$F:$AJ,23,0)),"")</f>
        <v/>
      </c>
      <c r="P152" s="31"/>
      <c r="Q152" s="31"/>
      <c r="R152" s="137" t="str">
        <f ca="1">(IFERROR(IF($C152="","",VLOOKUP(FİLTRE!$C152,'SKT LİSTESİ'!$F:$AJ,15,0)),""))</f>
        <v/>
      </c>
      <c r="S152" s="138" t="str">
        <f ca="1">IFERROR(IF($C152="","",VLOOKUP(FİLTRE!$C152,'SKT LİSTESİ'!$F:$AJ,16,0)),"")</f>
        <v/>
      </c>
      <c r="AF152" s="179" t="str">
        <f t="shared" ca="1" si="10"/>
        <v/>
      </c>
      <c r="AG152" s="179">
        <f t="shared" ca="1" si="11"/>
        <v>0</v>
      </c>
      <c r="AH152" s="179">
        <f t="shared" ca="1" si="12"/>
        <v>0</v>
      </c>
    </row>
    <row r="153" spans="2:34" ht="15.75" x14ac:dyDescent="0.25">
      <c r="B153">
        <f t="shared" ca="1" si="9"/>
        <v>141</v>
      </c>
      <c r="C153" t="str">
        <f ca="1">IFERROR(VLOOKUP(B153,'SKT LİSTESİ'!F:F,1,0),"")</f>
        <v/>
      </c>
      <c r="E153" s="128" t="str">
        <f ca="1">IFERROR(IF($C153="","",VLOOKUP(FİLTRE!$C153,'SKT LİSTESİ'!$F:$S,5,0)),"")</f>
        <v/>
      </c>
      <c r="F153" s="129" t="str">
        <f ca="1">IFERROR(IF($C153="","",VLOOKUP(FİLTRE!$C153,'SKT LİSTESİ'!$F:$S,7,0)),"")</f>
        <v/>
      </c>
      <c r="G153" s="130" t="str">
        <f ca="1">IFERROR(IF($C153="","",VLOOKUP(FİLTRE!$C153,'SKT LİSTESİ'!$F:$S,8,0)),"")</f>
        <v/>
      </c>
      <c r="H153" s="131" t="str">
        <f ca="1">IF(E153="","",IF($C153="","",VLOOKUP(FİLTRE!$C153,'SKT LİSTESİ'!$F:$S,9,0)))</f>
        <v/>
      </c>
      <c r="I153" s="132" t="str">
        <f ca="1">IFERROR(IF($C153="","",VLOOKUP(FİLTRE!$C153,'SKT LİSTESİ'!$F:$S,10,0)),"")</f>
        <v/>
      </c>
      <c r="J153" s="133" t="str">
        <f ca="1">IFERROR(IF($C153="","",VLOOKUP(FİLTRE!$C153,'SKT LİSTESİ'!$F:$S,11,0)),"")</f>
        <v/>
      </c>
      <c r="K153" s="134" t="str">
        <f ca="1">IFERROR(IF($C153="","",VLOOKUP(FİLTRE!$C153,'SKT LİSTESİ'!$F:$S,12,0)),"")</f>
        <v/>
      </c>
      <c r="L153" s="134" t="str">
        <f ca="1">IFERROR(IF($C153="","",VLOOKUP(FİLTRE!$C153,'SKT LİSTESİ'!$F:$S,13,0)),"")</f>
        <v/>
      </c>
      <c r="M153" s="135" t="str">
        <f ca="1">IFERROR(IF($C153="","",VLOOKUP(FİLTRE!$C153,'SKT LİSTESİ'!$F:$AJ,14,0)),"")</f>
        <v/>
      </c>
      <c r="N153" s="31" t="str">
        <f ca="1">IFERROR(IF($C153="","",VLOOKUP(FİLTRE!$C153,'SKT LİSTESİ'!$F:$AJ,22,0)),"")</f>
        <v/>
      </c>
      <c r="O153" s="136" t="str">
        <f ca="1">IFERROR(IF($C153="","",VLOOKUP(FİLTRE!$C153,'SKT LİSTESİ'!$F:$AJ,23,0)),"")</f>
        <v/>
      </c>
      <c r="P153" s="31"/>
      <c r="Q153" s="31"/>
      <c r="R153" s="137" t="str">
        <f ca="1">(IFERROR(IF($C153="","",VLOOKUP(FİLTRE!$C153,'SKT LİSTESİ'!$F:$AJ,15,0)),""))</f>
        <v/>
      </c>
      <c r="S153" s="138" t="str">
        <f ca="1">IFERROR(IF($C153="","",VLOOKUP(FİLTRE!$C153,'SKT LİSTESİ'!$F:$AJ,16,0)),"")</f>
        <v/>
      </c>
      <c r="AF153" s="179" t="str">
        <f t="shared" ca="1" si="10"/>
        <v/>
      </c>
      <c r="AG153" s="179">
        <f t="shared" ca="1" si="11"/>
        <v>0</v>
      </c>
      <c r="AH153" s="179">
        <f t="shared" ca="1" si="12"/>
        <v>0</v>
      </c>
    </row>
    <row r="154" spans="2:34" ht="15.75" x14ac:dyDescent="0.25">
      <c r="B154">
        <f t="shared" ca="1" si="9"/>
        <v>142</v>
      </c>
      <c r="C154" t="str">
        <f ca="1">IFERROR(VLOOKUP(B154,'SKT LİSTESİ'!F:F,1,0),"")</f>
        <v/>
      </c>
      <c r="E154" s="128" t="str">
        <f ca="1">IFERROR(IF($C154="","",VLOOKUP(FİLTRE!$C154,'SKT LİSTESİ'!$F:$S,5,0)),"")</f>
        <v/>
      </c>
      <c r="F154" s="129" t="str">
        <f ca="1">IFERROR(IF($C154="","",VLOOKUP(FİLTRE!$C154,'SKT LİSTESİ'!$F:$S,7,0)),"")</f>
        <v/>
      </c>
      <c r="G154" s="130" t="str">
        <f ca="1">IFERROR(IF($C154="","",VLOOKUP(FİLTRE!$C154,'SKT LİSTESİ'!$F:$S,8,0)),"")</f>
        <v/>
      </c>
      <c r="H154" s="131" t="str">
        <f ca="1">IF(E154="","",IF($C154="","",VLOOKUP(FİLTRE!$C154,'SKT LİSTESİ'!$F:$S,9,0)))</f>
        <v/>
      </c>
      <c r="I154" s="132" t="str">
        <f ca="1">IFERROR(IF($C154="","",VLOOKUP(FİLTRE!$C154,'SKT LİSTESİ'!$F:$S,10,0)),"")</f>
        <v/>
      </c>
      <c r="J154" s="133" t="str">
        <f ca="1">IFERROR(IF($C154="","",VLOOKUP(FİLTRE!$C154,'SKT LİSTESİ'!$F:$S,11,0)),"")</f>
        <v/>
      </c>
      <c r="K154" s="134" t="str">
        <f ca="1">IFERROR(IF($C154="","",VLOOKUP(FİLTRE!$C154,'SKT LİSTESİ'!$F:$S,12,0)),"")</f>
        <v/>
      </c>
      <c r="L154" s="134" t="str">
        <f ca="1">IFERROR(IF($C154="","",VLOOKUP(FİLTRE!$C154,'SKT LİSTESİ'!$F:$S,13,0)),"")</f>
        <v/>
      </c>
      <c r="M154" s="135" t="str">
        <f ca="1">IFERROR(IF($C154="","",VLOOKUP(FİLTRE!$C154,'SKT LİSTESİ'!$F:$AJ,14,0)),"")</f>
        <v/>
      </c>
      <c r="N154" s="31" t="str">
        <f ca="1">IFERROR(IF($C154="","",VLOOKUP(FİLTRE!$C154,'SKT LİSTESİ'!$F:$AJ,22,0)),"")</f>
        <v/>
      </c>
      <c r="O154" s="136" t="str">
        <f ca="1">IFERROR(IF($C154="","",VLOOKUP(FİLTRE!$C154,'SKT LİSTESİ'!$F:$AJ,23,0)),"")</f>
        <v/>
      </c>
      <c r="P154" s="31"/>
      <c r="Q154" s="31"/>
      <c r="R154" s="137" t="str">
        <f ca="1">(IFERROR(IF($C154="","",VLOOKUP(FİLTRE!$C154,'SKT LİSTESİ'!$F:$AJ,15,0)),""))</f>
        <v/>
      </c>
      <c r="S154" s="138" t="str">
        <f ca="1">IFERROR(IF($C154="","",VLOOKUP(FİLTRE!$C154,'SKT LİSTESİ'!$F:$AJ,16,0)),"")</f>
        <v/>
      </c>
      <c r="AF154" s="179" t="str">
        <f t="shared" ca="1" si="10"/>
        <v/>
      </c>
      <c r="AG154" s="179">
        <f t="shared" ca="1" si="11"/>
        <v>0</v>
      </c>
      <c r="AH154" s="179">
        <f t="shared" ca="1" si="12"/>
        <v>0</v>
      </c>
    </row>
    <row r="155" spans="2:34" ht="15.75" x14ac:dyDescent="0.25">
      <c r="B155">
        <f t="shared" ca="1" si="9"/>
        <v>143</v>
      </c>
      <c r="C155" t="str">
        <f ca="1">IFERROR(VLOOKUP(B155,'SKT LİSTESİ'!F:F,1,0),"")</f>
        <v/>
      </c>
      <c r="E155" s="128" t="str">
        <f ca="1">IFERROR(IF($C155="","",VLOOKUP(FİLTRE!$C155,'SKT LİSTESİ'!$F:$S,5,0)),"")</f>
        <v/>
      </c>
      <c r="F155" s="129" t="str">
        <f ca="1">IFERROR(IF($C155="","",VLOOKUP(FİLTRE!$C155,'SKT LİSTESİ'!$F:$S,7,0)),"")</f>
        <v/>
      </c>
      <c r="G155" s="130" t="str">
        <f ca="1">IFERROR(IF($C155="","",VLOOKUP(FİLTRE!$C155,'SKT LİSTESİ'!$F:$S,8,0)),"")</f>
        <v/>
      </c>
      <c r="H155" s="131" t="str">
        <f ca="1">IF(E155="","",IF($C155="","",VLOOKUP(FİLTRE!$C155,'SKT LİSTESİ'!$F:$S,9,0)))</f>
        <v/>
      </c>
      <c r="I155" s="132" t="str">
        <f ca="1">IFERROR(IF($C155="","",VLOOKUP(FİLTRE!$C155,'SKT LİSTESİ'!$F:$S,10,0)),"")</f>
        <v/>
      </c>
      <c r="J155" s="133" t="str">
        <f ca="1">IFERROR(IF($C155="","",VLOOKUP(FİLTRE!$C155,'SKT LİSTESİ'!$F:$S,11,0)),"")</f>
        <v/>
      </c>
      <c r="K155" s="134" t="str">
        <f ca="1">IFERROR(IF($C155="","",VLOOKUP(FİLTRE!$C155,'SKT LİSTESİ'!$F:$S,12,0)),"")</f>
        <v/>
      </c>
      <c r="L155" s="134" t="str">
        <f ca="1">IFERROR(IF($C155="","",VLOOKUP(FİLTRE!$C155,'SKT LİSTESİ'!$F:$S,13,0)),"")</f>
        <v/>
      </c>
      <c r="M155" s="135" t="str">
        <f ca="1">IFERROR(IF($C155="","",VLOOKUP(FİLTRE!$C155,'SKT LİSTESİ'!$F:$AJ,14,0)),"")</f>
        <v/>
      </c>
      <c r="N155" s="31" t="str">
        <f ca="1">IFERROR(IF($C155="","",VLOOKUP(FİLTRE!$C155,'SKT LİSTESİ'!$F:$AJ,22,0)),"")</f>
        <v/>
      </c>
      <c r="O155" s="136" t="str">
        <f ca="1">IFERROR(IF($C155="","",VLOOKUP(FİLTRE!$C155,'SKT LİSTESİ'!$F:$AJ,23,0)),"")</f>
        <v/>
      </c>
      <c r="P155" s="31"/>
      <c r="Q155" s="31"/>
      <c r="R155" s="137" t="str">
        <f ca="1">(IFERROR(IF($C155="","",VLOOKUP(FİLTRE!$C155,'SKT LİSTESİ'!$F:$AJ,15,0)),""))</f>
        <v/>
      </c>
      <c r="S155" s="138" t="str">
        <f ca="1">IFERROR(IF($C155="","",VLOOKUP(FİLTRE!$C155,'SKT LİSTESİ'!$F:$AJ,16,0)),"")</f>
        <v/>
      </c>
      <c r="AF155" s="179" t="str">
        <f t="shared" ca="1" si="10"/>
        <v/>
      </c>
      <c r="AG155" s="179">
        <f t="shared" ca="1" si="11"/>
        <v>0</v>
      </c>
      <c r="AH155" s="179">
        <f t="shared" ca="1" si="12"/>
        <v>0</v>
      </c>
    </row>
    <row r="156" spans="2:34" ht="15.75" x14ac:dyDescent="0.25">
      <c r="B156">
        <f t="shared" ca="1" si="9"/>
        <v>144</v>
      </c>
      <c r="C156" t="str">
        <f ca="1">IFERROR(VLOOKUP(B156,'SKT LİSTESİ'!F:F,1,0),"")</f>
        <v/>
      </c>
      <c r="E156" s="128" t="str">
        <f ca="1">IFERROR(IF($C156="","",VLOOKUP(FİLTRE!$C156,'SKT LİSTESİ'!$F:$S,5,0)),"")</f>
        <v/>
      </c>
      <c r="F156" s="129" t="str">
        <f ca="1">IFERROR(IF($C156="","",VLOOKUP(FİLTRE!$C156,'SKT LİSTESİ'!$F:$S,7,0)),"")</f>
        <v/>
      </c>
      <c r="G156" s="130" t="str">
        <f ca="1">IFERROR(IF($C156="","",VLOOKUP(FİLTRE!$C156,'SKT LİSTESİ'!$F:$S,8,0)),"")</f>
        <v/>
      </c>
      <c r="H156" s="131" t="str">
        <f ca="1">IF(E156="","",IF($C156="","",VLOOKUP(FİLTRE!$C156,'SKT LİSTESİ'!$F:$S,9,0)))</f>
        <v/>
      </c>
      <c r="I156" s="132" t="str">
        <f ca="1">IFERROR(IF($C156="","",VLOOKUP(FİLTRE!$C156,'SKT LİSTESİ'!$F:$S,10,0)),"")</f>
        <v/>
      </c>
      <c r="J156" s="133" t="str">
        <f ca="1">IFERROR(IF($C156="","",VLOOKUP(FİLTRE!$C156,'SKT LİSTESİ'!$F:$S,11,0)),"")</f>
        <v/>
      </c>
      <c r="K156" s="134" t="str">
        <f ca="1">IFERROR(IF($C156="","",VLOOKUP(FİLTRE!$C156,'SKT LİSTESİ'!$F:$S,12,0)),"")</f>
        <v/>
      </c>
      <c r="L156" s="134" t="str">
        <f ca="1">IFERROR(IF($C156="","",VLOOKUP(FİLTRE!$C156,'SKT LİSTESİ'!$F:$S,13,0)),"")</f>
        <v/>
      </c>
      <c r="M156" s="135" t="str">
        <f ca="1">IFERROR(IF($C156="","",VLOOKUP(FİLTRE!$C156,'SKT LİSTESİ'!$F:$AJ,14,0)),"")</f>
        <v/>
      </c>
      <c r="N156" s="31" t="str">
        <f ca="1">IFERROR(IF($C156="","",VLOOKUP(FİLTRE!$C156,'SKT LİSTESİ'!$F:$AJ,22,0)),"")</f>
        <v/>
      </c>
      <c r="O156" s="136" t="str">
        <f ca="1">IFERROR(IF($C156="","",VLOOKUP(FİLTRE!$C156,'SKT LİSTESİ'!$F:$AJ,23,0)),"")</f>
        <v/>
      </c>
      <c r="P156" s="31"/>
      <c r="Q156" s="31"/>
      <c r="R156" s="137" t="str">
        <f ca="1">(IFERROR(IF($C156="","",VLOOKUP(FİLTRE!$C156,'SKT LİSTESİ'!$F:$AJ,15,0)),""))</f>
        <v/>
      </c>
      <c r="S156" s="138" t="str">
        <f ca="1">IFERROR(IF($C156="","",VLOOKUP(FİLTRE!$C156,'SKT LİSTESİ'!$F:$AJ,16,0)),"")</f>
        <v/>
      </c>
      <c r="AF156" s="179" t="str">
        <f t="shared" ca="1" si="10"/>
        <v/>
      </c>
      <c r="AG156" s="179">
        <f t="shared" ca="1" si="11"/>
        <v>0</v>
      </c>
      <c r="AH156" s="179">
        <f t="shared" ca="1" si="12"/>
        <v>0</v>
      </c>
    </row>
    <row r="157" spans="2:34" ht="15.75" x14ac:dyDescent="0.25">
      <c r="B157">
        <f t="shared" ca="1" si="9"/>
        <v>145</v>
      </c>
      <c r="C157" t="str">
        <f ca="1">IFERROR(VLOOKUP(B157,'SKT LİSTESİ'!F:F,1,0),"")</f>
        <v/>
      </c>
      <c r="E157" s="128" t="str">
        <f ca="1">IFERROR(IF($C157="","",VLOOKUP(FİLTRE!$C157,'SKT LİSTESİ'!$F:$S,5,0)),"")</f>
        <v/>
      </c>
      <c r="F157" s="129" t="str">
        <f ca="1">IFERROR(IF($C157="","",VLOOKUP(FİLTRE!$C157,'SKT LİSTESİ'!$F:$S,7,0)),"")</f>
        <v/>
      </c>
      <c r="G157" s="130" t="str">
        <f ca="1">IFERROR(IF($C157="","",VLOOKUP(FİLTRE!$C157,'SKT LİSTESİ'!$F:$S,8,0)),"")</f>
        <v/>
      </c>
      <c r="H157" s="131" t="str">
        <f ca="1">IF(E157="","",IF($C157="","",VLOOKUP(FİLTRE!$C157,'SKT LİSTESİ'!$F:$S,9,0)))</f>
        <v/>
      </c>
      <c r="I157" s="132" t="str">
        <f ca="1">IFERROR(IF($C157="","",VLOOKUP(FİLTRE!$C157,'SKT LİSTESİ'!$F:$S,10,0)),"")</f>
        <v/>
      </c>
      <c r="J157" s="133" t="str">
        <f ca="1">IFERROR(IF($C157="","",VLOOKUP(FİLTRE!$C157,'SKT LİSTESİ'!$F:$S,11,0)),"")</f>
        <v/>
      </c>
      <c r="K157" s="134" t="str">
        <f ca="1">IFERROR(IF($C157="","",VLOOKUP(FİLTRE!$C157,'SKT LİSTESİ'!$F:$S,12,0)),"")</f>
        <v/>
      </c>
      <c r="L157" s="134" t="str">
        <f ca="1">IFERROR(IF($C157="","",VLOOKUP(FİLTRE!$C157,'SKT LİSTESİ'!$F:$S,13,0)),"")</f>
        <v/>
      </c>
      <c r="M157" s="135" t="str">
        <f ca="1">IFERROR(IF($C157="","",VLOOKUP(FİLTRE!$C157,'SKT LİSTESİ'!$F:$AJ,14,0)),"")</f>
        <v/>
      </c>
      <c r="N157" s="31" t="str">
        <f ca="1">IFERROR(IF($C157="","",VLOOKUP(FİLTRE!$C157,'SKT LİSTESİ'!$F:$AJ,22,0)),"")</f>
        <v/>
      </c>
      <c r="O157" s="136" t="str">
        <f ca="1">IFERROR(IF($C157="","",VLOOKUP(FİLTRE!$C157,'SKT LİSTESİ'!$F:$AJ,23,0)),"")</f>
        <v/>
      </c>
      <c r="P157" s="31"/>
      <c r="Q157" s="31"/>
      <c r="R157" s="137" t="str">
        <f ca="1">(IFERROR(IF($C157="","",VLOOKUP(FİLTRE!$C157,'SKT LİSTESİ'!$F:$AJ,15,0)),""))</f>
        <v/>
      </c>
      <c r="S157" s="138" t="str">
        <f ca="1">IFERROR(IF($C157="","",VLOOKUP(FİLTRE!$C157,'SKT LİSTESİ'!$F:$AJ,16,0)),"")</f>
        <v/>
      </c>
      <c r="AF157" s="179" t="str">
        <f t="shared" ca="1" si="10"/>
        <v/>
      </c>
      <c r="AG157" s="179">
        <f t="shared" ca="1" si="11"/>
        <v>0</v>
      </c>
      <c r="AH157" s="179">
        <f t="shared" ca="1" si="12"/>
        <v>0</v>
      </c>
    </row>
    <row r="158" spans="2:34" ht="15.75" x14ac:dyDescent="0.25">
      <c r="B158">
        <f t="shared" ca="1" si="9"/>
        <v>146</v>
      </c>
      <c r="C158" t="str">
        <f ca="1">IFERROR(VLOOKUP(B158,'SKT LİSTESİ'!F:F,1,0),"")</f>
        <v/>
      </c>
      <c r="E158" s="128" t="str">
        <f ca="1">IFERROR(IF($C158="","",VLOOKUP(FİLTRE!$C158,'SKT LİSTESİ'!$F:$S,5,0)),"")</f>
        <v/>
      </c>
      <c r="F158" s="129" t="str">
        <f ca="1">IFERROR(IF($C158="","",VLOOKUP(FİLTRE!$C158,'SKT LİSTESİ'!$F:$S,7,0)),"")</f>
        <v/>
      </c>
      <c r="G158" s="130" t="str">
        <f ca="1">IFERROR(IF($C158="","",VLOOKUP(FİLTRE!$C158,'SKT LİSTESİ'!$F:$S,8,0)),"")</f>
        <v/>
      </c>
      <c r="H158" s="131" t="str">
        <f ca="1">IF(E158="","",IF($C158="","",VLOOKUP(FİLTRE!$C158,'SKT LİSTESİ'!$F:$S,9,0)))</f>
        <v/>
      </c>
      <c r="I158" s="132" t="str">
        <f ca="1">IFERROR(IF($C158="","",VLOOKUP(FİLTRE!$C158,'SKT LİSTESİ'!$F:$S,10,0)),"")</f>
        <v/>
      </c>
      <c r="J158" s="133" t="str">
        <f ca="1">IFERROR(IF($C158="","",VLOOKUP(FİLTRE!$C158,'SKT LİSTESİ'!$F:$S,11,0)),"")</f>
        <v/>
      </c>
      <c r="K158" s="134" t="str">
        <f ca="1">IFERROR(IF($C158="","",VLOOKUP(FİLTRE!$C158,'SKT LİSTESİ'!$F:$S,12,0)),"")</f>
        <v/>
      </c>
      <c r="L158" s="134" t="str">
        <f ca="1">IFERROR(IF($C158="","",VLOOKUP(FİLTRE!$C158,'SKT LİSTESİ'!$F:$S,13,0)),"")</f>
        <v/>
      </c>
      <c r="M158" s="135" t="str">
        <f ca="1">IFERROR(IF($C158="","",VLOOKUP(FİLTRE!$C158,'SKT LİSTESİ'!$F:$AJ,14,0)),"")</f>
        <v/>
      </c>
      <c r="N158" s="31" t="str">
        <f ca="1">IFERROR(IF($C158="","",VLOOKUP(FİLTRE!$C158,'SKT LİSTESİ'!$F:$AJ,22,0)),"")</f>
        <v/>
      </c>
      <c r="O158" s="136" t="str">
        <f ca="1">IFERROR(IF($C158="","",VLOOKUP(FİLTRE!$C158,'SKT LİSTESİ'!$F:$AJ,23,0)),"")</f>
        <v/>
      </c>
      <c r="P158" s="31"/>
      <c r="Q158" s="31"/>
      <c r="R158" s="137" t="str">
        <f ca="1">(IFERROR(IF($C158="","",VLOOKUP(FİLTRE!$C158,'SKT LİSTESİ'!$F:$AJ,15,0)),""))</f>
        <v/>
      </c>
      <c r="S158" s="138" t="str">
        <f ca="1">IFERROR(IF($C158="","",VLOOKUP(FİLTRE!$C158,'SKT LİSTESİ'!$F:$AJ,16,0)),"")</f>
        <v/>
      </c>
      <c r="AF158" s="179" t="str">
        <f t="shared" ca="1" si="10"/>
        <v/>
      </c>
      <c r="AG158" s="179">
        <f t="shared" ca="1" si="11"/>
        <v>0</v>
      </c>
      <c r="AH158" s="179">
        <f t="shared" ca="1" si="12"/>
        <v>0</v>
      </c>
    </row>
    <row r="159" spans="2:34" ht="15.75" x14ac:dyDescent="0.25">
      <c r="B159">
        <f t="shared" ca="1" si="9"/>
        <v>147</v>
      </c>
      <c r="C159" t="str">
        <f ca="1">IFERROR(VLOOKUP(B159,'SKT LİSTESİ'!F:F,1,0),"")</f>
        <v/>
      </c>
      <c r="E159" s="128" t="str">
        <f ca="1">IFERROR(IF($C159="","",VLOOKUP(FİLTRE!$C159,'SKT LİSTESİ'!$F:$S,5,0)),"")</f>
        <v/>
      </c>
      <c r="F159" s="129" t="str">
        <f ca="1">IFERROR(IF($C159="","",VLOOKUP(FİLTRE!$C159,'SKT LİSTESİ'!$F:$S,7,0)),"")</f>
        <v/>
      </c>
      <c r="G159" s="130" t="str">
        <f ca="1">IFERROR(IF($C159="","",VLOOKUP(FİLTRE!$C159,'SKT LİSTESİ'!$F:$S,8,0)),"")</f>
        <v/>
      </c>
      <c r="H159" s="131" t="str">
        <f ca="1">IF(E159="","",IF($C159="","",VLOOKUP(FİLTRE!$C159,'SKT LİSTESİ'!$F:$S,9,0)))</f>
        <v/>
      </c>
      <c r="I159" s="132" t="str">
        <f ca="1">IFERROR(IF($C159="","",VLOOKUP(FİLTRE!$C159,'SKT LİSTESİ'!$F:$S,10,0)),"")</f>
        <v/>
      </c>
      <c r="J159" s="133" t="str">
        <f ca="1">IFERROR(IF($C159="","",VLOOKUP(FİLTRE!$C159,'SKT LİSTESİ'!$F:$S,11,0)),"")</f>
        <v/>
      </c>
      <c r="K159" s="134" t="str">
        <f ca="1">IFERROR(IF($C159="","",VLOOKUP(FİLTRE!$C159,'SKT LİSTESİ'!$F:$S,12,0)),"")</f>
        <v/>
      </c>
      <c r="L159" s="134" t="str">
        <f ca="1">IFERROR(IF($C159="","",VLOOKUP(FİLTRE!$C159,'SKT LİSTESİ'!$F:$S,13,0)),"")</f>
        <v/>
      </c>
      <c r="M159" s="135" t="str">
        <f ca="1">IFERROR(IF($C159="","",VLOOKUP(FİLTRE!$C159,'SKT LİSTESİ'!$F:$AJ,14,0)),"")</f>
        <v/>
      </c>
      <c r="N159" s="31" t="str">
        <f ca="1">IFERROR(IF($C159="","",VLOOKUP(FİLTRE!$C159,'SKT LİSTESİ'!$F:$AJ,22,0)),"")</f>
        <v/>
      </c>
      <c r="O159" s="136" t="str">
        <f ca="1">IFERROR(IF($C159="","",VLOOKUP(FİLTRE!$C159,'SKT LİSTESİ'!$F:$AJ,23,0)),"")</f>
        <v/>
      </c>
      <c r="P159" s="31"/>
      <c r="Q159" s="31"/>
      <c r="R159" s="137" t="str">
        <f ca="1">(IFERROR(IF($C159="","",VLOOKUP(FİLTRE!$C159,'SKT LİSTESİ'!$F:$AJ,15,0)),""))</f>
        <v/>
      </c>
      <c r="S159" s="138" t="str">
        <f ca="1">IFERROR(IF($C159="","",VLOOKUP(FİLTRE!$C159,'SKT LİSTESİ'!$F:$AJ,16,0)),"")</f>
        <v/>
      </c>
      <c r="AF159" s="179" t="str">
        <f t="shared" ca="1" si="10"/>
        <v/>
      </c>
      <c r="AG159" s="179">
        <f t="shared" ca="1" si="11"/>
        <v>0</v>
      </c>
      <c r="AH159" s="179">
        <f t="shared" ca="1" si="12"/>
        <v>0</v>
      </c>
    </row>
    <row r="160" spans="2:34" ht="15.75" x14ac:dyDescent="0.25">
      <c r="B160">
        <f t="shared" ca="1" si="9"/>
        <v>148</v>
      </c>
      <c r="C160" t="str">
        <f ca="1">IFERROR(VLOOKUP(B160,'SKT LİSTESİ'!F:F,1,0),"")</f>
        <v/>
      </c>
      <c r="E160" s="128" t="str">
        <f ca="1">IFERROR(IF($C160="","",VLOOKUP(FİLTRE!$C160,'SKT LİSTESİ'!$F:$S,5,0)),"")</f>
        <v/>
      </c>
      <c r="F160" s="129" t="str">
        <f ca="1">IFERROR(IF($C160="","",VLOOKUP(FİLTRE!$C160,'SKT LİSTESİ'!$F:$S,7,0)),"")</f>
        <v/>
      </c>
      <c r="G160" s="130" t="str">
        <f ca="1">IFERROR(IF($C160="","",VLOOKUP(FİLTRE!$C160,'SKT LİSTESİ'!$F:$S,8,0)),"")</f>
        <v/>
      </c>
      <c r="H160" s="131" t="str">
        <f ca="1">IF(E160="","",IF($C160="","",VLOOKUP(FİLTRE!$C160,'SKT LİSTESİ'!$F:$S,9,0)))</f>
        <v/>
      </c>
      <c r="I160" s="132" t="str">
        <f ca="1">IFERROR(IF($C160="","",VLOOKUP(FİLTRE!$C160,'SKT LİSTESİ'!$F:$S,10,0)),"")</f>
        <v/>
      </c>
      <c r="J160" s="133" t="str">
        <f ca="1">IFERROR(IF($C160="","",VLOOKUP(FİLTRE!$C160,'SKT LİSTESİ'!$F:$S,11,0)),"")</f>
        <v/>
      </c>
      <c r="K160" s="134" t="str">
        <f ca="1">IFERROR(IF($C160="","",VLOOKUP(FİLTRE!$C160,'SKT LİSTESİ'!$F:$S,12,0)),"")</f>
        <v/>
      </c>
      <c r="L160" s="134" t="str">
        <f ca="1">IFERROR(IF($C160="","",VLOOKUP(FİLTRE!$C160,'SKT LİSTESİ'!$F:$S,13,0)),"")</f>
        <v/>
      </c>
      <c r="M160" s="135" t="str">
        <f ca="1">IFERROR(IF($C160="","",VLOOKUP(FİLTRE!$C160,'SKT LİSTESİ'!$F:$AJ,14,0)),"")</f>
        <v/>
      </c>
      <c r="N160" s="31" t="str">
        <f ca="1">IFERROR(IF($C160="","",VLOOKUP(FİLTRE!$C160,'SKT LİSTESİ'!$F:$AJ,22,0)),"")</f>
        <v/>
      </c>
      <c r="O160" s="136" t="str">
        <f ca="1">IFERROR(IF($C160="","",VLOOKUP(FİLTRE!$C160,'SKT LİSTESİ'!$F:$AJ,23,0)),"")</f>
        <v/>
      </c>
      <c r="P160" s="31"/>
      <c r="Q160" s="31"/>
      <c r="R160" s="137" t="str">
        <f ca="1">(IFERROR(IF($C160="","",VLOOKUP(FİLTRE!$C160,'SKT LİSTESİ'!$F:$AJ,15,0)),""))</f>
        <v/>
      </c>
      <c r="S160" s="138" t="str">
        <f ca="1">IFERROR(IF($C160="","",VLOOKUP(FİLTRE!$C160,'SKT LİSTESİ'!$F:$AJ,16,0)),"")</f>
        <v/>
      </c>
      <c r="AF160" s="179" t="str">
        <f t="shared" ca="1" si="10"/>
        <v/>
      </c>
      <c r="AG160" s="179">
        <f t="shared" ca="1" si="11"/>
        <v>0</v>
      </c>
      <c r="AH160" s="179">
        <f t="shared" ca="1" si="12"/>
        <v>0</v>
      </c>
    </row>
    <row r="161" spans="2:34" ht="15.75" x14ac:dyDescent="0.25">
      <c r="B161">
        <f t="shared" ca="1" si="9"/>
        <v>149</v>
      </c>
      <c r="C161" t="str">
        <f ca="1">IFERROR(VLOOKUP(B161,'SKT LİSTESİ'!F:F,1,0),"")</f>
        <v/>
      </c>
      <c r="E161" s="128" t="str">
        <f ca="1">IFERROR(IF($C161="","",VLOOKUP(FİLTRE!$C161,'SKT LİSTESİ'!$F:$S,5,0)),"")</f>
        <v/>
      </c>
      <c r="F161" s="129" t="str">
        <f ca="1">IFERROR(IF($C161="","",VLOOKUP(FİLTRE!$C161,'SKT LİSTESİ'!$F:$S,7,0)),"")</f>
        <v/>
      </c>
      <c r="G161" s="130" t="str">
        <f ca="1">IFERROR(IF($C161="","",VLOOKUP(FİLTRE!$C161,'SKT LİSTESİ'!$F:$S,8,0)),"")</f>
        <v/>
      </c>
      <c r="H161" s="131" t="str">
        <f ca="1">IF(E161="","",IF($C161="","",VLOOKUP(FİLTRE!$C161,'SKT LİSTESİ'!$F:$S,9,0)))</f>
        <v/>
      </c>
      <c r="I161" s="132" t="str">
        <f ca="1">IFERROR(IF($C161="","",VLOOKUP(FİLTRE!$C161,'SKT LİSTESİ'!$F:$S,10,0)),"")</f>
        <v/>
      </c>
      <c r="J161" s="133" t="str">
        <f ca="1">IFERROR(IF($C161="","",VLOOKUP(FİLTRE!$C161,'SKT LİSTESİ'!$F:$S,11,0)),"")</f>
        <v/>
      </c>
      <c r="K161" s="134" t="str">
        <f ca="1">IFERROR(IF($C161="","",VLOOKUP(FİLTRE!$C161,'SKT LİSTESİ'!$F:$S,12,0)),"")</f>
        <v/>
      </c>
      <c r="L161" s="134" t="str">
        <f ca="1">IFERROR(IF($C161="","",VLOOKUP(FİLTRE!$C161,'SKT LİSTESİ'!$F:$S,13,0)),"")</f>
        <v/>
      </c>
      <c r="M161" s="135" t="str">
        <f ca="1">IFERROR(IF($C161="","",VLOOKUP(FİLTRE!$C161,'SKT LİSTESİ'!$F:$AJ,14,0)),"")</f>
        <v/>
      </c>
      <c r="N161" s="31" t="str">
        <f ca="1">IFERROR(IF($C161="","",VLOOKUP(FİLTRE!$C161,'SKT LİSTESİ'!$F:$AJ,22,0)),"")</f>
        <v/>
      </c>
      <c r="O161" s="136" t="str">
        <f ca="1">IFERROR(IF($C161="","",VLOOKUP(FİLTRE!$C161,'SKT LİSTESİ'!$F:$AJ,23,0)),"")</f>
        <v/>
      </c>
      <c r="P161" s="31"/>
      <c r="Q161" s="31"/>
      <c r="R161" s="137" t="str">
        <f ca="1">(IFERROR(IF($C161="","",VLOOKUP(FİLTRE!$C161,'SKT LİSTESİ'!$F:$AJ,15,0)),""))</f>
        <v/>
      </c>
      <c r="S161" s="138" t="str">
        <f ca="1">IFERROR(IF($C161="","",VLOOKUP(FİLTRE!$C161,'SKT LİSTESİ'!$F:$AJ,16,0)),"")</f>
        <v/>
      </c>
      <c r="AF161" s="179" t="str">
        <f t="shared" ca="1" si="10"/>
        <v/>
      </c>
      <c r="AG161" s="179">
        <f t="shared" ca="1" si="11"/>
        <v>0</v>
      </c>
      <c r="AH161" s="179">
        <f t="shared" ca="1" si="12"/>
        <v>0</v>
      </c>
    </row>
    <row r="162" spans="2:34" ht="15.75" x14ac:dyDescent="0.25">
      <c r="B162">
        <f t="shared" ca="1" si="9"/>
        <v>150</v>
      </c>
      <c r="C162" t="str">
        <f ca="1">IFERROR(VLOOKUP(B162,'SKT LİSTESİ'!F:F,1,0),"")</f>
        <v/>
      </c>
      <c r="E162" s="128" t="str">
        <f ca="1">IFERROR(IF($C162="","",VLOOKUP(FİLTRE!$C162,'SKT LİSTESİ'!$F:$S,5,0)),"")</f>
        <v/>
      </c>
      <c r="F162" s="129" t="str">
        <f ca="1">IFERROR(IF($C162="","",VLOOKUP(FİLTRE!$C162,'SKT LİSTESİ'!$F:$S,7,0)),"")</f>
        <v/>
      </c>
      <c r="G162" s="130" t="str">
        <f ca="1">IFERROR(IF($C162="","",VLOOKUP(FİLTRE!$C162,'SKT LİSTESİ'!$F:$S,8,0)),"")</f>
        <v/>
      </c>
      <c r="H162" s="131" t="str">
        <f ca="1">IF(E162="","",IF($C162="","",VLOOKUP(FİLTRE!$C162,'SKT LİSTESİ'!$F:$S,9,0)))</f>
        <v/>
      </c>
      <c r="I162" s="132" t="str">
        <f ca="1">IFERROR(IF($C162="","",VLOOKUP(FİLTRE!$C162,'SKT LİSTESİ'!$F:$S,10,0)),"")</f>
        <v/>
      </c>
      <c r="J162" s="133" t="str">
        <f ca="1">IFERROR(IF($C162="","",VLOOKUP(FİLTRE!$C162,'SKT LİSTESİ'!$F:$S,11,0)),"")</f>
        <v/>
      </c>
      <c r="K162" s="134" t="str">
        <f ca="1">IFERROR(IF($C162="","",VLOOKUP(FİLTRE!$C162,'SKT LİSTESİ'!$F:$S,12,0)),"")</f>
        <v/>
      </c>
      <c r="L162" s="134" t="str">
        <f ca="1">IFERROR(IF($C162="","",VLOOKUP(FİLTRE!$C162,'SKT LİSTESİ'!$F:$S,13,0)),"")</f>
        <v/>
      </c>
      <c r="M162" s="135" t="str">
        <f ca="1">IFERROR(IF($C162="","",VLOOKUP(FİLTRE!$C162,'SKT LİSTESİ'!$F:$AJ,14,0)),"")</f>
        <v/>
      </c>
      <c r="N162" s="31" t="str">
        <f ca="1">IFERROR(IF($C162="","",VLOOKUP(FİLTRE!$C162,'SKT LİSTESİ'!$F:$AJ,22,0)),"")</f>
        <v/>
      </c>
      <c r="O162" s="136" t="str">
        <f ca="1">IFERROR(IF($C162="","",VLOOKUP(FİLTRE!$C162,'SKT LİSTESİ'!$F:$AJ,23,0)),"")</f>
        <v/>
      </c>
      <c r="P162" s="31"/>
      <c r="Q162" s="31"/>
      <c r="R162" s="137" t="str">
        <f ca="1">(IFERROR(IF($C162="","",VLOOKUP(FİLTRE!$C162,'SKT LİSTESİ'!$F:$AJ,15,0)),""))</f>
        <v/>
      </c>
      <c r="S162" s="138" t="str">
        <f ca="1">IFERROR(IF($C162="","",VLOOKUP(FİLTRE!$C162,'SKT LİSTESİ'!$F:$AJ,16,0)),"")</f>
        <v/>
      </c>
      <c r="AF162" s="179" t="str">
        <f t="shared" ca="1" si="10"/>
        <v/>
      </c>
      <c r="AG162" s="179">
        <f t="shared" ca="1" si="11"/>
        <v>0</v>
      </c>
      <c r="AH162" s="179">
        <f t="shared" ca="1" si="12"/>
        <v>0</v>
      </c>
    </row>
    <row r="163" spans="2:34" ht="15.75" x14ac:dyDescent="0.25">
      <c r="B163">
        <f t="shared" ca="1" si="9"/>
        <v>151</v>
      </c>
      <c r="C163" t="str">
        <f ca="1">IFERROR(VLOOKUP(B163,'SKT LİSTESİ'!F:F,1,0),"")</f>
        <v/>
      </c>
      <c r="E163" s="128" t="str">
        <f ca="1">IFERROR(IF($C163="","",VLOOKUP(FİLTRE!$C163,'SKT LİSTESİ'!$F:$S,5,0)),"")</f>
        <v/>
      </c>
      <c r="F163" s="129" t="str">
        <f ca="1">IFERROR(IF($C163="","",VLOOKUP(FİLTRE!$C163,'SKT LİSTESİ'!$F:$S,7,0)),"")</f>
        <v/>
      </c>
      <c r="G163" s="130" t="str">
        <f ca="1">IFERROR(IF($C163="","",VLOOKUP(FİLTRE!$C163,'SKT LİSTESİ'!$F:$S,8,0)),"")</f>
        <v/>
      </c>
      <c r="H163" s="131" t="str">
        <f ca="1">IF(E163="","",IF($C163="","",VLOOKUP(FİLTRE!$C163,'SKT LİSTESİ'!$F:$S,9,0)))</f>
        <v/>
      </c>
      <c r="I163" s="132" t="str">
        <f ca="1">IFERROR(IF($C163="","",VLOOKUP(FİLTRE!$C163,'SKT LİSTESİ'!$F:$S,10,0)),"")</f>
        <v/>
      </c>
      <c r="J163" s="133" t="str">
        <f ca="1">IFERROR(IF($C163="","",VLOOKUP(FİLTRE!$C163,'SKT LİSTESİ'!$F:$S,11,0)),"")</f>
        <v/>
      </c>
      <c r="K163" s="134" t="str">
        <f ca="1">IFERROR(IF($C163="","",VLOOKUP(FİLTRE!$C163,'SKT LİSTESİ'!$F:$S,12,0)),"")</f>
        <v/>
      </c>
      <c r="L163" s="134" t="str">
        <f ca="1">IFERROR(IF($C163="","",VLOOKUP(FİLTRE!$C163,'SKT LİSTESİ'!$F:$S,13,0)),"")</f>
        <v/>
      </c>
      <c r="M163" s="135" t="str">
        <f ca="1">IFERROR(IF($C163="","",VLOOKUP(FİLTRE!$C163,'SKT LİSTESİ'!$F:$AJ,14,0)),"")</f>
        <v/>
      </c>
      <c r="N163" s="31" t="str">
        <f ca="1">IFERROR(IF($C163="","",VLOOKUP(FİLTRE!$C163,'SKT LİSTESİ'!$F:$AJ,22,0)),"")</f>
        <v/>
      </c>
      <c r="O163" s="136" t="str">
        <f ca="1">IFERROR(IF($C163="","",VLOOKUP(FİLTRE!$C163,'SKT LİSTESİ'!$F:$AJ,23,0)),"")</f>
        <v/>
      </c>
      <c r="P163" s="31"/>
      <c r="Q163" s="31"/>
      <c r="R163" s="137" t="str">
        <f ca="1">(IFERROR(IF($C163="","",VLOOKUP(FİLTRE!$C163,'SKT LİSTESİ'!$F:$AJ,15,0)),""))</f>
        <v/>
      </c>
      <c r="S163" s="138" t="str">
        <f ca="1">IFERROR(IF($C163="","",VLOOKUP(FİLTRE!$C163,'SKT LİSTESİ'!$F:$AJ,16,0)),"")</f>
        <v/>
      </c>
      <c r="AF163" s="179" t="str">
        <f t="shared" ca="1" si="10"/>
        <v/>
      </c>
      <c r="AG163" s="179">
        <f t="shared" ca="1" si="11"/>
        <v>0</v>
      </c>
      <c r="AH163" s="179">
        <f t="shared" ca="1" si="12"/>
        <v>0</v>
      </c>
    </row>
    <row r="164" spans="2:34" ht="15.75" x14ac:dyDescent="0.25">
      <c r="B164">
        <f t="shared" ca="1" si="9"/>
        <v>152</v>
      </c>
      <c r="C164" t="str">
        <f ca="1">IFERROR(VLOOKUP(B164,'SKT LİSTESİ'!F:F,1,0),"")</f>
        <v/>
      </c>
      <c r="E164" s="128" t="str">
        <f ca="1">IFERROR(IF($C164="","",VLOOKUP(FİLTRE!$C164,'SKT LİSTESİ'!$F:$S,5,0)),"")</f>
        <v/>
      </c>
      <c r="F164" s="129" t="str">
        <f ca="1">IFERROR(IF($C164="","",VLOOKUP(FİLTRE!$C164,'SKT LİSTESİ'!$F:$S,7,0)),"")</f>
        <v/>
      </c>
      <c r="G164" s="130" t="str">
        <f ca="1">IFERROR(IF($C164="","",VLOOKUP(FİLTRE!$C164,'SKT LİSTESİ'!$F:$S,8,0)),"")</f>
        <v/>
      </c>
      <c r="H164" s="131" t="str">
        <f ca="1">IF(E164="","",IF($C164="","",VLOOKUP(FİLTRE!$C164,'SKT LİSTESİ'!$F:$S,9,0)))</f>
        <v/>
      </c>
      <c r="I164" s="132" t="str">
        <f ca="1">IFERROR(IF($C164="","",VLOOKUP(FİLTRE!$C164,'SKT LİSTESİ'!$F:$S,10,0)),"")</f>
        <v/>
      </c>
      <c r="J164" s="133" t="str">
        <f ca="1">IFERROR(IF($C164="","",VLOOKUP(FİLTRE!$C164,'SKT LİSTESİ'!$F:$S,11,0)),"")</f>
        <v/>
      </c>
      <c r="K164" s="134" t="str">
        <f ca="1">IFERROR(IF($C164="","",VLOOKUP(FİLTRE!$C164,'SKT LİSTESİ'!$F:$S,12,0)),"")</f>
        <v/>
      </c>
      <c r="L164" s="134" t="str">
        <f ca="1">IFERROR(IF($C164="","",VLOOKUP(FİLTRE!$C164,'SKT LİSTESİ'!$F:$S,13,0)),"")</f>
        <v/>
      </c>
      <c r="M164" s="135" t="str">
        <f ca="1">IFERROR(IF($C164="","",VLOOKUP(FİLTRE!$C164,'SKT LİSTESİ'!$F:$AJ,14,0)),"")</f>
        <v/>
      </c>
      <c r="N164" s="31" t="str">
        <f ca="1">IFERROR(IF($C164="","",VLOOKUP(FİLTRE!$C164,'SKT LİSTESİ'!$F:$AJ,22,0)),"")</f>
        <v/>
      </c>
      <c r="O164" s="136" t="str">
        <f ca="1">IFERROR(IF($C164="","",VLOOKUP(FİLTRE!$C164,'SKT LİSTESİ'!$F:$AJ,23,0)),"")</f>
        <v/>
      </c>
      <c r="P164" s="31"/>
      <c r="Q164" s="31"/>
      <c r="R164" s="137" t="str">
        <f ca="1">(IFERROR(IF($C164="","",VLOOKUP(FİLTRE!$C164,'SKT LİSTESİ'!$F:$AJ,15,0)),""))</f>
        <v/>
      </c>
      <c r="S164" s="138" t="str">
        <f ca="1">IFERROR(IF($C164="","",VLOOKUP(FİLTRE!$C164,'SKT LİSTESİ'!$F:$AJ,16,0)),"")</f>
        <v/>
      </c>
      <c r="AF164" s="179" t="str">
        <f t="shared" ca="1" si="10"/>
        <v/>
      </c>
      <c r="AG164" s="179">
        <f t="shared" ca="1" si="11"/>
        <v>0</v>
      </c>
      <c r="AH164" s="179">
        <f t="shared" ca="1" si="12"/>
        <v>0</v>
      </c>
    </row>
    <row r="165" spans="2:34" ht="15.75" x14ac:dyDescent="0.25">
      <c r="B165">
        <f t="shared" ca="1" si="9"/>
        <v>153</v>
      </c>
      <c r="C165" t="str">
        <f ca="1">IFERROR(VLOOKUP(B165,'SKT LİSTESİ'!F:F,1,0),"")</f>
        <v/>
      </c>
      <c r="E165" s="128" t="str">
        <f ca="1">IFERROR(IF($C165="","",VLOOKUP(FİLTRE!$C165,'SKT LİSTESİ'!$F:$S,5,0)),"")</f>
        <v/>
      </c>
      <c r="F165" s="129" t="str">
        <f ca="1">IFERROR(IF($C165="","",VLOOKUP(FİLTRE!$C165,'SKT LİSTESİ'!$F:$S,7,0)),"")</f>
        <v/>
      </c>
      <c r="G165" s="130" t="str">
        <f ca="1">IFERROR(IF($C165="","",VLOOKUP(FİLTRE!$C165,'SKT LİSTESİ'!$F:$S,8,0)),"")</f>
        <v/>
      </c>
      <c r="H165" s="131" t="str">
        <f ca="1">IF(E165="","",IF($C165="","",VLOOKUP(FİLTRE!$C165,'SKT LİSTESİ'!$F:$S,9,0)))</f>
        <v/>
      </c>
      <c r="I165" s="132" t="str">
        <f ca="1">IFERROR(IF($C165="","",VLOOKUP(FİLTRE!$C165,'SKT LİSTESİ'!$F:$S,10,0)),"")</f>
        <v/>
      </c>
      <c r="J165" s="133" t="str">
        <f ca="1">IFERROR(IF($C165="","",VLOOKUP(FİLTRE!$C165,'SKT LİSTESİ'!$F:$S,11,0)),"")</f>
        <v/>
      </c>
      <c r="K165" s="134" t="str">
        <f ca="1">IFERROR(IF($C165="","",VLOOKUP(FİLTRE!$C165,'SKT LİSTESİ'!$F:$S,12,0)),"")</f>
        <v/>
      </c>
      <c r="L165" s="134" t="str">
        <f ca="1">IFERROR(IF($C165="","",VLOOKUP(FİLTRE!$C165,'SKT LİSTESİ'!$F:$S,13,0)),"")</f>
        <v/>
      </c>
      <c r="M165" s="135" t="str">
        <f ca="1">IFERROR(IF($C165="","",VLOOKUP(FİLTRE!$C165,'SKT LİSTESİ'!$F:$AJ,14,0)),"")</f>
        <v/>
      </c>
      <c r="N165" s="31" t="str">
        <f ca="1">IFERROR(IF($C165="","",VLOOKUP(FİLTRE!$C165,'SKT LİSTESİ'!$F:$AJ,22,0)),"")</f>
        <v/>
      </c>
      <c r="O165" s="136" t="str">
        <f ca="1">IFERROR(IF($C165="","",VLOOKUP(FİLTRE!$C165,'SKT LİSTESİ'!$F:$AJ,23,0)),"")</f>
        <v/>
      </c>
      <c r="P165" s="31"/>
      <c r="Q165" s="31"/>
      <c r="R165" s="137" t="str">
        <f ca="1">(IFERROR(IF($C165="","",VLOOKUP(FİLTRE!$C165,'SKT LİSTESİ'!$F:$AJ,15,0)),""))</f>
        <v/>
      </c>
      <c r="S165" s="138" t="str">
        <f ca="1">IFERROR(IF($C165="","",VLOOKUP(FİLTRE!$C165,'SKT LİSTESİ'!$F:$AJ,16,0)),"")</f>
        <v/>
      </c>
      <c r="AF165" s="179" t="str">
        <f t="shared" ca="1" si="10"/>
        <v/>
      </c>
      <c r="AG165" s="179">
        <f t="shared" ca="1" si="11"/>
        <v>0</v>
      </c>
      <c r="AH165" s="179">
        <f t="shared" ca="1" si="12"/>
        <v>0</v>
      </c>
    </row>
    <row r="166" spans="2:34" ht="15.75" x14ac:dyDescent="0.25">
      <c r="B166">
        <f t="shared" ca="1" si="9"/>
        <v>154</v>
      </c>
      <c r="C166" t="str">
        <f ca="1">IFERROR(VLOOKUP(B166,'SKT LİSTESİ'!F:F,1,0),"")</f>
        <v/>
      </c>
      <c r="E166" s="128" t="str">
        <f ca="1">IFERROR(IF($C166="","",VLOOKUP(FİLTRE!$C166,'SKT LİSTESİ'!$F:$S,5,0)),"")</f>
        <v/>
      </c>
      <c r="F166" s="129" t="str">
        <f ca="1">IFERROR(IF($C166="","",VLOOKUP(FİLTRE!$C166,'SKT LİSTESİ'!$F:$S,7,0)),"")</f>
        <v/>
      </c>
      <c r="G166" s="130" t="str">
        <f ca="1">IFERROR(IF($C166="","",VLOOKUP(FİLTRE!$C166,'SKT LİSTESİ'!$F:$S,8,0)),"")</f>
        <v/>
      </c>
      <c r="H166" s="131" t="str">
        <f ca="1">IF(E166="","",IF($C166="","",VLOOKUP(FİLTRE!$C166,'SKT LİSTESİ'!$F:$S,9,0)))</f>
        <v/>
      </c>
      <c r="I166" s="132" t="str">
        <f ca="1">IFERROR(IF($C166="","",VLOOKUP(FİLTRE!$C166,'SKT LİSTESİ'!$F:$S,10,0)),"")</f>
        <v/>
      </c>
      <c r="J166" s="133" t="str">
        <f ca="1">IFERROR(IF($C166="","",VLOOKUP(FİLTRE!$C166,'SKT LİSTESİ'!$F:$S,11,0)),"")</f>
        <v/>
      </c>
      <c r="K166" s="134" t="str">
        <f ca="1">IFERROR(IF($C166="","",VLOOKUP(FİLTRE!$C166,'SKT LİSTESİ'!$F:$S,12,0)),"")</f>
        <v/>
      </c>
      <c r="L166" s="134" t="str">
        <f ca="1">IFERROR(IF($C166="","",VLOOKUP(FİLTRE!$C166,'SKT LİSTESİ'!$F:$S,13,0)),"")</f>
        <v/>
      </c>
      <c r="M166" s="135" t="str">
        <f ca="1">IFERROR(IF($C166="","",VLOOKUP(FİLTRE!$C166,'SKT LİSTESİ'!$F:$AJ,14,0)),"")</f>
        <v/>
      </c>
      <c r="N166" s="31" t="str">
        <f ca="1">IFERROR(IF($C166="","",VLOOKUP(FİLTRE!$C166,'SKT LİSTESİ'!$F:$AJ,22,0)),"")</f>
        <v/>
      </c>
      <c r="O166" s="136" t="str">
        <f ca="1">IFERROR(IF($C166="","",VLOOKUP(FİLTRE!$C166,'SKT LİSTESİ'!$F:$AJ,23,0)),"")</f>
        <v/>
      </c>
      <c r="P166" s="31"/>
      <c r="Q166" s="31"/>
      <c r="R166" s="137" t="str">
        <f ca="1">(IFERROR(IF($C166="","",VLOOKUP(FİLTRE!$C166,'SKT LİSTESİ'!$F:$AJ,15,0)),""))</f>
        <v/>
      </c>
      <c r="S166" s="138" t="str">
        <f ca="1">IFERROR(IF($C166="","",VLOOKUP(FİLTRE!$C166,'SKT LİSTESİ'!$F:$AJ,16,0)),"")</f>
        <v/>
      </c>
      <c r="AF166" s="179" t="str">
        <f t="shared" ca="1" si="10"/>
        <v/>
      </c>
      <c r="AG166" s="179">
        <f t="shared" ca="1" si="11"/>
        <v>0</v>
      </c>
      <c r="AH166" s="179">
        <f t="shared" ca="1" si="12"/>
        <v>0</v>
      </c>
    </row>
    <row r="167" spans="2:34" ht="15.75" x14ac:dyDescent="0.25">
      <c r="B167">
        <f t="shared" ca="1" si="9"/>
        <v>155</v>
      </c>
      <c r="C167" t="str">
        <f ca="1">IFERROR(VLOOKUP(B167,'SKT LİSTESİ'!F:F,1,0),"")</f>
        <v/>
      </c>
      <c r="E167" s="128" t="str">
        <f ca="1">IFERROR(IF($C167="","",VLOOKUP(FİLTRE!$C167,'SKT LİSTESİ'!$F:$S,5,0)),"")</f>
        <v/>
      </c>
      <c r="F167" s="129" t="str">
        <f ca="1">IFERROR(IF($C167="","",VLOOKUP(FİLTRE!$C167,'SKT LİSTESİ'!$F:$S,7,0)),"")</f>
        <v/>
      </c>
      <c r="G167" s="130" t="str">
        <f ca="1">IFERROR(IF($C167="","",VLOOKUP(FİLTRE!$C167,'SKT LİSTESİ'!$F:$S,8,0)),"")</f>
        <v/>
      </c>
      <c r="H167" s="131" t="str">
        <f ca="1">IF(E167="","",IF($C167="","",VLOOKUP(FİLTRE!$C167,'SKT LİSTESİ'!$F:$S,9,0)))</f>
        <v/>
      </c>
      <c r="I167" s="132" t="str">
        <f ca="1">IFERROR(IF($C167="","",VLOOKUP(FİLTRE!$C167,'SKT LİSTESİ'!$F:$S,10,0)),"")</f>
        <v/>
      </c>
      <c r="J167" s="133" t="str">
        <f ca="1">IFERROR(IF($C167="","",VLOOKUP(FİLTRE!$C167,'SKT LİSTESİ'!$F:$S,11,0)),"")</f>
        <v/>
      </c>
      <c r="K167" s="134" t="str">
        <f ca="1">IFERROR(IF($C167="","",VLOOKUP(FİLTRE!$C167,'SKT LİSTESİ'!$F:$S,12,0)),"")</f>
        <v/>
      </c>
      <c r="L167" s="134" t="str">
        <f ca="1">IFERROR(IF($C167="","",VLOOKUP(FİLTRE!$C167,'SKT LİSTESİ'!$F:$S,13,0)),"")</f>
        <v/>
      </c>
      <c r="M167" s="135" t="str">
        <f ca="1">IFERROR(IF($C167="","",VLOOKUP(FİLTRE!$C167,'SKT LİSTESİ'!$F:$AJ,14,0)),"")</f>
        <v/>
      </c>
      <c r="N167" s="31" t="str">
        <f ca="1">IFERROR(IF($C167="","",VLOOKUP(FİLTRE!$C167,'SKT LİSTESİ'!$F:$AJ,22,0)),"")</f>
        <v/>
      </c>
      <c r="O167" s="136" t="str">
        <f ca="1">IFERROR(IF($C167="","",VLOOKUP(FİLTRE!$C167,'SKT LİSTESİ'!$F:$AJ,23,0)),"")</f>
        <v/>
      </c>
      <c r="P167" s="31"/>
      <c r="Q167" s="31"/>
      <c r="R167" s="137" t="str">
        <f ca="1">(IFERROR(IF($C167="","",VLOOKUP(FİLTRE!$C167,'SKT LİSTESİ'!$F:$AJ,15,0)),""))</f>
        <v/>
      </c>
      <c r="S167" s="138" t="str">
        <f ca="1">IFERROR(IF($C167="","",VLOOKUP(FİLTRE!$C167,'SKT LİSTESİ'!$F:$AJ,16,0)),"")</f>
        <v/>
      </c>
      <c r="AF167" s="179" t="str">
        <f t="shared" ca="1" si="10"/>
        <v/>
      </c>
      <c r="AG167" s="179">
        <f t="shared" ca="1" si="11"/>
        <v>0</v>
      </c>
      <c r="AH167" s="179">
        <f t="shared" ca="1" si="12"/>
        <v>0</v>
      </c>
    </row>
    <row r="168" spans="2:34" ht="15.75" x14ac:dyDescent="0.25">
      <c r="B168">
        <f t="shared" ca="1" si="9"/>
        <v>156</v>
      </c>
      <c r="C168" t="str">
        <f ca="1">IFERROR(VLOOKUP(B168,'SKT LİSTESİ'!F:F,1,0),"")</f>
        <v/>
      </c>
      <c r="E168" s="128" t="str">
        <f ca="1">IFERROR(IF($C168="","",VLOOKUP(FİLTRE!$C168,'SKT LİSTESİ'!$F:$S,5,0)),"")</f>
        <v/>
      </c>
      <c r="F168" s="129" t="str">
        <f ca="1">IFERROR(IF($C168="","",VLOOKUP(FİLTRE!$C168,'SKT LİSTESİ'!$F:$S,7,0)),"")</f>
        <v/>
      </c>
      <c r="G168" s="130" t="str">
        <f ca="1">IFERROR(IF($C168="","",VLOOKUP(FİLTRE!$C168,'SKT LİSTESİ'!$F:$S,8,0)),"")</f>
        <v/>
      </c>
      <c r="H168" s="131" t="str">
        <f ca="1">IF(E168="","",IF($C168="","",VLOOKUP(FİLTRE!$C168,'SKT LİSTESİ'!$F:$S,9,0)))</f>
        <v/>
      </c>
      <c r="I168" s="132" t="str">
        <f ca="1">IFERROR(IF($C168="","",VLOOKUP(FİLTRE!$C168,'SKT LİSTESİ'!$F:$S,10,0)),"")</f>
        <v/>
      </c>
      <c r="J168" s="133" t="str">
        <f ca="1">IFERROR(IF($C168="","",VLOOKUP(FİLTRE!$C168,'SKT LİSTESİ'!$F:$S,11,0)),"")</f>
        <v/>
      </c>
      <c r="K168" s="134" t="str">
        <f ca="1">IFERROR(IF($C168="","",VLOOKUP(FİLTRE!$C168,'SKT LİSTESİ'!$F:$S,12,0)),"")</f>
        <v/>
      </c>
      <c r="L168" s="134" t="str">
        <f ca="1">IFERROR(IF($C168="","",VLOOKUP(FİLTRE!$C168,'SKT LİSTESİ'!$F:$S,13,0)),"")</f>
        <v/>
      </c>
      <c r="M168" s="135" t="str">
        <f ca="1">IFERROR(IF($C168="","",VLOOKUP(FİLTRE!$C168,'SKT LİSTESİ'!$F:$AJ,14,0)),"")</f>
        <v/>
      </c>
      <c r="N168" s="31" t="str">
        <f ca="1">IFERROR(IF($C168="","",VLOOKUP(FİLTRE!$C168,'SKT LİSTESİ'!$F:$AJ,22,0)),"")</f>
        <v/>
      </c>
      <c r="O168" s="136" t="str">
        <f ca="1">IFERROR(IF($C168="","",VLOOKUP(FİLTRE!$C168,'SKT LİSTESİ'!$F:$AJ,23,0)),"")</f>
        <v/>
      </c>
      <c r="P168" s="31"/>
      <c r="Q168" s="31"/>
      <c r="R168" s="137" t="str">
        <f ca="1">(IFERROR(IF($C168="","",VLOOKUP(FİLTRE!$C168,'SKT LİSTESİ'!$F:$AJ,15,0)),""))</f>
        <v/>
      </c>
      <c r="S168" s="138" t="str">
        <f ca="1">IFERROR(IF($C168="","",VLOOKUP(FİLTRE!$C168,'SKT LİSTESİ'!$F:$AJ,16,0)),"")</f>
        <v/>
      </c>
      <c r="AF168" s="179" t="str">
        <f t="shared" ca="1" si="10"/>
        <v/>
      </c>
      <c r="AG168" s="179">
        <f t="shared" ca="1" si="11"/>
        <v>0</v>
      </c>
      <c r="AH168" s="179">
        <f t="shared" ca="1" si="12"/>
        <v>0</v>
      </c>
    </row>
    <row r="169" spans="2:34" ht="15.75" x14ac:dyDescent="0.25">
      <c r="B169">
        <f t="shared" ca="1" si="9"/>
        <v>157</v>
      </c>
      <c r="C169" t="str">
        <f ca="1">IFERROR(VLOOKUP(B169,'SKT LİSTESİ'!F:F,1,0),"")</f>
        <v/>
      </c>
      <c r="E169" s="128" t="str">
        <f ca="1">IFERROR(IF($C169="","",VLOOKUP(FİLTRE!$C169,'SKT LİSTESİ'!$F:$S,5,0)),"")</f>
        <v/>
      </c>
      <c r="F169" s="129" t="str">
        <f ca="1">IFERROR(IF($C169="","",VLOOKUP(FİLTRE!$C169,'SKT LİSTESİ'!$F:$S,7,0)),"")</f>
        <v/>
      </c>
      <c r="G169" s="130" t="str">
        <f ca="1">IFERROR(IF($C169="","",VLOOKUP(FİLTRE!$C169,'SKT LİSTESİ'!$F:$S,8,0)),"")</f>
        <v/>
      </c>
      <c r="H169" s="131" t="str">
        <f ca="1">IF(E169="","",IF($C169="","",VLOOKUP(FİLTRE!$C169,'SKT LİSTESİ'!$F:$S,9,0)))</f>
        <v/>
      </c>
      <c r="I169" s="132" t="str">
        <f ca="1">IFERROR(IF($C169="","",VLOOKUP(FİLTRE!$C169,'SKT LİSTESİ'!$F:$S,10,0)),"")</f>
        <v/>
      </c>
      <c r="J169" s="133" t="str">
        <f ca="1">IFERROR(IF($C169="","",VLOOKUP(FİLTRE!$C169,'SKT LİSTESİ'!$F:$S,11,0)),"")</f>
        <v/>
      </c>
      <c r="K169" s="134" t="str">
        <f ca="1">IFERROR(IF($C169="","",VLOOKUP(FİLTRE!$C169,'SKT LİSTESİ'!$F:$S,12,0)),"")</f>
        <v/>
      </c>
      <c r="L169" s="134" t="str">
        <f ca="1">IFERROR(IF($C169="","",VLOOKUP(FİLTRE!$C169,'SKT LİSTESİ'!$F:$S,13,0)),"")</f>
        <v/>
      </c>
      <c r="M169" s="135" t="str">
        <f ca="1">IFERROR(IF($C169="","",VLOOKUP(FİLTRE!$C169,'SKT LİSTESİ'!$F:$AJ,14,0)),"")</f>
        <v/>
      </c>
      <c r="N169" s="31" t="str">
        <f ca="1">IFERROR(IF($C169="","",VLOOKUP(FİLTRE!$C169,'SKT LİSTESİ'!$F:$AJ,22,0)),"")</f>
        <v/>
      </c>
      <c r="O169" s="136" t="str">
        <f ca="1">IFERROR(IF($C169="","",VLOOKUP(FİLTRE!$C169,'SKT LİSTESİ'!$F:$AJ,23,0)),"")</f>
        <v/>
      </c>
      <c r="P169" s="31"/>
      <c r="Q169" s="31"/>
      <c r="R169" s="137" t="str">
        <f ca="1">(IFERROR(IF($C169="","",VLOOKUP(FİLTRE!$C169,'SKT LİSTESİ'!$F:$AJ,15,0)),""))</f>
        <v/>
      </c>
      <c r="S169" s="138" t="str">
        <f ca="1">IFERROR(IF($C169="","",VLOOKUP(FİLTRE!$C169,'SKT LİSTESİ'!$F:$AJ,16,0)),"")</f>
        <v/>
      </c>
      <c r="AF169" s="179" t="str">
        <f t="shared" ca="1" si="10"/>
        <v/>
      </c>
      <c r="AG169" s="179">
        <f t="shared" ca="1" si="11"/>
        <v>0</v>
      </c>
      <c r="AH169" s="179">
        <f t="shared" ca="1" si="12"/>
        <v>0</v>
      </c>
    </row>
    <row r="170" spans="2:34" ht="15.75" x14ac:dyDescent="0.25">
      <c r="B170">
        <f t="shared" ca="1" si="9"/>
        <v>158</v>
      </c>
      <c r="C170" t="str">
        <f ca="1">IFERROR(VLOOKUP(B170,'SKT LİSTESİ'!F:F,1,0),"")</f>
        <v/>
      </c>
      <c r="E170" s="128" t="str">
        <f ca="1">IFERROR(IF($C170="","",VLOOKUP(FİLTRE!$C170,'SKT LİSTESİ'!$F:$S,5,0)),"")</f>
        <v/>
      </c>
      <c r="F170" s="129" t="str">
        <f ca="1">IFERROR(IF($C170="","",VLOOKUP(FİLTRE!$C170,'SKT LİSTESİ'!$F:$S,7,0)),"")</f>
        <v/>
      </c>
      <c r="G170" s="130" t="str">
        <f ca="1">IFERROR(IF($C170="","",VLOOKUP(FİLTRE!$C170,'SKT LİSTESİ'!$F:$S,8,0)),"")</f>
        <v/>
      </c>
      <c r="H170" s="131" t="str">
        <f ca="1">IF(E170="","",IF($C170="","",VLOOKUP(FİLTRE!$C170,'SKT LİSTESİ'!$F:$S,9,0)))</f>
        <v/>
      </c>
      <c r="I170" s="132" t="str">
        <f ca="1">IFERROR(IF($C170="","",VLOOKUP(FİLTRE!$C170,'SKT LİSTESİ'!$F:$S,10,0)),"")</f>
        <v/>
      </c>
      <c r="J170" s="133" t="str">
        <f ca="1">IFERROR(IF($C170="","",VLOOKUP(FİLTRE!$C170,'SKT LİSTESİ'!$F:$S,11,0)),"")</f>
        <v/>
      </c>
      <c r="K170" s="134" t="str">
        <f ca="1">IFERROR(IF($C170="","",VLOOKUP(FİLTRE!$C170,'SKT LİSTESİ'!$F:$S,12,0)),"")</f>
        <v/>
      </c>
      <c r="L170" s="134" t="str">
        <f ca="1">IFERROR(IF($C170="","",VLOOKUP(FİLTRE!$C170,'SKT LİSTESİ'!$F:$S,13,0)),"")</f>
        <v/>
      </c>
      <c r="M170" s="135" t="str">
        <f ca="1">IFERROR(IF($C170="","",VLOOKUP(FİLTRE!$C170,'SKT LİSTESİ'!$F:$AJ,14,0)),"")</f>
        <v/>
      </c>
      <c r="N170" s="31" t="str">
        <f ca="1">IFERROR(IF($C170="","",VLOOKUP(FİLTRE!$C170,'SKT LİSTESİ'!$F:$AJ,22,0)),"")</f>
        <v/>
      </c>
      <c r="O170" s="136" t="str">
        <f ca="1">IFERROR(IF($C170="","",VLOOKUP(FİLTRE!$C170,'SKT LİSTESİ'!$F:$AJ,23,0)),"")</f>
        <v/>
      </c>
      <c r="P170" s="31"/>
      <c r="Q170" s="31"/>
      <c r="R170" s="137" t="str">
        <f ca="1">(IFERROR(IF($C170="","",VLOOKUP(FİLTRE!$C170,'SKT LİSTESİ'!$F:$AJ,15,0)),""))</f>
        <v/>
      </c>
      <c r="S170" s="138" t="str">
        <f ca="1">IFERROR(IF($C170="","",VLOOKUP(FİLTRE!$C170,'SKT LİSTESİ'!$F:$AJ,16,0)),"")</f>
        <v/>
      </c>
      <c r="AF170" s="179" t="str">
        <f t="shared" ca="1" si="10"/>
        <v/>
      </c>
      <c r="AG170" s="179">
        <f t="shared" ca="1" si="11"/>
        <v>0</v>
      </c>
      <c r="AH170" s="179">
        <f t="shared" ca="1" si="12"/>
        <v>0</v>
      </c>
    </row>
    <row r="171" spans="2:34" ht="15.75" x14ac:dyDescent="0.25">
      <c r="B171">
        <f t="shared" ca="1" si="9"/>
        <v>159</v>
      </c>
      <c r="C171" t="str">
        <f ca="1">IFERROR(VLOOKUP(B171,'SKT LİSTESİ'!F:F,1,0),"")</f>
        <v/>
      </c>
      <c r="E171" s="128" t="str">
        <f ca="1">IFERROR(IF($C171="","",VLOOKUP(FİLTRE!$C171,'SKT LİSTESİ'!$F:$S,5,0)),"")</f>
        <v/>
      </c>
      <c r="F171" s="129" t="str">
        <f ca="1">IFERROR(IF($C171="","",VLOOKUP(FİLTRE!$C171,'SKT LİSTESİ'!$F:$S,7,0)),"")</f>
        <v/>
      </c>
      <c r="G171" s="130" t="str">
        <f ca="1">IFERROR(IF($C171="","",VLOOKUP(FİLTRE!$C171,'SKT LİSTESİ'!$F:$S,8,0)),"")</f>
        <v/>
      </c>
      <c r="H171" s="131" t="str">
        <f ca="1">IF(E171="","",IF($C171="","",VLOOKUP(FİLTRE!$C171,'SKT LİSTESİ'!$F:$S,9,0)))</f>
        <v/>
      </c>
      <c r="I171" s="132" t="str">
        <f ca="1">IFERROR(IF($C171="","",VLOOKUP(FİLTRE!$C171,'SKT LİSTESİ'!$F:$S,10,0)),"")</f>
        <v/>
      </c>
      <c r="J171" s="133" t="str">
        <f ca="1">IFERROR(IF($C171="","",VLOOKUP(FİLTRE!$C171,'SKT LİSTESİ'!$F:$S,11,0)),"")</f>
        <v/>
      </c>
      <c r="K171" s="134" t="str">
        <f ca="1">IFERROR(IF($C171="","",VLOOKUP(FİLTRE!$C171,'SKT LİSTESİ'!$F:$S,12,0)),"")</f>
        <v/>
      </c>
      <c r="L171" s="134" t="str">
        <f ca="1">IFERROR(IF($C171="","",VLOOKUP(FİLTRE!$C171,'SKT LİSTESİ'!$F:$S,13,0)),"")</f>
        <v/>
      </c>
      <c r="M171" s="135" t="str">
        <f ca="1">IFERROR(IF($C171="","",VLOOKUP(FİLTRE!$C171,'SKT LİSTESİ'!$F:$AJ,14,0)),"")</f>
        <v/>
      </c>
      <c r="N171" s="31" t="str">
        <f ca="1">IFERROR(IF($C171="","",VLOOKUP(FİLTRE!$C171,'SKT LİSTESİ'!$F:$AJ,22,0)),"")</f>
        <v/>
      </c>
      <c r="O171" s="136" t="str">
        <f ca="1">IFERROR(IF($C171="","",VLOOKUP(FİLTRE!$C171,'SKT LİSTESİ'!$F:$AJ,23,0)),"")</f>
        <v/>
      </c>
      <c r="P171" s="31"/>
      <c r="Q171" s="31"/>
      <c r="R171" s="137" t="str">
        <f ca="1">(IFERROR(IF($C171="","",VLOOKUP(FİLTRE!$C171,'SKT LİSTESİ'!$F:$AJ,15,0)),""))</f>
        <v/>
      </c>
      <c r="S171" s="138" t="str">
        <f ca="1">IFERROR(IF($C171="","",VLOOKUP(FİLTRE!$C171,'SKT LİSTESİ'!$F:$AJ,16,0)),"")</f>
        <v/>
      </c>
      <c r="AF171" s="179" t="str">
        <f t="shared" ca="1" si="10"/>
        <v/>
      </c>
      <c r="AG171" s="179">
        <f t="shared" ca="1" si="11"/>
        <v>0</v>
      </c>
      <c r="AH171" s="179">
        <f t="shared" ca="1" si="12"/>
        <v>0</v>
      </c>
    </row>
    <row r="172" spans="2:34" ht="15.75" x14ac:dyDescent="0.25">
      <c r="B172">
        <f t="shared" ca="1" si="9"/>
        <v>160</v>
      </c>
      <c r="C172" t="str">
        <f ca="1">IFERROR(VLOOKUP(B172,'SKT LİSTESİ'!F:F,1,0),"")</f>
        <v/>
      </c>
      <c r="E172" s="128" t="str">
        <f ca="1">IFERROR(IF($C172="","",VLOOKUP(FİLTRE!$C172,'SKT LİSTESİ'!$F:$S,5,0)),"")</f>
        <v/>
      </c>
      <c r="F172" s="129" t="str">
        <f ca="1">IFERROR(IF($C172="","",VLOOKUP(FİLTRE!$C172,'SKT LİSTESİ'!$F:$S,7,0)),"")</f>
        <v/>
      </c>
      <c r="G172" s="130" t="str">
        <f ca="1">IFERROR(IF($C172="","",VLOOKUP(FİLTRE!$C172,'SKT LİSTESİ'!$F:$S,8,0)),"")</f>
        <v/>
      </c>
      <c r="H172" s="131" t="str">
        <f ca="1">IF(E172="","",IF($C172="","",VLOOKUP(FİLTRE!$C172,'SKT LİSTESİ'!$F:$S,9,0)))</f>
        <v/>
      </c>
      <c r="I172" s="132" t="str">
        <f ca="1">IFERROR(IF($C172="","",VLOOKUP(FİLTRE!$C172,'SKT LİSTESİ'!$F:$S,10,0)),"")</f>
        <v/>
      </c>
      <c r="J172" s="133" t="str">
        <f ca="1">IFERROR(IF($C172="","",VLOOKUP(FİLTRE!$C172,'SKT LİSTESİ'!$F:$S,11,0)),"")</f>
        <v/>
      </c>
      <c r="K172" s="134" t="str">
        <f ca="1">IFERROR(IF($C172="","",VLOOKUP(FİLTRE!$C172,'SKT LİSTESİ'!$F:$S,12,0)),"")</f>
        <v/>
      </c>
      <c r="L172" s="134" t="str">
        <f ca="1">IFERROR(IF($C172="","",VLOOKUP(FİLTRE!$C172,'SKT LİSTESİ'!$F:$S,13,0)),"")</f>
        <v/>
      </c>
      <c r="M172" s="135" t="str">
        <f ca="1">IFERROR(IF($C172="","",VLOOKUP(FİLTRE!$C172,'SKT LİSTESİ'!$F:$AJ,14,0)),"")</f>
        <v/>
      </c>
      <c r="N172" s="31" t="str">
        <f ca="1">IFERROR(IF($C172="","",VLOOKUP(FİLTRE!$C172,'SKT LİSTESİ'!$F:$AJ,22,0)),"")</f>
        <v/>
      </c>
      <c r="O172" s="136" t="str">
        <f ca="1">IFERROR(IF($C172="","",VLOOKUP(FİLTRE!$C172,'SKT LİSTESİ'!$F:$AJ,23,0)),"")</f>
        <v/>
      </c>
      <c r="P172" s="31"/>
      <c r="Q172" s="31"/>
      <c r="R172" s="137" t="str">
        <f ca="1">(IFERROR(IF($C172="","",VLOOKUP(FİLTRE!$C172,'SKT LİSTESİ'!$F:$AJ,15,0)),""))</f>
        <v/>
      </c>
      <c r="S172" s="138" t="str">
        <f ca="1">IFERROR(IF($C172="","",VLOOKUP(FİLTRE!$C172,'SKT LİSTESİ'!$F:$AJ,16,0)),"")</f>
        <v/>
      </c>
      <c r="AF172" s="179" t="str">
        <f t="shared" ca="1" si="10"/>
        <v/>
      </c>
      <c r="AG172" s="179">
        <f t="shared" ca="1" si="11"/>
        <v>0</v>
      </c>
      <c r="AH172" s="179">
        <f t="shared" ca="1" si="12"/>
        <v>0</v>
      </c>
    </row>
    <row r="173" spans="2:34" ht="15.75" x14ac:dyDescent="0.25">
      <c r="B173">
        <f t="shared" ca="1" si="9"/>
        <v>161</v>
      </c>
      <c r="C173" t="str">
        <f ca="1">IFERROR(VLOOKUP(B173,'SKT LİSTESİ'!F:F,1,0),"")</f>
        <v/>
      </c>
      <c r="E173" s="128" t="str">
        <f ca="1">IFERROR(IF($C173="","",VLOOKUP(FİLTRE!$C173,'SKT LİSTESİ'!$F:$S,5,0)),"")</f>
        <v/>
      </c>
      <c r="F173" s="129" t="str">
        <f ca="1">IFERROR(IF($C173="","",VLOOKUP(FİLTRE!$C173,'SKT LİSTESİ'!$F:$S,7,0)),"")</f>
        <v/>
      </c>
      <c r="G173" s="130" t="str">
        <f ca="1">IFERROR(IF($C173="","",VLOOKUP(FİLTRE!$C173,'SKT LİSTESİ'!$F:$S,8,0)),"")</f>
        <v/>
      </c>
      <c r="H173" s="131" t="str">
        <f ca="1">IF(E173="","",IF($C173="","",VLOOKUP(FİLTRE!$C173,'SKT LİSTESİ'!$F:$S,9,0)))</f>
        <v/>
      </c>
      <c r="I173" s="132" t="str">
        <f ca="1">IFERROR(IF($C173="","",VLOOKUP(FİLTRE!$C173,'SKT LİSTESİ'!$F:$S,10,0)),"")</f>
        <v/>
      </c>
      <c r="J173" s="133" t="str">
        <f ca="1">IFERROR(IF($C173="","",VLOOKUP(FİLTRE!$C173,'SKT LİSTESİ'!$F:$S,11,0)),"")</f>
        <v/>
      </c>
      <c r="K173" s="134" t="str">
        <f ca="1">IFERROR(IF($C173="","",VLOOKUP(FİLTRE!$C173,'SKT LİSTESİ'!$F:$S,12,0)),"")</f>
        <v/>
      </c>
      <c r="L173" s="134" t="str">
        <f ca="1">IFERROR(IF($C173="","",VLOOKUP(FİLTRE!$C173,'SKT LİSTESİ'!$F:$S,13,0)),"")</f>
        <v/>
      </c>
      <c r="M173" s="135" t="str">
        <f ca="1">IFERROR(IF($C173="","",VLOOKUP(FİLTRE!$C173,'SKT LİSTESİ'!$F:$AJ,14,0)),"")</f>
        <v/>
      </c>
      <c r="N173" s="31" t="str">
        <f ca="1">IFERROR(IF($C173="","",VLOOKUP(FİLTRE!$C173,'SKT LİSTESİ'!$F:$AJ,22,0)),"")</f>
        <v/>
      </c>
      <c r="O173" s="136" t="str">
        <f ca="1">IFERROR(IF($C173="","",VLOOKUP(FİLTRE!$C173,'SKT LİSTESİ'!$F:$AJ,23,0)),"")</f>
        <v/>
      </c>
      <c r="P173" s="31"/>
      <c r="Q173" s="31"/>
      <c r="R173" s="137" t="str">
        <f ca="1">(IFERROR(IF($C173="","",VLOOKUP(FİLTRE!$C173,'SKT LİSTESİ'!$F:$AJ,15,0)),""))</f>
        <v/>
      </c>
      <c r="S173" s="138" t="str">
        <f ca="1">IFERROR(IF($C173="","",VLOOKUP(FİLTRE!$C173,'SKT LİSTESİ'!$F:$AJ,16,0)),"")</f>
        <v/>
      </c>
      <c r="AF173" s="179" t="str">
        <f t="shared" ca="1" si="10"/>
        <v/>
      </c>
      <c r="AG173" s="179">
        <f t="shared" ca="1" si="11"/>
        <v>0</v>
      </c>
      <c r="AH173" s="179">
        <f t="shared" ca="1" si="12"/>
        <v>0</v>
      </c>
    </row>
    <row r="174" spans="2:34" ht="15.75" x14ac:dyDescent="0.25">
      <c r="B174">
        <f t="shared" ca="1" si="9"/>
        <v>162</v>
      </c>
      <c r="C174" t="str">
        <f ca="1">IFERROR(VLOOKUP(B174,'SKT LİSTESİ'!F:F,1,0),"")</f>
        <v/>
      </c>
      <c r="E174" s="128" t="str">
        <f ca="1">IFERROR(IF($C174="","",VLOOKUP(FİLTRE!$C174,'SKT LİSTESİ'!$F:$S,5,0)),"")</f>
        <v/>
      </c>
      <c r="F174" s="129" t="str">
        <f ca="1">IFERROR(IF($C174="","",VLOOKUP(FİLTRE!$C174,'SKT LİSTESİ'!$F:$S,7,0)),"")</f>
        <v/>
      </c>
      <c r="G174" s="130" t="str">
        <f ca="1">IFERROR(IF($C174="","",VLOOKUP(FİLTRE!$C174,'SKT LİSTESİ'!$F:$S,8,0)),"")</f>
        <v/>
      </c>
      <c r="H174" s="131" t="str">
        <f ca="1">IF(E174="","",IF($C174="","",VLOOKUP(FİLTRE!$C174,'SKT LİSTESİ'!$F:$S,9,0)))</f>
        <v/>
      </c>
      <c r="I174" s="132" t="str">
        <f ca="1">IFERROR(IF($C174="","",VLOOKUP(FİLTRE!$C174,'SKT LİSTESİ'!$F:$S,10,0)),"")</f>
        <v/>
      </c>
      <c r="J174" s="133" t="str">
        <f ca="1">IFERROR(IF($C174="","",VLOOKUP(FİLTRE!$C174,'SKT LİSTESİ'!$F:$S,11,0)),"")</f>
        <v/>
      </c>
      <c r="K174" s="134" t="str">
        <f ca="1">IFERROR(IF($C174="","",VLOOKUP(FİLTRE!$C174,'SKT LİSTESİ'!$F:$S,12,0)),"")</f>
        <v/>
      </c>
      <c r="L174" s="134" t="str">
        <f ca="1">IFERROR(IF($C174="","",VLOOKUP(FİLTRE!$C174,'SKT LİSTESİ'!$F:$S,13,0)),"")</f>
        <v/>
      </c>
      <c r="M174" s="135" t="str">
        <f ca="1">IFERROR(IF($C174="","",VLOOKUP(FİLTRE!$C174,'SKT LİSTESİ'!$F:$AJ,14,0)),"")</f>
        <v/>
      </c>
      <c r="N174" s="31" t="str">
        <f ca="1">IFERROR(IF($C174="","",VLOOKUP(FİLTRE!$C174,'SKT LİSTESİ'!$F:$AJ,22,0)),"")</f>
        <v/>
      </c>
      <c r="O174" s="136" t="str">
        <f ca="1">IFERROR(IF($C174="","",VLOOKUP(FİLTRE!$C174,'SKT LİSTESİ'!$F:$AJ,23,0)),"")</f>
        <v/>
      </c>
      <c r="P174" s="31"/>
      <c r="Q174" s="31"/>
      <c r="R174" s="137" t="str">
        <f ca="1">(IFERROR(IF($C174="","",VLOOKUP(FİLTRE!$C174,'SKT LİSTESİ'!$F:$AJ,15,0)),""))</f>
        <v/>
      </c>
      <c r="S174" s="138" t="str">
        <f ca="1">IFERROR(IF($C174="","",VLOOKUP(FİLTRE!$C174,'SKT LİSTESİ'!$F:$AJ,16,0)),"")</f>
        <v/>
      </c>
      <c r="AF174" s="179" t="str">
        <f t="shared" ca="1" si="10"/>
        <v/>
      </c>
      <c r="AG174" s="179">
        <f t="shared" ca="1" si="11"/>
        <v>0</v>
      </c>
      <c r="AH174" s="179">
        <f t="shared" ca="1" si="12"/>
        <v>0</v>
      </c>
    </row>
    <row r="175" spans="2:34" ht="15.75" x14ac:dyDescent="0.25">
      <c r="B175">
        <f t="shared" ca="1" si="9"/>
        <v>163</v>
      </c>
      <c r="C175" t="str">
        <f ca="1">IFERROR(VLOOKUP(B175,'SKT LİSTESİ'!F:F,1,0),"")</f>
        <v/>
      </c>
      <c r="E175" s="128" t="str">
        <f ca="1">IFERROR(IF($C175="","",VLOOKUP(FİLTRE!$C175,'SKT LİSTESİ'!$F:$S,5,0)),"")</f>
        <v/>
      </c>
      <c r="F175" s="129" t="str">
        <f ca="1">IFERROR(IF($C175="","",VLOOKUP(FİLTRE!$C175,'SKT LİSTESİ'!$F:$S,7,0)),"")</f>
        <v/>
      </c>
      <c r="G175" s="130" t="str">
        <f ca="1">IFERROR(IF($C175="","",VLOOKUP(FİLTRE!$C175,'SKT LİSTESİ'!$F:$S,8,0)),"")</f>
        <v/>
      </c>
      <c r="H175" s="131" t="str">
        <f ca="1">IF(E175="","",IF($C175="","",VLOOKUP(FİLTRE!$C175,'SKT LİSTESİ'!$F:$S,9,0)))</f>
        <v/>
      </c>
      <c r="I175" s="132" t="str">
        <f ca="1">IFERROR(IF($C175="","",VLOOKUP(FİLTRE!$C175,'SKT LİSTESİ'!$F:$S,10,0)),"")</f>
        <v/>
      </c>
      <c r="J175" s="133" t="str">
        <f ca="1">IFERROR(IF($C175="","",VLOOKUP(FİLTRE!$C175,'SKT LİSTESİ'!$F:$S,11,0)),"")</f>
        <v/>
      </c>
      <c r="K175" s="134" t="str">
        <f ca="1">IFERROR(IF($C175="","",VLOOKUP(FİLTRE!$C175,'SKT LİSTESİ'!$F:$S,12,0)),"")</f>
        <v/>
      </c>
      <c r="L175" s="134" t="str">
        <f ca="1">IFERROR(IF($C175="","",VLOOKUP(FİLTRE!$C175,'SKT LİSTESİ'!$F:$S,13,0)),"")</f>
        <v/>
      </c>
      <c r="M175" s="135" t="str">
        <f ca="1">IFERROR(IF($C175="","",VLOOKUP(FİLTRE!$C175,'SKT LİSTESİ'!$F:$AJ,14,0)),"")</f>
        <v/>
      </c>
      <c r="N175" s="31" t="str">
        <f ca="1">IFERROR(IF($C175="","",VLOOKUP(FİLTRE!$C175,'SKT LİSTESİ'!$F:$AJ,22,0)),"")</f>
        <v/>
      </c>
      <c r="O175" s="136" t="str">
        <f ca="1">IFERROR(IF($C175="","",VLOOKUP(FİLTRE!$C175,'SKT LİSTESİ'!$F:$AJ,23,0)),"")</f>
        <v/>
      </c>
      <c r="P175" s="31"/>
      <c r="Q175" s="31"/>
      <c r="R175" s="137" t="str">
        <f ca="1">(IFERROR(IF($C175="","",VLOOKUP(FİLTRE!$C175,'SKT LİSTESİ'!$F:$AJ,15,0)),""))</f>
        <v/>
      </c>
      <c r="S175" s="138" t="str">
        <f ca="1">IFERROR(IF($C175="","",VLOOKUP(FİLTRE!$C175,'SKT LİSTESİ'!$F:$AJ,16,0)),"")</f>
        <v/>
      </c>
      <c r="AF175" s="179" t="str">
        <f t="shared" ca="1" si="10"/>
        <v/>
      </c>
      <c r="AG175" s="179">
        <f t="shared" ca="1" si="11"/>
        <v>0</v>
      </c>
      <c r="AH175" s="179">
        <f t="shared" ca="1" si="12"/>
        <v>0</v>
      </c>
    </row>
    <row r="176" spans="2:34" ht="15.75" x14ac:dyDescent="0.25">
      <c r="B176">
        <f t="shared" ca="1" si="9"/>
        <v>164</v>
      </c>
      <c r="C176" t="str">
        <f ca="1">IFERROR(VLOOKUP(B176,'SKT LİSTESİ'!F:F,1,0),"")</f>
        <v/>
      </c>
      <c r="E176" s="128" t="str">
        <f ca="1">IFERROR(IF($C176="","",VLOOKUP(FİLTRE!$C176,'SKT LİSTESİ'!$F:$S,5,0)),"")</f>
        <v/>
      </c>
      <c r="F176" s="129" t="str">
        <f ca="1">IFERROR(IF($C176="","",VLOOKUP(FİLTRE!$C176,'SKT LİSTESİ'!$F:$S,7,0)),"")</f>
        <v/>
      </c>
      <c r="G176" s="130" t="str">
        <f ca="1">IFERROR(IF($C176="","",VLOOKUP(FİLTRE!$C176,'SKT LİSTESİ'!$F:$S,8,0)),"")</f>
        <v/>
      </c>
      <c r="H176" s="131" t="str">
        <f ca="1">IF(E176="","",IF($C176="","",VLOOKUP(FİLTRE!$C176,'SKT LİSTESİ'!$F:$S,9,0)))</f>
        <v/>
      </c>
      <c r="I176" s="132" t="str">
        <f ca="1">IFERROR(IF($C176="","",VLOOKUP(FİLTRE!$C176,'SKT LİSTESİ'!$F:$S,10,0)),"")</f>
        <v/>
      </c>
      <c r="J176" s="133" t="str">
        <f ca="1">IFERROR(IF($C176="","",VLOOKUP(FİLTRE!$C176,'SKT LİSTESİ'!$F:$S,11,0)),"")</f>
        <v/>
      </c>
      <c r="K176" s="134" t="str">
        <f ca="1">IFERROR(IF($C176="","",VLOOKUP(FİLTRE!$C176,'SKT LİSTESİ'!$F:$S,12,0)),"")</f>
        <v/>
      </c>
      <c r="L176" s="134" t="str">
        <f ca="1">IFERROR(IF($C176="","",VLOOKUP(FİLTRE!$C176,'SKT LİSTESİ'!$F:$S,13,0)),"")</f>
        <v/>
      </c>
      <c r="M176" s="135" t="str">
        <f ca="1">IFERROR(IF($C176="","",VLOOKUP(FİLTRE!$C176,'SKT LİSTESİ'!$F:$AJ,14,0)),"")</f>
        <v/>
      </c>
      <c r="N176" s="31" t="str">
        <f ca="1">IFERROR(IF($C176="","",VLOOKUP(FİLTRE!$C176,'SKT LİSTESİ'!$F:$AJ,22,0)),"")</f>
        <v/>
      </c>
      <c r="O176" s="136" t="str">
        <f ca="1">IFERROR(IF($C176="","",VLOOKUP(FİLTRE!$C176,'SKT LİSTESİ'!$F:$AJ,23,0)),"")</f>
        <v/>
      </c>
      <c r="P176" s="31"/>
      <c r="Q176" s="31"/>
      <c r="R176" s="137" t="str">
        <f ca="1">(IFERROR(IF($C176="","",VLOOKUP(FİLTRE!$C176,'SKT LİSTESİ'!$F:$AJ,15,0)),""))</f>
        <v/>
      </c>
      <c r="S176" s="138" t="str">
        <f ca="1">IFERROR(IF($C176="","",VLOOKUP(FİLTRE!$C176,'SKT LİSTESİ'!$F:$AJ,16,0)),"")</f>
        <v/>
      </c>
      <c r="AF176" s="179" t="str">
        <f t="shared" ca="1" si="10"/>
        <v/>
      </c>
      <c r="AG176" s="179">
        <f t="shared" ca="1" si="11"/>
        <v>0</v>
      </c>
      <c r="AH176" s="179">
        <f t="shared" ca="1" si="12"/>
        <v>0</v>
      </c>
    </row>
    <row r="177" spans="2:34" ht="15.75" x14ac:dyDescent="0.25">
      <c r="B177">
        <f t="shared" ca="1" si="9"/>
        <v>165</v>
      </c>
      <c r="C177" t="str">
        <f ca="1">IFERROR(VLOOKUP(B177,'SKT LİSTESİ'!F:F,1,0),"")</f>
        <v/>
      </c>
      <c r="E177" s="128" t="str">
        <f ca="1">IFERROR(IF($C177="","",VLOOKUP(FİLTRE!$C177,'SKT LİSTESİ'!$F:$S,5,0)),"")</f>
        <v/>
      </c>
      <c r="F177" s="129" t="str">
        <f ca="1">IFERROR(IF($C177="","",VLOOKUP(FİLTRE!$C177,'SKT LİSTESİ'!$F:$S,7,0)),"")</f>
        <v/>
      </c>
      <c r="G177" s="130" t="str">
        <f ca="1">IFERROR(IF($C177="","",VLOOKUP(FİLTRE!$C177,'SKT LİSTESİ'!$F:$S,8,0)),"")</f>
        <v/>
      </c>
      <c r="H177" s="131" t="str">
        <f ca="1">IF(E177="","",IF($C177="","",VLOOKUP(FİLTRE!$C177,'SKT LİSTESİ'!$F:$S,9,0)))</f>
        <v/>
      </c>
      <c r="I177" s="132" t="str">
        <f ca="1">IFERROR(IF($C177="","",VLOOKUP(FİLTRE!$C177,'SKT LİSTESİ'!$F:$S,10,0)),"")</f>
        <v/>
      </c>
      <c r="J177" s="133" t="str">
        <f ca="1">IFERROR(IF($C177="","",VLOOKUP(FİLTRE!$C177,'SKT LİSTESİ'!$F:$S,11,0)),"")</f>
        <v/>
      </c>
      <c r="K177" s="134" t="str">
        <f ca="1">IFERROR(IF($C177="","",VLOOKUP(FİLTRE!$C177,'SKT LİSTESİ'!$F:$S,12,0)),"")</f>
        <v/>
      </c>
      <c r="L177" s="134" t="str">
        <f ca="1">IFERROR(IF($C177="","",VLOOKUP(FİLTRE!$C177,'SKT LİSTESİ'!$F:$S,13,0)),"")</f>
        <v/>
      </c>
      <c r="M177" s="135" t="str">
        <f ca="1">IFERROR(IF($C177="","",VLOOKUP(FİLTRE!$C177,'SKT LİSTESİ'!$F:$AJ,14,0)),"")</f>
        <v/>
      </c>
      <c r="N177" s="31" t="str">
        <f ca="1">IFERROR(IF($C177="","",VLOOKUP(FİLTRE!$C177,'SKT LİSTESİ'!$F:$AJ,22,0)),"")</f>
        <v/>
      </c>
      <c r="O177" s="136" t="str">
        <f ca="1">IFERROR(IF($C177="","",VLOOKUP(FİLTRE!$C177,'SKT LİSTESİ'!$F:$AJ,23,0)),"")</f>
        <v/>
      </c>
      <c r="P177" s="31"/>
      <c r="Q177" s="31"/>
      <c r="R177" s="137" t="str">
        <f ca="1">(IFERROR(IF($C177="","",VLOOKUP(FİLTRE!$C177,'SKT LİSTESİ'!$F:$AJ,15,0)),""))</f>
        <v/>
      </c>
      <c r="S177" s="138" t="str">
        <f ca="1">IFERROR(IF($C177="","",VLOOKUP(FİLTRE!$C177,'SKT LİSTESİ'!$F:$AJ,16,0)),"")</f>
        <v/>
      </c>
      <c r="AF177" s="179" t="str">
        <f t="shared" ca="1" si="10"/>
        <v/>
      </c>
      <c r="AG177" s="179">
        <f t="shared" ca="1" si="11"/>
        <v>0</v>
      </c>
      <c r="AH177" s="179">
        <f t="shared" ca="1" si="12"/>
        <v>0</v>
      </c>
    </row>
    <row r="178" spans="2:34" ht="15.75" x14ac:dyDescent="0.25">
      <c r="B178">
        <f t="shared" ca="1" si="9"/>
        <v>166</v>
      </c>
      <c r="C178" t="str">
        <f ca="1">IFERROR(VLOOKUP(B178,'SKT LİSTESİ'!F:F,1,0),"")</f>
        <v/>
      </c>
      <c r="E178" s="128" t="str">
        <f ca="1">IFERROR(IF($C178="","",VLOOKUP(FİLTRE!$C178,'SKT LİSTESİ'!$F:$S,5,0)),"")</f>
        <v/>
      </c>
      <c r="F178" s="129" t="str">
        <f ca="1">IFERROR(IF($C178="","",VLOOKUP(FİLTRE!$C178,'SKT LİSTESİ'!$F:$S,7,0)),"")</f>
        <v/>
      </c>
      <c r="G178" s="130" t="str">
        <f ca="1">IFERROR(IF($C178="","",VLOOKUP(FİLTRE!$C178,'SKT LİSTESİ'!$F:$S,8,0)),"")</f>
        <v/>
      </c>
      <c r="H178" s="131" t="str">
        <f ca="1">IF(E178="","",IF($C178="","",VLOOKUP(FİLTRE!$C178,'SKT LİSTESİ'!$F:$S,9,0)))</f>
        <v/>
      </c>
      <c r="I178" s="132" t="str">
        <f ca="1">IFERROR(IF($C178="","",VLOOKUP(FİLTRE!$C178,'SKT LİSTESİ'!$F:$S,10,0)),"")</f>
        <v/>
      </c>
      <c r="J178" s="133" t="str">
        <f ca="1">IFERROR(IF($C178="","",VLOOKUP(FİLTRE!$C178,'SKT LİSTESİ'!$F:$S,11,0)),"")</f>
        <v/>
      </c>
      <c r="K178" s="134" t="str">
        <f ca="1">IFERROR(IF($C178="","",VLOOKUP(FİLTRE!$C178,'SKT LİSTESİ'!$F:$S,12,0)),"")</f>
        <v/>
      </c>
      <c r="L178" s="134" t="str">
        <f ca="1">IFERROR(IF($C178="","",VLOOKUP(FİLTRE!$C178,'SKT LİSTESİ'!$F:$S,13,0)),"")</f>
        <v/>
      </c>
      <c r="M178" s="135" t="str">
        <f ca="1">IFERROR(IF($C178="","",VLOOKUP(FİLTRE!$C178,'SKT LİSTESİ'!$F:$AJ,14,0)),"")</f>
        <v/>
      </c>
      <c r="N178" s="31" t="str">
        <f ca="1">IFERROR(IF($C178="","",VLOOKUP(FİLTRE!$C178,'SKT LİSTESİ'!$F:$AJ,22,0)),"")</f>
        <v/>
      </c>
      <c r="O178" s="136" t="str">
        <f ca="1">IFERROR(IF($C178="","",VLOOKUP(FİLTRE!$C178,'SKT LİSTESİ'!$F:$AJ,23,0)),"")</f>
        <v/>
      </c>
      <c r="P178" s="31"/>
      <c r="Q178" s="31"/>
      <c r="R178" s="137" t="str">
        <f ca="1">(IFERROR(IF($C178="","",VLOOKUP(FİLTRE!$C178,'SKT LİSTESİ'!$F:$AJ,15,0)),""))</f>
        <v/>
      </c>
      <c r="S178" s="138" t="str">
        <f ca="1">IFERROR(IF($C178="","",VLOOKUP(FİLTRE!$C178,'SKT LİSTESİ'!$F:$AJ,16,0)),"")</f>
        <v/>
      </c>
      <c r="AF178" s="179" t="str">
        <f t="shared" ca="1" si="10"/>
        <v/>
      </c>
      <c r="AG178" s="179">
        <f t="shared" ca="1" si="11"/>
        <v>0</v>
      </c>
      <c r="AH178" s="179">
        <f t="shared" ca="1" si="12"/>
        <v>0</v>
      </c>
    </row>
    <row r="179" spans="2:34" ht="15.75" x14ac:dyDescent="0.25">
      <c r="B179">
        <f t="shared" ca="1" si="9"/>
        <v>167</v>
      </c>
      <c r="C179" t="str">
        <f ca="1">IFERROR(VLOOKUP(B179,'SKT LİSTESİ'!F:F,1,0),"")</f>
        <v/>
      </c>
      <c r="E179" s="128" t="str">
        <f ca="1">IFERROR(IF($C179="","",VLOOKUP(FİLTRE!$C179,'SKT LİSTESİ'!$F:$S,5,0)),"")</f>
        <v/>
      </c>
      <c r="F179" s="129" t="str">
        <f ca="1">IFERROR(IF($C179="","",VLOOKUP(FİLTRE!$C179,'SKT LİSTESİ'!$F:$S,7,0)),"")</f>
        <v/>
      </c>
      <c r="G179" s="130" t="str">
        <f ca="1">IFERROR(IF($C179="","",VLOOKUP(FİLTRE!$C179,'SKT LİSTESİ'!$F:$S,8,0)),"")</f>
        <v/>
      </c>
      <c r="H179" s="131" t="str">
        <f ca="1">IF(E179="","",IF($C179="","",VLOOKUP(FİLTRE!$C179,'SKT LİSTESİ'!$F:$S,9,0)))</f>
        <v/>
      </c>
      <c r="I179" s="132" t="str">
        <f ca="1">IFERROR(IF($C179="","",VLOOKUP(FİLTRE!$C179,'SKT LİSTESİ'!$F:$S,10,0)),"")</f>
        <v/>
      </c>
      <c r="J179" s="133" t="str">
        <f ca="1">IFERROR(IF($C179="","",VLOOKUP(FİLTRE!$C179,'SKT LİSTESİ'!$F:$S,11,0)),"")</f>
        <v/>
      </c>
      <c r="K179" s="134" t="str">
        <f ca="1">IFERROR(IF($C179="","",VLOOKUP(FİLTRE!$C179,'SKT LİSTESİ'!$F:$S,12,0)),"")</f>
        <v/>
      </c>
      <c r="L179" s="134" t="str">
        <f ca="1">IFERROR(IF($C179="","",VLOOKUP(FİLTRE!$C179,'SKT LİSTESİ'!$F:$S,13,0)),"")</f>
        <v/>
      </c>
      <c r="M179" s="135" t="str">
        <f ca="1">IFERROR(IF($C179="","",VLOOKUP(FİLTRE!$C179,'SKT LİSTESİ'!$F:$AJ,14,0)),"")</f>
        <v/>
      </c>
      <c r="N179" s="31" t="str">
        <f ca="1">IFERROR(IF($C179="","",VLOOKUP(FİLTRE!$C179,'SKT LİSTESİ'!$F:$AJ,22,0)),"")</f>
        <v/>
      </c>
      <c r="O179" s="136" t="str">
        <f ca="1">IFERROR(IF($C179="","",VLOOKUP(FİLTRE!$C179,'SKT LİSTESİ'!$F:$AJ,23,0)),"")</f>
        <v/>
      </c>
      <c r="P179" s="31"/>
      <c r="Q179" s="31"/>
      <c r="R179" s="137" t="str">
        <f ca="1">(IFERROR(IF($C179="","",VLOOKUP(FİLTRE!$C179,'SKT LİSTESİ'!$F:$AJ,15,0)),""))</f>
        <v/>
      </c>
      <c r="S179" s="138" t="str">
        <f ca="1">IFERROR(IF($C179="","",VLOOKUP(FİLTRE!$C179,'SKT LİSTESİ'!$F:$AJ,16,0)),"")</f>
        <v/>
      </c>
      <c r="AF179" s="179" t="str">
        <f t="shared" ca="1" si="10"/>
        <v/>
      </c>
      <c r="AG179" s="179">
        <f t="shared" ca="1" si="11"/>
        <v>0</v>
      </c>
      <c r="AH179" s="179">
        <f t="shared" ca="1" si="12"/>
        <v>0</v>
      </c>
    </row>
    <row r="180" spans="2:34" ht="15.75" x14ac:dyDescent="0.25">
      <c r="B180">
        <f t="shared" ca="1" si="9"/>
        <v>168</v>
      </c>
      <c r="C180" t="str">
        <f ca="1">IFERROR(VLOOKUP(B180,'SKT LİSTESİ'!F:F,1,0),"")</f>
        <v/>
      </c>
      <c r="E180" s="128" t="str">
        <f ca="1">IFERROR(IF($C180="","",VLOOKUP(FİLTRE!$C180,'SKT LİSTESİ'!$F:$S,5,0)),"")</f>
        <v/>
      </c>
      <c r="F180" s="129" t="str">
        <f ca="1">IFERROR(IF($C180="","",VLOOKUP(FİLTRE!$C180,'SKT LİSTESİ'!$F:$S,7,0)),"")</f>
        <v/>
      </c>
      <c r="G180" s="130" t="str">
        <f ca="1">IFERROR(IF($C180="","",VLOOKUP(FİLTRE!$C180,'SKT LİSTESİ'!$F:$S,8,0)),"")</f>
        <v/>
      </c>
      <c r="H180" s="131" t="str">
        <f ca="1">IF(E180="","",IF($C180="","",VLOOKUP(FİLTRE!$C180,'SKT LİSTESİ'!$F:$S,9,0)))</f>
        <v/>
      </c>
      <c r="I180" s="132" t="str">
        <f ca="1">IFERROR(IF($C180="","",VLOOKUP(FİLTRE!$C180,'SKT LİSTESİ'!$F:$S,10,0)),"")</f>
        <v/>
      </c>
      <c r="J180" s="133" t="str">
        <f ca="1">IFERROR(IF($C180="","",VLOOKUP(FİLTRE!$C180,'SKT LİSTESİ'!$F:$S,11,0)),"")</f>
        <v/>
      </c>
      <c r="K180" s="134" t="str">
        <f ca="1">IFERROR(IF($C180="","",VLOOKUP(FİLTRE!$C180,'SKT LİSTESİ'!$F:$S,12,0)),"")</f>
        <v/>
      </c>
      <c r="L180" s="134" t="str">
        <f ca="1">IFERROR(IF($C180="","",VLOOKUP(FİLTRE!$C180,'SKT LİSTESİ'!$F:$S,13,0)),"")</f>
        <v/>
      </c>
      <c r="M180" s="135" t="str">
        <f ca="1">IFERROR(IF($C180="","",VLOOKUP(FİLTRE!$C180,'SKT LİSTESİ'!$F:$AJ,14,0)),"")</f>
        <v/>
      </c>
      <c r="N180" s="31" t="str">
        <f ca="1">IFERROR(IF($C180="","",VLOOKUP(FİLTRE!$C180,'SKT LİSTESİ'!$F:$AJ,22,0)),"")</f>
        <v/>
      </c>
      <c r="O180" s="136" t="str">
        <f ca="1">IFERROR(IF($C180="","",VLOOKUP(FİLTRE!$C180,'SKT LİSTESİ'!$F:$AJ,23,0)),"")</f>
        <v/>
      </c>
      <c r="P180" s="31"/>
      <c r="Q180" s="31"/>
      <c r="R180" s="137" t="str">
        <f ca="1">(IFERROR(IF($C180="","",VLOOKUP(FİLTRE!$C180,'SKT LİSTESİ'!$F:$AJ,15,0)),""))</f>
        <v/>
      </c>
      <c r="S180" s="138" t="str">
        <f ca="1">IFERROR(IF($C180="","",VLOOKUP(FİLTRE!$C180,'SKT LİSTESİ'!$F:$AJ,16,0)),"")</f>
        <v/>
      </c>
      <c r="AF180" s="179" t="str">
        <f t="shared" ca="1" si="10"/>
        <v/>
      </c>
      <c r="AG180" s="179">
        <f t="shared" ca="1" si="11"/>
        <v>0</v>
      </c>
      <c r="AH180" s="179">
        <f t="shared" ca="1" si="12"/>
        <v>0</v>
      </c>
    </row>
    <row r="181" spans="2:34" ht="15.75" x14ac:dyDescent="0.25">
      <c r="B181">
        <f t="shared" ca="1" si="9"/>
        <v>169</v>
      </c>
      <c r="C181" t="str">
        <f ca="1">IFERROR(VLOOKUP(B181,'SKT LİSTESİ'!F:F,1,0),"")</f>
        <v/>
      </c>
      <c r="E181" s="128" t="str">
        <f ca="1">IFERROR(IF($C181="","",VLOOKUP(FİLTRE!$C181,'SKT LİSTESİ'!$F:$S,5,0)),"")</f>
        <v/>
      </c>
      <c r="F181" s="129" t="str">
        <f ca="1">IFERROR(IF($C181="","",VLOOKUP(FİLTRE!$C181,'SKT LİSTESİ'!$F:$S,7,0)),"")</f>
        <v/>
      </c>
      <c r="G181" s="130" t="str">
        <f ca="1">IFERROR(IF($C181="","",VLOOKUP(FİLTRE!$C181,'SKT LİSTESİ'!$F:$S,8,0)),"")</f>
        <v/>
      </c>
      <c r="H181" s="131" t="str">
        <f ca="1">IF(E181="","",IF($C181="","",VLOOKUP(FİLTRE!$C181,'SKT LİSTESİ'!$F:$S,9,0)))</f>
        <v/>
      </c>
      <c r="I181" s="132" t="str">
        <f ca="1">IFERROR(IF($C181="","",VLOOKUP(FİLTRE!$C181,'SKT LİSTESİ'!$F:$S,10,0)),"")</f>
        <v/>
      </c>
      <c r="J181" s="133" t="str">
        <f ca="1">IFERROR(IF($C181="","",VLOOKUP(FİLTRE!$C181,'SKT LİSTESİ'!$F:$S,11,0)),"")</f>
        <v/>
      </c>
      <c r="K181" s="134" t="str">
        <f ca="1">IFERROR(IF($C181="","",VLOOKUP(FİLTRE!$C181,'SKT LİSTESİ'!$F:$S,12,0)),"")</f>
        <v/>
      </c>
      <c r="L181" s="134" t="str">
        <f ca="1">IFERROR(IF($C181="","",VLOOKUP(FİLTRE!$C181,'SKT LİSTESİ'!$F:$S,13,0)),"")</f>
        <v/>
      </c>
      <c r="M181" s="135" t="str">
        <f ca="1">IFERROR(IF($C181="","",VLOOKUP(FİLTRE!$C181,'SKT LİSTESİ'!$F:$AJ,14,0)),"")</f>
        <v/>
      </c>
      <c r="N181" s="31" t="str">
        <f ca="1">IFERROR(IF($C181="","",VLOOKUP(FİLTRE!$C181,'SKT LİSTESİ'!$F:$AJ,22,0)),"")</f>
        <v/>
      </c>
      <c r="O181" s="136" t="str">
        <f ca="1">IFERROR(IF($C181="","",VLOOKUP(FİLTRE!$C181,'SKT LİSTESİ'!$F:$AJ,23,0)),"")</f>
        <v/>
      </c>
      <c r="P181" s="31"/>
      <c r="Q181" s="31"/>
      <c r="R181" s="137" t="str">
        <f ca="1">(IFERROR(IF($C181="","",VLOOKUP(FİLTRE!$C181,'SKT LİSTESİ'!$F:$AJ,15,0)),""))</f>
        <v/>
      </c>
      <c r="S181" s="138" t="str">
        <f ca="1">IFERROR(IF($C181="","",VLOOKUP(FİLTRE!$C181,'SKT LİSTESİ'!$F:$AJ,16,0)),"")</f>
        <v/>
      </c>
      <c r="AF181" s="179" t="str">
        <f t="shared" ca="1" si="10"/>
        <v/>
      </c>
      <c r="AG181" s="179">
        <f t="shared" ca="1" si="11"/>
        <v>0</v>
      </c>
      <c r="AH181" s="179">
        <f t="shared" ca="1" si="12"/>
        <v>0</v>
      </c>
    </row>
    <row r="182" spans="2:34" ht="15.75" x14ac:dyDescent="0.25">
      <c r="B182">
        <f t="shared" ca="1" si="9"/>
        <v>170</v>
      </c>
      <c r="C182" t="str">
        <f ca="1">IFERROR(VLOOKUP(B182,'SKT LİSTESİ'!F:F,1,0),"")</f>
        <v/>
      </c>
      <c r="E182" s="128" t="str">
        <f ca="1">IFERROR(IF($C182="","",VLOOKUP(FİLTRE!$C182,'SKT LİSTESİ'!$F:$S,5,0)),"")</f>
        <v/>
      </c>
      <c r="F182" s="129" t="str">
        <f ca="1">IFERROR(IF($C182="","",VLOOKUP(FİLTRE!$C182,'SKT LİSTESİ'!$F:$S,7,0)),"")</f>
        <v/>
      </c>
      <c r="G182" s="130" t="str">
        <f ca="1">IFERROR(IF($C182="","",VLOOKUP(FİLTRE!$C182,'SKT LİSTESİ'!$F:$S,8,0)),"")</f>
        <v/>
      </c>
      <c r="H182" s="131" t="str">
        <f ca="1">IF(E182="","",IF($C182="","",VLOOKUP(FİLTRE!$C182,'SKT LİSTESİ'!$F:$S,9,0)))</f>
        <v/>
      </c>
      <c r="I182" s="132" t="str">
        <f ca="1">IFERROR(IF($C182="","",VLOOKUP(FİLTRE!$C182,'SKT LİSTESİ'!$F:$S,10,0)),"")</f>
        <v/>
      </c>
      <c r="J182" s="133" t="str">
        <f ca="1">IFERROR(IF($C182="","",VLOOKUP(FİLTRE!$C182,'SKT LİSTESİ'!$F:$S,11,0)),"")</f>
        <v/>
      </c>
      <c r="K182" s="134" t="str">
        <f ca="1">IFERROR(IF($C182="","",VLOOKUP(FİLTRE!$C182,'SKT LİSTESİ'!$F:$S,12,0)),"")</f>
        <v/>
      </c>
      <c r="L182" s="134" t="str">
        <f ca="1">IFERROR(IF($C182="","",VLOOKUP(FİLTRE!$C182,'SKT LİSTESİ'!$F:$S,13,0)),"")</f>
        <v/>
      </c>
      <c r="M182" s="135" t="str">
        <f ca="1">IFERROR(IF($C182="","",VLOOKUP(FİLTRE!$C182,'SKT LİSTESİ'!$F:$AJ,14,0)),"")</f>
        <v/>
      </c>
      <c r="N182" s="31" t="str">
        <f ca="1">IFERROR(IF($C182="","",VLOOKUP(FİLTRE!$C182,'SKT LİSTESİ'!$F:$AJ,22,0)),"")</f>
        <v/>
      </c>
      <c r="O182" s="136" t="str">
        <f ca="1">IFERROR(IF($C182="","",VLOOKUP(FİLTRE!$C182,'SKT LİSTESİ'!$F:$AJ,23,0)),"")</f>
        <v/>
      </c>
      <c r="P182" s="31"/>
      <c r="Q182" s="31"/>
      <c r="R182" s="137" t="str">
        <f ca="1">(IFERROR(IF($C182="","",VLOOKUP(FİLTRE!$C182,'SKT LİSTESİ'!$F:$AJ,15,0)),""))</f>
        <v/>
      </c>
      <c r="S182" s="138" t="str">
        <f ca="1">IFERROR(IF($C182="","",VLOOKUP(FİLTRE!$C182,'SKT LİSTESİ'!$F:$AJ,16,0)),"")</f>
        <v/>
      </c>
      <c r="AF182" s="179" t="str">
        <f t="shared" ca="1" si="10"/>
        <v/>
      </c>
      <c r="AG182" s="179">
        <f t="shared" ca="1" si="11"/>
        <v>0</v>
      </c>
      <c r="AH182" s="179">
        <f t="shared" ca="1" si="12"/>
        <v>0</v>
      </c>
    </row>
    <row r="183" spans="2:34" ht="15.75" x14ac:dyDescent="0.25">
      <c r="B183">
        <f t="shared" ca="1" si="9"/>
        <v>171</v>
      </c>
      <c r="C183" t="str">
        <f ca="1">IFERROR(VLOOKUP(B183,'SKT LİSTESİ'!F:F,1,0),"")</f>
        <v/>
      </c>
      <c r="E183" s="128" t="str">
        <f ca="1">IFERROR(IF($C183="","",VLOOKUP(FİLTRE!$C183,'SKT LİSTESİ'!$F:$S,5,0)),"")</f>
        <v/>
      </c>
      <c r="F183" s="129" t="str">
        <f ca="1">IFERROR(IF($C183="","",VLOOKUP(FİLTRE!$C183,'SKT LİSTESİ'!$F:$S,7,0)),"")</f>
        <v/>
      </c>
      <c r="G183" s="130" t="str">
        <f ca="1">IFERROR(IF($C183="","",VLOOKUP(FİLTRE!$C183,'SKT LİSTESİ'!$F:$S,8,0)),"")</f>
        <v/>
      </c>
      <c r="H183" s="131" t="str">
        <f ca="1">IF(E183="","",IF($C183="","",VLOOKUP(FİLTRE!$C183,'SKT LİSTESİ'!$F:$S,9,0)))</f>
        <v/>
      </c>
      <c r="I183" s="132" t="str">
        <f ca="1">IFERROR(IF($C183="","",VLOOKUP(FİLTRE!$C183,'SKT LİSTESİ'!$F:$S,10,0)),"")</f>
        <v/>
      </c>
      <c r="J183" s="133" t="str">
        <f ca="1">IFERROR(IF($C183="","",VLOOKUP(FİLTRE!$C183,'SKT LİSTESİ'!$F:$S,11,0)),"")</f>
        <v/>
      </c>
      <c r="K183" s="134" t="str">
        <f ca="1">IFERROR(IF($C183="","",VLOOKUP(FİLTRE!$C183,'SKT LİSTESİ'!$F:$S,12,0)),"")</f>
        <v/>
      </c>
      <c r="L183" s="134" t="str">
        <f ca="1">IFERROR(IF($C183="","",VLOOKUP(FİLTRE!$C183,'SKT LİSTESİ'!$F:$S,13,0)),"")</f>
        <v/>
      </c>
      <c r="M183" s="135" t="str">
        <f ca="1">IFERROR(IF($C183="","",VLOOKUP(FİLTRE!$C183,'SKT LİSTESİ'!$F:$AJ,14,0)),"")</f>
        <v/>
      </c>
      <c r="N183" s="31" t="str">
        <f ca="1">IFERROR(IF($C183="","",VLOOKUP(FİLTRE!$C183,'SKT LİSTESİ'!$F:$AJ,22,0)),"")</f>
        <v/>
      </c>
      <c r="O183" s="136" t="str">
        <f ca="1">IFERROR(IF($C183="","",VLOOKUP(FİLTRE!$C183,'SKT LİSTESİ'!$F:$AJ,23,0)),"")</f>
        <v/>
      </c>
      <c r="P183" s="31"/>
      <c r="Q183" s="31"/>
      <c r="R183" s="137" t="str">
        <f ca="1">(IFERROR(IF($C183="","",VLOOKUP(FİLTRE!$C183,'SKT LİSTESİ'!$F:$AJ,15,0)),""))</f>
        <v/>
      </c>
      <c r="S183" s="138" t="str">
        <f ca="1">IFERROR(IF($C183="","",VLOOKUP(FİLTRE!$C183,'SKT LİSTESİ'!$F:$AJ,16,0)),"")</f>
        <v/>
      </c>
      <c r="AF183" s="179" t="str">
        <f t="shared" ca="1" si="10"/>
        <v/>
      </c>
      <c r="AG183" s="179">
        <f t="shared" ca="1" si="11"/>
        <v>0</v>
      </c>
      <c r="AH183" s="179">
        <f t="shared" ca="1" si="12"/>
        <v>0</v>
      </c>
    </row>
    <row r="184" spans="2:34" ht="15.75" x14ac:dyDescent="0.25">
      <c r="B184">
        <f t="shared" ca="1" si="9"/>
        <v>172</v>
      </c>
      <c r="C184" t="str">
        <f ca="1">IFERROR(VLOOKUP(B184,'SKT LİSTESİ'!F:F,1,0),"")</f>
        <v/>
      </c>
      <c r="E184" s="128" t="str">
        <f ca="1">IFERROR(IF($C184="","",VLOOKUP(FİLTRE!$C184,'SKT LİSTESİ'!$F:$S,5,0)),"")</f>
        <v/>
      </c>
      <c r="F184" s="129" t="str">
        <f ca="1">IFERROR(IF($C184="","",VLOOKUP(FİLTRE!$C184,'SKT LİSTESİ'!$F:$S,7,0)),"")</f>
        <v/>
      </c>
      <c r="G184" s="130" t="str">
        <f ca="1">IFERROR(IF($C184="","",VLOOKUP(FİLTRE!$C184,'SKT LİSTESİ'!$F:$S,8,0)),"")</f>
        <v/>
      </c>
      <c r="H184" s="131" t="str">
        <f ca="1">IF(E184="","",IF($C184="","",VLOOKUP(FİLTRE!$C184,'SKT LİSTESİ'!$F:$S,9,0)))</f>
        <v/>
      </c>
      <c r="I184" s="132" t="str">
        <f ca="1">IFERROR(IF($C184="","",VLOOKUP(FİLTRE!$C184,'SKT LİSTESİ'!$F:$S,10,0)),"")</f>
        <v/>
      </c>
      <c r="J184" s="133" t="str">
        <f ca="1">IFERROR(IF($C184="","",VLOOKUP(FİLTRE!$C184,'SKT LİSTESİ'!$F:$S,11,0)),"")</f>
        <v/>
      </c>
      <c r="K184" s="134" t="str">
        <f ca="1">IFERROR(IF($C184="","",VLOOKUP(FİLTRE!$C184,'SKT LİSTESİ'!$F:$S,12,0)),"")</f>
        <v/>
      </c>
      <c r="L184" s="134" t="str">
        <f ca="1">IFERROR(IF($C184="","",VLOOKUP(FİLTRE!$C184,'SKT LİSTESİ'!$F:$S,13,0)),"")</f>
        <v/>
      </c>
      <c r="M184" s="135" t="str">
        <f ca="1">IFERROR(IF($C184="","",VLOOKUP(FİLTRE!$C184,'SKT LİSTESİ'!$F:$AJ,14,0)),"")</f>
        <v/>
      </c>
      <c r="N184" s="31" t="str">
        <f ca="1">IFERROR(IF($C184="","",VLOOKUP(FİLTRE!$C184,'SKT LİSTESİ'!$F:$AJ,22,0)),"")</f>
        <v/>
      </c>
      <c r="O184" s="136" t="str">
        <f ca="1">IFERROR(IF($C184="","",VLOOKUP(FİLTRE!$C184,'SKT LİSTESİ'!$F:$AJ,23,0)),"")</f>
        <v/>
      </c>
      <c r="P184" s="31"/>
      <c r="Q184" s="31"/>
      <c r="R184" s="137" t="str">
        <f ca="1">(IFERROR(IF($C184="","",VLOOKUP(FİLTRE!$C184,'SKT LİSTESİ'!$F:$AJ,15,0)),""))</f>
        <v/>
      </c>
      <c r="S184" s="138" t="str">
        <f ca="1">IFERROR(IF($C184="","",VLOOKUP(FİLTRE!$C184,'SKT LİSTESİ'!$F:$AJ,16,0)),"")</f>
        <v/>
      </c>
      <c r="AF184" s="179" t="str">
        <f t="shared" ca="1" si="10"/>
        <v/>
      </c>
      <c r="AG184" s="179">
        <f t="shared" ca="1" si="11"/>
        <v>0</v>
      </c>
      <c r="AH184" s="179">
        <f t="shared" ca="1" si="12"/>
        <v>0</v>
      </c>
    </row>
    <row r="185" spans="2:34" ht="15.75" x14ac:dyDescent="0.25">
      <c r="B185">
        <f t="shared" ca="1" si="9"/>
        <v>173</v>
      </c>
      <c r="C185" t="str">
        <f ca="1">IFERROR(VLOOKUP(B185,'SKT LİSTESİ'!F:F,1,0),"")</f>
        <v/>
      </c>
      <c r="E185" s="128" t="str">
        <f ca="1">IFERROR(IF($C185="","",VLOOKUP(FİLTRE!$C185,'SKT LİSTESİ'!$F:$S,5,0)),"")</f>
        <v/>
      </c>
      <c r="F185" s="129" t="str">
        <f ca="1">IFERROR(IF($C185="","",VLOOKUP(FİLTRE!$C185,'SKT LİSTESİ'!$F:$S,7,0)),"")</f>
        <v/>
      </c>
      <c r="G185" s="130" t="str">
        <f ca="1">IFERROR(IF($C185="","",VLOOKUP(FİLTRE!$C185,'SKT LİSTESİ'!$F:$S,8,0)),"")</f>
        <v/>
      </c>
      <c r="H185" s="131" t="str">
        <f ca="1">IF(E185="","",IF($C185="","",VLOOKUP(FİLTRE!$C185,'SKT LİSTESİ'!$F:$S,9,0)))</f>
        <v/>
      </c>
      <c r="I185" s="132" t="str">
        <f ca="1">IFERROR(IF($C185="","",VLOOKUP(FİLTRE!$C185,'SKT LİSTESİ'!$F:$S,10,0)),"")</f>
        <v/>
      </c>
      <c r="J185" s="133" t="str">
        <f ca="1">IFERROR(IF($C185="","",VLOOKUP(FİLTRE!$C185,'SKT LİSTESİ'!$F:$S,11,0)),"")</f>
        <v/>
      </c>
      <c r="K185" s="134" t="str">
        <f ca="1">IFERROR(IF($C185="","",VLOOKUP(FİLTRE!$C185,'SKT LİSTESİ'!$F:$S,12,0)),"")</f>
        <v/>
      </c>
      <c r="L185" s="134" t="str">
        <f ca="1">IFERROR(IF($C185="","",VLOOKUP(FİLTRE!$C185,'SKT LİSTESİ'!$F:$S,13,0)),"")</f>
        <v/>
      </c>
      <c r="M185" s="135" t="str">
        <f ca="1">IFERROR(IF($C185="","",VLOOKUP(FİLTRE!$C185,'SKT LİSTESİ'!$F:$AJ,14,0)),"")</f>
        <v/>
      </c>
      <c r="N185" s="31" t="str">
        <f ca="1">IFERROR(IF($C185="","",VLOOKUP(FİLTRE!$C185,'SKT LİSTESİ'!$F:$AJ,22,0)),"")</f>
        <v/>
      </c>
      <c r="O185" s="136" t="str">
        <f ca="1">IFERROR(IF($C185="","",VLOOKUP(FİLTRE!$C185,'SKT LİSTESİ'!$F:$AJ,23,0)),"")</f>
        <v/>
      </c>
      <c r="P185" s="31"/>
      <c r="Q185" s="31"/>
      <c r="R185" s="137" t="str">
        <f ca="1">(IFERROR(IF($C185="","",VLOOKUP(FİLTRE!$C185,'SKT LİSTESİ'!$F:$AJ,15,0)),""))</f>
        <v/>
      </c>
      <c r="S185" s="138" t="str">
        <f ca="1">IFERROR(IF($C185="","",VLOOKUP(FİLTRE!$C185,'SKT LİSTESİ'!$F:$AJ,16,0)),"")</f>
        <v/>
      </c>
      <c r="AF185" s="179" t="str">
        <f t="shared" ca="1" si="10"/>
        <v/>
      </c>
      <c r="AG185" s="179">
        <f t="shared" ca="1" si="11"/>
        <v>0</v>
      </c>
      <c r="AH185" s="179">
        <f t="shared" ca="1" si="12"/>
        <v>0</v>
      </c>
    </row>
    <row r="186" spans="2:34" ht="15.75" x14ac:dyDescent="0.25">
      <c r="B186">
        <f t="shared" ca="1" si="9"/>
        <v>174</v>
      </c>
      <c r="C186" t="str">
        <f ca="1">IFERROR(VLOOKUP(B186,'SKT LİSTESİ'!F:F,1,0),"")</f>
        <v/>
      </c>
      <c r="E186" s="128" t="str">
        <f ca="1">IFERROR(IF($C186="","",VLOOKUP(FİLTRE!$C186,'SKT LİSTESİ'!$F:$S,5,0)),"")</f>
        <v/>
      </c>
      <c r="F186" s="129" t="str">
        <f ca="1">IFERROR(IF($C186="","",VLOOKUP(FİLTRE!$C186,'SKT LİSTESİ'!$F:$S,7,0)),"")</f>
        <v/>
      </c>
      <c r="G186" s="130" t="str">
        <f ca="1">IFERROR(IF($C186="","",VLOOKUP(FİLTRE!$C186,'SKT LİSTESİ'!$F:$S,8,0)),"")</f>
        <v/>
      </c>
      <c r="H186" s="131" t="str">
        <f ca="1">IF(E186="","",IF($C186="","",VLOOKUP(FİLTRE!$C186,'SKT LİSTESİ'!$F:$S,9,0)))</f>
        <v/>
      </c>
      <c r="I186" s="132" t="str">
        <f ca="1">IFERROR(IF($C186="","",VLOOKUP(FİLTRE!$C186,'SKT LİSTESİ'!$F:$S,10,0)),"")</f>
        <v/>
      </c>
      <c r="J186" s="133" t="str">
        <f ca="1">IFERROR(IF($C186="","",VLOOKUP(FİLTRE!$C186,'SKT LİSTESİ'!$F:$S,11,0)),"")</f>
        <v/>
      </c>
      <c r="K186" s="134" t="str">
        <f ca="1">IFERROR(IF($C186="","",VLOOKUP(FİLTRE!$C186,'SKT LİSTESİ'!$F:$S,12,0)),"")</f>
        <v/>
      </c>
      <c r="L186" s="134" t="str">
        <f ca="1">IFERROR(IF($C186="","",VLOOKUP(FİLTRE!$C186,'SKT LİSTESİ'!$F:$S,13,0)),"")</f>
        <v/>
      </c>
      <c r="M186" s="135" t="str">
        <f ca="1">IFERROR(IF($C186="","",VLOOKUP(FİLTRE!$C186,'SKT LİSTESİ'!$F:$AJ,14,0)),"")</f>
        <v/>
      </c>
      <c r="N186" s="31" t="str">
        <f ca="1">IFERROR(IF($C186="","",VLOOKUP(FİLTRE!$C186,'SKT LİSTESİ'!$F:$AJ,22,0)),"")</f>
        <v/>
      </c>
      <c r="O186" s="136" t="str">
        <f ca="1">IFERROR(IF($C186="","",VLOOKUP(FİLTRE!$C186,'SKT LİSTESİ'!$F:$AJ,23,0)),"")</f>
        <v/>
      </c>
      <c r="P186" s="31"/>
      <c r="Q186" s="31"/>
      <c r="R186" s="137" t="str">
        <f ca="1">(IFERROR(IF($C186="","",VLOOKUP(FİLTRE!$C186,'SKT LİSTESİ'!$F:$AJ,15,0)),""))</f>
        <v/>
      </c>
      <c r="S186" s="138" t="str">
        <f ca="1">IFERROR(IF($C186="","",VLOOKUP(FİLTRE!$C186,'SKT LİSTESİ'!$F:$AJ,16,0)),"")</f>
        <v/>
      </c>
      <c r="AF186" s="179" t="str">
        <f t="shared" ca="1" si="10"/>
        <v/>
      </c>
      <c r="AG186" s="179">
        <f t="shared" ca="1" si="11"/>
        <v>0</v>
      </c>
      <c r="AH186" s="179">
        <f t="shared" ca="1" si="12"/>
        <v>0</v>
      </c>
    </row>
    <row r="187" spans="2:34" ht="15.75" x14ac:dyDescent="0.25">
      <c r="B187">
        <f t="shared" ca="1" si="9"/>
        <v>175</v>
      </c>
      <c r="C187" t="str">
        <f ca="1">IFERROR(VLOOKUP(B187,'SKT LİSTESİ'!F:F,1,0),"")</f>
        <v/>
      </c>
      <c r="E187" s="128" t="str">
        <f ca="1">IFERROR(IF($C187="","",VLOOKUP(FİLTRE!$C187,'SKT LİSTESİ'!$F:$S,5,0)),"")</f>
        <v/>
      </c>
      <c r="F187" s="129" t="str">
        <f ca="1">IFERROR(IF($C187="","",VLOOKUP(FİLTRE!$C187,'SKT LİSTESİ'!$F:$S,7,0)),"")</f>
        <v/>
      </c>
      <c r="G187" s="130" t="str">
        <f ca="1">IFERROR(IF($C187="","",VLOOKUP(FİLTRE!$C187,'SKT LİSTESİ'!$F:$S,8,0)),"")</f>
        <v/>
      </c>
      <c r="H187" s="131" t="str">
        <f ca="1">IF(E187="","",IF($C187="","",VLOOKUP(FİLTRE!$C187,'SKT LİSTESİ'!$F:$S,9,0)))</f>
        <v/>
      </c>
      <c r="I187" s="132" t="str">
        <f ca="1">IFERROR(IF($C187="","",VLOOKUP(FİLTRE!$C187,'SKT LİSTESİ'!$F:$S,10,0)),"")</f>
        <v/>
      </c>
      <c r="J187" s="133" t="str">
        <f ca="1">IFERROR(IF($C187="","",VLOOKUP(FİLTRE!$C187,'SKT LİSTESİ'!$F:$S,11,0)),"")</f>
        <v/>
      </c>
      <c r="K187" s="134" t="str">
        <f ca="1">IFERROR(IF($C187="","",VLOOKUP(FİLTRE!$C187,'SKT LİSTESİ'!$F:$S,12,0)),"")</f>
        <v/>
      </c>
      <c r="L187" s="134" t="str">
        <f ca="1">IFERROR(IF($C187="","",VLOOKUP(FİLTRE!$C187,'SKT LİSTESİ'!$F:$S,13,0)),"")</f>
        <v/>
      </c>
      <c r="M187" s="135" t="str">
        <f ca="1">IFERROR(IF($C187="","",VLOOKUP(FİLTRE!$C187,'SKT LİSTESİ'!$F:$AJ,14,0)),"")</f>
        <v/>
      </c>
      <c r="N187" s="31" t="str">
        <f ca="1">IFERROR(IF($C187="","",VLOOKUP(FİLTRE!$C187,'SKT LİSTESİ'!$F:$AJ,22,0)),"")</f>
        <v/>
      </c>
      <c r="O187" s="136" t="str">
        <f ca="1">IFERROR(IF($C187="","",VLOOKUP(FİLTRE!$C187,'SKT LİSTESİ'!$F:$AJ,23,0)),"")</f>
        <v/>
      </c>
      <c r="P187" s="31"/>
      <c r="Q187" s="31"/>
      <c r="R187" s="137" t="str">
        <f ca="1">(IFERROR(IF($C187="","",VLOOKUP(FİLTRE!$C187,'SKT LİSTESİ'!$F:$AJ,15,0)),""))</f>
        <v/>
      </c>
      <c r="S187" s="138" t="str">
        <f ca="1">IFERROR(IF($C187="","",VLOOKUP(FİLTRE!$C187,'SKT LİSTESİ'!$F:$AJ,16,0)),"")</f>
        <v/>
      </c>
      <c r="AF187" s="179" t="str">
        <f t="shared" ca="1" si="10"/>
        <v/>
      </c>
      <c r="AG187" s="179">
        <f t="shared" ca="1" si="11"/>
        <v>0</v>
      </c>
      <c r="AH187" s="179">
        <f t="shared" ca="1" si="12"/>
        <v>0</v>
      </c>
    </row>
    <row r="188" spans="2:34" ht="15.75" x14ac:dyDescent="0.25">
      <c r="B188">
        <f t="shared" ca="1" si="9"/>
        <v>176</v>
      </c>
      <c r="C188" t="str">
        <f ca="1">IFERROR(VLOOKUP(B188,'SKT LİSTESİ'!F:F,1,0),"")</f>
        <v/>
      </c>
      <c r="E188" s="128" t="str">
        <f ca="1">IFERROR(IF($C188="","",VLOOKUP(FİLTRE!$C188,'SKT LİSTESİ'!$F:$S,5,0)),"")</f>
        <v/>
      </c>
      <c r="F188" s="129" t="str">
        <f ca="1">IFERROR(IF($C188="","",VLOOKUP(FİLTRE!$C188,'SKT LİSTESİ'!$F:$S,7,0)),"")</f>
        <v/>
      </c>
      <c r="G188" s="130" t="str">
        <f ca="1">IFERROR(IF($C188="","",VLOOKUP(FİLTRE!$C188,'SKT LİSTESİ'!$F:$S,8,0)),"")</f>
        <v/>
      </c>
      <c r="H188" s="131" t="str">
        <f ca="1">IF(E188="","",IF($C188="","",VLOOKUP(FİLTRE!$C188,'SKT LİSTESİ'!$F:$S,9,0)))</f>
        <v/>
      </c>
      <c r="I188" s="132" t="str">
        <f ca="1">IFERROR(IF($C188="","",VLOOKUP(FİLTRE!$C188,'SKT LİSTESİ'!$F:$S,10,0)),"")</f>
        <v/>
      </c>
      <c r="J188" s="133" t="str">
        <f ca="1">IFERROR(IF($C188="","",VLOOKUP(FİLTRE!$C188,'SKT LİSTESİ'!$F:$S,11,0)),"")</f>
        <v/>
      </c>
      <c r="K188" s="134" t="str">
        <f ca="1">IFERROR(IF($C188="","",VLOOKUP(FİLTRE!$C188,'SKT LİSTESİ'!$F:$S,12,0)),"")</f>
        <v/>
      </c>
      <c r="L188" s="134" t="str">
        <f ca="1">IFERROR(IF($C188="","",VLOOKUP(FİLTRE!$C188,'SKT LİSTESİ'!$F:$S,13,0)),"")</f>
        <v/>
      </c>
      <c r="M188" s="135" t="str">
        <f ca="1">IFERROR(IF($C188="","",VLOOKUP(FİLTRE!$C188,'SKT LİSTESİ'!$F:$AJ,14,0)),"")</f>
        <v/>
      </c>
      <c r="N188" s="31" t="str">
        <f ca="1">IFERROR(IF($C188="","",VLOOKUP(FİLTRE!$C188,'SKT LİSTESİ'!$F:$AJ,22,0)),"")</f>
        <v/>
      </c>
      <c r="O188" s="136" t="str">
        <f ca="1">IFERROR(IF($C188="","",VLOOKUP(FİLTRE!$C188,'SKT LİSTESİ'!$F:$AJ,23,0)),"")</f>
        <v/>
      </c>
      <c r="P188" s="31"/>
      <c r="Q188" s="31"/>
      <c r="R188" s="137" t="str">
        <f ca="1">(IFERROR(IF($C188="","",VLOOKUP(FİLTRE!$C188,'SKT LİSTESİ'!$F:$AJ,15,0)),""))</f>
        <v/>
      </c>
      <c r="S188" s="138" t="str">
        <f ca="1">IFERROR(IF($C188="","",VLOOKUP(FİLTRE!$C188,'SKT LİSTESİ'!$F:$AJ,16,0)),"")</f>
        <v/>
      </c>
      <c r="AF188" s="179" t="str">
        <f t="shared" ca="1" si="10"/>
        <v/>
      </c>
      <c r="AG188" s="179">
        <f t="shared" ca="1" si="11"/>
        <v>0</v>
      </c>
      <c r="AH188" s="179">
        <f t="shared" ca="1" si="12"/>
        <v>0</v>
      </c>
    </row>
    <row r="189" spans="2:34" ht="15.75" x14ac:dyDescent="0.25">
      <c r="B189">
        <f t="shared" ca="1" si="9"/>
        <v>177</v>
      </c>
      <c r="C189" t="str">
        <f ca="1">IFERROR(VLOOKUP(B189,'SKT LİSTESİ'!F:F,1,0),"")</f>
        <v/>
      </c>
      <c r="E189" s="128" t="str">
        <f ca="1">IFERROR(IF($C189="","",VLOOKUP(FİLTRE!$C189,'SKT LİSTESİ'!$F:$S,5,0)),"")</f>
        <v/>
      </c>
      <c r="F189" s="129" t="str">
        <f ca="1">IFERROR(IF($C189="","",VLOOKUP(FİLTRE!$C189,'SKT LİSTESİ'!$F:$S,7,0)),"")</f>
        <v/>
      </c>
      <c r="G189" s="130" t="str">
        <f ca="1">IFERROR(IF($C189="","",VLOOKUP(FİLTRE!$C189,'SKT LİSTESİ'!$F:$S,8,0)),"")</f>
        <v/>
      </c>
      <c r="H189" s="131" t="str">
        <f ca="1">IF(E189="","",IF($C189="","",VLOOKUP(FİLTRE!$C189,'SKT LİSTESİ'!$F:$S,9,0)))</f>
        <v/>
      </c>
      <c r="I189" s="132" t="str">
        <f ca="1">IFERROR(IF($C189="","",VLOOKUP(FİLTRE!$C189,'SKT LİSTESİ'!$F:$S,10,0)),"")</f>
        <v/>
      </c>
      <c r="J189" s="133" t="str">
        <f ca="1">IFERROR(IF($C189="","",VLOOKUP(FİLTRE!$C189,'SKT LİSTESİ'!$F:$S,11,0)),"")</f>
        <v/>
      </c>
      <c r="K189" s="134" t="str">
        <f ca="1">IFERROR(IF($C189="","",VLOOKUP(FİLTRE!$C189,'SKT LİSTESİ'!$F:$S,12,0)),"")</f>
        <v/>
      </c>
      <c r="L189" s="134" t="str">
        <f ca="1">IFERROR(IF($C189="","",VLOOKUP(FİLTRE!$C189,'SKT LİSTESİ'!$F:$S,13,0)),"")</f>
        <v/>
      </c>
      <c r="M189" s="135" t="str">
        <f ca="1">IFERROR(IF($C189="","",VLOOKUP(FİLTRE!$C189,'SKT LİSTESİ'!$F:$AJ,14,0)),"")</f>
        <v/>
      </c>
      <c r="N189" s="31" t="str">
        <f ca="1">IFERROR(IF($C189="","",VLOOKUP(FİLTRE!$C189,'SKT LİSTESİ'!$F:$AJ,22,0)),"")</f>
        <v/>
      </c>
      <c r="O189" s="136" t="str">
        <f ca="1">IFERROR(IF($C189="","",VLOOKUP(FİLTRE!$C189,'SKT LİSTESİ'!$F:$AJ,23,0)),"")</f>
        <v/>
      </c>
      <c r="P189" s="31"/>
      <c r="Q189" s="31"/>
      <c r="R189" s="137" t="str">
        <f ca="1">(IFERROR(IF($C189="","",VLOOKUP(FİLTRE!$C189,'SKT LİSTESİ'!$F:$AJ,15,0)),""))</f>
        <v/>
      </c>
      <c r="S189" s="138" t="str">
        <f ca="1">IFERROR(IF($C189="","",VLOOKUP(FİLTRE!$C189,'SKT LİSTESİ'!$F:$AJ,16,0)),"")</f>
        <v/>
      </c>
      <c r="AF189" s="179" t="str">
        <f t="shared" ca="1" si="10"/>
        <v/>
      </c>
      <c r="AG189" s="179">
        <f t="shared" ca="1" si="11"/>
        <v>0</v>
      </c>
      <c r="AH189" s="179">
        <f t="shared" ca="1" si="12"/>
        <v>0</v>
      </c>
    </row>
    <row r="190" spans="2:34" ht="15.75" x14ac:dyDescent="0.25">
      <c r="B190">
        <f t="shared" ca="1" si="9"/>
        <v>178</v>
      </c>
      <c r="C190" t="str">
        <f ca="1">IFERROR(VLOOKUP(B190,'SKT LİSTESİ'!F:F,1,0),"")</f>
        <v/>
      </c>
      <c r="E190" s="128" t="str">
        <f ca="1">IFERROR(IF($C190="","",VLOOKUP(FİLTRE!$C190,'SKT LİSTESİ'!$F:$S,5,0)),"")</f>
        <v/>
      </c>
      <c r="F190" s="129" t="str">
        <f ca="1">IFERROR(IF($C190="","",VLOOKUP(FİLTRE!$C190,'SKT LİSTESİ'!$F:$S,7,0)),"")</f>
        <v/>
      </c>
      <c r="G190" s="130" t="str">
        <f ca="1">IFERROR(IF($C190="","",VLOOKUP(FİLTRE!$C190,'SKT LİSTESİ'!$F:$S,8,0)),"")</f>
        <v/>
      </c>
      <c r="H190" s="131" t="str">
        <f ca="1">IF(E190="","",IF($C190="","",VLOOKUP(FİLTRE!$C190,'SKT LİSTESİ'!$F:$S,9,0)))</f>
        <v/>
      </c>
      <c r="I190" s="132" t="str">
        <f ca="1">IFERROR(IF($C190="","",VLOOKUP(FİLTRE!$C190,'SKT LİSTESİ'!$F:$S,10,0)),"")</f>
        <v/>
      </c>
      <c r="J190" s="133" t="str">
        <f ca="1">IFERROR(IF($C190="","",VLOOKUP(FİLTRE!$C190,'SKT LİSTESİ'!$F:$S,11,0)),"")</f>
        <v/>
      </c>
      <c r="K190" s="134" t="str">
        <f ca="1">IFERROR(IF($C190="","",VLOOKUP(FİLTRE!$C190,'SKT LİSTESİ'!$F:$S,12,0)),"")</f>
        <v/>
      </c>
      <c r="L190" s="134" t="str">
        <f ca="1">IFERROR(IF($C190="","",VLOOKUP(FİLTRE!$C190,'SKT LİSTESİ'!$F:$S,13,0)),"")</f>
        <v/>
      </c>
      <c r="M190" s="135" t="str">
        <f ca="1">IFERROR(IF($C190="","",VLOOKUP(FİLTRE!$C190,'SKT LİSTESİ'!$F:$AJ,14,0)),"")</f>
        <v/>
      </c>
      <c r="N190" s="31" t="str">
        <f ca="1">IFERROR(IF($C190="","",VLOOKUP(FİLTRE!$C190,'SKT LİSTESİ'!$F:$AJ,22,0)),"")</f>
        <v/>
      </c>
      <c r="O190" s="136" t="str">
        <f ca="1">IFERROR(IF($C190="","",VLOOKUP(FİLTRE!$C190,'SKT LİSTESİ'!$F:$AJ,23,0)),"")</f>
        <v/>
      </c>
      <c r="P190" s="31"/>
      <c r="Q190" s="31"/>
      <c r="R190" s="137" t="str">
        <f ca="1">(IFERROR(IF($C190="","",VLOOKUP(FİLTRE!$C190,'SKT LİSTESİ'!$F:$AJ,15,0)),""))</f>
        <v/>
      </c>
      <c r="S190" s="138" t="str">
        <f ca="1">IFERROR(IF($C190="","",VLOOKUP(FİLTRE!$C190,'SKT LİSTESİ'!$F:$AJ,16,0)),"")</f>
        <v/>
      </c>
      <c r="AF190" s="179" t="str">
        <f t="shared" ca="1" si="10"/>
        <v/>
      </c>
      <c r="AG190" s="179">
        <f t="shared" ca="1" si="11"/>
        <v>0</v>
      </c>
      <c r="AH190" s="179">
        <f t="shared" ca="1" si="12"/>
        <v>0</v>
      </c>
    </row>
    <row r="191" spans="2:34" ht="15.75" x14ac:dyDescent="0.25">
      <c r="B191">
        <f t="shared" ca="1" si="9"/>
        <v>179</v>
      </c>
      <c r="C191" t="str">
        <f ca="1">IFERROR(VLOOKUP(B191,'SKT LİSTESİ'!F:F,1,0),"")</f>
        <v/>
      </c>
      <c r="E191" s="128" t="str">
        <f ca="1">IFERROR(IF($C191="","",VLOOKUP(FİLTRE!$C191,'SKT LİSTESİ'!$F:$S,5,0)),"")</f>
        <v/>
      </c>
      <c r="F191" s="129" t="str">
        <f ca="1">IFERROR(IF($C191="","",VLOOKUP(FİLTRE!$C191,'SKT LİSTESİ'!$F:$S,7,0)),"")</f>
        <v/>
      </c>
      <c r="G191" s="130" t="str">
        <f ca="1">IFERROR(IF($C191="","",VLOOKUP(FİLTRE!$C191,'SKT LİSTESİ'!$F:$S,8,0)),"")</f>
        <v/>
      </c>
      <c r="H191" s="131" t="str">
        <f ca="1">IF(E191="","",IF($C191="","",VLOOKUP(FİLTRE!$C191,'SKT LİSTESİ'!$F:$S,9,0)))</f>
        <v/>
      </c>
      <c r="I191" s="132" t="str">
        <f ca="1">IFERROR(IF($C191="","",VLOOKUP(FİLTRE!$C191,'SKT LİSTESİ'!$F:$S,10,0)),"")</f>
        <v/>
      </c>
      <c r="J191" s="133" t="str">
        <f ca="1">IFERROR(IF($C191="","",VLOOKUP(FİLTRE!$C191,'SKT LİSTESİ'!$F:$S,11,0)),"")</f>
        <v/>
      </c>
      <c r="K191" s="134" t="str">
        <f ca="1">IFERROR(IF($C191="","",VLOOKUP(FİLTRE!$C191,'SKT LİSTESİ'!$F:$S,12,0)),"")</f>
        <v/>
      </c>
      <c r="L191" s="134" t="str">
        <f ca="1">IFERROR(IF($C191="","",VLOOKUP(FİLTRE!$C191,'SKT LİSTESİ'!$F:$S,13,0)),"")</f>
        <v/>
      </c>
      <c r="M191" s="135" t="str">
        <f ca="1">IFERROR(IF($C191="","",VLOOKUP(FİLTRE!$C191,'SKT LİSTESİ'!$F:$AJ,14,0)),"")</f>
        <v/>
      </c>
      <c r="N191" s="31" t="str">
        <f ca="1">IFERROR(IF($C191="","",VLOOKUP(FİLTRE!$C191,'SKT LİSTESİ'!$F:$AJ,22,0)),"")</f>
        <v/>
      </c>
      <c r="O191" s="136" t="str">
        <f ca="1">IFERROR(IF($C191="","",VLOOKUP(FİLTRE!$C191,'SKT LİSTESİ'!$F:$AJ,23,0)),"")</f>
        <v/>
      </c>
      <c r="P191" s="31"/>
      <c r="Q191" s="31"/>
      <c r="R191" s="137" t="str">
        <f ca="1">(IFERROR(IF($C191="","",VLOOKUP(FİLTRE!$C191,'SKT LİSTESİ'!$F:$AJ,15,0)),""))</f>
        <v/>
      </c>
      <c r="S191" s="138" t="str">
        <f ca="1">IFERROR(IF($C191="","",VLOOKUP(FİLTRE!$C191,'SKT LİSTESİ'!$F:$AJ,16,0)),"")</f>
        <v/>
      </c>
      <c r="AF191" s="179" t="str">
        <f t="shared" ca="1" si="10"/>
        <v/>
      </c>
      <c r="AG191" s="179">
        <f t="shared" ca="1" si="11"/>
        <v>0</v>
      </c>
      <c r="AH191" s="179">
        <f t="shared" ca="1" si="12"/>
        <v>0</v>
      </c>
    </row>
    <row r="192" spans="2:34" ht="15.75" x14ac:dyDescent="0.25">
      <c r="B192">
        <f t="shared" ca="1" si="9"/>
        <v>180</v>
      </c>
      <c r="C192" t="str">
        <f ca="1">IFERROR(VLOOKUP(B192,'SKT LİSTESİ'!F:F,1,0),"")</f>
        <v/>
      </c>
      <c r="E192" s="128" t="str">
        <f ca="1">IFERROR(IF($C192="","",VLOOKUP(FİLTRE!$C192,'SKT LİSTESİ'!$F:$S,5,0)),"")</f>
        <v/>
      </c>
      <c r="F192" s="129" t="str">
        <f ca="1">IFERROR(IF($C192="","",VLOOKUP(FİLTRE!$C192,'SKT LİSTESİ'!$F:$S,7,0)),"")</f>
        <v/>
      </c>
      <c r="G192" s="130" t="str">
        <f ca="1">IFERROR(IF($C192="","",VLOOKUP(FİLTRE!$C192,'SKT LİSTESİ'!$F:$S,8,0)),"")</f>
        <v/>
      </c>
      <c r="H192" s="131" t="str">
        <f ca="1">IF(E192="","",IF($C192="","",VLOOKUP(FİLTRE!$C192,'SKT LİSTESİ'!$F:$S,9,0)))</f>
        <v/>
      </c>
      <c r="I192" s="132" t="str">
        <f ca="1">IFERROR(IF($C192="","",VLOOKUP(FİLTRE!$C192,'SKT LİSTESİ'!$F:$S,10,0)),"")</f>
        <v/>
      </c>
      <c r="J192" s="133" t="str">
        <f ca="1">IFERROR(IF($C192="","",VLOOKUP(FİLTRE!$C192,'SKT LİSTESİ'!$F:$S,11,0)),"")</f>
        <v/>
      </c>
      <c r="K192" s="134" t="str">
        <f ca="1">IFERROR(IF($C192="","",VLOOKUP(FİLTRE!$C192,'SKT LİSTESİ'!$F:$S,12,0)),"")</f>
        <v/>
      </c>
      <c r="L192" s="134" t="str">
        <f ca="1">IFERROR(IF($C192="","",VLOOKUP(FİLTRE!$C192,'SKT LİSTESİ'!$F:$S,13,0)),"")</f>
        <v/>
      </c>
      <c r="M192" s="135" t="str">
        <f ca="1">IFERROR(IF($C192="","",VLOOKUP(FİLTRE!$C192,'SKT LİSTESİ'!$F:$AJ,14,0)),"")</f>
        <v/>
      </c>
      <c r="N192" s="31" t="str">
        <f ca="1">IFERROR(IF($C192="","",VLOOKUP(FİLTRE!$C192,'SKT LİSTESİ'!$F:$AJ,22,0)),"")</f>
        <v/>
      </c>
      <c r="O192" s="136" t="str">
        <f ca="1">IFERROR(IF($C192="","",VLOOKUP(FİLTRE!$C192,'SKT LİSTESİ'!$F:$AJ,23,0)),"")</f>
        <v/>
      </c>
      <c r="P192" s="31"/>
      <c r="Q192" s="31"/>
      <c r="R192" s="137" t="str">
        <f ca="1">(IFERROR(IF($C192="","",VLOOKUP(FİLTRE!$C192,'SKT LİSTESİ'!$F:$AJ,15,0)),""))</f>
        <v/>
      </c>
      <c r="S192" s="138" t="str">
        <f ca="1">IFERROR(IF($C192="","",VLOOKUP(FİLTRE!$C192,'SKT LİSTESİ'!$F:$AJ,16,0)),"")</f>
        <v/>
      </c>
      <c r="AF192" s="179" t="str">
        <f t="shared" ca="1" si="10"/>
        <v/>
      </c>
      <c r="AG192" s="179">
        <f t="shared" ca="1" si="11"/>
        <v>0</v>
      </c>
      <c r="AH192" s="179">
        <f t="shared" ca="1" si="12"/>
        <v>0</v>
      </c>
    </row>
    <row r="193" spans="2:34" ht="15.75" x14ac:dyDescent="0.25">
      <c r="B193">
        <f t="shared" ca="1" si="9"/>
        <v>181</v>
      </c>
      <c r="C193" t="str">
        <f ca="1">IFERROR(VLOOKUP(B193,'SKT LİSTESİ'!F:F,1,0),"")</f>
        <v/>
      </c>
      <c r="E193" s="128" t="str">
        <f ca="1">IFERROR(IF($C193="","",VLOOKUP(FİLTRE!$C193,'SKT LİSTESİ'!$F:$S,5,0)),"")</f>
        <v/>
      </c>
      <c r="F193" s="129" t="str">
        <f ca="1">IFERROR(IF($C193="","",VLOOKUP(FİLTRE!$C193,'SKT LİSTESİ'!$F:$S,7,0)),"")</f>
        <v/>
      </c>
      <c r="G193" s="130" t="str">
        <f ca="1">IFERROR(IF($C193="","",VLOOKUP(FİLTRE!$C193,'SKT LİSTESİ'!$F:$S,8,0)),"")</f>
        <v/>
      </c>
      <c r="H193" s="131" t="str">
        <f ca="1">IF(E193="","",IF($C193="","",VLOOKUP(FİLTRE!$C193,'SKT LİSTESİ'!$F:$S,9,0)))</f>
        <v/>
      </c>
      <c r="I193" s="132" t="str">
        <f ca="1">IFERROR(IF($C193="","",VLOOKUP(FİLTRE!$C193,'SKT LİSTESİ'!$F:$S,10,0)),"")</f>
        <v/>
      </c>
      <c r="J193" s="133" t="str">
        <f ca="1">IFERROR(IF($C193="","",VLOOKUP(FİLTRE!$C193,'SKT LİSTESİ'!$F:$S,11,0)),"")</f>
        <v/>
      </c>
      <c r="K193" s="134" t="str">
        <f ca="1">IFERROR(IF($C193="","",VLOOKUP(FİLTRE!$C193,'SKT LİSTESİ'!$F:$S,12,0)),"")</f>
        <v/>
      </c>
      <c r="L193" s="134" t="str">
        <f ca="1">IFERROR(IF($C193="","",VLOOKUP(FİLTRE!$C193,'SKT LİSTESİ'!$F:$S,13,0)),"")</f>
        <v/>
      </c>
      <c r="M193" s="135" t="str">
        <f ca="1">IFERROR(IF($C193="","",VLOOKUP(FİLTRE!$C193,'SKT LİSTESİ'!$F:$AJ,14,0)),"")</f>
        <v/>
      </c>
      <c r="N193" s="31" t="str">
        <f ca="1">IFERROR(IF($C193="","",VLOOKUP(FİLTRE!$C193,'SKT LİSTESİ'!$F:$AJ,22,0)),"")</f>
        <v/>
      </c>
      <c r="O193" s="136" t="str">
        <f ca="1">IFERROR(IF($C193="","",VLOOKUP(FİLTRE!$C193,'SKT LİSTESİ'!$F:$AJ,23,0)),"")</f>
        <v/>
      </c>
      <c r="P193" s="31"/>
      <c r="Q193" s="31"/>
      <c r="R193" s="137" t="str">
        <f ca="1">(IFERROR(IF($C193="","",VLOOKUP(FİLTRE!$C193,'SKT LİSTESİ'!$F:$AJ,15,0)),""))</f>
        <v/>
      </c>
      <c r="S193" s="138" t="str">
        <f ca="1">IFERROR(IF($C193="","",VLOOKUP(FİLTRE!$C193,'SKT LİSTESİ'!$F:$AJ,16,0)),"")</f>
        <v/>
      </c>
      <c r="AF193" s="179" t="str">
        <f t="shared" ca="1" si="10"/>
        <v/>
      </c>
      <c r="AG193" s="179">
        <f t="shared" ca="1" si="11"/>
        <v>0</v>
      </c>
      <c r="AH193" s="179">
        <f t="shared" ca="1" si="12"/>
        <v>0</v>
      </c>
    </row>
    <row r="194" spans="2:34" ht="15.75" x14ac:dyDescent="0.25">
      <c r="B194">
        <f t="shared" ca="1" si="9"/>
        <v>182</v>
      </c>
      <c r="C194" t="str">
        <f ca="1">IFERROR(VLOOKUP(B194,'SKT LİSTESİ'!F:F,1,0),"")</f>
        <v/>
      </c>
      <c r="E194" s="128" t="str">
        <f ca="1">IFERROR(IF($C194="","",VLOOKUP(FİLTRE!$C194,'SKT LİSTESİ'!$F:$S,5,0)),"")</f>
        <v/>
      </c>
      <c r="F194" s="129" t="str">
        <f ca="1">IFERROR(IF($C194="","",VLOOKUP(FİLTRE!$C194,'SKT LİSTESİ'!$F:$S,7,0)),"")</f>
        <v/>
      </c>
      <c r="G194" s="130" t="str">
        <f ca="1">IFERROR(IF($C194="","",VLOOKUP(FİLTRE!$C194,'SKT LİSTESİ'!$F:$S,8,0)),"")</f>
        <v/>
      </c>
      <c r="H194" s="131" t="str">
        <f ca="1">IF(E194="","",IF($C194="","",VLOOKUP(FİLTRE!$C194,'SKT LİSTESİ'!$F:$S,9,0)))</f>
        <v/>
      </c>
      <c r="I194" s="132" t="str">
        <f ca="1">IFERROR(IF($C194="","",VLOOKUP(FİLTRE!$C194,'SKT LİSTESİ'!$F:$S,10,0)),"")</f>
        <v/>
      </c>
      <c r="J194" s="133" t="str">
        <f ca="1">IFERROR(IF($C194="","",VLOOKUP(FİLTRE!$C194,'SKT LİSTESİ'!$F:$S,11,0)),"")</f>
        <v/>
      </c>
      <c r="K194" s="134" t="str">
        <f ca="1">IFERROR(IF($C194="","",VLOOKUP(FİLTRE!$C194,'SKT LİSTESİ'!$F:$S,12,0)),"")</f>
        <v/>
      </c>
      <c r="L194" s="134" t="str">
        <f ca="1">IFERROR(IF($C194="","",VLOOKUP(FİLTRE!$C194,'SKT LİSTESİ'!$F:$S,13,0)),"")</f>
        <v/>
      </c>
      <c r="M194" s="135" t="str">
        <f ca="1">IFERROR(IF($C194="","",VLOOKUP(FİLTRE!$C194,'SKT LİSTESİ'!$F:$AJ,14,0)),"")</f>
        <v/>
      </c>
      <c r="N194" s="31" t="str">
        <f ca="1">IFERROR(IF($C194="","",VLOOKUP(FİLTRE!$C194,'SKT LİSTESİ'!$F:$AJ,22,0)),"")</f>
        <v/>
      </c>
      <c r="O194" s="136" t="str">
        <f ca="1">IFERROR(IF($C194="","",VLOOKUP(FİLTRE!$C194,'SKT LİSTESİ'!$F:$AJ,23,0)),"")</f>
        <v/>
      </c>
      <c r="P194" s="31"/>
      <c r="Q194" s="31"/>
      <c r="R194" s="137" t="str">
        <f ca="1">(IFERROR(IF($C194="","",VLOOKUP(FİLTRE!$C194,'SKT LİSTESİ'!$F:$AJ,15,0)),""))</f>
        <v/>
      </c>
      <c r="S194" s="138" t="str">
        <f ca="1">IFERROR(IF($C194="","",VLOOKUP(FİLTRE!$C194,'SKT LİSTESİ'!$F:$AJ,16,0)),"")</f>
        <v/>
      </c>
      <c r="AF194" s="179" t="str">
        <f t="shared" ca="1" si="10"/>
        <v/>
      </c>
      <c r="AG194" s="179">
        <f t="shared" ca="1" si="11"/>
        <v>0</v>
      </c>
      <c r="AH194" s="179">
        <f t="shared" ca="1" si="12"/>
        <v>0</v>
      </c>
    </row>
    <row r="195" spans="2:34" ht="15.75" x14ac:dyDescent="0.25">
      <c r="B195">
        <f t="shared" ca="1" si="9"/>
        <v>183</v>
      </c>
      <c r="C195" t="str">
        <f ca="1">IFERROR(VLOOKUP(B195,'SKT LİSTESİ'!F:F,1,0),"")</f>
        <v/>
      </c>
      <c r="E195" s="128" t="str">
        <f ca="1">IFERROR(IF($C195="","",VLOOKUP(FİLTRE!$C195,'SKT LİSTESİ'!$F:$S,5,0)),"")</f>
        <v/>
      </c>
      <c r="F195" s="129" t="str">
        <f ca="1">IFERROR(IF($C195="","",VLOOKUP(FİLTRE!$C195,'SKT LİSTESİ'!$F:$S,7,0)),"")</f>
        <v/>
      </c>
      <c r="G195" s="130" t="str">
        <f ca="1">IFERROR(IF($C195="","",VLOOKUP(FİLTRE!$C195,'SKT LİSTESİ'!$F:$S,8,0)),"")</f>
        <v/>
      </c>
      <c r="H195" s="131" t="str">
        <f ca="1">IF(E195="","",IF($C195="","",VLOOKUP(FİLTRE!$C195,'SKT LİSTESİ'!$F:$S,9,0)))</f>
        <v/>
      </c>
      <c r="I195" s="132" t="str">
        <f ca="1">IFERROR(IF($C195="","",VLOOKUP(FİLTRE!$C195,'SKT LİSTESİ'!$F:$S,10,0)),"")</f>
        <v/>
      </c>
      <c r="J195" s="133" t="str">
        <f ca="1">IFERROR(IF($C195="","",VLOOKUP(FİLTRE!$C195,'SKT LİSTESİ'!$F:$S,11,0)),"")</f>
        <v/>
      </c>
      <c r="K195" s="134" t="str">
        <f ca="1">IFERROR(IF($C195="","",VLOOKUP(FİLTRE!$C195,'SKT LİSTESİ'!$F:$S,12,0)),"")</f>
        <v/>
      </c>
      <c r="L195" s="134" t="str">
        <f ca="1">IFERROR(IF($C195="","",VLOOKUP(FİLTRE!$C195,'SKT LİSTESİ'!$F:$S,13,0)),"")</f>
        <v/>
      </c>
      <c r="M195" s="135" t="str">
        <f ca="1">IFERROR(IF($C195="","",VLOOKUP(FİLTRE!$C195,'SKT LİSTESİ'!$F:$AJ,14,0)),"")</f>
        <v/>
      </c>
      <c r="N195" s="31" t="str">
        <f ca="1">IFERROR(IF($C195="","",VLOOKUP(FİLTRE!$C195,'SKT LİSTESİ'!$F:$AJ,22,0)),"")</f>
        <v/>
      </c>
      <c r="O195" s="136" t="str">
        <f ca="1">IFERROR(IF($C195="","",VLOOKUP(FİLTRE!$C195,'SKT LİSTESİ'!$F:$AJ,23,0)),"")</f>
        <v/>
      </c>
      <c r="P195" s="31"/>
      <c r="Q195" s="31"/>
      <c r="R195" s="137" t="str">
        <f ca="1">(IFERROR(IF($C195="","",VLOOKUP(FİLTRE!$C195,'SKT LİSTESİ'!$F:$AJ,15,0)),""))</f>
        <v/>
      </c>
      <c r="S195" s="138" t="str">
        <f ca="1">IFERROR(IF($C195="","",VLOOKUP(FİLTRE!$C195,'SKT LİSTESİ'!$F:$AJ,16,0)),"")</f>
        <v/>
      </c>
      <c r="AF195" s="179" t="str">
        <f t="shared" ca="1" si="10"/>
        <v/>
      </c>
      <c r="AG195" s="179">
        <f t="shared" ca="1" si="11"/>
        <v>0</v>
      </c>
      <c r="AH195" s="179">
        <f t="shared" ca="1" si="12"/>
        <v>0</v>
      </c>
    </row>
    <row r="196" spans="2:34" ht="15.75" x14ac:dyDescent="0.25">
      <c r="B196">
        <f t="shared" ca="1" si="9"/>
        <v>184</v>
      </c>
      <c r="C196" t="str">
        <f ca="1">IFERROR(VLOOKUP(B196,'SKT LİSTESİ'!F:F,1,0),"")</f>
        <v/>
      </c>
      <c r="E196" s="128" t="str">
        <f ca="1">IFERROR(IF($C196="","",VLOOKUP(FİLTRE!$C196,'SKT LİSTESİ'!$F:$S,5,0)),"")</f>
        <v/>
      </c>
      <c r="F196" s="129" t="str">
        <f ca="1">IFERROR(IF($C196="","",VLOOKUP(FİLTRE!$C196,'SKT LİSTESİ'!$F:$S,7,0)),"")</f>
        <v/>
      </c>
      <c r="G196" s="130" t="str">
        <f ca="1">IFERROR(IF($C196="","",VLOOKUP(FİLTRE!$C196,'SKT LİSTESİ'!$F:$S,8,0)),"")</f>
        <v/>
      </c>
      <c r="H196" s="131" t="str">
        <f ca="1">IF(E196="","",IF($C196="","",VLOOKUP(FİLTRE!$C196,'SKT LİSTESİ'!$F:$S,9,0)))</f>
        <v/>
      </c>
      <c r="I196" s="132" t="str">
        <f ca="1">IFERROR(IF($C196="","",VLOOKUP(FİLTRE!$C196,'SKT LİSTESİ'!$F:$S,10,0)),"")</f>
        <v/>
      </c>
      <c r="J196" s="133" t="str">
        <f ca="1">IFERROR(IF($C196="","",VLOOKUP(FİLTRE!$C196,'SKT LİSTESİ'!$F:$S,11,0)),"")</f>
        <v/>
      </c>
      <c r="K196" s="134" t="str">
        <f ca="1">IFERROR(IF($C196="","",VLOOKUP(FİLTRE!$C196,'SKT LİSTESİ'!$F:$S,12,0)),"")</f>
        <v/>
      </c>
      <c r="L196" s="134" t="str">
        <f ca="1">IFERROR(IF($C196="","",VLOOKUP(FİLTRE!$C196,'SKT LİSTESİ'!$F:$S,13,0)),"")</f>
        <v/>
      </c>
      <c r="M196" s="135" t="str">
        <f ca="1">IFERROR(IF($C196="","",VLOOKUP(FİLTRE!$C196,'SKT LİSTESİ'!$F:$AJ,14,0)),"")</f>
        <v/>
      </c>
      <c r="N196" s="31" t="str">
        <f ca="1">IFERROR(IF($C196="","",VLOOKUP(FİLTRE!$C196,'SKT LİSTESİ'!$F:$AJ,22,0)),"")</f>
        <v/>
      </c>
      <c r="O196" s="136" t="str">
        <f ca="1">IFERROR(IF($C196="","",VLOOKUP(FİLTRE!$C196,'SKT LİSTESİ'!$F:$AJ,23,0)),"")</f>
        <v/>
      </c>
      <c r="P196" s="31"/>
      <c r="Q196" s="31"/>
      <c r="R196" s="137" t="str">
        <f ca="1">(IFERROR(IF($C196="","",VLOOKUP(FİLTRE!$C196,'SKT LİSTESİ'!$F:$AJ,15,0)),""))</f>
        <v/>
      </c>
      <c r="S196" s="138" t="str">
        <f ca="1">IFERROR(IF($C196="","",VLOOKUP(FİLTRE!$C196,'SKT LİSTESİ'!$F:$AJ,16,0)),"")</f>
        <v/>
      </c>
      <c r="AF196" s="179" t="str">
        <f t="shared" ca="1" si="10"/>
        <v/>
      </c>
      <c r="AG196" s="179">
        <f t="shared" ca="1" si="11"/>
        <v>0</v>
      </c>
      <c r="AH196" s="179">
        <f t="shared" ca="1" si="12"/>
        <v>0</v>
      </c>
    </row>
    <row r="197" spans="2:34" ht="15.75" x14ac:dyDescent="0.25">
      <c r="B197">
        <f t="shared" ca="1" si="9"/>
        <v>185</v>
      </c>
      <c r="C197" t="str">
        <f ca="1">IFERROR(VLOOKUP(B197,'SKT LİSTESİ'!F:F,1,0),"")</f>
        <v/>
      </c>
      <c r="E197" s="128" t="str">
        <f ca="1">IFERROR(IF($C197="","",VLOOKUP(FİLTRE!$C197,'SKT LİSTESİ'!$F:$S,5,0)),"")</f>
        <v/>
      </c>
      <c r="F197" s="129" t="str">
        <f ca="1">IFERROR(IF($C197="","",VLOOKUP(FİLTRE!$C197,'SKT LİSTESİ'!$F:$S,7,0)),"")</f>
        <v/>
      </c>
      <c r="G197" s="130" t="str">
        <f ca="1">IFERROR(IF($C197="","",VLOOKUP(FİLTRE!$C197,'SKT LİSTESİ'!$F:$S,8,0)),"")</f>
        <v/>
      </c>
      <c r="H197" s="131" t="str">
        <f ca="1">IF(E197="","",IF($C197="","",VLOOKUP(FİLTRE!$C197,'SKT LİSTESİ'!$F:$S,9,0)))</f>
        <v/>
      </c>
      <c r="I197" s="132" t="str">
        <f ca="1">IFERROR(IF($C197="","",VLOOKUP(FİLTRE!$C197,'SKT LİSTESİ'!$F:$S,10,0)),"")</f>
        <v/>
      </c>
      <c r="J197" s="133" t="str">
        <f ca="1">IFERROR(IF($C197="","",VLOOKUP(FİLTRE!$C197,'SKT LİSTESİ'!$F:$S,11,0)),"")</f>
        <v/>
      </c>
      <c r="K197" s="134" t="str">
        <f ca="1">IFERROR(IF($C197="","",VLOOKUP(FİLTRE!$C197,'SKT LİSTESİ'!$F:$S,12,0)),"")</f>
        <v/>
      </c>
      <c r="L197" s="134" t="str">
        <f ca="1">IFERROR(IF($C197="","",VLOOKUP(FİLTRE!$C197,'SKT LİSTESİ'!$F:$S,13,0)),"")</f>
        <v/>
      </c>
      <c r="M197" s="135" t="str">
        <f ca="1">IFERROR(IF($C197="","",VLOOKUP(FİLTRE!$C197,'SKT LİSTESİ'!$F:$AJ,14,0)),"")</f>
        <v/>
      </c>
      <c r="N197" s="31" t="str">
        <f ca="1">IFERROR(IF($C197="","",VLOOKUP(FİLTRE!$C197,'SKT LİSTESİ'!$F:$AJ,22,0)),"")</f>
        <v/>
      </c>
      <c r="O197" s="136" t="str">
        <f ca="1">IFERROR(IF($C197="","",VLOOKUP(FİLTRE!$C197,'SKT LİSTESİ'!$F:$AJ,23,0)),"")</f>
        <v/>
      </c>
      <c r="P197" s="31"/>
      <c r="Q197" s="31"/>
      <c r="R197" s="137" t="str">
        <f ca="1">(IFERROR(IF($C197="","",VLOOKUP(FİLTRE!$C197,'SKT LİSTESİ'!$F:$AJ,15,0)),""))</f>
        <v/>
      </c>
      <c r="S197" s="138" t="str">
        <f ca="1">IFERROR(IF($C197="","",VLOOKUP(FİLTRE!$C197,'SKT LİSTESİ'!$F:$AJ,16,0)),"")</f>
        <v/>
      </c>
      <c r="AF197" s="179" t="str">
        <f t="shared" ca="1" si="10"/>
        <v/>
      </c>
      <c r="AG197" s="179">
        <f t="shared" ca="1" si="11"/>
        <v>0</v>
      </c>
      <c r="AH197" s="179">
        <f t="shared" ca="1" si="12"/>
        <v>0</v>
      </c>
    </row>
    <row r="198" spans="2:34" ht="15.75" x14ac:dyDescent="0.25">
      <c r="B198">
        <f t="shared" ca="1" si="9"/>
        <v>186</v>
      </c>
      <c r="C198" t="str">
        <f ca="1">IFERROR(VLOOKUP(B198,'SKT LİSTESİ'!F:F,1,0),"")</f>
        <v/>
      </c>
      <c r="E198" s="128" t="str">
        <f ca="1">IFERROR(IF($C198="","",VLOOKUP(FİLTRE!$C198,'SKT LİSTESİ'!$F:$S,5,0)),"")</f>
        <v/>
      </c>
      <c r="F198" s="129" t="str">
        <f ca="1">IFERROR(IF($C198="","",VLOOKUP(FİLTRE!$C198,'SKT LİSTESİ'!$F:$S,7,0)),"")</f>
        <v/>
      </c>
      <c r="G198" s="130" t="str">
        <f ca="1">IFERROR(IF($C198="","",VLOOKUP(FİLTRE!$C198,'SKT LİSTESİ'!$F:$S,8,0)),"")</f>
        <v/>
      </c>
      <c r="H198" s="131" t="str">
        <f ca="1">IF(E198="","",IF($C198="","",VLOOKUP(FİLTRE!$C198,'SKT LİSTESİ'!$F:$S,9,0)))</f>
        <v/>
      </c>
      <c r="I198" s="132" t="str">
        <f ca="1">IFERROR(IF($C198="","",VLOOKUP(FİLTRE!$C198,'SKT LİSTESİ'!$F:$S,10,0)),"")</f>
        <v/>
      </c>
      <c r="J198" s="133" t="str">
        <f ca="1">IFERROR(IF($C198="","",VLOOKUP(FİLTRE!$C198,'SKT LİSTESİ'!$F:$S,11,0)),"")</f>
        <v/>
      </c>
      <c r="K198" s="134" t="str">
        <f ca="1">IFERROR(IF($C198="","",VLOOKUP(FİLTRE!$C198,'SKT LİSTESİ'!$F:$S,12,0)),"")</f>
        <v/>
      </c>
      <c r="L198" s="134" t="str">
        <f ca="1">IFERROR(IF($C198="","",VLOOKUP(FİLTRE!$C198,'SKT LİSTESİ'!$F:$S,13,0)),"")</f>
        <v/>
      </c>
      <c r="M198" s="135" t="str">
        <f ca="1">IFERROR(IF($C198="","",VLOOKUP(FİLTRE!$C198,'SKT LİSTESİ'!$F:$AJ,14,0)),"")</f>
        <v/>
      </c>
      <c r="N198" s="31" t="str">
        <f ca="1">IFERROR(IF($C198="","",VLOOKUP(FİLTRE!$C198,'SKT LİSTESİ'!$F:$AJ,22,0)),"")</f>
        <v/>
      </c>
      <c r="O198" s="136" t="str">
        <f ca="1">IFERROR(IF($C198="","",VLOOKUP(FİLTRE!$C198,'SKT LİSTESİ'!$F:$AJ,23,0)),"")</f>
        <v/>
      </c>
      <c r="P198" s="31"/>
      <c r="Q198" s="31"/>
      <c r="R198" s="137" t="str">
        <f ca="1">(IFERROR(IF($C198="","",VLOOKUP(FİLTRE!$C198,'SKT LİSTESİ'!$F:$AJ,15,0)),""))</f>
        <v/>
      </c>
      <c r="S198" s="138" t="str">
        <f ca="1">IFERROR(IF($C198="","",VLOOKUP(FİLTRE!$C198,'SKT LİSTESİ'!$F:$AJ,16,0)),"")</f>
        <v/>
      </c>
      <c r="AF198" s="179" t="str">
        <f t="shared" ca="1" si="10"/>
        <v/>
      </c>
      <c r="AG198" s="179">
        <f t="shared" ca="1" si="11"/>
        <v>0</v>
      </c>
      <c r="AH198" s="179">
        <f t="shared" ca="1" si="12"/>
        <v>0</v>
      </c>
    </row>
    <row r="199" spans="2:34" ht="15.75" x14ac:dyDescent="0.25">
      <c r="B199">
        <f t="shared" ca="1" si="9"/>
        <v>187</v>
      </c>
      <c r="C199" t="str">
        <f ca="1">IFERROR(VLOOKUP(B199,'SKT LİSTESİ'!F:F,1,0),"")</f>
        <v/>
      </c>
      <c r="E199" s="128" t="str">
        <f ca="1">IFERROR(IF($C199="","",VLOOKUP(FİLTRE!$C199,'SKT LİSTESİ'!$F:$S,5,0)),"")</f>
        <v/>
      </c>
      <c r="F199" s="129" t="str">
        <f ca="1">IFERROR(IF($C199="","",VLOOKUP(FİLTRE!$C199,'SKT LİSTESİ'!$F:$S,7,0)),"")</f>
        <v/>
      </c>
      <c r="G199" s="130" t="str">
        <f ca="1">IFERROR(IF($C199="","",VLOOKUP(FİLTRE!$C199,'SKT LİSTESİ'!$F:$S,8,0)),"")</f>
        <v/>
      </c>
      <c r="H199" s="131" t="str">
        <f ca="1">IF(E199="","",IF($C199="","",VLOOKUP(FİLTRE!$C199,'SKT LİSTESİ'!$F:$S,9,0)))</f>
        <v/>
      </c>
      <c r="I199" s="132" t="str">
        <f ca="1">IFERROR(IF($C199="","",VLOOKUP(FİLTRE!$C199,'SKT LİSTESİ'!$F:$S,10,0)),"")</f>
        <v/>
      </c>
      <c r="J199" s="133" t="str">
        <f ca="1">IFERROR(IF($C199="","",VLOOKUP(FİLTRE!$C199,'SKT LİSTESİ'!$F:$S,11,0)),"")</f>
        <v/>
      </c>
      <c r="K199" s="134" t="str">
        <f ca="1">IFERROR(IF($C199="","",VLOOKUP(FİLTRE!$C199,'SKT LİSTESİ'!$F:$S,12,0)),"")</f>
        <v/>
      </c>
      <c r="L199" s="134" t="str">
        <f ca="1">IFERROR(IF($C199="","",VLOOKUP(FİLTRE!$C199,'SKT LİSTESİ'!$F:$S,13,0)),"")</f>
        <v/>
      </c>
      <c r="M199" s="135" t="str">
        <f ca="1">IFERROR(IF($C199="","",VLOOKUP(FİLTRE!$C199,'SKT LİSTESİ'!$F:$AJ,14,0)),"")</f>
        <v/>
      </c>
      <c r="N199" s="31" t="str">
        <f ca="1">IFERROR(IF($C199="","",VLOOKUP(FİLTRE!$C199,'SKT LİSTESİ'!$F:$AJ,22,0)),"")</f>
        <v/>
      </c>
      <c r="O199" s="136" t="str">
        <f ca="1">IFERROR(IF($C199="","",VLOOKUP(FİLTRE!$C199,'SKT LİSTESİ'!$F:$AJ,23,0)),"")</f>
        <v/>
      </c>
      <c r="P199" s="31"/>
      <c r="Q199" s="31"/>
      <c r="R199" s="137" t="str">
        <f ca="1">(IFERROR(IF($C199="","",VLOOKUP(FİLTRE!$C199,'SKT LİSTESİ'!$F:$AJ,15,0)),""))</f>
        <v/>
      </c>
      <c r="S199" s="138" t="str">
        <f ca="1">IFERROR(IF($C199="","",VLOOKUP(FİLTRE!$C199,'SKT LİSTESİ'!$F:$AJ,16,0)),"")</f>
        <v/>
      </c>
      <c r="AF199" s="179" t="str">
        <f t="shared" ca="1" si="10"/>
        <v/>
      </c>
      <c r="AG199" s="179">
        <f t="shared" ca="1" si="11"/>
        <v>0</v>
      </c>
      <c r="AH199" s="179">
        <f t="shared" ca="1" si="12"/>
        <v>0</v>
      </c>
    </row>
    <row r="200" spans="2:34" ht="15.75" x14ac:dyDescent="0.25">
      <c r="B200">
        <f t="shared" ca="1" si="9"/>
        <v>188</v>
      </c>
      <c r="C200" t="str">
        <f ca="1">IFERROR(VLOOKUP(B200,'SKT LİSTESİ'!F:F,1,0),"")</f>
        <v/>
      </c>
      <c r="E200" s="128" t="str">
        <f ca="1">IFERROR(IF($C200="","",VLOOKUP(FİLTRE!$C200,'SKT LİSTESİ'!$F:$S,5,0)),"")</f>
        <v/>
      </c>
      <c r="F200" s="129" t="str">
        <f ca="1">IFERROR(IF($C200="","",VLOOKUP(FİLTRE!$C200,'SKT LİSTESİ'!$F:$S,7,0)),"")</f>
        <v/>
      </c>
      <c r="G200" s="130" t="str">
        <f ca="1">IFERROR(IF($C200="","",VLOOKUP(FİLTRE!$C200,'SKT LİSTESİ'!$F:$S,8,0)),"")</f>
        <v/>
      </c>
      <c r="H200" s="131" t="str">
        <f ca="1">IF(E200="","",IF($C200="","",VLOOKUP(FİLTRE!$C200,'SKT LİSTESİ'!$F:$S,9,0)))</f>
        <v/>
      </c>
      <c r="I200" s="132" t="str">
        <f ca="1">IFERROR(IF($C200="","",VLOOKUP(FİLTRE!$C200,'SKT LİSTESİ'!$F:$S,10,0)),"")</f>
        <v/>
      </c>
      <c r="J200" s="133" t="str">
        <f ca="1">IFERROR(IF($C200="","",VLOOKUP(FİLTRE!$C200,'SKT LİSTESİ'!$F:$S,11,0)),"")</f>
        <v/>
      </c>
      <c r="K200" s="134" t="str">
        <f ca="1">IFERROR(IF($C200="","",VLOOKUP(FİLTRE!$C200,'SKT LİSTESİ'!$F:$S,12,0)),"")</f>
        <v/>
      </c>
      <c r="L200" s="134" t="str">
        <f ca="1">IFERROR(IF($C200="","",VLOOKUP(FİLTRE!$C200,'SKT LİSTESİ'!$F:$S,13,0)),"")</f>
        <v/>
      </c>
      <c r="M200" s="135" t="str">
        <f ca="1">IFERROR(IF($C200="","",VLOOKUP(FİLTRE!$C200,'SKT LİSTESİ'!$F:$AJ,14,0)),"")</f>
        <v/>
      </c>
      <c r="N200" s="31" t="str">
        <f ca="1">IFERROR(IF($C200="","",VLOOKUP(FİLTRE!$C200,'SKT LİSTESİ'!$F:$AJ,22,0)),"")</f>
        <v/>
      </c>
      <c r="O200" s="136" t="str">
        <f ca="1">IFERROR(IF($C200="","",VLOOKUP(FİLTRE!$C200,'SKT LİSTESİ'!$F:$AJ,23,0)),"")</f>
        <v/>
      </c>
      <c r="P200" s="31"/>
      <c r="Q200" s="31"/>
      <c r="R200" s="137" t="str">
        <f ca="1">(IFERROR(IF($C200="","",VLOOKUP(FİLTRE!$C200,'SKT LİSTESİ'!$F:$AJ,15,0)),""))</f>
        <v/>
      </c>
      <c r="S200" s="138" t="str">
        <f ca="1">IFERROR(IF($C200="","",VLOOKUP(FİLTRE!$C200,'SKT LİSTESİ'!$F:$AJ,16,0)),"")</f>
        <v/>
      </c>
      <c r="AF200" s="179" t="str">
        <f t="shared" ca="1" si="10"/>
        <v/>
      </c>
      <c r="AG200" s="179">
        <f t="shared" ca="1" si="11"/>
        <v>0</v>
      </c>
      <c r="AH200" s="179">
        <f t="shared" ca="1" si="12"/>
        <v>0</v>
      </c>
    </row>
    <row r="201" spans="2:34" ht="15.75" x14ac:dyDescent="0.25">
      <c r="B201">
        <f t="shared" ca="1" si="9"/>
        <v>189</v>
      </c>
      <c r="C201" t="str">
        <f ca="1">IFERROR(VLOOKUP(B201,'SKT LİSTESİ'!F:F,1,0),"")</f>
        <v/>
      </c>
      <c r="E201" s="128" t="str">
        <f ca="1">IFERROR(IF($C201="","",VLOOKUP(FİLTRE!$C201,'SKT LİSTESİ'!$F:$S,5,0)),"")</f>
        <v/>
      </c>
      <c r="F201" s="129" t="str">
        <f ca="1">IFERROR(IF($C201="","",VLOOKUP(FİLTRE!$C201,'SKT LİSTESİ'!$F:$S,7,0)),"")</f>
        <v/>
      </c>
      <c r="G201" s="130" t="str">
        <f ca="1">IFERROR(IF($C201="","",VLOOKUP(FİLTRE!$C201,'SKT LİSTESİ'!$F:$S,8,0)),"")</f>
        <v/>
      </c>
      <c r="H201" s="131" t="str">
        <f ca="1">IF(E201="","",IF($C201="","",VLOOKUP(FİLTRE!$C201,'SKT LİSTESİ'!$F:$S,9,0)))</f>
        <v/>
      </c>
      <c r="I201" s="132" t="str">
        <f ca="1">IFERROR(IF($C201="","",VLOOKUP(FİLTRE!$C201,'SKT LİSTESİ'!$F:$S,10,0)),"")</f>
        <v/>
      </c>
      <c r="J201" s="133" t="str">
        <f ca="1">IFERROR(IF($C201="","",VLOOKUP(FİLTRE!$C201,'SKT LİSTESİ'!$F:$S,11,0)),"")</f>
        <v/>
      </c>
      <c r="K201" s="134" t="str">
        <f ca="1">IFERROR(IF($C201="","",VLOOKUP(FİLTRE!$C201,'SKT LİSTESİ'!$F:$S,12,0)),"")</f>
        <v/>
      </c>
      <c r="L201" s="134" t="str">
        <f ca="1">IFERROR(IF($C201="","",VLOOKUP(FİLTRE!$C201,'SKT LİSTESİ'!$F:$S,13,0)),"")</f>
        <v/>
      </c>
      <c r="M201" s="135" t="str">
        <f ca="1">IFERROR(IF($C201="","",VLOOKUP(FİLTRE!$C201,'SKT LİSTESİ'!$F:$AJ,14,0)),"")</f>
        <v/>
      </c>
      <c r="N201" s="31" t="str">
        <f ca="1">IFERROR(IF($C201="","",VLOOKUP(FİLTRE!$C201,'SKT LİSTESİ'!$F:$AJ,22,0)),"")</f>
        <v/>
      </c>
      <c r="O201" s="136" t="str">
        <f ca="1">IFERROR(IF($C201="","",VLOOKUP(FİLTRE!$C201,'SKT LİSTESİ'!$F:$AJ,23,0)),"")</f>
        <v/>
      </c>
      <c r="P201" s="31"/>
      <c r="Q201" s="31"/>
      <c r="R201" s="137" t="str">
        <f ca="1">(IFERROR(IF($C201="","",VLOOKUP(FİLTRE!$C201,'SKT LİSTESİ'!$F:$AJ,15,0)),""))</f>
        <v/>
      </c>
      <c r="S201" s="138" t="str">
        <f ca="1">IFERROR(IF($C201="","",VLOOKUP(FİLTRE!$C201,'SKT LİSTESİ'!$F:$AJ,16,0)),"")</f>
        <v/>
      </c>
      <c r="AF201" s="179" t="str">
        <f t="shared" ca="1" si="10"/>
        <v/>
      </c>
      <c r="AG201" s="179">
        <f t="shared" ca="1" si="11"/>
        <v>0</v>
      </c>
      <c r="AH201" s="179">
        <f t="shared" ca="1" si="12"/>
        <v>0</v>
      </c>
    </row>
    <row r="202" spans="2:34" ht="15.75" x14ac:dyDescent="0.25">
      <c r="B202">
        <f t="shared" ca="1" si="9"/>
        <v>190</v>
      </c>
      <c r="C202" t="str">
        <f ca="1">IFERROR(VLOOKUP(B202,'SKT LİSTESİ'!F:F,1,0),"")</f>
        <v/>
      </c>
      <c r="E202" s="128" t="str">
        <f ca="1">IFERROR(IF($C202="","",VLOOKUP(FİLTRE!$C202,'SKT LİSTESİ'!$F:$S,5,0)),"")</f>
        <v/>
      </c>
      <c r="F202" s="129" t="str">
        <f ca="1">IFERROR(IF($C202="","",VLOOKUP(FİLTRE!$C202,'SKT LİSTESİ'!$F:$S,7,0)),"")</f>
        <v/>
      </c>
      <c r="G202" s="130" t="str">
        <f ca="1">IFERROR(IF($C202="","",VLOOKUP(FİLTRE!$C202,'SKT LİSTESİ'!$F:$S,8,0)),"")</f>
        <v/>
      </c>
      <c r="H202" s="131" t="str">
        <f ca="1">IF(E202="","",IF($C202="","",VLOOKUP(FİLTRE!$C202,'SKT LİSTESİ'!$F:$S,9,0)))</f>
        <v/>
      </c>
      <c r="I202" s="132" t="str">
        <f ca="1">IFERROR(IF($C202="","",VLOOKUP(FİLTRE!$C202,'SKT LİSTESİ'!$F:$S,10,0)),"")</f>
        <v/>
      </c>
      <c r="J202" s="133" t="str">
        <f ca="1">IFERROR(IF($C202="","",VLOOKUP(FİLTRE!$C202,'SKT LİSTESİ'!$F:$S,11,0)),"")</f>
        <v/>
      </c>
      <c r="K202" s="134" t="str">
        <f ca="1">IFERROR(IF($C202="","",VLOOKUP(FİLTRE!$C202,'SKT LİSTESİ'!$F:$S,12,0)),"")</f>
        <v/>
      </c>
      <c r="L202" s="134" t="str">
        <f ca="1">IFERROR(IF($C202="","",VLOOKUP(FİLTRE!$C202,'SKT LİSTESİ'!$F:$S,13,0)),"")</f>
        <v/>
      </c>
      <c r="M202" s="135" t="str">
        <f ca="1">IFERROR(IF($C202="","",VLOOKUP(FİLTRE!$C202,'SKT LİSTESİ'!$F:$AJ,14,0)),"")</f>
        <v/>
      </c>
      <c r="N202" s="31" t="str">
        <f ca="1">IFERROR(IF($C202="","",VLOOKUP(FİLTRE!$C202,'SKT LİSTESİ'!$F:$AJ,22,0)),"")</f>
        <v/>
      </c>
      <c r="O202" s="136" t="str">
        <f ca="1">IFERROR(IF($C202="","",VLOOKUP(FİLTRE!$C202,'SKT LİSTESİ'!$F:$AJ,23,0)),"")</f>
        <v/>
      </c>
      <c r="P202" s="31"/>
      <c r="Q202" s="31"/>
      <c r="R202" s="137" t="str">
        <f ca="1">(IFERROR(IF($C202="","",VLOOKUP(FİLTRE!$C202,'SKT LİSTESİ'!$F:$AJ,15,0)),""))</f>
        <v/>
      </c>
      <c r="S202" s="138" t="str">
        <f ca="1">IFERROR(IF($C202="","",VLOOKUP(FİLTRE!$C202,'SKT LİSTESİ'!$F:$AJ,16,0)),"")</f>
        <v/>
      </c>
      <c r="AF202" s="179" t="str">
        <f t="shared" ca="1" si="10"/>
        <v/>
      </c>
      <c r="AG202" s="179">
        <f t="shared" ca="1" si="11"/>
        <v>0</v>
      </c>
      <c r="AH202" s="179">
        <f t="shared" ca="1" si="12"/>
        <v>0</v>
      </c>
    </row>
    <row r="203" spans="2:34" ht="15.75" x14ac:dyDescent="0.25">
      <c r="B203">
        <f t="shared" ca="1" si="9"/>
        <v>191</v>
      </c>
      <c r="C203" t="str">
        <f ca="1">IFERROR(VLOOKUP(B203,'SKT LİSTESİ'!F:F,1,0),"")</f>
        <v/>
      </c>
      <c r="E203" s="128" t="str">
        <f ca="1">IFERROR(IF($C203="","",VLOOKUP(FİLTRE!$C203,'SKT LİSTESİ'!$F:$S,5,0)),"")</f>
        <v/>
      </c>
      <c r="F203" s="129" t="str">
        <f ca="1">IFERROR(IF($C203="","",VLOOKUP(FİLTRE!$C203,'SKT LİSTESİ'!$F:$S,7,0)),"")</f>
        <v/>
      </c>
      <c r="G203" s="130" t="str">
        <f ca="1">IFERROR(IF($C203="","",VLOOKUP(FİLTRE!$C203,'SKT LİSTESİ'!$F:$S,8,0)),"")</f>
        <v/>
      </c>
      <c r="H203" s="131" t="str">
        <f ca="1">IF(E203="","",IF($C203="","",VLOOKUP(FİLTRE!$C203,'SKT LİSTESİ'!$F:$S,9,0)))</f>
        <v/>
      </c>
      <c r="I203" s="132" t="str">
        <f ca="1">IFERROR(IF($C203="","",VLOOKUP(FİLTRE!$C203,'SKT LİSTESİ'!$F:$S,10,0)),"")</f>
        <v/>
      </c>
      <c r="J203" s="133" t="str">
        <f ca="1">IFERROR(IF($C203="","",VLOOKUP(FİLTRE!$C203,'SKT LİSTESİ'!$F:$S,11,0)),"")</f>
        <v/>
      </c>
      <c r="K203" s="134" t="str">
        <f ca="1">IFERROR(IF($C203="","",VLOOKUP(FİLTRE!$C203,'SKT LİSTESİ'!$F:$S,12,0)),"")</f>
        <v/>
      </c>
      <c r="L203" s="134" t="str">
        <f ca="1">IFERROR(IF($C203="","",VLOOKUP(FİLTRE!$C203,'SKT LİSTESİ'!$F:$S,13,0)),"")</f>
        <v/>
      </c>
      <c r="M203" s="135" t="str">
        <f ca="1">IFERROR(IF($C203="","",VLOOKUP(FİLTRE!$C203,'SKT LİSTESİ'!$F:$AJ,14,0)),"")</f>
        <v/>
      </c>
      <c r="N203" s="31" t="str">
        <f ca="1">IFERROR(IF($C203="","",VLOOKUP(FİLTRE!$C203,'SKT LİSTESİ'!$F:$AJ,22,0)),"")</f>
        <v/>
      </c>
      <c r="O203" s="136" t="str">
        <f ca="1">IFERROR(IF($C203="","",VLOOKUP(FİLTRE!$C203,'SKT LİSTESİ'!$F:$AJ,23,0)),"")</f>
        <v/>
      </c>
      <c r="P203" s="31"/>
      <c r="Q203" s="31"/>
      <c r="R203" s="137" t="str">
        <f ca="1">(IFERROR(IF($C203="","",VLOOKUP(FİLTRE!$C203,'SKT LİSTESİ'!$F:$AJ,15,0)),""))</f>
        <v/>
      </c>
      <c r="S203" s="138" t="str">
        <f ca="1">IFERROR(IF($C203="","",VLOOKUP(FİLTRE!$C203,'SKT LİSTESİ'!$F:$AJ,16,0)),"")</f>
        <v/>
      </c>
      <c r="AF203" s="179" t="str">
        <f t="shared" ca="1" si="10"/>
        <v/>
      </c>
      <c r="AG203" s="179">
        <f t="shared" ca="1" si="11"/>
        <v>0</v>
      </c>
      <c r="AH203" s="179">
        <f t="shared" ca="1" si="12"/>
        <v>0</v>
      </c>
    </row>
    <row r="204" spans="2:34" ht="15.75" x14ac:dyDescent="0.25">
      <c r="B204">
        <f t="shared" ca="1" si="9"/>
        <v>192</v>
      </c>
      <c r="C204" t="str">
        <f ca="1">IFERROR(VLOOKUP(B204,'SKT LİSTESİ'!F:F,1,0),"")</f>
        <v/>
      </c>
      <c r="E204" s="128" t="str">
        <f ca="1">IFERROR(IF($C204="","",VLOOKUP(FİLTRE!$C204,'SKT LİSTESİ'!$F:$S,5,0)),"")</f>
        <v/>
      </c>
      <c r="F204" s="129" t="str">
        <f ca="1">IFERROR(IF($C204="","",VLOOKUP(FİLTRE!$C204,'SKT LİSTESİ'!$F:$S,7,0)),"")</f>
        <v/>
      </c>
      <c r="G204" s="130" t="str">
        <f ca="1">IFERROR(IF($C204="","",VLOOKUP(FİLTRE!$C204,'SKT LİSTESİ'!$F:$S,8,0)),"")</f>
        <v/>
      </c>
      <c r="H204" s="131" t="str">
        <f ca="1">IF(E204="","",IF($C204="","",VLOOKUP(FİLTRE!$C204,'SKT LİSTESİ'!$F:$S,9,0)))</f>
        <v/>
      </c>
      <c r="I204" s="132" t="str">
        <f ca="1">IFERROR(IF($C204="","",VLOOKUP(FİLTRE!$C204,'SKT LİSTESİ'!$F:$S,10,0)),"")</f>
        <v/>
      </c>
      <c r="J204" s="133" t="str">
        <f ca="1">IFERROR(IF($C204="","",VLOOKUP(FİLTRE!$C204,'SKT LİSTESİ'!$F:$S,11,0)),"")</f>
        <v/>
      </c>
      <c r="K204" s="134" t="str">
        <f ca="1">IFERROR(IF($C204="","",VLOOKUP(FİLTRE!$C204,'SKT LİSTESİ'!$F:$S,12,0)),"")</f>
        <v/>
      </c>
      <c r="L204" s="134" t="str">
        <f ca="1">IFERROR(IF($C204="","",VLOOKUP(FİLTRE!$C204,'SKT LİSTESİ'!$F:$S,13,0)),"")</f>
        <v/>
      </c>
      <c r="M204" s="135" t="str">
        <f ca="1">IFERROR(IF($C204="","",VLOOKUP(FİLTRE!$C204,'SKT LİSTESİ'!$F:$AJ,14,0)),"")</f>
        <v/>
      </c>
      <c r="N204" s="31" t="str">
        <f ca="1">IFERROR(IF($C204="","",VLOOKUP(FİLTRE!$C204,'SKT LİSTESİ'!$F:$AJ,22,0)),"")</f>
        <v/>
      </c>
      <c r="O204" s="136" t="str">
        <f ca="1">IFERROR(IF($C204="","",VLOOKUP(FİLTRE!$C204,'SKT LİSTESİ'!$F:$AJ,23,0)),"")</f>
        <v/>
      </c>
      <c r="P204" s="31"/>
      <c r="Q204" s="31"/>
      <c r="R204" s="137" t="str">
        <f ca="1">(IFERROR(IF($C204="","",VLOOKUP(FİLTRE!$C204,'SKT LİSTESİ'!$F:$AJ,15,0)),""))</f>
        <v/>
      </c>
      <c r="S204" s="138" t="str">
        <f ca="1">IFERROR(IF($C204="","",VLOOKUP(FİLTRE!$C204,'SKT LİSTESİ'!$F:$AJ,16,0)),"")</f>
        <v/>
      </c>
      <c r="AF204" s="179" t="str">
        <f t="shared" ca="1" si="10"/>
        <v/>
      </c>
      <c r="AG204" s="179">
        <f t="shared" ca="1" si="11"/>
        <v>0</v>
      </c>
      <c r="AH204" s="179">
        <f t="shared" ca="1" si="12"/>
        <v>0</v>
      </c>
    </row>
    <row r="205" spans="2:34" ht="15.75" x14ac:dyDescent="0.25">
      <c r="B205">
        <f t="shared" ca="1" si="9"/>
        <v>193</v>
      </c>
      <c r="C205" t="str">
        <f ca="1">IFERROR(VLOOKUP(B205,'SKT LİSTESİ'!F:F,1,0),"")</f>
        <v/>
      </c>
      <c r="E205" s="128" t="str">
        <f ca="1">IFERROR(IF($C205="","",VLOOKUP(FİLTRE!$C205,'SKT LİSTESİ'!$F:$S,5,0)),"")</f>
        <v/>
      </c>
      <c r="F205" s="129" t="str">
        <f ca="1">IFERROR(IF($C205="","",VLOOKUP(FİLTRE!$C205,'SKT LİSTESİ'!$F:$S,7,0)),"")</f>
        <v/>
      </c>
      <c r="G205" s="130" t="str">
        <f ca="1">IFERROR(IF($C205="","",VLOOKUP(FİLTRE!$C205,'SKT LİSTESİ'!$F:$S,8,0)),"")</f>
        <v/>
      </c>
      <c r="H205" s="131" t="str">
        <f ca="1">IF(E205="","",IF($C205="","",VLOOKUP(FİLTRE!$C205,'SKT LİSTESİ'!$F:$S,9,0)))</f>
        <v/>
      </c>
      <c r="I205" s="132" t="str">
        <f ca="1">IFERROR(IF($C205="","",VLOOKUP(FİLTRE!$C205,'SKT LİSTESİ'!$F:$S,10,0)),"")</f>
        <v/>
      </c>
      <c r="J205" s="133" t="str">
        <f ca="1">IFERROR(IF($C205="","",VLOOKUP(FİLTRE!$C205,'SKT LİSTESİ'!$F:$S,11,0)),"")</f>
        <v/>
      </c>
      <c r="K205" s="134" t="str">
        <f ca="1">IFERROR(IF($C205="","",VLOOKUP(FİLTRE!$C205,'SKT LİSTESİ'!$F:$S,12,0)),"")</f>
        <v/>
      </c>
      <c r="L205" s="134" t="str">
        <f ca="1">IFERROR(IF($C205="","",VLOOKUP(FİLTRE!$C205,'SKT LİSTESİ'!$F:$S,13,0)),"")</f>
        <v/>
      </c>
      <c r="M205" s="135" t="str">
        <f ca="1">IFERROR(IF($C205="","",VLOOKUP(FİLTRE!$C205,'SKT LİSTESİ'!$F:$AJ,14,0)),"")</f>
        <v/>
      </c>
      <c r="N205" s="31" t="str">
        <f ca="1">IFERROR(IF($C205="","",VLOOKUP(FİLTRE!$C205,'SKT LİSTESİ'!$F:$AJ,22,0)),"")</f>
        <v/>
      </c>
      <c r="O205" s="136" t="str">
        <f ca="1">IFERROR(IF($C205="","",VLOOKUP(FİLTRE!$C205,'SKT LİSTESİ'!$F:$AJ,23,0)),"")</f>
        <v/>
      </c>
      <c r="P205" s="31"/>
      <c r="Q205" s="31"/>
      <c r="R205" s="137" t="str">
        <f ca="1">(IFERROR(IF($C205="","",VLOOKUP(FİLTRE!$C205,'SKT LİSTESİ'!$F:$AJ,15,0)),""))</f>
        <v/>
      </c>
      <c r="S205" s="138" t="str">
        <f ca="1">IFERROR(IF($C205="","",VLOOKUP(FİLTRE!$C205,'SKT LİSTESİ'!$F:$AJ,16,0)),"")</f>
        <v/>
      </c>
      <c r="AF205" s="179" t="str">
        <f t="shared" ca="1" si="10"/>
        <v/>
      </c>
      <c r="AG205" s="179">
        <f t="shared" ca="1" si="11"/>
        <v>0</v>
      </c>
      <c r="AH205" s="179">
        <f t="shared" ca="1" si="12"/>
        <v>0</v>
      </c>
    </row>
    <row r="206" spans="2:34" ht="15.75" x14ac:dyDescent="0.25">
      <c r="B206">
        <f t="shared" ref="B206:B269" ca="1" si="13">IF($Y$2=1,(ROW()-12),"")</f>
        <v>194</v>
      </c>
      <c r="C206" t="str">
        <f ca="1">IFERROR(VLOOKUP(B206,'SKT LİSTESİ'!F:F,1,0),"")</f>
        <v/>
      </c>
      <c r="E206" s="128" t="str">
        <f ca="1">IFERROR(IF($C206="","",VLOOKUP(FİLTRE!$C206,'SKT LİSTESİ'!$F:$S,5,0)),"")</f>
        <v/>
      </c>
      <c r="F206" s="129" t="str">
        <f ca="1">IFERROR(IF($C206="","",VLOOKUP(FİLTRE!$C206,'SKT LİSTESİ'!$F:$S,7,0)),"")</f>
        <v/>
      </c>
      <c r="G206" s="130" t="str">
        <f ca="1">IFERROR(IF($C206="","",VLOOKUP(FİLTRE!$C206,'SKT LİSTESİ'!$F:$S,8,0)),"")</f>
        <v/>
      </c>
      <c r="H206" s="131" t="str">
        <f ca="1">IF(E206="","",IF($C206="","",VLOOKUP(FİLTRE!$C206,'SKT LİSTESİ'!$F:$S,9,0)))</f>
        <v/>
      </c>
      <c r="I206" s="132" t="str">
        <f ca="1">IFERROR(IF($C206="","",VLOOKUP(FİLTRE!$C206,'SKT LİSTESİ'!$F:$S,10,0)),"")</f>
        <v/>
      </c>
      <c r="J206" s="133" t="str">
        <f ca="1">IFERROR(IF($C206="","",VLOOKUP(FİLTRE!$C206,'SKT LİSTESİ'!$F:$S,11,0)),"")</f>
        <v/>
      </c>
      <c r="K206" s="134" t="str">
        <f ca="1">IFERROR(IF($C206="","",VLOOKUP(FİLTRE!$C206,'SKT LİSTESİ'!$F:$S,12,0)),"")</f>
        <v/>
      </c>
      <c r="L206" s="134" t="str">
        <f ca="1">IFERROR(IF($C206="","",VLOOKUP(FİLTRE!$C206,'SKT LİSTESİ'!$F:$S,13,0)),"")</f>
        <v/>
      </c>
      <c r="M206" s="135" t="str">
        <f ca="1">IFERROR(IF($C206="","",VLOOKUP(FİLTRE!$C206,'SKT LİSTESİ'!$F:$AJ,14,0)),"")</f>
        <v/>
      </c>
      <c r="N206" s="31" t="str">
        <f ca="1">IFERROR(IF($C206="","",VLOOKUP(FİLTRE!$C206,'SKT LİSTESİ'!$F:$AJ,22,0)),"")</f>
        <v/>
      </c>
      <c r="O206" s="136" t="str">
        <f ca="1">IFERROR(IF($C206="","",VLOOKUP(FİLTRE!$C206,'SKT LİSTESİ'!$F:$AJ,23,0)),"")</f>
        <v/>
      </c>
      <c r="P206" s="31"/>
      <c r="Q206" s="31"/>
      <c r="R206" s="137" t="str">
        <f ca="1">(IFERROR(IF($C206="","",VLOOKUP(FİLTRE!$C206,'SKT LİSTESİ'!$F:$AJ,15,0)),""))</f>
        <v/>
      </c>
      <c r="S206" s="138" t="str">
        <f ca="1">IFERROR(IF($C206="","",VLOOKUP(FİLTRE!$C206,'SKT LİSTESİ'!$F:$AJ,16,0)),"")</f>
        <v/>
      </c>
      <c r="AF206" s="179" t="str">
        <f t="shared" ref="AF206:AF269" ca="1" si="14">IF(E206&lt;&gt;"SAYIM",K206,
(IF(AND(E206="SAYIM",R206=0),0,(COUNTIFS(E:E,"SAYIM",F:F,F206,R:R,"&gt;"&amp;0)))))</f>
        <v/>
      </c>
      <c r="AG206" s="179">
        <f t="shared" ref="AG206:AG269" ca="1" si="15">IF(E206="SAYIM",(IFERROR(R206/AF206,0)),0)</f>
        <v>0</v>
      </c>
      <c r="AH206" s="179">
        <f t="shared" ref="AH206:AH269" ca="1" si="16">IF(E206="SAYIM",(IFERROR(S206/AF206,0)),0)</f>
        <v>0</v>
      </c>
    </row>
    <row r="207" spans="2:34" ht="15.75" x14ac:dyDescent="0.25">
      <c r="B207">
        <f t="shared" ca="1" si="13"/>
        <v>195</v>
      </c>
      <c r="C207" t="str">
        <f ca="1">IFERROR(VLOOKUP(B207,'SKT LİSTESİ'!F:F,1,0),"")</f>
        <v/>
      </c>
      <c r="E207" s="128" t="str">
        <f ca="1">IFERROR(IF($C207="","",VLOOKUP(FİLTRE!$C207,'SKT LİSTESİ'!$F:$S,5,0)),"")</f>
        <v/>
      </c>
      <c r="F207" s="129" t="str">
        <f ca="1">IFERROR(IF($C207="","",VLOOKUP(FİLTRE!$C207,'SKT LİSTESİ'!$F:$S,7,0)),"")</f>
        <v/>
      </c>
      <c r="G207" s="130" t="str">
        <f ca="1">IFERROR(IF($C207="","",VLOOKUP(FİLTRE!$C207,'SKT LİSTESİ'!$F:$S,8,0)),"")</f>
        <v/>
      </c>
      <c r="H207" s="131" t="str">
        <f ca="1">IF(E207="","",IF($C207="","",VLOOKUP(FİLTRE!$C207,'SKT LİSTESİ'!$F:$S,9,0)))</f>
        <v/>
      </c>
      <c r="I207" s="132" t="str">
        <f ca="1">IFERROR(IF($C207="","",VLOOKUP(FİLTRE!$C207,'SKT LİSTESİ'!$F:$S,10,0)),"")</f>
        <v/>
      </c>
      <c r="J207" s="133" t="str">
        <f ca="1">IFERROR(IF($C207="","",VLOOKUP(FİLTRE!$C207,'SKT LİSTESİ'!$F:$S,11,0)),"")</f>
        <v/>
      </c>
      <c r="K207" s="134" t="str">
        <f ca="1">IFERROR(IF($C207="","",VLOOKUP(FİLTRE!$C207,'SKT LİSTESİ'!$F:$S,12,0)),"")</f>
        <v/>
      </c>
      <c r="L207" s="134" t="str">
        <f ca="1">IFERROR(IF($C207="","",VLOOKUP(FİLTRE!$C207,'SKT LİSTESİ'!$F:$S,13,0)),"")</f>
        <v/>
      </c>
      <c r="M207" s="135" t="str">
        <f ca="1">IFERROR(IF($C207="","",VLOOKUP(FİLTRE!$C207,'SKT LİSTESİ'!$F:$AJ,14,0)),"")</f>
        <v/>
      </c>
      <c r="N207" s="31" t="str">
        <f ca="1">IFERROR(IF($C207="","",VLOOKUP(FİLTRE!$C207,'SKT LİSTESİ'!$F:$AJ,22,0)),"")</f>
        <v/>
      </c>
      <c r="O207" s="136" t="str">
        <f ca="1">IFERROR(IF($C207="","",VLOOKUP(FİLTRE!$C207,'SKT LİSTESİ'!$F:$AJ,23,0)),"")</f>
        <v/>
      </c>
      <c r="P207" s="31"/>
      <c r="Q207" s="31"/>
      <c r="R207" s="137" t="str">
        <f ca="1">(IFERROR(IF($C207="","",VLOOKUP(FİLTRE!$C207,'SKT LİSTESİ'!$F:$AJ,15,0)),""))</f>
        <v/>
      </c>
      <c r="S207" s="138" t="str">
        <f ca="1">IFERROR(IF($C207="","",VLOOKUP(FİLTRE!$C207,'SKT LİSTESİ'!$F:$AJ,16,0)),"")</f>
        <v/>
      </c>
      <c r="AF207" s="179" t="str">
        <f t="shared" ca="1" si="14"/>
        <v/>
      </c>
      <c r="AG207" s="179">
        <f t="shared" ca="1" si="15"/>
        <v>0</v>
      </c>
      <c r="AH207" s="179">
        <f t="shared" ca="1" si="16"/>
        <v>0</v>
      </c>
    </row>
    <row r="208" spans="2:34" ht="15.75" x14ac:dyDescent="0.25">
      <c r="B208">
        <f t="shared" ca="1" si="13"/>
        <v>196</v>
      </c>
      <c r="C208" t="str">
        <f ca="1">IFERROR(VLOOKUP(B208,'SKT LİSTESİ'!F:F,1,0),"")</f>
        <v/>
      </c>
      <c r="E208" s="128" t="str">
        <f ca="1">IFERROR(IF($C208="","",VLOOKUP(FİLTRE!$C208,'SKT LİSTESİ'!$F:$S,5,0)),"")</f>
        <v/>
      </c>
      <c r="F208" s="129" t="str">
        <f ca="1">IFERROR(IF($C208="","",VLOOKUP(FİLTRE!$C208,'SKT LİSTESİ'!$F:$S,7,0)),"")</f>
        <v/>
      </c>
      <c r="G208" s="130" t="str">
        <f ca="1">IFERROR(IF($C208="","",VLOOKUP(FİLTRE!$C208,'SKT LİSTESİ'!$F:$S,8,0)),"")</f>
        <v/>
      </c>
      <c r="H208" s="131" t="str">
        <f ca="1">IF(E208="","",IF($C208="","",VLOOKUP(FİLTRE!$C208,'SKT LİSTESİ'!$F:$S,9,0)))</f>
        <v/>
      </c>
      <c r="I208" s="132" t="str">
        <f ca="1">IFERROR(IF($C208="","",VLOOKUP(FİLTRE!$C208,'SKT LİSTESİ'!$F:$S,10,0)),"")</f>
        <v/>
      </c>
      <c r="J208" s="133" t="str">
        <f ca="1">IFERROR(IF($C208="","",VLOOKUP(FİLTRE!$C208,'SKT LİSTESİ'!$F:$S,11,0)),"")</f>
        <v/>
      </c>
      <c r="K208" s="134" t="str">
        <f ca="1">IFERROR(IF($C208="","",VLOOKUP(FİLTRE!$C208,'SKT LİSTESİ'!$F:$S,12,0)),"")</f>
        <v/>
      </c>
      <c r="L208" s="134" t="str">
        <f ca="1">IFERROR(IF($C208="","",VLOOKUP(FİLTRE!$C208,'SKT LİSTESİ'!$F:$S,13,0)),"")</f>
        <v/>
      </c>
      <c r="M208" s="135" t="str">
        <f ca="1">IFERROR(IF($C208="","",VLOOKUP(FİLTRE!$C208,'SKT LİSTESİ'!$F:$AJ,14,0)),"")</f>
        <v/>
      </c>
      <c r="N208" s="31" t="str">
        <f ca="1">IFERROR(IF($C208="","",VLOOKUP(FİLTRE!$C208,'SKT LİSTESİ'!$F:$AJ,22,0)),"")</f>
        <v/>
      </c>
      <c r="O208" s="136" t="str">
        <f ca="1">IFERROR(IF($C208="","",VLOOKUP(FİLTRE!$C208,'SKT LİSTESİ'!$F:$AJ,23,0)),"")</f>
        <v/>
      </c>
      <c r="P208" s="31"/>
      <c r="Q208" s="31"/>
      <c r="R208" s="137" t="str">
        <f ca="1">(IFERROR(IF($C208="","",VLOOKUP(FİLTRE!$C208,'SKT LİSTESİ'!$F:$AJ,15,0)),""))</f>
        <v/>
      </c>
      <c r="S208" s="138" t="str">
        <f ca="1">IFERROR(IF($C208="","",VLOOKUP(FİLTRE!$C208,'SKT LİSTESİ'!$F:$AJ,16,0)),"")</f>
        <v/>
      </c>
      <c r="AF208" s="179" t="str">
        <f t="shared" ca="1" si="14"/>
        <v/>
      </c>
      <c r="AG208" s="179">
        <f t="shared" ca="1" si="15"/>
        <v>0</v>
      </c>
      <c r="AH208" s="179">
        <f t="shared" ca="1" si="16"/>
        <v>0</v>
      </c>
    </row>
    <row r="209" spans="2:34" ht="15.75" x14ac:dyDescent="0.25">
      <c r="B209">
        <f t="shared" ca="1" si="13"/>
        <v>197</v>
      </c>
      <c r="C209" t="str">
        <f ca="1">IFERROR(VLOOKUP(B209,'SKT LİSTESİ'!F:F,1,0),"")</f>
        <v/>
      </c>
      <c r="E209" s="128" t="str">
        <f ca="1">IFERROR(IF($C209="","",VLOOKUP(FİLTRE!$C209,'SKT LİSTESİ'!$F:$S,5,0)),"")</f>
        <v/>
      </c>
      <c r="F209" s="129" t="str">
        <f ca="1">IFERROR(IF($C209="","",VLOOKUP(FİLTRE!$C209,'SKT LİSTESİ'!$F:$S,7,0)),"")</f>
        <v/>
      </c>
      <c r="G209" s="130" t="str">
        <f ca="1">IFERROR(IF($C209="","",VLOOKUP(FİLTRE!$C209,'SKT LİSTESİ'!$F:$S,8,0)),"")</f>
        <v/>
      </c>
      <c r="H209" s="131" t="str">
        <f ca="1">IF(E209="","",IF($C209="","",VLOOKUP(FİLTRE!$C209,'SKT LİSTESİ'!$F:$S,9,0)))</f>
        <v/>
      </c>
      <c r="I209" s="132" t="str">
        <f ca="1">IFERROR(IF($C209="","",VLOOKUP(FİLTRE!$C209,'SKT LİSTESİ'!$F:$S,10,0)),"")</f>
        <v/>
      </c>
      <c r="J209" s="133" t="str">
        <f ca="1">IFERROR(IF($C209="","",VLOOKUP(FİLTRE!$C209,'SKT LİSTESİ'!$F:$S,11,0)),"")</f>
        <v/>
      </c>
      <c r="K209" s="134" t="str">
        <f ca="1">IFERROR(IF($C209="","",VLOOKUP(FİLTRE!$C209,'SKT LİSTESİ'!$F:$S,12,0)),"")</f>
        <v/>
      </c>
      <c r="L209" s="134" t="str">
        <f ca="1">IFERROR(IF($C209="","",VLOOKUP(FİLTRE!$C209,'SKT LİSTESİ'!$F:$S,13,0)),"")</f>
        <v/>
      </c>
      <c r="M209" s="135" t="str">
        <f ca="1">IFERROR(IF($C209="","",VLOOKUP(FİLTRE!$C209,'SKT LİSTESİ'!$F:$AJ,14,0)),"")</f>
        <v/>
      </c>
      <c r="N209" s="31" t="str">
        <f ca="1">IFERROR(IF($C209="","",VLOOKUP(FİLTRE!$C209,'SKT LİSTESİ'!$F:$AJ,22,0)),"")</f>
        <v/>
      </c>
      <c r="O209" s="136" t="str">
        <f ca="1">IFERROR(IF($C209="","",VLOOKUP(FİLTRE!$C209,'SKT LİSTESİ'!$F:$AJ,23,0)),"")</f>
        <v/>
      </c>
      <c r="P209" s="31"/>
      <c r="Q209" s="31"/>
      <c r="R209" s="137" t="str">
        <f ca="1">(IFERROR(IF($C209="","",VLOOKUP(FİLTRE!$C209,'SKT LİSTESİ'!$F:$AJ,15,0)),""))</f>
        <v/>
      </c>
      <c r="S209" s="138" t="str">
        <f ca="1">IFERROR(IF($C209="","",VLOOKUP(FİLTRE!$C209,'SKT LİSTESİ'!$F:$AJ,16,0)),"")</f>
        <v/>
      </c>
      <c r="AF209" s="179" t="str">
        <f t="shared" ca="1" si="14"/>
        <v/>
      </c>
      <c r="AG209" s="179">
        <f t="shared" ca="1" si="15"/>
        <v>0</v>
      </c>
      <c r="AH209" s="179">
        <f t="shared" ca="1" si="16"/>
        <v>0</v>
      </c>
    </row>
    <row r="210" spans="2:34" ht="15.75" x14ac:dyDescent="0.25">
      <c r="B210">
        <f t="shared" ca="1" si="13"/>
        <v>198</v>
      </c>
      <c r="C210" t="str">
        <f ca="1">IFERROR(VLOOKUP(B210,'SKT LİSTESİ'!F:F,1,0),"")</f>
        <v/>
      </c>
      <c r="E210" s="128" t="str">
        <f ca="1">IFERROR(IF($C210="","",VLOOKUP(FİLTRE!$C210,'SKT LİSTESİ'!$F:$S,5,0)),"")</f>
        <v/>
      </c>
      <c r="F210" s="129" t="str">
        <f ca="1">IFERROR(IF($C210="","",VLOOKUP(FİLTRE!$C210,'SKT LİSTESİ'!$F:$S,7,0)),"")</f>
        <v/>
      </c>
      <c r="G210" s="130" t="str">
        <f ca="1">IFERROR(IF($C210="","",VLOOKUP(FİLTRE!$C210,'SKT LİSTESİ'!$F:$S,8,0)),"")</f>
        <v/>
      </c>
      <c r="H210" s="131" t="str">
        <f ca="1">IF(E210="","",IF($C210="","",VLOOKUP(FİLTRE!$C210,'SKT LİSTESİ'!$F:$S,9,0)))</f>
        <v/>
      </c>
      <c r="I210" s="132" t="str">
        <f ca="1">IFERROR(IF($C210="","",VLOOKUP(FİLTRE!$C210,'SKT LİSTESİ'!$F:$S,10,0)),"")</f>
        <v/>
      </c>
      <c r="J210" s="133" t="str">
        <f ca="1">IFERROR(IF($C210="","",VLOOKUP(FİLTRE!$C210,'SKT LİSTESİ'!$F:$S,11,0)),"")</f>
        <v/>
      </c>
      <c r="K210" s="134" t="str">
        <f ca="1">IFERROR(IF($C210="","",VLOOKUP(FİLTRE!$C210,'SKT LİSTESİ'!$F:$S,12,0)),"")</f>
        <v/>
      </c>
      <c r="L210" s="134" t="str">
        <f ca="1">IFERROR(IF($C210="","",VLOOKUP(FİLTRE!$C210,'SKT LİSTESİ'!$F:$S,13,0)),"")</f>
        <v/>
      </c>
      <c r="M210" s="135" t="str">
        <f ca="1">IFERROR(IF($C210="","",VLOOKUP(FİLTRE!$C210,'SKT LİSTESİ'!$F:$AJ,14,0)),"")</f>
        <v/>
      </c>
      <c r="N210" s="31" t="str">
        <f ca="1">IFERROR(IF($C210="","",VLOOKUP(FİLTRE!$C210,'SKT LİSTESİ'!$F:$AJ,22,0)),"")</f>
        <v/>
      </c>
      <c r="O210" s="136" t="str">
        <f ca="1">IFERROR(IF($C210="","",VLOOKUP(FİLTRE!$C210,'SKT LİSTESİ'!$F:$AJ,23,0)),"")</f>
        <v/>
      </c>
      <c r="P210" s="31"/>
      <c r="Q210" s="31"/>
      <c r="R210" s="137" t="str">
        <f ca="1">(IFERROR(IF($C210="","",VLOOKUP(FİLTRE!$C210,'SKT LİSTESİ'!$F:$AJ,15,0)),""))</f>
        <v/>
      </c>
      <c r="S210" s="138" t="str">
        <f ca="1">IFERROR(IF($C210="","",VLOOKUP(FİLTRE!$C210,'SKT LİSTESİ'!$F:$AJ,16,0)),"")</f>
        <v/>
      </c>
      <c r="AF210" s="179" t="str">
        <f t="shared" ca="1" si="14"/>
        <v/>
      </c>
      <c r="AG210" s="179">
        <f t="shared" ca="1" si="15"/>
        <v>0</v>
      </c>
      <c r="AH210" s="179">
        <f t="shared" ca="1" si="16"/>
        <v>0</v>
      </c>
    </row>
    <row r="211" spans="2:34" ht="15.75" x14ac:dyDescent="0.25">
      <c r="B211">
        <f t="shared" ca="1" si="13"/>
        <v>199</v>
      </c>
      <c r="C211" t="str">
        <f ca="1">IFERROR(VLOOKUP(B211,'SKT LİSTESİ'!F:F,1,0),"")</f>
        <v/>
      </c>
      <c r="E211" s="128" t="str">
        <f ca="1">IFERROR(IF($C211="","",VLOOKUP(FİLTRE!$C211,'SKT LİSTESİ'!$F:$S,5,0)),"")</f>
        <v/>
      </c>
      <c r="F211" s="129" t="str">
        <f ca="1">IFERROR(IF($C211="","",VLOOKUP(FİLTRE!$C211,'SKT LİSTESİ'!$F:$S,7,0)),"")</f>
        <v/>
      </c>
      <c r="G211" s="130" t="str">
        <f ca="1">IFERROR(IF($C211="","",VLOOKUP(FİLTRE!$C211,'SKT LİSTESİ'!$F:$S,8,0)),"")</f>
        <v/>
      </c>
      <c r="H211" s="131" t="str">
        <f ca="1">IF(E211="","",IF($C211="","",VLOOKUP(FİLTRE!$C211,'SKT LİSTESİ'!$F:$S,9,0)))</f>
        <v/>
      </c>
      <c r="I211" s="132" t="str">
        <f ca="1">IFERROR(IF($C211="","",VLOOKUP(FİLTRE!$C211,'SKT LİSTESİ'!$F:$S,10,0)),"")</f>
        <v/>
      </c>
      <c r="J211" s="133" t="str">
        <f ca="1">IFERROR(IF($C211="","",VLOOKUP(FİLTRE!$C211,'SKT LİSTESİ'!$F:$S,11,0)),"")</f>
        <v/>
      </c>
      <c r="K211" s="134" t="str">
        <f ca="1">IFERROR(IF($C211="","",VLOOKUP(FİLTRE!$C211,'SKT LİSTESİ'!$F:$S,12,0)),"")</f>
        <v/>
      </c>
      <c r="L211" s="134" t="str">
        <f ca="1">IFERROR(IF($C211="","",VLOOKUP(FİLTRE!$C211,'SKT LİSTESİ'!$F:$S,13,0)),"")</f>
        <v/>
      </c>
      <c r="M211" s="135" t="str">
        <f ca="1">IFERROR(IF($C211="","",VLOOKUP(FİLTRE!$C211,'SKT LİSTESİ'!$F:$AJ,14,0)),"")</f>
        <v/>
      </c>
      <c r="N211" s="31" t="str">
        <f ca="1">IFERROR(IF($C211="","",VLOOKUP(FİLTRE!$C211,'SKT LİSTESİ'!$F:$AJ,22,0)),"")</f>
        <v/>
      </c>
      <c r="O211" s="136" t="str">
        <f ca="1">IFERROR(IF($C211="","",VLOOKUP(FİLTRE!$C211,'SKT LİSTESİ'!$F:$AJ,23,0)),"")</f>
        <v/>
      </c>
      <c r="P211" s="31"/>
      <c r="Q211" s="31"/>
      <c r="R211" s="137" t="str">
        <f ca="1">(IFERROR(IF($C211="","",VLOOKUP(FİLTRE!$C211,'SKT LİSTESİ'!$F:$AJ,15,0)),""))</f>
        <v/>
      </c>
      <c r="S211" s="138" t="str">
        <f ca="1">IFERROR(IF($C211="","",VLOOKUP(FİLTRE!$C211,'SKT LİSTESİ'!$F:$AJ,16,0)),"")</f>
        <v/>
      </c>
      <c r="AF211" s="179" t="str">
        <f t="shared" ca="1" si="14"/>
        <v/>
      </c>
      <c r="AG211" s="179">
        <f t="shared" ca="1" si="15"/>
        <v>0</v>
      </c>
      <c r="AH211" s="179">
        <f t="shared" ca="1" si="16"/>
        <v>0</v>
      </c>
    </row>
    <row r="212" spans="2:34" ht="15.75" x14ac:dyDescent="0.25">
      <c r="B212">
        <f t="shared" ca="1" si="13"/>
        <v>200</v>
      </c>
      <c r="C212" t="str">
        <f ca="1">IFERROR(VLOOKUP(B212,'SKT LİSTESİ'!F:F,1,0),"")</f>
        <v/>
      </c>
      <c r="E212" s="128" t="str">
        <f ca="1">IFERROR(IF($C212="","",VLOOKUP(FİLTRE!$C212,'SKT LİSTESİ'!$F:$S,5,0)),"")</f>
        <v/>
      </c>
      <c r="F212" s="129" t="str">
        <f ca="1">IFERROR(IF($C212="","",VLOOKUP(FİLTRE!$C212,'SKT LİSTESİ'!$F:$S,7,0)),"")</f>
        <v/>
      </c>
      <c r="G212" s="130" t="str">
        <f ca="1">IFERROR(IF($C212="","",VLOOKUP(FİLTRE!$C212,'SKT LİSTESİ'!$F:$S,8,0)),"")</f>
        <v/>
      </c>
      <c r="H212" s="131" t="str">
        <f ca="1">IF(E212="","",IF($C212="","",VLOOKUP(FİLTRE!$C212,'SKT LİSTESİ'!$F:$S,9,0)))</f>
        <v/>
      </c>
      <c r="I212" s="132" t="str">
        <f ca="1">IFERROR(IF($C212="","",VLOOKUP(FİLTRE!$C212,'SKT LİSTESİ'!$F:$S,10,0)),"")</f>
        <v/>
      </c>
      <c r="J212" s="133" t="str">
        <f ca="1">IFERROR(IF($C212="","",VLOOKUP(FİLTRE!$C212,'SKT LİSTESİ'!$F:$S,11,0)),"")</f>
        <v/>
      </c>
      <c r="K212" s="134" t="str">
        <f ca="1">IFERROR(IF($C212="","",VLOOKUP(FİLTRE!$C212,'SKT LİSTESİ'!$F:$S,12,0)),"")</f>
        <v/>
      </c>
      <c r="L212" s="134" t="str">
        <f ca="1">IFERROR(IF($C212="","",VLOOKUP(FİLTRE!$C212,'SKT LİSTESİ'!$F:$S,13,0)),"")</f>
        <v/>
      </c>
      <c r="M212" s="135" t="str">
        <f ca="1">IFERROR(IF($C212="","",VLOOKUP(FİLTRE!$C212,'SKT LİSTESİ'!$F:$AJ,14,0)),"")</f>
        <v/>
      </c>
      <c r="N212" s="31" t="str">
        <f ca="1">IFERROR(IF($C212="","",VLOOKUP(FİLTRE!$C212,'SKT LİSTESİ'!$F:$AJ,22,0)),"")</f>
        <v/>
      </c>
      <c r="O212" s="136" t="str">
        <f ca="1">IFERROR(IF($C212="","",VLOOKUP(FİLTRE!$C212,'SKT LİSTESİ'!$F:$AJ,23,0)),"")</f>
        <v/>
      </c>
      <c r="P212" s="31"/>
      <c r="Q212" s="31"/>
      <c r="R212" s="137" t="str">
        <f ca="1">(IFERROR(IF($C212="","",VLOOKUP(FİLTRE!$C212,'SKT LİSTESİ'!$F:$AJ,15,0)),""))</f>
        <v/>
      </c>
      <c r="S212" s="138" t="str">
        <f ca="1">IFERROR(IF($C212="","",VLOOKUP(FİLTRE!$C212,'SKT LİSTESİ'!$F:$AJ,16,0)),"")</f>
        <v/>
      </c>
      <c r="AF212" s="179" t="str">
        <f t="shared" ca="1" si="14"/>
        <v/>
      </c>
      <c r="AG212" s="179">
        <f t="shared" ca="1" si="15"/>
        <v>0</v>
      </c>
      <c r="AH212" s="179">
        <f t="shared" ca="1" si="16"/>
        <v>0</v>
      </c>
    </row>
    <row r="213" spans="2:34" ht="15.75" x14ac:dyDescent="0.25">
      <c r="B213">
        <f t="shared" ca="1" si="13"/>
        <v>201</v>
      </c>
      <c r="C213" t="str">
        <f ca="1">IFERROR(VLOOKUP(B213,'SKT LİSTESİ'!F:F,1,0),"")</f>
        <v/>
      </c>
      <c r="E213" s="128" t="str">
        <f ca="1">IFERROR(IF($C213="","",VLOOKUP(FİLTRE!$C213,'SKT LİSTESİ'!$F:$S,5,0)),"")</f>
        <v/>
      </c>
      <c r="F213" s="129" t="str">
        <f ca="1">IFERROR(IF($C213="","",VLOOKUP(FİLTRE!$C213,'SKT LİSTESİ'!$F:$S,7,0)),"")</f>
        <v/>
      </c>
      <c r="G213" s="130" t="str">
        <f ca="1">IFERROR(IF($C213="","",VLOOKUP(FİLTRE!$C213,'SKT LİSTESİ'!$F:$S,8,0)),"")</f>
        <v/>
      </c>
      <c r="H213" s="131" t="str">
        <f ca="1">IF(E213="","",IF($C213="","",VLOOKUP(FİLTRE!$C213,'SKT LİSTESİ'!$F:$S,9,0)))</f>
        <v/>
      </c>
      <c r="I213" s="132" t="str">
        <f ca="1">IFERROR(IF($C213="","",VLOOKUP(FİLTRE!$C213,'SKT LİSTESİ'!$F:$S,10,0)),"")</f>
        <v/>
      </c>
      <c r="J213" s="133" t="str">
        <f ca="1">IFERROR(IF($C213="","",VLOOKUP(FİLTRE!$C213,'SKT LİSTESİ'!$F:$S,11,0)),"")</f>
        <v/>
      </c>
      <c r="K213" s="134" t="str">
        <f ca="1">IFERROR(IF($C213="","",VLOOKUP(FİLTRE!$C213,'SKT LİSTESİ'!$F:$S,12,0)),"")</f>
        <v/>
      </c>
      <c r="L213" s="134" t="str">
        <f ca="1">IFERROR(IF($C213="","",VLOOKUP(FİLTRE!$C213,'SKT LİSTESİ'!$F:$S,13,0)),"")</f>
        <v/>
      </c>
      <c r="M213" s="135" t="str">
        <f ca="1">IFERROR(IF($C213="","",VLOOKUP(FİLTRE!$C213,'SKT LİSTESİ'!$F:$AJ,14,0)),"")</f>
        <v/>
      </c>
      <c r="N213" s="31" t="str">
        <f ca="1">IFERROR(IF($C213="","",VLOOKUP(FİLTRE!$C213,'SKT LİSTESİ'!$F:$AJ,22,0)),"")</f>
        <v/>
      </c>
      <c r="O213" s="136" t="str">
        <f ca="1">IFERROR(IF($C213="","",VLOOKUP(FİLTRE!$C213,'SKT LİSTESİ'!$F:$AJ,23,0)),"")</f>
        <v/>
      </c>
      <c r="P213" s="31"/>
      <c r="Q213" s="31"/>
      <c r="R213" s="137" t="str">
        <f ca="1">(IFERROR(IF($C213="","",VLOOKUP(FİLTRE!$C213,'SKT LİSTESİ'!$F:$AJ,15,0)),""))</f>
        <v/>
      </c>
      <c r="S213" s="138" t="str">
        <f ca="1">IFERROR(IF($C213="","",VLOOKUP(FİLTRE!$C213,'SKT LİSTESİ'!$F:$AJ,16,0)),"")</f>
        <v/>
      </c>
      <c r="AF213" s="179" t="str">
        <f t="shared" ca="1" si="14"/>
        <v/>
      </c>
      <c r="AG213" s="179">
        <f t="shared" ca="1" si="15"/>
        <v>0</v>
      </c>
      <c r="AH213" s="179">
        <f t="shared" ca="1" si="16"/>
        <v>0</v>
      </c>
    </row>
    <row r="214" spans="2:34" ht="15.75" x14ac:dyDescent="0.25">
      <c r="B214">
        <f t="shared" ca="1" si="13"/>
        <v>202</v>
      </c>
      <c r="C214" t="str">
        <f ca="1">IFERROR(VLOOKUP(B214,'SKT LİSTESİ'!F:F,1,0),"")</f>
        <v/>
      </c>
      <c r="E214" s="128" t="str">
        <f ca="1">IFERROR(IF($C214="","",VLOOKUP(FİLTRE!$C214,'SKT LİSTESİ'!$F:$S,5,0)),"")</f>
        <v/>
      </c>
      <c r="F214" s="129" t="str">
        <f ca="1">IFERROR(IF($C214="","",VLOOKUP(FİLTRE!$C214,'SKT LİSTESİ'!$F:$S,7,0)),"")</f>
        <v/>
      </c>
      <c r="G214" s="130" t="str">
        <f ca="1">IFERROR(IF($C214="","",VLOOKUP(FİLTRE!$C214,'SKT LİSTESİ'!$F:$S,8,0)),"")</f>
        <v/>
      </c>
      <c r="H214" s="131" t="str">
        <f ca="1">IF(E214="","",IF($C214="","",VLOOKUP(FİLTRE!$C214,'SKT LİSTESİ'!$F:$S,9,0)))</f>
        <v/>
      </c>
      <c r="I214" s="132" t="str">
        <f ca="1">IFERROR(IF($C214="","",VLOOKUP(FİLTRE!$C214,'SKT LİSTESİ'!$F:$S,10,0)),"")</f>
        <v/>
      </c>
      <c r="J214" s="133" t="str">
        <f ca="1">IFERROR(IF($C214="","",VLOOKUP(FİLTRE!$C214,'SKT LİSTESİ'!$F:$S,11,0)),"")</f>
        <v/>
      </c>
      <c r="K214" s="134" t="str">
        <f ca="1">IFERROR(IF($C214="","",VLOOKUP(FİLTRE!$C214,'SKT LİSTESİ'!$F:$S,12,0)),"")</f>
        <v/>
      </c>
      <c r="L214" s="134" t="str">
        <f ca="1">IFERROR(IF($C214="","",VLOOKUP(FİLTRE!$C214,'SKT LİSTESİ'!$F:$S,13,0)),"")</f>
        <v/>
      </c>
      <c r="M214" s="135" t="str">
        <f ca="1">IFERROR(IF($C214="","",VLOOKUP(FİLTRE!$C214,'SKT LİSTESİ'!$F:$AJ,14,0)),"")</f>
        <v/>
      </c>
      <c r="N214" s="31" t="str">
        <f ca="1">IFERROR(IF($C214="","",VLOOKUP(FİLTRE!$C214,'SKT LİSTESİ'!$F:$AJ,22,0)),"")</f>
        <v/>
      </c>
      <c r="O214" s="136" t="str">
        <f ca="1">IFERROR(IF($C214="","",VLOOKUP(FİLTRE!$C214,'SKT LİSTESİ'!$F:$AJ,23,0)),"")</f>
        <v/>
      </c>
      <c r="P214" s="31"/>
      <c r="Q214" s="31"/>
      <c r="R214" s="137" t="str">
        <f ca="1">(IFERROR(IF($C214="","",VLOOKUP(FİLTRE!$C214,'SKT LİSTESİ'!$F:$AJ,15,0)),""))</f>
        <v/>
      </c>
      <c r="S214" s="138" t="str">
        <f ca="1">IFERROR(IF($C214="","",VLOOKUP(FİLTRE!$C214,'SKT LİSTESİ'!$F:$AJ,16,0)),"")</f>
        <v/>
      </c>
      <c r="AF214" s="179" t="str">
        <f t="shared" ca="1" si="14"/>
        <v/>
      </c>
      <c r="AG214" s="179">
        <f t="shared" ca="1" si="15"/>
        <v>0</v>
      </c>
      <c r="AH214" s="179">
        <f t="shared" ca="1" si="16"/>
        <v>0</v>
      </c>
    </row>
    <row r="215" spans="2:34" ht="15.75" x14ac:dyDescent="0.25">
      <c r="B215">
        <f t="shared" ca="1" si="13"/>
        <v>203</v>
      </c>
      <c r="C215" t="str">
        <f ca="1">IFERROR(VLOOKUP(B215,'SKT LİSTESİ'!F:F,1,0),"")</f>
        <v/>
      </c>
      <c r="E215" s="128" t="str">
        <f ca="1">IFERROR(IF($C215="","",VLOOKUP(FİLTRE!$C215,'SKT LİSTESİ'!$F:$S,5,0)),"")</f>
        <v/>
      </c>
      <c r="F215" s="129" t="str">
        <f ca="1">IFERROR(IF($C215="","",VLOOKUP(FİLTRE!$C215,'SKT LİSTESİ'!$F:$S,7,0)),"")</f>
        <v/>
      </c>
      <c r="G215" s="130" t="str">
        <f ca="1">IFERROR(IF($C215="","",VLOOKUP(FİLTRE!$C215,'SKT LİSTESİ'!$F:$S,8,0)),"")</f>
        <v/>
      </c>
      <c r="H215" s="131" t="str">
        <f ca="1">IF(E215="","",IF($C215="","",VLOOKUP(FİLTRE!$C215,'SKT LİSTESİ'!$F:$S,9,0)))</f>
        <v/>
      </c>
      <c r="I215" s="132" t="str">
        <f ca="1">IFERROR(IF($C215="","",VLOOKUP(FİLTRE!$C215,'SKT LİSTESİ'!$F:$S,10,0)),"")</f>
        <v/>
      </c>
      <c r="J215" s="133" t="str">
        <f ca="1">IFERROR(IF($C215="","",VLOOKUP(FİLTRE!$C215,'SKT LİSTESİ'!$F:$S,11,0)),"")</f>
        <v/>
      </c>
      <c r="K215" s="134" t="str">
        <f ca="1">IFERROR(IF($C215="","",VLOOKUP(FİLTRE!$C215,'SKT LİSTESİ'!$F:$S,12,0)),"")</f>
        <v/>
      </c>
      <c r="L215" s="134" t="str">
        <f ca="1">IFERROR(IF($C215="","",VLOOKUP(FİLTRE!$C215,'SKT LİSTESİ'!$F:$S,13,0)),"")</f>
        <v/>
      </c>
      <c r="M215" s="135" t="str">
        <f ca="1">IFERROR(IF($C215="","",VLOOKUP(FİLTRE!$C215,'SKT LİSTESİ'!$F:$AJ,14,0)),"")</f>
        <v/>
      </c>
      <c r="N215" s="31" t="str">
        <f ca="1">IFERROR(IF($C215="","",VLOOKUP(FİLTRE!$C215,'SKT LİSTESİ'!$F:$AJ,22,0)),"")</f>
        <v/>
      </c>
      <c r="O215" s="136" t="str">
        <f ca="1">IFERROR(IF($C215="","",VLOOKUP(FİLTRE!$C215,'SKT LİSTESİ'!$F:$AJ,23,0)),"")</f>
        <v/>
      </c>
      <c r="P215" s="31"/>
      <c r="Q215" s="31"/>
      <c r="R215" s="137" t="str">
        <f ca="1">(IFERROR(IF($C215="","",VLOOKUP(FİLTRE!$C215,'SKT LİSTESİ'!$F:$AJ,15,0)),""))</f>
        <v/>
      </c>
      <c r="S215" s="138" t="str">
        <f ca="1">IFERROR(IF($C215="","",VLOOKUP(FİLTRE!$C215,'SKT LİSTESİ'!$F:$AJ,16,0)),"")</f>
        <v/>
      </c>
      <c r="AF215" s="179" t="str">
        <f t="shared" ca="1" si="14"/>
        <v/>
      </c>
      <c r="AG215" s="179">
        <f t="shared" ca="1" si="15"/>
        <v>0</v>
      </c>
      <c r="AH215" s="179">
        <f t="shared" ca="1" si="16"/>
        <v>0</v>
      </c>
    </row>
    <row r="216" spans="2:34" ht="15.75" x14ac:dyDescent="0.25">
      <c r="B216">
        <f t="shared" ca="1" si="13"/>
        <v>204</v>
      </c>
      <c r="C216" t="str">
        <f ca="1">IFERROR(VLOOKUP(B216,'SKT LİSTESİ'!F:F,1,0),"")</f>
        <v/>
      </c>
      <c r="E216" s="128" t="str">
        <f ca="1">IFERROR(IF($C216="","",VLOOKUP(FİLTRE!$C216,'SKT LİSTESİ'!$F:$S,5,0)),"")</f>
        <v/>
      </c>
      <c r="F216" s="129" t="str">
        <f ca="1">IFERROR(IF($C216="","",VLOOKUP(FİLTRE!$C216,'SKT LİSTESİ'!$F:$S,7,0)),"")</f>
        <v/>
      </c>
      <c r="G216" s="130" t="str">
        <f ca="1">IFERROR(IF($C216="","",VLOOKUP(FİLTRE!$C216,'SKT LİSTESİ'!$F:$S,8,0)),"")</f>
        <v/>
      </c>
      <c r="H216" s="131" t="str">
        <f ca="1">IF(E216="","",IF($C216="","",VLOOKUP(FİLTRE!$C216,'SKT LİSTESİ'!$F:$S,9,0)))</f>
        <v/>
      </c>
      <c r="I216" s="132" t="str">
        <f ca="1">IFERROR(IF($C216="","",VLOOKUP(FİLTRE!$C216,'SKT LİSTESİ'!$F:$S,10,0)),"")</f>
        <v/>
      </c>
      <c r="J216" s="133" t="str">
        <f ca="1">IFERROR(IF($C216="","",VLOOKUP(FİLTRE!$C216,'SKT LİSTESİ'!$F:$S,11,0)),"")</f>
        <v/>
      </c>
      <c r="K216" s="134" t="str">
        <f ca="1">IFERROR(IF($C216="","",VLOOKUP(FİLTRE!$C216,'SKT LİSTESİ'!$F:$S,12,0)),"")</f>
        <v/>
      </c>
      <c r="L216" s="134" t="str">
        <f ca="1">IFERROR(IF($C216="","",VLOOKUP(FİLTRE!$C216,'SKT LİSTESİ'!$F:$S,13,0)),"")</f>
        <v/>
      </c>
      <c r="M216" s="135" t="str">
        <f ca="1">IFERROR(IF($C216="","",VLOOKUP(FİLTRE!$C216,'SKT LİSTESİ'!$F:$AJ,14,0)),"")</f>
        <v/>
      </c>
      <c r="N216" s="31" t="str">
        <f ca="1">IFERROR(IF($C216="","",VLOOKUP(FİLTRE!$C216,'SKT LİSTESİ'!$F:$AJ,22,0)),"")</f>
        <v/>
      </c>
      <c r="O216" s="136" t="str">
        <f ca="1">IFERROR(IF($C216="","",VLOOKUP(FİLTRE!$C216,'SKT LİSTESİ'!$F:$AJ,23,0)),"")</f>
        <v/>
      </c>
      <c r="P216" s="31"/>
      <c r="Q216" s="31"/>
      <c r="R216" s="137" t="str">
        <f ca="1">(IFERROR(IF($C216="","",VLOOKUP(FİLTRE!$C216,'SKT LİSTESİ'!$F:$AJ,15,0)),""))</f>
        <v/>
      </c>
      <c r="S216" s="138" t="str">
        <f ca="1">IFERROR(IF($C216="","",VLOOKUP(FİLTRE!$C216,'SKT LİSTESİ'!$F:$AJ,16,0)),"")</f>
        <v/>
      </c>
      <c r="AF216" s="179" t="str">
        <f t="shared" ca="1" si="14"/>
        <v/>
      </c>
      <c r="AG216" s="179">
        <f t="shared" ca="1" si="15"/>
        <v>0</v>
      </c>
      <c r="AH216" s="179">
        <f t="shared" ca="1" si="16"/>
        <v>0</v>
      </c>
    </row>
    <row r="217" spans="2:34" ht="15.75" x14ac:dyDescent="0.25">
      <c r="B217">
        <f t="shared" ca="1" si="13"/>
        <v>205</v>
      </c>
      <c r="C217" t="str">
        <f ca="1">IFERROR(VLOOKUP(B217,'SKT LİSTESİ'!F:F,1,0),"")</f>
        <v/>
      </c>
      <c r="E217" s="128" t="str">
        <f ca="1">IFERROR(IF($C217="","",VLOOKUP(FİLTRE!$C217,'SKT LİSTESİ'!$F:$S,5,0)),"")</f>
        <v/>
      </c>
      <c r="F217" s="129" t="str">
        <f ca="1">IFERROR(IF($C217="","",VLOOKUP(FİLTRE!$C217,'SKT LİSTESİ'!$F:$S,7,0)),"")</f>
        <v/>
      </c>
      <c r="G217" s="130" t="str">
        <f ca="1">IFERROR(IF($C217="","",VLOOKUP(FİLTRE!$C217,'SKT LİSTESİ'!$F:$S,8,0)),"")</f>
        <v/>
      </c>
      <c r="H217" s="131" t="str">
        <f ca="1">IF(E217="","",IF($C217="","",VLOOKUP(FİLTRE!$C217,'SKT LİSTESİ'!$F:$S,9,0)))</f>
        <v/>
      </c>
      <c r="I217" s="132" t="str">
        <f ca="1">IFERROR(IF($C217="","",VLOOKUP(FİLTRE!$C217,'SKT LİSTESİ'!$F:$S,10,0)),"")</f>
        <v/>
      </c>
      <c r="J217" s="133" t="str">
        <f ca="1">IFERROR(IF($C217="","",VLOOKUP(FİLTRE!$C217,'SKT LİSTESİ'!$F:$S,11,0)),"")</f>
        <v/>
      </c>
      <c r="K217" s="134" t="str">
        <f ca="1">IFERROR(IF($C217="","",VLOOKUP(FİLTRE!$C217,'SKT LİSTESİ'!$F:$S,12,0)),"")</f>
        <v/>
      </c>
      <c r="L217" s="134" t="str">
        <f ca="1">IFERROR(IF($C217="","",VLOOKUP(FİLTRE!$C217,'SKT LİSTESİ'!$F:$S,13,0)),"")</f>
        <v/>
      </c>
      <c r="M217" s="135" t="str">
        <f ca="1">IFERROR(IF($C217="","",VLOOKUP(FİLTRE!$C217,'SKT LİSTESİ'!$F:$AJ,14,0)),"")</f>
        <v/>
      </c>
      <c r="N217" s="31" t="str">
        <f ca="1">IFERROR(IF($C217="","",VLOOKUP(FİLTRE!$C217,'SKT LİSTESİ'!$F:$AJ,22,0)),"")</f>
        <v/>
      </c>
      <c r="O217" s="136" t="str">
        <f ca="1">IFERROR(IF($C217="","",VLOOKUP(FİLTRE!$C217,'SKT LİSTESİ'!$F:$AJ,23,0)),"")</f>
        <v/>
      </c>
      <c r="P217" s="31"/>
      <c r="Q217" s="31"/>
      <c r="R217" s="137" t="str">
        <f ca="1">(IFERROR(IF($C217="","",VLOOKUP(FİLTRE!$C217,'SKT LİSTESİ'!$F:$AJ,15,0)),""))</f>
        <v/>
      </c>
      <c r="S217" s="138" t="str">
        <f ca="1">IFERROR(IF($C217="","",VLOOKUP(FİLTRE!$C217,'SKT LİSTESİ'!$F:$AJ,16,0)),"")</f>
        <v/>
      </c>
      <c r="AF217" s="179" t="str">
        <f t="shared" ca="1" si="14"/>
        <v/>
      </c>
      <c r="AG217" s="179">
        <f t="shared" ca="1" si="15"/>
        <v>0</v>
      </c>
      <c r="AH217" s="179">
        <f t="shared" ca="1" si="16"/>
        <v>0</v>
      </c>
    </row>
    <row r="218" spans="2:34" ht="15.75" x14ac:dyDescent="0.25">
      <c r="B218">
        <f t="shared" ca="1" si="13"/>
        <v>206</v>
      </c>
      <c r="C218" t="str">
        <f ca="1">IFERROR(VLOOKUP(B218,'SKT LİSTESİ'!F:F,1,0),"")</f>
        <v/>
      </c>
      <c r="E218" s="128" t="str">
        <f ca="1">IFERROR(IF($C218="","",VLOOKUP(FİLTRE!$C218,'SKT LİSTESİ'!$F:$S,5,0)),"")</f>
        <v/>
      </c>
      <c r="F218" s="129" t="str">
        <f ca="1">IFERROR(IF($C218="","",VLOOKUP(FİLTRE!$C218,'SKT LİSTESİ'!$F:$S,7,0)),"")</f>
        <v/>
      </c>
      <c r="G218" s="130" t="str">
        <f ca="1">IFERROR(IF($C218="","",VLOOKUP(FİLTRE!$C218,'SKT LİSTESİ'!$F:$S,8,0)),"")</f>
        <v/>
      </c>
      <c r="H218" s="131" t="str">
        <f ca="1">IF(E218="","",IF($C218="","",VLOOKUP(FİLTRE!$C218,'SKT LİSTESİ'!$F:$S,9,0)))</f>
        <v/>
      </c>
      <c r="I218" s="132" t="str">
        <f ca="1">IFERROR(IF($C218="","",VLOOKUP(FİLTRE!$C218,'SKT LİSTESİ'!$F:$S,10,0)),"")</f>
        <v/>
      </c>
      <c r="J218" s="133" t="str">
        <f ca="1">IFERROR(IF($C218="","",VLOOKUP(FİLTRE!$C218,'SKT LİSTESİ'!$F:$S,11,0)),"")</f>
        <v/>
      </c>
      <c r="K218" s="134" t="str">
        <f ca="1">IFERROR(IF($C218="","",VLOOKUP(FİLTRE!$C218,'SKT LİSTESİ'!$F:$S,12,0)),"")</f>
        <v/>
      </c>
      <c r="L218" s="134" t="str">
        <f ca="1">IFERROR(IF($C218="","",VLOOKUP(FİLTRE!$C218,'SKT LİSTESİ'!$F:$S,13,0)),"")</f>
        <v/>
      </c>
      <c r="M218" s="135" t="str">
        <f ca="1">IFERROR(IF($C218="","",VLOOKUP(FİLTRE!$C218,'SKT LİSTESİ'!$F:$AJ,14,0)),"")</f>
        <v/>
      </c>
      <c r="N218" s="31" t="str">
        <f ca="1">IFERROR(IF($C218="","",VLOOKUP(FİLTRE!$C218,'SKT LİSTESİ'!$F:$AJ,22,0)),"")</f>
        <v/>
      </c>
      <c r="O218" s="136" t="str">
        <f ca="1">IFERROR(IF($C218="","",VLOOKUP(FİLTRE!$C218,'SKT LİSTESİ'!$F:$AJ,23,0)),"")</f>
        <v/>
      </c>
      <c r="P218" s="31"/>
      <c r="Q218" s="31"/>
      <c r="R218" s="137" t="str">
        <f ca="1">(IFERROR(IF($C218="","",VLOOKUP(FİLTRE!$C218,'SKT LİSTESİ'!$F:$AJ,15,0)),""))</f>
        <v/>
      </c>
      <c r="S218" s="138" t="str">
        <f ca="1">IFERROR(IF($C218="","",VLOOKUP(FİLTRE!$C218,'SKT LİSTESİ'!$F:$AJ,16,0)),"")</f>
        <v/>
      </c>
      <c r="AF218" s="179" t="str">
        <f t="shared" ca="1" si="14"/>
        <v/>
      </c>
      <c r="AG218" s="179">
        <f t="shared" ca="1" si="15"/>
        <v>0</v>
      </c>
      <c r="AH218" s="179">
        <f t="shared" ca="1" si="16"/>
        <v>0</v>
      </c>
    </row>
    <row r="219" spans="2:34" ht="15.75" x14ac:dyDescent="0.25">
      <c r="B219">
        <f t="shared" ca="1" si="13"/>
        <v>207</v>
      </c>
      <c r="C219" t="str">
        <f ca="1">IFERROR(VLOOKUP(B219,'SKT LİSTESİ'!F:F,1,0),"")</f>
        <v/>
      </c>
      <c r="E219" s="128" t="str">
        <f ca="1">IFERROR(IF($C219="","",VLOOKUP(FİLTRE!$C219,'SKT LİSTESİ'!$F:$S,5,0)),"")</f>
        <v/>
      </c>
      <c r="F219" s="129" t="str">
        <f ca="1">IFERROR(IF($C219="","",VLOOKUP(FİLTRE!$C219,'SKT LİSTESİ'!$F:$S,7,0)),"")</f>
        <v/>
      </c>
      <c r="G219" s="130" t="str">
        <f ca="1">IFERROR(IF($C219="","",VLOOKUP(FİLTRE!$C219,'SKT LİSTESİ'!$F:$S,8,0)),"")</f>
        <v/>
      </c>
      <c r="H219" s="131" t="str">
        <f ca="1">IF(E219="","",IF($C219="","",VLOOKUP(FİLTRE!$C219,'SKT LİSTESİ'!$F:$S,9,0)))</f>
        <v/>
      </c>
      <c r="I219" s="132" t="str">
        <f ca="1">IFERROR(IF($C219="","",VLOOKUP(FİLTRE!$C219,'SKT LİSTESİ'!$F:$S,10,0)),"")</f>
        <v/>
      </c>
      <c r="J219" s="133" t="str">
        <f ca="1">IFERROR(IF($C219="","",VLOOKUP(FİLTRE!$C219,'SKT LİSTESİ'!$F:$S,11,0)),"")</f>
        <v/>
      </c>
      <c r="K219" s="134" t="str">
        <f ca="1">IFERROR(IF($C219="","",VLOOKUP(FİLTRE!$C219,'SKT LİSTESİ'!$F:$S,12,0)),"")</f>
        <v/>
      </c>
      <c r="L219" s="134" t="str">
        <f ca="1">IFERROR(IF($C219="","",VLOOKUP(FİLTRE!$C219,'SKT LİSTESİ'!$F:$S,13,0)),"")</f>
        <v/>
      </c>
      <c r="M219" s="135" t="str">
        <f ca="1">IFERROR(IF($C219="","",VLOOKUP(FİLTRE!$C219,'SKT LİSTESİ'!$F:$AJ,14,0)),"")</f>
        <v/>
      </c>
      <c r="N219" s="31" t="str">
        <f ca="1">IFERROR(IF($C219="","",VLOOKUP(FİLTRE!$C219,'SKT LİSTESİ'!$F:$AJ,22,0)),"")</f>
        <v/>
      </c>
      <c r="O219" s="136" t="str">
        <f ca="1">IFERROR(IF($C219="","",VLOOKUP(FİLTRE!$C219,'SKT LİSTESİ'!$F:$AJ,23,0)),"")</f>
        <v/>
      </c>
      <c r="P219" s="31"/>
      <c r="Q219" s="31"/>
      <c r="R219" s="137" t="str">
        <f ca="1">(IFERROR(IF($C219="","",VLOOKUP(FİLTRE!$C219,'SKT LİSTESİ'!$F:$AJ,15,0)),""))</f>
        <v/>
      </c>
      <c r="S219" s="138" t="str">
        <f ca="1">IFERROR(IF($C219="","",VLOOKUP(FİLTRE!$C219,'SKT LİSTESİ'!$F:$AJ,16,0)),"")</f>
        <v/>
      </c>
      <c r="AF219" s="179" t="str">
        <f t="shared" ca="1" si="14"/>
        <v/>
      </c>
      <c r="AG219" s="179">
        <f t="shared" ca="1" si="15"/>
        <v>0</v>
      </c>
      <c r="AH219" s="179">
        <f t="shared" ca="1" si="16"/>
        <v>0</v>
      </c>
    </row>
    <row r="220" spans="2:34" ht="15.75" x14ac:dyDescent="0.25">
      <c r="B220">
        <f t="shared" ca="1" si="13"/>
        <v>208</v>
      </c>
      <c r="C220" t="str">
        <f ca="1">IFERROR(VLOOKUP(B220,'SKT LİSTESİ'!F:F,1,0),"")</f>
        <v/>
      </c>
      <c r="E220" s="128" t="str">
        <f ca="1">IFERROR(IF($C220="","",VLOOKUP(FİLTRE!$C220,'SKT LİSTESİ'!$F:$S,5,0)),"")</f>
        <v/>
      </c>
      <c r="F220" s="129" t="str">
        <f ca="1">IFERROR(IF($C220="","",VLOOKUP(FİLTRE!$C220,'SKT LİSTESİ'!$F:$S,7,0)),"")</f>
        <v/>
      </c>
      <c r="G220" s="130" t="str">
        <f ca="1">IFERROR(IF($C220="","",VLOOKUP(FİLTRE!$C220,'SKT LİSTESİ'!$F:$S,8,0)),"")</f>
        <v/>
      </c>
      <c r="H220" s="131" t="str">
        <f ca="1">IF(E220="","",IF($C220="","",VLOOKUP(FİLTRE!$C220,'SKT LİSTESİ'!$F:$S,9,0)))</f>
        <v/>
      </c>
      <c r="I220" s="132" t="str">
        <f ca="1">IFERROR(IF($C220="","",VLOOKUP(FİLTRE!$C220,'SKT LİSTESİ'!$F:$S,10,0)),"")</f>
        <v/>
      </c>
      <c r="J220" s="133" t="str">
        <f ca="1">IFERROR(IF($C220="","",VLOOKUP(FİLTRE!$C220,'SKT LİSTESİ'!$F:$S,11,0)),"")</f>
        <v/>
      </c>
      <c r="K220" s="134" t="str">
        <f ca="1">IFERROR(IF($C220="","",VLOOKUP(FİLTRE!$C220,'SKT LİSTESİ'!$F:$S,12,0)),"")</f>
        <v/>
      </c>
      <c r="L220" s="134" t="str">
        <f ca="1">IFERROR(IF($C220="","",VLOOKUP(FİLTRE!$C220,'SKT LİSTESİ'!$F:$S,13,0)),"")</f>
        <v/>
      </c>
      <c r="M220" s="135" t="str">
        <f ca="1">IFERROR(IF($C220="","",VLOOKUP(FİLTRE!$C220,'SKT LİSTESİ'!$F:$AJ,14,0)),"")</f>
        <v/>
      </c>
      <c r="N220" s="31" t="str">
        <f ca="1">IFERROR(IF($C220="","",VLOOKUP(FİLTRE!$C220,'SKT LİSTESİ'!$F:$AJ,22,0)),"")</f>
        <v/>
      </c>
      <c r="O220" s="136" t="str">
        <f ca="1">IFERROR(IF($C220="","",VLOOKUP(FİLTRE!$C220,'SKT LİSTESİ'!$F:$AJ,23,0)),"")</f>
        <v/>
      </c>
      <c r="P220" s="31"/>
      <c r="Q220" s="31"/>
      <c r="R220" s="137" t="str">
        <f ca="1">(IFERROR(IF($C220="","",VLOOKUP(FİLTRE!$C220,'SKT LİSTESİ'!$F:$AJ,15,0)),""))</f>
        <v/>
      </c>
      <c r="S220" s="138" t="str">
        <f ca="1">IFERROR(IF($C220="","",VLOOKUP(FİLTRE!$C220,'SKT LİSTESİ'!$F:$AJ,16,0)),"")</f>
        <v/>
      </c>
      <c r="AF220" s="179" t="str">
        <f t="shared" ca="1" si="14"/>
        <v/>
      </c>
      <c r="AG220" s="179">
        <f t="shared" ca="1" si="15"/>
        <v>0</v>
      </c>
      <c r="AH220" s="179">
        <f t="shared" ca="1" si="16"/>
        <v>0</v>
      </c>
    </row>
    <row r="221" spans="2:34" ht="15.75" x14ac:dyDescent="0.25">
      <c r="B221">
        <f t="shared" ca="1" si="13"/>
        <v>209</v>
      </c>
      <c r="C221" t="str">
        <f ca="1">IFERROR(VLOOKUP(B221,'SKT LİSTESİ'!F:F,1,0),"")</f>
        <v/>
      </c>
      <c r="E221" s="128" t="str">
        <f ca="1">IFERROR(IF($C221="","",VLOOKUP(FİLTRE!$C221,'SKT LİSTESİ'!$F:$S,5,0)),"")</f>
        <v/>
      </c>
      <c r="F221" s="129" t="str">
        <f ca="1">IFERROR(IF($C221="","",VLOOKUP(FİLTRE!$C221,'SKT LİSTESİ'!$F:$S,7,0)),"")</f>
        <v/>
      </c>
      <c r="G221" s="130" t="str">
        <f ca="1">IFERROR(IF($C221="","",VLOOKUP(FİLTRE!$C221,'SKT LİSTESİ'!$F:$S,8,0)),"")</f>
        <v/>
      </c>
      <c r="H221" s="131" t="str">
        <f ca="1">IF(E221="","",IF($C221="","",VLOOKUP(FİLTRE!$C221,'SKT LİSTESİ'!$F:$S,9,0)))</f>
        <v/>
      </c>
      <c r="I221" s="132" t="str">
        <f ca="1">IFERROR(IF($C221="","",VLOOKUP(FİLTRE!$C221,'SKT LİSTESİ'!$F:$S,10,0)),"")</f>
        <v/>
      </c>
      <c r="J221" s="133" t="str">
        <f ca="1">IFERROR(IF($C221="","",VLOOKUP(FİLTRE!$C221,'SKT LİSTESİ'!$F:$S,11,0)),"")</f>
        <v/>
      </c>
      <c r="K221" s="134" t="str">
        <f ca="1">IFERROR(IF($C221="","",VLOOKUP(FİLTRE!$C221,'SKT LİSTESİ'!$F:$S,12,0)),"")</f>
        <v/>
      </c>
      <c r="L221" s="134" t="str">
        <f ca="1">IFERROR(IF($C221="","",VLOOKUP(FİLTRE!$C221,'SKT LİSTESİ'!$F:$S,13,0)),"")</f>
        <v/>
      </c>
      <c r="M221" s="135" t="str">
        <f ca="1">IFERROR(IF($C221="","",VLOOKUP(FİLTRE!$C221,'SKT LİSTESİ'!$F:$AJ,14,0)),"")</f>
        <v/>
      </c>
      <c r="N221" s="31" t="str">
        <f ca="1">IFERROR(IF($C221="","",VLOOKUP(FİLTRE!$C221,'SKT LİSTESİ'!$F:$AJ,22,0)),"")</f>
        <v/>
      </c>
      <c r="O221" s="136" t="str">
        <f ca="1">IFERROR(IF($C221="","",VLOOKUP(FİLTRE!$C221,'SKT LİSTESİ'!$F:$AJ,23,0)),"")</f>
        <v/>
      </c>
      <c r="P221" s="31"/>
      <c r="Q221" s="31"/>
      <c r="R221" s="137" t="str">
        <f ca="1">(IFERROR(IF($C221="","",VLOOKUP(FİLTRE!$C221,'SKT LİSTESİ'!$F:$AJ,15,0)),""))</f>
        <v/>
      </c>
      <c r="S221" s="138" t="str">
        <f ca="1">IFERROR(IF($C221="","",VLOOKUP(FİLTRE!$C221,'SKT LİSTESİ'!$F:$AJ,16,0)),"")</f>
        <v/>
      </c>
      <c r="AF221" s="179" t="str">
        <f t="shared" ca="1" si="14"/>
        <v/>
      </c>
      <c r="AG221" s="179">
        <f t="shared" ca="1" si="15"/>
        <v>0</v>
      </c>
      <c r="AH221" s="179">
        <f t="shared" ca="1" si="16"/>
        <v>0</v>
      </c>
    </row>
    <row r="222" spans="2:34" ht="15.75" x14ac:dyDescent="0.25">
      <c r="B222">
        <f t="shared" ca="1" si="13"/>
        <v>210</v>
      </c>
      <c r="C222" t="str">
        <f ca="1">IFERROR(VLOOKUP(B222,'SKT LİSTESİ'!F:F,1,0),"")</f>
        <v/>
      </c>
      <c r="E222" s="128" t="str">
        <f ca="1">IFERROR(IF($C222="","",VLOOKUP(FİLTRE!$C222,'SKT LİSTESİ'!$F:$S,5,0)),"")</f>
        <v/>
      </c>
      <c r="F222" s="129" t="str">
        <f ca="1">IFERROR(IF($C222="","",VLOOKUP(FİLTRE!$C222,'SKT LİSTESİ'!$F:$S,7,0)),"")</f>
        <v/>
      </c>
      <c r="G222" s="130" t="str">
        <f ca="1">IFERROR(IF($C222="","",VLOOKUP(FİLTRE!$C222,'SKT LİSTESİ'!$F:$S,8,0)),"")</f>
        <v/>
      </c>
      <c r="H222" s="131" t="str">
        <f ca="1">IF(E222="","",IF($C222="","",VLOOKUP(FİLTRE!$C222,'SKT LİSTESİ'!$F:$S,9,0)))</f>
        <v/>
      </c>
      <c r="I222" s="132" t="str">
        <f ca="1">IFERROR(IF($C222="","",VLOOKUP(FİLTRE!$C222,'SKT LİSTESİ'!$F:$S,10,0)),"")</f>
        <v/>
      </c>
      <c r="J222" s="133" t="str">
        <f ca="1">IFERROR(IF($C222="","",VLOOKUP(FİLTRE!$C222,'SKT LİSTESİ'!$F:$S,11,0)),"")</f>
        <v/>
      </c>
      <c r="K222" s="134" t="str">
        <f ca="1">IFERROR(IF($C222="","",VLOOKUP(FİLTRE!$C222,'SKT LİSTESİ'!$F:$S,12,0)),"")</f>
        <v/>
      </c>
      <c r="L222" s="134" t="str">
        <f ca="1">IFERROR(IF($C222="","",VLOOKUP(FİLTRE!$C222,'SKT LİSTESİ'!$F:$S,13,0)),"")</f>
        <v/>
      </c>
      <c r="M222" s="135" t="str">
        <f ca="1">IFERROR(IF($C222="","",VLOOKUP(FİLTRE!$C222,'SKT LİSTESİ'!$F:$AJ,14,0)),"")</f>
        <v/>
      </c>
      <c r="N222" s="31" t="str">
        <f ca="1">IFERROR(IF($C222="","",VLOOKUP(FİLTRE!$C222,'SKT LİSTESİ'!$F:$AJ,22,0)),"")</f>
        <v/>
      </c>
      <c r="O222" s="136" t="str">
        <f ca="1">IFERROR(IF($C222="","",VLOOKUP(FİLTRE!$C222,'SKT LİSTESİ'!$F:$AJ,23,0)),"")</f>
        <v/>
      </c>
      <c r="P222" s="31"/>
      <c r="Q222" s="31"/>
      <c r="R222" s="137" t="str">
        <f ca="1">(IFERROR(IF($C222="","",VLOOKUP(FİLTRE!$C222,'SKT LİSTESİ'!$F:$AJ,15,0)),""))</f>
        <v/>
      </c>
      <c r="S222" s="138" t="str">
        <f ca="1">IFERROR(IF($C222="","",VLOOKUP(FİLTRE!$C222,'SKT LİSTESİ'!$F:$AJ,16,0)),"")</f>
        <v/>
      </c>
      <c r="AF222" s="179" t="str">
        <f t="shared" ca="1" si="14"/>
        <v/>
      </c>
      <c r="AG222" s="179">
        <f t="shared" ca="1" si="15"/>
        <v>0</v>
      </c>
      <c r="AH222" s="179">
        <f t="shared" ca="1" si="16"/>
        <v>0</v>
      </c>
    </row>
    <row r="223" spans="2:34" ht="15.75" x14ac:dyDescent="0.25">
      <c r="B223">
        <f t="shared" ca="1" si="13"/>
        <v>211</v>
      </c>
      <c r="C223" t="str">
        <f ca="1">IFERROR(VLOOKUP(B223,'SKT LİSTESİ'!F:F,1,0),"")</f>
        <v/>
      </c>
      <c r="E223" s="128" t="str">
        <f ca="1">IFERROR(IF($C223="","",VLOOKUP(FİLTRE!$C223,'SKT LİSTESİ'!$F:$S,5,0)),"")</f>
        <v/>
      </c>
      <c r="F223" s="129" t="str">
        <f ca="1">IFERROR(IF($C223="","",VLOOKUP(FİLTRE!$C223,'SKT LİSTESİ'!$F:$S,7,0)),"")</f>
        <v/>
      </c>
      <c r="G223" s="130" t="str">
        <f ca="1">IFERROR(IF($C223="","",VLOOKUP(FİLTRE!$C223,'SKT LİSTESİ'!$F:$S,8,0)),"")</f>
        <v/>
      </c>
      <c r="H223" s="131" t="str">
        <f ca="1">IF(E223="","",IF($C223="","",VLOOKUP(FİLTRE!$C223,'SKT LİSTESİ'!$F:$S,9,0)))</f>
        <v/>
      </c>
      <c r="I223" s="132" t="str">
        <f ca="1">IFERROR(IF($C223="","",VLOOKUP(FİLTRE!$C223,'SKT LİSTESİ'!$F:$S,10,0)),"")</f>
        <v/>
      </c>
      <c r="J223" s="133" t="str">
        <f ca="1">IFERROR(IF($C223="","",VLOOKUP(FİLTRE!$C223,'SKT LİSTESİ'!$F:$S,11,0)),"")</f>
        <v/>
      </c>
      <c r="K223" s="134" t="str">
        <f ca="1">IFERROR(IF($C223="","",VLOOKUP(FİLTRE!$C223,'SKT LİSTESİ'!$F:$S,12,0)),"")</f>
        <v/>
      </c>
      <c r="L223" s="134" t="str">
        <f ca="1">IFERROR(IF($C223="","",VLOOKUP(FİLTRE!$C223,'SKT LİSTESİ'!$F:$S,13,0)),"")</f>
        <v/>
      </c>
      <c r="M223" s="135" t="str">
        <f ca="1">IFERROR(IF($C223="","",VLOOKUP(FİLTRE!$C223,'SKT LİSTESİ'!$F:$AJ,14,0)),"")</f>
        <v/>
      </c>
      <c r="N223" s="31" t="str">
        <f ca="1">IFERROR(IF($C223="","",VLOOKUP(FİLTRE!$C223,'SKT LİSTESİ'!$F:$AJ,22,0)),"")</f>
        <v/>
      </c>
      <c r="O223" s="136" t="str">
        <f ca="1">IFERROR(IF($C223="","",VLOOKUP(FİLTRE!$C223,'SKT LİSTESİ'!$F:$AJ,23,0)),"")</f>
        <v/>
      </c>
      <c r="P223" s="31"/>
      <c r="Q223" s="31"/>
      <c r="R223" s="137" t="str">
        <f ca="1">(IFERROR(IF($C223="","",VLOOKUP(FİLTRE!$C223,'SKT LİSTESİ'!$F:$AJ,15,0)),""))</f>
        <v/>
      </c>
      <c r="S223" s="138" t="str">
        <f ca="1">IFERROR(IF($C223="","",VLOOKUP(FİLTRE!$C223,'SKT LİSTESİ'!$F:$AJ,16,0)),"")</f>
        <v/>
      </c>
      <c r="AF223" s="179" t="str">
        <f t="shared" ca="1" si="14"/>
        <v/>
      </c>
      <c r="AG223" s="179">
        <f t="shared" ca="1" si="15"/>
        <v>0</v>
      </c>
      <c r="AH223" s="179">
        <f t="shared" ca="1" si="16"/>
        <v>0</v>
      </c>
    </row>
    <row r="224" spans="2:34" ht="15.75" x14ac:dyDescent="0.25">
      <c r="B224">
        <f t="shared" ca="1" si="13"/>
        <v>212</v>
      </c>
      <c r="C224" t="str">
        <f ca="1">IFERROR(VLOOKUP(B224,'SKT LİSTESİ'!F:F,1,0),"")</f>
        <v/>
      </c>
      <c r="E224" s="128" t="str">
        <f ca="1">IFERROR(IF($C224="","",VLOOKUP(FİLTRE!$C224,'SKT LİSTESİ'!$F:$S,5,0)),"")</f>
        <v/>
      </c>
      <c r="F224" s="129" t="str">
        <f ca="1">IFERROR(IF($C224="","",VLOOKUP(FİLTRE!$C224,'SKT LİSTESİ'!$F:$S,7,0)),"")</f>
        <v/>
      </c>
      <c r="G224" s="130" t="str">
        <f ca="1">IFERROR(IF($C224="","",VLOOKUP(FİLTRE!$C224,'SKT LİSTESİ'!$F:$S,8,0)),"")</f>
        <v/>
      </c>
      <c r="H224" s="131" t="str">
        <f ca="1">IF(E224="","",IF($C224="","",VLOOKUP(FİLTRE!$C224,'SKT LİSTESİ'!$F:$S,9,0)))</f>
        <v/>
      </c>
      <c r="I224" s="132" t="str">
        <f ca="1">IFERROR(IF($C224="","",VLOOKUP(FİLTRE!$C224,'SKT LİSTESİ'!$F:$S,10,0)),"")</f>
        <v/>
      </c>
      <c r="J224" s="133" t="str">
        <f ca="1">IFERROR(IF($C224="","",VLOOKUP(FİLTRE!$C224,'SKT LİSTESİ'!$F:$S,11,0)),"")</f>
        <v/>
      </c>
      <c r="K224" s="134" t="str">
        <f ca="1">IFERROR(IF($C224="","",VLOOKUP(FİLTRE!$C224,'SKT LİSTESİ'!$F:$S,12,0)),"")</f>
        <v/>
      </c>
      <c r="L224" s="134" t="str">
        <f ca="1">IFERROR(IF($C224="","",VLOOKUP(FİLTRE!$C224,'SKT LİSTESİ'!$F:$S,13,0)),"")</f>
        <v/>
      </c>
      <c r="M224" s="135" t="str">
        <f ca="1">IFERROR(IF($C224="","",VLOOKUP(FİLTRE!$C224,'SKT LİSTESİ'!$F:$AJ,14,0)),"")</f>
        <v/>
      </c>
      <c r="N224" s="31" t="str">
        <f ca="1">IFERROR(IF($C224="","",VLOOKUP(FİLTRE!$C224,'SKT LİSTESİ'!$F:$AJ,22,0)),"")</f>
        <v/>
      </c>
      <c r="O224" s="136" t="str">
        <f ca="1">IFERROR(IF($C224="","",VLOOKUP(FİLTRE!$C224,'SKT LİSTESİ'!$F:$AJ,23,0)),"")</f>
        <v/>
      </c>
      <c r="P224" s="31"/>
      <c r="Q224" s="31"/>
      <c r="R224" s="137" t="str">
        <f ca="1">(IFERROR(IF($C224="","",VLOOKUP(FİLTRE!$C224,'SKT LİSTESİ'!$F:$AJ,15,0)),""))</f>
        <v/>
      </c>
      <c r="S224" s="138" t="str">
        <f ca="1">IFERROR(IF($C224="","",VLOOKUP(FİLTRE!$C224,'SKT LİSTESİ'!$F:$AJ,16,0)),"")</f>
        <v/>
      </c>
      <c r="AF224" s="179" t="str">
        <f t="shared" ca="1" si="14"/>
        <v/>
      </c>
      <c r="AG224" s="179">
        <f t="shared" ca="1" si="15"/>
        <v>0</v>
      </c>
      <c r="AH224" s="179">
        <f t="shared" ca="1" si="16"/>
        <v>0</v>
      </c>
    </row>
    <row r="225" spans="2:34" ht="15.75" x14ac:dyDescent="0.25">
      <c r="B225">
        <f t="shared" ca="1" si="13"/>
        <v>213</v>
      </c>
      <c r="C225" t="str">
        <f ca="1">IFERROR(VLOOKUP(B225,'SKT LİSTESİ'!F:F,1,0),"")</f>
        <v/>
      </c>
      <c r="E225" s="128" t="str">
        <f ca="1">IFERROR(IF($C225="","",VLOOKUP(FİLTRE!$C225,'SKT LİSTESİ'!$F:$S,5,0)),"")</f>
        <v/>
      </c>
      <c r="F225" s="129" t="str">
        <f ca="1">IFERROR(IF($C225="","",VLOOKUP(FİLTRE!$C225,'SKT LİSTESİ'!$F:$S,7,0)),"")</f>
        <v/>
      </c>
      <c r="G225" s="130" t="str">
        <f ca="1">IFERROR(IF($C225="","",VLOOKUP(FİLTRE!$C225,'SKT LİSTESİ'!$F:$S,8,0)),"")</f>
        <v/>
      </c>
      <c r="H225" s="131" t="str">
        <f ca="1">IF(E225="","",IF($C225="","",VLOOKUP(FİLTRE!$C225,'SKT LİSTESİ'!$F:$S,9,0)))</f>
        <v/>
      </c>
      <c r="I225" s="132" t="str">
        <f ca="1">IFERROR(IF($C225="","",VLOOKUP(FİLTRE!$C225,'SKT LİSTESİ'!$F:$S,10,0)),"")</f>
        <v/>
      </c>
      <c r="J225" s="133" t="str">
        <f ca="1">IFERROR(IF($C225="","",VLOOKUP(FİLTRE!$C225,'SKT LİSTESİ'!$F:$S,11,0)),"")</f>
        <v/>
      </c>
      <c r="K225" s="134" t="str">
        <f ca="1">IFERROR(IF($C225="","",VLOOKUP(FİLTRE!$C225,'SKT LİSTESİ'!$F:$S,12,0)),"")</f>
        <v/>
      </c>
      <c r="L225" s="134" t="str">
        <f ca="1">IFERROR(IF($C225="","",VLOOKUP(FİLTRE!$C225,'SKT LİSTESİ'!$F:$S,13,0)),"")</f>
        <v/>
      </c>
      <c r="M225" s="135" t="str">
        <f ca="1">IFERROR(IF($C225="","",VLOOKUP(FİLTRE!$C225,'SKT LİSTESİ'!$F:$AJ,14,0)),"")</f>
        <v/>
      </c>
      <c r="N225" s="31" t="str">
        <f ca="1">IFERROR(IF($C225="","",VLOOKUP(FİLTRE!$C225,'SKT LİSTESİ'!$F:$AJ,22,0)),"")</f>
        <v/>
      </c>
      <c r="O225" s="136" t="str">
        <f ca="1">IFERROR(IF($C225="","",VLOOKUP(FİLTRE!$C225,'SKT LİSTESİ'!$F:$AJ,23,0)),"")</f>
        <v/>
      </c>
      <c r="P225" s="31"/>
      <c r="Q225" s="31"/>
      <c r="R225" s="137" t="str">
        <f ca="1">(IFERROR(IF($C225="","",VLOOKUP(FİLTRE!$C225,'SKT LİSTESİ'!$F:$AJ,15,0)),""))</f>
        <v/>
      </c>
      <c r="S225" s="138" t="str">
        <f ca="1">IFERROR(IF($C225="","",VLOOKUP(FİLTRE!$C225,'SKT LİSTESİ'!$F:$AJ,16,0)),"")</f>
        <v/>
      </c>
      <c r="AF225" s="179" t="str">
        <f t="shared" ca="1" si="14"/>
        <v/>
      </c>
      <c r="AG225" s="179">
        <f t="shared" ca="1" si="15"/>
        <v>0</v>
      </c>
      <c r="AH225" s="179">
        <f t="shared" ca="1" si="16"/>
        <v>0</v>
      </c>
    </row>
    <row r="226" spans="2:34" ht="15.75" x14ac:dyDescent="0.25">
      <c r="B226">
        <f t="shared" ca="1" si="13"/>
        <v>214</v>
      </c>
      <c r="C226" t="str">
        <f ca="1">IFERROR(VLOOKUP(B226,'SKT LİSTESİ'!F:F,1,0),"")</f>
        <v/>
      </c>
      <c r="E226" s="128" t="str">
        <f ca="1">IFERROR(IF($C226="","",VLOOKUP(FİLTRE!$C226,'SKT LİSTESİ'!$F:$S,5,0)),"")</f>
        <v/>
      </c>
      <c r="F226" s="129" t="str">
        <f ca="1">IFERROR(IF($C226="","",VLOOKUP(FİLTRE!$C226,'SKT LİSTESİ'!$F:$S,7,0)),"")</f>
        <v/>
      </c>
      <c r="G226" s="130" t="str">
        <f ca="1">IFERROR(IF($C226="","",VLOOKUP(FİLTRE!$C226,'SKT LİSTESİ'!$F:$S,8,0)),"")</f>
        <v/>
      </c>
      <c r="H226" s="131" t="str">
        <f ca="1">IF(E226="","",IF($C226="","",VLOOKUP(FİLTRE!$C226,'SKT LİSTESİ'!$F:$S,9,0)))</f>
        <v/>
      </c>
      <c r="I226" s="132" t="str">
        <f ca="1">IFERROR(IF($C226="","",VLOOKUP(FİLTRE!$C226,'SKT LİSTESİ'!$F:$S,10,0)),"")</f>
        <v/>
      </c>
      <c r="J226" s="133" t="str">
        <f ca="1">IFERROR(IF($C226="","",VLOOKUP(FİLTRE!$C226,'SKT LİSTESİ'!$F:$S,11,0)),"")</f>
        <v/>
      </c>
      <c r="K226" s="134" t="str">
        <f ca="1">IFERROR(IF($C226="","",VLOOKUP(FİLTRE!$C226,'SKT LİSTESİ'!$F:$S,12,0)),"")</f>
        <v/>
      </c>
      <c r="L226" s="134" t="str">
        <f ca="1">IFERROR(IF($C226="","",VLOOKUP(FİLTRE!$C226,'SKT LİSTESİ'!$F:$S,13,0)),"")</f>
        <v/>
      </c>
      <c r="M226" s="135" t="str">
        <f ca="1">IFERROR(IF($C226="","",VLOOKUP(FİLTRE!$C226,'SKT LİSTESİ'!$F:$AJ,14,0)),"")</f>
        <v/>
      </c>
      <c r="N226" s="31" t="str">
        <f ca="1">IFERROR(IF($C226="","",VLOOKUP(FİLTRE!$C226,'SKT LİSTESİ'!$F:$AJ,22,0)),"")</f>
        <v/>
      </c>
      <c r="O226" s="136" t="str">
        <f ca="1">IFERROR(IF($C226="","",VLOOKUP(FİLTRE!$C226,'SKT LİSTESİ'!$F:$AJ,23,0)),"")</f>
        <v/>
      </c>
      <c r="P226" s="31"/>
      <c r="Q226" s="31"/>
      <c r="R226" s="137" t="str">
        <f ca="1">(IFERROR(IF($C226="","",VLOOKUP(FİLTRE!$C226,'SKT LİSTESİ'!$F:$AJ,15,0)),""))</f>
        <v/>
      </c>
      <c r="S226" s="138" t="str">
        <f ca="1">IFERROR(IF($C226="","",VLOOKUP(FİLTRE!$C226,'SKT LİSTESİ'!$F:$AJ,16,0)),"")</f>
        <v/>
      </c>
      <c r="AF226" s="179" t="str">
        <f t="shared" ca="1" si="14"/>
        <v/>
      </c>
      <c r="AG226" s="179">
        <f t="shared" ca="1" si="15"/>
        <v>0</v>
      </c>
      <c r="AH226" s="179">
        <f t="shared" ca="1" si="16"/>
        <v>0</v>
      </c>
    </row>
    <row r="227" spans="2:34" ht="15.75" x14ac:dyDescent="0.25">
      <c r="B227">
        <f t="shared" ca="1" si="13"/>
        <v>215</v>
      </c>
      <c r="C227" t="str">
        <f ca="1">IFERROR(VLOOKUP(B227,'SKT LİSTESİ'!F:F,1,0),"")</f>
        <v/>
      </c>
      <c r="E227" s="128" t="str">
        <f ca="1">IFERROR(IF($C227="","",VLOOKUP(FİLTRE!$C227,'SKT LİSTESİ'!$F:$S,5,0)),"")</f>
        <v/>
      </c>
      <c r="F227" s="129" t="str">
        <f ca="1">IFERROR(IF($C227="","",VLOOKUP(FİLTRE!$C227,'SKT LİSTESİ'!$F:$S,7,0)),"")</f>
        <v/>
      </c>
      <c r="G227" s="130" t="str">
        <f ca="1">IFERROR(IF($C227="","",VLOOKUP(FİLTRE!$C227,'SKT LİSTESİ'!$F:$S,8,0)),"")</f>
        <v/>
      </c>
      <c r="H227" s="131" t="str">
        <f ca="1">IF(E227="","",IF($C227="","",VLOOKUP(FİLTRE!$C227,'SKT LİSTESİ'!$F:$S,9,0)))</f>
        <v/>
      </c>
      <c r="I227" s="132" t="str">
        <f ca="1">IFERROR(IF($C227="","",VLOOKUP(FİLTRE!$C227,'SKT LİSTESİ'!$F:$S,10,0)),"")</f>
        <v/>
      </c>
      <c r="J227" s="133" t="str">
        <f ca="1">IFERROR(IF($C227="","",VLOOKUP(FİLTRE!$C227,'SKT LİSTESİ'!$F:$S,11,0)),"")</f>
        <v/>
      </c>
      <c r="K227" s="134" t="str">
        <f ca="1">IFERROR(IF($C227="","",VLOOKUP(FİLTRE!$C227,'SKT LİSTESİ'!$F:$S,12,0)),"")</f>
        <v/>
      </c>
      <c r="L227" s="134" t="str">
        <f ca="1">IFERROR(IF($C227="","",VLOOKUP(FİLTRE!$C227,'SKT LİSTESİ'!$F:$S,13,0)),"")</f>
        <v/>
      </c>
      <c r="M227" s="135" t="str">
        <f ca="1">IFERROR(IF($C227="","",VLOOKUP(FİLTRE!$C227,'SKT LİSTESİ'!$F:$AJ,14,0)),"")</f>
        <v/>
      </c>
      <c r="N227" s="31" t="str">
        <f ca="1">IFERROR(IF($C227="","",VLOOKUP(FİLTRE!$C227,'SKT LİSTESİ'!$F:$AJ,22,0)),"")</f>
        <v/>
      </c>
      <c r="O227" s="136" t="str">
        <f ca="1">IFERROR(IF($C227="","",VLOOKUP(FİLTRE!$C227,'SKT LİSTESİ'!$F:$AJ,23,0)),"")</f>
        <v/>
      </c>
      <c r="P227" s="31"/>
      <c r="Q227" s="31"/>
      <c r="R227" s="137" t="str">
        <f ca="1">(IFERROR(IF($C227="","",VLOOKUP(FİLTRE!$C227,'SKT LİSTESİ'!$F:$AJ,15,0)),""))</f>
        <v/>
      </c>
      <c r="S227" s="138" t="str">
        <f ca="1">IFERROR(IF($C227="","",VLOOKUP(FİLTRE!$C227,'SKT LİSTESİ'!$F:$AJ,16,0)),"")</f>
        <v/>
      </c>
      <c r="AF227" s="179" t="str">
        <f t="shared" ca="1" si="14"/>
        <v/>
      </c>
      <c r="AG227" s="179">
        <f t="shared" ca="1" si="15"/>
        <v>0</v>
      </c>
      <c r="AH227" s="179">
        <f t="shared" ca="1" si="16"/>
        <v>0</v>
      </c>
    </row>
    <row r="228" spans="2:34" ht="15.75" x14ac:dyDescent="0.25">
      <c r="B228">
        <f t="shared" ca="1" si="13"/>
        <v>216</v>
      </c>
      <c r="C228" t="str">
        <f ca="1">IFERROR(VLOOKUP(B228,'SKT LİSTESİ'!F:F,1,0),"")</f>
        <v/>
      </c>
      <c r="E228" s="128" t="str">
        <f ca="1">IFERROR(IF($C228="","",VLOOKUP(FİLTRE!$C228,'SKT LİSTESİ'!$F:$S,5,0)),"")</f>
        <v/>
      </c>
      <c r="F228" s="129" t="str">
        <f ca="1">IFERROR(IF($C228="","",VLOOKUP(FİLTRE!$C228,'SKT LİSTESİ'!$F:$S,7,0)),"")</f>
        <v/>
      </c>
      <c r="G228" s="130" t="str">
        <f ca="1">IFERROR(IF($C228="","",VLOOKUP(FİLTRE!$C228,'SKT LİSTESİ'!$F:$S,8,0)),"")</f>
        <v/>
      </c>
      <c r="H228" s="131" t="str">
        <f ca="1">IF(E228="","",IF($C228="","",VLOOKUP(FİLTRE!$C228,'SKT LİSTESİ'!$F:$S,9,0)))</f>
        <v/>
      </c>
      <c r="I228" s="132" t="str">
        <f ca="1">IFERROR(IF($C228="","",VLOOKUP(FİLTRE!$C228,'SKT LİSTESİ'!$F:$S,10,0)),"")</f>
        <v/>
      </c>
      <c r="J228" s="133" t="str">
        <f ca="1">IFERROR(IF($C228="","",VLOOKUP(FİLTRE!$C228,'SKT LİSTESİ'!$F:$S,11,0)),"")</f>
        <v/>
      </c>
      <c r="K228" s="134" t="str">
        <f ca="1">IFERROR(IF($C228="","",VLOOKUP(FİLTRE!$C228,'SKT LİSTESİ'!$F:$S,12,0)),"")</f>
        <v/>
      </c>
      <c r="L228" s="134" t="str">
        <f ca="1">IFERROR(IF($C228="","",VLOOKUP(FİLTRE!$C228,'SKT LİSTESİ'!$F:$S,13,0)),"")</f>
        <v/>
      </c>
      <c r="M228" s="135" t="str">
        <f ca="1">IFERROR(IF($C228="","",VLOOKUP(FİLTRE!$C228,'SKT LİSTESİ'!$F:$AJ,14,0)),"")</f>
        <v/>
      </c>
      <c r="N228" s="31" t="str">
        <f ca="1">IFERROR(IF($C228="","",VLOOKUP(FİLTRE!$C228,'SKT LİSTESİ'!$F:$AJ,22,0)),"")</f>
        <v/>
      </c>
      <c r="O228" s="136" t="str">
        <f ca="1">IFERROR(IF($C228="","",VLOOKUP(FİLTRE!$C228,'SKT LİSTESİ'!$F:$AJ,23,0)),"")</f>
        <v/>
      </c>
      <c r="P228" s="31"/>
      <c r="Q228" s="31"/>
      <c r="R228" s="137" t="str">
        <f ca="1">(IFERROR(IF($C228="","",VLOOKUP(FİLTRE!$C228,'SKT LİSTESİ'!$F:$AJ,15,0)),""))</f>
        <v/>
      </c>
      <c r="S228" s="138" t="str">
        <f ca="1">IFERROR(IF($C228="","",VLOOKUP(FİLTRE!$C228,'SKT LİSTESİ'!$F:$AJ,16,0)),"")</f>
        <v/>
      </c>
      <c r="AF228" s="179" t="str">
        <f t="shared" ca="1" si="14"/>
        <v/>
      </c>
      <c r="AG228" s="179">
        <f t="shared" ca="1" si="15"/>
        <v>0</v>
      </c>
      <c r="AH228" s="179">
        <f t="shared" ca="1" si="16"/>
        <v>0</v>
      </c>
    </row>
    <row r="229" spans="2:34" ht="15.75" x14ac:dyDescent="0.25">
      <c r="B229">
        <f t="shared" ca="1" si="13"/>
        <v>217</v>
      </c>
      <c r="C229" t="str">
        <f ca="1">IFERROR(VLOOKUP(B229,'SKT LİSTESİ'!F:F,1,0),"")</f>
        <v/>
      </c>
      <c r="E229" s="128" t="str">
        <f ca="1">IFERROR(IF($C229="","",VLOOKUP(FİLTRE!$C229,'SKT LİSTESİ'!$F:$S,5,0)),"")</f>
        <v/>
      </c>
      <c r="F229" s="129" t="str">
        <f ca="1">IFERROR(IF($C229="","",VLOOKUP(FİLTRE!$C229,'SKT LİSTESİ'!$F:$S,7,0)),"")</f>
        <v/>
      </c>
      <c r="G229" s="130" t="str">
        <f ca="1">IFERROR(IF($C229="","",VLOOKUP(FİLTRE!$C229,'SKT LİSTESİ'!$F:$S,8,0)),"")</f>
        <v/>
      </c>
      <c r="H229" s="131" t="str">
        <f ca="1">IF(E229="","",IF($C229="","",VLOOKUP(FİLTRE!$C229,'SKT LİSTESİ'!$F:$S,9,0)))</f>
        <v/>
      </c>
      <c r="I229" s="132" t="str">
        <f ca="1">IFERROR(IF($C229="","",VLOOKUP(FİLTRE!$C229,'SKT LİSTESİ'!$F:$S,10,0)),"")</f>
        <v/>
      </c>
      <c r="J229" s="133" t="str">
        <f ca="1">IFERROR(IF($C229="","",VLOOKUP(FİLTRE!$C229,'SKT LİSTESİ'!$F:$S,11,0)),"")</f>
        <v/>
      </c>
      <c r="K229" s="134" t="str">
        <f ca="1">IFERROR(IF($C229="","",VLOOKUP(FİLTRE!$C229,'SKT LİSTESİ'!$F:$S,12,0)),"")</f>
        <v/>
      </c>
      <c r="L229" s="134" t="str">
        <f ca="1">IFERROR(IF($C229="","",VLOOKUP(FİLTRE!$C229,'SKT LİSTESİ'!$F:$S,13,0)),"")</f>
        <v/>
      </c>
      <c r="M229" s="135" t="str">
        <f ca="1">IFERROR(IF($C229="","",VLOOKUP(FİLTRE!$C229,'SKT LİSTESİ'!$F:$AJ,14,0)),"")</f>
        <v/>
      </c>
      <c r="N229" s="31" t="str">
        <f ca="1">IFERROR(IF($C229="","",VLOOKUP(FİLTRE!$C229,'SKT LİSTESİ'!$F:$AJ,22,0)),"")</f>
        <v/>
      </c>
      <c r="O229" s="136" t="str">
        <f ca="1">IFERROR(IF($C229="","",VLOOKUP(FİLTRE!$C229,'SKT LİSTESİ'!$F:$AJ,23,0)),"")</f>
        <v/>
      </c>
      <c r="P229" s="31"/>
      <c r="Q229" s="31"/>
      <c r="R229" s="137" t="str">
        <f ca="1">(IFERROR(IF($C229="","",VLOOKUP(FİLTRE!$C229,'SKT LİSTESİ'!$F:$AJ,15,0)),""))</f>
        <v/>
      </c>
      <c r="S229" s="138" t="str">
        <f ca="1">IFERROR(IF($C229="","",VLOOKUP(FİLTRE!$C229,'SKT LİSTESİ'!$F:$AJ,16,0)),"")</f>
        <v/>
      </c>
      <c r="AF229" s="179" t="str">
        <f t="shared" ca="1" si="14"/>
        <v/>
      </c>
      <c r="AG229" s="179">
        <f t="shared" ca="1" si="15"/>
        <v>0</v>
      </c>
      <c r="AH229" s="179">
        <f t="shared" ca="1" si="16"/>
        <v>0</v>
      </c>
    </row>
    <row r="230" spans="2:34" ht="15.75" x14ac:dyDescent="0.25">
      <c r="B230">
        <f t="shared" ca="1" si="13"/>
        <v>218</v>
      </c>
      <c r="C230" t="str">
        <f ca="1">IFERROR(VLOOKUP(B230,'SKT LİSTESİ'!F:F,1,0),"")</f>
        <v/>
      </c>
      <c r="E230" s="128" t="str">
        <f ca="1">IFERROR(IF($C230="","",VLOOKUP(FİLTRE!$C230,'SKT LİSTESİ'!$F:$S,5,0)),"")</f>
        <v/>
      </c>
      <c r="F230" s="129" t="str">
        <f ca="1">IFERROR(IF($C230="","",VLOOKUP(FİLTRE!$C230,'SKT LİSTESİ'!$F:$S,7,0)),"")</f>
        <v/>
      </c>
      <c r="G230" s="130" t="str">
        <f ca="1">IFERROR(IF($C230="","",VLOOKUP(FİLTRE!$C230,'SKT LİSTESİ'!$F:$S,8,0)),"")</f>
        <v/>
      </c>
      <c r="H230" s="131" t="str">
        <f ca="1">IF(E230="","",IF($C230="","",VLOOKUP(FİLTRE!$C230,'SKT LİSTESİ'!$F:$S,9,0)))</f>
        <v/>
      </c>
      <c r="I230" s="132" t="str">
        <f ca="1">IFERROR(IF($C230="","",VLOOKUP(FİLTRE!$C230,'SKT LİSTESİ'!$F:$S,10,0)),"")</f>
        <v/>
      </c>
      <c r="J230" s="133" t="str">
        <f ca="1">IFERROR(IF($C230="","",VLOOKUP(FİLTRE!$C230,'SKT LİSTESİ'!$F:$S,11,0)),"")</f>
        <v/>
      </c>
      <c r="K230" s="134" t="str">
        <f ca="1">IFERROR(IF($C230="","",VLOOKUP(FİLTRE!$C230,'SKT LİSTESİ'!$F:$S,12,0)),"")</f>
        <v/>
      </c>
      <c r="L230" s="134" t="str">
        <f ca="1">IFERROR(IF($C230="","",VLOOKUP(FİLTRE!$C230,'SKT LİSTESİ'!$F:$S,13,0)),"")</f>
        <v/>
      </c>
      <c r="M230" s="135" t="str">
        <f ca="1">IFERROR(IF($C230="","",VLOOKUP(FİLTRE!$C230,'SKT LİSTESİ'!$F:$AJ,14,0)),"")</f>
        <v/>
      </c>
      <c r="N230" s="31" t="str">
        <f ca="1">IFERROR(IF($C230="","",VLOOKUP(FİLTRE!$C230,'SKT LİSTESİ'!$F:$AJ,22,0)),"")</f>
        <v/>
      </c>
      <c r="O230" s="136" t="str">
        <f ca="1">IFERROR(IF($C230="","",VLOOKUP(FİLTRE!$C230,'SKT LİSTESİ'!$F:$AJ,23,0)),"")</f>
        <v/>
      </c>
      <c r="P230" s="31"/>
      <c r="Q230" s="31"/>
      <c r="R230" s="137" t="str">
        <f ca="1">(IFERROR(IF($C230="","",VLOOKUP(FİLTRE!$C230,'SKT LİSTESİ'!$F:$AJ,15,0)),""))</f>
        <v/>
      </c>
      <c r="S230" s="138" t="str">
        <f ca="1">IFERROR(IF($C230="","",VLOOKUP(FİLTRE!$C230,'SKT LİSTESİ'!$F:$AJ,16,0)),"")</f>
        <v/>
      </c>
      <c r="AF230" s="179" t="str">
        <f t="shared" ca="1" si="14"/>
        <v/>
      </c>
      <c r="AG230" s="179">
        <f t="shared" ca="1" si="15"/>
        <v>0</v>
      </c>
      <c r="AH230" s="179">
        <f t="shared" ca="1" si="16"/>
        <v>0</v>
      </c>
    </row>
    <row r="231" spans="2:34" ht="15.75" x14ac:dyDescent="0.25">
      <c r="B231">
        <f t="shared" ca="1" si="13"/>
        <v>219</v>
      </c>
      <c r="C231" t="str">
        <f ca="1">IFERROR(VLOOKUP(B231,'SKT LİSTESİ'!F:F,1,0),"")</f>
        <v/>
      </c>
      <c r="E231" s="128" t="str">
        <f ca="1">IFERROR(IF($C231="","",VLOOKUP(FİLTRE!$C231,'SKT LİSTESİ'!$F:$S,5,0)),"")</f>
        <v/>
      </c>
      <c r="F231" s="129" t="str">
        <f ca="1">IFERROR(IF($C231="","",VLOOKUP(FİLTRE!$C231,'SKT LİSTESİ'!$F:$S,7,0)),"")</f>
        <v/>
      </c>
      <c r="G231" s="130" t="str">
        <f ca="1">IFERROR(IF($C231="","",VLOOKUP(FİLTRE!$C231,'SKT LİSTESİ'!$F:$S,8,0)),"")</f>
        <v/>
      </c>
      <c r="H231" s="131" t="str">
        <f ca="1">IF(E231="","",IF($C231="","",VLOOKUP(FİLTRE!$C231,'SKT LİSTESİ'!$F:$S,9,0)))</f>
        <v/>
      </c>
      <c r="I231" s="132" t="str">
        <f ca="1">IFERROR(IF($C231="","",VLOOKUP(FİLTRE!$C231,'SKT LİSTESİ'!$F:$S,10,0)),"")</f>
        <v/>
      </c>
      <c r="J231" s="133" t="str">
        <f ca="1">IFERROR(IF($C231="","",VLOOKUP(FİLTRE!$C231,'SKT LİSTESİ'!$F:$S,11,0)),"")</f>
        <v/>
      </c>
      <c r="K231" s="134" t="str">
        <f ca="1">IFERROR(IF($C231="","",VLOOKUP(FİLTRE!$C231,'SKT LİSTESİ'!$F:$S,12,0)),"")</f>
        <v/>
      </c>
      <c r="L231" s="134" t="str">
        <f ca="1">IFERROR(IF($C231="","",VLOOKUP(FİLTRE!$C231,'SKT LİSTESİ'!$F:$S,13,0)),"")</f>
        <v/>
      </c>
      <c r="M231" s="135" t="str">
        <f ca="1">IFERROR(IF($C231="","",VLOOKUP(FİLTRE!$C231,'SKT LİSTESİ'!$F:$AJ,14,0)),"")</f>
        <v/>
      </c>
      <c r="N231" s="31" t="str">
        <f ca="1">IFERROR(IF($C231="","",VLOOKUP(FİLTRE!$C231,'SKT LİSTESİ'!$F:$AJ,22,0)),"")</f>
        <v/>
      </c>
      <c r="O231" s="136" t="str">
        <f ca="1">IFERROR(IF($C231="","",VLOOKUP(FİLTRE!$C231,'SKT LİSTESİ'!$F:$AJ,23,0)),"")</f>
        <v/>
      </c>
      <c r="P231" s="31"/>
      <c r="Q231" s="31"/>
      <c r="R231" s="137" t="str">
        <f ca="1">(IFERROR(IF($C231="","",VLOOKUP(FİLTRE!$C231,'SKT LİSTESİ'!$F:$AJ,15,0)),""))</f>
        <v/>
      </c>
      <c r="S231" s="138" t="str">
        <f ca="1">IFERROR(IF($C231="","",VLOOKUP(FİLTRE!$C231,'SKT LİSTESİ'!$F:$AJ,16,0)),"")</f>
        <v/>
      </c>
      <c r="AF231" s="179" t="str">
        <f t="shared" ca="1" si="14"/>
        <v/>
      </c>
      <c r="AG231" s="179">
        <f t="shared" ca="1" si="15"/>
        <v>0</v>
      </c>
      <c r="AH231" s="179">
        <f t="shared" ca="1" si="16"/>
        <v>0</v>
      </c>
    </row>
    <row r="232" spans="2:34" ht="15.75" x14ac:dyDescent="0.25">
      <c r="B232">
        <f t="shared" ca="1" si="13"/>
        <v>220</v>
      </c>
      <c r="C232" t="str">
        <f ca="1">IFERROR(VLOOKUP(B232,'SKT LİSTESİ'!F:F,1,0),"")</f>
        <v/>
      </c>
      <c r="E232" s="128" t="str">
        <f ca="1">IFERROR(IF($C232="","",VLOOKUP(FİLTRE!$C232,'SKT LİSTESİ'!$F:$S,5,0)),"")</f>
        <v/>
      </c>
      <c r="F232" s="129" t="str">
        <f ca="1">IFERROR(IF($C232="","",VLOOKUP(FİLTRE!$C232,'SKT LİSTESİ'!$F:$S,7,0)),"")</f>
        <v/>
      </c>
      <c r="G232" s="130" t="str">
        <f ca="1">IFERROR(IF($C232="","",VLOOKUP(FİLTRE!$C232,'SKT LİSTESİ'!$F:$S,8,0)),"")</f>
        <v/>
      </c>
      <c r="H232" s="131" t="str">
        <f ca="1">IF(E232="","",IF($C232="","",VLOOKUP(FİLTRE!$C232,'SKT LİSTESİ'!$F:$S,9,0)))</f>
        <v/>
      </c>
      <c r="I232" s="132" t="str">
        <f ca="1">IFERROR(IF($C232="","",VLOOKUP(FİLTRE!$C232,'SKT LİSTESİ'!$F:$S,10,0)),"")</f>
        <v/>
      </c>
      <c r="J232" s="133" t="str">
        <f ca="1">IFERROR(IF($C232="","",VLOOKUP(FİLTRE!$C232,'SKT LİSTESİ'!$F:$S,11,0)),"")</f>
        <v/>
      </c>
      <c r="K232" s="134" t="str">
        <f ca="1">IFERROR(IF($C232="","",VLOOKUP(FİLTRE!$C232,'SKT LİSTESİ'!$F:$S,12,0)),"")</f>
        <v/>
      </c>
      <c r="L232" s="134" t="str">
        <f ca="1">IFERROR(IF($C232="","",VLOOKUP(FİLTRE!$C232,'SKT LİSTESİ'!$F:$S,13,0)),"")</f>
        <v/>
      </c>
      <c r="M232" s="135" t="str">
        <f ca="1">IFERROR(IF($C232="","",VLOOKUP(FİLTRE!$C232,'SKT LİSTESİ'!$F:$AJ,14,0)),"")</f>
        <v/>
      </c>
      <c r="N232" s="31" t="str">
        <f ca="1">IFERROR(IF($C232="","",VLOOKUP(FİLTRE!$C232,'SKT LİSTESİ'!$F:$AJ,22,0)),"")</f>
        <v/>
      </c>
      <c r="O232" s="136" t="str">
        <f ca="1">IFERROR(IF($C232="","",VLOOKUP(FİLTRE!$C232,'SKT LİSTESİ'!$F:$AJ,23,0)),"")</f>
        <v/>
      </c>
      <c r="P232" s="31"/>
      <c r="Q232" s="31"/>
      <c r="R232" s="137" t="str">
        <f ca="1">(IFERROR(IF($C232="","",VLOOKUP(FİLTRE!$C232,'SKT LİSTESİ'!$F:$AJ,15,0)),""))</f>
        <v/>
      </c>
      <c r="S232" s="138" t="str">
        <f ca="1">IFERROR(IF($C232="","",VLOOKUP(FİLTRE!$C232,'SKT LİSTESİ'!$F:$AJ,16,0)),"")</f>
        <v/>
      </c>
      <c r="AF232" s="179" t="str">
        <f t="shared" ca="1" si="14"/>
        <v/>
      </c>
      <c r="AG232" s="179">
        <f t="shared" ca="1" si="15"/>
        <v>0</v>
      </c>
      <c r="AH232" s="179">
        <f t="shared" ca="1" si="16"/>
        <v>0</v>
      </c>
    </row>
    <row r="233" spans="2:34" ht="15.75" x14ac:dyDescent="0.25">
      <c r="B233">
        <f t="shared" ca="1" si="13"/>
        <v>221</v>
      </c>
      <c r="C233" t="str">
        <f ca="1">IFERROR(VLOOKUP(B233,'SKT LİSTESİ'!F:F,1,0),"")</f>
        <v/>
      </c>
      <c r="E233" s="128" t="str">
        <f ca="1">IFERROR(IF($C233="","",VLOOKUP(FİLTRE!$C233,'SKT LİSTESİ'!$F:$S,5,0)),"")</f>
        <v/>
      </c>
      <c r="F233" s="129" t="str">
        <f ca="1">IFERROR(IF($C233="","",VLOOKUP(FİLTRE!$C233,'SKT LİSTESİ'!$F:$S,7,0)),"")</f>
        <v/>
      </c>
      <c r="G233" s="130" t="str">
        <f ca="1">IFERROR(IF($C233="","",VLOOKUP(FİLTRE!$C233,'SKT LİSTESİ'!$F:$S,8,0)),"")</f>
        <v/>
      </c>
      <c r="H233" s="131" t="str">
        <f ca="1">IF(E233="","",IF($C233="","",VLOOKUP(FİLTRE!$C233,'SKT LİSTESİ'!$F:$S,9,0)))</f>
        <v/>
      </c>
      <c r="I233" s="132" t="str">
        <f ca="1">IFERROR(IF($C233="","",VLOOKUP(FİLTRE!$C233,'SKT LİSTESİ'!$F:$S,10,0)),"")</f>
        <v/>
      </c>
      <c r="J233" s="133" t="str">
        <f ca="1">IFERROR(IF($C233="","",VLOOKUP(FİLTRE!$C233,'SKT LİSTESİ'!$F:$S,11,0)),"")</f>
        <v/>
      </c>
      <c r="K233" s="134" t="str">
        <f ca="1">IFERROR(IF($C233="","",VLOOKUP(FİLTRE!$C233,'SKT LİSTESİ'!$F:$S,12,0)),"")</f>
        <v/>
      </c>
      <c r="L233" s="134" t="str">
        <f ca="1">IFERROR(IF($C233="","",VLOOKUP(FİLTRE!$C233,'SKT LİSTESİ'!$F:$S,13,0)),"")</f>
        <v/>
      </c>
      <c r="M233" s="135" t="str">
        <f ca="1">IFERROR(IF($C233="","",VLOOKUP(FİLTRE!$C233,'SKT LİSTESİ'!$F:$AJ,14,0)),"")</f>
        <v/>
      </c>
      <c r="N233" s="31" t="str">
        <f ca="1">IFERROR(IF($C233="","",VLOOKUP(FİLTRE!$C233,'SKT LİSTESİ'!$F:$AJ,22,0)),"")</f>
        <v/>
      </c>
      <c r="O233" s="136" t="str">
        <f ca="1">IFERROR(IF($C233="","",VLOOKUP(FİLTRE!$C233,'SKT LİSTESİ'!$F:$AJ,23,0)),"")</f>
        <v/>
      </c>
      <c r="P233" s="31"/>
      <c r="Q233" s="31"/>
      <c r="R233" s="137" t="str">
        <f ca="1">(IFERROR(IF($C233="","",VLOOKUP(FİLTRE!$C233,'SKT LİSTESİ'!$F:$AJ,15,0)),""))</f>
        <v/>
      </c>
      <c r="S233" s="138" t="str">
        <f ca="1">IFERROR(IF($C233="","",VLOOKUP(FİLTRE!$C233,'SKT LİSTESİ'!$F:$AJ,16,0)),"")</f>
        <v/>
      </c>
      <c r="AF233" s="179" t="str">
        <f t="shared" ca="1" si="14"/>
        <v/>
      </c>
      <c r="AG233" s="179">
        <f t="shared" ca="1" si="15"/>
        <v>0</v>
      </c>
      <c r="AH233" s="179">
        <f t="shared" ca="1" si="16"/>
        <v>0</v>
      </c>
    </row>
    <row r="234" spans="2:34" ht="15.75" x14ac:dyDescent="0.25">
      <c r="B234">
        <f t="shared" ca="1" si="13"/>
        <v>222</v>
      </c>
      <c r="C234" t="str">
        <f ca="1">IFERROR(VLOOKUP(B234,'SKT LİSTESİ'!F:F,1,0),"")</f>
        <v/>
      </c>
      <c r="E234" s="128" t="str">
        <f ca="1">IFERROR(IF($C234="","",VLOOKUP(FİLTRE!$C234,'SKT LİSTESİ'!$F:$S,5,0)),"")</f>
        <v/>
      </c>
      <c r="F234" s="129" t="str">
        <f ca="1">IFERROR(IF($C234="","",VLOOKUP(FİLTRE!$C234,'SKT LİSTESİ'!$F:$S,7,0)),"")</f>
        <v/>
      </c>
      <c r="G234" s="130" t="str">
        <f ca="1">IFERROR(IF($C234="","",VLOOKUP(FİLTRE!$C234,'SKT LİSTESİ'!$F:$S,8,0)),"")</f>
        <v/>
      </c>
      <c r="H234" s="131" t="str">
        <f ca="1">IF(E234="","",IF($C234="","",VLOOKUP(FİLTRE!$C234,'SKT LİSTESİ'!$F:$S,9,0)))</f>
        <v/>
      </c>
      <c r="I234" s="132" t="str">
        <f ca="1">IFERROR(IF($C234="","",VLOOKUP(FİLTRE!$C234,'SKT LİSTESİ'!$F:$S,10,0)),"")</f>
        <v/>
      </c>
      <c r="J234" s="133" t="str">
        <f ca="1">IFERROR(IF($C234="","",VLOOKUP(FİLTRE!$C234,'SKT LİSTESİ'!$F:$S,11,0)),"")</f>
        <v/>
      </c>
      <c r="K234" s="134" t="str">
        <f ca="1">IFERROR(IF($C234="","",VLOOKUP(FİLTRE!$C234,'SKT LİSTESİ'!$F:$S,12,0)),"")</f>
        <v/>
      </c>
      <c r="L234" s="134" t="str">
        <f ca="1">IFERROR(IF($C234="","",VLOOKUP(FİLTRE!$C234,'SKT LİSTESİ'!$F:$S,13,0)),"")</f>
        <v/>
      </c>
      <c r="M234" s="135" t="str">
        <f ca="1">IFERROR(IF($C234="","",VLOOKUP(FİLTRE!$C234,'SKT LİSTESİ'!$F:$AJ,14,0)),"")</f>
        <v/>
      </c>
      <c r="N234" s="31" t="str">
        <f ca="1">IFERROR(IF($C234="","",VLOOKUP(FİLTRE!$C234,'SKT LİSTESİ'!$F:$AJ,22,0)),"")</f>
        <v/>
      </c>
      <c r="O234" s="136" t="str">
        <f ca="1">IFERROR(IF($C234="","",VLOOKUP(FİLTRE!$C234,'SKT LİSTESİ'!$F:$AJ,23,0)),"")</f>
        <v/>
      </c>
      <c r="P234" s="31"/>
      <c r="Q234" s="31"/>
      <c r="R234" s="137" t="str">
        <f ca="1">(IFERROR(IF($C234="","",VLOOKUP(FİLTRE!$C234,'SKT LİSTESİ'!$F:$AJ,15,0)),""))</f>
        <v/>
      </c>
      <c r="S234" s="138" t="str">
        <f ca="1">IFERROR(IF($C234="","",VLOOKUP(FİLTRE!$C234,'SKT LİSTESİ'!$F:$AJ,16,0)),"")</f>
        <v/>
      </c>
      <c r="AF234" s="179" t="str">
        <f t="shared" ca="1" si="14"/>
        <v/>
      </c>
      <c r="AG234" s="179">
        <f t="shared" ca="1" si="15"/>
        <v>0</v>
      </c>
      <c r="AH234" s="179">
        <f t="shared" ca="1" si="16"/>
        <v>0</v>
      </c>
    </row>
    <row r="235" spans="2:34" ht="15.75" x14ac:dyDescent="0.25">
      <c r="B235">
        <f t="shared" ca="1" si="13"/>
        <v>223</v>
      </c>
      <c r="C235" t="str">
        <f ca="1">IFERROR(VLOOKUP(B235,'SKT LİSTESİ'!F:F,1,0),"")</f>
        <v/>
      </c>
      <c r="E235" s="128" t="str">
        <f ca="1">IFERROR(IF($C235="","",VLOOKUP(FİLTRE!$C235,'SKT LİSTESİ'!$F:$S,5,0)),"")</f>
        <v/>
      </c>
      <c r="F235" s="129" t="str">
        <f ca="1">IFERROR(IF($C235="","",VLOOKUP(FİLTRE!$C235,'SKT LİSTESİ'!$F:$S,7,0)),"")</f>
        <v/>
      </c>
      <c r="G235" s="130" t="str">
        <f ca="1">IFERROR(IF($C235="","",VLOOKUP(FİLTRE!$C235,'SKT LİSTESİ'!$F:$S,8,0)),"")</f>
        <v/>
      </c>
      <c r="H235" s="131" t="str">
        <f ca="1">IF(E235="","",IF($C235="","",VLOOKUP(FİLTRE!$C235,'SKT LİSTESİ'!$F:$S,9,0)))</f>
        <v/>
      </c>
      <c r="I235" s="132" t="str">
        <f ca="1">IFERROR(IF($C235="","",VLOOKUP(FİLTRE!$C235,'SKT LİSTESİ'!$F:$S,10,0)),"")</f>
        <v/>
      </c>
      <c r="J235" s="133" t="str">
        <f ca="1">IFERROR(IF($C235="","",VLOOKUP(FİLTRE!$C235,'SKT LİSTESİ'!$F:$S,11,0)),"")</f>
        <v/>
      </c>
      <c r="K235" s="134" t="str">
        <f ca="1">IFERROR(IF($C235="","",VLOOKUP(FİLTRE!$C235,'SKT LİSTESİ'!$F:$S,12,0)),"")</f>
        <v/>
      </c>
      <c r="L235" s="134" t="str">
        <f ca="1">IFERROR(IF($C235="","",VLOOKUP(FİLTRE!$C235,'SKT LİSTESİ'!$F:$S,13,0)),"")</f>
        <v/>
      </c>
      <c r="M235" s="135" t="str">
        <f ca="1">IFERROR(IF($C235="","",VLOOKUP(FİLTRE!$C235,'SKT LİSTESİ'!$F:$AJ,14,0)),"")</f>
        <v/>
      </c>
      <c r="N235" s="31" t="str">
        <f ca="1">IFERROR(IF($C235="","",VLOOKUP(FİLTRE!$C235,'SKT LİSTESİ'!$F:$AJ,22,0)),"")</f>
        <v/>
      </c>
      <c r="O235" s="136" t="str">
        <f ca="1">IFERROR(IF($C235="","",VLOOKUP(FİLTRE!$C235,'SKT LİSTESİ'!$F:$AJ,23,0)),"")</f>
        <v/>
      </c>
      <c r="P235" s="31"/>
      <c r="Q235" s="31"/>
      <c r="R235" s="137" t="str">
        <f ca="1">(IFERROR(IF($C235="","",VLOOKUP(FİLTRE!$C235,'SKT LİSTESİ'!$F:$AJ,15,0)),""))</f>
        <v/>
      </c>
      <c r="S235" s="138" t="str">
        <f ca="1">IFERROR(IF($C235="","",VLOOKUP(FİLTRE!$C235,'SKT LİSTESİ'!$F:$AJ,16,0)),"")</f>
        <v/>
      </c>
      <c r="AF235" s="179" t="str">
        <f t="shared" ca="1" si="14"/>
        <v/>
      </c>
      <c r="AG235" s="179">
        <f t="shared" ca="1" si="15"/>
        <v>0</v>
      </c>
      <c r="AH235" s="179">
        <f t="shared" ca="1" si="16"/>
        <v>0</v>
      </c>
    </row>
    <row r="236" spans="2:34" ht="15.75" x14ac:dyDescent="0.25">
      <c r="B236">
        <f t="shared" ca="1" si="13"/>
        <v>224</v>
      </c>
      <c r="C236" t="str">
        <f ca="1">IFERROR(VLOOKUP(B236,'SKT LİSTESİ'!F:F,1,0),"")</f>
        <v/>
      </c>
      <c r="E236" s="128" t="str">
        <f ca="1">IFERROR(IF($C236="","",VLOOKUP(FİLTRE!$C236,'SKT LİSTESİ'!$F:$S,5,0)),"")</f>
        <v/>
      </c>
      <c r="F236" s="129" t="str">
        <f ca="1">IFERROR(IF($C236="","",VLOOKUP(FİLTRE!$C236,'SKT LİSTESİ'!$F:$S,7,0)),"")</f>
        <v/>
      </c>
      <c r="G236" s="130" t="str">
        <f ca="1">IFERROR(IF($C236="","",VLOOKUP(FİLTRE!$C236,'SKT LİSTESİ'!$F:$S,8,0)),"")</f>
        <v/>
      </c>
      <c r="H236" s="131" t="str">
        <f ca="1">IF(E236="","",IF($C236="","",VLOOKUP(FİLTRE!$C236,'SKT LİSTESİ'!$F:$S,9,0)))</f>
        <v/>
      </c>
      <c r="I236" s="132" t="str">
        <f ca="1">IFERROR(IF($C236="","",VLOOKUP(FİLTRE!$C236,'SKT LİSTESİ'!$F:$S,10,0)),"")</f>
        <v/>
      </c>
      <c r="J236" s="133" t="str">
        <f ca="1">IFERROR(IF($C236="","",VLOOKUP(FİLTRE!$C236,'SKT LİSTESİ'!$F:$S,11,0)),"")</f>
        <v/>
      </c>
      <c r="K236" s="134" t="str">
        <f ca="1">IFERROR(IF($C236="","",VLOOKUP(FİLTRE!$C236,'SKT LİSTESİ'!$F:$S,12,0)),"")</f>
        <v/>
      </c>
      <c r="L236" s="134" t="str">
        <f ca="1">IFERROR(IF($C236="","",VLOOKUP(FİLTRE!$C236,'SKT LİSTESİ'!$F:$S,13,0)),"")</f>
        <v/>
      </c>
      <c r="M236" s="135" t="str">
        <f ca="1">IFERROR(IF($C236="","",VLOOKUP(FİLTRE!$C236,'SKT LİSTESİ'!$F:$AJ,14,0)),"")</f>
        <v/>
      </c>
      <c r="N236" s="31" t="str">
        <f ca="1">IFERROR(IF($C236="","",VLOOKUP(FİLTRE!$C236,'SKT LİSTESİ'!$F:$AJ,22,0)),"")</f>
        <v/>
      </c>
      <c r="O236" s="136" t="str">
        <f ca="1">IFERROR(IF($C236="","",VLOOKUP(FİLTRE!$C236,'SKT LİSTESİ'!$F:$AJ,23,0)),"")</f>
        <v/>
      </c>
      <c r="P236" s="31"/>
      <c r="Q236" s="31"/>
      <c r="R236" s="137" t="str">
        <f ca="1">(IFERROR(IF($C236="","",VLOOKUP(FİLTRE!$C236,'SKT LİSTESİ'!$F:$AJ,15,0)),""))</f>
        <v/>
      </c>
      <c r="S236" s="138" t="str">
        <f ca="1">IFERROR(IF($C236="","",VLOOKUP(FİLTRE!$C236,'SKT LİSTESİ'!$F:$AJ,16,0)),"")</f>
        <v/>
      </c>
      <c r="AF236" s="179" t="str">
        <f t="shared" ca="1" si="14"/>
        <v/>
      </c>
      <c r="AG236" s="179">
        <f t="shared" ca="1" si="15"/>
        <v>0</v>
      </c>
      <c r="AH236" s="179">
        <f t="shared" ca="1" si="16"/>
        <v>0</v>
      </c>
    </row>
    <row r="237" spans="2:34" ht="15.75" x14ac:dyDescent="0.25">
      <c r="B237">
        <f t="shared" ca="1" si="13"/>
        <v>225</v>
      </c>
      <c r="C237" t="str">
        <f ca="1">IFERROR(VLOOKUP(B237,'SKT LİSTESİ'!F:F,1,0),"")</f>
        <v/>
      </c>
      <c r="E237" s="128" t="str">
        <f ca="1">IFERROR(IF($C237="","",VLOOKUP(FİLTRE!$C237,'SKT LİSTESİ'!$F:$S,5,0)),"")</f>
        <v/>
      </c>
      <c r="F237" s="129" t="str">
        <f ca="1">IFERROR(IF($C237="","",VLOOKUP(FİLTRE!$C237,'SKT LİSTESİ'!$F:$S,7,0)),"")</f>
        <v/>
      </c>
      <c r="G237" s="130" t="str">
        <f ca="1">IFERROR(IF($C237="","",VLOOKUP(FİLTRE!$C237,'SKT LİSTESİ'!$F:$S,8,0)),"")</f>
        <v/>
      </c>
      <c r="H237" s="131" t="str">
        <f ca="1">IF(E237="","",IF($C237="","",VLOOKUP(FİLTRE!$C237,'SKT LİSTESİ'!$F:$S,9,0)))</f>
        <v/>
      </c>
      <c r="I237" s="132" t="str">
        <f ca="1">IFERROR(IF($C237="","",VLOOKUP(FİLTRE!$C237,'SKT LİSTESİ'!$F:$S,10,0)),"")</f>
        <v/>
      </c>
      <c r="J237" s="133" t="str">
        <f ca="1">IFERROR(IF($C237="","",VLOOKUP(FİLTRE!$C237,'SKT LİSTESİ'!$F:$S,11,0)),"")</f>
        <v/>
      </c>
      <c r="K237" s="134" t="str">
        <f ca="1">IFERROR(IF($C237="","",VLOOKUP(FİLTRE!$C237,'SKT LİSTESİ'!$F:$S,12,0)),"")</f>
        <v/>
      </c>
      <c r="L237" s="134" t="str">
        <f ca="1">IFERROR(IF($C237="","",VLOOKUP(FİLTRE!$C237,'SKT LİSTESİ'!$F:$S,13,0)),"")</f>
        <v/>
      </c>
      <c r="M237" s="135" t="str">
        <f ca="1">IFERROR(IF($C237="","",VLOOKUP(FİLTRE!$C237,'SKT LİSTESİ'!$F:$AJ,14,0)),"")</f>
        <v/>
      </c>
      <c r="N237" s="31" t="str">
        <f ca="1">IFERROR(IF($C237="","",VLOOKUP(FİLTRE!$C237,'SKT LİSTESİ'!$F:$AJ,22,0)),"")</f>
        <v/>
      </c>
      <c r="O237" s="136" t="str">
        <f ca="1">IFERROR(IF($C237="","",VLOOKUP(FİLTRE!$C237,'SKT LİSTESİ'!$F:$AJ,23,0)),"")</f>
        <v/>
      </c>
      <c r="P237" s="31"/>
      <c r="Q237" s="31"/>
      <c r="R237" s="137" t="str">
        <f ca="1">(IFERROR(IF($C237="","",VLOOKUP(FİLTRE!$C237,'SKT LİSTESİ'!$F:$AJ,15,0)),""))</f>
        <v/>
      </c>
      <c r="S237" s="138" t="str">
        <f ca="1">IFERROR(IF($C237="","",VLOOKUP(FİLTRE!$C237,'SKT LİSTESİ'!$F:$AJ,16,0)),"")</f>
        <v/>
      </c>
      <c r="AF237" s="179" t="str">
        <f t="shared" ca="1" si="14"/>
        <v/>
      </c>
      <c r="AG237" s="179">
        <f t="shared" ca="1" si="15"/>
        <v>0</v>
      </c>
      <c r="AH237" s="179">
        <f t="shared" ca="1" si="16"/>
        <v>0</v>
      </c>
    </row>
    <row r="238" spans="2:34" ht="15.75" x14ac:dyDescent="0.25">
      <c r="B238">
        <f t="shared" ca="1" si="13"/>
        <v>226</v>
      </c>
      <c r="C238" t="str">
        <f ca="1">IFERROR(VLOOKUP(B238,'SKT LİSTESİ'!F:F,1,0),"")</f>
        <v/>
      </c>
      <c r="E238" s="128" t="str">
        <f ca="1">IFERROR(IF($C238="","",VLOOKUP(FİLTRE!$C238,'SKT LİSTESİ'!$F:$S,5,0)),"")</f>
        <v/>
      </c>
      <c r="F238" s="129" t="str">
        <f ca="1">IFERROR(IF($C238="","",VLOOKUP(FİLTRE!$C238,'SKT LİSTESİ'!$F:$S,7,0)),"")</f>
        <v/>
      </c>
      <c r="G238" s="130" t="str">
        <f ca="1">IFERROR(IF($C238="","",VLOOKUP(FİLTRE!$C238,'SKT LİSTESİ'!$F:$S,8,0)),"")</f>
        <v/>
      </c>
      <c r="H238" s="131" t="str">
        <f ca="1">IF(E238="","",IF($C238="","",VLOOKUP(FİLTRE!$C238,'SKT LİSTESİ'!$F:$S,9,0)))</f>
        <v/>
      </c>
      <c r="I238" s="132" t="str">
        <f ca="1">IFERROR(IF($C238="","",VLOOKUP(FİLTRE!$C238,'SKT LİSTESİ'!$F:$S,10,0)),"")</f>
        <v/>
      </c>
      <c r="J238" s="133" t="str">
        <f ca="1">IFERROR(IF($C238="","",VLOOKUP(FİLTRE!$C238,'SKT LİSTESİ'!$F:$S,11,0)),"")</f>
        <v/>
      </c>
      <c r="K238" s="134" t="str">
        <f ca="1">IFERROR(IF($C238="","",VLOOKUP(FİLTRE!$C238,'SKT LİSTESİ'!$F:$S,12,0)),"")</f>
        <v/>
      </c>
      <c r="L238" s="134" t="str">
        <f ca="1">IFERROR(IF($C238="","",VLOOKUP(FİLTRE!$C238,'SKT LİSTESİ'!$F:$S,13,0)),"")</f>
        <v/>
      </c>
      <c r="M238" s="135" t="str">
        <f ca="1">IFERROR(IF($C238="","",VLOOKUP(FİLTRE!$C238,'SKT LİSTESİ'!$F:$AJ,14,0)),"")</f>
        <v/>
      </c>
      <c r="N238" s="31" t="str">
        <f ca="1">IFERROR(IF($C238="","",VLOOKUP(FİLTRE!$C238,'SKT LİSTESİ'!$F:$AJ,22,0)),"")</f>
        <v/>
      </c>
      <c r="O238" s="136" t="str">
        <f ca="1">IFERROR(IF($C238="","",VLOOKUP(FİLTRE!$C238,'SKT LİSTESİ'!$F:$AJ,23,0)),"")</f>
        <v/>
      </c>
      <c r="P238" s="31"/>
      <c r="Q238" s="31"/>
      <c r="R238" s="137" t="str">
        <f ca="1">(IFERROR(IF($C238="","",VLOOKUP(FİLTRE!$C238,'SKT LİSTESİ'!$F:$AJ,15,0)),""))</f>
        <v/>
      </c>
      <c r="S238" s="138" t="str">
        <f ca="1">IFERROR(IF($C238="","",VLOOKUP(FİLTRE!$C238,'SKT LİSTESİ'!$F:$AJ,16,0)),"")</f>
        <v/>
      </c>
      <c r="AF238" s="179" t="str">
        <f t="shared" ca="1" si="14"/>
        <v/>
      </c>
      <c r="AG238" s="179">
        <f t="shared" ca="1" si="15"/>
        <v>0</v>
      </c>
      <c r="AH238" s="179">
        <f t="shared" ca="1" si="16"/>
        <v>0</v>
      </c>
    </row>
    <row r="239" spans="2:34" ht="15.75" x14ac:dyDescent="0.25">
      <c r="B239">
        <f t="shared" ca="1" si="13"/>
        <v>227</v>
      </c>
      <c r="C239" t="str">
        <f ca="1">IFERROR(VLOOKUP(B239,'SKT LİSTESİ'!F:F,1,0),"")</f>
        <v/>
      </c>
      <c r="E239" s="128" t="str">
        <f ca="1">IFERROR(IF($C239="","",VLOOKUP(FİLTRE!$C239,'SKT LİSTESİ'!$F:$S,5,0)),"")</f>
        <v/>
      </c>
      <c r="F239" s="129" t="str">
        <f ca="1">IFERROR(IF($C239="","",VLOOKUP(FİLTRE!$C239,'SKT LİSTESİ'!$F:$S,7,0)),"")</f>
        <v/>
      </c>
      <c r="G239" s="130" t="str">
        <f ca="1">IFERROR(IF($C239="","",VLOOKUP(FİLTRE!$C239,'SKT LİSTESİ'!$F:$S,8,0)),"")</f>
        <v/>
      </c>
      <c r="H239" s="131" t="str">
        <f ca="1">IF(E239="","",IF($C239="","",VLOOKUP(FİLTRE!$C239,'SKT LİSTESİ'!$F:$S,9,0)))</f>
        <v/>
      </c>
      <c r="I239" s="132" t="str">
        <f ca="1">IFERROR(IF($C239="","",VLOOKUP(FİLTRE!$C239,'SKT LİSTESİ'!$F:$S,10,0)),"")</f>
        <v/>
      </c>
      <c r="J239" s="133" t="str">
        <f ca="1">IFERROR(IF($C239="","",VLOOKUP(FİLTRE!$C239,'SKT LİSTESİ'!$F:$S,11,0)),"")</f>
        <v/>
      </c>
      <c r="K239" s="134" t="str">
        <f ca="1">IFERROR(IF($C239="","",VLOOKUP(FİLTRE!$C239,'SKT LİSTESİ'!$F:$S,12,0)),"")</f>
        <v/>
      </c>
      <c r="L239" s="134" t="str">
        <f ca="1">IFERROR(IF($C239="","",VLOOKUP(FİLTRE!$C239,'SKT LİSTESİ'!$F:$S,13,0)),"")</f>
        <v/>
      </c>
      <c r="M239" s="135" t="str">
        <f ca="1">IFERROR(IF($C239="","",VLOOKUP(FİLTRE!$C239,'SKT LİSTESİ'!$F:$AJ,14,0)),"")</f>
        <v/>
      </c>
      <c r="N239" s="31" t="str">
        <f ca="1">IFERROR(IF($C239="","",VLOOKUP(FİLTRE!$C239,'SKT LİSTESİ'!$F:$AJ,22,0)),"")</f>
        <v/>
      </c>
      <c r="O239" s="136" t="str">
        <f ca="1">IFERROR(IF($C239="","",VLOOKUP(FİLTRE!$C239,'SKT LİSTESİ'!$F:$AJ,23,0)),"")</f>
        <v/>
      </c>
      <c r="P239" s="31"/>
      <c r="Q239" s="31"/>
      <c r="R239" s="137" t="str">
        <f ca="1">(IFERROR(IF($C239="","",VLOOKUP(FİLTRE!$C239,'SKT LİSTESİ'!$F:$AJ,15,0)),""))</f>
        <v/>
      </c>
      <c r="S239" s="138" t="str">
        <f ca="1">IFERROR(IF($C239="","",VLOOKUP(FİLTRE!$C239,'SKT LİSTESİ'!$F:$AJ,16,0)),"")</f>
        <v/>
      </c>
      <c r="AF239" s="179" t="str">
        <f t="shared" ca="1" si="14"/>
        <v/>
      </c>
      <c r="AG239" s="179">
        <f t="shared" ca="1" si="15"/>
        <v>0</v>
      </c>
      <c r="AH239" s="179">
        <f t="shared" ca="1" si="16"/>
        <v>0</v>
      </c>
    </row>
    <row r="240" spans="2:34" ht="15.75" x14ac:dyDescent="0.25">
      <c r="B240">
        <f t="shared" ca="1" si="13"/>
        <v>228</v>
      </c>
      <c r="C240" t="str">
        <f ca="1">IFERROR(VLOOKUP(B240,'SKT LİSTESİ'!F:F,1,0),"")</f>
        <v/>
      </c>
      <c r="E240" s="128" t="str">
        <f ca="1">IFERROR(IF($C240="","",VLOOKUP(FİLTRE!$C240,'SKT LİSTESİ'!$F:$S,5,0)),"")</f>
        <v/>
      </c>
      <c r="F240" s="129" t="str">
        <f ca="1">IFERROR(IF($C240="","",VLOOKUP(FİLTRE!$C240,'SKT LİSTESİ'!$F:$S,7,0)),"")</f>
        <v/>
      </c>
      <c r="G240" s="130" t="str">
        <f ca="1">IFERROR(IF($C240="","",VLOOKUP(FİLTRE!$C240,'SKT LİSTESİ'!$F:$S,8,0)),"")</f>
        <v/>
      </c>
      <c r="H240" s="131" t="str">
        <f ca="1">IF(E240="","",IF($C240="","",VLOOKUP(FİLTRE!$C240,'SKT LİSTESİ'!$F:$S,9,0)))</f>
        <v/>
      </c>
      <c r="I240" s="132" t="str">
        <f ca="1">IFERROR(IF($C240="","",VLOOKUP(FİLTRE!$C240,'SKT LİSTESİ'!$F:$S,10,0)),"")</f>
        <v/>
      </c>
      <c r="J240" s="133" t="str">
        <f ca="1">IFERROR(IF($C240="","",VLOOKUP(FİLTRE!$C240,'SKT LİSTESİ'!$F:$S,11,0)),"")</f>
        <v/>
      </c>
      <c r="K240" s="134" t="str">
        <f ca="1">IFERROR(IF($C240="","",VLOOKUP(FİLTRE!$C240,'SKT LİSTESİ'!$F:$S,12,0)),"")</f>
        <v/>
      </c>
      <c r="L240" s="134" t="str">
        <f ca="1">IFERROR(IF($C240="","",VLOOKUP(FİLTRE!$C240,'SKT LİSTESİ'!$F:$S,13,0)),"")</f>
        <v/>
      </c>
      <c r="M240" s="135" t="str">
        <f ca="1">IFERROR(IF($C240="","",VLOOKUP(FİLTRE!$C240,'SKT LİSTESİ'!$F:$AJ,14,0)),"")</f>
        <v/>
      </c>
      <c r="N240" s="31" t="str">
        <f ca="1">IFERROR(IF($C240="","",VLOOKUP(FİLTRE!$C240,'SKT LİSTESİ'!$F:$AJ,22,0)),"")</f>
        <v/>
      </c>
      <c r="O240" s="136" t="str">
        <f ca="1">IFERROR(IF($C240="","",VLOOKUP(FİLTRE!$C240,'SKT LİSTESİ'!$F:$AJ,23,0)),"")</f>
        <v/>
      </c>
      <c r="P240" s="31"/>
      <c r="Q240" s="31"/>
      <c r="R240" s="137" t="str">
        <f ca="1">(IFERROR(IF($C240="","",VLOOKUP(FİLTRE!$C240,'SKT LİSTESİ'!$F:$AJ,15,0)),""))</f>
        <v/>
      </c>
      <c r="S240" s="138" t="str">
        <f ca="1">IFERROR(IF($C240="","",VLOOKUP(FİLTRE!$C240,'SKT LİSTESİ'!$F:$AJ,16,0)),"")</f>
        <v/>
      </c>
      <c r="AF240" s="179" t="str">
        <f t="shared" ca="1" si="14"/>
        <v/>
      </c>
      <c r="AG240" s="179">
        <f t="shared" ca="1" si="15"/>
        <v>0</v>
      </c>
      <c r="AH240" s="179">
        <f t="shared" ca="1" si="16"/>
        <v>0</v>
      </c>
    </row>
    <row r="241" spans="2:34" ht="15.75" x14ac:dyDescent="0.25">
      <c r="B241">
        <f t="shared" ca="1" si="13"/>
        <v>229</v>
      </c>
      <c r="C241" t="str">
        <f ca="1">IFERROR(VLOOKUP(B241,'SKT LİSTESİ'!F:F,1,0),"")</f>
        <v/>
      </c>
      <c r="E241" s="128" t="str">
        <f ca="1">IFERROR(IF($C241="","",VLOOKUP(FİLTRE!$C241,'SKT LİSTESİ'!$F:$S,5,0)),"")</f>
        <v/>
      </c>
      <c r="F241" s="129" t="str">
        <f ca="1">IFERROR(IF($C241="","",VLOOKUP(FİLTRE!$C241,'SKT LİSTESİ'!$F:$S,7,0)),"")</f>
        <v/>
      </c>
      <c r="G241" s="130" t="str">
        <f ca="1">IFERROR(IF($C241="","",VLOOKUP(FİLTRE!$C241,'SKT LİSTESİ'!$F:$S,8,0)),"")</f>
        <v/>
      </c>
      <c r="H241" s="131" t="str">
        <f ca="1">IF(E241="","",IF($C241="","",VLOOKUP(FİLTRE!$C241,'SKT LİSTESİ'!$F:$S,9,0)))</f>
        <v/>
      </c>
      <c r="I241" s="132" t="str">
        <f ca="1">IFERROR(IF($C241="","",VLOOKUP(FİLTRE!$C241,'SKT LİSTESİ'!$F:$S,10,0)),"")</f>
        <v/>
      </c>
      <c r="J241" s="133" t="str">
        <f ca="1">IFERROR(IF($C241="","",VLOOKUP(FİLTRE!$C241,'SKT LİSTESİ'!$F:$S,11,0)),"")</f>
        <v/>
      </c>
      <c r="K241" s="134" t="str">
        <f ca="1">IFERROR(IF($C241="","",VLOOKUP(FİLTRE!$C241,'SKT LİSTESİ'!$F:$S,12,0)),"")</f>
        <v/>
      </c>
      <c r="L241" s="134" t="str">
        <f ca="1">IFERROR(IF($C241="","",VLOOKUP(FİLTRE!$C241,'SKT LİSTESİ'!$F:$S,13,0)),"")</f>
        <v/>
      </c>
      <c r="M241" s="135" t="str">
        <f ca="1">IFERROR(IF($C241="","",VLOOKUP(FİLTRE!$C241,'SKT LİSTESİ'!$F:$AJ,14,0)),"")</f>
        <v/>
      </c>
      <c r="N241" s="31" t="str">
        <f ca="1">IFERROR(IF($C241="","",VLOOKUP(FİLTRE!$C241,'SKT LİSTESİ'!$F:$AJ,22,0)),"")</f>
        <v/>
      </c>
      <c r="O241" s="136" t="str">
        <f ca="1">IFERROR(IF($C241="","",VLOOKUP(FİLTRE!$C241,'SKT LİSTESİ'!$F:$AJ,23,0)),"")</f>
        <v/>
      </c>
      <c r="P241" s="31"/>
      <c r="Q241" s="31"/>
      <c r="R241" s="137" t="str">
        <f ca="1">(IFERROR(IF($C241="","",VLOOKUP(FİLTRE!$C241,'SKT LİSTESİ'!$F:$AJ,15,0)),""))</f>
        <v/>
      </c>
      <c r="S241" s="138" t="str">
        <f ca="1">IFERROR(IF($C241="","",VLOOKUP(FİLTRE!$C241,'SKT LİSTESİ'!$F:$AJ,16,0)),"")</f>
        <v/>
      </c>
      <c r="AF241" s="179" t="str">
        <f t="shared" ca="1" si="14"/>
        <v/>
      </c>
      <c r="AG241" s="179">
        <f t="shared" ca="1" si="15"/>
        <v>0</v>
      </c>
      <c r="AH241" s="179">
        <f t="shared" ca="1" si="16"/>
        <v>0</v>
      </c>
    </row>
    <row r="242" spans="2:34" ht="15.75" x14ac:dyDescent="0.25">
      <c r="B242">
        <f t="shared" ca="1" si="13"/>
        <v>230</v>
      </c>
      <c r="C242" t="str">
        <f ca="1">IFERROR(VLOOKUP(B242,'SKT LİSTESİ'!F:F,1,0),"")</f>
        <v/>
      </c>
      <c r="E242" s="128" t="str">
        <f ca="1">IFERROR(IF($C242="","",VLOOKUP(FİLTRE!$C242,'SKT LİSTESİ'!$F:$S,5,0)),"")</f>
        <v/>
      </c>
      <c r="F242" s="129" t="str">
        <f ca="1">IFERROR(IF($C242="","",VLOOKUP(FİLTRE!$C242,'SKT LİSTESİ'!$F:$S,7,0)),"")</f>
        <v/>
      </c>
      <c r="G242" s="130" t="str">
        <f ca="1">IFERROR(IF($C242="","",VLOOKUP(FİLTRE!$C242,'SKT LİSTESİ'!$F:$S,8,0)),"")</f>
        <v/>
      </c>
      <c r="H242" s="131" t="str">
        <f ca="1">IF(E242="","",IF($C242="","",VLOOKUP(FİLTRE!$C242,'SKT LİSTESİ'!$F:$S,9,0)))</f>
        <v/>
      </c>
      <c r="I242" s="132" t="str">
        <f ca="1">IFERROR(IF($C242="","",VLOOKUP(FİLTRE!$C242,'SKT LİSTESİ'!$F:$S,10,0)),"")</f>
        <v/>
      </c>
      <c r="J242" s="133" t="str">
        <f ca="1">IFERROR(IF($C242="","",VLOOKUP(FİLTRE!$C242,'SKT LİSTESİ'!$F:$S,11,0)),"")</f>
        <v/>
      </c>
      <c r="K242" s="134" t="str">
        <f ca="1">IFERROR(IF($C242="","",VLOOKUP(FİLTRE!$C242,'SKT LİSTESİ'!$F:$S,12,0)),"")</f>
        <v/>
      </c>
      <c r="L242" s="134" t="str">
        <f ca="1">IFERROR(IF($C242="","",VLOOKUP(FİLTRE!$C242,'SKT LİSTESİ'!$F:$S,13,0)),"")</f>
        <v/>
      </c>
      <c r="M242" s="135" t="str">
        <f ca="1">IFERROR(IF($C242="","",VLOOKUP(FİLTRE!$C242,'SKT LİSTESİ'!$F:$AJ,14,0)),"")</f>
        <v/>
      </c>
      <c r="N242" s="31" t="str">
        <f ca="1">IFERROR(IF($C242="","",VLOOKUP(FİLTRE!$C242,'SKT LİSTESİ'!$F:$AJ,22,0)),"")</f>
        <v/>
      </c>
      <c r="O242" s="136" t="str">
        <f ca="1">IFERROR(IF($C242="","",VLOOKUP(FİLTRE!$C242,'SKT LİSTESİ'!$F:$AJ,23,0)),"")</f>
        <v/>
      </c>
      <c r="P242" s="31"/>
      <c r="Q242" s="31"/>
      <c r="R242" s="137" t="str">
        <f ca="1">(IFERROR(IF($C242="","",VLOOKUP(FİLTRE!$C242,'SKT LİSTESİ'!$F:$AJ,15,0)),""))</f>
        <v/>
      </c>
      <c r="S242" s="138" t="str">
        <f ca="1">IFERROR(IF($C242="","",VLOOKUP(FİLTRE!$C242,'SKT LİSTESİ'!$F:$AJ,16,0)),"")</f>
        <v/>
      </c>
      <c r="AF242" s="179" t="str">
        <f t="shared" ca="1" si="14"/>
        <v/>
      </c>
      <c r="AG242" s="179">
        <f t="shared" ca="1" si="15"/>
        <v>0</v>
      </c>
      <c r="AH242" s="179">
        <f t="shared" ca="1" si="16"/>
        <v>0</v>
      </c>
    </row>
    <row r="243" spans="2:34" ht="15.75" x14ac:dyDescent="0.25">
      <c r="B243">
        <f t="shared" ca="1" si="13"/>
        <v>231</v>
      </c>
      <c r="C243" t="str">
        <f ca="1">IFERROR(VLOOKUP(B243,'SKT LİSTESİ'!F:F,1,0),"")</f>
        <v/>
      </c>
      <c r="E243" s="128" t="str">
        <f ca="1">IFERROR(IF($C243="","",VLOOKUP(FİLTRE!$C243,'SKT LİSTESİ'!$F:$S,5,0)),"")</f>
        <v/>
      </c>
      <c r="F243" s="129" t="str">
        <f ca="1">IFERROR(IF($C243="","",VLOOKUP(FİLTRE!$C243,'SKT LİSTESİ'!$F:$S,7,0)),"")</f>
        <v/>
      </c>
      <c r="G243" s="130" t="str">
        <f ca="1">IFERROR(IF($C243="","",VLOOKUP(FİLTRE!$C243,'SKT LİSTESİ'!$F:$S,8,0)),"")</f>
        <v/>
      </c>
      <c r="H243" s="131" t="str">
        <f ca="1">IF(E243="","",IF($C243="","",VLOOKUP(FİLTRE!$C243,'SKT LİSTESİ'!$F:$S,9,0)))</f>
        <v/>
      </c>
      <c r="I243" s="132" t="str">
        <f ca="1">IFERROR(IF($C243="","",VLOOKUP(FİLTRE!$C243,'SKT LİSTESİ'!$F:$S,10,0)),"")</f>
        <v/>
      </c>
      <c r="J243" s="133" t="str">
        <f ca="1">IFERROR(IF($C243="","",VLOOKUP(FİLTRE!$C243,'SKT LİSTESİ'!$F:$S,11,0)),"")</f>
        <v/>
      </c>
      <c r="K243" s="134" t="str">
        <f ca="1">IFERROR(IF($C243="","",VLOOKUP(FİLTRE!$C243,'SKT LİSTESİ'!$F:$S,12,0)),"")</f>
        <v/>
      </c>
      <c r="L243" s="134" t="str">
        <f ca="1">IFERROR(IF($C243="","",VLOOKUP(FİLTRE!$C243,'SKT LİSTESİ'!$F:$S,13,0)),"")</f>
        <v/>
      </c>
      <c r="M243" s="135" t="str">
        <f ca="1">IFERROR(IF($C243="","",VLOOKUP(FİLTRE!$C243,'SKT LİSTESİ'!$F:$AJ,14,0)),"")</f>
        <v/>
      </c>
      <c r="N243" s="31" t="str">
        <f ca="1">IFERROR(IF($C243="","",VLOOKUP(FİLTRE!$C243,'SKT LİSTESİ'!$F:$AJ,22,0)),"")</f>
        <v/>
      </c>
      <c r="O243" s="136" t="str">
        <f ca="1">IFERROR(IF($C243="","",VLOOKUP(FİLTRE!$C243,'SKT LİSTESİ'!$F:$AJ,23,0)),"")</f>
        <v/>
      </c>
      <c r="P243" s="31"/>
      <c r="Q243" s="31"/>
      <c r="R243" s="137" t="str">
        <f ca="1">(IFERROR(IF($C243="","",VLOOKUP(FİLTRE!$C243,'SKT LİSTESİ'!$F:$AJ,15,0)),""))</f>
        <v/>
      </c>
      <c r="S243" s="138" t="str">
        <f ca="1">IFERROR(IF($C243="","",VLOOKUP(FİLTRE!$C243,'SKT LİSTESİ'!$F:$AJ,16,0)),"")</f>
        <v/>
      </c>
      <c r="AF243" s="179" t="str">
        <f t="shared" ca="1" si="14"/>
        <v/>
      </c>
      <c r="AG243" s="179">
        <f t="shared" ca="1" si="15"/>
        <v>0</v>
      </c>
      <c r="AH243" s="179">
        <f t="shared" ca="1" si="16"/>
        <v>0</v>
      </c>
    </row>
    <row r="244" spans="2:34" ht="15.75" x14ac:dyDescent="0.25">
      <c r="B244">
        <f t="shared" ca="1" si="13"/>
        <v>232</v>
      </c>
      <c r="C244" t="str">
        <f ca="1">IFERROR(VLOOKUP(B244,'SKT LİSTESİ'!F:F,1,0),"")</f>
        <v/>
      </c>
      <c r="E244" s="128" t="str">
        <f ca="1">IFERROR(IF($C244="","",VLOOKUP(FİLTRE!$C244,'SKT LİSTESİ'!$F:$S,5,0)),"")</f>
        <v/>
      </c>
      <c r="F244" s="129" t="str">
        <f ca="1">IFERROR(IF($C244="","",VLOOKUP(FİLTRE!$C244,'SKT LİSTESİ'!$F:$S,7,0)),"")</f>
        <v/>
      </c>
      <c r="G244" s="130" t="str">
        <f ca="1">IFERROR(IF($C244="","",VLOOKUP(FİLTRE!$C244,'SKT LİSTESİ'!$F:$S,8,0)),"")</f>
        <v/>
      </c>
      <c r="H244" s="131" t="str">
        <f ca="1">IF(E244="","",IF($C244="","",VLOOKUP(FİLTRE!$C244,'SKT LİSTESİ'!$F:$S,9,0)))</f>
        <v/>
      </c>
      <c r="I244" s="132" t="str">
        <f ca="1">IFERROR(IF($C244="","",VLOOKUP(FİLTRE!$C244,'SKT LİSTESİ'!$F:$S,10,0)),"")</f>
        <v/>
      </c>
      <c r="J244" s="133" t="str">
        <f ca="1">IFERROR(IF($C244="","",VLOOKUP(FİLTRE!$C244,'SKT LİSTESİ'!$F:$S,11,0)),"")</f>
        <v/>
      </c>
      <c r="K244" s="134" t="str">
        <f ca="1">IFERROR(IF($C244="","",VLOOKUP(FİLTRE!$C244,'SKT LİSTESİ'!$F:$S,12,0)),"")</f>
        <v/>
      </c>
      <c r="L244" s="134" t="str">
        <f ca="1">IFERROR(IF($C244="","",VLOOKUP(FİLTRE!$C244,'SKT LİSTESİ'!$F:$S,13,0)),"")</f>
        <v/>
      </c>
      <c r="M244" s="135" t="str">
        <f ca="1">IFERROR(IF($C244="","",VLOOKUP(FİLTRE!$C244,'SKT LİSTESİ'!$F:$AJ,14,0)),"")</f>
        <v/>
      </c>
      <c r="N244" s="31" t="str">
        <f ca="1">IFERROR(IF($C244="","",VLOOKUP(FİLTRE!$C244,'SKT LİSTESİ'!$F:$AJ,22,0)),"")</f>
        <v/>
      </c>
      <c r="O244" s="136" t="str">
        <f ca="1">IFERROR(IF($C244="","",VLOOKUP(FİLTRE!$C244,'SKT LİSTESİ'!$F:$AJ,23,0)),"")</f>
        <v/>
      </c>
      <c r="P244" s="31"/>
      <c r="Q244" s="31"/>
      <c r="R244" s="137" t="str">
        <f ca="1">(IFERROR(IF($C244="","",VLOOKUP(FİLTRE!$C244,'SKT LİSTESİ'!$F:$AJ,15,0)),""))</f>
        <v/>
      </c>
      <c r="S244" s="138" t="str">
        <f ca="1">IFERROR(IF($C244="","",VLOOKUP(FİLTRE!$C244,'SKT LİSTESİ'!$F:$AJ,16,0)),"")</f>
        <v/>
      </c>
      <c r="AF244" s="179" t="str">
        <f t="shared" ca="1" si="14"/>
        <v/>
      </c>
      <c r="AG244" s="179">
        <f t="shared" ca="1" si="15"/>
        <v>0</v>
      </c>
      <c r="AH244" s="179">
        <f t="shared" ca="1" si="16"/>
        <v>0</v>
      </c>
    </row>
    <row r="245" spans="2:34" ht="15.75" x14ac:dyDescent="0.25">
      <c r="B245">
        <f t="shared" ca="1" si="13"/>
        <v>233</v>
      </c>
      <c r="C245" t="str">
        <f ca="1">IFERROR(VLOOKUP(B245,'SKT LİSTESİ'!F:F,1,0),"")</f>
        <v/>
      </c>
      <c r="E245" s="128" t="str">
        <f ca="1">IFERROR(IF($C245="","",VLOOKUP(FİLTRE!$C245,'SKT LİSTESİ'!$F:$S,5,0)),"")</f>
        <v/>
      </c>
      <c r="F245" s="129" t="str">
        <f ca="1">IFERROR(IF($C245="","",VLOOKUP(FİLTRE!$C245,'SKT LİSTESİ'!$F:$S,7,0)),"")</f>
        <v/>
      </c>
      <c r="G245" s="130" t="str">
        <f ca="1">IFERROR(IF($C245="","",VLOOKUP(FİLTRE!$C245,'SKT LİSTESİ'!$F:$S,8,0)),"")</f>
        <v/>
      </c>
      <c r="H245" s="131" t="str">
        <f ca="1">IF(E245="","",IF($C245="","",VLOOKUP(FİLTRE!$C245,'SKT LİSTESİ'!$F:$S,9,0)))</f>
        <v/>
      </c>
      <c r="I245" s="132" t="str">
        <f ca="1">IFERROR(IF($C245="","",VLOOKUP(FİLTRE!$C245,'SKT LİSTESİ'!$F:$S,10,0)),"")</f>
        <v/>
      </c>
      <c r="J245" s="133" t="str">
        <f ca="1">IFERROR(IF($C245="","",VLOOKUP(FİLTRE!$C245,'SKT LİSTESİ'!$F:$S,11,0)),"")</f>
        <v/>
      </c>
      <c r="K245" s="134" t="str">
        <f ca="1">IFERROR(IF($C245="","",VLOOKUP(FİLTRE!$C245,'SKT LİSTESİ'!$F:$S,12,0)),"")</f>
        <v/>
      </c>
      <c r="L245" s="134" t="str">
        <f ca="1">IFERROR(IF($C245="","",VLOOKUP(FİLTRE!$C245,'SKT LİSTESİ'!$F:$S,13,0)),"")</f>
        <v/>
      </c>
      <c r="M245" s="135" t="str">
        <f ca="1">IFERROR(IF($C245="","",VLOOKUP(FİLTRE!$C245,'SKT LİSTESİ'!$F:$AJ,14,0)),"")</f>
        <v/>
      </c>
      <c r="N245" s="31" t="str">
        <f ca="1">IFERROR(IF($C245="","",VLOOKUP(FİLTRE!$C245,'SKT LİSTESİ'!$F:$AJ,22,0)),"")</f>
        <v/>
      </c>
      <c r="O245" s="136" t="str">
        <f ca="1">IFERROR(IF($C245="","",VLOOKUP(FİLTRE!$C245,'SKT LİSTESİ'!$F:$AJ,23,0)),"")</f>
        <v/>
      </c>
      <c r="P245" s="31"/>
      <c r="Q245" s="31"/>
      <c r="R245" s="137" t="str">
        <f ca="1">(IFERROR(IF($C245="","",VLOOKUP(FİLTRE!$C245,'SKT LİSTESİ'!$F:$AJ,15,0)),""))</f>
        <v/>
      </c>
      <c r="S245" s="138" t="str">
        <f ca="1">IFERROR(IF($C245="","",VLOOKUP(FİLTRE!$C245,'SKT LİSTESİ'!$F:$AJ,16,0)),"")</f>
        <v/>
      </c>
      <c r="AF245" s="179" t="str">
        <f t="shared" ca="1" si="14"/>
        <v/>
      </c>
      <c r="AG245" s="179">
        <f t="shared" ca="1" si="15"/>
        <v>0</v>
      </c>
      <c r="AH245" s="179">
        <f t="shared" ca="1" si="16"/>
        <v>0</v>
      </c>
    </row>
    <row r="246" spans="2:34" ht="15.75" x14ac:dyDescent="0.25">
      <c r="B246">
        <f t="shared" ca="1" si="13"/>
        <v>234</v>
      </c>
      <c r="C246" t="str">
        <f ca="1">IFERROR(VLOOKUP(B246,'SKT LİSTESİ'!F:F,1,0),"")</f>
        <v/>
      </c>
      <c r="E246" s="128" t="str">
        <f ca="1">IFERROR(IF($C246="","",VLOOKUP(FİLTRE!$C246,'SKT LİSTESİ'!$F:$S,5,0)),"")</f>
        <v/>
      </c>
      <c r="F246" s="129" t="str">
        <f ca="1">IFERROR(IF($C246="","",VLOOKUP(FİLTRE!$C246,'SKT LİSTESİ'!$F:$S,7,0)),"")</f>
        <v/>
      </c>
      <c r="G246" s="130" t="str">
        <f ca="1">IFERROR(IF($C246="","",VLOOKUP(FİLTRE!$C246,'SKT LİSTESİ'!$F:$S,8,0)),"")</f>
        <v/>
      </c>
      <c r="H246" s="131" t="str">
        <f ca="1">IF(E246="","",IF($C246="","",VLOOKUP(FİLTRE!$C246,'SKT LİSTESİ'!$F:$S,9,0)))</f>
        <v/>
      </c>
      <c r="I246" s="132" t="str">
        <f ca="1">IFERROR(IF($C246="","",VLOOKUP(FİLTRE!$C246,'SKT LİSTESİ'!$F:$S,10,0)),"")</f>
        <v/>
      </c>
      <c r="J246" s="133" t="str">
        <f ca="1">IFERROR(IF($C246="","",VLOOKUP(FİLTRE!$C246,'SKT LİSTESİ'!$F:$S,11,0)),"")</f>
        <v/>
      </c>
      <c r="K246" s="134" t="str">
        <f ca="1">IFERROR(IF($C246="","",VLOOKUP(FİLTRE!$C246,'SKT LİSTESİ'!$F:$S,12,0)),"")</f>
        <v/>
      </c>
      <c r="L246" s="134" t="str">
        <f ca="1">IFERROR(IF($C246="","",VLOOKUP(FİLTRE!$C246,'SKT LİSTESİ'!$F:$S,13,0)),"")</f>
        <v/>
      </c>
      <c r="M246" s="135" t="str">
        <f ca="1">IFERROR(IF($C246="","",VLOOKUP(FİLTRE!$C246,'SKT LİSTESİ'!$F:$AJ,14,0)),"")</f>
        <v/>
      </c>
      <c r="N246" s="31" t="str">
        <f ca="1">IFERROR(IF($C246="","",VLOOKUP(FİLTRE!$C246,'SKT LİSTESİ'!$F:$AJ,22,0)),"")</f>
        <v/>
      </c>
      <c r="O246" s="136" t="str">
        <f ca="1">IFERROR(IF($C246="","",VLOOKUP(FİLTRE!$C246,'SKT LİSTESİ'!$F:$AJ,23,0)),"")</f>
        <v/>
      </c>
      <c r="P246" s="31"/>
      <c r="Q246" s="31"/>
      <c r="R246" s="137" t="str">
        <f ca="1">(IFERROR(IF($C246="","",VLOOKUP(FİLTRE!$C246,'SKT LİSTESİ'!$F:$AJ,15,0)),""))</f>
        <v/>
      </c>
      <c r="S246" s="138" t="str">
        <f ca="1">IFERROR(IF($C246="","",VLOOKUP(FİLTRE!$C246,'SKT LİSTESİ'!$F:$AJ,16,0)),"")</f>
        <v/>
      </c>
      <c r="AF246" s="179" t="str">
        <f t="shared" ca="1" si="14"/>
        <v/>
      </c>
      <c r="AG246" s="179">
        <f t="shared" ca="1" si="15"/>
        <v>0</v>
      </c>
      <c r="AH246" s="179">
        <f t="shared" ca="1" si="16"/>
        <v>0</v>
      </c>
    </row>
    <row r="247" spans="2:34" ht="15.75" x14ac:dyDescent="0.25">
      <c r="B247">
        <f t="shared" ca="1" si="13"/>
        <v>235</v>
      </c>
      <c r="C247" t="str">
        <f ca="1">IFERROR(VLOOKUP(B247,'SKT LİSTESİ'!F:F,1,0),"")</f>
        <v/>
      </c>
      <c r="E247" s="128" t="str">
        <f ca="1">IFERROR(IF($C247="","",VLOOKUP(FİLTRE!$C247,'SKT LİSTESİ'!$F:$S,5,0)),"")</f>
        <v/>
      </c>
      <c r="F247" s="129" t="str">
        <f ca="1">IFERROR(IF($C247="","",VLOOKUP(FİLTRE!$C247,'SKT LİSTESİ'!$F:$S,7,0)),"")</f>
        <v/>
      </c>
      <c r="G247" s="130" t="str">
        <f ca="1">IFERROR(IF($C247="","",VLOOKUP(FİLTRE!$C247,'SKT LİSTESİ'!$F:$S,8,0)),"")</f>
        <v/>
      </c>
      <c r="H247" s="131" t="str">
        <f ca="1">IF(E247="","",IF($C247="","",VLOOKUP(FİLTRE!$C247,'SKT LİSTESİ'!$F:$S,9,0)))</f>
        <v/>
      </c>
      <c r="I247" s="132" t="str">
        <f ca="1">IFERROR(IF($C247="","",VLOOKUP(FİLTRE!$C247,'SKT LİSTESİ'!$F:$S,10,0)),"")</f>
        <v/>
      </c>
      <c r="J247" s="133" t="str">
        <f ca="1">IFERROR(IF($C247="","",VLOOKUP(FİLTRE!$C247,'SKT LİSTESİ'!$F:$S,11,0)),"")</f>
        <v/>
      </c>
      <c r="K247" s="134" t="str">
        <f ca="1">IFERROR(IF($C247="","",VLOOKUP(FİLTRE!$C247,'SKT LİSTESİ'!$F:$S,12,0)),"")</f>
        <v/>
      </c>
      <c r="L247" s="134" t="str">
        <f ca="1">IFERROR(IF($C247="","",VLOOKUP(FİLTRE!$C247,'SKT LİSTESİ'!$F:$S,13,0)),"")</f>
        <v/>
      </c>
      <c r="M247" s="135" t="str">
        <f ca="1">IFERROR(IF($C247="","",VLOOKUP(FİLTRE!$C247,'SKT LİSTESİ'!$F:$AJ,14,0)),"")</f>
        <v/>
      </c>
      <c r="N247" s="31" t="str">
        <f ca="1">IFERROR(IF($C247="","",VLOOKUP(FİLTRE!$C247,'SKT LİSTESİ'!$F:$AJ,22,0)),"")</f>
        <v/>
      </c>
      <c r="O247" s="136" t="str">
        <f ca="1">IFERROR(IF($C247="","",VLOOKUP(FİLTRE!$C247,'SKT LİSTESİ'!$F:$AJ,23,0)),"")</f>
        <v/>
      </c>
      <c r="P247" s="31"/>
      <c r="Q247" s="31"/>
      <c r="R247" s="137" t="str">
        <f ca="1">(IFERROR(IF($C247="","",VLOOKUP(FİLTRE!$C247,'SKT LİSTESİ'!$F:$AJ,15,0)),""))</f>
        <v/>
      </c>
      <c r="S247" s="138" t="str">
        <f ca="1">IFERROR(IF($C247="","",VLOOKUP(FİLTRE!$C247,'SKT LİSTESİ'!$F:$AJ,16,0)),"")</f>
        <v/>
      </c>
      <c r="AF247" s="179" t="str">
        <f t="shared" ca="1" si="14"/>
        <v/>
      </c>
      <c r="AG247" s="179">
        <f t="shared" ca="1" si="15"/>
        <v>0</v>
      </c>
      <c r="AH247" s="179">
        <f t="shared" ca="1" si="16"/>
        <v>0</v>
      </c>
    </row>
    <row r="248" spans="2:34" ht="15.75" x14ac:dyDescent="0.25">
      <c r="B248">
        <f t="shared" ca="1" si="13"/>
        <v>236</v>
      </c>
      <c r="C248" t="str">
        <f ca="1">IFERROR(VLOOKUP(B248,'SKT LİSTESİ'!F:F,1,0),"")</f>
        <v/>
      </c>
      <c r="E248" s="128" t="str">
        <f ca="1">IFERROR(IF($C248="","",VLOOKUP(FİLTRE!$C248,'SKT LİSTESİ'!$F:$S,5,0)),"")</f>
        <v/>
      </c>
      <c r="F248" s="129" t="str">
        <f ca="1">IFERROR(IF($C248="","",VLOOKUP(FİLTRE!$C248,'SKT LİSTESİ'!$F:$S,7,0)),"")</f>
        <v/>
      </c>
      <c r="G248" s="130" t="str">
        <f ca="1">IFERROR(IF($C248="","",VLOOKUP(FİLTRE!$C248,'SKT LİSTESİ'!$F:$S,8,0)),"")</f>
        <v/>
      </c>
      <c r="H248" s="131" t="str">
        <f ca="1">IF(E248="","",IF($C248="","",VLOOKUP(FİLTRE!$C248,'SKT LİSTESİ'!$F:$S,9,0)))</f>
        <v/>
      </c>
      <c r="I248" s="132" t="str">
        <f ca="1">IFERROR(IF($C248="","",VLOOKUP(FİLTRE!$C248,'SKT LİSTESİ'!$F:$S,10,0)),"")</f>
        <v/>
      </c>
      <c r="J248" s="133" t="str">
        <f ca="1">IFERROR(IF($C248="","",VLOOKUP(FİLTRE!$C248,'SKT LİSTESİ'!$F:$S,11,0)),"")</f>
        <v/>
      </c>
      <c r="K248" s="134" t="str">
        <f ca="1">IFERROR(IF($C248="","",VLOOKUP(FİLTRE!$C248,'SKT LİSTESİ'!$F:$S,12,0)),"")</f>
        <v/>
      </c>
      <c r="L248" s="134" t="str">
        <f ca="1">IFERROR(IF($C248="","",VLOOKUP(FİLTRE!$C248,'SKT LİSTESİ'!$F:$S,13,0)),"")</f>
        <v/>
      </c>
      <c r="M248" s="135" t="str">
        <f ca="1">IFERROR(IF($C248="","",VLOOKUP(FİLTRE!$C248,'SKT LİSTESİ'!$F:$AJ,14,0)),"")</f>
        <v/>
      </c>
      <c r="N248" s="31" t="str">
        <f ca="1">IFERROR(IF($C248="","",VLOOKUP(FİLTRE!$C248,'SKT LİSTESİ'!$F:$AJ,22,0)),"")</f>
        <v/>
      </c>
      <c r="O248" s="136" t="str">
        <f ca="1">IFERROR(IF($C248="","",VLOOKUP(FİLTRE!$C248,'SKT LİSTESİ'!$F:$AJ,23,0)),"")</f>
        <v/>
      </c>
      <c r="P248" s="31"/>
      <c r="Q248" s="31"/>
      <c r="R248" s="137" t="str">
        <f ca="1">(IFERROR(IF($C248="","",VLOOKUP(FİLTRE!$C248,'SKT LİSTESİ'!$F:$AJ,15,0)),""))</f>
        <v/>
      </c>
      <c r="S248" s="138" t="str">
        <f ca="1">IFERROR(IF($C248="","",VLOOKUP(FİLTRE!$C248,'SKT LİSTESİ'!$F:$AJ,16,0)),"")</f>
        <v/>
      </c>
      <c r="AF248" s="179" t="str">
        <f t="shared" ca="1" si="14"/>
        <v/>
      </c>
      <c r="AG248" s="179">
        <f t="shared" ca="1" si="15"/>
        <v>0</v>
      </c>
      <c r="AH248" s="179">
        <f t="shared" ca="1" si="16"/>
        <v>0</v>
      </c>
    </row>
    <row r="249" spans="2:34" ht="15.75" x14ac:dyDescent="0.25">
      <c r="B249">
        <f t="shared" ca="1" si="13"/>
        <v>237</v>
      </c>
      <c r="C249" t="str">
        <f ca="1">IFERROR(VLOOKUP(B249,'SKT LİSTESİ'!F:F,1,0),"")</f>
        <v/>
      </c>
      <c r="E249" s="128" t="str">
        <f ca="1">IFERROR(IF($C249="","",VLOOKUP(FİLTRE!$C249,'SKT LİSTESİ'!$F:$S,5,0)),"")</f>
        <v/>
      </c>
      <c r="F249" s="129" t="str">
        <f ca="1">IFERROR(IF($C249="","",VLOOKUP(FİLTRE!$C249,'SKT LİSTESİ'!$F:$S,7,0)),"")</f>
        <v/>
      </c>
      <c r="G249" s="130" t="str">
        <f ca="1">IFERROR(IF($C249="","",VLOOKUP(FİLTRE!$C249,'SKT LİSTESİ'!$F:$S,8,0)),"")</f>
        <v/>
      </c>
      <c r="H249" s="131" t="str">
        <f ca="1">IF(E249="","",IF($C249="","",VLOOKUP(FİLTRE!$C249,'SKT LİSTESİ'!$F:$S,9,0)))</f>
        <v/>
      </c>
      <c r="I249" s="132" t="str">
        <f ca="1">IFERROR(IF($C249="","",VLOOKUP(FİLTRE!$C249,'SKT LİSTESİ'!$F:$S,10,0)),"")</f>
        <v/>
      </c>
      <c r="J249" s="133" t="str">
        <f ca="1">IFERROR(IF($C249="","",VLOOKUP(FİLTRE!$C249,'SKT LİSTESİ'!$F:$S,11,0)),"")</f>
        <v/>
      </c>
      <c r="K249" s="134" t="str">
        <f ca="1">IFERROR(IF($C249="","",VLOOKUP(FİLTRE!$C249,'SKT LİSTESİ'!$F:$S,12,0)),"")</f>
        <v/>
      </c>
      <c r="L249" s="134" t="str">
        <f ca="1">IFERROR(IF($C249="","",VLOOKUP(FİLTRE!$C249,'SKT LİSTESİ'!$F:$S,13,0)),"")</f>
        <v/>
      </c>
      <c r="M249" s="135" t="str">
        <f ca="1">IFERROR(IF($C249="","",VLOOKUP(FİLTRE!$C249,'SKT LİSTESİ'!$F:$AJ,14,0)),"")</f>
        <v/>
      </c>
      <c r="N249" s="31" t="str">
        <f ca="1">IFERROR(IF($C249="","",VLOOKUP(FİLTRE!$C249,'SKT LİSTESİ'!$F:$AJ,22,0)),"")</f>
        <v/>
      </c>
      <c r="O249" s="136" t="str">
        <f ca="1">IFERROR(IF($C249="","",VLOOKUP(FİLTRE!$C249,'SKT LİSTESİ'!$F:$AJ,23,0)),"")</f>
        <v/>
      </c>
      <c r="P249" s="31"/>
      <c r="Q249" s="31"/>
      <c r="R249" s="137" t="str">
        <f ca="1">(IFERROR(IF($C249="","",VLOOKUP(FİLTRE!$C249,'SKT LİSTESİ'!$F:$AJ,15,0)),""))</f>
        <v/>
      </c>
      <c r="S249" s="138" t="str">
        <f ca="1">IFERROR(IF($C249="","",VLOOKUP(FİLTRE!$C249,'SKT LİSTESİ'!$F:$AJ,16,0)),"")</f>
        <v/>
      </c>
      <c r="AF249" s="179" t="str">
        <f t="shared" ca="1" si="14"/>
        <v/>
      </c>
      <c r="AG249" s="179">
        <f t="shared" ca="1" si="15"/>
        <v>0</v>
      </c>
      <c r="AH249" s="179">
        <f t="shared" ca="1" si="16"/>
        <v>0</v>
      </c>
    </row>
    <row r="250" spans="2:34" ht="15.75" x14ac:dyDescent="0.25">
      <c r="B250">
        <f t="shared" ca="1" si="13"/>
        <v>238</v>
      </c>
      <c r="C250" t="str">
        <f ca="1">IFERROR(VLOOKUP(B250,'SKT LİSTESİ'!F:F,1,0),"")</f>
        <v/>
      </c>
      <c r="E250" s="128" t="str">
        <f ca="1">IFERROR(IF($C250="","",VLOOKUP(FİLTRE!$C250,'SKT LİSTESİ'!$F:$S,5,0)),"")</f>
        <v/>
      </c>
      <c r="F250" s="129" t="str">
        <f ca="1">IFERROR(IF($C250="","",VLOOKUP(FİLTRE!$C250,'SKT LİSTESİ'!$F:$S,7,0)),"")</f>
        <v/>
      </c>
      <c r="G250" s="130" t="str">
        <f ca="1">IFERROR(IF($C250="","",VLOOKUP(FİLTRE!$C250,'SKT LİSTESİ'!$F:$S,8,0)),"")</f>
        <v/>
      </c>
      <c r="H250" s="131" t="str">
        <f ca="1">IF(E250="","",IF($C250="","",VLOOKUP(FİLTRE!$C250,'SKT LİSTESİ'!$F:$S,9,0)))</f>
        <v/>
      </c>
      <c r="I250" s="132" t="str">
        <f ca="1">IFERROR(IF($C250="","",VLOOKUP(FİLTRE!$C250,'SKT LİSTESİ'!$F:$S,10,0)),"")</f>
        <v/>
      </c>
      <c r="J250" s="133" t="str">
        <f ca="1">IFERROR(IF($C250="","",VLOOKUP(FİLTRE!$C250,'SKT LİSTESİ'!$F:$S,11,0)),"")</f>
        <v/>
      </c>
      <c r="K250" s="134" t="str">
        <f ca="1">IFERROR(IF($C250="","",VLOOKUP(FİLTRE!$C250,'SKT LİSTESİ'!$F:$S,12,0)),"")</f>
        <v/>
      </c>
      <c r="L250" s="134" t="str">
        <f ca="1">IFERROR(IF($C250="","",VLOOKUP(FİLTRE!$C250,'SKT LİSTESİ'!$F:$S,13,0)),"")</f>
        <v/>
      </c>
      <c r="M250" s="135" t="str">
        <f ca="1">IFERROR(IF($C250="","",VLOOKUP(FİLTRE!$C250,'SKT LİSTESİ'!$F:$AJ,14,0)),"")</f>
        <v/>
      </c>
      <c r="N250" s="31" t="str">
        <f ca="1">IFERROR(IF($C250="","",VLOOKUP(FİLTRE!$C250,'SKT LİSTESİ'!$F:$AJ,22,0)),"")</f>
        <v/>
      </c>
      <c r="O250" s="136" t="str">
        <f ca="1">IFERROR(IF($C250="","",VLOOKUP(FİLTRE!$C250,'SKT LİSTESİ'!$F:$AJ,23,0)),"")</f>
        <v/>
      </c>
      <c r="P250" s="31"/>
      <c r="Q250" s="31"/>
      <c r="R250" s="137" t="str">
        <f ca="1">(IFERROR(IF($C250="","",VLOOKUP(FİLTRE!$C250,'SKT LİSTESİ'!$F:$AJ,15,0)),""))</f>
        <v/>
      </c>
      <c r="S250" s="138" t="str">
        <f ca="1">IFERROR(IF($C250="","",VLOOKUP(FİLTRE!$C250,'SKT LİSTESİ'!$F:$AJ,16,0)),"")</f>
        <v/>
      </c>
      <c r="AF250" s="179" t="str">
        <f t="shared" ca="1" si="14"/>
        <v/>
      </c>
      <c r="AG250" s="179">
        <f t="shared" ca="1" si="15"/>
        <v>0</v>
      </c>
      <c r="AH250" s="179">
        <f t="shared" ca="1" si="16"/>
        <v>0</v>
      </c>
    </row>
    <row r="251" spans="2:34" ht="15.75" x14ac:dyDescent="0.25">
      <c r="B251">
        <f t="shared" ca="1" si="13"/>
        <v>239</v>
      </c>
      <c r="C251" t="str">
        <f ca="1">IFERROR(VLOOKUP(B251,'SKT LİSTESİ'!F:F,1,0),"")</f>
        <v/>
      </c>
      <c r="E251" s="128" t="str">
        <f ca="1">IFERROR(IF($C251="","",VLOOKUP(FİLTRE!$C251,'SKT LİSTESİ'!$F:$S,5,0)),"")</f>
        <v/>
      </c>
      <c r="F251" s="129" t="str">
        <f ca="1">IFERROR(IF($C251="","",VLOOKUP(FİLTRE!$C251,'SKT LİSTESİ'!$F:$S,7,0)),"")</f>
        <v/>
      </c>
      <c r="G251" s="130" t="str">
        <f ca="1">IFERROR(IF($C251="","",VLOOKUP(FİLTRE!$C251,'SKT LİSTESİ'!$F:$S,8,0)),"")</f>
        <v/>
      </c>
      <c r="H251" s="131" t="str">
        <f ca="1">IF(E251="","",IF($C251="","",VLOOKUP(FİLTRE!$C251,'SKT LİSTESİ'!$F:$S,9,0)))</f>
        <v/>
      </c>
      <c r="I251" s="132" t="str">
        <f ca="1">IFERROR(IF($C251="","",VLOOKUP(FİLTRE!$C251,'SKT LİSTESİ'!$F:$S,10,0)),"")</f>
        <v/>
      </c>
      <c r="J251" s="133" t="str">
        <f ca="1">IFERROR(IF($C251="","",VLOOKUP(FİLTRE!$C251,'SKT LİSTESİ'!$F:$S,11,0)),"")</f>
        <v/>
      </c>
      <c r="K251" s="134" t="str">
        <f ca="1">IFERROR(IF($C251="","",VLOOKUP(FİLTRE!$C251,'SKT LİSTESİ'!$F:$S,12,0)),"")</f>
        <v/>
      </c>
      <c r="L251" s="134" t="str">
        <f ca="1">IFERROR(IF($C251="","",VLOOKUP(FİLTRE!$C251,'SKT LİSTESİ'!$F:$S,13,0)),"")</f>
        <v/>
      </c>
      <c r="M251" s="135" t="str">
        <f ca="1">IFERROR(IF($C251="","",VLOOKUP(FİLTRE!$C251,'SKT LİSTESİ'!$F:$AJ,14,0)),"")</f>
        <v/>
      </c>
      <c r="N251" s="31" t="str">
        <f ca="1">IFERROR(IF($C251="","",VLOOKUP(FİLTRE!$C251,'SKT LİSTESİ'!$F:$AJ,22,0)),"")</f>
        <v/>
      </c>
      <c r="O251" s="136" t="str">
        <f ca="1">IFERROR(IF($C251="","",VLOOKUP(FİLTRE!$C251,'SKT LİSTESİ'!$F:$AJ,23,0)),"")</f>
        <v/>
      </c>
      <c r="P251" s="31"/>
      <c r="Q251" s="31"/>
      <c r="R251" s="137" t="str">
        <f ca="1">(IFERROR(IF($C251="","",VLOOKUP(FİLTRE!$C251,'SKT LİSTESİ'!$F:$AJ,15,0)),""))</f>
        <v/>
      </c>
      <c r="S251" s="138" t="str">
        <f ca="1">IFERROR(IF($C251="","",VLOOKUP(FİLTRE!$C251,'SKT LİSTESİ'!$F:$AJ,16,0)),"")</f>
        <v/>
      </c>
      <c r="AF251" s="179" t="str">
        <f t="shared" ca="1" si="14"/>
        <v/>
      </c>
      <c r="AG251" s="179">
        <f t="shared" ca="1" si="15"/>
        <v>0</v>
      </c>
      <c r="AH251" s="179">
        <f t="shared" ca="1" si="16"/>
        <v>0</v>
      </c>
    </row>
    <row r="252" spans="2:34" ht="15.75" x14ac:dyDescent="0.25">
      <c r="B252">
        <f t="shared" ca="1" si="13"/>
        <v>240</v>
      </c>
      <c r="C252" t="str">
        <f ca="1">IFERROR(VLOOKUP(B252,'SKT LİSTESİ'!F:F,1,0),"")</f>
        <v/>
      </c>
      <c r="E252" s="128" t="str">
        <f ca="1">IFERROR(IF($C252="","",VLOOKUP(FİLTRE!$C252,'SKT LİSTESİ'!$F:$S,5,0)),"")</f>
        <v/>
      </c>
      <c r="F252" s="129" t="str">
        <f ca="1">IFERROR(IF($C252="","",VLOOKUP(FİLTRE!$C252,'SKT LİSTESİ'!$F:$S,7,0)),"")</f>
        <v/>
      </c>
      <c r="G252" s="130" t="str">
        <f ca="1">IFERROR(IF($C252="","",VLOOKUP(FİLTRE!$C252,'SKT LİSTESİ'!$F:$S,8,0)),"")</f>
        <v/>
      </c>
      <c r="H252" s="131" t="str">
        <f ca="1">IF(E252="","",IF($C252="","",VLOOKUP(FİLTRE!$C252,'SKT LİSTESİ'!$F:$S,9,0)))</f>
        <v/>
      </c>
      <c r="I252" s="132" t="str">
        <f ca="1">IFERROR(IF($C252="","",VLOOKUP(FİLTRE!$C252,'SKT LİSTESİ'!$F:$S,10,0)),"")</f>
        <v/>
      </c>
      <c r="J252" s="133" t="str">
        <f ca="1">IFERROR(IF($C252="","",VLOOKUP(FİLTRE!$C252,'SKT LİSTESİ'!$F:$S,11,0)),"")</f>
        <v/>
      </c>
      <c r="K252" s="134" t="str">
        <f ca="1">IFERROR(IF($C252="","",VLOOKUP(FİLTRE!$C252,'SKT LİSTESİ'!$F:$S,12,0)),"")</f>
        <v/>
      </c>
      <c r="L252" s="134" t="str">
        <f ca="1">IFERROR(IF($C252="","",VLOOKUP(FİLTRE!$C252,'SKT LİSTESİ'!$F:$S,13,0)),"")</f>
        <v/>
      </c>
      <c r="M252" s="135" t="str">
        <f ca="1">IFERROR(IF($C252="","",VLOOKUP(FİLTRE!$C252,'SKT LİSTESİ'!$F:$AJ,14,0)),"")</f>
        <v/>
      </c>
      <c r="N252" s="31" t="str">
        <f ca="1">IFERROR(IF($C252="","",VLOOKUP(FİLTRE!$C252,'SKT LİSTESİ'!$F:$AJ,22,0)),"")</f>
        <v/>
      </c>
      <c r="O252" s="136" t="str">
        <f ca="1">IFERROR(IF($C252="","",VLOOKUP(FİLTRE!$C252,'SKT LİSTESİ'!$F:$AJ,23,0)),"")</f>
        <v/>
      </c>
      <c r="P252" s="31"/>
      <c r="Q252" s="31"/>
      <c r="R252" s="137" t="str">
        <f ca="1">(IFERROR(IF($C252="","",VLOOKUP(FİLTRE!$C252,'SKT LİSTESİ'!$F:$AJ,15,0)),""))</f>
        <v/>
      </c>
      <c r="S252" s="138" t="str">
        <f ca="1">IFERROR(IF($C252="","",VLOOKUP(FİLTRE!$C252,'SKT LİSTESİ'!$F:$AJ,16,0)),"")</f>
        <v/>
      </c>
      <c r="AF252" s="179" t="str">
        <f t="shared" ca="1" si="14"/>
        <v/>
      </c>
      <c r="AG252" s="179">
        <f t="shared" ca="1" si="15"/>
        <v>0</v>
      </c>
      <c r="AH252" s="179">
        <f t="shared" ca="1" si="16"/>
        <v>0</v>
      </c>
    </row>
    <row r="253" spans="2:34" ht="15.75" x14ac:dyDescent="0.25">
      <c r="B253">
        <f t="shared" ca="1" si="13"/>
        <v>241</v>
      </c>
      <c r="C253" t="str">
        <f ca="1">IFERROR(VLOOKUP(B253,'SKT LİSTESİ'!F:F,1,0),"")</f>
        <v/>
      </c>
      <c r="E253" s="128" t="str">
        <f ca="1">IFERROR(IF($C253="","",VLOOKUP(FİLTRE!$C253,'SKT LİSTESİ'!$F:$S,5,0)),"")</f>
        <v/>
      </c>
      <c r="F253" s="129" t="str">
        <f ca="1">IFERROR(IF($C253="","",VLOOKUP(FİLTRE!$C253,'SKT LİSTESİ'!$F:$S,7,0)),"")</f>
        <v/>
      </c>
      <c r="G253" s="130" t="str">
        <f ca="1">IFERROR(IF($C253="","",VLOOKUP(FİLTRE!$C253,'SKT LİSTESİ'!$F:$S,8,0)),"")</f>
        <v/>
      </c>
      <c r="H253" s="131" t="str">
        <f ca="1">IF(E253="","",IF($C253="","",VLOOKUP(FİLTRE!$C253,'SKT LİSTESİ'!$F:$S,9,0)))</f>
        <v/>
      </c>
      <c r="I253" s="132" t="str">
        <f ca="1">IFERROR(IF($C253="","",VLOOKUP(FİLTRE!$C253,'SKT LİSTESİ'!$F:$S,10,0)),"")</f>
        <v/>
      </c>
      <c r="J253" s="133" t="str">
        <f ca="1">IFERROR(IF($C253="","",VLOOKUP(FİLTRE!$C253,'SKT LİSTESİ'!$F:$S,11,0)),"")</f>
        <v/>
      </c>
      <c r="K253" s="134" t="str">
        <f ca="1">IFERROR(IF($C253="","",VLOOKUP(FİLTRE!$C253,'SKT LİSTESİ'!$F:$S,12,0)),"")</f>
        <v/>
      </c>
      <c r="L253" s="134" t="str">
        <f ca="1">IFERROR(IF($C253="","",VLOOKUP(FİLTRE!$C253,'SKT LİSTESİ'!$F:$S,13,0)),"")</f>
        <v/>
      </c>
      <c r="M253" s="135" t="str">
        <f ca="1">IFERROR(IF($C253="","",VLOOKUP(FİLTRE!$C253,'SKT LİSTESİ'!$F:$AJ,14,0)),"")</f>
        <v/>
      </c>
      <c r="N253" s="31" t="str">
        <f ca="1">IFERROR(IF($C253="","",VLOOKUP(FİLTRE!$C253,'SKT LİSTESİ'!$F:$AJ,22,0)),"")</f>
        <v/>
      </c>
      <c r="O253" s="136" t="str">
        <f ca="1">IFERROR(IF($C253="","",VLOOKUP(FİLTRE!$C253,'SKT LİSTESİ'!$F:$AJ,23,0)),"")</f>
        <v/>
      </c>
      <c r="P253" s="31"/>
      <c r="Q253" s="31"/>
      <c r="R253" s="137" t="str">
        <f ca="1">(IFERROR(IF($C253="","",VLOOKUP(FİLTRE!$C253,'SKT LİSTESİ'!$F:$AJ,15,0)),""))</f>
        <v/>
      </c>
      <c r="S253" s="138" t="str">
        <f ca="1">IFERROR(IF($C253="","",VLOOKUP(FİLTRE!$C253,'SKT LİSTESİ'!$F:$AJ,16,0)),"")</f>
        <v/>
      </c>
      <c r="AF253" s="179" t="str">
        <f t="shared" ca="1" si="14"/>
        <v/>
      </c>
      <c r="AG253" s="179">
        <f t="shared" ca="1" si="15"/>
        <v>0</v>
      </c>
      <c r="AH253" s="179">
        <f t="shared" ca="1" si="16"/>
        <v>0</v>
      </c>
    </row>
    <row r="254" spans="2:34" ht="15.75" x14ac:dyDescent="0.25">
      <c r="B254">
        <f t="shared" ca="1" si="13"/>
        <v>242</v>
      </c>
      <c r="C254" t="str">
        <f ca="1">IFERROR(VLOOKUP(B254,'SKT LİSTESİ'!F:F,1,0),"")</f>
        <v/>
      </c>
      <c r="E254" s="128" t="str">
        <f ca="1">IFERROR(IF($C254="","",VLOOKUP(FİLTRE!$C254,'SKT LİSTESİ'!$F:$S,5,0)),"")</f>
        <v/>
      </c>
      <c r="F254" s="129" t="str">
        <f ca="1">IFERROR(IF($C254="","",VLOOKUP(FİLTRE!$C254,'SKT LİSTESİ'!$F:$S,7,0)),"")</f>
        <v/>
      </c>
      <c r="G254" s="130" t="str">
        <f ca="1">IFERROR(IF($C254="","",VLOOKUP(FİLTRE!$C254,'SKT LİSTESİ'!$F:$S,8,0)),"")</f>
        <v/>
      </c>
      <c r="H254" s="131" t="str">
        <f ca="1">IF(E254="","",IF($C254="","",VLOOKUP(FİLTRE!$C254,'SKT LİSTESİ'!$F:$S,9,0)))</f>
        <v/>
      </c>
      <c r="I254" s="132" t="str">
        <f ca="1">IFERROR(IF($C254="","",VLOOKUP(FİLTRE!$C254,'SKT LİSTESİ'!$F:$S,10,0)),"")</f>
        <v/>
      </c>
      <c r="J254" s="133" t="str">
        <f ca="1">IFERROR(IF($C254="","",VLOOKUP(FİLTRE!$C254,'SKT LİSTESİ'!$F:$S,11,0)),"")</f>
        <v/>
      </c>
      <c r="K254" s="134" t="str">
        <f ca="1">IFERROR(IF($C254="","",VLOOKUP(FİLTRE!$C254,'SKT LİSTESİ'!$F:$S,12,0)),"")</f>
        <v/>
      </c>
      <c r="L254" s="134" t="str">
        <f ca="1">IFERROR(IF($C254="","",VLOOKUP(FİLTRE!$C254,'SKT LİSTESİ'!$F:$S,13,0)),"")</f>
        <v/>
      </c>
      <c r="M254" s="135" t="str">
        <f ca="1">IFERROR(IF($C254="","",VLOOKUP(FİLTRE!$C254,'SKT LİSTESİ'!$F:$AJ,14,0)),"")</f>
        <v/>
      </c>
      <c r="N254" s="31" t="str">
        <f ca="1">IFERROR(IF($C254="","",VLOOKUP(FİLTRE!$C254,'SKT LİSTESİ'!$F:$AJ,22,0)),"")</f>
        <v/>
      </c>
      <c r="O254" s="136" t="str">
        <f ca="1">IFERROR(IF($C254="","",VLOOKUP(FİLTRE!$C254,'SKT LİSTESİ'!$F:$AJ,23,0)),"")</f>
        <v/>
      </c>
      <c r="P254" s="31"/>
      <c r="Q254" s="31"/>
      <c r="R254" s="137" t="str">
        <f ca="1">(IFERROR(IF($C254="","",VLOOKUP(FİLTRE!$C254,'SKT LİSTESİ'!$F:$AJ,15,0)),""))</f>
        <v/>
      </c>
      <c r="S254" s="138" t="str">
        <f ca="1">IFERROR(IF($C254="","",VLOOKUP(FİLTRE!$C254,'SKT LİSTESİ'!$F:$AJ,16,0)),"")</f>
        <v/>
      </c>
      <c r="AF254" s="179" t="str">
        <f t="shared" ca="1" si="14"/>
        <v/>
      </c>
      <c r="AG254" s="179">
        <f t="shared" ca="1" si="15"/>
        <v>0</v>
      </c>
      <c r="AH254" s="179">
        <f t="shared" ca="1" si="16"/>
        <v>0</v>
      </c>
    </row>
    <row r="255" spans="2:34" ht="15.75" x14ac:dyDescent="0.25">
      <c r="B255">
        <f t="shared" ca="1" si="13"/>
        <v>243</v>
      </c>
      <c r="C255" t="str">
        <f ca="1">IFERROR(VLOOKUP(B255,'SKT LİSTESİ'!F:F,1,0),"")</f>
        <v/>
      </c>
      <c r="E255" s="128" t="str">
        <f ca="1">IFERROR(IF($C255="","",VLOOKUP(FİLTRE!$C255,'SKT LİSTESİ'!$F:$S,5,0)),"")</f>
        <v/>
      </c>
      <c r="F255" s="129" t="str">
        <f ca="1">IFERROR(IF($C255="","",VLOOKUP(FİLTRE!$C255,'SKT LİSTESİ'!$F:$S,7,0)),"")</f>
        <v/>
      </c>
      <c r="G255" s="130" t="str">
        <f ca="1">IFERROR(IF($C255="","",VLOOKUP(FİLTRE!$C255,'SKT LİSTESİ'!$F:$S,8,0)),"")</f>
        <v/>
      </c>
      <c r="H255" s="131" t="str">
        <f ca="1">IF(E255="","",IF($C255="","",VLOOKUP(FİLTRE!$C255,'SKT LİSTESİ'!$F:$S,9,0)))</f>
        <v/>
      </c>
      <c r="I255" s="132" t="str">
        <f ca="1">IFERROR(IF($C255="","",VLOOKUP(FİLTRE!$C255,'SKT LİSTESİ'!$F:$S,10,0)),"")</f>
        <v/>
      </c>
      <c r="J255" s="133" t="str">
        <f ca="1">IFERROR(IF($C255="","",VLOOKUP(FİLTRE!$C255,'SKT LİSTESİ'!$F:$S,11,0)),"")</f>
        <v/>
      </c>
      <c r="K255" s="134" t="str">
        <f ca="1">IFERROR(IF($C255="","",VLOOKUP(FİLTRE!$C255,'SKT LİSTESİ'!$F:$S,12,0)),"")</f>
        <v/>
      </c>
      <c r="L255" s="134" t="str">
        <f ca="1">IFERROR(IF($C255="","",VLOOKUP(FİLTRE!$C255,'SKT LİSTESİ'!$F:$S,13,0)),"")</f>
        <v/>
      </c>
      <c r="M255" s="135" t="str">
        <f ca="1">IFERROR(IF($C255="","",VLOOKUP(FİLTRE!$C255,'SKT LİSTESİ'!$F:$AJ,14,0)),"")</f>
        <v/>
      </c>
      <c r="N255" s="31" t="str">
        <f ca="1">IFERROR(IF($C255="","",VLOOKUP(FİLTRE!$C255,'SKT LİSTESİ'!$F:$AJ,22,0)),"")</f>
        <v/>
      </c>
      <c r="O255" s="136" t="str">
        <f ca="1">IFERROR(IF($C255="","",VLOOKUP(FİLTRE!$C255,'SKT LİSTESİ'!$F:$AJ,23,0)),"")</f>
        <v/>
      </c>
      <c r="P255" s="31"/>
      <c r="Q255" s="31"/>
      <c r="R255" s="137" t="str">
        <f ca="1">(IFERROR(IF($C255="","",VLOOKUP(FİLTRE!$C255,'SKT LİSTESİ'!$F:$AJ,15,0)),""))</f>
        <v/>
      </c>
      <c r="S255" s="138" t="str">
        <f ca="1">IFERROR(IF($C255="","",VLOOKUP(FİLTRE!$C255,'SKT LİSTESİ'!$F:$AJ,16,0)),"")</f>
        <v/>
      </c>
      <c r="AF255" s="179" t="str">
        <f t="shared" ca="1" si="14"/>
        <v/>
      </c>
      <c r="AG255" s="179">
        <f t="shared" ca="1" si="15"/>
        <v>0</v>
      </c>
      <c r="AH255" s="179">
        <f t="shared" ca="1" si="16"/>
        <v>0</v>
      </c>
    </row>
    <row r="256" spans="2:34" ht="15.75" x14ac:dyDescent="0.25">
      <c r="B256">
        <f t="shared" ca="1" si="13"/>
        <v>244</v>
      </c>
      <c r="C256" t="str">
        <f ca="1">IFERROR(VLOOKUP(B256,'SKT LİSTESİ'!F:F,1,0),"")</f>
        <v/>
      </c>
      <c r="E256" s="128" t="str">
        <f ca="1">IFERROR(IF($C256="","",VLOOKUP(FİLTRE!$C256,'SKT LİSTESİ'!$F:$S,5,0)),"")</f>
        <v/>
      </c>
      <c r="F256" s="129" t="str">
        <f ca="1">IFERROR(IF($C256="","",VLOOKUP(FİLTRE!$C256,'SKT LİSTESİ'!$F:$S,7,0)),"")</f>
        <v/>
      </c>
      <c r="G256" s="130" t="str">
        <f ca="1">IFERROR(IF($C256="","",VLOOKUP(FİLTRE!$C256,'SKT LİSTESİ'!$F:$S,8,0)),"")</f>
        <v/>
      </c>
      <c r="H256" s="131" t="str">
        <f ca="1">IF(E256="","",IF($C256="","",VLOOKUP(FİLTRE!$C256,'SKT LİSTESİ'!$F:$S,9,0)))</f>
        <v/>
      </c>
      <c r="I256" s="132" t="str">
        <f ca="1">IFERROR(IF($C256="","",VLOOKUP(FİLTRE!$C256,'SKT LİSTESİ'!$F:$S,10,0)),"")</f>
        <v/>
      </c>
      <c r="J256" s="133" t="str">
        <f ca="1">IFERROR(IF($C256="","",VLOOKUP(FİLTRE!$C256,'SKT LİSTESİ'!$F:$S,11,0)),"")</f>
        <v/>
      </c>
      <c r="K256" s="134" t="str">
        <f ca="1">IFERROR(IF($C256="","",VLOOKUP(FİLTRE!$C256,'SKT LİSTESİ'!$F:$S,12,0)),"")</f>
        <v/>
      </c>
      <c r="L256" s="134" t="str">
        <f ca="1">IFERROR(IF($C256="","",VLOOKUP(FİLTRE!$C256,'SKT LİSTESİ'!$F:$S,13,0)),"")</f>
        <v/>
      </c>
      <c r="M256" s="135" t="str">
        <f ca="1">IFERROR(IF($C256="","",VLOOKUP(FİLTRE!$C256,'SKT LİSTESİ'!$F:$AJ,14,0)),"")</f>
        <v/>
      </c>
      <c r="N256" s="31" t="str">
        <f ca="1">IFERROR(IF($C256="","",VLOOKUP(FİLTRE!$C256,'SKT LİSTESİ'!$F:$AJ,22,0)),"")</f>
        <v/>
      </c>
      <c r="O256" s="136" t="str">
        <f ca="1">IFERROR(IF($C256="","",VLOOKUP(FİLTRE!$C256,'SKT LİSTESİ'!$F:$AJ,23,0)),"")</f>
        <v/>
      </c>
      <c r="P256" s="31"/>
      <c r="Q256" s="31"/>
      <c r="R256" s="137" t="str">
        <f ca="1">(IFERROR(IF($C256="","",VLOOKUP(FİLTRE!$C256,'SKT LİSTESİ'!$F:$AJ,15,0)),""))</f>
        <v/>
      </c>
      <c r="S256" s="138" t="str">
        <f ca="1">IFERROR(IF($C256="","",VLOOKUP(FİLTRE!$C256,'SKT LİSTESİ'!$F:$AJ,16,0)),"")</f>
        <v/>
      </c>
      <c r="AF256" s="179" t="str">
        <f t="shared" ca="1" si="14"/>
        <v/>
      </c>
      <c r="AG256" s="179">
        <f t="shared" ca="1" si="15"/>
        <v>0</v>
      </c>
      <c r="AH256" s="179">
        <f t="shared" ca="1" si="16"/>
        <v>0</v>
      </c>
    </row>
    <row r="257" spans="2:34" ht="15.75" x14ac:dyDescent="0.25">
      <c r="B257">
        <f t="shared" ca="1" si="13"/>
        <v>245</v>
      </c>
      <c r="C257" t="str">
        <f ca="1">IFERROR(VLOOKUP(B257,'SKT LİSTESİ'!F:F,1,0),"")</f>
        <v/>
      </c>
      <c r="E257" s="128" t="str">
        <f ca="1">IFERROR(IF($C257="","",VLOOKUP(FİLTRE!$C257,'SKT LİSTESİ'!$F:$S,5,0)),"")</f>
        <v/>
      </c>
      <c r="F257" s="129" t="str">
        <f ca="1">IFERROR(IF($C257="","",VLOOKUP(FİLTRE!$C257,'SKT LİSTESİ'!$F:$S,7,0)),"")</f>
        <v/>
      </c>
      <c r="G257" s="130" t="str">
        <f ca="1">IFERROR(IF($C257="","",VLOOKUP(FİLTRE!$C257,'SKT LİSTESİ'!$F:$S,8,0)),"")</f>
        <v/>
      </c>
      <c r="H257" s="131" t="str">
        <f ca="1">IF(E257="","",IF($C257="","",VLOOKUP(FİLTRE!$C257,'SKT LİSTESİ'!$F:$S,9,0)))</f>
        <v/>
      </c>
      <c r="I257" s="132" t="str">
        <f ca="1">IFERROR(IF($C257="","",VLOOKUP(FİLTRE!$C257,'SKT LİSTESİ'!$F:$S,10,0)),"")</f>
        <v/>
      </c>
      <c r="J257" s="133" t="str">
        <f ca="1">IFERROR(IF($C257="","",VLOOKUP(FİLTRE!$C257,'SKT LİSTESİ'!$F:$S,11,0)),"")</f>
        <v/>
      </c>
      <c r="K257" s="134" t="str">
        <f ca="1">IFERROR(IF($C257="","",VLOOKUP(FİLTRE!$C257,'SKT LİSTESİ'!$F:$S,12,0)),"")</f>
        <v/>
      </c>
      <c r="L257" s="134" t="str">
        <f ca="1">IFERROR(IF($C257="","",VLOOKUP(FİLTRE!$C257,'SKT LİSTESİ'!$F:$S,13,0)),"")</f>
        <v/>
      </c>
      <c r="M257" s="135" t="str">
        <f ca="1">IFERROR(IF($C257="","",VLOOKUP(FİLTRE!$C257,'SKT LİSTESİ'!$F:$AJ,14,0)),"")</f>
        <v/>
      </c>
      <c r="N257" s="31" t="str">
        <f ca="1">IFERROR(IF($C257="","",VLOOKUP(FİLTRE!$C257,'SKT LİSTESİ'!$F:$AJ,22,0)),"")</f>
        <v/>
      </c>
      <c r="O257" s="136" t="str">
        <f ca="1">IFERROR(IF($C257="","",VLOOKUP(FİLTRE!$C257,'SKT LİSTESİ'!$F:$AJ,23,0)),"")</f>
        <v/>
      </c>
      <c r="P257" s="31"/>
      <c r="Q257" s="31"/>
      <c r="R257" s="137" t="str">
        <f ca="1">(IFERROR(IF($C257="","",VLOOKUP(FİLTRE!$C257,'SKT LİSTESİ'!$F:$AJ,15,0)),""))</f>
        <v/>
      </c>
      <c r="S257" s="138" t="str">
        <f ca="1">IFERROR(IF($C257="","",VLOOKUP(FİLTRE!$C257,'SKT LİSTESİ'!$F:$AJ,16,0)),"")</f>
        <v/>
      </c>
      <c r="AF257" s="179" t="str">
        <f t="shared" ca="1" si="14"/>
        <v/>
      </c>
      <c r="AG257" s="179">
        <f t="shared" ca="1" si="15"/>
        <v>0</v>
      </c>
      <c r="AH257" s="179">
        <f t="shared" ca="1" si="16"/>
        <v>0</v>
      </c>
    </row>
    <row r="258" spans="2:34" ht="15.75" x14ac:dyDescent="0.25">
      <c r="B258">
        <f t="shared" ca="1" si="13"/>
        <v>246</v>
      </c>
      <c r="C258" t="str">
        <f ca="1">IFERROR(VLOOKUP(B258,'SKT LİSTESİ'!F:F,1,0),"")</f>
        <v/>
      </c>
      <c r="E258" s="128" t="str">
        <f ca="1">IFERROR(IF($C258="","",VLOOKUP(FİLTRE!$C258,'SKT LİSTESİ'!$F:$S,5,0)),"")</f>
        <v/>
      </c>
      <c r="F258" s="129" t="str">
        <f ca="1">IFERROR(IF($C258="","",VLOOKUP(FİLTRE!$C258,'SKT LİSTESİ'!$F:$S,7,0)),"")</f>
        <v/>
      </c>
      <c r="G258" s="130" t="str">
        <f ca="1">IFERROR(IF($C258="","",VLOOKUP(FİLTRE!$C258,'SKT LİSTESİ'!$F:$S,8,0)),"")</f>
        <v/>
      </c>
      <c r="H258" s="131" t="str">
        <f ca="1">IF(E258="","",IF($C258="","",VLOOKUP(FİLTRE!$C258,'SKT LİSTESİ'!$F:$S,9,0)))</f>
        <v/>
      </c>
      <c r="I258" s="132" t="str">
        <f ca="1">IFERROR(IF($C258="","",VLOOKUP(FİLTRE!$C258,'SKT LİSTESİ'!$F:$S,10,0)),"")</f>
        <v/>
      </c>
      <c r="J258" s="133" t="str">
        <f ca="1">IFERROR(IF($C258="","",VLOOKUP(FİLTRE!$C258,'SKT LİSTESİ'!$F:$S,11,0)),"")</f>
        <v/>
      </c>
      <c r="K258" s="134" t="str">
        <f ca="1">IFERROR(IF($C258="","",VLOOKUP(FİLTRE!$C258,'SKT LİSTESİ'!$F:$S,12,0)),"")</f>
        <v/>
      </c>
      <c r="L258" s="134" t="str">
        <f ca="1">IFERROR(IF($C258="","",VLOOKUP(FİLTRE!$C258,'SKT LİSTESİ'!$F:$S,13,0)),"")</f>
        <v/>
      </c>
      <c r="M258" s="135" t="str">
        <f ca="1">IFERROR(IF($C258="","",VLOOKUP(FİLTRE!$C258,'SKT LİSTESİ'!$F:$AJ,14,0)),"")</f>
        <v/>
      </c>
      <c r="N258" s="31" t="str">
        <f ca="1">IFERROR(IF($C258="","",VLOOKUP(FİLTRE!$C258,'SKT LİSTESİ'!$F:$AJ,22,0)),"")</f>
        <v/>
      </c>
      <c r="O258" s="136" t="str">
        <f ca="1">IFERROR(IF($C258="","",VLOOKUP(FİLTRE!$C258,'SKT LİSTESİ'!$F:$AJ,23,0)),"")</f>
        <v/>
      </c>
      <c r="P258" s="31"/>
      <c r="Q258" s="31"/>
      <c r="R258" s="137" t="str">
        <f ca="1">(IFERROR(IF($C258="","",VLOOKUP(FİLTRE!$C258,'SKT LİSTESİ'!$F:$AJ,15,0)),""))</f>
        <v/>
      </c>
      <c r="S258" s="138" t="str">
        <f ca="1">IFERROR(IF($C258="","",VLOOKUP(FİLTRE!$C258,'SKT LİSTESİ'!$F:$AJ,16,0)),"")</f>
        <v/>
      </c>
      <c r="AF258" s="179" t="str">
        <f t="shared" ca="1" si="14"/>
        <v/>
      </c>
      <c r="AG258" s="179">
        <f t="shared" ca="1" si="15"/>
        <v>0</v>
      </c>
      <c r="AH258" s="179">
        <f t="shared" ca="1" si="16"/>
        <v>0</v>
      </c>
    </row>
    <row r="259" spans="2:34" ht="15.75" x14ac:dyDescent="0.25">
      <c r="B259">
        <f t="shared" ca="1" si="13"/>
        <v>247</v>
      </c>
      <c r="C259" t="str">
        <f ca="1">IFERROR(VLOOKUP(B259,'SKT LİSTESİ'!F:F,1,0),"")</f>
        <v/>
      </c>
      <c r="E259" s="128" t="str">
        <f ca="1">IFERROR(IF($C259="","",VLOOKUP(FİLTRE!$C259,'SKT LİSTESİ'!$F:$S,5,0)),"")</f>
        <v/>
      </c>
      <c r="F259" s="129" t="str">
        <f ca="1">IFERROR(IF($C259="","",VLOOKUP(FİLTRE!$C259,'SKT LİSTESİ'!$F:$S,7,0)),"")</f>
        <v/>
      </c>
      <c r="G259" s="130" t="str">
        <f ca="1">IFERROR(IF($C259="","",VLOOKUP(FİLTRE!$C259,'SKT LİSTESİ'!$F:$S,8,0)),"")</f>
        <v/>
      </c>
      <c r="H259" s="131" t="str">
        <f ca="1">IF(E259="","",IF($C259="","",VLOOKUP(FİLTRE!$C259,'SKT LİSTESİ'!$F:$S,9,0)))</f>
        <v/>
      </c>
      <c r="I259" s="132" t="str">
        <f ca="1">IFERROR(IF($C259="","",VLOOKUP(FİLTRE!$C259,'SKT LİSTESİ'!$F:$S,10,0)),"")</f>
        <v/>
      </c>
      <c r="J259" s="133" t="str">
        <f ca="1">IFERROR(IF($C259="","",VLOOKUP(FİLTRE!$C259,'SKT LİSTESİ'!$F:$S,11,0)),"")</f>
        <v/>
      </c>
      <c r="K259" s="134" t="str">
        <f ca="1">IFERROR(IF($C259="","",VLOOKUP(FİLTRE!$C259,'SKT LİSTESİ'!$F:$S,12,0)),"")</f>
        <v/>
      </c>
      <c r="L259" s="134" t="str">
        <f ca="1">IFERROR(IF($C259="","",VLOOKUP(FİLTRE!$C259,'SKT LİSTESİ'!$F:$S,13,0)),"")</f>
        <v/>
      </c>
      <c r="M259" s="135" t="str">
        <f ca="1">IFERROR(IF($C259="","",VLOOKUP(FİLTRE!$C259,'SKT LİSTESİ'!$F:$AJ,14,0)),"")</f>
        <v/>
      </c>
      <c r="N259" s="31" t="str">
        <f ca="1">IFERROR(IF($C259="","",VLOOKUP(FİLTRE!$C259,'SKT LİSTESİ'!$F:$AJ,22,0)),"")</f>
        <v/>
      </c>
      <c r="O259" s="136" t="str">
        <f ca="1">IFERROR(IF($C259="","",VLOOKUP(FİLTRE!$C259,'SKT LİSTESİ'!$F:$AJ,23,0)),"")</f>
        <v/>
      </c>
      <c r="P259" s="31"/>
      <c r="Q259" s="31"/>
      <c r="R259" s="137" t="str">
        <f ca="1">(IFERROR(IF($C259="","",VLOOKUP(FİLTRE!$C259,'SKT LİSTESİ'!$F:$AJ,15,0)),""))</f>
        <v/>
      </c>
      <c r="S259" s="138" t="str">
        <f ca="1">IFERROR(IF($C259="","",VLOOKUP(FİLTRE!$C259,'SKT LİSTESİ'!$F:$AJ,16,0)),"")</f>
        <v/>
      </c>
      <c r="AF259" s="179" t="str">
        <f t="shared" ca="1" si="14"/>
        <v/>
      </c>
      <c r="AG259" s="179">
        <f t="shared" ca="1" si="15"/>
        <v>0</v>
      </c>
      <c r="AH259" s="179">
        <f t="shared" ca="1" si="16"/>
        <v>0</v>
      </c>
    </row>
    <row r="260" spans="2:34" ht="15.75" x14ac:dyDescent="0.25">
      <c r="B260">
        <f t="shared" ca="1" si="13"/>
        <v>248</v>
      </c>
      <c r="C260" t="str">
        <f ca="1">IFERROR(VLOOKUP(B260,'SKT LİSTESİ'!F:F,1,0),"")</f>
        <v/>
      </c>
      <c r="E260" s="128" t="str">
        <f ca="1">IFERROR(IF($C260="","",VLOOKUP(FİLTRE!$C260,'SKT LİSTESİ'!$F:$S,5,0)),"")</f>
        <v/>
      </c>
      <c r="F260" s="129" t="str">
        <f ca="1">IFERROR(IF($C260="","",VLOOKUP(FİLTRE!$C260,'SKT LİSTESİ'!$F:$S,7,0)),"")</f>
        <v/>
      </c>
      <c r="G260" s="130" t="str">
        <f ca="1">IFERROR(IF($C260="","",VLOOKUP(FİLTRE!$C260,'SKT LİSTESİ'!$F:$S,8,0)),"")</f>
        <v/>
      </c>
      <c r="H260" s="131" t="str">
        <f ca="1">IF(E260="","",IF($C260="","",VLOOKUP(FİLTRE!$C260,'SKT LİSTESİ'!$F:$S,9,0)))</f>
        <v/>
      </c>
      <c r="I260" s="132" t="str">
        <f ca="1">IFERROR(IF($C260="","",VLOOKUP(FİLTRE!$C260,'SKT LİSTESİ'!$F:$S,10,0)),"")</f>
        <v/>
      </c>
      <c r="J260" s="133" t="str">
        <f ca="1">IFERROR(IF($C260="","",VLOOKUP(FİLTRE!$C260,'SKT LİSTESİ'!$F:$S,11,0)),"")</f>
        <v/>
      </c>
      <c r="K260" s="134" t="str">
        <f ca="1">IFERROR(IF($C260="","",VLOOKUP(FİLTRE!$C260,'SKT LİSTESİ'!$F:$S,12,0)),"")</f>
        <v/>
      </c>
      <c r="L260" s="134" t="str">
        <f ca="1">IFERROR(IF($C260="","",VLOOKUP(FİLTRE!$C260,'SKT LİSTESİ'!$F:$S,13,0)),"")</f>
        <v/>
      </c>
      <c r="M260" s="135" t="str">
        <f ca="1">IFERROR(IF($C260="","",VLOOKUP(FİLTRE!$C260,'SKT LİSTESİ'!$F:$AJ,14,0)),"")</f>
        <v/>
      </c>
      <c r="N260" s="31" t="str">
        <f ca="1">IFERROR(IF($C260="","",VLOOKUP(FİLTRE!$C260,'SKT LİSTESİ'!$F:$AJ,22,0)),"")</f>
        <v/>
      </c>
      <c r="O260" s="136" t="str">
        <f ca="1">IFERROR(IF($C260="","",VLOOKUP(FİLTRE!$C260,'SKT LİSTESİ'!$F:$AJ,23,0)),"")</f>
        <v/>
      </c>
      <c r="P260" s="31"/>
      <c r="Q260" s="31"/>
      <c r="R260" s="137" t="str">
        <f ca="1">(IFERROR(IF($C260="","",VLOOKUP(FİLTRE!$C260,'SKT LİSTESİ'!$F:$AJ,15,0)),""))</f>
        <v/>
      </c>
      <c r="S260" s="138" t="str">
        <f ca="1">IFERROR(IF($C260="","",VLOOKUP(FİLTRE!$C260,'SKT LİSTESİ'!$F:$AJ,16,0)),"")</f>
        <v/>
      </c>
      <c r="AF260" s="179" t="str">
        <f t="shared" ca="1" si="14"/>
        <v/>
      </c>
      <c r="AG260" s="179">
        <f t="shared" ca="1" si="15"/>
        <v>0</v>
      </c>
      <c r="AH260" s="179">
        <f t="shared" ca="1" si="16"/>
        <v>0</v>
      </c>
    </row>
    <row r="261" spans="2:34" ht="15.75" x14ac:dyDescent="0.25">
      <c r="B261">
        <f t="shared" ca="1" si="13"/>
        <v>249</v>
      </c>
      <c r="C261" t="str">
        <f ca="1">IFERROR(VLOOKUP(B261,'SKT LİSTESİ'!F:F,1,0),"")</f>
        <v/>
      </c>
      <c r="E261" s="128" t="str">
        <f ca="1">IFERROR(IF($C261="","",VLOOKUP(FİLTRE!$C261,'SKT LİSTESİ'!$F:$S,5,0)),"")</f>
        <v/>
      </c>
      <c r="F261" s="129" t="str">
        <f ca="1">IFERROR(IF($C261="","",VLOOKUP(FİLTRE!$C261,'SKT LİSTESİ'!$F:$S,7,0)),"")</f>
        <v/>
      </c>
      <c r="G261" s="130" t="str">
        <f ca="1">IFERROR(IF($C261="","",VLOOKUP(FİLTRE!$C261,'SKT LİSTESİ'!$F:$S,8,0)),"")</f>
        <v/>
      </c>
      <c r="H261" s="131" t="str">
        <f ca="1">IF(E261="","",IF($C261="","",VLOOKUP(FİLTRE!$C261,'SKT LİSTESİ'!$F:$S,9,0)))</f>
        <v/>
      </c>
      <c r="I261" s="132" t="str">
        <f ca="1">IFERROR(IF($C261="","",VLOOKUP(FİLTRE!$C261,'SKT LİSTESİ'!$F:$S,10,0)),"")</f>
        <v/>
      </c>
      <c r="J261" s="133" t="str">
        <f ca="1">IFERROR(IF($C261="","",VLOOKUP(FİLTRE!$C261,'SKT LİSTESİ'!$F:$S,11,0)),"")</f>
        <v/>
      </c>
      <c r="K261" s="134" t="str">
        <f ca="1">IFERROR(IF($C261="","",VLOOKUP(FİLTRE!$C261,'SKT LİSTESİ'!$F:$S,12,0)),"")</f>
        <v/>
      </c>
      <c r="L261" s="134" t="str">
        <f ca="1">IFERROR(IF($C261="","",VLOOKUP(FİLTRE!$C261,'SKT LİSTESİ'!$F:$S,13,0)),"")</f>
        <v/>
      </c>
      <c r="M261" s="135" t="str">
        <f ca="1">IFERROR(IF($C261="","",VLOOKUP(FİLTRE!$C261,'SKT LİSTESİ'!$F:$AJ,14,0)),"")</f>
        <v/>
      </c>
      <c r="N261" s="31" t="str">
        <f ca="1">IFERROR(IF($C261="","",VLOOKUP(FİLTRE!$C261,'SKT LİSTESİ'!$F:$AJ,22,0)),"")</f>
        <v/>
      </c>
      <c r="O261" s="136" t="str">
        <f ca="1">IFERROR(IF($C261="","",VLOOKUP(FİLTRE!$C261,'SKT LİSTESİ'!$F:$AJ,23,0)),"")</f>
        <v/>
      </c>
      <c r="P261" s="31"/>
      <c r="Q261" s="31"/>
      <c r="R261" s="137" t="str">
        <f ca="1">(IFERROR(IF($C261="","",VLOOKUP(FİLTRE!$C261,'SKT LİSTESİ'!$F:$AJ,15,0)),""))</f>
        <v/>
      </c>
      <c r="S261" s="138" t="str">
        <f ca="1">IFERROR(IF($C261="","",VLOOKUP(FİLTRE!$C261,'SKT LİSTESİ'!$F:$AJ,16,0)),"")</f>
        <v/>
      </c>
      <c r="AF261" s="179" t="str">
        <f t="shared" ca="1" si="14"/>
        <v/>
      </c>
      <c r="AG261" s="179">
        <f t="shared" ca="1" si="15"/>
        <v>0</v>
      </c>
      <c r="AH261" s="179">
        <f t="shared" ca="1" si="16"/>
        <v>0</v>
      </c>
    </row>
    <row r="262" spans="2:34" ht="15.75" x14ac:dyDescent="0.25">
      <c r="B262">
        <f t="shared" ca="1" si="13"/>
        <v>250</v>
      </c>
      <c r="C262" t="str">
        <f ca="1">IFERROR(VLOOKUP(B262,'SKT LİSTESİ'!F:F,1,0),"")</f>
        <v/>
      </c>
      <c r="E262" s="128" t="str">
        <f ca="1">IFERROR(IF($C262="","",VLOOKUP(FİLTRE!$C262,'SKT LİSTESİ'!$F:$S,5,0)),"")</f>
        <v/>
      </c>
      <c r="F262" s="129" t="str">
        <f ca="1">IFERROR(IF($C262="","",VLOOKUP(FİLTRE!$C262,'SKT LİSTESİ'!$F:$S,7,0)),"")</f>
        <v/>
      </c>
      <c r="G262" s="130" t="str">
        <f ca="1">IFERROR(IF($C262="","",VLOOKUP(FİLTRE!$C262,'SKT LİSTESİ'!$F:$S,8,0)),"")</f>
        <v/>
      </c>
      <c r="H262" s="131" t="str">
        <f ca="1">IF(E262="","",IF($C262="","",VLOOKUP(FİLTRE!$C262,'SKT LİSTESİ'!$F:$S,9,0)))</f>
        <v/>
      </c>
      <c r="I262" s="132" t="str">
        <f ca="1">IFERROR(IF($C262="","",VLOOKUP(FİLTRE!$C262,'SKT LİSTESİ'!$F:$S,10,0)),"")</f>
        <v/>
      </c>
      <c r="J262" s="133" t="str">
        <f ca="1">IFERROR(IF($C262="","",VLOOKUP(FİLTRE!$C262,'SKT LİSTESİ'!$F:$S,11,0)),"")</f>
        <v/>
      </c>
      <c r="K262" s="134" t="str">
        <f ca="1">IFERROR(IF($C262="","",VLOOKUP(FİLTRE!$C262,'SKT LİSTESİ'!$F:$S,12,0)),"")</f>
        <v/>
      </c>
      <c r="L262" s="134" t="str">
        <f ca="1">IFERROR(IF($C262="","",VLOOKUP(FİLTRE!$C262,'SKT LİSTESİ'!$F:$S,13,0)),"")</f>
        <v/>
      </c>
      <c r="M262" s="135" t="str">
        <f ca="1">IFERROR(IF($C262="","",VLOOKUP(FİLTRE!$C262,'SKT LİSTESİ'!$F:$AJ,14,0)),"")</f>
        <v/>
      </c>
      <c r="N262" s="31" t="str">
        <f ca="1">IFERROR(IF($C262="","",VLOOKUP(FİLTRE!$C262,'SKT LİSTESİ'!$F:$AJ,22,0)),"")</f>
        <v/>
      </c>
      <c r="O262" s="136" t="str">
        <f ca="1">IFERROR(IF($C262="","",VLOOKUP(FİLTRE!$C262,'SKT LİSTESİ'!$F:$AJ,23,0)),"")</f>
        <v/>
      </c>
      <c r="P262" s="31"/>
      <c r="Q262" s="31"/>
      <c r="R262" s="137" t="str">
        <f ca="1">(IFERROR(IF($C262="","",VLOOKUP(FİLTRE!$C262,'SKT LİSTESİ'!$F:$AJ,15,0)),""))</f>
        <v/>
      </c>
      <c r="S262" s="138" t="str">
        <f ca="1">IFERROR(IF($C262="","",VLOOKUP(FİLTRE!$C262,'SKT LİSTESİ'!$F:$AJ,16,0)),"")</f>
        <v/>
      </c>
      <c r="AF262" s="179" t="str">
        <f t="shared" ca="1" si="14"/>
        <v/>
      </c>
      <c r="AG262" s="179">
        <f t="shared" ca="1" si="15"/>
        <v>0</v>
      </c>
      <c r="AH262" s="179">
        <f t="shared" ca="1" si="16"/>
        <v>0</v>
      </c>
    </row>
    <row r="263" spans="2:34" ht="15.75" x14ac:dyDescent="0.25">
      <c r="B263">
        <f t="shared" ca="1" si="13"/>
        <v>251</v>
      </c>
      <c r="C263" t="str">
        <f ca="1">IFERROR(VLOOKUP(B263,'SKT LİSTESİ'!F:F,1,0),"")</f>
        <v/>
      </c>
      <c r="E263" s="128" t="str">
        <f ca="1">IFERROR(IF($C263="","",VLOOKUP(FİLTRE!$C263,'SKT LİSTESİ'!$F:$S,5,0)),"")</f>
        <v/>
      </c>
      <c r="F263" s="129" t="str">
        <f ca="1">IFERROR(IF($C263="","",VLOOKUP(FİLTRE!$C263,'SKT LİSTESİ'!$F:$S,7,0)),"")</f>
        <v/>
      </c>
      <c r="G263" s="130" t="str">
        <f ca="1">IFERROR(IF($C263="","",VLOOKUP(FİLTRE!$C263,'SKT LİSTESİ'!$F:$S,8,0)),"")</f>
        <v/>
      </c>
      <c r="H263" s="131" t="str">
        <f ca="1">IF(E263="","",IF($C263="","",VLOOKUP(FİLTRE!$C263,'SKT LİSTESİ'!$F:$S,9,0)))</f>
        <v/>
      </c>
      <c r="I263" s="132" t="str">
        <f ca="1">IFERROR(IF($C263="","",VLOOKUP(FİLTRE!$C263,'SKT LİSTESİ'!$F:$S,10,0)),"")</f>
        <v/>
      </c>
      <c r="J263" s="133" t="str">
        <f ca="1">IFERROR(IF($C263="","",VLOOKUP(FİLTRE!$C263,'SKT LİSTESİ'!$F:$S,11,0)),"")</f>
        <v/>
      </c>
      <c r="K263" s="134" t="str">
        <f ca="1">IFERROR(IF($C263="","",VLOOKUP(FİLTRE!$C263,'SKT LİSTESİ'!$F:$S,12,0)),"")</f>
        <v/>
      </c>
      <c r="L263" s="134" t="str">
        <f ca="1">IFERROR(IF($C263="","",VLOOKUP(FİLTRE!$C263,'SKT LİSTESİ'!$F:$S,13,0)),"")</f>
        <v/>
      </c>
      <c r="M263" s="135" t="str">
        <f ca="1">IFERROR(IF($C263="","",VLOOKUP(FİLTRE!$C263,'SKT LİSTESİ'!$F:$AJ,14,0)),"")</f>
        <v/>
      </c>
      <c r="N263" s="31" t="str">
        <f ca="1">IFERROR(IF($C263="","",VLOOKUP(FİLTRE!$C263,'SKT LİSTESİ'!$F:$AJ,22,0)),"")</f>
        <v/>
      </c>
      <c r="O263" s="136" t="str">
        <f ca="1">IFERROR(IF($C263="","",VLOOKUP(FİLTRE!$C263,'SKT LİSTESİ'!$F:$AJ,23,0)),"")</f>
        <v/>
      </c>
      <c r="P263" s="31"/>
      <c r="Q263" s="31"/>
      <c r="R263" s="137" t="str">
        <f ca="1">(IFERROR(IF($C263="","",VLOOKUP(FİLTRE!$C263,'SKT LİSTESİ'!$F:$AJ,15,0)),""))</f>
        <v/>
      </c>
      <c r="S263" s="138" t="str">
        <f ca="1">IFERROR(IF($C263="","",VLOOKUP(FİLTRE!$C263,'SKT LİSTESİ'!$F:$AJ,16,0)),"")</f>
        <v/>
      </c>
      <c r="AF263" s="179" t="str">
        <f t="shared" ca="1" si="14"/>
        <v/>
      </c>
      <c r="AG263" s="179">
        <f t="shared" ca="1" si="15"/>
        <v>0</v>
      </c>
      <c r="AH263" s="179">
        <f t="shared" ca="1" si="16"/>
        <v>0</v>
      </c>
    </row>
    <row r="264" spans="2:34" ht="15.75" x14ac:dyDescent="0.25">
      <c r="B264">
        <f t="shared" ca="1" si="13"/>
        <v>252</v>
      </c>
      <c r="C264" t="str">
        <f ca="1">IFERROR(VLOOKUP(B264,'SKT LİSTESİ'!F:F,1,0),"")</f>
        <v/>
      </c>
      <c r="E264" s="128" t="str">
        <f ca="1">IFERROR(IF($C264="","",VLOOKUP(FİLTRE!$C264,'SKT LİSTESİ'!$F:$S,5,0)),"")</f>
        <v/>
      </c>
      <c r="F264" s="129" t="str">
        <f ca="1">IFERROR(IF($C264="","",VLOOKUP(FİLTRE!$C264,'SKT LİSTESİ'!$F:$S,7,0)),"")</f>
        <v/>
      </c>
      <c r="G264" s="130" t="str">
        <f ca="1">IFERROR(IF($C264="","",VLOOKUP(FİLTRE!$C264,'SKT LİSTESİ'!$F:$S,8,0)),"")</f>
        <v/>
      </c>
      <c r="H264" s="131" t="str">
        <f ca="1">IF(E264="","",IF($C264="","",VLOOKUP(FİLTRE!$C264,'SKT LİSTESİ'!$F:$S,9,0)))</f>
        <v/>
      </c>
      <c r="I264" s="132" t="str">
        <f ca="1">IFERROR(IF($C264="","",VLOOKUP(FİLTRE!$C264,'SKT LİSTESİ'!$F:$S,10,0)),"")</f>
        <v/>
      </c>
      <c r="J264" s="133" t="str">
        <f ca="1">IFERROR(IF($C264="","",VLOOKUP(FİLTRE!$C264,'SKT LİSTESİ'!$F:$S,11,0)),"")</f>
        <v/>
      </c>
      <c r="K264" s="134" t="str">
        <f ca="1">IFERROR(IF($C264="","",VLOOKUP(FİLTRE!$C264,'SKT LİSTESİ'!$F:$S,12,0)),"")</f>
        <v/>
      </c>
      <c r="L264" s="134" t="str">
        <f ca="1">IFERROR(IF($C264="","",VLOOKUP(FİLTRE!$C264,'SKT LİSTESİ'!$F:$S,13,0)),"")</f>
        <v/>
      </c>
      <c r="M264" s="135" t="str">
        <f ca="1">IFERROR(IF($C264="","",VLOOKUP(FİLTRE!$C264,'SKT LİSTESİ'!$F:$AJ,14,0)),"")</f>
        <v/>
      </c>
      <c r="N264" s="31" t="str">
        <f ca="1">IFERROR(IF($C264="","",VLOOKUP(FİLTRE!$C264,'SKT LİSTESİ'!$F:$AJ,22,0)),"")</f>
        <v/>
      </c>
      <c r="O264" s="136" t="str">
        <f ca="1">IFERROR(IF($C264="","",VLOOKUP(FİLTRE!$C264,'SKT LİSTESİ'!$F:$AJ,23,0)),"")</f>
        <v/>
      </c>
      <c r="P264" s="31"/>
      <c r="Q264" s="31"/>
      <c r="R264" s="137" t="str">
        <f ca="1">(IFERROR(IF($C264="","",VLOOKUP(FİLTRE!$C264,'SKT LİSTESİ'!$F:$AJ,15,0)),""))</f>
        <v/>
      </c>
      <c r="S264" s="138" t="str">
        <f ca="1">IFERROR(IF($C264="","",VLOOKUP(FİLTRE!$C264,'SKT LİSTESİ'!$F:$AJ,16,0)),"")</f>
        <v/>
      </c>
      <c r="AF264" s="179" t="str">
        <f t="shared" ca="1" si="14"/>
        <v/>
      </c>
      <c r="AG264" s="179">
        <f t="shared" ca="1" si="15"/>
        <v>0</v>
      </c>
      <c r="AH264" s="179">
        <f t="shared" ca="1" si="16"/>
        <v>0</v>
      </c>
    </row>
    <row r="265" spans="2:34" ht="15.75" x14ac:dyDescent="0.25">
      <c r="B265">
        <f t="shared" ca="1" si="13"/>
        <v>253</v>
      </c>
      <c r="C265" t="str">
        <f ca="1">IFERROR(VLOOKUP(B265,'SKT LİSTESİ'!F:F,1,0),"")</f>
        <v/>
      </c>
      <c r="E265" s="128" t="str">
        <f ca="1">IFERROR(IF($C265="","",VLOOKUP(FİLTRE!$C265,'SKT LİSTESİ'!$F:$S,5,0)),"")</f>
        <v/>
      </c>
      <c r="F265" s="129" t="str">
        <f ca="1">IFERROR(IF($C265="","",VLOOKUP(FİLTRE!$C265,'SKT LİSTESİ'!$F:$S,7,0)),"")</f>
        <v/>
      </c>
      <c r="G265" s="130" t="str">
        <f ca="1">IFERROR(IF($C265="","",VLOOKUP(FİLTRE!$C265,'SKT LİSTESİ'!$F:$S,8,0)),"")</f>
        <v/>
      </c>
      <c r="H265" s="131" t="str">
        <f ca="1">IF(E265="","",IF($C265="","",VLOOKUP(FİLTRE!$C265,'SKT LİSTESİ'!$F:$S,9,0)))</f>
        <v/>
      </c>
      <c r="I265" s="132" t="str">
        <f ca="1">IFERROR(IF($C265="","",VLOOKUP(FİLTRE!$C265,'SKT LİSTESİ'!$F:$S,10,0)),"")</f>
        <v/>
      </c>
      <c r="J265" s="133" t="str">
        <f ca="1">IFERROR(IF($C265="","",VLOOKUP(FİLTRE!$C265,'SKT LİSTESİ'!$F:$S,11,0)),"")</f>
        <v/>
      </c>
      <c r="K265" s="134" t="str">
        <f ca="1">IFERROR(IF($C265="","",VLOOKUP(FİLTRE!$C265,'SKT LİSTESİ'!$F:$S,12,0)),"")</f>
        <v/>
      </c>
      <c r="L265" s="134" t="str">
        <f ca="1">IFERROR(IF($C265="","",VLOOKUP(FİLTRE!$C265,'SKT LİSTESİ'!$F:$S,13,0)),"")</f>
        <v/>
      </c>
      <c r="M265" s="135" t="str">
        <f ca="1">IFERROR(IF($C265="","",VLOOKUP(FİLTRE!$C265,'SKT LİSTESİ'!$F:$AJ,14,0)),"")</f>
        <v/>
      </c>
      <c r="N265" s="31" t="str">
        <f ca="1">IFERROR(IF($C265="","",VLOOKUP(FİLTRE!$C265,'SKT LİSTESİ'!$F:$AJ,22,0)),"")</f>
        <v/>
      </c>
      <c r="O265" s="136" t="str">
        <f ca="1">IFERROR(IF($C265="","",VLOOKUP(FİLTRE!$C265,'SKT LİSTESİ'!$F:$AJ,23,0)),"")</f>
        <v/>
      </c>
      <c r="P265" s="31"/>
      <c r="Q265" s="31"/>
      <c r="R265" s="137" t="str">
        <f ca="1">(IFERROR(IF($C265="","",VLOOKUP(FİLTRE!$C265,'SKT LİSTESİ'!$F:$AJ,15,0)),""))</f>
        <v/>
      </c>
      <c r="S265" s="138" t="str">
        <f ca="1">IFERROR(IF($C265="","",VLOOKUP(FİLTRE!$C265,'SKT LİSTESİ'!$F:$AJ,16,0)),"")</f>
        <v/>
      </c>
      <c r="AF265" s="179" t="str">
        <f t="shared" ca="1" si="14"/>
        <v/>
      </c>
      <c r="AG265" s="179">
        <f t="shared" ca="1" si="15"/>
        <v>0</v>
      </c>
      <c r="AH265" s="179">
        <f t="shared" ca="1" si="16"/>
        <v>0</v>
      </c>
    </row>
    <row r="266" spans="2:34" ht="15.75" x14ac:dyDescent="0.25">
      <c r="B266">
        <f t="shared" ca="1" si="13"/>
        <v>254</v>
      </c>
      <c r="C266" t="str">
        <f ca="1">IFERROR(VLOOKUP(B266,'SKT LİSTESİ'!F:F,1,0),"")</f>
        <v/>
      </c>
      <c r="E266" s="128" t="str">
        <f ca="1">IFERROR(IF($C266="","",VLOOKUP(FİLTRE!$C266,'SKT LİSTESİ'!$F:$S,5,0)),"")</f>
        <v/>
      </c>
      <c r="F266" s="129" t="str">
        <f ca="1">IFERROR(IF($C266="","",VLOOKUP(FİLTRE!$C266,'SKT LİSTESİ'!$F:$S,7,0)),"")</f>
        <v/>
      </c>
      <c r="G266" s="130" t="str">
        <f ca="1">IFERROR(IF($C266="","",VLOOKUP(FİLTRE!$C266,'SKT LİSTESİ'!$F:$S,8,0)),"")</f>
        <v/>
      </c>
      <c r="H266" s="131" t="str">
        <f ca="1">IF(E266="","",IF($C266="","",VLOOKUP(FİLTRE!$C266,'SKT LİSTESİ'!$F:$S,9,0)))</f>
        <v/>
      </c>
      <c r="I266" s="132" t="str">
        <f ca="1">IFERROR(IF($C266="","",VLOOKUP(FİLTRE!$C266,'SKT LİSTESİ'!$F:$S,10,0)),"")</f>
        <v/>
      </c>
      <c r="J266" s="133" t="str">
        <f ca="1">IFERROR(IF($C266="","",VLOOKUP(FİLTRE!$C266,'SKT LİSTESİ'!$F:$S,11,0)),"")</f>
        <v/>
      </c>
      <c r="K266" s="134" t="str">
        <f ca="1">IFERROR(IF($C266="","",VLOOKUP(FİLTRE!$C266,'SKT LİSTESİ'!$F:$S,12,0)),"")</f>
        <v/>
      </c>
      <c r="L266" s="134" t="str">
        <f ca="1">IFERROR(IF($C266="","",VLOOKUP(FİLTRE!$C266,'SKT LİSTESİ'!$F:$S,13,0)),"")</f>
        <v/>
      </c>
      <c r="M266" s="135" t="str">
        <f ca="1">IFERROR(IF($C266="","",VLOOKUP(FİLTRE!$C266,'SKT LİSTESİ'!$F:$AJ,14,0)),"")</f>
        <v/>
      </c>
      <c r="N266" s="31" t="str">
        <f ca="1">IFERROR(IF($C266="","",VLOOKUP(FİLTRE!$C266,'SKT LİSTESİ'!$F:$AJ,22,0)),"")</f>
        <v/>
      </c>
      <c r="O266" s="136" t="str">
        <f ca="1">IFERROR(IF($C266="","",VLOOKUP(FİLTRE!$C266,'SKT LİSTESİ'!$F:$AJ,23,0)),"")</f>
        <v/>
      </c>
      <c r="P266" s="31"/>
      <c r="Q266" s="31"/>
      <c r="R266" s="137" t="str">
        <f ca="1">(IFERROR(IF($C266="","",VLOOKUP(FİLTRE!$C266,'SKT LİSTESİ'!$F:$AJ,15,0)),""))</f>
        <v/>
      </c>
      <c r="S266" s="138" t="str">
        <f ca="1">IFERROR(IF($C266="","",VLOOKUP(FİLTRE!$C266,'SKT LİSTESİ'!$F:$AJ,16,0)),"")</f>
        <v/>
      </c>
      <c r="AF266" s="179" t="str">
        <f t="shared" ca="1" si="14"/>
        <v/>
      </c>
      <c r="AG266" s="179">
        <f t="shared" ca="1" si="15"/>
        <v>0</v>
      </c>
      <c r="AH266" s="179">
        <f t="shared" ca="1" si="16"/>
        <v>0</v>
      </c>
    </row>
    <row r="267" spans="2:34" ht="15.75" x14ac:dyDescent="0.25">
      <c r="B267">
        <f t="shared" ca="1" si="13"/>
        <v>255</v>
      </c>
      <c r="C267" t="str">
        <f ca="1">IFERROR(VLOOKUP(B267,'SKT LİSTESİ'!F:F,1,0),"")</f>
        <v/>
      </c>
      <c r="E267" s="128" t="str">
        <f ca="1">IFERROR(IF($C267="","",VLOOKUP(FİLTRE!$C267,'SKT LİSTESİ'!$F:$S,5,0)),"")</f>
        <v/>
      </c>
      <c r="F267" s="129" t="str">
        <f ca="1">IFERROR(IF($C267="","",VLOOKUP(FİLTRE!$C267,'SKT LİSTESİ'!$F:$S,7,0)),"")</f>
        <v/>
      </c>
      <c r="G267" s="130" t="str">
        <f ca="1">IFERROR(IF($C267="","",VLOOKUP(FİLTRE!$C267,'SKT LİSTESİ'!$F:$S,8,0)),"")</f>
        <v/>
      </c>
      <c r="H267" s="131" t="str">
        <f ca="1">IF(E267="","",IF($C267="","",VLOOKUP(FİLTRE!$C267,'SKT LİSTESİ'!$F:$S,9,0)))</f>
        <v/>
      </c>
      <c r="I267" s="132" t="str">
        <f ca="1">IFERROR(IF($C267="","",VLOOKUP(FİLTRE!$C267,'SKT LİSTESİ'!$F:$S,10,0)),"")</f>
        <v/>
      </c>
      <c r="J267" s="133" t="str">
        <f ca="1">IFERROR(IF($C267="","",VLOOKUP(FİLTRE!$C267,'SKT LİSTESİ'!$F:$S,11,0)),"")</f>
        <v/>
      </c>
      <c r="K267" s="134" t="str">
        <f ca="1">IFERROR(IF($C267="","",VLOOKUP(FİLTRE!$C267,'SKT LİSTESİ'!$F:$S,12,0)),"")</f>
        <v/>
      </c>
      <c r="L267" s="134" t="str">
        <f ca="1">IFERROR(IF($C267="","",VLOOKUP(FİLTRE!$C267,'SKT LİSTESİ'!$F:$S,13,0)),"")</f>
        <v/>
      </c>
      <c r="M267" s="135" t="str">
        <f ca="1">IFERROR(IF($C267="","",VLOOKUP(FİLTRE!$C267,'SKT LİSTESİ'!$F:$AJ,14,0)),"")</f>
        <v/>
      </c>
      <c r="N267" s="31" t="str">
        <f ca="1">IFERROR(IF($C267="","",VLOOKUP(FİLTRE!$C267,'SKT LİSTESİ'!$F:$AJ,22,0)),"")</f>
        <v/>
      </c>
      <c r="O267" s="136" t="str">
        <f ca="1">IFERROR(IF($C267="","",VLOOKUP(FİLTRE!$C267,'SKT LİSTESİ'!$F:$AJ,23,0)),"")</f>
        <v/>
      </c>
      <c r="P267" s="31"/>
      <c r="Q267" s="31"/>
      <c r="R267" s="137" t="str">
        <f ca="1">(IFERROR(IF($C267="","",VLOOKUP(FİLTRE!$C267,'SKT LİSTESİ'!$F:$AJ,15,0)),""))</f>
        <v/>
      </c>
      <c r="S267" s="138" t="str">
        <f ca="1">IFERROR(IF($C267="","",VLOOKUP(FİLTRE!$C267,'SKT LİSTESİ'!$F:$AJ,16,0)),"")</f>
        <v/>
      </c>
      <c r="AF267" s="179" t="str">
        <f t="shared" ca="1" si="14"/>
        <v/>
      </c>
      <c r="AG267" s="179">
        <f t="shared" ca="1" si="15"/>
        <v>0</v>
      </c>
      <c r="AH267" s="179">
        <f t="shared" ca="1" si="16"/>
        <v>0</v>
      </c>
    </row>
    <row r="268" spans="2:34" ht="15.75" x14ac:dyDescent="0.25">
      <c r="B268">
        <f t="shared" ca="1" si="13"/>
        <v>256</v>
      </c>
      <c r="C268" t="str">
        <f ca="1">IFERROR(VLOOKUP(B268,'SKT LİSTESİ'!F:F,1,0),"")</f>
        <v/>
      </c>
      <c r="E268" s="128" t="str">
        <f ca="1">IFERROR(IF($C268="","",VLOOKUP(FİLTRE!$C268,'SKT LİSTESİ'!$F:$S,5,0)),"")</f>
        <v/>
      </c>
      <c r="F268" s="129" t="str">
        <f ca="1">IFERROR(IF($C268="","",VLOOKUP(FİLTRE!$C268,'SKT LİSTESİ'!$F:$S,7,0)),"")</f>
        <v/>
      </c>
      <c r="G268" s="130" t="str">
        <f ca="1">IFERROR(IF($C268="","",VLOOKUP(FİLTRE!$C268,'SKT LİSTESİ'!$F:$S,8,0)),"")</f>
        <v/>
      </c>
      <c r="H268" s="131" t="str">
        <f ca="1">IF(E268="","",IF($C268="","",VLOOKUP(FİLTRE!$C268,'SKT LİSTESİ'!$F:$S,9,0)))</f>
        <v/>
      </c>
      <c r="I268" s="132" t="str">
        <f ca="1">IFERROR(IF($C268="","",VLOOKUP(FİLTRE!$C268,'SKT LİSTESİ'!$F:$S,10,0)),"")</f>
        <v/>
      </c>
      <c r="J268" s="133" t="str">
        <f ca="1">IFERROR(IF($C268="","",VLOOKUP(FİLTRE!$C268,'SKT LİSTESİ'!$F:$S,11,0)),"")</f>
        <v/>
      </c>
      <c r="K268" s="134" t="str">
        <f ca="1">IFERROR(IF($C268="","",VLOOKUP(FİLTRE!$C268,'SKT LİSTESİ'!$F:$S,12,0)),"")</f>
        <v/>
      </c>
      <c r="L268" s="134" t="str">
        <f ca="1">IFERROR(IF($C268="","",VLOOKUP(FİLTRE!$C268,'SKT LİSTESİ'!$F:$S,13,0)),"")</f>
        <v/>
      </c>
      <c r="M268" s="135" t="str">
        <f ca="1">IFERROR(IF($C268="","",VLOOKUP(FİLTRE!$C268,'SKT LİSTESİ'!$F:$AJ,14,0)),"")</f>
        <v/>
      </c>
      <c r="N268" s="31" t="str">
        <f ca="1">IFERROR(IF($C268="","",VLOOKUP(FİLTRE!$C268,'SKT LİSTESİ'!$F:$AJ,22,0)),"")</f>
        <v/>
      </c>
      <c r="O268" s="136" t="str">
        <f ca="1">IFERROR(IF($C268="","",VLOOKUP(FİLTRE!$C268,'SKT LİSTESİ'!$F:$AJ,23,0)),"")</f>
        <v/>
      </c>
      <c r="P268" s="31"/>
      <c r="Q268" s="31"/>
      <c r="R268" s="137" t="str">
        <f ca="1">(IFERROR(IF($C268="","",VLOOKUP(FİLTRE!$C268,'SKT LİSTESİ'!$F:$AJ,15,0)),""))</f>
        <v/>
      </c>
      <c r="S268" s="138" t="str">
        <f ca="1">IFERROR(IF($C268="","",VLOOKUP(FİLTRE!$C268,'SKT LİSTESİ'!$F:$AJ,16,0)),"")</f>
        <v/>
      </c>
      <c r="AF268" s="179" t="str">
        <f t="shared" ca="1" si="14"/>
        <v/>
      </c>
      <c r="AG268" s="179">
        <f t="shared" ca="1" si="15"/>
        <v>0</v>
      </c>
      <c r="AH268" s="179">
        <f t="shared" ca="1" si="16"/>
        <v>0</v>
      </c>
    </row>
    <row r="269" spans="2:34" ht="15.75" x14ac:dyDescent="0.25">
      <c r="B269">
        <f t="shared" ca="1" si="13"/>
        <v>257</v>
      </c>
      <c r="C269" t="str">
        <f ca="1">IFERROR(VLOOKUP(B269,'SKT LİSTESİ'!F:F,1,0),"")</f>
        <v/>
      </c>
      <c r="E269" s="128" t="str">
        <f ca="1">IFERROR(IF($C269="","",VLOOKUP(FİLTRE!$C269,'SKT LİSTESİ'!$F:$S,5,0)),"")</f>
        <v/>
      </c>
      <c r="F269" s="129" t="str">
        <f ca="1">IFERROR(IF($C269="","",VLOOKUP(FİLTRE!$C269,'SKT LİSTESİ'!$F:$S,7,0)),"")</f>
        <v/>
      </c>
      <c r="G269" s="130" t="str">
        <f ca="1">IFERROR(IF($C269="","",VLOOKUP(FİLTRE!$C269,'SKT LİSTESİ'!$F:$S,8,0)),"")</f>
        <v/>
      </c>
      <c r="H269" s="131" t="str">
        <f ca="1">IF(E269="","",IF($C269="","",VLOOKUP(FİLTRE!$C269,'SKT LİSTESİ'!$F:$S,9,0)))</f>
        <v/>
      </c>
      <c r="I269" s="132" t="str">
        <f ca="1">IFERROR(IF($C269="","",VLOOKUP(FİLTRE!$C269,'SKT LİSTESİ'!$F:$S,10,0)),"")</f>
        <v/>
      </c>
      <c r="J269" s="133" t="str">
        <f ca="1">IFERROR(IF($C269="","",VLOOKUP(FİLTRE!$C269,'SKT LİSTESİ'!$F:$S,11,0)),"")</f>
        <v/>
      </c>
      <c r="K269" s="134" t="str">
        <f ca="1">IFERROR(IF($C269="","",VLOOKUP(FİLTRE!$C269,'SKT LİSTESİ'!$F:$S,12,0)),"")</f>
        <v/>
      </c>
      <c r="L269" s="134" t="str">
        <f ca="1">IFERROR(IF($C269="","",VLOOKUP(FİLTRE!$C269,'SKT LİSTESİ'!$F:$S,13,0)),"")</f>
        <v/>
      </c>
      <c r="M269" s="135" t="str">
        <f ca="1">IFERROR(IF($C269="","",VLOOKUP(FİLTRE!$C269,'SKT LİSTESİ'!$F:$AJ,14,0)),"")</f>
        <v/>
      </c>
      <c r="N269" s="31" t="str">
        <f ca="1">IFERROR(IF($C269="","",VLOOKUP(FİLTRE!$C269,'SKT LİSTESİ'!$F:$AJ,22,0)),"")</f>
        <v/>
      </c>
      <c r="O269" s="136" t="str">
        <f ca="1">IFERROR(IF($C269="","",VLOOKUP(FİLTRE!$C269,'SKT LİSTESİ'!$F:$AJ,23,0)),"")</f>
        <v/>
      </c>
      <c r="P269" s="31"/>
      <c r="Q269" s="31"/>
      <c r="R269" s="137" t="str">
        <f ca="1">(IFERROR(IF($C269="","",VLOOKUP(FİLTRE!$C269,'SKT LİSTESİ'!$F:$AJ,15,0)),""))</f>
        <v/>
      </c>
      <c r="S269" s="138" t="str">
        <f ca="1">IFERROR(IF($C269="","",VLOOKUP(FİLTRE!$C269,'SKT LİSTESİ'!$F:$AJ,16,0)),"")</f>
        <v/>
      </c>
      <c r="AF269" s="179" t="str">
        <f t="shared" ca="1" si="14"/>
        <v/>
      </c>
      <c r="AG269" s="179">
        <f t="shared" ca="1" si="15"/>
        <v>0</v>
      </c>
      <c r="AH269" s="179">
        <f t="shared" ca="1" si="16"/>
        <v>0</v>
      </c>
    </row>
    <row r="270" spans="2:34" ht="15.75" x14ac:dyDescent="0.25">
      <c r="B270">
        <f t="shared" ref="B270:B333" ca="1" si="17">IF($Y$2=1,(ROW()-12),"")</f>
        <v>258</v>
      </c>
      <c r="C270" t="str">
        <f ca="1">IFERROR(VLOOKUP(B270,'SKT LİSTESİ'!F:F,1,0),"")</f>
        <v/>
      </c>
      <c r="E270" s="128" t="str">
        <f ca="1">IFERROR(IF($C270="","",VLOOKUP(FİLTRE!$C270,'SKT LİSTESİ'!$F:$S,5,0)),"")</f>
        <v/>
      </c>
      <c r="F270" s="129" t="str">
        <f ca="1">IFERROR(IF($C270="","",VLOOKUP(FİLTRE!$C270,'SKT LİSTESİ'!$F:$S,7,0)),"")</f>
        <v/>
      </c>
      <c r="G270" s="130" t="str">
        <f ca="1">IFERROR(IF($C270="","",VLOOKUP(FİLTRE!$C270,'SKT LİSTESİ'!$F:$S,8,0)),"")</f>
        <v/>
      </c>
      <c r="H270" s="131" t="str">
        <f ca="1">IF(E270="","",IF($C270="","",VLOOKUP(FİLTRE!$C270,'SKT LİSTESİ'!$F:$S,9,0)))</f>
        <v/>
      </c>
      <c r="I270" s="132" t="str">
        <f ca="1">IFERROR(IF($C270="","",VLOOKUP(FİLTRE!$C270,'SKT LİSTESİ'!$F:$S,10,0)),"")</f>
        <v/>
      </c>
      <c r="J270" s="133" t="str">
        <f ca="1">IFERROR(IF($C270="","",VLOOKUP(FİLTRE!$C270,'SKT LİSTESİ'!$F:$S,11,0)),"")</f>
        <v/>
      </c>
      <c r="K270" s="134" t="str">
        <f ca="1">IFERROR(IF($C270="","",VLOOKUP(FİLTRE!$C270,'SKT LİSTESİ'!$F:$S,12,0)),"")</f>
        <v/>
      </c>
      <c r="L270" s="134" t="str">
        <f ca="1">IFERROR(IF($C270="","",VLOOKUP(FİLTRE!$C270,'SKT LİSTESİ'!$F:$S,13,0)),"")</f>
        <v/>
      </c>
      <c r="M270" s="135" t="str">
        <f ca="1">IFERROR(IF($C270="","",VLOOKUP(FİLTRE!$C270,'SKT LİSTESİ'!$F:$AJ,14,0)),"")</f>
        <v/>
      </c>
      <c r="N270" s="31" t="str">
        <f ca="1">IFERROR(IF($C270="","",VLOOKUP(FİLTRE!$C270,'SKT LİSTESİ'!$F:$AJ,22,0)),"")</f>
        <v/>
      </c>
      <c r="O270" s="136" t="str">
        <f ca="1">IFERROR(IF($C270="","",VLOOKUP(FİLTRE!$C270,'SKT LİSTESİ'!$F:$AJ,23,0)),"")</f>
        <v/>
      </c>
      <c r="P270" s="31"/>
      <c r="Q270" s="31"/>
      <c r="R270" s="137" t="str">
        <f ca="1">(IFERROR(IF($C270="","",VLOOKUP(FİLTRE!$C270,'SKT LİSTESİ'!$F:$AJ,15,0)),""))</f>
        <v/>
      </c>
      <c r="S270" s="138" t="str">
        <f ca="1">IFERROR(IF($C270="","",VLOOKUP(FİLTRE!$C270,'SKT LİSTESİ'!$F:$AJ,16,0)),"")</f>
        <v/>
      </c>
      <c r="AF270" s="179" t="str">
        <f t="shared" ref="AF270:AF333" ca="1" si="18">IF(E270&lt;&gt;"SAYIM",K270,
(IF(AND(E270="SAYIM",R270=0),0,(COUNTIFS(E:E,"SAYIM",F:F,F270,R:R,"&gt;"&amp;0)))))</f>
        <v/>
      </c>
      <c r="AG270" s="179">
        <f t="shared" ref="AG270:AG333" ca="1" si="19">IF(E270="SAYIM",(IFERROR(R270/AF270,0)),0)</f>
        <v>0</v>
      </c>
      <c r="AH270" s="179">
        <f t="shared" ref="AH270:AH333" ca="1" si="20">IF(E270="SAYIM",(IFERROR(S270/AF270,0)),0)</f>
        <v>0</v>
      </c>
    </row>
    <row r="271" spans="2:34" ht="15.75" x14ac:dyDescent="0.25">
      <c r="B271">
        <f t="shared" ca="1" si="17"/>
        <v>259</v>
      </c>
      <c r="C271" t="str">
        <f ca="1">IFERROR(VLOOKUP(B271,'SKT LİSTESİ'!F:F,1,0),"")</f>
        <v/>
      </c>
      <c r="E271" s="128" t="str">
        <f ca="1">IFERROR(IF($C271="","",VLOOKUP(FİLTRE!$C271,'SKT LİSTESİ'!$F:$S,5,0)),"")</f>
        <v/>
      </c>
      <c r="F271" s="129" t="str">
        <f ca="1">IFERROR(IF($C271="","",VLOOKUP(FİLTRE!$C271,'SKT LİSTESİ'!$F:$S,7,0)),"")</f>
        <v/>
      </c>
      <c r="G271" s="130" t="str">
        <f ca="1">IFERROR(IF($C271="","",VLOOKUP(FİLTRE!$C271,'SKT LİSTESİ'!$F:$S,8,0)),"")</f>
        <v/>
      </c>
      <c r="H271" s="131" t="str">
        <f ca="1">IF(E271="","",IF($C271="","",VLOOKUP(FİLTRE!$C271,'SKT LİSTESİ'!$F:$S,9,0)))</f>
        <v/>
      </c>
      <c r="I271" s="132" t="str">
        <f ca="1">IFERROR(IF($C271="","",VLOOKUP(FİLTRE!$C271,'SKT LİSTESİ'!$F:$S,10,0)),"")</f>
        <v/>
      </c>
      <c r="J271" s="133" t="str">
        <f ca="1">IFERROR(IF($C271="","",VLOOKUP(FİLTRE!$C271,'SKT LİSTESİ'!$F:$S,11,0)),"")</f>
        <v/>
      </c>
      <c r="K271" s="134" t="str">
        <f ca="1">IFERROR(IF($C271="","",VLOOKUP(FİLTRE!$C271,'SKT LİSTESİ'!$F:$S,12,0)),"")</f>
        <v/>
      </c>
      <c r="L271" s="134" t="str">
        <f ca="1">IFERROR(IF($C271="","",VLOOKUP(FİLTRE!$C271,'SKT LİSTESİ'!$F:$S,13,0)),"")</f>
        <v/>
      </c>
      <c r="M271" s="135" t="str">
        <f ca="1">IFERROR(IF($C271="","",VLOOKUP(FİLTRE!$C271,'SKT LİSTESİ'!$F:$AJ,14,0)),"")</f>
        <v/>
      </c>
      <c r="N271" s="31" t="str">
        <f ca="1">IFERROR(IF($C271="","",VLOOKUP(FİLTRE!$C271,'SKT LİSTESİ'!$F:$AJ,22,0)),"")</f>
        <v/>
      </c>
      <c r="O271" s="136" t="str">
        <f ca="1">IFERROR(IF($C271="","",VLOOKUP(FİLTRE!$C271,'SKT LİSTESİ'!$F:$AJ,23,0)),"")</f>
        <v/>
      </c>
      <c r="P271" s="31"/>
      <c r="Q271" s="31"/>
      <c r="R271" s="137" t="str">
        <f ca="1">(IFERROR(IF($C271="","",VLOOKUP(FİLTRE!$C271,'SKT LİSTESİ'!$F:$AJ,15,0)),""))</f>
        <v/>
      </c>
      <c r="S271" s="138" t="str">
        <f ca="1">IFERROR(IF($C271="","",VLOOKUP(FİLTRE!$C271,'SKT LİSTESİ'!$F:$AJ,16,0)),"")</f>
        <v/>
      </c>
      <c r="AF271" s="179" t="str">
        <f t="shared" ca="1" si="18"/>
        <v/>
      </c>
      <c r="AG271" s="179">
        <f t="shared" ca="1" si="19"/>
        <v>0</v>
      </c>
      <c r="AH271" s="179">
        <f t="shared" ca="1" si="20"/>
        <v>0</v>
      </c>
    </row>
    <row r="272" spans="2:34" ht="15.75" x14ac:dyDescent="0.25">
      <c r="B272">
        <f t="shared" ca="1" si="17"/>
        <v>260</v>
      </c>
      <c r="C272" t="str">
        <f ca="1">IFERROR(VLOOKUP(B272,'SKT LİSTESİ'!F:F,1,0),"")</f>
        <v/>
      </c>
      <c r="E272" s="128" t="str">
        <f ca="1">IFERROR(IF($C272="","",VLOOKUP(FİLTRE!$C272,'SKT LİSTESİ'!$F:$S,5,0)),"")</f>
        <v/>
      </c>
      <c r="F272" s="129" t="str">
        <f ca="1">IFERROR(IF($C272="","",VLOOKUP(FİLTRE!$C272,'SKT LİSTESİ'!$F:$S,7,0)),"")</f>
        <v/>
      </c>
      <c r="G272" s="130" t="str">
        <f ca="1">IFERROR(IF($C272="","",VLOOKUP(FİLTRE!$C272,'SKT LİSTESİ'!$F:$S,8,0)),"")</f>
        <v/>
      </c>
      <c r="H272" s="131" t="str">
        <f ca="1">IF(E272="","",IF($C272="","",VLOOKUP(FİLTRE!$C272,'SKT LİSTESİ'!$F:$S,9,0)))</f>
        <v/>
      </c>
      <c r="I272" s="132" t="str">
        <f ca="1">IFERROR(IF($C272="","",VLOOKUP(FİLTRE!$C272,'SKT LİSTESİ'!$F:$S,10,0)),"")</f>
        <v/>
      </c>
      <c r="J272" s="133" t="str">
        <f ca="1">IFERROR(IF($C272="","",VLOOKUP(FİLTRE!$C272,'SKT LİSTESİ'!$F:$S,11,0)),"")</f>
        <v/>
      </c>
      <c r="K272" s="134" t="str">
        <f ca="1">IFERROR(IF($C272="","",VLOOKUP(FİLTRE!$C272,'SKT LİSTESİ'!$F:$S,12,0)),"")</f>
        <v/>
      </c>
      <c r="L272" s="134" t="str">
        <f ca="1">IFERROR(IF($C272="","",VLOOKUP(FİLTRE!$C272,'SKT LİSTESİ'!$F:$S,13,0)),"")</f>
        <v/>
      </c>
      <c r="M272" s="135" t="str">
        <f ca="1">IFERROR(IF($C272="","",VLOOKUP(FİLTRE!$C272,'SKT LİSTESİ'!$F:$AJ,14,0)),"")</f>
        <v/>
      </c>
      <c r="N272" s="31" t="str">
        <f ca="1">IFERROR(IF($C272="","",VLOOKUP(FİLTRE!$C272,'SKT LİSTESİ'!$F:$AJ,22,0)),"")</f>
        <v/>
      </c>
      <c r="O272" s="136" t="str">
        <f ca="1">IFERROR(IF($C272="","",VLOOKUP(FİLTRE!$C272,'SKT LİSTESİ'!$F:$AJ,23,0)),"")</f>
        <v/>
      </c>
      <c r="P272" s="31"/>
      <c r="Q272" s="31"/>
      <c r="R272" s="137" t="str">
        <f ca="1">(IFERROR(IF($C272="","",VLOOKUP(FİLTRE!$C272,'SKT LİSTESİ'!$F:$AJ,15,0)),""))</f>
        <v/>
      </c>
      <c r="S272" s="138" t="str">
        <f ca="1">IFERROR(IF($C272="","",VLOOKUP(FİLTRE!$C272,'SKT LİSTESİ'!$F:$AJ,16,0)),"")</f>
        <v/>
      </c>
      <c r="AF272" s="179" t="str">
        <f t="shared" ca="1" si="18"/>
        <v/>
      </c>
      <c r="AG272" s="179">
        <f t="shared" ca="1" si="19"/>
        <v>0</v>
      </c>
      <c r="AH272" s="179">
        <f t="shared" ca="1" si="20"/>
        <v>0</v>
      </c>
    </row>
    <row r="273" spans="2:34" ht="15.75" x14ac:dyDescent="0.25">
      <c r="B273">
        <f t="shared" ca="1" si="17"/>
        <v>261</v>
      </c>
      <c r="C273" t="str">
        <f ca="1">IFERROR(VLOOKUP(B273,'SKT LİSTESİ'!F:F,1,0),"")</f>
        <v/>
      </c>
      <c r="E273" s="128" t="str">
        <f ca="1">IFERROR(IF($C273="","",VLOOKUP(FİLTRE!$C273,'SKT LİSTESİ'!$F:$S,5,0)),"")</f>
        <v/>
      </c>
      <c r="F273" s="129" t="str">
        <f ca="1">IFERROR(IF($C273="","",VLOOKUP(FİLTRE!$C273,'SKT LİSTESİ'!$F:$S,7,0)),"")</f>
        <v/>
      </c>
      <c r="G273" s="130" t="str">
        <f ca="1">IFERROR(IF($C273="","",VLOOKUP(FİLTRE!$C273,'SKT LİSTESİ'!$F:$S,8,0)),"")</f>
        <v/>
      </c>
      <c r="H273" s="131" t="str">
        <f ca="1">IF(E273="","",IF($C273="","",VLOOKUP(FİLTRE!$C273,'SKT LİSTESİ'!$F:$S,9,0)))</f>
        <v/>
      </c>
      <c r="I273" s="132" t="str">
        <f ca="1">IFERROR(IF($C273="","",VLOOKUP(FİLTRE!$C273,'SKT LİSTESİ'!$F:$S,10,0)),"")</f>
        <v/>
      </c>
      <c r="J273" s="133" t="str">
        <f ca="1">IFERROR(IF($C273="","",VLOOKUP(FİLTRE!$C273,'SKT LİSTESİ'!$F:$S,11,0)),"")</f>
        <v/>
      </c>
      <c r="K273" s="134" t="str">
        <f ca="1">IFERROR(IF($C273="","",VLOOKUP(FİLTRE!$C273,'SKT LİSTESİ'!$F:$S,12,0)),"")</f>
        <v/>
      </c>
      <c r="L273" s="134" t="str">
        <f ca="1">IFERROR(IF($C273="","",VLOOKUP(FİLTRE!$C273,'SKT LİSTESİ'!$F:$S,13,0)),"")</f>
        <v/>
      </c>
      <c r="M273" s="135" t="str">
        <f ca="1">IFERROR(IF($C273="","",VLOOKUP(FİLTRE!$C273,'SKT LİSTESİ'!$F:$AJ,14,0)),"")</f>
        <v/>
      </c>
      <c r="N273" s="31" t="str">
        <f ca="1">IFERROR(IF($C273="","",VLOOKUP(FİLTRE!$C273,'SKT LİSTESİ'!$F:$AJ,22,0)),"")</f>
        <v/>
      </c>
      <c r="O273" s="136" t="str">
        <f ca="1">IFERROR(IF($C273="","",VLOOKUP(FİLTRE!$C273,'SKT LİSTESİ'!$F:$AJ,23,0)),"")</f>
        <v/>
      </c>
      <c r="P273" s="31"/>
      <c r="Q273" s="31"/>
      <c r="R273" s="137" t="str">
        <f ca="1">(IFERROR(IF($C273="","",VLOOKUP(FİLTRE!$C273,'SKT LİSTESİ'!$F:$AJ,15,0)),""))</f>
        <v/>
      </c>
      <c r="S273" s="138" t="str">
        <f ca="1">IFERROR(IF($C273="","",VLOOKUP(FİLTRE!$C273,'SKT LİSTESİ'!$F:$AJ,16,0)),"")</f>
        <v/>
      </c>
      <c r="AF273" s="179" t="str">
        <f t="shared" ca="1" si="18"/>
        <v/>
      </c>
      <c r="AG273" s="179">
        <f t="shared" ca="1" si="19"/>
        <v>0</v>
      </c>
      <c r="AH273" s="179">
        <f t="shared" ca="1" si="20"/>
        <v>0</v>
      </c>
    </row>
    <row r="274" spans="2:34" ht="15.75" x14ac:dyDescent="0.25">
      <c r="B274">
        <f t="shared" ca="1" si="17"/>
        <v>262</v>
      </c>
      <c r="C274" t="str">
        <f ca="1">IFERROR(VLOOKUP(B274,'SKT LİSTESİ'!F:F,1,0),"")</f>
        <v/>
      </c>
      <c r="E274" s="128" t="str">
        <f ca="1">IFERROR(IF($C274="","",VLOOKUP(FİLTRE!$C274,'SKT LİSTESİ'!$F:$S,5,0)),"")</f>
        <v/>
      </c>
      <c r="F274" s="129" t="str">
        <f ca="1">IFERROR(IF($C274="","",VLOOKUP(FİLTRE!$C274,'SKT LİSTESİ'!$F:$S,7,0)),"")</f>
        <v/>
      </c>
      <c r="G274" s="130" t="str">
        <f ca="1">IFERROR(IF($C274="","",VLOOKUP(FİLTRE!$C274,'SKT LİSTESİ'!$F:$S,8,0)),"")</f>
        <v/>
      </c>
      <c r="H274" s="131" t="str">
        <f ca="1">IF(E274="","",IF($C274="","",VLOOKUP(FİLTRE!$C274,'SKT LİSTESİ'!$F:$S,9,0)))</f>
        <v/>
      </c>
      <c r="I274" s="132" t="str">
        <f ca="1">IFERROR(IF($C274="","",VLOOKUP(FİLTRE!$C274,'SKT LİSTESİ'!$F:$S,10,0)),"")</f>
        <v/>
      </c>
      <c r="J274" s="133" t="str">
        <f ca="1">IFERROR(IF($C274="","",VLOOKUP(FİLTRE!$C274,'SKT LİSTESİ'!$F:$S,11,0)),"")</f>
        <v/>
      </c>
      <c r="K274" s="134" t="str">
        <f ca="1">IFERROR(IF($C274="","",VLOOKUP(FİLTRE!$C274,'SKT LİSTESİ'!$F:$S,12,0)),"")</f>
        <v/>
      </c>
      <c r="L274" s="134" t="str">
        <f ca="1">IFERROR(IF($C274="","",VLOOKUP(FİLTRE!$C274,'SKT LİSTESİ'!$F:$S,13,0)),"")</f>
        <v/>
      </c>
      <c r="M274" s="135" t="str">
        <f ca="1">IFERROR(IF($C274="","",VLOOKUP(FİLTRE!$C274,'SKT LİSTESİ'!$F:$AJ,14,0)),"")</f>
        <v/>
      </c>
      <c r="N274" s="31" t="str">
        <f ca="1">IFERROR(IF($C274="","",VLOOKUP(FİLTRE!$C274,'SKT LİSTESİ'!$F:$AJ,22,0)),"")</f>
        <v/>
      </c>
      <c r="O274" s="136" t="str">
        <f ca="1">IFERROR(IF($C274="","",VLOOKUP(FİLTRE!$C274,'SKT LİSTESİ'!$F:$AJ,23,0)),"")</f>
        <v/>
      </c>
      <c r="P274" s="31"/>
      <c r="Q274" s="31"/>
      <c r="R274" s="137" t="str">
        <f ca="1">(IFERROR(IF($C274="","",VLOOKUP(FİLTRE!$C274,'SKT LİSTESİ'!$F:$AJ,15,0)),""))</f>
        <v/>
      </c>
      <c r="S274" s="138" t="str">
        <f ca="1">IFERROR(IF($C274="","",VLOOKUP(FİLTRE!$C274,'SKT LİSTESİ'!$F:$AJ,16,0)),"")</f>
        <v/>
      </c>
      <c r="AF274" s="179" t="str">
        <f t="shared" ca="1" si="18"/>
        <v/>
      </c>
      <c r="AG274" s="179">
        <f t="shared" ca="1" si="19"/>
        <v>0</v>
      </c>
      <c r="AH274" s="179">
        <f t="shared" ca="1" si="20"/>
        <v>0</v>
      </c>
    </row>
    <row r="275" spans="2:34" ht="15.75" x14ac:dyDescent="0.25">
      <c r="B275">
        <f t="shared" ca="1" si="17"/>
        <v>263</v>
      </c>
      <c r="C275" t="str">
        <f ca="1">IFERROR(VLOOKUP(B275,'SKT LİSTESİ'!F:F,1,0),"")</f>
        <v/>
      </c>
      <c r="E275" s="128" t="str">
        <f ca="1">IFERROR(IF($C275="","",VLOOKUP(FİLTRE!$C275,'SKT LİSTESİ'!$F:$S,5,0)),"")</f>
        <v/>
      </c>
      <c r="F275" s="129" t="str">
        <f ca="1">IFERROR(IF($C275="","",VLOOKUP(FİLTRE!$C275,'SKT LİSTESİ'!$F:$S,7,0)),"")</f>
        <v/>
      </c>
      <c r="G275" s="130" t="str">
        <f ca="1">IFERROR(IF($C275="","",VLOOKUP(FİLTRE!$C275,'SKT LİSTESİ'!$F:$S,8,0)),"")</f>
        <v/>
      </c>
      <c r="H275" s="131" t="str">
        <f ca="1">IF(E275="","",IF($C275="","",VLOOKUP(FİLTRE!$C275,'SKT LİSTESİ'!$F:$S,9,0)))</f>
        <v/>
      </c>
      <c r="I275" s="132" t="str">
        <f ca="1">IFERROR(IF($C275="","",VLOOKUP(FİLTRE!$C275,'SKT LİSTESİ'!$F:$S,10,0)),"")</f>
        <v/>
      </c>
      <c r="J275" s="133" t="str">
        <f ca="1">IFERROR(IF($C275="","",VLOOKUP(FİLTRE!$C275,'SKT LİSTESİ'!$F:$S,11,0)),"")</f>
        <v/>
      </c>
      <c r="K275" s="134" t="str">
        <f ca="1">IFERROR(IF($C275="","",VLOOKUP(FİLTRE!$C275,'SKT LİSTESİ'!$F:$S,12,0)),"")</f>
        <v/>
      </c>
      <c r="L275" s="134" t="str">
        <f ca="1">IFERROR(IF($C275="","",VLOOKUP(FİLTRE!$C275,'SKT LİSTESİ'!$F:$S,13,0)),"")</f>
        <v/>
      </c>
      <c r="M275" s="135" t="str">
        <f ca="1">IFERROR(IF($C275="","",VLOOKUP(FİLTRE!$C275,'SKT LİSTESİ'!$F:$AJ,14,0)),"")</f>
        <v/>
      </c>
      <c r="N275" s="31" t="str">
        <f ca="1">IFERROR(IF($C275="","",VLOOKUP(FİLTRE!$C275,'SKT LİSTESİ'!$F:$AJ,22,0)),"")</f>
        <v/>
      </c>
      <c r="O275" s="136" t="str">
        <f ca="1">IFERROR(IF($C275="","",VLOOKUP(FİLTRE!$C275,'SKT LİSTESİ'!$F:$AJ,23,0)),"")</f>
        <v/>
      </c>
      <c r="P275" s="31"/>
      <c r="Q275" s="31"/>
      <c r="R275" s="137" t="str">
        <f ca="1">(IFERROR(IF($C275="","",VLOOKUP(FİLTRE!$C275,'SKT LİSTESİ'!$F:$AJ,15,0)),""))</f>
        <v/>
      </c>
      <c r="S275" s="138" t="str">
        <f ca="1">IFERROR(IF($C275="","",VLOOKUP(FİLTRE!$C275,'SKT LİSTESİ'!$F:$AJ,16,0)),"")</f>
        <v/>
      </c>
      <c r="AF275" s="179" t="str">
        <f t="shared" ca="1" si="18"/>
        <v/>
      </c>
      <c r="AG275" s="179">
        <f t="shared" ca="1" si="19"/>
        <v>0</v>
      </c>
      <c r="AH275" s="179">
        <f t="shared" ca="1" si="20"/>
        <v>0</v>
      </c>
    </row>
    <row r="276" spans="2:34" ht="15.75" x14ac:dyDescent="0.25">
      <c r="B276">
        <f t="shared" ca="1" si="17"/>
        <v>264</v>
      </c>
      <c r="C276" t="str">
        <f ca="1">IFERROR(VLOOKUP(B276,'SKT LİSTESİ'!F:F,1,0),"")</f>
        <v/>
      </c>
      <c r="E276" s="128" t="str">
        <f ca="1">IFERROR(IF($C276="","",VLOOKUP(FİLTRE!$C276,'SKT LİSTESİ'!$F:$S,5,0)),"")</f>
        <v/>
      </c>
      <c r="F276" s="129" t="str">
        <f ca="1">IFERROR(IF($C276="","",VLOOKUP(FİLTRE!$C276,'SKT LİSTESİ'!$F:$S,7,0)),"")</f>
        <v/>
      </c>
      <c r="G276" s="130" t="str">
        <f ca="1">IFERROR(IF($C276="","",VLOOKUP(FİLTRE!$C276,'SKT LİSTESİ'!$F:$S,8,0)),"")</f>
        <v/>
      </c>
      <c r="H276" s="131" t="str">
        <f ca="1">IF(E276="","",IF($C276="","",VLOOKUP(FİLTRE!$C276,'SKT LİSTESİ'!$F:$S,9,0)))</f>
        <v/>
      </c>
      <c r="I276" s="132" t="str">
        <f ca="1">IFERROR(IF($C276="","",VLOOKUP(FİLTRE!$C276,'SKT LİSTESİ'!$F:$S,10,0)),"")</f>
        <v/>
      </c>
      <c r="J276" s="133" t="str">
        <f ca="1">IFERROR(IF($C276="","",VLOOKUP(FİLTRE!$C276,'SKT LİSTESİ'!$F:$S,11,0)),"")</f>
        <v/>
      </c>
      <c r="K276" s="134" t="str">
        <f ca="1">IFERROR(IF($C276="","",VLOOKUP(FİLTRE!$C276,'SKT LİSTESİ'!$F:$S,12,0)),"")</f>
        <v/>
      </c>
      <c r="L276" s="134" t="str">
        <f ca="1">IFERROR(IF($C276="","",VLOOKUP(FİLTRE!$C276,'SKT LİSTESİ'!$F:$S,13,0)),"")</f>
        <v/>
      </c>
      <c r="M276" s="135" t="str">
        <f ca="1">IFERROR(IF($C276="","",VLOOKUP(FİLTRE!$C276,'SKT LİSTESİ'!$F:$AJ,14,0)),"")</f>
        <v/>
      </c>
      <c r="N276" s="31" t="str">
        <f ca="1">IFERROR(IF($C276="","",VLOOKUP(FİLTRE!$C276,'SKT LİSTESİ'!$F:$AJ,22,0)),"")</f>
        <v/>
      </c>
      <c r="O276" s="136" t="str">
        <f ca="1">IFERROR(IF($C276="","",VLOOKUP(FİLTRE!$C276,'SKT LİSTESİ'!$F:$AJ,23,0)),"")</f>
        <v/>
      </c>
      <c r="P276" s="31"/>
      <c r="Q276" s="31"/>
      <c r="R276" s="137" t="str">
        <f ca="1">(IFERROR(IF($C276="","",VLOOKUP(FİLTRE!$C276,'SKT LİSTESİ'!$F:$AJ,15,0)),""))</f>
        <v/>
      </c>
      <c r="S276" s="138" t="str">
        <f ca="1">IFERROR(IF($C276="","",VLOOKUP(FİLTRE!$C276,'SKT LİSTESİ'!$F:$AJ,16,0)),"")</f>
        <v/>
      </c>
      <c r="AF276" s="179" t="str">
        <f t="shared" ca="1" si="18"/>
        <v/>
      </c>
      <c r="AG276" s="179">
        <f t="shared" ca="1" si="19"/>
        <v>0</v>
      </c>
      <c r="AH276" s="179">
        <f t="shared" ca="1" si="20"/>
        <v>0</v>
      </c>
    </row>
    <row r="277" spans="2:34" ht="15.75" x14ac:dyDescent="0.25">
      <c r="B277">
        <f t="shared" ca="1" si="17"/>
        <v>265</v>
      </c>
      <c r="C277" t="str">
        <f ca="1">IFERROR(VLOOKUP(B277,'SKT LİSTESİ'!F:F,1,0),"")</f>
        <v/>
      </c>
      <c r="E277" s="128" t="str">
        <f ca="1">IFERROR(IF($C277="","",VLOOKUP(FİLTRE!$C277,'SKT LİSTESİ'!$F:$S,5,0)),"")</f>
        <v/>
      </c>
      <c r="F277" s="129" t="str">
        <f ca="1">IFERROR(IF($C277="","",VLOOKUP(FİLTRE!$C277,'SKT LİSTESİ'!$F:$S,7,0)),"")</f>
        <v/>
      </c>
      <c r="G277" s="130" t="str">
        <f ca="1">IFERROR(IF($C277="","",VLOOKUP(FİLTRE!$C277,'SKT LİSTESİ'!$F:$S,8,0)),"")</f>
        <v/>
      </c>
      <c r="H277" s="131" t="str">
        <f ca="1">IF(E277="","",IF($C277="","",VLOOKUP(FİLTRE!$C277,'SKT LİSTESİ'!$F:$S,9,0)))</f>
        <v/>
      </c>
      <c r="I277" s="132" t="str">
        <f ca="1">IFERROR(IF($C277="","",VLOOKUP(FİLTRE!$C277,'SKT LİSTESİ'!$F:$S,10,0)),"")</f>
        <v/>
      </c>
      <c r="J277" s="133" t="str">
        <f ca="1">IFERROR(IF($C277="","",VLOOKUP(FİLTRE!$C277,'SKT LİSTESİ'!$F:$S,11,0)),"")</f>
        <v/>
      </c>
      <c r="K277" s="134" t="str">
        <f ca="1">IFERROR(IF($C277="","",VLOOKUP(FİLTRE!$C277,'SKT LİSTESİ'!$F:$S,12,0)),"")</f>
        <v/>
      </c>
      <c r="L277" s="134" t="str">
        <f ca="1">IFERROR(IF($C277="","",VLOOKUP(FİLTRE!$C277,'SKT LİSTESİ'!$F:$S,13,0)),"")</f>
        <v/>
      </c>
      <c r="M277" s="135" t="str">
        <f ca="1">IFERROR(IF($C277="","",VLOOKUP(FİLTRE!$C277,'SKT LİSTESİ'!$F:$AJ,14,0)),"")</f>
        <v/>
      </c>
      <c r="N277" s="31" t="str">
        <f ca="1">IFERROR(IF($C277="","",VLOOKUP(FİLTRE!$C277,'SKT LİSTESİ'!$F:$AJ,22,0)),"")</f>
        <v/>
      </c>
      <c r="O277" s="136" t="str">
        <f ca="1">IFERROR(IF($C277="","",VLOOKUP(FİLTRE!$C277,'SKT LİSTESİ'!$F:$AJ,23,0)),"")</f>
        <v/>
      </c>
      <c r="P277" s="31"/>
      <c r="Q277" s="31"/>
      <c r="R277" s="137" t="str">
        <f ca="1">(IFERROR(IF($C277="","",VLOOKUP(FİLTRE!$C277,'SKT LİSTESİ'!$F:$AJ,15,0)),""))</f>
        <v/>
      </c>
      <c r="S277" s="138" t="str">
        <f ca="1">IFERROR(IF($C277="","",VLOOKUP(FİLTRE!$C277,'SKT LİSTESİ'!$F:$AJ,16,0)),"")</f>
        <v/>
      </c>
      <c r="AF277" s="179" t="str">
        <f t="shared" ca="1" si="18"/>
        <v/>
      </c>
      <c r="AG277" s="179">
        <f t="shared" ca="1" si="19"/>
        <v>0</v>
      </c>
      <c r="AH277" s="179">
        <f t="shared" ca="1" si="20"/>
        <v>0</v>
      </c>
    </row>
    <row r="278" spans="2:34" ht="15.75" x14ac:dyDescent="0.25">
      <c r="B278">
        <f t="shared" ca="1" si="17"/>
        <v>266</v>
      </c>
      <c r="C278" t="str">
        <f ca="1">IFERROR(VLOOKUP(B278,'SKT LİSTESİ'!F:F,1,0),"")</f>
        <v/>
      </c>
      <c r="E278" s="128" t="str">
        <f ca="1">IFERROR(IF($C278="","",VLOOKUP(FİLTRE!$C278,'SKT LİSTESİ'!$F:$S,5,0)),"")</f>
        <v/>
      </c>
      <c r="F278" s="129" t="str">
        <f ca="1">IFERROR(IF($C278="","",VLOOKUP(FİLTRE!$C278,'SKT LİSTESİ'!$F:$S,7,0)),"")</f>
        <v/>
      </c>
      <c r="G278" s="130" t="str">
        <f ca="1">IFERROR(IF($C278="","",VLOOKUP(FİLTRE!$C278,'SKT LİSTESİ'!$F:$S,8,0)),"")</f>
        <v/>
      </c>
      <c r="H278" s="131" t="str">
        <f ca="1">IF(E278="","",IF($C278="","",VLOOKUP(FİLTRE!$C278,'SKT LİSTESİ'!$F:$S,9,0)))</f>
        <v/>
      </c>
      <c r="I278" s="132" t="str">
        <f ca="1">IFERROR(IF($C278="","",VLOOKUP(FİLTRE!$C278,'SKT LİSTESİ'!$F:$S,10,0)),"")</f>
        <v/>
      </c>
      <c r="J278" s="133" t="str">
        <f ca="1">IFERROR(IF($C278="","",VLOOKUP(FİLTRE!$C278,'SKT LİSTESİ'!$F:$S,11,0)),"")</f>
        <v/>
      </c>
      <c r="K278" s="134" t="str">
        <f ca="1">IFERROR(IF($C278="","",VLOOKUP(FİLTRE!$C278,'SKT LİSTESİ'!$F:$S,12,0)),"")</f>
        <v/>
      </c>
      <c r="L278" s="134" t="str">
        <f ca="1">IFERROR(IF($C278="","",VLOOKUP(FİLTRE!$C278,'SKT LİSTESİ'!$F:$S,13,0)),"")</f>
        <v/>
      </c>
      <c r="M278" s="135" t="str">
        <f ca="1">IFERROR(IF($C278="","",VLOOKUP(FİLTRE!$C278,'SKT LİSTESİ'!$F:$AJ,14,0)),"")</f>
        <v/>
      </c>
      <c r="N278" s="31" t="str">
        <f ca="1">IFERROR(IF($C278="","",VLOOKUP(FİLTRE!$C278,'SKT LİSTESİ'!$F:$AJ,22,0)),"")</f>
        <v/>
      </c>
      <c r="O278" s="136" t="str">
        <f ca="1">IFERROR(IF($C278="","",VLOOKUP(FİLTRE!$C278,'SKT LİSTESİ'!$F:$AJ,23,0)),"")</f>
        <v/>
      </c>
      <c r="P278" s="31"/>
      <c r="Q278" s="31"/>
      <c r="R278" s="137" t="str">
        <f ca="1">(IFERROR(IF($C278="","",VLOOKUP(FİLTRE!$C278,'SKT LİSTESİ'!$F:$AJ,15,0)),""))</f>
        <v/>
      </c>
      <c r="S278" s="138" t="str">
        <f ca="1">IFERROR(IF($C278="","",VLOOKUP(FİLTRE!$C278,'SKT LİSTESİ'!$F:$AJ,16,0)),"")</f>
        <v/>
      </c>
      <c r="AF278" s="179" t="str">
        <f t="shared" ca="1" si="18"/>
        <v/>
      </c>
      <c r="AG278" s="179">
        <f t="shared" ca="1" si="19"/>
        <v>0</v>
      </c>
      <c r="AH278" s="179">
        <f t="shared" ca="1" si="20"/>
        <v>0</v>
      </c>
    </row>
    <row r="279" spans="2:34" ht="15.75" x14ac:dyDescent="0.25">
      <c r="B279">
        <f t="shared" ca="1" si="17"/>
        <v>267</v>
      </c>
      <c r="C279" t="str">
        <f ca="1">IFERROR(VLOOKUP(B279,'SKT LİSTESİ'!F:F,1,0),"")</f>
        <v/>
      </c>
      <c r="E279" s="128" t="str">
        <f ca="1">IFERROR(IF($C279="","",VLOOKUP(FİLTRE!$C279,'SKT LİSTESİ'!$F:$S,5,0)),"")</f>
        <v/>
      </c>
      <c r="F279" s="129" t="str">
        <f ca="1">IFERROR(IF($C279="","",VLOOKUP(FİLTRE!$C279,'SKT LİSTESİ'!$F:$S,7,0)),"")</f>
        <v/>
      </c>
      <c r="G279" s="130" t="str">
        <f ca="1">IFERROR(IF($C279="","",VLOOKUP(FİLTRE!$C279,'SKT LİSTESİ'!$F:$S,8,0)),"")</f>
        <v/>
      </c>
      <c r="H279" s="131" t="str">
        <f ca="1">IF(E279="","",IF($C279="","",VLOOKUP(FİLTRE!$C279,'SKT LİSTESİ'!$F:$S,9,0)))</f>
        <v/>
      </c>
      <c r="I279" s="132" t="str">
        <f ca="1">IFERROR(IF($C279="","",VLOOKUP(FİLTRE!$C279,'SKT LİSTESİ'!$F:$S,10,0)),"")</f>
        <v/>
      </c>
      <c r="J279" s="133" t="str">
        <f ca="1">IFERROR(IF($C279="","",VLOOKUP(FİLTRE!$C279,'SKT LİSTESİ'!$F:$S,11,0)),"")</f>
        <v/>
      </c>
      <c r="K279" s="134" t="str">
        <f ca="1">IFERROR(IF($C279="","",VLOOKUP(FİLTRE!$C279,'SKT LİSTESİ'!$F:$S,12,0)),"")</f>
        <v/>
      </c>
      <c r="L279" s="134" t="str">
        <f ca="1">IFERROR(IF($C279="","",VLOOKUP(FİLTRE!$C279,'SKT LİSTESİ'!$F:$S,13,0)),"")</f>
        <v/>
      </c>
      <c r="M279" s="135" t="str">
        <f ca="1">IFERROR(IF($C279="","",VLOOKUP(FİLTRE!$C279,'SKT LİSTESİ'!$F:$AJ,14,0)),"")</f>
        <v/>
      </c>
      <c r="N279" s="31" t="str">
        <f ca="1">IFERROR(IF($C279="","",VLOOKUP(FİLTRE!$C279,'SKT LİSTESİ'!$F:$AJ,22,0)),"")</f>
        <v/>
      </c>
      <c r="O279" s="136" t="str">
        <f ca="1">IFERROR(IF($C279="","",VLOOKUP(FİLTRE!$C279,'SKT LİSTESİ'!$F:$AJ,23,0)),"")</f>
        <v/>
      </c>
      <c r="P279" s="31"/>
      <c r="Q279" s="31"/>
      <c r="R279" s="137" t="str">
        <f ca="1">(IFERROR(IF($C279="","",VLOOKUP(FİLTRE!$C279,'SKT LİSTESİ'!$F:$AJ,15,0)),""))</f>
        <v/>
      </c>
      <c r="S279" s="138" t="str">
        <f ca="1">IFERROR(IF($C279="","",VLOOKUP(FİLTRE!$C279,'SKT LİSTESİ'!$F:$AJ,16,0)),"")</f>
        <v/>
      </c>
      <c r="AF279" s="179" t="str">
        <f t="shared" ca="1" si="18"/>
        <v/>
      </c>
      <c r="AG279" s="179">
        <f t="shared" ca="1" si="19"/>
        <v>0</v>
      </c>
      <c r="AH279" s="179">
        <f t="shared" ca="1" si="20"/>
        <v>0</v>
      </c>
    </row>
    <row r="280" spans="2:34" ht="15.75" x14ac:dyDescent="0.25">
      <c r="B280">
        <f t="shared" ca="1" si="17"/>
        <v>268</v>
      </c>
      <c r="C280" t="str">
        <f ca="1">IFERROR(VLOOKUP(B280,'SKT LİSTESİ'!F:F,1,0),"")</f>
        <v/>
      </c>
      <c r="E280" s="128" t="str">
        <f ca="1">IFERROR(IF($C280="","",VLOOKUP(FİLTRE!$C280,'SKT LİSTESİ'!$F:$S,5,0)),"")</f>
        <v/>
      </c>
      <c r="F280" s="129" t="str">
        <f ca="1">IFERROR(IF($C280="","",VLOOKUP(FİLTRE!$C280,'SKT LİSTESİ'!$F:$S,7,0)),"")</f>
        <v/>
      </c>
      <c r="G280" s="130" t="str">
        <f ca="1">IFERROR(IF($C280="","",VLOOKUP(FİLTRE!$C280,'SKT LİSTESİ'!$F:$S,8,0)),"")</f>
        <v/>
      </c>
      <c r="H280" s="131" t="str">
        <f ca="1">IF(E280="","",IF($C280="","",VLOOKUP(FİLTRE!$C280,'SKT LİSTESİ'!$F:$S,9,0)))</f>
        <v/>
      </c>
      <c r="I280" s="132" t="str">
        <f ca="1">IFERROR(IF($C280="","",VLOOKUP(FİLTRE!$C280,'SKT LİSTESİ'!$F:$S,10,0)),"")</f>
        <v/>
      </c>
      <c r="J280" s="133" t="str">
        <f ca="1">IFERROR(IF($C280="","",VLOOKUP(FİLTRE!$C280,'SKT LİSTESİ'!$F:$S,11,0)),"")</f>
        <v/>
      </c>
      <c r="K280" s="134" t="str">
        <f ca="1">IFERROR(IF($C280="","",VLOOKUP(FİLTRE!$C280,'SKT LİSTESİ'!$F:$S,12,0)),"")</f>
        <v/>
      </c>
      <c r="L280" s="134" t="str">
        <f ca="1">IFERROR(IF($C280="","",VLOOKUP(FİLTRE!$C280,'SKT LİSTESİ'!$F:$S,13,0)),"")</f>
        <v/>
      </c>
      <c r="M280" s="135" t="str">
        <f ca="1">IFERROR(IF($C280="","",VLOOKUP(FİLTRE!$C280,'SKT LİSTESİ'!$F:$AJ,14,0)),"")</f>
        <v/>
      </c>
      <c r="N280" s="31" t="str">
        <f ca="1">IFERROR(IF($C280="","",VLOOKUP(FİLTRE!$C280,'SKT LİSTESİ'!$F:$AJ,22,0)),"")</f>
        <v/>
      </c>
      <c r="O280" s="136" t="str">
        <f ca="1">IFERROR(IF($C280="","",VLOOKUP(FİLTRE!$C280,'SKT LİSTESİ'!$F:$AJ,23,0)),"")</f>
        <v/>
      </c>
      <c r="P280" s="31"/>
      <c r="Q280" s="31"/>
      <c r="R280" s="137" t="str">
        <f ca="1">(IFERROR(IF($C280="","",VLOOKUP(FİLTRE!$C280,'SKT LİSTESİ'!$F:$AJ,15,0)),""))</f>
        <v/>
      </c>
      <c r="S280" s="138" t="str">
        <f ca="1">IFERROR(IF($C280="","",VLOOKUP(FİLTRE!$C280,'SKT LİSTESİ'!$F:$AJ,16,0)),"")</f>
        <v/>
      </c>
      <c r="AF280" s="179" t="str">
        <f t="shared" ca="1" si="18"/>
        <v/>
      </c>
      <c r="AG280" s="179">
        <f t="shared" ca="1" si="19"/>
        <v>0</v>
      </c>
      <c r="AH280" s="179">
        <f t="shared" ca="1" si="20"/>
        <v>0</v>
      </c>
    </row>
    <row r="281" spans="2:34" ht="15.75" x14ac:dyDescent="0.25">
      <c r="B281">
        <f t="shared" ca="1" si="17"/>
        <v>269</v>
      </c>
      <c r="C281" t="str">
        <f ca="1">IFERROR(VLOOKUP(B281,'SKT LİSTESİ'!F:F,1,0),"")</f>
        <v/>
      </c>
      <c r="E281" s="128" t="str">
        <f ca="1">IFERROR(IF($C281="","",VLOOKUP(FİLTRE!$C281,'SKT LİSTESİ'!$F:$S,5,0)),"")</f>
        <v/>
      </c>
      <c r="F281" s="129" t="str">
        <f ca="1">IFERROR(IF($C281="","",VLOOKUP(FİLTRE!$C281,'SKT LİSTESİ'!$F:$S,7,0)),"")</f>
        <v/>
      </c>
      <c r="G281" s="130" t="str">
        <f ca="1">IFERROR(IF($C281="","",VLOOKUP(FİLTRE!$C281,'SKT LİSTESİ'!$F:$S,8,0)),"")</f>
        <v/>
      </c>
      <c r="H281" s="131" t="str">
        <f ca="1">IF(E281="","",IF($C281="","",VLOOKUP(FİLTRE!$C281,'SKT LİSTESİ'!$F:$S,9,0)))</f>
        <v/>
      </c>
      <c r="I281" s="132" t="str">
        <f ca="1">IFERROR(IF($C281="","",VLOOKUP(FİLTRE!$C281,'SKT LİSTESİ'!$F:$S,10,0)),"")</f>
        <v/>
      </c>
      <c r="J281" s="133" t="str">
        <f ca="1">IFERROR(IF($C281="","",VLOOKUP(FİLTRE!$C281,'SKT LİSTESİ'!$F:$S,11,0)),"")</f>
        <v/>
      </c>
      <c r="K281" s="134" t="str">
        <f ca="1">IFERROR(IF($C281="","",VLOOKUP(FİLTRE!$C281,'SKT LİSTESİ'!$F:$S,12,0)),"")</f>
        <v/>
      </c>
      <c r="L281" s="134" t="str">
        <f ca="1">IFERROR(IF($C281="","",VLOOKUP(FİLTRE!$C281,'SKT LİSTESİ'!$F:$S,13,0)),"")</f>
        <v/>
      </c>
      <c r="M281" s="135" t="str">
        <f ca="1">IFERROR(IF($C281="","",VLOOKUP(FİLTRE!$C281,'SKT LİSTESİ'!$F:$AJ,14,0)),"")</f>
        <v/>
      </c>
      <c r="N281" s="31" t="str">
        <f ca="1">IFERROR(IF($C281="","",VLOOKUP(FİLTRE!$C281,'SKT LİSTESİ'!$F:$AJ,22,0)),"")</f>
        <v/>
      </c>
      <c r="O281" s="136" t="str">
        <f ca="1">IFERROR(IF($C281="","",VLOOKUP(FİLTRE!$C281,'SKT LİSTESİ'!$F:$AJ,23,0)),"")</f>
        <v/>
      </c>
      <c r="P281" s="31"/>
      <c r="Q281" s="31"/>
      <c r="R281" s="137" t="str">
        <f ca="1">(IFERROR(IF($C281="","",VLOOKUP(FİLTRE!$C281,'SKT LİSTESİ'!$F:$AJ,15,0)),""))</f>
        <v/>
      </c>
      <c r="S281" s="138" t="str">
        <f ca="1">IFERROR(IF($C281="","",VLOOKUP(FİLTRE!$C281,'SKT LİSTESİ'!$F:$AJ,16,0)),"")</f>
        <v/>
      </c>
      <c r="AF281" s="179" t="str">
        <f t="shared" ca="1" si="18"/>
        <v/>
      </c>
      <c r="AG281" s="179">
        <f t="shared" ca="1" si="19"/>
        <v>0</v>
      </c>
      <c r="AH281" s="179">
        <f t="shared" ca="1" si="20"/>
        <v>0</v>
      </c>
    </row>
    <row r="282" spans="2:34" ht="15.75" x14ac:dyDescent="0.25">
      <c r="B282">
        <f t="shared" ca="1" si="17"/>
        <v>270</v>
      </c>
      <c r="C282" t="str">
        <f ca="1">IFERROR(VLOOKUP(B282,'SKT LİSTESİ'!F:F,1,0),"")</f>
        <v/>
      </c>
      <c r="E282" s="128" t="str">
        <f ca="1">IFERROR(IF($C282="","",VLOOKUP(FİLTRE!$C282,'SKT LİSTESİ'!$F:$S,5,0)),"")</f>
        <v/>
      </c>
      <c r="F282" s="129" t="str">
        <f ca="1">IFERROR(IF($C282="","",VLOOKUP(FİLTRE!$C282,'SKT LİSTESİ'!$F:$S,7,0)),"")</f>
        <v/>
      </c>
      <c r="G282" s="130" t="str">
        <f ca="1">IFERROR(IF($C282="","",VLOOKUP(FİLTRE!$C282,'SKT LİSTESİ'!$F:$S,8,0)),"")</f>
        <v/>
      </c>
      <c r="H282" s="131" t="str">
        <f ca="1">IF(E282="","",IF($C282="","",VLOOKUP(FİLTRE!$C282,'SKT LİSTESİ'!$F:$S,9,0)))</f>
        <v/>
      </c>
      <c r="I282" s="132" t="str">
        <f ca="1">IFERROR(IF($C282="","",VLOOKUP(FİLTRE!$C282,'SKT LİSTESİ'!$F:$S,10,0)),"")</f>
        <v/>
      </c>
      <c r="J282" s="133" t="str">
        <f ca="1">IFERROR(IF($C282="","",VLOOKUP(FİLTRE!$C282,'SKT LİSTESİ'!$F:$S,11,0)),"")</f>
        <v/>
      </c>
      <c r="K282" s="134" t="str">
        <f ca="1">IFERROR(IF($C282="","",VLOOKUP(FİLTRE!$C282,'SKT LİSTESİ'!$F:$S,12,0)),"")</f>
        <v/>
      </c>
      <c r="L282" s="134" t="str">
        <f ca="1">IFERROR(IF($C282="","",VLOOKUP(FİLTRE!$C282,'SKT LİSTESİ'!$F:$S,13,0)),"")</f>
        <v/>
      </c>
      <c r="M282" s="135" t="str">
        <f ca="1">IFERROR(IF($C282="","",VLOOKUP(FİLTRE!$C282,'SKT LİSTESİ'!$F:$AJ,14,0)),"")</f>
        <v/>
      </c>
      <c r="N282" s="31" t="str">
        <f ca="1">IFERROR(IF($C282="","",VLOOKUP(FİLTRE!$C282,'SKT LİSTESİ'!$F:$AJ,22,0)),"")</f>
        <v/>
      </c>
      <c r="O282" s="136" t="str">
        <f ca="1">IFERROR(IF($C282="","",VLOOKUP(FİLTRE!$C282,'SKT LİSTESİ'!$F:$AJ,23,0)),"")</f>
        <v/>
      </c>
      <c r="P282" s="31"/>
      <c r="Q282" s="31"/>
      <c r="R282" s="137" t="str">
        <f ca="1">(IFERROR(IF($C282="","",VLOOKUP(FİLTRE!$C282,'SKT LİSTESİ'!$F:$AJ,15,0)),""))</f>
        <v/>
      </c>
      <c r="S282" s="138" t="str">
        <f ca="1">IFERROR(IF($C282="","",VLOOKUP(FİLTRE!$C282,'SKT LİSTESİ'!$F:$AJ,16,0)),"")</f>
        <v/>
      </c>
      <c r="AF282" s="179" t="str">
        <f t="shared" ca="1" si="18"/>
        <v/>
      </c>
      <c r="AG282" s="179">
        <f t="shared" ca="1" si="19"/>
        <v>0</v>
      </c>
      <c r="AH282" s="179">
        <f t="shared" ca="1" si="20"/>
        <v>0</v>
      </c>
    </row>
    <row r="283" spans="2:34" ht="15.75" x14ac:dyDescent="0.25">
      <c r="B283">
        <f t="shared" ca="1" si="17"/>
        <v>271</v>
      </c>
      <c r="C283" t="str">
        <f ca="1">IFERROR(VLOOKUP(B283,'SKT LİSTESİ'!F:F,1,0),"")</f>
        <v/>
      </c>
      <c r="E283" s="128" t="str">
        <f ca="1">IFERROR(IF($C283="","",VLOOKUP(FİLTRE!$C283,'SKT LİSTESİ'!$F:$S,5,0)),"")</f>
        <v/>
      </c>
      <c r="F283" s="129" t="str">
        <f ca="1">IFERROR(IF($C283="","",VLOOKUP(FİLTRE!$C283,'SKT LİSTESİ'!$F:$S,7,0)),"")</f>
        <v/>
      </c>
      <c r="G283" s="130" t="str">
        <f ca="1">IFERROR(IF($C283="","",VLOOKUP(FİLTRE!$C283,'SKT LİSTESİ'!$F:$S,8,0)),"")</f>
        <v/>
      </c>
      <c r="H283" s="131" t="str">
        <f ca="1">IF(E283="","",IF($C283="","",VLOOKUP(FİLTRE!$C283,'SKT LİSTESİ'!$F:$S,9,0)))</f>
        <v/>
      </c>
      <c r="I283" s="132" t="str">
        <f ca="1">IFERROR(IF($C283="","",VLOOKUP(FİLTRE!$C283,'SKT LİSTESİ'!$F:$S,10,0)),"")</f>
        <v/>
      </c>
      <c r="J283" s="133" t="str">
        <f ca="1">IFERROR(IF($C283="","",VLOOKUP(FİLTRE!$C283,'SKT LİSTESİ'!$F:$S,11,0)),"")</f>
        <v/>
      </c>
      <c r="K283" s="134" t="str">
        <f ca="1">IFERROR(IF($C283="","",VLOOKUP(FİLTRE!$C283,'SKT LİSTESİ'!$F:$S,12,0)),"")</f>
        <v/>
      </c>
      <c r="L283" s="134" t="str">
        <f ca="1">IFERROR(IF($C283="","",VLOOKUP(FİLTRE!$C283,'SKT LİSTESİ'!$F:$S,13,0)),"")</f>
        <v/>
      </c>
      <c r="M283" s="135" t="str">
        <f ca="1">IFERROR(IF($C283="","",VLOOKUP(FİLTRE!$C283,'SKT LİSTESİ'!$F:$AJ,14,0)),"")</f>
        <v/>
      </c>
      <c r="N283" s="31" t="str">
        <f ca="1">IFERROR(IF($C283="","",VLOOKUP(FİLTRE!$C283,'SKT LİSTESİ'!$F:$AJ,22,0)),"")</f>
        <v/>
      </c>
      <c r="O283" s="136" t="str">
        <f ca="1">IFERROR(IF($C283="","",VLOOKUP(FİLTRE!$C283,'SKT LİSTESİ'!$F:$AJ,23,0)),"")</f>
        <v/>
      </c>
      <c r="P283" s="31"/>
      <c r="Q283" s="31"/>
      <c r="R283" s="137" t="str">
        <f ca="1">(IFERROR(IF($C283="","",VLOOKUP(FİLTRE!$C283,'SKT LİSTESİ'!$F:$AJ,15,0)),""))</f>
        <v/>
      </c>
      <c r="S283" s="138" t="str">
        <f ca="1">IFERROR(IF($C283="","",VLOOKUP(FİLTRE!$C283,'SKT LİSTESİ'!$F:$AJ,16,0)),"")</f>
        <v/>
      </c>
      <c r="AF283" s="179" t="str">
        <f t="shared" ca="1" si="18"/>
        <v/>
      </c>
      <c r="AG283" s="179">
        <f t="shared" ca="1" si="19"/>
        <v>0</v>
      </c>
      <c r="AH283" s="179">
        <f t="shared" ca="1" si="20"/>
        <v>0</v>
      </c>
    </row>
    <row r="284" spans="2:34" ht="15.75" x14ac:dyDescent="0.25">
      <c r="B284">
        <f t="shared" ca="1" si="17"/>
        <v>272</v>
      </c>
      <c r="C284" t="str">
        <f ca="1">IFERROR(VLOOKUP(B284,'SKT LİSTESİ'!F:F,1,0),"")</f>
        <v/>
      </c>
      <c r="E284" s="128" t="str">
        <f ca="1">IFERROR(IF($C284="","",VLOOKUP(FİLTRE!$C284,'SKT LİSTESİ'!$F:$S,5,0)),"")</f>
        <v/>
      </c>
      <c r="F284" s="129" t="str">
        <f ca="1">IFERROR(IF($C284="","",VLOOKUP(FİLTRE!$C284,'SKT LİSTESİ'!$F:$S,7,0)),"")</f>
        <v/>
      </c>
      <c r="G284" s="130" t="str">
        <f ca="1">IFERROR(IF($C284="","",VLOOKUP(FİLTRE!$C284,'SKT LİSTESİ'!$F:$S,8,0)),"")</f>
        <v/>
      </c>
      <c r="H284" s="131" t="str">
        <f ca="1">IF(E284="","",IF($C284="","",VLOOKUP(FİLTRE!$C284,'SKT LİSTESİ'!$F:$S,9,0)))</f>
        <v/>
      </c>
      <c r="I284" s="132" t="str">
        <f ca="1">IFERROR(IF($C284="","",VLOOKUP(FİLTRE!$C284,'SKT LİSTESİ'!$F:$S,10,0)),"")</f>
        <v/>
      </c>
      <c r="J284" s="133" t="str">
        <f ca="1">IFERROR(IF($C284="","",VLOOKUP(FİLTRE!$C284,'SKT LİSTESİ'!$F:$S,11,0)),"")</f>
        <v/>
      </c>
      <c r="K284" s="134" t="str">
        <f ca="1">IFERROR(IF($C284="","",VLOOKUP(FİLTRE!$C284,'SKT LİSTESİ'!$F:$S,12,0)),"")</f>
        <v/>
      </c>
      <c r="L284" s="134" t="str">
        <f ca="1">IFERROR(IF($C284="","",VLOOKUP(FİLTRE!$C284,'SKT LİSTESİ'!$F:$S,13,0)),"")</f>
        <v/>
      </c>
      <c r="M284" s="135" t="str">
        <f ca="1">IFERROR(IF($C284="","",VLOOKUP(FİLTRE!$C284,'SKT LİSTESİ'!$F:$AJ,14,0)),"")</f>
        <v/>
      </c>
      <c r="N284" s="31" t="str">
        <f ca="1">IFERROR(IF($C284="","",VLOOKUP(FİLTRE!$C284,'SKT LİSTESİ'!$F:$AJ,22,0)),"")</f>
        <v/>
      </c>
      <c r="O284" s="136" t="str">
        <f ca="1">IFERROR(IF($C284="","",VLOOKUP(FİLTRE!$C284,'SKT LİSTESİ'!$F:$AJ,23,0)),"")</f>
        <v/>
      </c>
      <c r="P284" s="31"/>
      <c r="Q284" s="31"/>
      <c r="R284" s="137" t="str">
        <f ca="1">(IFERROR(IF($C284="","",VLOOKUP(FİLTRE!$C284,'SKT LİSTESİ'!$F:$AJ,15,0)),""))</f>
        <v/>
      </c>
      <c r="S284" s="138" t="str">
        <f ca="1">IFERROR(IF($C284="","",VLOOKUP(FİLTRE!$C284,'SKT LİSTESİ'!$F:$AJ,16,0)),"")</f>
        <v/>
      </c>
      <c r="AF284" s="179" t="str">
        <f t="shared" ca="1" si="18"/>
        <v/>
      </c>
      <c r="AG284" s="179">
        <f t="shared" ca="1" si="19"/>
        <v>0</v>
      </c>
      <c r="AH284" s="179">
        <f t="shared" ca="1" si="20"/>
        <v>0</v>
      </c>
    </row>
    <row r="285" spans="2:34" ht="15.75" x14ac:dyDescent="0.25">
      <c r="B285">
        <f t="shared" ca="1" si="17"/>
        <v>273</v>
      </c>
      <c r="C285" t="str">
        <f ca="1">IFERROR(VLOOKUP(B285,'SKT LİSTESİ'!F:F,1,0),"")</f>
        <v/>
      </c>
      <c r="E285" s="128" t="str">
        <f ca="1">IFERROR(IF($C285="","",VLOOKUP(FİLTRE!$C285,'SKT LİSTESİ'!$F:$S,5,0)),"")</f>
        <v/>
      </c>
      <c r="F285" s="129" t="str">
        <f ca="1">IFERROR(IF($C285="","",VLOOKUP(FİLTRE!$C285,'SKT LİSTESİ'!$F:$S,7,0)),"")</f>
        <v/>
      </c>
      <c r="G285" s="130" t="str">
        <f ca="1">IFERROR(IF($C285="","",VLOOKUP(FİLTRE!$C285,'SKT LİSTESİ'!$F:$S,8,0)),"")</f>
        <v/>
      </c>
      <c r="H285" s="131" t="str">
        <f ca="1">IF(E285="","",IF($C285="","",VLOOKUP(FİLTRE!$C285,'SKT LİSTESİ'!$F:$S,9,0)))</f>
        <v/>
      </c>
      <c r="I285" s="132" t="str">
        <f ca="1">IFERROR(IF($C285="","",VLOOKUP(FİLTRE!$C285,'SKT LİSTESİ'!$F:$S,10,0)),"")</f>
        <v/>
      </c>
      <c r="J285" s="133" t="str">
        <f ca="1">IFERROR(IF($C285="","",VLOOKUP(FİLTRE!$C285,'SKT LİSTESİ'!$F:$S,11,0)),"")</f>
        <v/>
      </c>
      <c r="K285" s="134" t="str">
        <f ca="1">IFERROR(IF($C285="","",VLOOKUP(FİLTRE!$C285,'SKT LİSTESİ'!$F:$S,12,0)),"")</f>
        <v/>
      </c>
      <c r="L285" s="134" t="str">
        <f ca="1">IFERROR(IF($C285="","",VLOOKUP(FİLTRE!$C285,'SKT LİSTESİ'!$F:$S,13,0)),"")</f>
        <v/>
      </c>
      <c r="M285" s="135" t="str">
        <f ca="1">IFERROR(IF($C285="","",VLOOKUP(FİLTRE!$C285,'SKT LİSTESİ'!$F:$AJ,14,0)),"")</f>
        <v/>
      </c>
      <c r="N285" s="31" t="str">
        <f ca="1">IFERROR(IF($C285="","",VLOOKUP(FİLTRE!$C285,'SKT LİSTESİ'!$F:$AJ,22,0)),"")</f>
        <v/>
      </c>
      <c r="O285" s="136" t="str">
        <f ca="1">IFERROR(IF($C285="","",VLOOKUP(FİLTRE!$C285,'SKT LİSTESİ'!$F:$AJ,23,0)),"")</f>
        <v/>
      </c>
      <c r="P285" s="31"/>
      <c r="Q285" s="31"/>
      <c r="R285" s="137" t="str">
        <f ca="1">(IFERROR(IF($C285="","",VLOOKUP(FİLTRE!$C285,'SKT LİSTESİ'!$F:$AJ,15,0)),""))</f>
        <v/>
      </c>
      <c r="S285" s="138" t="str">
        <f ca="1">IFERROR(IF($C285="","",VLOOKUP(FİLTRE!$C285,'SKT LİSTESİ'!$F:$AJ,16,0)),"")</f>
        <v/>
      </c>
      <c r="AF285" s="179" t="str">
        <f t="shared" ca="1" si="18"/>
        <v/>
      </c>
      <c r="AG285" s="179">
        <f t="shared" ca="1" si="19"/>
        <v>0</v>
      </c>
      <c r="AH285" s="179">
        <f t="shared" ca="1" si="20"/>
        <v>0</v>
      </c>
    </row>
    <row r="286" spans="2:34" ht="15.75" x14ac:dyDescent="0.25">
      <c r="B286">
        <f t="shared" ca="1" si="17"/>
        <v>274</v>
      </c>
      <c r="C286" t="str">
        <f ca="1">IFERROR(VLOOKUP(B286,'SKT LİSTESİ'!F:F,1,0),"")</f>
        <v/>
      </c>
      <c r="E286" s="128" t="str">
        <f ca="1">IFERROR(IF($C286="","",VLOOKUP(FİLTRE!$C286,'SKT LİSTESİ'!$F:$S,5,0)),"")</f>
        <v/>
      </c>
      <c r="F286" s="129" t="str">
        <f ca="1">IFERROR(IF($C286="","",VLOOKUP(FİLTRE!$C286,'SKT LİSTESİ'!$F:$S,7,0)),"")</f>
        <v/>
      </c>
      <c r="G286" s="130" t="str">
        <f ca="1">IFERROR(IF($C286="","",VLOOKUP(FİLTRE!$C286,'SKT LİSTESİ'!$F:$S,8,0)),"")</f>
        <v/>
      </c>
      <c r="H286" s="131" t="str">
        <f ca="1">IF(E286="","",IF($C286="","",VLOOKUP(FİLTRE!$C286,'SKT LİSTESİ'!$F:$S,9,0)))</f>
        <v/>
      </c>
      <c r="I286" s="132" t="str">
        <f ca="1">IFERROR(IF($C286="","",VLOOKUP(FİLTRE!$C286,'SKT LİSTESİ'!$F:$S,10,0)),"")</f>
        <v/>
      </c>
      <c r="J286" s="133" t="str">
        <f ca="1">IFERROR(IF($C286="","",VLOOKUP(FİLTRE!$C286,'SKT LİSTESİ'!$F:$S,11,0)),"")</f>
        <v/>
      </c>
      <c r="K286" s="134" t="str">
        <f ca="1">IFERROR(IF($C286="","",VLOOKUP(FİLTRE!$C286,'SKT LİSTESİ'!$F:$S,12,0)),"")</f>
        <v/>
      </c>
      <c r="L286" s="134" t="str">
        <f ca="1">IFERROR(IF($C286="","",VLOOKUP(FİLTRE!$C286,'SKT LİSTESİ'!$F:$S,13,0)),"")</f>
        <v/>
      </c>
      <c r="M286" s="135" t="str">
        <f ca="1">IFERROR(IF($C286="","",VLOOKUP(FİLTRE!$C286,'SKT LİSTESİ'!$F:$AJ,14,0)),"")</f>
        <v/>
      </c>
      <c r="N286" s="31" t="str">
        <f ca="1">IFERROR(IF($C286="","",VLOOKUP(FİLTRE!$C286,'SKT LİSTESİ'!$F:$AJ,22,0)),"")</f>
        <v/>
      </c>
      <c r="O286" s="136" t="str">
        <f ca="1">IFERROR(IF($C286="","",VLOOKUP(FİLTRE!$C286,'SKT LİSTESİ'!$F:$AJ,23,0)),"")</f>
        <v/>
      </c>
      <c r="P286" s="31"/>
      <c r="Q286" s="31"/>
      <c r="R286" s="137" t="str">
        <f ca="1">(IFERROR(IF($C286="","",VLOOKUP(FİLTRE!$C286,'SKT LİSTESİ'!$F:$AJ,15,0)),""))</f>
        <v/>
      </c>
      <c r="S286" s="138" t="str">
        <f ca="1">IFERROR(IF($C286="","",VLOOKUP(FİLTRE!$C286,'SKT LİSTESİ'!$F:$AJ,16,0)),"")</f>
        <v/>
      </c>
      <c r="AF286" s="179" t="str">
        <f t="shared" ca="1" si="18"/>
        <v/>
      </c>
      <c r="AG286" s="179">
        <f t="shared" ca="1" si="19"/>
        <v>0</v>
      </c>
      <c r="AH286" s="179">
        <f t="shared" ca="1" si="20"/>
        <v>0</v>
      </c>
    </row>
    <row r="287" spans="2:34" ht="15.75" x14ac:dyDescent="0.25">
      <c r="B287">
        <f t="shared" ca="1" si="17"/>
        <v>275</v>
      </c>
      <c r="C287" t="str">
        <f ca="1">IFERROR(VLOOKUP(B287,'SKT LİSTESİ'!F:F,1,0),"")</f>
        <v/>
      </c>
      <c r="E287" s="128" t="str">
        <f ca="1">IFERROR(IF($C287="","",VLOOKUP(FİLTRE!$C287,'SKT LİSTESİ'!$F:$S,5,0)),"")</f>
        <v/>
      </c>
      <c r="F287" s="129" t="str">
        <f ca="1">IFERROR(IF($C287="","",VLOOKUP(FİLTRE!$C287,'SKT LİSTESİ'!$F:$S,7,0)),"")</f>
        <v/>
      </c>
      <c r="G287" s="130" t="str">
        <f ca="1">IFERROR(IF($C287="","",VLOOKUP(FİLTRE!$C287,'SKT LİSTESİ'!$F:$S,8,0)),"")</f>
        <v/>
      </c>
      <c r="H287" s="131" t="str">
        <f ca="1">IF(E287="","",IF($C287="","",VLOOKUP(FİLTRE!$C287,'SKT LİSTESİ'!$F:$S,9,0)))</f>
        <v/>
      </c>
      <c r="I287" s="132" t="str">
        <f ca="1">IFERROR(IF($C287="","",VLOOKUP(FİLTRE!$C287,'SKT LİSTESİ'!$F:$S,10,0)),"")</f>
        <v/>
      </c>
      <c r="J287" s="133" t="str">
        <f ca="1">IFERROR(IF($C287="","",VLOOKUP(FİLTRE!$C287,'SKT LİSTESİ'!$F:$S,11,0)),"")</f>
        <v/>
      </c>
      <c r="K287" s="134" t="str">
        <f ca="1">IFERROR(IF($C287="","",VLOOKUP(FİLTRE!$C287,'SKT LİSTESİ'!$F:$S,12,0)),"")</f>
        <v/>
      </c>
      <c r="L287" s="134" t="str">
        <f ca="1">IFERROR(IF($C287="","",VLOOKUP(FİLTRE!$C287,'SKT LİSTESİ'!$F:$S,13,0)),"")</f>
        <v/>
      </c>
      <c r="M287" s="135" t="str">
        <f ca="1">IFERROR(IF($C287="","",VLOOKUP(FİLTRE!$C287,'SKT LİSTESİ'!$F:$AJ,14,0)),"")</f>
        <v/>
      </c>
      <c r="N287" s="31" t="str">
        <f ca="1">IFERROR(IF($C287="","",VLOOKUP(FİLTRE!$C287,'SKT LİSTESİ'!$F:$AJ,22,0)),"")</f>
        <v/>
      </c>
      <c r="O287" s="136" t="str">
        <f ca="1">IFERROR(IF($C287="","",VLOOKUP(FİLTRE!$C287,'SKT LİSTESİ'!$F:$AJ,23,0)),"")</f>
        <v/>
      </c>
      <c r="P287" s="31"/>
      <c r="Q287" s="31"/>
      <c r="R287" s="137" t="str">
        <f ca="1">(IFERROR(IF($C287="","",VLOOKUP(FİLTRE!$C287,'SKT LİSTESİ'!$F:$AJ,15,0)),""))</f>
        <v/>
      </c>
      <c r="S287" s="138" t="str">
        <f ca="1">IFERROR(IF($C287="","",VLOOKUP(FİLTRE!$C287,'SKT LİSTESİ'!$F:$AJ,16,0)),"")</f>
        <v/>
      </c>
      <c r="AF287" s="179" t="str">
        <f t="shared" ca="1" si="18"/>
        <v/>
      </c>
      <c r="AG287" s="179">
        <f t="shared" ca="1" si="19"/>
        <v>0</v>
      </c>
      <c r="AH287" s="179">
        <f t="shared" ca="1" si="20"/>
        <v>0</v>
      </c>
    </row>
    <row r="288" spans="2:34" ht="15.75" x14ac:dyDescent="0.25">
      <c r="B288">
        <f t="shared" ca="1" si="17"/>
        <v>276</v>
      </c>
      <c r="C288" t="str">
        <f ca="1">IFERROR(VLOOKUP(B288,'SKT LİSTESİ'!F:F,1,0),"")</f>
        <v/>
      </c>
      <c r="E288" s="128" t="str">
        <f ca="1">IFERROR(IF($C288="","",VLOOKUP(FİLTRE!$C288,'SKT LİSTESİ'!$F:$S,5,0)),"")</f>
        <v/>
      </c>
      <c r="F288" s="129" t="str">
        <f ca="1">IFERROR(IF($C288="","",VLOOKUP(FİLTRE!$C288,'SKT LİSTESİ'!$F:$S,7,0)),"")</f>
        <v/>
      </c>
      <c r="G288" s="130" t="str">
        <f ca="1">IFERROR(IF($C288="","",VLOOKUP(FİLTRE!$C288,'SKT LİSTESİ'!$F:$S,8,0)),"")</f>
        <v/>
      </c>
      <c r="H288" s="131" t="str">
        <f ca="1">IF(E288="","",IF($C288="","",VLOOKUP(FİLTRE!$C288,'SKT LİSTESİ'!$F:$S,9,0)))</f>
        <v/>
      </c>
      <c r="I288" s="132" t="str">
        <f ca="1">IFERROR(IF($C288="","",VLOOKUP(FİLTRE!$C288,'SKT LİSTESİ'!$F:$S,10,0)),"")</f>
        <v/>
      </c>
      <c r="J288" s="133" t="str">
        <f ca="1">IFERROR(IF($C288="","",VLOOKUP(FİLTRE!$C288,'SKT LİSTESİ'!$F:$S,11,0)),"")</f>
        <v/>
      </c>
      <c r="K288" s="134" t="str">
        <f ca="1">IFERROR(IF($C288="","",VLOOKUP(FİLTRE!$C288,'SKT LİSTESİ'!$F:$S,12,0)),"")</f>
        <v/>
      </c>
      <c r="L288" s="134" t="str">
        <f ca="1">IFERROR(IF($C288="","",VLOOKUP(FİLTRE!$C288,'SKT LİSTESİ'!$F:$S,13,0)),"")</f>
        <v/>
      </c>
      <c r="M288" s="135" t="str">
        <f ca="1">IFERROR(IF($C288="","",VLOOKUP(FİLTRE!$C288,'SKT LİSTESİ'!$F:$AJ,14,0)),"")</f>
        <v/>
      </c>
      <c r="N288" s="31" t="str">
        <f ca="1">IFERROR(IF($C288="","",VLOOKUP(FİLTRE!$C288,'SKT LİSTESİ'!$F:$AJ,22,0)),"")</f>
        <v/>
      </c>
      <c r="O288" s="136" t="str">
        <f ca="1">IFERROR(IF($C288="","",VLOOKUP(FİLTRE!$C288,'SKT LİSTESİ'!$F:$AJ,23,0)),"")</f>
        <v/>
      </c>
      <c r="P288" s="31"/>
      <c r="Q288" s="31"/>
      <c r="R288" s="137" t="str">
        <f ca="1">(IFERROR(IF($C288="","",VLOOKUP(FİLTRE!$C288,'SKT LİSTESİ'!$F:$AJ,15,0)),""))</f>
        <v/>
      </c>
      <c r="S288" s="138" t="str">
        <f ca="1">IFERROR(IF($C288="","",VLOOKUP(FİLTRE!$C288,'SKT LİSTESİ'!$F:$AJ,16,0)),"")</f>
        <v/>
      </c>
      <c r="AF288" s="179" t="str">
        <f t="shared" ca="1" si="18"/>
        <v/>
      </c>
      <c r="AG288" s="179">
        <f t="shared" ca="1" si="19"/>
        <v>0</v>
      </c>
      <c r="AH288" s="179">
        <f t="shared" ca="1" si="20"/>
        <v>0</v>
      </c>
    </row>
    <row r="289" spans="2:34" ht="15.75" x14ac:dyDescent="0.25">
      <c r="B289">
        <f t="shared" ca="1" si="17"/>
        <v>277</v>
      </c>
      <c r="C289" t="str">
        <f ca="1">IFERROR(VLOOKUP(B289,'SKT LİSTESİ'!F:F,1,0),"")</f>
        <v/>
      </c>
      <c r="E289" s="128" t="str">
        <f ca="1">IFERROR(IF($C289="","",VLOOKUP(FİLTRE!$C289,'SKT LİSTESİ'!$F:$S,5,0)),"")</f>
        <v/>
      </c>
      <c r="F289" s="129" t="str">
        <f ca="1">IFERROR(IF($C289="","",VLOOKUP(FİLTRE!$C289,'SKT LİSTESİ'!$F:$S,7,0)),"")</f>
        <v/>
      </c>
      <c r="G289" s="130" t="str">
        <f ca="1">IFERROR(IF($C289="","",VLOOKUP(FİLTRE!$C289,'SKT LİSTESİ'!$F:$S,8,0)),"")</f>
        <v/>
      </c>
      <c r="H289" s="131" t="str">
        <f ca="1">IF(E289="","",IF($C289="","",VLOOKUP(FİLTRE!$C289,'SKT LİSTESİ'!$F:$S,9,0)))</f>
        <v/>
      </c>
      <c r="I289" s="132" t="str">
        <f ca="1">IFERROR(IF($C289="","",VLOOKUP(FİLTRE!$C289,'SKT LİSTESİ'!$F:$S,10,0)),"")</f>
        <v/>
      </c>
      <c r="J289" s="133" t="str">
        <f ca="1">IFERROR(IF($C289="","",VLOOKUP(FİLTRE!$C289,'SKT LİSTESİ'!$F:$S,11,0)),"")</f>
        <v/>
      </c>
      <c r="K289" s="134" t="str">
        <f ca="1">IFERROR(IF($C289="","",VLOOKUP(FİLTRE!$C289,'SKT LİSTESİ'!$F:$S,12,0)),"")</f>
        <v/>
      </c>
      <c r="L289" s="134" t="str">
        <f ca="1">IFERROR(IF($C289="","",VLOOKUP(FİLTRE!$C289,'SKT LİSTESİ'!$F:$S,13,0)),"")</f>
        <v/>
      </c>
      <c r="M289" s="135" t="str">
        <f ca="1">IFERROR(IF($C289="","",VLOOKUP(FİLTRE!$C289,'SKT LİSTESİ'!$F:$AJ,14,0)),"")</f>
        <v/>
      </c>
      <c r="N289" s="31" t="str">
        <f ca="1">IFERROR(IF($C289="","",VLOOKUP(FİLTRE!$C289,'SKT LİSTESİ'!$F:$AJ,22,0)),"")</f>
        <v/>
      </c>
      <c r="O289" s="136" t="str">
        <f ca="1">IFERROR(IF($C289="","",VLOOKUP(FİLTRE!$C289,'SKT LİSTESİ'!$F:$AJ,23,0)),"")</f>
        <v/>
      </c>
      <c r="P289" s="31"/>
      <c r="Q289" s="31"/>
      <c r="R289" s="137" t="str">
        <f ca="1">(IFERROR(IF($C289="","",VLOOKUP(FİLTRE!$C289,'SKT LİSTESİ'!$F:$AJ,15,0)),""))</f>
        <v/>
      </c>
      <c r="S289" s="138" t="str">
        <f ca="1">IFERROR(IF($C289="","",VLOOKUP(FİLTRE!$C289,'SKT LİSTESİ'!$F:$AJ,16,0)),"")</f>
        <v/>
      </c>
      <c r="AF289" s="179" t="str">
        <f t="shared" ca="1" si="18"/>
        <v/>
      </c>
      <c r="AG289" s="179">
        <f t="shared" ca="1" si="19"/>
        <v>0</v>
      </c>
      <c r="AH289" s="179">
        <f t="shared" ca="1" si="20"/>
        <v>0</v>
      </c>
    </row>
    <row r="290" spans="2:34" ht="15.75" x14ac:dyDescent="0.25">
      <c r="B290">
        <f t="shared" ca="1" si="17"/>
        <v>278</v>
      </c>
      <c r="C290" t="str">
        <f ca="1">IFERROR(VLOOKUP(B290,'SKT LİSTESİ'!F:F,1,0),"")</f>
        <v/>
      </c>
      <c r="E290" s="128" t="str">
        <f ca="1">IFERROR(IF($C290="","",VLOOKUP(FİLTRE!$C290,'SKT LİSTESİ'!$F:$S,5,0)),"")</f>
        <v/>
      </c>
      <c r="F290" s="129" t="str">
        <f ca="1">IFERROR(IF($C290="","",VLOOKUP(FİLTRE!$C290,'SKT LİSTESİ'!$F:$S,7,0)),"")</f>
        <v/>
      </c>
      <c r="G290" s="130" t="str">
        <f ca="1">IFERROR(IF($C290="","",VLOOKUP(FİLTRE!$C290,'SKT LİSTESİ'!$F:$S,8,0)),"")</f>
        <v/>
      </c>
      <c r="H290" s="131" t="str">
        <f ca="1">IF(E290="","",IF($C290="","",VLOOKUP(FİLTRE!$C290,'SKT LİSTESİ'!$F:$S,9,0)))</f>
        <v/>
      </c>
      <c r="I290" s="132" t="str">
        <f ca="1">IFERROR(IF($C290="","",VLOOKUP(FİLTRE!$C290,'SKT LİSTESİ'!$F:$S,10,0)),"")</f>
        <v/>
      </c>
      <c r="J290" s="133" t="str">
        <f ca="1">IFERROR(IF($C290="","",VLOOKUP(FİLTRE!$C290,'SKT LİSTESİ'!$F:$S,11,0)),"")</f>
        <v/>
      </c>
      <c r="K290" s="134" t="str">
        <f ca="1">IFERROR(IF($C290="","",VLOOKUP(FİLTRE!$C290,'SKT LİSTESİ'!$F:$S,12,0)),"")</f>
        <v/>
      </c>
      <c r="L290" s="134" t="str">
        <f ca="1">IFERROR(IF($C290="","",VLOOKUP(FİLTRE!$C290,'SKT LİSTESİ'!$F:$S,13,0)),"")</f>
        <v/>
      </c>
      <c r="M290" s="135" t="str">
        <f ca="1">IFERROR(IF($C290="","",VLOOKUP(FİLTRE!$C290,'SKT LİSTESİ'!$F:$AJ,14,0)),"")</f>
        <v/>
      </c>
      <c r="N290" s="31" t="str">
        <f ca="1">IFERROR(IF($C290="","",VLOOKUP(FİLTRE!$C290,'SKT LİSTESİ'!$F:$AJ,22,0)),"")</f>
        <v/>
      </c>
      <c r="O290" s="136" t="str">
        <f ca="1">IFERROR(IF($C290="","",VLOOKUP(FİLTRE!$C290,'SKT LİSTESİ'!$F:$AJ,23,0)),"")</f>
        <v/>
      </c>
      <c r="P290" s="31"/>
      <c r="Q290" s="31"/>
      <c r="R290" s="137" t="str">
        <f ca="1">(IFERROR(IF($C290="","",VLOOKUP(FİLTRE!$C290,'SKT LİSTESİ'!$F:$AJ,15,0)),""))</f>
        <v/>
      </c>
      <c r="S290" s="138" t="str">
        <f ca="1">IFERROR(IF($C290="","",VLOOKUP(FİLTRE!$C290,'SKT LİSTESİ'!$F:$AJ,16,0)),"")</f>
        <v/>
      </c>
      <c r="AF290" s="179" t="str">
        <f t="shared" ca="1" si="18"/>
        <v/>
      </c>
      <c r="AG290" s="179">
        <f t="shared" ca="1" si="19"/>
        <v>0</v>
      </c>
      <c r="AH290" s="179">
        <f t="shared" ca="1" si="20"/>
        <v>0</v>
      </c>
    </row>
    <row r="291" spans="2:34" ht="15.75" x14ac:dyDescent="0.25">
      <c r="B291">
        <f t="shared" ca="1" si="17"/>
        <v>279</v>
      </c>
      <c r="C291" t="str">
        <f ca="1">IFERROR(VLOOKUP(B291,'SKT LİSTESİ'!F:F,1,0),"")</f>
        <v/>
      </c>
      <c r="E291" s="128" t="str">
        <f ca="1">IFERROR(IF($C291="","",VLOOKUP(FİLTRE!$C291,'SKT LİSTESİ'!$F:$S,5,0)),"")</f>
        <v/>
      </c>
      <c r="F291" s="129" t="str">
        <f ca="1">IFERROR(IF($C291="","",VLOOKUP(FİLTRE!$C291,'SKT LİSTESİ'!$F:$S,7,0)),"")</f>
        <v/>
      </c>
      <c r="G291" s="130" t="str">
        <f ca="1">IFERROR(IF($C291="","",VLOOKUP(FİLTRE!$C291,'SKT LİSTESİ'!$F:$S,8,0)),"")</f>
        <v/>
      </c>
      <c r="H291" s="131" t="str">
        <f ca="1">IF(E291="","",IF($C291="","",VLOOKUP(FİLTRE!$C291,'SKT LİSTESİ'!$F:$S,9,0)))</f>
        <v/>
      </c>
      <c r="I291" s="132" t="str">
        <f ca="1">IFERROR(IF($C291="","",VLOOKUP(FİLTRE!$C291,'SKT LİSTESİ'!$F:$S,10,0)),"")</f>
        <v/>
      </c>
      <c r="J291" s="133" t="str">
        <f ca="1">IFERROR(IF($C291="","",VLOOKUP(FİLTRE!$C291,'SKT LİSTESİ'!$F:$S,11,0)),"")</f>
        <v/>
      </c>
      <c r="K291" s="134" t="str">
        <f ca="1">IFERROR(IF($C291="","",VLOOKUP(FİLTRE!$C291,'SKT LİSTESİ'!$F:$S,12,0)),"")</f>
        <v/>
      </c>
      <c r="L291" s="134" t="str">
        <f ca="1">IFERROR(IF($C291="","",VLOOKUP(FİLTRE!$C291,'SKT LİSTESİ'!$F:$S,13,0)),"")</f>
        <v/>
      </c>
      <c r="M291" s="135" t="str">
        <f ca="1">IFERROR(IF($C291="","",VLOOKUP(FİLTRE!$C291,'SKT LİSTESİ'!$F:$AJ,14,0)),"")</f>
        <v/>
      </c>
      <c r="N291" s="31" t="str">
        <f ca="1">IFERROR(IF($C291="","",VLOOKUP(FİLTRE!$C291,'SKT LİSTESİ'!$F:$AJ,22,0)),"")</f>
        <v/>
      </c>
      <c r="O291" s="136" t="str">
        <f ca="1">IFERROR(IF($C291="","",VLOOKUP(FİLTRE!$C291,'SKT LİSTESİ'!$F:$AJ,23,0)),"")</f>
        <v/>
      </c>
      <c r="P291" s="31"/>
      <c r="Q291" s="31"/>
      <c r="R291" s="137" t="str">
        <f ca="1">(IFERROR(IF($C291="","",VLOOKUP(FİLTRE!$C291,'SKT LİSTESİ'!$F:$AJ,15,0)),""))</f>
        <v/>
      </c>
      <c r="S291" s="138" t="str">
        <f ca="1">IFERROR(IF($C291="","",VLOOKUP(FİLTRE!$C291,'SKT LİSTESİ'!$F:$AJ,16,0)),"")</f>
        <v/>
      </c>
      <c r="AF291" s="179" t="str">
        <f t="shared" ca="1" si="18"/>
        <v/>
      </c>
      <c r="AG291" s="179">
        <f t="shared" ca="1" si="19"/>
        <v>0</v>
      </c>
      <c r="AH291" s="179">
        <f t="shared" ca="1" si="20"/>
        <v>0</v>
      </c>
    </row>
    <row r="292" spans="2:34" ht="15.75" x14ac:dyDescent="0.25">
      <c r="B292">
        <f t="shared" ca="1" si="17"/>
        <v>280</v>
      </c>
      <c r="C292" t="str">
        <f ca="1">IFERROR(VLOOKUP(B292,'SKT LİSTESİ'!F:F,1,0),"")</f>
        <v/>
      </c>
      <c r="E292" s="128" t="str">
        <f ca="1">IFERROR(IF($C292="","",VLOOKUP(FİLTRE!$C292,'SKT LİSTESİ'!$F:$S,5,0)),"")</f>
        <v/>
      </c>
      <c r="F292" s="129" t="str">
        <f ca="1">IFERROR(IF($C292="","",VLOOKUP(FİLTRE!$C292,'SKT LİSTESİ'!$F:$S,7,0)),"")</f>
        <v/>
      </c>
      <c r="G292" s="130" t="str">
        <f ca="1">IFERROR(IF($C292="","",VLOOKUP(FİLTRE!$C292,'SKT LİSTESİ'!$F:$S,8,0)),"")</f>
        <v/>
      </c>
      <c r="H292" s="131" t="str">
        <f ca="1">IF(E292="","",IF($C292="","",VLOOKUP(FİLTRE!$C292,'SKT LİSTESİ'!$F:$S,9,0)))</f>
        <v/>
      </c>
      <c r="I292" s="132" t="str">
        <f ca="1">IFERROR(IF($C292="","",VLOOKUP(FİLTRE!$C292,'SKT LİSTESİ'!$F:$S,10,0)),"")</f>
        <v/>
      </c>
      <c r="J292" s="133" t="str">
        <f ca="1">IFERROR(IF($C292="","",VLOOKUP(FİLTRE!$C292,'SKT LİSTESİ'!$F:$S,11,0)),"")</f>
        <v/>
      </c>
      <c r="K292" s="134" t="str">
        <f ca="1">IFERROR(IF($C292="","",VLOOKUP(FİLTRE!$C292,'SKT LİSTESİ'!$F:$S,12,0)),"")</f>
        <v/>
      </c>
      <c r="L292" s="134" t="str">
        <f ca="1">IFERROR(IF($C292="","",VLOOKUP(FİLTRE!$C292,'SKT LİSTESİ'!$F:$S,13,0)),"")</f>
        <v/>
      </c>
      <c r="M292" s="135" t="str">
        <f ca="1">IFERROR(IF($C292="","",VLOOKUP(FİLTRE!$C292,'SKT LİSTESİ'!$F:$AJ,14,0)),"")</f>
        <v/>
      </c>
      <c r="N292" s="31" t="str">
        <f ca="1">IFERROR(IF($C292="","",VLOOKUP(FİLTRE!$C292,'SKT LİSTESİ'!$F:$AJ,22,0)),"")</f>
        <v/>
      </c>
      <c r="O292" s="136" t="str">
        <f ca="1">IFERROR(IF($C292="","",VLOOKUP(FİLTRE!$C292,'SKT LİSTESİ'!$F:$AJ,23,0)),"")</f>
        <v/>
      </c>
      <c r="P292" s="31"/>
      <c r="Q292" s="31"/>
      <c r="R292" s="137" t="str">
        <f ca="1">(IFERROR(IF($C292="","",VLOOKUP(FİLTRE!$C292,'SKT LİSTESİ'!$F:$AJ,15,0)),""))</f>
        <v/>
      </c>
      <c r="S292" s="138" t="str">
        <f ca="1">IFERROR(IF($C292="","",VLOOKUP(FİLTRE!$C292,'SKT LİSTESİ'!$F:$AJ,16,0)),"")</f>
        <v/>
      </c>
      <c r="AF292" s="179" t="str">
        <f t="shared" ca="1" si="18"/>
        <v/>
      </c>
      <c r="AG292" s="179">
        <f t="shared" ca="1" si="19"/>
        <v>0</v>
      </c>
      <c r="AH292" s="179">
        <f t="shared" ca="1" si="20"/>
        <v>0</v>
      </c>
    </row>
    <row r="293" spans="2:34" ht="15.75" x14ac:dyDescent="0.25">
      <c r="B293">
        <f t="shared" ca="1" si="17"/>
        <v>281</v>
      </c>
      <c r="C293" t="str">
        <f ca="1">IFERROR(VLOOKUP(B293,'SKT LİSTESİ'!F:F,1,0),"")</f>
        <v/>
      </c>
      <c r="E293" s="128" t="str">
        <f ca="1">IFERROR(IF($C293="","",VLOOKUP(FİLTRE!$C293,'SKT LİSTESİ'!$F:$S,5,0)),"")</f>
        <v/>
      </c>
      <c r="F293" s="129" t="str">
        <f ca="1">IFERROR(IF($C293="","",VLOOKUP(FİLTRE!$C293,'SKT LİSTESİ'!$F:$S,7,0)),"")</f>
        <v/>
      </c>
      <c r="G293" s="130" t="str">
        <f ca="1">IFERROR(IF($C293="","",VLOOKUP(FİLTRE!$C293,'SKT LİSTESİ'!$F:$S,8,0)),"")</f>
        <v/>
      </c>
      <c r="H293" s="131" t="str">
        <f ca="1">IF(E293="","",IF($C293="","",VLOOKUP(FİLTRE!$C293,'SKT LİSTESİ'!$F:$S,9,0)))</f>
        <v/>
      </c>
      <c r="I293" s="132" t="str">
        <f ca="1">IFERROR(IF($C293="","",VLOOKUP(FİLTRE!$C293,'SKT LİSTESİ'!$F:$S,10,0)),"")</f>
        <v/>
      </c>
      <c r="J293" s="133" t="str">
        <f ca="1">IFERROR(IF($C293="","",VLOOKUP(FİLTRE!$C293,'SKT LİSTESİ'!$F:$S,11,0)),"")</f>
        <v/>
      </c>
      <c r="K293" s="134" t="str">
        <f ca="1">IFERROR(IF($C293="","",VLOOKUP(FİLTRE!$C293,'SKT LİSTESİ'!$F:$S,12,0)),"")</f>
        <v/>
      </c>
      <c r="L293" s="134" t="str">
        <f ca="1">IFERROR(IF($C293="","",VLOOKUP(FİLTRE!$C293,'SKT LİSTESİ'!$F:$S,13,0)),"")</f>
        <v/>
      </c>
      <c r="M293" s="135" t="str">
        <f ca="1">IFERROR(IF($C293="","",VLOOKUP(FİLTRE!$C293,'SKT LİSTESİ'!$F:$AJ,14,0)),"")</f>
        <v/>
      </c>
      <c r="N293" s="31" t="str">
        <f ca="1">IFERROR(IF($C293="","",VLOOKUP(FİLTRE!$C293,'SKT LİSTESİ'!$F:$AJ,22,0)),"")</f>
        <v/>
      </c>
      <c r="O293" s="136" t="str">
        <f ca="1">IFERROR(IF($C293="","",VLOOKUP(FİLTRE!$C293,'SKT LİSTESİ'!$F:$AJ,23,0)),"")</f>
        <v/>
      </c>
      <c r="P293" s="31"/>
      <c r="Q293" s="31"/>
      <c r="R293" s="137" t="str">
        <f ca="1">(IFERROR(IF($C293="","",VLOOKUP(FİLTRE!$C293,'SKT LİSTESİ'!$F:$AJ,15,0)),""))</f>
        <v/>
      </c>
      <c r="S293" s="138" t="str">
        <f ca="1">IFERROR(IF($C293="","",VLOOKUP(FİLTRE!$C293,'SKT LİSTESİ'!$F:$AJ,16,0)),"")</f>
        <v/>
      </c>
      <c r="AF293" s="179" t="str">
        <f t="shared" ca="1" si="18"/>
        <v/>
      </c>
      <c r="AG293" s="179">
        <f t="shared" ca="1" si="19"/>
        <v>0</v>
      </c>
      <c r="AH293" s="179">
        <f t="shared" ca="1" si="20"/>
        <v>0</v>
      </c>
    </row>
    <row r="294" spans="2:34" ht="15.75" x14ac:dyDescent="0.25">
      <c r="B294">
        <f t="shared" ca="1" si="17"/>
        <v>282</v>
      </c>
      <c r="C294" t="str">
        <f ca="1">IFERROR(VLOOKUP(B294,'SKT LİSTESİ'!F:F,1,0),"")</f>
        <v/>
      </c>
      <c r="E294" s="128" t="str">
        <f ca="1">IFERROR(IF($C294="","",VLOOKUP(FİLTRE!$C294,'SKT LİSTESİ'!$F:$S,5,0)),"")</f>
        <v/>
      </c>
      <c r="F294" s="129" t="str">
        <f ca="1">IFERROR(IF($C294="","",VLOOKUP(FİLTRE!$C294,'SKT LİSTESİ'!$F:$S,7,0)),"")</f>
        <v/>
      </c>
      <c r="G294" s="130" t="str">
        <f ca="1">IFERROR(IF($C294="","",VLOOKUP(FİLTRE!$C294,'SKT LİSTESİ'!$F:$S,8,0)),"")</f>
        <v/>
      </c>
      <c r="H294" s="131" t="str">
        <f ca="1">IF(E294="","",IF($C294="","",VLOOKUP(FİLTRE!$C294,'SKT LİSTESİ'!$F:$S,9,0)))</f>
        <v/>
      </c>
      <c r="I294" s="132" t="str">
        <f ca="1">IFERROR(IF($C294="","",VLOOKUP(FİLTRE!$C294,'SKT LİSTESİ'!$F:$S,10,0)),"")</f>
        <v/>
      </c>
      <c r="J294" s="133" t="str">
        <f ca="1">IFERROR(IF($C294="","",VLOOKUP(FİLTRE!$C294,'SKT LİSTESİ'!$F:$S,11,0)),"")</f>
        <v/>
      </c>
      <c r="K294" s="134" t="str">
        <f ca="1">IFERROR(IF($C294="","",VLOOKUP(FİLTRE!$C294,'SKT LİSTESİ'!$F:$S,12,0)),"")</f>
        <v/>
      </c>
      <c r="L294" s="134" t="str">
        <f ca="1">IFERROR(IF($C294="","",VLOOKUP(FİLTRE!$C294,'SKT LİSTESİ'!$F:$S,13,0)),"")</f>
        <v/>
      </c>
      <c r="M294" s="135" t="str">
        <f ca="1">IFERROR(IF($C294="","",VLOOKUP(FİLTRE!$C294,'SKT LİSTESİ'!$F:$AJ,14,0)),"")</f>
        <v/>
      </c>
      <c r="N294" s="31" t="str">
        <f ca="1">IFERROR(IF($C294="","",VLOOKUP(FİLTRE!$C294,'SKT LİSTESİ'!$F:$AJ,22,0)),"")</f>
        <v/>
      </c>
      <c r="O294" s="136" t="str">
        <f ca="1">IFERROR(IF($C294="","",VLOOKUP(FİLTRE!$C294,'SKT LİSTESİ'!$F:$AJ,23,0)),"")</f>
        <v/>
      </c>
      <c r="P294" s="31"/>
      <c r="Q294" s="31"/>
      <c r="R294" s="137" t="str">
        <f ca="1">(IFERROR(IF($C294="","",VLOOKUP(FİLTRE!$C294,'SKT LİSTESİ'!$F:$AJ,15,0)),""))</f>
        <v/>
      </c>
      <c r="S294" s="138" t="str">
        <f ca="1">IFERROR(IF($C294="","",VLOOKUP(FİLTRE!$C294,'SKT LİSTESİ'!$F:$AJ,16,0)),"")</f>
        <v/>
      </c>
      <c r="AF294" s="179" t="str">
        <f t="shared" ca="1" si="18"/>
        <v/>
      </c>
      <c r="AG294" s="179">
        <f t="shared" ca="1" si="19"/>
        <v>0</v>
      </c>
      <c r="AH294" s="179">
        <f t="shared" ca="1" si="20"/>
        <v>0</v>
      </c>
    </row>
    <row r="295" spans="2:34" ht="15.75" x14ac:dyDescent="0.25">
      <c r="B295">
        <f t="shared" ca="1" si="17"/>
        <v>283</v>
      </c>
      <c r="C295" t="str">
        <f ca="1">IFERROR(VLOOKUP(B295,'SKT LİSTESİ'!F:F,1,0),"")</f>
        <v/>
      </c>
      <c r="E295" s="128" t="str">
        <f ca="1">IFERROR(IF($C295="","",VLOOKUP(FİLTRE!$C295,'SKT LİSTESİ'!$F:$S,5,0)),"")</f>
        <v/>
      </c>
      <c r="F295" s="129" t="str">
        <f ca="1">IFERROR(IF($C295="","",VLOOKUP(FİLTRE!$C295,'SKT LİSTESİ'!$F:$S,7,0)),"")</f>
        <v/>
      </c>
      <c r="G295" s="130" t="str">
        <f ca="1">IFERROR(IF($C295="","",VLOOKUP(FİLTRE!$C295,'SKT LİSTESİ'!$F:$S,8,0)),"")</f>
        <v/>
      </c>
      <c r="H295" s="131" t="str">
        <f ca="1">IF(E295="","",IF($C295="","",VLOOKUP(FİLTRE!$C295,'SKT LİSTESİ'!$F:$S,9,0)))</f>
        <v/>
      </c>
      <c r="I295" s="132" t="str">
        <f ca="1">IFERROR(IF($C295="","",VLOOKUP(FİLTRE!$C295,'SKT LİSTESİ'!$F:$S,10,0)),"")</f>
        <v/>
      </c>
      <c r="J295" s="133" t="str">
        <f ca="1">IFERROR(IF($C295="","",VLOOKUP(FİLTRE!$C295,'SKT LİSTESİ'!$F:$S,11,0)),"")</f>
        <v/>
      </c>
      <c r="K295" s="134" t="str">
        <f ca="1">IFERROR(IF($C295="","",VLOOKUP(FİLTRE!$C295,'SKT LİSTESİ'!$F:$S,12,0)),"")</f>
        <v/>
      </c>
      <c r="L295" s="134" t="str">
        <f ca="1">IFERROR(IF($C295="","",VLOOKUP(FİLTRE!$C295,'SKT LİSTESİ'!$F:$S,13,0)),"")</f>
        <v/>
      </c>
      <c r="M295" s="135" t="str">
        <f ca="1">IFERROR(IF($C295="","",VLOOKUP(FİLTRE!$C295,'SKT LİSTESİ'!$F:$AJ,14,0)),"")</f>
        <v/>
      </c>
      <c r="N295" s="31" t="str">
        <f ca="1">IFERROR(IF($C295="","",VLOOKUP(FİLTRE!$C295,'SKT LİSTESİ'!$F:$AJ,22,0)),"")</f>
        <v/>
      </c>
      <c r="O295" s="136" t="str">
        <f ca="1">IFERROR(IF($C295="","",VLOOKUP(FİLTRE!$C295,'SKT LİSTESİ'!$F:$AJ,23,0)),"")</f>
        <v/>
      </c>
      <c r="P295" s="31"/>
      <c r="Q295" s="31"/>
      <c r="R295" s="137" t="str">
        <f ca="1">(IFERROR(IF($C295="","",VLOOKUP(FİLTRE!$C295,'SKT LİSTESİ'!$F:$AJ,15,0)),""))</f>
        <v/>
      </c>
      <c r="S295" s="138" t="str">
        <f ca="1">IFERROR(IF($C295="","",VLOOKUP(FİLTRE!$C295,'SKT LİSTESİ'!$F:$AJ,16,0)),"")</f>
        <v/>
      </c>
      <c r="AF295" s="179" t="str">
        <f t="shared" ca="1" si="18"/>
        <v/>
      </c>
      <c r="AG295" s="179">
        <f t="shared" ca="1" si="19"/>
        <v>0</v>
      </c>
      <c r="AH295" s="179">
        <f t="shared" ca="1" si="20"/>
        <v>0</v>
      </c>
    </row>
    <row r="296" spans="2:34" ht="15.75" x14ac:dyDescent="0.25">
      <c r="B296">
        <f t="shared" ca="1" si="17"/>
        <v>284</v>
      </c>
      <c r="C296" t="str">
        <f ca="1">IFERROR(VLOOKUP(B296,'SKT LİSTESİ'!F:F,1,0),"")</f>
        <v/>
      </c>
      <c r="E296" s="128" t="str">
        <f ca="1">IFERROR(IF($C296="","",VLOOKUP(FİLTRE!$C296,'SKT LİSTESİ'!$F:$S,5,0)),"")</f>
        <v/>
      </c>
      <c r="F296" s="129" t="str">
        <f ca="1">IFERROR(IF($C296="","",VLOOKUP(FİLTRE!$C296,'SKT LİSTESİ'!$F:$S,7,0)),"")</f>
        <v/>
      </c>
      <c r="G296" s="130" t="str">
        <f ca="1">IFERROR(IF($C296="","",VLOOKUP(FİLTRE!$C296,'SKT LİSTESİ'!$F:$S,8,0)),"")</f>
        <v/>
      </c>
      <c r="H296" s="131" t="str">
        <f ca="1">IF(E296="","",IF($C296="","",VLOOKUP(FİLTRE!$C296,'SKT LİSTESİ'!$F:$S,9,0)))</f>
        <v/>
      </c>
      <c r="I296" s="132" t="str">
        <f ca="1">IFERROR(IF($C296="","",VLOOKUP(FİLTRE!$C296,'SKT LİSTESİ'!$F:$S,10,0)),"")</f>
        <v/>
      </c>
      <c r="J296" s="133" t="str">
        <f ca="1">IFERROR(IF($C296="","",VLOOKUP(FİLTRE!$C296,'SKT LİSTESİ'!$F:$S,11,0)),"")</f>
        <v/>
      </c>
      <c r="K296" s="134" t="str">
        <f ca="1">IFERROR(IF($C296="","",VLOOKUP(FİLTRE!$C296,'SKT LİSTESİ'!$F:$S,12,0)),"")</f>
        <v/>
      </c>
      <c r="L296" s="134" t="str">
        <f ca="1">IFERROR(IF($C296="","",VLOOKUP(FİLTRE!$C296,'SKT LİSTESİ'!$F:$S,13,0)),"")</f>
        <v/>
      </c>
      <c r="M296" s="135" t="str">
        <f ca="1">IFERROR(IF($C296="","",VLOOKUP(FİLTRE!$C296,'SKT LİSTESİ'!$F:$AJ,14,0)),"")</f>
        <v/>
      </c>
      <c r="N296" s="31" t="str">
        <f ca="1">IFERROR(IF($C296="","",VLOOKUP(FİLTRE!$C296,'SKT LİSTESİ'!$F:$AJ,22,0)),"")</f>
        <v/>
      </c>
      <c r="O296" s="136" t="str">
        <f ca="1">IFERROR(IF($C296="","",VLOOKUP(FİLTRE!$C296,'SKT LİSTESİ'!$F:$AJ,23,0)),"")</f>
        <v/>
      </c>
      <c r="P296" s="31"/>
      <c r="Q296" s="31"/>
      <c r="R296" s="137" t="str">
        <f ca="1">(IFERROR(IF($C296="","",VLOOKUP(FİLTRE!$C296,'SKT LİSTESİ'!$F:$AJ,15,0)),""))</f>
        <v/>
      </c>
      <c r="S296" s="138" t="str">
        <f ca="1">IFERROR(IF($C296="","",VLOOKUP(FİLTRE!$C296,'SKT LİSTESİ'!$F:$AJ,16,0)),"")</f>
        <v/>
      </c>
      <c r="AF296" s="179" t="str">
        <f t="shared" ca="1" si="18"/>
        <v/>
      </c>
      <c r="AG296" s="179">
        <f t="shared" ca="1" si="19"/>
        <v>0</v>
      </c>
      <c r="AH296" s="179">
        <f t="shared" ca="1" si="20"/>
        <v>0</v>
      </c>
    </row>
    <row r="297" spans="2:34" ht="15.75" x14ac:dyDescent="0.25">
      <c r="B297">
        <f t="shared" ca="1" si="17"/>
        <v>285</v>
      </c>
      <c r="C297" t="str">
        <f ca="1">IFERROR(VLOOKUP(B297,'SKT LİSTESİ'!F:F,1,0),"")</f>
        <v/>
      </c>
      <c r="E297" s="128" t="str">
        <f ca="1">IFERROR(IF($C297="","",VLOOKUP(FİLTRE!$C297,'SKT LİSTESİ'!$F:$S,5,0)),"")</f>
        <v/>
      </c>
      <c r="F297" s="129" t="str">
        <f ca="1">IFERROR(IF($C297="","",VLOOKUP(FİLTRE!$C297,'SKT LİSTESİ'!$F:$S,7,0)),"")</f>
        <v/>
      </c>
      <c r="G297" s="130" t="str">
        <f ca="1">IFERROR(IF($C297="","",VLOOKUP(FİLTRE!$C297,'SKT LİSTESİ'!$F:$S,8,0)),"")</f>
        <v/>
      </c>
      <c r="H297" s="131" t="str">
        <f ca="1">IF(E297="","",IF($C297="","",VLOOKUP(FİLTRE!$C297,'SKT LİSTESİ'!$F:$S,9,0)))</f>
        <v/>
      </c>
      <c r="I297" s="132" t="str">
        <f ca="1">IFERROR(IF($C297="","",VLOOKUP(FİLTRE!$C297,'SKT LİSTESİ'!$F:$S,10,0)),"")</f>
        <v/>
      </c>
      <c r="J297" s="133" t="str">
        <f ca="1">IFERROR(IF($C297="","",VLOOKUP(FİLTRE!$C297,'SKT LİSTESİ'!$F:$S,11,0)),"")</f>
        <v/>
      </c>
      <c r="K297" s="134" t="str">
        <f ca="1">IFERROR(IF($C297="","",VLOOKUP(FİLTRE!$C297,'SKT LİSTESİ'!$F:$S,12,0)),"")</f>
        <v/>
      </c>
      <c r="L297" s="134" t="str">
        <f ca="1">IFERROR(IF($C297="","",VLOOKUP(FİLTRE!$C297,'SKT LİSTESİ'!$F:$S,13,0)),"")</f>
        <v/>
      </c>
      <c r="M297" s="135" t="str">
        <f ca="1">IFERROR(IF($C297="","",VLOOKUP(FİLTRE!$C297,'SKT LİSTESİ'!$F:$AJ,14,0)),"")</f>
        <v/>
      </c>
      <c r="N297" s="31" t="str">
        <f ca="1">IFERROR(IF($C297="","",VLOOKUP(FİLTRE!$C297,'SKT LİSTESİ'!$F:$AJ,22,0)),"")</f>
        <v/>
      </c>
      <c r="O297" s="136" t="str">
        <f ca="1">IFERROR(IF($C297="","",VLOOKUP(FİLTRE!$C297,'SKT LİSTESİ'!$F:$AJ,23,0)),"")</f>
        <v/>
      </c>
      <c r="P297" s="31"/>
      <c r="Q297" s="31"/>
      <c r="R297" s="137" t="str">
        <f ca="1">(IFERROR(IF($C297="","",VLOOKUP(FİLTRE!$C297,'SKT LİSTESİ'!$F:$AJ,15,0)),""))</f>
        <v/>
      </c>
      <c r="S297" s="138" t="str">
        <f ca="1">IFERROR(IF($C297="","",VLOOKUP(FİLTRE!$C297,'SKT LİSTESİ'!$F:$AJ,16,0)),"")</f>
        <v/>
      </c>
      <c r="AF297" s="179" t="str">
        <f t="shared" ca="1" si="18"/>
        <v/>
      </c>
      <c r="AG297" s="179">
        <f t="shared" ca="1" si="19"/>
        <v>0</v>
      </c>
      <c r="AH297" s="179">
        <f t="shared" ca="1" si="20"/>
        <v>0</v>
      </c>
    </row>
    <row r="298" spans="2:34" ht="15.75" x14ac:dyDescent="0.25">
      <c r="B298">
        <f t="shared" ca="1" si="17"/>
        <v>286</v>
      </c>
      <c r="C298" t="str">
        <f ca="1">IFERROR(VLOOKUP(B298,'SKT LİSTESİ'!F:F,1,0),"")</f>
        <v/>
      </c>
      <c r="E298" s="128" t="str">
        <f ca="1">IFERROR(IF($C298="","",VLOOKUP(FİLTRE!$C298,'SKT LİSTESİ'!$F:$S,5,0)),"")</f>
        <v/>
      </c>
      <c r="F298" s="129" t="str">
        <f ca="1">IFERROR(IF($C298="","",VLOOKUP(FİLTRE!$C298,'SKT LİSTESİ'!$F:$S,7,0)),"")</f>
        <v/>
      </c>
      <c r="G298" s="130" t="str">
        <f ca="1">IFERROR(IF($C298="","",VLOOKUP(FİLTRE!$C298,'SKT LİSTESİ'!$F:$S,8,0)),"")</f>
        <v/>
      </c>
      <c r="H298" s="131" t="str">
        <f ca="1">IF(E298="","",IF($C298="","",VLOOKUP(FİLTRE!$C298,'SKT LİSTESİ'!$F:$S,9,0)))</f>
        <v/>
      </c>
      <c r="I298" s="132" t="str">
        <f ca="1">IFERROR(IF($C298="","",VLOOKUP(FİLTRE!$C298,'SKT LİSTESİ'!$F:$S,10,0)),"")</f>
        <v/>
      </c>
      <c r="J298" s="133" t="str">
        <f ca="1">IFERROR(IF($C298="","",VLOOKUP(FİLTRE!$C298,'SKT LİSTESİ'!$F:$S,11,0)),"")</f>
        <v/>
      </c>
      <c r="K298" s="134" t="str">
        <f ca="1">IFERROR(IF($C298="","",VLOOKUP(FİLTRE!$C298,'SKT LİSTESİ'!$F:$S,12,0)),"")</f>
        <v/>
      </c>
      <c r="L298" s="134" t="str">
        <f ca="1">IFERROR(IF($C298="","",VLOOKUP(FİLTRE!$C298,'SKT LİSTESİ'!$F:$S,13,0)),"")</f>
        <v/>
      </c>
      <c r="M298" s="135" t="str">
        <f ca="1">IFERROR(IF($C298="","",VLOOKUP(FİLTRE!$C298,'SKT LİSTESİ'!$F:$AJ,14,0)),"")</f>
        <v/>
      </c>
      <c r="N298" s="31" t="str">
        <f ca="1">IFERROR(IF($C298="","",VLOOKUP(FİLTRE!$C298,'SKT LİSTESİ'!$F:$AJ,22,0)),"")</f>
        <v/>
      </c>
      <c r="O298" s="136" t="str">
        <f ca="1">IFERROR(IF($C298="","",VLOOKUP(FİLTRE!$C298,'SKT LİSTESİ'!$F:$AJ,23,0)),"")</f>
        <v/>
      </c>
      <c r="P298" s="31"/>
      <c r="Q298" s="31"/>
      <c r="R298" s="137" t="str">
        <f ca="1">(IFERROR(IF($C298="","",VLOOKUP(FİLTRE!$C298,'SKT LİSTESİ'!$F:$AJ,15,0)),""))</f>
        <v/>
      </c>
      <c r="S298" s="138" t="str">
        <f ca="1">IFERROR(IF($C298="","",VLOOKUP(FİLTRE!$C298,'SKT LİSTESİ'!$F:$AJ,16,0)),"")</f>
        <v/>
      </c>
      <c r="AF298" s="179" t="str">
        <f t="shared" ca="1" si="18"/>
        <v/>
      </c>
      <c r="AG298" s="179">
        <f t="shared" ca="1" si="19"/>
        <v>0</v>
      </c>
      <c r="AH298" s="179">
        <f t="shared" ca="1" si="20"/>
        <v>0</v>
      </c>
    </row>
    <row r="299" spans="2:34" ht="15.75" x14ac:dyDescent="0.25">
      <c r="B299">
        <f t="shared" ca="1" si="17"/>
        <v>287</v>
      </c>
      <c r="C299" t="str">
        <f ca="1">IFERROR(VLOOKUP(B299,'SKT LİSTESİ'!F:F,1,0),"")</f>
        <v/>
      </c>
      <c r="E299" s="128" t="str">
        <f ca="1">IFERROR(IF($C299="","",VLOOKUP(FİLTRE!$C299,'SKT LİSTESİ'!$F:$S,5,0)),"")</f>
        <v/>
      </c>
      <c r="F299" s="129" t="str">
        <f ca="1">IFERROR(IF($C299="","",VLOOKUP(FİLTRE!$C299,'SKT LİSTESİ'!$F:$S,7,0)),"")</f>
        <v/>
      </c>
      <c r="G299" s="130" t="str">
        <f ca="1">IFERROR(IF($C299="","",VLOOKUP(FİLTRE!$C299,'SKT LİSTESİ'!$F:$S,8,0)),"")</f>
        <v/>
      </c>
      <c r="H299" s="131" t="str">
        <f ca="1">IF(E299="","",IF($C299="","",VLOOKUP(FİLTRE!$C299,'SKT LİSTESİ'!$F:$S,9,0)))</f>
        <v/>
      </c>
      <c r="I299" s="132" t="str">
        <f ca="1">IFERROR(IF($C299="","",VLOOKUP(FİLTRE!$C299,'SKT LİSTESİ'!$F:$S,10,0)),"")</f>
        <v/>
      </c>
      <c r="J299" s="133" t="str">
        <f ca="1">IFERROR(IF($C299="","",VLOOKUP(FİLTRE!$C299,'SKT LİSTESİ'!$F:$S,11,0)),"")</f>
        <v/>
      </c>
      <c r="K299" s="134" t="str">
        <f ca="1">IFERROR(IF($C299="","",VLOOKUP(FİLTRE!$C299,'SKT LİSTESİ'!$F:$S,12,0)),"")</f>
        <v/>
      </c>
      <c r="L299" s="134" t="str">
        <f ca="1">IFERROR(IF($C299="","",VLOOKUP(FİLTRE!$C299,'SKT LİSTESİ'!$F:$S,13,0)),"")</f>
        <v/>
      </c>
      <c r="M299" s="135" t="str">
        <f ca="1">IFERROR(IF($C299="","",VLOOKUP(FİLTRE!$C299,'SKT LİSTESİ'!$F:$AJ,14,0)),"")</f>
        <v/>
      </c>
      <c r="N299" s="31" t="str">
        <f ca="1">IFERROR(IF($C299="","",VLOOKUP(FİLTRE!$C299,'SKT LİSTESİ'!$F:$AJ,22,0)),"")</f>
        <v/>
      </c>
      <c r="O299" s="136" t="str">
        <f ca="1">IFERROR(IF($C299="","",VLOOKUP(FİLTRE!$C299,'SKT LİSTESİ'!$F:$AJ,23,0)),"")</f>
        <v/>
      </c>
      <c r="P299" s="31"/>
      <c r="Q299" s="31"/>
      <c r="R299" s="137" t="str">
        <f ca="1">(IFERROR(IF($C299="","",VLOOKUP(FİLTRE!$C299,'SKT LİSTESİ'!$F:$AJ,15,0)),""))</f>
        <v/>
      </c>
      <c r="S299" s="138" t="str">
        <f ca="1">IFERROR(IF($C299="","",VLOOKUP(FİLTRE!$C299,'SKT LİSTESİ'!$F:$AJ,16,0)),"")</f>
        <v/>
      </c>
      <c r="AF299" s="179" t="str">
        <f t="shared" ca="1" si="18"/>
        <v/>
      </c>
      <c r="AG299" s="179">
        <f t="shared" ca="1" si="19"/>
        <v>0</v>
      </c>
      <c r="AH299" s="179">
        <f t="shared" ca="1" si="20"/>
        <v>0</v>
      </c>
    </row>
    <row r="300" spans="2:34" ht="15.75" x14ac:dyDescent="0.25">
      <c r="B300">
        <f t="shared" ca="1" si="17"/>
        <v>288</v>
      </c>
      <c r="C300" t="str">
        <f ca="1">IFERROR(VLOOKUP(B300,'SKT LİSTESİ'!F:F,1,0),"")</f>
        <v/>
      </c>
      <c r="E300" s="128" t="str">
        <f ca="1">IFERROR(IF($C300="","",VLOOKUP(FİLTRE!$C300,'SKT LİSTESİ'!$F:$S,5,0)),"")</f>
        <v/>
      </c>
      <c r="F300" s="129" t="str">
        <f ca="1">IFERROR(IF($C300="","",VLOOKUP(FİLTRE!$C300,'SKT LİSTESİ'!$F:$S,7,0)),"")</f>
        <v/>
      </c>
      <c r="G300" s="130" t="str">
        <f ca="1">IFERROR(IF($C300="","",VLOOKUP(FİLTRE!$C300,'SKT LİSTESİ'!$F:$S,8,0)),"")</f>
        <v/>
      </c>
      <c r="H300" s="131" t="str">
        <f ca="1">IF(E300="","",IF($C300="","",VLOOKUP(FİLTRE!$C300,'SKT LİSTESİ'!$F:$S,9,0)))</f>
        <v/>
      </c>
      <c r="I300" s="132" t="str">
        <f ca="1">IFERROR(IF($C300="","",VLOOKUP(FİLTRE!$C300,'SKT LİSTESİ'!$F:$S,10,0)),"")</f>
        <v/>
      </c>
      <c r="J300" s="133" t="str">
        <f ca="1">IFERROR(IF($C300="","",VLOOKUP(FİLTRE!$C300,'SKT LİSTESİ'!$F:$S,11,0)),"")</f>
        <v/>
      </c>
      <c r="K300" s="134" t="str">
        <f ca="1">IFERROR(IF($C300="","",VLOOKUP(FİLTRE!$C300,'SKT LİSTESİ'!$F:$S,12,0)),"")</f>
        <v/>
      </c>
      <c r="L300" s="134" t="str">
        <f ca="1">IFERROR(IF($C300="","",VLOOKUP(FİLTRE!$C300,'SKT LİSTESİ'!$F:$S,13,0)),"")</f>
        <v/>
      </c>
      <c r="M300" s="135" t="str">
        <f ca="1">IFERROR(IF($C300="","",VLOOKUP(FİLTRE!$C300,'SKT LİSTESİ'!$F:$AJ,14,0)),"")</f>
        <v/>
      </c>
      <c r="N300" s="31" t="str">
        <f ca="1">IFERROR(IF($C300="","",VLOOKUP(FİLTRE!$C300,'SKT LİSTESİ'!$F:$AJ,22,0)),"")</f>
        <v/>
      </c>
      <c r="O300" s="136" t="str">
        <f ca="1">IFERROR(IF($C300="","",VLOOKUP(FİLTRE!$C300,'SKT LİSTESİ'!$F:$AJ,23,0)),"")</f>
        <v/>
      </c>
      <c r="P300" s="31"/>
      <c r="Q300" s="31"/>
      <c r="R300" s="137" t="str">
        <f ca="1">(IFERROR(IF($C300="","",VLOOKUP(FİLTRE!$C300,'SKT LİSTESİ'!$F:$AJ,15,0)),""))</f>
        <v/>
      </c>
      <c r="S300" s="138" t="str">
        <f ca="1">IFERROR(IF($C300="","",VLOOKUP(FİLTRE!$C300,'SKT LİSTESİ'!$F:$AJ,16,0)),"")</f>
        <v/>
      </c>
      <c r="AF300" s="179" t="str">
        <f t="shared" ca="1" si="18"/>
        <v/>
      </c>
      <c r="AG300" s="179">
        <f t="shared" ca="1" si="19"/>
        <v>0</v>
      </c>
      <c r="AH300" s="179">
        <f t="shared" ca="1" si="20"/>
        <v>0</v>
      </c>
    </row>
    <row r="301" spans="2:34" ht="15.75" x14ac:dyDescent="0.25">
      <c r="B301">
        <f t="shared" ca="1" si="17"/>
        <v>289</v>
      </c>
      <c r="C301" t="str">
        <f ca="1">IFERROR(VLOOKUP(B301,'SKT LİSTESİ'!F:F,1,0),"")</f>
        <v/>
      </c>
      <c r="E301" s="128" t="str">
        <f ca="1">IFERROR(IF($C301="","",VLOOKUP(FİLTRE!$C301,'SKT LİSTESİ'!$F:$S,5,0)),"")</f>
        <v/>
      </c>
      <c r="F301" s="129" t="str">
        <f ca="1">IFERROR(IF($C301="","",VLOOKUP(FİLTRE!$C301,'SKT LİSTESİ'!$F:$S,7,0)),"")</f>
        <v/>
      </c>
      <c r="G301" s="130" t="str">
        <f ca="1">IFERROR(IF($C301="","",VLOOKUP(FİLTRE!$C301,'SKT LİSTESİ'!$F:$S,8,0)),"")</f>
        <v/>
      </c>
      <c r="H301" s="131" t="str">
        <f ca="1">IF(E301="","",IF($C301="","",VLOOKUP(FİLTRE!$C301,'SKT LİSTESİ'!$F:$S,9,0)))</f>
        <v/>
      </c>
      <c r="I301" s="132" t="str">
        <f ca="1">IFERROR(IF($C301="","",VLOOKUP(FİLTRE!$C301,'SKT LİSTESİ'!$F:$S,10,0)),"")</f>
        <v/>
      </c>
      <c r="J301" s="133" t="str">
        <f ca="1">IFERROR(IF($C301="","",VLOOKUP(FİLTRE!$C301,'SKT LİSTESİ'!$F:$S,11,0)),"")</f>
        <v/>
      </c>
      <c r="K301" s="134" t="str">
        <f ca="1">IFERROR(IF($C301="","",VLOOKUP(FİLTRE!$C301,'SKT LİSTESİ'!$F:$S,12,0)),"")</f>
        <v/>
      </c>
      <c r="L301" s="134" t="str">
        <f ca="1">IFERROR(IF($C301="","",VLOOKUP(FİLTRE!$C301,'SKT LİSTESİ'!$F:$S,13,0)),"")</f>
        <v/>
      </c>
      <c r="M301" s="135" t="str">
        <f ca="1">IFERROR(IF($C301="","",VLOOKUP(FİLTRE!$C301,'SKT LİSTESİ'!$F:$AJ,14,0)),"")</f>
        <v/>
      </c>
      <c r="N301" s="31" t="str">
        <f ca="1">IFERROR(IF($C301="","",VLOOKUP(FİLTRE!$C301,'SKT LİSTESİ'!$F:$AJ,22,0)),"")</f>
        <v/>
      </c>
      <c r="O301" s="136" t="str">
        <f ca="1">IFERROR(IF($C301="","",VLOOKUP(FİLTRE!$C301,'SKT LİSTESİ'!$F:$AJ,23,0)),"")</f>
        <v/>
      </c>
      <c r="P301" s="31"/>
      <c r="Q301" s="31"/>
      <c r="R301" s="137" t="str">
        <f ca="1">(IFERROR(IF($C301="","",VLOOKUP(FİLTRE!$C301,'SKT LİSTESİ'!$F:$AJ,15,0)),""))</f>
        <v/>
      </c>
      <c r="S301" s="138" t="str">
        <f ca="1">IFERROR(IF($C301="","",VLOOKUP(FİLTRE!$C301,'SKT LİSTESİ'!$F:$AJ,16,0)),"")</f>
        <v/>
      </c>
      <c r="AF301" s="179" t="str">
        <f t="shared" ca="1" si="18"/>
        <v/>
      </c>
      <c r="AG301" s="179">
        <f t="shared" ca="1" si="19"/>
        <v>0</v>
      </c>
      <c r="AH301" s="179">
        <f t="shared" ca="1" si="20"/>
        <v>0</v>
      </c>
    </row>
    <row r="302" spans="2:34" ht="15.75" x14ac:dyDescent="0.25">
      <c r="B302">
        <f t="shared" ca="1" si="17"/>
        <v>290</v>
      </c>
      <c r="C302" t="str">
        <f ca="1">IFERROR(VLOOKUP(B302,'SKT LİSTESİ'!F:F,1,0),"")</f>
        <v/>
      </c>
      <c r="E302" s="128" t="str">
        <f ca="1">IFERROR(IF($C302="","",VLOOKUP(FİLTRE!$C302,'SKT LİSTESİ'!$F:$S,5,0)),"")</f>
        <v/>
      </c>
      <c r="F302" s="129" t="str">
        <f ca="1">IFERROR(IF($C302="","",VLOOKUP(FİLTRE!$C302,'SKT LİSTESİ'!$F:$S,7,0)),"")</f>
        <v/>
      </c>
      <c r="G302" s="130" t="str">
        <f ca="1">IFERROR(IF($C302="","",VLOOKUP(FİLTRE!$C302,'SKT LİSTESİ'!$F:$S,8,0)),"")</f>
        <v/>
      </c>
      <c r="H302" s="131" t="str">
        <f ca="1">IF(E302="","",IF($C302="","",VLOOKUP(FİLTRE!$C302,'SKT LİSTESİ'!$F:$S,9,0)))</f>
        <v/>
      </c>
      <c r="I302" s="132" t="str">
        <f ca="1">IFERROR(IF($C302="","",VLOOKUP(FİLTRE!$C302,'SKT LİSTESİ'!$F:$S,10,0)),"")</f>
        <v/>
      </c>
      <c r="J302" s="133" t="str">
        <f ca="1">IFERROR(IF($C302="","",VLOOKUP(FİLTRE!$C302,'SKT LİSTESİ'!$F:$S,11,0)),"")</f>
        <v/>
      </c>
      <c r="K302" s="134" t="str">
        <f ca="1">IFERROR(IF($C302="","",VLOOKUP(FİLTRE!$C302,'SKT LİSTESİ'!$F:$S,12,0)),"")</f>
        <v/>
      </c>
      <c r="L302" s="134" t="str">
        <f ca="1">IFERROR(IF($C302="","",VLOOKUP(FİLTRE!$C302,'SKT LİSTESİ'!$F:$S,13,0)),"")</f>
        <v/>
      </c>
      <c r="M302" s="135" t="str">
        <f ca="1">IFERROR(IF($C302="","",VLOOKUP(FİLTRE!$C302,'SKT LİSTESİ'!$F:$AJ,14,0)),"")</f>
        <v/>
      </c>
      <c r="N302" s="31" t="str">
        <f ca="1">IFERROR(IF($C302="","",VLOOKUP(FİLTRE!$C302,'SKT LİSTESİ'!$F:$AJ,22,0)),"")</f>
        <v/>
      </c>
      <c r="O302" s="136" t="str">
        <f ca="1">IFERROR(IF($C302="","",VLOOKUP(FİLTRE!$C302,'SKT LİSTESİ'!$F:$AJ,23,0)),"")</f>
        <v/>
      </c>
      <c r="P302" s="31"/>
      <c r="Q302" s="31"/>
      <c r="R302" s="137" t="str">
        <f ca="1">(IFERROR(IF($C302="","",VLOOKUP(FİLTRE!$C302,'SKT LİSTESİ'!$F:$AJ,15,0)),""))</f>
        <v/>
      </c>
      <c r="S302" s="138" t="str">
        <f ca="1">IFERROR(IF($C302="","",VLOOKUP(FİLTRE!$C302,'SKT LİSTESİ'!$F:$AJ,16,0)),"")</f>
        <v/>
      </c>
      <c r="AF302" s="179" t="str">
        <f t="shared" ca="1" si="18"/>
        <v/>
      </c>
      <c r="AG302" s="179">
        <f t="shared" ca="1" si="19"/>
        <v>0</v>
      </c>
      <c r="AH302" s="179">
        <f t="shared" ca="1" si="20"/>
        <v>0</v>
      </c>
    </row>
    <row r="303" spans="2:34" ht="15.75" x14ac:dyDescent="0.25">
      <c r="B303">
        <f t="shared" ca="1" si="17"/>
        <v>291</v>
      </c>
      <c r="C303" t="str">
        <f ca="1">IFERROR(VLOOKUP(B303,'SKT LİSTESİ'!F:F,1,0),"")</f>
        <v/>
      </c>
      <c r="E303" s="128" t="str">
        <f ca="1">IFERROR(IF($C303="","",VLOOKUP(FİLTRE!$C303,'SKT LİSTESİ'!$F:$S,5,0)),"")</f>
        <v/>
      </c>
      <c r="F303" s="129" t="str">
        <f ca="1">IFERROR(IF($C303="","",VLOOKUP(FİLTRE!$C303,'SKT LİSTESİ'!$F:$S,7,0)),"")</f>
        <v/>
      </c>
      <c r="G303" s="130" t="str">
        <f ca="1">IFERROR(IF($C303="","",VLOOKUP(FİLTRE!$C303,'SKT LİSTESİ'!$F:$S,8,0)),"")</f>
        <v/>
      </c>
      <c r="H303" s="131" t="str">
        <f ca="1">IF(E303="","",IF($C303="","",VLOOKUP(FİLTRE!$C303,'SKT LİSTESİ'!$F:$S,9,0)))</f>
        <v/>
      </c>
      <c r="I303" s="132" t="str">
        <f ca="1">IFERROR(IF($C303="","",VLOOKUP(FİLTRE!$C303,'SKT LİSTESİ'!$F:$S,10,0)),"")</f>
        <v/>
      </c>
      <c r="J303" s="133" t="str">
        <f ca="1">IFERROR(IF($C303="","",VLOOKUP(FİLTRE!$C303,'SKT LİSTESİ'!$F:$S,11,0)),"")</f>
        <v/>
      </c>
      <c r="K303" s="134" t="str">
        <f ca="1">IFERROR(IF($C303="","",VLOOKUP(FİLTRE!$C303,'SKT LİSTESİ'!$F:$S,12,0)),"")</f>
        <v/>
      </c>
      <c r="L303" s="134" t="str">
        <f ca="1">IFERROR(IF($C303="","",VLOOKUP(FİLTRE!$C303,'SKT LİSTESİ'!$F:$S,13,0)),"")</f>
        <v/>
      </c>
      <c r="M303" s="135" t="str">
        <f ca="1">IFERROR(IF($C303="","",VLOOKUP(FİLTRE!$C303,'SKT LİSTESİ'!$F:$AJ,14,0)),"")</f>
        <v/>
      </c>
      <c r="N303" s="31" t="str">
        <f ca="1">IFERROR(IF($C303="","",VLOOKUP(FİLTRE!$C303,'SKT LİSTESİ'!$F:$AJ,22,0)),"")</f>
        <v/>
      </c>
      <c r="O303" s="136" t="str">
        <f ca="1">IFERROR(IF($C303="","",VLOOKUP(FİLTRE!$C303,'SKT LİSTESİ'!$F:$AJ,23,0)),"")</f>
        <v/>
      </c>
      <c r="P303" s="31"/>
      <c r="Q303" s="31"/>
      <c r="R303" s="137" t="str">
        <f ca="1">(IFERROR(IF($C303="","",VLOOKUP(FİLTRE!$C303,'SKT LİSTESİ'!$F:$AJ,15,0)),""))</f>
        <v/>
      </c>
      <c r="S303" s="138" t="str">
        <f ca="1">IFERROR(IF($C303="","",VLOOKUP(FİLTRE!$C303,'SKT LİSTESİ'!$F:$AJ,16,0)),"")</f>
        <v/>
      </c>
      <c r="AF303" s="179" t="str">
        <f t="shared" ca="1" si="18"/>
        <v/>
      </c>
      <c r="AG303" s="179">
        <f t="shared" ca="1" si="19"/>
        <v>0</v>
      </c>
      <c r="AH303" s="179">
        <f t="shared" ca="1" si="20"/>
        <v>0</v>
      </c>
    </row>
    <row r="304" spans="2:34" ht="15.75" x14ac:dyDescent="0.25">
      <c r="B304">
        <f t="shared" ca="1" si="17"/>
        <v>292</v>
      </c>
      <c r="C304" t="str">
        <f ca="1">IFERROR(VLOOKUP(B304,'SKT LİSTESİ'!F:F,1,0),"")</f>
        <v/>
      </c>
      <c r="E304" s="128" t="str">
        <f ca="1">IFERROR(IF($C304="","",VLOOKUP(FİLTRE!$C304,'SKT LİSTESİ'!$F:$S,5,0)),"")</f>
        <v/>
      </c>
      <c r="F304" s="129" t="str">
        <f ca="1">IFERROR(IF($C304="","",VLOOKUP(FİLTRE!$C304,'SKT LİSTESİ'!$F:$S,7,0)),"")</f>
        <v/>
      </c>
      <c r="G304" s="130" t="str">
        <f ca="1">IFERROR(IF($C304="","",VLOOKUP(FİLTRE!$C304,'SKT LİSTESİ'!$F:$S,8,0)),"")</f>
        <v/>
      </c>
      <c r="H304" s="131" t="str">
        <f ca="1">IF(E304="","",IF($C304="","",VLOOKUP(FİLTRE!$C304,'SKT LİSTESİ'!$F:$S,9,0)))</f>
        <v/>
      </c>
      <c r="I304" s="132" t="str">
        <f ca="1">IFERROR(IF($C304="","",VLOOKUP(FİLTRE!$C304,'SKT LİSTESİ'!$F:$S,10,0)),"")</f>
        <v/>
      </c>
      <c r="J304" s="133" t="str">
        <f ca="1">IFERROR(IF($C304="","",VLOOKUP(FİLTRE!$C304,'SKT LİSTESİ'!$F:$S,11,0)),"")</f>
        <v/>
      </c>
      <c r="K304" s="134" t="str">
        <f ca="1">IFERROR(IF($C304="","",VLOOKUP(FİLTRE!$C304,'SKT LİSTESİ'!$F:$S,12,0)),"")</f>
        <v/>
      </c>
      <c r="L304" s="134" t="str">
        <f ca="1">IFERROR(IF($C304="","",VLOOKUP(FİLTRE!$C304,'SKT LİSTESİ'!$F:$S,13,0)),"")</f>
        <v/>
      </c>
      <c r="M304" s="135" t="str">
        <f ca="1">IFERROR(IF($C304="","",VLOOKUP(FİLTRE!$C304,'SKT LİSTESİ'!$F:$AJ,14,0)),"")</f>
        <v/>
      </c>
      <c r="N304" s="31" t="str">
        <f ca="1">IFERROR(IF($C304="","",VLOOKUP(FİLTRE!$C304,'SKT LİSTESİ'!$F:$AJ,22,0)),"")</f>
        <v/>
      </c>
      <c r="O304" s="136" t="str">
        <f ca="1">IFERROR(IF($C304="","",VLOOKUP(FİLTRE!$C304,'SKT LİSTESİ'!$F:$AJ,23,0)),"")</f>
        <v/>
      </c>
      <c r="P304" s="31"/>
      <c r="Q304" s="31"/>
      <c r="R304" s="137" t="str">
        <f ca="1">(IFERROR(IF($C304="","",VLOOKUP(FİLTRE!$C304,'SKT LİSTESİ'!$F:$AJ,15,0)),""))</f>
        <v/>
      </c>
      <c r="S304" s="138" t="str">
        <f ca="1">IFERROR(IF($C304="","",VLOOKUP(FİLTRE!$C304,'SKT LİSTESİ'!$F:$AJ,16,0)),"")</f>
        <v/>
      </c>
      <c r="AF304" s="179" t="str">
        <f t="shared" ca="1" si="18"/>
        <v/>
      </c>
      <c r="AG304" s="179">
        <f t="shared" ca="1" si="19"/>
        <v>0</v>
      </c>
      <c r="AH304" s="179">
        <f t="shared" ca="1" si="20"/>
        <v>0</v>
      </c>
    </row>
    <row r="305" spans="2:34" ht="15.75" x14ac:dyDescent="0.25">
      <c r="B305">
        <f t="shared" ca="1" si="17"/>
        <v>293</v>
      </c>
      <c r="C305" t="str">
        <f ca="1">IFERROR(VLOOKUP(B305,'SKT LİSTESİ'!F:F,1,0),"")</f>
        <v/>
      </c>
      <c r="E305" s="128" t="str">
        <f ca="1">IFERROR(IF($C305="","",VLOOKUP(FİLTRE!$C305,'SKT LİSTESİ'!$F:$S,5,0)),"")</f>
        <v/>
      </c>
      <c r="F305" s="129" t="str">
        <f ca="1">IFERROR(IF($C305="","",VLOOKUP(FİLTRE!$C305,'SKT LİSTESİ'!$F:$S,7,0)),"")</f>
        <v/>
      </c>
      <c r="G305" s="130" t="str">
        <f ca="1">IFERROR(IF($C305="","",VLOOKUP(FİLTRE!$C305,'SKT LİSTESİ'!$F:$S,8,0)),"")</f>
        <v/>
      </c>
      <c r="H305" s="131" t="str">
        <f ca="1">IF(E305="","",IF($C305="","",VLOOKUP(FİLTRE!$C305,'SKT LİSTESİ'!$F:$S,9,0)))</f>
        <v/>
      </c>
      <c r="I305" s="132" t="str">
        <f ca="1">IFERROR(IF($C305="","",VLOOKUP(FİLTRE!$C305,'SKT LİSTESİ'!$F:$S,10,0)),"")</f>
        <v/>
      </c>
      <c r="J305" s="133" t="str">
        <f ca="1">IFERROR(IF($C305="","",VLOOKUP(FİLTRE!$C305,'SKT LİSTESİ'!$F:$S,11,0)),"")</f>
        <v/>
      </c>
      <c r="K305" s="134" t="str">
        <f ca="1">IFERROR(IF($C305="","",VLOOKUP(FİLTRE!$C305,'SKT LİSTESİ'!$F:$S,12,0)),"")</f>
        <v/>
      </c>
      <c r="L305" s="134" t="str">
        <f ca="1">IFERROR(IF($C305="","",VLOOKUP(FİLTRE!$C305,'SKT LİSTESİ'!$F:$S,13,0)),"")</f>
        <v/>
      </c>
      <c r="M305" s="135" t="str">
        <f ca="1">IFERROR(IF($C305="","",VLOOKUP(FİLTRE!$C305,'SKT LİSTESİ'!$F:$AJ,14,0)),"")</f>
        <v/>
      </c>
      <c r="N305" s="31" t="str">
        <f ca="1">IFERROR(IF($C305="","",VLOOKUP(FİLTRE!$C305,'SKT LİSTESİ'!$F:$AJ,22,0)),"")</f>
        <v/>
      </c>
      <c r="O305" s="136" t="str">
        <f ca="1">IFERROR(IF($C305="","",VLOOKUP(FİLTRE!$C305,'SKT LİSTESİ'!$F:$AJ,23,0)),"")</f>
        <v/>
      </c>
      <c r="P305" s="31"/>
      <c r="Q305" s="31"/>
      <c r="R305" s="137" t="str">
        <f ca="1">(IFERROR(IF($C305="","",VLOOKUP(FİLTRE!$C305,'SKT LİSTESİ'!$F:$AJ,15,0)),""))</f>
        <v/>
      </c>
      <c r="S305" s="138" t="str">
        <f ca="1">IFERROR(IF($C305="","",VLOOKUP(FİLTRE!$C305,'SKT LİSTESİ'!$F:$AJ,16,0)),"")</f>
        <v/>
      </c>
      <c r="AF305" s="179" t="str">
        <f t="shared" ca="1" si="18"/>
        <v/>
      </c>
      <c r="AG305" s="179">
        <f t="shared" ca="1" si="19"/>
        <v>0</v>
      </c>
      <c r="AH305" s="179">
        <f t="shared" ca="1" si="20"/>
        <v>0</v>
      </c>
    </row>
    <row r="306" spans="2:34" ht="15.75" x14ac:dyDescent="0.25">
      <c r="B306">
        <f t="shared" ca="1" si="17"/>
        <v>294</v>
      </c>
      <c r="C306" t="str">
        <f ca="1">IFERROR(VLOOKUP(B306,'SKT LİSTESİ'!F:F,1,0),"")</f>
        <v/>
      </c>
      <c r="E306" s="128" t="str">
        <f ca="1">IFERROR(IF($C306="","",VLOOKUP(FİLTRE!$C306,'SKT LİSTESİ'!$F:$S,5,0)),"")</f>
        <v/>
      </c>
      <c r="F306" s="129" t="str">
        <f ca="1">IFERROR(IF($C306="","",VLOOKUP(FİLTRE!$C306,'SKT LİSTESİ'!$F:$S,7,0)),"")</f>
        <v/>
      </c>
      <c r="G306" s="130" t="str">
        <f ca="1">IFERROR(IF($C306="","",VLOOKUP(FİLTRE!$C306,'SKT LİSTESİ'!$F:$S,8,0)),"")</f>
        <v/>
      </c>
      <c r="H306" s="131" t="str">
        <f ca="1">IF(E306="","",IF($C306="","",VLOOKUP(FİLTRE!$C306,'SKT LİSTESİ'!$F:$S,9,0)))</f>
        <v/>
      </c>
      <c r="I306" s="132" t="str">
        <f ca="1">IFERROR(IF($C306="","",VLOOKUP(FİLTRE!$C306,'SKT LİSTESİ'!$F:$S,10,0)),"")</f>
        <v/>
      </c>
      <c r="J306" s="133" t="str">
        <f ca="1">IFERROR(IF($C306="","",VLOOKUP(FİLTRE!$C306,'SKT LİSTESİ'!$F:$S,11,0)),"")</f>
        <v/>
      </c>
      <c r="K306" s="134" t="str">
        <f ca="1">IFERROR(IF($C306="","",VLOOKUP(FİLTRE!$C306,'SKT LİSTESİ'!$F:$S,12,0)),"")</f>
        <v/>
      </c>
      <c r="L306" s="134" t="str">
        <f ca="1">IFERROR(IF($C306="","",VLOOKUP(FİLTRE!$C306,'SKT LİSTESİ'!$F:$S,13,0)),"")</f>
        <v/>
      </c>
      <c r="M306" s="135" t="str">
        <f ca="1">IFERROR(IF($C306="","",VLOOKUP(FİLTRE!$C306,'SKT LİSTESİ'!$F:$AJ,14,0)),"")</f>
        <v/>
      </c>
      <c r="N306" s="31" t="str">
        <f ca="1">IFERROR(IF($C306="","",VLOOKUP(FİLTRE!$C306,'SKT LİSTESİ'!$F:$AJ,22,0)),"")</f>
        <v/>
      </c>
      <c r="O306" s="136" t="str">
        <f ca="1">IFERROR(IF($C306="","",VLOOKUP(FİLTRE!$C306,'SKT LİSTESİ'!$F:$AJ,23,0)),"")</f>
        <v/>
      </c>
      <c r="P306" s="31"/>
      <c r="Q306" s="31"/>
      <c r="R306" s="137" t="str">
        <f ca="1">(IFERROR(IF($C306="","",VLOOKUP(FİLTRE!$C306,'SKT LİSTESİ'!$F:$AJ,15,0)),""))</f>
        <v/>
      </c>
      <c r="S306" s="138" t="str">
        <f ca="1">IFERROR(IF($C306="","",VLOOKUP(FİLTRE!$C306,'SKT LİSTESİ'!$F:$AJ,16,0)),"")</f>
        <v/>
      </c>
      <c r="AF306" s="179" t="str">
        <f t="shared" ca="1" si="18"/>
        <v/>
      </c>
      <c r="AG306" s="179">
        <f t="shared" ca="1" si="19"/>
        <v>0</v>
      </c>
      <c r="AH306" s="179">
        <f t="shared" ca="1" si="20"/>
        <v>0</v>
      </c>
    </row>
    <row r="307" spans="2:34" ht="15.75" x14ac:dyDescent="0.25">
      <c r="B307">
        <f t="shared" ca="1" si="17"/>
        <v>295</v>
      </c>
      <c r="C307" t="str">
        <f ca="1">IFERROR(VLOOKUP(B307,'SKT LİSTESİ'!F:F,1,0),"")</f>
        <v/>
      </c>
      <c r="E307" s="128" t="str">
        <f ca="1">IFERROR(IF($C307="","",VLOOKUP(FİLTRE!$C307,'SKT LİSTESİ'!$F:$S,5,0)),"")</f>
        <v/>
      </c>
      <c r="F307" s="129" t="str">
        <f ca="1">IFERROR(IF($C307="","",VLOOKUP(FİLTRE!$C307,'SKT LİSTESİ'!$F:$S,7,0)),"")</f>
        <v/>
      </c>
      <c r="G307" s="130" t="str">
        <f ca="1">IFERROR(IF($C307="","",VLOOKUP(FİLTRE!$C307,'SKT LİSTESİ'!$F:$S,8,0)),"")</f>
        <v/>
      </c>
      <c r="H307" s="131" t="str">
        <f ca="1">IF(E307="","",IF($C307="","",VLOOKUP(FİLTRE!$C307,'SKT LİSTESİ'!$F:$S,9,0)))</f>
        <v/>
      </c>
      <c r="I307" s="132" t="str">
        <f ca="1">IFERROR(IF($C307="","",VLOOKUP(FİLTRE!$C307,'SKT LİSTESİ'!$F:$S,10,0)),"")</f>
        <v/>
      </c>
      <c r="J307" s="133" t="str">
        <f ca="1">IFERROR(IF($C307="","",VLOOKUP(FİLTRE!$C307,'SKT LİSTESİ'!$F:$S,11,0)),"")</f>
        <v/>
      </c>
      <c r="K307" s="134" t="str">
        <f ca="1">IFERROR(IF($C307="","",VLOOKUP(FİLTRE!$C307,'SKT LİSTESİ'!$F:$S,12,0)),"")</f>
        <v/>
      </c>
      <c r="L307" s="134" t="str">
        <f ca="1">IFERROR(IF($C307="","",VLOOKUP(FİLTRE!$C307,'SKT LİSTESİ'!$F:$S,13,0)),"")</f>
        <v/>
      </c>
      <c r="M307" s="135" t="str">
        <f ca="1">IFERROR(IF($C307="","",VLOOKUP(FİLTRE!$C307,'SKT LİSTESİ'!$F:$AJ,14,0)),"")</f>
        <v/>
      </c>
      <c r="N307" s="31" t="str">
        <f ca="1">IFERROR(IF($C307="","",VLOOKUP(FİLTRE!$C307,'SKT LİSTESİ'!$F:$AJ,22,0)),"")</f>
        <v/>
      </c>
      <c r="O307" s="136" t="str">
        <f ca="1">IFERROR(IF($C307="","",VLOOKUP(FİLTRE!$C307,'SKT LİSTESİ'!$F:$AJ,23,0)),"")</f>
        <v/>
      </c>
      <c r="P307" s="31"/>
      <c r="Q307" s="31"/>
      <c r="R307" s="137" t="str">
        <f ca="1">(IFERROR(IF($C307="","",VLOOKUP(FİLTRE!$C307,'SKT LİSTESİ'!$F:$AJ,15,0)),""))</f>
        <v/>
      </c>
      <c r="S307" s="138" t="str">
        <f ca="1">IFERROR(IF($C307="","",VLOOKUP(FİLTRE!$C307,'SKT LİSTESİ'!$F:$AJ,16,0)),"")</f>
        <v/>
      </c>
      <c r="AF307" s="179" t="str">
        <f t="shared" ca="1" si="18"/>
        <v/>
      </c>
      <c r="AG307" s="179">
        <f t="shared" ca="1" si="19"/>
        <v>0</v>
      </c>
      <c r="AH307" s="179">
        <f t="shared" ca="1" si="20"/>
        <v>0</v>
      </c>
    </row>
    <row r="308" spans="2:34" ht="15.75" x14ac:dyDescent="0.25">
      <c r="B308">
        <f t="shared" ca="1" si="17"/>
        <v>296</v>
      </c>
      <c r="C308" t="str">
        <f ca="1">IFERROR(VLOOKUP(B308,'SKT LİSTESİ'!F:F,1,0),"")</f>
        <v/>
      </c>
      <c r="E308" s="128" t="str">
        <f ca="1">IFERROR(IF($C308="","",VLOOKUP(FİLTRE!$C308,'SKT LİSTESİ'!$F:$S,5,0)),"")</f>
        <v/>
      </c>
      <c r="F308" s="129" t="str">
        <f ca="1">IFERROR(IF($C308="","",VLOOKUP(FİLTRE!$C308,'SKT LİSTESİ'!$F:$S,7,0)),"")</f>
        <v/>
      </c>
      <c r="G308" s="130" t="str">
        <f ca="1">IFERROR(IF($C308="","",VLOOKUP(FİLTRE!$C308,'SKT LİSTESİ'!$F:$S,8,0)),"")</f>
        <v/>
      </c>
      <c r="H308" s="131" t="str">
        <f ca="1">IF(E308="","",IF($C308="","",VLOOKUP(FİLTRE!$C308,'SKT LİSTESİ'!$F:$S,9,0)))</f>
        <v/>
      </c>
      <c r="I308" s="132" t="str">
        <f ca="1">IFERROR(IF($C308="","",VLOOKUP(FİLTRE!$C308,'SKT LİSTESİ'!$F:$S,10,0)),"")</f>
        <v/>
      </c>
      <c r="J308" s="133" t="str">
        <f ca="1">IFERROR(IF($C308="","",VLOOKUP(FİLTRE!$C308,'SKT LİSTESİ'!$F:$S,11,0)),"")</f>
        <v/>
      </c>
      <c r="K308" s="134" t="str">
        <f ca="1">IFERROR(IF($C308="","",VLOOKUP(FİLTRE!$C308,'SKT LİSTESİ'!$F:$S,12,0)),"")</f>
        <v/>
      </c>
      <c r="L308" s="134" t="str">
        <f ca="1">IFERROR(IF($C308="","",VLOOKUP(FİLTRE!$C308,'SKT LİSTESİ'!$F:$S,13,0)),"")</f>
        <v/>
      </c>
      <c r="M308" s="135" t="str">
        <f ca="1">IFERROR(IF($C308="","",VLOOKUP(FİLTRE!$C308,'SKT LİSTESİ'!$F:$AJ,14,0)),"")</f>
        <v/>
      </c>
      <c r="N308" s="31" t="str">
        <f ca="1">IFERROR(IF($C308="","",VLOOKUP(FİLTRE!$C308,'SKT LİSTESİ'!$F:$AJ,22,0)),"")</f>
        <v/>
      </c>
      <c r="O308" s="136" t="str">
        <f ca="1">IFERROR(IF($C308="","",VLOOKUP(FİLTRE!$C308,'SKT LİSTESİ'!$F:$AJ,23,0)),"")</f>
        <v/>
      </c>
      <c r="P308" s="31"/>
      <c r="Q308" s="31"/>
      <c r="R308" s="137" t="str">
        <f ca="1">(IFERROR(IF($C308="","",VLOOKUP(FİLTRE!$C308,'SKT LİSTESİ'!$F:$AJ,15,0)),""))</f>
        <v/>
      </c>
      <c r="S308" s="138" t="str">
        <f ca="1">IFERROR(IF($C308="","",VLOOKUP(FİLTRE!$C308,'SKT LİSTESİ'!$F:$AJ,16,0)),"")</f>
        <v/>
      </c>
      <c r="AF308" s="179" t="str">
        <f t="shared" ca="1" si="18"/>
        <v/>
      </c>
      <c r="AG308" s="179">
        <f t="shared" ca="1" si="19"/>
        <v>0</v>
      </c>
      <c r="AH308" s="179">
        <f t="shared" ca="1" si="20"/>
        <v>0</v>
      </c>
    </row>
    <row r="309" spans="2:34" ht="15.75" x14ac:dyDescent="0.25">
      <c r="B309">
        <f t="shared" ca="1" si="17"/>
        <v>297</v>
      </c>
      <c r="C309" t="str">
        <f ca="1">IFERROR(VLOOKUP(B309,'SKT LİSTESİ'!F:F,1,0),"")</f>
        <v/>
      </c>
      <c r="E309" s="128" t="str">
        <f ca="1">IFERROR(IF($C309="","",VLOOKUP(FİLTRE!$C309,'SKT LİSTESİ'!$F:$S,5,0)),"")</f>
        <v/>
      </c>
      <c r="F309" s="129" t="str">
        <f ca="1">IFERROR(IF($C309="","",VLOOKUP(FİLTRE!$C309,'SKT LİSTESİ'!$F:$S,7,0)),"")</f>
        <v/>
      </c>
      <c r="G309" s="130" t="str">
        <f ca="1">IFERROR(IF($C309="","",VLOOKUP(FİLTRE!$C309,'SKT LİSTESİ'!$F:$S,8,0)),"")</f>
        <v/>
      </c>
      <c r="H309" s="131" t="str">
        <f ca="1">IF(E309="","",IF($C309="","",VLOOKUP(FİLTRE!$C309,'SKT LİSTESİ'!$F:$S,9,0)))</f>
        <v/>
      </c>
      <c r="I309" s="132" t="str">
        <f ca="1">IFERROR(IF($C309="","",VLOOKUP(FİLTRE!$C309,'SKT LİSTESİ'!$F:$S,10,0)),"")</f>
        <v/>
      </c>
      <c r="J309" s="133" t="str">
        <f ca="1">IFERROR(IF($C309="","",VLOOKUP(FİLTRE!$C309,'SKT LİSTESİ'!$F:$S,11,0)),"")</f>
        <v/>
      </c>
      <c r="K309" s="134" t="str">
        <f ca="1">IFERROR(IF($C309="","",VLOOKUP(FİLTRE!$C309,'SKT LİSTESİ'!$F:$S,12,0)),"")</f>
        <v/>
      </c>
      <c r="L309" s="134" t="str">
        <f ca="1">IFERROR(IF($C309="","",VLOOKUP(FİLTRE!$C309,'SKT LİSTESİ'!$F:$S,13,0)),"")</f>
        <v/>
      </c>
      <c r="M309" s="135" t="str">
        <f ca="1">IFERROR(IF($C309="","",VLOOKUP(FİLTRE!$C309,'SKT LİSTESİ'!$F:$AJ,14,0)),"")</f>
        <v/>
      </c>
      <c r="N309" s="31" t="str">
        <f ca="1">IFERROR(IF($C309="","",VLOOKUP(FİLTRE!$C309,'SKT LİSTESİ'!$F:$AJ,22,0)),"")</f>
        <v/>
      </c>
      <c r="O309" s="136" t="str">
        <f ca="1">IFERROR(IF($C309="","",VLOOKUP(FİLTRE!$C309,'SKT LİSTESİ'!$F:$AJ,23,0)),"")</f>
        <v/>
      </c>
      <c r="P309" s="31"/>
      <c r="Q309" s="31"/>
      <c r="R309" s="137" t="str">
        <f ca="1">(IFERROR(IF($C309="","",VLOOKUP(FİLTRE!$C309,'SKT LİSTESİ'!$F:$AJ,15,0)),""))</f>
        <v/>
      </c>
      <c r="S309" s="138" t="str">
        <f ca="1">IFERROR(IF($C309="","",VLOOKUP(FİLTRE!$C309,'SKT LİSTESİ'!$F:$AJ,16,0)),"")</f>
        <v/>
      </c>
      <c r="AF309" s="179" t="str">
        <f t="shared" ca="1" si="18"/>
        <v/>
      </c>
      <c r="AG309" s="179">
        <f t="shared" ca="1" si="19"/>
        <v>0</v>
      </c>
      <c r="AH309" s="179">
        <f t="shared" ca="1" si="20"/>
        <v>0</v>
      </c>
    </row>
    <row r="310" spans="2:34" ht="15.75" x14ac:dyDescent="0.25">
      <c r="B310">
        <f t="shared" ca="1" si="17"/>
        <v>298</v>
      </c>
      <c r="C310" t="str">
        <f ca="1">IFERROR(VLOOKUP(B310,'SKT LİSTESİ'!F:F,1,0),"")</f>
        <v/>
      </c>
      <c r="E310" s="128" t="str">
        <f ca="1">IFERROR(IF($C310="","",VLOOKUP(FİLTRE!$C310,'SKT LİSTESİ'!$F:$S,5,0)),"")</f>
        <v/>
      </c>
      <c r="F310" s="129" t="str">
        <f ca="1">IFERROR(IF($C310="","",VLOOKUP(FİLTRE!$C310,'SKT LİSTESİ'!$F:$S,7,0)),"")</f>
        <v/>
      </c>
      <c r="G310" s="130" t="str">
        <f ca="1">IFERROR(IF($C310="","",VLOOKUP(FİLTRE!$C310,'SKT LİSTESİ'!$F:$S,8,0)),"")</f>
        <v/>
      </c>
      <c r="H310" s="131" t="str">
        <f ca="1">IF(E310="","",IF($C310="","",VLOOKUP(FİLTRE!$C310,'SKT LİSTESİ'!$F:$S,9,0)))</f>
        <v/>
      </c>
      <c r="I310" s="132" t="str">
        <f ca="1">IFERROR(IF($C310="","",VLOOKUP(FİLTRE!$C310,'SKT LİSTESİ'!$F:$S,10,0)),"")</f>
        <v/>
      </c>
      <c r="J310" s="133" t="str">
        <f ca="1">IFERROR(IF($C310="","",VLOOKUP(FİLTRE!$C310,'SKT LİSTESİ'!$F:$S,11,0)),"")</f>
        <v/>
      </c>
      <c r="K310" s="134" t="str">
        <f ca="1">IFERROR(IF($C310="","",VLOOKUP(FİLTRE!$C310,'SKT LİSTESİ'!$F:$S,12,0)),"")</f>
        <v/>
      </c>
      <c r="L310" s="134" t="str">
        <f ca="1">IFERROR(IF($C310="","",VLOOKUP(FİLTRE!$C310,'SKT LİSTESİ'!$F:$S,13,0)),"")</f>
        <v/>
      </c>
      <c r="M310" s="135" t="str">
        <f ca="1">IFERROR(IF($C310="","",VLOOKUP(FİLTRE!$C310,'SKT LİSTESİ'!$F:$AJ,14,0)),"")</f>
        <v/>
      </c>
      <c r="N310" s="31" t="str">
        <f ca="1">IFERROR(IF($C310="","",VLOOKUP(FİLTRE!$C310,'SKT LİSTESİ'!$F:$AJ,22,0)),"")</f>
        <v/>
      </c>
      <c r="O310" s="136" t="str">
        <f ca="1">IFERROR(IF($C310="","",VLOOKUP(FİLTRE!$C310,'SKT LİSTESİ'!$F:$AJ,23,0)),"")</f>
        <v/>
      </c>
      <c r="P310" s="31"/>
      <c r="Q310" s="31"/>
      <c r="R310" s="137" t="str">
        <f ca="1">(IFERROR(IF($C310="","",VLOOKUP(FİLTRE!$C310,'SKT LİSTESİ'!$F:$AJ,15,0)),""))</f>
        <v/>
      </c>
      <c r="S310" s="138" t="str">
        <f ca="1">IFERROR(IF($C310="","",VLOOKUP(FİLTRE!$C310,'SKT LİSTESİ'!$F:$AJ,16,0)),"")</f>
        <v/>
      </c>
      <c r="AF310" s="179" t="str">
        <f t="shared" ca="1" si="18"/>
        <v/>
      </c>
      <c r="AG310" s="179">
        <f t="shared" ca="1" si="19"/>
        <v>0</v>
      </c>
      <c r="AH310" s="179">
        <f t="shared" ca="1" si="20"/>
        <v>0</v>
      </c>
    </row>
    <row r="311" spans="2:34" ht="15.75" x14ac:dyDescent="0.25">
      <c r="B311">
        <f t="shared" ca="1" si="17"/>
        <v>299</v>
      </c>
      <c r="C311" t="str">
        <f ca="1">IFERROR(VLOOKUP(B311,'SKT LİSTESİ'!F:F,1,0),"")</f>
        <v/>
      </c>
      <c r="E311" s="128" t="str">
        <f ca="1">IFERROR(IF($C311="","",VLOOKUP(FİLTRE!$C311,'SKT LİSTESİ'!$F:$S,5,0)),"")</f>
        <v/>
      </c>
      <c r="F311" s="129" t="str">
        <f ca="1">IFERROR(IF($C311="","",VLOOKUP(FİLTRE!$C311,'SKT LİSTESİ'!$F:$S,7,0)),"")</f>
        <v/>
      </c>
      <c r="G311" s="130" t="str">
        <f ca="1">IFERROR(IF($C311="","",VLOOKUP(FİLTRE!$C311,'SKT LİSTESİ'!$F:$S,8,0)),"")</f>
        <v/>
      </c>
      <c r="H311" s="131" t="str">
        <f ca="1">IF(E311="","",IF($C311="","",VLOOKUP(FİLTRE!$C311,'SKT LİSTESİ'!$F:$S,9,0)))</f>
        <v/>
      </c>
      <c r="I311" s="132" t="str">
        <f ca="1">IFERROR(IF($C311="","",VLOOKUP(FİLTRE!$C311,'SKT LİSTESİ'!$F:$S,10,0)),"")</f>
        <v/>
      </c>
      <c r="J311" s="133" t="str">
        <f ca="1">IFERROR(IF($C311="","",VLOOKUP(FİLTRE!$C311,'SKT LİSTESİ'!$F:$S,11,0)),"")</f>
        <v/>
      </c>
      <c r="K311" s="134" t="str">
        <f ca="1">IFERROR(IF($C311="","",VLOOKUP(FİLTRE!$C311,'SKT LİSTESİ'!$F:$S,12,0)),"")</f>
        <v/>
      </c>
      <c r="L311" s="134" t="str">
        <f ca="1">IFERROR(IF($C311="","",VLOOKUP(FİLTRE!$C311,'SKT LİSTESİ'!$F:$S,13,0)),"")</f>
        <v/>
      </c>
      <c r="M311" s="135" t="str">
        <f ca="1">IFERROR(IF($C311="","",VLOOKUP(FİLTRE!$C311,'SKT LİSTESİ'!$F:$AJ,14,0)),"")</f>
        <v/>
      </c>
      <c r="N311" s="31" t="str">
        <f ca="1">IFERROR(IF($C311="","",VLOOKUP(FİLTRE!$C311,'SKT LİSTESİ'!$F:$AJ,22,0)),"")</f>
        <v/>
      </c>
      <c r="O311" s="136" t="str">
        <f ca="1">IFERROR(IF($C311="","",VLOOKUP(FİLTRE!$C311,'SKT LİSTESİ'!$F:$AJ,23,0)),"")</f>
        <v/>
      </c>
      <c r="P311" s="31"/>
      <c r="Q311" s="31"/>
      <c r="R311" s="137" t="str">
        <f ca="1">(IFERROR(IF($C311="","",VLOOKUP(FİLTRE!$C311,'SKT LİSTESİ'!$F:$AJ,15,0)),""))</f>
        <v/>
      </c>
      <c r="S311" s="138" t="str">
        <f ca="1">IFERROR(IF($C311="","",VLOOKUP(FİLTRE!$C311,'SKT LİSTESİ'!$F:$AJ,16,0)),"")</f>
        <v/>
      </c>
      <c r="AF311" s="179" t="str">
        <f t="shared" ca="1" si="18"/>
        <v/>
      </c>
      <c r="AG311" s="179">
        <f t="shared" ca="1" si="19"/>
        <v>0</v>
      </c>
      <c r="AH311" s="179">
        <f t="shared" ca="1" si="20"/>
        <v>0</v>
      </c>
    </row>
    <row r="312" spans="2:34" ht="15.75" x14ac:dyDescent="0.25">
      <c r="B312">
        <f t="shared" ca="1" si="17"/>
        <v>300</v>
      </c>
      <c r="C312" t="str">
        <f ca="1">IFERROR(VLOOKUP(B312,'SKT LİSTESİ'!F:F,1,0),"")</f>
        <v/>
      </c>
      <c r="E312" s="128" t="str">
        <f ca="1">IFERROR(IF($C312="","",VLOOKUP(FİLTRE!$C312,'SKT LİSTESİ'!$F:$S,5,0)),"")</f>
        <v/>
      </c>
      <c r="F312" s="129" t="str">
        <f ca="1">IFERROR(IF($C312="","",VLOOKUP(FİLTRE!$C312,'SKT LİSTESİ'!$F:$S,7,0)),"")</f>
        <v/>
      </c>
      <c r="G312" s="130" t="str">
        <f ca="1">IFERROR(IF($C312="","",VLOOKUP(FİLTRE!$C312,'SKT LİSTESİ'!$F:$S,8,0)),"")</f>
        <v/>
      </c>
      <c r="H312" s="131" t="str">
        <f ca="1">IF(E312="","",IF($C312="","",VLOOKUP(FİLTRE!$C312,'SKT LİSTESİ'!$F:$S,9,0)))</f>
        <v/>
      </c>
      <c r="I312" s="132" t="str">
        <f ca="1">IFERROR(IF($C312="","",VLOOKUP(FİLTRE!$C312,'SKT LİSTESİ'!$F:$S,10,0)),"")</f>
        <v/>
      </c>
      <c r="J312" s="133" t="str">
        <f ca="1">IFERROR(IF($C312="","",VLOOKUP(FİLTRE!$C312,'SKT LİSTESİ'!$F:$S,11,0)),"")</f>
        <v/>
      </c>
      <c r="K312" s="134" t="str">
        <f ca="1">IFERROR(IF($C312="","",VLOOKUP(FİLTRE!$C312,'SKT LİSTESİ'!$F:$S,12,0)),"")</f>
        <v/>
      </c>
      <c r="L312" s="134" t="str">
        <f ca="1">IFERROR(IF($C312="","",VLOOKUP(FİLTRE!$C312,'SKT LİSTESİ'!$F:$S,13,0)),"")</f>
        <v/>
      </c>
      <c r="M312" s="135" t="str">
        <f ca="1">IFERROR(IF($C312="","",VLOOKUP(FİLTRE!$C312,'SKT LİSTESİ'!$F:$AJ,14,0)),"")</f>
        <v/>
      </c>
      <c r="N312" s="31" t="str">
        <f ca="1">IFERROR(IF($C312="","",VLOOKUP(FİLTRE!$C312,'SKT LİSTESİ'!$F:$AJ,22,0)),"")</f>
        <v/>
      </c>
      <c r="O312" s="136" t="str">
        <f ca="1">IFERROR(IF($C312="","",VLOOKUP(FİLTRE!$C312,'SKT LİSTESİ'!$F:$AJ,23,0)),"")</f>
        <v/>
      </c>
      <c r="P312" s="31"/>
      <c r="Q312" s="31"/>
      <c r="R312" s="137" t="str">
        <f ca="1">(IFERROR(IF($C312="","",VLOOKUP(FİLTRE!$C312,'SKT LİSTESİ'!$F:$AJ,15,0)),""))</f>
        <v/>
      </c>
      <c r="S312" s="138" t="str">
        <f ca="1">IFERROR(IF($C312="","",VLOOKUP(FİLTRE!$C312,'SKT LİSTESİ'!$F:$AJ,16,0)),"")</f>
        <v/>
      </c>
      <c r="AF312" s="179" t="str">
        <f t="shared" ca="1" si="18"/>
        <v/>
      </c>
      <c r="AG312" s="179">
        <f t="shared" ca="1" si="19"/>
        <v>0</v>
      </c>
      <c r="AH312" s="179">
        <f t="shared" ca="1" si="20"/>
        <v>0</v>
      </c>
    </row>
    <row r="313" spans="2:34" ht="15.75" x14ac:dyDescent="0.25">
      <c r="B313">
        <f t="shared" ca="1" si="17"/>
        <v>301</v>
      </c>
      <c r="C313" t="str">
        <f ca="1">IFERROR(VLOOKUP(B313,'SKT LİSTESİ'!F:F,1,0),"")</f>
        <v/>
      </c>
      <c r="E313" s="128" t="str">
        <f ca="1">IFERROR(IF($C313="","",VLOOKUP(FİLTRE!$C313,'SKT LİSTESİ'!$F:$S,5,0)),"")</f>
        <v/>
      </c>
      <c r="F313" s="129" t="str">
        <f ca="1">IFERROR(IF($C313="","",VLOOKUP(FİLTRE!$C313,'SKT LİSTESİ'!$F:$S,7,0)),"")</f>
        <v/>
      </c>
      <c r="G313" s="130" t="str">
        <f ca="1">IFERROR(IF($C313="","",VLOOKUP(FİLTRE!$C313,'SKT LİSTESİ'!$F:$S,8,0)),"")</f>
        <v/>
      </c>
      <c r="H313" s="131" t="str">
        <f ca="1">IF(E313="","",IF($C313="","",VLOOKUP(FİLTRE!$C313,'SKT LİSTESİ'!$F:$S,9,0)))</f>
        <v/>
      </c>
      <c r="I313" s="132" t="str">
        <f ca="1">IFERROR(IF($C313="","",VLOOKUP(FİLTRE!$C313,'SKT LİSTESİ'!$F:$S,10,0)),"")</f>
        <v/>
      </c>
      <c r="J313" s="133" t="str">
        <f ca="1">IFERROR(IF($C313="","",VLOOKUP(FİLTRE!$C313,'SKT LİSTESİ'!$F:$S,11,0)),"")</f>
        <v/>
      </c>
      <c r="K313" s="134" t="str">
        <f ca="1">IFERROR(IF($C313="","",VLOOKUP(FİLTRE!$C313,'SKT LİSTESİ'!$F:$S,12,0)),"")</f>
        <v/>
      </c>
      <c r="L313" s="134" t="str">
        <f ca="1">IFERROR(IF($C313="","",VLOOKUP(FİLTRE!$C313,'SKT LİSTESİ'!$F:$S,13,0)),"")</f>
        <v/>
      </c>
      <c r="M313" s="135" t="str">
        <f ca="1">IFERROR(IF($C313="","",VLOOKUP(FİLTRE!$C313,'SKT LİSTESİ'!$F:$AJ,14,0)),"")</f>
        <v/>
      </c>
      <c r="N313" s="31" t="str">
        <f ca="1">IFERROR(IF($C313="","",VLOOKUP(FİLTRE!$C313,'SKT LİSTESİ'!$F:$AJ,22,0)),"")</f>
        <v/>
      </c>
      <c r="O313" s="136" t="str">
        <f ca="1">IFERROR(IF($C313="","",VLOOKUP(FİLTRE!$C313,'SKT LİSTESİ'!$F:$AJ,23,0)),"")</f>
        <v/>
      </c>
      <c r="P313" s="31"/>
      <c r="Q313" s="31"/>
      <c r="R313" s="137" t="str">
        <f ca="1">(IFERROR(IF($C313="","",VLOOKUP(FİLTRE!$C313,'SKT LİSTESİ'!$F:$AJ,15,0)),""))</f>
        <v/>
      </c>
      <c r="S313" s="138" t="str">
        <f ca="1">IFERROR(IF($C313="","",VLOOKUP(FİLTRE!$C313,'SKT LİSTESİ'!$F:$AJ,16,0)),"")</f>
        <v/>
      </c>
      <c r="AF313" s="179" t="str">
        <f t="shared" ca="1" si="18"/>
        <v/>
      </c>
      <c r="AG313" s="179">
        <f t="shared" ca="1" si="19"/>
        <v>0</v>
      </c>
      <c r="AH313" s="179">
        <f t="shared" ca="1" si="20"/>
        <v>0</v>
      </c>
    </row>
    <row r="314" spans="2:34" ht="15.75" x14ac:dyDescent="0.25">
      <c r="B314">
        <f t="shared" ca="1" si="17"/>
        <v>302</v>
      </c>
      <c r="C314" t="str">
        <f ca="1">IFERROR(VLOOKUP(B314,'SKT LİSTESİ'!F:F,1,0),"")</f>
        <v/>
      </c>
      <c r="E314" s="128" t="str">
        <f ca="1">IFERROR(IF($C314="","",VLOOKUP(FİLTRE!$C314,'SKT LİSTESİ'!$F:$S,5,0)),"")</f>
        <v/>
      </c>
      <c r="F314" s="129" t="str">
        <f ca="1">IFERROR(IF($C314="","",VLOOKUP(FİLTRE!$C314,'SKT LİSTESİ'!$F:$S,7,0)),"")</f>
        <v/>
      </c>
      <c r="G314" s="130" t="str">
        <f ca="1">IFERROR(IF($C314="","",VLOOKUP(FİLTRE!$C314,'SKT LİSTESİ'!$F:$S,8,0)),"")</f>
        <v/>
      </c>
      <c r="H314" s="131" t="str">
        <f ca="1">IF(E314="","",IF($C314="","",VLOOKUP(FİLTRE!$C314,'SKT LİSTESİ'!$F:$S,9,0)))</f>
        <v/>
      </c>
      <c r="I314" s="132" t="str">
        <f ca="1">IFERROR(IF($C314="","",VLOOKUP(FİLTRE!$C314,'SKT LİSTESİ'!$F:$S,10,0)),"")</f>
        <v/>
      </c>
      <c r="J314" s="133" t="str">
        <f ca="1">IFERROR(IF($C314="","",VLOOKUP(FİLTRE!$C314,'SKT LİSTESİ'!$F:$S,11,0)),"")</f>
        <v/>
      </c>
      <c r="K314" s="134" t="str">
        <f ca="1">IFERROR(IF($C314="","",VLOOKUP(FİLTRE!$C314,'SKT LİSTESİ'!$F:$S,12,0)),"")</f>
        <v/>
      </c>
      <c r="L314" s="134" t="str">
        <f ca="1">IFERROR(IF($C314="","",VLOOKUP(FİLTRE!$C314,'SKT LİSTESİ'!$F:$S,13,0)),"")</f>
        <v/>
      </c>
      <c r="M314" s="135" t="str">
        <f ca="1">IFERROR(IF($C314="","",VLOOKUP(FİLTRE!$C314,'SKT LİSTESİ'!$F:$AJ,14,0)),"")</f>
        <v/>
      </c>
      <c r="N314" s="31" t="str">
        <f ca="1">IFERROR(IF($C314="","",VLOOKUP(FİLTRE!$C314,'SKT LİSTESİ'!$F:$AJ,22,0)),"")</f>
        <v/>
      </c>
      <c r="O314" s="136" t="str">
        <f ca="1">IFERROR(IF($C314="","",VLOOKUP(FİLTRE!$C314,'SKT LİSTESİ'!$F:$AJ,23,0)),"")</f>
        <v/>
      </c>
      <c r="P314" s="31"/>
      <c r="Q314" s="31"/>
      <c r="R314" s="137" t="str">
        <f ca="1">(IFERROR(IF($C314="","",VLOOKUP(FİLTRE!$C314,'SKT LİSTESİ'!$F:$AJ,15,0)),""))</f>
        <v/>
      </c>
      <c r="S314" s="138" t="str">
        <f ca="1">IFERROR(IF($C314="","",VLOOKUP(FİLTRE!$C314,'SKT LİSTESİ'!$F:$AJ,16,0)),"")</f>
        <v/>
      </c>
      <c r="AF314" s="179" t="str">
        <f t="shared" ca="1" si="18"/>
        <v/>
      </c>
      <c r="AG314" s="179">
        <f t="shared" ca="1" si="19"/>
        <v>0</v>
      </c>
      <c r="AH314" s="179">
        <f t="shared" ca="1" si="20"/>
        <v>0</v>
      </c>
    </row>
    <row r="315" spans="2:34" ht="15.75" x14ac:dyDescent="0.25">
      <c r="B315">
        <f t="shared" ca="1" si="17"/>
        <v>303</v>
      </c>
      <c r="C315" t="str">
        <f ca="1">IFERROR(VLOOKUP(B315,'SKT LİSTESİ'!F:F,1,0),"")</f>
        <v/>
      </c>
      <c r="E315" s="128" t="str">
        <f ca="1">IFERROR(IF($C315="","",VLOOKUP(FİLTRE!$C315,'SKT LİSTESİ'!$F:$S,5,0)),"")</f>
        <v/>
      </c>
      <c r="F315" s="129" t="str">
        <f ca="1">IFERROR(IF($C315="","",VLOOKUP(FİLTRE!$C315,'SKT LİSTESİ'!$F:$S,7,0)),"")</f>
        <v/>
      </c>
      <c r="G315" s="130" t="str">
        <f ca="1">IFERROR(IF($C315="","",VLOOKUP(FİLTRE!$C315,'SKT LİSTESİ'!$F:$S,8,0)),"")</f>
        <v/>
      </c>
      <c r="H315" s="131" t="str">
        <f ca="1">IF(E315="","",IF($C315="","",VLOOKUP(FİLTRE!$C315,'SKT LİSTESİ'!$F:$S,9,0)))</f>
        <v/>
      </c>
      <c r="I315" s="132" t="str">
        <f ca="1">IFERROR(IF($C315="","",VLOOKUP(FİLTRE!$C315,'SKT LİSTESİ'!$F:$S,10,0)),"")</f>
        <v/>
      </c>
      <c r="J315" s="133" t="str">
        <f ca="1">IFERROR(IF($C315="","",VLOOKUP(FİLTRE!$C315,'SKT LİSTESİ'!$F:$S,11,0)),"")</f>
        <v/>
      </c>
      <c r="K315" s="134" t="str">
        <f ca="1">IFERROR(IF($C315="","",VLOOKUP(FİLTRE!$C315,'SKT LİSTESİ'!$F:$S,12,0)),"")</f>
        <v/>
      </c>
      <c r="L315" s="134" t="str">
        <f ca="1">IFERROR(IF($C315="","",VLOOKUP(FİLTRE!$C315,'SKT LİSTESİ'!$F:$S,13,0)),"")</f>
        <v/>
      </c>
      <c r="M315" s="135" t="str">
        <f ca="1">IFERROR(IF($C315="","",VLOOKUP(FİLTRE!$C315,'SKT LİSTESİ'!$F:$AJ,14,0)),"")</f>
        <v/>
      </c>
      <c r="N315" s="31" t="str">
        <f ca="1">IFERROR(IF($C315="","",VLOOKUP(FİLTRE!$C315,'SKT LİSTESİ'!$F:$AJ,22,0)),"")</f>
        <v/>
      </c>
      <c r="O315" s="136" t="str">
        <f ca="1">IFERROR(IF($C315="","",VLOOKUP(FİLTRE!$C315,'SKT LİSTESİ'!$F:$AJ,23,0)),"")</f>
        <v/>
      </c>
      <c r="P315" s="31"/>
      <c r="Q315" s="31"/>
      <c r="R315" s="137" t="str">
        <f ca="1">(IFERROR(IF($C315="","",VLOOKUP(FİLTRE!$C315,'SKT LİSTESİ'!$F:$AJ,15,0)),""))</f>
        <v/>
      </c>
      <c r="S315" s="138" t="str">
        <f ca="1">IFERROR(IF($C315="","",VLOOKUP(FİLTRE!$C315,'SKT LİSTESİ'!$F:$AJ,16,0)),"")</f>
        <v/>
      </c>
      <c r="AF315" s="179" t="str">
        <f t="shared" ca="1" si="18"/>
        <v/>
      </c>
      <c r="AG315" s="179">
        <f t="shared" ca="1" si="19"/>
        <v>0</v>
      </c>
      <c r="AH315" s="179">
        <f t="shared" ca="1" si="20"/>
        <v>0</v>
      </c>
    </row>
    <row r="316" spans="2:34" ht="15.75" x14ac:dyDescent="0.25">
      <c r="B316">
        <f t="shared" ca="1" si="17"/>
        <v>304</v>
      </c>
      <c r="C316" t="str">
        <f ca="1">IFERROR(VLOOKUP(B316,'SKT LİSTESİ'!F:F,1,0),"")</f>
        <v/>
      </c>
      <c r="E316" s="128" t="str">
        <f ca="1">IFERROR(IF($C316="","",VLOOKUP(FİLTRE!$C316,'SKT LİSTESİ'!$F:$S,5,0)),"")</f>
        <v/>
      </c>
      <c r="F316" s="129" t="str">
        <f ca="1">IFERROR(IF($C316="","",VLOOKUP(FİLTRE!$C316,'SKT LİSTESİ'!$F:$S,7,0)),"")</f>
        <v/>
      </c>
      <c r="G316" s="130" t="str">
        <f ca="1">IFERROR(IF($C316="","",VLOOKUP(FİLTRE!$C316,'SKT LİSTESİ'!$F:$S,8,0)),"")</f>
        <v/>
      </c>
      <c r="H316" s="131" t="str">
        <f ca="1">IF(E316="","",IF($C316="","",VLOOKUP(FİLTRE!$C316,'SKT LİSTESİ'!$F:$S,9,0)))</f>
        <v/>
      </c>
      <c r="I316" s="132" t="str">
        <f ca="1">IFERROR(IF($C316="","",VLOOKUP(FİLTRE!$C316,'SKT LİSTESİ'!$F:$S,10,0)),"")</f>
        <v/>
      </c>
      <c r="J316" s="133" t="str">
        <f ca="1">IFERROR(IF($C316="","",VLOOKUP(FİLTRE!$C316,'SKT LİSTESİ'!$F:$S,11,0)),"")</f>
        <v/>
      </c>
      <c r="K316" s="134" t="str">
        <f ca="1">IFERROR(IF($C316="","",VLOOKUP(FİLTRE!$C316,'SKT LİSTESİ'!$F:$S,12,0)),"")</f>
        <v/>
      </c>
      <c r="L316" s="134" t="str">
        <f ca="1">IFERROR(IF($C316="","",VLOOKUP(FİLTRE!$C316,'SKT LİSTESİ'!$F:$S,13,0)),"")</f>
        <v/>
      </c>
      <c r="M316" s="135" t="str">
        <f ca="1">IFERROR(IF($C316="","",VLOOKUP(FİLTRE!$C316,'SKT LİSTESİ'!$F:$AJ,14,0)),"")</f>
        <v/>
      </c>
      <c r="N316" s="31" t="str">
        <f ca="1">IFERROR(IF($C316="","",VLOOKUP(FİLTRE!$C316,'SKT LİSTESİ'!$F:$AJ,22,0)),"")</f>
        <v/>
      </c>
      <c r="O316" s="136" t="str">
        <f ca="1">IFERROR(IF($C316="","",VLOOKUP(FİLTRE!$C316,'SKT LİSTESİ'!$F:$AJ,23,0)),"")</f>
        <v/>
      </c>
      <c r="P316" s="31"/>
      <c r="Q316" s="31"/>
      <c r="R316" s="137" t="str">
        <f ca="1">(IFERROR(IF($C316="","",VLOOKUP(FİLTRE!$C316,'SKT LİSTESİ'!$F:$AJ,15,0)),""))</f>
        <v/>
      </c>
      <c r="S316" s="138" t="str">
        <f ca="1">IFERROR(IF($C316="","",VLOOKUP(FİLTRE!$C316,'SKT LİSTESİ'!$F:$AJ,16,0)),"")</f>
        <v/>
      </c>
      <c r="AF316" s="179" t="str">
        <f t="shared" ca="1" si="18"/>
        <v/>
      </c>
      <c r="AG316" s="179">
        <f t="shared" ca="1" si="19"/>
        <v>0</v>
      </c>
      <c r="AH316" s="179">
        <f t="shared" ca="1" si="20"/>
        <v>0</v>
      </c>
    </row>
    <row r="317" spans="2:34" ht="15.75" x14ac:dyDescent="0.25">
      <c r="B317">
        <f t="shared" ca="1" si="17"/>
        <v>305</v>
      </c>
      <c r="C317" t="str">
        <f ca="1">IFERROR(VLOOKUP(B317,'SKT LİSTESİ'!F:F,1,0),"")</f>
        <v/>
      </c>
      <c r="E317" s="128" t="str">
        <f ca="1">IFERROR(IF($C317="","",VLOOKUP(FİLTRE!$C317,'SKT LİSTESİ'!$F:$S,5,0)),"")</f>
        <v/>
      </c>
      <c r="F317" s="129" t="str">
        <f ca="1">IFERROR(IF($C317="","",VLOOKUP(FİLTRE!$C317,'SKT LİSTESİ'!$F:$S,7,0)),"")</f>
        <v/>
      </c>
      <c r="G317" s="130" t="str">
        <f ca="1">IFERROR(IF($C317="","",VLOOKUP(FİLTRE!$C317,'SKT LİSTESİ'!$F:$S,8,0)),"")</f>
        <v/>
      </c>
      <c r="H317" s="131" t="str">
        <f ca="1">IF(E317="","",IF($C317="","",VLOOKUP(FİLTRE!$C317,'SKT LİSTESİ'!$F:$S,9,0)))</f>
        <v/>
      </c>
      <c r="I317" s="132" t="str">
        <f ca="1">IFERROR(IF($C317="","",VLOOKUP(FİLTRE!$C317,'SKT LİSTESİ'!$F:$S,10,0)),"")</f>
        <v/>
      </c>
      <c r="J317" s="133" t="str">
        <f ca="1">IFERROR(IF($C317="","",VLOOKUP(FİLTRE!$C317,'SKT LİSTESİ'!$F:$S,11,0)),"")</f>
        <v/>
      </c>
      <c r="K317" s="134" t="str">
        <f ca="1">IFERROR(IF($C317="","",VLOOKUP(FİLTRE!$C317,'SKT LİSTESİ'!$F:$S,12,0)),"")</f>
        <v/>
      </c>
      <c r="L317" s="134" t="str">
        <f ca="1">IFERROR(IF($C317="","",VLOOKUP(FİLTRE!$C317,'SKT LİSTESİ'!$F:$S,13,0)),"")</f>
        <v/>
      </c>
      <c r="M317" s="135" t="str">
        <f ca="1">IFERROR(IF($C317="","",VLOOKUP(FİLTRE!$C317,'SKT LİSTESİ'!$F:$AJ,14,0)),"")</f>
        <v/>
      </c>
      <c r="N317" s="31" t="str">
        <f ca="1">IFERROR(IF($C317="","",VLOOKUP(FİLTRE!$C317,'SKT LİSTESİ'!$F:$AJ,22,0)),"")</f>
        <v/>
      </c>
      <c r="O317" s="136" t="str">
        <f ca="1">IFERROR(IF($C317="","",VLOOKUP(FİLTRE!$C317,'SKT LİSTESİ'!$F:$AJ,23,0)),"")</f>
        <v/>
      </c>
      <c r="P317" s="31"/>
      <c r="Q317" s="31"/>
      <c r="R317" s="137" t="str">
        <f ca="1">(IFERROR(IF($C317="","",VLOOKUP(FİLTRE!$C317,'SKT LİSTESİ'!$F:$AJ,15,0)),""))</f>
        <v/>
      </c>
      <c r="S317" s="138" t="str">
        <f ca="1">IFERROR(IF($C317="","",VLOOKUP(FİLTRE!$C317,'SKT LİSTESİ'!$F:$AJ,16,0)),"")</f>
        <v/>
      </c>
      <c r="AF317" s="179" t="str">
        <f t="shared" ca="1" si="18"/>
        <v/>
      </c>
      <c r="AG317" s="179">
        <f t="shared" ca="1" si="19"/>
        <v>0</v>
      </c>
      <c r="AH317" s="179">
        <f t="shared" ca="1" si="20"/>
        <v>0</v>
      </c>
    </row>
    <row r="318" spans="2:34" ht="15.75" x14ac:dyDescent="0.25">
      <c r="B318">
        <f t="shared" ca="1" si="17"/>
        <v>306</v>
      </c>
      <c r="C318" t="str">
        <f ca="1">IFERROR(VLOOKUP(B318,'SKT LİSTESİ'!F:F,1,0),"")</f>
        <v/>
      </c>
      <c r="E318" s="128" t="str">
        <f ca="1">IFERROR(IF($C318="","",VLOOKUP(FİLTRE!$C318,'SKT LİSTESİ'!$F:$S,5,0)),"")</f>
        <v/>
      </c>
      <c r="F318" s="129" t="str">
        <f ca="1">IFERROR(IF($C318="","",VLOOKUP(FİLTRE!$C318,'SKT LİSTESİ'!$F:$S,7,0)),"")</f>
        <v/>
      </c>
      <c r="G318" s="130" t="str">
        <f ca="1">IFERROR(IF($C318="","",VLOOKUP(FİLTRE!$C318,'SKT LİSTESİ'!$F:$S,8,0)),"")</f>
        <v/>
      </c>
      <c r="H318" s="131" t="str">
        <f ca="1">IF(E318="","",IF($C318="","",VLOOKUP(FİLTRE!$C318,'SKT LİSTESİ'!$F:$S,9,0)))</f>
        <v/>
      </c>
      <c r="I318" s="132" t="str">
        <f ca="1">IFERROR(IF($C318="","",VLOOKUP(FİLTRE!$C318,'SKT LİSTESİ'!$F:$S,10,0)),"")</f>
        <v/>
      </c>
      <c r="J318" s="133" t="str">
        <f ca="1">IFERROR(IF($C318="","",VLOOKUP(FİLTRE!$C318,'SKT LİSTESİ'!$F:$S,11,0)),"")</f>
        <v/>
      </c>
      <c r="K318" s="134" t="str">
        <f ca="1">IFERROR(IF($C318="","",VLOOKUP(FİLTRE!$C318,'SKT LİSTESİ'!$F:$S,12,0)),"")</f>
        <v/>
      </c>
      <c r="L318" s="134" t="str">
        <f ca="1">IFERROR(IF($C318="","",VLOOKUP(FİLTRE!$C318,'SKT LİSTESİ'!$F:$S,13,0)),"")</f>
        <v/>
      </c>
      <c r="M318" s="135" t="str">
        <f ca="1">IFERROR(IF($C318="","",VLOOKUP(FİLTRE!$C318,'SKT LİSTESİ'!$F:$AJ,14,0)),"")</f>
        <v/>
      </c>
      <c r="N318" s="31" t="str">
        <f ca="1">IFERROR(IF($C318="","",VLOOKUP(FİLTRE!$C318,'SKT LİSTESİ'!$F:$AJ,22,0)),"")</f>
        <v/>
      </c>
      <c r="O318" s="136" t="str">
        <f ca="1">IFERROR(IF($C318="","",VLOOKUP(FİLTRE!$C318,'SKT LİSTESİ'!$F:$AJ,23,0)),"")</f>
        <v/>
      </c>
      <c r="P318" s="31"/>
      <c r="Q318" s="31"/>
      <c r="R318" s="137" t="str">
        <f ca="1">(IFERROR(IF($C318="","",VLOOKUP(FİLTRE!$C318,'SKT LİSTESİ'!$F:$AJ,15,0)),""))</f>
        <v/>
      </c>
      <c r="S318" s="138" t="str">
        <f ca="1">IFERROR(IF($C318="","",VLOOKUP(FİLTRE!$C318,'SKT LİSTESİ'!$F:$AJ,16,0)),"")</f>
        <v/>
      </c>
      <c r="AF318" s="179" t="str">
        <f t="shared" ca="1" si="18"/>
        <v/>
      </c>
      <c r="AG318" s="179">
        <f t="shared" ca="1" si="19"/>
        <v>0</v>
      </c>
      <c r="AH318" s="179">
        <f t="shared" ca="1" si="20"/>
        <v>0</v>
      </c>
    </row>
    <row r="319" spans="2:34" ht="15.75" x14ac:dyDescent="0.25">
      <c r="B319">
        <f t="shared" ca="1" si="17"/>
        <v>307</v>
      </c>
      <c r="C319" t="str">
        <f ca="1">IFERROR(VLOOKUP(B319,'SKT LİSTESİ'!F:F,1,0),"")</f>
        <v/>
      </c>
      <c r="E319" s="128" t="str">
        <f ca="1">IFERROR(IF($C319="","",VLOOKUP(FİLTRE!$C319,'SKT LİSTESİ'!$F:$S,5,0)),"")</f>
        <v/>
      </c>
      <c r="F319" s="129" t="str">
        <f ca="1">IFERROR(IF($C319="","",VLOOKUP(FİLTRE!$C319,'SKT LİSTESİ'!$F:$S,7,0)),"")</f>
        <v/>
      </c>
      <c r="G319" s="130" t="str">
        <f ca="1">IFERROR(IF($C319="","",VLOOKUP(FİLTRE!$C319,'SKT LİSTESİ'!$F:$S,8,0)),"")</f>
        <v/>
      </c>
      <c r="H319" s="131" t="str">
        <f ca="1">IF(E319="","",IF($C319="","",VLOOKUP(FİLTRE!$C319,'SKT LİSTESİ'!$F:$S,9,0)))</f>
        <v/>
      </c>
      <c r="I319" s="132" t="str">
        <f ca="1">IFERROR(IF($C319="","",VLOOKUP(FİLTRE!$C319,'SKT LİSTESİ'!$F:$S,10,0)),"")</f>
        <v/>
      </c>
      <c r="J319" s="133" t="str">
        <f ca="1">IFERROR(IF($C319="","",VLOOKUP(FİLTRE!$C319,'SKT LİSTESİ'!$F:$S,11,0)),"")</f>
        <v/>
      </c>
      <c r="K319" s="134" t="str">
        <f ca="1">IFERROR(IF($C319="","",VLOOKUP(FİLTRE!$C319,'SKT LİSTESİ'!$F:$S,12,0)),"")</f>
        <v/>
      </c>
      <c r="L319" s="134" t="str">
        <f ca="1">IFERROR(IF($C319="","",VLOOKUP(FİLTRE!$C319,'SKT LİSTESİ'!$F:$S,13,0)),"")</f>
        <v/>
      </c>
      <c r="M319" s="135" t="str">
        <f ca="1">IFERROR(IF($C319="","",VLOOKUP(FİLTRE!$C319,'SKT LİSTESİ'!$F:$AJ,14,0)),"")</f>
        <v/>
      </c>
      <c r="N319" s="31" t="str">
        <f ca="1">IFERROR(IF($C319="","",VLOOKUP(FİLTRE!$C319,'SKT LİSTESİ'!$F:$AJ,22,0)),"")</f>
        <v/>
      </c>
      <c r="O319" s="136" t="str">
        <f ca="1">IFERROR(IF($C319="","",VLOOKUP(FİLTRE!$C319,'SKT LİSTESİ'!$F:$AJ,23,0)),"")</f>
        <v/>
      </c>
      <c r="P319" s="31"/>
      <c r="Q319" s="31"/>
      <c r="R319" s="137" t="str">
        <f ca="1">(IFERROR(IF($C319="","",VLOOKUP(FİLTRE!$C319,'SKT LİSTESİ'!$F:$AJ,15,0)),""))</f>
        <v/>
      </c>
      <c r="S319" s="138" t="str">
        <f ca="1">IFERROR(IF($C319="","",VLOOKUP(FİLTRE!$C319,'SKT LİSTESİ'!$F:$AJ,16,0)),"")</f>
        <v/>
      </c>
      <c r="AF319" s="179" t="str">
        <f t="shared" ca="1" si="18"/>
        <v/>
      </c>
      <c r="AG319" s="179">
        <f t="shared" ca="1" si="19"/>
        <v>0</v>
      </c>
      <c r="AH319" s="179">
        <f t="shared" ca="1" si="20"/>
        <v>0</v>
      </c>
    </row>
    <row r="320" spans="2:34" ht="15.75" x14ac:dyDescent="0.25">
      <c r="B320">
        <f t="shared" ca="1" si="17"/>
        <v>308</v>
      </c>
      <c r="C320" t="str">
        <f ca="1">IFERROR(VLOOKUP(B320,'SKT LİSTESİ'!F:F,1,0),"")</f>
        <v/>
      </c>
      <c r="E320" s="128" t="str">
        <f ca="1">IFERROR(IF($C320="","",VLOOKUP(FİLTRE!$C320,'SKT LİSTESİ'!$F:$S,5,0)),"")</f>
        <v/>
      </c>
      <c r="F320" s="129" t="str">
        <f ca="1">IFERROR(IF($C320="","",VLOOKUP(FİLTRE!$C320,'SKT LİSTESİ'!$F:$S,7,0)),"")</f>
        <v/>
      </c>
      <c r="G320" s="130" t="str">
        <f ca="1">IFERROR(IF($C320="","",VLOOKUP(FİLTRE!$C320,'SKT LİSTESİ'!$F:$S,8,0)),"")</f>
        <v/>
      </c>
      <c r="H320" s="131" t="str">
        <f ca="1">IF(E320="","",IF($C320="","",VLOOKUP(FİLTRE!$C320,'SKT LİSTESİ'!$F:$S,9,0)))</f>
        <v/>
      </c>
      <c r="I320" s="132" t="str">
        <f ca="1">IFERROR(IF($C320="","",VLOOKUP(FİLTRE!$C320,'SKT LİSTESİ'!$F:$S,10,0)),"")</f>
        <v/>
      </c>
      <c r="J320" s="133" t="str">
        <f ca="1">IFERROR(IF($C320="","",VLOOKUP(FİLTRE!$C320,'SKT LİSTESİ'!$F:$S,11,0)),"")</f>
        <v/>
      </c>
      <c r="K320" s="134" t="str">
        <f ca="1">IFERROR(IF($C320="","",VLOOKUP(FİLTRE!$C320,'SKT LİSTESİ'!$F:$S,12,0)),"")</f>
        <v/>
      </c>
      <c r="L320" s="134" t="str">
        <f ca="1">IFERROR(IF($C320="","",VLOOKUP(FİLTRE!$C320,'SKT LİSTESİ'!$F:$S,13,0)),"")</f>
        <v/>
      </c>
      <c r="M320" s="135" t="str">
        <f ca="1">IFERROR(IF($C320="","",VLOOKUP(FİLTRE!$C320,'SKT LİSTESİ'!$F:$AJ,14,0)),"")</f>
        <v/>
      </c>
      <c r="N320" s="31" t="str">
        <f ca="1">IFERROR(IF($C320="","",VLOOKUP(FİLTRE!$C320,'SKT LİSTESİ'!$F:$AJ,22,0)),"")</f>
        <v/>
      </c>
      <c r="O320" s="136" t="str">
        <f ca="1">IFERROR(IF($C320="","",VLOOKUP(FİLTRE!$C320,'SKT LİSTESİ'!$F:$AJ,23,0)),"")</f>
        <v/>
      </c>
      <c r="P320" s="31"/>
      <c r="Q320" s="31"/>
      <c r="R320" s="137" t="str">
        <f ca="1">(IFERROR(IF($C320="","",VLOOKUP(FİLTRE!$C320,'SKT LİSTESİ'!$F:$AJ,15,0)),""))</f>
        <v/>
      </c>
      <c r="S320" s="138" t="str">
        <f ca="1">IFERROR(IF($C320="","",VLOOKUP(FİLTRE!$C320,'SKT LİSTESİ'!$F:$AJ,16,0)),"")</f>
        <v/>
      </c>
      <c r="AF320" s="179" t="str">
        <f t="shared" ca="1" si="18"/>
        <v/>
      </c>
      <c r="AG320" s="179">
        <f t="shared" ca="1" si="19"/>
        <v>0</v>
      </c>
      <c r="AH320" s="179">
        <f t="shared" ca="1" si="20"/>
        <v>0</v>
      </c>
    </row>
    <row r="321" spans="2:34" ht="15.75" x14ac:dyDescent="0.25">
      <c r="B321">
        <f t="shared" ca="1" si="17"/>
        <v>309</v>
      </c>
      <c r="C321" t="str">
        <f ca="1">IFERROR(VLOOKUP(B321,'SKT LİSTESİ'!F:F,1,0),"")</f>
        <v/>
      </c>
      <c r="E321" s="128" t="str">
        <f ca="1">IFERROR(IF($C321="","",VLOOKUP(FİLTRE!$C321,'SKT LİSTESİ'!$F:$S,5,0)),"")</f>
        <v/>
      </c>
      <c r="F321" s="129" t="str">
        <f ca="1">IFERROR(IF($C321="","",VLOOKUP(FİLTRE!$C321,'SKT LİSTESİ'!$F:$S,7,0)),"")</f>
        <v/>
      </c>
      <c r="G321" s="130" t="str">
        <f ca="1">IFERROR(IF($C321="","",VLOOKUP(FİLTRE!$C321,'SKT LİSTESİ'!$F:$S,8,0)),"")</f>
        <v/>
      </c>
      <c r="H321" s="131" t="str">
        <f ca="1">IF(E321="","",IF($C321="","",VLOOKUP(FİLTRE!$C321,'SKT LİSTESİ'!$F:$S,9,0)))</f>
        <v/>
      </c>
      <c r="I321" s="132" t="str">
        <f ca="1">IFERROR(IF($C321="","",VLOOKUP(FİLTRE!$C321,'SKT LİSTESİ'!$F:$S,10,0)),"")</f>
        <v/>
      </c>
      <c r="J321" s="133" t="str">
        <f ca="1">IFERROR(IF($C321="","",VLOOKUP(FİLTRE!$C321,'SKT LİSTESİ'!$F:$S,11,0)),"")</f>
        <v/>
      </c>
      <c r="K321" s="134" t="str">
        <f ca="1">IFERROR(IF($C321="","",VLOOKUP(FİLTRE!$C321,'SKT LİSTESİ'!$F:$S,12,0)),"")</f>
        <v/>
      </c>
      <c r="L321" s="134" t="str">
        <f ca="1">IFERROR(IF($C321="","",VLOOKUP(FİLTRE!$C321,'SKT LİSTESİ'!$F:$S,13,0)),"")</f>
        <v/>
      </c>
      <c r="M321" s="135" t="str">
        <f ca="1">IFERROR(IF($C321="","",VLOOKUP(FİLTRE!$C321,'SKT LİSTESİ'!$F:$AJ,14,0)),"")</f>
        <v/>
      </c>
      <c r="N321" s="31" t="str">
        <f ca="1">IFERROR(IF($C321="","",VLOOKUP(FİLTRE!$C321,'SKT LİSTESİ'!$F:$AJ,22,0)),"")</f>
        <v/>
      </c>
      <c r="O321" s="136" t="str">
        <f ca="1">IFERROR(IF($C321="","",VLOOKUP(FİLTRE!$C321,'SKT LİSTESİ'!$F:$AJ,23,0)),"")</f>
        <v/>
      </c>
      <c r="P321" s="31"/>
      <c r="Q321" s="31"/>
      <c r="R321" s="137" t="str">
        <f ca="1">(IFERROR(IF($C321="","",VLOOKUP(FİLTRE!$C321,'SKT LİSTESİ'!$F:$AJ,15,0)),""))</f>
        <v/>
      </c>
      <c r="S321" s="138" t="str">
        <f ca="1">IFERROR(IF($C321="","",VLOOKUP(FİLTRE!$C321,'SKT LİSTESİ'!$F:$AJ,16,0)),"")</f>
        <v/>
      </c>
      <c r="AF321" s="179" t="str">
        <f t="shared" ca="1" si="18"/>
        <v/>
      </c>
      <c r="AG321" s="179">
        <f t="shared" ca="1" si="19"/>
        <v>0</v>
      </c>
      <c r="AH321" s="179">
        <f t="shared" ca="1" si="20"/>
        <v>0</v>
      </c>
    </row>
    <row r="322" spans="2:34" ht="15.75" x14ac:dyDescent="0.25">
      <c r="B322">
        <f t="shared" ca="1" si="17"/>
        <v>310</v>
      </c>
      <c r="C322" t="str">
        <f ca="1">IFERROR(VLOOKUP(B322,'SKT LİSTESİ'!F:F,1,0),"")</f>
        <v/>
      </c>
      <c r="E322" s="128" t="str">
        <f ca="1">IFERROR(IF($C322="","",VLOOKUP(FİLTRE!$C322,'SKT LİSTESİ'!$F:$S,5,0)),"")</f>
        <v/>
      </c>
      <c r="F322" s="129" t="str">
        <f ca="1">IFERROR(IF($C322="","",VLOOKUP(FİLTRE!$C322,'SKT LİSTESİ'!$F:$S,7,0)),"")</f>
        <v/>
      </c>
      <c r="G322" s="130" t="str">
        <f ca="1">IFERROR(IF($C322="","",VLOOKUP(FİLTRE!$C322,'SKT LİSTESİ'!$F:$S,8,0)),"")</f>
        <v/>
      </c>
      <c r="H322" s="131" t="str">
        <f ca="1">IF(E322="","",IF($C322="","",VLOOKUP(FİLTRE!$C322,'SKT LİSTESİ'!$F:$S,9,0)))</f>
        <v/>
      </c>
      <c r="I322" s="132" t="str">
        <f ca="1">IFERROR(IF($C322="","",VLOOKUP(FİLTRE!$C322,'SKT LİSTESİ'!$F:$S,10,0)),"")</f>
        <v/>
      </c>
      <c r="J322" s="133" t="str">
        <f ca="1">IFERROR(IF($C322="","",VLOOKUP(FİLTRE!$C322,'SKT LİSTESİ'!$F:$S,11,0)),"")</f>
        <v/>
      </c>
      <c r="K322" s="134" t="str">
        <f ca="1">IFERROR(IF($C322="","",VLOOKUP(FİLTRE!$C322,'SKT LİSTESİ'!$F:$S,12,0)),"")</f>
        <v/>
      </c>
      <c r="L322" s="134" t="str">
        <f ca="1">IFERROR(IF($C322="","",VLOOKUP(FİLTRE!$C322,'SKT LİSTESİ'!$F:$S,13,0)),"")</f>
        <v/>
      </c>
      <c r="M322" s="135" t="str">
        <f ca="1">IFERROR(IF($C322="","",VLOOKUP(FİLTRE!$C322,'SKT LİSTESİ'!$F:$AJ,14,0)),"")</f>
        <v/>
      </c>
      <c r="N322" s="31" t="str">
        <f ca="1">IFERROR(IF($C322="","",VLOOKUP(FİLTRE!$C322,'SKT LİSTESİ'!$F:$AJ,22,0)),"")</f>
        <v/>
      </c>
      <c r="O322" s="136" t="str">
        <f ca="1">IFERROR(IF($C322="","",VLOOKUP(FİLTRE!$C322,'SKT LİSTESİ'!$F:$AJ,23,0)),"")</f>
        <v/>
      </c>
      <c r="P322" s="31"/>
      <c r="Q322" s="31"/>
      <c r="R322" s="137" t="str">
        <f ca="1">(IFERROR(IF($C322="","",VLOOKUP(FİLTRE!$C322,'SKT LİSTESİ'!$F:$AJ,15,0)),""))</f>
        <v/>
      </c>
      <c r="S322" s="138" t="str">
        <f ca="1">IFERROR(IF($C322="","",VLOOKUP(FİLTRE!$C322,'SKT LİSTESİ'!$F:$AJ,16,0)),"")</f>
        <v/>
      </c>
      <c r="AF322" s="179" t="str">
        <f t="shared" ca="1" si="18"/>
        <v/>
      </c>
      <c r="AG322" s="179">
        <f t="shared" ca="1" si="19"/>
        <v>0</v>
      </c>
      <c r="AH322" s="179">
        <f t="shared" ca="1" si="20"/>
        <v>0</v>
      </c>
    </row>
    <row r="323" spans="2:34" ht="15.75" x14ac:dyDescent="0.25">
      <c r="B323">
        <f t="shared" ca="1" si="17"/>
        <v>311</v>
      </c>
      <c r="C323" t="str">
        <f ca="1">IFERROR(VLOOKUP(B323,'SKT LİSTESİ'!F:F,1,0),"")</f>
        <v/>
      </c>
      <c r="E323" s="128" t="str">
        <f ca="1">IFERROR(IF($C323="","",VLOOKUP(FİLTRE!$C323,'SKT LİSTESİ'!$F:$S,5,0)),"")</f>
        <v/>
      </c>
      <c r="F323" s="129" t="str">
        <f ca="1">IFERROR(IF($C323="","",VLOOKUP(FİLTRE!$C323,'SKT LİSTESİ'!$F:$S,7,0)),"")</f>
        <v/>
      </c>
      <c r="G323" s="130" t="str">
        <f ca="1">IFERROR(IF($C323="","",VLOOKUP(FİLTRE!$C323,'SKT LİSTESİ'!$F:$S,8,0)),"")</f>
        <v/>
      </c>
      <c r="H323" s="131" t="str">
        <f ca="1">IF(E323="","",IF($C323="","",VLOOKUP(FİLTRE!$C323,'SKT LİSTESİ'!$F:$S,9,0)))</f>
        <v/>
      </c>
      <c r="I323" s="132" t="str">
        <f ca="1">IFERROR(IF($C323="","",VLOOKUP(FİLTRE!$C323,'SKT LİSTESİ'!$F:$S,10,0)),"")</f>
        <v/>
      </c>
      <c r="J323" s="133" t="str">
        <f ca="1">IFERROR(IF($C323="","",VLOOKUP(FİLTRE!$C323,'SKT LİSTESİ'!$F:$S,11,0)),"")</f>
        <v/>
      </c>
      <c r="K323" s="134" t="str">
        <f ca="1">IFERROR(IF($C323="","",VLOOKUP(FİLTRE!$C323,'SKT LİSTESİ'!$F:$S,12,0)),"")</f>
        <v/>
      </c>
      <c r="L323" s="134" t="str">
        <f ca="1">IFERROR(IF($C323="","",VLOOKUP(FİLTRE!$C323,'SKT LİSTESİ'!$F:$S,13,0)),"")</f>
        <v/>
      </c>
      <c r="M323" s="135" t="str">
        <f ca="1">IFERROR(IF($C323="","",VLOOKUP(FİLTRE!$C323,'SKT LİSTESİ'!$F:$AJ,14,0)),"")</f>
        <v/>
      </c>
      <c r="N323" s="31" t="str">
        <f ca="1">IFERROR(IF($C323="","",VLOOKUP(FİLTRE!$C323,'SKT LİSTESİ'!$F:$AJ,22,0)),"")</f>
        <v/>
      </c>
      <c r="O323" s="136" t="str">
        <f ca="1">IFERROR(IF($C323="","",VLOOKUP(FİLTRE!$C323,'SKT LİSTESİ'!$F:$AJ,23,0)),"")</f>
        <v/>
      </c>
      <c r="P323" s="31"/>
      <c r="Q323" s="31"/>
      <c r="R323" s="137" t="str">
        <f ca="1">(IFERROR(IF($C323="","",VLOOKUP(FİLTRE!$C323,'SKT LİSTESİ'!$F:$AJ,15,0)),""))</f>
        <v/>
      </c>
      <c r="S323" s="138" t="str">
        <f ca="1">IFERROR(IF($C323="","",VLOOKUP(FİLTRE!$C323,'SKT LİSTESİ'!$F:$AJ,16,0)),"")</f>
        <v/>
      </c>
      <c r="AF323" s="179" t="str">
        <f t="shared" ca="1" si="18"/>
        <v/>
      </c>
      <c r="AG323" s="179">
        <f t="shared" ca="1" si="19"/>
        <v>0</v>
      </c>
      <c r="AH323" s="179">
        <f t="shared" ca="1" si="20"/>
        <v>0</v>
      </c>
    </row>
    <row r="324" spans="2:34" ht="15.75" x14ac:dyDescent="0.25">
      <c r="B324">
        <f t="shared" ca="1" si="17"/>
        <v>312</v>
      </c>
      <c r="C324" t="str">
        <f ca="1">IFERROR(VLOOKUP(B324,'SKT LİSTESİ'!F:F,1,0),"")</f>
        <v/>
      </c>
      <c r="E324" s="128" t="str">
        <f ca="1">IFERROR(IF($C324="","",VLOOKUP(FİLTRE!$C324,'SKT LİSTESİ'!$F:$S,5,0)),"")</f>
        <v/>
      </c>
      <c r="F324" s="129" t="str">
        <f ca="1">IFERROR(IF($C324="","",VLOOKUP(FİLTRE!$C324,'SKT LİSTESİ'!$F:$S,7,0)),"")</f>
        <v/>
      </c>
      <c r="G324" s="130" t="str">
        <f ca="1">IFERROR(IF($C324="","",VLOOKUP(FİLTRE!$C324,'SKT LİSTESİ'!$F:$S,8,0)),"")</f>
        <v/>
      </c>
      <c r="H324" s="131" t="str">
        <f ca="1">IF(E324="","",IF($C324="","",VLOOKUP(FİLTRE!$C324,'SKT LİSTESİ'!$F:$S,9,0)))</f>
        <v/>
      </c>
      <c r="I324" s="132" t="str">
        <f ca="1">IFERROR(IF($C324="","",VLOOKUP(FİLTRE!$C324,'SKT LİSTESİ'!$F:$S,10,0)),"")</f>
        <v/>
      </c>
      <c r="J324" s="133" t="str">
        <f ca="1">IFERROR(IF($C324="","",VLOOKUP(FİLTRE!$C324,'SKT LİSTESİ'!$F:$S,11,0)),"")</f>
        <v/>
      </c>
      <c r="K324" s="134" t="str">
        <f ca="1">IFERROR(IF($C324="","",VLOOKUP(FİLTRE!$C324,'SKT LİSTESİ'!$F:$S,12,0)),"")</f>
        <v/>
      </c>
      <c r="L324" s="134" t="str">
        <f ca="1">IFERROR(IF($C324="","",VLOOKUP(FİLTRE!$C324,'SKT LİSTESİ'!$F:$S,13,0)),"")</f>
        <v/>
      </c>
      <c r="M324" s="135" t="str">
        <f ca="1">IFERROR(IF($C324="","",VLOOKUP(FİLTRE!$C324,'SKT LİSTESİ'!$F:$AJ,14,0)),"")</f>
        <v/>
      </c>
      <c r="N324" s="31" t="str">
        <f ca="1">IFERROR(IF($C324="","",VLOOKUP(FİLTRE!$C324,'SKT LİSTESİ'!$F:$AJ,22,0)),"")</f>
        <v/>
      </c>
      <c r="O324" s="136" t="str">
        <f ca="1">IFERROR(IF($C324="","",VLOOKUP(FİLTRE!$C324,'SKT LİSTESİ'!$F:$AJ,23,0)),"")</f>
        <v/>
      </c>
      <c r="P324" s="31"/>
      <c r="Q324" s="31"/>
      <c r="R324" s="137" t="str">
        <f ca="1">(IFERROR(IF($C324="","",VLOOKUP(FİLTRE!$C324,'SKT LİSTESİ'!$F:$AJ,15,0)),""))</f>
        <v/>
      </c>
      <c r="S324" s="138" t="str">
        <f ca="1">IFERROR(IF($C324="","",VLOOKUP(FİLTRE!$C324,'SKT LİSTESİ'!$F:$AJ,16,0)),"")</f>
        <v/>
      </c>
      <c r="AF324" s="179" t="str">
        <f t="shared" ca="1" si="18"/>
        <v/>
      </c>
      <c r="AG324" s="179">
        <f t="shared" ca="1" si="19"/>
        <v>0</v>
      </c>
      <c r="AH324" s="179">
        <f t="shared" ca="1" si="20"/>
        <v>0</v>
      </c>
    </row>
    <row r="325" spans="2:34" ht="15.75" x14ac:dyDescent="0.25">
      <c r="B325">
        <f t="shared" ca="1" si="17"/>
        <v>313</v>
      </c>
      <c r="C325" t="str">
        <f ca="1">IFERROR(VLOOKUP(B325,'SKT LİSTESİ'!F:F,1,0),"")</f>
        <v/>
      </c>
      <c r="E325" s="128" t="str">
        <f ca="1">IFERROR(IF($C325="","",VLOOKUP(FİLTRE!$C325,'SKT LİSTESİ'!$F:$S,5,0)),"")</f>
        <v/>
      </c>
      <c r="F325" s="129" t="str">
        <f ca="1">IFERROR(IF($C325="","",VLOOKUP(FİLTRE!$C325,'SKT LİSTESİ'!$F:$S,7,0)),"")</f>
        <v/>
      </c>
      <c r="G325" s="130" t="str">
        <f ca="1">IFERROR(IF($C325="","",VLOOKUP(FİLTRE!$C325,'SKT LİSTESİ'!$F:$S,8,0)),"")</f>
        <v/>
      </c>
      <c r="H325" s="131" t="str">
        <f ca="1">IF(E325="","",IF($C325="","",VLOOKUP(FİLTRE!$C325,'SKT LİSTESİ'!$F:$S,9,0)))</f>
        <v/>
      </c>
      <c r="I325" s="132" t="str">
        <f ca="1">IFERROR(IF($C325="","",VLOOKUP(FİLTRE!$C325,'SKT LİSTESİ'!$F:$S,10,0)),"")</f>
        <v/>
      </c>
      <c r="J325" s="133" t="str">
        <f ca="1">IFERROR(IF($C325="","",VLOOKUP(FİLTRE!$C325,'SKT LİSTESİ'!$F:$S,11,0)),"")</f>
        <v/>
      </c>
      <c r="K325" s="134" t="str">
        <f ca="1">IFERROR(IF($C325="","",VLOOKUP(FİLTRE!$C325,'SKT LİSTESİ'!$F:$S,12,0)),"")</f>
        <v/>
      </c>
      <c r="L325" s="134" t="str">
        <f ca="1">IFERROR(IF($C325="","",VLOOKUP(FİLTRE!$C325,'SKT LİSTESİ'!$F:$S,13,0)),"")</f>
        <v/>
      </c>
      <c r="M325" s="135" t="str">
        <f ca="1">IFERROR(IF($C325="","",VLOOKUP(FİLTRE!$C325,'SKT LİSTESİ'!$F:$AJ,14,0)),"")</f>
        <v/>
      </c>
      <c r="N325" s="31" t="str">
        <f ca="1">IFERROR(IF($C325="","",VLOOKUP(FİLTRE!$C325,'SKT LİSTESİ'!$F:$AJ,22,0)),"")</f>
        <v/>
      </c>
      <c r="O325" s="136" t="str">
        <f ca="1">IFERROR(IF($C325="","",VLOOKUP(FİLTRE!$C325,'SKT LİSTESİ'!$F:$AJ,23,0)),"")</f>
        <v/>
      </c>
      <c r="P325" s="31"/>
      <c r="Q325" s="31"/>
      <c r="R325" s="137" t="str">
        <f ca="1">(IFERROR(IF($C325="","",VLOOKUP(FİLTRE!$C325,'SKT LİSTESİ'!$F:$AJ,15,0)),""))</f>
        <v/>
      </c>
      <c r="S325" s="138" t="str">
        <f ca="1">IFERROR(IF($C325="","",VLOOKUP(FİLTRE!$C325,'SKT LİSTESİ'!$F:$AJ,16,0)),"")</f>
        <v/>
      </c>
      <c r="AF325" s="179" t="str">
        <f t="shared" ca="1" si="18"/>
        <v/>
      </c>
      <c r="AG325" s="179">
        <f t="shared" ca="1" si="19"/>
        <v>0</v>
      </c>
      <c r="AH325" s="179">
        <f t="shared" ca="1" si="20"/>
        <v>0</v>
      </c>
    </row>
    <row r="326" spans="2:34" ht="15.75" x14ac:dyDescent="0.25">
      <c r="B326">
        <f t="shared" ca="1" si="17"/>
        <v>314</v>
      </c>
      <c r="C326" t="str">
        <f ca="1">IFERROR(VLOOKUP(B326,'SKT LİSTESİ'!F:F,1,0),"")</f>
        <v/>
      </c>
      <c r="E326" s="128" t="str">
        <f ca="1">IFERROR(IF($C326="","",VLOOKUP(FİLTRE!$C326,'SKT LİSTESİ'!$F:$S,5,0)),"")</f>
        <v/>
      </c>
      <c r="F326" s="129" t="str">
        <f ca="1">IFERROR(IF($C326="","",VLOOKUP(FİLTRE!$C326,'SKT LİSTESİ'!$F:$S,7,0)),"")</f>
        <v/>
      </c>
      <c r="G326" s="130" t="str">
        <f ca="1">IFERROR(IF($C326="","",VLOOKUP(FİLTRE!$C326,'SKT LİSTESİ'!$F:$S,8,0)),"")</f>
        <v/>
      </c>
      <c r="H326" s="131" t="str">
        <f ca="1">IF(E326="","",IF($C326="","",VLOOKUP(FİLTRE!$C326,'SKT LİSTESİ'!$F:$S,9,0)))</f>
        <v/>
      </c>
      <c r="I326" s="132" t="str">
        <f ca="1">IFERROR(IF($C326="","",VLOOKUP(FİLTRE!$C326,'SKT LİSTESİ'!$F:$S,10,0)),"")</f>
        <v/>
      </c>
      <c r="J326" s="133" t="str">
        <f ca="1">IFERROR(IF($C326="","",VLOOKUP(FİLTRE!$C326,'SKT LİSTESİ'!$F:$S,11,0)),"")</f>
        <v/>
      </c>
      <c r="K326" s="134" t="str">
        <f ca="1">IFERROR(IF($C326="","",VLOOKUP(FİLTRE!$C326,'SKT LİSTESİ'!$F:$S,12,0)),"")</f>
        <v/>
      </c>
      <c r="L326" s="134" t="str">
        <f ca="1">IFERROR(IF($C326="","",VLOOKUP(FİLTRE!$C326,'SKT LİSTESİ'!$F:$S,13,0)),"")</f>
        <v/>
      </c>
      <c r="M326" s="135" t="str">
        <f ca="1">IFERROR(IF($C326="","",VLOOKUP(FİLTRE!$C326,'SKT LİSTESİ'!$F:$AJ,14,0)),"")</f>
        <v/>
      </c>
      <c r="N326" s="31" t="str">
        <f ca="1">IFERROR(IF($C326="","",VLOOKUP(FİLTRE!$C326,'SKT LİSTESİ'!$F:$AJ,22,0)),"")</f>
        <v/>
      </c>
      <c r="O326" s="136" t="str">
        <f ca="1">IFERROR(IF($C326="","",VLOOKUP(FİLTRE!$C326,'SKT LİSTESİ'!$F:$AJ,23,0)),"")</f>
        <v/>
      </c>
      <c r="P326" s="31"/>
      <c r="Q326" s="31"/>
      <c r="R326" s="137" t="str">
        <f ca="1">(IFERROR(IF($C326="","",VLOOKUP(FİLTRE!$C326,'SKT LİSTESİ'!$F:$AJ,15,0)),""))</f>
        <v/>
      </c>
      <c r="S326" s="138" t="str">
        <f ca="1">IFERROR(IF($C326="","",VLOOKUP(FİLTRE!$C326,'SKT LİSTESİ'!$F:$AJ,16,0)),"")</f>
        <v/>
      </c>
      <c r="AF326" s="179" t="str">
        <f t="shared" ca="1" si="18"/>
        <v/>
      </c>
      <c r="AG326" s="179">
        <f t="shared" ca="1" si="19"/>
        <v>0</v>
      </c>
      <c r="AH326" s="179">
        <f t="shared" ca="1" si="20"/>
        <v>0</v>
      </c>
    </row>
    <row r="327" spans="2:34" ht="15.75" x14ac:dyDescent="0.25">
      <c r="B327">
        <f t="shared" ca="1" si="17"/>
        <v>315</v>
      </c>
      <c r="C327" t="str">
        <f ca="1">IFERROR(VLOOKUP(B327,'SKT LİSTESİ'!F:F,1,0),"")</f>
        <v/>
      </c>
      <c r="E327" s="128" t="str">
        <f ca="1">IFERROR(IF($C327="","",VLOOKUP(FİLTRE!$C327,'SKT LİSTESİ'!$F:$S,5,0)),"")</f>
        <v/>
      </c>
      <c r="F327" s="129" t="str">
        <f ca="1">IFERROR(IF($C327="","",VLOOKUP(FİLTRE!$C327,'SKT LİSTESİ'!$F:$S,7,0)),"")</f>
        <v/>
      </c>
      <c r="G327" s="130" t="str">
        <f ca="1">IFERROR(IF($C327="","",VLOOKUP(FİLTRE!$C327,'SKT LİSTESİ'!$F:$S,8,0)),"")</f>
        <v/>
      </c>
      <c r="H327" s="131" t="str">
        <f ca="1">IF(E327="","",IF($C327="","",VLOOKUP(FİLTRE!$C327,'SKT LİSTESİ'!$F:$S,9,0)))</f>
        <v/>
      </c>
      <c r="I327" s="132" t="str">
        <f ca="1">IFERROR(IF($C327="","",VLOOKUP(FİLTRE!$C327,'SKT LİSTESİ'!$F:$S,10,0)),"")</f>
        <v/>
      </c>
      <c r="J327" s="133" t="str">
        <f ca="1">IFERROR(IF($C327="","",VLOOKUP(FİLTRE!$C327,'SKT LİSTESİ'!$F:$S,11,0)),"")</f>
        <v/>
      </c>
      <c r="K327" s="134" t="str">
        <f ca="1">IFERROR(IF($C327="","",VLOOKUP(FİLTRE!$C327,'SKT LİSTESİ'!$F:$S,12,0)),"")</f>
        <v/>
      </c>
      <c r="L327" s="134" t="str">
        <f ca="1">IFERROR(IF($C327="","",VLOOKUP(FİLTRE!$C327,'SKT LİSTESİ'!$F:$S,13,0)),"")</f>
        <v/>
      </c>
      <c r="M327" s="135" t="str">
        <f ca="1">IFERROR(IF($C327="","",VLOOKUP(FİLTRE!$C327,'SKT LİSTESİ'!$F:$AJ,14,0)),"")</f>
        <v/>
      </c>
      <c r="N327" s="31" t="str">
        <f ca="1">IFERROR(IF($C327="","",VLOOKUP(FİLTRE!$C327,'SKT LİSTESİ'!$F:$AJ,22,0)),"")</f>
        <v/>
      </c>
      <c r="O327" s="136" t="str">
        <f ca="1">IFERROR(IF($C327="","",VLOOKUP(FİLTRE!$C327,'SKT LİSTESİ'!$F:$AJ,23,0)),"")</f>
        <v/>
      </c>
      <c r="P327" s="31"/>
      <c r="Q327" s="31"/>
      <c r="R327" s="137" t="str">
        <f ca="1">(IFERROR(IF($C327="","",VLOOKUP(FİLTRE!$C327,'SKT LİSTESİ'!$F:$AJ,15,0)),""))</f>
        <v/>
      </c>
      <c r="S327" s="138" t="str">
        <f ca="1">IFERROR(IF($C327="","",VLOOKUP(FİLTRE!$C327,'SKT LİSTESİ'!$F:$AJ,16,0)),"")</f>
        <v/>
      </c>
      <c r="AF327" s="179" t="str">
        <f t="shared" ca="1" si="18"/>
        <v/>
      </c>
      <c r="AG327" s="179">
        <f t="shared" ca="1" si="19"/>
        <v>0</v>
      </c>
      <c r="AH327" s="179">
        <f t="shared" ca="1" si="20"/>
        <v>0</v>
      </c>
    </row>
    <row r="328" spans="2:34" ht="15.75" x14ac:dyDescent="0.25">
      <c r="B328">
        <f t="shared" ca="1" si="17"/>
        <v>316</v>
      </c>
      <c r="C328" t="str">
        <f ca="1">IFERROR(VLOOKUP(B328,'SKT LİSTESİ'!F:F,1,0),"")</f>
        <v/>
      </c>
      <c r="E328" s="128" t="str">
        <f ca="1">IFERROR(IF($C328="","",VLOOKUP(FİLTRE!$C328,'SKT LİSTESİ'!$F:$S,5,0)),"")</f>
        <v/>
      </c>
      <c r="F328" s="129" t="str">
        <f ca="1">IFERROR(IF($C328="","",VLOOKUP(FİLTRE!$C328,'SKT LİSTESİ'!$F:$S,7,0)),"")</f>
        <v/>
      </c>
      <c r="G328" s="130" t="str">
        <f ca="1">IFERROR(IF($C328="","",VLOOKUP(FİLTRE!$C328,'SKT LİSTESİ'!$F:$S,8,0)),"")</f>
        <v/>
      </c>
      <c r="H328" s="131" t="str">
        <f ca="1">IF(E328="","",IF($C328="","",VLOOKUP(FİLTRE!$C328,'SKT LİSTESİ'!$F:$S,9,0)))</f>
        <v/>
      </c>
      <c r="I328" s="132" t="str">
        <f ca="1">IFERROR(IF($C328="","",VLOOKUP(FİLTRE!$C328,'SKT LİSTESİ'!$F:$S,10,0)),"")</f>
        <v/>
      </c>
      <c r="J328" s="133" t="str">
        <f ca="1">IFERROR(IF($C328="","",VLOOKUP(FİLTRE!$C328,'SKT LİSTESİ'!$F:$S,11,0)),"")</f>
        <v/>
      </c>
      <c r="K328" s="134" t="str">
        <f ca="1">IFERROR(IF($C328="","",VLOOKUP(FİLTRE!$C328,'SKT LİSTESİ'!$F:$S,12,0)),"")</f>
        <v/>
      </c>
      <c r="L328" s="134" t="str">
        <f ca="1">IFERROR(IF($C328="","",VLOOKUP(FİLTRE!$C328,'SKT LİSTESİ'!$F:$S,13,0)),"")</f>
        <v/>
      </c>
      <c r="M328" s="135" t="str">
        <f ca="1">IFERROR(IF($C328="","",VLOOKUP(FİLTRE!$C328,'SKT LİSTESİ'!$F:$AJ,14,0)),"")</f>
        <v/>
      </c>
      <c r="N328" s="31" t="str">
        <f ca="1">IFERROR(IF($C328="","",VLOOKUP(FİLTRE!$C328,'SKT LİSTESİ'!$F:$AJ,22,0)),"")</f>
        <v/>
      </c>
      <c r="O328" s="136" t="str">
        <f ca="1">IFERROR(IF($C328="","",VLOOKUP(FİLTRE!$C328,'SKT LİSTESİ'!$F:$AJ,23,0)),"")</f>
        <v/>
      </c>
      <c r="P328" s="31"/>
      <c r="Q328" s="31"/>
      <c r="R328" s="137" t="str">
        <f ca="1">(IFERROR(IF($C328="","",VLOOKUP(FİLTRE!$C328,'SKT LİSTESİ'!$F:$AJ,15,0)),""))</f>
        <v/>
      </c>
      <c r="S328" s="138" t="str">
        <f ca="1">IFERROR(IF($C328="","",VLOOKUP(FİLTRE!$C328,'SKT LİSTESİ'!$F:$AJ,16,0)),"")</f>
        <v/>
      </c>
      <c r="AF328" s="179" t="str">
        <f t="shared" ca="1" si="18"/>
        <v/>
      </c>
      <c r="AG328" s="179">
        <f t="shared" ca="1" si="19"/>
        <v>0</v>
      </c>
      <c r="AH328" s="179">
        <f t="shared" ca="1" si="20"/>
        <v>0</v>
      </c>
    </row>
    <row r="329" spans="2:34" ht="15.75" x14ac:dyDescent="0.25">
      <c r="B329">
        <f t="shared" ca="1" si="17"/>
        <v>317</v>
      </c>
      <c r="C329" t="str">
        <f ca="1">IFERROR(VLOOKUP(B329,'SKT LİSTESİ'!F:F,1,0),"")</f>
        <v/>
      </c>
      <c r="E329" s="128" t="str">
        <f ca="1">IFERROR(IF($C329="","",VLOOKUP(FİLTRE!$C329,'SKT LİSTESİ'!$F:$S,5,0)),"")</f>
        <v/>
      </c>
      <c r="F329" s="129" t="str">
        <f ca="1">IFERROR(IF($C329="","",VLOOKUP(FİLTRE!$C329,'SKT LİSTESİ'!$F:$S,7,0)),"")</f>
        <v/>
      </c>
      <c r="G329" s="130" t="str">
        <f ca="1">IFERROR(IF($C329="","",VLOOKUP(FİLTRE!$C329,'SKT LİSTESİ'!$F:$S,8,0)),"")</f>
        <v/>
      </c>
      <c r="H329" s="131" t="str">
        <f ca="1">IF(E329="","",IF($C329="","",VLOOKUP(FİLTRE!$C329,'SKT LİSTESİ'!$F:$S,9,0)))</f>
        <v/>
      </c>
      <c r="I329" s="132" t="str">
        <f ca="1">IFERROR(IF($C329="","",VLOOKUP(FİLTRE!$C329,'SKT LİSTESİ'!$F:$S,10,0)),"")</f>
        <v/>
      </c>
      <c r="J329" s="133" t="str">
        <f ca="1">IFERROR(IF($C329="","",VLOOKUP(FİLTRE!$C329,'SKT LİSTESİ'!$F:$S,11,0)),"")</f>
        <v/>
      </c>
      <c r="K329" s="134" t="str">
        <f ca="1">IFERROR(IF($C329="","",VLOOKUP(FİLTRE!$C329,'SKT LİSTESİ'!$F:$S,12,0)),"")</f>
        <v/>
      </c>
      <c r="L329" s="134" t="str">
        <f ca="1">IFERROR(IF($C329="","",VLOOKUP(FİLTRE!$C329,'SKT LİSTESİ'!$F:$S,13,0)),"")</f>
        <v/>
      </c>
      <c r="M329" s="135" t="str">
        <f ca="1">IFERROR(IF($C329="","",VLOOKUP(FİLTRE!$C329,'SKT LİSTESİ'!$F:$AJ,14,0)),"")</f>
        <v/>
      </c>
      <c r="N329" s="31" t="str">
        <f ca="1">IFERROR(IF($C329="","",VLOOKUP(FİLTRE!$C329,'SKT LİSTESİ'!$F:$AJ,22,0)),"")</f>
        <v/>
      </c>
      <c r="O329" s="136" t="str">
        <f ca="1">IFERROR(IF($C329="","",VLOOKUP(FİLTRE!$C329,'SKT LİSTESİ'!$F:$AJ,23,0)),"")</f>
        <v/>
      </c>
      <c r="P329" s="31"/>
      <c r="Q329" s="31"/>
      <c r="R329" s="137" t="str">
        <f ca="1">(IFERROR(IF($C329="","",VLOOKUP(FİLTRE!$C329,'SKT LİSTESİ'!$F:$AJ,15,0)),""))</f>
        <v/>
      </c>
      <c r="S329" s="138" t="str">
        <f ca="1">IFERROR(IF($C329="","",VLOOKUP(FİLTRE!$C329,'SKT LİSTESİ'!$F:$AJ,16,0)),"")</f>
        <v/>
      </c>
      <c r="AF329" s="179" t="str">
        <f t="shared" ca="1" si="18"/>
        <v/>
      </c>
      <c r="AG329" s="179">
        <f t="shared" ca="1" si="19"/>
        <v>0</v>
      </c>
      <c r="AH329" s="179">
        <f t="shared" ca="1" si="20"/>
        <v>0</v>
      </c>
    </row>
    <row r="330" spans="2:34" ht="15.75" x14ac:dyDescent="0.25">
      <c r="B330">
        <f t="shared" ca="1" si="17"/>
        <v>318</v>
      </c>
      <c r="C330" t="str">
        <f ca="1">IFERROR(VLOOKUP(B330,'SKT LİSTESİ'!F:F,1,0),"")</f>
        <v/>
      </c>
      <c r="E330" s="128" t="str">
        <f ca="1">IFERROR(IF($C330="","",VLOOKUP(FİLTRE!$C330,'SKT LİSTESİ'!$F:$S,5,0)),"")</f>
        <v/>
      </c>
      <c r="F330" s="129" t="str">
        <f ca="1">IFERROR(IF($C330="","",VLOOKUP(FİLTRE!$C330,'SKT LİSTESİ'!$F:$S,7,0)),"")</f>
        <v/>
      </c>
      <c r="G330" s="130" t="str">
        <f ca="1">IFERROR(IF($C330="","",VLOOKUP(FİLTRE!$C330,'SKT LİSTESİ'!$F:$S,8,0)),"")</f>
        <v/>
      </c>
      <c r="H330" s="131" t="str">
        <f ca="1">IF(E330="","",IF($C330="","",VLOOKUP(FİLTRE!$C330,'SKT LİSTESİ'!$F:$S,9,0)))</f>
        <v/>
      </c>
      <c r="I330" s="132" t="str">
        <f ca="1">IFERROR(IF($C330="","",VLOOKUP(FİLTRE!$C330,'SKT LİSTESİ'!$F:$S,10,0)),"")</f>
        <v/>
      </c>
      <c r="J330" s="133" t="str">
        <f ca="1">IFERROR(IF($C330="","",VLOOKUP(FİLTRE!$C330,'SKT LİSTESİ'!$F:$S,11,0)),"")</f>
        <v/>
      </c>
      <c r="K330" s="134" t="str">
        <f ca="1">IFERROR(IF($C330="","",VLOOKUP(FİLTRE!$C330,'SKT LİSTESİ'!$F:$S,12,0)),"")</f>
        <v/>
      </c>
      <c r="L330" s="134" t="str">
        <f ca="1">IFERROR(IF($C330="","",VLOOKUP(FİLTRE!$C330,'SKT LİSTESİ'!$F:$S,13,0)),"")</f>
        <v/>
      </c>
      <c r="M330" s="135" t="str">
        <f ca="1">IFERROR(IF($C330="","",VLOOKUP(FİLTRE!$C330,'SKT LİSTESİ'!$F:$AJ,14,0)),"")</f>
        <v/>
      </c>
      <c r="N330" s="31" t="str">
        <f ca="1">IFERROR(IF($C330="","",VLOOKUP(FİLTRE!$C330,'SKT LİSTESİ'!$F:$AJ,22,0)),"")</f>
        <v/>
      </c>
      <c r="O330" s="136" t="str">
        <f ca="1">IFERROR(IF($C330="","",VLOOKUP(FİLTRE!$C330,'SKT LİSTESİ'!$F:$AJ,23,0)),"")</f>
        <v/>
      </c>
      <c r="P330" s="31"/>
      <c r="Q330" s="31"/>
      <c r="R330" s="137" t="str">
        <f ca="1">(IFERROR(IF($C330="","",VLOOKUP(FİLTRE!$C330,'SKT LİSTESİ'!$F:$AJ,15,0)),""))</f>
        <v/>
      </c>
      <c r="S330" s="138" t="str">
        <f ca="1">IFERROR(IF($C330="","",VLOOKUP(FİLTRE!$C330,'SKT LİSTESİ'!$F:$AJ,16,0)),"")</f>
        <v/>
      </c>
      <c r="AF330" s="179" t="str">
        <f t="shared" ca="1" si="18"/>
        <v/>
      </c>
      <c r="AG330" s="179">
        <f t="shared" ca="1" si="19"/>
        <v>0</v>
      </c>
      <c r="AH330" s="179">
        <f t="shared" ca="1" si="20"/>
        <v>0</v>
      </c>
    </row>
    <row r="331" spans="2:34" ht="15.75" x14ac:dyDescent="0.25">
      <c r="B331">
        <f t="shared" ca="1" si="17"/>
        <v>319</v>
      </c>
      <c r="C331" t="str">
        <f ca="1">IFERROR(VLOOKUP(B331,'SKT LİSTESİ'!F:F,1,0),"")</f>
        <v/>
      </c>
      <c r="E331" s="128" t="str">
        <f ca="1">IFERROR(IF($C331="","",VLOOKUP(FİLTRE!$C331,'SKT LİSTESİ'!$F:$S,5,0)),"")</f>
        <v/>
      </c>
      <c r="F331" s="129" t="str">
        <f ca="1">IFERROR(IF($C331="","",VLOOKUP(FİLTRE!$C331,'SKT LİSTESİ'!$F:$S,7,0)),"")</f>
        <v/>
      </c>
      <c r="G331" s="130" t="str">
        <f ca="1">IFERROR(IF($C331="","",VLOOKUP(FİLTRE!$C331,'SKT LİSTESİ'!$F:$S,8,0)),"")</f>
        <v/>
      </c>
      <c r="H331" s="131" t="str">
        <f ca="1">IF(E331="","",IF($C331="","",VLOOKUP(FİLTRE!$C331,'SKT LİSTESİ'!$F:$S,9,0)))</f>
        <v/>
      </c>
      <c r="I331" s="132" t="str">
        <f ca="1">IFERROR(IF($C331="","",VLOOKUP(FİLTRE!$C331,'SKT LİSTESİ'!$F:$S,10,0)),"")</f>
        <v/>
      </c>
      <c r="J331" s="133" t="str">
        <f ca="1">IFERROR(IF($C331="","",VLOOKUP(FİLTRE!$C331,'SKT LİSTESİ'!$F:$S,11,0)),"")</f>
        <v/>
      </c>
      <c r="K331" s="134" t="str">
        <f ca="1">IFERROR(IF($C331="","",VLOOKUP(FİLTRE!$C331,'SKT LİSTESİ'!$F:$S,12,0)),"")</f>
        <v/>
      </c>
      <c r="L331" s="134" t="str">
        <f ca="1">IFERROR(IF($C331="","",VLOOKUP(FİLTRE!$C331,'SKT LİSTESİ'!$F:$S,13,0)),"")</f>
        <v/>
      </c>
      <c r="M331" s="135" t="str">
        <f ca="1">IFERROR(IF($C331="","",VLOOKUP(FİLTRE!$C331,'SKT LİSTESİ'!$F:$AJ,14,0)),"")</f>
        <v/>
      </c>
      <c r="N331" s="31" t="str">
        <f ca="1">IFERROR(IF($C331="","",VLOOKUP(FİLTRE!$C331,'SKT LİSTESİ'!$F:$AJ,22,0)),"")</f>
        <v/>
      </c>
      <c r="O331" s="136" t="str">
        <f ca="1">IFERROR(IF($C331="","",VLOOKUP(FİLTRE!$C331,'SKT LİSTESİ'!$F:$AJ,23,0)),"")</f>
        <v/>
      </c>
      <c r="P331" s="31"/>
      <c r="Q331" s="31"/>
      <c r="R331" s="137" t="str">
        <f ca="1">(IFERROR(IF($C331="","",VLOOKUP(FİLTRE!$C331,'SKT LİSTESİ'!$F:$AJ,15,0)),""))</f>
        <v/>
      </c>
      <c r="S331" s="138" t="str">
        <f ca="1">IFERROR(IF($C331="","",VLOOKUP(FİLTRE!$C331,'SKT LİSTESİ'!$F:$AJ,16,0)),"")</f>
        <v/>
      </c>
      <c r="AF331" s="179" t="str">
        <f t="shared" ca="1" si="18"/>
        <v/>
      </c>
      <c r="AG331" s="179">
        <f t="shared" ca="1" si="19"/>
        <v>0</v>
      </c>
      <c r="AH331" s="179">
        <f t="shared" ca="1" si="20"/>
        <v>0</v>
      </c>
    </row>
    <row r="332" spans="2:34" ht="15.75" x14ac:dyDescent="0.25">
      <c r="B332">
        <f t="shared" ca="1" si="17"/>
        <v>320</v>
      </c>
      <c r="C332" t="str">
        <f ca="1">IFERROR(VLOOKUP(B332,'SKT LİSTESİ'!F:F,1,0),"")</f>
        <v/>
      </c>
      <c r="E332" s="128" t="str">
        <f ca="1">IFERROR(IF($C332="","",VLOOKUP(FİLTRE!$C332,'SKT LİSTESİ'!$F:$S,5,0)),"")</f>
        <v/>
      </c>
      <c r="F332" s="129" t="str">
        <f ca="1">IFERROR(IF($C332="","",VLOOKUP(FİLTRE!$C332,'SKT LİSTESİ'!$F:$S,7,0)),"")</f>
        <v/>
      </c>
      <c r="G332" s="130" t="str">
        <f ca="1">IFERROR(IF($C332="","",VLOOKUP(FİLTRE!$C332,'SKT LİSTESİ'!$F:$S,8,0)),"")</f>
        <v/>
      </c>
      <c r="H332" s="131" t="str">
        <f ca="1">IF(E332="","",IF($C332="","",VLOOKUP(FİLTRE!$C332,'SKT LİSTESİ'!$F:$S,9,0)))</f>
        <v/>
      </c>
      <c r="I332" s="132" t="str">
        <f ca="1">IFERROR(IF($C332="","",VLOOKUP(FİLTRE!$C332,'SKT LİSTESİ'!$F:$S,10,0)),"")</f>
        <v/>
      </c>
      <c r="J332" s="133" t="str">
        <f ca="1">IFERROR(IF($C332="","",VLOOKUP(FİLTRE!$C332,'SKT LİSTESİ'!$F:$S,11,0)),"")</f>
        <v/>
      </c>
      <c r="K332" s="134" t="str">
        <f ca="1">IFERROR(IF($C332="","",VLOOKUP(FİLTRE!$C332,'SKT LİSTESİ'!$F:$S,12,0)),"")</f>
        <v/>
      </c>
      <c r="L332" s="134" t="str">
        <f ca="1">IFERROR(IF($C332="","",VLOOKUP(FİLTRE!$C332,'SKT LİSTESİ'!$F:$S,13,0)),"")</f>
        <v/>
      </c>
      <c r="M332" s="135" t="str">
        <f ca="1">IFERROR(IF($C332="","",VLOOKUP(FİLTRE!$C332,'SKT LİSTESİ'!$F:$AJ,14,0)),"")</f>
        <v/>
      </c>
      <c r="N332" s="31" t="str">
        <f ca="1">IFERROR(IF($C332="","",VLOOKUP(FİLTRE!$C332,'SKT LİSTESİ'!$F:$AJ,22,0)),"")</f>
        <v/>
      </c>
      <c r="O332" s="136" t="str">
        <f ca="1">IFERROR(IF($C332="","",VLOOKUP(FİLTRE!$C332,'SKT LİSTESİ'!$F:$AJ,23,0)),"")</f>
        <v/>
      </c>
      <c r="P332" s="31"/>
      <c r="Q332" s="31"/>
      <c r="R332" s="137" t="str">
        <f ca="1">(IFERROR(IF($C332="","",VLOOKUP(FİLTRE!$C332,'SKT LİSTESİ'!$F:$AJ,15,0)),""))</f>
        <v/>
      </c>
      <c r="S332" s="138" t="str">
        <f ca="1">IFERROR(IF($C332="","",VLOOKUP(FİLTRE!$C332,'SKT LİSTESİ'!$F:$AJ,16,0)),"")</f>
        <v/>
      </c>
      <c r="AF332" s="179" t="str">
        <f t="shared" ca="1" si="18"/>
        <v/>
      </c>
      <c r="AG332" s="179">
        <f t="shared" ca="1" si="19"/>
        <v>0</v>
      </c>
      <c r="AH332" s="179">
        <f t="shared" ca="1" si="20"/>
        <v>0</v>
      </c>
    </row>
    <row r="333" spans="2:34" ht="15.75" x14ac:dyDescent="0.25">
      <c r="B333">
        <f t="shared" ca="1" si="17"/>
        <v>321</v>
      </c>
      <c r="C333" t="str">
        <f ca="1">IFERROR(VLOOKUP(B333,'SKT LİSTESİ'!F:F,1,0),"")</f>
        <v/>
      </c>
      <c r="E333" s="128" t="str">
        <f ca="1">IFERROR(IF($C333="","",VLOOKUP(FİLTRE!$C333,'SKT LİSTESİ'!$F:$S,5,0)),"")</f>
        <v/>
      </c>
      <c r="F333" s="129" t="str">
        <f ca="1">IFERROR(IF($C333="","",VLOOKUP(FİLTRE!$C333,'SKT LİSTESİ'!$F:$S,7,0)),"")</f>
        <v/>
      </c>
      <c r="G333" s="130" t="str">
        <f ca="1">IFERROR(IF($C333="","",VLOOKUP(FİLTRE!$C333,'SKT LİSTESİ'!$F:$S,8,0)),"")</f>
        <v/>
      </c>
      <c r="H333" s="131" t="str">
        <f ca="1">IF(E333="","",IF($C333="","",VLOOKUP(FİLTRE!$C333,'SKT LİSTESİ'!$F:$S,9,0)))</f>
        <v/>
      </c>
      <c r="I333" s="132" t="str">
        <f ca="1">IFERROR(IF($C333="","",VLOOKUP(FİLTRE!$C333,'SKT LİSTESİ'!$F:$S,10,0)),"")</f>
        <v/>
      </c>
      <c r="J333" s="133" t="str">
        <f ca="1">IFERROR(IF($C333="","",VLOOKUP(FİLTRE!$C333,'SKT LİSTESİ'!$F:$S,11,0)),"")</f>
        <v/>
      </c>
      <c r="K333" s="134" t="str">
        <f ca="1">IFERROR(IF($C333="","",VLOOKUP(FİLTRE!$C333,'SKT LİSTESİ'!$F:$S,12,0)),"")</f>
        <v/>
      </c>
      <c r="L333" s="134" t="str">
        <f ca="1">IFERROR(IF($C333="","",VLOOKUP(FİLTRE!$C333,'SKT LİSTESİ'!$F:$S,13,0)),"")</f>
        <v/>
      </c>
      <c r="M333" s="135" t="str">
        <f ca="1">IFERROR(IF($C333="","",VLOOKUP(FİLTRE!$C333,'SKT LİSTESİ'!$F:$AJ,14,0)),"")</f>
        <v/>
      </c>
      <c r="N333" s="31" t="str">
        <f ca="1">IFERROR(IF($C333="","",VLOOKUP(FİLTRE!$C333,'SKT LİSTESİ'!$F:$AJ,22,0)),"")</f>
        <v/>
      </c>
      <c r="O333" s="136" t="str">
        <f ca="1">IFERROR(IF($C333="","",VLOOKUP(FİLTRE!$C333,'SKT LİSTESİ'!$F:$AJ,23,0)),"")</f>
        <v/>
      </c>
      <c r="P333" s="31"/>
      <c r="Q333" s="31"/>
      <c r="R333" s="137" t="str">
        <f ca="1">(IFERROR(IF($C333="","",VLOOKUP(FİLTRE!$C333,'SKT LİSTESİ'!$F:$AJ,15,0)),""))</f>
        <v/>
      </c>
      <c r="S333" s="138" t="str">
        <f ca="1">IFERROR(IF($C333="","",VLOOKUP(FİLTRE!$C333,'SKT LİSTESİ'!$F:$AJ,16,0)),"")</f>
        <v/>
      </c>
      <c r="AF333" s="179" t="str">
        <f t="shared" ca="1" si="18"/>
        <v/>
      </c>
      <c r="AG333" s="179">
        <f t="shared" ca="1" si="19"/>
        <v>0</v>
      </c>
      <c r="AH333" s="179">
        <f t="shared" ca="1" si="20"/>
        <v>0</v>
      </c>
    </row>
    <row r="334" spans="2:34" ht="15.75" x14ac:dyDescent="0.25">
      <c r="B334">
        <f t="shared" ref="B334:B397" ca="1" si="21">IF($Y$2=1,(ROW()-12),"")</f>
        <v>322</v>
      </c>
      <c r="C334" t="str">
        <f ca="1">IFERROR(VLOOKUP(B334,'SKT LİSTESİ'!F:F,1,0),"")</f>
        <v/>
      </c>
      <c r="E334" s="128" t="str">
        <f ca="1">IFERROR(IF($C334="","",VLOOKUP(FİLTRE!$C334,'SKT LİSTESİ'!$F:$S,5,0)),"")</f>
        <v/>
      </c>
      <c r="F334" s="129" t="str">
        <f ca="1">IFERROR(IF($C334="","",VLOOKUP(FİLTRE!$C334,'SKT LİSTESİ'!$F:$S,7,0)),"")</f>
        <v/>
      </c>
      <c r="G334" s="130" t="str">
        <f ca="1">IFERROR(IF($C334="","",VLOOKUP(FİLTRE!$C334,'SKT LİSTESİ'!$F:$S,8,0)),"")</f>
        <v/>
      </c>
      <c r="H334" s="131" t="str">
        <f ca="1">IF(E334="","",IF($C334="","",VLOOKUP(FİLTRE!$C334,'SKT LİSTESİ'!$F:$S,9,0)))</f>
        <v/>
      </c>
      <c r="I334" s="132" t="str">
        <f ca="1">IFERROR(IF($C334="","",VLOOKUP(FİLTRE!$C334,'SKT LİSTESİ'!$F:$S,10,0)),"")</f>
        <v/>
      </c>
      <c r="J334" s="133" t="str">
        <f ca="1">IFERROR(IF($C334="","",VLOOKUP(FİLTRE!$C334,'SKT LİSTESİ'!$F:$S,11,0)),"")</f>
        <v/>
      </c>
      <c r="K334" s="134" t="str">
        <f ca="1">IFERROR(IF($C334="","",VLOOKUP(FİLTRE!$C334,'SKT LİSTESİ'!$F:$S,12,0)),"")</f>
        <v/>
      </c>
      <c r="L334" s="134" t="str">
        <f ca="1">IFERROR(IF($C334="","",VLOOKUP(FİLTRE!$C334,'SKT LİSTESİ'!$F:$S,13,0)),"")</f>
        <v/>
      </c>
      <c r="M334" s="135" t="str">
        <f ca="1">IFERROR(IF($C334="","",VLOOKUP(FİLTRE!$C334,'SKT LİSTESİ'!$F:$AJ,14,0)),"")</f>
        <v/>
      </c>
      <c r="N334" s="31" t="str">
        <f ca="1">IFERROR(IF($C334="","",VLOOKUP(FİLTRE!$C334,'SKT LİSTESİ'!$F:$AJ,22,0)),"")</f>
        <v/>
      </c>
      <c r="O334" s="136" t="str">
        <f ca="1">IFERROR(IF($C334="","",VLOOKUP(FİLTRE!$C334,'SKT LİSTESİ'!$F:$AJ,23,0)),"")</f>
        <v/>
      </c>
      <c r="P334" s="31"/>
      <c r="Q334" s="31"/>
      <c r="R334" s="137" t="str">
        <f ca="1">(IFERROR(IF($C334="","",VLOOKUP(FİLTRE!$C334,'SKT LİSTESİ'!$F:$AJ,15,0)),""))</f>
        <v/>
      </c>
      <c r="S334" s="138" t="str">
        <f ca="1">IFERROR(IF($C334="","",VLOOKUP(FİLTRE!$C334,'SKT LİSTESİ'!$F:$AJ,16,0)),"")</f>
        <v/>
      </c>
      <c r="AF334" s="179" t="str">
        <f t="shared" ref="AF334:AF397" ca="1" si="22">IF(E334&lt;&gt;"SAYIM",K334,
(IF(AND(E334="SAYIM",R334=0),0,(COUNTIFS(E:E,"SAYIM",F:F,F334,R:R,"&gt;"&amp;0)))))</f>
        <v/>
      </c>
      <c r="AG334" s="179">
        <f t="shared" ref="AG334:AG397" ca="1" si="23">IF(E334="SAYIM",(IFERROR(R334/AF334,0)),0)</f>
        <v>0</v>
      </c>
      <c r="AH334" s="179">
        <f t="shared" ref="AH334:AH397" ca="1" si="24">IF(E334="SAYIM",(IFERROR(S334/AF334,0)),0)</f>
        <v>0</v>
      </c>
    </row>
    <row r="335" spans="2:34" ht="15.75" x14ac:dyDescent="0.25">
      <c r="B335">
        <f t="shared" ca="1" si="21"/>
        <v>323</v>
      </c>
      <c r="C335" t="str">
        <f ca="1">IFERROR(VLOOKUP(B335,'SKT LİSTESİ'!F:F,1,0),"")</f>
        <v/>
      </c>
      <c r="E335" s="128" t="str">
        <f ca="1">IFERROR(IF($C335="","",VLOOKUP(FİLTRE!$C335,'SKT LİSTESİ'!$F:$S,5,0)),"")</f>
        <v/>
      </c>
      <c r="F335" s="129" t="str">
        <f ca="1">IFERROR(IF($C335="","",VLOOKUP(FİLTRE!$C335,'SKT LİSTESİ'!$F:$S,7,0)),"")</f>
        <v/>
      </c>
      <c r="G335" s="130" t="str">
        <f ca="1">IFERROR(IF($C335="","",VLOOKUP(FİLTRE!$C335,'SKT LİSTESİ'!$F:$S,8,0)),"")</f>
        <v/>
      </c>
      <c r="H335" s="131" t="str">
        <f ca="1">IF(E335="","",IF($C335="","",VLOOKUP(FİLTRE!$C335,'SKT LİSTESİ'!$F:$S,9,0)))</f>
        <v/>
      </c>
      <c r="I335" s="132" t="str">
        <f ca="1">IFERROR(IF($C335="","",VLOOKUP(FİLTRE!$C335,'SKT LİSTESİ'!$F:$S,10,0)),"")</f>
        <v/>
      </c>
      <c r="J335" s="133" t="str">
        <f ca="1">IFERROR(IF($C335="","",VLOOKUP(FİLTRE!$C335,'SKT LİSTESİ'!$F:$S,11,0)),"")</f>
        <v/>
      </c>
      <c r="K335" s="134" t="str">
        <f ca="1">IFERROR(IF($C335="","",VLOOKUP(FİLTRE!$C335,'SKT LİSTESİ'!$F:$S,12,0)),"")</f>
        <v/>
      </c>
      <c r="L335" s="134" t="str">
        <f ca="1">IFERROR(IF($C335="","",VLOOKUP(FİLTRE!$C335,'SKT LİSTESİ'!$F:$S,13,0)),"")</f>
        <v/>
      </c>
      <c r="M335" s="135" t="str">
        <f ca="1">IFERROR(IF($C335="","",VLOOKUP(FİLTRE!$C335,'SKT LİSTESİ'!$F:$AJ,14,0)),"")</f>
        <v/>
      </c>
      <c r="N335" s="31" t="str">
        <f ca="1">IFERROR(IF($C335="","",VLOOKUP(FİLTRE!$C335,'SKT LİSTESİ'!$F:$AJ,22,0)),"")</f>
        <v/>
      </c>
      <c r="O335" s="136" t="str">
        <f ca="1">IFERROR(IF($C335="","",VLOOKUP(FİLTRE!$C335,'SKT LİSTESİ'!$F:$AJ,23,0)),"")</f>
        <v/>
      </c>
      <c r="P335" s="31"/>
      <c r="Q335" s="31"/>
      <c r="R335" s="137" t="str">
        <f ca="1">(IFERROR(IF($C335="","",VLOOKUP(FİLTRE!$C335,'SKT LİSTESİ'!$F:$AJ,15,0)),""))</f>
        <v/>
      </c>
      <c r="S335" s="138" t="str">
        <f ca="1">IFERROR(IF($C335="","",VLOOKUP(FİLTRE!$C335,'SKT LİSTESİ'!$F:$AJ,16,0)),"")</f>
        <v/>
      </c>
      <c r="AF335" s="179" t="str">
        <f t="shared" ca="1" si="22"/>
        <v/>
      </c>
      <c r="AG335" s="179">
        <f t="shared" ca="1" si="23"/>
        <v>0</v>
      </c>
      <c r="AH335" s="179">
        <f t="shared" ca="1" si="24"/>
        <v>0</v>
      </c>
    </row>
    <row r="336" spans="2:34" ht="15.75" x14ac:dyDescent="0.25">
      <c r="B336">
        <f t="shared" ca="1" si="21"/>
        <v>324</v>
      </c>
      <c r="C336" t="str">
        <f ca="1">IFERROR(VLOOKUP(B336,'SKT LİSTESİ'!F:F,1,0),"")</f>
        <v/>
      </c>
      <c r="E336" s="128" t="str">
        <f ca="1">IFERROR(IF($C336="","",VLOOKUP(FİLTRE!$C336,'SKT LİSTESİ'!$F:$S,5,0)),"")</f>
        <v/>
      </c>
      <c r="F336" s="129" t="str">
        <f ca="1">IFERROR(IF($C336="","",VLOOKUP(FİLTRE!$C336,'SKT LİSTESİ'!$F:$S,7,0)),"")</f>
        <v/>
      </c>
      <c r="G336" s="130" t="str">
        <f ca="1">IFERROR(IF($C336="","",VLOOKUP(FİLTRE!$C336,'SKT LİSTESİ'!$F:$S,8,0)),"")</f>
        <v/>
      </c>
      <c r="H336" s="131" t="str">
        <f ca="1">IF(E336="","",IF($C336="","",VLOOKUP(FİLTRE!$C336,'SKT LİSTESİ'!$F:$S,9,0)))</f>
        <v/>
      </c>
      <c r="I336" s="132" t="str">
        <f ca="1">IFERROR(IF($C336="","",VLOOKUP(FİLTRE!$C336,'SKT LİSTESİ'!$F:$S,10,0)),"")</f>
        <v/>
      </c>
      <c r="J336" s="133" t="str">
        <f ca="1">IFERROR(IF($C336="","",VLOOKUP(FİLTRE!$C336,'SKT LİSTESİ'!$F:$S,11,0)),"")</f>
        <v/>
      </c>
      <c r="K336" s="134" t="str">
        <f ca="1">IFERROR(IF($C336="","",VLOOKUP(FİLTRE!$C336,'SKT LİSTESİ'!$F:$S,12,0)),"")</f>
        <v/>
      </c>
      <c r="L336" s="134" t="str">
        <f ca="1">IFERROR(IF($C336="","",VLOOKUP(FİLTRE!$C336,'SKT LİSTESİ'!$F:$S,13,0)),"")</f>
        <v/>
      </c>
      <c r="M336" s="135" t="str">
        <f ca="1">IFERROR(IF($C336="","",VLOOKUP(FİLTRE!$C336,'SKT LİSTESİ'!$F:$AJ,14,0)),"")</f>
        <v/>
      </c>
      <c r="N336" s="31" t="str">
        <f ca="1">IFERROR(IF($C336="","",VLOOKUP(FİLTRE!$C336,'SKT LİSTESİ'!$F:$AJ,22,0)),"")</f>
        <v/>
      </c>
      <c r="O336" s="136" t="str">
        <f ca="1">IFERROR(IF($C336="","",VLOOKUP(FİLTRE!$C336,'SKT LİSTESİ'!$F:$AJ,23,0)),"")</f>
        <v/>
      </c>
      <c r="P336" s="31"/>
      <c r="Q336" s="31"/>
      <c r="R336" s="137" t="str">
        <f ca="1">(IFERROR(IF($C336="","",VLOOKUP(FİLTRE!$C336,'SKT LİSTESİ'!$F:$AJ,15,0)),""))</f>
        <v/>
      </c>
      <c r="S336" s="138" t="str">
        <f ca="1">IFERROR(IF($C336="","",VLOOKUP(FİLTRE!$C336,'SKT LİSTESİ'!$F:$AJ,16,0)),"")</f>
        <v/>
      </c>
      <c r="AF336" s="179" t="str">
        <f t="shared" ca="1" si="22"/>
        <v/>
      </c>
      <c r="AG336" s="179">
        <f t="shared" ca="1" si="23"/>
        <v>0</v>
      </c>
      <c r="AH336" s="179">
        <f t="shared" ca="1" si="24"/>
        <v>0</v>
      </c>
    </row>
    <row r="337" spans="2:34" ht="15.75" x14ac:dyDescent="0.25">
      <c r="B337">
        <f t="shared" ca="1" si="21"/>
        <v>325</v>
      </c>
      <c r="C337" t="str">
        <f ca="1">IFERROR(VLOOKUP(B337,'SKT LİSTESİ'!F:F,1,0),"")</f>
        <v/>
      </c>
      <c r="E337" s="128" t="str">
        <f ca="1">IFERROR(IF($C337="","",VLOOKUP(FİLTRE!$C337,'SKT LİSTESİ'!$F:$S,5,0)),"")</f>
        <v/>
      </c>
      <c r="F337" s="129" t="str">
        <f ca="1">IFERROR(IF($C337="","",VLOOKUP(FİLTRE!$C337,'SKT LİSTESİ'!$F:$S,7,0)),"")</f>
        <v/>
      </c>
      <c r="G337" s="130" t="str">
        <f ca="1">IFERROR(IF($C337="","",VLOOKUP(FİLTRE!$C337,'SKT LİSTESİ'!$F:$S,8,0)),"")</f>
        <v/>
      </c>
      <c r="H337" s="131" t="str">
        <f ca="1">IF(E337="","",IF($C337="","",VLOOKUP(FİLTRE!$C337,'SKT LİSTESİ'!$F:$S,9,0)))</f>
        <v/>
      </c>
      <c r="I337" s="132" t="str">
        <f ca="1">IFERROR(IF($C337="","",VLOOKUP(FİLTRE!$C337,'SKT LİSTESİ'!$F:$S,10,0)),"")</f>
        <v/>
      </c>
      <c r="J337" s="133" t="str">
        <f ca="1">IFERROR(IF($C337="","",VLOOKUP(FİLTRE!$C337,'SKT LİSTESİ'!$F:$S,11,0)),"")</f>
        <v/>
      </c>
      <c r="K337" s="134" t="str">
        <f ca="1">IFERROR(IF($C337="","",VLOOKUP(FİLTRE!$C337,'SKT LİSTESİ'!$F:$S,12,0)),"")</f>
        <v/>
      </c>
      <c r="L337" s="134" t="str">
        <f ca="1">IFERROR(IF($C337="","",VLOOKUP(FİLTRE!$C337,'SKT LİSTESİ'!$F:$S,13,0)),"")</f>
        <v/>
      </c>
      <c r="M337" s="135" t="str">
        <f ca="1">IFERROR(IF($C337="","",VLOOKUP(FİLTRE!$C337,'SKT LİSTESİ'!$F:$AJ,14,0)),"")</f>
        <v/>
      </c>
      <c r="N337" s="31" t="str">
        <f ca="1">IFERROR(IF($C337="","",VLOOKUP(FİLTRE!$C337,'SKT LİSTESİ'!$F:$AJ,22,0)),"")</f>
        <v/>
      </c>
      <c r="O337" s="136" t="str">
        <f ca="1">IFERROR(IF($C337="","",VLOOKUP(FİLTRE!$C337,'SKT LİSTESİ'!$F:$AJ,23,0)),"")</f>
        <v/>
      </c>
      <c r="P337" s="31"/>
      <c r="Q337" s="31"/>
      <c r="R337" s="137" t="str">
        <f ca="1">(IFERROR(IF($C337="","",VLOOKUP(FİLTRE!$C337,'SKT LİSTESİ'!$F:$AJ,15,0)),""))</f>
        <v/>
      </c>
      <c r="S337" s="138" t="str">
        <f ca="1">IFERROR(IF($C337="","",VLOOKUP(FİLTRE!$C337,'SKT LİSTESİ'!$F:$AJ,16,0)),"")</f>
        <v/>
      </c>
      <c r="AF337" s="179" t="str">
        <f t="shared" ca="1" si="22"/>
        <v/>
      </c>
      <c r="AG337" s="179">
        <f t="shared" ca="1" si="23"/>
        <v>0</v>
      </c>
      <c r="AH337" s="179">
        <f t="shared" ca="1" si="24"/>
        <v>0</v>
      </c>
    </row>
    <row r="338" spans="2:34" ht="15.75" x14ac:dyDescent="0.25">
      <c r="B338">
        <f t="shared" ca="1" si="21"/>
        <v>326</v>
      </c>
      <c r="C338" t="str">
        <f ca="1">IFERROR(VLOOKUP(B338,'SKT LİSTESİ'!F:F,1,0),"")</f>
        <v/>
      </c>
      <c r="E338" s="128" t="str">
        <f ca="1">IFERROR(IF($C338="","",VLOOKUP(FİLTRE!$C338,'SKT LİSTESİ'!$F:$S,5,0)),"")</f>
        <v/>
      </c>
      <c r="F338" s="129" t="str">
        <f ca="1">IFERROR(IF($C338="","",VLOOKUP(FİLTRE!$C338,'SKT LİSTESİ'!$F:$S,7,0)),"")</f>
        <v/>
      </c>
      <c r="G338" s="130" t="str">
        <f ca="1">IFERROR(IF($C338="","",VLOOKUP(FİLTRE!$C338,'SKT LİSTESİ'!$F:$S,8,0)),"")</f>
        <v/>
      </c>
      <c r="H338" s="131" t="str">
        <f ca="1">IF(E338="","",IF($C338="","",VLOOKUP(FİLTRE!$C338,'SKT LİSTESİ'!$F:$S,9,0)))</f>
        <v/>
      </c>
      <c r="I338" s="132" t="str">
        <f ca="1">IFERROR(IF($C338="","",VLOOKUP(FİLTRE!$C338,'SKT LİSTESİ'!$F:$S,10,0)),"")</f>
        <v/>
      </c>
      <c r="J338" s="133" t="str">
        <f ca="1">IFERROR(IF($C338="","",VLOOKUP(FİLTRE!$C338,'SKT LİSTESİ'!$F:$S,11,0)),"")</f>
        <v/>
      </c>
      <c r="K338" s="134" t="str">
        <f ca="1">IFERROR(IF($C338="","",VLOOKUP(FİLTRE!$C338,'SKT LİSTESİ'!$F:$S,12,0)),"")</f>
        <v/>
      </c>
      <c r="L338" s="134" t="str">
        <f ca="1">IFERROR(IF($C338="","",VLOOKUP(FİLTRE!$C338,'SKT LİSTESİ'!$F:$S,13,0)),"")</f>
        <v/>
      </c>
      <c r="M338" s="135" t="str">
        <f ca="1">IFERROR(IF($C338="","",VLOOKUP(FİLTRE!$C338,'SKT LİSTESİ'!$F:$AJ,14,0)),"")</f>
        <v/>
      </c>
      <c r="N338" s="31" t="str">
        <f ca="1">IFERROR(IF($C338="","",VLOOKUP(FİLTRE!$C338,'SKT LİSTESİ'!$F:$AJ,22,0)),"")</f>
        <v/>
      </c>
      <c r="O338" s="136" t="str">
        <f ca="1">IFERROR(IF($C338="","",VLOOKUP(FİLTRE!$C338,'SKT LİSTESİ'!$F:$AJ,23,0)),"")</f>
        <v/>
      </c>
      <c r="P338" s="31"/>
      <c r="Q338" s="31"/>
      <c r="R338" s="137" t="str">
        <f ca="1">(IFERROR(IF($C338="","",VLOOKUP(FİLTRE!$C338,'SKT LİSTESİ'!$F:$AJ,15,0)),""))</f>
        <v/>
      </c>
      <c r="S338" s="138" t="str">
        <f ca="1">IFERROR(IF($C338="","",VLOOKUP(FİLTRE!$C338,'SKT LİSTESİ'!$F:$AJ,16,0)),"")</f>
        <v/>
      </c>
      <c r="AF338" s="179" t="str">
        <f t="shared" ca="1" si="22"/>
        <v/>
      </c>
      <c r="AG338" s="179">
        <f t="shared" ca="1" si="23"/>
        <v>0</v>
      </c>
      <c r="AH338" s="179">
        <f t="shared" ca="1" si="24"/>
        <v>0</v>
      </c>
    </row>
    <row r="339" spans="2:34" ht="15.75" x14ac:dyDescent="0.25">
      <c r="B339">
        <f t="shared" ca="1" si="21"/>
        <v>327</v>
      </c>
      <c r="C339" t="str">
        <f ca="1">IFERROR(VLOOKUP(B339,'SKT LİSTESİ'!F:F,1,0),"")</f>
        <v/>
      </c>
      <c r="E339" s="128" t="str">
        <f ca="1">IFERROR(IF($C339="","",VLOOKUP(FİLTRE!$C339,'SKT LİSTESİ'!$F:$S,5,0)),"")</f>
        <v/>
      </c>
      <c r="F339" s="129" t="str">
        <f ca="1">IFERROR(IF($C339="","",VLOOKUP(FİLTRE!$C339,'SKT LİSTESİ'!$F:$S,7,0)),"")</f>
        <v/>
      </c>
      <c r="G339" s="130" t="str">
        <f ca="1">IFERROR(IF($C339="","",VLOOKUP(FİLTRE!$C339,'SKT LİSTESİ'!$F:$S,8,0)),"")</f>
        <v/>
      </c>
      <c r="H339" s="131" t="str">
        <f ca="1">IF(E339="","",IF($C339="","",VLOOKUP(FİLTRE!$C339,'SKT LİSTESİ'!$F:$S,9,0)))</f>
        <v/>
      </c>
      <c r="I339" s="132" t="str">
        <f ca="1">IFERROR(IF($C339="","",VLOOKUP(FİLTRE!$C339,'SKT LİSTESİ'!$F:$S,10,0)),"")</f>
        <v/>
      </c>
      <c r="J339" s="133" t="str">
        <f ca="1">IFERROR(IF($C339="","",VLOOKUP(FİLTRE!$C339,'SKT LİSTESİ'!$F:$S,11,0)),"")</f>
        <v/>
      </c>
      <c r="K339" s="134" t="str">
        <f ca="1">IFERROR(IF($C339="","",VLOOKUP(FİLTRE!$C339,'SKT LİSTESİ'!$F:$S,12,0)),"")</f>
        <v/>
      </c>
      <c r="L339" s="134" t="str">
        <f ca="1">IFERROR(IF($C339="","",VLOOKUP(FİLTRE!$C339,'SKT LİSTESİ'!$F:$S,13,0)),"")</f>
        <v/>
      </c>
      <c r="M339" s="135" t="str">
        <f ca="1">IFERROR(IF($C339="","",VLOOKUP(FİLTRE!$C339,'SKT LİSTESİ'!$F:$AJ,14,0)),"")</f>
        <v/>
      </c>
      <c r="N339" s="31" t="str">
        <f ca="1">IFERROR(IF($C339="","",VLOOKUP(FİLTRE!$C339,'SKT LİSTESİ'!$F:$AJ,22,0)),"")</f>
        <v/>
      </c>
      <c r="O339" s="136" t="str">
        <f ca="1">IFERROR(IF($C339="","",VLOOKUP(FİLTRE!$C339,'SKT LİSTESİ'!$F:$AJ,23,0)),"")</f>
        <v/>
      </c>
      <c r="P339" s="31"/>
      <c r="Q339" s="31"/>
      <c r="R339" s="137" t="str">
        <f ca="1">(IFERROR(IF($C339="","",VLOOKUP(FİLTRE!$C339,'SKT LİSTESİ'!$F:$AJ,15,0)),""))</f>
        <v/>
      </c>
      <c r="S339" s="138" t="str">
        <f ca="1">IFERROR(IF($C339="","",VLOOKUP(FİLTRE!$C339,'SKT LİSTESİ'!$F:$AJ,16,0)),"")</f>
        <v/>
      </c>
      <c r="AF339" s="179" t="str">
        <f t="shared" ca="1" si="22"/>
        <v/>
      </c>
      <c r="AG339" s="179">
        <f t="shared" ca="1" si="23"/>
        <v>0</v>
      </c>
      <c r="AH339" s="179">
        <f t="shared" ca="1" si="24"/>
        <v>0</v>
      </c>
    </row>
    <row r="340" spans="2:34" ht="15.75" x14ac:dyDescent="0.25">
      <c r="B340">
        <f t="shared" ca="1" si="21"/>
        <v>328</v>
      </c>
      <c r="C340" t="str">
        <f ca="1">IFERROR(VLOOKUP(B340,'SKT LİSTESİ'!F:F,1,0),"")</f>
        <v/>
      </c>
      <c r="E340" s="128" t="str">
        <f ca="1">IFERROR(IF($C340="","",VLOOKUP(FİLTRE!$C340,'SKT LİSTESİ'!$F:$S,5,0)),"")</f>
        <v/>
      </c>
      <c r="F340" s="129" t="str">
        <f ca="1">IFERROR(IF($C340="","",VLOOKUP(FİLTRE!$C340,'SKT LİSTESİ'!$F:$S,7,0)),"")</f>
        <v/>
      </c>
      <c r="G340" s="130" t="str">
        <f ca="1">IFERROR(IF($C340="","",VLOOKUP(FİLTRE!$C340,'SKT LİSTESİ'!$F:$S,8,0)),"")</f>
        <v/>
      </c>
      <c r="H340" s="131" t="str">
        <f ca="1">IF(E340="","",IF($C340="","",VLOOKUP(FİLTRE!$C340,'SKT LİSTESİ'!$F:$S,9,0)))</f>
        <v/>
      </c>
      <c r="I340" s="132" t="str">
        <f ca="1">IFERROR(IF($C340="","",VLOOKUP(FİLTRE!$C340,'SKT LİSTESİ'!$F:$S,10,0)),"")</f>
        <v/>
      </c>
      <c r="J340" s="133" t="str">
        <f ca="1">IFERROR(IF($C340="","",VLOOKUP(FİLTRE!$C340,'SKT LİSTESİ'!$F:$S,11,0)),"")</f>
        <v/>
      </c>
      <c r="K340" s="134" t="str">
        <f ca="1">IFERROR(IF($C340="","",VLOOKUP(FİLTRE!$C340,'SKT LİSTESİ'!$F:$S,12,0)),"")</f>
        <v/>
      </c>
      <c r="L340" s="134" t="str">
        <f ca="1">IFERROR(IF($C340="","",VLOOKUP(FİLTRE!$C340,'SKT LİSTESİ'!$F:$S,13,0)),"")</f>
        <v/>
      </c>
      <c r="M340" s="135" t="str">
        <f ca="1">IFERROR(IF($C340="","",VLOOKUP(FİLTRE!$C340,'SKT LİSTESİ'!$F:$AJ,14,0)),"")</f>
        <v/>
      </c>
      <c r="N340" s="31" t="str">
        <f ca="1">IFERROR(IF($C340="","",VLOOKUP(FİLTRE!$C340,'SKT LİSTESİ'!$F:$AJ,22,0)),"")</f>
        <v/>
      </c>
      <c r="O340" s="136" t="str">
        <f ca="1">IFERROR(IF($C340="","",VLOOKUP(FİLTRE!$C340,'SKT LİSTESİ'!$F:$AJ,23,0)),"")</f>
        <v/>
      </c>
      <c r="P340" s="31"/>
      <c r="Q340" s="31"/>
      <c r="R340" s="137" t="str">
        <f ca="1">(IFERROR(IF($C340="","",VLOOKUP(FİLTRE!$C340,'SKT LİSTESİ'!$F:$AJ,15,0)),""))</f>
        <v/>
      </c>
      <c r="S340" s="138" t="str">
        <f ca="1">IFERROR(IF($C340="","",VLOOKUP(FİLTRE!$C340,'SKT LİSTESİ'!$F:$AJ,16,0)),"")</f>
        <v/>
      </c>
      <c r="AF340" s="179" t="str">
        <f t="shared" ca="1" si="22"/>
        <v/>
      </c>
      <c r="AG340" s="179">
        <f t="shared" ca="1" si="23"/>
        <v>0</v>
      </c>
      <c r="AH340" s="179">
        <f t="shared" ca="1" si="24"/>
        <v>0</v>
      </c>
    </row>
    <row r="341" spans="2:34" ht="15.75" x14ac:dyDescent="0.25">
      <c r="B341">
        <f t="shared" ca="1" si="21"/>
        <v>329</v>
      </c>
      <c r="C341" t="str">
        <f ca="1">IFERROR(VLOOKUP(B341,'SKT LİSTESİ'!F:F,1,0),"")</f>
        <v/>
      </c>
      <c r="E341" s="128" t="str">
        <f ca="1">IFERROR(IF($C341="","",VLOOKUP(FİLTRE!$C341,'SKT LİSTESİ'!$F:$S,5,0)),"")</f>
        <v/>
      </c>
      <c r="F341" s="129" t="str">
        <f ca="1">IFERROR(IF($C341="","",VLOOKUP(FİLTRE!$C341,'SKT LİSTESİ'!$F:$S,7,0)),"")</f>
        <v/>
      </c>
      <c r="G341" s="130" t="str">
        <f ca="1">IFERROR(IF($C341="","",VLOOKUP(FİLTRE!$C341,'SKT LİSTESİ'!$F:$S,8,0)),"")</f>
        <v/>
      </c>
      <c r="H341" s="131" t="str">
        <f ca="1">IF(E341="","",IF($C341="","",VLOOKUP(FİLTRE!$C341,'SKT LİSTESİ'!$F:$S,9,0)))</f>
        <v/>
      </c>
      <c r="I341" s="132" t="str">
        <f ca="1">IFERROR(IF($C341="","",VLOOKUP(FİLTRE!$C341,'SKT LİSTESİ'!$F:$S,10,0)),"")</f>
        <v/>
      </c>
      <c r="J341" s="133" t="str">
        <f ca="1">IFERROR(IF($C341="","",VLOOKUP(FİLTRE!$C341,'SKT LİSTESİ'!$F:$S,11,0)),"")</f>
        <v/>
      </c>
      <c r="K341" s="134" t="str">
        <f ca="1">IFERROR(IF($C341="","",VLOOKUP(FİLTRE!$C341,'SKT LİSTESİ'!$F:$S,12,0)),"")</f>
        <v/>
      </c>
      <c r="L341" s="134" t="str">
        <f ca="1">IFERROR(IF($C341="","",VLOOKUP(FİLTRE!$C341,'SKT LİSTESİ'!$F:$S,13,0)),"")</f>
        <v/>
      </c>
      <c r="M341" s="135" t="str">
        <f ca="1">IFERROR(IF($C341="","",VLOOKUP(FİLTRE!$C341,'SKT LİSTESİ'!$F:$AJ,14,0)),"")</f>
        <v/>
      </c>
      <c r="N341" s="31" t="str">
        <f ca="1">IFERROR(IF($C341="","",VLOOKUP(FİLTRE!$C341,'SKT LİSTESİ'!$F:$AJ,22,0)),"")</f>
        <v/>
      </c>
      <c r="O341" s="136" t="str">
        <f ca="1">IFERROR(IF($C341="","",VLOOKUP(FİLTRE!$C341,'SKT LİSTESİ'!$F:$AJ,23,0)),"")</f>
        <v/>
      </c>
      <c r="P341" s="31"/>
      <c r="Q341" s="31"/>
      <c r="R341" s="137" t="str">
        <f ca="1">(IFERROR(IF($C341="","",VLOOKUP(FİLTRE!$C341,'SKT LİSTESİ'!$F:$AJ,15,0)),""))</f>
        <v/>
      </c>
      <c r="S341" s="138" t="str">
        <f ca="1">IFERROR(IF($C341="","",VLOOKUP(FİLTRE!$C341,'SKT LİSTESİ'!$F:$AJ,16,0)),"")</f>
        <v/>
      </c>
      <c r="AF341" s="179" t="str">
        <f t="shared" ca="1" si="22"/>
        <v/>
      </c>
      <c r="AG341" s="179">
        <f t="shared" ca="1" si="23"/>
        <v>0</v>
      </c>
      <c r="AH341" s="179">
        <f t="shared" ca="1" si="24"/>
        <v>0</v>
      </c>
    </row>
    <row r="342" spans="2:34" ht="15.75" x14ac:dyDescent="0.25">
      <c r="B342">
        <f t="shared" ca="1" si="21"/>
        <v>330</v>
      </c>
      <c r="C342" t="str">
        <f ca="1">IFERROR(VLOOKUP(B342,'SKT LİSTESİ'!F:F,1,0),"")</f>
        <v/>
      </c>
      <c r="E342" s="128" t="str">
        <f ca="1">IFERROR(IF($C342="","",VLOOKUP(FİLTRE!$C342,'SKT LİSTESİ'!$F:$S,5,0)),"")</f>
        <v/>
      </c>
      <c r="F342" s="129" t="str">
        <f ca="1">IFERROR(IF($C342="","",VLOOKUP(FİLTRE!$C342,'SKT LİSTESİ'!$F:$S,7,0)),"")</f>
        <v/>
      </c>
      <c r="G342" s="130" t="str">
        <f ca="1">IFERROR(IF($C342="","",VLOOKUP(FİLTRE!$C342,'SKT LİSTESİ'!$F:$S,8,0)),"")</f>
        <v/>
      </c>
      <c r="H342" s="131" t="str">
        <f ca="1">IF(E342="","",IF($C342="","",VLOOKUP(FİLTRE!$C342,'SKT LİSTESİ'!$F:$S,9,0)))</f>
        <v/>
      </c>
      <c r="I342" s="132" t="str">
        <f ca="1">IFERROR(IF($C342="","",VLOOKUP(FİLTRE!$C342,'SKT LİSTESİ'!$F:$S,10,0)),"")</f>
        <v/>
      </c>
      <c r="J342" s="133" t="str">
        <f ca="1">IFERROR(IF($C342="","",VLOOKUP(FİLTRE!$C342,'SKT LİSTESİ'!$F:$S,11,0)),"")</f>
        <v/>
      </c>
      <c r="K342" s="134" t="str">
        <f ca="1">IFERROR(IF($C342="","",VLOOKUP(FİLTRE!$C342,'SKT LİSTESİ'!$F:$S,12,0)),"")</f>
        <v/>
      </c>
      <c r="L342" s="134" t="str">
        <f ca="1">IFERROR(IF($C342="","",VLOOKUP(FİLTRE!$C342,'SKT LİSTESİ'!$F:$S,13,0)),"")</f>
        <v/>
      </c>
      <c r="M342" s="135" t="str">
        <f ca="1">IFERROR(IF($C342="","",VLOOKUP(FİLTRE!$C342,'SKT LİSTESİ'!$F:$AJ,14,0)),"")</f>
        <v/>
      </c>
      <c r="N342" s="31" t="str">
        <f ca="1">IFERROR(IF($C342="","",VLOOKUP(FİLTRE!$C342,'SKT LİSTESİ'!$F:$AJ,22,0)),"")</f>
        <v/>
      </c>
      <c r="O342" s="136" t="str">
        <f ca="1">IFERROR(IF($C342="","",VLOOKUP(FİLTRE!$C342,'SKT LİSTESİ'!$F:$AJ,23,0)),"")</f>
        <v/>
      </c>
      <c r="P342" s="31"/>
      <c r="Q342" s="31"/>
      <c r="R342" s="137" t="str">
        <f ca="1">(IFERROR(IF($C342="","",VLOOKUP(FİLTRE!$C342,'SKT LİSTESİ'!$F:$AJ,15,0)),""))</f>
        <v/>
      </c>
      <c r="S342" s="138" t="str">
        <f ca="1">IFERROR(IF($C342="","",VLOOKUP(FİLTRE!$C342,'SKT LİSTESİ'!$F:$AJ,16,0)),"")</f>
        <v/>
      </c>
      <c r="AF342" s="179" t="str">
        <f t="shared" ca="1" si="22"/>
        <v/>
      </c>
      <c r="AG342" s="179">
        <f t="shared" ca="1" si="23"/>
        <v>0</v>
      </c>
      <c r="AH342" s="179">
        <f t="shared" ca="1" si="24"/>
        <v>0</v>
      </c>
    </row>
    <row r="343" spans="2:34" ht="15.75" x14ac:dyDescent="0.25">
      <c r="B343">
        <f t="shared" ca="1" si="21"/>
        <v>331</v>
      </c>
      <c r="C343" t="str">
        <f ca="1">IFERROR(VLOOKUP(B343,'SKT LİSTESİ'!F:F,1,0),"")</f>
        <v/>
      </c>
      <c r="E343" s="128" t="str">
        <f ca="1">IFERROR(IF($C343="","",VLOOKUP(FİLTRE!$C343,'SKT LİSTESİ'!$F:$S,5,0)),"")</f>
        <v/>
      </c>
      <c r="F343" s="129" t="str">
        <f ca="1">IFERROR(IF($C343="","",VLOOKUP(FİLTRE!$C343,'SKT LİSTESİ'!$F:$S,7,0)),"")</f>
        <v/>
      </c>
      <c r="G343" s="130" t="str">
        <f ca="1">IFERROR(IF($C343="","",VLOOKUP(FİLTRE!$C343,'SKT LİSTESİ'!$F:$S,8,0)),"")</f>
        <v/>
      </c>
      <c r="H343" s="131" t="str">
        <f ca="1">IF(E343="","",IF($C343="","",VLOOKUP(FİLTRE!$C343,'SKT LİSTESİ'!$F:$S,9,0)))</f>
        <v/>
      </c>
      <c r="I343" s="132" t="str">
        <f ca="1">IFERROR(IF($C343="","",VLOOKUP(FİLTRE!$C343,'SKT LİSTESİ'!$F:$S,10,0)),"")</f>
        <v/>
      </c>
      <c r="J343" s="133" t="str">
        <f ca="1">IFERROR(IF($C343="","",VLOOKUP(FİLTRE!$C343,'SKT LİSTESİ'!$F:$S,11,0)),"")</f>
        <v/>
      </c>
      <c r="K343" s="134" t="str">
        <f ca="1">IFERROR(IF($C343="","",VLOOKUP(FİLTRE!$C343,'SKT LİSTESİ'!$F:$S,12,0)),"")</f>
        <v/>
      </c>
      <c r="L343" s="134" t="str">
        <f ca="1">IFERROR(IF($C343="","",VLOOKUP(FİLTRE!$C343,'SKT LİSTESİ'!$F:$S,13,0)),"")</f>
        <v/>
      </c>
      <c r="M343" s="135" t="str">
        <f ca="1">IFERROR(IF($C343="","",VLOOKUP(FİLTRE!$C343,'SKT LİSTESİ'!$F:$AJ,14,0)),"")</f>
        <v/>
      </c>
      <c r="N343" s="31" t="str">
        <f ca="1">IFERROR(IF($C343="","",VLOOKUP(FİLTRE!$C343,'SKT LİSTESİ'!$F:$AJ,22,0)),"")</f>
        <v/>
      </c>
      <c r="O343" s="136" t="str">
        <f ca="1">IFERROR(IF($C343="","",VLOOKUP(FİLTRE!$C343,'SKT LİSTESİ'!$F:$AJ,23,0)),"")</f>
        <v/>
      </c>
      <c r="P343" s="31"/>
      <c r="Q343" s="31"/>
      <c r="R343" s="137" t="str">
        <f ca="1">(IFERROR(IF($C343="","",VLOOKUP(FİLTRE!$C343,'SKT LİSTESİ'!$F:$AJ,15,0)),""))</f>
        <v/>
      </c>
      <c r="S343" s="138" t="str">
        <f ca="1">IFERROR(IF($C343="","",VLOOKUP(FİLTRE!$C343,'SKT LİSTESİ'!$F:$AJ,16,0)),"")</f>
        <v/>
      </c>
      <c r="AF343" s="179" t="str">
        <f t="shared" ca="1" si="22"/>
        <v/>
      </c>
      <c r="AG343" s="179">
        <f t="shared" ca="1" si="23"/>
        <v>0</v>
      </c>
      <c r="AH343" s="179">
        <f t="shared" ca="1" si="24"/>
        <v>0</v>
      </c>
    </row>
    <row r="344" spans="2:34" ht="15.75" x14ac:dyDescent="0.25">
      <c r="B344">
        <f t="shared" ca="1" si="21"/>
        <v>332</v>
      </c>
      <c r="C344" t="str">
        <f ca="1">IFERROR(VLOOKUP(B344,'SKT LİSTESİ'!F:F,1,0),"")</f>
        <v/>
      </c>
      <c r="E344" s="128" t="str">
        <f ca="1">IFERROR(IF($C344="","",VLOOKUP(FİLTRE!$C344,'SKT LİSTESİ'!$F:$S,5,0)),"")</f>
        <v/>
      </c>
      <c r="F344" s="129" t="str">
        <f ca="1">IFERROR(IF($C344="","",VLOOKUP(FİLTRE!$C344,'SKT LİSTESİ'!$F:$S,7,0)),"")</f>
        <v/>
      </c>
      <c r="G344" s="130" t="str">
        <f ca="1">IFERROR(IF($C344="","",VLOOKUP(FİLTRE!$C344,'SKT LİSTESİ'!$F:$S,8,0)),"")</f>
        <v/>
      </c>
      <c r="H344" s="131" t="str">
        <f ca="1">IF(E344="","",IF($C344="","",VLOOKUP(FİLTRE!$C344,'SKT LİSTESİ'!$F:$S,9,0)))</f>
        <v/>
      </c>
      <c r="I344" s="132" t="str">
        <f ca="1">IFERROR(IF($C344="","",VLOOKUP(FİLTRE!$C344,'SKT LİSTESİ'!$F:$S,10,0)),"")</f>
        <v/>
      </c>
      <c r="J344" s="133" t="str">
        <f ca="1">IFERROR(IF($C344="","",VLOOKUP(FİLTRE!$C344,'SKT LİSTESİ'!$F:$S,11,0)),"")</f>
        <v/>
      </c>
      <c r="K344" s="134" t="str">
        <f ca="1">IFERROR(IF($C344="","",VLOOKUP(FİLTRE!$C344,'SKT LİSTESİ'!$F:$S,12,0)),"")</f>
        <v/>
      </c>
      <c r="L344" s="134" t="str">
        <f ca="1">IFERROR(IF($C344="","",VLOOKUP(FİLTRE!$C344,'SKT LİSTESİ'!$F:$S,13,0)),"")</f>
        <v/>
      </c>
      <c r="M344" s="135" t="str">
        <f ca="1">IFERROR(IF($C344="","",VLOOKUP(FİLTRE!$C344,'SKT LİSTESİ'!$F:$AJ,14,0)),"")</f>
        <v/>
      </c>
      <c r="N344" s="31" t="str">
        <f ca="1">IFERROR(IF($C344="","",VLOOKUP(FİLTRE!$C344,'SKT LİSTESİ'!$F:$AJ,22,0)),"")</f>
        <v/>
      </c>
      <c r="O344" s="136" t="str">
        <f ca="1">IFERROR(IF($C344="","",VLOOKUP(FİLTRE!$C344,'SKT LİSTESİ'!$F:$AJ,23,0)),"")</f>
        <v/>
      </c>
      <c r="P344" s="31"/>
      <c r="Q344" s="31"/>
      <c r="R344" s="137" t="str">
        <f ca="1">(IFERROR(IF($C344="","",VLOOKUP(FİLTRE!$C344,'SKT LİSTESİ'!$F:$AJ,15,0)),""))</f>
        <v/>
      </c>
      <c r="S344" s="138" t="str">
        <f ca="1">IFERROR(IF($C344="","",VLOOKUP(FİLTRE!$C344,'SKT LİSTESİ'!$F:$AJ,16,0)),"")</f>
        <v/>
      </c>
      <c r="AF344" s="179" t="str">
        <f t="shared" ca="1" si="22"/>
        <v/>
      </c>
      <c r="AG344" s="179">
        <f t="shared" ca="1" si="23"/>
        <v>0</v>
      </c>
      <c r="AH344" s="179">
        <f t="shared" ca="1" si="24"/>
        <v>0</v>
      </c>
    </row>
    <row r="345" spans="2:34" ht="15.75" x14ac:dyDescent="0.25">
      <c r="B345">
        <f t="shared" ca="1" si="21"/>
        <v>333</v>
      </c>
      <c r="C345" t="str">
        <f ca="1">IFERROR(VLOOKUP(B345,'SKT LİSTESİ'!F:F,1,0),"")</f>
        <v/>
      </c>
      <c r="E345" s="128" t="str">
        <f ca="1">IFERROR(IF($C345="","",VLOOKUP(FİLTRE!$C345,'SKT LİSTESİ'!$F:$S,5,0)),"")</f>
        <v/>
      </c>
      <c r="F345" s="129" t="str">
        <f ca="1">IFERROR(IF($C345="","",VLOOKUP(FİLTRE!$C345,'SKT LİSTESİ'!$F:$S,7,0)),"")</f>
        <v/>
      </c>
      <c r="G345" s="130" t="str">
        <f ca="1">IFERROR(IF($C345="","",VLOOKUP(FİLTRE!$C345,'SKT LİSTESİ'!$F:$S,8,0)),"")</f>
        <v/>
      </c>
      <c r="H345" s="131" t="str">
        <f ca="1">IF(E345="","",IF($C345="","",VLOOKUP(FİLTRE!$C345,'SKT LİSTESİ'!$F:$S,9,0)))</f>
        <v/>
      </c>
      <c r="I345" s="132" t="str">
        <f ca="1">IFERROR(IF($C345="","",VLOOKUP(FİLTRE!$C345,'SKT LİSTESİ'!$F:$S,10,0)),"")</f>
        <v/>
      </c>
      <c r="J345" s="133" t="str">
        <f ca="1">IFERROR(IF($C345="","",VLOOKUP(FİLTRE!$C345,'SKT LİSTESİ'!$F:$S,11,0)),"")</f>
        <v/>
      </c>
      <c r="K345" s="134" t="str">
        <f ca="1">IFERROR(IF($C345="","",VLOOKUP(FİLTRE!$C345,'SKT LİSTESİ'!$F:$S,12,0)),"")</f>
        <v/>
      </c>
      <c r="L345" s="134" t="str">
        <f ca="1">IFERROR(IF($C345="","",VLOOKUP(FİLTRE!$C345,'SKT LİSTESİ'!$F:$S,13,0)),"")</f>
        <v/>
      </c>
      <c r="M345" s="135" t="str">
        <f ca="1">IFERROR(IF($C345="","",VLOOKUP(FİLTRE!$C345,'SKT LİSTESİ'!$F:$AJ,14,0)),"")</f>
        <v/>
      </c>
      <c r="N345" s="31" t="str">
        <f ca="1">IFERROR(IF($C345="","",VLOOKUP(FİLTRE!$C345,'SKT LİSTESİ'!$F:$AJ,22,0)),"")</f>
        <v/>
      </c>
      <c r="O345" s="136" t="str">
        <f ca="1">IFERROR(IF($C345="","",VLOOKUP(FİLTRE!$C345,'SKT LİSTESİ'!$F:$AJ,23,0)),"")</f>
        <v/>
      </c>
      <c r="P345" s="31"/>
      <c r="Q345" s="31"/>
      <c r="R345" s="137" t="str">
        <f ca="1">(IFERROR(IF($C345="","",VLOOKUP(FİLTRE!$C345,'SKT LİSTESİ'!$F:$AJ,15,0)),""))</f>
        <v/>
      </c>
      <c r="S345" s="138" t="str">
        <f ca="1">IFERROR(IF($C345="","",VLOOKUP(FİLTRE!$C345,'SKT LİSTESİ'!$F:$AJ,16,0)),"")</f>
        <v/>
      </c>
      <c r="AF345" s="179" t="str">
        <f t="shared" ca="1" si="22"/>
        <v/>
      </c>
      <c r="AG345" s="179">
        <f t="shared" ca="1" si="23"/>
        <v>0</v>
      </c>
      <c r="AH345" s="179">
        <f t="shared" ca="1" si="24"/>
        <v>0</v>
      </c>
    </row>
    <row r="346" spans="2:34" ht="15.75" x14ac:dyDescent="0.25">
      <c r="B346">
        <f t="shared" ca="1" si="21"/>
        <v>334</v>
      </c>
      <c r="C346" t="str">
        <f ca="1">IFERROR(VLOOKUP(B346,'SKT LİSTESİ'!F:F,1,0),"")</f>
        <v/>
      </c>
      <c r="E346" s="128" t="str">
        <f ca="1">IFERROR(IF($C346="","",VLOOKUP(FİLTRE!$C346,'SKT LİSTESİ'!$F:$S,5,0)),"")</f>
        <v/>
      </c>
      <c r="F346" s="129" t="str">
        <f ca="1">IFERROR(IF($C346="","",VLOOKUP(FİLTRE!$C346,'SKT LİSTESİ'!$F:$S,7,0)),"")</f>
        <v/>
      </c>
      <c r="G346" s="130" t="str">
        <f ca="1">IFERROR(IF($C346="","",VLOOKUP(FİLTRE!$C346,'SKT LİSTESİ'!$F:$S,8,0)),"")</f>
        <v/>
      </c>
      <c r="H346" s="131" t="str">
        <f ca="1">IF(E346="","",IF($C346="","",VLOOKUP(FİLTRE!$C346,'SKT LİSTESİ'!$F:$S,9,0)))</f>
        <v/>
      </c>
      <c r="I346" s="132" t="str">
        <f ca="1">IFERROR(IF($C346="","",VLOOKUP(FİLTRE!$C346,'SKT LİSTESİ'!$F:$S,10,0)),"")</f>
        <v/>
      </c>
      <c r="J346" s="133" t="str">
        <f ca="1">IFERROR(IF($C346="","",VLOOKUP(FİLTRE!$C346,'SKT LİSTESİ'!$F:$S,11,0)),"")</f>
        <v/>
      </c>
      <c r="K346" s="134" t="str">
        <f ca="1">IFERROR(IF($C346="","",VLOOKUP(FİLTRE!$C346,'SKT LİSTESİ'!$F:$S,12,0)),"")</f>
        <v/>
      </c>
      <c r="L346" s="134" t="str">
        <f ca="1">IFERROR(IF($C346="","",VLOOKUP(FİLTRE!$C346,'SKT LİSTESİ'!$F:$S,13,0)),"")</f>
        <v/>
      </c>
      <c r="M346" s="135" t="str">
        <f ca="1">IFERROR(IF($C346="","",VLOOKUP(FİLTRE!$C346,'SKT LİSTESİ'!$F:$AJ,14,0)),"")</f>
        <v/>
      </c>
      <c r="N346" s="31" t="str">
        <f ca="1">IFERROR(IF($C346="","",VLOOKUP(FİLTRE!$C346,'SKT LİSTESİ'!$F:$AJ,22,0)),"")</f>
        <v/>
      </c>
      <c r="O346" s="136" t="str">
        <f ca="1">IFERROR(IF($C346="","",VLOOKUP(FİLTRE!$C346,'SKT LİSTESİ'!$F:$AJ,23,0)),"")</f>
        <v/>
      </c>
      <c r="P346" s="31"/>
      <c r="Q346" s="31"/>
      <c r="R346" s="137" t="str">
        <f ca="1">(IFERROR(IF($C346="","",VLOOKUP(FİLTRE!$C346,'SKT LİSTESİ'!$F:$AJ,15,0)),""))</f>
        <v/>
      </c>
      <c r="S346" s="138" t="str">
        <f ca="1">IFERROR(IF($C346="","",VLOOKUP(FİLTRE!$C346,'SKT LİSTESİ'!$F:$AJ,16,0)),"")</f>
        <v/>
      </c>
      <c r="AF346" s="179" t="str">
        <f t="shared" ca="1" si="22"/>
        <v/>
      </c>
      <c r="AG346" s="179">
        <f t="shared" ca="1" si="23"/>
        <v>0</v>
      </c>
      <c r="AH346" s="179">
        <f t="shared" ca="1" si="24"/>
        <v>0</v>
      </c>
    </row>
    <row r="347" spans="2:34" ht="15.75" x14ac:dyDescent="0.25">
      <c r="B347">
        <f t="shared" ca="1" si="21"/>
        <v>335</v>
      </c>
      <c r="C347" t="str">
        <f ca="1">IFERROR(VLOOKUP(B347,'SKT LİSTESİ'!F:F,1,0),"")</f>
        <v/>
      </c>
      <c r="E347" s="128" t="str">
        <f ca="1">IFERROR(IF($C347="","",VLOOKUP(FİLTRE!$C347,'SKT LİSTESİ'!$F:$S,5,0)),"")</f>
        <v/>
      </c>
      <c r="F347" s="129" t="str">
        <f ca="1">IFERROR(IF($C347="","",VLOOKUP(FİLTRE!$C347,'SKT LİSTESİ'!$F:$S,7,0)),"")</f>
        <v/>
      </c>
      <c r="G347" s="130" t="str">
        <f ca="1">IFERROR(IF($C347="","",VLOOKUP(FİLTRE!$C347,'SKT LİSTESİ'!$F:$S,8,0)),"")</f>
        <v/>
      </c>
      <c r="H347" s="131" t="str">
        <f ca="1">IF(E347="","",IF($C347="","",VLOOKUP(FİLTRE!$C347,'SKT LİSTESİ'!$F:$S,9,0)))</f>
        <v/>
      </c>
      <c r="I347" s="132" t="str">
        <f ca="1">IFERROR(IF($C347="","",VLOOKUP(FİLTRE!$C347,'SKT LİSTESİ'!$F:$S,10,0)),"")</f>
        <v/>
      </c>
      <c r="J347" s="133" t="str">
        <f ca="1">IFERROR(IF($C347="","",VLOOKUP(FİLTRE!$C347,'SKT LİSTESİ'!$F:$S,11,0)),"")</f>
        <v/>
      </c>
      <c r="K347" s="134" t="str">
        <f ca="1">IFERROR(IF($C347="","",VLOOKUP(FİLTRE!$C347,'SKT LİSTESİ'!$F:$S,12,0)),"")</f>
        <v/>
      </c>
      <c r="L347" s="134" t="str">
        <f ca="1">IFERROR(IF($C347="","",VLOOKUP(FİLTRE!$C347,'SKT LİSTESİ'!$F:$S,13,0)),"")</f>
        <v/>
      </c>
      <c r="M347" s="135" t="str">
        <f ca="1">IFERROR(IF($C347="","",VLOOKUP(FİLTRE!$C347,'SKT LİSTESİ'!$F:$AJ,14,0)),"")</f>
        <v/>
      </c>
      <c r="N347" s="31" t="str">
        <f ca="1">IFERROR(IF($C347="","",VLOOKUP(FİLTRE!$C347,'SKT LİSTESİ'!$F:$AJ,22,0)),"")</f>
        <v/>
      </c>
      <c r="O347" s="136" t="str">
        <f ca="1">IFERROR(IF($C347="","",VLOOKUP(FİLTRE!$C347,'SKT LİSTESİ'!$F:$AJ,23,0)),"")</f>
        <v/>
      </c>
      <c r="P347" s="31"/>
      <c r="Q347" s="31"/>
      <c r="R347" s="137" t="str">
        <f ca="1">(IFERROR(IF($C347="","",VLOOKUP(FİLTRE!$C347,'SKT LİSTESİ'!$F:$AJ,15,0)),""))</f>
        <v/>
      </c>
      <c r="S347" s="138" t="str">
        <f ca="1">IFERROR(IF($C347="","",VLOOKUP(FİLTRE!$C347,'SKT LİSTESİ'!$F:$AJ,16,0)),"")</f>
        <v/>
      </c>
      <c r="AF347" s="179" t="str">
        <f t="shared" ca="1" si="22"/>
        <v/>
      </c>
      <c r="AG347" s="179">
        <f t="shared" ca="1" si="23"/>
        <v>0</v>
      </c>
      <c r="AH347" s="179">
        <f t="shared" ca="1" si="24"/>
        <v>0</v>
      </c>
    </row>
    <row r="348" spans="2:34" ht="15.75" x14ac:dyDescent="0.25">
      <c r="B348">
        <f t="shared" ca="1" si="21"/>
        <v>336</v>
      </c>
      <c r="C348" t="str">
        <f ca="1">IFERROR(VLOOKUP(B348,'SKT LİSTESİ'!F:F,1,0),"")</f>
        <v/>
      </c>
      <c r="E348" s="128" t="str">
        <f ca="1">IFERROR(IF($C348="","",VLOOKUP(FİLTRE!$C348,'SKT LİSTESİ'!$F:$S,5,0)),"")</f>
        <v/>
      </c>
      <c r="F348" s="129" t="str">
        <f ca="1">IFERROR(IF($C348="","",VLOOKUP(FİLTRE!$C348,'SKT LİSTESİ'!$F:$S,7,0)),"")</f>
        <v/>
      </c>
      <c r="G348" s="130" t="str">
        <f ca="1">IFERROR(IF($C348="","",VLOOKUP(FİLTRE!$C348,'SKT LİSTESİ'!$F:$S,8,0)),"")</f>
        <v/>
      </c>
      <c r="H348" s="131" t="str">
        <f ca="1">IF(E348="","",IF($C348="","",VLOOKUP(FİLTRE!$C348,'SKT LİSTESİ'!$F:$S,9,0)))</f>
        <v/>
      </c>
      <c r="I348" s="132" t="str">
        <f ca="1">IFERROR(IF($C348="","",VLOOKUP(FİLTRE!$C348,'SKT LİSTESİ'!$F:$S,10,0)),"")</f>
        <v/>
      </c>
      <c r="J348" s="133" t="str">
        <f ca="1">IFERROR(IF($C348="","",VLOOKUP(FİLTRE!$C348,'SKT LİSTESİ'!$F:$S,11,0)),"")</f>
        <v/>
      </c>
      <c r="K348" s="134" t="str">
        <f ca="1">IFERROR(IF($C348="","",VLOOKUP(FİLTRE!$C348,'SKT LİSTESİ'!$F:$S,12,0)),"")</f>
        <v/>
      </c>
      <c r="L348" s="134" t="str">
        <f ca="1">IFERROR(IF($C348="","",VLOOKUP(FİLTRE!$C348,'SKT LİSTESİ'!$F:$S,13,0)),"")</f>
        <v/>
      </c>
      <c r="M348" s="135" t="str">
        <f ca="1">IFERROR(IF($C348="","",VLOOKUP(FİLTRE!$C348,'SKT LİSTESİ'!$F:$AJ,14,0)),"")</f>
        <v/>
      </c>
      <c r="N348" s="31" t="str">
        <f ca="1">IFERROR(IF($C348="","",VLOOKUP(FİLTRE!$C348,'SKT LİSTESİ'!$F:$AJ,22,0)),"")</f>
        <v/>
      </c>
      <c r="O348" s="136" t="str">
        <f ca="1">IFERROR(IF($C348="","",VLOOKUP(FİLTRE!$C348,'SKT LİSTESİ'!$F:$AJ,23,0)),"")</f>
        <v/>
      </c>
      <c r="P348" s="31"/>
      <c r="Q348" s="31"/>
      <c r="R348" s="137" t="str">
        <f ca="1">(IFERROR(IF($C348="","",VLOOKUP(FİLTRE!$C348,'SKT LİSTESİ'!$F:$AJ,15,0)),""))</f>
        <v/>
      </c>
      <c r="S348" s="138" t="str">
        <f ca="1">IFERROR(IF($C348="","",VLOOKUP(FİLTRE!$C348,'SKT LİSTESİ'!$F:$AJ,16,0)),"")</f>
        <v/>
      </c>
      <c r="AF348" s="179" t="str">
        <f t="shared" ca="1" si="22"/>
        <v/>
      </c>
      <c r="AG348" s="179">
        <f t="shared" ca="1" si="23"/>
        <v>0</v>
      </c>
      <c r="AH348" s="179">
        <f t="shared" ca="1" si="24"/>
        <v>0</v>
      </c>
    </row>
    <row r="349" spans="2:34" ht="15.75" x14ac:dyDescent="0.25">
      <c r="B349">
        <f t="shared" ca="1" si="21"/>
        <v>337</v>
      </c>
      <c r="C349" t="str">
        <f ca="1">IFERROR(VLOOKUP(B349,'SKT LİSTESİ'!F:F,1,0),"")</f>
        <v/>
      </c>
      <c r="E349" s="128" t="str">
        <f ca="1">IFERROR(IF($C349="","",VLOOKUP(FİLTRE!$C349,'SKT LİSTESİ'!$F:$S,5,0)),"")</f>
        <v/>
      </c>
      <c r="F349" s="129" t="str">
        <f ca="1">IFERROR(IF($C349="","",VLOOKUP(FİLTRE!$C349,'SKT LİSTESİ'!$F:$S,7,0)),"")</f>
        <v/>
      </c>
      <c r="G349" s="130" t="str">
        <f ca="1">IFERROR(IF($C349="","",VLOOKUP(FİLTRE!$C349,'SKT LİSTESİ'!$F:$S,8,0)),"")</f>
        <v/>
      </c>
      <c r="H349" s="131" t="str">
        <f ca="1">IF(E349="","",IF($C349="","",VLOOKUP(FİLTRE!$C349,'SKT LİSTESİ'!$F:$S,9,0)))</f>
        <v/>
      </c>
      <c r="I349" s="132" t="str">
        <f ca="1">IFERROR(IF($C349="","",VLOOKUP(FİLTRE!$C349,'SKT LİSTESİ'!$F:$S,10,0)),"")</f>
        <v/>
      </c>
      <c r="J349" s="133" t="str">
        <f ca="1">IFERROR(IF($C349="","",VLOOKUP(FİLTRE!$C349,'SKT LİSTESİ'!$F:$S,11,0)),"")</f>
        <v/>
      </c>
      <c r="K349" s="134" t="str">
        <f ca="1">IFERROR(IF($C349="","",VLOOKUP(FİLTRE!$C349,'SKT LİSTESİ'!$F:$S,12,0)),"")</f>
        <v/>
      </c>
      <c r="L349" s="134" t="str">
        <f ca="1">IFERROR(IF($C349="","",VLOOKUP(FİLTRE!$C349,'SKT LİSTESİ'!$F:$S,13,0)),"")</f>
        <v/>
      </c>
      <c r="M349" s="135" t="str">
        <f ca="1">IFERROR(IF($C349="","",VLOOKUP(FİLTRE!$C349,'SKT LİSTESİ'!$F:$AJ,14,0)),"")</f>
        <v/>
      </c>
      <c r="N349" s="31" t="str">
        <f ca="1">IFERROR(IF($C349="","",VLOOKUP(FİLTRE!$C349,'SKT LİSTESİ'!$F:$AJ,22,0)),"")</f>
        <v/>
      </c>
      <c r="O349" s="136" t="str">
        <f ca="1">IFERROR(IF($C349="","",VLOOKUP(FİLTRE!$C349,'SKT LİSTESİ'!$F:$AJ,23,0)),"")</f>
        <v/>
      </c>
      <c r="P349" s="31"/>
      <c r="Q349" s="31"/>
      <c r="R349" s="137" t="str">
        <f ca="1">(IFERROR(IF($C349="","",VLOOKUP(FİLTRE!$C349,'SKT LİSTESİ'!$F:$AJ,15,0)),""))</f>
        <v/>
      </c>
      <c r="S349" s="138" t="str">
        <f ca="1">IFERROR(IF($C349="","",VLOOKUP(FİLTRE!$C349,'SKT LİSTESİ'!$F:$AJ,16,0)),"")</f>
        <v/>
      </c>
      <c r="AF349" s="179" t="str">
        <f t="shared" ca="1" si="22"/>
        <v/>
      </c>
      <c r="AG349" s="179">
        <f t="shared" ca="1" si="23"/>
        <v>0</v>
      </c>
      <c r="AH349" s="179">
        <f t="shared" ca="1" si="24"/>
        <v>0</v>
      </c>
    </row>
    <row r="350" spans="2:34" ht="15.75" x14ac:dyDescent="0.25">
      <c r="B350">
        <f t="shared" ca="1" si="21"/>
        <v>338</v>
      </c>
      <c r="C350" t="str">
        <f ca="1">IFERROR(VLOOKUP(B350,'SKT LİSTESİ'!F:F,1,0),"")</f>
        <v/>
      </c>
      <c r="E350" s="128" t="str">
        <f ca="1">IFERROR(IF($C350="","",VLOOKUP(FİLTRE!$C350,'SKT LİSTESİ'!$F:$S,5,0)),"")</f>
        <v/>
      </c>
      <c r="F350" s="129" t="str">
        <f ca="1">IFERROR(IF($C350="","",VLOOKUP(FİLTRE!$C350,'SKT LİSTESİ'!$F:$S,7,0)),"")</f>
        <v/>
      </c>
      <c r="G350" s="130" t="str">
        <f ca="1">IFERROR(IF($C350="","",VLOOKUP(FİLTRE!$C350,'SKT LİSTESİ'!$F:$S,8,0)),"")</f>
        <v/>
      </c>
      <c r="H350" s="131" t="str">
        <f ca="1">IF(E350="","",IF($C350="","",VLOOKUP(FİLTRE!$C350,'SKT LİSTESİ'!$F:$S,9,0)))</f>
        <v/>
      </c>
      <c r="I350" s="132" t="str">
        <f ca="1">IFERROR(IF($C350="","",VLOOKUP(FİLTRE!$C350,'SKT LİSTESİ'!$F:$S,10,0)),"")</f>
        <v/>
      </c>
      <c r="J350" s="133" t="str">
        <f ca="1">IFERROR(IF($C350="","",VLOOKUP(FİLTRE!$C350,'SKT LİSTESİ'!$F:$S,11,0)),"")</f>
        <v/>
      </c>
      <c r="K350" s="134" t="str">
        <f ca="1">IFERROR(IF($C350="","",VLOOKUP(FİLTRE!$C350,'SKT LİSTESİ'!$F:$S,12,0)),"")</f>
        <v/>
      </c>
      <c r="L350" s="134" t="str">
        <f ca="1">IFERROR(IF($C350="","",VLOOKUP(FİLTRE!$C350,'SKT LİSTESİ'!$F:$S,13,0)),"")</f>
        <v/>
      </c>
      <c r="M350" s="135" t="str">
        <f ca="1">IFERROR(IF($C350="","",VLOOKUP(FİLTRE!$C350,'SKT LİSTESİ'!$F:$AJ,14,0)),"")</f>
        <v/>
      </c>
      <c r="N350" s="31" t="str">
        <f ca="1">IFERROR(IF($C350="","",VLOOKUP(FİLTRE!$C350,'SKT LİSTESİ'!$F:$AJ,22,0)),"")</f>
        <v/>
      </c>
      <c r="O350" s="136" t="str">
        <f ca="1">IFERROR(IF($C350="","",VLOOKUP(FİLTRE!$C350,'SKT LİSTESİ'!$F:$AJ,23,0)),"")</f>
        <v/>
      </c>
      <c r="P350" s="31"/>
      <c r="Q350" s="31"/>
      <c r="R350" s="137" t="str">
        <f ca="1">(IFERROR(IF($C350="","",VLOOKUP(FİLTRE!$C350,'SKT LİSTESİ'!$F:$AJ,15,0)),""))</f>
        <v/>
      </c>
      <c r="S350" s="138" t="str">
        <f ca="1">IFERROR(IF($C350="","",VLOOKUP(FİLTRE!$C350,'SKT LİSTESİ'!$F:$AJ,16,0)),"")</f>
        <v/>
      </c>
      <c r="AF350" s="179" t="str">
        <f t="shared" ca="1" si="22"/>
        <v/>
      </c>
      <c r="AG350" s="179">
        <f t="shared" ca="1" si="23"/>
        <v>0</v>
      </c>
      <c r="AH350" s="179">
        <f t="shared" ca="1" si="24"/>
        <v>0</v>
      </c>
    </row>
    <row r="351" spans="2:34" ht="15.75" x14ac:dyDescent="0.25">
      <c r="B351">
        <f t="shared" ca="1" si="21"/>
        <v>339</v>
      </c>
      <c r="C351" t="str">
        <f ca="1">IFERROR(VLOOKUP(B351,'SKT LİSTESİ'!F:F,1,0),"")</f>
        <v/>
      </c>
      <c r="E351" s="128" t="str">
        <f ca="1">IFERROR(IF($C351="","",VLOOKUP(FİLTRE!$C351,'SKT LİSTESİ'!$F:$S,5,0)),"")</f>
        <v/>
      </c>
      <c r="F351" s="129" t="str">
        <f ca="1">IFERROR(IF($C351="","",VLOOKUP(FİLTRE!$C351,'SKT LİSTESİ'!$F:$S,7,0)),"")</f>
        <v/>
      </c>
      <c r="G351" s="130" t="str">
        <f ca="1">IFERROR(IF($C351="","",VLOOKUP(FİLTRE!$C351,'SKT LİSTESİ'!$F:$S,8,0)),"")</f>
        <v/>
      </c>
      <c r="H351" s="131" t="str">
        <f ca="1">IF(E351="","",IF($C351="","",VLOOKUP(FİLTRE!$C351,'SKT LİSTESİ'!$F:$S,9,0)))</f>
        <v/>
      </c>
      <c r="I351" s="132" t="str">
        <f ca="1">IFERROR(IF($C351="","",VLOOKUP(FİLTRE!$C351,'SKT LİSTESİ'!$F:$S,10,0)),"")</f>
        <v/>
      </c>
      <c r="J351" s="133" t="str">
        <f ca="1">IFERROR(IF($C351="","",VLOOKUP(FİLTRE!$C351,'SKT LİSTESİ'!$F:$S,11,0)),"")</f>
        <v/>
      </c>
      <c r="K351" s="134" t="str">
        <f ca="1">IFERROR(IF($C351="","",VLOOKUP(FİLTRE!$C351,'SKT LİSTESİ'!$F:$S,12,0)),"")</f>
        <v/>
      </c>
      <c r="L351" s="134" t="str">
        <f ca="1">IFERROR(IF($C351="","",VLOOKUP(FİLTRE!$C351,'SKT LİSTESİ'!$F:$S,13,0)),"")</f>
        <v/>
      </c>
      <c r="M351" s="135" t="str">
        <f ca="1">IFERROR(IF($C351="","",VLOOKUP(FİLTRE!$C351,'SKT LİSTESİ'!$F:$AJ,14,0)),"")</f>
        <v/>
      </c>
      <c r="N351" s="31" t="str">
        <f ca="1">IFERROR(IF($C351="","",VLOOKUP(FİLTRE!$C351,'SKT LİSTESİ'!$F:$AJ,22,0)),"")</f>
        <v/>
      </c>
      <c r="O351" s="136" t="str">
        <f ca="1">IFERROR(IF($C351="","",VLOOKUP(FİLTRE!$C351,'SKT LİSTESİ'!$F:$AJ,23,0)),"")</f>
        <v/>
      </c>
      <c r="P351" s="31"/>
      <c r="Q351" s="31"/>
      <c r="R351" s="137" t="str">
        <f ca="1">(IFERROR(IF($C351="","",VLOOKUP(FİLTRE!$C351,'SKT LİSTESİ'!$F:$AJ,15,0)),""))</f>
        <v/>
      </c>
      <c r="S351" s="138" t="str">
        <f ca="1">IFERROR(IF($C351="","",VLOOKUP(FİLTRE!$C351,'SKT LİSTESİ'!$F:$AJ,16,0)),"")</f>
        <v/>
      </c>
      <c r="AF351" s="179" t="str">
        <f t="shared" ca="1" si="22"/>
        <v/>
      </c>
      <c r="AG351" s="179">
        <f t="shared" ca="1" si="23"/>
        <v>0</v>
      </c>
      <c r="AH351" s="179">
        <f t="shared" ca="1" si="24"/>
        <v>0</v>
      </c>
    </row>
    <row r="352" spans="2:34" ht="15.75" x14ac:dyDescent="0.25">
      <c r="B352">
        <f t="shared" ca="1" si="21"/>
        <v>340</v>
      </c>
      <c r="C352" t="str">
        <f ca="1">IFERROR(VLOOKUP(B352,'SKT LİSTESİ'!F:F,1,0),"")</f>
        <v/>
      </c>
      <c r="E352" s="128" t="str">
        <f ca="1">IFERROR(IF($C352="","",VLOOKUP(FİLTRE!$C352,'SKT LİSTESİ'!$F:$S,5,0)),"")</f>
        <v/>
      </c>
      <c r="F352" s="129" t="str">
        <f ca="1">IFERROR(IF($C352="","",VLOOKUP(FİLTRE!$C352,'SKT LİSTESİ'!$F:$S,7,0)),"")</f>
        <v/>
      </c>
      <c r="G352" s="130" t="str">
        <f ca="1">IFERROR(IF($C352="","",VLOOKUP(FİLTRE!$C352,'SKT LİSTESİ'!$F:$S,8,0)),"")</f>
        <v/>
      </c>
      <c r="H352" s="131" t="str">
        <f ca="1">IF(E352="","",IF($C352="","",VLOOKUP(FİLTRE!$C352,'SKT LİSTESİ'!$F:$S,9,0)))</f>
        <v/>
      </c>
      <c r="I352" s="132" t="str">
        <f ca="1">IFERROR(IF($C352="","",VLOOKUP(FİLTRE!$C352,'SKT LİSTESİ'!$F:$S,10,0)),"")</f>
        <v/>
      </c>
      <c r="J352" s="133" t="str">
        <f ca="1">IFERROR(IF($C352="","",VLOOKUP(FİLTRE!$C352,'SKT LİSTESİ'!$F:$S,11,0)),"")</f>
        <v/>
      </c>
      <c r="K352" s="134" t="str">
        <f ca="1">IFERROR(IF($C352="","",VLOOKUP(FİLTRE!$C352,'SKT LİSTESİ'!$F:$S,12,0)),"")</f>
        <v/>
      </c>
      <c r="L352" s="134" t="str">
        <f ca="1">IFERROR(IF($C352="","",VLOOKUP(FİLTRE!$C352,'SKT LİSTESİ'!$F:$S,13,0)),"")</f>
        <v/>
      </c>
      <c r="M352" s="135" t="str">
        <f ca="1">IFERROR(IF($C352="","",VLOOKUP(FİLTRE!$C352,'SKT LİSTESİ'!$F:$AJ,14,0)),"")</f>
        <v/>
      </c>
      <c r="N352" s="31" t="str">
        <f ca="1">IFERROR(IF($C352="","",VLOOKUP(FİLTRE!$C352,'SKT LİSTESİ'!$F:$AJ,22,0)),"")</f>
        <v/>
      </c>
      <c r="O352" s="136" t="str">
        <f ca="1">IFERROR(IF($C352="","",VLOOKUP(FİLTRE!$C352,'SKT LİSTESİ'!$F:$AJ,23,0)),"")</f>
        <v/>
      </c>
      <c r="P352" s="31"/>
      <c r="Q352" s="31"/>
      <c r="R352" s="137" t="str">
        <f ca="1">(IFERROR(IF($C352="","",VLOOKUP(FİLTRE!$C352,'SKT LİSTESİ'!$F:$AJ,15,0)),""))</f>
        <v/>
      </c>
      <c r="S352" s="138" t="str">
        <f ca="1">IFERROR(IF($C352="","",VLOOKUP(FİLTRE!$C352,'SKT LİSTESİ'!$F:$AJ,16,0)),"")</f>
        <v/>
      </c>
      <c r="AF352" s="179" t="str">
        <f t="shared" ca="1" si="22"/>
        <v/>
      </c>
      <c r="AG352" s="179">
        <f t="shared" ca="1" si="23"/>
        <v>0</v>
      </c>
      <c r="AH352" s="179">
        <f t="shared" ca="1" si="24"/>
        <v>0</v>
      </c>
    </row>
    <row r="353" spans="2:34" ht="15.75" x14ac:dyDescent="0.25">
      <c r="B353">
        <f t="shared" ca="1" si="21"/>
        <v>341</v>
      </c>
      <c r="C353" t="str">
        <f ca="1">IFERROR(VLOOKUP(B353,'SKT LİSTESİ'!F:F,1,0),"")</f>
        <v/>
      </c>
      <c r="E353" s="128" t="str">
        <f ca="1">IFERROR(IF($C353="","",VLOOKUP(FİLTRE!$C353,'SKT LİSTESİ'!$F:$S,5,0)),"")</f>
        <v/>
      </c>
      <c r="F353" s="129" t="str">
        <f ca="1">IFERROR(IF($C353="","",VLOOKUP(FİLTRE!$C353,'SKT LİSTESİ'!$F:$S,7,0)),"")</f>
        <v/>
      </c>
      <c r="G353" s="130" t="str">
        <f ca="1">IFERROR(IF($C353="","",VLOOKUP(FİLTRE!$C353,'SKT LİSTESİ'!$F:$S,8,0)),"")</f>
        <v/>
      </c>
      <c r="H353" s="131" t="str">
        <f ca="1">IF(E353="","",IF($C353="","",VLOOKUP(FİLTRE!$C353,'SKT LİSTESİ'!$F:$S,9,0)))</f>
        <v/>
      </c>
      <c r="I353" s="132" t="str">
        <f ca="1">IFERROR(IF($C353="","",VLOOKUP(FİLTRE!$C353,'SKT LİSTESİ'!$F:$S,10,0)),"")</f>
        <v/>
      </c>
      <c r="J353" s="133" t="str">
        <f ca="1">IFERROR(IF($C353="","",VLOOKUP(FİLTRE!$C353,'SKT LİSTESİ'!$F:$S,11,0)),"")</f>
        <v/>
      </c>
      <c r="K353" s="134" t="str">
        <f ca="1">IFERROR(IF($C353="","",VLOOKUP(FİLTRE!$C353,'SKT LİSTESİ'!$F:$S,12,0)),"")</f>
        <v/>
      </c>
      <c r="L353" s="134" t="str">
        <f ca="1">IFERROR(IF($C353="","",VLOOKUP(FİLTRE!$C353,'SKT LİSTESİ'!$F:$S,13,0)),"")</f>
        <v/>
      </c>
      <c r="M353" s="135" t="str">
        <f ca="1">IFERROR(IF($C353="","",VLOOKUP(FİLTRE!$C353,'SKT LİSTESİ'!$F:$AJ,14,0)),"")</f>
        <v/>
      </c>
      <c r="N353" s="31" t="str">
        <f ca="1">IFERROR(IF($C353="","",VLOOKUP(FİLTRE!$C353,'SKT LİSTESİ'!$F:$AJ,22,0)),"")</f>
        <v/>
      </c>
      <c r="O353" s="136" t="str">
        <f ca="1">IFERROR(IF($C353="","",VLOOKUP(FİLTRE!$C353,'SKT LİSTESİ'!$F:$AJ,23,0)),"")</f>
        <v/>
      </c>
      <c r="P353" s="31"/>
      <c r="Q353" s="31"/>
      <c r="R353" s="137" t="str">
        <f ca="1">(IFERROR(IF($C353="","",VLOOKUP(FİLTRE!$C353,'SKT LİSTESİ'!$F:$AJ,15,0)),""))</f>
        <v/>
      </c>
      <c r="S353" s="138" t="str">
        <f ca="1">IFERROR(IF($C353="","",VLOOKUP(FİLTRE!$C353,'SKT LİSTESİ'!$F:$AJ,16,0)),"")</f>
        <v/>
      </c>
      <c r="AF353" s="179" t="str">
        <f t="shared" ca="1" si="22"/>
        <v/>
      </c>
      <c r="AG353" s="179">
        <f t="shared" ca="1" si="23"/>
        <v>0</v>
      </c>
      <c r="AH353" s="179">
        <f t="shared" ca="1" si="24"/>
        <v>0</v>
      </c>
    </row>
    <row r="354" spans="2:34" ht="15.75" x14ac:dyDescent="0.25">
      <c r="B354">
        <f t="shared" ca="1" si="21"/>
        <v>342</v>
      </c>
      <c r="C354" t="str">
        <f ca="1">IFERROR(VLOOKUP(B354,'SKT LİSTESİ'!F:F,1,0),"")</f>
        <v/>
      </c>
      <c r="E354" s="128" t="str">
        <f ca="1">IFERROR(IF($C354="","",VLOOKUP(FİLTRE!$C354,'SKT LİSTESİ'!$F:$S,5,0)),"")</f>
        <v/>
      </c>
      <c r="F354" s="129" t="str">
        <f ca="1">IFERROR(IF($C354="","",VLOOKUP(FİLTRE!$C354,'SKT LİSTESİ'!$F:$S,7,0)),"")</f>
        <v/>
      </c>
      <c r="G354" s="130" t="str">
        <f ca="1">IFERROR(IF($C354="","",VLOOKUP(FİLTRE!$C354,'SKT LİSTESİ'!$F:$S,8,0)),"")</f>
        <v/>
      </c>
      <c r="H354" s="131" t="str">
        <f ca="1">IF(E354="","",IF($C354="","",VLOOKUP(FİLTRE!$C354,'SKT LİSTESİ'!$F:$S,9,0)))</f>
        <v/>
      </c>
      <c r="I354" s="132" t="str">
        <f ca="1">IFERROR(IF($C354="","",VLOOKUP(FİLTRE!$C354,'SKT LİSTESİ'!$F:$S,10,0)),"")</f>
        <v/>
      </c>
      <c r="J354" s="133" t="str">
        <f ca="1">IFERROR(IF($C354="","",VLOOKUP(FİLTRE!$C354,'SKT LİSTESİ'!$F:$S,11,0)),"")</f>
        <v/>
      </c>
      <c r="K354" s="134" t="str">
        <f ca="1">IFERROR(IF($C354="","",VLOOKUP(FİLTRE!$C354,'SKT LİSTESİ'!$F:$S,12,0)),"")</f>
        <v/>
      </c>
      <c r="L354" s="134" t="str">
        <f ca="1">IFERROR(IF($C354="","",VLOOKUP(FİLTRE!$C354,'SKT LİSTESİ'!$F:$S,13,0)),"")</f>
        <v/>
      </c>
      <c r="M354" s="135" t="str">
        <f ca="1">IFERROR(IF($C354="","",VLOOKUP(FİLTRE!$C354,'SKT LİSTESİ'!$F:$AJ,14,0)),"")</f>
        <v/>
      </c>
      <c r="N354" s="31" t="str">
        <f ca="1">IFERROR(IF($C354="","",VLOOKUP(FİLTRE!$C354,'SKT LİSTESİ'!$F:$AJ,22,0)),"")</f>
        <v/>
      </c>
      <c r="O354" s="136" t="str">
        <f ca="1">IFERROR(IF($C354="","",VLOOKUP(FİLTRE!$C354,'SKT LİSTESİ'!$F:$AJ,23,0)),"")</f>
        <v/>
      </c>
      <c r="P354" s="31"/>
      <c r="Q354" s="31"/>
      <c r="R354" s="137" t="str">
        <f ca="1">(IFERROR(IF($C354="","",VLOOKUP(FİLTRE!$C354,'SKT LİSTESİ'!$F:$AJ,15,0)),""))</f>
        <v/>
      </c>
      <c r="S354" s="138" t="str">
        <f ca="1">IFERROR(IF($C354="","",VLOOKUP(FİLTRE!$C354,'SKT LİSTESİ'!$F:$AJ,16,0)),"")</f>
        <v/>
      </c>
      <c r="AF354" s="179" t="str">
        <f t="shared" ca="1" si="22"/>
        <v/>
      </c>
      <c r="AG354" s="179">
        <f t="shared" ca="1" si="23"/>
        <v>0</v>
      </c>
      <c r="AH354" s="179">
        <f t="shared" ca="1" si="24"/>
        <v>0</v>
      </c>
    </row>
    <row r="355" spans="2:34" ht="15.75" x14ac:dyDescent="0.25">
      <c r="B355">
        <f t="shared" ca="1" si="21"/>
        <v>343</v>
      </c>
      <c r="C355" t="str">
        <f ca="1">IFERROR(VLOOKUP(B355,'SKT LİSTESİ'!F:F,1,0),"")</f>
        <v/>
      </c>
      <c r="E355" s="128" t="str">
        <f ca="1">IFERROR(IF($C355="","",VLOOKUP(FİLTRE!$C355,'SKT LİSTESİ'!$F:$S,5,0)),"")</f>
        <v/>
      </c>
      <c r="F355" s="129" t="str">
        <f ca="1">IFERROR(IF($C355="","",VLOOKUP(FİLTRE!$C355,'SKT LİSTESİ'!$F:$S,7,0)),"")</f>
        <v/>
      </c>
      <c r="G355" s="130" t="str">
        <f ca="1">IFERROR(IF($C355="","",VLOOKUP(FİLTRE!$C355,'SKT LİSTESİ'!$F:$S,8,0)),"")</f>
        <v/>
      </c>
      <c r="H355" s="131" t="str">
        <f ca="1">IF(E355="","",IF($C355="","",VLOOKUP(FİLTRE!$C355,'SKT LİSTESİ'!$F:$S,9,0)))</f>
        <v/>
      </c>
      <c r="I355" s="132" t="str">
        <f ca="1">IFERROR(IF($C355="","",VLOOKUP(FİLTRE!$C355,'SKT LİSTESİ'!$F:$S,10,0)),"")</f>
        <v/>
      </c>
      <c r="J355" s="133" t="str">
        <f ca="1">IFERROR(IF($C355="","",VLOOKUP(FİLTRE!$C355,'SKT LİSTESİ'!$F:$S,11,0)),"")</f>
        <v/>
      </c>
      <c r="K355" s="134" t="str">
        <f ca="1">IFERROR(IF($C355="","",VLOOKUP(FİLTRE!$C355,'SKT LİSTESİ'!$F:$S,12,0)),"")</f>
        <v/>
      </c>
      <c r="L355" s="134" t="str">
        <f ca="1">IFERROR(IF($C355="","",VLOOKUP(FİLTRE!$C355,'SKT LİSTESİ'!$F:$S,13,0)),"")</f>
        <v/>
      </c>
      <c r="M355" s="135" t="str">
        <f ca="1">IFERROR(IF($C355="","",VLOOKUP(FİLTRE!$C355,'SKT LİSTESİ'!$F:$AJ,14,0)),"")</f>
        <v/>
      </c>
      <c r="N355" s="31" t="str">
        <f ca="1">IFERROR(IF($C355="","",VLOOKUP(FİLTRE!$C355,'SKT LİSTESİ'!$F:$AJ,22,0)),"")</f>
        <v/>
      </c>
      <c r="O355" s="136" t="str">
        <f ca="1">IFERROR(IF($C355="","",VLOOKUP(FİLTRE!$C355,'SKT LİSTESİ'!$F:$AJ,23,0)),"")</f>
        <v/>
      </c>
      <c r="P355" s="31"/>
      <c r="Q355" s="31"/>
      <c r="R355" s="137" t="str">
        <f ca="1">(IFERROR(IF($C355="","",VLOOKUP(FİLTRE!$C355,'SKT LİSTESİ'!$F:$AJ,15,0)),""))</f>
        <v/>
      </c>
      <c r="S355" s="138" t="str">
        <f ca="1">IFERROR(IF($C355="","",VLOOKUP(FİLTRE!$C355,'SKT LİSTESİ'!$F:$AJ,16,0)),"")</f>
        <v/>
      </c>
      <c r="AF355" s="179" t="str">
        <f t="shared" ca="1" si="22"/>
        <v/>
      </c>
      <c r="AG355" s="179">
        <f t="shared" ca="1" si="23"/>
        <v>0</v>
      </c>
      <c r="AH355" s="179">
        <f t="shared" ca="1" si="24"/>
        <v>0</v>
      </c>
    </row>
    <row r="356" spans="2:34" ht="15.75" x14ac:dyDescent="0.25">
      <c r="B356">
        <f t="shared" ca="1" si="21"/>
        <v>344</v>
      </c>
      <c r="C356" t="str">
        <f ca="1">IFERROR(VLOOKUP(B356,'SKT LİSTESİ'!F:F,1,0),"")</f>
        <v/>
      </c>
      <c r="E356" s="128" t="str">
        <f ca="1">IFERROR(IF($C356="","",VLOOKUP(FİLTRE!$C356,'SKT LİSTESİ'!$F:$S,5,0)),"")</f>
        <v/>
      </c>
      <c r="F356" s="129" t="str">
        <f ca="1">IFERROR(IF($C356="","",VLOOKUP(FİLTRE!$C356,'SKT LİSTESİ'!$F:$S,7,0)),"")</f>
        <v/>
      </c>
      <c r="G356" s="130" t="str">
        <f ca="1">IFERROR(IF($C356="","",VLOOKUP(FİLTRE!$C356,'SKT LİSTESİ'!$F:$S,8,0)),"")</f>
        <v/>
      </c>
      <c r="H356" s="131" t="str">
        <f ca="1">IF(E356="","",IF($C356="","",VLOOKUP(FİLTRE!$C356,'SKT LİSTESİ'!$F:$S,9,0)))</f>
        <v/>
      </c>
      <c r="I356" s="132" t="str">
        <f ca="1">IFERROR(IF($C356="","",VLOOKUP(FİLTRE!$C356,'SKT LİSTESİ'!$F:$S,10,0)),"")</f>
        <v/>
      </c>
      <c r="J356" s="133" t="str">
        <f ca="1">IFERROR(IF($C356="","",VLOOKUP(FİLTRE!$C356,'SKT LİSTESİ'!$F:$S,11,0)),"")</f>
        <v/>
      </c>
      <c r="K356" s="134" t="str">
        <f ca="1">IFERROR(IF($C356="","",VLOOKUP(FİLTRE!$C356,'SKT LİSTESİ'!$F:$S,12,0)),"")</f>
        <v/>
      </c>
      <c r="L356" s="134" t="str">
        <f ca="1">IFERROR(IF($C356="","",VLOOKUP(FİLTRE!$C356,'SKT LİSTESİ'!$F:$S,13,0)),"")</f>
        <v/>
      </c>
      <c r="M356" s="135" t="str">
        <f ca="1">IFERROR(IF($C356="","",VLOOKUP(FİLTRE!$C356,'SKT LİSTESİ'!$F:$AJ,14,0)),"")</f>
        <v/>
      </c>
      <c r="N356" s="31" t="str">
        <f ca="1">IFERROR(IF($C356="","",VLOOKUP(FİLTRE!$C356,'SKT LİSTESİ'!$F:$AJ,22,0)),"")</f>
        <v/>
      </c>
      <c r="O356" s="136" t="str">
        <f ca="1">IFERROR(IF($C356="","",VLOOKUP(FİLTRE!$C356,'SKT LİSTESİ'!$F:$AJ,23,0)),"")</f>
        <v/>
      </c>
      <c r="P356" s="31"/>
      <c r="Q356" s="31"/>
      <c r="R356" s="137" t="str">
        <f ca="1">(IFERROR(IF($C356="","",VLOOKUP(FİLTRE!$C356,'SKT LİSTESİ'!$F:$AJ,15,0)),""))</f>
        <v/>
      </c>
      <c r="S356" s="138" t="str">
        <f ca="1">IFERROR(IF($C356="","",VLOOKUP(FİLTRE!$C356,'SKT LİSTESİ'!$F:$AJ,16,0)),"")</f>
        <v/>
      </c>
      <c r="AF356" s="179" t="str">
        <f t="shared" ca="1" si="22"/>
        <v/>
      </c>
      <c r="AG356" s="179">
        <f t="shared" ca="1" si="23"/>
        <v>0</v>
      </c>
      <c r="AH356" s="179">
        <f t="shared" ca="1" si="24"/>
        <v>0</v>
      </c>
    </row>
    <row r="357" spans="2:34" ht="15.75" x14ac:dyDescent="0.25">
      <c r="B357">
        <f t="shared" ca="1" si="21"/>
        <v>345</v>
      </c>
      <c r="C357" t="str">
        <f ca="1">IFERROR(VLOOKUP(B357,'SKT LİSTESİ'!F:F,1,0),"")</f>
        <v/>
      </c>
      <c r="E357" s="128" t="str">
        <f ca="1">IFERROR(IF($C357="","",VLOOKUP(FİLTRE!$C357,'SKT LİSTESİ'!$F:$S,5,0)),"")</f>
        <v/>
      </c>
      <c r="F357" s="129" t="str">
        <f ca="1">IFERROR(IF($C357="","",VLOOKUP(FİLTRE!$C357,'SKT LİSTESİ'!$F:$S,7,0)),"")</f>
        <v/>
      </c>
      <c r="G357" s="130" t="str">
        <f ca="1">IFERROR(IF($C357="","",VLOOKUP(FİLTRE!$C357,'SKT LİSTESİ'!$F:$S,8,0)),"")</f>
        <v/>
      </c>
      <c r="H357" s="131" t="str">
        <f ca="1">IF(E357="","",IF($C357="","",VLOOKUP(FİLTRE!$C357,'SKT LİSTESİ'!$F:$S,9,0)))</f>
        <v/>
      </c>
      <c r="I357" s="132" t="str">
        <f ca="1">IFERROR(IF($C357="","",VLOOKUP(FİLTRE!$C357,'SKT LİSTESİ'!$F:$S,10,0)),"")</f>
        <v/>
      </c>
      <c r="J357" s="133" t="str">
        <f ca="1">IFERROR(IF($C357="","",VLOOKUP(FİLTRE!$C357,'SKT LİSTESİ'!$F:$S,11,0)),"")</f>
        <v/>
      </c>
      <c r="K357" s="134" t="str">
        <f ca="1">IFERROR(IF($C357="","",VLOOKUP(FİLTRE!$C357,'SKT LİSTESİ'!$F:$S,12,0)),"")</f>
        <v/>
      </c>
      <c r="L357" s="134" t="str">
        <f ca="1">IFERROR(IF($C357="","",VLOOKUP(FİLTRE!$C357,'SKT LİSTESİ'!$F:$S,13,0)),"")</f>
        <v/>
      </c>
      <c r="M357" s="135" t="str">
        <f ca="1">IFERROR(IF($C357="","",VLOOKUP(FİLTRE!$C357,'SKT LİSTESİ'!$F:$AJ,14,0)),"")</f>
        <v/>
      </c>
      <c r="N357" s="31" t="str">
        <f ca="1">IFERROR(IF($C357="","",VLOOKUP(FİLTRE!$C357,'SKT LİSTESİ'!$F:$AJ,22,0)),"")</f>
        <v/>
      </c>
      <c r="O357" s="136" t="str">
        <f ca="1">IFERROR(IF($C357="","",VLOOKUP(FİLTRE!$C357,'SKT LİSTESİ'!$F:$AJ,23,0)),"")</f>
        <v/>
      </c>
      <c r="P357" s="31"/>
      <c r="Q357" s="31"/>
      <c r="R357" s="137" t="str">
        <f ca="1">(IFERROR(IF($C357="","",VLOOKUP(FİLTRE!$C357,'SKT LİSTESİ'!$F:$AJ,15,0)),""))</f>
        <v/>
      </c>
      <c r="S357" s="138" t="str">
        <f ca="1">IFERROR(IF($C357="","",VLOOKUP(FİLTRE!$C357,'SKT LİSTESİ'!$F:$AJ,16,0)),"")</f>
        <v/>
      </c>
      <c r="AF357" s="179" t="str">
        <f t="shared" ca="1" si="22"/>
        <v/>
      </c>
      <c r="AG357" s="179">
        <f t="shared" ca="1" si="23"/>
        <v>0</v>
      </c>
      <c r="AH357" s="179">
        <f t="shared" ca="1" si="24"/>
        <v>0</v>
      </c>
    </row>
    <row r="358" spans="2:34" ht="15.75" x14ac:dyDescent="0.25">
      <c r="B358">
        <f t="shared" ca="1" si="21"/>
        <v>346</v>
      </c>
      <c r="C358" t="str">
        <f ca="1">IFERROR(VLOOKUP(B358,'SKT LİSTESİ'!F:F,1,0),"")</f>
        <v/>
      </c>
      <c r="E358" s="128" t="str">
        <f ca="1">IFERROR(IF($C358="","",VLOOKUP(FİLTRE!$C358,'SKT LİSTESİ'!$F:$S,5,0)),"")</f>
        <v/>
      </c>
      <c r="F358" s="129" t="str">
        <f ca="1">IFERROR(IF($C358="","",VLOOKUP(FİLTRE!$C358,'SKT LİSTESİ'!$F:$S,7,0)),"")</f>
        <v/>
      </c>
      <c r="G358" s="130" t="str">
        <f ca="1">IFERROR(IF($C358="","",VLOOKUP(FİLTRE!$C358,'SKT LİSTESİ'!$F:$S,8,0)),"")</f>
        <v/>
      </c>
      <c r="H358" s="131" t="str">
        <f ca="1">IF(E358="","",IF($C358="","",VLOOKUP(FİLTRE!$C358,'SKT LİSTESİ'!$F:$S,9,0)))</f>
        <v/>
      </c>
      <c r="I358" s="132" t="str">
        <f ca="1">IFERROR(IF($C358="","",VLOOKUP(FİLTRE!$C358,'SKT LİSTESİ'!$F:$S,10,0)),"")</f>
        <v/>
      </c>
      <c r="J358" s="133" t="str">
        <f ca="1">IFERROR(IF($C358="","",VLOOKUP(FİLTRE!$C358,'SKT LİSTESİ'!$F:$S,11,0)),"")</f>
        <v/>
      </c>
      <c r="K358" s="134" t="str">
        <f ca="1">IFERROR(IF($C358="","",VLOOKUP(FİLTRE!$C358,'SKT LİSTESİ'!$F:$S,12,0)),"")</f>
        <v/>
      </c>
      <c r="L358" s="134" t="str">
        <f ca="1">IFERROR(IF($C358="","",VLOOKUP(FİLTRE!$C358,'SKT LİSTESİ'!$F:$S,13,0)),"")</f>
        <v/>
      </c>
      <c r="M358" s="135" t="str">
        <f ca="1">IFERROR(IF($C358="","",VLOOKUP(FİLTRE!$C358,'SKT LİSTESİ'!$F:$AJ,14,0)),"")</f>
        <v/>
      </c>
      <c r="N358" s="31" t="str">
        <f ca="1">IFERROR(IF($C358="","",VLOOKUP(FİLTRE!$C358,'SKT LİSTESİ'!$F:$AJ,22,0)),"")</f>
        <v/>
      </c>
      <c r="O358" s="136" t="str">
        <f ca="1">IFERROR(IF($C358="","",VLOOKUP(FİLTRE!$C358,'SKT LİSTESİ'!$F:$AJ,23,0)),"")</f>
        <v/>
      </c>
      <c r="P358" s="31"/>
      <c r="Q358" s="31"/>
      <c r="R358" s="137" t="str">
        <f ca="1">(IFERROR(IF($C358="","",VLOOKUP(FİLTRE!$C358,'SKT LİSTESİ'!$F:$AJ,15,0)),""))</f>
        <v/>
      </c>
      <c r="S358" s="138" t="str">
        <f ca="1">IFERROR(IF($C358="","",VLOOKUP(FİLTRE!$C358,'SKT LİSTESİ'!$F:$AJ,16,0)),"")</f>
        <v/>
      </c>
      <c r="AF358" s="179" t="str">
        <f t="shared" ca="1" si="22"/>
        <v/>
      </c>
      <c r="AG358" s="179">
        <f t="shared" ca="1" si="23"/>
        <v>0</v>
      </c>
      <c r="AH358" s="179">
        <f t="shared" ca="1" si="24"/>
        <v>0</v>
      </c>
    </row>
    <row r="359" spans="2:34" ht="15.75" x14ac:dyDescent="0.25">
      <c r="B359">
        <f t="shared" ca="1" si="21"/>
        <v>347</v>
      </c>
      <c r="C359" t="str">
        <f ca="1">IFERROR(VLOOKUP(B359,'SKT LİSTESİ'!F:F,1,0),"")</f>
        <v/>
      </c>
      <c r="E359" s="128" t="str">
        <f ca="1">IFERROR(IF($C359="","",VLOOKUP(FİLTRE!$C359,'SKT LİSTESİ'!$F:$S,5,0)),"")</f>
        <v/>
      </c>
      <c r="F359" s="129" t="str">
        <f ca="1">IFERROR(IF($C359="","",VLOOKUP(FİLTRE!$C359,'SKT LİSTESİ'!$F:$S,7,0)),"")</f>
        <v/>
      </c>
      <c r="G359" s="130" t="str">
        <f ca="1">IFERROR(IF($C359="","",VLOOKUP(FİLTRE!$C359,'SKT LİSTESİ'!$F:$S,8,0)),"")</f>
        <v/>
      </c>
      <c r="H359" s="131" t="str">
        <f ca="1">IF(E359="","",IF($C359="","",VLOOKUP(FİLTRE!$C359,'SKT LİSTESİ'!$F:$S,9,0)))</f>
        <v/>
      </c>
      <c r="I359" s="132" t="str">
        <f ca="1">IFERROR(IF($C359="","",VLOOKUP(FİLTRE!$C359,'SKT LİSTESİ'!$F:$S,10,0)),"")</f>
        <v/>
      </c>
      <c r="J359" s="133" t="str">
        <f ca="1">IFERROR(IF($C359="","",VLOOKUP(FİLTRE!$C359,'SKT LİSTESİ'!$F:$S,11,0)),"")</f>
        <v/>
      </c>
      <c r="K359" s="134" t="str">
        <f ca="1">IFERROR(IF($C359="","",VLOOKUP(FİLTRE!$C359,'SKT LİSTESİ'!$F:$S,12,0)),"")</f>
        <v/>
      </c>
      <c r="L359" s="134" t="str">
        <f ca="1">IFERROR(IF($C359="","",VLOOKUP(FİLTRE!$C359,'SKT LİSTESİ'!$F:$S,13,0)),"")</f>
        <v/>
      </c>
      <c r="M359" s="135" t="str">
        <f ca="1">IFERROR(IF($C359="","",VLOOKUP(FİLTRE!$C359,'SKT LİSTESİ'!$F:$AJ,14,0)),"")</f>
        <v/>
      </c>
      <c r="N359" s="31" t="str">
        <f ca="1">IFERROR(IF($C359="","",VLOOKUP(FİLTRE!$C359,'SKT LİSTESİ'!$F:$AJ,22,0)),"")</f>
        <v/>
      </c>
      <c r="O359" s="136" t="str">
        <f ca="1">IFERROR(IF($C359="","",VLOOKUP(FİLTRE!$C359,'SKT LİSTESİ'!$F:$AJ,23,0)),"")</f>
        <v/>
      </c>
      <c r="P359" s="31"/>
      <c r="Q359" s="31"/>
      <c r="R359" s="137" t="str">
        <f ca="1">(IFERROR(IF($C359="","",VLOOKUP(FİLTRE!$C359,'SKT LİSTESİ'!$F:$AJ,15,0)),""))</f>
        <v/>
      </c>
      <c r="S359" s="138" t="str">
        <f ca="1">IFERROR(IF($C359="","",VLOOKUP(FİLTRE!$C359,'SKT LİSTESİ'!$F:$AJ,16,0)),"")</f>
        <v/>
      </c>
      <c r="AF359" s="179" t="str">
        <f t="shared" ca="1" si="22"/>
        <v/>
      </c>
      <c r="AG359" s="179">
        <f t="shared" ca="1" si="23"/>
        <v>0</v>
      </c>
      <c r="AH359" s="179">
        <f t="shared" ca="1" si="24"/>
        <v>0</v>
      </c>
    </row>
    <row r="360" spans="2:34" ht="15.75" x14ac:dyDescent="0.25">
      <c r="B360">
        <f t="shared" ca="1" si="21"/>
        <v>348</v>
      </c>
      <c r="C360" t="str">
        <f ca="1">IFERROR(VLOOKUP(B360,'SKT LİSTESİ'!F:F,1,0),"")</f>
        <v/>
      </c>
      <c r="E360" s="128" t="str">
        <f ca="1">IFERROR(IF($C360="","",VLOOKUP(FİLTRE!$C360,'SKT LİSTESİ'!$F:$S,5,0)),"")</f>
        <v/>
      </c>
      <c r="F360" s="129" t="str">
        <f ca="1">IFERROR(IF($C360="","",VLOOKUP(FİLTRE!$C360,'SKT LİSTESİ'!$F:$S,7,0)),"")</f>
        <v/>
      </c>
      <c r="G360" s="130" t="str">
        <f ca="1">IFERROR(IF($C360="","",VLOOKUP(FİLTRE!$C360,'SKT LİSTESİ'!$F:$S,8,0)),"")</f>
        <v/>
      </c>
      <c r="H360" s="131" t="str">
        <f ca="1">IF(E360="","",IF($C360="","",VLOOKUP(FİLTRE!$C360,'SKT LİSTESİ'!$F:$S,9,0)))</f>
        <v/>
      </c>
      <c r="I360" s="132" t="str">
        <f ca="1">IFERROR(IF($C360="","",VLOOKUP(FİLTRE!$C360,'SKT LİSTESİ'!$F:$S,10,0)),"")</f>
        <v/>
      </c>
      <c r="J360" s="133" t="str">
        <f ca="1">IFERROR(IF($C360="","",VLOOKUP(FİLTRE!$C360,'SKT LİSTESİ'!$F:$S,11,0)),"")</f>
        <v/>
      </c>
      <c r="K360" s="134" t="str">
        <f ca="1">IFERROR(IF($C360="","",VLOOKUP(FİLTRE!$C360,'SKT LİSTESİ'!$F:$S,12,0)),"")</f>
        <v/>
      </c>
      <c r="L360" s="134" t="str">
        <f ca="1">IFERROR(IF($C360="","",VLOOKUP(FİLTRE!$C360,'SKT LİSTESİ'!$F:$S,13,0)),"")</f>
        <v/>
      </c>
      <c r="M360" s="135" t="str">
        <f ca="1">IFERROR(IF($C360="","",VLOOKUP(FİLTRE!$C360,'SKT LİSTESİ'!$F:$AJ,14,0)),"")</f>
        <v/>
      </c>
      <c r="N360" s="31" t="str">
        <f ca="1">IFERROR(IF($C360="","",VLOOKUP(FİLTRE!$C360,'SKT LİSTESİ'!$F:$AJ,22,0)),"")</f>
        <v/>
      </c>
      <c r="O360" s="136" t="str">
        <f ca="1">IFERROR(IF($C360="","",VLOOKUP(FİLTRE!$C360,'SKT LİSTESİ'!$F:$AJ,23,0)),"")</f>
        <v/>
      </c>
      <c r="P360" s="31"/>
      <c r="Q360" s="31"/>
      <c r="R360" s="137" t="str">
        <f ca="1">(IFERROR(IF($C360="","",VLOOKUP(FİLTRE!$C360,'SKT LİSTESİ'!$F:$AJ,15,0)),""))</f>
        <v/>
      </c>
      <c r="S360" s="138" t="str">
        <f ca="1">IFERROR(IF($C360="","",VLOOKUP(FİLTRE!$C360,'SKT LİSTESİ'!$F:$AJ,16,0)),"")</f>
        <v/>
      </c>
      <c r="AF360" s="179" t="str">
        <f t="shared" ca="1" si="22"/>
        <v/>
      </c>
      <c r="AG360" s="179">
        <f t="shared" ca="1" si="23"/>
        <v>0</v>
      </c>
      <c r="AH360" s="179">
        <f t="shared" ca="1" si="24"/>
        <v>0</v>
      </c>
    </row>
    <row r="361" spans="2:34" ht="15.75" x14ac:dyDescent="0.25">
      <c r="B361">
        <f t="shared" ca="1" si="21"/>
        <v>349</v>
      </c>
      <c r="C361" t="str">
        <f ca="1">IFERROR(VLOOKUP(B361,'SKT LİSTESİ'!F:F,1,0),"")</f>
        <v/>
      </c>
      <c r="E361" s="128" t="str">
        <f ca="1">IFERROR(IF($C361="","",VLOOKUP(FİLTRE!$C361,'SKT LİSTESİ'!$F:$S,5,0)),"")</f>
        <v/>
      </c>
      <c r="F361" s="129" t="str">
        <f ca="1">IFERROR(IF($C361="","",VLOOKUP(FİLTRE!$C361,'SKT LİSTESİ'!$F:$S,7,0)),"")</f>
        <v/>
      </c>
      <c r="G361" s="130" t="str">
        <f ca="1">IFERROR(IF($C361="","",VLOOKUP(FİLTRE!$C361,'SKT LİSTESİ'!$F:$S,8,0)),"")</f>
        <v/>
      </c>
      <c r="H361" s="131" t="str">
        <f ca="1">IF(E361="","",IF($C361="","",VLOOKUP(FİLTRE!$C361,'SKT LİSTESİ'!$F:$S,9,0)))</f>
        <v/>
      </c>
      <c r="I361" s="132" t="str">
        <f ca="1">IFERROR(IF($C361="","",VLOOKUP(FİLTRE!$C361,'SKT LİSTESİ'!$F:$S,10,0)),"")</f>
        <v/>
      </c>
      <c r="J361" s="133" t="str">
        <f ca="1">IFERROR(IF($C361="","",VLOOKUP(FİLTRE!$C361,'SKT LİSTESİ'!$F:$S,11,0)),"")</f>
        <v/>
      </c>
      <c r="K361" s="134" t="str">
        <f ca="1">IFERROR(IF($C361="","",VLOOKUP(FİLTRE!$C361,'SKT LİSTESİ'!$F:$S,12,0)),"")</f>
        <v/>
      </c>
      <c r="L361" s="134" t="str">
        <f ca="1">IFERROR(IF($C361="","",VLOOKUP(FİLTRE!$C361,'SKT LİSTESİ'!$F:$S,13,0)),"")</f>
        <v/>
      </c>
      <c r="M361" s="135" t="str">
        <f ca="1">IFERROR(IF($C361="","",VLOOKUP(FİLTRE!$C361,'SKT LİSTESİ'!$F:$AJ,14,0)),"")</f>
        <v/>
      </c>
      <c r="N361" s="31" t="str">
        <f ca="1">IFERROR(IF($C361="","",VLOOKUP(FİLTRE!$C361,'SKT LİSTESİ'!$F:$AJ,22,0)),"")</f>
        <v/>
      </c>
      <c r="O361" s="136" t="str">
        <f ca="1">IFERROR(IF($C361="","",VLOOKUP(FİLTRE!$C361,'SKT LİSTESİ'!$F:$AJ,23,0)),"")</f>
        <v/>
      </c>
      <c r="P361" s="31"/>
      <c r="Q361" s="31"/>
      <c r="R361" s="137" t="str">
        <f ca="1">(IFERROR(IF($C361="","",VLOOKUP(FİLTRE!$C361,'SKT LİSTESİ'!$F:$AJ,15,0)),""))</f>
        <v/>
      </c>
      <c r="S361" s="138" t="str">
        <f ca="1">IFERROR(IF($C361="","",VLOOKUP(FİLTRE!$C361,'SKT LİSTESİ'!$F:$AJ,16,0)),"")</f>
        <v/>
      </c>
      <c r="AF361" s="179" t="str">
        <f t="shared" ca="1" si="22"/>
        <v/>
      </c>
      <c r="AG361" s="179">
        <f t="shared" ca="1" si="23"/>
        <v>0</v>
      </c>
      <c r="AH361" s="179">
        <f t="shared" ca="1" si="24"/>
        <v>0</v>
      </c>
    </row>
    <row r="362" spans="2:34" ht="15.75" x14ac:dyDescent="0.25">
      <c r="B362">
        <f t="shared" ca="1" si="21"/>
        <v>350</v>
      </c>
      <c r="C362" t="str">
        <f ca="1">IFERROR(VLOOKUP(B362,'SKT LİSTESİ'!F:F,1,0),"")</f>
        <v/>
      </c>
      <c r="E362" s="128" t="str">
        <f ca="1">IFERROR(IF($C362="","",VLOOKUP(FİLTRE!$C362,'SKT LİSTESİ'!$F:$S,5,0)),"")</f>
        <v/>
      </c>
      <c r="F362" s="129" t="str">
        <f ca="1">IFERROR(IF($C362="","",VLOOKUP(FİLTRE!$C362,'SKT LİSTESİ'!$F:$S,7,0)),"")</f>
        <v/>
      </c>
      <c r="G362" s="130" t="str">
        <f ca="1">IFERROR(IF($C362="","",VLOOKUP(FİLTRE!$C362,'SKT LİSTESİ'!$F:$S,8,0)),"")</f>
        <v/>
      </c>
      <c r="H362" s="131" t="str">
        <f ca="1">IF(E362="","",IF($C362="","",VLOOKUP(FİLTRE!$C362,'SKT LİSTESİ'!$F:$S,9,0)))</f>
        <v/>
      </c>
      <c r="I362" s="132" t="str">
        <f ca="1">IFERROR(IF($C362="","",VLOOKUP(FİLTRE!$C362,'SKT LİSTESİ'!$F:$S,10,0)),"")</f>
        <v/>
      </c>
      <c r="J362" s="133" t="str">
        <f ca="1">IFERROR(IF($C362="","",VLOOKUP(FİLTRE!$C362,'SKT LİSTESİ'!$F:$S,11,0)),"")</f>
        <v/>
      </c>
      <c r="K362" s="134" t="str">
        <f ca="1">IFERROR(IF($C362="","",VLOOKUP(FİLTRE!$C362,'SKT LİSTESİ'!$F:$S,12,0)),"")</f>
        <v/>
      </c>
      <c r="L362" s="134" t="str">
        <f ca="1">IFERROR(IF($C362="","",VLOOKUP(FİLTRE!$C362,'SKT LİSTESİ'!$F:$S,13,0)),"")</f>
        <v/>
      </c>
      <c r="M362" s="135" t="str">
        <f ca="1">IFERROR(IF($C362="","",VLOOKUP(FİLTRE!$C362,'SKT LİSTESİ'!$F:$AJ,14,0)),"")</f>
        <v/>
      </c>
      <c r="N362" s="31" t="str">
        <f ca="1">IFERROR(IF($C362="","",VLOOKUP(FİLTRE!$C362,'SKT LİSTESİ'!$F:$AJ,22,0)),"")</f>
        <v/>
      </c>
      <c r="O362" s="136" t="str">
        <f ca="1">IFERROR(IF($C362="","",VLOOKUP(FİLTRE!$C362,'SKT LİSTESİ'!$F:$AJ,23,0)),"")</f>
        <v/>
      </c>
      <c r="P362" s="31"/>
      <c r="Q362" s="31"/>
      <c r="R362" s="137" t="str">
        <f ca="1">(IFERROR(IF($C362="","",VLOOKUP(FİLTRE!$C362,'SKT LİSTESİ'!$F:$AJ,15,0)),""))</f>
        <v/>
      </c>
      <c r="S362" s="138" t="str">
        <f ca="1">IFERROR(IF($C362="","",VLOOKUP(FİLTRE!$C362,'SKT LİSTESİ'!$F:$AJ,16,0)),"")</f>
        <v/>
      </c>
      <c r="AF362" s="179" t="str">
        <f t="shared" ca="1" si="22"/>
        <v/>
      </c>
      <c r="AG362" s="179">
        <f t="shared" ca="1" si="23"/>
        <v>0</v>
      </c>
      <c r="AH362" s="179">
        <f t="shared" ca="1" si="24"/>
        <v>0</v>
      </c>
    </row>
    <row r="363" spans="2:34" ht="15.75" x14ac:dyDescent="0.25">
      <c r="B363">
        <f t="shared" ca="1" si="21"/>
        <v>351</v>
      </c>
      <c r="C363" t="str">
        <f ca="1">IFERROR(VLOOKUP(B363,'SKT LİSTESİ'!F:F,1,0),"")</f>
        <v/>
      </c>
      <c r="E363" s="128" t="str">
        <f ca="1">IFERROR(IF($C363="","",VLOOKUP(FİLTRE!$C363,'SKT LİSTESİ'!$F:$S,5,0)),"")</f>
        <v/>
      </c>
      <c r="F363" s="129" t="str">
        <f ca="1">IFERROR(IF($C363="","",VLOOKUP(FİLTRE!$C363,'SKT LİSTESİ'!$F:$S,7,0)),"")</f>
        <v/>
      </c>
      <c r="G363" s="130" t="str">
        <f ca="1">IFERROR(IF($C363="","",VLOOKUP(FİLTRE!$C363,'SKT LİSTESİ'!$F:$S,8,0)),"")</f>
        <v/>
      </c>
      <c r="H363" s="131" t="str">
        <f ca="1">IF(E363="","",IF($C363="","",VLOOKUP(FİLTRE!$C363,'SKT LİSTESİ'!$F:$S,9,0)))</f>
        <v/>
      </c>
      <c r="I363" s="132" t="str">
        <f ca="1">IFERROR(IF($C363="","",VLOOKUP(FİLTRE!$C363,'SKT LİSTESİ'!$F:$S,10,0)),"")</f>
        <v/>
      </c>
      <c r="J363" s="133" t="str">
        <f ca="1">IFERROR(IF($C363="","",VLOOKUP(FİLTRE!$C363,'SKT LİSTESİ'!$F:$S,11,0)),"")</f>
        <v/>
      </c>
      <c r="K363" s="134" t="str">
        <f ca="1">IFERROR(IF($C363="","",VLOOKUP(FİLTRE!$C363,'SKT LİSTESİ'!$F:$S,12,0)),"")</f>
        <v/>
      </c>
      <c r="L363" s="134" t="str">
        <f ca="1">IFERROR(IF($C363="","",VLOOKUP(FİLTRE!$C363,'SKT LİSTESİ'!$F:$S,13,0)),"")</f>
        <v/>
      </c>
      <c r="M363" s="135" t="str">
        <f ca="1">IFERROR(IF($C363="","",VLOOKUP(FİLTRE!$C363,'SKT LİSTESİ'!$F:$AJ,14,0)),"")</f>
        <v/>
      </c>
      <c r="N363" s="31" t="str">
        <f ca="1">IFERROR(IF($C363="","",VLOOKUP(FİLTRE!$C363,'SKT LİSTESİ'!$F:$AJ,22,0)),"")</f>
        <v/>
      </c>
      <c r="O363" s="136" t="str">
        <f ca="1">IFERROR(IF($C363="","",VLOOKUP(FİLTRE!$C363,'SKT LİSTESİ'!$F:$AJ,23,0)),"")</f>
        <v/>
      </c>
      <c r="P363" s="31"/>
      <c r="Q363" s="31"/>
      <c r="R363" s="137" t="str">
        <f ca="1">(IFERROR(IF($C363="","",VLOOKUP(FİLTRE!$C363,'SKT LİSTESİ'!$F:$AJ,15,0)),""))</f>
        <v/>
      </c>
      <c r="S363" s="138" t="str">
        <f ca="1">IFERROR(IF($C363="","",VLOOKUP(FİLTRE!$C363,'SKT LİSTESİ'!$F:$AJ,16,0)),"")</f>
        <v/>
      </c>
      <c r="AF363" s="179" t="str">
        <f t="shared" ca="1" si="22"/>
        <v/>
      </c>
      <c r="AG363" s="179">
        <f t="shared" ca="1" si="23"/>
        <v>0</v>
      </c>
      <c r="AH363" s="179">
        <f t="shared" ca="1" si="24"/>
        <v>0</v>
      </c>
    </row>
    <row r="364" spans="2:34" ht="15.75" x14ac:dyDescent="0.25">
      <c r="B364">
        <f t="shared" ca="1" si="21"/>
        <v>352</v>
      </c>
      <c r="C364" t="str">
        <f ca="1">IFERROR(VLOOKUP(B364,'SKT LİSTESİ'!F:F,1,0),"")</f>
        <v/>
      </c>
      <c r="E364" s="128" t="str">
        <f ca="1">IFERROR(IF($C364="","",VLOOKUP(FİLTRE!$C364,'SKT LİSTESİ'!$F:$S,5,0)),"")</f>
        <v/>
      </c>
      <c r="F364" s="129" t="str">
        <f ca="1">IFERROR(IF($C364="","",VLOOKUP(FİLTRE!$C364,'SKT LİSTESİ'!$F:$S,7,0)),"")</f>
        <v/>
      </c>
      <c r="G364" s="130" t="str">
        <f ca="1">IFERROR(IF($C364="","",VLOOKUP(FİLTRE!$C364,'SKT LİSTESİ'!$F:$S,8,0)),"")</f>
        <v/>
      </c>
      <c r="H364" s="131" t="str">
        <f ca="1">IF(E364="","",IF($C364="","",VLOOKUP(FİLTRE!$C364,'SKT LİSTESİ'!$F:$S,9,0)))</f>
        <v/>
      </c>
      <c r="I364" s="132" t="str">
        <f ca="1">IFERROR(IF($C364="","",VLOOKUP(FİLTRE!$C364,'SKT LİSTESİ'!$F:$S,10,0)),"")</f>
        <v/>
      </c>
      <c r="J364" s="133" t="str">
        <f ca="1">IFERROR(IF($C364="","",VLOOKUP(FİLTRE!$C364,'SKT LİSTESİ'!$F:$S,11,0)),"")</f>
        <v/>
      </c>
      <c r="K364" s="134" t="str">
        <f ca="1">IFERROR(IF($C364="","",VLOOKUP(FİLTRE!$C364,'SKT LİSTESİ'!$F:$S,12,0)),"")</f>
        <v/>
      </c>
      <c r="L364" s="134" t="str">
        <f ca="1">IFERROR(IF($C364="","",VLOOKUP(FİLTRE!$C364,'SKT LİSTESİ'!$F:$S,13,0)),"")</f>
        <v/>
      </c>
      <c r="M364" s="135" t="str">
        <f ca="1">IFERROR(IF($C364="","",VLOOKUP(FİLTRE!$C364,'SKT LİSTESİ'!$F:$AJ,14,0)),"")</f>
        <v/>
      </c>
      <c r="N364" s="31" t="str">
        <f ca="1">IFERROR(IF($C364="","",VLOOKUP(FİLTRE!$C364,'SKT LİSTESİ'!$F:$AJ,22,0)),"")</f>
        <v/>
      </c>
      <c r="O364" s="136" t="str">
        <f ca="1">IFERROR(IF($C364="","",VLOOKUP(FİLTRE!$C364,'SKT LİSTESİ'!$F:$AJ,23,0)),"")</f>
        <v/>
      </c>
      <c r="P364" s="31"/>
      <c r="Q364" s="31"/>
      <c r="R364" s="137" t="str">
        <f ca="1">(IFERROR(IF($C364="","",VLOOKUP(FİLTRE!$C364,'SKT LİSTESİ'!$F:$AJ,15,0)),""))</f>
        <v/>
      </c>
      <c r="S364" s="138" t="str">
        <f ca="1">IFERROR(IF($C364="","",VLOOKUP(FİLTRE!$C364,'SKT LİSTESİ'!$F:$AJ,16,0)),"")</f>
        <v/>
      </c>
      <c r="AF364" s="179" t="str">
        <f t="shared" ca="1" si="22"/>
        <v/>
      </c>
      <c r="AG364" s="179">
        <f t="shared" ca="1" si="23"/>
        <v>0</v>
      </c>
      <c r="AH364" s="179">
        <f t="shared" ca="1" si="24"/>
        <v>0</v>
      </c>
    </row>
    <row r="365" spans="2:34" ht="15.75" x14ac:dyDescent="0.25">
      <c r="B365">
        <f t="shared" ca="1" si="21"/>
        <v>353</v>
      </c>
      <c r="C365" t="str">
        <f ca="1">IFERROR(VLOOKUP(B365,'SKT LİSTESİ'!F:F,1,0),"")</f>
        <v/>
      </c>
      <c r="E365" s="128" t="str">
        <f ca="1">IFERROR(IF($C365="","",VLOOKUP(FİLTRE!$C365,'SKT LİSTESİ'!$F:$S,5,0)),"")</f>
        <v/>
      </c>
      <c r="F365" s="129" t="str">
        <f ca="1">IFERROR(IF($C365="","",VLOOKUP(FİLTRE!$C365,'SKT LİSTESİ'!$F:$S,7,0)),"")</f>
        <v/>
      </c>
      <c r="G365" s="130" t="str">
        <f ca="1">IFERROR(IF($C365="","",VLOOKUP(FİLTRE!$C365,'SKT LİSTESİ'!$F:$S,8,0)),"")</f>
        <v/>
      </c>
      <c r="H365" s="131" t="str">
        <f ca="1">IF(E365="","",IF($C365="","",VLOOKUP(FİLTRE!$C365,'SKT LİSTESİ'!$F:$S,9,0)))</f>
        <v/>
      </c>
      <c r="I365" s="132" t="str">
        <f ca="1">IFERROR(IF($C365="","",VLOOKUP(FİLTRE!$C365,'SKT LİSTESİ'!$F:$S,10,0)),"")</f>
        <v/>
      </c>
      <c r="J365" s="133" t="str">
        <f ca="1">IFERROR(IF($C365="","",VLOOKUP(FİLTRE!$C365,'SKT LİSTESİ'!$F:$S,11,0)),"")</f>
        <v/>
      </c>
      <c r="K365" s="134" t="str">
        <f ca="1">IFERROR(IF($C365="","",VLOOKUP(FİLTRE!$C365,'SKT LİSTESİ'!$F:$S,12,0)),"")</f>
        <v/>
      </c>
      <c r="L365" s="134" t="str">
        <f ca="1">IFERROR(IF($C365="","",VLOOKUP(FİLTRE!$C365,'SKT LİSTESİ'!$F:$S,13,0)),"")</f>
        <v/>
      </c>
      <c r="M365" s="135" t="str">
        <f ca="1">IFERROR(IF($C365="","",VLOOKUP(FİLTRE!$C365,'SKT LİSTESİ'!$F:$AJ,14,0)),"")</f>
        <v/>
      </c>
      <c r="N365" s="31" t="str">
        <f ca="1">IFERROR(IF($C365="","",VLOOKUP(FİLTRE!$C365,'SKT LİSTESİ'!$F:$AJ,22,0)),"")</f>
        <v/>
      </c>
      <c r="O365" s="136" t="str">
        <f ca="1">IFERROR(IF($C365="","",VLOOKUP(FİLTRE!$C365,'SKT LİSTESİ'!$F:$AJ,23,0)),"")</f>
        <v/>
      </c>
      <c r="P365" s="31"/>
      <c r="Q365" s="31"/>
      <c r="R365" s="137" t="str">
        <f ca="1">(IFERROR(IF($C365="","",VLOOKUP(FİLTRE!$C365,'SKT LİSTESİ'!$F:$AJ,15,0)),""))</f>
        <v/>
      </c>
      <c r="S365" s="138" t="str">
        <f ca="1">IFERROR(IF($C365="","",VLOOKUP(FİLTRE!$C365,'SKT LİSTESİ'!$F:$AJ,16,0)),"")</f>
        <v/>
      </c>
      <c r="AF365" s="179" t="str">
        <f t="shared" ca="1" si="22"/>
        <v/>
      </c>
      <c r="AG365" s="179">
        <f t="shared" ca="1" si="23"/>
        <v>0</v>
      </c>
      <c r="AH365" s="179">
        <f t="shared" ca="1" si="24"/>
        <v>0</v>
      </c>
    </row>
    <row r="366" spans="2:34" ht="15.75" x14ac:dyDescent="0.25">
      <c r="B366">
        <f t="shared" ca="1" si="21"/>
        <v>354</v>
      </c>
      <c r="C366" t="str">
        <f ca="1">IFERROR(VLOOKUP(B366,'SKT LİSTESİ'!F:F,1,0),"")</f>
        <v/>
      </c>
      <c r="E366" s="128" t="str">
        <f ca="1">IFERROR(IF($C366="","",VLOOKUP(FİLTRE!$C366,'SKT LİSTESİ'!$F:$S,5,0)),"")</f>
        <v/>
      </c>
      <c r="F366" s="129" t="str">
        <f ca="1">IFERROR(IF($C366="","",VLOOKUP(FİLTRE!$C366,'SKT LİSTESİ'!$F:$S,7,0)),"")</f>
        <v/>
      </c>
      <c r="G366" s="130" t="str">
        <f ca="1">IFERROR(IF($C366="","",VLOOKUP(FİLTRE!$C366,'SKT LİSTESİ'!$F:$S,8,0)),"")</f>
        <v/>
      </c>
      <c r="H366" s="131" t="str">
        <f ca="1">IF(E366="","",IF($C366="","",VLOOKUP(FİLTRE!$C366,'SKT LİSTESİ'!$F:$S,9,0)))</f>
        <v/>
      </c>
      <c r="I366" s="132" t="str">
        <f ca="1">IFERROR(IF($C366="","",VLOOKUP(FİLTRE!$C366,'SKT LİSTESİ'!$F:$S,10,0)),"")</f>
        <v/>
      </c>
      <c r="J366" s="133" t="str">
        <f ca="1">IFERROR(IF($C366="","",VLOOKUP(FİLTRE!$C366,'SKT LİSTESİ'!$F:$S,11,0)),"")</f>
        <v/>
      </c>
      <c r="K366" s="134" t="str">
        <f ca="1">IFERROR(IF($C366="","",VLOOKUP(FİLTRE!$C366,'SKT LİSTESİ'!$F:$S,12,0)),"")</f>
        <v/>
      </c>
      <c r="L366" s="134" t="str">
        <f ca="1">IFERROR(IF($C366="","",VLOOKUP(FİLTRE!$C366,'SKT LİSTESİ'!$F:$S,13,0)),"")</f>
        <v/>
      </c>
      <c r="M366" s="135" t="str">
        <f ca="1">IFERROR(IF($C366="","",VLOOKUP(FİLTRE!$C366,'SKT LİSTESİ'!$F:$AJ,14,0)),"")</f>
        <v/>
      </c>
      <c r="N366" s="31" t="str">
        <f ca="1">IFERROR(IF($C366="","",VLOOKUP(FİLTRE!$C366,'SKT LİSTESİ'!$F:$AJ,22,0)),"")</f>
        <v/>
      </c>
      <c r="O366" s="136" t="str">
        <f ca="1">IFERROR(IF($C366="","",VLOOKUP(FİLTRE!$C366,'SKT LİSTESİ'!$F:$AJ,23,0)),"")</f>
        <v/>
      </c>
      <c r="P366" s="31"/>
      <c r="Q366" s="31"/>
      <c r="R366" s="137" t="str">
        <f ca="1">(IFERROR(IF($C366="","",VLOOKUP(FİLTRE!$C366,'SKT LİSTESİ'!$F:$AJ,15,0)),""))</f>
        <v/>
      </c>
      <c r="S366" s="138" t="str">
        <f ca="1">IFERROR(IF($C366="","",VLOOKUP(FİLTRE!$C366,'SKT LİSTESİ'!$F:$AJ,16,0)),"")</f>
        <v/>
      </c>
      <c r="AF366" s="179" t="str">
        <f t="shared" ca="1" si="22"/>
        <v/>
      </c>
      <c r="AG366" s="179">
        <f t="shared" ca="1" si="23"/>
        <v>0</v>
      </c>
      <c r="AH366" s="179">
        <f t="shared" ca="1" si="24"/>
        <v>0</v>
      </c>
    </row>
    <row r="367" spans="2:34" ht="15.75" x14ac:dyDescent="0.25">
      <c r="B367">
        <f t="shared" ca="1" si="21"/>
        <v>355</v>
      </c>
      <c r="C367" t="str">
        <f ca="1">IFERROR(VLOOKUP(B367,'SKT LİSTESİ'!F:F,1,0),"")</f>
        <v/>
      </c>
      <c r="E367" s="128" t="str">
        <f ca="1">IFERROR(IF($C367="","",VLOOKUP(FİLTRE!$C367,'SKT LİSTESİ'!$F:$S,5,0)),"")</f>
        <v/>
      </c>
      <c r="F367" s="129" t="str">
        <f ca="1">IFERROR(IF($C367="","",VLOOKUP(FİLTRE!$C367,'SKT LİSTESİ'!$F:$S,7,0)),"")</f>
        <v/>
      </c>
      <c r="G367" s="130" t="str">
        <f ca="1">IFERROR(IF($C367="","",VLOOKUP(FİLTRE!$C367,'SKT LİSTESİ'!$F:$S,8,0)),"")</f>
        <v/>
      </c>
      <c r="H367" s="131" t="str">
        <f ca="1">IF(E367="","",IF($C367="","",VLOOKUP(FİLTRE!$C367,'SKT LİSTESİ'!$F:$S,9,0)))</f>
        <v/>
      </c>
      <c r="I367" s="132" t="str">
        <f ca="1">IFERROR(IF($C367="","",VLOOKUP(FİLTRE!$C367,'SKT LİSTESİ'!$F:$S,10,0)),"")</f>
        <v/>
      </c>
      <c r="J367" s="133" t="str">
        <f ca="1">IFERROR(IF($C367="","",VLOOKUP(FİLTRE!$C367,'SKT LİSTESİ'!$F:$S,11,0)),"")</f>
        <v/>
      </c>
      <c r="K367" s="134" t="str">
        <f ca="1">IFERROR(IF($C367="","",VLOOKUP(FİLTRE!$C367,'SKT LİSTESİ'!$F:$S,12,0)),"")</f>
        <v/>
      </c>
      <c r="L367" s="134" t="str">
        <f ca="1">IFERROR(IF($C367="","",VLOOKUP(FİLTRE!$C367,'SKT LİSTESİ'!$F:$S,13,0)),"")</f>
        <v/>
      </c>
      <c r="M367" s="135" t="str">
        <f ca="1">IFERROR(IF($C367="","",VLOOKUP(FİLTRE!$C367,'SKT LİSTESİ'!$F:$AJ,14,0)),"")</f>
        <v/>
      </c>
      <c r="N367" s="31" t="str">
        <f ca="1">IFERROR(IF($C367="","",VLOOKUP(FİLTRE!$C367,'SKT LİSTESİ'!$F:$AJ,22,0)),"")</f>
        <v/>
      </c>
      <c r="O367" s="136" t="str">
        <f ca="1">IFERROR(IF($C367="","",VLOOKUP(FİLTRE!$C367,'SKT LİSTESİ'!$F:$AJ,23,0)),"")</f>
        <v/>
      </c>
      <c r="P367" s="31"/>
      <c r="Q367" s="31"/>
      <c r="R367" s="137" t="str">
        <f ca="1">(IFERROR(IF($C367="","",VLOOKUP(FİLTRE!$C367,'SKT LİSTESİ'!$F:$AJ,15,0)),""))</f>
        <v/>
      </c>
      <c r="S367" s="138" t="str">
        <f ca="1">IFERROR(IF($C367="","",VLOOKUP(FİLTRE!$C367,'SKT LİSTESİ'!$F:$AJ,16,0)),"")</f>
        <v/>
      </c>
      <c r="AF367" s="179" t="str">
        <f t="shared" ca="1" si="22"/>
        <v/>
      </c>
      <c r="AG367" s="179">
        <f t="shared" ca="1" si="23"/>
        <v>0</v>
      </c>
      <c r="AH367" s="179">
        <f t="shared" ca="1" si="24"/>
        <v>0</v>
      </c>
    </row>
    <row r="368" spans="2:34" ht="15.75" x14ac:dyDescent="0.25">
      <c r="B368">
        <f t="shared" ca="1" si="21"/>
        <v>356</v>
      </c>
      <c r="C368" t="str">
        <f ca="1">IFERROR(VLOOKUP(B368,'SKT LİSTESİ'!F:F,1,0),"")</f>
        <v/>
      </c>
      <c r="E368" s="128" t="str">
        <f ca="1">IFERROR(IF($C368="","",VLOOKUP(FİLTRE!$C368,'SKT LİSTESİ'!$F:$S,5,0)),"")</f>
        <v/>
      </c>
      <c r="F368" s="129" t="str">
        <f ca="1">IFERROR(IF($C368="","",VLOOKUP(FİLTRE!$C368,'SKT LİSTESİ'!$F:$S,7,0)),"")</f>
        <v/>
      </c>
      <c r="G368" s="130" t="str">
        <f ca="1">IFERROR(IF($C368="","",VLOOKUP(FİLTRE!$C368,'SKT LİSTESİ'!$F:$S,8,0)),"")</f>
        <v/>
      </c>
      <c r="H368" s="131" t="str">
        <f ca="1">IF(E368="","",IF($C368="","",VLOOKUP(FİLTRE!$C368,'SKT LİSTESİ'!$F:$S,9,0)))</f>
        <v/>
      </c>
      <c r="I368" s="132" t="str">
        <f ca="1">IFERROR(IF($C368="","",VLOOKUP(FİLTRE!$C368,'SKT LİSTESİ'!$F:$S,10,0)),"")</f>
        <v/>
      </c>
      <c r="J368" s="133" t="str">
        <f ca="1">IFERROR(IF($C368="","",VLOOKUP(FİLTRE!$C368,'SKT LİSTESİ'!$F:$S,11,0)),"")</f>
        <v/>
      </c>
      <c r="K368" s="134" t="str">
        <f ca="1">IFERROR(IF($C368="","",VLOOKUP(FİLTRE!$C368,'SKT LİSTESİ'!$F:$S,12,0)),"")</f>
        <v/>
      </c>
      <c r="L368" s="134" t="str">
        <f ca="1">IFERROR(IF($C368="","",VLOOKUP(FİLTRE!$C368,'SKT LİSTESİ'!$F:$S,13,0)),"")</f>
        <v/>
      </c>
      <c r="M368" s="135" t="str">
        <f ca="1">IFERROR(IF($C368="","",VLOOKUP(FİLTRE!$C368,'SKT LİSTESİ'!$F:$AJ,14,0)),"")</f>
        <v/>
      </c>
      <c r="N368" s="31" t="str">
        <f ca="1">IFERROR(IF($C368="","",VLOOKUP(FİLTRE!$C368,'SKT LİSTESİ'!$F:$AJ,22,0)),"")</f>
        <v/>
      </c>
      <c r="O368" s="136" t="str">
        <f ca="1">IFERROR(IF($C368="","",VLOOKUP(FİLTRE!$C368,'SKT LİSTESİ'!$F:$AJ,23,0)),"")</f>
        <v/>
      </c>
      <c r="P368" s="31"/>
      <c r="Q368" s="31"/>
      <c r="R368" s="137" t="str">
        <f ca="1">(IFERROR(IF($C368="","",VLOOKUP(FİLTRE!$C368,'SKT LİSTESİ'!$F:$AJ,15,0)),""))</f>
        <v/>
      </c>
      <c r="S368" s="138" t="str">
        <f ca="1">IFERROR(IF($C368="","",VLOOKUP(FİLTRE!$C368,'SKT LİSTESİ'!$F:$AJ,16,0)),"")</f>
        <v/>
      </c>
      <c r="AF368" s="179" t="str">
        <f t="shared" ca="1" si="22"/>
        <v/>
      </c>
      <c r="AG368" s="179">
        <f t="shared" ca="1" si="23"/>
        <v>0</v>
      </c>
      <c r="AH368" s="179">
        <f t="shared" ca="1" si="24"/>
        <v>0</v>
      </c>
    </row>
    <row r="369" spans="2:34" ht="15.75" x14ac:dyDescent="0.25">
      <c r="B369">
        <f t="shared" ca="1" si="21"/>
        <v>357</v>
      </c>
      <c r="C369" t="str">
        <f ca="1">IFERROR(VLOOKUP(B369,'SKT LİSTESİ'!F:F,1,0),"")</f>
        <v/>
      </c>
      <c r="E369" s="128" t="str">
        <f ca="1">IFERROR(IF($C369="","",VLOOKUP(FİLTRE!$C369,'SKT LİSTESİ'!$F:$S,5,0)),"")</f>
        <v/>
      </c>
      <c r="F369" s="129" t="str">
        <f ca="1">IFERROR(IF($C369="","",VLOOKUP(FİLTRE!$C369,'SKT LİSTESİ'!$F:$S,7,0)),"")</f>
        <v/>
      </c>
      <c r="G369" s="130" t="str">
        <f ca="1">IFERROR(IF($C369="","",VLOOKUP(FİLTRE!$C369,'SKT LİSTESİ'!$F:$S,8,0)),"")</f>
        <v/>
      </c>
      <c r="H369" s="131" t="str">
        <f ca="1">IF(E369="","",IF($C369="","",VLOOKUP(FİLTRE!$C369,'SKT LİSTESİ'!$F:$S,9,0)))</f>
        <v/>
      </c>
      <c r="I369" s="132" t="str">
        <f ca="1">IFERROR(IF($C369="","",VLOOKUP(FİLTRE!$C369,'SKT LİSTESİ'!$F:$S,10,0)),"")</f>
        <v/>
      </c>
      <c r="J369" s="133" t="str">
        <f ca="1">IFERROR(IF($C369="","",VLOOKUP(FİLTRE!$C369,'SKT LİSTESİ'!$F:$S,11,0)),"")</f>
        <v/>
      </c>
      <c r="K369" s="134" t="str">
        <f ca="1">IFERROR(IF($C369="","",VLOOKUP(FİLTRE!$C369,'SKT LİSTESİ'!$F:$S,12,0)),"")</f>
        <v/>
      </c>
      <c r="L369" s="134" t="str">
        <f ca="1">IFERROR(IF($C369="","",VLOOKUP(FİLTRE!$C369,'SKT LİSTESİ'!$F:$S,13,0)),"")</f>
        <v/>
      </c>
      <c r="M369" s="135" t="str">
        <f ca="1">IFERROR(IF($C369="","",VLOOKUP(FİLTRE!$C369,'SKT LİSTESİ'!$F:$AJ,14,0)),"")</f>
        <v/>
      </c>
      <c r="N369" s="31" t="str">
        <f ca="1">IFERROR(IF($C369="","",VLOOKUP(FİLTRE!$C369,'SKT LİSTESİ'!$F:$AJ,22,0)),"")</f>
        <v/>
      </c>
      <c r="O369" s="136" t="str">
        <f ca="1">IFERROR(IF($C369="","",VLOOKUP(FİLTRE!$C369,'SKT LİSTESİ'!$F:$AJ,23,0)),"")</f>
        <v/>
      </c>
      <c r="P369" s="31"/>
      <c r="Q369" s="31"/>
      <c r="R369" s="137" t="str">
        <f ca="1">(IFERROR(IF($C369="","",VLOOKUP(FİLTRE!$C369,'SKT LİSTESİ'!$F:$AJ,15,0)),""))</f>
        <v/>
      </c>
      <c r="S369" s="138" t="str">
        <f ca="1">IFERROR(IF($C369="","",VLOOKUP(FİLTRE!$C369,'SKT LİSTESİ'!$F:$AJ,16,0)),"")</f>
        <v/>
      </c>
      <c r="AF369" s="179" t="str">
        <f t="shared" ca="1" si="22"/>
        <v/>
      </c>
      <c r="AG369" s="179">
        <f t="shared" ca="1" si="23"/>
        <v>0</v>
      </c>
      <c r="AH369" s="179">
        <f t="shared" ca="1" si="24"/>
        <v>0</v>
      </c>
    </row>
    <row r="370" spans="2:34" ht="15.75" x14ac:dyDescent="0.25">
      <c r="B370">
        <f t="shared" ca="1" si="21"/>
        <v>358</v>
      </c>
      <c r="C370" t="str">
        <f ca="1">IFERROR(VLOOKUP(B370,'SKT LİSTESİ'!F:F,1,0),"")</f>
        <v/>
      </c>
      <c r="E370" s="128" t="str">
        <f ca="1">IFERROR(IF($C370="","",VLOOKUP(FİLTRE!$C370,'SKT LİSTESİ'!$F:$S,5,0)),"")</f>
        <v/>
      </c>
      <c r="F370" s="129" t="str">
        <f ca="1">IFERROR(IF($C370="","",VLOOKUP(FİLTRE!$C370,'SKT LİSTESİ'!$F:$S,7,0)),"")</f>
        <v/>
      </c>
      <c r="G370" s="130" t="str">
        <f ca="1">IFERROR(IF($C370="","",VLOOKUP(FİLTRE!$C370,'SKT LİSTESİ'!$F:$S,8,0)),"")</f>
        <v/>
      </c>
      <c r="H370" s="131" t="str">
        <f ca="1">IF(E370="","",IF($C370="","",VLOOKUP(FİLTRE!$C370,'SKT LİSTESİ'!$F:$S,9,0)))</f>
        <v/>
      </c>
      <c r="I370" s="132" t="str">
        <f ca="1">IFERROR(IF($C370="","",VLOOKUP(FİLTRE!$C370,'SKT LİSTESİ'!$F:$S,10,0)),"")</f>
        <v/>
      </c>
      <c r="J370" s="133" t="str">
        <f ca="1">IFERROR(IF($C370="","",VLOOKUP(FİLTRE!$C370,'SKT LİSTESİ'!$F:$S,11,0)),"")</f>
        <v/>
      </c>
      <c r="K370" s="134" t="str">
        <f ca="1">IFERROR(IF($C370="","",VLOOKUP(FİLTRE!$C370,'SKT LİSTESİ'!$F:$S,12,0)),"")</f>
        <v/>
      </c>
      <c r="L370" s="134" t="str">
        <f ca="1">IFERROR(IF($C370="","",VLOOKUP(FİLTRE!$C370,'SKT LİSTESİ'!$F:$S,13,0)),"")</f>
        <v/>
      </c>
      <c r="M370" s="135" t="str">
        <f ca="1">IFERROR(IF($C370="","",VLOOKUP(FİLTRE!$C370,'SKT LİSTESİ'!$F:$AJ,14,0)),"")</f>
        <v/>
      </c>
      <c r="N370" s="31" t="str">
        <f ca="1">IFERROR(IF($C370="","",VLOOKUP(FİLTRE!$C370,'SKT LİSTESİ'!$F:$AJ,22,0)),"")</f>
        <v/>
      </c>
      <c r="O370" s="136" t="str">
        <f ca="1">IFERROR(IF($C370="","",VLOOKUP(FİLTRE!$C370,'SKT LİSTESİ'!$F:$AJ,23,0)),"")</f>
        <v/>
      </c>
      <c r="P370" s="31"/>
      <c r="Q370" s="31"/>
      <c r="R370" s="137" t="str">
        <f ca="1">(IFERROR(IF($C370="","",VLOOKUP(FİLTRE!$C370,'SKT LİSTESİ'!$F:$AJ,15,0)),""))</f>
        <v/>
      </c>
      <c r="S370" s="138" t="str">
        <f ca="1">IFERROR(IF($C370="","",VLOOKUP(FİLTRE!$C370,'SKT LİSTESİ'!$F:$AJ,16,0)),"")</f>
        <v/>
      </c>
      <c r="AF370" s="179" t="str">
        <f t="shared" ca="1" si="22"/>
        <v/>
      </c>
      <c r="AG370" s="179">
        <f t="shared" ca="1" si="23"/>
        <v>0</v>
      </c>
      <c r="AH370" s="179">
        <f t="shared" ca="1" si="24"/>
        <v>0</v>
      </c>
    </row>
    <row r="371" spans="2:34" ht="15.75" x14ac:dyDescent="0.25">
      <c r="B371">
        <f t="shared" ca="1" si="21"/>
        <v>359</v>
      </c>
      <c r="C371" t="str">
        <f ca="1">IFERROR(VLOOKUP(B371,'SKT LİSTESİ'!F:F,1,0),"")</f>
        <v/>
      </c>
      <c r="E371" s="128" t="str">
        <f ca="1">IFERROR(IF($C371="","",VLOOKUP(FİLTRE!$C371,'SKT LİSTESİ'!$F:$S,5,0)),"")</f>
        <v/>
      </c>
      <c r="F371" s="129" t="str">
        <f ca="1">IFERROR(IF($C371="","",VLOOKUP(FİLTRE!$C371,'SKT LİSTESİ'!$F:$S,7,0)),"")</f>
        <v/>
      </c>
      <c r="G371" s="130" t="str">
        <f ca="1">IFERROR(IF($C371="","",VLOOKUP(FİLTRE!$C371,'SKT LİSTESİ'!$F:$S,8,0)),"")</f>
        <v/>
      </c>
      <c r="H371" s="131" t="str">
        <f ca="1">IF(E371="","",IF($C371="","",VLOOKUP(FİLTRE!$C371,'SKT LİSTESİ'!$F:$S,9,0)))</f>
        <v/>
      </c>
      <c r="I371" s="132" t="str">
        <f ca="1">IFERROR(IF($C371="","",VLOOKUP(FİLTRE!$C371,'SKT LİSTESİ'!$F:$S,10,0)),"")</f>
        <v/>
      </c>
      <c r="J371" s="133" t="str">
        <f ca="1">IFERROR(IF($C371="","",VLOOKUP(FİLTRE!$C371,'SKT LİSTESİ'!$F:$S,11,0)),"")</f>
        <v/>
      </c>
      <c r="K371" s="134" t="str">
        <f ca="1">IFERROR(IF($C371="","",VLOOKUP(FİLTRE!$C371,'SKT LİSTESİ'!$F:$S,12,0)),"")</f>
        <v/>
      </c>
      <c r="L371" s="134" t="str">
        <f ca="1">IFERROR(IF($C371="","",VLOOKUP(FİLTRE!$C371,'SKT LİSTESİ'!$F:$S,13,0)),"")</f>
        <v/>
      </c>
      <c r="M371" s="135" t="str">
        <f ca="1">IFERROR(IF($C371="","",VLOOKUP(FİLTRE!$C371,'SKT LİSTESİ'!$F:$AJ,14,0)),"")</f>
        <v/>
      </c>
      <c r="N371" s="31" t="str">
        <f ca="1">IFERROR(IF($C371="","",VLOOKUP(FİLTRE!$C371,'SKT LİSTESİ'!$F:$AJ,22,0)),"")</f>
        <v/>
      </c>
      <c r="O371" s="136" t="str">
        <f ca="1">IFERROR(IF($C371="","",VLOOKUP(FİLTRE!$C371,'SKT LİSTESİ'!$F:$AJ,23,0)),"")</f>
        <v/>
      </c>
      <c r="P371" s="31"/>
      <c r="Q371" s="31"/>
      <c r="R371" s="137" t="str">
        <f ca="1">(IFERROR(IF($C371="","",VLOOKUP(FİLTRE!$C371,'SKT LİSTESİ'!$F:$AJ,15,0)),""))</f>
        <v/>
      </c>
      <c r="S371" s="138" t="str">
        <f ca="1">IFERROR(IF($C371="","",VLOOKUP(FİLTRE!$C371,'SKT LİSTESİ'!$F:$AJ,16,0)),"")</f>
        <v/>
      </c>
      <c r="AF371" s="179" t="str">
        <f t="shared" ca="1" si="22"/>
        <v/>
      </c>
      <c r="AG371" s="179">
        <f t="shared" ca="1" si="23"/>
        <v>0</v>
      </c>
      <c r="AH371" s="179">
        <f t="shared" ca="1" si="24"/>
        <v>0</v>
      </c>
    </row>
    <row r="372" spans="2:34" ht="15.75" x14ac:dyDescent="0.25">
      <c r="B372">
        <f t="shared" ca="1" si="21"/>
        <v>360</v>
      </c>
      <c r="C372" t="str">
        <f ca="1">IFERROR(VLOOKUP(B372,'SKT LİSTESİ'!F:F,1,0),"")</f>
        <v/>
      </c>
      <c r="E372" s="128" t="str">
        <f ca="1">IFERROR(IF($C372="","",VLOOKUP(FİLTRE!$C372,'SKT LİSTESİ'!$F:$S,5,0)),"")</f>
        <v/>
      </c>
      <c r="F372" s="129" t="str">
        <f ca="1">IFERROR(IF($C372="","",VLOOKUP(FİLTRE!$C372,'SKT LİSTESİ'!$F:$S,7,0)),"")</f>
        <v/>
      </c>
      <c r="G372" s="130" t="str">
        <f ca="1">IFERROR(IF($C372="","",VLOOKUP(FİLTRE!$C372,'SKT LİSTESİ'!$F:$S,8,0)),"")</f>
        <v/>
      </c>
      <c r="H372" s="131" t="str">
        <f ca="1">IF(E372="","",IF($C372="","",VLOOKUP(FİLTRE!$C372,'SKT LİSTESİ'!$F:$S,9,0)))</f>
        <v/>
      </c>
      <c r="I372" s="132" t="str">
        <f ca="1">IFERROR(IF($C372="","",VLOOKUP(FİLTRE!$C372,'SKT LİSTESİ'!$F:$S,10,0)),"")</f>
        <v/>
      </c>
      <c r="J372" s="133" t="str">
        <f ca="1">IFERROR(IF($C372="","",VLOOKUP(FİLTRE!$C372,'SKT LİSTESİ'!$F:$S,11,0)),"")</f>
        <v/>
      </c>
      <c r="K372" s="134" t="str">
        <f ca="1">IFERROR(IF($C372="","",VLOOKUP(FİLTRE!$C372,'SKT LİSTESİ'!$F:$S,12,0)),"")</f>
        <v/>
      </c>
      <c r="L372" s="134" t="str">
        <f ca="1">IFERROR(IF($C372="","",VLOOKUP(FİLTRE!$C372,'SKT LİSTESİ'!$F:$S,13,0)),"")</f>
        <v/>
      </c>
      <c r="M372" s="135" t="str">
        <f ca="1">IFERROR(IF($C372="","",VLOOKUP(FİLTRE!$C372,'SKT LİSTESİ'!$F:$AJ,14,0)),"")</f>
        <v/>
      </c>
      <c r="N372" s="31" t="str">
        <f ca="1">IFERROR(IF($C372="","",VLOOKUP(FİLTRE!$C372,'SKT LİSTESİ'!$F:$AJ,22,0)),"")</f>
        <v/>
      </c>
      <c r="O372" s="136" t="str">
        <f ca="1">IFERROR(IF($C372="","",VLOOKUP(FİLTRE!$C372,'SKT LİSTESİ'!$F:$AJ,23,0)),"")</f>
        <v/>
      </c>
      <c r="P372" s="31"/>
      <c r="Q372" s="31"/>
      <c r="R372" s="137" t="str">
        <f ca="1">(IFERROR(IF($C372="","",VLOOKUP(FİLTRE!$C372,'SKT LİSTESİ'!$F:$AJ,15,0)),""))</f>
        <v/>
      </c>
      <c r="S372" s="138" t="str">
        <f ca="1">IFERROR(IF($C372="","",VLOOKUP(FİLTRE!$C372,'SKT LİSTESİ'!$F:$AJ,16,0)),"")</f>
        <v/>
      </c>
      <c r="AF372" s="179" t="str">
        <f t="shared" ca="1" si="22"/>
        <v/>
      </c>
      <c r="AG372" s="179">
        <f t="shared" ca="1" si="23"/>
        <v>0</v>
      </c>
      <c r="AH372" s="179">
        <f t="shared" ca="1" si="24"/>
        <v>0</v>
      </c>
    </row>
    <row r="373" spans="2:34" ht="15.75" x14ac:dyDescent="0.25">
      <c r="B373">
        <f t="shared" ca="1" si="21"/>
        <v>361</v>
      </c>
      <c r="C373" t="str">
        <f ca="1">IFERROR(VLOOKUP(B373,'SKT LİSTESİ'!F:F,1,0),"")</f>
        <v/>
      </c>
      <c r="E373" s="128" t="str">
        <f ca="1">IFERROR(IF($C373="","",VLOOKUP(FİLTRE!$C373,'SKT LİSTESİ'!$F:$S,5,0)),"")</f>
        <v/>
      </c>
      <c r="F373" s="129" t="str">
        <f ca="1">IFERROR(IF($C373="","",VLOOKUP(FİLTRE!$C373,'SKT LİSTESİ'!$F:$S,7,0)),"")</f>
        <v/>
      </c>
      <c r="G373" s="130" t="str">
        <f ca="1">IFERROR(IF($C373="","",VLOOKUP(FİLTRE!$C373,'SKT LİSTESİ'!$F:$S,8,0)),"")</f>
        <v/>
      </c>
      <c r="H373" s="131" t="str">
        <f ca="1">IF(E373="","",IF($C373="","",VLOOKUP(FİLTRE!$C373,'SKT LİSTESİ'!$F:$S,9,0)))</f>
        <v/>
      </c>
      <c r="I373" s="132" t="str">
        <f ca="1">IFERROR(IF($C373="","",VLOOKUP(FİLTRE!$C373,'SKT LİSTESİ'!$F:$S,10,0)),"")</f>
        <v/>
      </c>
      <c r="J373" s="133" t="str">
        <f ca="1">IFERROR(IF($C373="","",VLOOKUP(FİLTRE!$C373,'SKT LİSTESİ'!$F:$S,11,0)),"")</f>
        <v/>
      </c>
      <c r="K373" s="134" t="str">
        <f ca="1">IFERROR(IF($C373="","",VLOOKUP(FİLTRE!$C373,'SKT LİSTESİ'!$F:$S,12,0)),"")</f>
        <v/>
      </c>
      <c r="L373" s="134" t="str">
        <f ca="1">IFERROR(IF($C373="","",VLOOKUP(FİLTRE!$C373,'SKT LİSTESİ'!$F:$S,13,0)),"")</f>
        <v/>
      </c>
      <c r="M373" s="135" t="str">
        <f ca="1">IFERROR(IF($C373="","",VLOOKUP(FİLTRE!$C373,'SKT LİSTESİ'!$F:$AJ,14,0)),"")</f>
        <v/>
      </c>
      <c r="N373" s="31" t="str">
        <f ca="1">IFERROR(IF($C373="","",VLOOKUP(FİLTRE!$C373,'SKT LİSTESİ'!$F:$AJ,22,0)),"")</f>
        <v/>
      </c>
      <c r="O373" s="136" t="str">
        <f ca="1">IFERROR(IF($C373="","",VLOOKUP(FİLTRE!$C373,'SKT LİSTESİ'!$F:$AJ,23,0)),"")</f>
        <v/>
      </c>
      <c r="P373" s="31"/>
      <c r="Q373" s="31"/>
      <c r="R373" s="137" t="str">
        <f ca="1">(IFERROR(IF($C373="","",VLOOKUP(FİLTRE!$C373,'SKT LİSTESİ'!$F:$AJ,15,0)),""))</f>
        <v/>
      </c>
      <c r="S373" s="138" t="str">
        <f ca="1">IFERROR(IF($C373="","",VLOOKUP(FİLTRE!$C373,'SKT LİSTESİ'!$F:$AJ,16,0)),"")</f>
        <v/>
      </c>
      <c r="AF373" s="179" t="str">
        <f t="shared" ca="1" si="22"/>
        <v/>
      </c>
      <c r="AG373" s="179">
        <f t="shared" ca="1" si="23"/>
        <v>0</v>
      </c>
      <c r="AH373" s="179">
        <f t="shared" ca="1" si="24"/>
        <v>0</v>
      </c>
    </row>
    <row r="374" spans="2:34" ht="15.75" x14ac:dyDescent="0.25">
      <c r="B374">
        <f t="shared" ca="1" si="21"/>
        <v>362</v>
      </c>
      <c r="C374" t="str">
        <f ca="1">IFERROR(VLOOKUP(B374,'SKT LİSTESİ'!F:F,1,0),"")</f>
        <v/>
      </c>
      <c r="E374" s="128" t="str">
        <f ca="1">IFERROR(IF($C374="","",VLOOKUP(FİLTRE!$C374,'SKT LİSTESİ'!$F:$S,5,0)),"")</f>
        <v/>
      </c>
      <c r="F374" s="129" t="str">
        <f ca="1">IFERROR(IF($C374="","",VLOOKUP(FİLTRE!$C374,'SKT LİSTESİ'!$F:$S,7,0)),"")</f>
        <v/>
      </c>
      <c r="G374" s="130" t="str">
        <f ca="1">IFERROR(IF($C374="","",VLOOKUP(FİLTRE!$C374,'SKT LİSTESİ'!$F:$S,8,0)),"")</f>
        <v/>
      </c>
      <c r="H374" s="131" t="str">
        <f ca="1">IF(E374="","",IF($C374="","",VLOOKUP(FİLTRE!$C374,'SKT LİSTESİ'!$F:$S,9,0)))</f>
        <v/>
      </c>
      <c r="I374" s="132" t="str">
        <f ca="1">IFERROR(IF($C374="","",VLOOKUP(FİLTRE!$C374,'SKT LİSTESİ'!$F:$S,10,0)),"")</f>
        <v/>
      </c>
      <c r="J374" s="133" t="str">
        <f ca="1">IFERROR(IF($C374="","",VLOOKUP(FİLTRE!$C374,'SKT LİSTESİ'!$F:$S,11,0)),"")</f>
        <v/>
      </c>
      <c r="K374" s="134" t="str">
        <f ca="1">IFERROR(IF($C374="","",VLOOKUP(FİLTRE!$C374,'SKT LİSTESİ'!$F:$S,12,0)),"")</f>
        <v/>
      </c>
      <c r="L374" s="134" t="str">
        <f ca="1">IFERROR(IF($C374="","",VLOOKUP(FİLTRE!$C374,'SKT LİSTESİ'!$F:$S,13,0)),"")</f>
        <v/>
      </c>
      <c r="M374" s="135" t="str">
        <f ca="1">IFERROR(IF($C374="","",VLOOKUP(FİLTRE!$C374,'SKT LİSTESİ'!$F:$AJ,14,0)),"")</f>
        <v/>
      </c>
      <c r="N374" s="31" t="str">
        <f ca="1">IFERROR(IF($C374="","",VLOOKUP(FİLTRE!$C374,'SKT LİSTESİ'!$F:$AJ,22,0)),"")</f>
        <v/>
      </c>
      <c r="O374" s="136" t="str">
        <f ca="1">IFERROR(IF($C374="","",VLOOKUP(FİLTRE!$C374,'SKT LİSTESİ'!$F:$AJ,23,0)),"")</f>
        <v/>
      </c>
      <c r="P374" s="31"/>
      <c r="Q374" s="31"/>
      <c r="R374" s="137" t="str">
        <f ca="1">(IFERROR(IF($C374="","",VLOOKUP(FİLTRE!$C374,'SKT LİSTESİ'!$F:$AJ,15,0)),""))</f>
        <v/>
      </c>
      <c r="S374" s="138" t="str">
        <f ca="1">IFERROR(IF($C374="","",VLOOKUP(FİLTRE!$C374,'SKT LİSTESİ'!$F:$AJ,16,0)),"")</f>
        <v/>
      </c>
      <c r="AF374" s="179" t="str">
        <f t="shared" ca="1" si="22"/>
        <v/>
      </c>
      <c r="AG374" s="179">
        <f t="shared" ca="1" si="23"/>
        <v>0</v>
      </c>
      <c r="AH374" s="179">
        <f t="shared" ca="1" si="24"/>
        <v>0</v>
      </c>
    </row>
    <row r="375" spans="2:34" ht="15.75" x14ac:dyDescent="0.25">
      <c r="B375">
        <f t="shared" ca="1" si="21"/>
        <v>363</v>
      </c>
      <c r="C375" t="str">
        <f ca="1">IFERROR(VLOOKUP(B375,'SKT LİSTESİ'!F:F,1,0),"")</f>
        <v/>
      </c>
      <c r="E375" s="128" t="str">
        <f ca="1">IFERROR(IF($C375="","",VLOOKUP(FİLTRE!$C375,'SKT LİSTESİ'!$F:$S,5,0)),"")</f>
        <v/>
      </c>
      <c r="F375" s="129" t="str">
        <f ca="1">IFERROR(IF($C375="","",VLOOKUP(FİLTRE!$C375,'SKT LİSTESİ'!$F:$S,7,0)),"")</f>
        <v/>
      </c>
      <c r="G375" s="130" t="str">
        <f ca="1">IFERROR(IF($C375="","",VLOOKUP(FİLTRE!$C375,'SKT LİSTESİ'!$F:$S,8,0)),"")</f>
        <v/>
      </c>
      <c r="H375" s="131" t="str">
        <f ca="1">IF(E375="","",IF($C375="","",VLOOKUP(FİLTRE!$C375,'SKT LİSTESİ'!$F:$S,9,0)))</f>
        <v/>
      </c>
      <c r="I375" s="132" t="str">
        <f ca="1">IFERROR(IF($C375="","",VLOOKUP(FİLTRE!$C375,'SKT LİSTESİ'!$F:$S,10,0)),"")</f>
        <v/>
      </c>
      <c r="J375" s="133" t="str">
        <f ca="1">IFERROR(IF($C375="","",VLOOKUP(FİLTRE!$C375,'SKT LİSTESİ'!$F:$S,11,0)),"")</f>
        <v/>
      </c>
      <c r="K375" s="134" t="str">
        <f ca="1">IFERROR(IF($C375="","",VLOOKUP(FİLTRE!$C375,'SKT LİSTESİ'!$F:$S,12,0)),"")</f>
        <v/>
      </c>
      <c r="L375" s="134" t="str">
        <f ca="1">IFERROR(IF($C375="","",VLOOKUP(FİLTRE!$C375,'SKT LİSTESİ'!$F:$S,13,0)),"")</f>
        <v/>
      </c>
      <c r="M375" s="135" t="str">
        <f ca="1">IFERROR(IF($C375="","",VLOOKUP(FİLTRE!$C375,'SKT LİSTESİ'!$F:$AJ,14,0)),"")</f>
        <v/>
      </c>
      <c r="N375" s="31" t="str">
        <f ca="1">IFERROR(IF($C375="","",VLOOKUP(FİLTRE!$C375,'SKT LİSTESİ'!$F:$AJ,22,0)),"")</f>
        <v/>
      </c>
      <c r="O375" s="136" t="str">
        <f ca="1">IFERROR(IF($C375="","",VLOOKUP(FİLTRE!$C375,'SKT LİSTESİ'!$F:$AJ,23,0)),"")</f>
        <v/>
      </c>
      <c r="P375" s="31"/>
      <c r="Q375" s="31"/>
      <c r="R375" s="137" t="str">
        <f ca="1">(IFERROR(IF($C375="","",VLOOKUP(FİLTRE!$C375,'SKT LİSTESİ'!$F:$AJ,15,0)),""))</f>
        <v/>
      </c>
      <c r="S375" s="138" t="str">
        <f ca="1">IFERROR(IF($C375="","",VLOOKUP(FİLTRE!$C375,'SKT LİSTESİ'!$F:$AJ,16,0)),"")</f>
        <v/>
      </c>
      <c r="AF375" s="179" t="str">
        <f t="shared" ca="1" si="22"/>
        <v/>
      </c>
      <c r="AG375" s="179">
        <f t="shared" ca="1" si="23"/>
        <v>0</v>
      </c>
      <c r="AH375" s="179">
        <f t="shared" ca="1" si="24"/>
        <v>0</v>
      </c>
    </row>
    <row r="376" spans="2:34" ht="15.75" x14ac:dyDescent="0.25">
      <c r="B376">
        <f t="shared" ca="1" si="21"/>
        <v>364</v>
      </c>
      <c r="C376" t="str">
        <f ca="1">IFERROR(VLOOKUP(B376,'SKT LİSTESİ'!F:F,1,0),"")</f>
        <v/>
      </c>
      <c r="E376" s="128" t="str">
        <f ca="1">IFERROR(IF($C376="","",VLOOKUP(FİLTRE!$C376,'SKT LİSTESİ'!$F:$S,5,0)),"")</f>
        <v/>
      </c>
      <c r="F376" s="129" t="str">
        <f ca="1">IFERROR(IF($C376="","",VLOOKUP(FİLTRE!$C376,'SKT LİSTESİ'!$F:$S,7,0)),"")</f>
        <v/>
      </c>
      <c r="G376" s="130" t="str">
        <f ca="1">IFERROR(IF($C376="","",VLOOKUP(FİLTRE!$C376,'SKT LİSTESİ'!$F:$S,8,0)),"")</f>
        <v/>
      </c>
      <c r="H376" s="131" t="str">
        <f ca="1">IF(E376="","",IF($C376="","",VLOOKUP(FİLTRE!$C376,'SKT LİSTESİ'!$F:$S,9,0)))</f>
        <v/>
      </c>
      <c r="I376" s="132" t="str">
        <f ca="1">IFERROR(IF($C376="","",VLOOKUP(FİLTRE!$C376,'SKT LİSTESİ'!$F:$S,10,0)),"")</f>
        <v/>
      </c>
      <c r="J376" s="133" t="str">
        <f ca="1">IFERROR(IF($C376="","",VLOOKUP(FİLTRE!$C376,'SKT LİSTESİ'!$F:$S,11,0)),"")</f>
        <v/>
      </c>
      <c r="K376" s="134" t="str">
        <f ca="1">IFERROR(IF($C376="","",VLOOKUP(FİLTRE!$C376,'SKT LİSTESİ'!$F:$S,12,0)),"")</f>
        <v/>
      </c>
      <c r="L376" s="134" t="str">
        <f ca="1">IFERROR(IF($C376="","",VLOOKUP(FİLTRE!$C376,'SKT LİSTESİ'!$F:$S,13,0)),"")</f>
        <v/>
      </c>
      <c r="M376" s="135" t="str">
        <f ca="1">IFERROR(IF($C376="","",VLOOKUP(FİLTRE!$C376,'SKT LİSTESİ'!$F:$AJ,14,0)),"")</f>
        <v/>
      </c>
      <c r="N376" s="31" t="str">
        <f ca="1">IFERROR(IF($C376="","",VLOOKUP(FİLTRE!$C376,'SKT LİSTESİ'!$F:$AJ,22,0)),"")</f>
        <v/>
      </c>
      <c r="O376" s="136" t="str">
        <f ca="1">IFERROR(IF($C376="","",VLOOKUP(FİLTRE!$C376,'SKT LİSTESİ'!$F:$AJ,23,0)),"")</f>
        <v/>
      </c>
      <c r="P376" s="31"/>
      <c r="Q376" s="31"/>
      <c r="R376" s="137" t="str">
        <f ca="1">(IFERROR(IF($C376="","",VLOOKUP(FİLTRE!$C376,'SKT LİSTESİ'!$F:$AJ,15,0)),""))</f>
        <v/>
      </c>
      <c r="S376" s="138" t="str">
        <f ca="1">IFERROR(IF($C376="","",VLOOKUP(FİLTRE!$C376,'SKT LİSTESİ'!$F:$AJ,16,0)),"")</f>
        <v/>
      </c>
      <c r="AF376" s="179" t="str">
        <f t="shared" ca="1" si="22"/>
        <v/>
      </c>
      <c r="AG376" s="179">
        <f t="shared" ca="1" si="23"/>
        <v>0</v>
      </c>
      <c r="AH376" s="179">
        <f t="shared" ca="1" si="24"/>
        <v>0</v>
      </c>
    </row>
    <row r="377" spans="2:34" ht="15.75" x14ac:dyDescent="0.25">
      <c r="B377">
        <f t="shared" ca="1" si="21"/>
        <v>365</v>
      </c>
      <c r="C377" t="str">
        <f ca="1">IFERROR(VLOOKUP(B377,'SKT LİSTESİ'!F:F,1,0),"")</f>
        <v/>
      </c>
      <c r="E377" s="128" t="str">
        <f ca="1">IFERROR(IF($C377="","",VLOOKUP(FİLTRE!$C377,'SKT LİSTESİ'!$F:$S,5,0)),"")</f>
        <v/>
      </c>
      <c r="F377" s="129" t="str">
        <f ca="1">IFERROR(IF($C377="","",VLOOKUP(FİLTRE!$C377,'SKT LİSTESİ'!$F:$S,7,0)),"")</f>
        <v/>
      </c>
      <c r="G377" s="130" t="str">
        <f ca="1">IFERROR(IF($C377="","",VLOOKUP(FİLTRE!$C377,'SKT LİSTESİ'!$F:$S,8,0)),"")</f>
        <v/>
      </c>
      <c r="H377" s="131" t="str">
        <f ca="1">IF(E377="","",IF($C377="","",VLOOKUP(FİLTRE!$C377,'SKT LİSTESİ'!$F:$S,9,0)))</f>
        <v/>
      </c>
      <c r="I377" s="132" t="str">
        <f ca="1">IFERROR(IF($C377="","",VLOOKUP(FİLTRE!$C377,'SKT LİSTESİ'!$F:$S,10,0)),"")</f>
        <v/>
      </c>
      <c r="J377" s="133" t="str">
        <f ca="1">IFERROR(IF($C377="","",VLOOKUP(FİLTRE!$C377,'SKT LİSTESİ'!$F:$S,11,0)),"")</f>
        <v/>
      </c>
      <c r="K377" s="134" t="str">
        <f ca="1">IFERROR(IF($C377="","",VLOOKUP(FİLTRE!$C377,'SKT LİSTESİ'!$F:$S,12,0)),"")</f>
        <v/>
      </c>
      <c r="L377" s="134" t="str">
        <f ca="1">IFERROR(IF($C377="","",VLOOKUP(FİLTRE!$C377,'SKT LİSTESİ'!$F:$S,13,0)),"")</f>
        <v/>
      </c>
      <c r="M377" s="135" t="str">
        <f ca="1">IFERROR(IF($C377="","",VLOOKUP(FİLTRE!$C377,'SKT LİSTESİ'!$F:$AJ,14,0)),"")</f>
        <v/>
      </c>
      <c r="N377" s="31" t="str">
        <f ca="1">IFERROR(IF($C377="","",VLOOKUP(FİLTRE!$C377,'SKT LİSTESİ'!$F:$AJ,22,0)),"")</f>
        <v/>
      </c>
      <c r="O377" s="136" t="str">
        <f ca="1">IFERROR(IF($C377="","",VLOOKUP(FİLTRE!$C377,'SKT LİSTESİ'!$F:$AJ,23,0)),"")</f>
        <v/>
      </c>
      <c r="P377" s="31"/>
      <c r="Q377" s="31"/>
      <c r="R377" s="137" t="str">
        <f ca="1">(IFERROR(IF($C377="","",VLOOKUP(FİLTRE!$C377,'SKT LİSTESİ'!$F:$AJ,15,0)),""))</f>
        <v/>
      </c>
      <c r="S377" s="138" t="str">
        <f ca="1">IFERROR(IF($C377="","",VLOOKUP(FİLTRE!$C377,'SKT LİSTESİ'!$F:$AJ,16,0)),"")</f>
        <v/>
      </c>
      <c r="AF377" s="179" t="str">
        <f t="shared" ca="1" si="22"/>
        <v/>
      </c>
      <c r="AG377" s="179">
        <f t="shared" ca="1" si="23"/>
        <v>0</v>
      </c>
      <c r="AH377" s="179">
        <f t="shared" ca="1" si="24"/>
        <v>0</v>
      </c>
    </row>
    <row r="378" spans="2:34" ht="15.75" x14ac:dyDescent="0.25">
      <c r="B378">
        <f t="shared" ca="1" si="21"/>
        <v>366</v>
      </c>
      <c r="C378" t="str">
        <f ca="1">IFERROR(VLOOKUP(B378,'SKT LİSTESİ'!F:F,1,0),"")</f>
        <v/>
      </c>
      <c r="E378" s="128" t="str">
        <f ca="1">IFERROR(IF($C378="","",VLOOKUP(FİLTRE!$C378,'SKT LİSTESİ'!$F:$S,5,0)),"")</f>
        <v/>
      </c>
      <c r="F378" s="129" t="str">
        <f ca="1">IFERROR(IF($C378="","",VLOOKUP(FİLTRE!$C378,'SKT LİSTESİ'!$F:$S,7,0)),"")</f>
        <v/>
      </c>
      <c r="G378" s="130" t="str">
        <f ca="1">IFERROR(IF($C378="","",VLOOKUP(FİLTRE!$C378,'SKT LİSTESİ'!$F:$S,8,0)),"")</f>
        <v/>
      </c>
      <c r="H378" s="131" t="str">
        <f ca="1">IF(E378="","",IF($C378="","",VLOOKUP(FİLTRE!$C378,'SKT LİSTESİ'!$F:$S,9,0)))</f>
        <v/>
      </c>
      <c r="I378" s="132" t="str">
        <f ca="1">IFERROR(IF($C378="","",VLOOKUP(FİLTRE!$C378,'SKT LİSTESİ'!$F:$S,10,0)),"")</f>
        <v/>
      </c>
      <c r="J378" s="133" t="str">
        <f ca="1">IFERROR(IF($C378="","",VLOOKUP(FİLTRE!$C378,'SKT LİSTESİ'!$F:$S,11,0)),"")</f>
        <v/>
      </c>
      <c r="K378" s="134" t="str">
        <f ca="1">IFERROR(IF($C378="","",VLOOKUP(FİLTRE!$C378,'SKT LİSTESİ'!$F:$S,12,0)),"")</f>
        <v/>
      </c>
      <c r="L378" s="134" t="str">
        <f ca="1">IFERROR(IF($C378="","",VLOOKUP(FİLTRE!$C378,'SKT LİSTESİ'!$F:$S,13,0)),"")</f>
        <v/>
      </c>
      <c r="M378" s="135" t="str">
        <f ca="1">IFERROR(IF($C378="","",VLOOKUP(FİLTRE!$C378,'SKT LİSTESİ'!$F:$AJ,14,0)),"")</f>
        <v/>
      </c>
      <c r="N378" s="31" t="str">
        <f ca="1">IFERROR(IF($C378="","",VLOOKUP(FİLTRE!$C378,'SKT LİSTESİ'!$F:$AJ,22,0)),"")</f>
        <v/>
      </c>
      <c r="O378" s="136" t="str">
        <f ca="1">IFERROR(IF($C378="","",VLOOKUP(FİLTRE!$C378,'SKT LİSTESİ'!$F:$AJ,23,0)),"")</f>
        <v/>
      </c>
      <c r="P378" s="31"/>
      <c r="Q378" s="31"/>
      <c r="R378" s="137" t="str">
        <f ca="1">(IFERROR(IF($C378="","",VLOOKUP(FİLTRE!$C378,'SKT LİSTESİ'!$F:$AJ,15,0)),""))</f>
        <v/>
      </c>
      <c r="S378" s="138" t="str">
        <f ca="1">IFERROR(IF($C378="","",VLOOKUP(FİLTRE!$C378,'SKT LİSTESİ'!$F:$AJ,16,0)),"")</f>
        <v/>
      </c>
      <c r="AF378" s="179" t="str">
        <f t="shared" ca="1" si="22"/>
        <v/>
      </c>
      <c r="AG378" s="179">
        <f t="shared" ca="1" si="23"/>
        <v>0</v>
      </c>
      <c r="AH378" s="179">
        <f t="shared" ca="1" si="24"/>
        <v>0</v>
      </c>
    </row>
    <row r="379" spans="2:34" ht="15.75" x14ac:dyDescent="0.25">
      <c r="B379">
        <f t="shared" ca="1" si="21"/>
        <v>367</v>
      </c>
      <c r="C379" t="str">
        <f ca="1">IFERROR(VLOOKUP(B379,'SKT LİSTESİ'!F:F,1,0),"")</f>
        <v/>
      </c>
      <c r="E379" s="128" t="str">
        <f ca="1">IFERROR(IF($C379="","",VLOOKUP(FİLTRE!$C379,'SKT LİSTESİ'!$F:$S,5,0)),"")</f>
        <v/>
      </c>
      <c r="F379" s="129" t="str">
        <f ca="1">IFERROR(IF($C379="","",VLOOKUP(FİLTRE!$C379,'SKT LİSTESİ'!$F:$S,7,0)),"")</f>
        <v/>
      </c>
      <c r="G379" s="130" t="str">
        <f ca="1">IFERROR(IF($C379="","",VLOOKUP(FİLTRE!$C379,'SKT LİSTESİ'!$F:$S,8,0)),"")</f>
        <v/>
      </c>
      <c r="H379" s="131" t="str">
        <f ca="1">IF(E379="","",IF($C379="","",VLOOKUP(FİLTRE!$C379,'SKT LİSTESİ'!$F:$S,9,0)))</f>
        <v/>
      </c>
      <c r="I379" s="132" t="str">
        <f ca="1">IFERROR(IF($C379="","",VLOOKUP(FİLTRE!$C379,'SKT LİSTESİ'!$F:$S,10,0)),"")</f>
        <v/>
      </c>
      <c r="J379" s="133" t="str">
        <f ca="1">IFERROR(IF($C379="","",VLOOKUP(FİLTRE!$C379,'SKT LİSTESİ'!$F:$S,11,0)),"")</f>
        <v/>
      </c>
      <c r="K379" s="134" t="str">
        <f ca="1">IFERROR(IF($C379="","",VLOOKUP(FİLTRE!$C379,'SKT LİSTESİ'!$F:$S,12,0)),"")</f>
        <v/>
      </c>
      <c r="L379" s="134" t="str">
        <f ca="1">IFERROR(IF($C379="","",VLOOKUP(FİLTRE!$C379,'SKT LİSTESİ'!$F:$S,13,0)),"")</f>
        <v/>
      </c>
      <c r="M379" s="135" t="str">
        <f ca="1">IFERROR(IF($C379="","",VLOOKUP(FİLTRE!$C379,'SKT LİSTESİ'!$F:$AJ,14,0)),"")</f>
        <v/>
      </c>
      <c r="N379" s="31" t="str">
        <f ca="1">IFERROR(IF($C379="","",VLOOKUP(FİLTRE!$C379,'SKT LİSTESİ'!$F:$AJ,22,0)),"")</f>
        <v/>
      </c>
      <c r="O379" s="136" t="str">
        <f ca="1">IFERROR(IF($C379="","",VLOOKUP(FİLTRE!$C379,'SKT LİSTESİ'!$F:$AJ,23,0)),"")</f>
        <v/>
      </c>
      <c r="P379" s="31"/>
      <c r="Q379" s="31"/>
      <c r="R379" s="137" t="str">
        <f ca="1">(IFERROR(IF($C379="","",VLOOKUP(FİLTRE!$C379,'SKT LİSTESİ'!$F:$AJ,15,0)),""))</f>
        <v/>
      </c>
      <c r="S379" s="138" t="str">
        <f ca="1">IFERROR(IF($C379="","",VLOOKUP(FİLTRE!$C379,'SKT LİSTESİ'!$F:$AJ,16,0)),"")</f>
        <v/>
      </c>
      <c r="AF379" s="179" t="str">
        <f t="shared" ca="1" si="22"/>
        <v/>
      </c>
      <c r="AG379" s="179">
        <f t="shared" ca="1" si="23"/>
        <v>0</v>
      </c>
      <c r="AH379" s="179">
        <f t="shared" ca="1" si="24"/>
        <v>0</v>
      </c>
    </row>
    <row r="380" spans="2:34" ht="15.75" x14ac:dyDescent="0.25">
      <c r="B380">
        <f t="shared" ca="1" si="21"/>
        <v>368</v>
      </c>
      <c r="C380" t="str">
        <f ca="1">IFERROR(VLOOKUP(B380,'SKT LİSTESİ'!F:F,1,0),"")</f>
        <v/>
      </c>
      <c r="E380" s="128" t="str">
        <f ca="1">IFERROR(IF($C380="","",VLOOKUP(FİLTRE!$C380,'SKT LİSTESİ'!$F:$S,5,0)),"")</f>
        <v/>
      </c>
      <c r="F380" s="129" t="str">
        <f ca="1">IFERROR(IF($C380="","",VLOOKUP(FİLTRE!$C380,'SKT LİSTESİ'!$F:$S,7,0)),"")</f>
        <v/>
      </c>
      <c r="G380" s="130" t="str">
        <f ca="1">IFERROR(IF($C380="","",VLOOKUP(FİLTRE!$C380,'SKT LİSTESİ'!$F:$S,8,0)),"")</f>
        <v/>
      </c>
      <c r="H380" s="131" t="str">
        <f ca="1">IF(E380="","",IF($C380="","",VLOOKUP(FİLTRE!$C380,'SKT LİSTESİ'!$F:$S,9,0)))</f>
        <v/>
      </c>
      <c r="I380" s="132" t="str">
        <f ca="1">IFERROR(IF($C380="","",VLOOKUP(FİLTRE!$C380,'SKT LİSTESİ'!$F:$S,10,0)),"")</f>
        <v/>
      </c>
      <c r="J380" s="133" t="str">
        <f ca="1">IFERROR(IF($C380="","",VLOOKUP(FİLTRE!$C380,'SKT LİSTESİ'!$F:$S,11,0)),"")</f>
        <v/>
      </c>
      <c r="K380" s="134" t="str">
        <f ca="1">IFERROR(IF($C380="","",VLOOKUP(FİLTRE!$C380,'SKT LİSTESİ'!$F:$S,12,0)),"")</f>
        <v/>
      </c>
      <c r="L380" s="134" t="str">
        <f ca="1">IFERROR(IF($C380="","",VLOOKUP(FİLTRE!$C380,'SKT LİSTESİ'!$F:$S,13,0)),"")</f>
        <v/>
      </c>
      <c r="M380" s="135" t="str">
        <f ca="1">IFERROR(IF($C380="","",VLOOKUP(FİLTRE!$C380,'SKT LİSTESİ'!$F:$AJ,14,0)),"")</f>
        <v/>
      </c>
      <c r="N380" s="31" t="str">
        <f ca="1">IFERROR(IF($C380="","",VLOOKUP(FİLTRE!$C380,'SKT LİSTESİ'!$F:$AJ,22,0)),"")</f>
        <v/>
      </c>
      <c r="O380" s="136" t="str">
        <f ca="1">IFERROR(IF($C380="","",VLOOKUP(FİLTRE!$C380,'SKT LİSTESİ'!$F:$AJ,23,0)),"")</f>
        <v/>
      </c>
      <c r="P380" s="31"/>
      <c r="Q380" s="31"/>
      <c r="R380" s="137" t="str">
        <f ca="1">(IFERROR(IF($C380="","",VLOOKUP(FİLTRE!$C380,'SKT LİSTESİ'!$F:$AJ,15,0)),""))</f>
        <v/>
      </c>
      <c r="S380" s="138" t="str">
        <f ca="1">IFERROR(IF($C380="","",VLOOKUP(FİLTRE!$C380,'SKT LİSTESİ'!$F:$AJ,16,0)),"")</f>
        <v/>
      </c>
      <c r="AF380" s="179" t="str">
        <f t="shared" ca="1" si="22"/>
        <v/>
      </c>
      <c r="AG380" s="179">
        <f t="shared" ca="1" si="23"/>
        <v>0</v>
      </c>
      <c r="AH380" s="179">
        <f t="shared" ca="1" si="24"/>
        <v>0</v>
      </c>
    </row>
    <row r="381" spans="2:34" ht="15.75" x14ac:dyDescent="0.25">
      <c r="B381">
        <f t="shared" ca="1" si="21"/>
        <v>369</v>
      </c>
      <c r="C381" t="str">
        <f ca="1">IFERROR(VLOOKUP(B381,'SKT LİSTESİ'!F:F,1,0),"")</f>
        <v/>
      </c>
      <c r="E381" s="128" t="str">
        <f ca="1">IFERROR(IF($C381="","",VLOOKUP(FİLTRE!$C381,'SKT LİSTESİ'!$F:$S,5,0)),"")</f>
        <v/>
      </c>
      <c r="F381" s="129" t="str">
        <f ca="1">IFERROR(IF($C381="","",VLOOKUP(FİLTRE!$C381,'SKT LİSTESİ'!$F:$S,7,0)),"")</f>
        <v/>
      </c>
      <c r="G381" s="130" t="str">
        <f ca="1">IFERROR(IF($C381="","",VLOOKUP(FİLTRE!$C381,'SKT LİSTESİ'!$F:$S,8,0)),"")</f>
        <v/>
      </c>
      <c r="H381" s="131" t="str">
        <f ca="1">IF(E381="","",IF($C381="","",VLOOKUP(FİLTRE!$C381,'SKT LİSTESİ'!$F:$S,9,0)))</f>
        <v/>
      </c>
      <c r="I381" s="132" t="str">
        <f ca="1">IFERROR(IF($C381="","",VLOOKUP(FİLTRE!$C381,'SKT LİSTESİ'!$F:$S,10,0)),"")</f>
        <v/>
      </c>
      <c r="J381" s="133" t="str">
        <f ca="1">IFERROR(IF($C381="","",VLOOKUP(FİLTRE!$C381,'SKT LİSTESİ'!$F:$S,11,0)),"")</f>
        <v/>
      </c>
      <c r="K381" s="134" t="str">
        <f ca="1">IFERROR(IF($C381="","",VLOOKUP(FİLTRE!$C381,'SKT LİSTESİ'!$F:$S,12,0)),"")</f>
        <v/>
      </c>
      <c r="L381" s="134" t="str">
        <f ca="1">IFERROR(IF($C381="","",VLOOKUP(FİLTRE!$C381,'SKT LİSTESİ'!$F:$S,13,0)),"")</f>
        <v/>
      </c>
      <c r="M381" s="135" t="str">
        <f ca="1">IFERROR(IF($C381="","",VLOOKUP(FİLTRE!$C381,'SKT LİSTESİ'!$F:$AJ,14,0)),"")</f>
        <v/>
      </c>
      <c r="N381" s="31" t="str">
        <f ca="1">IFERROR(IF($C381="","",VLOOKUP(FİLTRE!$C381,'SKT LİSTESİ'!$F:$AJ,22,0)),"")</f>
        <v/>
      </c>
      <c r="O381" s="136" t="str">
        <f ca="1">IFERROR(IF($C381="","",VLOOKUP(FİLTRE!$C381,'SKT LİSTESİ'!$F:$AJ,23,0)),"")</f>
        <v/>
      </c>
      <c r="P381" s="31"/>
      <c r="Q381" s="31"/>
      <c r="R381" s="137" t="str">
        <f ca="1">(IFERROR(IF($C381="","",VLOOKUP(FİLTRE!$C381,'SKT LİSTESİ'!$F:$AJ,15,0)),""))</f>
        <v/>
      </c>
      <c r="S381" s="138" t="str">
        <f ca="1">IFERROR(IF($C381="","",VLOOKUP(FİLTRE!$C381,'SKT LİSTESİ'!$F:$AJ,16,0)),"")</f>
        <v/>
      </c>
      <c r="AF381" s="179" t="str">
        <f t="shared" ca="1" si="22"/>
        <v/>
      </c>
      <c r="AG381" s="179">
        <f t="shared" ca="1" si="23"/>
        <v>0</v>
      </c>
      <c r="AH381" s="179">
        <f t="shared" ca="1" si="24"/>
        <v>0</v>
      </c>
    </row>
    <row r="382" spans="2:34" ht="15.75" x14ac:dyDescent="0.25">
      <c r="B382">
        <f t="shared" ca="1" si="21"/>
        <v>370</v>
      </c>
      <c r="C382" t="str">
        <f ca="1">IFERROR(VLOOKUP(B382,'SKT LİSTESİ'!F:F,1,0),"")</f>
        <v/>
      </c>
      <c r="E382" s="128" t="str">
        <f ca="1">IFERROR(IF($C382="","",VLOOKUP(FİLTRE!$C382,'SKT LİSTESİ'!$F:$S,5,0)),"")</f>
        <v/>
      </c>
      <c r="F382" s="129" t="str">
        <f ca="1">IFERROR(IF($C382="","",VLOOKUP(FİLTRE!$C382,'SKT LİSTESİ'!$F:$S,7,0)),"")</f>
        <v/>
      </c>
      <c r="G382" s="130" t="str">
        <f ca="1">IFERROR(IF($C382="","",VLOOKUP(FİLTRE!$C382,'SKT LİSTESİ'!$F:$S,8,0)),"")</f>
        <v/>
      </c>
      <c r="H382" s="131" t="str">
        <f ca="1">IF(E382="","",IF($C382="","",VLOOKUP(FİLTRE!$C382,'SKT LİSTESİ'!$F:$S,9,0)))</f>
        <v/>
      </c>
      <c r="I382" s="132" t="str">
        <f ca="1">IFERROR(IF($C382="","",VLOOKUP(FİLTRE!$C382,'SKT LİSTESİ'!$F:$S,10,0)),"")</f>
        <v/>
      </c>
      <c r="J382" s="133" t="str">
        <f ca="1">IFERROR(IF($C382="","",VLOOKUP(FİLTRE!$C382,'SKT LİSTESİ'!$F:$S,11,0)),"")</f>
        <v/>
      </c>
      <c r="K382" s="134" t="str">
        <f ca="1">IFERROR(IF($C382="","",VLOOKUP(FİLTRE!$C382,'SKT LİSTESİ'!$F:$S,12,0)),"")</f>
        <v/>
      </c>
      <c r="L382" s="134" t="str">
        <f ca="1">IFERROR(IF($C382="","",VLOOKUP(FİLTRE!$C382,'SKT LİSTESİ'!$F:$S,13,0)),"")</f>
        <v/>
      </c>
      <c r="M382" s="135" t="str">
        <f ca="1">IFERROR(IF($C382="","",VLOOKUP(FİLTRE!$C382,'SKT LİSTESİ'!$F:$AJ,14,0)),"")</f>
        <v/>
      </c>
      <c r="N382" s="31" t="str">
        <f ca="1">IFERROR(IF($C382="","",VLOOKUP(FİLTRE!$C382,'SKT LİSTESİ'!$F:$AJ,22,0)),"")</f>
        <v/>
      </c>
      <c r="O382" s="136" t="str">
        <f ca="1">IFERROR(IF($C382="","",VLOOKUP(FİLTRE!$C382,'SKT LİSTESİ'!$F:$AJ,23,0)),"")</f>
        <v/>
      </c>
      <c r="P382" s="31"/>
      <c r="Q382" s="31"/>
      <c r="R382" s="137" t="str">
        <f ca="1">(IFERROR(IF($C382="","",VLOOKUP(FİLTRE!$C382,'SKT LİSTESİ'!$F:$AJ,15,0)),""))</f>
        <v/>
      </c>
      <c r="S382" s="138" t="str">
        <f ca="1">IFERROR(IF($C382="","",VLOOKUP(FİLTRE!$C382,'SKT LİSTESİ'!$F:$AJ,16,0)),"")</f>
        <v/>
      </c>
      <c r="AF382" s="179" t="str">
        <f t="shared" ca="1" si="22"/>
        <v/>
      </c>
      <c r="AG382" s="179">
        <f t="shared" ca="1" si="23"/>
        <v>0</v>
      </c>
      <c r="AH382" s="179">
        <f t="shared" ca="1" si="24"/>
        <v>0</v>
      </c>
    </row>
    <row r="383" spans="2:34" ht="15.75" x14ac:dyDescent="0.25">
      <c r="B383">
        <f t="shared" ca="1" si="21"/>
        <v>371</v>
      </c>
      <c r="C383" t="str">
        <f ca="1">IFERROR(VLOOKUP(B383,'SKT LİSTESİ'!F:F,1,0),"")</f>
        <v/>
      </c>
      <c r="E383" s="128" t="str">
        <f ca="1">IFERROR(IF($C383="","",VLOOKUP(FİLTRE!$C383,'SKT LİSTESİ'!$F:$S,5,0)),"")</f>
        <v/>
      </c>
      <c r="F383" s="129" t="str">
        <f ca="1">IFERROR(IF($C383="","",VLOOKUP(FİLTRE!$C383,'SKT LİSTESİ'!$F:$S,7,0)),"")</f>
        <v/>
      </c>
      <c r="G383" s="130" t="str">
        <f ca="1">IFERROR(IF($C383="","",VLOOKUP(FİLTRE!$C383,'SKT LİSTESİ'!$F:$S,8,0)),"")</f>
        <v/>
      </c>
      <c r="H383" s="131" t="str">
        <f ca="1">IF(E383="","",IF($C383="","",VLOOKUP(FİLTRE!$C383,'SKT LİSTESİ'!$F:$S,9,0)))</f>
        <v/>
      </c>
      <c r="I383" s="132" t="str">
        <f ca="1">IFERROR(IF($C383="","",VLOOKUP(FİLTRE!$C383,'SKT LİSTESİ'!$F:$S,10,0)),"")</f>
        <v/>
      </c>
      <c r="J383" s="133" t="str">
        <f ca="1">IFERROR(IF($C383="","",VLOOKUP(FİLTRE!$C383,'SKT LİSTESİ'!$F:$S,11,0)),"")</f>
        <v/>
      </c>
      <c r="K383" s="134" t="str">
        <f ca="1">IFERROR(IF($C383="","",VLOOKUP(FİLTRE!$C383,'SKT LİSTESİ'!$F:$S,12,0)),"")</f>
        <v/>
      </c>
      <c r="L383" s="134" t="str">
        <f ca="1">IFERROR(IF($C383="","",VLOOKUP(FİLTRE!$C383,'SKT LİSTESİ'!$F:$S,13,0)),"")</f>
        <v/>
      </c>
      <c r="M383" s="135" t="str">
        <f ca="1">IFERROR(IF($C383="","",VLOOKUP(FİLTRE!$C383,'SKT LİSTESİ'!$F:$AJ,14,0)),"")</f>
        <v/>
      </c>
      <c r="N383" s="31" t="str">
        <f ca="1">IFERROR(IF($C383="","",VLOOKUP(FİLTRE!$C383,'SKT LİSTESİ'!$F:$AJ,22,0)),"")</f>
        <v/>
      </c>
      <c r="O383" s="136" t="str">
        <f ca="1">IFERROR(IF($C383="","",VLOOKUP(FİLTRE!$C383,'SKT LİSTESİ'!$F:$AJ,23,0)),"")</f>
        <v/>
      </c>
      <c r="P383" s="31"/>
      <c r="Q383" s="31"/>
      <c r="R383" s="137" t="str">
        <f ca="1">(IFERROR(IF($C383="","",VLOOKUP(FİLTRE!$C383,'SKT LİSTESİ'!$F:$AJ,15,0)),""))</f>
        <v/>
      </c>
      <c r="S383" s="138" t="str">
        <f ca="1">IFERROR(IF($C383="","",VLOOKUP(FİLTRE!$C383,'SKT LİSTESİ'!$F:$AJ,16,0)),"")</f>
        <v/>
      </c>
      <c r="AF383" s="179" t="str">
        <f t="shared" ca="1" si="22"/>
        <v/>
      </c>
      <c r="AG383" s="179">
        <f t="shared" ca="1" si="23"/>
        <v>0</v>
      </c>
      <c r="AH383" s="179">
        <f t="shared" ca="1" si="24"/>
        <v>0</v>
      </c>
    </row>
    <row r="384" spans="2:34" ht="15.75" x14ac:dyDescent="0.25">
      <c r="B384">
        <f t="shared" ca="1" si="21"/>
        <v>372</v>
      </c>
      <c r="C384" t="str">
        <f ca="1">IFERROR(VLOOKUP(B384,'SKT LİSTESİ'!F:F,1,0),"")</f>
        <v/>
      </c>
      <c r="E384" s="128" t="str">
        <f ca="1">IFERROR(IF($C384="","",VLOOKUP(FİLTRE!$C384,'SKT LİSTESİ'!$F:$S,5,0)),"")</f>
        <v/>
      </c>
      <c r="F384" s="129" t="str">
        <f ca="1">IFERROR(IF($C384="","",VLOOKUP(FİLTRE!$C384,'SKT LİSTESİ'!$F:$S,7,0)),"")</f>
        <v/>
      </c>
      <c r="G384" s="130" t="str">
        <f ca="1">IFERROR(IF($C384="","",VLOOKUP(FİLTRE!$C384,'SKT LİSTESİ'!$F:$S,8,0)),"")</f>
        <v/>
      </c>
      <c r="H384" s="131" t="str">
        <f ca="1">IF(E384="","",IF($C384="","",VLOOKUP(FİLTRE!$C384,'SKT LİSTESİ'!$F:$S,9,0)))</f>
        <v/>
      </c>
      <c r="I384" s="132" t="str">
        <f ca="1">IFERROR(IF($C384="","",VLOOKUP(FİLTRE!$C384,'SKT LİSTESİ'!$F:$S,10,0)),"")</f>
        <v/>
      </c>
      <c r="J384" s="133" t="str">
        <f ca="1">IFERROR(IF($C384="","",VLOOKUP(FİLTRE!$C384,'SKT LİSTESİ'!$F:$S,11,0)),"")</f>
        <v/>
      </c>
      <c r="K384" s="134" t="str">
        <f ca="1">IFERROR(IF($C384="","",VLOOKUP(FİLTRE!$C384,'SKT LİSTESİ'!$F:$S,12,0)),"")</f>
        <v/>
      </c>
      <c r="L384" s="134" t="str">
        <f ca="1">IFERROR(IF($C384="","",VLOOKUP(FİLTRE!$C384,'SKT LİSTESİ'!$F:$S,13,0)),"")</f>
        <v/>
      </c>
      <c r="M384" s="135" t="str">
        <f ca="1">IFERROR(IF($C384="","",VLOOKUP(FİLTRE!$C384,'SKT LİSTESİ'!$F:$AJ,14,0)),"")</f>
        <v/>
      </c>
      <c r="N384" s="31" t="str">
        <f ca="1">IFERROR(IF($C384="","",VLOOKUP(FİLTRE!$C384,'SKT LİSTESİ'!$F:$AJ,22,0)),"")</f>
        <v/>
      </c>
      <c r="O384" s="136" t="str">
        <f ca="1">IFERROR(IF($C384="","",VLOOKUP(FİLTRE!$C384,'SKT LİSTESİ'!$F:$AJ,23,0)),"")</f>
        <v/>
      </c>
      <c r="P384" s="31"/>
      <c r="Q384" s="31"/>
      <c r="R384" s="137" t="str">
        <f ca="1">(IFERROR(IF($C384="","",VLOOKUP(FİLTRE!$C384,'SKT LİSTESİ'!$F:$AJ,15,0)),""))</f>
        <v/>
      </c>
      <c r="S384" s="138" t="str">
        <f ca="1">IFERROR(IF($C384="","",VLOOKUP(FİLTRE!$C384,'SKT LİSTESİ'!$F:$AJ,16,0)),"")</f>
        <v/>
      </c>
      <c r="AF384" s="179" t="str">
        <f t="shared" ca="1" si="22"/>
        <v/>
      </c>
      <c r="AG384" s="179">
        <f t="shared" ca="1" si="23"/>
        <v>0</v>
      </c>
      <c r="AH384" s="179">
        <f t="shared" ca="1" si="24"/>
        <v>0</v>
      </c>
    </row>
    <row r="385" spans="2:34" ht="15.75" x14ac:dyDescent="0.25">
      <c r="B385">
        <f t="shared" ca="1" si="21"/>
        <v>373</v>
      </c>
      <c r="C385" t="str">
        <f ca="1">IFERROR(VLOOKUP(B385,'SKT LİSTESİ'!F:F,1,0),"")</f>
        <v/>
      </c>
      <c r="E385" s="128" t="str">
        <f ca="1">IFERROR(IF($C385="","",VLOOKUP(FİLTRE!$C385,'SKT LİSTESİ'!$F:$S,5,0)),"")</f>
        <v/>
      </c>
      <c r="F385" s="129" t="str">
        <f ca="1">IFERROR(IF($C385="","",VLOOKUP(FİLTRE!$C385,'SKT LİSTESİ'!$F:$S,7,0)),"")</f>
        <v/>
      </c>
      <c r="G385" s="130" t="str">
        <f ca="1">IFERROR(IF($C385="","",VLOOKUP(FİLTRE!$C385,'SKT LİSTESİ'!$F:$S,8,0)),"")</f>
        <v/>
      </c>
      <c r="H385" s="131" t="str">
        <f ca="1">IF(E385="","",IF($C385="","",VLOOKUP(FİLTRE!$C385,'SKT LİSTESİ'!$F:$S,9,0)))</f>
        <v/>
      </c>
      <c r="I385" s="132" t="str">
        <f ca="1">IFERROR(IF($C385="","",VLOOKUP(FİLTRE!$C385,'SKT LİSTESİ'!$F:$S,10,0)),"")</f>
        <v/>
      </c>
      <c r="J385" s="133" t="str">
        <f ca="1">IFERROR(IF($C385="","",VLOOKUP(FİLTRE!$C385,'SKT LİSTESİ'!$F:$S,11,0)),"")</f>
        <v/>
      </c>
      <c r="K385" s="134" t="str">
        <f ca="1">IFERROR(IF($C385="","",VLOOKUP(FİLTRE!$C385,'SKT LİSTESİ'!$F:$S,12,0)),"")</f>
        <v/>
      </c>
      <c r="L385" s="134" t="str">
        <f ca="1">IFERROR(IF($C385="","",VLOOKUP(FİLTRE!$C385,'SKT LİSTESİ'!$F:$S,13,0)),"")</f>
        <v/>
      </c>
      <c r="M385" s="135" t="str">
        <f ca="1">IFERROR(IF($C385="","",VLOOKUP(FİLTRE!$C385,'SKT LİSTESİ'!$F:$AJ,14,0)),"")</f>
        <v/>
      </c>
      <c r="N385" s="31" t="str">
        <f ca="1">IFERROR(IF($C385="","",VLOOKUP(FİLTRE!$C385,'SKT LİSTESİ'!$F:$AJ,22,0)),"")</f>
        <v/>
      </c>
      <c r="O385" s="136" t="str">
        <f ca="1">IFERROR(IF($C385="","",VLOOKUP(FİLTRE!$C385,'SKT LİSTESİ'!$F:$AJ,23,0)),"")</f>
        <v/>
      </c>
      <c r="P385" s="31"/>
      <c r="Q385" s="31"/>
      <c r="R385" s="137" t="str">
        <f ca="1">(IFERROR(IF($C385="","",VLOOKUP(FİLTRE!$C385,'SKT LİSTESİ'!$F:$AJ,15,0)),""))</f>
        <v/>
      </c>
      <c r="S385" s="138" t="str">
        <f ca="1">IFERROR(IF($C385="","",VLOOKUP(FİLTRE!$C385,'SKT LİSTESİ'!$F:$AJ,16,0)),"")</f>
        <v/>
      </c>
      <c r="AF385" s="179" t="str">
        <f t="shared" ca="1" si="22"/>
        <v/>
      </c>
      <c r="AG385" s="179">
        <f t="shared" ca="1" si="23"/>
        <v>0</v>
      </c>
      <c r="AH385" s="179">
        <f t="shared" ca="1" si="24"/>
        <v>0</v>
      </c>
    </row>
    <row r="386" spans="2:34" ht="15.75" x14ac:dyDescent="0.25">
      <c r="B386">
        <f t="shared" ca="1" si="21"/>
        <v>374</v>
      </c>
      <c r="C386" t="str">
        <f ca="1">IFERROR(VLOOKUP(B386,'SKT LİSTESİ'!F:F,1,0),"")</f>
        <v/>
      </c>
      <c r="E386" s="128" t="str">
        <f ca="1">IFERROR(IF($C386="","",VLOOKUP(FİLTRE!$C386,'SKT LİSTESİ'!$F:$S,5,0)),"")</f>
        <v/>
      </c>
      <c r="F386" s="129" t="str">
        <f ca="1">IFERROR(IF($C386="","",VLOOKUP(FİLTRE!$C386,'SKT LİSTESİ'!$F:$S,7,0)),"")</f>
        <v/>
      </c>
      <c r="G386" s="130" t="str">
        <f ca="1">IFERROR(IF($C386="","",VLOOKUP(FİLTRE!$C386,'SKT LİSTESİ'!$F:$S,8,0)),"")</f>
        <v/>
      </c>
      <c r="H386" s="131" t="str">
        <f ca="1">IF(E386="","",IF($C386="","",VLOOKUP(FİLTRE!$C386,'SKT LİSTESİ'!$F:$S,9,0)))</f>
        <v/>
      </c>
      <c r="I386" s="132" t="str">
        <f ca="1">IFERROR(IF($C386="","",VLOOKUP(FİLTRE!$C386,'SKT LİSTESİ'!$F:$S,10,0)),"")</f>
        <v/>
      </c>
      <c r="J386" s="133" t="str">
        <f ca="1">IFERROR(IF($C386="","",VLOOKUP(FİLTRE!$C386,'SKT LİSTESİ'!$F:$S,11,0)),"")</f>
        <v/>
      </c>
      <c r="K386" s="134" t="str">
        <f ca="1">IFERROR(IF($C386="","",VLOOKUP(FİLTRE!$C386,'SKT LİSTESİ'!$F:$S,12,0)),"")</f>
        <v/>
      </c>
      <c r="L386" s="134" t="str">
        <f ca="1">IFERROR(IF($C386="","",VLOOKUP(FİLTRE!$C386,'SKT LİSTESİ'!$F:$S,13,0)),"")</f>
        <v/>
      </c>
      <c r="M386" s="135" t="str">
        <f ca="1">IFERROR(IF($C386="","",VLOOKUP(FİLTRE!$C386,'SKT LİSTESİ'!$F:$AJ,14,0)),"")</f>
        <v/>
      </c>
      <c r="N386" s="31" t="str">
        <f ca="1">IFERROR(IF($C386="","",VLOOKUP(FİLTRE!$C386,'SKT LİSTESİ'!$F:$AJ,22,0)),"")</f>
        <v/>
      </c>
      <c r="O386" s="136" t="str">
        <f ca="1">IFERROR(IF($C386="","",VLOOKUP(FİLTRE!$C386,'SKT LİSTESİ'!$F:$AJ,23,0)),"")</f>
        <v/>
      </c>
      <c r="P386" s="31"/>
      <c r="Q386" s="31"/>
      <c r="R386" s="137" t="str">
        <f ca="1">(IFERROR(IF($C386="","",VLOOKUP(FİLTRE!$C386,'SKT LİSTESİ'!$F:$AJ,15,0)),""))</f>
        <v/>
      </c>
      <c r="S386" s="138" t="str">
        <f ca="1">IFERROR(IF($C386="","",VLOOKUP(FİLTRE!$C386,'SKT LİSTESİ'!$F:$AJ,16,0)),"")</f>
        <v/>
      </c>
      <c r="AF386" s="179" t="str">
        <f t="shared" ca="1" si="22"/>
        <v/>
      </c>
      <c r="AG386" s="179">
        <f t="shared" ca="1" si="23"/>
        <v>0</v>
      </c>
      <c r="AH386" s="179">
        <f t="shared" ca="1" si="24"/>
        <v>0</v>
      </c>
    </row>
    <row r="387" spans="2:34" ht="15.75" x14ac:dyDescent="0.25">
      <c r="B387">
        <f t="shared" ca="1" si="21"/>
        <v>375</v>
      </c>
      <c r="C387" t="str">
        <f ca="1">IFERROR(VLOOKUP(B387,'SKT LİSTESİ'!F:F,1,0),"")</f>
        <v/>
      </c>
      <c r="E387" s="128" t="str">
        <f ca="1">IFERROR(IF($C387="","",VLOOKUP(FİLTRE!$C387,'SKT LİSTESİ'!$F:$S,5,0)),"")</f>
        <v/>
      </c>
      <c r="F387" s="129" t="str">
        <f ca="1">IFERROR(IF($C387="","",VLOOKUP(FİLTRE!$C387,'SKT LİSTESİ'!$F:$S,7,0)),"")</f>
        <v/>
      </c>
      <c r="G387" s="130" t="str">
        <f ca="1">IFERROR(IF($C387="","",VLOOKUP(FİLTRE!$C387,'SKT LİSTESİ'!$F:$S,8,0)),"")</f>
        <v/>
      </c>
      <c r="H387" s="131" t="str">
        <f ca="1">IF(E387="","",IF($C387="","",VLOOKUP(FİLTRE!$C387,'SKT LİSTESİ'!$F:$S,9,0)))</f>
        <v/>
      </c>
      <c r="I387" s="132" t="str">
        <f ca="1">IFERROR(IF($C387="","",VLOOKUP(FİLTRE!$C387,'SKT LİSTESİ'!$F:$S,10,0)),"")</f>
        <v/>
      </c>
      <c r="J387" s="133" t="str">
        <f ca="1">IFERROR(IF($C387="","",VLOOKUP(FİLTRE!$C387,'SKT LİSTESİ'!$F:$S,11,0)),"")</f>
        <v/>
      </c>
      <c r="K387" s="134" t="str">
        <f ca="1">IFERROR(IF($C387="","",VLOOKUP(FİLTRE!$C387,'SKT LİSTESİ'!$F:$S,12,0)),"")</f>
        <v/>
      </c>
      <c r="L387" s="134" t="str">
        <f ca="1">IFERROR(IF($C387="","",VLOOKUP(FİLTRE!$C387,'SKT LİSTESİ'!$F:$S,13,0)),"")</f>
        <v/>
      </c>
      <c r="M387" s="135" t="str">
        <f ca="1">IFERROR(IF($C387="","",VLOOKUP(FİLTRE!$C387,'SKT LİSTESİ'!$F:$AJ,14,0)),"")</f>
        <v/>
      </c>
      <c r="N387" s="31" t="str">
        <f ca="1">IFERROR(IF($C387="","",VLOOKUP(FİLTRE!$C387,'SKT LİSTESİ'!$F:$AJ,22,0)),"")</f>
        <v/>
      </c>
      <c r="O387" s="136" t="str">
        <f ca="1">IFERROR(IF($C387="","",VLOOKUP(FİLTRE!$C387,'SKT LİSTESİ'!$F:$AJ,23,0)),"")</f>
        <v/>
      </c>
      <c r="P387" s="31"/>
      <c r="Q387" s="31"/>
      <c r="R387" s="137" t="str">
        <f ca="1">(IFERROR(IF($C387="","",VLOOKUP(FİLTRE!$C387,'SKT LİSTESİ'!$F:$AJ,15,0)),""))</f>
        <v/>
      </c>
      <c r="S387" s="138" t="str">
        <f ca="1">IFERROR(IF($C387="","",VLOOKUP(FİLTRE!$C387,'SKT LİSTESİ'!$F:$AJ,16,0)),"")</f>
        <v/>
      </c>
      <c r="AF387" s="179" t="str">
        <f t="shared" ca="1" si="22"/>
        <v/>
      </c>
      <c r="AG387" s="179">
        <f t="shared" ca="1" si="23"/>
        <v>0</v>
      </c>
      <c r="AH387" s="179">
        <f t="shared" ca="1" si="24"/>
        <v>0</v>
      </c>
    </row>
    <row r="388" spans="2:34" ht="15.75" x14ac:dyDescent="0.25">
      <c r="B388">
        <f t="shared" ca="1" si="21"/>
        <v>376</v>
      </c>
      <c r="C388" t="str">
        <f ca="1">IFERROR(VLOOKUP(B388,'SKT LİSTESİ'!F:F,1,0),"")</f>
        <v/>
      </c>
      <c r="E388" s="128" t="str">
        <f ca="1">IFERROR(IF($C388="","",VLOOKUP(FİLTRE!$C388,'SKT LİSTESİ'!$F:$S,5,0)),"")</f>
        <v/>
      </c>
      <c r="F388" s="129" t="str">
        <f ca="1">IFERROR(IF($C388="","",VLOOKUP(FİLTRE!$C388,'SKT LİSTESİ'!$F:$S,7,0)),"")</f>
        <v/>
      </c>
      <c r="G388" s="130" t="str">
        <f ca="1">IFERROR(IF($C388="","",VLOOKUP(FİLTRE!$C388,'SKT LİSTESİ'!$F:$S,8,0)),"")</f>
        <v/>
      </c>
      <c r="H388" s="131" t="str">
        <f ca="1">IF(E388="","",IF($C388="","",VLOOKUP(FİLTRE!$C388,'SKT LİSTESİ'!$F:$S,9,0)))</f>
        <v/>
      </c>
      <c r="I388" s="132" t="str">
        <f ca="1">IFERROR(IF($C388="","",VLOOKUP(FİLTRE!$C388,'SKT LİSTESİ'!$F:$S,10,0)),"")</f>
        <v/>
      </c>
      <c r="J388" s="133" t="str">
        <f ca="1">IFERROR(IF($C388="","",VLOOKUP(FİLTRE!$C388,'SKT LİSTESİ'!$F:$S,11,0)),"")</f>
        <v/>
      </c>
      <c r="K388" s="134" t="str">
        <f ca="1">IFERROR(IF($C388="","",VLOOKUP(FİLTRE!$C388,'SKT LİSTESİ'!$F:$S,12,0)),"")</f>
        <v/>
      </c>
      <c r="L388" s="134" t="str">
        <f ca="1">IFERROR(IF($C388="","",VLOOKUP(FİLTRE!$C388,'SKT LİSTESİ'!$F:$S,13,0)),"")</f>
        <v/>
      </c>
      <c r="M388" s="135" t="str">
        <f ca="1">IFERROR(IF($C388="","",VLOOKUP(FİLTRE!$C388,'SKT LİSTESİ'!$F:$AJ,14,0)),"")</f>
        <v/>
      </c>
      <c r="N388" s="31" t="str">
        <f ca="1">IFERROR(IF($C388="","",VLOOKUP(FİLTRE!$C388,'SKT LİSTESİ'!$F:$AJ,22,0)),"")</f>
        <v/>
      </c>
      <c r="O388" s="136" t="str">
        <f ca="1">IFERROR(IF($C388="","",VLOOKUP(FİLTRE!$C388,'SKT LİSTESİ'!$F:$AJ,23,0)),"")</f>
        <v/>
      </c>
      <c r="P388" s="31"/>
      <c r="Q388" s="31"/>
      <c r="R388" s="137" t="str">
        <f ca="1">(IFERROR(IF($C388="","",VLOOKUP(FİLTRE!$C388,'SKT LİSTESİ'!$F:$AJ,15,0)),""))</f>
        <v/>
      </c>
      <c r="S388" s="138" t="str">
        <f ca="1">IFERROR(IF($C388="","",VLOOKUP(FİLTRE!$C388,'SKT LİSTESİ'!$F:$AJ,16,0)),"")</f>
        <v/>
      </c>
      <c r="AF388" s="179" t="str">
        <f t="shared" ca="1" si="22"/>
        <v/>
      </c>
      <c r="AG388" s="179">
        <f t="shared" ca="1" si="23"/>
        <v>0</v>
      </c>
      <c r="AH388" s="179">
        <f t="shared" ca="1" si="24"/>
        <v>0</v>
      </c>
    </row>
    <row r="389" spans="2:34" ht="15.75" x14ac:dyDescent="0.25">
      <c r="B389">
        <f t="shared" ca="1" si="21"/>
        <v>377</v>
      </c>
      <c r="C389" t="str">
        <f ca="1">IFERROR(VLOOKUP(B389,'SKT LİSTESİ'!F:F,1,0),"")</f>
        <v/>
      </c>
      <c r="E389" s="128" t="str">
        <f ca="1">IFERROR(IF($C389="","",VLOOKUP(FİLTRE!$C389,'SKT LİSTESİ'!$F:$S,5,0)),"")</f>
        <v/>
      </c>
      <c r="F389" s="129" t="str">
        <f ca="1">IFERROR(IF($C389="","",VLOOKUP(FİLTRE!$C389,'SKT LİSTESİ'!$F:$S,7,0)),"")</f>
        <v/>
      </c>
      <c r="G389" s="130" t="str">
        <f ca="1">IFERROR(IF($C389="","",VLOOKUP(FİLTRE!$C389,'SKT LİSTESİ'!$F:$S,8,0)),"")</f>
        <v/>
      </c>
      <c r="H389" s="131" t="str">
        <f ca="1">IF(E389="","",IF($C389="","",VLOOKUP(FİLTRE!$C389,'SKT LİSTESİ'!$F:$S,9,0)))</f>
        <v/>
      </c>
      <c r="I389" s="132" t="str">
        <f ca="1">IFERROR(IF($C389="","",VLOOKUP(FİLTRE!$C389,'SKT LİSTESİ'!$F:$S,10,0)),"")</f>
        <v/>
      </c>
      <c r="J389" s="133" t="str">
        <f ca="1">IFERROR(IF($C389="","",VLOOKUP(FİLTRE!$C389,'SKT LİSTESİ'!$F:$S,11,0)),"")</f>
        <v/>
      </c>
      <c r="K389" s="134" t="str">
        <f ca="1">IFERROR(IF($C389="","",VLOOKUP(FİLTRE!$C389,'SKT LİSTESİ'!$F:$S,12,0)),"")</f>
        <v/>
      </c>
      <c r="L389" s="134" t="str">
        <f ca="1">IFERROR(IF($C389="","",VLOOKUP(FİLTRE!$C389,'SKT LİSTESİ'!$F:$S,13,0)),"")</f>
        <v/>
      </c>
      <c r="M389" s="135" t="str">
        <f ca="1">IFERROR(IF($C389="","",VLOOKUP(FİLTRE!$C389,'SKT LİSTESİ'!$F:$AJ,14,0)),"")</f>
        <v/>
      </c>
      <c r="N389" s="31" t="str">
        <f ca="1">IFERROR(IF($C389="","",VLOOKUP(FİLTRE!$C389,'SKT LİSTESİ'!$F:$AJ,22,0)),"")</f>
        <v/>
      </c>
      <c r="O389" s="136" t="str">
        <f ca="1">IFERROR(IF($C389="","",VLOOKUP(FİLTRE!$C389,'SKT LİSTESİ'!$F:$AJ,23,0)),"")</f>
        <v/>
      </c>
      <c r="P389" s="31"/>
      <c r="Q389" s="31"/>
      <c r="R389" s="137" t="str">
        <f ca="1">(IFERROR(IF($C389="","",VLOOKUP(FİLTRE!$C389,'SKT LİSTESİ'!$F:$AJ,15,0)),""))</f>
        <v/>
      </c>
      <c r="S389" s="138" t="str">
        <f ca="1">IFERROR(IF($C389="","",VLOOKUP(FİLTRE!$C389,'SKT LİSTESİ'!$F:$AJ,16,0)),"")</f>
        <v/>
      </c>
      <c r="AF389" s="179" t="str">
        <f t="shared" ca="1" si="22"/>
        <v/>
      </c>
      <c r="AG389" s="179">
        <f t="shared" ca="1" si="23"/>
        <v>0</v>
      </c>
      <c r="AH389" s="179">
        <f t="shared" ca="1" si="24"/>
        <v>0</v>
      </c>
    </row>
    <row r="390" spans="2:34" ht="15.75" x14ac:dyDescent="0.25">
      <c r="B390">
        <f t="shared" ca="1" si="21"/>
        <v>378</v>
      </c>
      <c r="C390" t="str">
        <f ca="1">IFERROR(VLOOKUP(B390,'SKT LİSTESİ'!F:F,1,0),"")</f>
        <v/>
      </c>
      <c r="E390" s="128" t="str">
        <f ca="1">IFERROR(IF($C390="","",VLOOKUP(FİLTRE!$C390,'SKT LİSTESİ'!$F:$S,5,0)),"")</f>
        <v/>
      </c>
      <c r="F390" s="129" t="str">
        <f ca="1">IFERROR(IF($C390="","",VLOOKUP(FİLTRE!$C390,'SKT LİSTESİ'!$F:$S,7,0)),"")</f>
        <v/>
      </c>
      <c r="G390" s="130" t="str">
        <f ca="1">IFERROR(IF($C390="","",VLOOKUP(FİLTRE!$C390,'SKT LİSTESİ'!$F:$S,8,0)),"")</f>
        <v/>
      </c>
      <c r="H390" s="131" t="str">
        <f ca="1">IF(E390="","",IF($C390="","",VLOOKUP(FİLTRE!$C390,'SKT LİSTESİ'!$F:$S,9,0)))</f>
        <v/>
      </c>
      <c r="I390" s="132" t="str">
        <f ca="1">IFERROR(IF($C390="","",VLOOKUP(FİLTRE!$C390,'SKT LİSTESİ'!$F:$S,10,0)),"")</f>
        <v/>
      </c>
      <c r="J390" s="133" t="str">
        <f ca="1">IFERROR(IF($C390="","",VLOOKUP(FİLTRE!$C390,'SKT LİSTESİ'!$F:$S,11,0)),"")</f>
        <v/>
      </c>
      <c r="K390" s="134" t="str">
        <f ca="1">IFERROR(IF($C390="","",VLOOKUP(FİLTRE!$C390,'SKT LİSTESİ'!$F:$S,12,0)),"")</f>
        <v/>
      </c>
      <c r="L390" s="134" t="str">
        <f ca="1">IFERROR(IF($C390="","",VLOOKUP(FİLTRE!$C390,'SKT LİSTESİ'!$F:$S,13,0)),"")</f>
        <v/>
      </c>
      <c r="M390" s="135" t="str">
        <f ca="1">IFERROR(IF($C390="","",VLOOKUP(FİLTRE!$C390,'SKT LİSTESİ'!$F:$AJ,14,0)),"")</f>
        <v/>
      </c>
      <c r="N390" s="31" t="str">
        <f ca="1">IFERROR(IF($C390="","",VLOOKUP(FİLTRE!$C390,'SKT LİSTESİ'!$F:$AJ,22,0)),"")</f>
        <v/>
      </c>
      <c r="O390" s="136" t="str">
        <f ca="1">IFERROR(IF($C390="","",VLOOKUP(FİLTRE!$C390,'SKT LİSTESİ'!$F:$AJ,23,0)),"")</f>
        <v/>
      </c>
      <c r="P390" s="31"/>
      <c r="Q390" s="31"/>
      <c r="R390" s="137" t="str">
        <f ca="1">(IFERROR(IF($C390="","",VLOOKUP(FİLTRE!$C390,'SKT LİSTESİ'!$F:$AJ,15,0)),""))</f>
        <v/>
      </c>
      <c r="S390" s="138" t="str">
        <f ca="1">IFERROR(IF($C390="","",VLOOKUP(FİLTRE!$C390,'SKT LİSTESİ'!$F:$AJ,16,0)),"")</f>
        <v/>
      </c>
      <c r="AF390" s="179" t="str">
        <f t="shared" ca="1" si="22"/>
        <v/>
      </c>
      <c r="AG390" s="179">
        <f t="shared" ca="1" si="23"/>
        <v>0</v>
      </c>
      <c r="AH390" s="179">
        <f t="shared" ca="1" si="24"/>
        <v>0</v>
      </c>
    </row>
    <row r="391" spans="2:34" ht="15.75" x14ac:dyDescent="0.25">
      <c r="B391">
        <f t="shared" ca="1" si="21"/>
        <v>379</v>
      </c>
      <c r="C391" t="str">
        <f ca="1">IFERROR(VLOOKUP(B391,'SKT LİSTESİ'!F:F,1,0),"")</f>
        <v/>
      </c>
      <c r="E391" s="128" t="str">
        <f ca="1">IFERROR(IF($C391="","",VLOOKUP(FİLTRE!$C391,'SKT LİSTESİ'!$F:$S,5,0)),"")</f>
        <v/>
      </c>
      <c r="F391" s="129" t="str">
        <f ca="1">IFERROR(IF($C391="","",VLOOKUP(FİLTRE!$C391,'SKT LİSTESİ'!$F:$S,7,0)),"")</f>
        <v/>
      </c>
      <c r="G391" s="130" t="str">
        <f ca="1">IFERROR(IF($C391="","",VLOOKUP(FİLTRE!$C391,'SKT LİSTESİ'!$F:$S,8,0)),"")</f>
        <v/>
      </c>
      <c r="H391" s="131" t="str">
        <f ca="1">IF(E391="","",IF($C391="","",VLOOKUP(FİLTRE!$C391,'SKT LİSTESİ'!$F:$S,9,0)))</f>
        <v/>
      </c>
      <c r="I391" s="132" t="str">
        <f ca="1">IFERROR(IF($C391="","",VLOOKUP(FİLTRE!$C391,'SKT LİSTESİ'!$F:$S,10,0)),"")</f>
        <v/>
      </c>
      <c r="J391" s="133" t="str">
        <f ca="1">IFERROR(IF($C391="","",VLOOKUP(FİLTRE!$C391,'SKT LİSTESİ'!$F:$S,11,0)),"")</f>
        <v/>
      </c>
      <c r="K391" s="134" t="str">
        <f ca="1">IFERROR(IF($C391="","",VLOOKUP(FİLTRE!$C391,'SKT LİSTESİ'!$F:$S,12,0)),"")</f>
        <v/>
      </c>
      <c r="L391" s="134" t="str">
        <f ca="1">IFERROR(IF($C391="","",VLOOKUP(FİLTRE!$C391,'SKT LİSTESİ'!$F:$S,13,0)),"")</f>
        <v/>
      </c>
      <c r="M391" s="135" t="str">
        <f ca="1">IFERROR(IF($C391="","",VLOOKUP(FİLTRE!$C391,'SKT LİSTESİ'!$F:$AJ,14,0)),"")</f>
        <v/>
      </c>
      <c r="N391" s="31" t="str">
        <f ca="1">IFERROR(IF($C391="","",VLOOKUP(FİLTRE!$C391,'SKT LİSTESİ'!$F:$AJ,22,0)),"")</f>
        <v/>
      </c>
      <c r="O391" s="136" t="str">
        <f ca="1">IFERROR(IF($C391="","",VLOOKUP(FİLTRE!$C391,'SKT LİSTESİ'!$F:$AJ,23,0)),"")</f>
        <v/>
      </c>
      <c r="P391" s="31"/>
      <c r="Q391" s="31"/>
      <c r="R391" s="137" t="str">
        <f ca="1">(IFERROR(IF($C391="","",VLOOKUP(FİLTRE!$C391,'SKT LİSTESİ'!$F:$AJ,15,0)),""))</f>
        <v/>
      </c>
      <c r="S391" s="138" t="str">
        <f ca="1">IFERROR(IF($C391="","",VLOOKUP(FİLTRE!$C391,'SKT LİSTESİ'!$F:$AJ,16,0)),"")</f>
        <v/>
      </c>
      <c r="AF391" s="179" t="str">
        <f t="shared" ca="1" si="22"/>
        <v/>
      </c>
      <c r="AG391" s="179">
        <f t="shared" ca="1" si="23"/>
        <v>0</v>
      </c>
      <c r="AH391" s="179">
        <f t="shared" ca="1" si="24"/>
        <v>0</v>
      </c>
    </row>
    <row r="392" spans="2:34" ht="15.75" x14ac:dyDescent="0.25">
      <c r="B392">
        <f t="shared" ca="1" si="21"/>
        <v>380</v>
      </c>
      <c r="C392" t="str">
        <f ca="1">IFERROR(VLOOKUP(B392,'SKT LİSTESİ'!F:F,1,0),"")</f>
        <v/>
      </c>
      <c r="E392" s="128" t="str">
        <f ca="1">IFERROR(IF($C392="","",VLOOKUP(FİLTRE!$C392,'SKT LİSTESİ'!$F:$S,5,0)),"")</f>
        <v/>
      </c>
      <c r="F392" s="129" t="str">
        <f ca="1">IFERROR(IF($C392="","",VLOOKUP(FİLTRE!$C392,'SKT LİSTESİ'!$F:$S,7,0)),"")</f>
        <v/>
      </c>
      <c r="G392" s="130" t="str">
        <f ca="1">IFERROR(IF($C392="","",VLOOKUP(FİLTRE!$C392,'SKT LİSTESİ'!$F:$S,8,0)),"")</f>
        <v/>
      </c>
      <c r="H392" s="131" t="str">
        <f ca="1">IF(E392="","",IF($C392="","",VLOOKUP(FİLTRE!$C392,'SKT LİSTESİ'!$F:$S,9,0)))</f>
        <v/>
      </c>
      <c r="I392" s="132" t="str">
        <f ca="1">IFERROR(IF($C392="","",VLOOKUP(FİLTRE!$C392,'SKT LİSTESİ'!$F:$S,10,0)),"")</f>
        <v/>
      </c>
      <c r="J392" s="133" t="str">
        <f ca="1">IFERROR(IF($C392="","",VLOOKUP(FİLTRE!$C392,'SKT LİSTESİ'!$F:$S,11,0)),"")</f>
        <v/>
      </c>
      <c r="K392" s="134" t="str">
        <f ca="1">IFERROR(IF($C392="","",VLOOKUP(FİLTRE!$C392,'SKT LİSTESİ'!$F:$S,12,0)),"")</f>
        <v/>
      </c>
      <c r="L392" s="134" t="str">
        <f ca="1">IFERROR(IF($C392="","",VLOOKUP(FİLTRE!$C392,'SKT LİSTESİ'!$F:$S,13,0)),"")</f>
        <v/>
      </c>
      <c r="M392" s="135" t="str">
        <f ca="1">IFERROR(IF($C392="","",VLOOKUP(FİLTRE!$C392,'SKT LİSTESİ'!$F:$AJ,14,0)),"")</f>
        <v/>
      </c>
      <c r="N392" s="31" t="str">
        <f ca="1">IFERROR(IF($C392="","",VLOOKUP(FİLTRE!$C392,'SKT LİSTESİ'!$F:$AJ,22,0)),"")</f>
        <v/>
      </c>
      <c r="O392" s="136" t="str">
        <f ca="1">IFERROR(IF($C392="","",VLOOKUP(FİLTRE!$C392,'SKT LİSTESİ'!$F:$AJ,23,0)),"")</f>
        <v/>
      </c>
      <c r="P392" s="31"/>
      <c r="Q392" s="31"/>
      <c r="R392" s="137" t="str">
        <f ca="1">(IFERROR(IF($C392="","",VLOOKUP(FİLTRE!$C392,'SKT LİSTESİ'!$F:$AJ,15,0)),""))</f>
        <v/>
      </c>
      <c r="S392" s="138" t="str">
        <f ca="1">IFERROR(IF($C392="","",VLOOKUP(FİLTRE!$C392,'SKT LİSTESİ'!$F:$AJ,16,0)),"")</f>
        <v/>
      </c>
      <c r="AF392" s="179" t="str">
        <f t="shared" ca="1" si="22"/>
        <v/>
      </c>
      <c r="AG392" s="179">
        <f t="shared" ca="1" si="23"/>
        <v>0</v>
      </c>
      <c r="AH392" s="179">
        <f t="shared" ca="1" si="24"/>
        <v>0</v>
      </c>
    </row>
    <row r="393" spans="2:34" ht="15.75" x14ac:dyDescent="0.25">
      <c r="B393">
        <f t="shared" ca="1" si="21"/>
        <v>381</v>
      </c>
      <c r="C393" t="str">
        <f ca="1">IFERROR(VLOOKUP(B393,'SKT LİSTESİ'!F:F,1,0),"")</f>
        <v/>
      </c>
      <c r="E393" s="128" t="str">
        <f ca="1">IFERROR(IF($C393="","",VLOOKUP(FİLTRE!$C393,'SKT LİSTESİ'!$F:$S,5,0)),"")</f>
        <v/>
      </c>
      <c r="F393" s="129" t="str">
        <f ca="1">IFERROR(IF($C393="","",VLOOKUP(FİLTRE!$C393,'SKT LİSTESİ'!$F:$S,7,0)),"")</f>
        <v/>
      </c>
      <c r="G393" s="130" t="str">
        <f ca="1">IFERROR(IF($C393="","",VLOOKUP(FİLTRE!$C393,'SKT LİSTESİ'!$F:$S,8,0)),"")</f>
        <v/>
      </c>
      <c r="H393" s="131" t="str">
        <f ca="1">IF(E393="","",IF($C393="","",VLOOKUP(FİLTRE!$C393,'SKT LİSTESİ'!$F:$S,9,0)))</f>
        <v/>
      </c>
      <c r="I393" s="132" t="str">
        <f ca="1">IFERROR(IF($C393="","",VLOOKUP(FİLTRE!$C393,'SKT LİSTESİ'!$F:$S,10,0)),"")</f>
        <v/>
      </c>
      <c r="J393" s="133" t="str">
        <f ca="1">IFERROR(IF($C393="","",VLOOKUP(FİLTRE!$C393,'SKT LİSTESİ'!$F:$S,11,0)),"")</f>
        <v/>
      </c>
      <c r="K393" s="134" t="str">
        <f ca="1">IFERROR(IF($C393="","",VLOOKUP(FİLTRE!$C393,'SKT LİSTESİ'!$F:$S,12,0)),"")</f>
        <v/>
      </c>
      <c r="L393" s="134" t="str">
        <f ca="1">IFERROR(IF($C393="","",VLOOKUP(FİLTRE!$C393,'SKT LİSTESİ'!$F:$S,13,0)),"")</f>
        <v/>
      </c>
      <c r="M393" s="135" t="str">
        <f ca="1">IFERROR(IF($C393="","",VLOOKUP(FİLTRE!$C393,'SKT LİSTESİ'!$F:$AJ,14,0)),"")</f>
        <v/>
      </c>
      <c r="N393" s="31" t="str">
        <f ca="1">IFERROR(IF($C393="","",VLOOKUP(FİLTRE!$C393,'SKT LİSTESİ'!$F:$AJ,22,0)),"")</f>
        <v/>
      </c>
      <c r="O393" s="136" t="str">
        <f ca="1">IFERROR(IF($C393="","",VLOOKUP(FİLTRE!$C393,'SKT LİSTESİ'!$F:$AJ,23,0)),"")</f>
        <v/>
      </c>
      <c r="P393" s="31"/>
      <c r="Q393" s="31"/>
      <c r="R393" s="137" t="str">
        <f ca="1">(IFERROR(IF($C393="","",VLOOKUP(FİLTRE!$C393,'SKT LİSTESİ'!$F:$AJ,15,0)),""))</f>
        <v/>
      </c>
      <c r="S393" s="138" t="str">
        <f ca="1">IFERROR(IF($C393="","",VLOOKUP(FİLTRE!$C393,'SKT LİSTESİ'!$F:$AJ,16,0)),"")</f>
        <v/>
      </c>
      <c r="AF393" s="179" t="str">
        <f t="shared" ca="1" si="22"/>
        <v/>
      </c>
      <c r="AG393" s="179">
        <f t="shared" ca="1" si="23"/>
        <v>0</v>
      </c>
      <c r="AH393" s="179">
        <f t="shared" ca="1" si="24"/>
        <v>0</v>
      </c>
    </row>
    <row r="394" spans="2:34" ht="15.75" x14ac:dyDescent="0.25">
      <c r="B394">
        <f t="shared" ca="1" si="21"/>
        <v>382</v>
      </c>
      <c r="C394" t="str">
        <f ca="1">IFERROR(VLOOKUP(B394,'SKT LİSTESİ'!F:F,1,0),"")</f>
        <v/>
      </c>
      <c r="E394" s="128" t="str">
        <f ca="1">IFERROR(IF($C394="","",VLOOKUP(FİLTRE!$C394,'SKT LİSTESİ'!$F:$S,5,0)),"")</f>
        <v/>
      </c>
      <c r="F394" s="129" t="str">
        <f ca="1">IFERROR(IF($C394="","",VLOOKUP(FİLTRE!$C394,'SKT LİSTESİ'!$F:$S,7,0)),"")</f>
        <v/>
      </c>
      <c r="G394" s="130" t="str">
        <f ca="1">IFERROR(IF($C394="","",VLOOKUP(FİLTRE!$C394,'SKT LİSTESİ'!$F:$S,8,0)),"")</f>
        <v/>
      </c>
      <c r="H394" s="131" t="str">
        <f ca="1">IF(E394="","",IF($C394="","",VLOOKUP(FİLTRE!$C394,'SKT LİSTESİ'!$F:$S,9,0)))</f>
        <v/>
      </c>
      <c r="I394" s="132" t="str">
        <f ca="1">IFERROR(IF($C394="","",VLOOKUP(FİLTRE!$C394,'SKT LİSTESİ'!$F:$S,10,0)),"")</f>
        <v/>
      </c>
      <c r="J394" s="133" t="str">
        <f ca="1">IFERROR(IF($C394="","",VLOOKUP(FİLTRE!$C394,'SKT LİSTESİ'!$F:$S,11,0)),"")</f>
        <v/>
      </c>
      <c r="K394" s="134" t="str">
        <f ca="1">IFERROR(IF($C394="","",VLOOKUP(FİLTRE!$C394,'SKT LİSTESİ'!$F:$S,12,0)),"")</f>
        <v/>
      </c>
      <c r="L394" s="134" t="str">
        <f ca="1">IFERROR(IF($C394="","",VLOOKUP(FİLTRE!$C394,'SKT LİSTESİ'!$F:$S,13,0)),"")</f>
        <v/>
      </c>
      <c r="M394" s="135" t="str">
        <f ca="1">IFERROR(IF($C394="","",VLOOKUP(FİLTRE!$C394,'SKT LİSTESİ'!$F:$AJ,14,0)),"")</f>
        <v/>
      </c>
      <c r="N394" s="31" t="str">
        <f ca="1">IFERROR(IF($C394="","",VLOOKUP(FİLTRE!$C394,'SKT LİSTESİ'!$F:$AJ,22,0)),"")</f>
        <v/>
      </c>
      <c r="O394" s="136" t="str">
        <f ca="1">IFERROR(IF($C394="","",VLOOKUP(FİLTRE!$C394,'SKT LİSTESİ'!$F:$AJ,23,0)),"")</f>
        <v/>
      </c>
      <c r="P394" s="31"/>
      <c r="Q394" s="31"/>
      <c r="R394" s="137" t="str">
        <f ca="1">(IFERROR(IF($C394="","",VLOOKUP(FİLTRE!$C394,'SKT LİSTESİ'!$F:$AJ,15,0)),""))</f>
        <v/>
      </c>
      <c r="S394" s="138" t="str">
        <f ca="1">IFERROR(IF($C394="","",VLOOKUP(FİLTRE!$C394,'SKT LİSTESİ'!$F:$AJ,16,0)),"")</f>
        <v/>
      </c>
      <c r="AF394" s="179" t="str">
        <f t="shared" ca="1" si="22"/>
        <v/>
      </c>
      <c r="AG394" s="179">
        <f t="shared" ca="1" si="23"/>
        <v>0</v>
      </c>
      <c r="AH394" s="179">
        <f t="shared" ca="1" si="24"/>
        <v>0</v>
      </c>
    </row>
    <row r="395" spans="2:34" ht="15.75" x14ac:dyDescent="0.25">
      <c r="B395">
        <f t="shared" ca="1" si="21"/>
        <v>383</v>
      </c>
      <c r="C395" t="str">
        <f ca="1">IFERROR(VLOOKUP(B395,'SKT LİSTESİ'!F:F,1,0),"")</f>
        <v/>
      </c>
      <c r="E395" s="128" t="str">
        <f ca="1">IFERROR(IF($C395="","",VLOOKUP(FİLTRE!$C395,'SKT LİSTESİ'!$F:$S,5,0)),"")</f>
        <v/>
      </c>
      <c r="F395" s="129" t="str">
        <f ca="1">IFERROR(IF($C395="","",VLOOKUP(FİLTRE!$C395,'SKT LİSTESİ'!$F:$S,7,0)),"")</f>
        <v/>
      </c>
      <c r="G395" s="130" t="str">
        <f ca="1">IFERROR(IF($C395="","",VLOOKUP(FİLTRE!$C395,'SKT LİSTESİ'!$F:$S,8,0)),"")</f>
        <v/>
      </c>
      <c r="H395" s="131" t="str">
        <f ca="1">IF(E395="","",IF($C395="","",VLOOKUP(FİLTRE!$C395,'SKT LİSTESİ'!$F:$S,9,0)))</f>
        <v/>
      </c>
      <c r="I395" s="132" t="str">
        <f ca="1">IFERROR(IF($C395="","",VLOOKUP(FİLTRE!$C395,'SKT LİSTESİ'!$F:$S,10,0)),"")</f>
        <v/>
      </c>
      <c r="J395" s="133" t="str">
        <f ca="1">IFERROR(IF($C395="","",VLOOKUP(FİLTRE!$C395,'SKT LİSTESİ'!$F:$S,11,0)),"")</f>
        <v/>
      </c>
      <c r="K395" s="134" t="str">
        <f ca="1">IFERROR(IF($C395="","",VLOOKUP(FİLTRE!$C395,'SKT LİSTESİ'!$F:$S,12,0)),"")</f>
        <v/>
      </c>
      <c r="L395" s="134" t="str">
        <f ca="1">IFERROR(IF($C395="","",VLOOKUP(FİLTRE!$C395,'SKT LİSTESİ'!$F:$S,13,0)),"")</f>
        <v/>
      </c>
      <c r="M395" s="135" t="str">
        <f ca="1">IFERROR(IF($C395="","",VLOOKUP(FİLTRE!$C395,'SKT LİSTESİ'!$F:$AJ,14,0)),"")</f>
        <v/>
      </c>
      <c r="N395" s="31" t="str">
        <f ca="1">IFERROR(IF($C395="","",VLOOKUP(FİLTRE!$C395,'SKT LİSTESİ'!$F:$AJ,22,0)),"")</f>
        <v/>
      </c>
      <c r="O395" s="136" t="str">
        <f ca="1">IFERROR(IF($C395="","",VLOOKUP(FİLTRE!$C395,'SKT LİSTESİ'!$F:$AJ,23,0)),"")</f>
        <v/>
      </c>
      <c r="P395" s="31"/>
      <c r="Q395" s="31"/>
      <c r="R395" s="137" t="str">
        <f ca="1">(IFERROR(IF($C395="","",VLOOKUP(FİLTRE!$C395,'SKT LİSTESİ'!$F:$AJ,15,0)),""))</f>
        <v/>
      </c>
      <c r="S395" s="138" t="str">
        <f ca="1">IFERROR(IF($C395="","",VLOOKUP(FİLTRE!$C395,'SKT LİSTESİ'!$F:$AJ,16,0)),"")</f>
        <v/>
      </c>
      <c r="AF395" s="179" t="str">
        <f t="shared" ca="1" si="22"/>
        <v/>
      </c>
      <c r="AG395" s="179">
        <f t="shared" ca="1" si="23"/>
        <v>0</v>
      </c>
      <c r="AH395" s="179">
        <f t="shared" ca="1" si="24"/>
        <v>0</v>
      </c>
    </row>
    <row r="396" spans="2:34" ht="15.75" x14ac:dyDescent="0.25">
      <c r="B396">
        <f t="shared" ca="1" si="21"/>
        <v>384</v>
      </c>
      <c r="C396" t="str">
        <f ca="1">IFERROR(VLOOKUP(B396,'SKT LİSTESİ'!F:F,1,0),"")</f>
        <v/>
      </c>
      <c r="E396" s="128" t="str">
        <f ca="1">IFERROR(IF($C396="","",VLOOKUP(FİLTRE!$C396,'SKT LİSTESİ'!$F:$S,5,0)),"")</f>
        <v/>
      </c>
      <c r="F396" s="129" t="str">
        <f ca="1">IFERROR(IF($C396="","",VLOOKUP(FİLTRE!$C396,'SKT LİSTESİ'!$F:$S,7,0)),"")</f>
        <v/>
      </c>
      <c r="G396" s="130" t="str">
        <f ca="1">IFERROR(IF($C396="","",VLOOKUP(FİLTRE!$C396,'SKT LİSTESİ'!$F:$S,8,0)),"")</f>
        <v/>
      </c>
      <c r="H396" s="131" t="str">
        <f ca="1">IF(E396="","",IF($C396="","",VLOOKUP(FİLTRE!$C396,'SKT LİSTESİ'!$F:$S,9,0)))</f>
        <v/>
      </c>
      <c r="I396" s="132" t="str">
        <f ca="1">IFERROR(IF($C396="","",VLOOKUP(FİLTRE!$C396,'SKT LİSTESİ'!$F:$S,10,0)),"")</f>
        <v/>
      </c>
      <c r="J396" s="133" t="str">
        <f ca="1">IFERROR(IF($C396="","",VLOOKUP(FİLTRE!$C396,'SKT LİSTESİ'!$F:$S,11,0)),"")</f>
        <v/>
      </c>
      <c r="K396" s="134" t="str">
        <f ca="1">IFERROR(IF($C396="","",VLOOKUP(FİLTRE!$C396,'SKT LİSTESİ'!$F:$S,12,0)),"")</f>
        <v/>
      </c>
      <c r="L396" s="134" t="str">
        <f ca="1">IFERROR(IF($C396="","",VLOOKUP(FİLTRE!$C396,'SKT LİSTESİ'!$F:$S,13,0)),"")</f>
        <v/>
      </c>
      <c r="M396" s="135" t="str">
        <f ca="1">IFERROR(IF($C396="","",VLOOKUP(FİLTRE!$C396,'SKT LİSTESİ'!$F:$AJ,14,0)),"")</f>
        <v/>
      </c>
      <c r="N396" s="31" t="str">
        <f ca="1">IFERROR(IF($C396="","",VLOOKUP(FİLTRE!$C396,'SKT LİSTESİ'!$F:$AJ,22,0)),"")</f>
        <v/>
      </c>
      <c r="O396" s="136" t="str">
        <f ca="1">IFERROR(IF($C396="","",VLOOKUP(FİLTRE!$C396,'SKT LİSTESİ'!$F:$AJ,23,0)),"")</f>
        <v/>
      </c>
      <c r="P396" s="31"/>
      <c r="Q396" s="31"/>
      <c r="R396" s="137" t="str">
        <f ca="1">(IFERROR(IF($C396="","",VLOOKUP(FİLTRE!$C396,'SKT LİSTESİ'!$F:$AJ,15,0)),""))</f>
        <v/>
      </c>
      <c r="S396" s="138" t="str">
        <f ca="1">IFERROR(IF($C396="","",VLOOKUP(FİLTRE!$C396,'SKT LİSTESİ'!$F:$AJ,16,0)),"")</f>
        <v/>
      </c>
      <c r="AF396" s="179" t="str">
        <f t="shared" ca="1" si="22"/>
        <v/>
      </c>
      <c r="AG396" s="179">
        <f t="shared" ca="1" si="23"/>
        <v>0</v>
      </c>
      <c r="AH396" s="179">
        <f t="shared" ca="1" si="24"/>
        <v>0</v>
      </c>
    </row>
    <row r="397" spans="2:34" ht="15.75" x14ac:dyDescent="0.25">
      <c r="B397">
        <f t="shared" ca="1" si="21"/>
        <v>385</v>
      </c>
      <c r="C397" t="str">
        <f ca="1">IFERROR(VLOOKUP(B397,'SKT LİSTESİ'!F:F,1,0),"")</f>
        <v/>
      </c>
      <c r="E397" s="128" t="str">
        <f ca="1">IFERROR(IF($C397="","",VLOOKUP(FİLTRE!$C397,'SKT LİSTESİ'!$F:$S,5,0)),"")</f>
        <v/>
      </c>
      <c r="F397" s="129" t="str">
        <f ca="1">IFERROR(IF($C397="","",VLOOKUP(FİLTRE!$C397,'SKT LİSTESİ'!$F:$S,7,0)),"")</f>
        <v/>
      </c>
      <c r="G397" s="130" t="str">
        <f ca="1">IFERROR(IF($C397="","",VLOOKUP(FİLTRE!$C397,'SKT LİSTESİ'!$F:$S,8,0)),"")</f>
        <v/>
      </c>
      <c r="H397" s="131" t="str">
        <f ca="1">IF(E397="","",IF($C397="","",VLOOKUP(FİLTRE!$C397,'SKT LİSTESİ'!$F:$S,9,0)))</f>
        <v/>
      </c>
      <c r="I397" s="132" t="str">
        <f ca="1">IFERROR(IF($C397="","",VLOOKUP(FİLTRE!$C397,'SKT LİSTESİ'!$F:$S,10,0)),"")</f>
        <v/>
      </c>
      <c r="J397" s="133" t="str">
        <f ca="1">IFERROR(IF($C397="","",VLOOKUP(FİLTRE!$C397,'SKT LİSTESİ'!$F:$S,11,0)),"")</f>
        <v/>
      </c>
      <c r="K397" s="134" t="str">
        <f ca="1">IFERROR(IF($C397="","",VLOOKUP(FİLTRE!$C397,'SKT LİSTESİ'!$F:$S,12,0)),"")</f>
        <v/>
      </c>
      <c r="L397" s="134" t="str">
        <f ca="1">IFERROR(IF($C397="","",VLOOKUP(FİLTRE!$C397,'SKT LİSTESİ'!$F:$S,13,0)),"")</f>
        <v/>
      </c>
      <c r="M397" s="135" t="str">
        <f ca="1">IFERROR(IF($C397="","",VLOOKUP(FİLTRE!$C397,'SKT LİSTESİ'!$F:$AJ,14,0)),"")</f>
        <v/>
      </c>
      <c r="N397" s="31" t="str">
        <f ca="1">IFERROR(IF($C397="","",VLOOKUP(FİLTRE!$C397,'SKT LİSTESİ'!$F:$AJ,22,0)),"")</f>
        <v/>
      </c>
      <c r="O397" s="136" t="str">
        <f ca="1">IFERROR(IF($C397="","",VLOOKUP(FİLTRE!$C397,'SKT LİSTESİ'!$F:$AJ,23,0)),"")</f>
        <v/>
      </c>
      <c r="P397" s="31"/>
      <c r="Q397" s="31"/>
      <c r="R397" s="137" t="str">
        <f ca="1">(IFERROR(IF($C397="","",VLOOKUP(FİLTRE!$C397,'SKT LİSTESİ'!$F:$AJ,15,0)),""))</f>
        <v/>
      </c>
      <c r="S397" s="138" t="str">
        <f ca="1">IFERROR(IF($C397="","",VLOOKUP(FİLTRE!$C397,'SKT LİSTESİ'!$F:$AJ,16,0)),"")</f>
        <v/>
      </c>
      <c r="AF397" s="179" t="str">
        <f t="shared" ca="1" si="22"/>
        <v/>
      </c>
      <c r="AG397" s="179">
        <f t="shared" ca="1" si="23"/>
        <v>0</v>
      </c>
      <c r="AH397" s="179">
        <f t="shared" ca="1" si="24"/>
        <v>0</v>
      </c>
    </row>
    <row r="398" spans="2:34" ht="15.75" x14ac:dyDescent="0.25">
      <c r="B398">
        <f t="shared" ref="B398:B461" ca="1" si="25">IF($Y$2=1,(ROW()-12),"")</f>
        <v>386</v>
      </c>
      <c r="C398" t="str">
        <f ca="1">IFERROR(VLOOKUP(B398,'SKT LİSTESİ'!F:F,1,0),"")</f>
        <v/>
      </c>
      <c r="E398" s="128" t="str">
        <f ca="1">IFERROR(IF($C398="","",VLOOKUP(FİLTRE!$C398,'SKT LİSTESİ'!$F:$S,5,0)),"")</f>
        <v/>
      </c>
      <c r="F398" s="129" t="str">
        <f ca="1">IFERROR(IF($C398="","",VLOOKUP(FİLTRE!$C398,'SKT LİSTESİ'!$F:$S,7,0)),"")</f>
        <v/>
      </c>
      <c r="G398" s="130" t="str">
        <f ca="1">IFERROR(IF($C398="","",VLOOKUP(FİLTRE!$C398,'SKT LİSTESİ'!$F:$S,8,0)),"")</f>
        <v/>
      </c>
      <c r="H398" s="131" t="str">
        <f ca="1">IF(E398="","",IF($C398="","",VLOOKUP(FİLTRE!$C398,'SKT LİSTESİ'!$F:$S,9,0)))</f>
        <v/>
      </c>
      <c r="I398" s="132" t="str">
        <f ca="1">IFERROR(IF($C398="","",VLOOKUP(FİLTRE!$C398,'SKT LİSTESİ'!$F:$S,10,0)),"")</f>
        <v/>
      </c>
      <c r="J398" s="133" t="str">
        <f ca="1">IFERROR(IF($C398="","",VLOOKUP(FİLTRE!$C398,'SKT LİSTESİ'!$F:$S,11,0)),"")</f>
        <v/>
      </c>
      <c r="K398" s="134" t="str">
        <f ca="1">IFERROR(IF($C398="","",VLOOKUP(FİLTRE!$C398,'SKT LİSTESİ'!$F:$S,12,0)),"")</f>
        <v/>
      </c>
      <c r="L398" s="134" t="str">
        <f ca="1">IFERROR(IF($C398="","",VLOOKUP(FİLTRE!$C398,'SKT LİSTESİ'!$F:$S,13,0)),"")</f>
        <v/>
      </c>
      <c r="M398" s="135" t="str">
        <f ca="1">IFERROR(IF($C398="","",VLOOKUP(FİLTRE!$C398,'SKT LİSTESİ'!$F:$AJ,14,0)),"")</f>
        <v/>
      </c>
      <c r="N398" s="31" t="str">
        <f ca="1">IFERROR(IF($C398="","",VLOOKUP(FİLTRE!$C398,'SKT LİSTESİ'!$F:$AJ,22,0)),"")</f>
        <v/>
      </c>
      <c r="O398" s="136" t="str">
        <f ca="1">IFERROR(IF($C398="","",VLOOKUP(FİLTRE!$C398,'SKT LİSTESİ'!$F:$AJ,23,0)),"")</f>
        <v/>
      </c>
      <c r="P398" s="31"/>
      <c r="Q398" s="31"/>
      <c r="R398" s="137" t="str">
        <f ca="1">(IFERROR(IF($C398="","",VLOOKUP(FİLTRE!$C398,'SKT LİSTESİ'!$F:$AJ,15,0)),""))</f>
        <v/>
      </c>
      <c r="S398" s="138" t="str">
        <f ca="1">IFERROR(IF($C398="","",VLOOKUP(FİLTRE!$C398,'SKT LİSTESİ'!$F:$AJ,16,0)),"")</f>
        <v/>
      </c>
      <c r="AF398" s="179" t="str">
        <f t="shared" ref="AF398:AF461" ca="1" si="26">IF(E398&lt;&gt;"SAYIM",K398,
(IF(AND(E398="SAYIM",R398=0),0,(COUNTIFS(E:E,"SAYIM",F:F,F398,R:R,"&gt;"&amp;0)))))</f>
        <v/>
      </c>
      <c r="AG398" s="179">
        <f t="shared" ref="AG398:AG461" ca="1" si="27">IF(E398="SAYIM",(IFERROR(R398/AF398,0)),0)</f>
        <v>0</v>
      </c>
      <c r="AH398" s="179">
        <f t="shared" ref="AH398:AH461" ca="1" si="28">IF(E398="SAYIM",(IFERROR(S398/AF398,0)),0)</f>
        <v>0</v>
      </c>
    </row>
    <row r="399" spans="2:34" ht="15.75" x14ac:dyDescent="0.25">
      <c r="B399">
        <f t="shared" ca="1" si="25"/>
        <v>387</v>
      </c>
      <c r="C399" t="str">
        <f ca="1">IFERROR(VLOOKUP(B399,'SKT LİSTESİ'!F:F,1,0),"")</f>
        <v/>
      </c>
      <c r="E399" s="128" t="str">
        <f ca="1">IFERROR(IF($C399="","",VLOOKUP(FİLTRE!$C399,'SKT LİSTESİ'!$F:$S,5,0)),"")</f>
        <v/>
      </c>
      <c r="F399" s="129" t="str">
        <f ca="1">IFERROR(IF($C399="","",VLOOKUP(FİLTRE!$C399,'SKT LİSTESİ'!$F:$S,7,0)),"")</f>
        <v/>
      </c>
      <c r="G399" s="130" t="str">
        <f ca="1">IFERROR(IF($C399="","",VLOOKUP(FİLTRE!$C399,'SKT LİSTESİ'!$F:$S,8,0)),"")</f>
        <v/>
      </c>
      <c r="H399" s="131" t="str">
        <f ca="1">IF(E399="","",IF($C399="","",VLOOKUP(FİLTRE!$C399,'SKT LİSTESİ'!$F:$S,9,0)))</f>
        <v/>
      </c>
      <c r="I399" s="132" t="str">
        <f ca="1">IFERROR(IF($C399="","",VLOOKUP(FİLTRE!$C399,'SKT LİSTESİ'!$F:$S,10,0)),"")</f>
        <v/>
      </c>
      <c r="J399" s="133" t="str">
        <f ca="1">IFERROR(IF($C399="","",VLOOKUP(FİLTRE!$C399,'SKT LİSTESİ'!$F:$S,11,0)),"")</f>
        <v/>
      </c>
      <c r="K399" s="134" t="str">
        <f ca="1">IFERROR(IF($C399="","",VLOOKUP(FİLTRE!$C399,'SKT LİSTESİ'!$F:$S,12,0)),"")</f>
        <v/>
      </c>
      <c r="L399" s="134" t="str">
        <f ca="1">IFERROR(IF($C399="","",VLOOKUP(FİLTRE!$C399,'SKT LİSTESİ'!$F:$S,13,0)),"")</f>
        <v/>
      </c>
      <c r="M399" s="135" t="str">
        <f ca="1">IFERROR(IF($C399="","",VLOOKUP(FİLTRE!$C399,'SKT LİSTESİ'!$F:$AJ,14,0)),"")</f>
        <v/>
      </c>
      <c r="N399" s="31" t="str">
        <f ca="1">IFERROR(IF($C399="","",VLOOKUP(FİLTRE!$C399,'SKT LİSTESİ'!$F:$AJ,22,0)),"")</f>
        <v/>
      </c>
      <c r="O399" s="136" t="str">
        <f ca="1">IFERROR(IF($C399="","",VLOOKUP(FİLTRE!$C399,'SKT LİSTESİ'!$F:$AJ,23,0)),"")</f>
        <v/>
      </c>
      <c r="P399" s="31"/>
      <c r="Q399" s="31"/>
      <c r="R399" s="137" t="str">
        <f ca="1">(IFERROR(IF($C399="","",VLOOKUP(FİLTRE!$C399,'SKT LİSTESİ'!$F:$AJ,15,0)),""))</f>
        <v/>
      </c>
      <c r="S399" s="138" t="str">
        <f ca="1">IFERROR(IF($C399="","",VLOOKUP(FİLTRE!$C399,'SKT LİSTESİ'!$F:$AJ,16,0)),"")</f>
        <v/>
      </c>
      <c r="AF399" s="179" t="str">
        <f t="shared" ca="1" si="26"/>
        <v/>
      </c>
      <c r="AG399" s="179">
        <f t="shared" ca="1" si="27"/>
        <v>0</v>
      </c>
      <c r="AH399" s="179">
        <f t="shared" ca="1" si="28"/>
        <v>0</v>
      </c>
    </row>
    <row r="400" spans="2:34" ht="15.75" x14ac:dyDescent="0.25">
      <c r="B400">
        <f t="shared" ca="1" si="25"/>
        <v>388</v>
      </c>
      <c r="C400" t="str">
        <f ca="1">IFERROR(VLOOKUP(B400,'SKT LİSTESİ'!F:F,1,0),"")</f>
        <v/>
      </c>
      <c r="E400" s="128" t="str">
        <f ca="1">IFERROR(IF($C400="","",VLOOKUP(FİLTRE!$C400,'SKT LİSTESİ'!$F:$S,5,0)),"")</f>
        <v/>
      </c>
      <c r="F400" s="129" t="str">
        <f ca="1">IFERROR(IF($C400="","",VLOOKUP(FİLTRE!$C400,'SKT LİSTESİ'!$F:$S,7,0)),"")</f>
        <v/>
      </c>
      <c r="G400" s="130" t="str">
        <f ca="1">IFERROR(IF($C400="","",VLOOKUP(FİLTRE!$C400,'SKT LİSTESİ'!$F:$S,8,0)),"")</f>
        <v/>
      </c>
      <c r="H400" s="131" t="str">
        <f ca="1">IF(E400="","",IF($C400="","",VLOOKUP(FİLTRE!$C400,'SKT LİSTESİ'!$F:$S,9,0)))</f>
        <v/>
      </c>
      <c r="I400" s="132" t="str">
        <f ca="1">IFERROR(IF($C400="","",VLOOKUP(FİLTRE!$C400,'SKT LİSTESİ'!$F:$S,10,0)),"")</f>
        <v/>
      </c>
      <c r="J400" s="133" t="str">
        <f ca="1">IFERROR(IF($C400="","",VLOOKUP(FİLTRE!$C400,'SKT LİSTESİ'!$F:$S,11,0)),"")</f>
        <v/>
      </c>
      <c r="K400" s="134" t="str">
        <f ca="1">IFERROR(IF($C400="","",VLOOKUP(FİLTRE!$C400,'SKT LİSTESİ'!$F:$S,12,0)),"")</f>
        <v/>
      </c>
      <c r="L400" s="134" t="str">
        <f ca="1">IFERROR(IF($C400="","",VLOOKUP(FİLTRE!$C400,'SKT LİSTESİ'!$F:$S,13,0)),"")</f>
        <v/>
      </c>
      <c r="M400" s="135" t="str">
        <f ca="1">IFERROR(IF($C400="","",VLOOKUP(FİLTRE!$C400,'SKT LİSTESİ'!$F:$AJ,14,0)),"")</f>
        <v/>
      </c>
      <c r="N400" s="31" t="str">
        <f ca="1">IFERROR(IF($C400="","",VLOOKUP(FİLTRE!$C400,'SKT LİSTESİ'!$F:$AJ,22,0)),"")</f>
        <v/>
      </c>
      <c r="O400" s="136" t="str">
        <f ca="1">IFERROR(IF($C400="","",VLOOKUP(FİLTRE!$C400,'SKT LİSTESİ'!$F:$AJ,23,0)),"")</f>
        <v/>
      </c>
      <c r="P400" s="31"/>
      <c r="Q400" s="31"/>
      <c r="R400" s="137" t="str">
        <f ca="1">(IFERROR(IF($C400="","",VLOOKUP(FİLTRE!$C400,'SKT LİSTESİ'!$F:$AJ,15,0)),""))</f>
        <v/>
      </c>
      <c r="S400" s="138" t="str">
        <f ca="1">IFERROR(IF($C400="","",VLOOKUP(FİLTRE!$C400,'SKT LİSTESİ'!$F:$AJ,16,0)),"")</f>
        <v/>
      </c>
      <c r="AF400" s="179" t="str">
        <f t="shared" ca="1" si="26"/>
        <v/>
      </c>
      <c r="AG400" s="179">
        <f t="shared" ca="1" si="27"/>
        <v>0</v>
      </c>
      <c r="AH400" s="179">
        <f t="shared" ca="1" si="28"/>
        <v>0</v>
      </c>
    </row>
    <row r="401" spans="2:34" ht="15.75" x14ac:dyDescent="0.25">
      <c r="B401">
        <f t="shared" ca="1" si="25"/>
        <v>389</v>
      </c>
      <c r="C401" t="str">
        <f ca="1">IFERROR(VLOOKUP(B401,'SKT LİSTESİ'!F:F,1,0),"")</f>
        <v/>
      </c>
      <c r="E401" s="128" t="str">
        <f ca="1">IFERROR(IF($C401="","",VLOOKUP(FİLTRE!$C401,'SKT LİSTESİ'!$F:$S,5,0)),"")</f>
        <v/>
      </c>
      <c r="F401" s="129" t="str">
        <f ca="1">IFERROR(IF($C401="","",VLOOKUP(FİLTRE!$C401,'SKT LİSTESİ'!$F:$S,7,0)),"")</f>
        <v/>
      </c>
      <c r="G401" s="130" t="str">
        <f ca="1">IFERROR(IF($C401="","",VLOOKUP(FİLTRE!$C401,'SKT LİSTESİ'!$F:$S,8,0)),"")</f>
        <v/>
      </c>
      <c r="H401" s="131" t="str">
        <f ca="1">IF(E401="","",IF($C401="","",VLOOKUP(FİLTRE!$C401,'SKT LİSTESİ'!$F:$S,9,0)))</f>
        <v/>
      </c>
      <c r="I401" s="132" t="str">
        <f ca="1">IFERROR(IF($C401="","",VLOOKUP(FİLTRE!$C401,'SKT LİSTESİ'!$F:$S,10,0)),"")</f>
        <v/>
      </c>
      <c r="J401" s="133" t="str">
        <f ca="1">IFERROR(IF($C401="","",VLOOKUP(FİLTRE!$C401,'SKT LİSTESİ'!$F:$S,11,0)),"")</f>
        <v/>
      </c>
      <c r="K401" s="134" t="str">
        <f ca="1">IFERROR(IF($C401="","",VLOOKUP(FİLTRE!$C401,'SKT LİSTESİ'!$F:$S,12,0)),"")</f>
        <v/>
      </c>
      <c r="L401" s="134" t="str">
        <f ca="1">IFERROR(IF($C401="","",VLOOKUP(FİLTRE!$C401,'SKT LİSTESİ'!$F:$S,13,0)),"")</f>
        <v/>
      </c>
      <c r="M401" s="135" t="str">
        <f ca="1">IFERROR(IF($C401="","",VLOOKUP(FİLTRE!$C401,'SKT LİSTESİ'!$F:$AJ,14,0)),"")</f>
        <v/>
      </c>
      <c r="N401" s="31" t="str">
        <f ca="1">IFERROR(IF($C401="","",VLOOKUP(FİLTRE!$C401,'SKT LİSTESİ'!$F:$AJ,22,0)),"")</f>
        <v/>
      </c>
      <c r="O401" s="136" t="str">
        <f ca="1">IFERROR(IF($C401="","",VLOOKUP(FİLTRE!$C401,'SKT LİSTESİ'!$F:$AJ,23,0)),"")</f>
        <v/>
      </c>
      <c r="P401" s="31"/>
      <c r="Q401" s="31"/>
      <c r="R401" s="137" t="str">
        <f ca="1">(IFERROR(IF($C401="","",VLOOKUP(FİLTRE!$C401,'SKT LİSTESİ'!$F:$AJ,15,0)),""))</f>
        <v/>
      </c>
      <c r="S401" s="138" t="str">
        <f ca="1">IFERROR(IF($C401="","",VLOOKUP(FİLTRE!$C401,'SKT LİSTESİ'!$F:$AJ,16,0)),"")</f>
        <v/>
      </c>
      <c r="AF401" s="179" t="str">
        <f t="shared" ca="1" si="26"/>
        <v/>
      </c>
      <c r="AG401" s="179">
        <f t="shared" ca="1" si="27"/>
        <v>0</v>
      </c>
      <c r="AH401" s="179">
        <f t="shared" ca="1" si="28"/>
        <v>0</v>
      </c>
    </row>
    <row r="402" spans="2:34" ht="15.75" x14ac:dyDescent="0.25">
      <c r="B402">
        <f t="shared" ca="1" si="25"/>
        <v>390</v>
      </c>
      <c r="C402" t="str">
        <f ca="1">IFERROR(VLOOKUP(B402,'SKT LİSTESİ'!F:F,1,0),"")</f>
        <v/>
      </c>
      <c r="E402" s="128" t="str">
        <f ca="1">IFERROR(IF($C402="","",VLOOKUP(FİLTRE!$C402,'SKT LİSTESİ'!$F:$S,5,0)),"")</f>
        <v/>
      </c>
      <c r="F402" s="129" t="str">
        <f ca="1">IFERROR(IF($C402="","",VLOOKUP(FİLTRE!$C402,'SKT LİSTESİ'!$F:$S,7,0)),"")</f>
        <v/>
      </c>
      <c r="G402" s="130" t="str">
        <f ca="1">IFERROR(IF($C402="","",VLOOKUP(FİLTRE!$C402,'SKT LİSTESİ'!$F:$S,8,0)),"")</f>
        <v/>
      </c>
      <c r="H402" s="131" t="str">
        <f ca="1">IF(E402="","",IF($C402="","",VLOOKUP(FİLTRE!$C402,'SKT LİSTESİ'!$F:$S,9,0)))</f>
        <v/>
      </c>
      <c r="I402" s="132" t="str">
        <f ca="1">IFERROR(IF($C402="","",VLOOKUP(FİLTRE!$C402,'SKT LİSTESİ'!$F:$S,10,0)),"")</f>
        <v/>
      </c>
      <c r="J402" s="133" t="str">
        <f ca="1">IFERROR(IF($C402="","",VLOOKUP(FİLTRE!$C402,'SKT LİSTESİ'!$F:$S,11,0)),"")</f>
        <v/>
      </c>
      <c r="K402" s="134" t="str">
        <f ca="1">IFERROR(IF($C402="","",VLOOKUP(FİLTRE!$C402,'SKT LİSTESİ'!$F:$S,12,0)),"")</f>
        <v/>
      </c>
      <c r="L402" s="134" t="str">
        <f ca="1">IFERROR(IF($C402="","",VLOOKUP(FİLTRE!$C402,'SKT LİSTESİ'!$F:$S,13,0)),"")</f>
        <v/>
      </c>
      <c r="M402" s="135" t="str">
        <f ca="1">IFERROR(IF($C402="","",VLOOKUP(FİLTRE!$C402,'SKT LİSTESİ'!$F:$AJ,14,0)),"")</f>
        <v/>
      </c>
      <c r="N402" s="31" t="str">
        <f ca="1">IFERROR(IF($C402="","",VLOOKUP(FİLTRE!$C402,'SKT LİSTESİ'!$F:$AJ,22,0)),"")</f>
        <v/>
      </c>
      <c r="O402" s="136" t="str">
        <f ca="1">IFERROR(IF($C402="","",VLOOKUP(FİLTRE!$C402,'SKT LİSTESİ'!$F:$AJ,23,0)),"")</f>
        <v/>
      </c>
      <c r="P402" s="31"/>
      <c r="Q402" s="31"/>
      <c r="R402" s="137" t="str">
        <f ca="1">(IFERROR(IF($C402="","",VLOOKUP(FİLTRE!$C402,'SKT LİSTESİ'!$F:$AJ,15,0)),""))</f>
        <v/>
      </c>
      <c r="S402" s="138" t="str">
        <f ca="1">IFERROR(IF($C402="","",VLOOKUP(FİLTRE!$C402,'SKT LİSTESİ'!$F:$AJ,16,0)),"")</f>
        <v/>
      </c>
      <c r="AF402" s="179" t="str">
        <f t="shared" ca="1" si="26"/>
        <v/>
      </c>
      <c r="AG402" s="179">
        <f t="shared" ca="1" si="27"/>
        <v>0</v>
      </c>
      <c r="AH402" s="179">
        <f t="shared" ca="1" si="28"/>
        <v>0</v>
      </c>
    </row>
    <row r="403" spans="2:34" ht="15.75" x14ac:dyDescent="0.25">
      <c r="B403">
        <f t="shared" ca="1" si="25"/>
        <v>391</v>
      </c>
      <c r="C403" t="str">
        <f ca="1">IFERROR(VLOOKUP(B403,'SKT LİSTESİ'!F:F,1,0),"")</f>
        <v/>
      </c>
      <c r="E403" s="128" t="str">
        <f ca="1">IFERROR(IF($C403="","",VLOOKUP(FİLTRE!$C403,'SKT LİSTESİ'!$F:$S,5,0)),"")</f>
        <v/>
      </c>
      <c r="F403" s="129" t="str">
        <f ca="1">IFERROR(IF($C403="","",VLOOKUP(FİLTRE!$C403,'SKT LİSTESİ'!$F:$S,7,0)),"")</f>
        <v/>
      </c>
      <c r="G403" s="130" t="str">
        <f ca="1">IFERROR(IF($C403="","",VLOOKUP(FİLTRE!$C403,'SKT LİSTESİ'!$F:$S,8,0)),"")</f>
        <v/>
      </c>
      <c r="H403" s="131" t="str">
        <f ca="1">IF(E403="","",IF($C403="","",VLOOKUP(FİLTRE!$C403,'SKT LİSTESİ'!$F:$S,9,0)))</f>
        <v/>
      </c>
      <c r="I403" s="132" t="str">
        <f ca="1">IFERROR(IF($C403="","",VLOOKUP(FİLTRE!$C403,'SKT LİSTESİ'!$F:$S,10,0)),"")</f>
        <v/>
      </c>
      <c r="J403" s="133" t="str">
        <f ca="1">IFERROR(IF($C403="","",VLOOKUP(FİLTRE!$C403,'SKT LİSTESİ'!$F:$S,11,0)),"")</f>
        <v/>
      </c>
      <c r="K403" s="134" t="str">
        <f ca="1">IFERROR(IF($C403="","",VLOOKUP(FİLTRE!$C403,'SKT LİSTESİ'!$F:$S,12,0)),"")</f>
        <v/>
      </c>
      <c r="L403" s="134" t="str">
        <f ca="1">IFERROR(IF($C403="","",VLOOKUP(FİLTRE!$C403,'SKT LİSTESİ'!$F:$S,13,0)),"")</f>
        <v/>
      </c>
      <c r="M403" s="135" t="str">
        <f ca="1">IFERROR(IF($C403="","",VLOOKUP(FİLTRE!$C403,'SKT LİSTESİ'!$F:$AJ,14,0)),"")</f>
        <v/>
      </c>
      <c r="N403" s="31" t="str">
        <f ca="1">IFERROR(IF($C403="","",VLOOKUP(FİLTRE!$C403,'SKT LİSTESİ'!$F:$AJ,22,0)),"")</f>
        <v/>
      </c>
      <c r="O403" s="136" t="str">
        <f ca="1">IFERROR(IF($C403="","",VLOOKUP(FİLTRE!$C403,'SKT LİSTESİ'!$F:$AJ,23,0)),"")</f>
        <v/>
      </c>
      <c r="P403" s="31"/>
      <c r="Q403" s="31"/>
      <c r="R403" s="137" t="str">
        <f ca="1">(IFERROR(IF($C403="","",VLOOKUP(FİLTRE!$C403,'SKT LİSTESİ'!$F:$AJ,15,0)),""))</f>
        <v/>
      </c>
      <c r="S403" s="138" t="str">
        <f ca="1">IFERROR(IF($C403="","",VLOOKUP(FİLTRE!$C403,'SKT LİSTESİ'!$F:$AJ,16,0)),"")</f>
        <v/>
      </c>
      <c r="AF403" s="179" t="str">
        <f t="shared" ca="1" si="26"/>
        <v/>
      </c>
      <c r="AG403" s="179">
        <f t="shared" ca="1" si="27"/>
        <v>0</v>
      </c>
      <c r="AH403" s="179">
        <f t="shared" ca="1" si="28"/>
        <v>0</v>
      </c>
    </row>
    <row r="404" spans="2:34" ht="15.75" x14ac:dyDescent="0.25">
      <c r="B404">
        <f t="shared" ca="1" si="25"/>
        <v>392</v>
      </c>
      <c r="C404" t="str">
        <f ca="1">IFERROR(VLOOKUP(B404,'SKT LİSTESİ'!F:F,1,0),"")</f>
        <v/>
      </c>
      <c r="E404" s="128" t="str">
        <f ca="1">IFERROR(IF($C404="","",VLOOKUP(FİLTRE!$C404,'SKT LİSTESİ'!$F:$S,5,0)),"")</f>
        <v/>
      </c>
      <c r="F404" s="129" t="str">
        <f ca="1">IFERROR(IF($C404="","",VLOOKUP(FİLTRE!$C404,'SKT LİSTESİ'!$F:$S,7,0)),"")</f>
        <v/>
      </c>
      <c r="G404" s="130" t="str">
        <f ca="1">IFERROR(IF($C404="","",VLOOKUP(FİLTRE!$C404,'SKT LİSTESİ'!$F:$S,8,0)),"")</f>
        <v/>
      </c>
      <c r="H404" s="131" t="str">
        <f ca="1">IF(E404="","",IF($C404="","",VLOOKUP(FİLTRE!$C404,'SKT LİSTESİ'!$F:$S,9,0)))</f>
        <v/>
      </c>
      <c r="I404" s="132" t="str">
        <f ca="1">IFERROR(IF($C404="","",VLOOKUP(FİLTRE!$C404,'SKT LİSTESİ'!$F:$S,10,0)),"")</f>
        <v/>
      </c>
      <c r="J404" s="133" t="str">
        <f ca="1">IFERROR(IF($C404="","",VLOOKUP(FİLTRE!$C404,'SKT LİSTESİ'!$F:$S,11,0)),"")</f>
        <v/>
      </c>
      <c r="K404" s="134" t="str">
        <f ca="1">IFERROR(IF($C404="","",VLOOKUP(FİLTRE!$C404,'SKT LİSTESİ'!$F:$S,12,0)),"")</f>
        <v/>
      </c>
      <c r="L404" s="134" t="str">
        <f ca="1">IFERROR(IF($C404="","",VLOOKUP(FİLTRE!$C404,'SKT LİSTESİ'!$F:$S,13,0)),"")</f>
        <v/>
      </c>
      <c r="M404" s="135" t="str">
        <f ca="1">IFERROR(IF($C404="","",VLOOKUP(FİLTRE!$C404,'SKT LİSTESİ'!$F:$AJ,14,0)),"")</f>
        <v/>
      </c>
      <c r="N404" s="31" t="str">
        <f ca="1">IFERROR(IF($C404="","",VLOOKUP(FİLTRE!$C404,'SKT LİSTESİ'!$F:$AJ,22,0)),"")</f>
        <v/>
      </c>
      <c r="O404" s="136" t="str">
        <f ca="1">IFERROR(IF($C404="","",VLOOKUP(FİLTRE!$C404,'SKT LİSTESİ'!$F:$AJ,23,0)),"")</f>
        <v/>
      </c>
      <c r="P404" s="31"/>
      <c r="Q404" s="31"/>
      <c r="R404" s="137" t="str">
        <f ca="1">(IFERROR(IF($C404="","",VLOOKUP(FİLTRE!$C404,'SKT LİSTESİ'!$F:$AJ,15,0)),""))</f>
        <v/>
      </c>
      <c r="S404" s="138" t="str">
        <f ca="1">IFERROR(IF($C404="","",VLOOKUP(FİLTRE!$C404,'SKT LİSTESİ'!$F:$AJ,16,0)),"")</f>
        <v/>
      </c>
      <c r="AF404" s="179" t="str">
        <f t="shared" ca="1" si="26"/>
        <v/>
      </c>
      <c r="AG404" s="179">
        <f t="shared" ca="1" si="27"/>
        <v>0</v>
      </c>
      <c r="AH404" s="179">
        <f t="shared" ca="1" si="28"/>
        <v>0</v>
      </c>
    </row>
    <row r="405" spans="2:34" ht="15.75" x14ac:dyDescent="0.25">
      <c r="B405">
        <f t="shared" ca="1" si="25"/>
        <v>393</v>
      </c>
      <c r="C405" t="str">
        <f ca="1">IFERROR(VLOOKUP(B405,'SKT LİSTESİ'!F:F,1,0),"")</f>
        <v/>
      </c>
      <c r="E405" s="128" t="str">
        <f ca="1">IFERROR(IF($C405="","",VLOOKUP(FİLTRE!$C405,'SKT LİSTESİ'!$F:$S,5,0)),"")</f>
        <v/>
      </c>
      <c r="F405" s="129" t="str">
        <f ca="1">IFERROR(IF($C405="","",VLOOKUP(FİLTRE!$C405,'SKT LİSTESİ'!$F:$S,7,0)),"")</f>
        <v/>
      </c>
      <c r="G405" s="130" t="str">
        <f ca="1">IFERROR(IF($C405="","",VLOOKUP(FİLTRE!$C405,'SKT LİSTESİ'!$F:$S,8,0)),"")</f>
        <v/>
      </c>
      <c r="H405" s="131" t="str">
        <f ca="1">IF(E405="","",IF($C405="","",VLOOKUP(FİLTRE!$C405,'SKT LİSTESİ'!$F:$S,9,0)))</f>
        <v/>
      </c>
      <c r="I405" s="132" t="str">
        <f ca="1">IFERROR(IF($C405="","",VLOOKUP(FİLTRE!$C405,'SKT LİSTESİ'!$F:$S,10,0)),"")</f>
        <v/>
      </c>
      <c r="J405" s="133" t="str">
        <f ca="1">IFERROR(IF($C405="","",VLOOKUP(FİLTRE!$C405,'SKT LİSTESİ'!$F:$S,11,0)),"")</f>
        <v/>
      </c>
      <c r="K405" s="134" t="str">
        <f ca="1">IFERROR(IF($C405="","",VLOOKUP(FİLTRE!$C405,'SKT LİSTESİ'!$F:$S,12,0)),"")</f>
        <v/>
      </c>
      <c r="L405" s="134" t="str">
        <f ca="1">IFERROR(IF($C405="","",VLOOKUP(FİLTRE!$C405,'SKT LİSTESİ'!$F:$S,13,0)),"")</f>
        <v/>
      </c>
      <c r="M405" s="135" t="str">
        <f ca="1">IFERROR(IF($C405="","",VLOOKUP(FİLTRE!$C405,'SKT LİSTESİ'!$F:$AJ,14,0)),"")</f>
        <v/>
      </c>
      <c r="N405" s="31" t="str">
        <f ca="1">IFERROR(IF($C405="","",VLOOKUP(FİLTRE!$C405,'SKT LİSTESİ'!$F:$AJ,22,0)),"")</f>
        <v/>
      </c>
      <c r="O405" s="136" t="str">
        <f ca="1">IFERROR(IF($C405="","",VLOOKUP(FİLTRE!$C405,'SKT LİSTESİ'!$F:$AJ,23,0)),"")</f>
        <v/>
      </c>
      <c r="P405" s="31"/>
      <c r="Q405" s="31"/>
      <c r="R405" s="137" t="str">
        <f ca="1">(IFERROR(IF($C405="","",VLOOKUP(FİLTRE!$C405,'SKT LİSTESİ'!$F:$AJ,15,0)),""))</f>
        <v/>
      </c>
      <c r="S405" s="138" t="str">
        <f ca="1">IFERROR(IF($C405="","",VLOOKUP(FİLTRE!$C405,'SKT LİSTESİ'!$F:$AJ,16,0)),"")</f>
        <v/>
      </c>
      <c r="AF405" s="179" t="str">
        <f t="shared" ca="1" si="26"/>
        <v/>
      </c>
      <c r="AG405" s="179">
        <f t="shared" ca="1" si="27"/>
        <v>0</v>
      </c>
      <c r="AH405" s="179">
        <f t="shared" ca="1" si="28"/>
        <v>0</v>
      </c>
    </row>
    <row r="406" spans="2:34" ht="15.75" x14ac:dyDescent="0.25">
      <c r="B406">
        <f t="shared" ca="1" si="25"/>
        <v>394</v>
      </c>
      <c r="C406" t="str">
        <f ca="1">IFERROR(VLOOKUP(B406,'SKT LİSTESİ'!F:F,1,0),"")</f>
        <v/>
      </c>
      <c r="E406" s="128" t="str">
        <f ca="1">IFERROR(IF($C406="","",VLOOKUP(FİLTRE!$C406,'SKT LİSTESİ'!$F:$S,5,0)),"")</f>
        <v/>
      </c>
      <c r="F406" s="129" t="str">
        <f ca="1">IFERROR(IF($C406="","",VLOOKUP(FİLTRE!$C406,'SKT LİSTESİ'!$F:$S,7,0)),"")</f>
        <v/>
      </c>
      <c r="G406" s="130" t="str">
        <f ca="1">IFERROR(IF($C406="","",VLOOKUP(FİLTRE!$C406,'SKT LİSTESİ'!$F:$S,8,0)),"")</f>
        <v/>
      </c>
      <c r="H406" s="131" t="str">
        <f ca="1">IF(E406="","",IF($C406="","",VLOOKUP(FİLTRE!$C406,'SKT LİSTESİ'!$F:$S,9,0)))</f>
        <v/>
      </c>
      <c r="I406" s="132" t="str">
        <f ca="1">IFERROR(IF($C406="","",VLOOKUP(FİLTRE!$C406,'SKT LİSTESİ'!$F:$S,10,0)),"")</f>
        <v/>
      </c>
      <c r="J406" s="133" t="str">
        <f ca="1">IFERROR(IF($C406="","",VLOOKUP(FİLTRE!$C406,'SKT LİSTESİ'!$F:$S,11,0)),"")</f>
        <v/>
      </c>
      <c r="K406" s="134" t="str">
        <f ca="1">IFERROR(IF($C406="","",VLOOKUP(FİLTRE!$C406,'SKT LİSTESİ'!$F:$S,12,0)),"")</f>
        <v/>
      </c>
      <c r="L406" s="134" t="str">
        <f ca="1">IFERROR(IF($C406="","",VLOOKUP(FİLTRE!$C406,'SKT LİSTESİ'!$F:$S,13,0)),"")</f>
        <v/>
      </c>
      <c r="M406" s="135" t="str">
        <f ca="1">IFERROR(IF($C406="","",VLOOKUP(FİLTRE!$C406,'SKT LİSTESİ'!$F:$AJ,14,0)),"")</f>
        <v/>
      </c>
      <c r="N406" s="31" t="str">
        <f ca="1">IFERROR(IF($C406="","",VLOOKUP(FİLTRE!$C406,'SKT LİSTESİ'!$F:$AJ,22,0)),"")</f>
        <v/>
      </c>
      <c r="O406" s="136" t="str">
        <f ca="1">IFERROR(IF($C406="","",VLOOKUP(FİLTRE!$C406,'SKT LİSTESİ'!$F:$AJ,23,0)),"")</f>
        <v/>
      </c>
      <c r="P406" s="31"/>
      <c r="Q406" s="31"/>
      <c r="R406" s="137" t="str">
        <f ca="1">(IFERROR(IF($C406="","",VLOOKUP(FİLTRE!$C406,'SKT LİSTESİ'!$F:$AJ,15,0)),""))</f>
        <v/>
      </c>
      <c r="S406" s="138" t="str">
        <f ca="1">IFERROR(IF($C406="","",VLOOKUP(FİLTRE!$C406,'SKT LİSTESİ'!$F:$AJ,16,0)),"")</f>
        <v/>
      </c>
      <c r="AF406" s="179" t="str">
        <f t="shared" ca="1" si="26"/>
        <v/>
      </c>
      <c r="AG406" s="179">
        <f t="shared" ca="1" si="27"/>
        <v>0</v>
      </c>
      <c r="AH406" s="179">
        <f t="shared" ca="1" si="28"/>
        <v>0</v>
      </c>
    </row>
    <row r="407" spans="2:34" ht="15.75" x14ac:dyDescent="0.25">
      <c r="B407">
        <f t="shared" ca="1" si="25"/>
        <v>395</v>
      </c>
      <c r="C407" t="str">
        <f ca="1">IFERROR(VLOOKUP(B407,'SKT LİSTESİ'!F:F,1,0),"")</f>
        <v/>
      </c>
      <c r="E407" s="128" t="str">
        <f ca="1">IFERROR(IF($C407="","",VLOOKUP(FİLTRE!$C407,'SKT LİSTESİ'!$F:$S,5,0)),"")</f>
        <v/>
      </c>
      <c r="F407" s="129" t="str">
        <f ca="1">IFERROR(IF($C407="","",VLOOKUP(FİLTRE!$C407,'SKT LİSTESİ'!$F:$S,7,0)),"")</f>
        <v/>
      </c>
      <c r="G407" s="130" t="str">
        <f ca="1">IFERROR(IF($C407="","",VLOOKUP(FİLTRE!$C407,'SKT LİSTESİ'!$F:$S,8,0)),"")</f>
        <v/>
      </c>
      <c r="H407" s="131" t="str">
        <f ca="1">IF(E407="","",IF($C407="","",VLOOKUP(FİLTRE!$C407,'SKT LİSTESİ'!$F:$S,9,0)))</f>
        <v/>
      </c>
      <c r="I407" s="132" t="str">
        <f ca="1">IFERROR(IF($C407="","",VLOOKUP(FİLTRE!$C407,'SKT LİSTESİ'!$F:$S,10,0)),"")</f>
        <v/>
      </c>
      <c r="J407" s="133" t="str">
        <f ca="1">IFERROR(IF($C407="","",VLOOKUP(FİLTRE!$C407,'SKT LİSTESİ'!$F:$S,11,0)),"")</f>
        <v/>
      </c>
      <c r="K407" s="134" t="str">
        <f ca="1">IFERROR(IF($C407="","",VLOOKUP(FİLTRE!$C407,'SKT LİSTESİ'!$F:$S,12,0)),"")</f>
        <v/>
      </c>
      <c r="L407" s="134" t="str">
        <f ca="1">IFERROR(IF($C407="","",VLOOKUP(FİLTRE!$C407,'SKT LİSTESİ'!$F:$S,13,0)),"")</f>
        <v/>
      </c>
      <c r="M407" s="135" t="str">
        <f ca="1">IFERROR(IF($C407="","",VLOOKUP(FİLTRE!$C407,'SKT LİSTESİ'!$F:$AJ,14,0)),"")</f>
        <v/>
      </c>
      <c r="N407" s="31" t="str">
        <f ca="1">IFERROR(IF($C407="","",VLOOKUP(FİLTRE!$C407,'SKT LİSTESİ'!$F:$AJ,22,0)),"")</f>
        <v/>
      </c>
      <c r="O407" s="136" t="str">
        <f ca="1">IFERROR(IF($C407="","",VLOOKUP(FİLTRE!$C407,'SKT LİSTESİ'!$F:$AJ,23,0)),"")</f>
        <v/>
      </c>
      <c r="P407" s="31"/>
      <c r="Q407" s="31"/>
      <c r="R407" s="137" t="str">
        <f ca="1">(IFERROR(IF($C407="","",VLOOKUP(FİLTRE!$C407,'SKT LİSTESİ'!$F:$AJ,15,0)),""))</f>
        <v/>
      </c>
      <c r="S407" s="138" t="str">
        <f ca="1">IFERROR(IF($C407="","",VLOOKUP(FİLTRE!$C407,'SKT LİSTESİ'!$F:$AJ,16,0)),"")</f>
        <v/>
      </c>
      <c r="AF407" s="179" t="str">
        <f t="shared" ca="1" si="26"/>
        <v/>
      </c>
      <c r="AG407" s="179">
        <f t="shared" ca="1" si="27"/>
        <v>0</v>
      </c>
      <c r="AH407" s="179">
        <f t="shared" ca="1" si="28"/>
        <v>0</v>
      </c>
    </row>
    <row r="408" spans="2:34" ht="15.75" x14ac:dyDescent="0.25">
      <c r="B408">
        <f t="shared" ca="1" si="25"/>
        <v>396</v>
      </c>
      <c r="C408" t="str">
        <f ca="1">IFERROR(VLOOKUP(B408,'SKT LİSTESİ'!F:F,1,0),"")</f>
        <v/>
      </c>
      <c r="E408" s="128" t="str">
        <f ca="1">IFERROR(IF($C408="","",VLOOKUP(FİLTRE!$C408,'SKT LİSTESİ'!$F:$S,5,0)),"")</f>
        <v/>
      </c>
      <c r="F408" s="129" t="str">
        <f ca="1">IFERROR(IF($C408="","",VLOOKUP(FİLTRE!$C408,'SKT LİSTESİ'!$F:$S,7,0)),"")</f>
        <v/>
      </c>
      <c r="G408" s="130" t="str">
        <f ca="1">IFERROR(IF($C408="","",VLOOKUP(FİLTRE!$C408,'SKT LİSTESİ'!$F:$S,8,0)),"")</f>
        <v/>
      </c>
      <c r="H408" s="131" t="str">
        <f ca="1">IF(E408="","",IF($C408="","",VLOOKUP(FİLTRE!$C408,'SKT LİSTESİ'!$F:$S,9,0)))</f>
        <v/>
      </c>
      <c r="I408" s="132" t="str">
        <f ca="1">IFERROR(IF($C408="","",VLOOKUP(FİLTRE!$C408,'SKT LİSTESİ'!$F:$S,10,0)),"")</f>
        <v/>
      </c>
      <c r="J408" s="133" t="str">
        <f ca="1">IFERROR(IF($C408="","",VLOOKUP(FİLTRE!$C408,'SKT LİSTESİ'!$F:$S,11,0)),"")</f>
        <v/>
      </c>
      <c r="K408" s="134" t="str">
        <f ca="1">IFERROR(IF($C408="","",VLOOKUP(FİLTRE!$C408,'SKT LİSTESİ'!$F:$S,12,0)),"")</f>
        <v/>
      </c>
      <c r="L408" s="134" t="str">
        <f ca="1">IFERROR(IF($C408="","",VLOOKUP(FİLTRE!$C408,'SKT LİSTESİ'!$F:$S,13,0)),"")</f>
        <v/>
      </c>
      <c r="M408" s="135" t="str">
        <f ca="1">IFERROR(IF($C408="","",VLOOKUP(FİLTRE!$C408,'SKT LİSTESİ'!$F:$AJ,14,0)),"")</f>
        <v/>
      </c>
      <c r="N408" s="31" t="str">
        <f ca="1">IFERROR(IF($C408="","",VLOOKUP(FİLTRE!$C408,'SKT LİSTESİ'!$F:$AJ,22,0)),"")</f>
        <v/>
      </c>
      <c r="O408" s="136" t="str">
        <f ca="1">IFERROR(IF($C408="","",VLOOKUP(FİLTRE!$C408,'SKT LİSTESİ'!$F:$AJ,23,0)),"")</f>
        <v/>
      </c>
      <c r="P408" s="31"/>
      <c r="Q408" s="31"/>
      <c r="R408" s="137" t="str">
        <f ca="1">(IFERROR(IF($C408="","",VLOOKUP(FİLTRE!$C408,'SKT LİSTESİ'!$F:$AJ,15,0)),""))</f>
        <v/>
      </c>
      <c r="S408" s="138" t="str">
        <f ca="1">IFERROR(IF($C408="","",VLOOKUP(FİLTRE!$C408,'SKT LİSTESİ'!$F:$AJ,16,0)),"")</f>
        <v/>
      </c>
      <c r="AF408" s="179" t="str">
        <f t="shared" ca="1" si="26"/>
        <v/>
      </c>
      <c r="AG408" s="179">
        <f t="shared" ca="1" si="27"/>
        <v>0</v>
      </c>
      <c r="AH408" s="179">
        <f t="shared" ca="1" si="28"/>
        <v>0</v>
      </c>
    </row>
    <row r="409" spans="2:34" ht="15.75" x14ac:dyDescent="0.25">
      <c r="B409">
        <f t="shared" ca="1" si="25"/>
        <v>397</v>
      </c>
      <c r="C409" t="str">
        <f ca="1">IFERROR(VLOOKUP(B409,'SKT LİSTESİ'!F:F,1,0),"")</f>
        <v/>
      </c>
      <c r="E409" s="128" t="str">
        <f ca="1">IFERROR(IF($C409="","",VLOOKUP(FİLTRE!$C409,'SKT LİSTESİ'!$F:$S,5,0)),"")</f>
        <v/>
      </c>
      <c r="F409" s="129" t="str">
        <f ca="1">IFERROR(IF($C409="","",VLOOKUP(FİLTRE!$C409,'SKT LİSTESİ'!$F:$S,7,0)),"")</f>
        <v/>
      </c>
      <c r="G409" s="130" t="str">
        <f ca="1">IFERROR(IF($C409="","",VLOOKUP(FİLTRE!$C409,'SKT LİSTESİ'!$F:$S,8,0)),"")</f>
        <v/>
      </c>
      <c r="H409" s="131" t="str">
        <f ca="1">IF(E409="","",IF($C409="","",VLOOKUP(FİLTRE!$C409,'SKT LİSTESİ'!$F:$S,9,0)))</f>
        <v/>
      </c>
      <c r="I409" s="132" t="str">
        <f ca="1">IFERROR(IF($C409="","",VLOOKUP(FİLTRE!$C409,'SKT LİSTESİ'!$F:$S,10,0)),"")</f>
        <v/>
      </c>
      <c r="J409" s="133" t="str">
        <f ca="1">IFERROR(IF($C409="","",VLOOKUP(FİLTRE!$C409,'SKT LİSTESİ'!$F:$S,11,0)),"")</f>
        <v/>
      </c>
      <c r="K409" s="134" t="str">
        <f ca="1">IFERROR(IF($C409="","",VLOOKUP(FİLTRE!$C409,'SKT LİSTESİ'!$F:$S,12,0)),"")</f>
        <v/>
      </c>
      <c r="L409" s="134" t="str">
        <f ca="1">IFERROR(IF($C409="","",VLOOKUP(FİLTRE!$C409,'SKT LİSTESİ'!$F:$S,13,0)),"")</f>
        <v/>
      </c>
      <c r="M409" s="135" t="str">
        <f ca="1">IFERROR(IF($C409="","",VLOOKUP(FİLTRE!$C409,'SKT LİSTESİ'!$F:$AJ,14,0)),"")</f>
        <v/>
      </c>
      <c r="N409" s="31" t="str">
        <f ca="1">IFERROR(IF($C409="","",VLOOKUP(FİLTRE!$C409,'SKT LİSTESİ'!$F:$AJ,22,0)),"")</f>
        <v/>
      </c>
      <c r="O409" s="136" t="str">
        <f ca="1">IFERROR(IF($C409="","",VLOOKUP(FİLTRE!$C409,'SKT LİSTESİ'!$F:$AJ,23,0)),"")</f>
        <v/>
      </c>
      <c r="P409" s="31"/>
      <c r="Q409" s="31"/>
      <c r="R409" s="137" t="str">
        <f ca="1">(IFERROR(IF($C409="","",VLOOKUP(FİLTRE!$C409,'SKT LİSTESİ'!$F:$AJ,15,0)),""))</f>
        <v/>
      </c>
      <c r="S409" s="138" t="str">
        <f ca="1">IFERROR(IF($C409="","",VLOOKUP(FİLTRE!$C409,'SKT LİSTESİ'!$F:$AJ,16,0)),"")</f>
        <v/>
      </c>
      <c r="AF409" s="179" t="str">
        <f t="shared" ca="1" si="26"/>
        <v/>
      </c>
      <c r="AG409" s="179">
        <f t="shared" ca="1" si="27"/>
        <v>0</v>
      </c>
      <c r="AH409" s="179">
        <f t="shared" ca="1" si="28"/>
        <v>0</v>
      </c>
    </row>
    <row r="410" spans="2:34" ht="15.75" x14ac:dyDescent="0.25">
      <c r="B410">
        <f t="shared" ca="1" si="25"/>
        <v>398</v>
      </c>
      <c r="C410" t="str">
        <f ca="1">IFERROR(VLOOKUP(B410,'SKT LİSTESİ'!F:F,1,0),"")</f>
        <v/>
      </c>
      <c r="E410" s="128" t="str">
        <f ca="1">IFERROR(IF($C410="","",VLOOKUP(FİLTRE!$C410,'SKT LİSTESİ'!$F:$S,5,0)),"")</f>
        <v/>
      </c>
      <c r="F410" s="129" t="str">
        <f ca="1">IFERROR(IF($C410="","",VLOOKUP(FİLTRE!$C410,'SKT LİSTESİ'!$F:$S,7,0)),"")</f>
        <v/>
      </c>
      <c r="G410" s="130" t="str">
        <f ca="1">IFERROR(IF($C410="","",VLOOKUP(FİLTRE!$C410,'SKT LİSTESİ'!$F:$S,8,0)),"")</f>
        <v/>
      </c>
      <c r="H410" s="131" t="str">
        <f ca="1">IF(E410="","",IF($C410="","",VLOOKUP(FİLTRE!$C410,'SKT LİSTESİ'!$F:$S,9,0)))</f>
        <v/>
      </c>
      <c r="I410" s="132" t="str">
        <f ca="1">IFERROR(IF($C410="","",VLOOKUP(FİLTRE!$C410,'SKT LİSTESİ'!$F:$S,10,0)),"")</f>
        <v/>
      </c>
      <c r="J410" s="133" t="str">
        <f ca="1">IFERROR(IF($C410="","",VLOOKUP(FİLTRE!$C410,'SKT LİSTESİ'!$F:$S,11,0)),"")</f>
        <v/>
      </c>
      <c r="K410" s="134" t="str">
        <f ca="1">IFERROR(IF($C410="","",VLOOKUP(FİLTRE!$C410,'SKT LİSTESİ'!$F:$S,12,0)),"")</f>
        <v/>
      </c>
      <c r="L410" s="134" t="str">
        <f ca="1">IFERROR(IF($C410="","",VLOOKUP(FİLTRE!$C410,'SKT LİSTESİ'!$F:$S,13,0)),"")</f>
        <v/>
      </c>
      <c r="M410" s="135" t="str">
        <f ca="1">IFERROR(IF($C410="","",VLOOKUP(FİLTRE!$C410,'SKT LİSTESİ'!$F:$AJ,14,0)),"")</f>
        <v/>
      </c>
      <c r="N410" s="31" t="str">
        <f ca="1">IFERROR(IF($C410="","",VLOOKUP(FİLTRE!$C410,'SKT LİSTESİ'!$F:$AJ,22,0)),"")</f>
        <v/>
      </c>
      <c r="O410" s="136" t="str">
        <f ca="1">IFERROR(IF($C410="","",VLOOKUP(FİLTRE!$C410,'SKT LİSTESİ'!$F:$AJ,23,0)),"")</f>
        <v/>
      </c>
      <c r="P410" s="31"/>
      <c r="Q410" s="31"/>
      <c r="R410" s="137" t="str">
        <f ca="1">(IFERROR(IF($C410="","",VLOOKUP(FİLTRE!$C410,'SKT LİSTESİ'!$F:$AJ,15,0)),""))</f>
        <v/>
      </c>
      <c r="S410" s="138" t="str">
        <f ca="1">IFERROR(IF($C410="","",VLOOKUP(FİLTRE!$C410,'SKT LİSTESİ'!$F:$AJ,16,0)),"")</f>
        <v/>
      </c>
      <c r="AF410" s="179" t="str">
        <f t="shared" ca="1" si="26"/>
        <v/>
      </c>
      <c r="AG410" s="179">
        <f t="shared" ca="1" si="27"/>
        <v>0</v>
      </c>
      <c r="AH410" s="179">
        <f t="shared" ca="1" si="28"/>
        <v>0</v>
      </c>
    </row>
    <row r="411" spans="2:34" ht="15.75" x14ac:dyDescent="0.25">
      <c r="B411">
        <f t="shared" ca="1" si="25"/>
        <v>399</v>
      </c>
      <c r="C411" t="str">
        <f ca="1">IFERROR(VLOOKUP(B411,'SKT LİSTESİ'!F:F,1,0),"")</f>
        <v/>
      </c>
      <c r="E411" s="128" t="str">
        <f ca="1">IFERROR(IF($C411="","",VLOOKUP(FİLTRE!$C411,'SKT LİSTESİ'!$F:$S,5,0)),"")</f>
        <v/>
      </c>
      <c r="F411" s="129" t="str">
        <f ca="1">IFERROR(IF($C411="","",VLOOKUP(FİLTRE!$C411,'SKT LİSTESİ'!$F:$S,7,0)),"")</f>
        <v/>
      </c>
      <c r="G411" s="130" t="str">
        <f ca="1">IFERROR(IF($C411="","",VLOOKUP(FİLTRE!$C411,'SKT LİSTESİ'!$F:$S,8,0)),"")</f>
        <v/>
      </c>
      <c r="H411" s="131" t="str">
        <f ca="1">IF(E411="","",IF($C411="","",VLOOKUP(FİLTRE!$C411,'SKT LİSTESİ'!$F:$S,9,0)))</f>
        <v/>
      </c>
      <c r="I411" s="132" t="str">
        <f ca="1">IFERROR(IF($C411="","",VLOOKUP(FİLTRE!$C411,'SKT LİSTESİ'!$F:$S,10,0)),"")</f>
        <v/>
      </c>
      <c r="J411" s="133" t="str">
        <f ca="1">IFERROR(IF($C411="","",VLOOKUP(FİLTRE!$C411,'SKT LİSTESİ'!$F:$S,11,0)),"")</f>
        <v/>
      </c>
      <c r="K411" s="134" t="str">
        <f ca="1">IFERROR(IF($C411="","",VLOOKUP(FİLTRE!$C411,'SKT LİSTESİ'!$F:$S,12,0)),"")</f>
        <v/>
      </c>
      <c r="L411" s="134" t="str">
        <f ca="1">IFERROR(IF($C411="","",VLOOKUP(FİLTRE!$C411,'SKT LİSTESİ'!$F:$S,13,0)),"")</f>
        <v/>
      </c>
      <c r="M411" s="135" t="str">
        <f ca="1">IFERROR(IF($C411="","",VLOOKUP(FİLTRE!$C411,'SKT LİSTESİ'!$F:$AJ,14,0)),"")</f>
        <v/>
      </c>
      <c r="N411" s="31" t="str">
        <f ca="1">IFERROR(IF($C411="","",VLOOKUP(FİLTRE!$C411,'SKT LİSTESİ'!$F:$AJ,22,0)),"")</f>
        <v/>
      </c>
      <c r="O411" s="136" t="str">
        <f ca="1">IFERROR(IF($C411="","",VLOOKUP(FİLTRE!$C411,'SKT LİSTESİ'!$F:$AJ,23,0)),"")</f>
        <v/>
      </c>
      <c r="P411" s="31"/>
      <c r="Q411" s="31"/>
      <c r="R411" s="137" t="str">
        <f ca="1">(IFERROR(IF($C411="","",VLOOKUP(FİLTRE!$C411,'SKT LİSTESİ'!$F:$AJ,15,0)),""))</f>
        <v/>
      </c>
      <c r="S411" s="138" t="str">
        <f ca="1">IFERROR(IF($C411="","",VLOOKUP(FİLTRE!$C411,'SKT LİSTESİ'!$F:$AJ,16,0)),"")</f>
        <v/>
      </c>
      <c r="AF411" s="179" t="str">
        <f t="shared" ca="1" si="26"/>
        <v/>
      </c>
      <c r="AG411" s="179">
        <f t="shared" ca="1" si="27"/>
        <v>0</v>
      </c>
      <c r="AH411" s="179">
        <f t="shared" ca="1" si="28"/>
        <v>0</v>
      </c>
    </row>
    <row r="412" spans="2:34" ht="15.75" x14ac:dyDescent="0.25">
      <c r="B412">
        <f t="shared" ca="1" si="25"/>
        <v>400</v>
      </c>
      <c r="C412" t="str">
        <f ca="1">IFERROR(VLOOKUP(B412,'SKT LİSTESİ'!F:F,1,0),"")</f>
        <v/>
      </c>
      <c r="E412" s="128" t="str">
        <f ca="1">IFERROR(IF($C412="","",VLOOKUP(FİLTRE!$C412,'SKT LİSTESİ'!$F:$S,5,0)),"")</f>
        <v/>
      </c>
      <c r="F412" s="129" t="str">
        <f ca="1">IFERROR(IF($C412="","",VLOOKUP(FİLTRE!$C412,'SKT LİSTESİ'!$F:$S,7,0)),"")</f>
        <v/>
      </c>
      <c r="G412" s="130" t="str">
        <f ca="1">IFERROR(IF($C412="","",VLOOKUP(FİLTRE!$C412,'SKT LİSTESİ'!$F:$S,8,0)),"")</f>
        <v/>
      </c>
      <c r="H412" s="131" t="str">
        <f ca="1">IF(E412="","",IF($C412="","",VLOOKUP(FİLTRE!$C412,'SKT LİSTESİ'!$F:$S,9,0)))</f>
        <v/>
      </c>
      <c r="I412" s="132" t="str">
        <f ca="1">IFERROR(IF($C412="","",VLOOKUP(FİLTRE!$C412,'SKT LİSTESİ'!$F:$S,10,0)),"")</f>
        <v/>
      </c>
      <c r="J412" s="133" t="str">
        <f ca="1">IFERROR(IF($C412="","",VLOOKUP(FİLTRE!$C412,'SKT LİSTESİ'!$F:$S,11,0)),"")</f>
        <v/>
      </c>
      <c r="K412" s="134" t="str">
        <f ca="1">IFERROR(IF($C412="","",VLOOKUP(FİLTRE!$C412,'SKT LİSTESİ'!$F:$S,12,0)),"")</f>
        <v/>
      </c>
      <c r="L412" s="134" t="str">
        <f ca="1">IFERROR(IF($C412="","",VLOOKUP(FİLTRE!$C412,'SKT LİSTESİ'!$F:$S,13,0)),"")</f>
        <v/>
      </c>
      <c r="M412" s="135" t="str">
        <f ca="1">IFERROR(IF($C412="","",VLOOKUP(FİLTRE!$C412,'SKT LİSTESİ'!$F:$AJ,14,0)),"")</f>
        <v/>
      </c>
      <c r="N412" s="31" t="str">
        <f ca="1">IFERROR(IF($C412="","",VLOOKUP(FİLTRE!$C412,'SKT LİSTESİ'!$F:$AJ,22,0)),"")</f>
        <v/>
      </c>
      <c r="O412" s="136" t="str">
        <f ca="1">IFERROR(IF($C412="","",VLOOKUP(FİLTRE!$C412,'SKT LİSTESİ'!$F:$AJ,23,0)),"")</f>
        <v/>
      </c>
      <c r="P412" s="31"/>
      <c r="Q412" s="31"/>
      <c r="R412" s="137" t="str">
        <f ca="1">(IFERROR(IF($C412="","",VLOOKUP(FİLTRE!$C412,'SKT LİSTESİ'!$F:$AJ,15,0)),""))</f>
        <v/>
      </c>
      <c r="S412" s="138" t="str">
        <f ca="1">IFERROR(IF($C412="","",VLOOKUP(FİLTRE!$C412,'SKT LİSTESİ'!$F:$AJ,16,0)),"")</f>
        <v/>
      </c>
      <c r="AF412" s="179" t="str">
        <f t="shared" ca="1" si="26"/>
        <v/>
      </c>
      <c r="AG412" s="179">
        <f t="shared" ca="1" si="27"/>
        <v>0</v>
      </c>
      <c r="AH412" s="179">
        <f t="shared" ca="1" si="28"/>
        <v>0</v>
      </c>
    </row>
    <row r="413" spans="2:34" ht="15.75" x14ac:dyDescent="0.25">
      <c r="B413">
        <f t="shared" ca="1" si="25"/>
        <v>401</v>
      </c>
      <c r="C413" t="str">
        <f ca="1">IFERROR(VLOOKUP(B413,'SKT LİSTESİ'!F:F,1,0),"")</f>
        <v/>
      </c>
      <c r="E413" s="128" t="str">
        <f ca="1">IFERROR(IF($C413="","",VLOOKUP(FİLTRE!$C413,'SKT LİSTESİ'!$F:$S,5,0)),"")</f>
        <v/>
      </c>
      <c r="F413" s="129" t="str">
        <f ca="1">IFERROR(IF($C413="","",VLOOKUP(FİLTRE!$C413,'SKT LİSTESİ'!$F:$S,7,0)),"")</f>
        <v/>
      </c>
      <c r="G413" s="130" t="str">
        <f ca="1">IFERROR(IF($C413="","",VLOOKUP(FİLTRE!$C413,'SKT LİSTESİ'!$F:$S,8,0)),"")</f>
        <v/>
      </c>
      <c r="H413" s="131" t="str">
        <f ca="1">IF(E413="","",IF($C413="","",VLOOKUP(FİLTRE!$C413,'SKT LİSTESİ'!$F:$S,9,0)))</f>
        <v/>
      </c>
      <c r="I413" s="132" t="str">
        <f ca="1">IFERROR(IF($C413="","",VLOOKUP(FİLTRE!$C413,'SKT LİSTESİ'!$F:$S,10,0)),"")</f>
        <v/>
      </c>
      <c r="J413" s="133" t="str">
        <f ca="1">IFERROR(IF($C413="","",VLOOKUP(FİLTRE!$C413,'SKT LİSTESİ'!$F:$S,11,0)),"")</f>
        <v/>
      </c>
      <c r="K413" s="134" t="str">
        <f ca="1">IFERROR(IF($C413="","",VLOOKUP(FİLTRE!$C413,'SKT LİSTESİ'!$F:$S,12,0)),"")</f>
        <v/>
      </c>
      <c r="L413" s="134" t="str">
        <f ca="1">IFERROR(IF($C413="","",VLOOKUP(FİLTRE!$C413,'SKT LİSTESİ'!$F:$S,13,0)),"")</f>
        <v/>
      </c>
      <c r="M413" s="135" t="str">
        <f ca="1">IFERROR(IF($C413="","",VLOOKUP(FİLTRE!$C413,'SKT LİSTESİ'!$F:$AJ,14,0)),"")</f>
        <v/>
      </c>
      <c r="N413" s="31" t="str">
        <f ca="1">IFERROR(IF($C413="","",VLOOKUP(FİLTRE!$C413,'SKT LİSTESİ'!$F:$AJ,22,0)),"")</f>
        <v/>
      </c>
      <c r="O413" s="136" t="str">
        <f ca="1">IFERROR(IF($C413="","",VLOOKUP(FİLTRE!$C413,'SKT LİSTESİ'!$F:$AJ,23,0)),"")</f>
        <v/>
      </c>
      <c r="P413" s="31"/>
      <c r="Q413" s="31"/>
      <c r="R413" s="137" t="str">
        <f ca="1">(IFERROR(IF($C413="","",VLOOKUP(FİLTRE!$C413,'SKT LİSTESİ'!$F:$AJ,15,0)),""))</f>
        <v/>
      </c>
      <c r="S413" s="138" t="str">
        <f ca="1">IFERROR(IF($C413="","",VLOOKUP(FİLTRE!$C413,'SKT LİSTESİ'!$F:$AJ,16,0)),"")</f>
        <v/>
      </c>
      <c r="AF413" s="179" t="str">
        <f t="shared" ca="1" si="26"/>
        <v/>
      </c>
      <c r="AG413" s="179">
        <f t="shared" ca="1" si="27"/>
        <v>0</v>
      </c>
      <c r="AH413" s="179">
        <f t="shared" ca="1" si="28"/>
        <v>0</v>
      </c>
    </row>
    <row r="414" spans="2:34" ht="15.75" x14ac:dyDescent="0.25">
      <c r="B414">
        <f t="shared" ca="1" si="25"/>
        <v>402</v>
      </c>
      <c r="C414" t="str">
        <f ca="1">IFERROR(VLOOKUP(B414,'SKT LİSTESİ'!F:F,1,0),"")</f>
        <v/>
      </c>
      <c r="E414" s="128" t="str">
        <f ca="1">IFERROR(IF($C414="","",VLOOKUP(FİLTRE!$C414,'SKT LİSTESİ'!$F:$S,5,0)),"")</f>
        <v/>
      </c>
      <c r="F414" s="129" t="str">
        <f ca="1">IFERROR(IF($C414="","",VLOOKUP(FİLTRE!$C414,'SKT LİSTESİ'!$F:$S,7,0)),"")</f>
        <v/>
      </c>
      <c r="G414" s="130" t="str">
        <f ca="1">IFERROR(IF($C414="","",VLOOKUP(FİLTRE!$C414,'SKT LİSTESİ'!$F:$S,8,0)),"")</f>
        <v/>
      </c>
      <c r="H414" s="131" t="str">
        <f ca="1">IF(E414="","",IF($C414="","",VLOOKUP(FİLTRE!$C414,'SKT LİSTESİ'!$F:$S,9,0)))</f>
        <v/>
      </c>
      <c r="I414" s="132" t="str">
        <f ca="1">IFERROR(IF($C414="","",VLOOKUP(FİLTRE!$C414,'SKT LİSTESİ'!$F:$S,10,0)),"")</f>
        <v/>
      </c>
      <c r="J414" s="133" t="str">
        <f ca="1">IFERROR(IF($C414="","",VLOOKUP(FİLTRE!$C414,'SKT LİSTESİ'!$F:$S,11,0)),"")</f>
        <v/>
      </c>
      <c r="K414" s="134" t="str">
        <f ca="1">IFERROR(IF($C414="","",VLOOKUP(FİLTRE!$C414,'SKT LİSTESİ'!$F:$S,12,0)),"")</f>
        <v/>
      </c>
      <c r="L414" s="134" t="str">
        <f ca="1">IFERROR(IF($C414="","",VLOOKUP(FİLTRE!$C414,'SKT LİSTESİ'!$F:$S,13,0)),"")</f>
        <v/>
      </c>
      <c r="M414" s="135" t="str">
        <f ca="1">IFERROR(IF($C414="","",VLOOKUP(FİLTRE!$C414,'SKT LİSTESİ'!$F:$AJ,14,0)),"")</f>
        <v/>
      </c>
      <c r="N414" s="31" t="str">
        <f ca="1">IFERROR(IF($C414="","",VLOOKUP(FİLTRE!$C414,'SKT LİSTESİ'!$F:$AJ,22,0)),"")</f>
        <v/>
      </c>
      <c r="O414" s="136" t="str">
        <f ca="1">IFERROR(IF($C414="","",VLOOKUP(FİLTRE!$C414,'SKT LİSTESİ'!$F:$AJ,23,0)),"")</f>
        <v/>
      </c>
      <c r="P414" s="31"/>
      <c r="Q414" s="31"/>
      <c r="R414" s="137" t="str">
        <f ca="1">(IFERROR(IF($C414="","",VLOOKUP(FİLTRE!$C414,'SKT LİSTESİ'!$F:$AJ,15,0)),""))</f>
        <v/>
      </c>
      <c r="S414" s="138" t="str">
        <f ca="1">IFERROR(IF($C414="","",VLOOKUP(FİLTRE!$C414,'SKT LİSTESİ'!$F:$AJ,16,0)),"")</f>
        <v/>
      </c>
      <c r="AF414" s="179" t="str">
        <f t="shared" ca="1" si="26"/>
        <v/>
      </c>
      <c r="AG414" s="179">
        <f t="shared" ca="1" si="27"/>
        <v>0</v>
      </c>
      <c r="AH414" s="179">
        <f t="shared" ca="1" si="28"/>
        <v>0</v>
      </c>
    </row>
    <row r="415" spans="2:34" ht="15.75" x14ac:dyDescent="0.25">
      <c r="B415">
        <f t="shared" ca="1" si="25"/>
        <v>403</v>
      </c>
      <c r="C415" t="str">
        <f ca="1">IFERROR(VLOOKUP(B415,'SKT LİSTESİ'!F:F,1,0),"")</f>
        <v/>
      </c>
      <c r="E415" s="128" t="str">
        <f ca="1">IFERROR(IF($C415="","",VLOOKUP(FİLTRE!$C415,'SKT LİSTESİ'!$F:$S,5,0)),"")</f>
        <v/>
      </c>
      <c r="F415" s="129" t="str">
        <f ca="1">IFERROR(IF($C415="","",VLOOKUP(FİLTRE!$C415,'SKT LİSTESİ'!$F:$S,7,0)),"")</f>
        <v/>
      </c>
      <c r="G415" s="130" t="str">
        <f ca="1">IFERROR(IF($C415="","",VLOOKUP(FİLTRE!$C415,'SKT LİSTESİ'!$F:$S,8,0)),"")</f>
        <v/>
      </c>
      <c r="H415" s="131" t="str">
        <f ca="1">IF(E415="","",IF($C415="","",VLOOKUP(FİLTRE!$C415,'SKT LİSTESİ'!$F:$S,9,0)))</f>
        <v/>
      </c>
      <c r="I415" s="132" t="str">
        <f ca="1">IFERROR(IF($C415="","",VLOOKUP(FİLTRE!$C415,'SKT LİSTESİ'!$F:$S,10,0)),"")</f>
        <v/>
      </c>
      <c r="J415" s="133" t="str">
        <f ca="1">IFERROR(IF($C415="","",VLOOKUP(FİLTRE!$C415,'SKT LİSTESİ'!$F:$S,11,0)),"")</f>
        <v/>
      </c>
      <c r="K415" s="134" t="str">
        <f ca="1">IFERROR(IF($C415="","",VLOOKUP(FİLTRE!$C415,'SKT LİSTESİ'!$F:$S,12,0)),"")</f>
        <v/>
      </c>
      <c r="L415" s="134" t="str">
        <f ca="1">IFERROR(IF($C415="","",VLOOKUP(FİLTRE!$C415,'SKT LİSTESİ'!$F:$S,13,0)),"")</f>
        <v/>
      </c>
      <c r="M415" s="135" t="str">
        <f ca="1">IFERROR(IF($C415="","",VLOOKUP(FİLTRE!$C415,'SKT LİSTESİ'!$F:$AJ,14,0)),"")</f>
        <v/>
      </c>
      <c r="N415" s="31" t="str">
        <f ca="1">IFERROR(IF($C415="","",VLOOKUP(FİLTRE!$C415,'SKT LİSTESİ'!$F:$AJ,22,0)),"")</f>
        <v/>
      </c>
      <c r="O415" s="136" t="str">
        <f ca="1">IFERROR(IF($C415="","",VLOOKUP(FİLTRE!$C415,'SKT LİSTESİ'!$F:$AJ,23,0)),"")</f>
        <v/>
      </c>
      <c r="P415" s="31"/>
      <c r="Q415" s="31"/>
      <c r="R415" s="137" t="str">
        <f ca="1">(IFERROR(IF($C415="","",VLOOKUP(FİLTRE!$C415,'SKT LİSTESİ'!$F:$AJ,15,0)),""))</f>
        <v/>
      </c>
      <c r="S415" s="138" t="str">
        <f ca="1">IFERROR(IF($C415="","",VLOOKUP(FİLTRE!$C415,'SKT LİSTESİ'!$F:$AJ,16,0)),"")</f>
        <v/>
      </c>
      <c r="AF415" s="179" t="str">
        <f t="shared" ca="1" si="26"/>
        <v/>
      </c>
      <c r="AG415" s="179">
        <f t="shared" ca="1" si="27"/>
        <v>0</v>
      </c>
      <c r="AH415" s="179">
        <f t="shared" ca="1" si="28"/>
        <v>0</v>
      </c>
    </row>
    <row r="416" spans="2:34" ht="15.75" x14ac:dyDescent="0.25">
      <c r="B416">
        <f t="shared" ca="1" si="25"/>
        <v>404</v>
      </c>
      <c r="C416" t="str">
        <f ca="1">IFERROR(VLOOKUP(B416,'SKT LİSTESİ'!F:F,1,0),"")</f>
        <v/>
      </c>
      <c r="E416" s="128" t="str">
        <f ca="1">IFERROR(IF($C416="","",VLOOKUP(FİLTRE!$C416,'SKT LİSTESİ'!$F:$S,5,0)),"")</f>
        <v/>
      </c>
      <c r="F416" s="129" t="str">
        <f ca="1">IFERROR(IF($C416="","",VLOOKUP(FİLTRE!$C416,'SKT LİSTESİ'!$F:$S,7,0)),"")</f>
        <v/>
      </c>
      <c r="G416" s="130" t="str">
        <f ca="1">IFERROR(IF($C416="","",VLOOKUP(FİLTRE!$C416,'SKT LİSTESİ'!$F:$S,8,0)),"")</f>
        <v/>
      </c>
      <c r="H416" s="131" t="str">
        <f ca="1">IF(E416="","",IF($C416="","",VLOOKUP(FİLTRE!$C416,'SKT LİSTESİ'!$F:$S,9,0)))</f>
        <v/>
      </c>
      <c r="I416" s="132" t="str">
        <f ca="1">IFERROR(IF($C416="","",VLOOKUP(FİLTRE!$C416,'SKT LİSTESİ'!$F:$S,10,0)),"")</f>
        <v/>
      </c>
      <c r="J416" s="133" t="str">
        <f ca="1">IFERROR(IF($C416="","",VLOOKUP(FİLTRE!$C416,'SKT LİSTESİ'!$F:$S,11,0)),"")</f>
        <v/>
      </c>
      <c r="K416" s="134" t="str">
        <f ca="1">IFERROR(IF($C416="","",VLOOKUP(FİLTRE!$C416,'SKT LİSTESİ'!$F:$S,12,0)),"")</f>
        <v/>
      </c>
      <c r="L416" s="134" t="str">
        <f ca="1">IFERROR(IF($C416="","",VLOOKUP(FİLTRE!$C416,'SKT LİSTESİ'!$F:$S,13,0)),"")</f>
        <v/>
      </c>
      <c r="M416" s="135" t="str">
        <f ca="1">IFERROR(IF($C416="","",VLOOKUP(FİLTRE!$C416,'SKT LİSTESİ'!$F:$AJ,14,0)),"")</f>
        <v/>
      </c>
      <c r="N416" s="31" t="str">
        <f ca="1">IFERROR(IF($C416="","",VLOOKUP(FİLTRE!$C416,'SKT LİSTESİ'!$F:$AJ,22,0)),"")</f>
        <v/>
      </c>
      <c r="O416" s="136" t="str">
        <f ca="1">IFERROR(IF($C416="","",VLOOKUP(FİLTRE!$C416,'SKT LİSTESİ'!$F:$AJ,23,0)),"")</f>
        <v/>
      </c>
      <c r="P416" s="31"/>
      <c r="Q416" s="31"/>
      <c r="R416" s="137" t="str">
        <f ca="1">(IFERROR(IF($C416="","",VLOOKUP(FİLTRE!$C416,'SKT LİSTESİ'!$F:$AJ,15,0)),""))</f>
        <v/>
      </c>
      <c r="S416" s="138" t="str">
        <f ca="1">IFERROR(IF($C416="","",VLOOKUP(FİLTRE!$C416,'SKT LİSTESİ'!$F:$AJ,16,0)),"")</f>
        <v/>
      </c>
      <c r="AF416" s="179" t="str">
        <f t="shared" ca="1" si="26"/>
        <v/>
      </c>
      <c r="AG416" s="179">
        <f t="shared" ca="1" si="27"/>
        <v>0</v>
      </c>
      <c r="AH416" s="179">
        <f t="shared" ca="1" si="28"/>
        <v>0</v>
      </c>
    </row>
    <row r="417" spans="2:34" ht="15.75" x14ac:dyDescent="0.25">
      <c r="B417">
        <f t="shared" ca="1" si="25"/>
        <v>405</v>
      </c>
      <c r="C417" t="str">
        <f ca="1">IFERROR(VLOOKUP(B417,'SKT LİSTESİ'!F:F,1,0),"")</f>
        <v/>
      </c>
      <c r="E417" s="128" t="str">
        <f ca="1">IFERROR(IF($C417="","",VLOOKUP(FİLTRE!$C417,'SKT LİSTESİ'!$F:$S,5,0)),"")</f>
        <v/>
      </c>
      <c r="F417" s="129" t="str">
        <f ca="1">IFERROR(IF($C417="","",VLOOKUP(FİLTRE!$C417,'SKT LİSTESİ'!$F:$S,7,0)),"")</f>
        <v/>
      </c>
      <c r="G417" s="130" t="str">
        <f ca="1">IFERROR(IF($C417="","",VLOOKUP(FİLTRE!$C417,'SKT LİSTESİ'!$F:$S,8,0)),"")</f>
        <v/>
      </c>
      <c r="H417" s="131" t="str">
        <f ca="1">IF(E417="","",IF($C417="","",VLOOKUP(FİLTRE!$C417,'SKT LİSTESİ'!$F:$S,9,0)))</f>
        <v/>
      </c>
      <c r="I417" s="132" t="str">
        <f ca="1">IFERROR(IF($C417="","",VLOOKUP(FİLTRE!$C417,'SKT LİSTESİ'!$F:$S,10,0)),"")</f>
        <v/>
      </c>
      <c r="J417" s="133" t="str">
        <f ca="1">IFERROR(IF($C417="","",VLOOKUP(FİLTRE!$C417,'SKT LİSTESİ'!$F:$S,11,0)),"")</f>
        <v/>
      </c>
      <c r="K417" s="134" t="str">
        <f ca="1">IFERROR(IF($C417="","",VLOOKUP(FİLTRE!$C417,'SKT LİSTESİ'!$F:$S,12,0)),"")</f>
        <v/>
      </c>
      <c r="L417" s="134" t="str">
        <f ca="1">IFERROR(IF($C417="","",VLOOKUP(FİLTRE!$C417,'SKT LİSTESİ'!$F:$S,13,0)),"")</f>
        <v/>
      </c>
      <c r="M417" s="135" t="str">
        <f ca="1">IFERROR(IF($C417="","",VLOOKUP(FİLTRE!$C417,'SKT LİSTESİ'!$F:$AJ,14,0)),"")</f>
        <v/>
      </c>
      <c r="N417" s="31" t="str">
        <f ca="1">IFERROR(IF($C417="","",VLOOKUP(FİLTRE!$C417,'SKT LİSTESİ'!$F:$AJ,22,0)),"")</f>
        <v/>
      </c>
      <c r="O417" s="136" t="str">
        <f ca="1">IFERROR(IF($C417="","",VLOOKUP(FİLTRE!$C417,'SKT LİSTESİ'!$F:$AJ,23,0)),"")</f>
        <v/>
      </c>
      <c r="P417" s="31"/>
      <c r="Q417" s="31"/>
      <c r="R417" s="137" t="str">
        <f ca="1">(IFERROR(IF($C417="","",VLOOKUP(FİLTRE!$C417,'SKT LİSTESİ'!$F:$AJ,15,0)),""))</f>
        <v/>
      </c>
      <c r="S417" s="138" t="str">
        <f ca="1">IFERROR(IF($C417="","",VLOOKUP(FİLTRE!$C417,'SKT LİSTESİ'!$F:$AJ,16,0)),"")</f>
        <v/>
      </c>
      <c r="AF417" s="179" t="str">
        <f t="shared" ca="1" si="26"/>
        <v/>
      </c>
      <c r="AG417" s="179">
        <f t="shared" ca="1" si="27"/>
        <v>0</v>
      </c>
      <c r="AH417" s="179">
        <f t="shared" ca="1" si="28"/>
        <v>0</v>
      </c>
    </row>
    <row r="418" spans="2:34" ht="15.75" x14ac:dyDescent="0.25">
      <c r="B418">
        <f t="shared" ca="1" si="25"/>
        <v>406</v>
      </c>
      <c r="C418" t="str">
        <f ca="1">IFERROR(VLOOKUP(B418,'SKT LİSTESİ'!F:F,1,0),"")</f>
        <v/>
      </c>
      <c r="E418" s="128" t="str">
        <f ca="1">IFERROR(IF($C418="","",VLOOKUP(FİLTRE!$C418,'SKT LİSTESİ'!$F:$S,5,0)),"")</f>
        <v/>
      </c>
      <c r="F418" s="129" t="str">
        <f ca="1">IFERROR(IF($C418="","",VLOOKUP(FİLTRE!$C418,'SKT LİSTESİ'!$F:$S,7,0)),"")</f>
        <v/>
      </c>
      <c r="G418" s="130" t="str">
        <f ca="1">IFERROR(IF($C418="","",VLOOKUP(FİLTRE!$C418,'SKT LİSTESİ'!$F:$S,8,0)),"")</f>
        <v/>
      </c>
      <c r="H418" s="131" t="str">
        <f ca="1">IF(E418="","",IF($C418="","",VLOOKUP(FİLTRE!$C418,'SKT LİSTESİ'!$F:$S,9,0)))</f>
        <v/>
      </c>
      <c r="I418" s="132" t="str">
        <f ca="1">IFERROR(IF($C418="","",VLOOKUP(FİLTRE!$C418,'SKT LİSTESİ'!$F:$S,10,0)),"")</f>
        <v/>
      </c>
      <c r="J418" s="133" t="str">
        <f ca="1">IFERROR(IF($C418="","",VLOOKUP(FİLTRE!$C418,'SKT LİSTESİ'!$F:$S,11,0)),"")</f>
        <v/>
      </c>
      <c r="K418" s="134" t="str">
        <f ca="1">IFERROR(IF($C418="","",VLOOKUP(FİLTRE!$C418,'SKT LİSTESİ'!$F:$S,12,0)),"")</f>
        <v/>
      </c>
      <c r="L418" s="134" t="str">
        <f ca="1">IFERROR(IF($C418="","",VLOOKUP(FİLTRE!$C418,'SKT LİSTESİ'!$F:$S,13,0)),"")</f>
        <v/>
      </c>
      <c r="M418" s="135" t="str">
        <f ca="1">IFERROR(IF($C418="","",VLOOKUP(FİLTRE!$C418,'SKT LİSTESİ'!$F:$AJ,14,0)),"")</f>
        <v/>
      </c>
      <c r="N418" s="31" t="str">
        <f ca="1">IFERROR(IF($C418="","",VLOOKUP(FİLTRE!$C418,'SKT LİSTESİ'!$F:$AJ,22,0)),"")</f>
        <v/>
      </c>
      <c r="O418" s="136" t="str">
        <f ca="1">IFERROR(IF($C418="","",VLOOKUP(FİLTRE!$C418,'SKT LİSTESİ'!$F:$AJ,23,0)),"")</f>
        <v/>
      </c>
      <c r="P418" s="31"/>
      <c r="Q418" s="31"/>
      <c r="R418" s="137" t="str">
        <f ca="1">(IFERROR(IF($C418="","",VLOOKUP(FİLTRE!$C418,'SKT LİSTESİ'!$F:$AJ,15,0)),""))</f>
        <v/>
      </c>
      <c r="S418" s="138" t="str">
        <f ca="1">IFERROR(IF($C418="","",VLOOKUP(FİLTRE!$C418,'SKT LİSTESİ'!$F:$AJ,16,0)),"")</f>
        <v/>
      </c>
      <c r="AF418" s="179" t="str">
        <f t="shared" ca="1" si="26"/>
        <v/>
      </c>
      <c r="AG418" s="179">
        <f t="shared" ca="1" si="27"/>
        <v>0</v>
      </c>
      <c r="AH418" s="179">
        <f t="shared" ca="1" si="28"/>
        <v>0</v>
      </c>
    </row>
    <row r="419" spans="2:34" ht="15.75" x14ac:dyDescent="0.25">
      <c r="B419">
        <f t="shared" ca="1" si="25"/>
        <v>407</v>
      </c>
      <c r="C419" t="str">
        <f ca="1">IFERROR(VLOOKUP(B419,'SKT LİSTESİ'!F:F,1,0),"")</f>
        <v/>
      </c>
      <c r="E419" s="128" t="str">
        <f ca="1">IFERROR(IF($C419="","",VLOOKUP(FİLTRE!$C419,'SKT LİSTESİ'!$F:$S,5,0)),"")</f>
        <v/>
      </c>
      <c r="F419" s="129" t="str">
        <f ca="1">IFERROR(IF($C419="","",VLOOKUP(FİLTRE!$C419,'SKT LİSTESİ'!$F:$S,7,0)),"")</f>
        <v/>
      </c>
      <c r="G419" s="130" t="str">
        <f ca="1">IFERROR(IF($C419="","",VLOOKUP(FİLTRE!$C419,'SKT LİSTESİ'!$F:$S,8,0)),"")</f>
        <v/>
      </c>
      <c r="H419" s="131" t="str">
        <f ca="1">IF(E419="","",IF($C419="","",VLOOKUP(FİLTRE!$C419,'SKT LİSTESİ'!$F:$S,9,0)))</f>
        <v/>
      </c>
      <c r="I419" s="132" t="str">
        <f ca="1">IFERROR(IF($C419="","",VLOOKUP(FİLTRE!$C419,'SKT LİSTESİ'!$F:$S,10,0)),"")</f>
        <v/>
      </c>
      <c r="J419" s="133" t="str">
        <f ca="1">IFERROR(IF($C419="","",VLOOKUP(FİLTRE!$C419,'SKT LİSTESİ'!$F:$S,11,0)),"")</f>
        <v/>
      </c>
      <c r="K419" s="134" t="str">
        <f ca="1">IFERROR(IF($C419="","",VLOOKUP(FİLTRE!$C419,'SKT LİSTESİ'!$F:$S,12,0)),"")</f>
        <v/>
      </c>
      <c r="L419" s="134" t="str">
        <f ca="1">IFERROR(IF($C419="","",VLOOKUP(FİLTRE!$C419,'SKT LİSTESİ'!$F:$S,13,0)),"")</f>
        <v/>
      </c>
      <c r="M419" s="135" t="str">
        <f ca="1">IFERROR(IF($C419="","",VLOOKUP(FİLTRE!$C419,'SKT LİSTESİ'!$F:$AJ,14,0)),"")</f>
        <v/>
      </c>
      <c r="N419" s="31" t="str">
        <f ca="1">IFERROR(IF($C419="","",VLOOKUP(FİLTRE!$C419,'SKT LİSTESİ'!$F:$AJ,22,0)),"")</f>
        <v/>
      </c>
      <c r="O419" s="136" t="str">
        <f ca="1">IFERROR(IF($C419="","",VLOOKUP(FİLTRE!$C419,'SKT LİSTESİ'!$F:$AJ,23,0)),"")</f>
        <v/>
      </c>
      <c r="P419" s="31"/>
      <c r="Q419" s="31"/>
      <c r="R419" s="137" t="str">
        <f ca="1">(IFERROR(IF($C419="","",VLOOKUP(FİLTRE!$C419,'SKT LİSTESİ'!$F:$AJ,15,0)),""))</f>
        <v/>
      </c>
      <c r="S419" s="138" t="str">
        <f ca="1">IFERROR(IF($C419="","",VLOOKUP(FİLTRE!$C419,'SKT LİSTESİ'!$F:$AJ,16,0)),"")</f>
        <v/>
      </c>
      <c r="AF419" s="179" t="str">
        <f t="shared" ca="1" si="26"/>
        <v/>
      </c>
      <c r="AG419" s="179">
        <f t="shared" ca="1" si="27"/>
        <v>0</v>
      </c>
      <c r="AH419" s="179">
        <f t="shared" ca="1" si="28"/>
        <v>0</v>
      </c>
    </row>
    <row r="420" spans="2:34" ht="15.75" x14ac:dyDescent="0.25">
      <c r="B420">
        <f t="shared" ca="1" si="25"/>
        <v>408</v>
      </c>
      <c r="C420" t="str">
        <f ca="1">IFERROR(VLOOKUP(B420,'SKT LİSTESİ'!F:F,1,0),"")</f>
        <v/>
      </c>
      <c r="E420" s="128" t="str">
        <f ca="1">IFERROR(IF($C420="","",VLOOKUP(FİLTRE!$C420,'SKT LİSTESİ'!$F:$S,5,0)),"")</f>
        <v/>
      </c>
      <c r="F420" s="129" t="str">
        <f ca="1">IFERROR(IF($C420="","",VLOOKUP(FİLTRE!$C420,'SKT LİSTESİ'!$F:$S,7,0)),"")</f>
        <v/>
      </c>
      <c r="G420" s="130" t="str">
        <f ca="1">IFERROR(IF($C420="","",VLOOKUP(FİLTRE!$C420,'SKT LİSTESİ'!$F:$S,8,0)),"")</f>
        <v/>
      </c>
      <c r="H420" s="131" t="str">
        <f ca="1">IF(E420="","",IF($C420="","",VLOOKUP(FİLTRE!$C420,'SKT LİSTESİ'!$F:$S,9,0)))</f>
        <v/>
      </c>
      <c r="I420" s="132" t="str">
        <f ca="1">IFERROR(IF($C420="","",VLOOKUP(FİLTRE!$C420,'SKT LİSTESİ'!$F:$S,10,0)),"")</f>
        <v/>
      </c>
      <c r="J420" s="133" t="str">
        <f ca="1">IFERROR(IF($C420="","",VLOOKUP(FİLTRE!$C420,'SKT LİSTESİ'!$F:$S,11,0)),"")</f>
        <v/>
      </c>
      <c r="K420" s="134" t="str">
        <f ca="1">IFERROR(IF($C420="","",VLOOKUP(FİLTRE!$C420,'SKT LİSTESİ'!$F:$S,12,0)),"")</f>
        <v/>
      </c>
      <c r="L420" s="134" t="str">
        <f ca="1">IFERROR(IF($C420="","",VLOOKUP(FİLTRE!$C420,'SKT LİSTESİ'!$F:$S,13,0)),"")</f>
        <v/>
      </c>
      <c r="M420" s="135" t="str">
        <f ca="1">IFERROR(IF($C420="","",VLOOKUP(FİLTRE!$C420,'SKT LİSTESİ'!$F:$AJ,14,0)),"")</f>
        <v/>
      </c>
      <c r="N420" s="31" t="str">
        <f ca="1">IFERROR(IF($C420="","",VLOOKUP(FİLTRE!$C420,'SKT LİSTESİ'!$F:$AJ,22,0)),"")</f>
        <v/>
      </c>
      <c r="O420" s="136" t="str">
        <f ca="1">IFERROR(IF($C420="","",VLOOKUP(FİLTRE!$C420,'SKT LİSTESİ'!$F:$AJ,23,0)),"")</f>
        <v/>
      </c>
      <c r="P420" s="31"/>
      <c r="Q420" s="31"/>
      <c r="R420" s="137" t="str">
        <f ca="1">(IFERROR(IF($C420="","",VLOOKUP(FİLTRE!$C420,'SKT LİSTESİ'!$F:$AJ,15,0)),""))</f>
        <v/>
      </c>
      <c r="S420" s="138" t="str">
        <f ca="1">IFERROR(IF($C420="","",VLOOKUP(FİLTRE!$C420,'SKT LİSTESİ'!$F:$AJ,16,0)),"")</f>
        <v/>
      </c>
      <c r="AF420" s="179" t="str">
        <f t="shared" ca="1" si="26"/>
        <v/>
      </c>
      <c r="AG420" s="179">
        <f t="shared" ca="1" si="27"/>
        <v>0</v>
      </c>
      <c r="AH420" s="179">
        <f t="shared" ca="1" si="28"/>
        <v>0</v>
      </c>
    </row>
    <row r="421" spans="2:34" ht="15.75" x14ac:dyDescent="0.25">
      <c r="B421">
        <f t="shared" ca="1" si="25"/>
        <v>409</v>
      </c>
      <c r="C421" t="str">
        <f ca="1">IFERROR(VLOOKUP(B421,'SKT LİSTESİ'!F:F,1,0),"")</f>
        <v/>
      </c>
      <c r="E421" s="128" t="str">
        <f ca="1">IFERROR(IF($C421="","",VLOOKUP(FİLTRE!$C421,'SKT LİSTESİ'!$F:$S,5,0)),"")</f>
        <v/>
      </c>
      <c r="F421" s="129" t="str">
        <f ca="1">IFERROR(IF($C421="","",VLOOKUP(FİLTRE!$C421,'SKT LİSTESİ'!$F:$S,7,0)),"")</f>
        <v/>
      </c>
      <c r="G421" s="130" t="str">
        <f ca="1">IFERROR(IF($C421="","",VLOOKUP(FİLTRE!$C421,'SKT LİSTESİ'!$F:$S,8,0)),"")</f>
        <v/>
      </c>
      <c r="H421" s="131" t="str">
        <f ca="1">IF(E421="","",IF($C421="","",VLOOKUP(FİLTRE!$C421,'SKT LİSTESİ'!$F:$S,9,0)))</f>
        <v/>
      </c>
      <c r="I421" s="132" t="str">
        <f ca="1">IFERROR(IF($C421="","",VLOOKUP(FİLTRE!$C421,'SKT LİSTESİ'!$F:$S,10,0)),"")</f>
        <v/>
      </c>
      <c r="J421" s="133" t="str">
        <f ca="1">IFERROR(IF($C421="","",VLOOKUP(FİLTRE!$C421,'SKT LİSTESİ'!$F:$S,11,0)),"")</f>
        <v/>
      </c>
      <c r="K421" s="134" t="str">
        <f ca="1">IFERROR(IF($C421="","",VLOOKUP(FİLTRE!$C421,'SKT LİSTESİ'!$F:$S,12,0)),"")</f>
        <v/>
      </c>
      <c r="L421" s="134" t="str">
        <f ca="1">IFERROR(IF($C421="","",VLOOKUP(FİLTRE!$C421,'SKT LİSTESİ'!$F:$S,13,0)),"")</f>
        <v/>
      </c>
      <c r="M421" s="135" t="str">
        <f ca="1">IFERROR(IF($C421="","",VLOOKUP(FİLTRE!$C421,'SKT LİSTESİ'!$F:$AJ,14,0)),"")</f>
        <v/>
      </c>
      <c r="N421" s="31" t="str">
        <f ca="1">IFERROR(IF($C421="","",VLOOKUP(FİLTRE!$C421,'SKT LİSTESİ'!$F:$AJ,22,0)),"")</f>
        <v/>
      </c>
      <c r="O421" s="136" t="str">
        <f ca="1">IFERROR(IF($C421="","",VLOOKUP(FİLTRE!$C421,'SKT LİSTESİ'!$F:$AJ,23,0)),"")</f>
        <v/>
      </c>
      <c r="P421" s="31"/>
      <c r="Q421" s="31"/>
      <c r="R421" s="137" t="str">
        <f ca="1">(IFERROR(IF($C421="","",VLOOKUP(FİLTRE!$C421,'SKT LİSTESİ'!$F:$AJ,15,0)),""))</f>
        <v/>
      </c>
      <c r="S421" s="138" t="str">
        <f ca="1">IFERROR(IF($C421="","",VLOOKUP(FİLTRE!$C421,'SKT LİSTESİ'!$F:$AJ,16,0)),"")</f>
        <v/>
      </c>
      <c r="AF421" s="179" t="str">
        <f t="shared" ca="1" si="26"/>
        <v/>
      </c>
      <c r="AG421" s="179">
        <f t="shared" ca="1" si="27"/>
        <v>0</v>
      </c>
      <c r="AH421" s="179">
        <f t="shared" ca="1" si="28"/>
        <v>0</v>
      </c>
    </row>
    <row r="422" spans="2:34" ht="15.75" x14ac:dyDescent="0.25">
      <c r="B422">
        <f t="shared" ca="1" si="25"/>
        <v>410</v>
      </c>
      <c r="C422" t="str">
        <f ca="1">IFERROR(VLOOKUP(B422,'SKT LİSTESİ'!F:F,1,0),"")</f>
        <v/>
      </c>
      <c r="E422" s="128" t="str">
        <f ca="1">IFERROR(IF($C422="","",VLOOKUP(FİLTRE!$C422,'SKT LİSTESİ'!$F:$S,5,0)),"")</f>
        <v/>
      </c>
      <c r="F422" s="129" t="str">
        <f ca="1">IFERROR(IF($C422="","",VLOOKUP(FİLTRE!$C422,'SKT LİSTESİ'!$F:$S,7,0)),"")</f>
        <v/>
      </c>
      <c r="G422" s="130" t="str">
        <f ca="1">IFERROR(IF($C422="","",VLOOKUP(FİLTRE!$C422,'SKT LİSTESİ'!$F:$S,8,0)),"")</f>
        <v/>
      </c>
      <c r="H422" s="131" t="str">
        <f ca="1">IF(E422="","",IF($C422="","",VLOOKUP(FİLTRE!$C422,'SKT LİSTESİ'!$F:$S,9,0)))</f>
        <v/>
      </c>
      <c r="I422" s="132" t="str">
        <f ca="1">IFERROR(IF($C422="","",VLOOKUP(FİLTRE!$C422,'SKT LİSTESİ'!$F:$S,10,0)),"")</f>
        <v/>
      </c>
      <c r="J422" s="133" t="str">
        <f ca="1">IFERROR(IF($C422="","",VLOOKUP(FİLTRE!$C422,'SKT LİSTESİ'!$F:$S,11,0)),"")</f>
        <v/>
      </c>
      <c r="K422" s="134" t="str">
        <f ca="1">IFERROR(IF($C422="","",VLOOKUP(FİLTRE!$C422,'SKT LİSTESİ'!$F:$S,12,0)),"")</f>
        <v/>
      </c>
      <c r="L422" s="134" t="str">
        <f ca="1">IFERROR(IF($C422="","",VLOOKUP(FİLTRE!$C422,'SKT LİSTESİ'!$F:$S,13,0)),"")</f>
        <v/>
      </c>
      <c r="M422" s="135" t="str">
        <f ca="1">IFERROR(IF($C422="","",VLOOKUP(FİLTRE!$C422,'SKT LİSTESİ'!$F:$AJ,14,0)),"")</f>
        <v/>
      </c>
      <c r="N422" s="31" t="str">
        <f ca="1">IFERROR(IF($C422="","",VLOOKUP(FİLTRE!$C422,'SKT LİSTESİ'!$F:$AJ,22,0)),"")</f>
        <v/>
      </c>
      <c r="O422" s="136" t="str">
        <f ca="1">IFERROR(IF($C422="","",VLOOKUP(FİLTRE!$C422,'SKT LİSTESİ'!$F:$AJ,23,0)),"")</f>
        <v/>
      </c>
      <c r="P422" s="31"/>
      <c r="Q422" s="31"/>
      <c r="R422" s="137" t="str">
        <f ca="1">(IFERROR(IF($C422="","",VLOOKUP(FİLTRE!$C422,'SKT LİSTESİ'!$F:$AJ,15,0)),""))</f>
        <v/>
      </c>
      <c r="S422" s="138" t="str">
        <f ca="1">IFERROR(IF($C422="","",VLOOKUP(FİLTRE!$C422,'SKT LİSTESİ'!$F:$AJ,16,0)),"")</f>
        <v/>
      </c>
      <c r="AF422" s="179" t="str">
        <f t="shared" ca="1" si="26"/>
        <v/>
      </c>
      <c r="AG422" s="179">
        <f t="shared" ca="1" si="27"/>
        <v>0</v>
      </c>
      <c r="AH422" s="179">
        <f t="shared" ca="1" si="28"/>
        <v>0</v>
      </c>
    </row>
    <row r="423" spans="2:34" ht="15.75" x14ac:dyDescent="0.25">
      <c r="B423">
        <f t="shared" ca="1" si="25"/>
        <v>411</v>
      </c>
      <c r="C423" t="str">
        <f ca="1">IFERROR(VLOOKUP(B423,'SKT LİSTESİ'!F:F,1,0),"")</f>
        <v/>
      </c>
      <c r="E423" s="128" t="str">
        <f ca="1">IFERROR(IF($C423="","",VLOOKUP(FİLTRE!$C423,'SKT LİSTESİ'!$F:$S,5,0)),"")</f>
        <v/>
      </c>
      <c r="F423" s="129" t="str">
        <f ca="1">IFERROR(IF($C423="","",VLOOKUP(FİLTRE!$C423,'SKT LİSTESİ'!$F:$S,7,0)),"")</f>
        <v/>
      </c>
      <c r="G423" s="130" t="str">
        <f ca="1">IFERROR(IF($C423="","",VLOOKUP(FİLTRE!$C423,'SKT LİSTESİ'!$F:$S,8,0)),"")</f>
        <v/>
      </c>
      <c r="H423" s="131" t="str">
        <f ca="1">IF(E423="","",IF($C423="","",VLOOKUP(FİLTRE!$C423,'SKT LİSTESİ'!$F:$S,9,0)))</f>
        <v/>
      </c>
      <c r="I423" s="132" t="str">
        <f ca="1">IFERROR(IF($C423="","",VLOOKUP(FİLTRE!$C423,'SKT LİSTESİ'!$F:$S,10,0)),"")</f>
        <v/>
      </c>
      <c r="J423" s="133" t="str">
        <f ca="1">IFERROR(IF($C423="","",VLOOKUP(FİLTRE!$C423,'SKT LİSTESİ'!$F:$S,11,0)),"")</f>
        <v/>
      </c>
      <c r="K423" s="134" t="str">
        <f ca="1">IFERROR(IF($C423="","",VLOOKUP(FİLTRE!$C423,'SKT LİSTESİ'!$F:$S,12,0)),"")</f>
        <v/>
      </c>
      <c r="L423" s="134" t="str">
        <f ca="1">IFERROR(IF($C423="","",VLOOKUP(FİLTRE!$C423,'SKT LİSTESİ'!$F:$S,13,0)),"")</f>
        <v/>
      </c>
      <c r="M423" s="135" t="str">
        <f ca="1">IFERROR(IF($C423="","",VLOOKUP(FİLTRE!$C423,'SKT LİSTESİ'!$F:$AJ,14,0)),"")</f>
        <v/>
      </c>
      <c r="N423" s="31" t="str">
        <f ca="1">IFERROR(IF($C423="","",VLOOKUP(FİLTRE!$C423,'SKT LİSTESİ'!$F:$AJ,22,0)),"")</f>
        <v/>
      </c>
      <c r="O423" s="136" t="str">
        <f ca="1">IFERROR(IF($C423="","",VLOOKUP(FİLTRE!$C423,'SKT LİSTESİ'!$F:$AJ,23,0)),"")</f>
        <v/>
      </c>
      <c r="P423" s="31"/>
      <c r="Q423" s="31"/>
      <c r="R423" s="137" t="str">
        <f ca="1">(IFERROR(IF($C423="","",VLOOKUP(FİLTRE!$C423,'SKT LİSTESİ'!$F:$AJ,15,0)),""))</f>
        <v/>
      </c>
      <c r="S423" s="138" t="str">
        <f ca="1">IFERROR(IF($C423="","",VLOOKUP(FİLTRE!$C423,'SKT LİSTESİ'!$F:$AJ,16,0)),"")</f>
        <v/>
      </c>
      <c r="AF423" s="179" t="str">
        <f t="shared" ca="1" si="26"/>
        <v/>
      </c>
      <c r="AG423" s="179">
        <f t="shared" ca="1" si="27"/>
        <v>0</v>
      </c>
      <c r="AH423" s="179">
        <f t="shared" ca="1" si="28"/>
        <v>0</v>
      </c>
    </row>
    <row r="424" spans="2:34" ht="15.75" x14ac:dyDescent="0.25">
      <c r="B424">
        <f t="shared" ca="1" si="25"/>
        <v>412</v>
      </c>
      <c r="C424" t="str">
        <f ca="1">IFERROR(VLOOKUP(B424,'SKT LİSTESİ'!F:F,1,0),"")</f>
        <v/>
      </c>
      <c r="E424" s="128" t="str">
        <f ca="1">IFERROR(IF($C424="","",VLOOKUP(FİLTRE!$C424,'SKT LİSTESİ'!$F:$S,5,0)),"")</f>
        <v/>
      </c>
      <c r="F424" s="129" t="str">
        <f ca="1">IFERROR(IF($C424="","",VLOOKUP(FİLTRE!$C424,'SKT LİSTESİ'!$F:$S,7,0)),"")</f>
        <v/>
      </c>
      <c r="G424" s="130" t="str">
        <f ca="1">IFERROR(IF($C424="","",VLOOKUP(FİLTRE!$C424,'SKT LİSTESİ'!$F:$S,8,0)),"")</f>
        <v/>
      </c>
      <c r="H424" s="131" t="str">
        <f ca="1">IF(E424="","",IF($C424="","",VLOOKUP(FİLTRE!$C424,'SKT LİSTESİ'!$F:$S,9,0)))</f>
        <v/>
      </c>
      <c r="I424" s="132" t="str">
        <f ca="1">IFERROR(IF($C424="","",VLOOKUP(FİLTRE!$C424,'SKT LİSTESİ'!$F:$S,10,0)),"")</f>
        <v/>
      </c>
      <c r="J424" s="133" t="str">
        <f ca="1">IFERROR(IF($C424="","",VLOOKUP(FİLTRE!$C424,'SKT LİSTESİ'!$F:$S,11,0)),"")</f>
        <v/>
      </c>
      <c r="K424" s="134" t="str">
        <f ca="1">IFERROR(IF($C424="","",VLOOKUP(FİLTRE!$C424,'SKT LİSTESİ'!$F:$S,12,0)),"")</f>
        <v/>
      </c>
      <c r="L424" s="134" t="str">
        <f ca="1">IFERROR(IF($C424="","",VLOOKUP(FİLTRE!$C424,'SKT LİSTESİ'!$F:$S,13,0)),"")</f>
        <v/>
      </c>
      <c r="M424" s="135" t="str">
        <f ca="1">IFERROR(IF($C424="","",VLOOKUP(FİLTRE!$C424,'SKT LİSTESİ'!$F:$AJ,14,0)),"")</f>
        <v/>
      </c>
      <c r="N424" s="31" t="str">
        <f ca="1">IFERROR(IF($C424="","",VLOOKUP(FİLTRE!$C424,'SKT LİSTESİ'!$F:$AJ,22,0)),"")</f>
        <v/>
      </c>
      <c r="O424" s="136" t="str">
        <f ca="1">IFERROR(IF($C424="","",VLOOKUP(FİLTRE!$C424,'SKT LİSTESİ'!$F:$AJ,23,0)),"")</f>
        <v/>
      </c>
      <c r="P424" s="31"/>
      <c r="Q424" s="31"/>
      <c r="R424" s="137" t="str">
        <f ca="1">(IFERROR(IF($C424="","",VLOOKUP(FİLTRE!$C424,'SKT LİSTESİ'!$F:$AJ,15,0)),""))</f>
        <v/>
      </c>
      <c r="S424" s="138" t="str">
        <f ca="1">IFERROR(IF($C424="","",VLOOKUP(FİLTRE!$C424,'SKT LİSTESİ'!$F:$AJ,16,0)),"")</f>
        <v/>
      </c>
      <c r="AF424" s="179" t="str">
        <f t="shared" ca="1" si="26"/>
        <v/>
      </c>
      <c r="AG424" s="179">
        <f t="shared" ca="1" si="27"/>
        <v>0</v>
      </c>
      <c r="AH424" s="179">
        <f t="shared" ca="1" si="28"/>
        <v>0</v>
      </c>
    </row>
    <row r="425" spans="2:34" ht="15.75" x14ac:dyDescent="0.25">
      <c r="B425">
        <f t="shared" ca="1" si="25"/>
        <v>413</v>
      </c>
      <c r="C425" t="str">
        <f ca="1">IFERROR(VLOOKUP(B425,'SKT LİSTESİ'!F:F,1,0),"")</f>
        <v/>
      </c>
      <c r="E425" s="128" t="str">
        <f ca="1">IFERROR(IF($C425="","",VLOOKUP(FİLTRE!$C425,'SKT LİSTESİ'!$F:$S,5,0)),"")</f>
        <v/>
      </c>
      <c r="F425" s="129" t="str">
        <f ca="1">IFERROR(IF($C425="","",VLOOKUP(FİLTRE!$C425,'SKT LİSTESİ'!$F:$S,7,0)),"")</f>
        <v/>
      </c>
      <c r="G425" s="130" t="str">
        <f ca="1">IFERROR(IF($C425="","",VLOOKUP(FİLTRE!$C425,'SKT LİSTESİ'!$F:$S,8,0)),"")</f>
        <v/>
      </c>
      <c r="H425" s="131" t="str">
        <f ca="1">IF(E425="","",IF($C425="","",VLOOKUP(FİLTRE!$C425,'SKT LİSTESİ'!$F:$S,9,0)))</f>
        <v/>
      </c>
      <c r="I425" s="132" t="str">
        <f ca="1">IFERROR(IF($C425="","",VLOOKUP(FİLTRE!$C425,'SKT LİSTESİ'!$F:$S,10,0)),"")</f>
        <v/>
      </c>
      <c r="J425" s="133" t="str">
        <f ca="1">IFERROR(IF($C425="","",VLOOKUP(FİLTRE!$C425,'SKT LİSTESİ'!$F:$S,11,0)),"")</f>
        <v/>
      </c>
      <c r="K425" s="134" t="str">
        <f ca="1">IFERROR(IF($C425="","",VLOOKUP(FİLTRE!$C425,'SKT LİSTESİ'!$F:$S,12,0)),"")</f>
        <v/>
      </c>
      <c r="L425" s="134" t="str">
        <f ca="1">IFERROR(IF($C425="","",VLOOKUP(FİLTRE!$C425,'SKT LİSTESİ'!$F:$S,13,0)),"")</f>
        <v/>
      </c>
      <c r="M425" s="135" t="str">
        <f ca="1">IFERROR(IF($C425="","",VLOOKUP(FİLTRE!$C425,'SKT LİSTESİ'!$F:$AJ,14,0)),"")</f>
        <v/>
      </c>
      <c r="N425" s="31" t="str">
        <f ca="1">IFERROR(IF($C425="","",VLOOKUP(FİLTRE!$C425,'SKT LİSTESİ'!$F:$AJ,22,0)),"")</f>
        <v/>
      </c>
      <c r="O425" s="136" t="str">
        <f ca="1">IFERROR(IF($C425="","",VLOOKUP(FİLTRE!$C425,'SKT LİSTESİ'!$F:$AJ,23,0)),"")</f>
        <v/>
      </c>
      <c r="P425" s="31"/>
      <c r="Q425" s="31"/>
      <c r="R425" s="137" t="str">
        <f ca="1">(IFERROR(IF($C425="","",VLOOKUP(FİLTRE!$C425,'SKT LİSTESİ'!$F:$AJ,15,0)),""))</f>
        <v/>
      </c>
      <c r="S425" s="138" t="str">
        <f ca="1">IFERROR(IF($C425="","",VLOOKUP(FİLTRE!$C425,'SKT LİSTESİ'!$F:$AJ,16,0)),"")</f>
        <v/>
      </c>
      <c r="AF425" s="179" t="str">
        <f t="shared" ca="1" si="26"/>
        <v/>
      </c>
      <c r="AG425" s="179">
        <f t="shared" ca="1" si="27"/>
        <v>0</v>
      </c>
      <c r="AH425" s="179">
        <f t="shared" ca="1" si="28"/>
        <v>0</v>
      </c>
    </row>
    <row r="426" spans="2:34" ht="15.75" x14ac:dyDescent="0.25">
      <c r="B426">
        <f t="shared" ca="1" si="25"/>
        <v>414</v>
      </c>
      <c r="C426" t="str">
        <f ca="1">IFERROR(VLOOKUP(B426,'SKT LİSTESİ'!F:F,1,0),"")</f>
        <v/>
      </c>
      <c r="E426" s="128" t="str">
        <f ca="1">IFERROR(IF($C426="","",VLOOKUP(FİLTRE!$C426,'SKT LİSTESİ'!$F:$S,5,0)),"")</f>
        <v/>
      </c>
      <c r="F426" s="129" t="str">
        <f ca="1">IFERROR(IF($C426="","",VLOOKUP(FİLTRE!$C426,'SKT LİSTESİ'!$F:$S,7,0)),"")</f>
        <v/>
      </c>
      <c r="G426" s="130" t="str">
        <f ca="1">IFERROR(IF($C426="","",VLOOKUP(FİLTRE!$C426,'SKT LİSTESİ'!$F:$S,8,0)),"")</f>
        <v/>
      </c>
      <c r="H426" s="131" t="str">
        <f ca="1">IF(E426="","",IF($C426="","",VLOOKUP(FİLTRE!$C426,'SKT LİSTESİ'!$F:$S,9,0)))</f>
        <v/>
      </c>
      <c r="I426" s="132" t="str">
        <f ca="1">IFERROR(IF($C426="","",VLOOKUP(FİLTRE!$C426,'SKT LİSTESİ'!$F:$S,10,0)),"")</f>
        <v/>
      </c>
      <c r="J426" s="133" t="str">
        <f ca="1">IFERROR(IF($C426="","",VLOOKUP(FİLTRE!$C426,'SKT LİSTESİ'!$F:$S,11,0)),"")</f>
        <v/>
      </c>
      <c r="K426" s="134" t="str">
        <f ca="1">IFERROR(IF($C426="","",VLOOKUP(FİLTRE!$C426,'SKT LİSTESİ'!$F:$S,12,0)),"")</f>
        <v/>
      </c>
      <c r="L426" s="134" t="str">
        <f ca="1">IFERROR(IF($C426="","",VLOOKUP(FİLTRE!$C426,'SKT LİSTESİ'!$F:$S,13,0)),"")</f>
        <v/>
      </c>
      <c r="M426" s="135" t="str">
        <f ca="1">IFERROR(IF($C426="","",VLOOKUP(FİLTRE!$C426,'SKT LİSTESİ'!$F:$AJ,14,0)),"")</f>
        <v/>
      </c>
      <c r="N426" s="31" t="str">
        <f ca="1">IFERROR(IF($C426="","",VLOOKUP(FİLTRE!$C426,'SKT LİSTESİ'!$F:$AJ,22,0)),"")</f>
        <v/>
      </c>
      <c r="O426" s="136" t="str">
        <f ca="1">IFERROR(IF($C426="","",VLOOKUP(FİLTRE!$C426,'SKT LİSTESİ'!$F:$AJ,23,0)),"")</f>
        <v/>
      </c>
      <c r="P426" s="31"/>
      <c r="Q426" s="31"/>
      <c r="R426" s="137" t="str">
        <f ca="1">(IFERROR(IF($C426="","",VLOOKUP(FİLTRE!$C426,'SKT LİSTESİ'!$F:$AJ,15,0)),""))</f>
        <v/>
      </c>
      <c r="S426" s="138" t="str">
        <f ca="1">IFERROR(IF($C426="","",VLOOKUP(FİLTRE!$C426,'SKT LİSTESİ'!$F:$AJ,16,0)),"")</f>
        <v/>
      </c>
      <c r="AF426" s="179" t="str">
        <f t="shared" ca="1" si="26"/>
        <v/>
      </c>
      <c r="AG426" s="179">
        <f t="shared" ca="1" si="27"/>
        <v>0</v>
      </c>
      <c r="AH426" s="179">
        <f t="shared" ca="1" si="28"/>
        <v>0</v>
      </c>
    </row>
    <row r="427" spans="2:34" ht="15.75" x14ac:dyDescent="0.25">
      <c r="B427">
        <f t="shared" ca="1" si="25"/>
        <v>415</v>
      </c>
      <c r="C427" t="str">
        <f ca="1">IFERROR(VLOOKUP(B427,'SKT LİSTESİ'!F:F,1,0),"")</f>
        <v/>
      </c>
      <c r="E427" s="128" t="str">
        <f ca="1">IFERROR(IF($C427="","",VLOOKUP(FİLTRE!$C427,'SKT LİSTESİ'!$F:$S,5,0)),"")</f>
        <v/>
      </c>
      <c r="F427" s="129" t="str">
        <f ca="1">IFERROR(IF($C427="","",VLOOKUP(FİLTRE!$C427,'SKT LİSTESİ'!$F:$S,7,0)),"")</f>
        <v/>
      </c>
      <c r="G427" s="130" t="str">
        <f ca="1">IFERROR(IF($C427="","",VLOOKUP(FİLTRE!$C427,'SKT LİSTESİ'!$F:$S,8,0)),"")</f>
        <v/>
      </c>
      <c r="H427" s="131" t="str">
        <f ca="1">IF(E427="","",IF($C427="","",VLOOKUP(FİLTRE!$C427,'SKT LİSTESİ'!$F:$S,9,0)))</f>
        <v/>
      </c>
      <c r="I427" s="132" t="str">
        <f ca="1">IFERROR(IF($C427="","",VLOOKUP(FİLTRE!$C427,'SKT LİSTESİ'!$F:$S,10,0)),"")</f>
        <v/>
      </c>
      <c r="J427" s="133" t="str">
        <f ca="1">IFERROR(IF($C427="","",VLOOKUP(FİLTRE!$C427,'SKT LİSTESİ'!$F:$S,11,0)),"")</f>
        <v/>
      </c>
      <c r="K427" s="134" t="str">
        <f ca="1">IFERROR(IF($C427="","",VLOOKUP(FİLTRE!$C427,'SKT LİSTESİ'!$F:$S,12,0)),"")</f>
        <v/>
      </c>
      <c r="L427" s="134" t="str">
        <f ca="1">IFERROR(IF($C427="","",VLOOKUP(FİLTRE!$C427,'SKT LİSTESİ'!$F:$S,13,0)),"")</f>
        <v/>
      </c>
      <c r="M427" s="135" t="str">
        <f ca="1">IFERROR(IF($C427="","",VLOOKUP(FİLTRE!$C427,'SKT LİSTESİ'!$F:$AJ,14,0)),"")</f>
        <v/>
      </c>
      <c r="N427" s="31" t="str">
        <f ca="1">IFERROR(IF($C427="","",VLOOKUP(FİLTRE!$C427,'SKT LİSTESİ'!$F:$AJ,22,0)),"")</f>
        <v/>
      </c>
      <c r="O427" s="136" t="str">
        <f ca="1">IFERROR(IF($C427="","",VLOOKUP(FİLTRE!$C427,'SKT LİSTESİ'!$F:$AJ,23,0)),"")</f>
        <v/>
      </c>
      <c r="P427" s="31"/>
      <c r="Q427" s="31"/>
      <c r="R427" s="137" t="str">
        <f ca="1">(IFERROR(IF($C427="","",VLOOKUP(FİLTRE!$C427,'SKT LİSTESİ'!$F:$AJ,15,0)),""))</f>
        <v/>
      </c>
      <c r="S427" s="138" t="str">
        <f ca="1">IFERROR(IF($C427="","",VLOOKUP(FİLTRE!$C427,'SKT LİSTESİ'!$F:$AJ,16,0)),"")</f>
        <v/>
      </c>
      <c r="AF427" s="179" t="str">
        <f t="shared" ca="1" si="26"/>
        <v/>
      </c>
      <c r="AG427" s="179">
        <f t="shared" ca="1" si="27"/>
        <v>0</v>
      </c>
      <c r="AH427" s="179">
        <f t="shared" ca="1" si="28"/>
        <v>0</v>
      </c>
    </row>
    <row r="428" spans="2:34" ht="15.75" x14ac:dyDescent="0.25">
      <c r="B428">
        <f t="shared" ca="1" si="25"/>
        <v>416</v>
      </c>
      <c r="C428" t="str">
        <f ca="1">IFERROR(VLOOKUP(B428,'SKT LİSTESİ'!F:F,1,0),"")</f>
        <v/>
      </c>
      <c r="E428" s="128" t="str">
        <f ca="1">IFERROR(IF($C428="","",VLOOKUP(FİLTRE!$C428,'SKT LİSTESİ'!$F:$S,5,0)),"")</f>
        <v/>
      </c>
      <c r="F428" s="129" t="str">
        <f ca="1">IFERROR(IF($C428="","",VLOOKUP(FİLTRE!$C428,'SKT LİSTESİ'!$F:$S,7,0)),"")</f>
        <v/>
      </c>
      <c r="G428" s="130" t="str">
        <f ca="1">IFERROR(IF($C428="","",VLOOKUP(FİLTRE!$C428,'SKT LİSTESİ'!$F:$S,8,0)),"")</f>
        <v/>
      </c>
      <c r="H428" s="131" t="str">
        <f ca="1">IF(E428="","",IF($C428="","",VLOOKUP(FİLTRE!$C428,'SKT LİSTESİ'!$F:$S,9,0)))</f>
        <v/>
      </c>
      <c r="I428" s="132" t="str">
        <f ca="1">IFERROR(IF($C428="","",VLOOKUP(FİLTRE!$C428,'SKT LİSTESİ'!$F:$S,10,0)),"")</f>
        <v/>
      </c>
      <c r="J428" s="133" t="str">
        <f ca="1">IFERROR(IF($C428="","",VLOOKUP(FİLTRE!$C428,'SKT LİSTESİ'!$F:$S,11,0)),"")</f>
        <v/>
      </c>
      <c r="K428" s="134" t="str">
        <f ca="1">IFERROR(IF($C428="","",VLOOKUP(FİLTRE!$C428,'SKT LİSTESİ'!$F:$S,12,0)),"")</f>
        <v/>
      </c>
      <c r="L428" s="134" t="str">
        <f ca="1">IFERROR(IF($C428="","",VLOOKUP(FİLTRE!$C428,'SKT LİSTESİ'!$F:$S,13,0)),"")</f>
        <v/>
      </c>
      <c r="M428" s="135" t="str">
        <f ca="1">IFERROR(IF($C428="","",VLOOKUP(FİLTRE!$C428,'SKT LİSTESİ'!$F:$AJ,14,0)),"")</f>
        <v/>
      </c>
      <c r="N428" s="31" t="str">
        <f ca="1">IFERROR(IF($C428="","",VLOOKUP(FİLTRE!$C428,'SKT LİSTESİ'!$F:$AJ,22,0)),"")</f>
        <v/>
      </c>
      <c r="O428" s="136" t="str">
        <f ca="1">IFERROR(IF($C428="","",VLOOKUP(FİLTRE!$C428,'SKT LİSTESİ'!$F:$AJ,23,0)),"")</f>
        <v/>
      </c>
      <c r="P428" s="31"/>
      <c r="Q428" s="31"/>
      <c r="R428" s="137" t="str">
        <f ca="1">(IFERROR(IF($C428="","",VLOOKUP(FİLTRE!$C428,'SKT LİSTESİ'!$F:$AJ,15,0)),""))</f>
        <v/>
      </c>
      <c r="S428" s="138" t="str">
        <f ca="1">IFERROR(IF($C428="","",VLOOKUP(FİLTRE!$C428,'SKT LİSTESİ'!$F:$AJ,16,0)),"")</f>
        <v/>
      </c>
      <c r="AF428" s="179" t="str">
        <f t="shared" ca="1" si="26"/>
        <v/>
      </c>
      <c r="AG428" s="179">
        <f t="shared" ca="1" si="27"/>
        <v>0</v>
      </c>
      <c r="AH428" s="179">
        <f t="shared" ca="1" si="28"/>
        <v>0</v>
      </c>
    </row>
    <row r="429" spans="2:34" ht="15.75" x14ac:dyDescent="0.25">
      <c r="B429">
        <f t="shared" ca="1" si="25"/>
        <v>417</v>
      </c>
      <c r="C429" t="str">
        <f ca="1">IFERROR(VLOOKUP(B429,'SKT LİSTESİ'!F:F,1,0),"")</f>
        <v/>
      </c>
      <c r="E429" s="128" t="str">
        <f ca="1">IFERROR(IF($C429="","",VLOOKUP(FİLTRE!$C429,'SKT LİSTESİ'!$F:$S,5,0)),"")</f>
        <v/>
      </c>
      <c r="F429" s="129" t="str">
        <f ca="1">IFERROR(IF($C429="","",VLOOKUP(FİLTRE!$C429,'SKT LİSTESİ'!$F:$S,7,0)),"")</f>
        <v/>
      </c>
      <c r="G429" s="130" t="str">
        <f ca="1">IFERROR(IF($C429="","",VLOOKUP(FİLTRE!$C429,'SKT LİSTESİ'!$F:$S,8,0)),"")</f>
        <v/>
      </c>
      <c r="H429" s="131" t="str">
        <f ca="1">IF(E429="","",IF($C429="","",VLOOKUP(FİLTRE!$C429,'SKT LİSTESİ'!$F:$S,9,0)))</f>
        <v/>
      </c>
      <c r="I429" s="132" t="str">
        <f ca="1">IFERROR(IF($C429="","",VLOOKUP(FİLTRE!$C429,'SKT LİSTESİ'!$F:$S,10,0)),"")</f>
        <v/>
      </c>
      <c r="J429" s="133" t="str">
        <f ca="1">IFERROR(IF($C429="","",VLOOKUP(FİLTRE!$C429,'SKT LİSTESİ'!$F:$S,11,0)),"")</f>
        <v/>
      </c>
      <c r="K429" s="134" t="str">
        <f ca="1">IFERROR(IF($C429="","",VLOOKUP(FİLTRE!$C429,'SKT LİSTESİ'!$F:$S,12,0)),"")</f>
        <v/>
      </c>
      <c r="L429" s="134" t="str">
        <f ca="1">IFERROR(IF($C429="","",VLOOKUP(FİLTRE!$C429,'SKT LİSTESİ'!$F:$S,13,0)),"")</f>
        <v/>
      </c>
      <c r="M429" s="135" t="str">
        <f ca="1">IFERROR(IF($C429="","",VLOOKUP(FİLTRE!$C429,'SKT LİSTESİ'!$F:$AJ,14,0)),"")</f>
        <v/>
      </c>
      <c r="N429" s="31" t="str">
        <f ca="1">IFERROR(IF($C429="","",VLOOKUP(FİLTRE!$C429,'SKT LİSTESİ'!$F:$AJ,22,0)),"")</f>
        <v/>
      </c>
      <c r="O429" s="136" t="str">
        <f ca="1">IFERROR(IF($C429="","",VLOOKUP(FİLTRE!$C429,'SKT LİSTESİ'!$F:$AJ,23,0)),"")</f>
        <v/>
      </c>
      <c r="P429" s="31"/>
      <c r="Q429" s="31"/>
      <c r="R429" s="137" t="str">
        <f ca="1">(IFERROR(IF($C429="","",VLOOKUP(FİLTRE!$C429,'SKT LİSTESİ'!$F:$AJ,15,0)),""))</f>
        <v/>
      </c>
      <c r="S429" s="138" t="str">
        <f ca="1">IFERROR(IF($C429="","",VLOOKUP(FİLTRE!$C429,'SKT LİSTESİ'!$F:$AJ,16,0)),"")</f>
        <v/>
      </c>
      <c r="AF429" s="179" t="str">
        <f t="shared" ca="1" si="26"/>
        <v/>
      </c>
      <c r="AG429" s="179">
        <f t="shared" ca="1" si="27"/>
        <v>0</v>
      </c>
      <c r="AH429" s="179">
        <f t="shared" ca="1" si="28"/>
        <v>0</v>
      </c>
    </row>
    <row r="430" spans="2:34" ht="15.75" x14ac:dyDescent="0.25">
      <c r="B430">
        <f t="shared" ca="1" si="25"/>
        <v>418</v>
      </c>
      <c r="C430" t="str">
        <f ca="1">IFERROR(VLOOKUP(B430,'SKT LİSTESİ'!F:F,1,0),"")</f>
        <v/>
      </c>
      <c r="E430" s="128" t="str">
        <f ca="1">IFERROR(IF($C430="","",VLOOKUP(FİLTRE!$C430,'SKT LİSTESİ'!$F:$S,5,0)),"")</f>
        <v/>
      </c>
      <c r="F430" s="129" t="str">
        <f ca="1">IFERROR(IF($C430="","",VLOOKUP(FİLTRE!$C430,'SKT LİSTESİ'!$F:$S,7,0)),"")</f>
        <v/>
      </c>
      <c r="G430" s="130" t="str">
        <f ca="1">IFERROR(IF($C430="","",VLOOKUP(FİLTRE!$C430,'SKT LİSTESİ'!$F:$S,8,0)),"")</f>
        <v/>
      </c>
      <c r="H430" s="131" t="str">
        <f ca="1">IF(E430="","",IF($C430="","",VLOOKUP(FİLTRE!$C430,'SKT LİSTESİ'!$F:$S,9,0)))</f>
        <v/>
      </c>
      <c r="I430" s="132" t="str">
        <f ca="1">IFERROR(IF($C430="","",VLOOKUP(FİLTRE!$C430,'SKT LİSTESİ'!$F:$S,10,0)),"")</f>
        <v/>
      </c>
      <c r="J430" s="133" t="str">
        <f ca="1">IFERROR(IF($C430="","",VLOOKUP(FİLTRE!$C430,'SKT LİSTESİ'!$F:$S,11,0)),"")</f>
        <v/>
      </c>
      <c r="K430" s="134" t="str">
        <f ca="1">IFERROR(IF($C430="","",VLOOKUP(FİLTRE!$C430,'SKT LİSTESİ'!$F:$S,12,0)),"")</f>
        <v/>
      </c>
      <c r="L430" s="134" t="str">
        <f ca="1">IFERROR(IF($C430="","",VLOOKUP(FİLTRE!$C430,'SKT LİSTESİ'!$F:$S,13,0)),"")</f>
        <v/>
      </c>
      <c r="M430" s="135" t="str">
        <f ca="1">IFERROR(IF($C430="","",VLOOKUP(FİLTRE!$C430,'SKT LİSTESİ'!$F:$AJ,14,0)),"")</f>
        <v/>
      </c>
      <c r="N430" s="31" t="str">
        <f ca="1">IFERROR(IF($C430="","",VLOOKUP(FİLTRE!$C430,'SKT LİSTESİ'!$F:$AJ,22,0)),"")</f>
        <v/>
      </c>
      <c r="O430" s="136" t="str">
        <f ca="1">IFERROR(IF($C430="","",VLOOKUP(FİLTRE!$C430,'SKT LİSTESİ'!$F:$AJ,23,0)),"")</f>
        <v/>
      </c>
      <c r="P430" s="31"/>
      <c r="Q430" s="31"/>
      <c r="R430" s="137" t="str">
        <f ca="1">(IFERROR(IF($C430="","",VLOOKUP(FİLTRE!$C430,'SKT LİSTESİ'!$F:$AJ,15,0)),""))</f>
        <v/>
      </c>
      <c r="S430" s="138" t="str">
        <f ca="1">IFERROR(IF($C430="","",VLOOKUP(FİLTRE!$C430,'SKT LİSTESİ'!$F:$AJ,16,0)),"")</f>
        <v/>
      </c>
      <c r="AF430" s="179" t="str">
        <f t="shared" ca="1" si="26"/>
        <v/>
      </c>
      <c r="AG430" s="179">
        <f t="shared" ca="1" si="27"/>
        <v>0</v>
      </c>
      <c r="AH430" s="179">
        <f t="shared" ca="1" si="28"/>
        <v>0</v>
      </c>
    </row>
    <row r="431" spans="2:34" ht="15.75" x14ac:dyDescent="0.25">
      <c r="B431">
        <f t="shared" ca="1" si="25"/>
        <v>419</v>
      </c>
      <c r="C431" t="str">
        <f ca="1">IFERROR(VLOOKUP(B431,'SKT LİSTESİ'!F:F,1,0),"")</f>
        <v/>
      </c>
      <c r="E431" s="128" t="str">
        <f ca="1">IFERROR(IF($C431="","",VLOOKUP(FİLTRE!$C431,'SKT LİSTESİ'!$F:$S,5,0)),"")</f>
        <v/>
      </c>
      <c r="F431" s="129" t="str">
        <f ca="1">IFERROR(IF($C431="","",VLOOKUP(FİLTRE!$C431,'SKT LİSTESİ'!$F:$S,7,0)),"")</f>
        <v/>
      </c>
      <c r="G431" s="130" t="str">
        <f ca="1">IFERROR(IF($C431="","",VLOOKUP(FİLTRE!$C431,'SKT LİSTESİ'!$F:$S,8,0)),"")</f>
        <v/>
      </c>
      <c r="H431" s="131" t="str">
        <f ca="1">IF(E431="","",IF($C431="","",VLOOKUP(FİLTRE!$C431,'SKT LİSTESİ'!$F:$S,9,0)))</f>
        <v/>
      </c>
      <c r="I431" s="132" t="str">
        <f ca="1">IFERROR(IF($C431="","",VLOOKUP(FİLTRE!$C431,'SKT LİSTESİ'!$F:$S,10,0)),"")</f>
        <v/>
      </c>
      <c r="J431" s="133" t="str">
        <f ca="1">IFERROR(IF($C431="","",VLOOKUP(FİLTRE!$C431,'SKT LİSTESİ'!$F:$S,11,0)),"")</f>
        <v/>
      </c>
      <c r="K431" s="134" t="str">
        <f ca="1">IFERROR(IF($C431="","",VLOOKUP(FİLTRE!$C431,'SKT LİSTESİ'!$F:$S,12,0)),"")</f>
        <v/>
      </c>
      <c r="L431" s="134" t="str">
        <f ca="1">IFERROR(IF($C431="","",VLOOKUP(FİLTRE!$C431,'SKT LİSTESİ'!$F:$S,13,0)),"")</f>
        <v/>
      </c>
      <c r="M431" s="135" t="str">
        <f ca="1">IFERROR(IF($C431="","",VLOOKUP(FİLTRE!$C431,'SKT LİSTESİ'!$F:$AJ,14,0)),"")</f>
        <v/>
      </c>
      <c r="N431" s="31" t="str">
        <f ca="1">IFERROR(IF($C431="","",VLOOKUP(FİLTRE!$C431,'SKT LİSTESİ'!$F:$AJ,22,0)),"")</f>
        <v/>
      </c>
      <c r="O431" s="136" t="str">
        <f ca="1">IFERROR(IF($C431="","",VLOOKUP(FİLTRE!$C431,'SKT LİSTESİ'!$F:$AJ,23,0)),"")</f>
        <v/>
      </c>
      <c r="P431" s="31"/>
      <c r="Q431" s="31"/>
      <c r="R431" s="137" t="str">
        <f ca="1">(IFERROR(IF($C431="","",VLOOKUP(FİLTRE!$C431,'SKT LİSTESİ'!$F:$AJ,15,0)),""))</f>
        <v/>
      </c>
      <c r="S431" s="138" t="str">
        <f ca="1">IFERROR(IF($C431="","",VLOOKUP(FİLTRE!$C431,'SKT LİSTESİ'!$F:$AJ,16,0)),"")</f>
        <v/>
      </c>
      <c r="AF431" s="179" t="str">
        <f t="shared" ca="1" si="26"/>
        <v/>
      </c>
      <c r="AG431" s="179">
        <f t="shared" ca="1" si="27"/>
        <v>0</v>
      </c>
      <c r="AH431" s="179">
        <f t="shared" ca="1" si="28"/>
        <v>0</v>
      </c>
    </row>
    <row r="432" spans="2:34" ht="15.75" x14ac:dyDescent="0.25">
      <c r="B432">
        <f t="shared" ca="1" si="25"/>
        <v>420</v>
      </c>
      <c r="C432" t="str">
        <f ca="1">IFERROR(VLOOKUP(B432,'SKT LİSTESİ'!F:F,1,0),"")</f>
        <v/>
      </c>
      <c r="E432" s="128" t="str">
        <f ca="1">IFERROR(IF($C432="","",VLOOKUP(FİLTRE!$C432,'SKT LİSTESİ'!$F:$S,5,0)),"")</f>
        <v/>
      </c>
      <c r="F432" s="129" t="str">
        <f ca="1">IFERROR(IF($C432="","",VLOOKUP(FİLTRE!$C432,'SKT LİSTESİ'!$F:$S,7,0)),"")</f>
        <v/>
      </c>
      <c r="G432" s="130" t="str">
        <f ca="1">IFERROR(IF($C432="","",VLOOKUP(FİLTRE!$C432,'SKT LİSTESİ'!$F:$S,8,0)),"")</f>
        <v/>
      </c>
      <c r="H432" s="131" t="str">
        <f ca="1">IF(E432="","",IF($C432="","",VLOOKUP(FİLTRE!$C432,'SKT LİSTESİ'!$F:$S,9,0)))</f>
        <v/>
      </c>
      <c r="I432" s="132" t="str">
        <f ca="1">IFERROR(IF($C432="","",VLOOKUP(FİLTRE!$C432,'SKT LİSTESİ'!$F:$S,10,0)),"")</f>
        <v/>
      </c>
      <c r="J432" s="133" t="str">
        <f ca="1">IFERROR(IF($C432="","",VLOOKUP(FİLTRE!$C432,'SKT LİSTESİ'!$F:$S,11,0)),"")</f>
        <v/>
      </c>
      <c r="K432" s="134" t="str">
        <f ca="1">IFERROR(IF($C432="","",VLOOKUP(FİLTRE!$C432,'SKT LİSTESİ'!$F:$S,12,0)),"")</f>
        <v/>
      </c>
      <c r="L432" s="134" t="str">
        <f ca="1">IFERROR(IF($C432="","",VLOOKUP(FİLTRE!$C432,'SKT LİSTESİ'!$F:$S,13,0)),"")</f>
        <v/>
      </c>
      <c r="M432" s="135" t="str">
        <f ca="1">IFERROR(IF($C432="","",VLOOKUP(FİLTRE!$C432,'SKT LİSTESİ'!$F:$AJ,14,0)),"")</f>
        <v/>
      </c>
      <c r="N432" s="31" t="str">
        <f ca="1">IFERROR(IF($C432="","",VLOOKUP(FİLTRE!$C432,'SKT LİSTESİ'!$F:$AJ,22,0)),"")</f>
        <v/>
      </c>
      <c r="O432" s="136" t="str">
        <f ca="1">IFERROR(IF($C432="","",VLOOKUP(FİLTRE!$C432,'SKT LİSTESİ'!$F:$AJ,23,0)),"")</f>
        <v/>
      </c>
      <c r="P432" s="31"/>
      <c r="Q432" s="31"/>
      <c r="R432" s="137" t="str">
        <f ca="1">(IFERROR(IF($C432="","",VLOOKUP(FİLTRE!$C432,'SKT LİSTESİ'!$F:$AJ,15,0)),""))</f>
        <v/>
      </c>
      <c r="S432" s="138" t="str">
        <f ca="1">IFERROR(IF($C432="","",VLOOKUP(FİLTRE!$C432,'SKT LİSTESİ'!$F:$AJ,16,0)),"")</f>
        <v/>
      </c>
      <c r="AF432" s="179" t="str">
        <f t="shared" ca="1" si="26"/>
        <v/>
      </c>
      <c r="AG432" s="179">
        <f t="shared" ca="1" si="27"/>
        <v>0</v>
      </c>
      <c r="AH432" s="179">
        <f t="shared" ca="1" si="28"/>
        <v>0</v>
      </c>
    </row>
    <row r="433" spans="2:34" ht="15.75" x14ac:dyDescent="0.25">
      <c r="B433">
        <f t="shared" ca="1" si="25"/>
        <v>421</v>
      </c>
      <c r="C433" t="str">
        <f ca="1">IFERROR(VLOOKUP(B433,'SKT LİSTESİ'!F:F,1,0),"")</f>
        <v/>
      </c>
      <c r="E433" s="128" t="str">
        <f ca="1">IFERROR(IF($C433="","",VLOOKUP(FİLTRE!$C433,'SKT LİSTESİ'!$F:$S,5,0)),"")</f>
        <v/>
      </c>
      <c r="F433" s="129" t="str">
        <f ca="1">IFERROR(IF($C433="","",VLOOKUP(FİLTRE!$C433,'SKT LİSTESİ'!$F:$S,7,0)),"")</f>
        <v/>
      </c>
      <c r="G433" s="130" t="str">
        <f ca="1">IFERROR(IF($C433="","",VLOOKUP(FİLTRE!$C433,'SKT LİSTESİ'!$F:$S,8,0)),"")</f>
        <v/>
      </c>
      <c r="H433" s="131" t="str">
        <f ca="1">IF(E433="","",IF($C433="","",VLOOKUP(FİLTRE!$C433,'SKT LİSTESİ'!$F:$S,9,0)))</f>
        <v/>
      </c>
      <c r="I433" s="132" t="str">
        <f ca="1">IFERROR(IF($C433="","",VLOOKUP(FİLTRE!$C433,'SKT LİSTESİ'!$F:$S,10,0)),"")</f>
        <v/>
      </c>
      <c r="J433" s="133" t="str">
        <f ca="1">IFERROR(IF($C433="","",VLOOKUP(FİLTRE!$C433,'SKT LİSTESİ'!$F:$S,11,0)),"")</f>
        <v/>
      </c>
      <c r="K433" s="134" t="str">
        <f ca="1">IFERROR(IF($C433="","",VLOOKUP(FİLTRE!$C433,'SKT LİSTESİ'!$F:$S,12,0)),"")</f>
        <v/>
      </c>
      <c r="L433" s="134" t="str">
        <f ca="1">IFERROR(IF($C433="","",VLOOKUP(FİLTRE!$C433,'SKT LİSTESİ'!$F:$S,13,0)),"")</f>
        <v/>
      </c>
      <c r="M433" s="135" t="str">
        <f ca="1">IFERROR(IF($C433="","",VLOOKUP(FİLTRE!$C433,'SKT LİSTESİ'!$F:$AJ,14,0)),"")</f>
        <v/>
      </c>
      <c r="N433" s="31" t="str">
        <f ca="1">IFERROR(IF($C433="","",VLOOKUP(FİLTRE!$C433,'SKT LİSTESİ'!$F:$AJ,22,0)),"")</f>
        <v/>
      </c>
      <c r="O433" s="136" t="str">
        <f ca="1">IFERROR(IF($C433="","",VLOOKUP(FİLTRE!$C433,'SKT LİSTESİ'!$F:$AJ,23,0)),"")</f>
        <v/>
      </c>
      <c r="P433" s="31"/>
      <c r="Q433" s="31"/>
      <c r="R433" s="137" t="str">
        <f ca="1">(IFERROR(IF($C433="","",VLOOKUP(FİLTRE!$C433,'SKT LİSTESİ'!$F:$AJ,15,0)),""))</f>
        <v/>
      </c>
      <c r="S433" s="138" t="str">
        <f ca="1">IFERROR(IF($C433="","",VLOOKUP(FİLTRE!$C433,'SKT LİSTESİ'!$F:$AJ,16,0)),"")</f>
        <v/>
      </c>
      <c r="AF433" s="179" t="str">
        <f t="shared" ca="1" si="26"/>
        <v/>
      </c>
      <c r="AG433" s="179">
        <f t="shared" ca="1" si="27"/>
        <v>0</v>
      </c>
      <c r="AH433" s="179">
        <f t="shared" ca="1" si="28"/>
        <v>0</v>
      </c>
    </row>
    <row r="434" spans="2:34" ht="15.75" x14ac:dyDescent="0.25">
      <c r="B434">
        <f t="shared" ca="1" si="25"/>
        <v>422</v>
      </c>
      <c r="C434" t="str">
        <f ca="1">IFERROR(VLOOKUP(B434,'SKT LİSTESİ'!F:F,1,0),"")</f>
        <v/>
      </c>
      <c r="E434" s="128" t="str">
        <f ca="1">IFERROR(IF($C434="","",VLOOKUP(FİLTRE!$C434,'SKT LİSTESİ'!$F:$S,5,0)),"")</f>
        <v/>
      </c>
      <c r="F434" s="129" t="str">
        <f ca="1">IFERROR(IF($C434="","",VLOOKUP(FİLTRE!$C434,'SKT LİSTESİ'!$F:$S,7,0)),"")</f>
        <v/>
      </c>
      <c r="G434" s="130" t="str">
        <f ca="1">IFERROR(IF($C434="","",VLOOKUP(FİLTRE!$C434,'SKT LİSTESİ'!$F:$S,8,0)),"")</f>
        <v/>
      </c>
      <c r="H434" s="131" t="str">
        <f ca="1">IF(E434="","",IF($C434="","",VLOOKUP(FİLTRE!$C434,'SKT LİSTESİ'!$F:$S,9,0)))</f>
        <v/>
      </c>
      <c r="I434" s="132" t="str">
        <f ca="1">IFERROR(IF($C434="","",VLOOKUP(FİLTRE!$C434,'SKT LİSTESİ'!$F:$S,10,0)),"")</f>
        <v/>
      </c>
      <c r="J434" s="133" t="str">
        <f ca="1">IFERROR(IF($C434="","",VLOOKUP(FİLTRE!$C434,'SKT LİSTESİ'!$F:$S,11,0)),"")</f>
        <v/>
      </c>
      <c r="K434" s="134" t="str">
        <f ca="1">IFERROR(IF($C434="","",VLOOKUP(FİLTRE!$C434,'SKT LİSTESİ'!$F:$S,12,0)),"")</f>
        <v/>
      </c>
      <c r="L434" s="134" t="str">
        <f ca="1">IFERROR(IF($C434="","",VLOOKUP(FİLTRE!$C434,'SKT LİSTESİ'!$F:$S,13,0)),"")</f>
        <v/>
      </c>
      <c r="M434" s="135" t="str">
        <f ca="1">IFERROR(IF($C434="","",VLOOKUP(FİLTRE!$C434,'SKT LİSTESİ'!$F:$AJ,14,0)),"")</f>
        <v/>
      </c>
      <c r="N434" s="31" t="str">
        <f ca="1">IFERROR(IF($C434="","",VLOOKUP(FİLTRE!$C434,'SKT LİSTESİ'!$F:$AJ,22,0)),"")</f>
        <v/>
      </c>
      <c r="O434" s="136" t="str">
        <f ca="1">IFERROR(IF($C434="","",VLOOKUP(FİLTRE!$C434,'SKT LİSTESİ'!$F:$AJ,23,0)),"")</f>
        <v/>
      </c>
      <c r="P434" s="31"/>
      <c r="Q434" s="31"/>
      <c r="R434" s="137" t="str">
        <f ca="1">(IFERROR(IF($C434="","",VLOOKUP(FİLTRE!$C434,'SKT LİSTESİ'!$F:$AJ,15,0)),""))</f>
        <v/>
      </c>
      <c r="S434" s="138" t="str">
        <f ca="1">IFERROR(IF($C434="","",VLOOKUP(FİLTRE!$C434,'SKT LİSTESİ'!$F:$AJ,16,0)),"")</f>
        <v/>
      </c>
      <c r="AF434" s="179" t="str">
        <f t="shared" ca="1" si="26"/>
        <v/>
      </c>
      <c r="AG434" s="179">
        <f t="shared" ca="1" si="27"/>
        <v>0</v>
      </c>
      <c r="AH434" s="179">
        <f t="shared" ca="1" si="28"/>
        <v>0</v>
      </c>
    </row>
    <row r="435" spans="2:34" ht="15.75" x14ac:dyDescent="0.25">
      <c r="B435">
        <f t="shared" ca="1" si="25"/>
        <v>423</v>
      </c>
      <c r="C435" t="str">
        <f ca="1">IFERROR(VLOOKUP(B435,'SKT LİSTESİ'!F:F,1,0),"")</f>
        <v/>
      </c>
      <c r="E435" s="128" t="str">
        <f ca="1">IFERROR(IF($C435="","",VLOOKUP(FİLTRE!$C435,'SKT LİSTESİ'!$F:$S,5,0)),"")</f>
        <v/>
      </c>
      <c r="F435" s="129" t="str">
        <f ca="1">IFERROR(IF($C435="","",VLOOKUP(FİLTRE!$C435,'SKT LİSTESİ'!$F:$S,7,0)),"")</f>
        <v/>
      </c>
      <c r="G435" s="130" t="str">
        <f ca="1">IFERROR(IF($C435="","",VLOOKUP(FİLTRE!$C435,'SKT LİSTESİ'!$F:$S,8,0)),"")</f>
        <v/>
      </c>
      <c r="H435" s="131" t="str">
        <f ca="1">IF(E435="","",IF($C435="","",VLOOKUP(FİLTRE!$C435,'SKT LİSTESİ'!$F:$S,9,0)))</f>
        <v/>
      </c>
      <c r="I435" s="132" t="str">
        <f ca="1">IFERROR(IF($C435="","",VLOOKUP(FİLTRE!$C435,'SKT LİSTESİ'!$F:$S,10,0)),"")</f>
        <v/>
      </c>
      <c r="J435" s="133" t="str">
        <f ca="1">IFERROR(IF($C435="","",VLOOKUP(FİLTRE!$C435,'SKT LİSTESİ'!$F:$S,11,0)),"")</f>
        <v/>
      </c>
      <c r="K435" s="134" t="str">
        <f ca="1">IFERROR(IF($C435="","",VLOOKUP(FİLTRE!$C435,'SKT LİSTESİ'!$F:$S,12,0)),"")</f>
        <v/>
      </c>
      <c r="L435" s="134" t="str">
        <f ca="1">IFERROR(IF($C435="","",VLOOKUP(FİLTRE!$C435,'SKT LİSTESİ'!$F:$S,13,0)),"")</f>
        <v/>
      </c>
      <c r="M435" s="135" t="str">
        <f ca="1">IFERROR(IF($C435="","",VLOOKUP(FİLTRE!$C435,'SKT LİSTESİ'!$F:$AJ,14,0)),"")</f>
        <v/>
      </c>
      <c r="N435" s="31" t="str">
        <f ca="1">IFERROR(IF($C435="","",VLOOKUP(FİLTRE!$C435,'SKT LİSTESİ'!$F:$AJ,22,0)),"")</f>
        <v/>
      </c>
      <c r="O435" s="136" t="str">
        <f ca="1">IFERROR(IF($C435="","",VLOOKUP(FİLTRE!$C435,'SKT LİSTESİ'!$F:$AJ,23,0)),"")</f>
        <v/>
      </c>
      <c r="P435" s="31"/>
      <c r="Q435" s="31"/>
      <c r="R435" s="137" t="str">
        <f ca="1">(IFERROR(IF($C435="","",VLOOKUP(FİLTRE!$C435,'SKT LİSTESİ'!$F:$AJ,15,0)),""))</f>
        <v/>
      </c>
      <c r="S435" s="138" t="str">
        <f ca="1">IFERROR(IF($C435="","",VLOOKUP(FİLTRE!$C435,'SKT LİSTESİ'!$F:$AJ,16,0)),"")</f>
        <v/>
      </c>
      <c r="AF435" s="179" t="str">
        <f t="shared" ca="1" si="26"/>
        <v/>
      </c>
      <c r="AG435" s="179">
        <f t="shared" ca="1" si="27"/>
        <v>0</v>
      </c>
      <c r="AH435" s="179">
        <f t="shared" ca="1" si="28"/>
        <v>0</v>
      </c>
    </row>
    <row r="436" spans="2:34" ht="15.75" x14ac:dyDescent="0.25">
      <c r="B436">
        <f t="shared" ca="1" si="25"/>
        <v>424</v>
      </c>
      <c r="C436" t="str">
        <f ca="1">IFERROR(VLOOKUP(B436,'SKT LİSTESİ'!F:F,1,0),"")</f>
        <v/>
      </c>
      <c r="E436" s="128" t="str">
        <f ca="1">IFERROR(IF($C436="","",VLOOKUP(FİLTRE!$C436,'SKT LİSTESİ'!$F:$S,5,0)),"")</f>
        <v/>
      </c>
      <c r="F436" s="129" t="str">
        <f ca="1">IFERROR(IF($C436="","",VLOOKUP(FİLTRE!$C436,'SKT LİSTESİ'!$F:$S,7,0)),"")</f>
        <v/>
      </c>
      <c r="G436" s="130" t="str">
        <f ca="1">IFERROR(IF($C436="","",VLOOKUP(FİLTRE!$C436,'SKT LİSTESİ'!$F:$S,8,0)),"")</f>
        <v/>
      </c>
      <c r="H436" s="131" t="str">
        <f ca="1">IF(E436="","",IF($C436="","",VLOOKUP(FİLTRE!$C436,'SKT LİSTESİ'!$F:$S,9,0)))</f>
        <v/>
      </c>
      <c r="I436" s="132" t="str">
        <f ca="1">IFERROR(IF($C436="","",VLOOKUP(FİLTRE!$C436,'SKT LİSTESİ'!$F:$S,10,0)),"")</f>
        <v/>
      </c>
      <c r="J436" s="133" t="str">
        <f ca="1">IFERROR(IF($C436="","",VLOOKUP(FİLTRE!$C436,'SKT LİSTESİ'!$F:$S,11,0)),"")</f>
        <v/>
      </c>
      <c r="K436" s="134" t="str">
        <f ca="1">IFERROR(IF($C436="","",VLOOKUP(FİLTRE!$C436,'SKT LİSTESİ'!$F:$S,12,0)),"")</f>
        <v/>
      </c>
      <c r="L436" s="134" t="str">
        <f ca="1">IFERROR(IF($C436="","",VLOOKUP(FİLTRE!$C436,'SKT LİSTESİ'!$F:$S,13,0)),"")</f>
        <v/>
      </c>
      <c r="M436" s="135" t="str">
        <f ca="1">IFERROR(IF($C436="","",VLOOKUP(FİLTRE!$C436,'SKT LİSTESİ'!$F:$AJ,14,0)),"")</f>
        <v/>
      </c>
      <c r="N436" s="31" t="str">
        <f ca="1">IFERROR(IF($C436="","",VLOOKUP(FİLTRE!$C436,'SKT LİSTESİ'!$F:$AJ,22,0)),"")</f>
        <v/>
      </c>
      <c r="O436" s="136" t="str">
        <f ca="1">IFERROR(IF($C436="","",VLOOKUP(FİLTRE!$C436,'SKT LİSTESİ'!$F:$AJ,23,0)),"")</f>
        <v/>
      </c>
      <c r="P436" s="31"/>
      <c r="Q436" s="31"/>
      <c r="R436" s="137" t="str">
        <f ca="1">(IFERROR(IF($C436="","",VLOOKUP(FİLTRE!$C436,'SKT LİSTESİ'!$F:$AJ,15,0)),""))</f>
        <v/>
      </c>
      <c r="S436" s="138" t="str">
        <f ca="1">IFERROR(IF($C436="","",VLOOKUP(FİLTRE!$C436,'SKT LİSTESİ'!$F:$AJ,16,0)),"")</f>
        <v/>
      </c>
      <c r="AF436" s="179" t="str">
        <f t="shared" ca="1" si="26"/>
        <v/>
      </c>
      <c r="AG436" s="179">
        <f t="shared" ca="1" si="27"/>
        <v>0</v>
      </c>
      <c r="AH436" s="179">
        <f t="shared" ca="1" si="28"/>
        <v>0</v>
      </c>
    </row>
    <row r="437" spans="2:34" ht="15.75" x14ac:dyDescent="0.25">
      <c r="B437">
        <f t="shared" ca="1" si="25"/>
        <v>425</v>
      </c>
      <c r="C437" t="str">
        <f ca="1">IFERROR(VLOOKUP(B437,'SKT LİSTESİ'!F:F,1,0),"")</f>
        <v/>
      </c>
      <c r="E437" s="128" t="str">
        <f ca="1">IFERROR(IF($C437="","",VLOOKUP(FİLTRE!$C437,'SKT LİSTESİ'!$F:$S,5,0)),"")</f>
        <v/>
      </c>
      <c r="F437" s="129" t="str">
        <f ca="1">IFERROR(IF($C437="","",VLOOKUP(FİLTRE!$C437,'SKT LİSTESİ'!$F:$S,7,0)),"")</f>
        <v/>
      </c>
      <c r="G437" s="130" t="str">
        <f ca="1">IFERROR(IF($C437="","",VLOOKUP(FİLTRE!$C437,'SKT LİSTESİ'!$F:$S,8,0)),"")</f>
        <v/>
      </c>
      <c r="H437" s="131" t="str">
        <f ca="1">IF(E437="","",IF($C437="","",VLOOKUP(FİLTRE!$C437,'SKT LİSTESİ'!$F:$S,9,0)))</f>
        <v/>
      </c>
      <c r="I437" s="132" t="str">
        <f ca="1">IFERROR(IF($C437="","",VLOOKUP(FİLTRE!$C437,'SKT LİSTESİ'!$F:$S,10,0)),"")</f>
        <v/>
      </c>
      <c r="J437" s="133" t="str">
        <f ca="1">IFERROR(IF($C437="","",VLOOKUP(FİLTRE!$C437,'SKT LİSTESİ'!$F:$S,11,0)),"")</f>
        <v/>
      </c>
      <c r="K437" s="134" t="str">
        <f ca="1">IFERROR(IF($C437="","",VLOOKUP(FİLTRE!$C437,'SKT LİSTESİ'!$F:$S,12,0)),"")</f>
        <v/>
      </c>
      <c r="L437" s="134" t="str">
        <f ca="1">IFERROR(IF($C437="","",VLOOKUP(FİLTRE!$C437,'SKT LİSTESİ'!$F:$S,13,0)),"")</f>
        <v/>
      </c>
      <c r="M437" s="135" t="str">
        <f ca="1">IFERROR(IF($C437="","",VLOOKUP(FİLTRE!$C437,'SKT LİSTESİ'!$F:$AJ,14,0)),"")</f>
        <v/>
      </c>
      <c r="N437" s="31" t="str">
        <f ca="1">IFERROR(IF($C437="","",VLOOKUP(FİLTRE!$C437,'SKT LİSTESİ'!$F:$AJ,22,0)),"")</f>
        <v/>
      </c>
      <c r="O437" s="136" t="str">
        <f ca="1">IFERROR(IF($C437="","",VLOOKUP(FİLTRE!$C437,'SKT LİSTESİ'!$F:$AJ,23,0)),"")</f>
        <v/>
      </c>
      <c r="P437" s="31"/>
      <c r="Q437" s="31"/>
      <c r="R437" s="137" t="str">
        <f ca="1">(IFERROR(IF($C437="","",VLOOKUP(FİLTRE!$C437,'SKT LİSTESİ'!$F:$AJ,15,0)),""))</f>
        <v/>
      </c>
      <c r="S437" s="138" t="str">
        <f ca="1">IFERROR(IF($C437="","",VLOOKUP(FİLTRE!$C437,'SKT LİSTESİ'!$F:$AJ,16,0)),"")</f>
        <v/>
      </c>
      <c r="AF437" s="179" t="str">
        <f t="shared" ca="1" si="26"/>
        <v/>
      </c>
      <c r="AG437" s="179">
        <f t="shared" ca="1" si="27"/>
        <v>0</v>
      </c>
      <c r="AH437" s="179">
        <f t="shared" ca="1" si="28"/>
        <v>0</v>
      </c>
    </row>
    <row r="438" spans="2:34" ht="15.75" x14ac:dyDescent="0.25">
      <c r="B438">
        <f t="shared" ca="1" si="25"/>
        <v>426</v>
      </c>
      <c r="C438" t="str">
        <f ca="1">IFERROR(VLOOKUP(B438,'SKT LİSTESİ'!F:F,1,0),"")</f>
        <v/>
      </c>
      <c r="E438" s="128" t="str">
        <f ca="1">IFERROR(IF($C438="","",VLOOKUP(FİLTRE!$C438,'SKT LİSTESİ'!$F:$S,5,0)),"")</f>
        <v/>
      </c>
      <c r="F438" s="129" t="str">
        <f ca="1">IFERROR(IF($C438="","",VLOOKUP(FİLTRE!$C438,'SKT LİSTESİ'!$F:$S,7,0)),"")</f>
        <v/>
      </c>
      <c r="G438" s="130" t="str">
        <f ca="1">IFERROR(IF($C438="","",VLOOKUP(FİLTRE!$C438,'SKT LİSTESİ'!$F:$S,8,0)),"")</f>
        <v/>
      </c>
      <c r="H438" s="131" t="str">
        <f ca="1">IF(E438="","",IF($C438="","",VLOOKUP(FİLTRE!$C438,'SKT LİSTESİ'!$F:$S,9,0)))</f>
        <v/>
      </c>
      <c r="I438" s="132" t="str">
        <f ca="1">IFERROR(IF($C438="","",VLOOKUP(FİLTRE!$C438,'SKT LİSTESİ'!$F:$S,10,0)),"")</f>
        <v/>
      </c>
      <c r="J438" s="133" t="str">
        <f ca="1">IFERROR(IF($C438="","",VLOOKUP(FİLTRE!$C438,'SKT LİSTESİ'!$F:$S,11,0)),"")</f>
        <v/>
      </c>
      <c r="K438" s="134" t="str">
        <f ca="1">IFERROR(IF($C438="","",VLOOKUP(FİLTRE!$C438,'SKT LİSTESİ'!$F:$S,12,0)),"")</f>
        <v/>
      </c>
      <c r="L438" s="134" t="str">
        <f ca="1">IFERROR(IF($C438="","",VLOOKUP(FİLTRE!$C438,'SKT LİSTESİ'!$F:$S,13,0)),"")</f>
        <v/>
      </c>
      <c r="M438" s="135" t="str">
        <f ca="1">IFERROR(IF($C438="","",VLOOKUP(FİLTRE!$C438,'SKT LİSTESİ'!$F:$AJ,14,0)),"")</f>
        <v/>
      </c>
      <c r="N438" s="31" t="str">
        <f ca="1">IFERROR(IF($C438="","",VLOOKUP(FİLTRE!$C438,'SKT LİSTESİ'!$F:$AJ,22,0)),"")</f>
        <v/>
      </c>
      <c r="O438" s="136" t="str">
        <f ca="1">IFERROR(IF($C438="","",VLOOKUP(FİLTRE!$C438,'SKT LİSTESİ'!$F:$AJ,23,0)),"")</f>
        <v/>
      </c>
      <c r="P438" s="31"/>
      <c r="Q438" s="31"/>
      <c r="R438" s="137" t="str">
        <f ca="1">(IFERROR(IF($C438="","",VLOOKUP(FİLTRE!$C438,'SKT LİSTESİ'!$F:$AJ,15,0)),""))</f>
        <v/>
      </c>
      <c r="S438" s="138" t="str">
        <f ca="1">IFERROR(IF($C438="","",VLOOKUP(FİLTRE!$C438,'SKT LİSTESİ'!$F:$AJ,16,0)),"")</f>
        <v/>
      </c>
      <c r="AF438" s="179" t="str">
        <f t="shared" ca="1" si="26"/>
        <v/>
      </c>
      <c r="AG438" s="179">
        <f t="shared" ca="1" si="27"/>
        <v>0</v>
      </c>
      <c r="AH438" s="179">
        <f t="shared" ca="1" si="28"/>
        <v>0</v>
      </c>
    </row>
    <row r="439" spans="2:34" ht="15.75" x14ac:dyDescent="0.25">
      <c r="B439">
        <f t="shared" ca="1" si="25"/>
        <v>427</v>
      </c>
      <c r="C439" t="str">
        <f ca="1">IFERROR(VLOOKUP(B439,'SKT LİSTESİ'!F:F,1,0),"")</f>
        <v/>
      </c>
      <c r="E439" s="128" t="str">
        <f ca="1">IFERROR(IF($C439="","",VLOOKUP(FİLTRE!$C439,'SKT LİSTESİ'!$F:$S,5,0)),"")</f>
        <v/>
      </c>
      <c r="F439" s="129" t="str">
        <f ca="1">IFERROR(IF($C439="","",VLOOKUP(FİLTRE!$C439,'SKT LİSTESİ'!$F:$S,7,0)),"")</f>
        <v/>
      </c>
      <c r="G439" s="130" t="str">
        <f ca="1">IFERROR(IF($C439="","",VLOOKUP(FİLTRE!$C439,'SKT LİSTESİ'!$F:$S,8,0)),"")</f>
        <v/>
      </c>
      <c r="H439" s="131" t="str">
        <f ca="1">IF(E439="","",IF($C439="","",VLOOKUP(FİLTRE!$C439,'SKT LİSTESİ'!$F:$S,9,0)))</f>
        <v/>
      </c>
      <c r="I439" s="132" t="str">
        <f ca="1">IFERROR(IF($C439="","",VLOOKUP(FİLTRE!$C439,'SKT LİSTESİ'!$F:$S,10,0)),"")</f>
        <v/>
      </c>
      <c r="J439" s="133" t="str">
        <f ca="1">IFERROR(IF($C439="","",VLOOKUP(FİLTRE!$C439,'SKT LİSTESİ'!$F:$S,11,0)),"")</f>
        <v/>
      </c>
      <c r="K439" s="134" t="str">
        <f ca="1">IFERROR(IF($C439="","",VLOOKUP(FİLTRE!$C439,'SKT LİSTESİ'!$F:$S,12,0)),"")</f>
        <v/>
      </c>
      <c r="L439" s="134" t="str">
        <f ca="1">IFERROR(IF($C439="","",VLOOKUP(FİLTRE!$C439,'SKT LİSTESİ'!$F:$S,13,0)),"")</f>
        <v/>
      </c>
      <c r="M439" s="135" t="str">
        <f ca="1">IFERROR(IF($C439="","",VLOOKUP(FİLTRE!$C439,'SKT LİSTESİ'!$F:$AJ,14,0)),"")</f>
        <v/>
      </c>
      <c r="N439" s="31" t="str">
        <f ca="1">IFERROR(IF($C439="","",VLOOKUP(FİLTRE!$C439,'SKT LİSTESİ'!$F:$AJ,22,0)),"")</f>
        <v/>
      </c>
      <c r="O439" s="136" t="str">
        <f ca="1">IFERROR(IF($C439="","",VLOOKUP(FİLTRE!$C439,'SKT LİSTESİ'!$F:$AJ,23,0)),"")</f>
        <v/>
      </c>
      <c r="P439" s="31"/>
      <c r="Q439" s="31"/>
      <c r="R439" s="137" t="str">
        <f ca="1">(IFERROR(IF($C439="","",VLOOKUP(FİLTRE!$C439,'SKT LİSTESİ'!$F:$AJ,15,0)),""))</f>
        <v/>
      </c>
      <c r="S439" s="138" t="str">
        <f ca="1">IFERROR(IF($C439="","",VLOOKUP(FİLTRE!$C439,'SKT LİSTESİ'!$F:$AJ,16,0)),"")</f>
        <v/>
      </c>
      <c r="AF439" s="179" t="str">
        <f t="shared" ca="1" si="26"/>
        <v/>
      </c>
      <c r="AG439" s="179">
        <f t="shared" ca="1" si="27"/>
        <v>0</v>
      </c>
      <c r="AH439" s="179">
        <f t="shared" ca="1" si="28"/>
        <v>0</v>
      </c>
    </row>
    <row r="440" spans="2:34" ht="15.75" x14ac:dyDescent="0.25">
      <c r="B440">
        <f t="shared" ca="1" si="25"/>
        <v>428</v>
      </c>
      <c r="C440" t="str">
        <f ca="1">IFERROR(VLOOKUP(B440,'SKT LİSTESİ'!F:F,1,0),"")</f>
        <v/>
      </c>
      <c r="E440" s="128" t="str">
        <f ca="1">IFERROR(IF($C440="","",VLOOKUP(FİLTRE!$C440,'SKT LİSTESİ'!$F:$S,5,0)),"")</f>
        <v/>
      </c>
      <c r="F440" s="129" t="str">
        <f ca="1">IFERROR(IF($C440="","",VLOOKUP(FİLTRE!$C440,'SKT LİSTESİ'!$F:$S,7,0)),"")</f>
        <v/>
      </c>
      <c r="G440" s="130" t="str">
        <f ca="1">IFERROR(IF($C440="","",VLOOKUP(FİLTRE!$C440,'SKT LİSTESİ'!$F:$S,8,0)),"")</f>
        <v/>
      </c>
      <c r="H440" s="131" t="str">
        <f ca="1">IF(E440="","",IF($C440="","",VLOOKUP(FİLTRE!$C440,'SKT LİSTESİ'!$F:$S,9,0)))</f>
        <v/>
      </c>
      <c r="I440" s="132" t="str">
        <f ca="1">IFERROR(IF($C440="","",VLOOKUP(FİLTRE!$C440,'SKT LİSTESİ'!$F:$S,10,0)),"")</f>
        <v/>
      </c>
      <c r="J440" s="133" t="str">
        <f ca="1">IFERROR(IF($C440="","",VLOOKUP(FİLTRE!$C440,'SKT LİSTESİ'!$F:$S,11,0)),"")</f>
        <v/>
      </c>
      <c r="K440" s="134" t="str">
        <f ca="1">IFERROR(IF($C440="","",VLOOKUP(FİLTRE!$C440,'SKT LİSTESİ'!$F:$S,12,0)),"")</f>
        <v/>
      </c>
      <c r="L440" s="134" t="str">
        <f ca="1">IFERROR(IF($C440="","",VLOOKUP(FİLTRE!$C440,'SKT LİSTESİ'!$F:$S,13,0)),"")</f>
        <v/>
      </c>
      <c r="M440" s="135" t="str">
        <f ca="1">IFERROR(IF($C440="","",VLOOKUP(FİLTRE!$C440,'SKT LİSTESİ'!$F:$AJ,14,0)),"")</f>
        <v/>
      </c>
      <c r="N440" s="31" t="str">
        <f ca="1">IFERROR(IF($C440="","",VLOOKUP(FİLTRE!$C440,'SKT LİSTESİ'!$F:$AJ,22,0)),"")</f>
        <v/>
      </c>
      <c r="O440" s="136" t="str">
        <f ca="1">IFERROR(IF($C440="","",VLOOKUP(FİLTRE!$C440,'SKT LİSTESİ'!$F:$AJ,23,0)),"")</f>
        <v/>
      </c>
      <c r="P440" s="31"/>
      <c r="Q440" s="31"/>
      <c r="R440" s="137" t="str">
        <f ca="1">(IFERROR(IF($C440="","",VLOOKUP(FİLTRE!$C440,'SKT LİSTESİ'!$F:$AJ,15,0)),""))</f>
        <v/>
      </c>
      <c r="S440" s="138" t="str">
        <f ca="1">IFERROR(IF($C440="","",VLOOKUP(FİLTRE!$C440,'SKT LİSTESİ'!$F:$AJ,16,0)),"")</f>
        <v/>
      </c>
      <c r="AF440" s="179" t="str">
        <f t="shared" ca="1" si="26"/>
        <v/>
      </c>
      <c r="AG440" s="179">
        <f t="shared" ca="1" si="27"/>
        <v>0</v>
      </c>
      <c r="AH440" s="179">
        <f t="shared" ca="1" si="28"/>
        <v>0</v>
      </c>
    </row>
    <row r="441" spans="2:34" ht="15.75" x14ac:dyDescent="0.25">
      <c r="B441">
        <f t="shared" ca="1" si="25"/>
        <v>429</v>
      </c>
      <c r="C441" t="str">
        <f ca="1">IFERROR(VLOOKUP(B441,'SKT LİSTESİ'!F:F,1,0),"")</f>
        <v/>
      </c>
      <c r="E441" s="128" t="str">
        <f ca="1">IFERROR(IF($C441="","",VLOOKUP(FİLTRE!$C441,'SKT LİSTESİ'!$F:$S,5,0)),"")</f>
        <v/>
      </c>
      <c r="F441" s="129" t="str">
        <f ca="1">IFERROR(IF($C441="","",VLOOKUP(FİLTRE!$C441,'SKT LİSTESİ'!$F:$S,7,0)),"")</f>
        <v/>
      </c>
      <c r="G441" s="130" t="str">
        <f ca="1">IFERROR(IF($C441="","",VLOOKUP(FİLTRE!$C441,'SKT LİSTESİ'!$F:$S,8,0)),"")</f>
        <v/>
      </c>
      <c r="H441" s="131" t="str">
        <f ca="1">IF(E441="","",IF($C441="","",VLOOKUP(FİLTRE!$C441,'SKT LİSTESİ'!$F:$S,9,0)))</f>
        <v/>
      </c>
      <c r="I441" s="132" t="str">
        <f ca="1">IFERROR(IF($C441="","",VLOOKUP(FİLTRE!$C441,'SKT LİSTESİ'!$F:$S,10,0)),"")</f>
        <v/>
      </c>
      <c r="J441" s="133" t="str">
        <f ca="1">IFERROR(IF($C441="","",VLOOKUP(FİLTRE!$C441,'SKT LİSTESİ'!$F:$S,11,0)),"")</f>
        <v/>
      </c>
      <c r="K441" s="134" t="str">
        <f ca="1">IFERROR(IF($C441="","",VLOOKUP(FİLTRE!$C441,'SKT LİSTESİ'!$F:$S,12,0)),"")</f>
        <v/>
      </c>
      <c r="L441" s="134" t="str">
        <f ca="1">IFERROR(IF($C441="","",VLOOKUP(FİLTRE!$C441,'SKT LİSTESİ'!$F:$S,13,0)),"")</f>
        <v/>
      </c>
      <c r="M441" s="135" t="str">
        <f ca="1">IFERROR(IF($C441="","",VLOOKUP(FİLTRE!$C441,'SKT LİSTESİ'!$F:$AJ,14,0)),"")</f>
        <v/>
      </c>
      <c r="N441" s="31" t="str">
        <f ca="1">IFERROR(IF($C441="","",VLOOKUP(FİLTRE!$C441,'SKT LİSTESİ'!$F:$AJ,22,0)),"")</f>
        <v/>
      </c>
      <c r="O441" s="136" t="str">
        <f ca="1">IFERROR(IF($C441="","",VLOOKUP(FİLTRE!$C441,'SKT LİSTESİ'!$F:$AJ,23,0)),"")</f>
        <v/>
      </c>
      <c r="P441" s="31"/>
      <c r="Q441" s="31"/>
      <c r="R441" s="137" t="str">
        <f ca="1">(IFERROR(IF($C441="","",VLOOKUP(FİLTRE!$C441,'SKT LİSTESİ'!$F:$AJ,15,0)),""))</f>
        <v/>
      </c>
      <c r="S441" s="138" t="str">
        <f ca="1">IFERROR(IF($C441="","",VLOOKUP(FİLTRE!$C441,'SKT LİSTESİ'!$F:$AJ,16,0)),"")</f>
        <v/>
      </c>
      <c r="AF441" s="179" t="str">
        <f t="shared" ca="1" si="26"/>
        <v/>
      </c>
      <c r="AG441" s="179">
        <f t="shared" ca="1" si="27"/>
        <v>0</v>
      </c>
      <c r="AH441" s="179">
        <f t="shared" ca="1" si="28"/>
        <v>0</v>
      </c>
    </row>
    <row r="442" spans="2:34" ht="15.75" x14ac:dyDescent="0.25">
      <c r="B442">
        <f t="shared" ca="1" si="25"/>
        <v>430</v>
      </c>
      <c r="C442" t="str">
        <f ca="1">IFERROR(VLOOKUP(B442,'SKT LİSTESİ'!F:F,1,0),"")</f>
        <v/>
      </c>
      <c r="E442" s="128" t="str">
        <f ca="1">IFERROR(IF($C442="","",VLOOKUP(FİLTRE!$C442,'SKT LİSTESİ'!$F:$S,5,0)),"")</f>
        <v/>
      </c>
      <c r="F442" s="129" t="str">
        <f ca="1">IFERROR(IF($C442="","",VLOOKUP(FİLTRE!$C442,'SKT LİSTESİ'!$F:$S,7,0)),"")</f>
        <v/>
      </c>
      <c r="G442" s="130" t="str">
        <f ca="1">IFERROR(IF($C442="","",VLOOKUP(FİLTRE!$C442,'SKT LİSTESİ'!$F:$S,8,0)),"")</f>
        <v/>
      </c>
      <c r="H442" s="131" t="str">
        <f ca="1">IF(E442="","",IF($C442="","",VLOOKUP(FİLTRE!$C442,'SKT LİSTESİ'!$F:$S,9,0)))</f>
        <v/>
      </c>
      <c r="I442" s="132" t="str">
        <f ca="1">IFERROR(IF($C442="","",VLOOKUP(FİLTRE!$C442,'SKT LİSTESİ'!$F:$S,10,0)),"")</f>
        <v/>
      </c>
      <c r="J442" s="133" t="str">
        <f ca="1">IFERROR(IF($C442="","",VLOOKUP(FİLTRE!$C442,'SKT LİSTESİ'!$F:$S,11,0)),"")</f>
        <v/>
      </c>
      <c r="K442" s="134" t="str">
        <f ca="1">IFERROR(IF($C442="","",VLOOKUP(FİLTRE!$C442,'SKT LİSTESİ'!$F:$S,12,0)),"")</f>
        <v/>
      </c>
      <c r="L442" s="134" t="str">
        <f ca="1">IFERROR(IF($C442="","",VLOOKUP(FİLTRE!$C442,'SKT LİSTESİ'!$F:$S,13,0)),"")</f>
        <v/>
      </c>
      <c r="M442" s="135" t="str">
        <f ca="1">IFERROR(IF($C442="","",VLOOKUP(FİLTRE!$C442,'SKT LİSTESİ'!$F:$AJ,14,0)),"")</f>
        <v/>
      </c>
      <c r="N442" s="31" t="str">
        <f ca="1">IFERROR(IF($C442="","",VLOOKUP(FİLTRE!$C442,'SKT LİSTESİ'!$F:$AJ,22,0)),"")</f>
        <v/>
      </c>
      <c r="O442" s="136" t="str">
        <f ca="1">IFERROR(IF($C442="","",VLOOKUP(FİLTRE!$C442,'SKT LİSTESİ'!$F:$AJ,23,0)),"")</f>
        <v/>
      </c>
      <c r="P442" s="31"/>
      <c r="Q442" s="31"/>
      <c r="R442" s="137" t="str">
        <f ca="1">(IFERROR(IF($C442="","",VLOOKUP(FİLTRE!$C442,'SKT LİSTESİ'!$F:$AJ,15,0)),""))</f>
        <v/>
      </c>
      <c r="S442" s="138" t="str">
        <f ca="1">IFERROR(IF($C442="","",VLOOKUP(FİLTRE!$C442,'SKT LİSTESİ'!$F:$AJ,16,0)),"")</f>
        <v/>
      </c>
      <c r="AF442" s="179" t="str">
        <f t="shared" ca="1" si="26"/>
        <v/>
      </c>
      <c r="AG442" s="179">
        <f t="shared" ca="1" si="27"/>
        <v>0</v>
      </c>
      <c r="AH442" s="179">
        <f t="shared" ca="1" si="28"/>
        <v>0</v>
      </c>
    </row>
    <row r="443" spans="2:34" ht="15.75" x14ac:dyDescent="0.25">
      <c r="B443">
        <f t="shared" ca="1" si="25"/>
        <v>431</v>
      </c>
      <c r="C443" t="str">
        <f ca="1">IFERROR(VLOOKUP(B443,'SKT LİSTESİ'!F:F,1,0),"")</f>
        <v/>
      </c>
      <c r="E443" s="128" t="str">
        <f ca="1">IFERROR(IF($C443="","",VLOOKUP(FİLTRE!$C443,'SKT LİSTESİ'!$F:$S,5,0)),"")</f>
        <v/>
      </c>
      <c r="F443" s="129" t="str">
        <f ca="1">IFERROR(IF($C443="","",VLOOKUP(FİLTRE!$C443,'SKT LİSTESİ'!$F:$S,7,0)),"")</f>
        <v/>
      </c>
      <c r="G443" s="130" t="str">
        <f ca="1">IFERROR(IF($C443="","",VLOOKUP(FİLTRE!$C443,'SKT LİSTESİ'!$F:$S,8,0)),"")</f>
        <v/>
      </c>
      <c r="H443" s="131" t="str">
        <f ca="1">IF(E443="","",IF($C443="","",VLOOKUP(FİLTRE!$C443,'SKT LİSTESİ'!$F:$S,9,0)))</f>
        <v/>
      </c>
      <c r="I443" s="132" t="str">
        <f ca="1">IFERROR(IF($C443="","",VLOOKUP(FİLTRE!$C443,'SKT LİSTESİ'!$F:$S,10,0)),"")</f>
        <v/>
      </c>
      <c r="J443" s="133" t="str">
        <f ca="1">IFERROR(IF($C443="","",VLOOKUP(FİLTRE!$C443,'SKT LİSTESİ'!$F:$S,11,0)),"")</f>
        <v/>
      </c>
      <c r="K443" s="134" t="str">
        <f ca="1">IFERROR(IF($C443="","",VLOOKUP(FİLTRE!$C443,'SKT LİSTESİ'!$F:$S,12,0)),"")</f>
        <v/>
      </c>
      <c r="L443" s="134" t="str">
        <f ca="1">IFERROR(IF($C443="","",VLOOKUP(FİLTRE!$C443,'SKT LİSTESİ'!$F:$S,13,0)),"")</f>
        <v/>
      </c>
      <c r="M443" s="135" t="str">
        <f ca="1">IFERROR(IF($C443="","",VLOOKUP(FİLTRE!$C443,'SKT LİSTESİ'!$F:$AJ,14,0)),"")</f>
        <v/>
      </c>
      <c r="N443" s="31" t="str">
        <f ca="1">IFERROR(IF($C443="","",VLOOKUP(FİLTRE!$C443,'SKT LİSTESİ'!$F:$AJ,22,0)),"")</f>
        <v/>
      </c>
      <c r="O443" s="136" t="str">
        <f ca="1">IFERROR(IF($C443="","",VLOOKUP(FİLTRE!$C443,'SKT LİSTESİ'!$F:$AJ,23,0)),"")</f>
        <v/>
      </c>
      <c r="P443" s="31"/>
      <c r="Q443" s="31"/>
      <c r="R443" s="137" t="str">
        <f ca="1">(IFERROR(IF($C443="","",VLOOKUP(FİLTRE!$C443,'SKT LİSTESİ'!$F:$AJ,15,0)),""))</f>
        <v/>
      </c>
      <c r="S443" s="138" t="str">
        <f ca="1">IFERROR(IF($C443="","",VLOOKUP(FİLTRE!$C443,'SKT LİSTESİ'!$F:$AJ,16,0)),"")</f>
        <v/>
      </c>
      <c r="AF443" s="179" t="str">
        <f t="shared" ca="1" si="26"/>
        <v/>
      </c>
      <c r="AG443" s="179">
        <f t="shared" ca="1" si="27"/>
        <v>0</v>
      </c>
      <c r="AH443" s="179">
        <f t="shared" ca="1" si="28"/>
        <v>0</v>
      </c>
    </row>
    <row r="444" spans="2:34" ht="15.75" x14ac:dyDescent="0.25">
      <c r="B444">
        <f t="shared" ca="1" si="25"/>
        <v>432</v>
      </c>
      <c r="C444" t="str">
        <f ca="1">IFERROR(VLOOKUP(B444,'SKT LİSTESİ'!F:F,1,0),"")</f>
        <v/>
      </c>
      <c r="E444" s="128" t="str">
        <f ca="1">IFERROR(IF($C444="","",VLOOKUP(FİLTRE!$C444,'SKT LİSTESİ'!$F:$S,5,0)),"")</f>
        <v/>
      </c>
      <c r="F444" s="129" t="str">
        <f ca="1">IFERROR(IF($C444="","",VLOOKUP(FİLTRE!$C444,'SKT LİSTESİ'!$F:$S,7,0)),"")</f>
        <v/>
      </c>
      <c r="G444" s="130" t="str">
        <f ca="1">IFERROR(IF($C444="","",VLOOKUP(FİLTRE!$C444,'SKT LİSTESİ'!$F:$S,8,0)),"")</f>
        <v/>
      </c>
      <c r="H444" s="131" t="str">
        <f ca="1">IF(E444="","",IF($C444="","",VLOOKUP(FİLTRE!$C444,'SKT LİSTESİ'!$F:$S,9,0)))</f>
        <v/>
      </c>
      <c r="I444" s="132" t="str">
        <f ca="1">IFERROR(IF($C444="","",VLOOKUP(FİLTRE!$C444,'SKT LİSTESİ'!$F:$S,10,0)),"")</f>
        <v/>
      </c>
      <c r="J444" s="133" t="str">
        <f ca="1">IFERROR(IF($C444="","",VLOOKUP(FİLTRE!$C444,'SKT LİSTESİ'!$F:$S,11,0)),"")</f>
        <v/>
      </c>
      <c r="K444" s="134" t="str">
        <f ca="1">IFERROR(IF($C444="","",VLOOKUP(FİLTRE!$C444,'SKT LİSTESİ'!$F:$S,12,0)),"")</f>
        <v/>
      </c>
      <c r="L444" s="134" t="str">
        <f ca="1">IFERROR(IF($C444="","",VLOOKUP(FİLTRE!$C444,'SKT LİSTESİ'!$F:$S,13,0)),"")</f>
        <v/>
      </c>
      <c r="M444" s="135" t="str">
        <f ca="1">IFERROR(IF($C444="","",VLOOKUP(FİLTRE!$C444,'SKT LİSTESİ'!$F:$AJ,14,0)),"")</f>
        <v/>
      </c>
      <c r="N444" s="31" t="str">
        <f ca="1">IFERROR(IF($C444="","",VLOOKUP(FİLTRE!$C444,'SKT LİSTESİ'!$F:$AJ,22,0)),"")</f>
        <v/>
      </c>
      <c r="O444" s="136" t="str">
        <f ca="1">IFERROR(IF($C444="","",VLOOKUP(FİLTRE!$C444,'SKT LİSTESİ'!$F:$AJ,23,0)),"")</f>
        <v/>
      </c>
      <c r="P444" s="31"/>
      <c r="Q444" s="31"/>
      <c r="R444" s="137" t="str">
        <f ca="1">(IFERROR(IF($C444="","",VLOOKUP(FİLTRE!$C444,'SKT LİSTESİ'!$F:$AJ,15,0)),""))</f>
        <v/>
      </c>
      <c r="S444" s="138" t="str">
        <f ca="1">IFERROR(IF($C444="","",VLOOKUP(FİLTRE!$C444,'SKT LİSTESİ'!$F:$AJ,16,0)),"")</f>
        <v/>
      </c>
      <c r="AF444" s="179" t="str">
        <f t="shared" ca="1" si="26"/>
        <v/>
      </c>
      <c r="AG444" s="179">
        <f t="shared" ca="1" si="27"/>
        <v>0</v>
      </c>
      <c r="AH444" s="179">
        <f t="shared" ca="1" si="28"/>
        <v>0</v>
      </c>
    </row>
    <row r="445" spans="2:34" ht="15.75" x14ac:dyDescent="0.25">
      <c r="B445">
        <f t="shared" ca="1" si="25"/>
        <v>433</v>
      </c>
      <c r="C445" t="str">
        <f ca="1">IFERROR(VLOOKUP(B445,'SKT LİSTESİ'!F:F,1,0),"")</f>
        <v/>
      </c>
      <c r="E445" s="128" t="str">
        <f ca="1">IFERROR(IF($C445="","",VLOOKUP(FİLTRE!$C445,'SKT LİSTESİ'!$F:$S,5,0)),"")</f>
        <v/>
      </c>
      <c r="F445" s="129" t="str">
        <f ca="1">IFERROR(IF($C445="","",VLOOKUP(FİLTRE!$C445,'SKT LİSTESİ'!$F:$S,7,0)),"")</f>
        <v/>
      </c>
      <c r="G445" s="130" t="str">
        <f ca="1">IFERROR(IF($C445="","",VLOOKUP(FİLTRE!$C445,'SKT LİSTESİ'!$F:$S,8,0)),"")</f>
        <v/>
      </c>
      <c r="H445" s="131" t="str">
        <f ca="1">IF(E445="","",IF($C445="","",VLOOKUP(FİLTRE!$C445,'SKT LİSTESİ'!$F:$S,9,0)))</f>
        <v/>
      </c>
      <c r="I445" s="132" t="str">
        <f ca="1">IFERROR(IF($C445="","",VLOOKUP(FİLTRE!$C445,'SKT LİSTESİ'!$F:$S,10,0)),"")</f>
        <v/>
      </c>
      <c r="J445" s="133" t="str">
        <f ca="1">IFERROR(IF($C445="","",VLOOKUP(FİLTRE!$C445,'SKT LİSTESİ'!$F:$S,11,0)),"")</f>
        <v/>
      </c>
      <c r="K445" s="134" t="str">
        <f ca="1">IFERROR(IF($C445="","",VLOOKUP(FİLTRE!$C445,'SKT LİSTESİ'!$F:$S,12,0)),"")</f>
        <v/>
      </c>
      <c r="L445" s="134" t="str">
        <f ca="1">IFERROR(IF($C445="","",VLOOKUP(FİLTRE!$C445,'SKT LİSTESİ'!$F:$S,13,0)),"")</f>
        <v/>
      </c>
      <c r="M445" s="135" t="str">
        <f ca="1">IFERROR(IF($C445="","",VLOOKUP(FİLTRE!$C445,'SKT LİSTESİ'!$F:$AJ,14,0)),"")</f>
        <v/>
      </c>
      <c r="N445" s="31" t="str">
        <f ca="1">IFERROR(IF($C445="","",VLOOKUP(FİLTRE!$C445,'SKT LİSTESİ'!$F:$AJ,22,0)),"")</f>
        <v/>
      </c>
      <c r="O445" s="136" t="str">
        <f ca="1">IFERROR(IF($C445="","",VLOOKUP(FİLTRE!$C445,'SKT LİSTESİ'!$F:$AJ,23,0)),"")</f>
        <v/>
      </c>
      <c r="P445" s="31"/>
      <c r="Q445" s="31"/>
      <c r="R445" s="137" t="str">
        <f ca="1">(IFERROR(IF($C445="","",VLOOKUP(FİLTRE!$C445,'SKT LİSTESİ'!$F:$AJ,15,0)),""))</f>
        <v/>
      </c>
      <c r="S445" s="138" t="str">
        <f ca="1">IFERROR(IF($C445="","",VLOOKUP(FİLTRE!$C445,'SKT LİSTESİ'!$F:$AJ,16,0)),"")</f>
        <v/>
      </c>
      <c r="AF445" s="179" t="str">
        <f t="shared" ca="1" si="26"/>
        <v/>
      </c>
      <c r="AG445" s="179">
        <f t="shared" ca="1" si="27"/>
        <v>0</v>
      </c>
      <c r="AH445" s="179">
        <f t="shared" ca="1" si="28"/>
        <v>0</v>
      </c>
    </row>
    <row r="446" spans="2:34" ht="15.75" x14ac:dyDescent="0.25">
      <c r="B446">
        <f t="shared" ca="1" si="25"/>
        <v>434</v>
      </c>
      <c r="C446" t="str">
        <f ca="1">IFERROR(VLOOKUP(B446,'SKT LİSTESİ'!F:F,1,0),"")</f>
        <v/>
      </c>
      <c r="E446" s="128" t="str">
        <f ca="1">IFERROR(IF($C446="","",VLOOKUP(FİLTRE!$C446,'SKT LİSTESİ'!$F:$S,5,0)),"")</f>
        <v/>
      </c>
      <c r="F446" s="129" t="str">
        <f ca="1">IFERROR(IF($C446="","",VLOOKUP(FİLTRE!$C446,'SKT LİSTESİ'!$F:$S,7,0)),"")</f>
        <v/>
      </c>
      <c r="G446" s="130" t="str">
        <f ca="1">IFERROR(IF($C446="","",VLOOKUP(FİLTRE!$C446,'SKT LİSTESİ'!$F:$S,8,0)),"")</f>
        <v/>
      </c>
      <c r="H446" s="131" t="str">
        <f ca="1">IF(E446="","",IF($C446="","",VLOOKUP(FİLTRE!$C446,'SKT LİSTESİ'!$F:$S,9,0)))</f>
        <v/>
      </c>
      <c r="I446" s="132" t="str">
        <f ca="1">IFERROR(IF($C446="","",VLOOKUP(FİLTRE!$C446,'SKT LİSTESİ'!$F:$S,10,0)),"")</f>
        <v/>
      </c>
      <c r="J446" s="133" t="str">
        <f ca="1">IFERROR(IF($C446="","",VLOOKUP(FİLTRE!$C446,'SKT LİSTESİ'!$F:$S,11,0)),"")</f>
        <v/>
      </c>
      <c r="K446" s="134" t="str">
        <f ca="1">IFERROR(IF($C446="","",VLOOKUP(FİLTRE!$C446,'SKT LİSTESİ'!$F:$S,12,0)),"")</f>
        <v/>
      </c>
      <c r="L446" s="134" t="str">
        <f ca="1">IFERROR(IF($C446="","",VLOOKUP(FİLTRE!$C446,'SKT LİSTESİ'!$F:$S,13,0)),"")</f>
        <v/>
      </c>
      <c r="M446" s="135" t="str">
        <f ca="1">IFERROR(IF($C446="","",VLOOKUP(FİLTRE!$C446,'SKT LİSTESİ'!$F:$AJ,14,0)),"")</f>
        <v/>
      </c>
      <c r="N446" s="31" t="str">
        <f ca="1">IFERROR(IF($C446="","",VLOOKUP(FİLTRE!$C446,'SKT LİSTESİ'!$F:$AJ,22,0)),"")</f>
        <v/>
      </c>
      <c r="O446" s="136" t="str">
        <f ca="1">IFERROR(IF($C446="","",VLOOKUP(FİLTRE!$C446,'SKT LİSTESİ'!$F:$AJ,23,0)),"")</f>
        <v/>
      </c>
      <c r="P446" s="31"/>
      <c r="Q446" s="31"/>
      <c r="R446" s="137" t="str">
        <f ca="1">(IFERROR(IF($C446="","",VLOOKUP(FİLTRE!$C446,'SKT LİSTESİ'!$F:$AJ,15,0)),""))</f>
        <v/>
      </c>
      <c r="S446" s="138" t="str">
        <f ca="1">IFERROR(IF($C446="","",VLOOKUP(FİLTRE!$C446,'SKT LİSTESİ'!$F:$AJ,16,0)),"")</f>
        <v/>
      </c>
      <c r="AF446" s="179" t="str">
        <f t="shared" ca="1" si="26"/>
        <v/>
      </c>
      <c r="AG446" s="179">
        <f t="shared" ca="1" si="27"/>
        <v>0</v>
      </c>
      <c r="AH446" s="179">
        <f t="shared" ca="1" si="28"/>
        <v>0</v>
      </c>
    </row>
    <row r="447" spans="2:34" ht="15.75" x14ac:dyDescent="0.25">
      <c r="B447">
        <f t="shared" ca="1" si="25"/>
        <v>435</v>
      </c>
      <c r="C447" t="str">
        <f ca="1">IFERROR(VLOOKUP(B447,'SKT LİSTESİ'!F:F,1,0),"")</f>
        <v/>
      </c>
      <c r="E447" s="128" t="str">
        <f ca="1">IFERROR(IF($C447="","",VLOOKUP(FİLTRE!$C447,'SKT LİSTESİ'!$F:$S,5,0)),"")</f>
        <v/>
      </c>
      <c r="F447" s="129" t="str">
        <f ca="1">IFERROR(IF($C447="","",VLOOKUP(FİLTRE!$C447,'SKT LİSTESİ'!$F:$S,7,0)),"")</f>
        <v/>
      </c>
      <c r="G447" s="130" t="str">
        <f ca="1">IFERROR(IF($C447="","",VLOOKUP(FİLTRE!$C447,'SKT LİSTESİ'!$F:$S,8,0)),"")</f>
        <v/>
      </c>
      <c r="H447" s="131" t="str">
        <f ca="1">IF(E447="","",IF($C447="","",VLOOKUP(FİLTRE!$C447,'SKT LİSTESİ'!$F:$S,9,0)))</f>
        <v/>
      </c>
      <c r="I447" s="132" t="str">
        <f ca="1">IFERROR(IF($C447="","",VLOOKUP(FİLTRE!$C447,'SKT LİSTESİ'!$F:$S,10,0)),"")</f>
        <v/>
      </c>
      <c r="J447" s="133" t="str">
        <f ca="1">IFERROR(IF($C447="","",VLOOKUP(FİLTRE!$C447,'SKT LİSTESİ'!$F:$S,11,0)),"")</f>
        <v/>
      </c>
      <c r="K447" s="134" t="str">
        <f ca="1">IFERROR(IF($C447="","",VLOOKUP(FİLTRE!$C447,'SKT LİSTESİ'!$F:$S,12,0)),"")</f>
        <v/>
      </c>
      <c r="L447" s="134" t="str">
        <f ca="1">IFERROR(IF($C447="","",VLOOKUP(FİLTRE!$C447,'SKT LİSTESİ'!$F:$S,13,0)),"")</f>
        <v/>
      </c>
      <c r="M447" s="135" t="str">
        <f ca="1">IFERROR(IF($C447="","",VLOOKUP(FİLTRE!$C447,'SKT LİSTESİ'!$F:$AJ,14,0)),"")</f>
        <v/>
      </c>
      <c r="N447" s="31" t="str">
        <f ca="1">IFERROR(IF($C447="","",VLOOKUP(FİLTRE!$C447,'SKT LİSTESİ'!$F:$AJ,22,0)),"")</f>
        <v/>
      </c>
      <c r="O447" s="136" t="str">
        <f ca="1">IFERROR(IF($C447="","",VLOOKUP(FİLTRE!$C447,'SKT LİSTESİ'!$F:$AJ,23,0)),"")</f>
        <v/>
      </c>
      <c r="P447" s="31"/>
      <c r="Q447" s="31"/>
      <c r="R447" s="137" t="str">
        <f ca="1">(IFERROR(IF($C447="","",VLOOKUP(FİLTRE!$C447,'SKT LİSTESİ'!$F:$AJ,15,0)),""))</f>
        <v/>
      </c>
      <c r="S447" s="138" t="str">
        <f ca="1">IFERROR(IF($C447="","",VLOOKUP(FİLTRE!$C447,'SKT LİSTESİ'!$F:$AJ,16,0)),"")</f>
        <v/>
      </c>
      <c r="AF447" s="179" t="str">
        <f t="shared" ca="1" si="26"/>
        <v/>
      </c>
      <c r="AG447" s="179">
        <f t="shared" ca="1" si="27"/>
        <v>0</v>
      </c>
      <c r="AH447" s="179">
        <f t="shared" ca="1" si="28"/>
        <v>0</v>
      </c>
    </row>
    <row r="448" spans="2:34" ht="15.75" x14ac:dyDescent="0.25">
      <c r="B448">
        <f t="shared" ca="1" si="25"/>
        <v>436</v>
      </c>
      <c r="C448" t="str">
        <f ca="1">IFERROR(VLOOKUP(B448,'SKT LİSTESİ'!F:F,1,0),"")</f>
        <v/>
      </c>
      <c r="E448" s="128" t="str">
        <f ca="1">IFERROR(IF($C448="","",VLOOKUP(FİLTRE!$C448,'SKT LİSTESİ'!$F:$S,5,0)),"")</f>
        <v/>
      </c>
      <c r="F448" s="129" t="str">
        <f ca="1">IFERROR(IF($C448="","",VLOOKUP(FİLTRE!$C448,'SKT LİSTESİ'!$F:$S,7,0)),"")</f>
        <v/>
      </c>
      <c r="G448" s="130" t="str">
        <f ca="1">IFERROR(IF($C448="","",VLOOKUP(FİLTRE!$C448,'SKT LİSTESİ'!$F:$S,8,0)),"")</f>
        <v/>
      </c>
      <c r="H448" s="131" t="str">
        <f ca="1">IF(E448="","",IF($C448="","",VLOOKUP(FİLTRE!$C448,'SKT LİSTESİ'!$F:$S,9,0)))</f>
        <v/>
      </c>
      <c r="I448" s="132" t="str">
        <f ca="1">IFERROR(IF($C448="","",VLOOKUP(FİLTRE!$C448,'SKT LİSTESİ'!$F:$S,10,0)),"")</f>
        <v/>
      </c>
      <c r="J448" s="133" t="str">
        <f ca="1">IFERROR(IF($C448="","",VLOOKUP(FİLTRE!$C448,'SKT LİSTESİ'!$F:$S,11,0)),"")</f>
        <v/>
      </c>
      <c r="K448" s="134" t="str">
        <f ca="1">IFERROR(IF($C448="","",VLOOKUP(FİLTRE!$C448,'SKT LİSTESİ'!$F:$S,12,0)),"")</f>
        <v/>
      </c>
      <c r="L448" s="134" t="str">
        <f ca="1">IFERROR(IF($C448="","",VLOOKUP(FİLTRE!$C448,'SKT LİSTESİ'!$F:$S,13,0)),"")</f>
        <v/>
      </c>
      <c r="M448" s="135" t="str">
        <f ca="1">IFERROR(IF($C448="","",VLOOKUP(FİLTRE!$C448,'SKT LİSTESİ'!$F:$AJ,14,0)),"")</f>
        <v/>
      </c>
      <c r="N448" s="31" t="str">
        <f ca="1">IFERROR(IF($C448="","",VLOOKUP(FİLTRE!$C448,'SKT LİSTESİ'!$F:$AJ,22,0)),"")</f>
        <v/>
      </c>
      <c r="O448" s="136" t="str">
        <f ca="1">IFERROR(IF($C448="","",VLOOKUP(FİLTRE!$C448,'SKT LİSTESİ'!$F:$AJ,23,0)),"")</f>
        <v/>
      </c>
      <c r="P448" s="31"/>
      <c r="Q448" s="31"/>
      <c r="R448" s="137" t="str">
        <f ca="1">(IFERROR(IF($C448="","",VLOOKUP(FİLTRE!$C448,'SKT LİSTESİ'!$F:$AJ,15,0)),""))</f>
        <v/>
      </c>
      <c r="S448" s="138" t="str">
        <f ca="1">IFERROR(IF($C448="","",VLOOKUP(FİLTRE!$C448,'SKT LİSTESİ'!$F:$AJ,16,0)),"")</f>
        <v/>
      </c>
      <c r="AF448" s="179" t="str">
        <f t="shared" ca="1" si="26"/>
        <v/>
      </c>
      <c r="AG448" s="179">
        <f t="shared" ca="1" si="27"/>
        <v>0</v>
      </c>
      <c r="AH448" s="179">
        <f t="shared" ca="1" si="28"/>
        <v>0</v>
      </c>
    </row>
    <row r="449" spans="2:34" ht="15.75" x14ac:dyDescent="0.25">
      <c r="B449">
        <f t="shared" ca="1" si="25"/>
        <v>437</v>
      </c>
      <c r="C449" t="str">
        <f ca="1">IFERROR(VLOOKUP(B449,'SKT LİSTESİ'!F:F,1,0),"")</f>
        <v/>
      </c>
      <c r="E449" s="128" t="str">
        <f ca="1">IFERROR(IF($C449="","",VLOOKUP(FİLTRE!$C449,'SKT LİSTESİ'!$F:$S,5,0)),"")</f>
        <v/>
      </c>
      <c r="F449" s="129" t="str">
        <f ca="1">IFERROR(IF($C449="","",VLOOKUP(FİLTRE!$C449,'SKT LİSTESİ'!$F:$S,7,0)),"")</f>
        <v/>
      </c>
      <c r="G449" s="130" t="str">
        <f ca="1">IFERROR(IF($C449="","",VLOOKUP(FİLTRE!$C449,'SKT LİSTESİ'!$F:$S,8,0)),"")</f>
        <v/>
      </c>
      <c r="H449" s="131" t="str">
        <f ca="1">IF(E449="","",IF($C449="","",VLOOKUP(FİLTRE!$C449,'SKT LİSTESİ'!$F:$S,9,0)))</f>
        <v/>
      </c>
      <c r="I449" s="132" t="str">
        <f ca="1">IFERROR(IF($C449="","",VLOOKUP(FİLTRE!$C449,'SKT LİSTESİ'!$F:$S,10,0)),"")</f>
        <v/>
      </c>
      <c r="J449" s="133" t="str">
        <f ca="1">IFERROR(IF($C449="","",VLOOKUP(FİLTRE!$C449,'SKT LİSTESİ'!$F:$S,11,0)),"")</f>
        <v/>
      </c>
      <c r="K449" s="134" t="str">
        <f ca="1">IFERROR(IF($C449="","",VLOOKUP(FİLTRE!$C449,'SKT LİSTESİ'!$F:$S,12,0)),"")</f>
        <v/>
      </c>
      <c r="L449" s="134" t="str">
        <f ca="1">IFERROR(IF($C449="","",VLOOKUP(FİLTRE!$C449,'SKT LİSTESİ'!$F:$S,13,0)),"")</f>
        <v/>
      </c>
      <c r="M449" s="135" t="str">
        <f ca="1">IFERROR(IF($C449="","",VLOOKUP(FİLTRE!$C449,'SKT LİSTESİ'!$F:$AJ,14,0)),"")</f>
        <v/>
      </c>
      <c r="N449" s="31" t="str">
        <f ca="1">IFERROR(IF($C449="","",VLOOKUP(FİLTRE!$C449,'SKT LİSTESİ'!$F:$AJ,22,0)),"")</f>
        <v/>
      </c>
      <c r="O449" s="136" t="str">
        <f ca="1">IFERROR(IF($C449="","",VLOOKUP(FİLTRE!$C449,'SKT LİSTESİ'!$F:$AJ,23,0)),"")</f>
        <v/>
      </c>
      <c r="P449" s="31"/>
      <c r="Q449" s="31"/>
      <c r="R449" s="137" t="str">
        <f ca="1">(IFERROR(IF($C449="","",VLOOKUP(FİLTRE!$C449,'SKT LİSTESİ'!$F:$AJ,15,0)),""))</f>
        <v/>
      </c>
      <c r="S449" s="138" t="str">
        <f ca="1">IFERROR(IF($C449="","",VLOOKUP(FİLTRE!$C449,'SKT LİSTESİ'!$F:$AJ,16,0)),"")</f>
        <v/>
      </c>
      <c r="AF449" s="179" t="str">
        <f t="shared" ca="1" si="26"/>
        <v/>
      </c>
      <c r="AG449" s="179">
        <f t="shared" ca="1" si="27"/>
        <v>0</v>
      </c>
      <c r="AH449" s="179">
        <f t="shared" ca="1" si="28"/>
        <v>0</v>
      </c>
    </row>
    <row r="450" spans="2:34" ht="15.75" x14ac:dyDescent="0.25">
      <c r="B450">
        <f t="shared" ca="1" si="25"/>
        <v>438</v>
      </c>
      <c r="C450" t="str">
        <f ca="1">IFERROR(VLOOKUP(B450,'SKT LİSTESİ'!F:F,1,0),"")</f>
        <v/>
      </c>
      <c r="E450" s="128" t="str">
        <f ca="1">IFERROR(IF($C450="","",VLOOKUP(FİLTRE!$C450,'SKT LİSTESİ'!$F:$S,5,0)),"")</f>
        <v/>
      </c>
      <c r="F450" s="129" t="str">
        <f ca="1">IFERROR(IF($C450="","",VLOOKUP(FİLTRE!$C450,'SKT LİSTESİ'!$F:$S,7,0)),"")</f>
        <v/>
      </c>
      <c r="G450" s="130" t="str">
        <f ca="1">IFERROR(IF($C450="","",VLOOKUP(FİLTRE!$C450,'SKT LİSTESİ'!$F:$S,8,0)),"")</f>
        <v/>
      </c>
      <c r="H450" s="131" t="str">
        <f ca="1">IF(E450="","",IF($C450="","",VLOOKUP(FİLTRE!$C450,'SKT LİSTESİ'!$F:$S,9,0)))</f>
        <v/>
      </c>
      <c r="I450" s="132" t="str">
        <f ca="1">IFERROR(IF($C450="","",VLOOKUP(FİLTRE!$C450,'SKT LİSTESİ'!$F:$S,10,0)),"")</f>
        <v/>
      </c>
      <c r="J450" s="133" t="str">
        <f ca="1">IFERROR(IF($C450="","",VLOOKUP(FİLTRE!$C450,'SKT LİSTESİ'!$F:$S,11,0)),"")</f>
        <v/>
      </c>
      <c r="K450" s="134" t="str">
        <f ca="1">IFERROR(IF($C450="","",VLOOKUP(FİLTRE!$C450,'SKT LİSTESİ'!$F:$S,12,0)),"")</f>
        <v/>
      </c>
      <c r="L450" s="134" t="str">
        <f ca="1">IFERROR(IF($C450="","",VLOOKUP(FİLTRE!$C450,'SKT LİSTESİ'!$F:$S,13,0)),"")</f>
        <v/>
      </c>
      <c r="M450" s="135" t="str">
        <f ca="1">IFERROR(IF($C450="","",VLOOKUP(FİLTRE!$C450,'SKT LİSTESİ'!$F:$AJ,14,0)),"")</f>
        <v/>
      </c>
      <c r="N450" s="31" t="str">
        <f ca="1">IFERROR(IF($C450="","",VLOOKUP(FİLTRE!$C450,'SKT LİSTESİ'!$F:$AJ,22,0)),"")</f>
        <v/>
      </c>
      <c r="O450" s="136" t="str">
        <f ca="1">IFERROR(IF($C450="","",VLOOKUP(FİLTRE!$C450,'SKT LİSTESİ'!$F:$AJ,23,0)),"")</f>
        <v/>
      </c>
      <c r="P450" s="31"/>
      <c r="Q450" s="31"/>
      <c r="R450" s="137" t="str">
        <f ca="1">(IFERROR(IF($C450="","",VLOOKUP(FİLTRE!$C450,'SKT LİSTESİ'!$F:$AJ,15,0)),""))</f>
        <v/>
      </c>
      <c r="S450" s="138" t="str">
        <f ca="1">IFERROR(IF($C450="","",VLOOKUP(FİLTRE!$C450,'SKT LİSTESİ'!$F:$AJ,16,0)),"")</f>
        <v/>
      </c>
      <c r="AF450" s="179" t="str">
        <f t="shared" ca="1" si="26"/>
        <v/>
      </c>
      <c r="AG450" s="179">
        <f t="shared" ca="1" si="27"/>
        <v>0</v>
      </c>
      <c r="AH450" s="179">
        <f t="shared" ca="1" si="28"/>
        <v>0</v>
      </c>
    </row>
    <row r="451" spans="2:34" ht="15.75" x14ac:dyDescent="0.25">
      <c r="B451">
        <f t="shared" ca="1" si="25"/>
        <v>439</v>
      </c>
      <c r="C451" t="str">
        <f ca="1">IFERROR(VLOOKUP(B451,'SKT LİSTESİ'!F:F,1,0),"")</f>
        <v/>
      </c>
      <c r="E451" s="128" t="str">
        <f ca="1">IFERROR(IF($C451="","",VLOOKUP(FİLTRE!$C451,'SKT LİSTESİ'!$F:$S,5,0)),"")</f>
        <v/>
      </c>
      <c r="F451" s="129" t="str">
        <f ca="1">IFERROR(IF($C451="","",VLOOKUP(FİLTRE!$C451,'SKT LİSTESİ'!$F:$S,7,0)),"")</f>
        <v/>
      </c>
      <c r="G451" s="130" t="str">
        <f ca="1">IFERROR(IF($C451="","",VLOOKUP(FİLTRE!$C451,'SKT LİSTESİ'!$F:$S,8,0)),"")</f>
        <v/>
      </c>
      <c r="H451" s="131" t="str">
        <f ca="1">IF(E451="","",IF($C451="","",VLOOKUP(FİLTRE!$C451,'SKT LİSTESİ'!$F:$S,9,0)))</f>
        <v/>
      </c>
      <c r="I451" s="132" t="str">
        <f ca="1">IFERROR(IF($C451="","",VLOOKUP(FİLTRE!$C451,'SKT LİSTESİ'!$F:$S,10,0)),"")</f>
        <v/>
      </c>
      <c r="J451" s="133" t="str">
        <f ca="1">IFERROR(IF($C451="","",VLOOKUP(FİLTRE!$C451,'SKT LİSTESİ'!$F:$S,11,0)),"")</f>
        <v/>
      </c>
      <c r="K451" s="134" t="str">
        <f ca="1">IFERROR(IF($C451="","",VLOOKUP(FİLTRE!$C451,'SKT LİSTESİ'!$F:$S,12,0)),"")</f>
        <v/>
      </c>
      <c r="L451" s="134" t="str">
        <f ca="1">IFERROR(IF($C451="","",VLOOKUP(FİLTRE!$C451,'SKT LİSTESİ'!$F:$S,13,0)),"")</f>
        <v/>
      </c>
      <c r="M451" s="135" t="str">
        <f ca="1">IFERROR(IF($C451="","",VLOOKUP(FİLTRE!$C451,'SKT LİSTESİ'!$F:$AJ,14,0)),"")</f>
        <v/>
      </c>
      <c r="N451" s="31" t="str">
        <f ca="1">IFERROR(IF($C451="","",VLOOKUP(FİLTRE!$C451,'SKT LİSTESİ'!$F:$AJ,22,0)),"")</f>
        <v/>
      </c>
      <c r="O451" s="136" t="str">
        <f ca="1">IFERROR(IF($C451="","",VLOOKUP(FİLTRE!$C451,'SKT LİSTESİ'!$F:$AJ,23,0)),"")</f>
        <v/>
      </c>
      <c r="P451" s="31"/>
      <c r="Q451" s="31"/>
      <c r="R451" s="137" t="str">
        <f ca="1">(IFERROR(IF($C451="","",VLOOKUP(FİLTRE!$C451,'SKT LİSTESİ'!$F:$AJ,15,0)),""))</f>
        <v/>
      </c>
      <c r="S451" s="138" t="str">
        <f ca="1">IFERROR(IF($C451="","",VLOOKUP(FİLTRE!$C451,'SKT LİSTESİ'!$F:$AJ,16,0)),"")</f>
        <v/>
      </c>
      <c r="AF451" s="179" t="str">
        <f t="shared" ca="1" si="26"/>
        <v/>
      </c>
      <c r="AG451" s="179">
        <f t="shared" ca="1" si="27"/>
        <v>0</v>
      </c>
      <c r="AH451" s="179">
        <f t="shared" ca="1" si="28"/>
        <v>0</v>
      </c>
    </row>
    <row r="452" spans="2:34" ht="15.75" x14ac:dyDescent="0.25">
      <c r="B452">
        <f t="shared" ca="1" si="25"/>
        <v>440</v>
      </c>
      <c r="C452" t="str">
        <f ca="1">IFERROR(VLOOKUP(B452,'SKT LİSTESİ'!F:F,1,0),"")</f>
        <v/>
      </c>
      <c r="E452" s="128" t="str">
        <f ca="1">IFERROR(IF($C452="","",VLOOKUP(FİLTRE!$C452,'SKT LİSTESİ'!$F:$S,5,0)),"")</f>
        <v/>
      </c>
      <c r="F452" s="129" t="str">
        <f ca="1">IFERROR(IF($C452="","",VLOOKUP(FİLTRE!$C452,'SKT LİSTESİ'!$F:$S,7,0)),"")</f>
        <v/>
      </c>
      <c r="G452" s="130" t="str">
        <f ca="1">IFERROR(IF($C452="","",VLOOKUP(FİLTRE!$C452,'SKT LİSTESİ'!$F:$S,8,0)),"")</f>
        <v/>
      </c>
      <c r="H452" s="131" t="str">
        <f ca="1">IF(E452="","",IF($C452="","",VLOOKUP(FİLTRE!$C452,'SKT LİSTESİ'!$F:$S,9,0)))</f>
        <v/>
      </c>
      <c r="I452" s="132" t="str">
        <f ca="1">IFERROR(IF($C452="","",VLOOKUP(FİLTRE!$C452,'SKT LİSTESİ'!$F:$S,10,0)),"")</f>
        <v/>
      </c>
      <c r="J452" s="133" t="str">
        <f ca="1">IFERROR(IF($C452="","",VLOOKUP(FİLTRE!$C452,'SKT LİSTESİ'!$F:$S,11,0)),"")</f>
        <v/>
      </c>
      <c r="K452" s="134" t="str">
        <f ca="1">IFERROR(IF($C452="","",VLOOKUP(FİLTRE!$C452,'SKT LİSTESİ'!$F:$S,12,0)),"")</f>
        <v/>
      </c>
      <c r="L452" s="134" t="str">
        <f ca="1">IFERROR(IF($C452="","",VLOOKUP(FİLTRE!$C452,'SKT LİSTESİ'!$F:$S,13,0)),"")</f>
        <v/>
      </c>
      <c r="M452" s="135" t="str">
        <f ca="1">IFERROR(IF($C452="","",VLOOKUP(FİLTRE!$C452,'SKT LİSTESİ'!$F:$AJ,14,0)),"")</f>
        <v/>
      </c>
      <c r="N452" s="31" t="str">
        <f ca="1">IFERROR(IF($C452="","",VLOOKUP(FİLTRE!$C452,'SKT LİSTESİ'!$F:$AJ,22,0)),"")</f>
        <v/>
      </c>
      <c r="O452" s="136" t="str">
        <f ca="1">IFERROR(IF($C452="","",VLOOKUP(FİLTRE!$C452,'SKT LİSTESİ'!$F:$AJ,23,0)),"")</f>
        <v/>
      </c>
      <c r="P452" s="31"/>
      <c r="Q452" s="31"/>
      <c r="R452" s="137" t="str">
        <f ca="1">(IFERROR(IF($C452="","",VLOOKUP(FİLTRE!$C452,'SKT LİSTESİ'!$F:$AJ,15,0)),""))</f>
        <v/>
      </c>
      <c r="S452" s="138" t="str">
        <f ca="1">IFERROR(IF($C452="","",VLOOKUP(FİLTRE!$C452,'SKT LİSTESİ'!$F:$AJ,16,0)),"")</f>
        <v/>
      </c>
      <c r="AF452" s="179" t="str">
        <f t="shared" ca="1" si="26"/>
        <v/>
      </c>
      <c r="AG452" s="179">
        <f t="shared" ca="1" si="27"/>
        <v>0</v>
      </c>
      <c r="AH452" s="179">
        <f t="shared" ca="1" si="28"/>
        <v>0</v>
      </c>
    </row>
    <row r="453" spans="2:34" ht="15.75" x14ac:dyDescent="0.25">
      <c r="B453">
        <f t="shared" ca="1" si="25"/>
        <v>441</v>
      </c>
      <c r="C453" t="str">
        <f ca="1">IFERROR(VLOOKUP(B453,'SKT LİSTESİ'!F:F,1,0),"")</f>
        <v/>
      </c>
      <c r="E453" s="128" t="str">
        <f ca="1">IFERROR(IF($C453="","",VLOOKUP(FİLTRE!$C453,'SKT LİSTESİ'!$F:$S,5,0)),"")</f>
        <v/>
      </c>
      <c r="F453" s="129" t="str">
        <f ca="1">IFERROR(IF($C453="","",VLOOKUP(FİLTRE!$C453,'SKT LİSTESİ'!$F:$S,7,0)),"")</f>
        <v/>
      </c>
      <c r="G453" s="130" t="str">
        <f ca="1">IFERROR(IF($C453="","",VLOOKUP(FİLTRE!$C453,'SKT LİSTESİ'!$F:$S,8,0)),"")</f>
        <v/>
      </c>
      <c r="H453" s="131" t="str">
        <f ca="1">IF(E453="","",IF($C453="","",VLOOKUP(FİLTRE!$C453,'SKT LİSTESİ'!$F:$S,9,0)))</f>
        <v/>
      </c>
      <c r="I453" s="132" t="str">
        <f ca="1">IFERROR(IF($C453="","",VLOOKUP(FİLTRE!$C453,'SKT LİSTESİ'!$F:$S,10,0)),"")</f>
        <v/>
      </c>
      <c r="J453" s="133" t="str">
        <f ca="1">IFERROR(IF($C453="","",VLOOKUP(FİLTRE!$C453,'SKT LİSTESİ'!$F:$S,11,0)),"")</f>
        <v/>
      </c>
      <c r="K453" s="134" t="str">
        <f ca="1">IFERROR(IF($C453="","",VLOOKUP(FİLTRE!$C453,'SKT LİSTESİ'!$F:$S,12,0)),"")</f>
        <v/>
      </c>
      <c r="L453" s="134" t="str">
        <f ca="1">IFERROR(IF($C453="","",VLOOKUP(FİLTRE!$C453,'SKT LİSTESİ'!$F:$S,13,0)),"")</f>
        <v/>
      </c>
      <c r="M453" s="135" t="str">
        <f ca="1">IFERROR(IF($C453="","",VLOOKUP(FİLTRE!$C453,'SKT LİSTESİ'!$F:$AJ,14,0)),"")</f>
        <v/>
      </c>
      <c r="N453" s="31" t="str">
        <f ca="1">IFERROR(IF($C453="","",VLOOKUP(FİLTRE!$C453,'SKT LİSTESİ'!$F:$AJ,22,0)),"")</f>
        <v/>
      </c>
      <c r="O453" s="136" t="str">
        <f ca="1">IFERROR(IF($C453="","",VLOOKUP(FİLTRE!$C453,'SKT LİSTESİ'!$F:$AJ,23,0)),"")</f>
        <v/>
      </c>
      <c r="P453" s="31"/>
      <c r="Q453" s="31"/>
      <c r="R453" s="137" t="str">
        <f ca="1">(IFERROR(IF($C453="","",VLOOKUP(FİLTRE!$C453,'SKT LİSTESİ'!$F:$AJ,15,0)),""))</f>
        <v/>
      </c>
      <c r="S453" s="138" t="str">
        <f ca="1">IFERROR(IF($C453="","",VLOOKUP(FİLTRE!$C453,'SKT LİSTESİ'!$F:$AJ,16,0)),"")</f>
        <v/>
      </c>
      <c r="AF453" s="179" t="str">
        <f t="shared" ca="1" si="26"/>
        <v/>
      </c>
      <c r="AG453" s="179">
        <f t="shared" ca="1" si="27"/>
        <v>0</v>
      </c>
      <c r="AH453" s="179">
        <f t="shared" ca="1" si="28"/>
        <v>0</v>
      </c>
    </row>
    <row r="454" spans="2:34" ht="15.75" x14ac:dyDescent="0.25">
      <c r="B454">
        <f t="shared" ca="1" si="25"/>
        <v>442</v>
      </c>
      <c r="C454" t="str">
        <f ca="1">IFERROR(VLOOKUP(B454,'SKT LİSTESİ'!F:F,1,0),"")</f>
        <v/>
      </c>
      <c r="E454" s="128" t="str">
        <f ca="1">IFERROR(IF($C454="","",VLOOKUP(FİLTRE!$C454,'SKT LİSTESİ'!$F:$S,5,0)),"")</f>
        <v/>
      </c>
      <c r="F454" s="129" t="str">
        <f ca="1">IFERROR(IF($C454="","",VLOOKUP(FİLTRE!$C454,'SKT LİSTESİ'!$F:$S,7,0)),"")</f>
        <v/>
      </c>
      <c r="G454" s="130" t="str">
        <f ca="1">IFERROR(IF($C454="","",VLOOKUP(FİLTRE!$C454,'SKT LİSTESİ'!$F:$S,8,0)),"")</f>
        <v/>
      </c>
      <c r="H454" s="131" t="str">
        <f ca="1">IF(E454="","",IF($C454="","",VLOOKUP(FİLTRE!$C454,'SKT LİSTESİ'!$F:$S,9,0)))</f>
        <v/>
      </c>
      <c r="I454" s="132" t="str">
        <f ca="1">IFERROR(IF($C454="","",VLOOKUP(FİLTRE!$C454,'SKT LİSTESİ'!$F:$S,10,0)),"")</f>
        <v/>
      </c>
      <c r="J454" s="133" t="str">
        <f ca="1">IFERROR(IF($C454="","",VLOOKUP(FİLTRE!$C454,'SKT LİSTESİ'!$F:$S,11,0)),"")</f>
        <v/>
      </c>
      <c r="K454" s="134" t="str">
        <f ca="1">IFERROR(IF($C454="","",VLOOKUP(FİLTRE!$C454,'SKT LİSTESİ'!$F:$S,12,0)),"")</f>
        <v/>
      </c>
      <c r="L454" s="134" t="str">
        <f ca="1">IFERROR(IF($C454="","",VLOOKUP(FİLTRE!$C454,'SKT LİSTESİ'!$F:$S,13,0)),"")</f>
        <v/>
      </c>
      <c r="M454" s="135" t="str">
        <f ca="1">IFERROR(IF($C454="","",VLOOKUP(FİLTRE!$C454,'SKT LİSTESİ'!$F:$AJ,14,0)),"")</f>
        <v/>
      </c>
      <c r="N454" s="31" t="str">
        <f ca="1">IFERROR(IF($C454="","",VLOOKUP(FİLTRE!$C454,'SKT LİSTESİ'!$F:$AJ,22,0)),"")</f>
        <v/>
      </c>
      <c r="O454" s="136" t="str">
        <f ca="1">IFERROR(IF($C454="","",VLOOKUP(FİLTRE!$C454,'SKT LİSTESİ'!$F:$AJ,23,0)),"")</f>
        <v/>
      </c>
      <c r="P454" s="31"/>
      <c r="Q454" s="31"/>
      <c r="R454" s="137" t="str">
        <f ca="1">(IFERROR(IF($C454="","",VLOOKUP(FİLTRE!$C454,'SKT LİSTESİ'!$F:$AJ,15,0)),""))</f>
        <v/>
      </c>
      <c r="S454" s="138" t="str">
        <f ca="1">IFERROR(IF($C454="","",VLOOKUP(FİLTRE!$C454,'SKT LİSTESİ'!$F:$AJ,16,0)),"")</f>
        <v/>
      </c>
      <c r="AF454" s="179" t="str">
        <f t="shared" ca="1" si="26"/>
        <v/>
      </c>
      <c r="AG454" s="179">
        <f t="shared" ca="1" si="27"/>
        <v>0</v>
      </c>
      <c r="AH454" s="179">
        <f t="shared" ca="1" si="28"/>
        <v>0</v>
      </c>
    </row>
    <row r="455" spans="2:34" ht="15.75" x14ac:dyDescent="0.25">
      <c r="B455">
        <f t="shared" ca="1" si="25"/>
        <v>443</v>
      </c>
      <c r="C455" t="str">
        <f ca="1">IFERROR(VLOOKUP(B455,'SKT LİSTESİ'!F:F,1,0),"")</f>
        <v/>
      </c>
      <c r="E455" s="128" t="str">
        <f ca="1">IFERROR(IF($C455="","",VLOOKUP(FİLTRE!$C455,'SKT LİSTESİ'!$F:$S,5,0)),"")</f>
        <v/>
      </c>
      <c r="F455" s="129" t="str">
        <f ca="1">IFERROR(IF($C455="","",VLOOKUP(FİLTRE!$C455,'SKT LİSTESİ'!$F:$S,7,0)),"")</f>
        <v/>
      </c>
      <c r="G455" s="130" t="str">
        <f ca="1">IFERROR(IF($C455="","",VLOOKUP(FİLTRE!$C455,'SKT LİSTESİ'!$F:$S,8,0)),"")</f>
        <v/>
      </c>
      <c r="H455" s="131" t="str">
        <f ca="1">IF(E455="","",IF($C455="","",VLOOKUP(FİLTRE!$C455,'SKT LİSTESİ'!$F:$S,9,0)))</f>
        <v/>
      </c>
      <c r="I455" s="132" t="str">
        <f ca="1">IFERROR(IF($C455="","",VLOOKUP(FİLTRE!$C455,'SKT LİSTESİ'!$F:$S,10,0)),"")</f>
        <v/>
      </c>
      <c r="J455" s="133" t="str">
        <f ca="1">IFERROR(IF($C455="","",VLOOKUP(FİLTRE!$C455,'SKT LİSTESİ'!$F:$S,11,0)),"")</f>
        <v/>
      </c>
      <c r="K455" s="134" t="str">
        <f ca="1">IFERROR(IF($C455="","",VLOOKUP(FİLTRE!$C455,'SKT LİSTESİ'!$F:$S,12,0)),"")</f>
        <v/>
      </c>
      <c r="L455" s="134" t="str">
        <f ca="1">IFERROR(IF($C455="","",VLOOKUP(FİLTRE!$C455,'SKT LİSTESİ'!$F:$S,13,0)),"")</f>
        <v/>
      </c>
      <c r="M455" s="135" t="str">
        <f ca="1">IFERROR(IF($C455="","",VLOOKUP(FİLTRE!$C455,'SKT LİSTESİ'!$F:$AJ,14,0)),"")</f>
        <v/>
      </c>
      <c r="N455" s="31" t="str">
        <f ca="1">IFERROR(IF($C455="","",VLOOKUP(FİLTRE!$C455,'SKT LİSTESİ'!$F:$AJ,22,0)),"")</f>
        <v/>
      </c>
      <c r="O455" s="136" t="str">
        <f ca="1">IFERROR(IF($C455="","",VLOOKUP(FİLTRE!$C455,'SKT LİSTESİ'!$F:$AJ,23,0)),"")</f>
        <v/>
      </c>
      <c r="P455" s="31"/>
      <c r="Q455" s="31"/>
      <c r="R455" s="137" t="str">
        <f ca="1">(IFERROR(IF($C455="","",VLOOKUP(FİLTRE!$C455,'SKT LİSTESİ'!$F:$AJ,15,0)),""))</f>
        <v/>
      </c>
      <c r="S455" s="138" t="str">
        <f ca="1">IFERROR(IF($C455="","",VLOOKUP(FİLTRE!$C455,'SKT LİSTESİ'!$F:$AJ,16,0)),"")</f>
        <v/>
      </c>
      <c r="AF455" s="179" t="str">
        <f t="shared" ca="1" si="26"/>
        <v/>
      </c>
      <c r="AG455" s="179">
        <f t="shared" ca="1" si="27"/>
        <v>0</v>
      </c>
      <c r="AH455" s="179">
        <f t="shared" ca="1" si="28"/>
        <v>0</v>
      </c>
    </row>
    <row r="456" spans="2:34" ht="15.75" x14ac:dyDescent="0.25">
      <c r="B456">
        <f t="shared" ca="1" si="25"/>
        <v>444</v>
      </c>
      <c r="C456" t="str">
        <f ca="1">IFERROR(VLOOKUP(B456,'SKT LİSTESİ'!F:F,1,0),"")</f>
        <v/>
      </c>
      <c r="E456" s="128" t="str">
        <f ca="1">IFERROR(IF($C456="","",VLOOKUP(FİLTRE!$C456,'SKT LİSTESİ'!$F:$S,5,0)),"")</f>
        <v/>
      </c>
      <c r="F456" s="129" t="str">
        <f ca="1">IFERROR(IF($C456="","",VLOOKUP(FİLTRE!$C456,'SKT LİSTESİ'!$F:$S,7,0)),"")</f>
        <v/>
      </c>
      <c r="G456" s="130" t="str">
        <f ca="1">IFERROR(IF($C456="","",VLOOKUP(FİLTRE!$C456,'SKT LİSTESİ'!$F:$S,8,0)),"")</f>
        <v/>
      </c>
      <c r="H456" s="131" t="str">
        <f ca="1">IF(E456="","",IF($C456="","",VLOOKUP(FİLTRE!$C456,'SKT LİSTESİ'!$F:$S,9,0)))</f>
        <v/>
      </c>
      <c r="I456" s="132" t="str">
        <f ca="1">IFERROR(IF($C456="","",VLOOKUP(FİLTRE!$C456,'SKT LİSTESİ'!$F:$S,10,0)),"")</f>
        <v/>
      </c>
      <c r="J456" s="133" t="str">
        <f ca="1">IFERROR(IF($C456="","",VLOOKUP(FİLTRE!$C456,'SKT LİSTESİ'!$F:$S,11,0)),"")</f>
        <v/>
      </c>
      <c r="K456" s="134" t="str">
        <f ca="1">IFERROR(IF($C456="","",VLOOKUP(FİLTRE!$C456,'SKT LİSTESİ'!$F:$S,12,0)),"")</f>
        <v/>
      </c>
      <c r="L456" s="134" t="str">
        <f ca="1">IFERROR(IF($C456="","",VLOOKUP(FİLTRE!$C456,'SKT LİSTESİ'!$F:$S,13,0)),"")</f>
        <v/>
      </c>
      <c r="M456" s="135" t="str">
        <f ca="1">IFERROR(IF($C456="","",VLOOKUP(FİLTRE!$C456,'SKT LİSTESİ'!$F:$AJ,14,0)),"")</f>
        <v/>
      </c>
      <c r="N456" s="31" t="str">
        <f ca="1">IFERROR(IF($C456="","",VLOOKUP(FİLTRE!$C456,'SKT LİSTESİ'!$F:$AJ,22,0)),"")</f>
        <v/>
      </c>
      <c r="O456" s="136" t="str">
        <f ca="1">IFERROR(IF($C456="","",VLOOKUP(FİLTRE!$C456,'SKT LİSTESİ'!$F:$AJ,23,0)),"")</f>
        <v/>
      </c>
      <c r="P456" s="31"/>
      <c r="Q456" s="31"/>
      <c r="R456" s="137" t="str">
        <f ca="1">(IFERROR(IF($C456="","",VLOOKUP(FİLTRE!$C456,'SKT LİSTESİ'!$F:$AJ,15,0)),""))</f>
        <v/>
      </c>
      <c r="S456" s="138" t="str">
        <f ca="1">IFERROR(IF($C456="","",VLOOKUP(FİLTRE!$C456,'SKT LİSTESİ'!$F:$AJ,16,0)),"")</f>
        <v/>
      </c>
      <c r="AF456" s="179" t="str">
        <f t="shared" ca="1" si="26"/>
        <v/>
      </c>
      <c r="AG456" s="179">
        <f t="shared" ca="1" si="27"/>
        <v>0</v>
      </c>
      <c r="AH456" s="179">
        <f t="shared" ca="1" si="28"/>
        <v>0</v>
      </c>
    </row>
    <row r="457" spans="2:34" ht="15.75" x14ac:dyDescent="0.25">
      <c r="B457">
        <f t="shared" ca="1" si="25"/>
        <v>445</v>
      </c>
      <c r="C457" t="str">
        <f ca="1">IFERROR(VLOOKUP(B457,'SKT LİSTESİ'!F:F,1,0),"")</f>
        <v/>
      </c>
      <c r="E457" s="128" t="str">
        <f ca="1">IFERROR(IF($C457="","",VLOOKUP(FİLTRE!$C457,'SKT LİSTESİ'!$F:$S,5,0)),"")</f>
        <v/>
      </c>
      <c r="F457" s="129" t="str">
        <f ca="1">IFERROR(IF($C457="","",VLOOKUP(FİLTRE!$C457,'SKT LİSTESİ'!$F:$S,7,0)),"")</f>
        <v/>
      </c>
      <c r="G457" s="130" t="str">
        <f ca="1">IFERROR(IF($C457="","",VLOOKUP(FİLTRE!$C457,'SKT LİSTESİ'!$F:$S,8,0)),"")</f>
        <v/>
      </c>
      <c r="H457" s="131" t="str">
        <f ca="1">IF(E457="","",IF($C457="","",VLOOKUP(FİLTRE!$C457,'SKT LİSTESİ'!$F:$S,9,0)))</f>
        <v/>
      </c>
      <c r="I457" s="132" t="str">
        <f ca="1">IFERROR(IF($C457="","",VLOOKUP(FİLTRE!$C457,'SKT LİSTESİ'!$F:$S,10,0)),"")</f>
        <v/>
      </c>
      <c r="J457" s="133" t="str">
        <f ca="1">IFERROR(IF($C457="","",VLOOKUP(FİLTRE!$C457,'SKT LİSTESİ'!$F:$S,11,0)),"")</f>
        <v/>
      </c>
      <c r="K457" s="134" t="str">
        <f ca="1">IFERROR(IF($C457="","",VLOOKUP(FİLTRE!$C457,'SKT LİSTESİ'!$F:$S,12,0)),"")</f>
        <v/>
      </c>
      <c r="L457" s="134" t="str">
        <f ca="1">IFERROR(IF($C457="","",VLOOKUP(FİLTRE!$C457,'SKT LİSTESİ'!$F:$S,13,0)),"")</f>
        <v/>
      </c>
      <c r="M457" s="135" t="str">
        <f ca="1">IFERROR(IF($C457="","",VLOOKUP(FİLTRE!$C457,'SKT LİSTESİ'!$F:$AJ,14,0)),"")</f>
        <v/>
      </c>
      <c r="N457" s="31" t="str">
        <f ca="1">IFERROR(IF($C457="","",VLOOKUP(FİLTRE!$C457,'SKT LİSTESİ'!$F:$AJ,22,0)),"")</f>
        <v/>
      </c>
      <c r="O457" s="136" t="str">
        <f ca="1">IFERROR(IF($C457="","",VLOOKUP(FİLTRE!$C457,'SKT LİSTESİ'!$F:$AJ,23,0)),"")</f>
        <v/>
      </c>
      <c r="P457" s="31"/>
      <c r="Q457" s="31"/>
      <c r="R457" s="137" t="str">
        <f ca="1">(IFERROR(IF($C457="","",VLOOKUP(FİLTRE!$C457,'SKT LİSTESİ'!$F:$AJ,15,0)),""))</f>
        <v/>
      </c>
      <c r="S457" s="138" t="str">
        <f ca="1">IFERROR(IF($C457="","",VLOOKUP(FİLTRE!$C457,'SKT LİSTESİ'!$F:$AJ,16,0)),"")</f>
        <v/>
      </c>
      <c r="AF457" s="179" t="str">
        <f t="shared" ca="1" si="26"/>
        <v/>
      </c>
      <c r="AG457" s="179">
        <f t="shared" ca="1" si="27"/>
        <v>0</v>
      </c>
      <c r="AH457" s="179">
        <f t="shared" ca="1" si="28"/>
        <v>0</v>
      </c>
    </row>
    <row r="458" spans="2:34" ht="15.75" x14ac:dyDescent="0.25">
      <c r="B458">
        <f t="shared" ca="1" si="25"/>
        <v>446</v>
      </c>
      <c r="C458" t="str">
        <f ca="1">IFERROR(VLOOKUP(B458,'SKT LİSTESİ'!F:F,1,0),"")</f>
        <v/>
      </c>
      <c r="E458" s="128" t="str">
        <f ca="1">IFERROR(IF($C458="","",VLOOKUP(FİLTRE!$C458,'SKT LİSTESİ'!$F:$S,5,0)),"")</f>
        <v/>
      </c>
      <c r="F458" s="129" t="str">
        <f ca="1">IFERROR(IF($C458="","",VLOOKUP(FİLTRE!$C458,'SKT LİSTESİ'!$F:$S,7,0)),"")</f>
        <v/>
      </c>
      <c r="G458" s="130" t="str">
        <f ca="1">IFERROR(IF($C458="","",VLOOKUP(FİLTRE!$C458,'SKT LİSTESİ'!$F:$S,8,0)),"")</f>
        <v/>
      </c>
      <c r="H458" s="131" t="str">
        <f ca="1">IF(E458="","",IF($C458="","",VLOOKUP(FİLTRE!$C458,'SKT LİSTESİ'!$F:$S,9,0)))</f>
        <v/>
      </c>
      <c r="I458" s="132" t="str">
        <f ca="1">IFERROR(IF($C458="","",VLOOKUP(FİLTRE!$C458,'SKT LİSTESİ'!$F:$S,10,0)),"")</f>
        <v/>
      </c>
      <c r="J458" s="133" t="str">
        <f ca="1">IFERROR(IF($C458="","",VLOOKUP(FİLTRE!$C458,'SKT LİSTESİ'!$F:$S,11,0)),"")</f>
        <v/>
      </c>
      <c r="K458" s="134" t="str">
        <f ca="1">IFERROR(IF($C458="","",VLOOKUP(FİLTRE!$C458,'SKT LİSTESİ'!$F:$S,12,0)),"")</f>
        <v/>
      </c>
      <c r="L458" s="134" t="str">
        <f ca="1">IFERROR(IF($C458="","",VLOOKUP(FİLTRE!$C458,'SKT LİSTESİ'!$F:$S,13,0)),"")</f>
        <v/>
      </c>
      <c r="M458" s="135" t="str">
        <f ca="1">IFERROR(IF($C458="","",VLOOKUP(FİLTRE!$C458,'SKT LİSTESİ'!$F:$AJ,14,0)),"")</f>
        <v/>
      </c>
      <c r="N458" s="31" t="str">
        <f ca="1">IFERROR(IF($C458="","",VLOOKUP(FİLTRE!$C458,'SKT LİSTESİ'!$F:$AJ,22,0)),"")</f>
        <v/>
      </c>
      <c r="O458" s="136" t="str">
        <f ca="1">IFERROR(IF($C458="","",VLOOKUP(FİLTRE!$C458,'SKT LİSTESİ'!$F:$AJ,23,0)),"")</f>
        <v/>
      </c>
      <c r="P458" s="31"/>
      <c r="Q458" s="31"/>
      <c r="R458" s="137" t="str">
        <f ca="1">(IFERROR(IF($C458="","",VLOOKUP(FİLTRE!$C458,'SKT LİSTESİ'!$F:$AJ,15,0)),""))</f>
        <v/>
      </c>
      <c r="S458" s="138" t="str">
        <f ca="1">IFERROR(IF($C458="","",VLOOKUP(FİLTRE!$C458,'SKT LİSTESİ'!$F:$AJ,16,0)),"")</f>
        <v/>
      </c>
      <c r="AF458" s="179" t="str">
        <f t="shared" ca="1" si="26"/>
        <v/>
      </c>
      <c r="AG458" s="179">
        <f t="shared" ca="1" si="27"/>
        <v>0</v>
      </c>
      <c r="AH458" s="179">
        <f t="shared" ca="1" si="28"/>
        <v>0</v>
      </c>
    </row>
    <row r="459" spans="2:34" ht="15.75" x14ac:dyDescent="0.25">
      <c r="B459">
        <f t="shared" ca="1" si="25"/>
        <v>447</v>
      </c>
      <c r="C459" t="str">
        <f ca="1">IFERROR(VLOOKUP(B459,'SKT LİSTESİ'!F:F,1,0),"")</f>
        <v/>
      </c>
      <c r="E459" s="128" t="str">
        <f ca="1">IFERROR(IF($C459="","",VLOOKUP(FİLTRE!$C459,'SKT LİSTESİ'!$F:$S,5,0)),"")</f>
        <v/>
      </c>
      <c r="F459" s="129" t="str">
        <f ca="1">IFERROR(IF($C459="","",VLOOKUP(FİLTRE!$C459,'SKT LİSTESİ'!$F:$S,7,0)),"")</f>
        <v/>
      </c>
      <c r="G459" s="130" t="str">
        <f ca="1">IFERROR(IF($C459="","",VLOOKUP(FİLTRE!$C459,'SKT LİSTESİ'!$F:$S,8,0)),"")</f>
        <v/>
      </c>
      <c r="H459" s="131" t="str">
        <f ca="1">IF(E459="","",IF($C459="","",VLOOKUP(FİLTRE!$C459,'SKT LİSTESİ'!$F:$S,9,0)))</f>
        <v/>
      </c>
      <c r="I459" s="132" t="str">
        <f ca="1">IFERROR(IF($C459="","",VLOOKUP(FİLTRE!$C459,'SKT LİSTESİ'!$F:$S,10,0)),"")</f>
        <v/>
      </c>
      <c r="J459" s="133" t="str">
        <f ca="1">IFERROR(IF($C459="","",VLOOKUP(FİLTRE!$C459,'SKT LİSTESİ'!$F:$S,11,0)),"")</f>
        <v/>
      </c>
      <c r="K459" s="134" t="str">
        <f ca="1">IFERROR(IF($C459="","",VLOOKUP(FİLTRE!$C459,'SKT LİSTESİ'!$F:$S,12,0)),"")</f>
        <v/>
      </c>
      <c r="L459" s="134" t="str">
        <f ca="1">IFERROR(IF($C459="","",VLOOKUP(FİLTRE!$C459,'SKT LİSTESİ'!$F:$S,13,0)),"")</f>
        <v/>
      </c>
      <c r="M459" s="135" t="str">
        <f ca="1">IFERROR(IF($C459="","",VLOOKUP(FİLTRE!$C459,'SKT LİSTESİ'!$F:$AJ,14,0)),"")</f>
        <v/>
      </c>
      <c r="N459" s="31" t="str">
        <f ca="1">IFERROR(IF($C459="","",VLOOKUP(FİLTRE!$C459,'SKT LİSTESİ'!$F:$AJ,22,0)),"")</f>
        <v/>
      </c>
      <c r="O459" s="136" t="str">
        <f ca="1">IFERROR(IF($C459="","",VLOOKUP(FİLTRE!$C459,'SKT LİSTESİ'!$F:$AJ,23,0)),"")</f>
        <v/>
      </c>
      <c r="P459" s="31"/>
      <c r="Q459" s="31"/>
      <c r="R459" s="137" t="str">
        <f ca="1">(IFERROR(IF($C459="","",VLOOKUP(FİLTRE!$C459,'SKT LİSTESİ'!$F:$AJ,15,0)),""))</f>
        <v/>
      </c>
      <c r="S459" s="138" t="str">
        <f ca="1">IFERROR(IF($C459="","",VLOOKUP(FİLTRE!$C459,'SKT LİSTESİ'!$F:$AJ,16,0)),"")</f>
        <v/>
      </c>
      <c r="AF459" s="179" t="str">
        <f t="shared" ca="1" si="26"/>
        <v/>
      </c>
      <c r="AG459" s="179">
        <f t="shared" ca="1" si="27"/>
        <v>0</v>
      </c>
      <c r="AH459" s="179">
        <f t="shared" ca="1" si="28"/>
        <v>0</v>
      </c>
    </row>
    <row r="460" spans="2:34" ht="15.75" x14ac:dyDescent="0.25">
      <c r="B460">
        <f t="shared" ca="1" si="25"/>
        <v>448</v>
      </c>
      <c r="C460" t="str">
        <f ca="1">IFERROR(VLOOKUP(B460,'SKT LİSTESİ'!F:F,1,0),"")</f>
        <v/>
      </c>
      <c r="E460" s="128" t="str">
        <f ca="1">IFERROR(IF($C460="","",VLOOKUP(FİLTRE!$C460,'SKT LİSTESİ'!$F:$S,5,0)),"")</f>
        <v/>
      </c>
      <c r="F460" s="129" t="str">
        <f ca="1">IFERROR(IF($C460="","",VLOOKUP(FİLTRE!$C460,'SKT LİSTESİ'!$F:$S,7,0)),"")</f>
        <v/>
      </c>
      <c r="G460" s="130" t="str">
        <f ca="1">IFERROR(IF($C460="","",VLOOKUP(FİLTRE!$C460,'SKT LİSTESİ'!$F:$S,8,0)),"")</f>
        <v/>
      </c>
      <c r="H460" s="131" t="str">
        <f ca="1">IF(E460="","",IF($C460="","",VLOOKUP(FİLTRE!$C460,'SKT LİSTESİ'!$F:$S,9,0)))</f>
        <v/>
      </c>
      <c r="I460" s="132" t="str">
        <f ca="1">IFERROR(IF($C460="","",VLOOKUP(FİLTRE!$C460,'SKT LİSTESİ'!$F:$S,10,0)),"")</f>
        <v/>
      </c>
      <c r="J460" s="133" t="str">
        <f ca="1">IFERROR(IF($C460="","",VLOOKUP(FİLTRE!$C460,'SKT LİSTESİ'!$F:$S,11,0)),"")</f>
        <v/>
      </c>
      <c r="K460" s="134" t="str">
        <f ca="1">IFERROR(IF($C460="","",VLOOKUP(FİLTRE!$C460,'SKT LİSTESİ'!$F:$S,12,0)),"")</f>
        <v/>
      </c>
      <c r="L460" s="134" t="str">
        <f ca="1">IFERROR(IF($C460="","",VLOOKUP(FİLTRE!$C460,'SKT LİSTESİ'!$F:$S,13,0)),"")</f>
        <v/>
      </c>
      <c r="M460" s="135" t="str">
        <f ca="1">IFERROR(IF($C460="","",VLOOKUP(FİLTRE!$C460,'SKT LİSTESİ'!$F:$AJ,14,0)),"")</f>
        <v/>
      </c>
      <c r="N460" s="31" t="str">
        <f ca="1">IFERROR(IF($C460="","",VLOOKUP(FİLTRE!$C460,'SKT LİSTESİ'!$F:$AJ,22,0)),"")</f>
        <v/>
      </c>
      <c r="O460" s="136" t="str">
        <f ca="1">IFERROR(IF($C460="","",VLOOKUP(FİLTRE!$C460,'SKT LİSTESİ'!$F:$AJ,23,0)),"")</f>
        <v/>
      </c>
      <c r="P460" s="31"/>
      <c r="Q460" s="31"/>
      <c r="R460" s="137" t="str">
        <f ca="1">(IFERROR(IF($C460="","",VLOOKUP(FİLTRE!$C460,'SKT LİSTESİ'!$F:$AJ,15,0)),""))</f>
        <v/>
      </c>
      <c r="S460" s="138" t="str">
        <f ca="1">IFERROR(IF($C460="","",VLOOKUP(FİLTRE!$C460,'SKT LİSTESİ'!$F:$AJ,16,0)),"")</f>
        <v/>
      </c>
      <c r="AF460" s="179" t="str">
        <f t="shared" ca="1" si="26"/>
        <v/>
      </c>
      <c r="AG460" s="179">
        <f t="shared" ca="1" si="27"/>
        <v>0</v>
      </c>
      <c r="AH460" s="179">
        <f t="shared" ca="1" si="28"/>
        <v>0</v>
      </c>
    </row>
    <row r="461" spans="2:34" ht="15.75" x14ac:dyDescent="0.25">
      <c r="B461">
        <f t="shared" ca="1" si="25"/>
        <v>449</v>
      </c>
      <c r="C461" t="str">
        <f ca="1">IFERROR(VLOOKUP(B461,'SKT LİSTESİ'!F:F,1,0),"")</f>
        <v/>
      </c>
      <c r="E461" s="128" t="str">
        <f ca="1">IFERROR(IF($C461="","",VLOOKUP(FİLTRE!$C461,'SKT LİSTESİ'!$F:$S,5,0)),"")</f>
        <v/>
      </c>
      <c r="F461" s="129" t="str">
        <f ca="1">IFERROR(IF($C461="","",VLOOKUP(FİLTRE!$C461,'SKT LİSTESİ'!$F:$S,7,0)),"")</f>
        <v/>
      </c>
      <c r="G461" s="130" t="str">
        <f ca="1">IFERROR(IF($C461="","",VLOOKUP(FİLTRE!$C461,'SKT LİSTESİ'!$F:$S,8,0)),"")</f>
        <v/>
      </c>
      <c r="H461" s="131" t="str">
        <f ca="1">IF(E461="","",IF($C461="","",VLOOKUP(FİLTRE!$C461,'SKT LİSTESİ'!$F:$S,9,0)))</f>
        <v/>
      </c>
      <c r="I461" s="132" t="str">
        <f ca="1">IFERROR(IF($C461="","",VLOOKUP(FİLTRE!$C461,'SKT LİSTESİ'!$F:$S,10,0)),"")</f>
        <v/>
      </c>
      <c r="J461" s="133" t="str">
        <f ca="1">IFERROR(IF($C461="","",VLOOKUP(FİLTRE!$C461,'SKT LİSTESİ'!$F:$S,11,0)),"")</f>
        <v/>
      </c>
      <c r="K461" s="134" t="str">
        <f ca="1">IFERROR(IF($C461="","",VLOOKUP(FİLTRE!$C461,'SKT LİSTESİ'!$F:$S,12,0)),"")</f>
        <v/>
      </c>
      <c r="L461" s="134" t="str">
        <f ca="1">IFERROR(IF($C461="","",VLOOKUP(FİLTRE!$C461,'SKT LİSTESİ'!$F:$S,13,0)),"")</f>
        <v/>
      </c>
      <c r="M461" s="135" t="str">
        <f ca="1">IFERROR(IF($C461="","",VLOOKUP(FİLTRE!$C461,'SKT LİSTESİ'!$F:$AJ,14,0)),"")</f>
        <v/>
      </c>
      <c r="N461" s="31" t="str">
        <f ca="1">IFERROR(IF($C461="","",VLOOKUP(FİLTRE!$C461,'SKT LİSTESİ'!$F:$AJ,22,0)),"")</f>
        <v/>
      </c>
      <c r="O461" s="136" t="str">
        <f ca="1">IFERROR(IF($C461="","",VLOOKUP(FİLTRE!$C461,'SKT LİSTESİ'!$F:$AJ,23,0)),"")</f>
        <v/>
      </c>
      <c r="P461" s="31"/>
      <c r="Q461" s="31"/>
      <c r="R461" s="137" t="str">
        <f ca="1">(IFERROR(IF($C461="","",VLOOKUP(FİLTRE!$C461,'SKT LİSTESİ'!$F:$AJ,15,0)),""))</f>
        <v/>
      </c>
      <c r="S461" s="138" t="str">
        <f ca="1">IFERROR(IF($C461="","",VLOOKUP(FİLTRE!$C461,'SKT LİSTESİ'!$F:$AJ,16,0)),"")</f>
        <v/>
      </c>
      <c r="AF461" s="179" t="str">
        <f t="shared" ca="1" si="26"/>
        <v/>
      </c>
      <c r="AG461" s="179">
        <f t="shared" ca="1" si="27"/>
        <v>0</v>
      </c>
      <c r="AH461" s="179">
        <f t="shared" ca="1" si="28"/>
        <v>0</v>
      </c>
    </row>
    <row r="462" spans="2:34" ht="15.75" x14ac:dyDescent="0.25">
      <c r="B462">
        <f t="shared" ref="B462:B525" ca="1" si="29">IF($Y$2=1,(ROW()-12),"")</f>
        <v>450</v>
      </c>
      <c r="C462" t="str">
        <f ca="1">IFERROR(VLOOKUP(B462,'SKT LİSTESİ'!F:F,1,0),"")</f>
        <v/>
      </c>
      <c r="E462" s="128" t="str">
        <f ca="1">IFERROR(IF($C462="","",VLOOKUP(FİLTRE!$C462,'SKT LİSTESİ'!$F:$S,5,0)),"")</f>
        <v/>
      </c>
      <c r="F462" s="129" t="str">
        <f ca="1">IFERROR(IF($C462="","",VLOOKUP(FİLTRE!$C462,'SKT LİSTESİ'!$F:$S,7,0)),"")</f>
        <v/>
      </c>
      <c r="G462" s="130" t="str">
        <f ca="1">IFERROR(IF($C462="","",VLOOKUP(FİLTRE!$C462,'SKT LİSTESİ'!$F:$S,8,0)),"")</f>
        <v/>
      </c>
      <c r="H462" s="131" t="str">
        <f ca="1">IF(E462="","",IF($C462="","",VLOOKUP(FİLTRE!$C462,'SKT LİSTESİ'!$F:$S,9,0)))</f>
        <v/>
      </c>
      <c r="I462" s="132" t="str">
        <f ca="1">IFERROR(IF($C462="","",VLOOKUP(FİLTRE!$C462,'SKT LİSTESİ'!$F:$S,10,0)),"")</f>
        <v/>
      </c>
      <c r="J462" s="133" t="str">
        <f ca="1">IFERROR(IF($C462="","",VLOOKUP(FİLTRE!$C462,'SKT LİSTESİ'!$F:$S,11,0)),"")</f>
        <v/>
      </c>
      <c r="K462" s="134" t="str">
        <f ca="1">IFERROR(IF($C462="","",VLOOKUP(FİLTRE!$C462,'SKT LİSTESİ'!$F:$S,12,0)),"")</f>
        <v/>
      </c>
      <c r="L462" s="134" t="str">
        <f ca="1">IFERROR(IF($C462="","",VLOOKUP(FİLTRE!$C462,'SKT LİSTESİ'!$F:$S,13,0)),"")</f>
        <v/>
      </c>
      <c r="M462" s="135" t="str">
        <f ca="1">IFERROR(IF($C462="","",VLOOKUP(FİLTRE!$C462,'SKT LİSTESİ'!$F:$AJ,14,0)),"")</f>
        <v/>
      </c>
      <c r="N462" s="31" t="str">
        <f ca="1">IFERROR(IF($C462="","",VLOOKUP(FİLTRE!$C462,'SKT LİSTESİ'!$F:$AJ,22,0)),"")</f>
        <v/>
      </c>
      <c r="O462" s="136" t="str">
        <f ca="1">IFERROR(IF($C462="","",VLOOKUP(FİLTRE!$C462,'SKT LİSTESİ'!$F:$AJ,23,0)),"")</f>
        <v/>
      </c>
      <c r="P462" s="31"/>
      <c r="Q462" s="31"/>
      <c r="R462" s="137" t="str">
        <f ca="1">(IFERROR(IF($C462="","",VLOOKUP(FİLTRE!$C462,'SKT LİSTESİ'!$F:$AJ,15,0)),""))</f>
        <v/>
      </c>
      <c r="S462" s="138" t="str">
        <f ca="1">IFERROR(IF($C462="","",VLOOKUP(FİLTRE!$C462,'SKT LİSTESİ'!$F:$AJ,16,0)),"")</f>
        <v/>
      </c>
      <c r="AF462" s="179" t="str">
        <f t="shared" ref="AF462:AF525" ca="1" si="30">IF(E462&lt;&gt;"SAYIM",K462,
(IF(AND(E462="SAYIM",R462=0),0,(COUNTIFS(E:E,"SAYIM",F:F,F462,R:R,"&gt;"&amp;0)))))</f>
        <v/>
      </c>
      <c r="AG462" s="179">
        <f t="shared" ref="AG462:AG525" ca="1" si="31">IF(E462="SAYIM",(IFERROR(R462/AF462,0)),0)</f>
        <v>0</v>
      </c>
      <c r="AH462" s="179">
        <f t="shared" ref="AH462:AH525" ca="1" si="32">IF(E462="SAYIM",(IFERROR(S462/AF462,0)),0)</f>
        <v>0</v>
      </c>
    </row>
    <row r="463" spans="2:34" ht="15.75" x14ac:dyDescent="0.25">
      <c r="B463">
        <f t="shared" ca="1" si="29"/>
        <v>451</v>
      </c>
      <c r="C463" t="str">
        <f ca="1">IFERROR(VLOOKUP(B463,'SKT LİSTESİ'!F:F,1,0),"")</f>
        <v/>
      </c>
      <c r="E463" s="128" t="str">
        <f ca="1">IFERROR(IF($C463="","",VLOOKUP(FİLTRE!$C463,'SKT LİSTESİ'!$F:$S,5,0)),"")</f>
        <v/>
      </c>
      <c r="F463" s="129" t="str">
        <f ca="1">IFERROR(IF($C463="","",VLOOKUP(FİLTRE!$C463,'SKT LİSTESİ'!$F:$S,7,0)),"")</f>
        <v/>
      </c>
      <c r="G463" s="130" t="str">
        <f ca="1">IFERROR(IF($C463="","",VLOOKUP(FİLTRE!$C463,'SKT LİSTESİ'!$F:$S,8,0)),"")</f>
        <v/>
      </c>
      <c r="H463" s="131" t="str">
        <f ca="1">IF(E463="","",IF($C463="","",VLOOKUP(FİLTRE!$C463,'SKT LİSTESİ'!$F:$S,9,0)))</f>
        <v/>
      </c>
      <c r="I463" s="132" t="str">
        <f ca="1">IFERROR(IF($C463="","",VLOOKUP(FİLTRE!$C463,'SKT LİSTESİ'!$F:$S,10,0)),"")</f>
        <v/>
      </c>
      <c r="J463" s="133" t="str">
        <f ca="1">IFERROR(IF($C463="","",VLOOKUP(FİLTRE!$C463,'SKT LİSTESİ'!$F:$S,11,0)),"")</f>
        <v/>
      </c>
      <c r="K463" s="134" t="str">
        <f ca="1">IFERROR(IF($C463="","",VLOOKUP(FİLTRE!$C463,'SKT LİSTESİ'!$F:$S,12,0)),"")</f>
        <v/>
      </c>
      <c r="L463" s="134" t="str">
        <f ca="1">IFERROR(IF($C463="","",VLOOKUP(FİLTRE!$C463,'SKT LİSTESİ'!$F:$S,13,0)),"")</f>
        <v/>
      </c>
      <c r="M463" s="135" t="str">
        <f ca="1">IFERROR(IF($C463="","",VLOOKUP(FİLTRE!$C463,'SKT LİSTESİ'!$F:$AJ,14,0)),"")</f>
        <v/>
      </c>
      <c r="N463" s="31" t="str">
        <f ca="1">IFERROR(IF($C463="","",VLOOKUP(FİLTRE!$C463,'SKT LİSTESİ'!$F:$AJ,22,0)),"")</f>
        <v/>
      </c>
      <c r="O463" s="136" t="str">
        <f ca="1">IFERROR(IF($C463="","",VLOOKUP(FİLTRE!$C463,'SKT LİSTESİ'!$F:$AJ,23,0)),"")</f>
        <v/>
      </c>
      <c r="P463" s="31"/>
      <c r="Q463" s="31"/>
      <c r="R463" s="137" t="str">
        <f ca="1">(IFERROR(IF($C463="","",VLOOKUP(FİLTRE!$C463,'SKT LİSTESİ'!$F:$AJ,15,0)),""))</f>
        <v/>
      </c>
      <c r="S463" s="138" t="str">
        <f ca="1">IFERROR(IF($C463="","",VLOOKUP(FİLTRE!$C463,'SKT LİSTESİ'!$F:$AJ,16,0)),"")</f>
        <v/>
      </c>
      <c r="AF463" s="179" t="str">
        <f t="shared" ca="1" si="30"/>
        <v/>
      </c>
      <c r="AG463" s="179">
        <f t="shared" ca="1" si="31"/>
        <v>0</v>
      </c>
      <c r="AH463" s="179">
        <f t="shared" ca="1" si="32"/>
        <v>0</v>
      </c>
    </row>
    <row r="464" spans="2:34" ht="15.75" x14ac:dyDescent="0.25">
      <c r="B464">
        <f t="shared" ca="1" si="29"/>
        <v>452</v>
      </c>
      <c r="C464" t="str">
        <f ca="1">IFERROR(VLOOKUP(B464,'SKT LİSTESİ'!F:F,1,0),"")</f>
        <v/>
      </c>
      <c r="E464" s="128" t="str">
        <f ca="1">IFERROR(IF($C464="","",VLOOKUP(FİLTRE!$C464,'SKT LİSTESİ'!$F:$S,5,0)),"")</f>
        <v/>
      </c>
      <c r="F464" s="129" t="str">
        <f ca="1">IFERROR(IF($C464="","",VLOOKUP(FİLTRE!$C464,'SKT LİSTESİ'!$F:$S,7,0)),"")</f>
        <v/>
      </c>
      <c r="G464" s="130" t="str">
        <f ca="1">IFERROR(IF($C464="","",VLOOKUP(FİLTRE!$C464,'SKT LİSTESİ'!$F:$S,8,0)),"")</f>
        <v/>
      </c>
      <c r="H464" s="131" t="str">
        <f ca="1">IF(E464="","",IF($C464="","",VLOOKUP(FİLTRE!$C464,'SKT LİSTESİ'!$F:$S,9,0)))</f>
        <v/>
      </c>
      <c r="I464" s="132" t="str">
        <f ca="1">IFERROR(IF($C464="","",VLOOKUP(FİLTRE!$C464,'SKT LİSTESİ'!$F:$S,10,0)),"")</f>
        <v/>
      </c>
      <c r="J464" s="133" t="str">
        <f ca="1">IFERROR(IF($C464="","",VLOOKUP(FİLTRE!$C464,'SKT LİSTESİ'!$F:$S,11,0)),"")</f>
        <v/>
      </c>
      <c r="K464" s="134" t="str">
        <f ca="1">IFERROR(IF($C464="","",VLOOKUP(FİLTRE!$C464,'SKT LİSTESİ'!$F:$S,12,0)),"")</f>
        <v/>
      </c>
      <c r="L464" s="134" t="str">
        <f ca="1">IFERROR(IF($C464="","",VLOOKUP(FİLTRE!$C464,'SKT LİSTESİ'!$F:$S,13,0)),"")</f>
        <v/>
      </c>
      <c r="M464" s="135" t="str">
        <f ca="1">IFERROR(IF($C464="","",VLOOKUP(FİLTRE!$C464,'SKT LİSTESİ'!$F:$AJ,14,0)),"")</f>
        <v/>
      </c>
      <c r="N464" s="31" t="str">
        <f ca="1">IFERROR(IF($C464="","",VLOOKUP(FİLTRE!$C464,'SKT LİSTESİ'!$F:$AJ,22,0)),"")</f>
        <v/>
      </c>
      <c r="O464" s="136" t="str">
        <f ca="1">IFERROR(IF($C464="","",VLOOKUP(FİLTRE!$C464,'SKT LİSTESİ'!$F:$AJ,23,0)),"")</f>
        <v/>
      </c>
      <c r="P464" s="31"/>
      <c r="Q464" s="31"/>
      <c r="R464" s="137" t="str">
        <f ca="1">(IFERROR(IF($C464="","",VLOOKUP(FİLTRE!$C464,'SKT LİSTESİ'!$F:$AJ,15,0)),""))</f>
        <v/>
      </c>
      <c r="S464" s="138" t="str">
        <f ca="1">IFERROR(IF($C464="","",VLOOKUP(FİLTRE!$C464,'SKT LİSTESİ'!$F:$AJ,16,0)),"")</f>
        <v/>
      </c>
      <c r="AF464" s="179" t="str">
        <f t="shared" ca="1" si="30"/>
        <v/>
      </c>
      <c r="AG464" s="179">
        <f t="shared" ca="1" si="31"/>
        <v>0</v>
      </c>
      <c r="AH464" s="179">
        <f t="shared" ca="1" si="32"/>
        <v>0</v>
      </c>
    </row>
    <row r="465" spans="2:34" ht="15.75" x14ac:dyDescent="0.25">
      <c r="B465">
        <f t="shared" ca="1" si="29"/>
        <v>453</v>
      </c>
      <c r="C465" t="str">
        <f ca="1">IFERROR(VLOOKUP(B465,'SKT LİSTESİ'!F:F,1,0),"")</f>
        <v/>
      </c>
      <c r="E465" s="128" t="str">
        <f ca="1">IFERROR(IF($C465="","",VLOOKUP(FİLTRE!$C465,'SKT LİSTESİ'!$F:$S,5,0)),"")</f>
        <v/>
      </c>
      <c r="F465" s="129" t="str">
        <f ca="1">IFERROR(IF($C465="","",VLOOKUP(FİLTRE!$C465,'SKT LİSTESİ'!$F:$S,7,0)),"")</f>
        <v/>
      </c>
      <c r="G465" s="130" t="str">
        <f ca="1">IFERROR(IF($C465="","",VLOOKUP(FİLTRE!$C465,'SKT LİSTESİ'!$F:$S,8,0)),"")</f>
        <v/>
      </c>
      <c r="H465" s="131" t="str">
        <f ca="1">IF(E465="","",IF($C465="","",VLOOKUP(FİLTRE!$C465,'SKT LİSTESİ'!$F:$S,9,0)))</f>
        <v/>
      </c>
      <c r="I465" s="132" t="str">
        <f ca="1">IFERROR(IF($C465="","",VLOOKUP(FİLTRE!$C465,'SKT LİSTESİ'!$F:$S,10,0)),"")</f>
        <v/>
      </c>
      <c r="J465" s="133" t="str">
        <f ca="1">IFERROR(IF($C465="","",VLOOKUP(FİLTRE!$C465,'SKT LİSTESİ'!$F:$S,11,0)),"")</f>
        <v/>
      </c>
      <c r="K465" s="134" t="str">
        <f ca="1">IFERROR(IF($C465="","",VLOOKUP(FİLTRE!$C465,'SKT LİSTESİ'!$F:$S,12,0)),"")</f>
        <v/>
      </c>
      <c r="L465" s="134" t="str">
        <f ca="1">IFERROR(IF($C465="","",VLOOKUP(FİLTRE!$C465,'SKT LİSTESİ'!$F:$S,13,0)),"")</f>
        <v/>
      </c>
      <c r="M465" s="135" t="str">
        <f ca="1">IFERROR(IF($C465="","",VLOOKUP(FİLTRE!$C465,'SKT LİSTESİ'!$F:$AJ,14,0)),"")</f>
        <v/>
      </c>
      <c r="N465" s="31" t="str">
        <f ca="1">IFERROR(IF($C465="","",VLOOKUP(FİLTRE!$C465,'SKT LİSTESİ'!$F:$AJ,22,0)),"")</f>
        <v/>
      </c>
      <c r="O465" s="136" t="str">
        <f ca="1">IFERROR(IF($C465="","",VLOOKUP(FİLTRE!$C465,'SKT LİSTESİ'!$F:$AJ,23,0)),"")</f>
        <v/>
      </c>
      <c r="P465" s="31"/>
      <c r="Q465" s="31"/>
      <c r="R465" s="137" t="str">
        <f ca="1">(IFERROR(IF($C465="","",VLOOKUP(FİLTRE!$C465,'SKT LİSTESİ'!$F:$AJ,15,0)),""))</f>
        <v/>
      </c>
      <c r="S465" s="138" t="str">
        <f ca="1">IFERROR(IF($C465="","",VLOOKUP(FİLTRE!$C465,'SKT LİSTESİ'!$F:$AJ,16,0)),"")</f>
        <v/>
      </c>
      <c r="AF465" s="179" t="str">
        <f t="shared" ca="1" si="30"/>
        <v/>
      </c>
      <c r="AG465" s="179">
        <f t="shared" ca="1" si="31"/>
        <v>0</v>
      </c>
      <c r="AH465" s="179">
        <f t="shared" ca="1" si="32"/>
        <v>0</v>
      </c>
    </row>
    <row r="466" spans="2:34" ht="15.75" x14ac:dyDescent="0.25">
      <c r="B466">
        <f t="shared" ca="1" si="29"/>
        <v>454</v>
      </c>
      <c r="C466" t="str">
        <f ca="1">IFERROR(VLOOKUP(B466,'SKT LİSTESİ'!F:F,1,0),"")</f>
        <v/>
      </c>
      <c r="E466" s="128" t="str">
        <f ca="1">IFERROR(IF($C466="","",VLOOKUP(FİLTRE!$C466,'SKT LİSTESİ'!$F:$S,5,0)),"")</f>
        <v/>
      </c>
      <c r="F466" s="129" t="str">
        <f ca="1">IFERROR(IF($C466="","",VLOOKUP(FİLTRE!$C466,'SKT LİSTESİ'!$F:$S,7,0)),"")</f>
        <v/>
      </c>
      <c r="G466" s="130" t="str">
        <f ca="1">IFERROR(IF($C466="","",VLOOKUP(FİLTRE!$C466,'SKT LİSTESİ'!$F:$S,8,0)),"")</f>
        <v/>
      </c>
      <c r="H466" s="131" t="str">
        <f ca="1">IF(E466="","",IF($C466="","",VLOOKUP(FİLTRE!$C466,'SKT LİSTESİ'!$F:$S,9,0)))</f>
        <v/>
      </c>
      <c r="I466" s="132" t="str">
        <f ca="1">IFERROR(IF($C466="","",VLOOKUP(FİLTRE!$C466,'SKT LİSTESİ'!$F:$S,10,0)),"")</f>
        <v/>
      </c>
      <c r="J466" s="133" t="str">
        <f ca="1">IFERROR(IF($C466="","",VLOOKUP(FİLTRE!$C466,'SKT LİSTESİ'!$F:$S,11,0)),"")</f>
        <v/>
      </c>
      <c r="K466" s="134" t="str">
        <f ca="1">IFERROR(IF($C466="","",VLOOKUP(FİLTRE!$C466,'SKT LİSTESİ'!$F:$S,12,0)),"")</f>
        <v/>
      </c>
      <c r="L466" s="134" t="str">
        <f ca="1">IFERROR(IF($C466="","",VLOOKUP(FİLTRE!$C466,'SKT LİSTESİ'!$F:$S,13,0)),"")</f>
        <v/>
      </c>
      <c r="M466" s="135" t="str">
        <f ca="1">IFERROR(IF($C466="","",VLOOKUP(FİLTRE!$C466,'SKT LİSTESİ'!$F:$AJ,14,0)),"")</f>
        <v/>
      </c>
      <c r="N466" s="31" t="str">
        <f ca="1">IFERROR(IF($C466="","",VLOOKUP(FİLTRE!$C466,'SKT LİSTESİ'!$F:$AJ,22,0)),"")</f>
        <v/>
      </c>
      <c r="O466" s="136" t="str">
        <f ca="1">IFERROR(IF($C466="","",VLOOKUP(FİLTRE!$C466,'SKT LİSTESİ'!$F:$AJ,23,0)),"")</f>
        <v/>
      </c>
      <c r="P466" s="31"/>
      <c r="Q466" s="31"/>
      <c r="R466" s="137" t="str">
        <f ca="1">(IFERROR(IF($C466="","",VLOOKUP(FİLTRE!$C466,'SKT LİSTESİ'!$F:$AJ,15,0)),""))</f>
        <v/>
      </c>
      <c r="S466" s="138" t="str">
        <f ca="1">IFERROR(IF($C466="","",VLOOKUP(FİLTRE!$C466,'SKT LİSTESİ'!$F:$AJ,16,0)),"")</f>
        <v/>
      </c>
      <c r="AF466" s="179" t="str">
        <f t="shared" ca="1" si="30"/>
        <v/>
      </c>
      <c r="AG466" s="179">
        <f t="shared" ca="1" si="31"/>
        <v>0</v>
      </c>
      <c r="AH466" s="179">
        <f t="shared" ca="1" si="32"/>
        <v>0</v>
      </c>
    </row>
    <row r="467" spans="2:34" ht="15.75" x14ac:dyDescent="0.25">
      <c r="B467">
        <f t="shared" ca="1" si="29"/>
        <v>455</v>
      </c>
      <c r="C467" t="str">
        <f ca="1">IFERROR(VLOOKUP(B467,'SKT LİSTESİ'!F:F,1,0),"")</f>
        <v/>
      </c>
      <c r="E467" s="128" t="str">
        <f ca="1">IFERROR(IF($C467="","",VLOOKUP(FİLTRE!$C467,'SKT LİSTESİ'!$F:$S,5,0)),"")</f>
        <v/>
      </c>
      <c r="F467" s="129" t="str">
        <f ca="1">IFERROR(IF($C467="","",VLOOKUP(FİLTRE!$C467,'SKT LİSTESİ'!$F:$S,7,0)),"")</f>
        <v/>
      </c>
      <c r="G467" s="130" t="str">
        <f ca="1">IFERROR(IF($C467="","",VLOOKUP(FİLTRE!$C467,'SKT LİSTESİ'!$F:$S,8,0)),"")</f>
        <v/>
      </c>
      <c r="H467" s="131" t="str">
        <f ca="1">IF(E467="","",IF($C467="","",VLOOKUP(FİLTRE!$C467,'SKT LİSTESİ'!$F:$S,9,0)))</f>
        <v/>
      </c>
      <c r="I467" s="132" t="str">
        <f ca="1">IFERROR(IF($C467="","",VLOOKUP(FİLTRE!$C467,'SKT LİSTESİ'!$F:$S,10,0)),"")</f>
        <v/>
      </c>
      <c r="J467" s="133" t="str">
        <f ca="1">IFERROR(IF($C467="","",VLOOKUP(FİLTRE!$C467,'SKT LİSTESİ'!$F:$S,11,0)),"")</f>
        <v/>
      </c>
      <c r="K467" s="134" t="str">
        <f ca="1">IFERROR(IF($C467="","",VLOOKUP(FİLTRE!$C467,'SKT LİSTESİ'!$F:$S,12,0)),"")</f>
        <v/>
      </c>
      <c r="L467" s="134" t="str">
        <f ca="1">IFERROR(IF($C467="","",VLOOKUP(FİLTRE!$C467,'SKT LİSTESİ'!$F:$S,13,0)),"")</f>
        <v/>
      </c>
      <c r="M467" s="135" t="str">
        <f ca="1">IFERROR(IF($C467="","",VLOOKUP(FİLTRE!$C467,'SKT LİSTESİ'!$F:$AJ,14,0)),"")</f>
        <v/>
      </c>
      <c r="N467" s="31" t="str">
        <f ca="1">IFERROR(IF($C467="","",VLOOKUP(FİLTRE!$C467,'SKT LİSTESİ'!$F:$AJ,22,0)),"")</f>
        <v/>
      </c>
      <c r="O467" s="136" t="str">
        <f ca="1">IFERROR(IF($C467="","",VLOOKUP(FİLTRE!$C467,'SKT LİSTESİ'!$F:$AJ,23,0)),"")</f>
        <v/>
      </c>
      <c r="P467" s="31"/>
      <c r="Q467" s="31"/>
      <c r="R467" s="137" t="str">
        <f ca="1">(IFERROR(IF($C467="","",VLOOKUP(FİLTRE!$C467,'SKT LİSTESİ'!$F:$AJ,15,0)),""))</f>
        <v/>
      </c>
      <c r="S467" s="138" t="str">
        <f ca="1">IFERROR(IF($C467="","",VLOOKUP(FİLTRE!$C467,'SKT LİSTESİ'!$F:$AJ,16,0)),"")</f>
        <v/>
      </c>
      <c r="AF467" s="179" t="str">
        <f t="shared" ca="1" si="30"/>
        <v/>
      </c>
      <c r="AG467" s="179">
        <f t="shared" ca="1" si="31"/>
        <v>0</v>
      </c>
      <c r="AH467" s="179">
        <f t="shared" ca="1" si="32"/>
        <v>0</v>
      </c>
    </row>
    <row r="468" spans="2:34" ht="15.75" x14ac:dyDescent="0.25">
      <c r="B468">
        <f t="shared" ca="1" si="29"/>
        <v>456</v>
      </c>
      <c r="C468" t="str">
        <f ca="1">IFERROR(VLOOKUP(B468,'SKT LİSTESİ'!F:F,1,0),"")</f>
        <v/>
      </c>
      <c r="E468" s="128" t="str">
        <f ca="1">IFERROR(IF($C468="","",VLOOKUP(FİLTRE!$C468,'SKT LİSTESİ'!$F:$S,5,0)),"")</f>
        <v/>
      </c>
      <c r="F468" s="129" t="str">
        <f ca="1">IFERROR(IF($C468="","",VLOOKUP(FİLTRE!$C468,'SKT LİSTESİ'!$F:$S,7,0)),"")</f>
        <v/>
      </c>
      <c r="G468" s="130" t="str">
        <f ca="1">IFERROR(IF($C468="","",VLOOKUP(FİLTRE!$C468,'SKT LİSTESİ'!$F:$S,8,0)),"")</f>
        <v/>
      </c>
      <c r="H468" s="131" t="str">
        <f ca="1">IF(E468="","",IF($C468="","",VLOOKUP(FİLTRE!$C468,'SKT LİSTESİ'!$F:$S,9,0)))</f>
        <v/>
      </c>
      <c r="I468" s="132" t="str">
        <f ca="1">IFERROR(IF($C468="","",VLOOKUP(FİLTRE!$C468,'SKT LİSTESİ'!$F:$S,10,0)),"")</f>
        <v/>
      </c>
      <c r="J468" s="133" t="str">
        <f ca="1">IFERROR(IF($C468="","",VLOOKUP(FİLTRE!$C468,'SKT LİSTESİ'!$F:$S,11,0)),"")</f>
        <v/>
      </c>
      <c r="K468" s="134" t="str">
        <f ca="1">IFERROR(IF($C468="","",VLOOKUP(FİLTRE!$C468,'SKT LİSTESİ'!$F:$S,12,0)),"")</f>
        <v/>
      </c>
      <c r="L468" s="134" t="str">
        <f ca="1">IFERROR(IF($C468="","",VLOOKUP(FİLTRE!$C468,'SKT LİSTESİ'!$F:$S,13,0)),"")</f>
        <v/>
      </c>
      <c r="M468" s="135" t="str">
        <f ca="1">IFERROR(IF($C468="","",VLOOKUP(FİLTRE!$C468,'SKT LİSTESİ'!$F:$AJ,14,0)),"")</f>
        <v/>
      </c>
      <c r="N468" s="31" t="str">
        <f ca="1">IFERROR(IF($C468="","",VLOOKUP(FİLTRE!$C468,'SKT LİSTESİ'!$F:$AJ,22,0)),"")</f>
        <v/>
      </c>
      <c r="O468" s="136" t="str">
        <f ca="1">IFERROR(IF($C468="","",VLOOKUP(FİLTRE!$C468,'SKT LİSTESİ'!$F:$AJ,23,0)),"")</f>
        <v/>
      </c>
      <c r="P468" s="31"/>
      <c r="Q468" s="31"/>
      <c r="R468" s="137" t="str">
        <f ca="1">(IFERROR(IF($C468="","",VLOOKUP(FİLTRE!$C468,'SKT LİSTESİ'!$F:$AJ,15,0)),""))</f>
        <v/>
      </c>
      <c r="S468" s="138" t="str">
        <f ca="1">IFERROR(IF($C468="","",VLOOKUP(FİLTRE!$C468,'SKT LİSTESİ'!$F:$AJ,16,0)),"")</f>
        <v/>
      </c>
      <c r="AF468" s="179" t="str">
        <f t="shared" ca="1" si="30"/>
        <v/>
      </c>
      <c r="AG468" s="179">
        <f t="shared" ca="1" si="31"/>
        <v>0</v>
      </c>
      <c r="AH468" s="179">
        <f t="shared" ca="1" si="32"/>
        <v>0</v>
      </c>
    </row>
    <row r="469" spans="2:34" ht="15.75" x14ac:dyDescent="0.25">
      <c r="B469">
        <f t="shared" ca="1" si="29"/>
        <v>457</v>
      </c>
      <c r="C469" t="str">
        <f ca="1">IFERROR(VLOOKUP(B469,'SKT LİSTESİ'!F:F,1,0),"")</f>
        <v/>
      </c>
      <c r="E469" s="128" t="str">
        <f ca="1">IFERROR(IF($C469="","",VLOOKUP(FİLTRE!$C469,'SKT LİSTESİ'!$F:$S,5,0)),"")</f>
        <v/>
      </c>
      <c r="F469" s="129" t="str">
        <f ca="1">IFERROR(IF($C469="","",VLOOKUP(FİLTRE!$C469,'SKT LİSTESİ'!$F:$S,7,0)),"")</f>
        <v/>
      </c>
      <c r="G469" s="130" t="str">
        <f ca="1">IFERROR(IF($C469="","",VLOOKUP(FİLTRE!$C469,'SKT LİSTESİ'!$F:$S,8,0)),"")</f>
        <v/>
      </c>
      <c r="H469" s="131" t="str">
        <f ca="1">IF(E469="","",IF($C469="","",VLOOKUP(FİLTRE!$C469,'SKT LİSTESİ'!$F:$S,9,0)))</f>
        <v/>
      </c>
      <c r="I469" s="132" t="str">
        <f ca="1">IFERROR(IF($C469="","",VLOOKUP(FİLTRE!$C469,'SKT LİSTESİ'!$F:$S,10,0)),"")</f>
        <v/>
      </c>
      <c r="J469" s="133" t="str">
        <f ca="1">IFERROR(IF($C469="","",VLOOKUP(FİLTRE!$C469,'SKT LİSTESİ'!$F:$S,11,0)),"")</f>
        <v/>
      </c>
      <c r="K469" s="134" t="str">
        <f ca="1">IFERROR(IF($C469="","",VLOOKUP(FİLTRE!$C469,'SKT LİSTESİ'!$F:$S,12,0)),"")</f>
        <v/>
      </c>
      <c r="L469" s="134" t="str">
        <f ca="1">IFERROR(IF($C469="","",VLOOKUP(FİLTRE!$C469,'SKT LİSTESİ'!$F:$S,13,0)),"")</f>
        <v/>
      </c>
      <c r="M469" s="135" t="str">
        <f ca="1">IFERROR(IF($C469="","",VLOOKUP(FİLTRE!$C469,'SKT LİSTESİ'!$F:$AJ,14,0)),"")</f>
        <v/>
      </c>
      <c r="N469" s="31" t="str">
        <f ca="1">IFERROR(IF($C469="","",VLOOKUP(FİLTRE!$C469,'SKT LİSTESİ'!$F:$AJ,22,0)),"")</f>
        <v/>
      </c>
      <c r="O469" s="136" t="str">
        <f ca="1">IFERROR(IF($C469="","",VLOOKUP(FİLTRE!$C469,'SKT LİSTESİ'!$F:$AJ,23,0)),"")</f>
        <v/>
      </c>
      <c r="P469" s="31"/>
      <c r="Q469" s="31"/>
      <c r="R469" s="137" t="str">
        <f ca="1">(IFERROR(IF($C469="","",VLOOKUP(FİLTRE!$C469,'SKT LİSTESİ'!$F:$AJ,15,0)),""))</f>
        <v/>
      </c>
      <c r="S469" s="138" t="str">
        <f ca="1">IFERROR(IF($C469="","",VLOOKUP(FİLTRE!$C469,'SKT LİSTESİ'!$F:$AJ,16,0)),"")</f>
        <v/>
      </c>
      <c r="AF469" s="179" t="str">
        <f t="shared" ca="1" si="30"/>
        <v/>
      </c>
      <c r="AG469" s="179">
        <f t="shared" ca="1" si="31"/>
        <v>0</v>
      </c>
      <c r="AH469" s="179">
        <f t="shared" ca="1" si="32"/>
        <v>0</v>
      </c>
    </row>
    <row r="470" spans="2:34" ht="15.75" x14ac:dyDescent="0.25">
      <c r="B470">
        <f t="shared" ca="1" si="29"/>
        <v>458</v>
      </c>
      <c r="C470" t="str">
        <f ca="1">IFERROR(VLOOKUP(B470,'SKT LİSTESİ'!F:F,1,0),"")</f>
        <v/>
      </c>
      <c r="E470" s="128" t="str">
        <f ca="1">IFERROR(IF($C470="","",VLOOKUP(FİLTRE!$C470,'SKT LİSTESİ'!$F:$S,5,0)),"")</f>
        <v/>
      </c>
      <c r="F470" s="129" t="str">
        <f ca="1">IFERROR(IF($C470="","",VLOOKUP(FİLTRE!$C470,'SKT LİSTESİ'!$F:$S,7,0)),"")</f>
        <v/>
      </c>
      <c r="G470" s="130" t="str">
        <f ca="1">IFERROR(IF($C470="","",VLOOKUP(FİLTRE!$C470,'SKT LİSTESİ'!$F:$S,8,0)),"")</f>
        <v/>
      </c>
      <c r="H470" s="131" t="str">
        <f ca="1">IF(E470="","",IF($C470="","",VLOOKUP(FİLTRE!$C470,'SKT LİSTESİ'!$F:$S,9,0)))</f>
        <v/>
      </c>
      <c r="I470" s="132" t="str">
        <f ca="1">IFERROR(IF($C470="","",VLOOKUP(FİLTRE!$C470,'SKT LİSTESİ'!$F:$S,10,0)),"")</f>
        <v/>
      </c>
      <c r="J470" s="133" t="str">
        <f ca="1">IFERROR(IF($C470="","",VLOOKUP(FİLTRE!$C470,'SKT LİSTESİ'!$F:$S,11,0)),"")</f>
        <v/>
      </c>
      <c r="K470" s="134" t="str">
        <f ca="1">IFERROR(IF($C470="","",VLOOKUP(FİLTRE!$C470,'SKT LİSTESİ'!$F:$S,12,0)),"")</f>
        <v/>
      </c>
      <c r="L470" s="134" t="str">
        <f ca="1">IFERROR(IF($C470="","",VLOOKUP(FİLTRE!$C470,'SKT LİSTESİ'!$F:$S,13,0)),"")</f>
        <v/>
      </c>
      <c r="M470" s="135" t="str">
        <f ca="1">IFERROR(IF($C470="","",VLOOKUP(FİLTRE!$C470,'SKT LİSTESİ'!$F:$AJ,14,0)),"")</f>
        <v/>
      </c>
      <c r="N470" s="31" t="str">
        <f ca="1">IFERROR(IF($C470="","",VLOOKUP(FİLTRE!$C470,'SKT LİSTESİ'!$F:$AJ,22,0)),"")</f>
        <v/>
      </c>
      <c r="O470" s="136" t="str">
        <f ca="1">IFERROR(IF($C470="","",VLOOKUP(FİLTRE!$C470,'SKT LİSTESİ'!$F:$AJ,23,0)),"")</f>
        <v/>
      </c>
      <c r="P470" s="31"/>
      <c r="Q470" s="31"/>
      <c r="R470" s="137" t="str">
        <f ca="1">(IFERROR(IF($C470="","",VLOOKUP(FİLTRE!$C470,'SKT LİSTESİ'!$F:$AJ,15,0)),""))</f>
        <v/>
      </c>
      <c r="S470" s="138" t="str">
        <f ca="1">IFERROR(IF($C470="","",VLOOKUP(FİLTRE!$C470,'SKT LİSTESİ'!$F:$AJ,16,0)),"")</f>
        <v/>
      </c>
      <c r="AF470" s="179" t="str">
        <f t="shared" ca="1" si="30"/>
        <v/>
      </c>
      <c r="AG470" s="179">
        <f t="shared" ca="1" si="31"/>
        <v>0</v>
      </c>
      <c r="AH470" s="179">
        <f t="shared" ca="1" si="32"/>
        <v>0</v>
      </c>
    </row>
    <row r="471" spans="2:34" ht="15.75" x14ac:dyDescent="0.25">
      <c r="B471">
        <f t="shared" ca="1" si="29"/>
        <v>459</v>
      </c>
      <c r="C471" t="str">
        <f ca="1">IFERROR(VLOOKUP(B471,'SKT LİSTESİ'!F:F,1,0),"")</f>
        <v/>
      </c>
      <c r="E471" s="128" t="str">
        <f ca="1">IFERROR(IF($C471="","",VLOOKUP(FİLTRE!$C471,'SKT LİSTESİ'!$F:$S,5,0)),"")</f>
        <v/>
      </c>
      <c r="F471" s="129" t="str">
        <f ca="1">IFERROR(IF($C471="","",VLOOKUP(FİLTRE!$C471,'SKT LİSTESİ'!$F:$S,7,0)),"")</f>
        <v/>
      </c>
      <c r="G471" s="130" t="str">
        <f ca="1">IFERROR(IF($C471="","",VLOOKUP(FİLTRE!$C471,'SKT LİSTESİ'!$F:$S,8,0)),"")</f>
        <v/>
      </c>
      <c r="H471" s="131" t="str">
        <f ca="1">IF(E471="","",IF($C471="","",VLOOKUP(FİLTRE!$C471,'SKT LİSTESİ'!$F:$S,9,0)))</f>
        <v/>
      </c>
      <c r="I471" s="132" t="str">
        <f ca="1">IFERROR(IF($C471="","",VLOOKUP(FİLTRE!$C471,'SKT LİSTESİ'!$F:$S,10,0)),"")</f>
        <v/>
      </c>
      <c r="J471" s="133" t="str">
        <f ca="1">IFERROR(IF($C471="","",VLOOKUP(FİLTRE!$C471,'SKT LİSTESİ'!$F:$S,11,0)),"")</f>
        <v/>
      </c>
      <c r="K471" s="134" t="str">
        <f ca="1">IFERROR(IF($C471="","",VLOOKUP(FİLTRE!$C471,'SKT LİSTESİ'!$F:$S,12,0)),"")</f>
        <v/>
      </c>
      <c r="L471" s="134" t="str">
        <f ca="1">IFERROR(IF($C471="","",VLOOKUP(FİLTRE!$C471,'SKT LİSTESİ'!$F:$S,13,0)),"")</f>
        <v/>
      </c>
      <c r="M471" s="135" t="str">
        <f ca="1">IFERROR(IF($C471="","",VLOOKUP(FİLTRE!$C471,'SKT LİSTESİ'!$F:$AJ,14,0)),"")</f>
        <v/>
      </c>
      <c r="N471" s="31" t="str">
        <f ca="1">IFERROR(IF($C471="","",VLOOKUP(FİLTRE!$C471,'SKT LİSTESİ'!$F:$AJ,22,0)),"")</f>
        <v/>
      </c>
      <c r="O471" s="136" t="str">
        <f ca="1">IFERROR(IF($C471="","",VLOOKUP(FİLTRE!$C471,'SKT LİSTESİ'!$F:$AJ,23,0)),"")</f>
        <v/>
      </c>
      <c r="P471" s="31"/>
      <c r="Q471" s="31"/>
      <c r="R471" s="137" t="str">
        <f ca="1">(IFERROR(IF($C471="","",VLOOKUP(FİLTRE!$C471,'SKT LİSTESİ'!$F:$AJ,15,0)),""))</f>
        <v/>
      </c>
      <c r="S471" s="138" t="str">
        <f ca="1">IFERROR(IF($C471="","",VLOOKUP(FİLTRE!$C471,'SKT LİSTESİ'!$F:$AJ,16,0)),"")</f>
        <v/>
      </c>
      <c r="AF471" s="179" t="str">
        <f t="shared" ca="1" si="30"/>
        <v/>
      </c>
      <c r="AG471" s="179">
        <f t="shared" ca="1" si="31"/>
        <v>0</v>
      </c>
      <c r="AH471" s="179">
        <f t="shared" ca="1" si="32"/>
        <v>0</v>
      </c>
    </row>
    <row r="472" spans="2:34" ht="15.75" x14ac:dyDescent="0.25">
      <c r="B472">
        <f t="shared" ca="1" si="29"/>
        <v>460</v>
      </c>
      <c r="C472" t="str">
        <f ca="1">IFERROR(VLOOKUP(B472,'SKT LİSTESİ'!F:F,1,0),"")</f>
        <v/>
      </c>
      <c r="E472" s="128" t="str">
        <f ca="1">IFERROR(IF($C472="","",VLOOKUP(FİLTRE!$C472,'SKT LİSTESİ'!$F:$S,5,0)),"")</f>
        <v/>
      </c>
      <c r="F472" s="129" t="str">
        <f ca="1">IFERROR(IF($C472="","",VLOOKUP(FİLTRE!$C472,'SKT LİSTESİ'!$F:$S,7,0)),"")</f>
        <v/>
      </c>
      <c r="G472" s="130" t="str">
        <f ca="1">IFERROR(IF($C472="","",VLOOKUP(FİLTRE!$C472,'SKT LİSTESİ'!$F:$S,8,0)),"")</f>
        <v/>
      </c>
      <c r="H472" s="131" t="str">
        <f ca="1">IF(E472="","",IF($C472="","",VLOOKUP(FİLTRE!$C472,'SKT LİSTESİ'!$F:$S,9,0)))</f>
        <v/>
      </c>
      <c r="I472" s="132" t="str">
        <f ca="1">IFERROR(IF($C472="","",VLOOKUP(FİLTRE!$C472,'SKT LİSTESİ'!$F:$S,10,0)),"")</f>
        <v/>
      </c>
      <c r="J472" s="133" t="str">
        <f ca="1">IFERROR(IF($C472="","",VLOOKUP(FİLTRE!$C472,'SKT LİSTESİ'!$F:$S,11,0)),"")</f>
        <v/>
      </c>
      <c r="K472" s="134" t="str">
        <f ca="1">IFERROR(IF($C472="","",VLOOKUP(FİLTRE!$C472,'SKT LİSTESİ'!$F:$S,12,0)),"")</f>
        <v/>
      </c>
      <c r="L472" s="134" t="str">
        <f ca="1">IFERROR(IF($C472="","",VLOOKUP(FİLTRE!$C472,'SKT LİSTESİ'!$F:$S,13,0)),"")</f>
        <v/>
      </c>
      <c r="M472" s="135" t="str">
        <f ca="1">IFERROR(IF($C472="","",VLOOKUP(FİLTRE!$C472,'SKT LİSTESİ'!$F:$AJ,14,0)),"")</f>
        <v/>
      </c>
      <c r="N472" s="31" t="str">
        <f ca="1">IFERROR(IF($C472="","",VLOOKUP(FİLTRE!$C472,'SKT LİSTESİ'!$F:$AJ,22,0)),"")</f>
        <v/>
      </c>
      <c r="O472" s="136" t="str">
        <f ca="1">IFERROR(IF($C472="","",VLOOKUP(FİLTRE!$C472,'SKT LİSTESİ'!$F:$AJ,23,0)),"")</f>
        <v/>
      </c>
      <c r="P472" s="31"/>
      <c r="Q472" s="31"/>
      <c r="R472" s="137" t="str">
        <f ca="1">(IFERROR(IF($C472="","",VLOOKUP(FİLTRE!$C472,'SKT LİSTESİ'!$F:$AJ,15,0)),""))</f>
        <v/>
      </c>
      <c r="S472" s="138" t="str">
        <f ca="1">IFERROR(IF($C472="","",VLOOKUP(FİLTRE!$C472,'SKT LİSTESİ'!$F:$AJ,16,0)),"")</f>
        <v/>
      </c>
      <c r="AF472" s="179" t="str">
        <f t="shared" ca="1" si="30"/>
        <v/>
      </c>
      <c r="AG472" s="179">
        <f t="shared" ca="1" si="31"/>
        <v>0</v>
      </c>
      <c r="AH472" s="179">
        <f t="shared" ca="1" si="32"/>
        <v>0</v>
      </c>
    </row>
    <row r="473" spans="2:34" ht="15.75" x14ac:dyDescent="0.25">
      <c r="B473">
        <f t="shared" ca="1" si="29"/>
        <v>461</v>
      </c>
      <c r="C473" t="str">
        <f ca="1">IFERROR(VLOOKUP(B473,'SKT LİSTESİ'!F:F,1,0),"")</f>
        <v/>
      </c>
      <c r="E473" s="128" t="str">
        <f ca="1">IFERROR(IF($C473="","",VLOOKUP(FİLTRE!$C473,'SKT LİSTESİ'!$F:$S,5,0)),"")</f>
        <v/>
      </c>
      <c r="F473" s="129" t="str">
        <f ca="1">IFERROR(IF($C473="","",VLOOKUP(FİLTRE!$C473,'SKT LİSTESİ'!$F:$S,7,0)),"")</f>
        <v/>
      </c>
      <c r="G473" s="130" t="str">
        <f ca="1">IFERROR(IF($C473="","",VLOOKUP(FİLTRE!$C473,'SKT LİSTESİ'!$F:$S,8,0)),"")</f>
        <v/>
      </c>
      <c r="H473" s="131" t="str">
        <f ca="1">IF(E473="","",IF($C473="","",VLOOKUP(FİLTRE!$C473,'SKT LİSTESİ'!$F:$S,9,0)))</f>
        <v/>
      </c>
      <c r="I473" s="132" t="str">
        <f ca="1">IFERROR(IF($C473="","",VLOOKUP(FİLTRE!$C473,'SKT LİSTESİ'!$F:$S,10,0)),"")</f>
        <v/>
      </c>
      <c r="J473" s="133" t="str">
        <f ca="1">IFERROR(IF($C473="","",VLOOKUP(FİLTRE!$C473,'SKT LİSTESİ'!$F:$S,11,0)),"")</f>
        <v/>
      </c>
      <c r="K473" s="134" t="str">
        <f ca="1">IFERROR(IF($C473="","",VLOOKUP(FİLTRE!$C473,'SKT LİSTESİ'!$F:$S,12,0)),"")</f>
        <v/>
      </c>
      <c r="L473" s="134" t="str">
        <f ca="1">IFERROR(IF($C473="","",VLOOKUP(FİLTRE!$C473,'SKT LİSTESİ'!$F:$S,13,0)),"")</f>
        <v/>
      </c>
      <c r="M473" s="135" t="str">
        <f ca="1">IFERROR(IF($C473="","",VLOOKUP(FİLTRE!$C473,'SKT LİSTESİ'!$F:$AJ,14,0)),"")</f>
        <v/>
      </c>
      <c r="N473" s="31" t="str">
        <f ca="1">IFERROR(IF($C473="","",VLOOKUP(FİLTRE!$C473,'SKT LİSTESİ'!$F:$AJ,22,0)),"")</f>
        <v/>
      </c>
      <c r="O473" s="136" t="str">
        <f ca="1">IFERROR(IF($C473="","",VLOOKUP(FİLTRE!$C473,'SKT LİSTESİ'!$F:$AJ,23,0)),"")</f>
        <v/>
      </c>
      <c r="P473" s="31"/>
      <c r="Q473" s="31"/>
      <c r="R473" s="137" t="str">
        <f ca="1">(IFERROR(IF($C473="","",VLOOKUP(FİLTRE!$C473,'SKT LİSTESİ'!$F:$AJ,15,0)),""))</f>
        <v/>
      </c>
      <c r="S473" s="138" t="str">
        <f ca="1">IFERROR(IF($C473="","",VLOOKUP(FİLTRE!$C473,'SKT LİSTESİ'!$F:$AJ,16,0)),"")</f>
        <v/>
      </c>
      <c r="AF473" s="179" t="str">
        <f t="shared" ca="1" si="30"/>
        <v/>
      </c>
      <c r="AG473" s="179">
        <f t="shared" ca="1" si="31"/>
        <v>0</v>
      </c>
      <c r="AH473" s="179">
        <f t="shared" ca="1" si="32"/>
        <v>0</v>
      </c>
    </row>
    <row r="474" spans="2:34" ht="15.75" x14ac:dyDescent="0.25">
      <c r="B474">
        <f t="shared" ca="1" si="29"/>
        <v>462</v>
      </c>
      <c r="C474" t="str">
        <f ca="1">IFERROR(VLOOKUP(B474,'SKT LİSTESİ'!F:F,1,0),"")</f>
        <v/>
      </c>
      <c r="E474" s="128" t="str">
        <f ca="1">IFERROR(IF($C474="","",VLOOKUP(FİLTRE!$C474,'SKT LİSTESİ'!$F:$S,5,0)),"")</f>
        <v/>
      </c>
      <c r="F474" s="129" t="str">
        <f ca="1">IFERROR(IF($C474="","",VLOOKUP(FİLTRE!$C474,'SKT LİSTESİ'!$F:$S,7,0)),"")</f>
        <v/>
      </c>
      <c r="G474" s="130" t="str">
        <f ca="1">IFERROR(IF($C474="","",VLOOKUP(FİLTRE!$C474,'SKT LİSTESİ'!$F:$S,8,0)),"")</f>
        <v/>
      </c>
      <c r="H474" s="131" t="str">
        <f ca="1">IF(E474="","",IF($C474="","",VLOOKUP(FİLTRE!$C474,'SKT LİSTESİ'!$F:$S,9,0)))</f>
        <v/>
      </c>
      <c r="I474" s="132" t="str">
        <f ca="1">IFERROR(IF($C474="","",VLOOKUP(FİLTRE!$C474,'SKT LİSTESİ'!$F:$S,10,0)),"")</f>
        <v/>
      </c>
      <c r="J474" s="133" t="str">
        <f ca="1">IFERROR(IF($C474="","",VLOOKUP(FİLTRE!$C474,'SKT LİSTESİ'!$F:$S,11,0)),"")</f>
        <v/>
      </c>
      <c r="K474" s="134" t="str">
        <f ca="1">IFERROR(IF($C474="","",VLOOKUP(FİLTRE!$C474,'SKT LİSTESİ'!$F:$S,12,0)),"")</f>
        <v/>
      </c>
      <c r="L474" s="134" t="str">
        <f ca="1">IFERROR(IF($C474="","",VLOOKUP(FİLTRE!$C474,'SKT LİSTESİ'!$F:$S,13,0)),"")</f>
        <v/>
      </c>
      <c r="M474" s="135" t="str">
        <f ca="1">IFERROR(IF($C474="","",VLOOKUP(FİLTRE!$C474,'SKT LİSTESİ'!$F:$AJ,14,0)),"")</f>
        <v/>
      </c>
      <c r="N474" s="31" t="str">
        <f ca="1">IFERROR(IF($C474="","",VLOOKUP(FİLTRE!$C474,'SKT LİSTESİ'!$F:$AJ,22,0)),"")</f>
        <v/>
      </c>
      <c r="O474" s="136" t="str">
        <f ca="1">IFERROR(IF($C474="","",VLOOKUP(FİLTRE!$C474,'SKT LİSTESİ'!$F:$AJ,23,0)),"")</f>
        <v/>
      </c>
      <c r="P474" s="31"/>
      <c r="Q474" s="31"/>
      <c r="R474" s="137" t="str">
        <f ca="1">(IFERROR(IF($C474="","",VLOOKUP(FİLTRE!$C474,'SKT LİSTESİ'!$F:$AJ,15,0)),""))</f>
        <v/>
      </c>
      <c r="S474" s="138" t="str">
        <f ca="1">IFERROR(IF($C474="","",VLOOKUP(FİLTRE!$C474,'SKT LİSTESİ'!$F:$AJ,16,0)),"")</f>
        <v/>
      </c>
      <c r="AF474" s="179" t="str">
        <f t="shared" ca="1" si="30"/>
        <v/>
      </c>
      <c r="AG474" s="179">
        <f t="shared" ca="1" si="31"/>
        <v>0</v>
      </c>
      <c r="AH474" s="179">
        <f t="shared" ca="1" si="32"/>
        <v>0</v>
      </c>
    </row>
    <row r="475" spans="2:34" ht="15.75" x14ac:dyDescent="0.25">
      <c r="B475">
        <f t="shared" ca="1" si="29"/>
        <v>463</v>
      </c>
      <c r="C475" t="str">
        <f ca="1">IFERROR(VLOOKUP(B475,'SKT LİSTESİ'!F:F,1,0),"")</f>
        <v/>
      </c>
      <c r="E475" s="128" t="str">
        <f ca="1">IFERROR(IF($C475="","",VLOOKUP(FİLTRE!$C475,'SKT LİSTESİ'!$F:$S,5,0)),"")</f>
        <v/>
      </c>
      <c r="F475" s="129" t="str">
        <f ca="1">IFERROR(IF($C475="","",VLOOKUP(FİLTRE!$C475,'SKT LİSTESİ'!$F:$S,7,0)),"")</f>
        <v/>
      </c>
      <c r="G475" s="130" t="str">
        <f ca="1">IFERROR(IF($C475="","",VLOOKUP(FİLTRE!$C475,'SKT LİSTESİ'!$F:$S,8,0)),"")</f>
        <v/>
      </c>
      <c r="H475" s="131" t="str">
        <f ca="1">IF(E475="","",IF($C475="","",VLOOKUP(FİLTRE!$C475,'SKT LİSTESİ'!$F:$S,9,0)))</f>
        <v/>
      </c>
      <c r="I475" s="132" t="str">
        <f ca="1">IFERROR(IF($C475="","",VLOOKUP(FİLTRE!$C475,'SKT LİSTESİ'!$F:$S,10,0)),"")</f>
        <v/>
      </c>
      <c r="J475" s="133" t="str">
        <f ca="1">IFERROR(IF($C475="","",VLOOKUP(FİLTRE!$C475,'SKT LİSTESİ'!$F:$S,11,0)),"")</f>
        <v/>
      </c>
      <c r="K475" s="134" t="str">
        <f ca="1">IFERROR(IF($C475="","",VLOOKUP(FİLTRE!$C475,'SKT LİSTESİ'!$F:$S,12,0)),"")</f>
        <v/>
      </c>
      <c r="L475" s="134" t="str">
        <f ca="1">IFERROR(IF($C475="","",VLOOKUP(FİLTRE!$C475,'SKT LİSTESİ'!$F:$S,13,0)),"")</f>
        <v/>
      </c>
      <c r="M475" s="135" t="str">
        <f ca="1">IFERROR(IF($C475="","",VLOOKUP(FİLTRE!$C475,'SKT LİSTESİ'!$F:$AJ,14,0)),"")</f>
        <v/>
      </c>
      <c r="N475" s="31" t="str">
        <f ca="1">IFERROR(IF($C475="","",VLOOKUP(FİLTRE!$C475,'SKT LİSTESİ'!$F:$AJ,22,0)),"")</f>
        <v/>
      </c>
      <c r="O475" s="136" t="str">
        <f ca="1">IFERROR(IF($C475="","",VLOOKUP(FİLTRE!$C475,'SKT LİSTESİ'!$F:$AJ,23,0)),"")</f>
        <v/>
      </c>
      <c r="P475" s="31"/>
      <c r="Q475" s="31"/>
      <c r="R475" s="137" t="str">
        <f ca="1">(IFERROR(IF($C475="","",VLOOKUP(FİLTRE!$C475,'SKT LİSTESİ'!$F:$AJ,15,0)),""))</f>
        <v/>
      </c>
      <c r="S475" s="138" t="str">
        <f ca="1">IFERROR(IF($C475="","",VLOOKUP(FİLTRE!$C475,'SKT LİSTESİ'!$F:$AJ,16,0)),"")</f>
        <v/>
      </c>
      <c r="AF475" s="179" t="str">
        <f t="shared" ca="1" si="30"/>
        <v/>
      </c>
      <c r="AG475" s="179">
        <f t="shared" ca="1" si="31"/>
        <v>0</v>
      </c>
      <c r="AH475" s="179">
        <f t="shared" ca="1" si="32"/>
        <v>0</v>
      </c>
    </row>
    <row r="476" spans="2:34" ht="15.75" x14ac:dyDescent="0.25">
      <c r="B476">
        <f t="shared" ca="1" si="29"/>
        <v>464</v>
      </c>
      <c r="C476" t="str">
        <f ca="1">IFERROR(VLOOKUP(B476,'SKT LİSTESİ'!F:F,1,0),"")</f>
        <v/>
      </c>
      <c r="E476" s="128" t="str">
        <f ca="1">IFERROR(IF($C476="","",VLOOKUP(FİLTRE!$C476,'SKT LİSTESİ'!$F:$S,5,0)),"")</f>
        <v/>
      </c>
      <c r="F476" s="129" t="str">
        <f ca="1">IFERROR(IF($C476="","",VLOOKUP(FİLTRE!$C476,'SKT LİSTESİ'!$F:$S,7,0)),"")</f>
        <v/>
      </c>
      <c r="G476" s="130" t="str">
        <f ca="1">IFERROR(IF($C476="","",VLOOKUP(FİLTRE!$C476,'SKT LİSTESİ'!$F:$S,8,0)),"")</f>
        <v/>
      </c>
      <c r="H476" s="131" t="str">
        <f ca="1">IF(E476="","",IF($C476="","",VLOOKUP(FİLTRE!$C476,'SKT LİSTESİ'!$F:$S,9,0)))</f>
        <v/>
      </c>
      <c r="I476" s="132" t="str">
        <f ca="1">IFERROR(IF($C476="","",VLOOKUP(FİLTRE!$C476,'SKT LİSTESİ'!$F:$S,10,0)),"")</f>
        <v/>
      </c>
      <c r="J476" s="133" t="str">
        <f ca="1">IFERROR(IF($C476="","",VLOOKUP(FİLTRE!$C476,'SKT LİSTESİ'!$F:$S,11,0)),"")</f>
        <v/>
      </c>
      <c r="K476" s="134" t="str">
        <f ca="1">IFERROR(IF($C476="","",VLOOKUP(FİLTRE!$C476,'SKT LİSTESİ'!$F:$S,12,0)),"")</f>
        <v/>
      </c>
      <c r="L476" s="134" t="str">
        <f ca="1">IFERROR(IF($C476="","",VLOOKUP(FİLTRE!$C476,'SKT LİSTESİ'!$F:$S,13,0)),"")</f>
        <v/>
      </c>
      <c r="M476" s="135" t="str">
        <f ca="1">IFERROR(IF($C476="","",VLOOKUP(FİLTRE!$C476,'SKT LİSTESİ'!$F:$AJ,14,0)),"")</f>
        <v/>
      </c>
      <c r="N476" s="31" t="str">
        <f ca="1">IFERROR(IF($C476="","",VLOOKUP(FİLTRE!$C476,'SKT LİSTESİ'!$F:$AJ,22,0)),"")</f>
        <v/>
      </c>
      <c r="O476" s="136" t="str">
        <f ca="1">IFERROR(IF($C476="","",VLOOKUP(FİLTRE!$C476,'SKT LİSTESİ'!$F:$AJ,23,0)),"")</f>
        <v/>
      </c>
      <c r="P476" s="31"/>
      <c r="Q476" s="31"/>
      <c r="R476" s="137" t="str">
        <f ca="1">(IFERROR(IF($C476="","",VLOOKUP(FİLTRE!$C476,'SKT LİSTESİ'!$F:$AJ,15,0)),""))</f>
        <v/>
      </c>
      <c r="S476" s="138" t="str">
        <f ca="1">IFERROR(IF($C476="","",VLOOKUP(FİLTRE!$C476,'SKT LİSTESİ'!$F:$AJ,16,0)),"")</f>
        <v/>
      </c>
      <c r="AF476" s="179" t="str">
        <f t="shared" ca="1" si="30"/>
        <v/>
      </c>
      <c r="AG476" s="179">
        <f t="shared" ca="1" si="31"/>
        <v>0</v>
      </c>
      <c r="AH476" s="179">
        <f t="shared" ca="1" si="32"/>
        <v>0</v>
      </c>
    </row>
    <row r="477" spans="2:34" ht="15.75" x14ac:dyDescent="0.25">
      <c r="B477">
        <f t="shared" ca="1" si="29"/>
        <v>465</v>
      </c>
      <c r="C477" t="str">
        <f ca="1">IFERROR(VLOOKUP(B477,'SKT LİSTESİ'!F:F,1,0),"")</f>
        <v/>
      </c>
      <c r="E477" s="128" t="str">
        <f ca="1">IFERROR(IF($C477="","",VLOOKUP(FİLTRE!$C477,'SKT LİSTESİ'!$F:$S,5,0)),"")</f>
        <v/>
      </c>
      <c r="F477" s="129" t="str">
        <f ca="1">IFERROR(IF($C477="","",VLOOKUP(FİLTRE!$C477,'SKT LİSTESİ'!$F:$S,7,0)),"")</f>
        <v/>
      </c>
      <c r="G477" s="130" t="str">
        <f ca="1">IFERROR(IF($C477="","",VLOOKUP(FİLTRE!$C477,'SKT LİSTESİ'!$F:$S,8,0)),"")</f>
        <v/>
      </c>
      <c r="H477" s="131" t="str">
        <f ca="1">IF(E477="","",IF($C477="","",VLOOKUP(FİLTRE!$C477,'SKT LİSTESİ'!$F:$S,9,0)))</f>
        <v/>
      </c>
      <c r="I477" s="132" t="str">
        <f ca="1">IFERROR(IF($C477="","",VLOOKUP(FİLTRE!$C477,'SKT LİSTESİ'!$F:$S,10,0)),"")</f>
        <v/>
      </c>
      <c r="J477" s="133" t="str">
        <f ca="1">IFERROR(IF($C477="","",VLOOKUP(FİLTRE!$C477,'SKT LİSTESİ'!$F:$S,11,0)),"")</f>
        <v/>
      </c>
      <c r="K477" s="134" t="str">
        <f ca="1">IFERROR(IF($C477="","",VLOOKUP(FİLTRE!$C477,'SKT LİSTESİ'!$F:$S,12,0)),"")</f>
        <v/>
      </c>
      <c r="L477" s="134" t="str">
        <f ca="1">IFERROR(IF($C477="","",VLOOKUP(FİLTRE!$C477,'SKT LİSTESİ'!$F:$S,13,0)),"")</f>
        <v/>
      </c>
      <c r="M477" s="135" t="str">
        <f ca="1">IFERROR(IF($C477="","",VLOOKUP(FİLTRE!$C477,'SKT LİSTESİ'!$F:$AJ,14,0)),"")</f>
        <v/>
      </c>
      <c r="N477" s="31" t="str">
        <f ca="1">IFERROR(IF($C477="","",VLOOKUP(FİLTRE!$C477,'SKT LİSTESİ'!$F:$AJ,22,0)),"")</f>
        <v/>
      </c>
      <c r="O477" s="136" t="str">
        <f ca="1">IFERROR(IF($C477="","",VLOOKUP(FİLTRE!$C477,'SKT LİSTESİ'!$F:$AJ,23,0)),"")</f>
        <v/>
      </c>
      <c r="P477" s="31"/>
      <c r="Q477" s="31"/>
      <c r="R477" s="137" t="str">
        <f ca="1">(IFERROR(IF($C477="","",VLOOKUP(FİLTRE!$C477,'SKT LİSTESİ'!$F:$AJ,15,0)),""))</f>
        <v/>
      </c>
      <c r="S477" s="138" t="str">
        <f ca="1">IFERROR(IF($C477="","",VLOOKUP(FİLTRE!$C477,'SKT LİSTESİ'!$F:$AJ,16,0)),"")</f>
        <v/>
      </c>
      <c r="AF477" s="179" t="str">
        <f t="shared" ca="1" si="30"/>
        <v/>
      </c>
      <c r="AG477" s="179">
        <f t="shared" ca="1" si="31"/>
        <v>0</v>
      </c>
      <c r="AH477" s="179">
        <f t="shared" ca="1" si="32"/>
        <v>0</v>
      </c>
    </row>
    <row r="478" spans="2:34" ht="15.75" x14ac:dyDescent="0.25">
      <c r="B478">
        <f t="shared" ca="1" si="29"/>
        <v>466</v>
      </c>
      <c r="C478" t="str">
        <f ca="1">IFERROR(VLOOKUP(B478,'SKT LİSTESİ'!F:F,1,0),"")</f>
        <v/>
      </c>
      <c r="E478" s="128" t="str">
        <f ca="1">IFERROR(IF($C478="","",VLOOKUP(FİLTRE!$C478,'SKT LİSTESİ'!$F:$S,5,0)),"")</f>
        <v/>
      </c>
      <c r="F478" s="129" t="str">
        <f ca="1">IFERROR(IF($C478="","",VLOOKUP(FİLTRE!$C478,'SKT LİSTESİ'!$F:$S,7,0)),"")</f>
        <v/>
      </c>
      <c r="G478" s="130" t="str">
        <f ca="1">IFERROR(IF($C478="","",VLOOKUP(FİLTRE!$C478,'SKT LİSTESİ'!$F:$S,8,0)),"")</f>
        <v/>
      </c>
      <c r="H478" s="131" t="str">
        <f ca="1">IF(E478="","",IF($C478="","",VLOOKUP(FİLTRE!$C478,'SKT LİSTESİ'!$F:$S,9,0)))</f>
        <v/>
      </c>
      <c r="I478" s="132" t="str">
        <f ca="1">IFERROR(IF($C478="","",VLOOKUP(FİLTRE!$C478,'SKT LİSTESİ'!$F:$S,10,0)),"")</f>
        <v/>
      </c>
      <c r="J478" s="133" t="str">
        <f ca="1">IFERROR(IF($C478="","",VLOOKUP(FİLTRE!$C478,'SKT LİSTESİ'!$F:$S,11,0)),"")</f>
        <v/>
      </c>
      <c r="K478" s="134" t="str">
        <f ca="1">IFERROR(IF($C478="","",VLOOKUP(FİLTRE!$C478,'SKT LİSTESİ'!$F:$S,12,0)),"")</f>
        <v/>
      </c>
      <c r="L478" s="134" t="str">
        <f ca="1">IFERROR(IF($C478="","",VLOOKUP(FİLTRE!$C478,'SKT LİSTESİ'!$F:$S,13,0)),"")</f>
        <v/>
      </c>
      <c r="M478" s="135" t="str">
        <f ca="1">IFERROR(IF($C478="","",VLOOKUP(FİLTRE!$C478,'SKT LİSTESİ'!$F:$AJ,14,0)),"")</f>
        <v/>
      </c>
      <c r="N478" s="31" t="str">
        <f ca="1">IFERROR(IF($C478="","",VLOOKUP(FİLTRE!$C478,'SKT LİSTESİ'!$F:$AJ,22,0)),"")</f>
        <v/>
      </c>
      <c r="O478" s="136" t="str">
        <f ca="1">IFERROR(IF($C478="","",VLOOKUP(FİLTRE!$C478,'SKT LİSTESİ'!$F:$AJ,23,0)),"")</f>
        <v/>
      </c>
      <c r="P478" s="31"/>
      <c r="Q478" s="31"/>
      <c r="R478" s="137" t="str">
        <f ca="1">(IFERROR(IF($C478="","",VLOOKUP(FİLTRE!$C478,'SKT LİSTESİ'!$F:$AJ,15,0)),""))</f>
        <v/>
      </c>
      <c r="S478" s="138" t="str">
        <f ca="1">IFERROR(IF($C478="","",VLOOKUP(FİLTRE!$C478,'SKT LİSTESİ'!$F:$AJ,16,0)),"")</f>
        <v/>
      </c>
      <c r="AF478" s="179" t="str">
        <f t="shared" ca="1" si="30"/>
        <v/>
      </c>
      <c r="AG478" s="179">
        <f t="shared" ca="1" si="31"/>
        <v>0</v>
      </c>
      <c r="AH478" s="179">
        <f t="shared" ca="1" si="32"/>
        <v>0</v>
      </c>
    </row>
    <row r="479" spans="2:34" ht="15.75" x14ac:dyDescent="0.25">
      <c r="B479">
        <f t="shared" ca="1" si="29"/>
        <v>467</v>
      </c>
      <c r="C479" t="str">
        <f ca="1">IFERROR(VLOOKUP(B479,'SKT LİSTESİ'!F:F,1,0),"")</f>
        <v/>
      </c>
      <c r="E479" s="128" t="str">
        <f ca="1">IFERROR(IF($C479="","",VLOOKUP(FİLTRE!$C479,'SKT LİSTESİ'!$F:$S,5,0)),"")</f>
        <v/>
      </c>
      <c r="F479" s="129" t="str">
        <f ca="1">IFERROR(IF($C479="","",VLOOKUP(FİLTRE!$C479,'SKT LİSTESİ'!$F:$S,7,0)),"")</f>
        <v/>
      </c>
      <c r="G479" s="130" t="str">
        <f ca="1">IFERROR(IF($C479="","",VLOOKUP(FİLTRE!$C479,'SKT LİSTESİ'!$F:$S,8,0)),"")</f>
        <v/>
      </c>
      <c r="H479" s="131" t="str">
        <f ca="1">IF(E479="","",IF($C479="","",VLOOKUP(FİLTRE!$C479,'SKT LİSTESİ'!$F:$S,9,0)))</f>
        <v/>
      </c>
      <c r="I479" s="132" t="str">
        <f ca="1">IFERROR(IF($C479="","",VLOOKUP(FİLTRE!$C479,'SKT LİSTESİ'!$F:$S,10,0)),"")</f>
        <v/>
      </c>
      <c r="J479" s="133" t="str">
        <f ca="1">IFERROR(IF($C479="","",VLOOKUP(FİLTRE!$C479,'SKT LİSTESİ'!$F:$S,11,0)),"")</f>
        <v/>
      </c>
      <c r="K479" s="134" t="str">
        <f ca="1">IFERROR(IF($C479="","",VLOOKUP(FİLTRE!$C479,'SKT LİSTESİ'!$F:$S,12,0)),"")</f>
        <v/>
      </c>
      <c r="L479" s="134" t="str">
        <f ca="1">IFERROR(IF($C479="","",VLOOKUP(FİLTRE!$C479,'SKT LİSTESİ'!$F:$S,13,0)),"")</f>
        <v/>
      </c>
      <c r="M479" s="135" t="str">
        <f ca="1">IFERROR(IF($C479="","",VLOOKUP(FİLTRE!$C479,'SKT LİSTESİ'!$F:$AJ,14,0)),"")</f>
        <v/>
      </c>
      <c r="N479" s="31" t="str">
        <f ca="1">IFERROR(IF($C479="","",VLOOKUP(FİLTRE!$C479,'SKT LİSTESİ'!$F:$AJ,22,0)),"")</f>
        <v/>
      </c>
      <c r="O479" s="136" t="str">
        <f ca="1">IFERROR(IF($C479="","",VLOOKUP(FİLTRE!$C479,'SKT LİSTESİ'!$F:$AJ,23,0)),"")</f>
        <v/>
      </c>
      <c r="P479" s="31"/>
      <c r="Q479" s="31"/>
      <c r="R479" s="137" t="str">
        <f ca="1">(IFERROR(IF($C479="","",VLOOKUP(FİLTRE!$C479,'SKT LİSTESİ'!$F:$AJ,15,0)),""))</f>
        <v/>
      </c>
      <c r="S479" s="138" t="str">
        <f ca="1">IFERROR(IF($C479="","",VLOOKUP(FİLTRE!$C479,'SKT LİSTESİ'!$F:$AJ,16,0)),"")</f>
        <v/>
      </c>
      <c r="AF479" s="179" t="str">
        <f t="shared" ca="1" si="30"/>
        <v/>
      </c>
      <c r="AG479" s="179">
        <f t="shared" ca="1" si="31"/>
        <v>0</v>
      </c>
      <c r="AH479" s="179">
        <f t="shared" ca="1" si="32"/>
        <v>0</v>
      </c>
    </row>
    <row r="480" spans="2:34" ht="15.75" x14ac:dyDescent="0.25">
      <c r="B480">
        <f t="shared" ca="1" si="29"/>
        <v>468</v>
      </c>
      <c r="C480" t="str">
        <f ca="1">IFERROR(VLOOKUP(B480,'SKT LİSTESİ'!F:F,1,0),"")</f>
        <v/>
      </c>
      <c r="E480" s="128" t="str">
        <f ca="1">IFERROR(IF($C480="","",VLOOKUP(FİLTRE!$C480,'SKT LİSTESİ'!$F:$S,5,0)),"")</f>
        <v/>
      </c>
      <c r="F480" s="129" t="str">
        <f ca="1">IFERROR(IF($C480="","",VLOOKUP(FİLTRE!$C480,'SKT LİSTESİ'!$F:$S,7,0)),"")</f>
        <v/>
      </c>
      <c r="G480" s="130" t="str">
        <f ca="1">IFERROR(IF($C480="","",VLOOKUP(FİLTRE!$C480,'SKT LİSTESİ'!$F:$S,8,0)),"")</f>
        <v/>
      </c>
      <c r="H480" s="131" t="str">
        <f ca="1">IF(E480="","",IF($C480="","",VLOOKUP(FİLTRE!$C480,'SKT LİSTESİ'!$F:$S,9,0)))</f>
        <v/>
      </c>
      <c r="I480" s="132" t="str">
        <f ca="1">IFERROR(IF($C480="","",VLOOKUP(FİLTRE!$C480,'SKT LİSTESİ'!$F:$S,10,0)),"")</f>
        <v/>
      </c>
      <c r="J480" s="133" t="str">
        <f ca="1">IFERROR(IF($C480="","",VLOOKUP(FİLTRE!$C480,'SKT LİSTESİ'!$F:$S,11,0)),"")</f>
        <v/>
      </c>
      <c r="K480" s="134" t="str">
        <f ca="1">IFERROR(IF($C480="","",VLOOKUP(FİLTRE!$C480,'SKT LİSTESİ'!$F:$S,12,0)),"")</f>
        <v/>
      </c>
      <c r="L480" s="134" t="str">
        <f ca="1">IFERROR(IF($C480="","",VLOOKUP(FİLTRE!$C480,'SKT LİSTESİ'!$F:$S,13,0)),"")</f>
        <v/>
      </c>
      <c r="M480" s="135" t="str">
        <f ca="1">IFERROR(IF($C480="","",VLOOKUP(FİLTRE!$C480,'SKT LİSTESİ'!$F:$AJ,14,0)),"")</f>
        <v/>
      </c>
      <c r="N480" s="31" t="str">
        <f ca="1">IFERROR(IF($C480="","",VLOOKUP(FİLTRE!$C480,'SKT LİSTESİ'!$F:$AJ,22,0)),"")</f>
        <v/>
      </c>
      <c r="O480" s="136" t="str">
        <f ca="1">IFERROR(IF($C480="","",VLOOKUP(FİLTRE!$C480,'SKT LİSTESİ'!$F:$AJ,23,0)),"")</f>
        <v/>
      </c>
      <c r="P480" s="31"/>
      <c r="Q480" s="31"/>
      <c r="R480" s="137" t="str">
        <f ca="1">(IFERROR(IF($C480="","",VLOOKUP(FİLTRE!$C480,'SKT LİSTESİ'!$F:$AJ,15,0)),""))</f>
        <v/>
      </c>
      <c r="S480" s="138" t="str">
        <f ca="1">IFERROR(IF($C480="","",VLOOKUP(FİLTRE!$C480,'SKT LİSTESİ'!$F:$AJ,16,0)),"")</f>
        <v/>
      </c>
      <c r="AF480" s="179" t="str">
        <f t="shared" ca="1" si="30"/>
        <v/>
      </c>
      <c r="AG480" s="179">
        <f t="shared" ca="1" si="31"/>
        <v>0</v>
      </c>
      <c r="AH480" s="179">
        <f t="shared" ca="1" si="32"/>
        <v>0</v>
      </c>
    </row>
    <row r="481" spans="2:34" ht="15.75" x14ac:dyDescent="0.25">
      <c r="B481">
        <f t="shared" ca="1" si="29"/>
        <v>469</v>
      </c>
      <c r="C481" t="str">
        <f ca="1">IFERROR(VLOOKUP(B481,'SKT LİSTESİ'!F:F,1,0),"")</f>
        <v/>
      </c>
      <c r="E481" s="128" t="str">
        <f ca="1">IFERROR(IF($C481="","",VLOOKUP(FİLTRE!$C481,'SKT LİSTESİ'!$F:$S,5,0)),"")</f>
        <v/>
      </c>
      <c r="F481" s="129" t="str">
        <f ca="1">IFERROR(IF($C481="","",VLOOKUP(FİLTRE!$C481,'SKT LİSTESİ'!$F:$S,7,0)),"")</f>
        <v/>
      </c>
      <c r="G481" s="130" t="str">
        <f ca="1">IFERROR(IF($C481="","",VLOOKUP(FİLTRE!$C481,'SKT LİSTESİ'!$F:$S,8,0)),"")</f>
        <v/>
      </c>
      <c r="H481" s="131" t="str">
        <f ca="1">IF(E481="","",IF($C481="","",VLOOKUP(FİLTRE!$C481,'SKT LİSTESİ'!$F:$S,9,0)))</f>
        <v/>
      </c>
      <c r="I481" s="132" t="str">
        <f ca="1">IFERROR(IF($C481="","",VLOOKUP(FİLTRE!$C481,'SKT LİSTESİ'!$F:$S,10,0)),"")</f>
        <v/>
      </c>
      <c r="J481" s="133" t="str">
        <f ca="1">IFERROR(IF($C481="","",VLOOKUP(FİLTRE!$C481,'SKT LİSTESİ'!$F:$S,11,0)),"")</f>
        <v/>
      </c>
      <c r="K481" s="134" t="str">
        <f ca="1">IFERROR(IF($C481="","",VLOOKUP(FİLTRE!$C481,'SKT LİSTESİ'!$F:$S,12,0)),"")</f>
        <v/>
      </c>
      <c r="L481" s="134" t="str">
        <f ca="1">IFERROR(IF($C481="","",VLOOKUP(FİLTRE!$C481,'SKT LİSTESİ'!$F:$S,13,0)),"")</f>
        <v/>
      </c>
      <c r="M481" s="135" t="str">
        <f ca="1">IFERROR(IF($C481="","",VLOOKUP(FİLTRE!$C481,'SKT LİSTESİ'!$F:$AJ,14,0)),"")</f>
        <v/>
      </c>
      <c r="N481" s="31" t="str">
        <f ca="1">IFERROR(IF($C481="","",VLOOKUP(FİLTRE!$C481,'SKT LİSTESİ'!$F:$AJ,22,0)),"")</f>
        <v/>
      </c>
      <c r="O481" s="136" t="str">
        <f ca="1">IFERROR(IF($C481="","",VLOOKUP(FİLTRE!$C481,'SKT LİSTESİ'!$F:$AJ,23,0)),"")</f>
        <v/>
      </c>
      <c r="P481" s="31"/>
      <c r="Q481" s="31"/>
      <c r="R481" s="137" t="str">
        <f ca="1">(IFERROR(IF($C481="","",VLOOKUP(FİLTRE!$C481,'SKT LİSTESİ'!$F:$AJ,15,0)),""))</f>
        <v/>
      </c>
      <c r="S481" s="138" t="str">
        <f ca="1">IFERROR(IF($C481="","",VLOOKUP(FİLTRE!$C481,'SKT LİSTESİ'!$F:$AJ,16,0)),"")</f>
        <v/>
      </c>
      <c r="AF481" s="179" t="str">
        <f t="shared" ca="1" si="30"/>
        <v/>
      </c>
      <c r="AG481" s="179">
        <f t="shared" ca="1" si="31"/>
        <v>0</v>
      </c>
      <c r="AH481" s="179">
        <f t="shared" ca="1" si="32"/>
        <v>0</v>
      </c>
    </row>
    <row r="482" spans="2:34" ht="15.75" x14ac:dyDescent="0.25">
      <c r="B482">
        <f t="shared" ca="1" si="29"/>
        <v>470</v>
      </c>
      <c r="C482" t="str">
        <f ca="1">IFERROR(VLOOKUP(B482,'SKT LİSTESİ'!F:F,1,0),"")</f>
        <v/>
      </c>
      <c r="E482" s="128" t="str">
        <f ca="1">IFERROR(IF($C482="","",VLOOKUP(FİLTRE!$C482,'SKT LİSTESİ'!$F:$S,5,0)),"")</f>
        <v/>
      </c>
      <c r="F482" s="129" t="str">
        <f ca="1">IFERROR(IF($C482="","",VLOOKUP(FİLTRE!$C482,'SKT LİSTESİ'!$F:$S,7,0)),"")</f>
        <v/>
      </c>
      <c r="G482" s="130" t="str">
        <f ca="1">IFERROR(IF($C482="","",VLOOKUP(FİLTRE!$C482,'SKT LİSTESİ'!$F:$S,8,0)),"")</f>
        <v/>
      </c>
      <c r="H482" s="131" t="str">
        <f ca="1">IF(E482="","",IF($C482="","",VLOOKUP(FİLTRE!$C482,'SKT LİSTESİ'!$F:$S,9,0)))</f>
        <v/>
      </c>
      <c r="I482" s="132" t="str">
        <f ca="1">IFERROR(IF($C482="","",VLOOKUP(FİLTRE!$C482,'SKT LİSTESİ'!$F:$S,10,0)),"")</f>
        <v/>
      </c>
      <c r="J482" s="133" t="str">
        <f ca="1">IFERROR(IF($C482="","",VLOOKUP(FİLTRE!$C482,'SKT LİSTESİ'!$F:$S,11,0)),"")</f>
        <v/>
      </c>
      <c r="K482" s="134" t="str">
        <f ca="1">IFERROR(IF($C482="","",VLOOKUP(FİLTRE!$C482,'SKT LİSTESİ'!$F:$S,12,0)),"")</f>
        <v/>
      </c>
      <c r="L482" s="134" t="str">
        <f ca="1">IFERROR(IF($C482="","",VLOOKUP(FİLTRE!$C482,'SKT LİSTESİ'!$F:$S,13,0)),"")</f>
        <v/>
      </c>
      <c r="M482" s="135" t="str">
        <f ca="1">IFERROR(IF($C482="","",VLOOKUP(FİLTRE!$C482,'SKT LİSTESİ'!$F:$AJ,14,0)),"")</f>
        <v/>
      </c>
      <c r="N482" s="31" t="str">
        <f ca="1">IFERROR(IF($C482="","",VLOOKUP(FİLTRE!$C482,'SKT LİSTESİ'!$F:$AJ,22,0)),"")</f>
        <v/>
      </c>
      <c r="O482" s="136" t="str">
        <f ca="1">IFERROR(IF($C482="","",VLOOKUP(FİLTRE!$C482,'SKT LİSTESİ'!$F:$AJ,23,0)),"")</f>
        <v/>
      </c>
      <c r="P482" s="31"/>
      <c r="Q482" s="31"/>
      <c r="R482" s="137" t="str">
        <f ca="1">(IFERROR(IF($C482="","",VLOOKUP(FİLTRE!$C482,'SKT LİSTESİ'!$F:$AJ,15,0)),""))</f>
        <v/>
      </c>
      <c r="S482" s="138" t="str">
        <f ca="1">IFERROR(IF($C482="","",VLOOKUP(FİLTRE!$C482,'SKT LİSTESİ'!$F:$AJ,16,0)),"")</f>
        <v/>
      </c>
      <c r="AF482" s="179" t="str">
        <f t="shared" ca="1" si="30"/>
        <v/>
      </c>
      <c r="AG482" s="179">
        <f t="shared" ca="1" si="31"/>
        <v>0</v>
      </c>
      <c r="AH482" s="179">
        <f t="shared" ca="1" si="32"/>
        <v>0</v>
      </c>
    </row>
    <row r="483" spans="2:34" ht="15.75" x14ac:dyDescent="0.25">
      <c r="B483">
        <f t="shared" ca="1" si="29"/>
        <v>471</v>
      </c>
      <c r="C483" t="str">
        <f ca="1">IFERROR(VLOOKUP(B483,'SKT LİSTESİ'!F:F,1,0),"")</f>
        <v/>
      </c>
      <c r="E483" s="128" t="str">
        <f ca="1">IFERROR(IF($C483="","",VLOOKUP(FİLTRE!$C483,'SKT LİSTESİ'!$F:$S,5,0)),"")</f>
        <v/>
      </c>
      <c r="F483" s="129" t="str">
        <f ca="1">IFERROR(IF($C483="","",VLOOKUP(FİLTRE!$C483,'SKT LİSTESİ'!$F:$S,7,0)),"")</f>
        <v/>
      </c>
      <c r="G483" s="130" t="str">
        <f ca="1">IFERROR(IF($C483="","",VLOOKUP(FİLTRE!$C483,'SKT LİSTESİ'!$F:$S,8,0)),"")</f>
        <v/>
      </c>
      <c r="H483" s="131" t="str">
        <f ca="1">IF(E483="","",IF($C483="","",VLOOKUP(FİLTRE!$C483,'SKT LİSTESİ'!$F:$S,9,0)))</f>
        <v/>
      </c>
      <c r="I483" s="132" t="str">
        <f ca="1">IFERROR(IF($C483="","",VLOOKUP(FİLTRE!$C483,'SKT LİSTESİ'!$F:$S,10,0)),"")</f>
        <v/>
      </c>
      <c r="J483" s="133" t="str">
        <f ca="1">IFERROR(IF($C483="","",VLOOKUP(FİLTRE!$C483,'SKT LİSTESİ'!$F:$S,11,0)),"")</f>
        <v/>
      </c>
      <c r="K483" s="134" t="str">
        <f ca="1">IFERROR(IF($C483="","",VLOOKUP(FİLTRE!$C483,'SKT LİSTESİ'!$F:$S,12,0)),"")</f>
        <v/>
      </c>
      <c r="L483" s="134" t="str">
        <f ca="1">IFERROR(IF($C483="","",VLOOKUP(FİLTRE!$C483,'SKT LİSTESİ'!$F:$S,13,0)),"")</f>
        <v/>
      </c>
      <c r="M483" s="135" t="str">
        <f ca="1">IFERROR(IF($C483="","",VLOOKUP(FİLTRE!$C483,'SKT LİSTESİ'!$F:$AJ,14,0)),"")</f>
        <v/>
      </c>
      <c r="N483" s="31" t="str">
        <f ca="1">IFERROR(IF($C483="","",VLOOKUP(FİLTRE!$C483,'SKT LİSTESİ'!$F:$AJ,22,0)),"")</f>
        <v/>
      </c>
      <c r="O483" s="136" t="str">
        <f ca="1">IFERROR(IF($C483="","",VLOOKUP(FİLTRE!$C483,'SKT LİSTESİ'!$F:$AJ,23,0)),"")</f>
        <v/>
      </c>
      <c r="P483" s="31"/>
      <c r="Q483" s="31"/>
      <c r="R483" s="137" t="str">
        <f ca="1">(IFERROR(IF($C483="","",VLOOKUP(FİLTRE!$C483,'SKT LİSTESİ'!$F:$AJ,15,0)),""))</f>
        <v/>
      </c>
      <c r="S483" s="138" t="str">
        <f ca="1">IFERROR(IF($C483="","",VLOOKUP(FİLTRE!$C483,'SKT LİSTESİ'!$F:$AJ,16,0)),"")</f>
        <v/>
      </c>
      <c r="AF483" s="179" t="str">
        <f t="shared" ca="1" si="30"/>
        <v/>
      </c>
      <c r="AG483" s="179">
        <f t="shared" ca="1" si="31"/>
        <v>0</v>
      </c>
      <c r="AH483" s="179">
        <f t="shared" ca="1" si="32"/>
        <v>0</v>
      </c>
    </row>
    <row r="484" spans="2:34" ht="15.75" x14ac:dyDescent="0.25">
      <c r="B484">
        <f t="shared" ca="1" si="29"/>
        <v>472</v>
      </c>
      <c r="C484" t="str">
        <f ca="1">IFERROR(VLOOKUP(B484,'SKT LİSTESİ'!F:F,1,0),"")</f>
        <v/>
      </c>
      <c r="E484" s="128" t="str">
        <f ca="1">IFERROR(IF($C484="","",VLOOKUP(FİLTRE!$C484,'SKT LİSTESİ'!$F:$S,5,0)),"")</f>
        <v/>
      </c>
      <c r="F484" s="129" t="str">
        <f ca="1">IFERROR(IF($C484="","",VLOOKUP(FİLTRE!$C484,'SKT LİSTESİ'!$F:$S,7,0)),"")</f>
        <v/>
      </c>
      <c r="G484" s="130" t="str">
        <f ca="1">IFERROR(IF($C484="","",VLOOKUP(FİLTRE!$C484,'SKT LİSTESİ'!$F:$S,8,0)),"")</f>
        <v/>
      </c>
      <c r="H484" s="131" t="str">
        <f ca="1">IF(E484="","",IF($C484="","",VLOOKUP(FİLTRE!$C484,'SKT LİSTESİ'!$F:$S,9,0)))</f>
        <v/>
      </c>
      <c r="I484" s="132" t="str">
        <f ca="1">IFERROR(IF($C484="","",VLOOKUP(FİLTRE!$C484,'SKT LİSTESİ'!$F:$S,10,0)),"")</f>
        <v/>
      </c>
      <c r="J484" s="133" t="str">
        <f ca="1">IFERROR(IF($C484="","",VLOOKUP(FİLTRE!$C484,'SKT LİSTESİ'!$F:$S,11,0)),"")</f>
        <v/>
      </c>
      <c r="K484" s="134" t="str">
        <f ca="1">IFERROR(IF($C484="","",VLOOKUP(FİLTRE!$C484,'SKT LİSTESİ'!$F:$S,12,0)),"")</f>
        <v/>
      </c>
      <c r="L484" s="134" t="str">
        <f ca="1">IFERROR(IF($C484="","",VLOOKUP(FİLTRE!$C484,'SKT LİSTESİ'!$F:$S,13,0)),"")</f>
        <v/>
      </c>
      <c r="M484" s="135" t="str">
        <f ca="1">IFERROR(IF($C484="","",VLOOKUP(FİLTRE!$C484,'SKT LİSTESİ'!$F:$AJ,14,0)),"")</f>
        <v/>
      </c>
      <c r="N484" s="31" t="str">
        <f ca="1">IFERROR(IF($C484="","",VLOOKUP(FİLTRE!$C484,'SKT LİSTESİ'!$F:$AJ,22,0)),"")</f>
        <v/>
      </c>
      <c r="O484" s="136" t="str">
        <f ca="1">IFERROR(IF($C484="","",VLOOKUP(FİLTRE!$C484,'SKT LİSTESİ'!$F:$AJ,23,0)),"")</f>
        <v/>
      </c>
      <c r="P484" s="31"/>
      <c r="Q484" s="31"/>
      <c r="R484" s="137" t="str">
        <f ca="1">(IFERROR(IF($C484="","",VLOOKUP(FİLTRE!$C484,'SKT LİSTESİ'!$F:$AJ,15,0)),""))</f>
        <v/>
      </c>
      <c r="S484" s="138" t="str">
        <f ca="1">IFERROR(IF($C484="","",VLOOKUP(FİLTRE!$C484,'SKT LİSTESİ'!$F:$AJ,16,0)),"")</f>
        <v/>
      </c>
      <c r="AF484" s="179" t="str">
        <f t="shared" ca="1" si="30"/>
        <v/>
      </c>
      <c r="AG484" s="179">
        <f t="shared" ca="1" si="31"/>
        <v>0</v>
      </c>
      <c r="AH484" s="179">
        <f t="shared" ca="1" si="32"/>
        <v>0</v>
      </c>
    </row>
    <row r="485" spans="2:34" ht="15.75" x14ac:dyDescent="0.25">
      <c r="B485">
        <f t="shared" ca="1" si="29"/>
        <v>473</v>
      </c>
      <c r="C485" t="str">
        <f ca="1">IFERROR(VLOOKUP(B485,'SKT LİSTESİ'!F:F,1,0),"")</f>
        <v/>
      </c>
      <c r="E485" s="128" t="str">
        <f ca="1">IFERROR(IF($C485="","",VLOOKUP(FİLTRE!$C485,'SKT LİSTESİ'!$F:$S,5,0)),"")</f>
        <v/>
      </c>
      <c r="F485" s="129" t="str">
        <f ca="1">IFERROR(IF($C485="","",VLOOKUP(FİLTRE!$C485,'SKT LİSTESİ'!$F:$S,7,0)),"")</f>
        <v/>
      </c>
      <c r="G485" s="130" t="str">
        <f ca="1">IFERROR(IF($C485="","",VLOOKUP(FİLTRE!$C485,'SKT LİSTESİ'!$F:$S,8,0)),"")</f>
        <v/>
      </c>
      <c r="H485" s="131" t="str">
        <f ca="1">IF(E485="","",IF($C485="","",VLOOKUP(FİLTRE!$C485,'SKT LİSTESİ'!$F:$S,9,0)))</f>
        <v/>
      </c>
      <c r="I485" s="132" t="str">
        <f ca="1">IFERROR(IF($C485="","",VLOOKUP(FİLTRE!$C485,'SKT LİSTESİ'!$F:$S,10,0)),"")</f>
        <v/>
      </c>
      <c r="J485" s="133" t="str">
        <f ca="1">IFERROR(IF($C485="","",VLOOKUP(FİLTRE!$C485,'SKT LİSTESİ'!$F:$S,11,0)),"")</f>
        <v/>
      </c>
      <c r="K485" s="134" t="str">
        <f ca="1">IFERROR(IF($C485="","",VLOOKUP(FİLTRE!$C485,'SKT LİSTESİ'!$F:$S,12,0)),"")</f>
        <v/>
      </c>
      <c r="L485" s="134" t="str">
        <f ca="1">IFERROR(IF($C485="","",VLOOKUP(FİLTRE!$C485,'SKT LİSTESİ'!$F:$S,13,0)),"")</f>
        <v/>
      </c>
      <c r="M485" s="135" t="str">
        <f ca="1">IFERROR(IF($C485="","",VLOOKUP(FİLTRE!$C485,'SKT LİSTESİ'!$F:$AJ,14,0)),"")</f>
        <v/>
      </c>
      <c r="N485" s="31" t="str">
        <f ca="1">IFERROR(IF($C485="","",VLOOKUP(FİLTRE!$C485,'SKT LİSTESİ'!$F:$AJ,22,0)),"")</f>
        <v/>
      </c>
      <c r="O485" s="136" t="str">
        <f ca="1">IFERROR(IF($C485="","",VLOOKUP(FİLTRE!$C485,'SKT LİSTESİ'!$F:$AJ,23,0)),"")</f>
        <v/>
      </c>
      <c r="P485" s="31"/>
      <c r="Q485" s="31"/>
      <c r="R485" s="137" t="str">
        <f ca="1">(IFERROR(IF($C485="","",VLOOKUP(FİLTRE!$C485,'SKT LİSTESİ'!$F:$AJ,15,0)),""))</f>
        <v/>
      </c>
      <c r="S485" s="138" t="str">
        <f ca="1">IFERROR(IF($C485="","",VLOOKUP(FİLTRE!$C485,'SKT LİSTESİ'!$F:$AJ,16,0)),"")</f>
        <v/>
      </c>
      <c r="AF485" s="179" t="str">
        <f t="shared" ca="1" si="30"/>
        <v/>
      </c>
      <c r="AG485" s="179">
        <f t="shared" ca="1" si="31"/>
        <v>0</v>
      </c>
      <c r="AH485" s="179">
        <f t="shared" ca="1" si="32"/>
        <v>0</v>
      </c>
    </row>
    <row r="486" spans="2:34" ht="15.75" x14ac:dyDescent="0.25">
      <c r="B486">
        <f t="shared" ca="1" si="29"/>
        <v>474</v>
      </c>
      <c r="C486" t="str">
        <f ca="1">IFERROR(VLOOKUP(B486,'SKT LİSTESİ'!F:F,1,0),"")</f>
        <v/>
      </c>
      <c r="E486" s="128" t="str">
        <f ca="1">IFERROR(IF($C486="","",VLOOKUP(FİLTRE!$C486,'SKT LİSTESİ'!$F:$S,5,0)),"")</f>
        <v/>
      </c>
      <c r="F486" s="129" t="str">
        <f ca="1">IFERROR(IF($C486="","",VLOOKUP(FİLTRE!$C486,'SKT LİSTESİ'!$F:$S,7,0)),"")</f>
        <v/>
      </c>
      <c r="G486" s="130" t="str">
        <f ca="1">IFERROR(IF($C486="","",VLOOKUP(FİLTRE!$C486,'SKT LİSTESİ'!$F:$S,8,0)),"")</f>
        <v/>
      </c>
      <c r="H486" s="131" t="str">
        <f ca="1">IF(E486="","",IF($C486="","",VLOOKUP(FİLTRE!$C486,'SKT LİSTESİ'!$F:$S,9,0)))</f>
        <v/>
      </c>
      <c r="I486" s="132" t="str">
        <f ca="1">IFERROR(IF($C486="","",VLOOKUP(FİLTRE!$C486,'SKT LİSTESİ'!$F:$S,10,0)),"")</f>
        <v/>
      </c>
      <c r="J486" s="133" t="str">
        <f ca="1">IFERROR(IF($C486="","",VLOOKUP(FİLTRE!$C486,'SKT LİSTESİ'!$F:$S,11,0)),"")</f>
        <v/>
      </c>
      <c r="K486" s="134" t="str">
        <f ca="1">IFERROR(IF($C486="","",VLOOKUP(FİLTRE!$C486,'SKT LİSTESİ'!$F:$S,12,0)),"")</f>
        <v/>
      </c>
      <c r="L486" s="134" t="str">
        <f ca="1">IFERROR(IF($C486="","",VLOOKUP(FİLTRE!$C486,'SKT LİSTESİ'!$F:$S,13,0)),"")</f>
        <v/>
      </c>
      <c r="M486" s="135" t="str">
        <f ca="1">IFERROR(IF($C486="","",VLOOKUP(FİLTRE!$C486,'SKT LİSTESİ'!$F:$AJ,14,0)),"")</f>
        <v/>
      </c>
      <c r="N486" s="31" t="str">
        <f ca="1">IFERROR(IF($C486="","",VLOOKUP(FİLTRE!$C486,'SKT LİSTESİ'!$F:$AJ,22,0)),"")</f>
        <v/>
      </c>
      <c r="O486" s="136" t="str">
        <f ca="1">IFERROR(IF($C486="","",VLOOKUP(FİLTRE!$C486,'SKT LİSTESİ'!$F:$AJ,23,0)),"")</f>
        <v/>
      </c>
      <c r="P486" s="31"/>
      <c r="Q486" s="31"/>
      <c r="R486" s="137" t="str">
        <f ca="1">(IFERROR(IF($C486="","",VLOOKUP(FİLTRE!$C486,'SKT LİSTESİ'!$F:$AJ,15,0)),""))</f>
        <v/>
      </c>
      <c r="S486" s="138" t="str">
        <f ca="1">IFERROR(IF($C486="","",VLOOKUP(FİLTRE!$C486,'SKT LİSTESİ'!$F:$AJ,16,0)),"")</f>
        <v/>
      </c>
      <c r="AF486" s="179" t="str">
        <f t="shared" ca="1" si="30"/>
        <v/>
      </c>
      <c r="AG486" s="179">
        <f t="shared" ca="1" si="31"/>
        <v>0</v>
      </c>
      <c r="AH486" s="179">
        <f t="shared" ca="1" si="32"/>
        <v>0</v>
      </c>
    </row>
    <row r="487" spans="2:34" ht="15.75" x14ac:dyDescent="0.25">
      <c r="B487">
        <f t="shared" ca="1" si="29"/>
        <v>475</v>
      </c>
      <c r="C487" t="str">
        <f ca="1">IFERROR(VLOOKUP(B487,'SKT LİSTESİ'!F:F,1,0),"")</f>
        <v/>
      </c>
      <c r="E487" s="128" t="str">
        <f ca="1">IFERROR(IF($C487="","",VLOOKUP(FİLTRE!$C487,'SKT LİSTESİ'!$F:$S,5,0)),"")</f>
        <v/>
      </c>
      <c r="F487" s="129" t="str">
        <f ca="1">IFERROR(IF($C487="","",VLOOKUP(FİLTRE!$C487,'SKT LİSTESİ'!$F:$S,7,0)),"")</f>
        <v/>
      </c>
      <c r="G487" s="130" t="str">
        <f ca="1">IFERROR(IF($C487="","",VLOOKUP(FİLTRE!$C487,'SKT LİSTESİ'!$F:$S,8,0)),"")</f>
        <v/>
      </c>
      <c r="H487" s="131" t="str">
        <f ca="1">IF(E487="","",IF($C487="","",VLOOKUP(FİLTRE!$C487,'SKT LİSTESİ'!$F:$S,9,0)))</f>
        <v/>
      </c>
      <c r="I487" s="132" t="str">
        <f ca="1">IFERROR(IF($C487="","",VLOOKUP(FİLTRE!$C487,'SKT LİSTESİ'!$F:$S,10,0)),"")</f>
        <v/>
      </c>
      <c r="J487" s="133" t="str">
        <f ca="1">IFERROR(IF($C487="","",VLOOKUP(FİLTRE!$C487,'SKT LİSTESİ'!$F:$S,11,0)),"")</f>
        <v/>
      </c>
      <c r="K487" s="134" t="str">
        <f ca="1">IFERROR(IF($C487="","",VLOOKUP(FİLTRE!$C487,'SKT LİSTESİ'!$F:$S,12,0)),"")</f>
        <v/>
      </c>
      <c r="L487" s="134" t="str">
        <f ca="1">IFERROR(IF($C487="","",VLOOKUP(FİLTRE!$C487,'SKT LİSTESİ'!$F:$S,13,0)),"")</f>
        <v/>
      </c>
      <c r="M487" s="135" t="str">
        <f ca="1">IFERROR(IF($C487="","",VLOOKUP(FİLTRE!$C487,'SKT LİSTESİ'!$F:$AJ,14,0)),"")</f>
        <v/>
      </c>
      <c r="N487" s="31" t="str">
        <f ca="1">IFERROR(IF($C487="","",VLOOKUP(FİLTRE!$C487,'SKT LİSTESİ'!$F:$AJ,22,0)),"")</f>
        <v/>
      </c>
      <c r="O487" s="136" t="str">
        <f ca="1">IFERROR(IF($C487="","",VLOOKUP(FİLTRE!$C487,'SKT LİSTESİ'!$F:$AJ,23,0)),"")</f>
        <v/>
      </c>
      <c r="P487" s="31"/>
      <c r="Q487" s="31"/>
      <c r="R487" s="137" t="str">
        <f ca="1">(IFERROR(IF($C487="","",VLOOKUP(FİLTRE!$C487,'SKT LİSTESİ'!$F:$AJ,15,0)),""))</f>
        <v/>
      </c>
      <c r="S487" s="138" t="str">
        <f ca="1">IFERROR(IF($C487="","",VLOOKUP(FİLTRE!$C487,'SKT LİSTESİ'!$F:$AJ,16,0)),"")</f>
        <v/>
      </c>
      <c r="AF487" s="179" t="str">
        <f t="shared" ca="1" si="30"/>
        <v/>
      </c>
      <c r="AG487" s="179">
        <f t="shared" ca="1" si="31"/>
        <v>0</v>
      </c>
      <c r="AH487" s="179">
        <f t="shared" ca="1" si="32"/>
        <v>0</v>
      </c>
    </row>
    <row r="488" spans="2:34" ht="15.75" x14ac:dyDescent="0.25">
      <c r="B488">
        <f t="shared" ca="1" si="29"/>
        <v>476</v>
      </c>
      <c r="C488" t="str">
        <f ca="1">IFERROR(VLOOKUP(B488,'SKT LİSTESİ'!F:F,1,0),"")</f>
        <v/>
      </c>
      <c r="E488" s="128" t="str">
        <f ca="1">IFERROR(IF($C488="","",VLOOKUP(FİLTRE!$C488,'SKT LİSTESİ'!$F:$S,5,0)),"")</f>
        <v/>
      </c>
      <c r="F488" s="129" t="str">
        <f ca="1">IFERROR(IF($C488="","",VLOOKUP(FİLTRE!$C488,'SKT LİSTESİ'!$F:$S,7,0)),"")</f>
        <v/>
      </c>
      <c r="G488" s="130" t="str">
        <f ca="1">IFERROR(IF($C488="","",VLOOKUP(FİLTRE!$C488,'SKT LİSTESİ'!$F:$S,8,0)),"")</f>
        <v/>
      </c>
      <c r="H488" s="131" t="str">
        <f ca="1">IF(E488="","",IF($C488="","",VLOOKUP(FİLTRE!$C488,'SKT LİSTESİ'!$F:$S,9,0)))</f>
        <v/>
      </c>
      <c r="I488" s="132" t="str">
        <f ca="1">IFERROR(IF($C488="","",VLOOKUP(FİLTRE!$C488,'SKT LİSTESİ'!$F:$S,10,0)),"")</f>
        <v/>
      </c>
      <c r="J488" s="133" t="str">
        <f ca="1">IFERROR(IF($C488="","",VLOOKUP(FİLTRE!$C488,'SKT LİSTESİ'!$F:$S,11,0)),"")</f>
        <v/>
      </c>
      <c r="K488" s="134" t="str">
        <f ca="1">IFERROR(IF($C488="","",VLOOKUP(FİLTRE!$C488,'SKT LİSTESİ'!$F:$S,12,0)),"")</f>
        <v/>
      </c>
      <c r="L488" s="134" t="str">
        <f ca="1">IFERROR(IF($C488="","",VLOOKUP(FİLTRE!$C488,'SKT LİSTESİ'!$F:$S,13,0)),"")</f>
        <v/>
      </c>
      <c r="M488" s="135" t="str">
        <f ca="1">IFERROR(IF($C488="","",VLOOKUP(FİLTRE!$C488,'SKT LİSTESİ'!$F:$AJ,14,0)),"")</f>
        <v/>
      </c>
      <c r="N488" s="31" t="str">
        <f ca="1">IFERROR(IF($C488="","",VLOOKUP(FİLTRE!$C488,'SKT LİSTESİ'!$F:$AJ,22,0)),"")</f>
        <v/>
      </c>
      <c r="O488" s="136" t="str">
        <f ca="1">IFERROR(IF($C488="","",VLOOKUP(FİLTRE!$C488,'SKT LİSTESİ'!$F:$AJ,23,0)),"")</f>
        <v/>
      </c>
      <c r="P488" s="31"/>
      <c r="Q488" s="31"/>
      <c r="R488" s="137" t="str">
        <f ca="1">(IFERROR(IF($C488="","",VLOOKUP(FİLTRE!$C488,'SKT LİSTESİ'!$F:$AJ,15,0)),""))</f>
        <v/>
      </c>
      <c r="S488" s="138" t="str">
        <f ca="1">IFERROR(IF($C488="","",VLOOKUP(FİLTRE!$C488,'SKT LİSTESİ'!$F:$AJ,16,0)),"")</f>
        <v/>
      </c>
      <c r="AF488" s="179" t="str">
        <f t="shared" ca="1" si="30"/>
        <v/>
      </c>
      <c r="AG488" s="179">
        <f t="shared" ca="1" si="31"/>
        <v>0</v>
      </c>
      <c r="AH488" s="179">
        <f t="shared" ca="1" si="32"/>
        <v>0</v>
      </c>
    </row>
    <row r="489" spans="2:34" ht="15.75" x14ac:dyDescent="0.25">
      <c r="B489">
        <f t="shared" ca="1" si="29"/>
        <v>477</v>
      </c>
      <c r="C489" t="str">
        <f ca="1">IFERROR(VLOOKUP(B489,'SKT LİSTESİ'!F:F,1,0),"")</f>
        <v/>
      </c>
      <c r="E489" s="128" t="str">
        <f ca="1">IFERROR(IF($C489="","",VLOOKUP(FİLTRE!$C489,'SKT LİSTESİ'!$F:$S,5,0)),"")</f>
        <v/>
      </c>
      <c r="F489" s="129" t="str">
        <f ca="1">IFERROR(IF($C489="","",VLOOKUP(FİLTRE!$C489,'SKT LİSTESİ'!$F:$S,7,0)),"")</f>
        <v/>
      </c>
      <c r="G489" s="130" t="str">
        <f ca="1">IFERROR(IF($C489="","",VLOOKUP(FİLTRE!$C489,'SKT LİSTESİ'!$F:$S,8,0)),"")</f>
        <v/>
      </c>
      <c r="H489" s="131" t="str">
        <f ca="1">IF(E489="","",IF($C489="","",VLOOKUP(FİLTRE!$C489,'SKT LİSTESİ'!$F:$S,9,0)))</f>
        <v/>
      </c>
      <c r="I489" s="132" t="str">
        <f ca="1">IFERROR(IF($C489="","",VLOOKUP(FİLTRE!$C489,'SKT LİSTESİ'!$F:$S,10,0)),"")</f>
        <v/>
      </c>
      <c r="J489" s="133" t="str">
        <f ca="1">IFERROR(IF($C489="","",VLOOKUP(FİLTRE!$C489,'SKT LİSTESİ'!$F:$S,11,0)),"")</f>
        <v/>
      </c>
      <c r="K489" s="134" t="str">
        <f ca="1">IFERROR(IF($C489="","",VLOOKUP(FİLTRE!$C489,'SKT LİSTESİ'!$F:$S,12,0)),"")</f>
        <v/>
      </c>
      <c r="L489" s="134" t="str">
        <f ca="1">IFERROR(IF($C489="","",VLOOKUP(FİLTRE!$C489,'SKT LİSTESİ'!$F:$S,13,0)),"")</f>
        <v/>
      </c>
      <c r="M489" s="135" t="str">
        <f ca="1">IFERROR(IF($C489="","",VLOOKUP(FİLTRE!$C489,'SKT LİSTESİ'!$F:$AJ,14,0)),"")</f>
        <v/>
      </c>
      <c r="N489" s="31" t="str">
        <f ca="1">IFERROR(IF($C489="","",VLOOKUP(FİLTRE!$C489,'SKT LİSTESİ'!$F:$AJ,22,0)),"")</f>
        <v/>
      </c>
      <c r="O489" s="136" t="str">
        <f ca="1">IFERROR(IF($C489="","",VLOOKUP(FİLTRE!$C489,'SKT LİSTESİ'!$F:$AJ,23,0)),"")</f>
        <v/>
      </c>
      <c r="P489" s="31"/>
      <c r="Q489" s="31"/>
      <c r="R489" s="137" t="str">
        <f ca="1">(IFERROR(IF($C489="","",VLOOKUP(FİLTRE!$C489,'SKT LİSTESİ'!$F:$AJ,15,0)),""))</f>
        <v/>
      </c>
      <c r="S489" s="138" t="str">
        <f ca="1">IFERROR(IF($C489="","",VLOOKUP(FİLTRE!$C489,'SKT LİSTESİ'!$F:$AJ,16,0)),"")</f>
        <v/>
      </c>
      <c r="AF489" s="179" t="str">
        <f t="shared" ca="1" si="30"/>
        <v/>
      </c>
      <c r="AG489" s="179">
        <f t="shared" ca="1" si="31"/>
        <v>0</v>
      </c>
      <c r="AH489" s="179">
        <f t="shared" ca="1" si="32"/>
        <v>0</v>
      </c>
    </row>
    <row r="490" spans="2:34" ht="15.75" x14ac:dyDescent="0.25">
      <c r="B490">
        <f t="shared" ca="1" si="29"/>
        <v>478</v>
      </c>
      <c r="C490" t="str">
        <f ca="1">IFERROR(VLOOKUP(B490,'SKT LİSTESİ'!F:F,1,0),"")</f>
        <v/>
      </c>
      <c r="E490" s="128" t="str">
        <f ca="1">IFERROR(IF($C490="","",VLOOKUP(FİLTRE!$C490,'SKT LİSTESİ'!$F:$S,5,0)),"")</f>
        <v/>
      </c>
      <c r="F490" s="129" t="str">
        <f ca="1">IFERROR(IF($C490="","",VLOOKUP(FİLTRE!$C490,'SKT LİSTESİ'!$F:$S,7,0)),"")</f>
        <v/>
      </c>
      <c r="G490" s="130" t="str">
        <f ca="1">IFERROR(IF($C490="","",VLOOKUP(FİLTRE!$C490,'SKT LİSTESİ'!$F:$S,8,0)),"")</f>
        <v/>
      </c>
      <c r="H490" s="131" t="str">
        <f ca="1">IF(E490="","",IF($C490="","",VLOOKUP(FİLTRE!$C490,'SKT LİSTESİ'!$F:$S,9,0)))</f>
        <v/>
      </c>
      <c r="I490" s="132" t="str">
        <f ca="1">IFERROR(IF($C490="","",VLOOKUP(FİLTRE!$C490,'SKT LİSTESİ'!$F:$S,10,0)),"")</f>
        <v/>
      </c>
      <c r="J490" s="133" t="str">
        <f ca="1">IFERROR(IF($C490="","",VLOOKUP(FİLTRE!$C490,'SKT LİSTESİ'!$F:$S,11,0)),"")</f>
        <v/>
      </c>
      <c r="K490" s="134" t="str">
        <f ca="1">IFERROR(IF($C490="","",VLOOKUP(FİLTRE!$C490,'SKT LİSTESİ'!$F:$S,12,0)),"")</f>
        <v/>
      </c>
      <c r="L490" s="134" t="str">
        <f ca="1">IFERROR(IF($C490="","",VLOOKUP(FİLTRE!$C490,'SKT LİSTESİ'!$F:$S,13,0)),"")</f>
        <v/>
      </c>
      <c r="M490" s="135" t="str">
        <f ca="1">IFERROR(IF($C490="","",VLOOKUP(FİLTRE!$C490,'SKT LİSTESİ'!$F:$AJ,14,0)),"")</f>
        <v/>
      </c>
      <c r="N490" s="31" t="str">
        <f ca="1">IFERROR(IF($C490="","",VLOOKUP(FİLTRE!$C490,'SKT LİSTESİ'!$F:$AJ,22,0)),"")</f>
        <v/>
      </c>
      <c r="O490" s="136" t="str">
        <f ca="1">IFERROR(IF($C490="","",VLOOKUP(FİLTRE!$C490,'SKT LİSTESİ'!$F:$AJ,23,0)),"")</f>
        <v/>
      </c>
      <c r="P490" s="31"/>
      <c r="Q490" s="31"/>
      <c r="R490" s="137" t="str">
        <f ca="1">(IFERROR(IF($C490="","",VLOOKUP(FİLTRE!$C490,'SKT LİSTESİ'!$F:$AJ,15,0)),""))</f>
        <v/>
      </c>
      <c r="S490" s="138" t="str">
        <f ca="1">IFERROR(IF($C490="","",VLOOKUP(FİLTRE!$C490,'SKT LİSTESİ'!$F:$AJ,16,0)),"")</f>
        <v/>
      </c>
      <c r="AF490" s="179" t="str">
        <f t="shared" ca="1" si="30"/>
        <v/>
      </c>
      <c r="AG490" s="179">
        <f t="shared" ca="1" si="31"/>
        <v>0</v>
      </c>
      <c r="AH490" s="179">
        <f t="shared" ca="1" si="32"/>
        <v>0</v>
      </c>
    </row>
    <row r="491" spans="2:34" ht="15.75" x14ac:dyDescent="0.25">
      <c r="B491">
        <f t="shared" ca="1" si="29"/>
        <v>479</v>
      </c>
      <c r="C491" t="str">
        <f ca="1">IFERROR(VLOOKUP(B491,'SKT LİSTESİ'!F:F,1,0),"")</f>
        <v/>
      </c>
      <c r="E491" s="128" t="str">
        <f ca="1">IFERROR(IF($C491="","",VLOOKUP(FİLTRE!$C491,'SKT LİSTESİ'!$F:$S,5,0)),"")</f>
        <v/>
      </c>
      <c r="F491" s="129" t="str">
        <f ca="1">IFERROR(IF($C491="","",VLOOKUP(FİLTRE!$C491,'SKT LİSTESİ'!$F:$S,7,0)),"")</f>
        <v/>
      </c>
      <c r="G491" s="130" t="str">
        <f ca="1">IFERROR(IF($C491="","",VLOOKUP(FİLTRE!$C491,'SKT LİSTESİ'!$F:$S,8,0)),"")</f>
        <v/>
      </c>
      <c r="H491" s="131" t="str">
        <f ca="1">IF(E491="","",IF($C491="","",VLOOKUP(FİLTRE!$C491,'SKT LİSTESİ'!$F:$S,9,0)))</f>
        <v/>
      </c>
      <c r="I491" s="132" t="str">
        <f ca="1">IFERROR(IF($C491="","",VLOOKUP(FİLTRE!$C491,'SKT LİSTESİ'!$F:$S,10,0)),"")</f>
        <v/>
      </c>
      <c r="J491" s="133" t="str">
        <f ca="1">IFERROR(IF($C491="","",VLOOKUP(FİLTRE!$C491,'SKT LİSTESİ'!$F:$S,11,0)),"")</f>
        <v/>
      </c>
      <c r="K491" s="134" t="str">
        <f ca="1">IFERROR(IF($C491="","",VLOOKUP(FİLTRE!$C491,'SKT LİSTESİ'!$F:$S,12,0)),"")</f>
        <v/>
      </c>
      <c r="L491" s="134" t="str">
        <f ca="1">IFERROR(IF($C491="","",VLOOKUP(FİLTRE!$C491,'SKT LİSTESİ'!$F:$S,13,0)),"")</f>
        <v/>
      </c>
      <c r="M491" s="135" t="str">
        <f ca="1">IFERROR(IF($C491="","",VLOOKUP(FİLTRE!$C491,'SKT LİSTESİ'!$F:$AJ,14,0)),"")</f>
        <v/>
      </c>
      <c r="N491" s="31" t="str">
        <f ca="1">IFERROR(IF($C491="","",VLOOKUP(FİLTRE!$C491,'SKT LİSTESİ'!$F:$AJ,22,0)),"")</f>
        <v/>
      </c>
      <c r="O491" s="136" t="str">
        <f ca="1">IFERROR(IF($C491="","",VLOOKUP(FİLTRE!$C491,'SKT LİSTESİ'!$F:$AJ,23,0)),"")</f>
        <v/>
      </c>
      <c r="P491" s="31"/>
      <c r="Q491" s="31"/>
      <c r="R491" s="137" t="str">
        <f ca="1">(IFERROR(IF($C491="","",VLOOKUP(FİLTRE!$C491,'SKT LİSTESİ'!$F:$AJ,15,0)),""))</f>
        <v/>
      </c>
      <c r="S491" s="138" t="str">
        <f ca="1">IFERROR(IF($C491="","",VLOOKUP(FİLTRE!$C491,'SKT LİSTESİ'!$F:$AJ,16,0)),"")</f>
        <v/>
      </c>
      <c r="AF491" s="179" t="str">
        <f t="shared" ca="1" si="30"/>
        <v/>
      </c>
      <c r="AG491" s="179">
        <f t="shared" ca="1" si="31"/>
        <v>0</v>
      </c>
      <c r="AH491" s="179">
        <f t="shared" ca="1" si="32"/>
        <v>0</v>
      </c>
    </row>
    <row r="492" spans="2:34" ht="15.75" x14ac:dyDescent="0.25">
      <c r="B492">
        <f t="shared" ca="1" si="29"/>
        <v>480</v>
      </c>
      <c r="C492" t="str">
        <f ca="1">IFERROR(VLOOKUP(B492,'SKT LİSTESİ'!F:F,1,0),"")</f>
        <v/>
      </c>
      <c r="E492" s="128" t="str">
        <f ca="1">IFERROR(IF($C492="","",VLOOKUP(FİLTRE!$C492,'SKT LİSTESİ'!$F:$S,5,0)),"")</f>
        <v/>
      </c>
      <c r="F492" s="129" t="str">
        <f ca="1">IFERROR(IF($C492="","",VLOOKUP(FİLTRE!$C492,'SKT LİSTESİ'!$F:$S,7,0)),"")</f>
        <v/>
      </c>
      <c r="G492" s="130" t="str">
        <f ca="1">IFERROR(IF($C492="","",VLOOKUP(FİLTRE!$C492,'SKT LİSTESİ'!$F:$S,8,0)),"")</f>
        <v/>
      </c>
      <c r="H492" s="131" t="str">
        <f ca="1">IF(E492="","",IF($C492="","",VLOOKUP(FİLTRE!$C492,'SKT LİSTESİ'!$F:$S,9,0)))</f>
        <v/>
      </c>
      <c r="I492" s="132" t="str">
        <f ca="1">IFERROR(IF($C492="","",VLOOKUP(FİLTRE!$C492,'SKT LİSTESİ'!$F:$S,10,0)),"")</f>
        <v/>
      </c>
      <c r="J492" s="133" t="str">
        <f ca="1">IFERROR(IF($C492="","",VLOOKUP(FİLTRE!$C492,'SKT LİSTESİ'!$F:$S,11,0)),"")</f>
        <v/>
      </c>
      <c r="K492" s="134" t="str">
        <f ca="1">IFERROR(IF($C492="","",VLOOKUP(FİLTRE!$C492,'SKT LİSTESİ'!$F:$S,12,0)),"")</f>
        <v/>
      </c>
      <c r="L492" s="134" t="str">
        <f ca="1">IFERROR(IF($C492="","",VLOOKUP(FİLTRE!$C492,'SKT LİSTESİ'!$F:$S,13,0)),"")</f>
        <v/>
      </c>
      <c r="M492" s="135" t="str">
        <f ca="1">IFERROR(IF($C492="","",VLOOKUP(FİLTRE!$C492,'SKT LİSTESİ'!$F:$AJ,14,0)),"")</f>
        <v/>
      </c>
      <c r="N492" s="31" t="str">
        <f ca="1">IFERROR(IF($C492="","",VLOOKUP(FİLTRE!$C492,'SKT LİSTESİ'!$F:$AJ,22,0)),"")</f>
        <v/>
      </c>
      <c r="O492" s="136" t="str">
        <f ca="1">IFERROR(IF($C492="","",VLOOKUP(FİLTRE!$C492,'SKT LİSTESİ'!$F:$AJ,23,0)),"")</f>
        <v/>
      </c>
      <c r="P492" s="31"/>
      <c r="Q492" s="31"/>
      <c r="R492" s="137" t="str">
        <f ca="1">(IFERROR(IF($C492="","",VLOOKUP(FİLTRE!$C492,'SKT LİSTESİ'!$F:$AJ,15,0)),""))</f>
        <v/>
      </c>
      <c r="S492" s="138" t="str">
        <f ca="1">IFERROR(IF($C492="","",VLOOKUP(FİLTRE!$C492,'SKT LİSTESİ'!$F:$AJ,16,0)),"")</f>
        <v/>
      </c>
      <c r="AF492" s="179" t="str">
        <f t="shared" ca="1" si="30"/>
        <v/>
      </c>
      <c r="AG492" s="179">
        <f t="shared" ca="1" si="31"/>
        <v>0</v>
      </c>
      <c r="AH492" s="179">
        <f t="shared" ca="1" si="32"/>
        <v>0</v>
      </c>
    </row>
    <row r="493" spans="2:34" ht="15.75" x14ac:dyDescent="0.25">
      <c r="B493">
        <f t="shared" ca="1" si="29"/>
        <v>481</v>
      </c>
      <c r="C493" t="str">
        <f ca="1">IFERROR(VLOOKUP(B493,'SKT LİSTESİ'!F:F,1,0),"")</f>
        <v/>
      </c>
      <c r="E493" s="128" t="str">
        <f ca="1">IFERROR(IF($C493="","",VLOOKUP(FİLTRE!$C493,'SKT LİSTESİ'!$F:$S,5,0)),"")</f>
        <v/>
      </c>
      <c r="F493" s="129" t="str">
        <f ca="1">IFERROR(IF($C493="","",VLOOKUP(FİLTRE!$C493,'SKT LİSTESİ'!$F:$S,7,0)),"")</f>
        <v/>
      </c>
      <c r="G493" s="130" t="str">
        <f ca="1">IFERROR(IF($C493="","",VLOOKUP(FİLTRE!$C493,'SKT LİSTESİ'!$F:$S,8,0)),"")</f>
        <v/>
      </c>
      <c r="H493" s="131" t="str">
        <f ca="1">IF(E493="","",IF($C493="","",VLOOKUP(FİLTRE!$C493,'SKT LİSTESİ'!$F:$S,9,0)))</f>
        <v/>
      </c>
      <c r="I493" s="132" t="str">
        <f ca="1">IFERROR(IF($C493="","",VLOOKUP(FİLTRE!$C493,'SKT LİSTESİ'!$F:$S,10,0)),"")</f>
        <v/>
      </c>
      <c r="J493" s="133" t="str">
        <f ca="1">IFERROR(IF($C493="","",VLOOKUP(FİLTRE!$C493,'SKT LİSTESİ'!$F:$S,11,0)),"")</f>
        <v/>
      </c>
      <c r="K493" s="134" t="str">
        <f ca="1">IFERROR(IF($C493="","",VLOOKUP(FİLTRE!$C493,'SKT LİSTESİ'!$F:$S,12,0)),"")</f>
        <v/>
      </c>
      <c r="L493" s="134" t="str">
        <f ca="1">IFERROR(IF($C493="","",VLOOKUP(FİLTRE!$C493,'SKT LİSTESİ'!$F:$S,13,0)),"")</f>
        <v/>
      </c>
      <c r="M493" s="135" t="str">
        <f ca="1">IFERROR(IF($C493="","",VLOOKUP(FİLTRE!$C493,'SKT LİSTESİ'!$F:$AJ,14,0)),"")</f>
        <v/>
      </c>
      <c r="N493" s="31" t="str">
        <f ca="1">IFERROR(IF($C493="","",VLOOKUP(FİLTRE!$C493,'SKT LİSTESİ'!$F:$AJ,22,0)),"")</f>
        <v/>
      </c>
      <c r="O493" s="136" t="str">
        <f ca="1">IFERROR(IF($C493="","",VLOOKUP(FİLTRE!$C493,'SKT LİSTESİ'!$F:$AJ,23,0)),"")</f>
        <v/>
      </c>
      <c r="P493" s="31"/>
      <c r="Q493" s="31"/>
      <c r="R493" s="137" t="str">
        <f ca="1">(IFERROR(IF($C493="","",VLOOKUP(FİLTRE!$C493,'SKT LİSTESİ'!$F:$AJ,15,0)),""))</f>
        <v/>
      </c>
      <c r="S493" s="138" t="str">
        <f ca="1">IFERROR(IF($C493="","",VLOOKUP(FİLTRE!$C493,'SKT LİSTESİ'!$F:$AJ,16,0)),"")</f>
        <v/>
      </c>
      <c r="AF493" s="179" t="str">
        <f t="shared" ca="1" si="30"/>
        <v/>
      </c>
      <c r="AG493" s="179">
        <f t="shared" ca="1" si="31"/>
        <v>0</v>
      </c>
      <c r="AH493" s="179">
        <f t="shared" ca="1" si="32"/>
        <v>0</v>
      </c>
    </row>
    <row r="494" spans="2:34" ht="15.75" x14ac:dyDescent="0.25">
      <c r="B494">
        <f t="shared" ca="1" si="29"/>
        <v>482</v>
      </c>
      <c r="C494" t="str">
        <f ca="1">IFERROR(VLOOKUP(B494,'SKT LİSTESİ'!F:F,1,0),"")</f>
        <v/>
      </c>
      <c r="E494" s="128" t="str">
        <f ca="1">IFERROR(IF($C494="","",VLOOKUP(FİLTRE!$C494,'SKT LİSTESİ'!$F:$S,5,0)),"")</f>
        <v/>
      </c>
      <c r="F494" s="129" t="str">
        <f ca="1">IFERROR(IF($C494="","",VLOOKUP(FİLTRE!$C494,'SKT LİSTESİ'!$F:$S,7,0)),"")</f>
        <v/>
      </c>
      <c r="G494" s="130" t="str">
        <f ca="1">IFERROR(IF($C494="","",VLOOKUP(FİLTRE!$C494,'SKT LİSTESİ'!$F:$S,8,0)),"")</f>
        <v/>
      </c>
      <c r="H494" s="131" t="str">
        <f ca="1">IF(E494="","",IF($C494="","",VLOOKUP(FİLTRE!$C494,'SKT LİSTESİ'!$F:$S,9,0)))</f>
        <v/>
      </c>
      <c r="I494" s="132" t="str">
        <f ca="1">IFERROR(IF($C494="","",VLOOKUP(FİLTRE!$C494,'SKT LİSTESİ'!$F:$S,10,0)),"")</f>
        <v/>
      </c>
      <c r="J494" s="133" t="str">
        <f ca="1">IFERROR(IF($C494="","",VLOOKUP(FİLTRE!$C494,'SKT LİSTESİ'!$F:$S,11,0)),"")</f>
        <v/>
      </c>
      <c r="K494" s="134" t="str">
        <f ca="1">IFERROR(IF($C494="","",VLOOKUP(FİLTRE!$C494,'SKT LİSTESİ'!$F:$S,12,0)),"")</f>
        <v/>
      </c>
      <c r="L494" s="134" t="str">
        <f ca="1">IFERROR(IF($C494="","",VLOOKUP(FİLTRE!$C494,'SKT LİSTESİ'!$F:$S,13,0)),"")</f>
        <v/>
      </c>
      <c r="M494" s="135" t="str">
        <f ca="1">IFERROR(IF($C494="","",VLOOKUP(FİLTRE!$C494,'SKT LİSTESİ'!$F:$AJ,14,0)),"")</f>
        <v/>
      </c>
      <c r="N494" s="31" t="str">
        <f ca="1">IFERROR(IF($C494="","",VLOOKUP(FİLTRE!$C494,'SKT LİSTESİ'!$F:$AJ,22,0)),"")</f>
        <v/>
      </c>
      <c r="O494" s="136" t="str">
        <f ca="1">IFERROR(IF($C494="","",VLOOKUP(FİLTRE!$C494,'SKT LİSTESİ'!$F:$AJ,23,0)),"")</f>
        <v/>
      </c>
      <c r="P494" s="31"/>
      <c r="Q494" s="31"/>
      <c r="R494" s="137" t="str">
        <f ca="1">(IFERROR(IF($C494="","",VLOOKUP(FİLTRE!$C494,'SKT LİSTESİ'!$F:$AJ,15,0)),""))</f>
        <v/>
      </c>
      <c r="S494" s="138" t="str">
        <f ca="1">IFERROR(IF($C494="","",VLOOKUP(FİLTRE!$C494,'SKT LİSTESİ'!$F:$AJ,16,0)),"")</f>
        <v/>
      </c>
      <c r="AF494" s="179" t="str">
        <f t="shared" ca="1" si="30"/>
        <v/>
      </c>
      <c r="AG494" s="179">
        <f t="shared" ca="1" si="31"/>
        <v>0</v>
      </c>
      <c r="AH494" s="179">
        <f t="shared" ca="1" si="32"/>
        <v>0</v>
      </c>
    </row>
    <row r="495" spans="2:34" ht="15.75" x14ac:dyDescent="0.25">
      <c r="B495">
        <f t="shared" ca="1" si="29"/>
        <v>483</v>
      </c>
      <c r="C495" t="str">
        <f ca="1">IFERROR(VLOOKUP(B495,'SKT LİSTESİ'!F:F,1,0),"")</f>
        <v/>
      </c>
      <c r="E495" s="128" t="str">
        <f ca="1">IFERROR(IF($C495="","",VLOOKUP(FİLTRE!$C495,'SKT LİSTESİ'!$F:$S,5,0)),"")</f>
        <v/>
      </c>
      <c r="F495" s="129" t="str">
        <f ca="1">IFERROR(IF($C495="","",VLOOKUP(FİLTRE!$C495,'SKT LİSTESİ'!$F:$S,7,0)),"")</f>
        <v/>
      </c>
      <c r="G495" s="130" t="str">
        <f ca="1">IFERROR(IF($C495="","",VLOOKUP(FİLTRE!$C495,'SKT LİSTESİ'!$F:$S,8,0)),"")</f>
        <v/>
      </c>
      <c r="H495" s="131" t="str">
        <f ca="1">IF(E495="","",IF($C495="","",VLOOKUP(FİLTRE!$C495,'SKT LİSTESİ'!$F:$S,9,0)))</f>
        <v/>
      </c>
      <c r="I495" s="132" t="str">
        <f ca="1">IFERROR(IF($C495="","",VLOOKUP(FİLTRE!$C495,'SKT LİSTESİ'!$F:$S,10,0)),"")</f>
        <v/>
      </c>
      <c r="J495" s="133" t="str">
        <f ca="1">IFERROR(IF($C495="","",VLOOKUP(FİLTRE!$C495,'SKT LİSTESİ'!$F:$S,11,0)),"")</f>
        <v/>
      </c>
      <c r="K495" s="134" t="str">
        <f ca="1">IFERROR(IF($C495="","",VLOOKUP(FİLTRE!$C495,'SKT LİSTESİ'!$F:$S,12,0)),"")</f>
        <v/>
      </c>
      <c r="L495" s="134" t="str">
        <f ca="1">IFERROR(IF($C495="","",VLOOKUP(FİLTRE!$C495,'SKT LİSTESİ'!$F:$S,13,0)),"")</f>
        <v/>
      </c>
      <c r="M495" s="135" t="str">
        <f ca="1">IFERROR(IF($C495="","",VLOOKUP(FİLTRE!$C495,'SKT LİSTESİ'!$F:$AJ,14,0)),"")</f>
        <v/>
      </c>
      <c r="N495" s="31" t="str">
        <f ca="1">IFERROR(IF($C495="","",VLOOKUP(FİLTRE!$C495,'SKT LİSTESİ'!$F:$AJ,22,0)),"")</f>
        <v/>
      </c>
      <c r="O495" s="136" t="str">
        <f ca="1">IFERROR(IF($C495="","",VLOOKUP(FİLTRE!$C495,'SKT LİSTESİ'!$F:$AJ,23,0)),"")</f>
        <v/>
      </c>
      <c r="P495" s="31"/>
      <c r="Q495" s="31"/>
      <c r="R495" s="137" t="str">
        <f ca="1">(IFERROR(IF($C495="","",VLOOKUP(FİLTRE!$C495,'SKT LİSTESİ'!$F:$AJ,15,0)),""))</f>
        <v/>
      </c>
      <c r="S495" s="138" t="str">
        <f ca="1">IFERROR(IF($C495="","",VLOOKUP(FİLTRE!$C495,'SKT LİSTESİ'!$F:$AJ,16,0)),"")</f>
        <v/>
      </c>
      <c r="AF495" s="179" t="str">
        <f t="shared" ca="1" si="30"/>
        <v/>
      </c>
      <c r="AG495" s="179">
        <f t="shared" ca="1" si="31"/>
        <v>0</v>
      </c>
      <c r="AH495" s="179">
        <f t="shared" ca="1" si="32"/>
        <v>0</v>
      </c>
    </row>
    <row r="496" spans="2:34" ht="15.75" x14ac:dyDescent="0.25">
      <c r="B496">
        <f t="shared" ca="1" si="29"/>
        <v>484</v>
      </c>
      <c r="C496" t="str">
        <f ca="1">IFERROR(VLOOKUP(B496,'SKT LİSTESİ'!F:F,1,0),"")</f>
        <v/>
      </c>
      <c r="E496" s="128" t="str">
        <f ca="1">IFERROR(IF($C496="","",VLOOKUP(FİLTRE!$C496,'SKT LİSTESİ'!$F:$S,5,0)),"")</f>
        <v/>
      </c>
      <c r="F496" s="129" t="str">
        <f ca="1">IFERROR(IF($C496="","",VLOOKUP(FİLTRE!$C496,'SKT LİSTESİ'!$F:$S,7,0)),"")</f>
        <v/>
      </c>
      <c r="G496" s="130" t="str">
        <f ca="1">IFERROR(IF($C496="","",VLOOKUP(FİLTRE!$C496,'SKT LİSTESİ'!$F:$S,8,0)),"")</f>
        <v/>
      </c>
      <c r="H496" s="131" t="str">
        <f ca="1">IF(E496="","",IF($C496="","",VLOOKUP(FİLTRE!$C496,'SKT LİSTESİ'!$F:$S,9,0)))</f>
        <v/>
      </c>
      <c r="I496" s="132" t="str">
        <f ca="1">IFERROR(IF($C496="","",VLOOKUP(FİLTRE!$C496,'SKT LİSTESİ'!$F:$S,10,0)),"")</f>
        <v/>
      </c>
      <c r="J496" s="133" t="str">
        <f ca="1">IFERROR(IF($C496="","",VLOOKUP(FİLTRE!$C496,'SKT LİSTESİ'!$F:$S,11,0)),"")</f>
        <v/>
      </c>
      <c r="K496" s="134" t="str">
        <f ca="1">IFERROR(IF($C496="","",VLOOKUP(FİLTRE!$C496,'SKT LİSTESİ'!$F:$S,12,0)),"")</f>
        <v/>
      </c>
      <c r="L496" s="134" t="str">
        <f ca="1">IFERROR(IF($C496="","",VLOOKUP(FİLTRE!$C496,'SKT LİSTESİ'!$F:$S,13,0)),"")</f>
        <v/>
      </c>
      <c r="M496" s="135" t="str">
        <f ca="1">IFERROR(IF($C496="","",VLOOKUP(FİLTRE!$C496,'SKT LİSTESİ'!$F:$AJ,14,0)),"")</f>
        <v/>
      </c>
      <c r="N496" s="31" t="str">
        <f ca="1">IFERROR(IF($C496="","",VLOOKUP(FİLTRE!$C496,'SKT LİSTESİ'!$F:$AJ,22,0)),"")</f>
        <v/>
      </c>
      <c r="O496" s="136" t="str">
        <f ca="1">IFERROR(IF($C496="","",VLOOKUP(FİLTRE!$C496,'SKT LİSTESİ'!$F:$AJ,23,0)),"")</f>
        <v/>
      </c>
      <c r="P496" s="31"/>
      <c r="Q496" s="31"/>
      <c r="R496" s="137" t="str">
        <f ca="1">(IFERROR(IF($C496="","",VLOOKUP(FİLTRE!$C496,'SKT LİSTESİ'!$F:$AJ,15,0)),""))</f>
        <v/>
      </c>
      <c r="S496" s="138" t="str">
        <f ca="1">IFERROR(IF($C496="","",VLOOKUP(FİLTRE!$C496,'SKT LİSTESİ'!$F:$AJ,16,0)),"")</f>
        <v/>
      </c>
      <c r="AF496" s="179" t="str">
        <f t="shared" ca="1" si="30"/>
        <v/>
      </c>
      <c r="AG496" s="179">
        <f t="shared" ca="1" si="31"/>
        <v>0</v>
      </c>
      <c r="AH496" s="179">
        <f t="shared" ca="1" si="32"/>
        <v>0</v>
      </c>
    </row>
    <row r="497" spans="2:34" ht="15.75" x14ac:dyDescent="0.25">
      <c r="B497">
        <f t="shared" ca="1" si="29"/>
        <v>485</v>
      </c>
      <c r="C497" t="str">
        <f ca="1">IFERROR(VLOOKUP(B497,'SKT LİSTESİ'!F:F,1,0),"")</f>
        <v/>
      </c>
      <c r="E497" s="128" t="str">
        <f ca="1">IFERROR(IF($C497="","",VLOOKUP(FİLTRE!$C497,'SKT LİSTESİ'!$F:$S,5,0)),"")</f>
        <v/>
      </c>
      <c r="F497" s="129" t="str">
        <f ca="1">IFERROR(IF($C497="","",VLOOKUP(FİLTRE!$C497,'SKT LİSTESİ'!$F:$S,7,0)),"")</f>
        <v/>
      </c>
      <c r="G497" s="130" t="str">
        <f ca="1">IFERROR(IF($C497="","",VLOOKUP(FİLTRE!$C497,'SKT LİSTESİ'!$F:$S,8,0)),"")</f>
        <v/>
      </c>
      <c r="H497" s="131" t="str">
        <f ca="1">IF(E497="","",IF($C497="","",VLOOKUP(FİLTRE!$C497,'SKT LİSTESİ'!$F:$S,9,0)))</f>
        <v/>
      </c>
      <c r="I497" s="132" t="str">
        <f ca="1">IFERROR(IF($C497="","",VLOOKUP(FİLTRE!$C497,'SKT LİSTESİ'!$F:$S,10,0)),"")</f>
        <v/>
      </c>
      <c r="J497" s="133" t="str">
        <f ca="1">IFERROR(IF($C497="","",VLOOKUP(FİLTRE!$C497,'SKT LİSTESİ'!$F:$S,11,0)),"")</f>
        <v/>
      </c>
      <c r="K497" s="134" t="str">
        <f ca="1">IFERROR(IF($C497="","",VLOOKUP(FİLTRE!$C497,'SKT LİSTESİ'!$F:$S,12,0)),"")</f>
        <v/>
      </c>
      <c r="L497" s="134" t="str">
        <f ca="1">IFERROR(IF($C497="","",VLOOKUP(FİLTRE!$C497,'SKT LİSTESİ'!$F:$S,13,0)),"")</f>
        <v/>
      </c>
      <c r="M497" s="135" t="str">
        <f ca="1">IFERROR(IF($C497="","",VLOOKUP(FİLTRE!$C497,'SKT LİSTESİ'!$F:$AJ,14,0)),"")</f>
        <v/>
      </c>
      <c r="N497" s="31" t="str">
        <f ca="1">IFERROR(IF($C497="","",VLOOKUP(FİLTRE!$C497,'SKT LİSTESİ'!$F:$AJ,22,0)),"")</f>
        <v/>
      </c>
      <c r="O497" s="136" t="str">
        <f ca="1">IFERROR(IF($C497="","",VLOOKUP(FİLTRE!$C497,'SKT LİSTESİ'!$F:$AJ,23,0)),"")</f>
        <v/>
      </c>
      <c r="P497" s="31"/>
      <c r="Q497" s="31"/>
      <c r="R497" s="137" t="str">
        <f ca="1">(IFERROR(IF($C497="","",VLOOKUP(FİLTRE!$C497,'SKT LİSTESİ'!$F:$AJ,15,0)),""))</f>
        <v/>
      </c>
      <c r="S497" s="138" t="str">
        <f ca="1">IFERROR(IF($C497="","",VLOOKUP(FİLTRE!$C497,'SKT LİSTESİ'!$F:$AJ,16,0)),"")</f>
        <v/>
      </c>
      <c r="AF497" s="179" t="str">
        <f t="shared" ca="1" si="30"/>
        <v/>
      </c>
      <c r="AG497" s="179">
        <f t="shared" ca="1" si="31"/>
        <v>0</v>
      </c>
      <c r="AH497" s="179">
        <f t="shared" ca="1" si="32"/>
        <v>0</v>
      </c>
    </row>
    <row r="498" spans="2:34" ht="15.75" x14ac:dyDescent="0.25">
      <c r="B498">
        <f t="shared" ca="1" si="29"/>
        <v>486</v>
      </c>
      <c r="C498" t="str">
        <f ca="1">IFERROR(VLOOKUP(B498,'SKT LİSTESİ'!F:F,1,0),"")</f>
        <v/>
      </c>
      <c r="E498" s="128" t="str">
        <f ca="1">IFERROR(IF($C498="","",VLOOKUP(FİLTRE!$C498,'SKT LİSTESİ'!$F:$S,5,0)),"")</f>
        <v/>
      </c>
      <c r="F498" s="129" t="str">
        <f ca="1">IFERROR(IF($C498="","",VLOOKUP(FİLTRE!$C498,'SKT LİSTESİ'!$F:$S,7,0)),"")</f>
        <v/>
      </c>
      <c r="G498" s="130" t="str">
        <f ca="1">IFERROR(IF($C498="","",VLOOKUP(FİLTRE!$C498,'SKT LİSTESİ'!$F:$S,8,0)),"")</f>
        <v/>
      </c>
      <c r="H498" s="131" t="str">
        <f ca="1">IF(E498="","",IF($C498="","",VLOOKUP(FİLTRE!$C498,'SKT LİSTESİ'!$F:$S,9,0)))</f>
        <v/>
      </c>
      <c r="I498" s="132" t="str">
        <f ca="1">IFERROR(IF($C498="","",VLOOKUP(FİLTRE!$C498,'SKT LİSTESİ'!$F:$S,10,0)),"")</f>
        <v/>
      </c>
      <c r="J498" s="133" t="str">
        <f ca="1">IFERROR(IF($C498="","",VLOOKUP(FİLTRE!$C498,'SKT LİSTESİ'!$F:$S,11,0)),"")</f>
        <v/>
      </c>
      <c r="K498" s="134" t="str">
        <f ca="1">IFERROR(IF($C498="","",VLOOKUP(FİLTRE!$C498,'SKT LİSTESİ'!$F:$S,12,0)),"")</f>
        <v/>
      </c>
      <c r="L498" s="134" t="str">
        <f ca="1">IFERROR(IF($C498="","",VLOOKUP(FİLTRE!$C498,'SKT LİSTESİ'!$F:$S,13,0)),"")</f>
        <v/>
      </c>
      <c r="M498" s="135" t="str">
        <f ca="1">IFERROR(IF($C498="","",VLOOKUP(FİLTRE!$C498,'SKT LİSTESİ'!$F:$AJ,14,0)),"")</f>
        <v/>
      </c>
      <c r="N498" s="31" t="str">
        <f ca="1">IFERROR(IF($C498="","",VLOOKUP(FİLTRE!$C498,'SKT LİSTESİ'!$F:$AJ,22,0)),"")</f>
        <v/>
      </c>
      <c r="O498" s="136" t="str">
        <f ca="1">IFERROR(IF($C498="","",VLOOKUP(FİLTRE!$C498,'SKT LİSTESİ'!$F:$AJ,23,0)),"")</f>
        <v/>
      </c>
      <c r="P498" s="31"/>
      <c r="Q498" s="31"/>
      <c r="R498" s="137" t="str">
        <f ca="1">(IFERROR(IF($C498="","",VLOOKUP(FİLTRE!$C498,'SKT LİSTESİ'!$F:$AJ,15,0)),""))</f>
        <v/>
      </c>
      <c r="S498" s="138" t="str">
        <f ca="1">IFERROR(IF($C498="","",VLOOKUP(FİLTRE!$C498,'SKT LİSTESİ'!$F:$AJ,16,0)),"")</f>
        <v/>
      </c>
      <c r="AF498" s="179" t="str">
        <f t="shared" ca="1" si="30"/>
        <v/>
      </c>
      <c r="AG498" s="179">
        <f t="shared" ca="1" si="31"/>
        <v>0</v>
      </c>
      <c r="AH498" s="179">
        <f t="shared" ca="1" si="32"/>
        <v>0</v>
      </c>
    </row>
    <row r="499" spans="2:34" ht="15.75" x14ac:dyDescent="0.25">
      <c r="B499">
        <f t="shared" ca="1" si="29"/>
        <v>487</v>
      </c>
      <c r="C499" t="str">
        <f ca="1">IFERROR(VLOOKUP(B499,'SKT LİSTESİ'!F:F,1,0),"")</f>
        <v/>
      </c>
      <c r="E499" s="128" t="str">
        <f ca="1">IFERROR(IF($C499="","",VLOOKUP(FİLTRE!$C499,'SKT LİSTESİ'!$F:$S,5,0)),"")</f>
        <v/>
      </c>
      <c r="F499" s="129" t="str">
        <f ca="1">IFERROR(IF($C499="","",VLOOKUP(FİLTRE!$C499,'SKT LİSTESİ'!$F:$S,7,0)),"")</f>
        <v/>
      </c>
      <c r="G499" s="130" t="str">
        <f ca="1">IFERROR(IF($C499="","",VLOOKUP(FİLTRE!$C499,'SKT LİSTESİ'!$F:$S,8,0)),"")</f>
        <v/>
      </c>
      <c r="H499" s="131" t="str">
        <f ca="1">IF(E499="","",IF($C499="","",VLOOKUP(FİLTRE!$C499,'SKT LİSTESİ'!$F:$S,9,0)))</f>
        <v/>
      </c>
      <c r="I499" s="132" t="str">
        <f ca="1">IFERROR(IF($C499="","",VLOOKUP(FİLTRE!$C499,'SKT LİSTESİ'!$F:$S,10,0)),"")</f>
        <v/>
      </c>
      <c r="J499" s="133" t="str">
        <f ca="1">IFERROR(IF($C499="","",VLOOKUP(FİLTRE!$C499,'SKT LİSTESİ'!$F:$S,11,0)),"")</f>
        <v/>
      </c>
      <c r="K499" s="134" t="str">
        <f ca="1">IFERROR(IF($C499="","",VLOOKUP(FİLTRE!$C499,'SKT LİSTESİ'!$F:$S,12,0)),"")</f>
        <v/>
      </c>
      <c r="L499" s="134" t="str">
        <f ca="1">IFERROR(IF($C499="","",VLOOKUP(FİLTRE!$C499,'SKT LİSTESİ'!$F:$S,13,0)),"")</f>
        <v/>
      </c>
      <c r="M499" s="135" t="str">
        <f ca="1">IFERROR(IF($C499="","",VLOOKUP(FİLTRE!$C499,'SKT LİSTESİ'!$F:$AJ,14,0)),"")</f>
        <v/>
      </c>
      <c r="N499" s="31" t="str">
        <f ca="1">IFERROR(IF($C499="","",VLOOKUP(FİLTRE!$C499,'SKT LİSTESİ'!$F:$AJ,22,0)),"")</f>
        <v/>
      </c>
      <c r="O499" s="136" t="str">
        <f ca="1">IFERROR(IF($C499="","",VLOOKUP(FİLTRE!$C499,'SKT LİSTESİ'!$F:$AJ,23,0)),"")</f>
        <v/>
      </c>
      <c r="P499" s="31"/>
      <c r="Q499" s="31"/>
      <c r="R499" s="137" t="str">
        <f ca="1">(IFERROR(IF($C499="","",VLOOKUP(FİLTRE!$C499,'SKT LİSTESİ'!$F:$AJ,15,0)),""))</f>
        <v/>
      </c>
      <c r="S499" s="138" t="str">
        <f ca="1">IFERROR(IF($C499="","",VLOOKUP(FİLTRE!$C499,'SKT LİSTESİ'!$F:$AJ,16,0)),"")</f>
        <v/>
      </c>
      <c r="AF499" s="179" t="str">
        <f t="shared" ca="1" si="30"/>
        <v/>
      </c>
      <c r="AG499" s="179">
        <f t="shared" ca="1" si="31"/>
        <v>0</v>
      </c>
      <c r="AH499" s="179">
        <f t="shared" ca="1" si="32"/>
        <v>0</v>
      </c>
    </row>
    <row r="500" spans="2:34" ht="15.75" x14ac:dyDescent="0.25">
      <c r="B500">
        <f t="shared" ca="1" si="29"/>
        <v>488</v>
      </c>
      <c r="C500" t="str">
        <f ca="1">IFERROR(VLOOKUP(B500,'SKT LİSTESİ'!F:F,1,0),"")</f>
        <v/>
      </c>
      <c r="E500" s="128" t="str">
        <f ca="1">IFERROR(IF($C500="","",VLOOKUP(FİLTRE!$C500,'SKT LİSTESİ'!$F:$S,5,0)),"")</f>
        <v/>
      </c>
      <c r="F500" s="129" t="str">
        <f ca="1">IFERROR(IF($C500="","",VLOOKUP(FİLTRE!$C500,'SKT LİSTESİ'!$F:$S,7,0)),"")</f>
        <v/>
      </c>
      <c r="G500" s="130" t="str">
        <f ca="1">IFERROR(IF($C500="","",VLOOKUP(FİLTRE!$C500,'SKT LİSTESİ'!$F:$S,8,0)),"")</f>
        <v/>
      </c>
      <c r="H500" s="131" t="str">
        <f ca="1">IF(E500="","",IF($C500="","",VLOOKUP(FİLTRE!$C500,'SKT LİSTESİ'!$F:$S,9,0)))</f>
        <v/>
      </c>
      <c r="I500" s="132" t="str">
        <f ca="1">IFERROR(IF($C500="","",VLOOKUP(FİLTRE!$C500,'SKT LİSTESİ'!$F:$S,10,0)),"")</f>
        <v/>
      </c>
      <c r="J500" s="133" t="str">
        <f ca="1">IFERROR(IF($C500="","",VLOOKUP(FİLTRE!$C500,'SKT LİSTESİ'!$F:$S,11,0)),"")</f>
        <v/>
      </c>
      <c r="K500" s="134" t="str">
        <f ca="1">IFERROR(IF($C500="","",VLOOKUP(FİLTRE!$C500,'SKT LİSTESİ'!$F:$S,12,0)),"")</f>
        <v/>
      </c>
      <c r="L500" s="134" t="str">
        <f ca="1">IFERROR(IF($C500="","",VLOOKUP(FİLTRE!$C500,'SKT LİSTESİ'!$F:$S,13,0)),"")</f>
        <v/>
      </c>
      <c r="M500" s="135" t="str">
        <f ca="1">IFERROR(IF($C500="","",VLOOKUP(FİLTRE!$C500,'SKT LİSTESİ'!$F:$AJ,14,0)),"")</f>
        <v/>
      </c>
      <c r="N500" s="31" t="str">
        <f ca="1">IFERROR(IF($C500="","",VLOOKUP(FİLTRE!$C500,'SKT LİSTESİ'!$F:$AJ,22,0)),"")</f>
        <v/>
      </c>
      <c r="O500" s="136" t="str">
        <f ca="1">IFERROR(IF($C500="","",VLOOKUP(FİLTRE!$C500,'SKT LİSTESİ'!$F:$AJ,23,0)),"")</f>
        <v/>
      </c>
      <c r="P500" s="31"/>
      <c r="Q500" s="31"/>
      <c r="R500" s="137" t="str">
        <f ca="1">(IFERROR(IF($C500="","",VLOOKUP(FİLTRE!$C500,'SKT LİSTESİ'!$F:$AJ,15,0)),""))</f>
        <v/>
      </c>
      <c r="S500" s="138" t="str">
        <f ca="1">IFERROR(IF($C500="","",VLOOKUP(FİLTRE!$C500,'SKT LİSTESİ'!$F:$AJ,16,0)),"")</f>
        <v/>
      </c>
      <c r="AF500" s="179" t="str">
        <f t="shared" ca="1" si="30"/>
        <v/>
      </c>
      <c r="AG500" s="179">
        <f t="shared" ca="1" si="31"/>
        <v>0</v>
      </c>
      <c r="AH500" s="179">
        <f t="shared" ca="1" si="32"/>
        <v>0</v>
      </c>
    </row>
    <row r="501" spans="2:34" ht="15.75" x14ac:dyDescent="0.25">
      <c r="B501">
        <f t="shared" ca="1" si="29"/>
        <v>489</v>
      </c>
      <c r="C501" t="str">
        <f ca="1">IFERROR(VLOOKUP(B501,'SKT LİSTESİ'!F:F,1,0),"")</f>
        <v/>
      </c>
      <c r="E501" s="128" t="str">
        <f ca="1">IFERROR(IF($C501="","",VLOOKUP(FİLTRE!$C501,'SKT LİSTESİ'!$F:$S,5,0)),"")</f>
        <v/>
      </c>
      <c r="F501" s="129" t="str">
        <f ca="1">IFERROR(IF($C501="","",VLOOKUP(FİLTRE!$C501,'SKT LİSTESİ'!$F:$S,7,0)),"")</f>
        <v/>
      </c>
      <c r="G501" s="130" t="str">
        <f ca="1">IFERROR(IF($C501="","",VLOOKUP(FİLTRE!$C501,'SKT LİSTESİ'!$F:$S,8,0)),"")</f>
        <v/>
      </c>
      <c r="H501" s="131" t="str">
        <f ca="1">IF(E501="","",IF($C501="","",VLOOKUP(FİLTRE!$C501,'SKT LİSTESİ'!$F:$S,9,0)))</f>
        <v/>
      </c>
      <c r="I501" s="132" t="str">
        <f ca="1">IFERROR(IF($C501="","",VLOOKUP(FİLTRE!$C501,'SKT LİSTESİ'!$F:$S,10,0)),"")</f>
        <v/>
      </c>
      <c r="J501" s="133" t="str">
        <f ca="1">IFERROR(IF($C501="","",VLOOKUP(FİLTRE!$C501,'SKT LİSTESİ'!$F:$S,11,0)),"")</f>
        <v/>
      </c>
      <c r="K501" s="134" t="str">
        <f ca="1">IFERROR(IF($C501="","",VLOOKUP(FİLTRE!$C501,'SKT LİSTESİ'!$F:$S,12,0)),"")</f>
        <v/>
      </c>
      <c r="L501" s="134" t="str">
        <f ca="1">IFERROR(IF($C501="","",VLOOKUP(FİLTRE!$C501,'SKT LİSTESİ'!$F:$S,13,0)),"")</f>
        <v/>
      </c>
      <c r="M501" s="135" t="str">
        <f ca="1">IFERROR(IF($C501="","",VLOOKUP(FİLTRE!$C501,'SKT LİSTESİ'!$F:$AJ,14,0)),"")</f>
        <v/>
      </c>
      <c r="N501" s="31" t="str">
        <f ca="1">IFERROR(IF($C501="","",VLOOKUP(FİLTRE!$C501,'SKT LİSTESİ'!$F:$AJ,22,0)),"")</f>
        <v/>
      </c>
      <c r="O501" s="136" t="str">
        <f ca="1">IFERROR(IF($C501="","",VLOOKUP(FİLTRE!$C501,'SKT LİSTESİ'!$F:$AJ,23,0)),"")</f>
        <v/>
      </c>
      <c r="P501" s="31"/>
      <c r="Q501" s="31"/>
      <c r="R501" s="137" t="str">
        <f ca="1">(IFERROR(IF($C501="","",VLOOKUP(FİLTRE!$C501,'SKT LİSTESİ'!$F:$AJ,15,0)),""))</f>
        <v/>
      </c>
      <c r="S501" s="138" t="str">
        <f ca="1">IFERROR(IF($C501="","",VLOOKUP(FİLTRE!$C501,'SKT LİSTESİ'!$F:$AJ,16,0)),"")</f>
        <v/>
      </c>
      <c r="AF501" s="179" t="str">
        <f t="shared" ca="1" si="30"/>
        <v/>
      </c>
      <c r="AG501" s="179">
        <f t="shared" ca="1" si="31"/>
        <v>0</v>
      </c>
      <c r="AH501" s="179">
        <f t="shared" ca="1" si="32"/>
        <v>0</v>
      </c>
    </row>
    <row r="502" spans="2:34" ht="15.75" x14ac:dyDescent="0.25">
      <c r="B502">
        <f t="shared" ca="1" si="29"/>
        <v>490</v>
      </c>
      <c r="C502" t="str">
        <f ca="1">IFERROR(VLOOKUP(B502,'SKT LİSTESİ'!F:F,1,0),"")</f>
        <v/>
      </c>
      <c r="E502" s="128" t="str">
        <f ca="1">IFERROR(IF($C502="","",VLOOKUP(FİLTRE!$C502,'SKT LİSTESİ'!$F:$S,5,0)),"")</f>
        <v/>
      </c>
      <c r="F502" s="129" t="str">
        <f ca="1">IFERROR(IF($C502="","",VLOOKUP(FİLTRE!$C502,'SKT LİSTESİ'!$F:$S,7,0)),"")</f>
        <v/>
      </c>
      <c r="G502" s="130" t="str">
        <f ca="1">IFERROR(IF($C502="","",VLOOKUP(FİLTRE!$C502,'SKT LİSTESİ'!$F:$S,8,0)),"")</f>
        <v/>
      </c>
      <c r="H502" s="131" t="str">
        <f ca="1">IF(E502="","",IF($C502="","",VLOOKUP(FİLTRE!$C502,'SKT LİSTESİ'!$F:$S,9,0)))</f>
        <v/>
      </c>
      <c r="I502" s="132" t="str">
        <f ca="1">IFERROR(IF($C502="","",VLOOKUP(FİLTRE!$C502,'SKT LİSTESİ'!$F:$S,10,0)),"")</f>
        <v/>
      </c>
      <c r="J502" s="133" t="str">
        <f ca="1">IFERROR(IF($C502="","",VLOOKUP(FİLTRE!$C502,'SKT LİSTESİ'!$F:$S,11,0)),"")</f>
        <v/>
      </c>
      <c r="K502" s="134" t="str">
        <f ca="1">IFERROR(IF($C502="","",VLOOKUP(FİLTRE!$C502,'SKT LİSTESİ'!$F:$S,12,0)),"")</f>
        <v/>
      </c>
      <c r="L502" s="134" t="str">
        <f ca="1">IFERROR(IF($C502="","",VLOOKUP(FİLTRE!$C502,'SKT LİSTESİ'!$F:$S,13,0)),"")</f>
        <v/>
      </c>
      <c r="M502" s="135" t="str">
        <f ca="1">IFERROR(IF($C502="","",VLOOKUP(FİLTRE!$C502,'SKT LİSTESİ'!$F:$AJ,14,0)),"")</f>
        <v/>
      </c>
      <c r="N502" s="31" t="str">
        <f ca="1">IFERROR(IF($C502="","",VLOOKUP(FİLTRE!$C502,'SKT LİSTESİ'!$F:$AJ,22,0)),"")</f>
        <v/>
      </c>
      <c r="O502" s="136" t="str">
        <f ca="1">IFERROR(IF($C502="","",VLOOKUP(FİLTRE!$C502,'SKT LİSTESİ'!$F:$AJ,23,0)),"")</f>
        <v/>
      </c>
      <c r="P502" s="31"/>
      <c r="Q502" s="31"/>
      <c r="R502" s="137" t="str">
        <f ca="1">(IFERROR(IF($C502="","",VLOOKUP(FİLTRE!$C502,'SKT LİSTESİ'!$F:$AJ,15,0)),""))</f>
        <v/>
      </c>
      <c r="S502" s="138" t="str">
        <f ca="1">IFERROR(IF($C502="","",VLOOKUP(FİLTRE!$C502,'SKT LİSTESİ'!$F:$AJ,16,0)),"")</f>
        <v/>
      </c>
      <c r="AF502" s="179" t="str">
        <f t="shared" ca="1" si="30"/>
        <v/>
      </c>
      <c r="AG502" s="179">
        <f t="shared" ca="1" si="31"/>
        <v>0</v>
      </c>
      <c r="AH502" s="179">
        <f t="shared" ca="1" si="32"/>
        <v>0</v>
      </c>
    </row>
    <row r="503" spans="2:34" ht="15.75" x14ac:dyDescent="0.25">
      <c r="B503">
        <f t="shared" ca="1" si="29"/>
        <v>491</v>
      </c>
      <c r="C503" t="str">
        <f ca="1">IFERROR(VLOOKUP(B503,'SKT LİSTESİ'!F:F,1,0),"")</f>
        <v/>
      </c>
      <c r="E503" s="128" t="str">
        <f ca="1">IFERROR(IF($C503="","",VLOOKUP(FİLTRE!$C503,'SKT LİSTESİ'!$F:$S,5,0)),"")</f>
        <v/>
      </c>
      <c r="F503" s="129" t="str">
        <f ca="1">IFERROR(IF($C503="","",VLOOKUP(FİLTRE!$C503,'SKT LİSTESİ'!$F:$S,7,0)),"")</f>
        <v/>
      </c>
      <c r="G503" s="130" t="str">
        <f ca="1">IFERROR(IF($C503="","",VLOOKUP(FİLTRE!$C503,'SKT LİSTESİ'!$F:$S,8,0)),"")</f>
        <v/>
      </c>
      <c r="H503" s="131" t="str">
        <f ca="1">IF(E503="","",IF($C503="","",VLOOKUP(FİLTRE!$C503,'SKT LİSTESİ'!$F:$S,9,0)))</f>
        <v/>
      </c>
      <c r="I503" s="132" t="str">
        <f ca="1">IFERROR(IF($C503="","",VLOOKUP(FİLTRE!$C503,'SKT LİSTESİ'!$F:$S,10,0)),"")</f>
        <v/>
      </c>
      <c r="J503" s="133" t="str">
        <f ca="1">IFERROR(IF($C503="","",VLOOKUP(FİLTRE!$C503,'SKT LİSTESİ'!$F:$S,11,0)),"")</f>
        <v/>
      </c>
      <c r="K503" s="134" t="str">
        <f ca="1">IFERROR(IF($C503="","",VLOOKUP(FİLTRE!$C503,'SKT LİSTESİ'!$F:$S,12,0)),"")</f>
        <v/>
      </c>
      <c r="L503" s="134" t="str">
        <f ca="1">IFERROR(IF($C503="","",VLOOKUP(FİLTRE!$C503,'SKT LİSTESİ'!$F:$S,13,0)),"")</f>
        <v/>
      </c>
      <c r="M503" s="135" t="str">
        <f ca="1">IFERROR(IF($C503="","",VLOOKUP(FİLTRE!$C503,'SKT LİSTESİ'!$F:$AJ,14,0)),"")</f>
        <v/>
      </c>
      <c r="N503" s="31" t="str">
        <f ca="1">IFERROR(IF($C503="","",VLOOKUP(FİLTRE!$C503,'SKT LİSTESİ'!$F:$AJ,22,0)),"")</f>
        <v/>
      </c>
      <c r="O503" s="136" t="str">
        <f ca="1">IFERROR(IF($C503="","",VLOOKUP(FİLTRE!$C503,'SKT LİSTESİ'!$F:$AJ,23,0)),"")</f>
        <v/>
      </c>
      <c r="P503" s="31"/>
      <c r="Q503" s="31"/>
      <c r="R503" s="137" t="str">
        <f ca="1">(IFERROR(IF($C503="","",VLOOKUP(FİLTRE!$C503,'SKT LİSTESİ'!$F:$AJ,15,0)),""))</f>
        <v/>
      </c>
      <c r="S503" s="138" t="str">
        <f ca="1">IFERROR(IF($C503="","",VLOOKUP(FİLTRE!$C503,'SKT LİSTESİ'!$F:$AJ,16,0)),"")</f>
        <v/>
      </c>
      <c r="AF503" s="179" t="str">
        <f t="shared" ca="1" si="30"/>
        <v/>
      </c>
      <c r="AG503" s="179">
        <f t="shared" ca="1" si="31"/>
        <v>0</v>
      </c>
      <c r="AH503" s="179">
        <f t="shared" ca="1" si="32"/>
        <v>0</v>
      </c>
    </row>
    <row r="504" spans="2:34" ht="15.75" x14ac:dyDescent="0.25">
      <c r="B504">
        <f t="shared" ca="1" si="29"/>
        <v>492</v>
      </c>
      <c r="C504" t="str">
        <f ca="1">IFERROR(VLOOKUP(B504,'SKT LİSTESİ'!F:F,1,0),"")</f>
        <v/>
      </c>
      <c r="E504" s="128" t="str">
        <f ca="1">IFERROR(IF($C504="","",VLOOKUP(FİLTRE!$C504,'SKT LİSTESİ'!$F:$S,5,0)),"")</f>
        <v/>
      </c>
      <c r="F504" s="129" t="str">
        <f ca="1">IFERROR(IF($C504="","",VLOOKUP(FİLTRE!$C504,'SKT LİSTESİ'!$F:$S,7,0)),"")</f>
        <v/>
      </c>
      <c r="G504" s="130" t="str">
        <f ca="1">IFERROR(IF($C504="","",VLOOKUP(FİLTRE!$C504,'SKT LİSTESİ'!$F:$S,8,0)),"")</f>
        <v/>
      </c>
      <c r="H504" s="131" t="str">
        <f ca="1">IF(E504="","",IF($C504="","",VLOOKUP(FİLTRE!$C504,'SKT LİSTESİ'!$F:$S,9,0)))</f>
        <v/>
      </c>
      <c r="I504" s="132" t="str">
        <f ca="1">IFERROR(IF($C504="","",VLOOKUP(FİLTRE!$C504,'SKT LİSTESİ'!$F:$S,10,0)),"")</f>
        <v/>
      </c>
      <c r="J504" s="133" t="str">
        <f ca="1">IFERROR(IF($C504="","",VLOOKUP(FİLTRE!$C504,'SKT LİSTESİ'!$F:$S,11,0)),"")</f>
        <v/>
      </c>
      <c r="K504" s="134" t="str">
        <f ca="1">IFERROR(IF($C504="","",VLOOKUP(FİLTRE!$C504,'SKT LİSTESİ'!$F:$S,12,0)),"")</f>
        <v/>
      </c>
      <c r="L504" s="134" t="str">
        <f ca="1">IFERROR(IF($C504="","",VLOOKUP(FİLTRE!$C504,'SKT LİSTESİ'!$F:$S,13,0)),"")</f>
        <v/>
      </c>
      <c r="M504" s="135" t="str">
        <f ca="1">IFERROR(IF($C504="","",VLOOKUP(FİLTRE!$C504,'SKT LİSTESİ'!$F:$AJ,14,0)),"")</f>
        <v/>
      </c>
      <c r="N504" s="31" t="str">
        <f ca="1">IFERROR(IF($C504="","",VLOOKUP(FİLTRE!$C504,'SKT LİSTESİ'!$F:$AJ,22,0)),"")</f>
        <v/>
      </c>
      <c r="O504" s="136" t="str">
        <f ca="1">IFERROR(IF($C504="","",VLOOKUP(FİLTRE!$C504,'SKT LİSTESİ'!$F:$AJ,23,0)),"")</f>
        <v/>
      </c>
      <c r="P504" s="31"/>
      <c r="Q504" s="31"/>
      <c r="R504" s="137" t="str">
        <f ca="1">(IFERROR(IF($C504="","",VLOOKUP(FİLTRE!$C504,'SKT LİSTESİ'!$F:$AJ,15,0)),""))</f>
        <v/>
      </c>
      <c r="S504" s="138" t="str">
        <f ca="1">IFERROR(IF($C504="","",VLOOKUP(FİLTRE!$C504,'SKT LİSTESİ'!$F:$AJ,16,0)),"")</f>
        <v/>
      </c>
      <c r="AF504" s="179" t="str">
        <f t="shared" ca="1" si="30"/>
        <v/>
      </c>
      <c r="AG504" s="179">
        <f t="shared" ca="1" si="31"/>
        <v>0</v>
      </c>
      <c r="AH504" s="179">
        <f t="shared" ca="1" si="32"/>
        <v>0</v>
      </c>
    </row>
    <row r="505" spans="2:34" ht="15.75" x14ac:dyDescent="0.25">
      <c r="B505">
        <f t="shared" ca="1" si="29"/>
        <v>493</v>
      </c>
      <c r="C505" t="str">
        <f ca="1">IFERROR(VLOOKUP(B505,'SKT LİSTESİ'!F:F,1,0),"")</f>
        <v/>
      </c>
      <c r="E505" s="128" t="str">
        <f ca="1">IFERROR(IF($C505="","",VLOOKUP(FİLTRE!$C505,'SKT LİSTESİ'!$F:$S,5,0)),"")</f>
        <v/>
      </c>
      <c r="F505" s="129" t="str">
        <f ca="1">IFERROR(IF($C505="","",VLOOKUP(FİLTRE!$C505,'SKT LİSTESİ'!$F:$S,7,0)),"")</f>
        <v/>
      </c>
      <c r="G505" s="130" t="str">
        <f ca="1">IFERROR(IF($C505="","",VLOOKUP(FİLTRE!$C505,'SKT LİSTESİ'!$F:$S,8,0)),"")</f>
        <v/>
      </c>
      <c r="H505" s="131" t="str">
        <f ca="1">IF(E505="","",IF($C505="","",VLOOKUP(FİLTRE!$C505,'SKT LİSTESİ'!$F:$S,9,0)))</f>
        <v/>
      </c>
      <c r="I505" s="132" t="str">
        <f ca="1">IFERROR(IF($C505="","",VLOOKUP(FİLTRE!$C505,'SKT LİSTESİ'!$F:$S,10,0)),"")</f>
        <v/>
      </c>
      <c r="J505" s="133" t="str">
        <f ca="1">IFERROR(IF($C505="","",VLOOKUP(FİLTRE!$C505,'SKT LİSTESİ'!$F:$S,11,0)),"")</f>
        <v/>
      </c>
      <c r="K505" s="134" t="str">
        <f ca="1">IFERROR(IF($C505="","",VLOOKUP(FİLTRE!$C505,'SKT LİSTESİ'!$F:$S,12,0)),"")</f>
        <v/>
      </c>
      <c r="L505" s="134" t="str">
        <f ca="1">IFERROR(IF($C505="","",VLOOKUP(FİLTRE!$C505,'SKT LİSTESİ'!$F:$S,13,0)),"")</f>
        <v/>
      </c>
      <c r="M505" s="135" t="str">
        <f ca="1">IFERROR(IF($C505="","",VLOOKUP(FİLTRE!$C505,'SKT LİSTESİ'!$F:$AJ,14,0)),"")</f>
        <v/>
      </c>
      <c r="N505" s="31" t="str">
        <f ca="1">IFERROR(IF($C505="","",VLOOKUP(FİLTRE!$C505,'SKT LİSTESİ'!$F:$AJ,22,0)),"")</f>
        <v/>
      </c>
      <c r="O505" s="136" t="str">
        <f ca="1">IFERROR(IF($C505="","",VLOOKUP(FİLTRE!$C505,'SKT LİSTESİ'!$F:$AJ,23,0)),"")</f>
        <v/>
      </c>
      <c r="P505" s="31"/>
      <c r="Q505" s="31"/>
      <c r="R505" s="137" t="str">
        <f ca="1">(IFERROR(IF($C505="","",VLOOKUP(FİLTRE!$C505,'SKT LİSTESİ'!$F:$AJ,15,0)),""))</f>
        <v/>
      </c>
      <c r="S505" s="138" t="str">
        <f ca="1">IFERROR(IF($C505="","",VLOOKUP(FİLTRE!$C505,'SKT LİSTESİ'!$F:$AJ,16,0)),"")</f>
        <v/>
      </c>
      <c r="AF505" s="179" t="str">
        <f t="shared" ca="1" si="30"/>
        <v/>
      </c>
      <c r="AG505" s="179">
        <f t="shared" ca="1" si="31"/>
        <v>0</v>
      </c>
      <c r="AH505" s="179">
        <f t="shared" ca="1" si="32"/>
        <v>0</v>
      </c>
    </row>
    <row r="506" spans="2:34" ht="15.75" x14ac:dyDescent="0.25">
      <c r="B506">
        <f t="shared" ca="1" si="29"/>
        <v>494</v>
      </c>
      <c r="C506" t="str">
        <f ca="1">IFERROR(VLOOKUP(B506,'SKT LİSTESİ'!F:F,1,0),"")</f>
        <v/>
      </c>
      <c r="E506" s="128" t="str">
        <f ca="1">IFERROR(IF($C506="","",VLOOKUP(FİLTRE!$C506,'SKT LİSTESİ'!$F:$S,5,0)),"")</f>
        <v/>
      </c>
      <c r="F506" s="129" t="str">
        <f ca="1">IFERROR(IF($C506="","",VLOOKUP(FİLTRE!$C506,'SKT LİSTESİ'!$F:$S,7,0)),"")</f>
        <v/>
      </c>
      <c r="G506" s="130" t="str">
        <f ca="1">IFERROR(IF($C506="","",VLOOKUP(FİLTRE!$C506,'SKT LİSTESİ'!$F:$S,8,0)),"")</f>
        <v/>
      </c>
      <c r="H506" s="131" t="str">
        <f ca="1">IF(E506="","",IF($C506="","",VLOOKUP(FİLTRE!$C506,'SKT LİSTESİ'!$F:$S,9,0)))</f>
        <v/>
      </c>
      <c r="I506" s="132" t="str">
        <f ca="1">IFERROR(IF($C506="","",VLOOKUP(FİLTRE!$C506,'SKT LİSTESİ'!$F:$S,10,0)),"")</f>
        <v/>
      </c>
      <c r="J506" s="133" t="str">
        <f ca="1">IFERROR(IF($C506="","",VLOOKUP(FİLTRE!$C506,'SKT LİSTESİ'!$F:$S,11,0)),"")</f>
        <v/>
      </c>
      <c r="K506" s="134" t="str">
        <f ca="1">IFERROR(IF($C506="","",VLOOKUP(FİLTRE!$C506,'SKT LİSTESİ'!$F:$S,12,0)),"")</f>
        <v/>
      </c>
      <c r="L506" s="134" t="str">
        <f ca="1">IFERROR(IF($C506="","",VLOOKUP(FİLTRE!$C506,'SKT LİSTESİ'!$F:$S,13,0)),"")</f>
        <v/>
      </c>
      <c r="M506" s="135" t="str">
        <f ca="1">IFERROR(IF($C506="","",VLOOKUP(FİLTRE!$C506,'SKT LİSTESİ'!$F:$AJ,14,0)),"")</f>
        <v/>
      </c>
      <c r="N506" s="31" t="str">
        <f ca="1">IFERROR(IF($C506="","",VLOOKUP(FİLTRE!$C506,'SKT LİSTESİ'!$F:$AJ,22,0)),"")</f>
        <v/>
      </c>
      <c r="O506" s="136" t="str">
        <f ca="1">IFERROR(IF($C506="","",VLOOKUP(FİLTRE!$C506,'SKT LİSTESİ'!$F:$AJ,23,0)),"")</f>
        <v/>
      </c>
      <c r="P506" s="31"/>
      <c r="Q506" s="31"/>
      <c r="R506" s="137" t="str">
        <f ca="1">(IFERROR(IF($C506="","",VLOOKUP(FİLTRE!$C506,'SKT LİSTESİ'!$F:$AJ,15,0)),""))</f>
        <v/>
      </c>
      <c r="S506" s="138" t="str">
        <f ca="1">IFERROR(IF($C506="","",VLOOKUP(FİLTRE!$C506,'SKT LİSTESİ'!$F:$AJ,16,0)),"")</f>
        <v/>
      </c>
      <c r="AF506" s="179" t="str">
        <f t="shared" ca="1" si="30"/>
        <v/>
      </c>
      <c r="AG506" s="179">
        <f t="shared" ca="1" si="31"/>
        <v>0</v>
      </c>
      <c r="AH506" s="179">
        <f t="shared" ca="1" si="32"/>
        <v>0</v>
      </c>
    </row>
    <row r="507" spans="2:34" ht="15.75" x14ac:dyDescent="0.25">
      <c r="B507">
        <f t="shared" ca="1" si="29"/>
        <v>495</v>
      </c>
      <c r="C507" t="str">
        <f ca="1">IFERROR(VLOOKUP(B507,'SKT LİSTESİ'!F:F,1,0),"")</f>
        <v/>
      </c>
      <c r="E507" s="128" t="str">
        <f ca="1">IFERROR(IF($C507="","",VLOOKUP(FİLTRE!$C507,'SKT LİSTESİ'!$F:$S,5,0)),"")</f>
        <v/>
      </c>
      <c r="F507" s="129" t="str">
        <f ca="1">IFERROR(IF($C507="","",VLOOKUP(FİLTRE!$C507,'SKT LİSTESİ'!$F:$S,7,0)),"")</f>
        <v/>
      </c>
      <c r="G507" s="130" t="str">
        <f ca="1">IFERROR(IF($C507="","",VLOOKUP(FİLTRE!$C507,'SKT LİSTESİ'!$F:$S,8,0)),"")</f>
        <v/>
      </c>
      <c r="H507" s="131" t="str">
        <f ca="1">IF(E507="","",IF($C507="","",VLOOKUP(FİLTRE!$C507,'SKT LİSTESİ'!$F:$S,9,0)))</f>
        <v/>
      </c>
      <c r="I507" s="132" t="str">
        <f ca="1">IFERROR(IF($C507="","",VLOOKUP(FİLTRE!$C507,'SKT LİSTESİ'!$F:$S,10,0)),"")</f>
        <v/>
      </c>
      <c r="J507" s="133" t="str">
        <f ca="1">IFERROR(IF($C507="","",VLOOKUP(FİLTRE!$C507,'SKT LİSTESİ'!$F:$S,11,0)),"")</f>
        <v/>
      </c>
      <c r="K507" s="134" t="str">
        <f ca="1">IFERROR(IF($C507="","",VLOOKUP(FİLTRE!$C507,'SKT LİSTESİ'!$F:$S,12,0)),"")</f>
        <v/>
      </c>
      <c r="L507" s="134" t="str">
        <f ca="1">IFERROR(IF($C507="","",VLOOKUP(FİLTRE!$C507,'SKT LİSTESİ'!$F:$S,13,0)),"")</f>
        <v/>
      </c>
      <c r="M507" s="135" t="str">
        <f ca="1">IFERROR(IF($C507="","",VLOOKUP(FİLTRE!$C507,'SKT LİSTESİ'!$F:$AJ,14,0)),"")</f>
        <v/>
      </c>
      <c r="N507" s="31" t="str">
        <f ca="1">IFERROR(IF($C507="","",VLOOKUP(FİLTRE!$C507,'SKT LİSTESİ'!$F:$AJ,22,0)),"")</f>
        <v/>
      </c>
      <c r="O507" s="136" t="str">
        <f ca="1">IFERROR(IF($C507="","",VLOOKUP(FİLTRE!$C507,'SKT LİSTESİ'!$F:$AJ,23,0)),"")</f>
        <v/>
      </c>
      <c r="P507" s="31"/>
      <c r="Q507" s="31"/>
      <c r="R507" s="137" t="str">
        <f ca="1">(IFERROR(IF($C507="","",VLOOKUP(FİLTRE!$C507,'SKT LİSTESİ'!$F:$AJ,15,0)),""))</f>
        <v/>
      </c>
      <c r="S507" s="138" t="str">
        <f ca="1">IFERROR(IF($C507="","",VLOOKUP(FİLTRE!$C507,'SKT LİSTESİ'!$F:$AJ,16,0)),"")</f>
        <v/>
      </c>
      <c r="AF507" s="179" t="str">
        <f t="shared" ca="1" si="30"/>
        <v/>
      </c>
      <c r="AG507" s="179">
        <f t="shared" ca="1" si="31"/>
        <v>0</v>
      </c>
      <c r="AH507" s="179">
        <f t="shared" ca="1" si="32"/>
        <v>0</v>
      </c>
    </row>
    <row r="508" spans="2:34" ht="15.75" x14ac:dyDescent="0.25">
      <c r="B508">
        <f t="shared" ca="1" si="29"/>
        <v>496</v>
      </c>
      <c r="C508" t="str">
        <f ca="1">IFERROR(VLOOKUP(B508,'SKT LİSTESİ'!F:F,1,0),"")</f>
        <v/>
      </c>
      <c r="E508" s="128" t="str">
        <f ca="1">IFERROR(IF($C508="","",VLOOKUP(FİLTRE!$C508,'SKT LİSTESİ'!$F:$S,5,0)),"")</f>
        <v/>
      </c>
      <c r="F508" s="129" t="str">
        <f ca="1">IFERROR(IF($C508="","",VLOOKUP(FİLTRE!$C508,'SKT LİSTESİ'!$F:$S,7,0)),"")</f>
        <v/>
      </c>
      <c r="G508" s="130" t="str">
        <f ca="1">IFERROR(IF($C508="","",VLOOKUP(FİLTRE!$C508,'SKT LİSTESİ'!$F:$S,8,0)),"")</f>
        <v/>
      </c>
      <c r="H508" s="131" t="str">
        <f ca="1">IF(E508="","",IF($C508="","",VLOOKUP(FİLTRE!$C508,'SKT LİSTESİ'!$F:$S,9,0)))</f>
        <v/>
      </c>
      <c r="I508" s="132" t="str">
        <f ca="1">IFERROR(IF($C508="","",VLOOKUP(FİLTRE!$C508,'SKT LİSTESİ'!$F:$S,10,0)),"")</f>
        <v/>
      </c>
      <c r="J508" s="133" t="str">
        <f ca="1">IFERROR(IF($C508="","",VLOOKUP(FİLTRE!$C508,'SKT LİSTESİ'!$F:$S,11,0)),"")</f>
        <v/>
      </c>
      <c r="K508" s="134" t="str">
        <f ca="1">IFERROR(IF($C508="","",VLOOKUP(FİLTRE!$C508,'SKT LİSTESİ'!$F:$S,12,0)),"")</f>
        <v/>
      </c>
      <c r="L508" s="134" t="str">
        <f ca="1">IFERROR(IF($C508="","",VLOOKUP(FİLTRE!$C508,'SKT LİSTESİ'!$F:$S,13,0)),"")</f>
        <v/>
      </c>
      <c r="M508" s="135" t="str">
        <f ca="1">IFERROR(IF($C508="","",VLOOKUP(FİLTRE!$C508,'SKT LİSTESİ'!$F:$AJ,14,0)),"")</f>
        <v/>
      </c>
      <c r="N508" s="31" t="str">
        <f ca="1">IFERROR(IF($C508="","",VLOOKUP(FİLTRE!$C508,'SKT LİSTESİ'!$F:$AJ,22,0)),"")</f>
        <v/>
      </c>
      <c r="O508" s="136" t="str">
        <f ca="1">IFERROR(IF($C508="","",VLOOKUP(FİLTRE!$C508,'SKT LİSTESİ'!$F:$AJ,23,0)),"")</f>
        <v/>
      </c>
      <c r="P508" s="31"/>
      <c r="Q508" s="31"/>
      <c r="R508" s="137" t="str">
        <f ca="1">(IFERROR(IF($C508="","",VLOOKUP(FİLTRE!$C508,'SKT LİSTESİ'!$F:$AJ,15,0)),""))</f>
        <v/>
      </c>
      <c r="S508" s="138" t="str">
        <f ca="1">IFERROR(IF($C508="","",VLOOKUP(FİLTRE!$C508,'SKT LİSTESİ'!$F:$AJ,16,0)),"")</f>
        <v/>
      </c>
      <c r="AF508" s="179" t="str">
        <f t="shared" ca="1" si="30"/>
        <v/>
      </c>
      <c r="AG508" s="179">
        <f t="shared" ca="1" si="31"/>
        <v>0</v>
      </c>
      <c r="AH508" s="179">
        <f t="shared" ca="1" si="32"/>
        <v>0</v>
      </c>
    </row>
    <row r="509" spans="2:34" ht="15.75" x14ac:dyDescent="0.25">
      <c r="B509">
        <f t="shared" ca="1" si="29"/>
        <v>497</v>
      </c>
      <c r="C509" t="str">
        <f ca="1">IFERROR(VLOOKUP(B509,'SKT LİSTESİ'!F:F,1,0),"")</f>
        <v/>
      </c>
      <c r="E509" s="128" t="str">
        <f ca="1">IFERROR(IF($C509="","",VLOOKUP(FİLTRE!$C509,'SKT LİSTESİ'!$F:$S,5,0)),"")</f>
        <v/>
      </c>
      <c r="F509" s="129" t="str">
        <f ca="1">IFERROR(IF($C509="","",VLOOKUP(FİLTRE!$C509,'SKT LİSTESİ'!$F:$S,7,0)),"")</f>
        <v/>
      </c>
      <c r="G509" s="130" t="str">
        <f ca="1">IFERROR(IF($C509="","",VLOOKUP(FİLTRE!$C509,'SKT LİSTESİ'!$F:$S,8,0)),"")</f>
        <v/>
      </c>
      <c r="H509" s="131" t="str">
        <f ca="1">IF(E509="","",IF($C509="","",VLOOKUP(FİLTRE!$C509,'SKT LİSTESİ'!$F:$S,9,0)))</f>
        <v/>
      </c>
      <c r="I509" s="132" t="str">
        <f ca="1">IFERROR(IF($C509="","",VLOOKUP(FİLTRE!$C509,'SKT LİSTESİ'!$F:$S,10,0)),"")</f>
        <v/>
      </c>
      <c r="J509" s="133" t="str">
        <f ca="1">IFERROR(IF($C509="","",VLOOKUP(FİLTRE!$C509,'SKT LİSTESİ'!$F:$S,11,0)),"")</f>
        <v/>
      </c>
      <c r="K509" s="134" t="str">
        <f ca="1">IFERROR(IF($C509="","",VLOOKUP(FİLTRE!$C509,'SKT LİSTESİ'!$F:$S,12,0)),"")</f>
        <v/>
      </c>
      <c r="L509" s="134" t="str">
        <f ca="1">IFERROR(IF($C509="","",VLOOKUP(FİLTRE!$C509,'SKT LİSTESİ'!$F:$S,13,0)),"")</f>
        <v/>
      </c>
      <c r="M509" s="135" t="str">
        <f ca="1">IFERROR(IF($C509="","",VLOOKUP(FİLTRE!$C509,'SKT LİSTESİ'!$F:$AJ,14,0)),"")</f>
        <v/>
      </c>
      <c r="N509" s="31" t="str">
        <f ca="1">IFERROR(IF($C509="","",VLOOKUP(FİLTRE!$C509,'SKT LİSTESİ'!$F:$AJ,22,0)),"")</f>
        <v/>
      </c>
      <c r="O509" s="136" t="str">
        <f ca="1">IFERROR(IF($C509="","",VLOOKUP(FİLTRE!$C509,'SKT LİSTESİ'!$F:$AJ,23,0)),"")</f>
        <v/>
      </c>
      <c r="P509" s="31"/>
      <c r="Q509" s="31"/>
      <c r="R509" s="137" t="str">
        <f ca="1">(IFERROR(IF($C509="","",VLOOKUP(FİLTRE!$C509,'SKT LİSTESİ'!$F:$AJ,15,0)),""))</f>
        <v/>
      </c>
      <c r="S509" s="138" t="str">
        <f ca="1">IFERROR(IF($C509="","",VLOOKUP(FİLTRE!$C509,'SKT LİSTESİ'!$F:$AJ,16,0)),"")</f>
        <v/>
      </c>
      <c r="AF509" s="179" t="str">
        <f t="shared" ca="1" si="30"/>
        <v/>
      </c>
      <c r="AG509" s="179">
        <f t="shared" ca="1" si="31"/>
        <v>0</v>
      </c>
      <c r="AH509" s="179">
        <f t="shared" ca="1" si="32"/>
        <v>0</v>
      </c>
    </row>
    <row r="510" spans="2:34" ht="15.75" x14ac:dyDescent="0.25">
      <c r="B510">
        <f t="shared" ca="1" si="29"/>
        <v>498</v>
      </c>
      <c r="C510" t="str">
        <f ca="1">IFERROR(VLOOKUP(B510,'SKT LİSTESİ'!F:F,1,0),"")</f>
        <v/>
      </c>
      <c r="E510" s="128" t="str">
        <f ca="1">IFERROR(IF($C510="","",VLOOKUP(FİLTRE!$C510,'SKT LİSTESİ'!$F:$S,5,0)),"")</f>
        <v/>
      </c>
      <c r="F510" s="129" t="str">
        <f ca="1">IFERROR(IF($C510="","",VLOOKUP(FİLTRE!$C510,'SKT LİSTESİ'!$F:$S,7,0)),"")</f>
        <v/>
      </c>
      <c r="G510" s="130" t="str">
        <f ca="1">IFERROR(IF($C510="","",VLOOKUP(FİLTRE!$C510,'SKT LİSTESİ'!$F:$S,8,0)),"")</f>
        <v/>
      </c>
      <c r="H510" s="131" t="str">
        <f ca="1">IF(E510="","",IF($C510="","",VLOOKUP(FİLTRE!$C510,'SKT LİSTESİ'!$F:$S,9,0)))</f>
        <v/>
      </c>
      <c r="I510" s="132" t="str">
        <f ca="1">IFERROR(IF($C510="","",VLOOKUP(FİLTRE!$C510,'SKT LİSTESİ'!$F:$S,10,0)),"")</f>
        <v/>
      </c>
      <c r="J510" s="133" t="str">
        <f ca="1">IFERROR(IF($C510="","",VLOOKUP(FİLTRE!$C510,'SKT LİSTESİ'!$F:$S,11,0)),"")</f>
        <v/>
      </c>
      <c r="K510" s="134" t="str">
        <f ca="1">IFERROR(IF($C510="","",VLOOKUP(FİLTRE!$C510,'SKT LİSTESİ'!$F:$S,12,0)),"")</f>
        <v/>
      </c>
      <c r="L510" s="134" t="str">
        <f ca="1">IFERROR(IF($C510="","",VLOOKUP(FİLTRE!$C510,'SKT LİSTESİ'!$F:$S,13,0)),"")</f>
        <v/>
      </c>
      <c r="M510" s="135" t="str">
        <f ca="1">IFERROR(IF($C510="","",VLOOKUP(FİLTRE!$C510,'SKT LİSTESİ'!$F:$AJ,14,0)),"")</f>
        <v/>
      </c>
      <c r="N510" s="31" t="str">
        <f ca="1">IFERROR(IF($C510="","",VLOOKUP(FİLTRE!$C510,'SKT LİSTESİ'!$F:$AJ,22,0)),"")</f>
        <v/>
      </c>
      <c r="O510" s="136" t="str">
        <f ca="1">IFERROR(IF($C510="","",VLOOKUP(FİLTRE!$C510,'SKT LİSTESİ'!$F:$AJ,23,0)),"")</f>
        <v/>
      </c>
      <c r="P510" s="31"/>
      <c r="Q510" s="31"/>
      <c r="R510" s="137" t="str">
        <f ca="1">(IFERROR(IF($C510="","",VLOOKUP(FİLTRE!$C510,'SKT LİSTESİ'!$F:$AJ,15,0)),""))</f>
        <v/>
      </c>
      <c r="S510" s="138" t="str">
        <f ca="1">IFERROR(IF($C510="","",VLOOKUP(FİLTRE!$C510,'SKT LİSTESİ'!$F:$AJ,16,0)),"")</f>
        <v/>
      </c>
      <c r="AF510" s="179" t="str">
        <f t="shared" ca="1" si="30"/>
        <v/>
      </c>
      <c r="AG510" s="179">
        <f t="shared" ca="1" si="31"/>
        <v>0</v>
      </c>
      <c r="AH510" s="179">
        <f t="shared" ca="1" si="32"/>
        <v>0</v>
      </c>
    </row>
    <row r="511" spans="2:34" ht="15.75" x14ac:dyDescent="0.25">
      <c r="B511">
        <f t="shared" ca="1" si="29"/>
        <v>499</v>
      </c>
      <c r="C511" t="str">
        <f ca="1">IFERROR(VLOOKUP(B511,'SKT LİSTESİ'!F:F,1,0),"")</f>
        <v/>
      </c>
      <c r="E511" s="128" t="str">
        <f ca="1">IFERROR(IF($C511="","",VLOOKUP(FİLTRE!$C511,'SKT LİSTESİ'!$F:$S,5,0)),"")</f>
        <v/>
      </c>
      <c r="F511" s="129" t="str">
        <f ca="1">IFERROR(IF($C511="","",VLOOKUP(FİLTRE!$C511,'SKT LİSTESİ'!$F:$S,7,0)),"")</f>
        <v/>
      </c>
      <c r="G511" s="130" t="str">
        <f ca="1">IFERROR(IF($C511="","",VLOOKUP(FİLTRE!$C511,'SKT LİSTESİ'!$F:$S,8,0)),"")</f>
        <v/>
      </c>
      <c r="H511" s="131" t="str">
        <f ca="1">IF(E511="","",IF($C511="","",VLOOKUP(FİLTRE!$C511,'SKT LİSTESİ'!$F:$S,9,0)))</f>
        <v/>
      </c>
      <c r="I511" s="132" t="str">
        <f ca="1">IFERROR(IF($C511="","",VLOOKUP(FİLTRE!$C511,'SKT LİSTESİ'!$F:$S,10,0)),"")</f>
        <v/>
      </c>
      <c r="J511" s="133" t="str">
        <f ca="1">IFERROR(IF($C511="","",VLOOKUP(FİLTRE!$C511,'SKT LİSTESİ'!$F:$S,11,0)),"")</f>
        <v/>
      </c>
      <c r="K511" s="134" t="str">
        <f ca="1">IFERROR(IF($C511="","",VLOOKUP(FİLTRE!$C511,'SKT LİSTESİ'!$F:$S,12,0)),"")</f>
        <v/>
      </c>
      <c r="L511" s="134" t="str">
        <f ca="1">IFERROR(IF($C511="","",VLOOKUP(FİLTRE!$C511,'SKT LİSTESİ'!$F:$S,13,0)),"")</f>
        <v/>
      </c>
      <c r="M511" s="135" t="str">
        <f ca="1">IFERROR(IF($C511="","",VLOOKUP(FİLTRE!$C511,'SKT LİSTESİ'!$F:$AJ,14,0)),"")</f>
        <v/>
      </c>
      <c r="N511" s="31" t="str">
        <f ca="1">IFERROR(IF($C511="","",VLOOKUP(FİLTRE!$C511,'SKT LİSTESİ'!$F:$AJ,22,0)),"")</f>
        <v/>
      </c>
      <c r="O511" s="136" t="str">
        <f ca="1">IFERROR(IF($C511="","",VLOOKUP(FİLTRE!$C511,'SKT LİSTESİ'!$F:$AJ,23,0)),"")</f>
        <v/>
      </c>
      <c r="P511" s="31"/>
      <c r="Q511" s="31"/>
      <c r="R511" s="137" t="str">
        <f ca="1">(IFERROR(IF($C511="","",VLOOKUP(FİLTRE!$C511,'SKT LİSTESİ'!$F:$AJ,15,0)),""))</f>
        <v/>
      </c>
      <c r="S511" s="138" t="str">
        <f ca="1">IFERROR(IF($C511="","",VLOOKUP(FİLTRE!$C511,'SKT LİSTESİ'!$F:$AJ,16,0)),"")</f>
        <v/>
      </c>
      <c r="AF511" s="179" t="str">
        <f t="shared" ca="1" si="30"/>
        <v/>
      </c>
      <c r="AG511" s="179">
        <f t="shared" ca="1" si="31"/>
        <v>0</v>
      </c>
      <c r="AH511" s="179">
        <f t="shared" ca="1" si="32"/>
        <v>0</v>
      </c>
    </row>
    <row r="512" spans="2:34" ht="15.75" x14ac:dyDescent="0.25">
      <c r="B512">
        <f t="shared" ca="1" si="29"/>
        <v>500</v>
      </c>
      <c r="C512" t="str">
        <f ca="1">IFERROR(VLOOKUP(B512,'SKT LİSTESİ'!F:F,1,0),"")</f>
        <v/>
      </c>
      <c r="E512" s="128" t="str">
        <f ca="1">IFERROR(IF($C512="","",VLOOKUP(FİLTRE!$C512,'SKT LİSTESİ'!$F:$S,5,0)),"")</f>
        <v/>
      </c>
      <c r="F512" s="129" t="str">
        <f ca="1">IFERROR(IF($C512="","",VLOOKUP(FİLTRE!$C512,'SKT LİSTESİ'!$F:$S,7,0)),"")</f>
        <v/>
      </c>
      <c r="G512" s="130" t="str">
        <f ca="1">IFERROR(IF($C512="","",VLOOKUP(FİLTRE!$C512,'SKT LİSTESİ'!$F:$S,8,0)),"")</f>
        <v/>
      </c>
      <c r="H512" s="131" t="str">
        <f ca="1">IF(E512="","",IF($C512="","",VLOOKUP(FİLTRE!$C512,'SKT LİSTESİ'!$F:$S,9,0)))</f>
        <v/>
      </c>
      <c r="I512" s="132" t="str">
        <f ca="1">IFERROR(IF($C512="","",VLOOKUP(FİLTRE!$C512,'SKT LİSTESİ'!$F:$S,10,0)),"")</f>
        <v/>
      </c>
      <c r="J512" s="133" t="str">
        <f ca="1">IFERROR(IF($C512="","",VLOOKUP(FİLTRE!$C512,'SKT LİSTESİ'!$F:$S,11,0)),"")</f>
        <v/>
      </c>
      <c r="K512" s="134" t="str">
        <f ca="1">IFERROR(IF($C512="","",VLOOKUP(FİLTRE!$C512,'SKT LİSTESİ'!$F:$S,12,0)),"")</f>
        <v/>
      </c>
      <c r="L512" s="134" t="str">
        <f ca="1">IFERROR(IF($C512="","",VLOOKUP(FİLTRE!$C512,'SKT LİSTESİ'!$F:$S,13,0)),"")</f>
        <v/>
      </c>
      <c r="M512" s="135" t="str">
        <f ca="1">IFERROR(IF($C512="","",VLOOKUP(FİLTRE!$C512,'SKT LİSTESİ'!$F:$AJ,14,0)),"")</f>
        <v/>
      </c>
      <c r="N512" s="31" t="str">
        <f ca="1">IFERROR(IF($C512="","",VLOOKUP(FİLTRE!$C512,'SKT LİSTESİ'!$F:$AJ,22,0)),"")</f>
        <v/>
      </c>
      <c r="O512" s="136" t="str">
        <f ca="1">IFERROR(IF($C512="","",VLOOKUP(FİLTRE!$C512,'SKT LİSTESİ'!$F:$AJ,23,0)),"")</f>
        <v/>
      </c>
      <c r="P512" s="31"/>
      <c r="Q512" s="31"/>
      <c r="R512" s="137" t="str">
        <f ca="1">(IFERROR(IF($C512="","",VLOOKUP(FİLTRE!$C512,'SKT LİSTESİ'!$F:$AJ,15,0)),""))</f>
        <v/>
      </c>
      <c r="S512" s="138" t="str">
        <f ca="1">IFERROR(IF($C512="","",VLOOKUP(FİLTRE!$C512,'SKT LİSTESİ'!$F:$AJ,16,0)),"")</f>
        <v/>
      </c>
      <c r="AF512" s="179" t="str">
        <f t="shared" ca="1" si="30"/>
        <v/>
      </c>
      <c r="AG512" s="179">
        <f t="shared" ca="1" si="31"/>
        <v>0</v>
      </c>
      <c r="AH512" s="179">
        <f t="shared" ca="1" si="32"/>
        <v>0</v>
      </c>
    </row>
    <row r="513" spans="2:34" ht="15.75" x14ac:dyDescent="0.25">
      <c r="B513">
        <f t="shared" ca="1" si="29"/>
        <v>501</v>
      </c>
      <c r="C513" t="str">
        <f ca="1">IFERROR(VLOOKUP(B513,'SKT LİSTESİ'!F:F,1,0),"")</f>
        <v/>
      </c>
      <c r="E513" s="128" t="str">
        <f ca="1">IFERROR(IF($C513="","",VLOOKUP(FİLTRE!$C513,'SKT LİSTESİ'!$F:$S,5,0)),"")</f>
        <v/>
      </c>
      <c r="F513" s="129" t="str">
        <f ca="1">IFERROR(IF($C513="","",VLOOKUP(FİLTRE!$C513,'SKT LİSTESİ'!$F:$S,7,0)),"")</f>
        <v/>
      </c>
      <c r="G513" s="130" t="str">
        <f ca="1">IFERROR(IF($C513="","",VLOOKUP(FİLTRE!$C513,'SKT LİSTESİ'!$F:$S,8,0)),"")</f>
        <v/>
      </c>
      <c r="H513" s="131" t="str">
        <f ca="1">IF(E513="","",IF($C513="","",VLOOKUP(FİLTRE!$C513,'SKT LİSTESİ'!$F:$S,9,0)))</f>
        <v/>
      </c>
      <c r="I513" s="132" t="str">
        <f ca="1">IFERROR(IF($C513="","",VLOOKUP(FİLTRE!$C513,'SKT LİSTESİ'!$F:$S,10,0)),"")</f>
        <v/>
      </c>
      <c r="J513" s="133" t="str">
        <f ca="1">IFERROR(IF($C513="","",VLOOKUP(FİLTRE!$C513,'SKT LİSTESİ'!$F:$S,11,0)),"")</f>
        <v/>
      </c>
      <c r="K513" s="134" t="str">
        <f ca="1">IFERROR(IF($C513="","",VLOOKUP(FİLTRE!$C513,'SKT LİSTESİ'!$F:$S,12,0)),"")</f>
        <v/>
      </c>
      <c r="L513" s="134" t="str">
        <f ca="1">IFERROR(IF($C513="","",VLOOKUP(FİLTRE!$C513,'SKT LİSTESİ'!$F:$S,13,0)),"")</f>
        <v/>
      </c>
      <c r="M513" s="135" t="str">
        <f ca="1">IFERROR(IF($C513="","",VLOOKUP(FİLTRE!$C513,'SKT LİSTESİ'!$F:$AJ,14,0)),"")</f>
        <v/>
      </c>
      <c r="N513" s="31" t="str">
        <f ca="1">IFERROR(IF($C513="","",VLOOKUP(FİLTRE!$C513,'SKT LİSTESİ'!$F:$AJ,22,0)),"")</f>
        <v/>
      </c>
      <c r="O513" s="136" t="str">
        <f ca="1">IFERROR(IF($C513="","",VLOOKUP(FİLTRE!$C513,'SKT LİSTESİ'!$F:$AJ,23,0)),"")</f>
        <v/>
      </c>
      <c r="P513" s="31"/>
      <c r="Q513" s="31"/>
      <c r="R513" s="137" t="str">
        <f ca="1">(IFERROR(IF($C513="","",VLOOKUP(FİLTRE!$C513,'SKT LİSTESİ'!$F:$AJ,15,0)),""))</f>
        <v/>
      </c>
      <c r="S513" s="138" t="str">
        <f ca="1">IFERROR(IF($C513="","",VLOOKUP(FİLTRE!$C513,'SKT LİSTESİ'!$F:$AJ,16,0)),"")</f>
        <v/>
      </c>
      <c r="AF513" s="179" t="str">
        <f t="shared" ca="1" si="30"/>
        <v/>
      </c>
      <c r="AG513" s="179">
        <f t="shared" ca="1" si="31"/>
        <v>0</v>
      </c>
      <c r="AH513" s="179">
        <f t="shared" ca="1" si="32"/>
        <v>0</v>
      </c>
    </row>
    <row r="514" spans="2:34" ht="15.75" x14ac:dyDescent="0.25">
      <c r="B514">
        <f t="shared" ca="1" si="29"/>
        <v>502</v>
      </c>
      <c r="C514" t="str">
        <f ca="1">IFERROR(VLOOKUP(B514,'SKT LİSTESİ'!F:F,1,0),"")</f>
        <v/>
      </c>
      <c r="E514" s="128" t="str">
        <f ca="1">IFERROR(IF($C514="","",VLOOKUP(FİLTRE!$C514,'SKT LİSTESİ'!$F:$S,5,0)),"")</f>
        <v/>
      </c>
      <c r="F514" s="129" t="str">
        <f ca="1">IFERROR(IF($C514="","",VLOOKUP(FİLTRE!$C514,'SKT LİSTESİ'!$F:$S,7,0)),"")</f>
        <v/>
      </c>
      <c r="G514" s="130" t="str">
        <f ca="1">IFERROR(IF($C514="","",VLOOKUP(FİLTRE!$C514,'SKT LİSTESİ'!$F:$S,8,0)),"")</f>
        <v/>
      </c>
      <c r="H514" s="131" t="str">
        <f ca="1">IF(E514="","",IF($C514="","",VLOOKUP(FİLTRE!$C514,'SKT LİSTESİ'!$F:$S,9,0)))</f>
        <v/>
      </c>
      <c r="I514" s="132" t="str">
        <f ca="1">IFERROR(IF($C514="","",VLOOKUP(FİLTRE!$C514,'SKT LİSTESİ'!$F:$S,10,0)),"")</f>
        <v/>
      </c>
      <c r="J514" s="133" t="str">
        <f ca="1">IFERROR(IF($C514="","",VLOOKUP(FİLTRE!$C514,'SKT LİSTESİ'!$F:$S,11,0)),"")</f>
        <v/>
      </c>
      <c r="K514" s="134" t="str">
        <f ca="1">IFERROR(IF($C514="","",VLOOKUP(FİLTRE!$C514,'SKT LİSTESİ'!$F:$S,12,0)),"")</f>
        <v/>
      </c>
      <c r="L514" s="134" t="str">
        <f ca="1">IFERROR(IF($C514="","",VLOOKUP(FİLTRE!$C514,'SKT LİSTESİ'!$F:$S,13,0)),"")</f>
        <v/>
      </c>
      <c r="M514" s="135" t="str">
        <f ca="1">IFERROR(IF($C514="","",VLOOKUP(FİLTRE!$C514,'SKT LİSTESİ'!$F:$AJ,14,0)),"")</f>
        <v/>
      </c>
      <c r="N514" s="31" t="str">
        <f ca="1">IFERROR(IF($C514="","",VLOOKUP(FİLTRE!$C514,'SKT LİSTESİ'!$F:$AJ,22,0)),"")</f>
        <v/>
      </c>
      <c r="O514" s="136" t="str">
        <f ca="1">IFERROR(IF($C514="","",VLOOKUP(FİLTRE!$C514,'SKT LİSTESİ'!$F:$AJ,23,0)),"")</f>
        <v/>
      </c>
      <c r="P514" s="31"/>
      <c r="Q514" s="31"/>
      <c r="R514" s="137" t="str">
        <f ca="1">(IFERROR(IF($C514="","",VLOOKUP(FİLTRE!$C514,'SKT LİSTESİ'!$F:$AJ,15,0)),""))</f>
        <v/>
      </c>
      <c r="S514" s="138" t="str">
        <f ca="1">IFERROR(IF($C514="","",VLOOKUP(FİLTRE!$C514,'SKT LİSTESİ'!$F:$AJ,16,0)),"")</f>
        <v/>
      </c>
      <c r="AF514" s="179" t="str">
        <f t="shared" ca="1" si="30"/>
        <v/>
      </c>
      <c r="AG514" s="179">
        <f t="shared" ca="1" si="31"/>
        <v>0</v>
      </c>
      <c r="AH514" s="179">
        <f t="shared" ca="1" si="32"/>
        <v>0</v>
      </c>
    </row>
    <row r="515" spans="2:34" ht="15.75" x14ac:dyDescent="0.25">
      <c r="B515">
        <f t="shared" ca="1" si="29"/>
        <v>503</v>
      </c>
      <c r="C515" t="str">
        <f ca="1">IFERROR(VLOOKUP(B515,'SKT LİSTESİ'!F:F,1,0),"")</f>
        <v/>
      </c>
      <c r="E515" s="128" t="str">
        <f ca="1">IFERROR(IF($C515="","",VLOOKUP(FİLTRE!$C515,'SKT LİSTESİ'!$F:$S,5,0)),"")</f>
        <v/>
      </c>
      <c r="F515" s="129" t="str">
        <f ca="1">IFERROR(IF($C515="","",VLOOKUP(FİLTRE!$C515,'SKT LİSTESİ'!$F:$S,7,0)),"")</f>
        <v/>
      </c>
      <c r="G515" s="130" t="str">
        <f ca="1">IFERROR(IF($C515="","",VLOOKUP(FİLTRE!$C515,'SKT LİSTESİ'!$F:$S,8,0)),"")</f>
        <v/>
      </c>
      <c r="H515" s="131" t="str">
        <f ca="1">IF(E515="","",IF($C515="","",VLOOKUP(FİLTRE!$C515,'SKT LİSTESİ'!$F:$S,9,0)))</f>
        <v/>
      </c>
      <c r="I515" s="132" t="str">
        <f ca="1">IFERROR(IF($C515="","",VLOOKUP(FİLTRE!$C515,'SKT LİSTESİ'!$F:$S,10,0)),"")</f>
        <v/>
      </c>
      <c r="J515" s="133" t="str">
        <f ca="1">IFERROR(IF($C515="","",VLOOKUP(FİLTRE!$C515,'SKT LİSTESİ'!$F:$S,11,0)),"")</f>
        <v/>
      </c>
      <c r="K515" s="134" t="str">
        <f ca="1">IFERROR(IF($C515="","",VLOOKUP(FİLTRE!$C515,'SKT LİSTESİ'!$F:$S,12,0)),"")</f>
        <v/>
      </c>
      <c r="L515" s="134" t="str">
        <f ca="1">IFERROR(IF($C515="","",VLOOKUP(FİLTRE!$C515,'SKT LİSTESİ'!$F:$S,13,0)),"")</f>
        <v/>
      </c>
      <c r="M515" s="135" t="str">
        <f ca="1">IFERROR(IF($C515="","",VLOOKUP(FİLTRE!$C515,'SKT LİSTESİ'!$F:$AJ,14,0)),"")</f>
        <v/>
      </c>
      <c r="N515" s="31" t="str">
        <f ca="1">IFERROR(IF($C515="","",VLOOKUP(FİLTRE!$C515,'SKT LİSTESİ'!$F:$AJ,22,0)),"")</f>
        <v/>
      </c>
      <c r="O515" s="136" t="str">
        <f ca="1">IFERROR(IF($C515="","",VLOOKUP(FİLTRE!$C515,'SKT LİSTESİ'!$F:$AJ,23,0)),"")</f>
        <v/>
      </c>
      <c r="P515" s="31"/>
      <c r="Q515" s="31"/>
      <c r="R515" s="137" t="str">
        <f ca="1">(IFERROR(IF($C515="","",VLOOKUP(FİLTRE!$C515,'SKT LİSTESİ'!$F:$AJ,15,0)),""))</f>
        <v/>
      </c>
      <c r="S515" s="138" t="str">
        <f ca="1">IFERROR(IF($C515="","",VLOOKUP(FİLTRE!$C515,'SKT LİSTESİ'!$F:$AJ,16,0)),"")</f>
        <v/>
      </c>
      <c r="AF515" s="179" t="str">
        <f t="shared" ca="1" si="30"/>
        <v/>
      </c>
      <c r="AG515" s="179">
        <f t="shared" ca="1" si="31"/>
        <v>0</v>
      </c>
      <c r="AH515" s="179">
        <f t="shared" ca="1" si="32"/>
        <v>0</v>
      </c>
    </row>
    <row r="516" spans="2:34" ht="15.75" x14ac:dyDescent="0.25">
      <c r="B516">
        <f t="shared" ca="1" si="29"/>
        <v>504</v>
      </c>
      <c r="C516" t="str">
        <f ca="1">IFERROR(VLOOKUP(B516,'SKT LİSTESİ'!F:F,1,0),"")</f>
        <v/>
      </c>
      <c r="E516" s="128" t="str">
        <f ca="1">IFERROR(IF($C516="","",VLOOKUP(FİLTRE!$C516,'SKT LİSTESİ'!$F:$S,5,0)),"")</f>
        <v/>
      </c>
      <c r="F516" s="129" t="str">
        <f ca="1">IFERROR(IF($C516="","",VLOOKUP(FİLTRE!$C516,'SKT LİSTESİ'!$F:$S,7,0)),"")</f>
        <v/>
      </c>
      <c r="G516" s="130" t="str">
        <f ca="1">IFERROR(IF($C516="","",VLOOKUP(FİLTRE!$C516,'SKT LİSTESİ'!$F:$S,8,0)),"")</f>
        <v/>
      </c>
      <c r="H516" s="131" t="str">
        <f ca="1">IF(E516="","",IF($C516="","",VLOOKUP(FİLTRE!$C516,'SKT LİSTESİ'!$F:$S,9,0)))</f>
        <v/>
      </c>
      <c r="I516" s="132" t="str">
        <f ca="1">IFERROR(IF($C516="","",VLOOKUP(FİLTRE!$C516,'SKT LİSTESİ'!$F:$S,10,0)),"")</f>
        <v/>
      </c>
      <c r="J516" s="133" t="str">
        <f ca="1">IFERROR(IF($C516="","",VLOOKUP(FİLTRE!$C516,'SKT LİSTESİ'!$F:$S,11,0)),"")</f>
        <v/>
      </c>
      <c r="K516" s="134" t="str">
        <f ca="1">IFERROR(IF($C516="","",VLOOKUP(FİLTRE!$C516,'SKT LİSTESİ'!$F:$S,12,0)),"")</f>
        <v/>
      </c>
      <c r="L516" s="134" t="str">
        <f ca="1">IFERROR(IF($C516="","",VLOOKUP(FİLTRE!$C516,'SKT LİSTESİ'!$F:$S,13,0)),"")</f>
        <v/>
      </c>
      <c r="M516" s="135" t="str">
        <f ca="1">IFERROR(IF($C516="","",VLOOKUP(FİLTRE!$C516,'SKT LİSTESİ'!$F:$AJ,14,0)),"")</f>
        <v/>
      </c>
      <c r="N516" s="31" t="str">
        <f ca="1">IFERROR(IF($C516="","",VLOOKUP(FİLTRE!$C516,'SKT LİSTESİ'!$F:$AJ,22,0)),"")</f>
        <v/>
      </c>
      <c r="O516" s="136" t="str">
        <f ca="1">IFERROR(IF($C516="","",VLOOKUP(FİLTRE!$C516,'SKT LİSTESİ'!$F:$AJ,23,0)),"")</f>
        <v/>
      </c>
      <c r="P516" s="31"/>
      <c r="Q516" s="31"/>
      <c r="R516" s="137" t="str">
        <f ca="1">(IFERROR(IF($C516="","",VLOOKUP(FİLTRE!$C516,'SKT LİSTESİ'!$F:$AJ,15,0)),""))</f>
        <v/>
      </c>
      <c r="S516" s="138" t="str">
        <f ca="1">IFERROR(IF($C516="","",VLOOKUP(FİLTRE!$C516,'SKT LİSTESİ'!$F:$AJ,16,0)),"")</f>
        <v/>
      </c>
      <c r="AF516" s="179" t="str">
        <f t="shared" ca="1" si="30"/>
        <v/>
      </c>
      <c r="AG516" s="179">
        <f t="shared" ca="1" si="31"/>
        <v>0</v>
      </c>
      <c r="AH516" s="179">
        <f t="shared" ca="1" si="32"/>
        <v>0</v>
      </c>
    </row>
    <row r="517" spans="2:34" ht="15.75" x14ac:dyDescent="0.25">
      <c r="B517">
        <f t="shared" ca="1" si="29"/>
        <v>505</v>
      </c>
      <c r="C517" t="str">
        <f ca="1">IFERROR(VLOOKUP(B517,'SKT LİSTESİ'!F:F,1,0),"")</f>
        <v/>
      </c>
      <c r="E517" s="128" t="str">
        <f ca="1">IFERROR(IF($C517="","",VLOOKUP(FİLTRE!$C517,'SKT LİSTESİ'!$F:$S,5,0)),"")</f>
        <v/>
      </c>
      <c r="F517" s="129" t="str">
        <f ca="1">IFERROR(IF($C517="","",VLOOKUP(FİLTRE!$C517,'SKT LİSTESİ'!$F:$S,7,0)),"")</f>
        <v/>
      </c>
      <c r="G517" s="130" t="str">
        <f ca="1">IFERROR(IF($C517="","",VLOOKUP(FİLTRE!$C517,'SKT LİSTESİ'!$F:$S,8,0)),"")</f>
        <v/>
      </c>
      <c r="H517" s="131" t="str">
        <f ca="1">IF(E517="","",IF($C517="","",VLOOKUP(FİLTRE!$C517,'SKT LİSTESİ'!$F:$S,9,0)))</f>
        <v/>
      </c>
      <c r="I517" s="132" t="str">
        <f ca="1">IFERROR(IF($C517="","",VLOOKUP(FİLTRE!$C517,'SKT LİSTESİ'!$F:$S,10,0)),"")</f>
        <v/>
      </c>
      <c r="J517" s="133" t="str">
        <f ca="1">IFERROR(IF($C517="","",VLOOKUP(FİLTRE!$C517,'SKT LİSTESİ'!$F:$S,11,0)),"")</f>
        <v/>
      </c>
      <c r="K517" s="134" t="str">
        <f ca="1">IFERROR(IF($C517="","",VLOOKUP(FİLTRE!$C517,'SKT LİSTESİ'!$F:$S,12,0)),"")</f>
        <v/>
      </c>
      <c r="L517" s="134" t="str">
        <f ca="1">IFERROR(IF($C517="","",VLOOKUP(FİLTRE!$C517,'SKT LİSTESİ'!$F:$S,13,0)),"")</f>
        <v/>
      </c>
      <c r="M517" s="135" t="str">
        <f ca="1">IFERROR(IF($C517="","",VLOOKUP(FİLTRE!$C517,'SKT LİSTESİ'!$F:$AJ,14,0)),"")</f>
        <v/>
      </c>
      <c r="N517" s="31" t="str">
        <f ca="1">IFERROR(IF($C517="","",VLOOKUP(FİLTRE!$C517,'SKT LİSTESİ'!$F:$AJ,22,0)),"")</f>
        <v/>
      </c>
      <c r="O517" s="136" t="str">
        <f ca="1">IFERROR(IF($C517="","",VLOOKUP(FİLTRE!$C517,'SKT LİSTESİ'!$F:$AJ,23,0)),"")</f>
        <v/>
      </c>
      <c r="P517" s="31"/>
      <c r="Q517" s="31"/>
      <c r="R517" s="137" t="str">
        <f ca="1">(IFERROR(IF($C517="","",VLOOKUP(FİLTRE!$C517,'SKT LİSTESİ'!$F:$AJ,15,0)),""))</f>
        <v/>
      </c>
      <c r="S517" s="138" t="str">
        <f ca="1">IFERROR(IF($C517="","",VLOOKUP(FİLTRE!$C517,'SKT LİSTESİ'!$F:$AJ,16,0)),"")</f>
        <v/>
      </c>
      <c r="AF517" s="179" t="str">
        <f t="shared" ca="1" si="30"/>
        <v/>
      </c>
      <c r="AG517" s="179">
        <f t="shared" ca="1" si="31"/>
        <v>0</v>
      </c>
      <c r="AH517" s="179">
        <f t="shared" ca="1" si="32"/>
        <v>0</v>
      </c>
    </row>
    <row r="518" spans="2:34" ht="15.75" x14ac:dyDescent="0.25">
      <c r="B518">
        <f t="shared" ca="1" si="29"/>
        <v>506</v>
      </c>
      <c r="C518" t="str">
        <f ca="1">IFERROR(VLOOKUP(B518,'SKT LİSTESİ'!F:F,1,0),"")</f>
        <v/>
      </c>
      <c r="E518" s="128" t="str">
        <f ca="1">IFERROR(IF($C518="","",VLOOKUP(FİLTRE!$C518,'SKT LİSTESİ'!$F:$S,5,0)),"")</f>
        <v/>
      </c>
      <c r="F518" s="129" t="str">
        <f ca="1">IFERROR(IF($C518="","",VLOOKUP(FİLTRE!$C518,'SKT LİSTESİ'!$F:$S,7,0)),"")</f>
        <v/>
      </c>
      <c r="G518" s="130" t="str">
        <f ca="1">IFERROR(IF($C518="","",VLOOKUP(FİLTRE!$C518,'SKT LİSTESİ'!$F:$S,8,0)),"")</f>
        <v/>
      </c>
      <c r="H518" s="131" t="str">
        <f ca="1">IF(E518="","",IF($C518="","",VLOOKUP(FİLTRE!$C518,'SKT LİSTESİ'!$F:$S,9,0)))</f>
        <v/>
      </c>
      <c r="I518" s="132" t="str">
        <f ca="1">IFERROR(IF($C518="","",VLOOKUP(FİLTRE!$C518,'SKT LİSTESİ'!$F:$S,10,0)),"")</f>
        <v/>
      </c>
      <c r="J518" s="133" t="str">
        <f ca="1">IFERROR(IF($C518="","",VLOOKUP(FİLTRE!$C518,'SKT LİSTESİ'!$F:$S,11,0)),"")</f>
        <v/>
      </c>
      <c r="K518" s="134" t="str">
        <f ca="1">IFERROR(IF($C518="","",VLOOKUP(FİLTRE!$C518,'SKT LİSTESİ'!$F:$S,12,0)),"")</f>
        <v/>
      </c>
      <c r="L518" s="134" t="str">
        <f ca="1">IFERROR(IF($C518="","",VLOOKUP(FİLTRE!$C518,'SKT LİSTESİ'!$F:$S,13,0)),"")</f>
        <v/>
      </c>
      <c r="M518" s="135" t="str">
        <f ca="1">IFERROR(IF($C518="","",VLOOKUP(FİLTRE!$C518,'SKT LİSTESİ'!$F:$AJ,14,0)),"")</f>
        <v/>
      </c>
      <c r="N518" s="31" t="str">
        <f ca="1">IFERROR(IF($C518="","",VLOOKUP(FİLTRE!$C518,'SKT LİSTESİ'!$F:$AJ,22,0)),"")</f>
        <v/>
      </c>
      <c r="O518" s="136" t="str">
        <f ca="1">IFERROR(IF($C518="","",VLOOKUP(FİLTRE!$C518,'SKT LİSTESİ'!$F:$AJ,23,0)),"")</f>
        <v/>
      </c>
      <c r="P518" s="31"/>
      <c r="Q518" s="31"/>
      <c r="R518" s="137" t="str">
        <f ca="1">(IFERROR(IF($C518="","",VLOOKUP(FİLTRE!$C518,'SKT LİSTESİ'!$F:$AJ,15,0)),""))</f>
        <v/>
      </c>
      <c r="S518" s="138" t="str">
        <f ca="1">IFERROR(IF($C518="","",VLOOKUP(FİLTRE!$C518,'SKT LİSTESİ'!$F:$AJ,16,0)),"")</f>
        <v/>
      </c>
      <c r="AF518" s="179" t="str">
        <f t="shared" ca="1" si="30"/>
        <v/>
      </c>
      <c r="AG518" s="179">
        <f t="shared" ca="1" si="31"/>
        <v>0</v>
      </c>
      <c r="AH518" s="179">
        <f t="shared" ca="1" si="32"/>
        <v>0</v>
      </c>
    </row>
    <row r="519" spans="2:34" ht="15.75" x14ac:dyDescent="0.25">
      <c r="B519">
        <f t="shared" ca="1" si="29"/>
        <v>507</v>
      </c>
      <c r="C519" t="str">
        <f ca="1">IFERROR(VLOOKUP(B519,'SKT LİSTESİ'!F:F,1,0),"")</f>
        <v/>
      </c>
      <c r="E519" s="128" t="str">
        <f ca="1">IFERROR(IF($C519="","",VLOOKUP(FİLTRE!$C519,'SKT LİSTESİ'!$F:$S,5,0)),"")</f>
        <v/>
      </c>
      <c r="F519" s="129" t="str">
        <f ca="1">IFERROR(IF($C519="","",VLOOKUP(FİLTRE!$C519,'SKT LİSTESİ'!$F:$S,7,0)),"")</f>
        <v/>
      </c>
      <c r="G519" s="130" t="str">
        <f ca="1">IFERROR(IF($C519="","",VLOOKUP(FİLTRE!$C519,'SKT LİSTESİ'!$F:$S,8,0)),"")</f>
        <v/>
      </c>
      <c r="H519" s="131" t="str">
        <f ca="1">IF(E519="","",IF($C519="","",VLOOKUP(FİLTRE!$C519,'SKT LİSTESİ'!$F:$S,9,0)))</f>
        <v/>
      </c>
      <c r="I519" s="132" t="str">
        <f ca="1">IFERROR(IF($C519="","",VLOOKUP(FİLTRE!$C519,'SKT LİSTESİ'!$F:$S,10,0)),"")</f>
        <v/>
      </c>
      <c r="J519" s="133" t="str">
        <f ca="1">IFERROR(IF($C519="","",VLOOKUP(FİLTRE!$C519,'SKT LİSTESİ'!$F:$S,11,0)),"")</f>
        <v/>
      </c>
      <c r="K519" s="134" t="str">
        <f ca="1">IFERROR(IF($C519="","",VLOOKUP(FİLTRE!$C519,'SKT LİSTESİ'!$F:$S,12,0)),"")</f>
        <v/>
      </c>
      <c r="L519" s="134" t="str">
        <f ca="1">IFERROR(IF($C519="","",VLOOKUP(FİLTRE!$C519,'SKT LİSTESİ'!$F:$S,13,0)),"")</f>
        <v/>
      </c>
      <c r="M519" s="135" t="str">
        <f ca="1">IFERROR(IF($C519="","",VLOOKUP(FİLTRE!$C519,'SKT LİSTESİ'!$F:$AJ,14,0)),"")</f>
        <v/>
      </c>
      <c r="N519" s="31" t="str">
        <f ca="1">IFERROR(IF($C519="","",VLOOKUP(FİLTRE!$C519,'SKT LİSTESİ'!$F:$AJ,22,0)),"")</f>
        <v/>
      </c>
      <c r="O519" s="136" t="str">
        <f ca="1">IFERROR(IF($C519="","",VLOOKUP(FİLTRE!$C519,'SKT LİSTESİ'!$F:$AJ,23,0)),"")</f>
        <v/>
      </c>
      <c r="P519" s="31"/>
      <c r="Q519" s="31"/>
      <c r="R519" s="137" t="str">
        <f ca="1">(IFERROR(IF($C519="","",VLOOKUP(FİLTRE!$C519,'SKT LİSTESİ'!$F:$AJ,15,0)),""))</f>
        <v/>
      </c>
      <c r="S519" s="138" t="str">
        <f ca="1">IFERROR(IF($C519="","",VLOOKUP(FİLTRE!$C519,'SKT LİSTESİ'!$F:$AJ,16,0)),"")</f>
        <v/>
      </c>
      <c r="AF519" s="179" t="str">
        <f t="shared" ca="1" si="30"/>
        <v/>
      </c>
      <c r="AG519" s="179">
        <f t="shared" ca="1" si="31"/>
        <v>0</v>
      </c>
      <c r="AH519" s="179">
        <f t="shared" ca="1" si="32"/>
        <v>0</v>
      </c>
    </row>
    <row r="520" spans="2:34" ht="15.75" x14ac:dyDescent="0.25">
      <c r="B520">
        <f t="shared" ca="1" si="29"/>
        <v>508</v>
      </c>
      <c r="C520" t="str">
        <f ca="1">IFERROR(VLOOKUP(B520,'SKT LİSTESİ'!F:F,1,0),"")</f>
        <v/>
      </c>
      <c r="E520" s="128" t="str">
        <f ca="1">IFERROR(IF($C520="","",VLOOKUP(FİLTRE!$C520,'SKT LİSTESİ'!$F:$S,5,0)),"")</f>
        <v/>
      </c>
      <c r="F520" s="129" t="str">
        <f ca="1">IFERROR(IF($C520="","",VLOOKUP(FİLTRE!$C520,'SKT LİSTESİ'!$F:$S,7,0)),"")</f>
        <v/>
      </c>
      <c r="G520" s="130" t="str">
        <f ca="1">IFERROR(IF($C520="","",VLOOKUP(FİLTRE!$C520,'SKT LİSTESİ'!$F:$S,8,0)),"")</f>
        <v/>
      </c>
      <c r="H520" s="131" t="str">
        <f ca="1">IF(E520="","",IF($C520="","",VLOOKUP(FİLTRE!$C520,'SKT LİSTESİ'!$F:$S,9,0)))</f>
        <v/>
      </c>
      <c r="I520" s="132" t="str">
        <f ca="1">IFERROR(IF($C520="","",VLOOKUP(FİLTRE!$C520,'SKT LİSTESİ'!$F:$S,10,0)),"")</f>
        <v/>
      </c>
      <c r="J520" s="133" t="str">
        <f ca="1">IFERROR(IF($C520="","",VLOOKUP(FİLTRE!$C520,'SKT LİSTESİ'!$F:$S,11,0)),"")</f>
        <v/>
      </c>
      <c r="K520" s="134" t="str">
        <f ca="1">IFERROR(IF($C520="","",VLOOKUP(FİLTRE!$C520,'SKT LİSTESİ'!$F:$S,12,0)),"")</f>
        <v/>
      </c>
      <c r="L520" s="134" t="str">
        <f ca="1">IFERROR(IF($C520="","",VLOOKUP(FİLTRE!$C520,'SKT LİSTESİ'!$F:$S,13,0)),"")</f>
        <v/>
      </c>
      <c r="M520" s="135" t="str">
        <f ca="1">IFERROR(IF($C520="","",VLOOKUP(FİLTRE!$C520,'SKT LİSTESİ'!$F:$AJ,14,0)),"")</f>
        <v/>
      </c>
      <c r="N520" s="31" t="str">
        <f ca="1">IFERROR(IF($C520="","",VLOOKUP(FİLTRE!$C520,'SKT LİSTESİ'!$F:$AJ,22,0)),"")</f>
        <v/>
      </c>
      <c r="O520" s="136" t="str">
        <f ca="1">IFERROR(IF($C520="","",VLOOKUP(FİLTRE!$C520,'SKT LİSTESİ'!$F:$AJ,23,0)),"")</f>
        <v/>
      </c>
      <c r="P520" s="31"/>
      <c r="Q520" s="31"/>
      <c r="R520" s="137" t="str">
        <f ca="1">(IFERROR(IF($C520="","",VLOOKUP(FİLTRE!$C520,'SKT LİSTESİ'!$F:$AJ,15,0)),""))</f>
        <v/>
      </c>
      <c r="S520" s="138" t="str">
        <f ca="1">IFERROR(IF($C520="","",VLOOKUP(FİLTRE!$C520,'SKT LİSTESİ'!$F:$AJ,16,0)),"")</f>
        <v/>
      </c>
      <c r="AF520" s="179" t="str">
        <f t="shared" ca="1" si="30"/>
        <v/>
      </c>
      <c r="AG520" s="179">
        <f t="shared" ca="1" si="31"/>
        <v>0</v>
      </c>
      <c r="AH520" s="179">
        <f t="shared" ca="1" si="32"/>
        <v>0</v>
      </c>
    </row>
    <row r="521" spans="2:34" ht="15.75" x14ac:dyDescent="0.25">
      <c r="B521">
        <f t="shared" ca="1" si="29"/>
        <v>509</v>
      </c>
      <c r="C521" t="str">
        <f ca="1">IFERROR(VLOOKUP(B521,'SKT LİSTESİ'!F:F,1,0),"")</f>
        <v/>
      </c>
      <c r="E521" s="128" t="str">
        <f ca="1">IFERROR(IF($C521="","",VLOOKUP(FİLTRE!$C521,'SKT LİSTESİ'!$F:$S,5,0)),"")</f>
        <v/>
      </c>
      <c r="F521" s="129" t="str">
        <f ca="1">IFERROR(IF($C521="","",VLOOKUP(FİLTRE!$C521,'SKT LİSTESİ'!$F:$S,7,0)),"")</f>
        <v/>
      </c>
      <c r="G521" s="130" t="str">
        <f ca="1">IFERROR(IF($C521="","",VLOOKUP(FİLTRE!$C521,'SKT LİSTESİ'!$F:$S,8,0)),"")</f>
        <v/>
      </c>
      <c r="H521" s="131" t="str">
        <f ca="1">IF(E521="","",IF($C521="","",VLOOKUP(FİLTRE!$C521,'SKT LİSTESİ'!$F:$S,9,0)))</f>
        <v/>
      </c>
      <c r="I521" s="132" t="str">
        <f ca="1">IFERROR(IF($C521="","",VLOOKUP(FİLTRE!$C521,'SKT LİSTESİ'!$F:$S,10,0)),"")</f>
        <v/>
      </c>
      <c r="J521" s="133" t="str">
        <f ca="1">IFERROR(IF($C521="","",VLOOKUP(FİLTRE!$C521,'SKT LİSTESİ'!$F:$S,11,0)),"")</f>
        <v/>
      </c>
      <c r="K521" s="134" t="str">
        <f ca="1">IFERROR(IF($C521="","",VLOOKUP(FİLTRE!$C521,'SKT LİSTESİ'!$F:$S,12,0)),"")</f>
        <v/>
      </c>
      <c r="L521" s="134" t="str">
        <f ca="1">IFERROR(IF($C521="","",VLOOKUP(FİLTRE!$C521,'SKT LİSTESİ'!$F:$S,13,0)),"")</f>
        <v/>
      </c>
      <c r="M521" s="135" t="str">
        <f ca="1">IFERROR(IF($C521="","",VLOOKUP(FİLTRE!$C521,'SKT LİSTESİ'!$F:$AJ,14,0)),"")</f>
        <v/>
      </c>
      <c r="N521" s="31" t="str">
        <f ca="1">IFERROR(IF($C521="","",VLOOKUP(FİLTRE!$C521,'SKT LİSTESİ'!$F:$AJ,22,0)),"")</f>
        <v/>
      </c>
      <c r="O521" s="136" t="str">
        <f ca="1">IFERROR(IF($C521="","",VLOOKUP(FİLTRE!$C521,'SKT LİSTESİ'!$F:$AJ,23,0)),"")</f>
        <v/>
      </c>
      <c r="P521" s="31"/>
      <c r="Q521" s="31"/>
      <c r="R521" s="137" t="str">
        <f ca="1">(IFERROR(IF($C521="","",VLOOKUP(FİLTRE!$C521,'SKT LİSTESİ'!$F:$AJ,15,0)),""))</f>
        <v/>
      </c>
      <c r="S521" s="138" t="str">
        <f ca="1">IFERROR(IF($C521="","",VLOOKUP(FİLTRE!$C521,'SKT LİSTESİ'!$F:$AJ,16,0)),"")</f>
        <v/>
      </c>
      <c r="AF521" s="179" t="str">
        <f t="shared" ca="1" si="30"/>
        <v/>
      </c>
      <c r="AG521" s="179">
        <f t="shared" ca="1" si="31"/>
        <v>0</v>
      </c>
      <c r="AH521" s="179">
        <f t="shared" ca="1" si="32"/>
        <v>0</v>
      </c>
    </row>
    <row r="522" spans="2:34" ht="15.75" x14ac:dyDescent="0.25">
      <c r="B522">
        <f t="shared" ca="1" si="29"/>
        <v>510</v>
      </c>
      <c r="C522" t="str">
        <f ca="1">IFERROR(VLOOKUP(B522,'SKT LİSTESİ'!F:F,1,0),"")</f>
        <v/>
      </c>
      <c r="E522" s="128" t="str">
        <f ca="1">IFERROR(IF($C522="","",VLOOKUP(FİLTRE!$C522,'SKT LİSTESİ'!$F:$S,5,0)),"")</f>
        <v/>
      </c>
      <c r="F522" s="129" t="str">
        <f ca="1">IFERROR(IF($C522="","",VLOOKUP(FİLTRE!$C522,'SKT LİSTESİ'!$F:$S,7,0)),"")</f>
        <v/>
      </c>
      <c r="G522" s="130" t="str">
        <f ca="1">IFERROR(IF($C522="","",VLOOKUP(FİLTRE!$C522,'SKT LİSTESİ'!$F:$S,8,0)),"")</f>
        <v/>
      </c>
      <c r="H522" s="131" t="str">
        <f ca="1">IF(E522="","",IF($C522="","",VLOOKUP(FİLTRE!$C522,'SKT LİSTESİ'!$F:$S,9,0)))</f>
        <v/>
      </c>
      <c r="I522" s="132" t="str">
        <f ca="1">IFERROR(IF($C522="","",VLOOKUP(FİLTRE!$C522,'SKT LİSTESİ'!$F:$S,10,0)),"")</f>
        <v/>
      </c>
      <c r="J522" s="133" t="str">
        <f ca="1">IFERROR(IF($C522="","",VLOOKUP(FİLTRE!$C522,'SKT LİSTESİ'!$F:$S,11,0)),"")</f>
        <v/>
      </c>
      <c r="K522" s="134" t="str">
        <f ca="1">IFERROR(IF($C522="","",VLOOKUP(FİLTRE!$C522,'SKT LİSTESİ'!$F:$S,12,0)),"")</f>
        <v/>
      </c>
      <c r="L522" s="134" t="str">
        <f ca="1">IFERROR(IF($C522="","",VLOOKUP(FİLTRE!$C522,'SKT LİSTESİ'!$F:$S,13,0)),"")</f>
        <v/>
      </c>
      <c r="M522" s="135" t="str">
        <f ca="1">IFERROR(IF($C522="","",VLOOKUP(FİLTRE!$C522,'SKT LİSTESİ'!$F:$AJ,14,0)),"")</f>
        <v/>
      </c>
      <c r="N522" s="31" t="str">
        <f ca="1">IFERROR(IF($C522="","",VLOOKUP(FİLTRE!$C522,'SKT LİSTESİ'!$F:$AJ,22,0)),"")</f>
        <v/>
      </c>
      <c r="O522" s="136" t="str">
        <f ca="1">IFERROR(IF($C522="","",VLOOKUP(FİLTRE!$C522,'SKT LİSTESİ'!$F:$AJ,23,0)),"")</f>
        <v/>
      </c>
      <c r="P522" s="31"/>
      <c r="Q522" s="31"/>
      <c r="R522" s="137" t="str">
        <f ca="1">(IFERROR(IF($C522="","",VLOOKUP(FİLTRE!$C522,'SKT LİSTESİ'!$F:$AJ,15,0)),""))</f>
        <v/>
      </c>
      <c r="S522" s="138" t="str">
        <f ca="1">IFERROR(IF($C522="","",VLOOKUP(FİLTRE!$C522,'SKT LİSTESİ'!$F:$AJ,16,0)),"")</f>
        <v/>
      </c>
      <c r="AF522" s="179" t="str">
        <f t="shared" ca="1" si="30"/>
        <v/>
      </c>
      <c r="AG522" s="179">
        <f t="shared" ca="1" si="31"/>
        <v>0</v>
      </c>
      <c r="AH522" s="179">
        <f t="shared" ca="1" si="32"/>
        <v>0</v>
      </c>
    </row>
    <row r="523" spans="2:34" ht="15.75" x14ac:dyDescent="0.25">
      <c r="B523">
        <f t="shared" ca="1" si="29"/>
        <v>511</v>
      </c>
      <c r="C523" t="str">
        <f ca="1">IFERROR(VLOOKUP(B523,'SKT LİSTESİ'!F:F,1,0),"")</f>
        <v/>
      </c>
      <c r="E523" s="128" t="str">
        <f ca="1">IFERROR(IF($C523="","",VLOOKUP(FİLTRE!$C523,'SKT LİSTESİ'!$F:$S,5,0)),"")</f>
        <v/>
      </c>
      <c r="F523" s="129" t="str">
        <f ca="1">IFERROR(IF($C523="","",VLOOKUP(FİLTRE!$C523,'SKT LİSTESİ'!$F:$S,7,0)),"")</f>
        <v/>
      </c>
      <c r="G523" s="130" t="str">
        <f ca="1">IFERROR(IF($C523="","",VLOOKUP(FİLTRE!$C523,'SKT LİSTESİ'!$F:$S,8,0)),"")</f>
        <v/>
      </c>
      <c r="H523" s="131" t="str">
        <f ca="1">IF(E523="","",IF($C523="","",VLOOKUP(FİLTRE!$C523,'SKT LİSTESİ'!$F:$S,9,0)))</f>
        <v/>
      </c>
      <c r="I523" s="132" t="str">
        <f ca="1">IFERROR(IF($C523="","",VLOOKUP(FİLTRE!$C523,'SKT LİSTESİ'!$F:$S,10,0)),"")</f>
        <v/>
      </c>
      <c r="J523" s="133" t="str">
        <f ca="1">IFERROR(IF($C523="","",VLOOKUP(FİLTRE!$C523,'SKT LİSTESİ'!$F:$S,11,0)),"")</f>
        <v/>
      </c>
      <c r="K523" s="134" t="str">
        <f ca="1">IFERROR(IF($C523="","",VLOOKUP(FİLTRE!$C523,'SKT LİSTESİ'!$F:$S,12,0)),"")</f>
        <v/>
      </c>
      <c r="L523" s="134" t="str">
        <f ca="1">IFERROR(IF($C523="","",VLOOKUP(FİLTRE!$C523,'SKT LİSTESİ'!$F:$S,13,0)),"")</f>
        <v/>
      </c>
      <c r="M523" s="135" t="str">
        <f ca="1">IFERROR(IF($C523="","",VLOOKUP(FİLTRE!$C523,'SKT LİSTESİ'!$F:$AJ,14,0)),"")</f>
        <v/>
      </c>
      <c r="N523" s="31" t="str">
        <f ca="1">IFERROR(IF($C523="","",VLOOKUP(FİLTRE!$C523,'SKT LİSTESİ'!$F:$AJ,22,0)),"")</f>
        <v/>
      </c>
      <c r="O523" s="136" t="str">
        <f ca="1">IFERROR(IF($C523="","",VLOOKUP(FİLTRE!$C523,'SKT LİSTESİ'!$F:$AJ,23,0)),"")</f>
        <v/>
      </c>
      <c r="P523" s="31"/>
      <c r="Q523" s="31"/>
      <c r="R523" s="137" t="str">
        <f ca="1">(IFERROR(IF($C523="","",VLOOKUP(FİLTRE!$C523,'SKT LİSTESİ'!$F:$AJ,15,0)),""))</f>
        <v/>
      </c>
      <c r="S523" s="138" t="str">
        <f ca="1">IFERROR(IF($C523="","",VLOOKUP(FİLTRE!$C523,'SKT LİSTESİ'!$F:$AJ,16,0)),"")</f>
        <v/>
      </c>
      <c r="AF523" s="179" t="str">
        <f t="shared" ca="1" si="30"/>
        <v/>
      </c>
      <c r="AG523" s="179">
        <f t="shared" ca="1" si="31"/>
        <v>0</v>
      </c>
      <c r="AH523" s="179">
        <f t="shared" ca="1" si="32"/>
        <v>0</v>
      </c>
    </row>
    <row r="524" spans="2:34" ht="15.75" x14ac:dyDescent="0.25">
      <c r="B524">
        <f t="shared" ca="1" si="29"/>
        <v>512</v>
      </c>
      <c r="C524" t="str">
        <f ca="1">IFERROR(VLOOKUP(B524,'SKT LİSTESİ'!F:F,1,0),"")</f>
        <v/>
      </c>
      <c r="E524" s="128" t="str">
        <f ca="1">IFERROR(IF($C524="","",VLOOKUP(FİLTRE!$C524,'SKT LİSTESİ'!$F:$S,5,0)),"")</f>
        <v/>
      </c>
      <c r="F524" s="129" t="str">
        <f ca="1">IFERROR(IF($C524="","",VLOOKUP(FİLTRE!$C524,'SKT LİSTESİ'!$F:$S,7,0)),"")</f>
        <v/>
      </c>
      <c r="G524" s="130" t="str">
        <f ca="1">IFERROR(IF($C524="","",VLOOKUP(FİLTRE!$C524,'SKT LİSTESİ'!$F:$S,8,0)),"")</f>
        <v/>
      </c>
      <c r="H524" s="131" t="str">
        <f ca="1">IF(E524="","",IF($C524="","",VLOOKUP(FİLTRE!$C524,'SKT LİSTESİ'!$F:$S,9,0)))</f>
        <v/>
      </c>
      <c r="I524" s="132" t="str">
        <f ca="1">IFERROR(IF($C524="","",VLOOKUP(FİLTRE!$C524,'SKT LİSTESİ'!$F:$S,10,0)),"")</f>
        <v/>
      </c>
      <c r="J524" s="133" t="str">
        <f ca="1">IFERROR(IF($C524="","",VLOOKUP(FİLTRE!$C524,'SKT LİSTESİ'!$F:$S,11,0)),"")</f>
        <v/>
      </c>
      <c r="K524" s="134" t="str">
        <f ca="1">IFERROR(IF($C524="","",VLOOKUP(FİLTRE!$C524,'SKT LİSTESİ'!$F:$S,12,0)),"")</f>
        <v/>
      </c>
      <c r="L524" s="134" t="str">
        <f ca="1">IFERROR(IF($C524="","",VLOOKUP(FİLTRE!$C524,'SKT LİSTESİ'!$F:$S,13,0)),"")</f>
        <v/>
      </c>
      <c r="M524" s="135" t="str">
        <f ca="1">IFERROR(IF($C524="","",VLOOKUP(FİLTRE!$C524,'SKT LİSTESİ'!$F:$AJ,14,0)),"")</f>
        <v/>
      </c>
      <c r="N524" s="31" t="str">
        <f ca="1">IFERROR(IF($C524="","",VLOOKUP(FİLTRE!$C524,'SKT LİSTESİ'!$F:$AJ,22,0)),"")</f>
        <v/>
      </c>
      <c r="O524" s="136" t="str">
        <f ca="1">IFERROR(IF($C524="","",VLOOKUP(FİLTRE!$C524,'SKT LİSTESİ'!$F:$AJ,23,0)),"")</f>
        <v/>
      </c>
      <c r="P524" s="31"/>
      <c r="Q524" s="31"/>
      <c r="R524" s="137" t="str">
        <f ca="1">(IFERROR(IF($C524="","",VLOOKUP(FİLTRE!$C524,'SKT LİSTESİ'!$F:$AJ,15,0)),""))</f>
        <v/>
      </c>
      <c r="S524" s="138" t="str">
        <f ca="1">IFERROR(IF($C524="","",VLOOKUP(FİLTRE!$C524,'SKT LİSTESİ'!$F:$AJ,16,0)),"")</f>
        <v/>
      </c>
      <c r="AF524" s="179" t="str">
        <f t="shared" ca="1" si="30"/>
        <v/>
      </c>
      <c r="AG524" s="179">
        <f t="shared" ca="1" si="31"/>
        <v>0</v>
      </c>
      <c r="AH524" s="179">
        <f t="shared" ca="1" si="32"/>
        <v>0</v>
      </c>
    </row>
    <row r="525" spans="2:34" ht="15.75" x14ac:dyDescent="0.25">
      <c r="B525">
        <f t="shared" ca="1" si="29"/>
        <v>513</v>
      </c>
      <c r="C525" t="str">
        <f ca="1">IFERROR(VLOOKUP(B525,'SKT LİSTESİ'!F:F,1,0),"")</f>
        <v/>
      </c>
      <c r="E525" s="128" t="str">
        <f ca="1">IFERROR(IF($C525="","",VLOOKUP(FİLTRE!$C525,'SKT LİSTESİ'!$F:$S,5,0)),"")</f>
        <v/>
      </c>
      <c r="F525" s="129" t="str">
        <f ca="1">IFERROR(IF($C525="","",VLOOKUP(FİLTRE!$C525,'SKT LİSTESİ'!$F:$S,7,0)),"")</f>
        <v/>
      </c>
      <c r="G525" s="130" t="str">
        <f ca="1">IFERROR(IF($C525="","",VLOOKUP(FİLTRE!$C525,'SKT LİSTESİ'!$F:$S,8,0)),"")</f>
        <v/>
      </c>
      <c r="H525" s="131" t="str">
        <f ca="1">IF(E525="","",IF($C525="","",VLOOKUP(FİLTRE!$C525,'SKT LİSTESİ'!$F:$S,9,0)))</f>
        <v/>
      </c>
      <c r="I525" s="132" t="str">
        <f ca="1">IFERROR(IF($C525="","",VLOOKUP(FİLTRE!$C525,'SKT LİSTESİ'!$F:$S,10,0)),"")</f>
        <v/>
      </c>
      <c r="J525" s="133" t="str">
        <f ca="1">IFERROR(IF($C525="","",VLOOKUP(FİLTRE!$C525,'SKT LİSTESİ'!$F:$S,11,0)),"")</f>
        <v/>
      </c>
      <c r="K525" s="134" t="str">
        <f ca="1">IFERROR(IF($C525="","",VLOOKUP(FİLTRE!$C525,'SKT LİSTESİ'!$F:$S,12,0)),"")</f>
        <v/>
      </c>
      <c r="L525" s="134" t="str">
        <f ca="1">IFERROR(IF($C525="","",VLOOKUP(FİLTRE!$C525,'SKT LİSTESİ'!$F:$S,13,0)),"")</f>
        <v/>
      </c>
      <c r="M525" s="135" t="str">
        <f ca="1">IFERROR(IF($C525="","",VLOOKUP(FİLTRE!$C525,'SKT LİSTESİ'!$F:$AJ,14,0)),"")</f>
        <v/>
      </c>
      <c r="N525" s="31" t="str">
        <f ca="1">IFERROR(IF($C525="","",VLOOKUP(FİLTRE!$C525,'SKT LİSTESİ'!$F:$AJ,22,0)),"")</f>
        <v/>
      </c>
      <c r="O525" s="136" t="str">
        <f ca="1">IFERROR(IF($C525="","",VLOOKUP(FİLTRE!$C525,'SKT LİSTESİ'!$F:$AJ,23,0)),"")</f>
        <v/>
      </c>
      <c r="P525" s="31"/>
      <c r="Q525" s="31"/>
      <c r="R525" s="137" t="str">
        <f ca="1">(IFERROR(IF($C525="","",VLOOKUP(FİLTRE!$C525,'SKT LİSTESİ'!$F:$AJ,15,0)),""))</f>
        <v/>
      </c>
      <c r="S525" s="138" t="str">
        <f ca="1">IFERROR(IF($C525="","",VLOOKUP(FİLTRE!$C525,'SKT LİSTESİ'!$F:$AJ,16,0)),"")</f>
        <v/>
      </c>
      <c r="AF525" s="179" t="str">
        <f t="shared" ca="1" si="30"/>
        <v/>
      </c>
      <c r="AG525" s="179">
        <f t="shared" ca="1" si="31"/>
        <v>0</v>
      </c>
      <c r="AH525" s="179">
        <f t="shared" ca="1" si="32"/>
        <v>0</v>
      </c>
    </row>
    <row r="526" spans="2:34" ht="15.75" x14ac:dyDescent="0.25">
      <c r="B526">
        <f t="shared" ref="B526:B589" ca="1" si="33">IF($Y$2=1,(ROW()-12),"")</f>
        <v>514</v>
      </c>
      <c r="C526" t="str">
        <f ca="1">IFERROR(VLOOKUP(B526,'SKT LİSTESİ'!F:F,1,0),"")</f>
        <v/>
      </c>
      <c r="E526" s="128" t="str">
        <f ca="1">IFERROR(IF($C526="","",VLOOKUP(FİLTRE!$C526,'SKT LİSTESİ'!$F:$S,5,0)),"")</f>
        <v/>
      </c>
      <c r="F526" s="129" t="str">
        <f ca="1">IFERROR(IF($C526="","",VLOOKUP(FİLTRE!$C526,'SKT LİSTESİ'!$F:$S,7,0)),"")</f>
        <v/>
      </c>
      <c r="G526" s="130" t="str">
        <f ca="1">IFERROR(IF($C526="","",VLOOKUP(FİLTRE!$C526,'SKT LİSTESİ'!$F:$S,8,0)),"")</f>
        <v/>
      </c>
      <c r="H526" s="131" t="str">
        <f ca="1">IF(E526="","",IF($C526="","",VLOOKUP(FİLTRE!$C526,'SKT LİSTESİ'!$F:$S,9,0)))</f>
        <v/>
      </c>
      <c r="I526" s="132" t="str">
        <f ca="1">IFERROR(IF($C526="","",VLOOKUP(FİLTRE!$C526,'SKT LİSTESİ'!$F:$S,10,0)),"")</f>
        <v/>
      </c>
      <c r="J526" s="133" t="str">
        <f ca="1">IFERROR(IF($C526="","",VLOOKUP(FİLTRE!$C526,'SKT LİSTESİ'!$F:$S,11,0)),"")</f>
        <v/>
      </c>
      <c r="K526" s="134" t="str">
        <f ca="1">IFERROR(IF($C526="","",VLOOKUP(FİLTRE!$C526,'SKT LİSTESİ'!$F:$S,12,0)),"")</f>
        <v/>
      </c>
      <c r="L526" s="134" t="str">
        <f ca="1">IFERROR(IF($C526="","",VLOOKUP(FİLTRE!$C526,'SKT LİSTESİ'!$F:$S,13,0)),"")</f>
        <v/>
      </c>
      <c r="M526" s="135" t="str">
        <f ca="1">IFERROR(IF($C526="","",VLOOKUP(FİLTRE!$C526,'SKT LİSTESİ'!$F:$AJ,14,0)),"")</f>
        <v/>
      </c>
      <c r="N526" s="31" t="str">
        <f ca="1">IFERROR(IF($C526="","",VLOOKUP(FİLTRE!$C526,'SKT LİSTESİ'!$F:$AJ,22,0)),"")</f>
        <v/>
      </c>
      <c r="O526" s="136" t="str">
        <f ca="1">IFERROR(IF($C526="","",VLOOKUP(FİLTRE!$C526,'SKT LİSTESİ'!$F:$AJ,23,0)),"")</f>
        <v/>
      </c>
      <c r="P526" s="31"/>
      <c r="Q526" s="31"/>
      <c r="R526" s="137" t="str">
        <f ca="1">(IFERROR(IF($C526="","",VLOOKUP(FİLTRE!$C526,'SKT LİSTESİ'!$F:$AJ,15,0)),""))</f>
        <v/>
      </c>
      <c r="S526" s="138" t="str">
        <f ca="1">IFERROR(IF($C526="","",VLOOKUP(FİLTRE!$C526,'SKT LİSTESİ'!$F:$AJ,16,0)),"")</f>
        <v/>
      </c>
      <c r="AF526" s="179" t="str">
        <f t="shared" ref="AF526:AF589" ca="1" si="34">IF(E526&lt;&gt;"SAYIM",K526,
(IF(AND(E526="SAYIM",R526=0),0,(COUNTIFS(E:E,"SAYIM",F:F,F526,R:R,"&gt;"&amp;0)))))</f>
        <v/>
      </c>
      <c r="AG526" s="179">
        <f t="shared" ref="AG526:AG589" ca="1" si="35">IF(E526="SAYIM",(IFERROR(R526/AF526,0)),0)</f>
        <v>0</v>
      </c>
      <c r="AH526" s="179">
        <f t="shared" ref="AH526:AH589" ca="1" si="36">IF(E526="SAYIM",(IFERROR(S526/AF526,0)),0)</f>
        <v>0</v>
      </c>
    </row>
    <row r="527" spans="2:34" ht="15.75" x14ac:dyDescent="0.25">
      <c r="B527">
        <f t="shared" ca="1" si="33"/>
        <v>515</v>
      </c>
      <c r="C527" t="str">
        <f ca="1">IFERROR(VLOOKUP(B527,'SKT LİSTESİ'!F:F,1,0),"")</f>
        <v/>
      </c>
      <c r="E527" s="128" t="str">
        <f ca="1">IFERROR(IF($C527="","",VLOOKUP(FİLTRE!$C527,'SKT LİSTESİ'!$F:$S,5,0)),"")</f>
        <v/>
      </c>
      <c r="F527" s="129" t="str">
        <f ca="1">IFERROR(IF($C527="","",VLOOKUP(FİLTRE!$C527,'SKT LİSTESİ'!$F:$S,7,0)),"")</f>
        <v/>
      </c>
      <c r="G527" s="130" t="str">
        <f ca="1">IFERROR(IF($C527="","",VLOOKUP(FİLTRE!$C527,'SKT LİSTESİ'!$F:$S,8,0)),"")</f>
        <v/>
      </c>
      <c r="H527" s="131" t="str">
        <f ca="1">IF(E527="","",IF($C527="","",VLOOKUP(FİLTRE!$C527,'SKT LİSTESİ'!$F:$S,9,0)))</f>
        <v/>
      </c>
      <c r="I527" s="132" t="str">
        <f ca="1">IFERROR(IF($C527="","",VLOOKUP(FİLTRE!$C527,'SKT LİSTESİ'!$F:$S,10,0)),"")</f>
        <v/>
      </c>
      <c r="J527" s="133" t="str">
        <f ca="1">IFERROR(IF($C527="","",VLOOKUP(FİLTRE!$C527,'SKT LİSTESİ'!$F:$S,11,0)),"")</f>
        <v/>
      </c>
      <c r="K527" s="134" t="str">
        <f ca="1">IFERROR(IF($C527="","",VLOOKUP(FİLTRE!$C527,'SKT LİSTESİ'!$F:$S,12,0)),"")</f>
        <v/>
      </c>
      <c r="L527" s="134" t="str">
        <f ca="1">IFERROR(IF($C527="","",VLOOKUP(FİLTRE!$C527,'SKT LİSTESİ'!$F:$S,13,0)),"")</f>
        <v/>
      </c>
      <c r="M527" s="135" t="str">
        <f ca="1">IFERROR(IF($C527="","",VLOOKUP(FİLTRE!$C527,'SKT LİSTESİ'!$F:$AJ,14,0)),"")</f>
        <v/>
      </c>
      <c r="N527" s="31" t="str">
        <f ca="1">IFERROR(IF($C527="","",VLOOKUP(FİLTRE!$C527,'SKT LİSTESİ'!$F:$AJ,22,0)),"")</f>
        <v/>
      </c>
      <c r="O527" s="136" t="str">
        <f ca="1">IFERROR(IF($C527="","",VLOOKUP(FİLTRE!$C527,'SKT LİSTESİ'!$F:$AJ,23,0)),"")</f>
        <v/>
      </c>
      <c r="P527" s="31"/>
      <c r="Q527" s="31"/>
      <c r="R527" s="137" t="str">
        <f ca="1">(IFERROR(IF($C527="","",VLOOKUP(FİLTRE!$C527,'SKT LİSTESİ'!$F:$AJ,15,0)),""))</f>
        <v/>
      </c>
      <c r="S527" s="138" t="str">
        <f ca="1">IFERROR(IF($C527="","",VLOOKUP(FİLTRE!$C527,'SKT LİSTESİ'!$F:$AJ,16,0)),"")</f>
        <v/>
      </c>
      <c r="AF527" s="179" t="str">
        <f t="shared" ca="1" si="34"/>
        <v/>
      </c>
      <c r="AG527" s="179">
        <f t="shared" ca="1" si="35"/>
        <v>0</v>
      </c>
      <c r="AH527" s="179">
        <f t="shared" ca="1" si="36"/>
        <v>0</v>
      </c>
    </row>
    <row r="528" spans="2:34" ht="15.75" x14ac:dyDescent="0.25">
      <c r="B528">
        <f t="shared" ca="1" si="33"/>
        <v>516</v>
      </c>
      <c r="C528" t="str">
        <f ca="1">IFERROR(VLOOKUP(B528,'SKT LİSTESİ'!F:F,1,0),"")</f>
        <v/>
      </c>
      <c r="E528" s="128" t="str">
        <f ca="1">IFERROR(IF($C528="","",VLOOKUP(FİLTRE!$C528,'SKT LİSTESİ'!$F:$S,5,0)),"")</f>
        <v/>
      </c>
      <c r="F528" s="129" t="str">
        <f ca="1">IFERROR(IF($C528="","",VLOOKUP(FİLTRE!$C528,'SKT LİSTESİ'!$F:$S,7,0)),"")</f>
        <v/>
      </c>
      <c r="G528" s="130" t="str">
        <f ca="1">IFERROR(IF($C528="","",VLOOKUP(FİLTRE!$C528,'SKT LİSTESİ'!$F:$S,8,0)),"")</f>
        <v/>
      </c>
      <c r="H528" s="131" t="str">
        <f ca="1">IF(E528="","",IF($C528="","",VLOOKUP(FİLTRE!$C528,'SKT LİSTESİ'!$F:$S,9,0)))</f>
        <v/>
      </c>
      <c r="I528" s="132" t="str">
        <f ca="1">IFERROR(IF($C528="","",VLOOKUP(FİLTRE!$C528,'SKT LİSTESİ'!$F:$S,10,0)),"")</f>
        <v/>
      </c>
      <c r="J528" s="133" t="str">
        <f ca="1">IFERROR(IF($C528="","",VLOOKUP(FİLTRE!$C528,'SKT LİSTESİ'!$F:$S,11,0)),"")</f>
        <v/>
      </c>
      <c r="K528" s="134" t="str">
        <f ca="1">IFERROR(IF($C528="","",VLOOKUP(FİLTRE!$C528,'SKT LİSTESİ'!$F:$S,12,0)),"")</f>
        <v/>
      </c>
      <c r="L528" s="134" t="str">
        <f ca="1">IFERROR(IF($C528="","",VLOOKUP(FİLTRE!$C528,'SKT LİSTESİ'!$F:$S,13,0)),"")</f>
        <v/>
      </c>
      <c r="M528" s="135" t="str">
        <f ca="1">IFERROR(IF($C528="","",VLOOKUP(FİLTRE!$C528,'SKT LİSTESİ'!$F:$AJ,14,0)),"")</f>
        <v/>
      </c>
      <c r="N528" s="31" t="str">
        <f ca="1">IFERROR(IF($C528="","",VLOOKUP(FİLTRE!$C528,'SKT LİSTESİ'!$F:$AJ,22,0)),"")</f>
        <v/>
      </c>
      <c r="O528" s="136" t="str">
        <f ca="1">IFERROR(IF($C528="","",VLOOKUP(FİLTRE!$C528,'SKT LİSTESİ'!$F:$AJ,23,0)),"")</f>
        <v/>
      </c>
      <c r="P528" s="31"/>
      <c r="Q528" s="31"/>
      <c r="R528" s="137" t="str">
        <f ca="1">(IFERROR(IF($C528="","",VLOOKUP(FİLTRE!$C528,'SKT LİSTESİ'!$F:$AJ,15,0)),""))</f>
        <v/>
      </c>
      <c r="S528" s="138" t="str">
        <f ca="1">IFERROR(IF($C528="","",VLOOKUP(FİLTRE!$C528,'SKT LİSTESİ'!$F:$AJ,16,0)),"")</f>
        <v/>
      </c>
      <c r="AF528" s="179" t="str">
        <f t="shared" ca="1" si="34"/>
        <v/>
      </c>
      <c r="AG528" s="179">
        <f t="shared" ca="1" si="35"/>
        <v>0</v>
      </c>
      <c r="AH528" s="179">
        <f t="shared" ca="1" si="36"/>
        <v>0</v>
      </c>
    </row>
    <row r="529" spans="2:34" ht="15.75" x14ac:dyDescent="0.25">
      <c r="B529">
        <f t="shared" ca="1" si="33"/>
        <v>517</v>
      </c>
      <c r="C529" t="str">
        <f ca="1">IFERROR(VLOOKUP(B529,'SKT LİSTESİ'!F:F,1,0),"")</f>
        <v/>
      </c>
      <c r="E529" s="128" t="str">
        <f ca="1">IFERROR(IF($C529="","",VLOOKUP(FİLTRE!$C529,'SKT LİSTESİ'!$F:$S,5,0)),"")</f>
        <v/>
      </c>
      <c r="F529" s="129" t="str">
        <f ca="1">IFERROR(IF($C529="","",VLOOKUP(FİLTRE!$C529,'SKT LİSTESİ'!$F:$S,7,0)),"")</f>
        <v/>
      </c>
      <c r="G529" s="130" t="str">
        <f ca="1">IFERROR(IF($C529="","",VLOOKUP(FİLTRE!$C529,'SKT LİSTESİ'!$F:$S,8,0)),"")</f>
        <v/>
      </c>
      <c r="H529" s="131" t="str">
        <f ca="1">IF(E529="","",IF($C529="","",VLOOKUP(FİLTRE!$C529,'SKT LİSTESİ'!$F:$S,9,0)))</f>
        <v/>
      </c>
      <c r="I529" s="132" t="str">
        <f ca="1">IFERROR(IF($C529="","",VLOOKUP(FİLTRE!$C529,'SKT LİSTESİ'!$F:$S,10,0)),"")</f>
        <v/>
      </c>
      <c r="J529" s="133" t="str">
        <f ca="1">IFERROR(IF($C529="","",VLOOKUP(FİLTRE!$C529,'SKT LİSTESİ'!$F:$S,11,0)),"")</f>
        <v/>
      </c>
      <c r="K529" s="134" t="str">
        <f ca="1">IFERROR(IF($C529="","",VLOOKUP(FİLTRE!$C529,'SKT LİSTESİ'!$F:$S,12,0)),"")</f>
        <v/>
      </c>
      <c r="L529" s="134" t="str">
        <f ca="1">IFERROR(IF($C529="","",VLOOKUP(FİLTRE!$C529,'SKT LİSTESİ'!$F:$S,13,0)),"")</f>
        <v/>
      </c>
      <c r="M529" s="135" t="str">
        <f ca="1">IFERROR(IF($C529="","",VLOOKUP(FİLTRE!$C529,'SKT LİSTESİ'!$F:$AJ,14,0)),"")</f>
        <v/>
      </c>
      <c r="N529" s="31" t="str">
        <f ca="1">IFERROR(IF($C529="","",VLOOKUP(FİLTRE!$C529,'SKT LİSTESİ'!$F:$AJ,22,0)),"")</f>
        <v/>
      </c>
      <c r="O529" s="136" t="str">
        <f ca="1">IFERROR(IF($C529="","",VLOOKUP(FİLTRE!$C529,'SKT LİSTESİ'!$F:$AJ,23,0)),"")</f>
        <v/>
      </c>
      <c r="P529" s="31"/>
      <c r="Q529" s="31"/>
      <c r="R529" s="137" t="str">
        <f ca="1">(IFERROR(IF($C529="","",VLOOKUP(FİLTRE!$C529,'SKT LİSTESİ'!$F:$AJ,15,0)),""))</f>
        <v/>
      </c>
      <c r="S529" s="138" t="str">
        <f ca="1">IFERROR(IF($C529="","",VLOOKUP(FİLTRE!$C529,'SKT LİSTESİ'!$F:$AJ,16,0)),"")</f>
        <v/>
      </c>
      <c r="AF529" s="179" t="str">
        <f t="shared" ca="1" si="34"/>
        <v/>
      </c>
      <c r="AG529" s="179">
        <f t="shared" ca="1" si="35"/>
        <v>0</v>
      </c>
      <c r="AH529" s="179">
        <f t="shared" ca="1" si="36"/>
        <v>0</v>
      </c>
    </row>
    <row r="530" spans="2:34" ht="15.75" x14ac:dyDescent="0.25">
      <c r="B530">
        <f t="shared" ca="1" si="33"/>
        <v>518</v>
      </c>
      <c r="C530" t="str">
        <f ca="1">IFERROR(VLOOKUP(B530,'SKT LİSTESİ'!F:F,1,0),"")</f>
        <v/>
      </c>
      <c r="E530" s="128" t="str">
        <f ca="1">IFERROR(IF($C530="","",VLOOKUP(FİLTRE!$C530,'SKT LİSTESİ'!$F:$S,5,0)),"")</f>
        <v/>
      </c>
      <c r="F530" s="129" t="str">
        <f ca="1">IFERROR(IF($C530="","",VLOOKUP(FİLTRE!$C530,'SKT LİSTESİ'!$F:$S,7,0)),"")</f>
        <v/>
      </c>
      <c r="G530" s="130" t="str">
        <f ca="1">IFERROR(IF($C530="","",VLOOKUP(FİLTRE!$C530,'SKT LİSTESİ'!$F:$S,8,0)),"")</f>
        <v/>
      </c>
      <c r="H530" s="131" t="str">
        <f ca="1">IF(E530="","",IF($C530="","",VLOOKUP(FİLTRE!$C530,'SKT LİSTESİ'!$F:$S,9,0)))</f>
        <v/>
      </c>
      <c r="I530" s="132" t="str">
        <f ca="1">IFERROR(IF($C530="","",VLOOKUP(FİLTRE!$C530,'SKT LİSTESİ'!$F:$S,10,0)),"")</f>
        <v/>
      </c>
      <c r="J530" s="133" t="str">
        <f ca="1">IFERROR(IF($C530="","",VLOOKUP(FİLTRE!$C530,'SKT LİSTESİ'!$F:$S,11,0)),"")</f>
        <v/>
      </c>
      <c r="K530" s="134" t="str">
        <f ca="1">IFERROR(IF($C530="","",VLOOKUP(FİLTRE!$C530,'SKT LİSTESİ'!$F:$S,12,0)),"")</f>
        <v/>
      </c>
      <c r="L530" s="134" t="str">
        <f ca="1">IFERROR(IF($C530="","",VLOOKUP(FİLTRE!$C530,'SKT LİSTESİ'!$F:$S,13,0)),"")</f>
        <v/>
      </c>
      <c r="M530" s="135" t="str">
        <f ca="1">IFERROR(IF($C530="","",VLOOKUP(FİLTRE!$C530,'SKT LİSTESİ'!$F:$AJ,14,0)),"")</f>
        <v/>
      </c>
      <c r="N530" s="31" t="str">
        <f ca="1">IFERROR(IF($C530="","",VLOOKUP(FİLTRE!$C530,'SKT LİSTESİ'!$F:$AJ,22,0)),"")</f>
        <v/>
      </c>
      <c r="O530" s="136" t="str">
        <f ca="1">IFERROR(IF($C530="","",VLOOKUP(FİLTRE!$C530,'SKT LİSTESİ'!$F:$AJ,23,0)),"")</f>
        <v/>
      </c>
      <c r="P530" s="31"/>
      <c r="Q530" s="31"/>
      <c r="R530" s="137" t="str">
        <f ca="1">(IFERROR(IF($C530="","",VLOOKUP(FİLTRE!$C530,'SKT LİSTESİ'!$F:$AJ,15,0)),""))</f>
        <v/>
      </c>
      <c r="S530" s="138" t="str">
        <f ca="1">IFERROR(IF($C530="","",VLOOKUP(FİLTRE!$C530,'SKT LİSTESİ'!$F:$AJ,16,0)),"")</f>
        <v/>
      </c>
      <c r="AF530" s="179" t="str">
        <f t="shared" ca="1" si="34"/>
        <v/>
      </c>
      <c r="AG530" s="179">
        <f t="shared" ca="1" si="35"/>
        <v>0</v>
      </c>
      <c r="AH530" s="179">
        <f t="shared" ca="1" si="36"/>
        <v>0</v>
      </c>
    </row>
    <row r="531" spans="2:34" ht="15.75" x14ac:dyDescent="0.25">
      <c r="B531">
        <f t="shared" ca="1" si="33"/>
        <v>519</v>
      </c>
      <c r="C531" t="str">
        <f ca="1">IFERROR(VLOOKUP(B531,'SKT LİSTESİ'!F:F,1,0),"")</f>
        <v/>
      </c>
      <c r="E531" s="128" t="str">
        <f ca="1">IFERROR(IF($C531="","",VLOOKUP(FİLTRE!$C531,'SKT LİSTESİ'!$F:$S,5,0)),"")</f>
        <v/>
      </c>
      <c r="F531" s="129" t="str">
        <f ca="1">IFERROR(IF($C531="","",VLOOKUP(FİLTRE!$C531,'SKT LİSTESİ'!$F:$S,7,0)),"")</f>
        <v/>
      </c>
      <c r="G531" s="130" t="str">
        <f ca="1">IFERROR(IF($C531="","",VLOOKUP(FİLTRE!$C531,'SKT LİSTESİ'!$F:$S,8,0)),"")</f>
        <v/>
      </c>
      <c r="H531" s="131" t="str">
        <f ca="1">IF(E531="","",IF($C531="","",VLOOKUP(FİLTRE!$C531,'SKT LİSTESİ'!$F:$S,9,0)))</f>
        <v/>
      </c>
      <c r="I531" s="132" t="str">
        <f ca="1">IFERROR(IF($C531="","",VLOOKUP(FİLTRE!$C531,'SKT LİSTESİ'!$F:$S,10,0)),"")</f>
        <v/>
      </c>
      <c r="J531" s="133" t="str">
        <f ca="1">IFERROR(IF($C531="","",VLOOKUP(FİLTRE!$C531,'SKT LİSTESİ'!$F:$S,11,0)),"")</f>
        <v/>
      </c>
      <c r="K531" s="134" t="str">
        <f ca="1">IFERROR(IF($C531="","",VLOOKUP(FİLTRE!$C531,'SKT LİSTESİ'!$F:$S,12,0)),"")</f>
        <v/>
      </c>
      <c r="L531" s="134" t="str">
        <f ca="1">IFERROR(IF($C531="","",VLOOKUP(FİLTRE!$C531,'SKT LİSTESİ'!$F:$S,13,0)),"")</f>
        <v/>
      </c>
      <c r="M531" s="135" t="str">
        <f ca="1">IFERROR(IF($C531="","",VLOOKUP(FİLTRE!$C531,'SKT LİSTESİ'!$F:$AJ,14,0)),"")</f>
        <v/>
      </c>
      <c r="N531" s="31" t="str">
        <f ca="1">IFERROR(IF($C531="","",VLOOKUP(FİLTRE!$C531,'SKT LİSTESİ'!$F:$AJ,22,0)),"")</f>
        <v/>
      </c>
      <c r="O531" s="136" t="str">
        <f ca="1">IFERROR(IF($C531="","",VLOOKUP(FİLTRE!$C531,'SKT LİSTESİ'!$F:$AJ,23,0)),"")</f>
        <v/>
      </c>
      <c r="P531" s="31"/>
      <c r="Q531" s="31"/>
      <c r="R531" s="137" t="str">
        <f ca="1">(IFERROR(IF($C531="","",VLOOKUP(FİLTRE!$C531,'SKT LİSTESİ'!$F:$AJ,15,0)),""))</f>
        <v/>
      </c>
      <c r="S531" s="138" t="str">
        <f ca="1">IFERROR(IF($C531="","",VLOOKUP(FİLTRE!$C531,'SKT LİSTESİ'!$F:$AJ,16,0)),"")</f>
        <v/>
      </c>
      <c r="AF531" s="179" t="str">
        <f t="shared" ca="1" si="34"/>
        <v/>
      </c>
      <c r="AG531" s="179">
        <f t="shared" ca="1" si="35"/>
        <v>0</v>
      </c>
      <c r="AH531" s="179">
        <f t="shared" ca="1" si="36"/>
        <v>0</v>
      </c>
    </row>
    <row r="532" spans="2:34" ht="15.75" x14ac:dyDescent="0.25">
      <c r="B532">
        <f t="shared" ca="1" si="33"/>
        <v>520</v>
      </c>
      <c r="C532" t="str">
        <f ca="1">IFERROR(VLOOKUP(B532,'SKT LİSTESİ'!F:F,1,0),"")</f>
        <v/>
      </c>
      <c r="E532" s="128" t="str">
        <f ca="1">IFERROR(IF($C532="","",VLOOKUP(FİLTRE!$C532,'SKT LİSTESİ'!$F:$S,5,0)),"")</f>
        <v/>
      </c>
      <c r="F532" s="129" t="str">
        <f ca="1">IFERROR(IF($C532="","",VLOOKUP(FİLTRE!$C532,'SKT LİSTESİ'!$F:$S,7,0)),"")</f>
        <v/>
      </c>
      <c r="G532" s="130" t="str">
        <f ca="1">IFERROR(IF($C532="","",VLOOKUP(FİLTRE!$C532,'SKT LİSTESİ'!$F:$S,8,0)),"")</f>
        <v/>
      </c>
      <c r="H532" s="131" t="str">
        <f ca="1">IF(E532="","",IF($C532="","",VLOOKUP(FİLTRE!$C532,'SKT LİSTESİ'!$F:$S,9,0)))</f>
        <v/>
      </c>
      <c r="I532" s="132" t="str">
        <f ca="1">IFERROR(IF($C532="","",VLOOKUP(FİLTRE!$C532,'SKT LİSTESİ'!$F:$S,10,0)),"")</f>
        <v/>
      </c>
      <c r="J532" s="133" t="str">
        <f ca="1">IFERROR(IF($C532="","",VLOOKUP(FİLTRE!$C532,'SKT LİSTESİ'!$F:$S,11,0)),"")</f>
        <v/>
      </c>
      <c r="K532" s="134" t="str">
        <f ca="1">IFERROR(IF($C532="","",VLOOKUP(FİLTRE!$C532,'SKT LİSTESİ'!$F:$S,12,0)),"")</f>
        <v/>
      </c>
      <c r="L532" s="134" t="str">
        <f ca="1">IFERROR(IF($C532="","",VLOOKUP(FİLTRE!$C532,'SKT LİSTESİ'!$F:$S,13,0)),"")</f>
        <v/>
      </c>
      <c r="M532" s="135" t="str">
        <f ca="1">IFERROR(IF($C532="","",VLOOKUP(FİLTRE!$C532,'SKT LİSTESİ'!$F:$AJ,14,0)),"")</f>
        <v/>
      </c>
      <c r="N532" s="31" t="str">
        <f ca="1">IFERROR(IF($C532="","",VLOOKUP(FİLTRE!$C532,'SKT LİSTESİ'!$F:$AJ,22,0)),"")</f>
        <v/>
      </c>
      <c r="O532" s="136" t="str">
        <f ca="1">IFERROR(IF($C532="","",VLOOKUP(FİLTRE!$C532,'SKT LİSTESİ'!$F:$AJ,23,0)),"")</f>
        <v/>
      </c>
      <c r="P532" s="31"/>
      <c r="Q532" s="31"/>
      <c r="R532" s="137" t="str">
        <f ca="1">(IFERROR(IF($C532="","",VLOOKUP(FİLTRE!$C532,'SKT LİSTESİ'!$F:$AJ,15,0)),""))</f>
        <v/>
      </c>
      <c r="S532" s="138" t="str">
        <f ca="1">IFERROR(IF($C532="","",VLOOKUP(FİLTRE!$C532,'SKT LİSTESİ'!$F:$AJ,16,0)),"")</f>
        <v/>
      </c>
      <c r="AF532" s="179" t="str">
        <f t="shared" ca="1" si="34"/>
        <v/>
      </c>
      <c r="AG532" s="179">
        <f t="shared" ca="1" si="35"/>
        <v>0</v>
      </c>
      <c r="AH532" s="179">
        <f t="shared" ca="1" si="36"/>
        <v>0</v>
      </c>
    </row>
    <row r="533" spans="2:34" ht="15.75" x14ac:dyDescent="0.25">
      <c r="B533">
        <f t="shared" ca="1" si="33"/>
        <v>521</v>
      </c>
      <c r="C533" t="str">
        <f ca="1">IFERROR(VLOOKUP(B533,'SKT LİSTESİ'!F:F,1,0),"")</f>
        <v/>
      </c>
      <c r="E533" s="128" t="str">
        <f ca="1">IFERROR(IF($C533="","",VLOOKUP(FİLTRE!$C533,'SKT LİSTESİ'!$F:$S,5,0)),"")</f>
        <v/>
      </c>
      <c r="F533" s="129" t="str">
        <f ca="1">IFERROR(IF($C533="","",VLOOKUP(FİLTRE!$C533,'SKT LİSTESİ'!$F:$S,7,0)),"")</f>
        <v/>
      </c>
      <c r="G533" s="130" t="str">
        <f ca="1">IFERROR(IF($C533="","",VLOOKUP(FİLTRE!$C533,'SKT LİSTESİ'!$F:$S,8,0)),"")</f>
        <v/>
      </c>
      <c r="H533" s="131" t="str">
        <f ca="1">IF(E533="","",IF($C533="","",VLOOKUP(FİLTRE!$C533,'SKT LİSTESİ'!$F:$S,9,0)))</f>
        <v/>
      </c>
      <c r="I533" s="132" t="str">
        <f ca="1">IFERROR(IF($C533="","",VLOOKUP(FİLTRE!$C533,'SKT LİSTESİ'!$F:$S,10,0)),"")</f>
        <v/>
      </c>
      <c r="J533" s="133" t="str">
        <f ca="1">IFERROR(IF($C533="","",VLOOKUP(FİLTRE!$C533,'SKT LİSTESİ'!$F:$S,11,0)),"")</f>
        <v/>
      </c>
      <c r="K533" s="134" t="str">
        <f ca="1">IFERROR(IF($C533="","",VLOOKUP(FİLTRE!$C533,'SKT LİSTESİ'!$F:$S,12,0)),"")</f>
        <v/>
      </c>
      <c r="L533" s="134" t="str">
        <f ca="1">IFERROR(IF($C533="","",VLOOKUP(FİLTRE!$C533,'SKT LİSTESİ'!$F:$S,13,0)),"")</f>
        <v/>
      </c>
      <c r="M533" s="135" t="str">
        <f ca="1">IFERROR(IF($C533="","",VLOOKUP(FİLTRE!$C533,'SKT LİSTESİ'!$F:$AJ,14,0)),"")</f>
        <v/>
      </c>
      <c r="N533" s="31" t="str">
        <f ca="1">IFERROR(IF($C533="","",VLOOKUP(FİLTRE!$C533,'SKT LİSTESİ'!$F:$AJ,22,0)),"")</f>
        <v/>
      </c>
      <c r="O533" s="136" t="str">
        <f ca="1">IFERROR(IF($C533="","",VLOOKUP(FİLTRE!$C533,'SKT LİSTESİ'!$F:$AJ,23,0)),"")</f>
        <v/>
      </c>
      <c r="P533" s="31"/>
      <c r="Q533" s="31"/>
      <c r="R533" s="137" t="str">
        <f ca="1">(IFERROR(IF($C533="","",VLOOKUP(FİLTRE!$C533,'SKT LİSTESİ'!$F:$AJ,15,0)),""))</f>
        <v/>
      </c>
      <c r="S533" s="138" t="str">
        <f ca="1">IFERROR(IF($C533="","",VLOOKUP(FİLTRE!$C533,'SKT LİSTESİ'!$F:$AJ,16,0)),"")</f>
        <v/>
      </c>
      <c r="AF533" s="179" t="str">
        <f t="shared" ca="1" si="34"/>
        <v/>
      </c>
      <c r="AG533" s="179">
        <f t="shared" ca="1" si="35"/>
        <v>0</v>
      </c>
      <c r="AH533" s="179">
        <f t="shared" ca="1" si="36"/>
        <v>0</v>
      </c>
    </row>
    <row r="534" spans="2:34" ht="15.75" x14ac:dyDescent="0.25">
      <c r="B534">
        <f t="shared" ca="1" si="33"/>
        <v>522</v>
      </c>
      <c r="C534" t="str">
        <f ca="1">IFERROR(VLOOKUP(B534,'SKT LİSTESİ'!F:F,1,0),"")</f>
        <v/>
      </c>
      <c r="E534" s="128" t="str">
        <f ca="1">IFERROR(IF($C534="","",VLOOKUP(FİLTRE!$C534,'SKT LİSTESİ'!$F:$S,5,0)),"")</f>
        <v/>
      </c>
      <c r="F534" s="129" t="str">
        <f ca="1">IFERROR(IF($C534="","",VLOOKUP(FİLTRE!$C534,'SKT LİSTESİ'!$F:$S,7,0)),"")</f>
        <v/>
      </c>
      <c r="G534" s="130" t="str">
        <f ca="1">IFERROR(IF($C534="","",VLOOKUP(FİLTRE!$C534,'SKT LİSTESİ'!$F:$S,8,0)),"")</f>
        <v/>
      </c>
      <c r="H534" s="131" t="str">
        <f ca="1">IF(E534="","",IF($C534="","",VLOOKUP(FİLTRE!$C534,'SKT LİSTESİ'!$F:$S,9,0)))</f>
        <v/>
      </c>
      <c r="I534" s="132" t="str">
        <f ca="1">IFERROR(IF($C534="","",VLOOKUP(FİLTRE!$C534,'SKT LİSTESİ'!$F:$S,10,0)),"")</f>
        <v/>
      </c>
      <c r="J534" s="133" t="str">
        <f ca="1">IFERROR(IF($C534="","",VLOOKUP(FİLTRE!$C534,'SKT LİSTESİ'!$F:$S,11,0)),"")</f>
        <v/>
      </c>
      <c r="K534" s="134" t="str">
        <f ca="1">IFERROR(IF($C534="","",VLOOKUP(FİLTRE!$C534,'SKT LİSTESİ'!$F:$S,12,0)),"")</f>
        <v/>
      </c>
      <c r="L534" s="134" t="str">
        <f ca="1">IFERROR(IF($C534="","",VLOOKUP(FİLTRE!$C534,'SKT LİSTESİ'!$F:$S,13,0)),"")</f>
        <v/>
      </c>
      <c r="M534" s="135" t="str">
        <f ca="1">IFERROR(IF($C534="","",VLOOKUP(FİLTRE!$C534,'SKT LİSTESİ'!$F:$AJ,14,0)),"")</f>
        <v/>
      </c>
      <c r="N534" s="31" t="str">
        <f ca="1">IFERROR(IF($C534="","",VLOOKUP(FİLTRE!$C534,'SKT LİSTESİ'!$F:$AJ,22,0)),"")</f>
        <v/>
      </c>
      <c r="O534" s="136" t="str">
        <f ca="1">IFERROR(IF($C534="","",VLOOKUP(FİLTRE!$C534,'SKT LİSTESİ'!$F:$AJ,23,0)),"")</f>
        <v/>
      </c>
      <c r="P534" s="31"/>
      <c r="Q534" s="31"/>
      <c r="R534" s="137" t="str">
        <f ca="1">(IFERROR(IF($C534="","",VLOOKUP(FİLTRE!$C534,'SKT LİSTESİ'!$F:$AJ,15,0)),""))</f>
        <v/>
      </c>
      <c r="S534" s="138" t="str">
        <f ca="1">IFERROR(IF($C534="","",VLOOKUP(FİLTRE!$C534,'SKT LİSTESİ'!$F:$AJ,16,0)),"")</f>
        <v/>
      </c>
      <c r="AF534" s="179" t="str">
        <f t="shared" ca="1" si="34"/>
        <v/>
      </c>
      <c r="AG534" s="179">
        <f t="shared" ca="1" si="35"/>
        <v>0</v>
      </c>
      <c r="AH534" s="179">
        <f t="shared" ca="1" si="36"/>
        <v>0</v>
      </c>
    </row>
    <row r="535" spans="2:34" ht="15.75" x14ac:dyDescent="0.25">
      <c r="B535">
        <f t="shared" ca="1" si="33"/>
        <v>523</v>
      </c>
      <c r="C535" t="str">
        <f ca="1">IFERROR(VLOOKUP(B535,'SKT LİSTESİ'!F:F,1,0),"")</f>
        <v/>
      </c>
      <c r="E535" s="128" t="str">
        <f ca="1">IFERROR(IF($C535="","",VLOOKUP(FİLTRE!$C535,'SKT LİSTESİ'!$F:$S,5,0)),"")</f>
        <v/>
      </c>
      <c r="F535" s="129" t="str">
        <f ca="1">IFERROR(IF($C535="","",VLOOKUP(FİLTRE!$C535,'SKT LİSTESİ'!$F:$S,7,0)),"")</f>
        <v/>
      </c>
      <c r="G535" s="130" t="str">
        <f ca="1">IFERROR(IF($C535="","",VLOOKUP(FİLTRE!$C535,'SKT LİSTESİ'!$F:$S,8,0)),"")</f>
        <v/>
      </c>
      <c r="H535" s="131" t="str">
        <f ca="1">IF(E535="","",IF($C535="","",VLOOKUP(FİLTRE!$C535,'SKT LİSTESİ'!$F:$S,9,0)))</f>
        <v/>
      </c>
      <c r="I535" s="132" t="str">
        <f ca="1">IFERROR(IF($C535="","",VLOOKUP(FİLTRE!$C535,'SKT LİSTESİ'!$F:$S,10,0)),"")</f>
        <v/>
      </c>
      <c r="J535" s="133" t="str">
        <f ca="1">IFERROR(IF($C535="","",VLOOKUP(FİLTRE!$C535,'SKT LİSTESİ'!$F:$S,11,0)),"")</f>
        <v/>
      </c>
      <c r="K535" s="134" t="str">
        <f ca="1">IFERROR(IF($C535="","",VLOOKUP(FİLTRE!$C535,'SKT LİSTESİ'!$F:$S,12,0)),"")</f>
        <v/>
      </c>
      <c r="L535" s="134" t="str">
        <f ca="1">IFERROR(IF($C535="","",VLOOKUP(FİLTRE!$C535,'SKT LİSTESİ'!$F:$S,13,0)),"")</f>
        <v/>
      </c>
      <c r="M535" s="135" t="str">
        <f ca="1">IFERROR(IF($C535="","",VLOOKUP(FİLTRE!$C535,'SKT LİSTESİ'!$F:$AJ,14,0)),"")</f>
        <v/>
      </c>
      <c r="N535" s="31" t="str">
        <f ca="1">IFERROR(IF($C535="","",VLOOKUP(FİLTRE!$C535,'SKT LİSTESİ'!$F:$AJ,22,0)),"")</f>
        <v/>
      </c>
      <c r="O535" s="136" t="str">
        <f ca="1">IFERROR(IF($C535="","",VLOOKUP(FİLTRE!$C535,'SKT LİSTESİ'!$F:$AJ,23,0)),"")</f>
        <v/>
      </c>
      <c r="P535" s="31"/>
      <c r="Q535" s="31"/>
      <c r="R535" s="137" t="str">
        <f ca="1">(IFERROR(IF($C535="","",VLOOKUP(FİLTRE!$C535,'SKT LİSTESİ'!$F:$AJ,15,0)),""))</f>
        <v/>
      </c>
      <c r="S535" s="138" t="str">
        <f ca="1">IFERROR(IF($C535="","",VLOOKUP(FİLTRE!$C535,'SKT LİSTESİ'!$F:$AJ,16,0)),"")</f>
        <v/>
      </c>
      <c r="AF535" s="179" t="str">
        <f t="shared" ca="1" si="34"/>
        <v/>
      </c>
      <c r="AG535" s="179">
        <f t="shared" ca="1" si="35"/>
        <v>0</v>
      </c>
      <c r="AH535" s="179">
        <f t="shared" ca="1" si="36"/>
        <v>0</v>
      </c>
    </row>
    <row r="536" spans="2:34" ht="15.75" x14ac:dyDescent="0.25">
      <c r="B536">
        <f t="shared" ca="1" si="33"/>
        <v>524</v>
      </c>
      <c r="C536" t="str">
        <f ca="1">IFERROR(VLOOKUP(B536,'SKT LİSTESİ'!F:F,1,0),"")</f>
        <v/>
      </c>
      <c r="E536" s="128" t="str">
        <f ca="1">IFERROR(IF($C536="","",VLOOKUP(FİLTRE!$C536,'SKT LİSTESİ'!$F:$S,5,0)),"")</f>
        <v/>
      </c>
      <c r="F536" s="129" t="str">
        <f ca="1">IFERROR(IF($C536="","",VLOOKUP(FİLTRE!$C536,'SKT LİSTESİ'!$F:$S,7,0)),"")</f>
        <v/>
      </c>
      <c r="G536" s="130" t="str">
        <f ca="1">IFERROR(IF($C536="","",VLOOKUP(FİLTRE!$C536,'SKT LİSTESİ'!$F:$S,8,0)),"")</f>
        <v/>
      </c>
      <c r="H536" s="131" t="str">
        <f ca="1">IF(E536="","",IF($C536="","",VLOOKUP(FİLTRE!$C536,'SKT LİSTESİ'!$F:$S,9,0)))</f>
        <v/>
      </c>
      <c r="I536" s="132" t="str">
        <f ca="1">IFERROR(IF($C536="","",VLOOKUP(FİLTRE!$C536,'SKT LİSTESİ'!$F:$S,10,0)),"")</f>
        <v/>
      </c>
      <c r="J536" s="133" t="str">
        <f ca="1">IFERROR(IF($C536="","",VLOOKUP(FİLTRE!$C536,'SKT LİSTESİ'!$F:$S,11,0)),"")</f>
        <v/>
      </c>
      <c r="K536" s="134" t="str">
        <f ca="1">IFERROR(IF($C536="","",VLOOKUP(FİLTRE!$C536,'SKT LİSTESİ'!$F:$S,12,0)),"")</f>
        <v/>
      </c>
      <c r="L536" s="134" t="str">
        <f ca="1">IFERROR(IF($C536="","",VLOOKUP(FİLTRE!$C536,'SKT LİSTESİ'!$F:$S,13,0)),"")</f>
        <v/>
      </c>
      <c r="M536" s="135" t="str">
        <f ca="1">IFERROR(IF($C536="","",VLOOKUP(FİLTRE!$C536,'SKT LİSTESİ'!$F:$AJ,14,0)),"")</f>
        <v/>
      </c>
      <c r="N536" s="31" t="str">
        <f ca="1">IFERROR(IF($C536="","",VLOOKUP(FİLTRE!$C536,'SKT LİSTESİ'!$F:$AJ,22,0)),"")</f>
        <v/>
      </c>
      <c r="O536" s="136" t="str">
        <f ca="1">IFERROR(IF($C536="","",VLOOKUP(FİLTRE!$C536,'SKT LİSTESİ'!$F:$AJ,23,0)),"")</f>
        <v/>
      </c>
      <c r="P536" s="31"/>
      <c r="Q536" s="31"/>
      <c r="R536" s="137" t="str">
        <f ca="1">(IFERROR(IF($C536="","",VLOOKUP(FİLTRE!$C536,'SKT LİSTESİ'!$F:$AJ,15,0)),""))</f>
        <v/>
      </c>
      <c r="S536" s="138" t="str">
        <f ca="1">IFERROR(IF($C536="","",VLOOKUP(FİLTRE!$C536,'SKT LİSTESİ'!$F:$AJ,16,0)),"")</f>
        <v/>
      </c>
      <c r="AF536" s="179" t="str">
        <f t="shared" ca="1" si="34"/>
        <v/>
      </c>
      <c r="AG536" s="179">
        <f t="shared" ca="1" si="35"/>
        <v>0</v>
      </c>
      <c r="AH536" s="179">
        <f t="shared" ca="1" si="36"/>
        <v>0</v>
      </c>
    </row>
    <row r="537" spans="2:34" ht="15.75" x14ac:dyDescent="0.25">
      <c r="B537">
        <f t="shared" ca="1" si="33"/>
        <v>525</v>
      </c>
      <c r="C537" t="str">
        <f ca="1">IFERROR(VLOOKUP(B537,'SKT LİSTESİ'!F:F,1,0),"")</f>
        <v/>
      </c>
      <c r="E537" s="128" t="str">
        <f ca="1">IFERROR(IF($C537="","",VLOOKUP(FİLTRE!$C537,'SKT LİSTESİ'!$F:$S,5,0)),"")</f>
        <v/>
      </c>
      <c r="F537" s="129" t="str">
        <f ca="1">IFERROR(IF($C537="","",VLOOKUP(FİLTRE!$C537,'SKT LİSTESİ'!$F:$S,7,0)),"")</f>
        <v/>
      </c>
      <c r="G537" s="130" t="str">
        <f ca="1">IFERROR(IF($C537="","",VLOOKUP(FİLTRE!$C537,'SKT LİSTESİ'!$F:$S,8,0)),"")</f>
        <v/>
      </c>
      <c r="H537" s="131" t="str">
        <f ca="1">IF(E537="","",IF($C537="","",VLOOKUP(FİLTRE!$C537,'SKT LİSTESİ'!$F:$S,9,0)))</f>
        <v/>
      </c>
      <c r="I537" s="132" t="str">
        <f ca="1">IFERROR(IF($C537="","",VLOOKUP(FİLTRE!$C537,'SKT LİSTESİ'!$F:$S,10,0)),"")</f>
        <v/>
      </c>
      <c r="J537" s="133" t="str">
        <f ca="1">IFERROR(IF($C537="","",VLOOKUP(FİLTRE!$C537,'SKT LİSTESİ'!$F:$S,11,0)),"")</f>
        <v/>
      </c>
      <c r="K537" s="134" t="str">
        <f ca="1">IFERROR(IF($C537="","",VLOOKUP(FİLTRE!$C537,'SKT LİSTESİ'!$F:$S,12,0)),"")</f>
        <v/>
      </c>
      <c r="L537" s="134" t="str">
        <f ca="1">IFERROR(IF($C537="","",VLOOKUP(FİLTRE!$C537,'SKT LİSTESİ'!$F:$S,13,0)),"")</f>
        <v/>
      </c>
      <c r="M537" s="135" t="str">
        <f ca="1">IFERROR(IF($C537="","",VLOOKUP(FİLTRE!$C537,'SKT LİSTESİ'!$F:$AJ,14,0)),"")</f>
        <v/>
      </c>
      <c r="N537" s="31" t="str">
        <f ca="1">IFERROR(IF($C537="","",VLOOKUP(FİLTRE!$C537,'SKT LİSTESİ'!$F:$AJ,22,0)),"")</f>
        <v/>
      </c>
      <c r="O537" s="136" t="str">
        <f ca="1">IFERROR(IF($C537="","",VLOOKUP(FİLTRE!$C537,'SKT LİSTESİ'!$F:$AJ,23,0)),"")</f>
        <v/>
      </c>
      <c r="P537" s="31"/>
      <c r="Q537" s="31"/>
      <c r="R537" s="137" t="str">
        <f ca="1">(IFERROR(IF($C537="","",VLOOKUP(FİLTRE!$C537,'SKT LİSTESİ'!$F:$AJ,15,0)),""))</f>
        <v/>
      </c>
      <c r="S537" s="138" t="str">
        <f ca="1">IFERROR(IF($C537="","",VLOOKUP(FİLTRE!$C537,'SKT LİSTESİ'!$F:$AJ,16,0)),"")</f>
        <v/>
      </c>
      <c r="AF537" s="179" t="str">
        <f t="shared" ca="1" si="34"/>
        <v/>
      </c>
      <c r="AG537" s="179">
        <f t="shared" ca="1" si="35"/>
        <v>0</v>
      </c>
      <c r="AH537" s="179">
        <f t="shared" ca="1" si="36"/>
        <v>0</v>
      </c>
    </row>
    <row r="538" spans="2:34" ht="15.75" x14ac:dyDescent="0.25">
      <c r="B538">
        <f t="shared" ca="1" si="33"/>
        <v>526</v>
      </c>
      <c r="C538" t="str">
        <f ca="1">IFERROR(VLOOKUP(B538,'SKT LİSTESİ'!F:F,1,0),"")</f>
        <v/>
      </c>
      <c r="E538" s="128" t="str">
        <f ca="1">IFERROR(IF($C538="","",VLOOKUP(FİLTRE!$C538,'SKT LİSTESİ'!$F:$S,5,0)),"")</f>
        <v/>
      </c>
      <c r="F538" s="129" t="str">
        <f ca="1">IFERROR(IF($C538="","",VLOOKUP(FİLTRE!$C538,'SKT LİSTESİ'!$F:$S,7,0)),"")</f>
        <v/>
      </c>
      <c r="G538" s="130" t="str">
        <f ca="1">IFERROR(IF($C538="","",VLOOKUP(FİLTRE!$C538,'SKT LİSTESİ'!$F:$S,8,0)),"")</f>
        <v/>
      </c>
      <c r="H538" s="131" t="str">
        <f ca="1">IF(E538="","",IF($C538="","",VLOOKUP(FİLTRE!$C538,'SKT LİSTESİ'!$F:$S,9,0)))</f>
        <v/>
      </c>
      <c r="I538" s="132" t="str">
        <f ca="1">IFERROR(IF($C538="","",VLOOKUP(FİLTRE!$C538,'SKT LİSTESİ'!$F:$S,10,0)),"")</f>
        <v/>
      </c>
      <c r="J538" s="133" t="str">
        <f ca="1">IFERROR(IF($C538="","",VLOOKUP(FİLTRE!$C538,'SKT LİSTESİ'!$F:$S,11,0)),"")</f>
        <v/>
      </c>
      <c r="K538" s="134" t="str">
        <f ca="1">IFERROR(IF($C538="","",VLOOKUP(FİLTRE!$C538,'SKT LİSTESİ'!$F:$S,12,0)),"")</f>
        <v/>
      </c>
      <c r="L538" s="134" t="str">
        <f ca="1">IFERROR(IF($C538="","",VLOOKUP(FİLTRE!$C538,'SKT LİSTESİ'!$F:$S,13,0)),"")</f>
        <v/>
      </c>
      <c r="M538" s="135" t="str">
        <f ca="1">IFERROR(IF($C538="","",VLOOKUP(FİLTRE!$C538,'SKT LİSTESİ'!$F:$AJ,14,0)),"")</f>
        <v/>
      </c>
      <c r="N538" s="31" t="str">
        <f ca="1">IFERROR(IF($C538="","",VLOOKUP(FİLTRE!$C538,'SKT LİSTESİ'!$F:$AJ,22,0)),"")</f>
        <v/>
      </c>
      <c r="O538" s="136" t="str">
        <f ca="1">IFERROR(IF($C538="","",VLOOKUP(FİLTRE!$C538,'SKT LİSTESİ'!$F:$AJ,23,0)),"")</f>
        <v/>
      </c>
      <c r="P538" s="31"/>
      <c r="Q538" s="31"/>
      <c r="R538" s="137" t="str">
        <f ca="1">(IFERROR(IF($C538="","",VLOOKUP(FİLTRE!$C538,'SKT LİSTESİ'!$F:$AJ,15,0)),""))</f>
        <v/>
      </c>
      <c r="S538" s="138" t="str">
        <f ca="1">IFERROR(IF($C538="","",VLOOKUP(FİLTRE!$C538,'SKT LİSTESİ'!$F:$AJ,16,0)),"")</f>
        <v/>
      </c>
      <c r="AF538" s="179" t="str">
        <f t="shared" ca="1" si="34"/>
        <v/>
      </c>
      <c r="AG538" s="179">
        <f t="shared" ca="1" si="35"/>
        <v>0</v>
      </c>
      <c r="AH538" s="179">
        <f t="shared" ca="1" si="36"/>
        <v>0</v>
      </c>
    </row>
    <row r="539" spans="2:34" ht="15.75" x14ac:dyDescent="0.25">
      <c r="B539">
        <f t="shared" ca="1" si="33"/>
        <v>527</v>
      </c>
      <c r="C539" t="str">
        <f ca="1">IFERROR(VLOOKUP(B539,'SKT LİSTESİ'!F:F,1,0),"")</f>
        <v/>
      </c>
      <c r="E539" s="128" t="str">
        <f ca="1">IFERROR(IF($C539="","",VLOOKUP(FİLTRE!$C539,'SKT LİSTESİ'!$F:$S,5,0)),"")</f>
        <v/>
      </c>
      <c r="F539" s="129" t="str">
        <f ca="1">IFERROR(IF($C539="","",VLOOKUP(FİLTRE!$C539,'SKT LİSTESİ'!$F:$S,7,0)),"")</f>
        <v/>
      </c>
      <c r="G539" s="130" t="str">
        <f ca="1">IFERROR(IF($C539="","",VLOOKUP(FİLTRE!$C539,'SKT LİSTESİ'!$F:$S,8,0)),"")</f>
        <v/>
      </c>
      <c r="H539" s="131" t="str">
        <f ca="1">IF(E539="","",IF($C539="","",VLOOKUP(FİLTRE!$C539,'SKT LİSTESİ'!$F:$S,9,0)))</f>
        <v/>
      </c>
      <c r="I539" s="132" t="str">
        <f ca="1">IFERROR(IF($C539="","",VLOOKUP(FİLTRE!$C539,'SKT LİSTESİ'!$F:$S,10,0)),"")</f>
        <v/>
      </c>
      <c r="J539" s="133" t="str">
        <f ca="1">IFERROR(IF($C539="","",VLOOKUP(FİLTRE!$C539,'SKT LİSTESİ'!$F:$S,11,0)),"")</f>
        <v/>
      </c>
      <c r="K539" s="134" t="str">
        <f ca="1">IFERROR(IF($C539="","",VLOOKUP(FİLTRE!$C539,'SKT LİSTESİ'!$F:$S,12,0)),"")</f>
        <v/>
      </c>
      <c r="L539" s="134" t="str">
        <f ca="1">IFERROR(IF($C539="","",VLOOKUP(FİLTRE!$C539,'SKT LİSTESİ'!$F:$S,13,0)),"")</f>
        <v/>
      </c>
      <c r="M539" s="135" t="str">
        <f ca="1">IFERROR(IF($C539="","",VLOOKUP(FİLTRE!$C539,'SKT LİSTESİ'!$F:$AJ,14,0)),"")</f>
        <v/>
      </c>
      <c r="N539" s="31" t="str">
        <f ca="1">IFERROR(IF($C539="","",VLOOKUP(FİLTRE!$C539,'SKT LİSTESİ'!$F:$AJ,22,0)),"")</f>
        <v/>
      </c>
      <c r="O539" s="136" t="str">
        <f ca="1">IFERROR(IF($C539="","",VLOOKUP(FİLTRE!$C539,'SKT LİSTESİ'!$F:$AJ,23,0)),"")</f>
        <v/>
      </c>
      <c r="P539" s="31"/>
      <c r="Q539" s="31"/>
      <c r="R539" s="137" t="str">
        <f ca="1">(IFERROR(IF($C539="","",VLOOKUP(FİLTRE!$C539,'SKT LİSTESİ'!$F:$AJ,15,0)),""))</f>
        <v/>
      </c>
      <c r="S539" s="138" t="str">
        <f ca="1">IFERROR(IF($C539="","",VLOOKUP(FİLTRE!$C539,'SKT LİSTESİ'!$F:$AJ,16,0)),"")</f>
        <v/>
      </c>
      <c r="AF539" s="179" t="str">
        <f t="shared" ca="1" si="34"/>
        <v/>
      </c>
      <c r="AG539" s="179">
        <f t="shared" ca="1" si="35"/>
        <v>0</v>
      </c>
      <c r="AH539" s="179">
        <f t="shared" ca="1" si="36"/>
        <v>0</v>
      </c>
    </row>
    <row r="540" spans="2:34" ht="15.75" x14ac:dyDescent="0.25">
      <c r="B540">
        <f t="shared" ca="1" si="33"/>
        <v>528</v>
      </c>
      <c r="C540" t="str">
        <f ca="1">IFERROR(VLOOKUP(B540,'SKT LİSTESİ'!F:F,1,0),"")</f>
        <v/>
      </c>
      <c r="E540" s="128" t="str">
        <f ca="1">IFERROR(IF($C540="","",VLOOKUP(FİLTRE!$C540,'SKT LİSTESİ'!$F:$S,5,0)),"")</f>
        <v/>
      </c>
      <c r="F540" s="129" t="str">
        <f ca="1">IFERROR(IF($C540="","",VLOOKUP(FİLTRE!$C540,'SKT LİSTESİ'!$F:$S,7,0)),"")</f>
        <v/>
      </c>
      <c r="G540" s="130" t="str">
        <f ca="1">IFERROR(IF($C540="","",VLOOKUP(FİLTRE!$C540,'SKT LİSTESİ'!$F:$S,8,0)),"")</f>
        <v/>
      </c>
      <c r="H540" s="131" t="str">
        <f ca="1">IF(E540="","",IF($C540="","",VLOOKUP(FİLTRE!$C540,'SKT LİSTESİ'!$F:$S,9,0)))</f>
        <v/>
      </c>
      <c r="I540" s="132" t="str">
        <f ca="1">IFERROR(IF($C540="","",VLOOKUP(FİLTRE!$C540,'SKT LİSTESİ'!$F:$S,10,0)),"")</f>
        <v/>
      </c>
      <c r="J540" s="133" t="str">
        <f ca="1">IFERROR(IF($C540="","",VLOOKUP(FİLTRE!$C540,'SKT LİSTESİ'!$F:$S,11,0)),"")</f>
        <v/>
      </c>
      <c r="K540" s="134" t="str">
        <f ca="1">IFERROR(IF($C540="","",VLOOKUP(FİLTRE!$C540,'SKT LİSTESİ'!$F:$S,12,0)),"")</f>
        <v/>
      </c>
      <c r="L540" s="134" t="str">
        <f ca="1">IFERROR(IF($C540="","",VLOOKUP(FİLTRE!$C540,'SKT LİSTESİ'!$F:$S,13,0)),"")</f>
        <v/>
      </c>
      <c r="M540" s="135" t="str">
        <f ca="1">IFERROR(IF($C540="","",VLOOKUP(FİLTRE!$C540,'SKT LİSTESİ'!$F:$AJ,14,0)),"")</f>
        <v/>
      </c>
      <c r="N540" s="31" t="str">
        <f ca="1">IFERROR(IF($C540="","",VLOOKUP(FİLTRE!$C540,'SKT LİSTESİ'!$F:$AJ,22,0)),"")</f>
        <v/>
      </c>
      <c r="O540" s="136" t="str">
        <f ca="1">IFERROR(IF($C540="","",VLOOKUP(FİLTRE!$C540,'SKT LİSTESİ'!$F:$AJ,23,0)),"")</f>
        <v/>
      </c>
      <c r="P540" s="31"/>
      <c r="Q540" s="31"/>
      <c r="R540" s="137" t="str">
        <f ca="1">(IFERROR(IF($C540="","",VLOOKUP(FİLTRE!$C540,'SKT LİSTESİ'!$F:$AJ,15,0)),""))</f>
        <v/>
      </c>
      <c r="S540" s="138" t="str">
        <f ca="1">IFERROR(IF($C540="","",VLOOKUP(FİLTRE!$C540,'SKT LİSTESİ'!$F:$AJ,16,0)),"")</f>
        <v/>
      </c>
      <c r="AF540" s="179" t="str">
        <f t="shared" ca="1" si="34"/>
        <v/>
      </c>
      <c r="AG540" s="179">
        <f t="shared" ca="1" si="35"/>
        <v>0</v>
      </c>
      <c r="AH540" s="179">
        <f t="shared" ca="1" si="36"/>
        <v>0</v>
      </c>
    </row>
    <row r="541" spans="2:34" ht="15.75" x14ac:dyDescent="0.25">
      <c r="B541">
        <f t="shared" ca="1" si="33"/>
        <v>529</v>
      </c>
      <c r="C541" t="str">
        <f ca="1">IFERROR(VLOOKUP(B541,'SKT LİSTESİ'!F:F,1,0),"")</f>
        <v/>
      </c>
      <c r="E541" s="128" t="str">
        <f ca="1">IFERROR(IF($C541="","",VLOOKUP(FİLTRE!$C541,'SKT LİSTESİ'!$F:$S,5,0)),"")</f>
        <v/>
      </c>
      <c r="F541" s="129" t="str">
        <f ca="1">IFERROR(IF($C541="","",VLOOKUP(FİLTRE!$C541,'SKT LİSTESİ'!$F:$S,7,0)),"")</f>
        <v/>
      </c>
      <c r="G541" s="130" t="str">
        <f ca="1">IFERROR(IF($C541="","",VLOOKUP(FİLTRE!$C541,'SKT LİSTESİ'!$F:$S,8,0)),"")</f>
        <v/>
      </c>
      <c r="H541" s="131" t="str">
        <f ca="1">IF(E541="","",IF($C541="","",VLOOKUP(FİLTRE!$C541,'SKT LİSTESİ'!$F:$S,9,0)))</f>
        <v/>
      </c>
      <c r="I541" s="132" t="str">
        <f ca="1">IFERROR(IF($C541="","",VLOOKUP(FİLTRE!$C541,'SKT LİSTESİ'!$F:$S,10,0)),"")</f>
        <v/>
      </c>
      <c r="J541" s="133" t="str">
        <f ca="1">IFERROR(IF($C541="","",VLOOKUP(FİLTRE!$C541,'SKT LİSTESİ'!$F:$S,11,0)),"")</f>
        <v/>
      </c>
      <c r="K541" s="134" t="str">
        <f ca="1">IFERROR(IF($C541="","",VLOOKUP(FİLTRE!$C541,'SKT LİSTESİ'!$F:$S,12,0)),"")</f>
        <v/>
      </c>
      <c r="L541" s="134" t="str">
        <f ca="1">IFERROR(IF($C541="","",VLOOKUP(FİLTRE!$C541,'SKT LİSTESİ'!$F:$S,13,0)),"")</f>
        <v/>
      </c>
      <c r="M541" s="135" t="str">
        <f ca="1">IFERROR(IF($C541="","",VLOOKUP(FİLTRE!$C541,'SKT LİSTESİ'!$F:$AJ,14,0)),"")</f>
        <v/>
      </c>
      <c r="N541" s="31" t="str">
        <f ca="1">IFERROR(IF($C541="","",VLOOKUP(FİLTRE!$C541,'SKT LİSTESİ'!$F:$AJ,22,0)),"")</f>
        <v/>
      </c>
      <c r="O541" s="136" t="str">
        <f ca="1">IFERROR(IF($C541="","",VLOOKUP(FİLTRE!$C541,'SKT LİSTESİ'!$F:$AJ,23,0)),"")</f>
        <v/>
      </c>
      <c r="P541" s="31"/>
      <c r="Q541" s="31"/>
      <c r="R541" s="137" t="str">
        <f ca="1">(IFERROR(IF($C541="","",VLOOKUP(FİLTRE!$C541,'SKT LİSTESİ'!$F:$AJ,15,0)),""))</f>
        <v/>
      </c>
      <c r="S541" s="138" t="str">
        <f ca="1">IFERROR(IF($C541="","",VLOOKUP(FİLTRE!$C541,'SKT LİSTESİ'!$F:$AJ,16,0)),"")</f>
        <v/>
      </c>
      <c r="AF541" s="179" t="str">
        <f t="shared" ca="1" si="34"/>
        <v/>
      </c>
      <c r="AG541" s="179">
        <f t="shared" ca="1" si="35"/>
        <v>0</v>
      </c>
      <c r="AH541" s="179">
        <f t="shared" ca="1" si="36"/>
        <v>0</v>
      </c>
    </row>
    <row r="542" spans="2:34" ht="15.75" x14ac:dyDescent="0.25">
      <c r="B542">
        <f t="shared" ca="1" si="33"/>
        <v>530</v>
      </c>
      <c r="C542" t="str">
        <f ca="1">IFERROR(VLOOKUP(B542,'SKT LİSTESİ'!F:F,1,0),"")</f>
        <v/>
      </c>
      <c r="E542" s="128" t="str">
        <f ca="1">IFERROR(IF($C542="","",VLOOKUP(FİLTRE!$C542,'SKT LİSTESİ'!$F:$S,5,0)),"")</f>
        <v/>
      </c>
      <c r="F542" s="129" t="str">
        <f ca="1">IFERROR(IF($C542="","",VLOOKUP(FİLTRE!$C542,'SKT LİSTESİ'!$F:$S,7,0)),"")</f>
        <v/>
      </c>
      <c r="G542" s="130" t="str">
        <f ca="1">IFERROR(IF($C542="","",VLOOKUP(FİLTRE!$C542,'SKT LİSTESİ'!$F:$S,8,0)),"")</f>
        <v/>
      </c>
      <c r="H542" s="131" t="str">
        <f ca="1">IF(E542="","",IF($C542="","",VLOOKUP(FİLTRE!$C542,'SKT LİSTESİ'!$F:$S,9,0)))</f>
        <v/>
      </c>
      <c r="I542" s="132" t="str">
        <f ca="1">IFERROR(IF($C542="","",VLOOKUP(FİLTRE!$C542,'SKT LİSTESİ'!$F:$S,10,0)),"")</f>
        <v/>
      </c>
      <c r="J542" s="133" t="str">
        <f ca="1">IFERROR(IF($C542="","",VLOOKUP(FİLTRE!$C542,'SKT LİSTESİ'!$F:$S,11,0)),"")</f>
        <v/>
      </c>
      <c r="K542" s="134" t="str">
        <f ca="1">IFERROR(IF($C542="","",VLOOKUP(FİLTRE!$C542,'SKT LİSTESİ'!$F:$S,12,0)),"")</f>
        <v/>
      </c>
      <c r="L542" s="134" t="str">
        <f ca="1">IFERROR(IF($C542="","",VLOOKUP(FİLTRE!$C542,'SKT LİSTESİ'!$F:$S,13,0)),"")</f>
        <v/>
      </c>
      <c r="M542" s="135" t="str">
        <f ca="1">IFERROR(IF($C542="","",VLOOKUP(FİLTRE!$C542,'SKT LİSTESİ'!$F:$AJ,14,0)),"")</f>
        <v/>
      </c>
      <c r="N542" s="31" t="str">
        <f ca="1">IFERROR(IF($C542="","",VLOOKUP(FİLTRE!$C542,'SKT LİSTESİ'!$F:$AJ,22,0)),"")</f>
        <v/>
      </c>
      <c r="O542" s="136" t="str">
        <f ca="1">IFERROR(IF($C542="","",VLOOKUP(FİLTRE!$C542,'SKT LİSTESİ'!$F:$AJ,23,0)),"")</f>
        <v/>
      </c>
      <c r="P542" s="31"/>
      <c r="Q542" s="31"/>
      <c r="R542" s="137" t="str">
        <f ca="1">(IFERROR(IF($C542="","",VLOOKUP(FİLTRE!$C542,'SKT LİSTESİ'!$F:$AJ,15,0)),""))</f>
        <v/>
      </c>
      <c r="S542" s="138" t="str">
        <f ca="1">IFERROR(IF($C542="","",VLOOKUP(FİLTRE!$C542,'SKT LİSTESİ'!$F:$AJ,16,0)),"")</f>
        <v/>
      </c>
      <c r="AF542" s="179" t="str">
        <f t="shared" ca="1" si="34"/>
        <v/>
      </c>
      <c r="AG542" s="179">
        <f t="shared" ca="1" si="35"/>
        <v>0</v>
      </c>
      <c r="AH542" s="179">
        <f t="shared" ca="1" si="36"/>
        <v>0</v>
      </c>
    </row>
    <row r="543" spans="2:34" ht="15.75" x14ac:dyDescent="0.25">
      <c r="B543">
        <f t="shared" ca="1" si="33"/>
        <v>531</v>
      </c>
      <c r="C543" t="str">
        <f ca="1">IFERROR(VLOOKUP(B543,'SKT LİSTESİ'!F:F,1,0),"")</f>
        <v/>
      </c>
      <c r="E543" s="128" t="str">
        <f ca="1">IFERROR(IF($C543="","",VLOOKUP(FİLTRE!$C543,'SKT LİSTESİ'!$F:$S,5,0)),"")</f>
        <v/>
      </c>
      <c r="F543" s="129" t="str">
        <f ca="1">IFERROR(IF($C543="","",VLOOKUP(FİLTRE!$C543,'SKT LİSTESİ'!$F:$S,7,0)),"")</f>
        <v/>
      </c>
      <c r="G543" s="130" t="str">
        <f ca="1">IFERROR(IF($C543="","",VLOOKUP(FİLTRE!$C543,'SKT LİSTESİ'!$F:$S,8,0)),"")</f>
        <v/>
      </c>
      <c r="H543" s="131" t="str">
        <f ca="1">IF(E543="","",IF($C543="","",VLOOKUP(FİLTRE!$C543,'SKT LİSTESİ'!$F:$S,9,0)))</f>
        <v/>
      </c>
      <c r="I543" s="132" t="str">
        <f ca="1">IFERROR(IF($C543="","",VLOOKUP(FİLTRE!$C543,'SKT LİSTESİ'!$F:$S,10,0)),"")</f>
        <v/>
      </c>
      <c r="J543" s="133" t="str">
        <f ca="1">IFERROR(IF($C543="","",VLOOKUP(FİLTRE!$C543,'SKT LİSTESİ'!$F:$S,11,0)),"")</f>
        <v/>
      </c>
      <c r="K543" s="134" t="str">
        <f ca="1">IFERROR(IF($C543="","",VLOOKUP(FİLTRE!$C543,'SKT LİSTESİ'!$F:$S,12,0)),"")</f>
        <v/>
      </c>
      <c r="L543" s="134" t="str">
        <f ca="1">IFERROR(IF($C543="","",VLOOKUP(FİLTRE!$C543,'SKT LİSTESİ'!$F:$S,13,0)),"")</f>
        <v/>
      </c>
      <c r="M543" s="135" t="str">
        <f ca="1">IFERROR(IF($C543="","",VLOOKUP(FİLTRE!$C543,'SKT LİSTESİ'!$F:$AJ,14,0)),"")</f>
        <v/>
      </c>
      <c r="N543" s="31" t="str">
        <f ca="1">IFERROR(IF($C543="","",VLOOKUP(FİLTRE!$C543,'SKT LİSTESİ'!$F:$AJ,22,0)),"")</f>
        <v/>
      </c>
      <c r="O543" s="136" t="str">
        <f ca="1">IFERROR(IF($C543="","",VLOOKUP(FİLTRE!$C543,'SKT LİSTESİ'!$F:$AJ,23,0)),"")</f>
        <v/>
      </c>
      <c r="P543" s="31"/>
      <c r="Q543" s="31"/>
      <c r="R543" s="137" t="str">
        <f ca="1">(IFERROR(IF($C543="","",VLOOKUP(FİLTRE!$C543,'SKT LİSTESİ'!$F:$AJ,15,0)),""))</f>
        <v/>
      </c>
      <c r="S543" s="138" t="str">
        <f ca="1">IFERROR(IF($C543="","",VLOOKUP(FİLTRE!$C543,'SKT LİSTESİ'!$F:$AJ,16,0)),"")</f>
        <v/>
      </c>
      <c r="AF543" s="179" t="str">
        <f t="shared" ca="1" si="34"/>
        <v/>
      </c>
      <c r="AG543" s="179">
        <f t="shared" ca="1" si="35"/>
        <v>0</v>
      </c>
      <c r="AH543" s="179">
        <f t="shared" ca="1" si="36"/>
        <v>0</v>
      </c>
    </row>
    <row r="544" spans="2:34" ht="15.75" x14ac:dyDescent="0.25">
      <c r="B544">
        <f t="shared" ca="1" si="33"/>
        <v>532</v>
      </c>
      <c r="C544" t="str">
        <f ca="1">IFERROR(VLOOKUP(B544,'SKT LİSTESİ'!F:F,1,0),"")</f>
        <v/>
      </c>
      <c r="E544" s="128" t="str">
        <f ca="1">IFERROR(IF($C544="","",VLOOKUP(FİLTRE!$C544,'SKT LİSTESİ'!$F:$S,5,0)),"")</f>
        <v/>
      </c>
      <c r="F544" s="129" t="str">
        <f ca="1">IFERROR(IF($C544="","",VLOOKUP(FİLTRE!$C544,'SKT LİSTESİ'!$F:$S,7,0)),"")</f>
        <v/>
      </c>
      <c r="G544" s="130" t="str">
        <f ca="1">IFERROR(IF($C544="","",VLOOKUP(FİLTRE!$C544,'SKT LİSTESİ'!$F:$S,8,0)),"")</f>
        <v/>
      </c>
      <c r="H544" s="131" t="str">
        <f ca="1">IF(E544="","",IF($C544="","",VLOOKUP(FİLTRE!$C544,'SKT LİSTESİ'!$F:$S,9,0)))</f>
        <v/>
      </c>
      <c r="I544" s="132" t="str">
        <f ca="1">IFERROR(IF($C544="","",VLOOKUP(FİLTRE!$C544,'SKT LİSTESİ'!$F:$S,10,0)),"")</f>
        <v/>
      </c>
      <c r="J544" s="133" t="str">
        <f ca="1">IFERROR(IF($C544="","",VLOOKUP(FİLTRE!$C544,'SKT LİSTESİ'!$F:$S,11,0)),"")</f>
        <v/>
      </c>
      <c r="K544" s="134" t="str">
        <f ca="1">IFERROR(IF($C544="","",VLOOKUP(FİLTRE!$C544,'SKT LİSTESİ'!$F:$S,12,0)),"")</f>
        <v/>
      </c>
      <c r="L544" s="134" t="str">
        <f ca="1">IFERROR(IF($C544="","",VLOOKUP(FİLTRE!$C544,'SKT LİSTESİ'!$F:$S,13,0)),"")</f>
        <v/>
      </c>
      <c r="M544" s="135" t="str">
        <f ca="1">IFERROR(IF($C544="","",VLOOKUP(FİLTRE!$C544,'SKT LİSTESİ'!$F:$AJ,14,0)),"")</f>
        <v/>
      </c>
      <c r="N544" s="31" t="str">
        <f ca="1">IFERROR(IF($C544="","",VLOOKUP(FİLTRE!$C544,'SKT LİSTESİ'!$F:$AJ,22,0)),"")</f>
        <v/>
      </c>
      <c r="O544" s="136" t="str">
        <f ca="1">IFERROR(IF($C544="","",VLOOKUP(FİLTRE!$C544,'SKT LİSTESİ'!$F:$AJ,23,0)),"")</f>
        <v/>
      </c>
      <c r="P544" s="31"/>
      <c r="Q544" s="31"/>
      <c r="R544" s="137" t="str">
        <f ca="1">(IFERROR(IF($C544="","",VLOOKUP(FİLTRE!$C544,'SKT LİSTESİ'!$F:$AJ,15,0)),""))</f>
        <v/>
      </c>
      <c r="S544" s="138" t="str">
        <f ca="1">IFERROR(IF($C544="","",VLOOKUP(FİLTRE!$C544,'SKT LİSTESİ'!$F:$AJ,16,0)),"")</f>
        <v/>
      </c>
      <c r="AF544" s="179" t="str">
        <f t="shared" ca="1" si="34"/>
        <v/>
      </c>
      <c r="AG544" s="179">
        <f t="shared" ca="1" si="35"/>
        <v>0</v>
      </c>
      <c r="AH544" s="179">
        <f t="shared" ca="1" si="36"/>
        <v>0</v>
      </c>
    </row>
    <row r="545" spans="2:34" ht="15.75" x14ac:dyDescent="0.25">
      <c r="B545">
        <f t="shared" ca="1" si="33"/>
        <v>533</v>
      </c>
      <c r="C545" t="str">
        <f ca="1">IFERROR(VLOOKUP(B545,'SKT LİSTESİ'!F:F,1,0),"")</f>
        <v/>
      </c>
      <c r="E545" s="128" t="str">
        <f ca="1">IFERROR(IF($C545="","",VLOOKUP(FİLTRE!$C545,'SKT LİSTESİ'!$F:$S,5,0)),"")</f>
        <v/>
      </c>
      <c r="F545" s="129" t="str">
        <f ca="1">IFERROR(IF($C545="","",VLOOKUP(FİLTRE!$C545,'SKT LİSTESİ'!$F:$S,7,0)),"")</f>
        <v/>
      </c>
      <c r="G545" s="130" t="str">
        <f ca="1">IFERROR(IF($C545="","",VLOOKUP(FİLTRE!$C545,'SKT LİSTESİ'!$F:$S,8,0)),"")</f>
        <v/>
      </c>
      <c r="H545" s="131" t="str">
        <f ca="1">IF(E545="","",IF($C545="","",VLOOKUP(FİLTRE!$C545,'SKT LİSTESİ'!$F:$S,9,0)))</f>
        <v/>
      </c>
      <c r="I545" s="132" t="str">
        <f ca="1">IFERROR(IF($C545="","",VLOOKUP(FİLTRE!$C545,'SKT LİSTESİ'!$F:$S,10,0)),"")</f>
        <v/>
      </c>
      <c r="J545" s="133" t="str">
        <f ca="1">IFERROR(IF($C545="","",VLOOKUP(FİLTRE!$C545,'SKT LİSTESİ'!$F:$S,11,0)),"")</f>
        <v/>
      </c>
      <c r="K545" s="134" t="str">
        <f ca="1">IFERROR(IF($C545="","",VLOOKUP(FİLTRE!$C545,'SKT LİSTESİ'!$F:$S,12,0)),"")</f>
        <v/>
      </c>
      <c r="L545" s="134" t="str">
        <f ca="1">IFERROR(IF($C545="","",VLOOKUP(FİLTRE!$C545,'SKT LİSTESİ'!$F:$S,13,0)),"")</f>
        <v/>
      </c>
      <c r="M545" s="135" t="str">
        <f ca="1">IFERROR(IF($C545="","",VLOOKUP(FİLTRE!$C545,'SKT LİSTESİ'!$F:$AJ,14,0)),"")</f>
        <v/>
      </c>
      <c r="N545" s="31" t="str">
        <f ca="1">IFERROR(IF($C545="","",VLOOKUP(FİLTRE!$C545,'SKT LİSTESİ'!$F:$AJ,22,0)),"")</f>
        <v/>
      </c>
      <c r="O545" s="136" t="str">
        <f ca="1">IFERROR(IF($C545="","",VLOOKUP(FİLTRE!$C545,'SKT LİSTESİ'!$F:$AJ,23,0)),"")</f>
        <v/>
      </c>
      <c r="P545" s="31"/>
      <c r="Q545" s="31"/>
      <c r="R545" s="137" t="str">
        <f ca="1">(IFERROR(IF($C545="","",VLOOKUP(FİLTRE!$C545,'SKT LİSTESİ'!$F:$AJ,15,0)),""))</f>
        <v/>
      </c>
      <c r="S545" s="138" t="str">
        <f ca="1">IFERROR(IF($C545="","",VLOOKUP(FİLTRE!$C545,'SKT LİSTESİ'!$F:$AJ,16,0)),"")</f>
        <v/>
      </c>
      <c r="AF545" s="179" t="str">
        <f t="shared" ca="1" si="34"/>
        <v/>
      </c>
      <c r="AG545" s="179">
        <f t="shared" ca="1" si="35"/>
        <v>0</v>
      </c>
      <c r="AH545" s="179">
        <f t="shared" ca="1" si="36"/>
        <v>0</v>
      </c>
    </row>
    <row r="546" spans="2:34" ht="15.75" x14ac:dyDescent="0.25">
      <c r="B546">
        <f t="shared" ca="1" si="33"/>
        <v>534</v>
      </c>
      <c r="C546" t="str">
        <f ca="1">IFERROR(VLOOKUP(B546,'SKT LİSTESİ'!F:F,1,0),"")</f>
        <v/>
      </c>
      <c r="E546" s="128" t="str">
        <f ca="1">IFERROR(IF($C546="","",VLOOKUP(FİLTRE!$C546,'SKT LİSTESİ'!$F:$S,5,0)),"")</f>
        <v/>
      </c>
      <c r="F546" s="129" t="str">
        <f ca="1">IFERROR(IF($C546="","",VLOOKUP(FİLTRE!$C546,'SKT LİSTESİ'!$F:$S,7,0)),"")</f>
        <v/>
      </c>
      <c r="G546" s="130" t="str">
        <f ca="1">IFERROR(IF($C546="","",VLOOKUP(FİLTRE!$C546,'SKT LİSTESİ'!$F:$S,8,0)),"")</f>
        <v/>
      </c>
      <c r="H546" s="131" t="str">
        <f ca="1">IF(E546="","",IF($C546="","",VLOOKUP(FİLTRE!$C546,'SKT LİSTESİ'!$F:$S,9,0)))</f>
        <v/>
      </c>
      <c r="I546" s="132" t="str">
        <f ca="1">IFERROR(IF($C546="","",VLOOKUP(FİLTRE!$C546,'SKT LİSTESİ'!$F:$S,10,0)),"")</f>
        <v/>
      </c>
      <c r="J546" s="133" t="str">
        <f ca="1">IFERROR(IF($C546="","",VLOOKUP(FİLTRE!$C546,'SKT LİSTESİ'!$F:$S,11,0)),"")</f>
        <v/>
      </c>
      <c r="K546" s="134" t="str">
        <f ca="1">IFERROR(IF($C546="","",VLOOKUP(FİLTRE!$C546,'SKT LİSTESİ'!$F:$S,12,0)),"")</f>
        <v/>
      </c>
      <c r="L546" s="134" t="str">
        <f ca="1">IFERROR(IF($C546="","",VLOOKUP(FİLTRE!$C546,'SKT LİSTESİ'!$F:$S,13,0)),"")</f>
        <v/>
      </c>
      <c r="M546" s="135" t="str">
        <f ca="1">IFERROR(IF($C546="","",VLOOKUP(FİLTRE!$C546,'SKT LİSTESİ'!$F:$AJ,14,0)),"")</f>
        <v/>
      </c>
      <c r="N546" s="31" t="str">
        <f ca="1">IFERROR(IF($C546="","",VLOOKUP(FİLTRE!$C546,'SKT LİSTESİ'!$F:$AJ,22,0)),"")</f>
        <v/>
      </c>
      <c r="O546" s="136" t="str">
        <f ca="1">IFERROR(IF($C546="","",VLOOKUP(FİLTRE!$C546,'SKT LİSTESİ'!$F:$AJ,23,0)),"")</f>
        <v/>
      </c>
      <c r="P546" s="31"/>
      <c r="Q546" s="31"/>
      <c r="R546" s="137" t="str">
        <f ca="1">(IFERROR(IF($C546="","",VLOOKUP(FİLTRE!$C546,'SKT LİSTESİ'!$F:$AJ,15,0)),""))</f>
        <v/>
      </c>
      <c r="S546" s="138" t="str">
        <f ca="1">IFERROR(IF($C546="","",VLOOKUP(FİLTRE!$C546,'SKT LİSTESİ'!$F:$AJ,16,0)),"")</f>
        <v/>
      </c>
      <c r="AF546" s="179" t="str">
        <f t="shared" ca="1" si="34"/>
        <v/>
      </c>
      <c r="AG546" s="179">
        <f t="shared" ca="1" si="35"/>
        <v>0</v>
      </c>
      <c r="AH546" s="179">
        <f t="shared" ca="1" si="36"/>
        <v>0</v>
      </c>
    </row>
    <row r="547" spans="2:34" ht="15.75" x14ac:dyDescent="0.25">
      <c r="B547">
        <f t="shared" ca="1" si="33"/>
        <v>535</v>
      </c>
      <c r="C547" t="str">
        <f ca="1">IFERROR(VLOOKUP(B547,'SKT LİSTESİ'!F:F,1,0),"")</f>
        <v/>
      </c>
      <c r="E547" s="128" t="str">
        <f ca="1">IFERROR(IF($C547="","",VLOOKUP(FİLTRE!$C547,'SKT LİSTESİ'!$F:$S,5,0)),"")</f>
        <v/>
      </c>
      <c r="F547" s="129" t="str">
        <f ca="1">IFERROR(IF($C547="","",VLOOKUP(FİLTRE!$C547,'SKT LİSTESİ'!$F:$S,7,0)),"")</f>
        <v/>
      </c>
      <c r="G547" s="130" t="str">
        <f ca="1">IFERROR(IF($C547="","",VLOOKUP(FİLTRE!$C547,'SKT LİSTESİ'!$F:$S,8,0)),"")</f>
        <v/>
      </c>
      <c r="H547" s="131" t="str">
        <f ca="1">IF(E547="","",IF($C547="","",VLOOKUP(FİLTRE!$C547,'SKT LİSTESİ'!$F:$S,9,0)))</f>
        <v/>
      </c>
      <c r="I547" s="132" t="str">
        <f ca="1">IFERROR(IF($C547="","",VLOOKUP(FİLTRE!$C547,'SKT LİSTESİ'!$F:$S,10,0)),"")</f>
        <v/>
      </c>
      <c r="J547" s="133" t="str">
        <f ca="1">IFERROR(IF($C547="","",VLOOKUP(FİLTRE!$C547,'SKT LİSTESİ'!$F:$S,11,0)),"")</f>
        <v/>
      </c>
      <c r="K547" s="134" t="str">
        <f ca="1">IFERROR(IF($C547="","",VLOOKUP(FİLTRE!$C547,'SKT LİSTESİ'!$F:$S,12,0)),"")</f>
        <v/>
      </c>
      <c r="L547" s="134" t="str">
        <f ca="1">IFERROR(IF($C547="","",VLOOKUP(FİLTRE!$C547,'SKT LİSTESİ'!$F:$S,13,0)),"")</f>
        <v/>
      </c>
      <c r="M547" s="135" t="str">
        <f ca="1">IFERROR(IF($C547="","",VLOOKUP(FİLTRE!$C547,'SKT LİSTESİ'!$F:$AJ,14,0)),"")</f>
        <v/>
      </c>
      <c r="N547" s="31" t="str">
        <f ca="1">IFERROR(IF($C547="","",VLOOKUP(FİLTRE!$C547,'SKT LİSTESİ'!$F:$AJ,22,0)),"")</f>
        <v/>
      </c>
      <c r="O547" s="136" t="str">
        <f ca="1">IFERROR(IF($C547="","",VLOOKUP(FİLTRE!$C547,'SKT LİSTESİ'!$F:$AJ,23,0)),"")</f>
        <v/>
      </c>
      <c r="P547" s="31"/>
      <c r="Q547" s="31"/>
      <c r="R547" s="137" t="str">
        <f ca="1">(IFERROR(IF($C547="","",VLOOKUP(FİLTRE!$C547,'SKT LİSTESİ'!$F:$AJ,15,0)),""))</f>
        <v/>
      </c>
      <c r="S547" s="138" t="str">
        <f ca="1">IFERROR(IF($C547="","",VLOOKUP(FİLTRE!$C547,'SKT LİSTESİ'!$F:$AJ,16,0)),"")</f>
        <v/>
      </c>
      <c r="AF547" s="179" t="str">
        <f t="shared" ca="1" si="34"/>
        <v/>
      </c>
      <c r="AG547" s="179">
        <f t="shared" ca="1" si="35"/>
        <v>0</v>
      </c>
      <c r="AH547" s="179">
        <f t="shared" ca="1" si="36"/>
        <v>0</v>
      </c>
    </row>
    <row r="548" spans="2:34" ht="15.75" x14ac:dyDescent="0.25">
      <c r="B548">
        <f t="shared" ca="1" si="33"/>
        <v>536</v>
      </c>
      <c r="C548" t="str">
        <f ca="1">IFERROR(VLOOKUP(B548,'SKT LİSTESİ'!F:F,1,0),"")</f>
        <v/>
      </c>
      <c r="E548" s="128" t="str">
        <f ca="1">IFERROR(IF($C548="","",VLOOKUP(FİLTRE!$C548,'SKT LİSTESİ'!$F:$S,5,0)),"")</f>
        <v/>
      </c>
      <c r="F548" s="129" t="str">
        <f ca="1">IFERROR(IF($C548="","",VLOOKUP(FİLTRE!$C548,'SKT LİSTESİ'!$F:$S,7,0)),"")</f>
        <v/>
      </c>
      <c r="G548" s="130" t="str">
        <f ca="1">IFERROR(IF($C548="","",VLOOKUP(FİLTRE!$C548,'SKT LİSTESİ'!$F:$S,8,0)),"")</f>
        <v/>
      </c>
      <c r="H548" s="131" t="str">
        <f ca="1">IF(E548="","",IF($C548="","",VLOOKUP(FİLTRE!$C548,'SKT LİSTESİ'!$F:$S,9,0)))</f>
        <v/>
      </c>
      <c r="I548" s="132" t="str">
        <f ca="1">IFERROR(IF($C548="","",VLOOKUP(FİLTRE!$C548,'SKT LİSTESİ'!$F:$S,10,0)),"")</f>
        <v/>
      </c>
      <c r="J548" s="133" t="str">
        <f ca="1">IFERROR(IF($C548="","",VLOOKUP(FİLTRE!$C548,'SKT LİSTESİ'!$F:$S,11,0)),"")</f>
        <v/>
      </c>
      <c r="K548" s="134" t="str">
        <f ca="1">IFERROR(IF($C548="","",VLOOKUP(FİLTRE!$C548,'SKT LİSTESİ'!$F:$S,12,0)),"")</f>
        <v/>
      </c>
      <c r="L548" s="134" t="str">
        <f ca="1">IFERROR(IF($C548="","",VLOOKUP(FİLTRE!$C548,'SKT LİSTESİ'!$F:$S,13,0)),"")</f>
        <v/>
      </c>
      <c r="M548" s="135" t="str">
        <f ca="1">IFERROR(IF($C548="","",VLOOKUP(FİLTRE!$C548,'SKT LİSTESİ'!$F:$AJ,14,0)),"")</f>
        <v/>
      </c>
      <c r="N548" s="31" t="str">
        <f ca="1">IFERROR(IF($C548="","",VLOOKUP(FİLTRE!$C548,'SKT LİSTESİ'!$F:$AJ,22,0)),"")</f>
        <v/>
      </c>
      <c r="O548" s="136" t="str">
        <f ca="1">IFERROR(IF($C548="","",VLOOKUP(FİLTRE!$C548,'SKT LİSTESİ'!$F:$AJ,23,0)),"")</f>
        <v/>
      </c>
      <c r="P548" s="31"/>
      <c r="Q548" s="31"/>
      <c r="R548" s="137" t="str">
        <f ca="1">(IFERROR(IF($C548="","",VLOOKUP(FİLTRE!$C548,'SKT LİSTESİ'!$F:$AJ,15,0)),""))</f>
        <v/>
      </c>
      <c r="S548" s="138" t="str">
        <f ca="1">IFERROR(IF($C548="","",VLOOKUP(FİLTRE!$C548,'SKT LİSTESİ'!$F:$AJ,16,0)),"")</f>
        <v/>
      </c>
      <c r="AF548" s="179" t="str">
        <f t="shared" ca="1" si="34"/>
        <v/>
      </c>
      <c r="AG548" s="179">
        <f t="shared" ca="1" si="35"/>
        <v>0</v>
      </c>
      <c r="AH548" s="179">
        <f t="shared" ca="1" si="36"/>
        <v>0</v>
      </c>
    </row>
    <row r="549" spans="2:34" ht="15.75" x14ac:dyDescent="0.25">
      <c r="B549">
        <f t="shared" ca="1" si="33"/>
        <v>537</v>
      </c>
      <c r="C549" t="str">
        <f ca="1">IFERROR(VLOOKUP(B549,'SKT LİSTESİ'!F:F,1,0),"")</f>
        <v/>
      </c>
      <c r="E549" s="128" t="str">
        <f ca="1">IFERROR(IF($C549="","",VLOOKUP(FİLTRE!$C549,'SKT LİSTESİ'!$F:$S,5,0)),"")</f>
        <v/>
      </c>
      <c r="F549" s="129" t="str">
        <f ca="1">IFERROR(IF($C549="","",VLOOKUP(FİLTRE!$C549,'SKT LİSTESİ'!$F:$S,7,0)),"")</f>
        <v/>
      </c>
      <c r="G549" s="130" t="str">
        <f ca="1">IFERROR(IF($C549="","",VLOOKUP(FİLTRE!$C549,'SKT LİSTESİ'!$F:$S,8,0)),"")</f>
        <v/>
      </c>
      <c r="H549" s="131" t="str">
        <f ca="1">IF(E549="","",IF($C549="","",VLOOKUP(FİLTRE!$C549,'SKT LİSTESİ'!$F:$S,9,0)))</f>
        <v/>
      </c>
      <c r="I549" s="132" t="str">
        <f ca="1">IFERROR(IF($C549="","",VLOOKUP(FİLTRE!$C549,'SKT LİSTESİ'!$F:$S,10,0)),"")</f>
        <v/>
      </c>
      <c r="J549" s="133" t="str">
        <f ca="1">IFERROR(IF($C549="","",VLOOKUP(FİLTRE!$C549,'SKT LİSTESİ'!$F:$S,11,0)),"")</f>
        <v/>
      </c>
      <c r="K549" s="134" t="str">
        <f ca="1">IFERROR(IF($C549="","",VLOOKUP(FİLTRE!$C549,'SKT LİSTESİ'!$F:$S,12,0)),"")</f>
        <v/>
      </c>
      <c r="L549" s="134" t="str">
        <f ca="1">IFERROR(IF($C549="","",VLOOKUP(FİLTRE!$C549,'SKT LİSTESİ'!$F:$S,13,0)),"")</f>
        <v/>
      </c>
      <c r="M549" s="135" t="str">
        <f ca="1">IFERROR(IF($C549="","",VLOOKUP(FİLTRE!$C549,'SKT LİSTESİ'!$F:$AJ,14,0)),"")</f>
        <v/>
      </c>
      <c r="N549" s="31" t="str">
        <f ca="1">IFERROR(IF($C549="","",VLOOKUP(FİLTRE!$C549,'SKT LİSTESİ'!$F:$AJ,22,0)),"")</f>
        <v/>
      </c>
      <c r="O549" s="136" t="str">
        <f ca="1">IFERROR(IF($C549="","",VLOOKUP(FİLTRE!$C549,'SKT LİSTESİ'!$F:$AJ,23,0)),"")</f>
        <v/>
      </c>
      <c r="P549" s="31"/>
      <c r="Q549" s="31"/>
      <c r="R549" s="137" t="str">
        <f ca="1">(IFERROR(IF($C549="","",VLOOKUP(FİLTRE!$C549,'SKT LİSTESİ'!$F:$AJ,15,0)),""))</f>
        <v/>
      </c>
      <c r="S549" s="138" t="str">
        <f ca="1">IFERROR(IF($C549="","",VLOOKUP(FİLTRE!$C549,'SKT LİSTESİ'!$F:$AJ,16,0)),"")</f>
        <v/>
      </c>
      <c r="AF549" s="179" t="str">
        <f t="shared" ca="1" si="34"/>
        <v/>
      </c>
      <c r="AG549" s="179">
        <f t="shared" ca="1" si="35"/>
        <v>0</v>
      </c>
      <c r="AH549" s="179">
        <f t="shared" ca="1" si="36"/>
        <v>0</v>
      </c>
    </row>
    <row r="550" spans="2:34" ht="15.75" x14ac:dyDescent="0.25">
      <c r="B550">
        <f t="shared" ca="1" si="33"/>
        <v>538</v>
      </c>
      <c r="C550" t="str">
        <f ca="1">IFERROR(VLOOKUP(B550,'SKT LİSTESİ'!F:F,1,0),"")</f>
        <v/>
      </c>
      <c r="E550" s="128" t="str">
        <f ca="1">IFERROR(IF($C550="","",VLOOKUP(FİLTRE!$C550,'SKT LİSTESİ'!$F:$S,5,0)),"")</f>
        <v/>
      </c>
      <c r="F550" s="129" t="str">
        <f ca="1">IFERROR(IF($C550="","",VLOOKUP(FİLTRE!$C550,'SKT LİSTESİ'!$F:$S,7,0)),"")</f>
        <v/>
      </c>
      <c r="G550" s="130" t="str">
        <f ca="1">IFERROR(IF($C550="","",VLOOKUP(FİLTRE!$C550,'SKT LİSTESİ'!$F:$S,8,0)),"")</f>
        <v/>
      </c>
      <c r="H550" s="131" t="str">
        <f ca="1">IF(E550="","",IF($C550="","",VLOOKUP(FİLTRE!$C550,'SKT LİSTESİ'!$F:$S,9,0)))</f>
        <v/>
      </c>
      <c r="I550" s="132" t="str">
        <f ca="1">IFERROR(IF($C550="","",VLOOKUP(FİLTRE!$C550,'SKT LİSTESİ'!$F:$S,10,0)),"")</f>
        <v/>
      </c>
      <c r="J550" s="133" t="str">
        <f ca="1">IFERROR(IF($C550="","",VLOOKUP(FİLTRE!$C550,'SKT LİSTESİ'!$F:$S,11,0)),"")</f>
        <v/>
      </c>
      <c r="K550" s="134" t="str">
        <f ca="1">IFERROR(IF($C550="","",VLOOKUP(FİLTRE!$C550,'SKT LİSTESİ'!$F:$S,12,0)),"")</f>
        <v/>
      </c>
      <c r="L550" s="134" t="str">
        <f ca="1">IFERROR(IF($C550="","",VLOOKUP(FİLTRE!$C550,'SKT LİSTESİ'!$F:$S,13,0)),"")</f>
        <v/>
      </c>
      <c r="M550" s="135" t="str">
        <f ca="1">IFERROR(IF($C550="","",VLOOKUP(FİLTRE!$C550,'SKT LİSTESİ'!$F:$AJ,14,0)),"")</f>
        <v/>
      </c>
      <c r="N550" s="31" t="str">
        <f ca="1">IFERROR(IF($C550="","",VLOOKUP(FİLTRE!$C550,'SKT LİSTESİ'!$F:$AJ,22,0)),"")</f>
        <v/>
      </c>
      <c r="O550" s="136" t="str">
        <f ca="1">IFERROR(IF($C550="","",VLOOKUP(FİLTRE!$C550,'SKT LİSTESİ'!$F:$AJ,23,0)),"")</f>
        <v/>
      </c>
      <c r="P550" s="31"/>
      <c r="Q550" s="31"/>
      <c r="R550" s="137" t="str">
        <f ca="1">(IFERROR(IF($C550="","",VLOOKUP(FİLTRE!$C550,'SKT LİSTESİ'!$F:$AJ,15,0)),""))</f>
        <v/>
      </c>
      <c r="S550" s="138" t="str">
        <f ca="1">IFERROR(IF($C550="","",VLOOKUP(FİLTRE!$C550,'SKT LİSTESİ'!$F:$AJ,16,0)),"")</f>
        <v/>
      </c>
      <c r="AF550" s="179" t="str">
        <f t="shared" ca="1" si="34"/>
        <v/>
      </c>
      <c r="AG550" s="179">
        <f t="shared" ca="1" si="35"/>
        <v>0</v>
      </c>
      <c r="AH550" s="179">
        <f t="shared" ca="1" si="36"/>
        <v>0</v>
      </c>
    </row>
    <row r="551" spans="2:34" ht="15.75" x14ac:dyDescent="0.25">
      <c r="B551">
        <f t="shared" ca="1" si="33"/>
        <v>539</v>
      </c>
      <c r="C551" t="str">
        <f ca="1">IFERROR(VLOOKUP(B551,'SKT LİSTESİ'!F:F,1,0),"")</f>
        <v/>
      </c>
      <c r="E551" s="128" t="str">
        <f ca="1">IFERROR(IF($C551="","",VLOOKUP(FİLTRE!$C551,'SKT LİSTESİ'!$F:$S,5,0)),"")</f>
        <v/>
      </c>
      <c r="F551" s="129" t="str">
        <f ca="1">IFERROR(IF($C551="","",VLOOKUP(FİLTRE!$C551,'SKT LİSTESİ'!$F:$S,7,0)),"")</f>
        <v/>
      </c>
      <c r="G551" s="130" t="str">
        <f ca="1">IFERROR(IF($C551="","",VLOOKUP(FİLTRE!$C551,'SKT LİSTESİ'!$F:$S,8,0)),"")</f>
        <v/>
      </c>
      <c r="H551" s="131" t="str">
        <f ca="1">IF(E551="","",IF($C551="","",VLOOKUP(FİLTRE!$C551,'SKT LİSTESİ'!$F:$S,9,0)))</f>
        <v/>
      </c>
      <c r="I551" s="132" t="str">
        <f ca="1">IFERROR(IF($C551="","",VLOOKUP(FİLTRE!$C551,'SKT LİSTESİ'!$F:$S,10,0)),"")</f>
        <v/>
      </c>
      <c r="J551" s="133" t="str">
        <f ca="1">IFERROR(IF($C551="","",VLOOKUP(FİLTRE!$C551,'SKT LİSTESİ'!$F:$S,11,0)),"")</f>
        <v/>
      </c>
      <c r="K551" s="134" t="str">
        <f ca="1">IFERROR(IF($C551="","",VLOOKUP(FİLTRE!$C551,'SKT LİSTESİ'!$F:$S,12,0)),"")</f>
        <v/>
      </c>
      <c r="L551" s="134" t="str">
        <f ca="1">IFERROR(IF($C551="","",VLOOKUP(FİLTRE!$C551,'SKT LİSTESİ'!$F:$S,13,0)),"")</f>
        <v/>
      </c>
      <c r="M551" s="135" t="str">
        <f ca="1">IFERROR(IF($C551="","",VLOOKUP(FİLTRE!$C551,'SKT LİSTESİ'!$F:$AJ,14,0)),"")</f>
        <v/>
      </c>
      <c r="N551" s="31" t="str">
        <f ca="1">IFERROR(IF($C551="","",VLOOKUP(FİLTRE!$C551,'SKT LİSTESİ'!$F:$AJ,22,0)),"")</f>
        <v/>
      </c>
      <c r="O551" s="136" t="str">
        <f ca="1">IFERROR(IF($C551="","",VLOOKUP(FİLTRE!$C551,'SKT LİSTESİ'!$F:$AJ,23,0)),"")</f>
        <v/>
      </c>
      <c r="P551" s="31"/>
      <c r="Q551" s="31"/>
      <c r="R551" s="137" t="str">
        <f ca="1">(IFERROR(IF($C551="","",VLOOKUP(FİLTRE!$C551,'SKT LİSTESİ'!$F:$AJ,15,0)),""))</f>
        <v/>
      </c>
      <c r="S551" s="138" t="str">
        <f ca="1">IFERROR(IF($C551="","",VLOOKUP(FİLTRE!$C551,'SKT LİSTESİ'!$F:$AJ,16,0)),"")</f>
        <v/>
      </c>
      <c r="AF551" s="179" t="str">
        <f t="shared" ca="1" si="34"/>
        <v/>
      </c>
      <c r="AG551" s="179">
        <f t="shared" ca="1" si="35"/>
        <v>0</v>
      </c>
      <c r="AH551" s="179">
        <f t="shared" ca="1" si="36"/>
        <v>0</v>
      </c>
    </row>
    <row r="552" spans="2:34" ht="15.75" x14ac:dyDescent="0.25">
      <c r="B552">
        <f t="shared" ca="1" si="33"/>
        <v>540</v>
      </c>
      <c r="C552" t="str">
        <f ca="1">IFERROR(VLOOKUP(B552,'SKT LİSTESİ'!F:F,1,0),"")</f>
        <v/>
      </c>
      <c r="E552" s="128" t="str">
        <f ca="1">IFERROR(IF($C552="","",VLOOKUP(FİLTRE!$C552,'SKT LİSTESİ'!$F:$S,5,0)),"")</f>
        <v/>
      </c>
      <c r="F552" s="129" t="str">
        <f ca="1">IFERROR(IF($C552="","",VLOOKUP(FİLTRE!$C552,'SKT LİSTESİ'!$F:$S,7,0)),"")</f>
        <v/>
      </c>
      <c r="G552" s="130" t="str">
        <f ca="1">IFERROR(IF($C552="","",VLOOKUP(FİLTRE!$C552,'SKT LİSTESİ'!$F:$S,8,0)),"")</f>
        <v/>
      </c>
      <c r="H552" s="131" t="str">
        <f ca="1">IF(E552="","",IF($C552="","",VLOOKUP(FİLTRE!$C552,'SKT LİSTESİ'!$F:$S,9,0)))</f>
        <v/>
      </c>
      <c r="I552" s="132" t="str">
        <f ca="1">IFERROR(IF($C552="","",VLOOKUP(FİLTRE!$C552,'SKT LİSTESİ'!$F:$S,10,0)),"")</f>
        <v/>
      </c>
      <c r="J552" s="133" t="str">
        <f ca="1">IFERROR(IF($C552="","",VLOOKUP(FİLTRE!$C552,'SKT LİSTESİ'!$F:$S,11,0)),"")</f>
        <v/>
      </c>
      <c r="K552" s="134" t="str">
        <f ca="1">IFERROR(IF($C552="","",VLOOKUP(FİLTRE!$C552,'SKT LİSTESİ'!$F:$S,12,0)),"")</f>
        <v/>
      </c>
      <c r="L552" s="134" t="str">
        <f ca="1">IFERROR(IF($C552="","",VLOOKUP(FİLTRE!$C552,'SKT LİSTESİ'!$F:$S,13,0)),"")</f>
        <v/>
      </c>
      <c r="M552" s="135" t="str">
        <f ca="1">IFERROR(IF($C552="","",VLOOKUP(FİLTRE!$C552,'SKT LİSTESİ'!$F:$AJ,14,0)),"")</f>
        <v/>
      </c>
      <c r="N552" s="31" t="str">
        <f ca="1">IFERROR(IF($C552="","",VLOOKUP(FİLTRE!$C552,'SKT LİSTESİ'!$F:$AJ,22,0)),"")</f>
        <v/>
      </c>
      <c r="O552" s="136" t="str">
        <f ca="1">IFERROR(IF($C552="","",VLOOKUP(FİLTRE!$C552,'SKT LİSTESİ'!$F:$AJ,23,0)),"")</f>
        <v/>
      </c>
      <c r="P552" s="31"/>
      <c r="Q552" s="31"/>
      <c r="R552" s="137" t="str">
        <f ca="1">(IFERROR(IF($C552="","",VLOOKUP(FİLTRE!$C552,'SKT LİSTESİ'!$F:$AJ,15,0)),""))</f>
        <v/>
      </c>
      <c r="S552" s="138" t="str">
        <f ca="1">IFERROR(IF($C552="","",VLOOKUP(FİLTRE!$C552,'SKT LİSTESİ'!$F:$AJ,16,0)),"")</f>
        <v/>
      </c>
      <c r="AF552" s="179" t="str">
        <f t="shared" ca="1" si="34"/>
        <v/>
      </c>
      <c r="AG552" s="179">
        <f t="shared" ca="1" si="35"/>
        <v>0</v>
      </c>
      <c r="AH552" s="179">
        <f t="shared" ca="1" si="36"/>
        <v>0</v>
      </c>
    </row>
    <row r="553" spans="2:34" ht="15.75" x14ac:dyDescent="0.25">
      <c r="B553">
        <f t="shared" ca="1" si="33"/>
        <v>541</v>
      </c>
      <c r="C553" t="str">
        <f ca="1">IFERROR(VLOOKUP(B553,'SKT LİSTESİ'!F:F,1,0),"")</f>
        <v/>
      </c>
      <c r="E553" s="128" t="str">
        <f ca="1">IFERROR(IF($C553="","",VLOOKUP(FİLTRE!$C553,'SKT LİSTESİ'!$F:$S,5,0)),"")</f>
        <v/>
      </c>
      <c r="F553" s="129" t="str">
        <f ca="1">IFERROR(IF($C553="","",VLOOKUP(FİLTRE!$C553,'SKT LİSTESİ'!$F:$S,7,0)),"")</f>
        <v/>
      </c>
      <c r="G553" s="130" t="str">
        <f ca="1">IFERROR(IF($C553="","",VLOOKUP(FİLTRE!$C553,'SKT LİSTESİ'!$F:$S,8,0)),"")</f>
        <v/>
      </c>
      <c r="H553" s="131" t="str">
        <f ca="1">IF(E553="","",IF($C553="","",VLOOKUP(FİLTRE!$C553,'SKT LİSTESİ'!$F:$S,9,0)))</f>
        <v/>
      </c>
      <c r="I553" s="132" t="str">
        <f ca="1">IFERROR(IF($C553="","",VLOOKUP(FİLTRE!$C553,'SKT LİSTESİ'!$F:$S,10,0)),"")</f>
        <v/>
      </c>
      <c r="J553" s="133" t="str">
        <f ca="1">IFERROR(IF($C553="","",VLOOKUP(FİLTRE!$C553,'SKT LİSTESİ'!$F:$S,11,0)),"")</f>
        <v/>
      </c>
      <c r="K553" s="134" t="str">
        <f ca="1">IFERROR(IF($C553="","",VLOOKUP(FİLTRE!$C553,'SKT LİSTESİ'!$F:$S,12,0)),"")</f>
        <v/>
      </c>
      <c r="L553" s="134" t="str">
        <f ca="1">IFERROR(IF($C553="","",VLOOKUP(FİLTRE!$C553,'SKT LİSTESİ'!$F:$S,13,0)),"")</f>
        <v/>
      </c>
      <c r="M553" s="135" t="str">
        <f ca="1">IFERROR(IF($C553="","",VLOOKUP(FİLTRE!$C553,'SKT LİSTESİ'!$F:$AJ,14,0)),"")</f>
        <v/>
      </c>
      <c r="N553" s="31" t="str">
        <f ca="1">IFERROR(IF($C553="","",VLOOKUP(FİLTRE!$C553,'SKT LİSTESİ'!$F:$AJ,22,0)),"")</f>
        <v/>
      </c>
      <c r="O553" s="136" t="str">
        <f ca="1">IFERROR(IF($C553="","",VLOOKUP(FİLTRE!$C553,'SKT LİSTESİ'!$F:$AJ,23,0)),"")</f>
        <v/>
      </c>
      <c r="P553" s="31"/>
      <c r="Q553" s="31"/>
      <c r="R553" s="137" t="str">
        <f ca="1">(IFERROR(IF($C553="","",VLOOKUP(FİLTRE!$C553,'SKT LİSTESİ'!$F:$AJ,15,0)),""))</f>
        <v/>
      </c>
      <c r="S553" s="138" t="str">
        <f ca="1">IFERROR(IF($C553="","",VLOOKUP(FİLTRE!$C553,'SKT LİSTESİ'!$F:$AJ,16,0)),"")</f>
        <v/>
      </c>
      <c r="AF553" s="179" t="str">
        <f t="shared" ca="1" si="34"/>
        <v/>
      </c>
      <c r="AG553" s="179">
        <f t="shared" ca="1" si="35"/>
        <v>0</v>
      </c>
      <c r="AH553" s="179">
        <f t="shared" ca="1" si="36"/>
        <v>0</v>
      </c>
    </row>
    <row r="554" spans="2:34" ht="15.75" x14ac:dyDescent="0.25">
      <c r="B554">
        <f t="shared" ca="1" si="33"/>
        <v>542</v>
      </c>
      <c r="C554" t="str">
        <f ca="1">IFERROR(VLOOKUP(B554,'SKT LİSTESİ'!F:F,1,0),"")</f>
        <v/>
      </c>
      <c r="E554" s="128" t="str">
        <f ca="1">IFERROR(IF($C554="","",VLOOKUP(FİLTRE!$C554,'SKT LİSTESİ'!$F:$S,5,0)),"")</f>
        <v/>
      </c>
      <c r="F554" s="129" t="str">
        <f ca="1">IFERROR(IF($C554="","",VLOOKUP(FİLTRE!$C554,'SKT LİSTESİ'!$F:$S,7,0)),"")</f>
        <v/>
      </c>
      <c r="G554" s="130" t="str">
        <f ca="1">IFERROR(IF($C554="","",VLOOKUP(FİLTRE!$C554,'SKT LİSTESİ'!$F:$S,8,0)),"")</f>
        <v/>
      </c>
      <c r="H554" s="131" t="str">
        <f ca="1">IF(E554="","",IF($C554="","",VLOOKUP(FİLTRE!$C554,'SKT LİSTESİ'!$F:$S,9,0)))</f>
        <v/>
      </c>
      <c r="I554" s="132" t="str">
        <f ca="1">IFERROR(IF($C554="","",VLOOKUP(FİLTRE!$C554,'SKT LİSTESİ'!$F:$S,10,0)),"")</f>
        <v/>
      </c>
      <c r="J554" s="133" t="str">
        <f ca="1">IFERROR(IF($C554="","",VLOOKUP(FİLTRE!$C554,'SKT LİSTESİ'!$F:$S,11,0)),"")</f>
        <v/>
      </c>
      <c r="K554" s="134" t="str">
        <f ca="1">IFERROR(IF($C554="","",VLOOKUP(FİLTRE!$C554,'SKT LİSTESİ'!$F:$S,12,0)),"")</f>
        <v/>
      </c>
      <c r="L554" s="134" t="str">
        <f ca="1">IFERROR(IF($C554="","",VLOOKUP(FİLTRE!$C554,'SKT LİSTESİ'!$F:$S,13,0)),"")</f>
        <v/>
      </c>
      <c r="M554" s="135" t="str">
        <f ca="1">IFERROR(IF($C554="","",VLOOKUP(FİLTRE!$C554,'SKT LİSTESİ'!$F:$AJ,14,0)),"")</f>
        <v/>
      </c>
      <c r="N554" s="31" t="str">
        <f ca="1">IFERROR(IF($C554="","",VLOOKUP(FİLTRE!$C554,'SKT LİSTESİ'!$F:$AJ,22,0)),"")</f>
        <v/>
      </c>
      <c r="O554" s="136" t="str">
        <f ca="1">IFERROR(IF($C554="","",VLOOKUP(FİLTRE!$C554,'SKT LİSTESİ'!$F:$AJ,23,0)),"")</f>
        <v/>
      </c>
      <c r="P554" s="31"/>
      <c r="Q554" s="31"/>
      <c r="R554" s="137" t="str">
        <f ca="1">(IFERROR(IF($C554="","",VLOOKUP(FİLTRE!$C554,'SKT LİSTESİ'!$F:$AJ,15,0)),""))</f>
        <v/>
      </c>
      <c r="S554" s="138" t="str">
        <f ca="1">IFERROR(IF($C554="","",VLOOKUP(FİLTRE!$C554,'SKT LİSTESİ'!$F:$AJ,16,0)),"")</f>
        <v/>
      </c>
      <c r="AF554" s="179" t="str">
        <f t="shared" ca="1" si="34"/>
        <v/>
      </c>
      <c r="AG554" s="179">
        <f t="shared" ca="1" si="35"/>
        <v>0</v>
      </c>
      <c r="AH554" s="179">
        <f t="shared" ca="1" si="36"/>
        <v>0</v>
      </c>
    </row>
    <row r="555" spans="2:34" ht="15.75" x14ac:dyDescent="0.25">
      <c r="B555">
        <f t="shared" ca="1" si="33"/>
        <v>543</v>
      </c>
      <c r="C555" t="str">
        <f ca="1">IFERROR(VLOOKUP(B555,'SKT LİSTESİ'!F:F,1,0),"")</f>
        <v/>
      </c>
      <c r="E555" s="128" t="str">
        <f ca="1">IFERROR(IF($C555="","",VLOOKUP(FİLTRE!$C555,'SKT LİSTESİ'!$F:$S,5,0)),"")</f>
        <v/>
      </c>
      <c r="F555" s="129" t="str">
        <f ca="1">IFERROR(IF($C555="","",VLOOKUP(FİLTRE!$C555,'SKT LİSTESİ'!$F:$S,7,0)),"")</f>
        <v/>
      </c>
      <c r="G555" s="130" t="str">
        <f ca="1">IFERROR(IF($C555="","",VLOOKUP(FİLTRE!$C555,'SKT LİSTESİ'!$F:$S,8,0)),"")</f>
        <v/>
      </c>
      <c r="H555" s="131" t="str">
        <f ca="1">IF(E555="","",IF($C555="","",VLOOKUP(FİLTRE!$C555,'SKT LİSTESİ'!$F:$S,9,0)))</f>
        <v/>
      </c>
      <c r="I555" s="132" t="str">
        <f ca="1">IFERROR(IF($C555="","",VLOOKUP(FİLTRE!$C555,'SKT LİSTESİ'!$F:$S,10,0)),"")</f>
        <v/>
      </c>
      <c r="J555" s="133" t="str">
        <f ca="1">IFERROR(IF($C555="","",VLOOKUP(FİLTRE!$C555,'SKT LİSTESİ'!$F:$S,11,0)),"")</f>
        <v/>
      </c>
      <c r="K555" s="134" t="str">
        <f ca="1">IFERROR(IF($C555="","",VLOOKUP(FİLTRE!$C555,'SKT LİSTESİ'!$F:$S,12,0)),"")</f>
        <v/>
      </c>
      <c r="L555" s="134" t="str">
        <f ca="1">IFERROR(IF($C555="","",VLOOKUP(FİLTRE!$C555,'SKT LİSTESİ'!$F:$S,13,0)),"")</f>
        <v/>
      </c>
      <c r="M555" s="135" t="str">
        <f ca="1">IFERROR(IF($C555="","",VLOOKUP(FİLTRE!$C555,'SKT LİSTESİ'!$F:$AJ,14,0)),"")</f>
        <v/>
      </c>
      <c r="N555" s="31" t="str">
        <f ca="1">IFERROR(IF($C555="","",VLOOKUP(FİLTRE!$C555,'SKT LİSTESİ'!$F:$AJ,22,0)),"")</f>
        <v/>
      </c>
      <c r="O555" s="136" t="str">
        <f ca="1">IFERROR(IF($C555="","",VLOOKUP(FİLTRE!$C555,'SKT LİSTESİ'!$F:$AJ,23,0)),"")</f>
        <v/>
      </c>
      <c r="P555" s="31"/>
      <c r="Q555" s="31"/>
      <c r="R555" s="137" t="str">
        <f ca="1">(IFERROR(IF($C555="","",VLOOKUP(FİLTRE!$C555,'SKT LİSTESİ'!$F:$AJ,15,0)),""))</f>
        <v/>
      </c>
      <c r="S555" s="138" t="str">
        <f ca="1">IFERROR(IF($C555="","",VLOOKUP(FİLTRE!$C555,'SKT LİSTESİ'!$F:$AJ,16,0)),"")</f>
        <v/>
      </c>
      <c r="AF555" s="179" t="str">
        <f t="shared" ca="1" si="34"/>
        <v/>
      </c>
      <c r="AG555" s="179">
        <f t="shared" ca="1" si="35"/>
        <v>0</v>
      </c>
      <c r="AH555" s="179">
        <f t="shared" ca="1" si="36"/>
        <v>0</v>
      </c>
    </row>
    <row r="556" spans="2:34" ht="15.75" x14ac:dyDescent="0.25">
      <c r="B556">
        <f t="shared" ca="1" si="33"/>
        <v>544</v>
      </c>
      <c r="C556" t="str">
        <f ca="1">IFERROR(VLOOKUP(B556,'SKT LİSTESİ'!F:F,1,0),"")</f>
        <v/>
      </c>
      <c r="E556" s="128" t="str">
        <f ca="1">IFERROR(IF($C556="","",VLOOKUP(FİLTRE!$C556,'SKT LİSTESİ'!$F:$S,5,0)),"")</f>
        <v/>
      </c>
      <c r="F556" s="129" t="str">
        <f ca="1">IFERROR(IF($C556="","",VLOOKUP(FİLTRE!$C556,'SKT LİSTESİ'!$F:$S,7,0)),"")</f>
        <v/>
      </c>
      <c r="G556" s="130" t="str">
        <f ca="1">IFERROR(IF($C556="","",VLOOKUP(FİLTRE!$C556,'SKT LİSTESİ'!$F:$S,8,0)),"")</f>
        <v/>
      </c>
      <c r="H556" s="131" t="str">
        <f ca="1">IF(E556="","",IF($C556="","",VLOOKUP(FİLTRE!$C556,'SKT LİSTESİ'!$F:$S,9,0)))</f>
        <v/>
      </c>
      <c r="I556" s="132" t="str">
        <f ca="1">IFERROR(IF($C556="","",VLOOKUP(FİLTRE!$C556,'SKT LİSTESİ'!$F:$S,10,0)),"")</f>
        <v/>
      </c>
      <c r="J556" s="133" t="str">
        <f ca="1">IFERROR(IF($C556="","",VLOOKUP(FİLTRE!$C556,'SKT LİSTESİ'!$F:$S,11,0)),"")</f>
        <v/>
      </c>
      <c r="K556" s="134" t="str">
        <f ca="1">IFERROR(IF($C556="","",VLOOKUP(FİLTRE!$C556,'SKT LİSTESİ'!$F:$S,12,0)),"")</f>
        <v/>
      </c>
      <c r="L556" s="134" t="str">
        <f ca="1">IFERROR(IF($C556="","",VLOOKUP(FİLTRE!$C556,'SKT LİSTESİ'!$F:$S,13,0)),"")</f>
        <v/>
      </c>
      <c r="M556" s="135" t="str">
        <f ca="1">IFERROR(IF($C556="","",VLOOKUP(FİLTRE!$C556,'SKT LİSTESİ'!$F:$AJ,14,0)),"")</f>
        <v/>
      </c>
      <c r="N556" s="31" t="str">
        <f ca="1">IFERROR(IF($C556="","",VLOOKUP(FİLTRE!$C556,'SKT LİSTESİ'!$F:$AJ,22,0)),"")</f>
        <v/>
      </c>
      <c r="O556" s="136" t="str">
        <f ca="1">IFERROR(IF($C556="","",VLOOKUP(FİLTRE!$C556,'SKT LİSTESİ'!$F:$AJ,23,0)),"")</f>
        <v/>
      </c>
      <c r="P556" s="31"/>
      <c r="Q556" s="31"/>
      <c r="R556" s="137" t="str">
        <f ca="1">(IFERROR(IF($C556="","",VLOOKUP(FİLTRE!$C556,'SKT LİSTESİ'!$F:$AJ,15,0)),""))</f>
        <v/>
      </c>
      <c r="S556" s="138" t="str">
        <f ca="1">IFERROR(IF($C556="","",VLOOKUP(FİLTRE!$C556,'SKT LİSTESİ'!$F:$AJ,16,0)),"")</f>
        <v/>
      </c>
      <c r="AF556" s="179" t="str">
        <f t="shared" ca="1" si="34"/>
        <v/>
      </c>
      <c r="AG556" s="179">
        <f t="shared" ca="1" si="35"/>
        <v>0</v>
      </c>
      <c r="AH556" s="179">
        <f t="shared" ca="1" si="36"/>
        <v>0</v>
      </c>
    </row>
    <row r="557" spans="2:34" ht="15.75" x14ac:dyDescent="0.25">
      <c r="B557">
        <f t="shared" ca="1" si="33"/>
        <v>545</v>
      </c>
      <c r="C557" t="str">
        <f ca="1">IFERROR(VLOOKUP(B557,'SKT LİSTESİ'!F:F,1,0),"")</f>
        <v/>
      </c>
      <c r="E557" s="128" t="str">
        <f ca="1">IFERROR(IF($C557="","",VLOOKUP(FİLTRE!$C557,'SKT LİSTESİ'!$F:$S,5,0)),"")</f>
        <v/>
      </c>
      <c r="F557" s="129" t="str">
        <f ca="1">IFERROR(IF($C557="","",VLOOKUP(FİLTRE!$C557,'SKT LİSTESİ'!$F:$S,7,0)),"")</f>
        <v/>
      </c>
      <c r="G557" s="130" t="str">
        <f ca="1">IFERROR(IF($C557="","",VLOOKUP(FİLTRE!$C557,'SKT LİSTESİ'!$F:$S,8,0)),"")</f>
        <v/>
      </c>
      <c r="H557" s="131" t="str">
        <f ca="1">IF(E557="","",IF($C557="","",VLOOKUP(FİLTRE!$C557,'SKT LİSTESİ'!$F:$S,9,0)))</f>
        <v/>
      </c>
      <c r="I557" s="132" t="str">
        <f ca="1">IFERROR(IF($C557="","",VLOOKUP(FİLTRE!$C557,'SKT LİSTESİ'!$F:$S,10,0)),"")</f>
        <v/>
      </c>
      <c r="J557" s="133" t="str">
        <f ca="1">IFERROR(IF($C557="","",VLOOKUP(FİLTRE!$C557,'SKT LİSTESİ'!$F:$S,11,0)),"")</f>
        <v/>
      </c>
      <c r="K557" s="134" t="str">
        <f ca="1">IFERROR(IF($C557="","",VLOOKUP(FİLTRE!$C557,'SKT LİSTESİ'!$F:$S,12,0)),"")</f>
        <v/>
      </c>
      <c r="L557" s="134" t="str">
        <f ca="1">IFERROR(IF($C557="","",VLOOKUP(FİLTRE!$C557,'SKT LİSTESİ'!$F:$S,13,0)),"")</f>
        <v/>
      </c>
      <c r="M557" s="135" t="str">
        <f ca="1">IFERROR(IF($C557="","",VLOOKUP(FİLTRE!$C557,'SKT LİSTESİ'!$F:$AJ,14,0)),"")</f>
        <v/>
      </c>
      <c r="N557" s="31" t="str">
        <f ca="1">IFERROR(IF($C557="","",VLOOKUP(FİLTRE!$C557,'SKT LİSTESİ'!$F:$AJ,22,0)),"")</f>
        <v/>
      </c>
      <c r="O557" s="136" t="str">
        <f ca="1">IFERROR(IF($C557="","",VLOOKUP(FİLTRE!$C557,'SKT LİSTESİ'!$F:$AJ,23,0)),"")</f>
        <v/>
      </c>
      <c r="P557" s="31"/>
      <c r="Q557" s="31"/>
      <c r="R557" s="137" t="str">
        <f ca="1">(IFERROR(IF($C557="","",VLOOKUP(FİLTRE!$C557,'SKT LİSTESİ'!$F:$AJ,15,0)),""))</f>
        <v/>
      </c>
      <c r="S557" s="138" t="str">
        <f ca="1">IFERROR(IF($C557="","",VLOOKUP(FİLTRE!$C557,'SKT LİSTESİ'!$F:$AJ,16,0)),"")</f>
        <v/>
      </c>
      <c r="AF557" s="179" t="str">
        <f t="shared" ca="1" si="34"/>
        <v/>
      </c>
      <c r="AG557" s="179">
        <f t="shared" ca="1" si="35"/>
        <v>0</v>
      </c>
      <c r="AH557" s="179">
        <f t="shared" ca="1" si="36"/>
        <v>0</v>
      </c>
    </row>
    <row r="558" spans="2:34" ht="15.75" x14ac:dyDescent="0.25">
      <c r="B558">
        <f t="shared" ca="1" si="33"/>
        <v>546</v>
      </c>
      <c r="C558" t="str">
        <f ca="1">IFERROR(VLOOKUP(B558,'SKT LİSTESİ'!F:F,1,0),"")</f>
        <v/>
      </c>
      <c r="E558" s="128" t="str">
        <f ca="1">IFERROR(IF($C558="","",VLOOKUP(FİLTRE!$C558,'SKT LİSTESİ'!$F:$S,5,0)),"")</f>
        <v/>
      </c>
      <c r="F558" s="129" t="str">
        <f ca="1">IFERROR(IF($C558="","",VLOOKUP(FİLTRE!$C558,'SKT LİSTESİ'!$F:$S,7,0)),"")</f>
        <v/>
      </c>
      <c r="G558" s="130" t="str">
        <f ca="1">IFERROR(IF($C558="","",VLOOKUP(FİLTRE!$C558,'SKT LİSTESİ'!$F:$S,8,0)),"")</f>
        <v/>
      </c>
      <c r="H558" s="131" t="str">
        <f ca="1">IF(E558="","",IF($C558="","",VLOOKUP(FİLTRE!$C558,'SKT LİSTESİ'!$F:$S,9,0)))</f>
        <v/>
      </c>
      <c r="I558" s="132" t="str">
        <f ca="1">IFERROR(IF($C558="","",VLOOKUP(FİLTRE!$C558,'SKT LİSTESİ'!$F:$S,10,0)),"")</f>
        <v/>
      </c>
      <c r="J558" s="133" t="str">
        <f ca="1">IFERROR(IF($C558="","",VLOOKUP(FİLTRE!$C558,'SKT LİSTESİ'!$F:$S,11,0)),"")</f>
        <v/>
      </c>
      <c r="K558" s="134" t="str">
        <f ca="1">IFERROR(IF($C558="","",VLOOKUP(FİLTRE!$C558,'SKT LİSTESİ'!$F:$S,12,0)),"")</f>
        <v/>
      </c>
      <c r="L558" s="134" t="str">
        <f ca="1">IFERROR(IF($C558="","",VLOOKUP(FİLTRE!$C558,'SKT LİSTESİ'!$F:$S,13,0)),"")</f>
        <v/>
      </c>
      <c r="M558" s="135" t="str">
        <f ca="1">IFERROR(IF($C558="","",VLOOKUP(FİLTRE!$C558,'SKT LİSTESİ'!$F:$AJ,14,0)),"")</f>
        <v/>
      </c>
      <c r="N558" s="31" t="str">
        <f ca="1">IFERROR(IF($C558="","",VLOOKUP(FİLTRE!$C558,'SKT LİSTESİ'!$F:$AJ,22,0)),"")</f>
        <v/>
      </c>
      <c r="O558" s="136" t="str">
        <f ca="1">IFERROR(IF($C558="","",VLOOKUP(FİLTRE!$C558,'SKT LİSTESİ'!$F:$AJ,23,0)),"")</f>
        <v/>
      </c>
      <c r="P558" s="31"/>
      <c r="Q558" s="31"/>
      <c r="R558" s="137" t="str">
        <f ca="1">(IFERROR(IF($C558="","",VLOOKUP(FİLTRE!$C558,'SKT LİSTESİ'!$F:$AJ,15,0)),""))</f>
        <v/>
      </c>
      <c r="S558" s="138" t="str">
        <f ca="1">IFERROR(IF($C558="","",VLOOKUP(FİLTRE!$C558,'SKT LİSTESİ'!$F:$AJ,16,0)),"")</f>
        <v/>
      </c>
      <c r="AF558" s="179" t="str">
        <f t="shared" ca="1" si="34"/>
        <v/>
      </c>
      <c r="AG558" s="179">
        <f t="shared" ca="1" si="35"/>
        <v>0</v>
      </c>
      <c r="AH558" s="179">
        <f t="shared" ca="1" si="36"/>
        <v>0</v>
      </c>
    </row>
    <row r="559" spans="2:34" ht="15.75" x14ac:dyDescent="0.25">
      <c r="B559">
        <f t="shared" ca="1" si="33"/>
        <v>547</v>
      </c>
      <c r="C559" t="str">
        <f ca="1">IFERROR(VLOOKUP(B559,'SKT LİSTESİ'!F:F,1,0),"")</f>
        <v/>
      </c>
      <c r="E559" s="128" t="str">
        <f ca="1">IFERROR(IF($C559="","",VLOOKUP(FİLTRE!$C559,'SKT LİSTESİ'!$F:$S,5,0)),"")</f>
        <v/>
      </c>
      <c r="F559" s="129" t="str">
        <f ca="1">IFERROR(IF($C559="","",VLOOKUP(FİLTRE!$C559,'SKT LİSTESİ'!$F:$S,7,0)),"")</f>
        <v/>
      </c>
      <c r="G559" s="130" t="str">
        <f ca="1">IFERROR(IF($C559="","",VLOOKUP(FİLTRE!$C559,'SKT LİSTESİ'!$F:$S,8,0)),"")</f>
        <v/>
      </c>
      <c r="H559" s="131" t="str">
        <f ca="1">IF(E559="","",IF($C559="","",VLOOKUP(FİLTRE!$C559,'SKT LİSTESİ'!$F:$S,9,0)))</f>
        <v/>
      </c>
      <c r="I559" s="132" t="str">
        <f ca="1">IFERROR(IF($C559="","",VLOOKUP(FİLTRE!$C559,'SKT LİSTESİ'!$F:$S,10,0)),"")</f>
        <v/>
      </c>
      <c r="J559" s="133" t="str">
        <f ca="1">IFERROR(IF($C559="","",VLOOKUP(FİLTRE!$C559,'SKT LİSTESİ'!$F:$S,11,0)),"")</f>
        <v/>
      </c>
      <c r="K559" s="134" t="str">
        <f ca="1">IFERROR(IF($C559="","",VLOOKUP(FİLTRE!$C559,'SKT LİSTESİ'!$F:$S,12,0)),"")</f>
        <v/>
      </c>
      <c r="L559" s="134" t="str">
        <f ca="1">IFERROR(IF($C559="","",VLOOKUP(FİLTRE!$C559,'SKT LİSTESİ'!$F:$S,13,0)),"")</f>
        <v/>
      </c>
      <c r="M559" s="135" t="str">
        <f ca="1">IFERROR(IF($C559="","",VLOOKUP(FİLTRE!$C559,'SKT LİSTESİ'!$F:$AJ,14,0)),"")</f>
        <v/>
      </c>
      <c r="N559" s="31" t="str">
        <f ca="1">IFERROR(IF($C559="","",VLOOKUP(FİLTRE!$C559,'SKT LİSTESİ'!$F:$AJ,22,0)),"")</f>
        <v/>
      </c>
      <c r="O559" s="136" t="str">
        <f ca="1">IFERROR(IF($C559="","",VLOOKUP(FİLTRE!$C559,'SKT LİSTESİ'!$F:$AJ,23,0)),"")</f>
        <v/>
      </c>
      <c r="P559" s="31"/>
      <c r="Q559" s="31"/>
      <c r="R559" s="137" t="str">
        <f ca="1">(IFERROR(IF($C559="","",VLOOKUP(FİLTRE!$C559,'SKT LİSTESİ'!$F:$AJ,15,0)),""))</f>
        <v/>
      </c>
      <c r="S559" s="138" t="str">
        <f ca="1">IFERROR(IF($C559="","",VLOOKUP(FİLTRE!$C559,'SKT LİSTESİ'!$F:$AJ,16,0)),"")</f>
        <v/>
      </c>
      <c r="AF559" s="179" t="str">
        <f t="shared" ca="1" si="34"/>
        <v/>
      </c>
      <c r="AG559" s="179">
        <f t="shared" ca="1" si="35"/>
        <v>0</v>
      </c>
      <c r="AH559" s="179">
        <f t="shared" ca="1" si="36"/>
        <v>0</v>
      </c>
    </row>
    <row r="560" spans="2:34" ht="15.75" x14ac:dyDescent="0.25">
      <c r="B560">
        <f t="shared" ca="1" si="33"/>
        <v>548</v>
      </c>
      <c r="C560" t="str">
        <f ca="1">IFERROR(VLOOKUP(B560,'SKT LİSTESİ'!F:F,1,0),"")</f>
        <v/>
      </c>
      <c r="E560" s="128" t="str">
        <f ca="1">IFERROR(IF($C560="","",VLOOKUP(FİLTRE!$C560,'SKT LİSTESİ'!$F:$S,5,0)),"")</f>
        <v/>
      </c>
      <c r="F560" s="129" t="str">
        <f ca="1">IFERROR(IF($C560="","",VLOOKUP(FİLTRE!$C560,'SKT LİSTESİ'!$F:$S,7,0)),"")</f>
        <v/>
      </c>
      <c r="G560" s="130" t="str">
        <f ca="1">IFERROR(IF($C560="","",VLOOKUP(FİLTRE!$C560,'SKT LİSTESİ'!$F:$S,8,0)),"")</f>
        <v/>
      </c>
      <c r="H560" s="131" t="str">
        <f ca="1">IF(E560="","",IF($C560="","",VLOOKUP(FİLTRE!$C560,'SKT LİSTESİ'!$F:$S,9,0)))</f>
        <v/>
      </c>
      <c r="I560" s="132" t="str">
        <f ca="1">IFERROR(IF($C560="","",VLOOKUP(FİLTRE!$C560,'SKT LİSTESİ'!$F:$S,10,0)),"")</f>
        <v/>
      </c>
      <c r="J560" s="133" t="str">
        <f ca="1">IFERROR(IF($C560="","",VLOOKUP(FİLTRE!$C560,'SKT LİSTESİ'!$F:$S,11,0)),"")</f>
        <v/>
      </c>
      <c r="K560" s="134" t="str">
        <f ca="1">IFERROR(IF($C560="","",VLOOKUP(FİLTRE!$C560,'SKT LİSTESİ'!$F:$S,12,0)),"")</f>
        <v/>
      </c>
      <c r="L560" s="134" t="str">
        <f ca="1">IFERROR(IF($C560="","",VLOOKUP(FİLTRE!$C560,'SKT LİSTESİ'!$F:$S,13,0)),"")</f>
        <v/>
      </c>
      <c r="M560" s="135" t="str">
        <f ca="1">IFERROR(IF($C560="","",VLOOKUP(FİLTRE!$C560,'SKT LİSTESİ'!$F:$AJ,14,0)),"")</f>
        <v/>
      </c>
      <c r="N560" s="31" t="str">
        <f ca="1">IFERROR(IF($C560="","",VLOOKUP(FİLTRE!$C560,'SKT LİSTESİ'!$F:$AJ,22,0)),"")</f>
        <v/>
      </c>
      <c r="O560" s="136" t="str">
        <f ca="1">IFERROR(IF($C560="","",VLOOKUP(FİLTRE!$C560,'SKT LİSTESİ'!$F:$AJ,23,0)),"")</f>
        <v/>
      </c>
      <c r="P560" s="31"/>
      <c r="Q560" s="31"/>
      <c r="R560" s="137" t="str">
        <f ca="1">(IFERROR(IF($C560="","",VLOOKUP(FİLTRE!$C560,'SKT LİSTESİ'!$F:$AJ,15,0)),""))</f>
        <v/>
      </c>
      <c r="S560" s="138" t="str">
        <f ca="1">IFERROR(IF($C560="","",VLOOKUP(FİLTRE!$C560,'SKT LİSTESİ'!$F:$AJ,16,0)),"")</f>
        <v/>
      </c>
      <c r="AF560" s="179" t="str">
        <f t="shared" ca="1" si="34"/>
        <v/>
      </c>
      <c r="AG560" s="179">
        <f t="shared" ca="1" si="35"/>
        <v>0</v>
      </c>
      <c r="AH560" s="179">
        <f t="shared" ca="1" si="36"/>
        <v>0</v>
      </c>
    </row>
    <row r="561" spans="2:34" ht="15.75" x14ac:dyDescent="0.25">
      <c r="B561">
        <f t="shared" ca="1" si="33"/>
        <v>549</v>
      </c>
      <c r="C561" t="str">
        <f ca="1">IFERROR(VLOOKUP(B561,'SKT LİSTESİ'!F:F,1,0),"")</f>
        <v/>
      </c>
      <c r="E561" s="128" t="str">
        <f ca="1">IFERROR(IF($C561="","",VLOOKUP(FİLTRE!$C561,'SKT LİSTESİ'!$F:$S,5,0)),"")</f>
        <v/>
      </c>
      <c r="F561" s="129" t="str">
        <f ca="1">IFERROR(IF($C561="","",VLOOKUP(FİLTRE!$C561,'SKT LİSTESİ'!$F:$S,7,0)),"")</f>
        <v/>
      </c>
      <c r="G561" s="130" t="str">
        <f ca="1">IFERROR(IF($C561="","",VLOOKUP(FİLTRE!$C561,'SKT LİSTESİ'!$F:$S,8,0)),"")</f>
        <v/>
      </c>
      <c r="H561" s="131" t="str">
        <f ca="1">IF(E561="","",IF($C561="","",VLOOKUP(FİLTRE!$C561,'SKT LİSTESİ'!$F:$S,9,0)))</f>
        <v/>
      </c>
      <c r="I561" s="132" t="str">
        <f ca="1">IFERROR(IF($C561="","",VLOOKUP(FİLTRE!$C561,'SKT LİSTESİ'!$F:$S,10,0)),"")</f>
        <v/>
      </c>
      <c r="J561" s="133" t="str">
        <f ca="1">IFERROR(IF($C561="","",VLOOKUP(FİLTRE!$C561,'SKT LİSTESİ'!$F:$S,11,0)),"")</f>
        <v/>
      </c>
      <c r="K561" s="134" t="str">
        <f ca="1">IFERROR(IF($C561="","",VLOOKUP(FİLTRE!$C561,'SKT LİSTESİ'!$F:$S,12,0)),"")</f>
        <v/>
      </c>
      <c r="L561" s="134" t="str">
        <f ca="1">IFERROR(IF($C561="","",VLOOKUP(FİLTRE!$C561,'SKT LİSTESİ'!$F:$S,13,0)),"")</f>
        <v/>
      </c>
      <c r="M561" s="135" t="str">
        <f ca="1">IFERROR(IF($C561="","",VLOOKUP(FİLTRE!$C561,'SKT LİSTESİ'!$F:$AJ,14,0)),"")</f>
        <v/>
      </c>
      <c r="N561" s="31" t="str">
        <f ca="1">IFERROR(IF($C561="","",VLOOKUP(FİLTRE!$C561,'SKT LİSTESİ'!$F:$AJ,22,0)),"")</f>
        <v/>
      </c>
      <c r="O561" s="136" t="str">
        <f ca="1">IFERROR(IF($C561="","",VLOOKUP(FİLTRE!$C561,'SKT LİSTESİ'!$F:$AJ,23,0)),"")</f>
        <v/>
      </c>
      <c r="P561" s="31"/>
      <c r="Q561" s="31"/>
      <c r="R561" s="137" t="str">
        <f ca="1">(IFERROR(IF($C561="","",VLOOKUP(FİLTRE!$C561,'SKT LİSTESİ'!$F:$AJ,15,0)),""))</f>
        <v/>
      </c>
      <c r="S561" s="138" t="str">
        <f ca="1">IFERROR(IF($C561="","",VLOOKUP(FİLTRE!$C561,'SKT LİSTESİ'!$F:$AJ,16,0)),"")</f>
        <v/>
      </c>
      <c r="AF561" s="179" t="str">
        <f t="shared" ca="1" si="34"/>
        <v/>
      </c>
      <c r="AG561" s="179">
        <f t="shared" ca="1" si="35"/>
        <v>0</v>
      </c>
      <c r="AH561" s="179">
        <f t="shared" ca="1" si="36"/>
        <v>0</v>
      </c>
    </row>
    <row r="562" spans="2:34" ht="15.75" x14ac:dyDescent="0.25">
      <c r="B562">
        <f t="shared" ca="1" si="33"/>
        <v>550</v>
      </c>
      <c r="C562" t="str">
        <f ca="1">IFERROR(VLOOKUP(B562,'SKT LİSTESİ'!F:F,1,0),"")</f>
        <v/>
      </c>
      <c r="E562" s="128" t="str">
        <f ca="1">IFERROR(IF($C562="","",VLOOKUP(FİLTRE!$C562,'SKT LİSTESİ'!$F:$S,5,0)),"")</f>
        <v/>
      </c>
      <c r="F562" s="129" t="str">
        <f ca="1">IFERROR(IF($C562="","",VLOOKUP(FİLTRE!$C562,'SKT LİSTESİ'!$F:$S,7,0)),"")</f>
        <v/>
      </c>
      <c r="G562" s="130" t="str">
        <f ca="1">IFERROR(IF($C562="","",VLOOKUP(FİLTRE!$C562,'SKT LİSTESİ'!$F:$S,8,0)),"")</f>
        <v/>
      </c>
      <c r="H562" s="131" t="str">
        <f ca="1">IF(E562="","",IF($C562="","",VLOOKUP(FİLTRE!$C562,'SKT LİSTESİ'!$F:$S,9,0)))</f>
        <v/>
      </c>
      <c r="I562" s="132" t="str">
        <f ca="1">IFERROR(IF($C562="","",VLOOKUP(FİLTRE!$C562,'SKT LİSTESİ'!$F:$S,10,0)),"")</f>
        <v/>
      </c>
      <c r="J562" s="133" t="str">
        <f ca="1">IFERROR(IF($C562="","",VLOOKUP(FİLTRE!$C562,'SKT LİSTESİ'!$F:$S,11,0)),"")</f>
        <v/>
      </c>
      <c r="K562" s="134" t="str">
        <f ca="1">IFERROR(IF($C562="","",VLOOKUP(FİLTRE!$C562,'SKT LİSTESİ'!$F:$S,12,0)),"")</f>
        <v/>
      </c>
      <c r="L562" s="134" t="str">
        <f ca="1">IFERROR(IF($C562="","",VLOOKUP(FİLTRE!$C562,'SKT LİSTESİ'!$F:$S,13,0)),"")</f>
        <v/>
      </c>
      <c r="M562" s="135" t="str">
        <f ca="1">IFERROR(IF($C562="","",VLOOKUP(FİLTRE!$C562,'SKT LİSTESİ'!$F:$AJ,14,0)),"")</f>
        <v/>
      </c>
      <c r="N562" s="31" t="str">
        <f ca="1">IFERROR(IF($C562="","",VLOOKUP(FİLTRE!$C562,'SKT LİSTESİ'!$F:$AJ,22,0)),"")</f>
        <v/>
      </c>
      <c r="O562" s="136" t="str">
        <f ca="1">IFERROR(IF($C562="","",VLOOKUP(FİLTRE!$C562,'SKT LİSTESİ'!$F:$AJ,23,0)),"")</f>
        <v/>
      </c>
      <c r="P562" s="31"/>
      <c r="Q562" s="31"/>
      <c r="R562" s="137" t="str">
        <f ca="1">(IFERROR(IF($C562="","",VLOOKUP(FİLTRE!$C562,'SKT LİSTESİ'!$F:$AJ,15,0)),""))</f>
        <v/>
      </c>
      <c r="S562" s="138" t="str">
        <f ca="1">IFERROR(IF($C562="","",VLOOKUP(FİLTRE!$C562,'SKT LİSTESİ'!$F:$AJ,16,0)),"")</f>
        <v/>
      </c>
      <c r="AF562" s="179" t="str">
        <f t="shared" ca="1" si="34"/>
        <v/>
      </c>
      <c r="AG562" s="179">
        <f t="shared" ca="1" si="35"/>
        <v>0</v>
      </c>
      <c r="AH562" s="179">
        <f t="shared" ca="1" si="36"/>
        <v>0</v>
      </c>
    </row>
    <row r="563" spans="2:34" ht="15.75" x14ac:dyDescent="0.25">
      <c r="B563">
        <f t="shared" ca="1" si="33"/>
        <v>551</v>
      </c>
      <c r="C563" t="str">
        <f ca="1">IFERROR(VLOOKUP(B563,'SKT LİSTESİ'!F:F,1,0),"")</f>
        <v/>
      </c>
      <c r="E563" s="128" t="str">
        <f ca="1">IFERROR(IF($C563="","",VLOOKUP(FİLTRE!$C563,'SKT LİSTESİ'!$F:$S,5,0)),"")</f>
        <v/>
      </c>
      <c r="F563" s="129" t="str">
        <f ca="1">IFERROR(IF($C563="","",VLOOKUP(FİLTRE!$C563,'SKT LİSTESİ'!$F:$S,7,0)),"")</f>
        <v/>
      </c>
      <c r="G563" s="130" t="str">
        <f ca="1">IFERROR(IF($C563="","",VLOOKUP(FİLTRE!$C563,'SKT LİSTESİ'!$F:$S,8,0)),"")</f>
        <v/>
      </c>
      <c r="H563" s="131" t="str">
        <f ca="1">IF(E563="","",IF($C563="","",VLOOKUP(FİLTRE!$C563,'SKT LİSTESİ'!$F:$S,9,0)))</f>
        <v/>
      </c>
      <c r="I563" s="132" t="str">
        <f ca="1">IFERROR(IF($C563="","",VLOOKUP(FİLTRE!$C563,'SKT LİSTESİ'!$F:$S,10,0)),"")</f>
        <v/>
      </c>
      <c r="J563" s="133" t="str">
        <f ca="1">IFERROR(IF($C563="","",VLOOKUP(FİLTRE!$C563,'SKT LİSTESİ'!$F:$S,11,0)),"")</f>
        <v/>
      </c>
      <c r="K563" s="134" t="str">
        <f ca="1">IFERROR(IF($C563="","",VLOOKUP(FİLTRE!$C563,'SKT LİSTESİ'!$F:$S,12,0)),"")</f>
        <v/>
      </c>
      <c r="L563" s="134" t="str">
        <f ca="1">IFERROR(IF($C563="","",VLOOKUP(FİLTRE!$C563,'SKT LİSTESİ'!$F:$S,13,0)),"")</f>
        <v/>
      </c>
      <c r="M563" s="135" t="str">
        <f ca="1">IFERROR(IF($C563="","",VLOOKUP(FİLTRE!$C563,'SKT LİSTESİ'!$F:$AJ,14,0)),"")</f>
        <v/>
      </c>
      <c r="N563" s="31" t="str">
        <f ca="1">IFERROR(IF($C563="","",VLOOKUP(FİLTRE!$C563,'SKT LİSTESİ'!$F:$AJ,22,0)),"")</f>
        <v/>
      </c>
      <c r="O563" s="136" t="str">
        <f ca="1">IFERROR(IF($C563="","",VLOOKUP(FİLTRE!$C563,'SKT LİSTESİ'!$F:$AJ,23,0)),"")</f>
        <v/>
      </c>
      <c r="P563" s="31"/>
      <c r="Q563" s="31"/>
      <c r="R563" s="137" t="str">
        <f ca="1">(IFERROR(IF($C563="","",VLOOKUP(FİLTRE!$C563,'SKT LİSTESİ'!$F:$AJ,15,0)),""))</f>
        <v/>
      </c>
      <c r="S563" s="138" t="str">
        <f ca="1">IFERROR(IF($C563="","",VLOOKUP(FİLTRE!$C563,'SKT LİSTESİ'!$F:$AJ,16,0)),"")</f>
        <v/>
      </c>
      <c r="AF563" s="179" t="str">
        <f t="shared" ca="1" si="34"/>
        <v/>
      </c>
      <c r="AG563" s="179">
        <f t="shared" ca="1" si="35"/>
        <v>0</v>
      </c>
      <c r="AH563" s="179">
        <f t="shared" ca="1" si="36"/>
        <v>0</v>
      </c>
    </row>
    <row r="564" spans="2:34" ht="15.75" x14ac:dyDescent="0.25">
      <c r="B564">
        <f t="shared" ca="1" si="33"/>
        <v>552</v>
      </c>
      <c r="C564" t="str">
        <f ca="1">IFERROR(VLOOKUP(B564,'SKT LİSTESİ'!F:F,1,0),"")</f>
        <v/>
      </c>
      <c r="E564" s="128" t="str">
        <f ca="1">IFERROR(IF($C564="","",VLOOKUP(FİLTRE!$C564,'SKT LİSTESİ'!$F:$S,5,0)),"")</f>
        <v/>
      </c>
      <c r="F564" s="129" t="str">
        <f ca="1">IFERROR(IF($C564="","",VLOOKUP(FİLTRE!$C564,'SKT LİSTESİ'!$F:$S,7,0)),"")</f>
        <v/>
      </c>
      <c r="G564" s="130" t="str">
        <f ca="1">IFERROR(IF($C564="","",VLOOKUP(FİLTRE!$C564,'SKT LİSTESİ'!$F:$S,8,0)),"")</f>
        <v/>
      </c>
      <c r="H564" s="131" t="str">
        <f ca="1">IF(E564="","",IF($C564="","",VLOOKUP(FİLTRE!$C564,'SKT LİSTESİ'!$F:$S,9,0)))</f>
        <v/>
      </c>
      <c r="I564" s="132" t="str">
        <f ca="1">IFERROR(IF($C564="","",VLOOKUP(FİLTRE!$C564,'SKT LİSTESİ'!$F:$S,10,0)),"")</f>
        <v/>
      </c>
      <c r="J564" s="133" t="str">
        <f ca="1">IFERROR(IF($C564="","",VLOOKUP(FİLTRE!$C564,'SKT LİSTESİ'!$F:$S,11,0)),"")</f>
        <v/>
      </c>
      <c r="K564" s="134" t="str">
        <f ca="1">IFERROR(IF($C564="","",VLOOKUP(FİLTRE!$C564,'SKT LİSTESİ'!$F:$S,12,0)),"")</f>
        <v/>
      </c>
      <c r="L564" s="134" t="str">
        <f ca="1">IFERROR(IF($C564="","",VLOOKUP(FİLTRE!$C564,'SKT LİSTESİ'!$F:$S,13,0)),"")</f>
        <v/>
      </c>
      <c r="M564" s="135" t="str">
        <f ca="1">IFERROR(IF($C564="","",VLOOKUP(FİLTRE!$C564,'SKT LİSTESİ'!$F:$AJ,14,0)),"")</f>
        <v/>
      </c>
      <c r="N564" s="31" t="str">
        <f ca="1">IFERROR(IF($C564="","",VLOOKUP(FİLTRE!$C564,'SKT LİSTESİ'!$F:$AJ,22,0)),"")</f>
        <v/>
      </c>
      <c r="O564" s="136" t="str">
        <f ca="1">IFERROR(IF($C564="","",VLOOKUP(FİLTRE!$C564,'SKT LİSTESİ'!$F:$AJ,23,0)),"")</f>
        <v/>
      </c>
      <c r="P564" s="31"/>
      <c r="Q564" s="31"/>
      <c r="R564" s="137" t="str">
        <f ca="1">(IFERROR(IF($C564="","",VLOOKUP(FİLTRE!$C564,'SKT LİSTESİ'!$F:$AJ,15,0)),""))</f>
        <v/>
      </c>
      <c r="S564" s="138" t="str">
        <f ca="1">IFERROR(IF($C564="","",VLOOKUP(FİLTRE!$C564,'SKT LİSTESİ'!$F:$AJ,16,0)),"")</f>
        <v/>
      </c>
      <c r="AF564" s="179" t="str">
        <f t="shared" ca="1" si="34"/>
        <v/>
      </c>
      <c r="AG564" s="179">
        <f t="shared" ca="1" si="35"/>
        <v>0</v>
      </c>
      <c r="AH564" s="179">
        <f t="shared" ca="1" si="36"/>
        <v>0</v>
      </c>
    </row>
    <row r="565" spans="2:34" ht="15.75" x14ac:dyDescent="0.25">
      <c r="B565">
        <f t="shared" ca="1" si="33"/>
        <v>553</v>
      </c>
      <c r="C565" t="str">
        <f ca="1">IFERROR(VLOOKUP(B565,'SKT LİSTESİ'!F:F,1,0),"")</f>
        <v/>
      </c>
      <c r="E565" s="128" t="str">
        <f ca="1">IFERROR(IF($C565="","",VLOOKUP(FİLTRE!$C565,'SKT LİSTESİ'!$F:$S,5,0)),"")</f>
        <v/>
      </c>
      <c r="F565" s="129" t="str">
        <f ca="1">IFERROR(IF($C565="","",VLOOKUP(FİLTRE!$C565,'SKT LİSTESİ'!$F:$S,7,0)),"")</f>
        <v/>
      </c>
      <c r="G565" s="130" t="str">
        <f ca="1">IFERROR(IF($C565="","",VLOOKUP(FİLTRE!$C565,'SKT LİSTESİ'!$F:$S,8,0)),"")</f>
        <v/>
      </c>
      <c r="H565" s="131" t="str">
        <f ca="1">IF(E565="","",IF($C565="","",VLOOKUP(FİLTRE!$C565,'SKT LİSTESİ'!$F:$S,9,0)))</f>
        <v/>
      </c>
      <c r="I565" s="132" t="str">
        <f ca="1">IFERROR(IF($C565="","",VLOOKUP(FİLTRE!$C565,'SKT LİSTESİ'!$F:$S,10,0)),"")</f>
        <v/>
      </c>
      <c r="J565" s="133" t="str">
        <f ca="1">IFERROR(IF($C565="","",VLOOKUP(FİLTRE!$C565,'SKT LİSTESİ'!$F:$S,11,0)),"")</f>
        <v/>
      </c>
      <c r="K565" s="134" t="str">
        <f ca="1">IFERROR(IF($C565="","",VLOOKUP(FİLTRE!$C565,'SKT LİSTESİ'!$F:$S,12,0)),"")</f>
        <v/>
      </c>
      <c r="L565" s="134" t="str">
        <f ca="1">IFERROR(IF($C565="","",VLOOKUP(FİLTRE!$C565,'SKT LİSTESİ'!$F:$S,13,0)),"")</f>
        <v/>
      </c>
      <c r="M565" s="135" t="str">
        <f ca="1">IFERROR(IF($C565="","",VLOOKUP(FİLTRE!$C565,'SKT LİSTESİ'!$F:$AJ,14,0)),"")</f>
        <v/>
      </c>
      <c r="N565" s="31" t="str">
        <f ca="1">IFERROR(IF($C565="","",VLOOKUP(FİLTRE!$C565,'SKT LİSTESİ'!$F:$AJ,22,0)),"")</f>
        <v/>
      </c>
      <c r="O565" s="136" t="str">
        <f ca="1">IFERROR(IF($C565="","",VLOOKUP(FİLTRE!$C565,'SKT LİSTESİ'!$F:$AJ,23,0)),"")</f>
        <v/>
      </c>
      <c r="P565" s="31"/>
      <c r="Q565" s="31"/>
      <c r="R565" s="137" t="str">
        <f ca="1">(IFERROR(IF($C565="","",VLOOKUP(FİLTRE!$C565,'SKT LİSTESİ'!$F:$AJ,15,0)),""))</f>
        <v/>
      </c>
      <c r="S565" s="138" t="str">
        <f ca="1">IFERROR(IF($C565="","",VLOOKUP(FİLTRE!$C565,'SKT LİSTESİ'!$F:$AJ,16,0)),"")</f>
        <v/>
      </c>
      <c r="AF565" s="179" t="str">
        <f t="shared" ca="1" si="34"/>
        <v/>
      </c>
      <c r="AG565" s="179">
        <f t="shared" ca="1" si="35"/>
        <v>0</v>
      </c>
      <c r="AH565" s="179">
        <f t="shared" ca="1" si="36"/>
        <v>0</v>
      </c>
    </row>
    <row r="566" spans="2:34" ht="15.75" x14ac:dyDescent="0.25">
      <c r="B566">
        <f t="shared" ca="1" si="33"/>
        <v>554</v>
      </c>
      <c r="C566" t="str">
        <f ca="1">IFERROR(VLOOKUP(B566,'SKT LİSTESİ'!F:F,1,0),"")</f>
        <v/>
      </c>
      <c r="E566" s="128" t="str">
        <f ca="1">IFERROR(IF($C566="","",VLOOKUP(FİLTRE!$C566,'SKT LİSTESİ'!$F:$S,5,0)),"")</f>
        <v/>
      </c>
      <c r="F566" s="129" t="str">
        <f ca="1">IFERROR(IF($C566="","",VLOOKUP(FİLTRE!$C566,'SKT LİSTESİ'!$F:$S,7,0)),"")</f>
        <v/>
      </c>
      <c r="G566" s="130" t="str">
        <f ca="1">IFERROR(IF($C566="","",VLOOKUP(FİLTRE!$C566,'SKT LİSTESİ'!$F:$S,8,0)),"")</f>
        <v/>
      </c>
      <c r="H566" s="131" t="str">
        <f ca="1">IF(E566="","",IF($C566="","",VLOOKUP(FİLTRE!$C566,'SKT LİSTESİ'!$F:$S,9,0)))</f>
        <v/>
      </c>
      <c r="I566" s="132" t="str">
        <f ca="1">IFERROR(IF($C566="","",VLOOKUP(FİLTRE!$C566,'SKT LİSTESİ'!$F:$S,10,0)),"")</f>
        <v/>
      </c>
      <c r="J566" s="133" t="str">
        <f ca="1">IFERROR(IF($C566="","",VLOOKUP(FİLTRE!$C566,'SKT LİSTESİ'!$F:$S,11,0)),"")</f>
        <v/>
      </c>
      <c r="K566" s="134" t="str">
        <f ca="1">IFERROR(IF($C566="","",VLOOKUP(FİLTRE!$C566,'SKT LİSTESİ'!$F:$S,12,0)),"")</f>
        <v/>
      </c>
      <c r="L566" s="134" t="str">
        <f ca="1">IFERROR(IF($C566="","",VLOOKUP(FİLTRE!$C566,'SKT LİSTESİ'!$F:$S,13,0)),"")</f>
        <v/>
      </c>
      <c r="M566" s="135" t="str">
        <f ca="1">IFERROR(IF($C566="","",VLOOKUP(FİLTRE!$C566,'SKT LİSTESİ'!$F:$AJ,14,0)),"")</f>
        <v/>
      </c>
      <c r="N566" s="31" t="str">
        <f ca="1">IFERROR(IF($C566="","",VLOOKUP(FİLTRE!$C566,'SKT LİSTESİ'!$F:$AJ,22,0)),"")</f>
        <v/>
      </c>
      <c r="O566" s="136" t="str">
        <f ca="1">IFERROR(IF($C566="","",VLOOKUP(FİLTRE!$C566,'SKT LİSTESİ'!$F:$AJ,23,0)),"")</f>
        <v/>
      </c>
      <c r="P566" s="31"/>
      <c r="Q566" s="31"/>
      <c r="R566" s="137" t="str">
        <f ca="1">(IFERROR(IF($C566="","",VLOOKUP(FİLTRE!$C566,'SKT LİSTESİ'!$F:$AJ,15,0)),""))</f>
        <v/>
      </c>
      <c r="S566" s="138" t="str">
        <f ca="1">IFERROR(IF($C566="","",VLOOKUP(FİLTRE!$C566,'SKT LİSTESİ'!$F:$AJ,16,0)),"")</f>
        <v/>
      </c>
      <c r="AF566" s="179" t="str">
        <f t="shared" ca="1" si="34"/>
        <v/>
      </c>
      <c r="AG566" s="179">
        <f t="shared" ca="1" si="35"/>
        <v>0</v>
      </c>
      <c r="AH566" s="179">
        <f t="shared" ca="1" si="36"/>
        <v>0</v>
      </c>
    </row>
    <row r="567" spans="2:34" ht="15.75" x14ac:dyDescent="0.25">
      <c r="B567">
        <f t="shared" ca="1" si="33"/>
        <v>555</v>
      </c>
      <c r="C567" t="str">
        <f ca="1">IFERROR(VLOOKUP(B567,'SKT LİSTESİ'!F:F,1,0),"")</f>
        <v/>
      </c>
      <c r="E567" s="128" t="str">
        <f ca="1">IFERROR(IF($C567="","",VLOOKUP(FİLTRE!$C567,'SKT LİSTESİ'!$F:$S,5,0)),"")</f>
        <v/>
      </c>
      <c r="F567" s="129" t="str">
        <f ca="1">IFERROR(IF($C567="","",VLOOKUP(FİLTRE!$C567,'SKT LİSTESİ'!$F:$S,7,0)),"")</f>
        <v/>
      </c>
      <c r="G567" s="130" t="str">
        <f ca="1">IFERROR(IF($C567="","",VLOOKUP(FİLTRE!$C567,'SKT LİSTESİ'!$F:$S,8,0)),"")</f>
        <v/>
      </c>
      <c r="H567" s="131" t="str">
        <f ca="1">IF(E567="","",IF($C567="","",VLOOKUP(FİLTRE!$C567,'SKT LİSTESİ'!$F:$S,9,0)))</f>
        <v/>
      </c>
      <c r="I567" s="132" t="str">
        <f ca="1">IFERROR(IF($C567="","",VLOOKUP(FİLTRE!$C567,'SKT LİSTESİ'!$F:$S,10,0)),"")</f>
        <v/>
      </c>
      <c r="J567" s="133" t="str">
        <f ca="1">IFERROR(IF($C567="","",VLOOKUP(FİLTRE!$C567,'SKT LİSTESİ'!$F:$S,11,0)),"")</f>
        <v/>
      </c>
      <c r="K567" s="134" t="str">
        <f ca="1">IFERROR(IF($C567="","",VLOOKUP(FİLTRE!$C567,'SKT LİSTESİ'!$F:$S,12,0)),"")</f>
        <v/>
      </c>
      <c r="L567" s="134" t="str">
        <f ca="1">IFERROR(IF($C567="","",VLOOKUP(FİLTRE!$C567,'SKT LİSTESİ'!$F:$S,13,0)),"")</f>
        <v/>
      </c>
      <c r="M567" s="135" t="str">
        <f ca="1">IFERROR(IF($C567="","",VLOOKUP(FİLTRE!$C567,'SKT LİSTESİ'!$F:$AJ,14,0)),"")</f>
        <v/>
      </c>
      <c r="N567" s="31" t="str">
        <f ca="1">IFERROR(IF($C567="","",VLOOKUP(FİLTRE!$C567,'SKT LİSTESİ'!$F:$AJ,22,0)),"")</f>
        <v/>
      </c>
      <c r="O567" s="136" t="str">
        <f ca="1">IFERROR(IF($C567="","",VLOOKUP(FİLTRE!$C567,'SKT LİSTESİ'!$F:$AJ,23,0)),"")</f>
        <v/>
      </c>
      <c r="P567" s="31"/>
      <c r="Q567" s="31"/>
      <c r="R567" s="137" t="str">
        <f ca="1">(IFERROR(IF($C567="","",VLOOKUP(FİLTRE!$C567,'SKT LİSTESİ'!$F:$AJ,15,0)),""))</f>
        <v/>
      </c>
      <c r="S567" s="138" t="str">
        <f ca="1">IFERROR(IF($C567="","",VLOOKUP(FİLTRE!$C567,'SKT LİSTESİ'!$F:$AJ,16,0)),"")</f>
        <v/>
      </c>
      <c r="AF567" s="179" t="str">
        <f t="shared" ca="1" si="34"/>
        <v/>
      </c>
      <c r="AG567" s="179">
        <f t="shared" ca="1" si="35"/>
        <v>0</v>
      </c>
      <c r="AH567" s="179">
        <f t="shared" ca="1" si="36"/>
        <v>0</v>
      </c>
    </row>
    <row r="568" spans="2:34" ht="15.75" x14ac:dyDescent="0.25">
      <c r="B568">
        <f t="shared" ca="1" si="33"/>
        <v>556</v>
      </c>
      <c r="C568" t="str">
        <f ca="1">IFERROR(VLOOKUP(B568,'SKT LİSTESİ'!F:F,1,0),"")</f>
        <v/>
      </c>
      <c r="E568" s="128" t="str">
        <f ca="1">IFERROR(IF($C568="","",VLOOKUP(FİLTRE!$C568,'SKT LİSTESİ'!$F:$S,5,0)),"")</f>
        <v/>
      </c>
      <c r="F568" s="129" t="str">
        <f ca="1">IFERROR(IF($C568="","",VLOOKUP(FİLTRE!$C568,'SKT LİSTESİ'!$F:$S,7,0)),"")</f>
        <v/>
      </c>
      <c r="G568" s="130" t="str">
        <f ca="1">IFERROR(IF($C568="","",VLOOKUP(FİLTRE!$C568,'SKT LİSTESİ'!$F:$S,8,0)),"")</f>
        <v/>
      </c>
      <c r="H568" s="131" t="str">
        <f ca="1">IF(E568="","",IF($C568="","",VLOOKUP(FİLTRE!$C568,'SKT LİSTESİ'!$F:$S,9,0)))</f>
        <v/>
      </c>
      <c r="I568" s="132" t="str">
        <f ca="1">IFERROR(IF($C568="","",VLOOKUP(FİLTRE!$C568,'SKT LİSTESİ'!$F:$S,10,0)),"")</f>
        <v/>
      </c>
      <c r="J568" s="133" t="str">
        <f ca="1">IFERROR(IF($C568="","",VLOOKUP(FİLTRE!$C568,'SKT LİSTESİ'!$F:$S,11,0)),"")</f>
        <v/>
      </c>
      <c r="K568" s="134" t="str">
        <f ca="1">IFERROR(IF($C568="","",VLOOKUP(FİLTRE!$C568,'SKT LİSTESİ'!$F:$S,12,0)),"")</f>
        <v/>
      </c>
      <c r="L568" s="134" t="str">
        <f ca="1">IFERROR(IF($C568="","",VLOOKUP(FİLTRE!$C568,'SKT LİSTESİ'!$F:$S,13,0)),"")</f>
        <v/>
      </c>
      <c r="M568" s="135" t="str">
        <f ca="1">IFERROR(IF($C568="","",VLOOKUP(FİLTRE!$C568,'SKT LİSTESİ'!$F:$AJ,14,0)),"")</f>
        <v/>
      </c>
      <c r="N568" s="31" t="str">
        <f ca="1">IFERROR(IF($C568="","",VLOOKUP(FİLTRE!$C568,'SKT LİSTESİ'!$F:$AJ,22,0)),"")</f>
        <v/>
      </c>
      <c r="O568" s="136" t="str">
        <f ca="1">IFERROR(IF($C568="","",VLOOKUP(FİLTRE!$C568,'SKT LİSTESİ'!$F:$AJ,23,0)),"")</f>
        <v/>
      </c>
      <c r="P568" s="31"/>
      <c r="Q568" s="31"/>
      <c r="R568" s="137" t="str">
        <f ca="1">(IFERROR(IF($C568="","",VLOOKUP(FİLTRE!$C568,'SKT LİSTESİ'!$F:$AJ,15,0)),""))</f>
        <v/>
      </c>
      <c r="S568" s="138" t="str">
        <f ca="1">IFERROR(IF($C568="","",VLOOKUP(FİLTRE!$C568,'SKT LİSTESİ'!$F:$AJ,16,0)),"")</f>
        <v/>
      </c>
      <c r="AF568" s="179" t="str">
        <f t="shared" ca="1" si="34"/>
        <v/>
      </c>
      <c r="AG568" s="179">
        <f t="shared" ca="1" si="35"/>
        <v>0</v>
      </c>
      <c r="AH568" s="179">
        <f t="shared" ca="1" si="36"/>
        <v>0</v>
      </c>
    </row>
    <row r="569" spans="2:34" ht="15.75" x14ac:dyDescent="0.25">
      <c r="B569">
        <f t="shared" ca="1" si="33"/>
        <v>557</v>
      </c>
      <c r="C569" t="str">
        <f ca="1">IFERROR(VLOOKUP(B569,'SKT LİSTESİ'!F:F,1,0),"")</f>
        <v/>
      </c>
      <c r="E569" s="128" t="str">
        <f ca="1">IFERROR(IF($C569="","",VLOOKUP(FİLTRE!$C569,'SKT LİSTESİ'!$F:$S,5,0)),"")</f>
        <v/>
      </c>
      <c r="F569" s="129" t="str">
        <f ca="1">IFERROR(IF($C569="","",VLOOKUP(FİLTRE!$C569,'SKT LİSTESİ'!$F:$S,7,0)),"")</f>
        <v/>
      </c>
      <c r="G569" s="130" t="str">
        <f ca="1">IFERROR(IF($C569="","",VLOOKUP(FİLTRE!$C569,'SKT LİSTESİ'!$F:$S,8,0)),"")</f>
        <v/>
      </c>
      <c r="H569" s="131" t="str">
        <f ca="1">IF(E569="","",IF($C569="","",VLOOKUP(FİLTRE!$C569,'SKT LİSTESİ'!$F:$S,9,0)))</f>
        <v/>
      </c>
      <c r="I569" s="132" t="str">
        <f ca="1">IFERROR(IF($C569="","",VLOOKUP(FİLTRE!$C569,'SKT LİSTESİ'!$F:$S,10,0)),"")</f>
        <v/>
      </c>
      <c r="J569" s="133" t="str">
        <f ca="1">IFERROR(IF($C569="","",VLOOKUP(FİLTRE!$C569,'SKT LİSTESİ'!$F:$S,11,0)),"")</f>
        <v/>
      </c>
      <c r="K569" s="134" t="str">
        <f ca="1">IFERROR(IF($C569="","",VLOOKUP(FİLTRE!$C569,'SKT LİSTESİ'!$F:$S,12,0)),"")</f>
        <v/>
      </c>
      <c r="L569" s="134" t="str">
        <f ca="1">IFERROR(IF($C569="","",VLOOKUP(FİLTRE!$C569,'SKT LİSTESİ'!$F:$S,13,0)),"")</f>
        <v/>
      </c>
      <c r="M569" s="135" t="str">
        <f ca="1">IFERROR(IF($C569="","",VLOOKUP(FİLTRE!$C569,'SKT LİSTESİ'!$F:$AJ,14,0)),"")</f>
        <v/>
      </c>
      <c r="N569" s="31" t="str">
        <f ca="1">IFERROR(IF($C569="","",VLOOKUP(FİLTRE!$C569,'SKT LİSTESİ'!$F:$AJ,22,0)),"")</f>
        <v/>
      </c>
      <c r="O569" s="136" t="str">
        <f ca="1">IFERROR(IF($C569="","",VLOOKUP(FİLTRE!$C569,'SKT LİSTESİ'!$F:$AJ,23,0)),"")</f>
        <v/>
      </c>
      <c r="P569" s="31"/>
      <c r="Q569" s="31"/>
      <c r="R569" s="137" t="str">
        <f ca="1">(IFERROR(IF($C569="","",VLOOKUP(FİLTRE!$C569,'SKT LİSTESİ'!$F:$AJ,15,0)),""))</f>
        <v/>
      </c>
      <c r="S569" s="138" t="str">
        <f ca="1">IFERROR(IF($C569="","",VLOOKUP(FİLTRE!$C569,'SKT LİSTESİ'!$F:$AJ,16,0)),"")</f>
        <v/>
      </c>
      <c r="AF569" s="179" t="str">
        <f t="shared" ca="1" si="34"/>
        <v/>
      </c>
      <c r="AG569" s="179">
        <f t="shared" ca="1" si="35"/>
        <v>0</v>
      </c>
      <c r="AH569" s="179">
        <f t="shared" ca="1" si="36"/>
        <v>0</v>
      </c>
    </row>
    <row r="570" spans="2:34" ht="15.75" x14ac:dyDescent="0.25">
      <c r="B570">
        <f t="shared" ca="1" si="33"/>
        <v>558</v>
      </c>
      <c r="C570" t="str">
        <f ca="1">IFERROR(VLOOKUP(B570,'SKT LİSTESİ'!F:F,1,0),"")</f>
        <v/>
      </c>
      <c r="E570" s="128" t="str">
        <f ca="1">IFERROR(IF($C570="","",VLOOKUP(FİLTRE!$C570,'SKT LİSTESİ'!$F:$S,5,0)),"")</f>
        <v/>
      </c>
      <c r="F570" s="129" t="str">
        <f ca="1">IFERROR(IF($C570="","",VLOOKUP(FİLTRE!$C570,'SKT LİSTESİ'!$F:$S,7,0)),"")</f>
        <v/>
      </c>
      <c r="G570" s="130" t="str">
        <f ca="1">IFERROR(IF($C570="","",VLOOKUP(FİLTRE!$C570,'SKT LİSTESİ'!$F:$S,8,0)),"")</f>
        <v/>
      </c>
      <c r="H570" s="131" t="str">
        <f ca="1">IF(E570="","",IF($C570="","",VLOOKUP(FİLTRE!$C570,'SKT LİSTESİ'!$F:$S,9,0)))</f>
        <v/>
      </c>
      <c r="I570" s="132" t="str">
        <f ca="1">IFERROR(IF($C570="","",VLOOKUP(FİLTRE!$C570,'SKT LİSTESİ'!$F:$S,10,0)),"")</f>
        <v/>
      </c>
      <c r="J570" s="133" t="str">
        <f ca="1">IFERROR(IF($C570="","",VLOOKUP(FİLTRE!$C570,'SKT LİSTESİ'!$F:$S,11,0)),"")</f>
        <v/>
      </c>
      <c r="K570" s="134" t="str">
        <f ca="1">IFERROR(IF($C570="","",VLOOKUP(FİLTRE!$C570,'SKT LİSTESİ'!$F:$S,12,0)),"")</f>
        <v/>
      </c>
      <c r="L570" s="134" t="str">
        <f ca="1">IFERROR(IF($C570="","",VLOOKUP(FİLTRE!$C570,'SKT LİSTESİ'!$F:$S,13,0)),"")</f>
        <v/>
      </c>
      <c r="M570" s="135" t="str">
        <f ca="1">IFERROR(IF($C570="","",VLOOKUP(FİLTRE!$C570,'SKT LİSTESİ'!$F:$AJ,14,0)),"")</f>
        <v/>
      </c>
      <c r="N570" s="31" t="str">
        <f ca="1">IFERROR(IF($C570="","",VLOOKUP(FİLTRE!$C570,'SKT LİSTESİ'!$F:$AJ,22,0)),"")</f>
        <v/>
      </c>
      <c r="O570" s="136" t="str">
        <f ca="1">IFERROR(IF($C570="","",VLOOKUP(FİLTRE!$C570,'SKT LİSTESİ'!$F:$AJ,23,0)),"")</f>
        <v/>
      </c>
      <c r="P570" s="31"/>
      <c r="Q570" s="31"/>
      <c r="R570" s="137" t="str">
        <f ca="1">(IFERROR(IF($C570="","",VLOOKUP(FİLTRE!$C570,'SKT LİSTESİ'!$F:$AJ,15,0)),""))</f>
        <v/>
      </c>
      <c r="S570" s="138" t="str">
        <f ca="1">IFERROR(IF($C570="","",VLOOKUP(FİLTRE!$C570,'SKT LİSTESİ'!$F:$AJ,16,0)),"")</f>
        <v/>
      </c>
      <c r="AF570" s="179" t="str">
        <f t="shared" ca="1" si="34"/>
        <v/>
      </c>
      <c r="AG570" s="179">
        <f t="shared" ca="1" si="35"/>
        <v>0</v>
      </c>
      <c r="AH570" s="179">
        <f t="shared" ca="1" si="36"/>
        <v>0</v>
      </c>
    </row>
    <row r="571" spans="2:34" ht="15.75" x14ac:dyDescent="0.25">
      <c r="B571">
        <f t="shared" ca="1" si="33"/>
        <v>559</v>
      </c>
      <c r="C571" t="str">
        <f ca="1">IFERROR(VLOOKUP(B571,'SKT LİSTESİ'!F:F,1,0),"")</f>
        <v/>
      </c>
      <c r="E571" s="128" t="str">
        <f ca="1">IFERROR(IF($C571="","",VLOOKUP(FİLTRE!$C571,'SKT LİSTESİ'!$F:$S,5,0)),"")</f>
        <v/>
      </c>
      <c r="F571" s="129" t="str">
        <f ca="1">IFERROR(IF($C571="","",VLOOKUP(FİLTRE!$C571,'SKT LİSTESİ'!$F:$S,7,0)),"")</f>
        <v/>
      </c>
      <c r="G571" s="130" t="str">
        <f ca="1">IFERROR(IF($C571="","",VLOOKUP(FİLTRE!$C571,'SKT LİSTESİ'!$F:$S,8,0)),"")</f>
        <v/>
      </c>
      <c r="H571" s="131" t="str">
        <f ca="1">IF(E571="","",IF($C571="","",VLOOKUP(FİLTRE!$C571,'SKT LİSTESİ'!$F:$S,9,0)))</f>
        <v/>
      </c>
      <c r="I571" s="132" t="str">
        <f ca="1">IFERROR(IF($C571="","",VLOOKUP(FİLTRE!$C571,'SKT LİSTESİ'!$F:$S,10,0)),"")</f>
        <v/>
      </c>
      <c r="J571" s="133" t="str">
        <f ca="1">IFERROR(IF($C571="","",VLOOKUP(FİLTRE!$C571,'SKT LİSTESİ'!$F:$S,11,0)),"")</f>
        <v/>
      </c>
      <c r="K571" s="134" t="str">
        <f ca="1">IFERROR(IF($C571="","",VLOOKUP(FİLTRE!$C571,'SKT LİSTESİ'!$F:$S,12,0)),"")</f>
        <v/>
      </c>
      <c r="L571" s="134" t="str">
        <f ca="1">IFERROR(IF($C571="","",VLOOKUP(FİLTRE!$C571,'SKT LİSTESİ'!$F:$S,13,0)),"")</f>
        <v/>
      </c>
      <c r="M571" s="135" t="str">
        <f ca="1">IFERROR(IF($C571="","",VLOOKUP(FİLTRE!$C571,'SKT LİSTESİ'!$F:$AJ,14,0)),"")</f>
        <v/>
      </c>
      <c r="N571" s="31" t="str">
        <f ca="1">IFERROR(IF($C571="","",VLOOKUP(FİLTRE!$C571,'SKT LİSTESİ'!$F:$AJ,22,0)),"")</f>
        <v/>
      </c>
      <c r="O571" s="136" t="str">
        <f ca="1">IFERROR(IF($C571="","",VLOOKUP(FİLTRE!$C571,'SKT LİSTESİ'!$F:$AJ,23,0)),"")</f>
        <v/>
      </c>
      <c r="P571" s="31"/>
      <c r="Q571" s="31"/>
      <c r="R571" s="137" t="str">
        <f ca="1">(IFERROR(IF($C571="","",VLOOKUP(FİLTRE!$C571,'SKT LİSTESİ'!$F:$AJ,15,0)),""))</f>
        <v/>
      </c>
      <c r="S571" s="138" t="str">
        <f ca="1">IFERROR(IF($C571="","",VLOOKUP(FİLTRE!$C571,'SKT LİSTESİ'!$F:$AJ,16,0)),"")</f>
        <v/>
      </c>
      <c r="AF571" s="179" t="str">
        <f t="shared" ca="1" si="34"/>
        <v/>
      </c>
      <c r="AG571" s="179">
        <f t="shared" ca="1" si="35"/>
        <v>0</v>
      </c>
      <c r="AH571" s="179">
        <f t="shared" ca="1" si="36"/>
        <v>0</v>
      </c>
    </row>
    <row r="572" spans="2:34" ht="15.75" x14ac:dyDescent="0.25">
      <c r="B572">
        <f t="shared" ca="1" si="33"/>
        <v>560</v>
      </c>
      <c r="C572" t="str">
        <f ca="1">IFERROR(VLOOKUP(B572,'SKT LİSTESİ'!F:F,1,0),"")</f>
        <v/>
      </c>
      <c r="E572" s="128" t="str">
        <f ca="1">IFERROR(IF($C572="","",VLOOKUP(FİLTRE!$C572,'SKT LİSTESİ'!$F:$S,5,0)),"")</f>
        <v/>
      </c>
      <c r="F572" s="129" t="str">
        <f ca="1">IFERROR(IF($C572="","",VLOOKUP(FİLTRE!$C572,'SKT LİSTESİ'!$F:$S,7,0)),"")</f>
        <v/>
      </c>
      <c r="G572" s="130" t="str">
        <f ca="1">IFERROR(IF($C572="","",VLOOKUP(FİLTRE!$C572,'SKT LİSTESİ'!$F:$S,8,0)),"")</f>
        <v/>
      </c>
      <c r="H572" s="131" t="str">
        <f ca="1">IF(E572="","",IF($C572="","",VLOOKUP(FİLTRE!$C572,'SKT LİSTESİ'!$F:$S,9,0)))</f>
        <v/>
      </c>
      <c r="I572" s="132" t="str">
        <f ca="1">IFERROR(IF($C572="","",VLOOKUP(FİLTRE!$C572,'SKT LİSTESİ'!$F:$S,10,0)),"")</f>
        <v/>
      </c>
      <c r="J572" s="133" t="str">
        <f ca="1">IFERROR(IF($C572="","",VLOOKUP(FİLTRE!$C572,'SKT LİSTESİ'!$F:$S,11,0)),"")</f>
        <v/>
      </c>
      <c r="K572" s="134" t="str">
        <f ca="1">IFERROR(IF($C572="","",VLOOKUP(FİLTRE!$C572,'SKT LİSTESİ'!$F:$S,12,0)),"")</f>
        <v/>
      </c>
      <c r="L572" s="134" t="str">
        <f ca="1">IFERROR(IF($C572="","",VLOOKUP(FİLTRE!$C572,'SKT LİSTESİ'!$F:$S,13,0)),"")</f>
        <v/>
      </c>
      <c r="M572" s="135" t="str">
        <f ca="1">IFERROR(IF($C572="","",VLOOKUP(FİLTRE!$C572,'SKT LİSTESİ'!$F:$AJ,14,0)),"")</f>
        <v/>
      </c>
      <c r="N572" s="31" t="str">
        <f ca="1">IFERROR(IF($C572="","",VLOOKUP(FİLTRE!$C572,'SKT LİSTESİ'!$F:$AJ,22,0)),"")</f>
        <v/>
      </c>
      <c r="O572" s="136" t="str">
        <f ca="1">IFERROR(IF($C572="","",VLOOKUP(FİLTRE!$C572,'SKT LİSTESİ'!$F:$AJ,23,0)),"")</f>
        <v/>
      </c>
      <c r="P572" s="31"/>
      <c r="Q572" s="31"/>
      <c r="R572" s="137" t="str">
        <f ca="1">(IFERROR(IF($C572="","",VLOOKUP(FİLTRE!$C572,'SKT LİSTESİ'!$F:$AJ,15,0)),""))</f>
        <v/>
      </c>
      <c r="S572" s="138" t="str">
        <f ca="1">IFERROR(IF($C572="","",VLOOKUP(FİLTRE!$C572,'SKT LİSTESİ'!$F:$AJ,16,0)),"")</f>
        <v/>
      </c>
      <c r="AF572" s="179" t="str">
        <f t="shared" ca="1" si="34"/>
        <v/>
      </c>
      <c r="AG572" s="179">
        <f t="shared" ca="1" si="35"/>
        <v>0</v>
      </c>
      <c r="AH572" s="179">
        <f t="shared" ca="1" si="36"/>
        <v>0</v>
      </c>
    </row>
    <row r="573" spans="2:34" ht="15.75" x14ac:dyDescent="0.25">
      <c r="B573">
        <f t="shared" ca="1" si="33"/>
        <v>561</v>
      </c>
      <c r="C573" t="str">
        <f ca="1">IFERROR(VLOOKUP(B573,'SKT LİSTESİ'!F:F,1,0),"")</f>
        <v/>
      </c>
      <c r="E573" s="128" t="str">
        <f ca="1">IFERROR(IF($C573="","",VLOOKUP(FİLTRE!$C573,'SKT LİSTESİ'!$F:$S,5,0)),"")</f>
        <v/>
      </c>
      <c r="F573" s="129" t="str">
        <f ca="1">IFERROR(IF($C573="","",VLOOKUP(FİLTRE!$C573,'SKT LİSTESİ'!$F:$S,7,0)),"")</f>
        <v/>
      </c>
      <c r="G573" s="130" t="str">
        <f ca="1">IFERROR(IF($C573="","",VLOOKUP(FİLTRE!$C573,'SKT LİSTESİ'!$F:$S,8,0)),"")</f>
        <v/>
      </c>
      <c r="H573" s="131" t="str">
        <f ca="1">IF(E573="","",IF($C573="","",VLOOKUP(FİLTRE!$C573,'SKT LİSTESİ'!$F:$S,9,0)))</f>
        <v/>
      </c>
      <c r="I573" s="132" t="str">
        <f ca="1">IFERROR(IF($C573="","",VLOOKUP(FİLTRE!$C573,'SKT LİSTESİ'!$F:$S,10,0)),"")</f>
        <v/>
      </c>
      <c r="J573" s="133" t="str">
        <f ca="1">IFERROR(IF($C573="","",VLOOKUP(FİLTRE!$C573,'SKT LİSTESİ'!$F:$S,11,0)),"")</f>
        <v/>
      </c>
      <c r="K573" s="134" t="str">
        <f ca="1">IFERROR(IF($C573="","",VLOOKUP(FİLTRE!$C573,'SKT LİSTESİ'!$F:$S,12,0)),"")</f>
        <v/>
      </c>
      <c r="L573" s="134" t="str">
        <f ca="1">IFERROR(IF($C573="","",VLOOKUP(FİLTRE!$C573,'SKT LİSTESİ'!$F:$S,13,0)),"")</f>
        <v/>
      </c>
      <c r="M573" s="135" t="str">
        <f ca="1">IFERROR(IF($C573="","",VLOOKUP(FİLTRE!$C573,'SKT LİSTESİ'!$F:$AJ,14,0)),"")</f>
        <v/>
      </c>
      <c r="N573" s="31" t="str">
        <f ca="1">IFERROR(IF($C573="","",VLOOKUP(FİLTRE!$C573,'SKT LİSTESİ'!$F:$AJ,22,0)),"")</f>
        <v/>
      </c>
      <c r="O573" s="136" t="str">
        <f ca="1">IFERROR(IF($C573="","",VLOOKUP(FİLTRE!$C573,'SKT LİSTESİ'!$F:$AJ,23,0)),"")</f>
        <v/>
      </c>
      <c r="P573" s="31"/>
      <c r="Q573" s="31"/>
      <c r="R573" s="137" t="str">
        <f ca="1">(IFERROR(IF($C573="","",VLOOKUP(FİLTRE!$C573,'SKT LİSTESİ'!$F:$AJ,15,0)),""))</f>
        <v/>
      </c>
      <c r="S573" s="138" t="str">
        <f ca="1">IFERROR(IF($C573="","",VLOOKUP(FİLTRE!$C573,'SKT LİSTESİ'!$F:$AJ,16,0)),"")</f>
        <v/>
      </c>
      <c r="AF573" s="179" t="str">
        <f t="shared" ca="1" si="34"/>
        <v/>
      </c>
      <c r="AG573" s="179">
        <f t="shared" ca="1" si="35"/>
        <v>0</v>
      </c>
      <c r="AH573" s="179">
        <f t="shared" ca="1" si="36"/>
        <v>0</v>
      </c>
    </row>
    <row r="574" spans="2:34" ht="15.75" x14ac:dyDescent="0.25">
      <c r="B574">
        <f t="shared" ca="1" si="33"/>
        <v>562</v>
      </c>
      <c r="C574" t="str">
        <f ca="1">IFERROR(VLOOKUP(B574,'SKT LİSTESİ'!F:F,1,0),"")</f>
        <v/>
      </c>
      <c r="E574" s="128" t="str">
        <f ca="1">IFERROR(IF($C574="","",VLOOKUP(FİLTRE!$C574,'SKT LİSTESİ'!$F:$S,5,0)),"")</f>
        <v/>
      </c>
      <c r="F574" s="129" t="str">
        <f ca="1">IFERROR(IF($C574="","",VLOOKUP(FİLTRE!$C574,'SKT LİSTESİ'!$F:$S,7,0)),"")</f>
        <v/>
      </c>
      <c r="G574" s="130" t="str">
        <f ca="1">IFERROR(IF($C574="","",VLOOKUP(FİLTRE!$C574,'SKT LİSTESİ'!$F:$S,8,0)),"")</f>
        <v/>
      </c>
      <c r="H574" s="131" t="str">
        <f ca="1">IF(E574="","",IF($C574="","",VLOOKUP(FİLTRE!$C574,'SKT LİSTESİ'!$F:$S,9,0)))</f>
        <v/>
      </c>
      <c r="I574" s="132" t="str">
        <f ca="1">IFERROR(IF($C574="","",VLOOKUP(FİLTRE!$C574,'SKT LİSTESİ'!$F:$S,10,0)),"")</f>
        <v/>
      </c>
      <c r="J574" s="133" t="str">
        <f ca="1">IFERROR(IF($C574="","",VLOOKUP(FİLTRE!$C574,'SKT LİSTESİ'!$F:$S,11,0)),"")</f>
        <v/>
      </c>
      <c r="K574" s="134" t="str">
        <f ca="1">IFERROR(IF($C574="","",VLOOKUP(FİLTRE!$C574,'SKT LİSTESİ'!$F:$S,12,0)),"")</f>
        <v/>
      </c>
      <c r="L574" s="134" t="str">
        <f ca="1">IFERROR(IF($C574="","",VLOOKUP(FİLTRE!$C574,'SKT LİSTESİ'!$F:$S,13,0)),"")</f>
        <v/>
      </c>
      <c r="M574" s="135" t="str">
        <f ca="1">IFERROR(IF($C574="","",VLOOKUP(FİLTRE!$C574,'SKT LİSTESİ'!$F:$AJ,14,0)),"")</f>
        <v/>
      </c>
      <c r="N574" s="31" t="str">
        <f ca="1">IFERROR(IF($C574="","",VLOOKUP(FİLTRE!$C574,'SKT LİSTESİ'!$F:$AJ,22,0)),"")</f>
        <v/>
      </c>
      <c r="O574" s="136" t="str">
        <f ca="1">IFERROR(IF($C574="","",VLOOKUP(FİLTRE!$C574,'SKT LİSTESİ'!$F:$AJ,23,0)),"")</f>
        <v/>
      </c>
      <c r="P574" s="31"/>
      <c r="Q574" s="31"/>
      <c r="R574" s="137" t="str">
        <f ca="1">(IFERROR(IF($C574="","",VLOOKUP(FİLTRE!$C574,'SKT LİSTESİ'!$F:$AJ,15,0)),""))</f>
        <v/>
      </c>
      <c r="S574" s="138" t="str">
        <f ca="1">IFERROR(IF($C574="","",VLOOKUP(FİLTRE!$C574,'SKT LİSTESİ'!$F:$AJ,16,0)),"")</f>
        <v/>
      </c>
      <c r="AF574" s="179" t="str">
        <f t="shared" ca="1" si="34"/>
        <v/>
      </c>
      <c r="AG574" s="179">
        <f t="shared" ca="1" si="35"/>
        <v>0</v>
      </c>
      <c r="AH574" s="179">
        <f t="shared" ca="1" si="36"/>
        <v>0</v>
      </c>
    </row>
    <row r="575" spans="2:34" ht="15.75" x14ac:dyDescent="0.25">
      <c r="B575">
        <f t="shared" ca="1" si="33"/>
        <v>563</v>
      </c>
      <c r="C575" t="str">
        <f ca="1">IFERROR(VLOOKUP(B575,'SKT LİSTESİ'!F:F,1,0),"")</f>
        <v/>
      </c>
      <c r="E575" s="128" t="str">
        <f ca="1">IFERROR(IF($C575="","",VLOOKUP(FİLTRE!$C575,'SKT LİSTESİ'!$F:$S,5,0)),"")</f>
        <v/>
      </c>
      <c r="F575" s="129" t="str">
        <f ca="1">IFERROR(IF($C575="","",VLOOKUP(FİLTRE!$C575,'SKT LİSTESİ'!$F:$S,7,0)),"")</f>
        <v/>
      </c>
      <c r="G575" s="130" t="str">
        <f ca="1">IFERROR(IF($C575="","",VLOOKUP(FİLTRE!$C575,'SKT LİSTESİ'!$F:$S,8,0)),"")</f>
        <v/>
      </c>
      <c r="H575" s="131" t="str">
        <f ca="1">IF(E575="","",IF($C575="","",VLOOKUP(FİLTRE!$C575,'SKT LİSTESİ'!$F:$S,9,0)))</f>
        <v/>
      </c>
      <c r="I575" s="132" t="str">
        <f ca="1">IFERROR(IF($C575="","",VLOOKUP(FİLTRE!$C575,'SKT LİSTESİ'!$F:$S,10,0)),"")</f>
        <v/>
      </c>
      <c r="J575" s="133" t="str">
        <f ca="1">IFERROR(IF($C575="","",VLOOKUP(FİLTRE!$C575,'SKT LİSTESİ'!$F:$S,11,0)),"")</f>
        <v/>
      </c>
      <c r="K575" s="134" t="str">
        <f ca="1">IFERROR(IF($C575="","",VLOOKUP(FİLTRE!$C575,'SKT LİSTESİ'!$F:$S,12,0)),"")</f>
        <v/>
      </c>
      <c r="L575" s="134" t="str">
        <f ca="1">IFERROR(IF($C575="","",VLOOKUP(FİLTRE!$C575,'SKT LİSTESİ'!$F:$S,13,0)),"")</f>
        <v/>
      </c>
      <c r="M575" s="135" t="str">
        <f ca="1">IFERROR(IF($C575="","",VLOOKUP(FİLTRE!$C575,'SKT LİSTESİ'!$F:$AJ,14,0)),"")</f>
        <v/>
      </c>
      <c r="N575" s="31" t="str">
        <f ca="1">IFERROR(IF($C575="","",VLOOKUP(FİLTRE!$C575,'SKT LİSTESİ'!$F:$AJ,22,0)),"")</f>
        <v/>
      </c>
      <c r="O575" s="136" t="str">
        <f ca="1">IFERROR(IF($C575="","",VLOOKUP(FİLTRE!$C575,'SKT LİSTESİ'!$F:$AJ,23,0)),"")</f>
        <v/>
      </c>
      <c r="P575" s="31"/>
      <c r="Q575" s="31"/>
      <c r="R575" s="137" t="str">
        <f ca="1">(IFERROR(IF($C575="","",VLOOKUP(FİLTRE!$C575,'SKT LİSTESİ'!$F:$AJ,15,0)),""))</f>
        <v/>
      </c>
      <c r="S575" s="138" t="str">
        <f ca="1">IFERROR(IF($C575="","",VLOOKUP(FİLTRE!$C575,'SKT LİSTESİ'!$F:$AJ,16,0)),"")</f>
        <v/>
      </c>
      <c r="AF575" s="179" t="str">
        <f t="shared" ca="1" si="34"/>
        <v/>
      </c>
      <c r="AG575" s="179">
        <f t="shared" ca="1" si="35"/>
        <v>0</v>
      </c>
      <c r="AH575" s="179">
        <f t="shared" ca="1" si="36"/>
        <v>0</v>
      </c>
    </row>
    <row r="576" spans="2:34" ht="15.75" x14ac:dyDescent="0.25">
      <c r="B576">
        <f t="shared" ca="1" si="33"/>
        <v>564</v>
      </c>
      <c r="C576" t="str">
        <f ca="1">IFERROR(VLOOKUP(B576,'SKT LİSTESİ'!F:F,1,0),"")</f>
        <v/>
      </c>
      <c r="E576" s="128" t="str">
        <f ca="1">IFERROR(IF($C576="","",VLOOKUP(FİLTRE!$C576,'SKT LİSTESİ'!$F:$S,5,0)),"")</f>
        <v/>
      </c>
      <c r="F576" s="129" t="str">
        <f ca="1">IFERROR(IF($C576="","",VLOOKUP(FİLTRE!$C576,'SKT LİSTESİ'!$F:$S,7,0)),"")</f>
        <v/>
      </c>
      <c r="G576" s="130" t="str">
        <f ca="1">IFERROR(IF($C576="","",VLOOKUP(FİLTRE!$C576,'SKT LİSTESİ'!$F:$S,8,0)),"")</f>
        <v/>
      </c>
      <c r="H576" s="131" t="str">
        <f ca="1">IF(E576="","",IF($C576="","",VLOOKUP(FİLTRE!$C576,'SKT LİSTESİ'!$F:$S,9,0)))</f>
        <v/>
      </c>
      <c r="I576" s="132" t="str">
        <f ca="1">IFERROR(IF($C576="","",VLOOKUP(FİLTRE!$C576,'SKT LİSTESİ'!$F:$S,10,0)),"")</f>
        <v/>
      </c>
      <c r="J576" s="133" t="str">
        <f ca="1">IFERROR(IF($C576="","",VLOOKUP(FİLTRE!$C576,'SKT LİSTESİ'!$F:$S,11,0)),"")</f>
        <v/>
      </c>
      <c r="K576" s="134" t="str">
        <f ca="1">IFERROR(IF($C576="","",VLOOKUP(FİLTRE!$C576,'SKT LİSTESİ'!$F:$S,12,0)),"")</f>
        <v/>
      </c>
      <c r="L576" s="134" t="str">
        <f ca="1">IFERROR(IF($C576="","",VLOOKUP(FİLTRE!$C576,'SKT LİSTESİ'!$F:$S,13,0)),"")</f>
        <v/>
      </c>
      <c r="M576" s="135" t="str">
        <f ca="1">IFERROR(IF($C576="","",VLOOKUP(FİLTRE!$C576,'SKT LİSTESİ'!$F:$AJ,14,0)),"")</f>
        <v/>
      </c>
      <c r="N576" s="31" t="str">
        <f ca="1">IFERROR(IF($C576="","",VLOOKUP(FİLTRE!$C576,'SKT LİSTESİ'!$F:$AJ,22,0)),"")</f>
        <v/>
      </c>
      <c r="O576" s="136" t="str">
        <f ca="1">IFERROR(IF($C576="","",VLOOKUP(FİLTRE!$C576,'SKT LİSTESİ'!$F:$AJ,23,0)),"")</f>
        <v/>
      </c>
      <c r="P576" s="31"/>
      <c r="Q576" s="31"/>
      <c r="R576" s="137" t="str">
        <f ca="1">(IFERROR(IF($C576="","",VLOOKUP(FİLTRE!$C576,'SKT LİSTESİ'!$F:$AJ,15,0)),""))</f>
        <v/>
      </c>
      <c r="S576" s="138" t="str">
        <f ca="1">IFERROR(IF($C576="","",VLOOKUP(FİLTRE!$C576,'SKT LİSTESİ'!$F:$AJ,16,0)),"")</f>
        <v/>
      </c>
      <c r="AF576" s="179" t="str">
        <f t="shared" ca="1" si="34"/>
        <v/>
      </c>
      <c r="AG576" s="179">
        <f t="shared" ca="1" si="35"/>
        <v>0</v>
      </c>
      <c r="AH576" s="179">
        <f t="shared" ca="1" si="36"/>
        <v>0</v>
      </c>
    </row>
    <row r="577" spans="2:34" ht="15.75" x14ac:dyDescent="0.25">
      <c r="B577">
        <f t="shared" ca="1" si="33"/>
        <v>565</v>
      </c>
      <c r="C577" t="str">
        <f ca="1">IFERROR(VLOOKUP(B577,'SKT LİSTESİ'!F:F,1,0),"")</f>
        <v/>
      </c>
      <c r="E577" s="128" t="str">
        <f ca="1">IFERROR(IF($C577="","",VLOOKUP(FİLTRE!$C577,'SKT LİSTESİ'!$F:$S,5,0)),"")</f>
        <v/>
      </c>
      <c r="F577" s="129" t="str">
        <f ca="1">IFERROR(IF($C577="","",VLOOKUP(FİLTRE!$C577,'SKT LİSTESİ'!$F:$S,7,0)),"")</f>
        <v/>
      </c>
      <c r="G577" s="130" t="str">
        <f ca="1">IFERROR(IF($C577="","",VLOOKUP(FİLTRE!$C577,'SKT LİSTESİ'!$F:$S,8,0)),"")</f>
        <v/>
      </c>
      <c r="H577" s="131" t="str">
        <f ca="1">IF(E577="","",IF($C577="","",VLOOKUP(FİLTRE!$C577,'SKT LİSTESİ'!$F:$S,9,0)))</f>
        <v/>
      </c>
      <c r="I577" s="132" t="str">
        <f ca="1">IFERROR(IF($C577="","",VLOOKUP(FİLTRE!$C577,'SKT LİSTESİ'!$F:$S,10,0)),"")</f>
        <v/>
      </c>
      <c r="J577" s="133" t="str">
        <f ca="1">IFERROR(IF($C577="","",VLOOKUP(FİLTRE!$C577,'SKT LİSTESİ'!$F:$S,11,0)),"")</f>
        <v/>
      </c>
      <c r="K577" s="134" t="str">
        <f ca="1">IFERROR(IF($C577="","",VLOOKUP(FİLTRE!$C577,'SKT LİSTESİ'!$F:$S,12,0)),"")</f>
        <v/>
      </c>
      <c r="L577" s="134" t="str">
        <f ca="1">IFERROR(IF($C577="","",VLOOKUP(FİLTRE!$C577,'SKT LİSTESİ'!$F:$S,13,0)),"")</f>
        <v/>
      </c>
      <c r="M577" s="135" t="str">
        <f ca="1">IFERROR(IF($C577="","",VLOOKUP(FİLTRE!$C577,'SKT LİSTESİ'!$F:$AJ,14,0)),"")</f>
        <v/>
      </c>
      <c r="N577" s="31" t="str">
        <f ca="1">IFERROR(IF($C577="","",VLOOKUP(FİLTRE!$C577,'SKT LİSTESİ'!$F:$AJ,22,0)),"")</f>
        <v/>
      </c>
      <c r="O577" s="136" t="str">
        <f ca="1">IFERROR(IF($C577="","",VLOOKUP(FİLTRE!$C577,'SKT LİSTESİ'!$F:$AJ,23,0)),"")</f>
        <v/>
      </c>
      <c r="P577" s="31"/>
      <c r="Q577" s="31"/>
      <c r="R577" s="137" t="str">
        <f ca="1">(IFERROR(IF($C577="","",VLOOKUP(FİLTRE!$C577,'SKT LİSTESİ'!$F:$AJ,15,0)),""))</f>
        <v/>
      </c>
      <c r="S577" s="138" t="str">
        <f ca="1">IFERROR(IF($C577="","",VLOOKUP(FİLTRE!$C577,'SKT LİSTESİ'!$F:$AJ,16,0)),"")</f>
        <v/>
      </c>
      <c r="AF577" s="179" t="str">
        <f t="shared" ca="1" si="34"/>
        <v/>
      </c>
      <c r="AG577" s="179">
        <f t="shared" ca="1" si="35"/>
        <v>0</v>
      </c>
      <c r="AH577" s="179">
        <f t="shared" ca="1" si="36"/>
        <v>0</v>
      </c>
    </row>
    <row r="578" spans="2:34" ht="15.75" x14ac:dyDescent="0.25">
      <c r="B578">
        <f t="shared" ca="1" si="33"/>
        <v>566</v>
      </c>
      <c r="C578" t="str">
        <f ca="1">IFERROR(VLOOKUP(B578,'SKT LİSTESİ'!F:F,1,0),"")</f>
        <v/>
      </c>
      <c r="E578" s="128" t="str">
        <f ca="1">IFERROR(IF($C578="","",VLOOKUP(FİLTRE!$C578,'SKT LİSTESİ'!$F:$S,5,0)),"")</f>
        <v/>
      </c>
      <c r="F578" s="129" t="str">
        <f ca="1">IFERROR(IF($C578="","",VLOOKUP(FİLTRE!$C578,'SKT LİSTESİ'!$F:$S,7,0)),"")</f>
        <v/>
      </c>
      <c r="G578" s="130" t="str">
        <f ca="1">IFERROR(IF($C578="","",VLOOKUP(FİLTRE!$C578,'SKT LİSTESİ'!$F:$S,8,0)),"")</f>
        <v/>
      </c>
      <c r="H578" s="131" t="str">
        <f ca="1">IF(E578="","",IF($C578="","",VLOOKUP(FİLTRE!$C578,'SKT LİSTESİ'!$F:$S,9,0)))</f>
        <v/>
      </c>
      <c r="I578" s="132" t="str">
        <f ca="1">IFERROR(IF($C578="","",VLOOKUP(FİLTRE!$C578,'SKT LİSTESİ'!$F:$S,10,0)),"")</f>
        <v/>
      </c>
      <c r="J578" s="133" t="str">
        <f ca="1">IFERROR(IF($C578="","",VLOOKUP(FİLTRE!$C578,'SKT LİSTESİ'!$F:$S,11,0)),"")</f>
        <v/>
      </c>
      <c r="K578" s="134" t="str">
        <f ca="1">IFERROR(IF($C578="","",VLOOKUP(FİLTRE!$C578,'SKT LİSTESİ'!$F:$S,12,0)),"")</f>
        <v/>
      </c>
      <c r="L578" s="134" t="str">
        <f ca="1">IFERROR(IF($C578="","",VLOOKUP(FİLTRE!$C578,'SKT LİSTESİ'!$F:$S,13,0)),"")</f>
        <v/>
      </c>
      <c r="M578" s="135" t="str">
        <f ca="1">IFERROR(IF($C578="","",VLOOKUP(FİLTRE!$C578,'SKT LİSTESİ'!$F:$AJ,14,0)),"")</f>
        <v/>
      </c>
      <c r="N578" s="31" t="str">
        <f ca="1">IFERROR(IF($C578="","",VLOOKUP(FİLTRE!$C578,'SKT LİSTESİ'!$F:$AJ,22,0)),"")</f>
        <v/>
      </c>
      <c r="O578" s="136" t="str">
        <f ca="1">IFERROR(IF($C578="","",VLOOKUP(FİLTRE!$C578,'SKT LİSTESİ'!$F:$AJ,23,0)),"")</f>
        <v/>
      </c>
      <c r="P578" s="31"/>
      <c r="Q578" s="31"/>
      <c r="R578" s="137" t="str">
        <f ca="1">(IFERROR(IF($C578="","",VLOOKUP(FİLTRE!$C578,'SKT LİSTESİ'!$F:$AJ,15,0)),""))</f>
        <v/>
      </c>
      <c r="S578" s="138" t="str">
        <f ca="1">IFERROR(IF($C578="","",VLOOKUP(FİLTRE!$C578,'SKT LİSTESİ'!$F:$AJ,16,0)),"")</f>
        <v/>
      </c>
      <c r="AF578" s="179" t="str">
        <f t="shared" ca="1" si="34"/>
        <v/>
      </c>
      <c r="AG578" s="179">
        <f t="shared" ca="1" si="35"/>
        <v>0</v>
      </c>
      <c r="AH578" s="179">
        <f t="shared" ca="1" si="36"/>
        <v>0</v>
      </c>
    </row>
    <row r="579" spans="2:34" ht="15.75" x14ac:dyDescent="0.25">
      <c r="B579">
        <f t="shared" ca="1" si="33"/>
        <v>567</v>
      </c>
      <c r="C579" t="str">
        <f ca="1">IFERROR(VLOOKUP(B579,'SKT LİSTESİ'!F:F,1,0),"")</f>
        <v/>
      </c>
      <c r="E579" s="128" t="str">
        <f ca="1">IFERROR(IF($C579="","",VLOOKUP(FİLTRE!$C579,'SKT LİSTESİ'!$F:$S,5,0)),"")</f>
        <v/>
      </c>
      <c r="F579" s="129" t="str">
        <f ca="1">IFERROR(IF($C579="","",VLOOKUP(FİLTRE!$C579,'SKT LİSTESİ'!$F:$S,7,0)),"")</f>
        <v/>
      </c>
      <c r="G579" s="130" t="str">
        <f ca="1">IFERROR(IF($C579="","",VLOOKUP(FİLTRE!$C579,'SKT LİSTESİ'!$F:$S,8,0)),"")</f>
        <v/>
      </c>
      <c r="H579" s="131" t="str">
        <f ca="1">IF(E579="","",IF($C579="","",VLOOKUP(FİLTRE!$C579,'SKT LİSTESİ'!$F:$S,9,0)))</f>
        <v/>
      </c>
      <c r="I579" s="132" t="str">
        <f ca="1">IFERROR(IF($C579="","",VLOOKUP(FİLTRE!$C579,'SKT LİSTESİ'!$F:$S,10,0)),"")</f>
        <v/>
      </c>
      <c r="J579" s="133" t="str">
        <f ca="1">IFERROR(IF($C579="","",VLOOKUP(FİLTRE!$C579,'SKT LİSTESİ'!$F:$S,11,0)),"")</f>
        <v/>
      </c>
      <c r="K579" s="134" t="str">
        <f ca="1">IFERROR(IF($C579="","",VLOOKUP(FİLTRE!$C579,'SKT LİSTESİ'!$F:$S,12,0)),"")</f>
        <v/>
      </c>
      <c r="L579" s="134" t="str">
        <f ca="1">IFERROR(IF($C579="","",VLOOKUP(FİLTRE!$C579,'SKT LİSTESİ'!$F:$S,13,0)),"")</f>
        <v/>
      </c>
      <c r="M579" s="135" t="str">
        <f ca="1">IFERROR(IF($C579="","",VLOOKUP(FİLTRE!$C579,'SKT LİSTESİ'!$F:$AJ,14,0)),"")</f>
        <v/>
      </c>
      <c r="N579" s="31" t="str">
        <f ca="1">IFERROR(IF($C579="","",VLOOKUP(FİLTRE!$C579,'SKT LİSTESİ'!$F:$AJ,22,0)),"")</f>
        <v/>
      </c>
      <c r="O579" s="136" t="str">
        <f ca="1">IFERROR(IF($C579="","",VLOOKUP(FİLTRE!$C579,'SKT LİSTESİ'!$F:$AJ,23,0)),"")</f>
        <v/>
      </c>
      <c r="P579" s="31"/>
      <c r="Q579" s="31"/>
      <c r="R579" s="137" t="str">
        <f ca="1">(IFERROR(IF($C579="","",VLOOKUP(FİLTRE!$C579,'SKT LİSTESİ'!$F:$AJ,15,0)),""))</f>
        <v/>
      </c>
      <c r="S579" s="138" t="str">
        <f ca="1">IFERROR(IF($C579="","",VLOOKUP(FİLTRE!$C579,'SKT LİSTESİ'!$F:$AJ,16,0)),"")</f>
        <v/>
      </c>
      <c r="AF579" s="179" t="str">
        <f t="shared" ca="1" si="34"/>
        <v/>
      </c>
      <c r="AG579" s="179">
        <f t="shared" ca="1" si="35"/>
        <v>0</v>
      </c>
      <c r="AH579" s="179">
        <f t="shared" ca="1" si="36"/>
        <v>0</v>
      </c>
    </row>
    <row r="580" spans="2:34" ht="15.75" x14ac:dyDescent="0.25">
      <c r="B580">
        <f t="shared" ca="1" si="33"/>
        <v>568</v>
      </c>
      <c r="C580" t="str">
        <f ca="1">IFERROR(VLOOKUP(B580,'SKT LİSTESİ'!F:F,1,0),"")</f>
        <v/>
      </c>
      <c r="E580" s="128" t="str">
        <f ca="1">IFERROR(IF($C580="","",VLOOKUP(FİLTRE!$C580,'SKT LİSTESİ'!$F:$S,5,0)),"")</f>
        <v/>
      </c>
      <c r="F580" s="129" t="str">
        <f ca="1">IFERROR(IF($C580="","",VLOOKUP(FİLTRE!$C580,'SKT LİSTESİ'!$F:$S,7,0)),"")</f>
        <v/>
      </c>
      <c r="G580" s="130" t="str">
        <f ca="1">IFERROR(IF($C580="","",VLOOKUP(FİLTRE!$C580,'SKT LİSTESİ'!$F:$S,8,0)),"")</f>
        <v/>
      </c>
      <c r="H580" s="131" t="str">
        <f ca="1">IF(E580="","",IF($C580="","",VLOOKUP(FİLTRE!$C580,'SKT LİSTESİ'!$F:$S,9,0)))</f>
        <v/>
      </c>
      <c r="I580" s="132" t="str">
        <f ca="1">IFERROR(IF($C580="","",VLOOKUP(FİLTRE!$C580,'SKT LİSTESİ'!$F:$S,10,0)),"")</f>
        <v/>
      </c>
      <c r="J580" s="133" t="str">
        <f ca="1">IFERROR(IF($C580="","",VLOOKUP(FİLTRE!$C580,'SKT LİSTESİ'!$F:$S,11,0)),"")</f>
        <v/>
      </c>
      <c r="K580" s="134" t="str">
        <f ca="1">IFERROR(IF($C580="","",VLOOKUP(FİLTRE!$C580,'SKT LİSTESİ'!$F:$S,12,0)),"")</f>
        <v/>
      </c>
      <c r="L580" s="134" t="str">
        <f ca="1">IFERROR(IF($C580="","",VLOOKUP(FİLTRE!$C580,'SKT LİSTESİ'!$F:$S,13,0)),"")</f>
        <v/>
      </c>
      <c r="M580" s="135" t="str">
        <f ca="1">IFERROR(IF($C580="","",VLOOKUP(FİLTRE!$C580,'SKT LİSTESİ'!$F:$AJ,14,0)),"")</f>
        <v/>
      </c>
      <c r="N580" s="31" t="str">
        <f ca="1">IFERROR(IF($C580="","",VLOOKUP(FİLTRE!$C580,'SKT LİSTESİ'!$F:$AJ,22,0)),"")</f>
        <v/>
      </c>
      <c r="O580" s="136" t="str">
        <f ca="1">IFERROR(IF($C580="","",VLOOKUP(FİLTRE!$C580,'SKT LİSTESİ'!$F:$AJ,23,0)),"")</f>
        <v/>
      </c>
      <c r="P580" s="31"/>
      <c r="Q580" s="31"/>
      <c r="R580" s="137" t="str">
        <f ca="1">(IFERROR(IF($C580="","",VLOOKUP(FİLTRE!$C580,'SKT LİSTESİ'!$F:$AJ,15,0)),""))</f>
        <v/>
      </c>
      <c r="S580" s="138" t="str">
        <f ca="1">IFERROR(IF($C580="","",VLOOKUP(FİLTRE!$C580,'SKT LİSTESİ'!$F:$AJ,16,0)),"")</f>
        <v/>
      </c>
      <c r="AF580" s="179" t="str">
        <f t="shared" ca="1" si="34"/>
        <v/>
      </c>
      <c r="AG580" s="179">
        <f t="shared" ca="1" si="35"/>
        <v>0</v>
      </c>
      <c r="AH580" s="179">
        <f t="shared" ca="1" si="36"/>
        <v>0</v>
      </c>
    </row>
    <row r="581" spans="2:34" ht="15.75" x14ac:dyDescent="0.25">
      <c r="B581">
        <f t="shared" ca="1" si="33"/>
        <v>569</v>
      </c>
      <c r="C581" t="str">
        <f ca="1">IFERROR(VLOOKUP(B581,'SKT LİSTESİ'!F:F,1,0),"")</f>
        <v/>
      </c>
      <c r="E581" s="128" t="str">
        <f ca="1">IFERROR(IF($C581="","",VLOOKUP(FİLTRE!$C581,'SKT LİSTESİ'!$F:$S,5,0)),"")</f>
        <v/>
      </c>
      <c r="F581" s="129" t="str">
        <f ca="1">IFERROR(IF($C581="","",VLOOKUP(FİLTRE!$C581,'SKT LİSTESİ'!$F:$S,7,0)),"")</f>
        <v/>
      </c>
      <c r="G581" s="130" t="str">
        <f ca="1">IFERROR(IF($C581="","",VLOOKUP(FİLTRE!$C581,'SKT LİSTESİ'!$F:$S,8,0)),"")</f>
        <v/>
      </c>
      <c r="H581" s="131" t="str">
        <f ca="1">IF(E581="","",IF($C581="","",VLOOKUP(FİLTRE!$C581,'SKT LİSTESİ'!$F:$S,9,0)))</f>
        <v/>
      </c>
      <c r="I581" s="132" t="str">
        <f ca="1">IFERROR(IF($C581="","",VLOOKUP(FİLTRE!$C581,'SKT LİSTESİ'!$F:$S,10,0)),"")</f>
        <v/>
      </c>
      <c r="J581" s="133" t="str">
        <f ca="1">IFERROR(IF($C581="","",VLOOKUP(FİLTRE!$C581,'SKT LİSTESİ'!$F:$S,11,0)),"")</f>
        <v/>
      </c>
      <c r="K581" s="134" t="str">
        <f ca="1">IFERROR(IF($C581="","",VLOOKUP(FİLTRE!$C581,'SKT LİSTESİ'!$F:$S,12,0)),"")</f>
        <v/>
      </c>
      <c r="L581" s="134" t="str">
        <f ca="1">IFERROR(IF($C581="","",VLOOKUP(FİLTRE!$C581,'SKT LİSTESİ'!$F:$S,13,0)),"")</f>
        <v/>
      </c>
      <c r="M581" s="135" t="str">
        <f ca="1">IFERROR(IF($C581="","",VLOOKUP(FİLTRE!$C581,'SKT LİSTESİ'!$F:$AJ,14,0)),"")</f>
        <v/>
      </c>
      <c r="N581" s="31" t="str">
        <f ca="1">IFERROR(IF($C581="","",VLOOKUP(FİLTRE!$C581,'SKT LİSTESİ'!$F:$AJ,22,0)),"")</f>
        <v/>
      </c>
      <c r="O581" s="136" t="str">
        <f ca="1">IFERROR(IF($C581="","",VLOOKUP(FİLTRE!$C581,'SKT LİSTESİ'!$F:$AJ,23,0)),"")</f>
        <v/>
      </c>
      <c r="P581" s="31"/>
      <c r="Q581" s="31"/>
      <c r="R581" s="137" t="str">
        <f ca="1">(IFERROR(IF($C581="","",VLOOKUP(FİLTRE!$C581,'SKT LİSTESİ'!$F:$AJ,15,0)),""))</f>
        <v/>
      </c>
      <c r="S581" s="138" t="str">
        <f ca="1">IFERROR(IF($C581="","",VLOOKUP(FİLTRE!$C581,'SKT LİSTESİ'!$F:$AJ,16,0)),"")</f>
        <v/>
      </c>
      <c r="AF581" s="179" t="str">
        <f t="shared" ca="1" si="34"/>
        <v/>
      </c>
      <c r="AG581" s="179">
        <f t="shared" ca="1" si="35"/>
        <v>0</v>
      </c>
      <c r="AH581" s="179">
        <f t="shared" ca="1" si="36"/>
        <v>0</v>
      </c>
    </row>
    <row r="582" spans="2:34" ht="15.75" x14ac:dyDescent="0.25">
      <c r="B582">
        <f t="shared" ca="1" si="33"/>
        <v>570</v>
      </c>
      <c r="C582" t="str">
        <f ca="1">IFERROR(VLOOKUP(B582,'SKT LİSTESİ'!F:F,1,0),"")</f>
        <v/>
      </c>
      <c r="E582" s="128" t="str">
        <f ca="1">IFERROR(IF($C582="","",VLOOKUP(FİLTRE!$C582,'SKT LİSTESİ'!$F:$S,5,0)),"")</f>
        <v/>
      </c>
      <c r="F582" s="129" t="str">
        <f ca="1">IFERROR(IF($C582="","",VLOOKUP(FİLTRE!$C582,'SKT LİSTESİ'!$F:$S,7,0)),"")</f>
        <v/>
      </c>
      <c r="G582" s="130" t="str">
        <f ca="1">IFERROR(IF($C582="","",VLOOKUP(FİLTRE!$C582,'SKT LİSTESİ'!$F:$S,8,0)),"")</f>
        <v/>
      </c>
      <c r="H582" s="131" t="str">
        <f ca="1">IF(E582="","",IF($C582="","",VLOOKUP(FİLTRE!$C582,'SKT LİSTESİ'!$F:$S,9,0)))</f>
        <v/>
      </c>
      <c r="I582" s="132" t="str">
        <f ca="1">IFERROR(IF($C582="","",VLOOKUP(FİLTRE!$C582,'SKT LİSTESİ'!$F:$S,10,0)),"")</f>
        <v/>
      </c>
      <c r="J582" s="133" t="str">
        <f ca="1">IFERROR(IF($C582="","",VLOOKUP(FİLTRE!$C582,'SKT LİSTESİ'!$F:$S,11,0)),"")</f>
        <v/>
      </c>
      <c r="K582" s="134" t="str">
        <f ca="1">IFERROR(IF($C582="","",VLOOKUP(FİLTRE!$C582,'SKT LİSTESİ'!$F:$S,12,0)),"")</f>
        <v/>
      </c>
      <c r="L582" s="134" t="str">
        <f ca="1">IFERROR(IF($C582="","",VLOOKUP(FİLTRE!$C582,'SKT LİSTESİ'!$F:$S,13,0)),"")</f>
        <v/>
      </c>
      <c r="M582" s="135" t="str">
        <f ca="1">IFERROR(IF($C582="","",VLOOKUP(FİLTRE!$C582,'SKT LİSTESİ'!$F:$AJ,14,0)),"")</f>
        <v/>
      </c>
      <c r="N582" s="31" t="str">
        <f ca="1">IFERROR(IF($C582="","",VLOOKUP(FİLTRE!$C582,'SKT LİSTESİ'!$F:$AJ,22,0)),"")</f>
        <v/>
      </c>
      <c r="O582" s="136" t="str">
        <f ca="1">IFERROR(IF($C582="","",VLOOKUP(FİLTRE!$C582,'SKT LİSTESİ'!$F:$AJ,23,0)),"")</f>
        <v/>
      </c>
      <c r="P582" s="31"/>
      <c r="Q582" s="31"/>
      <c r="R582" s="137" t="str">
        <f ca="1">(IFERROR(IF($C582="","",VLOOKUP(FİLTRE!$C582,'SKT LİSTESİ'!$F:$AJ,15,0)),""))</f>
        <v/>
      </c>
      <c r="S582" s="138" t="str">
        <f ca="1">IFERROR(IF($C582="","",VLOOKUP(FİLTRE!$C582,'SKT LİSTESİ'!$F:$AJ,16,0)),"")</f>
        <v/>
      </c>
      <c r="AF582" s="179" t="str">
        <f t="shared" ca="1" si="34"/>
        <v/>
      </c>
      <c r="AG582" s="179">
        <f t="shared" ca="1" si="35"/>
        <v>0</v>
      </c>
      <c r="AH582" s="179">
        <f t="shared" ca="1" si="36"/>
        <v>0</v>
      </c>
    </row>
    <row r="583" spans="2:34" ht="15.75" x14ac:dyDescent="0.25">
      <c r="B583">
        <f t="shared" ca="1" si="33"/>
        <v>571</v>
      </c>
      <c r="C583" t="str">
        <f ca="1">IFERROR(VLOOKUP(B583,'SKT LİSTESİ'!F:F,1,0),"")</f>
        <v/>
      </c>
      <c r="E583" s="128" t="str">
        <f ca="1">IFERROR(IF($C583="","",VLOOKUP(FİLTRE!$C583,'SKT LİSTESİ'!$F:$S,5,0)),"")</f>
        <v/>
      </c>
      <c r="F583" s="129" t="str">
        <f ca="1">IFERROR(IF($C583="","",VLOOKUP(FİLTRE!$C583,'SKT LİSTESİ'!$F:$S,7,0)),"")</f>
        <v/>
      </c>
      <c r="G583" s="130" t="str">
        <f ca="1">IFERROR(IF($C583="","",VLOOKUP(FİLTRE!$C583,'SKT LİSTESİ'!$F:$S,8,0)),"")</f>
        <v/>
      </c>
      <c r="H583" s="131" t="str">
        <f ca="1">IF(E583="","",IF($C583="","",VLOOKUP(FİLTRE!$C583,'SKT LİSTESİ'!$F:$S,9,0)))</f>
        <v/>
      </c>
      <c r="I583" s="132" t="str">
        <f ca="1">IFERROR(IF($C583="","",VLOOKUP(FİLTRE!$C583,'SKT LİSTESİ'!$F:$S,10,0)),"")</f>
        <v/>
      </c>
      <c r="J583" s="133" t="str">
        <f ca="1">IFERROR(IF($C583="","",VLOOKUP(FİLTRE!$C583,'SKT LİSTESİ'!$F:$S,11,0)),"")</f>
        <v/>
      </c>
      <c r="K583" s="134" t="str">
        <f ca="1">IFERROR(IF($C583="","",VLOOKUP(FİLTRE!$C583,'SKT LİSTESİ'!$F:$S,12,0)),"")</f>
        <v/>
      </c>
      <c r="L583" s="134" t="str">
        <f ca="1">IFERROR(IF($C583="","",VLOOKUP(FİLTRE!$C583,'SKT LİSTESİ'!$F:$S,13,0)),"")</f>
        <v/>
      </c>
      <c r="M583" s="135" t="str">
        <f ca="1">IFERROR(IF($C583="","",VLOOKUP(FİLTRE!$C583,'SKT LİSTESİ'!$F:$AJ,14,0)),"")</f>
        <v/>
      </c>
      <c r="N583" s="31" t="str">
        <f ca="1">IFERROR(IF($C583="","",VLOOKUP(FİLTRE!$C583,'SKT LİSTESİ'!$F:$AJ,22,0)),"")</f>
        <v/>
      </c>
      <c r="O583" s="136" t="str">
        <f ca="1">IFERROR(IF($C583="","",VLOOKUP(FİLTRE!$C583,'SKT LİSTESİ'!$F:$AJ,23,0)),"")</f>
        <v/>
      </c>
      <c r="P583" s="31"/>
      <c r="Q583" s="31"/>
      <c r="R583" s="137" t="str">
        <f ca="1">(IFERROR(IF($C583="","",VLOOKUP(FİLTRE!$C583,'SKT LİSTESİ'!$F:$AJ,15,0)),""))</f>
        <v/>
      </c>
      <c r="S583" s="138" t="str">
        <f ca="1">IFERROR(IF($C583="","",VLOOKUP(FİLTRE!$C583,'SKT LİSTESİ'!$F:$AJ,16,0)),"")</f>
        <v/>
      </c>
      <c r="AF583" s="179" t="str">
        <f t="shared" ca="1" si="34"/>
        <v/>
      </c>
      <c r="AG583" s="179">
        <f t="shared" ca="1" si="35"/>
        <v>0</v>
      </c>
      <c r="AH583" s="179">
        <f t="shared" ca="1" si="36"/>
        <v>0</v>
      </c>
    </row>
    <row r="584" spans="2:34" ht="15.75" x14ac:dyDescent="0.25">
      <c r="B584">
        <f t="shared" ca="1" si="33"/>
        <v>572</v>
      </c>
      <c r="C584" t="str">
        <f ca="1">IFERROR(VLOOKUP(B584,'SKT LİSTESİ'!F:F,1,0),"")</f>
        <v/>
      </c>
      <c r="E584" s="128" t="str">
        <f ca="1">IFERROR(IF($C584="","",VLOOKUP(FİLTRE!$C584,'SKT LİSTESİ'!$F:$S,5,0)),"")</f>
        <v/>
      </c>
      <c r="F584" s="129" t="str">
        <f ca="1">IFERROR(IF($C584="","",VLOOKUP(FİLTRE!$C584,'SKT LİSTESİ'!$F:$S,7,0)),"")</f>
        <v/>
      </c>
      <c r="G584" s="130" t="str">
        <f ca="1">IFERROR(IF($C584="","",VLOOKUP(FİLTRE!$C584,'SKT LİSTESİ'!$F:$S,8,0)),"")</f>
        <v/>
      </c>
      <c r="H584" s="131" t="str">
        <f ca="1">IF(E584="","",IF($C584="","",VLOOKUP(FİLTRE!$C584,'SKT LİSTESİ'!$F:$S,9,0)))</f>
        <v/>
      </c>
      <c r="I584" s="132" t="str">
        <f ca="1">IFERROR(IF($C584="","",VLOOKUP(FİLTRE!$C584,'SKT LİSTESİ'!$F:$S,10,0)),"")</f>
        <v/>
      </c>
      <c r="J584" s="133" t="str">
        <f ca="1">IFERROR(IF($C584="","",VLOOKUP(FİLTRE!$C584,'SKT LİSTESİ'!$F:$S,11,0)),"")</f>
        <v/>
      </c>
      <c r="K584" s="134" t="str">
        <f ca="1">IFERROR(IF($C584="","",VLOOKUP(FİLTRE!$C584,'SKT LİSTESİ'!$F:$S,12,0)),"")</f>
        <v/>
      </c>
      <c r="L584" s="134" t="str">
        <f ca="1">IFERROR(IF($C584="","",VLOOKUP(FİLTRE!$C584,'SKT LİSTESİ'!$F:$S,13,0)),"")</f>
        <v/>
      </c>
      <c r="M584" s="135" t="str">
        <f ca="1">IFERROR(IF($C584="","",VLOOKUP(FİLTRE!$C584,'SKT LİSTESİ'!$F:$AJ,14,0)),"")</f>
        <v/>
      </c>
      <c r="N584" s="31" t="str">
        <f ca="1">IFERROR(IF($C584="","",VLOOKUP(FİLTRE!$C584,'SKT LİSTESİ'!$F:$AJ,22,0)),"")</f>
        <v/>
      </c>
      <c r="O584" s="136" t="str">
        <f ca="1">IFERROR(IF($C584="","",VLOOKUP(FİLTRE!$C584,'SKT LİSTESİ'!$F:$AJ,23,0)),"")</f>
        <v/>
      </c>
      <c r="P584" s="31"/>
      <c r="Q584" s="31"/>
      <c r="R584" s="137" t="str">
        <f ca="1">(IFERROR(IF($C584="","",VLOOKUP(FİLTRE!$C584,'SKT LİSTESİ'!$F:$AJ,15,0)),""))</f>
        <v/>
      </c>
      <c r="S584" s="138" t="str">
        <f ca="1">IFERROR(IF($C584="","",VLOOKUP(FİLTRE!$C584,'SKT LİSTESİ'!$F:$AJ,16,0)),"")</f>
        <v/>
      </c>
      <c r="AF584" s="179" t="str">
        <f t="shared" ca="1" si="34"/>
        <v/>
      </c>
      <c r="AG584" s="179">
        <f t="shared" ca="1" si="35"/>
        <v>0</v>
      </c>
      <c r="AH584" s="179">
        <f t="shared" ca="1" si="36"/>
        <v>0</v>
      </c>
    </row>
    <row r="585" spans="2:34" ht="15.75" x14ac:dyDescent="0.25">
      <c r="B585">
        <f t="shared" ca="1" si="33"/>
        <v>573</v>
      </c>
      <c r="C585" t="str">
        <f ca="1">IFERROR(VLOOKUP(B585,'SKT LİSTESİ'!F:F,1,0),"")</f>
        <v/>
      </c>
      <c r="E585" s="128" t="str">
        <f ca="1">IFERROR(IF($C585="","",VLOOKUP(FİLTRE!$C585,'SKT LİSTESİ'!$F:$S,5,0)),"")</f>
        <v/>
      </c>
      <c r="F585" s="129" t="str">
        <f ca="1">IFERROR(IF($C585="","",VLOOKUP(FİLTRE!$C585,'SKT LİSTESİ'!$F:$S,7,0)),"")</f>
        <v/>
      </c>
      <c r="G585" s="130" t="str">
        <f ca="1">IFERROR(IF($C585="","",VLOOKUP(FİLTRE!$C585,'SKT LİSTESİ'!$F:$S,8,0)),"")</f>
        <v/>
      </c>
      <c r="H585" s="131" t="str">
        <f ca="1">IF(E585="","",IF($C585="","",VLOOKUP(FİLTRE!$C585,'SKT LİSTESİ'!$F:$S,9,0)))</f>
        <v/>
      </c>
      <c r="I585" s="132" t="str">
        <f ca="1">IFERROR(IF($C585="","",VLOOKUP(FİLTRE!$C585,'SKT LİSTESİ'!$F:$S,10,0)),"")</f>
        <v/>
      </c>
      <c r="J585" s="133" t="str">
        <f ca="1">IFERROR(IF($C585="","",VLOOKUP(FİLTRE!$C585,'SKT LİSTESİ'!$F:$S,11,0)),"")</f>
        <v/>
      </c>
      <c r="K585" s="134" t="str">
        <f ca="1">IFERROR(IF($C585="","",VLOOKUP(FİLTRE!$C585,'SKT LİSTESİ'!$F:$S,12,0)),"")</f>
        <v/>
      </c>
      <c r="L585" s="134" t="str">
        <f ca="1">IFERROR(IF($C585="","",VLOOKUP(FİLTRE!$C585,'SKT LİSTESİ'!$F:$S,13,0)),"")</f>
        <v/>
      </c>
      <c r="M585" s="135" t="str">
        <f ca="1">IFERROR(IF($C585="","",VLOOKUP(FİLTRE!$C585,'SKT LİSTESİ'!$F:$AJ,14,0)),"")</f>
        <v/>
      </c>
      <c r="N585" s="31" t="str">
        <f ca="1">IFERROR(IF($C585="","",VLOOKUP(FİLTRE!$C585,'SKT LİSTESİ'!$F:$AJ,22,0)),"")</f>
        <v/>
      </c>
      <c r="O585" s="136" t="str">
        <f ca="1">IFERROR(IF($C585="","",VLOOKUP(FİLTRE!$C585,'SKT LİSTESİ'!$F:$AJ,23,0)),"")</f>
        <v/>
      </c>
      <c r="P585" s="31"/>
      <c r="Q585" s="31"/>
      <c r="R585" s="137" t="str">
        <f ca="1">(IFERROR(IF($C585="","",VLOOKUP(FİLTRE!$C585,'SKT LİSTESİ'!$F:$AJ,15,0)),""))</f>
        <v/>
      </c>
      <c r="S585" s="138" t="str">
        <f ca="1">IFERROR(IF($C585="","",VLOOKUP(FİLTRE!$C585,'SKT LİSTESİ'!$F:$AJ,16,0)),"")</f>
        <v/>
      </c>
      <c r="AF585" s="179" t="str">
        <f t="shared" ca="1" si="34"/>
        <v/>
      </c>
      <c r="AG585" s="179">
        <f t="shared" ca="1" si="35"/>
        <v>0</v>
      </c>
      <c r="AH585" s="179">
        <f t="shared" ca="1" si="36"/>
        <v>0</v>
      </c>
    </row>
    <row r="586" spans="2:34" ht="15.75" x14ac:dyDescent="0.25">
      <c r="B586">
        <f t="shared" ca="1" si="33"/>
        <v>574</v>
      </c>
      <c r="C586" t="str">
        <f ca="1">IFERROR(VLOOKUP(B586,'SKT LİSTESİ'!F:F,1,0),"")</f>
        <v/>
      </c>
      <c r="E586" s="128" t="str">
        <f ca="1">IFERROR(IF($C586="","",VLOOKUP(FİLTRE!$C586,'SKT LİSTESİ'!$F:$S,5,0)),"")</f>
        <v/>
      </c>
      <c r="F586" s="129" t="str">
        <f ca="1">IFERROR(IF($C586="","",VLOOKUP(FİLTRE!$C586,'SKT LİSTESİ'!$F:$S,7,0)),"")</f>
        <v/>
      </c>
      <c r="G586" s="130" t="str">
        <f ca="1">IFERROR(IF($C586="","",VLOOKUP(FİLTRE!$C586,'SKT LİSTESİ'!$F:$S,8,0)),"")</f>
        <v/>
      </c>
      <c r="H586" s="131" t="str">
        <f ca="1">IF(E586="","",IF($C586="","",VLOOKUP(FİLTRE!$C586,'SKT LİSTESİ'!$F:$S,9,0)))</f>
        <v/>
      </c>
      <c r="I586" s="132" t="str">
        <f ca="1">IFERROR(IF($C586="","",VLOOKUP(FİLTRE!$C586,'SKT LİSTESİ'!$F:$S,10,0)),"")</f>
        <v/>
      </c>
      <c r="J586" s="133" t="str">
        <f ca="1">IFERROR(IF($C586="","",VLOOKUP(FİLTRE!$C586,'SKT LİSTESİ'!$F:$S,11,0)),"")</f>
        <v/>
      </c>
      <c r="K586" s="134" t="str">
        <f ca="1">IFERROR(IF($C586="","",VLOOKUP(FİLTRE!$C586,'SKT LİSTESİ'!$F:$S,12,0)),"")</f>
        <v/>
      </c>
      <c r="L586" s="134" t="str">
        <f ca="1">IFERROR(IF($C586="","",VLOOKUP(FİLTRE!$C586,'SKT LİSTESİ'!$F:$S,13,0)),"")</f>
        <v/>
      </c>
      <c r="M586" s="135" t="str">
        <f ca="1">IFERROR(IF($C586="","",VLOOKUP(FİLTRE!$C586,'SKT LİSTESİ'!$F:$AJ,14,0)),"")</f>
        <v/>
      </c>
      <c r="N586" s="31" t="str">
        <f ca="1">IFERROR(IF($C586="","",VLOOKUP(FİLTRE!$C586,'SKT LİSTESİ'!$F:$AJ,22,0)),"")</f>
        <v/>
      </c>
      <c r="O586" s="136" t="str">
        <f ca="1">IFERROR(IF($C586="","",VLOOKUP(FİLTRE!$C586,'SKT LİSTESİ'!$F:$AJ,23,0)),"")</f>
        <v/>
      </c>
      <c r="P586" s="31"/>
      <c r="Q586" s="31"/>
      <c r="R586" s="137" t="str">
        <f ca="1">(IFERROR(IF($C586="","",VLOOKUP(FİLTRE!$C586,'SKT LİSTESİ'!$F:$AJ,15,0)),""))</f>
        <v/>
      </c>
      <c r="S586" s="138" t="str">
        <f ca="1">IFERROR(IF($C586="","",VLOOKUP(FİLTRE!$C586,'SKT LİSTESİ'!$F:$AJ,16,0)),"")</f>
        <v/>
      </c>
      <c r="AF586" s="179" t="str">
        <f t="shared" ca="1" si="34"/>
        <v/>
      </c>
      <c r="AG586" s="179">
        <f t="shared" ca="1" si="35"/>
        <v>0</v>
      </c>
      <c r="AH586" s="179">
        <f t="shared" ca="1" si="36"/>
        <v>0</v>
      </c>
    </row>
    <row r="587" spans="2:34" ht="15.75" x14ac:dyDescent="0.25">
      <c r="B587">
        <f t="shared" ca="1" si="33"/>
        <v>575</v>
      </c>
      <c r="C587" t="str">
        <f ca="1">IFERROR(VLOOKUP(B587,'SKT LİSTESİ'!F:F,1,0),"")</f>
        <v/>
      </c>
      <c r="E587" s="128" t="str">
        <f ca="1">IFERROR(IF($C587="","",VLOOKUP(FİLTRE!$C587,'SKT LİSTESİ'!$F:$S,5,0)),"")</f>
        <v/>
      </c>
      <c r="F587" s="129" t="str">
        <f ca="1">IFERROR(IF($C587="","",VLOOKUP(FİLTRE!$C587,'SKT LİSTESİ'!$F:$S,7,0)),"")</f>
        <v/>
      </c>
      <c r="G587" s="130" t="str">
        <f ca="1">IFERROR(IF($C587="","",VLOOKUP(FİLTRE!$C587,'SKT LİSTESİ'!$F:$S,8,0)),"")</f>
        <v/>
      </c>
      <c r="H587" s="131" t="str">
        <f ca="1">IF(E587="","",IF($C587="","",VLOOKUP(FİLTRE!$C587,'SKT LİSTESİ'!$F:$S,9,0)))</f>
        <v/>
      </c>
      <c r="I587" s="132" t="str">
        <f ca="1">IFERROR(IF($C587="","",VLOOKUP(FİLTRE!$C587,'SKT LİSTESİ'!$F:$S,10,0)),"")</f>
        <v/>
      </c>
      <c r="J587" s="133" t="str">
        <f ca="1">IFERROR(IF($C587="","",VLOOKUP(FİLTRE!$C587,'SKT LİSTESİ'!$F:$S,11,0)),"")</f>
        <v/>
      </c>
      <c r="K587" s="134" t="str">
        <f ca="1">IFERROR(IF($C587="","",VLOOKUP(FİLTRE!$C587,'SKT LİSTESİ'!$F:$S,12,0)),"")</f>
        <v/>
      </c>
      <c r="L587" s="134" t="str">
        <f ca="1">IFERROR(IF($C587="","",VLOOKUP(FİLTRE!$C587,'SKT LİSTESİ'!$F:$S,13,0)),"")</f>
        <v/>
      </c>
      <c r="M587" s="135" t="str">
        <f ca="1">IFERROR(IF($C587="","",VLOOKUP(FİLTRE!$C587,'SKT LİSTESİ'!$F:$AJ,14,0)),"")</f>
        <v/>
      </c>
      <c r="N587" s="31" t="str">
        <f ca="1">IFERROR(IF($C587="","",VLOOKUP(FİLTRE!$C587,'SKT LİSTESİ'!$F:$AJ,22,0)),"")</f>
        <v/>
      </c>
      <c r="O587" s="136" t="str">
        <f ca="1">IFERROR(IF($C587="","",VLOOKUP(FİLTRE!$C587,'SKT LİSTESİ'!$F:$AJ,23,0)),"")</f>
        <v/>
      </c>
      <c r="P587" s="31"/>
      <c r="Q587" s="31"/>
      <c r="R587" s="137" t="str">
        <f ca="1">(IFERROR(IF($C587="","",VLOOKUP(FİLTRE!$C587,'SKT LİSTESİ'!$F:$AJ,15,0)),""))</f>
        <v/>
      </c>
      <c r="S587" s="138" t="str">
        <f ca="1">IFERROR(IF($C587="","",VLOOKUP(FİLTRE!$C587,'SKT LİSTESİ'!$F:$AJ,16,0)),"")</f>
        <v/>
      </c>
      <c r="AF587" s="179" t="str">
        <f t="shared" ca="1" si="34"/>
        <v/>
      </c>
      <c r="AG587" s="179">
        <f t="shared" ca="1" si="35"/>
        <v>0</v>
      </c>
      <c r="AH587" s="179">
        <f t="shared" ca="1" si="36"/>
        <v>0</v>
      </c>
    </row>
    <row r="588" spans="2:34" ht="15.75" x14ac:dyDescent="0.25">
      <c r="B588">
        <f t="shared" ca="1" si="33"/>
        <v>576</v>
      </c>
      <c r="C588" t="str">
        <f ca="1">IFERROR(VLOOKUP(B588,'SKT LİSTESİ'!F:F,1,0),"")</f>
        <v/>
      </c>
      <c r="E588" s="128" t="str">
        <f ca="1">IFERROR(IF($C588="","",VLOOKUP(FİLTRE!$C588,'SKT LİSTESİ'!$F:$S,5,0)),"")</f>
        <v/>
      </c>
      <c r="F588" s="129" t="str">
        <f ca="1">IFERROR(IF($C588="","",VLOOKUP(FİLTRE!$C588,'SKT LİSTESİ'!$F:$S,7,0)),"")</f>
        <v/>
      </c>
      <c r="G588" s="130" t="str">
        <f ca="1">IFERROR(IF($C588="","",VLOOKUP(FİLTRE!$C588,'SKT LİSTESİ'!$F:$S,8,0)),"")</f>
        <v/>
      </c>
      <c r="H588" s="131" t="str">
        <f ca="1">IF(E588="","",IF($C588="","",VLOOKUP(FİLTRE!$C588,'SKT LİSTESİ'!$F:$S,9,0)))</f>
        <v/>
      </c>
      <c r="I588" s="132" t="str">
        <f ca="1">IFERROR(IF($C588="","",VLOOKUP(FİLTRE!$C588,'SKT LİSTESİ'!$F:$S,10,0)),"")</f>
        <v/>
      </c>
      <c r="J588" s="133" t="str">
        <f ca="1">IFERROR(IF($C588="","",VLOOKUP(FİLTRE!$C588,'SKT LİSTESİ'!$F:$S,11,0)),"")</f>
        <v/>
      </c>
      <c r="K588" s="134" t="str">
        <f ca="1">IFERROR(IF($C588="","",VLOOKUP(FİLTRE!$C588,'SKT LİSTESİ'!$F:$S,12,0)),"")</f>
        <v/>
      </c>
      <c r="L588" s="134" t="str">
        <f ca="1">IFERROR(IF($C588="","",VLOOKUP(FİLTRE!$C588,'SKT LİSTESİ'!$F:$S,13,0)),"")</f>
        <v/>
      </c>
      <c r="M588" s="135" t="str">
        <f ca="1">IFERROR(IF($C588="","",VLOOKUP(FİLTRE!$C588,'SKT LİSTESİ'!$F:$AJ,14,0)),"")</f>
        <v/>
      </c>
      <c r="N588" s="31" t="str">
        <f ca="1">IFERROR(IF($C588="","",VLOOKUP(FİLTRE!$C588,'SKT LİSTESİ'!$F:$AJ,22,0)),"")</f>
        <v/>
      </c>
      <c r="O588" s="136" t="str">
        <f ca="1">IFERROR(IF($C588="","",VLOOKUP(FİLTRE!$C588,'SKT LİSTESİ'!$F:$AJ,23,0)),"")</f>
        <v/>
      </c>
      <c r="P588" s="31"/>
      <c r="Q588" s="31"/>
      <c r="R588" s="137" t="str">
        <f ca="1">(IFERROR(IF($C588="","",VLOOKUP(FİLTRE!$C588,'SKT LİSTESİ'!$F:$AJ,15,0)),""))</f>
        <v/>
      </c>
      <c r="S588" s="138" t="str">
        <f ca="1">IFERROR(IF($C588="","",VLOOKUP(FİLTRE!$C588,'SKT LİSTESİ'!$F:$AJ,16,0)),"")</f>
        <v/>
      </c>
      <c r="AF588" s="179" t="str">
        <f t="shared" ca="1" si="34"/>
        <v/>
      </c>
      <c r="AG588" s="179">
        <f t="shared" ca="1" si="35"/>
        <v>0</v>
      </c>
      <c r="AH588" s="179">
        <f t="shared" ca="1" si="36"/>
        <v>0</v>
      </c>
    </row>
    <row r="589" spans="2:34" ht="15.75" x14ac:dyDescent="0.25">
      <c r="B589">
        <f t="shared" ca="1" si="33"/>
        <v>577</v>
      </c>
      <c r="C589" t="str">
        <f ca="1">IFERROR(VLOOKUP(B589,'SKT LİSTESİ'!F:F,1,0),"")</f>
        <v/>
      </c>
      <c r="E589" s="128" t="str">
        <f ca="1">IFERROR(IF($C589="","",VLOOKUP(FİLTRE!$C589,'SKT LİSTESİ'!$F:$S,5,0)),"")</f>
        <v/>
      </c>
      <c r="F589" s="129" t="str">
        <f ca="1">IFERROR(IF($C589="","",VLOOKUP(FİLTRE!$C589,'SKT LİSTESİ'!$F:$S,7,0)),"")</f>
        <v/>
      </c>
      <c r="G589" s="130" t="str">
        <f ca="1">IFERROR(IF($C589="","",VLOOKUP(FİLTRE!$C589,'SKT LİSTESİ'!$F:$S,8,0)),"")</f>
        <v/>
      </c>
      <c r="H589" s="131" t="str">
        <f ca="1">IF(E589="","",IF($C589="","",VLOOKUP(FİLTRE!$C589,'SKT LİSTESİ'!$F:$S,9,0)))</f>
        <v/>
      </c>
      <c r="I589" s="132" t="str">
        <f ca="1">IFERROR(IF($C589="","",VLOOKUP(FİLTRE!$C589,'SKT LİSTESİ'!$F:$S,10,0)),"")</f>
        <v/>
      </c>
      <c r="J589" s="133" t="str">
        <f ca="1">IFERROR(IF($C589="","",VLOOKUP(FİLTRE!$C589,'SKT LİSTESİ'!$F:$S,11,0)),"")</f>
        <v/>
      </c>
      <c r="K589" s="134" t="str">
        <f ca="1">IFERROR(IF($C589="","",VLOOKUP(FİLTRE!$C589,'SKT LİSTESİ'!$F:$S,12,0)),"")</f>
        <v/>
      </c>
      <c r="L589" s="134" t="str">
        <f ca="1">IFERROR(IF($C589="","",VLOOKUP(FİLTRE!$C589,'SKT LİSTESİ'!$F:$S,13,0)),"")</f>
        <v/>
      </c>
      <c r="M589" s="135" t="str">
        <f ca="1">IFERROR(IF($C589="","",VLOOKUP(FİLTRE!$C589,'SKT LİSTESİ'!$F:$AJ,14,0)),"")</f>
        <v/>
      </c>
      <c r="N589" s="31" t="str">
        <f ca="1">IFERROR(IF($C589="","",VLOOKUP(FİLTRE!$C589,'SKT LİSTESİ'!$F:$AJ,22,0)),"")</f>
        <v/>
      </c>
      <c r="O589" s="136" t="str">
        <f ca="1">IFERROR(IF($C589="","",VLOOKUP(FİLTRE!$C589,'SKT LİSTESİ'!$F:$AJ,23,0)),"")</f>
        <v/>
      </c>
      <c r="P589" s="31"/>
      <c r="Q589" s="31"/>
      <c r="R589" s="137" t="str">
        <f ca="1">(IFERROR(IF($C589="","",VLOOKUP(FİLTRE!$C589,'SKT LİSTESİ'!$F:$AJ,15,0)),""))</f>
        <v/>
      </c>
      <c r="S589" s="138" t="str">
        <f ca="1">IFERROR(IF($C589="","",VLOOKUP(FİLTRE!$C589,'SKT LİSTESİ'!$F:$AJ,16,0)),"")</f>
        <v/>
      </c>
      <c r="AF589" s="179" t="str">
        <f t="shared" ca="1" si="34"/>
        <v/>
      </c>
      <c r="AG589" s="179">
        <f t="shared" ca="1" si="35"/>
        <v>0</v>
      </c>
      <c r="AH589" s="179">
        <f t="shared" ca="1" si="36"/>
        <v>0</v>
      </c>
    </row>
    <row r="590" spans="2:34" ht="15.75" x14ac:dyDescent="0.25">
      <c r="B590">
        <f t="shared" ref="B590:B653" ca="1" si="37">IF($Y$2=1,(ROW()-12),"")</f>
        <v>578</v>
      </c>
      <c r="C590" t="str">
        <f ca="1">IFERROR(VLOOKUP(B590,'SKT LİSTESİ'!F:F,1,0),"")</f>
        <v/>
      </c>
      <c r="E590" s="128" t="str">
        <f ca="1">IFERROR(IF($C590="","",VLOOKUP(FİLTRE!$C590,'SKT LİSTESİ'!$F:$S,5,0)),"")</f>
        <v/>
      </c>
      <c r="F590" s="129" t="str">
        <f ca="1">IFERROR(IF($C590="","",VLOOKUP(FİLTRE!$C590,'SKT LİSTESİ'!$F:$S,7,0)),"")</f>
        <v/>
      </c>
      <c r="G590" s="130" t="str">
        <f ca="1">IFERROR(IF($C590="","",VLOOKUP(FİLTRE!$C590,'SKT LİSTESİ'!$F:$S,8,0)),"")</f>
        <v/>
      </c>
      <c r="H590" s="131" t="str">
        <f ca="1">IF(E590="","",IF($C590="","",VLOOKUP(FİLTRE!$C590,'SKT LİSTESİ'!$F:$S,9,0)))</f>
        <v/>
      </c>
      <c r="I590" s="132" t="str">
        <f ca="1">IFERROR(IF($C590="","",VLOOKUP(FİLTRE!$C590,'SKT LİSTESİ'!$F:$S,10,0)),"")</f>
        <v/>
      </c>
      <c r="J590" s="133" t="str">
        <f ca="1">IFERROR(IF($C590="","",VLOOKUP(FİLTRE!$C590,'SKT LİSTESİ'!$F:$S,11,0)),"")</f>
        <v/>
      </c>
      <c r="K590" s="134" t="str">
        <f ca="1">IFERROR(IF($C590="","",VLOOKUP(FİLTRE!$C590,'SKT LİSTESİ'!$F:$S,12,0)),"")</f>
        <v/>
      </c>
      <c r="L590" s="134" t="str">
        <f ca="1">IFERROR(IF($C590="","",VLOOKUP(FİLTRE!$C590,'SKT LİSTESİ'!$F:$S,13,0)),"")</f>
        <v/>
      </c>
      <c r="M590" s="135" t="str">
        <f ca="1">IFERROR(IF($C590="","",VLOOKUP(FİLTRE!$C590,'SKT LİSTESİ'!$F:$AJ,14,0)),"")</f>
        <v/>
      </c>
      <c r="N590" s="31" t="str">
        <f ca="1">IFERROR(IF($C590="","",VLOOKUP(FİLTRE!$C590,'SKT LİSTESİ'!$F:$AJ,22,0)),"")</f>
        <v/>
      </c>
      <c r="O590" s="136" t="str">
        <f ca="1">IFERROR(IF($C590="","",VLOOKUP(FİLTRE!$C590,'SKT LİSTESİ'!$F:$AJ,23,0)),"")</f>
        <v/>
      </c>
      <c r="P590" s="31"/>
      <c r="Q590" s="31"/>
      <c r="R590" s="137" t="str">
        <f ca="1">(IFERROR(IF($C590="","",VLOOKUP(FİLTRE!$C590,'SKT LİSTESİ'!$F:$AJ,15,0)),""))</f>
        <v/>
      </c>
      <c r="S590" s="138" t="str">
        <f ca="1">IFERROR(IF($C590="","",VLOOKUP(FİLTRE!$C590,'SKT LİSTESİ'!$F:$AJ,16,0)),"")</f>
        <v/>
      </c>
      <c r="AF590" s="179" t="str">
        <f t="shared" ref="AF590:AF653" ca="1" si="38">IF(E590&lt;&gt;"SAYIM",K590,
(IF(AND(E590="SAYIM",R590=0),0,(COUNTIFS(E:E,"SAYIM",F:F,F590,R:R,"&gt;"&amp;0)))))</f>
        <v/>
      </c>
      <c r="AG590" s="179">
        <f t="shared" ref="AG590:AG653" ca="1" si="39">IF(E590="SAYIM",(IFERROR(R590/AF590,0)),0)</f>
        <v>0</v>
      </c>
      <c r="AH590" s="179">
        <f t="shared" ref="AH590:AH653" ca="1" si="40">IF(E590="SAYIM",(IFERROR(S590/AF590,0)),0)</f>
        <v>0</v>
      </c>
    </row>
    <row r="591" spans="2:34" ht="15.75" x14ac:dyDescent="0.25">
      <c r="B591">
        <f t="shared" ca="1" si="37"/>
        <v>579</v>
      </c>
      <c r="C591" t="str">
        <f ca="1">IFERROR(VLOOKUP(B591,'SKT LİSTESİ'!F:F,1,0),"")</f>
        <v/>
      </c>
      <c r="E591" s="128" t="str">
        <f ca="1">IFERROR(IF($C591="","",VLOOKUP(FİLTRE!$C591,'SKT LİSTESİ'!$F:$S,5,0)),"")</f>
        <v/>
      </c>
      <c r="F591" s="129" t="str">
        <f ca="1">IFERROR(IF($C591="","",VLOOKUP(FİLTRE!$C591,'SKT LİSTESİ'!$F:$S,7,0)),"")</f>
        <v/>
      </c>
      <c r="G591" s="130" t="str">
        <f ca="1">IFERROR(IF($C591="","",VLOOKUP(FİLTRE!$C591,'SKT LİSTESİ'!$F:$S,8,0)),"")</f>
        <v/>
      </c>
      <c r="H591" s="131" t="str">
        <f ca="1">IF(E591="","",IF($C591="","",VLOOKUP(FİLTRE!$C591,'SKT LİSTESİ'!$F:$S,9,0)))</f>
        <v/>
      </c>
      <c r="I591" s="132" t="str">
        <f ca="1">IFERROR(IF($C591="","",VLOOKUP(FİLTRE!$C591,'SKT LİSTESİ'!$F:$S,10,0)),"")</f>
        <v/>
      </c>
      <c r="J591" s="133" t="str">
        <f ca="1">IFERROR(IF($C591="","",VLOOKUP(FİLTRE!$C591,'SKT LİSTESİ'!$F:$S,11,0)),"")</f>
        <v/>
      </c>
      <c r="K591" s="134" t="str">
        <f ca="1">IFERROR(IF($C591="","",VLOOKUP(FİLTRE!$C591,'SKT LİSTESİ'!$F:$S,12,0)),"")</f>
        <v/>
      </c>
      <c r="L591" s="134" t="str">
        <f ca="1">IFERROR(IF($C591="","",VLOOKUP(FİLTRE!$C591,'SKT LİSTESİ'!$F:$S,13,0)),"")</f>
        <v/>
      </c>
      <c r="M591" s="135" t="str">
        <f ca="1">IFERROR(IF($C591="","",VLOOKUP(FİLTRE!$C591,'SKT LİSTESİ'!$F:$AJ,14,0)),"")</f>
        <v/>
      </c>
      <c r="N591" s="31" t="str">
        <f ca="1">IFERROR(IF($C591="","",VLOOKUP(FİLTRE!$C591,'SKT LİSTESİ'!$F:$AJ,22,0)),"")</f>
        <v/>
      </c>
      <c r="O591" s="136" t="str">
        <f ca="1">IFERROR(IF($C591="","",VLOOKUP(FİLTRE!$C591,'SKT LİSTESİ'!$F:$AJ,23,0)),"")</f>
        <v/>
      </c>
      <c r="P591" s="31"/>
      <c r="Q591" s="31"/>
      <c r="R591" s="137" t="str">
        <f ca="1">(IFERROR(IF($C591="","",VLOOKUP(FİLTRE!$C591,'SKT LİSTESİ'!$F:$AJ,15,0)),""))</f>
        <v/>
      </c>
      <c r="S591" s="138" t="str">
        <f ca="1">IFERROR(IF($C591="","",VLOOKUP(FİLTRE!$C591,'SKT LİSTESİ'!$F:$AJ,16,0)),"")</f>
        <v/>
      </c>
      <c r="AF591" s="179" t="str">
        <f t="shared" ca="1" si="38"/>
        <v/>
      </c>
      <c r="AG591" s="179">
        <f t="shared" ca="1" si="39"/>
        <v>0</v>
      </c>
      <c r="AH591" s="179">
        <f t="shared" ca="1" si="40"/>
        <v>0</v>
      </c>
    </row>
    <row r="592" spans="2:34" ht="15.75" x14ac:dyDescent="0.25">
      <c r="B592">
        <f t="shared" ca="1" si="37"/>
        <v>580</v>
      </c>
      <c r="C592" t="str">
        <f ca="1">IFERROR(VLOOKUP(B592,'SKT LİSTESİ'!F:F,1,0),"")</f>
        <v/>
      </c>
      <c r="E592" s="128" t="str">
        <f ca="1">IFERROR(IF($C592="","",VLOOKUP(FİLTRE!$C592,'SKT LİSTESİ'!$F:$S,5,0)),"")</f>
        <v/>
      </c>
      <c r="F592" s="129" t="str">
        <f ca="1">IFERROR(IF($C592="","",VLOOKUP(FİLTRE!$C592,'SKT LİSTESİ'!$F:$S,7,0)),"")</f>
        <v/>
      </c>
      <c r="G592" s="130" t="str">
        <f ca="1">IFERROR(IF($C592="","",VLOOKUP(FİLTRE!$C592,'SKT LİSTESİ'!$F:$S,8,0)),"")</f>
        <v/>
      </c>
      <c r="H592" s="131" t="str">
        <f ca="1">IF(E592="","",IF($C592="","",VLOOKUP(FİLTRE!$C592,'SKT LİSTESİ'!$F:$S,9,0)))</f>
        <v/>
      </c>
      <c r="I592" s="132" t="str">
        <f ca="1">IFERROR(IF($C592="","",VLOOKUP(FİLTRE!$C592,'SKT LİSTESİ'!$F:$S,10,0)),"")</f>
        <v/>
      </c>
      <c r="J592" s="133" t="str">
        <f ca="1">IFERROR(IF($C592="","",VLOOKUP(FİLTRE!$C592,'SKT LİSTESİ'!$F:$S,11,0)),"")</f>
        <v/>
      </c>
      <c r="K592" s="134" t="str">
        <f ca="1">IFERROR(IF($C592="","",VLOOKUP(FİLTRE!$C592,'SKT LİSTESİ'!$F:$S,12,0)),"")</f>
        <v/>
      </c>
      <c r="L592" s="134" t="str">
        <f ca="1">IFERROR(IF($C592="","",VLOOKUP(FİLTRE!$C592,'SKT LİSTESİ'!$F:$S,13,0)),"")</f>
        <v/>
      </c>
      <c r="M592" s="135" t="str">
        <f ca="1">IFERROR(IF($C592="","",VLOOKUP(FİLTRE!$C592,'SKT LİSTESİ'!$F:$AJ,14,0)),"")</f>
        <v/>
      </c>
      <c r="N592" s="31" t="str">
        <f ca="1">IFERROR(IF($C592="","",VLOOKUP(FİLTRE!$C592,'SKT LİSTESİ'!$F:$AJ,22,0)),"")</f>
        <v/>
      </c>
      <c r="O592" s="136" t="str">
        <f ca="1">IFERROR(IF($C592="","",VLOOKUP(FİLTRE!$C592,'SKT LİSTESİ'!$F:$AJ,23,0)),"")</f>
        <v/>
      </c>
      <c r="P592" s="31"/>
      <c r="Q592" s="31"/>
      <c r="R592" s="137" t="str">
        <f ca="1">(IFERROR(IF($C592="","",VLOOKUP(FİLTRE!$C592,'SKT LİSTESİ'!$F:$AJ,15,0)),""))</f>
        <v/>
      </c>
      <c r="S592" s="138" t="str">
        <f ca="1">IFERROR(IF($C592="","",VLOOKUP(FİLTRE!$C592,'SKT LİSTESİ'!$F:$AJ,16,0)),"")</f>
        <v/>
      </c>
      <c r="AF592" s="179" t="str">
        <f t="shared" ca="1" si="38"/>
        <v/>
      </c>
      <c r="AG592" s="179">
        <f t="shared" ca="1" si="39"/>
        <v>0</v>
      </c>
      <c r="AH592" s="179">
        <f t="shared" ca="1" si="40"/>
        <v>0</v>
      </c>
    </row>
    <row r="593" spans="2:34" ht="15.75" x14ac:dyDescent="0.25">
      <c r="B593">
        <f t="shared" ca="1" si="37"/>
        <v>581</v>
      </c>
      <c r="C593" t="str">
        <f ca="1">IFERROR(VLOOKUP(B593,'SKT LİSTESİ'!F:F,1,0),"")</f>
        <v/>
      </c>
      <c r="E593" s="128" t="str">
        <f ca="1">IFERROR(IF($C593="","",VLOOKUP(FİLTRE!$C593,'SKT LİSTESİ'!$F:$S,5,0)),"")</f>
        <v/>
      </c>
      <c r="F593" s="129" t="str">
        <f ca="1">IFERROR(IF($C593="","",VLOOKUP(FİLTRE!$C593,'SKT LİSTESİ'!$F:$S,7,0)),"")</f>
        <v/>
      </c>
      <c r="G593" s="130" t="str">
        <f ca="1">IFERROR(IF($C593="","",VLOOKUP(FİLTRE!$C593,'SKT LİSTESİ'!$F:$S,8,0)),"")</f>
        <v/>
      </c>
      <c r="H593" s="131" t="str">
        <f ca="1">IF(E593="","",IF($C593="","",VLOOKUP(FİLTRE!$C593,'SKT LİSTESİ'!$F:$S,9,0)))</f>
        <v/>
      </c>
      <c r="I593" s="132" t="str">
        <f ca="1">IFERROR(IF($C593="","",VLOOKUP(FİLTRE!$C593,'SKT LİSTESİ'!$F:$S,10,0)),"")</f>
        <v/>
      </c>
      <c r="J593" s="133" t="str">
        <f ca="1">IFERROR(IF($C593="","",VLOOKUP(FİLTRE!$C593,'SKT LİSTESİ'!$F:$S,11,0)),"")</f>
        <v/>
      </c>
      <c r="K593" s="134" t="str">
        <f ca="1">IFERROR(IF($C593="","",VLOOKUP(FİLTRE!$C593,'SKT LİSTESİ'!$F:$S,12,0)),"")</f>
        <v/>
      </c>
      <c r="L593" s="134" t="str">
        <f ca="1">IFERROR(IF($C593="","",VLOOKUP(FİLTRE!$C593,'SKT LİSTESİ'!$F:$S,13,0)),"")</f>
        <v/>
      </c>
      <c r="M593" s="135" t="str">
        <f ca="1">IFERROR(IF($C593="","",VLOOKUP(FİLTRE!$C593,'SKT LİSTESİ'!$F:$AJ,14,0)),"")</f>
        <v/>
      </c>
      <c r="N593" s="31" t="str">
        <f ca="1">IFERROR(IF($C593="","",VLOOKUP(FİLTRE!$C593,'SKT LİSTESİ'!$F:$AJ,22,0)),"")</f>
        <v/>
      </c>
      <c r="O593" s="136" t="str">
        <f ca="1">IFERROR(IF($C593="","",VLOOKUP(FİLTRE!$C593,'SKT LİSTESİ'!$F:$AJ,23,0)),"")</f>
        <v/>
      </c>
      <c r="P593" s="31"/>
      <c r="Q593" s="31"/>
      <c r="R593" s="137" t="str">
        <f ca="1">(IFERROR(IF($C593="","",VLOOKUP(FİLTRE!$C593,'SKT LİSTESİ'!$F:$AJ,15,0)),""))</f>
        <v/>
      </c>
      <c r="S593" s="138" t="str">
        <f ca="1">IFERROR(IF($C593="","",VLOOKUP(FİLTRE!$C593,'SKT LİSTESİ'!$F:$AJ,16,0)),"")</f>
        <v/>
      </c>
      <c r="AF593" s="179" t="str">
        <f t="shared" ca="1" si="38"/>
        <v/>
      </c>
      <c r="AG593" s="179">
        <f t="shared" ca="1" si="39"/>
        <v>0</v>
      </c>
      <c r="AH593" s="179">
        <f t="shared" ca="1" si="40"/>
        <v>0</v>
      </c>
    </row>
    <row r="594" spans="2:34" ht="15.75" x14ac:dyDescent="0.25">
      <c r="B594">
        <f t="shared" ca="1" si="37"/>
        <v>582</v>
      </c>
      <c r="C594" t="str">
        <f ca="1">IFERROR(VLOOKUP(B594,'SKT LİSTESİ'!F:F,1,0),"")</f>
        <v/>
      </c>
      <c r="E594" s="128" t="str">
        <f ca="1">IFERROR(IF($C594="","",VLOOKUP(FİLTRE!$C594,'SKT LİSTESİ'!$F:$S,5,0)),"")</f>
        <v/>
      </c>
      <c r="F594" s="129" t="str">
        <f ca="1">IFERROR(IF($C594="","",VLOOKUP(FİLTRE!$C594,'SKT LİSTESİ'!$F:$S,7,0)),"")</f>
        <v/>
      </c>
      <c r="G594" s="130" t="str">
        <f ca="1">IFERROR(IF($C594="","",VLOOKUP(FİLTRE!$C594,'SKT LİSTESİ'!$F:$S,8,0)),"")</f>
        <v/>
      </c>
      <c r="H594" s="131" t="str">
        <f ca="1">IF(E594="","",IF($C594="","",VLOOKUP(FİLTRE!$C594,'SKT LİSTESİ'!$F:$S,9,0)))</f>
        <v/>
      </c>
      <c r="I594" s="132" t="str">
        <f ca="1">IFERROR(IF($C594="","",VLOOKUP(FİLTRE!$C594,'SKT LİSTESİ'!$F:$S,10,0)),"")</f>
        <v/>
      </c>
      <c r="J594" s="133" t="str">
        <f ca="1">IFERROR(IF($C594="","",VLOOKUP(FİLTRE!$C594,'SKT LİSTESİ'!$F:$S,11,0)),"")</f>
        <v/>
      </c>
      <c r="K594" s="134" t="str">
        <f ca="1">IFERROR(IF($C594="","",VLOOKUP(FİLTRE!$C594,'SKT LİSTESİ'!$F:$S,12,0)),"")</f>
        <v/>
      </c>
      <c r="L594" s="134" t="str">
        <f ca="1">IFERROR(IF($C594="","",VLOOKUP(FİLTRE!$C594,'SKT LİSTESİ'!$F:$S,13,0)),"")</f>
        <v/>
      </c>
      <c r="M594" s="135" t="str">
        <f ca="1">IFERROR(IF($C594="","",VLOOKUP(FİLTRE!$C594,'SKT LİSTESİ'!$F:$AJ,14,0)),"")</f>
        <v/>
      </c>
      <c r="N594" s="31" t="str">
        <f ca="1">IFERROR(IF($C594="","",VLOOKUP(FİLTRE!$C594,'SKT LİSTESİ'!$F:$AJ,22,0)),"")</f>
        <v/>
      </c>
      <c r="O594" s="136" t="str">
        <f ca="1">IFERROR(IF($C594="","",VLOOKUP(FİLTRE!$C594,'SKT LİSTESİ'!$F:$AJ,23,0)),"")</f>
        <v/>
      </c>
      <c r="P594" s="31"/>
      <c r="Q594" s="31"/>
      <c r="R594" s="137" t="str">
        <f ca="1">(IFERROR(IF($C594="","",VLOOKUP(FİLTRE!$C594,'SKT LİSTESİ'!$F:$AJ,15,0)),""))</f>
        <v/>
      </c>
      <c r="S594" s="138" t="str">
        <f ca="1">IFERROR(IF($C594="","",VLOOKUP(FİLTRE!$C594,'SKT LİSTESİ'!$F:$AJ,16,0)),"")</f>
        <v/>
      </c>
      <c r="AF594" s="179" t="str">
        <f t="shared" ca="1" si="38"/>
        <v/>
      </c>
      <c r="AG594" s="179">
        <f t="shared" ca="1" si="39"/>
        <v>0</v>
      </c>
      <c r="AH594" s="179">
        <f t="shared" ca="1" si="40"/>
        <v>0</v>
      </c>
    </row>
    <row r="595" spans="2:34" ht="15.75" x14ac:dyDescent="0.25">
      <c r="B595">
        <f t="shared" ca="1" si="37"/>
        <v>583</v>
      </c>
      <c r="C595" t="str">
        <f ca="1">IFERROR(VLOOKUP(B595,'SKT LİSTESİ'!F:F,1,0),"")</f>
        <v/>
      </c>
      <c r="E595" s="128" t="str">
        <f ca="1">IFERROR(IF($C595="","",VLOOKUP(FİLTRE!$C595,'SKT LİSTESİ'!$F:$S,5,0)),"")</f>
        <v/>
      </c>
      <c r="F595" s="129" t="str">
        <f ca="1">IFERROR(IF($C595="","",VLOOKUP(FİLTRE!$C595,'SKT LİSTESİ'!$F:$S,7,0)),"")</f>
        <v/>
      </c>
      <c r="G595" s="130" t="str">
        <f ca="1">IFERROR(IF($C595="","",VLOOKUP(FİLTRE!$C595,'SKT LİSTESİ'!$F:$S,8,0)),"")</f>
        <v/>
      </c>
      <c r="H595" s="131" t="str">
        <f ca="1">IF(E595="","",IF($C595="","",VLOOKUP(FİLTRE!$C595,'SKT LİSTESİ'!$F:$S,9,0)))</f>
        <v/>
      </c>
      <c r="I595" s="132" t="str">
        <f ca="1">IFERROR(IF($C595="","",VLOOKUP(FİLTRE!$C595,'SKT LİSTESİ'!$F:$S,10,0)),"")</f>
        <v/>
      </c>
      <c r="J595" s="133" t="str">
        <f ca="1">IFERROR(IF($C595="","",VLOOKUP(FİLTRE!$C595,'SKT LİSTESİ'!$F:$S,11,0)),"")</f>
        <v/>
      </c>
      <c r="K595" s="134" t="str">
        <f ca="1">IFERROR(IF($C595="","",VLOOKUP(FİLTRE!$C595,'SKT LİSTESİ'!$F:$S,12,0)),"")</f>
        <v/>
      </c>
      <c r="L595" s="134" t="str">
        <f ca="1">IFERROR(IF($C595="","",VLOOKUP(FİLTRE!$C595,'SKT LİSTESİ'!$F:$S,13,0)),"")</f>
        <v/>
      </c>
      <c r="M595" s="135" t="str">
        <f ca="1">IFERROR(IF($C595="","",VLOOKUP(FİLTRE!$C595,'SKT LİSTESİ'!$F:$AJ,14,0)),"")</f>
        <v/>
      </c>
      <c r="N595" s="31" t="str">
        <f ca="1">IFERROR(IF($C595="","",VLOOKUP(FİLTRE!$C595,'SKT LİSTESİ'!$F:$AJ,22,0)),"")</f>
        <v/>
      </c>
      <c r="O595" s="136" t="str">
        <f ca="1">IFERROR(IF($C595="","",VLOOKUP(FİLTRE!$C595,'SKT LİSTESİ'!$F:$AJ,23,0)),"")</f>
        <v/>
      </c>
      <c r="P595" s="31"/>
      <c r="Q595" s="31"/>
      <c r="R595" s="137" t="str">
        <f ca="1">(IFERROR(IF($C595="","",VLOOKUP(FİLTRE!$C595,'SKT LİSTESİ'!$F:$AJ,15,0)),""))</f>
        <v/>
      </c>
      <c r="S595" s="138" t="str">
        <f ca="1">IFERROR(IF($C595="","",VLOOKUP(FİLTRE!$C595,'SKT LİSTESİ'!$F:$AJ,16,0)),"")</f>
        <v/>
      </c>
      <c r="AF595" s="179" t="str">
        <f t="shared" ca="1" si="38"/>
        <v/>
      </c>
      <c r="AG595" s="179">
        <f t="shared" ca="1" si="39"/>
        <v>0</v>
      </c>
      <c r="AH595" s="179">
        <f t="shared" ca="1" si="40"/>
        <v>0</v>
      </c>
    </row>
    <row r="596" spans="2:34" ht="15.75" x14ac:dyDescent="0.25">
      <c r="B596">
        <f t="shared" ca="1" si="37"/>
        <v>584</v>
      </c>
      <c r="C596" t="str">
        <f ca="1">IFERROR(VLOOKUP(B596,'SKT LİSTESİ'!F:F,1,0),"")</f>
        <v/>
      </c>
      <c r="E596" s="128" t="str">
        <f ca="1">IFERROR(IF($C596="","",VLOOKUP(FİLTRE!$C596,'SKT LİSTESİ'!$F:$S,5,0)),"")</f>
        <v/>
      </c>
      <c r="F596" s="129" t="str">
        <f ca="1">IFERROR(IF($C596="","",VLOOKUP(FİLTRE!$C596,'SKT LİSTESİ'!$F:$S,7,0)),"")</f>
        <v/>
      </c>
      <c r="G596" s="130" t="str">
        <f ca="1">IFERROR(IF($C596="","",VLOOKUP(FİLTRE!$C596,'SKT LİSTESİ'!$F:$S,8,0)),"")</f>
        <v/>
      </c>
      <c r="H596" s="131" t="str">
        <f ca="1">IF(E596="","",IF($C596="","",VLOOKUP(FİLTRE!$C596,'SKT LİSTESİ'!$F:$S,9,0)))</f>
        <v/>
      </c>
      <c r="I596" s="132" t="str">
        <f ca="1">IFERROR(IF($C596="","",VLOOKUP(FİLTRE!$C596,'SKT LİSTESİ'!$F:$S,10,0)),"")</f>
        <v/>
      </c>
      <c r="J596" s="133" t="str">
        <f ca="1">IFERROR(IF($C596="","",VLOOKUP(FİLTRE!$C596,'SKT LİSTESİ'!$F:$S,11,0)),"")</f>
        <v/>
      </c>
      <c r="K596" s="134" t="str">
        <f ca="1">IFERROR(IF($C596="","",VLOOKUP(FİLTRE!$C596,'SKT LİSTESİ'!$F:$S,12,0)),"")</f>
        <v/>
      </c>
      <c r="L596" s="134" t="str">
        <f ca="1">IFERROR(IF($C596="","",VLOOKUP(FİLTRE!$C596,'SKT LİSTESİ'!$F:$S,13,0)),"")</f>
        <v/>
      </c>
      <c r="M596" s="135" t="str">
        <f ca="1">IFERROR(IF($C596="","",VLOOKUP(FİLTRE!$C596,'SKT LİSTESİ'!$F:$AJ,14,0)),"")</f>
        <v/>
      </c>
      <c r="N596" s="31" t="str">
        <f ca="1">IFERROR(IF($C596="","",VLOOKUP(FİLTRE!$C596,'SKT LİSTESİ'!$F:$AJ,22,0)),"")</f>
        <v/>
      </c>
      <c r="O596" s="136" t="str">
        <f ca="1">IFERROR(IF($C596="","",VLOOKUP(FİLTRE!$C596,'SKT LİSTESİ'!$F:$AJ,23,0)),"")</f>
        <v/>
      </c>
      <c r="P596" s="31"/>
      <c r="Q596" s="31"/>
      <c r="R596" s="137" t="str">
        <f ca="1">(IFERROR(IF($C596="","",VLOOKUP(FİLTRE!$C596,'SKT LİSTESİ'!$F:$AJ,15,0)),""))</f>
        <v/>
      </c>
      <c r="S596" s="138" t="str">
        <f ca="1">IFERROR(IF($C596="","",VLOOKUP(FİLTRE!$C596,'SKT LİSTESİ'!$F:$AJ,16,0)),"")</f>
        <v/>
      </c>
      <c r="AF596" s="179" t="str">
        <f t="shared" ca="1" si="38"/>
        <v/>
      </c>
      <c r="AG596" s="179">
        <f t="shared" ca="1" si="39"/>
        <v>0</v>
      </c>
      <c r="AH596" s="179">
        <f t="shared" ca="1" si="40"/>
        <v>0</v>
      </c>
    </row>
    <row r="597" spans="2:34" ht="15.75" x14ac:dyDescent="0.25">
      <c r="B597">
        <f t="shared" ca="1" si="37"/>
        <v>585</v>
      </c>
      <c r="C597" t="str">
        <f ca="1">IFERROR(VLOOKUP(B597,'SKT LİSTESİ'!F:F,1,0),"")</f>
        <v/>
      </c>
      <c r="E597" s="128" t="str">
        <f ca="1">IFERROR(IF($C597="","",VLOOKUP(FİLTRE!$C597,'SKT LİSTESİ'!$F:$S,5,0)),"")</f>
        <v/>
      </c>
      <c r="F597" s="129" t="str">
        <f ca="1">IFERROR(IF($C597="","",VLOOKUP(FİLTRE!$C597,'SKT LİSTESİ'!$F:$S,7,0)),"")</f>
        <v/>
      </c>
      <c r="G597" s="130" t="str">
        <f ca="1">IFERROR(IF($C597="","",VLOOKUP(FİLTRE!$C597,'SKT LİSTESİ'!$F:$S,8,0)),"")</f>
        <v/>
      </c>
      <c r="H597" s="131" t="str">
        <f ca="1">IF(E597="","",IF($C597="","",VLOOKUP(FİLTRE!$C597,'SKT LİSTESİ'!$F:$S,9,0)))</f>
        <v/>
      </c>
      <c r="I597" s="132" t="str">
        <f ca="1">IFERROR(IF($C597="","",VLOOKUP(FİLTRE!$C597,'SKT LİSTESİ'!$F:$S,10,0)),"")</f>
        <v/>
      </c>
      <c r="J597" s="133" t="str">
        <f ca="1">IFERROR(IF($C597="","",VLOOKUP(FİLTRE!$C597,'SKT LİSTESİ'!$F:$S,11,0)),"")</f>
        <v/>
      </c>
      <c r="K597" s="134" t="str">
        <f ca="1">IFERROR(IF($C597="","",VLOOKUP(FİLTRE!$C597,'SKT LİSTESİ'!$F:$S,12,0)),"")</f>
        <v/>
      </c>
      <c r="L597" s="134" t="str">
        <f ca="1">IFERROR(IF($C597="","",VLOOKUP(FİLTRE!$C597,'SKT LİSTESİ'!$F:$S,13,0)),"")</f>
        <v/>
      </c>
      <c r="M597" s="135" t="str">
        <f ca="1">IFERROR(IF($C597="","",VLOOKUP(FİLTRE!$C597,'SKT LİSTESİ'!$F:$AJ,14,0)),"")</f>
        <v/>
      </c>
      <c r="N597" s="31" t="str">
        <f ca="1">IFERROR(IF($C597="","",VLOOKUP(FİLTRE!$C597,'SKT LİSTESİ'!$F:$AJ,22,0)),"")</f>
        <v/>
      </c>
      <c r="O597" s="136" t="str">
        <f ca="1">IFERROR(IF($C597="","",VLOOKUP(FİLTRE!$C597,'SKT LİSTESİ'!$F:$AJ,23,0)),"")</f>
        <v/>
      </c>
      <c r="P597" s="31"/>
      <c r="Q597" s="31"/>
      <c r="R597" s="137" t="str">
        <f ca="1">(IFERROR(IF($C597="","",VLOOKUP(FİLTRE!$C597,'SKT LİSTESİ'!$F:$AJ,15,0)),""))</f>
        <v/>
      </c>
      <c r="S597" s="138" t="str">
        <f ca="1">IFERROR(IF($C597="","",VLOOKUP(FİLTRE!$C597,'SKT LİSTESİ'!$F:$AJ,16,0)),"")</f>
        <v/>
      </c>
      <c r="AF597" s="179" t="str">
        <f t="shared" ca="1" si="38"/>
        <v/>
      </c>
      <c r="AG597" s="179">
        <f t="shared" ca="1" si="39"/>
        <v>0</v>
      </c>
      <c r="AH597" s="179">
        <f t="shared" ca="1" si="40"/>
        <v>0</v>
      </c>
    </row>
    <row r="598" spans="2:34" ht="15.75" x14ac:dyDescent="0.25">
      <c r="B598">
        <f t="shared" ca="1" si="37"/>
        <v>586</v>
      </c>
      <c r="C598" t="str">
        <f ca="1">IFERROR(VLOOKUP(B598,'SKT LİSTESİ'!F:F,1,0),"")</f>
        <v/>
      </c>
      <c r="E598" s="128" t="str">
        <f ca="1">IFERROR(IF($C598="","",VLOOKUP(FİLTRE!$C598,'SKT LİSTESİ'!$F:$S,5,0)),"")</f>
        <v/>
      </c>
      <c r="F598" s="129" t="str">
        <f ca="1">IFERROR(IF($C598="","",VLOOKUP(FİLTRE!$C598,'SKT LİSTESİ'!$F:$S,7,0)),"")</f>
        <v/>
      </c>
      <c r="G598" s="130" t="str">
        <f ca="1">IFERROR(IF($C598="","",VLOOKUP(FİLTRE!$C598,'SKT LİSTESİ'!$F:$S,8,0)),"")</f>
        <v/>
      </c>
      <c r="H598" s="131" t="str">
        <f ca="1">IF(E598="","",IF($C598="","",VLOOKUP(FİLTRE!$C598,'SKT LİSTESİ'!$F:$S,9,0)))</f>
        <v/>
      </c>
      <c r="I598" s="132" t="str">
        <f ca="1">IFERROR(IF($C598="","",VLOOKUP(FİLTRE!$C598,'SKT LİSTESİ'!$F:$S,10,0)),"")</f>
        <v/>
      </c>
      <c r="J598" s="133" t="str">
        <f ca="1">IFERROR(IF($C598="","",VLOOKUP(FİLTRE!$C598,'SKT LİSTESİ'!$F:$S,11,0)),"")</f>
        <v/>
      </c>
      <c r="K598" s="134" t="str">
        <f ca="1">IFERROR(IF($C598="","",VLOOKUP(FİLTRE!$C598,'SKT LİSTESİ'!$F:$S,12,0)),"")</f>
        <v/>
      </c>
      <c r="L598" s="134" t="str">
        <f ca="1">IFERROR(IF($C598="","",VLOOKUP(FİLTRE!$C598,'SKT LİSTESİ'!$F:$S,13,0)),"")</f>
        <v/>
      </c>
      <c r="M598" s="135" t="str">
        <f ca="1">IFERROR(IF($C598="","",VLOOKUP(FİLTRE!$C598,'SKT LİSTESİ'!$F:$AJ,14,0)),"")</f>
        <v/>
      </c>
      <c r="N598" s="31" t="str">
        <f ca="1">IFERROR(IF($C598="","",VLOOKUP(FİLTRE!$C598,'SKT LİSTESİ'!$F:$AJ,22,0)),"")</f>
        <v/>
      </c>
      <c r="O598" s="136" t="str">
        <f ca="1">IFERROR(IF($C598="","",VLOOKUP(FİLTRE!$C598,'SKT LİSTESİ'!$F:$AJ,23,0)),"")</f>
        <v/>
      </c>
      <c r="P598" s="31"/>
      <c r="Q598" s="31"/>
      <c r="R598" s="137" t="str">
        <f ca="1">(IFERROR(IF($C598="","",VLOOKUP(FİLTRE!$C598,'SKT LİSTESİ'!$F:$AJ,15,0)),""))</f>
        <v/>
      </c>
      <c r="S598" s="138" t="str">
        <f ca="1">IFERROR(IF($C598="","",VLOOKUP(FİLTRE!$C598,'SKT LİSTESİ'!$F:$AJ,16,0)),"")</f>
        <v/>
      </c>
      <c r="AF598" s="179" t="str">
        <f t="shared" ca="1" si="38"/>
        <v/>
      </c>
      <c r="AG598" s="179">
        <f t="shared" ca="1" si="39"/>
        <v>0</v>
      </c>
      <c r="AH598" s="179">
        <f t="shared" ca="1" si="40"/>
        <v>0</v>
      </c>
    </row>
    <row r="599" spans="2:34" ht="15.75" x14ac:dyDescent="0.25">
      <c r="B599">
        <f t="shared" ca="1" si="37"/>
        <v>587</v>
      </c>
      <c r="C599" t="str">
        <f ca="1">IFERROR(VLOOKUP(B599,'SKT LİSTESİ'!F:F,1,0),"")</f>
        <v/>
      </c>
      <c r="E599" s="128" t="str">
        <f ca="1">IFERROR(IF($C599="","",VLOOKUP(FİLTRE!$C599,'SKT LİSTESİ'!$F:$S,5,0)),"")</f>
        <v/>
      </c>
      <c r="F599" s="129" t="str">
        <f ca="1">IFERROR(IF($C599="","",VLOOKUP(FİLTRE!$C599,'SKT LİSTESİ'!$F:$S,7,0)),"")</f>
        <v/>
      </c>
      <c r="G599" s="130" t="str">
        <f ca="1">IFERROR(IF($C599="","",VLOOKUP(FİLTRE!$C599,'SKT LİSTESİ'!$F:$S,8,0)),"")</f>
        <v/>
      </c>
      <c r="H599" s="131" t="str">
        <f ca="1">IF(E599="","",IF($C599="","",VLOOKUP(FİLTRE!$C599,'SKT LİSTESİ'!$F:$S,9,0)))</f>
        <v/>
      </c>
      <c r="I599" s="132" t="str">
        <f ca="1">IFERROR(IF($C599="","",VLOOKUP(FİLTRE!$C599,'SKT LİSTESİ'!$F:$S,10,0)),"")</f>
        <v/>
      </c>
      <c r="J599" s="133" t="str">
        <f ca="1">IFERROR(IF($C599="","",VLOOKUP(FİLTRE!$C599,'SKT LİSTESİ'!$F:$S,11,0)),"")</f>
        <v/>
      </c>
      <c r="K599" s="134" t="str">
        <f ca="1">IFERROR(IF($C599="","",VLOOKUP(FİLTRE!$C599,'SKT LİSTESİ'!$F:$S,12,0)),"")</f>
        <v/>
      </c>
      <c r="L599" s="134" t="str">
        <f ca="1">IFERROR(IF($C599="","",VLOOKUP(FİLTRE!$C599,'SKT LİSTESİ'!$F:$S,13,0)),"")</f>
        <v/>
      </c>
      <c r="M599" s="135" t="str">
        <f ca="1">IFERROR(IF($C599="","",VLOOKUP(FİLTRE!$C599,'SKT LİSTESİ'!$F:$AJ,14,0)),"")</f>
        <v/>
      </c>
      <c r="N599" s="31" t="str">
        <f ca="1">IFERROR(IF($C599="","",VLOOKUP(FİLTRE!$C599,'SKT LİSTESİ'!$F:$AJ,22,0)),"")</f>
        <v/>
      </c>
      <c r="O599" s="136" t="str">
        <f ca="1">IFERROR(IF($C599="","",VLOOKUP(FİLTRE!$C599,'SKT LİSTESİ'!$F:$AJ,23,0)),"")</f>
        <v/>
      </c>
      <c r="P599" s="31"/>
      <c r="Q599" s="31"/>
      <c r="R599" s="137" t="str">
        <f ca="1">(IFERROR(IF($C599="","",VLOOKUP(FİLTRE!$C599,'SKT LİSTESİ'!$F:$AJ,15,0)),""))</f>
        <v/>
      </c>
      <c r="S599" s="138" t="str">
        <f ca="1">IFERROR(IF($C599="","",VLOOKUP(FİLTRE!$C599,'SKT LİSTESİ'!$F:$AJ,16,0)),"")</f>
        <v/>
      </c>
      <c r="AF599" s="179" t="str">
        <f t="shared" ca="1" si="38"/>
        <v/>
      </c>
      <c r="AG599" s="179">
        <f t="shared" ca="1" si="39"/>
        <v>0</v>
      </c>
      <c r="AH599" s="179">
        <f t="shared" ca="1" si="40"/>
        <v>0</v>
      </c>
    </row>
    <row r="600" spans="2:34" ht="15.75" x14ac:dyDescent="0.25">
      <c r="B600">
        <f t="shared" ca="1" si="37"/>
        <v>588</v>
      </c>
      <c r="C600" t="str">
        <f ca="1">IFERROR(VLOOKUP(B600,'SKT LİSTESİ'!F:F,1,0),"")</f>
        <v/>
      </c>
      <c r="E600" s="128" t="str">
        <f ca="1">IFERROR(IF($C600="","",VLOOKUP(FİLTRE!$C600,'SKT LİSTESİ'!$F:$S,5,0)),"")</f>
        <v/>
      </c>
      <c r="F600" s="129" t="str">
        <f ca="1">IFERROR(IF($C600="","",VLOOKUP(FİLTRE!$C600,'SKT LİSTESİ'!$F:$S,7,0)),"")</f>
        <v/>
      </c>
      <c r="G600" s="130" t="str">
        <f ca="1">IFERROR(IF($C600="","",VLOOKUP(FİLTRE!$C600,'SKT LİSTESİ'!$F:$S,8,0)),"")</f>
        <v/>
      </c>
      <c r="H600" s="131" t="str">
        <f ca="1">IF(E600="","",IF($C600="","",VLOOKUP(FİLTRE!$C600,'SKT LİSTESİ'!$F:$S,9,0)))</f>
        <v/>
      </c>
      <c r="I600" s="132" t="str">
        <f ca="1">IFERROR(IF($C600="","",VLOOKUP(FİLTRE!$C600,'SKT LİSTESİ'!$F:$S,10,0)),"")</f>
        <v/>
      </c>
      <c r="J600" s="133" t="str">
        <f ca="1">IFERROR(IF($C600="","",VLOOKUP(FİLTRE!$C600,'SKT LİSTESİ'!$F:$S,11,0)),"")</f>
        <v/>
      </c>
      <c r="K600" s="134" t="str">
        <f ca="1">IFERROR(IF($C600="","",VLOOKUP(FİLTRE!$C600,'SKT LİSTESİ'!$F:$S,12,0)),"")</f>
        <v/>
      </c>
      <c r="L600" s="134" t="str">
        <f ca="1">IFERROR(IF($C600="","",VLOOKUP(FİLTRE!$C600,'SKT LİSTESİ'!$F:$S,13,0)),"")</f>
        <v/>
      </c>
      <c r="M600" s="135" t="str">
        <f ca="1">IFERROR(IF($C600="","",VLOOKUP(FİLTRE!$C600,'SKT LİSTESİ'!$F:$AJ,14,0)),"")</f>
        <v/>
      </c>
      <c r="N600" s="31" t="str">
        <f ca="1">IFERROR(IF($C600="","",VLOOKUP(FİLTRE!$C600,'SKT LİSTESİ'!$F:$AJ,22,0)),"")</f>
        <v/>
      </c>
      <c r="O600" s="136" t="str">
        <f ca="1">IFERROR(IF($C600="","",VLOOKUP(FİLTRE!$C600,'SKT LİSTESİ'!$F:$AJ,23,0)),"")</f>
        <v/>
      </c>
      <c r="P600" s="31"/>
      <c r="Q600" s="31"/>
      <c r="R600" s="137" t="str">
        <f ca="1">(IFERROR(IF($C600="","",VLOOKUP(FİLTRE!$C600,'SKT LİSTESİ'!$F:$AJ,15,0)),""))</f>
        <v/>
      </c>
      <c r="S600" s="138" t="str">
        <f ca="1">IFERROR(IF($C600="","",VLOOKUP(FİLTRE!$C600,'SKT LİSTESİ'!$F:$AJ,16,0)),"")</f>
        <v/>
      </c>
      <c r="AF600" s="179" t="str">
        <f t="shared" ca="1" si="38"/>
        <v/>
      </c>
      <c r="AG600" s="179">
        <f t="shared" ca="1" si="39"/>
        <v>0</v>
      </c>
      <c r="AH600" s="179">
        <f t="shared" ca="1" si="40"/>
        <v>0</v>
      </c>
    </row>
    <row r="601" spans="2:34" ht="15.75" x14ac:dyDescent="0.25">
      <c r="B601">
        <f t="shared" ca="1" si="37"/>
        <v>589</v>
      </c>
      <c r="C601" t="str">
        <f ca="1">IFERROR(VLOOKUP(B601,'SKT LİSTESİ'!F:F,1,0),"")</f>
        <v/>
      </c>
      <c r="E601" s="128" t="str">
        <f ca="1">IFERROR(IF($C601="","",VLOOKUP(FİLTRE!$C601,'SKT LİSTESİ'!$F:$S,5,0)),"")</f>
        <v/>
      </c>
      <c r="F601" s="129" t="str">
        <f ca="1">IFERROR(IF($C601="","",VLOOKUP(FİLTRE!$C601,'SKT LİSTESİ'!$F:$S,7,0)),"")</f>
        <v/>
      </c>
      <c r="G601" s="130" t="str">
        <f ca="1">IFERROR(IF($C601="","",VLOOKUP(FİLTRE!$C601,'SKT LİSTESİ'!$F:$S,8,0)),"")</f>
        <v/>
      </c>
      <c r="H601" s="131" t="str">
        <f ca="1">IF(E601="","",IF($C601="","",VLOOKUP(FİLTRE!$C601,'SKT LİSTESİ'!$F:$S,9,0)))</f>
        <v/>
      </c>
      <c r="I601" s="132" t="str">
        <f ca="1">IFERROR(IF($C601="","",VLOOKUP(FİLTRE!$C601,'SKT LİSTESİ'!$F:$S,10,0)),"")</f>
        <v/>
      </c>
      <c r="J601" s="133" t="str">
        <f ca="1">IFERROR(IF($C601="","",VLOOKUP(FİLTRE!$C601,'SKT LİSTESİ'!$F:$S,11,0)),"")</f>
        <v/>
      </c>
      <c r="K601" s="134" t="str">
        <f ca="1">IFERROR(IF($C601="","",VLOOKUP(FİLTRE!$C601,'SKT LİSTESİ'!$F:$S,12,0)),"")</f>
        <v/>
      </c>
      <c r="L601" s="134" t="str">
        <f ca="1">IFERROR(IF($C601="","",VLOOKUP(FİLTRE!$C601,'SKT LİSTESİ'!$F:$S,13,0)),"")</f>
        <v/>
      </c>
      <c r="M601" s="135" t="str">
        <f ca="1">IFERROR(IF($C601="","",VLOOKUP(FİLTRE!$C601,'SKT LİSTESİ'!$F:$AJ,14,0)),"")</f>
        <v/>
      </c>
      <c r="N601" s="31" t="str">
        <f ca="1">IFERROR(IF($C601="","",VLOOKUP(FİLTRE!$C601,'SKT LİSTESİ'!$F:$AJ,22,0)),"")</f>
        <v/>
      </c>
      <c r="O601" s="136" t="str">
        <f ca="1">IFERROR(IF($C601="","",VLOOKUP(FİLTRE!$C601,'SKT LİSTESİ'!$F:$AJ,23,0)),"")</f>
        <v/>
      </c>
      <c r="P601" s="31"/>
      <c r="Q601" s="31"/>
      <c r="R601" s="137" t="str">
        <f ca="1">(IFERROR(IF($C601="","",VLOOKUP(FİLTRE!$C601,'SKT LİSTESİ'!$F:$AJ,15,0)),""))</f>
        <v/>
      </c>
      <c r="S601" s="138" t="str">
        <f ca="1">IFERROR(IF($C601="","",VLOOKUP(FİLTRE!$C601,'SKT LİSTESİ'!$F:$AJ,16,0)),"")</f>
        <v/>
      </c>
      <c r="AF601" s="179" t="str">
        <f t="shared" ca="1" si="38"/>
        <v/>
      </c>
      <c r="AG601" s="179">
        <f t="shared" ca="1" si="39"/>
        <v>0</v>
      </c>
      <c r="AH601" s="179">
        <f t="shared" ca="1" si="40"/>
        <v>0</v>
      </c>
    </row>
    <row r="602" spans="2:34" ht="15.75" x14ac:dyDescent="0.25">
      <c r="B602">
        <f t="shared" ca="1" si="37"/>
        <v>590</v>
      </c>
      <c r="C602" t="str">
        <f ca="1">IFERROR(VLOOKUP(B602,'SKT LİSTESİ'!F:F,1,0),"")</f>
        <v/>
      </c>
      <c r="E602" s="128" t="str">
        <f ca="1">IFERROR(IF($C602="","",VLOOKUP(FİLTRE!$C602,'SKT LİSTESİ'!$F:$S,5,0)),"")</f>
        <v/>
      </c>
      <c r="F602" s="129" t="str">
        <f ca="1">IFERROR(IF($C602="","",VLOOKUP(FİLTRE!$C602,'SKT LİSTESİ'!$F:$S,7,0)),"")</f>
        <v/>
      </c>
      <c r="G602" s="130" t="str">
        <f ca="1">IFERROR(IF($C602="","",VLOOKUP(FİLTRE!$C602,'SKT LİSTESİ'!$F:$S,8,0)),"")</f>
        <v/>
      </c>
      <c r="H602" s="131" t="str">
        <f ca="1">IF(E602="","",IF($C602="","",VLOOKUP(FİLTRE!$C602,'SKT LİSTESİ'!$F:$S,9,0)))</f>
        <v/>
      </c>
      <c r="I602" s="132" t="str">
        <f ca="1">IFERROR(IF($C602="","",VLOOKUP(FİLTRE!$C602,'SKT LİSTESİ'!$F:$S,10,0)),"")</f>
        <v/>
      </c>
      <c r="J602" s="133" t="str">
        <f ca="1">IFERROR(IF($C602="","",VLOOKUP(FİLTRE!$C602,'SKT LİSTESİ'!$F:$S,11,0)),"")</f>
        <v/>
      </c>
      <c r="K602" s="134" t="str">
        <f ca="1">IFERROR(IF($C602="","",VLOOKUP(FİLTRE!$C602,'SKT LİSTESİ'!$F:$S,12,0)),"")</f>
        <v/>
      </c>
      <c r="L602" s="134" t="str">
        <f ca="1">IFERROR(IF($C602="","",VLOOKUP(FİLTRE!$C602,'SKT LİSTESİ'!$F:$S,13,0)),"")</f>
        <v/>
      </c>
      <c r="M602" s="135" t="str">
        <f ca="1">IFERROR(IF($C602="","",VLOOKUP(FİLTRE!$C602,'SKT LİSTESİ'!$F:$AJ,14,0)),"")</f>
        <v/>
      </c>
      <c r="N602" s="31" t="str">
        <f ca="1">IFERROR(IF($C602="","",VLOOKUP(FİLTRE!$C602,'SKT LİSTESİ'!$F:$AJ,22,0)),"")</f>
        <v/>
      </c>
      <c r="O602" s="136" t="str">
        <f ca="1">IFERROR(IF($C602="","",VLOOKUP(FİLTRE!$C602,'SKT LİSTESİ'!$F:$AJ,23,0)),"")</f>
        <v/>
      </c>
      <c r="P602" s="31"/>
      <c r="Q602" s="31"/>
      <c r="R602" s="137" t="str">
        <f ca="1">(IFERROR(IF($C602="","",VLOOKUP(FİLTRE!$C602,'SKT LİSTESİ'!$F:$AJ,15,0)),""))</f>
        <v/>
      </c>
      <c r="S602" s="138" t="str">
        <f ca="1">IFERROR(IF($C602="","",VLOOKUP(FİLTRE!$C602,'SKT LİSTESİ'!$F:$AJ,16,0)),"")</f>
        <v/>
      </c>
      <c r="AF602" s="179" t="str">
        <f t="shared" ca="1" si="38"/>
        <v/>
      </c>
      <c r="AG602" s="179">
        <f t="shared" ca="1" si="39"/>
        <v>0</v>
      </c>
      <c r="AH602" s="179">
        <f t="shared" ca="1" si="40"/>
        <v>0</v>
      </c>
    </row>
    <row r="603" spans="2:34" ht="15.75" x14ac:dyDescent="0.25">
      <c r="B603">
        <f t="shared" ca="1" si="37"/>
        <v>591</v>
      </c>
      <c r="C603" t="str">
        <f ca="1">IFERROR(VLOOKUP(B603,'SKT LİSTESİ'!F:F,1,0),"")</f>
        <v/>
      </c>
      <c r="E603" s="128" t="str">
        <f ca="1">IFERROR(IF($C603="","",VLOOKUP(FİLTRE!$C603,'SKT LİSTESİ'!$F:$S,5,0)),"")</f>
        <v/>
      </c>
      <c r="F603" s="129" t="str">
        <f ca="1">IFERROR(IF($C603="","",VLOOKUP(FİLTRE!$C603,'SKT LİSTESİ'!$F:$S,7,0)),"")</f>
        <v/>
      </c>
      <c r="G603" s="130" t="str">
        <f ca="1">IFERROR(IF($C603="","",VLOOKUP(FİLTRE!$C603,'SKT LİSTESİ'!$F:$S,8,0)),"")</f>
        <v/>
      </c>
      <c r="H603" s="131" t="str">
        <f ca="1">IF(E603="","",IF($C603="","",VLOOKUP(FİLTRE!$C603,'SKT LİSTESİ'!$F:$S,9,0)))</f>
        <v/>
      </c>
      <c r="I603" s="132" t="str">
        <f ca="1">IFERROR(IF($C603="","",VLOOKUP(FİLTRE!$C603,'SKT LİSTESİ'!$F:$S,10,0)),"")</f>
        <v/>
      </c>
      <c r="J603" s="133" t="str">
        <f ca="1">IFERROR(IF($C603="","",VLOOKUP(FİLTRE!$C603,'SKT LİSTESİ'!$F:$S,11,0)),"")</f>
        <v/>
      </c>
      <c r="K603" s="134" t="str">
        <f ca="1">IFERROR(IF($C603="","",VLOOKUP(FİLTRE!$C603,'SKT LİSTESİ'!$F:$S,12,0)),"")</f>
        <v/>
      </c>
      <c r="L603" s="134" t="str">
        <f ca="1">IFERROR(IF($C603="","",VLOOKUP(FİLTRE!$C603,'SKT LİSTESİ'!$F:$S,13,0)),"")</f>
        <v/>
      </c>
      <c r="M603" s="135" t="str">
        <f ca="1">IFERROR(IF($C603="","",VLOOKUP(FİLTRE!$C603,'SKT LİSTESİ'!$F:$AJ,14,0)),"")</f>
        <v/>
      </c>
      <c r="N603" s="31" t="str">
        <f ca="1">IFERROR(IF($C603="","",VLOOKUP(FİLTRE!$C603,'SKT LİSTESİ'!$F:$AJ,22,0)),"")</f>
        <v/>
      </c>
      <c r="O603" s="136" t="str">
        <f ca="1">IFERROR(IF($C603="","",VLOOKUP(FİLTRE!$C603,'SKT LİSTESİ'!$F:$AJ,23,0)),"")</f>
        <v/>
      </c>
      <c r="P603" s="31"/>
      <c r="Q603" s="31"/>
      <c r="R603" s="137" t="str">
        <f ca="1">(IFERROR(IF($C603="","",VLOOKUP(FİLTRE!$C603,'SKT LİSTESİ'!$F:$AJ,15,0)),""))</f>
        <v/>
      </c>
      <c r="S603" s="138" t="str">
        <f ca="1">IFERROR(IF($C603="","",VLOOKUP(FİLTRE!$C603,'SKT LİSTESİ'!$F:$AJ,16,0)),"")</f>
        <v/>
      </c>
      <c r="AF603" s="179" t="str">
        <f t="shared" ca="1" si="38"/>
        <v/>
      </c>
      <c r="AG603" s="179">
        <f t="shared" ca="1" si="39"/>
        <v>0</v>
      </c>
      <c r="AH603" s="179">
        <f t="shared" ca="1" si="40"/>
        <v>0</v>
      </c>
    </row>
    <row r="604" spans="2:34" ht="15.75" x14ac:dyDescent="0.25">
      <c r="B604">
        <f t="shared" ca="1" si="37"/>
        <v>592</v>
      </c>
      <c r="C604" t="str">
        <f ca="1">IFERROR(VLOOKUP(B604,'SKT LİSTESİ'!F:F,1,0),"")</f>
        <v/>
      </c>
      <c r="E604" s="128" t="str">
        <f ca="1">IFERROR(IF($C604="","",VLOOKUP(FİLTRE!$C604,'SKT LİSTESİ'!$F:$S,5,0)),"")</f>
        <v/>
      </c>
      <c r="F604" s="129" t="str">
        <f ca="1">IFERROR(IF($C604="","",VLOOKUP(FİLTRE!$C604,'SKT LİSTESİ'!$F:$S,7,0)),"")</f>
        <v/>
      </c>
      <c r="G604" s="130" t="str">
        <f ca="1">IFERROR(IF($C604="","",VLOOKUP(FİLTRE!$C604,'SKT LİSTESİ'!$F:$S,8,0)),"")</f>
        <v/>
      </c>
      <c r="H604" s="131" t="str">
        <f ca="1">IF(E604="","",IF($C604="","",VLOOKUP(FİLTRE!$C604,'SKT LİSTESİ'!$F:$S,9,0)))</f>
        <v/>
      </c>
      <c r="I604" s="132" t="str">
        <f ca="1">IFERROR(IF($C604="","",VLOOKUP(FİLTRE!$C604,'SKT LİSTESİ'!$F:$S,10,0)),"")</f>
        <v/>
      </c>
      <c r="J604" s="133" t="str">
        <f ca="1">IFERROR(IF($C604="","",VLOOKUP(FİLTRE!$C604,'SKT LİSTESİ'!$F:$S,11,0)),"")</f>
        <v/>
      </c>
      <c r="K604" s="134" t="str">
        <f ca="1">IFERROR(IF($C604="","",VLOOKUP(FİLTRE!$C604,'SKT LİSTESİ'!$F:$S,12,0)),"")</f>
        <v/>
      </c>
      <c r="L604" s="134" t="str">
        <f ca="1">IFERROR(IF($C604="","",VLOOKUP(FİLTRE!$C604,'SKT LİSTESİ'!$F:$S,13,0)),"")</f>
        <v/>
      </c>
      <c r="M604" s="135" t="str">
        <f ca="1">IFERROR(IF($C604="","",VLOOKUP(FİLTRE!$C604,'SKT LİSTESİ'!$F:$AJ,14,0)),"")</f>
        <v/>
      </c>
      <c r="N604" s="31" t="str">
        <f ca="1">IFERROR(IF($C604="","",VLOOKUP(FİLTRE!$C604,'SKT LİSTESİ'!$F:$AJ,22,0)),"")</f>
        <v/>
      </c>
      <c r="O604" s="136" t="str">
        <f ca="1">IFERROR(IF($C604="","",VLOOKUP(FİLTRE!$C604,'SKT LİSTESİ'!$F:$AJ,23,0)),"")</f>
        <v/>
      </c>
      <c r="P604" s="31"/>
      <c r="Q604" s="31"/>
      <c r="R604" s="137" t="str">
        <f ca="1">(IFERROR(IF($C604="","",VLOOKUP(FİLTRE!$C604,'SKT LİSTESİ'!$F:$AJ,15,0)),""))</f>
        <v/>
      </c>
      <c r="S604" s="138" t="str">
        <f ca="1">IFERROR(IF($C604="","",VLOOKUP(FİLTRE!$C604,'SKT LİSTESİ'!$F:$AJ,16,0)),"")</f>
        <v/>
      </c>
      <c r="AF604" s="179" t="str">
        <f t="shared" ca="1" si="38"/>
        <v/>
      </c>
      <c r="AG604" s="179">
        <f t="shared" ca="1" si="39"/>
        <v>0</v>
      </c>
      <c r="AH604" s="179">
        <f t="shared" ca="1" si="40"/>
        <v>0</v>
      </c>
    </row>
    <row r="605" spans="2:34" ht="15.75" x14ac:dyDescent="0.25">
      <c r="B605">
        <f t="shared" ca="1" si="37"/>
        <v>593</v>
      </c>
      <c r="C605" t="str">
        <f ca="1">IFERROR(VLOOKUP(B605,'SKT LİSTESİ'!F:F,1,0),"")</f>
        <v/>
      </c>
      <c r="E605" s="128" t="str">
        <f ca="1">IFERROR(IF($C605="","",VLOOKUP(FİLTRE!$C605,'SKT LİSTESİ'!$F:$S,5,0)),"")</f>
        <v/>
      </c>
      <c r="F605" s="129" t="str">
        <f ca="1">IFERROR(IF($C605="","",VLOOKUP(FİLTRE!$C605,'SKT LİSTESİ'!$F:$S,7,0)),"")</f>
        <v/>
      </c>
      <c r="G605" s="130" t="str">
        <f ca="1">IFERROR(IF($C605="","",VLOOKUP(FİLTRE!$C605,'SKT LİSTESİ'!$F:$S,8,0)),"")</f>
        <v/>
      </c>
      <c r="H605" s="131" t="str">
        <f ca="1">IF(E605="","",IF($C605="","",VLOOKUP(FİLTRE!$C605,'SKT LİSTESİ'!$F:$S,9,0)))</f>
        <v/>
      </c>
      <c r="I605" s="132" t="str">
        <f ca="1">IFERROR(IF($C605="","",VLOOKUP(FİLTRE!$C605,'SKT LİSTESİ'!$F:$S,10,0)),"")</f>
        <v/>
      </c>
      <c r="J605" s="133" t="str">
        <f ca="1">IFERROR(IF($C605="","",VLOOKUP(FİLTRE!$C605,'SKT LİSTESİ'!$F:$S,11,0)),"")</f>
        <v/>
      </c>
      <c r="K605" s="134" t="str">
        <f ca="1">IFERROR(IF($C605="","",VLOOKUP(FİLTRE!$C605,'SKT LİSTESİ'!$F:$S,12,0)),"")</f>
        <v/>
      </c>
      <c r="L605" s="134" t="str">
        <f ca="1">IFERROR(IF($C605="","",VLOOKUP(FİLTRE!$C605,'SKT LİSTESİ'!$F:$S,13,0)),"")</f>
        <v/>
      </c>
      <c r="M605" s="135" t="str">
        <f ca="1">IFERROR(IF($C605="","",VLOOKUP(FİLTRE!$C605,'SKT LİSTESİ'!$F:$AJ,14,0)),"")</f>
        <v/>
      </c>
      <c r="N605" s="31" t="str">
        <f ca="1">IFERROR(IF($C605="","",VLOOKUP(FİLTRE!$C605,'SKT LİSTESİ'!$F:$AJ,22,0)),"")</f>
        <v/>
      </c>
      <c r="O605" s="136" t="str">
        <f ca="1">IFERROR(IF($C605="","",VLOOKUP(FİLTRE!$C605,'SKT LİSTESİ'!$F:$AJ,23,0)),"")</f>
        <v/>
      </c>
      <c r="P605" s="31"/>
      <c r="Q605" s="31"/>
      <c r="R605" s="137" t="str">
        <f ca="1">(IFERROR(IF($C605="","",VLOOKUP(FİLTRE!$C605,'SKT LİSTESİ'!$F:$AJ,15,0)),""))</f>
        <v/>
      </c>
      <c r="S605" s="138" t="str">
        <f ca="1">IFERROR(IF($C605="","",VLOOKUP(FİLTRE!$C605,'SKT LİSTESİ'!$F:$AJ,16,0)),"")</f>
        <v/>
      </c>
      <c r="AF605" s="179" t="str">
        <f t="shared" ca="1" si="38"/>
        <v/>
      </c>
      <c r="AG605" s="179">
        <f t="shared" ca="1" si="39"/>
        <v>0</v>
      </c>
      <c r="AH605" s="179">
        <f t="shared" ca="1" si="40"/>
        <v>0</v>
      </c>
    </row>
    <row r="606" spans="2:34" ht="15.75" x14ac:dyDescent="0.25">
      <c r="B606">
        <f t="shared" ca="1" si="37"/>
        <v>594</v>
      </c>
      <c r="C606" t="str">
        <f ca="1">IFERROR(VLOOKUP(B606,'SKT LİSTESİ'!F:F,1,0),"")</f>
        <v/>
      </c>
      <c r="E606" s="128" t="str">
        <f ca="1">IFERROR(IF($C606="","",VLOOKUP(FİLTRE!$C606,'SKT LİSTESİ'!$F:$S,5,0)),"")</f>
        <v/>
      </c>
      <c r="F606" s="129" t="str">
        <f ca="1">IFERROR(IF($C606="","",VLOOKUP(FİLTRE!$C606,'SKT LİSTESİ'!$F:$S,7,0)),"")</f>
        <v/>
      </c>
      <c r="G606" s="130" t="str">
        <f ca="1">IFERROR(IF($C606="","",VLOOKUP(FİLTRE!$C606,'SKT LİSTESİ'!$F:$S,8,0)),"")</f>
        <v/>
      </c>
      <c r="H606" s="131" t="str">
        <f ca="1">IF(E606="","",IF($C606="","",VLOOKUP(FİLTRE!$C606,'SKT LİSTESİ'!$F:$S,9,0)))</f>
        <v/>
      </c>
      <c r="I606" s="132" t="str">
        <f ca="1">IFERROR(IF($C606="","",VLOOKUP(FİLTRE!$C606,'SKT LİSTESİ'!$F:$S,10,0)),"")</f>
        <v/>
      </c>
      <c r="J606" s="133" t="str">
        <f ca="1">IFERROR(IF($C606="","",VLOOKUP(FİLTRE!$C606,'SKT LİSTESİ'!$F:$S,11,0)),"")</f>
        <v/>
      </c>
      <c r="K606" s="134" t="str">
        <f ca="1">IFERROR(IF($C606="","",VLOOKUP(FİLTRE!$C606,'SKT LİSTESİ'!$F:$S,12,0)),"")</f>
        <v/>
      </c>
      <c r="L606" s="134" t="str">
        <f ca="1">IFERROR(IF($C606="","",VLOOKUP(FİLTRE!$C606,'SKT LİSTESİ'!$F:$S,13,0)),"")</f>
        <v/>
      </c>
      <c r="M606" s="135" t="str">
        <f ca="1">IFERROR(IF($C606="","",VLOOKUP(FİLTRE!$C606,'SKT LİSTESİ'!$F:$AJ,14,0)),"")</f>
        <v/>
      </c>
      <c r="N606" s="31" t="str">
        <f ca="1">IFERROR(IF($C606="","",VLOOKUP(FİLTRE!$C606,'SKT LİSTESİ'!$F:$AJ,22,0)),"")</f>
        <v/>
      </c>
      <c r="O606" s="136" t="str">
        <f ca="1">IFERROR(IF($C606="","",VLOOKUP(FİLTRE!$C606,'SKT LİSTESİ'!$F:$AJ,23,0)),"")</f>
        <v/>
      </c>
      <c r="P606" s="31"/>
      <c r="Q606" s="31"/>
      <c r="R606" s="137" t="str">
        <f ca="1">(IFERROR(IF($C606="","",VLOOKUP(FİLTRE!$C606,'SKT LİSTESİ'!$F:$AJ,15,0)),""))</f>
        <v/>
      </c>
      <c r="S606" s="138" t="str">
        <f ca="1">IFERROR(IF($C606="","",VLOOKUP(FİLTRE!$C606,'SKT LİSTESİ'!$F:$AJ,16,0)),"")</f>
        <v/>
      </c>
      <c r="AF606" s="179" t="str">
        <f t="shared" ca="1" si="38"/>
        <v/>
      </c>
      <c r="AG606" s="179">
        <f t="shared" ca="1" si="39"/>
        <v>0</v>
      </c>
      <c r="AH606" s="179">
        <f t="shared" ca="1" si="40"/>
        <v>0</v>
      </c>
    </row>
    <row r="607" spans="2:34" ht="15.75" x14ac:dyDescent="0.25">
      <c r="B607">
        <f t="shared" ca="1" si="37"/>
        <v>595</v>
      </c>
      <c r="C607" t="str">
        <f ca="1">IFERROR(VLOOKUP(B607,'SKT LİSTESİ'!F:F,1,0),"")</f>
        <v/>
      </c>
      <c r="E607" s="128" t="str">
        <f ca="1">IFERROR(IF($C607="","",VLOOKUP(FİLTRE!$C607,'SKT LİSTESİ'!$F:$S,5,0)),"")</f>
        <v/>
      </c>
      <c r="F607" s="129" t="str">
        <f ca="1">IFERROR(IF($C607="","",VLOOKUP(FİLTRE!$C607,'SKT LİSTESİ'!$F:$S,7,0)),"")</f>
        <v/>
      </c>
      <c r="G607" s="130" t="str">
        <f ca="1">IFERROR(IF($C607="","",VLOOKUP(FİLTRE!$C607,'SKT LİSTESİ'!$F:$S,8,0)),"")</f>
        <v/>
      </c>
      <c r="H607" s="131" t="str">
        <f ca="1">IF(E607="","",IF($C607="","",VLOOKUP(FİLTRE!$C607,'SKT LİSTESİ'!$F:$S,9,0)))</f>
        <v/>
      </c>
      <c r="I607" s="132" t="str">
        <f ca="1">IFERROR(IF($C607="","",VLOOKUP(FİLTRE!$C607,'SKT LİSTESİ'!$F:$S,10,0)),"")</f>
        <v/>
      </c>
      <c r="J607" s="133" t="str">
        <f ca="1">IFERROR(IF($C607="","",VLOOKUP(FİLTRE!$C607,'SKT LİSTESİ'!$F:$S,11,0)),"")</f>
        <v/>
      </c>
      <c r="K607" s="134" t="str">
        <f ca="1">IFERROR(IF($C607="","",VLOOKUP(FİLTRE!$C607,'SKT LİSTESİ'!$F:$S,12,0)),"")</f>
        <v/>
      </c>
      <c r="L607" s="134" t="str">
        <f ca="1">IFERROR(IF($C607="","",VLOOKUP(FİLTRE!$C607,'SKT LİSTESİ'!$F:$S,13,0)),"")</f>
        <v/>
      </c>
      <c r="M607" s="135" t="str">
        <f ca="1">IFERROR(IF($C607="","",VLOOKUP(FİLTRE!$C607,'SKT LİSTESİ'!$F:$AJ,14,0)),"")</f>
        <v/>
      </c>
      <c r="N607" s="31" t="str">
        <f ca="1">IFERROR(IF($C607="","",VLOOKUP(FİLTRE!$C607,'SKT LİSTESİ'!$F:$AJ,22,0)),"")</f>
        <v/>
      </c>
      <c r="O607" s="136" t="str">
        <f ca="1">IFERROR(IF($C607="","",VLOOKUP(FİLTRE!$C607,'SKT LİSTESİ'!$F:$AJ,23,0)),"")</f>
        <v/>
      </c>
      <c r="P607" s="31"/>
      <c r="Q607" s="31"/>
      <c r="R607" s="137" t="str">
        <f ca="1">(IFERROR(IF($C607="","",VLOOKUP(FİLTRE!$C607,'SKT LİSTESİ'!$F:$AJ,15,0)),""))</f>
        <v/>
      </c>
      <c r="S607" s="138" t="str">
        <f ca="1">IFERROR(IF($C607="","",VLOOKUP(FİLTRE!$C607,'SKT LİSTESİ'!$F:$AJ,16,0)),"")</f>
        <v/>
      </c>
      <c r="AF607" s="179" t="str">
        <f t="shared" ca="1" si="38"/>
        <v/>
      </c>
      <c r="AG607" s="179">
        <f t="shared" ca="1" si="39"/>
        <v>0</v>
      </c>
      <c r="AH607" s="179">
        <f t="shared" ca="1" si="40"/>
        <v>0</v>
      </c>
    </row>
    <row r="608" spans="2:34" ht="15.75" x14ac:dyDescent="0.25">
      <c r="B608">
        <f t="shared" ca="1" si="37"/>
        <v>596</v>
      </c>
      <c r="C608" t="str">
        <f ca="1">IFERROR(VLOOKUP(B608,'SKT LİSTESİ'!F:F,1,0),"")</f>
        <v/>
      </c>
      <c r="E608" s="128" t="str">
        <f ca="1">IFERROR(IF($C608="","",VLOOKUP(FİLTRE!$C608,'SKT LİSTESİ'!$F:$S,5,0)),"")</f>
        <v/>
      </c>
      <c r="F608" s="129" t="str">
        <f ca="1">IFERROR(IF($C608="","",VLOOKUP(FİLTRE!$C608,'SKT LİSTESİ'!$F:$S,7,0)),"")</f>
        <v/>
      </c>
      <c r="G608" s="130" t="str">
        <f ca="1">IFERROR(IF($C608="","",VLOOKUP(FİLTRE!$C608,'SKT LİSTESİ'!$F:$S,8,0)),"")</f>
        <v/>
      </c>
      <c r="H608" s="131" t="str">
        <f ca="1">IF(E608="","",IF($C608="","",VLOOKUP(FİLTRE!$C608,'SKT LİSTESİ'!$F:$S,9,0)))</f>
        <v/>
      </c>
      <c r="I608" s="132" t="str">
        <f ca="1">IFERROR(IF($C608="","",VLOOKUP(FİLTRE!$C608,'SKT LİSTESİ'!$F:$S,10,0)),"")</f>
        <v/>
      </c>
      <c r="J608" s="133" t="str">
        <f ca="1">IFERROR(IF($C608="","",VLOOKUP(FİLTRE!$C608,'SKT LİSTESİ'!$F:$S,11,0)),"")</f>
        <v/>
      </c>
      <c r="K608" s="134" t="str">
        <f ca="1">IFERROR(IF($C608="","",VLOOKUP(FİLTRE!$C608,'SKT LİSTESİ'!$F:$S,12,0)),"")</f>
        <v/>
      </c>
      <c r="L608" s="134" t="str">
        <f ca="1">IFERROR(IF($C608="","",VLOOKUP(FİLTRE!$C608,'SKT LİSTESİ'!$F:$S,13,0)),"")</f>
        <v/>
      </c>
      <c r="M608" s="135" t="str">
        <f ca="1">IFERROR(IF($C608="","",VLOOKUP(FİLTRE!$C608,'SKT LİSTESİ'!$F:$AJ,14,0)),"")</f>
        <v/>
      </c>
      <c r="N608" s="31" t="str">
        <f ca="1">IFERROR(IF($C608="","",VLOOKUP(FİLTRE!$C608,'SKT LİSTESİ'!$F:$AJ,22,0)),"")</f>
        <v/>
      </c>
      <c r="O608" s="136" t="str">
        <f ca="1">IFERROR(IF($C608="","",VLOOKUP(FİLTRE!$C608,'SKT LİSTESİ'!$F:$AJ,23,0)),"")</f>
        <v/>
      </c>
      <c r="P608" s="31"/>
      <c r="Q608" s="31"/>
      <c r="R608" s="137" t="str">
        <f ca="1">(IFERROR(IF($C608="","",VLOOKUP(FİLTRE!$C608,'SKT LİSTESİ'!$F:$AJ,15,0)),""))</f>
        <v/>
      </c>
      <c r="S608" s="138" t="str">
        <f ca="1">IFERROR(IF($C608="","",VLOOKUP(FİLTRE!$C608,'SKT LİSTESİ'!$F:$AJ,16,0)),"")</f>
        <v/>
      </c>
      <c r="AF608" s="179" t="str">
        <f t="shared" ca="1" si="38"/>
        <v/>
      </c>
      <c r="AG608" s="179">
        <f t="shared" ca="1" si="39"/>
        <v>0</v>
      </c>
      <c r="AH608" s="179">
        <f t="shared" ca="1" si="40"/>
        <v>0</v>
      </c>
    </row>
    <row r="609" spans="2:34" ht="15.75" x14ac:dyDescent="0.25">
      <c r="B609">
        <f t="shared" ca="1" si="37"/>
        <v>597</v>
      </c>
      <c r="C609" t="str">
        <f ca="1">IFERROR(VLOOKUP(B609,'SKT LİSTESİ'!F:F,1,0),"")</f>
        <v/>
      </c>
      <c r="E609" s="128" t="str">
        <f ca="1">IFERROR(IF($C609="","",VLOOKUP(FİLTRE!$C609,'SKT LİSTESİ'!$F:$S,5,0)),"")</f>
        <v/>
      </c>
      <c r="F609" s="129" t="str">
        <f ca="1">IFERROR(IF($C609="","",VLOOKUP(FİLTRE!$C609,'SKT LİSTESİ'!$F:$S,7,0)),"")</f>
        <v/>
      </c>
      <c r="G609" s="130" t="str">
        <f ca="1">IFERROR(IF($C609="","",VLOOKUP(FİLTRE!$C609,'SKT LİSTESİ'!$F:$S,8,0)),"")</f>
        <v/>
      </c>
      <c r="H609" s="131" t="str">
        <f ca="1">IF(E609="","",IF($C609="","",VLOOKUP(FİLTRE!$C609,'SKT LİSTESİ'!$F:$S,9,0)))</f>
        <v/>
      </c>
      <c r="I609" s="132" t="str">
        <f ca="1">IFERROR(IF($C609="","",VLOOKUP(FİLTRE!$C609,'SKT LİSTESİ'!$F:$S,10,0)),"")</f>
        <v/>
      </c>
      <c r="J609" s="133" t="str">
        <f ca="1">IFERROR(IF($C609="","",VLOOKUP(FİLTRE!$C609,'SKT LİSTESİ'!$F:$S,11,0)),"")</f>
        <v/>
      </c>
      <c r="K609" s="134" t="str">
        <f ca="1">IFERROR(IF($C609="","",VLOOKUP(FİLTRE!$C609,'SKT LİSTESİ'!$F:$S,12,0)),"")</f>
        <v/>
      </c>
      <c r="L609" s="134" t="str">
        <f ca="1">IFERROR(IF($C609="","",VLOOKUP(FİLTRE!$C609,'SKT LİSTESİ'!$F:$S,13,0)),"")</f>
        <v/>
      </c>
      <c r="M609" s="135" t="str">
        <f ca="1">IFERROR(IF($C609="","",VLOOKUP(FİLTRE!$C609,'SKT LİSTESİ'!$F:$AJ,14,0)),"")</f>
        <v/>
      </c>
      <c r="N609" s="31" t="str">
        <f ca="1">IFERROR(IF($C609="","",VLOOKUP(FİLTRE!$C609,'SKT LİSTESİ'!$F:$AJ,22,0)),"")</f>
        <v/>
      </c>
      <c r="O609" s="136" t="str">
        <f ca="1">IFERROR(IF($C609="","",VLOOKUP(FİLTRE!$C609,'SKT LİSTESİ'!$F:$AJ,23,0)),"")</f>
        <v/>
      </c>
      <c r="P609" s="31"/>
      <c r="Q609" s="31"/>
      <c r="R609" s="137" t="str">
        <f ca="1">(IFERROR(IF($C609="","",VLOOKUP(FİLTRE!$C609,'SKT LİSTESİ'!$F:$AJ,15,0)),""))</f>
        <v/>
      </c>
      <c r="S609" s="138" t="str">
        <f ca="1">IFERROR(IF($C609="","",VLOOKUP(FİLTRE!$C609,'SKT LİSTESİ'!$F:$AJ,16,0)),"")</f>
        <v/>
      </c>
      <c r="AF609" s="179" t="str">
        <f t="shared" ca="1" si="38"/>
        <v/>
      </c>
      <c r="AG609" s="179">
        <f t="shared" ca="1" si="39"/>
        <v>0</v>
      </c>
      <c r="AH609" s="179">
        <f t="shared" ca="1" si="40"/>
        <v>0</v>
      </c>
    </row>
    <row r="610" spans="2:34" ht="15.75" x14ac:dyDescent="0.25">
      <c r="B610">
        <f t="shared" ca="1" si="37"/>
        <v>598</v>
      </c>
      <c r="C610" t="str">
        <f ca="1">IFERROR(VLOOKUP(B610,'SKT LİSTESİ'!F:F,1,0),"")</f>
        <v/>
      </c>
      <c r="E610" s="128" t="str">
        <f ca="1">IFERROR(IF($C610="","",VLOOKUP(FİLTRE!$C610,'SKT LİSTESİ'!$F:$S,5,0)),"")</f>
        <v/>
      </c>
      <c r="F610" s="129" t="str">
        <f ca="1">IFERROR(IF($C610="","",VLOOKUP(FİLTRE!$C610,'SKT LİSTESİ'!$F:$S,7,0)),"")</f>
        <v/>
      </c>
      <c r="G610" s="130" t="str">
        <f ca="1">IFERROR(IF($C610="","",VLOOKUP(FİLTRE!$C610,'SKT LİSTESİ'!$F:$S,8,0)),"")</f>
        <v/>
      </c>
      <c r="H610" s="131" t="str">
        <f ca="1">IF(E610="","",IF($C610="","",VLOOKUP(FİLTRE!$C610,'SKT LİSTESİ'!$F:$S,9,0)))</f>
        <v/>
      </c>
      <c r="I610" s="132" t="str">
        <f ca="1">IFERROR(IF($C610="","",VLOOKUP(FİLTRE!$C610,'SKT LİSTESİ'!$F:$S,10,0)),"")</f>
        <v/>
      </c>
      <c r="J610" s="133" t="str">
        <f ca="1">IFERROR(IF($C610="","",VLOOKUP(FİLTRE!$C610,'SKT LİSTESİ'!$F:$S,11,0)),"")</f>
        <v/>
      </c>
      <c r="K610" s="134" t="str">
        <f ca="1">IFERROR(IF($C610="","",VLOOKUP(FİLTRE!$C610,'SKT LİSTESİ'!$F:$S,12,0)),"")</f>
        <v/>
      </c>
      <c r="L610" s="134" t="str">
        <f ca="1">IFERROR(IF($C610="","",VLOOKUP(FİLTRE!$C610,'SKT LİSTESİ'!$F:$S,13,0)),"")</f>
        <v/>
      </c>
      <c r="M610" s="135" t="str">
        <f ca="1">IFERROR(IF($C610="","",VLOOKUP(FİLTRE!$C610,'SKT LİSTESİ'!$F:$AJ,14,0)),"")</f>
        <v/>
      </c>
      <c r="N610" s="31" t="str">
        <f ca="1">IFERROR(IF($C610="","",VLOOKUP(FİLTRE!$C610,'SKT LİSTESİ'!$F:$AJ,22,0)),"")</f>
        <v/>
      </c>
      <c r="O610" s="136" t="str">
        <f ca="1">IFERROR(IF($C610="","",VLOOKUP(FİLTRE!$C610,'SKT LİSTESİ'!$F:$AJ,23,0)),"")</f>
        <v/>
      </c>
      <c r="P610" s="31"/>
      <c r="Q610" s="31"/>
      <c r="R610" s="137" t="str">
        <f ca="1">(IFERROR(IF($C610="","",VLOOKUP(FİLTRE!$C610,'SKT LİSTESİ'!$F:$AJ,15,0)),""))</f>
        <v/>
      </c>
      <c r="S610" s="138" t="str">
        <f ca="1">IFERROR(IF($C610="","",VLOOKUP(FİLTRE!$C610,'SKT LİSTESİ'!$F:$AJ,16,0)),"")</f>
        <v/>
      </c>
      <c r="AF610" s="179" t="str">
        <f t="shared" ca="1" si="38"/>
        <v/>
      </c>
      <c r="AG610" s="179">
        <f t="shared" ca="1" si="39"/>
        <v>0</v>
      </c>
      <c r="AH610" s="179">
        <f t="shared" ca="1" si="40"/>
        <v>0</v>
      </c>
    </row>
    <row r="611" spans="2:34" ht="15.75" x14ac:dyDescent="0.25">
      <c r="B611">
        <f t="shared" ca="1" si="37"/>
        <v>599</v>
      </c>
      <c r="C611" t="str">
        <f ca="1">IFERROR(VLOOKUP(B611,'SKT LİSTESİ'!F:F,1,0),"")</f>
        <v/>
      </c>
      <c r="E611" s="128" t="str">
        <f ca="1">IFERROR(IF($C611="","",VLOOKUP(FİLTRE!$C611,'SKT LİSTESİ'!$F:$S,5,0)),"")</f>
        <v/>
      </c>
      <c r="F611" s="129" t="str">
        <f ca="1">IFERROR(IF($C611="","",VLOOKUP(FİLTRE!$C611,'SKT LİSTESİ'!$F:$S,7,0)),"")</f>
        <v/>
      </c>
      <c r="G611" s="130" t="str">
        <f ca="1">IFERROR(IF($C611="","",VLOOKUP(FİLTRE!$C611,'SKT LİSTESİ'!$F:$S,8,0)),"")</f>
        <v/>
      </c>
      <c r="H611" s="131" t="str">
        <f ca="1">IF(E611="","",IF($C611="","",VLOOKUP(FİLTRE!$C611,'SKT LİSTESİ'!$F:$S,9,0)))</f>
        <v/>
      </c>
      <c r="I611" s="132" t="str">
        <f ca="1">IFERROR(IF($C611="","",VLOOKUP(FİLTRE!$C611,'SKT LİSTESİ'!$F:$S,10,0)),"")</f>
        <v/>
      </c>
      <c r="J611" s="133" t="str">
        <f ca="1">IFERROR(IF($C611="","",VLOOKUP(FİLTRE!$C611,'SKT LİSTESİ'!$F:$S,11,0)),"")</f>
        <v/>
      </c>
      <c r="K611" s="134" t="str">
        <f ca="1">IFERROR(IF($C611="","",VLOOKUP(FİLTRE!$C611,'SKT LİSTESİ'!$F:$S,12,0)),"")</f>
        <v/>
      </c>
      <c r="L611" s="134" t="str">
        <f ca="1">IFERROR(IF($C611="","",VLOOKUP(FİLTRE!$C611,'SKT LİSTESİ'!$F:$S,13,0)),"")</f>
        <v/>
      </c>
      <c r="M611" s="135" t="str">
        <f ca="1">IFERROR(IF($C611="","",VLOOKUP(FİLTRE!$C611,'SKT LİSTESİ'!$F:$AJ,14,0)),"")</f>
        <v/>
      </c>
      <c r="N611" s="31" t="str">
        <f ca="1">IFERROR(IF($C611="","",VLOOKUP(FİLTRE!$C611,'SKT LİSTESİ'!$F:$AJ,22,0)),"")</f>
        <v/>
      </c>
      <c r="O611" s="136" t="str">
        <f ca="1">IFERROR(IF($C611="","",VLOOKUP(FİLTRE!$C611,'SKT LİSTESİ'!$F:$AJ,23,0)),"")</f>
        <v/>
      </c>
      <c r="P611" s="31"/>
      <c r="Q611" s="31"/>
      <c r="R611" s="137" t="str">
        <f ca="1">(IFERROR(IF($C611="","",VLOOKUP(FİLTRE!$C611,'SKT LİSTESİ'!$F:$AJ,15,0)),""))</f>
        <v/>
      </c>
      <c r="S611" s="138" t="str">
        <f ca="1">IFERROR(IF($C611="","",VLOOKUP(FİLTRE!$C611,'SKT LİSTESİ'!$F:$AJ,16,0)),"")</f>
        <v/>
      </c>
      <c r="AF611" s="179" t="str">
        <f t="shared" ca="1" si="38"/>
        <v/>
      </c>
      <c r="AG611" s="179">
        <f t="shared" ca="1" si="39"/>
        <v>0</v>
      </c>
      <c r="AH611" s="179">
        <f t="shared" ca="1" si="40"/>
        <v>0</v>
      </c>
    </row>
    <row r="612" spans="2:34" ht="15.75" x14ac:dyDescent="0.25">
      <c r="B612">
        <f t="shared" ca="1" si="37"/>
        <v>600</v>
      </c>
      <c r="C612" t="str">
        <f ca="1">IFERROR(VLOOKUP(B612,'SKT LİSTESİ'!F:F,1,0),"")</f>
        <v/>
      </c>
      <c r="E612" s="128" t="str">
        <f ca="1">IFERROR(IF($C612="","",VLOOKUP(FİLTRE!$C612,'SKT LİSTESİ'!$F:$S,5,0)),"")</f>
        <v/>
      </c>
      <c r="F612" s="129" t="str">
        <f ca="1">IFERROR(IF($C612="","",VLOOKUP(FİLTRE!$C612,'SKT LİSTESİ'!$F:$S,7,0)),"")</f>
        <v/>
      </c>
      <c r="G612" s="130" t="str">
        <f ca="1">IFERROR(IF($C612="","",VLOOKUP(FİLTRE!$C612,'SKT LİSTESİ'!$F:$S,8,0)),"")</f>
        <v/>
      </c>
      <c r="H612" s="131" t="str">
        <f ca="1">IF(E612="","",IF($C612="","",VLOOKUP(FİLTRE!$C612,'SKT LİSTESİ'!$F:$S,9,0)))</f>
        <v/>
      </c>
      <c r="I612" s="132" t="str">
        <f ca="1">IFERROR(IF($C612="","",VLOOKUP(FİLTRE!$C612,'SKT LİSTESİ'!$F:$S,10,0)),"")</f>
        <v/>
      </c>
      <c r="J612" s="133" t="str">
        <f ca="1">IFERROR(IF($C612="","",VLOOKUP(FİLTRE!$C612,'SKT LİSTESİ'!$F:$S,11,0)),"")</f>
        <v/>
      </c>
      <c r="K612" s="134" t="str">
        <f ca="1">IFERROR(IF($C612="","",VLOOKUP(FİLTRE!$C612,'SKT LİSTESİ'!$F:$S,12,0)),"")</f>
        <v/>
      </c>
      <c r="L612" s="134" t="str">
        <f ca="1">IFERROR(IF($C612="","",VLOOKUP(FİLTRE!$C612,'SKT LİSTESİ'!$F:$S,13,0)),"")</f>
        <v/>
      </c>
      <c r="M612" s="135" t="str">
        <f ca="1">IFERROR(IF($C612="","",VLOOKUP(FİLTRE!$C612,'SKT LİSTESİ'!$F:$AJ,14,0)),"")</f>
        <v/>
      </c>
      <c r="N612" s="31" t="str">
        <f ca="1">IFERROR(IF($C612="","",VLOOKUP(FİLTRE!$C612,'SKT LİSTESİ'!$F:$AJ,22,0)),"")</f>
        <v/>
      </c>
      <c r="O612" s="136" t="str">
        <f ca="1">IFERROR(IF($C612="","",VLOOKUP(FİLTRE!$C612,'SKT LİSTESİ'!$F:$AJ,23,0)),"")</f>
        <v/>
      </c>
      <c r="P612" s="31"/>
      <c r="Q612" s="31"/>
      <c r="R612" s="137" t="str">
        <f ca="1">(IFERROR(IF($C612="","",VLOOKUP(FİLTRE!$C612,'SKT LİSTESİ'!$F:$AJ,15,0)),""))</f>
        <v/>
      </c>
      <c r="S612" s="138" t="str">
        <f ca="1">IFERROR(IF($C612="","",VLOOKUP(FİLTRE!$C612,'SKT LİSTESİ'!$F:$AJ,16,0)),"")</f>
        <v/>
      </c>
      <c r="AF612" s="179" t="str">
        <f t="shared" ca="1" si="38"/>
        <v/>
      </c>
      <c r="AG612" s="179">
        <f t="shared" ca="1" si="39"/>
        <v>0</v>
      </c>
      <c r="AH612" s="179">
        <f t="shared" ca="1" si="40"/>
        <v>0</v>
      </c>
    </row>
    <row r="613" spans="2:34" ht="15.75" x14ac:dyDescent="0.25">
      <c r="B613">
        <f t="shared" ca="1" si="37"/>
        <v>601</v>
      </c>
      <c r="C613" t="str">
        <f ca="1">IFERROR(VLOOKUP(B613,'SKT LİSTESİ'!F:F,1,0),"")</f>
        <v/>
      </c>
      <c r="E613" s="128" t="str">
        <f ca="1">IFERROR(IF($C613="","",VLOOKUP(FİLTRE!$C613,'SKT LİSTESİ'!$F:$S,5,0)),"")</f>
        <v/>
      </c>
      <c r="F613" s="129" t="str">
        <f ca="1">IFERROR(IF($C613="","",VLOOKUP(FİLTRE!$C613,'SKT LİSTESİ'!$F:$S,7,0)),"")</f>
        <v/>
      </c>
      <c r="G613" s="130" t="str">
        <f ca="1">IFERROR(IF($C613="","",VLOOKUP(FİLTRE!$C613,'SKT LİSTESİ'!$F:$S,8,0)),"")</f>
        <v/>
      </c>
      <c r="H613" s="131" t="str">
        <f ca="1">IF(E613="","",IF($C613="","",VLOOKUP(FİLTRE!$C613,'SKT LİSTESİ'!$F:$S,9,0)))</f>
        <v/>
      </c>
      <c r="I613" s="132" t="str">
        <f ca="1">IFERROR(IF($C613="","",VLOOKUP(FİLTRE!$C613,'SKT LİSTESİ'!$F:$S,10,0)),"")</f>
        <v/>
      </c>
      <c r="J613" s="133" t="str">
        <f ca="1">IFERROR(IF($C613="","",VLOOKUP(FİLTRE!$C613,'SKT LİSTESİ'!$F:$S,11,0)),"")</f>
        <v/>
      </c>
      <c r="K613" s="134" t="str">
        <f ca="1">IFERROR(IF($C613="","",VLOOKUP(FİLTRE!$C613,'SKT LİSTESİ'!$F:$S,12,0)),"")</f>
        <v/>
      </c>
      <c r="L613" s="134" t="str">
        <f ca="1">IFERROR(IF($C613="","",VLOOKUP(FİLTRE!$C613,'SKT LİSTESİ'!$F:$S,13,0)),"")</f>
        <v/>
      </c>
      <c r="M613" s="135" t="str">
        <f ca="1">IFERROR(IF($C613="","",VLOOKUP(FİLTRE!$C613,'SKT LİSTESİ'!$F:$AJ,14,0)),"")</f>
        <v/>
      </c>
      <c r="N613" s="31" t="str">
        <f ca="1">IFERROR(IF($C613="","",VLOOKUP(FİLTRE!$C613,'SKT LİSTESİ'!$F:$AJ,22,0)),"")</f>
        <v/>
      </c>
      <c r="O613" s="136" t="str">
        <f ca="1">IFERROR(IF($C613="","",VLOOKUP(FİLTRE!$C613,'SKT LİSTESİ'!$F:$AJ,23,0)),"")</f>
        <v/>
      </c>
      <c r="P613" s="31"/>
      <c r="Q613" s="31"/>
      <c r="R613" s="137" t="str">
        <f ca="1">(IFERROR(IF($C613="","",VLOOKUP(FİLTRE!$C613,'SKT LİSTESİ'!$F:$AJ,15,0)),""))</f>
        <v/>
      </c>
      <c r="S613" s="138" t="str">
        <f ca="1">IFERROR(IF($C613="","",VLOOKUP(FİLTRE!$C613,'SKT LİSTESİ'!$F:$AJ,16,0)),"")</f>
        <v/>
      </c>
      <c r="AF613" s="179" t="str">
        <f t="shared" ca="1" si="38"/>
        <v/>
      </c>
      <c r="AG613" s="179">
        <f t="shared" ca="1" si="39"/>
        <v>0</v>
      </c>
      <c r="AH613" s="179">
        <f t="shared" ca="1" si="40"/>
        <v>0</v>
      </c>
    </row>
    <row r="614" spans="2:34" ht="15.75" x14ac:dyDescent="0.25">
      <c r="B614">
        <f t="shared" ca="1" si="37"/>
        <v>602</v>
      </c>
      <c r="C614" t="str">
        <f ca="1">IFERROR(VLOOKUP(B614,'SKT LİSTESİ'!F:F,1,0),"")</f>
        <v/>
      </c>
      <c r="E614" s="128" t="str">
        <f ca="1">IFERROR(IF($C614="","",VLOOKUP(FİLTRE!$C614,'SKT LİSTESİ'!$F:$S,5,0)),"")</f>
        <v/>
      </c>
      <c r="F614" s="129" t="str">
        <f ca="1">IFERROR(IF($C614="","",VLOOKUP(FİLTRE!$C614,'SKT LİSTESİ'!$F:$S,7,0)),"")</f>
        <v/>
      </c>
      <c r="G614" s="130" t="str">
        <f ca="1">IFERROR(IF($C614="","",VLOOKUP(FİLTRE!$C614,'SKT LİSTESİ'!$F:$S,8,0)),"")</f>
        <v/>
      </c>
      <c r="H614" s="131" t="str">
        <f ca="1">IF(E614="","",IF($C614="","",VLOOKUP(FİLTRE!$C614,'SKT LİSTESİ'!$F:$S,9,0)))</f>
        <v/>
      </c>
      <c r="I614" s="132" t="str">
        <f ca="1">IFERROR(IF($C614="","",VLOOKUP(FİLTRE!$C614,'SKT LİSTESİ'!$F:$S,10,0)),"")</f>
        <v/>
      </c>
      <c r="J614" s="133" t="str">
        <f ca="1">IFERROR(IF($C614="","",VLOOKUP(FİLTRE!$C614,'SKT LİSTESİ'!$F:$S,11,0)),"")</f>
        <v/>
      </c>
      <c r="K614" s="134" t="str">
        <f ca="1">IFERROR(IF($C614="","",VLOOKUP(FİLTRE!$C614,'SKT LİSTESİ'!$F:$S,12,0)),"")</f>
        <v/>
      </c>
      <c r="L614" s="134" t="str">
        <f ca="1">IFERROR(IF($C614="","",VLOOKUP(FİLTRE!$C614,'SKT LİSTESİ'!$F:$S,13,0)),"")</f>
        <v/>
      </c>
      <c r="M614" s="135" t="str">
        <f ca="1">IFERROR(IF($C614="","",VLOOKUP(FİLTRE!$C614,'SKT LİSTESİ'!$F:$AJ,14,0)),"")</f>
        <v/>
      </c>
      <c r="N614" s="31" t="str">
        <f ca="1">IFERROR(IF($C614="","",VLOOKUP(FİLTRE!$C614,'SKT LİSTESİ'!$F:$AJ,22,0)),"")</f>
        <v/>
      </c>
      <c r="O614" s="136" t="str">
        <f ca="1">IFERROR(IF($C614="","",VLOOKUP(FİLTRE!$C614,'SKT LİSTESİ'!$F:$AJ,23,0)),"")</f>
        <v/>
      </c>
      <c r="P614" s="31"/>
      <c r="Q614" s="31"/>
      <c r="R614" s="137" t="str">
        <f ca="1">(IFERROR(IF($C614="","",VLOOKUP(FİLTRE!$C614,'SKT LİSTESİ'!$F:$AJ,15,0)),""))</f>
        <v/>
      </c>
      <c r="S614" s="138" t="str">
        <f ca="1">IFERROR(IF($C614="","",VLOOKUP(FİLTRE!$C614,'SKT LİSTESİ'!$F:$AJ,16,0)),"")</f>
        <v/>
      </c>
      <c r="AF614" s="179" t="str">
        <f t="shared" ca="1" si="38"/>
        <v/>
      </c>
      <c r="AG614" s="179">
        <f t="shared" ca="1" si="39"/>
        <v>0</v>
      </c>
      <c r="AH614" s="179">
        <f t="shared" ca="1" si="40"/>
        <v>0</v>
      </c>
    </row>
    <row r="615" spans="2:34" ht="15.75" x14ac:dyDescent="0.25">
      <c r="B615">
        <f t="shared" ca="1" si="37"/>
        <v>603</v>
      </c>
      <c r="C615" t="str">
        <f ca="1">IFERROR(VLOOKUP(B615,'SKT LİSTESİ'!F:F,1,0),"")</f>
        <v/>
      </c>
      <c r="E615" s="128" t="str">
        <f ca="1">IFERROR(IF($C615="","",VLOOKUP(FİLTRE!$C615,'SKT LİSTESİ'!$F:$S,5,0)),"")</f>
        <v/>
      </c>
      <c r="F615" s="129" t="str">
        <f ca="1">IFERROR(IF($C615="","",VLOOKUP(FİLTRE!$C615,'SKT LİSTESİ'!$F:$S,7,0)),"")</f>
        <v/>
      </c>
      <c r="G615" s="130" t="str">
        <f ca="1">IFERROR(IF($C615="","",VLOOKUP(FİLTRE!$C615,'SKT LİSTESİ'!$F:$S,8,0)),"")</f>
        <v/>
      </c>
      <c r="H615" s="131" t="str">
        <f ca="1">IF(E615="","",IF($C615="","",VLOOKUP(FİLTRE!$C615,'SKT LİSTESİ'!$F:$S,9,0)))</f>
        <v/>
      </c>
      <c r="I615" s="132" t="str">
        <f ca="1">IFERROR(IF($C615="","",VLOOKUP(FİLTRE!$C615,'SKT LİSTESİ'!$F:$S,10,0)),"")</f>
        <v/>
      </c>
      <c r="J615" s="133" t="str">
        <f ca="1">IFERROR(IF($C615="","",VLOOKUP(FİLTRE!$C615,'SKT LİSTESİ'!$F:$S,11,0)),"")</f>
        <v/>
      </c>
      <c r="K615" s="134" t="str">
        <f ca="1">IFERROR(IF($C615="","",VLOOKUP(FİLTRE!$C615,'SKT LİSTESİ'!$F:$S,12,0)),"")</f>
        <v/>
      </c>
      <c r="L615" s="134" t="str">
        <f ca="1">IFERROR(IF($C615="","",VLOOKUP(FİLTRE!$C615,'SKT LİSTESİ'!$F:$S,13,0)),"")</f>
        <v/>
      </c>
      <c r="M615" s="135" t="str">
        <f ca="1">IFERROR(IF($C615="","",VLOOKUP(FİLTRE!$C615,'SKT LİSTESİ'!$F:$AJ,14,0)),"")</f>
        <v/>
      </c>
      <c r="N615" s="31" t="str">
        <f ca="1">IFERROR(IF($C615="","",VLOOKUP(FİLTRE!$C615,'SKT LİSTESİ'!$F:$AJ,22,0)),"")</f>
        <v/>
      </c>
      <c r="O615" s="136" t="str">
        <f ca="1">IFERROR(IF($C615="","",VLOOKUP(FİLTRE!$C615,'SKT LİSTESİ'!$F:$AJ,23,0)),"")</f>
        <v/>
      </c>
      <c r="P615" s="31"/>
      <c r="Q615" s="31"/>
      <c r="R615" s="137" t="str">
        <f ca="1">(IFERROR(IF($C615="","",VLOOKUP(FİLTRE!$C615,'SKT LİSTESİ'!$F:$AJ,15,0)),""))</f>
        <v/>
      </c>
      <c r="S615" s="138" t="str">
        <f ca="1">IFERROR(IF($C615="","",VLOOKUP(FİLTRE!$C615,'SKT LİSTESİ'!$F:$AJ,16,0)),"")</f>
        <v/>
      </c>
      <c r="AF615" s="179" t="str">
        <f t="shared" ca="1" si="38"/>
        <v/>
      </c>
      <c r="AG615" s="179">
        <f t="shared" ca="1" si="39"/>
        <v>0</v>
      </c>
      <c r="AH615" s="179">
        <f t="shared" ca="1" si="40"/>
        <v>0</v>
      </c>
    </row>
    <row r="616" spans="2:34" ht="15.75" x14ac:dyDescent="0.25">
      <c r="B616">
        <f t="shared" ca="1" si="37"/>
        <v>604</v>
      </c>
      <c r="C616" t="str">
        <f ca="1">IFERROR(VLOOKUP(B616,'SKT LİSTESİ'!F:F,1,0),"")</f>
        <v/>
      </c>
      <c r="E616" s="128" t="str">
        <f ca="1">IFERROR(IF($C616="","",VLOOKUP(FİLTRE!$C616,'SKT LİSTESİ'!$F:$S,5,0)),"")</f>
        <v/>
      </c>
      <c r="F616" s="129" t="str">
        <f ca="1">IFERROR(IF($C616="","",VLOOKUP(FİLTRE!$C616,'SKT LİSTESİ'!$F:$S,7,0)),"")</f>
        <v/>
      </c>
      <c r="G616" s="130" t="str">
        <f ca="1">IFERROR(IF($C616="","",VLOOKUP(FİLTRE!$C616,'SKT LİSTESİ'!$F:$S,8,0)),"")</f>
        <v/>
      </c>
      <c r="H616" s="131" t="str">
        <f ca="1">IF(E616="","",IF($C616="","",VLOOKUP(FİLTRE!$C616,'SKT LİSTESİ'!$F:$S,9,0)))</f>
        <v/>
      </c>
      <c r="I616" s="132" t="str">
        <f ca="1">IFERROR(IF($C616="","",VLOOKUP(FİLTRE!$C616,'SKT LİSTESİ'!$F:$S,10,0)),"")</f>
        <v/>
      </c>
      <c r="J616" s="133" t="str">
        <f ca="1">IFERROR(IF($C616="","",VLOOKUP(FİLTRE!$C616,'SKT LİSTESİ'!$F:$S,11,0)),"")</f>
        <v/>
      </c>
      <c r="K616" s="134" t="str">
        <f ca="1">IFERROR(IF($C616="","",VLOOKUP(FİLTRE!$C616,'SKT LİSTESİ'!$F:$S,12,0)),"")</f>
        <v/>
      </c>
      <c r="L616" s="134" t="str">
        <f ca="1">IFERROR(IF($C616="","",VLOOKUP(FİLTRE!$C616,'SKT LİSTESİ'!$F:$S,13,0)),"")</f>
        <v/>
      </c>
      <c r="M616" s="135" t="str">
        <f ca="1">IFERROR(IF($C616="","",VLOOKUP(FİLTRE!$C616,'SKT LİSTESİ'!$F:$AJ,14,0)),"")</f>
        <v/>
      </c>
      <c r="N616" s="31" t="str">
        <f ca="1">IFERROR(IF($C616="","",VLOOKUP(FİLTRE!$C616,'SKT LİSTESİ'!$F:$AJ,22,0)),"")</f>
        <v/>
      </c>
      <c r="O616" s="136" t="str">
        <f ca="1">IFERROR(IF($C616="","",VLOOKUP(FİLTRE!$C616,'SKT LİSTESİ'!$F:$AJ,23,0)),"")</f>
        <v/>
      </c>
      <c r="P616" s="31"/>
      <c r="Q616" s="31"/>
      <c r="R616" s="137" t="str">
        <f ca="1">(IFERROR(IF($C616="","",VLOOKUP(FİLTRE!$C616,'SKT LİSTESİ'!$F:$AJ,15,0)),""))</f>
        <v/>
      </c>
      <c r="S616" s="138" t="str">
        <f ca="1">IFERROR(IF($C616="","",VLOOKUP(FİLTRE!$C616,'SKT LİSTESİ'!$F:$AJ,16,0)),"")</f>
        <v/>
      </c>
      <c r="AF616" s="179" t="str">
        <f t="shared" ca="1" si="38"/>
        <v/>
      </c>
      <c r="AG616" s="179">
        <f t="shared" ca="1" si="39"/>
        <v>0</v>
      </c>
      <c r="AH616" s="179">
        <f t="shared" ca="1" si="40"/>
        <v>0</v>
      </c>
    </row>
    <row r="617" spans="2:34" ht="15.75" x14ac:dyDescent="0.25">
      <c r="B617">
        <f t="shared" ca="1" si="37"/>
        <v>605</v>
      </c>
      <c r="C617" t="str">
        <f ca="1">IFERROR(VLOOKUP(B617,'SKT LİSTESİ'!F:F,1,0),"")</f>
        <v/>
      </c>
      <c r="E617" s="128" t="str">
        <f ca="1">IFERROR(IF($C617="","",VLOOKUP(FİLTRE!$C617,'SKT LİSTESİ'!$F:$S,5,0)),"")</f>
        <v/>
      </c>
      <c r="F617" s="129" t="str">
        <f ca="1">IFERROR(IF($C617="","",VLOOKUP(FİLTRE!$C617,'SKT LİSTESİ'!$F:$S,7,0)),"")</f>
        <v/>
      </c>
      <c r="G617" s="130" t="str">
        <f ca="1">IFERROR(IF($C617="","",VLOOKUP(FİLTRE!$C617,'SKT LİSTESİ'!$F:$S,8,0)),"")</f>
        <v/>
      </c>
      <c r="H617" s="131" t="str">
        <f ca="1">IF(E617="","",IF($C617="","",VLOOKUP(FİLTRE!$C617,'SKT LİSTESİ'!$F:$S,9,0)))</f>
        <v/>
      </c>
      <c r="I617" s="132" t="str">
        <f ca="1">IFERROR(IF($C617="","",VLOOKUP(FİLTRE!$C617,'SKT LİSTESİ'!$F:$S,10,0)),"")</f>
        <v/>
      </c>
      <c r="J617" s="133" t="str">
        <f ca="1">IFERROR(IF($C617="","",VLOOKUP(FİLTRE!$C617,'SKT LİSTESİ'!$F:$S,11,0)),"")</f>
        <v/>
      </c>
      <c r="K617" s="134" t="str">
        <f ca="1">IFERROR(IF($C617="","",VLOOKUP(FİLTRE!$C617,'SKT LİSTESİ'!$F:$S,12,0)),"")</f>
        <v/>
      </c>
      <c r="L617" s="134" t="str">
        <f ca="1">IFERROR(IF($C617="","",VLOOKUP(FİLTRE!$C617,'SKT LİSTESİ'!$F:$S,13,0)),"")</f>
        <v/>
      </c>
      <c r="M617" s="135" t="str">
        <f ca="1">IFERROR(IF($C617="","",VLOOKUP(FİLTRE!$C617,'SKT LİSTESİ'!$F:$AJ,14,0)),"")</f>
        <v/>
      </c>
      <c r="N617" s="31" t="str">
        <f ca="1">IFERROR(IF($C617="","",VLOOKUP(FİLTRE!$C617,'SKT LİSTESİ'!$F:$AJ,22,0)),"")</f>
        <v/>
      </c>
      <c r="O617" s="136" t="str">
        <f ca="1">IFERROR(IF($C617="","",VLOOKUP(FİLTRE!$C617,'SKT LİSTESİ'!$F:$AJ,23,0)),"")</f>
        <v/>
      </c>
      <c r="P617" s="31"/>
      <c r="Q617" s="31"/>
      <c r="R617" s="137" t="str">
        <f ca="1">(IFERROR(IF($C617="","",VLOOKUP(FİLTRE!$C617,'SKT LİSTESİ'!$F:$AJ,15,0)),""))</f>
        <v/>
      </c>
      <c r="S617" s="138" t="str">
        <f ca="1">IFERROR(IF($C617="","",VLOOKUP(FİLTRE!$C617,'SKT LİSTESİ'!$F:$AJ,16,0)),"")</f>
        <v/>
      </c>
      <c r="AF617" s="179" t="str">
        <f t="shared" ca="1" si="38"/>
        <v/>
      </c>
      <c r="AG617" s="179">
        <f t="shared" ca="1" si="39"/>
        <v>0</v>
      </c>
      <c r="AH617" s="179">
        <f t="shared" ca="1" si="40"/>
        <v>0</v>
      </c>
    </row>
    <row r="618" spans="2:34" ht="15.75" x14ac:dyDescent="0.25">
      <c r="B618">
        <f t="shared" ca="1" si="37"/>
        <v>606</v>
      </c>
      <c r="C618" t="str">
        <f ca="1">IFERROR(VLOOKUP(B618,'SKT LİSTESİ'!F:F,1,0),"")</f>
        <v/>
      </c>
      <c r="E618" s="128" t="str">
        <f ca="1">IFERROR(IF($C618="","",VLOOKUP(FİLTRE!$C618,'SKT LİSTESİ'!$F:$S,5,0)),"")</f>
        <v/>
      </c>
      <c r="F618" s="129" t="str">
        <f ca="1">IFERROR(IF($C618="","",VLOOKUP(FİLTRE!$C618,'SKT LİSTESİ'!$F:$S,7,0)),"")</f>
        <v/>
      </c>
      <c r="G618" s="130" t="str">
        <f ca="1">IFERROR(IF($C618="","",VLOOKUP(FİLTRE!$C618,'SKT LİSTESİ'!$F:$S,8,0)),"")</f>
        <v/>
      </c>
      <c r="H618" s="131" t="str">
        <f ca="1">IF(E618="","",IF($C618="","",VLOOKUP(FİLTRE!$C618,'SKT LİSTESİ'!$F:$S,9,0)))</f>
        <v/>
      </c>
      <c r="I618" s="132" t="str">
        <f ca="1">IFERROR(IF($C618="","",VLOOKUP(FİLTRE!$C618,'SKT LİSTESİ'!$F:$S,10,0)),"")</f>
        <v/>
      </c>
      <c r="J618" s="133" t="str">
        <f ca="1">IFERROR(IF($C618="","",VLOOKUP(FİLTRE!$C618,'SKT LİSTESİ'!$F:$S,11,0)),"")</f>
        <v/>
      </c>
      <c r="K618" s="134" t="str">
        <f ca="1">IFERROR(IF($C618="","",VLOOKUP(FİLTRE!$C618,'SKT LİSTESİ'!$F:$S,12,0)),"")</f>
        <v/>
      </c>
      <c r="L618" s="134" t="str">
        <f ca="1">IFERROR(IF($C618="","",VLOOKUP(FİLTRE!$C618,'SKT LİSTESİ'!$F:$S,13,0)),"")</f>
        <v/>
      </c>
      <c r="M618" s="135" t="str">
        <f ca="1">IFERROR(IF($C618="","",VLOOKUP(FİLTRE!$C618,'SKT LİSTESİ'!$F:$AJ,14,0)),"")</f>
        <v/>
      </c>
      <c r="N618" s="31" t="str">
        <f ca="1">IFERROR(IF($C618="","",VLOOKUP(FİLTRE!$C618,'SKT LİSTESİ'!$F:$AJ,22,0)),"")</f>
        <v/>
      </c>
      <c r="O618" s="136" t="str">
        <f ca="1">IFERROR(IF($C618="","",VLOOKUP(FİLTRE!$C618,'SKT LİSTESİ'!$F:$AJ,23,0)),"")</f>
        <v/>
      </c>
      <c r="P618" s="31"/>
      <c r="Q618" s="31"/>
      <c r="R618" s="137" t="str">
        <f ca="1">(IFERROR(IF($C618="","",VLOOKUP(FİLTRE!$C618,'SKT LİSTESİ'!$F:$AJ,15,0)),""))</f>
        <v/>
      </c>
      <c r="S618" s="138" t="str">
        <f ca="1">IFERROR(IF($C618="","",VLOOKUP(FİLTRE!$C618,'SKT LİSTESİ'!$F:$AJ,16,0)),"")</f>
        <v/>
      </c>
      <c r="AF618" s="179" t="str">
        <f t="shared" ca="1" si="38"/>
        <v/>
      </c>
      <c r="AG618" s="179">
        <f t="shared" ca="1" si="39"/>
        <v>0</v>
      </c>
      <c r="AH618" s="179">
        <f t="shared" ca="1" si="40"/>
        <v>0</v>
      </c>
    </row>
    <row r="619" spans="2:34" ht="15.75" x14ac:dyDescent="0.25">
      <c r="B619">
        <f t="shared" ca="1" si="37"/>
        <v>607</v>
      </c>
      <c r="C619" t="str">
        <f ca="1">IFERROR(VLOOKUP(B619,'SKT LİSTESİ'!F:F,1,0),"")</f>
        <v/>
      </c>
      <c r="E619" s="128" t="str">
        <f ca="1">IFERROR(IF($C619="","",VLOOKUP(FİLTRE!$C619,'SKT LİSTESİ'!$F:$S,5,0)),"")</f>
        <v/>
      </c>
      <c r="F619" s="129" t="str">
        <f ca="1">IFERROR(IF($C619="","",VLOOKUP(FİLTRE!$C619,'SKT LİSTESİ'!$F:$S,7,0)),"")</f>
        <v/>
      </c>
      <c r="G619" s="130" t="str">
        <f ca="1">IFERROR(IF($C619="","",VLOOKUP(FİLTRE!$C619,'SKT LİSTESİ'!$F:$S,8,0)),"")</f>
        <v/>
      </c>
      <c r="H619" s="131" t="str">
        <f ca="1">IF(E619="","",IF($C619="","",VLOOKUP(FİLTRE!$C619,'SKT LİSTESİ'!$F:$S,9,0)))</f>
        <v/>
      </c>
      <c r="I619" s="132" t="str">
        <f ca="1">IFERROR(IF($C619="","",VLOOKUP(FİLTRE!$C619,'SKT LİSTESİ'!$F:$S,10,0)),"")</f>
        <v/>
      </c>
      <c r="J619" s="133" t="str">
        <f ca="1">IFERROR(IF($C619="","",VLOOKUP(FİLTRE!$C619,'SKT LİSTESİ'!$F:$S,11,0)),"")</f>
        <v/>
      </c>
      <c r="K619" s="134" t="str">
        <f ca="1">IFERROR(IF($C619="","",VLOOKUP(FİLTRE!$C619,'SKT LİSTESİ'!$F:$S,12,0)),"")</f>
        <v/>
      </c>
      <c r="L619" s="134" t="str">
        <f ca="1">IFERROR(IF($C619="","",VLOOKUP(FİLTRE!$C619,'SKT LİSTESİ'!$F:$S,13,0)),"")</f>
        <v/>
      </c>
      <c r="M619" s="135" t="str">
        <f ca="1">IFERROR(IF($C619="","",VLOOKUP(FİLTRE!$C619,'SKT LİSTESİ'!$F:$AJ,14,0)),"")</f>
        <v/>
      </c>
      <c r="N619" s="31" t="str">
        <f ca="1">IFERROR(IF($C619="","",VLOOKUP(FİLTRE!$C619,'SKT LİSTESİ'!$F:$AJ,22,0)),"")</f>
        <v/>
      </c>
      <c r="O619" s="136" t="str">
        <f ca="1">IFERROR(IF($C619="","",VLOOKUP(FİLTRE!$C619,'SKT LİSTESİ'!$F:$AJ,23,0)),"")</f>
        <v/>
      </c>
      <c r="P619" s="31"/>
      <c r="Q619" s="31"/>
      <c r="R619" s="137" t="str">
        <f ca="1">(IFERROR(IF($C619="","",VLOOKUP(FİLTRE!$C619,'SKT LİSTESİ'!$F:$AJ,15,0)),""))</f>
        <v/>
      </c>
      <c r="S619" s="138" t="str">
        <f ca="1">IFERROR(IF($C619="","",VLOOKUP(FİLTRE!$C619,'SKT LİSTESİ'!$F:$AJ,16,0)),"")</f>
        <v/>
      </c>
      <c r="AF619" s="179" t="str">
        <f t="shared" ca="1" si="38"/>
        <v/>
      </c>
      <c r="AG619" s="179">
        <f t="shared" ca="1" si="39"/>
        <v>0</v>
      </c>
      <c r="AH619" s="179">
        <f t="shared" ca="1" si="40"/>
        <v>0</v>
      </c>
    </row>
    <row r="620" spans="2:34" ht="15.75" x14ac:dyDescent="0.25">
      <c r="B620">
        <f t="shared" ca="1" si="37"/>
        <v>608</v>
      </c>
      <c r="C620" t="str">
        <f ca="1">IFERROR(VLOOKUP(B620,'SKT LİSTESİ'!F:F,1,0),"")</f>
        <v/>
      </c>
      <c r="E620" s="128" t="str">
        <f ca="1">IFERROR(IF($C620="","",VLOOKUP(FİLTRE!$C620,'SKT LİSTESİ'!$F:$S,5,0)),"")</f>
        <v/>
      </c>
      <c r="F620" s="129" t="str">
        <f ca="1">IFERROR(IF($C620="","",VLOOKUP(FİLTRE!$C620,'SKT LİSTESİ'!$F:$S,7,0)),"")</f>
        <v/>
      </c>
      <c r="G620" s="130" t="str">
        <f ca="1">IFERROR(IF($C620="","",VLOOKUP(FİLTRE!$C620,'SKT LİSTESİ'!$F:$S,8,0)),"")</f>
        <v/>
      </c>
      <c r="H620" s="131" t="str">
        <f ca="1">IF(E620="","",IF($C620="","",VLOOKUP(FİLTRE!$C620,'SKT LİSTESİ'!$F:$S,9,0)))</f>
        <v/>
      </c>
      <c r="I620" s="132" t="str">
        <f ca="1">IFERROR(IF($C620="","",VLOOKUP(FİLTRE!$C620,'SKT LİSTESİ'!$F:$S,10,0)),"")</f>
        <v/>
      </c>
      <c r="J620" s="133" t="str">
        <f ca="1">IFERROR(IF($C620="","",VLOOKUP(FİLTRE!$C620,'SKT LİSTESİ'!$F:$S,11,0)),"")</f>
        <v/>
      </c>
      <c r="K620" s="134" t="str">
        <f ca="1">IFERROR(IF($C620="","",VLOOKUP(FİLTRE!$C620,'SKT LİSTESİ'!$F:$S,12,0)),"")</f>
        <v/>
      </c>
      <c r="L620" s="134" t="str">
        <f ca="1">IFERROR(IF($C620="","",VLOOKUP(FİLTRE!$C620,'SKT LİSTESİ'!$F:$S,13,0)),"")</f>
        <v/>
      </c>
      <c r="M620" s="135" t="str">
        <f ca="1">IFERROR(IF($C620="","",VLOOKUP(FİLTRE!$C620,'SKT LİSTESİ'!$F:$AJ,14,0)),"")</f>
        <v/>
      </c>
      <c r="N620" s="31" t="str">
        <f ca="1">IFERROR(IF($C620="","",VLOOKUP(FİLTRE!$C620,'SKT LİSTESİ'!$F:$AJ,22,0)),"")</f>
        <v/>
      </c>
      <c r="O620" s="136" t="str">
        <f ca="1">IFERROR(IF($C620="","",VLOOKUP(FİLTRE!$C620,'SKT LİSTESİ'!$F:$AJ,23,0)),"")</f>
        <v/>
      </c>
      <c r="P620" s="31"/>
      <c r="Q620" s="31"/>
      <c r="R620" s="137" t="str">
        <f ca="1">(IFERROR(IF($C620="","",VLOOKUP(FİLTRE!$C620,'SKT LİSTESİ'!$F:$AJ,15,0)),""))</f>
        <v/>
      </c>
      <c r="S620" s="138" t="str">
        <f ca="1">IFERROR(IF($C620="","",VLOOKUP(FİLTRE!$C620,'SKT LİSTESİ'!$F:$AJ,16,0)),"")</f>
        <v/>
      </c>
      <c r="AF620" s="179" t="str">
        <f t="shared" ca="1" si="38"/>
        <v/>
      </c>
      <c r="AG620" s="179">
        <f t="shared" ca="1" si="39"/>
        <v>0</v>
      </c>
      <c r="AH620" s="179">
        <f t="shared" ca="1" si="40"/>
        <v>0</v>
      </c>
    </row>
    <row r="621" spans="2:34" ht="15.75" x14ac:dyDescent="0.25">
      <c r="B621">
        <f t="shared" ca="1" si="37"/>
        <v>609</v>
      </c>
      <c r="C621" t="str">
        <f ca="1">IFERROR(VLOOKUP(B621,'SKT LİSTESİ'!F:F,1,0),"")</f>
        <v/>
      </c>
      <c r="E621" s="128" t="str">
        <f ca="1">IFERROR(IF($C621="","",VLOOKUP(FİLTRE!$C621,'SKT LİSTESİ'!$F:$S,5,0)),"")</f>
        <v/>
      </c>
      <c r="F621" s="129" t="str">
        <f ca="1">IFERROR(IF($C621="","",VLOOKUP(FİLTRE!$C621,'SKT LİSTESİ'!$F:$S,7,0)),"")</f>
        <v/>
      </c>
      <c r="G621" s="130" t="str">
        <f ca="1">IFERROR(IF($C621="","",VLOOKUP(FİLTRE!$C621,'SKT LİSTESİ'!$F:$S,8,0)),"")</f>
        <v/>
      </c>
      <c r="H621" s="131" t="str">
        <f ca="1">IF(E621="","",IF($C621="","",VLOOKUP(FİLTRE!$C621,'SKT LİSTESİ'!$F:$S,9,0)))</f>
        <v/>
      </c>
      <c r="I621" s="132" t="str">
        <f ca="1">IFERROR(IF($C621="","",VLOOKUP(FİLTRE!$C621,'SKT LİSTESİ'!$F:$S,10,0)),"")</f>
        <v/>
      </c>
      <c r="J621" s="133" t="str">
        <f ca="1">IFERROR(IF($C621="","",VLOOKUP(FİLTRE!$C621,'SKT LİSTESİ'!$F:$S,11,0)),"")</f>
        <v/>
      </c>
      <c r="K621" s="134" t="str">
        <f ca="1">IFERROR(IF($C621="","",VLOOKUP(FİLTRE!$C621,'SKT LİSTESİ'!$F:$S,12,0)),"")</f>
        <v/>
      </c>
      <c r="L621" s="134" t="str">
        <f ca="1">IFERROR(IF($C621="","",VLOOKUP(FİLTRE!$C621,'SKT LİSTESİ'!$F:$S,13,0)),"")</f>
        <v/>
      </c>
      <c r="M621" s="135" t="str">
        <f ca="1">IFERROR(IF($C621="","",VLOOKUP(FİLTRE!$C621,'SKT LİSTESİ'!$F:$AJ,14,0)),"")</f>
        <v/>
      </c>
      <c r="N621" s="31" t="str">
        <f ca="1">IFERROR(IF($C621="","",VLOOKUP(FİLTRE!$C621,'SKT LİSTESİ'!$F:$AJ,22,0)),"")</f>
        <v/>
      </c>
      <c r="O621" s="136" t="str">
        <f ca="1">IFERROR(IF($C621="","",VLOOKUP(FİLTRE!$C621,'SKT LİSTESİ'!$F:$AJ,23,0)),"")</f>
        <v/>
      </c>
      <c r="P621" s="31"/>
      <c r="Q621" s="31"/>
      <c r="R621" s="137" t="str">
        <f ca="1">(IFERROR(IF($C621="","",VLOOKUP(FİLTRE!$C621,'SKT LİSTESİ'!$F:$AJ,15,0)),""))</f>
        <v/>
      </c>
      <c r="S621" s="138" t="str">
        <f ca="1">IFERROR(IF($C621="","",VLOOKUP(FİLTRE!$C621,'SKT LİSTESİ'!$F:$AJ,16,0)),"")</f>
        <v/>
      </c>
      <c r="AF621" s="179" t="str">
        <f t="shared" ca="1" si="38"/>
        <v/>
      </c>
      <c r="AG621" s="179">
        <f t="shared" ca="1" si="39"/>
        <v>0</v>
      </c>
      <c r="AH621" s="179">
        <f t="shared" ca="1" si="40"/>
        <v>0</v>
      </c>
    </row>
    <row r="622" spans="2:34" ht="15.75" x14ac:dyDescent="0.25">
      <c r="B622">
        <f t="shared" ca="1" si="37"/>
        <v>610</v>
      </c>
      <c r="C622" t="str">
        <f ca="1">IFERROR(VLOOKUP(B622,'SKT LİSTESİ'!F:F,1,0),"")</f>
        <v/>
      </c>
      <c r="E622" s="128" t="str">
        <f ca="1">IFERROR(IF($C622="","",VLOOKUP(FİLTRE!$C622,'SKT LİSTESİ'!$F:$S,5,0)),"")</f>
        <v/>
      </c>
      <c r="F622" s="129" t="str">
        <f ca="1">IFERROR(IF($C622="","",VLOOKUP(FİLTRE!$C622,'SKT LİSTESİ'!$F:$S,7,0)),"")</f>
        <v/>
      </c>
      <c r="G622" s="130" t="str">
        <f ca="1">IFERROR(IF($C622="","",VLOOKUP(FİLTRE!$C622,'SKT LİSTESİ'!$F:$S,8,0)),"")</f>
        <v/>
      </c>
      <c r="H622" s="131" t="str">
        <f ca="1">IF(E622="","",IF($C622="","",VLOOKUP(FİLTRE!$C622,'SKT LİSTESİ'!$F:$S,9,0)))</f>
        <v/>
      </c>
      <c r="I622" s="132" t="str">
        <f ca="1">IFERROR(IF($C622="","",VLOOKUP(FİLTRE!$C622,'SKT LİSTESİ'!$F:$S,10,0)),"")</f>
        <v/>
      </c>
      <c r="J622" s="133" t="str">
        <f ca="1">IFERROR(IF($C622="","",VLOOKUP(FİLTRE!$C622,'SKT LİSTESİ'!$F:$S,11,0)),"")</f>
        <v/>
      </c>
      <c r="K622" s="134" t="str">
        <f ca="1">IFERROR(IF($C622="","",VLOOKUP(FİLTRE!$C622,'SKT LİSTESİ'!$F:$S,12,0)),"")</f>
        <v/>
      </c>
      <c r="L622" s="134" t="str">
        <f ca="1">IFERROR(IF($C622="","",VLOOKUP(FİLTRE!$C622,'SKT LİSTESİ'!$F:$S,13,0)),"")</f>
        <v/>
      </c>
      <c r="M622" s="135" t="str">
        <f ca="1">IFERROR(IF($C622="","",VLOOKUP(FİLTRE!$C622,'SKT LİSTESİ'!$F:$AJ,14,0)),"")</f>
        <v/>
      </c>
      <c r="N622" s="31" t="str">
        <f ca="1">IFERROR(IF($C622="","",VLOOKUP(FİLTRE!$C622,'SKT LİSTESİ'!$F:$AJ,22,0)),"")</f>
        <v/>
      </c>
      <c r="O622" s="136" t="str">
        <f ca="1">IFERROR(IF($C622="","",VLOOKUP(FİLTRE!$C622,'SKT LİSTESİ'!$F:$AJ,23,0)),"")</f>
        <v/>
      </c>
      <c r="P622" s="31"/>
      <c r="Q622" s="31"/>
      <c r="R622" s="137" t="str">
        <f ca="1">(IFERROR(IF($C622="","",VLOOKUP(FİLTRE!$C622,'SKT LİSTESİ'!$F:$AJ,15,0)),""))</f>
        <v/>
      </c>
      <c r="S622" s="138" t="str">
        <f ca="1">IFERROR(IF($C622="","",VLOOKUP(FİLTRE!$C622,'SKT LİSTESİ'!$F:$AJ,16,0)),"")</f>
        <v/>
      </c>
      <c r="AF622" s="179" t="str">
        <f t="shared" ca="1" si="38"/>
        <v/>
      </c>
      <c r="AG622" s="179">
        <f t="shared" ca="1" si="39"/>
        <v>0</v>
      </c>
      <c r="AH622" s="179">
        <f t="shared" ca="1" si="40"/>
        <v>0</v>
      </c>
    </row>
    <row r="623" spans="2:34" ht="15.75" x14ac:dyDescent="0.25">
      <c r="B623">
        <f t="shared" ca="1" si="37"/>
        <v>611</v>
      </c>
      <c r="C623" t="str">
        <f ca="1">IFERROR(VLOOKUP(B623,'SKT LİSTESİ'!F:F,1,0),"")</f>
        <v/>
      </c>
      <c r="E623" s="128" t="str">
        <f ca="1">IFERROR(IF($C623="","",VLOOKUP(FİLTRE!$C623,'SKT LİSTESİ'!$F:$S,5,0)),"")</f>
        <v/>
      </c>
      <c r="F623" s="129" t="str">
        <f ca="1">IFERROR(IF($C623="","",VLOOKUP(FİLTRE!$C623,'SKT LİSTESİ'!$F:$S,7,0)),"")</f>
        <v/>
      </c>
      <c r="G623" s="130" t="str">
        <f ca="1">IFERROR(IF($C623="","",VLOOKUP(FİLTRE!$C623,'SKT LİSTESİ'!$F:$S,8,0)),"")</f>
        <v/>
      </c>
      <c r="H623" s="131" t="str">
        <f ca="1">IF(E623="","",IF($C623="","",VLOOKUP(FİLTRE!$C623,'SKT LİSTESİ'!$F:$S,9,0)))</f>
        <v/>
      </c>
      <c r="I623" s="132" t="str">
        <f ca="1">IFERROR(IF($C623="","",VLOOKUP(FİLTRE!$C623,'SKT LİSTESİ'!$F:$S,10,0)),"")</f>
        <v/>
      </c>
      <c r="J623" s="133" t="str">
        <f ca="1">IFERROR(IF($C623="","",VLOOKUP(FİLTRE!$C623,'SKT LİSTESİ'!$F:$S,11,0)),"")</f>
        <v/>
      </c>
      <c r="K623" s="134" t="str">
        <f ca="1">IFERROR(IF($C623="","",VLOOKUP(FİLTRE!$C623,'SKT LİSTESİ'!$F:$S,12,0)),"")</f>
        <v/>
      </c>
      <c r="L623" s="134" t="str">
        <f ca="1">IFERROR(IF($C623="","",VLOOKUP(FİLTRE!$C623,'SKT LİSTESİ'!$F:$S,13,0)),"")</f>
        <v/>
      </c>
      <c r="M623" s="135" t="str">
        <f ca="1">IFERROR(IF($C623="","",VLOOKUP(FİLTRE!$C623,'SKT LİSTESİ'!$F:$AJ,14,0)),"")</f>
        <v/>
      </c>
      <c r="N623" s="31" t="str">
        <f ca="1">IFERROR(IF($C623="","",VLOOKUP(FİLTRE!$C623,'SKT LİSTESİ'!$F:$AJ,22,0)),"")</f>
        <v/>
      </c>
      <c r="O623" s="136" t="str">
        <f ca="1">IFERROR(IF($C623="","",VLOOKUP(FİLTRE!$C623,'SKT LİSTESİ'!$F:$AJ,23,0)),"")</f>
        <v/>
      </c>
      <c r="P623" s="31"/>
      <c r="Q623" s="31"/>
      <c r="R623" s="137" t="str">
        <f ca="1">(IFERROR(IF($C623="","",VLOOKUP(FİLTRE!$C623,'SKT LİSTESİ'!$F:$AJ,15,0)),""))</f>
        <v/>
      </c>
      <c r="S623" s="138" t="str">
        <f ca="1">IFERROR(IF($C623="","",VLOOKUP(FİLTRE!$C623,'SKT LİSTESİ'!$F:$AJ,16,0)),"")</f>
        <v/>
      </c>
      <c r="AF623" s="179" t="str">
        <f t="shared" ca="1" si="38"/>
        <v/>
      </c>
      <c r="AG623" s="179">
        <f t="shared" ca="1" si="39"/>
        <v>0</v>
      </c>
      <c r="AH623" s="179">
        <f t="shared" ca="1" si="40"/>
        <v>0</v>
      </c>
    </row>
    <row r="624" spans="2:34" ht="15.75" x14ac:dyDescent="0.25">
      <c r="B624">
        <f t="shared" ca="1" si="37"/>
        <v>612</v>
      </c>
      <c r="C624" t="str">
        <f ca="1">IFERROR(VLOOKUP(B624,'SKT LİSTESİ'!F:F,1,0),"")</f>
        <v/>
      </c>
      <c r="E624" s="128" t="str">
        <f ca="1">IFERROR(IF($C624="","",VLOOKUP(FİLTRE!$C624,'SKT LİSTESİ'!$F:$S,5,0)),"")</f>
        <v/>
      </c>
      <c r="F624" s="129" t="str">
        <f ca="1">IFERROR(IF($C624="","",VLOOKUP(FİLTRE!$C624,'SKT LİSTESİ'!$F:$S,7,0)),"")</f>
        <v/>
      </c>
      <c r="G624" s="130" t="str">
        <f ca="1">IFERROR(IF($C624="","",VLOOKUP(FİLTRE!$C624,'SKT LİSTESİ'!$F:$S,8,0)),"")</f>
        <v/>
      </c>
      <c r="H624" s="131" t="str">
        <f ca="1">IF(E624="","",IF($C624="","",VLOOKUP(FİLTRE!$C624,'SKT LİSTESİ'!$F:$S,9,0)))</f>
        <v/>
      </c>
      <c r="I624" s="132" t="str">
        <f ca="1">IFERROR(IF($C624="","",VLOOKUP(FİLTRE!$C624,'SKT LİSTESİ'!$F:$S,10,0)),"")</f>
        <v/>
      </c>
      <c r="J624" s="133" t="str">
        <f ca="1">IFERROR(IF($C624="","",VLOOKUP(FİLTRE!$C624,'SKT LİSTESİ'!$F:$S,11,0)),"")</f>
        <v/>
      </c>
      <c r="K624" s="134" t="str">
        <f ca="1">IFERROR(IF($C624="","",VLOOKUP(FİLTRE!$C624,'SKT LİSTESİ'!$F:$S,12,0)),"")</f>
        <v/>
      </c>
      <c r="L624" s="134" t="str">
        <f ca="1">IFERROR(IF($C624="","",VLOOKUP(FİLTRE!$C624,'SKT LİSTESİ'!$F:$S,13,0)),"")</f>
        <v/>
      </c>
      <c r="M624" s="135" t="str">
        <f ca="1">IFERROR(IF($C624="","",VLOOKUP(FİLTRE!$C624,'SKT LİSTESİ'!$F:$AJ,14,0)),"")</f>
        <v/>
      </c>
      <c r="N624" s="31" t="str">
        <f ca="1">IFERROR(IF($C624="","",VLOOKUP(FİLTRE!$C624,'SKT LİSTESİ'!$F:$AJ,22,0)),"")</f>
        <v/>
      </c>
      <c r="O624" s="136" t="str">
        <f ca="1">IFERROR(IF($C624="","",VLOOKUP(FİLTRE!$C624,'SKT LİSTESİ'!$F:$AJ,23,0)),"")</f>
        <v/>
      </c>
      <c r="P624" s="31"/>
      <c r="Q624" s="31"/>
      <c r="R624" s="137" t="str">
        <f ca="1">(IFERROR(IF($C624="","",VLOOKUP(FİLTRE!$C624,'SKT LİSTESİ'!$F:$AJ,15,0)),""))</f>
        <v/>
      </c>
      <c r="S624" s="138" t="str">
        <f ca="1">IFERROR(IF($C624="","",VLOOKUP(FİLTRE!$C624,'SKT LİSTESİ'!$F:$AJ,16,0)),"")</f>
        <v/>
      </c>
      <c r="AF624" s="179" t="str">
        <f t="shared" ca="1" si="38"/>
        <v/>
      </c>
      <c r="AG624" s="179">
        <f t="shared" ca="1" si="39"/>
        <v>0</v>
      </c>
      <c r="AH624" s="179">
        <f t="shared" ca="1" si="40"/>
        <v>0</v>
      </c>
    </row>
    <row r="625" spans="2:34" ht="15.75" x14ac:dyDescent="0.25">
      <c r="B625">
        <f t="shared" ca="1" si="37"/>
        <v>613</v>
      </c>
      <c r="C625" t="str">
        <f ca="1">IFERROR(VLOOKUP(B625,'SKT LİSTESİ'!F:F,1,0),"")</f>
        <v/>
      </c>
      <c r="E625" s="128" t="str">
        <f ca="1">IFERROR(IF($C625="","",VLOOKUP(FİLTRE!$C625,'SKT LİSTESİ'!$F:$S,5,0)),"")</f>
        <v/>
      </c>
      <c r="F625" s="129" t="str">
        <f ca="1">IFERROR(IF($C625="","",VLOOKUP(FİLTRE!$C625,'SKT LİSTESİ'!$F:$S,7,0)),"")</f>
        <v/>
      </c>
      <c r="G625" s="130" t="str">
        <f ca="1">IFERROR(IF($C625="","",VLOOKUP(FİLTRE!$C625,'SKT LİSTESİ'!$F:$S,8,0)),"")</f>
        <v/>
      </c>
      <c r="H625" s="131" t="str">
        <f ca="1">IF(E625="","",IF($C625="","",VLOOKUP(FİLTRE!$C625,'SKT LİSTESİ'!$F:$S,9,0)))</f>
        <v/>
      </c>
      <c r="I625" s="132" t="str">
        <f ca="1">IFERROR(IF($C625="","",VLOOKUP(FİLTRE!$C625,'SKT LİSTESİ'!$F:$S,10,0)),"")</f>
        <v/>
      </c>
      <c r="J625" s="133" t="str">
        <f ca="1">IFERROR(IF($C625="","",VLOOKUP(FİLTRE!$C625,'SKT LİSTESİ'!$F:$S,11,0)),"")</f>
        <v/>
      </c>
      <c r="K625" s="134" t="str">
        <f ca="1">IFERROR(IF($C625="","",VLOOKUP(FİLTRE!$C625,'SKT LİSTESİ'!$F:$S,12,0)),"")</f>
        <v/>
      </c>
      <c r="L625" s="134" t="str">
        <f ca="1">IFERROR(IF($C625="","",VLOOKUP(FİLTRE!$C625,'SKT LİSTESİ'!$F:$S,13,0)),"")</f>
        <v/>
      </c>
      <c r="M625" s="135" t="str">
        <f ca="1">IFERROR(IF($C625="","",VLOOKUP(FİLTRE!$C625,'SKT LİSTESİ'!$F:$AJ,14,0)),"")</f>
        <v/>
      </c>
      <c r="N625" s="31" t="str">
        <f ca="1">IFERROR(IF($C625="","",VLOOKUP(FİLTRE!$C625,'SKT LİSTESİ'!$F:$AJ,22,0)),"")</f>
        <v/>
      </c>
      <c r="O625" s="136" t="str">
        <f ca="1">IFERROR(IF($C625="","",VLOOKUP(FİLTRE!$C625,'SKT LİSTESİ'!$F:$AJ,23,0)),"")</f>
        <v/>
      </c>
      <c r="P625" s="31"/>
      <c r="Q625" s="31"/>
      <c r="R625" s="137" t="str">
        <f ca="1">(IFERROR(IF($C625="","",VLOOKUP(FİLTRE!$C625,'SKT LİSTESİ'!$F:$AJ,15,0)),""))</f>
        <v/>
      </c>
      <c r="S625" s="138" t="str">
        <f ca="1">IFERROR(IF($C625="","",VLOOKUP(FİLTRE!$C625,'SKT LİSTESİ'!$F:$AJ,16,0)),"")</f>
        <v/>
      </c>
      <c r="AF625" s="179" t="str">
        <f t="shared" ca="1" si="38"/>
        <v/>
      </c>
      <c r="AG625" s="179">
        <f t="shared" ca="1" si="39"/>
        <v>0</v>
      </c>
      <c r="AH625" s="179">
        <f t="shared" ca="1" si="40"/>
        <v>0</v>
      </c>
    </row>
    <row r="626" spans="2:34" ht="15.75" x14ac:dyDescent="0.25">
      <c r="B626">
        <f t="shared" ca="1" si="37"/>
        <v>614</v>
      </c>
      <c r="C626" t="str">
        <f ca="1">IFERROR(VLOOKUP(B626,'SKT LİSTESİ'!F:F,1,0),"")</f>
        <v/>
      </c>
      <c r="E626" s="128" t="str">
        <f ca="1">IFERROR(IF($C626="","",VLOOKUP(FİLTRE!$C626,'SKT LİSTESİ'!$F:$S,5,0)),"")</f>
        <v/>
      </c>
      <c r="F626" s="129" t="str">
        <f ca="1">IFERROR(IF($C626="","",VLOOKUP(FİLTRE!$C626,'SKT LİSTESİ'!$F:$S,7,0)),"")</f>
        <v/>
      </c>
      <c r="G626" s="130" t="str">
        <f ca="1">IFERROR(IF($C626="","",VLOOKUP(FİLTRE!$C626,'SKT LİSTESİ'!$F:$S,8,0)),"")</f>
        <v/>
      </c>
      <c r="H626" s="131" t="str">
        <f ca="1">IF(E626="","",IF($C626="","",VLOOKUP(FİLTRE!$C626,'SKT LİSTESİ'!$F:$S,9,0)))</f>
        <v/>
      </c>
      <c r="I626" s="132" t="str">
        <f ca="1">IFERROR(IF($C626="","",VLOOKUP(FİLTRE!$C626,'SKT LİSTESİ'!$F:$S,10,0)),"")</f>
        <v/>
      </c>
      <c r="J626" s="133" t="str">
        <f ca="1">IFERROR(IF($C626="","",VLOOKUP(FİLTRE!$C626,'SKT LİSTESİ'!$F:$S,11,0)),"")</f>
        <v/>
      </c>
      <c r="K626" s="134" t="str">
        <f ca="1">IFERROR(IF($C626="","",VLOOKUP(FİLTRE!$C626,'SKT LİSTESİ'!$F:$S,12,0)),"")</f>
        <v/>
      </c>
      <c r="L626" s="134" t="str">
        <f ca="1">IFERROR(IF($C626="","",VLOOKUP(FİLTRE!$C626,'SKT LİSTESİ'!$F:$S,13,0)),"")</f>
        <v/>
      </c>
      <c r="M626" s="135" t="str">
        <f ca="1">IFERROR(IF($C626="","",VLOOKUP(FİLTRE!$C626,'SKT LİSTESİ'!$F:$AJ,14,0)),"")</f>
        <v/>
      </c>
      <c r="N626" s="31" t="str">
        <f ca="1">IFERROR(IF($C626="","",VLOOKUP(FİLTRE!$C626,'SKT LİSTESİ'!$F:$AJ,22,0)),"")</f>
        <v/>
      </c>
      <c r="O626" s="136" t="str">
        <f ca="1">IFERROR(IF($C626="","",VLOOKUP(FİLTRE!$C626,'SKT LİSTESİ'!$F:$AJ,23,0)),"")</f>
        <v/>
      </c>
      <c r="P626" s="31"/>
      <c r="Q626" s="31"/>
      <c r="R626" s="137" t="str">
        <f ca="1">(IFERROR(IF($C626="","",VLOOKUP(FİLTRE!$C626,'SKT LİSTESİ'!$F:$AJ,15,0)),""))</f>
        <v/>
      </c>
      <c r="S626" s="138" t="str">
        <f ca="1">IFERROR(IF($C626="","",VLOOKUP(FİLTRE!$C626,'SKT LİSTESİ'!$F:$AJ,16,0)),"")</f>
        <v/>
      </c>
      <c r="AF626" s="179" t="str">
        <f t="shared" ca="1" si="38"/>
        <v/>
      </c>
      <c r="AG626" s="179">
        <f t="shared" ca="1" si="39"/>
        <v>0</v>
      </c>
      <c r="AH626" s="179">
        <f t="shared" ca="1" si="40"/>
        <v>0</v>
      </c>
    </row>
    <row r="627" spans="2:34" ht="15.75" x14ac:dyDescent="0.25">
      <c r="B627">
        <f t="shared" ca="1" si="37"/>
        <v>615</v>
      </c>
      <c r="C627" t="str">
        <f ca="1">IFERROR(VLOOKUP(B627,'SKT LİSTESİ'!F:F,1,0),"")</f>
        <v/>
      </c>
      <c r="E627" s="128" t="str">
        <f ca="1">IFERROR(IF($C627="","",VLOOKUP(FİLTRE!$C627,'SKT LİSTESİ'!$F:$S,5,0)),"")</f>
        <v/>
      </c>
      <c r="F627" s="129" t="str">
        <f ca="1">IFERROR(IF($C627="","",VLOOKUP(FİLTRE!$C627,'SKT LİSTESİ'!$F:$S,7,0)),"")</f>
        <v/>
      </c>
      <c r="G627" s="130" t="str">
        <f ca="1">IFERROR(IF($C627="","",VLOOKUP(FİLTRE!$C627,'SKT LİSTESİ'!$F:$S,8,0)),"")</f>
        <v/>
      </c>
      <c r="H627" s="131" t="str">
        <f ca="1">IF(E627="","",IF($C627="","",VLOOKUP(FİLTRE!$C627,'SKT LİSTESİ'!$F:$S,9,0)))</f>
        <v/>
      </c>
      <c r="I627" s="132" t="str">
        <f ca="1">IFERROR(IF($C627="","",VLOOKUP(FİLTRE!$C627,'SKT LİSTESİ'!$F:$S,10,0)),"")</f>
        <v/>
      </c>
      <c r="J627" s="133" t="str">
        <f ca="1">IFERROR(IF($C627="","",VLOOKUP(FİLTRE!$C627,'SKT LİSTESİ'!$F:$S,11,0)),"")</f>
        <v/>
      </c>
      <c r="K627" s="134" t="str">
        <f ca="1">IFERROR(IF($C627="","",VLOOKUP(FİLTRE!$C627,'SKT LİSTESİ'!$F:$S,12,0)),"")</f>
        <v/>
      </c>
      <c r="L627" s="134" t="str">
        <f ca="1">IFERROR(IF($C627="","",VLOOKUP(FİLTRE!$C627,'SKT LİSTESİ'!$F:$S,13,0)),"")</f>
        <v/>
      </c>
      <c r="M627" s="135" t="str">
        <f ca="1">IFERROR(IF($C627="","",VLOOKUP(FİLTRE!$C627,'SKT LİSTESİ'!$F:$AJ,14,0)),"")</f>
        <v/>
      </c>
      <c r="N627" s="31" t="str">
        <f ca="1">IFERROR(IF($C627="","",VLOOKUP(FİLTRE!$C627,'SKT LİSTESİ'!$F:$AJ,22,0)),"")</f>
        <v/>
      </c>
      <c r="O627" s="136" t="str">
        <f ca="1">IFERROR(IF($C627="","",VLOOKUP(FİLTRE!$C627,'SKT LİSTESİ'!$F:$AJ,23,0)),"")</f>
        <v/>
      </c>
      <c r="P627" s="31"/>
      <c r="Q627" s="31"/>
      <c r="R627" s="137" t="str">
        <f ca="1">(IFERROR(IF($C627="","",VLOOKUP(FİLTRE!$C627,'SKT LİSTESİ'!$F:$AJ,15,0)),""))</f>
        <v/>
      </c>
      <c r="S627" s="138" t="str">
        <f ca="1">IFERROR(IF($C627="","",VLOOKUP(FİLTRE!$C627,'SKT LİSTESİ'!$F:$AJ,16,0)),"")</f>
        <v/>
      </c>
      <c r="AF627" s="179" t="str">
        <f t="shared" ca="1" si="38"/>
        <v/>
      </c>
      <c r="AG627" s="179">
        <f t="shared" ca="1" si="39"/>
        <v>0</v>
      </c>
      <c r="AH627" s="179">
        <f t="shared" ca="1" si="40"/>
        <v>0</v>
      </c>
    </row>
    <row r="628" spans="2:34" ht="15.75" x14ac:dyDescent="0.25">
      <c r="B628">
        <f t="shared" ca="1" si="37"/>
        <v>616</v>
      </c>
      <c r="C628" t="str">
        <f ca="1">IFERROR(VLOOKUP(B628,'SKT LİSTESİ'!F:F,1,0),"")</f>
        <v/>
      </c>
      <c r="E628" s="128" t="str">
        <f ca="1">IFERROR(IF($C628="","",VLOOKUP(FİLTRE!$C628,'SKT LİSTESİ'!$F:$S,5,0)),"")</f>
        <v/>
      </c>
      <c r="F628" s="129" t="str">
        <f ca="1">IFERROR(IF($C628="","",VLOOKUP(FİLTRE!$C628,'SKT LİSTESİ'!$F:$S,7,0)),"")</f>
        <v/>
      </c>
      <c r="G628" s="130" t="str">
        <f ca="1">IFERROR(IF($C628="","",VLOOKUP(FİLTRE!$C628,'SKT LİSTESİ'!$F:$S,8,0)),"")</f>
        <v/>
      </c>
      <c r="H628" s="131" t="str">
        <f ca="1">IF(E628="","",IF($C628="","",VLOOKUP(FİLTRE!$C628,'SKT LİSTESİ'!$F:$S,9,0)))</f>
        <v/>
      </c>
      <c r="I628" s="132" t="str">
        <f ca="1">IFERROR(IF($C628="","",VLOOKUP(FİLTRE!$C628,'SKT LİSTESİ'!$F:$S,10,0)),"")</f>
        <v/>
      </c>
      <c r="J628" s="133" t="str">
        <f ca="1">IFERROR(IF($C628="","",VLOOKUP(FİLTRE!$C628,'SKT LİSTESİ'!$F:$S,11,0)),"")</f>
        <v/>
      </c>
      <c r="K628" s="134" t="str">
        <f ca="1">IFERROR(IF($C628="","",VLOOKUP(FİLTRE!$C628,'SKT LİSTESİ'!$F:$S,12,0)),"")</f>
        <v/>
      </c>
      <c r="L628" s="134" t="str">
        <f ca="1">IFERROR(IF($C628="","",VLOOKUP(FİLTRE!$C628,'SKT LİSTESİ'!$F:$S,13,0)),"")</f>
        <v/>
      </c>
      <c r="M628" s="135" t="str">
        <f ca="1">IFERROR(IF($C628="","",VLOOKUP(FİLTRE!$C628,'SKT LİSTESİ'!$F:$AJ,14,0)),"")</f>
        <v/>
      </c>
      <c r="N628" s="31" t="str">
        <f ca="1">IFERROR(IF($C628="","",VLOOKUP(FİLTRE!$C628,'SKT LİSTESİ'!$F:$AJ,22,0)),"")</f>
        <v/>
      </c>
      <c r="O628" s="136" t="str">
        <f ca="1">IFERROR(IF($C628="","",VLOOKUP(FİLTRE!$C628,'SKT LİSTESİ'!$F:$AJ,23,0)),"")</f>
        <v/>
      </c>
      <c r="P628" s="31"/>
      <c r="Q628" s="31"/>
      <c r="R628" s="137" t="str">
        <f ca="1">(IFERROR(IF($C628="","",VLOOKUP(FİLTRE!$C628,'SKT LİSTESİ'!$F:$AJ,15,0)),""))</f>
        <v/>
      </c>
      <c r="S628" s="138" t="str">
        <f ca="1">IFERROR(IF($C628="","",VLOOKUP(FİLTRE!$C628,'SKT LİSTESİ'!$F:$AJ,16,0)),"")</f>
        <v/>
      </c>
      <c r="AF628" s="179" t="str">
        <f t="shared" ca="1" si="38"/>
        <v/>
      </c>
      <c r="AG628" s="179">
        <f t="shared" ca="1" si="39"/>
        <v>0</v>
      </c>
      <c r="AH628" s="179">
        <f t="shared" ca="1" si="40"/>
        <v>0</v>
      </c>
    </row>
    <row r="629" spans="2:34" ht="15.75" x14ac:dyDescent="0.25">
      <c r="B629">
        <f t="shared" ca="1" si="37"/>
        <v>617</v>
      </c>
      <c r="C629" t="str">
        <f ca="1">IFERROR(VLOOKUP(B629,'SKT LİSTESİ'!F:F,1,0),"")</f>
        <v/>
      </c>
      <c r="E629" s="128" t="str">
        <f ca="1">IFERROR(IF($C629="","",VLOOKUP(FİLTRE!$C629,'SKT LİSTESİ'!$F:$S,5,0)),"")</f>
        <v/>
      </c>
      <c r="F629" s="129" t="str">
        <f ca="1">IFERROR(IF($C629="","",VLOOKUP(FİLTRE!$C629,'SKT LİSTESİ'!$F:$S,7,0)),"")</f>
        <v/>
      </c>
      <c r="G629" s="130" t="str">
        <f ca="1">IFERROR(IF($C629="","",VLOOKUP(FİLTRE!$C629,'SKT LİSTESİ'!$F:$S,8,0)),"")</f>
        <v/>
      </c>
      <c r="H629" s="131" t="str">
        <f ca="1">IF(E629="","",IF($C629="","",VLOOKUP(FİLTRE!$C629,'SKT LİSTESİ'!$F:$S,9,0)))</f>
        <v/>
      </c>
      <c r="I629" s="132" t="str">
        <f ca="1">IFERROR(IF($C629="","",VLOOKUP(FİLTRE!$C629,'SKT LİSTESİ'!$F:$S,10,0)),"")</f>
        <v/>
      </c>
      <c r="J629" s="133" t="str">
        <f ca="1">IFERROR(IF($C629="","",VLOOKUP(FİLTRE!$C629,'SKT LİSTESİ'!$F:$S,11,0)),"")</f>
        <v/>
      </c>
      <c r="K629" s="134" t="str">
        <f ca="1">IFERROR(IF($C629="","",VLOOKUP(FİLTRE!$C629,'SKT LİSTESİ'!$F:$S,12,0)),"")</f>
        <v/>
      </c>
      <c r="L629" s="134" t="str">
        <f ca="1">IFERROR(IF($C629="","",VLOOKUP(FİLTRE!$C629,'SKT LİSTESİ'!$F:$S,13,0)),"")</f>
        <v/>
      </c>
      <c r="M629" s="135" t="str">
        <f ca="1">IFERROR(IF($C629="","",VLOOKUP(FİLTRE!$C629,'SKT LİSTESİ'!$F:$AJ,14,0)),"")</f>
        <v/>
      </c>
      <c r="N629" s="31" t="str">
        <f ca="1">IFERROR(IF($C629="","",VLOOKUP(FİLTRE!$C629,'SKT LİSTESİ'!$F:$AJ,22,0)),"")</f>
        <v/>
      </c>
      <c r="O629" s="136" t="str">
        <f ca="1">IFERROR(IF($C629="","",VLOOKUP(FİLTRE!$C629,'SKT LİSTESİ'!$F:$AJ,23,0)),"")</f>
        <v/>
      </c>
      <c r="P629" s="31"/>
      <c r="Q629" s="31"/>
      <c r="R629" s="137" t="str">
        <f ca="1">(IFERROR(IF($C629="","",VLOOKUP(FİLTRE!$C629,'SKT LİSTESİ'!$F:$AJ,15,0)),""))</f>
        <v/>
      </c>
      <c r="S629" s="138" t="str">
        <f ca="1">IFERROR(IF($C629="","",VLOOKUP(FİLTRE!$C629,'SKT LİSTESİ'!$F:$AJ,16,0)),"")</f>
        <v/>
      </c>
      <c r="AF629" s="179" t="str">
        <f t="shared" ca="1" si="38"/>
        <v/>
      </c>
      <c r="AG629" s="179">
        <f t="shared" ca="1" si="39"/>
        <v>0</v>
      </c>
      <c r="AH629" s="179">
        <f t="shared" ca="1" si="40"/>
        <v>0</v>
      </c>
    </row>
    <row r="630" spans="2:34" ht="15.75" x14ac:dyDescent="0.25">
      <c r="B630">
        <f t="shared" ca="1" si="37"/>
        <v>618</v>
      </c>
      <c r="C630" t="str">
        <f ca="1">IFERROR(VLOOKUP(B630,'SKT LİSTESİ'!F:F,1,0),"")</f>
        <v/>
      </c>
      <c r="E630" s="128" t="str">
        <f ca="1">IFERROR(IF($C630="","",VLOOKUP(FİLTRE!$C630,'SKT LİSTESİ'!$F:$S,5,0)),"")</f>
        <v/>
      </c>
      <c r="F630" s="129" t="str">
        <f ca="1">IFERROR(IF($C630="","",VLOOKUP(FİLTRE!$C630,'SKT LİSTESİ'!$F:$S,7,0)),"")</f>
        <v/>
      </c>
      <c r="G630" s="130" t="str">
        <f ca="1">IFERROR(IF($C630="","",VLOOKUP(FİLTRE!$C630,'SKT LİSTESİ'!$F:$S,8,0)),"")</f>
        <v/>
      </c>
      <c r="H630" s="131" t="str">
        <f ca="1">IF(E630="","",IF($C630="","",VLOOKUP(FİLTRE!$C630,'SKT LİSTESİ'!$F:$S,9,0)))</f>
        <v/>
      </c>
      <c r="I630" s="132" t="str">
        <f ca="1">IFERROR(IF($C630="","",VLOOKUP(FİLTRE!$C630,'SKT LİSTESİ'!$F:$S,10,0)),"")</f>
        <v/>
      </c>
      <c r="J630" s="133" t="str">
        <f ca="1">IFERROR(IF($C630="","",VLOOKUP(FİLTRE!$C630,'SKT LİSTESİ'!$F:$S,11,0)),"")</f>
        <v/>
      </c>
      <c r="K630" s="134" t="str">
        <f ca="1">IFERROR(IF($C630="","",VLOOKUP(FİLTRE!$C630,'SKT LİSTESİ'!$F:$S,12,0)),"")</f>
        <v/>
      </c>
      <c r="L630" s="134" t="str">
        <f ca="1">IFERROR(IF($C630="","",VLOOKUP(FİLTRE!$C630,'SKT LİSTESİ'!$F:$S,13,0)),"")</f>
        <v/>
      </c>
      <c r="M630" s="135" t="str">
        <f ca="1">IFERROR(IF($C630="","",VLOOKUP(FİLTRE!$C630,'SKT LİSTESİ'!$F:$AJ,14,0)),"")</f>
        <v/>
      </c>
      <c r="N630" s="31" t="str">
        <f ca="1">IFERROR(IF($C630="","",VLOOKUP(FİLTRE!$C630,'SKT LİSTESİ'!$F:$AJ,22,0)),"")</f>
        <v/>
      </c>
      <c r="O630" s="136" t="str">
        <f ca="1">IFERROR(IF($C630="","",VLOOKUP(FİLTRE!$C630,'SKT LİSTESİ'!$F:$AJ,23,0)),"")</f>
        <v/>
      </c>
      <c r="P630" s="31"/>
      <c r="Q630" s="31"/>
      <c r="R630" s="137" t="str">
        <f ca="1">(IFERROR(IF($C630="","",VLOOKUP(FİLTRE!$C630,'SKT LİSTESİ'!$F:$AJ,15,0)),""))</f>
        <v/>
      </c>
      <c r="S630" s="138" t="str">
        <f ca="1">IFERROR(IF($C630="","",VLOOKUP(FİLTRE!$C630,'SKT LİSTESİ'!$F:$AJ,16,0)),"")</f>
        <v/>
      </c>
      <c r="AF630" s="179" t="str">
        <f t="shared" ca="1" si="38"/>
        <v/>
      </c>
      <c r="AG630" s="179">
        <f t="shared" ca="1" si="39"/>
        <v>0</v>
      </c>
      <c r="AH630" s="179">
        <f t="shared" ca="1" si="40"/>
        <v>0</v>
      </c>
    </row>
    <row r="631" spans="2:34" ht="15.75" x14ac:dyDescent="0.25">
      <c r="B631">
        <f t="shared" ca="1" si="37"/>
        <v>619</v>
      </c>
      <c r="C631" t="str">
        <f ca="1">IFERROR(VLOOKUP(B631,'SKT LİSTESİ'!F:F,1,0),"")</f>
        <v/>
      </c>
      <c r="E631" s="128" t="str">
        <f ca="1">IFERROR(IF($C631="","",VLOOKUP(FİLTRE!$C631,'SKT LİSTESİ'!$F:$S,5,0)),"")</f>
        <v/>
      </c>
      <c r="F631" s="129" t="str">
        <f ca="1">IFERROR(IF($C631="","",VLOOKUP(FİLTRE!$C631,'SKT LİSTESİ'!$F:$S,7,0)),"")</f>
        <v/>
      </c>
      <c r="G631" s="130" t="str">
        <f ca="1">IFERROR(IF($C631="","",VLOOKUP(FİLTRE!$C631,'SKT LİSTESİ'!$F:$S,8,0)),"")</f>
        <v/>
      </c>
      <c r="H631" s="131" t="str">
        <f ca="1">IF(E631="","",IF($C631="","",VLOOKUP(FİLTRE!$C631,'SKT LİSTESİ'!$F:$S,9,0)))</f>
        <v/>
      </c>
      <c r="I631" s="132" t="str">
        <f ca="1">IFERROR(IF($C631="","",VLOOKUP(FİLTRE!$C631,'SKT LİSTESİ'!$F:$S,10,0)),"")</f>
        <v/>
      </c>
      <c r="J631" s="133" t="str">
        <f ca="1">IFERROR(IF($C631="","",VLOOKUP(FİLTRE!$C631,'SKT LİSTESİ'!$F:$S,11,0)),"")</f>
        <v/>
      </c>
      <c r="K631" s="134" t="str">
        <f ca="1">IFERROR(IF($C631="","",VLOOKUP(FİLTRE!$C631,'SKT LİSTESİ'!$F:$S,12,0)),"")</f>
        <v/>
      </c>
      <c r="L631" s="134" t="str">
        <f ca="1">IFERROR(IF($C631="","",VLOOKUP(FİLTRE!$C631,'SKT LİSTESİ'!$F:$S,13,0)),"")</f>
        <v/>
      </c>
      <c r="M631" s="135" t="str">
        <f ca="1">IFERROR(IF($C631="","",VLOOKUP(FİLTRE!$C631,'SKT LİSTESİ'!$F:$AJ,14,0)),"")</f>
        <v/>
      </c>
      <c r="N631" s="31" t="str">
        <f ca="1">IFERROR(IF($C631="","",VLOOKUP(FİLTRE!$C631,'SKT LİSTESİ'!$F:$AJ,22,0)),"")</f>
        <v/>
      </c>
      <c r="O631" s="136" t="str">
        <f ca="1">IFERROR(IF($C631="","",VLOOKUP(FİLTRE!$C631,'SKT LİSTESİ'!$F:$AJ,23,0)),"")</f>
        <v/>
      </c>
      <c r="P631" s="31"/>
      <c r="Q631" s="31"/>
      <c r="R631" s="137" t="str">
        <f ca="1">(IFERROR(IF($C631="","",VLOOKUP(FİLTRE!$C631,'SKT LİSTESİ'!$F:$AJ,15,0)),""))</f>
        <v/>
      </c>
      <c r="S631" s="138" t="str">
        <f ca="1">IFERROR(IF($C631="","",VLOOKUP(FİLTRE!$C631,'SKT LİSTESİ'!$F:$AJ,16,0)),"")</f>
        <v/>
      </c>
      <c r="AF631" s="179" t="str">
        <f t="shared" ca="1" si="38"/>
        <v/>
      </c>
      <c r="AG631" s="179">
        <f t="shared" ca="1" si="39"/>
        <v>0</v>
      </c>
      <c r="AH631" s="179">
        <f t="shared" ca="1" si="40"/>
        <v>0</v>
      </c>
    </row>
    <row r="632" spans="2:34" ht="15.75" x14ac:dyDescent="0.25">
      <c r="B632">
        <f t="shared" ca="1" si="37"/>
        <v>620</v>
      </c>
      <c r="C632" t="str">
        <f ca="1">IFERROR(VLOOKUP(B632,'SKT LİSTESİ'!F:F,1,0),"")</f>
        <v/>
      </c>
      <c r="E632" s="128" t="str">
        <f ca="1">IFERROR(IF($C632="","",VLOOKUP(FİLTRE!$C632,'SKT LİSTESİ'!$F:$S,5,0)),"")</f>
        <v/>
      </c>
      <c r="F632" s="129" t="str">
        <f ca="1">IFERROR(IF($C632="","",VLOOKUP(FİLTRE!$C632,'SKT LİSTESİ'!$F:$S,7,0)),"")</f>
        <v/>
      </c>
      <c r="G632" s="130" t="str">
        <f ca="1">IFERROR(IF($C632="","",VLOOKUP(FİLTRE!$C632,'SKT LİSTESİ'!$F:$S,8,0)),"")</f>
        <v/>
      </c>
      <c r="H632" s="131" t="str">
        <f ca="1">IF(E632="","",IF($C632="","",VLOOKUP(FİLTRE!$C632,'SKT LİSTESİ'!$F:$S,9,0)))</f>
        <v/>
      </c>
      <c r="I632" s="132" t="str">
        <f ca="1">IFERROR(IF($C632="","",VLOOKUP(FİLTRE!$C632,'SKT LİSTESİ'!$F:$S,10,0)),"")</f>
        <v/>
      </c>
      <c r="J632" s="133" t="str">
        <f ca="1">IFERROR(IF($C632="","",VLOOKUP(FİLTRE!$C632,'SKT LİSTESİ'!$F:$S,11,0)),"")</f>
        <v/>
      </c>
      <c r="K632" s="134" t="str">
        <f ca="1">IFERROR(IF($C632="","",VLOOKUP(FİLTRE!$C632,'SKT LİSTESİ'!$F:$S,12,0)),"")</f>
        <v/>
      </c>
      <c r="L632" s="134" t="str">
        <f ca="1">IFERROR(IF($C632="","",VLOOKUP(FİLTRE!$C632,'SKT LİSTESİ'!$F:$S,13,0)),"")</f>
        <v/>
      </c>
      <c r="M632" s="135" t="str">
        <f ca="1">IFERROR(IF($C632="","",VLOOKUP(FİLTRE!$C632,'SKT LİSTESİ'!$F:$AJ,14,0)),"")</f>
        <v/>
      </c>
      <c r="N632" s="31" t="str">
        <f ca="1">IFERROR(IF($C632="","",VLOOKUP(FİLTRE!$C632,'SKT LİSTESİ'!$F:$AJ,22,0)),"")</f>
        <v/>
      </c>
      <c r="O632" s="136" t="str">
        <f ca="1">IFERROR(IF($C632="","",VLOOKUP(FİLTRE!$C632,'SKT LİSTESİ'!$F:$AJ,23,0)),"")</f>
        <v/>
      </c>
      <c r="P632" s="31"/>
      <c r="Q632" s="31"/>
      <c r="R632" s="137" t="str">
        <f ca="1">(IFERROR(IF($C632="","",VLOOKUP(FİLTRE!$C632,'SKT LİSTESİ'!$F:$AJ,15,0)),""))</f>
        <v/>
      </c>
      <c r="S632" s="138" t="str">
        <f ca="1">IFERROR(IF($C632="","",VLOOKUP(FİLTRE!$C632,'SKT LİSTESİ'!$F:$AJ,16,0)),"")</f>
        <v/>
      </c>
      <c r="AF632" s="179" t="str">
        <f t="shared" ca="1" si="38"/>
        <v/>
      </c>
      <c r="AG632" s="179">
        <f t="shared" ca="1" si="39"/>
        <v>0</v>
      </c>
      <c r="AH632" s="179">
        <f t="shared" ca="1" si="40"/>
        <v>0</v>
      </c>
    </row>
    <row r="633" spans="2:34" ht="15.75" x14ac:dyDescent="0.25">
      <c r="B633">
        <f t="shared" ca="1" si="37"/>
        <v>621</v>
      </c>
      <c r="C633" t="str">
        <f ca="1">IFERROR(VLOOKUP(B633,'SKT LİSTESİ'!F:F,1,0),"")</f>
        <v/>
      </c>
      <c r="E633" s="128" t="str">
        <f ca="1">IFERROR(IF($C633="","",VLOOKUP(FİLTRE!$C633,'SKT LİSTESİ'!$F:$S,5,0)),"")</f>
        <v/>
      </c>
      <c r="F633" s="129" t="str">
        <f ca="1">IFERROR(IF($C633="","",VLOOKUP(FİLTRE!$C633,'SKT LİSTESİ'!$F:$S,7,0)),"")</f>
        <v/>
      </c>
      <c r="G633" s="130" t="str">
        <f ca="1">IFERROR(IF($C633="","",VLOOKUP(FİLTRE!$C633,'SKT LİSTESİ'!$F:$S,8,0)),"")</f>
        <v/>
      </c>
      <c r="H633" s="131" t="str">
        <f ca="1">IF(E633="","",IF($C633="","",VLOOKUP(FİLTRE!$C633,'SKT LİSTESİ'!$F:$S,9,0)))</f>
        <v/>
      </c>
      <c r="I633" s="132" t="str">
        <f ca="1">IFERROR(IF($C633="","",VLOOKUP(FİLTRE!$C633,'SKT LİSTESİ'!$F:$S,10,0)),"")</f>
        <v/>
      </c>
      <c r="J633" s="133" t="str">
        <f ca="1">IFERROR(IF($C633="","",VLOOKUP(FİLTRE!$C633,'SKT LİSTESİ'!$F:$S,11,0)),"")</f>
        <v/>
      </c>
      <c r="K633" s="134" t="str">
        <f ca="1">IFERROR(IF($C633="","",VLOOKUP(FİLTRE!$C633,'SKT LİSTESİ'!$F:$S,12,0)),"")</f>
        <v/>
      </c>
      <c r="L633" s="134" t="str">
        <f ca="1">IFERROR(IF($C633="","",VLOOKUP(FİLTRE!$C633,'SKT LİSTESİ'!$F:$S,13,0)),"")</f>
        <v/>
      </c>
      <c r="M633" s="135" t="str">
        <f ca="1">IFERROR(IF($C633="","",VLOOKUP(FİLTRE!$C633,'SKT LİSTESİ'!$F:$AJ,14,0)),"")</f>
        <v/>
      </c>
      <c r="N633" s="31" t="str">
        <f ca="1">IFERROR(IF($C633="","",VLOOKUP(FİLTRE!$C633,'SKT LİSTESİ'!$F:$AJ,22,0)),"")</f>
        <v/>
      </c>
      <c r="O633" s="136" t="str">
        <f ca="1">IFERROR(IF($C633="","",VLOOKUP(FİLTRE!$C633,'SKT LİSTESİ'!$F:$AJ,23,0)),"")</f>
        <v/>
      </c>
      <c r="P633" s="31"/>
      <c r="Q633" s="31"/>
      <c r="R633" s="137" t="str">
        <f ca="1">(IFERROR(IF($C633="","",VLOOKUP(FİLTRE!$C633,'SKT LİSTESİ'!$F:$AJ,15,0)),""))</f>
        <v/>
      </c>
      <c r="S633" s="138" t="str">
        <f ca="1">IFERROR(IF($C633="","",VLOOKUP(FİLTRE!$C633,'SKT LİSTESİ'!$F:$AJ,16,0)),"")</f>
        <v/>
      </c>
      <c r="AF633" s="179" t="str">
        <f t="shared" ca="1" si="38"/>
        <v/>
      </c>
      <c r="AG633" s="179">
        <f t="shared" ca="1" si="39"/>
        <v>0</v>
      </c>
      <c r="AH633" s="179">
        <f t="shared" ca="1" si="40"/>
        <v>0</v>
      </c>
    </row>
    <row r="634" spans="2:34" ht="15.75" x14ac:dyDescent="0.25">
      <c r="B634">
        <f t="shared" ca="1" si="37"/>
        <v>622</v>
      </c>
      <c r="C634" t="str">
        <f ca="1">IFERROR(VLOOKUP(B634,'SKT LİSTESİ'!F:F,1,0),"")</f>
        <v/>
      </c>
      <c r="E634" s="128" t="str">
        <f ca="1">IFERROR(IF($C634="","",VLOOKUP(FİLTRE!$C634,'SKT LİSTESİ'!$F:$S,5,0)),"")</f>
        <v/>
      </c>
      <c r="F634" s="129" t="str">
        <f ca="1">IFERROR(IF($C634="","",VLOOKUP(FİLTRE!$C634,'SKT LİSTESİ'!$F:$S,7,0)),"")</f>
        <v/>
      </c>
      <c r="G634" s="130" t="str">
        <f ca="1">IFERROR(IF($C634="","",VLOOKUP(FİLTRE!$C634,'SKT LİSTESİ'!$F:$S,8,0)),"")</f>
        <v/>
      </c>
      <c r="H634" s="131" t="str">
        <f ca="1">IF(E634="","",IF($C634="","",VLOOKUP(FİLTRE!$C634,'SKT LİSTESİ'!$F:$S,9,0)))</f>
        <v/>
      </c>
      <c r="I634" s="132" t="str">
        <f ca="1">IFERROR(IF($C634="","",VLOOKUP(FİLTRE!$C634,'SKT LİSTESİ'!$F:$S,10,0)),"")</f>
        <v/>
      </c>
      <c r="J634" s="133" t="str">
        <f ca="1">IFERROR(IF($C634="","",VLOOKUP(FİLTRE!$C634,'SKT LİSTESİ'!$F:$S,11,0)),"")</f>
        <v/>
      </c>
      <c r="K634" s="134" t="str">
        <f ca="1">IFERROR(IF($C634="","",VLOOKUP(FİLTRE!$C634,'SKT LİSTESİ'!$F:$S,12,0)),"")</f>
        <v/>
      </c>
      <c r="L634" s="134" t="str">
        <f ca="1">IFERROR(IF($C634="","",VLOOKUP(FİLTRE!$C634,'SKT LİSTESİ'!$F:$S,13,0)),"")</f>
        <v/>
      </c>
      <c r="M634" s="135" t="str">
        <f ca="1">IFERROR(IF($C634="","",VLOOKUP(FİLTRE!$C634,'SKT LİSTESİ'!$F:$AJ,14,0)),"")</f>
        <v/>
      </c>
      <c r="N634" s="31" t="str">
        <f ca="1">IFERROR(IF($C634="","",VLOOKUP(FİLTRE!$C634,'SKT LİSTESİ'!$F:$AJ,22,0)),"")</f>
        <v/>
      </c>
      <c r="O634" s="136" t="str">
        <f ca="1">IFERROR(IF($C634="","",VLOOKUP(FİLTRE!$C634,'SKT LİSTESİ'!$F:$AJ,23,0)),"")</f>
        <v/>
      </c>
      <c r="P634" s="31"/>
      <c r="Q634" s="31"/>
      <c r="R634" s="137" t="str">
        <f ca="1">(IFERROR(IF($C634="","",VLOOKUP(FİLTRE!$C634,'SKT LİSTESİ'!$F:$AJ,15,0)),""))</f>
        <v/>
      </c>
      <c r="S634" s="138" t="str">
        <f ca="1">IFERROR(IF($C634="","",VLOOKUP(FİLTRE!$C634,'SKT LİSTESİ'!$F:$AJ,16,0)),"")</f>
        <v/>
      </c>
      <c r="AF634" s="179" t="str">
        <f t="shared" ca="1" si="38"/>
        <v/>
      </c>
      <c r="AG634" s="179">
        <f t="shared" ca="1" si="39"/>
        <v>0</v>
      </c>
      <c r="AH634" s="179">
        <f t="shared" ca="1" si="40"/>
        <v>0</v>
      </c>
    </row>
    <row r="635" spans="2:34" ht="15.75" x14ac:dyDescent="0.25">
      <c r="B635">
        <f t="shared" ca="1" si="37"/>
        <v>623</v>
      </c>
      <c r="C635" t="str">
        <f ca="1">IFERROR(VLOOKUP(B635,'SKT LİSTESİ'!F:F,1,0),"")</f>
        <v/>
      </c>
      <c r="E635" s="128" t="str">
        <f ca="1">IFERROR(IF($C635="","",VLOOKUP(FİLTRE!$C635,'SKT LİSTESİ'!$F:$S,5,0)),"")</f>
        <v/>
      </c>
      <c r="F635" s="129" t="str">
        <f ca="1">IFERROR(IF($C635="","",VLOOKUP(FİLTRE!$C635,'SKT LİSTESİ'!$F:$S,7,0)),"")</f>
        <v/>
      </c>
      <c r="G635" s="130" t="str">
        <f ca="1">IFERROR(IF($C635="","",VLOOKUP(FİLTRE!$C635,'SKT LİSTESİ'!$F:$S,8,0)),"")</f>
        <v/>
      </c>
      <c r="H635" s="131" t="str">
        <f ca="1">IF(E635="","",IF($C635="","",VLOOKUP(FİLTRE!$C635,'SKT LİSTESİ'!$F:$S,9,0)))</f>
        <v/>
      </c>
      <c r="I635" s="132" t="str">
        <f ca="1">IFERROR(IF($C635="","",VLOOKUP(FİLTRE!$C635,'SKT LİSTESİ'!$F:$S,10,0)),"")</f>
        <v/>
      </c>
      <c r="J635" s="133" t="str">
        <f ca="1">IFERROR(IF($C635="","",VLOOKUP(FİLTRE!$C635,'SKT LİSTESİ'!$F:$S,11,0)),"")</f>
        <v/>
      </c>
      <c r="K635" s="134" t="str">
        <f ca="1">IFERROR(IF($C635="","",VLOOKUP(FİLTRE!$C635,'SKT LİSTESİ'!$F:$S,12,0)),"")</f>
        <v/>
      </c>
      <c r="L635" s="134" t="str">
        <f ca="1">IFERROR(IF($C635="","",VLOOKUP(FİLTRE!$C635,'SKT LİSTESİ'!$F:$S,13,0)),"")</f>
        <v/>
      </c>
      <c r="M635" s="135" t="str">
        <f ca="1">IFERROR(IF($C635="","",VLOOKUP(FİLTRE!$C635,'SKT LİSTESİ'!$F:$AJ,14,0)),"")</f>
        <v/>
      </c>
      <c r="N635" s="31" t="str">
        <f ca="1">IFERROR(IF($C635="","",VLOOKUP(FİLTRE!$C635,'SKT LİSTESİ'!$F:$AJ,22,0)),"")</f>
        <v/>
      </c>
      <c r="O635" s="136" t="str">
        <f ca="1">IFERROR(IF($C635="","",VLOOKUP(FİLTRE!$C635,'SKT LİSTESİ'!$F:$AJ,23,0)),"")</f>
        <v/>
      </c>
      <c r="P635" s="31"/>
      <c r="Q635" s="31"/>
      <c r="R635" s="137" t="str">
        <f ca="1">(IFERROR(IF($C635="","",VLOOKUP(FİLTRE!$C635,'SKT LİSTESİ'!$F:$AJ,15,0)),""))</f>
        <v/>
      </c>
      <c r="S635" s="138" t="str">
        <f ca="1">IFERROR(IF($C635="","",VLOOKUP(FİLTRE!$C635,'SKT LİSTESİ'!$F:$AJ,16,0)),"")</f>
        <v/>
      </c>
      <c r="AF635" s="179" t="str">
        <f t="shared" ca="1" si="38"/>
        <v/>
      </c>
      <c r="AG635" s="179">
        <f t="shared" ca="1" si="39"/>
        <v>0</v>
      </c>
      <c r="AH635" s="179">
        <f t="shared" ca="1" si="40"/>
        <v>0</v>
      </c>
    </row>
    <row r="636" spans="2:34" ht="15.75" x14ac:dyDescent="0.25">
      <c r="B636">
        <f t="shared" ca="1" si="37"/>
        <v>624</v>
      </c>
      <c r="C636" t="str">
        <f ca="1">IFERROR(VLOOKUP(B636,'SKT LİSTESİ'!F:F,1,0),"")</f>
        <v/>
      </c>
      <c r="E636" s="128" t="str">
        <f ca="1">IFERROR(IF($C636="","",VLOOKUP(FİLTRE!$C636,'SKT LİSTESİ'!$F:$S,5,0)),"")</f>
        <v/>
      </c>
      <c r="F636" s="129" t="str">
        <f ca="1">IFERROR(IF($C636="","",VLOOKUP(FİLTRE!$C636,'SKT LİSTESİ'!$F:$S,7,0)),"")</f>
        <v/>
      </c>
      <c r="G636" s="130" t="str">
        <f ca="1">IFERROR(IF($C636="","",VLOOKUP(FİLTRE!$C636,'SKT LİSTESİ'!$F:$S,8,0)),"")</f>
        <v/>
      </c>
      <c r="H636" s="131" t="str">
        <f ca="1">IF(E636="","",IF($C636="","",VLOOKUP(FİLTRE!$C636,'SKT LİSTESİ'!$F:$S,9,0)))</f>
        <v/>
      </c>
      <c r="I636" s="132" t="str">
        <f ca="1">IFERROR(IF($C636="","",VLOOKUP(FİLTRE!$C636,'SKT LİSTESİ'!$F:$S,10,0)),"")</f>
        <v/>
      </c>
      <c r="J636" s="133" t="str">
        <f ca="1">IFERROR(IF($C636="","",VLOOKUP(FİLTRE!$C636,'SKT LİSTESİ'!$F:$S,11,0)),"")</f>
        <v/>
      </c>
      <c r="K636" s="134" t="str">
        <f ca="1">IFERROR(IF($C636="","",VLOOKUP(FİLTRE!$C636,'SKT LİSTESİ'!$F:$S,12,0)),"")</f>
        <v/>
      </c>
      <c r="L636" s="134" t="str">
        <f ca="1">IFERROR(IF($C636="","",VLOOKUP(FİLTRE!$C636,'SKT LİSTESİ'!$F:$S,13,0)),"")</f>
        <v/>
      </c>
      <c r="M636" s="135" t="str">
        <f ca="1">IFERROR(IF($C636="","",VLOOKUP(FİLTRE!$C636,'SKT LİSTESİ'!$F:$AJ,14,0)),"")</f>
        <v/>
      </c>
      <c r="N636" s="31" t="str">
        <f ca="1">IFERROR(IF($C636="","",VLOOKUP(FİLTRE!$C636,'SKT LİSTESİ'!$F:$AJ,22,0)),"")</f>
        <v/>
      </c>
      <c r="O636" s="136" t="str">
        <f ca="1">IFERROR(IF($C636="","",VLOOKUP(FİLTRE!$C636,'SKT LİSTESİ'!$F:$AJ,23,0)),"")</f>
        <v/>
      </c>
      <c r="P636" s="31"/>
      <c r="Q636" s="31"/>
      <c r="R636" s="137" t="str">
        <f ca="1">(IFERROR(IF($C636="","",VLOOKUP(FİLTRE!$C636,'SKT LİSTESİ'!$F:$AJ,15,0)),""))</f>
        <v/>
      </c>
      <c r="S636" s="138" t="str">
        <f ca="1">IFERROR(IF($C636="","",VLOOKUP(FİLTRE!$C636,'SKT LİSTESİ'!$F:$AJ,16,0)),"")</f>
        <v/>
      </c>
      <c r="AF636" s="179" t="str">
        <f t="shared" ca="1" si="38"/>
        <v/>
      </c>
      <c r="AG636" s="179">
        <f t="shared" ca="1" si="39"/>
        <v>0</v>
      </c>
      <c r="AH636" s="179">
        <f t="shared" ca="1" si="40"/>
        <v>0</v>
      </c>
    </row>
    <row r="637" spans="2:34" ht="15.75" x14ac:dyDescent="0.25">
      <c r="B637">
        <f t="shared" ca="1" si="37"/>
        <v>625</v>
      </c>
      <c r="C637" t="str">
        <f ca="1">IFERROR(VLOOKUP(B637,'SKT LİSTESİ'!F:F,1,0),"")</f>
        <v/>
      </c>
      <c r="E637" s="128" t="str">
        <f ca="1">IFERROR(IF($C637="","",VLOOKUP(FİLTRE!$C637,'SKT LİSTESİ'!$F:$S,5,0)),"")</f>
        <v/>
      </c>
      <c r="F637" s="129" t="str">
        <f ca="1">IFERROR(IF($C637="","",VLOOKUP(FİLTRE!$C637,'SKT LİSTESİ'!$F:$S,7,0)),"")</f>
        <v/>
      </c>
      <c r="G637" s="130" t="str">
        <f ca="1">IFERROR(IF($C637="","",VLOOKUP(FİLTRE!$C637,'SKT LİSTESİ'!$F:$S,8,0)),"")</f>
        <v/>
      </c>
      <c r="H637" s="131" t="str">
        <f ca="1">IF(E637="","",IF($C637="","",VLOOKUP(FİLTRE!$C637,'SKT LİSTESİ'!$F:$S,9,0)))</f>
        <v/>
      </c>
      <c r="I637" s="132" t="str">
        <f ca="1">IFERROR(IF($C637="","",VLOOKUP(FİLTRE!$C637,'SKT LİSTESİ'!$F:$S,10,0)),"")</f>
        <v/>
      </c>
      <c r="J637" s="133" t="str">
        <f ca="1">IFERROR(IF($C637="","",VLOOKUP(FİLTRE!$C637,'SKT LİSTESİ'!$F:$S,11,0)),"")</f>
        <v/>
      </c>
      <c r="K637" s="134" t="str">
        <f ca="1">IFERROR(IF($C637="","",VLOOKUP(FİLTRE!$C637,'SKT LİSTESİ'!$F:$S,12,0)),"")</f>
        <v/>
      </c>
      <c r="L637" s="134" t="str">
        <f ca="1">IFERROR(IF($C637="","",VLOOKUP(FİLTRE!$C637,'SKT LİSTESİ'!$F:$S,13,0)),"")</f>
        <v/>
      </c>
      <c r="M637" s="135" t="str">
        <f ca="1">IFERROR(IF($C637="","",VLOOKUP(FİLTRE!$C637,'SKT LİSTESİ'!$F:$AJ,14,0)),"")</f>
        <v/>
      </c>
      <c r="N637" s="31" t="str">
        <f ca="1">IFERROR(IF($C637="","",VLOOKUP(FİLTRE!$C637,'SKT LİSTESİ'!$F:$AJ,22,0)),"")</f>
        <v/>
      </c>
      <c r="O637" s="136" t="str">
        <f ca="1">IFERROR(IF($C637="","",VLOOKUP(FİLTRE!$C637,'SKT LİSTESİ'!$F:$AJ,23,0)),"")</f>
        <v/>
      </c>
      <c r="P637" s="31"/>
      <c r="Q637" s="31"/>
      <c r="R637" s="137" t="str">
        <f ca="1">(IFERROR(IF($C637="","",VLOOKUP(FİLTRE!$C637,'SKT LİSTESİ'!$F:$AJ,15,0)),""))</f>
        <v/>
      </c>
      <c r="S637" s="138" t="str">
        <f ca="1">IFERROR(IF($C637="","",VLOOKUP(FİLTRE!$C637,'SKT LİSTESİ'!$F:$AJ,16,0)),"")</f>
        <v/>
      </c>
      <c r="AF637" s="179" t="str">
        <f t="shared" ca="1" si="38"/>
        <v/>
      </c>
      <c r="AG637" s="179">
        <f t="shared" ca="1" si="39"/>
        <v>0</v>
      </c>
      <c r="AH637" s="179">
        <f t="shared" ca="1" si="40"/>
        <v>0</v>
      </c>
    </row>
    <row r="638" spans="2:34" ht="15.75" x14ac:dyDescent="0.25">
      <c r="B638">
        <f t="shared" ca="1" si="37"/>
        <v>626</v>
      </c>
      <c r="C638" t="str">
        <f ca="1">IFERROR(VLOOKUP(B638,'SKT LİSTESİ'!F:F,1,0),"")</f>
        <v/>
      </c>
      <c r="E638" s="128" t="str">
        <f ca="1">IFERROR(IF($C638="","",VLOOKUP(FİLTRE!$C638,'SKT LİSTESİ'!$F:$S,5,0)),"")</f>
        <v/>
      </c>
      <c r="F638" s="129" t="str">
        <f ca="1">IFERROR(IF($C638="","",VLOOKUP(FİLTRE!$C638,'SKT LİSTESİ'!$F:$S,7,0)),"")</f>
        <v/>
      </c>
      <c r="G638" s="130" t="str">
        <f ca="1">IFERROR(IF($C638="","",VLOOKUP(FİLTRE!$C638,'SKT LİSTESİ'!$F:$S,8,0)),"")</f>
        <v/>
      </c>
      <c r="H638" s="131" t="str">
        <f ca="1">IF(E638="","",IF($C638="","",VLOOKUP(FİLTRE!$C638,'SKT LİSTESİ'!$F:$S,9,0)))</f>
        <v/>
      </c>
      <c r="I638" s="132" t="str">
        <f ca="1">IFERROR(IF($C638="","",VLOOKUP(FİLTRE!$C638,'SKT LİSTESİ'!$F:$S,10,0)),"")</f>
        <v/>
      </c>
      <c r="J638" s="133" t="str">
        <f ca="1">IFERROR(IF($C638="","",VLOOKUP(FİLTRE!$C638,'SKT LİSTESİ'!$F:$S,11,0)),"")</f>
        <v/>
      </c>
      <c r="K638" s="134" t="str">
        <f ca="1">IFERROR(IF($C638="","",VLOOKUP(FİLTRE!$C638,'SKT LİSTESİ'!$F:$S,12,0)),"")</f>
        <v/>
      </c>
      <c r="L638" s="134" t="str">
        <f ca="1">IFERROR(IF($C638="","",VLOOKUP(FİLTRE!$C638,'SKT LİSTESİ'!$F:$S,13,0)),"")</f>
        <v/>
      </c>
      <c r="M638" s="135" t="str">
        <f ca="1">IFERROR(IF($C638="","",VLOOKUP(FİLTRE!$C638,'SKT LİSTESİ'!$F:$AJ,14,0)),"")</f>
        <v/>
      </c>
      <c r="N638" s="31" t="str">
        <f ca="1">IFERROR(IF($C638="","",VLOOKUP(FİLTRE!$C638,'SKT LİSTESİ'!$F:$AJ,22,0)),"")</f>
        <v/>
      </c>
      <c r="O638" s="136" t="str">
        <f ca="1">IFERROR(IF($C638="","",VLOOKUP(FİLTRE!$C638,'SKT LİSTESİ'!$F:$AJ,23,0)),"")</f>
        <v/>
      </c>
      <c r="P638" s="31"/>
      <c r="Q638" s="31"/>
      <c r="R638" s="137" t="str">
        <f ca="1">(IFERROR(IF($C638="","",VLOOKUP(FİLTRE!$C638,'SKT LİSTESİ'!$F:$AJ,15,0)),""))</f>
        <v/>
      </c>
      <c r="S638" s="138" t="str">
        <f ca="1">IFERROR(IF($C638="","",VLOOKUP(FİLTRE!$C638,'SKT LİSTESİ'!$F:$AJ,16,0)),"")</f>
        <v/>
      </c>
      <c r="AF638" s="179" t="str">
        <f t="shared" ca="1" si="38"/>
        <v/>
      </c>
      <c r="AG638" s="179">
        <f t="shared" ca="1" si="39"/>
        <v>0</v>
      </c>
      <c r="AH638" s="179">
        <f t="shared" ca="1" si="40"/>
        <v>0</v>
      </c>
    </row>
    <row r="639" spans="2:34" ht="15.75" x14ac:dyDescent="0.25">
      <c r="B639">
        <f t="shared" ca="1" si="37"/>
        <v>627</v>
      </c>
      <c r="C639" t="str">
        <f ca="1">IFERROR(VLOOKUP(B639,'SKT LİSTESİ'!F:F,1,0),"")</f>
        <v/>
      </c>
      <c r="E639" s="128" t="str">
        <f ca="1">IFERROR(IF($C639="","",VLOOKUP(FİLTRE!$C639,'SKT LİSTESİ'!$F:$S,5,0)),"")</f>
        <v/>
      </c>
      <c r="F639" s="129" t="str">
        <f ca="1">IFERROR(IF($C639="","",VLOOKUP(FİLTRE!$C639,'SKT LİSTESİ'!$F:$S,7,0)),"")</f>
        <v/>
      </c>
      <c r="G639" s="130" t="str">
        <f ca="1">IFERROR(IF($C639="","",VLOOKUP(FİLTRE!$C639,'SKT LİSTESİ'!$F:$S,8,0)),"")</f>
        <v/>
      </c>
      <c r="H639" s="131" t="str">
        <f ca="1">IF(E639="","",IF($C639="","",VLOOKUP(FİLTRE!$C639,'SKT LİSTESİ'!$F:$S,9,0)))</f>
        <v/>
      </c>
      <c r="I639" s="132" t="str">
        <f ca="1">IFERROR(IF($C639="","",VLOOKUP(FİLTRE!$C639,'SKT LİSTESİ'!$F:$S,10,0)),"")</f>
        <v/>
      </c>
      <c r="J639" s="133" t="str">
        <f ca="1">IFERROR(IF($C639="","",VLOOKUP(FİLTRE!$C639,'SKT LİSTESİ'!$F:$S,11,0)),"")</f>
        <v/>
      </c>
      <c r="K639" s="134" t="str">
        <f ca="1">IFERROR(IF($C639="","",VLOOKUP(FİLTRE!$C639,'SKT LİSTESİ'!$F:$S,12,0)),"")</f>
        <v/>
      </c>
      <c r="L639" s="134" t="str">
        <f ca="1">IFERROR(IF($C639="","",VLOOKUP(FİLTRE!$C639,'SKT LİSTESİ'!$F:$S,13,0)),"")</f>
        <v/>
      </c>
      <c r="M639" s="135" t="str">
        <f ca="1">IFERROR(IF($C639="","",VLOOKUP(FİLTRE!$C639,'SKT LİSTESİ'!$F:$AJ,14,0)),"")</f>
        <v/>
      </c>
      <c r="N639" s="31" t="str">
        <f ca="1">IFERROR(IF($C639="","",VLOOKUP(FİLTRE!$C639,'SKT LİSTESİ'!$F:$AJ,22,0)),"")</f>
        <v/>
      </c>
      <c r="O639" s="136" t="str">
        <f ca="1">IFERROR(IF($C639="","",VLOOKUP(FİLTRE!$C639,'SKT LİSTESİ'!$F:$AJ,23,0)),"")</f>
        <v/>
      </c>
      <c r="P639" s="31"/>
      <c r="Q639" s="31"/>
      <c r="R639" s="137" t="str">
        <f ca="1">(IFERROR(IF($C639="","",VLOOKUP(FİLTRE!$C639,'SKT LİSTESİ'!$F:$AJ,15,0)),""))</f>
        <v/>
      </c>
      <c r="S639" s="138" t="str">
        <f ca="1">IFERROR(IF($C639="","",VLOOKUP(FİLTRE!$C639,'SKT LİSTESİ'!$F:$AJ,16,0)),"")</f>
        <v/>
      </c>
      <c r="AF639" s="179" t="str">
        <f t="shared" ca="1" si="38"/>
        <v/>
      </c>
      <c r="AG639" s="179">
        <f t="shared" ca="1" si="39"/>
        <v>0</v>
      </c>
      <c r="AH639" s="179">
        <f t="shared" ca="1" si="40"/>
        <v>0</v>
      </c>
    </row>
    <row r="640" spans="2:34" ht="15.75" x14ac:dyDescent="0.25">
      <c r="B640">
        <f t="shared" ca="1" si="37"/>
        <v>628</v>
      </c>
      <c r="C640" t="str">
        <f ca="1">IFERROR(VLOOKUP(B640,'SKT LİSTESİ'!F:F,1,0),"")</f>
        <v/>
      </c>
      <c r="E640" s="128" t="str">
        <f ca="1">IFERROR(IF($C640="","",VLOOKUP(FİLTRE!$C640,'SKT LİSTESİ'!$F:$S,5,0)),"")</f>
        <v/>
      </c>
      <c r="F640" s="129" t="str">
        <f ca="1">IFERROR(IF($C640="","",VLOOKUP(FİLTRE!$C640,'SKT LİSTESİ'!$F:$S,7,0)),"")</f>
        <v/>
      </c>
      <c r="G640" s="130" t="str">
        <f ca="1">IFERROR(IF($C640="","",VLOOKUP(FİLTRE!$C640,'SKT LİSTESİ'!$F:$S,8,0)),"")</f>
        <v/>
      </c>
      <c r="H640" s="131" t="str">
        <f ca="1">IF(E640="","",IF($C640="","",VLOOKUP(FİLTRE!$C640,'SKT LİSTESİ'!$F:$S,9,0)))</f>
        <v/>
      </c>
      <c r="I640" s="132" t="str">
        <f ca="1">IFERROR(IF($C640="","",VLOOKUP(FİLTRE!$C640,'SKT LİSTESİ'!$F:$S,10,0)),"")</f>
        <v/>
      </c>
      <c r="J640" s="133" t="str">
        <f ca="1">IFERROR(IF($C640="","",VLOOKUP(FİLTRE!$C640,'SKT LİSTESİ'!$F:$S,11,0)),"")</f>
        <v/>
      </c>
      <c r="K640" s="134" t="str">
        <f ca="1">IFERROR(IF($C640="","",VLOOKUP(FİLTRE!$C640,'SKT LİSTESİ'!$F:$S,12,0)),"")</f>
        <v/>
      </c>
      <c r="L640" s="134" t="str">
        <f ca="1">IFERROR(IF($C640="","",VLOOKUP(FİLTRE!$C640,'SKT LİSTESİ'!$F:$S,13,0)),"")</f>
        <v/>
      </c>
      <c r="M640" s="135" t="str">
        <f ca="1">IFERROR(IF($C640="","",VLOOKUP(FİLTRE!$C640,'SKT LİSTESİ'!$F:$AJ,14,0)),"")</f>
        <v/>
      </c>
      <c r="N640" s="31" t="str">
        <f ca="1">IFERROR(IF($C640="","",VLOOKUP(FİLTRE!$C640,'SKT LİSTESİ'!$F:$AJ,22,0)),"")</f>
        <v/>
      </c>
      <c r="O640" s="136" t="str">
        <f ca="1">IFERROR(IF($C640="","",VLOOKUP(FİLTRE!$C640,'SKT LİSTESİ'!$F:$AJ,23,0)),"")</f>
        <v/>
      </c>
      <c r="P640" s="31"/>
      <c r="Q640" s="31"/>
      <c r="R640" s="137" t="str">
        <f ca="1">(IFERROR(IF($C640="","",VLOOKUP(FİLTRE!$C640,'SKT LİSTESİ'!$F:$AJ,15,0)),""))</f>
        <v/>
      </c>
      <c r="S640" s="138" t="str">
        <f ca="1">IFERROR(IF($C640="","",VLOOKUP(FİLTRE!$C640,'SKT LİSTESİ'!$F:$AJ,16,0)),"")</f>
        <v/>
      </c>
      <c r="AF640" s="179" t="str">
        <f t="shared" ca="1" si="38"/>
        <v/>
      </c>
      <c r="AG640" s="179">
        <f t="shared" ca="1" si="39"/>
        <v>0</v>
      </c>
      <c r="AH640" s="179">
        <f t="shared" ca="1" si="40"/>
        <v>0</v>
      </c>
    </row>
    <row r="641" spans="2:34" ht="15.75" x14ac:dyDescent="0.25">
      <c r="B641">
        <f t="shared" ca="1" si="37"/>
        <v>629</v>
      </c>
      <c r="C641" t="str">
        <f ca="1">IFERROR(VLOOKUP(B641,'SKT LİSTESİ'!F:F,1,0),"")</f>
        <v/>
      </c>
      <c r="E641" s="128" t="str">
        <f ca="1">IFERROR(IF($C641="","",VLOOKUP(FİLTRE!$C641,'SKT LİSTESİ'!$F:$S,5,0)),"")</f>
        <v/>
      </c>
      <c r="F641" s="129" t="str">
        <f ca="1">IFERROR(IF($C641="","",VLOOKUP(FİLTRE!$C641,'SKT LİSTESİ'!$F:$S,7,0)),"")</f>
        <v/>
      </c>
      <c r="G641" s="130" t="str">
        <f ca="1">IFERROR(IF($C641="","",VLOOKUP(FİLTRE!$C641,'SKT LİSTESİ'!$F:$S,8,0)),"")</f>
        <v/>
      </c>
      <c r="H641" s="131" t="str">
        <f ca="1">IF(E641="","",IF($C641="","",VLOOKUP(FİLTRE!$C641,'SKT LİSTESİ'!$F:$S,9,0)))</f>
        <v/>
      </c>
      <c r="I641" s="132" t="str">
        <f ca="1">IFERROR(IF($C641="","",VLOOKUP(FİLTRE!$C641,'SKT LİSTESİ'!$F:$S,10,0)),"")</f>
        <v/>
      </c>
      <c r="J641" s="133" t="str">
        <f ca="1">IFERROR(IF($C641="","",VLOOKUP(FİLTRE!$C641,'SKT LİSTESİ'!$F:$S,11,0)),"")</f>
        <v/>
      </c>
      <c r="K641" s="134" t="str">
        <f ca="1">IFERROR(IF($C641="","",VLOOKUP(FİLTRE!$C641,'SKT LİSTESİ'!$F:$S,12,0)),"")</f>
        <v/>
      </c>
      <c r="L641" s="134" t="str">
        <f ca="1">IFERROR(IF($C641="","",VLOOKUP(FİLTRE!$C641,'SKT LİSTESİ'!$F:$S,13,0)),"")</f>
        <v/>
      </c>
      <c r="M641" s="135" t="str">
        <f ca="1">IFERROR(IF($C641="","",VLOOKUP(FİLTRE!$C641,'SKT LİSTESİ'!$F:$AJ,14,0)),"")</f>
        <v/>
      </c>
      <c r="N641" s="31" t="str">
        <f ca="1">IFERROR(IF($C641="","",VLOOKUP(FİLTRE!$C641,'SKT LİSTESİ'!$F:$AJ,22,0)),"")</f>
        <v/>
      </c>
      <c r="O641" s="136" t="str">
        <f ca="1">IFERROR(IF($C641="","",VLOOKUP(FİLTRE!$C641,'SKT LİSTESİ'!$F:$AJ,23,0)),"")</f>
        <v/>
      </c>
      <c r="P641" s="31"/>
      <c r="Q641" s="31"/>
      <c r="R641" s="137" t="str">
        <f ca="1">(IFERROR(IF($C641="","",VLOOKUP(FİLTRE!$C641,'SKT LİSTESİ'!$F:$AJ,15,0)),""))</f>
        <v/>
      </c>
      <c r="S641" s="138" t="str">
        <f ca="1">IFERROR(IF($C641="","",VLOOKUP(FİLTRE!$C641,'SKT LİSTESİ'!$F:$AJ,16,0)),"")</f>
        <v/>
      </c>
      <c r="AF641" s="179" t="str">
        <f t="shared" ca="1" si="38"/>
        <v/>
      </c>
      <c r="AG641" s="179">
        <f t="shared" ca="1" si="39"/>
        <v>0</v>
      </c>
      <c r="AH641" s="179">
        <f t="shared" ca="1" si="40"/>
        <v>0</v>
      </c>
    </row>
    <row r="642" spans="2:34" ht="15.75" x14ac:dyDescent="0.25">
      <c r="B642">
        <f t="shared" ca="1" si="37"/>
        <v>630</v>
      </c>
      <c r="C642" t="str">
        <f ca="1">IFERROR(VLOOKUP(B642,'SKT LİSTESİ'!F:F,1,0),"")</f>
        <v/>
      </c>
      <c r="E642" s="128" t="str">
        <f ca="1">IFERROR(IF($C642="","",VLOOKUP(FİLTRE!$C642,'SKT LİSTESİ'!$F:$S,5,0)),"")</f>
        <v/>
      </c>
      <c r="F642" s="129" t="str">
        <f ca="1">IFERROR(IF($C642="","",VLOOKUP(FİLTRE!$C642,'SKT LİSTESİ'!$F:$S,7,0)),"")</f>
        <v/>
      </c>
      <c r="G642" s="130" t="str">
        <f ca="1">IFERROR(IF($C642="","",VLOOKUP(FİLTRE!$C642,'SKT LİSTESİ'!$F:$S,8,0)),"")</f>
        <v/>
      </c>
      <c r="H642" s="131" t="str">
        <f ca="1">IF(E642="","",IF($C642="","",VLOOKUP(FİLTRE!$C642,'SKT LİSTESİ'!$F:$S,9,0)))</f>
        <v/>
      </c>
      <c r="I642" s="132" t="str">
        <f ca="1">IFERROR(IF($C642="","",VLOOKUP(FİLTRE!$C642,'SKT LİSTESİ'!$F:$S,10,0)),"")</f>
        <v/>
      </c>
      <c r="J642" s="133" t="str">
        <f ca="1">IFERROR(IF($C642="","",VLOOKUP(FİLTRE!$C642,'SKT LİSTESİ'!$F:$S,11,0)),"")</f>
        <v/>
      </c>
      <c r="K642" s="134" t="str">
        <f ca="1">IFERROR(IF($C642="","",VLOOKUP(FİLTRE!$C642,'SKT LİSTESİ'!$F:$S,12,0)),"")</f>
        <v/>
      </c>
      <c r="L642" s="134" t="str">
        <f ca="1">IFERROR(IF($C642="","",VLOOKUP(FİLTRE!$C642,'SKT LİSTESİ'!$F:$S,13,0)),"")</f>
        <v/>
      </c>
      <c r="M642" s="135" t="str">
        <f ca="1">IFERROR(IF($C642="","",VLOOKUP(FİLTRE!$C642,'SKT LİSTESİ'!$F:$AJ,14,0)),"")</f>
        <v/>
      </c>
      <c r="N642" s="31" t="str">
        <f ca="1">IFERROR(IF($C642="","",VLOOKUP(FİLTRE!$C642,'SKT LİSTESİ'!$F:$AJ,22,0)),"")</f>
        <v/>
      </c>
      <c r="O642" s="136" t="str">
        <f ca="1">IFERROR(IF($C642="","",VLOOKUP(FİLTRE!$C642,'SKT LİSTESİ'!$F:$AJ,23,0)),"")</f>
        <v/>
      </c>
      <c r="P642" s="31"/>
      <c r="Q642" s="31"/>
      <c r="R642" s="137" t="str">
        <f ca="1">(IFERROR(IF($C642="","",VLOOKUP(FİLTRE!$C642,'SKT LİSTESİ'!$F:$AJ,15,0)),""))</f>
        <v/>
      </c>
      <c r="S642" s="138" t="str">
        <f ca="1">IFERROR(IF($C642="","",VLOOKUP(FİLTRE!$C642,'SKT LİSTESİ'!$F:$AJ,16,0)),"")</f>
        <v/>
      </c>
      <c r="AF642" s="179" t="str">
        <f t="shared" ca="1" si="38"/>
        <v/>
      </c>
      <c r="AG642" s="179">
        <f t="shared" ca="1" si="39"/>
        <v>0</v>
      </c>
      <c r="AH642" s="179">
        <f t="shared" ca="1" si="40"/>
        <v>0</v>
      </c>
    </row>
    <row r="643" spans="2:34" ht="15.75" x14ac:dyDescent="0.25">
      <c r="B643">
        <f t="shared" ca="1" si="37"/>
        <v>631</v>
      </c>
      <c r="C643" t="str">
        <f ca="1">IFERROR(VLOOKUP(B643,'SKT LİSTESİ'!F:F,1,0),"")</f>
        <v/>
      </c>
      <c r="E643" s="128" t="str">
        <f ca="1">IFERROR(IF($C643="","",VLOOKUP(FİLTRE!$C643,'SKT LİSTESİ'!$F:$S,5,0)),"")</f>
        <v/>
      </c>
      <c r="F643" s="129" t="str">
        <f ca="1">IFERROR(IF($C643="","",VLOOKUP(FİLTRE!$C643,'SKT LİSTESİ'!$F:$S,7,0)),"")</f>
        <v/>
      </c>
      <c r="G643" s="130" t="str">
        <f ca="1">IFERROR(IF($C643="","",VLOOKUP(FİLTRE!$C643,'SKT LİSTESİ'!$F:$S,8,0)),"")</f>
        <v/>
      </c>
      <c r="H643" s="131" t="str">
        <f ca="1">IF(E643="","",IF($C643="","",VLOOKUP(FİLTRE!$C643,'SKT LİSTESİ'!$F:$S,9,0)))</f>
        <v/>
      </c>
      <c r="I643" s="132" t="str">
        <f ca="1">IFERROR(IF($C643="","",VLOOKUP(FİLTRE!$C643,'SKT LİSTESİ'!$F:$S,10,0)),"")</f>
        <v/>
      </c>
      <c r="J643" s="133" t="str">
        <f ca="1">IFERROR(IF($C643="","",VLOOKUP(FİLTRE!$C643,'SKT LİSTESİ'!$F:$S,11,0)),"")</f>
        <v/>
      </c>
      <c r="K643" s="134" t="str">
        <f ca="1">IFERROR(IF($C643="","",VLOOKUP(FİLTRE!$C643,'SKT LİSTESİ'!$F:$S,12,0)),"")</f>
        <v/>
      </c>
      <c r="L643" s="134" t="str">
        <f ca="1">IFERROR(IF($C643="","",VLOOKUP(FİLTRE!$C643,'SKT LİSTESİ'!$F:$S,13,0)),"")</f>
        <v/>
      </c>
      <c r="M643" s="135" t="str">
        <f ca="1">IFERROR(IF($C643="","",VLOOKUP(FİLTRE!$C643,'SKT LİSTESİ'!$F:$AJ,14,0)),"")</f>
        <v/>
      </c>
      <c r="N643" s="31" t="str">
        <f ca="1">IFERROR(IF($C643="","",VLOOKUP(FİLTRE!$C643,'SKT LİSTESİ'!$F:$AJ,22,0)),"")</f>
        <v/>
      </c>
      <c r="O643" s="136" t="str">
        <f ca="1">IFERROR(IF($C643="","",VLOOKUP(FİLTRE!$C643,'SKT LİSTESİ'!$F:$AJ,23,0)),"")</f>
        <v/>
      </c>
      <c r="P643" s="31"/>
      <c r="Q643" s="31"/>
      <c r="R643" s="137" t="str">
        <f ca="1">(IFERROR(IF($C643="","",VLOOKUP(FİLTRE!$C643,'SKT LİSTESİ'!$F:$AJ,15,0)),""))</f>
        <v/>
      </c>
      <c r="S643" s="138" t="str">
        <f ca="1">IFERROR(IF($C643="","",VLOOKUP(FİLTRE!$C643,'SKT LİSTESİ'!$F:$AJ,16,0)),"")</f>
        <v/>
      </c>
      <c r="AF643" s="179" t="str">
        <f t="shared" ca="1" si="38"/>
        <v/>
      </c>
      <c r="AG643" s="179">
        <f t="shared" ca="1" si="39"/>
        <v>0</v>
      </c>
      <c r="AH643" s="179">
        <f t="shared" ca="1" si="40"/>
        <v>0</v>
      </c>
    </row>
    <row r="644" spans="2:34" ht="15.75" x14ac:dyDescent="0.25">
      <c r="B644">
        <f t="shared" ca="1" si="37"/>
        <v>632</v>
      </c>
      <c r="C644" t="str">
        <f ca="1">IFERROR(VLOOKUP(B644,'SKT LİSTESİ'!F:F,1,0),"")</f>
        <v/>
      </c>
      <c r="E644" s="128" t="str">
        <f ca="1">IFERROR(IF($C644="","",VLOOKUP(FİLTRE!$C644,'SKT LİSTESİ'!$F:$S,5,0)),"")</f>
        <v/>
      </c>
      <c r="F644" s="129" t="str">
        <f ca="1">IFERROR(IF($C644="","",VLOOKUP(FİLTRE!$C644,'SKT LİSTESİ'!$F:$S,7,0)),"")</f>
        <v/>
      </c>
      <c r="G644" s="130" t="str">
        <f ca="1">IFERROR(IF($C644="","",VLOOKUP(FİLTRE!$C644,'SKT LİSTESİ'!$F:$S,8,0)),"")</f>
        <v/>
      </c>
      <c r="H644" s="131" t="str">
        <f ca="1">IF(E644="","",IF($C644="","",VLOOKUP(FİLTRE!$C644,'SKT LİSTESİ'!$F:$S,9,0)))</f>
        <v/>
      </c>
      <c r="I644" s="132" t="str">
        <f ca="1">IFERROR(IF($C644="","",VLOOKUP(FİLTRE!$C644,'SKT LİSTESİ'!$F:$S,10,0)),"")</f>
        <v/>
      </c>
      <c r="J644" s="133" t="str">
        <f ca="1">IFERROR(IF($C644="","",VLOOKUP(FİLTRE!$C644,'SKT LİSTESİ'!$F:$S,11,0)),"")</f>
        <v/>
      </c>
      <c r="K644" s="134" t="str">
        <f ca="1">IFERROR(IF($C644="","",VLOOKUP(FİLTRE!$C644,'SKT LİSTESİ'!$F:$S,12,0)),"")</f>
        <v/>
      </c>
      <c r="L644" s="134" t="str">
        <f ca="1">IFERROR(IF($C644="","",VLOOKUP(FİLTRE!$C644,'SKT LİSTESİ'!$F:$S,13,0)),"")</f>
        <v/>
      </c>
      <c r="M644" s="135" t="str">
        <f ca="1">IFERROR(IF($C644="","",VLOOKUP(FİLTRE!$C644,'SKT LİSTESİ'!$F:$AJ,14,0)),"")</f>
        <v/>
      </c>
      <c r="N644" s="31" t="str">
        <f ca="1">IFERROR(IF($C644="","",VLOOKUP(FİLTRE!$C644,'SKT LİSTESİ'!$F:$AJ,22,0)),"")</f>
        <v/>
      </c>
      <c r="O644" s="136" t="str">
        <f ca="1">IFERROR(IF($C644="","",VLOOKUP(FİLTRE!$C644,'SKT LİSTESİ'!$F:$AJ,23,0)),"")</f>
        <v/>
      </c>
      <c r="P644" s="31"/>
      <c r="Q644" s="31"/>
      <c r="R644" s="137" t="str">
        <f ca="1">(IFERROR(IF($C644="","",VLOOKUP(FİLTRE!$C644,'SKT LİSTESİ'!$F:$AJ,15,0)),""))</f>
        <v/>
      </c>
      <c r="S644" s="138" t="str">
        <f ca="1">IFERROR(IF($C644="","",VLOOKUP(FİLTRE!$C644,'SKT LİSTESİ'!$F:$AJ,16,0)),"")</f>
        <v/>
      </c>
      <c r="AF644" s="179" t="str">
        <f t="shared" ca="1" si="38"/>
        <v/>
      </c>
      <c r="AG644" s="179">
        <f t="shared" ca="1" si="39"/>
        <v>0</v>
      </c>
      <c r="AH644" s="179">
        <f t="shared" ca="1" si="40"/>
        <v>0</v>
      </c>
    </row>
    <row r="645" spans="2:34" ht="15.75" x14ac:dyDescent="0.25">
      <c r="B645">
        <f t="shared" ca="1" si="37"/>
        <v>633</v>
      </c>
      <c r="C645" t="str">
        <f ca="1">IFERROR(VLOOKUP(B645,'SKT LİSTESİ'!F:F,1,0),"")</f>
        <v/>
      </c>
      <c r="E645" s="128" t="str">
        <f ca="1">IFERROR(IF($C645="","",VLOOKUP(FİLTRE!$C645,'SKT LİSTESİ'!$F:$S,5,0)),"")</f>
        <v/>
      </c>
      <c r="F645" s="129" t="str">
        <f ca="1">IFERROR(IF($C645="","",VLOOKUP(FİLTRE!$C645,'SKT LİSTESİ'!$F:$S,7,0)),"")</f>
        <v/>
      </c>
      <c r="G645" s="130" t="str">
        <f ca="1">IFERROR(IF($C645="","",VLOOKUP(FİLTRE!$C645,'SKT LİSTESİ'!$F:$S,8,0)),"")</f>
        <v/>
      </c>
      <c r="H645" s="131" t="str">
        <f ca="1">IF(E645="","",IF($C645="","",VLOOKUP(FİLTRE!$C645,'SKT LİSTESİ'!$F:$S,9,0)))</f>
        <v/>
      </c>
      <c r="I645" s="132" t="str">
        <f ca="1">IFERROR(IF($C645="","",VLOOKUP(FİLTRE!$C645,'SKT LİSTESİ'!$F:$S,10,0)),"")</f>
        <v/>
      </c>
      <c r="J645" s="133" t="str">
        <f ca="1">IFERROR(IF($C645="","",VLOOKUP(FİLTRE!$C645,'SKT LİSTESİ'!$F:$S,11,0)),"")</f>
        <v/>
      </c>
      <c r="K645" s="134" t="str">
        <f ca="1">IFERROR(IF($C645="","",VLOOKUP(FİLTRE!$C645,'SKT LİSTESİ'!$F:$S,12,0)),"")</f>
        <v/>
      </c>
      <c r="L645" s="134" t="str">
        <f ca="1">IFERROR(IF($C645="","",VLOOKUP(FİLTRE!$C645,'SKT LİSTESİ'!$F:$S,13,0)),"")</f>
        <v/>
      </c>
      <c r="M645" s="135" t="str">
        <f ca="1">IFERROR(IF($C645="","",VLOOKUP(FİLTRE!$C645,'SKT LİSTESİ'!$F:$AJ,14,0)),"")</f>
        <v/>
      </c>
      <c r="N645" s="31" t="str">
        <f ca="1">IFERROR(IF($C645="","",VLOOKUP(FİLTRE!$C645,'SKT LİSTESİ'!$F:$AJ,22,0)),"")</f>
        <v/>
      </c>
      <c r="O645" s="136" t="str">
        <f ca="1">IFERROR(IF($C645="","",VLOOKUP(FİLTRE!$C645,'SKT LİSTESİ'!$F:$AJ,23,0)),"")</f>
        <v/>
      </c>
      <c r="P645" s="31"/>
      <c r="Q645" s="31"/>
      <c r="R645" s="137" t="str">
        <f ca="1">(IFERROR(IF($C645="","",VLOOKUP(FİLTRE!$C645,'SKT LİSTESİ'!$F:$AJ,15,0)),""))</f>
        <v/>
      </c>
      <c r="S645" s="138" t="str">
        <f ca="1">IFERROR(IF($C645="","",VLOOKUP(FİLTRE!$C645,'SKT LİSTESİ'!$F:$AJ,16,0)),"")</f>
        <v/>
      </c>
      <c r="AF645" s="179" t="str">
        <f t="shared" ca="1" si="38"/>
        <v/>
      </c>
      <c r="AG645" s="179">
        <f t="shared" ca="1" si="39"/>
        <v>0</v>
      </c>
      <c r="AH645" s="179">
        <f t="shared" ca="1" si="40"/>
        <v>0</v>
      </c>
    </row>
    <row r="646" spans="2:34" ht="15.75" x14ac:dyDescent="0.25">
      <c r="B646">
        <f t="shared" ca="1" si="37"/>
        <v>634</v>
      </c>
      <c r="C646" t="str">
        <f ca="1">IFERROR(VLOOKUP(B646,'SKT LİSTESİ'!F:F,1,0),"")</f>
        <v/>
      </c>
      <c r="E646" s="128" t="str">
        <f ca="1">IFERROR(IF($C646="","",VLOOKUP(FİLTRE!$C646,'SKT LİSTESİ'!$F:$S,5,0)),"")</f>
        <v/>
      </c>
      <c r="F646" s="129" t="str">
        <f ca="1">IFERROR(IF($C646="","",VLOOKUP(FİLTRE!$C646,'SKT LİSTESİ'!$F:$S,7,0)),"")</f>
        <v/>
      </c>
      <c r="G646" s="130" t="str">
        <f ca="1">IFERROR(IF($C646="","",VLOOKUP(FİLTRE!$C646,'SKT LİSTESİ'!$F:$S,8,0)),"")</f>
        <v/>
      </c>
      <c r="H646" s="131" t="str">
        <f ca="1">IF(E646="","",IF($C646="","",VLOOKUP(FİLTRE!$C646,'SKT LİSTESİ'!$F:$S,9,0)))</f>
        <v/>
      </c>
      <c r="I646" s="132" t="str">
        <f ca="1">IFERROR(IF($C646="","",VLOOKUP(FİLTRE!$C646,'SKT LİSTESİ'!$F:$S,10,0)),"")</f>
        <v/>
      </c>
      <c r="J646" s="133" t="str">
        <f ca="1">IFERROR(IF($C646="","",VLOOKUP(FİLTRE!$C646,'SKT LİSTESİ'!$F:$S,11,0)),"")</f>
        <v/>
      </c>
      <c r="K646" s="134" t="str">
        <f ca="1">IFERROR(IF($C646="","",VLOOKUP(FİLTRE!$C646,'SKT LİSTESİ'!$F:$S,12,0)),"")</f>
        <v/>
      </c>
      <c r="L646" s="134" t="str">
        <f ca="1">IFERROR(IF($C646="","",VLOOKUP(FİLTRE!$C646,'SKT LİSTESİ'!$F:$S,13,0)),"")</f>
        <v/>
      </c>
      <c r="M646" s="135" t="str">
        <f ca="1">IFERROR(IF($C646="","",VLOOKUP(FİLTRE!$C646,'SKT LİSTESİ'!$F:$AJ,14,0)),"")</f>
        <v/>
      </c>
      <c r="N646" s="31" t="str">
        <f ca="1">IFERROR(IF($C646="","",VLOOKUP(FİLTRE!$C646,'SKT LİSTESİ'!$F:$AJ,22,0)),"")</f>
        <v/>
      </c>
      <c r="O646" s="136" t="str">
        <f ca="1">IFERROR(IF($C646="","",VLOOKUP(FİLTRE!$C646,'SKT LİSTESİ'!$F:$AJ,23,0)),"")</f>
        <v/>
      </c>
      <c r="P646" s="31"/>
      <c r="Q646" s="31"/>
      <c r="R646" s="137" t="str">
        <f ca="1">(IFERROR(IF($C646="","",VLOOKUP(FİLTRE!$C646,'SKT LİSTESİ'!$F:$AJ,15,0)),""))</f>
        <v/>
      </c>
      <c r="S646" s="138" t="str">
        <f ca="1">IFERROR(IF($C646="","",VLOOKUP(FİLTRE!$C646,'SKT LİSTESİ'!$F:$AJ,16,0)),"")</f>
        <v/>
      </c>
      <c r="AF646" s="179" t="str">
        <f t="shared" ca="1" si="38"/>
        <v/>
      </c>
      <c r="AG646" s="179">
        <f t="shared" ca="1" si="39"/>
        <v>0</v>
      </c>
      <c r="AH646" s="179">
        <f t="shared" ca="1" si="40"/>
        <v>0</v>
      </c>
    </row>
    <row r="647" spans="2:34" ht="15.75" x14ac:dyDescent="0.25">
      <c r="B647">
        <f t="shared" ca="1" si="37"/>
        <v>635</v>
      </c>
      <c r="C647" t="str">
        <f ca="1">IFERROR(VLOOKUP(B647,'SKT LİSTESİ'!F:F,1,0),"")</f>
        <v/>
      </c>
      <c r="E647" s="128" t="str">
        <f ca="1">IFERROR(IF($C647="","",VLOOKUP(FİLTRE!$C647,'SKT LİSTESİ'!$F:$S,5,0)),"")</f>
        <v/>
      </c>
      <c r="F647" s="129" t="str">
        <f ca="1">IFERROR(IF($C647="","",VLOOKUP(FİLTRE!$C647,'SKT LİSTESİ'!$F:$S,7,0)),"")</f>
        <v/>
      </c>
      <c r="G647" s="130" t="str">
        <f ca="1">IFERROR(IF($C647="","",VLOOKUP(FİLTRE!$C647,'SKT LİSTESİ'!$F:$S,8,0)),"")</f>
        <v/>
      </c>
      <c r="H647" s="131" t="str">
        <f ca="1">IF(E647="","",IF($C647="","",VLOOKUP(FİLTRE!$C647,'SKT LİSTESİ'!$F:$S,9,0)))</f>
        <v/>
      </c>
      <c r="I647" s="132" t="str">
        <f ca="1">IFERROR(IF($C647="","",VLOOKUP(FİLTRE!$C647,'SKT LİSTESİ'!$F:$S,10,0)),"")</f>
        <v/>
      </c>
      <c r="J647" s="133" t="str">
        <f ca="1">IFERROR(IF($C647="","",VLOOKUP(FİLTRE!$C647,'SKT LİSTESİ'!$F:$S,11,0)),"")</f>
        <v/>
      </c>
      <c r="K647" s="134" t="str">
        <f ca="1">IFERROR(IF($C647="","",VLOOKUP(FİLTRE!$C647,'SKT LİSTESİ'!$F:$S,12,0)),"")</f>
        <v/>
      </c>
      <c r="L647" s="134" t="str">
        <f ca="1">IFERROR(IF($C647="","",VLOOKUP(FİLTRE!$C647,'SKT LİSTESİ'!$F:$S,13,0)),"")</f>
        <v/>
      </c>
      <c r="M647" s="135" t="str">
        <f ca="1">IFERROR(IF($C647="","",VLOOKUP(FİLTRE!$C647,'SKT LİSTESİ'!$F:$AJ,14,0)),"")</f>
        <v/>
      </c>
      <c r="N647" s="31" t="str">
        <f ca="1">IFERROR(IF($C647="","",VLOOKUP(FİLTRE!$C647,'SKT LİSTESİ'!$F:$AJ,22,0)),"")</f>
        <v/>
      </c>
      <c r="O647" s="136" t="str">
        <f ca="1">IFERROR(IF($C647="","",VLOOKUP(FİLTRE!$C647,'SKT LİSTESİ'!$F:$AJ,23,0)),"")</f>
        <v/>
      </c>
      <c r="P647" s="31"/>
      <c r="Q647" s="31"/>
      <c r="R647" s="137" t="str">
        <f ca="1">(IFERROR(IF($C647="","",VLOOKUP(FİLTRE!$C647,'SKT LİSTESİ'!$F:$AJ,15,0)),""))</f>
        <v/>
      </c>
      <c r="S647" s="138" t="str">
        <f ca="1">IFERROR(IF($C647="","",VLOOKUP(FİLTRE!$C647,'SKT LİSTESİ'!$F:$AJ,16,0)),"")</f>
        <v/>
      </c>
      <c r="AF647" s="179" t="str">
        <f t="shared" ca="1" si="38"/>
        <v/>
      </c>
      <c r="AG647" s="179">
        <f t="shared" ca="1" si="39"/>
        <v>0</v>
      </c>
      <c r="AH647" s="179">
        <f t="shared" ca="1" si="40"/>
        <v>0</v>
      </c>
    </row>
    <row r="648" spans="2:34" ht="15.75" x14ac:dyDescent="0.25">
      <c r="B648">
        <f t="shared" ca="1" si="37"/>
        <v>636</v>
      </c>
      <c r="C648" t="str">
        <f ca="1">IFERROR(VLOOKUP(B648,'SKT LİSTESİ'!F:F,1,0),"")</f>
        <v/>
      </c>
      <c r="E648" s="128" t="str">
        <f ca="1">IFERROR(IF($C648="","",VLOOKUP(FİLTRE!$C648,'SKT LİSTESİ'!$F:$S,5,0)),"")</f>
        <v/>
      </c>
      <c r="F648" s="129" t="str">
        <f ca="1">IFERROR(IF($C648="","",VLOOKUP(FİLTRE!$C648,'SKT LİSTESİ'!$F:$S,7,0)),"")</f>
        <v/>
      </c>
      <c r="G648" s="130" t="str">
        <f ca="1">IFERROR(IF($C648="","",VLOOKUP(FİLTRE!$C648,'SKT LİSTESİ'!$F:$S,8,0)),"")</f>
        <v/>
      </c>
      <c r="H648" s="131" t="str">
        <f ca="1">IF(E648="","",IF($C648="","",VLOOKUP(FİLTRE!$C648,'SKT LİSTESİ'!$F:$S,9,0)))</f>
        <v/>
      </c>
      <c r="I648" s="132" t="str">
        <f ca="1">IFERROR(IF($C648="","",VLOOKUP(FİLTRE!$C648,'SKT LİSTESİ'!$F:$S,10,0)),"")</f>
        <v/>
      </c>
      <c r="J648" s="133" t="str">
        <f ca="1">IFERROR(IF($C648="","",VLOOKUP(FİLTRE!$C648,'SKT LİSTESİ'!$F:$S,11,0)),"")</f>
        <v/>
      </c>
      <c r="K648" s="134" t="str">
        <f ca="1">IFERROR(IF($C648="","",VLOOKUP(FİLTRE!$C648,'SKT LİSTESİ'!$F:$S,12,0)),"")</f>
        <v/>
      </c>
      <c r="L648" s="134" t="str">
        <f ca="1">IFERROR(IF($C648="","",VLOOKUP(FİLTRE!$C648,'SKT LİSTESİ'!$F:$S,13,0)),"")</f>
        <v/>
      </c>
      <c r="M648" s="135" t="str">
        <f ca="1">IFERROR(IF($C648="","",VLOOKUP(FİLTRE!$C648,'SKT LİSTESİ'!$F:$AJ,14,0)),"")</f>
        <v/>
      </c>
      <c r="N648" s="31" t="str">
        <f ca="1">IFERROR(IF($C648="","",VLOOKUP(FİLTRE!$C648,'SKT LİSTESİ'!$F:$AJ,22,0)),"")</f>
        <v/>
      </c>
      <c r="O648" s="136" t="str">
        <f ca="1">IFERROR(IF($C648="","",VLOOKUP(FİLTRE!$C648,'SKT LİSTESİ'!$F:$AJ,23,0)),"")</f>
        <v/>
      </c>
      <c r="P648" s="31"/>
      <c r="Q648" s="31"/>
      <c r="R648" s="137" t="str">
        <f ca="1">(IFERROR(IF($C648="","",VLOOKUP(FİLTRE!$C648,'SKT LİSTESİ'!$F:$AJ,15,0)),""))</f>
        <v/>
      </c>
      <c r="S648" s="138" t="str">
        <f ca="1">IFERROR(IF($C648="","",VLOOKUP(FİLTRE!$C648,'SKT LİSTESİ'!$F:$AJ,16,0)),"")</f>
        <v/>
      </c>
      <c r="AF648" s="179" t="str">
        <f t="shared" ca="1" si="38"/>
        <v/>
      </c>
      <c r="AG648" s="179">
        <f t="shared" ca="1" si="39"/>
        <v>0</v>
      </c>
      <c r="AH648" s="179">
        <f t="shared" ca="1" si="40"/>
        <v>0</v>
      </c>
    </row>
    <row r="649" spans="2:34" ht="15.75" x14ac:dyDescent="0.25">
      <c r="B649">
        <f t="shared" ca="1" si="37"/>
        <v>637</v>
      </c>
      <c r="C649" t="str">
        <f ca="1">IFERROR(VLOOKUP(B649,'SKT LİSTESİ'!F:F,1,0),"")</f>
        <v/>
      </c>
      <c r="E649" s="128" t="str">
        <f ca="1">IFERROR(IF($C649="","",VLOOKUP(FİLTRE!$C649,'SKT LİSTESİ'!$F:$S,5,0)),"")</f>
        <v/>
      </c>
      <c r="F649" s="129" t="str">
        <f ca="1">IFERROR(IF($C649="","",VLOOKUP(FİLTRE!$C649,'SKT LİSTESİ'!$F:$S,7,0)),"")</f>
        <v/>
      </c>
      <c r="G649" s="130" t="str">
        <f ca="1">IFERROR(IF($C649="","",VLOOKUP(FİLTRE!$C649,'SKT LİSTESİ'!$F:$S,8,0)),"")</f>
        <v/>
      </c>
      <c r="H649" s="131" t="str">
        <f ca="1">IF(E649="","",IF($C649="","",VLOOKUP(FİLTRE!$C649,'SKT LİSTESİ'!$F:$S,9,0)))</f>
        <v/>
      </c>
      <c r="I649" s="132" t="str">
        <f ca="1">IFERROR(IF($C649="","",VLOOKUP(FİLTRE!$C649,'SKT LİSTESİ'!$F:$S,10,0)),"")</f>
        <v/>
      </c>
      <c r="J649" s="133" t="str">
        <f ca="1">IFERROR(IF($C649="","",VLOOKUP(FİLTRE!$C649,'SKT LİSTESİ'!$F:$S,11,0)),"")</f>
        <v/>
      </c>
      <c r="K649" s="134" t="str">
        <f ca="1">IFERROR(IF($C649="","",VLOOKUP(FİLTRE!$C649,'SKT LİSTESİ'!$F:$S,12,0)),"")</f>
        <v/>
      </c>
      <c r="L649" s="134" t="str">
        <f ca="1">IFERROR(IF($C649="","",VLOOKUP(FİLTRE!$C649,'SKT LİSTESİ'!$F:$S,13,0)),"")</f>
        <v/>
      </c>
      <c r="M649" s="135" t="str">
        <f ca="1">IFERROR(IF($C649="","",VLOOKUP(FİLTRE!$C649,'SKT LİSTESİ'!$F:$AJ,14,0)),"")</f>
        <v/>
      </c>
      <c r="N649" s="31" t="str">
        <f ca="1">IFERROR(IF($C649="","",VLOOKUP(FİLTRE!$C649,'SKT LİSTESİ'!$F:$AJ,22,0)),"")</f>
        <v/>
      </c>
      <c r="O649" s="136" t="str">
        <f ca="1">IFERROR(IF($C649="","",VLOOKUP(FİLTRE!$C649,'SKT LİSTESİ'!$F:$AJ,23,0)),"")</f>
        <v/>
      </c>
      <c r="P649" s="31"/>
      <c r="Q649" s="31"/>
      <c r="R649" s="137" t="str">
        <f ca="1">(IFERROR(IF($C649="","",VLOOKUP(FİLTRE!$C649,'SKT LİSTESİ'!$F:$AJ,15,0)),""))</f>
        <v/>
      </c>
      <c r="S649" s="138" t="str">
        <f ca="1">IFERROR(IF($C649="","",VLOOKUP(FİLTRE!$C649,'SKT LİSTESİ'!$F:$AJ,16,0)),"")</f>
        <v/>
      </c>
      <c r="AF649" s="179" t="str">
        <f t="shared" ca="1" si="38"/>
        <v/>
      </c>
      <c r="AG649" s="179">
        <f t="shared" ca="1" si="39"/>
        <v>0</v>
      </c>
      <c r="AH649" s="179">
        <f t="shared" ca="1" si="40"/>
        <v>0</v>
      </c>
    </row>
    <row r="650" spans="2:34" ht="15.75" x14ac:dyDescent="0.25">
      <c r="B650">
        <f t="shared" ca="1" si="37"/>
        <v>638</v>
      </c>
      <c r="C650" t="str">
        <f ca="1">IFERROR(VLOOKUP(B650,'SKT LİSTESİ'!F:F,1,0),"")</f>
        <v/>
      </c>
      <c r="E650" s="128" t="str">
        <f ca="1">IFERROR(IF($C650="","",VLOOKUP(FİLTRE!$C650,'SKT LİSTESİ'!$F:$S,5,0)),"")</f>
        <v/>
      </c>
      <c r="F650" s="129" t="str">
        <f ca="1">IFERROR(IF($C650="","",VLOOKUP(FİLTRE!$C650,'SKT LİSTESİ'!$F:$S,7,0)),"")</f>
        <v/>
      </c>
      <c r="G650" s="130" t="str">
        <f ca="1">IFERROR(IF($C650="","",VLOOKUP(FİLTRE!$C650,'SKT LİSTESİ'!$F:$S,8,0)),"")</f>
        <v/>
      </c>
      <c r="H650" s="131" t="str">
        <f ca="1">IF(E650="","",IF($C650="","",VLOOKUP(FİLTRE!$C650,'SKT LİSTESİ'!$F:$S,9,0)))</f>
        <v/>
      </c>
      <c r="I650" s="132" t="str">
        <f ca="1">IFERROR(IF($C650="","",VLOOKUP(FİLTRE!$C650,'SKT LİSTESİ'!$F:$S,10,0)),"")</f>
        <v/>
      </c>
      <c r="J650" s="133" t="str">
        <f ca="1">IFERROR(IF($C650="","",VLOOKUP(FİLTRE!$C650,'SKT LİSTESİ'!$F:$S,11,0)),"")</f>
        <v/>
      </c>
      <c r="K650" s="134" t="str">
        <f ca="1">IFERROR(IF($C650="","",VLOOKUP(FİLTRE!$C650,'SKT LİSTESİ'!$F:$S,12,0)),"")</f>
        <v/>
      </c>
      <c r="L650" s="134" t="str">
        <f ca="1">IFERROR(IF($C650="","",VLOOKUP(FİLTRE!$C650,'SKT LİSTESİ'!$F:$S,13,0)),"")</f>
        <v/>
      </c>
      <c r="M650" s="135" t="str">
        <f ca="1">IFERROR(IF($C650="","",VLOOKUP(FİLTRE!$C650,'SKT LİSTESİ'!$F:$AJ,14,0)),"")</f>
        <v/>
      </c>
      <c r="N650" s="31" t="str">
        <f ca="1">IFERROR(IF($C650="","",VLOOKUP(FİLTRE!$C650,'SKT LİSTESİ'!$F:$AJ,22,0)),"")</f>
        <v/>
      </c>
      <c r="O650" s="136" t="str">
        <f ca="1">IFERROR(IF($C650="","",VLOOKUP(FİLTRE!$C650,'SKT LİSTESİ'!$F:$AJ,23,0)),"")</f>
        <v/>
      </c>
      <c r="P650" s="31"/>
      <c r="Q650" s="31"/>
      <c r="R650" s="137" t="str">
        <f ca="1">(IFERROR(IF($C650="","",VLOOKUP(FİLTRE!$C650,'SKT LİSTESİ'!$F:$AJ,15,0)),""))</f>
        <v/>
      </c>
      <c r="S650" s="138" t="str">
        <f ca="1">IFERROR(IF($C650="","",VLOOKUP(FİLTRE!$C650,'SKT LİSTESİ'!$F:$AJ,16,0)),"")</f>
        <v/>
      </c>
      <c r="AF650" s="179" t="str">
        <f t="shared" ca="1" si="38"/>
        <v/>
      </c>
      <c r="AG650" s="179">
        <f t="shared" ca="1" si="39"/>
        <v>0</v>
      </c>
      <c r="AH650" s="179">
        <f t="shared" ca="1" si="40"/>
        <v>0</v>
      </c>
    </row>
    <row r="651" spans="2:34" ht="15.75" x14ac:dyDescent="0.25">
      <c r="B651">
        <f t="shared" ca="1" si="37"/>
        <v>639</v>
      </c>
      <c r="C651" t="str">
        <f ca="1">IFERROR(VLOOKUP(B651,'SKT LİSTESİ'!F:F,1,0),"")</f>
        <v/>
      </c>
      <c r="E651" s="128" t="str">
        <f ca="1">IFERROR(IF($C651="","",VLOOKUP(FİLTRE!$C651,'SKT LİSTESİ'!$F:$S,5,0)),"")</f>
        <v/>
      </c>
      <c r="F651" s="129" t="str">
        <f ca="1">IFERROR(IF($C651="","",VLOOKUP(FİLTRE!$C651,'SKT LİSTESİ'!$F:$S,7,0)),"")</f>
        <v/>
      </c>
      <c r="G651" s="130" t="str">
        <f ca="1">IFERROR(IF($C651="","",VLOOKUP(FİLTRE!$C651,'SKT LİSTESİ'!$F:$S,8,0)),"")</f>
        <v/>
      </c>
      <c r="H651" s="131" t="str">
        <f ca="1">IF(E651="","",IF($C651="","",VLOOKUP(FİLTRE!$C651,'SKT LİSTESİ'!$F:$S,9,0)))</f>
        <v/>
      </c>
      <c r="I651" s="132" t="str">
        <f ca="1">IFERROR(IF($C651="","",VLOOKUP(FİLTRE!$C651,'SKT LİSTESİ'!$F:$S,10,0)),"")</f>
        <v/>
      </c>
      <c r="J651" s="133" t="str">
        <f ca="1">IFERROR(IF($C651="","",VLOOKUP(FİLTRE!$C651,'SKT LİSTESİ'!$F:$S,11,0)),"")</f>
        <v/>
      </c>
      <c r="K651" s="134" t="str">
        <f ca="1">IFERROR(IF($C651="","",VLOOKUP(FİLTRE!$C651,'SKT LİSTESİ'!$F:$S,12,0)),"")</f>
        <v/>
      </c>
      <c r="L651" s="134" t="str">
        <f ca="1">IFERROR(IF($C651="","",VLOOKUP(FİLTRE!$C651,'SKT LİSTESİ'!$F:$S,13,0)),"")</f>
        <v/>
      </c>
      <c r="M651" s="135" t="str">
        <f ca="1">IFERROR(IF($C651="","",VLOOKUP(FİLTRE!$C651,'SKT LİSTESİ'!$F:$AJ,14,0)),"")</f>
        <v/>
      </c>
      <c r="N651" s="31" t="str">
        <f ca="1">IFERROR(IF($C651="","",VLOOKUP(FİLTRE!$C651,'SKT LİSTESİ'!$F:$AJ,22,0)),"")</f>
        <v/>
      </c>
      <c r="O651" s="136" t="str">
        <f ca="1">IFERROR(IF($C651="","",VLOOKUP(FİLTRE!$C651,'SKT LİSTESİ'!$F:$AJ,23,0)),"")</f>
        <v/>
      </c>
      <c r="P651" s="31"/>
      <c r="Q651" s="31"/>
      <c r="R651" s="137" t="str">
        <f ca="1">(IFERROR(IF($C651="","",VLOOKUP(FİLTRE!$C651,'SKT LİSTESİ'!$F:$AJ,15,0)),""))</f>
        <v/>
      </c>
      <c r="S651" s="138" t="str">
        <f ca="1">IFERROR(IF($C651="","",VLOOKUP(FİLTRE!$C651,'SKT LİSTESİ'!$F:$AJ,16,0)),"")</f>
        <v/>
      </c>
      <c r="AF651" s="179" t="str">
        <f t="shared" ca="1" si="38"/>
        <v/>
      </c>
      <c r="AG651" s="179">
        <f t="shared" ca="1" si="39"/>
        <v>0</v>
      </c>
      <c r="AH651" s="179">
        <f t="shared" ca="1" si="40"/>
        <v>0</v>
      </c>
    </row>
    <row r="652" spans="2:34" ht="15.75" x14ac:dyDescent="0.25">
      <c r="B652">
        <f t="shared" ca="1" si="37"/>
        <v>640</v>
      </c>
      <c r="C652" t="str">
        <f ca="1">IFERROR(VLOOKUP(B652,'SKT LİSTESİ'!F:F,1,0),"")</f>
        <v/>
      </c>
      <c r="E652" s="128" t="str">
        <f ca="1">IFERROR(IF($C652="","",VLOOKUP(FİLTRE!$C652,'SKT LİSTESİ'!$F:$S,5,0)),"")</f>
        <v/>
      </c>
      <c r="F652" s="129" t="str">
        <f ca="1">IFERROR(IF($C652="","",VLOOKUP(FİLTRE!$C652,'SKT LİSTESİ'!$F:$S,7,0)),"")</f>
        <v/>
      </c>
      <c r="G652" s="130" t="str">
        <f ca="1">IFERROR(IF($C652="","",VLOOKUP(FİLTRE!$C652,'SKT LİSTESİ'!$F:$S,8,0)),"")</f>
        <v/>
      </c>
      <c r="H652" s="131" t="str">
        <f ca="1">IF(E652="","",IF($C652="","",VLOOKUP(FİLTRE!$C652,'SKT LİSTESİ'!$F:$S,9,0)))</f>
        <v/>
      </c>
      <c r="I652" s="132" t="str">
        <f ca="1">IFERROR(IF($C652="","",VLOOKUP(FİLTRE!$C652,'SKT LİSTESİ'!$F:$S,10,0)),"")</f>
        <v/>
      </c>
      <c r="J652" s="133" t="str">
        <f ca="1">IFERROR(IF($C652="","",VLOOKUP(FİLTRE!$C652,'SKT LİSTESİ'!$F:$S,11,0)),"")</f>
        <v/>
      </c>
      <c r="K652" s="134" t="str">
        <f ca="1">IFERROR(IF($C652="","",VLOOKUP(FİLTRE!$C652,'SKT LİSTESİ'!$F:$S,12,0)),"")</f>
        <v/>
      </c>
      <c r="L652" s="134" t="str">
        <f ca="1">IFERROR(IF($C652="","",VLOOKUP(FİLTRE!$C652,'SKT LİSTESİ'!$F:$S,13,0)),"")</f>
        <v/>
      </c>
      <c r="M652" s="135" t="str">
        <f ca="1">IFERROR(IF($C652="","",VLOOKUP(FİLTRE!$C652,'SKT LİSTESİ'!$F:$AJ,14,0)),"")</f>
        <v/>
      </c>
      <c r="N652" s="31" t="str">
        <f ca="1">IFERROR(IF($C652="","",VLOOKUP(FİLTRE!$C652,'SKT LİSTESİ'!$F:$AJ,22,0)),"")</f>
        <v/>
      </c>
      <c r="O652" s="136" t="str">
        <f ca="1">IFERROR(IF($C652="","",VLOOKUP(FİLTRE!$C652,'SKT LİSTESİ'!$F:$AJ,23,0)),"")</f>
        <v/>
      </c>
      <c r="P652" s="31"/>
      <c r="Q652" s="31"/>
      <c r="R652" s="137" t="str">
        <f ca="1">(IFERROR(IF($C652="","",VLOOKUP(FİLTRE!$C652,'SKT LİSTESİ'!$F:$AJ,15,0)),""))</f>
        <v/>
      </c>
      <c r="S652" s="138" t="str">
        <f ca="1">IFERROR(IF($C652="","",VLOOKUP(FİLTRE!$C652,'SKT LİSTESİ'!$F:$AJ,16,0)),"")</f>
        <v/>
      </c>
      <c r="AF652" s="179" t="str">
        <f t="shared" ca="1" si="38"/>
        <v/>
      </c>
      <c r="AG652" s="179">
        <f t="shared" ca="1" si="39"/>
        <v>0</v>
      </c>
      <c r="AH652" s="179">
        <f t="shared" ca="1" si="40"/>
        <v>0</v>
      </c>
    </row>
    <row r="653" spans="2:34" ht="15.75" x14ac:dyDescent="0.25">
      <c r="B653">
        <f t="shared" ca="1" si="37"/>
        <v>641</v>
      </c>
      <c r="C653" t="str">
        <f ca="1">IFERROR(VLOOKUP(B653,'SKT LİSTESİ'!F:F,1,0),"")</f>
        <v/>
      </c>
      <c r="E653" s="128" t="str">
        <f ca="1">IFERROR(IF($C653="","",VLOOKUP(FİLTRE!$C653,'SKT LİSTESİ'!$F:$S,5,0)),"")</f>
        <v/>
      </c>
      <c r="F653" s="129" t="str">
        <f ca="1">IFERROR(IF($C653="","",VLOOKUP(FİLTRE!$C653,'SKT LİSTESİ'!$F:$S,7,0)),"")</f>
        <v/>
      </c>
      <c r="G653" s="130" t="str">
        <f ca="1">IFERROR(IF($C653="","",VLOOKUP(FİLTRE!$C653,'SKT LİSTESİ'!$F:$S,8,0)),"")</f>
        <v/>
      </c>
      <c r="H653" s="131" t="str">
        <f ca="1">IF(E653="","",IF($C653="","",VLOOKUP(FİLTRE!$C653,'SKT LİSTESİ'!$F:$S,9,0)))</f>
        <v/>
      </c>
      <c r="I653" s="132" t="str">
        <f ca="1">IFERROR(IF($C653="","",VLOOKUP(FİLTRE!$C653,'SKT LİSTESİ'!$F:$S,10,0)),"")</f>
        <v/>
      </c>
      <c r="J653" s="133" t="str">
        <f ca="1">IFERROR(IF($C653="","",VLOOKUP(FİLTRE!$C653,'SKT LİSTESİ'!$F:$S,11,0)),"")</f>
        <v/>
      </c>
      <c r="K653" s="134" t="str">
        <f ca="1">IFERROR(IF($C653="","",VLOOKUP(FİLTRE!$C653,'SKT LİSTESİ'!$F:$S,12,0)),"")</f>
        <v/>
      </c>
      <c r="L653" s="134" t="str">
        <f ca="1">IFERROR(IF($C653="","",VLOOKUP(FİLTRE!$C653,'SKT LİSTESİ'!$F:$S,13,0)),"")</f>
        <v/>
      </c>
      <c r="M653" s="135" t="str">
        <f ca="1">IFERROR(IF($C653="","",VLOOKUP(FİLTRE!$C653,'SKT LİSTESİ'!$F:$AJ,14,0)),"")</f>
        <v/>
      </c>
      <c r="N653" s="31" t="str">
        <f ca="1">IFERROR(IF($C653="","",VLOOKUP(FİLTRE!$C653,'SKT LİSTESİ'!$F:$AJ,22,0)),"")</f>
        <v/>
      </c>
      <c r="O653" s="136" t="str">
        <f ca="1">IFERROR(IF($C653="","",VLOOKUP(FİLTRE!$C653,'SKT LİSTESİ'!$F:$AJ,23,0)),"")</f>
        <v/>
      </c>
      <c r="P653" s="31"/>
      <c r="Q653" s="31"/>
      <c r="R653" s="137" t="str">
        <f ca="1">(IFERROR(IF($C653="","",VLOOKUP(FİLTRE!$C653,'SKT LİSTESİ'!$F:$AJ,15,0)),""))</f>
        <v/>
      </c>
      <c r="S653" s="138" t="str">
        <f ca="1">IFERROR(IF($C653="","",VLOOKUP(FİLTRE!$C653,'SKT LİSTESİ'!$F:$AJ,16,0)),"")</f>
        <v/>
      </c>
      <c r="AF653" s="179" t="str">
        <f t="shared" ca="1" si="38"/>
        <v/>
      </c>
      <c r="AG653" s="179">
        <f t="shared" ca="1" si="39"/>
        <v>0</v>
      </c>
      <c r="AH653" s="179">
        <f t="shared" ca="1" si="40"/>
        <v>0</v>
      </c>
    </row>
    <row r="654" spans="2:34" ht="15.75" x14ac:dyDescent="0.25">
      <c r="B654">
        <f t="shared" ref="B654:B717" ca="1" si="41">IF($Y$2=1,(ROW()-12),"")</f>
        <v>642</v>
      </c>
      <c r="C654" t="str">
        <f ca="1">IFERROR(VLOOKUP(B654,'SKT LİSTESİ'!F:F,1,0),"")</f>
        <v/>
      </c>
      <c r="E654" s="128" t="str">
        <f ca="1">IFERROR(IF($C654="","",VLOOKUP(FİLTRE!$C654,'SKT LİSTESİ'!$F:$S,5,0)),"")</f>
        <v/>
      </c>
      <c r="F654" s="129" t="str">
        <f ca="1">IFERROR(IF($C654="","",VLOOKUP(FİLTRE!$C654,'SKT LİSTESİ'!$F:$S,7,0)),"")</f>
        <v/>
      </c>
      <c r="G654" s="130" t="str">
        <f ca="1">IFERROR(IF($C654="","",VLOOKUP(FİLTRE!$C654,'SKT LİSTESİ'!$F:$S,8,0)),"")</f>
        <v/>
      </c>
      <c r="H654" s="131" t="str">
        <f ca="1">IF(E654="","",IF($C654="","",VLOOKUP(FİLTRE!$C654,'SKT LİSTESİ'!$F:$S,9,0)))</f>
        <v/>
      </c>
      <c r="I654" s="132" t="str">
        <f ca="1">IFERROR(IF($C654="","",VLOOKUP(FİLTRE!$C654,'SKT LİSTESİ'!$F:$S,10,0)),"")</f>
        <v/>
      </c>
      <c r="J654" s="133" t="str">
        <f ca="1">IFERROR(IF($C654="","",VLOOKUP(FİLTRE!$C654,'SKT LİSTESİ'!$F:$S,11,0)),"")</f>
        <v/>
      </c>
      <c r="K654" s="134" t="str">
        <f ca="1">IFERROR(IF($C654="","",VLOOKUP(FİLTRE!$C654,'SKT LİSTESİ'!$F:$S,12,0)),"")</f>
        <v/>
      </c>
      <c r="L654" s="134" t="str">
        <f ca="1">IFERROR(IF($C654="","",VLOOKUP(FİLTRE!$C654,'SKT LİSTESİ'!$F:$S,13,0)),"")</f>
        <v/>
      </c>
      <c r="M654" s="135" t="str">
        <f ca="1">IFERROR(IF($C654="","",VLOOKUP(FİLTRE!$C654,'SKT LİSTESİ'!$F:$AJ,14,0)),"")</f>
        <v/>
      </c>
      <c r="N654" s="31" t="str">
        <f ca="1">IFERROR(IF($C654="","",VLOOKUP(FİLTRE!$C654,'SKT LİSTESİ'!$F:$AJ,22,0)),"")</f>
        <v/>
      </c>
      <c r="O654" s="136" t="str">
        <f ca="1">IFERROR(IF($C654="","",VLOOKUP(FİLTRE!$C654,'SKT LİSTESİ'!$F:$AJ,23,0)),"")</f>
        <v/>
      </c>
      <c r="P654" s="31"/>
      <c r="Q654" s="31"/>
      <c r="R654" s="137" t="str">
        <f ca="1">(IFERROR(IF($C654="","",VLOOKUP(FİLTRE!$C654,'SKT LİSTESİ'!$F:$AJ,15,0)),""))</f>
        <v/>
      </c>
      <c r="S654" s="138" t="str">
        <f ca="1">IFERROR(IF($C654="","",VLOOKUP(FİLTRE!$C654,'SKT LİSTESİ'!$F:$AJ,16,0)),"")</f>
        <v/>
      </c>
      <c r="AF654" s="179" t="str">
        <f t="shared" ref="AF654:AF717" ca="1" si="42">IF(E654&lt;&gt;"SAYIM",K654,
(IF(AND(E654="SAYIM",R654=0),0,(COUNTIFS(E:E,"SAYIM",F:F,F654,R:R,"&gt;"&amp;0)))))</f>
        <v/>
      </c>
      <c r="AG654" s="179">
        <f t="shared" ref="AG654:AG717" ca="1" si="43">IF(E654="SAYIM",(IFERROR(R654/AF654,0)),0)</f>
        <v>0</v>
      </c>
      <c r="AH654" s="179">
        <f t="shared" ref="AH654:AH717" ca="1" si="44">IF(E654="SAYIM",(IFERROR(S654/AF654,0)),0)</f>
        <v>0</v>
      </c>
    </row>
    <row r="655" spans="2:34" ht="15.75" x14ac:dyDescent="0.25">
      <c r="B655">
        <f t="shared" ca="1" si="41"/>
        <v>643</v>
      </c>
      <c r="C655" t="str">
        <f ca="1">IFERROR(VLOOKUP(B655,'SKT LİSTESİ'!F:F,1,0),"")</f>
        <v/>
      </c>
      <c r="E655" s="128" t="str">
        <f ca="1">IFERROR(IF($C655="","",VLOOKUP(FİLTRE!$C655,'SKT LİSTESİ'!$F:$S,5,0)),"")</f>
        <v/>
      </c>
      <c r="F655" s="129" t="str">
        <f ca="1">IFERROR(IF($C655="","",VLOOKUP(FİLTRE!$C655,'SKT LİSTESİ'!$F:$S,7,0)),"")</f>
        <v/>
      </c>
      <c r="G655" s="130" t="str">
        <f ca="1">IFERROR(IF($C655="","",VLOOKUP(FİLTRE!$C655,'SKT LİSTESİ'!$F:$S,8,0)),"")</f>
        <v/>
      </c>
      <c r="H655" s="131" t="str">
        <f ca="1">IF(E655="","",IF($C655="","",VLOOKUP(FİLTRE!$C655,'SKT LİSTESİ'!$F:$S,9,0)))</f>
        <v/>
      </c>
      <c r="I655" s="132" t="str">
        <f ca="1">IFERROR(IF($C655="","",VLOOKUP(FİLTRE!$C655,'SKT LİSTESİ'!$F:$S,10,0)),"")</f>
        <v/>
      </c>
      <c r="J655" s="133" t="str">
        <f ca="1">IFERROR(IF($C655="","",VLOOKUP(FİLTRE!$C655,'SKT LİSTESİ'!$F:$S,11,0)),"")</f>
        <v/>
      </c>
      <c r="K655" s="134" t="str">
        <f ca="1">IFERROR(IF($C655="","",VLOOKUP(FİLTRE!$C655,'SKT LİSTESİ'!$F:$S,12,0)),"")</f>
        <v/>
      </c>
      <c r="L655" s="134" t="str">
        <f ca="1">IFERROR(IF($C655="","",VLOOKUP(FİLTRE!$C655,'SKT LİSTESİ'!$F:$S,13,0)),"")</f>
        <v/>
      </c>
      <c r="M655" s="135" t="str">
        <f ca="1">IFERROR(IF($C655="","",VLOOKUP(FİLTRE!$C655,'SKT LİSTESİ'!$F:$AJ,14,0)),"")</f>
        <v/>
      </c>
      <c r="N655" s="31" t="str">
        <f ca="1">IFERROR(IF($C655="","",VLOOKUP(FİLTRE!$C655,'SKT LİSTESİ'!$F:$AJ,22,0)),"")</f>
        <v/>
      </c>
      <c r="O655" s="136" t="str">
        <f ca="1">IFERROR(IF($C655="","",VLOOKUP(FİLTRE!$C655,'SKT LİSTESİ'!$F:$AJ,23,0)),"")</f>
        <v/>
      </c>
      <c r="P655" s="31"/>
      <c r="Q655" s="31"/>
      <c r="R655" s="137" t="str">
        <f ca="1">(IFERROR(IF($C655="","",VLOOKUP(FİLTRE!$C655,'SKT LİSTESİ'!$F:$AJ,15,0)),""))</f>
        <v/>
      </c>
      <c r="S655" s="138" t="str">
        <f ca="1">IFERROR(IF($C655="","",VLOOKUP(FİLTRE!$C655,'SKT LİSTESİ'!$F:$AJ,16,0)),"")</f>
        <v/>
      </c>
      <c r="AF655" s="179" t="str">
        <f t="shared" ca="1" si="42"/>
        <v/>
      </c>
      <c r="AG655" s="179">
        <f t="shared" ca="1" si="43"/>
        <v>0</v>
      </c>
      <c r="AH655" s="179">
        <f t="shared" ca="1" si="44"/>
        <v>0</v>
      </c>
    </row>
    <row r="656" spans="2:34" ht="15.75" x14ac:dyDescent="0.25">
      <c r="B656">
        <f t="shared" ca="1" si="41"/>
        <v>644</v>
      </c>
      <c r="C656" t="str">
        <f ca="1">IFERROR(VLOOKUP(B656,'SKT LİSTESİ'!F:F,1,0),"")</f>
        <v/>
      </c>
      <c r="E656" s="128" t="str">
        <f ca="1">IFERROR(IF($C656="","",VLOOKUP(FİLTRE!$C656,'SKT LİSTESİ'!$F:$S,5,0)),"")</f>
        <v/>
      </c>
      <c r="F656" s="129" t="str">
        <f ca="1">IFERROR(IF($C656="","",VLOOKUP(FİLTRE!$C656,'SKT LİSTESİ'!$F:$S,7,0)),"")</f>
        <v/>
      </c>
      <c r="G656" s="130" t="str">
        <f ca="1">IFERROR(IF($C656="","",VLOOKUP(FİLTRE!$C656,'SKT LİSTESİ'!$F:$S,8,0)),"")</f>
        <v/>
      </c>
      <c r="H656" s="131" t="str">
        <f ca="1">IF(E656="","",IF($C656="","",VLOOKUP(FİLTRE!$C656,'SKT LİSTESİ'!$F:$S,9,0)))</f>
        <v/>
      </c>
      <c r="I656" s="132" t="str">
        <f ca="1">IFERROR(IF($C656="","",VLOOKUP(FİLTRE!$C656,'SKT LİSTESİ'!$F:$S,10,0)),"")</f>
        <v/>
      </c>
      <c r="J656" s="133" t="str">
        <f ca="1">IFERROR(IF($C656="","",VLOOKUP(FİLTRE!$C656,'SKT LİSTESİ'!$F:$S,11,0)),"")</f>
        <v/>
      </c>
      <c r="K656" s="134" t="str">
        <f ca="1">IFERROR(IF($C656="","",VLOOKUP(FİLTRE!$C656,'SKT LİSTESİ'!$F:$S,12,0)),"")</f>
        <v/>
      </c>
      <c r="L656" s="134" t="str">
        <f ca="1">IFERROR(IF($C656="","",VLOOKUP(FİLTRE!$C656,'SKT LİSTESİ'!$F:$S,13,0)),"")</f>
        <v/>
      </c>
      <c r="M656" s="135" t="str">
        <f ca="1">IFERROR(IF($C656="","",VLOOKUP(FİLTRE!$C656,'SKT LİSTESİ'!$F:$AJ,14,0)),"")</f>
        <v/>
      </c>
      <c r="N656" s="31" t="str">
        <f ca="1">IFERROR(IF($C656="","",VLOOKUP(FİLTRE!$C656,'SKT LİSTESİ'!$F:$AJ,22,0)),"")</f>
        <v/>
      </c>
      <c r="O656" s="136" t="str">
        <f ca="1">IFERROR(IF($C656="","",VLOOKUP(FİLTRE!$C656,'SKT LİSTESİ'!$F:$AJ,23,0)),"")</f>
        <v/>
      </c>
      <c r="P656" s="31"/>
      <c r="Q656" s="31"/>
      <c r="R656" s="137" t="str">
        <f ca="1">(IFERROR(IF($C656="","",VLOOKUP(FİLTRE!$C656,'SKT LİSTESİ'!$F:$AJ,15,0)),""))</f>
        <v/>
      </c>
      <c r="S656" s="138" t="str">
        <f ca="1">IFERROR(IF($C656="","",VLOOKUP(FİLTRE!$C656,'SKT LİSTESİ'!$F:$AJ,16,0)),"")</f>
        <v/>
      </c>
      <c r="AF656" s="179" t="str">
        <f t="shared" ca="1" si="42"/>
        <v/>
      </c>
      <c r="AG656" s="179">
        <f t="shared" ca="1" si="43"/>
        <v>0</v>
      </c>
      <c r="AH656" s="179">
        <f t="shared" ca="1" si="44"/>
        <v>0</v>
      </c>
    </row>
    <row r="657" spans="2:34" ht="15.75" x14ac:dyDescent="0.25">
      <c r="B657">
        <f t="shared" ca="1" si="41"/>
        <v>645</v>
      </c>
      <c r="C657" t="str">
        <f ca="1">IFERROR(VLOOKUP(B657,'SKT LİSTESİ'!F:F,1,0),"")</f>
        <v/>
      </c>
      <c r="E657" s="128" t="str">
        <f ca="1">IFERROR(IF($C657="","",VLOOKUP(FİLTRE!$C657,'SKT LİSTESİ'!$F:$S,5,0)),"")</f>
        <v/>
      </c>
      <c r="F657" s="129" t="str">
        <f ca="1">IFERROR(IF($C657="","",VLOOKUP(FİLTRE!$C657,'SKT LİSTESİ'!$F:$S,7,0)),"")</f>
        <v/>
      </c>
      <c r="G657" s="130" t="str">
        <f ca="1">IFERROR(IF($C657="","",VLOOKUP(FİLTRE!$C657,'SKT LİSTESİ'!$F:$S,8,0)),"")</f>
        <v/>
      </c>
      <c r="H657" s="131" t="str">
        <f ca="1">IF(E657="","",IF($C657="","",VLOOKUP(FİLTRE!$C657,'SKT LİSTESİ'!$F:$S,9,0)))</f>
        <v/>
      </c>
      <c r="I657" s="132" t="str">
        <f ca="1">IFERROR(IF($C657="","",VLOOKUP(FİLTRE!$C657,'SKT LİSTESİ'!$F:$S,10,0)),"")</f>
        <v/>
      </c>
      <c r="J657" s="133" t="str">
        <f ca="1">IFERROR(IF($C657="","",VLOOKUP(FİLTRE!$C657,'SKT LİSTESİ'!$F:$S,11,0)),"")</f>
        <v/>
      </c>
      <c r="K657" s="134" t="str">
        <f ca="1">IFERROR(IF($C657="","",VLOOKUP(FİLTRE!$C657,'SKT LİSTESİ'!$F:$S,12,0)),"")</f>
        <v/>
      </c>
      <c r="L657" s="134" t="str">
        <f ca="1">IFERROR(IF($C657="","",VLOOKUP(FİLTRE!$C657,'SKT LİSTESİ'!$F:$S,13,0)),"")</f>
        <v/>
      </c>
      <c r="M657" s="135" t="str">
        <f ca="1">IFERROR(IF($C657="","",VLOOKUP(FİLTRE!$C657,'SKT LİSTESİ'!$F:$AJ,14,0)),"")</f>
        <v/>
      </c>
      <c r="N657" s="31" t="str">
        <f ca="1">IFERROR(IF($C657="","",VLOOKUP(FİLTRE!$C657,'SKT LİSTESİ'!$F:$AJ,22,0)),"")</f>
        <v/>
      </c>
      <c r="O657" s="136" t="str">
        <f ca="1">IFERROR(IF($C657="","",VLOOKUP(FİLTRE!$C657,'SKT LİSTESİ'!$F:$AJ,23,0)),"")</f>
        <v/>
      </c>
      <c r="P657" s="31"/>
      <c r="Q657" s="31"/>
      <c r="R657" s="137" t="str">
        <f ca="1">(IFERROR(IF($C657="","",VLOOKUP(FİLTRE!$C657,'SKT LİSTESİ'!$F:$AJ,15,0)),""))</f>
        <v/>
      </c>
      <c r="S657" s="138" t="str">
        <f ca="1">IFERROR(IF($C657="","",VLOOKUP(FİLTRE!$C657,'SKT LİSTESİ'!$F:$AJ,16,0)),"")</f>
        <v/>
      </c>
      <c r="AF657" s="179" t="str">
        <f t="shared" ca="1" si="42"/>
        <v/>
      </c>
      <c r="AG657" s="179">
        <f t="shared" ca="1" si="43"/>
        <v>0</v>
      </c>
      <c r="AH657" s="179">
        <f t="shared" ca="1" si="44"/>
        <v>0</v>
      </c>
    </row>
    <row r="658" spans="2:34" ht="15.75" x14ac:dyDescent="0.25">
      <c r="B658">
        <f t="shared" ca="1" si="41"/>
        <v>646</v>
      </c>
      <c r="C658" t="str">
        <f ca="1">IFERROR(VLOOKUP(B658,'SKT LİSTESİ'!F:F,1,0),"")</f>
        <v/>
      </c>
      <c r="E658" s="128" t="str">
        <f ca="1">IFERROR(IF($C658="","",VLOOKUP(FİLTRE!$C658,'SKT LİSTESİ'!$F:$S,5,0)),"")</f>
        <v/>
      </c>
      <c r="F658" s="129" t="str">
        <f ca="1">IFERROR(IF($C658="","",VLOOKUP(FİLTRE!$C658,'SKT LİSTESİ'!$F:$S,7,0)),"")</f>
        <v/>
      </c>
      <c r="G658" s="130" t="str">
        <f ca="1">IFERROR(IF($C658="","",VLOOKUP(FİLTRE!$C658,'SKT LİSTESİ'!$F:$S,8,0)),"")</f>
        <v/>
      </c>
      <c r="H658" s="131" t="str">
        <f ca="1">IF(E658="","",IF($C658="","",VLOOKUP(FİLTRE!$C658,'SKT LİSTESİ'!$F:$S,9,0)))</f>
        <v/>
      </c>
      <c r="I658" s="132" t="str">
        <f ca="1">IFERROR(IF($C658="","",VLOOKUP(FİLTRE!$C658,'SKT LİSTESİ'!$F:$S,10,0)),"")</f>
        <v/>
      </c>
      <c r="J658" s="133" t="str">
        <f ca="1">IFERROR(IF($C658="","",VLOOKUP(FİLTRE!$C658,'SKT LİSTESİ'!$F:$S,11,0)),"")</f>
        <v/>
      </c>
      <c r="K658" s="134" t="str">
        <f ca="1">IFERROR(IF($C658="","",VLOOKUP(FİLTRE!$C658,'SKT LİSTESİ'!$F:$S,12,0)),"")</f>
        <v/>
      </c>
      <c r="L658" s="134" t="str">
        <f ca="1">IFERROR(IF($C658="","",VLOOKUP(FİLTRE!$C658,'SKT LİSTESİ'!$F:$S,13,0)),"")</f>
        <v/>
      </c>
      <c r="M658" s="135" t="str">
        <f ca="1">IFERROR(IF($C658="","",VLOOKUP(FİLTRE!$C658,'SKT LİSTESİ'!$F:$AJ,14,0)),"")</f>
        <v/>
      </c>
      <c r="N658" s="31" t="str">
        <f ca="1">IFERROR(IF($C658="","",VLOOKUP(FİLTRE!$C658,'SKT LİSTESİ'!$F:$AJ,22,0)),"")</f>
        <v/>
      </c>
      <c r="O658" s="136" t="str">
        <f ca="1">IFERROR(IF($C658="","",VLOOKUP(FİLTRE!$C658,'SKT LİSTESİ'!$F:$AJ,23,0)),"")</f>
        <v/>
      </c>
      <c r="P658" s="31"/>
      <c r="Q658" s="31"/>
      <c r="R658" s="137" t="str">
        <f ca="1">(IFERROR(IF($C658="","",VLOOKUP(FİLTRE!$C658,'SKT LİSTESİ'!$F:$AJ,15,0)),""))</f>
        <v/>
      </c>
      <c r="S658" s="138" t="str">
        <f ca="1">IFERROR(IF($C658="","",VLOOKUP(FİLTRE!$C658,'SKT LİSTESİ'!$F:$AJ,16,0)),"")</f>
        <v/>
      </c>
      <c r="AF658" s="179" t="str">
        <f t="shared" ca="1" si="42"/>
        <v/>
      </c>
      <c r="AG658" s="179">
        <f t="shared" ca="1" si="43"/>
        <v>0</v>
      </c>
      <c r="AH658" s="179">
        <f t="shared" ca="1" si="44"/>
        <v>0</v>
      </c>
    </row>
    <row r="659" spans="2:34" ht="15.75" x14ac:dyDescent="0.25">
      <c r="B659">
        <f t="shared" ca="1" si="41"/>
        <v>647</v>
      </c>
      <c r="C659" t="str">
        <f ca="1">IFERROR(VLOOKUP(B659,'SKT LİSTESİ'!F:F,1,0),"")</f>
        <v/>
      </c>
      <c r="E659" s="128" t="str">
        <f ca="1">IFERROR(IF($C659="","",VLOOKUP(FİLTRE!$C659,'SKT LİSTESİ'!$F:$S,5,0)),"")</f>
        <v/>
      </c>
      <c r="F659" s="129" t="str">
        <f ca="1">IFERROR(IF($C659="","",VLOOKUP(FİLTRE!$C659,'SKT LİSTESİ'!$F:$S,7,0)),"")</f>
        <v/>
      </c>
      <c r="G659" s="130" t="str">
        <f ca="1">IFERROR(IF($C659="","",VLOOKUP(FİLTRE!$C659,'SKT LİSTESİ'!$F:$S,8,0)),"")</f>
        <v/>
      </c>
      <c r="H659" s="131" t="str">
        <f ca="1">IF(E659="","",IF($C659="","",VLOOKUP(FİLTRE!$C659,'SKT LİSTESİ'!$F:$S,9,0)))</f>
        <v/>
      </c>
      <c r="I659" s="132" t="str">
        <f ca="1">IFERROR(IF($C659="","",VLOOKUP(FİLTRE!$C659,'SKT LİSTESİ'!$F:$S,10,0)),"")</f>
        <v/>
      </c>
      <c r="J659" s="133" t="str">
        <f ca="1">IFERROR(IF($C659="","",VLOOKUP(FİLTRE!$C659,'SKT LİSTESİ'!$F:$S,11,0)),"")</f>
        <v/>
      </c>
      <c r="K659" s="134" t="str">
        <f ca="1">IFERROR(IF($C659="","",VLOOKUP(FİLTRE!$C659,'SKT LİSTESİ'!$F:$S,12,0)),"")</f>
        <v/>
      </c>
      <c r="L659" s="134" t="str">
        <f ca="1">IFERROR(IF($C659="","",VLOOKUP(FİLTRE!$C659,'SKT LİSTESİ'!$F:$S,13,0)),"")</f>
        <v/>
      </c>
      <c r="M659" s="135" t="str">
        <f ca="1">IFERROR(IF($C659="","",VLOOKUP(FİLTRE!$C659,'SKT LİSTESİ'!$F:$AJ,14,0)),"")</f>
        <v/>
      </c>
      <c r="N659" s="31" t="str">
        <f ca="1">IFERROR(IF($C659="","",VLOOKUP(FİLTRE!$C659,'SKT LİSTESİ'!$F:$AJ,22,0)),"")</f>
        <v/>
      </c>
      <c r="O659" s="136" t="str">
        <f ca="1">IFERROR(IF($C659="","",VLOOKUP(FİLTRE!$C659,'SKT LİSTESİ'!$F:$AJ,23,0)),"")</f>
        <v/>
      </c>
      <c r="P659" s="31"/>
      <c r="Q659" s="31"/>
      <c r="R659" s="137" t="str">
        <f ca="1">(IFERROR(IF($C659="","",VLOOKUP(FİLTRE!$C659,'SKT LİSTESİ'!$F:$AJ,15,0)),""))</f>
        <v/>
      </c>
      <c r="S659" s="138" t="str">
        <f ca="1">IFERROR(IF($C659="","",VLOOKUP(FİLTRE!$C659,'SKT LİSTESİ'!$F:$AJ,16,0)),"")</f>
        <v/>
      </c>
      <c r="AF659" s="179" t="str">
        <f t="shared" ca="1" si="42"/>
        <v/>
      </c>
      <c r="AG659" s="179">
        <f t="shared" ca="1" si="43"/>
        <v>0</v>
      </c>
      <c r="AH659" s="179">
        <f t="shared" ca="1" si="44"/>
        <v>0</v>
      </c>
    </row>
    <row r="660" spans="2:34" ht="15.75" x14ac:dyDescent="0.25">
      <c r="B660">
        <f t="shared" ca="1" si="41"/>
        <v>648</v>
      </c>
      <c r="C660" t="str">
        <f ca="1">IFERROR(VLOOKUP(B660,'SKT LİSTESİ'!F:F,1,0),"")</f>
        <v/>
      </c>
      <c r="E660" s="128" t="str">
        <f ca="1">IFERROR(IF($C660="","",VLOOKUP(FİLTRE!$C660,'SKT LİSTESİ'!$F:$S,5,0)),"")</f>
        <v/>
      </c>
      <c r="F660" s="129" t="str">
        <f ca="1">IFERROR(IF($C660="","",VLOOKUP(FİLTRE!$C660,'SKT LİSTESİ'!$F:$S,7,0)),"")</f>
        <v/>
      </c>
      <c r="G660" s="130" t="str">
        <f ca="1">IFERROR(IF($C660="","",VLOOKUP(FİLTRE!$C660,'SKT LİSTESİ'!$F:$S,8,0)),"")</f>
        <v/>
      </c>
      <c r="H660" s="131" t="str">
        <f ca="1">IF(E660="","",IF($C660="","",VLOOKUP(FİLTRE!$C660,'SKT LİSTESİ'!$F:$S,9,0)))</f>
        <v/>
      </c>
      <c r="I660" s="132" t="str">
        <f ca="1">IFERROR(IF($C660="","",VLOOKUP(FİLTRE!$C660,'SKT LİSTESİ'!$F:$S,10,0)),"")</f>
        <v/>
      </c>
      <c r="J660" s="133" t="str">
        <f ca="1">IFERROR(IF($C660="","",VLOOKUP(FİLTRE!$C660,'SKT LİSTESİ'!$F:$S,11,0)),"")</f>
        <v/>
      </c>
      <c r="K660" s="134" t="str">
        <f ca="1">IFERROR(IF($C660="","",VLOOKUP(FİLTRE!$C660,'SKT LİSTESİ'!$F:$S,12,0)),"")</f>
        <v/>
      </c>
      <c r="L660" s="134" t="str">
        <f ca="1">IFERROR(IF($C660="","",VLOOKUP(FİLTRE!$C660,'SKT LİSTESİ'!$F:$S,13,0)),"")</f>
        <v/>
      </c>
      <c r="M660" s="135" t="str">
        <f ca="1">IFERROR(IF($C660="","",VLOOKUP(FİLTRE!$C660,'SKT LİSTESİ'!$F:$AJ,14,0)),"")</f>
        <v/>
      </c>
      <c r="N660" s="31" t="str">
        <f ca="1">IFERROR(IF($C660="","",VLOOKUP(FİLTRE!$C660,'SKT LİSTESİ'!$F:$AJ,22,0)),"")</f>
        <v/>
      </c>
      <c r="O660" s="136" t="str">
        <f ca="1">IFERROR(IF($C660="","",VLOOKUP(FİLTRE!$C660,'SKT LİSTESİ'!$F:$AJ,23,0)),"")</f>
        <v/>
      </c>
      <c r="P660" s="31"/>
      <c r="Q660" s="31"/>
      <c r="R660" s="137" t="str">
        <f ca="1">(IFERROR(IF($C660="","",VLOOKUP(FİLTRE!$C660,'SKT LİSTESİ'!$F:$AJ,15,0)),""))</f>
        <v/>
      </c>
      <c r="S660" s="138" t="str">
        <f ca="1">IFERROR(IF($C660="","",VLOOKUP(FİLTRE!$C660,'SKT LİSTESİ'!$F:$AJ,16,0)),"")</f>
        <v/>
      </c>
      <c r="AF660" s="179" t="str">
        <f t="shared" ca="1" si="42"/>
        <v/>
      </c>
      <c r="AG660" s="179">
        <f t="shared" ca="1" si="43"/>
        <v>0</v>
      </c>
      <c r="AH660" s="179">
        <f t="shared" ca="1" si="44"/>
        <v>0</v>
      </c>
    </row>
    <row r="661" spans="2:34" ht="15.75" x14ac:dyDescent="0.25">
      <c r="B661">
        <f t="shared" ca="1" si="41"/>
        <v>649</v>
      </c>
      <c r="C661" t="str">
        <f ca="1">IFERROR(VLOOKUP(B661,'SKT LİSTESİ'!F:F,1,0),"")</f>
        <v/>
      </c>
      <c r="E661" s="128" t="str">
        <f ca="1">IFERROR(IF($C661="","",VLOOKUP(FİLTRE!$C661,'SKT LİSTESİ'!$F:$S,5,0)),"")</f>
        <v/>
      </c>
      <c r="F661" s="129" t="str">
        <f ca="1">IFERROR(IF($C661="","",VLOOKUP(FİLTRE!$C661,'SKT LİSTESİ'!$F:$S,7,0)),"")</f>
        <v/>
      </c>
      <c r="G661" s="130" t="str">
        <f ca="1">IFERROR(IF($C661="","",VLOOKUP(FİLTRE!$C661,'SKT LİSTESİ'!$F:$S,8,0)),"")</f>
        <v/>
      </c>
      <c r="H661" s="131" t="str">
        <f ca="1">IF(E661="","",IF($C661="","",VLOOKUP(FİLTRE!$C661,'SKT LİSTESİ'!$F:$S,9,0)))</f>
        <v/>
      </c>
      <c r="I661" s="132" t="str">
        <f ca="1">IFERROR(IF($C661="","",VLOOKUP(FİLTRE!$C661,'SKT LİSTESİ'!$F:$S,10,0)),"")</f>
        <v/>
      </c>
      <c r="J661" s="133" t="str">
        <f ca="1">IFERROR(IF($C661="","",VLOOKUP(FİLTRE!$C661,'SKT LİSTESİ'!$F:$S,11,0)),"")</f>
        <v/>
      </c>
      <c r="K661" s="134" t="str">
        <f ca="1">IFERROR(IF($C661="","",VLOOKUP(FİLTRE!$C661,'SKT LİSTESİ'!$F:$S,12,0)),"")</f>
        <v/>
      </c>
      <c r="L661" s="134" t="str">
        <f ca="1">IFERROR(IF($C661="","",VLOOKUP(FİLTRE!$C661,'SKT LİSTESİ'!$F:$S,13,0)),"")</f>
        <v/>
      </c>
      <c r="M661" s="135" t="str">
        <f ca="1">IFERROR(IF($C661="","",VLOOKUP(FİLTRE!$C661,'SKT LİSTESİ'!$F:$AJ,14,0)),"")</f>
        <v/>
      </c>
      <c r="N661" s="31" t="str">
        <f ca="1">IFERROR(IF($C661="","",VLOOKUP(FİLTRE!$C661,'SKT LİSTESİ'!$F:$AJ,22,0)),"")</f>
        <v/>
      </c>
      <c r="O661" s="136" t="str">
        <f ca="1">IFERROR(IF($C661="","",VLOOKUP(FİLTRE!$C661,'SKT LİSTESİ'!$F:$AJ,23,0)),"")</f>
        <v/>
      </c>
      <c r="P661" s="31"/>
      <c r="Q661" s="31"/>
      <c r="R661" s="137" t="str">
        <f ca="1">(IFERROR(IF($C661="","",VLOOKUP(FİLTRE!$C661,'SKT LİSTESİ'!$F:$AJ,15,0)),""))</f>
        <v/>
      </c>
      <c r="S661" s="138" t="str">
        <f ca="1">IFERROR(IF($C661="","",VLOOKUP(FİLTRE!$C661,'SKT LİSTESİ'!$F:$AJ,16,0)),"")</f>
        <v/>
      </c>
      <c r="AF661" s="179" t="str">
        <f t="shared" ca="1" si="42"/>
        <v/>
      </c>
      <c r="AG661" s="179">
        <f t="shared" ca="1" si="43"/>
        <v>0</v>
      </c>
      <c r="AH661" s="179">
        <f t="shared" ca="1" si="44"/>
        <v>0</v>
      </c>
    </row>
    <row r="662" spans="2:34" ht="15.75" x14ac:dyDescent="0.25">
      <c r="B662">
        <f t="shared" ca="1" si="41"/>
        <v>650</v>
      </c>
      <c r="C662" t="str">
        <f ca="1">IFERROR(VLOOKUP(B662,'SKT LİSTESİ'!F:F,1,0),"")</f>
        <v/>
      </c>
      <c r="E662" s="128" t="str">
        <f ca="1">IFERROR(IF($C662="","",VLOOKUP(FİLTRE!$C662,'SKT LİSTESİ'!$F:$S,5,0)),"")</f>
        <v/>
      </c>
      <c r="F662" s="129" t="str">
        <f ca="1">IFERROR(IF($C662="","",VLOOKUP(FİLTRE!$C662,'SKT LİSTESİ'!$F:$S,7,0)),"")</f>
        <v/>
      </c>
      <c r="G662" s="130" t="str">
        <f ca="1">IFERROR(IF($C662="","",VLOOKUP(FİLTRE!$C662,'SKT LİSTESİ'!$F:$S,8,0)),"")</f>
        <v/>
      </c>
      <c r="H662" s="131" t="str">
        <f ca="1">IF(E662="","",IF($C662="","",VLOOKUP(FİLTRE!$C662,'SKT LİSTESİ'!$F:$S,9,0)))</f>
        <v/>
      </c>
      <c r="I662" s="132" t="str">
        <f ca="1">IFERROR(IF($C662="","",VLOOKUP(FİLTRE!$C662,'SKT LİSTESİ'!$F:$S,10,0)),"")</f>
        <v/>
      </c>
      <c r="J662" s="133" t="str">
        <f ca="1">IFERROR(IF($C662="","",VLOOKUP(FİLTRE!$C662,'SKT LİSTESİ'!$F:$S,11,0)),"")</f>
        <v/>
      </c>
      <c r="K662" s="134" t="str">
        <f ca="1">IFERROR(IF($C662="","",VLOOKUP(FİLTRE!$C662,'SKT LİSTESİ'!$F:$S,12,0)),"")</f>
        <v/>
      </c>
      <c r="L662" s="134" t="str">
        <f ca="1">IFERROR(IF($C662="","",VLOOKUP(FİLTRE!$C662,'SKT LİSTESİ'!$F:$S,13,0)),"")</f>
        <v/>
      </c>
      <c r="M662" s="135" t="str">
        <f ca="1">IFERROR(IF($C662="","",VLOOKUP(FİLTRE!$C662,'SKT LİSTESİ'!$F:$AJ,14,0)),"")</f>
        <v/>
      </c>
      <c r="N662" s="31" t="str">
        <f ca="1">IFERROR(IF($C662="","",VLOOKUP(FİLTRE!$C662,'SKT LİSTESİ'!$F:$AJ,22,0)),"")</f>
        <v/>
      </c>
      <c r="O662" s="136" t="str">
        <f ca="1">IFERROR(IF($C662="","",VLOOKUP(FİLTRE!$C662,'SKT LİSTESİ'!$F:$AJ,23,0)),"")</f>
        <v/>
      </c>
      <c r="P662" s="31"/>
      <c r="Q662" s="31"/>
      <c r="R662" s="137" t="str">
        <f ca="1">(IFERROR(IF($C662="","",VLOOKUP(FİLTRE!$C662,'SKT LİSTESİ'!$F:$AJ,15,0)),""))</f>
        <v/>
      </c>
      <c r="S662" s="138" t="str">
        <f ca="1">IFERROR(IF($C662="","",VLOOKUP(FİLTRE!$C662,'SKT LİSTESİ'!$F:$AJ,16,0)),"")</f>
        <v/>
      </c>
      <c r="AF662" s="179" t="str">
        <f t="shared" ca="1" si="42"/>
        <v/>
      </c>
      <c r="AG662" s="179">
        <f t="shared" ca="1" si="43"/>
        <v>0</v>
      </c>
      <c r="AH662" s="179">
        <f t="shared" ca="1" si="44"/>
        <v>0</v>
      </c>
    </row>
    <row r="663" spans="2:34" ht="15.75" x14ac:dyDescent="0.25">
      <c r="B663">
        <f t="shared" ca="1" si="41"/>
        <v>651</v>
      </c>
      <c r="C663" t="str">
        <f ca="1">IFERROR(VLOOKUP(B663,'SKT LİSTESİ'!F:F,1,0),"")</f>
        <v/>
      </c>
      <c r="E663" s="128" t="str">
        <f ca="1">IFERROR(IF($C663="","",VLOOKUP(FİLTRE!$C663,'SKT LİSTESİ'!$F:$S,5,0)),"")</f>
        <v/>
      </c>
      <c r="F663" s="129" t="str">
        <f ca="1">IFERROR(IF($C663="","",VLOOKUP(FİLTRE!$C663,'SKT LİSTESİ'!$F:$S,7,0)),"")</f>
        <v/>
      </c>
      <c r="G663" s="130" t="str">
        <f ca="1">IFERROR(IF($C663="","",VLOOKUP(FİLTRE!$C663,'SKT LİSTESİ'!$F:$S,8,0)),"")</f>
        <v/>
      </c>
      <c r="H663" s="131" t="str">
        <f ca="1">IF(E663="","",IF($C663="","",VLOOKUP(FİLTRE!$C663,'SKT LİSTESİ'!$F:$S,9,0)))</f>
        <v/>
      </c>
      <c r="I663" s="132" t="str">
        <f ca="1">IFERROR(IF($C663="","",VLOOKUP(FİLTRE!$C663,'SKT LİSTESİ'!$F:$S,10,0)),"")</f>
        <v/>
      </c>
      <c r="J663" s="133" t="str">
        <f ca="1">IFERROR(IF($C663="","",VLOOKUP(FİLTRE!$C663,'SKT LİSTESİ'!$F:$S,11,0)),"")</f>
        <v/>
      </c>
      <c r="K663" s="134" t="str">
        <f ca="1">IFERROR(IF($C663="","",VLOOKUP(FİLTRE!$C663,'SKT LİSTESİ'!$F:$S,12,0)),"")</f>
        <v/>
      </c>
      <c r="L663" s="134" t="str">
        <f ca="1">IFERROR(IF($C663="","",VLOOKUP(FİLTRE!$C663,'SKT LİSTESİ'!$F:$S,13,0)),"")</f>
        <v/>
      </c>
      <c r="M663" s="135" t="str">
        <f ca="1">IFERROR(IF($C663="","",VLOOKUP(FİLTRE!$C663,'SKT LİSTESİ'!$F:$AJ,14,0)),"")</f>
        <v/>
      </c>
      <c r="N663" s="31" t="str">
        <f ca="1">IFERROR(IF($C663="","",VLOOKUP(FİLTRE!$C663,'SKT LİSTESİ'!$F:$AJ,22,0)),"")</f>
        <v/>
      </c>
      <c r="O663" s="136" t="str">
        <f ca="1">IFERROR(IF($C663="","",VLOOKUP(FİLTRE!$C663,'SKT LİSTESİ'!$F:$AJ,23,0)),"")</f>
        <v/>
      </c>
      <c r="P663" s="31"/>
      <c r="Q663" s="31"/>
      <c r="R663" s="137" t="str">
        <f ca="1">(IFERROR(IF($C663="","",VLOOKUP(FİLTRE!$C663,'SKT LİSTESİ'!$F:$AJ,15,0)),""))</f>
        <v/>
      </c>
      <c r="S663" s="138" t="str">
        <f ca="1">IFERROR(IF($C663="","",VLOOKUP(FİLTRE!$C663,'SKT LİSTESİ'!$F:$AJ,16,0)),"")</f>
        <v/>
      </c>
      <c r="AF663" s="179" t="str">
        <f t="shared" ca="1" si="42"/>
        <v/>
      </c>
      <c r="AG663" s="179">
        <f t="shared" ca="1" si="43"/>
        <v>0</v>
      </c>
      <c r="AH663" s="179">
        <f t="shared" ca="1" si="44"/>
        <v>0</v>
      </c>
    </row>
    <row r="664" spans="2:34" ht="15.75" x14ac:dyDescent="0.25">
      <c r="B664">
        <f t="shared" ca="1" si="41"/>
        <v>652</v>
      </c>
      <c r="C664" t="str">
        <f ca="1">IFERROR(VLOOKUP(B664,'SKT LİSTESİ'!F:F,1,0),"")</f>
        <v/>
      </c>
      <c r="E664" s="128" t="str">
        <f ca="1">IFERROR(IF($C664="","",VLOOKUP(FİLTRE!$C664,'SKT LİSTESİ'!$F:$S,5,0)),"")</f>
        <v/>
      </c>
      <c r="F664" s="129" t="str">
        <f ca="1">IFERROR(IF($C664="","",VLOOKUP(FİLTRE!$C664,'SKT LİSTESİ'!$F:$S,7,0)),"")</f>
        <v/>
      </c>
      <c r="G664" s="130" t="str">
        <f ca="1">IFERROR(IF($C664="","",VLOOKUP(FİLTRE!$C664,'SKT LİSTESİ'!$F:$S,8,0)),"")</f>
        <v/>
      </c>
      <c r="H664" s="131" t="str">
        <f ca="1">IF(E664="","",IF($C664="","",VLOOKUP(FİLTRE!$C664,'SKT LİSTESİ'!$F:$S,9,0)))</f>
        <v/>
      </c>
      <c r="I664" s="132" t="str">
        <f ca="1">IFERROR(IF($C664="","",VLOOKUP(FİLTRE!$C664,'SKT LİSTESİ'!$F:$S,10,0)),"")</f>
        <v/>
      </c>
      <c r="J664" s="133" t="str">
        <f ca="1">IFERROR(IF($C664="","",VLOOKUP(FİLTRE!$C664,'SKT LİSTESİ'!$F:$S,11,0)),"")</f>
        <v/>
      </c>
      <c r="K664" s="134" t="str">
        <f ca="1">IFERROR(IF($C664="","",VLOOKUP(FİLTRE!$C664,'SKT LİSTESİ'!$F:$S,12,0)),"")</f>
        <v/>
      </c>
      <c r="L664" s="134" t="str">
        <f ca="1">IFERROR(IF($C664="","",VLOOKUP(FİLTRE!$C664,'SKT LİSTESİ'!$F:$S,13,0)),"")</f>
        <v/>
      </c>
      <c r="M664" s="135" t="str">
        <f ca="1">IFERROR(IF($C664="","",VLOOKUP(FİLTRE!$C664,'SKT LİSTESİ'!$F:$AJ,14,0)),"")</f>
        <v/>
      </c>
      <c r="N664" s="31" t="str">
        <f ca="1">IFERROR(IF($C664="","",VLOOKUP(FİLTRE!$C664,'SKT LİSTESİ'!$F:$AJ,22,0)),"")</f>
        <v/>
      </c>
      <c r="O664" s="136" t="str">
        <f ca="1">IFERROR(IF($C664="","",VLOOKUP(FİLTRE!$C664,'SKT LİSTESİ'!$F:$AJ,23,0)),"")</f>
        <v/>
      </c>
      <c r="P664" s="31"/>
      <c r="Q664" s="31"/>
      <c r="R664" s="137" t="str">
        <f ca="1">(IFERROR(IF($C664="","",VLOOKUP(FİLTRE!$C664,'SKT LİSTESİ'!$F:$AJ,15,0)),""))</f>
        <v/>
      </c>
      <c r="S664" s="138" t="str">
        <f ca="1">IFERROR(IF($C664="","",VLOOKUP(FİLTRE!$C664,'SKT LİSTESİ'!$F:$AJ,16,0)),"")</f>
        <v/>
      </c>
      <c r="AF664" s="179" t="str">
        <f t="shared" ca="1" si="42"/>
        <v/>
      </c>
      <c r="AG664" s="179">
        <f t="shared" ca="1" si="43"/>
        <v>0</v>
      </c>
      <c r="AH664" s="179">
        <f t="shared" ca="1" si="44"/>
        <v>0</v>
      </c>
    </row>
    <row r="665" spans="2:34" ht="15.75" x14ac:dyDescent="0.25">
      <c r="B665">
        <f t="shared" ca="1" si="41"/>
        <v>653</v>
      </c>
      <c r="C665" t="str">
        <f ca="1">IFERROR(VLOOKUP(B665,'SKT LİSTESİ'!F:F,1,0),"")</f>
        <v/>
      </c>
      <c r="E665" s="128" t="str">
        <f ca="1">IFERROR(IF($C665="","",VLOOKUP(FİLTRE!$C665,'SKT LİSTESİ'!$F:$S,5,0)),"")</f>
        <v/>
      </c>
      <c r="F665" s="129" t="str">
        <f ca="1">IFERROR(IF($C665="","",VLOOKUP(FİLTRE!$C665,'SKT LİSTESİ'!$F:$S,7,0)),"")</f>
        <v/>
      </c>
      <c r="G665" s="130" t="str">
        <f ca="1">IFERROR(IF($C665="","",VLOOKUP(FİLTRE!$C665,'SKT LİSTESİ'!$F:$S,8,0)),"")</f>
        <v/>
      </c>
      <c r="H665" s="131" t="str">
        <f ca="1">IF(E665="","",IF($C665="","",VLOOKUP(FİLTRE!$C665,'SKT LİSTESİ'!$F:$S,9,0)))</f>
        <v/>
      </c>
      <c r="I665" s="132" t="str">
        <f ca="1">IFERROR(IF($C665="","",VLOOKUP(FİLTRE!$C665,'SKT LİSTESİ'!$F:$S,10,0)),"")</f>
        <v/>
      </c>
      <c r="J665" s="133" t="str">
        <f ca="1">IFERROR(IF($C665="","",VLOOKUP(FİLTRE!$C665,'SKT LİSTESİ'!$F:$S,11,0)),"")</f>
        <v/>
      </c>
      <c r="K665" s="134" t="str">
        <f ca="1">IFERROR(IF($C665="","",VLOOKUP(FİLTRE!$C665,'SKT LİSTESİ'!$F:$S,12,0)),"")</f>
        <v/>
      </c>
      <c r="L665" s="134" t="str">
        <f ca="1">IFERROR(IF($C665="","",VLOOKUP(FİLTRE!$C665,'SKT LİSTESİ'!$F:$S,13,0)),"")</f>
        <v/>
      </c>
      <c r="M665" s="135" t="str">
        <f ca="1">IFERROR(IF($C665="","",VLOOKUP(FİLTRE!$C665,'SKT LİSTESİ'!$F:$AJ,14,0)),"")</f>
        <v/>
      </c>
      <c r="N665" s="31" t="str">
        <f ca="1">IFERROR(IF($C665="","",VLOOKUP(FİLTRE!$C665,'SKT LİSTESİ'!$F:$AJ,22,0)),"")</f>
        <v/>
      </c>
      <c r="O665" s="136" t="str">
        <f ca="1">IFERROR(IF($C665="","",VLOOKUP(FİLTRE!$C665,'SKT LİSTESİ'!$F:$AJ,23,0)),"")</f>
        <v/>
      </c>
      <c r="P665" s="31"/>
      <c r="Q665" s="31"/>
      <c r="R665" s="137" t="str">
        <f ca="1">(IFERROR(IF($C665="","",VLOOKUP(FİLTRE!$C665,'SKT LİSTESİ'!$F:$AJ,15,0)),""))</f>
        <v/>
      </c>
      <c r="S665" s="138" t="str">
        <f ca="1">IFERROR(IF($C665="","",VLOOKUP(FİLTRE!$C665,'SKT LİSTESİ'!$F:$AJ,16,0)),"")</f>
        <v/>
      </c>
      <c r="AF665" s="179" t="str">
        <f t="shared" ca="1" si="42"/>
        <v/>
      </c>
      <c r="AG665" s="179">
        <f t="shared" ca="1" si="43"/>
        <v>0</v>
      </c>
      <c r="AH665" s="179">
        <f t="shared" ca="1" si="44"/>
        <v>0</v>
      </c>
    </row>
    <row r="666" spans="2:34" ht="15.75" x14ac:dyDescent="0.25">
      <c r="B666">
        <f t="shared" ca="1" si="41"/>
        <v>654</v>
      </c>
      <c r="C666" t="str">
        <f ca="1">IFERROR(VLOOKUP(B666,'SKT LİSTESİ'!F:F,1,0),"")</f>
        <v/>
      </c>
      <c r="E666" s="128" t="str">
        <f ca="1">IFERROR(IF($C666="","",VLOOKUP(FİLTRE!$C666,'SKT LİSTESİ'!$F:$S,5,0)),"")</f>
        <v/>
      </c>
      <c r="F666" s="129" t="str">
        <f ca="1">IFERROR(IF($C666="","",VLOOKUP(FİLTRE!$C666,'SKT LİSTESİ'!$F:$S,7,0)),"")</f>
        <v/>
      </c>
      <c r="G666" s="130" t="str">
        <f ca="1">IFERROR(IF($C666="","",VLOOKUP(FİLTRE!$C666,'SKT LİSTESİ'!$F:$S,8,0)),"")</f>
        <v/>
      </c>
      <c r="H666" s="131" t="str">
        <f ca="1">IF(E666="","",IF($C666="","",VLOOKUP(FİLTRE!$C666,'SKT LİSTESİ'!$F:$S,9,0)))</f>
        <v/>
      </c>
      <c r="I666" s="132" t="str">
        <f ca="1">IFERROR(IF($C666="","",VLOOKUP(FİLTRE!$C666,'SKT LİSTESİ'!$F:$S,10,0)),"")</f>
        <v/>
      </c>
      <c r="J666" s="133" t="str">
        <f ca="1">IFERROR(IF($C666="","",VLOOKUP(FİLTRE!$C666,'SKT LİSTESİ'!$F:$S,11,0)),"")</f>
        <v/>
      </c>
      <c r="K666" s="134" t="str">
        <f ca="1">IFERROR(IF($C666="","",VLOOKUP(FİLTRE!$C666,'SKT LİSTESİ'!$F:$S,12,0)),"")</f>
        <v/>
      </c>
      <c r="L666" s="134" t="str">
        <f ca="1">IFERROR(IF($C666="","",VLOOKUP(FİLTRE!$C666,'SKT LİSTESİ'!$F:$S,13,0)),"")</f>
        <v/>
      </c>
      <c r="M666" s="135" t="str">
        <f ca="1">IFERROR(IF($C666="","",VLOOKUP(FİLTRE!$C666,'SKT LİSTESİ'!$F:$AJ,14,0)),"")</f>
        <v/>
      </c>
      <c r="N666" s="31" t="str">
        <f ca="1">IFERROR(IF($C666="","",VLOOKUP(FİLTRE!$C666,'SKT LİSTESİ'!$F:$AJ,22,0)),"")</f>
        <v/>
      </c>
      <c r="O666" s="136" t="str">
        <f ca="1">IFERROR(IF($C666="","",VLOOKUP(FİLTRE!$C666,'SKT LİSTESİ'!$F:$AJ,23,0)),"")</f>
        <v/>
      </c>
      <c r="P666" s="31"/>
      <c r="Q666" s="31"/>
      <c r="R666" s="137" t="str">
        <f ca="1">(IFERROR(IF($C666="","",VLOOKUP(FİLTRE!$C666,'SKT LİSTESİ'!$F:$AJ,15,0)),""))</f>
        <v/>
      </c>
      <c r="S666" s="138" t="str">
        <f ca="1">IFERROR(IF($C666="","",VLOOKUP(FİLTRE!$C666,'SKT LİSTESİ'!$F:$AJ,16,0)),"")</f>
        <v/>
      </c>
      <c r="AF666" s="179" t="str">
        <f t="shared" ca="1" si="42"/>
        <v/>
      </c>
      <c r="AG666" s="179">
        <f t="shared" ca="1" si="43"/>
        <v>0</v>
      </c>
      <c r="AH666" s="179">
        <f t="shared" ca="1" si="44"/>
        <v>0</v>
      </c>
    </row>
    <row r="667" spans="2:34" ht="15.75" x14ac:dyDescent="0.25">
      <c r="B667">
        <f t="shared" ca="1" si="41"/>
        <v>655</v>
      </c>
      <c r="C667" t="str">
        <f ca="1">IFERROR(VLOOKUP(B667,'SKT LİSTESİ'!F:F,1,0),"")</f>
        <v/>
      </c>
      <c r="E667" s="128" t="str">
        <f ca="1">IFERROR(IF($C667="","",VLOOKUP(FİLTRE!$C667,'SKT LİSTESİ'!$F:$S,5,0)),"")</f>
        <v/>
      </c>
      <c r="F667" s="129" t="str">
        <f ca="1">IFERROR(IF($C667="","",VLOOKUP(FİLTRE!$C667,'SKT LİSTESİ'!$F:$S,7,0)),"")</f>
        <v/>
      </c>
      <c r="G667" s="130" t="str">
        <f ca="1">IFERROR(IF($C667="","",VLOOKUP(FİLTRE!$C667,'SKT LİSTESİ'!$F:$S,8,0)),"")</f>
        <v/>
      </c>
      <c r="H667" s="131" t="str">
        <f ca="1">IF(E667="","",IF($C667="","",VLOOKUP(FİLTRE!$C667,'SKT LİSTESİ'!$F:$S,9,0)))</f>
        <v/>
      </c>
      <c r="I667" s="132" t="str">
        <f ca="1">IFERROR(IF($C667="","",VLOOKUP(FİLTRE!$C667,'SKT LİSTESİ'!$F:$S,10,0)),"")</f>
        <v/>
      </c>
      <c r="J667" s="133" t="str">
        <f ca="1">IFERROR(IF($C667="","",VLOOKUP(FİLTRE!$C667,'SKT LİSTESİ'!$F:$S,11,0)),"")</f>
        <v/>
      </c>
      <c r="K667" s="134" t="str">
        <f ca="1">IFERROR(IF($C667="","",VLOOKUP(FİLTRE!$C667,'SKT LİSTESİ'!$F:$S,12,0)),"")</f>
        <v/>
      </c>
      <c r="L667" s="134" t="str">
        <f ca="1">IFERROR(IF($C667="","",VLOOKUP(FİLTRE!$C667,'SKT LİSTESİ'!$F:$S,13,0)),"")</f>
        <v/>
      </c>
      <c r="M667" s="135" t="str">
        <f ca="1">IFERROR(IF($C667="","",VLOOKUP(FİLTRE!$C667,'SKT LİSTESİ'!$F:$AJ,14,0)),"")</f>
        <v/>
      </c>
      <c r="N667" s="31" t="str">
        <f ca="1">IFERROR(IF($C667="","",VLOOKUP(FİLTRE!$C667,'SKT LİSTESİ'!$F:$AJ,22,0)),"")</f>
        <v/>
      </c>
      <c r="O667" s="136" t="str">
        <f ca="1">IFERROR(IF($C667="","",VLOOKUP(FİLTRE!$C667,'SKT LİSTESİ'!$F:$AJ,23,0)),"")</f>
        <v/>
      </c>
      <c r="P667" s="31"/>
      <c r="Q667" s="31"/>
      <c r="R667" s="137" t="str">
        <f ca="1">(IFERROR(IF($C667="","",VLOOKUP(FİLTRE!$C667,'SKT LİSTESİ'!$F:$AJ,15,0)),""))</f>
        <v/>
      </c>
      <c r="S667" s="138" t="str">
        <f ca="1">IFERROR(IF($C667="","",VLOOKUP(FİLTRE!$C667,'SKT LİSTESİ'!$F:$AJ,16,0)),"")</f>
        <v/>
      </c>
      <c r="AF667" s="179" t="str">
        <f t="shared" ca="1" si="42"/>
        <v/>
      </c>
      <c r="AG667" s="179">
        <f t="shared" ca="1" si="43"/>
        <v>0</v>
      </c>
      <c r="AH667" s="179">
        <f t="shared" ca="1" si="44"/>
        <v>0</v>
      </c>
    </row>
    <row r="668" spans="2:34" ht="15.75" x14ac:dyDescent="0.25">
      <c r="B668">
        <f t="shared" ca="1" si="41"/>
        <v>656</v>
      </c>
      <c r="C668" t="str">
        <f ca="1">IFERROR(VLOOKUP(B668,'SKT LİSTESİ'!F:F,1,0),"")</f>
        <v/>
      </c>
      <c r="E668" s="128" t="str">
        <f ca="1">IFERROR(IF($C668="","",VLOOKUP(FİLTRE!$C668,'SKT LİSTESİ'!$F:$S,5,0)),"")</f>
        <v/>
      </c>
      <c r="F668" s="129" t="str">
        <f ca="1">IFERROR(IF($C668="","",VLOOKUP(FİLTRE!$C668,'SKT LİSTESİ'!$F:$S,7,0)),"")</f>
        <v/>
      </c>
      <c r="G668" s="130" t="str">
        <f ca="1">IFERROR(IF($C668="","",VLOOKUP(FİLTRE!$C668,'SKT LİSTESİ'!$F:$S,8,0)),"")</f>
        <v/>
      </c>
      <c r="H668" s="131" t="str">
        <f ca="1">IF(E668="","",IF($C668="","",VLOOKUP(FİLTRE!$C668,'SKT LİSTESİ'!$F:$S,9,0)))</f>
        <v/>
      </c>
      <c r="I668" s="132" t="str">
        <f ca="1">IFERROR(IF($C668="","",VLOOKUP(FİLTRE!$C668,'SKT LİSTESİ'!$F:$S,10,0)),"")</f>
        <v/>
      </c>
      <c r="J668" s="133" t="str">
        <f ca="1">IFERROR(IF($C668="","",VLOOKUP(FİLTRE!$C668,'SKT LİSTESİ'!$F:$S,11,0)),"")</f>
        <v/>
      </c>
      <c r="K668" s="134" t="str">
        <f ca="1">IFERROR(IF($C668="","",VLOOKUP(FİLTRE!$C668,'SKT LİSTESİ'!$F:$S,12,0)),"")</f>
        <v/>
      </c>
      <c r="L668" s="134" t="str">
        <f ca="1">IFERROR(IF($C668="","",VLOOKUP(FİLTRE!$C668,'SKT LİSTESİ'!$F:$S,13,0)),"")</f>
        <v/>
      </c>
      <c r="M668" s="135" t="str">
        <f ca="1">IFERROR(IF($C668="","",VLOOKUP(FİLTRE!$C668,'SKT LİSTESİ'!$F:$AJ,14,0)),"")</f>
        <v/>
      </c>
      <c r="N668" s="31" t="str">
        <f ca="1">IFERROR(IF($C668="","",VLOOKUP(FİLTRE!$C668,'SKT LİSTESİ'!$F:$AJ,22,0)),"")</f>
        <v/>
      </c>
      <c r="O668" s="136" t="str">
        <f ca="1">IFERROR(IF($C668="","",VLOOKUP(FİLTRE!$C668,'SKT LİSTESİ'!$F:$AJ,23,0)),"")</f>
        <v/>
      </c>
      <c r="P668" s="31"/>
      <c r="Q668" s="31"/>
      <c r="R668" s="137" t="str">
        <f ca="1">(IFERROR(IF($C668="","",VLOOKUP(FİLTRE!$C668,'SKT LİSTESİ'!$F:$AJ,15,0)),""))</f>
        <v/>
      </c>
      <c r="S668" s="138" t="str">
        <f ca="1">IFERROR(IF($C668="","",VLOOKUP(FİLTRE!$C668,'SKT LİSTESİ'!$F:$AJ,16,0)),"")</f>
        <v/>
      </c>
      <c r="AF668" s="179" t="str">
        <f t="shared" ca="1" si="42"/>
        <v/>
      </c>
      <c r="AG668" s="179">
        <f t="shared" ca="1" si="43"/>
        <v>0</v>
      </c>
      <c r="AH668" s="179">
        <f t="shared" ca="1" si="44"/>
        <v>0</v>
      </c>
    </row>
    <row r="669" spans="2:34" ht="15.75" x14ac:dyDescent="0.25">
      <c r="B669">
        <f t="shared" ca="1" si="41"/>
        <v>657</v>
      </c>
      <c r="C669" t="str">
        <f ca="1">IFERROR(VLOOKUP(B669,'SKT LİSTESİ'!F:F,1,0),"")</f>
        <v/>
      </c>
      <c r="E669" s="128" t="str">
        <f ca="1">IFERROR(IF($C669="","",VLOOKUP(FİLTRE!$C669,'SKT LİSTESİ'!$F:$S,5,0)),"")</f>
        <v/>
      </c>
      <c r="F669" s="129" t="str">
        <f ca="1">IFERROR(IF($C669="","",VLOOKUP(FİLTRE!$C669,'SKT LİSTESİ'!$F:$S,7,0)),"")</f>
        <v/>
      </c>
      <c r="G669" s="130" t="str">
        <f ca="1">IFERROR(IF($C669="","",VLOOKUP(FİLTRE!$C669,'SKT LİSTESİ'!$F:$S,8,0)),"")</f>
        <v/>
      </c>
      <c r="H669" s="131" t="str">
        <f ca="1">IF(E669="","",IF($C669="","",VLOOKUP(FİLTRE!$C669,'SKT LİSTESİ'!$F:$S,9,0)))</f>
        <v/>
      </c>
      <c r="I669" s="132" t="str">
        <f ca="1">IFERROR(IF($C669="","",VLOOKUP(FİLTRE!$C669,'SKT LİSTESİ'!$F:$S,10,0)),"")</f>
        <v/>
      </c>
      <c r="J669" s="133" t="str">
        <f ca="1">IFERROR(IF($C669="","",VLOOKUP(FİLTRE!$C669,'SKT LİSTESİ'!$F:$S,11,0)),"")</f>
        <v/>
      </c>
      <c r="K669" s="134" t="str">
        <f ca="1">IFERROR(IF($C669="","",VLOOKUP(FİLTRE!$C669,'SKT LİSTESİ'!$F:$S,12,0)),"")</f>
        <v/>
      </c>
      <c r="L669" s="134" t="str">
        <f ca="1">IFERROR(IF($C669="","",VLOOKUP(FİLTRE!$C669,'SKT LİSTESİ'!$F:$S,13,0)),"")</f>
        <v/>
      </c>
      <c r="M669" s="135" t="str">
        <f ca="1">IFERROR(IF($C669="","",VLOOKUP(FİLTRE!$C669,'SKT LİSTESİ'!$F:$AJ,14,0)),"")</f>
        <v/>
      </c>
      <c r="N669" s="31" t="str">
        <f ca="1">IFERROR(IF($C669="","",VLOOKUP(FİLTRE!$C669,'SKT LİSTESİ'!$F:$AJ,22,0)),"")</f>
        <v/>
      </c>
      <c r="O669" s="136" t="str">
        <f ca="1">IFERROR(IF($C669="","",VLOOKUP(FİLTRE!$C669,'SKT LİSTESİ'!$F:$AJ,23,0)),"")</f>
        <v/>
      </c>
      <c r="P669" s="31"/>
      <c r="Q669" s="31"/>
      <c r="R669" s="137" t="str">
        <f ca="1">(IFERROR(IF($C669="","",VLOOKUP(FİLTRE!$C669,'SKT LİSTESİ'!$F:$AJ,15,0)),""))</f>
        <v/>
      </c>
      <c r="S669" s="138" t="str">
        <f ca="1">IFERROR(IF($C669="","",VLOOKUP(FİLTRE!$C669,'SKT LİSTESİ'!$F:$AJ,16,0)),"")</f>
        <v/>
      </c>
      <c r="AF669" s="179" t="str">
        <f t="shared" ca="1" si="42"/>
        <v/>
      </c>
      <c r="AG669" s="179">
        <f t="shared" ca="1" si="43"/>
        <v>0</v>
      </c>
      <c r="AH669" s="179">
        <f t="shared" ca="1" si="44"/>
        <v>0</v>
      </c>
    </row>
    <row r="670" spans="2:34" ht="15.75" x14ac:dyDescent="0.25">
      <c r="B670">
        <f t="shared" ca="1" si="41"/>
        <v>658</v>
      </c>
      <c r="C670" t="str">
        <f ca="1">IFERROR(VLOOKUP(B670,'SKT LİSTESİ'!F:F,1,0),"")</f>
        <v/>
      </c>
      <c r="E670" s="128" t="str">
        <f ca="1">IFERROR(IF($C670="","",VLOOKUP(FİLTRE!$C670,'SKT LİSTESİ'!$F:$S,5,0)),"")</f>
        <v/>
      </c>
      <c r="F670" s="129" t="str">
        <f ca="1">IFERROR(IF($C670="","",VLOOKUP(FİLTRE!$C670,'SKT LİSTESİ'!$F:$S,7,0)),"")</f>
        <v/>
      </c>
      <c r="G670" s="130" t="str">
        <f ca="1">IFERROR(IF($C670="","",VLOOKUP(FİLTRE!$C670,'SKT LİSTESİ'!$F:$S,8,0)),"")</f>
        <v/>
      </c>
      <c r="H670" s="131" t="str">
        <f ca="1">IF(E670="","",IF($C670="","",VLOOKUP(FİLTRE!$C670,'SKT LİSTESİ'!$F:$S,9,0)))</f>
        <v/>
      </c>
      <c r="I670" s="132" t="str">
        <f ca="1">IFERROR(IF($C670="","",VLOOKUP(FİLTRE!$C670,'SKT LİSTESİ'!$F:$S,10,0)),"")</f>
        <v/>
      </c>
      <c r="J670" s="133" t="str">
        <f ca="1">IFERROR(IF($C670="","",VLOOKUP(FİLTRE!$C670,'SKT LİSTESİ'!$F:$S,11,0)),"")</f>
        <v/>
      </c>
      <c r="K670" s="134" t="str">
        <f ca="1">IFERROR(IF($C670="","",VLOOKUP(FİLTRE!$C670,'SKT LİSTESİ'!$F:$S,12,0)),"")</f>
        <v/>
      </c>
      <c r="L670" s="134" t="str">
        <f ca="1">IFERROR(IF($C670="","",VLOOKUP(FİLTRE!$C670,'SKT LİSTESİ'!$F:$S,13,0)),"")</f>
        <v/>
      </c>
      <c r="M670" s="135" t="str">
        <f ca="1">IFERROR(IF($C670="","",VLOOKUP(FİLTRE!$C670,'SKT LİSTESİ'!$F:$AJ,14,0)),"")</f>
        <v/>
      </c>
      <c r="N670" s="31" t="str">
        <f ca="1">IFERROR(IF($C670="","",VLOOKUP(FİLTRE!$C670,'SKT LİSTESİ'!$F:$AJ,22,0)),"")</f>
        <v/>
      </c>
      <c r="O670" s="136" t="str">
        <f ca="1">IFERROR(IF($C670="","",VLOOKUP(FİLTRE!$C670,'SKT LİSTESİ'!$F:$AJ,23,0)),"")</f>
        <v/>
      </c>
      <c r="P670" s="31"/>
      <c r="Q670" s="31"/>
      <c r="R670" s="137" t="str">
        <f ca="1">(IFERROR(IF($C670="","",VLOOKUP(FİLTRE!$C670,'SKT LİSTESİ'!$F:$AJ,15,0)),""))</f>
        <v/>
      </c>
      <c r="S670" s="138" t="str">
        <f ca="1">IFERROR(IF($C670="","",VLOOKUP(FİLTRE!$C670,'SKT LİSTESİ'!$F:$AJ,16,0)),"")</f>
        <v/>
      </c>
      <c r="AF670" s="179" t="str">
        <f t="shared" ca="1" si="42"/>
        <v/>
      </c>
      <c r="AG670" s="179">
        <f t="shared" ca="1" si="43"/>
        <v>0</v>
      </c>
      <c r="AH670" s="179">
        <f t="shared" ca="1" si="44"/>
        <v>0</v>
      </c>
    </row>
    <row r="671" spans="2:34" ht="15.75" x14ac:dyDescent="0.25">
      <c r="B671">
        <f t="shared" ca="1" si="41"/>
        <v>659</v>
      </c>
      <c r="C671" t="str">
        <f ca="1">IFERROR(VLOOKUP(B671,'SKT LİSTESİ'!F:F,1,0),"")</f>
        <v/>
      </c>
      <c r="E671" s="128" t="str">
        <f ca="1">IFERROR(IF($C671="","",VLOOKUP(FİLTRE!$C671,'SKT LİSTESİ'!$F:$S,5,0)),"")</f>
        <v/>
      </c>
      <c r="F671" s="129" t="str">
        <f ca="1">IFERROR(IF($C671="","",VLOOKUP(FİLTRE!$C671,'SKT LİSTESİ'!$F:$S,7,0)),"")</f>
        <v/>
      </c>
      <c r="G671" s="130" t="str">
        <f ca="1">IFERROR(IF($C671="","",VLOOKUP(FİLTRE!$C671,'SKT LİSTESİ'!$F:$S,8,0)),"")</f>
        <v/>
      </c>
      <c r="H671" s="131" t="str">
        <f ca="1">IF(E671="","",IF($C671="","",VLOOKUP(FİLTRE!$C671,'SKT LİSTESİ'!$F:$S,9,0)))</f>
        <v/>
      </c>
      <c r="I671" s="132" t="str">
        <f ca="1">IFERROR(IF($C671="","",VLOOKUP(FİLTRE!$C671,'SKT LİSTESİ'!$F:$S,10,0)),"")</f>
        <v/>
      </c>
      <c r="J671" s="133" t="str">
        <f ca="1">IFERROR(IF($C671="","",VLOOKUP(FİLTRE!$C671,'SKT LİSTESİ'!$F:$S,11,0)),"")</f>
        <v/>
      </c>
      <c r="K671" s="134" t="str">
        <f ca="1">IFERROR(IF($C671="","",VLOOKUP(FİLTRE!$C671,'SKT LİSTESİ'!$F:$S,12,0)),"")</f>
        <v/>
      </c>
      <c r="L671" s="134" t="str">
        <f ca="1">IFERROR(IF($C671="","",VLOOKUP(FİLTRE!$C671,'SKT LİSTESİ'!$F:$S,13,0)),"")</f>
        <v/>
      </c>
      <c r="M671" s="135" t="str">
        <f ca="1">IFERROR(IF($C671="","",VLOOKUP(FİLTRE!$C671,'SKT LİSTESİ'!$F:$AJ,14,0)),"")</f>
        <v/>
      </c>
      <c r="N671" s="31" t="str">
        <f ca="1">IFERROR(IF($C671="","",VLOOKUP(FİLTRE!$C671,'SKT LİSTESİ'!$F:$AJ,22,0)),"")</f>
        <v/>
      </c>
      <c r="O671" s="136" t="str">
        <f ca="1">IFERROR(IF($C671="","",VLOOKUP(FİLTRE!$C671,'SKT LİSTESİ'!$F:$AJ,23,0)),"")</f>
        <v/>
      </c>
      <c r="P671" s="31"/>
      <c r="Q671" s="31"/>
      <c r="R671" s="137" t="str">
        <f ca="1">(IFERROR(IF($C671="","",VLOOKUP(FİLTRE!$C671,'SKT LİSTESİ'!$F:$AJ,15,0)),""))</f>
        <v/>
      </c>
      <c r="S671" s="138" t="str">
        <f ca="1">IFERROR(IF($C671="","",VLOOKUP(FİLTRE!$C671,'SKT LİSTESİ'!$F:$AJ,16,0)),"")</f>
        <v/>
      </c>
      <c r="AF671" s="179" t="str">
        <f t="shared" ca="1" si="42"/>
        <v/>
      </c>
      <c r="AG671" s="179">
        <f t="shared" ca="1" si="43"/>
        <v>0</v>
      </c>
      <c r="AH671" s="179">
        <f t="shared" ca="1" si="44"/>
        <v>0</v>
      </c>
    </row>
    <row r="672" spans="2:34" ht="15.75" x14ac:dyDescent="0.25">
      <c r="B672">
        <f t="shared" ca="1" si="41"/>
        <v>660</v>
      </c>
      <c r="C672" t="str">
        <f ca="1">IFERROR(VLOOKUP(B672,'SKT LİSTESİ'!F:F,1,0),"")</f>
        <v/>
      </c>
      <c r="E672" s="128" t="str">
        <f ca="1">IFERROR(IF($C672="","",VLOOKUP(FİLTRE!$C672,'SKT LİSTESİ'!$F:$S,5,0)),"")</f>
        <v/>
      </c>
      <c r="F672" s="129" t="str">
        <f ca="1">IFERROR(IF($C672="","",VLOOKUP(FİLTRE!$C672,'SKT LİSTESİ'!$F:$S,7,0)),"")</f>
        <v/>
      </c>
      <c r="G672" s="130" t="str">
        <f ca="1">IFERROR(IF($C672="","",VLOOKUP(FİLTRE!$C672,'SKT LİSTESİ'!$F:$S,8,0)),"")</f>
        <v/>
      </c>
      <c r="H672" s="131" t="str">
        <f ca="1">IF(E672="","",IF($C672="","",VLOOKUP(FİLTRE!$C672,'SKT LİSTESİ'!$F:$S,9,0)))</f>
        <v/>
      </c>
      <c r="I672" s="132" t="str">
        <f ca="1">IFERROR(IF($C672="","",VLOOKUP(FİLTRE!$C672,'SKT LİSTESİ'!$F:$S,10,0)),"")</f>
        <v/>
      </c>
      <c r="J672" s="133" t="str">
        <f ca="1">IFERROR(IF($C672="","",VLOOKUP(FİLTRE!$C672,'SKT LİSTESİ'!$F:$S,11,0)),"")</f>
        <v/>
      </c>
      <c r="K672" s="134" t="str">
        <f ca="1">IFERROR(IF($C672="","",VLOOKUP(FİLTRE!$C672,'SKT LİSTESİ'!$F:$S,12,0)),"")</f>
        <v/>
      </c>
      <c r="L672" s="134" t="str">
        <f ca="1">IFERROR(IF($C672="","",VLOOKUP(FİLTRE!$C672,'SKT LİSTESİ'!$F:$S,13,0)),"")</f>
        <v/>
      </c>
      <c r="M672" s="135" t="str">
        <f ca="1">IFERROR(IF($C672="","",VLOOKUP(FİLTRE!$C672,'SKT LİSTESİ'!$F:$AJ,14,0)),"")</f>
        <v/>
      </c>
      <c r="N672" s="31" t="str">
        <f ca="1">IFERROR(IF($C672="","",VLOOKUP(FİLTRE!$C672,'SKT LİSTESİ'!$F:$AJ,22,0)),"")</f>
        <v/>
      </c>
      <c r="O672" s="136" t="str">
        <f ca="1">IFERROR(IF($C672="","",VLOOKUP(FİLTRE!$C672,'SKT LİSTESİ'!$F:$AJ,23,0)),"")</f>
        <v/>
      </c>
      <c r="P672" s="31"/>
      <c r="Q672" s="31"/>
      <c r="R672" s="137" t="str">
        <f ca="1">(IFERROR(IF($C672="","",VLOOKUP(FİLTRE!$C672,'SKT LİSTESİ'!$F:$AJ,15,0)),""))</f>
        <v/>
      </c>
      <c r="S672" s="138" t="str">
        <f ca="1">IFERROR(IF($C672="","",VLOOKUP(FİLTRE!$C672,'SKT LİSTESİ'!$F:$AJ,16,0)),"")</f>
        <v/>
      </c>
      <c r="AF672" s="179" t="str">
        <f t="shared" ca="1" si="42"/>
        <v/>
      </c>
      <c r="AG672" s="179">
        <f t="shared" ca="1" si="43"/>
        <v>0</v>
      </c>
      <c r="AH672" s="179">
        <f t="shared" ca="1" si="44"/>
        <v>0</v>
      </c>
    </row>
    <row r="673" spans="2:34" ht="15.75" x14ac:dyDescent="0.25">
      <c r="B673">
        <f t="shared" ca="1" si="41"/>
        <v>661</v>
      </c>
      <c r="C673" t="str">
        <f ca="1">IFERROR(VLOOKUP(B673,'SKT LİSTESİ'!F:F,1,0),"")</f>
        <v/>
      </c>
      <c r="E673" s="128" t="str">
        <f ca="1">IFERROR(IF($C673="","",VLOOKUP(FİLTRE!$C673,'SKT LİSTESİ'!$F:$S,5,0)),"")</f>
        <v/>
      </c>
      <c r="F673" s="129" t="str">
        <f ca="1">IFERROR(IF($C673="","",VLOOKUP(FİLTRE!$C673,'SKT LİSTESİ'!$F:$S,7,0)),"")</f>
        <v/>
      </c>
      <c r="G673" s="130" t="str">
        <f ca="1">IFERROR(IF($C673="","",VLOOKUP(FİLTRE!$C673,'SKT LİSTESİ'!$F:$S,8,0)),"")</f>
        <v/>
      </c>
      <c r="H673" s="131" t="str">
        <f ca="1">IF(E673="","",IF($C673="","",VLOOKUP(FİLTRE!$C673,'SKT LİSTESİ'!$F:$S,9,0)))</f>
        <v/>
      </c>
      <c r="I673" s="132" t="str">
        <f ca="1">IFERROR(IF($C673="","",VLOOKUP(FİLTRE!$C673,'SKT LİSTESİ'!$F:$S,10,0)),"")</f>
        <v/>
      </c>
      <c r="J673" s="133" t="str">
        <f ca="1">IFERROR(IF($C673="","",VLOOKUP(FİLTRE!$C673,'SKT LİSTESİ'!$F:$S,11,0)),"")</f>
        <v/>
      </c>
      <c r="K673" s="134" t="str">
        <f ca="1">IFERROR(IF($C673="","",VLOOKUP(FİLTRE!$C673,'SKT LİSTESİ'!$F:$S,12,0)),"")</f>
        <v/>
      </c>
      <c r="L673" s="134" t="str">
        <f ca="1">IFERROR(IF($C673="","",VLOOKUP(FİLTRE!$C673,'SKT LİSTESİ'!$F:$S,13,0)),"")</f>
        <v/>
      </c>
      <c r="M673" s="135" t="str">
        <f ca="1">IFERROR(IF($C673="","",VLOOKUP(FİLTRE!$C673,'SKT LİSTESİ'!$F:$AJ,14,0)),"")</f>
        <v/>
      </c>
      <c r="N673" s="31" t="str">
        <f ca="1">IFERROR(IF($C673="","",VLOOKUP(FİLTRE!$C673,'SKT LİSTESİ'!$F:$AJ,22,0)),"")</f>
        <v/>
      </c>
      <c r="O673" s="136" t="str">
        <f ca="1">IFERROR(IF($C673="","",VLOOKUP(FİLTRE!$C673,'SKT LİSTESİ'!$F:$AJ,23,0)),"")</f>
        <v/>
      </c>
      <c r="P673" s="31"/>
      <c r="Q673" s="31"/>
      <c r="R673" s="137" t="str">
        <f ca="1">(IFERROR(IF($C673="","",VLOOKUP(FİLTRE!$C673,'SKT LİSTESİ'!$F:$AJ,15,0)),""))</f>
        <v/>
      </c>
      <c r="S673" s="138" t="str">
        <f ca="1">IFERROR(IF($C673="","",VLOOKUP(FİLTRE!$C673,'SKT LİSTESİ'!$F:$AJ,16,0)),"")</f>
        <v/>
      </c>
      <c r="AF673" s="179" t="str">
        <f t="shared" ca="1" si="42"/>
        <v/>
      </c>
      <c r="AG673" s="179">
        <f t="shared" ca="1" si="43"/>
        <v>0</v>
      </c>
      <c r="AH673" s="179">
        <f t="shared" ca="1" si="44"/>
        <v>0</v>
      </c>
    </row>
    <row r="674" spans="2:34" ht="15.75" x14ac:dyDescent="0.25">
      <c r="B674">
        <f t="shared" ca="1" si="41"/>
        <v>662</v>
      </c>
      <c r="C674" t="str">
        <f ca="1">IFERROR(VLOOKUP(B674,'SKT LİSTESİ'!F:F,1,0),"")</f>
        <v/>
      </c>
      <c r="E674" s="128" t="str">
        <f ca="1">IFERROR(IF($C674="","",VLOOKUP(FİLTRE!$C674,'SKT LİSTESİ'!$F:$S,5,0)),"")</f>
        <v/>
      </c>
      <c r="F674" s="129" t="str">
        <f ca="1">IFERROR(IF($C674="","",VLOOKUP(FİLTRE!$C674,'SKT LİSTESİ'!$F:$S,7,0)),"")</f>
        <v/>
      </c>
      <c r="G674" s="130" t="str">
        <f ca="1">IFERROR(IF($C674="","",VLOOKUP(FİLTRE!$C674,'SKT LİSTESİ'!$F:$S,8,0)),"")</f>
        <v/>
      </c>
      <c r="H674" s="131" t="str">
        <f ca="1">IF(E674="","",IF($C674="","",VLOOKUP(FİLTRE!$C674,'SKT LİSTESİ'!$F:$S,9,0)))</f>
        <v/>
      </c>
      <c r="I674" s="132" t="str">
        <f ca="1">IFERROR(IF($C674="","",VLOOKUP(FİLTRE!$C674,'SKT LİSTESİ'!$F:$S,10,0)),"")</f>
        <v/>
      </c>
      <c r="J674" s="133" t="str">
        <f ca="1">IFERROR(IF($C674="","",VLOOKUP(FİLTRE!$C674,'SKT LİSTESİ'!$F:$S,11,0)),"")</f>
        <v/>
      </c>
      <c r="K674" s="134" t="str">
        <f ca="1">IFERROR(IF($C674="","",VLOOKUP(FİLTRE!$C674,'SKT LİSTESİ'!$F:$S,12,0)),"")</f>
        <v/>
      </c>
      <c r="L674" s="134" t="str">
        <f ca="1">IFERROR(IF($C674="","",VLOOKUP(FİLTRE!$C674,'SKT LİSTESİ'!$F:$S,13,0)),"")</f>
        <v/>
      </c>
      <c r="M674" s="135" t="str">
        <f ca="1">IFERROR(IF($C674="","",VLOOKUP(FİLTRE!$C674,'SKT LİSTESİ'!$F:$AJ,14,0)),"")</f>
        <v/>
      </c>
      <c r="N674" s="31" t="str">
        <f ca="1">IFERROR(IF($C674="","",VLOOKUP(FİLTRE!$C674,'SKT LİSTESİ'!$F:$AJ,22,0)),"")</f>
        <v/>
      </c>
      <c r="O674" s="136" t="str">
        <f ca="1">IFERROR(IF($C674="","",VLOOKUP(FİLTRE!$C674,'SKT LİSTESİ'!$F:$AJ,23,0)),"")</f>
        <v/>
      </c>
      <c r="P674" s="31"/>
      <c r="Q674" s="31"/>
      <c r="R674" s="137" t="str">
        <f ca="1">(IFERROR(IF($C674="","",VLOOKUP(FİLTRE!$C674,'SKT LİSTESİ'!$F:$AJ,15,0)),""))</f>
        <v/>
      </c>
      <c r="S674" s="138" t="str">
        <f ca="1">IFERROR(IF($C674="","",VLOOKUP(FİLTRE!$C674,'SKT LİSTESİ'!$F:$AJ,16,0)),"")</f>
        <v/>
      </c>
      <c r="AF674" s="179" t="str">
        <f t="shared" ca="1" si="42"/>
        <v/>
      </c>
      <c r="AG674" s="179">
        <f t="shared" ca="1" si="43"/>
        <v>0</v>
      </c>
      <c r="AH674" s="179">
        <f t="shared" ca="1" si="44"/>
        <v>0</v>
      </c>
    </row>
    <row r="675" spans="2:34" ht="15.75" x14ac:dyDescent="0.25">
      <c r="B675">
        <f t="shared" ca="1" si="41"/>
        <v>663</v>
      </c>
      <c r="C675" t="str">
        <f ca="1">IFERROR(VLOOKUP(B675,'SKT LİSTESİ'!F:F,1,0),"")</f>
        <v/>
      </c>
      <c r="E675" s="128" t="str">
        <f ca="1">IFERROR(IF($C675="","",VLOOKUP(FİLTRE!$C675,'SKT LİSTESİ'!$F:$S,5,0)),"")</f>
        <v/>
      </c>
      <c r="F675" s="129" t="str">
        <f ca="1">IFERROR(IF($C675="","",VLOOKUP(FİLTRE!$C675,'SKT LİSTESİ'!$F:$S,7,0)),"")</f>
        <v/>
      </c>
      <c r="G675" s="130" t="str">
        <f ca="1">IFERROR(IF($C675="","",VLOOKUP(FİLTRE!$C675,'SKT LİSTESİ'!$F:$S,8,0)),"")</f>
        <v/>
      </c>
      <c r="H675" s="131" t="str">
        <f ca="1">IF(E675="","",IF($C675="","",VLOOKUP(FİLTRE!$C675,'SKT LİSTESİ'!$F:$S,9,0)))</f>
        <v/>
      </c>
      <c r="I675" s="132" t="str">
        <f ca="1">IFERROR(IF($C675="","",VLOOKUP(FİLTRE!$C675,'SKT LİSTESİ'!$F:$S,10,0)),"")</f>
        <v/>
      </c>
      <c r="J675" s="133" t="str">
        <f ca="1">IFERROR(IF($C675="","",VLOOKUP(FİLTRE!$C675,'SKT LİSTESİ'!$F:$S,11,0)),"")</f>
        <v/>
      </c>
      <c r="K675" s="134" t="str">
        <f ca="1">IFERROR(IF($C675="","",VLOOKUP(FİLTRE!$C675,'SKT LİSTESİ'!$F:$S,12,0)),"")</f>
        <v/>
      </c>
      <c r="L675" s="134" t="str">
        <f ca="1">IFERROR(IF($C675="","",VLOOKUP(FİLTRE!$C675,'SKT LİSTESİ'!$F:$S,13,0)),"")</f>
        <v/>
      </c>
      <c r="M675" s="135" t="str">
        <f ca="1">IFERROR(IF($C675="","",VLOOKUP(FİLTRE!$C675,'SKT LİSTESİ'!$F:$AJ,14,0)),"")</f>
        <v/>
      </c>
      <c r="N675" s="31" t="str">
        <f ca="1">IFERROR(IF($C675="","",VLOOKUP(FİLTRE!$C675,'SKT LİSTESİ'!$F:$AJ,22,0)),"")</f>
        <v/>
      </c>
      <c r="O675" s="136" t="str">
        <f ca="1">IFERROR(IF($C675="","",VLOOKUP(FİLTRE!$C675,'SKT LİSTESİ'!$F:$AJ,23,0)),"")</f>
        <v/>
      </c>
      <c r="P675" s="31"/>
      <c r="Q675" s="31"/>
      <c r="R675" s="137" t="str">
        <f ca="1">(IFERROR(IF($C675="","",VLOOKUP(FİLTRE!$C675,'SKT LİSTESİ'!$F:$AJ,15,0)),""))</f>
        <v/>
      </c>
      <c r="S675" s="138" t="str">
        <f ca="1">IFERROR(IF($C675="","",VLOOKUP(FİLTRE!$C675,'SKT LİSTESİ'!$F:$AJ,16,0)),"")</f>
        <v/>
      </c>
      <c r="AF675" s="179" t="str">
        <f t="shared" ca="1" si="42"/>
        <v/>
      </c>
      <c r="AG675" s="179">
        <f t="shared" ca="1" si="43"/>
        <v>0</v>
      </c>
      <c r="AH675" s="179">
        <f t="shared" ca="1" si="44"/>
        <v>0</v>
      </c>
    </row>
    <row r="676" spans="2:34" ht="15.75" x14ac:dyDescent="0.25">
      <c r="B676">
        <f t="shared" ca="1" si="41"/>
        <v>664</v>
      </c>
      <c r="C676" t="str">
        <f ca="1">IFERROR(VLOOKUP(B676,'SKT LİSTESİ'!F:F,1,0),"")</f>
        <v/>
      </c>
      <c r="E676" s="128" t="str">
        <f ca="1">IFERROR(IF($C676="","",VLOOKUP(FİLTRE!$C676,'SKT LİSTESİ'!$F:$S,5,0)),"")</f>
        <v/>
      </c>
      <c r="F676" s="129" t="str">
        <f ca="1">IFERROR(IF($C676="","",VLOOKUP(FİLTRE!$C676,'SKT LİSTESİ'!$F:$S,7,0)),"")</f>
        <v/>
      </c>
      <c r="G676" s="130" t="str">
        <f ca="1">IFERROR(IF($C676="","",VLOOKUP(FİLTRE!$C676,'SKT LİSTESİ'!$F:$S,8,0)),"")</f>
        <v/>
      </c>
      <c r="H676" s="131" t="str">
        <f ca="1">IF(E676="","",IF($C676="","",VLOOKUP(FİLTRE!$C676,'SKT LİSTESİ'!$F:$S,9,0)))</f>
        <v/>
      </c>
      <c r="I676" s="132" t="str">
        <f ca="1">IFERROR(IF($C676="","",VLOOKUP(FİLTRE!$C676,'SKT LİSTESİ'!$F:$S,10,0)),"")</f>
        <v/>
      </c>
      <c r="J676" s="133" t="str">
        <f ca="1">IFERROR(IF($C676="","",VLOOKUP(FİLTRE!$C676,'SKT LİSTESİ'!$F:$S,11,0)),"")</f>
        <v/>
      </c>
      <c r="K676" s="134" t="str">
        <f ca="1">IFERROR(IF($C676="","",VLOOKUP(FİLTRE!$C676,'SKT LİSTESİ'!$F:$S,12,0)),"")</f>
        <v/>
      </c>
      <c r="L676" s="134" t="str">
        <f ca="1">IFERROR(IF($C676="","",VLOOKUP(FİLTRE!$C676,'SKT LİSTESİ'!$F:$S,13,0)),"")</f>
        <v/>
      </c>
      <c r="M676" s="135" t="str">
        <f ca="1">IFERROR(IF($C676="","",VLOOKUP(FİLTRE!$C676,'SKT LİSTESİ'!$F:$AJ,14,0)),"")</f>
        <v/>
      </c>
      <c r="N676" s="31" t="str">
        <f ca="1">IFERROR(IF($C676="","",VLOOKUP(FİLTRE!$C676,'SKT LİSTESİ'!$F:$AJ,22,0)),"")</f>
        <v/>
      </c>
      <c r="O676" s="136" t="str">
        <f ca="1">IFERROR(IF($C676="","",VLOOKUP(FİLTRE!$C676,'SKT LİSTESİ'!$F:$AJ,23,0)),"")</f>
        <v/>
      </c>
      <c r="P676" s="31"/>
      <c r="Q676" s="31"/>
      <c r="R676" s="137" t="str">
        <f ca="1">(IFERROR(IF($C676="","",VLOOKUP(FİLTRE!$C676,'SKT LİSTESİ'!$F:$AJ,15,0)),""))</f>
        <v/>
      </c>
      <c r="S676" s="138" t="str">
        <f ca="1">IFERROR(IF($C676="","",VLOOKUP(FİLTRE!$C676,'SKT LİSTESİ'!$F:$AJ,16,0)),"")</f>
        <v/>
      </c>
      <c r="AF676" s="179" t="str">
        <f t="shared" ca="1" si="42"/>
        <v/>
      </c>
      <c r="AG676" s="179">
        <f t="shared" ca="1" si="43"/>
        <v>0</v>
      </c>
      <c r="AH676" s="179">
        <f t="shared" ca="1" si="44"/>
        <v>0</v>
      </c>
    </row>
    <row r="677" spans="2:34" ht="15.75" x14ac:dyDescent="0.25">
      <c r="B677">
        <f t="shared" ca="1" si="41"/>
        <v>665</v>
      </c>
      <c r="C677" t="str">
        <f ca="1">IFERROR(VLOOKUP(B677,'SKT LİSTESİ'!F:F,1,0),"")</f>
        <v/>
      </c>
      <c r="E677" s="128" t="str">
        <f ca="1">IFERROR(IF($C677="","",VLOOKUP(FİLTRE!$C677,'SKT LİSTESİ'!$F:$S,5,0)),"")</f>
        <v/>
      </c>
      <c r="F677" s="129" t="str">
        <f ca="1">IFERROR(IF($C677="","",VLOOKUP(FİLTRE!$C677,'SKT LİSTESİ'!$F:$S,7,0)),"")</f>
        <v/>
      </c>
      <c r="G677" s="130" t="str">
        <f ca="1">IFERROR(IF($C677="","",VLOOKUP(FİLTRE!$C677,'SKT LİSTESİ'!$F:$S,8,0)),"")</f>
        <v/>
      </c>
      <c r="H677" s="131" t="str">
        <f ca="1">IF(E677="","",IF($C677="","",VLOOKUP(FİLTRE!$C677,'SKT LİSTESİ'!$F:$S,9,0)))</f>
        <v/>
      </c>
      <c r="I677" s="132" t="str">
        <f ca="1">IFERROR(IF($C677="","",VLOOKUP(FİLTRE!$C677,'SKT LİSTESİ'!$F:$S,10,0)),"")</f>
        <v/>
      </c>
      <c r="J677" s="133" t="str">
        <f ca="1">IFERROR(IF($C677="","",VLOOKUP(FİLTRE!$C677,'SKT LİSTESİ'!$F:$S,11,0)),"")</f>
        <v/>
      </c>
      <c r="K677" s="134" t="str">
        <f ca="1">IFERROR(IF($C677="","",VLOOKUP(FİLTRE!$C677,'SKT LİSTESİ'!$F:$S,12,0)),"")</f>
        <v/>
      </c>
      <c r="L677" s="134" t="str">
        <f ca="1">IFERROR(IF($C677="","",VLOOKUP(FİLTRE!$C677,'SKT LİSTESİ'!$F:$S,13,0)),"")</f>
        <v/>
      </c>
      <c r="M677" s="135" t="str">
        <f ca="1">IFERROR(IF($C677="","",VLOOKUP(FİLTRE!$C677,'SKT LİSTESİ'!$F:$AJ,14,0)),"")</f>
        <v/>
      </c>
      <c r="N677" s="31" t="str">
        <f ca="1">IFERROR(IF($C677="","",VLOOKUP(FİLTRE!$C677,'SKT LİSTESİ'!$F:$AJ,22,0)),"")</f>
        <v/>
      </c>
      <c r="O677" s="136" t="str">
        <f ca="1">IFERROR(IF($C677="","",VLOOKUP(FİLTRE!$C677,'SKT LİSTESİ'!$F:$AJ,23,0)),"")</f>
        <v/>
      </c>
      <c r="P677" s="31"/>
      <c r="Q677" s="31"/>
      <c r="R677" s="137" t="str">
        <f ca="1">(IFERROR(IF($C677="","",VLOOKUP(FİLTRE!$C677,'SKT LİSTESİ'!$F:$AJ,15,0)),""))</f>
        <v/>
      </c>
      <c r="S677" s="138" t="str">
        <f ca="1">IFERROR(IF($C677="","",VLOOKUP(FİLTRE!$C677,'SKT LİSTESİ'!$F:$AJ,16,0)),"")</f>
        <v/>
      </c>
      <c r="AF677" s="179" t="str">
        <f t="shared" ca="1" si="42"/>
        <v/>
      </c>
      <c r="AG677" s="179">
        <f t="shared" ca="1" si="43"/>
        <v>0</v>
      </c>
      <c r="AH677" s="179">
        <f t="shared" ca="1" si="44"/>
        <v>0</v>
      </c>
    </row>
    <row r="678" spans="2:34" ht="15.75" x14ac:dyDescent="0.25">
      <c r="B678">
        <f t="shared" ca="1" si="41"/>
        <v>666</v>
      </c>
      <c r="C678" t="str">
        <f ca="1">IFERROR(VLOOKUP(B678,'SKT LİSTESİ'!F:F,1,0),"")</f>
        <v/>
      </c>
      <c r="E678" s="128" t="str">
        <f ca="1">IFERROR(IF($C678="","",VLOOKUP(FİLTRE!$C678,'SKT LİSTESİ'!$F:$S,5,0)),"")</f>
        <v/>
      </c>
      <c r="F678" s="129" t="str">
        <f ca="1">IFERROR(IF($C678="","",VLOOKUP(FİLTRE!$C678,'SKT LİSTESİ'!$F:$S,7,0)),"")</f>
        <v/>
      </c>
      <c r="G678" s="130" t="str">
        <f ca="1">IFERROR(IF($C678="","",VLOOKUP(FİLTRE!$C678,'SKT LİSTESİ'!$F:$S,8,0)),"")</f>
        <v/>
      </c>
      <c r="H678" s="131" t="str">
        <f ca="1">IF(E678="","",IF($C678="","",VLOOKUP(FİLTRE!$C678,'SKT LİSTESİ'!$F:$S,9,0)))</f>
        <v/>
      </c>
      <c r="I678" s="132" t="str">
        <f ca="1">IFERROR(IF($C678="","",VLOOKUP(FİLTRE!$C678,'SKT LİSTESİ'!$F:$S,10,0)),"")</f>
        <v/>
      </c>
      <c r="J678" s="133" t="str">
        <f ca="1">IFERROR(IF($C678="","",VLOOKUP(FİLTRE!$C678,'SKT LİSTESİ'!$F:$S,11,0)),"")</f>
        <v/>
      </c>
      <c r="K678" s="134" t="str">
        <f ca="1">IFERROR(IF($C678="","",VLOOKUP(FİLTRE!$C678,'SKT LİSTESİ'!$F:$S,12,0)),"")</f>
        <v/>
      </c>
      <c r="L678" s="134" t="str">
        <f ca="1">IFERROR(IF($C678="","",VLOOKUP(FİLTRE!$C678,'SKT LİSTESİ'!$F:$S,13,0)),"")</f>
        <v/>
      </c>
      <c r="M678" s="135" t="str">
        <f ca="1">IFERROR(IF($C678="","",VLOOKUP(FİLTRE!$C678,'SKT LİSTESİ'!$F:$AJ,14,0)),"")</f>
        <v/>
      </c>
      <c r="N678" s="31" t="str">
        <f ca="1">IFERROR(IF($C678="","",VLOOKUP(FİLTRE!$C678,'SKT LİSTESİ'!$F:$AJ,22,0)),"")</f>
        <v/>
      </c>
      <c r="O678" s="136" t="str">
        <f ca="1">IFERROR(IF($C678="","",VLOOKUP(FİLTRE!$C678,'SKT LİSTESİ'!$F:$AJ,23,0)),"")</f>
        <v/>
      </c>
      <c r="P678" s="31"/>
      <c r="Q678" s="31"/>
      <c r="R678" s="137" t="str">
        <f ca="1">(IFERROR(IF($C678="","",VLOOKUP(FİLTRE!$C678,'SKT LİSTESİ'!$F:$AJ,15,0)),""))</f>
        <v/>
      </c>
      <c r="S678" s="138" t="str">
        <f ca="1">IFERROR(IF($C678="","",VLOOKUP(FİLTRE!$C678,'SKT LİSTESİ'!$F:$AJ,16,0)),"")</f>
        <v/>
      </c>
      <c r="AF678" s="179" t="str">
        <f t="shared" ca="1" si="42"/>
        <v/>
      </c>
      <c r="AG678" s="179">
        <f t="shared" ca="1" si="43"/>
        <v>0</v>
      </c>
      <c r="AH678" s="179">
        <f t="shared" ca="1" si="44"/>
        <v>0</v>
      </c>
    </row>
    <row r="679" spans="2:34" ht="15.75" x14ac:dyDescent="0.25">
      <c r="B679">
        <f t="shared" ca="1" si="41"/>
        <v>667</v>
      </c>
      <c r="C679" t="str">
        <f ca="1">IFERROR(VLOOKUP(B679,'SKT LİSTESİ'!F:F,1,0),"")</f>
        <v/>
      </c>
      <c r="E679" s="128" t="str">
        <f ca="1">IFERROR(IF($C679="","",VLOOKUP(FİLTRE!$C679,'SKT LİSTESİ'!$F:$S,5,0)),"")</f>
        <v/>
      </c>
      <c r="F679" s="129" t="str">
        <f ca="1">IFERROR(IF($C679="","",VLOOKUP(FİLTRE!$C679,'SKT LİSTESİ'!$F:$S,7,0)),"")</f>
        <v/>
      </c>
      <c r="G679" s="130" t="str">
        <f ca="1">IFERROR(IF($C679="","",VLOOKUP(FİLTRE!$C679,'SKT LİSTESİ'!$F:$S,8,0)),"")</f>
        <v/>
      </c>
      <c r="H679" s="131" t="str">
        <f ca="1">IF(E679="","",IF($C679="","",VLOOKUP(FİLTRE!$C679,'SKT LİSTESİ'!$F:$S,9,0)))</f>
        <v/>
      </c>
      <c r="I679" s="132" t="str">
        <f ca="1">IFERROR(IF($C679="","",VLOOKUP(FİLTRE!$C679,'SKT LİSTESİ'!$F:$S,10,0)),"")</f>
        <v/>
      </c>
      <c r="J679" s="133" t="str">
        <f ca="1">IFERROR(IF($C679="","",VLOOKUP(FİLTRE!$C679,'SKT LİSTESİ'!$F:$S,11,0)),"")</f>
        <v/>
      </c>
      <c r="K679" s="134" t="str">
        <f ca="1">IFERROR(IF($C679="","",VLOOKUP(FİLTRE!$C679,'SKT LİSTESİ'!$F:$S,12,0)),"")</f>
        <v/>
      </c>
      <c r="L679" s="134" t="str">
        <f ca="1">IFERROR(IF($C679="","",VLOOKUP(FİLTRE!$C679,'SKT LİSTESİ'!$F:$S,13,0)),"")</f>
        <v/>
      </c>
      <c r="M679" s="135" t="str">
        <f ca="1">IFERROR(IF($C679="","",VLOOKUP(FİLTRE!$C679,'SKT LİSTESİ'!$F:$AJ,14,0)),"")</f>
        <v/>
      </c>
      <c r="N679" s="31" t="str">
        <f ca="1">IFERROR(IF($C679="","",VLOOKUP(FİLTRE!$C679,'SKT LİSTESİ'!$F:$AJ,22,0)),"")</f>
        <v/>
      </c>
      <c r="O679" s="136" t="str">
        <f ca="1">IFERROR(IF($C679="","",VLOOKUP(FİLTRE!$C679,'SKT LİSTESİ'!$F:$AJ,23,0)),"")</f>
        <v/>
      </c>
      <c r="P679" s="31"/>
      <c r="Q679" s="31"/>
      <c r="R679" s="137" t="str">
        <f ca="1">(IFERROR(IF($C679="","",VLOOKUP(FİLTRE!$C679,'SKT LİSTESİ'!$F:$AJ,15,0)),""))</f>
        <v/>
      </c>
      <c r="S679" s="138" t="str">
        <f ca="1">IFERROR(IF($C679="","",VLOOKUP(FİLTRE!$C679,'SKT LİSTESİ'!$F:$AJ,16,0)),"")</f>
        <v/>
      </c>
      <c r="AF679" s="179" t="str">
        <f t="shared" ca="1" si="42"/>
        <v/>
      </c>
      <c r="AG679" s="179">
        <f t="shared" ca="1" si="43"/>
        <v>0</v>
      </c>
      <c r="AH679" s="179">
        <f t="shared" ca="1" si="44"/>
        <v>0</v>
      </c>
    </row>
    <row r="680" spans="2:34" ht="15.75" x14ac:dyDescent="0.25">
      <c r="B680">
        <f t="shared" ca="1" si="41"/>
        <v>668</v>
      </c>
      <c r="C680" t="str">
        <f ca="1">IFERROR(VLOOKUP(B680,'SKT LİSTESİ'!F:F,1,0),"")</f>
        <v/>
      </c>
      <c r="E680" s="128" t="str">
        <f ca="1">IFERROR(IF($C680="","",VLOOKUP(FİLTRE!$C680,'SKT LİSTESİ'!$F:$S,5,0)),"")</f>
        <v/>
      </c>
      <c r="F680" s="129" t="str">
        <f ca="1">IFERROR(IF($C680="","",VLOOKUP(FİLTRE!$C680,'SKT LİSTESİ'!$F:$S,7,0)),"")</f>
        <v/>
      </c>
      <c r="G680" s="130" t="str">
        <f ca="1">IFERROR(IF($C680="","",VLOOKUP(FİLTRE!$C680,'SKT LİSTESİ'!$F:$S,8,0)),"")</f>
        <v/>
      </c>
      <c r="H680" s="131" t="str">
        <f ca="1">IF(E680="","",IF($C680="","",VLOOKUP(FİLTRE!$C680,'SKT LİSTESİ'!$F:$S,9,0)))</f>
        <v/>
      </c>
      <c r="I680" s="132" t="str">
        <f ca="1">IFERROR(IF($C680="","",VLOOKUP(FİLTRE!$C680,'SKT LİSTESİ'!$F:$S,10,0)),"")</f>
        <v/>
      </c>
      <c r="J680" s="133" t="str">
        <f ca="1">IFERROR(IF($C680="","",VLOOKUP(FİLTRE!$C680,'SKT LİSTESİ'!$F:$S,11,0)),"")</f>
        <v/>
      </c>
      <c r="K680" s="134" t="str">
        <f ca="1">IFERROR(IF($C680="","",VLOOKUP(FİLTRE!$C680,'SKT LİSTESİ'!$F:$S,12,0)),"")</f>
        <v/>
      </c>
      <c r="L680" s="134" t="str">
        <f ca="1">IFERROR(IF($C680="","",VLOOKUP(FİLTRE!$C680,'SKT LİSTESİ'!$F:$S,13,0)),"")</f>
        <v/>
      </c>
      <c r="M680" s="135" t="str">
        <f ca="1">IFERROR(IF($C680="","",VLOOKUP(FİLTRE!$C680,'SKT LİSTESİ'!$F:$AJ,14,0)),"")</f>
        <v/>
      </c>
      <c r="N680" s="31" t="str">
        <f ca="1">IFERROR(IF($C680="","",VLOOKUP(FİLTRE!$C680,'SKT LİSTESİ'!$F:$AJ,22,0)),"")</f>
        <v/>
      </c>
      <c r="O680" s="136" t="str">
        <f ca="1">IFERROR(IF($C680="","",VLOOKUP(FİLTRE!$C680,'SKT LİSTESİ'!$F:$AJ,23,0)),"")</f>
        <v/>
      </c>
      <c r="P680" s="31"/>
      <c r="Q680" s="31"/>
      <c r="R680" s="137" t="str">
        <f ca="1">(IFERROR(IF($C680="","",VLOOKUP(FİLTRE!$C680,'SKT LİSTESİ'!$F:$AJ,15,0)),""))</f>
        <v/>
      </c>
      <c r="S680" s="138" t="str">
        <f ca="1">IFERROR(IF($C680="","",VLOOKUP(FİLTRE!$C680,'SKT LİSTESİ'!$F:$AJ,16,0)),"")</f>
        <v/>
      </c>
      <c r="AF680" s="179" t="str">
        <f t="shared" ca="1" si="42"/>
        <v/>
      </c>
      <c r="AG680" s="179">
        <f t="shared" ca="1" si="43"/>
        <v>0</v>
      </c>
      <c r="AH680" s="179">
        <f t="shared" ca="1" si="44"/>
        <v>0</v>
      </c>
    </row>
    <row r="681" spans="2:34" ht="15.75" x14ac:dyDescent="0.25">
      <c r="B681">
        <f t="shared" ca="1" si="41"/>
        <v>669</v>
      </c>
      <c r="C681" t="str">
        <f ca="1">IFERROR(VLOOKUP(B681,'SKT LİSTESİ'!F:F,1,0),"")</f>
        <v/>
      </c>
      <c r="E681" s="128" t="str">
        <f ca="1">IFERROR(IF($C681="","",VLOOKUP(FİLTRE!$C681,'SKT LİSTESİ'!$F:$S,5,0)),"")</f>
        <v/>
      </c>
      <c r="F681" s="129" t="str">
        <f ca="1">IFERROR(IF($C681="","",VLOOKUP(FİLTRE!$C681,'SKT LİSTESİ'!$F:$S,7,0)),"")</f>
        <v/>
      </c>
      <c r="G681" s="130" t="str">
        <f ca="1">IFERROR(IF($C681="","",VLOOKUP(FİLTRE!$C681,'SKT LİSTESİ'!$F:$S,8,0)),"")</f>
        <v/>
      </c>
      <c r="H681" s="131" t="str">
        <f ca="1">IF(E681="","",IF($C681="","",VLOOKUP(FİLTRE!$C681,'SKT LİSTESİ'!$F:$S,9,0)))</f>
        <v/>
      </c>
      <c r="I681" s="132" t="str">
        <f ca="1">IFERROR(IF($C681="","",VLOOKUP(FİLTRE!$C681,'SKT LİSTESİ'!$F:$S,10,0)),"")</f>
        <v/>
      </c>
      <c r="J681" s="133" t="str">
        <f ca="1">IFERROR(IF($C681="","",VLOOKUP(FİLTRE!$C681,'SKT LİSTESİ'!$F:$S,11,0)),"")</f>
        <v/>
      </c>
      <c r="K681" s="134" t="str">
        <f ca="1">IFERROR(IF($C681="","",VLOOKUP(FİLTRE!$C681,'SKT LİSTESİ'!$F:$S,12,0)),"")</f>
        <v/>
      </c>
      <c r="L681" s="134" t="str">
        <f ca="1">IFERROR(IF($C681="","",VLOOKUP(FİLTRE!$C681,'SKT LİSTESİ'!$F:$S,13,0)),"")</f>
        <v/>
      </c>
      <c r="M681" s="135" t="str">
        <f ca="1">IFERROR(IF($C681="","",VLOOKUP(FİLTRE!$C681,'SKT LİSTESİ'!$F:$AJ,14,0)),"")</f>
        <v/>
      </c>
      <c r="N681" s="31" t="str">
        <f ca="1">IFERROR(IF($C681="","",VLOOKUP(FİLTRE!$C681,'SKT LİSTESİ'!$F:$AJ,22,0)),"")</f>
        <v/>
      </c>
      <c r="O681" s="136" t="str">
        <f ca="1">IFERROR(IF($C681="","",VLOOKUP(FİLTRE!$C681,'SKT LİSTESİ'!$F:$AJ,23,0)),"")</f>
        <v/>
      </c>
      <c r="P681" s="31"/>
      <c r="Q681" s="31"/>
      <c r="R681" s="137" t="str">
        <f ca="1">(IFERROR(IF($C681="","",VLOOKUP(FİLTRE!$C681,'SKT LİSTESİ'!$F:$AJ,15,0)),""))</f>
        <v/>
      </c>
      <c r="S681" s="138" t="str">
        <f ca="1">IFERROR(IF($C681="","",VLOOKUP(FİLTRE!$C681,'SKT LİSTESİ'!$F:$AJ,16,0)),"")</f>
        <v/>
      </c>
      <c r="AF681" s="179" t="str">
        <f t="shared" ca="1" si="42"/>
        <v/>
      </c>
      <c r="AG681" s="179">
        <f t="shared" ca="1" si="43"/>
        <v>0</v>
      </c>
      <c r="AH681" s="179">
        <f t="shared" ca="1" si="44"/>
        <v>0</v>
      </c>
    </row>
    <row r="682" spans="2:34" ht="15.75" x14ac:dyDescent="0.25">
      <c r="B682">
        <f t="shared" ca="1" si="41"/>
        <v>670</v>
      </c>
      <c r="C682" t="str">
        <f ca="1">IFERROR(VLOOKUP(B682,'SKT LİSTESİ'!F:F,1,0),"")</f>
        <v/>
      </c>
      <c r="E682" s="128" t="str">
        <f ca="1">IFERROR(IF($C682="","",VLOOKUP(FİLTRE!$C682,'SKT LİSTESİ'!$F:$S,5,0)),"")</f>
        <v/>
      </c>
      <c r="F682" s="129" t="str">
        <f ca="1">IFERROR(IF($C682="","",VLOOKUP(FİLTRE!$C682,'SKT LİSTESİ'!$F:$S,7,0)),"")</f>
        <v/>
      </c>
      <c r="G682" s="130" t="str">
        <f ca="1">IFERROR(IF($C682="","",VLOOKUP(FİLTRE!$C682,'SKT LİSTESİ'!$F:$S,8,0)),"")</f>
        <v/>
      </c>
      <c r="H682" s="131" t="str">
        <f ca="1">IF(E682="","",IF($C682="","",VLOOKUP(FİLTRE!$C682,'SKT LİSTESİ'!$F:$S,9,0)))</f>
        <v/>
      </c>
      <c r="I682" s="132" t="str">
        <f ca="1">IFERROR(IF($C682="","",VLOOKUP(FİLTRE!$C682,'SKT LİSTESİ'!$F:$S,10,0)),"")</f>
        <v/>
      </c>
      <c r="J682" s="133" t="str">
        <f ca="1">IFERROR(IF($C682="","",VLOOKUP(FİLTRE!$C682,'SKT LİSTESİ'!$F:$S,11,0)),"")</f>
        <v/>
      </c>
      <c r="K682" s="134" t="str">
        <f ca="1">IFERROR(IF($C682="","",VLOOKUP(FİLTRE!$C682,'SKT LİSTESİ'!$F:$S,12,0)),"")</f>
        <v/>
      </c>
      <c r="L682" s="134" t="str">
        <f ca="1">IFERROR(IF($C682="","",VLOOKUP(FİLTRE!$C682,'SKT LİSTESİ'!$F:$S,13,0)),"")</f>
        <v/>
      </c>
      <c r="M682" s="135" t="str">
        <f ca="1">IFERROR(IF($C682="","",VLOOKUP(FİLTRE!$C682,'SKT LİSTESİ'!$F:$AJ,14,0)),"")</f>
        <v/>
      </c>
      <c r="N682" s="31" t="str">
        <f ca="1">IFERROR(IF($C682="","",VLOOKUP(FİLTRE!$C682,'SKT LİSTESİ'!$F:$AJ,22,0)),"")</f>
        <v/>
      </c>
      <c r="O682" s="136" t="str">
        <f ca="1">IFERROR(IF($C682="","",VLOOKUP(FİLTRE!$C682,'SKT LİSTESİ'!$F:$AJ,23,0)),"")</f>
        <v/>
      </c>
      <c r="P682" s="31"/>
      <c r="Q682" s="31"/>
      <c r="R682" s="137" t="str">
        <f ca="1">(IFERROR(IF($C682="","",VLOOKUP(FİLTRE!$C682,'SKT LİSTESİ'!$F:$AJ,15,0)),""))</f>
        <v/>
      </c>
      <c r="S682" s="138" t="str">
        <f ca="1">IFERROR(IF($C682="","",VLOOKUP(FİLTRE!$C682,'SKT LİSTESİ'!$F:$AJ,16,0)),"")</f>
        <v/>
      </c>
      <c r="AF682" s="179" t="str">
        <f t="shared" ca="1" si="42"/>
        <v/>
      </c>
      <c r="AG682" s="179">
        <f t="shared" ca="1" si="43"/>
        <v>0</v>
      </c>
      <c r="AH682" s="179">
        <f t="shared" ca="1" si="44"/>
        <v>0</v>
      </c>
    </row>
    <row r="683" spans="2:34" ht="15.75" x14ac:dyDescent="0.25">
      <c r="B683">
        <f t="shared" ca="1" si="41"/>
        <v>671</v>
      </c>
      <c r="C683" t="str">
        <f ca="1">IFERROR(VLOOKUP(B683,'SKT LİSTESİ'!F:F,1,0),"")</f>
        <v/>
      </c>
      <c r="E683" s="128" t="str">
        <f ca="1">IFERROR(IF($C683="","",VLOOKUP(FİLTRE!$C683,'SKT LİSTESİ'!$F:$S,5,0)),"")</f>
        <v/>
      </c>
      <c r="F683" s="129" t="str">
        <f ca="1">IFERROR(IF($C683="","",VLOOKUP(FİLTRE!$C683,'SKT LİSTESİ'!$F:$S,7,0)),"")</f>
        <v/>
      </c>
      <c r="G683" s="130" t="str">
        <f ca="1">IFERROR(IF($C683="","",VLOOKUP(FİLTRE!$C683,'SKT LİSTESİ'!$F:$S,8,0)),"")</f>
        <v/>
      </c>
      <c r="H683" s="131" t="str">
        <f ca="1">IF(E683="","",IF($C683="","",VLOOKUP(FİLTRE!$C683,'SKT LİSTESİ'!$F:$S,9,0)))</f>
        <v/>
      </c>
      <c r="I683" s="132" t="str">
        <f ca="1">IFERROR(IF($C683="","",VLOOKUP(FİLTRE!$C683,'SKT LİSTESİ'!$F:$S,10,0)),"")</f>
        <v/>
      </c>
      <c r="J683" s="133" t="str">
        <f ca="1">IFERROR(IF($C683="","",VLOOKUP(FİLTRE!$C683,'SKT LİSTESİ'!$F:$S,11,0)),"")</f>
        <v/>
      </c>
      <c r="K683" s="134" t="str">
        <f ca="1">IFERROR(IF($C683="","",VLOOKUP(FİLTRE!$C683,'SKT LİSTESİ'!$F:$S,12,0)),"")</f>
        <v/>
      </c>
      <c r="L683" s="134" t="str">
        <f ca="1">IFERROR(IF($C683="","",VLOOKUP(FİLTRE!$C683,'SKT LİSTESİ'!$F:$S,13,0)),"")</f>
        <v/>
      </c>
      <c r="M683" s="135" t="str">
        <f ca="1">IFERROR(IF($C683="","",VLOOKUP(FİLTRE!$C683,'SKT LİSTESİ'!$F:$AJ,14,0)),"")</f>
        <v/>
      </c>
      <c r="N683" s="31" t="str">
        <f ca="1">IFERROR(IF($C683="","",VLOOKUP(FİLTRE!$C683,'SKT LİSTESİ'!$F:$AJ,22,0)),"")</f>
        <v/>
      </c>
      <c r="O683" s="136" t="str">
        <f ca="1">IFERROR(IF($C683="","",VLOOKUP(FİLTRE!$C683,'SKT LİSTESİ'!$F:$AJ,23,0)),"")</f>
        <v/>
      </c>
      <c r="P683" s="31"/>
      <c r="Q683" s="31"/>
      <c r="R683" s="137" t="str">
        <f ca="1">(IFERROR(IF($C683="","",VLOOKUP(FİLTRE!$C683,'SKT LİSTESİ'!$F:$AJ,15,0)),""))</f>
        <v/>
      </c>
      <c r="S683" s="138" t="str">
        <f ca="1">IFERROR(IF($C683="","",VLOOKUP(FİLTRE!$C683,'SKT LİSTESİ'!$F:$AJ,16,0)),"")</f>
        <v/>
      </c>
      <c r="AF683" s="179" t="str">
        <f t="shared" ca="1" si="42"/>
        <v/>
      </c>
      <c r="AG683" s="179">
        <f t="shared" ca="1" si="43"/>
        <v>0</v>
      </c>
      <c r="AH683" s="179">
        <f t="shared" ca="1" si="44"/>
        <v>0</v>
      </c>
    </row>
    <row r="684" spans="2:34" ht="15.75" x14ac:dyDescent="0.25">
      <c r="B684">
        <f t="shared" ca="1" si="41"/>
        <v>672</v>
      </c>
      <c r="C684" t="str">
        <f ca="1">IFERROR(VLOOKUP(B684,'SKT LİSTESİ'!F:F,1,0),"")</f>
        <v/>
      </c>
      <c r="E684" s="128" t="str">
        <f ca="1">IFERROR(IF($C684="","",VLOOKUP(FİLTRE!$C684,'SKT LİSTESİ'!$F:$S,5,0)),"")</f>
        <v/>
      </c>
      <c r="F684" s="129" t="str">
        <f ca="1">IFERROR(IF($C684="","",VLOOKUP(FİLTRE!$C684,'SKT LİSTESİ'!$F:$S,7,0)),"")</f>
        <v/>
      </c>
      <c r="G684" s="130" t="str">
        <f ca="1">IFERROR(IF($C684="","",VLOOKUP(FİLTRE!$C684,'SKT LİSTESİ'!$F:$S,8,0)),"")</f>
        <v/>
      </c>
      <c r="H684" s="131" t="str">
        <f ca="1">IF(E684="","",IF($C684="","",VLOOKUP(FİLTRE!$C684,'SKT LİSTESİ'!$F:$S,9,0)))</f>
        <v/>
      </c>
      <c r="I684" s="132" t="str">
        <f ca="1">IFERROR(IF($C684="","",VLOOKUP(FİLTRE!$C684,'SKT LİSTESİ'!$F:$S,10,0)),"")</f>
        <v/>
      </c>
      <c r="J684" s="133" t="str">
        <f ca="1">IFERROR(IF($C684="","",VLOOKUP(FİLTRE!$C684,'SKT LİSTESİ'!$F:$S,11,0)),"")</f>
        <v/>
      </c>
      <c r="K684" s="134" t="str">
        <f ca="1">IFERROR(IF($C684="","",VLOOKUP(FİLTRE!$C684,'SKT LİSTESİ'!$F:$S,12,0)),"")</f>
        <v/>
      </c>
      <c r="L684" s="134" t="str">
        <f ca="1">IFERROR(IF($C684="","",VLOOKUP(FİLTRE!$C684,'SKT LİSTESİ'!$F:$S,13,0)),"")</f>
        <v/>
      </c>
      <c r="M684" s="135" t="str">
        <f ca="1">IFERROR(IF($C684="","",VLOOKUP(FİLTRE!$C684,'SKT LİSTESİ'!$F:$AJ,14,0)),"")</f>
        <v/>
      </c>
      <c r="N684" s="31" t="str">
        <f ca="1">IFERROR(IF($C684="","",VLOOKUP(FİLTRE!$C684,'SKT LİSTESİ'!$F:$AJ,22,0)),"")</f>
        <v/>
      </c>
      <c r="O684" s="136" t="str">
        <f ca="1">IFERROR(IF($C684="","",VLOOKUP(FİLTRE!$C684,'SKT LİSTESİ'!$F:$AJ,23,0)),"")</f>
        <v/>
      </c>
      <c r="P684" s="31"/>
      <c r="Q684" s="31"/>
      <c r="R684" s="137" t="str">
        <f ca="1">(IFERROR(IF($C684="","",VLOOKUP(FİLTRE!$C684,'SKT LİSTESİ'!$F:$AJ,15,0)),""))</f>
        <v/>
      </c>
      <c r="S684" s="138" t="str">
        <f ca="1">IFERROR(IF($C684="","",VLOOKUP(FİLTRE!$C684,'SKT LİSTESİ'!$F:$AJ,16,0)),"")</f>
        <v/>
      </c>
      <c r="AF684" s="179" t="str">
        <f t="shared" ca="1" si="42"/>
        <v/>
      </c>
      <c r="AG684" s="179">
        <f t="shared" ca="1" si="43"/>
        <v>0</v>
      </c>
      <c r="AH684" s="179">
        <f t="shared" ca="1" si="44"/>
        <v>0</v>
      </c>
    </row>
    <row r="685" spans="2:34" ht="15.75" x14ac:dyDescent="0.25">
      <c r="B685">
        <f t="shared" ca="1" si="41"/>
        <v>673</v>
      </c>
      <c r="C685" t="str">
        <f ca="1">IFERROR(VLOOKUP(B685,'SKT LİSTESİ'!F:F,1,0),"")</f>
        <v/>
      </c>
      <c r="E685" s="128" t="str">
        <f ca="1">IFERROR(IF($C685="","",VLOOKUP(FİLTRE!$C685,'SKT LİSTESİ'!$F:$S,5,0)),"")</f>
        <v/>
      </c>
      <c r="F685" s="129" t="str">
        <f ca="1">IFERROR(IF($C685="","",VLOOKUP(FİLTRE!$C685,'SKT LİSTESİ'!$F:$S,7,0)),"")</f>
        <v/>
      </c>
      <c r="G685" s="130" t="str">
        <f ca="1">IFERROR(IF($C685="","",VLOOKUP(FİLTRE!$C685,'SKT LİSTESİ'!$F:$S,8,0)),"")</f>
        <v/>
      </c>
      <c r="H685" s="131" t="str">
        <f ca="1">IF(E685="","",IF($C685="","",VLOOKUP(FİLTRE!$C685,'SKT LİSTESİ'!$F:$S,9,0)))</f>
        <v/>
      </c>
      <c r="I685" s="132" t="str">
        <f ca="1">IFERROR(IF($C685="","",VLOOKUP(FİLTRE!$C685,'SKT LİSTESİ'!$F:$S,10,0)),"")</f>
        <v/>
      </c>
      <c r="J685" s="133" t="str">
        <f ca="1">IFERROR(IF($C685="","",VLOOKUP(FİLTRE!$C685,'SKT LİSTESİ'!$F:$S,11,0)),"")</f>
        <v/>
      </c>
      <c r="K685" s="134" t="str">
        <f ca="1">IFERROR(IF($C685="","",VLOOKUP(FİLTRE!$C685,'SKT LİSTESİ'!$F:$S,12,0)),"")</f>
        <v/>
      </c>
      <c r="L685" s="134" t="str">
        <f ca="1">IFERROR(IF($C685="","",VLOOKUP(FİLTRE!$C685,'SKT LİSTESİ'!$F:$S,13,0)),"")</f>
        <v/>
      </c>
      <c r="M685" s="135" t="str">
        <f ca="1">IFERROR(IF($C685="","",VLOOKUP(FİLTRE!$C685,'SKT LİSTESİ'!$F:$AJ,14,0)),"")</f>
        <v/>
      </c>
      <c r="N685" s="31" t="str">
        <f ca="1">IFERROR(IF($C685="","",VLOOKUP(FİLTRE!$C685,'SKT LİSTESİ'!$F:$AJ,22,0)),"")</f>
        <v/>
      </c>
      <c r="O685" s="136" t="str">
        <f ca="1">IFERROR(IF($C685="","",VLOOKUP(FİLTRE!$C685,'SKT LİSTESİ'!$F:$AJ,23,0)),"")</f>
        <v/>
      </c>
      <c r="P685" s="31"/>
      <c r="Q685" s="31"/>
      <c r="R685" s="137" t="str">
        <f ca="1">(IFERROR(IF($C685="","",VLOOKUP(FİLTRE!$C685,'SKT LİSTESİ'!$F:$AJ,15,0)),""))</f>
        <v/>
      </c>
      <c r="S685" s="138" t="str">
        <f ca="1">IFERROR(IF($C685="","",VLOOKUP(FİLTRE!$C685,'SKT LİSTESİ'!$F:$AJ,16,0)),"")</f>
        <v/>
      </c>
      <c r="AF685" s="179" t="str">
        <f t="shared" ca="1" si="42"/>
        <v/>
      </c>
      <c r="AG685" s="179">
        <f t="shared" ca="1" si="43"/>
        <v>0</v>
      </c>
      <c r="AH685" s="179">
        <f t="shared" ca="1" si="44"/>
        <v>0</v>
      </c>
    </row>
    <row r="686" spans="2:34" ht="15.75" x14ac:dyDescent="0.25">
      <c r="B686">
        <f t="shared" ca="1" si="41"/>
        <v>674</v>
      </c>
      <c r="C686" t="str">
        <f ca="1">IFERROR(VLOOKUP(B686,'SKT LİSTESİ'!F:F,1,0),"")</f>
        <v/>
      </c>
      <c r="E686" s="128" t="str">
        <f ca="1">IFERROR(IF($C686="","",VLOOKUP(FİLTRE!$C686,'SKT LİSTESİ'!$F:$S,5,0)),"")</f>
        <v/>
      </c>
      <c r="F686" s="129" t="str">
        <f ca="1">IFERROR(IF($C686="","",VLOOKUP(FİLTRE!$C686,'SKT LİSTESİ'!$F:$S,7,0)),"")</f>
        <v/>
      </c>
      <c r="G686" s="130" t="str">
        <f ca="1">IFERROR(IF($C686="","",VLOOKUP(FİLTRE!$C686,'SKT LİSTESİ'!$F:$S,8,0)),"")</f>
        <v/>
      </c>
      <c r="H686" s="131" t="str">
        <f ca="1">IF(E686="","",IF($C686="","",VLOOKUP(FİLTRE!$C686,'SKT LİSTESİ'!$F:$S,9,0)))</f>
        <v/>
      </c>
      <c r="I686" s="132" t="str">
        <f ca="1">IFERROR(IF($C686="","",VLOOKUP(FİLTRE!$C686,'SKT LİSTESİ'!$F:$S,10,0)),"")</f>
        <v/>
      </c>
      <c r="J686" s="133" t="str">
        <f ca="1">IFERROR(IF($C686="","",VLOOKUP(FİLTRE!$C686,'SKT LİSTESİ'!$F:$S,11,0)),"")</f>
        <v/>
      </c>
      <c r="K686" s="134" t="str">
        <f ca="1">IFERROR(IF($C686="","",VLOOKUP(FİLTRE!$C686,'SKT LİSTESİ'!$F:$S,12,0)),"")</f>
        <v/>
      </c>
      <c r="L686" s="134" t="str">
        <f ca="1">IFERROR(IF($C686="","",VLOOKUP(FİLTRE!$C686,'SKT LİSTESİ'!$F:$S,13,0)),"")</f>
        <v/>
      </c>
      <c r="M686" s="135" t="str">
        <f ca="1">IFERROR(IF($C686="","",VLOOKUP(FİLTRE!$C686,'SKT LİSTESİ'!$F:$AJ,14,0)),"")</f>
        <v/>
      </c>
      <c r="N686" s="31" t="str">
        <f ca="1">IFERROR(IF($C686="","",VLOOKUP(FİLTRE!$C686,'SKT LİSTESİ'!$F:$AJ,22,0)),"")</f>
        <v/>
      </c>
      <c r="O686" s="136" t="str">
        <f ca="1">IFERROR(IF($C686="","",VLOOKUP(FİLTRE!$C686,'SKT LİSTESİ'!$F:$AJ,23,0)),"")</f>
        <v/>
      </c>
      <c r="P686" s="31"/>
      <c r="Q686" s="31"/>
      <c r="R686" s="137" t="str">
        <f ca="1">(IFERROR(IF($C686="","",VLOOKUP(FİLTRE!$C686,'SKT LİSTESİ'!$F:$AJ,15,0)),""))</f>
        <v/>
      </c>
      <c r="S686" s="138" t="str">
        <f ca="1">IFERROR(IF($C686="","",VLOOKUP(FİLTRE!$C686,'SKT LİSTESİ'!$F:$AJ,16,0)),"")</f>
        <v/>
      </c>
      <c r="AF686" s="179" t="str">
        <f t="shared" ca="1" si="42"/>
        <v/>
      </c>
      <c r="AG686" s="179">
        <f t="shared" ca="1" si="43"/>
        <v>0</v>
      </c>
      <c r="AH686" s="179">
        <f t="shared" ca="1" si="44"/>
        <v>0</v>
      </c>
    </row>
    <row r="687" spans="2:34" ht="15.75" x14ac:dyDescent="0.25">
      <c r="B687">
        <f t="shared" ca="1" si="41"/>
        <v>675</v>
      </c>
      <c r="C687" t="str">
        <f ca="1">IFERROR(VLOOKUP(B687,'SKT LİSTESİ'!F:F,1,0),"")</f>
        <v/>
      </c>
      <c r="E687" s="128" t="str">
        <f ca="1">IFERROR(IF($C687="","",VLOOKUP(FİLTRE!$C687,'SKT LİSTESİ'!$F:$S,5,0)),"")</f>
        <v/>
      </c>
      <c r="F687" s="129" t="str">
        <f ca="1">IFERROR(IF($C687="","",VLOOKUP(FİLTRE!$C687,'SKT LİSTESİ'!$F:$S,7,0)),"")</f>
        <v/>
      </c>
      <c r="G687" s="130" t="str">
        <f ca="1">IFERROR(IF($C687="","",VLOOKUP(FİLTRE!$C687,'SKT LİSTESİ'!$F:$S,8,0)),"")</f>
        <v/>
      </c>
      <c r="H687" s="131" t="str">
        <f ca="1">IF(E687="","",IF($C687="","",VLOOKUP(FİLTRE!$C687,'SKT LİSTESİ'!$F:$S,9,0)))</f>
        <v/>
      </c>
      <c r="I687" s="132" t="str">
        <f ca="1">IFERROR(IF($C687="","",VLOOKUP(FİLTRE!$C687,'SKT LİSTESİ'!$F:$S,10,0)),"")</f>
        <v/>
      </c>
      <c r="J687" s="133" t="str">
        <f ca="1">IFERROR(IF($C687="","",VLOOKUP(FİLTRE!$C687,'SKT LİSTESİ'!$F:$S,11,0)),"")</f>
        <v/>
      </c>
      <c r="K687" s="134" t="str">
        <f ca="1">IFERROR(IF($C687="","",VLOOKUP(FİLTRE!$C687,'SKT LİSTESİ'!$F:$S,12,0)),"")</f>
        <v/>
      </c>
      <c r="L687" s="134" t="str">
        <f ca="1">IFERROR(IF($C687="","",VLOOKUP(FİLTRE!$C687,'SKT LİSTESİ'!$F:$S,13,0)),"")</f>
        <v/>
      </c>
      <c r="M687" s="135" t="str">
        <f ca="1">IFERROR(IF($C687="","",VLOOKUP(FİLTRE!$C687,'SKT LİSTESİ'!$F:$AJ,14,0)),"")</f>
        <v/>
      </c>
      <c r="N687" s="31" t="str">
        <f ca="1">IFERROR(IF($C687="","",VLOOKUP(FİLTRE!$C687,'SKT LİSTESİ'!$F:$AJ,22,0)),"")</f>
        <v/>
      </c>
      <c r="O687" s="136" t="str">
        <f ca="1">IFERROR(IF($C687="","",VLOOKUP(FİLTRE!$C687,'SKT LİSTESİ'!$F:$AJ,23,0)),"")</f>
        <v/>
      </c>
      <c r="P687" s="31"/>
      <c r="Q687" s="31"/>
      <c r="R687" s="137" t="str">
        <f ca="1">(IFERROR(IF($C687="","",VLOOKUP(FİLTRE!$C687,'SKT LİSTESİ'!$F:$AJ,15,0)),""))</f>
        <v/>
      </c>
      <c r="S687" s="138" t="str">
        <f ca="1">IFERROR(IF($C687="","",VLOOKUP(FİLTRE!$C687,'SKT LİSTESİ'!$F:$AJ,16,0)),"")</f>
        <v/>
      </c>
      <c r="AF687" s="179" t="str">
        <f t="shared" ca="1" si="42"/>
        <v/>
      </c>
      <c r="AG687" s="179">
        <f t="shared" ca="1" si="43"/>
        <v>0</v>
      </c>
      <c r="AH687" s="179">
        <f t="shared" ca="1" si="44"/>
        <v>0</v>
      </c>
    </row>
    <row r="688" spans="2:34" ht="15.75" x14ac:dyDescent="0.25">
      <c r="B688">
        <f t="shared" ca="1" si="41"/>
        <v>676</v>
      </c>
      <c r="C688" t="str">
        <f ca="1">IFERROR(VLOOKUP(B688,'SKT LİSTESİ'!F:F,1,0),"")</f>
        <v/>
      </c>
      <c r="E688" s="128" t="str">
        <f ca="1">IFERROR(IF($C688="","",VLOOKUP(FİLTRE!$C688,'SKT LİSTESİ'!$F:$S,5,0)),"")</f>
        <v/>
      </c>
      <c r="F688" s="129" t="str">
        <f ca="1">IFERROR(IF($C688="","",VLOOKUP(FİLTRE!$C688,'SKT LİSTESİ'!$F:$S,7,0)),"")</f>
        <v/>
      </c>
      <c r="G688" s="130" t="str">
        <f ca="1">IFERROR(IF($C688="","",VLOOKUP(FİLTRE!$C688,'SKT LİSTESİ'!$F:$S,8,0)),"")</f>
        <v/>
      </c>
      <c r="H688" s="131" t="str">
        <f ca="1">IF(E688="","",IF($C688="","",VLOOKUP(FİLTRE!$C688,'SKT LİSTESİ'!$F:$S,9,0)))</f>
        <v/>
      </c>
      <c r="I688" s="132" t="str">
        <f ca="1">IFERROR(IF($C688="","",VLOOKUP(FİLTRE!$C688,'SKT LİSTESİ'!$F:$S,10,0)),"")</f>
        <v/>
      </c>
      <c r="J688" s="133" t="str">
        <f ca="1">IFERROR(IF($C688="","",VLOOKUP(FİLTRE!$C688,'SKT LİSTESİ'!$F:$S,11,0)),"")</f>
        <v/>
      </c>
      <c r="K688" s="134" t="str">
        <f ca="1">IFERROR(IF($C688="","",VLOOKUP(FİLTRE!$C688,'SKT LİSTESİ'!$F:$S,12,0)),"")</f>
        <v/>
      </c>
      <c r="L688" s="134" t="str">
        <f ca="1">IFERROR(IF($C688="","",VLOOKUP(FİLTRE!$C688,'SKT LİSTESİ'!$F:$S,13,0)),"")</f>
        <v/>
      </c>
      <c r="M688" s="135" t="str">
        <f ca="1">IFERROR(IF($C688="","",VLOOKUP(FİLTRE!$C688,'SKT LİSTESİ'!$F:$AJ,14,0)),"")</f>
        <v/>
      </c>
      <c r="N688" s="31" t="str">
        <f ca="1">IFERROR(IF($C688="","",VLOOKUP(FİLTRE!$C688,'SKT LİSTESİ'!$F:$AJ,22,0)),"")</f>
        <v/>
      </c>
      <c r="O688" s="136" t="str">
        <f ca="1">IFERROR(IF($C688="","",VLOOKUP(FİLTRE!$C688,'SKT LİSTESİ'!$F:$AJ,23,0)),"")</f>
        <v/>
      </c>
      <c r="P688" s="31"/>
      <c r="Q688" s="31"/>
      <c r="R688" s="137" t="str">
        <f ca="1">(IFERROR(IF($C688="","",VLOOKUP(FİLTRE!$C688,'SKT LİSTESİ'!$F:$AJ,15,0)),""))</f>
        <v/>
      </c>
      <c r="S688" s="138" t="str">
        <f ca="1">IFERROR(IF($C688="","",VLOOKUP(FİLTRE!$C688,'SKT LİSTESİ'!$F:$AJ,16,0)),"")</f>
        <v/>
      </c>
      <c r="AF688" s="179" t="str">
        <f t="shared" ca="1" si="42"/>
        <v/>
      </c>
      <c r="AG688" s="179">
        <f t="shared" ca="1" si="43"/>
        <v>0</v>
      </c>
      <c r="AH688" s="179">
        <f t="shared" ca="1" si="44"/>
        <v>0</v>
      </c>
    </row>
    <row r="689" spans="2:34" ht="15.75" x14ac:dyDescent="0.25">
      <c r="B689">
        <f t="shared" ca="1" si="41"/>
        <v>677</v>
      </c>
      <c r="C689" t="str">
        <f ca="1">IFERROR(VLOOKUP(B689,'SKT LİSTESİ'!F:F,1,0),"")</f>
        <v/>
      </c>
      <c r="E689" s="128" t="str">
        <f ca="1">IFERROR(IF($C689="","",VLOOKUP(FİLTRE!$C689,'SKT LİSTESİ'!$F:$S,5,0)),"")</f>
        <v/>
      </c>
      <c r="F689" s="129" t="str">
        <f ca="1">IFERROR(IF($C689="","",VLOOKUP(FİLTRE!$C689,'SKT LİSTESİ'!$F:$S,7,0)),"")</f>
        <v/>
      </c>
      <c r="G689" s="130" t="str">
        <f ca="1">IFERROR(IF($C689="","",VLOOKUP(FİLTRE!$C689,'SKT LİSTESİ'!$F:$S,8,0)),"")</f>
        <v/>
      </c>
      <c r="H689" s="131" t="str">
        <f ca="1">IF(E689="","",IF($C689="","",VLOOKUP(FİLTRE!$C689,'SKT LİSTESİ'!$F:$S,9,0)))</f>
        <v/>
      </c>
      <c r="I689" s="132" t="str">
        <f ca="1">IFERROR(IF($C689="","",VLOOKUP(FİLTRE!$C689,'SKT LİSTESİ'!$F:$S,10,0)),"")</f>
        <v/>
      </c>
      <c r="J689" s="133" t="str">
        <f ca="1">IFERROR(IF($C689="","",VLOOKUP(FİLTRE!$C689,'SKT LİSTESİ'!$F:$S,11,0)),"")</f>
        <v/>
      </c>
      <c r="K689" s="134" t="str">
        <f ca="1">IFERROR(IF($C689="","",VLOOKUP(FİLTRE!$C689,'SKT LİSTESİ'!$F:$S,12,0)),"")</f>
        <v/>
      </c>
      <c r="L689" s="134" t="str">
        <f ca="1">IFERROR(IF($C689="","",VLOOKUP(FİLTRE!$C689,'SKT LİSTESİ'!$F:$S,13,0)),"")</f>
        <v/>
      </c>
      <c r="M689" s="135" t="str">
        <f ca="1">IFERROR(IF($C689="","",VLOOKUP(FİLTRE!$C689,'SKT LİSTESİ'!$F:$AJ,14,0)),"")</f>
        <v/>
      </c>
      <c r="N689" s="31" t="str">
        <f ca="1">IFERROR(IF($C689="","",VLOOKUP(FİLTRE!$C689,'SKT LİSTESİ'!$F:$AJ,22,0)),"")</f>
        <v/>
      </c>
      <c r="O689" s="136" t="str">
        <f ca="1">IFERROR(IF($C689="","",VLOOKUP(FİLTRE!$C689,'SKT LİSTESİ'!$F:$AJ,23,0)),"")</f>
        <v/>
      </c>
      <c r="P689" s="31"/>
      <c r="Q689" s="31"/>
      <c r="R689" s="137" t="str">
        <f ca="1">(IFERROR(IF($C689="","",VLOOKUP(FİLTRE!$C689,'SKT LİSTESİ'!$F:$AJ,15,0)),""))</f>
        <v/>
      </c>
      <c r="S689" s="138" t="str">
        <f ca="1">IFERROR(IF($C689="","",VLOOKUP(FİLTRE!$C689,'SKT LİSTESİ'!$F:$AJ,16,0)),"")</f>
        <v/>
      </c>
      <c r="AF689" s="179" t="str">
        <f t="shared" ca="1" si="42"/>
        <v/>
      </c>
      <c r="AG689" s="179">
        <f t="shared" ca="1" si="43"/>
        <v>0</v>
      </c>
      <c r="AH689" s="179">
        <f t="shared" ca="1" si="44"/>
        <v>0</v>
      </c>
    </row>
    <row r="690" spans="2:34" ht="15.75" x14ac:dyDescent="0.25">
      <c r="B690">
        <f t="shared" ca="1" si="41"/>
        <v>678</v>
      </c>
      <c r="C690" t="str">
        <f ca="1">IFERROR(VLOOKUP(B690,'SKT LİSTESİ'!F:F,1,0),"")</f>
        <v/>
      </c>
      <c r="E690" s="128" t="str">
        <f ca="1">IFERROR(IF($C690="","",VLOOKUP(FİLTRE!$C690,'SKT LİSTESİ'!$F:$S,5,0)),"")</f>
        <v/>
      </c>
      <c r="F690" s="129" t="str">
        <f ca="1">IFERROR(IF($C690="","",VLOOKUP(FİLTRE!$C690,'SKT LİSTESİ'!$F:$S,7,0)),"")</f>
        <v/>
      </c>
      <c r="G690" s="130" t="str">
        <f ca="1">IFERROR(IF($C690="","",VLOOKUP(FİLTRE!$C690,'SKT LİSTESİ'!$F:$S,8,0)),"")</f>
        <v/>
      </c>
      <c r="H690" s="131" t="str">
        <f ca="1">IF(E690="","",IF($C690="","",VLOOKUP(FİLTRE!$C690,'SKT LİSTESİ'!$F:$S,9,0)))</f>
        <v/>
      </c>
      <c r="I690" s="132" t="str">
        <f ca="1">IFERROR(IF($C690="","",VLOOKUP(FİLTRE!$C690,'SKT LİSTESİ'!$F:$S,10,0)),"")</f>
        <v/>
      </c>
      <c r="J690" s="133" t="str">
        <f ca="1">IFERROR(IF($C690="","",VLOOKUP(FİLTRE!$C690,'SKT LİSTESİ'!$F:$S,11,0)),"")</f>
        <v/>
      </c>
      <c r="K690" s="134" t="str">
        <f ca="1">IFERROR(IF($C690="","",VLOOKUP(FİLTRE!$C690,'SKT LİSTESİ'!$F:$S,12,0)),"")</f>
        <v/>
      </c>
      <c r="L690" s="134" t="str">
        <f ca="1">IFERROR(IF($C690="","",VLOOKUP(FİLTRE!$C690,'SKT LİSTESİ'!$F:$S,13,0)),"")</f>
        <v/>
      </c>
      <c r="M690" s="135" t="str">
        <f ca="1">IFERROR(IF($C690="","",VLOOKUP(FİLTRE!$C690,'SKT LİSTESİ'!$F:$AJ,14,0)),"")</f>
        <v/>
      </c>
      <c r="N690" s="31" t="str">
        <f ca="1">IFERROR(IF($C690="","",VLOOKUP(FİLTRE!$C690,'SKT LİSTESİ'!$F:$AJ,22,0)),"")</f>
        <v/>
      </c>
      <c r="O690" s="136" t="str">
        <f ca="1">IFERROR(IF($C690="","",VLOOKUP(FİLTRE!$C690,'SKT LİSTESİ'!$F:$AJ,23,0)),"")</f>
        <v/>
      </c>
      <c r="P690" s="31"/>
      <c r="Q690" s="31"/>
      <c r="R690" s="137" t="str">
        <f ca="1">(IFERROR(IF($C690="","",VLOOKUP(FİLTRE!$C690,'SKT LİSTESİ'!$F:$AJ,15,0)),""))</f>
        <v/>
      </c>
      <c r="S690" s="138" t="str">
        <f ca="1">IFERROR(IF($C690="","",VLOOKUP(FİLTRE!$C690,'SKT LİSTESİ'!$F:$AJ,16,0)),"")</f>
        <v/>
      </c>
      <c r="AF690" s="179" t="str">
        <f t="shared" ca="1" si="42"/>
        <v/>
      </c>
      <c r="AG690" s="179">
        <f t="shared" ca="1" si="43"/>
        <v>0</v>
      </c>
      <c r="AH690" s="179">
        <f t="shared" ca="1" si="44"/>
        <v>0</v>
      </c>
    </row>
    <row r="691" spans="2:34" ht="15.75" x14ac:dyDescent="0.25">
      <c r="B691">
        <f t="shared" ca="1" si="41"/>
        <v>679</v>
      </c>
      <c r="C691" t="str">
        <f ca="1">IFERROR(VLOOKUP(B691,'SKT LİSTESİ'!F:F,1,0),"")</f>
        <v/>
      </c>
      <c r="E691" s="128" t="str">
        <f ca="1">IFERROR(IF($C691="","",VLOOKUP(FİLTRE!$C691,'SKT LİSTESİ'!$F:$S,5,0)),"")</f>
        <v/>
      </c>
      <c r="F691" s="129" t="str">
        <f ca="1">IFERROR(IF($C691="","",VLOOKUP(FİLTRE!$C691,'SKT LİSTESİ'!$F:$S,7,0)),"")</f>
        <v/>
      </c>
      <c r="G691" s="130" t="str">
        <f ca="1">IFERROR(IF($C691="","",VLOOKUP(FİLTRE!$C691,'SKT LİSTESİ'!$F:$S,8,0)),"")</f>
        <v/>
      </c>
      <c r="H691" s="131" t="str">
        <f ca="1">IF(E691="","",IF($C691="","",VLOOKUP(FİLTRE!$C691,'SKT LİSTESİ'!$F:$S,9,0)))</f>
        <v/>
      </c>
      <c r="I691" s="132" t="str">
        <f ca="1">IFERROR(IF($C691="","",VLOOKUP(FİLTRE!$C691,'SKT LİSTESİ'!$F:$S,10,0)),"")</f>
        <v/>
      </c>
      <c r="J691" s="133" t="str">
        <f ca="1">IFERROR(IF($C691="","",VLOOKUP(FİLTRE!$C691,'SKT LİSTESİ'!$F:$S,11,0)),"")</f>
        <v/>
      </c>
      <c r="K691" s="134" t="str">
        <f ca="1">IFERROR(IF($C691="","",VLOOKUP(FİLTRE!$C691,'SKT LİSTESİ'!$F:$S,12,0)),"")</f>
        <v/>
      </c>
      <c r="L691" s="134" t="str">
        <f ca="1">IFERROR(IF($C691="","",VLOOKUP(FİLTRE!$C691,'SKT LİSTESİ'!$F:$S,13,0)),"")</f>
        <v/>
      </c>
      <c r="M691" s="135" t="str">
        <f ca="1">IFERROR(IF($C691="","",VLOOKUP(FİLTRE!$C691,'SKT LİSTESİ'!$F:$AJ,14,0)),"")</f>
        <v/>
      </c>
      <c r="N691" s="31" t="str">
        <f ca="1">IFERROR(IF($C691="","",VLOOKUP(FİLTRE!$C691,'SKT LİSTESİ'!$F:$AJ,22,0)),"")</f>
        <v/>
      </c>
      <c r="O691" s="136" t="str">
        <f ca="1">IFERROR(IF($C691="","",VLOOKUP(FİLTRE!$C691,'SKT LİSTESİ'!$F:$AJ,23,0)),"")</f>
        <v/>
      </c>
      <c r="P691" s="31"/>
      <c r="Q691" s="31"/>
      <c r="R691" s="137" t="str">
        <f ca="1">(IFERROR(IF($C691="","",VLOOKUP(FİLTRE!$C691,'SKT LİSTESİ'!$F:$AJ,15,0)),""))</f>
        <v/>
      </c>
      <c r="S691" s="138" t="str">
        <f ca="1">IFERROR(IF($C691="","",VLOOKUP(FİLTRE!$C691,'SKT LİSTESİ'!$F:$AJ,16,0)),"")</f>
        <v/>
      </c>
      <c r="AF691" s="179" t="str">
        <f t="shared" ca="1" si="42"/>
        <v/>
      </c>
      <c r="AG691" s="179">
        <f t="shared" ca="1" si="43"/>
        <v>0</v>
      </c>
      <c r="AH691" s="179">
        <f t="shared" ca="1" si="44"/>
        <v>0</v>
      </c>
    </row>
    <row r="692" spans="2:34" ht="15.75" x14ac:dyDescent="0.25">
      <c r="B692">
        <f t="shared" ca="1" si="41"/>
        <v>680</v>
      </c>
      <c r="C692" t="str">
        <f ca="1">IFERROR(VLOOKUP(B692,'SKT LİSTESİ'!F:F,1,0),"")</f>
        <v/>
      </c>
      <c r="E692" s="128" t="str">
        <f ca="1">IFERROR(IF($C692="","",VLOOKUP(FİLTRE!$C692,'SKT LİSTESİ'!$F:$S,5,0)),"")</f>
        <v/>
      </c>
      <c r="F692" s="129" t="str">
        <f ca="1">IFERROR(IF($C692="","",VLOOKUP(FİLTRE!$C692,'SKT LİSTESİ'!$F:$S,7,0)),"")</f>
        <v/>
      </c>
      <c r="G692" s="130" t="str">
        <f ca="1">IFERROR(IF($C692="","",VLOOKUP(FİLTRE!$C692,'SKT LİSTESİ'!$F:$S,8,0)),"")</f>
        <v/>
      </c>
      <c r="H692" s="131" t="str">
        <f ca="1">IF(E692="","",IF($C692="","",VLOOKUP(FİLTRE!$C692,'SKT LİSTESİ'!$F:$S,9,0)))</f>
        <v/>
      </c>
      <c r="I692" s="132" t="str">
        <f ca="1">IFERROR(IF($C692="","",VLOOKUP(FİLTRE!$C692,'SKT LİSTESİ'!$F:$S,10,0)),"")</f>
        <v/>
      </c>
      <c r="J692" s="133" t="str">
        <f ca="1">IFERROR(IF($C692="","",VLOOKUP(FİLTRE!$C692,'SKT LİSTESİ'!$F:$S,11,0)),"")</f>
        <v/>
      </c>
      <c r="K692" s="134" t="str">
        <f ca="1">IFERROR(IF($C692="","",VLOOKUP(FİLTRE!$C692,'SKT LİSTESİ'!$F:$S,12,0)),"")</f>
        <v/>
      </c>
      <c r="L692" s="134" t="str">
        <f ca="1">IFERROR(IF($C692="","",VLOOKUP(FİLTRE!$C692,'SKT LİSTESİ'!$F:$S,13,0)),"")</f>
        <v/>
      </c>
      <c r="M692" s="135" t="str">
        <f ca="1">IFERROR(IF($C692="","",VLOOKUP(FİLTRE!$C692,'SKT LİSTESİ'!$F:$AJ,14,0)),"")</f>
        <v/>
      </c>
      <c r="N692" s="31" t="str">
        <f ca="1">IFERROR(IF($C692="","",VLOOKUP(FİLTRE!$C692,'SKT LİSTESİ'!$F:$AJ,22,0)),"")</f>
        <v/>
      </c>
      <c r="O692" s="136" t="str">
        <f ca="1">IFERROR(IF($C692="","",VLOOKUP(FİLTRE!$C692,'SKT LİSTESİ'!$F:$AJ,23,0)),"")</f>
        <v/>
      </c>
      <c r="P692" s="31"/>
      <c r="Q692" s="31"/>
      <c r="R692" s="137" t="str">
        <f ca="1">(IFERROR(IF($C692="","",VLOOKUP(FİLTRE!$C692,'SKT LİSTESİ'!$F:$AJ,15,0)),""))</f>
        <v/>
      </c>
      <c r="S692" s="138" t="str">
        <f ca="1">IFERROR(IF($C692="","",VLOOKUP(FİLTRE!$C692,'SKT LİSTESİ'!$F:$AJ,16,0)),"")</f>
        <v/>
      </c>
      <c r="AF692" s="179" t="str">
        <f t="shared" ca="1" si="42"/>
        <v/>
      </c>
      <c r="AG692" s="179">
        <f t="shared" ca="1" si="43"/>
        <v>0</v>
      </c>
      <c r="AH692" s="179">
        <f t="shared" ca="1" si="44"/>
        <v>0</v>
      </c>
    </row>
    <row r="693" spans="2:34" ht="15.75" x14ac:dyDescent="0.25">
      <c r="B693">
        <f t="shared" ca="1" si="41"/>
        <v>681</v>
      </c>
      <c r="C693" t="str">
        <f ca="1">IFERROR(VLOOKUP(B693,'SKT LİSTESİ'!F:F,1,0),"")</f>
        <v/>
      </c>
      <c r="E693" s="128" t="str">
        <f ca="1">IFERROR(IF($C693="","",VLOOKUP(FİLTRE!$C693,'SKT LİSTESİ'!$F:$S,5,0)),"")</f>
        <v/>
      </c>
      <c r="F693" s="129" t="str">
        <f ca="1">IFERROR(IF($C693="","",VLOOKUP(FİLTRE!$C693,'SKT LİSTESİ'!$F:$S,7,0)),"")</f>
        <v/>
      </c>
      <c r="G693" s="130" t="str">
        <f ca="1">IFERROR(IF($C693="","",VLOOKUP(FİLTRE!$C693,'SKT LİSTESİ'!$F:$S,8,0)),"")</f>
        <v/>
      </c>
      <c r="H693" s="131" t="str">
        <f ca="1">IF(E693="","",IF($C693="","",VLOOKUP(FİLTRE!$C693,'SKT LİSTESİ'!$F:$S,9,0)))</f>
        <v/>
      </c>
      <c r="I693" s="132" t="str">
        <f ca="1">IFERROR(IF($C693="","",VLOOKUP(FİLTRE!$C693,'SKT LİSTESİ'!$F:$S,10,0)),"")</f>
        <v/>
      </c>
      <c r="J693" s="133" t="str">
        <f ca="1">IFERROR(IF($C693="","",VLOOKUP(FİLTRE!$C693,'SKT LİSTESİ'!$F:$S,11,0)),"")</f>
        <v/>
      </c>
      <c r="K693" s="134" t="str">
        <f ca="1">IFERROR(IF($C693="","",VLOOKUP(FİLTRE!$C693,'SKT LİSTESİ'!$F:$S,12,0)),"")</f>
        <v/>
      </c>
      <c r="L693" s="134" t="str">
        <f ca="1">IFERROR(IF($C693="","",VLOOKUP(FİLTRE!$C693,'SKT LİSTESİ'!$F:$S,13,0)),"")</f>
        <v/>
      </c>
      <c r="M693" s="135" t="str">
        <f ca="1">IFERROR(IF($C693="","",VLOOKUP(FİLTRE!$C693,'SKT LİSTESİ'!$F:$AJ,14,0)),"")</f>
        <v/>
      </c>
      <c r="N693" s="31" t="str">
        <f ca="1">IFERROR(IF($C693="","",VLOOKUP(FİLTRE!$C693,'SKT LİSTESİ'!$F:$AJ,22,0)),"")</f>
        <v/>
      </c>
      <c r="O693" s="136" t="str">
        <f ca="1">IFERROR(IF($C693="","",VLOOKUP(FİLTRE!$C693,'SKT LİSTESİ'!$F:$AJ,23,0)),"")</f>
        <v/>
      </c>
      <c r="P693" s="31"/>
      <c r="Q693" s="31"/>
      <c r="R693" s="137" t="str">
        <f ca="1">(IFERROR(IF($C693="","",VLOOKUP(FİLTRE!$C693,'SKT LİSTESİ'!$F:$AJ,15,0)),""))</f>
        <v/>
      </c>
      <c r="S693" s="138" t="str">
        <f ca="1">IFERROR(IF($C693="","",VLOOKUP(FİLTRE!$C693,'SKT LİSTESİ'!$F:$AJ,16,0)),"")</f>
        <v/>
      </c>
      <c r="AF693" s="179" t="str">
        <f t="shared" ca="1" si="42"/>
        <v/>
      </c>
      <c r="AG693" s="179">
        <f t="shared" ca="1" si="43"/>
        <v>0</v>
      </c>
      <c r="AH693" s="179">
        <f t="shared" ca="1" si="44"/>
        <v>0</v>
      </c>
    </row>
    <row r="694" spans="2:34" ht="15.75" x14ac:dyDescent="0.25">
      <c r="B694">
        <f t="shared" ca="1" si="41"/>
        <v>682</v>
      </c>
      <c r="C694" t="str">
        <f ca="1">IFERROR(VLOOKUP(B694,'SKT LİSTESİ'!F:F,1,0),"")</f>
        <v/>
      </c>
      <c r="E694" s="128" t="str">
        <f ca="1">IFERROR(IF($C694="","",VLOOKUP(FİLTRE!$C694,'SKT LİSTESİ'!$F:$S,5,0)),"")</f>
        <v/>
      </c>
      <c r="F694" s="129" t="str">
        <f ca="1">IFERROR(IF($C694="","",VLOOKUP(FİLTRE!$C694,'SKT LİSTESİ'!$F:$S,7,0)),"")</f>
        <v/>
      </c>
      <c r="G694" s="130" t="str">
        <f ca="1">IFERROR(IF($C694="","",VLOOKUP(FİLTRE!$C694,'SKT LİSTESİ'!$F:$S,8,0)),"")</f>
        <v/>
      </c>
      <c r="H694" s="131" t="str">
        <f ca="1">IF(E694="","",IF($C694="","",VLOOKUP(FİLTRE!$C694,'SKT LİSTESİ'!$F:$S,9,0)))</f>
        <v/>
      </c>
      <c r="I694" s="132" t="str">
        <f ca="1">IFERROR(IF($C694="","",VLOOKUP(FİLTRE!$C694,'SKT LİSTESİ'!$F:$S,10,0)),"")</f>
        <v/>
      </c>
      <c r="J694" s="133" t="str">
        <f ca="1">IFERROR(IF($C694="","",VLOOKUP(FİLTRE!$C694,'SKT LİSTESİ'!$F:$S,11,0)),"")</f>
        <v/>
      </c>
      <c r="K694" s="134" t="str">
        <f ca="1">IFERROR(IF($C694="","",VLOOKUP(FİLTRE!$C694,'SKT LİSTESİ'!$F:$S,12,0)),"")</f>
        <v/>
      </c>
      <c r="L694" s="134" t="str">
        <f ca="1">IFERROR(IF($C694="","",VLOOKUP(FİLTRE!$C694,'SKT LİSTESİ'!$F:$S,13,0)),"")</f>
        <v/>
      </c>
      <c r="M694" s="135" t="str">
        <f ca="1">IFERROR(IF($C694="","",VLOOKUP(FİLTRE!$C694,'SKT LİSTESİ'!$F:$AJ,14,0)),"")</f>
        <v/>
      </c>
      <c r="N694" s="31" t="str">
        <f ca="1">IFERROR(IF($C694="","",VLOOKUP(FİLTRE!$C694,'SKT LİSTESİ'!$F:$AJ,22,0)),"")</f>
        <v/>
      </c>
      <c r="O694" s="136" t="str">
        <f ca="1">IFERROR(IF($C694="","",VLOOKUP(FİLTRE!$C694,'SKT LİSTESİ'!$F:$AJ,23,0)),"")</f>
        <v/>
      </c>
      <c r="P694" s="31"/>
      <c r="Q694" s="31"/>
      <c r="R694" s="137" t="str">
        <f ca="1">(IFERROR(IF($C694="","",VLOOKUP(FİLTRE!$C694,'SKT LİSTESİ'!$F:$AJ,15,0)),""))</f>
        <v/>
      </c>
      <c r="S694" s="138" t="str">
        <f ca="1">IFERROR(IF($C694="","",VLOOKUP(FİLTRE!$C694,'SKT LİSTESİ'!$F:$AJ,16,0)),"")</f>
        <v/>
      </c>
      <c r="AF694" s="179" t="str">
        <f t="shared" ca="1" si="42"/>
        <v/>
      </c>
      <c r="AG694" s="179">
        <f t="shared" ca="1" si="43"/>
        <v>0</v>
      </c>
      <c r="AH694" s="179">
        <f t="shared" ca="1" si="44"/>
        <v>0</v>
      </c>
    </row>
    <row r="695" spans="2:34" ht="15.75" x14ac:dyDescent="0.25">
      <c r="B695">
        <f t="shared" ca="1" si="41"/>
        <v>683</v>
      </c>
      <c r="C695" t="str">
        <f ca="1">IFERROR(VLOOKUP(B695,'SKT LİSTESİ'!F:F,1,0),"")</f>
        <v/>
      </c>
      <c r="E695" s="128" t="str">
        <f ca="1">IFERROR(IF($C695="","",VLOOKUP(FİLTRE!$C695,'SKT LİSTESİ'!$F:$S,5,0)),"")</f>
        <v/>
      </c>
      <c r="F695" s="129" t="str">
        <f ca="1">IFERROR(IF($C695="","",VLOOKUP(FİLTRE!$C695,'SKT LİSTESİ'!$F:$S,7,0)),"")</f>
        <v/>
      </c>
      <c r="G695" s="130" t="str">
        <f ca="1">IFERROR(IF($C695="","",VLOOKUP(FİLTRE!$C695,'SKT LİSTESİ'!$F:$S,8,0)),"")</f>
        <v/>
      </c>
      <c r="H695" s="131" t="str">
        <f ca="1">IF(E695="","",IF($C695="","",VLOOKUP(FİLTRE!$C695,'SKT LİSTESİ'!$F:$S,9,0)))</f>
        <v/>
      </c>
      <c r="I695" s="132" t="str">
        <f ca="1">IFERROR(IF($C695="","",VLOOKUP(FİLTRE!$C695,'SKT LİSTESİ'!$F:$S,10,0)),"")</f>
        <v/>
      </c>
      <c r="J695" s="133" t="str">
        <f ca="1">IFERROR(IF($C695="","",VLOOKUP(FİLTRE!$C695,'SKT LİSTESİ'!$F:$S,11,0)),"")</f>
        <v/>
      </c>
      <c r="K695" s="134" t="str">
        <f ca="1">IFERROR(IF($C695="","",VLOOKUP(FİLTRE!$C695,'SKT LİSTESİ'!$F:$S,12,0)),"")</f>
        <v/>
      </c>
      <c r="L695" s="134" t="str">
        <f ca="1">IFERROR(IF($C695="","",VLOOKUP(FİLTRE!$C695,'SKT LİSTESİ'!$F:$S,13,0)),"")</f>
        <v/>
      </c>
      <c r="M695" s="135" t="str">
        <f ca="1">IFERROR(IF($C695="","",VLOOKUP(FİLTRE!$C695,'SKT LİSTESİ'!$F:$AJ,14,0)),"")</f>
        <v/>
      </c>
      <c r="N695" s="31" t="str">
        <f ca="1">IFERROR(IF($C695="","",VLOOKUP(FİLTRE!$C695,'SKT LİSTESİ'!$F:$AJ,22,0)),"")</f>
        <v/>
      </c>
      <c r="O695" s="136" t="str">
        <f ca="1">IFERROR(IF($C695="","",VLOOKUP(FİLTRE!$C695,'SKT LİSTESİ'!$F:$AJ,23,0)),"")</f>
        <v/>
      </c>
      <c r="P695" s="31"/>
      <c r="Q695" s="31"/>
      <c r="R695" s="137" t="str">
        <f ca="1">(IFERROR(IF($C695="","",VLOOKUP(FİLTRE!$C695,'SKT LİSTESİ'!$F:$AJ,15,0)),""))</f>
        <v/>
      </c>
      <c r="S695" s="138" t="str">
        <f ca="1">IFERROR(IF($C695="","",VLOOKUP(FİLTRE!$C695,'SKT LİSTESİ'!$F:$AJ,16,0)),"")</f>
        <v/>
      </c>
      <c r="AF695" s="179" t="str">
        <f t="shared" ca="1" si="42"/>
        <v/>
      </c>
      <c r="AG695" s="179">
        <f t="shared" ca="1" si="43"/>
        <v>0</v>
      </c>
      <c r="AH695" s="179">
        <f t="shared" ca="1" si="44"/>
        <v>0</v>
      </c>
    </row>
    <row r="696" spans="2:34" ht="15.75" x14ac:dyDescent="0.25">
      <c r="B696">
        <f t="shared" ca="1" si="41"/>
        <v>684</v>
      </c>
      <c r="C696" t="str">
        <f ca="1">IFERROR(VLOOKUP(B696,'SKT LİSTESİ'!F:F,1,0),"")</f>
        <v/>
      </c>
      <c r="E696" s="128" t="str">
        <f ca="1">IFERROR(IF($C696="","",VLOOKUP(FİLTRE!$C696,'SKT LİSTESİ'!$F:$S,5,0)),"")</f>
        <v/>
      </c>
      <c r="F696" s="129" t="str">
        <f ca="1">IFERROR(IF($C696="","",VLOOKUP(FİLTRE!$C696,'SKT LİSTESİ'!$F:$S,7,0)),"")</f>
        <v/>
      </c>
      <c r="G696" s="130" t="str">
        <f ca="1">IFERROR(IF($C696="","",VLOOKUP(FİLTRE!$C696,'SKT LİSTESİ'!$F:$S,8,0)),"")</f>
        <v/>
      </c>
      <c r="H696" s="131" t="str">
        <f ca="1">IF(E696="","",IF($C696="","",VLOOKUP(FİLTRE!$C696,'SKT LİSTESİ'!$F:$S,9,0)))</f>
        <v/>
      </c>
      <c r="I696" s="132" t="str">
        <f ca="1">IFERROR(IF($C696="","",VLOOKUP(FİLTRE!$C696,'SKT LİSTESİ'!$F:$S,10,0)),"")</f>
        <v/>
      </c>
      <c r="J696" s="133" t="str">
        <f ca="1">IFERROR(IF($C696="","",VLOOKUP(FİLTRE!$C696,'SKT LİSTESİ'!$F:$S,11,0)),"")</f>
        <v/>
      </c>
      <c r="K696" s="134" t="str">
        <f ca="1">IFERROR(IF($C696="","",VLOOKUP(FİLTRE!$C696,'SKT LİSTESİ'!$F:$S,12,0)),"")</f>
        <v/>
      </c>
      <c r="L696" s="134" t="str">
        <f ca="1">IFERROR(IF($C696="","",VLOOKUP(FİLTRE!$C696,'SKT LİSTESİ'!$F:$S,13,0)),"")</f>
        <v/>
      </c>
      <c r="M696" s="135" t="str">
        <f ca="1">IFERROR(IF($C696="","",VLOOKUP(FİLTRE!$C696,'SKT LİSTESİ'!$F:$AJ,14,0)),"")</f>
        <v/>
      </c>
      <c r="N696" s="31" t="str">
        <f ca="1">IFERROR(IF($C696="","",VLOOKUP(FİLTRE!$C696,'SKT LİSTESİ'!$F:$AJ,22,0)),"")</f>
        <v/>
      </c>
      <c r="O696" s="136" t="str">
        <f ca="1">IFERROR(IF($C696="","",VLOOKUP(FİLTRE!$C696,'SKT LİSTESİ'!$F:$AJ,23,0)),"")</f>
        <v/>
      </c>
      <c r="P696" s="31"/>
      <c r="Q696" s="31"/>
      <c r="R696" s="137" t="str">
        <f ca="1">(IFERROR(IF($C696="","",VLOOKUP(FİLTRE!$C696,'SKT LİSTESİ'!$F:$AJ,15,0)),""))</f>
        <v/>
      </c>
      <c r="S696" s="138" t="str">
        <f ca="1">IFERROR(IF($C696="","",VLOOKUP(FİLTRE!$C696,'SKT LİSTESİ'!$F:$AJ,16,0)),"")</f>
        <v/>
      </c>
      <c r="AF696" s="179" t="str">
        <f t="shared" ca="1" si="42"/>
        <v/>
      </c>
      <c r="AG696" s="179">
        <f t="shared" ca="1" si="43"/>
        <v>0</v>
      </c>
      <c r="AH696" s="179">
        <f t="shared" ca="1" si="44"/>
        <v>0</v>
      </c>
    </row>
    <row r="697" spans="2:34" ht="15.75" x14ac:dyDescent="0.25">
      <c r="B697">
        <f t="shared" ca="1" si="41"/>
        <v>685</v>
      </c>
      <c r="C697" t="str">
        <f ca="1">IFERROR(VLOOKUP(B697,'SKT LİSTESİ'!F:F,1,0),"")</f>
        <v/>
      </c>
      <c r="E697" s="128" t="str">
        <f ca="1">IFERROR(IF($C697="","",VLOOKUP(FİLTRE!$C697,'SKT LİSTESİ'!$F:$S,5,0)),"")</f>
        <v/>
      </c>
      <c r="F697" s="129" t="str">
        <f ca="1">IFERROR(IF($C697="","",VLOOKUP(FİLTRE!$C697,'SKT LİSTESİ'!$F:$S,7,0)),"")</f>
        <v/>
      </c>
      <c r="G697" s="130" t="str">
        <f ca="1">IFERROR(IF($C697="","",VLOOKUP(FİLTRE!$C697,'SKT LİSTESİ'!$F:$S,8,0)),"")</f>
        <v/>
      </c>
      <c r="H697" s="131" t="str">
        <f ca="1">IF(E697="","",IF($C697="","",VLOOKUP(FİLTRE!$C697,'SKT LİSTESİ'!$F:$S,9,0)))</f>
        <v/>
      </c>
      <c r="I697" s="132" t="str">
        <f ca="1">IFERROR(IF($C697="","",VLOOKUP(FİLTRE!$C697,'SKT LİSTESİ'!$F:$S,10,0)),"")</f>
        <v/>
      </c>
      <c r="J697" s="133" t="str">
        <f ca="1">IFERROR(IF($C697="","",VLOOKUP(FİLTRE!$C697,'SKT LİSTESİ'!$F:$S,11,0)),"")</f>
        <v/>
      </c>
      <c r="K697" s="134" t="str">
        <f ca="1">IFERROR(IF($C697="","",VLOOKUP(FİLTRE!$C697,'SKT LİSTESİ'!$F:$S,12,0)),"")</f>
        <v/>
      </c>
      <c r="L697" s="134" t="str">
        <f ca="1">IFERROR(IF($C697="","",VLOOKUP(FİLTRE!$C697,'SKT LİSTESİ'!$F:$S,13,0)),"")</f>
        <v/>
      </c>
      <c r="M697" s="135" t="str">
        <f ca="1">IFERROR(IF($C697="","",VLOOKUP(FİLTRE!$C697,'SKT LİSTESİ'!$F:$AJ,14,0)),"")</f>
        <v/>
      </c>
      <c r="N697" s="31" t="str">
        <f ca="1">IFERROR(IF($C697="","",VLOOKUP(FİLTRE!$C697,'SKT LİSTESİ'!$F:$AJ,22,0)),"")</f>
        <v/>
      </c>
      <c r="O697" s="136" t="str">
        <f ca="1">IFERROR(IF($C697="","",VLOOKUP(FİLTRE!$C697,'SKT LİSTESİ'!$F:$AJ,23,0)),"")</f>
        <v/>
      </c>
      <c r="P697" s="31"/>
      <c r="Q697" s="31"/>
      <c r="R697" s="137" t="str">
        <f ca="1">(IFERROR(IF($C697="","",VLOOKUP(FİLTRE!$C697,'SKT LİSTESİ'!$F:$AJ,15,0)),""))</f>
        <v/>
      </c>
      <c r="S697" s="138" t="str">
        <f ca="1">IFERROR(IF($C697="","",VLOOKUP(FİLTRE!$C697,'SKT LİSTESİ'!$F:$AJ,16,0)),"")</f>
        <v/>
      </c>
      <c r="AF697" s="179" t="str">
        <f t="shared" ca="1" si="42"/>
        <v/>
      </c>
      <c r="AG697" s="179">
        <f t="shared" ca="1" si="43"/>
        <v>0</v>
      </c>
      <c r="AH697" s="179">
        <f t="shared" ca="1" si="44"/>
        <v>0</v>
      </c>
    </row>
    <row r="698" spans="2:34" ht="15.75" x14ac:dyDescent="0.25">
      <c r="B698">
        <f t="shared" ca="1" si="41"/>
        <v>686</v>
      </c>
      <c r="C698" t="str">
        <f ca="1">IFERROR(VLOOKUP(B698,'SKT LİSTESİ'!F:F,1,0),"")</f>
        <v/>
      </c>
      <c r="E698" s="128" t="str">
        <f ca="1">IFERROR(IF($C698="","",VLOOKUP(FİLTRE!$C698,'SKT LİSTESİ'!$F:$S,5,0)),"")</f>
        <v/>
      </c>
      <c r="F698" s="129" t="str">
        <f ca="1">IFERROR(IF($C698="","",VLOOKUP(FİLTRE!$C698,'SKT LİSTESİ'!$F:$S,7,0)),"")</f>
        <v/>
      </c>
      <c r="G698" s="130" t="str">
        <f ca="1">IFERROR(IF($C698="","",VLOOKUP(FİLTRE!$C698,'SKT LİSTESİ'!$F:$S,8,0)),"")</f>
        <v/>
      </c>
      <c r="H698" s="131" t="str">
        <f ca="1">IF(E698="","",IF($C698="","",VLOOKUP(FİLTRE!$C698,'SKT LİSTESİ'!$F:$S,9,0)))</f>
        <v/>
      </c>
      <c r="I698" s="132" t="str">
        <f ca="1">IFERROR(IF($C698="","",VLOOKUP(FİLTRE!$C698,'SKT LİSTESİ'!$F:$S,10,0)),"")</f>
        <v/>
      </c>
      <c r="J698" s="133" t="str">
        <f ca="1">IFERROR(IF($C698="","",VLOOKUP(FİLTRE!$C698,'SKT LİSTESİ'!$F:$S,11,0)),"")</f>
        <v/>
      </c>
      <c r="K698" s="134" t="str">
        <f ca="1">IFERROR(IF($C698="","",VLOOKUP(FİLTRE!$C698,'SKT LİSTESİ'!$F:$S,12,0)),"")</f>
        <v/>
      </c>
      <c r="L698" s="134" t="str">
        <f ca="1">IFERROR(IF($C698="","",VLOOKUP(FİLTRE!$C698,'SKT LİSTESİ'!$F:$S,13,0)),"")</f>
        <v/>
      </c>
      <c r="M698" s="135" t="str">
        <f ca="1">IFERROR(IF($C698="","",VLOOKUP(FİLTRE!$C698,'SKT LİSTESİ'!$F:$AJ,14,0)),"")</f>
        <v/>
      </c>
      <c r="N698" s="31" t="str">
        <f ca="1">IFERROR(IF($C698="","",VLOOKUP(FİLTRE!$C698,'SKT LİSTESİ'!$F:$AJ,22,0)),"")</f>
        <v/>
      </c>
      <c r="O698" s="136" t="str">
        <f ca="1">IFERROR(IF($C698="","",VLOOKUP(FİLTRE!$C698,'SKT LİSTESİ'!$F:$AJ,23,0)),"")</f>
        <v/>
      </c>
      <c r="P698" s="31"/>
      <c r="Q698" s="31"/>
      <c r="R698" s="137" t="str">
        <f ca="1">(IFERROR(IF($C698="","",VLOOKUP(FİLTRE!$C698,'SKT LİSTESİ'!$F:$AJ,15,0)),""))</f>
        <v/>
      </c>
      <c r="S698" s="138" t="str">
        <f ca="1">IFERROR(IF($C698="","",VLOOKUP(FİLTRE!$C698,'SKT LİSTESİ'!$F:$AJ,16,0)),"")</f>
        <v/>
      </c>
      <c r="AF698" s="179" t="str">
        <f t="shared" ca="1" si="42"/>
        <v/>
      </c>
      <c r="AG698" s="179">
        <f t="shared" ca="1" si="43"/>
        <v>0</v>
      </c>
      <c r="AH698" s="179">
        <f t="shared" ca="1" si="44"/>
        <v>0</v>
      </c>
    </row>
    <row r="699" spans="2:34" ht="15.75" x14ac:dyDescent="0.25">
      <c r="B699">
        <f t="shared" ca="1" si="41"/>
        <v>687</v>
      </c>
      <c r="C699" t="str">
        <f ca="1">IFERROR(VLOOKUP(B699,'SKT LİSTESİ'!F:F,1,0),"")</f>
        <v/>
      </c>
      <c r="E699" s="128" t="str">
        <f ca="1">IFERROR(IF($C699="","",VLOOKUP(FİLTRE!$C699,'SKT LİSTESİ'!$F:$S,5,0)),"")</f>
        <v/>
      </c>
      <c r="F699" s="129" t="str">
        <f ca="1">IFERROR(IF($C699="","",VLOOKUP(FİLTRE!$C699,'SKT LİSTESİ'!$F:$S,7,0)),"")</f>
        <v/>
      </c>
      <c r="G699" s="130" t="str">
        <f ca="1">IFERROR(IF($C699="","",VLOOKUP(FİLTRE!$C699,'SKT LİSTESİ'!$F:$S,8,0)),"")</f>
        <v/>
      </c>
      <c r="H699" s="131" t="str">
        <f ca="1">IF(E699="","",IF($C699="","",VLOOKUP(FİLTRE!$C699,'SKT LİSTESİ'!$F:$S,9,0)))</f>
        <v/>
      </c>
      <c r="I699" s="132" t="str">
        <f ca="1">IFERROR(IF($C699="","",VLOOKUP(FİLTRE!$C699,'SKT LİSTESİ'!$F:$S,10,0)),"")</f>
        <v/>
      </c>
      <c r="J699" s="133" t="str">
        <f ca="1">IFERROR(IF($C699="","",VLOOKUP(FİLTRE!$C699,'SKT LİSTESİ'!$F:$S,11,0)),"")</f>
        <v/>
      </c>
      <c r="K699" s="134" t="str">
        <f ca="1">IFERROR(IF($C699="","",VLOOKUP(FİLTRE!$C699,'SKT LİSTESİ'!$F:$S,12,0)),"")</f>
        <v/>
      </c>
      <c r="L699" s="134" t="str">
        <f ca="1">IFERROR(IF($C699="","",VLOOKUP(FİLTRE!$C699,'SKT LİSTESİ'!$F:$S,13,0)),"")</f>
        <v/>
      </c>
      <c r="M699" s="135" t="str">
        <f ca="1">IFERROR(IF($C699="","",VLOOKUP(FİLTRE!$C699,'SKT LİSTESİ'!$F:$AJ,14,0)),"")</f>
        <v/>
      </c>
      <c r="N699" s="31" t="str">
        <f ca="1">IFERROR(IF($C699="","",VLOOKUP(FİLTRE!$C699,'SKT LİSTESİ'!$F:$AJ,22,0)),"")</f>
        <v/>
      </c>
      <c r="O699" s="136" t="str">
        <f ca="1">IFERROR(IF($C699="","",VLOOKUP(FİLTRE!$C699,'SKT LİSTESİ'!$F:$AJ,23,0)),"")</f>
        <v/>
      </c>
      <c r="P699" s="31"/>
      <c r="Q699" s="31"/>
      <c r="R699" s="137" t="str">
        <f ca="1">(IFERROR(IF($C699="","",VLOOKUP(FİLTRE!$C699,'SKT LİSTESİ'!$F:$AJ,15,0)),""))</f>
        <v/>
      </c>
      <c r="S699" s="138" t="str">
        <f ca="1">IFERROR(IF($C699="","",VLOOKUP(FİLTRE!$C699,'SKT LİSTESİ'!$F:$AJ,16,0)),"")</f>
        <v/>
      </c>
      <c r="AF699" s="179" t="str">
        <f t="shared" ca="1" si="42"/>
        <v/>
      </c>
      <c r="AG699" s="179">
        <f t="shared" ca="1" si="43"/>
        <v>0</v>
      </c>
      <c r="AH699" s="179">
        <f t="shared" ca="1" si="44"/>
        <v>0</v>
      </c>
    </row>
    <row r="700" spans="2:34" ht="15.75" x14ac:dyDescent="0.25">
      <c r="B700">
        <f t="shared" ca="1" si="41"/>
        <v>688</v>
      </c>
      <c r="C700" t="str">
        <f ca="1">IFERROR(VLOOKUP(B700,'SKT LİSTESİ'!F:F,1,0),"")</f>
        <v/>
      </c>
      <c r="E700" s="128" t="str">
        <f ca="1">IFERROR(IF($C700="","",VLOOKUP(FİLTRE!$C700,'SKT LİSTESİ'!$F:$S,5,0)),"")</f>
        <v/>
      </c>
      <c r="F700" s="129" t="str">
        <f ca="1">IFERROR(IF($C700="","",VLOOKUP(FİLTRE!$C700,'SKT LİSTESİ'!$F:$S,7,0)),"")</f>
        <v/>
      </c>
      <c r="G700" s="130" t="str">
        <f ca="1">IFERROR(IF($C700="","",VLOOKUP(FİLTRE!$C700,'SKT LİSTESİ'!$F:$S,8,0)),"")</f>
        <v/>
      </c>
      <c r="H700" s="131" t="str">
        <f ca="1">IF(E700="","",IF($C700="","",VLOOKUP(FİLTRE!$C700,'SKT LİSTESİ'!$F:$S,9,0)))</f>
        <v/>
      </c>
      <c r="I700" s="132" t="str">
        <f ca="1">IFERROR(IF($C700="","",VLOOKUP(FİLTRE!$C700,'SKT LİSTESİ'!$F:$S,10,0)),"")</f>
        <v/>
      </c>
      <c r="J700" s="133" t="str">
        <f ca="1">IFERROR(IF($C700="","",VLOOKUP(FİLTRE!$C700,'SKT LİSTESİ'!$F:$S,11,0)),"")</f>
        <v/>
      </c>
      <c r="K700" s="134" t="str">
        <f ca="1">IFERROR(IF($C700="","",VLOOKUP(FİLTRE!$C700,'SKT LİSTESİ'!$F:$S,12,0)),"")</f>
        <v/>
      </c>
      <c r="L700" s="134" t="str">
        <f ca="1">IFERROR(IF($C700="","",VLOOKUP(FİLTRE!$C700,'SKT LİSTESİ'!$F:$S,13,0)),"")</f>
        <v/>
      </c>
      <c r="M700" s="135" t="str">
        <f ca="1">IFERROR(IF($C700="","",VLOOKUP(FİLTRE!$C700,'SKT LİSTESİ'!$F:$AJ,14,0)),"")</f>
        <v/>
      </c>
      <c r="N700" s="31" t="str">
        <f ca="1">IFERROR(IF($C700="","",VLOOKUP(FİLTRE!$C700,'SKT LİSTESİ'!$F:$AJ,22,0)),"")</f>
        <v/>
      </c>
      <c r="O700" s="136" t="str">
        <f ca="1">IFERROR(IF($C700="","",VLOOKUP(FİLTRE!$C700,'SKT LİSTESİ'!$F:$AJ,23,0)),"")</f>
        <v/>
      </c>
      <c r="P700" s="31"/>
      <c r="Q700" s="31"/>
      <c r="R700" s="137" t="str">
        <f ca="1">(IFERROR(IF($C700="","",VLOOKUP(FİLTRE!$C700,'SKT LİSTESİ'!$F:$AJ,15,0)),""))</f>
        <v/>
      </c>
      <c r="S700" s="138" t="str">
        <f ca="1">IFERROR(IF($C700="","",VLOOKUP(FİLTRE!$C700,'SKT LİSTESİ'!$F:$AJ,16,0)),"")</f>
        <v/>
      </c>
      <c r="AF700" s="179" t="str">
        <f t="shared" ca="1" si="42"/>
        <v/>
      </c>
      <c r="AG700" s="179">
        <f t="shared" ca="1" si="43"/>
        <v>0</v>
      </c>
      <c r="AH700" s="179">
        <f t="shared" ca="1" si="44"/>
        <v>0</v>
      </c>
    </row>
    <row r="701" spans="2:34" ht="15.75" x14ac:dyDescent="0.25">
      <c r="B701">
        <f t="shared" ca="1" si="41"/>
        <v>689</v>
      </c>
      <c r="C701" t="str">
        <f ca="1">IFERROR(VLOOKUP(B701,'SKT LİSTESİ'!F:F,1,0),"")</f>
        <v/>
      </c>
      <c r="E701" s="128" t="str">
        <f ca="1">IFERROR(IF($C701="","",VLOOKUP(FİLTRE!$C701,'SKT LİSTESİ'!$F:$S,5,0)),"")</f>
        <v/>
      </c>
      <c r="F701" s="129" t="str">
        <f ca="1">IFERROR(IF($C701="","",VLOOKUP(FİLTRE!$C701,'SKT LİSTESİ'!$F:$S,7,0)),"")</f>
        <v/>
      </c>
      <c r="G701" s="130" t="str">
        <f ca="1">IFERROR(IF($C701="","",VLOOKUP(FİLTRE!$C701,'SKT LİSTESİ'!$F:$S,8,0)),"")</f>
        <v/>
      </c>
      <c r="H701" s="131" t="str">
        <f ca="1">IF(E701="","",IF($C701="","",VLOOKUP(FİLTRE!$C701,'SKT LİSTESİ'!$F:$S,9,0)))</f>
        <v/>
      </c>
      <c r="I701" s="132" t="str">
        <f ca="1">IFERROR(IF($C701="","",VLOOKUP(FİLTRE!$C701,'SKT LİSTESİ'!$F:$S,10,0)),"")</f>
        <v/>
      </c>
      <c r="J701" s="133" t="str">
        <f ca="1">IFERROR(IF($C701="","",VLOOKUP(FİLTRE!$C701,'SKT LİSTESİ'!$F:$S,11,0)),"")</f>
        <v/>
      </c>
      <c r="K701" s="134" t="str">
        <f ca="1">IFERROR(IF($C701="","",VLOOKUP(FİLTRE!$C701,'SKT LİSTESİ'!$F:$S,12,0)),"")</f>
        <v/>
      </c>
      <c r="L701" s="134" t="str">
        <f ca="1">IFERROR(IF($C701="","",VLOOKUP(FİLTRE!$C701,'SKT LİSTESİ'!$F:$S,13,0)),"")</f>
        <v/>
      </c>
      <c r="M701" s="135" t="str">
        <f ca="1">IFERROR(IF($C701="","",VLOOKUP(FİLTRE!$C701,'SKT LİSTESİ'!$F:$AJ,14,0)),"")</f>
        <v/>
      </c>
      <c r="N701" s="31" t="str">
        <f ca="1">IFERROR(IF($C701="","",VLOOKUP(FİLTRE!$C701,'SKT LİSTESİ'!$F:$AJ,22,0)),"")</f>
        <v/>
      </c>
      <c r="O701" s="136" t="str">
        <f ca="1">IFERROR(IF($C701="","",VLOOKUP(FİLTRE!$C701,'SKT LİSTESİ'!$F:$AJ,23,0)),"")</f>
        <v/>
      </c>
      <c r="P701" s="31"/>
      <c r="Q701" s="31"/>
      <c r="R701" s="137" t="str">
        <f ca="1">(IFERROR(IF($C701="","",VLOOKUP(FİLTRE!$C701,'SKT LİSTESİ'!$F:$AJ,15,0)),""))</f>
        <v/>
      </c>
      <c r="S701" s="138" t="str">
        <f ca="1">IFERROR(IF($C701="","",VLOOKUP(FİLTRE!$C701,'SKT LİSTESİ'!$F:$AJ,16,0)),"")</f>
        <v/>
      </c>
      <c r="AF701" s="179" t="str">
        <f t="shared" ca="1" si="42"/>
        <v/>
      </c>
      <c r="AG701" s="179">
        <f t="shared" ca="1" si="43"/>
        <v>0</v>
      </c>
      <c r="AH701" s="179">
        <f t="shared" ca="1" si="44"/>
        <v>0</v>
      </c>
    </row>
    <row r="702" spans="2:34" ht="15.75" x14ac:dyDescent="0.25">
      <c r="B702">
        <f t="shared" ca="1" si="41"/>
        <v>690</v>
      </c>
      <c r="C702" t="str">
        <f ca="1">IFERROR(VLOOKUP(B702,'SKT LİSTESİ'!F:F,1,0),"")</f>
        <v/>
      </c>
      <c r="E702" s="128" t="str">
        <f ca="1">IFERROR(IF($C702="","",VLOOKUP(FİLTRE!$C702,'SKT LİSTESİ'!$F:$S,5,0)),"")</f>
        <v/>
      </c>
      <c r="F702" s="129" t="str">
        <f ca="1">IFERROR(IF($C702="","",VLOOKUP(FİLTRE!$C702,'SKT LİSTESİ'!$F:$S,7,0)),"")</f>
        <v/>
      </c>
      <c r="G702" s="130" t="str">
        <f ca="1">IFERROR(IF($C702="","",VLOOKUP(FİLTRE!$C702,'SKT LİSTESİ'!$F:$S,8,0)),"")</f>
        <v/>
      </c>
      <c r="H702" s="131" t="str">
        <f ca="1">IF(E702="","",IF($C702="","",VLOOKUP(FİLTRE!$C702,'SKT LİSTESİ'!$F:$S,9,0)))</f>
        <v/>
      </c>
      <c r="I702" s="132" t="str">
        <f ca="1">IFERROR(IF($C702="","",VLOOKUP(FİLTRE!$C702,'SKT LİSTESİ'!$F:$S,10,0)),"")</f>
        <v/>
      </c>
      <c r="J702" s="133" t="str">
        <f ca="1">IFERROR(IF($C702="","",VLOOKUP(FİLTRE!$C702,'SKT LİSTESİ'!$F:$S,11,0)),"")</f>
        <v/>
      </c>
      <c r="K702" s="134" t="str">
        <f ca="1">IFERROR(IF($C702="","",VLOOKUP(FİLTRE!$C702,'SKT LİSTESİ'!$F:$S,12,0)),"")</f>
        <v/>
      </c>
      <c r="L702" s="134" t="str">
        <f ca="1">IFERROR(IF($C702="","",VLOOKUP(FİLTRE!$C702,'SKT LİSTESİ'!$F:$S,13,0)),"")</f>
        <v/>
      </c>
      <c r="M702" s="135" t="str">
        <f ca="1">IFERROR(IF($C702="","",VLOOKUP(FİLTRE!$C702,'SKT LİSTESİ'!$F:$AJ,14,0)),"")</f>
        <v/>
      </c>
      <c r="N702" s="31" t="str">
        <f ca="1">IFERROR(IF($C702="","",VLOOKUP(FİLTRE!$C702,'SKT LİSTESİ'!$F:$AJ,22,0)),"")</f>
        <v/>
      </c>
      <c r="O702" s="136" t="str">
        <f ca="1">IFERROR(IF($C702="","",VLOOKUP(FİLTRE!$C702,'SKT LİSTESİ'!$F:$AJ,23,0)),"")</f>
        <v/>
      </c>
      <c r="P702" s="31"/>
      <c r="Q702" s="31"/>
      <c r="R702" s="137" t="str">
        <f ca="1">(IFERROR(IF($C702="","",VLOOKUP(FİLTRE!$C702,'SKT LİSTESİ'!$F:$AJ,15,0)),""))</f>
        <v/>
      </c>
      <c r="S702" s="138" t="str">
        <f ca="1">IFERROR(IF($C702="","",VLOOKUP(FİLTRE!$C702,'SKT LİSTESİ'!$F:$AJ,16,0)),"")</f>
        <v/>
      </c>
      <c r="AF702" s="179" t="str">
        <f t="shared" ca="1" si="42"/>
        <v/>
      </c>
      <c r="AG702" s="179">
        <f t="shared" ca="1" si="43"/>
        <v>0</v>
      </c>
      <c r="AH702" s="179">
        <f t="shared" ca="1" si="44"/>
        <v>0</v>
      </c>
    </row>
    <row r="703" spans="2:34" ht="15.75" x14ac:dyDescent="0.25">
      <c r="B703">
        <f t="shared" ca="1" si="41"/>
        <v>691</v>
      </c>
      <c r="C703" t="str">
        <f ca="1">IFERROR(VLOOKUP(B703,'SKT LİSTESİ'!F:F,1,0),"")</f>
        <v/>
      </c>
      <c r="E703" s="128" t="str">
        <f ca="1">IFERROR(IF($C703="","",VLOOKUP(FİLTRE!$C703,'SKT LİSTESİ'!$F:$S,5,0)),"")</f>
        <v/>
      </c>
      <c r="F703" s="129" t="str">
        <f ca="1">IFERROR(IF($C703="","",VLOOKUP(FİLTRE!$C703,'SKT LİSTESİ'!$F:$S,7,0)),"")</f>
        <v/>
      </c>
      <c r="G703" s="130" t="str">
        <f ca="1">IFERROR(IF($C703="","",VLOOKUP(FİLTRE!$C703,'SKT LİSTESİ'!$F:$S,8,0)),"")</f>
        <v/>
      </c>
      <c r="H703" s="131" t="str">
        <f ca="1">IF(E703="","",IF($C703="","",VLOOKUP(FİLTRE!$C703,'SKT LİSTESİ'!$F:$S,9,0)))</f>
        <v/>
      </c>
      <c r="I703" s="132" t="str">
        <f ca="1">IFERROR(IF($C703="","",VLOOKUP(FİLTRE!$C703,'SKT LİSTESİ'!$F:$S,10,0)),"")</f>
        <v/>
      </c>
      <c r="J703" s="133" t="str">
        <f ca="1">IFERROR(IF($C703="","",VLOOKUP(FİLTRE!$C703,'SKT LİSTESİ'!$F:$S,11,0)),"")</f>
        <v/>
      </c>
      <c r="K703" s="134" t="str">
        <f ca="1">IFERROR(IF($C703="","",VLOOKUP(FİLTRE!$C703,'SKT LİSTESİ'!$F:$S,12,0)),"")</f>
        <v/>
      </c>
      <c r="L703" s="134" t="str">
        <f ca="1">IFERROR(IF($C703="","",VLOOKUP(FİLTRE!$C703,'SKT LİSTESİ'!$F:$S,13,0)),"")</f>
        <v/>
      </c>
      <c r="M703" s="135" t="str">
        <f ca="1">IFERROR(IF($C703="","",VLOOKUP(FİLTRE!$C703,'SKT LİSTESİ'!$F:$AJ,14,0)),"")</f>
        <v/>
      </c>
      <c r="N703" s="31" t="str">
        <f ca="1">IFERROR(IF($C703="","",VLOOKUP(FİLTRE!$C703,'SKT LİSTESİ'!$F:$AJ,22,0)),"")</f>
        <v/>
      </c>
      <c r="O703" s="136" t="str">
        <f ca="1">IFERROR(IF($C703="","",VLOOKUP(FİLTRE!$C703,'SKT LİSTESİ'!$F:$AJ,23,0)),"")</f>
        <v/>
      </c>
      <c r="P703" s="31"/>
      <c r="Q703" s="31"/>
      <c r="R703" s="137" t="str">
        <f ca="1">(IFERROR(IF($C703="","",VLOOKUP(FİLTRE!$C703,'SKT LİSTESİ'!$F:$AJ,15,0)),""))</f>
        <v/>
      </c>
      <c r="S703" s="138" t="str">
        <f ca="1">IFERROR(IF($C703="","",VLOOKUP(FİLTRE!$C703,'SKT LİSTESİ'!$F:$AJ,16,0)),"")</f>
        <v/>
      </c>
      <c r="AF703" s="179" t="str">
        <f t="shared" ca="1" si="42"/>
        <v/>
      </c>
      <c r="AG703" s="179">
        <f t="shared" ca="1" si="43"/>
        <v>0</v>
      </c>
      <c r="AH703" s="179">
        <f t="shared" ca="1" si="44"/>
        <v>0</v>
      </c>
    </row>
    <row r="704" spans="2:34" ht="15.75" x14ac:dyDescent="0.25">
      <c r="B704">
        <f t="shared" ca="1" si="41"/>
        <v>692</v>
      </c>
      <c r="C704" t="str">
        <f ca="1">IFERROR(VLOOKUP(B704,'SKT LİSTESİ'!F:F,1,0),"")</f>
        <v/>
      </c>
      <c r="E704" s="128" t="str">
        <f ca="1">IFERROR(IF($C704="","",VLOOKUP(FİLTRE!$C704,'SKT LİSTESİ'!$F:$S,5,0)),"")</f>
        <v/>
      </c>
      <c r="F704" s="129" t="str">
        <f ca="1">IFERROR(IF($C704="","",VLOOKUP(FİLTRE!$C704,'SKT LİSTESİ'!$F:$S,7,0)),"")</f>
        <v/>
      </c>
      <c r="G704" s="130" t="str">
        <f ca="1">IFERROR(IF($C704="","",VLOOKUP(FİLTRE!$C704,'SKT LİSTESİ'!$F:$S,8,0)),"")</f>
        <v/>
      </c>
      <c r="H704" s="131" t="str">
        <f ca="1">IF(E704="","",IF($C704="","",VLOOKUP(FİLTRE!$C704,'SKT LİSTESİ'!$F:$S,9,0)))</f>
        <v/>
      </c>
      <c r="I704" s="132" t="str">
        <f ca="1">IFERROR(IF($C704="","",VLOOKUP(FİLTRE!$C704,'SKT LİSTESİ'!$F:$S,10,0)),"")</f>
        <v/>
      </c>
      <c r="J704" s="133" t="str">
        <f ca="1">IFERROR(IF($C704="","",VLOOKUP(FİLTRE!$C704,'SKT LİSTESİ'!$F:$S,11,0)),"")</f>
        <v/>
      </c>
      <c r="K704" s="134" t="str">
        <f ca="1">IFERROR(IF($C704="","",VLOOKUP(FİLTRE!$C704,'SKT LİSTESİ'!$F:$S,12,0)),"")</f>
        <v/>
      </c>
      <c r="L704" s="134" t="str">
        <f ca="1">IFERROR(IF($C704="","",VLOOKUP(FİLTRE!$C704,'SKT LİSTESİ'!$F:$S,13,0)),"")</f>
        <v/>
      </c>
      <c r="M704" s="135" t="str">
        <f ca="1">IFERROR(IF($C704="","",VLOOKUP(FİLTRE!$C704,'SKT LİSTESİ'!$F:$AJ,14,0)),"")</f>
        <v/>
      </c>
      <c r="N704" s="31" t="str">
        <f ca="1">IFERROR(IF($C704="","",VLOOKUP(FİLTRE!$C704,'SKT LİSTESİ'!$F:$AJ,22,0)),"")</f>
        <v/>
      </c>
      <c r="O704" s="136" t="str">
        <f ca="1">IFERROR(IF($C704="","",VLOOKUP(FİLTRE!$C704,'SKT LİSTESİ'!$F:$AJ,23,0)),"")</f>
        <v/>
      </c>
      <c r="P704" s="31"/>
      <c r="Q704" s="31"/>
      <c r="R704" s="137" t="str">
        <f ca="1">(IFERROR(IF($C704="","",VLOOKUP(FİLTRE!$C704,'SKT LİSTESİ'!$F:$AJ,15,0)),""))</f>
        <v/>
      </c>
      <c r="S704" s="138" t="str">
        <f ca="1">IFERROR(IF($C704="","",VLOOKUP(FİLTRE!$C704,'SKT LİSTESİ'!$F:$AJ,16,0)),"")</f>
        <v/>
      </c>
      <c r="AF704" s="179" t="str">
        <f t="shared" ca="1" si="42"/>
        <v/>
      </c>
      <c r="AG704" s="179">
        <f t="shared" ca="1" si="43"/>
        <v>0</v>
      </c>
      <c r="AH704" s="179">
        <f t="shared" ca="1" si="44"/>
        <v>0</v>
      </c>
    </row>
    <row r="705" spans="2:34" ht="15.75" x14ac:dyDescent="0.25">
      <c r="B705">
        <f t="shared" ca="1" si="41"/>
        <v>693</v>
      </c>
      <c r="C705" t="str">
        <f ca="1">IFERROR(VLOOKUP(B705,'SKT LİSTESİ'!F:F,1,0),"")</f>
        <v/>
      </c>
      <c r="E705" s="128" t="str">
        <f ca="1">IFERROR(IF($C705="","",VLOOKUP(FİLTRE!$C705,'SKT LİSTESİ'!$F:$S,5,0)),"")</f>
        <v/>
      </c>
      <c r="F705" s="129" t="str">
        <f ca="1">IFERROR(IF($C705="","",VLOOKUP(FİLTRE!$C705,'SKT LİSTESİ'!$F:$S,7,0)),"")</f>
        <v/>
      </c>
      <c r="G705" s="130" t="str">
        <f ca="1">IFERROR(IF($C705="","",VLOOKUP(FİLTRE!$C705,'SKT LİSTESİ'!$F:$S,8,0)),"")</f>
        <v/>
      </c>
      <c r="H705" s="131" t="str">
        <f ca="1">IF(E705="","",IF($C705="","",VLOOKUP(FİLTRE!$C705,'SKT LİSTESİ'!$F:$S,9,0)))</f>
        <v/>
      </c>
      <c r="I705" s="132" t="str">
        <f ca="1">IFERROR(IF($C705="","",VLOOKUP(FİLTRE!$C705,'SKT LİSTESİ'!$F:$S,10,0)),"")</f>
        <v/>
      </c>
      <c r="J705" s="133" t="str">
        <f ca="1">IFERROR(IF($C705="","",VLOOKUP(FİLTRE!$C705,'SKT LİSTESİ'!$F:$S,11,0)),"")</f>
        <v/>
      </c>
      <c r="K705" s="134" t="str">
        <f ca="1">IFERROR(IF($C705="","",VLOOKUP(FİLTRE!$C705,'SKT LİSTESİ'!$F:$S,12,0)),"")</f>
        <v/>
      </c>
      <c r="L705" s="134" t="str">
        <f ca="1">IFERROR(IF($C705="","",VLOOKUP(FİLTRE!$C705,'SKT LİSTESİ'!$F:$S,13,0)),"")</f>
        <v/>
      </c>
      <c r="M705" s="135" t="str">
        <f ca="1">IFERROR(IF($C705="","",VLOOKUP(FİLTRE!$C705,'SKT LİSTESİ'!$F:$AJ,14,0)),"")</f>
        <v/>
      </c>
      <c r="N705" s="31" t="str">
        <f ca="1">IFERROR(IF($C705="","",VLOOKUP(FİLTRE!$C705,'SKT LİSTESİ'!$F:$AJ,22,0)),"")</f>
        <v/>
      </c>
      <c r="O705" s="136" t="str">
        <f ca="1">IFERROR(IF($C705="","",VLOOKUP(FİLTRE!$C705,'SKT LİSTESİ'!$F:$AJ,23,0)),"")</f>
        <v/>
      </c>
      <c r="P705" s="31"/>
      <c r="Q705" s="31"/>
      <c r="R705" s="137" t="str">
        <f ca="1">(IFERROR(IF($C705="","",VLOOKUP(FİLTRE!$C705,'SKT LİSTESİ'!$F:$AJ,15,0)),""))</f>
        <v/>
      </c>
      <c r="S705" s="138" t="str">
        <f ca="1">IFERROR(IF($C705="","",VLOOKUP(FİLTRE!$C705,'SKT LİSTESİ'!$F:$AJ,16,0)),"")</f>
        <v/>
      </c>
      <c r="AF705" s="179" t="str">
        <f t="shared" ca="1" si="42"/>
        <v/>
      </c>
      <c r="AG705" s="179">
        <f t="shared" ca="1" si="43"/>
        <v>0</v>
      </c>
      <c r="AH705" s="179">
        <f t="shared" ca="1" si="44"/>
        <v>0</v>
      </c>
    </row>
    <row r="706" spans="2:34" ht="15.75" x14ac:dyDescent="0.25">
      <c r="B706">
        <f t="shared" ca="1" si="41"/>
        <v>694</v>
      </c>
      <c r="C706" t="str">
        <f ca="1">IFERROR(VLOOKUP(B706,'SKT LİSTESİ'!F:F,1,0),"")</f>
        <v/>
      </c>
      <c r="E706" s="128" t="str">
        <f ca="1">IFERROR(IF($C706="","",VLOOKUP(FİLTRE!$C706,'SKT LİSTESİ'!$F:$S,5,0)),"")</f>
        <v/>
      </c>
      <c r="F706" s="129" t="str">
        <f ca="1">IFERROR(IF($C706="","",VLOOKUP(FİLTRE!$C706,'SKT LİSTESİ'!$F:$S,7,0)),"")</f>
        <v/>
      </c>
      <c r="G706" s="130" t="str">
        <f ca="1">IFERROR(IF($C706="","",VLOOKUP(FİLTRE!$C706,'SKT LİSTESİ'!$F:$S,8,0)),"")</f>
        <v/>
      </c>
      <c r="H706" s="131" t="str">
        <f ca="1">IF(E706="","",IF($C706="","",VLOOKUP(FİLTRE!$C706,'SKT LİSTESİ'!$F:$S,9,0)))</f>
        <v/>
      </c>
      <c r="I706" s="132" t="str">
        <f ca="1">IFERROR(IF($C706="","",VLOOKUP(FİLTRE!$C706,'SKT LİSTESİ'!$F:$S,10,0)),"")</f>
        <v/>
      </c>
      <c r="J706" s="133" t="str">
        <f ca="1">IFERROR(IF($C706="","",VLOOKUP(FİLTRE!$C706,'SKT LİSTESİ'!$F:$S,11,0)),"")</f>
        <v/>
      </c>
      <c r="K706" s="134" t="str">
        <f ca="1">IFERROR(IF($C706="","",VLOOKUP(FİLTRE!$C706,'SKT LİSTESİ'!$F:$S,12,0)),"")</f>
        <v/>
      </c>
      <c r="L706" s="134" t="str">
        <f ca="1">IFERROR(IF($C706="","",VLOOKUP(FİLTRE!$C706,'SKT LİSTESİ'!$F:$S,13,0)),"")</f>
        <v/>
      </c>
      <c r="M706" s="135" t="str">
        <f ca="1">IFERROR(IF($C706="","",VLOOKUP(FİLTRE!$C706,'SKT LİSTESİ'!$F:$AJ,14,0)),"")</f>
        <v/>
      </c>
      <c r="N706" s="31" t="str">
        <f ca="1">IFERROR(IF($C706="","",VLOOKUP(FİLTRE!$C706,'SKT LİSTESİ'!$F:$AJ,22,0)),"")</f>
        <v/>
      </c>
      <c r="O706" s="136" t="str">
        <f ca="1">IFERROR(IF($C706="","",VLOOKUP(FİLTRE!$C706,'SKT LİSTESİ'!$F:$AJ,23,0)),"")</f>
        <v/>
      </c>
      <c r="P706" s="31"/>
      <c r="Q706" s="31"/>
      <c r="R706" s="137" t="str">
        <f ca="1">(IFERROR(IF($C706="","",VLOOKUP(FİLTRE!$C706,'SKT LİSTESİ'!$F:$AJ,15,0)),""))</f>
        <v/>
      </c>
      <c r="S706" s="138" t="str">
        <f ca="1">IFERROR(IF($C706="","",VLOOKUP(FİLTRE!$C706,'SKT LİSTESİ'!$F:$AJ,16,0)),"")</f>
        <v/>
      </c>
      <c r="AF706" s="179" t="str">
        <f t="shared" ca="1" si="42"/>
        <v/>
      </c>
      <c r="AG706" s="179">
        <f t="shared" ca="1" si="43"/>
        <v>0</v>
      </c>
      <c r="AH706" s="179">
        <f t="shared" ca="1" si="44"/>
        <v>0</v>
      </c>
    </row>
    <row r="707" spans="2:34" ht="15.75" x14ac:dyDescent="0.25">
      <c r="B707">
        <f t="shared" ca="1" si="41"/>
        <v>695</v>
      </c>
      <c r="C707" t="str">
        <f ca="1">IFERROR(VLOOKUP(B707,'SKT LİSTESİ'!F:F,1,0),"")</f>
        <v/>
      </c>
      <c r="E707" s="128" t="str">
        <f ca="1">IFERROR(IF($C707="","",VLOOKUP(FİLTRE!$C707,'SKT LİSTESİ'!$F:$S,5,0)),"")</f>
        <v/>
      </c>
      <c r="F707" s="129" t="str">
        <f ca="1">IFERROR(IF($C707="","",VLOOKUP(FİLTRE!$C707,'SKT LİSTESİ'!$F:$S,7,0)),"")</f>
        <v/>
      </c>
      <c r="G707" s="130" t="str">
        <f ca="1">IFERROR(IF($C707="","",VLOOKUP(FİLTRE!$C707,'SKT LİSTESİ'!$F:$S,8,0)),"")</f>
        <v/>
      </c>
      <c r="H707" s="131" t="str">
        <f ca="1">IF(E707="","",IF($C707="","",VLOOKUP(FİLTRE!$C707,'SKT LİSTESİ'!$F:$S,9,0)))</f>
        <v/>
      </c>
      <c r="I707" s="132" t="str">
        <f ca="1">IFERROR(IF($C707="","",VLOOKUP(FİLTRE!$C707,'SKT LİSTESİ'!$F:$S,10,0)),"")</f>
        <v/>
      </c>
      <c r="J707" s="133" t="str">
        <f ca="1">IFERROR(IF($C707="","",VLOOKUP(FİLTRE!$C707,'SKT LİSTESİ'!$F:$S,11,0)),"")</f>
        <v/>
      </c>
      <c r="K707" s="134" t="str">
        <f ca="1">IFERROR(IF($C707="","",VLOOKUP(FİLTRE!$C707,'SKT LİSTESİ'!$F:$S,12,0)),"")</f>
        <v/>
      </c>
      <c r="L707" s="134" t="str">
        <f ca="1">IFERROR(IF($C707="","",VLOOKUP(FİLTRE!$C707,'SKT LİSTESİ'!$F:$S,13,0)),"")</f>
        <v/>
      </c>
      <c r="M707" s="135" t="str">
        <f ca="1">IFERROR(IF($C707="","",VLOOKUP(FİLTRE!$C707,'SKT LİSTESİ'!$F:$AJ,14,0)),"")</f>
        <v/>
      </c>
      <c r="N707" s="31" t="str">
        <f ca="1">IFERROR(IF($C707="","",VLOOKUP(FİLTRE!$C707,'SKT LİSTESİ'!$F:$AJ,22,0)),"")</f>
        <v/>
      </c>
      <c r="O707" s="136" t="str">
        <f ca="1">IFERROR(IF($C707="","",VLOOKUP(FİLTRE!$C707,'SKT LİSTESİ'!$F:$AJ,23,0)),"")</f>
        <v/>
      </c>
      <c r="P707" s="31"/>
      <c r="Q707" s="31"/>
      <c r="R707" s="137" t="str">
        <f ca="1">(IFERROR(IF($C707="","",VLOOKUP(FİLTRE!$C707,'SKT LİSTESİ'!$F:$AJ,15,0)),""))</f>
        <v/>
      </c>
      <c r="S707" s="138" t="str">
        <f ca="1">IFERROR(IF($C707="","",VLOOKUP(FİLTRE!$C707,'SKT LİSTESİ'!$F:$AJ,16,0)),"")</f>
        <v/>
      </c>
      <c r="AF707" s="179" t="str">
        <f t="shared" ca="1" si="42"/>
        <v/>
      </c>
      <c r="AG707" s="179">
        <f t="shared" ca="1" si="43"/>
        <v>0</v>
      </c>
      <c r="AH707" s="179">
        <f t="shared" ca="1" si="44"/>
        <v>0</v>
      </c>
    </row>
    <row r="708" spans="2:34" ht="15.75" x14ac:dyDescent="0.25">
      <c r="B708">
        <f t="shared" ca="1" si="41"/>
        <v>696</v>
      </c>
      <c r="C708" t="str">
        <f ca="1">IFERROR(VLOOKUP(B708,'SKT LİSTESİ'!F:F,1,0),"")</f>
        <v/>
      </c>
      <c r="E708" s="128" t="str">
        <f ca="1">IFERROR(IF($C708="","",VLOOKUP(FİLTRE!$C708,'SKT LİSTESİ'!$F:$S,5,0)),"")</f>
        <v/>
      </c>
      <c r="F708" s="129" t="str">
        <f ca="1">IFERROR(IF($C708="","",VLOOKUP(FİLTRE!$C708,'SKT LİSTESİ'!$F:$S,7,0)),"")</f>
        <v/>
      </c>
      <c r="G708" s="130" t="str">
        <f ca="1">IFERROR(IF($C708="","",VLOOKUP(FİLTRE!$C708,'SKT LİSTESİ'!$F:$S,8,0)),"")</f>
        <v/>
      </c>
      <c r="H708" s="131" t="str">
        <f ca="1">IF(E708="","",IF($C708="","",VLOOKUP(FİLTRE!$C708,'SKT LİSTESİ'!$F:$S,9,0)))</f>
        <v/>
      </c>
      <c r="I708" s="132" t="str">
        <f ca="1">IFERROR(IF($C708="","",VLOOKUP(FİLTRE!$C708,'SKT LİSTESİ'!$F:$S,10,0)),"")</f>
        <v/>
      </c>
      <c r="J708" s="133" t="str">
        <f ca="1">IFERROR(IF($C708="","",VLOOKUP(FİLTRE!$C708,'SKT LİSTESİ'!$F:$S,11,0)),"")</f>
        <v/>
      </c>
      <c r="K708" s="134" t="str">
        <f ca="1">IFERROR(IF($C708="","",VLOOKUP(FİLTRE!$C708,'SKT LİSTESİ'!$F:$S,12,0)),"")</f>
        <v/>
      </c>
      <c r="L708" s="134" t="str">
        <f ca="1">IFERROR(IF($C708="","",VLOOKUP(FİLTRE!$C708,'SKT LİSTESİ'!$F:$S,13,0)),"")</f>
        <v/>
      </c>
      <c r="M708" s="135" t="str">
        <f ca="1">IFERROR(IF($C708="","",VLOOKUP(FİLTRE!$C708,'SKT LİSTESİ'!$F:$AJ,14,0)),"")</f>
        <v/>
      </c>
      <c r="N708" s="31" t="str">
        <f ca="1">IFERROR(IF($C708="","",VLOOKUP(FİLTRE!$C708,'SKT LİSTESİ'!$F:$AJ,22,0)),"")</f>
        <v/>
      </c>
      <c r="O708" s="136" t="str">
        <f ca="1">IFERROR(IF($C708="","",VLOOKUP(FİLTRE!$C708,'SKT LİSTESİ'!$F:$AJ,23,0)),"")</f>
        <v/>
      </c>
      <c r="P708" s="31"/>
      <c r="Q708" s="31"/>
      <c r="R708" s="137" t="str">
        <f ca="1">(IFERROR(IF($C708="","",VLOOKUP(FİLTRE!$C708,'SKT LİSTESİ'!$F:$AJ,15,0)),""))</f>
        <v/>
      </c>
      <c r="S708" s="138" t="str">
        <f ca="1">IFERROR(IF($C708="","",VLOOKUP(FİLTRE!$C708,'SKT LİSTESİ'!$F:$AJ,16,0)),"")</f>
        <v/>
      </c>
      <c r="AF708" s="179" t="str">
        <f t="shared" ca="1" si="42"/>
        <v/>
      </c>
      <c r="AG708" s="179">
        <f t="shared" ca="1" si="43"/>
        <v>0</v>
      </c>
      <c r="AH708" s="179">
        <f t="shared" ca="1" si="44"/>
        <v>0</v>
      </c>
    </row>
    <row r="709" spans="2:34" ht="15.75" x14ac:dyDescent="0.25">
      <c r="B709">
        <f t="shared" ca="1" si="41"/>
        <v>697</v>
      </c>
      <c r="C709" t="str">
        <f ca="1">IFERROR(VLOOKUP(B709,'SKT LİSTESİ'!F:F,1,0),"")</f>
        <v/>
      </c>
      <c r="E709" s="128" t="str">
        <f ca="1">IFERROR(IF($C709="","",VLOOKUP(FİLTRE!$C709,'SKT LİSTESİ'!$F:$S,5,0)),"")</f>
        <v/>
      </c>
      <c r="F709" s="129" t="str">
        <f ca="1">IFERROR(IF($C709="","",VLOOKUP(FİLTRE!$C709,'SKT LİSTESİ'!$F:$S,7,0)),"")</f>
        <v/>
      </c>
      <c r="G709" s="130" t="str">
        <f ca="1">IFERROR(IF($C709="","",VLOOKUP(FİLTRE!$C709,'SKT LİSTESİ'!$F:$S,8,0)),"")</f>
        <v/>
      </c>
      <c r="H709" s="131" t="str">
        <f ca="1">IF(E709="","",IF($C709="","",VLOOKUP(FİLTRE!$C709,'SKT LİSTESİ'!$F:$S,9,0)))</f>
        <v/>
      </c>
      <c r="I709" s="132" t="str">
        <f ca="1">IFERROR(IF($C709="","",VLOOKUP(FİLTRE!$C709,'SKT LİSTESİ'!$F:$S,10,0)),"")</f>
        <v/>
      </c>
      <c r="J709" s="133" t="str">
        <f ca="1">IFERROR(IF($C709="","",VLOOKUP(FİLTRE!$C709,'SKT LİSTESİ'!$F:$S,11,0)),"")</f>
        <v/>
      </c>
      <c r="K709" s="134" t="str">
        <f ca="1">IFERROR(IF($C709="","",VLOOKUP(FİLTRE!$C709,'SKT LİSTESİ'!$F:$S,12,0)),"")</f>
        <v/>
      </c>
      <c r="L709" s="134" t="str">
        <f ca="1">IFERROR(IF($C709="","",VLOOKUP(FİLTRE!$C709,'SKT LİSTESİ'!$F:$S,13,0)),"")</f>
        <v/>
      </c>
      <c r="M709" s="135" t="str">
        <f ca="1">IFERROR(IF($C709="","",VLOOKUP(FİLTRE!$C709,'SKT LİSTESİ'!$F:$AJ,14,0)),"")</f>
        <v/>
      </c>
      <c r="N709" s="31" t="str">
        <f ca="1">IFERROR(IF($C709="","",VLOOKUP(FİLTRE!$C709,'SKT LİSTESİ'!$F:$AJ,22,0)),"")</f>
        <v/>
      </c>
      <c r="O709" s="136" t="str">
        <f ca="1">IFERROR(IF($C709="","",VLOOKUP(FİLTRE!$C709,'SKT LİSTESİ'!$F:$AJ,23,0)),"")</f>
        <v/>
      </c>
      <c r="P709" s="31"/>
      <c r="Q709" s="31"/>
      <c r="R709" s="137" t="str">
        <f ca="1">(IFERROR(IF($C709="","",VLOOKUP(FİLTRE!$C709,'SKT LİSTESİ'!$F:$AJ,15,0)),""))</f>
        <v/>
      </c>
      <c r="S709" s="138" t="str">
        <f ca="1">IFERROR(IF($C709="","",VLOOKUP(FİLTRE!$C709,'SKT LİSTESİ'!$F:$AJ,16,0)),"")</f>
        <v/>
      </c>
      <c r="AF709" s="179" t="str">
        <f t="shared" ca="1" si="42"/>
        <v/>
      </c>
      <c r="AG709" s="179">
        <f t="shared" ca="1" si="43"/>
        <v>0</v>
      </c>
      <c r="AH709" s="179">
        <f t="shared" ca="1" si="44"/>
        <v>0</v>
      </c>
    </row>
    <row r="710" spans="2:34" ht="15.75" x14ac:dyDescent="0.25">
      <c r="B710">
        <f t="shared" ca="1" si="41"/>
        <v>698</v>
      </c>
      <c r="C710" t="str">
        <f ca="1">IFERROR(VLOOKUP(B710,'SKT LİSTESİ'!F:F,1,0),"")</f>
        <v/>
      </c>
      <c r="E710" s="128" t="str">
        <f ca="1">IFERROR(IF($C710="","",VLOOKUP(FİLTRE!$C710,'SKT LİSTESİ'!$F:$S,5,0)),"")</f>
        <v/>
      </c>
      <c r="F710" s="129" t="str">
        <f ca="1">IFERROR(IF($C710="","",VLOOKUP(FİLTRE!$C710,'SKT LİSTESİ'!$F:$S,7,0)),"")</f>
        <v/>
      </c>
      <c r="G710" s="130" t="str">
        <f ca="1">IFERROR(IF($C710="","",VLOOKUP(FİLTRE!$C710,'SKT LİSTESİ'!$F:$S,8,0)),"")</f>
        <v/>
      </c>
      <c r="H710" s="131" t="str">
        <f ca="1">IF(E710="","",IF($C710="","",VLOOKUP(FİLTRE!$C710,'SKT LİSTESİ'!$F:$S,9,0)))</f>
        <v/>
      </c>
      <c r="I710" s="132" t="str">
        <f ca="1">IFERROR(IF($C710="","",VLOOKUP(FİLTRE!$C710,'SKT LİSTESİ'!$F:$S,10,0)),"")</f>
        <v/>
      </c>
      <c r="J710" s="133" t="str">
        <f ca="1">IFERROR(IF($C710="","",VLOOKUP(FİLTRE!$C710,'SKT LİSTESİ'!$F:$S,11,0)),"")</f>
        <v/>
      </c>
      <c r="K710" s="134" t="str">
        <f ca="1">IFERROR(IF($C710="","",VLOOKUP(FİLTRE!$C710,'SKT LİSTESİ'!$F:$S,12,0)),"")</f>
        <v/>
      </c>
      <c r="L710" s="134" t="str">
        <f ca="1">IFERROR(IF($C710="","",VLOOKUP(FİLTRE!$C710,'SKT LİSTESİ'!$F:$S,13,0)),"")</f>
        <v/>
      </c>
      <c r="M710" s="135" t="str">
        <f ca="1">IFERROR(IF($C710="","",VLOOKUP(FİLTRE!$C710,'SKT LİSTESİ'!$F:$AJ,14,0)),"")</f>
        <v/>
      </c>
      <c r="N710" s="31" t="str">
        <f ca="1">IFERROR(IF($C710="","",VLOOKUP(FİLTRE!$C710,'SKT LİSTESİ'!$F:$AJ,22,0)),"")</f>
        <v/>
      </c>
      <c r="O710" s="136" t="str">
        <f ca="1">IFERROR(IF($C710="","",VLOOKUP(FİLTRE!$C710,'SKT LİSTESİ'!$F:$AJ,23,0)),"")</f>
        <v/>
      </c>
      <c r="P710" s="31"/>
      <c r="Q710" s="31"/>
      <c r="R710" s="137" t="str">
        <f ca="1">(IFERROR(IF($C710="","",VLOOKUP(FİLTRE!$C710,'SKT LİSTESİ'!$F:$AJ,15,0)),""))</f>
        <v/>
      </c>
      <c r="S710" s="138" t="str">
        <f ca="1">IFERROR(IF($C710="","",VLOOKUP(FİLTRE!$C710,'SKT LİSTESİ'!$F:$AJ,16,0)),"")</f>
        <v/>
      </c>
      <c r="AF710" s="179" t="str">
        <f t="shared" ca="1" si="42"/>
        <v/>
      </c>
      <c r="AG710" s="179">
        <f t="shared" ca="1" si="43"/>
        <v>0</v>
      </c>
      <c r="AH710" s="179">
        <f t="shared" ca="1" si="44"/>
        <v>0</v>
      </c>
    </row>
    <row r="711" spans="2:34" ht="15.75" x14ac:dyDescent="0.25">
      <c r="B711">
        <f t="shared" ca="1" si="41"/>
        <v>699</v>
      </c>
      <c r="C711" t="str">
        <f ca="1">IFERROR(VLOOKUP(B711,'SKT LİSTESİ'!F:F,1,0),"")</f>
        <v/>
      </c>
      <c r="E711" s="128" t="str">
        <f ca="1">IFERROR(IF($C711="","",VLOOKUP(FİLTRE!$C711,'SKT LİSTESİ'!$F:$S,5,0)),"")</f>
        <v/>
      </c>
      <c r="F711" s="129" t="str">
        <f ca="1">IFERROR(IF($C711="","",VLOOKUP(FİLTRE!$C711,'SKT LİSTESİ'!$F:$S,7,0)),"")</f>
        <v/>
      </c>
      <c r="G711" s="130" t="str">
        <f ca="1">IFERROR(IF($C711="","",VLOOKUP(FİLTRE!$C711,'SKT LİSTESİ'!$F:$S,8,0)),"")</f>
        <v/>
      </c>
      <c r="H711" s="131" t="str">
        <f ca="1">IF(E711="","",IF($C711="","",VLOOKUP(FİLTRE!$C711,'SKT LİSTESİ'!$F:$S,9,0)))</f>
        <v/>
      </c>
      <c r="I711" s="132" t="str">
        <f ca="1">IFERROR(IF($C711="","",VLOOKUP(FİLTRE!$C711,'SKT LİSTESİ'!$F:$S,10,0)),"")</f>
        <v/>
      </c>
      <c r="J711" s="133" t="str">
        <f ca="1">IFERROR(IF($C711="","",VLOOKUP(FİLTRE!$C711,'SKT LİSTESİ'!$F:$S,11,0)),"")</f>
        <v/>
      </c>
      <c r="K711" s="134" t="str">
        <f ca="1">IFERROR(IF($C711="","",VLOOKUP(FİLTRE!$C711,'SKT LİSTESİ'!$F:$S,12,0)),"")</f>
        <v/>
      </c>
      <c r="L711" s="134" t="str">
        <f ca="1">IFERROR(IF($C711="","",VLOOKUP(FİLTRE!$C711,'SKT LİSTESİ'!$F:$S,13,0)),"")</f>
        <v/>
      </c>
      <c r="M711" s="135" t="str">
        <f ca="1">IFERROR(IF($C711="","",VLOOKUP(FİLTRE!$C711,'SKT LİSTESİ'!$F:$AJ,14,0)),"")</f>
        <v/>
      </c>
      <c r="N711" s="31" t="str">
        <f ca="1">IFERROR(IF($C711="","",VLOOKUP(FİLTRE!$C711,'SKT LİSTESİ'!$F:$AJ,22,0)),"")</f>
        <v/>
      </c>
      <c r="O711" s="136" t="str">
        <f ca="1">IFERROR(IF($C711="","",VLOOKUP(FİLTRE!$C711,'SKT LİSTESİ'!$F:$AJ,23,0)),"")</f>
        <v/>
      </c>
      <c r="P711" s="31"/>
      <c r="Q711" s="31"/>
      <c r="R711" s="137" t="str">
        <f ca="1">(IFERROR(IF($C711="","",VLOOKUP(FİLTRE!$C711,'SKT LİSTESİ'!$F:$AJ,15,0)),""))</f>
        <v/>
      </c>
      <c r="S711" s="138" t="str">
        <f ca="1">IFERROR(IF($C711="","",VLOOKUP(FİLTRE!$C711,'SKT LİSTESİ'!$F:$AJ,16,0)),"")</f>
        <v/>
      </c>
      <c r="AF711" s="179" t="str">
        <f t="shared" ca="1" si="42"/>
        <v/>
      </c>
      <c r="AG711" s="179">
        <f t="shared" ca="1" si="43"/>
        <v>0</v>
      </c>
      <c r="AH711" s="179">
        <f t="shared" ca="1" si="44"/>
        <v>0</v>
      </c>
    </row>
    <row r="712" spans="2:34" ht="15.75" x14ac:dyDescent="0.25">
      <c r="B712">
        <f t="shared" ca="1" si="41"/>
        <v>700</v>
      </c>
      <c r="C712" t="str">
        <f ca="1">IFERROR(VLOOKUP(B712,'SKT LİSTESİ'!F:F,1,0),"")</f>
        <v/>
      </c>
      <c r="E712" s="128" t="str">
        <f ca="1">IFERROR(IF($C712="","",VLOOKUP(FİLTRE!$C712,'SKT LİSTESİ'!$F:$S,5,0)),"")</f>
        <v/>
      </c>
      <c r="F712" s="129" t="str">
        <f ca="1">IFERROR(IF($C712="","",VLOOKUP(FİLTRE!$C712,'SKT LİSTESİ'!$F:$S,7,0)),"")</f>
        <v/>
      </c>
      <c r="G712" s="130" t="str">
        <f ca="1">IFERROR(IF($C712="","",VLOOKUP(FİLTRE!$C712,'SKT LİSTESİ'!$F:$S,8,0)),"")</f>
        <v/>
      </c>
      <c r="H712" s="131" t="str">
        <f ca="1">IF(E712="","",IF($C712="","",VLOOKUP(FİLTRE!$C712,'SKT LİSTESİ'!$F:$S,9,0)))</f>
        <v/>
      </c>
      <c r="I712" s="132" t="str">
        <f ca="1">IFERROR(IF($C712="","",VLOOKUP(FİLTRE!$C712,'SKT LİSTESİ'!$F:$S,10,0)),"")</f>
        <v/>
      </c>
      <c r="J712" s="133" t="str">
        <f ca="1">IFERROR(IF($C712="","",VLOOKUP(FİLTRE!$C712,'SKT LİSTESİ'!$F:$S,11,0)),"")</f>
        <v/>
      </c>
      <c r="K712" s="134" t="str">
        <f ca="1">IFERROR(IF($C712="","",VLOOKUP(FİLTRE!$C712,'SKT LİSTESİ'!$F:$S,12,0)),"")</f>
        <v/>
      </c>
      <c r="L712" s="134" t="str">
        <f ca="1">IFERROR(IF($C712="","",VLOOKUP(FİLTRE!$C712,'SKT LİSTESİ'!$F:$S,13,0)),"")</f>
        <v/>
      </c>
      <c r="M712" s="135" t="str">
        <f ca="1">IFERROR(IF($C712="","",VLOOKUP(FİLTRE!$C712,'SKT LİSTESİ'!$F:$AJ,14,0)),"")</f>
        <v/>
      </c>
      <c r="N712" s="31" t="str">
        <f ca="1">IFERROR(IF($C712="","",VLOOKUP(FİLTRE!$C712,'SKT LİSTESİ'!$F:$AJ,22,0)),"")</f>
        <v/>
      </c>
      <c r="O712" s="136" t="str">
        <f ca="1">IFERROR(IF($C712="","",VLOOKUP(FİLTRE!$C712,'SKT LİSTESİ'!$F:$AJ,23,0)),"")</f>
        <v/>
      </c>
      <c r="P712" s="31"/>
      <c r="Q712" s="31"/>
      <c r="R712" s="137" t="str">
        <f ca="1">(IFERROR(IF($C712="","",VLOOKUP(FİLTRE!$C712,'SKT LİSTESİ'!$F:$AJ,15,0)),""))</f>
        <v/>
      </c>
      <c r="S712" s="138" t="str">
        <f ca="1">IFERROR(IF($C712="","",VLOOKUP(FİLTRE!$C712,'SKT LİSTESİ'!$F:$AJ,16,0)),"")</f>
        <v/>
      </c>
      <c r="AF712" s="179" t="str">
        <f t="shared" ca="1" si="42"/>
        <v/>
      </c>
      <c r="AG712" s="179">
        <f t="shared" ca="1" si="43"/>
        <v>0</v>
      </c>
      <c r="AH712" s="179">
        <f t="shared" ca="1" si="44"/>
        <v>0</v>
      </c>
    </row>
    <row r="713" spans="2:34" ht="15.75" x14ac:dyDescent="0.25">
      <c r="B713">
        <f t="shared" ca="1" si="41"/>
        <v>701</v>
      </c>
      <c r="C713" t="str">
        <f ca="1">IFERROR(VLOOKUP(B713,'SKT LİSTESİ'!F:F,1,0),"")</f>
        <v/>
      </c>
      <c r="E713" s="128" t="str">
        <f ca="1">IFERROR(IF($C713="","",VLOOKUP(FİLTRE!$C713,'SKT LİSTESİ'!$F:$S,5,0)),"")</f>
        <v/>
      </c>
      <c r="F713" s="129" t="str">
        <f ca="1">IFERROR(IF($C713="","",VLOOKUP(FİLTRE!$C713,'SKT LİSTESİ'!$F:$S,7,0)),"")</f>
        <v/>
      </c>
      <c r="G713" s="130" t="str">
        <f ca="1">IFERROR(IF($C713="","",VLOOKUP(FİLTRE!$C713,'SKT LİSTESİ'!$F:$S,8,0)),"")</f>
        <v/>
      </c>
      <c r="H713" s="131" t="str">
        <f ca="1">IF(E713="","",IF($C713="","",VLOOKUP(FİLTRE!$C713,'SKT LİSTESİ'!$F:$S,9,0)))</f>
        <v/>
      </c>
      <c r="I713" s="132" t="str">
        <f ca="1">IFERROR(IF($C713="","",VLOOKUP(FİLTRE!$C713,'SKT LİSTESİ'!$F:$S,10,0)),"")</f>
        <v/>
      </c>
      <c r="J713" s="133" t="str">
        <f ca="1">IFERROR(IF($C713="","",VLOOKUP(FİLTRE!$C713,'SKT LİSTESİ'!$F:$S,11,0)),"")</f>
        <v/>
      </c>
      <c r="K713" s="134" t="str">
        <f ca="1">IFERROR(IF($C713="","",VLOOKUP(FİLTRE!$C713,'SKT LİSTESİ'!$F:$S,12,0)),"")</f>
        <v/>
      </c>
      <c r="L713" s="134" t="str">
        <f ca="1">IFERROR(IF($C713="","",VLOOKUP(FİLTRE!$C713,'SKT LİSTESİ'!$F:$S,13,0)),"")</f>
        <v/>
      </c>
      <c r="M713" s="135" t="str">
        <f ca="1">IFERROR(IF($C713="","",VLOOKUP(FİLTRE!$C713,'SKT LİSTESİ'!$F:$AJ,14,0)),"")</f>
        <v/>
      </c>
      <c r="N713" s="31" t="str">
        <f ca="1">IFERROR(IF($C713="","",VLOOKUP(FİLTRE!$C713,'SKT LİSTESİ'!$F:$AJ,22,0)),"")</f>
        <v/>
      </c>
      <c r="O713" s="136" t="str">
        <f ca="1">IFERROR(IF($C713="","",VLOOKUP(FİLTRE!$C713,'SKT LİSTESİ'!$F:$AJ,23,0)),"")</f>
        <v/>
      </c>
      <c r="P713" s="31"/>
      <c r="Q713" s="31"/>
      <c r="R713" s="137" t="str">
        <f ca="1">(IFERROR(IF($C713="","",VLOOKUP(FİLTRE!$C713,'SKT LİSTESİ'!$F:$AJ,15,0)),""))</f>
        <v/>
      </c>
      <c r="S713" s="138" t="str">
        <f ca="1">IFERROR(IF($C713="","",VLOOKUP(FİLTRE!$C713,'SKT LİSTESİ'!$F:$AJ,16,0)),"")</f>
        <v/>
      </c>
      <c r="AF713" s="179" t="str">
        <f t="shared" ca="1" si="42"/>
        <v/>
      </c>
      <c r="AG713" s="179">
        <f t="shared" ca="1" si="43"/>
        <v>0</v>
      </c>
      <c r="AH713" s="179">
        <f t="shared" ca="1" si="44"/>
        <v>0</v>
      </c>
    </row>
    <row r="714" spans="2:34" ht="15.75" x14ac:dyDescent="0.25">
      <c r="B714">
        <f t="shared" ca="1" si="41"/>
        <v>702</v>
      </c>
      <c r="C714" t="str">
        <f ca="1">IFERROR(VLOOKUP(B714,'SKT LİSTESİ'!F:F,1,0),"")</f>
        <v/>
      </c>
      <c r="E714" s="128" t="str">
        <f ca="1">IFERROR(IF($C714="","",VLOOKUP(FİLTRE!$C714,'SKT LİSTESİ'!$F:$S,5,0)),"")</f>
        <v/>
      </c>
      <c r="F714" s="129" t="str">
        <f ca="1">IFERROR(IF($C714="","",VLOOKUP(FİLTRE!$C714,'SKT LİSTESİ'!$F:$S,7,0)),"")</f>
        <v/>
      </c>
      <c r="G714" s="130" t="str">
        <f ca="1">IFERROR(IF($C714="","",VLOOKUP(FİLTRE!$C714,'SKT LİSTESİ'!$F:$S,8,0)),"")</f>
        <v/>
      </c>
      <c r="H714" s="131" t="str">
        <f ca="1">IF(E714="","",IF($C714="","",VLOOKUP(FİLTRE!$C714,'SKT LİSTESİ'!$F:$S,9,0)))</f>
        <v/>
      </c>
      <c r="I714" s="132" t="str">
        <f ca="1">IFERROR(IF($C714="","",VLOOKUP(FİLTRE!$C714,'SKT LİSTESİ'!$F:$S,10,0)),"")</f>
        <v/>
      </c>
      <c r="J714" s="133" t="str">
        <f ca="1">IFERROR(IF($C714="","",VLOOKUP(FİLTRE!$C714,'SKT LİSTESİ'!$F:$S,11,0)),"")</f>
        <v/>
      </c>
      <c r="K714" s="134" t="str">
        <f ca="1">IFERROR(IF($C714="","",VLOOKUP(FİLTRE!$C714,'SKT LİSTESİ'!$F:$S,12,0)),"")</f>
        <v/>
      </c>
      <c r="L714" s="134" t="str">
        <f ca="1">IFERROR(IF($C714="","",VLOOKUP(FİLTRE!$C714,'SKT LİSTESİ'!$F:$S,13,0)),"")</f>
        <v/>
      </c>
      <c r="M714" s="135" t="str">
        <f ca="1">IFERROR(IF($C714="","",VLOOKUP(FİLTRE!$C714,'SKT LİSTESİ'!$F:$AJ,14,0)),"")</f>
        <v/>
      </c>
      <c r="N714" s="31" t="str">
        <f ca="1">IFERROR(IF($C714="","",VLOOKUP(FİLTRE!$C714,'SKT LİSTESİ'!$F:$AJ,22,0)),"")</f>
        <v/>
      </c>
      <c r="O714" s="136" t="str">
        <f ca="1">IFERROR(IF($C714="","",VLOOKUP(FİLTRE!$C714,'SKT LİSTESİ'!$F:$AJ,23,0)),"")</f>
        <v/>
      </c>
      <c r="P714" s="31"/>
      <c r="Q714" s="31"/>
      <c r="R714" s="137" t="str">
        <f ca="1">(IFERROR(IF($C714="","",VLOOKUP(FİLTRE!$C714,'SKT LİSTESİ'!$F:$AJ,15,0)),""))</f>
        <v/>
      </c>
      <c r="S714" s="138" t="str">
        <f ca="1">IFERROR(IF($C714="","",VLOOKUP(FİLTRE!$C714,'SKT LİSTESİ'!$F:$AJ,16,0)),"")</f>
        <v/>
      </c>
      <c r="AF714" s="179" t="str">
        <f t="shared" ca="1" si="42"/>
        <v/>
      </c>
      <c r="AG714" s="179">
        <f t="shared" ca="1" si="43"/>
        <v>0</v>
      </c>
      <c r="AH714" s="179">
        <f t="shared" ca="1" si="44"/>
        <v>0</v>
      </c>
    </row>
    <row r="715" spans="2:34" ht="15.75" x14ac:dyDescent="0.25">
      <c r="B715">
        <f t="shared" ca="1" si="41"/>
        <v>703</v>
      </c>
      <c r="C715" t="str">
        <f ca="1">IFERROR(VLOOKUP(B715,'SKT LİSTESİ'!F:F,1,0),"")</f>
        <v/>
      </c>
      <c r="E715" s="128" t="str">
        <f ca="1">IFERROR(IF($C715="","",VLOOKUP(FİLTRE!$C715,'SKT LİSTESİ'!$F:$S,5,0)),"")</f>
        <v/>
      </c>
      <c r="F715" s="129" t="str">
        <f ca="1">IFERROR(IF($C715="","",VLOOKUP(FİLTRE!$C715,'SKT LİSTESİ'!$F:$S,7,0)),"")</f>
        <v/>
      </c>
      <c r="G715" s="130" t="str">
        <f ca="1">IFERROR(IF($C715="","",VLOOKUP(FİLTRE!$C715,'SKT LİSTESİ'!$F:$S,8,0)),"")</f>
        <v/>
      </c>
      <c r="H715" s="131" t="str">
        <f ca="1">IF(E715="","",IF($C715="","",VLOOKUP(FİLTRE!$C715,'SKT LİSTESİ'!$F:$S,9,0)))</f>
        <v/>
      </c>
      <c r="I715" s="132" t="str">
        <f ca="1">IFERROR(IF($C715="","",VLOOKUP(FİLTRE!$C715,'SKT LİSTESİ'!$F:$S,10,0)),"")</f>
        <v/>
      </c>
      <c r="J715" s="133" t="str">
        <f ca="1">IFERROR(IF($C715="","",VLOOKUP(FİLTRE!$C715,'SKT LİSTESİ'!$F:$S,11,0)),"")</f>
        <v/>
      </c>
      <c r="K715" s="134" t="str">
        <f ca="1">IFERROR(IF($C715="","",VLOOKUP(FİLTRE!$C715,'SKT LİSTESİ'!$F:$S,12,0)),"")</f>
        <v/>
      </c>
      <c r="L715" s="134" t="str">
        <f ca="1">IFERROR(IF($C715="","",VLOOKUP(FİLTRE!$C715,'SKT LİSTESİ'!$F:$S,13,0)),"")</f>
        <v/>
      </c>
      <c r="M715" s="135" t="str">
        <f ca="1">IFERROR(IF($C715="","",VLOOKUP(FİLTRE!$C715,'SKT LİSTESİ'!$F:$AJ,14,0)),"")</f>
        <v/>
      </c>
      <c r="N715" s="31" t="str">
        <f ca="1">IFERROR(IF($C715="","",VLOOKUP(FİLTRE!$C715,'SKT LİSTESİ'!$F:$AJ,22,0)),"")</f>
        <v/>
      </c>
      <c r="O715" s="136" t="str">
        <f ca="1">IFERROR(IF($C715="","",VLOOKUP(FİLTRE!$C715,'SKT LİSTESİ'!$F:$AJ,23,0)),"")</f>
        <v/>
      </c>
      <c r="P715" s="31"/>
      <c r="Q715" s="31"/>
      <c r="R715" s="137" t="str">
        <f ca="1">(IFERROR(IF($C715="","",VLOOKUP(FİLTRE!$C715,'SKT LİSTESİ'!$F:$AJ,15,0)),""))</f>
        <v/>
      </c>
      <c r="S715" s="138" t="str">
        <f ca="1">IFERROR(IF($C715="","",VLOOKUP(FİLTRE!$C715,'SKT LİSTESİ'!$F:$AJ,16,0)),"")</f>
        <v/>
      </c>
      <c r="AF715" s="179" t="str">
        <f t="shared" ca="1" si="42"/>
        <v/>
      </c>
      <c r="AG715" s="179">
        <f t="shared" ca="1" si="43"/>
        <v>0</v>
      </c>
      <c r="AH715" s="179">
        <f t="shared" ca="1" si="44"/>
        <v>0</v>
      </c>
    </row>
    <row r="716" spans="2:34" ht="15.75" x14ac:dyDescent="0.25">
      <c r="B716">
        <f t="shared" ca="1" si="41"/>
        <v>704</v>
      </c>
      <c r="C716" t="str">
        <f ca="1">IFERROR(VLOOKUP(B716,'SKT LİSTESİ'!F:F,1,0),"")</f>
        <v/>
      </c>
      <c r="E716" s="128" t="str">
        <f ca="1">IFERROR(IF($C716="","",VLOOKUP(FİLTRE!$C716,'SKT LİSTESİ'!$F:$S,5,0)),"")</f>
        <v/>
      </c>
      <c r="F716" s="129" t="str">
        <f ca="1">IFERROR(IF($C716="","",VLOOKUP(FİLTRE!$C716,'SKT LİSTESİ'!$F:$S,7,0)),"")</f>
        <v/>
      </c>
      <c r="G716" s="130" t="str">
        <f ca="1">IFERROR(IF($C716="","",VLOOKUP(FİLTRE!$C716,'SKT LİSTESİ'!$F:$S,8,0)),"")</f>
        <v/>
      </c>
      <c r="H716" s="131" t="str">
        <f ca="1">IF(E716="","",IF($C716="","",VLOOKUP(FİLTRE!$C716,'SKT LİSTESİ'!$F:$S,9,0)))</f>
        <v/>
      </c>
      <c r="I716" s="132" t="str">
        <f ca="1">IFERROR(IF($C716="","",VLOOKUP(FİLTRE!$C716,'SKT LİSTESİ'!$F:$S,10,0)),"")</f>
        <v/>
      </c>
      <c r="J716" s="133" t="str">
        <f ca="1">IFERROR(IF($C716="","",VLOOKUP(FİLTRE!$C716,'SKT LİSTESİ'!$F:$S,11,0)),"")</f>
        <v/>
      </c>
      <c r="K716" s="134" t="str">
        <f ca="1">IFERROR(IF($C716="","",VLOOKUP(FİLTRE!$C716,'SKT LİSTESİ'!$F:$S,12,0)),"")</f>
        <v/>
      </c>
      <c r="L716" s="134" t="str">
        <f ca="1">IFERROR(IF($C716="","",VLOOKUP(FİLTRE!$C716,'SKT LİSTESİ'!$F:$S,13,0)),"")</f>
        <v/>
      </c>
      <c r="M716" s="135" t="str">
        <f ca="1">IFERROR(IF($C716="","",VLOOKUP(FİLTRE!$C716,'SKT LİSTESİ'!$F:$AJ,14,0)),"")</f>
        <v/>
      </c>
      <c r="N716" s="31" t="str">
        <f ca="1">IFERROR(IF($C716="","",VLOOKUP(FİLTRE!$C716,'SKT LİSTESİ'!$F:$AJ,22,0)),"")</f>
        <v/>
      </c>
      <c r="O716" s="136" t="str">
        <f ca="1">IFERROR(IF($C716="","",VLOOKUP(FİLTRE!$C716,'SKT LİSTESİ'!$F:$AJ,23,0)),"")</f>
        <v/>
      </c>
      <c r="P716" s="31"/>
      <c r="Q716" s="31"/>
      <c r="R716" s="137" t="str">
        <f ca="1">(IFERROR(IF($C716="","",VLOOKUP(FİLTRE!$C716,'SKT LİSTESİ'!$F:$AJ,15,0)),""))</f>
        <v/>
      </c>
      <c r="S716" s="138" t="str">
        <f ca="1">IFERROR(IF($C716="","",VLOOKUP(FİLTRE!$C716,'SKT LİSTESİ'!$F:$AJ,16,0)),"")</f>
        <v/>
      </c>
      <c r="AF716" s="179" t="str">
        <f t="shared" ca="1" si="42"/>
        <v/>
      </c>
      <c r="AG716" s="179">
        <f t="shared" ca="1" si="43"/>
        <v>0</v>
      </c>
      <c r="AH716" s="179">
        <f t="shared" ca="1" si="44"/>
        <v>0</v>
      </c>
    </row>
    <row r="717" spans="2:34" ht="15.75" x14ac:dyDescent="0.25">
      <c r="B717">
        <f t="shared" ca="1" si="41"/>
        <v>705</v>
      </c>
      <c r="C717" t="str">
        <f ca="1">IFERROR(VLOOKUP(B717,'SKT LİSTESİ'!F:F,1,0),"")</f>
        <v/>
      </c>
      <c r="E717" s="128" t="str">
        <f ca="1">IFERROR(IF($C717="","",VLOOKUP(FİLTRE!$C717,'SKT LİSTESİ'!$F:$S,5,0)),"")</f>
        <v/>
      </c>
      <c r="F717" s="129" t="str">
        <f ca="1">IFERROR(IF($C717="","",VLOOKUP(FİLTRE!$C717,'SKT LİSTESİ'!$F:$S,7,0)),"")</f>
        <v/>
      </c>
      <c r="G717" s="130" t="str">
        <f ca="1">IFERROR(IF($C717="","",VLOOKUP(FİLTRE!$C717,'SKT LİSTESİ'!$F:$S,8,0)),"")</f>
        <v/>
      </c>
      <c r="H717" s="131" t="str">
        <f ca="1">IF(E717="","",IF($C717="","",VLOOKUP(FİLTRE!$C717,'SKT LİSTESİ'!$F:$S,9,0)))</f>
        <v/>
      </c>
      <c r="I717" s="132" t="str">
        <f ca="1">IFERROR(IF($C717="","",VLOOKUP(FİLTRE!$C717,'SKT LİSTESİ'!$F:$S,10,0)),"")</f>
        <v/>
      </c>
      <c r="J717" s="133" t="str">
        <f ca="1">IFERROR(IF($C717="","",VLOOKUP(FİLTRE!$C717,'SKT LİSTESİ'!$F:$S,11,0)),"")</f>
        <v/>
      </c>
      <c r="K717" s="134" t="str">
        <f ca="1">IFERROR(IF($C717="","",VLOOKUP(FİLTRE!$C717,'SKT LİSTESİ'!$F:$S,12,0)),"")</f>
        <v/>
      </c>
      <c r="L717" s="134" t="str">
        <f ca="1">IFERROR(IF($C717="","",VLOOKUP(FİLTRE!$C717,'SKT LİSTESİ'!$F:$S,13,0)),"")</f>
        <v/>
      </c>
      <c r="M717" s="135" t="str">
        <f ca="1">IFERROR(IF($C717="","",VLOOKUP(FİLTRE!$C717,'SKT LİSTESİ'!$F:$AJ,14,0)),"")</f>
        <v/>
      </c>
      <c r="N717" s="31" t="str">
        <f ca="1">IFERROR(IF($C717="","",VLOOKUP(FİLTRE!$C717,'SKT LİSTESİ'!$F:$AJ,22,0)),"")</f>
        <v/>
      </c>
      <c r="O717" s="136" t="str">
        <f ca="1">IFERROR(IF($C717="","",VLOOKUP(FİLTRE!$C717,'SKT LİSTESİ'!$F:$AJ,23,0)),"")</f>
        <v/>
      </c>
      <c r="P717" s="31"/>
      <c r="Q717" s="31"/>
      <c r="R717" s="137" t="str">
        <f ca="1">(IFERROR(IF($C717="","",VLOOKUP(FİLTRE!$C717,'SKT LİSTESİ'!$F:$AJ,15,0)),""))</f>
        <v/>
      </c>
      <c r="S717" s="138" t="str">
        <f ca="1">IFERROR(IF($C717="","",VLOOKUP(FİLTRE!$C717,'SKT LİSTESİ'!$F:$AJ,16,0)),"")</f>
        <v/>
      </c>
      <c r="AF717" s="179" t="str">
        <f t="shared" ca="1" si="42"/>
        <v/>
      </c>
      <c r="AG717" s="179">
        <f t="shared" ca="1" si="43"/>
        <v>0</v>
      </c>
      <c r="AH717" s="179">
        <f t="shared" ca="1" si="44"/>
        <v>0</v>
      </c>
    </row>
    <row r="718" spans="2:34" ht="15.75" x14ac:dyDescent="0.25">
      <c r="B718">
        <f t="shared" ref="B718:B781" ca="1" si="45">IF($Y$2=1,(ROW()-12),"")</f>
        <v>706</v>
      </c>
      <c r="C718" t="str">
        <f ca="1">IFERROR(VLOOKUP(B718,'SKT LİSTESİ'!F:F,1,0),"")</f>
        <v/>
      </c>
      <c r="E718" s="128" t="str">
        <f ca="1">IFERROR(IF($C718="","",VLOOKUP(FİLTRE!$C718,'SKT LİSTESİ'!$F:$S,5,0)),"")</f>
        <v/>
      </c>
      <c r="F718" s="129" t="str">
        <f ca="1">IFERROR(IF($C718="","",VLOOKUP(FİLTRE!$C718,'SKT LİSTESİ'!$F:$S,7,0)),"")</f>
        <v/>
      </c>
      <c r="G718" s="130" t="str">
        <f ca="1">IFERROR(IF($C718="","",VLOOKUP(FİLTRE!$C718,'SKT LİSTESİ'!$F:$S,8,0)),"")</f>
        <v/>
      </c>
      <c r="H718" s="131" t="str">
        <f ca="1">IF(E718="","",IF($C718="","",VLOOKUP(FİLTRE!$C718,'SKT LİSTESİ'!$F:$S,9,0)))</f>
        <v/>
      </c>
      <c r="I718" s="132" t="str">
        <f ca="1">IFERROR(IF($C718="","",VLOOKUP(FİLTRE!$C718,'SKT LİSTESİ'!$F:$S,10,0)),"")</f>
        <v/>
      </c>
      <c r="J718" s="133" t="str">
        <f ca="1">IFERROR(IF($C718="","",VLOOKUP(FİLTRE!$C718,'SKT LİSTESİ'!$F:$S,11,0)),"")</f>
        <v/>
      </c>
      <c r="K718" s="134" t="str">
        <f ca="1">IFERROR(IF($C718="","",VLOOKUP(FİLTRE!$C718,'SKT LİSTESİ'!$F:$S,12,0)),"")</f>
        <v/>
      </c>
      <c r="L718" s="134" t="str">
        <f ca="1">IFERROR(IF($C718="","",VLOOKUP(FİLTRE!$C718,'SKT LİSTESİ'!$F:$S,13,0)),"")</f>
        <v/>
      </c>
      <c r="M718" s="135" t="str">
        <f ca="1">IFERROR(IF($C718="","",VLOOKUP(FİLTRE!$C718,'SKT LİSTESİ'!$F:$AJ,14,0)),"")</f>
        <v/>
      </c>
      <c r="N718" s="31" t="str">
        <f ca="1">IFERROR(IF($C718="","",VLOOKUP(FİLTRE!$C718,'SKT LİSTESİ'!$F:$AJ,22,0)),"")</f>
        <v/>
      </c>
      <c r="O718" s="136" t="str">
        <f ca="1">IFERROR(IF($C718="","",VLOOKUP(FİLTRE!$C718,'SKT LİSTESİ'!$F:$AJ,23,0)),"")</f>
        <v/>
      </c>
      <c r="P718" s="31"/>
      <c r="Q718" s="31"/>
      <c r="R718" s="137" t="str">
        <f ca="1">(IFERROR(IF($C718="","",VLOOKUP(FİLTRE!$C718,'SKT LİSTESİ'!$F:$AJ,15,0)),""))</f>
        <v/>
      </c>
      <c r="S718" s="138" t="str">
        <f ca="1">IFERROR(IF($C718="","",VLOOKUP(FİLTRE!$C718,'SKT LİSTESİ'!$F:$AJ,16,0)),"")</f>
        <v/>
      </c>
      <c r="AF718" s="179" t="str">
        <f t="shared" ref="AF718:AF781" ca="1" si="46">IF(E718&lt;&gt;"SAYIM",K718,
(IF(AND(E718="SAYIM",R718=0),0,(COUNTIFS(E:E,"SAYIM",F:F,F718,R:R,"&gt;"&amp;0)))))</f>
        <v/>
      </c>
      <c r="AG718" s="179">
        <f t="shared" ref="AG718:AG781" ca="1" si="47">IF(E718="SAYIM",(IFERROR(R718/AF718,0)),0)</f>
        <v>0</v>
      </c>
      <c r="AH718" s="179">
        <f t="shared" ref="AH718:AH781" ca="1" si="48">IF(E718="SAYIM",(IFERROR(S718/AF718,0)),0)</f>
        <v>0</v>
      </c>
    </row>
    <row r="719" spans="2:34" ht="15.75" x14ac:dyDescent="0.25">
      <c r="B719">
        <f t="shared" ca="1" si="45"/>
        <v>707</v>
      </c>
      <c r="C719" t="str">
        <f ca="1">IFERROR(VLOOKUP(B719,'SKT LİSTESİ'!F:F,1,0),"")</f>
        <v/>
      </c>
      <c r="E719" s="128" t="str">
        <f ca="1">IFERROR(IF($C719="","",VLOOKUP(FİLTRE!$C719,'SKT LİSTESİ'!$F:$S,5,0)),"")</f>
        <v/>
      </c>
      <c r="F719" s="129" t="str">
        <f ca="1">IFERROR(IF($C719="","",VLOOKUP(FİLTRE!$C719,'SKT LİSTESİ'!$F:$S,7,0)),"")</f>
        <v/>
      </c>
      <c r="G719" s="130" t="str">
        <f ca="1">IFERROR(IF($C719="","",VLOOKUP(FİLTRE!$C719,'SKT LİSTESİ'!$F:$S,8,0)),"")</f>
        <v/>
      </c>
      <c r="H719" s="131" t="str">
        <f ca="1">IF(E719="","",IF($C719="","",VLOOKUP(FİLTRE!$C719,'SKT LİSTESİ'!$F:$S,9,0)))</f>
        <v/>
      </c>
      <c r="I719" s="132" t="str">
        <f ca="1">IFERROR(IF($C719="","",VLOOKUP(FİLTRE!$C719,'SKT LİSTESİ'!$F:$S,10,0)),"")</f>
        <v/>
      </c>
      <c r="J719" s="133" t="str">
        <f ca="1">IFERROR(IF($C719="","",VLOOKUP(FİLTRE!$C719,'SKT LİSTESİ'!$F:$S,11,0)),"")</f>
        <v/>
      </c>
      <c r="K719" s="134" t="str">
        <f ca="1">IFERROR(IF($C719="","",VLOOKUP(FİLTRE!$C719,'SKT LİSTESİ'!$F:$S,12,0)),"")</f>
        <v/>
      </c>
      <c r="L719" s="134" t="str">
        <f ca="1">IFERROR(IF($C719="","",VLOOKUP(FİLTRE!$C719,'SKT LİSTESİ'!$F:$S,13,0)),"")</f>
        <v/>
      </c>
      <c r="M719" s="135" t="str">
        <f ca="1">IFERROR(IF($C719="","",VLOOKUP(FİLTRE!$C719,'SKT LİSTESİ'!$F:$AJ,14,0)),"")</f>
        <v/>
      </c>
      <c r="N719" s="31" t="str">
        <f ca="1">IFERROR(IF($C719="","",VLOOKUP(FİLTRE!$C719,'SKT LİSTESİ'!$F:$AJ,22,0)),"")</f>
        <v/>
      </c>
      <c r="O719" s="136" t="str">
        <f ca="1">IFERROR(IF($C719="","",VLOOKUP(FİLTRE!$C719,'SKT LİSTESİ'!$F:$AJ,23,0)),"")</f>
        <v/>
      </c>
      <c r="P719" s="31"/>
      <c r="Q719" s="31"/>
      <c r="R719" s="137" t="str">
        <f ca="1">(IFERROR(IF($C719="","",VLOOKUP(FİLTRE!$C719,'SKT LİSTESİ'!$F:$AJ,15,0)),""))</f>
        <v/>
      </c>
      <c r="S719" s="138" t="str">
        <f ca="1">IFERROR(IF($C719="","",VLOOKUP(FİLTRE!$C719,'SKT LİSTESİ'!$F:$AJ,16,0)),"")</f>
        <v/>
      </c>
      <c r="AF719" s="179" t="str">
        <f t="shared" ca="1" si="46"/>
        <v/>
      </c>
      <c r="AG719" s="179">
        <f t="shared" ca="1" si="47"/>
        <v>0</v>
      </c>
      <c r="AH719" s="179">
        <f t="shared" ca="1" si="48"/>
        <v>0</v>
      </c>
    </row>
    <row r="720" spans="2:34" ht="15.75" x14ac:dyDescent="0.25">
      <c r="B720">
        <f t="shared" ca="1" si="45"/>
        <v>708</v>
      </c>
      <c r="C720" t="str">
        <f ca="1">IFERROR(VLOOKUP(B720,'SKT LİSTESİ'!F:F,1,0),"")</f>
        <v/>
      </c>
      <c r="E720" s="128" t="str">
        <f ca="1">IFERROR(IF($C720="","",VLOOKUP(FİLTRE!$C720,'SKT LİSTESİ'!$F:$S,5,0)),"")</f>
        <v/>
      </c>
      <c r="F720" s="129" t="str">
        <f ca="1">IFERROR(IF($C720="","",VLOOKUP(FİLTRE!$C720,'SKT LİSTESİ'!$F:$S,7,0)),"")</f>
        <v/>
      </c>
      <c r="G720" s="130" t="str">
        <f ca="1">IFERROR(IF($C720="","",VLOOKUP(FİLTRE!$C720,'SKT LİSTESİ'!$F:$S,8,0)),"")</f>
        <v/>
      </c>
      <c r="H720" s="131" t="str">
        <f ca="1">IF(E720="","",IF($C720="","",VLOOKUP(FİLTRE!$C720,'SKT LİSTESİ'!$F:$S,9,0)))</f>
        <v/>
      </c>
      <c r="I720" s="132" t="str">
        <f ca="1">IFERROR(IF($C720="","",VLOOKUP(FİLTRE!$C720,'SKT LİSTESİ'!$F:$S,10,0)),"")</f>
        <v/>
      </c>
      <c r="J720" s="133" t="str">
        <f ca="1">IFERROR(IF($C720="","",VLOOKUP(FİLTRE!$C720,'SKT LİSTESİ'!$F:$S,11,0)),"")</f>
        <v/>
      </c>
      <c r="K720" s="134" t="str">
        <f ca="1">IFERROR(IF($C720="","",VLOOKUP(FİLTRE!$C720,'SKT LİSTESİ'!$F:$S,12,0)),"")</f>
        <v/>
      </c>
      <c r="L720" s="134" t="str">
        <f ca="1">IFERROR(IF($C720="","",VLOOKUP(FİLTRE!$C720,'SKT LİSTESİ'!$F:$S,13,0)),"")</f>
        <v/>
      </c>
      <c r="M720" s="135" t="str">
        <f ca="1">IFERROR(IF($C720="","",VLOOKUP(FİLTRE!$C720,'SKT LİSTESİ'!$F:$AJ,14,0)),"")</f>
        <v/>
      </c>
      <c r="N720" s="31" t="str">
        <f ca="1">IFERROR(IF($C720="","",VLOOKUP(FİLTRE!$C720,'SKT LİSTESİ'!$F:$AJ,22,0)),"")</f>
        <v/>
      </c>
      <c r="O720" s="136" t="str">
        <f ca="1">IFERROR(IF($C720="","",VLOOKUP(FİLTRE!$C720,'SKT LİSTESİ'!$F:$AJ,23,0)),"")</f>
        <v/>
      </c>
      <c r="P720" s="31"/>
      <c r="Q720" s="31"/>
      <c r="R720" s="137" t="str">
        <f ca="1">(IFERROR(IF($C720="","",VLOOKUP(FİLTRE!$C720,'SKT LİSTESİ'!$F:$AJ,15,0)),""))</f>
        <v/>
      </c>
      <c r="S720" s="138" t="str">
        <f ca="1">IFERROR(IF($C720="","",VLOOKUP(FİLTRE!$C720,'SKT LİSTESİ'!$F:$AJ,16,0)),"")</f>
        <v/>
      </c>
      <c r="AF720" s="179" t="str">
        <f t="shared" ca="1" si="46"/>
        <v/>
      </c>
      <c r="AG720" s="179">
        <f t="shared" ca="1" si="47"/>
        <v>0</v>
      </c>
      <c r="AH720" s="179">
        <f t="shared" ca="1" si="48"/>
        <v>0</v>
      </c>
    </row>
    <row r="721" spans="2:34" ht="15.75" x14ac:dyDescent="0.25">
      <c r="B721">
        <f t="shared" ca="1" si="45"/>
        <v>709</v>
      </c>
      <c r="C721" t="str">
        <f ca="1">IFERROR(VLOOKUP(B721,'SKT LİSTESİ'!F:F,1,0),"")</f>
        <v/>
      </c>
      <c r="E721" s="128" t="str">
        <f ca="1">IFERROR(IF($C721="","",VLOOKUP(FİLTRE!$C721,'SKT LİSTESİ'!$F:$S,5,0)),"")</f>
        <v/>
      </c>
      <c r="F721" s="129" t="str">
        <f ca="1">IFERROR(IF($C721="","",VLOOKUP(FİLTRE!$C721,'SKT LİSTESİ'!$F:$S,7,0)),"")</f>
        <v/>
      </c>
      <c r="G721" s="130" t="str">
        <f ca="1">IFERROR(IF($C721="","",VLOOKUP(FİLTRE!$C721,'SKT LİSTESİ'!$F:$S,8,0)),"")</f>
        <v/>
      </c>
      <c r="H721" s="131" t="str">
        <f ca="1">IF(E721="","",IF($C721="","",VLOOKUP(FİLTRE!$C721,'SKT LİSTESİ'!$F:$S,9,0)))</f>
        <v/>
      </c>
      <c r="I721" s="132" t="str">
        <f ca="1">IFERROR(IF($C721="","",VLOOKUP(FİLTRE!$C721,'SKT LİSTESİ'!$F:$S,10,0)),"")</f>
        <v/>
      </c>
      <c r="J721" s="133" t="str">
        <f ca="1">IFERROR(IF($C721="","",VLOOKUP(FİLTRE!$C721,'SKT LİSTESİ'!$F:$S,11,0)),"")</f>
        <v/>
      </c>
      <c r="K721" s="134" t="str">
        <f ca="1">IFERROR(IF($C721="","",VLOOKUP(FİLTRE!$C721,'SKT LİSTESİ'!$F:$S,12,0)),"")</f>
        <v/>
      </c>
      <c r="L721" s="134" t="str">
        <f ca="1">IFERROR(IF($C721="","",VLOOKUP(FİLTRE!$C721,'SKT LİSTESİ'!$F:$S,13,0)),"")</f>
        <v/>
      </c>
      <c r="M721" s="135" t="str">
        <f ca="1">IFERROR(IF($C721="","",VLOOKUP(FİLTRE!$C721,'SKT LİSTESİ'!$F:$AJ,14,0)),"")</f>
        <v/>
      </c>
      <c r="N721" s="31" t="str">
        <f ca="1">IFERROR(IF($C721="","",VLOOKUP(FİLTRE!$C721,'SKT LİSTESİ'!$F:$AJ,22,0)),"")</f>
        <v/>
      </c>
      <c r="O721" s="136" t="str">
        <f ca="1">IFERROR(IF($C721="","",VLOOKUP(FİLTRE!$C721,'SKT LİSTESİ'!$F:$AJ,23,0)),"")</f>
        <v/>
      </c>
      <c r="P721" s="31"/>
      <c r="Q721" s="31"/>
      <c r="R721" s="137" t="str">
        <f ca="1">(IFERROR(IF($C721="","",VLOOKUP(FİLTRE!$C721,'SKT LİSTESİ'!$F:$AJ,15,0)),""))</f>
        <v/>
      </c>
      <c r="S721" s="138" t="str">
        <f ca="1">IFERROR(IF($C721="","",VLOOKUP(FİLTRE!$C721,'SKT LİSTESİ'!$F:$AJ,16,0)),"")</f>
        <v/>
      </c>
      <c r="AF721" s="179" t="str">
        <f t="shared" ca="1" si="46"/>
        <v/>
      </c>
      <c r="AG721" s="179">
        <f t="shared" ca="1" si="47"/>
        <v>0</v>
      </c>
      <c r="AH721" s="179">
        <f t="shared" ca="1" si="48"/>
        <v>0</v>
      </c>
    </row>
    <row r="722" spans="2:34" ht="15.75" x14ac:dyDescent="0.25">
      <c r="B722">
        <f t="shared" ca="1" si="45"/>
        <v>710</v>
      </c>
      <c r="C722" t="str">
        <f ca="1">IFERROR(VLOOKUP(B722,'SKT LİSTESİ'!F:F,1,0),"")</f>
        <v/>
      </c>
      <c r="E722" s="128" t="str">
        <f ca="1">IFERROR(IF($C722="","",VLOOKUP(FİLTRE!$C722,'SKT LİSTESİ'!$F:$S,5,0)),"")</f>
        <v/>
      </c>
      <c r="F722" s="129" t="str">
        <f ca="1">IFERROR(IF($C722="","",VLOOKUP(FİLTRE!$C722,'SKT LİSTESİ'!$F:$S,7,0)),"")</f>
        <v/>
      </c>
      <c r="G722" s="130" t="str">
        <f ca="1">IFERROR(IF($C722="","",VLOOKUP(FİLTRE!$C722,'SKT LİSTESİ'!$F:$S,8,0)),"")</f>
        <v/>
      </c>
      <c r="H722" s="131" t="str">
        <f ca="1">IF(E722="","",IF($C722="","",VLOOKUP(FİLTRE!$C722,'SKT LİSTESİ'!$F:$S,9,0)))</f>
        <v/>
      </c>
      <c r="I722" s="132" t="str">
        <f ca="1">IFERROR(IF($C722="","",VLOOKUP(FİLTRE!$C722,'SKT LİSTESİ'!$F:$S,10,0)),"")</f>
        <v/>
      </c>
      <c r="J722" s="133" t="str">
        <f ca="1">IFERROR(IF($C722="","",VLOOKUP(FİLTRE!$C722,'SKT LİSTESİ'!$F:$S,11,0)),"")</f>
        <v/>
      </c>
      <c r="K722" s="134" t="str">
        <f ca="1">IFERROR(IF($C722="","",VLOOKUP(FİLTRE!$C722,'SKT LİSTESİ'!$F:$S,12,0)),"")</f>
        <v/>
      </c>
      <c r="L722" s="134" t="str">
        <f ca="1">IFERROR(IF($C722="","",VLOOKUP(FİLTRE!$C722,'SKT LİSTESİ'!$F:$S,13,0)),"")</f>
        <v/>
      </c>
      <c r="M722" s="135" t="str">
        <f ca="1">IFERROR(IF($C722="","",VLOOKUP(FİLTRE!$C722,'SKT LİSTESİ'!$F:$AJ,14,0)),"")</f>
        <v/>
      </c>
      <c r="N722" s="31" t="str">
        <f ca="1">IFERROR(IF($C722="","",VLOOKUP(FİLTRE!$C722,'SKT LİSTESİ'!$F:$AJ,22,0)),"")</f>
        <v/>
      </c>
      <c r="O722" s="136" t="str">
        <f ca="1">IFERROR(IF($C722="","",VLOOKUP(FİLTRE!$C722,'SKT LİSTESİ'!$F:$AJ,23,0)),"")</f>
        <v/>
      </c>
      <c r="P722" s="31"/>
      <c r="Q722" s="31"/>
      <c r="R722" s="137" t="str">
        <f ca="1">(IFERROR(IF($C722="","",VLOOKUP(FİLTRE!$C722,'SKT LİSTESİ'!$F:$AJ,15,0)),""))</f>
        <v/>
      </c>
      <c r="S722" s="138" t="str">
        <f ca="1">IFERROR(IF($C722="","",VLOOKUP(FİLTRE!$C722,'SKT LİSTESİ'!$F:$AJ,16,0)),"")</f>
        <v/>
      </c>
      <c r="AF722" s="179" t="str">
        <f t="shared" ca="1" si="46"/>
        <v/>
      </c>
      <c r="AG722" s="179">
        <f t="shared" ca="1" si="47"/>
        <v>0</v>
      </c>
      <c r="AH722" s="179">
        <f t="shared" ca="1" si="48"/>
        <v>0</v>
      </c>
    </row>
    <row r="723" spans="2:34" ht="15.75" x14ac:dyDescent="0.25">
      <c r="B723">
        <f t="shared" ca="1" si="45"/>
        <v>711</v>
      </c>
      <c r="C723" t="str">
        <f ca="1">IFERROR(VLOOKUP(B723,'SKT LİSTESİ'!F:F,1,0),"")</f>
        <v/>
      </c>
      <c r="E723" s="128" t="str">
        <f ca="1">IFERROR(IF($C723="","",VLOOKUP(FİLTRE!$C723,'SKT LİSTESİ'!$F:$S,5,0)),"")</f>
        <v/>
      </c>
      <c r="F723" s="129" t="str">
        <f ca="1">IFERROR(IF($C723="","",VLOOKUP(FİLTRE!$C723,'SKT LİSTESİ'!$F:$S,7,0)),"")</f>
        <v/>
      </c>
      <c r="G723" s="130" t="str">
        <f ca="1">IFERROR(IF($C723="","",VLOOKUP(FİLTRE!$C723,'SKT LİSTESİ'!$F:$S,8,0)),"")</f>
        <v/>
      </c>
      <c r="H723" s="131" t="str">
        <f ca="1">IF(E723="","",IF($C723="","",VLOOKUP(FİLTRE!$C723,'SKT LİSTESİ'!$F:$S,9,0)))</f>
        <v/>
      </c>
      <c r="I723" s="132" t="str">
        <f ca="1">IFERROR(IF($C723="","",VLOOKUP(FİLTRE!$C723,'SKT LİSTESİ'!$F:$S,10,0)),"")</f>
        <v/>
      </c>
      <c r="J723" s="133" t="str">
        <f ca="1">IFERROR(IF($C723="","",VLOOKUP(FİLTRE!$C723,'SKT LİSTESİ'!$F:$S,11,0)),"")</f>
        <v/>
      </c>
      <c r="K723" s="134" t="str">
        <f ca="1">IFERROR(IF($C723="","",VLOOKUP(FİLTRE!$C723,'SKT LİSTESİ'!$F:$S,12,0)),"")</f>
        <v/>
      </c>
      <c r="L723" s="134" t="str">
        <f ca="1">IFERROR(IF($C723="","",VLOOKUP(FİLTRE!$C723,'SKT LİSTESİ'!$F:$S,13,0)),"")</f>
        <v/>
      </c>
      <c r="M723" s="135" t="str">
        <f ca="1">IFERROR(IF($C723="","",VLOOKUP(FİLTRE!$C723,'SKT LİSTESİ'!$F:$AJ,14,0)),"")</f>
        <v/>
      </c>
      <c r="N723" s="31" t="str">
        <f ca="1">IFERROR(IF($C723="","",VLOOKUP(FİLTRE!$C723,'SKT LİSTESİ'!$F:$AJ,22,0)),"")</f>
        <v/>
      </c>
      <c r="O723" s="136" t="str">
        <f ca="1">IFERROR(IF($C723="","",VLOOKUP(FİLTRE!$C723,'SKT LİSTESİ'!$F:$AJ,23,0)),"")</f>
        <v/>
      </c>
      <c r="P723" s="31"/>
      <c r="Q723" s="31"/>
      <c r="R723" s="137" t="str">
        <f ca="1">(IFERROR(IF($C723="","",VLOOKUP(FİLTRE!$C723,'SKT LİSTESİ'!$F:$AJ,15,0)),""))</f>
        <v/>
      </c>
      <c r="S723" s="138" t="str">
        <f ca="1">IFERROR(IF($C723="","",VLOOKUP(FİLTRE!$C723,'SKT LİSTESİ'!$F:$AJ,16,0)),"")</f>
        <v/>
      </c>
      <c r="AF723" s="179" t="str">
        <f t="shared" ca="1" si="46"/>
        <v/>
      </c>
      <c r="AG723" s="179">
        <f t="shared" ca="1" si="47"/>
        <v>0</v>
      </c>
      <c r="AH723" s="179">
        <f t="shared" ca="1" si="48"/>
        <v>0</v>
      </c>
    </row>
    <row r="724" spans="2:34" ht="15.75" x14ac:dyDescent="0.25">
      <c r="B724">
        <f t="shared" ca="1" si="45"/>
        <v>712</v>
      </c>
      <c r="C724" t="str">
        <f ca="1">IFERROR(VLOOKUP(B724,'SKT LİSTESİ'!F:F,1,0),"")</f>
        <v/>
      </c>
      <c r="E724" s="128" t="str">
        <f ca="1">IFERROR(IF($C724="","",VLOOKUP(FİLTRE!$C724,'SKT LİSTESİ'!$F:$S,5,0)),"")</f>
        <v/>
      </c>
      <c r="F724" s="129" t="str">
        <f ca="1">IFERROR(IF($C724="","",VLOOKUP(FİLTRE!$C724,'SKT LİSTESİ'!$F:$S,7,0)),"")</f>
        <v/>
      </c>
      <c r="G724" s="130" t="str">
        <f ca="1">IFERROR(IF($C724="","",VLOOKUP(FİLTRE!$C724,'SKT LİSTESİ'!$F:$S,8,0)),"")</f>
        <v/>
      </c>
      <c r="H724" s="131" t="str">
        <f ca="1">IF(E724="","",IF($C724="","",VLOOKUP(FİLTRE!$C724,'SKT LİSTESİ'!$F:$S,9,0)))</f>
        <v/>
      </c>
      <c r="I724" s="132" t="str">
        <f ca="1">IFERROR(IF($C724="","",VLOOKUP(FİLTRE!$C724,'SKT LİSTESİ'!$F:$S,10,0)),"")</f>
        <v/>
      </c>
      <c r="J724" s="133" t="str">
        <f ca="1">IFERROR(IF($C724="","",VLOOKUP(FİLTRE!$C724,'SKT LİSTESİ'!$F:$S,11,0)),"")</f>
        <v/>
      </c>
      <c r="K724" s="134" t="str">
        <f ca="1">IFERROR(IF($C724="","",VLOOKUP(FİLTRE!$C724,'SKT LİSTESİ'!$F:$S,12,0)),"")</f>
        <v/>
      </c>
      <c r="L724" s="134" t="str">
        <f ca="1">IFERROR(IF($C724="","",VLOOKUP(FİLTRE!$C724,'SKT LİSTESİ'!$F:$S,13,0)),"")</f>
        <v/>
      </c>
      <c r="M724" s="135" t="str">
        <f ca="1">IFERROR(IF($C724="","",VLOOKUP(FİLTRE!$C724,'SKT LİSTESİ'!$F:$AJ,14,0)),"")</f>
        <v/>
      </c>
      <c r="N724" s="31" t="str">
        <f ca="1">IFERROR(IF($C724="","",VLOOKUP(FİLTRE!$C724,'SKT LİSTESİ'!$F:$AJ,22,0)),"")</f>
        <v/>
      </c>
      <c r="O724" s="136" t="str">
        <f ca="1">IFERROR(IF($C724="","",VLOOKUP(FİLTRE!$C724,'SKT LİSTESİ'!$F:$AJ,23,0)),"")</f>
        <v/>
      </c>
      <c r="P724" s="31"/>
      <c r="Q724" s="31"/>
      <c r="R724" s="137" t="str">
        <f ca="1">(IFERROR(IF($C724="","",VLOOKUP(FİLTRE!$C724,'SKT LİSTESİ'!$F:$AJ,15,0)),""))</f>
        <v/>
      </c>
      <c r="S724" s="138" t="str">
        <f ca="1">IFERROR(IF($C724="","",VLOOKUP(FİLTRE!$C724,'SKT LİSTESİ'!$F:$AJ,16,0)),"")</f>
        <v/>
      </c>
      <c r="AF724" s="179" t="str">
        <f t="shared" ca="1" si="46"/>
        <v/>
      </c>
      <c r="AG724" s="179">
        <f t="shared" ca="1" si="47"/>
        <v>0</v>
      </c>
      <c r="AH724" s="179">
        <f t="shared" ca="1" si="48"/>
        <v>0</v>
      </c>
    </row>
    <row r="725" spans="2:34" ht="15.75" x14ac:dyDescent="0.25">
      <c r="B725">
        <f t="shared" ca="1" si="45"/>
        <v>713</v>
      </c>
      <c r="C725" t="str">
        <f ca="1">IFERROR(VLOOKUP(B725,'SKT LİSTESİ'!F:F,1,0),"")</f>
        <v/>
      </c>
      <c r="E725" s="128" t="str">
        <f ca="1">IFERROR(IF($C725="","",VLOOKUP(FİLTRE!$C725,'SKT LİSTESİ'!$F:$S,5,0)),"")</f>
        <v/>
      </c>
      <c r="F725" s="129" t="str">
        <f ca="1">IFERROR(IF($C725="","",VLOOKUP(FİLTRE!$C725,'SKT LİSTESİ'!$F:$S,7,0)),"")</f>
        <v/>
      </c>
      <c r="G725" s="130" t="str">
        <f ca="1">IFERROR(IF($C725="","",VLOOKUP(FİLTRE!$C725,'SKT LİSTESİ'!$F:$S,8,0)),"")</f>
        <v/>
      </c>
      <c r="H725" s="131" t="str">
        <f ca="1">IF(E725="","",IF($C725="","",VLOOKUP(FİLTRE!$C725,'SKT LİSTESİ'!$F:$S,9,0)))</f>
        <v/>
      </c>
      <c r="I725" s="132" t="str">
        <f ca="1">IFERROR(IF($C725="","",VLOOKUP(FİLTRE!$C725,'SKT LİSTESİ'!$F:$S,10,0)),"")</f>
        <v/>
      </c>
      <c r="J725" s="133" t="str">
        <f ca="1">IFERROR(IF($C725="","",VLOOKUP(FİLTRE!$C725,'SKT LİSTESİ'!$F:$S,11,0)),"")</f>
        <v/>
      </c>
      <c r="K725" s="134" t="str">
        <f ca="1">IFERROR(IF($C725="","",VLOOKUP(FİLTRE!$C725,'SKT LİSTESİ'!$F:$S,12,0)),"")</f>
        <v/>
      </c>
      <c r="L725" s="134" t="str">
        <f ca="1">IFERROR(IF($C725="","",VLOOKUP(FİLTRE!$C725,'SKT LİSTESİ'!$F:$S,13,0)),"")</f>
        <v/>
      </c>
      <c r="M725" s="135" t="str">
        <f ca="1">IFERROR(IF($C725="","",VLOOKUP(FİLTRE!$C725,'SKT LİSTESİ'!$F:$AJ,14,0)),"")</f>
        <v/>
      </c>
      <c r="N725" s="31" t="str">
        <f ca="1">IFERROR(IF($C725="","",VLOOKUP(FİLTRE!$C725,'SKT LİSTESİ'!$F:$AJ,22,0)),"")</f>
        <v/>
      </c>
      <c r="O725" s="136" t="str">
        <f ca="1">IFERROR(IF($C725="","",VLOOKUP(FİLTRE!$C725,'SKT LİSTESİ'!$F:$AJ,23,0)),"")</f>
        <v/>
      </c>
      <c r="P725" s="31"/>
      <c r="Q725" s="31"/>
      <c r="R725" s="137" t="str">
        <f ca="1">(IFERROR(IF($C725="","",VLOOKUP(FİLTRE!$C725,'SKT LİSTESİ'!$F:$AJ,15,0)),""))</f>
        <v/>
      </c>
      <c r="S725" s="138" t="str">
        <f ca="1">IFERROR(IF($C725="","",VLOOKUP(FİLTRE!$C725,'SKT LİSTESİ'!$F:$AJ,16,0)),"")</f>
        <v/>
      </c>
      <c r="AF725" s="179" t="str">
        <f t="shared" ca="1" si="46"/>
        <v/>
      </c>
      <c r="AG725" s="179">
        <f t="shared" ca="1" si="47"/>
        <v>0</v>
      </c>
      <c r="AH725" s="179">
        <f t="shared" ca="1" si="48"/>
        <v>0</v>
      </c>
    </row>
    <row r="726" spans="2:34" ht="15.75" x14ac:dyDescent="0.25">
      <c r="B726">
        <f t="shared" ca="1" si="45"/>
        <v>714</v>
      </c>
      <c r="C726" t="str">
        <f ca="1">IFERROR(VLOOKUP(B726,'SKT LİSTESİ'!F:F,1,0),"")</f>
        <v/>
      </c>
      <c r="E726" s="128" t="str">
        <f ca="1">IFERROR(IF($C726="","",VLOOKUP(FİLTRE!$C726,'SKT LİSTESİ'!$F:$S,5,0)),"")</f>
        <v/>
      </c>
      <c r="F726" s="129" t="str">
        <f ca="1">IFERROR(IF($C726="","",VLOOKUP(FİLTRE!$C726,'SKT LİSTESİ'!$F:$S,7,0)),"")</f>
        <v/>
      </c>
      <c r="G726" s="130" t="str">
        <f ca="1">IFERROR(IF($C726="","",VLOOKUP(FİLTRE!$C726,'SKT LİSTESİ'!$F:$S,8,0)),"")</f>
        <v/>
      </c>
      <c r="H726" s="131" t="str">
        <f ca="1">IF(E726="","",IF($C726="","",VLOOKUP(FİLTRE!$C726,'SKT LİSTESİ'!$F:$S,9,0)))</f>
        <v/>
      </c>
      <c r="I726" s="132" t="str">
        <f ca="1">IFERROR(IF($C726="","",VLOOKUP(FİLTRE!$C726,'SKT LİSTESİ'!$F:$S,10,0)),"")</f>
        <v/>
      </c>
      <c r="J726" s="133" t="str">
        <f ca="1">IFERROR(IF($C726="","",VLOOKUP(FİLTRE!$C726,'SKT LİSTESİ'!$F:$S,11,0)),"")</f>
        <v/>
      </c>
      <c r="K726" s="134" t="str">
        <f ca="1">IFERROR(IF($C726="","",VLOOKUP(FİLTRE!$C726,'SKT LİSTESİ'!$F:$S,12,0)),"")</f>
        <v/>
      </c>
      <c r="L726" s="134" t="str">
        <f ca="1">IFERROR(IF($C726="","",VLOOKUP(FİLTRE!$C726,'SKT LİSTESİ'!$F:$S,13,0)),"")</f>
        <v/>
      </c>
      <c r="M726" s="135" t="str">
        <f ca="1">IFERROR(IF($C726="","",VLOOKUP(FİLTRE!$C726,'SKT LİSTESİ'!$F:$AJ,14,0)),"")</f>
        <v/>
      </c>
      <c r="N726" s="31" t="str">
        <f ca="1">IFERROR(IF($C726="","",VLOOKUP(FİLTRE!$C726,'SKT LİSTESİ'!$F:$AJ,22,0)),"")</f>
        <v/>
      </c>
      <c r="O726" s="136" t="str">
        <f ca="1">IFERROR(IF($C726="","",VLOOKUP(FİLTRE!$C726,'SKT LİSTESİ'!$F:$AJ,23,0)),"")</f>
        <v/>
      </c>
      <c r="P726" s="31"/>
      <c r="Q726" s="31"/>
      <c r="R726" s="137" t="str">
        <f ca="1">(IFERROR(IF($C726="","",VLOOKUP(FİLTRE!$C726,'SKT LİSTESİ'!$F:$AJ,15,0)),""))</f>
        <v/>
      </c>
      <c r="S726" s="138" t="str">
        <f ca="1">IFERROR(IF($C726="","",VLOOKUP(FİLTRE!$C726,'SKT LİSTESİ'!$F:$AJ,16,0)),"")</f>
        <v/>
      </c>
      <c r="AF726" s="179" t="str">
        <f t="shared" ca="1" si="46"/>
        <v/>
      </c>
      <c r="AG726" s="179">
        <f t="shared" ca="1" si="47"/>
        <v>0</v>
      </c>
      <c r="AH726" s="179">
        <f t="shared" ca="1" si="48"/>
        <v>0</v>
      </c>
    </row>
    <row r="727" spans="2:34" ht="15.75" x14ac:dyDescent="0.25">
      <c r="B727">
        <f t="shared" ca="1" si="45"/>
        <v>715</v>
      </c>
      <c r="C727" t="str">
        <f ca="1">IFERROR(VLOOKUP(B727,'SKT LİSTESİ'!F:F,1,0),"")</f>
        <v/>
      </c>
      <c r="E727" s="128" t="str">
        <f ca="1">IFERROR(IF($C727="","",VLOOKUP(FİLTRE!$C727,'SKT LİSTESİ'!$F:$S,5,0)),"")</f>
        <v/>
      </c>
      <c r="F727" s="129" t="str">
        <f ca="1">IFERROR(IF($C727="","",VLOOKUP(FİLTRE!$C727,'SKT LİSTESİ'!$F:$S,7,0)),"")</f>
        <v/>
      </c>
      <c r="G727" s="130" t="str">
        <f ca="1">IFERROR(IF($C727="","",VLOOKUP(FİLTRE!$C727,'SKT LİSTESİ'!$F:$S,8,0)),"")</f>
        <v/>
      </c>
      <c r="H727" s="131" t="str">
        <f ca="1">IF(E727="","",IF($C727="","",VLOOKUP(FİLTRE!$C727,'SKT LİSTESİ'!$F:$S,9,0)))</f>
        <v/>
      </c>
      <c r="I727" s="132" t="str">
        <f ca="1">IFERROR(IF($C727="","",VLOOKUP(FİLTRE!$C727,'SKT LİSTESİ'!$F:$S,10,0)),"")</f>
        <v/>
      </c>
      <c r="J727" s="133" t="str">
        <f ca="1">IFERROR(IF($C727="","",VLOOKUP(FİLTRE!$C727,'SKT LİSTESİ'!$F:$S,11,0)),"")</f>
        <v/>
      </c>
      <c r="K727" s="134" t="str">
        <f ca="1">IFERROR(IF($C727="","",VLOOKUP(FİLTRE!$C727,'SKT LİSTESİ'!$F:$S,12,0)),"")</f>
        <v/>
      </c>
      <c r="L727" s="134" t="str">
        <f ca="1">IFERROR(IF($C727="","",VLOOKUP(FİLTRE!$C727,'SKT LİSTESİ'!$F:$S,13,0)),"")</f>
        <v/>
      </c>
      <c r="M727" s="135" t="str">
        <f ca="1">IFERROR(IF($C727="","",VLOOKUP(FİLTRE!$C727,'SKT LİSTESİ'!$F:$AJ,14,0)),"")</f>
        <v/>
      </c>
      <c r="N727" s="31" t="str">
        <f ca="1">IFERROR(IF($C727="","",VLOOKUP(FİLTRE!$C727,'SKT LİSTESİ'!$F:$AJ,22,0)),"")</f>
        <v/>
      </c>
      <c r="O727" s="136" t="str">
        <f ca="1">IFERROR(IF($C727="","",VLOOKUP(FİLTRE!$C727,'SKT LİSTESİ'!$F:$AJ,23,0)),"")</f>
        <v/>
      </c>
      <c r="P727" s="31"/>
      <c r="Q727" s="31"/>
      <c r="R727" s="137" t="str">
        <f ca="1">(IFERROR(IF($C727="","",VLOOKUP(FİLTRE!$C727,'SKT LİSTESİ'!$F:$AJ,15,0)),""))</f>
        <v/>
      </c>
      <c r="S727" s="138" t="str">
        <f ca="1">IFERROR(IF($C727="","",VLOOKUP(FİLTRE!$C727,'SKT LİSTESİ'!$F:$AJ,16,0)),"")</f>
        <v/>
      </c>
      <c r="AF727" s="179" t="str">
        <f t="shared" ca="1" si="46"/>
        <v/>
      </c>
      <c r="AG727" s="179">
        <f t="shared" ca="1" si="47"/>
        <v>0</v>
      </c>
      <c r="AH727" s="179">
        <f t="shared" ca="1" si="48"/>
        <v>0</v>
      </c>
    </row>
    <row r="728" spans="2:34" ht="15.75" x14ac:dyDescent="0.25">
      <c r="B728">
        <f t="shared" ca="1" si="45"/>
        <v>716</v>
      </c>
      <c r="C728" t="str">
        <f ca="1">IFERROR(VLOOKUP(B728,'SKT LİSTESİ'!F:F,1,0),"")</f>
        <v/>
      </c>
      <c r="E728" s="128" t="str">
        <f ca="1">IFERROR(IF($C728="","",VLOOKUP(FİLTRE!$C728,'SKT LİSTESİ'!$F:$S,5,0)),"")</f>
        <v/>
      </c>
      <c r="F728" s="129" t="str">
        <f ca="1">IFERROR(IF($C728="","",VLOOKUP(FİLTRE!$C728,'SKT LİSTESİ'!$F:$S,7,0)),"")</f>
        <v/>
      </c>
      <c r="G728" s="130" t="str">
        <f ca="1">IFERROR(IF($C728="","",VLOOKUP(FİLTRE!$C728,'SKT LİSTESİ'!$F:$S,8,0)),"")</f>
        <v/>
      </c>
      <c r="H728" s="131" t="str">
        <f ca="1">IF(E728="","",IF($C728="","",VLOOKUP(FİLTRE!$C728,'SKT LİSTESİ'!$F:$S,9,0)))</f>
        <v/>
      </c>
      <c r="I728" s="132" t="str">
        <f ca="1">IFERROR(IF($C728="","",VLOOKUP(FİLTRE!$C728,'SKT LİSTESİ'!$F:$S,10,0)),"")</f>
        <v/>
      </c>
      <c r="J728" s="133" t="str">
        <f ca="1">IFERROR(IF($C728="","",VLOOKUP(FİLTRE!$C728,'SKT LİSTESİ'!$F:$S,11,0)),"")</f>
        <v/>
      </c>
      <c r="K728" s="134" t="str">
        <f ca="1">IFERROR(IF($C728="","",VLOOKUP(FİLTRE!$C728,'SKT LİSTESİ'!$F:$S,12,0)),"")</f>
        <v/>
      </c>
      <c r="L728" s="134" t="str">
        <f ca="1">IFERROR(IF($C728="","",VLOOKUP(FİLTRE!$C728,'SKT LİSTESİ'!$F:$S,13,0)),"")</f>
        <v/>
      </c>
      <c r="M728" s="135" t="str">
        <f ca="1">IFERROR(IF($C728="","",VLOOKUP(FİLTRE!$C728,'SKT LİSTESİ'!$F:$AJ,14,0)),"")</f>
        <v/>
      </c>
      <c r="N728" s="31" t="str">
        <f ca="1">IFERROR(IF($C728="","",VLOOKUP(FİLTRE!$C728,'SKT LİSTESİ'!$F:$AJ,22,0)),"")</f>
        <v/>
      </c>
      <c r="O728" s="136" t="str">
        <f ca="1">IFERROR(IF($C728="","",VLOOKUP(FİLTRE!$C728,'SKT LİSTESİ'!$F:$AJ,23,0)),"")</f>
        <v/>
      </c>
      <c r="P728" s="31"/>
      <c r="Q728" s="31"/>
      <c r="R728" s="137" t="str">
        <f ca="1">(IFERROR(IF($C728="","",VLOOKUP(FİLTRE!$C728,'SKT LİSTESİ'!$F:$AJ,15,0)),""))</f>
        <v/>
      </c>
      <c r="S728" s="138" t="str">
        <f ca="1">IFERROR(IF($C728="","",VLOOKUP(FİLTRE!$C728,'SKT LİSTESİ'!$F:$AJ,16,0)),"")</f>
        <v/>
      </c>
      <c r="AF728" s="179" t="str">
        <f t="shared" ca="1" si="46"/>
        <v/>
      </c>
      <c r="AG728" s="179">
        <f t="shared" ca="1" si="47"/>
        <v>0</v>
      </c>
      <c r="AH728" s="179">
        <f t="shared" ca="1" si="48"/>
        <v>0</v>
      </c>
    </row>
    <row r="729" spans="2:34" ht="15.75" x14ac:dyDescent="0.25">
      <c r="B729">
        <f t="shared" ca="1" si="45"/>
        <v>717</v>
      </c>
      <c r="C729" t="str">
        <f ca="1">IFERROR(VLOOKUP(B729,'SKT LİSTESİ'!F:F,1,0),"")</f>
        <v/>
      </c>
      <c r="E729" s="128" t="str">
        <f ca="1">IFERROR(IF($C729="","",VLOOKUP(FİLTRE!$C729,'SKT LİSTESİ'!$F:$S,5,0)),"")</f>
        <v/>
      </c>
      <c r="F729" s="129" t="str">
        <f ca="1">IFERROR(IF($C729="","",VLOOKUP(FİLTRE!$C729,'SKT LİSTESİ'!$F:$S,7,0)),"")</f>
        <v/>
      </c>
      <c r="G729" s="130" t="str">
        <f ca="1">IFERROR(IF($C729="","",VLOOKUP(FİLTRE!$C729,'SKT LİSTESİ'!$F:$S,8,0)),"")</f>
        <v/>
      </c>
      <c r="H729" s="131" t="str">
        <f ca="1">IF(E729="","",IF($C729="","",VLOOKUP(FİLTRE!$C729,'SKT LİSTESİ'!$F:$S,9,0)))</f>
        <v/>
      </c>
      <c r="I729" s="132" t="str">
        <f ca="1">IFERROR(IF($C729="","",VLOOKUP(FİLTRE!$C729,'SKT LİSTESİ'!$F:$S,10,0)),"")</f>
        <v/>
      </c>
      <c r="J729" s="133" t="str">
        <f ca="1">IFERROR(IF($C729="","",VLOOKUP(FİLTRE!$C729,'SKT LİSTESİ'!$F:$S,11,0)),"")</f>
        <v/>
      </c>
      <c r="K729" s="134" t="str">
        <f ca="1">IFERROR(IF($C729="","",VLOOKUP(FİLTRE!$C729,'SKT LİSTESİ'!$F:$S,12,0)),"")</f>
        <v/>
      </c>
      <c r="L729" s="134" t="str">
        <f ca="1">IFERROR(IF($C729="","",VLOOKUP(FİLTRE!$C729,'SKT LİSTESİ'!$F:$S,13,0)),"")</f>
        <v/>
      </c>
      <c r="M729" s="135" t="str">
        <f ca="1">IFERROR(IF($C729="","",VLOOKUP(FİLTRE!$C729,'SKT LİSTESİ'!$F:$AJ,14,0)),"")</f>
        <v/>
      </c>
      <c r="N729" s="31" t="str">
        <f ca="1">IFERROR(IF($C729="","",VLOOKUP(FİLTRE!$C729,'SKT LİSTESİ'!$F:$AJ,22,0)),"")</f>
        <v/>
      </c>
      <c r="O729" s="136" t="str">
        <f ca="1">IFERROR(IF($C729="","",VLOOKUP(FİLTRE!$C729,'SKT LİSTESİ'!$F:$AJ,23,0)),"")</f>
        <v/>
      </c>
      <c r="P729" s="31"/>
      <c r="Q729" s="31"/>
      <c r="R729" s="137" t="str">
        <f ca="1">(IFERROR(IF($C729="","",VLOOKUP(FİLTRE!$C729,'SKT LİSTESİ'!$F:$AJ,15,0)),""))</f>
        <v/>
      </c>
      <c r="S729" s="138" t="str">
        <f ca="1">IFERROR(IF($C729="","",VLOOKUP(FİLTRE!$C729,'SKT LİSTESİ'!$F:$AJ,16,0)),"")</f>
        <v/>
      </c>
      <c r="AF729" s="179" t="str">
        <f t="shared" ca="1" si="46"/>
        <v/>
      </c>
      <c r="AG729" s="179">
        <f t="shared" ca="1" si="47"/>
        <v>0</v>
      </c>
      <c r="AH729" s="179">
        <f t="shared" ca="1" si="48"/>
        <v>0</v>
      </c>
    </row>
    <row r="730" spans="2:34" ht="15.75" x14ac:dyDescent="0.25">
      <c r="B730">
        <f t="shared" ca="1" si="45"/>
        <v>718</v>
      </c>
      <c r="C730" t="str">
        <f ca="1">IFERROR(VLOOKUP(B730,'SKT LİSTESİ'!F:F,1,0),"")</f>
        <v/>
      </c>
      <c r="E730" s="128" t="str">
        <f ca="1">IFERROR(IF($C730="","",VLOOKUP(FİLTRE!$C730,'SKT LİSTESİ'!$F:$S,5,0)),"")</f>
        <v/>
      </c>
      <c r="F730" s="129" t="str">
        <f ca="1">IFERROR(IF($C730="","",VLOOKUP(FİLTRE!$C730,'SKT LİSTESİ'!$F:$S,7,0)),"")</f>
        <v/>
      </c>
      <c r="G730" s="130" t="str">
        <f ca="1">IFERROR(IF($C730="","",VLOOKUP(FİLTRE!$C730,'SKT LİSTESİ'!$F:$S,8,0)),"")</f>
        <v/>
      </c>
      <c r="H730" s="131" t="str">
        <f ca="1">IF(E730="","",IF($C730="","",VLOOKUP(FİLTRE!$C730,'SKT LİSTESİ'!$F:$S,9,0)))</f>
        <v/>
      </c>
      <c r="I730" s="132" t="str">
        <f ca="1">IFERROR(IF($C730="","",VLOOKUP(FİLTRE!$C730,'SKT LİSTESİ'!$F:$S,10,0)),"")</f>
        <v/>
      </c>
      <c r="J730" s="133" t="str">
        <f ca="1">IFERROR(IF($C730="","",VLOOKUP(FİLTRE!$C730,'SKT LİSTESİ'!$F:$S,11,0)),"")</f>
        <v/>
      </c>
      <c r="K730" s="134" t="str">
        <f ca="1">IFERROR(IF($C730="","",VLOOKUP(FİLTRE!$C730,'SKT LİSTESİ'!$F:$S,12,0)),"")</f>
        <v/>
      </c>
      <c r="L730" s="134" t="str">
        <f ca="1">IFERROR(IF($C730="","",VLOOKUP(FİLTRE!$C730,'SKT LİSTESİ'!$F:$S,13,0)),"")</f>
        <v/>
      </c>
      <c r="M730" s="135" t="str">
        <f ca="1">IFERROR(IF($C730="","",VLOOKUP(FİLTRE!$C730,'SKT LİSTESİ'!$F:$AJ,14,0)),"")</f>
        <v/>
      </c>
      <c r="N730" s="31" t="str">
        <f ca="1">IFERROR(IF($C730="","",VLOOKUP(FİLTRE!$C730,'SKT LİSTESİ'!$F:$AJ,22,0)),"")</f>
        <v/>
      </c>
      <c r="O730" s="136" t="str">
        <f ca="1">IFERROR(IF($C730="","",VLOOKUP(FİLTRE!$C730,'SKT LİSTESİ'!$F:$AJ,23,0)),"")</f>
        <v/>
      </c>
      <c r="P730" s="31"/>
      <c r="Q730" s="31"/>
      <c r="R730" s="137" t="str">
        <f ca="1">(IFERROR(IF($C730="","",VLOOKUP(FİLTRE!$C730,'SKT LİSTESİ'!$F:$AJ,15,0)),""))</f>
        <v/>
      </c>
      <c r="S730" s="138" t="str">
        <f ca="1">IFERROR(IF($C730="","",VLOOKUP(FİLTRE!$C730,'SKT LİSTESİ'!$F:$AJ,16,0)),"")</f>
        <v/>
      </c>
      <c r="AF730" s="179" t="str">
        <f t="shared" ca="1" si="46"/>
        <v/>
      </c>
      <c r="AG730" s="179">
        <f t="shared" ca="1" si="47"/>
        <v>0</v>
      </c>
      <c r="AH730" s="179">
        <f t="shared" ca="1" si="48"/>
        <v>0</v>
      </c>
    </row>
    <row r="731" spans="2:34" ht="15.75" x14ac:dyDescent="0.25">
      <c r="B731">
        <f t="shared" ca="1" si="45"/>
        <v>719</v>
      </c>
      <c r="C731" t="str">
        <f ca="1">IFERROR(VLOOKUP(B731,'SKT LİSTESİ'!F:F,1,0),"")</f>
        <v/>
      </c>
      <c r="E731" s="128" t="str">
        <f ca="1">IFERROR(IF($C731="","",VLOOKUP(FİLTRE!$C731,'SKT LİSTESİ'!$F:$S,5,0)),"")</f>
        <v/>
      </c>
      <c r="F731" s="129" t="str">
        <f ca="1">IFERROR(IF($C731="","",VLOOKUP(FİLTRE!$C731,'SKT LİSTESİ'!$F:$S,7,0)),"")</f>
        <v/>
      </c>
      <c r="G731" s="130" t="str">
        <f ca="1">IFERROR(IF($C731="","",VLOOKUP(FİLTRE!$C731,'SKT LİSTESİ'!$F:$S,8,0)),"")</f>
        <v/>
      </c>
      <c r="H731" s="131" t="str">
        <f ca="1">IF(E731="","",IF($C731="","",VLOOKUP(FİLTRE!$C731,'SKT LİSTESİ'!$F:$S,9,0)))</f>
        <v/>
      </c>
      <c r="I731" s="132" t="str">
        <f ca="1">IFERROR(IF($C731="","",VLOOKUP(FİLTRE!$C731,'SKT LİSTESİ'!$F:$S,10,0)),"")</f>
        <v/>
      </c>
      <c r="J731" s="133" t="str">
        <f ca="1">IFERROR(IF($C731="","",VLOOKUP(FİLTRE!$C731,'SKT LİSTESİ'!$F:$S,11,0)),"")</f>
        <v/>
      </c>
      <c r="K731" s="134" t="str">
        <f ca="1">IFERROR(IF($C731="","",VLOOKUP(FİLTRE!$C731,'SKT LİSTESİ'!$F:$S,12,0)),"")</f>
        <v/>
      </c>
      <c r="L731" s="134" t="str">
        <f ca="1">IFERROR(IF($C731="","",VLOOKUP(FİLTRE!$C731,'SKT LİSTESİ'!$F:$S,13,0)),"")</f>
        <v/>
      </c>
      <c r="M731" s="135" t="str">
        <f ca="1">IFERROR(IF($C731="","",VLOOKUP(FİLTRE!$C731,'SKT LİSTESİ'!$F:$AJ,14,0)),"")</f>
        <v/>
      </c>
      <c r="N731" s="31" t="str">
        <f ca="1">IFERROR(IF($C731="","",VLOOKUP(FİLTRE!$C731,'SKT LİSTESİ'!$F:$AJ,22,0)),"")</f>
        <v/>
      </c>
      <c r="O731" s="136" t="str">
        <f ca="1">IFERROR(IF($C731="","",VLOOKUP(FİLTRE!$C731,'SKT LİSTESİ'!$F:$AJ,23,0)),"")</f>
        <v/>
      </c>
      <c r="P731" s="31"/>
      <c r="Q731" s="31"/>
      <c r="R731" s="137" t="str">
        <f ca="1">(IFERROR(IF($C731="","",VLOOKUP(FİLTRE!$C731,'SKT LİSTESİ'!$F:$AJ,15,0)),""))</f>
        <v/>
      </c>
      <c r="S731" s="138" t="str">
        <f ca="1">IFERROR(IF($C731="","",VLOOKUP(FİLTRE!$C731,'SKT LİSTESİ'!$F:$AJ,16,0)),"")</f>
        <v/>
      </c>
      <c r="AF731" s="179" t="str">
        <f t="shared" ca="1" si="46"/>
        <v/>
      </c>
      <c r="AG731" s="179">
        <f t="shared" ca="1" si="47"/>
        <v>0</v>
      </c>
      <c r="AH731" s="179">
        <f t="shared" ca="1" si="48"/>
        <v>0</v>
      </c>
    </row>
    <row r="732" spans="2:34" ht="15.75" x14ac:dyDescent="0.25">
      <c r="B732">
        <f t="shared" ca="1" si="45"/>
        <v>720</v>
      </c>
      <c r="C732" t="str">
        <f ca="1">IFERROR(VLOOKUP(B732,'SKT LİSTESİ'!F:F,1,0),"")</f>
        <v/>
      </c>
      <c r="E732" s="128" t="str">
        <f ca="1">IFERROR(IF($C732="","",VLOOKUP(FİLTRE!$C732,'SKT LİSTESİ'!$F:$S,5,0)),"")</f>
        <v/>
      </c>
      <c r="F732" s="129" t="str">
        <f ca="1">IFERROR(IF($C732="","",VLOOKUP(FİLTRE!$C732,'SKT LİSTESİ'!$F:$S,7,0)),"")</f>
        <v/>
      </c>
      <c r="G732" s="130" t="str">
        <f ca="1">IFERROR(IF($C732="","",VLOOKUP(FİLTRE!$C732,'SKT LİSTESİ'!$F:$S,8,0)),"")</f>
        <v/>
      </c>
      <c r="H732" s="131" t="str">
        <f ca="1">IF(E732="","",IF($C732="","",VLOOKUP(FİLTRE!$C732,'SKT LİSTESİ'!$F:$S,9,0)))</f>
        <v/>
      </c>
      <c r="I732" s="132" t="str">
        <f ca="1">IFERROR(IF($C732="","",VLOOKUP(FİLTRE!$C732,'SKT LİSTESİ'!$F:$S,10,0)),"")</f>
        <v/>
      </c>
      <c r="J732" s="133" t="str">
        <f ca="1">IFERROR(IF($C732="","",VLOOKUP(FİLTRE!$C732,'SKT LİSTESİ'!$F:$S,11,0)),"")</f>
        <v/>
      </c>
      <c r="K732" s="134" t="str">
        <f ca="1">IFERROR(IF($C732="","",VLOOKUP(FİLTRE!$C732,'SKT LİSTESİ'!$F:$S,12,0)),"")</f>
        <v/>
      </c>
      <c r="L732" s="134" t="str">
        <f ca="1">IFERROR(IF($C732="","",VLOOKUP(FİLTRE!$C732,'SKT LİSTESİ'!$F:$S,13,0)),"")</f>
        <v/>
      </c>
      <c r="M732" s="135" t="str">
        <f ca="1">IFERROR(IF($C732="","",VLOOKUP(FİLTRE!$C732,'SKT LİSTESİ'!$F:$AJ,14,0)),"")</f>
        <v/>
      </c>
      <c r="N732" s="31" t="str">
        <f ca="1">IFERROR(IF($C732="","",VLOOKUP(FİLTRE!$C732,'SKT LİSTESİ'!$F:$AJ,22,0)),"")</f>
        <v/>
      </c>
      <c r="O732" s="136" t="str">
        <f ca="1">IFERROR(IF($C732="","",VLOOKUP(FİLTRE!$C732,'SKT LİSTESİ'!$F:$AJ,23,0)),"")</f>
        <v/>
      </c>
      <c r="P732" s="31"/>
      <c r="Q732" s="31"/>
      <c r="R732" s="137" t="str">
        <f ca="1">(IFERROR(IF($C732="","",VLOOKUP(FİLTRE!$C732,'SKT LİSTESİ'!$F:$AJ,15,0)),""))</f>
        <v/>
      </c>
      <c r="S732" s="138" t="str">
        <f ca="1">IFERROR(IF($C732="","",VLOOKUP(FİLTRE!$C732,'SKT LİSTESİ'!$F:$AJ,16,0)),"")</f>
        <v/>
      </c>
      <c r="AF732" s="179" t="str">
        <f t="shared" ca="1" si="46"/>
        <v/>
      </c>
      <c r="AG732" s="179">
        <f t="shared" ca="1" si="47"/>
        <v>0</v>
      </c>
      <c r="AH732" s="179">
        <f t="shared" ca="1" si="48"/>
        <v>0</v>
      </c>
    </row>
    <row r="733" spans="2:34" ht="15.75" x14ac:dyDescent="0.25">
      <c r="B733">
        <f t="shared" ca="1" si="45"/>
        <v>721</v>
      </c>
      <c r="C733" t="str">
        <f ca="1">IFERROR(VLOOKUP(B733,'SKT LİSTESİ'!F:F,1,0),"")</f>
        <v/>
      </c>
      <c r="E733" s="128" t="str">
        <f ca="1">IFERROR(IF($C733="","",VLOOKUP(FİLTRE!$C733,'SKT LİSTESİ'!$F:$S,5,0)),"")</f>
        <v/>
      </c>
      <c r="F733" s="129" t="str">
        <f ca="1">IFERROR(IF($C733="","",VLOOKUP(FİLTRE!$C733,'SKT LİSTESİ'!$F:$S,7,0)),"")</f>
        <v/>
      </c>
      <c r="G733" s="130" t="str">
        <f ca="1">IFERROR(IF($C733="","",VLOOKUP(FİLTRE!$C733,'SKT LİSTESİ'!$F:$S,8,0)),"")</f>
        <v/>
      </c>
      <c r="H733" s="131" t="str">
        <f ca="1">IF(E733="","",IF($C733="","",VLOOKUP(FİLTRE!$C733,'SKT LİSTESİ'!$F:$S,9,0)))</f>
        <v/>
      </c>
      <c r="I733" s="132" t="str">
        <f ca="1">IFERROR(IF($C733="","",VLOOKUP(FİLTRE!$C733,'SKT LİSTESİ'!$F:$S,10,0)),"")</f>
        <v/>
      </c>
      <c r="J733" s="133" t="str">
        <f ca="1">IFERROR(IF($C733="","",VLOOKUP(FİLTRE!$C733,'SKT LİSTESİ'!$F:$S,11,0)),"")</f>
        <v/>
      </c>
      <c r="K733" s="134" t="str">
        <f ca="1">IFERROR(IF($C733="","",VLOOKUP(FİLTRE!$C733,'SKT LİSTESİ'!$F:$S,12,0)),"")</f>
        <v/>
      </c>
      <c r="L733" s="134" t="str">
        <f ca="1">IFERROR(IF($C733="","",VLOOKUP(FİLTRE!$C733,'SKT LİSTESİ'!$F:$S,13,0)),"")</f>
        <v/>
      </c>
      <c r="M733" s="135" t="str">
        <f ca="1">IFERROR(IF($C733="","",VLOOKUP(FİLTRE!$C733,'SKT LİSTESİ'!$F:$AJ,14,0)),"")</f>
        <v/>
      </c>
      <c r="N733" s="31" t="str">
        <f ca="1">IFERROR(IF($C733="","",VLOOKUP(FİLTRE!$C733,'SKT LİSTESİ'!$F:$AJ,22,0)),"")</f>
        <v/>
      </c>
      <c r="O733" s="136" t="str">
        <f ca="1">IFERROR(IF($C733="","",VLOOKUP(FİLTRE!$C733,'SKT LİSTESİ'!$F:$AJ,23,0)),"")</f>
        <v/>
      </c>
      <c r="P733" s="31"/>
      <c r="Q733" s="31"/>
      <c r="R733" s="137" t="str">
        <f ca="1">(IFERROR(IF($C733="","",VLOOKUP(FİLTRE!$C733,'SKT LİSTESİ'!$F:$AJ,15,0)),""))</f>
        <v/>
      </c>
      <c r="S733" s="138" t="str">
        <f ca="1">IFERROR(IF($C733="","",VLOOKUP(FİLTRE!$C733,'SKT LİSTESİ'!$F:$AJ,16,0)),"")</f>
        <v/>
      </c>
      <c r="AF733" s="179" t="str">
        <f t="shared" ca="1" si="46"/>
        <v/>
      </c>
      <c r="AG733" s="179">
        <f t="shared" ca="1" si="47"/>
        <v>0</v>
      </c>
      <c r="AH733" s="179">
        <f t="shared" ca="1" si="48"/>
        <v>0</v>
      </c>
    </row>
    <row r="734" spans="2:34" ht="15.75" x14ac:dyDescent="0.25">
      <c r="B734">
        <f t="shared" ca="1" si="45"/>
        <v>722</v>
      </c>
      <c r="C734" t="str">
        <f ca="1">IFERROR(VLOOKUP(B734,'SKT LİSTESİ'!F:F,1,0),"")</f>
        <v/>
      </c>
      <c r="E734" s="128" t="str">
        <f ca="1">IFERROR(IF($C734="","",VLOOKUP(FİLTRE!$C734,'SKT LİSTESİ'!$F:$S,5,0)),"")</f>
        <v/>
      </c>
      <c r="F734" s="129" t="str">
        <f ca="1">IFERROR(IF($C734="","",VLOOKUP(FİLTRE!$C734,'SKT LİSTESİ'!$F:$S,7,0)),"")</f>
        <v/>
      </c>
      <c r="G734" s="130" t="str">
        <f ca="1">IFERROR(IF($C734="","",VLOOKUP(FİLTRE!$C734,'SKT LİSTESİ'!$F:$S,8,0)),"")</f>
        <v/>
      </c>
      <c r="H734" s="131" t="str">
        <f ca="1">IF(E734="","",IF($C734="","",VLOOKUP(FİLTRE!$C734,'SKT LİSTESİ'!$F:$S,9,0)))</f>
        <v/>
      </c>
      <c r="I734" s="132" t="str">
        <f ca="1">IFERROR(IF($C734="","",VLOOKUP(FİLTRE!$C734,'SKT LİSTESİ'!$F:$S,10,0)),"")</f>
        <v/>
      </c>
      <c r="J734" s="133" t="str">
        <f ca="1">IFERROR(IF($C734="","",VLOOKUP(FİLTRE!$C734,'SKT LİSTESİ'!$F:$S,11,0)),"")</f>
        <v/>
      </c>
      <c r="K734" s="134" t="str">
        <f ca="1">IFERROR(IF($C734="","",VLOOKUP(FİLTRE!$C734,'SKT LİSTESİ'!$F:$S,12,0)),"")</f>
        <v/>
      </c>
      <c r="L734" s="134" t="str">
        <f ca="1">IFERROR(IF($C734="","",VLOOKUP(FİLTRE!$C734,'SKT LİSTESİ'!$F:$S,13,0)),"")</f>
        <v/>
      </c>
      <c r="M734" s="135" t="str">
        <f ca="1">IFERROR(IF($C734="","",VLOOKUP(FİLTRE!$C734,'SKT LİSTESİ'!$F:$AJ,14,0)),"")</f>
        <v/>
      </c>
      <c r="N734" s="31" t="str">
        <f ca="1">IFERROR(IF($C734="","",VLOOKUP(FİLTRE!$C734,'SKT LİSTESİ'!$F:$AJ,22,0)),"")</f>
        <v/>
      </c>
      <c r="O734" s="136" t="str">
        <f ca="1">IFERROR(IF($C734="","",VLOOKUP(FİLTRE!$C734,'SKT LİSTESİ'!$F:$AJ,23,0)),"")</f>
        <v/>
      </c>
      <c r="P734" s="31"/>
      <c r="Q734" s="31"/>
      <c r="R734" s="137" t="str">
        <f ca="1">(IFERROR(IF($C734="","",VLOOKUP(FİLTRE!$C734,'SKT LİSTESİ'!$F:$AJ,15,0)),""))</f>
        <v/>
      </c>
      <c r="S734" s="138" t="str">
        <f ca="1">IFERROR(IF($C734="","",VLOOKUP(FİLTRE!$C734,'SKT LİSTESİ'!$F:$AJ,16,0)),"")</f>
        <v/>
      </c>
      <c r="AF734" s="179" t="str">
        <f t="shared" ca="1" si="46"/>
        <v/>
      </c>
      <c r="AG734" s="179">
        <f t="shared" ca="1" si="47"/>
        <v>0</v>
      </c>
      <c r="AH734" s="179">
        <f t="shared" ca="1" si="48"/>
        <v>0</v>
      </c>
    </row>
    <row r="735" spans="2:34" ht="15.75" x14ac:dyDescent="0.25">
      <c r="B735">
        <f t="shared" ca="1" si="45"/>
        <v>723</v>
      </c>
      <c r="C735" t="str">
        <f ca="1">IFERROR(VLOOKUP(B735,'SKT LİSTESİ'!F:F,1,0),"")</f>
        <v/>
      </c>
      <c r="E735" s="128" t="str">
        <f ca="1">IFERROR(IF($C735="","",VLOOKUP(FİLTRE!$C735,'SKT LİSTESİ'!$F:$S,5,0)),"")</f>
        <v/>
      </c>
      <c r="F735" s="129" t="str">
        <f ca="1">IFERROR(IF($C735="","",VLOOKUP(FİLTRE!$C735,'SKT LİSTESİ'!$F:$S,7,0)),"")</f>
        <v/>
      </c>
      <c r="G735" s="130" t="str">
        <f ca="1">IFERROR(IF($C735="","",VLOOKUP(FİLTRE!$C735,'SKT LİSTESİ'!$F:$S,8,0)),"")</f>
        <v/>
      </c>
      <c r="H735" s="131" t="str">
        <f ca="1">IF(E735="","",IF($C735="","",VLOOKUP(FİLTRE!$C735,'SKT LİSTESİ'!$F:$S,9,0)))</f>
        <v/>
      </c>
      <c r="I735" s="132" t="str">
        <f ca="1">IFERROR(IF($C735="","",VLOOKUP(FİLTRE!$C735,'SKT LİSTESİ'!$F:$S,10,0)),"")</f>
        <v/>
      </c>
      <c r="J735" s="133" t="str">
        <f ca="1">IFERROR(IF($C735="","",VLOOKUP(FİLTRE!$C735,'SKT LİSTESİ'!$F:$S,11,0)),"")</f>
        <v/>
      </c>
      <c r="K735" s="134" t="str">
        <f ca="1">IFERROR(IF($C735="","",VLOOKUP(FİLTRE!$C735,'SKT LİSTESİ'!$F:$S,12,0)),"")</f>
        <v/>
      </c>
      <c r="L735" s="134" t="str">
        <f ca="1">IFERROR(IF($C735="","",VLOOKUP(FİLTRE!$C735,'SKT LİSTESİ'!$F:$S,13,0)),"")</f>
        <v/>
      </c>
      <c r="M735" s="135" t="str">
        <f ca="1">IFERROR(IF($C735="","",VLOOKUP(FİLTRE!$C735,'SKT LİSTESİ'!$F:$AJ,14,0)),"")</f>
        <v/>
      </c>
      <c r="N735" s="31" t="str">
        <f ca="1">IFERROR(IF($C735="","",VLOOKUP(FİLTRE!$C735,'SKT LİSTESİ'!$F:$AJ,22,0)),"")</f>
        <v/>
      </c>
      <c r="O735" s="136" t="str">
        <f ca="1">IFERROR(IF($C735="","",VLOOKUP(FİLTRE!$C735,'SKT LİSTESİ'!$F:$AJ,23,0)),"")</f>
        <v/>
      </c>
      <c r="P735" s="31"/>
      <c r="Q735" s="31"/>
      <c r="R735" s="137" t="str">
        <f ca="1">(IFERROR(IF($C735="","",VLOOKUP(FİLTRE!$C735,'SKT LİSTESİ'!$F:$AJ,15,0)),""))</f>
        <v/>
      </c>
      <c r="S735" s="138" t="str">
        <f ca="1">IFERROR(IF($C735="","",VLOOKUP(FİLTRE!$C735,'SKT LİSTESİ'!$F:$AJ,16,0)),"")</f>
        <v/>
      </c>
      <c r="AF735" s="179" t="str">
        <f t="shared" ca="1" si="46"/>
        <v/>
      </c>
      <c r="AG735" s="179">
        <f t="shared" ca="1" si="47"/>
        <v>0</v>
      </c>
      <c r="AH735" s="179">
        <f t="shared" ca="1" si="48"/>
        <v>0</v>
      </c>
    </row>
    <row r="736" spans="2:34" ht="15.75" x14ac:dyDescent="0.25">
      <c r="B736">
        <f t="shared" ca="1" si="45"/>
        <v>724</v>
      </c>
      <c r="C736" t="str">
        <f ca="1">IFERROR(VLOOKUP(B736,'SKT LİSTESİ'!F:F,1,0),"")</f>
        <v/>
      </c>
      <c r="E736" s="128" t="str">
        <f ca="1">IFERROR(IF($C736="","",VLOOKUP(FİLTRE!$C736,'SKT LİSTESİ'!$F:$S,5,0)),"")</f>
        <v/>
      </c>
      <c r="F736" s="129" t="str">
        <f ca="1">IFERROR(IF($C736="","",VLOOKUP(FİLTRE!$C736,'SKT LİSTESİ'!$F:$S,7,0)),"")</f>
        <v/>
      </c>
      <c r="G736" s="130" t="str">
        <f ca="1">IFERROR(IF($C736="","",VLOOKUP(FİLTRE!$C736,'SKT LİSTESİ'!$F:$S,8,0)),"")</f>
        <v/>
      </c>
      <c r="H736" s="131" t="str">
        <f ca="1">IF(E736="","",IF($C736="","",VLOOKUP(FİLTRE!$C736,'SKT LİSTESİ'!$F:$S,9,0)))</f>
        <v/>
      </c>
      <c r="I736" s="132" t="str">
        <f ca="1">IFERROR(IF($C736="","",VLOOKUP(FİLTRE!$C736,'SKT LİSTESİ'!$F:$S,10,0)),"")</f>
        <v/>
      </c>
      <c r="J736" s="133" t="str">
        <f ca="1">IFERROR(IF($C736="","",VLOOKUP(FİLTRE!$C736,'SKT LİSTESİ'!$F:$S,11,0)),"")</f>
        <v/>
      </c>
      <c r="K736" s="134" t="str">
        <f ca="1">IFERROR(IF($C736="","",VLOOKUP(FİLTRE!$C736,'SKT LİSTESİ'!$F:$S,12,0)),"")</f>
        <v/>
      </c>
      <c r="L736" s="134" t="str">
        <f ca="1">IFERROR(IF($C736="","",VLOOKUP(FİLTRE!$C736,'SKT LİSTESİ'!$F:$S,13,0)),"")</f>
        <v/>
      </c>
      <c r="M736" s="135" t="str">
        <f ca="1">IFERROR(IF($C736="","",VLOOKUP(FİLTRE!$C736,'SKT LİSTESİ'!$F:$AJ,14,0)),"")</f>
        <v/>
      </c>
      <c r="N736" s="31" t="str">
        <f ca="1">IFERROR(IF($C736="","",VLOOKUP(FİLTRE!$C736,'SKT LİSTESİ'!$F:$AJ,22,0)),"")</f>
        <v/>
      </c>
      <c r="O736" s="136" t="str">
        <f ca="1">IFERROR(IF($C736="","",VLOOKUP(FİLTRE!$C736,'SKT LİSTESİ'!$F:$AJ,23,0)),"")</f>
        <v/>
      </c>
      <c r="P736" s="31"/>
      <c r="Q736" s="31"/>
      <c r="R736" s="137" t="str">
        <f ca="1">(IFERROR(IF($C736="","",VLOOKUP(FİLTRE!$C736,'SKT LİSTESİ'!$F:$AJ,15,0)),""))</f>
        <v/>
      </c>
      <c r="S736" s="138" t="str">
        <f ca="1">IFERROR(IF($C736="","",VLOOKUP(FİLTRE!$C736,'SKT LİSTESİ'!$F:$AJ,16,0)),"")</f>
        <v/>
      </c>
      <c r="AF736" s="179" t="str">
        <f t="shared" ca="1" si="46"/>
        <v/>
      </c>
      <c r="AG736" s="179">
        <f t="shared" ca="1" si="47"/>
        <v>0</v>
      </c>
      <c r="AH736" s="179">
        <f t="shared" ca="1" si="48"/>
        <v>0</v>
      </c>
    </row>
    <row r="737" spans="2:34" ht="15.75" x14ac:dyDescent="0.25">
      <c r="B737">
        <f t="shared" ca="1" si="45"/>
        <v>725</v>
      </c>
      <c r="C737" t="str">
        <f ca="1">IFERROR(VLOOKUP(B737,'SKT LİSTESİ'!F:F,1,0),"")</f>
        <v/>
      </c>
      <c r="E737" s="128" t="str">
        <f ca="1">IFERROR(IF($C737="","",VLOOKUP(FİLTRE!$C737,'SKT LİSTESİ'!$F:$S,5,0)),"")</f>
        <v/>
      </c>
      <c r="F737" s="129" t="str">
        <f ca="1">IFERROR(IF($C737="","",VLOOKUP(FİLTRE!$C737,'SKT LİSTESİ'!$F:$S,7,0)),"")</f>
        <v/>
      </c>
      <c r="G737" s="130" t="str">
        <f ca="1">IFERROR(IF($C737="","",VLOOKUP(FİLTRE!$C737,'SKT LİSTESİ'!$F:$S,8,0)),"")</f>
        <v/>
      </c>
      <c r="H737" s="131" t="str">
        <f ca="1">IF(E737="","",IF($C737="","",VLOOKUP(FİLTRE!$C737,'SKT LİSTESİ'!$F:$S,9,0)))</f>
        <v/>
      </c>
      <c r="I737" s="132" t="str">
        <f ca="1">IFERROR(IF($C737="","",VLOOKUP(FİLTRE!$C737,'SKT LİSTESİ'!$F:$S,10,0)),"")</f>
        <v/>
      </c>
      <c r="J737" s="133" t="str">
        <f ca="1">IFERROR(IF($C737="","",VLOOKUP(FİLTRE!$C737,'SKT LİSTESİ'!$F:$S,11,0)),"")</f>
        <v/>
      </c>
      <c r="K737" s="134" t="str">
        <f ca="1">IFERROR(IF($C737="","",VLOOKUP(FİLTRE!$C737,'SKT LİSTESİ'!$F:$S,12,0)),"")</f>
        <v/>
      </c>
      <c r="L737" s="134" t="str">
        <f ca="1">IFERROR(IF($C737="","",VLOOKUP(FİLTRE!$C737,'SKT LİSTESİ'!$F:$S,13,0)),"")</f>
        <v/>
      </c>
      <c r="M737" s="135" t="str">
        <f ca="1">IFERROR(IF($C737="","",VLOOKUP(FİLTRE!$C737,'SKT LİSTESİ'!$F:$AJ,14,0)),"")</f>
        <v/>
      </c>
      <c r="N737" s="31" t="str">
        <f ca="1">IFERROR(IF($C737="","",VLOOKUP(FİLTRE!$C737,'SKT LİSTESİ'!$F:$AJ,22,0)),"")</f>
        <v/>
      </c>
      <c r="O737" s="136" t="str">
        <f ca="1">IFERROR(IF($C737="","",VLOOKUP(FİLTRE!$C737,'SKT LİSTESİ'!$F:$AJ,23,0)),"")</f>
        <v/>
      </c>
      <c r="P737" s="31"/>
      <c r="Q737" s="31"/>
      <c r="R737" s="137" t="str">
        <f ca="1">(IFERROR(IF($C737="","",VLOOKUP(FİLTRE!$C737,'SKT LİSTESİ'!$F:$AJ,15,0)),""))</f>
        <v/>
      </c>
      <c r="S737" s="138" t="str">
        <f ca="1">IFERROR(IF($C737="","",VLOOKUP(FİLTRE!$C737,'SKT LİSTESİ'!$F:$AJ,16,0)),"")</f>
        <v/>
      </c>
      <c r="AF737" s="179" t="str">
        <f t="shared" ca="1" si="46"/>
        <v/>
      </c>
      <c r="AG737" s="179">
        <f t="shared" ca="1" si="47"/>
        <v>0</v>
      </c>
      <c r="AH737" s="179">
        <f t="shared" ca="1" si="48"/>
        <v>0</v>
      </c>
    </row>
    <row r="738" spans="2:34" ht="15.75" x14ac:dyDescent="0.25">
      <c r="B738">
        <f t="shared" ca="1" si="45"/>
        <v>726</v>
      </c>
      <c r="C738" t="str">
        <f ca="1">IFERROR(VLOOKUP(B738,'SKT LİSTESİ'!F:F,1,0),"")</f>
        <v/>
      </c>
      <c r="E738" s="128" t="str">
        <f ca="1">IFERROR(IF($C738="","",VLOOKUP(FİLTRE!$C738,'SKT LİSTESİ'!$F:$S,5,0)),"")</f>
        <v/>
      </c>
      <c r="F738" s="129" t="str">
        <f ca="1">IFERROR(IF($C738="","",VLOOKUP(FİLTRE!$C738,'SKT LİSTESİ'!$F:$S,7,0)),"")</f>
        <v/>
      </c>
      <c r="G738" s="130" t="str">
        <f ca="1">IFERROR(IF($C738="","",VLOOKUP(FİLTRE!$C738,'SKT LİSTESİ'!$F:$S,8,0)),"")</f>
        <v/>
      </c>
      <c r="H738" s="131" t="str">
        <f ca="1">IF(E738="","",IF($C738="","",VLOOKUP(FİLTRE!$C738,'SKT LİSTESİ'!$F:$S,9,0)))</f>
        <v/>
      </c>
      <c r="I738" s="132" t="str">
        <f ca="1">IFERROR(IF($C738="","",VLOOKUP(FİLTRE!$C738,'SKT LİSTESİ'!$F:$S,10,0)),"")</f>
        <v/>
      </c>
      <c r="J738" s="133" t="str">
        <f ca="1">IFERROR(IF($C738="","",VLOOKUP(FİLTRE!$C738,'SKT LİSTESİ'!$F:$S,11,0)),"")</f>
        <v/>
      </c>
      <c r="K738" s="134" t="str">
        <f ca="1">IFERROR(IF($C738="","",VLOOKUP(FİLTRE!$C738,'SKT LİSTESİ'!$F:$S,12,0)),"")</f>
        <v/>
      </c>
      <c r="L738" s="134" t="str">
        <f ca="1">IFERROR(IF($C738="","",VLOOKUP(FİLTRE!$C738,'SKT LİSTESİ'!$F:$S,13,0)),"")</f>
        <v/>
      </c>
      <c r="M738" s="135" t="str">
        <f ca="1">IFERROR(IF($C738="","",VLOOKUP(FİLTRE!$C738,'SKT LİSTESİ'!$F:$AJ,14,0)),"")</f>
        <v/>
      </c>
      <c r="N738" s="31" t="str">
        <f ca="1">IFERROR(IF($C738="","",VLOOKUP(FİLTRE!$C738,'SKT LİSTESİ'!$F:$AJ,22,0)),"")</f>
        <v/>
      </c>
      <c r="O738" s="136" t="str">
        <f ca="1">IFERROR(IF($C738="","",VLOOKUP(FİLTRE!$C738,'SKT LİSTESİ'!$F:$AJ,23,0)),"")</f>
        <v/>
      </c>
      <c r="P738" s="31"/>
      <c r="Q738" s="31"/>
      <c r="R738" s="137" t="str">
        <f ca="1">(IFERROR(IF($C738="","",VLOOKUP(FİLTRE!$C738,'SKT LİSTESİ'!$F:$AJ,15,0)),""))</f>
        <v/>
      </c>
      <c r="S738" s="138" t="str">
        <f ca="1">IFERROR(IF($C738="","",VLOOKUP(FİLTRE!$C738,'SKT LİSTESİ'!$F:$AJ,16,0)),"")</f>
        <v/>
      </c>
      <c r="AF738" s="179" t="str">
        <f t="shared" ca="1" si="46"/>
        <v/>
      </c>
      <c r="AG738" s="179">
        <f t="shared" ca="1" si="47"/>
        <v>0</v>
      </c>
      <c r="AH738" s="179">
        <f t="shared" ca="1" si="48"/>
        <v>0</v>
      </c>
    </row>
    <row r="739" spans="2:34" ht="15.75" x14ac:dyDescent="0.25">
      <c r="B739">
        <f t="shared" ca="1" si="45"/>
        <v>727</v>
      </c>
      <c r="C739" t="str">
        <f ca="1">IFERROR(VLOOKUP(B739,'SKT LİSTESİ'!F:F,1,0),"")</f>
        <v/>
      </c>
      <c r="E739" s="128" t="str">
        <f ca="1">IFERROR(IF($C739="","",VLOOKUP(FİLTRE!$C739,'SKT LİSTESİ'!$F:$S,5,0)),"")</f>
        <v/>
      </c>
      <c r="F739" s="129" t="str">
        <f ca="1">IFERROR(IF($C739="","",VLOOKUP(FİLTRE!$C739,'SKT LİSTESİ'!$F:$S,7,0)),"")</f>
        <v/>
      </c>
      <c r="G739" s="130" t="str">
        <f ca="1">IFERROR(IF($C739="","",VLOOKUP(FİLTRE!$C739,'SKT LİSTESİ'!$F:$S,8,0)),"")</f>
        <v/>
      </c>
      <c r="H739" s="131" t="str">
        <f ca="1">IF(E739="","",IF($C739="","",VLOOKUP(FİLTRE!$C739,'SKT LİSTESİ'!$F:$S,9,0)))</f>
        <v/>
      </c>
      <c r="I739" s="132" t="str">
        <f ca="1">IFERROR(IF($C739="","",VLOOKUP(FİLTRE!$C739,'SKT LİSTESİ'!$F:$S,10,0)),"")</f>
        <v/>
      </c>
      <c r="J739" s="133" t="str">
        <f ca="1">IFERROR(IF($C739="","",VLOOKUP(FİLTRE!$C739,'SKT LİSTESİ'!$F:$S,11,0)),"")</f>
        <v/>
      </c>
      <c r="K739" s="134" t="str">
        <f ca="1">IFERROR(IF($C739="","",VLOOKUP(FİLTRE!$C739,'SKT LİSTESİ'!$F:$S,12,0)),"")</f>
        <v/>
      </c>
      <c r="L739" s="134" t="str">
        <f ca="1">IFERROR(IF($C739="","",VLOOKUP(FİLTRE!$C739,'SKT LİSTESİ'!$F:$S,13,0)),"")</f>
        <v/>
      </c>
      <c r="M739" s="135" t="str">
        <f ca="1">IFERROR(IF($C739="","",VLOOKUP(FİLTRE!$C739,'SKT LİSTESİ'!$F:$AJ,14,0)),"")</f>
        <v/>
      </c>
      <c r="N739" s="31" t="str">
        <f ca="1">IFERROR(IF($C739="","",VLOOKUP(FİLTRE!$C739,'SKT LİSTESİ'!$F:$AJ,22,0)),"")</f>
        <v/>
      </c>
      <c r="O739" s="136" t="str">
        <f ca="1">IFERROR(IF($C739="","",VLOOKUP(FİLTRE!$C739,'SKT LİSTESİ'!$F:$AJ,23,0)),"")</f>
        <v/>
      </c>
      <c r="P739" s="31"/>
      <c r="Q739" s="31"/>
      <c r="R739" s="137" t="str">
        <f ca="1">(IFERROR(IF($C739="","",VLOOKUP(FİLTRE!$C739,'SKT LİSTESİ'!$F:$AJ,15,0)),""))</f>
        <v/>
      </c>
      <c r="S739" s="138" t="str">
        <f ca="1">IFERROR(IF($C739="","",VLOOKUP(FİLTRE!$C739,'SKT LİSTESİ'!$F:$AJ,16,0)),"")</f>
        <v/>
      </c>
      <c r="AF739" s="179" t="str">
        <f t="shared" ca="1" si="46"/>
        <v/>
      </c>
      <c r="AG739" s="179">
        <f t="shared" ca="1" si="47"/>
        <v>0</v>
      </c>
      <c r="AH739" s="179">
        <f t="shared" ca="1" si="48"/>
        <v>0</v>
      </c>
    </row>
    <row r="740" spans="2:34" ht="15.75" x14ac:dyDescent="0.25">
      <c r="B740">
        <f t="shared" ca="1" si="45"/>
        <v>728</v>
      </c>
      <c r="C740" t="str">
        <f ca="1">IFERROR(VLOOKUP(B740,'SKT LİSTESİ'!F:F,1,0),"")</f>
        <v/>
      </c>
      <c r="E740" s="128" t="str">
        <f ca="1">IFERROR(IF($C740="","",VLOOKUP(FİLTRE!$C740,'SKT LİSTESİ'!$F:$S,5,0)),"")</f>
        <v/>
      </c>
      <c r="F740" s="129" t="str">
        <f ca="1">IFERROR(IF($C740="","",VLOOKUP(FİLTRE!$C740,'SKT LİSTESİ'!$F:$S,7,0)),"")</f>
        <v/>
      </c>
      <c r="G740" s="130" t="str">
        <f ca="1">IFERROR(IF($C740="","",VLOOKUP(FİLTRE!$C740,'SKT LİSTESİ'!$F:$S,8,0)),"")</f>
        <v/>
      </c>
      <c r="H740" s="131" t="str">
        <f ca="1">IF(E740="","",IF($C740="","",VLOOKUP(FİLTRE!$C740,'SKT LİSTESİ'!$F:$S,9,0)))</f>
        <v/>
      </c>
      <c r="I740" s="132" t="str">
        <f ca="1">IFERROR(IF($C740="","",VLOOKUP(FİLTRE!$C740,'SKT LİSTESİ'!$F:$S,10,0)),"")</f>
        <v/>
      </c>
      <c r="J740" s="133" t="str">
        <f ca="1">IFERROR(IF($C740="","",VLOOKUP(FİLTRE!$C740,'SKT LİSTESİ'!$F:$S,11,0)),"")</f>
        <v/>
      </c>
      <c r="K740" s="134" t="str">
        <f ca="1">IFERROR(IF($C740="","",VLOOKUP(FİLTRE!$C740,'SKT LİSTESİ'!$F:$S,12,0)),"")</f>
        <v/>
      </c>
      <c r="L740" s="134" t="str">
        <f ca="1">IFERROR(IF($C740="","",VLOOKUP(FİLTRE!$C740,'SKT LİSTESİ'!$F:$S,13,0)),"")</f>
        <v/>
      </c>
      <c r="M740" s="135" t="str">
        <f ca="1">IFERROR(IF($C740="","",VLOOKUP(FİLTRE!$C740,'SKT LİSTESİ'!$F:$AJ,14,0)),"")</f>
        <v/>
      </c>
      <c r="N740" s="31" t="str">
        <f ca="1">IFERROR(IF($C740="","",VLOOKUP(FİLTRE!$C740,'SKT LİSTESİ'!$F:$AJ,22,0)),"")</f>
        <v/>
      </c>
      <c r="O740" s="136" t="str">
        <f ca="1">IFERROR(IF($C740="","",VLOOKUP(FİLTRE!$C740,'SKT LİSTESİ'!$F:$AJ,23,0)),"")</f>
        <v/>
      </c>
      <c r="P740" s="31"/>
      <c r="Q740" s="31"/>
      <c r="R740" s="137" t="str">
        <f ca="1">(IFERROR(IF($C740="","",VLOOKUP(FİLTRE!$C740,'SKT LİSTESİ'!$F:$AJ,15,0)),""))</f>
        <v/>
      </c>
      <c r="S740" s="138" t="str">
        <f ca="1">IFERROR(IF($C740="","",VLOOKUP(FİLTRE!$C740,'SKT LİSTESİ'!$F:$AJ,16,0)),"")</f>
        <v/>
      </c>
      <c r="AF740" s="179" t="str">
        <f t="shared" ca="1" si="46"/>
        <v/>
      </c>
      <c r="AG740" s="179">
        <f t="shared" ca="1" si="47"/>
        <v>0</v>
      </c>
      <c r="AH740" s="179">
        <f t="shared" ca="1" si="48"/>
        <v>0</v>
      </c>
    </row>
    <row r="741" spans="2:34" ht="15.75" x14ac:dyDescent="0.25">
      <c r="B741">
        <f t="shared" ca="1" si="45"/>
        <v>729</v>
      </c>
      <c r="C741" t="str">
        <f ca="1">IFERROR(VLOOKUP(B741,'SKT LİSTESİ'!F:F,1,0),"")</f>
        <v/>
      </c>
      <c r="E741" s="128" t="str">
        <f ca="1">IFERROR(IF($C741="","",VLOOKUP(FİLTRE!$C741,'SKT LİSTESİ'!$F:$S,5,0)),"")</f>
        <v/>
      </c>
      <c r="F741" s="129" t="str">
        <f ca="1">IFERROR(IF($C741="","",VLOOKUP(FİLTRE!$C741,'SKT LİSTESİ'!$F:$S,7,0)),"")</f>
        <v/>
      </c>
      <c r="G741" s="130" t="str">
        <f ca="1">IFERROR(IF($C741="","",VLOOKUP(FİLTRE!$C741,'SKT LİSTESİ'!$F:$S,8,0)),"")</f>
        <v/>
      </c>
      <c r="H741" s="131" t="str">
        <f ca="1">IF(E741="","",IF($C741="","",VLOOKUP(FİLTRE!$C741,'SKT LİSTESİ'!$F:$S,9,0)))</f>
        <v/>
      </c>
      <c r="I741" s="132" t="str">
        <f ca="1">IFERROR(IF($C741="","",VLOOKUP(FİLTRE!$C741,'SKT LİSTESİ'!$F:$S,10,0)),"")</f>
        <v/>
      </c>
      <c r="J741" s="133" t="str">
        <f ca="1">IFERROR(IF($C741="","",VLOOKUP(FİLTRE!$C741,'SKT LİSTESİ'!$F:$S,11,0)),"")</f>
        <v/>
      </c>
      <c r="K741" s="134" t="str">
        <f ca="1">IFERROR(IF($C741="","",VLOOKUP(FİLTRE!$C741,'SKT LİSTESİ'!$F:$S,12,0)),"")</f>
        <v/>
      </c>
      <c r="L741" s="134" t="str">
        <f ca="1">IFERROR(IF($C741="","",VLOOKUP(FİLTRE!$C741,'SKT LİSTESİ'!$F:$S,13,0)),"")</f>
        <v/>
      </c>
      <c r="M741" s="135" t="str">
        <f ca="1">IFERROR(IF($C741="","",VLOOKUP(FİLTRE!$C741,'SKT LİSTESİ'!$F:$AJ,14,0)),"")</f>
        <v/>
      </c>
      <c r="N741" s="31" t="str">
        <f ca="1">IFERROR(IF($C741="","",VLOOKUP(FİLTRE!$C741,'SKT LİSTESİ'!$F:$AJ,22,0)),"")</f>
        <v/>
      </c>
      <c r="O741" s="136" t="str">
        <f ca="1">IFERROR(IF($C741="","",VLOOKUP(FİLTRE!$C741,'SKT LİSTESİ'!$F:$AJ,23,0)),"")</f>
        <v/>
      </c>
      <c r="P741" s="31"/>
      <c r="Q741" s="31"/>
      <c r="R741" s="137" t="str">
        <f ca="1">(IFERROR(IF($C741="","",VLOOKUP(FİLTRE!$C741,'SKT LİSTESİ'!$F:$AJ,15,0)),""))</f>
        <v/>
      </c>
      <c r="S741" s="138" t="str">
        <f ca="1">IFERROR(IF($C741="","",VLOOKUP(FİLTRE!$C741,'SKT LİSTESİ'!$F:$AJ,16,0)),"")</f>
        <v/>
      </c>
      <c r="AF741" s="179" t="str">
        <f t="shared" ca="1" si="46"/>
        <v/>
      </c>
      <c r="AG741" s="179">
        <f t="shared" ca="1" si="47"/>
        <v>0</v>
      </c>
      <c r="AH741" s="179">
        <f t="shared" ca="1" si="48"/>
        <v>0</v>
      </c>
    </row>
    <row r="742" spans="2:34" ht="15.75" x14ac:dyDescent="0.25">
      <c r="B742">
        <f t="shared" ca="1" si="45"/>
        <v>730</v>
      </c>
      <c r="C742" t="str">
        <f ca="1">IFERROR(VLOOKUP(B742,'SKT LİSTESİ'!F:F,1,0),"")</f>
        <v/>
      </c>
      <c r="E742" s="128" t="str">
        <f ca="1">IFERROR(IF($C742="","",VLOOKUP(FİLTRE!$C742,'SKT LİSTESİ'!$F:$S,5,0)),"")</f>
        <v/>
      </c>
      <c r="F742" s="129" t="str">
        <f ca="1">IFERROR(IF($C742="","",VLOOKUP(FİLTRE!$C742,'SKT LİSTESİ'!$F:$S,7,0)),"")</f>
        <v/>
      </c>
      <c r="G742" s="130" t="str">
        <f ca="1">IFERROR(IF($C742="","",VLOOKUP(FİLTRE!$C742,'SKT LİSTESİ'!$F:$S,8,0)),"")</f>
        <v/>
      </c>
      <c r="H742" s="131" t="str">
        <f ca="1">IF(E742="","",IF($C742="","",VLOOKUP(FİLTRE!$C742,'SKT LİSTESİ'!$F:$S,9,0)))</f>
        <v/>
      </c>
      <c r="I742" s="132" t="str">
        <f ca="1">IFERROR(IF($C742="","",VLOOKUP(FİLTRE!$C742,'SKT LİSTESİ'!$F:$S,10,0)),"")</f>
        <v/>
      </c>
      <c r="J742" s="133" t="str">
        <f ca="1">IFERROR(IF($C742="","",VLOOKUP(FİLTRE!$C742,'SKT LİSTESİ'!$F:$S,11,0)),"")</f>
        <v/>
      </c>
      <c r="K742" s="134" t="str">
        <f ca="1">IFERROR(IF($C742="","",VLOOKUP(FİLTRE!$C742,'SKT LİSTESİ'!$F:$S,12,0)),"")</f>
        <v/>
      </c>
      <c r="L742" s="134" t="str">
        <f ca="1">IFERROR(IF($C742="","",VLOOKUP(FİLTRE!$C742,'SKT LİSTESİ'!$F:$S,13,0)),"")</f>
        <v/>
      </c>
      <c r="M742" s="135" t="str">
        <f ca="1">IFERROR(IF($C742="","",VLOOKUP(FİLTRE!$C742,'SKT LİSTESİ'!$F:$AJ,14,0)),"")</f>
        <v/>
      </c>
      <c r="N742" s="31" t="str">
        <f ca="1">IFERROR(IF($C742="","",VLOOKUP(FİLTRE!$C742,'SKT LİSTESİ'!$F:$AJ,22,0)),"")</f>
        <v/>
      </c>
      <c r="O742" s="136" t="str">
        <f ca="1">IFERROR(IF($C742="","",VLOOKUP(FİLTRE!$C742,'SKT LİSTESİ'!$F:$AJ,23,0)),"")</f>
        <v/>
      </c>
      <c r="P742" s="31"/>
      <c r="Q742" s="31"/>
      <c r="R742" s="137" t="str">
        <f ca="1">(IFERROR(IF($C742="","",VLOOKUP(FİLTRE!$C742,'SKT LİSTESİ'!$F:$AJ,15,0)),""))</f>
        <v/>
      </c>
      <c r="S742" s="138" t="str">
        <f ca="1">IFERROR(IF($C742="","",VLOOKUP(FİLTRE!$C742,'SKT LİSTESİ'!$F:$AJ,16,0)),"")</f>
        <v/>
      </c>
      <c r="AF742" s="179" t="str">
        <f t="shared" ca="1" si="46"/>
        <v/>
      </c>
      <c r="AG742" s="179">
        <f t="shared" ca="1" si="47"/>
        <v>0</v>
      </c>
      <c r="AH742" s="179">
        <f t="shared" ca="1" si="48"/>
        <v>0</v>
      </c>
    </row>
    <row r="743" spans="2:34" ht="15.75" x14ac:dyDescent="0.25">
      <c r="B743">
        <f t="shared" ca="1" si="45"/>
        <v>731</v>
      </c>
      <c r="C743" t="str">
        <f ca="1">IFERROR(VLOOKUP(B743,'SKT LİSTESİ'!F:F,1,0),"")</f>
        <v/>
      </c>
      <c r="E743" s="128" t="str">
        <f ca="1">IFERROR(IF($C743="","",VLOOKUP(FİLTRE!$C743,'SKT LİSTESİ'!$F:$S,5,0)),"")</f>
        <v/>
      </c>
      <c r="F743" s="129" t="str">
        <f ca="1">IFERROR(IF($C743="","",VLOOKUP(FİLTRE!$C743,'SKT LİSTESİ'!$F:$S,7,0)),"")</f>
        <v/>
      </c>
      <c r="G743" s="130" t="str">
        <f ca="1">IFERROR(IF($C743="","",VLOOKUP(FİLTRE!$C743,'SKT LİSTESİ'!$F:$S,8,0)),"")</f>
        <v/>
      </c>
      <c r="H743" s="131" t="str">
        <f ca="1">IF(E743="","",IF($C743="","",VLOOKUP(FİLTRE!$C743,'SKT LİSTESİ'!$F:$S,9,0)))</f>
        <v/>
      </c>
      <c r="I743" s="132" t="str">
        <f ca="1">IFERROR(IF($C743="","",VLOOKUP(FİLTRE!$C743,'SKT LİSTESİ'!$F:$S,10,0)),"")</f>
        <v/>
      </c>
      <c r="J743" s="133" t="str">
        <f ca="1">IFERROR(IF($C743="","",VLOOKUP(FİLTRE!$C743,'SKT LİSTESİ'!$F:$S,11,0)),"")</f>
        <v/>
      </c>
      <c r="K743" s="134" t="str">
        <f ca="1">IFERROR(IF($C743="","",VLOOKUP(FİLTRE!$C743,'SKT LİSTESİ'!$F:$S,12,0)),"")</f>
        <v/>
      </c>
      <c r="L743" s="134" t="str">
        <f ca="1">IFERROR(IF($C743="","",VLOOKUP(FİLTRE!$C743,'SKT LİSTESİ'!$F:$S,13,0)),"")</f>
        <v/>
      </c>
      <c r="M743" s="135" t="str">
        <f ca="1">IFERROR(IF($C743="","",VLOOKUP(FİLTRE!$C743,'SKT LİSTESİ'!$F:$AJ,14,0)),"")</f>
        <v/>
      </c>
      <c r="N743" s="31" t="str">
        <f ca="1">IFERROR(IF($C743="","",VLOOKUP(FİLTRE!$C743,'SKT LİSTESİ'!$F:$AJ,22,0)),"")</f>
        <v/>
      </c>
      <c r="O743" s="136" t="str">
        <f ca="1">IFERROR(IF($C743="","",VLOOKUP(FİLTRE!$C743,'SKT LİSTESİ'!$F:$AJ,23,0)),"")</f>
        <v/>
      </c>
      <c r="P743" s="31"/>
      <c r="Q743" s="31"/>
      <c r="R743" s="137" t="str">
        <f ca="1">(IFERROR(IF($C743="","",VLOOKUP(FİLTRE!$C743,'SKT LİSTESİ'!$F:$AJ,15,0)),""))</f>
        <v/>
      </c>
      <c r="S743" s="138" t="str">
        <f ca="1">IFERROR(IF($C743="","",VLOOKUP(FİLTRE!$C743,'SKT LİSTESİ'!$F:$AJ,16,0)),"")</f>
        <v/>
      </c>
      <c r="AF743" s="179" t="str">
        <f t="shared" ca="1" si="46"/>
        <v/>
      </c>
      <c r="AG743" s="179">
        <f t="shared" ca="1" si="47"/>
        <v>0</v>
      </c>
      <c r="AH743" s="179">
        <f t="shared" ca="1" si="48"/>
        <v>0</v>
      </c>
    </row>
    <row r="744" spans="2:34" ht="15.75" x14ac:dyDescent="0.25">
      <c r="B744">
        <f t="shared" ca="1" si="45"/>
        <v>732</v>
      </c>
      <c r="C744" t="str">
        <f ca="1">IFERROR(VLOOKUP(B744,'SKT LİSTESİ'!F:F,1,0),"")</f>
        <v/>
      </c>
      <c r="E744" s="128" t="str">
        <f ca="1">IFERROR(IF($C744="","",VLOOKUP(FİLTRE!$C744,'SKT LİSTESİ'!$F:$S,5,0)),"")</f>
        <v/>
      </c>
      <c r="F744" s="129" t="str">
        <f ca="1">IFERROR(IF($C744="","",VLOOKUP(FİLTRE!$C744,'SKT LİSTESİ'!$F:$S,7,0)),"")</f>
        <v/>
      </c>
      <c r="G744" s="130" t="str">
        <f ca="1">IFERROR(IF($C744="","",VLOOKUP(FİLTRE!$C744,'SKT LİSTESİ'!$F:$S,8,0)),"")</f>
        <v/>
      </c>
      <c r="H744" s="131" t="str">
        <f ca="1">IF(E744="","",IF($C744="","",VLOOKUP(FİLTRE!$C744,'SKT LİSTESİ'!$F:$S,9,0)))</f>
        <v/>
      </c>
      <c r="I744" s="132" t="str">
        <f ca="1">IFERROR(IF($C744="","",VLOOKUP(FİLTRE!$C744,'SKT LİSTESİ'!$F:$S,10,0)),"")</f>
        <v/>
      </c>
      <c r="J744" s="133" t="str">
        <f ca="1">IFERROR(IF($C744="","",VLOOKUP(FİLTRE!$C744,'SKT LİSTESİ'!$F:$S,11,0)),"")</f>
        <v/>
      </c>
      <c r="K744" s="134" t="str">
        <f ca="1">IFERROR(IF($C744="","",VLOOKUP(FİLTRE!$C744,'SKT LİSTESİ'!$F:$S,12,0)),"")</f>
        <v/>
      </c>
      <c r="L744" s="134" t="str">
        <f ca="1">IFERROR(IF($C744="","",VLOOKUP(FİLTRE!$C744,'SKT LİSTESİ'!$F:$S,13,0)),"")</f>
        <v/>
      </c>
      <c r="M744" s="135" t="str">
        <f ca="1">IFERROR(IF($C744="","",VLOOKUP(FİLTRE!$C744,'SKT LİSTESİ'!$F:$AJ,14,0)),"")</f>
        <v/>
      </c>
      <c r="N744" s="31" t="str">
        <f ca="1">IFERROR(IF($C744="","",VLOOKUP(FİLTRE!$C744,'SKT LİSTESİ'!$F:$AJ,22,0)),"")</f>
        <v/>
      </c>
      <c r="O744" s="136" t="str">
        <f ca="1">IFERROR(IF($C744="","",VLOOKUP(FİLTRE!$C744,'SKT LİSTESİ'!$F:$AJ,23,0)),"")</f>
        <v/>
      </c>
      <c r="P744" s="31"/>
      <c r="Q744" s="31"/>
      <c r="R744" s="137" t="str">
        <f ca="1">(IFERROR(IF($C744="","",VLOOKUP(FİLTRE!$C744,'SKT LİSTESİ'!$F:$AJ,15,0)),""))</f>
        <v/>
      </c>
      <c r="S744" s="138" t="str">
        <f ca="1">IFERROR(IF($C744="","",VLOOKUP(FİLTRE!$C744,'SKT LİSTESİ'!$F:$AJ,16,0)),"")</f>
        <v/>
      </c>
      <c r="AF744" s="179" t="str">
        <f t="shared" ca="1" si="46"/>
        <v/>
      </c>
      <c r="AG744" s="179">
        <f t="shared" ca="1" si="47"/>
        <v>0</v>
      </c>
      <c r="AH744" s="179">
        <f t="shared" ca="1" si="48"/>
        <v>0</v>
      </c>
    </row>
    <row r="745" spans="2:34" ht="15.75" x14ac:dyDescent="0.25">
      <c r="B745">
        <f t="shared" ca="1" si="45"/>
        <v>733</v>
      </c>
      <c r="C745" t="str">
        <f ca="1">IFERROR(VLOOKUP(B745,'SKT LİSTESİ'!F:F,1,0),"")</f>
        <v/>
      </c>
      <c r="E745" s="128" t="str">
        <f ca="1">IFERROR(IF($C745="","",VLOOKUP(FİLTRE!$C745,'SKT LİSTESİ'!$F:$S,5,0)),"")</f>
        <v/>
      </c>
      <c r="F745" s="129" t="str">
        <f ca="1">IFERROR(IF($C745="","",VLOOKUP(FİLTRE!$C745,'SKT LİSTESİ'!$F:$S,7,0)),"")</f>
        <v/>
      </c>
      <c r="G745" s="130" t="str">
        <f ca="1">IFERROR(IF($C745="","",VLOOKUP(FİLTRE!$C745,'SKT LİSTESİ'!$F:$S,8,0)),"")</f>
        <v/>
      </c>
      <c r="H745" s="131" t="str">
        <f ca="1">IF(E745="","",IF($C745="","",VLOOKUP(FİLTRE!$C745,'SKT LİSTESİ'!$F:$S,9,0)))</f>
        <v/>
      </c>
      <c r="I745" s="132" t="str">
        <f ca="1">IFERROR(IF($C745="","",VLOOKUP(FİLTRE!$C745,'SKT LİSTESİ'!$F:$S,10,0)),"")</f>
        <v/>
      </c>
      <c r="J745" s="133" t="str">
        <f ca="1">IFERROR(IF($C745="","",VLOOKUP(FİLTRE!$C745,'SKT LİSTESİ'!$F:$S,11,0)),"")</f>
        <v/>
      </c>
      <c r="K745" s="134" t="str">
        <f ca="1">IFERROR(IF($C745="","",VLOOKUP(FİLTRE!$C745,'SKT LİSTESİ'!$F:$S,12,0)),"")</f>
        <v/>
      </c>
      <c r="L745" s="134" t="str">
        <f ca="1">IFERROR(IF($C745="","",VLOOKUP(FİLTRE!$C745,'SKT LİSTESİ'!$F:$S,13,0)),"")</f>
        <v/>
      </c>
      <c r="M745" s="135" t="str">
        <f ca="1">IFERROR(IF($C745="","",VLOOKUP(FİLTRE!$C745,'SKT LİSTESİ'!$F:$AJ,14,0)),"")</f>
        <v/>
      </c>
      <c r="N745" s="31" t="str">
        <f ca="1">IFERROR(IF($C745="","",VLOOKUP(FİLTRE!$C745,'SKT LİSTESİ'!$F:$AJ,22,0)),"")</f>
        <v/>
      </c>
      <c r="O745" s="136" t="str">
        <f ca="1">IFERROR(IF($C745="","",VLOOKUP(FİLTRE!$C745,'SKT LİSTESİ'!$F:$AJ,23,0)),"")</f>
        <v/>
      </c>
      <c r="P745" s="31"/>
      <c r="Q745" s="31"/>
      <c r="R745" s="137" t="str">
        <f ca="1">(IFERROR(IF($C745="","",VLOOKUP(FİLTRE!$C745,'SKT LİSTESİ'!$F:$AJ,15,0)),""))</f>
        <v/>
      </c>
      <c r="S745" s="138" t="str">
        <f ca="1">IFERROR(IF($C745="","",VLOOKUP(FİLTRE!$C745,'SKT LİSTESİ'!$F:$AJ,16,0)),"")</f>
        <v/>
      </c>
      <c r="AF745" s="179" t="str">
        <f t="shared" ca="1" si="46"/>
        <v/>
      </c>
      <c r="AG745" s="179">
        <f t="shared" ca="1" si="47"/>
        <v>0</v>
      </c>
      <c r="AH745" s="179">
        <f t="shared" ca="1" si="48"/>
        <v>0</v>
      </c>
    </row>
    <row r="746" spans="2:34" ht="15.75" x14ac:dyDescent="0.25">
      <c r="B746">
        <f t="shared" ca="1" si="45"/>
        <v>734</v>
      </c>
      <c r="C746" t="str">
        <f ca="1">IFERROR(VLOOKUP(B746,'SKT LİSTESİ'!F:F,1,0),"")</f>
        <v/>
      </c>
      <c r="E746" s="128" t="str">
        <f ca="1">IFERROR(IF($C746="","",VLOOKUP(FİLTRE!$C746,'SKT LİSTESİ'!$F:$S,5,0)),"")</f>
        <v/>
      </c>
      <c r="F746" s="129" t="str">
        <f ca="1">IFERROR(IF($C746="","",VLOOKUP(FİLTRE!$C746,'SKT LİSTESİ'!$F:$S,7,0)),"")</f>
        <v/>
      </c>
      <c r="G746" s="130" t="str">
        <f ca="1">IFERROR(IF($C746="","",VLOOKUP(FİLTRE!$C746,'SKT LİSTESİ'!$F:$S,8,0)),"")</f>
        <v/>
      </c>
      <c r="H746" s="131" t="str">
        <f ca="1">IF(E746="","",IF($C746="","",VLOOKUP(FİLTRE!$C746,'SKT LİSTESİ'!$F:$S,9,0)))</f>
        <v/>
      </c>
      <c r="I746" s="132" t="str">
        <f ca="1">IFERROR(IF($C746="","",VLOOKUP(FİLTRE!$C746,'SKT LİSTESİ'!$F:$S,10,0)),"")</f>
        <v/>
      </c>
      <c r="J746" s="133" t="str">
        <f ca="1">IFERROR(IF($C746="","",VLOOKUP(FİLTRE!$C746,'SKT LİSTESİ'!$F:$S,11,0)),"")</f>
        <v/>
      </c>
      <c r="K746" s="134" t="str">
        <f ca="1">IFERROR(IF($C746="","",VLOOKUP(FİLTRE!$C746,'SKT LİSTESİ'!$F:$S,12,0)),"")</f>
        <v/>
      </c>
      <c r="L746" s="134" t="str">
        <f ca="1">IFERROR(IF($C746="","",VLOOKUP(FİLTRE!$C746,'SKT LİSTESİ'!$F:$S,13,0)),"")</f>
        <v/>
      </c>
      <c r="M746" s="135" t="str">
        <f ca="1">IFERROR(IF($C746="","",VLOOKUP(FİLTRE!$C746,'SKT LİSTESİ'!$F:$AJ,14,0)),"")</f>
        <v/>
      </c>
      <c r="N746" s="31" t="str">
        <f ca="1">IFERROR(IF($C746="","",VLOOKUP(FİLTRE!$C746,'SKT LİSTESİ'!$F:$AJ,22,0)),"")</f>
        <v/>
      </c>
      <c r="O746" s="136" t="str">
        <f ca="1">IFERROR(IF($C746="","",VLOOKUP(FİLTRE!$C746,'SKT LİSTESİ'!$F:$AJ,23,0)),"")</f>
        <v/>
      </c>
      <c r="P746" s="31"/>
      <c r="Q746" s="31"/>
      <c r="R746" s="137" t="str">
        <f ca="1">(IFERROR(IF($C746="","",VLOOKUP(FİLTRE!$C746,'SKT LİSTESİ'!$F:$AJ,15,0)),""))</f>
        <v/>
      </c>
      <c r="S746" s="138" t="str">
        <f ca="1">IFERROR(IF($C746="","",VLOOKUP(FİLTRE!$C746,'SKT LİSTESİ'!$F:$AJ,16,0)),"")</f>
        <v/>
      </c>
      <c r="AF746" s="179" t="str">
        <f t="shared" ca="1" si="46"/>
        <v/>
      </c>
      <c r="AG746" s="179">
        <f t="shared" ca="1" si="47"/>
        <v>0</v>
      </c>
      <c r="AH746" s="179">
        <f t="shared" ca="1" si="48"/>
        <v>0</v>
      </c>
    </row>
    <row r="747" spans="2:34" ht="15.75" x14ac:dyDescent="0.25">
      <c r="B747">
        <f t="shared" ca="1" si="45"/>
        <v>735</v>
      </c>
      <c r="C747" t="str">
        <f ca="1">IFERROR(VLOOKUP(B747,'SKT LİSTESİ'!F:F,1,0),"")</f>
        <v/>
      </c>
      <c r="E747" s="128" t="str">
        <f ca="1">IFERROR(IF($C747="","",VLOOKUP(FİLTRE!$C747,'SKT LİSTESİ'!$F:$S,5,0)),"")</f>
        <v/>
      </c>
      <c r="F747" s="129" t="str">
        <f ca="1">IFERROR(IF($C747="","",VLOOKUP(FİLTRE!$C747,'SKT LİSTESİ'!$F:$S,7,0)),"")</f>
        <v/>
      </c>
      <c r="G747" s="130" t="str">
        <f ca="1">IFERROR(IF($C747="","",VLOOKUP(FİLTRE!$C747,'SKT LİSTESİ'!$F:$S,8,0)),"")</f>
        <v/>
      </c>
      <c r="H747" s="131" t="str">
        <f ca="1">IF(E747="","",IF($C747="","",VLOOKUP(FİLTRE!$C747,'SKT LİSTESİ'!$F:$S,9,0)))</f>
        <v/>
      </c>
      <c r="I747" s="132" t="str">
        <f ca="1">IFERROR(IF($C747="","",VLOOKUP(FİLTRE!$C747,'SKT LİSTESİ'!$F:$S,10,0)),"")</f>
        <v/>
      </c>
      <c r="J747" s="133" t="str">
        <f ca="1">IFERROR(IF($C747="","",VLOOKUP(FİLTRE!$C747,'SKT LİSTESİ'!$F:$S,11,0)),"")</f>
        <v/>
      </c>
      <c r="K747" s="134" t="str">
        <f ca="1">IFERROR(IF($C747="","",VLOOKUP(FİLTRE!$C747,'SKT LİSTESİ'!$F:$S,12,0)),"")</f>
        <v/>
      </c>
      <c r="L747" s="134" t="str">
        <f ca="1">IFERROR(IF($C747="","",VLOOKUP(FİLTRE!$C747,'SKT LİSTESİ'!$F:$S,13,0)),"")</f>
        <v/>
      </c>
      <c r="M747" s="135" t="str">
        <f ca="1">IFERROR(IF($C747="","",VLOOKUP(FİLTRE!$C747,'SKT LİSTESİ'!$F:$AJ,14,0)),"")</f>
        <v/>
      </c>
      <c r="N747" s="31" t="str">
        <f ca="1">IFERROR(IF($C747="","",VLOOKUP(FİLTRE!$C747,'SKT LİSTESİ'!$F:$AJ,22,0)),"")</f>
        <v/>
      </c>
      <c r="O747" s="136" t="str">
        <f ca="1">IFERROR(IF($C747="","",VLOOKUP(FİLTRE!$C747,'SKT LİSTESİ'!$F:$AJ,23,0)),"")</f>
        <v/>
      </c>
      <c r="P747" s="31"/>
      <c r="Q747" s="31"/>
      <c r="R747" s="137" t="str">
        <f ca="1">(IFERROR(IF($C747="","",VLOOKUP(FİLTRE!$C747,'SKT LİSTESİ'!$F:$AJ,15,0)),""))</f>
        <v/>
      </c>
      <c r="S747" s="138" t="str">
        <f ca="1">IFERROR(IF($C747="","",VLOOKUP(FİLTRE!$C747,'SKT LİSTESİ'!$F:$AJ,16,0)),"")</f>
        <v/>
      </c>
      <c r="AF747" s="179" t="str">
        <f t="shared" ca="1" si="46"/>
        <v/>
      </c>
      <c r="AG747" s="179">
        <f t="shared" ca="1" si="47"/>
        <v>0</v>
      </c>
      <c r="AH747" s="179">
        <f t="shared" ca="1" si="48"/>
        <v>0</v>
      </c>
    </row>
    <row r="748" spans="2:34" ht="15.75" x14ac:dyDescent="0.25">
      <c r="B748">
        <f t="shared" ca="1" si="45"/>
        <v>736</v>
      </c>
      <c r="C748" t="str">
        <f ca="1">IFERROR(VLOOKUP(B748,'SKT LİSTESİ'!F:F,1,0),"")</f>
        <v/>
      </c>
      <c r="E748" s="128" t="str">
        <f ca="1">IFERROR(IF($C748="","",VLOOKUP(FİLTRE!$C748,'SKT LİSTESİ'!$F:$S,5,0)),"")</f>
        <v/>
      </c>
      <c r="F748" s="129" t="str">
        <f ca="1">IFERROR(IF($C748="","",VLOOKUP(FİLTRE!$C748,'SKT LİSTESİ'!$F:$S,7,0)),"")</f>
        <v/>
      </c>
      <c r="G748" s="130" t="str">
        <f ca="1">IFERROR(IF($C748="","",VLOOKUP(FİLTRE!$C748,'SKT LİSTESİ'!$F:$S,8,0)),"")</f>
        <v/>
      </c>
      <c r="H748" s="131" t="str">
        <f ca="1">IF(E748="","",IF($C748="","",VLOOKUP(FİLTRE!$C748,'SKT LİSTESİ'!$F:$S,9,0)))</f>
        <v/>
      </c>
      <c r="I748" s="132" t="str">
        <f ca="1">IFERROR(IF($C748="","",VLOOKUP(FİLTRE!$C748,'SKT LİSTESİ'!$F:$S,10,0)),"")</f>
        <v/>
      </c>
      <c r="J748" s="133" t="str">
        <f ca="1">IFERROR(IF($C748="","",VLOOKUP(FİLTRE!$C748,'SKT LİSTESİ'!$F:$S,11,0)),"")</f>
        <v/>
      </c>
      <c r="K748" s="134" t="str">
        <f ca="1">IFERROR(IF($C748="","",VLOOKUP(FİLTRE!$C748,'SKT LİSTESİ'!$F:$S,12,0)),"")</f>
        <v/>
      </c>
      <c r="L748" s="134" t="str">
        <f ca="1">IFERROR(IF($C748="","",VLOOKUP(FİLTRE!$C748,'SKT LİSTESİ'!$F:$S,13,0)),"")</f>
        <v/>
      </c>
      <c r="M748" s="135" t="str">
        <f ca="1">IFERROR(IF($C748="","",VLOOKUP(FİLTRE!$C748,'SKT LİSTESİ'!$F:$AJ,14,0)),"")</f>
        <v/>
      </c>
      <c r="N748" s="31" t="str">
        <f ca="1">IFERROR(IF($C748="","",VLOOKUP(FİLTRE!$C748,'SKT LİSTESİ'!$F:$AJ,22,0)),"")</f>
        <v/>
      </c>
      <c r="O748" s="136" t="str">
        <f ca="1">IFERROR(IF($C748="","",VLOOKUP(FİLTRE!$C748,'SKT LİSTESİ'!$F:$AJ,23,0)),"")</f>
        <v/>
      </c>
      <c r="P748" s="31"/>
      <c r="Q748" s="31"/>
      <c r="R748" s="137" t="str">
        <f ca="1">(IFERROR(IF($C748="","",VLOOKUP(FİLTRE!$C748,'SKT LİSTESİ'!$F:$AJ,15,0)),""))</f>
        <v/>
      </c>
      <c r="S748" s="138" t="str">
        <f ca="1">IFERROR(IF($C748="","",VLOOKUP(FİLTRE!$C748,'SKT LİSTESİ'!$F:$AJ,16,0)),"")</f>
        <v/>
      </c>
      <c r="AF748" s="179" t="str">
        <f t="shared" ca="1" si="46"/>
        <v/>
      </c>
      <c r="AG748" s="179">
        <f t="shared" ca="1" si="47"/>
        <v>0</v>
      </c>
      <c r="AH748" s="179">
        <f t="shared" ca="1" si="48"/>
        <v>0</v>
      </c>
    </row>
    <row r="749" spans="2:34" ht="15.75" x14ac:dyDescent="0.25">
      <c r="B749">
        <f t="shared" ca="1" si="45"/>
        <v>737</v>
      </c>
      <c r="C749" t="str">
        <f ca="1">IFERROR(VLOOKUP(B749,'SKT LİSTESİ'!F:F,1,0),"")</f>
        <v/>
      </c>
      <c r="E749" s="128" t="str">
        <f ca="1">IFERROR(IF($C749="","",VLOOKUP(FİLTRE!$C749,'SKT LİSTESİ'!$F:$S,5,0)),"")</f>
        <v/>
      </c>
      <c r="F749" s="129" t="str">
        <f ca="1">IFERROR(IF($C749="","",VLOOKUP(FİLTRE!$C749,'SKT LİSTESİ'!$F:$S,7,0)),"")</f>
        <v/>
      </c>
      <c r="G749" s="130" t="str">
        <f ca="1">IFERROR(IF($C749="","",VLOOKUP(FİLTRE!$C749,'SKT LİSTESİ'!$F:$S,8,0)),"")</f>
        <v/>
      </c>
      <c r="H749" s="131" t="str">
        <f ca="1">IF(E749="","",IF($C749="","",VLOOKUP(FİLTRE!$C749,'SKT LİSTESİ'!$F:$S,9,0)))</f>
        <v/>
      </c>
      <c r="I749" s="132" t="str">
        <f ca="1">IFERROR(IF($C749="","",VLOOKUP(FİLTRE!$C749,'SKT LİSTESİ'!$F:$S,10,0)),"")</f>
        <v/>
      </c>
      <c r="J749" s="133" t="str">
        <f ca="1">IFERROR(IF($C749="","",VLOOKUP(FİLTRE!$C749,'SKT LİSTESİ'!$F:$S,11,0)),"")</f>
        <v/>
      </c>
      <c r="K749" s="134" t="str">
        <f ca="1">IFERROR(IF($C749="","",VLOOKUP(FİLTRE!$C749,'SKT LİSTESİ'!$F:$S,12,0)),"")</f>
        <v/>
      </c>
      <c r="L749" s="134" t="str">
        <f ca="1">IFERROR(IF($C749="","",VLOOKUP(FİLTRE!$C749,'SKT LİSTESİ'!$F:$S,13,0)),"")</f>
        <v/>
      </c>
      <c r="M749" s="135" t="str">
        <f ca="1">IFERROR(IF($C749="","",VLOOKUP(FİLTRE!$C749,'SKT LİSTESİ'!$F:$AJ,14,0)),"")</f>
        <v/>
      </c>
      <c r="N749" s="31" t="str">
        <f ca="1">IFERROR(IF($C749="","",VLOOKUP(FİLTRE!$C749,'SKT LİSTESİ'!$F:$AJ,22,0)),"")</f>
        <v/>
      </c>
      <c r="O749" s="136" t="str">
        <f ca="1">IFERROR(IF($C749="","",VLOOKUP(FİLTRE!$C749,'SKT LİSTESİ'!$F:$AJ,23,0)),"")</f>
        <v/>
      </c>
      <c r="P749" s="31"/>
      <c r="Q749" s="31"/>
      <c r="R749" s="137" t="str">
        <f ca="1">(IFERROR(IF($C749="","",VLOOKUP(FİLTRE!$C749,'SKT LİSTESİ'!$F:$AJ,15,0)),""))</f>
        <v/>
      </c>
      <c r="S749" s="138" t="str">
        <f ca="1">IFERROR(IF($C749="","",VLOOKUP(FİLTRE!$C749,'SKT LİSTESİ'!$F:$AJ,16,0)),"")</f>
        <v/>
      </c>
      <c r="AF749" s="179" t="str">
        <f t="shared" ca="1" si="46"/>
        <v/>
      </c>
      <c r="AG749" s="179">
        <f t="shared" ca="1" si="47"/>
        <v>0</v>
      </c>
      <c r="AH749" s="179">
        <f t="shared" ca="1" si="48"/>
        <v>0</v>
      </c>
    </row>
    <row r="750" spans="2:34" ht="15.75" x14ac:dyDescent="0.25">
      <c r="B750">
        <f t="shared" ca="1" si="45"/>
        <v>738</v>
      </c>
      <c r="C750" t="str">
        <f ca="1">IFERROR(VLOOKUP(B750,'SKT LİSTESİ'!F:F,1,0),"")</f>
        <v/>
      </c>
      <c r="E750" s="128" t="str">
        <f ca="1">IFERROR(IF($C750="","",VLOOKUP(FİLTRE!$C750,'SKT LİSTESİ'!$F:$S,5,0)),"")</f>
        <v/>
      </c>
      <c r="F750" s="129" t="str">
        <f ca="1">IFERROR(IF($C750="","",VLOOKUP(FİLTRE!$C750,'SKT LİSTESİ'!$F:$S,7,0)),"")</f>
        <v/>
      </c>
      <c r="G750" s="130" t="str">
        <f ca="1">IFERROR(IF($C750="","",VLOOKUP(FİLTRE!$C750,'SKT LİSTESİ'!$F:$S,8,0)),"")</f>
        <v/>
      </c>
      <c r="H750" s="131" t="str">
        <f ca="1">IF(E750="","",IF($C750="","",VLOOKUP(FİLTRE!$C750,'SKT LİSTESİ'!$F:$S,9,0)))</f>
        <v/>
      </c>
      <c r="I750" s="132" t="str">
        <f ca="1">IFERROR(IF($C750="","",VLOOKUP(FİLTRE!$C750,'SKT LİSTESİ'!$F:$S,10,0)),"")</f>
        <v/>
      </c>
      <c r="J750" s="133" t="str">
        <f ca="1">IFERROR(IF($C750="","",VLOOKUP(FİLTRE!$C750,'SKT LİSTESİ'!$F:$S,11,0)),"")</f>
        <v/>
      </c>
      <c r="K750" s="134" t="str">
        <f ca="1">IFERROR(IF($C750="","",VLOOKUP(FİLTRE!$C750,'SKT LİSTESİ'!$F:$S,12,0)),"")</f>
        <v/>
      </c>
      <c r="L750" s="134" t="str">
        <f ca="1">IFERROR(IF($C750="","",VLOOKUP(FİLTRE!$C750,'SKT LİSTESİ'!$F:$S,13,0)),"")</f>
        <v/>
      </c>
      <c r="M750" s="135" t="str">
        <f ca="1">IFERROR(IF($C750="","",VLOOKUP(FİLTRE!$C750,'SKT LİSTESİ'!$F:$AJ,14,0)),"")</f>
        <v/>
      </c>
      <c r="N750" s="31" t="str">
        <f ca="1">IFERROR(IF($C750="","",VLOOKUP(FİLTRE!$C750,'SKT LİSTESİ'!$F:$AJ,22,0)),"")</f>
        <v/>
      </c>
      <c r="O750" s="136" t="str">
        <f ca="1">IFERROR(IF($C750="","",VLOOKUP(FİLTRE!$C750,'SKT LİSTESİ'!$F:$AJ,23,0)),"")</f>
        <v/>
      </c>
      <c r="P750" s="31"/>
      <c r="Q750" s="31"/>
      <c r="R750" s="137" t="str">
        <f ca="1">(IFERROR(IF($C750="","",VLOOKUP(FİLTRE!$C750,'SKT LİSTESİ'!$F:$AJ,15,0)),""))</f>
        <v/>
      </c>
      <c r="S750" s="138" t="str">
        <f ca="1">IFERROR(IF($C750="","",VLOOKUP(FİLTRE!$C750,'SKT LİSTESİ'!$F:$AJ,16,0)),"")</f>
        <v/>
      </c>
      <c r="AF750" s="179" t="str">
        <f t="shared" ca="1" si="46"/>
        <v/>
      </c>
      <c r="AG750" s="179">
        <f t="shared" ca="1" si="47"/>
        <v>0</v>
      </c>
      <c r="AH750" s="179">
        <f t="shared" ca="1" si="48"/>
        <v>0</v>
      </c>
    </row>
    <row r="751" spans="2:34" ht="15.75" x14ac:dyDescent="0.25">
      <c r="B751">
        <f t="shared" ca="1" si="45"/>
        <v>739</v>
      </c>
      <c r="C751" t="str">
        <f ca="1">IFERROR(VLOOKUP(B751,'SKT LİSTESİ'!F:F,1,0),"")</f>
        <v/>
      </c>
      <c r="E751" s="128" t="str">
        <f ca="1">IFERROR(IF($C751="","",VLOOKUP(FİLTRE!$C751,'SKT LİSTESİ'!$F:$S,5,0)),"")</f>
        <v/>
      </c>
      <c r="F751" s="129" t="str">
        <f ca="1">IFERROR(IF($C751="","",VLOOKUP(FİLTRE!$C751,'SKT LİSTESİ'!$F:$S,7,0)),"")</f>
        <v/>
      </c>
      <c r="G751" s="130" t="str">
        <f ca="1">IFERROR(IF($C751="","",VLOOKUP(FİLTRE!$C751,'SKT LİSTESİ'!$F:$S,8,0)),"")</f>
        <v/>
      </c>
      <c r="H751" s="131" t="str">
        <f ca="1">IF(E751="","",IF($C751="","",VLOOKUP(FİLTRE!$C751,'SKT LİSTESİ'!$F:$S,9,0)))</f>
        <v/>
      </c>
      <c r="I751" s="132" t="str">
        <f ca="1">IFERROR(IF($C751="","",VLOOKUP(FİLTRE!$C751,'SKT LİSTESİ'!$F:$S,10,0)),"")</f>
        <v/>
      </c>
      <c r="J751" s="133" t="str">
        <f ca="1">IFERROR(IF($C751="","",VLOOKUP(FİLTRE!$C751,'SKT LİSTESİ'!$F:$S,11,0)),"")</f>
        <v/>
      </c>
      <c r="K751" s="134" t="str">
        <f ca="1">IFERROR(IF($C751="","",VLOOKUP(FİLTRE!$C751,'SKT LİSTESİ'!$F:$S,12,0)),"")</f>
        <v/>
      </c>
      <c r="L751" s="134" t="str">
        <f ca="1">IFERROR(IF($C751="","",VLOOKUP(FİLTRE!$C751,'SKT LİSTESİ'!$F:$S,13,0)),"")</f>
        <v/>
      </c>
      <c r="M751" s="135" t="str">
        <f ca="1">IFERROR(IF($C751="","",VLOOKUP(FİLTRE!$C751,'SKT LİSTESİ'!$F:$AJ,14,0)),"")</f>
        <v/>
      </c>
      <c r="N751" s="31" t="str">
        <f ca="1">IFERROR(IF($C751="","",VLOOKUP(FİLTRE!$C751,'SKT LİSTESİ'!$F:$AJ,22,0)),"")</f>
        <v/>
      </c>
      <c r="O751" s="136" t="str">
        <f ca="1">IFERROR(IF($C751="","",VLOOKUP(FİLTRE!$C751,'SKT LİSTESİ'!$F:$AJ,23,0)),"")</f>
        <v/>
      </c>
      <c r="P751" s="31"/>
      <c r="Q751" s="31"/>
      <c r="R751" s="137" t="str">
        <f ca="1">(IFERROR(IF($C751="","",VLOOKUP(FİLTRE!$C751,'SKT LİSTESİ'!$F:$AJ,15,0)),""))</f>
        <v/>
      </c>
      <c r="S751" s="138" t="str">
        <f ca="1">IFERROR(IF($C751="","",VLOOKUP(FİLTRE!$C751,'SKT LİSTESİ'!$F:$AJ,16,0)),"")</f>
        <v/>
      </c>
      <c r="AF751" s="179" t="str">
        <f t="shared" ca="1" si="46"/>
        <v/>
      </c>
      <c r="AG751" s="179">
        <f t="shared" ca="1" si="47"/>
        <v>0</v>
      </c>
      <c r="AH751" s="179">
        <f t="shared" ca="1" si="48"/>
        <v>0</v>
      </c>
    </row>
    <row r="752" spans="2:34" ht="15.75" x14ac:dyDescent="0.25">
      <c r="B752">
        <f t="shared" ca="1" si="45"/>
        <v>740</v>
      </c>
      <c r="C752" t="str">
        <f ca="1">IFERROR(VLOOKUP(B752,'SKT LİSTESİ'!F:F,1,0),"")</f>
        <v/>
      </c>
      <c r="E752" s="128" t="str">
        <f ca="1">IFERROR(IF($C752="","",VLOOKUP(FİLTRE!$C752,'SKT LİSTESİ'!$F:$S,5,0)),"")</f>
        <v/>
      </c>
      <c r="F752" s="129" t="str">
        <f ca="1">IFERROR(IF($C752="","",VLOOKUP(FİLTRE!$C752,'SKT LİSTESİ'!$F:$S,7,0)),"")</f>
        <v/>
      </c>
      <c r="G752" s="130" t="str">
        <f ca="1">IFERROR(IF($C752="","",VLOOKUP(FİLTRE!$C752,'SKT LİSTESİ'!$F:$S,8,0)),"")</f>
        <v/>
      </c>
      <c r="H752" s="131" t="str">
        <f ca="1">IF(E752="","",IF($C752="","",VLOOKUP(FİLTRE!$C752,'SKT LİSTESİ'!$F:$S,9,0)))</f>
        <v/>
      </c>
      <c r="I752" s="132" t="str">
        <f ca="1">IFERROR(IF($C752="","",VLOOKUP(FİLTRE!$C752,'SKT LİSTESİ'!$F:$S,10,0)),"")</f>
        <v/>
      </c>
      <c r="J752" s="133" t="str">
        <f ca="1">IFERROR(IF($C752="","",VLOOKUP(FİLTRE!$C752,'SKT LİSTESİ'!$F:$S,11,0)),"")</f>
        <v/>
      </c>
      <c r="K752" s="134" t="str">
        <f ca="1">IFERROR(IF($C752="","",VLOOKUP(FİLTRE!$C752,'SKT LİSTESİ'!$F:$S,12,0)),"")</f>
        <v/>
      </c>
      <c r="L752" s="134" t="str">
        <f ca="1">IFERROR(IF($C752="","",VLOOKUP(FİLTRE!$C752,'SKT LİSTESİ'!$F:$S,13,0)),"")</f>
        <v/>
      </c>
      <c r="M752" s="135" t="str">
        <f ca="1">IFERROR(IF($C752="","",VLOOKUP(FİLTRE!$C752,'SKT LİSTESİ'!$F:$AJ,14,0)),"")</f>
        <v/>
      </c>
      <c r="N752" s="31" t="str">
        <f ca="1">IFERROR(IF($C752="","",VLOOKUP(FİLTRE!$C752,'SKT LİSTESİ'!$F:$AJ,22,0)),"")</f>
        <v/>
      </c>
      <c r="O752" s="136" t="str">
        <f ca="1">IFERROR(IF($C752="","",VLOOKUP(FİLTRE!$C752,'SKT LİSTESİ'!$F:$AJ,23,0)),"")</f>
        <v/>
      </c>
      <c r="P752" s="31"/>
      <c r="Q752" s="31"/>
      <c r="R752" s="137" t="str">
        <f ca="1">(IFERROR(IF($C752="","",VLOOKUP(FİLTRE!$C752,'SKT LİSTESİ'!$F:$AJ,15,0)),""))</f>
        <v/>
      </c>
      <c r="S752" s="138" t="str">
        <f ca="1">IFERROR(IF($C752="","",VLOOKUP(FİLTRE!$C752,'SKT LİSTESİ'!$F:$AJ,16,0)),"")</f>
        <v/>
      </c>
      <c r="AF752" s="179" t="str">
        <f t="shared" ca="1" si="46"/>
        <v/>
      </c>
      <c r="AG752" s="179">
        <f t="shared" ca="1" si="47"/>
        <v>0</v>
      </c>
      <c r="AH752" s="179">
        <f t="shared" ca="1" si="48"/>
        <v>0</v>
      </c>
    </row>
    <row r="753" spans="2:34" ht="15.75" x14ac:dyDescent="0.25">
      <c r="B753">
        <f t="shared" ca="1" si="45"/>
        <v>741</v>
      </c>
      <c r="C753" t="str">
        <f ca="1">IFERROR(VLOOKUP(B753,'SKT LİSTESİ'!F:F,1,0),"")</f>
        <v/>
      </c>
      <c r="E753" s="128" t="str">
        <f ca="1">IFERROR(IF($C753="","",VLOOKUP(FİLTRE!$C753,'SKT LİSTESİ'!$F:$S,5,0)),"")</f>
        <v/>
      </c>
      <c r="F753" s="129" t="str">
        <f ca="1">IFERROR(IF($C753="","",VLOOKUP(FİLTRE!$C753,'SKT LİSTESİ'!$F:$S,7,0)),"")</f>
        <v/>
      </c>
      <c r="G753" s="130" t="str">
        <f ca="1">IFERROR(IF($C753="","",VLOOKUP(FİLTRE!$C753,'SKT LİSTESİ'!$F:$S,8,0)),"")</f>
        <v/>
      </c>
      <c r="H753" s="131" t="str">
        <f ca="1">IF(E753="","",IF($C753="","",VLOOKUP(FİLTRE!$C753,'SKT LİSTESİ'!$F:$S,9,0)))</f>
        <v/>
      </c>
      <c r="I753" s="132" t="str">
        <f ca="1">IFERROR(IF($C753="","",VLOOKUP(FİLTRE!$C753,'SKT LİSTESİ'!$F:$S,10,0)),"")</f>
        <v/>
      </c>
      <c r="J753" s="133" t="str">
        <f ca="1">IFERROR(IF($C753="","",VLOOKUP(FİLTRE!$C753,'SKT LİSTESİ'!$F:$S,11,0)),"")</f>
        <v/>
      </c>
      <c r="K753" s="134" t="str">
        <f ca="1">IFERROR(IF($C753="","",VLOOKUP(FİLTRE!$C753,'SKT LİSTESİ'!$F:$S,12,0)),"")</f>
        <v/>
      </c>
      <c r="L753" s="134" t="str">
        <f ca="1">IFERROR(IF($C753="","",VLOOKUP(FİLTRE!$C753,'SKT LİSTESİ'!$F:$S,13,0)),"")</f>
        <v/>
      </c>
      <c r="M753" s="135" t="str">
        <f ca="1">IFERROR(IF($C753="","",VLOOKUP(FİLTRE!$C753,'SKT LİSTESİ'!$F:$AJ,14,0)),"")</f>
        <v/>
      </c>
      <c r="N753" s="31" t="str">
        <f ca="1">IFERROR(IF($C753="","",VLOOKUP(FİLTRE!$C753,'SKT LİSTESİ'!$F:$AJ,22,0)),"")</f>
        <v/>
      </c>
      <c r="O753" s="136" t="str">
        <f ca="1">IFERROR(IF($C753="","",VLOOKUP(FİLTRE!$C753,'SKT LİSTESİ'!$F:$AJ,23,0)),"")</f>
        <v/>
      </c>
      <c r="P753" s="31"/>
      <c r="Q753" s="31"/>
      <c r="R753" s="137" t="str">
        <f ca="1">(IFERROR(IF($C753="","",VLOOKUP(FİLTRE!$C753,'SKT LİSTESİ'!$F:$AJ,15,0)),""))</f>
        <v/>
      </c>
      <c r="S753" s="138" t="str">
        <f ca="1">IFERROR(IF($C753="","",VLOOKUP(FİLTRE!$C753,'SKT LİSTESİ'!$F:$AJ,16,0)),"")</f>
        <v/>
      </c>
      <c r="AF753" s="179" t="str">
        <f t="shared" ca="1" si="46"/>
        <v/>
      </c>
      <c r="AG753" s="179">
        <f t="shared" ca="1" si="47"/>
        <v>0</v>
      </c>
      <c r="AH753" s="179">
        <f t="shared" ca="1" si="48"/>
        <v>0</v>
      </c>
    </row>
    <row r="754" spans="2:34" ht="15.75" x14ac:dyDescent="0.25">
      <c r="B754">
        <f t="shared" ca="1" si="45"/>
        <v>742</v>
      </c>
      <c r="C754" t="str">
        <f ca="1">IFERROR(VLOOKUP(B754,'SKT LİSTESİ'!F:F,1,0),"")</f>
        <v/>
      </c>
      <c r="E754" s="128" t="str">
        <f ca="1">IFERROR(IF($C754="","",VLOOKUP(FİLTRE!$C754,'SKT LİSTESİ'!$F:$S,5,0)),"")</f>
        <v/>
      </c>
      <c r="F754" s="129" t="str">
        <f ca="1">IFERROR(IF($C754="","",VLOOKUP(FİLTRE!$C754,'SKT LİSTESİ'!$F:$S,7,0)),"")</f>
        <v/>
      </c>
      <c r="G754" s="130" t="str">
        <f ca="1">IFERROR(IF($C754="","",VLOOKUP(FİLTRE!$C754,'SKT LİSTESİ'!$F:$S,8,0)),"")</f>
        <v/>
      </c>
      <c r="H754" s="131" t="str">
        <f ca="1">IF(E754="","",IF($C754="","",VLOOKUP(FİLTRE!$C754,'SKT LİSTESİ'!$F:$S,9,0)))</f>
        <v/>
      </c>
      <c r="I754" s="132" t="str">
        <f ca="1">IFERROR(IF($C754="","",VLOOKUP(FİLTRE!$C754,'SKT LİSTESİ'!$F:$S,10,0)),"")</f>
        <v/>
      </c>
      <c r="J754" s="133" t="str">
        <f ca="1">IFERROR(IF($C754="","",VLOOKUP(FİLTRE!$C754,'SKT LİSTESİ'!$F:$S,11,0)),"")</f>
        <v/>
      </c>
      <c r="K754" s="134" t="str">
        <f ca="1">IFERROR(IF($C754="","",VLOOKUP(FİLTRE!$C754,'SKT LİSTESİ'!$F:$S,12,0)),"")</f>
        <v/>
      </c>
      <c r="L754" s="134" t="str">
        <f ca="1">IFERROR(IF($C754="","",VLOOKUP(FİLTRE!$C754,'SKT LİSTESİ'!$F:$S,13,0)),"")</f>
        <v/>
      </c>
      <c r="M754" s="135" t="str">
        <f ca="1">IFERROR(IF($C754="","",VLOOKUP(FİLTRE!$C754,'SKT LİSTESİ'!$F:$AJ,14,0)),"")</f>
        <v/>
      </c>
      <c r="N754" s="31" t="str">
        <f ca="1">IFERROR(IF($C754="","",VLOOKUP(FİLTRE!$C754,'SKT LİSTESİ'!$F:$AJ,22,0)),"")</f>
        <v/>
      </c>
      <c r="O754" s="136" t="str">
        <f ca="1">IFERROR(IF($C754="","",VLOOKUP(FİLTRE!$C754,'SKT LİSTESİ'!$F:$AJ,23,0)),"")</f>
        <v/>
      </c>
      <c r="P754" s="31"/>
      <c r="Q754" s="31"/>
      <c r="R754" s="137" t="str">
        <f ca="1">(IFERROR(IF($C754="","",VLOOKUP(FİLTRE!$C754,'SKT LİSTESİ'!$F:$AJ,15,0)),""))</f>
        <v/>
      </c>
      <c r="S754" s="138" t="str">
        <f ca="1">IFERROR(IF($C754="","",VLOOKUP(FİLTRE!$C754,'SKT LİSTESİ'!$F:$AJ,16,0)),"")</f>
        <v/>
      </c>
      <c r="AF754" s="179" t="str">
        <f t="shared" ca="1" si="46"/>
        <v/>
      </c>
      <c r="AG754" s="179">
        <f t="shared" ca="1" si="47"/>
        <v>0</v>
      </c>
      <c r="AH754" s="179">
        <f t="shared" ca="1" si="48"/>
        <v>0</v>
      </c>
    </row>
    <row r="755" spans="2:34" ht="15.75" x14ac:dyDescent="0.25">
      <c r="B755">
        <f t="shared" ca="1" si="45"/>
        <v>743</v>
      </c>
      <c r="C755" t="str">
        <f ca="1">IFERROR(VLOOKUP(B755,'SKT LİSTESİ'!F:F,1,0),"")</f>
        <v/>
      </c>
      <c r="E755" s="128" t="str">
        <f ca="1">IFERROR(IF($C755="","",VLOOKUP(FİLTRE!$C755,'SKT LİSTESİ'!$F:$S,5,0)),"")</f>
        <v/>
      </c>
      <c r="F755" s="129" t="str">
        <f ca="1">IFERROR(IF($C755="","",VLOOKUP(FİLTRE!$C755,'SKT LİSTESİ'!$F:$S,7,0)),"")</f>
        <v/>
      </c>
      <c r="G755" s="130" t="str">
        <f ca="1">IFERROR(IF($C755="","",VLOOKUP(FİLTRE!$C755,'SKT LİSTESİ'!$F:$S,8,0)),"")</f>
        <v/>
      </c>
      <c r="H755" s="131" t="str">
        <f ca="1">IF(E755="","",IF($C755="","",VLOOKUP(FİLTRE!$C755,'SKT LİSTESİ'!$F:$S,9,0)))</f>
        <v/>
      </c>
      <c r="I755" s="132" t="str">
        <f ca="1">IFERROR(IF($C755="","",VLOOKUP(FİLTRE!$C755,'SKT LİSTESİ'!$F:$S,10,0)),"")</f>
        <v/>
      </c>
      <c r="J755" s="133" t="str">
        <f ca="1">IFERROR(IF($C755="","",VLOOKUP(FİLTRE!$C755,'SKT LİSTESİ'!$F:$S,11,0)),"")</f>
        <v/>
      </c>
      <c r="K755" s="134" t="str">
        <f ca="1">IFERROR(IF($C755="","",VLOOKUP(FİLTRE!$C755,'SKT LİSTESİ'!$F:$S,12,0)),"")</f>
        <v/>
      </c>
      <c r="L755" s="134" t="str">
        <f ca="1">IFERROR(IF($C755="","",VLOOKUP(FİLTRE!$C755,'SKT LİSTESİ'!$F:$S,13,0)),"")</f>
        <v/>
      </c>
      <c r="M755" s="135" t="str">
        <f ca="1">IFERROR(IF($C755="","",VLOOKUP(FİLTRE!$C755,'SKT LİSTESİ'!$F:$AJ,14,0)),"")</f>
        <v/>
      </c>
      <c r="N755" s="31" t="str">
        <f ca="1">IFERROR(IF($C755="","",VLOOKUP(FİLTRE!$C755,'SKT LİSTESİ'!$F:$AJ,22,0)),"")</f>
        <v/>
      </c>
      <c r="O755" s="136" t="str">
        <f ca="1">IFERROR(IF($C755="","",VLOOKUP(FİLTRE!$C755,'SKT LİSTESİ'!$F:$AJ,23,0)),"")</f>
        <v/>
      </c>
      <c r="P755" s="31"/>
      <c r="Q755" s="31"/>
      <c r="R755" s="137" t="str">
        <f ca="1">(IFERROR(IF($C755="","",VLOOKUP(FİLTRE!$C755,'SKT LİSTESİ'!$F:$AJ,15,0)),""))</f>
        <v/>
      </c>
      <c r="S755" s="138" t="str">
        <f ca="1">IFERROR(IF($C755="","",VLOOKUP(FİLTRE!$C755,'SKT LİSTESİ'!$F:$AJ,16,0)),"")</f>
        <v/>
      </c>
      <c r="AF755" s="179" t="str">
        <f t="shared" ca="1" si="46"/>
        <v/>
      </c>
      <c r="AG755" s="179">
        <f t="shared" ca="1" si="47"/>
        <v>0</v>
      </c>
      <c r="AH755" s="179">
        <f t="shared" ca="1" si="48"/>
        <v>0</v>
      </c>
    </row>
    <row r="756" spans="2:34" ht="15.75" x14ac:dyDescent="0.25">
      <c r="B756">
        <f t="shared" ca="1" si="45"/>
        <v>744</v>
      </c>
      <c r="C756" t="str">
        <f ca="1">IFERROR(VLOOKUP(B756,'SKT LİSTESİ'!F:F,1,0),"")</f>
        <v/>
      </c>
      <c r="E756" s="128" t="str">
        <f ca="1">IFERROR(IF($C756="","",VLOOKUP(FİLTRE!$C756,'SKT LİSTESİ'!$F:$S,5,0)),"")</f>
        <v/>
      </c>
      <c r="F756" s="129" t="str">
        <f ca="1">IFERROR(IF($C756="","",VLOOKUP(FİLTRE!$C756,'SKT LİSTESİ'!$F:$S,7,0)),"")</f>
        <v/>
      </c>
      <c r="G756" s="130" t="str">
        <f ca="1">IFERROR(IF($C756="","",VLOOKUP(FİLTRE!$C756,'SKT LİSTESİ'!$F:$S,8,0)),"")</f>
        <v/>
      </c>
      <c r="H756" s="131" t="str">
        <f ca="1">IF(E756="","",IF($C756="","",VLOOKUP(FİLTRE!$C756,'SKT LİSTESİ'!$F:$S,9,0)))</f>
        <v/>
      </c>
      <c r="I756" s="132" t="str">
        <f ca="1">IFERROR(IF($C756="","",VLOOKUP(FİLTRE!$C756,'SKT LİSTESİ'!$F:$S,10,0)),"")</f>
        <v/>
      </c>
      <c r="J756" s="133" t="str">
        <f ca="1">IFERROR(IF($C756="","",VLOOKUP(FİLTRE!$C756,'SKT LİSTESİ'!$F:$S,11,0)),"")</f>
        <v/>
      </c>
      <c r="K756" s="134" t="str">
        <f ca="1">IFERROR(IF($C756="","",VLOOKUP(FİLTRE!$C756,'SKT LİSTESİ'!$F:$S,12,0)),"")</f>
        <v/>
      </c>
      <c r="L756" s="134" t="str">
        <f ca="1">IFERROR(IF($C756="","",VLOOKUP(FİLTRE!$C756,'SKT LİSTESİ'!$F:$S,13,0)),"")</f>
        <v/>
      </c>
      <c r="M756" s="135" t="str">
        <f ca="1">IFERROR(IF($C756="","",VLOOKUP(FİLTRE!$C756,'SKT LİSTESİ'!$F:$AJ,14,0)),"")</f>
        <v/>
      </c>
      <c r="N756" s="31" t="str">
        <f ca="1">IFERROR(IF($C756="","",VLOOKUP(FİLTRE!$C756,'SKT LİSTESİ'!$F:$AJ,22,0)),"")</f>
        <v/>
      </c>
      <c r="O756" s="136" t="str">
        <f ca="1">IFERROR(IF($C756="","",VLOOKUP(FİLTRE!$C756,'SKT LİSTESİ'!$F:$AJ,23,0)),"")</f>
        <v/>
      </c>
      <c r="P756" s="31"/>
      <c r="Q756" s="31"/>
      <c r="R756" s="137" t="str">
        <f ca="1">(IFERROR(IF($C756="","",VLOOKUP(FİLTRE!$C756,'SKT LİSTESİ'!$F:$AJ,15,0)),""))</f>
        <v/>
      </c>
      <c r="S756" s="138" t="str">
        <f ca="1">IFERROR(IF($C756="","",VLOOKUP(FİLTRE!$C756,'SKT LİSTESİ'!$F:$AJ,16,0)),"")</f>
        <v/>
      </c>
      <c r="AF756" s="179" t="str">
        <f t="shared" ca="1" si="46"/>
        <v/>
      </c>
      <c r="AG756" s="179">
        <f t="shared" ca="1" si="47"/>
        <v>0</v>
      </c>
      <c r="AH756" s="179">
        <f t="shared" ca="1" si="48"/>
        <v>0</v>
      </c>
    </row>
    <row r="757" spans="2:34" ht="15.75" x14ac:dyDescent="0.25">
      <c r="B757">
        <f t="shared" ca="1" si="45"/>
        <v>745</v>
      </c>
      <c r="C757" t="str">
        <f ca="1">IFERROR(VLOOKUP(B757,'SKT LİSTESİ'!F:F,1,0),"")</f>
        <v/>
      </c>
      <c r="E757" s="128" t="str">
        <f ca="1">IFERROR(IF($C757="","",VLOOKUP(FİLTRE!$C757,'SKT LİSTESİ'!$F:$S,5,0)),"")</f>
        <v/>
      </c>
      <c r="F757" s="129" t="str">
        <f ca="1">IFERROR(IF($C757="","",VLOOKUP(FİLTRE!$C757,'SKT LİSTESİ'!$F:$S,7,0)),"")</f>
        <v/>
      </c>
      <c r="G757" s="130" t="str">
        <f ca="1">IFERROR(IF($C757="","",VLOOKUP(FİLTRE!$C757,'SKT LİSTESİ'!$F:$S,8,0)),"")</f>
        <v/>
      </c>
      <c r="H757" s="131" t="str">
        <f ca="1">IF(E757="","",IF($C757="","",VLOOKUP(FİLTRE!$C757,'SKT LİSTESİ'!$F:$S,9,0)))</f>
        <v/>
      </c>
      <c r="I757" s="132" t="str">
        <f ca="1">IFERROR(IF($C757="","",VLOOKUP(FİLTRE!$C757,'SKT LİSTESİ'!$F:$S,10,0)),"")</f>
        <v/>
      </c>
      <c r="J757" s="133" t="str">
        <f ca="1">IFERROR(IF($C757="","",VLOOKUP(FİLTRE!$C757,'SKT LİSTESİ'!$F:$S,11,0)),"")</f>
        <v/>
      </c>
      <c r="K757" s="134" t="str">
        <f ca="1">IFERROR(IF($C757="","",VLOOKUP(FİLTRE!$C757,'SKT LİSTESİ'!$F:$S,12,0)),"")</f>
        <v/>
      </c>
      <c r="L757" s="134" t="str">
        <f ca="1">IFERROR(IF($C757="","",VLOOKUP(FİLTRE!$C757,'SKT LİSTESİ'!$F:$S,13,0)),"")</f>
        <v/>
      </c>
      <c r="M757" s="135" t="str">
        <f ca="1">IFERROR(IF($C757="","",VLOOKUP(FİLTRE!$C757,'SKT LİSTESİ'!$F:$AJ,14,0)),"")</f>
        <v/>
      </c>
      <c r="N757" s="31" t="str">
        <f ca="1">IFERROR(IF($C757="","",VLOOKUP(FİLTRE!$C757,'SKT LİSTESİ'!$F:$AJ,22,0)),"")</f>
        <v/>
      </c>
      <c r="O757" s="136" t="str">
        <f ca="1">IFERROR(IF($C757="","",VLOOKUP(FİLTRE!$C757,'SKT LİSTESİ'!$F:$AJ,23,0)),"")</f>
        <v/>
      </c>
      <c r="P757" s="31"/>
      <c r="Q757" s="31"/>
      <c r="R757" s="137" t="str">
        <f ca="1">(IFERROR(IF($C757="","",VLOOKUP(FİLTRE!$C757,'SKT LİSTESİ'!$F:$AJ,15,0)),""))</f>
        <v/>
      </c>
      <c r="S757" s="138" t="str">
        <f ca="1">IFERROR(IF($C757="","",VLOOKUP(FİLTRE!$C757,'SKT LİSTESİ'!$F:$AJ,16,0)),"")</f>
        <v/>
      </c>
      <c r="AF757" s="179" t="str">
        <f t="shared" ca="1" si="46"/>
        <v/>
      </c>
      <c r="AG757" s="179">
        <f t="shared" ca="1" si="47"/>
        <v>0</v>
      </c>
      <c r="AH757" s="179">
        <f t="shared" ca="1" si="48"/>
        <v>0</v>
      </c>
    </row>
    <row r="758" spans="2:34" ht="15.75" x14ac:dyDescent="0.25">
      <c r="B758">
        <f t="shared" ca="1" si="45"/>
        <v>746</v>
      </c>
      <c r="C758" t="str">
        <f ca="1">IFERROR(VLOOKUP(B758,'SKT LİSTESİ'!F:F,1,0),"")</f>
        <v/>
      </c>
      <c r="E758" s="128" t="str">
        <f ca="1">IFERROR(IF($C758="","",VLOOKUP(FİLTRE!$C758,'SKT LİSTESİ'!$F:$S,5,0)),"")</f>
        <v/>
      </c>
      <c r="F758" s="129" t="str">
        <f ca="1">IFERROR(IF($C758="","",VLOOKUP(FİLTRE!$C758,'SKT LİSTESİ'!$F:$S,7,0)),"")</f>
        <v/>
      </c>
      <c r="G758" s="130" t="str">
        <f ca="1">IFERROR(IF($C758="","",VLOOKUP(FİLTRE!$C758,'SKT LİSTESİ'!$F:$S,8,0)),"")</f>
        <v/>
      </c>
      <c r="H758" s="131" t="str">
        <f ca="1">IF(E758="","",IF($C758="","",VLOOKUP(FİLTRE!$C758,'SKT LİSTESİ'!$F:$S,9,0)))</f>
        <v/>
      </c>
      <c r="I758" s="132" t="str">
        <f ca="1">IFERROR(IF($C758="","",VLOOKUP(FİLTRE!$C758,'SKT LİSTESİ'!$F:$S,10,0)),"")</f>
        <v/>
      </c>
      <c r="J758" s="133" t="str">
        <f ca="1">IFERROR(IF($C758="","",VLOOKUP(FİLTRE!$C758,'SKT LİSTESİ'!$F:$S,11,0)),"")</f>
        <v/>
      </c>
      <c r="K758" s="134" t="str">
        <f ca="1">IFERROR(IF($C758="","",VLOOKUP(FİLTRE!$C758,'SKT LİSTESİ'!$F:$S,12,0)),"")</f>
        <v/>
      </c>
      <c r="L758" s="134" t="str">
        <f ca="1">IFERROR(IF($C758="","",VLOOKUP(FİLTRE!$C758,'SKT LİSTESİ'!$F:$S,13,0)),"")</f>
        <v/>
      </c>
      <c r="M758" s="135" t="str">
        <f ca="1">IFERROR(IF($C758="","",VLOOKUP(FİLTRE!$C758,'SKT LİSTESİ'!$F:$AJ,14,0)),"")</f>
        <v/>
      </c>
      <c r="N758" s="31" t="str">
        <f ca="1">IFERROR(IF($C758="","",VLOOKUP(FİLTRE!$C758,'SKT LİSTESİ'!$F:$AJ,22,0)),"")</f>
        <v/>
      </c>
      <c r="O758" s="136" t="str">
        <f ca="1">IFERROR(IF($C758="","",VLOOKUP(FİLTRE!$C758,'SKT LİSTESİ'!$F:$AJ,23,0)),"")</f>
        <v/>
      </c>
      <c r="P758" s="31"/>
      <c r="Q758" s="31"/>
      <c r="R758" s="137" t="str">
        <f ca="1">(IFERROR(IF($C758="","",VLOOKUP(FİLTRE!$C758,'SKT LİSTESİ'!$F:$AJ,15,0)),""))</f>
        <v/>
      </c>
      <c r="S758" s="138" t="str">
        <f ca="1">IFERROR(IF($C758="","",VLOOKUP(FİLTRE!$C758,'SKT LİSTESİ'!$F:$AJ,16,0)),"")</f>
        <v/>
      </c>
      <c r="AF758" s="179" t="str">
        <f t="shared" ca="1" si="46"/>
        <v/>
      </c>
      <c r="AG758" s="179">
        <f t="shared" ca="1" si="47"/>
        <v>0</v>
      </c>
      <c r="AH758" s="179">
        <f t="shared" ca="1" si="48"/>
        <v>0</v>
      </c>
    </row>
    <row r="759" spans="2:34" ht="15.75" x14ac:dyDescent="0.25">
      <c r="B759">
        <f t="shared" ca="1" si="45"/>
        <v>747</v>
      </c>
      <c r="C759" t="str">
        <f ca="1">IFERROR(VLOOKUP(B759,'SKT LİSTESİ'!F:F,1,0),"")</f>
        <v/>
      </c>
      <c r="E759" s="128" t="str">
        <f ca="1">IFERROR(IF($C759="","",VLOOKUP(FİLTRE!$C759,'SKT LİSTESİ'!$F:$S,5,0)),"")</f>
        <v/>
      </c>
      <c r="F759" s="129" t="str">
        <f ca="1">IFERROR(IF($C759="","",VLOOKUP(FİLTRE!$C759,'SKT LİSTESİ'!$F:$S,7,0)),"")</f>
        <v/>
      </c>
      <c r="G759" s="130" t="str">
        <f ca="1">IFERROR(IF($C759="","",VLOOKUP(FİLTRE!$C759,'SKT LİSTESİ'!$F:$S,8,0)),"")</f>
        <v/>
      </c>
      <c r="H759" s="131" t="str">
        <f ca="1">IF(E759="","",IF($C759="","",VLOOKUP(FİLTRE!$C759,'SKT LİSTESİ'!$F:$S,9,0)))</f>
        <v/>
      </c>
      <c r="I759" s="132" t="str">
        <f ca="1">IFERROR(IF($C759="","",VLOOKUP(FİLTRE!$C759,'SKT LİSTESİ'!$F:$S,10,0)),"")</f>
        <v/>
      </c>
      <c r="J759" s="133" t="str">
        <f ca="1">IFERROR(IF($C759="","",VLOOKUP(FİLTRE!$C759,'SKT LİSTESİ'!$F:$S,11,0)),"")</f>
        <v/>
      </c>
      <c r="K759" s="134" t="str">
        <f ca="1">IFERROR(IF($C759="","",VLOOKUP(FİLTRE!$C759,'SKT LİSTESİ'!$F:$S,12,0)),"")</f>
        <v/>
      </c>
      <c r="L759" s="134" t="str">
        <f ca="1">IFERROR(IF($C759="","",VLOOKUP(FİLTRE!$C759,'SKT LİSTESİ'!$F:$S,13,0)),"")</f>
        <v/>
      </c>
      <c r="M759" s="135" t="str">
        <f ca="1">IFERROR(IF($C759="","",VLOOKUP(FİLTRE!$C759,'SKT LİSTESİ'!$F:$AJ,14,0)),"")</f>
        <v/>
      </c>
      <c r="N759" s="31" t="str">
        <f ca="1">IFERROR(IF($C759="","",VLOOKUP(FİLTRE!$C759,'SKT LİSTESİ'!$F:$AJ,22,0)),"")</f>
        <v/>
      </c>
      <c r="O759" s="136" t="str">
        <f ca="1">IFERROR(IF($C759="","",VLOOKUP(FİLTRE!$C759,'SKT LİSTESİ'!$F:$AJ,23,0)),"")</f>
        <v/>
      </c>
      <c r="P759" s="31"/>
      <c r="Q759" s="31"/>
      <c r="R759" s="137" t="str">
        <f ca="1">(IFERROR(IF($C759="","",VLOOKUP(FİLTRE!$C759,'SKT LİSTESİ'!$F:$AJ,15,0)),""))</f>
        <v/>
      </c>
      <c r="S759" s="138" t="str">
        <f ca="1">IFERROR(IF($C759="","",VLOOKUP(FİLTRE!$C759,'SKT LİSTESİ'!$F:$AJ,16,0)),"")</f>
        <v/>
      </c>
      <c r="AF759" s="179" t="str">
        <f t="shared" ca="1" si="46"/>
        <v/>
      </c>
      <c r="AG759" s="179">
        <f t="shared" ca="1" si="47"/>
        <v>0</v>
      </c>
      <c r="AH759" s="179">
        <f t="shared" ca="1" si="48"/>
        <v>0</v>
      </c>
    </row>
    <row r="760" spans="2:34" ht="15.75" x14ac:dyDescent="0.25">
      <c r="B760">
        <f t="shared" ca="1" si="45"/>
        <v>748</v>
      </c>
      <c r="C760" t="str">
        <f ca="1">IFERROR(VLOOKUP(B760,'SKT LİSTESİ'!F:F,1,0),"")</f>
        <v/>
      </c>
      <c r="E760" s="128" t="str">
        <f ca="1">IFERROR(IF($C760="","",VLOOKUP(FİLTRE!$C760,'SKT LİSTESİ'!$F:$S,5,0)),"")</f>
        <v/>
      </c>
      <c r="F760" s="129" t="str">
        <f ca="1">IFERROR(IF($C760="","",VLOOKUP(FİLTRE!$C760,'SKT LİSTESİ'!$F:$S,7,0)),"")</f>
        <v/>
      </c>
      <c r="G760" s="130" t="str">
        <f ca="1">IFERROR(IF($C760="","",VLOOKUP(FİLTRE!$C760,'SKT LİSTESİ'!$F:$S,8,0)),"")</f>
        <v/>
      </c>
      <c r="H760" s="131" t="str">
        <f ca="1">IF(E760="","",IF($C760="","",VLOOKUP(FİLTRE!$C760,'SKT LİSTESİ'!$F:$S,9,0)))</f>
        <v/>
      </c>
      <c r="I760" s="132" t="str">
        <f ca="1">IFERROR(IF($C760="","",VLOOKUP(FİLTRE!$C760,'SKT LİSTESİ'!$F:$S,10,0)),"")</f>
        <v/>
      </c>
      <c r="J760" s="133" t="str">
        <f ca="1">IFERROR(IF($C760="","",VLOOKUP(FİLTRE!$C760,'SKT LİSTESİ'!$F:$S,11,0)),"")</f>
        <v/>
      </c>
      <c r="K760" s="134" t="str">
        <f ca="1">IFERROR(IF($C760="","",VLOOKUP(FİLTRE!$C760,'SKT LİSTESİ'!$F:$S,12,0)),"")</f>
        <v/>
      </c>
      <c r="L760" s="134" t="str">
        <f ca="1">IFERROR(IF($C760="","",VLOOKUP(FİLTRE!$C760,'SKT LİSTESİ'!$F:$S,13,0)),"")</f>
        <v/>
      </c>
      <c r="M760" s="135" t="str">
        <f ca="1">IFERROR(IF($C760="","",VLOOKUP(FİLTRE!$C760,'SKT LİSTESİ'!$F:$AJ,14,0)),"")</f>
        <v/>
      </c>
      <c r="N760" s="31" t="str">
        <f ca="1">IFERROR(IF($C760="","",VLOOKUP(FİLTRE!$C760,'SKT LİSTESİ'!$F:$AJ,22,0)),"")</f>
        <v/>
      </c>
      <c r="O760" s="136" t="str">
        <f ca="1">IFERROR(IF($C760="","",VLOOKUP(FİLTRE!$C760,'SKT LİSTESİ'!$F:$AJ,23,0)),"")</f>
        <v/>
      </c>
      <c r="P760" s="31"/>
      <c r="Q760" s="31"/>
      <c r="R760" s="137" t="str">
        <f ca="1">(IFERROR(IF($C760="","",VLOOKUP(FİLTRE!$C760,'SKT LİSTESİ'!$F:$AJ,15,0)),""))</f>
        <v/>
      </c>
      <c r="S760" s="138" t="str">
        <f ca="1">IFERROR(IF($C760="","",VLOOKUP(FİLTRE!$C760,'SKT LİSTESİ'!$F:$AJ,16,0)),"")</f>
        <v/>
      </c>
      <c r="AF760" s="179" t="str">
        <f t="shared" ca="1" si="46"/>
        <v/>
      </c>
      <c r="AG760" s="179">
        <f t="shared" ca="1" si="47"/>
        <v>0</v>
      </c>
      <c r="AH760" s="179">
        <f t="shared" ca="1" si="48"/>
        <v>0</v>
      </c>
    </row>
    <row r="761" spans="2:34" ht="15.75" x14ac:dyDescent="0.25">
      <c r="B761">
        <f t="shared" ca="1" si="45"/>
        <v>749</v>
      </c>
      <c r="C761" t="str">
        <f ca="1">IFERROR(VLOOKUP(B761,'SKT LİSTESİ'!F:F,1,0),"")</f>
        <v/>
      </c>
      <c r="E761" s="128" t="str">
        <f ca="1">IFERROR(IF($C761="","",VLOOKUP(FİLTRE!$C761,'SKT LİSTESİ'!$F:$S,5,0)),"")</f>
        <v/>
      </c>
      <c r="F761" s="129" t="str">
        <f ca="1">IFERROR(IF($C761="","",VLOOKUP(FİLTRE!$C761,'SKT LİSTESİ'!$F:$S,7,0)),"")</f>
        <v/>
      </c>
      <c r="G761" s="130" t="str">
        <f ca="1">IFERROR(IF($C761="","",VLOOKUP(FİLTRE!$C761,'SKT LİSTESİ'!$F:$S,8,0)),"")</f>
        <v/>
      </c>
      <c r="H761" s="131" t="str">
        <f ca="1">IF(E761="","",IF($C761="","",VLOOKUP(FİLTRE!$C761,'SKT LİSTESİ'!$F:$S,9,0)))</f>
        <v/>
      </c>
      <c r="I761" s="132" t="str">
        <f ca="1">IFERROR(IF($C761="","",VLOOKUP(FİLTRE!$C761,'SKT LİSTESİ'!$F:$S,10,0)),"")</f>
        <v/>
      </c>
      <c r="J761" s="133" t="str">
        <f ca="1">IFERROR(IF($C761="","",VLOOKUP(FİLTRE!$C761,'SKT LİSTESİ'!$F:$S,11,0)),"")</f>
        <v/>
      </c>
      <c r="K761" s="134" t="str">
        <f ca="1">IFERROR(IF($C761="","",VLOOKUP(FİLTRE!$C761,'SKT LİSTESİ'!$F:$S,12,0)),"")</f>
        <v/>
      </c>
      <c r="L761" s="134" t="str">
        <f ca="1">IFERROR(IF($C761="","",VLOOKUP(FİLTRE!$C761,'SKT LİSTESİ'!$F:$S,13,0)),"")</f>
        <v/>
      </c>
      <c r="M761" s="135" t="str">
        <f ca="1">IFERROR(IF($C761="","",VLOOKUP(FİLTRE!$C761,'SKT LİSTESİ'!$F:$AJ,14,0)),"")</f>
        <v/>
      </c>
      <c r="N761" s="31" t="str">
        <f ca="1">IFERROR(IF($C761="","",VLOOKUP(FİLTRE!$C761,'SKT LİSTESİ'!$F:$AJ,22,0)),"")</f>
        <v/>
      </c>
      <c r="O761" s="136" t="str">
        <f ca="1">IFERROR(IF($C761="","",VLOOKUP(FİLTRE!$C761,'SKT LİSTESİ'!$F:$AJ,23,0)),"")</f>
        <v/>
      </c>
      <c r="P761" s="31"/>
      <c r="Q761" s="31"/>
      <c r="R761" s="137" t="str">
        <f ca="1">(IFERROR(IF($C761="","",VLOOKUP(FİLTRE!$C761,'SKT LİSTESİ'!$F:$AJ,15,0)),""))</f>
        <v/>
      </c>
      <c r="S761" s="138" t="str">
        <f ca="1">IFERROR(IF($C761="","",VLOOKUP(FİLTRE!$C761,'SKT LİSTESİ'!$F:$AJ,16,0)),"")</f>
        <v/>
      </c>
      <c r="AF761" s="179" t="str">
        <f t="shared" ca="1" si="46"/>
        <v/>
      </c>
      <c r="AG761" s="179">
        <f t="shared" ca="1" si="47"/>
        <v>0</v>
      </c>
      <c r="AH761" s="179">
        <f t="shared" ca="1" si="48"/>
        <v>0</v>
      </c>
    </row>
    <row r="762" spans="2:34" ht="15.75" x14ac:dyDescent="0.25">
      <c r="B762">
        <f t="shared" ca="1" si="45"/>
        <v>750</v>
      </c>
      <c r="C762" t="str">
        <f ca="1">IFERROR(VLOOKUP(B762,'SKT LİSTESİ'!F:F,1,0),"")</f>
        <v/>
      </c>
      <c r="E762" s="128" t="str">
        <f ca="1">IFERROR(IF($C762="","",VLOOKUP(FİLTRE!$C762,'SKT LİSTESİ'!$F:$S,5,0)),"")</f>
        <v/>
      </c>
      <c r="F762" s="129" t="str">
        <f ca="1">IFERROR(IF($C762="","",VLOOKUP(FİLTRE!$C762,'SKT LİSTESİ'!$F:$S,7,0)),"")</f>
        <v/>
      </c>
      <c r="G762" s="130" t="str">
        <f ca="1">IFERROR(IF($C762="","",VLOOKUP(FİLTRE!$C762,'SKT LİSTESİ'!$F:$S,8,0)),"")</f>
        <v/>
      </c>
      <c r="H762" s="131" t="str">
        <f ca="1">IF(E762="","",IF($C762="","",VLOOKUP(FİLTRE!$C762,'SKT LİSTESİ'!$F:$S,9,0)))</f>
        <v/>
      </c>
      <c r="I762" s="132" t="str">
        <f ca="1">IFERROR(IF($C762="","",VLOOKUP(FİLTRE!$C762,'SKT LİSTESİ'!$F:$S,10,0)),"")</f>
        <v/>
      </c>
      <c r="J762" s="133" t="str">
        <f ca="1">IFERROR(IF($C762="","",VLOOKUP(FİLTRE!$C762,'SKT LİSTESİ'!$F:$S,11,0)),"")</f>
        <v/>
      </c>
      <c r="K762" s="134" t="str">
        <f ca="1">IFERROR(IF($C762="","",VLOOKUP(FİLTRE!$C762,'SKT LİSTESİ'!$F:$S,12,0)),"")</f>
        <v/>
      </c>
      <c r="L762" s="134" t="str">
        <f ca="1">IFERROR(IF($C762="","",VLOOKUP(FİLTRE!$C762,'SKT LİSTESİ'!$F:$S,13,0)),"")</f>
        <v/>
      </c>
      <c r="M762" s="135" t="str">
        <f ca="1">IFERROR(IF($C762="","",VLOOKUP(FİLTRE!$C762,'SKT LİSTESİ'!$F:$AJ,14,0)),"")</f>
        <v/>
      </c>
      <c r="N762" s="31" t="str">
        <f ca="1">IFERROR(IF($C762="","",VLOOKUP(FİLTRE!$C762,'SKT LİSTESİ'!$F:$AJ,22,0)),"")</f>
        <v/>
      </c>
      <c r="O762" s="136" t="str">
        <f ca="1">IFERROR(IF($C762="","",VLOOKUP(FİLTRE!$C762,'SKT LİSTESİ'!$F:$AJ,23,0)),"")</f>
        <v/>
      </c>
      <c r="P762" s="31"/>
      <c r="Q762" s="31"/>
      <c r="R762" s="137" t="str">
        <f ca="1">(IFERROR(IF($C762="","",VLOOKUP(FİLTRE!$C762,'SKT LİSTESİ'!$F:$AJ,15,0)),""))</f>
        <v/>
      </c>
      <c r="S762" s="138" t="str">
        <f ca="1">IFERROR(IF($C762="","",VLOOKUP(FİLTRE!$C762,'SKT LİSTESİ'!$F:$AJ,16,0)),"")</f>
        <v/>
      </c>
      <c r="AF762" s="179" t="str">
        <f t="shared" ca="1" si="46"/>
        <v/>
      </c>
      <c r="AG762" s="179">
        <f t="shared" ca="1" si="47"/>
        <v>0</v>
      </c>
      <c r="AH762" s="179">
        <f t="shared" ca="1" si="48"/>
        <v>0</v>
      </c>
    </row>
    <row r="763" spans="2:34" ht="15.75" x14ac:dyDescent="0.25">
      <c r="B763">
        <f t="shared" ca="1" si="45"/>
        <v>751</v>
      </c>
      <c r="C763" t="str">
        <f ca="1">IFERROR(VLOOKUP(B763,'SKT LİSTESİ'!F:F,1,0),"")</f>
        <v/>
      </c>
      <c r="E763" s="128" t="str">
        <f ca="1">IFERROR(IF($C763="","",VLOOKUP(FİLTRE!$C763,'SKT LİSTESİ'!$F:$S,5,0)),"")</f>
        <v/>
      </c>
      <c r="F763" s="129" t="str">
        <f ca="1">IFERROR(IF($C763="","",VLOOKUP(FİLTRE!$C763,'SKT LİSTESİ'!$F:$S,7,0)),"")</f>
        <v/>
      </c>
      <c r="G763" s="130" t="str">
        <f ca="1">IFERROR(IF($C763="","",VLOOKUP(FİLTRE!$C763,'SKT LİSTESİ'!$F:$S,8,0)),"")</f>
        <v/>
      </c>
      <c r="H763" s="131" t="str">
        <f ca="1">IF(E763="","",IF($C763="","",VLOOKUP(FİLTRE!$C763,'SKT LİSTESİ'!$F:$S,9,0)))</f>
        <v/>
      </c>
      <c r="I763" s="132" t="str">
        <f ca="1">IFERROR(IF($C763="","",VLOOKUP(FİLTRE!$C763,'SKT LİSTESİ'!$F:$S,10,0)),"")</f>
        <v/>
      </c>
      <c r="J763" s="133" t="str">
        <f ca="1">IFERROR(IF($C763="","",VLOOKUP(FİLTRE!$C763,'SKT LİSTESİ'!$F:$S,11,0)),"")</f>
        <v/>
      </c>
      <c r="K763" s="134" t="str">
        <f ca="1">IFERROR(IF($C763="","",VLOOKUP(FİLTRE!$C763,'SKT LİSTESİ'!$F:$S,12,0)),"")</f>
        <v/>
      </c>
      <c r="L763" s="134" t="str">
        <f ca="1">IFERROR(IF($C763="","",VLOOKUP(FİLTRE!$C763,'SKT LİSTESİ'!$F:$S,13,0)),"")</f>
        <v/>
      </c>
      <c r="M763" s="135" t="str">
        <f ca="1">IFERROR(IF($C763="","",VLOOKUP(FİLTRE!$C763,'SKT LİSTESİ'!$F:$AJ,14,0)),"")</f>
        <v/>
      </c>
      <c r="N763" s="31" t="str">
        <f ca="1">IFERROR(IF($C763="","",VLOOKUP(FİLTRE!$C763,'SKT LİSTESİ'!$F:$AJ,22,0)),"")</f>
        <v/>
      </c>
      <c r="O763" s="136" t="str">
        <f ca="1">IFERROR(IF($C763="","",VLOOKUP(FİLTRE!$C763,'SKT LİSTESİ'!$F:$AJ,23,0)),"")</f>
        <v/>
      </c>
      <c r="P763" s="31"/>
      <c r="Q763" s="31"/>
      <c r="R763" s="137" t="str">
        <f ca="1">(IFERROR(IF($C763="","",VLOOKUP(FİLTRE!$C763,'SKT LİSTESİ'!$F:$AJ,15,0)),""))</f>
        <v/>
      </c>
      <c r="S763" s="138" t="str">
        <f ca="1">IFERROR(IF($C763="","",VLOOKUP(FİLTRE!$C763,'SKT LİSTESİ'!$F:$AJ,16,0)),"")</f>
        <v/>
      </c>
      <c r="AF763" s="179" t="str">
        <f t="shared" ca="1" si="46"/>
        <v/>
      </c>
      <c r="AG763" s="179">
        <f t="shared" ca="1" si="47"/>
        <v>0</v>
      </c>
      <c r="AH763" s="179">
        <f t="shared" ca="1" si="48"/>
        <v>0</v>
      </c>
    </row>
    <row r="764" spans="2:34" ht="15.75" x14ac:dyDescent="0.25">
      <c r="B764">
        <f t="shared" ca="1" si="45"/>
        <v>752</v>
      </c>
      <c r="C764" t="str">
        <f ca="1">IFERROR(VLOOKUP(B764,'SKT LİSTESİ'!F:F,1,0),"")</f>
        <v/>
      </c>
      <c r="E764" s="128" t="str">
        <f ca="1">IFERROR(IF($C764="","",VLOOKUP(FİLTRE!$C764,'SKT LİSTESİ'!$F:$S,5,0)),"")</f>
        <v/>
      </c>
      <c r="F764" s="129" t="str">
        <f ca="1">IFERROR(IF($C764="","",VLOOKUP(FİLTRE!$C764,'SKT LİSTESİ'!$F:$S,7,0)),"")</f>
        <v/>
      </c>
      <c r="G764" s="130" t="str">
        <f ca="1">IFERROR(IF($C764="","",VLOOKUP(FİLTRE!$C764,'SKT LİSTESİ'!$F:$S,8,0)),"")</f>
        <v/>
      </c>
      <c r="H764" s="131" t="str">
        <f ca="1">IF(E764="","",IF($C764="","",VLOOKUP(FİLTRE!$C764,'SKT LİSTESİ'!$F:$S,9,0)))</f>
        <v/>
      </c>
      <c r="I764" s="132" t="str">
        <f ca="1">IFERROR(IF($C764="","",VLOOKUP(FİLTRE!$C764,'SKT LİSTESİ'!$F:$S,10,0)),"")</f>
        <v/>
      </c>
      <c r="J764" s="133" t="str">
        <f ca="1">IFERROR(IF($C764="","",VLOOKUP(FİLTRE!$C764,'SKT LİSTESİ'!$F:$S,11,0)),"")</f>
        <v/>
      </c>
      <c r="K764" s="134" t="str">
        <f ca="1">IFERROR(IF($C764="","",VLOOKUP(FİLTRE!$C764,'SKT LİSTESİ'!$F:$S,12,0)),"")</f>
        <v/>
      </c>
      <c r="L764" s="134" t="str">
        <f ca="1">IFERROR(IF($C764="","",VLOOKUP(FİLTRE!$C764,'SKT LİSTESİ'!$F:$S,13,0)),"")</f>
        <v/>
      </c>
      <c r="M764" s="135" t="str">
        <f ca="1">IFERROR(IF($C764="","",VLOOKUP(FİLTRE!$C764,'SKT LİSTESİ'!$F:$AJ,14,0)),"")</f>
        <v/>
      </c>
      <c r="N764" s="31" t="str">
        <f ca="1">IFERROR(IF($C764="","",VLOOKUP(FİLTRE!$C764,'SKT LİSTESİ'!$F:$AJ,22,0)),"")</f>
        <v/>
      </c>
      <c r="O764" s="136" t="str">
        <f ca="1">IFERROR(IF($C764="","",VLOOKUP(FİLTRE!$C764,'SKT LİSTESİ'!$F:$AJ,23,0)),"")</f>
        <v/>
      </c>
      <c r="P764" s="31"/>
      <c r="Q764" s="31"/>
      <c r="R764" s="137" t="str">
        <f ca="1">(IFERROR(IF($C764="","",VLOOKUP(FİLTRE!$C764,'SKT LİSTESİ'!$F:$AJ,15,0)),""))</f>
        <v/>
      </c>
      <c r="S764" s="138" t="str">
        <f ca="1">IFERROR(IF($C764="","",VLOOKUP(FİLTRE!$C764,'SKT LİSTESİ'!$F:$AJ,16,0)),"")</f>
        <v/>
      </c>
      <c r="AF764" s="179" t="str">
        <f t="shared" ca="1" si="46"/>
        <v/>
      </c>
      <c r="AG764" s="179">
        <f t="shared" ca="1" si="47"/>
        <v>0</v>
      </c>
      <c r="AH764" s="179">
        <f t="shared" ca="1" si="48"/>
        <v>0</v>
      </c>
    </row>
    <row r="765" spans="2:34" ht="15.75" x14ac:dyDescent="0.25">
      <c r="B765">
        <f t="shared" ca="1" si="45"/>
        <v>753</v>
      </c>
      <c r="C765" t="str">
        <f ca="1">IFERROR(VLOOKUP(B765,'SKT LİSTESİ'!F:F,1,0),"")</f>
        <v/>
      </c>
      <c r="E765" s="128" t="str">
        <f ca="1">IFERROR(IF($C765="","",VLOOKUP(FİLTRE!$C765,'SKT LİSTESİ'!$F:$S,5,0)),"")</f>
        <v/>
      </c>
      <c r="F765" s="129" t="str">
        <f ca="1">IFERROR(IF($C765="","",VLOOKUP(FİLTRE!$C765,'SKT LİSTESİ'!$F:$S,7,0)),"")</f>
        <v/>
      </c>
      <c r="G765" s="130" t="str">
        <f ca="1">IFERROR(IF($C765="","",VLOOKUP(FİLTRE!$C765,'SKT LİSTESİ'!$F:$S,8,0)),"")</f>
        <v/>
      </c>
      <c r="H765" s="131" t="str">
        <f ca="1">IF(E765="","",IF($C765="","",VLOOKUP(FİLTRE!$C765,'SKT LİSTESİ'!$F:$S,9,0)))</f>
        <v/>
      </c>
      <c r="I765" s="132" t="str">
        <f ca="1">IFERROR(IF($C765="","",VLOOKUP(FİLTRE!$C765,'SKT LİSTESİ'!$F:$S,10,0)),"")</f>
        <v/>
      </c>
      <c r="J765" s="133" t="str">
        <f ca="1">IFERROR(IF($C765="","",VLOOKUP(FİLTRE!$C765,'SKT LİSTESİ'!$F:$S,11,0)),"")</f>
        <v/>
      </c>
      <c r="K765" s="134" t="str">
        <f ca="1">IFERROR(IF($C765="","",VLOOKUP(FİLTRE!$C765,'SKT LİSTESİ'!$F:$S,12,0)),"")</f>
        <v/>
      </c>
      <c r="L765" s="134" t="str">
        <f ca="1">IFERROR(IF($C765="","",VLOOKUP(FİLTRE!$C765,'SKT LİSTESİ'!$F:$S,13,0)),"")</f>
        <v/>
      </c>
      <c r="M765" s="135" t="str">
        <f ca="1">IFERROR(IF($C765="","",VLOOKUP(FİLTRE!$C765,'SKT LİSTESİ'!$F:$AJ,14,0)),"")</f>
        <v/>
      </c>
      <c r="N765" s="31" t="str">
        <f ca="1">IFERROR(IF($C765="","",VLOOKUP(FİLTRE!$C765,'SKT LİSTESİ'!$F:$AJ,22,0)),"")</f>
        <v/>
      </c>
      <c r="O765" s="136" t="str">
        <f ca="1">IFERROR(IF($C765="","",VLOOKUP(FİLTRE!$C765,'SKT LİSTESİ'!$F:$AJ,23,0)),"")</f>
        <v/>
      </c>
      <c r="P765" s="31"/>
      <c r="Q765" s="31"/>
      <c r="R765" s="137" t="str">
        <f ca="1">(IFERROR(IF($C765="","",VLOOKUP(FİLTRE!$C765,'SKT LİSTESİ'!$F:$AJ,15,0)),""))</f>
        <v/>
      </c>
      <c r="S765" s="138" t="str">
        <f ca="1">IFERROR(IF($C765="","",VLOOKUP(FİLTRE!$C765,'SKT LİSTESİ'!$F:$AJ,16,0)),"")</f>
        <v/>
      </c>
      <c r="AF765" s="179" t="str">
        <f t="shared" ca="1" si="46"/>
        <v/>
      </c>
      <c r="AG765" s="179">
        <f t="shared" ca="1" si="47"/>
        <v>0</v>
      </c>
      <c r="AH765" s="179">
        <f t="shared" ca="1" si="48"/>
        <v>0</v>
      </c>
    </row>
    <row r="766" spans="2:34" ht="15.75" x14ac:dyDescent="0.25">
      <c r="B766">
        <f t="shared" ca="1" si="45"/>
        <v>754</v>
      </c>
      <c r="C766" t="str">
        <f ca="1">IFERROR(VLOOKUP(B766,'SKT LİSTESİ'!F:F,1,0),"")</f>
        <v/>
      </c>
      <c r="E766" s="128" t="str">
        <f ca="1">IFERROR(IF($C766="","",VLOOKUP(FİLTRE!$C766,'SKT LİSTESİ'!$F:$S,5,0)),"")</f>
        <v/>
      </c>
      <c r="F766" s="129" t="str">
        <f ca="1">IFERROR(IF($C766="","",VLOOKUP(FİLTRE!$C766,'SKT LİSTESİ'!$F:$S,7,0)),"")</f>
        <v/>
      </c>
      <c r="G766" s="130" t="str">
        <f ca="1">IFERROR(IF($C766="","",VLOOKUP(FİLTRE!$C766,'SKT LİSTESİ'!$F:$S,8,0)),"")</f>
        <v/>
      </c>
      <c r="H766" s="131" t="str">
        <f ca="1">IF(E766="","",IF($C766="","",VLOOKUP(FİLTRE!$C766,'SKT LİSTESİ'!$F:$S,9,0)))</f>
        <v/>
      </c>
      <c r="I766" s="132" t="str">
        <f ca="1">IFERROR(IF($C766="","",VLOOKUP(FİLTRE!$C766,'SKT LİSTESİ'!$F:$S,10,0)),"")</f>
        <v/>
      </c>
      <c r="J766" s="133" t="str">
        <f ca="1">IFERROR(IF($C766="","",VLOOKUP(FİLTRE!$C766,'SKT LİSTESİ'!$F:$S,11,0)),"")</f>
        <v/>
      </c>
      <c r="K766" s="134" t="str">
        <f ca="1">IFERROR(IF($C766="","",VLOOKUP(FİLTRE!$C766,'SKT LİSTESİ'!$F:$S,12,0)),"")</f>
        <v/>
      </c>
      <c r="L766" s="134" t="str">
        <f ca="1">IFERROR(IF($C766="","",VLOOKUP(FİLTRE!$C766,'SKT LİSTESİ'!$F:$S,13,0)),"")</f>
        <v/>
      </c>
      <c r="M766" s="135" t="str">
        <f ca="1">IFERROR(IF($C766="","",VLOOKUP(FİLTRE!$C766,'SKT LİSTESİ'!$F:$AJ,14,0)),"")</f>
        <v/>
      </c>
      <c r="N766" s="31" t="str">
        <f ca="1">IFERROR(IF($C766="","",VLOOKUP(FİLTRE!$C766,'SKT LİSTESİ'!$F:$AJ,22,0)),"")</f>
        <v/>
      </c>
      <c r="O766" s="136" t="str">
        <f ca="1">IFERROR(IF($C766="","",VLOOKUP(FİLTRE!$C766,'SKT LİSTESİ'!$F:$AJ,23,0)),"")</f>
        <v/>
      </c>
      <c r="P766" s="31"/>
      <c r="Q766" s="31"/>
      <c r="R766" s="137" t="str">
        <f ca="1">(IFERROR(IF($C766="","",VLOOKUP(FİLTRE!$C766,'SKT LİSTESİ'!$F:$AJ,15,0)),""))</f>
        <v/>
      </c>
      <c r="S766" s="138" t="str">
        <f ca="1">IFERROR(IF($C766="","",VLOOKUP(FİLTRE!$C766,'SKT LİSTESİ'!$F:$AJ,16,0)),"")</f>
        <v/>
      </c>
      <c r="AF766" s="179" t="str">
        <f t="shared" ca="1" si="46"/>
        <v/>
      </c>
      <c r="AG766" s="179">
        <f t="shared" ca="1" si="47"/>
        <v>0</v>
      </c>
      <c r="AH766" s="179">
        <f t="shared" ca="1" si="48"/>
        <v>0</v>
      </c>
    </row>
    <row r="767" spans="2:34" ht="15.75" x14ac:dyDescent="0.25">
      <c r="B767">
        <f t="shared" ca="1" si="45"/>
        <v>755</v>
      </c>
      <c r="C767" t="str">
        <f ca="1">IFERROR(VLOOKUP(B767,'SKT LİSTESİ'!F:F,1,0),"")</f>
        <v/>
      </c>
      <c r="E767" s="128" t="str">
        <f ca="1">IFERROR(IF($C767="","",VLOOKUP(FİLTRE!$C767,'SKT LİSTESİ'!$F:$S,5,0)),"")</f>
        <v/>
      </c>
      <c r="F767" s="129" t="str">
        <f ca="1">IFERROR(IF($C767="","",VLOOKUP(FİLTRE!$C767,'SKT LİSTESİ'!$F:$S,7,0)),"")</f>
        <v/>
      </c>
      <c r="G767" s="130" t="str">
        <f ca="1">IFERROR(IF($C767="","",VLOOKUP(FİLTRE!$C767,'SKT LİSTESİ'!$F:$S,8,0)),"")</f>
        <v/>
      </c>
      <c r="H767" s="131" t="str">
        <f ca="1">IF(E767="","",IF($C767="","",VLOOKUP(FİLTRE!$C767,'SKT LİSTESİ'!$F:$S,9,0)))</f>
        <v/>
      </c>
      <c r="I767" s="132" t="str">
        <f ca="1">IFERROR(IF($C767="","",VLOOKUP(FİLTRE!$C767,'SKT LİSTESİ'!$F:$S,10,0)),"")</f>
        <v/>
      </c>
      <c r="J767" s="133" t="str">
        <f ca="1">IFERROR(IF($C767="","",VLOOKUP(FİLTRE!$C767,'SKT LİSTESİ'!$F:$S,11,0)),"")</f>
        <v/>
      </c>
      <c r="K767" s="134" t="str">
        <f ca="1">IFERROR(IF($C767="","",VLOOKUP(FİLTRE!$C767,'SKT LİSTESİ'!$F:$S,12,0)),"")</f>
        <v/>
      </c>
      <c r="L767" s="134" t="str">
        <f ca="1">IFERROR(IF($C767="","",VLOOKUP(FİLTRE!$C767,'SKT LİSTESİ'!$F:$S,13,0)),"")</f>
        <v/>
      </c>
      <c r="M767" s="135" t="str">
        <f ca="1">IFERROR(IF($C767="","",VLOOKUP(FİLTRE!$C767,'SKT LİSTESİ'!$F:$AJ,14,0)),"")</f>
        <v/>
      </c>
      <c r="N767" s="31" t="str">
        <f ca="1">IFERROR(IF($C767="","",VLOOKUP(FİLTRE!$C767,'SKT LİSTESİ'!$F:$AJ,22,0)),"")</f>
        <v/>
      </c>
      <c r="O767" s="136" t="str">
        <f ca="1">IFERROR(IF($C767="","",VLOOKUP(FİLTRE!$C767,'SKT LİSTESİ'!$F:$AJ,23,0)),"")</f>
        <v/>
      </c>
      <c r="P767" s="31"/>
      <c r="Q767" s="31"/>
      <c r="R767" s="137" t="str">
        <f ca="1">(IFERROR(IF($C767="","",VLOOKUP(FİLTRE!$C767,'SKT LİSTESİ'!$F:$AJ,15,0)),""))</f>
        <v/>
      </c>
      <c r="S767" s="138" t="str">
        <f ca="1">IFERROR(IF($C767="","",VLOOKUP(FİLTRE!$C767,'SKT LİSTESİ'!$F:$AJ,16,0)),"")</f>
        <v/>
      </c>
      <c r="AF767" s="179" t="str">
        <f t="shared" ca="1" si="46"/>
        <v/>
      </c>
      <c r="AG767" s="179">
        <f t="shared" ca="1" si="47"/>
        <v>0</v>
      </c>
      <c r="AH767" s="179">
        <f t="shared" ca="1" si="48"/>
        <v>0</v>
      </c>
    </row>
    <row r="768" spans="2:34" ht="15.75" x14ac:dyDescent="0.25">
      <c r="B768">
        <f t="shared" ca="1" si="45"/>
        <v>756</v>
      </c>
      <c r="C768" t="str">
        <f ca="1">IFERROR(VLOOKUP(B768,'SKT LİSTESİ'!F:F,1,0),"")</f>
        <v/>
      </c>
      <c r="E768" s="128" t="str">
        <f ca="1">IFERROR(IF($C768="","",VLOOKUP(FİLTRE!$C768,'SKT LİSTESİ'!$F:$S,5,0)),"")</f>
        <v/>
      </c>
      <c r="F768" s="129" t="str">
        <f ca="1">IFERROR(IF($C768="","",VLOOKUP(FİLTRE!$C768,'SKT LİSTESİ'!$F:$S,7,0)),"")</f>
        <v/>
      </c>
      <c r="G768" s="130" t="str">
        <f ca="1">IFERROR(IF($C768="","",VLOOKUP(FİLTRE!$C768,'SKT LİSTESİ'!$F:$S,8,0)),"")</f>
        <v/>
      </c>
      <c r="H768" s="131" t="str">
        <f ca="1">IF(E768="","",IF($C768="","",VLOOKUP(FİLTRE!$C768,'SKT LİSTESİ'!$F:$S,9,0)))</f>
        <v/>
      </c>
      <c r="I768" s="132" t="str">
        <f ca="1">IFERROR(IF($C768="","",VLOOKUP(FİLTRE!$C768,'SKT LİSTESİ'!$F:$S,10,0)),"")</f>
        <v/>
      </c>
      <c r="J768" s="133" t="str">
        <f ca="1">IFERROR(IF($C768="","",VLOOKUP(FİLTRE!$C768,'SKT LİSTESİ'!$F:$S,11,0)),"")</f>
        <v/>
      </c>
      <c r="K768" s="134" t="str">
        <f ca="1">IFERROR(IF($C768="","",VLOOKUP(FİLTRE!$C768,'SKT LİSTESİ'!$F:$S,12,0)),"")</f>
        <v/>
      </c>
      <c r="L768" s="134" t="str">
        <f ca="1">IFERROR(IF($C768="","",VLOOKUP(FİLTRE!$C768,'SKT LİSTESİ'!$F:$S,13,0)),"")</f>
        <v/>
      </c>
      <c r="M768" s="135" t="str">
        <f ca="1">IFERROR(IF($C768="","",VLOOKUP(FİLTRE!$C768,'SKT LİSTESİ'!$F:$AJ,14,0)),"")</f>
        <v/>
      </c>
      <c r="N768" s="31" t="str">
        <f ca="1">IFERROR(IF($C768="","",VLOOKUP(FİLTRE!$C768,'SKT LİSTESİ'!$F:$AJ,22,0)),"")</f>
        <v/>
      </c>
      <c r="O768" s="136" t="str">
        <f ca="1">IFERROR(IF($C768="","",VLOOKUP(FİLTRE!$C768,'SKT LİSTESİ'!$F:$AJ,23,0)),"")</f>
        <v/>
      </c>
      <c r="P768" s="31"/>
      <c r="Q768" s="31"/>
      <c r="R768" s="137" t="str">
        <f ca="1">(IFERROR(IF($C768="","",VLOOKUP(FİLTRE!$C768,'SKT LİSTESİ'!$F:$AJ,15,0)),""))</f>
        <v/>
      </c>
      <c r="S768" s="138" t="str">
        <f ca="1">IFERROR(IF($C768="","",VLOOKUP(FİLTRE!$C768,'SKT LİSTESİ'!$F:$AJ,16,0)),"")</f>
        <v/>
      </c>
      <c r="AF768" s="179" t="str">
        <f t="shared" ca="1" si="46"/>
        <v/>
      </c>
      <c r="AG768" s="179">
        <f t="shared" ca="1" si="47"/>
        <v>0</v>
      </c>
      <c r="AH768" s="179">
        <f t="shared" ca="1" si="48"/>
        <v>0</v>
      </c>
    </row>
    <row r="769" spans="2:34" ht="15.75" x14ac:dyDescent="0.25">
      <c r="B769">
        <f t="shared" ca="1" si="45"/>
        <v>757</v>
      </c>
      <c r="C769" t="str">
        <f ca="1">IFERROR(VLOOKUP(B769,'SKT LİSTESİ'!F:F,1,0),"")</f>
        <v/>
      </c>
      <c r="E769" s="128" t="str">
        <f ca="1">IFERROR(IF($C769="","",VLOOKUP(FİLTRE!$C769,'SKT LİSTESİ'!$F:$S,5,0)),"")</f>
        <v/>
      </c>
      <c r="F769" s="129" t="str">
        <f ca="1">IFERROR(IF($C769="","",VLOOKUP(FİLTRE!$C769,'SKT LİSTESİ'!$F:$S,7,0)),"")</f>
        <v/>
      </c>
      <c r="G769" s="130" t="str">
        <f ca="1">IFERROR(IF($C769="","",VLOOKUP(FİLTRE!$C769,'SKT LİSTESİ'!$F:$S,8,0)),"")</f>
        <v/>
      </c>
      <c r="H769" s="131" t="str">
        <f ca="1">IF(E769="","",IF($C769="","",VLOOKUP(FİLTRE!$C769,'SKT LİSTESİ'!$F:$S,9,0)))</f>
        <v/>
      </c>
      <c r="I769" s="132" t="str">
        <f ca="1">IFERROR(IF($C769="","",VLOOKUP(FİLTRE!$C769,'SKT LİSTESİ'!$F:$S,10,0)),"")</f>
        <v/>
      </c>
      <c r="J769" s="133" t="str">
        <f ca="1">IFERROR(IF($C769="","",VLOOKUP(FİLTRE!$C769,'SKT LİSTESİ'!$F:$S,11,0)),"")</f>
        <v/>
      </c>
      <c r="K769" s="134" t="str">
        <f ca="1">IFERROR(IF($C769="","",VLOOKUP(FİLTRE!$C769,'SKT LİSTESİ'!$F:$S,12,0)),"")</f>
        <v/>
      </c>
      <c r="L769" s="134" t="str">
        <f ca="1">IFERROR(IF($C769="","",VLOOKUP(FİLTRE!$C769,'SKT LİSTESİ'!$F:$S,13,0)),"")</f>
        <v/>
      </c>
      <c r="M769" s="135" t="str">
        <f ca="1">IFERROR(IF($C769="","",VLOOKUP(FİLTRE!$C769,'SKT LİSTESİ'!$F:$AJ,14,0)),"")</f>
        <v/>
      </c>
      <c r="N769" s="31" t="str">
        <f ca="1">IFERROR(IF($C769="","",VLOOKUP(FİLTRE!$C769,'SKT LİSTESİ'!$F:$AJ,22,0)),"")</f>
        <v/>
      </c>
      <c r="O769" s="136" t="str">
        <f ca="1">IFERROR(IF($C769="","",VLOOKUP(FİLTRE!$C769,'SKT LİSTESİ'!$F:$AJ,23,0)),"")</f>
        <v/>
      </c>
      <c r="P769" s="31"/>
      <c r="Q769" s="31"/>
      <c r="R769" s="137" t="str">
        <f ca="1">(IFERROR(IF($C769="","",VLOOKUP(FİLTRE!$C769,'SKT LİSTESİ'!$F:$AJ,15,0)),""))</f>
        <v/>
      </c>
      <c r="S769" s="138" t="str">
        <f ca="1">IFERROR(IF($C769="","",VLOOKUP(FİLTRE!$C769,'SKT LİSTESİ'!$F:$AJ,16,0)),"")</f>
        <v/>
      </c>
      <c r="AF769" s="179" t="str">
        <f t="shared" ca="1" si="46"/>
        <v/>
      </c>
      <c r="AG769" s="179">
        <f t="shared" ca="1" si="47"/>
        <v>0</v>
      </c>
      <c r="AH769" s="179">
        <f t="shared" ca="1" si="48"/>
        <v>0</v>
      </c>
    </row>
    <row r="770" spans="2:34" ht="15.75" x14ac:dyDescent="0.25">
      <c r="B770">
        <f t="shared" ca="1" si="45"/>
        <v>758</v>
      </c>
      <c r="C770" t="str">
        <f ca="1">IFERROR(VLOOKUP(B770,'SKT LİSTESİ'!F:F,1,0),"")</f>
        <v/>
      </c>
      <c r="E770" s="128" t="str">
        <f ca="1">IFERROR(IF($C770="","",VLOOKUP(FİLTRE!$C770,'SKT LİSTESİ'!$F:$S,5,0)),"")</f>
        <v/>
      </c>
      <c r="F770" s="129" t="str">
        <f ca="1">IFERROR(IF($C770="","",VLOOKUP(FİLTRE!$C770,'SKT LİSTESİ'!$F:$S,7,0)),"")</f>
        <v/>
      </c>
      <c r="G770" s="130" t="str">
        <f ca="1">IFERROR(IF($C770="","",VLOOKUP(FİLTRE!$C770,'SKT LİSTESİ'!$F:$S,8,0)),"")</f>
        <v/>
      </c>
      <c r="H770" s="131" t="str">
        <f ca="1">IF(E770="","",IF($C770="","",VLOOKUP(FİLTRE!$C770,'SKT LİSTESİ'!$F:$S,9,0)))</f>
        <v/>
      </c>
      <c r="I770" s="132" t="str">
        <f ca="1">IFERROR(IF($C770="","",VLOOKUP(FİLTRE!$C770,'SKT LİSTESİ'!$F:$S,10,0)),"")</f>
        <v/>
      </c>
      <c r="J770" s="133" t="str">
        <f ca="1">IFERROR(IF($C770="","",VLOOKUP(FİLTRE!$C770,'SKT LİSTESİ'!$F:$S,11,0)),"")</f>
        <v/>
      </c>
      <c r="K770" s="134" t="str">
        <f ca="1">IFERROR(IF($C770="","",VLOOKUP(FİLTRE!$C770,'SKT LİSTESİ'!$F:$S,12,0)),"")</f>
        <v/>
      </c>
      <c r="L770" s="134" t="str">
        <f ca="1">IFERROR(IF($C770="","",VLOOKUP(FİLTRE!$C770,'SKT LİSTESİ'!$F:$S,13,0)),"")</f>
        <v/>
      </c>
      <c r="M770" s="135" t="str">
        <f ca="1">IFERROR(IF($C770="","",VLOOKUP(FİLTRE!$C770,'SKT LİSTESİ'!$F:$AJ,14,0)),"")</f>
        <v/>
      </c>
      <c r="N770" s="31" t="str">
        <f ca="1">IFERROR(IF($C770="","",VLOOKUP(FİLTRE!$C770,'SKT LİSTESİ'!$F:$AJ,22,0)),"")</f>
        <v/>
      </c>
      <c r="O770" s="136" t="str">
        <f ca="1">IFERROR(IF($C770="","",VLOOKUP(FİLTRE!$C770,'SKT LİSTESİ'!$F:$AJ,23,0)),"")</f>
        <v/>
      </c>
      <c r="P770" s="31"/>
      <c r="Q770" s="31"/>
      <c r="R770" s="137" t="str">
        <f ca="1">(IFERROR(IF($C770="","",VLOOKUP(FİLTRE!$C770,'SKT LİSTESİ'!$F:$AJ,15,0)),""))</f>
        <v/>
      </c>
      <c r="S770" s="138" t="str">
        <f ca="1">IFERROR(IF($C770="","",VLOOKUP(FİLTRE!$C770,'SKT LİSTESİ'!$F:$AJ,16,0)),"")</f>
        <v/>
      </c>
      <c r="AF770" s="179" t="str">
        <f t="shared" ca="1" si="46"/>
        <v/>
      </c>
      <c r="AG770" s="179">
        <f t="shared" ca="1" si="47"/>
        <v>0</v>
      </c>
      <c r="AH770" s="179">
        <f t="shared" ca="1" si="48"/>
        <v>0</v>
      </c>
    </row>
    <row r="771" spans="2:34" ht="15.75" x14ac:dyDescent="0.25">
      <c r="B771">
        <f t="shared" ca="1" si="45"/>
        <v>759</v>
      </c>
      <c r="C771" t="str">
        <f ca="1">IFERROR(VLOOKUP(B771,'SKT LİSTESİ'!F:F,1,0),"")</f>
        <v/>
      </c>
      <c r="E771" s="128" t="str">
        <f ca="1">IFERROR(IF($C771="","",VLOOKUP(FİLTRE!$C771,'SKT LİSTESİ'!$F:$S,5,0)),"")</f>
        <v/>
      </c>
      <c r="F771" s="129" t="str">
        <f ca="1">IFERROR(IF($C771="","",VLOOKUP(FİLTRE!$C771,'SKT LİSTESİ'!$F:$S,7,0)),"")</f>
        <v/>
      </c>
      <c r="G771" s="130" t="str">
        <f ca="1">IFERROR(IF($C771="","",VLOOKUP(FİLTRE!$C771,'SKT LİSTESİ'!$F:$S,8,0)),"")</f>
        <v/>
      </c>
      <c r="H771" s="131" t="str">
        <f ca="1">IF(E771="","",IF($C771="","",VLOOKUP(FİLTRE!$C771,'SKT LİSTESİ'!$F:$S,9,0)))</f>
        <v/>
      </c>
      <c r="I771" s="132" t="str">
        <f ca="1">IFERROR(IF($C771="","",VLOOKUP(FİLTRE!$C771,'SKT LİSTESİ'!$F:$S,10,0)),"")</f>
        <v/>
      </c>
      <c r="J771" s="133" t="str">
        <f ca="1">IFERROR(IF($C771="","",VLOOKUP(FİLTRE!$C771,'SKT LİSTESİ'!$F:$S,11,0)),"")</f>
        <v/>
      </c>
      <c r="K771" s="134" t="str">
        <f ca="1">IFERROR(IF($C771="","",VLOOKUP(FİLTRE!$C771,'SKT LİSTESİ'!$F:$S,12,0)),"")</f>
        <v/>
      </c>
      <c r="L771" s="134" t="str">
        <f ca="1">IFERROR(IF($C771="","",VLOOKUP(FİLTRE!$C771,'SKT LİSTESİ'!$F:$S,13,0)),"")</f>
        <v/>
      </c>
      <c r="M771" s="135" t="str">
        <f ca="1">IFERROR(IF($C771="","",VLOOKUP(FİLTRE!$C771,'SKT LİSTESİ'!$F:$AJ,14,0)),"")</f>
        <v/>
      </c>
      <c r="N771" s="31" t="str">
        <f ca="1">IFERROR(IF($C771="","",VLOOKUP(FİLTRE!$C771,'SKT LİSTESİ'!$F:$AJ,22,0)),"")</f>
        <v/>
      </c>
      <c r="O771" s="136" t="str">
        <f ca="1">IFERROR(IF($C771="","",VLOOKUP(FİLTRE!$C771,'SKT LİSTESİ'!$F:$AJ,23,0)),"")</f>
        <v/>
      </c>
      <c r="P771" s="31"/>
      <c r="Q771" s="31"/>
      <c r="R771" s="137" t="str">
        <f ca="1">(IFERROR(IF($C771="","",VLOOKUP(FİLTRE!$C771,'SKT LİSTESİ'!$F:$AJ,15,0)),""))</f>
        <v/>
      </c>
      <c r="S771" s="138" t="str">
        <f ca="1">IFERROR(IF($C771="","",VLOOKUP(FİLTRE!$C771,'SKT LİSTESİ'!$F:$AJ,16,0)),"")</f>
        <v/>
      </c>
      <c r="AF771" s="179" t="str">
        <f t="shared" ca="1" si="46"/>
        <v/>
      </c>
      <c r="AG771" s="179">
        <f t="shared" ca="1" si="47"/>
        <v>0</v>
      </c>
      <c r="AH771" s="179">
        <f t="shared" ca="1" si="48"/>
        <v>0</v>
      </c>
    </row>
    <row r="772" spans="2:34" ht="15.75" x14ac:dyDescent="0.25">
      <c r="B772">
        <f t="shared" ca="1" si="45"/>
        <v>760</v>
      </c>
      <c r="C772" t="str">
        <f ca="1">IFERROR(VLOOKUP(B772,'SKT LİSTESİ'!F:F,1,0),"")</f>
        <v/>
      </c>
      <c r="E772" s="128" t="str">
        <f ca="1">IFERROR(IF($C772="","",VLOOKUP(FİLTRE!$C772,'SKT LİSTESİ'!$F:$S,5,0)),"")</f>
        <v/>
      </c>
      <c r="F772" s="129" t="str">
        <f ca="1">IFERROR(IF($C772="","",VLOOKUP(FİLTRE!$C772,'SKT LİSTESİ'!$F:$S,7,0)),"")</f>
        <v/>
      </c>
      <c r="G772" s="130" t="str">
        <f ca="1">IFERROR(IF($C772="","",VLOOKUP(FİLTRE!$C772,'SKT LİSTESİ'!$F:$S,8,0)),"")</f>
        <v/>
      </c>
      <c r="H772" s="131" t="str">
        <f ca="1">IF(E772="","",IF($C772="","",VLOOKUP(FİLTRE!$C772,'SKT LİSTESİ'!$F:$S,9,0)))</f>
        <v/>
      </c>
      <c r="I772" s="132" t="str">
        <f ca="1">IFERROR(IF($C772="","",VLOOKUP(FİLTRE!$C772,'SKT LİSTESİ'!$F:$S,10,0)),"")</f>
        <v/>
      </c>
      <c r="J772" s="133" t="str">
        <f ca="1">IFERROR(IF($C772="","",VLOOKUP(FİLTRE!$C772,'SKT LİSTESİ'!$F:$S,11,0)),"")</f>
        <v/>
      </c>
      <c r="K772" s="134" t="str">
        <f ca="1">IFERROR(IF($C772="","",VLOOKUP(FİLTRE!$C772,'SKT LİSTESİ'!$F:$S,12,0)),"")</f>
        <v/>
      </c>
      <c r="L772" s="134" t="str">
        <f ca="1">IFERROR(IF($C772="","",VLOOKUP(FİLTRE!$C772,'SKT LİSTESİ'!$F:$S,13,0)),"")</f>
        <v/>
      </c>
      <c r="M772" s="135" t="str">
        <f ca="1">IFERROR(IF($C772="","",VLOOKUP(FİLTRE!$C772,'SKT LİSTESİ'!$F:$AJ,14,0)),"")</f>
        <v/>
      </c>
      <c r="N772" s="31" t="str">
        <f ca="1">IFERROR(IF($C772="","",VLOOKUP(FİLTRE!$C772,'SKT LİSTESİ'!$F:$AJ,22,0)),"")</f>
        <v/>
      </c>
      <c r="O772" s="136" t="str">
        <f ca="1">IFERROR(IF($C772="","",VLOOKUP(FİLTRE!$C772,'SKT LİSTESİ'!$F:$AJ,23,0)),"")</f>
        <v/>
      </c>
      <c r="P772" s="31"/>
      <c r="Q772" s="31"/>
      <c r="R772" s="137" t="str">
        <f ca="1">(IFERROR(IF($C772="","",VLOOKUP(FİLTRE!$C772,'SKT LİSTESİ'!$F:$AJ,15,0)),""))</f>
        <v/>
      </c>
      <c r="S772" s="138" t="str">
        <f ca="1">IFERROR(IF($C772="","",VLOOKUP(FİLTRE!$C772,'SKT LİSTESİ'!$F:$AJ,16,0)),"")</f>
        <v/>
      </c>
      <c r="AF772" s="179" t="str">
        <f t="shared" ca="1" si="46"/>
        <v/>
      </c>
      <c r="AG772" s="179">
        <f t="shared" ca="1" si="47"/>
        <v>0</v>
      </c>
      <c r="AH772" s="179">
        <f t="shared" ca="1" si="48"/>
        <v>0</v>
      </c>
    </row>
    <row r="773" spans="2:34" ht="15.75" x14ac:dyDescent="0.25">
      <c r="B773">
        <f t="shared" ca="1" si="45"/>
        <v>761</v>
      </c>
      <c r="C773" t="str">
        <f ca="1">IFERROR(VLOOKUP(B773,'SKT LİSTESİ'!F:F,1,0),"")</f>
        <v/>
      </c>
      <c r="E773" s="128" t="str">
        <f ca="1">IFERROR(IF($C773="","",VLOOKUP(FİLTRE!$C773,'SKT LİSTESİ'!$F:$S,5,0)),"")</f>
        <v/>
      </c>
      <c r="F773" s="129" t="str">
        <f ca="1">IFERROR(IF($C773="","",VLOOKUP(FİLTRE!$C773,'SKT LİSTESİ'!$F:$S,7,0)),"")</f>
        <v/>
      </c>
      <c r="G773" s="130" t="str">
        <f ca="1">IFERROR(IF($C773="","",VLOOKUP(FİLTRE!$C773,'SKT LİSTESİ'!$F:$S,8,0)),"")</f>
        <v/>
      </c>
      <c r="H773" s="131" t="str">
        <f ca="1">IF(E773="","",IF($C773="","",VLOOKUP(FİLTRE!$C773,'SKT LİSTESİ'!$F:$S,9,0)))</f>
        <v/>
      </c>
      <c r="I773" s="132" t="str">
        <f ca="1">IFERROR(IF($C773="","",VLOOKUP(FİLTRE!$C773,'SKT LİSTESİ'!$F:$S,10,0)),"")</f>
        <v/>
      </c>
      <c r="J773" s="133" t="str">
        <f ca="1">IFERROR(IF($C773="","",VLOOKUP(FİLTRE!$C773,'SKT LİSTESİ'!$F:$S,11,0)),"")</f>
        <v/>
      </c>
      <c r="K773" s="134" t="str">
        <f ca="1">IFERROR(IF($C773="","",VLOOKUP(FİLTRE!$C773,'SKT LİSTESİ'!$F:$S,12,0)),"")</f>
        <v/>
      </c>
      <c r="L773" s="134" t="str">
        <f ca="1">IFERROR(IF($C773="","",VLOOKUP(FİLTRE!$C773,'SKT LİSTESİ'!$F:$S,13,0)),"")</f>
        <v/>
      </c>
      <c r="M773" s="135" t="str">
        <f ca="1">IFERROR(IF($C773="","",VLOOKUP(FİLTRE!$C773,'SKT LİSTESİ'!$F:$AJ,14,0)),"")</f>
        <v/>
      </c>
      <c r="N773" s="31" t="str">
        <f ca="1">IFERROR(IF($C773="","",VLOOKUP(FİLTRE!$C773,'SKT LİSTESİ'!$F:$AJ,22,0)),"")</f>
        <v/>
      </c>
      <c r="O773" s="136" t="str">
        <f ca="1">IFERROR(IF($C773="","",VLOOKUP(FİLTRE!$C773,'SKT LİSTESİ'!$F:$AJ,23,0)),"")</f>
        <v/>
      </c>
      <c r="P773" s="31"/>
      <c r="Q773" s="31"/>
      <c r="R773" s="137" t="str">
        <f ca="1">(IFERROR(IF($C773="","",VLOOKUP(FİLTRE!$C773,'SKT LİSTESİ'!$F:$AJ,15,0)),""))</f>
        <v/>
      </c>
      <c r="S773" s="138" t="str">
        <f ca="1">IFERROR(IF($C773="","",VLOOKUP(FİLTRE!$C773,'SKT LİSTESİ'!$F:$AJ,16,0)),"")</f>
        <v/>
      </c>
      <c r="AF773" s="179" t="str">
        <f t="shared" ca="1" si="46"/>
        <v/>
      </c>
      <c r="AG773" s="179">
        <f t="shared" ca="1" si="47"/>
        <v>0</v>
      </c>
      <c r="AH773" s="179">
        <f t="shared" ca="1" si="48"/>
        <v>0</v>
      </c>
    </row>
    <row r="774" spans="2:34" ht="15.75" x14ac:dyDescent="0.25">
      <c r="B774">
        <f t="shared" ca="1" si="45"/>
        <v>762</v>
      </c>
      <c r="C774" t="str">
        <f ca="1">IFERROR(VLOOKUP(B774,'SKT LİSTESİ'!F:F,1,0),"")</f>
        <v/>
      </c>
      <c r="E774" s="128" t="str">
        <f ca="1">IFERROR(IF($C774="","",VLOOKUP(FİLTRE!$C774,'SKT LİSTESİ'!$F:$S,5,0)),"")</f>
        <v/>
      </c>
      <c r="F774" s="129" t="str">
        <f ca="1">IFERROR(IF($C774="","",VLOOKUP(FİLTRE!$C774,'SKT LİSTESİ'!$F:$S,7,0)),"")</f>
        <v/>
      </c>
      <c r="G774" s="130" t="str">
        <f ca="1">IFERROR(IF($C774="","",VLOOKUP(FİLTRE!$C774,'SKT LİSTESİ'!$F:$S,8,0)),"")</f>
        <v/>
      </c>
      <c r="H774" s="131" t="str">
        <f ca="1">IF(E774="","",IF($C774="","",VLOOKUP(FİLTRE!$C774,'SKT LİSTESİ'!$F:$S,9,0)))</f>
        <v/>
      </c>
      <c r="I774" s="132" t="str">
        <f ca="1">IFERROR(IF($C774="","",VLOOKUP(FİLTRE!$C774,'SKT LİSTESİ'!$F:$S,10,0)),"")</f>
        <v/>
      </c>
      <c r="J774" s="133" t="str">
        <f ca="1">IFERROR(IF($C774="","",VLOOKUP(FİLTRE!$C774,'SKT LİSTESİ'!$F:$S,11,0)),"")</f>
        <v/>
      </c>
      <c r="K774" s="134" t="str">
        <f ca="1">IFERROR(IF($C774="","",VLOOKUP(FİLTRE!$C774,'SKT LİSTESİ'!$F:$S,12,0)),"")</f>
        <v/>
      </c>
      <c r="L774" s="134" t="str">
        <f ca="1">IFERROR(IF($C774="","",VLOOKUP(FİLTRE!$C774,'SKT LİSTESİ'!$F:$S,13,0)),"")</f>
        <v/>
      </c>
      <c r="M774" s="135" t="str">
        <f ca="1">IFERROR(IF($C774="","",VLOOKUP(FİLTRE!$C774,'SKT LİSTESİ'!$F:$AJ,14,0)),"")</f>
        <v/>
      </c>
      <c r="N774" s="31" t="str">
        <f ca="1">IFERROR(IF($C774="","",VLOOKUP(FİLTRE!$C774,'SKT LİSTESİ'!$F:$AJ,22,0)),"")</f>
        <v/>
      </c>
      <c r="O774" s="136" t="str">
        <f ca="1">IFERROR(IF($C774="","",VLOOKUP(FİLTRE!$C774,'SKT LİSTESİ'!$F:$AJ,23,0)),"")</f>
        <v/>
      </c>
      <c r="P774" s="31"/>
      <c r="Q774" s="31"/>
      <c r="R774" s="137" t="str">
        <f ca="1">(IFERROR(IF($C774="","",VLOOKUP(FİLTRE!$C774,'SKT LİSTESİ'!$F:$AJ,15,0)),""))</f>
        <v/>
      </c>
      <c r="S774" s="138" t="str">
        <f ca="1">IFERROR(IF($C774="","",VLOOKUP(FİLTRE!$C774,'SKT LİSTESİ'!$F:$AJ,16,0)),"")</f>
        <v/>
      </c>
      <c r="AF774" s="179" t="str">
        <f t="shared" ca="1" si="46"/>
        <v/>
      </c>
      <c r="AG774" s="179">
        <f t="shared" ca="1" si="47"/>
        <v>0</v>
      </c>
      <c r="AH774" s="179">
        <f t="shared" ca="1" si="48"/>
        <v>0</v>
      </c>
    </row>
    <row r="775" spans="2:34" ht="15.75" x14ac:dyDescent="0.25">
      <c r="B775">
        <f t="shared" ca="1" si="45"/>
        <v>763</v>
      </c>
      <c r="C775" t="str">
        <f ca="1">IFERROR(VLOOKUP(B775,'SKT LİSTESİ'!F:F,1,0),"")</f>
        <v/>
      </c>
      <c r="E775" s="128" t="str">
        <f ca="1">IFERROR(IF($C775="","",VLOOKUP(FİLTRE!$C775,'SKT LİSTESİ'!$F:$S,5,0)),"")</f>
        <v/>
      </c>
      <c r="F775" s="129" t="str">
        <f ca="1">IFERROR(IF($C775="","",VLOOKUP(FİLTRE!$C775,'SKT LİSTESİ'!$F:$S,7,0)),"")</f>
        <v/>
      </c>
      <c r="G775" s="130" t="str">
        <f ca="1">IFERROR(IF($C775="","",VLOOKUP(FİLTRE!$C775,'SKT LİSTESİ'!$F:$S,8,0)),"")</f>
        <v/>
      </c>
      <c r="H775" s="131" t="str">
        <f ca="1">IF(E775="","",IF($C775="","",VLOOKUP(FİLTRE!$C775,'SKT LİSTESİ'!$F:$S,9,0)))</f>
        <v/>
      </c>
      <c r="I775" s="132" t="str">
        <f ca="1">IFERROR(IF($C775="","",VLOOKUP(FİLTRE!$C775,'SKT LİSTESİ'!$F:$S,10,0)),"")</f>
        <v/>
      </c>
      <c r="J775" s="133" t="str">
        <f ca="1">IFERROR(IF($C775="","",VLOOKUP(FİLTRE!$C775,'SKT LİSTESİ'!$F:$S,11,0)),"")</f>
        <v/>
      </c>
      <c r="K775" s="134" t="str">
        <f ca="1">IFERROR(IF($C775="","",VLOOKUP(FİLTRE!$C775,'SKT LİSTESİ'!$F:$S,12,0)),"")</f>
        <v/>
      </c>
      <c r="L775" s="134" t="str">
        <f ca="1">IFERROR(IF($C775="","",VLOOKUP(FİLTRE!$C775,'SKT LİSTESİ'!$F:$S,13,0)),"")</f>
        <v/>
      </c>
      <c r="M775" s="135" t="str">
        <f ca="1">IFERROR(IF($C775="","",VLOOKUP(FİLTRE!$C775,'SKT LİSTESİ'!$F:$AJ,14,0)),"")</f>
        <v/>
      </c>
      <c r="N775" s="31" t="str">
        <f ca="1">IFERROR(IF($C775="","",VLOOKUP(FİLTRE!$C775,'SKT LİSTESİ'!$F:$AJ,22,0)),"")</f>
        <v/>
      </c>
      <c r="O775" s="136" t="str">
        <f ca="1">IFERROR(IF($C775="","",VLOOKUP(FİLTRE!$C775,'SKT LİSTESİ'!$F:$AJ,23,0)),"")</f>
        <v/>
      </c>
      <c r="P775" s="31"/>
      <c r="Q775" s="31"/>
      <c r="R775" s="137" t="str">
        <f ca="1">(IFERROR(IF($C775="","",VLOOKUP(FİLTRE!$C775,'SKT LİSTESİ'!$F:$AJ,15,0)),""))</f>
        <v/>
      </c>
      <c r="S775" s="138" t="str">
        <f ca="1">IFERROR(IF($C775="","",VLOOKUP(FİLTRE!$C775,'SKT LİSTESİ'!$F:$AJ,16,0)),"")</f>
        <v/>
      </c>
      <c r="AF775" s="179" t="str">
        <f t="shared" ca="1" si="46"/>
        <v/>
      </c>
      <c r="AG775" s="179">
        <f t="shared" ca="1" si="47"/>
        <v>0</v>
      </c>
      <c r="AH775" s="179">
        <f t="shared" ca="1" si="48"/>
        <v>0</v>
      </c>
    </row>
    <row r="776" spans="2:34" ht="15.75" x14ac:dyDescent="0.25">
      <c r="B776">
        <f t="shared" ca="1" si="45"/>
        <v>764</v>
      </c>
      <c r="C776" t="str">
        <f ca="1">IFERROR(VLOOKUP(B776,'SKT LİSTESİ'!F:F,1,0),"")</f>
        <v/>
      </c>
      <c r="E776" s="128" t="str">
        <f ca="1">IFERROR(IF($C776="","",VLOOKUP(FİLTRE!$C776,'SKT LİSTESİ'!$F:$S,5,0)),"")</f>
        <v/>
      </c>
      <c r="F776" s="129" t="str">
        <f ca="1">IFERROR(IF($C776="","",VLOOKUP(FİLTRE!$C776,'SKT LİSTESİ'!$F:$S,7,0)),"")</f>
        <v/>
      </c>
      <c r="G776" s="130" t="str">
        <f ca="1">IFERROR(IF($C776="","",VLOOKUP(FİLTRE!$C776,'SKT LİSTESİ'!$F:$S,8,0)),"")</f>
        <v/>
      </c>
      <c r="H776" s="131" t="str">
        <f ca="1">IF(E776="","",IF($C776="","",VLOOKUP(FİLTRE!$C776,'SKT LİSTESİ'!$F:$S,9,0)))</f>
        <v/>
      </c>
      <c r="I776" s="132" t="str">
        <f ca="1">IFERROR(IF($C776="","",VLOOKUP(FİLTRE!$C776,'SKT LİSTESİ'!$F:$S,10,0)),"")</f>
        <v/>
      </c>
      <c r="J776" s="133" t="str">
        <f ca="1">IFERROR(IF($C776="","",VLOOKUP(FİLTRE!$C776,'SKT LİSTESİ'!$F:$S,11,0)),"")</f>
        <v/>
      </c>
      <c r="K776" s="134" t="str">
        <f ca="1">IFERROR(IF($C776="","",VLOOKUP(FİLTRE!$C776,'SKT LİSTESİ'!$F:$S,12,0)),"")</f>
        <v/>
      </c>
      <c r="L776" s="134" t="str">
        <f ca="1">IFERROR(IF($C776="","",VLOOKUP(FİLTRE!$C776,'SKT LİSTESİ'!$F:$S,13,0)),"")</f>
        <v/>
      </c>
      <c r="M776" s="135" t="str">
        <f ca="1">IFERROR(IF($C776="","",VLOOKUP(FİLTRE!$C776,'SKT LİSTESİ'!$F:$AJ,14,0)),"")</f>
        <v/>
      </c>
      <c r="N776" s="31" t="str">
        <f ca="1">IFERROR(IF($C776="","",VLOOKUP(FİLTRE!$C776,'SKT LİSTESİ'!$F:$AJ,22,0)),"")</f>
        <v/>
      </c>
      <c r="O776" s="136" t="str">
        <f ca="1">IFERROR(IF($C776="","",VLOOKUP(FİLTRE!$C776,'SKT LİSTESİ'!$F:$AJ,23,0)),"")</f>
        <v/>
      </c>
      <c r="P776" s="31"/>
      <c r="Q776" s="31"/>
      <c r="R776" s="137" t="str">
        <f ca="1">(IFERROR(IF($C776="","",VLOOKUP(FİLTRE!$C776,'SKT LİSTESİ'!$F:$AJ,15,0)),""))</f>
        <v/>
      </c>
      <c r="S776" s="138" t="str">
        <f ca="1">IFERROR(IF($C776="","",VLOOKUP(FİLTRE!$C776,'SKT LİSTESİ'!$F:$AJ,16,0)),"")</f>
        <v/>
      </c>
      <c r="AF776" s="179" t="str">
        <f t="shared" ca="1" si="46"/>
        <v/>
      </c>
      <c r="AG776" s="179">
        <f t="shared" ca="1" si="47"/>
        <v>0</v>
      </c>
      <c r="AH776" s="179">
        <f t="shared" ca="1" si="48"/>
        <v>0</v>
      </c>
    </row>
    <row r="777" spans="2:34" ht="15.75" x14ac:dyDescent="0.25">
      <c r="B777">
        <f t="shared" ca="1" si="45"/>
        <v>765</v>
      </c>
      <c r="C777" t="str">
        <f ca="1">IFERROR(VLOOKUP(B777,'SKT LİSTESİ'!F:F,1,0),"")</f>
        <v/>
      </c>
      <c r="E777" s="128" t="str">
        <f ca="1">IFERROR(IF($C777="","",VLOOKUP(FİLTRE!$C777,'SKT LİSTESİ'!$F:$S,5,0)),"")</f>
        <v/>
      </c>
      <c r="F777" s="129" t="str">
        <f ca="1">IFERROR(IF($C777="","",VLOOKUP(FİLTRE!$C777,'SKT LİSTESİ'!$F:$S,7,0)),"")</f>
        <v/>
      </c>
      <c r="G777" s="130" t="str">
        <f ca="1">IFERROR(IF($C777="","",VLOOKUP(FİLTRE!$C777,'SKT LİSTESİ'!$F:$S,8,0)),"")</f>
        <v/>
      </c>
      <c r="H777" s="131" t="str">
        <f ca="1">IF(E777="","",IF($C777="","",VLOOKUP(FİLTRE!$C777,'SKT LİSTESİ'!$F:$S,9,0)))</f>
        <v/>
      </c>
      <c r="I777" s="132" t="str">
        <f ca="1">IFERROR(IF($C777="","",VLOOKUP(FİLTRE!$C777,'SKT LİSTESİ'!$F:$S,10,0)),"")</f>
        <v/>
      </c>
      <c r="J777" s="133" t="str">
        <f ca="1">IFERROR(IF($C777="","",VLOOKUP(FİLTRE!$C777,'SKT LİSTESİ'!$F:$S,11,0)),"")</f>
        <v/>
      </c>
      <c r="K777" s="134" t="str">
        <f ca="1">IFERROR(IF($C777="","",VLOOKUP(FİLTRE!$C777,'SKT LİSTESİ'!$F:$S,12,0)),"")</f>
        <v/>
      </c>
      <c r="L777" s="134" t="str">
        <f ca="1">IFERROR(IF($C777="","",VLOOKUP(FİLTRE!$C777,'SKT LİSTESİ'!$F:$S,13,0)),"")</f>
        <v/>
      </c>
      <c r="M777" s="135" t="str">
        <f ca="1">IFERROR(IF($C777="","",VLOOKUP(FİLTRE!$C777,'SKT LİSTESİ'!$F:$AJ,14,0)),"")</f>
        <v/>
      </c>
      <c r="N777" s="31" t="str">
        <f ca="1">IFERROR(IF($C777="","",VLOOKUP(FİLTRE!$C777,'SKT LİSTESİ'!$F:$AJ,22,0)),"")</f>
        <v/>
      </c>
      <c r="O777" s="136" t="str">
        <f ca="1">IFERROR(IF($C777="","",VLOOKUP(FİLTRE!$C777,'SKT LİSTESİ'!$F:$AJ,23,0)),"")</f>
        <v/>
      </c>
      <c r="P777" s="31"/>
      <c r="Q777" s="31"/>
      <c r="R777" s="137" t="str">
        <f ca="1">(IFERROR(IF($C777="","",VLOOKUP(FİLTRE!$C777,'SKT LİSTESİ'!$F:$AJ,15,0)),""))</f>
        <v/>
      </c>
      <c r="S777" s="138" t="str">
        <f ca="1">IFERROR(IF($C777="","",VLOOKUP(FİLTRE!$C777,'SKT LİSTESİ'!$F:$AJ,16,0)),"")</f>
        <v/>
      </c>
      <c r="AF777" s="179" t="str">
        <f t="shared" ca="1" si="46"/>
        <v/>
      </c>
      <c r="AG777" s="179">
        <f t="shared" ca="1" si="47"/>
        <v>0</v>
      </c>
      <c r="AH777" s="179">
        <f t="shared" ca="1" si="48"/>
        <v>0</v>
      </c>
    </row>
    <row r="778" spans="2:34" ht="15.75" x14ac:dyDescent="0.25">
      <c r="B778">
        <f t="shared" ca="1" si="45"/>
        <v>766</v>
      </c>
      <c r="C778" t="str">
        <f ca="1">IFERROR(VLOOKUP(B778,'SKT LİSTESİ'!F:F,1,0),"")</f>
        <v/>
      </c>
      <c r="E778" s="128" t="str">
        <f ca="1">IFERROR(IF($C778="","",VLOOKUP(FİLTRE!$C778,'SKT LİSTESİ'!$F:$S,5,0)),"")</f>
        <v/>
      </c>
      <c r="F778" s="129" t="str">
        <f ca="1">IFERROR(IF($C778="","",VLOOKUP(FİLTRE!$C778,'SKT LİSTESİ'!$F:$S,7,0)),"")</f>
        <v/>
      </c>
      <c r="G778" s="130" t="str">
        <f ca="1">IFERROR(IF($C778="","",VLOOKUP(FİLTRE!$C778,'SKT LİSTESİ'!$F:$S,8,0)),"")</f>
        <v/>
      </c>
      <c r="H778" s="131" t="str">
        <f ca="1">IF(E778="","",IF($C778="","",VLOOKUP(FİLTRE!$C778,'SKT LİSTESİ'!$F:$S,9,0)))</f>
        <v/>
      </c>
      <c r="I778" s="132" t="str">
        <f ca="1">IFERROR(IF($C778="","",VLOOKUP(FİLTRE!$C778,'SKT LİSTESİ'!$F:$S,10,0)),"")</f>
        <v/>
      </c>
      <c r="J778" s="133" t="str">
        <f ca="1">IFERROR(IF($C778="","",VLOOKUP(FİLTRE!$C778,'SKT LİSTESİ'!$F:$S,11,0)),"")</f>
        <v/>
      </c>
      <c r="K778" s="134" t="str">
        <f ca="1">IFERROR(IF($C778="","",VLOOKUP(FİLTRE!$C778,'SKT LİSTESİ'!$F:$S,12,0)),"")</f>
        <v/>
      </c>
      <c r="L778" s="134" t="str">
        <f ca="1">IFERROR(IF($C778="","",VLOOKUP(FİLTRE!$C778,'SKT LİSTESİ'!$F:$S,13,0)),"")</f>
        <v/>
      </c>
      <c r="M778" s="135" t="str">
        <f ca="1">IFERROR(IF($C778="","",VLOOKUP(FİLTRE!$C778,'SKT LİSTESİ'!$F:$AJ,14,0)),"")</f>
        <v/>
      </c>
      <c r="N778" s="31" t="str">
        <f ca="1">IFERROR(IF($C778="","",VLOOKUP(FİLTRE!$C778,'SKT LİSTESİ'!$F:$AJ,22,0)),"")</f>
        <v/>
      </c>
      <c r="O778" s="136" t="str">
        <f ca="1">IFERROR(IF($C778="","",VLOOKUP(FİLTRE!$C778,'SKT LİSTESİ'!$F:$AJ,23,0)),"")</f>
        <v/>
      </c>
      <c r="P778" s="31"/>
      <c r="Q778" s="31"/>
      <c r="R778" s="137" t="str">
        <f ca="1">(IFERROR(IF($C778="","",VLOOKUP(FİLTRE!$C778,'SKT LİSTESİ'!$F:$AJ,15,0)),""))</f>
        <v/>
      </c>
      <c r="S778" s="138" t="str">
        <f ca="1">IFERROR(IF($C778="","",VLOOKUP(FİLTRE!$C778,'SKT LİSTESİ'!$F:$AJ,16,0)),"")</f>
        <v/>
      </c>
      <c r="AF778" s="179" t="str">
        <f t="shared" ca="1" si="46"/>
        <v/>
      </c>
      <c r="AG778" s="179">
        <f t="shared" ca="1" si="47"/>
        <v>0</v>
      </c>
      <c r="AH778" s="179">
        <f t="shared" ca="1" si="48"/>
        <v>0</v>
      </c>
    </row>
    <row r="779" spans="2:34" ht="15.75" x14ac:dyDescent="0.25">
      <c r="B779">
        <f t="shared" ca="1" si="45"/>
        <v>767</v>
      </c>
      <c r="C779" t="str">
        <f ca="1">IFERROR(VLOOKUP(B779,'SKT LİSTESİ'!F:F,1,0),"")</f>
        <v/>
      </c>
      <c r="E779" s="128" t="str">
        <f ca="1">IFERROR(IF($C779="","",VLOOKUP(FİLTRE!$C779,'SKT LİSTESİ'!$F:$S,5,0)),"")</f>
        <v/>
      </c>
      <c r="F779" s="129" t="str">
        <f ca="1">IFERROR(IF($C779="","",VLOOKUP(FİLTRE!$C779,'SKT LİSTESİ'!$F:$S,7,0)),"")</f>
        <v/>
      </c>
      <c r="G779" s="130" t="str">
        <f ca="1">IFERROR(IF($C779="","",VLOOKUP(FİLTRE!$C779,'SKT LİSTESİ'!$F:$S,8,0)),"")</f>
        <v/>
      </c>
      <c r="H779" s="131" t="str">
        <f ca="1">IF(E779="","",IF($C779="","",VLOOKUP(FİLTRE!$C779,'SKT LİSTESİ'!$F:$S,9,0)))</f>
        <v/>
      </c>
      <c r="I779" s="132" t="str">
        <f ca="1">IFERROR(IF($C779="","",VLOOKUP(FİLTRE!$C779,'SKT LİSTESİ'!$F:$S,10,0)),"")</f>
        <v/>
      </c>
      <c r="J779" s="133" t="str">
        <f ca="1">IFERROR(IF($C779="","",VLOOKUP(FİLTRE!$C779,'SKT LİSTESİ'!$F:$S,11,0)),"")</f>
        <v/>
      </c>
      <c r="K779" s="134" t="str">
        <f ca="1">IFERROR(IF($C779="","",VLOOKUP(FİLTRE!$C779,'SKT LİSTESİ'!$F:$S,12,0)),"")</f>
        <v/>
      </c>
      <c r="L779" s="134" t="str">
        <f ca="1">IFERROR(IF($C779="","",VLOOKUP(FİLTRE!$C779,'SKT LİSTESİ'!$F:$S,13,0)),"")</f>
        <v/>
      </c>
      <c r="M779" s="135" t="str">
        <f ca="1">IFERROR(IF($C779="","",VLOOKUP(FİLTRE!$C779,'SKT LİSTESİ'!$F:$AJ,14,0)),"")</f>
        <v/>
      </c>
      <c r="N779" s="31" t="str">
        <f ca="1">IFERROR(IF($C779="","",VLOOKUP(FİLTRE!$C779,'SKT LİSTESİ'!$F:$AJ,22,0)),"")</f>
        <v/>
      </c>
      <c r="O779" s="136" t="str">
        <f ca="1">IFERROR(IF($C779="","",VLOOKUP(FİLTRE!$C779,'SKT LİSTESİ'!$F:$AJ,23,0)),"")</f>
        <v/>
      </c>
      <c r="P779" s="31"/>
      <c r="Q779" s="31"/>
      <c r="R779" s="137" t="str">
        <f ca="1">(IFERROR(IF($C779="","",VLOOKUP(FİLTRE!$C779,'SKT LİSTESİ'!$F:$AJ,15,0)),""))</f>
        <v/>
      </c>
      <c r="S779" s="138" t="str">
        <f ca="1">IFERROR(IF($C779="","",VLOOKUP(FİLTRE!$C779,'SKT LİSTESİ'!$F:$AJ,16,0)),"")</f>
        <v/>
      </c>
      <c r="AF779" s="179" t="str">
        <f t="shared" ca="1" si="46"/>
        <v/>
      </c>
      <c r="AG779" s="179">
        <f t="shared" ca="1" si="47"/>
        <v>0</v>
      </c>
      <c r="AH779" s="179">
        <f t="shared" ca="1" si="48"/>
        <v>0</v>
      </c>
    </row>
    <row r="780" spans="2:34" ht="15.75" x14ac:dyDescent="0.25">
      <c r="B780">
        <f t="shared" ca="1" si="45"/>
        <v>768</v>
      </c>
      <c r="C780" t="str">
        <f ca="1">IFERROR(VLOOKUP(B780,'SKT LİSTESİ'!F:F,1,0),"")</f>
        <v/>
      </c>
      <c r="E780" s="128" t="str">
        <f ca="1">IFERROR(IF($C780="","",VLOOKUP(FİLTRE!$C780,'SKT LİSTESİ'!$F:$S,5,0)),"")</f>
        <v/>
      </c>
      <c r="F780" s="129" t="str">
        <f ca="1">IFERROR(IF($C780="","",VLOOKUP(FİLTRE!$C780,'SKT LİSTESİ'!$F:$S,7,0)),"")</f>
        <v/>
      </c>
      <c r="G780" s="130" t="str">
        <f ca="1">IFERROR(IF($C780="","",VLOOKUP(FİLTRE!$C780,'SKT LİSTESİ'!$F:$S,8,0)),"")</f>
        <v/>
      </c>
      <c r="H780" s="131" t="str">
        <f ca="1">IF(E780="","",IF($C780="","",VLOOKUP(FİLTRE!$C780,'SKT LİSTESİ'!$F:$S,9,0)))</f>
        <v/>
      </c>
      <c r="I780" s="132" t="str">
        <f ca="1">IFERROR(IF($C780="","",VLOOKUP(FİLTRE!$C780,'SKT LİSTESİ'!$F:$S,10,0)),"")</f>
        <v/>
      </c>
      <c r="J780" s="133" t="str">
        <f ca="1">IFERROR(IF($C780="","",VLOOKUP(FİLTRE!$C780,'SKT LİSTESİ'!$F:$S,11,0)),"")</f>
        <v/>
      </c>
      <c r="K780" s="134" t="str">
        <f ca="1">IFERROR(IF($C780="","",VLOOKUP(FİLTRE!$C780,'SKT LİSTESİ'!$F:$S,12,0)),"")</f>
        <v/>
      </c>
      <c r="L780" s="134" t="str">
        <f ca="1">IFERROR(IF($C780="","",VLOOKUP(FİLTRE!$C780,'SKT LİSTESİ'!$F:$S,13,0)),"")</f>
        <v/>
      </c>
      <c r="M780" s="135" t="str">
        <f ca="1">IFERROR(IF($C780="","",VLOOKUP(FİLTRE!$C780,'SKT LİSTESİ'!$F:$AJ,14,0)),"")</f>
        <v/>
      </c>
      <c r="N780" s="31" t="str">
        <f ca="1">IFERROR(IF($C780="","",VLOOKUP(FİLTRE!$C780,'SKT LİSTESİ'!$F:$AJ,22,0)),"")</f>
        <v/>
      </c>
      <c r="O780" s="136" t="str">
        <f ca="1">IFERROR(IF($C780="","",VLOOKUP(FİLTRE!$C780,'SKT LİSTESİ'!$F:$AJ,23,0)),"")</f>
        <v/>
      </c>
      <c r="P780" s="31"/>
      <c r="Q780" s="31"/>
      <c r="R780" s="137" t="str">
        <f ca="1">(IFERROR(IF($C780="","",VLOOKUP(FİLTRE!$C780,'SKT LİSTESİ'!$F:$AJ,15,0)),""))</f>
        <v/>
      </c>
      <c r="S780" s="138" t="str">
        <f ca="1">IFERROR(IF($C780="","",VLOOKUP(FİLTRE!$C780,'SKT LİSTESİ'!$F:$AJ,16,0)),"")</f>
        <v/>
      </c>
      <c r="AF780" s="179" t="str">
        <f t="shared" ca="1" si="46"/>
        <v/>
      </c>
      <c r="AG780" s="179">
        <f t="shared" ca="1" si="47"/>
        <v>0</v>
      </c>
      <c r="AH780" s="179">
        <f t="shared" ca="1" si="48"/>
        <v>0</v>
      </c>
    </row>
    <row r="781" spans="2:34" ht="15.75" x14ac:dyDescent="0.25">
      <c r="B781">
        <f t="shared" ca="1" si="45"/>
        <v>769</v>
      </c>
      <c r="C781" t="str">
        <f ca="1">IFERROR(VLOOKUP(B781,'SKT LİSTESİ'!F:F,1,0),"")</f>
        <v/>
      </c>
      <c r="E781" s="128" t="str">
        <f ca="1">IFERROR(IF($C781="","",VLOOKUP(FİLTRE!$C781,'SKT LİSTESİ'!$F:$S,5,0)),"")</f>
        <v/>
      </c>
      <c r="F781" s="129" t="str">
        <f ca="1">IFERROR(IF($C781="","",VLOOKUP(FİLTRE!$C781,'SKT LİSTESİ'!$F:$S,7,0)),"")</f>
        <v/>
      </c>
      <c r="G781" s="130" t="str">
        <f ca="1">IFERROR(IF($C781="","",VLOOKUP(FİLTRE!$C781,'SKT LİSTESİ'!$F:$S,8,0)),"")</f>
        <v/>
      </c>
      <c r="H781" s="131" t="str">
        <f ca="1">IF(E781="","",IF($C781="","",VLOOKUP(FİLTRE!$C781,'SKT LİSTESİ'!$F:$S,9,0)))</f>
        <v/>
      </c>
      <c r="I781" s="132" t="str">
        <f ca="1">IFERROR(IF($C781="","",VLOOKUP(FİLTRE!$C781,'SKT LİSTESİ'!$F:$S,10,0)),"")</f>
        <v/>
      </c>
      <c r="J781" s="133" t="str">
        <f ca="1">IFERROR(IF($C781="","",VLOOKUP(FİLTRE!$C781,'SKT LİSTESİ'!$F:$S,11,0)),"")</f>
        <v/>
      </c>
      <c r="K781" s="134" t="str">
        <f ca="1">IFERROR(IF($C781="","",VLOOKUP(FİLTRE!$C781,'SKT LİSTESİ'!$F:$S,12,0)),"")</f>
        <v/>
      </c>
      <c r="L781" s="134" t="str">
        <f ca="1">IFERROR(IF($C781="","",VLOOKUP(FİLTRE!$C781,'SKT LİSTESİ'!$F:$S,13,0)),"")</f>
        <v/>
      </c>
      <c r="M781" s="135" t="str">
        <f ca="1">IFERROR(IF($C781="","",VLOOKUP(FİLTRE!$C781,'SKT LİSTESİ'!$F:$AJ,14,0)),"")</f>
        <v/>
      </c>
      <c r="N781" s="31" t="str">
        <f ca="1">IFERROR(IF($C781="","",VLOOKUP(FİLTRE!$C781,'SKT LİSTESİ'!$F:$AJ,22,0)),"")</f>
        <v/>
      </c>
      <c r="O781" s="136" t="str">
        <f ca="1">IFERROR(IF($C781="","",VLOOKUP(FİLTRE!$C781,'SKT LİSTESİ'!$F:$AJ,23,0)),"")</f>
        <v/>
      </c>
      <c r="P781" s="31"/>
      <c r="Q781" s="31"/>
      <c r="R781" s="137" t="str">
        <f ca="1">(IFERROR(IF($C781="","",VLOOKUP(FİLTRE!$C781,'SKT LİSTESİ'!$F:$AJ,15,0)),""))</f>
        <v/>
      </c>
      <c r="S781" s="138" t="str">
        <f ca="1">IFERROR(IF($C781="","",VLOOKUP(FİLTRE!$C781,'SKT LİSTESİ'!$F:$AJ,16,0)),"")</f>
        <v/>
      </c>
      <c r="AF781" s="179" t="str">
        <f t="shared" ca="1" si="46"/>
        <v/>
      </c>
      <c r="AG781" s="179">
        <f t="shared" ca="1" si="47"/>
        <v>0</v>
      </c>
      <c r="AH781" s="179">
        <f t="shared" ca="1" si="48"/>
        <v>0</v>
      </c>
    </row>
    <row r="782" spans="2:34" ht="15.75" x14ac:dyDescent="0.25">
      <c r="B782">
        <f t="shared" ref="B782:B845" ca="1" si="49">IF($Y$2=1,(ROW()-12),"")</f>
        <v>770</v>
      </c>
      <c r="C782" t="str">
        <f ca="1">IFERROR(VLOOKUP(B782,'SKT LİSTESİ'!F:F,1,0),"")</f>
        <v/>
      </c>
      <c r="E782" s="128" t="str">
        <f ca="1">IFERROR(IF($C782="","",VLOOKUP(FİLTRE!$C782,'SKT LİSTESİ'!$F:$S,5,0)),"")</f>
        <v/>
      </c>
      <c r="F782" s="129" t="str">
        <f ca="1">IFERROR(IF($C782="","",VLOOKUP(FİLTRE!$C782,'SKT LİSTESİ'!$F:$S,7,0)),"")</f>
        <v/>
      </c>
      <c r="G782" s="130" t="str">
        <f ca="1">IFERROR(IF($C782="","",VLOOKUP(FİLTRE!$C782,'SKT LİSTESİ'!$F:$S,8,0)),"")</f>
        <v/>
      </c>
      <c r="H782" s="131" t="str">
        <f ca="1">IF(E782="","",IF($C782="","",VLOOKUP(FİLTRE!$C782,'SKT LİSTESİ'!$F:$S,9,0)))</f>
        <v/>
      </c>
      <c r="I782" s="132" t="str">
        <f ca="1">IFERROR(IF($C782="","",VLOOKUP(FİLTRE!$C782,'SKT LİSTESİ'!$F:$S,10,0)),"")</f>
        <v/>
      </c>
      <c r="J782" s="133" t="str">
        <f ca="1">IFERROR(IF($C782="","",VLOOKUP(FİLTRE!$C782,'SKT LİSTESİ'!$F:$S,11,0)),"")</f>
        <v/>
      </c>
      <c r="K782" s="134" t="str">
        <f ca="1">IFERROR(IF($C782="","",VLOOKUP(FİLTRE!$C782,'SKT LİSTESİ'!$F:$S,12,0)),"")</f>
        <v/>
      </c>
      <c r="L782" s="134" t="str">
        <f ca="1">IFERROR(IF($C782="","",VLOOKUP(FİLTRE!$C782,'SKT LİSTESİ'!$F:$S,13,0)),"")</f>
        <v/>
      </c>
      <c r="M782" s="135" t="str">
        <f ca="1">IFERROR(IF($C782="","",VLOOKUP(FİLTRE!$C782,'SKT LİSTESİ'!$F:$AJ,14,0)),"")</f>
        <v/>
      </c>
      <c r="N782" s="31" t="str">
        <f ca="1">IFERROR(IF($C782="","",VLOOKUP(FİLTRE!$C782,'SKT LİSTESİ'!$F:$AJ,22,0)),"")</f>
        <v/>
      </c>
      <c r="O782" s="136" t="str">
        <f ca="1">IFERROR(IF($C782="","",VLOOKUP(FİLTRE!$C782,'SKT LİSTESİ'!$F:$AJ,23,0)),"")</f>
        <v/>
      </c>
      <c r="P782" s="31"/>
      <c r="Q782" s="31"/>
      <c r="R782" s="137" t="str">
        <f ca="1">(IFERROR(IF($C782="","",VLOOKUP(FİLTRE!$C782,'SKT LİSTESİ'!$F:$AJ,15,0)),""))</f>
        <v/>
      </c>
      <c r="S782" s="138" t="str">
        <f ca="1">IFERROR(IF($C782="","",VLOOKUP(FİLTRE!$C782,'SKT LİSTESİ'!$F:$AJ,16,0)),"")</f>
        <v/>
      </c>
      <c r="AF782" s="179" t="str">
        <f t="shared" ref="AF782:AF845" ca="1" si="50">IF(E782&lt;&gt;"SAYIM",K782,
(IF(AND(E782="SAYIM",R782=0),0,(COUNTIFS(E:E,"SAYIM",F:F,F782,R:R,"&gt;"&amp;0)))))</f>
        <v/>
      </c>
      <c r="AG782" s="179">
        <f t="shared" ref="AG782:AG845" ca="1" si="51">IF(E782="SAYIM",(IFERROR(R782/AF782,0)),0)</f>
        <v>0</v>
      </c>
      <c r="AH782" s="179">
        <f t="shared" ref="AH782:AH845" ca="1" si="52">IF(E782="SAYIM",(IFERROR(S782/AF782,0)),0)</f>
        <v>0</v>
      </c>
    </row>
    <row r="783" spans="2:34" ht="15.75" x14ac:dyDescent="0.25">
      <c r="B783">
        <f t="shared" ca="1" si="49"/>
        <v>771</v>
      </c>
      <c r="C783" t="str">
        <f ca="1">IFERROR(VLOOKUP(B783,'SKT LİSTESİ'!F:F,1,0),"")</f>
        <v/>
      </c>
      <c r="E783" s="128" t="str">
        <f ca="1">IFERROR(IF($C783="","",VLOOKUP(FİLTRE!$C783,'SKT LİSTESİ'!$F:$S,5,0)),"")</f>
        <v/>
      </c>
      <c r="F783" s="129" t="str">
        <f ca="1">IFERROR(IF($C783="","",VLOOKUP(FİLTRE!$C783,'SKT LİSTESİ'!$F:$S,7,0)),"")</f>
        <v/>
      </c>
      <c r="G783" s="130" t="str">
        <f ca="1">IFERROR(IF($C783="","",VLOOKUP(FİLTRE!$C783,'SKT LİSTESİ'!$F:$S,8,0)),"")</f>
        <v/>
      </c>
      <c r="H783" s="131" t="str">
        <f ca="1">IF(E783="","",IF($C783="","",VLOOKUP(FİLTRE!$C783,'SKT LİSTESİ'!$F:$S,9,0)))</f>
        <v/>
      </c>
      <c r="I783" s="132" t="str">
        <f ca="1">IFERROR(IF($C783="","",VLOOKUP(FİLTRE!$C783,'SKT LİSTESİ'!$F:$S,10,0)),"")</f>
        <v/>
      </c>
      <c r="J783" s="133" t="str">
        <f ca="1">IFERROR(IF($C783="","",VLOOKUP(FİLTRE!$C783,'SKT LİSTESİ'!$F:$S,11,0)),"")</f>
        <v/>
      </c>
      <c r="K783" s="134" t="str">
        <f ca="1">IFERROR(IF($C783="","",VLOOKUP(FİLTRE!$C783,'SKT LİSTESİ'!$F:$S,12,0)),"")</f>
        <v/>
      </c>
      <c r="L783" s="134" t="str">
        <f ca="1">IFERROR(IF($C783="","",VLOOKUP(FİLTRE!$C783,'SKT LİSTESİ'!$F:$S,13,0)),"")</f>
        <v/>
      </c>
      <c r="M783" s="135" t="str">
        <f ca="1">IFERROR(IF($C783="","",VLOOKUP(FİLTRE!$C783,'SKT LİSTESİ'!$F:$AJ,14,0)),"")</f>
        <v/>
      </c>
      <c r="N783" s="31" t="str">
        <f ca="1">IFERROR(IF($C783="","",VLOOKUP(FİLTRE!$C783,'SKT LİSTESİ'!$F:$AJ,22,0)),"")</f>
        <v/>
      </c>
      <c r="O783" s="136" t="str">
        <f ca="1">IFERROR(IF($C783="","",VLOOKUP(FİLTRE!$C783,'SKT LİSTESİ'!$F:$AJ,23,0)),"")</f>
        <v/>
      </c>
      <c r="P783" s="31"/>
      <c r="Q783" s="31"/>
      <c r="R783" s="137" t="str">
        <f ca="1">(IFERROR(IF($C783="","",VLOOKUP(FİLTRE!$C783,'SKT LİSTESİ'!$F:$AJ,15,0)),""))</f>
        <v/>
      </c>
      <c r="S783" s="138" t="str">
        <f ca="1">IFERROR(IF($C783="","",VLOOKUP(FİLTRE!$C783,'SKT LİSTESİ'!$F:$AJ,16,0)),"")</f>
        <v/>
      </c>
      <c r="AF783" s="179" t="str">
        <f t="shared" ca="1" si="50"/>
        <v/>
      </c>
      <c r="AG783" s="179">
        <f t="shared" ca="1" si="51"/>
        <v>0</v>
      </c>
      <c r="AH783" s="179">
        <f t="shared" ca="1" si="52"/>
        <v>0</v>
      </c>
    </row>
    <row r="784" spans="2:34" ht="15.75" x14ac:dyDescent="0.25">
      <c r="B784">
        <f t="shared" ca="1" si="49"/>
        <v>772</v>
      </c>
      <c r="C784" t="str">
        <f ca="1">IFERROR(VLOOKUP(B784,'SKT LİSTESİ'!F:F,1,0),"")</f>
        <v/>
      </c>
      <c r="E784" s="128" t="str">
        <f ca="1">IFERROR(IF($C784="","",VLOOKUP(FİLTRE!$C784,'SKT LİSTESİ'!$F:$S,5,0)),"")</f>
        <v/>
      </c>
      <c r="F784" s="129" t="str">
        <f ca="1">IFERROR(IF($C784="","",VLOOKUP(FİLTRE!$C784,'SKT LİSTESİ'!$F:$S,7,0)),"")</f>
        <v/>
      </c>
      <c r="G784" s="130" t="str">
        <f ca="1">IFERROR(IF($C784="","",VLOOKUP(FİLTRE!$C784,'SKT LİSTESİ'!$F:$S,8,0)),"")</f>
        <v/>
      </c>
      <c r="H784" s="131" t="str">
        <f ca="1">IF(E784="","",IF($C784="","",VLOOKUP(FİLTRE!$C784,'SKT LİSTESİ'!$F:$S,9,0)))</f>
        <v/>
      </c>
      <c r="I784" s="132" t="str">
        <f ca="1">IFERROR(IF($C784="","",VLOOKUP(FİLTRE!$C784,'SKT LİSTESİ'!$F:$S,10,0)),"")</f>
        <v/>
      </c>
      <c r="J784" s="133" t="str">
        <f ca="1">IFERROR(IF($C784="","",VLOOKUP(FİLTRE!$C784,'SKT LİSTESİ'!$F:$S,11,0)),"")</f>
        <v/>
      </c>
      <c r="K784" s="134" t="str">
        <f ca="1">IFERROR(IF($C784="","",VLOOKUP(FİLTRE!$C784,'SKT LİSTESİ'!$F:$S,12,0)),"")</f>
        <v/>
      </c>
      <c r="L784" s="134" t="str">
        <f ca="1">IFERROR(IF($C784="","",VLOOKUP(FİLTRE!$C784,'SKT LİSTESİ'!$F:$S,13,0)),"")</f>
        <v/>
      </c>
      <c r="M784" s="135" t="str">
        <f ca="1">IFERROR(IF($C784="","",VLOOKUP(FİLTRE!$C784,'SKT LİSTESİ'!$F:$AJ,14,0)),"")</f>
        <v/>
      </c>
      <c r="N784" s="31" t="str">
        <f ca="1">IFERROR(IF($C784="","",VLOOKUP(FİLTRE!$C784,'SKT LİSTESİ'!$F:$AJ,22,0)),"")</f>
        <v/>
      </c>
      <c r="O784" s="136" t="str">
        <f ca="1">IFERROR(IF($C784="","",VLOOKUP(FİLTRE!$C784,'SKT LİSTESİ'!$F:$AJ,23,0)),"")</f>
        <v/>
      </c>
      <c r="P784" s="31"/>
      <c r="Q784" s="31"/>
      <c r="R784" s="137" t="str">
        <f ca="1">(IFERROR(IF($C784="","",VLOOKUP(FİLTRE!$C784,'SKT LİSTESİ'!$F:$AJ,15,0)),""))</f>
        <v/>
      </c>
      <c r="S784" s="138" t="str">
        <f ca="1">IFERROR(IF($C784="","",VLOOKUP(FİLTRE!$C784,'SKT LİSTESİ'!$F:$AJ,16,0)),"")</f>
        <v/>
      </c>
      <c r="AF784" s="179" t="str">
        <f t="shared" ca="1" si="50"/>
        <v/>
      </c>
      <c r="AG784" s="179">
        <f t="shared" ca="1" si="51"/>
        <v>0</v>
      </c>
      <c r="AH784" s="179">
        <f t="shared" ca="1" si="52"/>
        <v>0</v>
      </c>
    </row>
    <row r="785" spans="2:34" ht="15.75" x14ac:dyDescent="0.25">
      <c r="B785">
        <f t="shared" ca="1" si="49"/>
        <v>773</v>
      </c>
      <c r="C785" t="str">
        <f ca="1">IFERROR(VLOOKUP(B785,'SKT LİSTESİ'!F:F,1,0),"")</f>
        <v/>
      </c>
      <c r="E785" s="128" t="str">
        <f ca="1">IFERROR(IF($C785="","",VLOOKUP(FİLTRE!$C785,'SKT LİSTESİ'!$F:$S,5,0)),"")</f>
        <v/>
      </c>
      <c r="F785" s="129" t="str">
        <f ca="1">IFERROR(IF($C785="","",VLOOKUP(FİLTRE!$C785,'SKT LİSTESİ'!$F:$S,7,0)),"")</f>
        <v/>
      </c>
      <c r="G785" s="130" t="str">
        <f ca="1">IFERROR(IF($C785="","",VLOOKUP(FİLTRE!$C785,'SKT LİSTESİ'!$F:$S,8,0)),"")</f>
        <v/>
      </c>
      <c r="H785" s="131" t="str">
        <f ca="1">IF(E785="","",IF($C785="","",VLOOKUP(FİLTRE!$C785,'SKT LİSTESİ'!$F:$S,9,0)))</f>
        <v/>
      </c>
      <c r="I785" s="132" t="str">
        <f ca="1">IFERROR(IF($C785="","",VLOOKUP(FİLTRE!$C785,'SKT LİSTESİ'!$F:$S,10,0)),"")</f>
        <v/>
      </c>
      <c r="J785" s="133" t="str">
        <f ca="1">IFERROR(IF($C785="","",VLOOKUP(FİLTRE!$C785,'SKT LİSTESİ'!$F:$S,11,0)),"")</f>
        <v/>
      </c>
      <c r="K785" s="134" t="str">
        <f ca="1">IFERROR(IF($C785="","",VLOOKUP(FİLTRE!$C785,'SKT LİSTESİ'!$F:$S,12,0)),"")</f>
        <v/>
      </c>
      <c r="L785" s="134" t="str">
        <f ca="1">IFERROR(IF($C785="","",VLOOKUP(FİLTRE!$C785,'SKT LİSTESİ'!$F:$S,13,0)),"")</f>
        <v/>
      </c>
      <c r="M785" s="135" t="str">
        <f ca="1">IFERROR(IF($C785="","",VLOOKUP(FİLTRE!$C785,'SKT LİSTESİ'!$F:$AJ,14,0)),"")</f>
        <v/>
      </c>
      <c r="N785" s="31" t="str">
        <f ca="1">IFERROR(IF($C785="","",VLOOKUP(FİLTRE!$C785,'SKT LİSTESİ'!$F:$AJ,22,0)),"")</f>
        <v/>
      </c>
      <c r="O785" s="136" t="str">
        <f ca="1">IFERROR(IF($C785="","",VLOOKUP(FİLTRE!$C785,'SKT LİSTESİ'!$F:$AJ,23,0)),"")</f>
        <v/>
      </c>
      <c r="P785" s="31"/>
      <c r="Q785" s="31"/>
      <c r="R785" s="137" t="str">
        <f ca="1">(IFERROR(IF($C785="","",VLOOKUP(FİLTRE!$C785,'SKT LİSTESİ'!$F:$AJ,15,0)),""))</f>
        <v/>
      </c>
      <c r="S785" s="138" t="str">
        <f ca="1">IFERROR(IF($C785="","",VLOOKUP(FİLTRE!$C785,'SKT LİSTESİ'!$F:$AJ,16,0)),"")</f>
        <v/>
      </c>
      <c r="AF785" s="179" t="str">
        <f t="shared" ca="1" si="50"/>
        <v/>
      </c>
      <c r="AG785" s="179">
        <f t="shared" ca="1" si="51"/>
        <v>0</v>
      </c>
      <c r="AH785" s="179">
        <f t="shared" ca="1" si="52"/>
        <v>0</v>
      </c>
    </row>
    <row r="786" spans="2:34" ht="15.75" x14ac:dyDescent="0.25">
      <c r="B786">
        <f t="shared" ca="1" si="49"/>
        <v>774</v>
      </c>
      <c r="C786" t="str">
        <f ca="1">IFERROR(VLOOKUP(B786,'SKT LİSTESİ'!F:F,1,0),"")</f>
        <v/>
      </c>
      <c r="E786" s="128" t="str">
        <f ca="1">IFERROR(IF($C786="","",VLOOKUP(FİLTRE!$C786,'SKT LİSTESİ'!$F:$S,5,0)),"")</f>
        <v/>
      </c>
      <c r="F786" s="129" t="str">
        <f ca="1">IFERROR(IF($C786="","",VLOOKUP(FİLTRE!$C786,'SKT LİSTESİ'!$F:$S,7,0)),"")</f>
        <v/>
      </c>
      <c r="G786" s="130" t="str">
        <f ca="1">IFERROR(IF($C786="","",VLOOKUP(FİLTRE!$C786,'SKT LİSTESİ'!$F:$S,8,0)),"")</f>
        <v/>
      </c>
      <c r="H786" s="131" t="str">
        <f ca="1">IF(E786="","",IF($C786="","",VLOOKUP(FİLTRE!$C786,'SKT LİSTESİ'!$F:$S,9,0)))</f>
        <v/>
      </c>
      <c r="I786" s="132" t="str">
        <f ca="1">IFERROR(IF($C786="","",VLOOKUP(FİLTRE!$C786,'SKT LİSTESİ'!$F:$S,10,0)),"")</f>
        <v/>
      </c>
      <c r="J786" s="133" t="str">
        <f ca="1">IFERROR(IF($C786="","",VLOOKUP(FİLTRE!$C786,'SKT LİSTESİ'!$F:$S,11,0)),"")</f>
        <v/>
      </c>
      <c r="K786" s="134" t="str">
        <f ca="1">IFERROR(IF($C786="","",VLOOKUP(FİLTRE!$C786,'SKT LİSTESİ'!$F:$S,12,0)),"")</f>
        <v/>
      </c>
      <c r="L786" s="134" t="str">
        <f ca="1">IFERROR(IF($C786="","",VLOOKUP(FİLTRE!$C786,'SKT LİSTESİ'!$F:$S,13,0)),"")</f>
        <v/>
      </c>
      <c r="M786" s="135" t="str">
        <f ca="1">IFERROR(IF($C786="","",VLOOKUP(FİLTRE!$C786,'SKT LİSTESİ'!$F:$AJ,14,0)),"")</f>
        <v/>
      </c>
      <c r="N786" s="31" t="str">
        <f ca="1">IFERROR(IF($C786="","",VLOOKUP(FİLTRE!$C786,'SKT LİSTESİ'!$F:$AJ,22,0)),"")</f>
        <v/>
      </c>
      <c r="O786" s="136" t="str">
        <f ca="1">IFERROR(IF($C786="","",VLOOKUP(FİLTRE!$C786,'SKT LİSTESİ'!$F:$AJ,23,0)),"")</f>
        <v/>
      </c>
      <c r="P786" s="31"/>
      <c r="Q786" s="31"/>
      <c r="R786" s="137" t="str">
        <f ca="1">(IFERROR(IF($C786="","",VLOOKUP(FİLTRE!$C786,'SKT LİSTESİ'!$F:$AJ,15,0)),""))</f>
        <v/>
      </c>
      <c r="S786" s="138" t="str">
        <f ca="1">IFERROR(IF($C786="","",VLOOKUP(FİLTRE!$C786,'SKT LİSTESİ'!$F:$AJ,16,0)),"")</f>
        <v/>
      </c>
      <c r="AF786" s="179" t="str">
        <f t="shared" ca="1" si="50"/>
        <v/>
      </c>
      <c r="AG786" s="179">
        <f t="shared" ca="1" si="51"/>
        <v>0</v>
      </c>
      <c r="AH786" s="179">
        <f t="shared" ca="1" si="52"/>
        <v>0</v>
      </c>
    </row>
    <row r="787" spans="2:34" ht="15.75" x14ac:dyDescent="0.25">
      <c r="B787">
        <f t="shared" ca="1" si="49"/>
        <v>775</v>
      </c>
      <c r="C787" t="str">
        <f ca="1">IFERROR(VLOOKUP(B787,'SKT LİSTESİ'!F:F,1,0),"")</f>
        <v/>
      </c>
      <c r="E787" s="128" t="str">
        <f ca="1">IFERROR(IF($C787="","",VLOOKUP(FİLTRE!$C787,'SKT LİSTESİ'!$F:$S,5,0)),"")</f>
        <v/>
      </c>
      <c r="F787" s="129" t="str">
        <f ca="1">IFERROR(IF($C787="","",VLOOKUP(FİLTRE!$C787,'SKT LİSTESİ'!$F:$S,7,0)),"")</f>
        <v/>
      </c>
      <c r="G787" s="130" t="str">
        <f ca="1">IFERROR(IF($C787="","",VLOOKUP(FİLTRE!$C787,'SKT LİSTESİ'!$F:$S,8,0)),"")</f>
        <v/>
      </c>
      <c r="H787" s="131" t="str">
        <f ca="1">IF(E787="","",IF($C787="","",VLOOKUP(FİLTRE!$C787,'SKT LİSTESİ'!$F:$S,9,0)))</f>
        <v/>
      </c>
      <c r="I787" s="132" t="str">
        <f ca="1">IFERROR(IF($C787="","",VLOOKUP(FİLTRE!$C787,'SKT LİSTESİ'!$F:$S,10,0)),"")</f>
        <v/>
      </c>
      <c r="J787" s="133" t="str">
        <f ca="1">IFERROR(IF($C787="","",VLOOKUP(FİLTRE!$C787,'SKT LİSTESİ'!$F:$S,11,0)),"")</f>
        <v/>
      </c>
      <c r="K787" s="134" t="str">
        <f ca="1">IFERROR(IF($C787="","",VLOOKUP(FİLTRE!$C787,'SKT LİSTESİ'!$F:$S,12,0)),"")</f>
        <v/>
      </c>
      <c r="L787" s="134" t="str">
        <f ca="1">IFERROR(IF($C787="","",VLOOKUP(FİLTRE!$C787,'SKT LİSTESİ'!$F:$S,13,0)),"")</f>
        <v/>
      </c>
      <c r="M787" s="135" t="str">
        <f ca="1">IFERROR(IF($C787="","",VLOOKUP(FİLTRE!$C787,'SKT LİSTESİ'!$F:$AJ,14,0)),"")</f>
        <v/>
      </c>
      <c r="N787" s="31" t="str">
        <f ca="1">IFERROR(IF($C787="","",VLOOKUP(FİLTRE!$C787,'SKT LİSTESİ'!$F:$AJ,22,0)),"")</f>
        <v/>
      </c>
      <c r="O787" s="136" t="str">
        <f ca="1">IFERROR(IF($C787="","",VLOOKUP(FİLTRE!$C787,'SKT LİSTESİ'!$F:$AJ,23,0)),"")</f>
        <v/>
      </c>
      <c r="P787" s="31"/>
      <c r="Q787" s="31"/>
      <c r="R787" s="137" t="str">
        <f ca="1">(IFERROR(IF($C787="","",VLOOKUP(FİLTRE!$C787,'SKT LİSTESİ'!$F:$AJ,15,0)),""))</f>
        <v/>
      </c>
      <c r="S787" s="138" t="str">
        <f ca="1">IFERROR(IF($C787="","",VLOOKUP(FİLTRE!$C787,'SKT LİSTESİ'!$F:$AJ,16,0)),"")</f>
        <v/>
      </c>
      <c r="AF787" s="179" t="str">
        <f t="shared" ca="1" si="50"/>
        <v/>
      </c>
      <c r="AG787" s="179">
        <f t="shared" ca="1" si="51"/>
        <v>0</v>
      </c>
      <c r="AH787" s="179">
        <f t="shared" ca="1" si="52"/>
        <v>0</v>
      </c>
    </row>
    <row r="788" spans="2:34" ht="15.75" x14ac:dyDescent="0.25">
      <c r="B788">
        <f t="shared" ca="1" si="49"/>
        <v>776</v>
      </c>
      <c r="C788" t="str">
        <f ca="1">IFERROR(VLOOKUP(B788,'SKT LİSTESİ'!F:F,1,0),"")</f>
        <v/>
      </c>
      <c r="E788" s="128" t="str">
        <f ca="1">IFERROR(IF($C788="","",VLOOKUP(FİLTRE!$C788,'SKT LİSTESİ'!$F:$S,5,0)),"")</f>
        <v/>
      </c>
      <c r="F788" s="129" t="str">
        <f ca="1">IFERROR(IF($C788="","",VLOOKUP(FİLTRE!$C788,'SKT LİSTESİ'!$F:$S,7,0)),"")</f>
        <v/>
      </c>
      <c r="G788" s="130" t="str">
        <f ca="1">IFERROR(IF($C788="","",VLOOKUP(FİLTRE!$C788,'SKT LİSTESİ'!$F:$S,8,0)),"")</f>
        <v/>
      </c>
      <c r="H788" s="131" t="str">
        <f ca="1">IF(E788="","",IF($C788="","",VLOOKUP(FİLTRE!$C788,'SKT LİSTESİ'!$F:$S,9,0)))</f>
        <v/>
      </c>
      <c r="I788" s="132" t="str">
        <f ca="1">IFERROR(IF($C788="","",VLOOKUP(FİLTRE!$C788,'SKT LİSTESİ'!$F:$S,10,0)),"")</f>
        <v/>
      </c>
      <c r="J788" s="133" t="str">
        <f ca="1">IFERROR(IF($C788="","",VLOOKUP(FİLTRE!$C788,'SKT LİSTESİ'!$F:$S,11,0)),"")</f>
        <v/>
      </c>
      <c r="K788" s="134" t="str">
        <f ca="1">IFERROR(IF($C788="","",VLOOKUP(FİLTRE!$C788,'SKT LİSTESİ'!$F:$S,12,0)),"")</f>
        <v/>
      </c>
      <c r="L788" s="134" t="str">
        <f ca="1">IFERROR(IF($C788="","",VLOOKUP(FİLTRE!$C788,'SKT LİSTESİ'!$F:$S,13,0)),"")</f>
        <v/>
      </c>
      <c r="M788" s="135" t="str">
        <f ca="1">IFERROR(IF($C788="","",VLOOKUP(FİLTRE!$C788,'SKT LİSTESİ'!$F:$AJ,14,0)),"")</f>
        <v/>
      </c>
      <c r="N788" s="31" t="str">
        <f ca="1">IFERROR(IF($C788="","",VLOOKUP(FİLTRE!$C788,'SKT LİSTESİ'!$F:$AJ,22,0)),"")</f>
        <v/>
      </c>
      <c r="O788" s="136" t="str">
        <f ca="1">IFERROR(IF($C788="","",VLOOKUP(FİLTRE!$C788,'SKT LİSTESİ'!$F:$AJ,23,0)),"")</f>
        <v/>
      </c>
      <c r="P788" s="31"/>
      <c r="Q788" s="31"/>
      <c r="R788" s="137" t="str">
        <f ca="1">(IFERROR(IF($C788="","",VLOOKUP(FİLTRE!$C788,'SKT LİSTESİ'!$F:$AJ,15,0)),""))</f>
        <v/>
      </c>
      <c r="S788" s="138" t="str">
        <f ca="1">IFERROR(IF($C788="","",VLOOKUP(FİLTRE!$C788,'SKT LİSTESİ'!$F:$AJ,16,0)),"")</f>
        <v/>
      </c>
      <c r="AF788" s="179" t="str">
        <f t="shared" ca="1" si="50"/>
        <v/>
      </c>
      <c r="AG788" s="179">
        <f t="shared" ca="1" si="51"/>
        <v>0</v>
      </c>
      <c r="AH788" s="179">
        <f t="shared" ca="1" si="52"/>
        <v>0</v>
      </c>
    </row>
    <row r="789" spans="2:34" ht="15.75" x14ac:dyDescent="0.25">
      <c r="B789">
        <f t="shared" ca="1" si="49"/>
        <v>777</v>
      </c>
      <c r="C789" t="str">
        <f ca="1">IFERROR(VLOOKUP(B789,'SKT LİSTESİ'!F:F,1,0),"")</f>
        <v/>
      </c>
      <c r="E789" s="128" t="str">
        <f ca="1">IFERROR(IF($C789="","",VLOOKUP(FİLTRE!$C789,'SKT LİSTESİ'!$F:$S,5,0)),"")</f>
        <v/>
      </c>
      <c r="F789" s="129" t="str">
        <f ca="1">IFERROR(IF($C789="","",VLOOKUP(FİLTRE!$C789,'SKT LİSTESİ'!$F:$S,7,0)),"")</f>
        <v/>
      </c>
      <c r="G789" s="130" t="str">
        <f ca="1">IFERROR(IF($C789="","",VLOOKUP(FİLTRE!$C789,'SKT LİSTESİ'!$F:$S,8,0)),"")</f>
        <v/>
      </c>
      <c r="H789" s="131" t="str">
        <f ca="1">IF(E789="","",IF($C789="","",VLOOKUP(FİLTRE!$C789,'SKT LİSTESİ'!$F:$S,9,0)))</f>
        <v/>
      </c>
      <c r="I789" s="132" t="str">
        <f ca="1">IFERROR(IF($C789="","",VLOOKUP(FİLTRE!$C789,'SKT LİSTESİ'!$F:$S,10,0)),"")</f>
        <v/>
      </c>
      <c r="J789" s="133" t="str">
        <f ca="1">IFERROR(IF($C789="","",VLOOKUP(FİLTRE!$C789,'SKT LİSTESİ'!$F:$S,11,0)),"")</f>
        <v/>
      </c>
      <c r="K789" s="134" t="str">
        <f ca="1">IFERROR(IF($C789="","",VLOOKUP(FİLTRE!$C789,'SKT LİSTESİ'!$F:$S,12,0)),"")</f>
        <v/>
      </c>
      <c r="L789" s="134" t="str">
        <f ca="1">IFERROR(IF($C789="","",VLOOKUP(FİLTRE!$C789,'SKT LİSTESİ'!$F:$S,13,0)),"")</f>
        <v/>
      </c>
      <c r="M789" s="135" t="str">
        <f ca="1">IFERROR(IF($C789="","",VLOOKUP(FİLTRE!$C789,'SKT LİSTESİ'!$F:$AJ,14,0)),"")</f>
        <v/>
      </c>
      <c r="N789" s="31" t="str">
        <f ca="1">IFERROR(IF($C789="","",VLOOKUP(FİLTRE!$C789,'SKT LİSTESİ'!$F:$AJ,22,0)),"")</f>
        <v/>
      </c>
      <c r="O789" s="136" t="str">
        <f ca="1">IFERROR(IF($C789="","",VLOOKUP(FİLTRE!$C789,'SKT LİSTESİ'!$F:$AJ,23,0)),"")</f>
        <v/>
      </c>
      <c r="P789" s="31"/>
      <c r="Q789" s="31"/>
      <c r="R789" s="137" t="str">
        <f ca="1">(IFERROR(IF($C789="","",VLOOKUP(FİLTRE!$C789,'SKT LİSTESİ'!$F:$AJ,15,0)),""))</f>
        <v/>
      </c>
      <c r="S789" s="138" t="str">
        <f ca="1">IFERROR(IF($C789="","",VLOOKUP(FİLTRE!$C789,'SKT LİSTESİ'!$F:$AJ,16,0)),"")</f>
        <v/>
      </c>
      <c r="AF789" s="179" t="str">
        <f t="shared" ca="1" si="50"/>
        <v/>
      </c>
      <c r="AG789" s="179">
        <f t="shared" ca="1" si="51"/>
        <v>0</v>
      </c>
      <c r="AH789" s="179">
        <f t="shared" ca="1" si="52"/>
        <v>0</v>
      </c>
    </row>
    <row r="790" spans="2:34" ht="15.75" x14ac:dyDescent="0.25">
      <c r="B790">
        <f t="shared" ca="1" si="49"/>
        <v>778</v>
      </c>
      <c r="C790" t="str">
        <f ca="1">IFERROR(VLOOKUP(B790,'SKT LİSTESİ'!F:F,1,0),"")</f>
        <v/>
      </c>
      <c r="E790" s="128" t="str">
        <f ca="1">IFERROR(IF($C790="","",VLOOKUP(FİLTRE!$C790,'SKT LİSTESİ'!$F:$S,5,0)),"")</f>
        <v/>
      </c>
      <c r="F790" s="129" t="str">
        <f ca="1">IFERROR(IF($C790="","",VLOOKUP(FİLTRE!$C790,'SKT LİSTESİ'!$F:$S,7,0)),"")</f>
        <v/>
      </c>
      <c r="G790" s="130" t="str">
        <f ca="1">IFERROR(IF($C790="","",VLOOKUP(FİLTRE!$C790,'SKT LİSTESİ'!$F:$S,8,0)),"")</f>
        <v/>
      </c>
      <c r="H790" s="131" t="str">
        <f ca="1">IF(E790="","",IF($C790="","",VLOOKUP(FİLTRE!$C790,'SKT LİSTESİ'!$F:$S,9,0)))</f>
        <v/>
      </c>
      <c r="I790" s="132" t="str">
        <f ca="1">IFERROR(IF($C790="","",VLOOKUP(FİLTRE!$C790,'SKT LİSTESİ'!$F:$S,10,0)),"")</f>
        <v/>
      </c>
      <c r="J790" s="133" t="str">
        <f ca="1">IFERROR(IF($C790="","",VLOOKUP(FİLTRE!$C790,'SKT LİSTESİ'!$F:$S,11,0)),"")</f>
        <v/>
      </c>
      <c r="K790" s="134" t="str">
        <f ca="1">IFERROR(IF($C790="","",VLOOKUP(FİLTRE!$C790,'SKT LİSTESİ'!$F:$S,12,0)),"")</f>
        <v/>
      </c>
      <c r="L790" s="134" t="str">
        <f ca="1">IFERROR(IF($C790="","",VLOOKUP(FİLTRE!$C790,'SKT LİSTESİ'!$F:$S,13,0)),"")</f>
        <v/>
      </c>
      <c r="M790" s="135" t="str">
        <f ca="1">IFERROR(IF($C790="","",VLOOKUP(FİLTRE!$C790,'SKT LİSTESİ'!$F:$AJ,14,0)),"")</f>
        <v/>
      </c>
      <c r="N790" s="31" t="str">
        <f ca="1">IFERROR(IF($C790="","",VLOOKUP(FİLTRE!$C790,'SKT LİSTESİ'!$F:$AJ,22,0)),"")</f>
        <v/>
      </c>
      <c r="O790" s="136" t="str">
        <f ca="1">IFERROR(IF($C790="","",VLOOKUP(FİLTRE!$C790,'SKT LİSTESİ'!$F:$AJ,23,0)),"")</f>
        <v/>
      </c>
      <c r="P790" s="31"/>
      <c r="Q790" s="31"/>
      <c r="R790" s="137" t="str">
        <f ca="1">(IFERROR(IF($C790="","",VLOOKUP(FİLTRE!$C790,'SKT LİSTESİ'!$F:$AJ,15,0)),""))</f>
        <v/>
      </c>
      <c r="S790" s="138" t="str">
        <f ca="1">IFERROR(IF($C790="","",VLOOKUP(FİLTRE!$C790,'SKT LİSTESİ'!$F:$AJ,16,0)),"")</f>
        <v/>
      </c>
      <c r="AF790" s="179" t="str">
        <f t="shared" ca="1" si="50"/>
        <v/>
      </c>
      <c r="AG790" s="179">
        <f t="shared" ca="1" si="51"/>
        <v>0</v>
      </c>
      <c r="AH790" s="179">
        <f t="shared" ca="1" si="52"/>
        <v>0</v>
      </c>
    </row>
    <row r="791" spans="2:34" ht="15.75" x14ac:dyDescent="0.25">
      <c r="B791">
        <f t="shared" ca="1" si="49"/>
        <v>779</v>
      </c>
      <c r="C791" t="str">
        <f ca="1">IFERROR(VLOOKUP(B791,'SKT LİSTESİ'!F:F,1,0),"")</f>
        <v/>
      </c>
      <c r="E791" s="128" t="str">
        <f ca="1">IFERROR(IF($C791="","",VLOOKUP(FİLTRE!$C791,'SKT LİSTESİ'!$F:$S,5,0)),"")</f>
        <v/>
      </c>
      <c r="F791" s="129" t="str">
        <f ca="1">IFERROR(IF($C791="","",VLOOKUP(FİLTRE!$C791,'SKT LİSTESİ'!$F:$S,7,0)),"")</f>
        <v/>
      </c>
      <c r="G791" s="130" t="str">
        <f ca="1">IFERROR(IF($C791="","",VLOOKUP(FİLTRE!$C791,'SKT LİSTESİ'!$F:$S,8,0)),"")</f>
        <v/>
      </c>
      <c r="H791" s="131" t="str">
        <f ca="1">IF(E791="","",IF($C791="","",VLOOKUP(FİLTRE!$C791,'SKT LİSTESİ'!$F:$S,9,0)))</f>
        <v/>
      </c>
      <c r="I791" s="132" t="str">
        <f ca="1">IFERROR(IF($C791="","",VLOOKUP(FİLTRE!$C791,'SKT LİSTESİ'!$F:$S,10,0)),"")</f>
        <v/>
      </c>
      <c r="J791" s="133" t="str">
        <f ca="1">IFERROR(IF($C791="","",VLOOKUP(FİLTRE!$C791,'SKT LİSTESİ'!$F:$S,11,0)),"")</f>
        <v/>
      </c>
      <c r="K791" s="134" t="str">
        <f ca="1">IFERROR(IF($C791="","",VLOOKUP(FİLTRE!$C791,'SKT LİSTESİ'!$F:$S,12,0)),"")</f>
        <v/>
      </c>
      <c r="L791" s="134" t="str">
        <f ca="1">IFERROR(IF($C791="","",VLOOKUP(FİLTRE!$C791,'SKT LİSTESİ'!$F:$S,13,0)),"")</f>
        <v/>
      </c>
      <c r="M791" s="135" t="str">
        <f ca="1">IFERROR(IF($C791="","",VLOOKUP(FİLTRE!$C791,'SKT LİSTESİ'!$F:$AJ,14,0)),"")</f>
        <v/>
      </c>
      <c r="N791" s="31" t="str">
        <f ca="1">IFERROR(IF($C791="","",VLOOKUP(FİLTRE!$C791,'SKT LİSTESİ'!$F:$AJ,22,0)),"")</f>
        <v/>
      </c>
      <c r="O791" s="136" t="str">
        <f ca="1">IFERROR(IF($C791="","",VLOOKUP(FİLTRE!$C791,'SKT LİSTESİ'!$F:$AJ,23,0)),"")</f>
        <v/>
      </c>
      <c r="P791" s="31"/>
      <c r="Q791" s="31"/>
      <c r="R791" s="137" t="str">
        <f ca="1">(IFERROR(IF($C791="","",VLOOKUP(FİLTRE!$C791,'SKT LİSTESİ'!$F:$AJ,15,0)),""))</f>
        <v/>
      </c>
      <c r="S791" s="138" t="str">
        <f ca="1">IFERROR(IF($C791="","",VLOOKUP(FİLTRE!$C791,'SKT LİSTESİ'!$F:$AJ,16,0)),"")</f>
        <v/>
      </c>
      <c r="AF791" s="179" t="str">
        <f t="shared" ca="1" si="50"/>
        <v/>
      </c>
      <c r="AG791" s="179">
        <f t="shared" ca="1" si="51"/>
        <v>0</v>
      </c>
      <c r="AH791" s="179">
        <f t="shared" ca="1" si="52"/>
        <v>0</v>
      </c>
    </row>
    <row r="792" spans="2:34" ht="15.75" x14ac:dyDescent="0.25">
      <c r="B792">
        <f t="shared" ca="1" si="49"/>
        <v>780</v>
      </c>
      <c r="C792" t="str">
        <f ca="1">IFERROR(VLOOKUP(B792,'SKT LİSTESİ'!F:F,1,0),"")</f>
        <v/>
      </c>
      <c r="E792" s="128" t="str">
        <f ca="1">IFERROR(IF($C792="","",VLOOKUP(FİLTRE!$C792,'SKT LİSTESİ'!$F:$S,5,0)),"")</f>
        <v/>
      </c>
      <c r="F792" s="129" t="str">
        <f ca="1">IFERROR(IF($C792="","",VLOOKUP(FİLTRE!$C792,'SKT LİSTESİ'!$F:$S,7,0)),"")</f>
        <v/>
      </c>
      <c r="G792" s="130" t="str">
        <f ca="1">IFERROR(IF($C792="","",VLOOKUP(FİLTRE!$C792,'SKT LİSTESİ'!$F:$S,8,0)),"")</f>
        <v/>
      </c>
      <c r="H792" s="131" t="str">
        <f ca="1">IF(E792="","",IF($C792="","",VLOOKUP(FİLTRE!$C792,'SKT LİSTESİ'!$F:$S,9,0)))</f>
        <v/>
      </c>
      <c r="I792" s="132" t="str">
        <f ca="1">IFERROR(IF($C792="","",VLOOKUP(FİLTRE!$C792,'SKT LİSTESİ'!$F:$S,10,0)),"")</f>
        <v/>
      </c>
      <c r="J792" s="133" t="str">
        <f ca="1">IFERROR(IF($C792="","",VLOOKUP(FİLTRE!$C792,'SKT LİSTESİ'!$F:$S,11,0)),"")</f>
        <v/>
      </c>
      <c r="K792" s="134" t="str">
        <f ca="1">IFERROR(IF($C792="","",VLOOKUP(FİLTRE!$C792,'SKT LİSTESİ'!$F:$S,12,0)),"")</f>
        <v/>
      </c>
      <c r="L792" s="134" t="str">
        <f ca="1">IFERROR(IF($C792="","",VLOOKUP(FİLTRE!$C792,'SKT LİSTESİ'!$F:$S,13,0)),"")</f>
        <v/>
      </c>
      <c r="M792" s="135" t="str">
        <f ca="1">IFERROR(IF($C792="","",VLOOKUP(FİLTRE!$C792,'SKT LİSTESİ'!$F:$AJ,14,0)),"")</f>
        <v/>
      </c>
      <c r="N792" s="31" t="str">
        <f ca="1">IFERROR(IF($C792="","",VLOOKUP(FİLTRE!$C792,'SKT LİSTESİ'!$F:$AJ,22,0)),"")</f>
        <v/>
      </c>
      <c r="O792" s="136" t="str">
        <f ca="1">IFERROR(IF($C792="","",VLOOKUP(FİLTRE!$C792,'SKT LİSTESİ'!$F:$AJ,23,0)),"")</f>
        <v/>
      </c>
      <c r="P792" s="31"/>
      <c r="Q792" s="31"/>
      <c r="R792" s="137" t="str">
        <f ca="1">(IFERROR(IF($C792="","",VLOOKUP(FİLTRE!$C792,'SKT LİSTESİ'!$F:$AJ,15,0)),""))</f>
        <v/>
      </c>
      <c r="S792" s="138" t="str">
        <f ca="1">IFERROR(IF($C792="","",VLOOKUP(FİLTRE!$C792,'SKT LİSTESİ'!$F:$AJ,16,0)),"")</f>
        <v/>
      </c>
      <c r="AF792" s="179" t="str">
        <f t="shared" ca="1" si="50"/>
        <v/>
      </c>
      <c r="AG792" s="179">
        <f t="shared" ca="1" si="51"/>
        <v>0</v>
      </c>
      <c r="AH792" s="179">
        <f t="shared" ca="1" si="52"/>
        <v>0</v>
      </c>
    </row>
    <row r="793" spans="2:34" ht="15.75" x14ac:dyDescent="0.25">
      <c r="B793">
        <f t="shared" ca="1" si="49"/>
        <v>781</v>
      </c>
      <c r="C793" t="str">
        <f ca="1">IFERROR(VLOOKUP(B793,'SKT LİSTESİ'!F:F,1,0),"")</f>
        <v/>
      </c>
      <c r="E793" s="128" t="str">
        <f ca="1">IFERROR(IF($C793="","",VLOOKUP(FİLTRE!$C793,'SKT LİSTESİ'!$F:$S,5,0)),"")</f>
        <v/>
      </c>
      <c r="F793" s="129" t="str">
        <f ca="1">IFERROR(IF($C793="","",VLOOKUP(FİLTRE!$C793,'SKT LİSTESİ'!$F:$S,7,0)),"")</f>
        <v/>
      </c>
      <c r="G793" s="130" t="str">
        <f ca="1">IFERROR(IF($C793="","",VLOOKUP(FİLTRE!$C793,'SKT LİSTESİ'!$F:$S,8,0)),"")</f>
        <v/>
      </c>
      <c r="H793" s="131" t="str">
        <f ca="1">IF(E793="","",IF($C793="","",VLOOKUP(FİLTRE!$C793,'SKT LİSTESİ'!$F:$S,9,0)))</f>
        <v/>
      </c>
      <c r="I793" s="132" t="str">
        <f ca="1">IFERROR(IF($C793="","",VLOOKUP(FİLTRE!$C793,'SKT LİSTESİ'!$F:$S,10,0)),"")</f>
        <v/>
      </c>
      <c r="J793" s="133" t="str">
        <f ca="1">IFERROR(IF($C793="","",VLOOKUP(FİLTRE!$C793,'SKT LİSTESİ'!$F:$S,11,0)),"")</f>
        <v/>
      </c>
      <c r="K793" s="134" t="str">
        <f ca="1">IFERROR(IF($C793="","",VLOOKUP(FİLTRE!$C793,'SKT LİSTESİ'!$F:$S,12,0)),"")</f>
        <v/>
      </c>
      <c r="L793" s="134" t="str">
        <f ca="1">IFERROR(IF($C793="","",VLOOKUP(FİLTRE!$C793,'SKT LİSTESİ'!$F:$S,13,0)),"")</f>
        <v/>
      </c>
      <c r="M793" s="135" t="str">
        <f ca="1">IFERROR(IF($C793="","",VLOOKUP(FİLTRE!$C793,'SKT LİSTESİ'!$F:$AJ,14,0)),"")</f>
        <v/>
      </c>
      <c r="N793" s="31" t="str">
        <f ca="1">IFERROR(IF($C793="","",VLOOKUP(FİLTRE!$C793,'SKT LİSTESİ'!$F:$AJ,22,0)),"")</f>
        <v/>
      </c>
      <c r="O793" s="136" t="str">
        <f ca="1">IFERROR(IF($C793="","",VLOOKUP(FİLTRE!$C793,'SKT LİSTESİ'!$F:$AJ,23,0)),"")</f>
        <v/>
      </c>
      <c r="P793" s="31"/>
      <c r="Q793" s="31"/>
      <c r="R793" s="137" t="str">
        <f ca="1">(IFERROR(IF($C793="","",VLOOKUP(FİLTRE!$C793,'SKT LİSTESİ'!$F:$AJ,15,0)),""))</f>
        <v/>
      </c>
      <c r="S793" s="138" t="str">
        <f ca="1">IFERROR(IF($C793="","",VLOOKUP(FİLTRE!$C793,'SKT LİSTESİ'!$F:$AJ,16,0)),"")</f>
        <v/>
      </c>
      <c r="AF793" s="179" t="str">
        <f t="shared" ca="1" si="50"/>
        <v/>
      </c>
      <c r="AG793" s="179">
        <f t="shared" ca="1" si="51"/>
        <v>0</v>
      </c>
      <c r="AH793" s="179">
        <f t="shared" ca="1" si="52"/>
        <v>0</v>
      </c>
    </row>
    <row r="794" spans="2:34" ht="15.75" x14ac:dyDescent="0.25">
      <c r="B794">
        <f t="shared" ca="1" si="49"/>
        <v>782</v>
      </c>
      <c r="C794" t="str">
        <f ca="1">IFERROR(VLOOKUP(B794,'SKT LİSTESİ'!F:F,1,0),"")</f>
        <v/>
      </c>
      <c r="E794" s="128" t="str">
        <f ca="1">IFERROR(IF($C794="","",VLOOKUP(FİLTRE!$C794,'SKT LİSTESİ'!$F:$S,5,0)),"")</f>
        <v/>
      </c>
      <c r="F794" s="129" t="str">
        <f ca="1">IFERROR(IF($C794="","",VLOOKUP(FİLTRE!$C794,'SKT LİSTESİ'!$F:$S,7,0)),"")</f>
        <v/>
      </c>
      <c r="G794" s="130" t="str">
        <f ca="1">IFERROR(IF($C794="","",VLOOKUP(FİLTRE!$C794,'SKT LİSTESİ'!$F:$S,8,0)),"")</f>
        <v/>
      </c>
      <c r="H794" s="131" t="str">
        <f ca="1">IF(E794="","",IF($C794="","",VLOOKUP(FİLTRE!$C794,'SKT LİSTESİ'!$F:$S,9,0)))</f>
        <v/>
      </c>
      <c r="I794" s="132" t="str">
        <f ca="1">IFERROR(IF($C794="","",VLOOKUP(FİLTRE!$C794,'SKT LİSTESİ'!$F:$S,10,0)),"")</f>
        <v/>
      </c>
      <c r="J794" s="133" t="str">
        <f ca="1">IFERROR(IF($C794="","",VLOOKUP(FİLTRE!$C794,'SKT LİSTESİ'!$F:$S,11,0)),"")</f>
        <v/>
      </c>
      <c r="K794" s="134" t="str">
        <f ca="1">IFERROR(IF($C794="","",VLOOKUP(FİLTRE!$C794,'SKT LİSTESİ'!$F:$S,12,0)),"")</f>
        <v/>
      </c>
      <c r="L794" s="134" t="str">
        <f ca="1">IFERROR(IF($C794="","",VLOOKUP(FİLTRE!$C794,'SKT LİSTESİ'!$F:$S,13,0)),"")</f>
        <v/>
      </c>
      <c r="M794" s="135" t="str">
        <f ca="1">IFERROR(IF($C794="","",VLOOKUP(FİLTRE!$C794,'SKT LİSTESİ'!$F:$AJ,14,0)),"")</f>
        <v/>
      </c>
      <c r="N794" s="31" t="str">
        <f ca="1">IFERROR(IF($C794="","",VLOOKUP(FİLTRE!$C794,'SKT LİSTESİ'!$F:$AJ,22,0)),"")</f>
        <v/>
      </c>
      <c r="O794" s="136" t="str">
        <f ca="1">IFERROR(IF($C794="","",VLOOKUP(FİLTRE!$C794,'SKT LİSTESİ'!$F:$AJ,23,0)),"")</f>
        <v/>
      </c>
      <c r="P794" s="31"/>
      <c r="Q794" s="31"/>
      <c r="R794" s="137" t="str">
        <f ca="1">(IFERROR(IF($C794="","",VLOOKUP(FİLTRE!$C794,'SKT LİSTESİ'!$F:$AJ,15,0)),""))</f>
        <v/>
      </c>
      <c r="S794" s="138" t="str">
        <f ca="1">IFERROR(IF($C794="","",VLOOKUP(FİLTRE!$C794,'SKT LİSTESİ'!$F:$AJ,16,0)),"")</f>
        <v/>
      </c>
      <c r="AF794" s="179" t="str">
        <f t="shared" ca="1" si="50"/>
        <v/>
      </c>
      <c r="AG794" s="179">
        <f t="shared" ca="1" si="51"/>
        <v>0</v>
      </c>
      <c r="AH794" s="179">
        <f t="shared" ca="1" si="52"/>
        <v>0</v>
      </c>
    </row>
    <row r="795" spans="2:34" ht="15.75" x14ac:dyDescent="0.25">
      <c r="B795">
        <f t="shared" ca="1" si="49"/>
        <v>783</v>
      </c>
      <c r="C795" t="str">
        <f ca="1">IFERROR(VLOOKUP(B795,'SKT LİSTESİ'!F:F,1,0),"")</f>
        <v/>
      </c>
      <c r="E795" s="128" t="str">
        <f ca="1">IFERROR(IF($C795="","",VLOOKUP(FİLTRE!$C795,'SKT LİSTESİ'!$F:$S,5,0)),"")</f>
        <v/>
      </c>
      <c r="F795" s="129" t="str">
        <f ca="1">IFERROR(IF($C795="","",VLOOKUP(FİLTRE!$C795,'SKT LİSTESİ'!$F:$S,7,0)),"")</f>
        <v/>
      </c>
      <c r="G795" s="130" t="str">
        <f ca="1">IFERROR(IF($C795="","",VLOOKUP(FİLTRE!$C795,'SKT LİSTESİ'!$F:$S,8,0)),"")</f>
        <v/>
      </c>
      <c r="H795" s="131" t="str">
        <f ca="1">IF(E795="","",IF($C795="","",VLOOKUP(FİLTRE!$C795,'SKT LİSTESİ'!$F:$S,9,0)))</f>
        <v/>
      </c>
      <c r="I795" s="132" t="str">
        <f ca="1">IFERROR(IF($C795="","",VLOOKUP(FİLTRE!$C795,'SKT LİSTESİ'!$F:$S,10,0)),"")</f>
        <v/>
      </c>
      <c r="J795" s="133" t="str">
        <f ca="1">IFERROR(IF($C795="","",VLOOKUP(FİLTRE!$C795,'SKT LİSTESİ'!$F:$S,11,0)),"")</f>
        <v/>
      </c>
      <c r="K795" s="134" t="str">
        <f ca="1">IFERROR(IF($C795="","",VLOOKUP(FİLTRE!$C795,'SKT LİSTESİ'!$F:$S,12,0)),"")</f>
        <v/>
      </c>
      <c r="L795" s="134" t="str">
        <f ca="1">IFERROR(IF($C795="","",VLOOKUP(FİLTRE!$C795,'SKT LİSTESİ'!$F:$S,13,0)),"")</f>
        <v/>
      </c>
      <c r="M795" s="135" t="str">
        <f ca="1">IFERROR(IF($C795="","",VLOOKUP(FİLTRE!$C795,'SKT LİSTESİ'!$F:$AJ,14,0)),"")</f>
        <v/>
      </c>
      <c r="N795" s="31" t="str">
        <f ca="1">IFERROR(IF($C795="","",VLOOKUP(FİLTRE!$C795,'SKT LİSTESİ'!$F:$AJ,22,0)),"")</f>
        <v/>
      </c>
      <c r="O795" s="136" t="str">
        <f ca="1">IFERROR(IF($C795="","",VLOOKUP(FİLTRE!$C795,'SKT LİSTESİ'!$F:$AJ,23,0)),"")</f>
        <v/>
      </c>
      <c r="P795" s="31"/>
      <c r="Q795" s="31"/>
      <c r="R795" s="137" t="str">
        <f ca="1">(IFERROR(IF($C795="","",VLOOKUP(FİLTRE!$C795,'SKT LİSTESİ'!$F:$AJ,15,0)),""))</f>
        <v/>
      </c>
      <c r="S795" s="138" t="str">
        <f ca="1">IFERROR(IF($C795="","",VLOOKUP(FİLTRE!$C795,'SKT LİSTESİ'!$F:$AJ,16,0)),"")</f>
        <v/>
      </c>
      <c r="AF795" s="179" t="str">
        <f t="shared" ca="1" si="50"/>
        <v/>
      </c>
      <c r="AG795" s="179">
        <f t="shared" ca="1" si="51"/>
        <v>0</v>
      </c>
      <c r="AH795" s="179">
        <f t="shared" ca="1" si="52"/>
        <v>0</v>
      </c>
    </row>
    <row r="796" spans="2:34" ht="15.75" x14ac:dyDescent="0.25">
      <c r="B796">
        <f t="shared" ca="1" si="49"/>
        <v>784</v>
      </c>
      <c r="C796" t="str">
        <f ca="1">IFERROR(VLOOKUP(B796,'SKT LİSTESİ'!F:F,1,0),"")</f>
        <v/>
      </c>
      <c r="E796" s="128" t="str">
        <f ca="1">IFERROR(IF($C796="","",VLOOKUP(FİLTRE!$C796,'SKT LİSTESİ'!$F:$S,5,0)),"")</f>
        <v/>
      </c>
      <c r="F796" s="129" t="str">
        <f ca="1">IFERROR(IF($C796="","",VLOOKUP(FİLTRE!$C796,'SKT LİSTESİ'!$F:$S,7,0)),"")</f>
        <v/>
      </c>
      <c r="G796" s="130" t="str">
        <f ca="1">IFERROR(IF($C796="","",VLOOKUP(FİLTRE!$C796,'SKT LİSTESİ'!$F:$S,8,0)),"")</f>
        <v/>
      </c>
      <c r="H796" s="131" t="str">
        <f ca="1">IF(E796="","",IF($C796="","",VLOOKUP(FİLTRE!$C796,'SKT LİSTESİ'!$F:$S,9,0)))</f>
        <v/>
      </c>
      <c r="I796" s="132" t="str">
        <f ca="1">IFERROR(IF($C796="","",VLOOKUP(FİLTRE!$C796,'SKT LİSTESİ'!$F:$S,10,0)),"")</f>
        <v/>
      </c>
      <c r="J796" s="133" t="str">
        <f ca="1">IFERROR(IF($C796="","",VLOOKUP(FİLTRE!$C796,'SKT LİSTESİ'!$F:$S,11,0)),"")</f>
        <v/>
      </c>
      <c r="K796" s="134" t="str">
        <f ca="1">IFERROR(IF($C796="","",VLOOKUP(FİLTRE!$C796,'SKT LİSTESİ'!$F:$S,12,0)),"")</f>
        <v/>
      </c>
      <c r="L796" s="134" t="str">
        <f ca="1">IFERROR(IF($C796="","",VLOOKUP(FİLTRE!$C796,'SKT LİSTESİ'!$F:$S,13,0)),"")</f>
        <v/>
      </c>
      <c r="M796" s="135" t="str">
        <f ca="1">IFERROR(IF($C796="","",VLOOKUP(FİLTRE!$C796,'SKT LİSTESİ'!$F:$AJ,14,0)),"")</f>
        <v/>
      </c>
      <c r="N796" s="31" t="str">
        <f ca="1">IFERROR(IF($C796="","",VLOOKUP(FİLTRE!$C796,'SKT LİSTESİ'!$F:$AJ,22,0)),"")</f>
        <v/>
      </c>
      <c r="O796" s="136" t="str">
        <f ca="1">IFERROR(IF($C796="","",VLOOKUP(FİLTRE!$C796,'SKT LİSTESİ'!$F:$AJ,23,0)),"")</f>
        <v/>
      </c>
      <c r="P796" s="31"/>
      <c r="Q796" s="31"/>
      <c r="R796" s="137" t="str">
        <f ca="1">(IFERROR(IF($C796="","",VLOOKUP(FİLTRE!$C796,'SKT LİSTESİ'!$F:$AJ,15,0)),""))</f>
        <v/>
      </c>
      <c r="S796" s="138" t="str">
        <f ca="1">IFERROR(IF($C796="","",VLOOKUP(FİLTRE!$C796,'SKT LİSTESİ'!$F:$AJ,16,0)),"")</f>
        <v/>
      </c>
      <c r="AF796" s="179" t="str">
        <f t="shared" ca="1" si="50"/>
        <v/>
      </c>
      <c r="AG796" s="179">
        <f t="shared" ca="1" si="51"/>
        <v>0</v>
      </c>
      <c r="AH796" s="179">
        <f t="shared" ca="1" si="52"/>
        <v>0</v>
      </c>
    </row>
    <row r="797" spans="2:34" ht="15.75" x14ac:dyDescent="0.25">
      <c r="B797">
        <f t="shared" ca="1" si="49"/>
        <v>785</v>
      </c>
      <c r="C797" t="str">
        <f ca="1">IFERROR(VLOOKUP(B797,'SKT LİSTESİ'!F:F,1,0),"")</f>
        <v/>
      </c>
      <c r="E797" s="128" t="str">
        <f ca="1">IFERROR(IF($C797="","",VLOOKUP(FİLTRE!$C797,'SKT LİSTESİ'!$F:$S,5,0)),"")</f>
        <v/>
      </c>
      <c r="F797" s="129" t="str">
        <f ca="1">IFERROR(IF($C797="","",VLOOKUP(FİLTRE!$C797,'SKT LİSTESİ'!$F:$S,7,0)),"")</f>
        <v/>
      </c>
      <c r="G797" s="130" t="str">
        <f ca="1">IFERROR(IF($C797="","",VLOOKUP(FİLTRE!$C797,'SKT LİSTESİ'!$F:$S,8,0)),"")</f>
        <v/>
      </c>
      <c r="H797" s="131" t="str">
        <f ca="1">IF(E797="","",IF($C797="","",VLOOKUP(FİLTRE!$C797,'SKT LİSTESİ'!$F:$S,9,0)))</f>
        <v/>
      </c>
      <c r="I797" s="132" t="str">
        <f ca="1">IFERROR(IF($C797="","",VLOOKUP(FİLTRE!$C797,'SKT LİSTESİ'!$F:$S,10,0)),"")</f>
        <v/>
      </c>
      <c r="J797" s="133" t="str">
        <f ca="1">IFERROR(IF($C797="","",VLOOKUP(FİLTRE!$C797,'SKT LİSTESİ'!$F:$S,11,0)),"")</f>
        <v/>
      </c>
      <c r="K797" s="134" t="str">
        <f ca="1">IFERROR(IF($C797="","",VLOOKUP(FİLTRE!$C797,'SKT LİSTESİ'!$F:$S,12,0)),"")</f>
        <v/>
      </c>
      <c r="L797" s="134" t="str">
        <f ca="1">IFERROR(IF($C797="","",VLOOKUP(FİLTRE!$C797,'SKT LİSTESİ'!$F:$S,13,0)),"")</f>
        <v/>
      </c>
      <c r="M797" s="135" t="str">
        <f ca="1">IFERROR(IF($C797="","",VLOOKUP(FİLTRE!$C797,'SKT LİSTESİ'!$F:$AJ,14,0)),"")</f>
        <v/>
      </c>
      <c r="N797" s="31" t="str">
        <f ca="1">IFERROR(IF($C797="","",VLOOKUP(FİLTRE!$C797,'SKT LİSTESİ'!$F:$AJ,22,0)),"")</f>
        <v/>
      </c>
      <c r="O797" s="136" t="str">
        <f ca="1">IFERROR(IF($C797="","",VLOOKUP(FİLTRE!$C797,'SKT LİSTESİ'!$F:$AJ,23,0)),"")</f>
        <v/>
      </c>
      <c r="P797" s="31"/>
      <c r="Q797" s="31"/>
      <c r="R797" s="137" t="str">
        <f ca="1">(IFERROR(IF($C797="","",VLOOKUP(FİLTRE!$C797,'SKT LİSTESİ'!$F:$AJ,15,0)),""))</f>
        <v/>
      </c>
      <c r="S797" s="138" t="str">
        <f ca="1">IFERROR(IF($C797="","",VLOOKUP(FİLTRE!$C797,'SKT LİSTESİ'!$F:$AJ,16,0)),"")</f>
        <v/>
      </c>
      <c r="AF797" s="179" t="str">
        <f t="shared" ca="1" si="50"/>
        <v/>
      </c>
      <c r="AG797" s="179">
        <f t="shared" ca="1" si="51"/>
        <v>0</v>
      </c>
      <c r="AH797" s="179">
        <f t="shared" ca="1" si="52"/>
        <v>0</v>
      </c>
    </row>
    <row r="798" spans="2:34" ht="15.75" x14ac:dyDescent="0.25">
      <c r="B798">
        <f t="shared" ca="1" si="49"/>
        <v>786</v>
      </c>
      <c r="C798" t="str">
        <f ca="1">IFERROR(VLOOKUP(B798,'SKT LİSTESİ'!F:F,1,0),"")</f>
        <v/>
      </c>
      <c r="E798" s="128" t="str">
        <f ca="1">IFERROR(IF($C798="","",VLOOKUP(FİLTRE!$C798,'SKT LİSTESİ'!$F:$S,5,0)),"")</f>
        <v/>
      </c>
      <c r="F798" s="129" t="str">
        <f ca="1">IFERROR(IF($C798="","",VLOOKUP(FİLTRE!$C798,'SKT LİSTESİ'!$F:$S,7,0)),"")</f>
        <v/>
      </c>
      <c r="G798" s="130" t="str">
        <f ca="1">IFERROR(IF($C798="","",VLOOKUP(FİLTRE!$C798,'SKT LİSTESİ'!$F:$S,8,0)),"")</f>
        <v/>
      </c>
      <c r="H798" s="131" t="str">
        <f ca="1">IF(E798="","",IF($C798="","",VLOOKUP(FİLTRE!$C798,'SKT LİSTESİ'!$F:$S,9,0)))</f>
        <v/>
      </c>
      <c r="I798" s="132" t="str">
        <f ca="1">IFERROR(IF($C798="","",VLOOKUP(FİLTRE!$C798,'SKT LİSTESİ'!$F:$S,10,0)),"")</f>
        <v/>
      </c>
      <c r="J798" s="133" t="str">
        <f ca="1">IFERROR(IF($C798="","",VLOOKUP(FİLTRE!$C798,'SKT LİSTESİ'!$F:$S,11,0)),"")</f>
        <v/>
      </c>
      <c r="K798" s="134" t="str">
        <f ca="1">IFERROR(IF($C798="","",VLOOKUP(FİLTRE!$C798,'SKT LİSTESİ'!$F:$S,12,0)),"")</f>
        <v/>
      </c>
      <c r="L798" s="134" t="str">
        <f ca="1">IFERROR(IF($C798="","",VLOOKUP(FİLTRE!$C798,'SKT LİSTESİ'!$F:$S,13,0)),"")</f>
        <v/>
      </c>
      <c r="M798" s="135" t="str">
        <f ca="1">IFERROR(IF($C798="","",VLOOKUP(FİLTRE!$C798,'SKT LİSTESİ'!$F:$AJ,14,0)),"")</f>
        <v/>
      </c>
      <c r="N798" s="31" t="str">
        <f ca="1">IFERROR(IF($C798="","",VLOOKUP(FİLTRE!$C798,'SKT LİSTESİ'!$F:$AJ,22,0)),"")</f>
        <v/>
      </c>
      <c r="O798" s="136" t="str">
        <f ca="1">IFERROR(IF($C798="","",VLOOKUP(FİLTRE!$C798,'SKT LİSTESİ'!$F:$AJ,23,0)),"")</f>
        <v/>
      </c>
      <c r="P798" s="31"/>
      <c r="Q798" s="31"/>
      <c r="R798" s="137" t="str">
        <f ca="1">(IFERROR(IF($C798="","",VLOOKUP(FİLTRE!$C798,'SKT LİSTESİ'!$F:$AJ,15,0)),""))</f>
        <v/>
      </c>
      <c r="S798" s="138" t="str">
        <f ca="1">IFERROR(IF($C798="","",VLOOKUP(FİLTRE!$C798,'SKT LİSTESİ'!$F:$AJ,16,0)),"")</f>
        <v/>
      </c>
      <c r="AF798" s="179" t="str">
        <f t="shared" ca="1" si="50"/>
        <v/>
      </c>
      <c r="AG798" s="179">
        <f t="shared" ca="1" si="51"/>
        <v>0</v>
      </c>
      <c r="AH798" s="179">
        <f t="shared" ca="1" si="52"/>
        <v>0</v>
      </c>
    </row>
    <row r="799" spans="2:34" ht="15.75" x14ac:dyDescent="0.25">
      <c r="B799">
        <f t="shared" ca="1" si="49"/>
        <v>787</v>
      </c>
      <c r="C799" t="str">
        <f ca="1">IFERROR(VLOOKUP(B799,'SKT LİSTESİ'!F:F,1,0),"")</f>
        <v/>
      </c>
      <c r="E799" s="128" t="str">
        <f ca="1">IFERROR(IF($C799="","",VLOOKUP(FİLTRE!$C799,'SKT LİSTESİ'!$F:$S,5,0)),"")</f>
        <v/>
      </c>
      <c r="F799" s="129" t="str">
        <f ca="1">IFERROR(IF($C799="","",VLOOKUP(FİLTRE!$C799,'SKT LİSTESİ'!$F:$S,7,0)),"")</f>
        <v/>
      </c>
      <c r="G799" s="130" t="str">
        <f ca="1">IFERROR(IF($C799="","",VLOOKUP(FİLTRE!$C799,'SKT LİSTESİ'!$F:$S,8,0)),"")</f>
        <v/>
      </c>
      <c r="H799" s="131" t="str">
        <f ca="1">IF(E799="","",IF($C799="","",VLOOKUP(FİLTRE!$C799,'SKT LİSTESİ'!$F:$S,9,0)))</f>
        <v/>
      </c>
      <c r="I799" s="132" t="str">
        <f ca="1">IFERROR(IF($C799="","",VLOOKUP(FİLTRE!$C799,'SKT LİSTESİ'!$F:$S,10,0)),"")</f>
        <v/>
      </c>
      <c r="J799" s="133" t="str">
        <f ca="1">IFERROR(IF($C799="","",VLOOKUP(FİLTRE!$C799,'SKT LİSTESİ'!$F:$S,11,0)),"")</f>
        <v/>
      </c>
      <c r="K799" s="134" t="str">
        <f ca="1">IFERROR(IF($C799="","",VLOOKUP(FİLTRE!$C799,'SKT LİSTESİ'!$F:$S,12,0)),"")</f>
        <v/>
      </c>
      <c r="L799" s="134" t="str">
        <f ca="1">IFERROR(IF($C799="","",VLOOKUP(FİLTRE!$C799,'SKT LİSTESİ'!$F:$S,13,0)),"")</f>
        <v/>
      </c>
      <c r="M799" s="135" t="str">
        <f ca="1">IFERROR(IF($C799="","",VLOOKUP(FİLTRE!$C799,'SKT LİSTESİ'!$F:$AJ,14,0)),"")</f>
        <v/>
      </c>
      <c r="N799" s="31" t="str">
        <f ca="1">IFERROR(IF($C799="","",VLOOKUP(FİLTRE!$C799,'SKT LİSTESİ'!$F:$AJ,22,0)),"")</f>
        <v/>
      </c>
      <c r="O799" s="136" t="str">
        <f ca="1">IFERROR(IF($C799="","",VLOOKUP(FİLTRE!$C799,'SKT LİSTESİ'!$F:$AJ,23,0)),"")</f>
        <v/>
      </c>
      <c r="P799" s="31"/>
      <c r="Q799" s="31"/>
      <c r="R799" s="137" t="str">
        <f ca="1">(IFERROR(IF($C799="","",VLOOKUP(FİLTRE!$C799,'SKT LİSTESİ'!$F:$AJ,15,0)),""))</f>
        <v/>
      </c>
      <c r="S799" s="138" t="str">
        <f ca="1">IFERROR(IF($C799="","",VLOOKUP(FİLTRE!$C799,'SKT LİSTESİ'!$F:$AJ,16,0)),"")</f>
        <v/>
      </c>
      <c r="AF799" s="179" t="str">
        <f t="shared" ca="1" si="50"/>
        <v/>
      </c>
      <c r="AG799" s="179">
        <f t="shared" ca="1" si="51"/>
        <v>0</v>
      </c>
      <c r="AH799" s="179">
        <f t="shared" ca="1" si="52"/>
        <v>0</v>
      </c>
    </row>
    <row r="800" spans="2:34" ht="15.75" x14ac:dyDescent="0.25">
      <c r="B800">
        <f t="shared" ca="1" si="49"/>
        <v>788</v>
      </c>
      <c r="C800" t="str">
        <f ca="1">IFERROR(VLOOKUP(B800,'SKT LİSTESİ'!F:F,1,0),"")</f>
        <v/>
      </c>
      <c r="E800" s="128" t="str">
        <f ca="1">IFERROR(IF($C800="","",VLOOKUP(FİLTRE!$C800,'SKT LİSTESİ'!$F:$S,5,0)),"")</f>
        <v/>
      </c>
      <c r="F800" s="129" t="str">
        <f ca="1">IFERROR(IF($C800="","",VLOOKUP(FİLTRE!$C800,'SKT LİSTESİ'!$F:$S,7,0)),"")</f>
        <v/>
      </c>
      <c r="G800" s="130" t="str">
        <f ca="1">IFERROR(IF($C800="","",VLOOKUP(FİLTRE!$C800,'SKT LİSTESİ'!$F:$S,8,0)),"")</f>
        <v/>
      </c>
      <c r="H800" s="131" t="str">
        <f ca="1">IF(E800="","",IF($C800="","",VLOOKUP(FİLTRE!$C800,'SKT LİSTESİ'!$F:$S,9,0)))</f>
        <v/>
      </c>
      <c r="I800" s="132" t="str">
        <f ca="1">IFERROR(IF($C800="","",VLOOKUP(FİLTRE!$C800,'SKT LİSTESİ'!$F:$S,10,0)),"")</f>
        <v/>
      </c>
      <c r="J800" s="133" t="str">
        <f ca="1">IFERROR(IF($C800="","",VLOOKUP(FİLTRE!$C800,'SKT LİSTESİ'!$F:$S,11,0)),"")</f>
        <v/>
      </c>
      <c r="K800" s="134" t="str">
        <f ca="1">IFERROR(IF($C800="","",VLOOKUP(FİLTRE!$C800,'SKT LİSTESİ'!$F:$S,12,0)),"")</f>
        <v/>
      </c>
      <c r="L800" s="134" t="str">
        <f ca="1">IFERROR(IF($C800="","",VLOOKUP(FİLTRE!$C800,'SKT LİSTESİ'!$F:$S,13,0)),"")</f>
        <v/>
      </c>
      <c r="M800" s="135" t="str">
        <f ca="1">IFERROR(IF($C800="","",VLOOKUP(FİLTRE!$C800,'SKT LİSTESİ'!$F:$AJ,14,0)),"")</f>
        <v/>
      </c>
      <c r="N800" s="31" t="str">
        <f ca="1">IFERROR(IF($C800="","",VLOOKUP(FİLTRE!$C800,'SKT LİSTESİ'!$F:$AJ,22,0)),"")</f>
        <v/>
      </c>
      <c r="O800" s="136" t="str">
        <f ca="1">IFERROR(IF($C800="","",VLOOKUP(FİLTRE!$C800,'SKT LİSTESİ'!$F:$AJ,23,0)),"")</f>
        <v/>
      </c>
      <c r="P800" s="31"/>
      <c r="Q800" s="31"/>
      <c r="R800" s="137" t="str">
        <f ca="1">(IFERROR(IF($C800="","",VLOOKUP(FİLTRE!$C800,'SKT LİSTESİ'!$F:$AJ,15,0)),""))</f>
        <v/>
      </c>
      <c r="S800" s="138" t="str">
        <f ca="1">IFERROR(IF($C800="","",VLOOKUP(FİLTRE!$C800,'SKT LİSTESİ'!$F:$AJ,16,0)),"")</f>
        <v/>
      </c>
      <c r="AF800" s="179" t="str">
        <f t="shared" ca="1" si="50"/>
        <v/>
      </c>
      <c r="AG800" s="179">
        <f t="shared" ca="1" si="51"/>
        <v>0</v>
      </c>
      <c r="AH800" s="179">
        <f t="shared" ca="1" si="52"/>
        <v>0</v>
      </c>
    </row>
    <row r="801" spans="2:34" ht="15.75" x14ac:dyDescent="0.25">
      <c r="B801">
        <f t="shared" ca="1" si="49"/>
        <v>789</v>
      </c>
      <c r="C801" t="str">
        <f ca="1">IFERROR(VLOOKUP(B801,'SKT LİSTESİ'!F:F,1,0),"")</f>
        <v/>
      </c>
      <c r="E801" s="128" t="str">
        <f ca="1">IFERROR(IF($C801="","",VLOOKUP(FİLTRE!$C801,'SKT LİSTESİ'!$F:$S,5,0)),"")</f>
        <v/>
      </c>
      <c r="F801" s="129" t="str">
        <f ca="1">IFERROR(IF($C801="","",VLOOKUP(FİLTRE!$C801,'SKT LİSTESİ'!$F:$S,7,0)),"")</f>
        <v/>
      </c>
      <c r="G801" s="130" t="str">
        <f ca="1">IFERROR(IF($C801="","",VLOOKUP(FİLTRE!$C801,'SKT LİSTESİ'!$F:$S,8,0)),"")</f>
        <v/>
      </c>
      <c r="H801" s="131" t="str">
        <f ca="1">IF(E801="","",IF($C801="","",VLOOKUP(FİLTRE!$C801,'SKT LİSTESİ'!$F:$S,9,0)))</f>
        <v/>
      </c>
      <c r="I801" s="132" t="str">
        <f ca="1">IFERROR(IF($C801="","",VLOOKUP(FİLTRE!$C801,'SKT LİSTESİ'!$F:$S,10,0)),"")</f>
        <v/>
      </c>
      <c r="J801" s="133" t="str">
        <f ca="1">IFERROR(IF($C801="","",VLOOKUP(FİLTRE!$C801,'SKT LİSTESİ'!$F:$S,11,0)),"")</f>
        <v/>
      </c>
      <c r="K801" s="134" t="str">
        <f ca="1">IFERROR(IF($C801="","",VLOOKUP(FİLTRE!$C801,'SKT LİSTESİ'!$F:$S,12,0)),"")</f>
        <v/>
      </c>
      <c r="L801" s="134" t="str">
        <f ca="1">IFERROR(IF($C801="","",VLOOKUP(FİLTRE!$C801,'SKT LİSTESİ'!$F:$S,13,0)),"")</f>
        <v/>
      </c>
      <c r="M801" s="135" t="str">
        <f ca="1">IFERROR(IF($C801="","",VLOOKUP(FİLTRE!$C801,'SKT LİSTESİ'!$F:$AJ,14,0)),"")</f>
        <v/>
      </c>
      <c r="N801" s="31" t="str">
        <f ca="1">IFERROR(IF($C801="","",VLOOKUP(FİLTRE!$C801,'SKT LİSTESİ'!$F:$AJ,22,0)),"")</f>
        <v/>
      </c>
      <c r="O801" s="136" t="str">
        <f ca="1">IFERROR(IF($C801="","",VLOOKUP(FİLTRE!$C801,'SKT LİSTESİ'!$F:$AJ,23,0)),"")</f>
        <v/>
      </c>
      <c r="P801" s="31"/>
      <c r="Q801" s="31"/>
      <c r="R801" s="137" t="str">
        <f ca="1">(IFERROR(IF($C801="","",VLOOKUP(FİLTRE!$C801,'SKT LİSTESİ'!$F:$AJ,15,0)),""))</f>
        <v/>
      </c>
      <c r="S801" s="138" t="str">
        <f ca="1">IFERROR(IF($C801="","",VLOOKUP(FİLTRE!$C801,'SKT LİSTESİ'!$F:$AJ,16,0)),"")</f>
        <v/>
      </c>
      <c r="AF801" s="179" t="str">
        <f t="shared" ca="1" si="50"/>
        <v/>
      </c>
      <c r="AG801" s="179">
        <f t="shared" ca="1" si="51"/>
        <v>0</v>
      </c>
      <c r="AH801" s="179">
        <f t="shared" ca="1" si="52"/>
        <v>0</v>
      </c>
    </row>
    <row r="802" spans="2:34" ht="15.75" x14ac:dyDescent="0.25">
      <c r="B802">
        <f t="shared" ca="1" si="49"/>
        <v>790</v>
      </c>
      <c r="C802" t="str">
        <f ca="1">IFERROR(VLOOKUP(B802,'SKT LİSTESİ'!F:F,1,0),"")</f>
        <v/>
      </c>
      <c r="E802" s="128" t="str">
        <f ca="1">IFERROR(IF($C802="","",VLOOKUP(FİLTRE!$C802,'SKT LİSTESİ'!$F:$S,5,0)),"")</f>
        <v/>
      </c>
      <c r="F802" s="129" t="str">
        <f ca="1">IFERROR(IF($C802="","",VLOOKUP(FİLTRE!$C802,'SKT LİSTESİ'!$F:$S,7,0)),"")</f>
        <v/>
      </c>
      <c r="G802" s="130" t="str">
        <f ca="1">IFERROR(IF($C802="","",VLOOKUP(FİLTRE!$C802,'SKT LİSTESİ'!$F:$S,8,0)),"")</f>
        <v/>
      </c>
      <c r="H802" s="131" t="str">
        <f ca="1">IF(E802="","",IF($C802="","",VLOOKUP(FİLTRE!$C802,'SKT LİSTESİ'!$F:$S,9,0)))</f>
        <v/>
      </c>
      <c r="I802" s="132" t="str">
        <f ca="1">IFERROR(IF($C802="","",VLOOKUP(FİLTRE!$C802,'SKT LİSTESİ'!$F:$S,10,0)),"")</f>
        <v/>
      </c>
      <c r="J802" s="133" t="str">
        <f ca="1">IFERROR(IF($C802="","",VLOOKUP(FİLTRE!$C802,'SKT LİSTESİ'!$F:$S,11,0)),"")</f>
        <v/>
      </c>
      <c r="K802" s="134" t="str">
        <f ca="1">IFERROR(IF($C802="","",VLOOKUP(FİLTRE!$C802,'SKT LİSTESİ'!$F:$S,12,0)),"")</f>
        <v/>
      </c>
      <c r="L802" s="134" t="str">
        <f ca="1">IFERROR(IF($C802="","",VLOOKUP(FİLTRE!$C802,'SKT LİSTESİ'!$F:$S,13,0)),"")</f>
        <v/>
      </c>
      <c r="M802" s="135" t="str">
        <f ca="1">IFERROR(IF($C802="","",VLOOKUP(FİLTRE!$C802,'SKT LİSTESİ'!$F:$AJ,14,0)),"")</f>
        <v/>
      </c>
      <c r="N802" s="31" t="str">
        <f ca="1">IFERROR(IF($C802="","",VLOOKUP(FİLTRE!$C802,'SKT LİSTESİ'!$F:$AJ,22,0)),"")</f>
        <v/>
      </c>
      <c r="O802" s="136" t="str">
        <f ca="1">IFERROR(IF($C802="","",VLOOKUP(FİLTRE!$C802,'SKT LİSTESİ'!$F:$AJ,23,0)),"")</f>
        <v/>
      </c>
      <c r="P802" s="31"/>
      <c r="Q802" s="31"/>
      <c r="R802" s="137" t="str">
        <f ca="1">(IFERROR(IF($C802="","",VLOOKUP(FİLTRE!$C802,'SKT LİSTESİ'!$F:$AJ,15,0)),""))</f>
        <v/>
      </c>
      <c r="S802" s="138" t="str">
        <f ca="1">IFERROR(IF($C802="","",VLOOKUP(FİLTRE!$C802,'SKT LİSTESİ'!$F:$AJ,16,0)),"")</f>
        <v/>
      </c>
      <c r="AF802" s="179" t="str">
        <f t="shared" ca="1" si="50"/>
        <v/>
      </c>
      <c r="AG802" s="179">
        <f t="shared" ca="1" si="51"/>
        <v>0</v>
      </c>
      <c r="AH802" s="179">
        <f t="shared" ca="1" si="52"/>
        <v>0</v>
      </c>
    </row>
    <row r="803" spans="2:34" ht="15.75" x14ac:dyDescent="0.25">
      <c r="B803">
        <f t="shared" ca="1" si="49"/>
        <v>791</v>
      </c>
      <c r="C803" t="str">
        <f ca="1">IFERROR(VLOOKUP(B803,'SKT LİSTESİ'!F:F,1,0),"")</f>
        <v/>
      </c>
      <c r="E803" s="128" t="str">
        <f ca="1">IFERROR(IF($C803="","",VLOOKUP(FİLTRE!$C803,'SKT LİSTESİ'!$F:$S,5,0)),"")</f>
        <v/>
      </c>
      <c r="F803" s="129" t="str">
        <f ca="1">IFERROR(IF($C803="","",VLOOKUP(FİLTRE!$C803,'SKT LİSTESİ'!$F:$S,7,0)),"")</f>
        <v/>
      </c>
      <c r="G803" s="130" t="str">
        <f ca="1">IFERROR(IF($C803="","",VLOOKUP(FİLTRE!$C803,'SKT LİSTESİ'!$F:$S,8,0)),"")</f>
        <v/>
      </c>
      <c r="H803" s="131" t="str">
        <f ca="1">IF(E803="","",IF($C803="","",VLOOKUP(FİLTRE!$C803,'SKT LİSTESİ'!$F:$S,9,0)))</f>
        <v/>
      </c>
      <c r="I803" s="132" t="str">
        <f ca="1">IFERROR(IF($C803="","",VLOOKUP(FİLTRE!$C803,'SKT LİSTESİ'!$F:$S,10,0)),"")</f>
        <v/>
      </c>
      <c r="J803" s="133" t="str">
        <f ca="1">IFERROR(IF($C803="","",VLOOKUP(FİLTRE!$C803,'SKT LİSTESİ'!$F:$S,11,0)),"")</f>
        <v/>
      </c>
      <c r="K803" s="134" t="str">
        <f ca="1">IFERROR(IF($C803="","",VLOOKUP(FİLTRE!$C803,'SKT LİSTESİ'!$F:$S,12,0)),"")</f>
        <v/>
      </c>
      <c r="L803" s="134" t="str">
        <f ca="1">IFERROR(IF($C803="","",VLOOKUP(FİLTRE!$C803,'SKT LİSTESİ'!$F:$S,13,0)),"")</f>
        <v/>
      </c>
      <c r="M803" s="135" t="str">
        <f ca="1">IFERROR(IF($C803="","",VLOOKUP(FİLTRE!$C803,'SKT LİSTESİ'!$F:$AJ,14,0)),"")</f>
        <v/>
      </c>
      <c r="N803" s="31" t="str">
        <f ca="1">IFERROR(IF($C803="","",VLOOKUP(FİLTRE!$C803,'SKT LİSTESİ'!$F:$AJ,22,0)),"")</f>
        <v/>
      </c>
      <c r="O803" s="136" t="str">
        <f ca="1">IFERROR(IF($C803="","",VLOOKUP(FİLTRE!$C803,'SKT LİSTESİ'!$F:$AJ,23,0)),"")</f>
        <v/>
      </c>
      <c r="P803" s="31"/>
      <c r="Q803" s="31"/>
      <c r="R803" s="137" t="str">
        <f ca="1">(IFERROR(IF($C803="","",VLOOKUP(FİLTRE!$C803,'SKT LİSTESİ'!$F:$AJ,15,0)),""))</f>
        <v/>
      </c>
      <c r="S803" s="138" t="str">
        <f ca="1">IFERROR(IF($C803="","",VLOOKUP(FİLTRE!$C803,'SKT LİSTESİ'!$F:$AJ,16,0)),"")</f>
        <v/>
      </c>
      <c r="AF803" s="179" t="str">
        <f t="shared" ca="1" si="50"/>
        <v/>
      </c>
      <c r="AG803" s="179">
        <f t="shared" ca="1" si="51"/>
        <v>0</v>
      </c>
      <c r="AH803" s="179">
        <f t="shared" ca="1" si="52"/>
        <v>0</v>
      </c>
    </row>
    <row r="804" spans="2:34" ht="15.75" x14ac:dyDescent="0.25">
      <c r="B804">
        <f t="shared" ca="1" si="49"/>
        <v>792</v>
      </c>
      <c r="C804" t="str">
        <f ca="1">IFERROR(VLOOKUP(B804,'SKT LİSTESİ'!F:F,1,0),"")</f>
        <v/>
      </c>
      <c r="E804" s="128" t="str">
        <f ca="1">IFERROR(IF($C804="","",VLOOKUP(FİLTRE!$C804,'SKT LİSTESİ'!$F:$S,5,0)),"")</f>
        <v/>
      </c>
      <c r="F804" s="129" t="str">
        <f ca="1">IFERROR(IF($C804="","",VLOOKUP(FİLTRE!$C804,'SKT LİSTESİ'!$F:$S,7,0)),"")</f>
        <v/>
      </c>
      <c r="G804" s="130" t="str">
        <f ca="1">IFERROR(IF($C804="","",VLOOKUP(FİLTRE!$C804,'SKT LİSTESİ'!$F:$S,8,0)),"")</f>
        <v/>
      </c>
      <c r="H804" s="131" t="str">
        <f ca="1">IF(E804="","",IF($C804="","",VLOOKUP(FİLTRE!$C804,'SKT LİSTESİ'!$F:$S,9,0)))</f>
        <v/>
      </c>
      <c r="I804" s="132" t="str">
        <f ca="1">IFERROR(IF($C804="","",VLOOKUP(FİLTRE!$C804,'SKT LİSTESİ'!$F:$S,10,0)),"")</f>
        <v/>
      </c>
      <c r="J804" s="133" t="str">
        <f ca="1">IFERROR(IF($C804="","",VLOOKUP(FİLTRE!$C804,'SKT LİSTESİ'!$F:$S,11,0)),"")</f>
        <v/>
      </c>
      <c r="K804" s="134" t="str">
        <f ca="1">IFERROR(IF($C804="","",VLOOKUP(FİLTRE!$C804,'SKT LİSTESİ'!$F:$S,12,0)),"")</f>
        <v/>
      </c>
      <c r="L804" s="134" t="str">
        <f ca="1">IFERROR(IF($C804="","",VLOOKUP(FİLTRE!$C804,'SKT LİSTESİ'!$F:$S,13,0)),"")</f>
        <v/>
      </c>
      <c r="M804" s="135" t="str">
        <f ca="1">IFERROR(IF($C804="","",VLOOKUP(FİLTRE!$C804,'SKT LİSTESİ'!$F:$AJ,14,0)),"")</f>
        <v/>
      </c>
      <c r="N804" s="31" t="str">
        <f ca="1">IFERROR(IF($C804="","",VLOOKUP(FİLTRE!$C804,'SKT LİSTESİ'!$F:$AJ,22,0)),"")</f>
        <v/>
      </c>
      <c r="O804" s="136" t="str">
        <f ca="1">IFERROR(IF($C804="","",VLOOKUP(FİLTRE!$C804,'SKT LİSTESİ'!$F:$AJ,23,0)),"")</f>
        <v/>
      </c>
      <c r="P804" s="31"/>
      <c r="Q804" s="31"/>
      <c r="R804" s="137" t="str">
        <f ca="1">(IFERROR(IF($C804="","",VLOOKUP(FİLTRE!$C804,'SKT LİSTESİ'!$F:$AJ,15,0)),""))</f>
        <v/>
      </c>
      <c r="S804" s="138" t="str">
        <f ca="1">IFERROR(IF($C804="","",VLOOKUP(FİLTRE!$C804,'SKT LİSTESİ'!$F:$AJ,16,0)),"")</f>
        <v/>
      </c>
      <c r="AF804" s="179" t="str">
        <f t="shared" ca="1" si="50"/>
        <v/>
      </c>
      <c r="AG804" s="179">
        <f t="shared" ca="1" si="51"/>
        <v>0</v>
      </c>
      <c r="AH804" s="179">
        <f t="shared" ca="1" si="52"/>
        <v>0</v>
      </c>
    </row>
    <row r="805" spans="2:34" ht="15.75" x14ac:dyDescent="0.25">
      <c r="B805">
        <f t="shared" ca="1" si="49"/>
        <v>793</v>
      </c>
      <c r="C805" t="str">
        <f ca="1">IFERROR(VLOOKUP(B805,'SKT LİSTESİ'!F:F,1,0),"")</f>
        <v/>
      </c>
      <c r="E805" s="128" t="str">
        <f ca="1">IFERROR(IF($C805="","",VLOOKUP(FİLTRE!$C805,'SKT LİSTESİ'!$F:$S,5,0)),"")</f>
        <v/>
      </c>
      <c r="F805" s="129" t="str">
        <f ca="1">IFERROR(IF($C805="","",VLOOKUP(FİLTRE!$C805,'SKT LİSTESİ'!$F:$S,7,0)),"")</f>
        <v/>
      </c>
      <c r="G805" s="130" t="str">
        <f ca="1">IFERROR(IF($C805="","",VLOOKUP(FİLTRE!$C805,'SKT LİSTESİ'!$F:$S,8,0)),"")</f>
        <v/>
      </c>
      <c r="H805" s="131" t="str">
        <f ca="1">IF(E805="","",IF($C805="","",VLOOKUP(FİLTRE!$C805,'SKT LİSTESİ'!$F:$S,9,0)))</f>
        <v/>
      </c>
      <c r="I805" s="132" t="str">
        <f ca="1">IFERROR(IF($C805="","",VLOOKUP(FİLTRE!$C805,'SKT LİSTESİ'!$F:$S,10,0)),"")</f>
        <v/>
      </c>
      <c r="J805" s="133" t="str">
        <f ca="1">IFERROR(IF($C805="","",VLOOKUP(FİLTRE!$C805,'SKT LİSTESİ'!$F:$S,11,0)),"")</f>
        <v/>
      </c>
      <c r="K805" s="134" t="str">
        <f ca="1">IFERROR(IF($C805="","",VLOOKUP(FİLTRE!$C805,'SKT LİSTESİ'!$F:$S,12,0)),"")</f>
        <v/>
      </c>
      <c r="L805" s="134" t="str">
        <f ca="1">IFERROR(IF($C805="","",VLOOKUP(FİLTRE!$C805,'SKT LİSTESİ'!$F:$S,13,0)),"")</f>
        <v/>
      </c>
      <c r="M805" s="135" t="str">
        <f ca="1">IFERROR(IF($C805="","",VLOOKUP(FİLTRE!$C805,'SKT LİSTESİ'!$F:$AJ,14,0)),"")</f>
        <v/>
      </c>
      <c r="N805" s="31" t="str">
        <f ca="1">IFERROR(IF($C805="","",VLOOKUP(FİLTRE!$C805,'SKT LİSTESİ'!$F:$AJ,22,0)),"")</f>
        <v/>
      </c>
      <c r="O805" s="136" t="str">
        <f ca="1">IFERROR(IF($C805="","",VLOOKUP(FİLTRE!$C805,'SKT LİSTESİ'!$F:$AJ,23,0)),"")</f>
        <v/>
      </c>
      <c r="P805" s="31"/>
      <c r="Q805" s="31"/>
      <c r="R805" s="137" t="str">
        <f ca="1">(IFERROR(IF($C805="","",VLOOKUP(FİLTRE!$C805,'SKT LİSTESİ'!$F:$AJ,15,0)),""))</f>
        <v/>
      </c>
      <c r="S805" s="138" t="str">
        <f ca="1">IFERROR(IF($C805="","",VLOOKUP(FİLTRE!$C805,'SKT LİSTESİ'!$F:$AJ,16,0)),"")</f>
        <v/>
      </c>
      <c r="AF805" s="179" t="str">
        <f t="shared" ca="1" si="50"/>
        <v/>
      </c>
      <c r="AG805" s="179">
        <f t="shared" ca="1" si="51"/>
        <v>0</v>
      </c>
      <c r="AH805" s="179">
        <f t="shared" ca="1" si="52"/>
        <v>0</v>
      </c>
    </row>
    <row r="806" spans="2:34" ht="15.75" x14ac:dyDescent="0.25">
      <c r="B806">
        <f t="shared" ca="1" si="49"/>
        <v>794</v>
      </c>
      <c r="C806" t="str">
        <f ca="1">IFERROR(VLOOKUP(B806,'SKT LİSTESİ'!F:F,1,0),"")</f>
        <v/>
      </c>
      <c r="E806" s="128" t="str">
        <f ca="1">IFERROR(IF($C806="","",VLOOKUP(FİLTRE!$C806,'SKT LİSTESİ'!$F:$S,5,0)),"")</f>
        <v/>
      </c>
      <c r="F806" s="129" t="str">
        <f ca="1">IFERROR(IF($C806="","",VLOOKUP(FİLTRE!$C806,'SKT LİSTESİ'!$F:$S,7,0)),"")</f>
        <v/>
      </c>
      <c r="G806" s="130" t="str">
        <f ca="1">IFERROR(IF($C806="","",VLOOKUP(FİLTRE!$C806,'SKT LİSTESİ'!$F:$S,8,0)),"")</f>
        <v/>
      </c>
      <c r="H806" s="131" t="str">
        <f ca="1">IF(E806="","",IF($C806="","",VLOOKUP(FİLTRE!$C806,'SKT LİSTESİ'!$F:$S,9,0)))</f>
        <v/>
      </c>
      <c r="I806" s="132" t="str">
        <f ca="1">IFERROR(IF($C806="","",VLOOKUP(FİLTRE!$C806,'SKT LİSTESİ'!$F:$S,10,0)),"")</f>
        <v/>
      </c>
      <c r="J806" s="133" t="str">
        <f ca="1">IFERROR(IF($C806="","",VLOOKUP(FİLTRE!$C806,'SKT LİSTESİ'!$F:$S,11,0)),"")</f>
        <v/>
      </c>
      <c r="K806" s="134" t="str">
        <f ca="1">IFERROR(IF($C806="","",VLOOKUP(FİLTRE!$C806,'SKT LİSTESİ'!$F:$S,12,0)),"")</f>
        <v/>
      </c>
      <c r="L806" s="134" t="str">
        <f ca="1">IFERROR(IF($C806="","",VLOOKUP(FİLTRE!$C806,'SKT LİSTESİ'!$F:$S,13,0)),"")</f>
        <v/>
      </c>
      <c r="M806" s="135" t="str">
        <f ca="1">IFERROR(IF($C806="","",VLOOKUP(FİLTRE!$C806,'SKT LİSTESİ'!$F:$AJ,14,0)),"")</f>
        <v/>
      </c>
      <c r="N806" s="31" t="str">
        <f ca="1">IFERROR(IF($C806="","",VLOOKUP(FİLTRE!$C806,'SKT LİSTESİ'!$F:$AJ,22,0)),"")</f>
        <v/>
      </c>
      <c r="O806" s="136" t="str">
        <f ca="1">IFERROR(IF($C806="","",VLOOKUP(FİLTRE!$C806,'SKT LİSTESİ'!$F:$AJ,23,0)),"")</f>
        <v/>
      </c>
      <c r="P806" s="31"/>
      <c r="Q806" s="31"/>
      <c r="R806" s="137" t="str">
        <f ca="1">(IFERROR(IF($C806="","",VLOOKUP(FİLTRE!$C806,'SKT LİSTESİ'!$F:$AJ,15,0)),""))</f>
        <v/>
      </c>
      <c r="S806" s="138" t="str">
        <f ca="1">IFERROR(IF($C806="","",VLOOKUP(FİLTRE!$C806,'SKT LİSTESİ'!$F:$AJ,16,0)),"")</f>
        <v/>
      </c>
      <c r="AF806" s="179" t="str">
        <f t="shared" ca="1" si="50"/>
        <v/>
      </c>
      <c r="AG806" s="179">
        <f t="shared" ca="1" si="51"/>
        <v>0</v>
      </c>
      <c r="AH806" s="179">
        <f t="shared" ca="1" si="52"/>
        <v>0</v>
      </c>
    </row>
    <row r="807" spans="2:34" ht="15.75" x14ac:dyDescent="0.25">
      <c r="B807">
        <f t="shared" ca="1" si="49"/>
        <v>795</v>
      </c>
      <c r="C807" t="str">
        <f ca="1">IFERROR(VLOOKUP(B807,'SKT LİSTESİ'!F:F,1,0),"")</f>
        <v/>
      </c>
      <c r="E807" s="128" t="str">
        <f ca="1">IFERROR(IF($C807="","",VLOOKUP(FİLTRE!$C807,'SKT LİSTESİ'!$F:$S,5,0)),"")</f>
        <v/>
      </c>
      <c r="F807" s="129" t="str">
        <f ca="1">IFERROR(IF($C807="","",VLOOKUP(FİLTRE!$C807,'SKT LİSTESİ'!$F:$S,7,0)),"")</f>
        <v/>
      </c>
      <c r="G807" s="130" t="str">
        <f ca="1">IFERROR(IF($C807="","",VLOOKUP(FİLTRE!$C807,'SKT LİSTESİ'!$F:$S,8,0)),"")</f>
        <v/>
      </c>
      <c r="H807" s="131" t="str">
        <f ca="1">IF(E807="","",IF($C807="","",VLOOKUP(FİLTRE!$C807,'SKT LİSTESİ'!$F:$S,9,0)))</f>
        <v/>
      </c>
      <c r="I807" s="132" t="str">
        <f ca="1">IFERROR(IF($C807="","",VLOOKUP(FİLTRE!$C807,'SKT LİSTESİ'!$F:$S,10,0)),"")</f>
        <v/>
      </c>
      <c r="J807" s="133" t="str">
        <f ca="1">IFERROR(IF($C807="","",VLOOKUP(FİLTRE!$C807,'SKT LİSTESİ'!$F:$S,11,0)),"")</f>
        <v/>
      </c>
      <c r="K807" s="134" t="str">
        <f ca="1">IFERROR(IF($C807="","",VLOOKUP(FİLTRE!$C807,'SKT LİSTESİ'!$F:$S,12,0)),"")</f>
        <v/>
      </c>
      <c r="L807" s="134" t="str">
        <f ca="1">IFERROR(IF($C807="","",VLOOKUP(FİLTRE!$C807,'SKT LİSTESİ'!$F:$S,13,0)),"")</f>
        <v/>
      </c>
      <c r="M807" s="135" t="str">
        <f ca="1">IFERROR(IF($C807="","",VLOOKUP(FİLTRE!$C807,'SKT LİSTESİ'!$F:$AJ,14,0)),"")</f>
        <v/>
      </c>
      <c r="N807" s="31" t="str">
        <f ca="1">IFERROR(IF($C807="","",VLOOKUP(FİLTRE!$C807,'SKT LİSTESİ'!$F:$AJ,22,0)),"")</f>
        <v/>
      </c>
      <c r="O807" s="136" t="str">
        <f ca="1">IFERROR(IF($C807="","",VLOOKUP(FİLTRE!$C807,'SKT LİSTESİ'!$F:$AJ,23,0)),"")</f>
        <v/>
      </c>
      <c r="P807" s="31"/>
      <c r="Q807" s="31"/>
      <c r="R807" s="137" t="str">
        <f ca="1">(IFERROR(IF($C807="","",VLOOKUP(FİLTRE!$C807,'SKT LİSTESİ'!$F:$AJ,15,0)),""))</f>
        <v/>
      </c>
      <c r="S807" s="138" t="str">
        <f ca="1">IFERROR(IF($C807="","",VLOOKUP(FİLTRE!$C807,'SKT LİSTESİ'!$F:$AJ,16,0)),"")</f>
        <v/>
      </c>
      <c r="AF807" s="179" t="str">
        <f t="shared" ca="1" si="50"/>
        <v/>
      </c>
      <c r="AG807" s="179">
        <f t="shared" ca="1" si="51"/>
        <v>0</v>
      </c>
      <c r="AH807" s="179">
        <f t="shared" ca="1" si="52"/>
        <v>0</v>
      </c>
    </row>
    <row r="808" spans="2:34" ht="15.75" x14ac:dyDescent="0.25">
      <c r="B808">
        <f t="shared" ca="1" si="49"/>
        <v>796</v>
      </c>
      <c r="C808" t="str">
        <f ca="1">IFERROR(VLOOKUP(B808,'SKT LİSTESİ'!F:F,1,0),"")</f>
        <v/>
      </c>
      <c r="E808" s="128" t="str">
        <f ca="1">IFERROR(IF($C808="","",VLOOKUP(FİLTRE!$C808,'SKT LİSTESİ'!$F:$S,5,0)),"")</f>
        <v/>
      </c>
      <c r="F808" s="129" t="str">
        <f ca="1">IFERROR(IF($C808="","",VLOOKUP(FİLTRE!$C808,'SKT LİSTESİ'!$F:$S,7,0)),"")</f>
        <v/>
      </c>
      <c r="G808" s="130" t="str">
        <f ca="1">IFERROR(IF($C808="","",VLOOKUP(FİLTRE!$C808,'SKT LİSTESİ'!$F:$S,8,0)),"")</f>
        <v/>
      </c>
      <c r="H808" s="131" t="str">
        <f ca="1">IF(E808="","",IF($C808="","",VLOOKUP(FİLTRE!$C808,'SKT LİSTESİ'!$F:$S,9,0)))</f>
        <v/>
      </c>
      <c r="I808" s="132" t="str">
        <f ca="1">IFERROR(IF($C808="","",VLOOKUP(FİLTRE!$C808,'SKT LİSTESİ'!$F:$S,10,0)),"")</f>
        <v/>
      </c>
      <c r="J808" s="133" t="str">
        <f ca="1">IFERROR(IF($C808="","",VLOOKUP(FİLTRE!$C808,'SKT LİSTESİ'!$F:$S,11,0)),"")</f>
        <v/>
      </c>
      <c r="K808" s="134" t="str">
        <f ca="1">IFERROR(IF($C808="","",VLOOKUP(FİLTRE!$C808,'SKT LİSTESİ'!$F:$S,12,0)),"")</f>
        <v/>
      </c>
      <c r="L808" s="134" t="str">
        <f ca="1">IFERROR(IF($C808="","",VLOOKUP(FİLTRE!$C808,'SKT LİSTESİ'!$F:$S,13,0)),"")</f>
        <v/>
      </c>
      <c r="M808" s="135" t="str">
        <f ca="1">IFERROR(IF($C808="","",VLOOKUP(FİLTRE!$C808,'SKT LİSTESİ'!$F:$AJ,14,0)),"")</f>
        <v/>
      </c>
      <c r="N808" s="31" t="str">
        <f ca="1">IFERROR(IF($C808="","",VLOOKUP(FİLTRE!$C808,'SKT LİSTESİ'!$F:$AJ,22,0)),"")</f>
        <v/>
      </c>
      <c r="O808" s="136" t="str">
        <f ca="1">IFERROR(IF($C808="","",VLOOKUP(FİLTRE!$C808,'SKT LİSTESİ'!$F:$AJ,23,0)),"")</f>
        <v/>
      </c>
      <c r="P808" s="31"/>
      <c r="Q808" s="31"/>
      <c r="R808" s="137" t="str">
        <f ca="1">(IFERROR(IF($C808="","",VLOOKUP(FİLTRE!$C808,'SKT LİSTESİ'!$F:$AJ,15,0)),""))</f>
        <v/>
      </c>
      <c r="S808" s="138" t="str">
        <f ca="1">IFERROR(IF($C808="","",VLOOKUP(FİLTRE!$C808,'SKT LİSTESİ'!$F:$AJ,16,0)),"")</f>
        <v/>
      </c>
      <c r="AF808" s="179" t="str">
        <f t="shared" ca="1" si="50"/>
        <v/>
      </c>
      <c r="AG808" s="179">
        <f t="shared" ca="1" si="51"/>
        <v>0</v>
      </c>
      <c r="AH808" s="179">
        <f t="shared" ca="1" si="52"/>
        <v>0</v>
      </c>
    </row>
    <row r="809" spans="2:34" ht="15.75" x14ac:dyDescent="0.25">
      <c r="B809">
        <f t="shared" ca="1" si="49"/>
        <v>797</v>
      </c>
      <c r="C809" t="str">
        <f ca="1">IFERROR(VLOOKUP(B809,'SKT LİSTESİ'!F:F,1,0),"")</f>
        <v/>
      </c>
      <c r="E809" s="128" t="str">
        <f ca="1">IFERROR(IF($C809="","",VLOOKUP(FİLTRE!$C809,'SKT LİSTESİ'!$F:$S,5,0)),"")</f>
        <v/>
      </c>
      <c r="F809" s="129" t="str">
        <f ca="1">IFERROR(IF($C809="","",VLOOKUP(FİLTRE!$C809,'SKT LİSTESİ'!$F:$S,7,0)),"")</f>
        <v/>
      </c>
      <c r="G809" s="130" t="str">
        <f ca="1">IFERROR(IF($C809="","",VLOOKUP(FİLTRE!$C809,'SKT LİSTESİ'!$F:$S,8,0)),"")</f>
        <v/>
      </c>
      <c r="H809" s="131" t="str">
        <f ca="1">IF(E809="","",IF($C809="","",VLOOKUP(FİLTRE!$C809,'SKT LİSTESİ'!$F:$S,9,0)))</f>
        <v/>
      </c>
      <c r="I809" s="132" t="str">
        <f ca="1">IFERROR(IF($C809="","",VLOOKUP(FİLTRE!$C809,'SKT LİSTESİ'!$F:$S,10,0)),"")</f>
        <v/>
      </c>
      <c r="J809" s="133" t="str">
        <f ca="1">IFERROR(IF($C809="","",VLOOKUP(FİLTRE!$C809,'SKT LİSTESİ'!$F:$S,11,0)),"")</f>
        <v/>
      </c>
      <c r="K809" s="134" t="str">
        <f ca="1">IFERROR(IF($C809="","",VLOOKUP(FİLTRE!$C809,'SKT LİSTESİ'!$F:$S,12,0)),"")</f>
        <v/>
      </c>
      <c r="L809" s="134" t="str">
        <f ca="1">IFERROR(IF($C809="","",VLOOKUP(FİLTRE!$C809,'SKT LİSTESİ'!$F:$S,13,0)),"")</f>
        <v/>
      </c>
      <c r="M809" s="135" t="str">
        <f ca="1">IFERROR(IF($C809="","",VLOOKUP(FİLTRE!$C809,'SKT LİSTESİ'!$F:$AJ,14,0)),"")</f>
        <v/>
      </c>
      <c r="N809" s="31" t="str">
        <f ca="1">IFERROR(IF($C809="","",VLOOKUP(FİLTRE!$C809,'SKT LİSTESİ'!$F:$AJ,22,0)),"")</f>
        <v/>
      </c>
      <c r="O809" s="136" t="str">
        <f ca="1">IFERROR(IF($C809="","",VLOOKUP(FİLTRE!$C809,'SKT LİSTESİ'!$F:$AJ,23,0)),"")</f>
        <v/>
      </c>
      <c r="P809" s="31"/>
      <c r="Q809" s="31"/>
      <c r="R809" s="137" t="str">
        <f ca="1">(IFERROR(IF($C809="","",VLOOKUP(FİLTRE!$C809,'SKT LİSTESİ'!$F:$AJ,15,0)),""))</f>
        <v/>
      </c>
      <c r="S809" s="138" t="str">
        <f ca="1">IFERROR(IF($C809="","",VLOOKUP(FİLTRE!$C809,'SKT LİSTESİ'!$F:$AJ,16,0)),"")</f>
        <v/>
      </c>
      <c r="AF809" s="179" t="str">
        <f t="shared" ca="1" si="50"/>
        <v/>
      </c>
      <c r="AG809" s="179">
        <f t="shared" ca="1" si="51"/>
        <v>0</v>
      </c>
      <c r="AH809" s="179">
        <f t="shared" ca="1" si="52"/>
        <v>0</v>
      </c>
    </row>
    <row r="810" spans="2:34" ht="15.75" x14ac:dyDescent="0.25">
      <c r="B810">
        <f t="shared" ca="1" si="49"/>
        <v>798</v>
      </c>
      <c r="C810" t="str">
        <f ca="1">IFERROR(VLOOKUP(B810,'SKT LİSTESİ'!F:F,1,0),"")</f>
        <v/>
      </c>
      <c r="E810" s="128" t="str">
        <f ca="1">IFERROR(IF($C810="","",VLOOKUP(FİLTRE!$C810,'SKT LİSTESİ'!$F:$S,5,0)),"")</f>
        <v/>
      </c>
      <c r="F810" s="129" t="str">
        <f ca="1">IFERROR(IF($C810="","",VLOOKUP(FİLTRE!$C810,'SKT LİSTESİ'!$F:$S,7,0)),"")</f>
        <v/>
      </c>
      <c r="G810" s="130" t="str">
        <f ca="1">IFERROR(IF($C810="","",VLOOKUP(FİLTRE!$C810,'SKT LİSTESİ'!$F:$S,8,0)),"")</f>
        <v/>
      </c>
      <c r="H810" s="131" t="str">
        <f ca="1">IF(E810="","",IF($C810="","",VLOOKUP(FİLTRE!$C810,'SKT LİSTESİ'!$F:$S,9,0)))</f>
        <v/>
      </c>
      <c r="I810" s="132" t="str">
        <f ca="1">IFERROR(IF($C810="","",VLOOKUP(FİLTRE!$C810,'SKT LİSTESİ'!$F:$S,10,0)),"")</f>
        <v/>
      </c>
      <c r="J810" s="133" t="str">
        <f ca="1">IFERROR(IF($C810="","",VLOOKUP(FİLTRE!$C810,'SKT LİSTESİ'!$F:$S,11,0)),"")</f>
        <v/>
      </c>
      <c r="K810" s="134" t="str">
        <f ca="1">IFERROR(IF($C810="","",VLOOKUP(FİLTRE!$C810,'SKT LİSTESİ'!$F:$S,12,0)),"")</f>
        <v/>
      </c>
      <c r="L810" s="134" t="str">
        <f ca="1">IFERROR(IF($C810="","",VLOOKUP(FİLTRE!$C810,'SKT LİSTESİ'!$F:$S,13,0)),"")</f>
        <v/>
      </c>
      <c r="M810" s="135" t="str">
        <f ca="1">IFERROR(IF($C810="","",VLOOKUP(FİLTRE!$C810,'SKT LİSTESİ'!$F:$AJ,14,0)),"")</f>
        <v/>
      </c>
      <c r="N810" s="31" t="str">
        <f ca="1">IFERROR(IF($C810="","",VLOOKUP(FİLTRE!$C810,'SKT LİSTESİ'!$F:$AJ,22,0)),"")</f>
        <v/>
      </c>
      <c r="O810" s="136" t="str">
        <f ca="1">IFERROR(IF($C810="","",VLOOKUP(FİLTRE!$C810,'SKT LİSTESİ'!$F:$AJ,23,0)),"")</f>
        <v/>
      </c>
      <c r="P810" s="31"/>
      <c r="Q810" s="31"/>
      <c r="R810" s="137" t="str">
        <f ca="1">(IFERROR(IF($C810="","",VLOOKUP(FİLTRE!$C810,'SKT LİSTESİ'!$F:$AJ,15,0)),""))</f>
        <v/>
      </c>
      <c r="S810" s="138" t="str">
        <f ca="1">IFERROR(IF($C810="","",VLOOKUP(FİLTRE!$C810,'SKT LİSTESİ'!$F:$AJ,16,0)),"")</f>
        <v/>
      </c>
      <c r="AF810" s="179" t="str">
        <f t="shared" ca="1" si="50"/>
        <v/>
      </c>
      <c r="AG810" s="179">
        <f t="shared" ca="1" si="51"/>
        <v>0</v>
      </c>
      <c r="AH810" s="179">
        <f t="shared" ca="1" si="52"/>
        <v>0</v>
      </c>
    </row>
    <row r="811" spans="2:34" ht="15.75" x14ac:dyDescent="0.25">
      <c r="B811">
        <f t="shared" ca="1" si="49"/>
        <v>799</v>
      </c>
      <c r="C811" t="str">
        <f ca="1">IFERROR(VLOOKUP(B811,'SKT LİSTESİ'!F:F,1,0),"")</f>
        <v/>
      </c>
      <c r="E811" s="128" t="str">
        <f ca="1">IFERROR(IF($C811="","",VLOOKUP(FİLTRE!$C811,'SKT LİSTESİ'!$F:$S,5,0)),"")</f>
        <v/>
      </c>
      <c r="F811" s="129" t="str">
        <f ca="1">IFERROR(IF($C811="","",VLOOKUP(FİLTRE!$C811,'SKT LİSTESİ'!$F:$S,7,0)),"")</f>
        <v/>
      </c>
      <c r="G811" s="130" t="str">
        <f ca="1">IFERROR(IF($C811="","",VLOOKUP(FİLTRE!$C811,'SKT LİSTESİ'!$F:$S,8,0)),"")</f>
        <v/>
      </c>
      <c r="H811" s="131" t="str">
        <f ca="1">IF(E811="","",IF($C811="","",VLOOKUP(FİLTRE!$C811,'SKT LİSTESİ'!$F:$S,9,0)))</f>
        <v/>
      </c>
      <c r="I811" s="132" t="str">
        <f ca="1">IFERROR(IF($C811="","",VLOOKUP(FİLTRE!$C811,'SKT LİSTESİ'!$F:$S,10,0)),"")</f>
        <v/>
      </c>
      <c r="J811" s="133" t="str">
        <f ca="1">IFERROR(IF($C811="","",VLOOKUP(FİLTRE!$C811,'SKT LİSTESİ'!$F:$S,11,0)),"")</f>
        <v/>
      </c>
      <c r="K811" s="134" t="str">
        <f ca="1">IFERROR(IF($C811="","",VLOOKUP(FİLTRE!$C811,'SKT LİSTESİ'!$F:$S,12,0)),"")</f>
        <v/>
      </c>
      <c r="L811" s="134" t="str">
        <f ca="1">IFERROR(IF($C811="","",VLOOKUP(FİLTRE!$C811,'SKT LİSTESİ'!$F:$S,13,0)),"")</f>
        <v/>
      </c>
      <c r="M811" s="135" t="str">
        <f ca="1">IFERROR(IF($C811="","",VLOOKUP(FİLTRE!$C811,'SKT LİSTESİ'!$F:$AJ,14,0)),"")</f>
        <v/>
      </c>
      <c r="N811" s="31" t="str">
        <f ca="1">IFERROR(IF($C811="","",VLOOKUP(FİLTRE!$C811,'SKT LİSTESİ'!$F:$AJ,22,0)),"")</f>
        <v/>
      </c>
      <c r="O811" s="136" t="str">
        <f ca="1">IFERROR(IF($C811="","",VLOOKUP(FİLTRE!$C811,'SKT LİSTESİ'!$F:$AJ,23,0)),"")</f>
        <v/>
      </c>
      <c r="P811" s="31"/>
      <c r="Q811" s="31"/>
      <c r="R811" s="137" t="str">
        <f ca="1">(IFERROR(IF($C811="","",VLOOKUP(FİLTRE!$C811,'SKT LİSTESİ'!$F:$AJ,15,0)),""))</f>
        <v/>
      </c>
      <c r="S811" s="138" t="str">
        <f ca="1">IFERROR(IF($C811="","",VLOOKUP(FİLTRE!$C811,'SKT LİSTESİ'!$F:$AJ,16,0)),"")</f>
        <v/>
      </c>
      <c r="AF811" s="179" t="str">
        <f t="shared" ca="1" si="50"/>
        <v/>
      </c>
      <c r="AG811" s="179">
        <f t="shared" ca="1" si="51"/>
        <v>0</v>
      </c>
      <c r="AH811" s="179">
        <f t="shared" ca="1" si="52"/>
        <v>0</v>
      </c>
    </row>
    <row r="812" spans="2:34" ht="15.75" x14ac:dyDescent="0.25">
      <c r="B812">
        <f t="shared" ca="1" si="49"/>
        <v>800</v>
      </c>
      <c r="C812" t="str">
        <f ca="1">IFERROR(VLOOKUP(B812,'SKT LİSTESİ'!F:F,1,0),"")</f>
        <v/>
      </c>
      <c r="E812" s="128" t="str">
        <f ca="1">IFERROR(IF($C812="","",VLOOKUP(FİLTRE!$C812,'SKT LİSTESİ'!$F:$S,5,0)),"")</f>
        <v/>
      </c>
      <c r="F812" s="129" t="str">
        <f ca="1">IFERROR(IF($C812="","",VLOOKUP(FİLTRE!$C812,'SKT LİSTESİ'!$F:$S,7,0)),"")</f>
        <v/>
      </c>
      <c r="G812" s="130" t="str">
        <f ca="1">IFERROR(IF($C812="","",VLOOKUP(FİLTRE!$C812,'SKT LİSTESİ'!$F:$S,8,0)),"")</f>
        <v/>
      </c>
      <c r="H812" s="131" t="str">
        <f ca="1">IF(E812="","",IF($C812="","",VLOOKUP(FİLTRE!$C812,'SKT LİSTESİ'!$F:$S,9,0)))</f>
        <v/>
      </c>
      <c r="I812" s="132" t="str">
        <f ca="1">IFERROR(IF($C812="","",VLOOKUP(FİLTRE!$C812,'SKT LİSTESİ'!$F:$S,10,0)),"")</f>
        <v/>
      </c>
      <c r="J812" s="133" t="str">
        <f ca="1">IFERROR(IF($C812="","",VLOOKUP(FİLTRE!$C812,'SKT LİSTESİ'!$F:$S,11,0)),"")</f>
        <v/>
      </c>
      <c r="K812" s="134" t="str">
        <f ca="1">IFERROR(IF($C812="","",VLOOKUP(FİLTRE!$C812,'SKT LİSTESİ'!$F:$S,12,0)),"")</f>
        <v/>
      </c>
      <c r="L812" s="134" t="str">
        <f ca="1">IFERROR(IF($C812="","",VLOOKUP(FİLTRE!$C812,'SKT LİSTESİ'!$F:$S,13,0)),"")</f>
        <v/>
      </c>
      <c r="M812" s="135" t="str">
        <f ca="1">IFERROR(IF($C812="","",VLOOKUP(FİLTRE!$C812,'SKT LİSTESİ'!$F:$AJ,14,0)),"")</f>
        <v/>
      </c>
      <c r="N812" s="31" t="str">
        <f ca="1">IFERROR(IF($C812="","",VLOOKUP(FİLTRE!$C812,'SKT LİSTESİ'!$F:$AJ,22,0)),"")</f>
        <v/>
      </c>
      <c r="O812" s="136" t="str">
        <f ca="1">IFERROR(IF($C812="","",VLOOKUP(FİLTRE!$C812,'SKT LİSTESİ'!$F:$AJ,23,0)),"")</f>
        <v/>
      </c>
      <c r="P812" s="31"/>
      <c r="Q812" s="31"/>
      <c r="R812" s="137" t="str">
        <f ca="1">(IFERROR(IF($C812="","",VLOOKUP(FİLTRE!$C812,'SKT LİSTESİ'!$F:$AJ,15,0)),""))</f>
        <v/>
      </c>
      <c r="S812" s="138" t="str">
        <f ca="1">IFERROR(IF($C812="","",VLOOKUP(FİLTRE!$C812,'SKT LİSTESİ'!$F:$AJ,16,0)),"")</f>
        <v/>
      </c>
      <c r="AF812" s="179" t="str">
        <f t="shared" ca="1" si="50"/>
        <v/>
      </c>
      <c r="AG812" s="179">
        <f t="shared" ca="1" si="51"/>
        <v>0</v>
      </c>
      <c r="AH812" s="179">
        <f t="shared" ca="1" si="52"/>
        <v>0</v>
      </c>
    </row>
    <row r="813" spans="2:34" ht="15.75" x14ac:dyDescent="0.25">
      <c r="B813">
        <f t="shared" ca="1" si="49"/>
        <v>801</v>
      </c>
      <c r="C813" t="str">
        <f ca="1">IFERROR(VLOOKUP(B813,'SKT LİSTESİ'!F:F,1,0),"")</f>
        <v/>
      </c>
      <c r="E813" s="128" t="str">
        <f ca="1">IFERROR(IF($C813="","",VLOOKUP(FİLTRE!$C813,'SKT LİSTESİ'!$F:$S,5,0)),"")</f>
        <v/>
      </c>
      <c r="F813" s="129" t="str">
        <f ca="1">IFERROR(IF($C813="","",VLOOKUP(FİLTRE!$C813,'SKT LİSTESİ'!$F:$S,7,0)),"")</f>
        <v/>
      </c>
      <c r="G813" s="130" t="str">
        <f ca="1">IFERROR(IF($C813="","",VLOOKUP(FİLTRE!$C813,'SKT LİSTESİ'!$F:$S,8,0)),"")</f>
        <v/>
      </c>
      <c r="H813" s="131" t="str">
        <f ca="1">IF(E813="","",IF($C813="","",VLOOKUP(FİLTRE!$C813,'SKT LİSTESİ'!$F:$S,9,0)))</f>
        <v/>
      </c>
      <c r="I813" s="132" t="str">
        <f ca="1">IFERROR(IF($C813="","",VLOOKUP(FİLTRE!$C813,'SKT LİSTESİ'!$F:$S,10,0)),"")</f>
        <v/>
      </c>
      <c r="J813" s="133" t="str">
        <f ca="1">IFERROR(IF($C813="","",VLOOKUP(FİLTRE!$C813,'SKT LİSTESİ'!$F:$S,11,0)),"")</f>
        <v/>
      </c>
      <c r="K813" s="134" t="str">
        <f ca="1">IFERROR(IF($C813="","",VLOOKUP(FİLTRE!$C813,'SKT LİSTESİ'!$F:$S,12,0)),"")</f>
        <v/>
      </c>
      <c r="L813" s="134" t="str">
        <f ca="1">IFERROR(IF($C813="","",VLOOKUP(FİLTRE!$C813,'SKT LİSTESİ'!$F:$S,13,0)),"")</f>
        <v/>
      </c>
      <c r="M813" s="135" t="str">
        <f ca="1">IFERROR(IF($C813="","",VLOOKUP(FİLTRE!$C813,'SKT LİSTESİ'!$F:$AJ,14,0)),"")</f>
        <v/>
      </c>
      <c r="N813" s="31" t="str">
        <f ca="1">IFERROR(IF($C813="","",VLOOKUP(FİLTRE!$C813,'SKT LİSTESİ'!$F:$AJ,22,0)),"")</f>
        <v/>
      </c>
      <c r="O813" s="136" t="str">
        <f ca="1">IFERROR(IF($C813="","",VLOOKUP(FİLTRE!$C813,'SKT LİSTESİ'!$F:$AJ,23,0)),"")</f>
        <v/>
      </c>
      <c r="P813" s="31"/>
      <c r="Q813" s="31"/>
      <c r="R813" s="137" t="str">
        <f ca="1">(IFERROR(IF($C813="","",VLOOKUP(FİLTRE!$C813,'SKT LİSTESİ'!$F:$AJ,15,0)),""))</f>
        <v/>
      </c>
      <c r="S813" s="138" t="str">
        <f ca="1">IFERROR(IF($C813="","",VLOOKUP(FİLTRE!$C813,'SKT LİSTESİ'!$F:$AJ,16,0)),"")</f>
        <v/>
      </c>
      <c r="AF813" s="179" t="str">
        <f t="shared" ca="1" si="50"/>
        <v/>
      </c>
      <c r="AG813" s="179">
        <f t="shared" ca="1" si="51"/>
        <v>0</v>
      </c>
      <c r="AH813" s="179">
        <f t="shared" ca="1" si="52"/>
        <v>0</v>
      </c>
    </row>
    <row r="814" spans="2:34" ht="15.75" x14ac:dyDescent="0.25">
      <c r="B814">
        <f t="shared" ca="1" si="49"/>
        <v>802</v>
      </c>
      <c r="C814" t="str">
        <f ca="1">IFERROR(VLOOKUP(B814,'SKT LİSTESİ'!F:F,1,0),"")</f>
        <v/>
      </c>
      <c r="E814" s="128" t="str">
        <f ca="1">IFERROR(IF($C814="","",VLOOKUP(FİLTRE!$C814,'SKT LİSTESİ'!$F:$S,5,0)),"")</f>
        <v/>
      </c>
      <c r="F814" s="129" t="str">
        <f ca="1">IFERROR(IF($C814="","",VLOOKUP(FİLTRE!$C814,'SKT LİSTESİ'!$F:$S,7,0)),"")</f>
        <v/>
      </c>
      <c r="G814" s="130" t="str">
        <f ca="1">IFERROR(IF($C814="","",VLOOKUP(FİLTRE!$C814,'SKT LİSTESİ'!$F:$S,8,0)),"")</f>
        <v/>
      </c>
      <c r="H814" s="131" t="str">
        <f ca="1">IF(E814="","",IF($C814="","",VLOOKUP(FİLTRE!$C814,'SKT LİSTESİ'!$F:$S,9,0)))</f>
        <v/>
      </c>
      <c r="I814" s="132" t="str">
        <f ca="1">IFERROR(IF($C814="","",VLOOKUP(FİLTRE!$C814,'SKT LİSTESİ'!$F:$S,10,0)),"")</f>
        <v/>
      </c>
      <c r="J814" s="133" t="str">
        <f ca="1">IFERROR(IF($C814="","",VLOOKUP(FİLTRE!$C814,'SKT LİSTESİ'!$F:$S,11,0)),"")</f>
        <v/>
      </c>
      <c r="K814" s="134" t="str">
        <f ca="1">IFERROR(IF($C814="","",VLOOKUP(FİLTRE!$C814,'SKT LİSTESİ'!$F:$S,12,0)),"")</f>
        <v/>
      </c>
      <c r="L814" s="134" t="str">
        <f ca="1">IFERROR(IF($C814="","",VLOOKUP(FİLTRE!$C814,'SKT LİSTESİ'!$F:$S,13,0)),"")</f>
        <v/>
      </c>
      <c r="M814" s="135" t="str">
        <f ca="1">IFERROR(IF($C814="","",VLOOKUP(FİLTRE!$C814,'SKT LİSTESİ'!$F:$AJ,14,0)),"")</f>
        <v/>
      </c>
      <c r="N814" s="31" t="str">
        <f ca="1">IFERROR(IF($C814="","",VLOOKUP(FİLTRE!$C814,'SKT LİSTESİ'!$F:$AJ,22,0)),"")</f>
        <v/>
      </c>
      <c r="O814" s="136" t="str">
        <f ca="1">IFERROR(IF($C814="","",VLOOKUP(FİLTRE!$C814,'SKT LİSTESİ'!$F:$AJ,23,0)),"")</f>
        <v/>
      </c>
      <c r="P814" s="31"/>
      <c r="Q814" s="31"/>
      <c r="R814" s="137" t="str">
        <f ca="1">(IFERROR(IF($C814="","",VLOOKUP(FİLTRE!$C814,'SKT LİSTESİ'!$F:$AJ,15,0)),""))</f>
        <v/>
      </c>
      <c r="S814" s="138" t="str">
        <f ca="1">IFERROR(IF($C814="","",VLOOKUP(FİLTRE!$C814,'SKT LİSTESİ'!$F:$AJ,16,0)),"")</f>
        <v/>
      </c>
      <c r="AF814" s="179" t="str">
        <f t="shared" ca="1" si="50"/>
        <v/>
      </c>
      <c r="AG814" s="179">
        <f t="shared" ca="1" si="51"/>
        <v>0</v>
      </c>
      <c r="AH814" s="179">
        <f t="shared" ca="1" si="52"/>
        <v>0</v>
      </c>
    </row>
    <row r="815" spans="2:34" ht="15.75" x14ac:dyDescent="0.25">
      <c r="B815">
        <f t="shared" ca="1" si="49"/>
        <v>803</v>
      </c>
      <c r="C815" t="str">
        <f ca="1">IFERROR(VLOOKUP(B815,'SKT LİSTESİ'!F:F,1,0),"")</f>
        <v/>
      </c>
      <c r="E815" s="128" t="str">
        <f ca="1">IFERROR(IF($C815="","",VLOOKUP(FİLTRE!$C815,'SKT LİSTESİ'!$F:$S,5,0)),"")</f>
        <v/>
      </c>
      <c r="F815" s="129" t="str">
        <f ca="1">IFERROR(IF($C815="","",VLOOKUP(FİLTRE!$C815,'SKT LİSTESİ'!$F:$S,7,0)),"")</f>
        <v/>
      </c>
      <c r="G815" s="130" t="str">
        <f ca="1">IFERROR(IF($C815="","",VLOOKUP(FİLTRE!$C815,'SKT LİSTESİ'!$F:$S,8,0)),"")</f>
        <v/>
      </c>
      <c r="H815" s="131" t="str">
        <f ca="1">IF(E815="","",IF($C815="","",VLOOKUP(FİLTRE!$C815,'SKT LİSTESİ'!$F:$S,9,0)))</f>
        <v/>
      </c>
      <c r="I815" s="132" t="str">
        <f ca="1">IFERROR(IF($C815="","",VLOOKUP(FİLTRE!$C815,'SKT LİSTESİ'!$F:$S,10,0)),"")</f>
        <v/>
      </c>
      <c r="J815" s="133" t="str">
        <f ca="1">IFERROR(IF($C815="","",VLOOKUP(FİLTRE!$C815,'SKT LİSTESİ'!$F:$S,11,0)),"")</f>
        <v/>
      </c>
      <c r="K815" s="134" t="str">
        <f ca="1">IFERROR(IF($C815="","",VLOOKUP(FİLTRE!$C815,'SKT LİSTESİ'!$F:$S,12,0)),"")</f>
        <v/>
      </c>
      <c r="L815" s="134" t="str">
        <f ca="1">IFERROR(IF($C815="","",VLOOKUP(FİLTRE!$C815,'SKT LİSTESİ'!$F:$S,13,0)),"")</f>
        <v/>
      </c>
      <c r="M815" s="135" t="str">
        <f ca="1">IFERROR(IF($C815="","",VLOOKUP(FİLTRE!$C815,'SKT LİSTESİ'!$F:$AJ,14,0)),"")</f>
        <v/>
      </c>
      <c r="N815" s="31" t="str">
        <f ca="1">IFERROR(IF($C815="","",VLOOKUP(FİLTRE!$C815,'SKT LİSTESİ'!$F:$AJ,22,0)),"")</f>
        <v/>
      </c>
      <c r="O815" s="136" t="str">
        <f ca="1">IFERROR(IF($C815="","",VLOOKUP(FİLTRE!$C815,'SKT LİSTESİ'!$F:$AJ,23,0)),"")</f>
        <v/>
      </c>
      <c r="P815" s="31"/>
      <c r="Q815" s="31"/>
      <c r="R815" s="137" t="str">
        <f ca="1">(IFERROR(IF($C815="","",VLOOKUP(FİLTRE!$C815,'SKT LİSTESİ'!$F:$AJ,15,0)),""))</f>
        <v/>
      </c>
      <c r="S815" s="138" t="str">
        <f ca="1">IFERROR(IF($C815="","",VLOOKUP(FİLTRE!$C815,'SKT LİSTESİ'!$F:$AJ,16,0)),"")</f>
        <v/>
      </c>
      <c r="AF815" s="179" t="str">
        <f t="shared" ca="1" si="50"/>
        <v/>
      </c>
      <c r="AG815" s="179">
        <f t="shared" ca="1" si="51"/>
        <v>0</v>
      </c>
      <c r="AH815" s="179">
        <f t="shared" ca="1" si="52"/>
        <v>0</v>
      </c>
    </row>
    <row r="816" spans="2:34" ht="15.75" x14ac:dyDescent="0.25">
      <c r="B816">
        <f t="shared" ca="1" si="49"/>
        <v>804</v>
      </c>
      <c r="C816" t="str">
        <f ca="1">IFERROR(VLOOKUP(B816,'SKT LİSTESİ'!F:F,1,0),"")</f>
        <v/>
      </c>
      <c r="E816" s="128" t="str">
        <f ca="1">IFERROR(IF($C816="","",VLOOKUP(FİLTRE!$C816,'SKT LİSTESİ'!$F:$S,5,0)),"")</f>
        <v/>
      </c>
      <c r="F816" s="129" t="str">
        <f ca="1">IFERROR(IF($C816="","",VLOOKUP(FİLTRE!$C816,'SKT LİSTESİ'!$F:$S,7,0)),"")</f>
        <v/>
      </c>
      <c r="G816" s="130" t="str">
        <f ca="1">IFERROR(IF($C816="","",VLOOKUP(FİLTRE!$C816,'SKT LİSTESİ'!$F:$S,8,0)),"")</f>
        <v/>
      </c>
      <c r="H816" s="131" t="str">
        <f ca="1">IF(E816="","",IF($C816="","",VLOOKUP(FİLTRE!$C816,'SKT LİSTESİ'!$F:$S,9,0)))</f>
        <v/>
      </c>
      <c r="I816" s="132" t="str">
        <f ca="1">IFERROR(IF($C816="","",VLOOKUP(FİLTRE!$C816,'SKT LİSTESİ'!$F:$S,10,0)),"")</f>
        <v/>
      </c>
      <c r="J816" s="133" t="str">
        <f ca="1">IFERROR(IF($C816="","",VLOOKUP(FİLTRE!$C816,'SKT LİSTESİ'!$F:$S,11,0)),"")</f>
        <v/>
      </c>
      <c r="K816" s="134" t="str">
        <f ca="1">IFERROR(IF($C816="","",VLOOKUP(FİLTRE!$C816,'SKT LİSTESİ'!$F:$S,12,0)),"")</f>
        <v/>
      </c>
      <c r="L816" s="134" t="str">
        <f ca="1">IFERROR(IF($C816="","",VLOOKUP(FİLTRE!$C816,'SKT LİSTESİ'!$F:$S,13,0)),"")</f>
        <v/>
      </c>
      <c r="M816" s="135" t="str">
        <f ca="1">IFERROR(IF($C816="","",VLOOKUP(FİLTRE!$C816,'SKT LİSTESİ'!$F:$AJ,14,0)),"")</f>
        <v/>
      </c>
      <c r="N816" s="31" t="str">
        <f ca="1">IFERROR(IF($C816="","",VLOOKUP(FİLTRE!$C816,'SKT LİSTESİ'!$F:$AJ,22,0)),"")</f>
        <v/>
      </c>
      <c r="O816" s="136" t="str">
        <f ca="1">IFERROR(IF($C816="","",VLOOKUP(FİLTRE!$C816,'SKT LİSTESİ'!$F:$AJ,23,0)),"")</f>
        <v/>
      </c>
      <c r="P816" s="31"/>
      <c r="Q816" s="31"/>
      <c r="R816" s="137" t="str">
        <f ca="1">(IFERROR(IF($C816="","",VLOOKUP(FİLTRE!$C816,'SKT LİSTESİ'!$F:$AJ,15,0)),""))</f>
        <v/>
      </c>
      <c r="S816" s="138" t="str">
        <f ca="1">IFERROR(IF($C816="","",VLOOKUP(FİLTRE!$C816,'SKT LİSTESİ'!$F:$AJ,16,0)),"")</f>
        <v/>
      </c>
      <c r="AF816" s="179" t="str">
        <f t="shared" ca="1" si="50"/>
        <v/>
      </c>
      <c r="AG816" s="179">
        <f t="shared" ca="1" si="51"/>
        <v>0</v>
      </c>
      <c r="AH816" s="179">
        <f t="shared" ca="1" si="52"/>
        <v>0</v>
      </c>
    </row>
    <row r="817" spans="2:34" ht="15.75" x14ac:dyDescent="0.25">
      <c r="B817">
        <f t="shared" ca="1" si="49"/>
        <v>805</v>
      </c>
      <c r="C817" t="str">
        <f ca="1">IFERROR(VLOOKUP(B817,'SKT LİSTESİ'!F:F,1,0),"")</f>
        <v/>
      </c>
      <c r="E817" s="128" t="str">
        <f ca="1">IFERROR(IF($C817="","",VLOOKUP(FİLTRE!$C817,'SKT LİSTESİ'!$F:$S,5,0)),"")</f>
        <v/>
      </c>
      <c r="F817" s="129" t="str">
        <f ca="1">IFERROR(IF($C817="","",VLOOKUP(FİLTRE!$C817,'SKT LİSTESİ'!$F:$S,7,0)),"")</f>
        <v/>
      </c>
      <c r="G817" s="130" t="str">
        <f ca="1">IFERROR(IF($C817="","",VLOOKUP(FİLTRE!$C817,'SKT LİSTESİ'!$F:$S,8,0)),"")</f>
        <v/>
      </c>
      <c r="H817" s="131" t="str">
        <f ca="1">IF(E817="","",IF($C817="","",VLOOKUP(FİLTRE!$C817,'SKT LİSTESİ'!$F:$S,9,0)))</f>
        <v/>
      </c>
      <c r="I817" s="132" t="str">
        <f ca="1">IFERROR(IF($C817="","",VLOOKUP(FİLTRE!$C817,'SKT LİSTESİ'!$F:$S,10,0)),"")</f>
        <v/>
      </c>
      <c r="J817" s="133" t="str">
        <f ca="1">IFERROR(IF($C817="","",VLOOKUP(FİLTRE!$C817,'SKT LİSTESİ'!$F:$S,11,0)),"")</f>
        <v/>
      </c>
      <c r="K817" s="134" t="str">
        <f ca="1">IFERROR(IF($C817="","",VLOOKUP(FİLTRE!$C817,'SKT LİSTESİ'!$F:$S,12,0)),"")</f>
        <v/>
      </c>
      <c r="L817" s="134" t="str">
        <f ca="1">IFERROR(IF($C817="","",VLOOKUP(FİLTRE!$C817,'SKT LİSTESİ'!$F:$S,13,0)),"")</f>
        <v/>
      </c>
      <c r="M817" s="135" t="str">
        <f ca="1">IFERROR(IF($C817="","",VLOOKUP(FİLTRE!$C817,'SKT LİSTESİ'!$F:$AJ,14,0)),"")</f>
        <v/>
      </c>
      <c r="N817" s="31" t="str">
        <f ca="1">IFERROR(IF($C817="","",VLOOKUP(FİLTRE!$C817,'SKT LİSTESİ'!$F:$AJ,22,0)),"")</f>
        <v/>
      </c>
      <c r="O817" s="136" t="str">
        <f ca="1">IFERROR(IF($C817="","",VLOOKUP(FİLTRE!$C817,'SKT LİSTESİ'!$F:$AJ,23,0)),"")</f>
        <v/>
      </c>
      <c r="P817" s="31"/>
      <c r="Q817" s="31"/>
      <c r="R817" s="137" t="str">
        <f ca="1">(IFERROR(IF($C817="","",VLOOKUP(FİLTRE!$C817,'SKT LİSTESİ'!$F:$AJ,15,0)),""))</f>
        <v/>
      </c>
      <c r="S817" s="138" t="str">
        <f ca="1">IFERROR(IF($C817="","",VLOOKUP(FİLTRE!$C817,'SKT LİSTESİ'!$F:$AJ,16,0)),"")</f>
        <v/>
      </c>
      <c r="AF817" s="179" t="str">
        <f t="shared" ca="1" si="50"/>
        <v/>
      </c>
      <c r="AG817" s="179">
        <f t="shared" ca="1" si="51"/>
        <v>0</v>
      </c>
      <c r="AH817" s="179">
        <f t="shared" ca="1" si="52"/>
        <v>0</v>
      </c>
    </row>
    <row r="818" spans="2:34" ht="15.75" x14ac:dyDescent="0.25">
      <c r="B818">
        <f t="shared" ca="1" si="49"/>
        <v>806</v>
      </c>
      <c r="C818" t="str">
        <f ca="1">IFERROR(VLOOKUP(B818,'SKT LİSTESİ'!F:F,1,0),"")</f>
        <v/>
      </c>
      <c r="E818" s="128" t="str">
        <f ca="1">IFERROR(IF($C818="","",VLOOKUP(FİLTRE!$C818,'SKT LİSTESİ'!$F:$S,5,0)),"")</f>
        <v/>
      </c>
      <c r="F818" s="129" t="str">
        <f ca="1">IFERROR(IF($C818="","",VLOOKUP(FİLTRE!$C818,'SKT LİSTESİ'!$F:$S,7,0)),"")</f>
        <v/>
      </c>
      <c r="G818" s="130" t="str">
        <f ca="1">IFERROR(IF($C818="","",VLOOKUP(FİLTRE!$C818,'SKT LİSTESİ'!$F:$S,8,0)),"")</f>
        <v/>
      </c>
      <c r="H818" s="131" t="str">
        <f ca="1">IF(E818="","",IF($C818="","",VLOOKUP(FİLTRE!$C818,'SKT LİSTESİ'!$F:$S,9,0)))</f>
        <v/>
      </c>
      <c r="I818" s="132" t="str">
        <f ca="1">IFERROR(IF($C818="","",VLOOKUP(FİLTRE!$C818,'SKT LİSTESİ'!$F:$S,10,0)),"")</f>
        <v/>
      </c>
      <c r="J818" s="133" t="str">
        <f ca="1">IFERROR(IF($C818="","",VLOOKUP(FİLTRE!$C818,'SKT LİSTESİ'!$F:$S,11,0)),"")</f>
        <v/>
      </c>
      <c r="K818" s="134" t="str">
        <f ca="1">IFERROR(IF($C818="","",VLOOKUP(FİLTRE!$C818,'SKT LİSTESİ'!$F:$S,12,0)),"")</f>
        <v/>
      </c>
      <c r="L818" s="134" t="str">
        <f ca="1">IFERROR(IF($C818="","",VLOOKUP(FİLTRE!$C818,'SKT LİSTESİ'!$F:$S,13,0)),"")</f>
        <v/>
      </c>
      <c r="M818" s="135" t="str">
        <f ca="1">IFERROR(IF($C818="","",VLOOKUP(FİLTRE!$C818,'SKT LİSTESİ'!$F:$AJ,14,0)),"")</f>
        <v/>
      </c>
      <c r="N818" s="31" t="str">
        <f ca="1">IFERROR(IF($C818="","",VLOOKUP(FİLTRE!$C818,'SKT LİSTESİ'!$F:$AJ,22,0)),"")</f>
        <v/>
      </c>
      <c r="O818" s="136" t="str">
        <f ca="1">IFERROR(IF($C818="","",VLOOKUP(FİLTRE!$C818,'SKT LİSTESİ'!$F:$AJ,23,0)),"")</f>
        <v/>
      </c>
      <c r="P818" s="31"/>
      <c r="Q818" s="31"/>
      <c r="R818" s="137" t="str">
        <f ca="1">(IFERROR(IF($C818="","",VLOOKUP(FİLTRE!$C818,'SKT LİSTESİ'!$F:$AJ,15,0)),""))</f>
        <v/>
      </c>
      <c r="S818" s="138" t="str">
        <f ca="1">IFERROR(IF($C818="","",VLOOKUP(FİLTRE!$C818,'SKT LİSTESİ'!$F:$AJ,16,0)),"")</f>
        <v/>
      </c>
      <c r="AF818" s="179" t="str">
        <f t="shared" ca="1" si="50"/>
        <v/>
      </c>
      <c r="AG818" s="179">
        <f t="shared" ca="1" si="51"/>
        <v>0</v>
      </c>
      <c r="AH818" s="179">
        <f t="shared" ca="1" si="52"/>
        <v>0</v>
      </c>
    </row>
    <row r="819" spans="2:34" ht="15.75" x14ac:dyDescent="0.25">
      <c r="B819">
        <f t="shared" ca="1" si="49"/>
        <v>807</v>
      </c>
      <c r="C819" t="str">
        <f ca="1">IFERROR(VLOOKUP(B819,'SKT LİSTESİ'!F:F,1,0),"")</f>
        <v/>
      </c>
      <c r="E819" s="128" t="str">
        <f ca="1">IFERROR(IF($C819="","",VLOOKUP(FİLTRE!$C819,'SKT LİSTESİ'!$F:$S,5,0)),"")</f>
        <v/>
      </c>
      <c r="F819" s="129" t="str">
        <f ca="1">IFERROR(IF($C819="","",VLOOKUP(FİLTRE!$C819,'SKT LİSTESİ'!$F:$S,7,0)),"")</f>
        <v/>
      </c>
      <c r="G819" s="130" t="str">
        <f ca="1">IFERROR(IF($C819="","",VLOOKUP(FİLTRE!$C819,'SKT LİSTESİ'!$F:$S,8,0)),"")</f>
        <v/>
      </c>
      <c r="H819" s="131" t="str">
        <f ca="1">IF(E819="","",IF($C819="","",VLOOKUP(FİLTRE!$C819,'SKT LİSTESİ'!$F:$S,9,0)))</f>
        <v/>
      </c>
      <c r="I819" s="132" t="str">
        <f ca="1">IFERROR(IF($C819="","",VLOOKUP(FİLTRE!$C819,'SKT LİSTESİ'!$F:$S,10,0)),"")</f>
        <v/>
      </c>
      <c r="J819" s="133" t="str">
        <f ca="1">IFERROR(IF($C819="","",VLOOKUP(FİLTRE!$C819,'SKT LİSTESİ'!$F:$S,11,0)),"")</f>
        <v/>
      </c>
      <c r="K819" s="134" t="str">
        <f ca="1">IFERROR(IF($C819="","",VLOOKUP(FİLTRE!$C819,'SKT LİSTESİ'!$F:$S,12,0)),"")</f>
        <v/>
      </c>
      <c r="L819" s="134" t="str">
        <f ca="1">IFERROR(IF($C819="","",VLOOKUP(FİLTRE!$C819,'SKT LİSTESİ'!$F:$S,13,0)),"")</f>
        <v/>
      </c>
      <c r="M819" s="135" t="str">
        <f ca="1">IFERROR(IF($C819="","",VLOOKUP(FİLTRE!$C819,'SKT LİSTESİ'!$F:$AJ,14,0)),"")</f>
        <v/>
      </c>
      <c r="N819" s="31" t="str">
        <f ca="1">IFERROR(IF($C819="","",VLOOKUP(FİLTRE!$C819,'SKT LİSTESİ'!$F:$AJ,22,0)),"")</f>
        <v/>
      </c>
      <c r="O819" s="136" t="str">
        <f ca="1">IFERROR(IF($C819="","",VLOOKUP(FİLTRE!$C819,'SKT LİSTESİ'!$F:$AJ,23,0)),"")</f>
        <v/>
      </c>
      <c r="P819" s="31"/>
      <c r="Q819" s="31"/>
      <c r="R819" s="137" t="str">
        <f ca="1">(IFERROR(IF($C819="","",VLOOKUP(FİLTRE!$C819,'SKT LİSTESİ'!$F:$AJ,15,0)),""))</f>
        <v/>
      </c>
      <c r="S819" s="138" t="str">
        <f ca="1">IFERROR(IF($C819="","",VLOOKUP(FİLTRE!$C819,'SKT LİSTESİ'!$F:$AJ,16,0)),"")</f>
        <v/>
      </c>
      <c r="AF819" s="179" t="str">
        <f t="shared" ca="1" si="50"/>
        <v/>
      </c>
      <c r="AG819" s="179">
        <f t="shared" ca="1" si="51"/>
        <v>0</v>
      </c>
      <c r="AH819" s="179">
        <f t="shared" ca="1" si="52"/>
        <v>0</v>
      </c>
    </row>
    <row r="820" spans="2:34" ht="15.75" x14ac:dyDescent="0.25">
      <c r="B820">
        <f t="shared" ca="1" si="49"/>
        <v>808</v>
      </c>
      <c r="C820" t="str">
        <f ca="1">IFERROR(VLOOKUP(B820,'SKT LİSTESİ'!F:F,1,0),"")</f>
        <v/>
      </c>
      <c r="E820" s="128" t="str">
        <f ca="1">IFERROR(IF($C820="","",VLOOKUP(FİLTRE!$C820,'SKT LİSTESİ'!$F:$S,5,0)),"")</f>
        <v/>
      </c>
      <c r="F820" s="129" t="str">
        <f ca="1">IFERROR(IF($C820="","",VLOOKUP(FİLTRE!$C820,'SKT LİSTESİ'!$F:$S,7,0)),"")</f>
        <v/>
      </c>
      <c r="G820" s="130" t="str">
        <f ca="1">IFERROR(IF($C820="","",VLOOKUP(FİLTRE!$C820,'SKT LİSTESİ'!$F:$S,8,0)),"")</f>
        <v/>
      </c>
      <c r="H820" s="131" t="str">
        <f ca="1">IF(E820="","",IF($C820="","",VLOOKUP(FİLTRE!$C820,'SKT LİSTESİ'!$F:$S,9,0)))</f>
        <v/>
      </c>
      <c r="I820" s="132" t="str">
        <f ca="1">IFERROR(IF($C820="","",VLOOKUP(FİLTRE!$C820,'SKT LİSTESİ'!$F:$S,10,0)),"")</f>
        <v/>
      </c>
      <c r="J820" s="133" t="str">
        <f ca="1">IFERROR(IF($C820="","",VLOOKUP(FİLTRE!$C820,'SKT LİSTESİ'!$F:$S,11,0)),"")</f>
        <v/>
      </c>
      <c r="K820" s="134" t="str">
        <f ca="1">IFERROR(IF($C820="","",VLOOKUP(FİLTRE!$C820,'SKT LİSTESİ'!$F:$S,12,0)),"")</f>
        <v/>
      </c>
      <c r="L820" s="134" t="str">
        <f ca="1">IFERROR(IF($C820="","",VLOOKUP(FİLTRE!$C820,'SKT LİSTESİ'!$F:$S,13,0)),"")</f>
        <v/>
      </c>
      <c r="M820" s="135" t="str">
        <f ca="1">IFERROR(IF($C820="","",VLOOKUP(FİLTRE!$C820,'SKT LİSTESİ'!$F:$AJ,14,0)),"")</f>
        <v/>
      </c>
      <c r="N820" s="31" t="str">
        <f ca="1">IFERROR(IF($C820="","",VLOOKUP(FİLTRE!$C820,'SKT LİSTESİ'!$F:$AJ,22,0)),"")</f>
        <v/>
      </c>
      <c r="O820" s="136" t="str">
        <f ca="1">IFERROR(IF($C820="","",VLOOKUP(FİLTRE!$C820,'SKT LİSTESİ'!$F:$AJ,23,0)),"")</f>
        <v/>
      </c>
      <c r="P820" s="31"/>
      <c r="Q820" s="31"/>
      <c r="R820" s="137" t="str">
        <f ca="1">(IFERROR(IF($C820="","",VLOOKUP(FİLTRE!$C820,'SKT LİSTESİ'!$F:$AJ,15,0)),""))</f>
        <v/>
      </c>
      <c r="S820" s="138" t="str">
        <f ca="1">IFERROR(IF($C820="","",VLOOKUP(FİLTRE!$C820,'SKT LİSTESİ'!$F:$AJ,16,0)),"")</f>
        <v/>
      </c>
      <c r="AF820" s="179" t="str">
        <f t="shared" ca="1" si="50"/>
        <v/>
      </c>
      <c r="AG820" s="179">
        <f t="shared" ca="1" si="51"/>
        <v>0</v>
      </c>
      <c r="AH820" s="179">
        <f t="shared" ca="1" si="52"/>
        <v>0</v>
      </c>
    </row>
    <row r="821" spans="2:34" ht="15.75" x14ac:dyDescent="0.25">
      <c r="B821">
        <f t="shared" ca="1" si="49"/>
        <v>809</v>
      </c>
      <c r="C821" t="str">
        <f ca="1">IFERROR(VLOOKUP(B821,'SKT LİSTESİ'!F:F,1,0),"")</f>
        <v/>
      </c>
      <c r="E821" s="128" t="str">
        <f ca="1">IFERROR(IF($C821="","",VLOOKUP(FİLTRE!$C821,'SKT LİSTESİ'!$F:$S,5,0)),"")</f>
        <v/>
      </c>
      <c r="F821" s="129" t="str">
        <f ca="1">IFERROR(IF($C821="","",VLOOKUP(FİLTRE!$C821,'SKT LİSTESİ'!$F:$S,7,0)),"")</f>
        <v/>
      </c>
      <c r="G821" s="130" t="str">
        <f ca="1">IFERROR(IF($C821="","",VLOOKUP(FİLTRE!$C821,'SKT LİSTESİ'!$F:$S,8,0)),"")</f>
        <v/>
      </c>
      <c r="H821" s="131" t="str">
        <f ca="1">IF(E821="","",IF($C821="","",VLOOKUP(FİLTRE!$C821,'SKT LİSTESİ'!$F:$S,9,0)))</f>
        <v/>
      </c>
      <c r="I821" s="132" t="str">
        <f ca="1">IFERROR(IF($C821="","",VLOOKUP(FİLTRE!$C821,'SKT LİSTESİ'!$F:$S,10,0)),"")</f>
        <v/>
      </c>
      <c r="J821" s="133" t="str">
        <f ca="1">IFERROR(IF($C821="","",VLOOKUP(FİLTRE!$C821,'SKT LİSTESİ'!$F:$S,11,0)),"")</f>
        <v/>
      </c>
      <c r="K821" s="134" t="str">
        <f ca="1">IFERROR(IF($C821="","",VLOOKUP(FİLTRE!$C821,'SKT LİSTESİ'!$F:$S,12,0)),"")</f>
        <v/>
      </c>
      <c r="L821" s="134" t="str">
        <f ca="1">IFERROR(IF($C821="","",VLOOKUP(FİLTRE!$C821,'SKT LİSTESİ'!$F:$S,13,0)),"")</f>
        <v/>
      </c>
      <c r="M821" s="135" t="str">
        <f ca="1">IFERROR(IF($C821="","",VLOOKUP(FİLTRE!$C821,'SKT LİSTESİ'!$F:$AJ,14,0)),"")</f>
        <v/>
      </c>
      <c r="N821" s="31" t="str">
        <f ca="1">IFERROR(IF($C821="","",VLOOKUP(FİLTRE!$C821,'SKT LİSTESİ'!$F:$AJ,22,0)),"")</f>
        <v/>
      </c>
      <c r="O821" s="136" t="str">
        <f ca="1">IFERROR(IF($C821="","",VLOOKUP(FİLTRE!$C821,'SKT LİSTESİ'!$F:$AJ,23,0)),"")</f>
        <v/>
      </c>
      <c r="P821" s="31"/>
      <c r="Q821" s="31"/>
      <c r="R821" s="137" t="str">
        <f ca="1">(IFERROR(IF($C821="","",VLOOKUP(FİLTRE!$C821,'SKT LİSTESİ'!$F:$AJ,15,0)),""))</f>
        <v/>
      </c>
      <c r="S821" s="138" t="str">
        <f ca="1">IFERROR(IF($C821="","",VLOOKUP(FİLTRE!$C821,'SKT LİSTESİ'!$F:$AJ,16,0)),"")</f>
        <v/>
      </c>
      <c r="AF821" s="179" t="str">
        <f t="shared" ca="1" si="50"/>
        <v/>
      </c>
      <c r="AG821" s="179">
        <f t="shared" ca="1" si="51"/>
        <v>0</v>
      </c>
      <c r="AH821" s="179">
        <f t="shared" ca="1" si="52"/>
        <v>0</v>
      </c>
    </row>
    <row r="822" spans="2:34" ht="15.75" x14ac:dyDescent="0.25">
      <c r="B822">
        <f t="shared" ca="1" si="49"/>
        <v>810</v>
      </c>
      <c r="C822" t="str">
        <f ca="1">IFERROR(VLOOKUP(B822,'SKT LİSTESİ'!F:F,1,0),"")</f>
        <v/>
      </c>
      <c r="E822" s="128" t="str">
        <f ca="1">IFERROR(IF($C822="","",VLOOKUP(FİLTRE!$C822,'SKT LİSTESİ'!$F:$S,5,0)),"")</f>
        <v/>
      </c>
      <c r="F822" s="129" t="str">
        <f ca="1">IFERROR(IF($C822="","",VLOOKUP(FİLTRE!$C822,'SKT LİSTESİ'!$F:$S,7,0)),"")</f>
        <v/>
      </c>
      <c r="G822" s="130" t="str">
        <f ca="1">IFERROR(IF($C822="","",VLOOKUP(FİLTRE!$C822,'SKT LİSTESİ'!$F:$S,8,0)),"")</f>
        <v/>
      </c>
      <c r="H822" s="131" t="str">
        <f ca="1">IF(E822="","",IF($C822="","",VLOOKUP(FİLTRE!$C822,'SKT LİSTESİ'!$F:$S,9,0)))</f>
        <v/>
      </c>
      <c r="I822" s="132" t="str">
        <f ca="1">IFERROR(IF($C822="","",VLOOKUP(FİLTRE!$C822,'SKT LİSTESİ'!$F:$S,10,0)),"")</f>
        <v/>
      </c>
      <c r="J822" s="133" t="str">
        <f ca="1">IFERROR(IF($C822="","",VLOOKUP(FİLTRE!$C822,'SKT LİSTESİ'!$F:$S,11,0)),"")</f>
        <v/>
      </c>
      <c r="K822" s="134" t="str">
        <f ca="1">IFERROR(IF($C822="","",VLOOKUP(FİLTRE!$C822,'SKT LİSTESİ'!$F:$S,12,0)),"")</f>
        <v/>
      </c>
      <c r="L822" s="134" t="str">
        <f ca="1">IFERROR(IF($C822="","",VLOOKUP(FİLTRE!$C822,'SKT LİSTESİ'!$F:$S,13,0)),"")</f>
        <v/>
      </c>
      <c r="M822" s="135" t="str">
        <f ca="1">IFERROR(IF($C822="","",VLOOKUP(FİLTRE!$C822,'SKT LİSTESİ'!$F:$AJ,14,0)),"")</f>
        <v/>
      </c>
      <c r="N822" s="31" t="str">
        <f ca="1">IFERROR(IF($C822="","",VLOOKUP(FİLTRE!$C822,'SKT LİSTESİ'!$F:$AJ,22,0)),"")</f>
        <v/>
      </c>
      <c r="O822" s="136" t="str">
        <f ca="1">IFERROR(IF($C822="","",VLOOKUP(FİLTRE!$C822,'SKT LİSTESİ'!$F:$AJ,23,0)),"")</f>
        <v/>
      </c>
      <c r="P822" s="31"/>
      <c r="Q822" s="31"/>
      <c r="R822" s="137" t="str">
        <f ca="1">(IFERROR(IF($C822="","",VLOOKUP(FİLTRE!$C822,'SKT LİSTESİ'!$F:$AJ,15,0)),""))</f>
        <v/>
      </c>
      <c r="S822" s="138" t="str">
        <f ca="1">IFERROR(IF($C822="","",VLOOKUP(FİLTRE!$C822,'SKT LİSTESİ'!$F:$AJ,16,0)),"")</f>
        <v/>
      </c>
      <c r="AF822" s="179" t="str">
        <f t="shared" ca="1" si="50"/>
        <v/>
      </c>
      <c r="AG822" s="179">
        <f t="shared" ca="1" si="51"/>
        <v>0</v>
      </c>
      <c r="AH822" s="179">
        <f t="shared" ca="1" si="52"/>
        <v>0</v>
      </c>
    </row>
    <row r="823" spans="2:34" ht="15.75" x14ac:dyDescent="0.25">
      <c r="B823">
        <f t="shared" ca="1" si="49"/>
        <v>811</v>
      </c>
      <c r="C823" t="str">
        <f ca="1">IFERROR(VLOOKUP(B823,'SKT LİSTESİ'!F:F,1,0),"")</f>
        <v/>
      </c>
      <c r="E823" s="128" t="str">
        <f ca="1">IFERROR(IF($C823="","",VLOOKUP(FİLTRE!$C823,'SKT LİSTESİ'!$F:$S,5,0)),"")</f>
        <v/>
      </c>
      <c r="F823" s="129" t="str">
        <f ca="1">IFERROR(IF($C823="","",VLOOKUP(FİLTRE!$C823,'SKT LİSTESİ'!$F:$S,7,0)),"")</f>
        <v/>
      </c>
      <c r="G823" s="130" t="str">
        <f ca="1">IFERROR(IF($C823="","",VLOOKUP(FİLTRE!$C823,'SKT LİSTESİ'!$F:$S,8,0)),"")</f>
        <v/>
      </c>
      <c r="H823" s="131" t="str">
        <f ca="1">IF(E823="","",IF($C823="","",VLOOKUP(FİLTRE!$C823,'SKT LİSTESİ'!$F:$S,9,0)))</f>
        <v/>
      </c>
      <c r="I823" s="132" t="str">
        <f ca="1">IFERROR(IF($C823="","",VLOOKUP(FİLTRE!$C823,'SKT LİSTESİ'!$F:$S,10,0)),"")</f>
        <v/>
      </c>
      <c r="J823" s="133" t="str">
        <f ca="1">IFERROR(IF($C823="","",VLOOKUP(FİLTRE!$C823,'SKT LİSTESİ'!$F:$S,11,0)),"")</f>
        <v/>
      </c>
      <c r="K823" s="134" t="str">
        <f ca="1">IFERROR(IF($C823="","",VLOOKUP(FİLTRE!$C823,'SKT LİSTESİ'!$F:$S,12,0)),"")</f>
        <v/>
      </c>
      <c r="L823" s="134" t="str">
        <f ca="1">IFERROR(IF($C823="","",VLOOKUP(FİLTRE!$C823,'SKT LİSTESİ'!$F:$S,13,0)),"")</f>
        <v/>
      </c>
      <c r="M823" s="135" t="str">
        <f ca="1">IFERROR(IF($C823="","",VLOOKUP(FİLTRE!$C823,'SKT LİSTESİ'!$F:$AJ,14,0)),"")</f>
        <v/>
      </c>
      <c r="N823" s="31" t="str">
        <f ca="1">IFERROR(IF($C823="","",VLOOKUP(FİLTRE!$C823,'SKT LİSTESİ'!$F:$AJ,22,0)),"")</f>
        <v/>
      </c>
      <c r="O823" s="136" t="str">
        <f ca="1">IFERROR(IF($C823="","",VLOOKUP(FİLTRE!$C823,'SKT LİSTESİ'!$F:$AJ,23,0)),"")</f>
        <v/>
      </c>
      <c r="P823" s="31"/>
      <c r="Q823" s="31"/>
      <c r="R823" s="137" t="str">
        <f ca="1">(IFERROR(IF($C823="","",VLOOKUP(FİLTRE!$C823,'SKT LİSTESİ'!$F:$AJ,15,0)),""))</f>
        <v/>
      </c>
      <c r="S823" s="138" t="str">
        <f ca="1">IFERROR(IF($C823="","",VLOOKUP(FİLTRE!$C823,'SKT LİSTESİ'!$F:$AJ,16,0)),"")</f>
        <v/>
      </c>
      <c r="AF823" s="179" t="str">
        <f t="shared" ca="1" si="50"/>
        <v/>
      </c>
      <c r="AG823" s="179">
        <f t="shared" ca="1" si="51"/>
        <v>0</v>
      </c>
      <c r="AH823" s="179">
        <f t="shared" ca="1" si="52"/>
        <v>0</v>
      </c>
    </row>
    <row r="824" spans="2:34" ht="15.75" x14ac:dyDescent="0.25">
      <c r="B824">
        <f t="shared" ca="1" si="49"/>
        <v>812</v>
      </c>
      <c r="C824" t="str">
        <f ca="1">IFERROR(VLOOKUP(B824,'SKT LİSTESİ'!F:F,1,0),"")</f>
        <v/>
      </c>
      <c r="E824" s="128" t="str">
        <f ca="1">IFERROR(IF($C824="","",VLOOKUP(FİLTRE!$C824,'SKT LİSTESİ'!$F:$S,5,0)),"")</f>
        <v/>
      </c>
      <c r="F824" s="129" t="str">
        <f ca="1">IFERROR(IF($C824="","",VLOOKUP(FİLTRE!$C824,'SKT LİSTESİ'!$F:$S,7,0)),"")</f>
        <v/>
      </c>
      <c r="G824" s="130" t="str">
        <f ca="1">IFERROR(IF($C824="","",VLOOKUP(FİLTRE!$C824,'SKT LİSTESİ'!$F:$S,8,0)),"")</f>
        <v/>
      </c>
      <c r="H824" s="131" t="str">
        <f ca="1">IF(E824="","",IF($C824="","",VLOOKUP(FİLTRE!$C824,'SKT LİSTESİ'!$F:$S,9,0)))</f>
        <v/>
      </c>
      <c r="I824" s="132" t="str">
        <f ca="1">IFERROR(IF($C824="","",VLOOKUP(FİLTRE!$C824,'SKT LİSTESİ'!$F:$S,10,0)),"")</f>
        <v/>
      </c>
      <c r="J824" s="133" t="str">
        <f ca="1">IFERROR(IF($C824="","",VLOOKUP(FİLTRE!$C824,'SKT LİSTESİ'!$F:$S,11,0)),"")</f>
        <v/>
      </c>
      <c r="K824" s="134" t="str">
        <f ca="1">IFERROR(IF($C824="","",VLOOKUP(FİLTRE!$C824,'SKT LİSTESİ'!$F:$S,12,0)),"")</f>
        <v/>
      </c>
      <c r="L824" s="134" t="str">
        <f ca="1">IFERROR(IF($C824="","",VLOOKUP(FİLTRE!$C824,'SKT LİSTESİ'!$F:$S,13,0)),"")</f>
        <v/>
      </c>
      <c r="M824" s="135" t="str">
        <f ca="1">IFERROR(IF($C824="","",VLOOKUP(FİLTRE!$C824,'SKT LİSTESİ'!$F:$AJ,14,0)),"")</f>
        <v/>
      </c>
      <c r="N824" s="31" t="str">
        <f ca="1">IFERROR(IF($C824="","",VLOOKUP(FİLTRE!$C824,'SKT LİSTESİ'!$F:$AJ,22,0)),"")</f>
        <v/>
      </c>
      <c r="O824" s="136" t="str">
        <f ca="1">IFERROR(IF($C824="","",VLOOKUP(FİLTRE!$C824,'SKT LİSTESİ'!$F:$AJ,23,0)),"")</f>
        <v/>
      </c>
      <c r="P824" s="31"/>
      <c r="Q824" s="31"/>
      <c r="R824" s="137" t="str">
        <f ca="1">(IFERROR(IF($C824="","",VLOOKUP(FİLTRE!$C824,'SKT LİSTESİ'!$F:$AJ,15,0)),""))</f>
        <v/>
      </c>
      <c r="S824" s="138" t="str">
        <f ca="1">IFERROR(IF($C824="","",VLOOKUP(FİLTRE!$C824,'SKT LİSTESİ'!$F:$AJ,16,0)),"")</f>
        <v/>
      </c>
      <c r="AF824" s="179" t="str">
        <f t="shared" ca="1" si="50"/>
        <v/>
      </c>
      <c r="AG824" s="179">
        <f t="shared" ca="1" si="51"/>
        <v>0</v>
      </c>
      <c r="AH824" s="179">
        <f t="shared" ca="1" si="52"/>
        <v>0</v>
      </c>
    </row>
    <row r="825" spans="2:34" ht="15.75" x14ac:dyDescent="0.25">
      <c r="B825">
        <f t="shared" ca="1" si="49"/>
        <v>813</v>
      </c>
      <c r="C825" t="str">
        <f ca="1">IFERROR(VLOOKUP(B825,'SKT LİSTESİ'!F:F,1,0),"")</f>
        <v/>
      </c>
      <c r="E825" s="128" t="str">
        <f ca="1">IFERROR(IF($C825="","",VLOOKUP(FİLTRE!$C825,'SKT LİSTESİ'!$F:$S,5,0)),"")</f>
        <v/>
      </c>
      <c r="F825" s="129" t="str">
        <f ca="1">IFERROR(IF($C825="","",VLOOKUP(FİLTRE!$C825,'SKT LİSTESİ'!$F:$S,7,0)),"")</f>
        <v/>
      </c>
      <c r="G825" s="130" t="str">
        <f ca="1">IFERROR(IF($C825="","",VLOOKUP(FİLTRE!$C825,'SKT LİSTESİ'!$F:$S,8,0)),"")</f>
        <v/>
      </c>
      <c r="H825" s="131" t="str">
        <f ca="1">IF(E825="","",IF($C825="","",VLOOKUP(FİLTRE!$C825,'SKT LİSTESİ'!$F:$S,9,0)))</f>
        <v/>
      </c>
      <c r="I825" s="132" t="str">
        <f ca="1">IFERROR(IF($C825="","",VLOOKUP(FİLTRE!$C825,'SKT LİSTESİ'!$F:$S,10,0)),"")</f>
        <v/>
      </c>
      <c r="J825" s="133" t="str">
        <f ca="1">IFERROR(IF($C825="","",VLOOKUP(FİLTRE!$C825,'SKT LİSTESİ'!$F:$S,11,0)),"")</f>
        <v/>
      </c>
      <c r="K825" s="134" t="str">
        <f ca="1">IFERROR(IF($C825="","",VLOOKUP(FİLTRE!$C825,'SKT LİSTESİ'!$F:$S,12,0)),"")</f>
        <v/>
      </c>
      <c r="L825" s="134" t="str">
        <f ca="1">IFERROR(IF($C825="","",VLOOKUP(FİLTRE!$C825,'SKT LİSTESİ'!$F:$S,13,0)),"")</f>
        <v/>
      </c>
      <c r="M825" s="135" t="str">
        <f ca="1">IFERROR(IF($C825="","",VLOOKUP(FİLTRE!$C825,'SKT LİSTESİ'!$F:$AJ,14,0)),"")</f>
        <v/>
      </c>
      <c r="N825" s="31" t="str">
        <f ca="1">IFERROR(IF($C825="","",VLOOKUP(FİLTRE!$C825,'SKT LİSTESİ'!$F:$AJ,22,0)),"")</f>
        <v/>
      </c>
      <c r="O825" s="136" t="str">
        <f ca="1">IFERROR(IF($C825="","",VLOOKUP(FİLTRE!$C825,'SKT LİSTESİ'!$F:$AJ,23,0)),"")</f>
        <v/>
      </c>
      <c r="P825" s="31"/>
      <c r="Q825" s="31"/>
      <c r="R825" s="137" t="str">
        <f ca="1">(IFERROR(IF($C825="","",VLOOKUP(FİLTRE!$C825,'SKT LİSTESİ'!$F:$AJ,15,0)),""))</f>
        <v/>
      </c>
      <c r="S825" s="138" t="str">
        <f ca="1">IFERROR(IF($C825="","",VLOOKUP(FİLTRE!$C825,'SKT LİSTESİ'!$F:$AJ,16,0)),"")</f>
        <v/>
      </c>
      <c r="AF825" s="179" t="str">
        <f t="shared" ca="1" si="50"/>
        <v/>
      </c>
      <c r="AG825" s="179">
        <f t="shared" ca="1" si="51"/>
        <v>0</v>
      </c>
      <c r="AH825" s="179">
        <f t="shared" ca="1" si="52"/>
        <v>0</v>
      </c>
    </row>
    <row r="826" spans="2:34" ht="15.75" x14ac:dyDescent="0.25">
      <c r="B826">
        <f t="shared" ca="1" si="49"/>
        <v>814</v>
      </c>
      <c r="C826" t="str">
        <f ca="1">IFERROR(VLOOKUP(B826,'SKT LİSTESİ'!F:F,1,0),"")</f>
        <v/>
      </c>
      <c r="E826" s="128" t="str">
        <f ca="1">IFERROR(IF($C826="","",VLOOKUP(FİLTRE!$C826,'SKT LİSTESİ'!$F:$S,5,0)),"")</f>
        <v/>
      </c>
      <c r="F826" s="129" t="str">
        <f ca="1">IFERROR(IF($C826="","",VLOOKUP(FİLTRE!$C826,'SKT LİSTESİ'!$F:$S,7,0)),"")</f>
        <v/>
      </c>
      <c r="G826" s="130" t="str">
        <f ca="1">IFERROR(IF($C826="","",VLOOKUP(FİLTRE!$C826,'SKT LİSTESİ'!$F:$S,8,0)),"")</f>
        <v/>
      </c>
      <c r="H826" s="131" t="str">
        <f ca="1">IF(E826="","",IF($C826="","",VLOOKUP(FİLTRE!$C826,'SKT LİSTESİ'!$F:$S,9,0)))</f>
        <v/>
      </c>
      <c r="I826" s="132" t="str">
        <f ca="1">IFERROR(IF($C826="","",VLOOKUP(FİLTRE!$C826,'SKT LİSTESİ'!$F:$S,10,0)),"")</f>
        <v/>
      </c>
      <c r="J826" s="133" t="str">
        <f ca="1">IFERROR(IF($C826="","",VLOOKUP(FİLTRE!$C826,'SKT LİSTESİ'!$F:$S,11,0)),"")</f>
        <v/>
      </c>
      <c r="K826" s="134" t="str">
        <f ca="1">IFERROR(IF($C826="","",VLOOKUP(FİLTRE!$C826,'SKT LİSTESİ'!$F:$S,12,0)),"")</f>
        <v/>
      </c>
      <c r="L826" s="134" t="str">
        <f ca="1">IFERROR(IF($C826="","",VLOOKUP(FİLTRE!$C826,'SKT LİSTESİ'!$F:$S,13,0)),"")</f>
        <v/>
      </c>
      <c r="M826" s="135" t="str">
        <f ca="1">IFERROR(IF($C826="","",VLOOKUP(FİLTRE!$C826,'SKT LİSTESİ'!$F:$AJ,14,0)),"")</f>
        <v/>
      </c>
      <c r="N826" s="31" t="str">
        <f ca="1">IFERROR(IF($C826="","",VLOOKUP(FİLTRE!$C826,'SKT LİSTESİ'!$F:$AJ,22,0)),"")</f>
        <v/>
      </c>
      <c r="O826" s="136" t="str">
        <f ca="1">IFERROR(IF($C826="","",VLOOKUP(FİLTRE!$C826,'SKT LİSTESİ'!$F:$AJ,23,0)),"")</f>
        <v/>
      </c>
      <c r="P826" s="31"/>
      <c r="Q826" s="31"/>
      <c r="R826" s="137" t="str">
        <f ca="1">(IFERROR(IF($C826="","",VLOOKUP(FİLTRE!$C826,'SKT LİSTESİ'!$F:$AJ,15,0)),""))</f>
        <v/>
      </c>
      <c r="S826" s="138" t="str">
        <f ca="1">IFERROR(IF($C826="","",VLOOKUP(FİLTRE!$C826,'SKT LİSTESİ'!$F:$AJ,16,0)),"")</f>
        <v/>
      </c>
      <c r="AF826" s="179" t="str">
        <f t="shared" ca="1" si="50"/>
        <v/>
      </c>
      <c r="AG826" s="179">
        <f t="shared" ca="1" si="51"/>
        <v>0</v>
      </c>
      <c r="AH826" s="179">
        <f t="shared" ca="1" si="52"/>
        <v>0</v>
      </c>
    </row>
    <row r="827" spans="2:34" ht="15.75" x14ac:dyDescent="0.25">
      <c r="B827">
        <f t="shared" ca="1" si="49"/>
        <v>815</v>
      </c>
      <c r="C827" t="str">
        <f ca="1">IFERROR(VLOOKUP(B827,'SKT LİSTESİ'!F:F,1,0),"")</f>
        <v/>
      </c>
      <c r="E827" s="128" t="str">
        <f ca="1">IFERROR(IF($C827="","",VLOOKUP(FİLTRE!$C827,'SKT LİSTESİ'!$F:$S,5,0)),"")</f>
        <v/>
      </c>
      <c r="F827" s="129" t="str">
        <f ca="1">IFERROR(IF($C827="","",VLOOKUP(FİLTRE!$C827,'SKT LİSTESİ'!$F:$S,7,0)),"")</f>
        <v/>
      </c>
      <c r="G827" s="130" t="str">
        <f ca="1">IFERROR(IF($C827="","",VLOOKUP(FİLTRE!$C827,'SKT LİSTESİ'!$F:$S,8,0)),"")</f>
        <v/>
      </c>
      <c r="H827" s="131" t="str">
        <f ca="1">IF(E827="","",IF($C827="","",VLOOKUP(FİLTRE!$C827,'SKT LİSTESİ'!$F:$S,9,0)))</f>
        <v/>
      </c>
      <c r="I827" s="132" t="str">
        <f ca="1">IFERROR(IF($C827="","",VLOOKUP(FİLTRE!$C827,'SKT LİSTESİ'!$F:$S,10,0)),"")</f>
        <v/>
      </c>
      <c r="J827" s="133" t="str">
        <f ca="1">IFERROR(IF($C827="","",VLOOKUP(FİLTRE!$C827,'SKT LİSTESİ'!$F:$S,11,0)),"")</f>
        <v/>
      </c>
      <c r="K827" s="134" t="str">
        <f ca="1">IFERROR(IF($C827="","",VLOOKUP(FİLTRE!$C827,'SKT LİSTESİ'!$F:$S,12,0)),"")</f>
        <v/>
      </c>
      <c r="L827" s="134" t="str">
        <f ca="1">IFERROR(IF($C827="","",VLOOKUP(FİLTRE!$C827,'SKT LİSTESİ'!$F:$S,13,0)),"")</f>
        <v/>
      </c>
      <c r="M827" s="135" t="str">
        <f ca="1">IFERROR(IF($C827="","",VLOOKUP(FİLTRE!$C827,'SKT LİSTESİ'!$F:$AJ,14,0)),"")</f>
        <v/>
      </c>
      <c r="N827" s="31" t="str">
        <f ca="1">IFERROR(IF($C827="","",VLOOKUP(FİLTRE!$C827,'SKT LİSTESİ'!$F:$AJ,22,0)),"")</f>
        <v/>
      </c>
      <c r="O827" s="136" t="str">
        <f ca="1">IFERROR(IF($C827="","",VLOOKUP(FİLTRE!$C827,'SKT LİSTESİ'!$F:$AJ,23,0)),"")</f>
        <v/>
      </c>
      <c r="P827" s="31"/>
      <c r="Q827" s="31"/>
      <c r="R827" s="137" t="str">
        <f ca="1">(IFERROR(IF($C827="","",VLOOKUP(FİLTRE!$C827,'SKT LİSTESİ'!$F:$AJ,15,0)),""))</f>
        <v/>
      </c>
      <c r="S827" s="138" t="str">
        <f ca="1">IFERROR(IF($C827="","",VLOOKUP(FİLTRE!$C827,'SKT LİSTESİ'!$F:$AJ,16,0)),"")</f>
        <v/>
      </c>
      <c r="AF827" s="179" t="str">
        <f t="shared" ca="1" si="50"/>
        <v/>
      </c>
      <c r="AG827" s="179">
        <f t="shared" ca="1" si="51"/>
        <v>0</v>
      </c>
      <c r="AH827" s="179">
        <f t="shared" ca="1" si="52"/>
        <v>0</v>
      </c>
    </row>
    <row r="828" spans="2:34" ht="15.75" x14ac:dyDescent="0.25">
      <c r="B828">
        <f t="shared" ca="1" si="49"/>
        <v>816</v>
      </c>
      <c r="C828" t="str">
        <f ca="1">IFERROR(VLOOKUP(B828,'SKT LİSTESİ'!F:F,1,0),"")</f>
        <v/>
      </c>
      <c r="E828" s="128" t="str">
        <f ca="1">IFERROR(IF($C828="","",VLOOKUP(FİLTRE!$C828,'SKT LİSTESİ'!$F:$S,5,0)),"")</f>
        <v/>
      </c>
      <c r="F828" s="129" t="str">
        <f ca="1">IFERROR(IF($C828="","",VLOOKUP(FİLTRE!$C828,'SKT LİSTESİ'!$F:$S,7,0)),"")</f>
        <v/>
      </c>
      <c r="G828" s="130" t="str">
        <f ca="1">IFERROR(IF($C828="","",VLOOKUP(FİLTRE!$C828,'SKT LİSTESİ'!$F:$S,8,0)),"")</f>
        <v/>
      </c>
      <c r="H828" s="131" t="str">
        <f ca="1">IF(E828="","",IF($C828="","",VLOOKUP(FİLTRE!$C828,'SKT LİSTESİ'!$F:$S,9,0)))</f>
        <v/>
      </c>
      <c r="I828" s="132" t="str">
        <f ca="1">IFERROR(IF($C828="","",VLOOKUP(FİLTRE!$C828,'SKT LİSTESİ'!$F:$S,10,0)),"")</f>
        <v/>
      </c>
      <c r="J828" s="133" t="str">
        <f ca="1">IFERROR(IF($C828="","",VLOOKUP(FİLTRE!$C828,'SKT LİSTESİ'!$F:$S,11,0)),"")</f>
        <v/>
      </c>
      <c r="K828" s="134" t="str">
        <f ca="1">IFERROR(IF($C828="","",VLOOKUP(FİLTRE!$C828,'SKT LİSTESİ'!$F:$S,12,0)),"")</f>
        <v/>
      </c>
      <c r="L828" s="134" t="str">
        <f ca="1">IFERROR(IF($C828="","",VLOOKUP(FİLTRE!$C828,'SKT LİSTESİ'!$F:$S,13,0)),"")</f>
        <v/>
      </c>
      <c r="M828" s="135" t="str">
        <f ca="1">IFERROR(IF($C828="","",VLOOKUP(FİLTRE!$C828,'SKT LİSTESİ'!$F:$AJ,14,0)),"")</f>
        <v/>
      </c>
      <c r="N828" s="31" t="str">
        <f ca="1">IFERROR(IF($C828="","",VLOOKUP(FİLTRE!$C828,'SKT LİSTESİ'!$F:$AJ,22,0)),"")</f>
        <v/>
      </c>
      <c r="O828" s="136" t="str">
        <f ca="1">IFERROR(IF($C828="","",VLOOKUP(FİLTRE!$C828,'SKT LİSTESİ'!$F:$AJ,23,0)),"")</f>
        <v/>
      </c>
      <c r="P828" s="31"/>
      <c r="Q828" s="31"/>
      <c r="R828" s="137" t="str">
        <f ca="1">(IFERROR(IF($C828="","",VLOOKUP(FİLTRE!$C828,'SKT LİSTESİ'!$F:$AJ,15,0)),""))</f>
        <v/>
      </c>
      <c r="S828" s="138" t="str">
        <f ca="1">IFERROR(IF($C828="","",VLOOKUP(FİLTRE!$C828,'SKT LİSTESİ'!$F:$AJ,16,0)),"")</f>
        <v/>
      </c>
      <c r="AF828" s="179" t="str">
        <f t="shared" ca="1" si="50"/>
        <v/>
      </c>
      <c r="AG828" s="179">
        <f t="shared" ca="1" si="51"/>
        <v>0</v>
      </c>
      <c r="AH828" s="179">
        <f t="shared" ca="1" si="52"/>
        <v>0</v>
      </c>
    </row>
    <row r="829" spans="2:34" ht="15.75" x14ac:dyDescent="0.25">
      <c r="B829">
        <f t="shared" ca="1" si="49"/>
        <v>817</v>
      </c>
      <c r="C829" t="str">
        <f ca="1">IFERROR(VLOOKUP(B829,'SKT LİSTESİ'!F:F,1,0),"")</f>
        <v/>
      </c>
      <c r="E829" s="128" t="str">
        <f ca="1">IFERROR(IF($C829="","",VLOOKUP(FİLTRE!$C829,'SKT LİSTESİ'!$F:$S,5,0)),"")</f>
        <v/>
      </c>
      <c r="F829" s="129" t="str">
        <f ca="1">IFERROR(IF($C829="","",VLOOKUP(FİLTRE!$C829,'SKT LİSTESİ'!$F:$S,7,0)),"")</f>
        <v/>
      </c>
      <c r="G829" s="130" t="str">
        <f ca="1">IFERROR(IF($C829="","",VLOOKUP(FİLTRE!$C829,'SKT LİSTESİ'!$F:$S,8,0)),"")</f>
        <v/>
      </c>
      <c r="H829" s="131" t="str">
        <f ca="1">IF(E829="","",IF($C829="","",VLOOKUP(FİLTRE!$C829,'SKT LİSTESİ'!$F:$S,9,0)))</f>
        <v/>
      </c>
      <c r="I829" s="132" t="str">
        <f ca="1">IFERROR(IF($C829="","",VLOOKUP(FİLTRE!$C829,'SKT LİSTESİ'!$F:$S,10,0)),"")</f>
        <v/>
      </c>
      <c r="J829" s="133" t="str">
        <f ca="1">IFERROR(IF($C829="","",VLOOKUP(FİLTRE!$C829,'SKT LİSTESİ'!$F:$S,11,0)),"")</f>
        <v/>
      </c>
      <c r="K829" s="134" t="str">
        <f ca="1">IFERROR(IF($C829="","",VLOOKUP(FİLTRE!$C829,'SKT LİSTESİ'!$F:$S,12,0)),"")</f>
        <v/>
      </c>
      <c r="L829" s="134" t="str">
        <f ca="1">IFERROR(IF($C829="","",VLOOKUP(FİLTRE!$C829,'SKT LİSTESİ'!$F:$S,13,0)),"")</f>
        <v/>
      </c>
      <c r="M829" s="135" t="str">
        <f ca="1">IFERROR(IF($C829="","",VLOOKUP(FİLTRE!$C829,'SKT LİSTESİ'!$F:$AJ,14,0)),"")</f>
        <v/>
      </c>
      <c r="N829" s="31" t="str">
        <f ca="1">IFERROR(IF($C829="","",VLOOKUP(FİLTRE!$C829,'SKT LİSTESİ'!$F:$AJ,22,0)),"")</f>
        <v/>
      </c>
      <c r="O829" s="136" t="str">
        <f ca="1">IFERROR(IF($C829="","",VLOOKUP(FİLTRE!$C829,'SKT LİSTESİ'!$F:$AJ,23,0)),"")</f>
        <v/>
      </c>
      <c r="P829" s="31"/>
      <c r="Q829" s="31"/>
      <c r="R829" s="137" t="str">
        <f ca="1">(IFERROR(IF($C829="","",VLOOKUP(FİLTRE!$C829,'SKT LİSTESİ'!$F:$AJ,15,0)),""))</f>
        <v/>
      </c>
      <c r="S829" s="138" t="str">
        <f ca="1">IFERROR(IF($C829="","",VLOOKUP(FİLTRE!$C829,'SKT LİSTESİ'!$F:$AJ,16,0)),"")</f>
        <v/>
      </c>
      <c r="AF829" s="179" t="str">
        <f t="shared" ca="1" si="50"/>
        <v/>
      </c>
      <c r="AG829" s="179">
        <f t="shared" ca="1" si="51"/>
        <v>0</v>
      </c>
      <c r="AH829" s="179">
        <f t="shared" ca="1" si="52"/>
        <v>0</v>
      </c>
    </row>
    <row r="830" spans="2:34" ht="15.75" x14ac:dyDescent="0.25">
      <c r="B830">
        <f t="shared" ca="1" si="49"/>
        <v>818</v>
      </c>
      <c r="C830" t="str">
        <f ca="1">IFERROR(VLOOKUP(B830,'SKT LİSTESİ'!F:F,1,0),"")</f>
        <v/>
      </c>
      <c r="E830" s="128" t="str">
        <f ca="1">IFERROR(IF($C830="","",VLOOKUP(FİLTRE!$C830,'SKT LİSTESİ'!$F:$S,5,0)),"")</f>
        <v/>
      </c>
      <c r="F830" s="129" t="str">
        <f ca="1">IFERROR(IF($C830="","",VLOOKUP(FİLTRE!$C830,'SKT LİSTESİ'!$F:$S,7,0)),"")</f>
        <v/>
      </c>
      <c r="G830" s="130" t="str">
        <f ca="1">IFERROR(IF($C830="","",VLOOKUP(FİLTRE!$C830,'SKT LİSTESİ'!$F:$S,8,0)),"")</f>
        <v/>
      </c>
      <c r="H830" s="131" t="str">
        <f ca="1">IF(E830="","",IF($C830="","",VLOOKUP(FİLTRE!$C830,'SKT LİSTESİ'!$F:$S,9,0)))</f>
        <v/>
      </c>
      <c r="I830" s="132" t="str">
        <f ca="1">IFERROR(IF($C830="","",VLOOKUP(FİLTRE!$C830,'SKT LİSTESİ'!$F:$S,10,0)),"")</f>
        <v/>
      </c>
      <c r="J830" s="133" t="str">
        <f ca="1">IFERROR(IF($C830="","",VLOOKUP(FİLTRE!$C830,'SKT LİSTESİ'!$F:$S,11,0)),"")</f>
        <v/>
      </c>
      <c r="K830" s="134" t="str">
        <f ca="1">IFERROR(IF($C830="","",VLOOKUP(FİLTRE!$C830,'SKT LİSTESİ'!$F:$S,12,0)),"")</f>
        <v/>
      </c>
      <c r="L830" s="134" t="str">
        <f ca="1">IFERROR(IF($C830="","",VLOOKUP(FİLTRE!$C830,'SKT LİSTESİ'!$F:$S,13,0)),"")</f>
        <v/>
      </c>
      <c r="M830" s="135" t="str">
        <f ca="1">IFERROR(IF($C830="","",VLOOKUP(FİLTRE!$C830,'SKT LİSTESİ'!$F:$AJ,14,0)),"")</f>
        <v/>
      </c>
      <c r="N830" s="31" t="str">
        <f ca="1">IFERROR(IF($C830="","",VLOOKUP(FİLTRE!$C830,'SKT LİSTESİ'!$F:$AJ,22,0)),"")</f>
        <v/>
      </c>
      <c r="O830" s="136" t="str">
        <f ca="1">IFERROR(IF($C830="","",VLOOKUP(FİLTRE!$C830,'SKT LİSTESİ'!$F:$AJ,23,0)),"")</f>
        <v/>
      </c>
      <c r="P830" s="31"/>
      <c r="Q830" s="31"/>
      <c r="R830" s="137" t="str">
        <f ca="1">(IFERROR(IF($C830="","",VLOOKUP(FİLTRE!$C830,'SKT LİSTESİ'!$F:$AJ,15,0)),""))</f>
        <v/>
      </c>
      <c r="S830" s="138" t="str">
        <f ca="1">IFERROR(IF($C830="","",VLOOKUP(FİLTRE!$C830,'SKT LİSTESİ'!$F:$AJ,16,0)),"")</f>
        <v/>
      </c>
      <c r="AF830" s="179" t="str">
        <f t="shared" ca="1" si="50"/>
        <v/>
      </c>
      <c r="AG830" s="179">
        <f t="shared" ca="1" si="51"/>
        <v>0</v>
      </c>
      <c r="AH830" s="179">
        <f t="shared" ca="1" si="52"/>
        <v>0</v>
      </c>
    </row>
    <row r="831" spans="2:34" ht="15.75" x14ac:dyDescent="0.25">
      <c r="B831">
        <f t="shared" ca="1" si="49"/>
        <v>819</v>
      </c>
      <c r="C831" t="str">
        <f ca="1">IFERROR(VLOOKUP(B831,'SKT LİSTESİ'!F:F,1,0),"")</f>
        <v/>
      </c>
      <c r="E831" s="128" t="str">
        <f ca="1">IFERROR(IF($C831="","",VLOOKUP(FİLTRE!$C831,'SKT LİSTESİ'!$F:$S,5,0)),"")</f>
        <v/>
      </c>
      <c r="F831" s="129" t="str">
        <f ca="1">IFERROR(IF($C831="","",VLOOKUP(FİLTRE!$C831,'SKT LİSTESİ'!$F:$S,7,0)),"")</f>
        <v/>
      </c>
      <c r="G831" s="130" t="str">
        <f ca="1">IFERROR(IF($C831="","",VLOOKUP(FİLTRE!$C831,'SKT LİSTESİ'!$F:$S,8,0)),"")</f>
        <v/>
      </c>
      <c r="H831" s="131" t="str">
        <f ca="1">IF(E831="","",IF($C831="","",VLOOKUP(FİLTRE!$C831,'SKT LİSTESİ'!$F:$S,9,0)))</f>
        <v/>
      </c>
      <c r="I831" s="132" t="str">
        <f ca="1">IFERROR(IF($C831="","",VLOOKUP(FİLTRE!$C831,'SKT LİSTESİ'!$F:$S,10,0)),"")</f>
        <v/>
      </c>
      <c r="J831" s="133" t="str">
        <f ca="1">IFERROR(IF($C831="","",VLOOKUP(FİLTRE!$C831,'SKT LİSTESİ'!$F:$S,11,0)),"")</f>
        <v/>
      </c>
      <c r="K831" s="134" t="str">
        <f ca="1">IFERROR(IF($C831="","",VLOOKUP(FİLTRE!$C831,'SKT LİSTESİ'!$F:$S,12,0)),"")</f>
        <v/>
      </c>
      <c r="L831" s="134" t="str">
        <f ca="1">IFERROR(IF($C831="","",VLOOKUP(FİLTRE!$C831,'SKT LİSTESİ'!$F:$S,13,0)),"")</f>
        <v/>
      </c>
      <c r="M831" s="135" t="str">
        <f ca="1">IFERROR(IF($C831="","",VLOOKUP(FİLTRE!$C831,'SKT LİSTESİ'!$F:$AJ,14,0)),"")</f>
        <v/>
      </c>
      <c r="N831" s="31" t="str">
        <f ca="1">IFERROR(IF($C831="","",VLOOKUP(FİLTRE!$C831,'SKT LİSTESİ'!$F:$AJ,22,0)),"")</f>
        <v/>
      </c>
      <c r="O831" s="136" t="str">
        <f ca="1">IFERROR(IF($C831="","",VLOOKUP(FİLTRE!$C831,'SKT LİSTESİ'!$F:$AJ,23,0)),"")</f>
        <v/>
      </c>
      <c r="P831" s="31"/>
      <c r="Q831" s="31"/>
      <c r="R831" s="137" t="str">
        <f ca="1">(IFERROR(IF($C831="","",VLOOKUP(FİLTRE!$C831,'SKT LİSTESİ'!$F:$AJ,15,0)),""))</f>
        <v/>
      </c>
      <c r="S831" s="138" t="str">
        <f ca="1">IFERROR(IF($C831="","",VLOOKUP(FİLTRE!$C831,'SKT LİSTESİ'!$F:$AJ,16,0)),"")</f>
        <v/>
      </c>
      <c r="AF831" s="179" t="str">
        <f t="shared" ca="1" si="50"/>
        <v/>
      </c>
      <c r="AG831" s="179">
        <f t="shared" ca="1" si="51"/>
        <v>0</v>
      </c>
      <c r="AH831" s="179">
        <f t="shared" ca="1" si="52"/>
        <v>0</v>
      </c>
    </row>
    <row r="832" spans="2:34" ht="15.75" x14ac:dyDescent="0.25">
      <c r="B832">
        <f t="shared" ca="1" si="49"/>
        <v>820</v>
      </c>
      <c r="C832" t="str">
        <f ca="1">IFERROR(VLOOKUP(B832,'SKT LİSTESİ'!F:F,1,0),"")</f>
        <v/>
      </c>
      <c r="E832" s="128" t="str">
        <f ca="1">IFERROR(IF($C832="","",VLOOKUP(FİLTRE!$C832,'SKT LİSTESİ'!$F:$S,5,0)),"")</f>
        <v/>
      </c>
      <c r="F832" s="129" t="str">
        <f ca="1">IFERROR(IF($C832="","",VLOOKUP(FİLTRE!$C832,'SKT LİSTESİ'!$F:$S,7,0)),"")</f>
        <v/>
      </c>
      <c r="G832" s="130" t="str">
        <f ca="1">IFERROR(IF($C832="","",VLOOKUP(FİLTRE!$C832,'SKT LİSTESİ'!$F:$S,8,0)),"")</f>
        <v/>
      </c>
      <c r="H832" s="131" t="str">
        <f ca="1">IF(E832="","",IF($C832="","",VLOOKUP(FİLTRE!$C832,'SKT LİSTESİ'!$F:$S,9,0)))</f>
        <v/>
      </c>
      <c r="I832" s="132" t="str">
        <f ca="1">IFERROR(IF($C832="","",VLOOKUP(FİLTRE!$C832,'SKT LİSTESİ'!$F:$S,10,0)),"")</f>
        <v/>
      </c>
      <c r="J832" s="133" t="str">
        <f ca="1">IFERROR(IF($C832="","",VLOOKUP(FİLTRE!$C832,'SKT LİSTESİ'!$F:$S,11,0)),"")</f>
        <v/>
      </c>
      <c r="K832" s="134" t="str">
        <f ca="1">IFERROR(IF($C832="","",VLOOKUP(FİLTRE!$C832,'SKT LİSTESİ'!$F:$S,12,0)),"")</f>
        <v/>
      </c>
      <c r="L832" s="134" t="str">
        <f ca="1">IFERROR(IF($C832="","",VLOOKUP(FİLTRE!$C832,'SKT LİSTESİ'!$F:$S,13,0)),"")</f>
        <v/>
      </c>
      <c r="M832" s="135" t="str">
        <f ca="1">IFERROR(IF($C832="","",VLOOKUP(FİLTRE!$C832,'SKT LİSTESİ'!$F:$AJ,14,0)),"")</f>
        <v/>
      </c>
      <c r="N832" s="31" t="str">
        <f ca="1">IFERROR(IF($C832="","",VLOOKUP(FİLTRE!$C832,'SKT LİSTESİ'!$F:$AJ,22,0)),"")</f>
        <v/>
      </c>
      <c r="O832" s="136" t="str">
        <f ca="1">IFERROR(IF($C832="","",VLOOKUP(FİLTRE!$C832,'SKT LİSTESİ'!$F:$AJ,23,0)),"")</f>
        <v/>
      </c>
      <c r="P832" s="31"/>
      <c r="Q832" s="31"/>
      <c r="R832" s="137" t="str">
        <f ca="1">(IFERROR(IF($C832="","",VLOOKUP(FİLTRE!$C832,'SKT LİSTESİ'!$F:$AJ,15,0)),""))</f>
        <v/>
      </c>
      <c r="S832" s="138" t="str">
        <f ca="1">IFERROR(IF($C832="","",VLOOKUP(FİLTRE!$C832,'SKT LİSTESİ'!$F:$AJ,16,0)),"")</f>
        <v/>
      </c>
      <c r="AF832" s="179" t="str">
        <f t="shared" ca="1" si="50"/>
        <v/>
      </c>
      <c r="AG832" s="179">
        <f t="shared" ca="1" si="51"/>
        <v>0</v>
      </c>
      <c r="AH832" s="179">
        <f t="shared" ca="1" si="52"/>
        <v>0</v>
      </c>
    </row>
    <row r="833" spans="2:34" ht="15.75" x14ac:dyDescent="0.25">
      <c r="B833">
        <f t="shared" ca="1" si="49"/>
        <v>821</v>
      </c>
      <c r="C833" t="str">
        <f ca="1">IFERROR(VLOOKUP(B833,'SKT LİSTESİ'!F:F,1,0),"")</f>
        <v/>
      </c>
      <c r="E833" s="128" t="str">
        <f ca="1">IFERROR(IF($C833="","",VLOOKUP(FİLTRE!$C833,'SKT LİSTESİ'!$F:$S,5,0)),"")</f>
        <v/>
      </c>
      <c r="F833" s="129" t="str">
        <f ca="1">IFERROR(IF($C833="","",VLOOKUP(FİLTRE!$C833,'SKT LİSTESİ'!$F:$S,7,0)),"")</f>
        <v/>
      </c>
      <c r="G833" s="130" t="str">
        <f ca="1">IFERROR(IF($C833="","",VLOOKUP(FİLTRE!$C833,'SKT LİSTESİ'!$F:$S,8,0)),"")</f>
        <v/>
      </c>
      <c r="H833" s="131" t="str">
        <f ca="1">IF(E833="","",IF($C833="","",VLOOKUP(FİLTRE!$C833,'SKT LİSTESİ'!$F:$S,9,0)))</f>
        <v/>
      </c>
      <c r="I833" s="132" t="str">
        <f ca="1">IFERROR(IF($C833="","",VLOOKUP(FİLTRE!$C833,'SKT LİSTESİ'!$F:$S,10,0)),"")</f>
        <v/>
      </c>
      <c r="J833" s="133" t="str">
        <f ca="1">IFERROR(IF($C833="","",VLOOKUP(FİLTRE!$C833,'SKT LİSTESİ'!$F:$S,11,0)),"")</f>
        <v/>
      </c>
      <c r="K833" s="134" t="str">
        <f ca="1">IFERROR(IF($C833="","",VLOOKUP(FİLTRE!$C833,'SKT LİSTESİ'!$F:$S,12,0)),"")</f>
        <v/>
      </c>
      <c r="L833" s="134" t="str">
        <f ca="1">IFERROR(IF($C833="","",VLOOKUP(FİLTRE!$C833,'SKT LİSTESİ'!$F:$S,13,0)),"")</f>
        <v/>
      </c>
      <c r="M833" s="135" t="str">
        <f ca="1">IFERROR(IF($C833="","",VLOOKUP(FİLTRE!$C833,'SKT LİSTESİ'!$F:$AJ,14,0)),"")</f>
        <v/>
      </c>
      <c r="N833" s="31" t="str">
        <f ca="1">IFERROR(IF($C833="","",VLOOKUP(FİLTRE!$C833,'SKT LİSTESİ'!$F:$AJ,22,0)),"")</f>
        <v/>
      </c>
      <c r="O833" s="136" t="str">
        <f ca="1">IFERROR(IF($C833="","",VLOOKUP(FİLTRE!$C833,'SKT LİSTESİ'!$F:$AJ,23,0)),"")</f>
        <v/>
      </c>
      <c r="P833" s="31"/>
      <c r="Q833" s="31"/>
      <c r="R833" s="137" t="str">
        <f ca="1">(IFERROR(IF($C833="","",VLOOKUP(FİLTRE!$C833,'SKT LİSTESİ'!$F:$AJ,15,0)),""))</f>
        <v/>
      </c>
      <c r="S833" s="138" t="str">
        <f ca="1">IFERROR(IF($C833="","",VLOOKUP(FİLTRE!$C833,'SKT LİSTESİ'!$F:$AJ,16,0)),"")</f>
        <v/>
      </c>
      <c r="AF833" s="179" t="str">
        <f t="shared" ca="1" si="50"/>
        <v/>
      </c>
      <c r="AG833" s="179">
        <f t="shared" ca="1" si="51"/>
        <v>0</v>
      </c>
      <c r="AH833" s="179">
        <f t="shared" ca="1" si="52"/>
        <v>0</v>
      </c>
    </row>
    <row r="834" spans="2:34" ht="15.75" x14ac:dyDescent="0.25">
      <c r="B834">
        <f t="shared" ca="1" si="49"/>
        <v>822</v>
      </c>
      <c r="C834" t="str">
        <f ca="1">IFERROR(VLOOKUP(B834,'SKT LİSTESİ'!F:F,1,0),"")</f>
        <v/>
      </c>
      <c r="E834" s="128" t="str">
        <f ca="1">IFERROR(IF($C834="","",VLOOKUP(FİLTRE!$C834,'SKT LİSTESİ'!$F:$S,5,0)),"")</f>
        <v/>
      </c>
      <c r="F834" s="129" t="str">
        <f ca="1">IFERROR(IF($C834="","",VLOOKUP(FİLTRE!$C834,'SKT LİSTESİ'!$F:$S,7,0)),"")</f>
        <v/>
      </c>
      <c r="G834" s="130" t="str">
        <f ca="1">IFERROR(IF($C834="","",VLOOKUP(FİLTRE!$C834,'SKT LİSTESİ'!$F:$S,8,0)),"")</f>
        <v/>
      </c>
      <c r="H834" s="131" t="str">
        <f ca="1">IF(E834="","",IF($C834="","",VLOOKUP(FİLTRE!$C834,'SKT LİSTESİ'!$F:$S,9,0)))</f>
        <v/>
      </c>
      <c r="I834" s="132" t="str">
        <f ca="1">IFERROR(IF($C834="","",VLOOKUP(FİLTRE!$C834,'SKT LİSTESİ'!$F:$S,10,0)),"")</f>
        <v/>
      </c>
      <c r="J834" s="133" t="str">
        <f ca="1">IFERROR(IF($C834="","",VLOOKUP(FİLTRE!$C834,'SKT LİSTESİ'!$F:$S,11,0)),"")</f>
        <v/>
      </c>
      <c r="K834" s="134" t="str">
        <f ca="1">IFERROR(IF($C834="","",VLOOKUP(FİLTRE!$C834,'SKT LİSTESİ'!$F:$S,12,0)),"")</f>
        <v/>
      </c>
      <c r="L834" s="134" t="str">
        <f ca="1">IFERROR(IF($C834="","",VLOOKUP(FİLTRE!$C834,'SKT LİSTESİ'!$F:$S,13,0)),"")</f>
        <v/>
      </c>
      <c r="M834" s="135" t="str">
        <f ca="1">IFERROR(IF($C834="","",VLOOKUP(FİLTRE!$C834,'SKT LİSTESİ'!$F:$AJ,14,0)),"")</f>
        <v/>
      </c>
      <c r="N834" s="31" t="str">
        <f ca="1">IFERROR(IF($C834="","",VLOOKUP(FİLTRE!$C834,'SKT LİSTESİ'!$F:$AJ,22,0)),"")</f>
        <v/>
      </c>
      <c r="O834" s="136" t="str">
        <f ca="1">IFERROR(IF($C834="","",VLOOKUP(FİLTRE!$C834,'SKT LİSTESİ'!$F:$AJ,23,0)),"")</f>
        <v/>
      </c>
      <c r="P834" s="31"/>
      <c r="Q834" s="31"/>
      <c r="R834" s="137" t="str">
        <f ca="1">(IFERROR(IF($C834="","",VLOOKUP(FİLTRE!$C834,'SKT LİSTESİ'!$F:$AJ,15,0)),""))</f>
        <v/>
      </c>
      <c r="S834" s="138" t="str">
        <f ca="1">IFERROR(IF($C834="","",VLOOKUP(FİLTRE!$C834,'SKT LİSTESİ'!$F:$AJ,16,0)),"")</f>
        <v/>
      </c>
      <c r="AF834" s="179" t="str">
        <f t="shared" ca="1" si="50"/>
        <v/>
      </c>
      <c r="AG834" s="179">
        <f t="shared" ca="1" si="51"/>
        <v>0</v>
      </c>
      <c r="AH834" s="179">
        <f t="shared" ca="1" si="52"/>
        <v>0</v>
      </c>
    </row>
    <row r="835" spans="2:34" ht="15.75" x14ac:dyDescent="0.25">
      <c r="B835">
        <f t="shared" ca="1" si="49"/>
        <v>823</v>
      </c>
      <c r="C835" t="str">
        <f ca="1">IFERROR(VLOOKUP(B835,'SKT LİSTESİ'!F:F,1,0),"")</f>
        <v/>
      </c>
      <c r="E835" s="128" t="str">
        <f ca="1">IFERROR(IF($C835="","",VLOOKUP(FİLTRE!$C835,'SKT LİSTESİ'!$F:$S,5,0)),"")</f>
        <v/>
      </c>
      <c r="F835" s="129" t="str">
        <f ca="1">IFERROR(IF($C835="","",VLOOKUP(FİLTRE!$C835,'SKT LİSTESİ'!$F:$S,7,0)),"")</f>
        <v/>
      </c>
      <c r="G835" s="130" t="str">
        <f ca="1">IFERROR(IF($C835="","",VLOOKUP(FİLTRE!$C835,'SKT LİSTESİ'!$F:$S,8,0)),"")</f>
        <v/>
      </c>
      <c r="H835" s="131" t="str">
        <f ca="1">IF(E835="","",IF($C835="","",VLOOKUP(FİLTRE!$C835,'SKT LİSTESİ'!$F:$S,9,0)))</f>
        <v/>
      </c>
      <c r="I835" s="132" t="str">
        <f ca="1">IFERROR(IF($C835="","",VLOOKUP(FİLTRE!$C835,'SKT LİSTESİ'!$F:$S,10,0)),"")</f>
        <v/>
      </c>
      <c r="J835" s="133" t="str">
        <f ca="1">IFERROR(IF($C835="","",VLOOKUP(FİLTRE!$C835,'SKT LİSTESİ'!$F:$S,11,0)),"")</f>
        <v/>
      </c>
      <c r="K835" s="134" t="str">
        <f ca="1">IFERROR(IF($C835="","",VLOOKUP(FİLTRE!$C835,'SKT LİSTESİ'!$F:$S,12,0)),"")</f>
        <v/>
      </c>
      <c r="L835" s="134" t="str">
        <f ca="1">IFERROR(IF($C835="","",VLOOKUP(FİLTRE!$C835,'SKT LİSTESİ'!$F:$S,13,0)),"")</f>
        <v/>
      </c>
      <c r="M835" s="135" t="str">
        <f ca="1">IFERROR(IF($C835="","",VLOOKUP(FİLTRE!$C835,'SKT LİSTESİ'!$F:$AJ,14,0)),"")</f>
        <v/>
      </c>
      <c r="N835" s="31" t="str">
        <f ca="1">IFERROR(IF($C835="","",VLOOKUP(FİLTRE!$C835,'SKT LİSTESİ'!$F:$AJ,22,0)),"")</f>
        <v/>
      </c>
      <c r="O835" s="136" t="str">
        <f ca="1">IFERROR(IF($C835="","",VLOOKUP(FİLTRE!$C835,'SKT LİSTESİ'!$F:$AJ,23,0)),"")</f>
        <v/>
      </c>
      <c r="P835" s="31"/>
      <c r="Q835" s="31"/>
      <c r="R835" s="137" t="str">
        <f ca="1">(IFERROR(IF($C835="","",VLOOKUP(FİLTRE!$C835,'SKT LİSTESİ'!$F:$AJ,15,0)),""))</f>
        <v/>
      </c>
      <c r="S835" s="138" t="str">
        <f ca="1">IFERROR(IF($C835="","",VLOOKUP(FİLTRE!$C835,'SKT LİSTESİ'!$F:$AJ,16,0)),"")</f>
        <v/>
      </c>
      <c r="AF835" s="179" t="str">
        <f t="shared" ca="1" si="50"/>
        <v/>
      </c>
      <c r="AG835" s="179">
        <f t="shared" ca="1" si="51"/>
        <v>0</v>
      </c>
      <c r="AH835" s="179">
        <f t="shared" ca="1" si="52"/>
        <v>0</v>
      </c>
    </row>
    <row r="836" spans="2:34" ht="15.75" x14ac:dyDescent="0.25">
      <c r="B836">
        <f t="shared" ca="1" si="49"/>
        <v>824</v>
      </c>
      <c r="C836" t="str">
        <f ca="1">IFERROR(VLOOKUP(B836,'SKT LİSTESİ'!F:F,1,0),"")</f>
        <v/>
      </c>
      <c r="E836" s="128" t="str">
        <f ca="1">IFERROR(IF($C836="","",VLOOKUP(FİLTRE!$C836,'SKT LİSTESİ'!$F:$S,5,0)),"")</f>
        <v/>
      </c>
      <c r="F836" s="129" t="str">
        <f ca="1">IFERROR(IF($C836="","",VLOOKUP(FİLTRE!$C836,'SKT LİSTESİ'!$F:$S,7,0)),"")</f>
        <v/>
      </c>
      <c r="G836" s="130" t="str">
        <f ca="1">IFERROR(IF($C836="","",VLOOKUP(FİLTRE!$C836,'SKT LİSTESİ'!$F:$S,8,0)),"")</f>
        <v/>
      </c>
      <c r="H836" s="131" t="str">
        <f ca="1">IF(E836="","",IF($C836="","",VLOOKUP(FİLTRE!$C836,'SKT LİSTESİ'!$F:$S,9,0)))</f>
        <v/>
      </c>
      <c r="I836" s="132" t="str">
        <f ca="1">IFERROR(IF($C836="","",VLOOKUP(FİLTRE!$C836,'SKT LİSTESİ'!$F:$S,10,0)),"")</f>
        <v/>
      </c>
      <c r="J836" s="133" t="str">
        <f ca="1">IFERROR(IF($C836="","",VLOOKUP(FİLTRE!$C836,'SKT LİSTESİ'!$F:$S,11,0)),"")</f>
        <v/>
      </c>
      <c r="K836" s="134" t="str">
        <f ca="1">IFERROR(IF($C836="","",VLOOKUP(FİLTRE!$C836,'SKT LİSTESİ'!$F:$S,12,0)),"")</f>
        <v/>
      </c>
      <c r="L836" s="134" t="str">
        <f ca="1">IFERROR(IF($C836="","",VLOOKUP(FİLTRE!$C836,'SKT LİSTESİ'!$F:$S,13,0)),"")</f>
        <v/>
      </c>
      <c r="M836" s="135" t="str">
        <f ca="1">IFERROR(IF($C836="","",VLOOKUP(FİLTRE!$C836,'SKT LİSTESİ'!$F:$AJ,14,0)),"")</f>
        <v/>
      </c>
      <c r="N836" s="31" t="str">
        <f ca="1">IFERROR(IF($C836="","",VLOOKUP(FİLTRE!$C836,'SKT LİSTESİ'!$F:$AJ,22,0)),"")</f>
        <v/>
      </c>
      <c r="O836" s="136" t="str">
        <f ca="1">IFERROR(IF($C836="","",VLOOKUP(FİLTRE!$C836,'SKT LİSTESİ'!$F:$AJ,23,0)),"")</f>
        <v/>
      </c>
      <c r="P836" s="31"/>
      <c r="Q836" s="31"/>
      <c r="R836" s="137" t="str">
        <f ca="1">(IFERROR(IF($C836="","",VLOOKUP(FİLTRE!$C836,'SKT LİSTESİ'!$F:$AJ,15,0)),""))</f>
        <v/>
      </c>
      <c r="S836" s="138" t="str">
        <f ca="1">IFERROR(IF($C836="","",VLOOKUP(FİLTRE!$C836,'SKT LİSTESİ'!$F:$AJ,16,0)),"")</f>
        <v/>
      </c>
      <c r="AF836" s="179" t="str">
        <f t="shared" ca="1" si="50"/>
        <v/>
      </c>
      <c r="AG836" s="179">
        <f t="shared" ca="1" si="51"/>
        <v>0</v>
      </c>
      <c r="AH836" s="179">
        <f t="shared" ca="1" si="52"/>
        <v>0</v>
      </c>
    </row>
    <row r="837" spans="2:34" ht="15.75" x14ac:dyDescent="0.25">
      <c r="B837">
        <f t="shared" ca="1" si="49"/>
        <v>825</v>
      </c>
      <c r="C837" t="str">
        <f ca="1">IFERROR(VLOOKUP(B837,'SKT LİSTESİ'!F:F,1,0),"")</f>
        <v/>
      </c>
      <c r="E837" s="128" t="str">
        <f ca="1">IFERROR(IF($C837="","",VLOOKUP(FİLTRE!$C837,'SKT LİSTESİ'!$F:$S,5,0)),"")</f>
        <v/>
      </c>
      <c r="F837" s="129" t="str">
        <f ca="1">IFERROR(IF($C837="","",VLOOKUP(FİLTRE!$C837,'SKT LİSTESİ'!$F:$S,7,0)),"")</f>
        <v/>
      </c>
      <c r="G837" s="130" t="str">
        <f ca="1">IFERROR(IF($C837="","",VLOOKUP(FİLTRE!$C837,'SKT LİSTESİ'!$F:$S,8,0)),"")</f>
        <v/>
      </c>
      <c r="H837" s="131" t="str">
        <f ca="1">IF(E837="","",IF($C837="","",VLOOKUP(FİLTRE!$C837,'SKT LİSTESİ'!$F:$S,9,0)))</f>
        <v/>
      </c>
      <c r="I837" s="132" t="str">
        <f ca="1">IFERROR(IF($C837="","",VLOOKUP(FİLTRE!$C837,'SKT LİSTESİ'!$F:$S,10,0)),"")</f>
        <v/>
      </c>
      <c r="J837" s="133" t="str">
        <f ca="1">IFERROR(IF($C837="","",VLOOKUP(FİLTRE!$C837,'SKT LİSTESİ'!$F:$S,11,0)),"")</f>
        <v/>
      </c>
      <c r="K837" s="134" t="str">
        <f ca="1">IFERROR(IF($C837="","",VLOOKUP(FİLTRE!$C837,'SKT LİSTESİ'!$F:$S,12,0)),"")</f>
        <v/>
      </c>
      <c r="L837" s="134" t="str">
        <f ca="1">IFERROR(IF($C837="","",VLOOKUP(FİLTRE!$C837,'SKT LİSTESİ'!$F:$S,13,0)),"")</f>
        <v/>
      </c>
      <c r="M837" s="135" t="str">
        <f ca="1">IFERROR(IF($C837="","",VLOOKUP(FİLTRE!$C837,'SKT LİSTESİ'!$F:$AJ,14,0)),"")</f>
        <v/>
      </c>
      <c r="N837" s="31" t="str">
        <f ca="1">IFERROR(IF($C837="","",VLOOKUP(FİLTRE!$C837,'SKT LİSTESİ'!$F:$AJ,22,0)),"")</f>
        <v/>
      </c>
      <c r="O837" s="136" t="str">
        <f ca="1">IFERROR(IF($C837="","",VLOOKUP(FİLTRE!$C837,'SKT LİSTESİ'!$F:$AJ,23,0)),"")</f>
        <v/>
      </c>
      <c r="P837" s="31"/>
      <c r="Q837" s="31"/>
      <c r="R837" s="137" t="str">
        <f ca="1">(IFERROR(IF($C837="","",VLOOKUP(FİLTRE!$C837,'SKT LİSTESİ'!$F:$AJ,15,0)),""))</f>
        <v/>
      </c>
      <c r="S837" s="138" t="str">
        <f ca="1">IFERROR(IF($C837="","",VLOOKUP(FİLTRE!$C837,'SKT LİSTESİ'!$F:$AJ,16,0)),"")</f>
        <v/>
      </c>
      <c r="AF837" s="179" t="str">
        <f t="shared" ca="1" si="50"/>
        <v/>
      </c>
      <c r="AG837" s="179">
        <f t="shared" ca="1" si="51"/>
        <v>0</v>
      </c>
      <c r="AH837" s="179">
        <f t="shared" ca="1" si="52"/>
        <v>0</v>
      </c>
    </row>
    <row r="838" spans="2:34" ht="15.75" x14ac:dyDescent="0.25">
      <c r="B838">
        <f t="shared" ca="1" si="49"/>
        <v>826</v>
      </c>
      <c r="C838" t="str">
        <f ca="1">IFERROR(VLOOKUP(B838,'SKT LİSTESİ'!F:F,1,0),"")</f>
        <v/>
      </c>
      <c r="E838" s="128" t="str">
        <f ca="1">IFERROR(IF($C838="","",VLOOKUP(FİLTRE!$C838,'SKT LİSTESİ'!$F:$S,5,0)),"")</f>
        <v/>
      </c>
      <c r="F838" s="129" t="str">
        <f ca="1">IFERROR(IF($C838="","",VLOOKUP(FİLTRE!$C838,'SKT LİSTESİ'!$F:$S,7,0)),"")</f>
        <v/>
      </c>
      <c r="G838" s="130" t="str">
        <f ca="1">IFERROR(IF($C838="","",VLOOKUP(FİLTRE!$C838,'SKT LİSTESİ'!$F:$S,8,0)),"")</f>
        <v/>
      </c>
      <c r="H838" s="131" t="str">
        <f ca="1">IF(E838="","",IF($C838="","",VLOOKUP(FİLTRE!$C838,'SKT LİSTESİ'!$F:$S,9,0)))</f>
        <v/>
      </c>
      <c r="I838" s="132" t="str">
        <f ca="1">IFERROR(IF($C838="","",VLOOKUP(FİLTRE!$C838,'SKT LİSTESİ'!$F:$S,10,0)),"")</f>
        <v/>
      </c>
      <c r="J838" s="133" t="str">
        <f ca="1">IFERROR(IF($C838="","",VLOOKUP(FİLTRE!$C838,'SKT LİSTESİ'!$F:$S,11,0)),"")</f>
        <v/>
      </c>
      <c r="K838" s="134" t="str">
        <f ca="1">IFERROR(IF($C838="","",VLOOKUP(FİLTRE!$C838,'SKT LİSTESİ'!$F:$S,12,0)),"")</f>
        <v/>
      </c>
      <c r="L838" s="134" t="str">
        <f ca="1">IFERROR(IF($C838="","",VLOOKUP(FİLTRE!$C838,'SKT LİSTESİ'!$F:$S,13,0)),"")</f>
        <v/>
      </c>
      <c r="M838" s="135" t="str">
        <f ca="1">IFERROR(IF($C838="","",VLOOKUP(FİLTRE!$C838,'SKT LİSTESİ'!$F:$AJ,14,0)),"")</f>
        <v/>
      </c>
      <c r="N838" s="31" t="str">
        <f ca="1">IFERROR(IF($C838="","",VLOOKUP(FİLTRE!$C838,'SKT LİSTESİ'!$F:$AJ,22,0)),"")</f>
        <v/>
      </c>
      <c r="O838" s="136" t="str">
        <f ca="1">IFERROR(IF($C838="","",VLOOKUP(FİLTRE!$C838,'SKT LİSTESİ'!$F:$AJ,23,0)),"")</f>
        <v/>
      </c>
      <c r="P838" s="31"/>
      <c r="Q838" s="31"/>
      <c r="R838" s="137" t="str">
        <f ca="1">(IFERROR(IF($C838="","",VLOOKUP(FİLTRE!$C838,'SKT LİSTESİ'!$F:$AJ,15,0)),""))</f>
        <v/>
      </c>
      <c r="S838" s="138" t="str">
        <f ca="1">IFERROR(IF($C838="","",VLOOKUP(FİLTRE!$C838,'SKT LİSTESİ'!$F:$AJ,16,0)),"")</f>
        <v/>
      </c>
      <c r="AF838" s="179" t="str">
        <f t="shared" ca="1" si="50"/>
        <v/>
      </c>
      <c r="AG838" s="179">
        <f t="shared" ca="1" si="51"/>
        <v>0</v>
      </c>
      <c r="AH838" s="179">
        <f t="shared" ca="1" si="52"/>
        <v>0</v>
      </c>
    </row>
    <row r="839" spans="2:34" ht="15.75" x14ac:dyDescent="0.25">
      <c r="B839">
        <f t="shared" ca="1" si="49"/>
        <v>827</v>
      </c>
      <c r="C839" t="str">
        <f ca="1">IFERROR(VLOOKUP(B839,'SKT LİSTESİ'!F:F,1,0),"")</f>
        <v/>
      </c>
      <c r="E839" s="128" t="str">
        <f ca="1">IFERROR(IF($C839="","",VLOOKUP(FİLTRE!$C839,'SKT LİSTESİ'!$F:$S,5,0)),"")</f>
        <v/>
      </c>
      <c r="F839" s="129" t="str">
        <f ca="1">IFERROR(IF($C839="","",VLOOKUP(FİLTRE!$C839,'SKT LİSTESİ'!$F:$S,7,0)),"")</f>
        <v/>
      </c>
      <c r="G839" s="130" t="str">
        <f ca="1">IFERROR(IF($C839="","",VLOOKUP(FİLTRE!$C839,'SKT LİSTESİ'!$F:$S,8,0)),"")</f>
        <v/>
      </c>
      <c r="H839" s="131" t="str">
        <f ca="1">IF(E839="","",IF($C839="","",VLOOKUP(FİLTRE!$C839,'SKT LİSTESİ'!$F:$S,9,0)))</f>
        <v/>
      </c>
      <c r="I839" s="132" t="str">
        <f ca="1">IFERROR(IF($C839="","",VLOOKUP(FİLTRE!$C839,'SKT LİSTESİ'!$F:$S,10,0)),"")</f>
        <v/>
      </c>
      <c r="J839" s="133" t="str">
        <f ca="1">IFERROR(IF($C839="","",VLOOKUP(FİLTRE!$C839,'SKT LİSTESİ'!$F:$S,11,0)),"")</f>
        <v/>
      </c>
      <c r="K839" s="134" t="str">
        <f ca="1">IFERROR(IF($C839="","",VLOOKUP(FİLTRE!$C839,'SKT LİSTESİ'!$F:$S,12,0)),"")</f>
        <v/>
      </c>
      <c r="L839" s="134" t="str">
        <f ca="1">IFERROR(IF($C839="","",VLOOKUP(FİLTRE!$C839,'SKT LİSTESİ'!$F:$S,13,0)),"")</f>
        <v/>
      </c>
      <c r="M839" s="135" t="str">
        <f ca="1">IFERROR(IF($C839="","",VLOOKUP(FİLTRE!$C839,'SKT LİSTESİ'!$F:$AJ,14,0)),"")</f>
        <v/>
      </c>
      <c r="N839" s="31" t="str">
        <f ca="1">IFERROR(IF($C839="","",VLOOKUP(FİLTRE!$C839,'SKT LİSTESİ'!$F:$AJ,22,0)),"")</f>
        <v/>
      </c>
      <c r="O839" s="136" t="str">
        <f ca="1">IFERROR(IF($C839="","",VLOOKUP(FİLTRE!$C839,'SKT LİSTESİ'!$F:$AJ,23,0)),"")</f>
        <v/>
      </c>
      <c r="P839" s="31"/>
      <c r="Q839" s="31"/>
      <c r="R839" s="137" t="str">
        <f ca="1">(IFERROR(IF($C839="","",VLOOKUP(FİLTRE!$C839,'SKT LİSTESİ'!$F:$AJ,15,0)),""))</f>
        <v/>
      </c>
      <c r="S839" s="138" t="str">
        <f ca="1">IFERROR(IF($C839="","",VLOOKUP(FİLTRE!$C839,'SKT LİSTESİ'!$F:$AJ,16,0)),"")</f>
        <v/>
      </c>
      <c r="AF839" s="179" t="str">
        <f t="shared" ca="1" si="50"/>
        <v/>
      </c>
      <c r="AG839" s="179">
        <f t="shared" ca="1" si="51"/>
        <v>0</v>
      </c>
      <c r="AH839" s="179">
        <f t="shared" ca="1" si="52"/>
        <v>0</v>
      </c>
    </row>
    <row r="840" spans="2:34" ht="15.75" x14ac:dyDescent="0.25">
      <c r="B840">
        <f t="shared" ca="1" si="49"/>
        <v>828</v>
      </c>
      <c r="C840" t="str">
        <f ca="1">IFERROR(VLOOKUP(B840,'SKT LİSTESİ'!F:F,1,0),"")</f>
        <v/>
      </c>
      <c r="E840" s="128" t="str">
        <f ca="1">IFERROR(IF($C840="","",VLOOKUP(FİLTRE!$C840,'SKT LİSTESİ'!$F:$S,5,0)),"")</f>
        <v/>
      </c>
      <c r="F840" s="129" t="str">
        <f ca="1">IFERROR(IF($C840="","",VLOOKUP(FİLTRE!$C840,'SKT LİSTESİ'!$F:$S,7,0)),"")</f>
        <v/>
      </c>
      <c r="G840" s="130" t="str">
        <f ca="1">IFERROR(IF($C840="","",VLOOKUP(FİLTRE!$C840,'SKT LİSTESİ'!$F:$S,8,0)),"")</f>
        <v/>
      </c>
      <c r="H840" s="131" t="str">
        <f ca="1">IF(E840="","",IF($C840="","",VLOOKUP(FİLTRE!$C840,'SKT LİSTESİ'!$F:$S,9,0)))</f>
        <v/>
      </c>
      <c r="I840" s="132" t="str">
        <f ca="1">IFERROR(IF($C840="","",VLOOKUP(FİLTRE!$C840,'SKT LİSTESİ'!$F:$S,10,0)),"")</f>
        <v/>
      </c>
      <c r="J840" s="133" t="str">
        <f ca="1">IFERROR(IF($C840="","",VLOOKUP(FİLTRE!$C840,'SKT LİSTESİ'!$F:$S,11,0)),"")</f>
        <v/>
      </c>
      <c r="K840" s="134" t="str">
        <f ca="1">IFERROR(IF($C840="","",VLOOKUP(FİLTRE!$C840,'SKT LİSTESİ'!$F:$S,12,0)),"")</f>
        <v/>
      </c>
      <c r="L840" s="134" t="str">
        <f ca="1">IFERROR(IF($C840="","",VLOOKUP(FİLTRE!$C840,'SKT LİSTESİ'!$F:$S,13,0)),"")</f>
        <v/>
      </c>
      <c r="M840" s="135" t="str">
        <f ca="1">IFERROR(IF($C840="","",VLOOKUP(FİLTRE!$C840,'SKT LİSTESİ'!$F:$AJ,14,0)),"")</f>
        <v/>
      </c>
      <c r="N840" s="31" t="str">
        <f ca="1">IFERROR(IF($C840="","",VLOOKUP(FİLTRE!$C840,'SKT LİSTESİ'!$F:$AJ,22,0)),"")</f>
        <v/>
      </c>
      <c r="O840" s="136" t="str">
        <f ca="1">IFERROR(IF($C840="","",VLOOKUP(FİLTRE!$C840,'SKT LİSTESİ'!$F:$AJ,23,0)),"")</f>
        <v/>
      </c>
      <c r="P840" s="31"/>
      <c r="Q840" s="31"/>
      <c r="R840" s="137" t="str">
        <f ca="1">(IFERROR(IF($C840="","",VLOOKUP(FİLTRE!$C840,'SKT LİSTESİ'!$F:$AJ,15,0)),""))</f>
        <v/>
      </c>
      <c r="S840" s="138" t="str">
        <f ca="1">IFERROR(IF($C840="","",VLOOKUP(FİLTRE!$C840,'SKT LİSTESİ'!$F:$AJ,16,0)),"")</f>
        <v/>
      </c>
      <c r="AF840" s="179" t="str">
        <f t="shared" ca="1" si="50"/>
        <v/>
      </c>
      <c r="AG840" s="179">
        <f t="shared" ca="1" si="51"/>
        <v>0</v>
      </c>
      <c r="AH840" s="179">
        <f t="shared" ca="1" si="52"/>
        <v>0</v>
      </c>
    </row>
    <row r="841" spans="2:34" ht="15.75" x14ac:dyDescent="0.25">
      <c r="B841">
        <f t="shared" ca="1" si="49"/>
        <v>829</v>
      </c>
      <c r="C841" t="str">
        <f ca="1">IFERROR(VLOOKUP(B841,'SKT LİSTESİ'!F:F,1,0),"")</f>
        <v/>
      </c>
      <c r="E841" s="128" t="str">
        <f ca="1">IFERROR(IF($C841="","",VLOOKUP(FİLTRE!$C841,'SKT LİSTESİ'!$F:$S,5,0)),"")</f>
        <v/>
      </c>
      <c r="F841" s="129" t="str">
        <f ca="1">IFERROR(IF($C841="","",VLOOKUP(FİLTRE!$C841,'SKT LİSTESİ'!$F:$S,7,0)),"")</f>
        <v/>
      </c>
      <c r="G841" s="130" t="str">
        <f ca="1">IFERROR(IF($C841="","",VLOOKUP(FİLTRE!$C841,'SKT LİSTESİ'!$F:$S,8,0)),"")</f>
        <v/>
      </c>
      <c r="H841" s="131" t="str">
        <f ca="1">IF(E841="","",IF($C841="","",VLOOKUP(FİLTRE!$C841,'SKT LİSTESİ'!$F:$S,9,0)))</f>
        <v/>
      </c>
      <c r="I841" s="132" t="str">
        <f ca="1">IFERROR(IF($C841="","",VLOOKUP(FİLTRE!$C841,'SKT LİSTESİ'!$F:$S,10,0)),"")</f>
        <v/>
      </c>
      <c r="J841" s="133" t="str">
        <f ca="1">IFERROR(IF($C841="","",VLOOKUP(FİLTRE!$C841,'SKT LİSTESİ'!$F:$S,11,0)),"")</f>
        <v/>
      </c>
      <c r="K841" s="134" t="str">
        <f ca="1">IFERROR(IF($C841="","",VLOOKUP(FİLTRE!$C841,'SKT LİSTESİ'!$F:$S,12,0)),"")</f>
        <v/>
      </c>
      <c r="L841" s="134" t="str">
        <f ca="1">IFERROR(IF($C841="","",VLOOKUP(FİLTRE!$C841,'SKT LİSTESİ'!$F:$S,13,0)),"")</f>
        <v/>
      </c>
      <c r="M841" s="135" t="str">
        <f ca="1">IFERROR(IF($C841="","",VLOOKUP(FİLTRE!$C841,'SKT LİSTESİ'!$F:$AJ,14,0)),"")</f>
        <v/>
      </c>
      <c r="N841" s="31" t="str">
        <f ca="1">IFERROR(IF($C841="","",VLOOKUP(FİLTRE!$C841,'SKT LİSTESİ'!$F:$AJ,22,0)),"")</f>
        <v/>
      </c>
      <c r="O841" s="136" t="str">
        <f ca="1">IFERROR(IF($C841="","",VLOOKUP(FİLTRE!$C841,'SKT LİSTESİ'!$F:$AJ,23,0)),"")</f>
        <v/>
      </c>
      <c r="P841" s="31"/>
      <c r="Q841" s="31"/>
      <c r="R841" s="137" t="str">
        <f ca="1">(IFERROR(IF($C841="","",VLOOKUP(FİLTRE!$C841,'SKT LİSTESİ'!$F:$AJ,15,0)),""))</f>
        <v/>
      </c>
      <c r="S841" s="138" t="str">
        <f ca="1">IFERROR(IF($C841="","",VLOOKUP(FİLTRE!$C841,'SKT LİSTESİ'!$F:$AJ,16,0)),"")</f>
        <v/>
      </c>
      <c r="AF841" s="179" t="str">
        <f t="shared" ca="1" si="50"/>
        <v/>
      </c>
      <c r="AG841" s="179">
        <f t="shared" ca="1" si="51"/>
        <v>0</v>
      </c>
      <c r="AH841" s="179">
        <f t="shared" ca="1" si="52"/>
        <v>0</v>
      </c>
    </row>
    <row r="842" spans="2:34" ht="15.75" x14ac:dyDescent="0.25">
      <c r="B842">
        <f t="shared" ca="1" si="49"/>
        <v>830</v>
      </c>
      <c r="C842" t="str">
        <f ca="1">IFERROR(VLOOKUP(B842,'SKT LİSTESİ'!F:F,1,0),"")</f>
        <v/>
      </c>
      <c r="E842" s="128" t="str">
        <f ca="1">IFERROR(IF($C842="","",VLOOKUP(FİLTRE!$C842,'SKT LİSTESİ'!$F:$S,5,0)),"")</f>
        <v/>
      </c>
      <c r="F842" s="129" t="str">
        <f ca="1">IFERROR(IF($C842="","",VLOOKUP(FİLTRE!$C842,'SKT LİSTESİ'!$F:$S,7,0)),"")</f>
        <v/>
      </c>
      <c r="G842" s="130" t="str">
        <f ca="1">IFERROR(IF($C842="","",VLOOKUP(FİLTRE!$C842,'SKT LİSTESİ'!$F:$S,8,0)),"")</f>
        <v/>
      </c>
      <c r="H842" s="131" t="str">
        <f ca="1">IF(E842="","",IF($C842="","",VLOOKUP(FİLTRE!$C842,'SKT LİSTESİ'!$F:$S,9,0)))</f>
        <v/>
      </c>
      <c r="I842" s="132" t="str">
        <f ca="1">IFERROR(IF($C842="","",VLOOKUP(FİLTRE!$C842,'SKT LİSTESİ'!$F:$S,10,0)),"")</f>
        <v/>
      </c>
      <c r="J842" s="133" t="str">
        <f ca="1">IFERROR(IF($C842="","",VLOOKUP(FİLTRE!$C842,'SKT LİSTESİ'!$F:$S,11,0)),"")</f>
        <v/>
      </c>
      <c r="K842" s="134" t="str">
        <f ca="1">IFERROR(IF($C842="","",VLOOKUP(FİLTRE!$C842,'SKT LİSTESİ'!$F:$S,12,0)),"")</f>
        <v/>
      </c>
      <c r="L842" s="134" t="str">
        <f ca="1">IFERROR(IF($C842="","",VLOOKUP(FİLTRE!$C842,'SKT LİSTESİ'!$F:$S,13,0)),"")</f>
        <v/>
      </c>
      <c r="M842" s="135" t="str">
        <f ca="1">IFERROR(IF($C842="","",VLOOKUP(FİLTRE!$C842,'SKT LİSTESİ'!$F:$AJ,14,0)),"")</f>
        <v/>
      </c>
      <c r="N842" s="31" t="str">
        <f ca="1">IFERROR(IF($C842="","",VLOOKUP(FİLTRE!$C842,'SKT LİSTESİ'!$F:$AJ,22,0)),"")</f>
        <v/>
      </c>
      <c r="O842" s="136" t="str">
        <f ca="1">IFERROR(IF($C842="","",VLOOKUP(FİLTRE!$C842,'SKT LİSTESİ'!$F:$AJ,23,0)),"")</f>
        <v/>
      </c>
      <c r="P842" s="31"/>
      <c r="Q842" s="31"/>
      <c r="R842" s="137" t="str">
        <f ca="1">(IFERROR(IF($C842="","",VLOOKUP(FİLTRE!$C842,'SKT LİSTESİ'!$F:$AJ,15,0)),""))</f>
        <v/>
      </c>
      <c r="S842" s="138" t="str">
        <f ca="1">IFERROR(IF($C842="","",VLOOKUP(FİLTRE!$C842,'SKT LİSTESİ'!$F:$AJ,16,0)),"")</f>
        <v/>
      </c>
      <c r="AF842" s="179" t="str">
        <f t="shared" ca="1" si="50"/>
        <v/>
      </c>
      <c r="AG842" s="179">
        <f t="shared" ca="1" si="51"/>
        <v>0</v>
      </c>
      <c r="AH842" s="179">
        <f t="shared" ca="1" si="52"/>
        <v>0</v>
      </c>
    </row>
    <row r="843" spans="2:34" ht="15.75" x14ac:dyDescent="0.25">
      <c r="B843">
        <f t="shared" ca="1" si="49"/>
        <v>831</v>
      </c>
      <c r="C843" t="str">
        <f ca="1">IFERROR(VLOOKUP(B843,'SKT LİSTESİ'!F:F,1,0),"")</f>
        <v/>
      </c>
      <c r="E843" s="128" t="str">
        <f ca="1">IFERROR(IF($C843="","",VLOOKUP(FİLTRE!$C843,'SKT LİSTESİ'!$F:$S,5,0)),"")</f>
        <v/>
      </c>
      <c r="F843" s="129" t="str">
        <f ca="1">IFERROR(IF($C843="","",VLOOKUP(FİLTRE!$C843,'SKT LİSTESİ'!$F:$S,7,0)),"")</f>
        <v/>
      </c>
      <c r="G843" s="130" t="str">
        <f ca="1">IFERROR(IF($C843="","",VLOOKUP(FİLTRE!$C843,'SKT LİSTESİ'!$F:$S,8,0)),"")</f>
        <v/>
      </c>
      <c r="H843" s="131" t="str">
        <f ca="1">IF(E843="","",IF($C843="","",VLOOKUP(FİLTRE!$C843,'SKT LİSTESİ'!$F:$S,9,0)))</f>
        <v/>
      </c>
      <c r="I843" s="132" t="str">
        <f ca="1">IFERROR(IF($C843="","",VLOOKUP(FİLTRE!$C843,'SKT LİSTESİ'!$F:$S,10,0)),"")</f>
        <v/>
      </c>
      <c r="J843" s="133" t="str">
        <f ca="1">IFERROR(IF($C843="","",VLOOKUP(FİLTRE!$C843,'SKT LİSTESİ'!$F:$S,11,0)),"")</f>
        <v/>
      </c>
      <c r="K843" s="134" t="str">
        <f ca="1">IFERROR(IF($C843="","",VLOOKUP(FİLTRE!$C843,'SKT LİSTESİ'!$F:$S,12,0)),"")</f>
        <v/>
      </c>
      <c r="L843" s="134" t="str">
        <f ca="1">IFERROR(IF($C843="","",VLOOKUP(FİLTRE!$C843,'SKT LİSTESİ'!$F:$S,13,0)),"")</f>
        <v/>
      </c>
      <c r="M843" s="135" t="str">
        <f ca="1">IFERROR(IF($C843="","",VLOOKUP(FİLTRE!$C843,'SKT LİSTESİ'!$F:$AJ,14,0)),"")</f>
        <v/>
      </c>
      <c r="N843" s="31" t="str">
        <f ca="1">IFERROR(IF($C843="","",VLOOKUP(FİLTRE!$C843,'SKT LİSTESİ'!$F:$AJ,22,0)),"")</f>
        <v/>
      </c>
      <c r="O843" s="136" t="str">
        <f ca="1">IFERROR(IF($C843="","",VLOOKUP(FİLTRE!$C843,'SKT LİSTESİ'!$F:$AJ,23,0)),"")</f>
        <v/>
      </c>
      <c r="P843" s="31"/>
      <c r="Q843" s="31"/>
      <c r="R843" s="137" t="str">
        <f ca="1">(IFERROR(IF($C843="","",VLOOKUP(FİLTRE!$C843,'SKT LİSTESİ'!$F:$AJ,15,0)),""))</f>
        <v/>
      </c>
      <c r="S843" s="138" t="str">
        <f ca="1">IFERROR(IF($C843="","",VLOOKUP(FİLTRE!$C843,'SKT LİSTESİ'!$F:$AJ,16,0)),"")</f>
        <v/>
      </c>
      <c r="AF843" s="179" t="str">
        <f t="shared" ca="1" si="50"/>
        <v/>
      </c>
      <c r="AG843" s="179">
        <f t="shared" ca="1" si="51"/>
        <v>0</v>
      </c>
      <c r="AH843" s="179">
        <f t="shared" ca="1" si="52"/>
        <v>0</v>
      </c>
    </row>
    <row r="844" spans="2:34" ht="15.75" x14ac:dyDescent="0.25">
      <c r="B844">
        <f t="shared" ca="1" si="49"/>
        <v>832</v>
      </c>
      <c r="C844" t="str">
        <f ca="1">IFERROR(VLOOKUP(B844,'SKT LİSTESİ'!F:F,1,0),"")</f>
        <v/>
      </c>
      <c r="E844" s="128" t="str">
        <f ca="1">IFERROR(IF($C844="","",VLOOKUP(FİLTRE!$C844,'SKT LİSTESİ'!$F:$S,5,0)),"")</f>
        <v/>
      </c>
      <c r="F844" s="129" t="str">
        <f ca="1">IFERROR(IF($C844="","",VLOOKUP(FİLTRE!$C844,'SKT LİSTESİ'!$F:$S,7,0)),"")</f>
        <v/>
      </c>
      <c r="G844" s="130" t="str">
        <f ca="1">IFERROR(IF($C844="","",VLOOKUP(FİLTRE!$C844,'SKT LİSTESİ'!$F:$S,8,0)),"")</f>
        <v/>
      </c>
      <c r="H844" s="131" t="str">
        <f ca="1">IF(E844="","",IF($C844="","",VLOOKUP(FİLTRE!$C844,'SKT LİSTESİ'!$F:$S,9,0)))</f>
        <v/>
      </c>
      <c r="I844" s="132" t="str">
        <f ca="1">IFERROR(IF($C844="","",VLOOKUP(FİLTRE!$C844,'SKT LİSTESİ'!$F:$S,10,0)),"")</f>
        <v/>
      </c>
      <c r="J844" s="133" t="str">
        <f ca="1">IFERROR(IF($C844="","",VLOOKUP(FİLTRE!$C844,'SKT LİSTESİ'!$F:$S,11,0)),"")</f>
        <v/>
      </c>
      <c r="K844" s="134" t="str">
        <f ca="1">IFERROR(IF($C844="","",VLOOKUP(FİLTRE!$C844,'SKT LİSTESİ'!$F:$S,12,0)),"")</f>
        <v/>
      </c>
      <c r="L844" s="134" t="str">
        <f ca="1">IFERROR(IF($C844="","",VLOOKUP(FİLTRE!$C844,'SKT LİSTESİ'!$F:$S,13,0)),"")</f>
        <v/>
      </c>
      <c r="M844" s="135" t="str">
        <f ca="1">IFERROR(IF($C844="","",VLOOKUP(FİLTRE!$C844,'SKT LİSTESİ'!$F:$AJ,14,0)),"")</f>
        <v/>
      </c>
      <c r="N844" s="31" t="str">
        <f ca="1">IFERROR(IF($C844="","",VLOOKUP(FİLTRE!$C844,'SKT LİSTESİ'!$F:$AJ,22,0)),"")</f>
        <v/>
      </c>
      <c r="O844" s="136" t="str">
        <f ca="1">IFERROR(IF($C844="","",VLOOKUP(FİLTRE!$C844,'SKT LİSTESİ'!$F:$AJ,23,0)),"")</f>
        <v/>
      </c>
      <c r="P844" s="31"/>
      <c r="Q844" s="31"/>
      <c r="R844" s="137" t="str">
        <f ca="1">(IFERROR(IF($C844="","",VLOOKUP(FİLTRE!$C844,'SKT LİSTESİ'!$F:$AJ,15,0)),""))</f>
        <v/>
      </c>
      <c r="S844" s="138" t="str">
        <f ca="1">IFERROR(IF($C844="","",VLOOKUP(FİLTRE!$C844,'SKT LİSTESİ'!$F:$AJ,16,0)),"")</f>
        <v/>
      </c>
      <c r="AF844" s="179" t="str">
        <f t="shared" ca="1" si="50"/>
        <v/>
      </c>
      <c r="AG844" s="179">
        <f t="shared" ca="1" si="51"/>
        <v>0</v>
      </c>
      <c r="AH844" s="179">
        <f t="shared" ca="1" si="52"/>
        <v>0</v>
      </c>
    </row>
    <row r="845" spans="2:34" ht="15.75" x14ac:dyDescent="0.25">
      <c r="B845">
        <f t="shared" ca="1" si="49"/>
        <v>833</v>
      </c>
      <c r="C845" t="str">
        <f ca="1">IFERROR(VLOOKUP(B845,'SKT LİSTESİ'!F:F,1,0),"")</f>
        <v/>
      </c>
      <c r="E845" s="128" t="str">
        <f ca="1">IFERROR(IF($C845="","",VLOOKUP(FİLTRE!$C845,'SKT LİSTESİ'!$F:$S,5,0)),"")</f>
        <v/>
      </c>
      <c r="F845" s="129" t="str">
        <f ca="1">IFERROR(IF($C845="","",VLOOKUP(FİLTRE!$C845,'SKT LİSTESİ'!$F:$S,7,0)),"")</f>
        <v/>
      </c>
      <c r="G845" s="130" t="str">
        <f ca="1">IFERROR(IF($C845="","",VLOOKUP(FİLTRE!$C845,'SKT LİSTESİ'!$F:$S,8,0)),"")</f>
        <v/>
      </c>
      <c r="H845" s="131" t="str">
        <f ca="1">IF(E845="","",IF($C845="","",VLOOKUP(FİLTRE!$C845,'SKT LİSTESİ'!$F:$S,9,0)))</f>
        <v/>
      </c>
      <c r="I845" s="132" t="str">
        <f ca="1">IFERROR(IF($C845="","",VLOOKUP(FİLTRE!$C845,'SKT LİSTESİ'!$F:$S,10,0)),"")</f>
        <v/>
      </c>
      <c r="J845" s="133" t="str">
        <f ca="1">IFERROR(IF($C845="","",VLOOKUP(FİLTRE!$C845,'SKT LİSTESİ'!$F:$S,11,0)),"")</f>
        <v/>
      </c>
      <c r="K845" s="134" t="str">
        <f ca="1">IFERROR(IF($C845="","",VLOOKUP(FİLTRE!$C845,'SKT LİSTESİ'!$F:$S,12,0)),"")</f>
        <v/>
      </c>
      <c r="L845" s="134" t="str">
        <f ca="1">IFERROR(IF($C845="","",VLOOKUP(FİLTRE!$C845,'SKT LİSTESİ'!$F:$S,13,0)),"")</f>
        <v/>
      </c>
      <c r="M845" s="135" t="str">
        <f ca="1">IFERROR(IF($C845="","",VLOOKUP(FİLTRE!$C845,'SKT LİSTESİ'!$F:$AJ,14,0)),"")</f>
        <v/>
      </c>
      <c r="N845" s="31" t="str">
        <f ca="1">IFERROR(IF($C845="","",VLOOKUP(FİLTRE!$C845,'SKT LİSTESİ'!$F:$AJ,22,0)),"")</f>
        <v/>
      </c>
      <c r="O845" s="136" t="str">
        <f ca="1">IFERROR(IF($C845="","",VLOOKUP(FİLTRE!$C845,'SKT LİSTESİ'!$F:$AJ,23,0)),"")</f>
        <v/>
      </c>
      <c r="P845" s="31"/>
      <c r="Q845" s="31"/>
      <c r="R845" s="137" t="str">
        <f ca="1">(IFERROR(IF($C845="","",VLOOKUP(FİLTRE!$C845,'SKT LİSTESİ'!$F:$AJ,15,0)),""))</f>
        <v/>
      </c>
      <c r="S845" s="138" t="str">
        <f ca="1">IFERROR(IF($C845="","",VLOOKUP(FİLTRE!$C845,'SKT LİSTESİ'!$F:$AJ,16,0)),"")</f>
        <v/>
      </c>
      <c r="AF845" s="179" t="str">
        <f t="shared" ca="1" si="50"/>
        <v/>
      </c>
      <c r="AG845" s="179">
        <f t="shared" ca="1" si="51"/>
        <v>0</v>
      </c>
      <c r="AH845" s="179">
        <f t="shared" ca="1" si="52"/>
        <v>0</v>
      </c>
    </row>
    <row r="846" spans="2:34" ht="15.75" x14ac:dyDescent="0.25">
      <c r="B846">
        <f t="shared" ref="B846:B909" ca="1" si="53">IF($Y$2=1,(ROW()-12),"")</f>
        <v>834</v>
      </c>
      <c r="C846" t="str">
        <f ca="1">IFERROR(VLOOKUP(B846,'SKT LİSTESİ'!F:F,1,0),"")</f>
        <v/>
      </c>
      <c r="E846" s="128" t="str">
        <f ca="1">IFERROR(IF($C846="","",VLOOKUP(FİLTRE!$C846,'SKT LİSTESİ'!$F:$S,5,0)),"")</f>
        <v/>
      </c>
      <c r="F846" s="129" t="str">
        <f ca="1">IFERROR(IF($C846="","",VLOOKUP(FİLTRE!$C846,'SKT LİSTESİ'!$F:$S,7,0)),"")</f>
        <v/>
      </c>
      <c r="G846" s="130" t="str">
        <f ca="1">IFERROR(IF($C846="","",VLOOKUP(FİLTRE!$C846,'SKT LİSTESİ'!$F:$S,8,0)),"")</f>
        <v/>
      </c>
      <c r="H846" s="131" t="str">
        <f ca="1">IF(E846="","",IF($C846="","",VLOOKUP(FİLTRE!$C846,'SKT LİSTESİ'!$F:$S,9,0)))</f>
        <v/>
      </c>
      <c r="I846" s="132" t="str">
        <f ca="1">IFERROR(IF($C846="","",VLOOKUP(FİLTRE!$C846,'SKT LİSTESİ'!$F:$S,10,0)),"")</f>
        <v/>
      </c>
      <c r="J846" s="133" t="str">
        <f ca="1">IFERROR(IF($C846="","",VLOOKUP(FİLTRE!$C846,'SKT LİSTESİ'!$F:$S,11,0)),"")</f>
        <v/>
      </c>
      <c r="K846" s="134" t="str">
        <f ca="1">IFERROR(IF($C846="","",VLOOKUP(FİLTRE!$C846,'SKT LİSTESİ'!$F:$S,12,0)),"")</f>
        <v/>
      </c>
      <c r="L846" s="134" t="str">
        <f ca="1">IFERROR(IF($C846="","",VLOOKUP(FİLTRE!$C846,'SKT LİSTESİ'!$F:$S,13,0)),"")</f>
        <v/>
      </c>
      <c r="M846" s="135" t="str">
        <f ca="1">IFERROR(IF($C846="","",VLOOKUP(FİLTRE!$C846,'SKT LİSTESİ'!$F:$AJ,14,0)),"")</f>
        <v/>
      </c>
      <c r="N846" s="31" t="str">
        <f ca="1">IFERROR(IF($C846="","",VLOOKUP(FİLTRE!$C846,'SKT LİSTESİ'!$F:$AJ,22,0)),"")</f>
        <v/>
      </c>
      <c r="O846" s="136" t="str">
        <f ca="1">IFERROR(IF($C846="","",VLOOKUP(FİLTRE!$C846,'SKT LİSTESİ'!$F:$AJ,23,0)),"")</f>
        <v/>
      </c>
      <c r="P846" s="31"/>
      <c r="Q846" s="31"/>
      <c r="R846" s="137" t="str">
        <f ca="1">(IFERROR(IF($C846="","",VLOOKUP(FİLTRE!$C846,'SKT LİSTESİ'!$F:$AJ,15,0)),""))</f>
        <v/>
      </c>
      <c r="S846" s="138" t="str">
        <f ca="1">IFERROR(IF($C846="","",VLOOKUP(FİLTRE!$C846,'SKT LİSTESİ'!$F:$AJ,16,0)),"")</f>
        <v/>
      </c>
      <c r="AF846" s="179" t="str">
        <f t="shared" ref="AF846:AF909" ca="1" si="54">IF(E846&lt;&gt;"SAYIM",K846,
(IF(AND(E846="SAYIM",R846=0),0,(COUNTIFS(E:E,"SAYIM",F:F,F846,R:R,"&gt;"&amp;0)))))</f>
        <v/>
      </c>
      <c r="AG846" s="179">
        <f t="shared" ref="AG846:AG909" ca="1" si="55">IF(E846="SAYIM",(IFERROR(R846/AF846,0)),0)</f>
        <v>0</v>
      </c>
      <c r="AH846" s="179">
        <f t="shared" ref="AH846:AH909" ca="1" si="56">IF(E846="SAYIM",(IFERROR(S846/AF846,0)),0)</f>
        <v>0</v>
      </c>
    </row>
    <row r="847" spans="2:34" ht="15.75" x14ac:dyDescent="0.25">
      <c r="B847">
        <f t="shared" ca="1" si="53"/>
        <v>835</v>
      </c>
      <c r="C847" t="str">
        <f ca="1">IFERROR(VLOOKUP(B847,'SKT LİSTESİ'!F:F,1,0),"")</f>
        <v/>
      </c>
      <c r="E847" s="128" t="str">
        <f ca="1">IFERROR(IF($C847="","",VLOOKUP(FİLTRE!$C847,'SKT LİSTESİ'!$F:$S,5,0)),"")</f>
        <v/>
      </c>
      <c r="F847" s="129" t="str">
        <f ca="1">IFERROR(IF($C847="","",VLOOKUP(FİLTRE!$C847,'SKT LİSTESİ'!$F:$S,7,0)),"")</f>
        <v/>
      </c>
      <c r="G847" s="130" t="str">
        <f ca="1">IFERROR(IF($C847="","",VLOOKUP(FİLTRE!$C847,'SKT LİSTESİ'!$F:$S,8,0)),"")</f>
        <v/>
      </c>
      <c r="H847" s="131" t="str">
        <f ca="1">IF(E847="","",IF($C847="","",VLOOKUP(FİLTRE!$C847,'SKT LİSTESİ'!$F:$S,9,0)))</f>
        <v/>
      </c>
      <c r="I847" s="132" t="str">
        <f ca="1">IFERROR(IF($C847="","",VLOOKUP(FİLTRE!$C847,'SKT LİSTESİ'!$F:$S,10,0)),"")</f>
        <v/>
      </c>
      <c r="J847" s="133" t="str">
        <f ca="1">IFERROR(IF($C847="","",VLOOKUP(FİLTRE!$C847,'SKT LİSTESİ'!$F:$S,11,0)),"")</f>
        <v/>
      </c>
      <c r="K847" s="134" t="str">
        <f ca="1">IFERROR(IF($C847="","",VLOOKUP(FİLTRE!$C847,'SKT LİSTESİ'!$F:$S,12,0)),"")</f>
        <v/>
      </c>
      <c r="L847" s="134" t="str">
        <f ca="1">IFERROR(IF($C847="","",VLOOKUP(FİLTRE!$C847,'SKT LİSTESİ'!$F:$S,13,0)),"")</f>
        <v/>
      </c>
      <c r="M847" s="135" t="str">
        <f ca="1">IFERROR(IF($C847="","",VLOOKUP(FİLTRE!$C847,'SKT LİSTESİ'!$F:$AJ,14,0)),"")</f>
        <v/>
      </c>
      <c r="N847" s="31" t="str">
        <f ca="1">IFERROR(IF($C847="","",VLOOKUP(FİLTRE!$C847,'SKT LİSTESİ'!$F:$AJ,22,0)),"")</f>
        <v/>
      </c>
      <c r="O847" s="136" t="str">
        <f ca="1">IFERROR(IF($C847="","",VLOOKUP(FİLTRE!$C847,'SKT LİSTESİ'!$F:$AJ,23,0)),"")</f>
        <v/>
      </c>
      <c r="P847" s="31"/>
      <c r="Q847" s="31"/>
      <c r="R847" s="137" t="str">
        <f ca="1">(IFERROR(IF($C847="","",VLOOKUP(FİLTRE!$C847,'SKT LİSTESİ'!$F:$AJ,15,0)),""))</f>
        <v/>
      </c>
      <c r="S847" s="138" t="str">
        <f ca="1">IFERROR(IF($C847="","",VLOOKUP(FİLTRE!$C847,'SKT LİSTESİ'!$F:$AJ,16,0)),"")</f>
        <v/>
      </c>
      <c r="AF847" s="179" t="str">
        <f t="shared" ca="1" si="54"/>
        <v/>
      </c>
      <c r="AG847" s="179">
        <f t="shared" ca="1" si="55"/>
        <v>0</v>
      </c>
      <c r="AH847" s="179">
        <f t="shared" ca="1" si="56"/>
        <v>0</v>
      </c>
    </row>
    <row r="848" spans="2:34" ht="15.75" x14ac:dyDescent="0.25">
      <c r="B848">
        <f t="shared" ca="1" si="53"/>
        <v>836</v>
      </c>
      <c r="C848" t="str">
        <f ca="1">IFERROR(VLOOKUP(B848,'SKT LİSTESİ'!F:F,1,0),"")</f>
        <v/>
      </c>
      <c r="E848" s="128" t="str">
        <f ca="1">IFERROR(IF($C848="","",VLOOKUP(FİLTRE!$C848,'SKT LİSTESİ'!$F:$S,5,0)),"")</f>
        <v/>
      </c>
      <c r="F848" s="129" t="str">
        <f ca="1">IFERROR(IF($C848="","",VLOOKUP(FİLTRE!$C848,'SKT LİSTESİ'!$F:$S,7,0)),"")</f>
        <v/>
      </c>
      <c r="G848" s="130" t="str">
        <f ca="1">IFERROR(IF($C848="","",VLOOKUP(FİLTRE!$C848,'SKT LİSTESİ'!$F:$S,8,0)),"")</f>
        <v/>
      </c>
      <c r="H848" s="131" t="str">
        <f ca="1">IF(E848="","",IF($C848="","",VLOOKUP(FİLTRE!$C848,'SKT LİSTESİ'!$F:$S,9,0)))</f>
        <v/>
      </c>
      <c r="I848" s="132" t="str">
        <f ca="1">IFERROR(IF($C848="","",VLOOKUP(FİLTRE!$C848,'SKT LİSTESİ'!$F:$S,10,0)),"")</f>
        <v/>
      </c>
      <c r="J848" s="133" t="str">
        <f ca="1">IFERROR(IF($C848="","",VLOOKUP(FİLTRE!$C848,'SKT LİSTESİ'!$F:$S,11,0)),"")</f>
        <v/>
      </c>
      <c r="K848" s="134" t="str">
        <f ca="1">IFERROR(IF($C848="","",VLOOKUP(FİLTRE!$C848,'SKT LİSTESİ'!$F:$S,12,0)),"")</f>
        <v/>
      </c>
      <c r="L848" s="134" t="str">
        <f ca="1">IFERROR(IF($C848="","",VLOOKUP(FİLTRE!$C848,'SKT LİSTESİ'!$F:$S,13,0)),"")</f>
        <v/>
      </c>
      <c r="M848" s="135" t="str">
        <f ca="1">IFERROR(IF($C848="","",VLOOKUP(FİLTRE!$C848,'SKT LİSTESİ'!$F:$AJ,14,0)),"")</f>
        <v/>
      </c>
      <c r="N848" s="31" t="str">
        <f ca="1">IFERROR(IF($C848="","",VLOOKUP(FİLTRE!$C848,'SKT LİSTESİ'!$F:$AJ,22,0)),"")</f>
        <v/>
      </c>
      <c r="O848" s="136" t="str">
        <f ca="1">IFERROR(IF($C848="","",VLOOKUP(FİLTRE!$C848,'SKT LİSTESİ'!$F:$AJ,23,0)),"")</f>
        <v/>
      </c>
      <c r="P848" s="31"/>
      <c r="Q848" s="31"/>
      <c r="R848" s="137" t="str">
        <f ca="1">(IFERROR(IF($C848="","",VLOOKUP(FİLTRE!$C848,'SKT LİSTESİ'!$F:$AJ,15,0)),""))</f>
        <v/>
      </c>
      <c r="S848" s="138" t="str">
        <f ca="1">IFERROR(IF($C848="","",VLOOKUP(FİLTRE!$C848,'SKT LİSTESİ'!$F:$AJ,16,0)),"")</f>
        <v/>
      </c>
      <c r="AF848" s="179" t="str">
        <f t="shared" ca="1" si="54"/>
        <v/>
      </c>
      <c r="AG848" s="179">
        <f t="shared" ca="1" si="55"/>
        <v>0</v>
      </c>
      <c r="AH848" s="179">
        <f t="shared" ca="1" si="56"/>
        <v>0</v>
      </c>
    </row>
    <row r="849" spans="2:34" ht="15.75" x14ac:dyDescent="0.25">
      <c r="B849">
        <f t="shared" ca="1" si="53"/>
        <v>837</v>
      </c>
      <c r="C849" t="str">
        <f ca="1">IFERROR(VLOOKUP(B849,'SKT LİSTESİ'!F:F,1,0),"")</f>
        <v/>
      </c>
      <c r="E849" s="128" t="str">
        <f ca="1">IFERROR(IF($C849="","",VLOOKUP(FİLTRE!$C849,'SKT LİSTESİ'!$F:$S,5,0)),"")</f>
        <v/>
      </c>
      <c r="F849" s="129" t="str">
        <f ca="1">IFERROR(IF($C849="","",VLOOKUP(FİLTRE!$C849,'SKT LİSTESİ'!$F:$S,7,0)),"")</f>
        <v/>
      </c>
      <c r="G849" s="130" t="str">
        <f ca="1">IFERROR(IF($C849="","",VLOOKUP(FİLTRE!$C849,'SKT LİSTESİ'!$F:$S,8,0)),"")</f>
        <v/>
      </c>
      <c r="H849" s="131" t="str">
        <f ca="1">IF(E849="","",IF($C849="","",VLOOKUP(FİLTRE!$C849,'SKT LİSTESİ'!$F:$S,9,0)))</f>
        <v/>
      </c>
      <c r="I849" s="132" t="str">
        <f ca="1">IFERROR(IF($C849="","",VLOOKUP(FİLTRE!$C849,'SKT LİSTESİ'!$F:$S,10,0)),"")</f>
        <v/>
      </c>
      <c r="J849" s="133" t="str">
        <f ca="1">IFERROR(IF($C849="","",VLOOKUP(FİLTRE!$C849,'SKT LİSTESİ'!$F:$S,11,0)),"")</f>
        <v/>
      </c>
      <c r="K849" s="134" t="str">
        <f ca="1">IFERROR(IF($C849="","",VLOOKUP(FİLTRE!$C849,'SKT LİSTESİ'!$F:$S,12,0)),"")</f>
        <v/>
      </c>
      <c r="L849" s="134" t="str">
        <f ca="1">IFERROR(IF($C849="","",VLOOKUP(FİLTRE!$C849,'SKT LİSTESİ'!$F:$S,13,0)),"")</f>
        <v/>
      </c>
      <c r="M849" s="135" t="str">
        <f ca="1">IFERROR(IF($C849="","",VLOOKUP(FİLTRE!$C849,'SKT LİSTESİ'!$F:$AJ,14,0)),"")</f>
        <v/>
      </c>
      <c r="N849" s="31" t="str">
        <f ca="1">IFERROR(IF($C849="","",VLOOKUP(FİLTRE!$C849,'SKT LİSTESİ'!$F:$AJ,22,0)),"")</f>
        <v/>
      </c>
      <c r="O849" s="136" t="str">
        <f ca="1">IFERROR(IF($C849="","",VLOOKUP(FİLTRE!$C849,'SKT LİSTESİ'!$F:$AJ,23,0)),"")</f>
        <v/>
      </c>
      <c r="P849" s="31"/>
      <c r="Q849" s="31"/>
      <c r="R849" s="137" t="str">
        <f ca="1">(IFERROR(IF($C849="","",VLOOKUP(FİLTRE!$C849,'SKT LİSTESİ'!$F:$AJ,15,0)),""))</f>
        <v/>
      </c>
      <c r="S849" s="138" t="str">
        <f ca="1">IFERROR(IF($C849="","",VLOOKUP(FİLTRE!$C849,'SKT LİSTESİ'!$F:$AJ,16,0)),"")</f>
        <v/>
      </c>
      <c r="AF849" s="179" t="str">
        <f t="shared" ca="1" si="54"/>
        <v/>
      </c>
      <c r="AG849" s="179">
        <f t="shared" ca="1" si="55"/>
        <v>0</v>
      </c>
      <c r="AH849" s="179">
        <f t="shared" ca="1" si="56"/>
        <v>0</v>
      </c>
    </row>
    <row r="850" spans="2:34" ht="15.75" x14ac:dyDescent="0.25">
      <c r="B850">
        <f t="shared" ca="1" si="53"/>
        <v>838</v>
      </c>
      <c r="C850" t="str">
        <f ca="1">IFERROR(VLOOKUP(B850,'SKT LİSTESİ'!F:F,1,0),"")</f>
        <v/>
      </c>
      <c r="E850" s="128" t="str">
        <f ca="1">IFERROR(IF($C850="","",VLOOKUP(FİLTRE!$C850,'SKT LİSTESİ'!$F:$S,5,0)),"")</f>
        <v/>
      </c>
      <c r="F850" s="129" t="str">
        <f ca="1">IFERROR(IF($C850="","",VLOOKUP(FİLTRE!$C850,'SKT LİSTESİ'!$F:$S,7,0)),"")</f>
        <v/>
      </c>
      <c r="G850" s="130" t="str">
        <f ca="1">IFERROR(IF($C850="","",VLOOKUP(FİLTRE!$C850,'SKT LİSTESİ'!$F:$S,8,0)),"")</f>
        <v/>
      </c>
      <c r="H850" s="131" t="str">
        <f ca="1">IF(E850="","",IF($C850="","",VLOOKUP(FİLTRE!$C850,'SKT LİSTESİ'!$F:$S,9,0)))</f>
        <v/>
      </c>
      <c r="I850" s="132" t="str">
        <f ca="1">IFERROR(IF($C850="","",VLOOKUP(FİLTRE!$C850,'SKT LİSTESİ'!$F:$S,10,0)),"")</f>
        <v/>
      </c>
      <c r="J850" s="133" t="str">
        <f ca="1">IFERROR(IF($C850="","",VLOOKUP(FİLTRE!$C850,'SKT LİSTESİ'!$F:$S,11,0)),"")</f>
        <v/>
      </c>
      <c r="K850" s="134" t="str">
        <f ca="1">IFERROR(IF($C850="","",VLOOKUP(FİLTRE!$C850,'SKT LİSTESİ'!$F:$S,12,0)),"")</f>
        <v/>
      </c>
      <c r="L850" s="134" t="str">
        <f ca="1">IFERROR(IF($C850="","",VLOOKUP(FİLTRE!$C850,'SKT LİSTESİ'!$F:$S,13,0)),"")</f>
        <v/>
      </c>
      <c r="M850" s="135" t="str">
        <f ca="1">IFERROR(IF($C850="","",VLOOKUP(FİLTRE!$C850,'SKT LİSTESİ'!$F:$AJ,14,0)),"")</f>
        <v/>
      </c>
      <c r="N850" s="31" t="str">
        <f ca="1">IFERROR(IF($C850="","",VLOOKUP(FİLTRE!$C850,'SKT LİSTESİ'!$F:$AJ,22,0)),"")</f>
        <v/>
      </c>
      <c r="O850" s="136" t="str">
        <f ca="1">IFERROR(IF($C850="","",VLOOKUP(FİLTRE!$C850,'SKT LİSTESİ'!$F:$AJ,23,0)),"")</f>
        <v/>
      </c>
      <c r="P850" s="31"/>
      <c r="Q850" s="31"/>
      <c r="R850" s="137" t="str">
        <f ca="1">(IFERROR(IF($C850="","",VLOOKUP(FİLTRE!$C850,'SKT LİSTESİ'!$F:$AJ,15,0)),""))</f>
        <v/>
      </c>
      <c r="S850" s="138" t="str">
        <f ca="1">IFERROR(IF($C850="","",VLOOKUP(FİLTRE!$C850,'SKT LİSTESİ'!$F:$AJ,16,0)),"")</f>
        <v/>
      </c>
      <c r="AF850" s="179" t="str">
        <f t="shared" ca="1" si="54"/>
        <v/>
      </c>
      <c r="AG850" s="179">
        <f t="shared" ca="1" si="55"/>
        <v>0</v>
      </c>
      <c r="AH850" s="179">
        <f t="shared" ca="1" si="56"/>
        <v>0</v>
      </c>
    </row>
    <row r="851" spans="2:34" ht="15.75" x14ac:dyDescent="0.25">
      <c r="B851">
        <f t="shared" ca="1" si="53"/>
        <v>839</v>
      </c>
      <c r="C851" t="str">
        <f ca="1">IFERROR(VLOOKUP(B851,'SKT LİSTESİ'!F:F,1,0),"")</f>
        <v/>
      </c>
      <c r="E851" s="128" t="str">
        <f ca="1">IFERROR(IF($C851="","",VLOOKUP(FİLTRE!$C851,'SKT LİSTESİ'!$F:$S,5,0)),"")</f>
        <v/>
      </c>
      <c r="F851" s="129" t="str">
        <f ca="1">IFERROR(IF($C851="","",VLOOKUP(FİLTRE!$C851,'SKT LİSTESİ'!$F:$S,7,0)),"")</f>
        <v/>
      </c>
      <c r="G851" s="130" t="str">
        <f ca="1">IFERROR(IF($C851="","",VLOOKUP(FİLTRE!$C851,'SKT LİSTESİ'!$F:$S,8,0)),"")</f>
        <v/>
      </c>
      <c r="H851" s="131" t="str">
        <f ca="1">IF(E851="","",IF($C851="","",VLOOKUP(FİLTRE!$C851,'SKT LİSTESİ'!$F:$S,9,0)))</f>
        <v/>
      </c>
      <c r="I851" s="132" t="str">
        <f ca="1">IFERROR(IF($C851="","",VLOOKUP(FİLTRE!$C851,'SKT LİSTESİ'!$F:$S,10,0)),"")</f>
        <v/>
      </c>
      <c r="J851" s="133" t="str">
        <f ca="1">IFERROR(IF($C851="","",VLOOKUP(FİLTRE!$C851,'SKT LİSTESİ'!$F:$S,11,0)),"")</f>
        <v/>
      </c>
      <c r="K851" s="134" t="str">
        <f ca="1">IFERROR(IF($C851="","",VLOOKUP(FİLTRE!$C851,'SKT LİSTESİ'!$F:$S,12,0)),"")</f>
        <v/>
      </c>
      <c r="L851" s="134" t="str">
        <f ca="1">IFERROR(IF($C851="","",VLOOKUP(FİLTRE!$C851,'SKT LİSTESİ'!$F:$S,13,0)),"")</f>
        <v/>
      </c>
      <c r="M851" s="135" t="str">
        <f ca="1">IFERROR(IF($C851="","",VLOOKUP(FİLTRE!$C851,'SKT LİSTESİ'!$F:$AJ,14,0)),"")</f>
        <v/>
      </c>
      <c r="N851" s="31" t="str">
        <f ca="1">IFERROR(IF($C851="","",VLOOKUP(FİLTRE!$C851,'SKT LİSTESİ'!$F:$AJ,22,0)),"")</f>
        <v/>
      </c>
      <c r="O851" s="136" t="str">
        <f ca="1">IFERROR(IF($C851="","",VLOOKUP(FİLTRE!$C851,'SKT LİSTESİ'!$F:$AJ,23,0)),"")</f>
        <v/>
      </c>
      <c r="P851" s="31"/>
      <c r="Q851" s="31"/>
      <c r="R851" s="137" t="str">
        <f ca="1">(IFERROR(IF($C851="","",VLOOKUP(FİLTRE!$C851,'SKT LİSTESİ'!$F:$AJ,15,0)),""))</f>
        <v/>
      </c>
      <c r="S851" s="138" t="str">
        <f ca="1">IFERROR(IF($C851="","",VLOOKUP(FİLTRE!$C851,'SKT LİSTESİ'!$F:$AJ,16,0)),"")</f>
        <v/>
      </c>
      <c r="AF851" s="179" t="str">
        <f t="shared" ca="1" si="54"/>
        <v/>
      </c>
      <c r="AG851" s="179">
        <f t="shared" ca="1" si="55"/>
        <v>0</v>
      </c>
      <c r="AH851" s="179">
        <f t="shared" ca="1" si="56"/>
        <v>0</v>
      </c>
    </row>
    <row r="852" spans="2:34" ht="15.75" x14ac:dyDescent="0.25">
      <c r="B852">
        <f t="shared" ca="1" si="53"/>
        <v>840</v>
      </c>
      <c r="C852" t="str">
        <f ca="1">IFERROR(VLOOKUP(B852,'SKT LİSTESİ'!F:F,1,0),"")</f>
        <v/>
      </c>
      <c r="E852" s="128" t="str">
        <f ca="1">IFERROR(IF($C852="","",VLOOKUP(FİLTRE!$C852,'SKT LİSTESİ'!$F:$S,5,0)),"")</f>
        <v/>
      </c>
      <c r="F852" s="129" t="str">
        <f ca="1">IFERROR(IF($C852="","",VLOOKUP(FİLTRE!$C852,'SKT LİSTESİ'!$F:$S,7,0)),"")</f>
        <v/>
      </c>
      <c r="G852" s="130" t="str">
        <f ca="1">IFERROR(IF($C852="","",VLOOKUP(FİLTRE!$C852,'SKT LİSTESİ'!$F:$S,8,0)),"")</f>
        <v/>
      </c>
      <c r="H852" s="131" t="str">
        <f ca="1">IF(E852="","",IF($C852="","",VLOOKUP(FİLTRE!$C852,'SKT LİSTESİ'!$F:$S,9,0)))</f>
        <v/>
      </c>
      <c r="I852" s="132" t="str">
        <f ca="1">IFERROR(IF($C852="","",VLOOKUP(FİLTRE!$C852,'SKT LİSTESİ'!$F:$S,10,0)),"")</f>
        <v/>
      </c>
      <c r="J852" s="133" t="str">
        <f ca="1">IFERROR(IF($C852="","",VLOOKUP(FİLTRE!$C852,'SKT LİSTESİ'!$F:$S,11,0)),"")</f>
        <v/>
      </c>
      <c r="K852" s="134" t="str">
        <f ca="1">IFERROR(IF($C852="","",VLOOKUP(FİLTRE!$C852,'SKT LİSTESİ'!$F:$S,12,0)),"")</f>
        <v/>
      </c>
      <c r="L852" s="134" t="str">
        <f ca="1">IFERROR(IF($C852="","",VLOOKUP(FİLTRE!$C852,'SKT LİSTESİ'!$F:$S,13,0)),"")</f>
        <v/>
      </c>
      <c r="M852" s="135" t="str">
        <f ca="1">IFERROR(IF($C852="","",VLOOKUP(FİLTRE!$C852,'SKT LİSTESİ'!$F:$AJ,14,0)),"")</f>
        <v/>
      </c>
      <c r="N852" s="31" t="str">
        <f ca="1">IFERROR(IF($C852="","",VLOOKUP(FİLTRE!$C852,'SKT LİSTESİ'!$F:$AJ,22,0)),"")</f>
        <v/>
      </c>
      <c r="O852" s="136" t="str">
        <f ca="1">IFERROR(IF($C852="","",VLOOKUP(FİLTRE!$C852,'SKT LİSTESİ'!$F:$AJ,23,0)),"")</f>
        <v/>
      </c>
      <c r="P852" s="31"/>
      <c r="Q852" s="31"/>
      <c r="R852" s="137" t="str">
        <f ca="1">(IFERROR(IF($C852="","",VLOOKUP(FİLTRE!$C852,'SKT LİSTESİ'!$F:$AJ,15,0)),""))</f>
        <v/>
      </c>
      <c r="S852" s="138" t="str">
        <f ca="1">IFERROR(IF($C852="","",VLOOKUP(FİLTRE!$C852,'SKT LİSTESİ'!$F:$AJ,16,0)),"")</f>
        <v/>
      </c>
      <c r="AF852" s="179" t="str">
        <f t="shared" ca="1" si="54"/>
        <v/>
      </c>
      <c r="AG852" s="179">
        <f t="shared" ca="1" si="55"/>
        <v>0</v>
      </c>
      <c r="AH852" s="179">
        <f t="shared" ca="1" si="56"/>
        <v>0</v>
      </c>
    </row>
    <row r="853" spans="2:34" ht="15.75" x14ac:dyDescent="0.25">
      <c r="B853">
        <f t="shared" ca="1" si="53"/>
        <v>841</v>
      </c>
      <c r="C853" t="str">
        <f ca="1">IFERROR(VLOOKUP(B853,'SKT LİSTESİ'!F:F,1,0),"")</f>
        <v/>
      </c>
      <c r="E853" s="128" t="str">
        <f ca="1">IFERROR(IF($C853="","",VLOOKUP(FİLTRE!$C853,'SKT LİSTESİ'!$F:$S,5,0)),"")</f>
        <v/>
      </c>
      <c r="F853" s="129" t="str">
        <f ca="1">IFERROR(IF($C853="","",VLOOKUP(FİLTRE!$C853,'SKT LİSTESİ'!$F:$S,7,0)),"")</f>
        <v/>
      </c>
      <c r="G853" s="130" t="str">
        <f ca="1">IFERROR(IF($C853="","",VLOOKUP(FİLTRE!$C853,'SKT LİSTESİ'!$F:$S,8,0)),"")</f>
        <v/>
      </c>
      <c r="H853" s="131" t="str">
        <f ca="1">IF(E853="","",IF($C853="","",VLOOKUP(FİLTRE!$C853,'SKT LİSTESİ'!$F:$S,9,0)))</f>
        <v/>
      </c>
      <c r="I853" s="132" t="str">
        <f ca="1">IFERROR(IF($C853="","",VLOOKUP(FİLTRE!$C853,'SKT LİSTESİ'!$F:$S,10,0)),"")</f>
        <v/>
      </c>
      <c r="J853" s="133" t="str">
        <f ca="1">IFERROR(IF($C853="","",VLOOKUP(FİLTRE!$C853,'SKT LİSTESİ'!$F:$S,11,0)),"")</f>
        <v/>
      </c>
      <c r="K853" s="134" t="str">
        <f ca="1">IFERROR(IF($C853="","",VLOOKUP(FİLTRE!$C853,'SKT LİSTESİ'!$F:$S,12,0)),"")</f>
        <v/>
      </c>
      <c r="L853" s="134" t="str">
        <f ca="1">IFERROR(IF($C853="","",VLOOKUP(FİLTRE!$C853,'SKT LİSTESİ'!$F:$S,13,0)),"")</f>
        <v/>
      </c>
      <c r="M853" s="135" t="str">
        <f ca="1">IFERROR(IF($C853="","",VLOOKUP(FİLTRE!$C853,'SKT LİSTESİ'!$F:$AJ,14,0)),"")</f>
        <v/>
      </c>
      <c r="N853" s="31" t="str">
        <f ca="1">IFERROR(IF($C853="","",VLOOKUP(FİLTRE!$C853,'SKT LİSTESİ'!$F:$AJ,22,0)),"")</f>
        <v/>
      </c>
      <c r="O853" s="136" t="str">
        <f ca="1">IFERROR(IF($C853="","",VLOOKUP(FİLTRE!$C853,'SKT LİSTESİ'!$F:$AJ,23,0)),"")</f>
        <v/>
      </c>
      <c r="P853" s="31"/>
      <c r="Q853" s="31"/>
      <c r="R853" s="137" t="str">
        <f ca="1">(IFERROR(IF($C853="","",VLOOKUP(FİLTRE!$C853,'SKT LİSTESİ'!$F:$AJ,15,0)),""))</f>
        <v/>
      </c>
      <c r="S853" s="138" t="str">
        <f ca="1">IFERROR(IF($C853="","",VLOOKUP(FİLTRE!$C853,'SKT LİSTESİ'!$F:$AJ,16,0)),"")</f>
        <v/>
      </c>
      <c r="AF853" s="179" t="str">
        <f t="shared" ca="1" si="54"/>
        <v/>
      </c>
      <c r="AG853" s="179">
        <f t="shared" ca="1" si="55"/>
        <v>0</v>
      </c>
      <c r="AH853" s="179">
        <f t="shared" ca="1" si="56"/>
        <v>0</v>
      </c>
    </row>
    <row r="854" spans="2:34" ht="15.75" x14ac:dyDescent="0.25">
      <c r="B854">
        <f t="shared" ca="1" si="53"/>
        <v>842</v>
      </c>
      <c r="C854" t="str">
        <f ca="1">IFERROR(VLOOKUP(B854,'SKT LİSTESİ'!F:F,1,0),"")</f>
        <v/>
      </c>
      <c r="E854" s="128" t="str">
        <f ca="1">IFERROR(IF($C854="","",VLOOKUP(FİLTRE!$C854,'SKT LİSTESİ'!$F:$S,5,0)),"")</f>
        <v/>
      </c>
      <c r="F854" s="129" t="str">
        <f ca="1">IFERROR(IF($C854="","",VLOOKUP(FİLTRE!$C854,'SKT LİSTESİ'!$F:$S,7,0)),"")</f>
        <v/>
      </c>
      <c r="G854" s="130" t="str">
        <f ca="1">IFERROR(IF($C854="","",VLOOKUP(FİLTRE!$C854,'SKT LİSTESİ'!$F:$S,8,0)),"")</f>
        <v/>
      </c>
      <c r="H854" s="131" t="str">
        <f ca="1">IF(E854="","",IF($C854="","",VLOOKUP(FİLTRE!$C854,'SKT LİSTESİ'!$F:$S,9,0)))</f>
        <v/>
      </c>
      <c r="I854" s="132" t="str">
        <f ca="1">IFERROR(IF($C854="","",VLOOKUP(FİLTRE!$C854,'SKT LİSTESİ'!$F:$S,10,0)),"")</f>
        <v/>
      </c>
      <c r="J854" s="133" t="str">
        <f ca="1">IFERROR(IF($C854="","",VLOOKUP(FİLTRE!$C854,'SKT LİSTESİ'!$F:$S,11,0)),"")</f>
        <v/>
      </c>
      <c r="K854" s="134" t="str">
        <f ca="1">IFERROR(IF($C854="","",VLOOKUP(FİLTRE!$C854,'SKT LİSTESİ'!$F:$S,12,0)),"")</f>
        <v/>
      </c>
      <c r="L854" s="134" t="str">
        <f ca="1">IFERROR(IF($C854="","",VLOOKUP(FİLTRE!$C854,'SKT LİSTESİ'!$F:$S,13,0)),"")</f>
        <v/>
      </c>
      <c r="M854" s="135" t="str">
        <f ca="1">IFERROR(IF($C854="","",VLOOKUP(FİLTRE!$C854,'SKT LİSTESİ'!$F:$AJ,14,0)),"")</f>
        <v/>
      </c>
      <c r="N854" s="31" t="str">
        <f ca="1">IFERROR(IF($C854="","",VLOOKUP(FİLTRE!$C854,'SKT LİSTESİ'!$F:$AJ,22,0)),"")</f>
        <v/>
      </c>
      <c r="O854" s="136" t="str">
        <f ca="1">IFERROR(IF($C854="","",VLOOKUP(FİLTRE!$C854,'SKT LİSTESİ'!$F:$AJ,23,0)),"")</f>
        <v/>
      </c>
      <c r="P854" s="31"/>
      <c r="Q854" s="31"/>
      <c r="R854" s="137" t="str">
        <f ca="1">(IFERROR(IF($C854="","",VLOOKUP(FİLTRE!$C854,'SKT LİSTESİ'!$F:$AJ,15,0)),""))</f>
        <v/>
      </c>
      <c r="S854" s="138" t="str">
        <f ca="1">IFERROR(IF($C854="","",VLOOKUP(FİLTRE!$C854,'SKT LİSTESİ'!$F:$AJ,16,0)),"")</f>
        <v/>
      </c>
      <c r="AF854" s="179" t="str">
        <f t="shared" ca="1" si="54"/>
        <v/>
      </c>
      <c r="AG854" s="179">
        <f t="shared" ca="1" si="55"/>
        <v>0</v>
      </c>
      <c r="AH854" s="179">
        <f t="shared" ca="1" si="56"/>
        <v>0</v>
      </c>
    </row>
    <row r="855" spans="2:34" ht="15.75" x14ac:dyDescent="0.25">
      <c r="B855">
        <f t="shared" ca="1" si="53"/>
        <v>843</v>
      </c>
      <c r="C855" t="str">
        <f ca="1">IFERROR(VLOOKUP(B855,'SKT LİSTESİ'!F:F,1,0),"")</f>
        <v/>
      </c>
      <c r="E855" s="128" t="str">
        <f ca="1">IFERROR(IF($C855="","",VLOOKUP(FİLTRE!$C855,'SKT LİSTESİ'!$F:$S,5,0)),"")</f>
        <v/>
      </c>
      <c r="F855" s="129" t="str">
        <f ca="1">IFERROR(IF($C855="","",VLOOKUP(FİLTRE!$C855,'SKT LİSTESİ'!$F:$S,7,0)),"")</f>
        <v/>
      </c>
      <c r="G855" s="130" t="str">
        <f ca="1">IFERROR(IF($C855="","",VLOOKUP(FİLTRE!$C855,'SKT LİSTESİ'!$F:$S,8,0)),"")</f>
        <v/>
      </c>
      <c r="H855" s="131" t="str">
        <f ca="1">IF(E855="","",IF($C855="","",VLOOKUP(FİLTRE!$C855,'SKT LİSTESİ'!$F:$S,9,0)))</f>
        <v/>
      </c>
      <c r="I855" s="132" t="str">
        <f ca="1">IFERROR(IF($C855="","",VLOOKUP(FİLTRE!$C855,'SKT LİSTESİ'!$F:$S,10,0)),"")</f>
        <v/>
      </c>
      <c r="J855" s="133" t="str">
        <f ca="1">IFERROR(IF($C855="","",VLOOKUP(FİLTRE!$C855,'SKT LİSTESİ'!$F:$S,11,0)),"")</f>
        <v/>
      </c>
      <c r="K855" s="134" t="str">
        <f ca="1">IFERROR(IF($C855="","",VLOOKUP(FİLTRE!$C855,'SKT LİSTESİ'!$F:$S,12,0)),"")</f>
        <v/>
      </c>
      <c r="L855" s="134" t="str">
        <f ca="1">IFERROR(IF($C855="","",VLOOKUP(FİLTRE!$C855,'SKT LİSTESİ'!$F:$S,13,0)),"")</f>
        <v/>
      </c>
      <c r="M855" s="135" t="str">
        <f ca="1">IFERROR(IF($C855="","",VLOOKUP(FİLTRE!$C855,'SKT LİSTESİ'!$F:$AJ,14,0)),"")</f>
        <v/>
      </c>
      <c r="N855" s="31" t="str">
        <f ca="1">IFERROR(IF($C855="","",VLOOKUP(FİLTRE!$C855,'SKT LİSTESİ'!$F:$AJ,22,0)),"")</f>
        <v/>
      </c>
      <c r="O855" s="136" t="str">
        <f ca="1">IFERROR(IF($C855="","",VLOOKUP(FİLTRE!$C855,'SKT LİSTESİ'!$F:$AJ,23,0)),"")</f>
        <v/>
      </c>
      <c r="P855" s="31"/>
      <c r="Q855" s="31"/>
      <c r="R855" s="137" t="str">
        <f ca="1">(IFERROR(IF($C855="","",VLOOKUP(FİLTRE!$C855,'SKT LİSTESİ'!$F:$AJ,15,0)),""))</f>
        <v/>
      </c>
      <c r="S855" s="138" t="str">
        <f ca="1">IFERROR(IF($C855="","",VLOOKUP(FİLTRE!$C855,'SKT LİSTESİ'!$F:$AJ,16,0)),"")</f>
        <v/>
      </c>
      <c r="AF855" s="179" t="str">
        <f t="shared" ca="1" si="54"/>
        <v/>
      </c>
      <c r="AG855" s="179">
        <f t="shared" ca="1" si="55"/>
        <v>0</v>
      </c>
      <c r="AH855" s="179">
        <f t="shared" ca="1" si="56"/>
        <v>0</v>
      </c>
    </row>
    <row r="856" spans="2:34" ht="15.75" x14ac:dyDescent="0.25">
      <c r="B856">
        <f t="shared" ca="1" si="53"/>
        <v>844</v>
      </c>
      <c r="C856" t="str">
        <f ca="1">IFERROR(VLOOKUP(B856,'SKT LİSTESİ'!F:F,1,0),"")</f>
        <v/>
      </c>
      <c r="E856" s="128" t="str">
        <f ca="1">IFERROR(IF($C856="","",VLOOKUP(FİLTRE!$C856,'SKT LİSTESİ'!$F:$S,5,0)),"")</f>
        <v/>
      </c>
      <c r="F856" s="129" t="str">
        <f ca="1">IFERROR(IF($C856="","",VLOOKUP(FİLTRE!$C856,'SKT LİSTESİ'!$F:$S,7,0)),"")</f>
        <v/>
      </c>
      <c r="G856" s="130" t="str">
        <f ca="1">IFERROR(IF($C856="","",VLOOKUP(FİLTRE!$C856,'SKT LİSTESİ'!$F:$S,8,0)),"")</f>
        <v/>
      </c>
      <c r="H856" s="131" t="str">
        <f ca="1">IF(E856="","",IF($C856="","",VLOOKUP(FİLTRE!$C856,'SKT LİSTESİ'!$F:$S,9,0)))</f>
        <v/>
      </c>
      <c r="I856" s="132" t="str">
        <f ca="1">IFERROR(IF($C856="","",VLOOKUP(FİLTRE!$C856,'SKT LİSTESİ'!$F:$S,10,0)),"")</f>
        <v/>
      </c>
      <c r="J856" s="133" t="str">
        <f ca="1">IFERROR(IF($C856="","",VLOOKUP(FİLTRE!$C856,'SKT LİSTESİ'!$F:$S,11,0)),"")</f>
        <v/>
      </c>
      <c r="K856" s="134" t="str">
        <f ca="1">IFERROR(IF($C856="","",VLOOKUP(FİLTRE!$C856,'SKT LİSTESİ'!$F:$S,12,0)),"")</f>
        <v/>
      </c>
      <c r="L856" s="134" t="str">
        <f ca="1">IFERROR(IF($C856="","",VLOOKUP(FİLTRE!$C856,'SKT LİSTESİ'!$F:$S,13,0)),"")</f>
        <v/>
      </c>
      <c r="M856" s="135" t="str">
        <f ca="1">IFERROR(IF($C856="","",VLOOKUP(FİLTRE!$C856,'SKT LİSTESİ'!$F:$AJ,14,0)),"")</f>
        <v/>
      </c>
      <c r="N856" s="31" t="str">
        <f ca="1">IFERROR(IF($C856="","",VLOOKUP(FİLTRE!$C856,'SKT LİSTESİ'!$F:$AJ,22,0)),"")</f>
        <v/>
      </c>
      <c r="O856" s="136" t="str">
        <f ca="1">IFERROR(IF($C856="","",VLOOKUP(FİLTRE!$C856,'SKT LİSTESİ'!$F:$AJ,23,0)),"")</f>
        <v/>
      </c>
      <c r="P856" s="31"/>
      <c r="Q856" s="31"/>
      <c r="R856" s="137" t="str">
        <f ca="1">(IFERROR(IF($C856="","",VLOOKUP(FİLTRE!$C856,'SKT LİSTESİ'!$F:$AJ,15,0)),""))</f>
        <v/>
      </c>
      <c r="S856" s="138" t="str">
        <f ca="1">IFERROR(IF($C856="","",VLOOKUP(FİLTRE!$C856,'SKT LİSTESİ'!$F:$AJ,16,0)),"")</f>
        <v/>
      </c>
      <c r="AF856" s="179" t="str">
        <f t="shared" ca="1" si="54"/>
        <v/>
      </c>
      <c r="AG856" s="179">
        <f t="shared" ca="1" si="55"/>
        <v>0</v>
      </c>
      <c r="AH856" s="179">
        <f t="shared" ca="1" si="56"/>
        <v>0</v>
      </c>
    </row>
    <row r="857" spans="2:34" ht="15.75" x14ac:dyDescent="0.25">
      <c r="B857">
        <f t="shared" ca="1" si="53"/>
        <v>845</v>
      </c>
      <c r="C857" t="str">
        <f ca="1">IFERROR(VLOOKUP(B857,'SKT LİSTESİ'!F:F,1,0),"")</f>
        <v/>
      </c>
      <c r="E857" s="128" t="str">
        <f ca="1">IFERROR(IF($C857="","",VLOOKUP(FİLTRE!$C857,'SKT LİSTESİ'!$F:$S,5,0)),"")</f>
        <v/>
      </c>
      <c r="F857" s="129" t="str">
        <f ca="1">IFERROR(IF($C857="","",VLOOKUP(FİLTRE!$C857,'SKT LİSTESİ'!$F:$S,7,0)),"")</f>
        <v/>
      </c>
      <c r="G857" s="130" t="str">
        <f ca="1">IFERROR(IF($C857="","",VLOOKUP(FİLTRE!$C857,'SKT LİSTESİ'!$F:$S,8,0)),"")</f>
        <v/>
      </c>
      <c r="H857" s="131" t="str">
        <f ca="1">IF(E857="","",IF($C857="","",VLOOKUP(FİLTRE!$C857,'SKT LİSTESİ'!$F:$S,9,0)))</f>
        <v/>
      </c>
      <c r="I857" s="132" t="str">
        <f ca="1">IFERROR(IF($C857="","",VLOOKUP(FİLTRE!$C857,'SKT LİSTESİ'!$F:$S,10,0)),"")</f>
        <v/>
      </c>
      <c r="J857" s="133" t="str">
        <f ca="1">IFERROR(IF($C857="","",VLOOKUP(FİLTRE!$C857,'SKT LİSTESİ'!$F:$S,11,0)),"")</f>
        <v/>
      </c>
      <c r="K857" s="134" t="str">
        <f ca="1">IFERROR(IF($C857="","",VLOOKUP(FİLTRE!$C857,'SKT LİSTESİ'!$F:$S,12,0)),"")</f>
        <v/>
      </c>
      <c r="L857" s="134" t="str">
        <f ca="1">IFERROR(IF($C857="","",VLOOKUP(FİLTRE!$C857,'SKT LİSTESİ'!$F:$S,13,0)),"")</f>
        <v/>
      </c>
      <c r="M857" s="135" t="str">
        <f ca="1">IFERROR(IF($C857="","",VLOOKUP(FİLTRE!$C857,'SKT LİSTESİ'!$F:$AJ,14,0)),"")</f>
        <v/>
      </c>
      <c r="N857" s="31" t="str">
        <f ca="1">IFERROR(IF($C857="","",VLOOKUP(FİLTRE!$C857,'SKT LİSTESİ'!$F:$AJ,22,0)),"")</f>
        <v/>
      </c>
      <c r="O857" s="136" t="str">
        <f ca="1">IFERROR(IF($C857="","",VLOOKUP(FİLTRE!$C857,'SKT LİSTESİ'!$F:$AJ,23,0)),"")</f>
        <v/>
      </c>
      <c r="P857" s="31"/>
      <c r="Q857" s="31"/>
      <c r="R857" s="137" t="str">
        <f ca="1">(IFERROR(IF($C857="","",VLOOKUP(FİLTRE!$C857,'SKT LİSTESİ'!$F:$AJ,15,0)),""))</f>
        <v/>
      </c>
      <c r="S857" s="138" t="str">
        <f ca="1">IFERROR(IF($C857="","",VLOOKUP(FİLTRE!$C857,'SKT LİSTESİ'!$F:$AJ,16,0)),"")</f>
        <v/>
      </c>
      <c r="AF857" s="179" t="str">
        <f t="shared" ca="1" si="54"/>
        <v/>
      </c>
      <c r="AG857" s="179">
        <f t="shared" ca="1" si="55"/>
        <v>0</v>
      </c>
      <c r="AH857" s="179">
        <f t="shared" ca="1" si="56"/>
        <v>0</v>
      </c>
    </row>
    <row r="858" spans="2:34" ht="15.75" x14ac:dyDescent="0.25">
      <c r="B858">
        <f t="shared" ca="1" si="53"/>
        <v>846</v>
      </c>
      <c r="C858" t="str">
        <f ca="1">IFERROR(VLOOKUP(B858,'SKT LİSTESİ'!F:F,1,0),"")</f>
        <v/>
      </c>
      <c r="E858" s="128" t="str">
        <f ca="1">IFERROR(IF($C858="","",VLOOKUP(FİLTRE!$C858,'SKT LİSTESİ'!$F:$S,5,0)),"")</f>
        <v/>
      </c>
      <c r="F858" s="129" t="str">
        <f ca="1">IFERROR(IF($C858="","",VLOOKUP(FİLTRE!$C858,'SKT LİSTESİ'!$F:$S,7,0)),"")</f>
        <v/>
      </c>
      <c r="G858" s="130" t="str">
        <f ca="1">IFERROR(IF($C858="","",VLOOKUP(FİLTRE!$C858,'SKT LİSTESİ'!$F:$S,8,0)),"")</f>
        <v/>
      </c>
      <c r="H858" s="131" t="str">
        <f ca="1">IF(E858="","",IF($C858="","",VLOOKUP(FİLTRE!$C858,'SKT LİSTESİ'!$F:$S,9,0)))</f>
        <v/>
      </c>
      <c r="I858" s="132" t="str">
        <f ca="1">IFERROR(IF($C858="","",VLOOKUP(FİLTRE!$C858,'SKT LİSTESİ'!$F:$S,10,0)),"")</f>
        <v/>
      </c>
      <c r="J858" s="133" t="str">
        <f ca="1">IFERROR(IF($C858="","",VLOOKUP(FİLTRE!$C858,'SKT LİSTESİ'!$F:$S,11,0)),"")</f>
        <v/>
      </c>
      <c r="K858" s="134" t="str">
        <f ca="1">IFERROR(IF($C858="","",VLOOKUP(FİLTRE!$C858,'SKT LİSTESİ'!$F:$S,12,0)),"")</f>
        <v/>
      </c>
      <c r="L858" s="134" t="str">
        <f ca="1">IFERROR(IF($C858="","",VLOOKUP(FİLTRE!$C858,'SKT LİSTESİ'!$F:$S,13,0)),"")</f>
        <v/>
      </c>
      <c r="M858" s="135" t="str">
        <f ca="1">IFERROR(IF($C858="","",VLOOKUP(FİLTRE!$C858,'SKT LİSTESİ'!$F:$AJ,14,0)),"")</f>
        <v/>
      </c>
      <c r="N858" s="31" t="str">
        <f ca="1">IFERROR(IF($C858="","",VLOOKUP(FİLTRE!$C858,'SKT LİSTESİ'!$F:$AJ,22,0)),"")</f>
        <v/>
      </c>
      <c r="O858" s="136" t="str">
        <f ca="1">IFERROR(IF($C858="","",VLOOKUP(FİLTRE!$C858,'SKT LİSTESİ'!$F:$AJ,23,0)),"")</f>
        <v/>
      </c>
      <c r="P858" s="31"/>
      <c r="Q858" s="31"/>
      <c r="R858" s="137" t="str">
        <f ca="1">(IFERROR(IF($C858="","",VLOOKUP(FİLTRE!$C858,'SKT LİSTESİ'!$F:$AJ,15,0)),""))</f>
        <v/>
      </c>
      <c r="S858" s="138" t="str">
        <f ca="1">IFERROR(IF($C858="","",VLOOKUP(FİLTRE!$C858,'SKT LİSTESİ'!$F:$AJ,16,0)),"")</f>
        <v/>
      </c>
      <c r="AF858" s="179" t="str">
        <f t="shared" ca="1" si="54"/>
        <v/>
      </c>
      <c r="AG858" s="179">
        <f t="shared" ca="1" si="55"/>
        <v>0</v>
      </c>
      <c r="AH858" s="179">
        <f t="shared" ca="1" si="56"/>
        <v>0</v>
      </c>
    </row>
    <row r="859" spans="2:34" ht="15.75" x14ac:dyDescent="0.25">
      <c r="B859">
        <f t="shared" ca="1" si="53"/>
        <v>847</v>
      </c>
      <c r="C859" t="str">
        <f ca="1">IFERROR(VLOOKUP(B859,'SKT LİSTESİ'!F:F,1,0),"")</f>
        <v/>
      </c>
      <c r="E859" s="128" t="str">
        <f ca="1">IFERROR(IF($C859="","",VLOOKUP(FİLTRE!$C859,'SKT LİSTESİ'!$F:$S,5,0)),"")</f>
        <v/>
      </c>
      <c r="F859" s="129" t="str">
        <f ca="1">IFERROR(IF($C859="","",VLOOKUP(FİLTRE!$C859,'SKT LİSTESİ'!$F:$S,7,0)),"")</f>
        <v/>
      </c>
      <c r="G859" s="130" t="str">
        <f ca="1">IFERROR(IF($C859="","",VLOOKUP(FİLTRE!$C859,'SKT LİSTESİ'!$F:$S,8,0)),"")</f>
        <v/>
      </c>
      <c r="H859" s="131" t="str">
        <f ca="1">IF(E859="","",IF($C859="","",VLOOKUP(FİLTRE!$C859,'SKT LİSTESİ'!$F:$S,9,0)))</f>
        <v/>
      </c>
      <c r="I859" s="132" t="str">
        <f ca="1">IFERROR(IF($C859="","",VLOOKUP(FİLTRE!$C859,'SKT LİSTESİ'!$F:$S,10,0)),"")</f>
        <v/>
      </c>
      <c r="J859" s="133" t="str">
        <f ca="1">IFERROR(IF($C859="","",VLOOKUP(FİLTRE!$C859,'SKT LİSTESİ'!$F:$S,11,0)),"")</f>
        <v/>
      </c>
      <c r="K859" s="134" t="str">
        <f ca="1">IFERROR(IF($C859="","",VLOOKUP(FİLTRE!$C859,'SKT LİSTESİ'!$F:$S,12,0)),"")</f>
        <v/>
      </c>
      <c r="L859" s="134" t="str">
        <f ca="1">IFERROR(IF($C859="","",VLOOKUP(FİLTRE!$C859,'SKT LİSTESİ'!$F:$S,13,0)),"")</f>
        <v/>
      </c>
      <c r="M859" s="135" t="str">
        <f ca="1">IFERROR(IF($C859="","",VLOOKUP(FİLTRE!$C859,'SKT LİSTESİ'!$F:$AJ,14,0)),"")</f>
        <v/>
      </c>
      <c r="N859" s="31" t="str">
        <f ca="1">IFERROR(IF($C859="","",VLOOKUP(FİLTRE!$C859,'SKT LİSTESİ'!$F:$AJ,22,0)),"")</f>
        <v/>
      </c>
      <c r="O859" s="136" t="str">
        <f ca="1">IFERROR(IF($C859="","",VLOOKUP(FİLTRE!$C859,'SKT LİSTESİ'!$F:$AJ,23,0)),"")</f>
        <v/>
      </c>
      <c r="P859" s="31"/>
      <c r="Q859" s="31"/>
      <c r="R859" s="137" t="str">
        <f ca="1">(IFERROR(IF($C859="","",VLOOKUP(FİLTRE!$C859,'SKT LİSTESİ'!$F:$AJ,15,0)),""))</f>
        <v/>
      </c>
      <c r="S859" s="138" t="str">
        <f ca="1">IFERROR(IF($C859="","",VLOOKUP(FİLTRE!$C859,'SKT LİSTESİ'!$F:$AJ,16,0)),"")</f>
        <v/>
      </c>
      <c r="AF859" s="179" t="str">
        <f t="shared" ca="1" si="54"/>
        <v/>
      </c>
      <c r="AG859" s="179">
        <f t="shared" ca="1" si="55"/>
        <v>0</v>
      </c>
      <c r="AH859" s="179">
        <f t="shared" ca="1" si="56"/>
        <v>0</v>
      </c>
    </row>
    <row r="860" spans="2:34" ht="15.75" x14ac:dyDescent="0.25">
      <c r="B860">
        <f t="shared" ca="1" si="53"/>
        <v>848</v>
      </c>
      <c r="C860" t="str">
        <f ca="1">IFERROR(VLOOKUP(B860,'SKT LİSTESİ'!F:F,1,0),"")</f>
        <v/>
      </c>
      <c r="E860" s="128" t="str">
        <f ca="1">IFERROR(IF($C860="","",VLOOKUP(FİLTRE!$C860,'SKT LİSTESİ'!$F:$S,5,0)),"")</f>
        <v/>
      </c>
      <c r="F860" s="129" t="str">
        <f ca="1">IFERROR(IF($C860="","",VLOOKUP(FİLTRE!$C860,'SKT LİSTESİ'!$F:$S,7,0)),"")</f>
        <v/>
      </c>
      <c r="G860" s="130" t="str">
        <f ca="1">IFERROR(IF($C860="","",VLOOKUP(FİLTRE!$C860,'SKT LİSTESİ'!$F:$S,8,0)),"")</f>
        <v/>
      </c>
      <c r="H860" s="131" t="str">
        <f ca="1">IF(E860="","",IF($C860="","",VLOOKUP(FİLTRE!$C860,'SKT LİSTESİ'!$F:$S,9,0)))</f>
        <v/>
      </c>
      <c r="I860" s="132" t="str">
        <f ca="1">IFERROR(IF($C860="","",VLOOKUP(FİLTRE!$C860,'SKT LİSTESİ'!$F:$S,10,0)),"")</f>
        <v/>
      </c>
      <c r="J860" s="133" t="str">
        <f ca="1">IFERROR(IF($C860="","",VLOOKUP(FİLTRE!$C860,'SKT LİSTESİ'!$F:$S,11,0)),"")</f>
        <v/>
      </c>
      <c r="K860" s="134" t="str">
        <f ca="1">IFERROR(IF($C860="","",VLOOKUP(FİLTRE!$C860,'SKT LİSTESİ'!$F:$S,12,0)),"")</f>
        <v/>
      </c>
      <c r="L860" s="134" t="str">
        <f ca="1">IFERROR(IF($C860="","",VLOOKUP(FİLTRE!$C860,'SKT LİSTESİ'!$F:$S,13,0)),"")</f>
        <v/>
      </c>
      <c r="M860" s="135" t="str">
        <f ca="1">IFERROR(IF($C860="","",VLOOKUP(FİLTRE!$C860,'SKT LİSTESİ'!$F:$AJ,14,0)),"")</f>
        <v/>
      </c>
      <c r="N860" s="31" t="str">
        <f ca="1">IFERROR(IF($C860="","",VLOOKUP(FİLTRE!$C860,'SKT LİSTESİ'!$F:$AJ,22,0)),"")</f>
        <v/>
      </c>
      <c r="O860" s="136" t="str">
        <f ca="1">IFERROR(IF($C860="","",VLOOKUP(FİLTRE!$C860,'SKT LİSTESİ'!$F:$AJ,23,0)),"")</f>
        <v/>
      </c>
      <c r="P860" s="31"/>
      <c r="Q860" s="31"/>
      <c r="R860" s="137" t="str">
        <f ca="1">(IFERROR(IF($C860="","",VLOOKUP(FİLTRE!$C860,'SKT LİSTESİ'!$F:$AJ,15,0)),""))</f>
        <v/>
      </c>
      <c r="S860" s="138" t="str">
        <f ca="1">IFERROR(IF($C860="","",VLOOKUP(FİLTRE!$C860,'SKT LİSTESİ'!$F:$AJ,16,0)),"")</f>
        <v/>
      </c>
      <c r="AF860" s="179" t="str">
        <f t="shared" ca="1" si="54"/>
        <v/>
      </c>
      <c r="AG860" s="179">
        <f t="shared" ca="1" si="55"/>
        <v>0</v>
      </c>
      <c r="AH860" s="179">
        <f t="shared" ca="1" si="56"/>
        <v>0</v>
      </c>
    </row>
    <row r="861" spans="2:34" ht="15.75" x14ac:dyDescent="0.25">
      <c r="B861">
        <f t="shared" ca="1" si="53"/>
        <v>849</v>
      </c>
      <c r="C861" t="str">
        <f ca="1">IFERROR(VLOOKUP(B861,'SKT LİSTESİ'!F:F,1,0),"")</f>
        <v/>
      </c>
      <c r="E861" s="128" t="str">
        <f ca="1">IFERROR(IF($C861="","",VLOOKUP(FİLTRE!$C861,'SKT LİSTESİ'!$F:$S,5,0)),"")</f>
        <v/>
      </c>
      <c r="F861" s="129" t="str">
        <f ca="1">IFERROR(IF($C861="","",VLOOKUP(FİLTRE!$C861,'SKT LİSTESİ'!$F:$S,7,0)),"")</f>
        <v/>
      </c>
      <c r="G861" s="130" t="str">
        <f ca="1">IFERROR(IF($C861="","",VLOOKUP(FİLTRE!$C861,'SKT LİSTESİ'!$F:$S,8,0)),"")</f>
        <v/>
      </c>
      <c r="H861" s="131" t="str">
        <f ca="1">IF(E861="","",IF($C861="","",VLOOKUP(FİLTRE!$C861,'SKT LİSTESİ'!$F:$S,9,0)))</f>
        <v/>
      </c>
      <c r="I861" s="132" t="str">
        <f ca="1">IFERROR(IF($C861="","",VLOOKUP(FİLTRE!$C861,'SKT LİSTESİ'!$F:$S,10,0)),"")</f>
        <v/>
      </c>
      <c r="J861" s="133" t="str">
        <f ca="1">IFERROR(IF($C861="","",VLOOKUP(FİLTRE!$C861,'SKT LİSTESİ'!$F:$S,11,0)),"")</f>
        <v/>
      </c>
      <c r="K861" s="134" t="str">
        <f ca="1">IFERROR(IF($C861="","",VLOOKUP(FİLTRE!$C861,'SKT LİSTESİ'!$F:$S,12,0)),"")</f>
        <v/>
      </c>
      <c r="L861" s="134" t="str">
        <f ca="1">IFERROR(IF($C861="","",VLOOKUP(FİLTRE!$C861,'SKT LİSTESİ'!$F:$S,13,0)),"")</f>
        <v/>
      </c>
      <c r="M861" s="135" t="str">
        <f ca="1">IFERROR(IF($C861="","",VLOOKUP(FİLTRE!$C861,'SKT LİSTESİ'!$F:$AJ,14,0)),"")</f>
        <v/>
      </c>
      <c r="N861" s="31" t="str">
        <f ca="1">IFERROR(IF($C861="","",VLOOKUP(FİLTRE!$C861,'SKT LİSTESİ'!$F:$AJ,22,0)),"")</f>
        <v/>
      </c>
      <c r="O861" s="136" t="str">
        <f ca="1">IFERROR(IF($C861="","",VLOOKUP(FİLTRE!$C861,'SKT LİSTESİ'!$F:$AJ,23,0)),"")</f>
        <v/>
      </c>
      <c r="P861" s="31"/>
      <c r="Q861" s="31"/>
      <c r="R861" s="137" t="str">
        <f ca="1">(IFERROR(IF($C861="","",VLOOKUP(FİLTRE!$C861,'SKT LİSTESİ'!$F:$AJ,15,0)),""))</f>
        <v/>
      </c>
      <c r="S861" s="138" t="str">
        <f ca="1">IFERROR(IF($C861="","",VLOOKUP(FİLTRE!$C861,'SKT LİSTESİ'!$F:$AJ,16,0)),"")</f>
        <v/>
      </c>
      <c r="AF861" s="179" t="str">
        <f t="shared" ca="1" si="54"/>
        <v/>
      </c>
      <c r="AG861" s="179">
        <f t="shared" ca="1" si="55"/>
        <v>0</v>
      </c>
      <c r="AH861" s="179">
        <f t="shared" ca="1" si="56"/>
        <v>0</v>
      </c>
    </row>
    <row r="862" spans="2:34" ht="15.75" x14ac:dyDescent="0.25">
      <c r="B862">
        <f t="shared" ca="1" si="53"/>
        <v>850</v>
      </c>
      <c r="C862" t="str">
        <f ca="1">IFERROR(VLOOKUP(B862,'SKT LİSTESİ'!F:F,1,0),"")</f>
        <v/>
      </c>
      <c r="E862" s="128" t="str">
        <f ca="1">IFERROR(IF($C862="","",VLOOKUP(FİLTRE!$C862,'SKT LİSTESİ'!$F:$S,5,0)),"")</f>
        <v/>
      </c>
      <c r="F862" s="129" t="str">
        <f ca="1">IFERROR(IF($C862="","",VLOOKUP(FİLTRE!$C862,'SKT LİSTESİ'!$F:$S,7,0)),"")</f>
        <v/>
      </c>
      <c r="G862" s="130" t="str">
        <f ca="1">IFERROR(IF($C862="","",VLOOKUP(FİLTRE!$C862,'SKT LİSTESİ'!$F:$S,8,0)),"")</f>
        <v/>
      </c>
      <c r="H862" s="131" t="str">
        <f ca="1">IF(E862="","",IF($C862="","",VLOOKUP(FİLTRE!$C862,'SKT LİSTESİ'!$F:$S,9,0)))</f>
        <v/>
      </c>
      <c r="I862" s="132" t="str">
        <f ca="1">IFERROR(IF($C862="","",VLOOKUP(FİLTRE!$C862,'SKT LİSTESİ'!$F:$S,10,0)),"")</f>
        <v/>
      </c>
      <c r="J862" s="133" t="str">
        <f ca="1">IFERROR(IF($C862="","",VLOOKUP(FİLTRE!$C862,'SKT LİSTESİ'!$F:$S,11,0)),"")</f>
        <v/>
      </c>
      <c r="K862" s="134" t="str">
        <f ca="1">IFERROR(IF($C862="","",VLOOKUP(FİLTRE!$C862,'SKT LİSTESİ'!$F:$S,12,0)),"")</f>
        <v/>
      </c>
      <c r="L862" s="134" t="str">
        <f ca="1">IFERROR(IF($C862="","",VLOOKUP(FİLTRE!$C862,'SKT LİSTESİ'!$F:$S,13,0)),"")</f>
        <v/>
      </c>
      <c r="M862" s="135" t="str">
        <f ca="1">IFERROR(IF($C862="","",VLOOKUP(FİLTRE!$C862,'SKT LİSTESİ'!$F:$AJ,14,0)),"")</f>
        <v/>
      </c>
      <c r="N862" s="31" t="str">
        <f ca="1">IFERROR(IF($C862="","",VLOOKUP(FİLTRE!$C862,'SKT LİSTESİ'!$F:$AJ,22,0)),"")</f>
        <v/>
      </c>
      <c r="O862" s="136" t="str">
        <f ca="1">IFERROR(IF($C862="","",VLOOKUP(FİLTRE!$C862,'SKT LİSTESİ'!$F:$AJ,23,0)),"")</f>
        <v/>
      </c>
      <c r="P862" s="31"/>
      <c r="Q862" s="31"/>
      <c r="R862" s="137" t="str">
        <f ca="1">(IFERROR(IF($C862="","",VLOOKUP(FİLTRE!$C862,'SKT LİSTESİ'!$F:$AJ,15,0)),""))</f>
        <v/>
      </c>
      <c r="S862" s="138" t="str">
        <f ca="1">IFERROR(IF($C862="","",VLOOKUP(FİLTRE!$C862,'SKT LİSTESİ'!$F:$AJ,16,0)),"")</f>
        <v/>
      </c>
      <c r="AF862" s="179" t="str">
        <f t="shared" ca="1" si="54"/>
        <v/>
      </c>
      <c r="AG862" s="179">
        <f t="shared" ca="1" si="55"/>
        <v>0</v>
      </c>
      <c r="AH862" s="179">
        <f t="shared" ca="1" si="56"/>
        <v>0</v>
      </c>
    </row>
    <row r="863" spans="2:34" ht="15.75" x14ac:dyDescent="0.25">
      <c r="B863">
        <f t="shared" ca="1" si="53"/>
        <v>851</v>
      </c>
      <c r="C863" t="str">
        <f ca="1">IFERROR(VLOOKUP(B863,'SKT LİSTESİ'!F:F,1,0),"")</f>
        <v/>
      </c>
      <c r="E863" s="128" t="str">
        <f ca="1">IFERROR(IF($C863="","",VLOOKUP(FİLTRE!$C863,'SKT LİSTESİ'!$F:$S,5,0)),"")</f>
        <v/>
      </c>
      <c r="F863" s="129" t="str">
        <f ca="1">IFERROR(IF($C863="","",VLOOKUP(FİLTRE!$C863,'SKT LİSTESİ'!$F:$S,7,0)),"")</f>
        <v/>
      </c>
      <c r="G863" s="130" t="str">
        <f ca="1">IFERROR(IF($C863="","",VLOOKUP(FİLTRE!$C863,'SKT LİSTESİ'!$F:$S,8,0)),"")</f>
        <v/>
      </c>
      <c r="H863" s="131" t="str">
        <f ca="1">IF(E863="","",IF($C863="","",VLOOKUP(FİLTRE!$C863,'SKT LİSTESİ'!$F:$S,9,0)))</f>
        <v/>
      </c>
      <c r="I863" s="132" t="str">
        <f ca="1">IFERROR(IF($C863="","",VLOOKUP(FİLTRE!$C863,'SKT LİSTESİ'!$F:$S,10,0)),"")</f>
        <v/>
      </c>
      <c r="J863" s="133" t="str">
        <f ca="1">IFERROR(IF($C863="","",VLOOKUP(FİLTRE!$C863,'SKT LİSTESİ'!$F:$S,11,0)),"")</f>
        <v/>
      </c>
      <c r="K863" s="134" t="str">
        <f ca="1">IFERROR(IF($C863="","",VLOOKUP(FİLTRE!$C863,'SKT LİSTESİ'!$F:$S,12,0)),"")</f>
        <v/>
      </c>
      <c r="L863" s="134" t="str">
        <f ca="1">IFERROR(IF($C863="","",VLOOKUP(FİLTRE!$C863,'SKT LİSTESİ'!$F:$S,13,0)),"")</f>
        <v/>
      </c>
      <c r="M863" s="135" t="str">
        <f ca="1">IFERROR(IF($C863="","",VLOOKUP(FİLTRE!$C863,'SKT LİSTESİ'!$F:$AJ,14,0)),"")</f>
        <v/>
      </c>
      <c r="N863" s="31" t="str">
        <f ca="1">IFERROR(IF($C863="","",VLOOKUP(FİLTRE!$C863,'SKT LİSTESİ'!$F:$AJ,22,0)),"")</f>
        <v/>
      </c>
      <c r="O863" s="136" t="str">
        <f ca="1">IFERROR(IF($C863="","",VLOOKUP(FİLTRE!$C863,'SKT LİSTESİ'!$F:$AJ,23,0)),"")</f>
        <v/>
      </c>
      <c r="P863" s="31"/>
      <c r="Q863" s="31"/>
      <c r="R863" s="137" t="str">
        <f ca="1">(IFERROR(IF($C863="","",VLOOKUP(FİLTRE!$C863,'SKT LİSTESİ'!$F:$AJ,15,0)),""))</f>
        <v/>
      </c>
      <c r="S863" s="138" t="str">
        <f ca="1">IFERROR(IF($C863="","",VLOOKUP(FİLTRE!$C863,'SKT LİSTESİ'!$F:$AJ,16,0)),"")</f>
        <v/>
      </c>
      <c r="AF863" s="179" t="str">
        <f t="shared" ca="1" si="54"/>
        <v/>
      </c>
      <c r="AG863" s="179">
        <f t="shared" ca="1" si="55"/>
        <v>0</v>
      </c>
      <c r="AH863" s="179">
        <f t="shared" ca="1" si="56"/>
        <v>0</v>
      </c>
    </row>
    <row r="864" spans="2:34" ht="15.75" x14ac:dyDescent="0.25">
      <c r="B864">
        <f t="shared" ca="1" si="53"/>
        <v>852</v>
      </c>
      <c r="C864" t="str">
        <f ca="1">IFERROR(VLOOKUP(B864,'SKT LİSTESİ'!F:F,1,0),"")</f>
        <v/>
      </c>
      <c r="E864" s="128" t="str">
        <f ca="1">IFERROR(IF($C864="","",VLOOKUP(FİLTRE!$C864,'SKT LİSTESİ'!$F:$S,5,0)),"")</f>
        <v/>
      </c>
      <c r="F864" s="129" t="str">
        <f ca="1">IFERROR(IF($C864="","",VLOOKUP(FİLTRE!$C864,'SKT LİSTESİ'!$F:$S,7,0)),"")</f>
        <v/>
      </c>
      <c r="G864" s="130" t="str">
        <f ca="1">IFERROR(IF($C864="","",VLOOKUP(FİLTRE!$C864,'SKT LİSTESİ'!$F:$S,8,0)),"")</f>
        <v/>
      </c>
      <c r="H864" s="131" t="str">
        <f ca="1">IF(E864="","",IF($C864="","",VLOOKUP(FİLTRE!$C864,'SKT LİSTESİ'!$F:$S,9,0)))</f>
        <v/>
      </c>
      <c r="I864" s="132" t="str">
        <f ca="1">IFERROR(IF($C864="","",VLOOKUP(FİLTRE!$C864,'SKT LİSTESİ'!$F:$S,10,0)),"")</f>
        <v/>
      </c>
      <c r="J864" s="133" t="str">
        <f ca="1">IFERROR(IF($C864="","",VLOOKUP(FİLTRE!$C864,'SKT LİSTESİ'!$F:$S,11,0)),"")</f>
        <v/>
      </c>
      <c r="K864" s="134" t="str">
        <f ca="1">IFERROR(IF($C864="","",VLOOKUP(FİLTRE!$C864,'SKT LİSTESİ'!$F:$S,12,0)),"")</f>
        <v/>
      </c>
      <c r="L864" s="134" t="str">
        <f ca="1">IFERROR(IF($C864="","",VLOOKUP(FİLTRE!$C864,'SKT LİSTESİ'!$F:$S,13,0)),"")</f>
        <v/>
      </c>
      <c r="M864" s="135" t="str">
        <f ca="1">IFERROR(IF($C864="","",VLOOKUP(FİLTRE!$C864,'SKT LİSTESİ'!$F:$AJ,14,0)),"")</f>
        <v/>
      </c>
      <c r="N864" s="31" t="str">
        <f ca="1">IFERROR(IF($C864="","",VLOOKUP(FİLTRE!$C864,'SKT LİSTESİ'!$F:$AJ,22,0)),"")</f>
        <v/>
      </c>
      <c r="O864" s="136" t="str">
        <f ca="1">IFERROR(IF($C864="","",VLOOKUP(FİLTRE!$C864,'SKT LİSTESİ'!$F:$AJ,23,0)),"")</f>
        <v/>
      </c>
      <c r="P864" s="31"/>
      <c r="Q864" s="31"/>
      <c r="R864" s="137" t="str">
        <f ca="1">(IFERROR(IF($C864="","",VLOOKUP(FİLTRE!$C864,'SKT LİSTESİ'!$F:$AJ,15,0)),""))</f>
        <v/>
      </c>
      <c r="S864" s="138" t="str">
        <f ca="1">IFERROR(IF($C864="","",VLOOKUP(FİLTRE!$C864,'SKT LİSTESİ'!$F:$AJ,16,0)),"")</f>
        <v/>
      </c>
      <c r="AF864" s="179" t="str">
        <f t="shared" ca="1" si="54"/>
        <v/>
      </c>
      <c r="AG864" s="179">
        <f t="shared" ca="1" si="55"/>
        <v>0</v>
      </c>
      <c r="AH864" s="179">
        <f t="shared" ca="1" si="56"/>
        <v>0</v>
      </c>
    </row>
    <row r="865" spans="2:34" ht="15.75" x14ac:dyDescent="0.25">
      <c r="B865">
        <f t="shared" ca="1" si="53"/>
        <v>853</v>
      </c>
      <c r="C865" t="str">
        <f ca="1">IFERROR(VLOOKUP(B865,'SKT LİSTESİ'!F:F,1,0),"")</f>
        <v/>
      </c>
      <c r="E865" s="128" t="str">
        <f ca="1">IFERROR(IF($C865="","",VLOOKUP(FİLTRE!$C865,'SKT LİSTESİ'!$F:$S,5,0)),"")</f>
        <v/>
      </c>
      <c r="F865" s="129" t="str">
        <f ca="1">IFERROR(IF($C865="","",VLOOKUP(FİLTRE!$C865,'SKT LİSTESİ'!$F:$S,7,0)),"")</f>
        <v/>
      </c>
      <c r="G865" s="130" t="str">
        <f ca="1">IFERROR(IF($C865="","",VLOOKUP(FİLTRE!$C865,'SKT LİSTESİ'!$F:$S,8,0)),"")</f>
        <v/>
      </c>
      <c r="H865" s="131" t="str">
        <f ca="1">IF(E865="","",IF($C865="","",VLOOKUP(FİLTRE!$C865,'SKT LİSTESİ'!$F:$S,9,0)))</f>
        <v/>
      </c>
      <c r="I865" s="132" t="str">
        <f ca="1">IFERROR(IF($C865="","",VLOOKUP(FİLTRE!$C865,'SKT LİSTESİ'!$F:$S,10,0)),"")</f>
        <v/>
      </c>
      <c r="J865" s="133" t="str">
        <f ca="1">IFERROR(IF($C865="","",VLOOKUP(FİLTRE!$C865,'SKT LİSTESİ'!$F:$S,11,0)),"")</f>
        <v/>
      </c>
      <c r="K865" s="134" t="str">
        <f ca="1">IFERROR(IF($C865="","",VLOOKUP(FİLTRE!$C865,'SKT LİSTESİ'!$F:$S,12,0)),"")</f>
        <v/>
      </c>
      <c r="L865" s="134" t="str">
        <f ca="1">IFERROR(IF($C865="","",VLOOKUP(FİLTRE!$C865,'SKT LİSTESİ'!$F:$S,13,0)),"")</f>
        <v/>
      </c>
      <c r="M865" s="135" t="str">
        <f ca="1">IFERROR(IF($C865="","",VLOOKUP(FİLTRE!$C865,'SKT LİSTESİ'!$F:$AJ,14,0)),"")</f>
        <v/>
      </c>
      <c r="N865" s="31" t="str">
        <f ca="1">IFERROR(IF($C865="","",VLOOKUP(FİLTRE!$C865,'SKT LİSTESİ'!$F:$AJ,22,0)),"")</f>
        <v/>
      </c>
      <c r="O865" s="136" t="str">
        <f ca="1">IFERROR(IF($C865="","",VLOOKUP(FİLTRE!$C865,'SKT LİSTESİ'!$F:$AJ,23,0)),"")</f>
        <v/>
      </c>
      <c r="P865" s="31"/>
      <c r="Q865" s="31"/>
      <c r="R865" s="137" t="str">
        <f ca="1">(IFERROR(IF($C865="","",VLOOKUP(FİLTRE!$C865,'SKT LİSTESİ'!$F:$AJ,15,0)),""))</f>
        <v/>
      </c>
      <c r="S865" s="138" t="str">
        <f ca="1">IFERROR(IF($C865="","",VLOOKUP(FİLTRE!$C865,'SKT LİSTESİ'!$F:$AJ,16,0)),"")</f>
        <v/>
      </c>
      <c r="AF865" s="179" t="str">
        <f t="shared" ca="1" si="54"/>
        <v/>
      </c>
      <c r="AG865" s="179">
        <f t="shared" ca="1" si="55"/>
        <v>0</v>
      </c>
      <c r="AH865" s="179">
        <f t="shared" ca="1" si="56"/>
        <v>0</v>
      </c>
    </row>
    <row r="866" spans="2:34" ht="15.75" x14ac:dyDescent="0.25">
      <c r="B866">
        <f t="shared" ca="1" si="53"/>
        <v>854</v>
      </c>
      <c r="C866" t="str">
        <f ca="1">IFERROR(VLOOKUP(B866,'SKT LİSTESİ'!F:F,1,0),"")</f>
        <v/>
      </c>
      <c r="E866" s="128" t="str">
        <f ca="1">IFERROR(IF($C866="","",VLOOKUP(FİLTRE!$C866,'SKT LİSTESİ'!$F:$S,5,0)),"")</f>
        <v/>
      </c>
      <c r="F866" s="129" t="str">
        <f ca="1">IFERROR(IF($C866="","",VLOOKUP(FİLTRE!$C866,'SKT LİSTESİ'!$F:$S,7,0)),"")</f>
        <v/>
      </c>
      <c r="G866" s="130" t="str">
        <f ca="1">IFERROR(IF($C866="","",VLOOKUP(FİLTRE!$C866,'SKT LİSTESİ'!$F:$S,8,0)),"")</f>
        <v/>
      </c>
      <c r="H866" s="131" t="str">
        <f ca="1">IF(E866="","",IF($C866="","",VLOOKUP(FİLTRE!$C866,'SKT LİSTESİ'!$F:$S,9,0)))</f>
        <v/>
      </c>
      <c r="I866" s="132" t="str">
        <f ca="1">IFERROR(IF($C866="","",VLOOKUP(FİLTRE!$C866,'SKT LİSTESİ'!$F:$S,10,0)),"")</f>
        <v/>
      </c>
      <c r="J866" s="133" t="str">
        <f ca="1">IFERROR(IF($C866="","",VLOOKUP(FİLTRE!$C866,'SKT LİSTESİ'!$F:$S,11,0)),"")</f>
        <v/>
      </c>
      <c r="K866" s="134" t="str">
        <f ca="1">IFERROR(IF($C866="","",VLOOKUP(FİLTRE!$C866,'SKT LİSTESİ'!$F:$S,12,0)),"")</f>
        <v/>
      </c>
      <c r="L866" s="134" t="str">
        <f ca="1">IFERROR(IF($C866="","",VLOOKUP(FİLTRE!$C866,'SKT LİSTESİ'!$F:$S,13,0)),"")</f>
        <v/>
      </c>
      <c r="M866" s="135" t="str">
        <f ca="1">IFERROR(IF($C866="","",VLOOKUP(FİLTRE!$C866,'SKT LİSTESİ'!$F:$AJ,14,0)),"")</f>
        <v/>
      </c>
      <c r="N866" s="31" t="str">
        <f ca="1">IFERROR(IF($C866="","",VLOOKUP(FİLTRE!$C866,'SKT LİSTESİ'!$F:$AJ,22,0)),"")</f>
        <v/>
      </c>
      <c r="O866" s="136" t="str">
        <f ca="1">IFERROR(IF($C866="","",VLOOKUP(FİLTRE!$C866,'SKT LİSTESİ'!$F:$AJ,23,0)),"")</f>
        <v/>
      </c>
      <c r="P866" s="31"/>
      <c r="Q866" s="31"/>
      <c r="R866" s="137" t="str">
        <f ca="1">(IFERROR(IF($C866="","",VLOOKUP(FİLTRE!$C866,'SKT LİSTESİ'!$F:$AJ,15,0)),""))</f>
        <v/>
      </c>
      <c r="S866" s="138" t="str">
        <f ca="1">IFERROR(IF($C866="","",VLOOKUP(FİLTRE!$C866,'SKT LİSTESİ'!$F:$AJ,16,0)),"")</f>
        <v/>
      </c>
      <c r="AF866" s="179" t="str">
        <f t="shared" ca="1" si="54"/>
        <v/>
      </c>
      <c r="AG866" s="179">
        <f t="shared" ca="1" si="55"/>
        <v>0</v>
      </c>
      <c r="AH866" s="179">
        <f t="shared" ca="1" si="56"/>
        <v>0</v>
      </c>
    </row>
    <row r="867" spans="2:34" ht="15.75" x14ac:dyDescent="0.25">
      <c r="B867">
        <f t="shared" ca="1" si="53"/>
        <v>855</v>
      </c>
      <c r="C867" t="str">
        <f ca="1">IFERROR(VLOOKUP(B867,'SKT LİSTESİ'!F:F,1,0),"")</f>
        <v/>
      </c>
      <c r="E867" s="128" t="str">
        <f ca="1">IFERROR(IF($C867="","",VLOOKUP(FİLTRE!$C867,'SKT LİSTESİ'!$F:$S,5,0)),"")</f>
        <v/>
      </c>
      <c r="F867" s="129" t="str">
        <f ca="1">IFERROR(IF($C867="","",VLOOKUP(FİLTRE!$C867,'SKT LİSTESİ'!$F:$S,7,0)),"")</f>
        <v/>
      </c>
      <c r="G867" s="130" t="str">
        <f ca="1">IFERROR(IF($C867="","",VLOOKUP(FİLTRE!$C867,'SKT LİSTESİ'!$F:$S,8,0)),"")</f>
        <v/>
      </c>
      <c r="H867" s="131" t="str">
        <f ca="1">IF(E867="","",IF($C867="","",VLOOKUP(FİLTRE!$C867,'SKT LİSTESİ'!$F:$S,9,0)))</f>
        <v/>
      </c>
      <c r="I867" s="132" t="str">
        <f ca="1">IFERROR(IF($C867="","",VLOOKUP(FİLTRE!$C867,'SKT LİSTESİ'!$F:$S,10,0)),"")</f>
        <v/>
      </c>
      <c r="J867" s="133" t="str">
        <f ca="1">IFERROR(IF($C867="","",VLOOKUP(FİLTRE!$C867,'SKT LİSTESİ'!$F:$S,11,0)),"")</f>
        <v/>
      </c>
      <c r="K867" s="134" t="str">
        <f ca="1">IFERROR(IF($C867="","",VLOOKUP(FİLTRE!$C867,'SKT LİSTESİ'!$F:$S,12,0)),"")</f>
        <v/>
      </c>
      <c r="L867" s="134" t="str">
        <f ca="1">IFERROR(IF($C867="","",VLOOKUP(FİLTRE!$C867,'SKT LİSTESİ'!$F:$S,13,0)),"")</f>
        <v/>
      </c>
      <c r="M867" s="135" t="str">
        <f ca="1">IFERROR(IF($C867="","",VLOOKUP(FİLTRE!$C867,'SKT LİSTESİ'!$F:$AJ,14,0)),"")</f>
        <v/>
      </c>
      <c r="N867" s="31" t="str">
        <f ca="1">IFERROR(IF($C867="","",VLOOKUP(FİLTRE!$C867,'SKT LİSTESİ'!$F:$AJ,22,0)),"")</f>
        <v/>
      </c>
      <c r="O867" s="136" t="str">
        <f ca="1">IFERROR(IF($C867="","",VLOOKUP(FİLTRE!$C867,'SKT LİSTESİ'!$F:$AJ,23,0)),"")</f>
        <v/>
      </c>
      <c r="P867" s="31"/>
      <c r="Q867" s="31"/>
      <c r="R867" s="137" t="str">
        <f ca="1">(IFERROR(IF($C867="","",VLOOKUP(FİLTRE!$C867,'SKT LİSTESİ'!$F:$AJ,15,0)),""))</f>
        <v/>
      </c>
      <c r="S867" s="138" t="str">
        <f ca="1">IFERROR(IF($C867="","",VLOOKUP(FİLTRE!$C867,'SKT LİSTESİ'!$F:$AJ,16,0)),"")</f>
        <v/>
      </c>
      <c r="AF867" s="179" t="str">
        <f t="shared" ca="1" si="54"/>
        <v/>
      </c>
      <c r="AG867" s="179">
        <f t="shared" ca="1" si="55"/>
        <v>0</v>
      </c>
      <c r="AH867" s="179">
        <f t="shared" ca="1" si="56"/>
        <v>0</v>
      </c>
    </row>
    <row r="868" spans="2:34" ht="15.75" x14ac:dyDescent="0.25">
      <c r="B868">
        <f t="shared" ca="1" si="53"/>
        <v>856</v>
      </c>
      <c r="C868" t="str">
        <f ca="1">IFERROR(VLOOKUP(B868,'SKT LİSTESİ'!F:F,1,0),"")</f>
        <v/>
      </c>
      <c r="E868" s="128" t="str">
        <f ca="1">IFERROR(IF($C868="","",VLOOKUP(FİLTRE!$C868,'SKT LİSTESİ'!$F:$S,5,0)),"")</f>
        <v/>
      </c>
      <c r="F868" s="129" t="str">
        <f ca="1">IFERROR(IF($C868="","",VLOOKUP(FİLTRE!$C868,'SKT LİSTESİ'!$F:$S,7,0)),"")</f>
        <v/>
      </c>
      <c r="G868" s="130" t="str">
        <f ca="1">IFERROR(IF($C868="","",VLOOKUP(FİLTRE!$C868,'SKT LİSTESİ'!$F:$S,8,0)),"")</f>
        <v/>
      </c>
      <c r="H868" s="131" t="str">
        <f ca="1">IF(E868="","",IF($C868="","",VLOOKUP(FİLTRE!$C868,'SKT LİSTESİ'!$F:$S,9,0)))</f>
        <v/>
      </c>
      <c r="I868" s="132" t="str">
        <f ca="1">IFERROR(IF($C868="","",VLOOKUP(FİLTRE!$C868,'SKT LİSTESİ'!$F:$S,10,0)),"")</f>
        <v/>
      </c>
      <c r="J868" s="133" t="str">
        <f ca="1">IFERROR(IF($C868="","",VLOOKUP(FİLTRE!$C868,'SKT LİSTESİ'!$F:$S,11,0)),"")</f>
        <v/>
      </c>
      <c r="K868" s="134" t="str">
        <f ca="1">IFERROR(IF($C868="","",VLOOKUP(FİLTRE!$C868,'SKT LİSTESİ'!$F:$S,12,0)),"")</f>
        <v/>
      </c>
      <c r="L868" s="134" t="str">
        <f ca="1">IFERROR(IF($C868="","",VLOOKUP(FİLTRE!$C868,'SKT LİSTESİ'!$F:$S,13,0)),"")</f>
        <v/>
      </c>
      <c r="M868" s="135" t="str">
        <f ca="1">IFERROR(IF($C868="","",VLOOKUP(FİLTRE!$C868,'SKT LİSTESİ'!$F:$AJ,14,0)),"")</f>
        <v/>
      </c>
      <c r="N868" s="31" t="str">
        <f ca="1">IFERROR(IF($C868="","",VLOOKUP(FİLTRE!$C868,'SKT LİSTESİ'!$F:$AJ,22,0)),"")</f>
        <v/>
      </c>
      <c r="O868" s="136" t="str">
        <f ca="1">IFERROR(IF($C868="","",VLOOKUP(FİLTRE!$C868,'SKT LİSTESİ'!$F:$AJ,23,0)),"")</f>
        <v/>
      </c>
      <c r="P868" s="31"/>
      <c r="Q868" s="31"/>
      <c r="R868" s="137" t="str">
        <f ca="1">(IFERROR(IF($C868="","",VLOOKUP(FİLTRE!$C868,'SKT LİSTESİ'!$F:$AJ,15,0)),""))</f>
        <v/>
      </c>
      <c r="S868" s="138" t="str">
        <f ca="1">IFERROR(IF($C868="","",VLOOKUP(FİLTRE!$C868,'SKT LİSTESİ'!$F:$AJ,16,0)),"")</f>
        <v/>
      </c>
      <c r="AF868" s="179" t="str">
        <f t="shared" ca="1" si="54"/>
        <v/>
      </c>
      <c r="AG868" s="179">
        <f t="shared" ca="1" si="55"/>
        <v>0</v>
      </c>
      <c r="AH868" s="179">
        <f t="shared" ca="1" si="56"/>
        <v>0</v>
      </c>
    </row>
    <row r="869" spans="2:34" ht="15.75" x14ac:dyDescent="0.25">
      <c r="B869">
        <f t="shared" ca="1" si="53"/>
        <v>857</v>
      </c>
      <c r="C869" t="str">
        <f ca="1">IFERROR(VLOOKUP(B869,'SKT LİSTESİ'!F:F,1,0),"")</f>
        <v/>
      </c>
      <c r="E869" s="128" t="str">
        <f ca="1">IFERROR(IF($C869="","",VLOOKUP(FİLTRE!$C869,'SKT LİSTESİ'!$F:$S,5,0)),"")</f>
        <v/>
      </c>
      <c r="F869" s="129" t="str">
        <f ca="1">IFERROR(IF($C869="","",VLOOKUP(FİLTRE!$C869,'SKT LİSTESİ'!$F:$S,7,0)),"")</f>
        <v/>
      </c>
      <c r="G869" s="130" t="str">
        <f ca="1">IFERROR(IF($C869="","",VLOOKUP(FİLTRE!$C869,'SKT LİSTESİ'!$F:$S,8,0)),"")</f>
        <v/>
      </c>
      <c r="H869" s="131" t="str">
        <f ca="1">IF(E869="","",IF($C869="","",VLOOKUP(FİLTRE!$C869,'SKT LİSTESİ'!$F:$S,9,0)))</f>
        <v/>
      </c>
      <c r="I869" s="132" t="str">
        <f ca="1">IFERROR(IF($C869="","",VLOOKUP(FİLTRE!$C869,'SKT LİSTESİ'!$F:$S,10,0)),"")</f>
        <v/>
      </c>
      <c r="J869" s="133" t="str">
        <f ca="1">IFERROR(IF($C869="","",VLOOKUP(FİLTRE!$C869,'SKT LİSTESİ'!$F:$S,11,0)),"")</f>
        <v/>
      </c>
      <c r="K869" s="134" t="str">
        <f ca="1">IFERROR(IF($C869="","",VLOOKUP(FİLTRE!$C869,'SKT LİSTESİ'!$F:$S,12,0)),"")</f>
        <v/>
      </c>
      <c r="L869" s="134" t="str">
        <f ca="1">IFERROR(IF($C869="","",VLOOKUP(FİLTRE!$C869,'SKT LİSTESİ'!$F:$S,13,0)),"")</f>
        <v/>
      </c>
      <c r="M869" s="135" t="str">
        <f ca="1">IFERROR(IF($C869="","",VLOOKUP(FİLTRE!$C869,'SKT LİSTESİ'!$F:$AJ,14,0)),"")</f>
        <v/>
      </c>
      <c r="N869" s="31" t="str">
        <f ca="1">IFERROR(IF($C869="","",VLOOKUP(FİLTRE!$C869,'SKT LİSTESİ'!$F:$AJ,22,0)),"")</f>
        <v/>
      </c>
      <c r="O869" s="136" t="str">
        <f ca="1">IFERROR(IF($C869="","",VLOOKUP(FİLTRE!$C869,'SKT LİSTESİ'!$F:$AJ,23,0)),"")</f>
        <v/>
      </c>
      <c r="P869" s="31"/>
      <c r="Q869" s="31"/>
      <c r="R869" s="137" t="str">
        <f ca="1">(IFERROR(IF($C869="","",VLOOKUP(FİLTRE!$C869,'SKT LİSTESİ'!$F:$AJ,15,0)),""))</f>
        <v/>
      </c>
      <c r="S869" s="138" t="str">
        <f ca="1">IFERROR(IF($C869="","",VLOOKUP(FİLTRE!$C869,'SKT LİSTESİ'!$F:$AJ,16,0)),"")</f>
        <v/>
      </c>
      <c r="AF869" s="179" t="str">
        <f t="shared" ca="1" si="54"/>
        <v/>
      </c>
      <c r="AG869" s="179">
        <f t="shared" ca="1" si="55"/>
        <v>0</v>
      </c>
      <c r="AH869" s="179">
        <f t="shared" ca="1" si="56"/>
        <v>0</v>
      </c>
    </row>
    <row r="870" spans="2:34" ht="15.75" x14ac:dyDescent="0.25">
      <c r="B870">
        <f t="shared" ca="1" si="53"/>
        <v>858</v>
      </c>
      <c r="C870" t="str">
        <f ca="1">IFERROR(VLOOKUP(B870,'SKT LİSTESİ'!F:F,1,0),"")</f>
        <v/>
      </c>
      <c r="E870" s="128" t="str">
        <f ca="1">IFERROR(IF($C870="","",VLOOKUP(FİLTRE!$C870,'SKT LİSTESİ'!$F:$S,5,0)),"")</f>
        <v/>
      </c>
      <c r="F870" s="129" t="str">
        <f ca="1">IFERROR(IF($C870="","",VLOOKUP(FİLTRE!$C870,'SKT LİSTESİ'!$F:$S,7,0)),"")</f>
        <v/>
      </c>
      <c r="G870" s="130" t="str">
        <f ca="1">IFERROR(IF($C870="","",VLOOKUP(FİLTRE!$C870,'SKT LİSTESİ'!$F:$S,8,0)),"")</f>
        <v/>
      </c>
      <c r="H870" s="131" t="str">
        <f ca="1">IF(E870="","",IF($C870="","",VLOOKUP(FİLTRE!$C870,'SKT LİSTESİ'!$F:$S,9,0)))</f>
        <v/>
      </c>
      <c r="I870" s="132" t="str">
        <f ca="1">IFERROR(IF($C870="","",VLOOKUP(FİLTRE!$C870,'SKT LİSTESİ'!$F:$S,10,0)),"")</f>
        <v/>
      </c>
      <c r="J870" s="133" t="str">
        <f ca="1">IFERROR(IF($C870="","",VLOOKUP(FİLTRE!$C870,'SKT LİSTESİ'!$F:$S,11,0)),"")</f>
        <v/>
      </c>
      <c r="K870" s="134" t="str">
        <f ca="1">IFERROR(IF($C870="","",VLOOKUP(FİLTRE!$C870,'SKT LİSTESİ'!$F:$S,12,0)),"")</f>
        <v/>
      </c>
      <c r="L870" s="134" t="str">
        <f ca="1">IFERROR(IF($C870="","",VLOOKUP(FİLTRE!$C870,'SKT LİSTESİ'!$F:$S,13,0)),"")</f>
        <v/>
      </c>
      <c r="M870" s="135" t="str">
        <f ca="1">IFERROR(IF($C870="","",VLOOKUP(FİLTRE!$C870,'SKT LİSTESİ'!$F:$AJ,14,0)),"")</f>
        <v/>
      </c>
      <c r="N870" s="31" t="str">
        <f ca="1">IFERROR(IF($C870="","",VLOOKUP(FİLTRE!$C870,'SKT LİSTESİ'!$F:$AJ,22,0)),"")</f>
        <v/>
      </c>
      <c r="O870" s="136" t="str">
        <f ca="1">IFERROR(IF($C870="","",VLOOKUP(FİLTRE!$C870,'SKT LİSTESİ'!$F:$AJ,23,0)),"")</f>
        <v/>
      </c>
      <c r="P870" s="31"/>
      <c r="Q870" s="31"/>
      <c r="R870" s="137" t="str">
        <f ca="1">(IFERROR(IF($C870="","",VLOOKUP(FİLTRE!$C870,'SKT LİSTESİ'!$F:$AJ,15,0)),""))</f>
        <v/>
      </c>
      <c r="S870" s="138" t="str">
        <f ca="1">IFERROR(IF($C870="","",VLOOKUP(FİLTRE!$C870,'SKT LİSTESİ'!$F:$AJ,16,0)),"")</f>
        <v/>
      </c>
      <c r="AF870" s="179" t="str">
        <f t="shared" ca="1" si="54"/>
        <v/>
      </c>
      <c r="AG870" s="179">
        <f t="shared" ca="1" si="55"/>
        <v>0</v>
      </c>
      <c r="AH870" s="179">
        <f t="shared" ca="1" si="56"/>
        <v>0</v>
      </c>
    </row>
    <row r="871" spans="2:34" ht="15.75" x14ac:dyDescent="0.25">
      <c r="B871">
        <f t="shared" ca="1" si="53"/>
        <v>859</v>
      </c>
      <c r="C871" t="str">
        <f ca="1">IFERROR(VLOOKUP(B871,'SKT LİSTESİ'!F:F,1,0),"")</f>
        <v/>
      </c>
      <c r="E871" s="128" t="str">
        <f ca="1">IFERROR(IF($C871="","",VLOOKUP(FİLTRE!$C871,'SKT LİSTESİ'!$F:$S,5,0)),"")</f>
        <v/>
      </c>
      <c r="F871" s="129" t="str">
        <f ca="1">IFERROR(IF($C871="","",VLOOKUP(FİLTRE!$C871,'SKT LİSTESİ'!$F:$S,7,0)),"")</f>
        <v/>
      </c>
      <c r="G871" s="130" t="str">
        <f ca="1">IFERROR(IF($C871="","",VLOOKUP(FİLTRE!$C871,'SKT LİSTESİ'!$F:$S,8,0)),"")</f>
        <v/>
      </c>
      <c r="H871" s="131" t="str">
        <f ca="1">IF(E871="","",IF($C871="","",VLOOKUP(FİLTRE!$C871,'SKT LİSTESİ'!$F:$S,9,0)))</f>
        <v/>
      </c>
      <c r="I871" s="132" t="str">
        <f ca="1">IFERROR(IF($C871="","",VLOOKUP(FİLTRE!$C871,'SKT LİSTESİ'!$F:$S,10,0)),"")</f>
        <v/>
      </c>
      <c r="J871" s="133" t="str">
        <f ca="1">IFERROR(IF($C871="","",VLOOKUP(FİLTRE!$C871,'SKT LİSTESİ'!$F:$S,11,0)),"")</f>
        <v/>
      </c>
      <c r="K871" s="134" t="str">
        <f ca="1">IFERROR(IF($C871="","",VLOOKUP(FİLTRE!$C871,'SKT LİSTESİ'!$F:$S,12,0)),"")</f>
        <v/>
      </c>
      <c r="L871" s="134" t="str">
        <f ca="1">IFERROR(IF($C871="","",VLOOKUP(FİLTRE!$C871,'SKT LİSTESİ'!$F:$S,13,0)),"")</f>
        <v/>
      </c>
      <c r="M871" s="135" t="str">
        <f ca="1">IFERROR(IF($C871="","",VLOOKUP(FİLTRE!$C871,'SKT LİSTESİ'!$F:$AJ,14,0)),"")</f>
        <v/>
      </c>
      <c r="N871" s="31" t="str">
        <f ca="1">IFERROR(IF($C871="","",VLOOKUP(FİLTRE!$C871,'SKT LİSTESİ'!$F:$AJ,22,0)),"")</f>
        <v/>
      </c>
      <c r="O871" s="136" t="str">
        <f ca="1">IFERROR(IF($C871="","",VLOOKUP(FİLTRE!$C871,'SKT LİSTESİ'!$F:$AJ,23,0)),"")</f>
        <v/>
      </c>
      <c r="P871" s="31"/>
      <c r="Q871" s="31"/>
      <c r="R871" s="137" t="str">
        <f ca="1">(IFERROR(IF($C871="","",VLOOKUP(FİLTRE!$C871,'SKT LİSTESİ'!$F:$AJ,15,0)),""))</f>
        <v/>
      </c>
      <c r="S871" s="138" t="str">
        <f ca="1">IFERROR(IF($C871="","",VLOOKUP(FİLTRE!$C871,'SKT LİSTESİ'!$F:$AJ,16,0)),"")</f>
        <v/>
      </c>
      <c r="AF871" s="179" t="str">
        <f t="shared" ca="1" si="54"/>
        <v/>
      </c>
      <c r="AG871" s="179">
        <f t="shared" ca="1" si="55"/>
        <v>0</v>
      </c>
      <c r="AH871" s="179">
        <f t="shared" ca="1" si="56"/>
        <v>0</v>
      </c>
    </row>
    <row r="872" spans="2:34" ht="15.75" x14ac:dyDescent="0.25">
      <c r="B872">
        <f t="shared" ca="1" si="53"/>
        <v>860</v>
      </c>
      <c r="C872" t="str">
        <f ca="1">IFERROR(VLOOKUP(B872,'SKT LİSTESİ'!F:F,1,0),"")</f>
        <v/>
      </c>
      <c r="E872" s="128" t="str">
        <f ca="1">IFERROR(IF($C872="","",VLOOKUP(FİLTRE!$C872,'SKT LİSTESİ'!$F:$S,5,0)),"")</f>
        <v/>
      </c>
      <c r="F872" s="129" t="str">
        <f ca="1">IFERROR(IF($C872="","",VLOOKUP(FİLTRE!$C872,'SKT LİSTESİ'!$F:$S,7,0)),"")</f>
        <v/>
      </c>
      <c r="G872" s="130" t="str">
        <f ca="1">IFERROR(IF($C872="","",VLOOKUP(FİLTRE!$C872,'SKT LİSTESİ'!$F:$S,8,0)),"")</f>
        <v/>
      </c>
      <c r="H872" s="131" t="str">
        <f ca="1">IF(E872="","",IF($C872="","",VLOOKUP(FİLTRE!$C872,'SKT LİSTESİ'!$F:$S,9,0)))</f>
        <v/>
      </c>
      <c r="I872" s="132" t="str">
        <f ca="1">IFERROR(IF($C872="","",VLOOKUP(FİLTRE!$C872,'SKT LİSTESİ'!$F:$S,10,0)),"")</f>
        <v/>
      </c>
      <c r="J872" s="133" t="str">
        <f ca="1">IFERROR(IF($C872="","",VLOOKUP(FİLTRE!$C872,'SKT LİSTESİ'!$F:$S,11,0)),"")</f>
        <v/>
      </c>
      <c r="K872" s="134" t="str">
        <f ca="1">IFERROR(IF($C872="","",VLOOKUP(FİLTRE!$C872,'SKT LİSTESİ'!$F:$S,12,0)),"")</f>
        <v/>
      </c>
      <c r="L872" s="134" t="str">
        <f ca="1">IFERROR(IF($C872="","",VLOOKUP(FİLTRE!$C872,'SKT LİSTESİ'!$F:$S,13,0)),"")</f>
        <v/>
      </c>
      <c r="M872" s="135" t="str">
        <f ca="1">IFERROR(IF($C872="","",VLOOKUP(FİLTRE!$C872,'SKT LİSTESİ'!$F:$AJ,14,0)),"")</f>
        <v/>
      </c>
      <c r="N872" s="31" t="str">
        <f ca="1">IFERROR(IF($C872="","",VLOOKUP(FİLTRE!$C872,'SKT LİSTESİ'!$F:$AJ,22,0)),"")</f>
        <v/>
      </c>
      <c r="O872" s="136" t="str">
        <f ca="1">IFERROR(IF($C872="","",VLOOKUP(FİLTRE!$C872,'SKT LİSTESİ'!$F:$AJ,23,0)),"")</f>
        <v/>
      </c>
      <c r="P872" s="31"/>
      <c r="Q872" s="31"/>
      <c r="R872" s="137" t="str">
        <f ca="1">(IFERROR(IF($C872="","",VLOOKUP(FİLTRE!$C872,'SKT LİSTESİ'!$F:$AJ,15,0)),""))</f>
        <v/>
      </c>
      <c r="S872" s="138" t="str">
        <f ca="1">IFERROR(IF($C872="","",VLOOKUP(FİLTRE!$C872,'SKT LİSTESİ'!$F:$AJ,16,0)),"")</f>
        <v/>
      </c>
      <c r="AF872" s="179" t="str">
        <f t="shared" ca="1" si="54"/>
        <v/>
      </c>
      <c r="AG872" s="179">
        <f t="shared" ca="1" si="55"/>
        <v>0</v>
      </c>
      <c r="AH872" s="179">
        <f t="shared" ca="1" si="56"/>
        <v>0</v>
      </c>
    </row>
    <row r="873" spans="2:34" ht="15.75" x14ac:dyDescent="0.25">
      <c r="B873">
        <f t="shared" ca="1" si="53"/>
        <v>861</v>
      </c>
      <c r="C873" t="str">
        <f ca="1">IFERROR(VLOOKUP(B873,'SKT LİSTESİ'!F:F,1,0),"")</f>
        <v/>
      </c>
      <c r="E873" s="128" t="str">
        <f ca="1">IFERROR(IF($C873="","",VLOOKUP(FİLTRE!$C873,'SKT LİSTESİ'!$F:$S,5,0)),"")</f>
        <v/>
      </c>
      <c r="F873" s="129" t="str">
        <f ca="1">IFERROR(IF($C873="","",VLOOKUP(FİLTRE!$C873,'SKT LİSTESİ'!$F:$S,7,0)),"")</f>
        <v/>
      </c>
      <c r="G873" s="130" t="str">
        <f ca="1">IFERROR(IF($C873="","",VLOOKUP(FİLTRE!$C873,'SKT LİSTESİ'!$F:$S,8,0)),"")</f>
        <v/>
      </c>
      <c r="H873" s="131" t="str">
        <f ca="1">IF(E873="","",IF($C873="","",VLOOKUP(FİLTRE!$C873,'SKT LİSTESİ'!$F:$S,9,0)))</f>
        <v/>
      </c>
      <c r="I873" s="132" t="str">
        <f ca="1">IFERROR(IF($C873="","",VLOOKUP(FİLTRE!$C873,'SKT LİSTESİ'!$F:$S,10,0)),"")</f>
        <v/>
      </c>
      <c r="J873" s="133" t="str">
        <f ca="1">IFERROR(IF($C873="","",VLOOKUP(FİLTRE!$C873,'SKT LİSTESİ'!$F:$S,11,0)),"")</f>
        <v/>
      </c>
      <c r="K873" s="134" t="str">
        <f ca="1">IFERROR(IF($C873="","",VLOOKUP(FİLTRE!$C873,'SKT LİSTESİ'!$F:$S,12,0)),"")</f>
        <v/>
      </c>
      <c r="L873" s="134" t="str">
        <f ca="1">IFERROR(IF($C873="","",VLOOKUP(FİLTRE!$C873,'SKT LİSTESİ'!$F:$S,13,0)),"")</f>
        <v/>
      </c>
      <c r="M873" s="135" t="str">
        <f ca="1">IFERROR(IF($C873="","",VLOOKUP(FİLTRE!$C873,'SKT LİSTESİ'!$F:$AJ,14,0)),"")</f>
        <v/>
      </c>
      <c r="N873" s="31" t="str">
        <f ca="1">IFERROR(IF($C873="","",VLOOKUP(FİLTRE!$C873,'SKT LİSTESİ'!$F:$AJ,22,0)),"")</f>
        <v/>
      </c>
      <c r="O873" s="136" t="str">
        <f ca="1">IFERROR(IF($C873="","",VLOOKUP(FİLTRE!$C873,'SKT LİSTESİ'!$F:$AJ,23,0)),"")</f>
        <v/>
      </c>
      <c r="P873" s="31"/>
      <c r="Q873" s="31"/>
      <c r="R873" s="137" t="str">
        <f ca="1">(IFERROR(IF($C873="","",VLOOKUP(FİLTRE!$C873,'SKT LİSTESİ'!$F:$AJ,15,0)),""))</f>
        <v/>
      </c>
      <c r="S873" s="138" t="str">
        <f ca="1">IFERROR(IF($C873="","",VLOOKUP(FİLTRE!$C873,'SKT LİSTESİ'!$F:$AJ,16,0)),"")</f>
        <v/>
      </c>
      <c r="AF873" s="179" t="str">
        <f t="shared" ca="1" si="54"/>
        <v/>
      </c>
      <c r="AG873" s="179">
        <f t="shared" ca="1" si="55"/>
        <v>0</v>
      </c>
      <c r="AH873" s="179">
        <f t="shared" ca="1" si="56"/>
        <v>0</v>
      </c>
    </row>
    <row r="874" spans="2:34" ht="15.75" x14ac:dyDescent="0.25">
      <c r="B874">
        <f t="shared" ca="1" si="53"/>
        <v>862</v>
      </c>
      <c r="C874" t="str">
        <f ca="1">IFERROR(VLOOKUP(B874,'SKT LİSTESİ'!F:F,1,0),"")</f>
        <v/>
      </c>
      <c r="E874" s="128" t="str">
        <f ca="1">IFERROR(IF($C874="","",VLOOKUP(FİLTRE!$C874,'SKT LİSTESİ'!$F:$S,5,0)),"")</f>
        <v/>
      </c>
      <c r="F874" s="129" t="str">
        <f ca="1">IFERROR(IF($C874="","",VLOOKUP(FİLTRE!$C874,'SKT LİSTESİ'!$F:$S,7,0)),"")</f>
        <v/>
      </c>
      <c r="G874" s="130" t="str">
        <f ca="1">IFERROR(IF($C874="","",VLOOKUP(FİLTRE!$C874,'SKT LİSTESİ'!$F:$S,8,0)),"")</f>
        <v/>
      </c>
      <c r="H874" s="131" t="str">
        <f ca="1">IF(E874="","",IF($C874="","",VLOOKUP(FİLTRE!$C874,'SKT LİSTESİ'!$F:$S,9,0)))</f>
        <v/>
      </c>
      <c r="I874" s="132" t="str">
        <f ca="1">IFERROR(IF($C874="","",VLOOKUP(FİLTRE!$C874,'SKT LİSTESİ'!$F:$S,10,0)),"")</f>
        <v/>
      </c>
      <c r="J874" s="133" t="str">
        <f ca="1">IFERROR(IF($C874="","",VLOOKUP(FİLTRE!$C874,'SKT LİSTESİ'!$F:$S,11,0)),"")</f>
        <v/>
      </c>
      <c r="K874" s="134" t="str">
        <f ca="1">IFERROR(IF($C874="","",VLOOKUP(FİLTRE!$C874,'SKT LİSTESİ'!$F:$S,12,0)),"")</f>
        <v/>
      </c>
      <c r="L874" s="134" t="str">
        <f ca="1">IFERROR(IF($C874="","",VLOOKUP(FİLTRE!$C874,'SKT LİSTESİ'!$F:$S,13,0)),"")</f>
        <v/>
      </c>
      <c r="M874" s="135" t="str">
        <f ca="1">IFERROR(IF($C874="","",VLOOKUP(FİLTRE!$C874,'SKT LİSTESİ'!$F:$AJ,14,0)),"")</f>
        <v/>
      </c>
      <c r="N874" s="31" t="str">
        <f ca="1">IFERROR(IF($C874="","",VLOOKUP(FİLTRE!$C874,'SKT LİSTESİ'!$F:$AJ,22,0)),"")</f>
        <v/>
      </c>
      <c r="O874" s="136" t="str">
        <f ca="1">IFERROR(IF($C874="","",VLOOKUP(FİLTRE!$C874,'SKT LİSTESİ'!$F:$AJ,23,0)),"")</f>
        <v/>
      </c>
      <c r="P874" s="31"/>
      <c r="Q874" s="31"/>
      <c r="R874" s="137" t="str">
        <f ca="1">(IFERROR(IF($C874="","",VLOOKUP(FİLTRE!$C874,'SKT LİSTESİ'!$F:$AJ,15,0)),""))</f>
        <v/>
      </c>
      <c r="S874" s="138" t="str">
        <f ca="1">IFERROR(IF($C874="","",VLOOKUP(FİLTRE!$C874,'SKT LİSTESİ'!$F:$AJ,16,0)),"")</f>
        <v/>
      </c>
      <c r="AF874" s="179" t="str">
        <f t="shared" ca="1" si="54"/>
        <v/>
      </c>
      <c r="AG874" s="179">
        <f t="shared" ca="1" si="55"/>
        <v>0</v>
      </c>
      <c r="AH874" s="179">
        <f t="shared" ca="1" si="56"/>
        <v>0</v>
      </c>
    </row>
    <row r="875" spans="2:34" ht="15.75" x14ac:dyDescent="0.25">
      <c r="B875">
        <f t="shared" ca="1" si="53"/>
        <v>863</v>
      </c>
      <c r="C875" t="str">
        <f ca="1">IFERROR(VLOOKUP(B875,'SKT LİSTESİ'!F:F,1,0),"")</f>
        <v/>
      </c>
      <c r="E875" s="128" t="str">
        <f ca="1">IFERROR(IF($C875="","",VLOOKUP(FİLTRE!$C875,'SKT LİSTESİ'!$F:$S,5,0)),"")</f>
        <v/>
      </c>
      <c r="F875" s="129" t="str">
        <f ca="1">IFERROR(IF($C875="","",VLOOKUP(FİLTRE!$C875,'SKT LİSTESİ'!$F:$S,7,0)),"")</f>
        <v/>
      </c>
      <c r="G875" s="130" t="str">
        <f ca="1">IFERROR(IF($C875="","",VLOOKUP(FİLTRE!$C875,'SKT LİSTESİ'!$F:$S,8,0)),"")</f>
        <v/>
      </c>
      <c r="H875" s="131" t="str">
        <f ca="1">IF(E875="","",IF($C875="","",VLOOKUP(FİLTRE!$C875,'SKT LİSTESİ'!$F:$S,9,0)))</f>
        <v/>
      </c>
      <c r="I875" s="132" t="str">
        <f ca="1">IFERROR(IF($C875="","",VLOOKUP(FİLTRE!$C875,'SKT LİSTESİ'!$F:$S,10,0)),"")</f>
        <v/>
      </c>
      <c r="J875" s="133" t="str">
        <f ca="1">IFERROR(IF($C875="","",VLOOKUP(FİLTRE!$C875,'SKT LİSTESİ'!$F:$S,11,0)),"")</f>
        <v/>
      </c>
      <c r="K875" s="134" t="str">
        <f ca="1">IFERROR(IF($C875="","",VLOOKUP(FİLTRE!$C875,'SKT LİSTESİ'!$F:$S,12,0)),"")</f>
        <v/>
      </c>
      <c r="L875" s="134" t="str">
        <f ca="1">IFERROR(IF($C875="","",VLOOKUP(FİLTRE!$C875,'SKT LİSTESİ'!$F:$S,13,0)),"")</f>
        <v/>
      </c>
      <c r="M875" s="135" t="str">
        <f ca="1">IFERROR(IF($C875="","",VLOOKUP(FİLTRE!$C875,'SKT LİSTESİ'!$F:$AJ,14,0)),"")</f>
        <v/>
      </c>
      <c r="N875" s="31" t="str">
        <f ca="1">IFERROR(IF($C875="","",VLOOKUP(FİLTRE!$C875,'SKT LİSTESİ'!$F:$AJ,22,0)),"")</f>
        <v/>
      </c>
      <c r="O875" s="136" t="str">
        <f ca="1">IFERROR(IF($C875="","",VLOOKUP(FİLTRE!$C875,'SKT LİSTESİ'!$F:$AJ,23,0)),"")</f>
        <v/>
      </c>
      <c r="P875" s="31"/>
      <c r="Q875" s="31"/>
      <c r="R875" s="137" t="str">
        <f ca="1">(IFERROR(IF($C875="","",VLOOKUP(FİLTRE!$C875,'SKT LİSTESİ'!$F:$AJ,15,0)),""))</f>
        <v/>
      </c>
      <c r="S875" s="138" t="str">
        <f ca="1">IFERROR(IF($C875="","",VLOOKUP(FİLTRE!$C875,'SKT LİSTESİ'!$F:$AJ,16,0)),"")</f>
        <v/>
      </c>
      <c r="AF875" s="179" t="str">
        <f t="shared" ca="1" si="54"/>
        <v/>
      </c>
      <c r="AG875" s="179">
        <f t="shared" ca="1" si="55"/>
        <v>0</v>
      </c>
      <c r="AH875" s="179">
        <f t="shared" ca="1" si="56"/>
        <v>0</v>
      </c>
    </row>
    <row r="876" spans="2:34" ht="15.75" x14ac:dyDescent="0.25">
      <c r="B876">
        <f t="shared" ca="1" si="53"/>
        <v>864</v>
      </c>
      <c r="C876" t="str">
        <f ca="1">IFERROR(VLOOKUP(B876,'SKT LİSTESİ'!F:F,1,0),"")</f>
        <v/>
      </c>
      <c r="E876" s="128" t="str">
        <f ca="1">IFERROR(IF($C876="","",VLOOKUP(FİLTRE!$C876,'SKT LİSTESİ'!$F:$S,5,0)),"")</f>
        <v/>
      </c>
      <c r="F876" s="129" t="str">
        <f ca="1">IFERROR(IF($C876="","",VLOOKUP(FİLTRE!$C876,'SKT LİSTESİ'!$F:$S,7,0)),"")</f>
        <v/>
      </c>
      <c r="G876" s="130" t="str">
        <f ca="1">IFERROR(IF($C876="","",VLOOKUP(FİLTRE!$C876,'SKT LİSTESİ'!$F:$S,8,0)),"")</f>
        <v/>
      </c>
      <c r="H876" s="131" t="str">
        <f ca="1">IF(E876="","",IF($C876="","",VLOOKUP(FİLTRE!$C876,'SKT LİSTESİ'!$F:$S,9,0)))</f>
        <v/>
      </c>
      <c r="I876" s="132" t="str">
        <f ca="1">IFERROR(IF($C876="","",VLOOKUP(FİLTRE!$C876,'SKT LİSTESİ'!$F:$S,10,0)),"")</f>
        <v/>
      </c>
      <c r="J876" s="133" t="str">
        <f ca="1">IFERROR(IF($C876="","",VLOOKUP(FİLTRE!$C876,'SKT LİSTESİ'!$F:$S,11,0)),"")</f>
        <v/>
      </c>
      <c r="K876" s="134" t="str">
        <f ca="1">IFERROR(IF($C876="","",VLOOKUP(FİLTRE!$C876,'SKT LİSTESİ'!$F:$S,12,0)),"")</f>
        <v/>
      </c>
      <c r="L876" s="134" t="str">
        <f ca="1">IFERROR(IF($C876="","",VLOOKUP(FİLTRE!$C876,'SKT LİSTESİ'!$F:$S,13,0)),"")</f>
        <v/>
      </c>
      <c r="M876" s="135" t="str">
        <f ca="1">IFERROR(IF($C876="","",VLOOKUP(FİLTRE!$C876,'SKT LİSTESİ'!$F:$AJ,14,0)),"")</f>
        <v/>
      </c>
      <c r="N876" s="31" t="str">
        <f ca="1">IFERROR(IF($C876="","",VLOOKUP(FİLTRE!$C876,'SKT LİSTESİ'!$F:$AJ,22,0)),"")</f>
        <v/>
      </c>
      <c r="O876" s="136" t="str">
        <f ca="1">IFERROR(IF($C876="","",VLOOKUP(FİLTRE!$C876,'SKT LİSTESİ'!$F:$AJ,23,0)),"")</f>
        <v/>
      </c>
      <c r="P876" s="31"/>
      <c r="Q876" s="31"/>
      <c r="R876" s="137" t="str">
        <f ca="1">(IFERROR(IF($C876="","",VLOOKUP(FİLTRE!$C876,'SKT LİSTESİ'!$F:$AJ,15,0)),""))</f>
        <v/>
      </c>
      <c r="S876" s="138" t="str">
        <f ca="1">IFERROR(IF($C876="","",VLOOKUP(FİLTRE!$C876,'SKT LİSTESİ'!$F:$AJ,16,0)),"")</f>
        <v/>
      </c>
      <c r="AF876" s="179" t="str">
        <f t="shared" ca="1" si="54"/>
        <v/>
      </c>
      <c r="AG876" s="179">
        <f t="shared" ca="1" si="55"/>
        <v>0</v>
      </c>
      <c r="AH876" s="179">
        <f t="shared" ca="1" si="56"/>
        <v>0</v>
      </c>
    </row>
    <row r="877" spans="2:34" ht="15.75" x14ac:dyDescent="0.25">
      <c r="B877">
        <f t="shared" ca="1" si="53"/>
        <v>865</v>
      </c>
      <c r="C877" t="str">
        <f ca="1">IFERROR(VLOOKUP(B877,'SKT LİSTESİ'!F:F,1,0),"")</f>
        <v/>
      </c>
      <c r="E877" s="128" t="str">
        <f ca="1">IFERROR(IF($C877="","",VLOOKUP(FİLTRE!$C877,'SKT LİSTESİ'!$F:$S,5,0)),"")</f>
        <v/>
      </c>
      <c r="F877" s="129" t="str">
        <f ca="1">IFERROR(IF($C877="","",VLOOKUP(FİLTRE!$C877,'SKT LİSTESİ'!$F:$S,7,0)),"")</f>
        <v/>
      </c>
      <c r="G877" s="130" t="str">
        <f ca="1">IFERROR(IF($C877="","",VLOOKUP(FİLTRE!$C877,'SKT LİSTESİ'!$F:$S,8,0)),"")</f>
        <v/>
      </c>
      <c r="H877" s="131" t="str">
        <f ca="1">IF(E877="","",IF($C877="","",VLOOKUP(FİLTRE!$C877,'SKT LİSTESİ'!$F:$S,9,0)))</f>
        <v/>
      </c>
      <c r="I877" s="132" t="str">
        <f ca="1">IFERROR(IF($C877="","",VLOOKUP(FİLTRE!$C877,'SKT LİSTESİ'!$F:$S,10,0)),"")</f>
        <v/>
      </c>
      <c r="J877" s="133" t="str">
        <f ca="1">IFERROR(IF($C877="","",VLOOKUP(FİLTRE!$C877,'SKT LİSTESİ'!$F:$S,11,0)),"")</f>
        <v/>
      </c>
      <c r="K877" s="134" t="str">
        <f ca="1">IFERROR(IF($C877="","",VLOOKUP(FİLTRE!$C877,'SKT LİSTESİ'!$F:$S,12,0)),"")</f>
        <v/>
      </c>
      <c r="L877" s="134" t="str">
        <f ca="1">IFERROR(IF($C877="","",VLOOKUP(FİLTRE!$C877,'SKT LİSTESİ'!$F:$S,13,0)),"")</f>
        <v/>
      </c>
      <c r="M877" s="135" t="str">
        <f ca="1">IFERROR(IF($C877="","",VLOOKUP(FİLTRE!$C877,'SKT LİSTESİ'!$F:$AJ,14,0)),"")</f>
        <v/>
      </c>
      <c r="N877" s="31" t="str">
        <f ca="1">IFERROR(IF($C877="","",VLOOKUP(FİLTRE!$C877,'SKT LİSTESİ'!$F:$AJ,22,0)),"")</f>
        <v/>
      </c>
      <c r="O877" s="136" t="str">
        <f ca="1">IFERROR(IF($C877="","",VLOOKUP(FİLTRE!$C877,'SKT LİSTESİ'!$F:$AJ,23,0)),"")</f>
        <v/>
      </c>
      <c r="P877" s="31"/>
      <c r="Q877" s="31"/>
      <c r="R877" s="137" t="str">
        <f ca="1">(IFERROR(IF($C877="","",VLOOKUP(FİLTRE!$C877,'SKT LİSTESİ'!$F:$AJ,15,0)),""))</f>
        <v/>
      </c>
      <c r="S877" s="138" t="str">
        <f ca="1">IFERROR(IF($C877="","",VLOOKUP(FİLTRE!$C877,'SKT LİSTESİ'!$F:$AJ,16,0)),"")</f>
        <v/>
      </c>
      <c r="AF877" s="179" t="str">
        <f t="shared" ca="1" si="54"/>
        <v/>
      </c>
      <c r="AG877" s="179">
        <f t="shared" ca="1" si="55"/>
        <v>0</v>
      </c>
      <c r="AH877" s="179">
        <f t="shared" ca="1" si="56"/>
        <v>0</v>
      </c>
    </row>
    <row r="878" spans="2:34" ht="15.75" x14ac:dyDescent="0.25">
      <c r="B878">
        <f t="shared" ca="1" si="53"/>
        <v>866</v>
      </c>
      <c r="C878" t="str">
        <f ca="1">IFERROR(VLOOKUP(B878,'SKT LİSTESİ'!F:F,1,0),"")</f>
        <v/>
      </c>
      <c r="E878" s="128" t="str">
        <f ca="1">IFERROR(IF($C878="","",VLOOKUP(FİLTRE!$C878,'SKT LİSTESİ'!$F:$S,5,0)),"")</f>
        <v/>
      </c>
      <c r="F878" s="129" t="str">
        <f ca="1">IFERROR(IF($C878="","",VLOOKUP(FİLTRE!$C878,'SKT LİSTESİ'!$F:$S,7,0)),"")</f>
        <v/>
      </c>
      <c r="G878" s="130" t="str">
        <f ca="1">IFERROR(IF($C878="","",VLOOKUP(FİLTRE!$C878,'SKT LİSTESİ'!$F:$S,8,0)),"")</f>
        <v/>
      </c>
      <c r="H878" s="131" t="str">
        <f ca="1">IF(E878="","",IF($C878="","",VLOOKUP(FİLTRE!$C878,'SKT LİSTESİ'!$F:$S,9,0)))</f>
        <v/>
      </c>
      <c r="I878" s="132" t="str">
        <f ca="1">IFERROR(IF($C878="","",VLOOKUP(FİLTRE!$C878,'SKT LİSTESİ'!$F:$S,10,0)),"")</f>
        <v/>
      </c>
      <c r="J878" s="133" t="str">
        <f ca="1">IFERROR(IF($C878="","",VLOOKUP(FİLTRE!$C878,'SKT LİSTESİ'!$F:$S,11,0)),"")</f>
        <v/>
      </c>
      <c r="K878" s="134" t="str">
        <f ca="1">IFERROR(IF($C878="","",VLOOKUP(FİLTRE!$C878,'SKT LİSTESİ'!$F:$S,12,0)),"")</f>
        <v/>
      </c>
      <c r="L878" s="134" t="str">
        <f ca="1">IFERROR(IF($C878="","",VLOOKUP(FİLTRE!$C878,'SKT LİSTESİ'!$F:$S,13,0)),"")</f>
        <v/>
      </c>
      <c r="M878" s="135" t="str">
        <f ca="1">IFERROR(IF($C878="","",VLOOKUP(FİLTRE!$C878,'SKT LİSTESİ'!$F:$AJ,14,0)),"")</f>
        <v/>
      </c>
      <c r="N878" s="31" t="str">
        <f ca="1">IFERROR(IF($C878="","",VLOOKUP(FİLTRE!$C878,'SKT LİSTESİ'!$F:$AJ,22,0)),"")</f>
        <v/>
      </c>
      <c r="O878" s="136" t="str">
        <f ca="1">IFERROR(IF($C878="","",VLOOKUP(FİLTRE!$C878,'SKT LİSTESİ'!$F:$AJ,23,0)),"")</f>
        <v/>
      </c>
      <c r="P878" s="31"/>
      <c r="Q878" s="31"/>
      <c r="R878" s="137" t="str">
        <f ca="1">(IFERROR(IF($C878="","",VLOOKUP(FİLTRE!$C878,'SKT LİSTESİ'!$F:$AJ,15,0)),""))</f>
        <v/>
      </c>
      <c r="S878" s="138" t="str">
        <f ca="1">IFERROR(IF($C878="","",VLOOKUP(FİLTRE!$C878,'SKT LİSTESİ'!$F:$AJ,16,0)),"")</f>
        <v/>
      </c>
      <c r="AF878" s="179" t="str">
        <f t="shared" ca="1" si="54"/>
        <v/>
      </c>
      <c r="AG878" s="179">
        <f t="shared" ca="1" si="55"/>
        <v>0</v>
      </c>
      <c r="AH878" s="179">
        <f t="shared" ca="1" si="56"/>
        <v>0</v>
      </c>
    </row>
    <row r="879" spans="2:34" ht="15.75" x14ac:dyDescent="0.25">
      <c r="B879">
        <f t="shared" ca="1" si="53"/>
        <v>867</v>
      </c>
      <c r="C879" t="str">
        <f ca="1">IFERROR(VLOOKUP(B879,'SKT LİSTESİ'!F:F,1,0),"")</f>
        <v/>
      </c>
      <c r="E879" s="128" t="str">
        <f ca="1">IFERROR(IF($C879="","",VLOOKUP(FİLTRE!$C879,'SKT LİSTESİ'!$F:$S,5,0)),"")</f>
        <v/>
      </c>
      <c r="F879" s="129" t="str">
        <f ca="1">IFERROR(IF($C879="","",VLOOKUP(FİLTRE!$C879,'SKT LİSTESİ'!$F:$S,7,0)),"")</f>
        <v/>
      </c>
      <c r="G879" s="130" t="str">
        <f ca="1">IFERROR(IF($C879="","",VLOOKUP(FİLTRE!$C879,'SKT LİSTESİ'!$F:$S,8,0)),"")</f>
        <v/>
      </c>
      <c r="H879" s="131" t="str">
        <f ca="1">IF(E879="","",IF($C879="","",VLOOKUP(FİLTRE!$C879,'SKT LİSTESİ'!$F:$S,9,0)))</f>
        <v/>
      </c>
      <c r="I879" s="132" t="str">
        <f ca="1">IFERROR(IF($C879="","",VLOOKUP(FİLTRE!$C879,'SKT LİSTESİ'!$F:$S,10,0)),"")</f>
        <v/>
      </c>
      <c r="J879" s="133" t="str">
        <f ca="1">IFERROR(IF($C879="","",VLOOKUP(FİLTRE!$C879,'SKT LİSTESİ'!$F:$S,11,0)),"")</f>
        <v/>
      </c>
      <c r="K879" s="134" t="str">
        <f ca="1">IFERROR(IF($C879="","",VLOOKUP(FİLTRE!$C879,'SKT LİSTESİ'!$F:$S,12,0)),"")</f>
        <v/>
      </c>
      <c r="L879" s="134" t="str">
        <f ca="1">IFERROR(IF($C879="","",VLOOKUP(FİLTRE!$C879,'SKT LİSTESİ'!$F:$S,13,0)),"")</f>
        <v/>
      </c>
      <c r="M879" s="135" t="str">
        <f ca="1">IFERROR(IF($C879="","",VLOOKUP(FİLTRE!$C879,'SKT LİSTESİ'!$F:$AJ,14,0)),"")</f>
        <v/>
      </c>
      <c r="N879" s="31" t="str">
        <f ca="1">IFERROR(IF($C879="","",VLOOKUP(FİLTRE!$C879,'SKT LİSTESİ'!$F:$AJ,22,0)),"")</f>
        <v/>
      </c>
      <c r="O879" s="136" t="str">
        <f ca="1">IFERROR(IF($C879="","",VLOOKUP(FİLTRE!$C879,'SKT LİSTESİ'!$F:$AJ,23,0)),"")</f>
        <v/>
      </c>
      <c r="P879" s="31"/>
      <c r="Q879" s="31"/>
      <c r="R879" s="137" t="str">
        <f ca="1">(IFERROR(IF($C879="","",VLOOKUP(FİLTRE!$C879,'SKT LİSTESİ'!$F:$AJ,15,0)),""))</f>
        <v/>
      </c>
      <c r="S879" s="138" t="str">
        <f ca="1">IFERROR(IF($C879="","",VLOOKUP(FİLTRE!$C879,'SKT LİSTESİ'!$F:$AJ,16,0)),"")</f>
        <v/>
      </c>
      <c r="AF879" s="179" t="str">
        <f t="shared" ca="1" si="54"/>
        <v/>
      </c>
      <c r="AG879" s="179">
        <f t="shared" ca="1" si="55"/>
        <v>0</v>
      </c>
      <c r="AH879" s="179">
        <f t="shared" ca="1" si="56"/>
        <v>0</v>
      </c>
    </row>
    <row r="880" spans="2:34" ht="15.75" x14ac:dyDescent="0.25">
      <c r="B880">
        <f t="shared" ca="1" si="53"/>
        <v>868</v>
      </c>
      <c r="C880" t="str">
        <f ca="1">IFERROR(VLOOKUP(B880,'SKT LİSTESİ'!F:F,1,0),"")</f>
        <v/>
      </c>
      <c r="E880" s="128" t="str">
        <f ca="1">IFERROR(IF($C880="","",VLOOKUP(FİLTRE!$C880,'SKT LİSTESİ'!$F:$S,5,0)),"")</f>
        <v/>
      </c>
      <c r="F880" s="129" t="str">
        <f ca="1">IFERROR(IF($C880="","",VLOOKUP(FİLTRE!$C880,'SKT LİSTESİ'!$F:$S,7,0)),"")</f>
        <v/>
      </c>
      <c r="G880" s="130" t="str">
        <f ca="1">IFERROR(IF($C880="","",VLOOKUP(FİLTRE!$C880,'SKT LİSTESİ'!$F:$S,8,0)),"")</f>
        <v/>
      </c>
      <c r="H880" s="131" t="str">
        <f ca="1">IF(E880="","",IF($C880="","",VLOOKUP(FİLTRE!$C880,'SKT LİSTESİ'!$F:$S,9,0)))</f>
        <v/>
      </c>
      <c r="I880" s="132" t="str">
        <f ca="1">IFERROR(IF($C880="","",VLOOKUP(FİLTRE!$C880,'SKT LİSTESİ'!$F:$S,10,0)),"")</f>
        <v/>
      </c>
      <c r="J880" s="133" t="str">
        <f ca="1">IFERROR(IF($C880="","",VLOOKUP(FİLTRE!$C880,'SKT LİSTESİ'!$F:$S,11,0)),"")</f>
        <v/>
      </c>
      <c r="K880" s="134" t="str">
        <f ca="1">IFERROR(IF($C880="","",VLOOKUP(FİLTRE!$C880,'SKT LİSTESİ'!$F:$S,12,0)),"")</f>
        <v/>
      </c>
      <c r="L880" s="134" t="str">
        <f ca="1">IFERROR(IF($C880="","",VLOOKUP(FİLTRE!$C880,'SKT LİSTESİ'!$F:$S,13,0)),"")</f>
        <v/>
      </c>
      <c r="M880" s="135" t="str">
        <f ca="1">IFERROR(IF($C880="","",VLOOKUP(FİLTRE!$C880,'SKT LİSTESİ'!$F:$AJ,14,0)),"")</f>
        <v/>
      </c>
      <c r="N880" s="31" t="str">
        <f ca="1">IFERROR(IF($C880="","",VLOOKUP(FİLTRE!$C880,'SKT LİSTESİ'!$F:$AJ,22,0)),"")</f>
        <v/>
      </c>
      <c r="O880" s="136" t="str">
        <f ca="1">IFERROR(IF($C880="","",VLOOKUP(FİLTRE!$C880,'SKT LİSTESİ'!$F:$AJ,23,0)),"")</f>
        <v/>
      </c>
      <c r="P880" s="31"/>
      <c r="Q880" s="31"/>
      <c r="R880" s="137" t="str">
        <f ca="1">(IFERROR(IF($C880="","",VLOOKUP(FİLTRE!$C880,'SKT LİSTESİ'!$F:$AJ,15,0)),""))</f>
        <v/>
      </c>
      <c r="S880" s="138" t="str">
        <f ca="1">IFERROR(IF($C880="","",VLOOKUP(FİLTRE!$C880,'SKT LİSTESİ'!$F:$AJ,16,0)),"")</f>
        <v/>
      </c>
      <c r="AF880" s="179" t="str">
        <f t="shared" ca="1" si="54"/>
        <v/>
      </c>
      <c r="AG880" s="179">
        <f t="shared" ca="1" si="55"/>
        <v>0</v>
      </c>
      <c r="AH880" s="179">
        <f t="shared" ca="1" si="56"/>
        <v>0</v>
      </c>
    </row>
    <row r="881" spans="2:34" ht="15.75" x14ac:dyDescent="0.25">
      <c r="B881">
        <f t="shared" ca="1" si="53"/>
        <v>869</v>
      </c>
      <c r="C881" t="str">
        <f ca="1">IFERROR(VLOOKUP(B881,'SKT LİSTESİ'!F:F,1,0),"")</f>
        <v/>
      </c>
      <c r="E881" s="128" t="str">
        <f ca="1">IFERROR(IF($C881="","",VLOOKUP(FİLTRE!$C881,'SKT LİSTESİ'!$F:$S,5,0)),"")</f>
        <v/>
      </c>
      <c r="F881" s="129" t="str">
        <f ca="1">IFERROR(IF($C881="","",VLOOKUP(FİLTRE!$C881,'SKT LİSTESİ'!$F:$S,7,0)),"")</f>
        <v/>
      </c>
      <c r="G881" s="130" t="str">
        <f ca="1">IFERROR(IF($C881="","",VLOOKUP(FİLTRE!$C881,'SKT LİSTESİ'!$F:$S,8,0)),"")</f>
        <v/>
      </c>
      <c r="H881" s="131" t="str">
        <f ca="1">IF(E881="","",IF($C881="","",VLOOKUP(FİLTRE!$C881,'SKT LİSTESİ'!$F:$S,9,0)))</f>
        <v/>
      </c>
      <c r="I881" s="132" t="str">
        <f ca="1">IFERROR(IF($C881="","",VLOOKUP(FİLTRE!$C881,'SKT LİSTESİ'!$F:$S,10,0)),"")</f>
        <v/>
      </c>
      <c r="J881" s="133" t="str">
        <f ca="1">IFERROR(IF($C881="","",VLOOKUP(FİLTRE!$C881,'SKT LİSTESİ'!$F:$S,11,0)),"")</f>
        <v/>
      </c>
      <c r="K881" s="134" t="str">
        <f ca="1">IFERROR(IF($C881="","",VLOOKUP(FİLTRE!$C881,'SKT LİSTESİ'!$F:$S,12,0)),"")</f>
        <v/>
      </c>
      <c r="L881" s="134" t="str">
        <f ca="1">IFERROR(IF($C881="","",VLOOKUP(FİLTRE!$C881,'SKT LİSTESİ'!$F:$S,13,0)),"")</f>
        <v/>
      </c>
      <c r="M881" s="135" t="str">
        <f ca="1">IFERROR(IF($C881="","",VLOOKUP(FİLTRE!$C881,'SKT LİSTESİ'!$F:$AJ,14,0)),"")</f>
        <v/>
      </c>
      <c r="N881" s="31" t="str">
        <f ca="1">IFERROR(IF($C881="","",VLOOKUP(FİLTRE!$C881,'SKT LİSTESİ'!$F:$AJ,22,0)),"")</f>
        <v/>
      </c>
      <c r="O881" s="136" t="str">
        <f ca="1">IFERROR(IF($C881="","",VLOOKUP(FİLTRE!$C881,'SKT LİSTESİ'!$F:$AJ,23,0)),"")</f>
        <v/>
      </c>
      <c r="P881" s="31"/>
      <c r="Q881" s="31"/>
      <c r="R881" s="137" t="str">
        <f ca="1">(IFERROR(IF($C881="","",VLOOKUP(FİLTRE!$C881,'SKT LİSTESİ'!$F:$AJ,15,0)),""))</f>
        <v/>
      </c>
      <c r="S881" s="138" t="str">
        <f ca="1">IFERROR(IF($C881="","",VLOOKUP(FİLTRE!$C881,'SKT LİSTESİ'!$F:$AJ,16,0)),"")</f>
        <v/>
      </c>
      <c r="AF881" s="179" t="str">
        <f t="shared" ca="1" si="54"/>
        <v/>
      </c>
      <c r="AG881" s="179">
        <f t="shared" ca="1" si="55"/>
        <v>0</v>
      </c>
      <c r="AH881" s="179">
        <f t="shared" ca="1" si="56"/>
        <v>0</v>
      </c>
    </row>
    <row r="882" spans="2:34" ht="15.75" x14ac:dyDescent="0.25">
      <c r="B882">
        <f t="shared" ca="1" si="53"/>
        <v>870</v>
      </c>
      <c r="C882" t="str">
        <f ca="1">IFERROR(VLOOKUP(B882,'SKT LİSTESİ'!F:F,1,0),"")</f>
        <v/>
      </c>
      <c r="E882" s="128" t="str">
        <f ca="1">IFERROR(IF($C882="","",VLOOKUP(FİLTRE!$C882,'SKT LİSTESİ'!$F:$S,5,0)),"")</f>
        <v/>
      </c>
      <c r="F882" s="129" t="str">
        <f ca="1">IFERROR(IF($C882="","",VLOOKUP(FİLTRE!$C882,'SKT LİSTESİ'!$F:$S,7,0)),"")</f>
        <v/>
      </c>
      <c r="G882" s="130" t="str">
        <f ca="1">IFERROR(IF($C882="","",VLOOKUP(FİLTRE!$C882,'SKT LİSTESİ'!$F:$S,8,0)),"")</f>
        <v/>
      </c>
      <c r="H882" s="131" t="str">
        <f ca="1">IF(E882="","",IF($C882="","",VLOOKUP(FİLTRE!$C882,'SKT LİSTESİ'!$F:$S,9,0)))</f>
        <v/>
      </c>
      <c r="I882" s="132" t="str">
        <f ca="1">IFERROR(IF($C882="","",VLOOKUP(FİLTRE!$C882,'SKT LİSTESİ'!$F:$S,10,0)),"")</f>
        <v/>
      </c>
      <c r="J882" s="133" t="str">
        <f ca="1">IFERROR(IF($C882="","",VLOOKUP(FİLTRE!$C882,'SKT LİSTESİ'!$F:$S,11,0)),"")</f>
        <v/>
      </c>
      <c r="K882" s="134" t="str">
        <f ca="1">IFERROR(IF($C882="","",VLOOKUP(FİLTRE!$C882,'SKT LİSTESİ'!$F:$S,12,0)),"")</f>
        <v/>
      </c>
      <c r="L882" s="134" t="str">
        <f ca="1">IFERROR(IF($C882="","",VLOOKUP(FİLTRE!$C882,'SKT LİSTESİ'!$F:$S,13,0)),"")</f>
        <v/>
      </c>
      <c r="M882" s="135" t="str">
        <f ca="1">IFERROR(IF($C882="","",VLOOKUP(FİLTRE!$C882,'SKT LİSTESİ'!$F:$AJ,14,0)),"")</f>
        <v/>
      </c>
      <c r="N882" s="31" t="str">
        <f ca="1">IFERROR(IF($C882="","",VLOOKUP(FİLTRE!$C882,'SKT LİSTESİ'!$F:$AJ,22,0)),"")</f>
        <v/>
      </c>
      <c r="O882" s="136" t="str">
        <f ca="1">IFERROR(IF($C882="","",VLOOKUP(FİLTRE!$C882,'SKT LİSTESİ'!$F:$AJ,23,0)),"")</f>
        <v/>
      </c>
      <c r="P882" s="31"/>
      <c r="Q882" s="31"/>
      <c r="R882" s="137" t="str">
        <f ca="1">(IFERROR(IF($C882="","",VLOOKUP(FİLTRE!$C882,'SKT LİSTESİ'!$F:$AJ,15,0)),""))</f>
        <v/>
      </c>
      <c r="S882" s="138" t="str">
        <f ca="1">IFERROR(IF($C882="","",VLOOKUP(FİLTRE!$C882,'SKT LİSTESİ'!$F:$AJ,16,0)),"")</f>
        <v/>
      </c>
      <c r="AF882" s="179" t="str">
        <f t="shared" ca="1" si="54"/>
        <v/>
      </c>
      <c r="AG882" s="179">
        <f t="shared" ca="1" si="55"/>
        <v>0</v>
      </c>
      <c r="AH882" s="179">
        <f t="shared" ca="1" si="56"/>
        <v>0</v>
      </c>
    </row>
    <row r="883" spans="2:34" ht="15.75" x14ac:dyDescent="0.25">
      <c r="B883">
        <f t="shared" ca="1" si="53"/>
        <v>871</v>
      </c>
      <c r="C883" t="str">
        <f ca="1">IFERROR(VLOOKUP(B883,'SKT LİSTESİ'!F:F,1,0),"")</f>
        <v/>
      </c>
      <c r="E883" s="128" t="str">
        <f ca="1">IFERROR(IF($C883="","",VLOOKUP(FİLTRE!$C883,'SKT LİSTESİ'!$F:$S,5,0)),"")</f>
        <v/>
      </c>
      <c r="F883" s="129" t="str">
        <f ca="1">IFERROR(IF($C883="","",VLOOKUP(FİLTRE!$C883,'SKT LİSTESİ'!$F:$S,7,0)),"")</f>
        <v/>
      </c>
      <c r="G883" s="130" t="str">
        <f ca="1">IFERROR(IF($C883="","",VLOOKUP(FİLTRE!$C883,'SKT LİSTESİ'!$F:$S,8,0)),"")</f>
        <v/>
      </c>
      <c r="H883" s="131" t="str">
        <f ca="1">IF(E883="","",IF($C883="","",VLOOKUP(FİLTRE!$C883,'SKT LİSTESİ'!$F:$S,9,0)))</f>
        <v/>
      </c>
      <c r="I883" s="132" t="str">
        <f ca="1">IFERROR(IF($C883="","",VLOOKUP(FİLTRE!$C883,'SKT LİSTESİ'!$F:$S,10,0)),"")</f>
        <v/>
      </c>
      <c r="J883" s="133" t="str">
        <f ca="1">IFERROR(IF($C883="","",VLOOKUP(FİLTRE!$C883,'SKT LİSTESİ'!$F:$S,11,0)),"")</f>
        <v/>
      </c>
      <c r="K883" s="134" t="str">
        <f ca="1">IFERROR(IF($C883="","",VLOOKUP(FİLTRE!$C883,'SKT LİSTESİ'!$F:$S,12,0)),"")</f>
        <v/>
      </c>
      <c r="L883" s="134" t="str">
        <f ca="1">IFERROR(IF($C883="","",VLOOKUP(FİLTRE!$C883,'SKT LİSTESİ'!$F:$S,13,0)),"")</f>
        <v/>
      </c>
      <c r="M883" s="135" t="str">
        <f ca="1">IFERROR(IF($C883="","",VLOOKUP(FİLTRE!$C883,'SKT LİSTESİ'!$F:$AJ,14,0)),"")</f>
        <v/>
      </c>
      <c r="N883" s="31" t="str">
        <f ca="1">IFERROR(IF($C883="","",VLOOKUP(FİLTRE!$C883,'SKT LİSTESİ'!$F:$AJ,22,0)),"")</f>
        <v/>
      </c>
      <c r="O883" s="136" t="str">
        <f ca="1">IFERROR(IF($C883="","",VLOOKUP(FİLTRE!$C883,'SKT LİSTESİ'!$F:$AJ,23,0)),"")</f>
        <v/>
      </c>
      <c r="P883" s="31"/>
      <c r="Q883" s="31"/>
      <c r="R883" s="137" t="str">
        <f ca="1">(IFERROR(IF($C883="","",VLOOKUP(FİLTRE!$C883,'SKT LİSTESİ'!$F:$AJ,15,0)),""))</f>
        <v/>
      </c>
      <c r="S883" s="138" t="str">
        <f ca="1">IFERROR(IF($C883="","",VLOOKUP(FİLTRE!$C883,'SKT LİSTESİ'!$F:$AJ,16,0)),"")</f>
        <v/>
      </c>
      <c r="AF883" s="179" t="str">
        <f t="shared" ca="1" si="54"/>
        <v/>
      </c>
      <c r="AG883" s="179">
        <f t="shared" ca="1" si="55"/>
        <v>0</v>
      </c>
      <c r="AH883" s="179">
        <f t="shared" ca="1" si="56"/>
        <v>0</v>
      </c>
    </row>
    <row r="884" spans="2:34" ht="15.75" x14ac:dyDescent="0.25">
      <c r="B884">
        <f t="shared" ca="1" si="53"/>
        <v>872</v>
      </c>
      <c r="C884" t="str">
        <f ca="1">IFERROR(VLOOKUP(B884,'SKT LİSTESİ'!F:F,1,0),"")</f>
        <v/>
      </c>
      <c r="E884" s="128" t="str">
        <f ca="1">IFERROR(IF($C884="","",VLOOKUP(FİLTRE!$C884,'SKT LİSTESİ'!$F:$S,5,0)),"")</f>
        <v/>
      </c>
      <c r="F884" s="129" t="str">
        <f ca="1">IFERROR(IF($C884="","",VLOOKUP(FİLTRE!$C884,'SKT LİSTESİ'!$F:$S,7,0)),"")</f>
        <v/>
      </c>
      <c r="G884" s="130" t="str">
        <f ca="1">IFERROR(IF($C884="","",VLOOKUP(FİLTRE!$C884,'SKT LİSTESİ'!$F:$S,8,0)),"")</f>
        <v/>
      </c>
      <c r="H884" s="131" t="str">
        <f ca="1">IF(E884="","",IF($C884="","",VLOOKUP(FİLTRE!$C884,'SKT LİSTESİ'!$F:$S,9,0)))</f>
        <v/>
      </c>
      <c r="I884" s="132" t="str">
        <f ca="1">IFERROR(IF($C884="","",VLOOKUP(FİLTRE!$C884,'SKT LİSTESİ'!$F:$S,10,0)),"")</f>
        <v/>
      </c>
      <c r="J884" s="133" t="str">
        <f ca="1">IFERROR(IF($C884="","",VLOOKUP(FİLTRE!$C884,'SKT LİSTESİ'!$F:$S,11,0)),"")</f>
        <v/>
      </c>
      <c r="K884" s="134" t="str">
        <f ca="1">IFERROR(IF($C884="","",VLOOKUP(FİLTRE!$C884,'SKT LİSTESİ'!$F:$S,12,0)),"")</f>
        <v/>
      </c>
      <c r="L884" s="134" t="str">
        <f ca="1">IFERROR(IF($C884="","",VLOOKUP(FİLTRE!$C884,'SKT LİSTESİ'!$F:$S,13,0)),"")</f>
        <v/>
      </c>
      <c r="M884" s="135" t="str">
        <f ca="1">IFERROR(IF($C884="","",VLOOKUP(FİLTRE!$C884,'SKT LİSTESİ'!$F:$AJ,14,0)),"")</f>
        <v/>
      </c>
      <c r="N884" s="31" t="str">
        <f ca="1">IFERROR(IF($C884="","",VLOOKUP(FİLTRE!$C884,'SKT LİSTESİ'!$F:$AJ,22,0)),"")</f>
        <v/>
      </c>
      <c r="O884" s="136" t="str">
        <f ca="1">IFERROR(IF($C884="","",VLOOKUP(FİLTRE!$C884,'SKT LİSTESİ'!$F:$AJ,23,0)),"")</f>
        <v/>
      </c>
      <c r="P884" s="31"/>
      <c r="Q884" s="31"/>
      <c r="R884" s="137" t="str">
        <f ca="1">(IFERROR(IF($C884="","",VLOOKUP(FİLTRE!$C884,'SKT LİSTESİ'!$F:$AJ,15,0)),""))</f>
        <v/>
      </c>
      <c r="S884" s="138" t="str">
        <f ca="1">IFERROR(IF($C884="","",VLOOKUP(FİLTRE!$C884,'SKT LİSTESİ'!$F:$AJ,16,0)),"")</f>
        <v/>
      </c>
      <c r="AF884" s="179" t="str">
        <f t="shared" ca="1" si="54"/>
        <v/>
      </c>
      <c r="AG884" s="179">
        <f t="shared" ca="1" si="55"/>
        <v>0</v>
      </c>
      <c r="AH884" s="179">
        <f t="shared" ca="1" si="56"/>
        <v>0</v>
      </c>
    </row>
    <row r="885" spans="2:34" ht="15.75" x14ac:dyDescent="0.25">
      <c r="B885">
        <f t="shared" ca="1" si="53"/>
        <v>873</v>
      </c>
      <c r="C885" t="str">
        <f ca="1">IFERROR(VLOOKUP(B885,'SKT LİSTESİ'!F:F,1,0),"")</f>
        <v/>
      </c>
      <c r="E885" s="128" t="str">
        <f ca="1">IFERROR(IF($C885="","",VLOOKUP(FİLTRE!$C885,'SKT LİSTESİ'!$F:$S,5,0)),"")</f>
        <v/>
      </c>
      <c r="F885" s="129" t="str">
        <f ca="1">IFERROR(IF($C885="","",VLOOKUP(FİLTRE!$C885,'SKT LİSTESİ'!$F:$S,7,0)),"")</f>
        <v/>
      </c>
      <c r="G885" s="130" t="str">
        <f ca="1">IFERROR(IF($C885="","",VLOOKUP(FİLTRE!$C885,'SKT LİSTESİ'!$F:$S,8,0)),"")</f>
        <v/>
      </c>
      <c r="H885" s="131" t="str">
        <f ca="1">IF(E885="","",IF($C885="","",VLOOKUP(FİLTRE!$C885,'SKT LİSTESİ'!$F:$S,9,0)))</f>
        <v/>
      </c>
      <c r="I885" s="132" t="str">
        <f ca="1">IFERROR(IF($C885="","",VLOOKUP(FİLTRE!$C885,'SKT LİSTESİ'!$F:$S,10,0)),"")</f>
        <v/>
      </c>
      <c r="J885" s="133" t="str">
        <f ca="1">IFERROR(IF($C885="","",VLOOKUP(FİLTRE!$C885,'SKT LİSTESİ'!$F:$S,11,0)),"")</f>
        <v/>
      </c>
      <c r="K885" s="134" t="str">
        <f ca="1">IFERROR(IF($C885="","",VLOOKUP(FİLTRE!$C885,'SKT LİSTESİ'!$F:$S,12,0)),"")</f>
        <v/>
      </c>
      <c r="L885" s="134" t="str">
        <f ca="1">IFERROR(IF($C885="","",VLOOKUP(FİLTRE!$C885,'SKT LİSTESİ'!$F:$S,13,0)),"")</f>
        <v/>
      </c>
      <c r="M885" s="135" t="str">
        <f ca="1">IFERROR(IF($C885="","",VLOOKUP(FİLTRE!$C885,'SKT LİSTESİ'!$F:$AJ,14,0)),"")</f>
        <v/>
      </c>
      <c r="N885" s="31" t="str">
        <f ca="1">IFERROR(IF($C885="","",VLOOKUP(FİLTRE!$C885,'SKT LİSTESİ'!$F:$AJ,22,0)),"")</f>
        <v/>
      </c>
      <c r="O885" s="136" t="str">
        <f ca="1">IFERROR(IF($C885="","",VLOOKUP(FİLTRE!$C885,'SKT LİSTESİ'!$F:$AJ,23,0)),"")</f>
        <v/>
      </c>
      <c r="P885" s="31"/>
      <c r="Q885" s="31"/>
      <c r="R885" s="137" t="str">
        <f ca="1">(IFERROR(IF($C885="","",VLOOKUP(FİLTRE!$C885,'SKT LİSTESİ'!$F:$AJ,15,0)),""))</f>
        <v/>
      </c>
      <c r="S885" s="138" t="str">
        <f ca="1">IFERROR(IF($C885="","",VLOOKUP(FİLTRE!$C885,'SKT LİSTESİ'!$F:$AJ,16,0)),"")</f>
        <v/>
      </c>
      <c r="AF885" s="179" t="str">
        <f t="shared" ca="1" si="54"/>
        <v/>
      </c>
      <c r="AG885" s="179">
        <f t="shared" ca="1" si="55"/>
        <v>0</v>
      </c>
      <c r="AH885" s="179">
        <f t="shared" ca="1" si="56"/>
        <v>0</v>
      </c>
    </row>
    <row r="886" spans="2:34" ht="15.75" x14ac:dyDescent="0.25">
      <c r="B886">
        <f t="shared" ca="1" si="53"/>
        <v>874</v>
      </c>
      <c r="C886" t="str">
        <f ca="1">IFERROR(VLOOKUP(B886,'SKT LİSTESİ'!F:F,1,0),"")</f>
        <v/>
      </c>
      <c r="E886" s="128" t="str">
        <f ca="1">IFERROR(IF($C886="","",VLOOKUP(FİLTRE!$C886,'SKT LİSTESİ'!$F:$S,5,0)),"")</f>
        <v/>
      </c>
      <c r="F886" s="129" t="str">
        <f ca="1">IFERROR(IF($C886="","",VLOOKUP(FİLTRE!$C886,'SKT LİSTESİ'!$F:$S,7,0)),"")</f>
        <v/>
      </c>
      <c r="G886" s="130" t="str">
        <f ca="1">IFERROR(IF($C886="","",VLOOKUP(FİLTRE!$C886,'SKT LİSTESİ'!$F:$S,8,0)),"")</f>
        <v/>
      </c>
      <c r="H886" s="131" t="str">
        <f ca="1">IF(E886="","",IF($C886="","",VLOOKUP(FİLTRE!$C886,'SKT LİSTESİ'!$F:$S,9,0)))</f>
        <v/>
      </c>
      <c r="I886" s="132" t="str">
        <f ca="1">IFERROR(IF($C886="","",VLOOKUP(FİLTRE!$C886,'SKT LİSTESİ'!$F:$S,10,0)),"")</f>
        <v/>
      </c>
      <c r="J886" s="133" t="str">
        <f ca="1">IFERROR(IF($C886="","",VLOOKUP(FİLTRE!$C886,'SKT LİSTESİ'!$F:$S,11,0)),"")</f>
        <v/>
      </c>
      <c r="K886" s="134" t="str">
        <f ca="1">IFERROR(IF($C886="","",VLOOKUP(FİLTRE!$C886,'SKT LİSTESİ'!$F:$S,12,0)),"")</f>
        <v/>
      </c>
      <c r="L886" s="134" t="str">
        <f ca="1">IFERROR(IF($C886="","",VLOOKUP(FİLTRE!$C886,'SKT LİSTESİ'!$F:$S,13,0)),"")</f>
        <v/>
      </c>
      <c r="M886" s="135" t="str">
        <f ca="1">IFERROR(IF($C886="","",VLOOKUP(FİLTRE!$C886,'SKT LİSTESİ'!$F:$AJ,14,0)),"")</f>
        <v/>
      </c>
      <c r="N886" s="31" t="str">
        <f ca="1">IFERROR(IF($C886="","",VLOOKUP(FİLTRE!$C886,'SKT LİSTESİ'!$F:$AJ,22,0)),"")</f>
        <v/>
      </c>
      <c r="O886" s="136" t="str">
        <f ca="1">IFERROR(IF($C886="","",VLOOKUP(FİLTRE!$C886,'SKT LİSTESİ'!$F:$AJ,23,0)),"")</f>
        <v/>
      </c>
      <c r="P886" s="31"/>
      <c r="Q886" s="31"/>
      <c r="R886" s="137" t="str">
        <f ca="1">(IFERROR(IF($C886="","",VLOOKUP(FİLTRE!$C886,'SKT LİSTESİ'!$F:$AJ,15,0)),""))</f>
        <v/>
      </c>
      <c r="S886" s="138" t="str">
        <f ca="1">IFERROR(IF($C886="","",VLOOKUP(FİLTRE!$C886,'SKT LİSTESİ'!$F:$AJ,16,0)),"")</f>
        <v/>
      </c>
      <c r="AF886" s="179" t="str">
        <f t="shared" ca="1" si="54"/>
        <v/>
      </c>
      <c r="AG886" s="179">
        <f t="shared" ca="1" si="55"/>
        <v>0</v>
      </c>
      <c r="AH886" s="179">
        <f t="shared" ca="1" si="56"/>
        <v>0</v>
      </c>
    </row>
    <row r="887" spans="2:34" ht="15.75" x14ac:dyDescent="0.25">
      <c r="B887">
        <f t="shared" ca="1" si="53"/>
        <v>875</v>
      </c>
      <c r="C887" t="str">
        <f ca="1">IFERROR(VLOOKUP(B887,'SKT LİSTESİ'!F:F,1,0),"")</f>
        <v/>
      </c>
      <c r="E887" s="128" t="str">
        <f ca="1">IFERROR(IF($C887="","",VLOOKUP(FİLTRE!$C887,'SKT LİSTESİ'!$F:$S,5,0)),"")</f>
        <v/>
      </c>
      <c r="F887" s="129" t="str">
        <f ca="1">IFERROR(IF($C887="","",VLOOKUP(FİLTRE!$C887,'SKT LİSTESİ'!$F:$S,7,0)),"")</f>
        <v/>
      </c>
      <c r="G887" s="130" t="str">
        <f ca="1">IFERROR(IF($C887="","",VLOOKUP(FİLTRE!$C887,'SKT LİSTESİ'!$F:$S,8,0)),"")</f>
        <v/>
      </c>
      <c r="H887" s="131" t="str">
        <f ca="1">IF(E887="","",IF($C887="","",VLOOKUP(FİLTRE!$C887,'SKT LİSTESİ'!$F:$S,9,0)))</f>
        <v/>
      </c>
      <c r="I887" s="132" t="str">
        <f ca="1">IFERROR(IF($C887="","",VLOOKUP(FİLTRE!$C887,'SKT LİSTESİ'!$F:$S,10,0)),"")</f>
        <v/>
      </c>
      <c r="J887" s="133" t="str">
        <f ca="1">IFERROR(IF($C887="","",VLOOKUP(FİLTRE!$C887,'SKT LİSTESİ'!$F:$S,11,0)),"")</f>
        <v/>
      </c>
      <c r="K887" s="134" t="str">
        <f ca="1">IFERROR(IF($C887="","",VLOOKUP(FİLTRE!$C887,'SKT LİSTESİ'!$F:$S,12,0)),"")</f>
        <v/>
      </c>
      <c r="L887" s="134" t="str">
        <f ca="1">IFERROR(IF($C887="","",VLOOKUP(FİLTRE!$C887,'SKT LİSTESİ'!$F:$S,13,0)),"")</f>
        <v/>
      </c>
      <c r="M887" s="135" t="str">
        <f ca="1">IFERROR(IF($C887="","",VLOOKUP(FİLTRE!$C887,'SKT LİSTESİ'!$F:$AJ,14,0)),"")</f>
        <v/>
      </c>
      <c r="N887" s="31" t="str">
        <f ca="1">IFERROR(IF($C887="","",VLOOKUP(FİLTRE!$C887,'SKT LİSTESİ'!$F:$AJ,22,0)),"")</f>
        <v/>
      </c>
      <c r="O887" s="136" t="str">
        <f ca="1">IFERROR(IF($C887="","",VLOOKUP(FİLTRE!$C887,'SKT LİSTESİ'!$F:$AJ,23,0)),"")</f>
        <v/>
      </c>
      <c r="P887" s="31"/>
      <c r="Q887" s="31"/>
      <c r="R887" s="137" t="str">
        <f ca="1">(IFERROR(IF($C887="","",VLOOKUP(FİLTRE!$C887,'SKT LİSTESİ'!$F:$AJ,15,0)),""))</f>
        <v/>
      </c>
      <c r="S887" s="138" t="str">
        <f ca="1">IFERROR(IF($C887="","",VLOOKUP(FİLTRE!$C887,'SKT LİSTESİ'!$F:$AJ,16,0)),"")</f>
        <v/>
      </c>
      <c r="AF887" s="179" t="str">
        <f t="shared" ca="1" si="54"/>
        <v/>
      </c>
      <c r="AG887" s="179">
        <f t="shared" ca="1" si="55"/>
        <v>0</v>
      </c>
      <c r="AH887" s="179">
        <f t="shared" ca="1" si="56"/>
        <v>0</v>
      </c>
    </row>
    <row r="888" spans="2:34" ht="15.75" x14ac:dyDescent="0.25">
      <c r="B888">
        <f t="shared" ca="1" si="53"/>
        <v>876</v>
      </c>
      <c r="C888" t="str">
        <f ca="1">IFERROR(VLOOKUP(B888,'SKT LİSTESİ'!F:F,1,0),"")</f>
        <v/>
      </c>
      <c r="E888" s="128" t="str">
        <f ca="1">IFERROR(IF($C888="","",VLOOKUP(FİLTRE!$C888,'SKT LİSTESİ'!$F:$S,5,0)),"")</f>
        <v/>
      </c>
      <c r="F888" s="129" t="str">
        <f ca="1">IFERROR(IF($C888="","",VLOOKUP(FİLTRE!$C888,'SKT LİSTESİ'!$F:$S,7,0)),"")</f>
        <v/>
      </c>
      <c r="G888" s="130" t="str">
        <f ca="1">IFERROR(IF($C888="","",VLOOKUP(FİLTRE!$C888,'SKT LİSTESİ'!$F:$S,8,0)),"")</f>
        <v/>
      </c>
      <c r="H888" s="131" t="str">
        <f ca="1">IF(E888="","",IF($C888="","",VLOOKUP(FİLTRE!$C888,'SKT LİSTESİ'!$F:$S,9,0)))</f>
        <v/>
      </c>
      <c r="I888" s="132" t="str">
        <f ca="1">IFERROR(IF($C888="","",VLOOKUP(FİLTRE!$C888,'SKT LİSTESİ'!$F:$S,10,0)),"")</f>
        <v/>
      </c>
      <c r="J888" s="133" t="str">
        <f ca="1">IFERROR(IF($C888="","",VLOOKUP(FİLTRE!$C888,'SKT LİSTESİ'!$F:$S,11,0)),"")</f>
        <v/>
      </c>
      <c r="K888" s="134" t="str">
        <f ca="1">IFERROR(IF($C888="","",VLOOKUP(FİLTRE!$C888,'SKT LİSTESİ'!$F:$S,12,0)),"")</f>
        <v/>
      </c>
      <c r="L888" s="134" t="str">
        <f ca="1">IFERROR(IF($C888="","",VLOOKUP(FİLTRE!$C888,'SKT LİSTESİ'!$F:$S,13,0)),"")</f>
        <v/>
      </c>
      <c r="M888" s="135" t="str">
        <f ca="1">IFERROR(IF($C888="","",VLOOKUP(FİLTRE!$C888,'SKT LİSTESİ'!$F:$AJ,14,0)),"")</f>
        <v/>
      </c>
      <c r="N888" s="31" t="str">
        <f ca="1">IFERROR(IF($C888="","",VLOOKUP(FİLTRE!$C888,'SKT LİSTESİ'!$F:$AJ,22,0)),"")</f>
        <v/>
      </c>
      <c r="O888" s="136" t="str">
        <f ca="1">IFERROR(IF($C888="","",VLOOKUP(FİLTRE!$C888,'SKT LİSTESİ'!$F:$AJ,23,0)),"")</f>
        <v/>
      </c>
      <c r="P888" s="31"/>
      <c r="Q888" s="31"/>
      <c r="R888" s="137" t="str">
        <f ca="1">(IFERROR(IF($C888="","",VLOOKUP(FİLTRE!$C888,'SKT LİSTESİ'!$F:$AJ,15,0)),""))</f>
        <v/>
      </c>
      <c r="S888" s="138" t="str">
        <f ca="1">IFERROR(IF($C888="","",VLOOKUP(FİLTRE!$C888,'SKT LİSTESİ'!$F:$AJ,16,0)),"")</f>
        <v/>
      </c>
      <c r="AF888" s="179" t="str">
        <f t="shared" ca="1" si="54"/>
        <v/>
      </c>
      <c r="AG888" s="179">
        <f t="shared" ca="1" si="55"/>
        <v>0</v>
      </c>
      <c r="AH888" s="179">
        <f t="shared" ca="1" si="56"/>
        <v>0</v>
      </c>
    </row>
    <row r="889" spans="2:34" ht="15.75" x14ac:dyDescent="0.25">
      <c r="B889">
        <f t="shared" ca="1" si="53"/>
        <v>877</v>
      </c>
      <c r="C889" t="str">
        <f ca="1">IFERROR(VLOOKUP(B889,'SKT LİSTESİ'!F:F,1,0),"")</f>
        <v/>
      </c>
      <c r="E889" s="128" t="str">
        <f ca="1">IFERROR(IF($C889="","",VLOOKUP(FİLTRE!$C889,'SKT LİSTESİ'!$F:$S,5,0)),"")</f>
        <v/>
      </c>
      <c r="F889" s="129" t="str">
        <f ca="1">IFERROR(IF($C889="","",VLOOKUP(FİLTRE!$C889,'SKT LİSTESİ'!$F:$S,7,0)),"")</f>
        <v/>
      </c>
      <c r="G889" s="130" t="str">
        <f ca="1">IFERROR(IF($C889="","",VLOOKUP(FİLTRE!$C889,'SKT LİSTESİ'!$F:$S,8,0)),"")</f>
        <v/>
      </c>
      <c r="H889" s="131" t="str">
        <f ca="1">IF(E889="","",IF($C889="","",VLOOKUP(FİLTRE!$C889,'SKT LİSTESİ'!$F:$S,9,0)))</f>
        <v/>
      </c>
      <c r="I889" s="132" t="str">
        <f ca="1">IFERROR(IF($C889="","",VLOOKUP(FİLTRE!$C889,'SKT LİSTESİ'!$F:$S,10,0)),"")</f>
        <v/>
      </c>
      <c r="J889" s="133" t="str">
        <f ca="1">IFERROR(IF($C889="","",VLOOKUP(FİLTRE!$C889,'SKT LİSTESİ'!$F:$S,11,0)),"")</f>
        <v/>
      </c>
      <c r="K889" s="134" t="str">
        <f ca="1">IFERROR(IF($C889="","",VLOOKUP(FİLTRE!$C889,'SKT LİSTESİ'!$F:$S,12,0)),"")</f>
        <v/>
      </c>
      <c r="L889" s="134" t="str">
        <f ca="1">IFERROR(IF($C889="","",VLOOKUP(FİLTRE!$C889,'SKT LİSTESİ'!$F:$S,13,0)),"")</f>
        <v/>
      </c>
      <c r="M889" s="135" t="str">
        <f ca="1">IFERROR(IF($C889="","",VLOOKUP(FİLTRE!$C889,'SKT LİSTESİ'!$F:$AJ,14,0)),"")</f>
        <v/>
      </c>
      <c r="N889" s="31" t="str">
        <f ca="1">IFERROR(IF($C889="","",VLOOKUP(FİLTRE!$C889,'SKT LİSTESİ'!$F:$AJ,22,0)),"")</f>
        <v/>
      </c>
      <c r="O889" s="136" t="str">
        <f ca="1">IFERROR(IF($C889="","",VLOOKUP(FİLTRE!$C889,'SKT LİSTESİ'!$F:$AJ,23,0)),"")</f>
        <v/>
      </c>
      <c r="P889" s="31"/>
      <c r="Q889" s="31"/>
      <c r="R889" s="137" t="str">
        <f ca="1">(IFERROR(IF($C889="","",VLOOKUP(FİLTRE!$C889,'SKT LİSTESİ'!$F:$AJ,15,0)),""))</f>
        <v/>
      </c>
      <c r="S889" s="138" t="str">
        <f ca="1">IFERROR(IF($C889="","",VLOOKUP(FİLTRE!$C889,'SKT LİSTESİ'!$F:$AJ,16,0)),"")</f>
        <v/>
      </c>
      <c r="AF889" s="179" t="str">
        <f t="shared" ca="1" si="54"/>
        <v/>
      </c>
      <c r="AG889" s="179">
        <f t="shared" ca="1" si="55"/>
        <v>0</v>
      </c>
      <c r="AH889" s="179">
        <f t="shared" ca="1" si="56"/>
        <v>0</v>
      </c>
    </row>
    <row r="890" spans="2:34" ht="15.75" x14ac:dyDescent="0.25">
      <c r="B890">
        <f t="shared" ca="1" si="53"/>
        <v>878</v>
      </c>
      <c r="C890" t="str">
        <f ca="1">IFERROR(VLOOKUP(B890,'SKT LİSTESİ'!F:F,1,0),"")</f>
        <v/>
      </c>
      <c r="E890" s="128" t="str">
        <f ca="1">IFERROR(IF($C890="","",VLOOKUP(FİLTRE!$C890,'SKT LİSTESİ'!$F:$S,5,0)),"")</f>
        <v/>
      </c>
      <c r="F890" s="129" t="str">
        <f ca="1">IFERROR(IF($C890="","",VLOOKUP(FİLTRE!$C890,'SKT LİSTESİ'!$F:$S,7,0)),"")</f>
        <v/>
      </c>
      <c r="G890" s="130" t="str">
        <f ca="1">IFERROR(IF($C890="","",VLOOKUP(FİLTRE!$C890,'SKT LİSTESİ'!$F:$S,8,0)),"")</f>
        <v/>
      </c>
      <c r="H890" s="131" t="str">
        <f ca="1">IF(E890="","",IF($C890="","",VLOOKUP(FİLTRE!$C890,'SKT LİSTESİ'!$F:$S,9,0)))</f>
        <v/>
      </c>
      <c r="I890" s="132" t="str">
        <f ca="1">IFERROR(IF($C890="","",VLOOKUP(FİLTRE!$C890,'SKT LİSTESİ'!$F:$S,10,0)),"")</f>
        <v/>
      </c>
      <c r="J890" s="133" t="str">
        <f ca="1">IFERROR(IF($C890="","",VLOOKUP(FİLTRE!$C890,'SKT LİSTESİ'!$F:$S,11,0)),"")</f>
        <v/>
      </c>
      <c r="K890" s="134" t="str">
        <f ca="1">IFERROR(IF($C890="","",VLOOKUP(FİLTRE!$C890,'SKT LİSTESİ'!$F:$S,12,0)),"")</f>
        <v/>
      </c>
      <c r="L890" s="134" t="str">
        <f ca="1">IFERROR(IF($C890="","",VLOOKUP(FİLTRE!$C890,'SKT LİSTESİ'!$F:$S,13,0)),"")</f>
        <v/>
      </c>
      <c r="M890" s="135" t="str">
        <f ca="1">IFERROR(IF($C890="","",VLOOKUP(FİLTRE!$C890,'SKT LİSTESİ'!$F:$AJ,14,0)),"")</f>
        <v/>
      </c>
      <c r="N890" s="31" t="str">
        <f ca="1">IFERROR(IF($C890="","",VLOOKUP(FİLTRE!$C890,'SKT LİSTESİ'!$F:$AJ,22,0)),"")</f>
        <v/>
      </c>
      <c r="O890" s="136" t="str">
        <f ca="1">IFERROR(IF($C890="","",VLOOKUP(FİLTRE!$C890,'SKT LİSTESİ'!$F:$AJ,23,0)),"")</f>
        <v/>
      </c>
      <c r="P890" s="31"/>
      <c r="Q890" s="31"/>
      <c r="R890" s="137" t="str">
        <f ca="1">(IFERROR(IF($C890="","",VLOOKUP(FİLTRE!$C890,'SKT LİSTESİ'!$F:$AJ,15,0)),""))</f>
        <v/>
      </c>
      <c r="S890" s="138" t="str">
        <f ca="1">IFERROR(IF($C890="","",VLOOKUP(FİLTRE!$C890,'SKT LİSTESİ'!$F:$AJ,16,0)),"")</f>
        <v/>
      </c>
      <c r="AF890" s="179" t="str">
        <f t="shared" ca="1" si="54"/>
        <v/>
      </c>
      <c r="AG890" s="179">
        <f t="shared" ca="1" si="55"/>
        <v>0</v>
      </c>
      <c r="AH890" s="179">
        <f t="shared" ca="1" si="56"/>
        <v>0</v>
      </c>
    </row>
    <row r="891" spans="2:34" ht="15.75" x14ac:dyDescent="0.25">
      <c r="B891">
        <f t="shared" ca="1" si="53"/>
        <v>879</v>
      </c>
      <c r="C891" t="str">
        <f ca="1">IFERROR(VLOOKUP(B891,'SKT LİSTESİ'!F:F,1,0),"")</f>
        <v/>
      </c>
      <c r="E891" s="128" t="str">
        <f ca="1">IFERROR(IF($C891="","",VLOOKUP(FİLTRE!$C891,'SKT LİSTESİ'!$F:$S,5,0)),"")</f>
        <v/>
      </c>
      <c r="F891" s="129" t="str">
        <f ca="1">IFERROR(IF($C891="","",VLOOKUP(FİLTRE!$C891,'SKT LİSTESİ'!$F:$S,7,0)),"")</f>
        <v/>
      </c>
      <c r="G891" s="130" t="str">
        <f ca="1">IFERROR(IF($C891="","",VLOOKUP(FİLTRE!$C891,'SKT LİSTESİ'!$F:$S,8,0)),"")</f>
        <v/>
      </c>
      <c r="H891" s="131" t="str">
        <f ca="1">IF(E891="","",IF($C891="","",VLOOKUP(FİLTRE!$C891,'SKT LİSTESİ'!$F:$S,9,0)))</f>
        <v/>
      </c>
      <c r="I891" s="132" t="str">
        <f ca="1">IFERROR(IF($C891="","",VLOOKUP(FİLTRE!$C891,'SKT LİSTESİ'!$F:$S,10,0)),"")</f>
        <v/>
      </c>
      <c r="J891" s="133" t="str">
        <f ca="1">IFERROR(IF($C891="","",VLOOKUP(FİLTRE!$C891,'SKT LİSTESİ'!$F:$S,11,0)),"")</f>
        <v/>
      </c>
      <c r="K891" s="134" t="str">
        <f ca="1">IFERROR(IF($C891="","",VLOOKUP(FİLTRE!$C891,'SKT LİSTESİ'!$F:$S,12,0)),"")</f>
        <v/>
      </c>
      <c r="L891" s="134" t="str">
        <f ca="1">IFERROR(IF($C891="","",VLOOKUP(FİLTRE!$C891,'SKT LİSTESİ'!$F:$S,13,0)),"")</f>
        <v/>
      </c>
      <c r="M891" s="135" t="str">
        <f ca="1">IFERROR(IF($C891="","",VLOOKUP(FİLTRE!$C891,'SKT LİSTESİ'!$F:$AJ,14,0)),"")</f>
        <v/>
      </c>
      <c r="N891" s="31" t="str">
        <f ca="1">IFERROR(IF($C891="","",VLOOKUP(FİLTRE!$C891,'SKT LİSTESİ'!$F:$AJ,22,0)),"")</f>
        <v/>
      </c>
      <c r="O891" s="136" t="str">
        <f ca="1">IFERROR(IF($C891="","",VLOOKUP(FİLTRE!$C891,'SKT LİSTESİ'!$F:$AJ,23,0)),"")</f>
        <v/>
      </c>
      <c r="P891" s="31"/>
      <c r="Q891" s="31"/>
      <c r="R891" s="137" t="str">
        <f ca="1">(IFERROR(IF($C891="","",VLOOKUP(FİLTRE!$C891,'SKT LİSTESİ'!$F:$AJ,15,0)),""))</f>
        <v/>
      </c>
      <c r="S891" s="138" t="str">
        <f ca="1">IFERROR(IF($C891="","",VLOOKUP(FİLTRE!$C891,'SKT LİSTESİ'!$F:$AJ,16,0)),"")</f>
        <v/>
      </c>
      <c r="AF891" s="179" t="str">
        <f t="shared" ca="1" si="54"/>
        <v/>
      </c>
      <c r="AG891" s="179">
        <f t="shared" ca="1" si="55"/>
        <v>0</v>
      </c>
      <c r="AH891" s="179">
        <f t="shared" ca="1" si="56"/>
        <v>0</v>
      </c>
    </row>
    <row r="892" spans="2:34" ht="15.75" x14ac:dyDescent="0.25">
      <c r="B892">
        <f t="shared" ca="1" si="53"/>
        <v>880</v>
      </c>
      <c r="C892" t="str">
        <f ca="1">IFERROR(VLOOKUP(B892,'SKT LİSTESİ'!F:F,1,0),"")</f>
        <v/>
      </c>
      <c r="E892" s="128" t="str">
        <f ca="1">IFERROR(IF($C892="","",VLOOKUP(FİLTRE!$C892,'SKT LİSTESİ'!$F:$S,5,0)),"")</f>
        <v/>
      </c>
      <c r="F892" s="129" t="str">
        <f ca="1">IFERROR(IF($C892="","",VLOOKUP(FİLTRE!$C892,'SKT LİSTESİ'!$F:$S,7,0)),"")</f>
        <v/>
      </c>
      <c r="G892" s="130" t="str">
        <f ca="1">IFERROR(IF($C892="","",VLOOKUP(FİLTRE!$C892,'SKT LİSTESİ'!$F:$S,8,0)),"")</f>
        <v/>
      </c>
      <c r="H892" s="131" t="str">
        <f ca="1">IF(E892="","",IF($C892="","",VLOOKUP(FİLTRE!$C892,'SKT LİSTESİ'!$F:$S,9,0)))</f>
        <v/>
      </c>
      <c r="I892" s="132" t="str">
        <f ca="1">IFERROR(IF($C892="","",VLOOKUP(FİLTRE!$C892,'SKT LİSTESİ'!$F:$S,10,0)),"")</f>
        <v/>
      </c>
      <c r="J892" s="133" t="str">
        <f ca="1">IFERROR(IF($C892="","",VLOOKUP(FİLTRE!$C892,'SKT LİSTESİ'!$F:$S,11,0)),"")</f>
        <v/>
      </c>
      <c r="K892" s="134" t="str">
        <f ca="1">IFERROR(IF($C892="","",VLOOKUP(FİLTRE!$C892,'SKT LİSTESİ'!$F:$S,12,0)),"")</f>
        <v/>
      </c>
      <c r="L892" s="134" t="str">
        <f ca="1">IFERROR(IF($C892="","",VLOOKUP(FİLTRE!$C892,'SKT LİSTESİ'!$F:$S,13,0)),"")</f>
        <v/>
      </c>
      <c r="M892" s="135" t="str">
        <f ca="1">IFERROR(IF($C892="","",VLOOKUP(FİLTRE!$C892,'SKT LİSTESİ'!$F:$AJ,14,0)),"")</f>
        <v/>
      </c>
      <c r="N892" s="31" t="str">
        <f ca="1">IFERROR(IF($C892="","",VLOOKUP(FİLTRE!$C892,'SKT LİSTESİ'!$F:$AJ,22,0)),"")</f>
        <v/>
      </c>
      <c r="O892" s="136" t="str">
        <f ca="1">IFERROR(IF($C892="","",VLOOKUP(FİLTRE!$C892,'SKT LİSTESİ'!$F:$AJ,23,0)),"")</f>
        <v/>
      </c>
      <c r="P892" s="31"/>
      <c r="Q892" s="31"/>
      <c r="R892" s="137" t="str">
        <f ca="1">(IFERROR(IF($C892="","",VLOOKUP(FİLTRE!$C892,'SKT LİSTESİ'!$F:$AJ,15,0)),""))</f>
        <v/>
      </c>
      <c r="S892" s="138" t="str">
        <f ca="1">IFERROR(IF($C892="","",VLOOKUP(FİLTRE!$C892,'SKT LİSTESİ'!$F:$AJ,16,0)),"")</f>
        <v/>
      </c>
      <c r="AF892" s="179" t="str">
        <f t="shared" ca="1" si="54"/>
        <v/>
      </c>
      <c r="AG892" s="179">
        <f t="shared" ca="1" si="55"/>
        <v>0</v>
      </c>
      <c r="AH892" s="179">
        <f t="shared" ca="1" si="56"/>
        <v>0</v>
      </c>
    </row>
    <row r="893" spans="2:34" ht="15.75" x14ac:dyDescent="0.25">
      <c r="B893">
        <f t="shared" ca="1" si="53"/>
        <v>881</v>
      </c>
      <c r="C893" t="str">
        <f ca="1">IFERROR(VLOOKUP(B893,'SKT LİSTESİ'!F:F,1,0),"")</f>
        <v/>
      </c>
      <c r="E893" s="128" t="str">
        <f ca="1">IFERROR(IF($C893="","",VLOOKUP(FİLTRE!$C893,'SKT LİSTESİ'!$F:$S,5,0)),"")</f>
        <v/>
      </c>
      <c r="F893" s="129" t="str">
        <f ca="1">IFERROR(IF($C893="","",VLOOKUP(FİLTRE!$C893,'SKT LİSTESİ'!$F:$S,7,0)),"")</f>
        <v/>
      </c>
      <c r="G893" s="130" t="str">
        <f ca="1">IFERROR(IF($C893="","",VLOOKUP(FİLTRE!$C893,'SKT LİSTESİ'!$F:$S,8,0)),"")</f>
        <v/>
      </c>
      <c r="H893" s="131" t="str">
        <f ca="1">IF(E893="","",IF($C893="","",VLOOKUP(FİLTRE!$C893,'SKT LİSTESİ'!$F:$S,9,0)))</f>
        <v/>
      </c>
      <c r="I893" s="132" t="str">
        <f ca="1">IFERROR(IF($C893="","",VLOOKUP(FİLTRE!$C893,'SKT LİSTESİ'!$F:$S,10,0)),"")</f>
        <v/>
      </c>
      <c r="J893" s="133" t="str">
        <f ca="1">IFERROR(IF($C893="","",VLOOKUP(FİLTRE!$C893,'SKT LİSTESİ'!$F:$S,11,0)),"")</f>
        <v/>
      </c>
      <c r="K893" s="134" t="str">
        <f ca="1">IFERROR(IF($C893="","",VLOOKUP(FİLTRE!$C893,'SKT LİSTESİ'!$F:$S,12,0)),"")</f>
        <v/>
      </c>
      <c r="L893" s="134" t="str">
        <f ca="1">IFERROR(IF($C893="","",VLOOKUP(FİLTRE!$C893,'SKT LİSTESİ'!$F:$S,13,0)),"")</f>
        <v/>
      </c>
      <c r="M893" s="135" t="str">
        <f ca="1">IFERROR(IF($C893="","",VLOOKUP(FİLTRE!$C893,'SKT LİSTESİ'!$F:$AJ,14,0)),"")</f>
        <v/>
      </c>
      <c r="N893" s="31" t="str">
        <f ca="1">IFERROR(IF($C893="","",VLOOKUP(FİLTRE!$C893,'SKT LİSTESİ'!$F:$AJ,22,0)),"")</f>
        <v/>
      </c>
      <c r="O893" s="136" t="str">
        <f ca="1">IFERROR(IF($C893="","",VLOOKUP(FİLTRE!$C893,'SKT LİSTESİ'!$F:$AJ,23,0)),"")</f>
        <v/>
      </c>
      <c r="P893" s="31"/>
      <c r="Q893" s="31"/>
      <c r="R893" s="137" t="str">
        <f ca="1">(IFERROR(IF($C893="","",VLOOKUP(FİLTRE!$C893,'SKT LİSTESİ'!$F:$AJ,15,0)),""))</f>
        <v/>
      </c>
      <c r="S893" s="138" t="str">
        <f ca="1">IFERROR(IF($C893="","",VLOOKUP(FİLTRE!$C893,'SKT LİSTESİ'!$F:$AJ,16,0)),"")</f>
        <v/>
      </c>
      <c r="AF893" s="179" t="str">
        <f t="shared" ca="1" si="54"/>
        <v/>
      </c>
      <c r="AG893" s="179">
        <f t="shared" ca="1" si="55"/>
        <v>0</v>
      </c>
      <c r="AH893" s="179">
        <f t="shared" ca="1" si="56"/>
        <v>0</v>
      </c>
    </row>
    <row r="894" spans="2:34" ht="15.75" x14ac:dyDescent="0.25">
      <c r="B894">
        <f t="shared" ca="1" si="53"/>
        <v>882</v>
      </c>
      <c r="C894" t="str">
        <f ca="1">IFERROR(VLOOKUP(B894,'SKT LİSTESİ'!F:F,1,0),"")</f>
        <v/>
      </c>
      <c r="E894" s="128" t="str">
        <f ca="1">IFERROR(IF($C894="","",VLOOKUP(FİLTRE!$C894,'SKT LİSTESİ'!$F:$S,5,0)),"")</f>
        <v/>
      </c>
      <c r="F894" s="129" t="str">
        <f ca="1">IFERROR(IF($C894="","",VLOOKUP(FİLTRE!$C894,'SKT LİSTESİ'!$F:$S,7,0)),"")</f>
        <v/>
      </c>
      <c r="G894" s="130" t="str">
        <f ca="1">IFERROR(IF($C894="","",VLOOKUP(FİLTRE!$C894,'SKT LİSTESİ'!$F:$S,8,0)),"")</f>
        <v/>
      </c>
      <c r="H894" s="131" t="str">
        <f ca="1">IF(E894="","",IF($C894="","",VLOOKUP(FİLTRE!$C894,'SKT LİSTESİ'!$F:$S,9,0)))</f>
        <v/>
      </c>
      <c r="I894" s="132" t="str">
        <f ca="1">IFERROR(IF($C894="","",VLOOKUP(FİLTRE!$C894,'SKT LİSTESİ'!$F:$S,10,0)),"")</f>
        <v/>
      </c>
      <c r="J894" s="133" t="str">
        <f ca="1">IFERROR(IF($C894="","",VLOOKUP(FİLTRE!$C894,'SKT LİSTESİ'!$F:$S,11,0)),"")</f>
        <v/>
      </c>
      <c r="K894" s="134" t="str">
        <f ca="1">IFERROR(IF($C894="","",VLOOKUP(FİLTRE!$C894,'SKT LİSTESİ'!$F:$S,12,0)),"")</f>
        <v/>
      </c>
      <c r="L894" s="134" t="str">
        <f ca="1">IFERROR(IF($C894="","",VLOOKUP(FİLTRE!$C894,'SKT LİSTESİ'!$F:$S,13,0)),"")</f>
        <v/>
      </c>
      <c r="M894" s="135" t="str">
        <f ca="1">IFERROR(IF($C894="","",VLOOKUP(FİLTRE!$C894,'SKT LİSTESİ'!$F:$AJ,14,0)),"")</f>
        <v/>
      </c>
      <c r="N894" s="31" t="str">
        <f ca="1">IFERROR(IF($C894="","",VLOOKUP(FİLTRE!$C894,'SKT LİSTESİ'!$F:$AJ,22,0)),"")</f>
        <v/>
      </c>
      <c r="O894" s="136" t="str">
        <f ca="1">IFERROR(IF($C894="","",VLOOKUP(FİLTRE!$C894,'SKT LİSTESİ'!$F:$AJ,23,0)),"")</f>
        <v/>
      </c>
      <c r="P894" s="31"/>
      <c r="Q894" s="31"/>
      <c r="R894" s="137" t="str">
        <f ca="1">(IFERROR(IF($C894="","",VLOOKUP(FİLTRE!$C894,'SKT LİSTESİ'!$F:$AJ,15,0)),""))</f>
        <v/>
      </c>
      <c r="S894" s="138" t="str">
        <f ca="1">IFERROR(IF($C894="","",VLOOKUP(FİLTRE!$C894,'SKT LİSTESİ'!$F:$AJ,16,0)),"")</f>
        <v/>
      </c>
      <c r="AF894" s="179" t="str">
        <f t="shared" ca="1" si="54"/>
        <v/>
      </c>
      <c r="AG894" s="179">
        <f t="shared" ca="1" si="55"/>
        <v>0</v>
      </c>
      <c r="AH894" s="179">
        <f t="shared" ca="1" si="56"/>
        <v>0</v>
      </c>
    </row>
    <row r="895" spans="2:34" ht="15.75" x14ac:dyDescent="0.25">
      <c r="B895">
        <f t="shared" ca="1" si="53"/>
        <v>883</v>
      </c>
      <c r="C895" t="str">
        <f ca="1">IFERROR(VLOOKUP(B895,'SKT LİSTESİ'!F:F,1,0),"")</f>
        <v/>
      </c>
      <c r="E895" s="128" t="str">
        <f ca="1">IFERROR(IF($C895="","",VLOOKUP(FİLTRE!$C895,'SKT LİSTESİ'!$F:$S,5,0)),"")</f>
        <v/>
      </c>
      <c r="F895" s="129" t="str">
        <f ca="1">IFERROR(IF($C895="","",VLOOKUP(FİLTRE!$C895,'SKT LİSTESİ'!$F:$S,7,0)),"")</f>
        <v/>
      </c>
      <c r="G895" s="130" t="str">
        <f ca="1">IFERROR(IF($C895="","",VLOOKUP(FİLTRE!$C895,'SKT LİSTESİ'!$F:$S,8,0)),"")</f>
        <v/>
      </c>
      <c r="H895" s="131" t="str">
        <f ca="1">IF(E895="","",IF($C895="","",VLOOKUP(FİLTRE!$C895,'SKT LİSTESİ'!$F:$S,9,0)))</f>
        <v/>
      </c>
      <c r="I895" s="132" t="str">
        <f ca="1">IFERROR(IF($C895="","",VLOOKUP(FİLTRE!$C895,'SKT LİSTESİ'!$F:$S,10,0)),"")</f>
        <v/>
      </c>
      <c r="J895" s="133" t="str">
        <f ca="1">IFERROR(IF($C895="","",VLOOKUP(FİLTRE!$C895,'SKT LİSTESİ'!$F:$S,11,0)),"")</f>
        <v/>
      </c>
      <c r="K895" s="134" t="str">
        <f ca="1">IFERROR(IF($C895="","",VLOOKUP(FİLTRE!$C895,'SKT LİSTESİ'!$F:$S,12,0)),"")</f>
        <v/>
      </c>
      <c r="L895" s="134" t="str">
        <f ca="1">IFERROR(IF($C895="","",VLOOKUP(FİLTRE!$C895,'SKT LİSTESİ'!$F:$S,13,0)),"")</f>
        <v/>
      </c>
      <c r="M895" s="135" t="str">
        <f ca="1">IFERROR(IF($C895="","",VLOOKUP(FİLTRE!$C895,'SKT LİSTESİ'!$F:$AJ,14,0)),"")</f>
        <v/>
      </c>
      <c r="N895" s="31" t="str">
        <f ca="1">IFERROR(IF($C895="","",VLOOKUP(FİLTRE!$C895,'SKT LİSTESİ'!$F:$AJ,22,0)),"")</f>
        <v/>
      </c>
      <c r="O895" s="136" t="str">
        <f ca="1">IFERROR(IF($C895="","",VLOOKUP(FİLTRE!$C895,'SKT LİSTESİ'!$F:$AJ,23,0)),"")</f>
        <v/>
      </c>
      <c r="P895" s="31"/>
      <c r="Q895" s="31"/>
      <c r="R895" s="137" t="str">
        <f ca="1">(IFERROR(IF($C895="","",VLOOKUP(FİLTRE!$C895,'SKT LİSTESİ'!$F:$AJ,15,0)),""))</f>
        <v/>
      </c>
      <c r="S895" s="138" t="str">
        <f ca="1">IFERROR(IF($C895="","",VLOOKUP(FİLTRE!$C895,'SKT LİSTESİ'!$F:$AJ,16,0)),"")</f>
        <v/>
      </c>
      <c r="AF895" s="179" t="str">
        <f t="shared" ca="1" si="54"/>
        <v/>
      </c>
      <c r="AG895" s="179">
        <f t="shared" ca="1" si="55"/>
        <v>0</v>
      </c>
      <c r="AH895" s="179">
        <f t="shared" ca="1" si="56"/>
        <v>0</v>
      </c>
    </row>
    <row r="896" spans="2:34" ht="15.75" x14ac:dyDescent="0.25">
      <c r="B896">
        <f t="shared" ca="1" si="53"/>
        <v>884</v>
      </c>
      <c r="C896" t="str">
        <f ca="1">IFERROR(VLOOKUP(B896,'SKT LİSTESİ'!F:F,1,0),"")</f>
        <v/>
      </c>
      <c r="E896" s="128" t="str">
        <f ca="1">IFERROR(IF($C896="","",VLOOKUP(FİLTRE!$C896,'SKT LİSTESİ'!$F:$S,5,0)),"")</f>
        <v/>
      </c>
      <c r="F896" s="129" t="str">
        <f ca="1">IFERROR(IF($C896="","",VLOOKUP(FİLTRE!$C896,'SKT LİSTESİ'!$F:$S,7,0)),"")</f>
        <v/>
      </c>
      <c r="G896" s="130" t="str">
        <f ca="1">IFERROR(IF($C896="","",VLOOKUP(FİLTRE!$C896,'SKT LİSTESİ'!$F:$S,8,0)),"")</f>
        <v/>
      </c>
      <c r="H896" s="131" t="str">
        <f ca="1">IF(E896="","",IF($C896="","",VLOOKUP(FİLTRE!$C896,'SKT LİSTESİ'!$F:$S,9,0)))</f>
        <v/>
      </c>
      <c r="I896" s="132" t="str">
        <f ca="1">IFERROR(IF($C896="","",VLOOKUP(FİLTRE!$C896,'SKT LİSTESİ'!$F:$S,10,0)),"")</f>
        <v/>
      </c>
      <c r="J896" s="133" t="str">
        <f ca="1">IFERROR(IF($C896="","",VLOOKUP(FİLTRE!$C896,'SKT LİSTESİ'!$F:$S,11,0)),"")</f>
        <v/>
      </c>
      <c r="K896" s="134" t="str">
        <f ca="1">IFERROR(IF($C896="","",VLOOKUP(FİLTRE!$C896,'SKT LİSTESİ'!$F:$S,12,0)),"")</f>
        <v/>
      </c>
      <c r="L896" s="134" t="str">
        <f ca="1">IFERROR(IF($C896="","",VLOOKUP(FİLTRE!$C896,'SKT LİSTESİ'!$F:$S,13,0)),"")</f>
        <v/>
      </c>
      <c r="M896" s="135" t="str">
        <f ca="1">IFERROR(IF($C896="","",VLOOKUP(FİLTRE!$C896,'SKT LİSTESİ'!$F:$AJ,14,0)),"")</f>
        <v/>
      </c>
      <c r="N896" s="31" t="str">
        <f ca="1">IFERROR(IF($C896="","",VLOOKUP(FİLTRE!$C896,'SKT LİSTESİ'!$F:$AJ,22,0)),"")</f>
        <v/>
      </c>
      <c r="O896" s="136" t="str">
        <f ca="1">IFERROR(IF($C896="","",VLOOKUP(FİLTRE!$C896,'SKT LİSTESİ'!$F:$AJ,23,0)),"")</f>
        <v/>
      </c>
      <c r="P896" s="31"/>
      <c r="Q896" s="31"/>
      <c r="R896" s="137" t="str">
        <f ca="1">(IFERROR(IF($C896="","",VLOOKUP(FİLTRE!$C896,'SKT LİSTESİ'!$F:$AJ,15,0)),""))</f>
        <v/>
      </c>
      <c r="S896" s="138" t="str">
        <f ca="1">IFERROR(IF($C896="","",VLOOKUP(FİLTRE!$C896,'SKT LİSTESİ'!$F:$AJ,16,0)),"")</f>
        <v/>
      </c>
      <c r="AF896" s="179" t="str">
        <f t="shared" ca="1" si="54"/>
        <v/>
      </c>
      <c r="AG896" s="179">
        <f t="shared" ca="1" si="55"/>
        <v>0</v>
      </c>
      <c r="AH896" s="179">
        <f t="shared" ca="1" si="56"/>
        <v>0</v>
      </c>
    </row>
    <row r="897" spans="2:34" ht="15.75" x14ac:dyDescent="0.25">
      <c r="B897">
        <f t="shared" ca="1" si="53"/>
        <v>885</v>
      </c>
      <c r="C897" t="str">
        <f ca="1">IFERROR(VLOOKUP(B897,'SKT LİSTESİ'!F:F,1,0),"")</f>
        <v/>
      </c>
      <c r="E897" s="128" t="str">
        <f ca="1">IFERROR(IF($C897="","",VLOOKUP(FİLTRE!$C897,'SKT LİSTESİ'!$F:$S,5,0)),"")</f>
        <v/>
      </c>
      <c r="F897" s="129" t="str">
        <f ca="1">IFERROR(IF($C897="","",VLOOKUP(FİLTRE!$C897,'SKT LİSTESİ'!$F:$S,7,0)),"")</f>
        <v/>
      </c>
      <c r="G897" s="130" t="str">
        <f ca="1">IFERROR(IF($C897="","",VLOOKUP(FİLTRE!$C897,'SKT LİSTESİ'!$F:$S,8,0)),"")</f>
        <v/>
      </c>
      <c r="H897" s="131" t="str">
        <f ca="1">IF(E897="","",IF($C897="","",VLOOKUP(FİLTRE!$C897,'SKT LİSTESİ'!$F:$S,9,0)))</f>
        <v/>
      </c>
      <c r="I897" s="132" t="str">
        <f ca="1">IFERROR(IF($C897="","",VLOOKUP(FİLTRE!$C897,'SKT LİSTESİ'!$F:$S,10,0)),"")</f>
        <v/>
      </c>
      <c r="J897" s="133" t="str">
        <f ca="1">IFERROR(IF($C897="","",VLOOKUP(FİLTRE!$C897,'SKT LİSTESİ'!$F:$S,11,0)),"")</f>
        <v/>
      </c>
      <c r="K897" s="134" t="str">
        <f ca="1">IFERROR(IF($C897="","",VLOOKUP(FİLTRE!$C897,'SKT LİSTESİ'!$F:$S,12,0)),"")</f>
        <v/>
      </c>
      <c r="L897" s="134" t="str">
        <f ca="1">IFERROR(IF($C897="","",VLOOKUP(FİLTRE!$C897,'SKT LİSTESİ'!$F:$S,13,0)),"")</f>
        <v/>
      </c>
      <c r="M897" s="135" t="str">
        <f ca="1">IFERROR(IF($C897="","",VLOOKUP(FİLTRE!$C897,'SKT LİSTESİ'!$F:$AJ,14,0)),"")</f>
        <v/>
      </c>
      <c r="N897" s="31" t="str">
        <f ca="1">IFERROR(IF($C897="","",VLOOKUP(FİLTRE!$C897,'SKT LİSTESİ'!$F:$AJ,22,0)),"")</f>
        <v/>
      </c>
      <c r="O897" s="136" t="str">
        <f ca="1">IFERROR(IF($C897="","",VLOOKUP(FİLTRE!$C897,'SKT LİSTESİ'!$F:$AJ,23,0)),"")</f>
        <v/>
      </c>
      <c r="P897" s="31"/>
      <c r="Q897" s="31"/>
      <c r="R897" s="137" t="str">
        <f ca="1">(IFERROR(IF($C897="","",VLOOKUP(FİLTRE!$C897,'SKT LİSTESİ'!$F:$AJ,15,0)),""))</f>
        <v/>
      </c>
      <c r="S897" s="138" t="str">
        <f ca="1">IFERROR(IF($C897="","",VLOOKUP(FİLTRE!$C897,'SKT LİSTESİ'!$F:$AJ,16,0)),"")</f>
        <v/>
      </c>
      <c r="AF897" s="179" t="str">
        <f t="shared" ca="1" si="54"/>
        <v/>
      </c>
      <c r="AG897" s="179">
        <f t="shared" ca="1" si="55"/>
        <v>0</v>
      </c>
      <c r="AH897" s="179">
        <f t="shared" ca="1" si="56"/>
        <v>0</v>
      </c>
    </row>
    <row r="898" spans="2:34" ht="15.75" x14ac:dyDescent="0.25">
      <c r="B898">
        <f t="shared" ca="1" si="53"/>
        <v>886</v>
      </c>
      <c r="C898" t="str">
        <f ca="1">IFERROR(VLOOKUP(B898,'SKT LİSTESİ'!F:F,1,0),"")</f>
        <v/>
      </c>
      <c r="E898" s="128" t="str">
        <f ca="1">IFERROR(IF($C898="","",VLOOKUP(FİLTRE!$C898,'SKT LİSTESİ'!$F:$S,5,0)),"")</f>
        <v/>
      </c>
      <c r="F898" s="129" t="str">
        <f ca="1">IFERROR(IF($C898="","",VLOOKUP(FİLTRE!$C898,'SKT LİSTESİ'!$F:$S,7,0)),"")</f>
        <v/>
      </c>
      <c r="G898" s="130" t="str">
        <f ca="1">IFERROR(IF($C898="","",VLOOKUP(FİLTRE!$C898,'SKT LİSTESİ'!$F:$S,8,0)),"")</f>
        <v/>
      </c>
      <c r="H898" s="131" t="str">
        <f ca="1">IF(E898="","",IF($C898="","",VLOOKUP(FİLTRE!$C898,'SKT LİSTESİ'!$F:$S,9,0)))</f>
        <v/>
      </c>
      <c r="I898" s="132" t="str">
        <f ca="1">IFERROR(IF($C898="","",VLOOKUP(FİLTRE!$C898,'SKT LİSTESİ'!$F:$S,10,0)),"")</f>
        <v/>
      </c>
      <c r="J898" s="133" t="str">
        <f ca="1">IFERROR(IF($C898="","",VLOOKUP(FİLTRE!$C898,'SKT LİSTESİ'!$F:$S,11,0)),"")</f>
        <v/>
      </c>
      <c r="K898" s="134" t="str">
        <f ca="1">IFERROR(IF($C898="","",VLOOKUP(FİLTRE!$C898,'SKT LİSTESİ'!$F:$S,12,0)),"")</f>
        <v/>
      </c>
      <c r="L898" s="134" t="str">
        <f ca="1">IFERROR(IF($C898="","",VLOOKUP(FİLTRE!$C898,'SKT LİSTESİ'!$F:$S,13,0)),"")</f>
        <v/>
      </c>
      <c r="M898" s="135" t="str">
        <f ca="1">IFERROR(IF($C898="","",VLOOKUP(FİLTRE!$C898,'SKT LİSTESİ'!$F:$AJ,14,0)),"")</f>
        <v/>
      </c>
      <c r="N898" s="31" t="str">
        <f ca="1">IFERROR(IF($C898="","",VLOOKUP(FİLTRE!$C898,'SKT LİSTESİ'!$F:$AJ,22,0)),"")</f>
        <v/>
      </c>
      <c r="O898" s="136" t="str">
        <f ca="1">IFERROR(IF($C898="","",VLOOKUP(FİLTRE!$C898,'SKT LİSTESİ'!$F:$AJ,23,0)),"")</f>
        <v/>
      </c>
      <c r="P898" s="31"/>
      <c r="Q898" s="31"/>
      <c r="R898" s="137" t="str">
        <f ca="1">(IFERROR(IF($C898="","",VLOOKUP(FİLTRE!$C898,'SKT LİSTESİ'!$F:$AJ,15,0)),""))</f>
        <v/>
      </c>
      <c r="S898" s="138" t="str">
        <f ca="1">IFERROR(IF($C898="","",VLOOKUP(FİLTRE!$C898,'SKT LİSTESİ'!$F:$AJ,16,0)),"")</f>
        <v/>
      </c>
      <c r="AF898" s="179" t="str">
        <f t="shared" ca="1" si="54"/>
        <v/>
      </c>
      <c r="AG898" s="179">
        <f t="shared" ca="1" si="55"/>
        <v>0</v>
      </c>
      <c r="AH898" s="179">
        <f t="shared" ca="1" si="56"/>
        <v>0</v>
      </c>
    </row>
    <row r="899" spans="2:34" ht="15.75" x14ac:dyDescent="0.25">
      <c r="B899">
        <f t="shared" ca="1" si="53"/>
        <v>887</v>
      </c>
      <c r="C899" t="str">
        <f ca="1">IFERROR(VLOOKUP(B899,'SKT LİSTESİ'!F:F,1,0),"")</f>
        <v/>
      </c>
      <c r="E899" s="128" t="str">
        <f ca="1">IFERROR(IF($C899="","",VLOOKUP(FİLTRE!$C899,'SKT LİSTESİ'!$F:$S,5,0)),"")</f>
        <v/>
      </c>
      <c r="F899" s="129" t="str">
        <f ca="1">IFERROR(IF($C899="","",VLOOKUP(FİLTRE!$C899,'SKT LİSTESİ'!$F:$S,7,0)),"")</f>
        <v/>
      </c>
      <c r="G899" s="130" t="str">
        <f ca="1">IFERROR(IF($C899="","",VLOOKUP(FİLTRE!$C899,'SKT LİSTESİ'!$F:$S,8,0)),"")</f>
        <v/>
      </c>
      <c r="H899" s="131" t="str">
        <f ca="1">IF(E899="","",IF($C899="","",VLOOKUP(FİLTRE!$C899,'SKT LİSTESİ'!$F:$S,9,0)))</f>
        <v/>
      </c>
      <c r="I899" s="132" t="str">
        <f ca="1">IFERROR(IF($C899="","",VLOOKUP(FİLTRE!$C899,'SKT LİSTESİ'!$F:$S,10,0)),"")</f>
        <v/>
      </c>
      <c r="J899" s="133" t="str">
        <f ca="1">IFERROR(IF($C899="","",VLOOKUP(FİLTRE!$C899,'SKT LİSTESİ'!$F:$S,11,0)),"")</f>
        <v/>
      </c>
      <c r="K899" s="134" t="str">
        <f ca="1">IFERROR(IF($C899="","",VLOOKUP(FİLTRE!$C899,'SKT LİSTESİ'!$F:$S,12,0)),"")</f>
        <v/>
      </c>
      <c r="L899" s="134" t="str">
        <f ca="1">IFERROR(IF($C899="","",VLOOKUP(FİLTRE!$C899,'SKT LİSTESİ'!$F:$S,13,0)),"")</f>
        <v/>
      </c>
      <c r="M899" s="135" t="str">
        <f ca="1">IFERROR(IF($C899="","",VLOOKUP(FİLTRE!$C899,'SKT LİSTESİ'!$F:$AJ,14,0)),"")</f>
        <v/>
      </c>
      <c r="N899" s="31" t="str">
        <f ca="1">IFERROR(IF($C899="","",VLOOKUP(FİLTRE!$C899,'SKT LİSTESİ'!$F:$AJ,22,0)),"")</f>
        <v/>
      </c>
      <c r="O899" s="136" t="str">
        <f ca="1">IFERROR(IF($C899="","",VLOOKUP(FİLTRE!$C899,'SKT LİSTESİ'!$F:$AJ,23,0)),"")</f>
        <v/>
      </c>
      <c r="P899" s="31"/>
      <c r="Q899" s="31"/>
      <c r="R899" s="137" t="str">
        <f ca="1">(IFERROR(IF($C899="","",VLOOKUP(FİLTRE!$C899,'SKT LİSTESİ'!$F:$AJ,15,0)),""))</f>
        <v/>
      </c>
      <c r="S899" s="138" t="str">
        <f ca="1">IFERROR(IF($C899="","",VLOOKUP(FİLTRE!$C899,'SKT LİSTESİ'!$F:$AJ,16,0)),"")</f>
        <v/>
      </c>
      <c r="AF899" s="179" t="str">
        <f t="shared" ca="1" si="54"/>
        <v/>
      </c>
      <c r="AG899" s="179">
        <f t="shared" ca="1" si="55"/>
        <v>0</v>
      </c>
      <c r="AH899" s="179">
        <f t="shared" ca="1" si="56"/>
        <v>0</v>
      </c>
    </row>
    <row r="900" spans="2:34" ht="15.75" x14ac:dyDescent="0.25">
      <c r="B900">
        <f t="shared" ca="1" si="53"/>
        <v>888</v>
      </c>
      <c r="C900" t="str">
        <f ca="1">IFERROR(VLOOKUP(B900,'SKT LİSTESİ'!F:F,1,0),"")</f>
        <v/>
      </c>
      <c r="E900" s="128" t="str">
        <f ca="1">IFERROR(IF($C900="","",VLOOKUP(FİLTRE!$C900,'SKT LİSTESİ'!$F:$S,5,0)),"")</f>
        <v/>
      </c>
      <c r="F900" s="129" t="str">
        <f ca="1">IFERROR(IF($C900="","",VLOOKUP(FİLTRE!$C900,'SKT LİSTESİ'!$F:$S,7,0)),"")</f>
        <v/>
      </c>
      <c r="G900" s="130" t="str">
        <f ca="1">IFERROR(IF($C900="","",VLOOKUP(FİLTRE!$C900,'SKT LİSTESİ'!$F:$S,8,0)),"")</f>
        <v/>
      </c>
      <c r="H900" s="131" t="str">
        <f ca="1">IF(E900="","",IF($C900="","",VLOOKUP(FİLTRE!$C900,'SKT LİSTESİ'!$F:$S,9,0)))</f>
        <v/>
      </c>
      <c r="I900" s="132" t="str">
        <f ca="1">IFERROR(IF($C900="","",VLOOKUP(FİLTRE!$C900,'SKT LİSTESİ'!$F:$S,10,0)),"")</f>
        <v/>
      </c>
      <c r="J900" s="133" t="str">
        <f ca="1">IFERROR(IF($C900="","",VLOOKUP(FİLTRE!$C900,'SKT LİSTESİ'!$F:$S,11,0)),"")</f>
        <v/>
      </c>
      <c r="K900" s="134" t="str">
        <f ca="1">IFERROR(IF($C900="","",VLOOKUP(FİLTRE!$C900,'SKT LİSTESİ'!$F:$S,12,0)),"")</f>
        <v/>
      </c>
      <c r="L900" s="134" t="str">
        <f ca="1">IFERROR(IF($C900="","",VLOOKUP(FİLTRE!$C900,'SKT LİSTESİ'!$F:$S,13,0)),"")</f>
        <v/>
      </c>
      <c r="M900" s="135" t="str">
        <f ca="1">IFERROR(IF($C900="","",VLOOKUP(FİLTRE!$C900,'SKT LİSTESİ'!$F:$AJ,14,0)),"")</f>
        <v/>
      </c>
      <c r="N900" s="31" t="str">
        <f ca="1">IFERROR(IF($C900="","",VLOOKUP(FİLTRE!$C900,'SKT LİSTESİ'!$F:$AJ,22,0)),"")</f>
        <v/>
      </c>
      <c r="O900" s="136" t="str">
        <f ca="1">IFERROR(IF($C900="","",VLOOKUP(FİLTRE!$C900,'SKT LİSTESİ'!$F:$AJ,23,0)),"")</f>
        <v/>
      </c>
      <c r="P900" s="31"/>
      <c r="Q900" s="31"/>
      <c r="R900" s="137" t="str">
        <f ca="1">(IFERROR(IF($C900="","",VLOOKUP(FİLTRE!$C900,'SKT LİSTESİ'!$F:$AJ,15,0)),""))</f>
        <v/>
      </c>
      <c r="S900" s="138" t="str">
        <f ca="1">IFERROR(IF($C900="","",VLOOKUP(FİLTRE!$C900,'SKT LİSTESİ'!$F:$AJ,16,0)),"")</f>
        <v/>
      </c>
      <c r="AF900" s="179" t="str">
        <f t="shared" ca="1" si="54"/>
        <v/>
      </c>
      <c r="AG900" s="179">
        <f t="shared" ca="1" si="55"/>
        <v>0</v>
      </c>
      <c r="AH900" s="179">
        <f t="shared" ca="1" si="56"/>
        <v>0</v>
      </c>
    </row>
    <row r="901" spans="2:34" ht="15.75" x14ac:dyDescent="0.25">
      <c r="B901">
        <f t="shared" ca="1" si="53"/>
        <v>889</v>
      </c>
      <c r="C901" t="str">
        <f ca="1">IFERROR(VLOOKUP(B901,'SKT LİSTESİ'!F:F,1,0),"")</f>
        <v/>
      </c>
      <c r="E901" s="128" t="str">
        <f ca="1">IFERROR(IF($C901="","",VLOOKUP(FİLTRE!$C901,'SKT LİSTESİ'!$F:$S,5,0)),"")</f>
        <v/>
      </c>
      <c r="F901" s="129" t="str">
        <f ca="1">IFERROR(IF($C901="","",VLOOKUP(FİLTRE!$C901,'SKT LİSTESİ'!$F:$S,7,0)),"")</f>
        <v/>
      </c>
      <c r="G901" s="130" t="str">
        <f ca="1">IFERROR(IF($C901="","",VLOOKUP(FİLTRE!$C901,'SKT LİSTESİ'!$F:$S,8,0)),"")</f>
        <v/>
      </c>
      <c r="H901" s="131" t="str">
        <f ca="1">IF(E901="","",IF($C901="","",VLOOKUP(FİLTRE!$C901,'SKT LİSTESİ'!$F:$S,9,0)))</f>
        <v/>
      </c>
      <c r="I901" s="132" t="str">
        <f ca="1">IFERROR(IF($C901="","",VLOOKUP(FİLTRE!$C901,'SKT LİSTESİ'!$F:$S,10,0)),"")</f>
        <v/>
      </c>
      <c r="J901" s="133" t="str">
        <f ca="1">IFERROR(IF($C901="","",VLOOKUP(FİLTRE!$C901,'SKT LİSTESİ'!$F:$S,11,0)),"")</f>
        <v/>
      </c>
      <c r="K901" s="134" t="str">
        <f ca="1">IFERROR(IF($C901="","",VLOOKUP(FİLTRE!$C901,'SKT LİSTESİ'!$F:$S,12,0)),"")</f>
        <v/>
      </c>
      <c r="L901" s="134" t="str">
        <f ca="1">IFERROR(IF($C901="","",VLOOKUP(FİLTRE!$C901,'SKT LİSTESİ'!$F:$S,13,0)),"")</f>
        <v/>
      </c>
      <c r="M901" s="135" t="str">
        <f ca="1">IFERROR(IF($C901="","",VLOOKUP(FİLTRE!$C901,'SKT LİSTESİ'!$F:$AJ,14,0)),"")</f>
        <v/>
      </c>
      <c r="N901" s="31" t="str">
        <f ca="1">IFERROR(IF($C901="","",VLOOKUP(FİLTRE!$C901,'SKT LİSTESİ'!$F:$AJ,22,0)),"")</f>
        <v/>
      </c>
      <c r="O901" s="136" t="str">
        <f ca="1">IFERROR(IF($C901="","",VLOOKUP(FİLTRE!$C901,'SKT LİSTESİ'!$F:$AJ,23,0)),"")</f>
        <v/>
      </c>
      <c r="P901" s="31"/>
      <c r="Q901" s="31"/>
      <c r="R901" s="137" t="str">
        <f ca="1">(IFERROR(IF($C901="","",VLOOKUP(FİLTRE!$C901,'SKT LİSTESİ'!$F:$AJ,15,0)),""))</f>
        <v/>
      </c>
      <c r="S901" s="138" t="str">
        <f ca="1">IFERROR(IF($C901="","",VLOOKUP(FİLTRE!$C901,'SKT LİSTESİ'!$F:$AJ,16,0)),"")</f>
        <v/>
      </c>
      <c r="AF901" s="179" t="str">
        <f t="shared" ca="1" si="54"/>
        <v/>
      </c>
      <c r="AG901" s="179">
        <f t="shared" ca="1" si="55"/>
        <v>0</v>
      </c>
      <c r="AH901" s="179">
        <f t="shared" ca="1" si="56"/>
        <v>0</v>
      </c>
    </row>
    <row r="902" spans="2:34" ht="15.75" x14ac:dyDescent="0.25">
      <c r="B902">
        <f t="shared" ca="1" si="53"/>
        <v>890</v>
      </c>
      <c r="C902" t="str">
        <f ca="1">IFERROR(VLOOKUP(B902,'SKT LİSTESİ'!F:F,1,0),"")</f>
        <v/>
      </c>
      <c r="E902" s="128" t="str">
        <f ca="1">IFERROR(IF($C902="","",VLOOKUP(FİLTRE!$C902,'SKT LİSTESİ'!$F:$S,5,0)),"")</f>
        <v/>
      </c>
      <c r="F902" s="129" t="str">
        <f ca="1">IFERROR(IF($C902="","",VLOOKUP(FİLTRE!$C902,'SKT LİSTESİ'!$F:$S,7,0)),"")</f>
        <v/>
      </c>
      <c r="G902" s="130" t="str">
        <f ca="1">IFERROR(IF($C902="","",VLOOKUP(FİLTRE!$C902,'SKT LİSTESİ'!$F:$S,8,0)),"")</f>
        <v/>
      </c>
      <c r="H902" s="131" t="str">
        <f ca="1">IF(E902="","",IF($C902="","",VLOOKUP(FİLTRE!$C902,'SKT LİSTESİ'!$F:$S,9,0)))</f>
        <v/>
      </c>
      <c r="I902" s="132" t="str">
        <f ca="1">IFERROR(IF($C902="","",VLOOKUP(FİLTRE!$C902,'SKT LİSTESİ'!$F:$S,10,0)),"")</f>
        <v/>
      </c>
      <c r="J902" s="133" t="str">
        <f ca="1">IFERROR(IF($C902="","",VLOOKUP(FİLTRE!$C902,'SKT LİSTESİ'!$F:$S,11,0)),"")</f>
        <v/>
      </c>
      <c r="K902" s="134" t="str">
        <f ca="1">IFERROR(IF($C902="","",VLOOKUP(FİLTRE!$C902,'SKT LİSTESİ'!$F:$S,12,0)),"")</f>
        <v/>
      </c>
      <c r="L902" s="134" t="str">
        <f ca="1">IFERROR(IF($C902="","",VLOOKUP(FİLTRE!$C902,'SKT LİSTESİ'!$F:$S,13,0)),"")</f>
        <v/>
      </c>
      <c r="M902" s="135" t="str">
        <f ca="1">IFERROR(IF($C902="","",VLOOKUP(FİLTRE!$C902,'SKT LİSTESİ'!$F:$AJ,14,0)),"")</f>
        <v/>
      </c>
      <c r="N902" s="31" t="str">
        <f ca="1">IFERROR(IF($C902="","",VLOOKUP(FİLTRE!$C902,'SKT LİSTESİ'!$F:$AJ,22,0)),"")</f>
        <v/>
      </c>
      <c r="O902" s="136" t="str">
        <f ca="1">IFERROR(IF($C902="","",VLOOKUP(FİLTRE!$C902,'SKT LİSTESİ'!$F:$AJ,23,0)),"")</f>
        <v/>
      </c>
      <c r="P902" s="31"/>
      <c r="Q902" s="31"/>
      <c r="R902" s="137" t="str">
        <f ca="1">(IFERROR(IF($C902="","",VLOOKUP(FİLTRE!$C902,'SKT LİSTESİ'!$F:$AJ,15,0)),""))</f>
        <v/>
      </c>
      <c r="S902" s="138" t="str">
        <f ca="1">IFERROR(IF($C902="","",VLOOKUP(FİLTRE!$C902,'SKT LİSTESİ'!$F:$AJ,16,0)),"")</f>
        <v/>
      </c>
      <c r="AF902" s="179" t="str">
        <f t="shared" ca="1" si="54"/>
        <v/>
      </c>
      <c r="AG902" s="179">
        <f t="shared" ca="1" si="55"/>
        <v>0</v>
      </c>
      <c r="AH902" s="179">
        <f t="shared" ca="1" si="56"/>
        <v>0</v>
      </c>
    </row>
    <row r="903" spans="2:34" ht="15.75" x14ac:dyDescent="0.25">
      <c r="B903">
        <f t="shared" ca="1" si="53"/>
        <v>891</v>
      </c>
      <c r="C903" t="str">
        <f ca="1">IFERROR(VLOOKUP(B903,'SKT LİSTESİ'!F:F,1,0),"")</f>
        <v/>
      </c>
      <c r="E903" s="128" t="str">
        <f ca="1">IFERROR(IF($C903="","",VLOOKUP(FİLTRE!$C903,'SKT LİSTESİ'!$F:$S,5,0)),"")</f>
        <v/>
      </c>
      <c r="F903" s="129" t="str">
        <f ca="1">IFERROR(IF($C903="","",VLOOKUP(FİLTRE!$C903,'SKT LİSTESİ'!$F:$S,7,0)),"")</f>
        <v/>
      </c>
      <c r="G903" s="130" t="str">
        <f ca="1">IFERROR(IF($C903="","",VLOOKUP(FİLTRE!$C903,'SKT LİSTESİ'!$F:$S,8,0)),"")</f>
        <v/>
      </c>
      <c r="H903" s="131" t="str">
        <f ca="1">IF(E903="","",IF($C903="","",VLOOKUP(FİLTRE!$C903,'SKT LİSTESİ'!$F:$S,9,0)))</f>
        <v/>
      </c>
      <c r="I903" s="132" t="str">
        <f ca="1">IFERROR(IF($C903="","",VLOOKUP(FİLTRE!$C903,'SKT LİSTESİ'!$F:$S,10,0)),"")</f>
        <v/>
      </c>
      <c r="J903" s="133" t="str">
        <f ca="1">IFERROR(IF($C903="","",VLOOKUP(FİLTRE!$C903,'SKT LİSTESİ'!$F:$S,11,0)),"")</f>
        <v/>
      </c>
      <c r="K903" s="134" t="str">
        <f ca="1">IFERROR(IF($C903="","",VLOOKUP(FİLTRE!$C903,'SKT LİSTESİ'!$F:$S,12,0)),"")</f>
        <v/>
      </c>
      <c r="L903" s="134" t="str">
        <f ca="1">IFERROR(IF($C903="","",VLOOKUP(FİLTRE!$C903,'SKT LİSTESİ'!$F:$S,13,0)),"")</f>
        <v/>
      </c>
      <c r="M903" s="135" t="str">
        <f ca="1">IFERROR(IF($C903="","",VLOOKUP(FİLTRE!$C903,'SKT LİSTESİ'!$F:$AJ,14,0)),"")</f>
        <v/>
      </c>
      <c r="N903" s="31" t="str">
        <f ca="1">IFERROR(IF($C903="","",VLOOKUP(FİLTRE!$C903,'SKT LİSTESİ'!$F:$AJ,22,0)),"")</f>
        <v/>
      </c>
      <c r="O903" s="136" t="str">
        <f ca="1">IFERROR(IF($C903="","",VLOOKUP(FİLTRE!$C903,'SKT LİSTESİ'!$F:$AJ,23,0)),"")</f>
        <v/>
      </c>
      <c r="P903" s="31"/>
      <c r="Q903" s="31"/>
      <c r="R903" s="137" t="str">
        <f ca="1">(IFERROR(IF($C903="","",VLOOKUP(FİLTRE!$C903,'SKT LİSTESİ'!$F:$AJ,15,0)),""))</f>
        <v/>
      </c>
      <c r="S903" s="138" t="str">
        <f ca="1">IFERROR(IF($C903="","",VLOOKUP(FİLTRE!$C903,'SKT LİSTESİ'!$F:$AJ,16,0)),"")</f>
        <v/>
      </c>
      <c r="AF903" s="179" t="str">
        <f t="shared" ca="1" si="54"/>
        <v/>
      </c>
      <c r="AG903" s="179">
        <f t="shared" ca="1" si="55"/>
        <v>0</v>
      </c>
      <c r="AH903" s="179">
        <f t="shared" ca="1" si="56"/>
        <v>0</v>
      </c>
    </row>
    <row r="904" spans="2:34" ht="15.75" x14ac:dyDescent="0.25">
      <c r="B904">
        <f t="shared" ca="1" si="53"/>
        <v>892</v>
      </c>
      <c r="C904" t="str">
        <f ca="1">IFERROR(VLOOKUP(B904,'SKT LİSTESİ'!F:F,1,0),"")</f>
        <v/>
      </c>
      <c r="E904" s="128" t="str">
        <f ca="1">IFERROR(IF($C904="","",VLOOKUP(FİLTRE!$C904,'SKT LİSTESİ'!$F:$S,5,0)),"")</f>
        <v/>
      </c>
      <c r="F904" s="129" t="str">
        <f ca="1">IFERROR(IF($C904="","",VLOOKUP(FİLTRE!$C904,'SKT LİSTESİ'!$F:$S,7,0)),"")</f>
        <v/>
      </c>
      <c r="G904" s="130" t="str">
        <f ca="1">IFERROR(IF($C904="","",VLOOKUP(FİLTRE!$C904,'SKT LİSTESİ'!$F:$S,8,0)),"")</f>
        <v/>
      </c>
      <c r="H904" s="131" t="str">
        <f ca="1">IF(E904="","",IF($C904="","",VLOOKUP(FİLTRE!$C904,'SKT LİSTESİ'!$F:$S,9,0)))</f>
        <v/>
      </c>
      <c r="I904" s="132" t="str">
        <f ca="1">IFERROR(IF($C904="","",VLOOKUP(FİLTRE!$C904,'SKT LİSTESİ'!$F:$S,10,0)),"")</f>
        <v/>
      </c>
      <c r="J904" s="133" t="str">
        <f ca="1">IFERROR(IF($C904="","",VLOOKUP(FİLTRE!$C904,'SKT LİSTESİ'!$F:$S,11,0)),"")</f>
        <v/>
      </c>
      <c r="K904" s="134" t="str">
        <f ca="1">IFERROR(IF($C904="","",VLOOKUP(FİLTRE!$C904,'SKT LİSTESİ'!$F:$S,12,0)),"")</f>
        <v/>
      </c>
      <c r="L904" s="134" t="str">
        <f ca="1">IFERROR(IF($C904="","",VLOOKUP(FİLTRE!$C904,'SKT LİSTESİ'!$F:$S,13,0)),"")</f>
        <v/>
      </c>
      <c r="M904" s="135" t="str">
        <f ca="1">IFERROR(IF($C904="","",VLOOKUP(FİLTRE!$C904,'SKT LİSTESİ'!$F:$AJ,14,0)),"")</f>
        <v/>
      </c>
      <c r="N904" s="31" t="str">
        <f ca="1">IFERROR(IF($C904="","",VLOOKUP(FİLTRE!$C904,'SKT LİSTESİ'!$F:$AJ,22,0)),"")</f>
        <v/>
      </c>
      <c r="O904" s="136" t="str">
        <f ca="1">IFERROR(IF($C904="","",VLOOKUP(FİLTRE!$C904,'SKT LİSTESİ'!$F:$AJ,23,0)),"")</f>
        <v/>
      </c>
      <c r="P904" s="31"/>
      <c r="Q904" s="31"/>
      <c r="R904" s="137" t="str">
        <f ca="1">(IFERROR(IF($C904="","",VLOOKUP(FİLTRE!$C904,'SKT LİSTESİ'!$F:$AJ,15,0)),""))</f>
        <v/>
      </c>
      <c r="S904" s="138" t="str">
        <f ca="1">IFERROR(IF($C904="","",VLOOKUP(FİLTRE!$C904,'SKT LİSTESİ'!$F:$AJ,16,0)),"")</f>
        <v/>
      </c>
      <c r="AF904" s="179" t="str">
        <f t="shared" ca="1" si="54"/>
        <v/>
      </c>
      <c r="AG904" s="179">
        <f t="shared" ca="1" si="55"/>
        <v>0</v>
      </c>
      <c r="AH904" s="179">
        <f t="shared" ca="1" si="56"/>
        <v>0</v>
      </c>
    </row>
    <row r="905" spans="2:34" ht="15.75" x14ac:dyDescent="0.25">
      <c r="B905">
        <f t="shared" ca="1" si="53"/>
        <v>893</v>
      </c>
      <c r="C905" t="str">
        <f ca="1">IFERROR(VLOOKUP(B905,'SKT LİSTESİ'!F:F,1,0),"")</f>
        <v/>
      </c>
      <c r="E905" s="128" t="str">
        <f ca="1">IFERROR(IF($C905="","",VLOOKUP(FİLTRE!$C905,'SKT LİSTESİ'!$F:$S,5,0)),"")</f>
        <v/>
      </c>
      <c r="F905" s="129" t="str">
        <f ca="1">IFERROR(IF($C905="","",VLOOKUP(FİLTRE!$C905,'SKT LİSTESİ'!$F:$S,7,0)),"")</f>
        <v/>
      </c>
      <c r="G905" s="130" t="str">
        <f ca="1">IFERROR(IF($C905="","",VLOOKUP(FİLTRE!$C905,'SKT LİSTESİ'!$F:$S,8,0)),"")</f>
        <v/>
      </c>
      <c r="H905" s="131" t="str">
        <f ca="1">IF(E905="","",IF($C905="","",VLOOKUP(FİLTRE!$C905,'SKT LİSTESİ'!$F:$S,9,0)))</f>
        <v/>
      </c>
      <c r="I905" s="132" t="str">
        <f ca="1">IFERROR(IF($C905="","",VLOOKUP(FİLTRE!$C905,'SKT LİSTESİ'!$F:$S,10,0)),"")</f>
        <v/>
      </c>
      <c r="J905" s="133" t="str">
        <f ca="1">IFERROR(IF($C905="","",VLOOKUP(FİLTRE!$C905,'SKT LİSTESİ'!$F:$S,11,0)),"")</f>
        <v/>
      </c>
      <c r="K905" s="134" t="str">
        <f ca="1">IFERROR(IF($C905="","",VLOOKUP(FİLTRE!$C905,'SKT LİSTESİ'!$F:$S,12,0)),"")</f>
        <v/>
      </c>
      <c r="L905" s="134" t="str">
        <f ca="1">IFERROR(IF($C905="","",VLOOKUP(FİLTRE!$C905,'SKT LİSTESİ'!$F:$S,13,0)),"")</f>
        <v/>
      </c>
      <c r="M905" s="135" t="str">
        <f ca="1">IFERROR(IF($C905="","",VLOOKUP(FİLTRE!$C905,'SKT LİSTESİ'!$F:$AJ,14,0)),"")</f>
        <v/>
      </c>
      <c r="N905" s="31" t="str">
        <f ca="1">IFERROR(IF($C905="","",VLOOKUP(FİLTRE!$C905,'SKT LİSTESİ'!$F:$AJ,22,0)),"")</f>
        <v/>
      </c>
      <c r="O905" s="136" t="str">
        <f ca="1">IFERROR(IF($C905="","",VLOOKUP(FİLTRE!$C905,'SKT LİSTESİ'!$F:$AJ,23,0)),"")</f>
        <v/>
      </c>
      <c r="P905" s="31"/>
      <c r="Q905" s="31"/>
      <c r="R905" s="137" t="str">
        <f ca="1">(IFERROR(IF($C905="","",VLOOKUP(FİLTRE!$C905,'SKT LİSTESİ'!$F:$AJ,15,0)),""))</f>
        <v/>
      </c>
      <c r="S905" s="138" t="str">
        <f ca="1">IFERROR(IF($C905="","",VLOOKUP(FİLTRE!$C905,'SKT LİSTESİ'!$F:$AJ,16,0)),"")</f>
        <v/>
      </c>
      <c r="AF905" s="179" t="str">
        <f t="shared" ca="1" si="54"/>
        <v/>
      </c>
      <c r="AG905" s="179">
        <f t="shared" ca="1" si="55"/>
        <v>0</v>
      </c>
      <c r="AH905" s="179">
        <f t="shared" ca="1" si="56"/>
        <v>0</v>
      </c>
    </row>
    <row r="906" spans="2:34" ht="15.75" x14ac:dyDescent="0.25">
      <c r="B906">
        <f t="shared" ca="1" si="53"/>
        <v>894</v>
      </c>
      <c r="C906" t="str">
        <f ca="1">IFERROR(VLOOKUP(B906,'SKT LİSTESİ'!F:F,1,0),"")</f>
        <v/>
      </c>
      <c r="E906" s="128" t="str">
        <f ca="1">IFERROR(IF($C906="","",VLOOKUP(FİLTRE!$C906,'SKT LİSTESİ'!$F:$S,5,0)),"")</f>
        <v/>
      </c>
      <c r="F906" s="129" t="str">
        <f ca="1">IFERROR(IF($C906="","",VLOOKUP(FİLTRE!$C906,'SKT LİSTESİ'!$F:$S,7,0)),"")</f>
        <v/>
      </c>
      <c r="G906" s="130" t="str">
        <f ca="1">IFERROR(IF($C906="","",VLOOKUP(FİLTRE!$C906,'SKT LİSTESİ'!$F:$S,8,0)),"")</f>
        <v/>
      </c>
      <c r="H906" s="131" t="str">
        <f ca="1">IF(E906="","",IF($C906="","",VLOOKUP(FİLTRE!$C906,'SKT LİSTESİ'!$F:$S,9,0)))</f>
        <v/>
      </c>
      <c r="I906" s="132" t="str">
        <f ca="1">IFERROR(IF($C906="","",VLOOKUP(FİLTRE!$C906,'SKT LİSTESİ'!$F:$S,10,0)),"")</f>
        <v/>
      </c>
      <c r="J906" s="133" t="str">
        <f ca="1">IFERROR(IF($C906="","",VLOOKUP(FİLTRE!$C906,'SKT LİSTESİ'!$F:$S,11,0)),"")</f>
        <v/>
      </c>
      <c r="K906" s="134" t="str">
        <f ca="1">IFERROR(IF($C906="","",VLOOKUP(FİLTRE!$C906,'SKT LİSTESİ'!$F:$S,12,0)),"")</f>
        <v/>
      </c>
      <c r="L906" s="134" t="str">
        <f ca="1">IFERROR(IF($C906="","",VLOOKUP(FİLTRE!$C906,'SKT LİSTESİ'!$F:$S,13,0)),"")</f>
        <v/>
      </c>
      <c r="M906" s="135" t="str">
        <f ca="1">IFERROR(IF($C906="","",VLOOKUP(FİLTRE!$C906,'SKT LİSTESİ'!$F:$AJ,14,0)),"")</f>
        <v/>
      </c>
      <c r="N906" s="31" t="str">
        <f ca="1">IFERROR(IF($C906="","",VLOOKUP(FİLTRE!$C906,'SKT LİSTESİ'!$F:$AJ,22,0)),"")</f>
        <v/>
      </c>
      <c r="O906" s="136" t="str">
        <f ca="1">IFERROR(IF($C906="","",VLOOKUP(FİLTRE!$C906,'SKT LİSTESİ'!$F:$AJ,23,0)),"")</f>
        <v/>
      </c>
      <c r="P906" s="31"/>
      <c r="Q906" s="31"/>
      <c r="R906" s="137" t="str">
        <f ca="1">(IFERROR(IF($C906="","",VLOOKUP(FİLTRE!$C906,'SKT LİSTESİ'!$F:$AJ,15,0)),""))</f>
        <v/>
      </c>
      <c r="S906" s="138" t="str">
        <f ca="1">IFERROR(IF($C906="","",VLOOKUP(FİLTRE!$C906,'SKT LİSTESİ'!$F:$AJ,16,0)),"")</f>
        <v/>
      </c>
      <c r="AF906" s="179" t="str">
        <f t="shared" ca="1" si="54"/>
        <v/>
      </c>
      <c r="AG906" s="179">
        <f t="shared" ca="1" si="55"/>
        <v>0</v>
      </c>
      <c r="AH906" s="179">
        <f t="shared" ca="1" si="56"/>
        <v>0</v>
      </c>
    </row>
    <row r="907" spans="2:34" ht="15.75" x14ac:dyDescent="0.25">
      <c r="B907">
        <f t="shared" ca="1" si="53"/>
        <v>895</v>
      </c>
      <c r="C907" t="str">
        <f ca="1">IFERROR(VLOOKUP(B907,'SKT LİSTESİ'!F:F,1,0),"")</f>
        <v/>
      </c>
      <c r="E907" s="128" t="str">
        <f ca="1">IFERROR(IF($C907="","",VLOOKUP(FİLTRE!$C907,'SKT LİSTESİ'!$F:$S,5,0)),"")</f>
        <v/>
      </c>
      <c r="F907" s="129" t="str">
        <f ca="1">IFERROR(IF($C907="","",VLOOKUP(FİLTRE!$C907,'SKT LİSTESİ'!$F:$S,7,0)),"")</f>
        <v/>
      </c>
      <c r="G907" s="130" t="str">
        <f ca="1">IFERROR(IF($C907="","",VLOOKUP(FİLTRE!$C907,'SKT LİSTESİ'!$F:$S,8,0)),"")</f>
        <v/>
      </c>
      <c r="H907" s="131" t="str">
        <f ca="1">IF(E907="","",IF($C907="","",VLOOKUP(FİLTRE!$C907,'SKT LİSTESİ'!$F:$S,9,0)))</f>
        <v/>
      </c>
      <c r="I907" s="132" t="str">
        <f ca="1">IFERROR(IF($C907="","",VLOOKUP(FİLTRE!$C907,'SKT LİSTESİ'!$F:$S,10,0)),"")</f>
        <v/>
      </c>
      <c r="J907" s="133" t="str">
        <f ca="1">IFERROR(IF($C907="","",VLOOKUP(FİLTRE!$C907,'SKT LİSTESİ'!$F:$S,11,0)),"")</f>
        <v/>
      </c>
      <c r="K907" s="134" t="str">
        <f ca="1">IFERROR(IF($C907="","",VLOOKUP(FİLTRE!$C907,'SKT LİSTESİ'!$F:$S,12,0)),"")</f>
        <v/>
      </c>
      <c r="L907" s="134" t="str">
        <f ca="1">IFERROR(IF($C907="","",VLOOKUP(FİLTRE!$C907,'SKT LİSTESİ'!$F:$S,13,0)),"")</f>
        <v/>
      </c>
      <c r="M907" s="135" t="str">
        <f ca="1">IFERROR(IF($C907="","",VLOOKUP(FİLTRE!$C907,'SKT LİSTESİ'!$F:$AJ,14,0)),"")</f>
        <v/>
      </c>
      <c r="N907" s="31" t="str">
        <f ca="1">IFERROR(IF($C907="","",VLOOKUP(FİLTRE!$C907,'SKT LİSTESİ'!$F:$AJ,22,0)),"")</f>
        <v/>
      </c>
      <c r="O907" s="136" t="str">
        <f ca="1">IFERROR(IF($C907="","",VLOOKUP(FİLTRE!$C907,'SKT LİSTESİ'!$F:$AJ,23,0)),"")</f>
        <v/>
      </c>
      <c r="P907" s="31"/>
      <c r="Q907" s="31"/>
      <c r="R907" s="137" t="str">
        <f ca="1">(IFERROR(IF($C907="","",VLOOKUP(FİLTRE!$C907,'SKT LİSTESİ'!$F:$AJ,15,0)),""))</f>
        <v/>
      </c>
      <c r="S907" s="138" t="str">
        <f ca="1">IFERROR(IF($C907="","",VLOOKUP(FİLTRE!$C907,'SKT LİSTESİ'!$F:$AJ,16,0)),"")</f>
        <v/>
      </c>
      <c r="AF907" s="179" t="str">
        <f t="shared" ca="1" si="54"/>
        <v/>
      </c>
      <c r="AG907" s="179">
        <f t="shared" ca="1" si="55"/>
        <v>0</v>
      </c>
      <c r="AH907" s="179">
        <f t="shared" ca="1" si="56"/>
        <v>0</v>
      </c>
    </row>
    <row r="908" spans="2:34" ht="15.75" x14ac:dyDescent="0.25">
      <c r="B908">
        <f t="shared" ca="1" si="53"/>
        <v>896</v>
      </c>
      <c r="C908" t="str">
        <f ca="1">IFERROR(VLOOKUP(B908,'SKT LİSTESİ'!F:F,1,0),"")</f>
        <v/>
      </c>
      <c r="E908" s="128" t="str">
        <f ca="1">IFERROR(IF($C908="","",VLOOKUP(FİLTRE!$C908,'SKT LİSTESİ'!$F:$S,5,0)),"")</f>
        <v/>
      </c>
      <c r="F908" s="129" t="str">
        <f ca="1">IFERROR(IF($C908="","",VLOOKUP(FİLTRE!$C908,'SKT LİSTESİ'!$F:$S,7,0)),"")</f>
        <v/>
      </c>
      <c r="G908" s="130" t="str">
        <f ca="1">IFERROR(IF($C908="","",VLOOKUP(FİLTRE!$C908,'SKT LİSTESİ'!$F:$S,8,0)),"")</f>
        <v/>
      </c>
      <c r="H908" s="131" t="str">
        <f ca="1">IF(E908="","",IF($C908="","",VLOOKUP(FİLTRE!$C908,'SKT LİSTESİ'!$F:$S,9,0)))</f>
        <v/>
      </c>
      <c r="I908" s="132" t="str">
        <f ca="1">IFERROR(IF($C908="","",VLOOKUP(FİLTRE!$C908,'SKT LİSTESİ'!$F:$S,10,0)),"")</f>
        <v/>
      </c>
      <c r="J908" s="133" t="str">
        <f ca="1">IFERROR(IF($C908="","",VLOOKUP(FİLTRE!$C908,'SKT LİSTESİ'!$F:$S,11,0)),"")</f>
        <v/>
      </c>
      <c r="K908" s="134" t="str">
        <f ca="1">IFERROR(IF($C908="","",VLOOKUP(FİLTRE!$C908,'SKT LİSTESİ'!$F:$S,12,0)),"")</f>
        <v/>
      </c>
      <c r="L908" s="134" t="str">
        <f ca="1">IFERROR(IF($C908="","",VLOOKUP(FİLTRE!$C908,'SKT LİSTESİ'!$F:$S,13,0)),"")</f>
        <v/>
      </c>
      <c r="M908" s="135" t="str">
        <f ca="1">IFERROR(IF($C908="","",VLOOKUP(FİLTRE!$C908,'SKT LİSTESİ'!$F:$AJ,14,0)),"")</f>
        <v/>
      </c>
      <c r="N908" s="31" t="str">
        <f ca="1">IFERROR(IF($C908="","",VLOOKUP(FİLTRE!$C908,'SKT LİSTESİ'!$F:$AJ,22,0)),"")</f>
        <v/>
      </c>
      <c r="O908" s="136" t="str">
        <f ca="1">IFERROR(IF($C908="","",VLOOKUP(FİLTRE!$C908,'SKT LİSTESİ'!$F:$AJ,23,0)),"")</f>
        <v/>
      </c>
      <c r="P908" s="31"/>
      <c r="Q908" s="31"/>
      <c r="R908" s="137" t="str">
        <f ca="1">(IFERROR(IF($C908="","",VLOOKUP(FİLTRE!$C908,'SKT LİSTESİ'!$F:$AJ,15,0)),""))</f>
        <v/>
      </c>
      <c r="S908" s="138" t="str">
        <f ca="1">IFERROR(IF($C908="","",VLOOKUP(FİLTRE!$C908,'SKT LİSTESİ'!$F:$AJ,16,0)),"")</f>
        <v/>
      </c>
      <c r="AF908" s="179" t="str">
        <f t="shared" ca="1" si="54"/>
        <v/>
      </c>
      <c r="AG908" s="179">
        <f t="shared" ca="1" si="55"/>
        <v>0</v>
      </c>
      <c r="AH908" s="179">
        <f t="shared" ca="1" si="56"/>
        <v>0</v>
      </c>
    </row>
    <row r="909" spans="2:34" ht="15.75" x14ac:dyDescent="0.25">
      <c r="B909">
        <f t="shared" ca="1" si="53"/>
        <v>897</v>
      </c>
      <c r="C909" t="str">
        <f ca="1">IFERROR(VLOOKUP(B909,'SKT LİSTESİ'!F:F,1,0),"")</f>
        <v/>
      </c>
      <c r="E909" s="128" t="str">
        <f ca="1">IFERROR(IF($C909="","",VLOOKUP(FİLTRE!$C909,'SKT LİSTESİ'!$F:$S,5,0)),"")</f>
        <v/>
      </c>
      <c r="F909" s="129" t="str">
        <f ca="1">IFERROR(IF($C909="","",VLOOKUP(FİLTRE!$C909,'SKT LİSTESİ'!$F:$S,7,0)),"")</f>
        <v/>
      </c>
      <c r="G909" s="130" t="str">
        <f ca="1">IFERROR(IF($C909="","",VLOOKUP(FİLTRE!$C909,'SKT LİSTESİ'!$F:$S,8,0)),"")</f>
        <v/>
      </c>
      <c r="H909" s="131" t="str">
        <f ca="1">IF(E909="","",IF($C909="","",VLOOKUP(FİLTRE!$C909,'SKT LİSTESİ'!$F:$S,9,0)))</f>
        <v/>
      </c>
      <c r="I909" s="132" t="str">
        <f ca="1">IFERROR(IF($C909="","",VLOOKUP(FİLTRE!$C909,'SKT LİSTESİ'!$F:$S,10,0)),"")</f>
        <v/>
      </c>
      <c r="J909" s="133" t="str">
        <f ca="1">IFERROR(IF($C909="","",VLOOKUP(FİLTRE!$C909,'SKT LİSTESİ'!$F:$S,11,0)),"")</f>
        <v/>
      </c>
      <c r="K909" s="134" t="str">
        <f ca="1">IFERROR(IF($C909="","",VLOOKUP(FİLTRE!$C909,'SKT LİSTESİ'!$F:$S,12,0)),"")</f>
        <v/>
      </c>
      <c r="L909" s="134" t="str">
        <f ca="1">IFERROR(IF($C909="","",VLOOKUP(FİLTRE!$C909,'SKT LİSTESİ'!$F:$S,13,0)),"")</f>
        <v/>
      </c>
      <c r="M909" s="135" t="str">
        <f ca="1">IFERROR(IF($C909="","",VLOOKUP(FİLTRE!$C909,'SKT LİSTESİ'!$F:$AJ,14,0)),"")</f>
        <v/>
      </c>
      <c r="N909" s="31" t="str">
        <f ca="1">IFERROR(IF($C909="","",VLOOKUP(FİLTRE!$C909,'SKT LİSTESİ'!$F:$AJ,22,0)),"")</f>
        <v/>
      </c>
      <c r="O909" s="136" t="str">
        <f ca="1">IFERROR(IF($C909="","",VLOOKUP(FİLTRE!$C909,'SKT LİSTESİ'!$F:$AJ,23,0)),"")</f>
        <v/>
      </c>
      <c r="P909" s="31"/>
      <c r="Q909" s="31"/>
      <c r="R909" s="137" t="str">
        <f ca="1">(IFERROR(IF($C909="","",VLOOKUP(FİLTRE!$C909,'SKT LİSTESİ'!$F:$AJ,15,0)),""))</f>
        <v/>
      </c>
      <c r="S909" s="138" t="str">
        <f ca="1">IFERROR(IF($C909="","",VLOOKUP(FİLTRE!$C909,'SKT LİSTESİ'!$F:$AJ,16,0)),"")</f>
        <v/>
      </c>
      <c r="AF909" s="179" t="str">
        <f t="shared" ca="1" si="54"/>
        <v/>
      </c>
      <c r="AG909" s="179">
        <f t="shared" ca="1" si="55"/>
        <v>0</v>
      </c>
      <c r="AH909" s="179">
        <f t="shared" ca="1" si="56"/>
        <v>0</v>
      </c>
    </row>
    <row r="910" spans="2:34" ht="15.75" x14ac:dyDescent="0.25">
      <c r="B910">
        <f t="shared" ref="B910:B973" ca="1" si="57">IF($Y$2=1,(ROW()-12),"")</f>
        <v>898</v>
      </c>
      <c r="C910" t="str">
        <f ca="1">IFERROR(VLOOKUP(B910,'SKT LİSTESİ'!F:F,1,0),"")</f>
        <v/>
      </c>
      <c r="E910" s="128" t="str">
        <f ca="1">IFERROR(IF($C910="","",VLOOKUP(FİLTRE!$C910,'SKT LİSTESİ'!$F:$S,5,0)),"")</f>
        <v/>
      </c>
      <c r="F910" s="129" t="str">
        <f ca="1">IFERROR(IF($C910="","",VLOOKUP(FİLTRE!$C910,'SKT LİSTESİ'!$F:$S,7,0)),"")</f>
        <v/>
      </c>
      <c r="G910" s="130" t="str">
        <f ca="1">IFERROR(IF($C910="","",VLOOKUP(FİLTRE!$C910,'SKT LİSTESİ'!$F:$S,8,0)),"")</f>
        <v/>
      </c>
      <c r="H910" s="131" t="str">
        <f ca="1">IF(E910="","",IF($C910="","",VLOOKUP(FİLTRE!$C910,'SKT LİSTESİ'!$F:$S,9,0)))</f>
        <v/>
      </c>
      <c r="I910" s="132" t="str">
        <f ca="1">IFERROR(IF($C910="","",VLOOKUP(FİLTRE!$C910,'SKT LİSTESİ'!$F:$S,10,0)),"")</f>
        <v/>
      </c>
      <c r="J910" s="133" t="str">
        <f ca="1">IFERROR(IF($C910="","",VLOOKUP(FİLTRE!$C910,'SKT LİSTESİ'!$F:$S,11,0)),"")</f>
        <v/>
      </c>
      <c r="K910" s="134" t="str">
        <f ca="1">IFERROR(IF($C910="","",VLOOKUP(FİLTRE!$C910,'SKT LİSTESİ'!$F:$S,12,0)),"")</f>
        <v/>
      </c>
      <c r="L910" s="134" t="str">
        <f ca="1">IFERROR(IF($C910="","",VLOOKUP(FİLTRE!$C910,'SKT LİSTESİ'!$F:$S,13,0)),"")</f>
        <v/>
      </c>
      <c r="M910" s="135" t="str">
        <f ca="1">IFERROR(IF($C910="","",VLOOKUP(FİLTRE!$C910,'SKT LİSTESİ'!$F:$AJ,14,0)),"")</f>
        <v/>
      </c>
      <c r="N910" s="31" t="str">
        <f ca="1">IFERROR(IF($C910="","",VLOOKUP(FİLTRE!$C910,'SKT LİSTESİ'!$F:$AJ,22,0)),"")</f>
        <v/>
      </c>
      <c r="O910" s="136" t="str">
        <f ca="1">IFERROR(IF($C910="","",VLOOKUP(FİLTRE!$C910,'SKT LİSTESİ'!$F:$AJ,23,0)),"")</f>
        <v/>
      </c>
      <c r="P910" s="31"/>
      <c r="Q910" s="31"/>
      <c r="R910" s="137" t="str">
        <f ca="1">(IFERROR(IF($C910="","",VLOOKUP(FİLTRE!$C910,'SKT LİSTESİ'!$F:$AJ,15,0)),""))</f>
        <v/>
      </c>
      <c r="S910" s="138" t="str">
        <f ca="1">IFERROR(IF($C910="","",VLOOKUP(FİLTRE!$C910,'SKT LİSTESİ'!$F:$AJ,16,0)),"")</f>
        <v/>
      </c>
      <c r="AF910" s="179" t="str">
        <f t="shared" ref="AF910:AF973" ca="1" si="58">IF(E910&lt;&gt;"SAYIM",K910,
(IF(AND(E910="SAYIM",R910=0),0,(COUNTIFS(E:E,"SAYIM",F:F,F910,R:R,"&gt;"&amp;0)))))</f>
        <v/>
      </c>
      <c r="AG910" s="179">
        <f t="shared" ref="AG910:AG973" ca="1" si="59">IF(E910="SAYIM",(IFERROR(R910/AF910,0)),0)</f>
        <v>0</v>
      </c>
      <c r="AH910" s="179">
        <f t="shared" ref="AH910:AH973" ca="1" si="60">IF(E910="SAYIM",(IFERROR(S910/AF910,0)),0)</f>
        <v>0</v>
      </c>
    </row>
    <row r="911" spans="2:34" ht="15.75" x14ac:dyDescent="0.25">
      <c r="B911">
        <f t="shared" ca="1" si="57"/>
        <v>899</v>
      </c>
      <c r="C911" t="str">
        <f ca="1">IFERROR(VLOOKUP(B911,'SKT LİSTESİ'!F:F,1,0),"")</f>
        <v/>
      </c>
      <c r="E911" s="128" t="str">
        <f ca="1">IFERROR(IF($C911="","",VLOOKUP(FİLTRE!$C911,'SKT LİSTESİ'!$F:$S,5,0)),"")</f>
        <v/>
      </c>
      <c r="F911" s="129" t="str">
        <f ca="1">IFERROR(IF($C911="","",VLOOKUP(FİLTRE!$C911,'SKT LİSTESİ'!$F:$S,7,0)),"")</f>
        <v/>
      </c>
      <c r="G911" s="130" t="str">
        <f ca="1">IFERROR(IF($C911="","",VLOOKUP(FİLTRE!$C911,'SKT LİSTESİ'!$F:$S,8,0)),"")</f>
        <v/>
      </c>
      <c r="H911" s="131" t="str">
        <f ca="1">IF(E911="","",IF($C911="","",VLOOKUP(FİLTRE!$C911,'SKT LİSTESİ'!$F:$S,9,0)))</f>
        <v/>
      </c>
      <c r="I911" s="132" t="str">
        <f ca="1">IFERROR(IF($C911="","",VLOOKUP(FİLTRE!$C911,'SKT LİSTESİ'!$F:$S,10,0)),"")</f>
        <v/>
      </c>
      <c r="J911" s="133" t="str">
        <f ca="1">IFERROR(IF($C911="","",VLOOKUP(FİLTRE!$C911,'SKT LİSTESİ'!$F:$S,11,0)),"")</f>
        <v/>
      </c>
      <c r="K911" s="134" t="str">
        <f ca="1">IFERROR(IF($C911="","",VLOOKUP(FİLTRE!$C911,'SKT LİSTESİ'!$F:$S,12,0)),"")</f>
        <v/>
      </c>
      <c r="L911" s="134" t="str">
        <f ca="1">IFERROR(IF($C911="","",VLOOKUP(FİLTRE!$C911,'SKT LİSTESİ'!$F:$S,13,0)),"")</f>
        <v/>
      </c>
      <c r="M911" s="135" t="str">
        <f ca="1">IFERROR(IF($C911="","",VLOOKUP(FİLTRE!$C911,'SKT LİSTESİ'!$F:$AJ,14,0)),"")</f>
        <v/>
      </c>
      <c r="N911" s="31" t="str">
        <f ca="1">IFERROR(IF($C911="","",VLOOKUP(FİLTRE!$C911,'SKT LİSTESİ'!$F:$AJ,22,0)),"")</f>
        <v/>
      </c>
      <c r="O911" s="136" t="str">
        <f ca="1">IFERROR(IF($C911="","",VLOOKUP(FİLTRE!$C911,'SKT LİSTESİ'!$F:$AJ,23,0)),"")</f>
        <v/>
      </c>
      <c r="P911" s="31"/>
      <c r="Q911" s="31"/>
      <c r="R911" s="137" t="str">
        <f ca="1">(IFERROR(IF($C911="","",VLOOKUP(FİLTRE!$C911,'SKT LİSTESİ'!$F:$AJ,15,0)),""))</f>
        <v/>
      </c>
      <c r="S911" s="138" t="str">
        <f ca="1">IFERROR(IF($C911="","",VLOOKUP(FİLTRE!$C911,'SKT LİSTESİ'!$F:$AJ,16,0)),"")</f>
        <v/>
      </c>
      <c r="AF911" s="179" t="str">
        <f t="shared" ca="1" si="58"/>
        <v/>
      </c>
      <c r="AG911" s="179">
        <f t="shared" ca="1" si="59"/>
        <v>0</v>
      </c>
      <c r="AH911" s="179">
        <f t="shared" ca="1" si="60"/>
        <v>0</v>
      </c>
    </row>
    <row r="912" spans="2:34" ht="15.75" x14ac:dyDescent="0.25">
      <c r="B912">
        <f t="shared" ca="1" si="57"/>
        <v>900</v>
      </c>
      <c r="C912" t="str">
        <f ca="1">IFERROR(VLOOKUP(B912,'SKT LİSTESİ'!F:F,1,0),"")</f>
        <v/>
      </c>
      <c r="E912" s="128" t="str">
        <f ca="1">IFERROR(IF($C912="","",VLOOKUP(FİLTRE!$C912,'SKT LİSTESİ'!$F:$S,5,0)),"")</f>
        <v/>
      </c>
      <c r="F912" s="129" t="str">
        <f ca="1">IFERROR(IF($C912="","",VLOOKUP(FİLTRE!$C912,'SKT LİSTESİ'!$F:$S,7,0)),"")</f>
        <v/>
      </c>
      <c r="G912" s="130" t="str">
        <f ca="1">IFERROR(IF($C912="","",VLOOKUP(FİLTRE!$C912,'SKT LİSTESİ'!$F:$S,8,0)),"")</f>
        <v/>
      </c>
      <c r="H912" s="131" t="str">
        <f ca="1">IF(E912="","",IF($C912="","",VLOOKUP(FİLTRE!$C912,'SKT LİSTESİ'!$F:$S,9,0)))</f>
        <v/>
      </c>
      <c r="I912" s="132" t="str">
        <f ca="1">IFERROR(IF($C912="","",VLOOKUP(FİLTRE!$C912,'SKT LİSTESİ'!$F:$S,10,0)),"")</f>
        <v/>
      </c>
      <c r="J912" s="133" t="str">
        <f ca="1">IFERROR(IF($C912="","",VLOOKUP(FİLTRE!$C912,'SKT LİSTESİ'!$F:$S,11,0)),"")</f>
        <v/>
      </c>
      <c r="K912" s="134" t="str">
        <f ca="1">IFERROR(IF($C912="","",VLOOKUP(FİLTRE!$C912,'SKT LİSTESİ'!$F:$S,12,0)),"")</f>
        <v/>
      </c>
      <c r="L912" s="134" t="str">
        <f ca="1">IFERROR(IF($C912="","",VLOOKUP(FİLTRE!$C912,'SKT LİSTESİ'!$F:$S,13,0)),"")</f>
        <v/>
      </c>
      <c r="M912" s="135" t="str">
        <f ca="1">IFERROR(IF($C912="","",VLOOKUP(FİLTRE!$C912,'SKT LİSTESİ'!$F:$AJ,14,0)),"")</f>
        <v/>
      </c>
      <c r="N912" s="31" t="str">
        <f ca="1">IFERROR(IF($C912="","",VLOOKUP(FİLTRE!$C912,'SKT LİSTESİ'!$F:$AJ,22,0)),"")</f>
        <v/>
      </c>
      <c r="O912" s="136" t="str">
        <f ca="1">IFERROR(IF($C912="","",VLOOKUP(FİLTRE!$C912,'SKT LİSTESİ'!$F:$AJ,23,0)),"")</f>
        <v/>
      </c>
      <c r="P912" s="31"/>
      <c r="Q912" s="31"/>
      <c r="R912" s="137" t="str">
        <f ca="1">(IFERROR(IF($C912="","",VLOOKUP(FİLTRE!$C912,'SKT LİSTESİ'!$F:$AJ,15,0)),""))</f>
        <v/>
      </c>
      <c r="S912" s="138" t="str">
        <f ca="1">IFERROR(IF($C912="","",VLOOKUP(FİLTRE!$C912,'SKT LİSTESİ'!$F:$AJ,16,0)),"")</f>
        <v/>
      </c>
      <c r="AF912" s="179" t="str">
        <f t="shared" ca="1" si="58"/>
        <v/>
      </c>
      <c r="AG912" s="179">
        <f t="shared" ca="1" si="59"/>
        <v>0</v>
      </c>
      <c r="AH912" s="179">
        <f t="shared" ca="1" si="60"/>
        <v>0</v>
      </c>
    </row>
    <row r="913" spans="2:34" ht="15.75" x14ac:dyDescent="0.25">
      <c r="B913">
        <f t="shared" ca="1" si="57"/>
        <v>901</v>
      </c>
      <c r="C913" t="str">
        <f ca="1">IFERROR(VLOOKUP(B913,'SKT LİSTESİ'!F:F,1,0),"")</f>
        <v/>
      </c>
      <c r="E913" s="128" t="str">
        <f ca="1">IFERROR(IF($C913="","",VLOOKUP(FİLTRE!$C913,'SKT LİSTESİ'!$F:$S,5,0)),"")</f>
        <v/>
      </c>
      <c r="F913" s="129" t="str">
        <f ca="1">IFERROR(IF($C913="","",VLOOKUP(FİLTRE!$C913,'SKT LİSTESİ'!$F:$S,7,0)),"")</f>
        <v/>
      </c>
      <c r="G913" s="130" t="str">
        <f ca="1">IFERROR(IF($C913="","",VLOOKUP(FİLTRE!$C913,'SKT LİSTESİ'!$F:$S,8,0)),"")</f>
        <v/>
      </c>
      <c r="H913" s="131" t="str">
        <f ca="1">IF(E913="","",IF($C913="","",VLOOKUP(FİLTRE!$C913,'SKT LİSTESİ'!$F:$S,9,0)))</f>
        <v/>
      </c>
      <c r="I913" s="132" t="str">
        <f ca="1">IFERROR(IF($C913="","",VLOOKUP(FİLTRE!$C913,'SKT LİSTESİ'!$F:$S,10,0)),"")</f>
        <v/>
      </c>
      <c r="J913" s="133" t="str">
        <f ca="1">IFERROR(IF($C913="","",VLOOKUP(FİLTRE!$C913,'SKT LİSTESİ'!$F:$S,11,0)),"")</f>
        <v/>
      </c>
      <c r="K913" s="134" t="str">
        <f ca="1">IFERROR(IF($C913="","",VLOOKUP(FİLTRE!$C913,'SKT LİSTESİ'!$F:$S,12,0)),"")</f>
        <v/>
      </c>
      <c r="L913" s="134" t="str">
        <f ca="1">IFERROR(IF($C913="","",VLOOKUP(FİLTRE!$C913,'SKT LİSTESİ'!$F:$S,13,0)),"")</f>
        <v/>
      </c>
      <c r="M913" s="135" t="str">
        <f ca="1">IFERROR(IF($C913="","",VLOOKUP(FİLTRE!$C913,'SKT LİSTESİ'!$F:$AJ,14,0)),"")</f>
        <v/>
      </c>
      <c r="N913" s="31" t="str">
        <f ca="1">IFERROR(IF($C913="","",VLOOKUP(FİLTRE!$C913,'SKT LİSTESİ'!$F:$AJ,22,0)),"")</f>
        <v/>
      </c>
      <c r="O913" s="136" t="str">
        <f ca="1">IFERROR(IF($C913="","",VLOOKUP(FİLTRE!$C913,'SKT LİSTESİ'!$F:$AJ,23,0)),"")</f>
        <v/>
      </c>
      <c r="P913" s="31"/>
      <c r="Q913" s="31"/>
      <c r="R913" s="137" t="str">
        <f ca="1">(IFERROR(IF($C913="","",VLOOKUP(FİLTRE!$C913,'SKT LİSTESİ'!$F:$AJ,15,0)),""))</f>
        <v/>
      </c>
      <c r="S913" s="138" t="str">
        <f ca="1">IFERROR(IF($C913="","",VLOOKUP(FİLTRE!$C913,'SKT LİSTESİ'!$F:$AJ,16,0)),"")</f>
        <v/>
      </c>
      <c r="AF913" s="179" t="str">
        <f t="shared" ca="1" si="58"/>
        <v/>
      </c>
      <c r="AG913" s="179">
        <f t="shared" ca="1" si="59"/>
        <v>0</v>
      </c>
      <c r="AH913" s="179">
        <f t="shared" ca="1" si="60"/>
        <v>0</v>
      </c>
    </row>
    <row r="914" spans="2:34" ht="15.75" x14ac:dyDescent="0.25">
      <c r="B914">
        <f t="shared" ca="1" si="57"/>
        <v>902</v>
      </c>
      <c r="C914" t="str">
        <f ca="1">IFERROR(VLOOKUP(B914,'SKT LİSTESİ'!F:F,1,0),"")</f>
        <v/>
      </c>
      <c r="E914" s="128" t="str">
        <f ca="1">IFERROR(IF($C914="","",VLOOKUP(FİLTRE!$C914,'SKT LİSTESİ'!$F:$S,5,0)),"")</f>
        <v/>
      </c>
      <c r="F914" s="129" t="str">
        <f ca="1">IFERROR(IF($C914="","",VLOOKUP(FİLTRE!$C914,'SKT LİSTESİ'!$F:$S,7,0)),"")</f>
        <v/>
      </c>
      <c r="G914" s="130" t="str">
        <f ca="1">IFERROR(IF($C914="","",VLOOKUP(FİLTRE!$C914,'SKT LİSTESİ'!$F:$S,8,0)),"")</f>
        <v/>
      </c>
      <c r="H914" s="131" t="str">
        <f ca="1">IF(E914="","",IF($C914="","",VLOOKUP(FİLTRE!$C914,'SKT LİSTESİ'!$F:$S,9,0)))</f>
        <v/>
      </c>
      <c r="I914" s="132" t="str">
        <f ca="1">IFERROR(IF($C914="","",VLOOKUP(FİLTRE!$C914,'SKT LİSTESİ'!$F:$S,10,0)),"")</f>
        <v/>
      </c>
      <c r="J914" s="133" t="str">
        <f ca="1">IFERROR(IF($C914="","",VLOOKUP(FİLTRE!$C914,'SKT LİSTESİ'!$F:$S,11,0)),"")</f>
        <v/>
      </c>
      <c r="K914" s="134" t="str">
        <f ca="1">IFERROR(IF($C914="","",VLOOKUP(FİLTRE!$C914,'SKT LİSTESİ'!$F:$S,12,0)),"")</f>
        <v/>
      </c>
      <c r="L914" s="134" t="str">
        <f ca="1">IFERROR(IF($C914="","",VLOOKUP(FİLTRE!$C914,'SKT LİSTESİ'!$F:$S,13,0)),"")</f>
        <v/>
      </c>
      <c r="M914" s="135" t="str">
        <f ca="1">IFERROR(IF($C914="","",VLOOKUP(FİLTRE!$C914,'SKT LİSTESİ'!$F:$AJ,14,0)),"")</f>
        <v/>
      </c>
      <c r="N914" s="31" t="str">
        <f ca="1">IFERROR(IF($C914="","",VLOOKUP(FİLTRE!$C914,'SKT LİSTESİ'!$F:$AJ,22,0)),"")</f>
        <v/>
      </c>
      <c r="O914" s="136" t="str">
        <f ca="1">IFERROR(IF($C914="","",VLOOKUP(FİLTRE!$C914,'SKT LİSTESİ'!$F:$AJ,23,0)),"")</f>
        <v/>
      </c>
      <c r="P914" s="31"/>
      <c r="Q914" s="31"/>
      <c r="R914" s="137" t="str">
        <f ca="1">(IFERROR(IF($C914="","",VLOOKUP(FİLTRE!$C914,'SKT LİSTESİ'!$F:$AJ,15,0)),""))</f>
        <v/>
      </c>
      <c r="S914" s="138" t="str">
        <f ca="1">IFERROR(IF($C914="","",VLOOKUP(FİLTRE!$C914,'SKT LİSTESİ'!$F:$AJ,16,0)),"")</f>
        <v/>
      </c>
      <c r="AF914" s="179" t="str">
        <f t="shared" ca="1" si="58"/>
        <v/>
      </c>
      <c r="AG914" s="179">
        <f t="shared" ca="1" si="59"/>
        <v>0</v>
      </c>
      <c r="AH914" s="179">
        <f t="shared" ca="1" si="60"/>
        <v>0</v>
      </c>
    </row>
    <row r="915" spans="2:34" ht="15.75" x14ac:dyDescent="0.25">
      <c r="B915">
        <f t="shared" ca="1" si="57"/>
        <v>903</v>
      </c>
      <c r="C915" t="str">
        <f ca="1">IFERROR(VLOOKUP(B915,'SKT LİSTESİ'!F:F,1,0),"")</f>
        <v/>
      </c>
      <c r="E915" s="128" t="str">
        <f ca="1">IFERROR(IF($C915="","",VLOOKUP(FİLTRE!$C915,'SKT LİSTESİ'!$F:$S,5,0)),"")</f>
        <v/>
      </c>
      <c r="F915" s="129" t="str">
        <f ca="1">IFERROR(IF($C915="","",VLOOKUP(FİLTRE!$C915,'SKT LİSTESİ'!$F:$S,7,0)),"")</f>
        <v/>
      </c>
      <c r="G915" s="130" t="str">
        <f ca="1">IFERROR(IF($C915="","",VLOOKUP(FİLTRE!$C915,'SKT LİSTESİ'!$F:$S,8,0)),"")</f>
        <v/>
      </c>
      <c r="H915" s="131" t="str">
        <f ca="1">IF(E915="","",IF($C915="","",VLOOKUP(FİLTRE!$C915,'SKT LİSTESİ'!$F:$S,9,0)))</f>
        <v/>
      </c>
      <c r="I915" s="132" t="str">
        <f ca="1">IFERROR(IF($C915="","",VLOOKUP(FİLTRE!$C915,'SKT LİSTESİ'!$F:$S,10,0)),"")</f>
        <v/>
      </c>
      <c r="J915" s="133" t="str">
        <f ca="1">IFERROR(IF($C915="","",VLOOKUP(FİLTRE!$C915,'SKT LİSTESİ'!$F:$S,11,0)),"")</f>
        <v/>
      </c>
      <c r="K915" s="134" t="str">
        <f ca="1">IFERROR(IF($C915="","",VLOOKUP(FİLTRE!$C915,'SKT LİSTESİ'!$F:$S,12,0)),"")</f>
        <v/>
      </c>
      <c r="L915" s="134" t="str">
        <f ca="1">IFERROR(IF($C915="","",VLOOKUP(FİLTRE!$C915,'SKT LİSTESİ'!$F:$S,13,0)),"")</f>
        <v/>
      </c>
      <c r="M915" s="135" t="str">
        <f ca="1">IFERROR(IF($C915="","",VLOOKUP(FİLTRE!$C915,'SKT LİSTESİ'!$F:$AJ,14,0)),"")</f>
        <v/>
      </c>
      <c r="N915" s="31" t="str">
        <f ca="1">IFERROR(IF($C915="","",VLOOKUP(FİLTRE!$C915,'SKT LİSTESİ'!$F:$AJ,22,0)),"")</f>
        <v/>
      </c>
      <c r="O915" s="136" t="str">
        <f ca="1">IFERROR(IF($C915="","",VLOOKUP(FİLTRE!$C915,'SKT LİSTESİ'!$F:$AJ,23,0)),"")</f>
        <v/>
      </c>
      <c r="P915" s="31"/>
      <c r="Q915" s="31"/>
      <c r="R915" s="137" t="str">
        <f ca="1">(IFERROR(IF($C915="","",VLOOKUP(FİLTRE!$C915,'SKT LİSTESİ'!$F:$AJ,15,0)),""))</f>
        <v/>
      </c>
      <c r="S915" s="138" t="str">
        <f ca="1">IFERROR(IF($C915="","",VLOOKUP(FİLTRE!$C915,'SKT LİSTESİ'!$F:$AJ,16,0)),"")</f>
        <v/>
      </c>
      <c r="AF915" s="179" t="str">
        <f t="shared" ca="1" si="58"/>
        <v/>
      </c>
      <c r="AG915" s="179">
        <f t="shared" ca="1" si="59"/>
        <v>0</v>
      </c>
      <c r="AH915" s="179">
        <f t="shared" ca="1" si="60"/>
        <v>0</v>
      </c>
    </row>
    <row r="916" spans="2:34" ht="15.75" x14ac:dyDescent="0.25">
      <c r="B916">
        <f t="shared" ca="1" si="57"/>
        <v>904</v>
      </c>
      <c r="C916" t="str">
        <f ca="1">IFERROR(VLOOKUP(B916,'SKT LİSTESİ'!F:F,1,0),"")</f>
        <v/>
      </c>
      <c r="E916" s="128" t="str">
        <f ca="1">IFERROR(IF($C916="","",VLOOKUP(FİLTRE!$C916,'SKT LİSTESİ'!$F:$S,5,0)),"")</f>
        <v/>
      </c>
      <c r="F916" s="129" t="str">
        <f ca="1">IFERROR(IF($C916="","",VLOOKUP(FİLTRE!$C916,'SKT LİSTESİ'!$F:$S,7,0)),"")</f>
        <v/>
      </c>
      <c r="G916" s="130" t="str">
        <f ca="1">IFERROR(IF($C916="","",VLOOKUP(FİLTRE!$C916,'SKT LİSTESİ'!$F:$S,8,0)),"")</f>
        <v/>
      </c>
      <c r="H916" s="131" t="str">
        <f ca="1">IF(E916="","",IF($C916="","",VLOOKUP(FİLTRE!$C916,'SKT LİSTESİ'!$F:$S,9,0)))</f>
        <v/>
      </c>
      <c r="I916" s="132" t="str">
        <f ca="1">IFERROR(IF($C916="","",VLOOKUP(FİLTRE!$C916,'SKT LİSTESİ'!$F:$S,10,0)),"")</f>
        <v/>
      </c>
      <c r="J916" s="133" t="str">
        <f ca="1">IFERROR(IF($C916="","",VLOOKUP(FİLTRE!$C916,'SKT LİSTESİ'!$F:$S,11,0)),"")</f>
        <v/>
      </c>
      <c r="K916" s="134" t="str">
        <f ca="1">IFERROR(IF($C916="","",VLOOKUP(FİLTRE!$C916,'SKT LİSTESİ'!$F:$S,12,0)),"")</f>
        <v/>
      </c>
      <c r="L916" s="134" t="str">
        <f ca="1">IFERROR(IF($C916="","",VLOOKUP(FİLTRE!$C916,'SKT LİSTESİ'!$F:$S,13,0)),"")</f>
        <v/>
      </c>
      <c r="M916" s="135" t="str">
        <f ca="1">IFERROR(IF($C916="","",VLOOKUP(FİLTRE!$C916,'SKT LİSTESİ'!$F:$AJ,14,0)),"")</f>
        <v/>
      </c>
      <c r="N916" s="31" t="str">
        <f ca="1">IFERROR(IF($C916="","",VLOOKUP(FİLTRE!$C916,'SKT LİSTESİ'!$F:$AJ,22,0)),"")</f>
        <v/>
      </c>
      <c r="O916" s="136" t="str">
        <f ca="1">IFERROR(IF($C916="","",VLOOKUP(FİLTRE!$C916,'SKT LİSTESİ'!$F:$AJ,23,0)),"")</f>
        <v/>
      </c>
      <c r="P916" s="31"/>
      <c r="Q916" s="31"/>
      <c r="R916" s="137" t="str">
        <f ca="1">(IFERROR(IF($C916="","",VLOOKUP(FİLTRE!$C916,'SKT LİSTESİ'!$F:$AJ,15,0)),""))</f>
        <v/>
      </c>
      <c r="S916" s="138" t="str">
        <f ca="1">IFERROR(IF($C916="","",VLOOKUP(FİLTRE!$C916,'SKT LİSTESİ'!$F:$AJ,16,0)),"")</f>
        <v/>
      </c>
      <c r="AF916" s="179" t="str">
        <f t="shared" ca="1" si="58"/>
        <v/>
      </c>
      <c r="AG916" s="179">
        <f t="shared" ca="1" si="59"/>
        <v>0</v>
      </c>
      <c r="AH916" s="179">
        <f t="shared" ca="1" si="60"/>
        <v>0</v>
      </c>
    </row>
    <row r="917" spans="2:34" ht="15.75" x14ac:dyDescent="0.25">
      <c r="B917">
        <f t="shared" ca="1" si="57"/>
        <v>905</v>
      </c>
      <c r="C917" t="str">
        <f ca="1">IFERROR(VLOOKUP(B917,'SKT LİSTESİ'!F:F,1,0),"")</f>
        <v/>
      </c>
      <c r="E917" s="128" t="str">
        <f ca="1">IFERROR(IF($C917="","",VLOOKUP(FİLTRE!$C917,'SKT LİSTESİ'!$F:$S,5,0)),"")</f>
        <v/>
      </c>
      <c r="F917" s="129" t="str">
        <f ca="1">IFERROR(IF($C917="","",VLOOKUP(FİLTRE!$C917,'SKT LİSTESİ'!$F:$S,7,0)),"")</f>
        <v/>
      </c>
      <c r="G917" s="130" t="str">
        <f ca="1">IFERROR(IF($C917="","",VLOOKUP(FİLTRE!$C917,'SKT LİSTESİ'!$F:$S,8,0)),"")</f>
        <v/>
      </c>
      <c r="H917" s="131" t="str">
        <f ca="1">IF(E917="","",IF($C917="","",VLOOKUP(FİLTRE!$C917,'SKT LİSTESİ'!$F:$S,9,0)))</f>
        <v/>
      </c>
      <c r="I917" s="132" t="str">
        <f ca="1">IFERROR(IF($C917="","",VLOOKUP(FİLTRE!$C917,'SKT LİSTESİ'!$F:$S,10,0)),"")</f>
        <v/>
      </c>
      <c r="J917" s="133" t="str">
        <f ca="1">IFERROR(IF($C917="","",VLOOKUP(FİLTRE!$C917,'SKT LİSTESİ'!$F:$S,11,0)),"")</f>
        <v/>
      </c>
      <c r="K917" s="134" t="str">
        <f ca="1">IFERROR(IF($C917="","",VLOOKUP(FİLTRE!$C917,'SKT LİSTESİ'!$F:$S,12,0)),"")</f>
        <v/>
      </c>
      <c r="L917" s="134" t="str">
        <f ca="1">IFERROR(IF($C917="","",VLOOKUP(FİLTRE!$C917,'SKT LİSTESİ'!$F:$S,13,0)),"")</f>
        <v/>
      </c>
      <c r="M917" s="135" t="str">
        <f ca="1">IFERROR(IF($C917="","",VLOOKUP(FİLTRE!$C917,'SKT LİSTESİ'!$F:$AJ,14,0)),"")</f>
        <v/>
      </c>
      <c r="N917" s="31" t="str">
        <f ca="1">IFERROR(IF($C917="","",VLOOKUP(FİLTRE!$C917,'SKT LİSTESİ'!$F:$AJ,22,0)),"")</f>
        <v/>
      </c>
      <c r="O917" s="136" t="str">
        <f ca="1">IFERROR(IF($C917="","",VLOOKUP(FİLTRE!$C917,'SKT LİSTESİ'!$F:$AJ,23,0)),"")</f>
        <v/>
      </c>
      <c r="P917" s="31"/>
      <c r="Q917" s="31"/>
      <c r="R917" s="137" t="str">
        <f ca="1">(IFERROR(IF($C917="","",VLOOKUP(FİLTRE!$C917,'SKT LİSTESİ'!$F:$AJ,15,0)),""))</f>
        <v/>
      </c>
      <c r="S917" s="138" t="str">
        <f ca="1">IFERROR(IF($C917="","",VLOOKUP(FİLTRE!$C917,'SKT LİSTESİ'!$F:$AJ,16,0)),"")</f>
        <v/>
      </c>
      <c r="AF917" s="179" t="str">
        <f t="shared" ca="1" si="58"/>
        <v/>
      </c>
      <c r="AG917" s="179">
        <f t="shared" ca="1" si="59"/>
        <v>0</v>
      </c>
      <c r="AH917" s="179">
        <f t="shared" ca="1" si="60"/>
        <v>0</v>
      </c>
    </row>
    <row r="918" spans="2:34" ht="15.75" x14ac:dyDescent="0.25">
      <c r="B918">
        <f t="shared" ca="1" si="57"/>
        <v>906</v>
      </c>
      <c r="C918" t="str">
        <f ca="1">IFERROR(VLOOKUP(B918,'SKT LİSTESİ'!F:F,1,0),"")</f>
        <v/>
      </c>
      <c r="E918" s="128" t="str">
        <f ca="1">IFERROR(IF($C918="","",VLOOKUP(FİLTRE!$C918,'SKT LİSTESİ'!$F:$S,5,0)),"")</f>
        <v/>
      </c>
      <c r="F918" s="129" t="str">
        <f ca="1">IFERROR(IF($C918="","",VLOOKUP(FİLTRE!$C918,'SKT LİSTESİ'!$F:$S,7,0)),"")</f>
        <v/>
      </c>
      <c r="G918" s="130" t="str">
        <f ca="1">IFERROR(IF($C918="","",VLOOKUP(FİLTRE!$C918,'SKT LİSTESİ'!$F:$S,8,0)),"")</f>
        <v/>
      </c>
      <c r="H918" s="131" t="str">
        <f ca="1">IF(E918="","",IF($C918="","",VLOOKUP(FİLTRE!$C918,'SKT LİSTESİ'!$F:$S,9,0)))</f>
        <v/>
      </c>
      <c r="I918" s="132" t="str">
        <f ca="1">IFERROR(IF($C918="","",VLOOKUP(FİLTRE!$C918,'SKT LİSTESİ'!$F:$S,10,0)),"")</f>
        <v/>
      </c>
      <c r="J918" s="133" t="str">
        <f ca="1">IFERROR(IF($C918="","",VLOOKUP(FİLTRE!$C918,'SKT LİSTESİ'!$F:$S,11,0)),"")</f>
        <v/>
      </c>
      <c r="K918" s="134" t="str">
        <f ca="1">IFERROR(IF($C918="","",VLOOKUP(FİLTRE!$C918,'SKT LİSTESİ'!$F:$S,12,0)),"")</f>
        <v/>
      </c>
      <c r="L918" s="134" t="str">
        <f ca="1">IFERROR(IF($C918="","",VLOOKUP(FİLTRE!$C918,'SKT LİSTESİ'!$F:$S,13,0)),"")</f>
        <v/>
      </c>
      <c r="M918" s="135" t="str">
        <f ca="1">IFERROR(IF($C918="","",VLOOKUP(FİLTRE!$C918,'SKT LİSTESİ'!$F:$AJ,14,0)),"")</f>
        <v/>
      </c>
      <c r="N918" s="31" t="str">
        <f ca="1">IFERROR(IF($C918="","",VLOOKUP(FİLTRE!$C918,'SKT LİSTESİ'!$F:$AJ,22,0)),"")</f>
        <v/>
      </c>
      <c r="O918" s="136" t="str">
        <f ca="1">IFERROR(IF($C918="","",VLOOKUP(FİLTRE!$C918,'SKT LİSTESİ'!$F:$AJ,23,0)),"")</f>
        <v/>
      </c>
      <c r="P918" s="31"/>
      <c r="Q918" s="31"/>
      <c r="R918" s="137" t="str">
        <f ca="1">(IFERROR(IF($C918="","",VLOOKUP(FİLTRE!$C918,'SKT LİSTESİ'!$F:$AJ,15,0)),""))</f>
        <v/>
      </c>
      <c r="S918" s="138" t="str">
        <f ca="1">IFERROR(IF($C918="","",VLOOKUP(FİLTRE!$C918,'SKT LİSTESİ'!$F:$AJ,16,0)),"")</f>
        <v/>
      </c>
      <c r="AF918" s="179" t="str">
        <f t="shared" ca="1" si="58"/>
        <v/>
      </c>
      <c r="AG918" s="179">
        <f t="shared" ca="1" si="59"/>
        <v>0</v>
      </c>
      <c r="AH918" s="179">
        <f t="shared" ca="1" si="60"/>
        <v>0</v>
      </c>
    </row>
    <row r="919" spans="2:34" ht="15.75" x14ac:dyDescent="0.25">
      <c r="B919">
        <f t="shared" ca="1" si="57"/>
        <v>907</v>
      </c>
      <c r="C919" t="str">
        <f ca="1">IFERROR(VLOOKUP(B919,'SKT LİSTESİ'!F:F,1,0),"")</f>
        <v/>
      </c>
      <c r="E919" s="128" t="str">
        <f ca="1">IFERROR(IF($C919="","",VLOOKUP(FİLTRE!$C919,'SKT LİSTESİ'!$F:$S,5,0)),"")</f>
        <v/>
      </c>
      <c r="F919" s="129" t="str">
        <f ca="1">IFERROR(IF($C919="","",VLOOKUP(FİLTRE!$C919,'SKT LİSTESİ'!$F:$S,7,0)),"")</f>
        <v/>
      </c>
      <c r="G919" s="130" t="str">
        <f ca="1">IFERROR(IF($C919="","",VLOOKUP(FİLTRE!$C919,'SKT LİSTESİ'!$F:$S,8,0)),"")</f>
        <v/>
      </c>
      <c r="H919" s="131" t="str">
        <f ca="1">IF(E919="","",IF($C919="","",VLOOKUP(FİLTRE!$C919,'SKT LİSTESİ'!$F:$S,9,0)))</f>
        <v/>
      </c>
      <c r="I919" s="132" t="str">
        <f ca="1">IFERROR(IF($C919="","",VLOOKUP(FİLTRE!$C919,'SKT LİSTESİ'!$F:$S,10,0)),"")</f>
        <v/>
      </c>
      <c r="J919" s="133" t="str">
        <f ca="1">IFERROR(IF($C919="","",VLOOKUP(FİLTRE!$C919,'SKT LİSTESİ'!$F:$S,11,0)),"")</f>
        <v/>
      </c>
      <c r="K919" s="134" t="str">
        <f ca="1">IFERROR(IF($C919="","",VLOOKUP(FİLTRE!$C919,'SKT LİSTESİ'!$F:$S,12,0)),"")</f>
        <v/>
      </c>
      <c r="L919" s="134" t="str">
        <f ca="1">IFERROR(IF($C919="","",VLOOKUP(FİLTRE!$C919,'SKT LİSTESİ'!$F:$S,13,0)),"")</f>
        <v/>
      </c>
      <c r="M919" s="135" t="str">
        <f ca="1">IFERROR(IF($C919="","",VLOOKUP(FİLTRE!$C919,'SKT LİSTESİ'!$F:$AJ,14,0)),"")</f>
        <v/>
      </c>
      <c r="N919" s="31" t="str">
        <f ca="1">IFERROR(IF($C919="","",VLOOKUP(FİLTRE!$C919,'SKT LİSTESİ'!$F:$AJ,22,0)),"")</f>
        <v/>
      </c>
      <c r="O919" s="136" t="str">
        <f ca="1">IFERROR(IF($C919="","",VLOOKUP(FİLTRE!$C919,'SKT LİSTESİ'!$F:$AJ,23,0)),"")</f>
        <v/>
      </c>
      <c r="P919" s="31"/>
      <c r="Q919" s="31"/>
      <c r="R919" s="137" t="str">
        <f ca="1">(IFERROR(IF($C919="","",VLOOKUP(FİLTRE!$C919,'SKT LİSTESİ'!$F:$AJ,15,0)),""))</f>
        <v/>
      </c>
      <c r="S919" s="138" t="str">
        <f ca="1">IFERROR(IF($C919="","",VLOOKUP(FİLTRE!$C919,'SKT LİSTESİ'!$F:$AJ,16,0)),"")</f>
        <v/>
      </c>
      <c r="AF919" s="179" t="str">
        <f t="shared" ca="1" si="58"/>
        <v/>
      </c>
      <c r="AG919" s="179">
        <f t="shared" ca="1" si="59"/>
        <v>0</v>
      </c>
      <c r="AH919" s="179">
        <f t="shared" ca="1" si="60"/>
        <v>0</v>
      </c>
    </row>
    <row r="920" spans="2:34" ht="15.75" x14ac:dyDescent="0.25">
      <c r="B920">
        <f t="shared" ca="1" si="57"/>
        <v>908</v>
      </c>
      <c r="C920" t="str">
        <f ca="1">IFERROR(VLOOKUP(B920,'SKT LİSTESİ'!F:F,1,0),"")</f>
        <v/>
      </c>
      <c r="E920" s="128" t="str">
        <f ca="1">IFERROR(IF($C920="","",VLOOKUP(FİLTRE!$C920,'SKT LİSTESİ'!$F:$S,5,0)),"")</f>
        <v/>
      </c>
      <c r="F920" s="129" t="str">
        <f ca="1">IFERROR(IF($C920="","",VLOOKUP(FİLTRE!$C920,'SKT LİSTESİ'!$F:$S,7,0)),"")</f>
        <v/>
      </c>
      <c r="G920" s="130" t="str">
        <f ca="1">IFERROR(IF($C920="","",VLOOKUP(FİLTRE!$C920,'SKT LİSTESİ'!$F:$S,8,0)),"")</f>
        <v/>
      </c>
      <c r="H920" s="131" t="str">
        <f ca="1">IF(E920="","",IF($C920="","",VLOOKUP(FİLTRE!$C920,'SKT LİSTESİ'!$F:$S,9,0)))</f>
        <v/>
      </c>
      <c r="I920" s="132" t="str">
        <f ca="1">IFERROR(IF($C920="","",VLOOKUP(FİLTRE!$C920,'SKT LİSTESİ'!$F:$S,10,0)),"")</f>
        <v/>
      </c>
      <c r="J920" s="133" t="str">
        <f ca="1">IFERROR(IF($C920="","",VLOOKUP(FİLTRE!$C920,'SKT LİSTESİ'!$F:$S,11,0)),"")</f>
        <v/>
      </c>
      <c r="K920" s="134" t="str">
        <f ca="1">IFERROR(IF($C920="","",VLOOKUP(FİLTRE!$C920,'SKT LİSTESİ'!$F:$S,12,0)),"")</f>
        <v/>
      </c>
      <c r="L920" s="134" t="str">
        <f ca="1">IFERROR(IF($C920="","",VLOOKUP(FİLTRE!$C920,'SKT LİSTESİ'!$F:$S,13,0)),"")</f>
        <v/>
      </c>
      <c r="M920" s="135" t="str">
        <f ca="1">IFERROR(IF($C920="","",VLOOKUP(FİLTRE!$C920,'SKT LİSTESİ'!$F:$AJ,14,0)),"")</f>
        <v/>
      </c>
      <c r="N920" s="31" t="str">
        <f ca="1">IFERROR(IF($C920="","",VLOOKUP(FİLTRE!$C920,'SKT LİSTESİ'!$F:$AJ,22,0)),"")</f>
        <v/>
      </c>
      <c r="O920" s="136" t="str">
        <f ca="1">IFERROR(IF($C920="","",VLOOKUP(FİLTRE!$C920,'SKT LİSTESİ'!$F:$AJ,23,0)),"")</f>
        <v/>
      </c>
      <c r="P920" s="31"/>
      <c r="Q920" s="31"/>
      <c r="R920" s="137" t="str">
        <f ca="1">(IFERROR(IF($C920="","",VLOOKUP(FİLTRE!$C920,'SKT LİSTESİ'!$F:$AJ,15,0)),""))</f>
        <v/>
      </c>
      <c r="S920" s="138" t="str">
        <f ca="1">IFERROR(IF($C920="","",VLOOKUP(FİLTRE!$C920,'SKT LİSTESİ'!$F:$AJ,16,0)),"")</f>
        <v/>
      </c>
      <c r="AF920" s="179" t="str">
        <f t="shared" ca="1" si="58"/>
        <v/>
      </c>
      <c r="AG920" s="179">
        <f t="shared" ca="1" si="59"/>
        <v>0</v>
      </c>
      <c r="AH920" s="179">
        <f t="shared" ca="1" si="60"/>
        <v>0</v>
      </c>
    </row>
    <row r="921" spans="2:34" ht="15.75" x14ac:dyDescent="0.25">
      <c r="B921">
        <f t="shared" ca="1" si="57"/>
        <v>909</v>
      </c>
      <c r="C921" t="str">
        <f ca="1">IFERROR(VLOOKUP(B921,'SKT LİSTESİ'!F:F,1,0),"")</f>
        <v/>
      </c>
      <c r="E921" s="128" t="str">
        <f ca="1">IFERROR(IF($C921="","",VLOOKUP(FİLTRE!$C921,'SKT LİSTESİ'!$F:$S,5,0)),"")</f>
        <v/>
      </c>
      <c r="F921" s="129" t="str">
        <f ca="1">IFERROR(IF($C921="","",VLOOKUP(FİLTRE!$C921,'SKT LİSTESİ'!$F:$S,7,0)),"")</f>
        <v/>
      </c>
      <c r="G921" s="130" t="str">
        <f ca="1">IFERROR(IF($C921="","",VLOOKUP(FİLTRE!$C921,'SKT LİSTESİ'!$F:$S,8,0)),"")</f>
        <v/>
      </c>
      <c r="H921" s="131" t="str">
        <f ca="1">IF(E921="","",IF($C921="","",VLOOKUP(FİLTRE!$C921,'SKT LİSTESİ'!$F:$S,9,0)))</f>
        <v/>
      </c>
      <c r="I921" s="132" t="str">
        <f ca="1">IFERROR(IF($C921="","",VLOOKUP(FİLTRE!$C921,'SKT LİSTESİ'!$F:$S,10,0)),"")</f>
        <v/>
      </c>
      <c r="J921" s="133" t="str">
        <f ca="1">IFERROR(IF($C921="","",VLOOKUP(FİLTRE!$C921,'SKT LİSTESİ'!$F:$S,11,0)),"")</f>
        <v/>
      </c>
      <c r="K921" s="134" t="str">
        <f ca="1">IFERROR(IF($C921="","",VLOOKUP(FİLTRE!$C921,'SKT LİSTESİ'!$F:$S,12,0)),"")</f>
        <v/>
      </c>
      <c r="L921" s="134" t="str">
        <f ca="1">IFERROR(IF($C921="","",VLOOKUP(FİLTRE!$C921,'SKT LİSTESİ'!$F:$S,13,0)),"")</f>
        <v/>
      </c>
      <c r="M921" s="135" t="str">
        <f ca="1">IFERROR(IF($C921="","",VLOOKUP(FİLTRE!$C921,'SKT LİSTESİ'!$F:$AJ,14,0)),"")</f>
        <v/>
      </c>
      <c r="N921" s="31" t="str">
        <f ca="1">IFERROR(IF($C921="","",VLOOKUP(FİLTRE!$C921,'SKT LİSTESİ'!$F:$AJ,22,0)),"")</f>
        <v/>
      </c>
      <c r="O921" s="136" t="str">
        <f ca="1">IFERROR(IF($C921="","",VLOOKUP(FİLTRE!$C921,'SKT LİSTESİ'!$F:$AJ,23,0)),"")</f>
        <v/>
      </c>
      <c r="P921" s="31"/>
      <c r="Q921" s="31"/>
      <c r="R921" s="137" t="str">
        <f ca="1">(IFERROR(IF($C921="","",VLOOKUP(FİLTRE!$C921,'SKT LİSTESİ'!$F:$AJ,15,0)),""))</f>
        <v/>
      </c>
      <c r="S921" s="138" t="str">
        <f ca="1">IFERROR(IF($C921="","",VLOOKUP(FİLTRE!$C921,'SKT LİSTESİ'!$F:$AJ,16,0)),"")</f>
        <v/>
      </c>
      <c r="AF921" s="179" t="str">
        <f t="shared" ca="1" si="58"/>
        <v/>
      </c>
      <c r="AG921" s="179">
        <f t="shared" ca="1" si="59"/>
        <v>0</v>
      </c>
      <c r="AH921" s="179">
        <f t="shared" ca="1" si="60"/>
        <v>0</v>
      </c>
    </row>
    <row r="922" spans="2:34" ht="15.75" x14ac:dyDescent="0.25">
      <c r="B922">
        <f t="shared" ca="1" si="57"/>
        <v>910</v>
      </c>
      <c r="C922" t="str">
        <f ca="1">IFERROR(VLOOKUP(B922,'SKT LİSTESİ'!F:F,1,0),"")</f>
        <v/>
      </c>
      <c r="E922" s="128" t="str">
        <f ca="1">IFERROR(IF($C922="","",VLOOKUP(FİLTRE!$C922,'SKT LİSTESİ'!$F:$S,5,0)),"")</f>
        <v/>
      </c>
      <c r="F922" s="129" t="str">
        <f ca="1">IFERROR(IF($C922="","",VLOOKUP(FİLTRE!$C922,'SKT LİSTESİ'!$F:$S,7,0)),"")</f>
        <v/>
      </c>
      <c r="G922" s="130" t="str">
        <f ca="1">IFERROR(IF($C922="","",VLOOKUP(FİLTRE!$C922,'SKT LİSTESİ'!$F:$S,8,0)),"")</f>
        <v/>
      </c>
      <c r="H922" s="131" t="str">
        <f ca="1">IF(E922="","",IF($C922="","",VLOOKUP(FİLTRE!$C922,'SKT LİSTESİ'!$F:$S,9,0)))</f>
        <v/>
      </c>
      <c r="I922" s="132" t="str">
        <f ca="1">IFERROR(IF($C922="","",VLOOKUP(FİLTRE!$C922,'SKT LİSTESİ'!$F:$S,10,0)),"")</f>
        <v/>
      </c>
      <c r="J922" s="133" t="str">
        <f ca="1">IFERROR(IF($C922="","",VLOOKUP(FİLTRE!$C922,'SKT LİSTESİ'!$F:$S,11,0)),"")</f>
        <v/>
      </c>
      <c r="K922" s="134" t="str">
        <f ca="1">IFERROR(IF($C922="","",VLOOKUP(FİLTRE!$C922,'SKT LİSTESİ'!$F:$S,12,0)),"")</f>
        <v/>
      </c>
      <c r="L922" s="134" t="str">
        <f ca="1">IFERROR(IF($C922="","",VLOOKUP(FİLTRE!$C922,'SKT LİSTESİ'!$F:$S,13,0)),"")</f>
        <v/>
      </c>
      <c r="M922" s="135" t="str">
        <f ca="1">IFERROR(IF($C922="","",VLOOKUP(FİLTRE!$C922,'SKT LİSTESİ'!$F:$AJ,14,0)),"")</f>
        <v/>
      </c>
      <c r="N922" s="31" t="str">
        <f ca="1">IFERROR(IF($C922="","",VLOOKUP(FİLTRE!$C922,'SKT LİSTESİ'!$F:$AJ,22,0)),"")</f>
        <v/>
      </c>
      <c r="O922" s="136" t="str">
        <f ca="1">IFERROR(IF($C922="","",VLOOKUP(FİLTRE!$C922,'SKT LİSTESİ'!$F:$AJ,23,0)),"")</f>
        <v/>
      </c>
      <c r="P922" s="31"/>
      <c r="Q922" s="31"/>
      <c r="R922" s="137" t="str">
        <f ca="1">(IFERROR(IF($C922="","",VLOOKUP(FİLTRE!$C922,'SKT LİSTESİ'!$F:$AJ,15,0)),""))</f>
        <v/>
      </c>
      <c r="S922" s="138" t="str">
        <f ca="1">IFERROR(IF($C922="","",VLOOKUP(FİLTRE!$C922,'SKT LİSTESİ'!$F:$AJ,16,0)),"")</f>
        <v/>
      </c>
      <c r="AF922" s="179" t="str">
        <f t="shared" ca="1" si="58"/>
        <v/>
      </c>
      <c r="AG922" s="179">
        <f t="shared" ca="1" si="59"/>
        <v>0</v>
      </c>
      <c r="AH922" s="179">
        <f t="shared" ca="1" si="60"/>
        <v>0</v>
      </c>
    </row>
    <row r="923" spans="2:34" ht="15.75" x14ac:dyDescent="0.25">
      <c r="B923">
        <f t="shared" ca="1" si="57"/>
        <v>911</v>
      </c>
      <c r="C923" t="str">
        <f ca="1">IFERROR(VLOOKUP(B923,'SKT LİSTESİ'!F:F,1,0),"")</f>
        <v/>
      </c>
      <c r="E923" s="128" t="str">
        <f ca="1">IFERROR(IF($C923="","",VLOOKUP(FİLTRE!$C923,'SKT LİSTESİ'!$F:$S,5,0)),"")</f>
        <v/>
      </c>
      <c r="F923" s="129" t="str">
        <f ca="1">IFERROR(IF($C923="","",VLOOKUP(FİLTRE!$C923,'SKT LİSTESİ'!$F:$S,7,0)),"")</f>
        <v/>
      </c>
      <c r="G923" s="130" t="str">
        <f ca="1">IFERROR(IF($C923="","",VLOOKUP(FİLTRE!$C923,'SKT LİSTESİ'!$F:$S,8,0)),"")</f>
        <v/>
      </c>
      <c r="H923" s="131" t="str">
        <f ca="1">IF(E923="","",IF($C923="","",VLOOKUP(FİLTRE!$C923,'SKT LİSTESİ'!$F:$S,9,0)))</f>
        <v/>
      </c>
      <c r="I923" s="132" t="str">
        <f ca="1">IFERROR(IF($C923="","",VLOOKUP(FİLTRE!$C923,'SKT LİSTESİ'!$F:$S,10,0)),"")</f>
        <v/>
      </c>
      <c r="J923" s="133" t="str">
        <f ca="1">IFERROR(IF($C923="","",VLOOKUP(FİLTRE!$C923,'SKT LİSTESİ'!$F:$S,11,0)),"")</f>
        <v/>
      </c>
      <c r="K923" s="134" t="str">
        <f ca="1">IFERROR(IF($C923="","",VLOOKUP(FİLTRE!$C923,'SKT LİSTESİ'!$F:$S,12,0)),"")</f>
        <v/>
      </c>
      <c r="L923" s="134" t="str">
        <f ca="1">IFERROR(IF($C923="","",VLOOKUP(FİLTRE!$C923,'SKT LİSTESİ'!$F:$S,13,0)),"")</f>
        <v/>
      </c>
      <c r="M923" s="135" t="str">
        <f ca="1">IFERROR(IF($C923="","",VLOOKUP(FİLTRE!$C923,'SKT LİSTESİ'!$F:$AJ,14,0)),"")</f>
        <v/>
      </c>
      <c r="N923" s="31" t="str">
        <f ca="1">IFERROR(IF($C923="","",VLOOKUP(FİLTRE!$C923,'SKT LİSTESİ'!$F:$AJ,22,0)),"")</f>
        <v/>
      </c>
      <c r="O923" s="136" t="str">
        <f ca="1">IFERROR(IF($C923="","",VLOOKUP(FİLTRE!$C923,'SKT LİSTESİ'!$F:$AJ,23,0)),"")</f>
        <v/>
      </c>
      <c r="P923" s="31"/>
      <c r="Q923" s="31"/>
      <c r="R923" s="137" t="str">
        <f ca="1">(IFERROR(IF($C923="","",VLOOKUP(FİLTRE!$C923,'SKT LİSTESİ'!$F:$AJ,15,0)),""))</f>
        <v/>
      </c>
      <c r="S923" s="138" t="str">
        <f ca="1">IFERROR(IF($C923="","",VLOOKUP(FİLTRE!$C923,'SKT LİSTESİ'!$F:$AJ,16,0)),"")</f>
        <v/>
      </c>
      <c r="AF923" s="179" t="str">
        <f t="shared" ca="1" si="58"/>
        <v/>
      </c>
      <c r="AG923" s="179">
        <f t="shared" ca="1" si="59"/>
        <v>0</v>
      </c>
      <c r="AH923" s="179">
        <f t="shared" ca="1" si="60"/>
        <v>0</v>
      </c>
    </row>
    <row r="924" spans="2:34" ht="15.75" x14ac:dyDescent="0.25">
      <c r="B924">
        <f t="shared" ca="1" si="57"/>
        <v>912</v>
      </c>
      <c r="C924" t="str">
        <f ca="1">IFERROR(VLOOKUP(B924,'SKT LİSTESİ'!F:F,1,0),"")</f>
        <v/>
      </c>
      <c r="E924" s="128" t="str">
        <f ca="1">IFERROR(IF($C924="","",VLOOKUP(FİLTRE!$C924,'SKT LİSTESİ'!$F:$S,5,0)),"")</f>
        <v/>
      </c>
      <c r="F924" s="129" t="str">
        <f ca="1">IFERROR(IF($C924="","",VLOOKUP(FİLTRE!$C924,'SKT LİSTESİ'!$F:$S,7,0)),"")</f>
        <v/>
      </c>
      <c r="G924" s="130" t="str">
        <f ca="1">IFERROR(IF($C924="","",VLOOKUP(FİLTRE!$C924,'SKT LİSTESİ'!$F:$S,8,0)),"")</f>
        <v/>
      </c>
      <c r="H924" s="131" t="str">
        <f ca="1">IF(E924="","",IF($C924="","",VLOOKUP(FİLTRE!$C924,'SKT LİSTESİ'!$F:$S,9,0)))</f>
        <v/>
      </c>
      <c r="I924" s="132" t="str">
        <f ca="1">IFERROR(IF($C924="","",VLOOKUP(FİLTRE!$C924,'SKT LİSTESİ'!$F:$S,10,0)),"")</f>
        <v/>
      </c>
      <c r="J924" s="133" t="str">
        <f ca="1">IFERROR(IF($C924="","",VLOOKUP(FİLTRE!$C924,'SKT LİSTESİ'!$F:$S,11,0)),"")</f>
        <v/>
      </c>
      <c r="K924" s="134" t="str">
        <f ca="1">IFERROR(IF($C924="","",VLOOKUP(FİLTRE!$C924,'SKT LİSTESİ'!$F:$S,12,0)),"")</f>
        <v/>
      </c>
      <c r="L924" s="134" t="str">
        <f ca="1">IFERROR(IF($C924="","",VLOOKUP(FİLTRE!$C924,'SKT LİSTESİ'!$F:$S,13,0)),"")</f>
        <v/>
      </c>
      <c r="M924" s="135" t="str">
        <f ca="1">IFERROR(IF($C924="","",VLOOKUP(FİLTRE!$C924,'SKT LİSTESİ'!$F:$AJ,14,0)),"")</f>
        <v/>
      </c>
      <c r="N924" s="31" t="str">
        <f ca="1">IFERROR(IF($C924="","",VLOOKUP(FİLTRE!$C924,'SKT LİSTESİ'!$F:$AJ,22,0)),"")</f>
        <v/>
      </c>
      <c r="O924" s="136" t="str">
        <f ca="1">IFERROR(IF($C924="","",VLOOKUP(FİLTRE!$C924,'SKT LİSTESİ'!$F:$AJ,23,0)),"")</f>
        <v/>
      </c>
      <c r="P924" s="31"/>
      <c r="Q924" s="31"/>
      <c r="R924" s="137" t="str">
        <f ca="1">(IFERROR(IF($C924="","",VLOOKUP(FİLTRE!$C924,'SKT LİSTESİ'!$F:$AJ,15,0)),""))</f>
        <v/>
      </c>
      <c r="S924" s="138" t="str">
        <f ca="1">IFERROR(IF($C924="","",VLOOKUP(FİLTRE!$C924,'SKT LİSTESİ'!$F:$AJ,16,0)),"")</f>
        <v/>
      </c>
      <c r="AF924" s="179" t="str">
        <f t="shared" ca="1" si="58"/>
        <v/>
      </c>
      <c r="AG924" s="179">
        <f t="shared" ca="1" si="59"/>
        <v>0</v>
      </c>
      <c r="AH924" s="179">
        <f t="shared" ca="1" si="60"/>
        <v>0</v>
      </c>
    </row>
    <row r="925" spans="2:34" ht="15.75" x14ac:dyDescent="0.25">
      <c r="B925">
        <f t="shared" ca="1" si="57"/>
        <v>913</v>
      </c>
      <c r="C925" t="str">
        <f ca="1">IFERROR(VLOOKUP(B925,'SKT LİSTESİ'!F:F,1,0),"")</f>
        <v/>
      </c>
      <c r="E925" s="128" t="str">
        <f ca="1">IFERROR(IF($C925="","",VLOOKUP(FİLTRE!$C925,'SKT LİSTESİ'!$F:$S,5,0)),"")</f>
        <v/>
      </c>
      <c r="F925" s="129" t="str">
        <f ca="1">IFERROR(IF($C925="","",VLOOKUP(FİLTRE!$C925,'SKT LİSTESİ'!$F:$S,7,0)),"")</f>
        <v/>
      </c>
      <c r="G925" s="130" t="str">
        <f ca="1">IFERROR(IF($C925="","",VLOOKUP(FİLTRE!$C925,'SKT LİSTESİ'!$F:$S,8,0)),"")</f>
        <v/>
      </c>
      <c r="H925" s="131" t="str">
        <f ca="1">IF(E925="","",IF($C925="","",VLOOKUP(FİLTRE!$C925,'SKT LİSTESİ'!$F:$S,9,0)))</f>
        <v/>
      </c>
      <c r="I925" s="132" t="str">
        <f ca="1">IFERROR(IF($C925="","",VLOOKUP(FİLTRE!$C925,'SKT LİSTESİ'!$F:$S,10,0)),"")</f>
        <v/>
      </c>
      <c r="J925" s="133" t="str">
        <f ca="1">IFERROR(IF($C925="","",VLOOKUP(FİLTRE!$C925,'SKT LİSTESİ'!$F:$S,11,0)),"")</f>
        <v/>
      </c>
      <c r="K925" s="134" t="str">
        <f ca="1">IFERROR(IF($C925="","",VLOOKUP(FİLTRE!$C925,'SKT LİSTESİ'!$F:$S,12,0)),"")</f>
        <v/>
      </c>
      <c r="L925" s="134" t="str">
        <f ca="1">IFERROR(IF($C925="","",VLOOKUP(FİLTRE!$C925,'SKT LİSTESİ'!$F:$S,13,0)),"")</f>
        <v/>
      </c>
      <c r="M925" s="135" t="str">
        <f ca="1">IFERROR(IF($C925="","",VLOOKUP(FİLTRE!$C925,'SKT LİSTESİ'!$F:$AJ,14,0)),"")</f>
        <v/>
      </c>
      <c r="N925" s="31" t="str">
        <f ca="1">IFERROR(IF($C925="","",VLOOKUP(FİLTRE!$C925,'SKT LİSTESİ'!$F:$AJ,22,0)),"")</f>
        <v/>
      </c>
      <c r="O925" s="136" t="str">
        <f ca="1">IFERROR(IF($C925="","",VLOOKUP(FİLTRE!$C925,'SKT LİSTESİ'!$F:$AJ,23,0)),"")</f>
        <v/>
      </c>
      <c r="P925" s="31"/>
      <c r="Q925" s="31"/>
      <c r="R925" s="137" t="str">
        <f ca="1">(IFERROR(IF($C925="","",VLOOKUP(FİLTRE!$C925,'SKT LİSTESİ'!$F:$AJ,15,0)),""))</f>
        <v/>
      </c>
      <c r="S925" s="138" t="str">
        <f ca="1">IFERROR(IF($C925="","",VLOOKUP(FİLTRE!$C925,'SKT LİSTESİ'!$F:$AJ,16,0)),"")</f>
        <v/>
      </c>
      <c r="AF925" s="179" t="str">
        <f t="shared" ca="1" si="58"/>
        <v/>
      </c>
      <c r="AG925" s="179">
        <f t="shared" ca="1" si="59"/>
        <v>0</v>
      </c>
      <c r="AH925" s="179">
        <f t="shared" ca="1" si="60"/>
        <v>0</v>
      </c>
    </row>
    <row r="926" spans="2:34" ht="15.75" x14ac:dyDescent="0.25">
      <c r="B926">
        <f t="shared" ca="1" si="57"/>
        <v>914</v>
      </c>
      <c r="C926" t="str">
        <f ca="1">IFERROR(VLOOKUP(B926,'SKT LİSTESİ'!F:F,1,0),"")</f>
        <v/>
      </c>
      <c r="E926" s="128" t="str">
        <f ca="1">IFERROR(IF($C926="","",VLOOKUP(FİLTRE!$C926,'SKT LİSTESİ'!$F:$S,5,0)),"")</f>
        <v/>
      </c>
      <c r="F926" s="129" t="str">
        <f ca="1">IFERROR(IF($C926="","",VLOOKUP(FİLTRE!$C926,'SKT LİSTESİ'!$F:$S,7,0)),"")</f>
        <v/>
      </c>
      <c r="G926" s="130" t="str">
        <f ca="1">IFERROR(IF($C926="","",VLOOKUP(FİLTRE!$C926,'SKT LİSTESİ'!$F:$S,8,0)),"")</f>
        <v/>
      </c>
      <c r="H926" s="131" t="str">
        <f ca="1">IF(E926="","",IF($C926="","",VLOOKUP(FİLTRE!$C926,'SKT LİSTESİ'!$F:$S,9,0)))</f>
        <v/>
      </c>
      <c r="I926" s="132" t="str">
        <f ca="1">IFERROR(IF($C926="","",VLOOKUP(FİLTRE!$C926,'SKT LİSTESİ'!$F:$S,10,0)),"")</f>
        <v/>
      </c>
      <c r="J926" s="133" t="str">
        <f ca="1">IFERROR(IF($C926="","",VLOOKUP(FİLTRE!$C926,'SKT LİSTESİ'!$F:$S,11,0)),"")</f>
        <v/>
      </c>
      <c r="K926" s="134" t="str">
        <f ca="1">IFERROR(IF($C926="","",VLOOKUP(FİLTRE!$C926,'SKT LİSTESİ'!$F:$S,12,0)),"")</f>
        <v/>
      </c>
      <c r="L926" s="134" t="str">
        <f ca="1">IFERROR(IF($C926="","",VLOOKUP(FİLTRE!$C926,'SKT LİSTESİ'!$F:$S,13,0)),"")</f>
        <v/>
      </c>
      <c r="M926" s="135" t="str">
        <f ca="1">IFERROR(IF($C926="","",VLOOKUP(FİLTRE!$C926,'SKT LİSTESİ'!$F:$AJ,14,0)),"")</f>
        <v/>
      </c>
      <c r="N926" s="31" t="str">
        <f ca="1">IFERROR(IF($C926="","",VLOOKUP(FİLTRE!$C926,'SKT LİSTESİ'!$F:$AJ,22,0)),"")</f>
        <v/>
      </c>
      <c r="O926" s="136" t="str">
        <f ca="1">IFERROR(IF($C926="","",VLOOKUP(FİLTRE!$C926,'SKT LİSTESİ'!$F:$AJ,23,0)),"")</f>
        <v/>
      </c>
      <c r="P926" s="31"/>
      <c r="Q926" s="31"/>
      <c r="R926" s="137" t="str">
        <f ca="1">(IFERROR(IF($C926="","",VLOOKUP(FİLTRE!$C926,'SKT LİSTESİ'!$F:$AJ,15,0)),""))</f>
        <v/>
      </c>
      <c r="S926" s="138" t="str">
        <f ca="1">IFERROR(IF($C926="","",VLOOKUP(FİLTRE!$C926,'SKT LİSTESİ'!$F:$AJ,16,0)),"")</f>
        <v/>
      </c>
      <c r="AF926" s="179" t="str">
        <f t="shared" ca="1" si="58"/>
        <v/>
      </c>
      <c r="AG926" s="179">
        <f t="shared" ca="1" si="59"/>
        <v>0</v>
      </c>
      <c r="AH926" s="179">
        <f t="shared" ca="1" si="60"/>
        <v>0</v>
      </c>
    </row>
    <row r="927" spans="2:34" ht="15.75" x14ac:dyDescent="0.25">
      <c r="B927">
        <f t="shared" ca="1" si="57"/>
        <v>915</v>
      </c>
      <c r="C927" t="str">
        <f ca="1">IFERROR(VLOOKUP(B927,'SKT LİSTESİ'!F:F,1,0),"")</f>
        <v/>
      </c>
      <c r="E927" s="128" t="str">
        <f ca="1">IFERROR(IF($C927="","",VLOOKUP(FİLTRE!$C927,'SKT LİSTESİ'!$F:$S,5,0)),"")</f>
        <v/>
      </c>
      <c r="F927" s="129" t="str">
        <f ca="1">IFERROR(IF($C927="","",VLOOKUP(FİLTRE!$C927,'SKT LİSTESİ'!$F:$S,7,0)),"")</f>
        <v/>
      </c>
      <c r="G927" s="130" t="str">
        <f ca="1">IFERROR(IF($C927="","",VLOOKUP(FİLTRE!$C927,'SKT LİSTESİ'!$F:$S,8,0)),"")</f>
        <v/>
      </c>
      <c r="H927" s="131" t="str">
        <f ca="1">IF(E927="","",IF($C927="","",VLOOKUP(FİLTRE!$C927,'SKT LİSTESİ'!$F:$S,9,0)))</f>
        <v/>
      </c>
      <c r="I927" s="132" t="str">
        <f ca="1">IFERROR(IF($C927="","",VLOOKUP(FİLTRE!$C927,'SKT LİSTESİ'!$F:$S,10,0)),"")</f>
        <v/>
      </c>
      <c r="J927" s="133" t="str">
        <f ca="1">IFERROR(IF($C927="","",VLOOKUP(FİLTRE!$C927,'SKT LİSTESİ'!$F:$S,11,0)),"")</f>
        <v/>
      </c>
      <c r="K927" s="134" t="str">
        <f ca="1">IFERROR(IF($C927="","",VLOOKUP(FİLTRE!$C927,'SKT LİSTESİ'!$F:$S,12,0)),"")</f>
        <v/>
      </c>
      <c r="L927" s="134" t="str">
        <f ca="1">IFERROR(IF($C927="","",VLOOKUP(FİLTRE!$C927,'SKT LİSTESİ'!$F:$S,13,0)),"")</f>
        <v/>
      </c>
      <c r="M927" s="135" t="str">
        <f ca="1">IFERROR(IF($C927="","",VLOOKUP(FİLTRE!$C927,'SKT LİSTESİ'!$F:$AJ,14,0)),"")</f>
        <v/>
      </c>
      <c r="N927" s="31" t="str">
        <f ca="1">IFERROR(IF($C927="","",VLOOKUP(FİLTRE!$C927,'SKT LİSTESİ'!$F:$AJ,22,0)),"")</f>
        <v/>
      </c>
      <c r="O927" s="136" t="str">
        <f ca="1">IFERROR(IF($C927="","",VLOOKUP(FİLTRE!$C927,'SKT LİSTESİ'!$F:$AJ,23,0)),"")</f>
        <v/>
      </c>
      <c r="P927" s="31"/>
      <c r="Q927" s="31"/>
      <c r="R927" s="137" t="str">
        <f ca="1">(IFERROR(IF($C927="","",VLOOKUP(FİLTRE!$C927,'SKT LİSTESİ'!$F:$AJ,15,0)),""))</f>
        <v/>
      </c>
      <c r="S927" s="138" t="str">
        <f ca="1">IFERROR(IF($C927="","",VLOOKUP(FİLTRE!$C927,'SKT LİSTESİ'!$F:$AJ,16,0)),"")</f>
        <v/>
      </c>
      <c r="AF927" s="179" t="str">
        <f t="shared" ca="1" si="58"/>
        <v/>
      </c>
      <c r="AG927" s="179">
        <f t="shared" ca="1" si="59"/>
        <v>0</v>
      </c>
      <c r="AH927" s="179">
        <f t="shared" ca="1" si="60"/>
        <v>0</v>
      </c>
    </row>
    <row r="928" spans="2:34" ht="15.75" x14ac:dyDescent="0.25">
      <c r="B928">
        <f t="shared" ca="1" si="57"/>
        <v>916</v>
      </c>
      <c r="C928" t="str">
        <f ca="1">IFERROR(VLOOKUP(B928,'SKT LİSTESİ'!F:F,1,0),"")</f>
        <v/>
      </c>
      <c r="E928" s="128" t="str">
        <f ca="1">IFERROR(IF($C928="","",VLOOKUP(FİLTRE!$C928,'SKT LİSTESİ'!$F:$S,5,0)),"")</f>
        <v/>
      </c>
      <c r="F928" s="129" t="str">
        <f ca="1">IFERROR(IF($C928="","",VLOOKUP(FİLTRE!$C928,'SKT LİSTESİ'!$F:$S,7,0)),"")</f>
        <v/>
      </c>
      <c r="G928" s="130" t="str">
        <f ca="1">IFERROR(IF($C928="","",VLOOKUP(FİLTRE!$C928,'SKT LİSTESİ'!$F:$S,8,0)),"")</f>
        <v/>
      </c>
      <c r="H928" s="131" t="str">
        <f ca="1">IF(E928="","",IF($C928="","",VLOOKUP(FİLTRE!$C928,'SKT LİSTESİ'!$F:$S,9,0)))</f>
        <v/>
      </c>
      <c r="I928" s="132" t="str">
        <f ca="1">IFERROR(IF($C928="","",VLOOKUP(FİLTRE!$C928,'SKT LİSTESİ'!$F:$S,10,0)),"")</f>
        <v/>
      </c>
      <c r="J928" s="133" t="str">
        <f ca="1">IFERROR(IF($C928="","",VLOOKUP(FİLTRE!$C928,'SKT LİSTESİ'!$F:$S,11,0)),"")</f>
        <v/>
      </c>
      <c r="K928" s="134" t="str">
        <f ca="1">IFERROR(IF($C928="","",VLOOKUP(FİLTRE!$C928,'SKT LİSTESİ'!$F:$S,12,0)),"")</f>
        <v/>
      </c>
      <c r="L928" s="134" t="str">
        <f ca="1">IFERROR(IF($C928="","",VLOOKUP(FİLTRE!$C928,'SKT LİSTESİ'!$F:$S,13,0)),"")</f>
        <v/>
      </c>
      <c r="M928" s="135" t="str">
        <f ca="1">IFERROR(IF($C928="","",VLOOKUP(FİLTRE!$C928,'SKT LİSTESİ'!$F:$AJ,14,0)),"")</f>
        <v/>
      </c>
      <c r="N928" s="31" t="str">
        <f ca="1">IFERROR(IF($C928="","",VLOOKUP(FİLTRE!$C928,'SKT LİSTESİ'!$F:$AJ,22,0)),"")</f>
        <v/>
      </c>
      <c r="O928" s="136" t="str">
        <f ca="1">IFERROR(IF($C928="","",VLOOKUP(FİLTRE!$C928,'SKT LİSTESİ'!$F:$AJ,23,0)),"")</f>
        <v/>
      </c>
      <c r="P928" s="31"/>
      <c r="Q928" s="31"/>
      <c r="R928" s="137" t="str">
        <f ca="1">(IFERROR(IF($C928="","",VLOOKUP(FİLTRE!$C928,'SKT LİSTESİ'!$F:$AJ,15,0)),""))</f>
        <v/>
      </c>
      <c r="S928" s="138" t="str">
        <f ca="1">IFERROR(IF($C928="","",VLOOKUP(FİLTRE!$C928,'SKT LİSTESİ'!$F:$AJ,16,0)),"")</f>
        <v/>
      </c>
      <c r="AF928" s="179" t="str">
        <f t="shared" ca="1" si="58"/>
        <v/>
      </c>
      <c r="AG928" s="179">
        <f t="shared" ca="1" si="59"/>
        <v>0</v>
      </c>
      <c r="AH928" s="179">
        <f t="shared" ca="1" si="60"/>
        <v>0</v>
      </c>
    </row>
    <row r="929" spans="2:34" ht="15.75" x14ac:dyDescent="0.25">
      <c r="B929">
        <f t="shared" ca="1" si="57"/>
        <v>917</v>
      </c>
      <c r="C929" t="str">
        <f ca="1">IFERROR(VLOOKUP(B929,'SKT LİSTESİ'!F:F,1,0),"")</f>
        <v/>
      </c>
      <c r="E929" s="128" t="str">
        <f ca="1">IFERROR(IF($C929="","",VLOOKUP(FİLTRE!$C929,'SKT LİSTESİ'!$F:$S,5,0)),"")</f>
        <v/>
      </c>
      <c r="F929" s="129" t="str">
        <f ca="1">IFERROR(IF($C929="","",VLOOKUP(FİLTRE!$C929,'SKT LİSTESİ'!$F:$S,7,0)),"")</f>
        <v/>
      </c>
      <c r="G929" s="130" t="str">
        <f ca="1">IFERROR(IF($C929="","",VLOOKUP(FİLTRE!$C929,'SKT LİSTESİ'!$F:$S,8,0)),"")</f>
        <v/>
      </c>
      <c r="H929" s="131" t="str">
        <f ca="1">IF(E929="","",IF($C929="","",VLOOKUP(FİLTRE!$C929,'SKT LİSTESİ'!$F:$S,9,0)))</f>
        <v/>
      </c>
      <c r="I929" s="132" t="str">
        <f ca="1">IFERROR(IF($C929="","",VLOOKUP(FİLTRE!$C929,'SKT LİSTESİ'!$F:$S,10,0)),"")</f>
        <v/>
      </c>
      <c r="J929" s="133" t="str">
        <f ca="1">IFERROR(IF($C929="","",VLOOKUP(FİLTRE!$C929,'SKT LİSTESİ'!$F:$S,11,0)),"")</f>
        <v/>
      </c>
      <c r="K929" s="134" t="str">
        <f ca="1">IFERROR(IF($C929="","",VLOOKUP(FİLTRE!$C929,'SKT LİSTESİ'!$F:$S,12,0)),"")</f>
        <v/>
      </c>
      <c r="L929" s="134" t="str">
        <f ca="1">IFERROR(IF($C929="","",VLOOKUP(FİLTRE!$C929,'SKT LİSTESİ'!$F:$S,13,0)),"")</f>
        <v/>
      </c>
      <c r="M929" s="135" t="str">
        <f ca="1">IFERROR(IF($C929="","",VLOOKUP(FİLTRE!$C929,'SKT LİSTESİ'!$F:$AJ,14,0)),"")</f>
        <v/>
      </c>
      <c r="N929" s="31" t="str">
        <f ca="1">IFERROR(IF($C929="","",VLOOKUP(FİLTRE!$C929,'SKT LİSTESİ'!$F:$AJ,22,0)),"")</f>
        <v/>
      </c>
      <c r="O929" s="136" t="str">
        <f ca="1">IFERROR(IF($C929="","",VLOOKUP(FİLTRE!$C929,'SKT LİSTESİ'!$F:$AJ,23,0)),"")</f>
        <v/>
      </c>
      <c r="P929" s="31"/>
      <c r="Q929" s="31"/>
      <c r="R929" s="137" t="str">
        <f ca="1">(IFERROR(IF($C929="","",VLOOKUP(FİLTRE!$C929,'SKT LİSTESİ'!$F:$AJ,15,0)),""))</f>
        <v/>
      </c>
      <c r="S929" s="138" t="str">
        <f ca="1">IFERROR(IF($C929="","",VLOOKUP(FİLTRE!$C929,'SKT LİSTESİ'!$F:$AJ,16,0)),"")</f>
        <v/>
      </c>
      <c r="AF929" s="179" t="str">
        <f t="shared" ca="1" si="58"/>
        <v/>
      </c>
      <c r="AG929" s="179">
        <f t="shared" ca="1" si="59"/>
        <v>0</v>
      </c>
      <c r="AH929" s="179">
        <f t="shared" ca="1" si="60"/>
        <v>0</v>
      </c>
    </row>
    <row r="930" spans="2:34" ht="15.75" x14ac:dyDescent="0.25">
      <c r="B930">
        <f t="shared" ca="1" si="57"/>
        <v>918</v>
      </c>
      <c r="C930" t="str">
        <f ca="1">IFERROR(VLOOKUP(B930,'SKT LİSTESİ'!F:F,1,0),"")</f>
        <v/>
      </c>
      <c r="E930" s="128" t="str">
        <f ca="1">IFERROR(IF($C930="","",VLOOKUP(FİLTRE!$C930,'SKT LİSTESİ'!$F:$S,5,0)),"")</f>
        <v/>
      </c>
      <c r="F930" s="129" t="str">
        <f ca="1">IFERROR(IF($C930="","",VLOOKUP(FİLTRE!$C930,'SKT LİSTESİ'!$F:$S,7,0)),"")</f>
        <v/>
      </c>
      <c r="G930" s="130" t="str">
        <f ca="1">IFERROR(IF($C930="","",VLOOKUP(FİLTRE!$C930,'SKT LİSTESİ'!$F:$S,8,0)),"")</f>
        <v/>
      </c>
      <c r="H930" s="131" t="str">
        <f ca="1">IF(E930="","",IF($C930="","",VLOOKUP(FİLTRE!$C930,'SKT LİSTESİ'!$F:$S,9,0)))</f>
        <v/>
      </c>
      <c r="I930" s="132" t="str">
        <f ca="1">IFERROR(IF($C930="","",VLOOKUP(FİLTRE!$C930,'SKT LİSTESİ'!$F:$S,10,0)),"")</f>
        <v/>
      </c>
      <c r="J930" s="133" t="str">
        <f ca="1">IFERROR(IF($C930="","",VLOOKUP(FİLTRE!$C930,'SKT LİSTESİ'!$F:$S,11,0)),"")</f>
        <v/>
      </c>
      <c r="K930" s="134" t="str">
        <f ca="1">IFERROR(IF($C930="","",VLOOKUP(FİLTRE!$C930,'SKT LİSTESİ'!$F:$S,12,0)),"")</f>
        <v/>
      </c>
      <c r="L930" s="134" t="str">
        <f ca="1">IFERROR(IF($C930="","",VLOOKUP(FİLTRE!$C930,'SKT LİSTESİ'!$F:$S,13,0)),"")</f>
        <v/>
      </c>
      <c r="M930" s="135" t="str">
        <f ca="1">IFERROR(IF($C930="","",VLOOKUP(FİLTRE!$C930,'SKT LİSTESİ'!$F:$AJ,14,0)),"")</f>
        <v/>
      </c>
      <c r="N930" s="31" t="str">
        <f ca="1">IFERROR(IF($C930="","",VLOOKUP(FİLTRE!$C930,'SKT LİSTESİ'!$F:$AJ,22,0)),"")</f>
        <v/>
      </c>
      <c r="O930" s="136" t="str">
        <f ca="1">IFERROR(IF($C930="","",VLOOKUP(FİLTRE!$C930,'SKT LİSTESİ'!$F:$AJ,23,0)),"")</f>
        <v/>
      </c>
      <c r="P930" s="31"/>
      <c r="Q930" s="31"/>
      <c r="R930" s="137" t="str">
        <f ca="1">(IFERROR(IF($C930="","",VLOOKUP(FİLTRE!$C930,'SKT LİSTESİ'!$F:$AJ,15,0)),""))</f>
        <v/>
      </c>
      <c r="S930" s="138" t="str">
        <f ca="1">IFERROR(IF($C930="","",VLOOKUP(FİLTRE!$C930,'SKT LİSTESİ'!$F:$AJ,16,0)),"")</f>
        <v/>
      </c>
      <c r="AF930" s="179" t="str">
        <f t="shared" ca="1" si="58"/>
        <v/>
      </c>
      <c r="AG930" s="179">
        <f t="shared" ca="1" si="59"/>
        <v>0</v>
      </c>
      <c r="AH930" s="179">
        <f t="shared" ca="1" si="60"/>
        <v>0</v>
      </c>
    </row>
    <row r="931" spans="2:34" ht="15.75" x14ac:dyDescent="0.25">
      <c r="B931">
        <f t="shared" ca="1" si="57"/>
        <v>919</v>
      </c>
      <c r="C931" t="str">
        <f ca="1">IFERROR(VLOOKUP(B931,'SKT LİSTESİ'!F:F,1,0),"")</f>
        <v/>
      </c>
      <c r="E931" s="128" t="str">
        <f ca="1">IFERROR(IF($C931="","",VLOOKUP(FİLTRE!$C931,'SKT LİSTESİ'!$F:$S,5,0)),"")</f>
        <v/>
      </c>
      <c r="F931" s="129" t="str">
        <f ca="1">IFERROR(IF($C931="","",VLOOKUP(FİLTRE!$C931,'SKT LİSTESİ'!$F:$S,7,0)),"")</f>
        <v/>
      </c>
      <c r="G931" s="130" t="str">
        <f ca="1">IFERROR(IF($C931="","",VLOOKUP(FİLTRE!$C931,'SKT LİSTESİ'!$F:$S,8,0)),"")</f>
        <v/>
      </c>
      <c r="H931" s="131" t="str">
        <f ca="1">IF(E931="","",IF($C931="","",VLOOKUP(FİLTRE!$C931,'SKT LİSTESİ'!$F:$S,9,0)))</f>
        <v/>
      </c>
      <c r="I931" s="132" t="str">
        <f ca="1">IFERROR(IF($C931="","",VLOOKUP(FİLTRE!$C931,'SKT LİSTESİ'!$F:$S,10,0)),"")</f>
        <v/>
      </c>
      <c r="J931" s="133" t="str">
        <f ca="1">IFERROR(IF($C931="","",VLOOKUP(FİLTRE!$C931,'SKT LİSTESİ'!$F:$S,11,0)),"")</f>
        <v/>
      </c>
      <c r="K931" s="134" t="str">
        <f ca="1">IFERROR(IF($C931="","",VLOOKUP(FİLTRE!$C931,'SKT LİSTESİ'!$F:$S,12,0)),"")</f>
        <v/>
      </c>
      <c r="L931" s="134" t="str">
        <f ca="1">IFERROR(IF($C931="","",VLOOKUP(FİLTRE!$C931,'SKT LİSTESİ'!$F:$S,13,0)),"")</f>
        <v/>
      </c>
      <c r="M931" s="135" t="str">
        <f ca="1">IFERROR(IF($C931="","",VLOOKUP(FİLTRE!$C931,'SKT LİSTESİ'!$F:$AJ,14,0)),"")</f>
        <v/>
      </c>
      <c r="N931" s="31" t="str">
        <f ca="1">IFERROR(IF($C931="","",VLOOKUP(FİLTRE!$C931,'SKT LİSTESİ'!$F:$AJ,22,0)),"")</f>
        <v/>
      </c>
      <c r="O931" s="136" t="str">
        <f ca="1">IFERROR(IF($C931="","",VLOOKUP(FİLTRE!$C931,'SKT LİSTESİ'!$F:$AJ,23,0)),"")</f>
        <v/>
      </c>
      <c r="P931" s="31"/>
      <c r="Q931" s="31"/>
      <c r="R931" s="137" t="str">
        <f ca="1">(IFERROR(IF($C931="","",VLOOKUP(FİLTRE!$C931,'SKT LİSTESİ'!$F:$AJ,15,0)),""))</f>
        <v/>
      </c>
      <c r="S931" s="138" t="str">
        <f ca="1">IFERROR(IF($C931="","",VLOOKUP(FİLTRE!$C931,'SKT LİSTESİ'!$F:$AJ,16,0)),"")</f>
        <v/>
      </c>
      <c r="AF931" s="179" t="str">
        <f t="shared" ca="1" si="58"/>
        <v/>
      </c>
      <c r="AG931" s="179">
        <f t="shared" ca="1" si="59"/>
        <v>0</v>
      </c>
      <c r="AH931" s="179">
        <f t="shared" ca="1" si="60"/>
        <v>0</v>
      </c>
    </row>
    <row r="932" spans="2:34" ht="15.75" x14ac:dyDescent="0.25">
      <c r="B932">
        <f t="shared" ca="1" si="57"/>
        <v>920</v>
      </c>
      <c r="C932" t="str">
        <f ca="1">IFERROR(VLOOKUP(B932,'SKT LİSTESİ'!F:F,1,0),"")</f>
        <v/>
      </c>
      <c r="E932" s="128" t="str">
        <f ca="1">IFERROR(IF($C932="","",VLOOKUP(FİLTRE!$C932,'SKT LİSTESİ'!$F:$S,5,0)),"")</f>
        <v/>
      </c>
      <c r="F932" s="129" t="str">
        <f ca="1">IFERROR(IF($C932="","",VLOOKUP(FİLTRE!$C932,'SKT LİSTESİ'!$F:$S,7,0)),"")</f>
        <v/>
      </c>
      <c r="G932" s="130" t="str">
        <f ca="1">IFERROR(IF($C932="","",VLOOKUP(FİLTRE!$C932,'SKT LİSTESİ'!$F:$S,8,0)),"")</f>
        <v/>
      </c>
      <c r="H932" s="131" t="str">
        <f ca="1">IF(E932="","",IF($C932="","",VLOOKUP(FİLTRE!$C932,'SKT LİSTESİ'!$F:$S,9,0)))</f>
        <v/>
      </c>
      <c r="I932" s="132" t="str">
        <f ca="1">IFERROR(IF($C932="","",VLOOKUP(FİLTRE!$C932,'SKT LİSTESİ'!$F:$S,10,0)),"")</f>
        <v/>
      </c>
      <c r="J932" s="133" t="str">
        <f ca="1">IFERROR(IF($C932="","",VLOOKUP(FİLTRE!$C932,'SKT LİSTESİ'!$F:$S,11,0)),"")</f>
        <v/>
      </c>
      <c r="K932" s="134" t="str">
        <f ca="1">IFERROR(IF($C932="","",VLOOKUP(FİLTRE!$C932,'SKT LİSTESİ'!$F:$S,12,0)),"")</f>
        <v/>
      </c>
      <c r="L932" s="134" t="str">
        <f ca="1">IFERROR(IF($C932="","",VLOOKUP(FİLTRE!$C932,'SKT LİSTESİ'!$F:$S,13,0)),"")</f>
        <v/>
      </c>
      <c r="M932" s="135" t="str">
        <f ca="1">IFERROR(IF($C932="","",VLOOKUP(FİLTRE!$C932,'SKT LİSTESİ'!$F:$AJ,14,0)),"")</f>
        <v/>
      </c>
      <c r="N932" s="31" t="str">
        <f ca="1">IFERROR(IF($C932="","",VLOOKUP(FİLTRE!$C932,'SKT LİSTESİ'!$F:$AJ,22,0)),"")</f>
        <v/>
      </c>
      <c r="O932" s="136" t="str">
        <f ca="1">IFERROR(IF($C932="","",VLOOKUP(FİLTRE!$C932,'SKT LİSTESİ'!$F:$AJ,23,0)),"")</f>
        <v/>
      </c>
      <c r="P932" s="31"/>
      <c r="Q932" s="31"/>
      <c r="R932" s="137" t="str">
        <f ca="1">(IFERROR(IF($C932="","",VLOOKUP(FİLTRE!$C932,'SKT LİSTESİ'!$F:$AJ,15,0)),""))</f>
        <v/>
      </c>
      <c r="S932" s="138" t="str">
        <f ca="1">IFERROR(IF($C932="","",VLOOKUP(FİLTRE!$C932,'SKT LİSTESİ'!$F:$AJ,16,0)),"")</f>
        <v/>
      </c>
      <c r="AF932" s="179" t="str">
        <f t="shared" ca="1" si="58"/>
        <v/>
      </c>
      <c r="AG932" s="179">
        <f t="shared" ca="1" si="59"/>
        <v>0</v>
      </c>
      <c r="AH932" s="179">
        <f t="shared" ca="1" si="60"/>
        <v>0</v>
      </c>
    </row>
    <row r="933" spans="2:34" ht="15.75" x14ac:dyDescent="0.25">
      <c r="B933">
        <f t="shared" ca="1" si="57"/>
        <v>921</v>
      </c>
      <c r="C933" t="str">
        <f ca="1">IFERROR(VLOOKUP(B933,'SKT LİSTESİ'!F:F,1,0),"")</f>
        <v/>
      </c>
      <c r="E933" s="128" t="str">
        <f ca="1">IFERROR(IF($C933="","",VLOOKUP(FİLTRE!$C933,'SKT LİSTESİ'!$F:$S,5,0)),"")</f>
        <v/>
      </c>
      <c r="F933" s="129" t="str">
        <f ca="1">IFERROR(IF($C933="","",VLOOKUP(FİLTRE!$C933,'SKT LİSTESİ'!$F:$S,7,0)),"")</f>
        <v/>
      </c>
      <c r="G933" s="130" t="str">
        <f ca="1">IFERROR(IF($C933="","",VLOOKUP(FİLTRE!$C933,'SKT LİSTESİ'!$F:$S,8,0)),"")</f>
        <v/>
      </c>
      <c r="H933" s="131" t="str">
        <f ca="1">IF(E933="","",IF($C933="","",VLOOKUP(FİLTRE!$C933,'SKT LİSTESİ'!$F:$S,9,0)))</f>
        <v/>
      </c>
      <c r="I933" s="132" t="str">
        <f ca="1">IFERROR(IF($C933="","",VLOOKUP(FİLTRE!$C933,'SKT LİSTESİ'!$F:$S,10,0)),"")</f>
        <v/>
      </c>
      <c r="J933" s="133" t="str">
        <f ca="1">IFERROR(IF($C933="","",VLOOKUP(FİLTRE!$C933,'SKT LİSTESİ'!$F:$S,11,0)),"")</f>
        <v/>
      </c>
      <c r="K933" s="134" t="str">
        <f ca="1">IFERROR(IF($C933="","",VLOOKUP(FİLTRE!$C933,'SKT LİSTESİ'!$F:$S,12,0)),"")</f>
        <v/>
      </c>
      <c r="L933" s="134" t="str">
        <f ca="1">IFERROR(IF($C933="","",VLOOKUP(FİLTRE!$C933,'SKT LİSTESİ'!$F:$S,13,0)),"")</f>
        <v/>
      </c>
      <c r="M933" s="135" t="str">
        <f ca="1">IFERROR(IF($C933="","",VLOOKUP(FİLTRE!$C933,'SKT LİSTESİ'!$F:$AJ,14,0)),"")</f>
        <v/>
      </c>
      <c r="N933" s="31" t="str">
        <f ca="1">IFERROR(IF($C933="","",VLOOKUP(FİLTRE!$C933,'SKT LİSTESİ'!$F:$AJ,22,0)),"")</f>
        <v/>
      </c>
      <c r="O933" s="136" t="str">
        <f ca="1">IFERROR(IF($C933="","",VLOOKUP(FİLTRE!$C933,'SKT LİSTESİ'!$F:$AJ,23,0)),"")</f>
        <v/>
      </c>
      <c r="P933" s="31"/>
      <c r="Q933" s="31"/>
      <c r="R933" s="137" t="str">
        <f ca="1">(IFERROR(IF($C933="","",VLOOKUP(FİLTRE!$C933,'SKT LİSTESİ'!$F:$AJ,15,0)),""))</f>
        <v/>
      </c>
      <c r="S933" s="138" t="str">
        <f ca="1">IFERROR(IF($C933="","",VLOOKUP(FİLTRE!$C933,'SKT LİSTESİ'!$F:$AJ,16,0)),"")</f>
        <v/>
      </c>
      <c r="AF933" s="179" t="str">
        <f t="shared" ca="1" si="58"/>
        <v/>
      </c>
      <c r="AG933" s="179">
        <f t="shared" ca="1" si="59"/>
        <v>0</v>
      </c>
      <c r="AH933" s="179">
        <f t="shared" ca="1" si="60"/>
        <v>0</v>
      </c>
    </row>
    <row r="934" spans="2:34" ht="15.75" x14ac:dyDescent="0.25">
      <c r="B934">
        <f t="shared" ca="1" si="57"/>
        <v>922</v>
      </c>
      <c r="C934" t="str">
        <f ca="1">IFERROR(VLOOKUP(B934,'SKT LİSTESİ'!F:F,1,0),"")</f>
        <v/>
      </c>
      <c r="E934" s="128" t="str">
        <f ca="1">IFERROR(IF($C934="","",VLOOKUP(FİLTRE!$C934,'SKT LİSTESİ'!$F:$S,5,0)),"")</f>
        <v/>
      </c>
      <c r="F934" s="129" t="str">
        <f ca="1">IFERROR(IF($C934="","",VLOOKUP(FİLTRE!$C934,'SKT LİSTESİ'!$F:$S,7,0)),"")</f>
        <v/>
      </c>
      <c r="G934" s="130" t="str">
        <f ca="1">IFERROR(IF($C934="","",VLOOKUP(FİLTRE!$C934,'SKT LİSTESİ'!$F:$S,8,0)),"")</f>
        <v/>
      </c>
      <c r="H934" s="131" t="str">
        <f ca="1">IF(E934="","",IF($C934="","",VLOOKUP(FİLTRE!$C934,'SKT LİSTESİ'!$F:$S,9,0)))</f>
        <v/>
      </c>
      <c r="I934" s="132" t="str">
        <f ca="1">IFERROR(IF($C934="","",VLOOKUP(FİLTRE!$C934,'SKT LİSTESİ'!$F:$S,10,0)),"")</f>
        <v/>
      </c>
      <c r="J934" s="133" t="str">
        <f ca="1">IFERROR(IF($C934="","",VLOOKUP(FİLTRE!$C934,'SKT LİSTESİ'!$F:$S,11,0)),"")</f>
        <v/>
      </c>
      <c r="K934" s="134" t="str">
        <f ca="1">IFERROR(IF($C934="","",VLOOKUP(FİLTRE!$C934,'SKT LİSTESİ'!$F:$S,12,0)),"")</f>
        <v/>
      </c>
      <c r="L934" s="134" t="str">
        <f ca="1">IFERROR(IF($C934="","",VLOOKUP(FİLTRE!$C934,'SKT LİSTESİ'!$F:$S,13,0)),"")</f>
        <v/>
      </c>
      <c r="M934" s="135" t="str">
        <f ca="1">IFERROR(IF($C934="","",VLOOKUP(FİLTRE!$C934,'SKT LİSTESİ'!$F:$AJ,14,0)),"")</f>
        <v/>
      </c>
      <c r="N934" s="31" t="str">
        <f ca="1">IFERROR(IF($C934="","",VLOOKUP(FİLTRE!$C934,'SKT LİSTESİ'!$F:$AJ,22,0)),"")</f>
        <v/>
      </c>
      <c r="O934" s="136" t="str">
        <f ca="1">IFERROR(IF($C934="","",VLOOKUP(FİLTRE!$C934,'SKT LİSTESİ'!$F:$AJ,23,0)),"")</f>
        <v/>
      </c>
      <c r="P934" s="31"/>
      <c r="Q934" s="31"/>
      <c r="R934" s="137" t="str">
        <f ca="1">(IFERROR(IF($C934="","",VLOOKUP(FİLTRE!$C934,'SKT LİSTESİ'!$F:$AJ,15,0)),""))</f>
        <v/>
      </c>
      <c r="S934" s="138" t="str">
        <f ca="1">IFERROR(IF($C934="","",VLOOKUP(FİLTRE!$C934,'SKT LİSTESİ'!$F:$AJ,16,0)),"")</f>
        <v/>
      </c>
      <c r="AF934" s="179" t="str">
        <f t="shared" ca="1" si="58"/>
        <v/>
      </c>
      <c r="AG934" s="179">
        <f t="shared" ca="1" si="59"/>
        <v>0</v>
      </c>
      <c r="AH934" s="179">
        <f t="shared" ca="1" si="60"/>
        <v>0</v>
      </c>
    </row>
    <row r="935" spans="2:34" ht="15.75" x14ac:dyDescent="0.25">
      <c r="B935">
        <f t="shared" ca="1" si="57"/>
        <v>923</v>
      </c>
      <c r="C935" t="str">
        <f ca="1">IFERROR(VLOOKUP(B935,'SKT LİSTESİ'!F:F,1,0),"")</f>
        <v/>
      </c>
      <c r="E935" s="128" t="str">
        <f ca="1">IFERROR(IF($C935="","",VLOOKUP(FİLTRE!$C935,'SKT LİSTESİ'!$F:$S,5,0)),"")</f>
        <v/>
      </c>
      <c r="F935" s="129" t="str">
        <f ca="1">IFERROR(IF($C935="","",VLOOKUP(FİLTRE!$C935,'SKT LİSTESİ'!$F:$S,7,0)),"")</f>
        <v/>
      </c>
      <c r="G935" s="130" t="str">
        <f ca="1">IFERROR(IF($C935="","",VLOOKUP(FİLTRE!$C935,'SKT LİSTESİ'!$F:$S,8,0)),"")</f>
        <v/>
      </c>
      <c r="H935" s="131" t="str">
        <f ca="1">IF(E935="","",IF($C935="","",VLOOKUP(FİLTRE!$C935,'SKT LİSTESİ'!$F:$S,9,0)))</f>
        <v/>
      </c>
      <c r="I935" s="132" t="str">
        <f ca="1">IFERROR(IF($C935="","",VLOOKUP(FİLTRE!$C935,'SKT LİSTESİ'!$F:$S,10,0)),"")</f>
        <v/>
      </c>
      <c r="J935" s="133" t="str">
        <f ca="1">IFERROR(IF($C935="","",VLOOKUP(FİLTRE!$C935,'SKT LİSTESİ'!$F:$S,11,0)),"")</f>
        <v/>
      </c>
      <c r="K935" s="134" t="str">
        <f ca="1">IFERROR(IF($C935="","",VLOOKUP(FİLTRE!$C935,'SKT LİSTESİ'!$F:$S,12,0)),"")</f>
        <v/>
      </c>
      <c r="L935" s="134" t="str">
        <f ca="1">IFERROR(IF($C935="","",VLOOKUP(FİLTRE!$C935,'SKT LİSTESİ'!$F:$S,13,0)),"")</f>
        <v/>
      </c>
      <c r="M935" s="135" t="str">
        <f ca="1">IFERROR(IF($C935="","",VLOOKUP(FİLTRE!$C935,'SKT LİSTESİ'!$F:$AJ,14,0)),"")</f>
        <v/>
      </c>
      <c r="N935" s="31" t="str">
        <f ca="1">IFERROR(IF($C935="","",VLOOKUP(FİLTRE!$C935,'SKT LİSTESİ'!$F:$AJ,22,0)),"")</f>
        <v/>
      </c>
      <c r="O935" s="136" t="str">
        <f ca="1">IFERROR(IF($C935="","",VLOOKUP(FİLTRE!$C935,'SKT LİSTESİ'!$F:$AJ,23,0)),"")</f>
        <v/>
      </c>
      <c r="P935" s="31"/>
      <c r="Q935" s="31"/>
      <c r="R935" s="137" t="str">
        <f ca="1">(IFERROR(IF($C935="","",VLOOKUP(FİLTRE!$C935,'SKT LİSTESİ'!$F:$AJ,15,0)),""))</f>
        <v/>
      </c>
      <c r="S935" s="138" t="str">
        <f ca="1">IFERROR(IF($C935="","",VLOOKUP(FİLTRE!$C935,'SKT LİSTESİ'!$F:$AJ,16,0)),"")</f>
        <v/>
      </c>
      <c r="AF935" s="179" t="str">
        <f t="shared" ca="1" si="58"/>
        <v/>
      </c>
      <c r="AG935" s="179">
        <f t="shared" ca="1" si="59"/>
        <v>0</v>
      </c>
      <c r="AH935" s="179">
        <f t="shared" ca="1" si="60"/>
        <v>0</v>
      </c>
    </row>
    <row r="936" spans="2:34" ht="15.75" x14ac:dyDescent="0.25">
      <c r="B936">
        <f t="shared" ca="1" si="57"/>
        <v>924</v>
      </c>
      <c r="C936" t="str">
        <f ca="1">IFERROR(VLOOKUP(B936,'SKT LİSTESİ'!F:F,1,0),"")</f>
        <v/>
      </c>
      <c r="E936" s="128" t="str">
        <f ca="1">IFERROR(IF($C936="","",VLOOKUP(FİLTRE!$C936,'SKT LİSTESİ'!$F:$S,5,0)),"")</f>
        <v/>
      </c>
      <c r="F936" s="129" t="str">
        <f ca="1">IFERROR(IF($C936="","",VLOOKUP(FİLTRE!$C936,'SKT LİSTESİ'!$F:$S,7,0)),"")</f>
        <v/>
      </c>
      <c r="G936" s="130" t="str">
        <f ca="1">IFERROR(IF($C936="","",VLOOKUP(FİLTRE!$C936,'SKT LİSTESİ'!$F:$S,8,0)),"")</f>
        <v/>
      </c>
      <c r="H936" s="131" t="str">
        <f ca="1">IF(E936="","",IF($C936="","",VLOOKUP(FİLTRE!$C936,'SKT LİSTESİ'!$F:$S,9,0)))</f>
        <v/>
      </c>
      <c r="I936" s="132" t="str">
        <f ca="1">IFERROR(IF($C936="","",VLOOKUP(FİLTRE!$C936,'SKT LİSTESİ'!$F:$S,10,0)),"")</f>
        <v/>
      </c>
      <c r="J936" s="133" t="str">
        <f ca="1">IFERROR(IF($C936="","",VLOOKUP(FİLTRE!$C936,'SKT LİSTESİ'!$F:$S,11,0)),"")</f>
        <v/>
      </c>
      <c r="K936" s="134" t="str">
        <f ca="1">IFERROR(IF($C936="","",VLOOKUP(FİLTRE!$C936,'SKT LİSTESİ'!$F:$S,12,0)),"")</f>
        <v/>
      </c>
      <c r="L936" s="134" t="str">
        <f ca="1">IFERROR(IF($C936="","",VLOOKUP(FİLTRE!$C936,'SKT LİSTESİ'!$F:$S,13,0)),"")</f>
        <v/>
      </c>
      <c r="M936" s="135" t="str">
        <f ca="1">IFERROR(IF($C936="","",VLOOKUP(FİLTRE!$C936,'SKT LİSTESİ'!$F:$AJ,14,0)),"")</f>
        <v/>
      </c>
      <c r="N936" s="31" t="str">
        <f ca="1">IFERROR(IF($C936="","",VLOOKUP(FİLTRE!$C936,'SKT LİSTESİ'!$F:$AJ,22,0)),"")</f>
        <v/>
      </c>
      <c r="O936" s="136" t="str">
        <f ca="1">IFERROR(IF($C936="","",VLOOKUP(FİLTRE!$C936,'SKT LİSTESİ'!$F:$AJ,23,0)),"")</f>
        <v/>
      </c>
      <c r="P936" s="31"/>
      <c r="Q936" s="31"/>
      <c r="R936" s="137" t="str">
        <f ca="1">(IFERROR(IF($C936="","",VLOOKUP(FİLTRE!$C936,'SKT LİSTESİ'!$F:$AJ,15,0)),""))</f>
        <v/>
      </c>
      <c r="S936" s="138" t="str">
        <f ca="1">IFERROR(IF($C936="","",VLOOKUP(FİLTRE!$C936,'SKT LİSTESİ'!$F:$AJ,16,0)),"")</f>
        <v/>
      </c>
      <c r="AF936" s="179" t="str">
        <f t="shared" ca="1" si="58"/>
        <v/>
      </c>
      <c r="AG936" s="179">
        <f t="shared" ca="1" si="59"/>
        <v>0</v>
      </c>
      <c r="AH936" s="179">
        <f t="shared" ca="1" si="60"/>
        <v>0</v>
      </c>
    </row>
    <row r="937" spans="2:34" ht="15.75" x14ac:dyDescent="0.25">
      <c r="B937">
        <f t="shared" ca="1" si="57"/>
        <v>925</v>
      </c>
      <c r="C937" t="str">
        <f ca="1">IFERROR(VLOOKUP(B937,'SKT LİSTESİ'!F:F,1,0),"")</f>
        <v/>
      </c>
      <c r="E937" s="128" t="str">
        <f ca="1">IFERROR(IF($C937="","",VLOOKUP(FİLTRE!$C937,'SKT LİSTESİ'!$F:$S,5,0)),"")</f>
        <v/>
      </c>
      <c r="F937" s="129" t="str">
        <f ca="1">IFERROR(IF($C937="","",VLOOKUP(FİLTRE!$C937,'SKT LİSTESİ'!$F:$S,7,0)),"")</f>
        <v/>
      </c>
      <c r="G937" s="130" t="str">
        <f ca="1">IFERROR(IF($C937="","",VLOOKUP(FİLTRE!$C937,'SKT LİSTESİ'!$F:$S,8,0)),"")</f>
        <v/>
      </c>
      <c r="H937" s="131" t="str">
        <f ca="1">IF(E937="","",IF($C937="","",VLOOKUP(FİLTRE!$C937,'SKT LİSTESİ'!$F:$S,9,0)))</f>
        <v/>
      </c>
      <c r="I937" s="132" t="str">
        <f ca="1">IFERROR(IF($C937="","",VLOOKUP(FİLTRE!$C937,'SKT LİSTESİ'!$F:$S,10,0)),"")</f>
        <v/>
      </c>
      <c r="J937" s="133" t="str">
        <f ca="1">IFERROR(IF($C937="","",VLOOKUP(FİLTRE!$C937,'SKT LİSTESİ'!$F:$S,11,0)),"")</f>
        <v/>
      </c>
      <c r="K937" s="134" t="str">
        <f ca="1">IFERROR(IF($C937="","",VLOOKUP(FİLTRE!$C937,'SKT LİSTESİ'!$F:$S,12,0)),"")</f>
        <v/>
      </c>
      <c r="L937" s="134" t="str">
        <f ca="1">IFERROR(IF($C937="","",VLOOKUP(FİLTRE!$C937,'SKT LİSTESİ'!$F:$S,13,0)),"")</f>
        <v/>
      </c>
      <c r="M937" s="135" t="str">
        <f ca="1">IFERROR(IF($C937="","",VLOOKUP(FİLTRE!$C937,'SKT LİSTESİ'!$F:$AJ,14,0)),"")</f>
        <v/>
      </c>
      <c r="N937" s="31" t="str">
        <f ca="1">IFERROR(IF($C937="","",VLOOKUP(FİLTRE!$C937,'SKT LİSTESİ'!$F:$AJ,22,0)),"")</f>
        <v/>
      </c>
      <c r="O937" s="136" t="str">
        <f ca="1">IFERROR(IF($C937="","",VLOOKUP(FİLTRE!$C937,'SKT LİSTESİ'!$F:$AJ,23,0)),"")</f>
        <v/>
      </c>
      <c r="P937" s="31"/>
      <c r="Q937" s="31"/>
      <c r="R937" s="137" t="str">
        <f ca="1">(IFERROR(IF($C937="","",VLOOKUP(FİLTRE!$C937,'SKT LİSTESİ'!$F:$AJ,15,0)),""))</f>
        <v/>
      </c>
      <c r="S937" s="138" t="str">
        <f ca="1">IFERROR(IF($C937="","",VLOOKUP(FİLTRE!$C937,'SKT LİSTESİ'!$F:$AJ,16,0)),"")</f>
        <v/>
      </c>
      <c r="AF937" s="179" t="str">
        <f t="shared" ca="1" si="58"/>
        <v/>
      </c>
      <c r="AG937" s="179">
        <f t="shared" ca="1" si="59"/>
        <v>0</v>
      </c>
      <c r="AH937" s="179">
        <f t="shared" ca="1" si="60"/>
        <v>0</v>
      </c>
    </row>
    <row r="938" spans="2:34" ht="15.75" x14ac:dyDescent="0.25">
      <c r="B938">
        <f t="shared" ca="1" si="57"/>
        <v>926</v>
      </c>
      <c r="C938" t="str">
        <f ca="1">IFERROR(VLOOKUP(B938,'SKT LİSTESİ'!F:F,1,0),"")</f>
        <v/>
      </c>
      <c r="E938" s="128" t="str">
        <f ca="1">IFERROR(IF($C938="","",VLOOKUP(FİLTRE!$C938,'SKT LİSTESİ'!$F:$S,5,0)),"")</f>
        <v/>
      </c>
      <c r="F938" s="129" t="str">
        <f ca="1">IFERROR(IF($C938="","",VLOOKUP(FİLTRE!$C938,'SKT LİSTESİ'!$F:$S,7,0)),"")</f>
        <v/>
      </c>
      <c r="G938" s="130" t="str">
        <f ca="1">IFERROR(IF($C938="","",VLOOKUP(FİLTRE!$C938,'SKT LİSTESİ'!$F:$S,8,0)),"")</f>
        <v/>
      </c>
      <c r="H938" s="131" t="str">
        <f ca="1">IF(E938="","",IF($C938="","",VLOOKUP(FİLTRE!$C938,'SKT LİSTESİ'!$F:$S,9,0)))</f>
        <v/>
      </c>
      <c r="I938" s="132" t="str">
        <f ca="1">IFERROR(IF($C938="","",VLOOKUP(FİLTRE!$C938,'SKT LİSTESİ'!$F:$S,10,0)),"")</f>
        <v/>
      </c>
      <c r="J938" s="133" t="str">
        <f ca="1">IFERROR(IF($C938="","",VLOOKUP(FİLTRE!$C938,'SKT LİSTESİ'!$F:$S,11,0)),"")</f>
        <v/>
      </c>
      <c r="K938" s="134" t="str">
        <f ca="1">IFERROR(IF($C938="","",VLOOKUP(FİLTRE!$C938,'SKT LİSTESİ'!$F:$S,12,0)),"")</f>
        <v/>
      </c>
      <c r="L938" s="134" t="str">
        <f ca="1">IFERROR(IF($C938="","",VLOOKUP(FİLTRE!$C938,'SKT LİSTESİ'!$F:$S,13,0)),"")</f>
        <v/>
      </c>
      <c r="M938" s="135" t="str">
        <f ca="1">IFERROR(IF($C938="","",VLOOKUP(FİLTRE!$C938,'SKT LİSTESİ'!$F:$AJ,14,0)),"")</f>
        <v/>
      </c>
      <c r="N938" s="31" t="str">
        <f ca="1">IFERROR(IF($C938="","",VLOOKUP(FİLTRE!$C938,'SKT LİSTESİ'!$F:$AJ,22,0)),"")</f>
        <v/>
      </c>
      <c r="O938" s="136" t="str">
        <f ca="1">IFERROR(IF($C938="","",VLOOKUP(FİLTRE!$C938,'SKT LİSTESİ'!$F:$AJ,23,0)),"")</f>
        <v/>
      </c>
      <c r="P938" s="31"/>
      <c r="Q938" s="31"/>
      <c r="R938" s="137" t="str">
        <f ca="1">(IFERROR(IF($C938="","",VLOOKUP(FİLTRE!$C938,'SKT LİSTESİ'!$F:$AJ,15,0)),""))</f>
        <v/>
      </c>
      <c r="S938" s="138" t="str">
        <f ca="1">IFERROR(IF($C938="","",VLOOKUP(FİLTRE!$C938,'SKT LİSTESİ'!$F:$AJ,16,0)),"")</f>
        <v/>
      </c>
      <c r="AF938" s="179" t="str">
        <f t="shared" ca="1" si="58"/>
        <v/>
      </c>
      <c r="AG938" s="179">
        <f t="shared" ca="1" si="59"/>
        <v>0</v>
      </c>
      <c r="AH938" s="179">
        <f t="shared" ca="1" si="60"/>
        <v>0</v>
      </c>
    </row>
    <row r="939" spans="2:34" ht="15.75" x14ac:dyDescent="0.25">
      <c r="B939">
        <f t="shared" ca="1" si="57"/>
        <v>927</v>
      </c>
      <c r="C939" t="str">
        <f ca="1">IFERROR(VLOOKUP(B939,'SKT LİSTESİ'!F:F,1,0),"")</f>
        <v/>
      </c>
      <c r="E939" s="128" t="str">
        <f ca="1">IFERROR(IF($C939="","",VLOOKUP(FİLTRE!$C939,'SKT LİSTESİ'!$F:$S,5,0)),"")</f>
        <v/>
      </c>
      <c r="F939" s="129" t="str">
        <f ca="1">IFERROR(IF($C939="","",VLOOKUP(FİLTRE!$C939,'SKT LİSTESİ'!$F:$S,7,0)),"")</f>
        <v/>
      </c>
      <c r="G939" s="130" t="str">
        <f ca="1">IFERROR(IF($C939="","",VLOOKUP(FİLTRE!$C939,'SKT LİSTESİ'!$F:$S,8,0)),"")</f>
        <v/>
      </c>
      <c r="H939" s="131" t="str">
        <f ca="1">IF(E939="","",IF($C939="","",VLOOKUP(FİLTRE!$C939,'SKT LİSTESİ'!$F:$S,9,0)))</f>
        <v/>
      </c>
      <c r="I939" s="132" t="str">
        <f ca="1">IFERROR(IF($C939="","",VLOOKUP(FİLTRE!$C939,'SKT LİSTESİ'!$F:$S,10,0)),"")</f>
        <v/>
      </c>
      <c r="J939" s="133" t="str">
        <f ca="1">IFERROR(IF($C939="","",VLOOKUP(FİLTRE!$C939,'SKT LİSTESİ'!$F:$S,11,0)),"")</f>
        <v/>
      </c>
      <c r="K939" s="134" t="str">
        <f ca="1">IFERROR(IF($C939="","",VLOOKUP(FİLTRE!$C939,'SKT LİSTESİ'!$F:$S,12,0)),"")</f>
        <v/>
      </c>
      <c r="L939" s="134" t="str">
        <f ca="1">IFERROR(IF($C939="","",VLOOKUP(FİLTRE!$C939,'SKT LİSTESİ'!$F:$S,13,0)),"")</f>
        <v/>
      </c>
      <c r="M939" s="135" t="str">
        <f ca="1">IFERROR(IF($C939="","",VLOOKUP(FİLTRE!$C939,'SKT LİSTESİ'!$F:$AJ,14,0)),"")</f>
        <v/>
      </c>
      <c r="N939" s="31" t="str">
        <f ca="1">IFERROR(IF($C939="","",VLOOKUP(FİLTRE!$C939,'SKT LİSTESİ'!$F:$AJ,22,0)),"")</f>
        <v/>
      </c>
      <c r="O939" s="136" t="str">
        <f ca="1">IFERROR(IF($C939="","",VLOOKUP(FİLTRE!$C939,'SKT LİSTESİ'!$F:$AJ,23,0)),"")</f>
        <v/>
      </c>
      <c r="P939" s="31"/>
      <c r="Q939" s="31"/>
      <c r="R939" s="137" t="str">
        <f ca="1">(IFERROR(IF($C939="","",VLOOKUP(FİLTRE!$C939,'SKT LİSTESİ'!$F:$AJ,15,0)),""))</f>
        <v/>
      </c>
      <c r="S939" s="138" t="str">
        <f ca="1">IFERROR(IF($C939="","",VLOOKUP(FİLTRE!$C939,'SKT LİSTESİ'!$F:$AJ,16,0)),"")</f>
        <v/>
      </c>
      <c r="AF939" s="179" t="str">
        <f t="shared" ca="1" si="58"/>
        <v/>
      </c>
      <c r="AG939" s="179">
        <f t="shared" ca="1" si="59"/>
        <v>0</v>
      </c>
      <c r="AH939" s="179">
        <f t="shared" ca="1" si="60"/>
        <v>0</v>
      </c>
    </row>
    <row r="940" spans="2:34" ht="15.75" x14ac:dyDescent="0.25">
      <c r="B940">
        <f t="shared" ca="1" si="57"/>
        <v>928</v>
      </c>
      <c r="C940" t="str">
        <f ca="1">IFERROR(VLOOKUP(B940,'SKT LİSTESİ'!F:F,1,0),"")</f>
        <v/>
      </c>
      <c r="E940" s="128" t="str">
        <f ca="1">IFERROR(IF($C940="","",VLOOKUP(FİLTRE!$C940,'SKT LİSTESİ'!$F:$S,5,0)),"")</f>
        <v/>
      </c>
      <c r="F940" s="129" t="str">
        <f ca="1">IFERROR(IF($C940="","",VLOOKUP(FİLTRE!$C940,'SKT LİSTESİ'!$F:$S,7,0)),"")</f>
        <v/>
      </c>
      <c r="G940" s="130" t="str">
        <f ca="1">IFERROR(IF($C940="","",VLOOKUP(FİLTRE!$C940,'SKT LİSTESİ'!$F:$S,8,0)),"")</f>
        <v/>
      </c>
      <c r="H940" s="131" t="str">
        <f ca="1">IF(E940="","",IF($C940="","",VLOOKUP(FİLTRE!$C940,'SKT LİSTESİ'!$F:$S,9,0)))</f>
        <v/>
      </c>
      <c r="I940" s="132" t="str">
        <f ca="1">IFERROR(IF($C940="","",VLOOKUP(FİLTRE!$C940,'SKT LİSTESİ'!$F:$S,10,0)),"")</f>
        <v/>
      </c>
      <c r="J940" s="133" t="str">
        <f ca="1">IFERROR(IF($C940="","",VLOOKUP(FİLTRE!$C940,'SKT LİSTESİ'!$F:$S,11,0)),"")</f>
        <v/>
      </c>
      <c r="K940" s="134" t="str">
        <f ca="1">IFERROR(IF($C940="","",VLOOKUP(FİLTRE!$C940,'SKT LİSTESİ'!$F:$S,12,0)),"")</f>
        <v/>
      </c>
      <c r="L940" s="134" t="str">
        <f ca="1">IFERROR(IF($C940="","",VLOOKUP(FİLTRE!$C940,'SKT LİSTESİ'!$F:$S,13,0)),"")</f>
        <v/>
      </c>
      <c r="M940" s="135" t="str">
        <f ca="1">IFERROR(IF($C940="","",VLOOKUP(FİLTRE!$C940,'SKT LİSTESİ'!$F:$AJ,14,0)),"")</f>
        <v/>
      </c>
      <c r="N940" s="31" t="str">
        <f ca="1">IFERROR(IF($C940="","",VLOOKUP(FİLTRE!$C940,'SKT LİSTESİ'!$F:$AJ,22,0)),"")</f>
        <v/>
      </c>
      <c r="O940" s="136" t="str">
        <f ca="1">IFERROR(IF($C940="","",VLOOKUP(FİLTRE!$C940,'SKT LİSTESİ'!$F:$AJ,23,0)),"")</f>
        <v/>
      </c>
      <c r="P940" s="31"/>
      <c r="Q940" s="31"/>
      <c r="R940" s="137" t="str">
        <f ca="1">(IFERROR(IF($C940="","",VLOOKUP(FİLTRE!$C940,'SKT LİSTESİ'!$F:$AJ,15,0)),""))</f>
        <v/>
      </c>
      <c r="S940" s="138" t="str">
        <f ca="1">IFERROR(IF($C940="","",VLOOKUP(FİLTRE!$C940,'SKT LİSTESİ'!$F:$AJ,16,0)),"")</f>
        <v/>
      </c>
      <c r="AF940" s="179" t="str">
        <f t="shared" ca="1" si="58"/>
        <v/>
      </c>
      <c r="AG940" s="179">
        <f t="shared" ca="1" si="59"/>
        <v>0</v>
      </c>
      <c r="AH940" s="179">
        <f t="shared" ca="1" si="60"/>
        <v>0</v>
      </c>
    </row>
    <row r="941" spans="2:34" ht="15.75" x14ac:dyDescent="0.25">
      <c r="B941">
        <f t="shared" ca="1" si="57"/>
        <v>929</v>
      </c>
      <c r="C941" t="str">
        <f ca="1">IFERROR(VLOOKUP(B941,'SKT LİSTESİ'!F:F,1,0),"")</f>
        <v/>
      </c>
      <c r="E941" s="128" t="str">
        <f ca="1">IFERROR(IF($C941="","",VLOOKUP(FİLTRE!$C941,'SKT LİSTESİ'!$F:$S,5,0)),"")</f>
        <v/>
      </c>
      <c r="F941" s="129" t="str">
        <f ca="1">IFERROR(IF($C941="","",VLOOKUP(FİLTRE!$C941,'SKT LİSTESİ'!$F:$S,7,0)),"")</f>
        <v/>
      </c>
      <c r="G941" s="130" t="str">
        <f ca="1">IFERROR(IF($C941="","",VLOOKUP(FİLTRE!$C941,'SKT LİSTESİ'!$F:$S,8,0)),"")</f>
        <v/>
      </c>
      <c r="H941" s="131" t="str">
        <f ca="1">IF(E941="","",IF($C941="","",VLOOKUP(FİLTRE!$C941,'SKT LİSTESİ'!$F:$S,9,0)))</f>
        <v/>
      </c>
      <c r="I941" s="132" t="str">
        <f ca="1">IFERROR(IF($C941="","",VLOOKUP(FİLTRE!$C941,'SKT LİSTESİ'!$F:$S,10,0)),"")</f>
        <v/>
      </c>
      <c r="J941" s="133" t="str">
        <f ca="1">IFERROR(IF($C941="","",VLOOKUP(FİLTRE!$C941,'SKT LİSTESİ'!$F:$S,11,0)),"")</f>
        <v/>
      </c>
      <c r="K941" s="134" t="str">
        <f ca="1">IFERROR(IF($C941="","",VLOOKUP(FİLTRE!$C941,'SKT LİSTESİ'!$F:$S,12,0)),"")</f>
        <v/>
      </c>
      <c r="L941" s="134" t="str">
        <f ca="1">IFERROR(IF($C941="","",VLOOKUP(FİLTRE!$C941,'SKT LİSTESİ'!$F:$S,13,0)),"")</f>
        <v/>
      </c>
      <c r="M941" s="135" t="str">
        <f ca="1">IFERROR(IF($C941="","",VLOOKUP(FİLTRE!$C941,'SKT LİSTESİ'!$F:$AJ,14,0)),"")</f>
        <v/>
      </c>
      <c r="N941" s="31" t="str">
        <f ca="1">IFERROR(IF($C941="","",VLOOKUP(FİLTRE!$C941,'SKT LİSTESİ'!$F:$AJ,22,0)),"")</f>
        <v/>
      </c>
      <c r="O941" s="136" t="str">
        <f ca="1">IFERROR(IF($C941="","",VLOOKUP(FİLTRE!$C941,'SKT LİSTESİ'!$F:$AJ,23,0)),"")</f>
        <v/>
      </c>
      <c r="P941" s="31"/>
      <c r="Q941" s="31"/>
      <c r="R941" s="137" t="str">
        <f ca="1">(IFERROR(IF($C941="","",VLOOKUP(FİLTRE!$C941,'SKT LİSTESİ'!$F:$AJ,15,0)),""))</f>
        <v/>
      </c>
      <c r="S941" s="138" t="str">
        <f ca="1">IFERROR(IF($C941="","",VLOOKUP(FİLTRE!$C941,'SKT LİSTESİ'!$F:$AJ,16,0)),"")</f>
        <v/>
      </c>
      <c r="AF941" s="179" t="str">
        <f t="shared" ca="1" si="58"/>
        <v/>
      </c>
      <c r="AG941" s="179">
        <f t="shared" ca="1" si="59"/>
        <v>0</v>
      </c>
      <c r="AH941" s="179">
        <f t="shared" ca="1" si="60"/>
        <v>0</v>
      </c>
    </row>
    <row r="942" spans="2:34" ht="15.75" x14ac:dyDescent="0.25">
      <c r="B942">
        <f t="shared" ca="1" si="57"/>
        <v>930</v>
      </c>
      <c r="C942" t="str">
        <f ca="1">IFERROR(VLOOKUP(B942,'SKT LİSTESİ'!F:F,1,0),"")</f>
        <v/>
      </c>
      <c r="E942" s="128" t="str">
        <f ca="1">IFERROR(IF($C942="","",VLOOKUP(FİLTRE!$C942,'SKT LİSTESİ'!$F:$S,5,0)),"")</f>
        <v/>
      </c>
      <c r="F942" s="129" t="str">
        <f ca="1">IFERROR(IF($C942="","",VLOOKUP(FİLTRE!$C942,'SKT LİSTESİ'!$F:$S,7,0)),"")</f>
        <v/>
      </c>
      <c r="G942" s="130" t="str">
        <f ca="1">IFERROR(IF($C942="","",VLOOKUP(FİLTRE!$C942,'SKT LİSTESİ'!$F:$S,8,0)),"")</f>
        <v/>
      </c>
      <c r="H942" s="131" t="str">
        <f ca="1">IF(E942="","",IF($C942="","",VLOOKUP(FİLTRE!$C942,'SKT LİSTESİ'!$F:$S,9,0)))</f>
        <v/>
      </c>
      <c r="I942" s="132" t="str">
        <f ca="1">IFERROR(IF($C942="","",VLOOKUP(FİLTRE!$C942,'SKT LİSTESİ'!$F:$S,10,0)),"")</f>
        <v/>
      </c>
      <c r="J942" s="133" t="str">
        <f ca="1">IFERROR(IF($C942="","",VLOOKUP(FİLTRE!$C942,'SKT LİSTESİ'!$F:$S,11,0)),"")</f>
        <v/>
      </c>
      <c r="K942" s="134" t="str">
        <f ca="1">IFERROR(IF($C942="","",VLOOKUP(FİLTRE!$C942,'SKT LİSTESİ'!$F:$S,12,0)),"")</f>
        <v/>
      </c>
      <c r="L942" s="134" t="str">
        <f ca="1">IFERROR(IF($C942="","",VLOOKUP(FİLTRE!$C942,'SKT LİSTESİ'!$F:$S,13,0)),"")</f>
        <v/>
      </c>
      <c r="M942" s="135" t="str">
        <f ca="1">IFERROR(IF($C942="","",VLOOKUP(FİLTRE!$C942,'SKT LİSTESİ'!$F:$AJ,14,0)),"")</f>
        <v/>
      </c>
      <c r="N942" s="31" t="str">
        <f ca="1">IFERROR(IF($C942="","",VLOOKUP(FİLTRE!$C942,'SKT LİSTESİ'!$F:$AJ,22,0)),"")</f>
        <v/>
      </c>
      <c r="O942" s="136" t="str">
        <f ca="1">IFERROR(IF($C942="","",VLOOKUP(FİLTRE!$C942,'SKT LİSTESİ'!$F:$AJ,23,0)),"")</f>
        <v/>
      </c>
      <c r="P942" s="31"/>
      <c r="Q942" s="31"/>
      <c r="R942" s="137" t="str">
        <f ca="1">(IFERROR(IF($C942="","",VLOOKUP(FİLTRE!$C942,'SKT LİSTESİ'!$F:$AJ,15,0)),""))</f>
        <v/>
      </c>
      <c r="S942" s="138" t="str">
        <f ca="1">IFERROR(IF($C942="","",VLOOKUP(FİLTRE!$C942,'SKT LİSTESİ'!$F:$AJ,16,0)),"")</f>
        <v/>
      </c>
      <c r="AF942" s="179" t="str">
        <f t="shared" ca="1" si="58"/>
        <v/>
      </c>
      <c r="AG942" s="179">
        <f t="shared" ca="1" si="59"/>
        <v>0</v>
      </c>
      <c r="AH942" s="179">
        <f t="shared" ca="1" si="60"/>
        <v>0</v>
      </c>
    </row>
    <row r="943" spans="2:34" ht="15.75" x14ac:dyDescent="0.25">
      <c r="B943">
        <f t="shared" ca="1" si="57"/>
        <v>931</v>
      </c>
      <c r="C943" t="str">
        <f ca="1">IFERROR(VLOOKUP(B943,'SKT LİSTESİ'!F:F,1,0),"")</f>
        <v/>
      </c>
      <c r="E943" s="128" t="str">
        <f ca="1">IFERROR(IF($C943="","",VLOOKUP(FİLTRE!$C943,'SKT LİSTESİ'!$F:$S,5,0)),"")</f>
        <v/>
      </c>
      <c r="F943" s="129" t="str">
        <f ca="1">IFERROR(IF($C943="","",VLOOKUP(FİLTRE!$C943,'SKT LİSTESİ'!$F:$S,7,0)),"")</f>
        <v/>
      </c>
      <c r="G943" s="130" t="str">
        <f ca="1">IFERROR(IF($C943="","",VLOOKUP(FİLTRE!$C943,'SKT LİSTESİ'!$F:$S,8,0)),"")</f>
        <v/>
      </c>
      <c r="H943" s="131" t="str">
        <f ca="1">IF(E943="","",IF($C943="","",VLOOKUP(FİLTRE!$C943,'SKT LİSTESİ'!$F:$S,9,0)))</f>
        <v/>
      </c>
      <c r="I943" s="132" t="str">
        <f ca="1">IFERROR(IF($C943="","",VLOOKUP(FİLTRE!$C943,'SKT LİSTESİ'!$F:$S,10,0)),"")</f>
        <v/>
      </c>
      <c r="J943" s="133" t="str">
        <f ca="1">IFERROR(IF($C943="","",VLOOKUP(FİLTRE!$C943,'SKT LİSTESİ'!$F:$S,11,0)),"")</f>
        <v/>
      </c>
      <c r="K943" s="134" t="str">
        <f ca="1">IFERROR(IF($C943="","",VLOOKUP(FİLTRE!$C943,'SKT LİSTESİ'!$F:$S,12,0)),"")</f>
        <v/>
      </c>
      <c r="L943" s="134" t="str">
        <f ca="1">IFERROR(IF($C943="","",VLOOKUP(FİLTRE!$C943,'SKT LİSTESİ'!$F:$S,13,0)),"")</f>
        <v/>
      </c>
      <c r="M943" s="135" t="str">
        <f ca="1">IFERROR(IF($C943="","",VLOOKUP(FİLTRE!$C943,'SKT LİSTESİ'!$F:$AJ,14,0)),"")</f>
        <v/>
      </c>
      <c r="N943" s="31" t="str">
        <f ca="1">IFERROR(IF($C943="","",VLOOKUP(FİLTRE!$C943,'SKT LİSTESİ'!$F:$AJ,22,0)),"")</f>
        <v/>
      </c>
      <c r="O943" s="136" t="str">
        <f ca="1">IFERROR(IF($C943="","",VLOOKUP(FİLTRE!$C943,'SKT LİSTESİ'!$F:$AJ,23,0)),"")</f>
        <v/>
      </c>
      <c r="P943" s="31"/>
      <c r="Q943" s="31"/>
      <c r="R943" s="137" t="str">
        <f ca="1">(IFERROR(IF($C943="","",VLOOKUP(FİLTRE!$C943,'SKT LİSTESİ'!$F:$AJ,15,0)),""))</f>
        <v/>
      </c>
      <c r="S943" s="138" t="str">
        <f ca="1">IFERROR(IF($C943="","",VLOOKUP(FİLTRE!$C943,'SKT LİSTESİ'!$F:$AJ,16,0)),"")</f>
        <v/>
      </c>
      <c r="AF943" s="179" t="str">
        <f t="shared" ca="1" si="58"/>
        <v/>
      </c>
      <c r="AG943" s="179">
        <f t="shared" ca="1" si="59"/>
        <v>0</v>
      </c>
      <c r="AH943" s="179">
        <f t="shared" ca="1" si="60"/>
        <v>0</v>
      </c>
    </row>
    <row r="944" spans="2:34" ht="15.75" x14ac:dyDescent="0.25">
      <c r="B944">
        <f t="shared" ca="1" si="57"/>
        <v>932</v>
      </c>
      <c r="C944" t="str">
        <f ca="1">IFERROR(VLOOKUP(B944,'SKT LİSTESİ'!F:F,1,0),"")</f>
        <v/>
      </c>
      <c r="E944" s="128" t="str">
        <f ca="1">IFERROR(IF($C944="","",VLOOKUP(FİLTRE!$C944,'SKT LİSTESİ'!$F:$S,5,0)),"")</f>
        <v/>
      </c>
      <c r="F944" s="129" t="str">
        <f ca="1">IFERROR(IF($C944="","",VLOOKUP(FİLTRE!$C944,'SKT LİSTESİ'!$F:$S,7,0)),"")</f>
        <v/>
      </c>
      <c r="G944" s="130" t="str">
        <f ca="1">IFERROR(IF($C944="","",VLOOKUP(FİLTRE!$C944,'SKT LİSTESİ'!$F:$S,8,0)),"")</f>
        <v/>
      </c>
      <c r="H944" s="131" t="str">
        <f ca="1">IF(E944="","",IF($C944="","",VLOOKUP(FİLTRE!$C944,'SKT LİSTESİ'!$F:$S,9,0)))</f>
        <v/>
      </c>
      <c r="I944" s="132" t="str">
        <f ca="1">IFERROR(IF($C944="","",VLOOKUP(FİLTRE!$C944,'SKT LİSTESİ'!$F:$S,10,0)),"")</f>
        <v/>
      </c>
      <c r="J944" s="133" t="str">
        <f ca="1">IFERROR(IF($C944="","",VLOOKUP(FİLTRE!$C944,'SKT LİSTESİ'!$F:$S,11,0)),"")</f>
        <v/>
      </c>
      <c r="K944" s="134" t="str">
        <f ca="1">IFERROR(IF($C944="","",VLOOKUP(FİLTRE!$C944,'SKT LİSTESİ'!$F:$S,12,0)),"")</f>
        <v/>
      </c>
      <c r="L944" s="134" t="str">
        <f ca="1">IFERROR(IF($C944="","",VLOOKUP(FİLTRE!$C944,'SKT LİSTESİ'!$F:$S,13,0)),"")</f>
        <v/>
      </c>
      <c r="M944" s="135" t="str">
        <f ca="1">IFERROR(IF($C944="","",VLOOKUP(FİLTRE!$C944,'SKT LİSTESİ'!$F:$AJ,14,0)),"")</f>
        <v/>
      </c>
      <c r="N944" s="31" t="str">
        <f ca="1">IFERROR(IF($C944="","",VLOOKUP(FİLTRE!$C944,'SKT LİSTESİ'!$F:$AJ,22,0)),"")</f>
        <v/>
      </c>
      <c r="O944" s="136" t="str">
        <f ca="1">IFERROR(IF($C944="","",VLOOKUP(FİLTRE!$C944,'SKT LİSTESİ'!$F:$AJ,23,0)),"")</f>
        <v/>
      </c>
      <c r="P944" s="31"/>
      <c r="Q944" s="31"/>
      <c r="R944" s="137" t="str">
        <f ca="1">(IFERROR(IF($C944="","",VLOOKUP(FİLTRE!$C944,'SKT LİSTESİ'!$F:$AJ,15,0)),""))</f>
        <v/>
      </c>
      <c r="S944" s="138" t="str">
        <f ca="1">IFERROR(IF($C944="","",VLOOKUP(FİLTRE!$C944,'SKT LİSTESİ'!$F:$AJ,16,0)),"")</f>
        <v/>
      </c>
      <c r="AF944" s="179" t="str">
        <f t="shared" ca="1" si="58"/>
        <v/>
      </c>
      <c r="AG944" s="179">
        <f t="shared" ca="1" si="59"/>
        <v>0</v>
      </c>
      <c r="AH944" s="179">
        <f t="shared" ca="1" si="60"/>
        <v>0</v>
      </c>
    </row>
    <row r="945" spans="2:34" ht="15.75" x14ac:dyDescent="0.25">
      <c r="B945">
        <f t="shared" ca="1" si="57"/>
        <v>933</v>
      </c>
      <c r="C945" t="str">
        <f ca="1">IFERROR(VLOOKUP(B945,'SKT LİSTESİ'!F:F,1,0),"")</f>
        <v/>
      </c>
      <c r="E945" s="128" t="str">
        <f ca="1">IFERROR(IF($C945="","",VLOOKUP(FİLTRE!$C945,'SKT LİSTESİ'!$F:$S,5,0)),"")</f>
        <v/>
      </c>
      <c r="F945" s="129" t="str">
        <f ca="1">IFERROR(IF($C945="","",VLOOKUP(FİLTRE!$C945,'SKT LİSTESİ'!$F:$S,7,0)),"")</f>
        <v/>
      </c>
      <c r="G945" s="130" t="str">
        <f ca="1">IFERROR(IF($C945="","",VLOOKUP(FİLTRE!$C945,'SKT LİSTESİ'!$F:$S,8,0)),"")</f>
        <v/>
      </c>
      <c r="H945" s="131" t="str">
        <f ca="1">IF(E945="","",IF($C945="","",VLOOKUP(FİLTRE!$C945,'SKT LİSTESİ'!$F:$S,9,0)))</f>
        <v/>
      </c>
      <c r="I945" s="132" t="str">
        <f ca="1">IFERROR(IF($C945="","",VLOOKUP(FİLTRE!$C945,'SKT LİSTESİ'!$F:$S,10,0)),"")</f>
        <v/>
      </c>
      <c r="J945" s="133" t="str">
        <f ca="1">IFERROR(IF($C945="","",VLOOKUP(FİLTRE!$C945,'SKT LİSTESİ'!$F:$S,11,0)),"")</f>
        <v/>
      </c>
      <c r="K945" s="134" t="str">
        <f ca="1">IFERROR(IF($C945="","",VLOOKUP(FİLTRE!$C945,'SKT LİSTESİ'!$F:$S,12,0)),"")</f>
        <v/>
      </c>
      <c r="L945" s="134" t="str">
        <f ca="1">IFERROR(IF($C945="","",VLOOKUP(FİLTRE!$C945,'SKT LİSTESİ'!$F:$S,13,0)),"")</f>
        <v/>
      </c>
      <c r="M945" s="135" t="str">
        <f ca="1">IFERROR(IF($C945="","",VLOOKUP(FİLTRE!$C945,'SKT LİSTESİ'!$F:$AJ,14,0)),"")</f>
        <v/>
      </c>
      <c r="N945" s="31" t="str">
        <f ca="1">IFERROR(IF($C945="","",VLOOKUP(FİLTRE!$C945,'SKT LİSTESİ'!$F:$AJ,22,0)),"")</f>
        <v/>
      </c>
      <c r="O945" s="136" t="str">
        <f ca="1">IFERROR(IF($C945="","",VLOOKUP(FİLTRE!$C945,'SKT LİSTESİ'!$F:$AJ,23,0)),"")</f>
        <v/>
      </c>
      <c r="P945" s="31"/>
      <c r="Q945" s="31"/>
      <c r="R945" s="137" t="str">
        <f ca="1">(IFERROR(IF($C945="","",VLOOKUP(FİLTRE!$C945,'SKT LİSTESİ'!$F:$AJ,15,0)),""))</f>
        <v/>
      </c>
      <c r="S945" s="138" t="str">
        <f ca="1">IFERROR(IF($C945="","",VLOOKUP(FİLTRE!$C945,'SKT LİSTESİ'!$F:$AJ,16,0)),"")</f>
        <v/>
      </c>
      <c r="AF945" s="179" t="str">
        <f t="shared" ca="1" si="58"/>
        <v/>
      </c>
      <c r="AG945" s="179">
        <f t="shared" ca="1" si="59"/>
        <v>0</v>
      </c>
      <c r="AH945" s="179">
        <f t="shared" ca="1" si="60"/>
        <v>0</v>
      </c>
    </row>
    <row r="946" spans="2:34" ht="15.75" x14ac:dyDescent="0.25">
      <c r="B946">
        <f t="shared" ca="1" si="57"/>
        <v>934</v>
      </c>
      <c r="C946" t="str">
        <f ca="1">IFERROR(VLOOKUP(B946,'SKT LİSTESİ'!F:F,1,0),"")</f>
        <v/>
      </c>
      <c r="E946" s="128" t="str">
        <f ca="1">IFERROR(IF($C946="","",VLOOKUP(FİLTRE!$C946,'SKT LİSTESİ'!$F:$S,5,0)),"")</f>
        <v/>
      </c>
      <c r="F946" s="129" t="str">
        <f ca="1">IFERROR(IF($C946="","",VLOOKUP(FİLTRE!$C946,'SKT LİSTESİ'!$F:$S,7,0)),"")</f>
        <v/>
      </c>
      <c r="G946" s="130" t="str">
        <f ca="1">IFERROR(IF($C946="","",VLOOKUP(FİLTRE!$C946,'SKT LİSTESİ'!$F:$S,8,0)),"")</f>
        <v/>
      </c>
      <c r="H946" s="131" t="str">
        <f ca="1">IF(E946="","",IF($C946="","",VLOOKUP(FİLTRE!$C946,'SKT LİSTESİ'!$F:$S,9,0)))</f>
        <v/>
      </c>
      <c r="I946" s="132" t="str">
        <f ca="1">IFERROR(IF($C946="","",VLOOKUP(FİLTRE!$C946,'SKT LİSTESİ'!$F:$S,10,0)),"")</f>
        <v/>
      </c>
      <c r="J946" s="133" t="str">
        <f ca="1">IFERROR(IF($C946="","",VLOOKUP(FİLTRE!$C946,'SKT LİSTESİ'!$F:$S,11,0)),"")</f>
        <v/>
      </c>
      <c r="K946" s="134" t="str">
        <f ca="1">IFERROR(IF($C946="","",VLOOKUP(FİLTRE!$C946,'SKT LİSTESİ'!$F:$S,12,0)),"")</f>
        <v/>
      </c>
      <c r="L946" s="134" t="str">
        <f ca="1">IFERROR(IF($C946="","",VLOOKUP(FİLTRE!$C946,'SKT LİSTESİ'!$F:$S,13,0)),"")</f>
        <v/>
      </c>
      <c r="M946" s="135" t="str">
        <f ca="1">IFERROR(IF($C946="","",VLOOKUP(FİLTRE!$C946,'SKT LİSTESİ'!$F:$AJ,14,0)),"")</f>
        <v/>
      </c>
      <c r="N946" s="31" t="str">
        <f ca="1">IFERROR(IF($C946="","",VLOOKUP(FİLTRE!$C946,'SKT LİSTESİ'!$F:$AJ,22,0)),"")</f>
        <v/>
      </c>
      <c r="O946" s="136" t="str">
        <f ca="1">IFERROR(IF($C946="","",VLOOKUP(FİLTRE!$C946,'SKT LİSTESİ'!$F:$AJ,23,0)),"")</f>
        <v/>
      </c>
      <c r="P946" s="31"/>
      <c r="Q946" s="31"/>
      <c r="R946" s="137" t="str">
        <f ca="1">(IFERROR(IF($C946="","",VLOOKUP(FİLTRE!$C946,'SKT LİSTESİ'!$F:$AJ,15,0)),""))</f>
        <v/>
      </c>
      <c r="S946" s="138" t="str">
        <f ca="1">IFERROR(IF($C946="","",VLOOKUP(FİLTRE!$C946,'SKT LİSTESİ'!$F:$AJ,16,0)),"")</f>
        <v/>
      </c>
      <c r="AF946" s="179" t="str">
        <f t="shared" ca="1" si="58"/>
        <v/>
      </c>
      <c r="AG946" s="179">
        <f t="shared" ca="1" si="59"/>
        <v>0</v>
      </c>
      <c r="AH946" s="179">
        <f t="shared" ca="1" si="60"/>
        <v>0</v>
      </c>
    </row>
    <row r="947" spans="2:34" ht="15.75" x14ac:dyDescent="0.25">
      <c r="B947">
        <f t="shared" ca="1" si="57"/>
        <v>935</v>
      </c>
      <c r="C947" t="str">
        <f ca="1">IFERROR(VLOOKUP(B947,'SKT LİSTESİ'!F:F,1,0),"")</f>
        <v/>
      </c>
      <c r="E947" s="128" t="str">
        <f ca="1">IFERROR(IF($C947="","",VLOOKUP(FİLTRE!$C947,'SKT LİSTESİ'!$F:$S,5,0)),"")</f>
        <v/>
      </c>
      <c r="F947" s="129" t="str">
        <f ca="1">IFERROR(IF($C947="","",VLOOKUP(FİLTRE!$C947,'SKT LİSTESİ'!$F:$S,7,0)),"")</f>
        <v/>
      </c>
      <c r="G947" s="130" t="str">
        <f ca="1">IFERROR(IF($C947="","",VLOOKUP(FİLTRE!$C947,'SKT LİSTESİ'!$F:$S,8,0)),"")</f>
        <v/>
      </c>
      <c r="H947" s="131" t="str">
        <f ca="1">IF(E947="","",IF($C947="","",VLOOKUP(FİLTRE!$C947,'SKT LİSTESİ'!$F:$S,9,0)))</f>
        <v/>
      </c>
      <c r="I947" s="132" t="str">
        <f ca="1">IFERROR(IF($C947="","",VLOOKUP(FİLTRE!$C947,'SKT LİSTESİ'!$F:$S,10,0)),"")</f>
        <v/>
      </c>
      <c r="J947" s="133" t="str">
        <f ca="1">IFERROR(IF($C947="","",VLOOKUP(FİLTRE!$C947,'SKT LİSTESİ'!$F:$S,11,0)),"")</f>
        <v/>
      </c>
      <c r="K947" s="134" t="str">
        <f ca="1">IFERROR(IF($C947="","",VLOOKUP(FİLTRE!$C947,'SKT LİSTESİ'!$F:$S,12,0)),"")</f>
        <v/>
      </c>
      <c r="L947" s="134" t="str">
        <f ca="1">IFERROR(IF($C947="","",VLOOKUP(FİLTRE!$C947,'SKT LİSTESİ'!$F:$S,13,0)),"")</f>
        <v/>
      </c>
      <c r="M947" s="135" t="str">
        <f ca="1">IFERROR(IF($C947="","",VLOOKUP(FİLTRE!$C947,'SKT LİSTESİ'!$F:$AJ,14,0)),"")</f>
        <v/>
      </c>
      <c r="N947" s="31" t="str">
        <f ca="1">IFERROR(IF($C947="","",VLOOKUP(FİLTRE!$C947,'SKT LİSTESİ'!$F:$AJ,22,0)),"")</f>
        <v/>
      </c>
      <c r="O947" s="136" t="str">
        <f ca="1">IFERROR(IF($C947="","",VLOOKUP(FİLTRE!$C947,'SKT LİSTESİ'!$F:$AJ,23,0)),"")</f>
        <v/>
      </c>
      <c r="P947" s="31"/>
      <c r="Q947" s="31"/>
      <c r="R947" s="137" t="str">
        <f ca="1">(IFERROR(IF($C947="","",VLOOKUP(FİLTRE!$C947,'SKT LİSTESİ'!$F:$AJ,15,0)),""))</f>
        <v/>
      </c>
      <c r="S947" s="138" t="str">
        <f ca="1">IFERROR(IF($C947="","",VLOOKUP(FİLTRE!$C947,'SKT LİSTESİ'!$F:$AJ,16,0)),"")</f>
        <v/>
      </c>
      <c r="AF947" s="179" t="str">
        <f t="shared" ca="1" si="58"/>
        <v/>
      </c>
      <c r="AG947" s="179">
        <f t="shared" ca="1" si="59"/>
        <v>0</v>
      </c>
      <c r="AH947" s="179">
        <f t="shared" ca="1" si="60"/>
        <v>0</v>
      </c>
    </row>
    <row r="948" spans="2:34" ht="15.75" x14ac:dyDescent="0.25">
      <c r="B948">
        <f t="shared" ca="1" si="57"/>
        <v>936</v>
      </c>
      <c r="C948" t="str">
        <f ca="1">IFERROR(VLOOKUP(B948,'SKT LİSTESİ'!F:F,1,0),"")</f>
        <v/>
      </c>
      <c r="E948" s="128" t="str">
        <f ca="1">IFERROR(IF($C948="","",VLOOKUP(FİLTRE!$C948,'SKT LİSTESİ'!$F:$S,5,0)),"")</f>
        <v/>
      </c>
      <c r="F948" s="129" t="str">
        <f ca="1">IFERROR(IF($C948="","",VLOOKUP(FİLTRE!$C948,'SKT LİSTESİ'!$F:$S,7,0)),"")</f>
        <v/>
      </c>
      <c r="G948" s="130" t="str">
        <f ca="1">IFERROR(IF($C948="","",VLOOKUP(FİLTRE!$C948,'SKT LİSTESİ'!$F:$S,8,0)),"")</f>
        <v/>
      </c>
      <c r="H948" s="131" t="str">
        <f ca="1">IF(E948="","",IF($C948="","",VLOOKUP(FİLTRE!$C948,'SKT LİSTESİ'!$F:$S,9,0)))</f>
        <v/>
      </c>
      <c r="I948" s="132" t="str">
        <f ca="1">IFERROR(IF($C948="","",VLOOKUP(FİLTRE!$C948,'SKT LİSTESİ'!$F:$S,10,0)),"")</f>
        <v/>
      </c>
      <c r="J948" s="133" t="str">
        <f ca="1">IFERROR(IF($C948="","",VLOOKUP(FİLTRE!$C948,'SKT LİSTESİ'!$F:$S,11,0)),"")</f>
        <v/>
      </c>
      <c r="K948" s="134" t="str">
        <f ca="1">IFERROR(IF($C948="","",VLOOKUP(FİLTRE!$C948,'SKT LİSTESİ'!$F:$S,12,0)),"")</f>
        <v/>
      </c>
      <c r="L948" s="134" t="str">
        <f ca="1">IFERROR(IF($C948="","",VLOOKUP(FİLTRE!$C948,'SKT LİSTESİ'!$F:$S,13,0)),"")</f>
        <v/>
      </c>
      <c r="M948" s="135" t="str">
        <f ca="1">IFERROR(IF($C948="","",VLOOKUP(FİLTRE!$C948,'SKT LİSTESİ'!$F:$AJ,14,0)),"")</f>
        <v/>
      </c>
      <c r="N948" s="31" t="str">
        <f ca="1">IFERROR(IF($C948="","",VLOOKUP(FİLTRE!$C948,'SKT LİSTESİ'!$F:$AJ,22,0)),"")</f>
        <v/>
      </c>
      <c r="O948" s="136" t="str">
        <f ca="1">IFERROR(IF($C948="","",VLOOKUP(FİLTRE!$C948,'SKT LİSTESİ'!$F:$AJ,23,0)),"")</f>
        <v/>
      </c>
      <c r="P948" s="31"/>
      <c r="Q948" s="31"/>
      <c r="R948" s="137" t="str">
        <f ca="1">(IFERROR(IF($C948="","",VLOOKUP(FİLTRE!$C948,'SKT LİSTESİ'!$F:$AJ,15,0)),""))</f>
        <v/>
      </c>
      <c r="S948" s="138" t="str">
        <f ca="1">IFERROR(IF($C948="","",VLOOKUP(FİLTRE!$C948,'SKT LİSTESİ'!$F:$AJ,16,0)),"")</f>
        <v/>
      </c>
      <c r="AF948" s="179" t="str">
        <f t="shared" ca="1" si="58"/>
        <v/>
      </c>
      <c r="AG948" s="179">
        <f t="shared" ca="1" si="59"/>
        <v>0</v>
      </c>
      <c r="AH948" s="179">
        <f t="shared" ca="1" si="60"/>
        <v>0</v>
      </c>
    </row>
    <row r="949" spans="2:34" ht="15.75" x14ac:dyDescent="0.25">
      <c r="B949">
        <f t="shared" ca="1" si="57"/>
        <v>937</v>
      </c>
      <c r="C949" t="str">
        <f ca="1">IFERROR(VLOOKUP(B949,'SKT LİSTESİ'!F:F,1,0),"")</f>
        <v/>
      </c>
      <c r="E949" s="128" t="str">
        <f ca="1">IFERROR(IF($C949="","",VLOOKUP(FİLTRE!$C949,'SKT LİSTESİ'!$F:$S,5,0)),"")</f>
        <v/>
      </c>
      <c r="F949" s="129" t="str">
        <f ca="1">IFERROR(IF($C949="","",VLOOKUP(FİLTRE!$C949,'SKT LİSTESİ'!$F:$S,7,0)),"")</f>
        <v/>
      </c>
      <c r="G949" s="130" t="str">
        <f ca="1">IFERROR(IF($C949="","",VLOOKUP(FİLTRE!$C949,'SKT LİSTESİ'!$F:$S,8,0)),"")</f>
        <v/>
      </c>
      <c r="H949" s="131" t="str">
        <f ca="1">IF(E949="","",IF($C949="","",VLOOKUP(FİLTRE!$C949,'SKT LİSTESİ'!$F:$S,9,0)))</f>
        <v/>
      </c>
      <c r="I949" s="132" t="str">
        <f ca="1">IFERROR(IF($C949="","",VLOOKUP(FİLTRE!$C949,'SKT LİSTESİ'!$F:$S,10,0)),"")</f>
        <v/>
      </c>
      <c r="J949" s="133" t="str">
        <f ca="1">IFERROR(IF($C949="","",VLOOKUP(FİLTRE!$C949,'SKT LİSTESİ'!$F:$S,11,0)),"")</f>
        <v/>
      </c>
      <c r="K949" s="134" t="str">
        <f ca="1">IFERROR(IF($C949="","",VLOOKUP(FİLTRE!$C949,'SKT LİSTESİ'!$F:$S,12,0)),"")</f>
        <v/>
      </c>
      <c r="L949" s="134" t="str">
        <f ca="1">IFERROR(IF($C949="","",VLOOKUP(FİLTRE!$C949,'SKT LİSTESİ'!$F:$S,13,0)),"")</f>
        <v/>
      </c>
      <c r="M949" s="135" t="str">
        <f ca="1">IFERROR(IF($C949="","",VLOOKUP(FİLTRE!$C949,'SKT LİSTESİ'!$F:$AJ,14,0)),"")</f>
        <v/>
      </c>
      <c r="N949" s="31" t="str">
        <f ca="1">IFERROR(IF($C949="","",VLOOKUP(FİLTRE!$C949,'SKT LİSTESİ'!$F:$AJ,22,0)),"")</f>
        <v/>
      </c>
      <c r="O949" s="136" t="str">
        <f ca="1">IFERROR(IF($C949="","",VLOOKUP(FİLTRE!$C949,'SKT LİSTESİ'!$F:$AJ,23,0)),"")</f>
        <v/>
      </c>
      <c r="P949" s="31"/>
      <c r="Q949" s="31"/>
      <c r="R949" s="137" t="str">
        <f ca="1">(IFERROR(IF($C949="","",VLOOKUP(FİLTRE!$C949,'SKT LİSTESİ'!$F:$AJ,15,0)),""))</f>
        <v/>
      </c>
      <c r="S949" s="138" t="str">
        <f ca="1">IFERROR(IF($C949="","",VLOOKUP(FİLTRE!$C949,'SKT LİSTESİ'!$F:$AJ,16,0)),"")</f>
        <v/>
      </c>
      <c r="AF949" s="179" t="str">
        <f t="shared" ca="1" si="58"/>
        <v/>
      </c>
      <c r="AG949" s="179">
        <f t="shared" ca="1" si="59"/>
        <v>0</v>
      </c>
      <c r="AH949" s="179">
        <f t="shared" ca="1" si="60"/>
        <v>0</v>
      </c>
    </row>
    <row r="950" spans="2:34" ht="15.75" x14ac:dyDescent="0.25">
      <c r="B950">
        <f t="shared" ca="1" si="57"/>
        <v>938</v>
      </c>
      <c r="C950" t="str">
        <f ca="1">IFERROR(VLOOKUP(B950,'SKT LİSTESİ'!F:F,1,0),"")</f>
        <v/>
      </c>
      <c r="E950" s="128" t="str">
        <f ca="1">IFERROR(IF($C950="","",VLOOKUP(FİLTRE!$C950,'SKT LİSTESİ'!$F:$S,5,0)),"")</f>
        <v/>
      </c>
      <c r="F950" s="129" t="str">
        <f ca="1">IFERROR(IF($C950="","",VLOOKUP(FİLTRE!$C950,'SKT LİSTESİ'!$F:$S,7,0)),"")</f>
        <v/>
      </c>
      <c r="G950" s="130" t="str">
        <f ca="1">IFERROR(IF($C950="","",VLOOKUP(FİLTRE!$C950,'SKT LİSTESİ'!$F:$S,8,0)),"")</f>
        <v/>
      </c>
      <c r="H950" s="131" t="str">
        <f ca="1">IF(E950="","",IF($C950="","",VLOOKUP(FİLTRE!$C950,'SKT LİSTESİ'!$F:$S,9,0)))</f>
        <v/>
      </c>
      <c r="I950" s="132" t="str">
        <f ca="1">IFERROR(IF($C950="","",VLOOKUP(FİLTRE!$C950,'SKT LİSTESİ'!$F:$S,10,0)),"")</f>
        <v/>
      </c>
      <c r="J950" s="133" t="str">
        <f ca="1">IFERROR(IF($C950="","",VLOOKUP(FİLTRE!$C950,'SKT LİSTESİ'!$F:$S,11,0)),"")</f>
        <v/>
      </c>
      <c r="K950" s="134" t="str">
        <f ca="1">IFERROR(IF($C950="","",VLOOKUP(FİLTRE!$C950,'SKT LİSTESİ'!$F:$S,12,0)),"")</f>
        <v/>
      </c>
      <c r="L950" s="134" t="str">
        <f ca="1">IFERROR(IF($C950="","",VLOOKUP(FİLTRE!$C950,'SKT LİSTESİ'!$F:$S,13,0)),"")</f>
        <v/>
      </c>
      <c r="M950" s="135" t="str">
        <f ca="1">IFERROR(IF($C950="","",VLOOKUP(FİLTRE!$C950,'SKT LİSTESİ'!$F:$AJ,14,0)),"")</f>
        <v/>
      </c>
      <c r="N950" s="31" t="str">
        <f ca="1">IFERROR(IF($C950="","",VLOOKUP(FİLTRE!$C950,'SKT LİSTESİ'!$F:$AJ,22,0)),"")</f>
        <v/>
      </c>
      <c r="O950" s="136" t="str">
        <f ca="1">IFERROR(IF($C950="","",VLOOKUP(FİLTRE!$C950,'SKT LİSTESİ'!$F:$AJ,23,0)),"")</f>
        <v/>
      </c>
      <c r="P950" s="31"/>
      <c r="Q950" s="31"/>
      <c r="R950" s="137" t="str">
        <f ca="1">(IFERROR(IF($C950="","",VLOOKUP(FİLTRE!$C950,'SKT LİSTESİ'!$F:$AJ,15,0)),""))</f>
        <v/>
      </c>
      <c r="S950" s="138" t="str">
        <f ca="1">IFERROR(IF($C950="","",VLOOKUP(FİLTRE!$C950,'SKT LİSTESİ'!$F:$AJ,16,0)),"")</f>
        <v/>
      </c>
      <c r="AF950" s="179" t="str">
        <f t="shared" ca="1" si="58"/>
        <v/>
      </c>
      <c r="AG950" s="179">
        <f t="shared" ca="1" si="59"/>
        <v>0</v>
      </c>
      <c r="AH950" s="179">
        <f t="shared" ca="1" si="60"/>
        <v>0</v>
      </c>
    </row>
    <row r="951" spans="2:34" ht="15.75" x14ac:dyDescent="0.25">
      <c r="B951">
        <f t="shared" ca="1" si="57"/>
        <v>939</v>
      </c>
      <c r="C951" t="str">
        <f ca="1">IFERROR(VLOOKUP(B951,'SKT LİSTESİ'!F:F,1,0),"")</f>
        <v/>
      </c>
      <c r="E951" s="128" t="str">
        <f ca="1">IFERROR(IF($C951="","",VLOOKUP(FİLTRE!$C951,'SKT LİSTESİ'!$F:$S,5,0)),"")</f>
        <v/>
      </c>
      <c r="F951" s="129" t="str">
        <f ca="1">IFERROR(IF($C951="","",VLOOKUP(FİLTRE!$C951,'SKT LİSTESİ'!$F:$S,7,0)),"")</f>
        <v/>
      </c>
      <c r="G951" s="130" t="str">
        <f ca="1">IFERROR(IF($C951="","",VLOOKUP(FİLTRE!$C951,'SKT LİSTESİ'!$F:$S,8,0)),"")</f>
        <v/>
      </c>
      <c r="H951" s="131" t="str">
        <f ca="1">IF(E951="","",IF($C951="","",VLOOKUP(FİLTRE!$C951,'SKT LİSTESİ'!$F:$S,9,0)))</f>
        <v/>
      </c>
      <c r="I951" s="132" t="str">
        <f ca="1">IFERROR(IF($C951="","",VLOOKUP(FİLTRE!$C951,'SKT LİSTESİ'!$F:$S,10,0)),"")</f>
        <v/>
      </c>
      <c r="J951" s="133" t="str">
        <f ca="1">IFERROR(IF($C951="","",VLOOKUP(FİLTRE!$C951,'SKT LİSTESİ'!$F:$S,11,0)),"")</f>
        <v/>
      </c>
      <c r="K951" s="134" t="str">
        <f ca="1">IFERROR(IF($C951="","",VLOOKUP(FİLTRE!$C951,'SKT LİSTESİ'!$F:$S,12,0)),"")</f>
        <v/>
      </c>
      <c r="L951" s="134" t="str">
        <f ca="1">IFERROR(IF($C951="","",VLOOKUP(FİLTRE!$C951,'SKT LİSTESİ'!$F:$S,13,0)),"")</f>
        <v/>
      </c>
      <c r="M951" s="135" t="str">
        <f ca="1">IFERROR(IF($C951="","",VLOOKUP(FİLTRE!$C951,'SKT LİSTESİ'!$F:$AJ,14,0)),"")</f>
        <v/>
      </c>
      <c r="N951" s="31" t="str">
        <f ca="1">IFERROR(IF($C951="","",VLOOKUP(FİLTRE!$C951,'SKT LİSTESİ'!$F:$AJ,22,0)),"")</f>
        <v/>
      </c>
      <c r="O951" s="136" t="str">
        <f ca="1">IFERROR(IF($C951="","",VLOOKUP(FİLTRE!$C951,'SKT LİSTESİ'!$F:$AJ,23,0)),"")</f>
        <v/>
      </c>
      <c r="P951" s="31"/>
      <c r="Q951" s="31"/>
      <c r="R951" s="137" t="str">
        <f ca="1">(IFERROR(IF($C951="","",VLOOKUP(FİLTRE!$C951,'SKT LİSTESİ'!$F:$AJ,15,0)),""))</f>
        <v/>
      </c>
      <c r="S951" s="138" t="str">
        <f ca="1">IFERROR(IF($C951="","",VLOOKUP(FİLTRE!$C951,'SKT LİSTESİ'!$F:$AJ,16,0)),"")</f>
        <v/>
      </c>
      <c r="AF951" s="179" t="str">
        <f t="shared" ca="1" si="58"/>
        <v/>
      </c>
      <c r="AG951" s="179">
        <f t="shared" ca="1" si="59"/>
        <v>0</v>
      </c>
      <c r="AH951" s="179">
        <f t="shared" ca="1" si="60"/>
        <v>0</v>
      </c>
    </row>
    <row r="952" spans="2:34" ht="15.75" x14ac:dyDescent="0.25">
      <c r="B952">
        <f t="shared" ca="1" si="57"/>
        <v>940</v>
      </c>
      <c r="C952" t="str">
        <f ca="1">IFERROR(VLOOKUP(B952,'SKT LİSTESİ'!F:F,1,0),"")</f>
        <v/>
      </c>
      <c r="E952" s="128" t="str">
        <f ca="1">IFERROR(IF($C952="","",VLOOKUP(FİLTRE!$C952,'SKT LİSTESİ'!$F:$S,5,0)),"")</f>
        <v/>
      </c>
      <c r="F952" s="129" t="str">
        <f ca="1">IFERROR(IF($C952="","",VLOOKUP(FİLTRE!$C952,'SKT LİSTESİ'!$F:$S,7,0)),"")</f>
        <v/>
      </c>
      <c r="G952" s="130" t="str">
        <f ca="1">IFERROR(IF($C952="","",VLOOKUP(FİLTRE!$C952,'SKT LİSTESİ'!$F:$S,8,0)),"")</f>
        <v/>
      </c>
      <c r="H952" s="131" t="str">
        <f ca="1">IF(E952="","",IF($C952="","",VLOOKUP(FİLTRE!$C952,'SKT LİSTESİ'!$F:$S,9,0)))</f>
        <v/>
      </c>
      <c r="I952" s="132" t="str">
        <f ca="1">IFERROR(IF($C952="","",VLOOKUP(FİLTRE!$C952,'SKT LİSTESİ'!$F:$S,10,0)),"")</f>
        <v/>
      </c>
      <c r="J952" s="133" t="str">
        <f ca="1">IFERROR(IF($C952="","",VLOOKUP(FİLTRE!$C952,'SKT LİSTESİ'!$F:$S,11,0)),"")</f>
        <v/>
      </c>
      <c r="K952" s="134" t="str">
        <f ca="1">IFERROR(IF($C952="","",VLOOKUP(FİLTRE!$C952,'SKT LİSTESİ'!$F:$S,12,0)),"")</f>
        <v/>
      </c>
      <c r="L952" s="134" t="str">
        <f ca="1">IFERROR(IF($C952="","",VLOOKUP(FİLTRE!$C952,'SKT LİSTESİ'!$F:$S,13,0)),"")</f>
        <v/>
      </c>
      <c r="M952" s="135" t="str">
        <f ca="1">IFERROR(IF($C952="","",VLOOKUP(FİLTRE!$C952,'SKT LİSTESİ'!$F:$AJ,14,0)),"")</f>
        <v/>
      </c>
      <c r="N952" s="31" t="str">
        <f ca="1">IFERROR(IF($C952="","",VLOOKUP(FİLTRE!$C952,'SKT LİSTESİ'!$F:$AJ,22,0)),"")</f>
        <v/>
      </c>
      <c r="O952" s="136" t="str">
        <f ca="1">IFERROR(IF($C952="","",VLOOKUP(FİLTRE!$C952,'SKT LİSTESİ'!$F:$AJ,23,0)),"")</f>
        <v/>
      </c>
      <c r="P952" s="31"/>
      <c r="Q952" s="31"/>
      <c r="R952" s="137" t="str">
        <f ca="1">(IFERROR(IF($C952="","",VLOOKUP(FİLTRE!$C952,'SKT LİSTESİ'!$F:$AJ,15,0)),""))</f>
        <v/>
      </c>
      <c r="S952" s="138" t="str">
        <f ca="1">IFERROR(IF($C952="","",VLOOKUP(FİLTRE!$C952,'SKT LİSTESİ'!$F:$AJ,16,0)),"")</f>
        <v/>
      </c>
      <c r="AF952" s="179" t="str">
        <f t="shared" ca="1" si="58"/>
        <v/>
      </c>
      <c r="AG952" s="179">
        <f t="shared" ca="1" si="59"/>
        <v>0</v>
      </c>
      <c r="AH952" s="179">
        <f t="shared" ca="1" si="60"/>
        <v>0</v>
      </c>
    </row>
    <row r="953" spans="2:34" ht="15.75" x14ac:dyDescent="0.25">
      <c r="B953">
        <f t="shared" ca="1" si="57"/>
        <v>941</v>
      </c>
      <c r="C953" t="str">
        <f ca="1">IFERROR(VLOOKUP(B953,'SKT LİSTESİ'!F:F,1,0),"")</f>
        <v/>
      </c>
      <c r="E953" s="128" t="str">
        <f ca="1">IFERROR(IF($C953="","",VLOOKUP(FİLTRE!$C953,'SKT LİSTESİ'!$F:$S,5,0)),"")</f>
        <v/>
      </c>
      <c r="F953" s="129" t="str">
        <f ca="1">IFERROR(IF($C953="","",VLOOKUP(FİLTRE!$C953,'SKT LİSTESİ'!$F:$S,7,0)),"")</f>
        <v/>
      </c>
      <c r="G953" s="130" t="str">
        <f ca="1">IFERROR(IF($C953="","",VLOOKUP(FİLTRE!$C953,'SKT LİSTESİ'!$F:$S,8,0)),"")</f>
        <v/>
      </c>
      <c r="H953" s="131" t="str">
        <f ca="1">IF(E953="","",IF($C953="","",VLOOKUP(FİLTRE!$C953,'SKT LİSTESİ'!$F:$S,9,0)))</f>
        <v/>
      </c>
      <c r="I953" s="132" t="str">
        <f ca="1">IFERROR(IF($C953="","",VLOOKUP(FİLTRE!$C953,'SKT LİSTESİ'!$F:$S,10,0)),"")</f>
        <v/>
      </c>
      <c r="J953" s="133" t="str">
        <f ca="1">IFERROR(IF($C953="","",VLOOKUP(FİLTRE!$C953,'SKT LİSTESİ'!$F:$S,11,0)),"")</f>
        <v/>
      </c>
      <c r="K953" s="134" t="str">
        <f ca="1">IFERROR(IF($C953="","",VLOOKUP(FİLTRE!$C953,'SKT LİSTESİ'!$F:$S,12,0)),"")</f>
        <v/>
      </c>
      <c r="L953" s="134" t="str">
        <f ca="1">IFERROR(IF($C953="","",VLOOKUP(FİLTRE!$C953,'SKT LİSTESİ'!$F:$S,13,0)),"")</f>
        <v/>
      </c>
      <c r="M953" s="135" t="str">
        <f ca="1">IFERROR(IF($C953="","",VLOOKUP(FİLTRE!$C953,'SKT LİSTESİ'!$F:$AJ,14,0)),"")</f>
        <v/>
      </c>
      <c r="N953" s="31" t="str">
        <f ca="1">IFERROR(IF($C953="","",VLOOKUP(FİLTRE!$C953,'SKT LİSTESİ'!$F:$AJ,22,0)),"")</f>
        <v/>
      </c>
      <c r="O953" s="136" t="str">
        <f ca="1">IFERROR(IF($C953="","",VLOOKUP(FİLTRE!$C953,'SKT LİSTESİ'!$F:$AJ,23,0)),"")</f>
        <v/>
      </c>
      <c r="P953" s="31"/>
      <c r="Q953" s="31"/>
      <c r="R953" s="137" t="str">
        <f ca="1">(IFERROR(IF($C953="","",VLOOKUP(FİLTRE!$C953,'SKT LİSTESİ'!$F:$AJ,15,0)),""))</f>
        <v/>
      </c>
      <c r="S953" s="138" t="str">
        <f ca="1">IFERROR(IF($C953="","",VLOOKUP(FİLTRE!$C953,'SKT LİSTESİ'!$F:$AJ,16,0)),"")</f>
        <v/>
      </c>
      <c r="AF953" s="179" t="str">
        <f t="shared" ca="1" si="58"/>
        <v/>
      </c>
      <c r="AG953" s="179">
        <f t="shared" ca="1" si="59"/>
        <v>0</v>
      </c>
      <c r="AH953" s="179">
        <f t="shared" ca="1" si="60"/>
        <v>0</v>
      </c>
    </row>
    <row r="954" spans="2:34" ht="15.75" x14ac:dyDescent="0.25">
      <c r="B954">
        <f t="shared" ca="1" si="57"/>
        <v>942</v>
      </c>
      <c r="C954" t="str">
        <f ca="1">IFERROR(VLOOKUP(B954,'SKT LİSTESİ'!F:F,1,0),"")</f>
        <v/>
      </c>
      <c r="E954" s="128" t="str">
        <f ca="1">IFERROR(IF($C954="","",VLOOKUP(FİLTRE!$C954,'SKT LİSTESİ'!$F:$S,5,0)),"")</f>
        <v/>
      </c>
      <c r="F954" s="129" t="str">
        <f ca="1">IFERROR(IF($C954="","",VLOOKUP(FİLTRE!$C954,'SKT LİSTESİ'!$F:$S,7,0)),"")</f>
        <v/>
      </c>
      <c r="G954" s="130" t="str">
        <f ca="1">IFERROR(IF($C954="","",VLOOKUP(FİLTRE!$C954,'SKT LİSTESİ'!$F:$S,8,0)),"")</f>
        <v/>
      </c>
      <c r="H954" s="131" t="str">
        <f ca="1">IF(E954="","",IF($C954="","",VLOOKUP(FİLTRE!$C954,'SKT LİSTESİ'!$F:$S,9,0)))</f>
        <v/>
      </c>
      <c r="I954" s="132" t="str">
        <f ca="1">IFERROR(IF($C954="","",VLOOKUP(FİLTRE!$C954,'SKT LİSTESİ'!$F:$S,10,0)),"")</f>
        <v/>
      </c>
      <c r="J954" s="133" t="str">
        <f ca="1">IFERROR(IF($C954="","",VLOOKUP(FİLTRE!$C954,'SKT LİSTESİ'!$F:$S,11,0)),"")</f>
        <v/>
      </c>
      <c r="K954" s="134" t="str">
        <f ca="1">IFERROR(IF($C954="","",VLOOKUP(FİLTRE!$C954,'SKT LİSTESİ'!$F:$S,12,0)),"")</f>
        <v/>
      </c>
      <c r="L954" s="134" t="str">
        <f ca="1">IFERROR(IF($C954="","",VLOOKUP(FİLTRE!$C954,'SKT LİSTESİ'!$F:$S,13,0)),"")</f>
        <v/>
      </c>
      <c r="M954" s="135" t="str">
        <f ca="1">IFERROR(IF($C954="","",VLOOKUP(FİLTRE!$C954,'SKT LİSTESİ'!$F:$AJ,14,0)),"")</f>
        <v/>
      </c>
      <c r="N954" s="31" t="str">
        <f ca="1">IFERROR(IF($C954="","",VLOOKUP(FİLTRE!$C954,'SKT LİSTESİ'!$F:$AJ,22,0)),"")</f>
        <v/>
      </c>
      <c r="O954" s="136" t="str">
        <f ca="1">IFERROR(IF($C954="","",VLOOKUP(FİLTRE!$C954,'SKT LİSTESİ'!$F:$AJ,23,0)),"")</f>
        <v/>
      </c>
      <c r="P954" s="31"/>
      <c r="Q954" s="31"/>
      <c r="R954" s="137" t="str">
        <f ca="1">(IFERROR(IF($C954="","",VLOOKUP(FİLTRE!$C954,'SKT LİSTESİ'!$F:$AJ,15,0)),""))</f>
        <v/>
      </c>
      <c r="S954" s="138" t="str">
        <f ca="1">IFERROR(IF($C954="","",VLOOKUP(FİLTRE!$C954,'SKT LİSTESİ'!$F:$AJ,16,0)),"")</f>
        <v/>
      </c>
      <c r="AF954" s="179" t="str">
        <f t="shared" ca="1" si="58"/>
        <v/>
      </c>
      <c r="AG954" s="179">
        <f t="shared" ca="1" si="59"/>
        <v>0</v>
      </c>
      <c r="AH954" s="179">
        <f t="shared" ca="1" si="60"/>
        <v>0</v>
      </c>
    </row>
    <row r="955" spans="2:34" ht="15.75" x14ac:dyDescent="0.25">
      <c r="B955">
        <f t="shared" ca="1" si="57"/>
        <v>943</v>
      </c>
      <c r="C955" t="str">
        <f ca="1">IFERROR(VLOOKUP(B955,'SKT LİSTESİ'!F:F,1,0),"")</f>
        <v/>
      </c>
      <c r="E955" s="128" t="str">
        <f ca="1">IFERROR(IF($C955="","",VLOOKUP(FİLTRE!$C955,'SKT LİSTESİ'!$F:$S,5,0)),"")</f>
        <v/>
      </c>
      <c r="F955" s="129" t="str">
        <f ca="1">IFERROR(IF($C955="","",VLOOKUP(FİLTRE!$C955,'SKT LİSTESİ'!$F:$S,7,0)),"")</f>
        <v/>
      </c>
      <c r="G955" s="130" t="str">
        <f ca="1">IFERROR(IF($C955="","",VLOOKUP(FİLTRE!$C955,'SKT LİSTESİ'!$F:$S,8,0)),"")</f>
        <v/>
      </c>
      <c r="H955" s="131" t="str">
        <f ca="1">IF(E955="","",IF($C955="","",VLOOKUP(FİLTRE!$C955,'SKT LİSTESİ'!$F:$S,9,0)))</f>
        <v/>
      </c>
      <c r="I955" s="132" t="str">
        <f ca="1">IFERROR(IF($C955="","",VLOOKUP(FİLTRE!$C955,'SKT LİSTESİ'!$F:$S,10,0)),"")</f>
        <v/>
      </c>
      <c r="J955" s="133" t="str">
        <f ca="1">IFERROR(IF($C955="","",VLOOKUP(FİLTRE!$C955,'SKT LİSTESİ'!$F:$S,11,0)),"")</f>
        <v/>
      </c>
      <c r="K955" s="134" t="str">
        <f ca="1">IFERROR(IF($C955="","",VLOOKUP(FİLTRE!$C955,'SKT LİSTESİ'!$F:$S,12,0)),"")</f>
        <v/>
      </c>
      <c r="L955" s="134" t="str">
        <f ca="1">IFERROR(IF($C955="","",VLOOKUP(FİLTRE!$C955,'SKT LİSTESİ'!$F:$S,13,0)),"")</f>
        <v/>
      </c>
      <c r="M955" s="135" t="str">
        <f ca="1">IFERROR(IF($C955="","",VLOOKUP(FİLTRE!$C955,'SKT LİSTESİ'!$F:$AJ,14,0)),"")</f>
        <v/>
      </c>
      <c r="N955" s="31" t="str">
        <f ca="1">IFERROR(IF($C955="","",VLOOKUP(FİLTRE!$C955,'SKT LİSTESİ'!$F:$AJ,22,0)),"")</f>
        <v/>
      </c>
      <c r="O955" s="136" t="str">
        <f ca="1">IFERROR(IF($C955="","",VLOOKUP(FİLTRE!$C955,'SKT LİSTESİ'!$F:$AJ,23,0)),"")</f>
        <v/>
      </c>
      <c r="P955" s="31"/>
      <c r="Q955" s="31"/>
      <c r="R955" s="137" t="str">
        <f ca="1">(IFERROR(IF($C955="","",VLOOKUP(FİLTRE!$C955,'SKT LİSTESİ'!$F:$AJ,15,0)),""))</f>
        <v/>
      </c>
      <c r="S955" s="138" t="str">
        <f ca="1">IFERROR(IF($C955="","",VLOOKUP(FİLTRE!$C955,'SKT LİSTESİ'!$F:$AJ,16,0)),"")</f>
        <v/>
      </c>
      <c r="AF955" s="179" t="str">
        <f t="shared" ca="1" si="58"/>
        <v/>
      </c>
      <c r="AG955" s="179">
        <f t="shared" ca="1" si="59"/>
        <v>0</v>
      </c>
      <c r="AH955" s="179">
        <f t="shared" ca="1" si="60"/>
        <v>0</v>
      </c>
    </row>
    <row r="956" spans="2:34" ht="15.75" x14ac:dyDescent="0.25">
      <c r="B956">
        <f t="shared" ca="1" si="57"/>
        <v>944</v>
      </c>
      <c r="C956" t="str">
        <f ca="1">IFERROR(VLOOKUP(B956,'SKT LİSTESİ'!F:F,1,0),"")</f>
        <v/>
      </c>
      <c r="E956" s="128" t="str">
        <f ca="1">IFERROR(IF($C956="","",VLOOKUP(FİLTRE!$C956,'SKT LİSTESİ'!$F:$S,5,0)),"")</f>
        <v/>
      </c>
      <c r="F956" s="129" t="str">
        <f ca="1">IFERROR(IF($C956="","",VLOOKUP(FİLTRE!$C956,'SKT LİSTESİ'!$F:$S,7,0)),"")</f>
        <v/>
      </c>
      <c r="G956" s="130" t="str">
        <f ca="1">IFERROR(IF($C956="","",VLOOKUP(FİLTRE!$C956,'SKT LİSTESİ'!$F:$S,8,0)),"")</f>
        <v/>
      </c>
      <c r="H956" s="131" t="str">
        <f ca="1">IF(E956="","",IF($C956="","",VLOOKUP(FİLTRE!$C956,'SKT LİSTESİ'!$F:$S,9,0)))</f>
        <v/>
      </c>
      <c r="I956" s="132" t="str">
        <f ca="1">IFERROR(IF($C956="","",VLOOKUP(FİLTRE!$C956,'SKT LİSTESİ'!$F:$S,10,0)),"")</f>
        <v/>
      </c>
      <c r="J956" s="133" t="str">
        <f ca="1">IFERROR(IF($C956="","",VLOOKUP(FİLTRE!$C956,'SKT LİSTESİ'!$F:$S,11,0)),"")</f>
        <v/>
      </c>
      <c r="K956" s="134" t="str">
        <f ca="1">IFERROR(IF($C956="","",VLOOKUP(FİLTRE!$C956,'SKT LİSTESİ'!$F:$S,12,0)),"")</f>
        <v/>
      </c>
      <c r="L956" s="134" t="str">
        <f ca="1">IFERROR(IF($C956="","",VLOOKUP(FİLTRE!$C956,'SKT LİSTESİ'!$F:$S,13,0)),"")</f>
        <v/>
      </c>
      <c r="M956" s="135" t="str">
        <f ca="1">IFERROR(IF($C956="","",VLOOKUP(FİLTRE!$C956,'SKT LİSTESİ'!$F:$AJ,14,0)),"")</f>
        <v/>
      </c>
      <c r="N956" s="31" t="str">
        <f ca="1">IFERROR(IF($C956="","",VLOOKUP(FİLTRE!$C956,'SKT LİSTESİ'!$F:$AJ,22,0)),"")</f>
        <v/>
      </c>
      <c r="O956" s="136" t="str">
        <f ca="1">IFERROR(IF($C956="","",VLOOKUP(FİLTRE!$C956,'SKT LİSTESİ'!$F:$AJ,23,0)),"")</f>
        <v/>
      </c>
      <c r="P956" s="31"/>
      <c r="Q956" s="31"/>
      <c r="R956" s="137" t="str">
        <f ca="1">(IFERROR(IF($C956="","",VLOOKUP(FİLTRE!$C956,'SKT LİSTESİ'!$F:$AJ,15,0)),""))</f>
        <v/>
      </c>
      <c r="S956" s="138" t="str">
        <f ca="1">IFERROR(IF($C956="","",VLOOKUP(FİLTRE!$C956,'SKT LİSTESİ'!$F:$AJ,16,0)),"")</f>
        <v/>
      </c>
      <c r="AF956" s="179" t="str">
        <f t="shared" ca="1" si="58"/>
        <v/>
      </c>
      <c r="AG956" s="179">
        <f t="shared" ca="1" si="59"/>
        <v>0</v>
      </c>
      <c r="AH956" s="179">
        <f t="shared" ca="1" si="60"/>
        <v>0</v>
      </c>
    </row>
    <row r="957" spans="2:34" ht="15.75" x14ac:dyDescent="0.25">
      <c r="B957">
        <f t="shared" ca="1" si="57"/>
        <v>945</v>
      </c>
      <c r="C957" t="str">
        <f ca="1">IFERROR(VLOOKUP(B957,'SKT LİSTESİ'!F:F,1,0),"")</f>
        <v/>
      </c>
      <c r="E957" s="128" t="str">
        <f ca="1">IFERROR(IF($C957="","",VLOOKUP(FİLTRE!$C957,'SKT LİSTESİ'!$F:$S,5,0)),"")</f>
        <v/>
      </c>
      <c r="F957" s="129" t="str">
        <f ca="1">IFERROR(IF($C957="","",VLOOKUP(FİLTRE!$C957,'SKT LİSTESİ'!$F:$S,7,0)),"")</f>
        <v/>
      </c>
      <c r="G957" s="130" t="str">
        <f ca="1">IFERROR(IF($C957="","",VLOOKUP(FİLTRE!$C957,'SKT LİSTESİ'!$F:$S,8,0)),"")</f>
        <v/>
      </c>
      <c r="H957" s="131" t="str">
        <f ca="1">IF(E957="","",IF($C957="","",VLOOKUP(FİLTRE!$C957,'SKT LİSTESİ'!$F:$S,9,0)))</f>
        <v/>
      </c>
      <c r="I957" s="132" t="str">
        <f ca="1">IFERROR(IF($C957="","",VLOOKUP(FİLTRE!$C957,'SKT LİSTESİ'!$F:$S,10,0)),"")</f>
        <v/>
      </c>
      <c r="J957" s="133" t="str">
        <f ca="1">IFERROR(IF($C957="","",VLOOKUP(FİLTRE!$C957,'SKT LİSTESİ'!$F:$S,11,0)),"")</f>
        <v/>
      </c>
      <c r="K957" s="134" t="str">
        <f ca="1">IFERROR(IF($C957="","",VLOOKUP(FİLTRE!$C957,'SKT LİSTESİ'!$F:$S,12,0)),"")</f>
        <v/>
      </c>
      <c r="L957" s="134" t="str">
        <f ca="1">IFERROR(IF($C957="","",VLOOKUP(FİLTRE!$C957,'SKT LİSTESİ'!$F:$S,13,0)),"")</f>
        <v/>
      </c>
      <c r="M957" s="135" t="str">
        <f ca="1">IFERROR(IF($C957="","",VLOOKUP(FİLTRE!$C957,'SKT LİSTESİ'!$F:$AJ,14,0)),"")</f>
        <v/>
      </c>
      <c r="N957" s="31" t="str">
        <f ca="1">IFERROR(IF($C957="","",VLOOKUP(FİLTRE!$C957,'SKT LİSTESİ'!$F:$AJ,22,0)),"")</f>
        <v/>
      </c>
      <c r="O957" s="136" t="str">
        <f ca="1">IFERROR(IF($C957="","",VLOOKUP(FİLTRE!$C957,'SKT LİSTESİ'!$F:$AJ,23,0)),"")</f>
        <v/>
      </c>
      <c r="P957" s="31"/>
      <c r="Q957" s="31"/>
      <c r="R957" s="137" t="str">
        <f ca="1">(IFERROR(IF($C957="","",VLOOKUP(FİLTRE!$C957,'SKT LİSTESİ'!$F:$AJ,15,0)),""))</f>
        <v/>
      </c>
      <c r="S957" s="138" t="str">
        <f ca="1">IFERROR(IF($C957="","",VLOOKUP(FİLTRE!$C957,'SKT LİSTESİ'!$F:$AJ,16,0)),"")</f>
        <v/>
      </c>
      <c r="AF957" s="179" t="str">
        <f t="shared" ca="1" si="58"/>
        <v/>
      </c>
      <c r="AG957" s="179">
        <f t="shared" ca="1" si="59"/>
        <v>0</v>
      </c>
      <c r="AH957" s="179">
        <f t="shared" ca="1" si="60"/>
        <v>0</v>
      </c>
    </row>
    <row r="958" spans="2:34" ht="15.75" x14ac:dyDescent="0.25">
      <c r="B958">
        <f t="shared" ca="1" si="57"/>
        <v>946</v>
      </c>
      <c r="C958" t="str">
        <f ca="1">IFERROR(VLOOKUP(B958,'SKT LİSTESİ'!F:F,1,0),"")</f>
        <v/>
      </c>
      <c r="E958" s="128" t="str">
        <f ca="1">IFERROR(IF($C958="","",VLOOKUP(FİLTRE!$C958,'SKT LİSTESİ'!$F:$S,5,0)),"")</f>
        <v/>
      </c>
      <c r="F958" s="129" t="str">
        <f ca="1">IFERROR(IF($C958="","",VLOOKUP(FİLTRE!$C958,'SKT LİSTESİ'!$F:$S,7,0)),"")</f>
        <v/>
      </c>
      <c r="G958" s="130" t="str">
        <f ca="1">IFERROR(IF($C958="","",VLOOKUP(FİLTRE!$C958,'SKT LİSTESİ'!$F:$S,8,0)),"")</f>
        <v/>
      </c>
      <c r="H958" s="131" t="str">
        <f ca="1">IF(E958="","",IF($C958="","",VLOOKUP(FİLTRE!$C958,'SKT LİSTESİ'!$F:$S,9,0)))</f>
        <v/>
      </c>
      <c r="I958" s="132" t="str">
        <f ca="1">IFERROR(IF($C958="","",VLOOKUP(FİLTRE!$C958,'SKT LİSTESİ'!$F:$S,10,0)),"")</f>
        <v/>
      </c>
      <c r="J958" s="133" t="str">
        <f ca="1">IFERROR(IF($C958="","",VLOOKUP(FİLTRE!$C958,'SKT LİSTESİ'!$F:$S,11,0)),"")</f>
        <v/>
      </c>
      <c r="K958" s="134" t="str">
        <f ca="1">IFERROR(IF($C958="","",VLOOKUP(FİLTRE!$C958,'SKT LİSTESİ'!$F:$S,12,0)),"")</f>
        <v/>
      </c>
      <c r="L958" s="134" t="str">
        <f ca="1">IFERROR(IF($C958="","",VLOOKUP(FİLTRE!$C958,'SKT LİSTESİ'!$F:$S,13,0)),"")</f>
        <v/>
      </c>
      <c r="M958" s="135" t="str">
        <f ca="1">IFERROR(IF($C958="","",VLOOKUP(FİLTRE!$C958,'SKT LİSTESİ'!$F:$AJ,14,0)),"")</f>
        <v/>
      </c>
      <c r="N958" s="31" t="str">
        <f ca="1">IFERROR(IF($C958="","",VLOOKUP(FİLTRE!$C958,'SKT LİSTESİ'!$F:$AJ,22,0)),"")</f>
        <v/>
      </c>
      <c r="O958" s="136" t="str">
        <f ca="1">IFERROR(IF($C958="","",VLOOKUP(FİLTRE!$C958,'SKT LİSTESİ'!$F:$AJ,23,0)),"")</f>
        <v/>
      </c>
      <c r="P958" s="31"/>
      <c r="Q958" s="31"/>
      <c r="R958" s="137" t="str">
        <f ca="1">(IFERROR(IF($C958="","",VLOOKUP(FİLTRE!$C958,'SKT LİSTESİ'!$F:$AJ,15,0)),""))</f>
        <v/>
      </c>
      <c r="S958" s="138" t="str">
        <f ca="1">IFERROR(IF($C958="","",VLOOKUP(FİLTRE!$C958,'SKT LİSTESİ'!$F:$AJ,16,0)),"")</f>
        <v/>
      </c>
      <c r="AF958" s="179" t="str">
        <f t="shared" ca="1" si="58"/>
        <v/>
      </c>
      <c r="AG958" s="179">
        <f t="shared" ca="1" si="59"/>
        <v>0</v>
      </c>
      <c r="AH958" s="179">
        <f t="shared" ca="1" si="60"/>
        <v>0</v>
      </c>
    </row>
    <row r="959" spans="2:34" ht="15.75" x14ac:dyDescent="0.25">
      <c r="B959">
        <f t="shared" ca="1" si="57"/>
        <v>947</v>
      </c>
      <c r="C959" t="str">
        <f ca="1">IFERROR(VLOOKUP(B959,'SKT LİSTESİ'!F:F,1,0),"")</f>
        <v/>
      </c>
      <c r="E959" s="128" t="str">
        <f ca="1">IFERROR(IF($C959="","",VLOOKUP(FİLTRE!$C959,'SKT LİSTESİ'!$F:$S,5,0)),"")</f>
        <v/>
      </c>
      <c r="F959" s="129" t="str">
        <f ca="1">IFERROR(IF($C959="","",VLOOKUP(FİLTRE!$C959,'SKT LİSTESİ'!$F:$S,7,0)),"")</f>
        <v/>
      </c>
      <c r="G959" s="130" t="str">
        <f ca="1">IFERROR(IF($C959="","",VLOOKUP(FİLTRE!$C959,'SKT LİSTESİ'!$F:$S,8,0)),"")</f>
        <v/>
      </c>
      <c r="H959" s="131" t="str">
        <f ca="1">IF(E959="","",IF($C959="","",VLOOKUP(FİLTRE!$C959,'SKT LİSTESİ'!$F:$S,9,0)))</f>
        <v/>
      </c>
      <c r="I959" s="132" t="str">
        <f ca="1">IFERROR(IF($C959="","",VLOOKUP(FİLTRE!$C959,'SKT LİSTESİ'!$F:$S,10,0)),"")</f>
        <v/>
      </c>
      <c r="J959" s="133" t="str">
        <f ca="1">IFERROR(IF($C959="","",VLOOKUP(FİLTRE!$C959,'SKT LİSTESİ'!$F:$S,11,0)),"")</f>
        <v/>
      </c>
      <c r="K959" s="134" t="str">
        <f ca="1">IFERROR(IF($C959="","",VLOOKUP(FİLTRE!$C959,'SKT LİSTESİ'!$F:$S,12,0)),"")</f>
        <v/>
      </c>
      <c r="L959" s="134" t="str">
        <f ca="1">IFERROR(IF($C959="","",VLOOKUP(FİLTRE!$C959,'SKT LİSTESİ'!$F:$S,13,0)),"")</f>
        <v/>
      </c>
      <c r="M959" s="135" t="str">
        <f ca="1">IFERROR(IF($C959="","",VLOOKUP(FİLTRE!$C959,'SKT LİSTESİ'!$F:$AJ,14,0)),"")</f>
        <v/>
      </c>
      <c r="N959" s="31" t="str">
        <f ca="1">IFERROR(IF($C959="","",VLOOKUP(FİLTRE!$C959,'SKT LİSTESİ'!$F:$AJ,22,0)),"")</f>
        <v/>
      </c>
      <c r="O959" s="136" t="str">
        <f ca="1">IFERROR(IF($C959="","",VLOOKUP(FİLTRE!$C959,'SKT LİSTESİ'!$F:$AJ,23,0)),"")</f>
        <v/>
      </c>
      <c r="P959" s="31"/>
      <c r="Q959" s="31"/>
      <c r="R959" s="137" t="str">
        <f ca="1">(IFERROR(IF($C959="","",VLOOKUP(FİLTRE!$C959,'SKT LİSTESİ'!$F:$AJ,15,0)),""))</f>
        <v/>
      </c>
      <c r="S959" s="138" t="str">
        <f ca="1">IFERROR(IF($C959="","",VLOOKUP(FİLTRE!$C959,'SKT LİSTESİ'!$F:$AJ,16,0)),"")</f>
        <v/>
      </c>
      <c r="AF959" s="179" t="str">
        <f t="shared" ca="1" si="58"/>
        <v/>
      </c>
      <c r="AG959" s="179">
        <f t="shared" ca="1" si="59"/>
        <v>0</v>
      </c>
      <c r="AH959" s="179">
        <f t="shared" ca="1" si="60"/>
        <v>0</v>
      </c>
    </row>
    <row r="960" spans="2:34" ht="15.75" x14ac:dyDescent="0.25">
      <c r="B960">
        <f t="shared" ca="1" si="57"/>
        <v>948</v>
      </c>
      <c r="C960" t="str">
        <f ca="1">IFERROR(VLOOKUP(B960,'SKT LİSTESİ'!F:F,1,0),"")</f>
        <v/>
      </c>
      <c r="E960" s="128" t="str">
        <f ca="1">IFERROR(IF($C960="","",VLOOKUP(FİLTRE!$C960,'SKT LİSTESİ'!$F:$S,5,0)),"")</f>
        <v/>
      </c>
      <c r="F960" s="129" t="str">
        <f ca="1">IFERROR(IF($C960="","",VLOOKUP(FİLTRE!$C960,'SKT LİSTESİ'!$F:$S,7,0)),"")</f>
        <v/>
      </c>
      <c r="G960" s="130" t="str">
        <f ca="1">IFERROR(IF($C960="","",VLOOKUP(FİLTRE!$C960,'SKT LİSTESİ'!$F:$S,8,0)),"")</f>
        <v/>
      </c>
      <c r="H960" s="131" t="str">
        <f ca="1">IF(E960="","",IF($C960="","",VLOOKUP(FİLTRE!$C960,'SKT LİSTESİ'!$F:$S,9,0)))</f>
        <v/>
      </c>
      <c r="I960" s="132" t="str">
        <f ca="1">IFERROR(IF($C960="","",VLOOKUP(FİLTRE!$C960,'SKT LİSTESİ'!$F:$S,10,0)),"")</f>
        <v/>
      </c>
      <c r="J960" s="133" t="str">
        <f ca="1">IFERROR(IF($C960="","",VLOOKUP(FİLTRE!$C960,'SKT LİSTESİ'!$F:$S,11,0)),"")</f>
        <v/>
      </c>
      <c r="K960" s="134" t="str">
        <f ca="1">IFERROR(IF($C960="","",VLOOKUP(FİLTRE!$C960,'SKT LİSTESİ'!$F:$S,12,0)),"")</f>
        <v/>
      </c>
      <c r="L960" s="134" t="str">
        <f ca="1">IFERROR(IF($C960="","",VLOOKUP(FİLTRE!$C960,'SKT LİSTESİ'!$F:$S,13,0)),"")</f>
        <v/>
      </c>
      <c r="M960" s="135" t="str">
        <f ca="1">IFERROR(IF($C960="","",VLOOKUP(FİLTRE!$C960,'SKT LİSTESİ'!$F:$AJ,14,0)),"")</f>
        <v/>
      </c>
      <c r="N960" s="31" t="str">
        <f ca="1">IFERROR(IF($C960="","",VLOOKUP(FİLTRE!$C960,'SKT LİSTESİ'!$F:$AJ,22,0)),"")</f>
        <v/>
      </c>
      <c r="O960" s="136" t="str">
        <f ca="1">IFERROR(IF($C960="","",VLOOKUP(FİLTRE!$C960,'SKT LİSTESİ'!$F:$AJ,23,0)),"")</f>
        <v/>
      </c>
      <c r="P960" s="31"/>
      <c r="Q960" s="31"/>
      <c r="R960" s="137" t="str">
        <f ca="1">(IFERROR(IF($C960="","",VLOOKUP(FİLTRE!$C960,'SKT LİSTESİ'!$F:$AJ,15,0)),""))</f>
        <v/>
      </c>
      <c r="S960" s="138" t="str">
        <f ca="1">IFERROR(IF($C960="","",VLOOKUP(FİLTRE!$C960,'SKT LİSTESİ'!$F:$AJ,16,0)),"")</f>
        <v/>
      </c>
      <c r="AF960" s="179" t="str">
        <f t="shared" ca="1" si="58"/>
        <v/>
      </c>
      <c r="AG960" s="179">
        <f t="shared" ca="1" si="59"/>
        <v>0</v>
      </c>
      <c r="AH960" s="179">
        <f t="shared" ca="1" si="60"/>
        <v>0</v>
      </c>
    </row>
    <row r="961" spans="2:34" ht="15.75" x14ac:dyDescent="0.25">
      <c r="B961">
        <f t="shared" ca="1" si="57"/>
        <v>949</v>
      </c>
      <c r="C961" t="str">
        <f ca="1">IFERROR(VLOOKUP(B961,'SKT LİSTESİ'!F:F,1,0),"")</f>
        <v/>
      </c>
      <c r="E961" s="128" t="str">
        <f ca="1">IFERROR(IF($C961="","",VLOOKUP(FİLTRE!$C961,'SKT LİSTESİ'!$F:$S,5,0)),"")</f>
        <v/>
      </c>
      <c r="F961" s="129" t="str">
        <f ca="1">IFERROR(IF($C961="","",VLOOKUP(FİLTRE!$C961,'SKT LİSTESİ'!$F:$S,7,0)),"")</f>
        <v/>
      </c>
      <c r="G961" s="130" t="str">
        <f ca="1">IFERROR(IF($C961="","",VLOOKUP(FİLTRE!$C961,'SKT LİSTESİ'!$F:$S,8,0)),"")</f>
        <v/>
      </c>
      <c r="H961" s="131" t="str">
        <f ca="1">IF(E961="","",IF($C961="","",VLOOKUP(FİLTRE!$C961,'SKT LİSTESİ'!$F:$S,9,0)))</f>
        <v/>
      </c>
      <c r="I961" s="132" t="str">
        <f ca="1">IFERROR(IF($C961="","",VLOOKUP(FİLTRE!$C961,'SKT LİSTESİ'!$F:$S,10,0)),"")</f>
        <v/>
      </c>
      <c r="J961" s="133" t="str">
        <f ca="1">IFERROR(IF($C961="","",VLOOKUP(FİLTRE!$C961,'SKT LİSTESİ'!$F:$S,11,0)),"")</f>
        <v/>
      </c>
      <c r="K961" s="134" t="str">
        <f ca="1">IFERROR(IF($C961="","",VLOOKUP(FİLTRE!$C961,'SKT LİSTESİ'!$F:$S,12,0)),"")</f>
        <v/>
      </c>
      <c r="L961" s="134" t="str">
        <f ca="1">IFERROR(IF($C961="","",VLOOKUP(FİLTRE!$C961,'SKT LİSTESİ'!$F:$S,13,0)),"")</f>
        <v/>
      </c>
      <c r="M961" s="135" t="str">
        <f ca="1">IFERROR(IF($C961="","",VLOOKUP(FİLTRE!$C961,'SKT LİSTESİ'!$F:$AJ,14,0)),"")</f>
        <v/>
      </c>
      <c r="N961" s="31" t="str">
        <f ca="1">IFERROR(IF($C961="","",VLOOKUP(FİLTRE!$C961,'SKT LİSTESİ'!$F:$AJ,22,0)),"")</f>
        <v/>
      </c>
      <c r="O961" s="136" t="str">
        <f ca="1">IFERROR(IF($C961="","",VLOOKUP(FİLTRE!$C961,'SKT LİSTESİ'!$F:$AJ,23,0)),"")</f>
        <v/>
      </c>
      <c r="P961" s="31"/>
      <c r="Q961" s="31"/>
      <c r="R961" s="137" t="str">
        <f ca="1">(IFERROR(IF($C961="","",VLOOKUP(FİLTRE!$C961,'SKT LİSTESİ'!$F:$AJ,15,0)),""))</f>
        <v/>
      </c>
      <c r="S961" s="138" t="str">
        <f ca="1">IFERROR(IF($C961="","",VLOOKUP(FİLTRE!$C961,'SKT LİSTESİ'!$F:$AJ,16,0)),"")</f>
        <v/>
      </c>
      <c r="AF961" s="179" t="str">
        <f t="shared" ca="1" si="58"/>
        <v/>
      </c>
      <c r="AG961" s="179">
        <f t="shared" ca="1" si="59"/>
        <v>0</v>
      </c>
      <c r="AH961" s="179">
        <f t="shared" ca="1" si="60"/>
        <v>0</v>
      </c>
    </row>
    <row r="962" spans="2:34" ht="15.75" x14ac:dyDescent="0.25">
      <c r="B962">
        <f t="shared" ca="1" si="57"/>
        <v>950</v>
      </c>
      <c r="C962" t="str">
        <f ca="1">IFERROR(VLOOKUP(B962,'SKT LİSTESİ'!F:F,1,0),"")</f>
        <v/>
      </c>
      <c r="E962" s="128" t="str">
        <f ca="1">IFERROR(IF($C962="","",VLOOKUP(FİLTRE!$C962,'SKT LİSTESİ'!$F:$S,5,0)),"")</f>
        <v/>
      </c>
      <c r="F962" s="129" t="str">
        <f ca="1">IFERROR(IF($C962="","",VLOOKUP(FİLTRE!$C962,'SKT LİSTESİ'!$F:$S,7,0)),"")</f>
        <v/>
      </c>
      <c r="G962" s="130" t="str">
        <f ca="1">IFERROR(IF($C962="","",VLOOKUP(FİLTRE!$C962,'SKT LİSTESİ'!$F:$S,8,0)),"")</f>
        <v/>
      </c>
      <c r="H962" s="131" t="str">
        <f ca="1">IF(E962="","",IF($C962="","",VLOOKUP(FİLTRE!$C962,'SKT LİSTESİ'!$F:$S,9,0)))</f>
        <v/>
      </c>
      <c r="I962" s="132" t="str">
        <f ca="1">IFERROR(IF($C962="","",VLOOKUP(FİLTRE!$C962,'SKT LİSTESİ'!$F:$S,10,0)),"")</f>
        <v/>
      </c>
      <c r="J962" s="133" t="str">
        <f ca="1">IFERROR(IF($C962="","",VLOOKUP(FİLTRE!$C962,'SKT LİSTESİ'!$F:$S,11,0)),"")</f>
        <v/>
      </c>
      <c r="K962" s="134" t="str">
        <f ca="1">IFERROR(IF($C962="","",VLOOKUP(FİLTRE!$C962,'SKT LİSTESİ'!$F:$S,12,0)),"")</f>
        <v/>
      </c>
      <c r="L962" s="134" t="str">
        <f ca="1">IFERROR(IF($C962="","",VLOOKUP(FİLTRE!$C962,'SKT LİSTESİ'!$F:$S,13,0)),"")</f>
        <v/>
      </c>
      <c r="M962" s="135" t="str">
        <f ca="1">IFERROR(IF($C962="","",VLOOKUP(FİLTRE!$C962,'SKT LİSTESİ'!$F:$AJ,14,0)),"")</f>
        <v/>
      </c>
      <c r="N962" s="31" t="str">
        <f ca="1">IFERROR(IF($C962="","",VLOOKUP(FİLTRE!$C962,'SKT LİSTESİ'!$F:$AJ,22,0)),"")</f>
        <v/>
      </c>
      <c r="O962" s="136" t="str">
        <f ca="1">IFERROR(IF($C962="","",VLOOKUP(FİLTRE!$C962,'SKT LİSTESİ'!$F:$AJ,23,0)),"")</f>
        <v/>
      </c>
      <c r="P962" s="31"/>
      <c r="Q962" s="31"/>
      <c r="R962" s="137" t="str">
        <f ca="1">(IFERROR(IF($C962="","",VLOOKUP(FİLTRE!$C962,'SKT LİSTESİ'!$F:$AJ,15,0)),""))</f>
        <v/>
      </c>
      <c r="S962" s="138" t="str">
        <f ca="1">IFERROR(IF($C962="","",VLOOKUP(FİLTRE!$C962,'SKT LİSTESİ'!$F:$AJ,16,0)),"")</f>
        <v/>
      </c>
      <c r="AF962" s="179" t="str">
        <f t="shared" ca="1" si="58"/>
        <v/>
      </c>
      <c r="AG962" s="179">
        <f t="shared" ca="1" si="59"/>
        <v>0</v>
      </c>
      <c r="AH962" s="179">
        <f t="shared" ca="1" si="60"/>
        <v>0</v>
      </c>
    </row>
    <row r="963" spans="2:34" ht="15.75" x14ac:dyDescent="0.25">
      <c r="B963">
        <f t="shared" ca="1" si="57"/>
        <v>951</v>
      </c>
      <c r="C963" t="str">
        <f ca="1">IFERROR(VLOOKUP(B963,'SKT LİSTESİ'!F:F,1,0),"")</f>
        <v/>
      </c>
      <c r="E963" s="128" t="str">
        <f ca="1">IFERROR(IF($C963="","",VLOOKUP(FİLTRE!$C963,'SKT LİSTESİ'!$F:$S,5,0)),"")</f>
        <v/>
      </c>
      <c r="F963" s="129" t="str">
        <f ca="1">IFERROR(IF($C963="","",VLOOKUP(FİLTRE!$C963,'SKT LİSTESİ'!$F:$S,7,0)),"")</f>
        <v/>
      </c>
      <c r="G963" s="130" t="str">
        <f ca="1">IFERROR(IF($C963="","",VLOOKUP(FİLTRE!$C963,'SKT LİSTESİ'!$F:$S,8,0)),"")</f>
        <v/>
      </c>
      <c r="H963" s="131" t="str">
        <f ca="1">IF(E963="","",IF($C963="","",VLOOKUP(FİLTRE!$C963,'SKT LİSTESİ'!$F:$S,9,0)))</f>
        <v/>
      </c>
      <c r="I963" s="132" t="str">
        <f ca="1">IFERROR(IF($C963="","",VLOOKUP(FİLTRE!$C963,'SKT LİSTESİ'!$F:$S,10,0)),"")</f>
        <v/>
      </c>
      <c r="J963" s="133" t="str">
        <f ca="1">IFERROR(IF($C963="","",VLOOKUP(FİLTRE!$C963,'SKT LİSTESİ'!$F:$S,11,0)),"")</f>
        <v/>
      </c>
      <c r="K963" s="134" t="str">
        <f ca="1">IFERROR(IF($C963="","",VLOOKUP(FİLTRE!$C963,'SKT LİSTESİ'!$F:$S,12,0)),"")</f>
        <v/>
      </c>
      <c r="L963" s="134" t="str">
        <f ca="1">IFERROR(IF($C963="","",VLOOKUP(FİLTRE!$C963,'SKT LİSTESİ'!$F:$S,13,0)),"")</f>
        <v/>
      </c>
      <c r="M963" s="135" t="str">
        <f ca="1">IFERROR(IF($C963="","",VLOOKUP(FİLTRE!$C963,'SKT LİSTESİ'!$F:$AJ,14,0)),"")</f>
        <v/>
      </c>
      <c r="N963" s="31" t="str">
        <f ca="1">IFERROR(IF($C963="","",VLOOKUP(FİLTRE!$C963,'SKT LİSTESİ'!$F:$AJ,22,0)),"")</f>
        <v/>
      </c>
      <c r="O963" s="136" t="str">
        <f ca="1">IFERROR(IF($C963="","",VLOOKUP(FİLTRE!$C963,'SKT LİSTESİ'!$F:$AJ,23,0)),"")</f>
        <v/>
      </c>
      <c r="P963" s="31"/>
      <c r="Q963" s="31"/>
      <c r="R963" s="137" t="str">
        <f ca="1">(IFERROR(IF($C963="","",VLOOKUP(FİLTRE!$C963,'SKT LİSTESİ'!$F:$AJ,15,0)),""))</f>
        <v/>
      </c>
      <c r="S963" s="138" t="str">
        <f ca="1">IFERROR(IF($C963="","",VLOOKUP(FİLTRE!$C963,'SKT LİSTESİ'!$F:$AJ,16,0)),"")</f>
        <v/>
      </c>
      <c r="AF963" s="179" t="str">
        <f t="shared" ca="1" si="58"/>
        <v/>
      </c>
      <c r="AG963" s="179">
        <f t="shared" ca="1" si="59"/>
        <v>0</v>
      </c>
      <c r="AH963" s="179">
        <f t="shared" ca="1" si="60"/>
        <v>0</v>
      </c>
    </row>
    <row r="964" spans="2:34" ht="15.75" x14ac:dyDescent="0.25">
      <c r="B964">
        <f t="shared" ca="1" si="57"/>
        <v>952</v>
      </c>
      <c r="C964" t="str">
        <f ca="1">IFERROR(VLOOKUP(B964,'SKT LİSTESİ'!F:F,1,0),"")</f>
        <v/>
      </c>
      <c r="E964" s="128" t="str">
        <f ca="1">IFERROR(IF($C964="","",VLOOKUP(FİLTRE!$C964,'SKT LİSTESİ'!$F:$S,5,0)),"")</f>
        <v/>
      </c>
      <c r="F964" s="129" t="str">
        <f ca="1">IFERROR(IF($C964="","",VLOOKUP(FİLTRE!$C964,'SKT LİSTESİ'!$F:$S,7,0)),"")</f>
        <v/>
      </c>
      <c r="G964" s="130" t="str">
        <f ca="1">IFERROR(IF($C964="","",VLOOKUP(FİLTRE!$C964,'SKT LİSTESİ'!$F:$S,8,0)),"")</f>
        <v/>
      </c>
      <c r="H964" s="131" t="str">
        <f ca="1">IF(E964="","",IF($C964="","",VLOOKUP(FİLTRE!$C964,'SKT LİSTESİ'!$F:$S,9,0)))</f>
        <v/>
      </c>
      <c r="I964" s="132" t="str">
        <f ca="1">IFERROR(IF($C964="","",VLOOKUP(FİLTRE!$C964,'SKT LİSTESİ'!$F:$S,10,0)),"")</f>
        <v/>
      </c>
      <c r="J964" s="133" t="str">
        <f ca="1">IFERROR(IF($C964="","",VLOOKUP(FİLTRE!$C964,'SKT LİSTESİ'!$F:$S,11,0)),"")</f>
        <v/>
      </c>
      <c r="K964" s="134" t="str">
        <f ca="1">IFERROR(IF($C964="","",VLOOKUP(FİLTRE!$C964,'SKT LİSTESİ'!$F:$S,12,0)),"")</f>
        <v/>
      </c>
      <c r="L964" s="134" t="str">
        <f ca="1">IFERROR(IF($C964="","",VLOOKUP(FİLTRE!$C964,'SKT LİSTESİ'!$F:$S,13,0)),"")</f>
        <v/>
      </c>
      <c r="M964" s="135" t="str">
        <f ca="1">IFERROR(IF($C964="","",VLOOKUP(FİLTRE!$C964,'SKT LİSTESİ'!$F:$AJ,14,0)),"")</f>
        <v/>
      </c>
      <c r="N964" s="31" t="str">
        <f ca="1">IFERROR(IF($C964="","",VLOOKUP(FİLTRE!$C964,'SKT LİSTESİ'!$F:$AJ,22,0)),"")</f>
        <v/>
      </c>
      <c r="O964" s="136" t="str">
        <f ca="1">IFERROR(IF($C964="","",VLOOKUP(FİLTRE!$C964,'SKT LİSTESİ'!$F:$AJ,23,0)),"")</f>
        <v/>
      </c>
      <c r="P964" s="31"/>
      <c r="Q964" s="31"/>
      <c r="R964" s="137" t="str">
        <f ca="1">(IFERROR(IF($C964="","",VLOOKUP(FİLTRE!$C964,'SKT LİSTESİ'!$F:$AJ,15,0)),""))</f>
        <v/>
      </c>
      <c r="S964" s="138" t="str">
        <f ca="1">IFERROR(IF($C964="","",VLOOKUP(FİLTRE!$C964,'SKT LİSTESİ'!$F:$AJ,16,0)),"")</f>
        <v/>
      </c>
      <c r="AF964" s="179" t="str">
        <f t="shared" ca="1" si="58"/>
        <v/>
      </c>
      <c r="AG964" s="179">
        <f t="shared" ca="1" si="59"/>
        <v>0</v>
      </c>
      <c r="AH964" s="179">
        <f t="shared" ca="1" si="60"/>
        <v>0</v>
      </c>
    </row>
    <row r="965" spans="2:34" ht="15.75" x14ac:dyDescent="0.25">
      <c r="B965">
        <f t="shared" ca="1" si="57"/>
        <v>953</v>
      </c>
      <c r="C965" t="str">
        <f ca="1">IFERROR(VLOOKUP(B965,'SKT LİSTESİ'!F:F,1,0),"")</f>
        <v/>
      </c>
      <c r="E965" s="128" t="str">
        <f ca="1">IFERROR(IF($C965="","",VLOOKUP(FİLTRE!$C965,'SKT LİSTESİ'!$F:$S,5,0)),"")</f>
        <v/>
      </c>
      <c r="F965" s="129" t="str">
        <f ca="1">IFERROR(IF($C965="","",VLOOKUP(FİLTRE!$C965,'SKT LİSTESİ'!$F:$S,7,0)),"")</f>
        <v/>
      </c>
      <c r="G965" s="130" t="str">
        <f ca="1">IFERROR(IF($C965="","",VLOOKUP(FİLTRE!$C965,'SKT LİSTESİ'!$F:$S,8,0)),"")</f>
        <v/>
      </c>
      <c r="H965" s="131" t="str">
        <f ca="1">IF(E965="","",IF($C965="","",VLOOKUP(FİLTRE!$C965,'SKT LİSTESİ'!$F:$S,9,0)))</f>
        <v/>
      </c>
      <c r="I965" s="132" t="str">
        <f ca="1">IFERROR(IF($C965="","",VLOOKUP(FİLTRE!$C965,'SKT LİSTESİ'!$F:$S,10,0)),"")</f>
        <v/>
      </c>
      <c r="J965" s="133" t="str">
        <f ca="1">IFERROR(IF($C965="","",VLOOKUP(FİLTRE!$C965,'SKT LİSTESİ'!$F:$S,11,0)),"")</f>
        <v/>
      </c>
      <c r="K965" s="134" t="str">
        <f ca="1">IFERROR(IF($C965="","",VLOOKUP(FİLTRE!$C965,'SKT LİSTESİ'!$F:$S,12,0)),"")</f>
        <v/>
      </c>
      <c r="L965" s="134" t="str">
        <f ca="1">IFERROR(IF($C965="","",VLOOKUP(FİLTRE!$C965,'SKT LİSTESİ'!$F:$S,13,0)),"")</f>
        <v/>
      </c>
      <c r="M965" s="135" t="str">
        <f ca="1">IFERROR(IF($C965="","",VLOOKUP(FİLTRE!$C965,'SKT LİSTESİ'!$F:$AJ,14,0)),"")</f>
        <v/>
      </c>
      <c r="N965" s="31" t="str">
        <f ca="1">IFERROR(IF($C965="","",VLOOKUP(FİLTRE!$C965,'SKT LİSTESİ'!$F:$AJ,22,0)),"")</f>
        <v/>
      </c>
      <c r="O965" s="136" t="str">
        <f ca="1">IFERROR(IF($C965="","",VLOOKUP(FİLTRE!$C965,'SKT LİSTESİ'!$F:$AJ,23,0)),"")</f>
        <v/>
      </c>
      <c r="P965" s="31"/>
      <c r="Q965" s="31"/>
      <c r="R965" s="137" t="str">
        <f ca="1">(IFERROR(IF($C965="","",VLOOKUP(FİLTRE!$C965,'SKT LİSTESİ'!$F:$AJ,15,0)),""))</f>
        <v/>
      </c>
      <c r="S965" s="138" t="str">
        <f ca="1">IFERROR(IF($C965="","",VLOOKUP(FİLTRE!$C965,'SKT LİSTESİ'!$F:$AJ,16,0)),"")</f>
        <v/>
      </c>
      <c r="AF965" s="179" t="str">
        <f t="shared" ca="1" si="58"/>
        <v/>
      </c>
      <c r="AG965" s="179">
        <f t="shared" ca="1" si="59"/>
        <v>0</v>
      </c>
      <c r="AH965" s="179">
        <f t="shared" ca="1" si="60"/>
        <v>0</v>
      </c>
    </row>
    <row r="966" spans="2:34" ht="15.75" x14ac:dyDescent="0.25">
      <c r="B966">
        <f t="shared" ca="1" si="57"/>
        <v>954</v>
      </c>
      <c r="C966" t="str">
        <f ca="1">IFERROR(VLOOKUP(B966,'SKT LİSTESİ'!F:F,1,0),"")</f>
        <v/>
      </c>
      <c r="E966" s="128" t="str">
        <f ca="1">IFERROR(IF($C966="","",VLOOKUP(FİLTRE!$C966,'SKT LİSTESİ'!$F:$S,5,0)),"")</f>
        <v/>
      </c>
      <c r="F966" s="129" t="str">
        <f ca="1">IFERROR(IF($C966="","",VLOOKUP(FİLTRE!$C966,'SKT LİSTESİ'!$F:$S,7,0)),"")</f>
        <v/>
      </c>
      <c r="G966" s="130" t="str">
        <f ca="1">IFERROR(IF($C966="","",VLOOKUP(FİLTRE!$C966,'SKT LİSTESİ'!$F:$S,8,0)),"")</f>
        <v/>
      </c>
      <c r="H966" s="131" t="str">
        <f ca="1">IF(E966="","",IF($C966="","",VLOOKUP(FİLTRE!$C966,'SKT LİSTESİ'!$F:$S,9,0)))</f>
        <v/>
      </c>
      <c r="I966" s="132" t="str">
        <f ca="1">IFERROR(IF($C966="","",VLOOKUP(FİLTRE!$C966,'SKT LİSTESİ'!$F:$S,10,0)),"")</f>
        <v/>
      </c>
      <c r="J966" s="133" t="str">
        <f ca="1">IFERROR(IF($C966="","",VLOOKUP(FİLTRE!$C966,'SKT LİSTESİ'!$F:$S,11,0)),"")</f>
        <v/>
      </c>
      <c r="K966" s="134" t="str">
        <f ca="1">IFERROR(IF($C966="","",VLOOKUP(FİLTRE!$C966,'SKT LİSTESİ'!$F:$S,12,0)),"")</f>
        <v/>
      </c>
      <c r="L966" s="134" t="str">
        <f ca="1">IFERROR(IF($C966="","",VLOOKUP(FİLTRE!$C966,'SKT LİSTESİ'!$F:$S,13,0)),"")</f>
        <v/>
      </c>
      <c r="M966" s="135" t="str">
        <f ca="1">IFERROR(IF($C966="","",VLOOKUP(FİLTRE!$C966,'SKT LİSTESİ'!$F:$AJ,14,0)),"")</f>
        <v/>
      </c>
      <c r="N966" s="31" t="str">
        <f ca="1">IFERROR(IF($C966="","",VLOOKUP(FİLTRE!$C966,'SKT LİSTESİ'!$F:$AJ,22,0)),"")</f>
        <v/>
      </c>
      <c r="O966" s="136" t="str">
        <f ca="1">IFERROR(IF($C966="","",VLOOKUP(FİLTRE!$C966,'SKT LİSTESİ'!$F:$AJ,23,0)),"")</f>
        <v/>
      </c>
      <c r="P966" s="31"/>
      <c r="Q966" s="31"/>
      <c r="R966" s="137" t="str">
        <f ca="1">(IFERROR(IF($C966="","",VLOOKUP(FİLTRE!$C966,'SKT LİSTESİ'!$F:$AJ,15,0)),""))</f>
        <v/>
      </c>
      <c r="S966" s="138" t="str">
        <f ca="1">IFERROR(IF($C966="","",VLOOKUP(FİLTRE!$C966,'SKT LİSTESİ'!$F:$AJ,16,0)),"")</f>
        <v/>
      </c>
      <c r="AF966" s="179" t="str">
        <f t="shared" ca="1" si="58"/>
        <v/>
      </c>
      <c r="AG966" s="179">
        <f t="shared" ca="1" si="59"/>
        <v>0</v>
      </c>
      <c r="AH966" s="179">
        <f t="shared" ca="1" si="60"/>
        <v>0</v>
      </c>
    </row>
    <row r="967" spans="2:34" ht="15.75" x14ac:dyDescent="0.25">
      <c r="B967">
        <f t="shared" ca="1" si="57"/>
        <v>955</v>
      </c>
      <c r="C967" t="str">
        <f ca="1">IFERROR(VLOOKUP(B967,'SKT LİSTESİ'!F:F,1,0),"")</f>
        <v/>
      </c>
      <c r="E967" s="128" t="str">
        <f ca="1">IFERROR(IF($C967="","",VLOOKUP(FİLTRE!$C967,'SKT LİSTESİ'!$F:$S,5,0)),"")</f>
        <v/>
      </c>
      <c r="F967" s="129" t="str">
        <f ca="1">IFERROR(IF($C967="","",VLOOKUP(FİLTRE!$C967,'SKT LİSTESİ'!$F:$S,7,0)),"")</f>
        <v/>
      </c>
      <c r="G967" s="130" t="str">
        <f ca="1">IFERROR(IF($C967="","",VLOOKUP(FİLTRE!$C967,'SKT LİSTESİ'!$F:$S,8,0)),"")</f>
        <v/>
      </c>
      <c r="H967" s="131" t="str">
        <f ca="1">IF(E967="","",IF($C967="","",VLOOKUP(FİLTRE!$C967,'SKT LİSTESİ'!$F:$S,9,0)))</f>
        <v/>
      </c>
      <c r="I967" s="132" t="str">
        <f ca="1">IFERROR(IF($C967="","",VLOOKUP(FİLTRE!$C967,'SKT LİSTESİ'!$F:$S,10,0)),"")</f>
        <v/>
      </c>
      <c r="J967" s="133" t="str">
        <f ca="1">IFERROR(IF($C967="","",VLOOKUP(FİLTRE!$C967,'SKT LİSTESİ'!$F:$S,11,0)),"")</f>
        <v/>
      </c>
      <c r="K967" s="134" t="str">
        <f ca="1">IFERROR(IF($C967="","",VLOOKUP(FİLTRE!$C967,'SKT LİSTESİ'!$F:$S,12,0)),"")</f>
        <v/>
      </c>
      <c r="L967" s="134" t="str">
        <f ca="1">IFERROR(IF($C967="","",VLOOKUP(FİLTRE!$C967,'SKT LİSTESİ'!$F:$S,13,0)),"")</f>
        <v/>
      </c>
      <c r="M967" s="135" t="str">
        <f ca="1">IFERROR(IF($C967="","",VLOOKUP(FİLTRE!$C967,'SKT LİSTESİ'!$F:$AJ,14,0)),"")</f>
        <v/>
      </c>
      <c r="N967" s="31" t="str">
        <f ca="1">IFERROR(IF($C967="","",VLOOKUP(FİLTRE!$C967,'SKT LİSTESİ'!$F:$AJ,22,0)),"")</f>
        <v/>
      </c>
      <c r="O967" s="136" t="str">
        <f ca="1">IFERROR(IF($C967="","",VLOOKUP(FİLTRE!$C967,'SKT LİSTESİ'!$F:$AJ,23,0)),"")</f>
        <v/>
      </c>
      <c r="P967" s="31"/>
      <c r="Q967" s="31"/>
      <c r="R967" s="137" t="str">
        <f ca="1">(IFERROR(IF($C967="","",VLOOKUP(FİLTRE!$C967,'SKT LİSTESİ'!$F:$AJ,15,0)),""))</f>
        <v/>
      </c>
      <c r="S967" s="138" t="str">
        <f ca="1">IFERROR(IF($C967="","",VLOOKUP(FİLTRE!$C967,'SKT LİSTESİ'!$F:$AJ,16,0)),"")</f>
        <v/>
      </c>
      <c r="AF967" s="179" t="str">
        <f t="shared" ca="1" si="58"/>
        <v/>
      </c>
      <c r="AG967" s="179">
        <f t="shared" ca="1" si="59"/>
        <v>0</v>
      </c>
      <c r="AH967" s="179">
        <f t="shared" ca="1" si="60"/>
        <v>0</v>
      </c>
    </row>
    <row r="968" spans="2:34" ht="15.75" x14ac:dyDescent="0.25">
      <c r="B968">
        <f t="shared" ca="1" si="57"/>
        <v>956</v>
      </c>
      <c r="C968" t="str">
        <f ca="1">IFERROR(VLOOKUP(B968,'SKT LİSTESİ'!F:F,1,0),"")</f>
        <v/>
      </c>
      <c r="E968" s="128" t="str">
        <f ca="1">IFERROR(IF($C968="","",VLOOKUP(FİLTRE!$C968,'SKT LİSTESİ'!$F:$S,5,0)),"")</f>
        <v/>
      </c>
      <c r="F968" s="129" t="str">
        <f ca="1">IFERROR(IF($C968="","",VLOOKUP(FİLTRE!$C968,'SKT LİSTESİ'!$F:$S,7,0)),"")</f>
        <v/>
      </c>
      <c r="G968" s="130" t="str">
        <f ca="1">IFERROR(IF($C968="","",VLOOKUP(FİLTRE!$C968,'SKT LİSTESİ'!$F:$S,8,0)),"")</f>
        <v/>
      </c>
      <c r="H968" s="131" t="str">
        <f ca="1">IF(E968="","",IF($C968="","",VLOOKUP(FİLTRE!$C968,'SKT LİSTESİ'!$F:$S,9,0)))</f>
        <v/>
      </c>
      <c r="I968" s="132" t="str">
        <f ca="1">IFERROR(IF($C968="","",VLOOKUP(FİLTRE!$C968,'SKT LİSTESİ'!$F:$S,10,0)),"")</f>
        <v/>
      </c>
      <c r="J968" s="133" t="str">
        <f ca="1">IFERROR(IF($C968="","",VLOOKUP(FİLTRE!$C968,'SKT LİSTESİ'!$F:$S,11,0)),"")</f>
        <v/>
      </c>
      <c r="K968" s="134" t="str">
        <f ca="1">IFERROR(IF($C968="","",VLOOKUP(FİLTRE!$C968,'SKT LİSTESİ'!$F:$S,12,0)),"")</f>
        <v/>
      </c>
      <c r="L968" s="134" t="str">
        <f ca="1">IFERROR(IF($C968="","",VLOOKUP(FİLTRE!$C968,'SKT LİSTESİ'!$F:$S,13,0)),"")</f>
        <v/>
      </c>
      <c r="M968" s="135" t="str">
        <f ca="1">IFERROR(IF($C968="","",VLOOKUP(FİLTRE!$C968,'SKT LİSTESİ'!$F:$AJ,14,0)),"")</f>
        <v/>
      </c>
      <c r="N968" s="31" t="str">
        <f ca="1">IFERROR(IF($C968="","",VLOOKUP(FİLTRE!$C968,'SKT LİSTESİ'!$F:$AJ,22,0)),"")</f>
        <v/>
      </c>
      <c r="O968" s="136" t="str">
        <f ca="1">IFERROR(IF($C968="","",VLOOKUP(FİLTRE!$C968,'SKT LİSTESİ'!$F:$AJ,23,0)),"")</f>
        <v/>
      </c>
      <c r="P968" s="31"/>
      <c r="Q968" s="31"/>
      <c r="R968" s="137" t="str">
        <f ca="1">(IFERROR(IF($C968="","",VLOOKUP(FİLTRE!$C968,'SKT LİSTESİ'!$F:$AJ,15,0)),""))</f>
        <v/>
      </c>
      <c r="S968" s="138" t="str">
        <f ca="1">IFERROR(IF($C968="","",VLOOKUP(FİLTRE!$C968,'SKT LİSTESİ'!$F:$AJ,16,0)),"")</f>
        <v/>
      </c>
      <c r="AF968" s="179" t="str">
        <f t="shared" ca="1" si="58"/>
        <v/>
      </c>
      <c r="AG968" s="179">
        <f t="shared" ca="1" si="59"/>
        <v>0</v>
      </c>
      <c r="AH968" s="179">
        <f t="shared" ca="1" si="60"/>
        <v>0</v>
      </c>
    </row>
    <row r="969" spans="2:34" ht="15.75" x14ac:dyDescent="0.25">
      <c r="B969">
        <f t="shared" ca="1" si="57"/>
        <v>957</v>
      </c>
      <c r="C969" t="str">
        <f ca="1">IFERROR(VLOOKUP(B969,'SKT LİSTESİ'!F:F,1,0),"")</f>
        <v/>
      </c>
      <c r="E969" s="128" t="str">
        <f ca="1">IFERROR(IF($C969="","",VLOOKUP(FİLTRE!$C969,'SKT LİSTESİ'!$F:$S,5,0)),"")</f>
        <v/>
      </c>
      <c r="F969" s="129" t="str">
        <f ca="1">IFERROR(IF($C969="","",VLOOKUP(FİLTRE!$C969,'SKT LİSTESİ'!$F:$S,7,0)),"")</f>
        <v/>
      </c>
      <c r="G969" s="130" t="str">
        <f ca="1">IFERROR(IF($C969="","",VLOOKUP(FİLTRE!$C969,'SKT LİSTESİ'!$F:$S,8,0)),"")</f>
        <v/>
      </c>
      <c r="H969" s="131" t="str">
        <f ca="1">IF(E969="","",IF($C969="","",VLOOKUP(FİLTRE!$C969,'SKT LİSTESİ'!$F:$S,9,0)))</f>
        <v/>
      </c>
      <c r="I969" s="132" t="str">
        <f ca="1">IFERROR(IF($C969="","",VLOOKUP(FİLTRE!$C969,'SKT LİSTESİ'!$F:$S,10,0)),"")</f>
        <v/>
      </c>
      <c r="J969" s="133" t="str">
        <f ca="1">IFERROR(IF($C969="","",VLOOKUP(FİLTRE!$C969,'SKT LİSTESİ'!$F:$S,11,0)),"")</f>
        <v/>
      </c>
      <c r="K969" s="134" t="str">
        <f ca="1">IFERROR(IF($C969="","",VLOOKUP(FİLTRE!$C969,'SKT LİSTESİ'!$F:$S,12,0)),"")</f>
        <v/>
      </c>
      <c r="L969" s="134" t="str">
        <f ca="1">IFERROR(IF($C969="","",VLOOKUP(FİLTRE!$C969,'SKT LİSTESİ'!$F:$S,13,0)),"")</f>
        <v/>
      </c>
      <c r="M969" s="135" t="str">
        <f ca="1">IFERROR(IF($C969="","",VLOOKUP(FİLTRE!$C969,'SKT LİSTESİ'!$F:$AJ,14,0)),"")</f>
        <v/>
      </c>
      <c r="N969" s="31" t="str">
        <f ca="1">IFERROR(IF($C969="","",VLOOKUP(FİLTRE!$C969,'SKT LİSTESİ'!$F:$AJ,22,0)),"")</f>
        <v/>
      </c>
      <c r="O969" s="136" t="str">
        <f ca="1">IFERROR(IF($C969="","",VLOOKUP(FİLTRE!$C969,'SKT LİSTESİ'!$F:$AJ,23,0)),"")</f>
        <v/>
      </c>
      <c r="P969" s="31"/>
      <c r="Q969" s="31"/>
      <c r="R969" s="137" t="str">
        <f ca="1">(IFERROR(IF($C969="","",VLOOKUP(FİLTRE!$C969,'SKT LİSTESİ'!$F:$AJ,15,0)),""))</f>
        <v/>
      </c>
      <c r="S969" s="138" t="str">
        <f ca="1">IFERROR(IF($C969="","",VLOOKUP(FİLTRE!$C969,'SKT LİSTESİ'!$F:$AJ,16,0)),"")</f>
        <v/>
      </c>
      <c r="AF969" s="179" t="str">
        <f t="shared" ca="1" si="58"/>
        <v/>
      </c>
      <c r="AG969" s="179">
        <f t="shared" ca="1" si="59"/>
        <v>0</v>
      </c>
      <c r="AH969" s="179">
        <f t="shared" ca="1" si="60"/>
        <v>0</v>
      </c>
    </row>
    <row r="970" spans="2:34" ht="15.75" x14ac:dyDescent="0.25">
      <c r="B970">
        <f t="shared" ca="1" si="57"/>
        <v>958</v>
      </c>
      <c r="C970" t="str">
        <f ca="1">IFERROR(VLOOKUP(B970,'SKT LİSTESİ'!F:F,1,0),"")</f>
        <v/>
      </c>
      <c r="E970" s="128" t="str">
        <f ca="1">IFERROR(IF($C970="","",VLOOKUP(FİLTRE!$C970,'SKT LİSTESİ'!$F:$S,5,0)),"")</f>
        <v/>
      </c>
      <c r="F970" s="129" t="str">
        <f ca="1">IFERROR(IF($C970="","",VLOOKUP(FİLTRE!$C970,'SKT LİSTESİ'!$F:$S,7,0)),"")</f>
        <v/>
      </c>
      <c r="G970" s="130" t="str">
        <f ca="1">IFERROR(IF($C970="","",VLOOKUP(FİLTRE!$C970,'SKT LİSTESİ'!$F:$S,8,0)),"")</f>
        <v/>
      </c>
      <c r="H970" s="131" t="str">
        <f ca="1">IF(E970="","",IF($C970="","",VLOOKUP(FİLTRE!$C970,'SKT LİSTESİ'!$F:$S,9,0)))</f>
        <v/>
      </c>
      <c r="I970" s="132" t="str">
        <f ca="1">IFERROR(IF($C970="","",VLOOKUP(FİLTRE!$C970,'SKT LİSTESİ'!$F:$S,10,0)),"")</f>
        <v/>
      </c>
      <c r="J970" s="133" t="str">
        <f ca="1">IFERROR(IF($C970="","",VLOOKUP(FİLTRE!$C970,'SKT LİSTESİ'!$F:$S,11,0)),"")</f>
        <v/>
      </c>
      <c r="K970" s="134" t="str">
        <f ca="1">IFERROR(IF($C970="","",VLOOKUP(FİLTRE!$C970,'SKT LİSTESİ'!$F:$S,12,0)),"")</f>
        <v/>
      </c>
      <c r="L970" s="134" t="str">
        <f ca="1">IFERROR(IF($C970="","",VLOOKUP(FİLTRE!$C970,'SKT LİSTESİ'!$F:$S,13,0)),"")</f>
        <v/>
      </c>
      <c r="M970" s="135" t="str">
        <f ca="1">IFERROR(IF($C970="","",VLOOKUP(FİLTRE!$C970,'SKT LİSTESİ'!$F:$AJ,14,0)),"")</f>
        <v/>
      </c>
      <c r="N970" s="31" t="str">
        <f ca="1">IFERROR(IF($C970="","",VLOOKUP(FİLTRE!$C970,'SKT LİSTESİ'!$F:$AJ,22,0)),"")</f>
        <v/>
      </c>
      <c r="O970" s="136" t="str">
        <f ca="1">IFERROR(IF($C970="","",VLOOKUP(FİLTRE!$C970,'SKT LİSTESİ'!$F:$AJ,23,0)),"")</f>
        <v/>
      </c>
      <c r="P970" s="31"/>
      <c r="Q970" s="31"/>
      <c r="R970" s="137" t="str">
        <f ca="1">(IFERROR(IF($C970="","",VLOOKUP(FİLTRE!$C970,'SKT LİSTESİ'!$F:$AJ,15,0)),""))</f>
        <v/>
      </c>
      <c r="S970" s="138" t="str">
        <f ca="1">IFERROR(IF($C970="","",VLOOKUP(FİLTRE!$C970,'SKT LİSTESİ'!$F:$AJ,16,0)),"")</f>
        <v/>
      </c>
      <c r="AF970" s="179" t="str">
        <f t="shared" ca="1" si="58"/>
        <v/>
      </c>
      <c r="AG970" s="179">
        <f t="shared" ca="1" si="59"/>
        <v>0</v>
      </c>
      <c r="AH970" s="179">
        <f t="shared" ca="1" si="60"/>
        <v>0</v>
      </c>
    </row>
    <row r="971" spans="2:34" ht="15.75" x14ac:dyDescent="0.25">
      <c r="B971">
        <f t="shared" ca="1" si="57"/>
        <v>959</v>
      </c>
      <c r="C971" t="str">
        <f ca="1">IFERROR(VLOOKUP(B971,'SKT LİSTESİ'!F:F,1,0),"")</f>
        <v/>
      </c>
      <c r="E971" s="128" t="str">
        <f ca="1">IFERROR(IF($C971="","",VLOOKUP(FİLTRE!$C971,'SKT LİSTESİ'!$F:$S,5,0)),"")</f>
        <v/>
      </c>
      <c r="F971" s="129" t="str">
        <f ca="1">IFERROR(IF($C971="","",VLOOKUP(FİLTRE!$C971,'SKT LİSTESİ'!$F:$S,7,0)),"")</f>
        <v/>
      </c>
      <c r="G971" s="130" t="str">
        <f ca="1">IFERROR(IF($C971="","",VLOOKUP(FİLTRE!$C971,'SKT LİSTESİ'!$F:$S,8,0)),"")</f>
        <v/>
      </c>
      <c r="H971" s="131" t="str">
        <f ca="1">IF(E971="","",IF($C971="","",VLOOKUP(FİLTRE!$C971,'SKT LİSTESİ'!$F:$S,9,0)))</f>
        <v/>
      </c>
      <c r="I971" s="132" t="str">
        <f ca="1">IFERROR(IF($C971="","",VLOOKUP(FİLTRE!$C971,'SKT LİSTESİ'!$F:$S,10,0)),"")</f>
        <v/>
      </c>
      <c r="J971" s="133" t="str">
        <f ca="1">IFERROR(IF($C971="","",VLOOKUP(FİLTRE!$C971,'SKT LİSTESİ'!$F:$S,11,0)),"")</f>
        <v/>
      </c>
      <c r="K971" s="134" t="str">
        <f ca="1">IFERROR(IF($C971="","",VLOOKUP(FİLTRE!$C971,'SKT LİSTESİ'!$F:$S,12,0)),"")</f>
        <v/>
      </c>
      <c r="L971" s="134" t="str">
        <f ca="1">IFERROR(IF($C971="","",VLOOKUP(FİLTRE!$C971,'SKT LİSTESİ'!$F:$S,13,0)),"")</f>
        <v/>
      </c>
      <c r="M971" s="135" t="str">
        <f ca="1">IFERROR(IF($C971="","",VLOOKUP(FİLTRE!$C971,'SKT LİSTESİ'!$F:$AJ,14,0)),"")</f>
        <v/>
      </c>
      <c r="N971" s="31" t="str">
        <f ca="1">IFERROR(IF($C971="","",VLOOKUP(FİLTRE!$C971,'SKT LİSTESİ'!$F:$AJ,22,0)),"")</f>
        <v/>
      </c>
      <c r="O971" s="136" t="str">
        <f ca="1">IFERROR(IF($C971="","",VLOOKUP(FİLTRE!$C971,'SKT LİSTESİ'!$F:$AJ,23,0)),"")</f>
        <v/>
      </c>
      <c r="P971" s="31"/>
      <c r="Q971" s="31"/>
      <c r="R971" s="137" t="str">
        <f ca="1">(IFERROR(IF($C971="","",VLOOKUP(FİLTRE!$C971,'SKT LİSTESİ'!$F:$AJ,15,0)),""))</f>
        <v/>
      </c>
      <c r="S971" s="138" t="str">
        <f ca="1">IFERROR(IF($C971="","",VLOOKUP(FİLTRE!$C971,'SKT LİSTESİ'!$F:$AJ,16,0)),"")</f>
        <v/>
      </c>
      <c r="AF971" s="179" t="str">
        <f t="shared" ca="1" si="58"/>
        <v/>
      </c>
      <c r="AG971" s="179">
        <f t="shared" ca="1" si="59"/>
        <v>0</v>
      </c>
      <c r="AH971" s="179">
        <f t="shared" ca="1" si="60"/>
        <v>0</v>
      </c>
    </row>
    <row r="972" spans="2:34" ht="15.75" x14ac:dyDescent="0.25">
      <c r="B972">
        <f t="shared" ca="1" si="57"/>
        <v>960</v>
      </c>
      <c r="C972" t="str">
        <f ca="1">IFERROR(VLOOKUP(B972,'SKT LİSTESİ'!F:F,1,0),"")</f>
        <v/>
      </c>
      <c r="E972" s="128" t="str">
        <f ca="1">IFERROR(IF($C972="","",VLOOKUP(FİLTRE!$C972,'SKT LİSTESİ'!$F:$S,5,0)),"")</f>
        <v/>
      </c>
      <c r="F972" s="129" t="str">
        <f ca="1">IFERROR(IF($C972="","",VLOOKUP(FİLTRE!$C972,'SKT LİSTESİ'!$F:$S,7,0)),"")</f>
        <v/>
      </c>
      <c r="G972" s="130" t="str">
        <f ca="1">IFERROR(IF($C972="","",VLOOKUP(FİLTRE!$C972,'SKT LİSTESİ'!$F:$S,8,0)),"")</f>
        <v/>
      </c>
      <c r="H972" s="131" t="str">
        <f ca="1">IF(E972="","",IF($C972="","",VLOOKUP(FİLTRE!$C972,'SKT LİSTESİ'!$F:$S,9,0)))</f>
        <v/>
      </c>
      <c r="I972" s="132" t="str">
        <f ca="1">IFERROR(IF($C972="","",VLOOKUP(FİLTRE!$C972,'SKT LİSTESİ'!$F:$S,10,0)),"")</f>
        <v/>
      </c>
      <c r="J972" s="133" t="str">
        <f ca="1">IFERROR(IF($C972="","",VLOOKUP(FİLTRE!$C972,'SKT LİSTESİ'!$F:$S,11,0)),"")</f>
        <v/>
      </c>
      <c r="K972" s="134" t="str">
        <f ca="1">IFERROR(IF($C972="","",VLOOKUP(FİLTRE!$C972,'SKT LİSTESİ'!$F:$S,12,0)),"")</f>
        <v/>
      </c>
      <c r="L972" s="134" t="str">
        <f ca="1">IFERROR(IF($C972="","",VLOOKUP(FİLTRE!$C972,'SKT LİSTESİ'!$F:$S,13,0)),"")</f>
        <v/>
      </c>
      <c r="M972" s="135" t="str">
        <f ca="1">IFERROR(IF($C972="","",VLOOKUP(FİLTRE!$C972,'SKT LİSTESİ'!$F:$AJ,14,0)),"")</f>
        <v/>
      </c>
      <c r="N972" s="31" t="str">
        <f ca="1">IFERROR(IF($C972="","",VLOOKUP(FİLTRE!$C972,'SKT LİSTESİ'!$F:$AJ,22,0)),"")</f>
        <v/>
      </c>
      <c r="O972" s="136" t="str">
        <f ca="1">IFERROR(IF($C972="","",VLOOKUP(FİLTRE!$C972,'SKT LİSTESİ'!$F:$AJ,23,0)),"")</f>
        <v/>
      </c>
      <c r="P972" s="31"/>
      <c r="Q972" s="31"/>
      <c r="R972" s="137" t="str">
        <f ca="1">(IFERROR(IF($C972="","",VLOOKUP(FİLTRE!$C972,'SKT LİSTESİ'!$F:$AJ,15,0)),""))</f>
        <v/>
      </c>
      <c r="S972" s="138" t="str">
        <f ca="1">IFERROR(IF($C972="","",VLOOKUP(FİLTRE!$C972,'SKT LİSTESİ'!$F:$AJ,16,0)),"")</f>
        <v/>
      </c>
      <c r="AF972" s="179" t="str">
        <f t="shared" ca="1" si="58"/>
        <v/>
      </c>
      <c r="AG972" s="179">
        <f t="shared" ca="1" si="59"/>
        <v>0</v>
      </c>
      <c r="AH972" s="179">
        <f t="shared" ca="1" si="60"/>
        <v>0</v>
      </c>
    </row>
    <row r="973" spans="2:34" ht="15.75" x14ac:dyDescent="0.25">
      <c r="B973">
        <f t="shared" ca="1" si="57"/>
        <v>961</v>
      </c>
      <c r="C973" t="str">
        <f ca="1">IFERROR(VLOOKUP(B973,'SKT LİSTESİ'!F:F,1,0),"")</f>
        <v/>
      </c>
      <c r="E973" s="128" t="str">
        <f ca="1">IFERROR(IF($C973="","",VLOOKUP(FİLTRE!$C973,'SKT LİSTESİ'!$F:$S,5,0)),"")</f>
        <v/>
      </c>
      <c r="F973" s="129" t="str">
        <f ca="1">IFERROR(IF($C973="","",VLOOKUP(FİLTRE!$C973,'SKT LİSTESİ'!$F:$S,7,0)),"")</f>
        <v/>
      </c>
      <c r="G973" s="130" t="str">
        <f ca="1">IFERROR(IF($C973="","",VLOOKUP(FİLTRE!$C973,'SKT LİSTESİ'!$F:$S,8,0)),"")</f>
        <v/>
      </c>
      <c r="H973" s="131" t="str">
        <f ca="1">IF(E973="","",IF($C973="","",VLOOKUP(FİLTRE!$C973,'SKT LİSTESİ'!$F:$S,9,0)))</f>
        <v/>
      </c>
      <c r="I973" s="132" t="str">
        <f ca="1">IFERROR(IF($C973="","",VLOOKUP(FİLTRE!$C973,'SKT LİSTESİ'!$F:$S,10,0)),"")</f>
        <v/>
      </c>
      <c r="J973" s="133" t="str">
        <f ca="1">IFERROR(IF($C973="","",VLOOKUP(FİLTRE!$C973,'SKT LİSTESİ'!$F:$S,11,0)),"")</f>
        <v/>
      </c>
      <c r="K973" s="134" t="str">
        <f ca="1">IFERROR(IF($C973="","",VLOOKUP(FİLTRE!$C973,'SKT LİSTESİ'!$F:$S,12,0)),"")</f>
        <v/>
      </c>
      <c r="L973" s="134" t="str">
        <f ca="1">IFERROR(IF($C973="","",VLOOKUP(FİLTRE!$C973,'SKT LİSTESİ'!$F:$S,13,0)),"")</f>
        <v/>
      </c>
      <c r="M973" s="135" t="str">
        <f ca="1">IFERROR(IF($C973="","",VLOOKUP(FİLTRE!$C973,'SKT LİSTESİ'!$F:$AJ,14,0)),"")</f>
        <v/>
      </c>
      <c r="N973" s="31" t="str">
        <f ca="1">IFERROR(IF($C973="","",VLOOKUP(FİLTRE!$C973,'SKT LİSTESİ'!$F:$AJ,22,0)),"")</f>
        <v/>
      </c>
      <c r="O973" s="136" t="str">
        <f ca="1">IFERROR(IF($C973="","",VLOOKUP(FİLTRE!$C973,'SKT LİSTESİ'!$F:$AJ,23,0)),"")</f>
        <v/>
      </c>
      <c r="P973" s="31"/>
      <c r="Q973" s="31"/>
      <c r="R973" s="137" t="str">
        <f ca="1">(IFERROR(IF($C973="","",VLOOKUP(FİLTRE!$C973,'SKT LİSTESİ'!$F:$AJ,15,0)),""))</f>
        <v/>
      </c>
      <c r="S973" s="138" t="str">
        <f ca="1">IFERROR(IF($C973="","",VLOOKUP(FİLTRE!$C973,'SKT LİSTESİ'!$F:$AJ,16,0)),"")</f>
        <v/>
      </c>
      <c r="AF973" s="179" t="str">
        <f t="shared" ca="1" si="58"/>
        <v/>
      </c>
      <c r="AG973" s="179">
        <f t="shared" ca="1" si="59"/>
        <v>0</v>
      </c>
      <c r="AH973" s="179">
        <f t="shared" ca="1" si="60"/>
        <v>0</v>
      </c>
    </row>
    <row r="974" spans="2:34" ht="15.75" x14ac:dyDescent="0.25">
      <c r="B974">
        <f t="shared" ref="B974:B1037" ca="1" si="61">IF($Y$2=1,(ROW()-12),"")</f>
        <v>962</v>
      </c>
      <c r="C974" t="str">
        <f ca="1">IFERROR(VLOOKUP(B974,'SKT LİSTESİ'!F:F,1,0),"")</f>
        <v/>
      </c>
      <c r="E974" s="128" t="str">
        <f ca="1">IFERROR(IF($C974="","",VLOOKUP(FİLTRE!$C974,'SKT LİSTESİ'!$F:$S,5,0)),"")</f>
        <v/>
      </c>
      <c r="F974" s="129" t="str">
        <f ca="1">IFERROR(IF($C974="","",VLOOKUP(FİLTRE!$C974,'SKT LİSTESİ'!$F:$S,7,0)),"")</f>
        <v/>
      </c>
      <c r="G974" s="130" t="str">
        <f ca="1">IFERROR(IF($C974="","",VLOOKUP(FİLTRE!$C974,'SKT LİSTESİ'!$F:$S,8,0)),"")</f>
        <v/>
      </c>
      <c r="H974" s="131" t="str">
        <f ca="1">IF(E974="","",IF($C974="","",VLOOKUP(FİLTRE!$C974,'SKT LİSTESİ'!$F:$S,9,0)))</f>
        <v/>
      </c>
      <c r="I974" s="132" t="str">
        <f ca="1">IFERROR(IF($C974="","",VLOOKUP(FİLTRE!$C974,'SKT LİSTESİ'!$F:$S,10,0)),"")</f>
        <v/>
      </c>
      <c r="J974" s="133" t="str">
        <f ca="1">IFERROR(IF($C974="","",VLOOKUP(FİLTRE!$C974,'SKT LİSTESİ'!$F:$S,11,0)),"")</f>
        <v/>
      </c>
      <c r="K974" s="134" t="str">
        <f ca="1">IFERROR(IF($C974="","",VLOOKUP(FİLTRE!$C974,'SKT LİSTESİ'!$F:$S,12,0)),"")</f>
        <v/>
      </c>
      <c r="L974" s="134" t="str">
        <f ca="1">IFERROR(IF($C974="","",VLOOKUP(FİLTRE!$C974,'SKT LİSTESİ'!$F:$S,13,0)),"")</f>
        <v/>
      </c>
      <c r="M974" s="135" t="str">
        <f ca="1">IFERROR(IF($C974="","",VLOOKUP(FİLTRE!$C974,'SKT LİSTESİ'!$F:$AJ,14,0)),"")</f>
        <v/>
      </c>
      <c r="N974" s="31" t="str">
        <f ca="1">IFERROR(IF($C974="","",VLOOKUP(FİLTRE!$C974,'SKT LİSTESİ'!$F:$AJ,22,0)),"")</f>
        <v/>
      </c>
      <c r="O974" s="136" t="str">
        <f ca="1">IFERROR(IF($C974="","",VLOOKUP(FİLTRE!$C974,'SKT LİSTESİ'!$F:$AJ,23,0)),"")</f>
        <v/>
      </c>
      <c r="P974" s="31"/>
      <c r="Q974" s="31"/>
      <c r="R974" s="137" t="str">
        <f ca="1">(IFERROR(IF($C974="","",VLOOKUP(FİLTRE!$C974,'SKT LİSTESİ'!$F:$AJ,15,0)),""))</f>
        <v/>
      </c>
      <c r="S974" s="138" t="str">
        <f ca="1">IFERROR(IF($C974="","",VLOOKUP(FİLTRE!$C974,'SKT LİSTESİ'!$F:$AJ,16,0)),"")</f>
        <v/>
      </c>
      <c r="AF974" s="179" t="str">
        <f t="shared" ref="AF974:AF1037" ca="1" si="62">IF(E974&lt;&gt;"SAYIM",K974,
(IF(AND(E974="SAYIM",R974=0),0,(COUNTIFS(E:E,"SAYIM",F:F,F974,R:R,"&gt;"&amp;0)))))</f>
        <v/>
      </c>
      <c r="AG974" s="179">
        <f t="shared" ref="AG974:AG1037" ca="1" si="63">IF(E974="SAYIM",(IFERROR(R974/AF974,0)),0)</f>
        <v>0</v>
      </c>
      <c r="AH974" s="179">
        <f t="shared" ref="AH974:AH1037" ca="1" si="64">IF(E974="SAYIM",(IFERROR(S974/AF974,0)),0)</f>
        <v>0</v>
      </c>
    </row>
    <row r="975" spans="2:34" ht="15.75" x14ac:dyDescent="0.25">
      <c r="B975">
        <f t="shared" ca="1" si="61"/>
        <v>963</v>
      </c>
      <c r="C975" t="str">
        <f ca="1">IFERROR(VLOOKUP(B975,'SKT LİSTESİ'!F:F,1,0),"")</f>
        <v/>
      </c>
      <c r="E975" s="128" t="str">
        <f ca="1">IFERROR(IF($C975="","",VLOOKUP(FİLTRE!$C975,'SKT LİSTESİ'!$F:$S,5,0)),"")</f>
        <v/>
      </c>
      <c r="F975" s="129" t="str">
        <f ca="1">IFERROR(IF($C975="","",VLOOKUP(FİLTRE!$C975,'SKT LİSTESİ'!$F:$S,7,0)),"")</f>
        <v/>
      </c>
      <c r="G975" s="130" t="str">
        <f ca="1">IFERROR(IF($C975="","",VLOOKUP(FİLTRE!$C975,'SKT LİSTESİ'!$F:$S,8,0)),"")</f>
        <v/>
      </c>
      <c r="H975" s="131" t="str">
        <f ca="1">IF(E975="","",IF($C975="","",VLOOKUP(FİLTRE!$C975,'SKT LİSTESİ'!$F:$S,9,0)))</f>
        <v/>
      </c>
      <c r="I975" s="132" t="str">
        <f ca="1">IFERROR(IF($C975="","",VLOOKUP(FİLTRE!$C975,'SKT LİSTESİ'!$F:$S,10,0)),"")</f>
        <v/>
      </c>
      <c r="J975" s="133" t="str">
        <f ca="1">IFERROR(IF($C975="","",VLOOKUP(FİLTRE!$C975,'SKT LİSTESİ'!$F:$S,11,0)),"")</f>
        <v/>
      </c>
      <c r="K975" s="134" t="str">
        <f ca="1">IFERROR(IF($C975="","",VLOOKUP(FİLTRE!$C975,'SKT LİSTESİ'!$F:$S,12,0)),"")</f>
        <v/>
      </c>
      <c r="L975" s="134" t="str">
        <f ca="1">IFERROR(IF($C975="","",VLOOKUP(FİLTRE!$C975,'SKT LİSTESİ'!$F:$S,13,0)),"")</f>
        <v/>
      </c>
      <c r="M975" s="135" t="str">
        <f ca="1">IFERROR(IF($C975="","",VLOOKUP(FİLTRE!$C975,'SKT LİSTESİ'!$F:$AJ,14,0)),"")</f>
        <v/>
      </c>
      <c r="N975" s="31" t="str">
        <f ca="1">IFERROR(IF($C975="","",VLOOKUP(FİLTRE!$C975,'SKT LİSTESİ'!$F:$AJ,22,0)),"")</f>
        <v/>
      </c>
      <c r="O975" s="136" t="str">
        <f ca="1">IFERROR(IF($C975="","",VLOOKUP(FİLTRE!$C975,'SKT LİSTESİ'!$F:$AJ,23,0)),"")</f>
        <v/>
      </c>
      <c r="P975" s="31"/>
      <c r="Q975" s="31"/>
      <c r="R975" s="137" t="str">
        <f ca="1">(IFERROR(IF($C975="","",VLOOKUP(FİLTRE!$C975,'SKT LİSTESİ'!$F:$AJ,15,0)),""))</f>
        <v/>
      </c>
      <c r="S975" s="138" t="str">
        <f ca="1">IFERROR(IF($C975="","",VLOOKUP(FİLTRE!$C975,'SKT LİSTESİ'!$F:$AJ,16,0)),"")</f>
        <v/>
      </c>
      <c r="AF975" s="179" t="str">
        <f t="shared" ca="1" si="62"/>
        <v/>
      </c>
      <c r="AG975" s="179">
        <f t="shared" ca="1" si="63"/>
        <v>0</v>
      </c>
      <c r="AH975" s="179">
        <f t="shared" ca="1" si="64"/>
        <v>0</v>
      </c>
    </row>
    <row r="976" spans="2:34" ht="15.75" x14ac:dyDescent="0.25">
      <c r="B976">
        <f t="shared" ca="1" si="61"/>
        <v>964</v>
      </c>
      <c r="C976" t="str">
        <f ca="1">IFERROR(VLOOKUP(B976,'SKT LİSTESİ'!F:F,1,0),"")</f>
        <v/>
      </c>
      <c r="E976" s="128" t="str">
        <f ca="1">IFERROR(IF($C976="","",VLOOKUP(FİLTRE!$C976,'SKT LİSTESİ'!$F:$S,5,0)),"")</f>
        <v/>
      </c>
      <c r="F976" s="129" t="str">
        <f ca="1">IFERROR(IF($C976="","",VLOOKUP(FİLTRE!$C976,'SKT LİSTESİ'!$F:$S,7,0)),"")</f>
        <v/>
      </c>
      <c r="G976" s="130" t="str">
        <f ca="1">IFERROR(IF($C976="","",VLOOKUP(FİLTRE!$C976,'SKT LİSTESİ'!$F:$S,8,0)),"")</f>
        <v/>
      </c>
      <c r="H976" s="131" t="str">
        <f ca="1">IF(E976="","",IF($C976="","",VLOOKUP(FİLTRE!$C976,'SKT LİSTESİ'!$F:$S,9,0)))</f>
        <v/>
      </c>
      <c r="I976" s="132" t="str">
        <f ca="1">IFERROR(IF($C976="","",VLOOKUP(FİLTRE!$C976,'SKT LİSTESİ'!$F:$S,10,0)),"")</f>
        <v/>
      </c>
      <c r="J976" s="133" t="str">
        <f ca="1">IFERROR(IF($C976="","",VLOOKUP(FİLTRE!$C976,'SKT LİSTESİ'!$F:$S,11,0)),"")</f>
        <v/>
      </c>
      <c r="K976" s="134" t="str">
        <f ca="1">IFERROR(IF($C976="","",VLOOKUP(FİLTRE!$C976,'SKT LİSTESİ'!$F:$S,12,0)),"")</f>
        <v/>
      </c>
      <c r="L976" s="134" t="str">
        <f ca="1">IFERROR(IF($C976="","",VLOOKUP(FİLTRE!$C976,'SKT LİSTESİ'!$F:$S,13,0)),"")</f>
        <v/>
      </c>
      <c r="M976" s="135" t="str">
        <f ca="1">IFERROR(IF($C976="","",VLOOKUP(FİLTRE!$C976,'SKT LİSTESİ'!$F:$AJ,14,0)),"")</f>
        <v/>
      </c>
      <c r="N976" s="31" t="str">
        <f ca="1">IFERROR(IF($C976="","",VLOOKUP(FİLTRE!$C976,'SKT LİSTESİ'!$F:$AJ,22,0)),"")</f>
        <v/>
      </c>
      <c r="O976" s="136" t="str">
        <f ca="1">IFERROR(IF($C976="","",VLOOKUP(FİLTRE!$C976,'SKT LİSTESİ'!$F:$AJ,23,0)),"")</f>
        <v/>
      </c>
      <c r="P976" s="31"/>
      <c r="Q976" s="31"/>
      <c r="R976" s="137" t="str">
        <f ca="1">(IFERROR(IF($C976="","",VLOOKUP(FİLTRE!$C976,'SKT LİSTESİ'!$F:$AJ,15,0)),""))</f>
        <v/>
      </c>
      <c r="S976" s="138" t="str">
        <f ca="1">IFERROR(IF($C976="","",VLOOKUP(FİLTRE!$C976,'SKT LİSTESİ'!$F:$AJ,16,0)),"")</f>
        <v/>
      </c>
      <c r="AF976" s="179" t="str">
        <f t="shared" ca="1" si="62"/>
        <v/>
      </c>
      <c r="AG976" s="179">
        <f t="shared" ca="1" si="63"/>
        <v>0</v>
      </c>
      <c r="AH976" s="179">
        <f t="shared" ca="1" si="64"/>
        <v>0</v>
      </c>
    </row>
    <row r="977" spans="2:34" ht="15.75" x14ac:dyDescent="0.25">
      <c r="B977">
        <f t="shared" ca="1" si="61"/>
        <v>965</v>
      </c>
      <c r="C977" t="str">
        <f ca="1">IFERROR(VLOOKUP(B977,'SKT LİSTESİ'!F:F,1,0),"")</f>
        <v/>
      </c>
      <c r="E977" s="128" t="str">
        <f ca="1">IFERROR(IF($C977="","",VLOOKUP(FİLTRE!$C977,'SKT LİSTESİ'!$F:$S,5,0)),"")</f>
        <v/>
      </c>
      <c r="F977" s="129" t="str">
        <f ca="1">IFERROR(IF($C977="","",VLOOKUP(FİLTRE!$C977,'SKT LİSTESİ'!$F:$S,7,0)),"")</f>
        <v/>
      </c>
      <c r="G977" s="130" t="str">
        <f ca="1">IFERROR(IF($C977="","",VLOOKUP(FİLTRE!$C977,'SKT LİSTESİ'!$F:$S,8,0)),"")</f>
        <v/>
      </c>
      <c r="H977" s="131" t="str">
        <f ca="1">IF(E977="","",IF($C977="","",VLOOKUP(FİLTRE!$C977,'SKT LİSTESİ'!$F:$S,9,0)))</f>
        <v/>
      </c>
      <c r="I977" s="132" t="str">
        <f ca="1">IFERROR(IF($C977="","",VLOOKUP(FİLTRE!$C977,'SKT LİSTESİ'!$F:$S,10,0)),"")</f>
        <v/>
      </c>
      <c r="J977" s="133" t="str">
        <f ca="1">IFERROR(IF($C977="","",VLOOKUP(FİLTRE!$C977,'SKT LİSTESİ'!$F:$S,11,0)),"")</f>
        <v/>
      </c>
      <c r="K977" s="134" t="str">
        <f ca="1">IFERROR(IF($C977="","",VLOOKUP(FİLTRE!$C977,'SKT LİSTESİ'!$F:$S,12,0)),"")</f>
        <v/>
      </c>
      <c r="L977" s="134" t="str">
        <f ca="1">IFERROR(IF($C977="","",VLOOKUP(FİLTRE!$C977,'SKT LİSTESİ'!$F:$S,13,0)),"")</f>
        <v/>
      </c>
      <c r="M977" s="135" t="str">
        <f ca="1">IFERROR(IF($C977="","",VLOOKUP(FİLTRE!$C977,'SKT LİSTESİ'!$F:$AJ,14,0)),"")</f>
        <v/>
      </c>
      <c r="N977" s="31" t="str">
        <f ca="1">IFERROR(IF($C977="","",VLOOKUP(FİLTRE!$C977,'SKT LİSTESİ'!$F:$AJ,22,0)),"")</f>
        <v/>
      </c>
      <c r="O977" s="136" t="str">
        <f ca="1">IFERROR(IF($C977="","",VLOOKUP(FİLTRE!$C977,'SKT LİSTESİ'!$F:$AJ,23,0)),"")</f>
        <v/>
      </c>
      <c r="P977" s="31"/>
      <c r="Q977" s="31"/>
      <c r="R977" s="137" t="str">
        <f ca="1">(IFERROR(IF($C977="","",VLOOKUP(FİLTRE!$C977,'SKT LİSTESİ'!$F:$AJ,15,0)),""))</f>
        <v/>
      </c>
      <c r="S977" s="138" t="str">
        <f ca="1">IFERROR(IF($C977="","",VLOOKUP(FİLTRE!$C977,'SKT LİSTESİ'!$F:$AJ,16,0)),"")</f>
        <v/>
      </c>
      <c r="AF977" s="179" t="str">
        <f t="shared" ca="1" si="62"/>
        <v/>
      </c>
      <c r="AG977" s="179">
        <f t="shared" ca="1" si="63"/>
        <v>0</v>
      </c>
      <c r="AH977" s="179">
        <f t="shared" ca="1" si="64"/>
        <v>0</v>
      </c>
    </row>
    <row r="978" spans="2:34" ht="15.75" x14ac:dyDescent="0.25">
      <c r="B978">
        <f t="shared" ca="1" si="61"/>
        <v>966</v>
      </c>
      <c r="C978" t="str">
        <f ca="1">IFERROR(VLOOKUP(B978,'SKT LİSTESİ'!F:F,1,0),"")</f>
        <v/>
      </c>
      <c r="E978" s="128" t="str">
        <f ca="1">IFERROR(IF($C978="","",VLOOKUP(FİLTRE!$C978,'SKT LİSTESİ'!$F:$S,5,0)),"")</f>
        <v/>
      </c>
      <c r="F978" s="129" t="str">
        <f ca="1">IFERROR(IF($C978="","",VLOOKUP(FİLTRE!$C978,'SKT LİSTESİ'!$F:$S,7,0)),"")</f>
        <v/>
      </c>
      <c r="G978" s="130" t="str">
        <f ca="1">IFERROR(IF($C978="","",VLOOKUP(FİLTRE!$C978,'SKT LİSTESİ'!$F:$S,8,0)),"")</f>
        <v/>
      </c>
      <c r="H978" s="131" t="str">
        <f ca="1">IF(E978="","",IF($C978="","",VLOOKUP(FİLTRE!$C978,'SKT LİSTESİ'!$F:$S,9,0)))</f>
        <v/>
      </c>
      <c r="I978" s="132" t="str">
        <f ca="1">IFERROR(IF($C978="","",VLOOKUP(FİLTRE!$C978,'SKT LİSTESİ'!$F:$S,10,0)),"")</f>
        <v/>
      </c>
      <c r="J978" s="133" t="str">
        <f ca="1">IFERROR(IF($C978="","",VLOOKUP(FİLTRE!$C978,'SKT LİSTESİ'!$F:$S,11,0)),"")</f>
        <v/>
      </c>
      <c r="K978" s="134" t="str">
        <f ca="1">IFERROR(IF($C978="","",VLOOKUP(FİLTRE!$C978,'SKT LİSTESİ'!$F:$S,12,0)),"")</f>
        <v/>
      </c>
      <c r="L978" s="134" t="str">
        <f ca="1">IFERROR(IF($C978="","",VLOOKUP(FİLTRE!$C978,'SKT LİSTESİ'!$F:$S,13,0)),"")</f>
        <v/>
      </c>
      <c r="M978" s="135" t="str">
        <f ca="1">IFERROR(IF($C978="","",VLOOKUP(FİLTRE!$C978,'SKT LİSTESİ'!$F:$AJ,14,0)),"")</f>
        <v/>
      </c>
      <c r="N978" s="31" t="str">
        <f ca="1">IFERROR(IF($C978="","",VLOOKUP(FİLTRE!$C978,'SKT LİSTESİ'!$F:$AJ,22,0)),"")</f>
        <v/>
      </c>
      <c r="O978" s="136" t="str">
        <f ca="1">IFERROR(IF($C978="","",VLOOKUP(FİLTRE!$C978,'SKT LİSTESİ'!$F:$AJ,23,0)),"")</f>
        <v/>
      </c>
      <c r="P978" s="31"/>
      <c r="Q978" s="31"/>
      <c r="R978" s="137" t="str">
        <f ca="1">(IFERROR(IF($C978="","",VLOOKUP(FİLTRE!$C978,'SKT LİSTESİ'!$F:$AJ,15,0)),""))</f>
        <v/>
      </c>
      <c r="S978" s="138" t="str">
        <f ca="1">IFERROR(IF($C978="","",VLOOKUP(FİLTRE!$C978,'SKT LİSTESİ'!$F:$AJ,16,0)),"")</f>
        <v/>
      </c>
      <c r="AF978" s="179" t="str">
        <f t="shared" ca="1" si="62"/>
        <v/>
      </c>
      <c r="AG978" s="179">
        <f t="shared" ca="1" si="63"/>
        <v>0</v>
      </c>
      <c r="AH978" s="179">
        <f t="shared" ca="1" si="64"/>
        <v>0</v>
      </c>
    </row>
    <row r="979" spans="2:34" ht="15.75" x14ac:dyDescent="0.25">
      <c r="B979">
        <f t="shared" ca="1" si="61"/>
        <v>967</v>
      </c>
      <c r="C979" t="str">
        <f ca="1">IFERROR(VLOOKUP(B979,'SKT LİSTESİ'!F:F,1,0),"")</f>
        <v/>
      </c>
      <c r="E979" s="128" t="str">
        <f ca="1">IFERROR(IF($C979="","",VLOOKUP(FİLTRE!$C979,'SKT LİSTESİ'!$F:$S,5,0)),"")</f>
        <v/>
      </c>
      <c r="F979" s="129" t="str">
        <f ca="1">IFERROR(IF($C979="","",VLOOKUP(FİLTRE!$C979,'SKT LİSTESİ'!$F:$S,7,0)),"")</f>
        <v/>
      </c>
      <c r="G979" s="130" t="str">
        <f ca="1">IFERROR(IF($C979="","",VLOOKUP(FİLTRE!$C979,'SKT LİSTESİ'!$F:$S,8,0)),"")</f>
        <v/>
      </c>
      <c r="H979" s="131" t="str">
        <f ca="1">IF(E979="","",IF($C979="","",VLOOKUP(FİLTRE!$C979,'SKT LİSTESİ'!$F:$S,9,0)))</f>
        <v/>
      </c>
      <c r="I979" s="132" t="str">
        <f ca="1">IFERROR(IF($C979="","",VLOOKUP(FİLTRE!$C979,'SKT LİSTESİ'!$F:$S,10,0)),"")</f>
        <v/>
      </c>
      <c r="J979" s="133" t="str">
        <f ca="1">IFERROR(IF($C979="","",VLOOKUP(FİLTRE!$C979,'SKT LİSTESİ'!$F:$S,11,0)),"")</f>
        <v/>
      </c>
      <c r="K979" s="134" t="str">
        <f ca="1">IFERROR(IF($C979="","",VLOOKUP(FİLTRE!$C979,'SKT LİSTESİ'!$F:$S,12,0)),"")</f>
        <v/>
      </c>
      <c r="L979" s="134" t="str">
        <f ca="1">IFERROR(IF($C979="","",VLOOKUP(FİLTRE!$C979,'SKT LİSTESİ'!$F:$S,13,0)),"")</f>
        <v/>
      </c>
      <c r="M979" s="135" t="str">
        <f ca="1">IFERROR(IF($C979="","",VLOOKUP(FİLTRE!$C979,'SKT LİSTESİ'!$F:$AJ,14,0)),"")</f>
        <v/>
      </c>
      <c r="N979" s="31" t="str">
        <f ca="1">IFERROR(IF($C979="","",VLOOKUP(FİLTRE!$C979,'SKT LİSTESİ'!$F:$AJ,22,0)),"")</f>
        <v/>
      </c>
      <c r="O979" s="136" t="str">
        <f ca="1">IFERROR(IF($C979="","",VLOOKUP(FİLTRE!$C979,'SKT LİSTESİ'!$F:$AJ,23,0)),"")</f>
        <v/>
      </c>
      <c r="P979" s="31"/>
      <c r="Q979" s="31"/>
      <c r="R979" s="137" t="str">
        <f ca="1">(IFERROR(IF($C979="","",VLOOKUP(FİLTRE!$C979,'SKT LİSTESİ'!$F:$AJ,15,0)),""))</f>
        <v/>
      </c>
      <c r="S979" s="138" t="str">
        <f ca="1">IFERROR(IF($C979="","",VLOOKUP(FİLTRE!$C979,'SKT LİSTESİ'!$F:$AJ,16,0)),"")</f>
        <v/>
      </c>
      <c r="AF979" s="179" t="str">
        <f t="shared" ca="1" si="62"/>
        <v/>
      </c>
      <c r="AG979" s="179">
        <f t="shared" ca="1" si="63"/>
        <v>0</v>
      </c>
      <c r="AH979" s="179">
        <f t="shared" ca="1" si="64"/>
        <v>0</v>
      </c>
    </row>
    <row r="980" spans="2:34" ht="15.75" x14ac:dyDescent="0.25">
      <c r="B980">
        <f t="shared" ca="1" si="61"/>
        <v>968</v>
      </c>
      <c r="C980" t="str">
        <f ca="1">IFERROR(VLOOKUP(B980,'SKT LİSTESİ'!F:F,1,0),"")</f>
        <v/>
      </c>
      <c r="E980" s="128" t="str">
        <f ca="1">IFERROR(IF($C980="","",VLOOKUP(FİLTRE!$C980,'SKT LİSTESİ'!$F:$S,5,0)),"")</f>
        <v/>
      </c>
      <c r="F980" s="129" t="str">
        <f ca="1">IFERROR(IF($C980="","",VLOOKUP(FİLTRE!$C980,'SKT LİSTESİ'!$F:$S,7,0)),"")</f>
        <v/>
      </c>
      <c r="G980" s="130" t="str">
        <f ca="1">IFERROR(IF($C980="","",VLOOKUP(FİLTRE!$C980,'SKT LİSTESİ'!$F:$S,8,0)),"")</f>
        <v/>
      </c>
      <c r="H980" s="131" t="str">
        <f ca="1">IF(E980="","",IF($C980="","",VLOOKUP(FİLTRE!$C980,'SKT LİSTESİ'!$F:$S,9,0)))</f>
        <v/>
      </c>
      <c r="I980" s="132" t="str">
        <f ca="1">IFERROR(IF($C980="","",VLOOKUP(FİLTRE!$C980,'SKT LİSTESİ'!$F:$S,10,0)),"")</f>
        <v/>
      </c>
      <c r="J980" s="133" t="str">
        <f ca="1">IFERROR(IF($C980="","",VLOOKUP(FİLTRE!$C980,'SKT LİSTESİ'!$F:$S,11,0)),"")</f>
        <v/>
      </c>
      <c r="K980" s="134" t="str">
        <f ca="1">IFERROR(IF($C980="","",VLOOKUP(FİLTRE!$C980,'SKT LİSTESİ'!$F:$S,12,0)),"")</f>
        <v/>
      </c>
      <c r="L980" s="134" t="str">
        <f ca="1">IFERROR(IF($C980="","",VLOOKUP(FİLTRE!$C980,'SKT LİSTESİ'!$F:$S,13,0)),"")</f>
        <v/>
      </c>
      <c r="M980" s="135" t="str">
        <f ca="1">IFERROR(IF($C980="","",VLOOKUP(FİLTRE!$C980,'SKT LİSTESİ'!$F:$AJ,14,0)),"")</f>
        <v/>
      </c>
      <c r="N980" s="31" t="str">
        <f ca="1">IFERROR(IF($C980="","",VLOOKUP(FİLTRE!$C980,'SKT LİSTESİ'!$F:$AJ,22,0)),"")</f>
        <v/>
      </c>
      <c r="O980" s="136" t="str">
        <f ca="1">IFERROR(IF($C980="","",VLOOKUP(FİLTRE!$C980,'SKT LİSTESİ'!$F:$AJ,23,0)),"")</f>
        <v/>
      </c>
      <c r="P980" s="31"/>
      <c r="Q980" s="31"/>
      <c r="R980" s="137" t="str">
        <f ca="1">(IFERROR(IF($C980="","",VLOOKUP(FİLTRE!$C980,'SKT LİSTESİ'!$F:$AJ,15,0)),""))</f>
        <v/>
      </c>
      <c r="S980" s="138" t="str">
        <f ca="1">IFERROR(IF($C980="","",VLOOKUP(FİLTRE!$C980,'SKT LİSTESİ'!$F:$AJ,16,0)),"")</f>
        <v/>
      </c>
      <c r="AF980" s="179" t="str">
        <f t="shared" ca="1" si="62"/>
        <v/>
      </c>
      <c r="AG980" s="179">
        <f t="shared" ca="1" si="63"/>
        <v>0</v>
      </c>
      <c r="AH980" s="179">
        <f t="shared" ca="1" si="64"/>
        <v>0</v>
      </c>
    </row>
    <row r="981" spans="2:34" ht="15.75" x14ac:dyDescent="0.25">
      <c r="B981">
        <f t="shared" ca="1" si="61"/>
        <v>969</v>
      </c>
      <c r="C981" t="str">
        <f ca="1">IFERROR(VLOOKUP(B981,'SKT LİSTESİ'!F:F,1,0),"")</f>
        <v/>
      </c>
      <c r="E981" s="128" t="str">
        <f ca="1">IFERROR(IF($C981="","",VLOOKUP(FİLTRE!$C981,'SKT LİSTESİ'!$F:$S,5,0)),"")</f>
        <v/>
      </c>
      <c r="F981" s="129" t="str">
        <f ca="1">IFERROR(IF($C981="","",VLOOKUP(FİLTRE!$C981,'SKT LİSTESİ'!$F:$S,7,0)),"")</f>
        <v/>
      </c>
      <c r="G981" s="130" t="str">
        <f ca="1">IFERROR(IF($C981="","",VLOOKUP(FİLTRE!$C981,'SKT LİSTESİ'!$F:$S,8,0)),"")</f>
        <v/>
      </c>
      <c r="H981" s="131" t="str">
        <f ca="1">IF(E981="","",IF($C981="","",VLOOKUP(FİLTRE!$C981,'SKT LİSTESİ'!$F:$S,9,0)))</f>
        <v/>
      </c>
      <c r="I981" s="132" t="str">
        <f ca="1">IFERROR(IF($C981="","",VLOOKUP(FİLTRE!$C981,'SKT LİSTESİ'!$F:$S,10,0)),"")</f>
        <v/>
      </c>
      <c r="J981" s="133" t="str">
        <f ca="1">IFERROR(IF($C981="","",VLOOKUP(FİLTRE!$C981,'SKT LİSTESİ'!$F:$S,11,0)),"")</f>
        <v/>
      </c>
      <c r="K981" s="134" t="str">
        <f ca="1">IFERROR(IF($C981="","",VLOOKUP(FİLTRE!$C981,'SKT LİSTESİ'!$F:$S,12,0)),"")</f>
        <v/>
      </c>
      <c r="L981" s="134" t="str">
        <f ca="1">IFERROR(IF($C981="","",VLOOKUP(FİLTRE!$C981,'SKT LİSTESİ'!$F:$S,13,0)),"")</f>
        <v/>
      </c>
      <c r="M981" s="135" t="str">
        <f ca="1">IFERROR(IF($C981="","",VLOOKUP(FİLTRE!$C981,'SKT LİSTESİ'!$F:$AJ,14,0)),"")</f>
        <v/>
      </c>
      <c r="N981" s="31" t="str">
        <f ca="1">IFERROR(IF($C981="","",VLOOKUP(FİLTRE!$C981,'SKT LİSTESİ'!$F:$AJ,22,0)),"")</f>
        <v/>
      </c>
      <c r="O981" s="136" t="str">
        <f ca="1">IFERROR(IF($C981="","",VLOOKUP(FİLTRE!$C981,'SKT LİSTESİ'!$F:$AJ,23,0)),"")</f>
        <v/>
      </c>
      <c r="P981" s="31"/>
      <c r="Q981" s="31"/>
      <c r="R981" s="137" t="str">
        <f ca="1">(IFERROR(IF($C981="","",VLOOKUP(FİLTRE!$C981,'SKT LİSTESİ'!$F:$AJ,15,0)),""))</f>
        <v/>
      </c>
      <c r="S981" s="138" t="str">
        <f ca="1">IFERROR(IF($C981="","",VLOOKUP(FİLTRE!$C981,'SKT LİSTESİ'!$F:$AJ,16,0)),"")</f>
        <v/>
      </c>
      <c r="AF981" s="179" t="str">
        <f t="shared" ca="1" si="62"/>
        <v/>
      </c>
      <c r="AG981" s="179">
        <f t="shared" ca="1" si="63"/>
        <v>0</v>
      </c>
      <c r="AH981" s="179">
        <f t="shared" ca="1" si="64"/>
        <v>0</v>
      </c>
    </row>
    <row r="982" spans="2:34" ht="15.75" x14ac:dyDescent="0.25">
      <c r="B982">
        <f t="shared" ca="1" si="61"/>
        <v>970</v>
      </c>
      <c r="C982" t="str">
        <f ca="1">IFERROR(VLOOKUP(B982,'SKT LİSTESİ'!F:F,1,0),"")</f>
        <v/>
      </c>
      <c r="E982" s="128" t="str">
        <f ca="1">IFERROR(IF($C982="","",VLOOKUP(FİLTRE!$C982,'SKT LİSTESİ'!$F:$S,5,0)),"")</f>
        <v/>
      </c>
      <c r="F982" s="129" t="str">
        <f ca="1">IFERROR(IF($C982="","",VLOOKUP(FİLTRE!$C982,'SKT LİSTESİ'!$F:$S,7,0)),"")</f>
        <v/>
      </c>
      <c r="G982" s="130" t="str">
        <f ca="1">IFERROR(IF($C982="","",VLOOKUP(FİLTRE!$C982,'SKT LİSTESİ'!$F:$S,8,0)),"")</f>
        <v/>
      </c>
      <c r="H982" s="131" t="str">
        <f ca="1">IF(E982="","",IF($C982="","",VLOOKUP(FİLTRE!$C982,'SKT LİSTESİ'!$F:$S,9,0)))</f>
        <v/>
      </c>
      <c r="I982" s="132" t="str">
        <f ca="1">IFERROR(IF($C982="","",VLOOKUP(FİLTRE!$C982,'SKT LİSTESİ'!$F:$S,10,0)),"")</f>
        <v/>
      </c>
      <c r="J982" s="133" t="str">
        <f ca="1">IFERROR(IF($C982="","",VLOOKUP(FİLTRE!$C982,'SKT LİSTESİ'!$F:$S,11,0)),"")</f>
        <v/>
      </c>
      <c r="K982" s="134" t="str">
        <f ca="1">IFERROR(IF($C982="","",VLOOKUP(FİLTRE!$C982,'SKT LİSTESİ'!$F:$S,12,0)),"")</f>
        <v/>
      </c>
      <c r="L982" s="134" t="str">
        <f ca="1">IFERROR(IF($C982="","",VLOOKUP(FİLTRE!$C982,'SKT LİSTESİ'!$F:$S,13,0)),"")</f>
        <v/>
      </c>
      <c r="M982" s="135" t="str">
        <f ca="1">IFERROR(IF($C982="","",VLOOKUP(FİLTRE!$C982,'SKT LİSTESİ'!$F:$AJ,14,0)),"")</f>
        <v/>
      </c>
      <c r="N982" s="31" t="str">
        <f ca="1">IFERROR(IF($C982="","",VLOOKUP(FİLTRE!$C982,'SKT LİSTESİ'!$F:$AJ,22,0)),"")</f>
        <v/>
      </c>
      <c r="O982" s="136" t="str">
        <f ca="1">IFERROR(IF($C982="","",VLOOKUP(FİLTRE!$C982,'SKT LİSTESİ'!$F:$AJ,23,0)),"")</f>
        <v/>
      </c>
      <c r="P982" s="31"/>
      <c r="Q982" s="31"/>
      <c r="R982" s="137" t="str">
        <f ca="1">(IFERROR(IF($C982="","",VLOOKUP(FİLTRE!$C982,'SKT LİSTESİ'!$F:$AJ,15,0)),""))</f>
        <v/>
      </c>
      <c r="S982" s="138" t="str">
        <f ca="1">IFERROR(IF($C982="","",VLOOKUP(FİLTRE!$C982,'SKT LİSTESİ'!$F:$AJ,16,0)),"")</f>
        <v/>
      </c>
      <c r="AF982" s="179" t="str">
        <f t="shared" ca="1" si="62"/>
        <v/>
      </c>
      <c r="AG982" s="179">
        <f t="shared" ca="1" si="63"/>
        <v>0</v>
      </c>
      <c r="AH982" s="179">
        <f t="shared" ca="1" si="64"/>
        <v>0</v>
      </c>
    </row>
    <row r="983" spans="2:34" ht="15.75" x14ac:dyDescent="0.25">
      <c r="B983">
        <f t="shared" ca="1" si="61"/>
        <v>971</v>
      </c>
      <c r="C983" t="str">
        <f ca="1">IFERROR(VLOOKUP(B983,'SKT LİSTESİ'!F:F,1,0),"")</f>
        <v/>
      </c>
      <c r="E983" s="128" t="str">
        <f ca="1">IFERROR(IF($C983="","",VLOOKUP(FİLTRE!$C983,'SKT LİSTESİ'!$F:$S,5,0)),"")</f>
        <v/>
      </c>
      <c r="F983" s="129" t="str">
        <f ca="1">IFERROR(IF($C983="","",VLOOKUP(FİLTRE!$C983,'SKT LİSTESİ'!$F:$S,7,0)),"")</f>
        <v/>
      </c>
      <c r="G983" s="130" t="str">
        <f ca="1">IFERROR(IF($C983="","",VLOOKUP(FİLTRE!$C983,'SKT LİSTESİ'!$F:$S,8,0)),"")</f>
        <v/>
      </c>
      <c r="H983" s="131" t="str">
        <f ca="1">IF(E983="","",IF($C983="","",VLOOKUP(FİLTRE!$C983,'SKT LİSTESİ'!$F:$S,9,0)))</f>
        <v/>
      </c>
      <c r="I983" s="132" t="str">
        <f ca="1">IFERROR(IF($C983="","",VLOOKUP(FİLTRE!$C983,'SKT LİSTESİ'!$F:$S,10,0)),"")</f>
        <v/>
      </c>
      <c r="J983" s="133" t="str">
        <f ca="1">IFERROR(IF($C983="","",VLOOKUP(FİLTRE!$C983,'SKT LİSTESİ'!$F:$S,11,0)),"")</f>
        <v/>
      </c>
      <c r="K983" s="134" t="str">
        <f ca="1">IFERROR(IF($C983="","",VLOOKUP(FİLTRE!$C983,'SKT LİSTESİ'!$F:$S,12,0)),"")</f>
        <v/>
      </c>
      <c r="L983" s="134" t="str">
        <f ca="1">IFERROR(IF($C983="","",VLOOKUP(FİLTRE!$C983,'SKT LİSTESİ'!$F:$S,13,0)),"")</f>
        <v/>
      </c>
      <c r="M983" s="135" t="str">
        <f ca="1">IFERROR(IF($C983="","",VLOOKUP(FİLTRE!$C983,'SKT LİSTESİ'!$F:$AJ,14,0)),"")</f>
        <v/>
      </c>
      <c r="N983" s="31" t="str">
        <f ca="1">IFERROR(IF($C983="","",VLOOKUP(FİLTRE!$C983,'SKT LİSTESİ'!$F:$AJ,22,0)),"")</f>
        <v/>
      </c>
      <c r="O983" s="136" t="str">
        <f ca="1">IFERROR(IF($C983="","",VLOOKUP(FİLTRE!$C983,'SKT LİSTESİ'!$F:$AJ,23,0)),"")</f>
        <v/>
      </c>
      <c r="P983" s="31"/>
      <c r="Q983" s="31"/>
      <c r="R983" s="137" t="str">
        <f ca="1">(IFERROR(IF($C983="","",VLOOKUP(FİLTRE!$C983,'SKT LİSTESİ'!$F:$AJ,15,0)),""))</f>
        <v/>
      </c>
      <c r="S983" s="138" t="str">
        <f ca="1">IFERROR(IF($C983="","",VLOOKUP(FİLTRE!$C983,'SKT LİSTESİ'!$F:$AJ,16,0)),"")</f>
        <v/>
      </c>
      <c r="AF983" s="179" t="str">
        <f t="shared" ca="1" si="62"/>
        <v/>
      </c>
      <c r="AG983" s="179">
        <f t="shared" ca="1" si="63"/>
        <v>0</v>
      </c>
      <c r="AH983" s="179">
        <f t="shared" ca="1" si="64"/>
        <v>0</v>
      </c>
    </row>
    <row r="984" spans="2:34" ht="15.75" x14ac:dyDescent="0.25">
      <c r="B984">
        <f t="shared" ca="1" si="61"/>
        <v>972</v>
      </c>
      <c r="C984" t="str">
        <f ca="1">IFERROR(VLOOKUP(B984,'SKT LİSTESİ'!F:F,1,0),"")</f>
        <v/>
      </c>
      <c r="E984" s="128" t="str">
        <f ca="1">IFERROR(IF($C984="","",VLOOKUP(FİLTRE!$C984,'SKT LİSTESİ'!$F:$S,5,0)),"")</f>
        <v/>
      </c>
      <c r="F984" s="129" t="str">
        <f ca="1">IFERROR(IF($C984="","",VLOOKUP(FİLTRE!$C984,'SKT LİSTESİ'!$F:$S,7,0)),"")</f>
        <v/>
      </c>
      <c r="G984" s="130" t="str">
        <f ca="1">IFERROR(IF($C984="","",VLOOKUP(FİLTRE!$C984,'SKT LİSTESİ'!$F:$S,8,0)),"")</f>
        <v/>
      </c>
      <c r="H984" s="131" t="str">
        <f ca="1">IF(E984="","",IF($C984="","",VLOOKUP(FİLTRE!$C984,'SKT LİSTESİ'!$F:$S,9,0)))</f>
        <v/>
      </c>
      <c r="I984" s="132" t="str">
        <f ca="1">IFERROR(IF($C984="","",VLOOKUP(FİLTRE!$C984,'SKT LİSTESİ'!$F:$S,10,0)),"")</f>
        <v/>
      </c>
      <c r="J984" s="133" t="str">
        <f ca="1">IFERROR(IF($C984="","",VLOOKUP(FİLTRE!$C984,'SKT LİSTESİ'!$F:$S,11,0)),"")</f>
        <v/>
      </c>
      <c r="K984" s="134" t="str">
        <f ca="1">IFERROR(IF($C984="","",VLOOKUP(FİLTRE!$C984,'SKT LİSTESİ'!$F:$S,12,0)),"")</f>
        <v/>
      </c>
      <c r="L984" s="134" t="str">
        <f ca="1">IFERROR(IF($C984="","",VLOOKUP(FİLTRE!$C984,'SKT LİSTESİ'!$F:$S,13,0)),"")</f>
        <v/>
      </c>
      <c r="M984" s="135" t="str">
        <f ca="1">IFERROR(IF($C984="","",VLOOKUP(FİLTRE!$C984,'SKT LİSTESİ'!$F:$AJ,14,0)),"")</f>
        <v/>
      </c>
      <c r="N984" s="31" t="str">
        <f ca="1">IFERROR(IF($C984="","",VLOOKUP(FİLTRE!$C984,'SKT LİSTESİ'!$F:$AJ,22,0)),"")</f>
        <v/>
      </c>
      <c r="O984" s="136" t="str">
        <f ca="1">IFERROR(IF($C984="","",VLOOKUP(FİLTRE!$C984,'SKT LİSTESİ'!$F:$AJ,23,0)),"")</f>
        <v/>
      </c>
      <c r="P984" s="31"/>
      <c r="Q984" s="31"/>
      <c r="R984" s="137" t="str">
        <f ca="1">(IFERROR(IF($C984="","",VLOOKUP(FİLTRE!$C984,'SKT LİSTESİ'!$F:$AJ,15,0)),""))</f>
        <v/>
      </c>
      <c r="S984" s="138" t="str">
        <f ca="1">IFERROR(IF($C984="","",VLOOKUP(FİLTRE!$C984,'SKT LİSTESİ'!$F:$AJ,16,0)),"")</f>
        <v/>
      </c>
      <c r="AF984" s="179" t="str">
        <f t="shared" ca="1" si="62"/>
        <v/>
      </c>
      <c r="AG984" s="179">
        <f t="shared" ca="1" si="63"/>
        <v>0</v>
      </c>
      <c r="AH984" s="179">
        <f t="shared" ca="1" si="64"/>
        <v>0</v>
      </c>
    </row>
    <row r="985" spans="2:34" ht="15.75" x14ac:dyDescent="0.25">
      <c r="B985">
        <f t="shared" ca="1" si="61"/>
        <v>973</v>
      </c>
      <c r="C985" t="str">
        <f ca="1">IFERROR(VLOOKUP(B985,'SKT LİSTESİ'!F:F,1,0),"")</f>
        <v/>
      </c>
      <c r="E985" s="128" t="str">
        <f ca="1">IFERROR(IF($C985="","",VLOOKUP(FİLTRE!$C985,'SKT LİSTESİ'!$F:$S,5,0)),"")</f>
        <v/>
      </c>
      <c r="F985" s="129" t="str">
        <f ca="1">IFERROR(IF($C985="","",VLOOKUP(FİLTRE!$C985,'SKT LİSTESİ'!$F:$S,7,0)),"")</f>
        <v/>
      </c>
      <c r="G985" s="130" t="str">
        <f ca="1">IFERROR(IF($C985="","",VLOOKUP(FİLTRE!$C985,'SKT LİSTESİ'!$F:$S,8,0)),"")</f>
        <v/>
      </c>
      <c r="H985" s="131" t="str">
        <f ca="1">IF(E985="","",IF($C985="","",VLOOKUP(FİLTRE!$C985,'SKT LİSTESİ'!$F:$S,9,0)))</f>
        <v/>
      </c>
      <c r="I985" s="132" t="str">
        <f ca="1">IFERROR(IF($C985="","",VLOOKUP(FİLTRE!$C985,'SKT LİSTESİ'!$F:$S,10,0)),"")</f>
        <v/>
      </c>
      <c r="J985" s="133" t="str">
        <f ca="1">IFERROR(IF($C985="","",VLOOKUP(FİLTRE!$C985,'SKT LİSTESİ'!$F:$S,11,0)),"")</f>
        <v/>
      </c>
      <c r="K985" s="134" t="str">
        <f ca="1">IFERROR(IF($C985="","",VLOOKUP(FİLTRE!$C985,'SKT LİSTESİ'!$F:$S,12,0)),"")</f>
        <v/>
      </c>
      <c r="L985" s="134" t="str">
        <f ca="1">IFERROR(IF($C985="","",VLOOKUP(FİLTRE!$C985,'SKT LİSTESİ'!$F:$S,13,0)),"")</f>
        <v/>
      </c>
      <c r="M985" s="135" t="str">
        <f ca="1">IFERROR(IF($C985="","",VLOOKUP(FİLTRE!$C985,'SKT LİSTESİ'!$F:$AJ,14,0)),"")</f>
        <v/>
      </c>
      <c r="N985" s="31" t="str">
        <f ca="1">IFERROR(IF($C985="","",VLOOKUP(FİLTRE!$C985,'SKT LİSTESİ'!$F:$AJ,22,0)),"")</f>
        <v/>
      </c>
      <c r="O985" s="136" t="str">
        <f ca="1">IFERROR(IF($C985="","",VLOOKUP(FİLTRE!$C985,'SKT LİSTESİ'!$F:$AJ,23,0)),"")</f>
        <v/>
      </c>
      <c r="P985" s="31"/>
      <c r="Q985" s="31"/>
      <c r="R985" s="137" t="str">
        <f ca="1">(IFERROR(IF($C985="","",VLOOKUP(FİLTRE!$C985,'SKT LİSTESİ'!$F:$AJ,15,0)),""))</f>
        <v/>
      </c>
      <c r="S985" s="138" t="str">
        <f ca="1">IFERROR(IF($C985="","",VLOOKUP(FİLTRE!$C985,'SKT LİSTESİ'!$F:$AJ,16,0)),"")</f>
        <v/>
      </c>
      <c r="AF985" s="179" t="str">
        <f t="shared" ca="1" si="62"/>
        <v/>
      </c>
      <c r="AG985" s="179">
        <f t="shared" ca="1" si="63"/>
        <v>0</v>
      </c>
      <c r="AH985" s="179">
        <f t="shared" ca="1" si="64"/>
        <v>0</v>
      </c>
    </row>
    <row r="986" spans="2:34" ht="15.75" x14ac:dyDescent="0.25">
      <c r="B986">
        <f t="shared" ca="1" si="61"/>
        <v>974</v>
      </c>
      <c r="C986" t="str">
        <f ca="1">IFERROR(VLOOKUP(B986,'SKT LİSTESİ'!F:F,1,0),"")</f>
        <v/>
      </c>
      <c r="E986" s="128" t="str">
        <f ca="1">IFERROR(IF($C986="","",VLOOKUP(FİLTRE!$C986,'SKT LİSTESİ'!$F:$S,5,0)),"")</f>
        <v/>
      </c>
      <c r="F986" s="129" t="str">
        <f ca="1">IFERROR(IF($C986="","",VLOOKUP(FİLTRE!$C986,'SKT LİSTESİ'!$F:$S,7,0)),"")</f>
        <v/>
      </c>
      <c r="G986" s="130" t="str">
        <f ca="1">IFERROR(IF($C986="","",VLOOKUP(FİLTRE!$C986,'SKT LİSTESİ'!$F:$S,8,0)),"")</f>
        <v/>
      </c>
      <c r="H986" s="131" t="str">
        <f ca="1">IF(E986="","",IF($C986="","",VLOOKUP(FİLTRE!$C986,'SKT LİSTESİ'!$F:$S,9,0)))</f>
        <v/>
      </c>
      <c r="I986" s="132" t="str">
        <f ca="1">IFERROR(IF($C986="","",VLOOKUP(FİLTRE!$C986,'SKT LİSTESİ'!$F:$S,10,0)),"")</f>
        <v/>
      </c>
      <c r="J986" s="133" t="str">
        <f ca="1">IFERROR(IF($C986="","",VLOOKUP(FİLTRE!$C986,'SKT LİSTESİ'!$F:$S,11,0)),"")</f>
        <v/>
      </c>
      <c r="K986" s="134" t="str">
        <f ca="1">IFERROR(IF($C986="","",VLOOKUP(FİLTRE!$C986,'SKT LİSTESİ'!$F:$S,12,0)),"")</f>
        <v/>
      </c>
      <c r="L986" s="134" t="str">
        <f ca="1">IFERROR(IF($C986="","",VLOOKUP(FİLTRE!$C986,'SKT LİSTESİ'!$F:$S,13,0)),"")</f>
        <v/>
      </c>
      <c r="M986" s="135" t="str">
        <f ca="1">IFERROR(IF($C986="","",VLOOKUP(FİLTRE!$C986,'SKT LİSTESİ'!$F:$AJ,14,0)),"")</f>
        <v/>
      </c>
      <c r="N986" s="31" t="str">
        <f ca="1">IFERROR(IF($C986="","",VLOOKUP(FİLTRE!$C986,'SKT LİSTESİ'!$F:$AJ,22,0)),"")</f>
        <v/>
      </c>
      <c r="O986" s="136" t="str">
        <f ca="1">IFERROR(IF($C986="","",VLOOKUP(FİLTRE!$C986,'SKT LİSTESİ'!$F:$AJ,23,0)),"")</f>
        <v/>
      </c>
      <c r="P986" s="31"/>
      <c r="Q986" s="31"/>
      <c r="R986" s="137" t="str">
        <f ca="1">(IFERROR(IF($C986="","",VLOOKUP(FİLTRE!$C986,'SKT LİSTESİ'!$F:$AJ,15,0)),""))</f>
        <v/>
      </c>
      <c r="S986" s="138" t="str">
        <f ca="1">IFERROR(IF($C986="","",VLOOKUP(FİLTRE!$C986,'SKT LİSTESİ'!$F:$AJ,16,0)),"")</f>
        <v/>
      </c>
      <c r="AF986" s="179" t="str">
        <f t="shared" ca="1" si="62"/>
        <v/>
      </c>
      <c r="AG986" s="179">
        <f t="shared" ca="1" si="63"/>
        <v>0</v>
      </c>
      <c r="AH986" s="179">
        <f t="shared" ca="1" si="64"/>
        <v>0</v>
      </c>
    </row>
    <row r="987" spans="2:34" ht="15.75" x14ac:dyDescent="0.25">
      <c r="B987">
        <f t="shared" ca="1" si="61"/>
        <v>975</v>
      </c>
      <c r="C987" t="str">
        <f ca="1">IFERROR(VLOOKUP(B987,'SKT LİSTESİ'!F:F,1,0),"")</f>
        <v/>
      </c>
      <c r="E987" s="128" t="str">
        <f ca="1">IFERROR(IF($C987="","",VLOOKUP(FİLTRE!$C987,'SKT LİSTESİ'!$F:$S,5,0)),"")</f>
        <v/>
      </c>
      <c r="F987" s="129" t="str">
        <f ca="1">IFERROR(IF($C987="","",VLOOKUP(FİLTRE!$C987,'SKT LİSTESİ'!$F:$S,7,0)),"")</f>
        <v/>
      </c>
      <c r="G987" s="130" t="str">
        <f ca="1">IFERROR(IF($C987="","",VLOOKUP(FİLTRE!$C987,'SKT LİSTESİ'!$F:$S,8,0)),"")</f>
        <v/>
      </c>
      <c r="H987" s="131" t="str">
        <f ca="1">IF(E987="","",IF($C987="","",VLOOKUP(FİLTRE!$C987,'SKT LİSTESİ'!$F:$S,9,0)))</f>
        <v/>
      </c>
      <c r="I987" s="132" t="str">
        <f ca="1">IFERROR(IF($C987="","",VLOOKUP(FİLTRE!$C987,'SKT LİSTESİ'!$F:$S,10,0)),"")</f>
        <v/>
      </c>
      <c r="J987" s="133" t="str">
        <f ca="1">IFERROR(IF($C987="","",VLOOKUP(FİLTRE!$C987,'SKT LİSTESİ'!$F:$S,11,0)),"")</f>
        <v/>
      </c>
      <c r="K987" s="134" t="str">
        <f ca="1">IFERROR(IF($C987="","",VLOOKUP(FİLTRE!$C987,'SKT LİSTESİ'!$F:$S,12,0)),"")</f>
        <v/>
      </c>
      <c r="L987" s="134" t="str">
        <f ca="1">IFERROR(IF($C987="","",VLOOKUP(FİLTRE!$C987,'SKT LİSTESİ'!$F:$S,13,0)),"")</f>
        <v/>
      </c>
      <c r="M987" s="135" t="str">
        <f ca="1">IFERROR(IF($C987="","",VLOOKUP(FİLTRE!$C987,'SKT LİSTESİ'!$F:$AJ,14,0)),"")</f>
        <v/>
      </c>
      <c r="N987" s="31" t="str">
        <f ca="1">IFERROR(IF($C987="","",VLOOKUP(FİLTRE!$C987,'SKT LİSTESİ'!$F:$AJ,22,0)),"")</f>
        <v/>
      </c>
      <c r="O987" s="136" t="str">
        <f ca="1">IFERROR(IF($C987="","",VLOOKUP(FİLTRE!$C987,'SKT LİSTESİ'!$F:$AJ,23,0)),"")</f>
        <v/>
      </c>
      <c r="P987" s="31"/>
      <c r="Q987" s="31"/>
      <c r="R987" s="137" t="str">
        <f ca="1">(IFERROR(IF($C987="","",VLOOKUP(FİLTRE!$C987,'SKT LİSTESİ'!$F:$AJ,15,0)),""))</f>
        <v/>
      </c>
      <c r="S987" s="138" t="str">
        <f ca="1">IFERROR(IF($C987="","",VLOOKUP(FİLTRE!$C987,'SKT LİSTESİ'!$F:$AJ,16,0)),"")</f>
        <v/>
      </c>
      <c r="AF987" s="179" t="str">
        <f t="shared" ca="1" si="62"/>
        <v/>
      </c>
      <c r="AG987" s="179">
        <f t="shared" ca="1" si="63"/>
        <v>0</v>
      </c>
      <c r="AH987" s="179">
        <f t="shared" ca="1" si="64"/>
        <v>0</v>
      </c>
    </row>
    <row r="988" spans="2:34" ht="15.75" x14ac:dyDescent="0.25">
      <c r="B988">
        <f t="shared" ca="1" si="61"/>
        <v>976</v>
      </c>
      <c r="C988" t="str">
        <f ca="1">IFERROR(VLOOKUP(B988,'SKT LİSTESİ'!F:F,1,0),"")</f>
        <v/>
      </c>
      <c r="E988" s="128" t="str">
        <f ca="1">IFERROR(IF($C988="","",VLOOKUP(FİLTRE!$C988,'SKT LİSTESİ'!$F:$S,5,0)),"")</f>
        <v/>
      </c>
      <c r="F988" s="129" t="str">
        <f ca="1">IFERROR(IF($C988="","",VLOOKUP(FİLTRE!$C988,'SKT LİSTESİ'!$F:$S,7,0)),"")</f>
        <v/>
      </c>
      <c r="G988" s="130" t="str">
        <f ca="1">IFERROR(IF($C988="","",VLOOKUP(FİLTRE!$C988,'SKT LİSTESİ'!$F:$S,8,0)),"")</f>
        <v/>
      </c>
      <c r="H988" s="131" t="str">
        <f ca="1">IF(E988="","",IF($C988="","",VLOOKUP(FİLTRE!$C988,'SKT LİSTESİ'!$F:$S,9,0)))</f>
        <v/>
      </c>
      <c r="I988" s="132" t="str">
        <f ca="1">IFERROR(IF($C988="","",VLOOKUP(FİLTRE!$C988,'SKT LİSTESİ'!$F:$S,10,0)),"")</f>
        <v/>
      </c>
      <c r="J988" s="133" t="str">
        <f ca="1">IFERROR(IF($C988="","",VLOOKUP(FİLTRE!$C988,'SKT LİSTESİ'!$F:$S,11,0)),"")</f>
        <v/>
      </c>
      <c r="K988" s="134" t="str">
        <f ca="1">IFERROR(IF($C988="","",VLOOKUP(FİLTRE!$C988,'SKT LİSTESİ'!$F:$S,12,0)),"")</f>
        <v/>
      </c>
      <c r="L988" s="134" t="str">
        <f ca="1">IFERROR(IF($C988="","",VLOOKUP(FİLTRE!$C988,'SKT LİSTESİ'!$F:$S,13,0)),"")</f>
        <v/>
      </c>
      <c r="M988" s="135" t="str">
        <f ca="1">IFERROR(IF($C988="","",VLOOKUP(FİLTRE!$C988,'SKT LİSTESİ'!$F:$AJ,14,0)),"")</f>
        <v/>
      </c>
      <c r="N988" s="31" t="str">
        <f ca="1">IFERROR(IF($C988="","",VLOOKUP(FİLTRE!$C988,'SKT LİSTESİ'!$F:$AJ,22,0)),"")</f>
        <v/>
      </c>
      <c r="O988" s="136" t="str">
        <f ca="1">IFERROR(IF($C988="","",VLOOKUP(FİLTRE!$C988,'SKT LİSTESİ'!$F:$AJ,23,0)),"")</f>
        <v/>
      </c>
      <c r="P988" s="31"/>
      <c r="Q988" s="31"/>
      <c r="R988" s="137" t="str">
        <f ca="1">(IFERROR(IF($C988="","",VLOOKUP(FİLTRE!$C988,'SKT LİSTESİ'!$F:$AJ,15,0)),""))</f>
        <v/>
      </c>
      <c r="S988" s="138" t="str">
        <f ca="1">IFERROR(IF($C988="","",VLOOKUP(FİLTRE!$C988,'SKT LİSTESİ'!$F:$AJ,16,0)),"")</f>
        <v/>
      </c>
      <c r="AF988" s="179" t="str">
        <f t="shared" ca="1" si="62"/>
        <v/>
      </c>
      <c r="AG988" s="179">
        <f t="shared" ca="1" si="63"/>
        <v>0</v>
      </c>
      <c r="AH988" s="179">
        <f t="shared" ca="1" si="64"/>
        <v>0</v>
      </c>
    </row>
    <row r="989" spans="2:34" ht="15.75" x14ac:dyDescent="0.25">
      <c r="B989">
        <f t="shared" ca="1" si="61"/>
        <v>977</v>
      </c>
      <c r="C989" t="str">
        <f ca="1">IFERROR(VLOOKUP(B989,'SKT LİSTESİ'!F:F,1,0),"")</f>
        <v/>
      </c>
      <c r="E989" s="128" t="str">
        <f ca="1">IFERROR(IF($C989="","",VLOOKUP(FİLTRE!$C989,'SKT LİSTESİ'!$F:$S,5,0)),"")</f>
        <v/>
      </c>
      <c r="F989" s="129" t="str">
        <f ca="1">IFERROR(IF($C989="","",VLOOKUP(FİLTRE!$C989,'SKT LİSTESİ'!$F:$S,7,0)),"")</f>
        <v/>
      </c>
      <c r="G989" s="130" t="str">
        <f ca="1">IFERROR(IF($C989="","",VLOOKUP(FİLTRE!$C989,'SKT LİSTESİ'!$F:$S,8,0)),"")</f>
        <v/>
      </c>
      <c r="H989" s="131" t="str">
        <f ca="1">IF(E989="","",IF($C989="","",VLOOKUP(FİLTRE!$C989,'SKT LİSTESİ'!$F:$S,9,0)))</f>
        <v/>
      </c>
      <c r="I989" s="132" t="str">
        <f ca="1">IFERROR(IF($C989="","",VLOOKUP(FİLTRE!$C989,'SKT LİSTESİ'!$F:$S,10,0)),"")</f>
        <v/>
      </c>
      <c r="J989" s="133" t="str">
        <f ca="1">IFERROR(IF($C989="","",VLOOKUP(FİLTRE!$C989,'SKT LİSTESİ'!$F:$S,11,0)),"")</f>
        <v/>
      </c>
      <c r="K989" s="134" t="str">
        <f ca="1">IFERROR(IF($C989="","",VLOOKUP(FİLTRE!$C989,'SKT LİSTESİ'!$F:$S,12,0)),"")</f>
        <v/>
      </c>
      <c r="L989" s="134" t="str">
        <f ca="1">IFERROR(IF($C989="","",VLOOKUP(FİLTRE!$C989,'SKT LİSTESİ'!$F:$S,13,0)),"")</f>
        <v/>
      </c>
      <c r="M989" s="135" t="str">
        <f ca="1">IFERROR(IF($C989="","",VLOOKUP(FİLTRE!$C989,'SKT LİSTESİ'!$F:$AJ,14,0)),"")</f>
        <v/>
      </c>
      <c r="N989" s="31" t="str">
        <f ca="1">IFERROR(IF($C989="","",VLOOKUP(FİLTRE!$C989,'SKT LİSTESİ'!$F:$AJ,22,0)),"")</f>
        <v/>
      </c>
      <c r="O989" s="136" t="str">
        <f ca="1">IFERROR(IF($C989="","",VLOOKUP(FİLTRE!$C989,'SKT LİSTESİ'!$F:$AJ,23,0)),"")</f>
        <v/>
      </c>
      <c r="P989" s="31"/>
      <c r="Q989" s="31"/>
      <c r="R989" s="137" t="str">
        <f ca="1">(IFERROR(IF($C989="","",VLOOKUP(FİLTRE!$C989,'SKT LİSTESİ'!$F:$AJ,15,0)),""))</f>
        <v/>
      </c>
      <c r="S989" s="138" t="str">
        <f ca="1">IFERROR(IF($C989="","",VLOOKUP(FİLTRE!$C989,'SKT LİSTESİ'!$F:$AJ,16,0)),"")</f>
        <v/>
      </c>
      <c r="AF989" s="179" t="str">
        <f t="shared" ca="1" si="62"/>
        <v/>
      </c>
      <c r="AG989" s="179">
        <f t="shared" ca="1" si="63"/>
        <v>0</v>
      </c>
      <c r="AH989" s="179">
        <f t="shared" ca="1" si="64"/>
        <v>0</v>
      </c>
    </row>
    <row r="990" spans="2:34" ht="15.75" x14ac:dyDescent="0.25">
      <c r="B990">
        <f t="shared" ca="1" si="61"/>
        <v>978</v>
      </c>
      <c r="C990" t="str">
        <f ca="1">IFERROR(VLOOKUP(B990,'SKT LİSTESİ'!F:F,1,0),"")</f>
        <v/>
      </c>
      <c r="E990" s="128" t="str">
        <f ca="1">IFERROR(IF($C990="","",VLOOKUP(FİLTRE!$C990,'SKT LİSTESİ'!$F:$S,5,0)),"")</f>
        <v/>
      </c>
      <c r="F990" s="129" t="str">
        <f ca="1">IFERROR(IF($C990="","",VLOOKUP(FİLTRE!$C990,'SKT LİSTESİ'!$F:$S,7,0)),"")</f>
        <v/>
      </c>
      <c r="G990" s="130" t="str">
        <f ca="1">IFERROR(IF($C990="","",VLOOKUP(FİLTRE!$C990,'SKT LİSTESİ'!$F:$S,8,0)),"")</f>
        <v/>
      </c>
      <c r="H990" s="131" t="str">
        <f ca="1">IF(E990="","",IF($C990="","",VLOOKUP(FİLTRE!$C990,'SKT LİSTESİ'!$F:$S,9,0)))</f>
        <v/>
      </c>
      <c r="I990" s="132" t="str">
        <f ca="1">IFERROR(IF($C990="","",VLOOKUP(FİLTRE!$C990,'SKT LİSTESİ'!$F:$S,10,0)),"")</f>
        <v/>
      </c>
      <c r="J990" s="133" t="str">
        <f ca="1">IFERROR(IF($C990="","",VLOOKUP(FİLTRE!$C990,'SKT LİSTESİ'!$F:$S,11,0)),"")</f>
        <v/>
      </c>
      <c r="K990" s="134" t="str">
        <f ca="1">IFERROR(IF($C990="","",VLOOKUP(FİLTRE!$C990,'SKT LİSTESİ'!$F:$S,12,0)),"")</f>
        <v/>
      </c>
      <c r="L990" s="134" t="str">
        <f ca="1">IFERROR(IF($C990="","",VLOOKUP(FİLTRE!$C990,'SKT LİSTESİ'!$F:$S,13,0)),"")</f>
        <v/>
      </c>
      <c r="M990" s="135" t="str">
        <f ca="1">IFERROR(IF($C990="","",VLOOKUP(FİLTRE!$C990,'SKT LİSTESİ'!$F:$AJ,14,0)),"")</f>
        <v/>
      </c>
      <c r="N990" s="31" t="str">
        <f ca="1">IFERROR(IF($C990="","",VLOOKUP(FİLTRE!$C990,'SKT LİSTESİ'!$F:$AJ,22,0)),"")</f>
        <v/>
      </c>
      <c r="O990" s="136" t="str">
        <f ca="1">IFERROR(IF($C990="","",VLOOKUP(FİLTRE!$C990,'SKT LİSTESİ'!$F:$AJ,23,0)),"")</f>
        <v/>
      </c>
      <c r="P990" s="31"/>
      <c r="Q990" s="31"/>
      <c r="R990" s="137" t="str">
        <f ca="1">(IFERROR(IF($C990="","",VLOOKUP(FİLTRE!$C990,'SKT LİSTESİ'!$F:$AJ,15,0)),""))</f>
        <v/>
      </c>
      <c r="S990" s="138" t="str">
        <f ca="1">IFERROR(IF($C990="","",VLOOKUP(FİLTRE!$C990,'SKT LİSTESİ'!$F:$AJ,16,0)),"")</f>
        <v/>
      </c>
      <c r="AF990" s="179" t="str">
        <f t="shared" ca="1" si="62"/>
        <v/>
      </c>
      <c r="AG990" s="179">
        <f t="shared" ca="1" si="63"/>
        <v>0</v>
      </c>
      <c r="AH990" s="179">
        <f t="shared" ca="1" si="64"/>
        <v>0</v>
      </c>
    </row>
    <row r="991" spans="2:34" ht="15.75" x14ac:dyDescent="0.25">
      <c r="B991">
        <f t="shared" ca="1" si="61"/>
        <v>979</v>
      </c>
      <c r="C991" t="str">
        <f ca="1">IFERROR(VLOOKUP(B991,'SKT LİSTESİ'!F:F,1,0),"")</f>
        <v/>
      </c>
      <c r="E991" s="128" t="str">
        <f ca="1">IFERROR(IF($C991="","",VLOOKUP(FİLTRE!$C991,'SKT LİSTESİ'!$F:$S,5,0)),"")</f>
        <v/>
      </c>
      <c r="F991" s="129" t="str">
        <f ca="1">IFERROR(IF($C991="","",VLOOKUP(FİLTRE!$C991,'SKT LİSTESİ'!$F:$S,7,0)),"")</f>
        <v/>
      </c>
      <c r="G991" s="130" t="str">
        <f ca="1">IFERROR(IF($C991="","",VLOOKUP(FİLTRE!$C991,'SKT LİSTESİ'!$F:$S,8,0)),"")</f>
        <v/>
      </c>
      <c r="H991" s="131" t="str">
        <f ca="1">IF(E991="","",IF($C991="","",VLOOKUP(FİLTRE!$C991,'SKT LİSTESİ'!$F:$S,9,0)))</f>
        <v/>
      </c>
      <c r="I991" s="132" t="str">
        <f ca="1">IFERROR(IF($C991="","",VLOOKUP(FİLTRE!$C991,'SKT LİSTESİ'!$F:$S,10,0)),"")</f>
        <v/>
      </c>
      <c r="J991" s="133" t="str">
        <f ca="1">IFERROR(IF($C991="","",VLOOKUP(FİLTRE!$C991,'SKT LİSTESİ'!$F:$S,11,0)),"")</f>
        <v/>
      </c>
      <c r="K991" s="134" t="str">
        <f ca="1">IFERROR(IF($C991="","",VLOOKUP(FİLTRE!$C991,'SKT LİSTESİ'!$F:$S,12,0)),"")</f>
        <v/>
      </c>
      <c r="L991" s="134" t="str">
        <f ca="1">IFERROR(IF($C991="","",VLOOKUP(FİLTRE!$C991,'SKT LİSTESİ'!$F:$S,13,0)),"")</f>
        <v/>
      </c>
      <c r="M991" s="135" t="str">
        <f ca="1">IFERROR(IF($C991="","",VLOOKUP(FİLTRE!$C991,'SKT LİSTESİ'!$F:$AJ,14,0)),"")</f>
        <v/>
      </c>
      <c r="N991" s="31" t="str">
        <f ca="1">IFERROR(IF($C991="","",VLOOKUP(FİLTRE!$C991,'SKT LİSTESİ'!$F:$AJ,22,0)),"")</f>
        <v/>
      </c>
      <c r="O991" s="136" t="str">
        <f ca="1">IFERROR(IF($C991="","",VLOOKUP(FİLTRE!$C991,'SKT LİSTESİ'!$F:$AJ,23,0)),"")</f>
        <v/>
      </c>
      <c r="P991" s="31"/>
      <c r="Q991" s="31"/>
      <c r="R991" s="137" t="str">
        <f ca="1">(IFERROR(IF($C991="","",VLOOKUP(FİLTRE!$C991,'SKT LİSTESİ'!$F:$AJ,15,0)),""))</f>
        <v/>
      </c>
      <c r="S991" s="138" t="str">
        <f ca="1">IFERROR(IF($C991="","",VLOOKUP(FİLTRE!$C991,'SKT LİSTESİ'!$F:$AJ,16,0)),"")</f>
        <v/>
      </c>
      <c r="AF991" s="179" t="str">
        <f t="shared" ca="1" si="62"/>
        <v/>
      </c>
      <c r="AG991" s="179">
        <f t="shared" ca="1" si="63"/>
        <v>0</v>
      </c>
      <c r="AH991" s="179">
        <f t="shared" ca="1" si="64"/>
        <v>0</v>
      </c>
    </row>
    <row r="992" spans="2:34" ht="15.75" x14ac:dyDescent="0.25">
      <c r="B992">
        <f t="shared" ca="1" si="61"/>
        <v>980</v>
      </c>
      <c r="C992" t="str">
        <f ca="1">IFERROR(VLOOKUP(B992,'SKT LİSTESİ'!F:F,1,0),"")</f>
        <v/>
      </c>
      <c r="E992" s="128" t="str">
        <f ca="1">IFERROR(IF($C992="","",VLOOKUP(FİLTRE!$C992,'SKT LİSTESİ'!$F:$S,5,0)),"")</f>
        <v/>
      </c>
      <c r="F992" s="129" t="str">
        <f ca="1">IFERROR(IF($C992="","",VLOOKUP(FİLTRE!$C992,'SKT LİSTESİ'!$F:$S,7,0)),"")</f>
        <v/>
      </c>
      <c r="G992" s="130" t="str">
        <f ca="1">IFERROR(IF($C992="","",VLOOKUP(FİLTRE!$C992,'SKT LİSTESİ'!$F:$S,8,0)),"")</f>
        <v/>
      </c>
      <c r="H992" s="131" t="str">
        <f ca="1">IF(E992="","",IF($C992="","",VLOOKUP(FİLTRE!$C992,'SKT LİSTESİ'!$F:$S,9,0)))</f>
        <v/>
      </c>
      <c r="I992" s="132" t="str">
        <f ca="1">IFERROR(IF($C992="","",VLOOKUP(FİLTRE!$C992,'SKT LİSTESİ'!$F:$S,10,0)),"")</f>
        <v/>
      </c>
      <c r="J992" s="133" t="str">
        <f ca="1">IFERROR(IF($C992="","",VLOOKUP(FİLTRE!$C992,'SKT LİSTESİ'!$F:$S,11,0)),"")</f>
        <v/>
      </c>
      <c r="K992" s="134" t="str">
        <f ca="1">IFERROR(IF($C992="","",VLOOKUP(FİLTRE!$C992,'SKT LİSTESİ'!$F:$S,12,0)),"")</f>
        <v/>
      </c>
      <c r="L992" s="134" t="str">
        <f ca="1">IFERROR(IF($C992="","",VLOOKUP(FİLTRE!$C992,'SKT LİSTESİ'!$F:$S,13,0)),"")</f>
        <v/>
      </c>
      <c r="M992" s="135" t="str">
        <f ca="1">IFERROR(IF($C992="","",VLOOKUP(FİLTRE!$C992,'SKT LİSTESİ'!$F:$AJ,14,0)),"")</f>
        <v/>
      </c>
      <c r="N992" s="31" t="str">
        <f ca="1">IFERROR(IF($C992="","",VLOOKUP(FİLTRE!$C992,'SKT LİSTESİ'!$F:$AJ,22,0)),"")</f>
        <v/>
      </c>
      <c r="O992" s="136" t="str">
        <f ca="1">IFERROR(IF($C992="","",VLOOKUP(FİLTRE!$C992,'SKT LİSTESİ'!$F:$AJ,23,0)),"")</f>
        <v/>
      </c>
      <c r="P992" s="31"/>
      <c r="Q992" s="31"/>
      <c r="R992" s="137" t="str">
        <f ca="1">(IFERROR(IF($C992="","",VLOOKUP(FİLTRE!$C992,'SKT LİSTESİ'!$F:$AJ,15,0)),""))</f>
        <v/>
      </c>
      <c r="S992" s="138" t="str">
        <f ca="1">IFERROR(IF($C992="","",VLOOKUP(FİLTRE!$C992,'SKT LİSTESİ'!$F:$AJ,16,0)),"")</f>
        <v/>
      </c>
      <c r="AF992" s="179" t="str">
        <f t="shared" ca="1" si="62"/>
        <v/>
      </c>
      <c r="AG992" s="179">
        <f t="shared" ca="1" si="63"/>
        <v>0</v>
      </c>
      <c r="AH992" s="179">
        <f t="shared" ca="1" si="64"/>
        <v>0</v>
      </c>
    </row>
    <row r="993" spans="2:34" ht="15.75" x14ac:dyDescent="0.25">
      <c r="B993">
        <f t="shared" ca="1" si="61"/>
        <v>981</v>
      </c>
      <c r="C993" t="str">
        <f ca="1">IFERROR(VLOOKUP(B993,'SKT LİSTESİ'!F:F,1,0),"")</f>
        <v/>
      </c>
      <c r="E993" s="128" t="str">
        <f ca="1">IFERROR(IF($C993="","",VLOOKUP(FİLTRE!$C993,'SKT LİSTESİ'!$F:$S,5,0)),"")</f>
        <v/>
      </c>
      <c r="F993" s="129" t="str">
        <f ca="1">IFERROR(IF($C993="","",VLOOKUP(FİLTRE!$C993,'SKT LİSTESİ'!$F:$S,7,0)),"")</f>
        <v/>
      </c>
      <c r="G993" s="130" t="str">
        <f ca="1">IFERROR(IF($C993="","",VLOOKUP(FİLTRE!$C993,'SKT LİSTESİ'!$F:$S,8,0)),"")</f>
        <v/>
      </c>
      <c r="H993" s="131" t="str">
        <f ca="1">IF(E993="","",IF($C993="","",VLOOKUP(FİLTRE!$C993,'SKT LİSTESİ'!$F:$S,9,0)))</f>
        <v/>
      </c>
      <c r="I993" s="132" t="str">
        <f ca="1">IFERROR(IF($C993="","",VLOOKUP(FİLTRE!$C993,'SKT LİSTESİ'!$F:$S,10,0)),"")</f>
        <v/>
      </c>
      <c r="J993" s="133" t="str">
        <f ca="1">IFERROR(IF($C993="","",VLOOKUP(FİLTRE!$C993,'SKT LİSTESİ'!$F:$S,11,0)),"")</f>
        <v/>
      </c>
      <c r="K993" s="134" t="str">
        <f ca="1">IFERROR(IF($C993="","",VLOOKUP(FİLTRE!$C993,'SKT LİSTESİ'!$F:$S,12,0)),"")</f>
        <v/>
      </c>
      <c r="L993" s="134" t="str">
        <f ca="1">IFERROR(IF($C993="","",VLOOKUP(FİLTRE!$C993,'SKT LİSTESİ'!$F:$S,13,0)),"")</f>
        <v/>
      </c>
      <c r="M993" s="135" t="str">
        <f ca="1">IFERROR(IF($C993="","",VLOOKUP(FİLTRE!$C993,'SKT LİSTESİ'!$F:$AJ,14,0)),"")</f>
        <v/>
      </c>
      <c r="N993" s="31" t="str">
        <f ca="1">IFERROR(IF($C993="","",VLOOKUP(FİLTRE!$C993,'SKT LİSTESİ'!$F:$AJ,22,0)),"")</f>
        <v/>
      </c>
      <c r="O993" s="136" t="str">
        <f ca="1">IFERROR(IF($C993="","",VLOOKUP(FİLTRE!$C993,'SKT LİSTESİ'!$F:$AJ,23,0)),"")</f>
        <v/>
      </c>
      <c r="P993" s="31"/>
      <c r="Q993" s="31"/>
      <c r="R993" s="137" t="str">
        <f ca="1">(IFERROR(IF($C993="","",VLOOKUP(FİLTRE!$C993,'SKT LİSTESİ'!$F:$AJ,15,0)),""))</f>
        <v/>
      </c>
      <c r="S993" s="138" t="str">
        <f ca="1">IFERROR(IF($C993="","",VLOOKUP(FİLTRE!$C993,'SKT LİSTESİ'!$F:$AJ,16,0)),"")</f>
        <v/>
      </c>
      <c r="AF993" s="179" t="str">
        <f t="shared" ca="1" si="62"/>
        <v/>
      </c>
      <c r="AG993" s="179">
        <f t="shared" ca="1" si="63"/>
        <v>0</v>
      </c>
      <c r="AH993" s="179">
        <f t="shared" ca="1" si="64"/>
        <v>0</v>
      </c>
    </row>
    <row r="994" spans="2:34" ht="15.75" x14ac:dyDescent="0.25">
      <c r="B994">
        <f t="shared" ca="1" si="61"/>
        <v>982</v>
      </c>
      <c r="C994" t="str">
        <f ca="1">IFERROR(VLOOKUP(B994,'SKT LİSTESİ'!F:F,1,0),"")</f>
        <v/>
      </c>
      <c r="E994" s="128" t="str">
        <f ca="1">IFERROR(IF($C994="","",VLOOKUP(FİLTRE!$C994,'SKT LİSTESİ'!$F:$S,5,0)),"")</f>
        <v/>
      </c>
      <c r="F994" s="129" t="str">
        <f ca="1">IFERROR(IF($C994="","",VLOOKUP(FİLTRE!$C994,'SKT LİSTESİ'!$F:$S,7,0)),"")</f>
        <v/>
      </c>
      <c r="G994" s="130" t="str">
        <f ca="1">IFERROR(IF($C994="","",VLOOKUP(FİLTRE!$C994,'SKT LİSTESİ'!$F:$S,8,0)),"")</f>
        <v/>
      </c>
      <c r="H994" s="131" t="str">
        <f ca="1">IF(E994="","",IF($C994="","",VLOOKUP(FİLTRE!$C994,'SKT LİSTESİ'!$F:$S,9,0)))</f>
        <v/>
      </c>
      <c r="I994" s="132" t="str">
        <f ca="1">IFERROR(IF($C994="","",VLOOKUP(FİLTRE!$C994,'SKT LİSTESİ'!$F:$S,10,0)),"")</f>
        <v/>
      </c>
      <c r="J994" s="133" t="str">
        <f ca="1">IFERROR(IF($C994="","",VLOOKUP(FİLTRE!$C994,'SKT LİSTESİ'!$F:$S,11,0)),"")</f>
        <v/>
      </c>
      <c r="K994" s="134" t="str">
        <f ca="1">IFERROR(IF($C994="","",VLOOKUP(FİLTRE!$C994,'SKT LİSTESİ'!$F:$S,12,0)),"")</f>
        <v/>
      </c>
      <c r="L994" s="134" t="str">
        <f ca="1">IFERROR(IF($C994="","",VLOOKUP(FİLTRE!$C994,'SKT LİSTESİ'!$F:$S,13,0)),"")</f>
        <v/>
      </c>
      <c r="M994" s="135" t="str">
        <f ca="1">IFERROR(IF($C994="","",VLOOKUP(FİLTRE!$C994,'SKT LİSTESİ'!$F:$AJ,14,0)),"")</f>
        <v/>
      </c>
      <c r="N994" s="31" t="str">
        <f ca="1">IFERROR(IF($C994="","",VLOOKUP(FİLTRE!$C994,'SKT LİSTESİ'!$F:$AJ,22,0)),"")</f>
        <v/>
      </c>
      <c r="O994" s="136" t="str">
        <f ca="1">IFERROR(IF($C994="","",VLOOKUP(FİLTRE!$C994,'SKT LİSTESİ'!$F:$AJ,23,0)),"")</f>
        <v/>
      </c>
      <c r="P994" s="31"/>
      <c r="Q994" s="31"/>
      <c r="R994" s="137" t="str">
        <f ca="1">(IFERROR(IF($C994="","",VLOOKUP(FİLTRE!$C994,'SKT LİSTESİ'!$F:$AJ,15,0)),""))</f>
        <v/>
      </c>
      <c r="S994" s="138" t="str">
        <f ca="1">IFERROR(IF($C994="","",VLOOKUP(FİLTRE!$C994,'SKT LİSTESİ'!$F:$AJ,16,0)),"")</f>
        <v/>
      </c>
      <c r="AF994" s="179" t="str">
        <f t="shared" ca="1" si="62"/>
        <v/>
      </c>
      <c r="AG994" s="179">
        <f t="shared" ca="1" si="63"/>
        <v>0</v>
      </c>
      <c r="AH994" s="179">
        <f t="shared" ca="1" si="64"/>
        <v>0</v>
      </c>
    </row>
    <row r="995" spans="2:34" ht="15.75" x14ac:dyDescent="0.25">
      <c r="B995">
        <f t="shared" ca="1" si="61"/>
        <v>983</v>
      </c>
      <c r="C995" t="str">
        <f ca="1">IFERROR(VLOOKUP(B995,'SKT LİSTESİ'!F:F,1,0),"")</f>
        <v/>
      </c>
      <c r="E995" s="128" t="str">
        <f ca="1">IFERROR(IF($C995="","",VLOOKUP(FİLTRE!$C995,'SKT LİSTESİ'!$F:$S,5,0)),"")</f>
        <v/>
      </c>
      <c r="F995" s="129" t="str">
        <f ca="1">IFERROR(IF($C995="","",VLOOKUP(FİLTRE!$C995,'SKT LİSTESİ'!$F:$S,7,0)),"")</f>
        <v/>
      </c>
      <c r="G995" s="130" t="str">
        <f ca="1">IFERROR(IF($C995="","",VLOOKUP(FİLTRE!$C995,'SKT LİSTESİ'!$F:$S,8,0)),"")</f>
        <v/>
      </c>
      <c r="H995" s="131" t="str">
        <f ca="1">IF(E995="","",IF($C995="","",VLOOKUP(FİLTRE!$C995,'SKT LİSTESİ'!$F:$S,9,0)))</f>
        <v/>
      </c>
      <c r="I995" s="132" t="str">
        <f ca="1">IFERROR(IF($C995="","",VLOOKUP(FİLTRE!$C995,'SKT LİSTESİ'!$F:$S,10,0)),"")</f>
        <v/>
      </c>
      <c r="J995" s="133" t="str">
        <f ca="1">IFERROR(IF($C995="","",VLOOKUP(FİLTRE!$C995,'SKT LİSTESİ'!$F:$S,11,0)),"")</f>
        <v/>
      </c>
      <c r="K995" s="134" t="str">
        <f ca="1">IFERROR(IF($C995="","",VLOOKUP(FİLTRE!$C995,'SKT LİSTESİ'!$F:$S,12,0)),"")</f>
        <v/>
      </c>
      <c r="L995" s="134" t="str">
        <f ca="1">IFERROR(IF($C995="","",VLOOKUP(FİLTRE!$C995,'SKT LİSTESİ'!$F:$S,13,0)),"")</f>
        <v/>
      </c>
      <c r="M995" s="135" t="str">
        <f ca="1">IFERROR(IF($C995="","",VLOOKUP(FİLTRE!$C995,'SKT LİSTESİ'!$F:$AJ,14,0)),"")</f>
        <v/>
      </c>
      <c r="N995" s="31" t="str">
        <f ca="1">IFERROR(IF($C995="","",VLOOKUP(FİLTRE!$C995,'SKT LİSTESİ'!$F:$AJ,22,0)),"")</f>
        <v/>
      </c>
      <c r="O995" s="136" t="str">
        <f ca="1">IFERROR(IF($C995="","",VLOOKUP(FİLTRE!$C995,'SKT LİSTESİ'!$F:$AJ,23,0)),"")</f>
        <v/>
      </c>
      <c r="P995" s="31"/>
      <c r="Q995" s="31"/>
      <c r="R995" s="137" t="str">
        <f ca="1">(IFERROR(IF($C995="","",VLOOKUP(FİLTRE!$C995,'SKT LİSTESİ'!$F:$AJ,15,0)),""))</f>
        <v/>
      </c>
      <c r="S995" s="138" t="str">
        <f ca="1">IFERROR(IF($C995="","",VLOOKUP(FİLTRE!$C995,'SKT LİSTESİ'!$F:$AJ,16,0)),"")</f>
        <v/>
      </c>
      <c r="AF995" s="179" t="str">
        <f t="shared" ca="1" si="62"/>
        <v/>
      </c>
      <c r="AG995" s="179">
        <f t="shared" ca="1" si="63"/>
        <v>0</v>
      </c>
      <c r="AH995" s="179">
        <f t="shared" ca="1" si="64"/>
        <v>0</v>
      </c>
    </row>
    <row r="996" spans="2:34" ht="15.75" x14ac:dyDescent="0.25">
      <c r="B996">
        <f t="shared" ca="1" si="61"/>
        <v>984</v>
      </c>
      <c r="C996" t="str">
        <f ca="1">IFERROR(VLOOKUP(B996,'SKT LİSTESİ'!F:F,1,0),"")</f>
        <v/>
      </c>
      <c r="E996" s="128" t="str">
        <f ca="1">IFERROR(IF($C996="","",VLOOKUP(FİLTRE!$C996,'SKT LİSTESİ'!$F:$S,5,0)),"")</f>
        <v/>
      </c>
      <c r="F996" s="129" t="str">
        <f ca="1">IFERROR(IF($C996="","",VLOOKUP(FİLTRE!$C996,'SKT LİSTESİ'!$F:$S,7,0)),"")</f>
        <v/>
      </c>
      <c r="G996" s="130" t="str">
        <f ca="1">IFERROR(IF($C996="","",VLOOKUP(FİLTRE!$C996,'SKT LİSTESİ'!$F:$S,8,0)),"")</f>
        <v/>
      </c>
      <c r="H996" s="131" t="str">
        <f ca="1">IF(E996="","",IF($C996="","",VLOOKUP(FİLTRE!$C996,'SKT LİSTESİ'!$F:$S,9,0)))</f>
        <v/>
      </c>
      <c r="I996" s="132" t="str">
        <f ca="1">IFERROR(IF($C996="","",VLOOKUP(FİLTRE!$C996,'SKT LİSTESİ'!$F:$S,10,0)),"")</f>
        <v/>
      </c>
      <c r="J996" s="133" t="str">
        <f ca="1">IFERROR(IF($C996="","",VLOOKUP(FİLTRE!$C996,'SKT LİSTESİ'!$F:$S,11,0)),"")</f>
        <v/>
      </c>
      <c r="K996" s="134" t="str">
        <f ca="1">IFERROR(IF($C996="","",VLOOKUP(FİLTRE!$C996,'SKT LİSTESİ'!$F:$S,12,0)),"")</f>
        <v/>
      </c>
      <c r="L996" s="134" t="str">
        <f ca="1">IFERROR(IF($C996="","",VLOOKUP(FİLTRE!$C996,'SKT LİSTESİ'!$F:$S,13,0)),"")</f>
        <v/>
      </c>
      <c r="M996" s="135" t="str">
        <f ca="1">IFERROR(IF($C996="","",VLOOKUP(FİLTRE!$C996,'SKT LİSTESİ'!$F:$AJ,14,0)),"")</f>
        <v/>
      </c>
      <c r="N996" s="31" t="str">
        <f ca="1">IFERROR(IF($C996="","",VLOOKUP(FİLTRE!$C996,'SKT LİSTESİ'!$F:$AJ,22,0)),"")</f>
        <v/>
      </c>
      <c r="O996" s="136" t="str">
        <f ca="1">IFERROR(IF($C996="","",VLOOKUP(FİLTRE!$C996,'SKT LİSTESİ'!$F:$AJ,23,0)),"")</f>
        <v/>
      </c>
      <c r="P996" s="31"/>
      <c r="Q996" s="31"/>
      <c r="R996" s="137" t="str">
        <f ca="1">(IFERROR(IF($C996="","",VLOOKUP(FİLTRE!$C996,'SKT LİSTESİ'!$F:$AJ,15,0)),""))</f>
        <v/>
      </c>
      <c r="S996" s="138" t="str">
        <f ca="1">IFERROR(IF($C996="","",VLOOKUP(FİLTRE!$C996,'SKT LİSTESİ'!$F:$AJ,16,0)),"")</f>
        <v/>
      </c>
      <c r="AF996" s="179" t="str">
        <f t="shared" ca="1" si="62"/>
        <v/>
      </c>
      <c r="AG996" s="179">
        <f t="shared" ca="1" si="63"/>
        <v>0</v>
      </c>
      <c r="AH996" s="179">
        <f t="shared" ca="1" si="64"/>
        <v>0</v>
      </c>
    </row>
    <row r="997" spans="2:34" ht="15.75" x14ac:dyDescent="0.25">
      <c r="B997">
        <f t="shared" ca="1" si="61"/>
        <v>985</v>
      </c>
      <c r="C997" t="str">
        <f ca="1">IFERROR(VLOOKUP(B997,'SKT LİSTESİ'!F:F,1,0),"")</f>
        <v/>
      </c>
      <c r="E997" s="128" t="str">
        <f ca="1">IFERROR(IF($C997="","",VLOOKUP(FİLTRE!$C997,'SKT LİSTESİ'!$F:$S,5,0)),"")</f>
        <v/>
      </c>
      <c r="F997" s="129" t="str">
        <f ca="1">IFERROR(IF($C997="","",VLOOKUP(FİLTRE!$C997,'SKT LİSTESİ'!$F:$S,7,0)),"")</f>
        <v/>
      </c>
      <c r="G997" s="130" t="str">
        <f ca="1">IFERROR(IF($C997="","",VLOOKUP(FİLTRE!$C997,'SKT LİSTESİ'!$F:$S,8,0)),"")</f>
        <v/>
      </c>
      <c r="H997" s="131" t="str">
        <f ca="1">IF(E997="","",IF($C997="","",VLOOKUP(FİLTRE!$C997,'SKT LİSTESİ'!$F:$S,9,0)))</f>
        <v/>
      </c>
      <c r="I997" s="132" t="str">
        <f ca="1">IFERROR(IF($C997="","",VLOOKUP(FİLTRE!$C997,'SKT LİSTESİ'!$F:$S,10,0)),"")</f>
        <v/>
      </c>
      <c r="J997" s="133" t="str">
        <f ca="1">IFERROR(IF($C997="","",VLOOKUP(FİLTRE!$C997,'SKT LİSTESİ'!$F:$S,11,0)),"")</f>
        <v/>
      </c>
      <c r="K997" s="134" t="str">
        <f ca="1">IFERROR(IF($C997="","",VLOOKUP(FİLTRE!$C997,'SKT LİSTESİ'!$F:$S,12,0)),"")</f>
        <v/>
      </c>
      <c r="L997" s="134" t="str">
        <f ca="1">IFERROR(IF($C997="","",VLOOKUP(FİLTRE!$C997,'SKT LİSTESİ'!$F:$S,13,0)),"")</f>
        <v/>
      </c>
      <c r="M997" s="135" t="str">
        <f ca="1">IFERROR(IF($C997="","",VLOOKUP(FİLTRE!$C997,'SKT LİSTESİ'!$F:$AJ,14,0)),"")</f>
        <v/>
      </c>
      <c r="N997" s="31" t="str">
        <f ca="1">IFERROR(IF($C997="","",VLOOKUP(FİLTRE!$C997,'SKT LİSTESİ'!$F:$AJ,22,0)),"")</f>
        <v/>
      </c>
      <c r="O997" s="136" t="str">
        <f ca="1">IFERROR(IF($C997="","",VLOOKUP(FİLTRE!$C997,'SKT LİSTESİ'!$F:$AJ,23,0)),"")</f>
        <v/>
      </c>
      <c r="P997" s="31"/>
      <c r="Q997" s="31"/>
      <c r="R997" s="137" t="str">
        <f ca="1">(IFERROR(IF($C997="","",VLOOKUP(FİLTRE!$C997,'SKT LİSTESİ'!$F:$AJ,15,0)),""))</f>
        <v/>
      </c>
      <c r="S997" s="138" t="str">
        <f ca="1">IFERROR(IF($C997="","",VLOOKUP(FİLTRE!$C997,'SKT LİSTESİ'!$F:$AJ,16,0)),"")</f>
        <v/>
      </c>
      <c r="AF997" s="179" t="str">
        <f t="shared" ca="1" si="62"/>
        <v/>
      </c>
      <c r="AG997" s="179">
        <f t="shared" ca="1" si="63"/>
        <v>0</v>
      </c>
      <c r="AH997" s="179">
        <f t="shared" ca="1" si="64"/>
        <v>0</v>
      </c>
    </row>
    <row r="998" spans="2:34" ht="15.75" x14ac:dyDescent="0.25">
      <c r="B998">
        <f t="shared" ca="1" si="61"/>
        <v>986</v>
      </c>
      <c r="C998" t="str">
        <f ca="1">IFERROR(VLOOKUP(B998,'SKT LİSTESİ'!F:F,1,0),"")</f>
        <v/>
      </c>
      <c r="E998" s="128" t="str">
        <f ca="1">IFERROR(IF($C998="","",VLOOKUP(FİLTRE!$C998,'SKT LİSTESİ'!$F:$S,5,0)),"")</f>
        <v/>
      </c>
      <c r="F998" s="129" t="str">
        <f ca="1">IFERROR(IF($C998="","",VLOOKUP(FİLTRE!$C998,'SKT LİSTESİ'!$F:$S,7,0)),"")</f>
        <v/>
      </c>
      <c r="G998" s="130" t="str">
        <f ca="1">IFERROR(IF($C998="","",VLOOKUP(FİLTRE!$C998,'SKT LİSTESİ'!$F:$S,8,0)),"")</f>
        <v/>
      </c>
      <c r="H998" s="131" t="str">
        <f ca="1">IF(E998="","",IF($C998="","",VLOOKUP(FİLTRE!$C998,'SKT LİSTESİ'!$F:$S,9,0)))</f>
        <v/>
      </c>
      <c r="I998" s="132" t="str">
        <f ca="1">IFERROR(IF($C998="","",VLOOKUP(FİLTRE!$C998,'SKT LİSTESİ'!$F:$S,10,0)),"")</f>
        <v/>
      </c>
      <c r="J998" s="133" t="str">
        <f ca="1">IFERROR(IF($C998="","",VLOOKUP(FİLTRE!$C998,'SKT LİSTESİ'!$F:$S,11,0)),"")</f>
        <v/>
      </c>
      <c r="K998" s="134" t="str">
        <f ca="1">IFERROR(IF($C998="","",VLOOKUP(FİLTRE!$C998,'SKT LİSTESİ'!$F:$S,12,0)),"")</f>
        <v/>
      </c>
      <c r="L998" s="134" t="str">
        <f ca="1">IFERROR(IF($C998="","",VLOOKUP(FİLTRE!$C998,'SKT LİSTESİ'!$F:$S,13,0)),"")</f>
        <v/>
      </c>
      <c r="M998" s="135" t="str">
        <f ca="1">IFERROR(IF($C998="","",VLOOKUP(FİLTRE!$C998,'SKT LİSTESİ'!$F:$AJ,14,0)),"")</f>
        <v/>
      </c>
      <c r="N998" s="31" t="str">
        <f ca="1">IFERROR(IF($C998="","",VLOOKUP(FİLTRE!$C998,'SKT LİSTESİ'!$F:$AJ,22,0)),"")</f>
        <v/>
      </c>
      <c r="O998" s="136" t="str">
        <f ca="1">IFERROR(IF($C998="","",VLOOKUP(FİLTRE!$C998,'SKT LİSTESİ'!$F:$AJ,23,0)),"")</f>
        <v/>
      </c>
      <c r="P998" s="31"/>
      <c r="Q998" s="31"/>
      <c r="R998" s="137" t="str">
        <f ca="1">(IFERROR(IF($C998="","",VLOOKUP(FİLTRE!$C998,'SKT LİSTESİ'!$F:$AJ,15,0)),""))</f>
        <v/>
      </c>
      <c r="S998" s="138" t="str">
        <f ca="1">IFERROR(IF($C998="","",VLOOKUP(FİLTRE!$C998,'SKT LİSTESİ'!$F:$AJ,16,0)),"")</f>
        <v/>
      </c>
      <c r="AF998" s="179" t="str">
        <f t="shared" ca="1" si="62"/>
        <v/>
      </c>
      <c r="AG998" s="179">
        <f t="shared" ca="1" si="63"/>
        <v>0</v>
      </c>
      <c r="AH998" s="179">
        <f t="shared" ca="1" si="64"/>
        <v>0</v>
      </c>
    </row>
    <row r="999" spans="2:34" ht="15.75" x14ac:dyDescent="0.25">
      <c r="B999">
        <f t="shared" ca="1" si="61"/>
        <v>987</v>
      </c>
      <c r="C999" t="str">
        <f ca="1">IFERROR(VLOOKUP(B999,'SKT LİSTESİ'!F:F,1,0),"")</f>
        <v/>
      </c>
      <c r="E999" s="128" t="str">
        <f ca="1">IFERROR(IF($C999="","",VLOOKUP(FİLTRE!$C999,'SKT LİSTESİ'!$F:$S,5,0)),"")</f>
        <v/>
      </c>
      <c r="F999" s="129" t="str">
        <f ca="1">IFERROR(IF($C999="","",VLOOKUP(FİLTRE!$C999,'SKT LİSTESİ'!$F:$S,7,0)),"")</f>
        <v/>
      </c>
      <c r="G999" s="130" t="str">
        <f ca="1">IFERROR(IF($C999="","",VLOOKUP(FİLTRE!$C999,'SKT LİSTESİ'!$F:$S,8,0)),"")</f>
        <v/>
      </c>
      <c r="H999" s="131" t="str">
        <f ca="1">IF(E999="","",IF($C999="","",VLOOKUP(FİLTRE!$C999,'SKT LİSTESİ'!$F:$S,9,0)))</f>
        <v/>
      </c>
      <c r="I999" s="132" t="str">
        <f ca="1">IFERROR(IF($C999="","",VLOOKUP(FİLTRE!$C999,'SKT LİSTESİ'!$F:$S,10,0)),"")</f>
        <v/>
      </c>
      <c r="J999" s="133" t="str">
        <f ca="1">IFERROR(IF($C999="","",VLOOKUP(FİLTRE!$C999,'SKT LİSTESİ'!$F:$S,11,0)),"")</f>
        <v/>
      </c>
      <c r="K999" s="134" t="str">
        <f ca="1">IFERROR(IF($C999="","",VLOOKUP(FİLTRE!$C999,'SKT LİSTESİ'!$F:$S,12,0)),"")</f>
        <v/>
      </c>
      <c r="L999" s="134" t="str">
        <f ca="1">IFERROR(IF($C999="","",VLOOKUP(FİLTRE!$C999,'SKT LİSTESİ'!$F:$S,13,0)),"")</f>
        <v/>
      </c>
      <c r="M999" s="135" t="str">
        <f ca="1">IFERROR(IF($C999="","",VLOOKUP(FİLTRE!$C999,'SKT LİSTESİ'!$F:$AJ,14,0)),"")</f>
        <v/>
      </c>
      <c r="N999" s="31" t="str">
        <f ca="1">IFERROR(IF($C999="","",VLOOKUP(FİLTRE!$C999,'SKT LİSTESİ'!$F:$AJ,22,0)),"")</f>
        <v/>
      </c>
      <c r="O999" s="136" t="str">
        <f ca="1">IFERROR(IF($C999="","",VLOOKUP(FİLTRE!$C999,'SKT LİSTESİ'!$F:$AJ,23,0)),"")</f>
        <v/>
      </c>
      <c r="P999" s="31"/>
      <c r="Q999" s="31"/>
      <c r="R999" s="137" t="str">
        <f ca="1">(IFERROR(IF($C999="","",VLOOKUP(FİLTRE!$C999,'SKT LİSTESİ'!$F:$AJ,15,0)),""))</f>
        <v/>
      </c>
      <c r="S999" s="138" t="str">
        <f ca="1">IFERROR(IF($C999="","",VLOOKUP(FİLTRE!$C999,'SKT LİSTESİ'!$F:$AJ,16,0)),"")</f>
        <v/>
      </c>
      <c r="AF999" s="179" t="str">
        <f t="shared" ca="1" si="62"/>
        <v/>
      </c>
      <c r="AG999" s="179">
        <f t="shared" ca="1" si="63"/>
        <v>0</v>
      </c>
      <c r="AH999" s="179">
        <f t="shared" ca="1" si="64"/>
        <v>0</v>
      </c>
    </row>
    <row r="1000" spans="2:34" ht="15.75" x14ac:dyDescent="0.25">
      <c r="B1000">
        <f t="shared" ca="1" si="61"/>
        <v>988</v>
      </c>
      <c r="C1000" t="str">
        <f ca="1">IFERROR(VLOOKUP(B1000,'SKT LİSTESİ'!F:F,1,0),"")</f>
        <v/>
      </c>
      <c r="E1000" s="128" t="str">
        <f ca="1">IFERROR(IF($C1000="","",VLOOKUP(FİLTRE!$C1000,'SKT LİSTESİ'!$F:$S,5,0)),"")</f>
        <v/>
      </c>
      <c r="F1000" s="129" t="str">
        <f ca="1">IFERROR(IF($C1000="","",VLOOKUP(FİLTRE!$C1000,'SKT LİSTESİ'!$F:$S,7,0)),"")</f>
        <v/>
      </c>
      <c r="G1000" s="130" t="str">
        <f ca="1">IFERROR(IF($C1000="","",VLOOKUP(FİLTRE!$C1000,'SKT LİSTESİ'!$F:$S,8,0)),"")</f>
        <v/>
      </c>
      <c r="H1000" s="131" t="str">
        <f ca="1">IF(E1000="","",IF($C1000="","",VLOOKUP(FİLTRE!$C1000,'SKT LİSTESİ'!$F:$S,9,0)))</f>
        <v/>
      </c>
      <c r="I1000" s="132" t="str">
        <f ca="1">IFERROR(IF($C1000="","",VLOOKUP(FİLTRE!$C1000,'SKT LİSTESİ'!$F:$S,10,0)),"")</f>
        <v/>
      </c>
      <c r="J1000" s="133" t="str">
        <f ca="1">IFERROR(IF($C1000="","",VLOOKUP(FİLTRE!$C1000,'SKT LİSTESİ'!$F:$S,11,0)),"")</f>
        <v/>
      </c>
      <c r="K1000" s="134" t="str">
        <f ca="1">IFERROR(IF($C1000="","",VLOOKUP(FİLTRE!$C1000,'SKT LİSTESİ'!$F:$S,12,0)),"")</f>
        <v/>
      </c>
      <c r="L1000" s="134" t="str">
        <f ca="1">IFERROR(IF($C1000="","",VLOOKUP(FİLTRE!$C1000,'SKT LİSTESİ'!$F:$S,13,0)),"")</f>
        <v/>
      </c>
      <c r="M1000" s="135" t="str">
        <f ca="1">IFERROR(IF($C1000="","",VLOOKUP(FİLTRE!$C1000,'SKT LİSTESİ'!$F:$AJ,14,0)),"")</f>
        <v/>
      </c>
      <c r="N1000" s="31" t="str">
        <f ca="1">IFERROR(IF($C1000="","",VLOOKUP(FİLTRE!$C1000,'SKT LİSTESİ'!$F:$AJ,22,0)),"")</f>
        <v/>
      </c>
      <c r="O1000" s="136" t="str">
        <f ca="1">IFERROR(IF($C1000="","",VLOOKUP(FİLTRE!$C1000,'SKT LİSTESİ'!$F:$AJ,23,0)),"")</f>
        <v/>
      </c>
      <c r="P1000" s="31"/>
      <c r="Q1000" s="31"/>
      <c r="R1000" s="137" t="str">
        <f ca="1">(IFERROR(IF($C1000="","",VLOOKUP(FİLTRE!$C1000,'SKT LİSTESİ'!$F:$AJ,15,0)),""))</f>
        <v/>
      </c>
      <c r="S1000" s="138" t="str">
        <f ca="1">IFERROR(IF($C1000="","",VLOOKUP(FİLTRE!$C1000,'SKT LİSTESİ'!$F:$AJ,16,0)),"")</f>
        <v/>
      </c>
      <c r="AF1000" s="179" t="str">
        <f t="shared" ca="1" si="62"/>
        <v/>
      </c>
      <c r="AG1000" s="179">
        <f t="shared" ca="1" si="63"/>
        <v>0</v>
      </c>
      <c r="AH1000" s="179">
        <f t="shared" ca="1" si="64"/>
        <v>0</v>
      </c>
    </row>
    <row r="1001" spans="2:34" ht="15.75" x14ac:dyDescent="0.25">
      <c r="B1001">
        <f t="shared" ca="1" si="61"/>
        <v>989</v>
      </c>
      <c r="C1001" t="str">
        <f ca="1">IFERROR(VLOOKUP(B1001,'SKT LİSTESİ'!F:F,1,0),"")</f>
        <v/>
      </c>
      <c r="E1001" s="128" t="str">
        <f ca="1">IFERROR(IF($C1001="","",VLOOKUP(FİLTRE!$C1001,'SKT LİSTESİ'!$F:$S,5,0)),"")</f>
        <v/>
      </c>
      <c r="F1001" s="129" t="str">
        <f ca="1">IFERROR(IF($C1001="","",VLOOKUP(FİLTRE!$C1001,'SKT LİSTESİ'!$F:$S,7,0)),"")</f>
        <v/>
      </c>
      <c r="G1001" s="130" t="str">
        <f ca="1">IFERROR(IF($C1001="","",VLOOKUP(FİLTRE!$C1001,'SKT LİSTESİ'!$F:$S,8,0)),"")</f>
        <v/>
      </c>
      <c r="H1001" s="131" t="str">
        <f ca="1">IF(E1001="","",IF($C1001="","",VLOOKUP(FİLTRE!$C1001,'SKT LİSTESİ'!$F:$S,9,0)))</f>
        <v/>
      </c>
      <c r="I1001" s="132" t="str">
        <f ca="1">IFERROR(IF($C1001="","",VLOOKUP(FİLTRE!$C1001,'SKT LİSTESİ'!$F:$S,10,0)),"")</f>
        <v/>
      </c>
      <c r="J1001" s="133" t="str">
        <f ca="1">IFERROR(IF($C1001="","",VLOOKUP(FİLTRE!$C1001,'SKT LİSTESİ'!$F:$S,11,0)),"")</f>
        <v/>
      </c>
      <c r="K1001" s="134" t="str">
        <f ca="1">IFERROR(IF($C1001="","",VLOOKUP(FİLTRE!$C1001,'SKT LİSTESİ'!$F:$S,12,0)),"")</f>
        <v/>
      </c>
      <c r="L1001" s="134" t="str">
        <f ca="1">IFERROR(IF($C1001="","",VLOOKUP(FİLTRE!$C1001,'SKT LİSTESİ'!$F:$S,13,0)),"")</f>
        <v/>
      </c>
      <c r="M1001" s="135" t="str">
        <f ca="1">IFERROR(IF($C1001="","",VLOOKUP(FİLTRE!$C1001,'SKT LİSTESİ'!$F:$AJ,14,0)),"")</f>
        <v/>
      </c>
      <c r="N1001" s="31" t="str">
        <f ca="1">IFERROR(IF($C1001="","",VLOOKUP(FİLTRE!$C1001,'SKT LİSTESİ'!$F:$AJ,22,0)),"")</f>
        <v/>
      </c>
      <c r="O1001" s="136" t="str">
        <f ca="1">IFERROR(IF($C1001="","",VLOOKUP(FİLTRE!$C1001,'SKT LİSTESİ'!$F:$AJ,23,0)),"")</f>
        <v/>
      </c>
      <c r="P1001" s="31"/>
      <c r="Q1001" s="31"/>
      <c r="R1001" s="137" t="str">
        <f ca="1">(IFERROR(IF($C1001="","",VLOOKUP(FİLTRE!$C1001,'SKT LİSTESİ'!$F:$AJ,15,0)),""))</f>
        <v/>
      </c>
      <c r="S1001" s="138" t="str">
        <f ca="1">IFERROR(IF($C1001="","",VLOOKUP(FİLTRE!$C1001,'SKT LİSTESİ'!$F:$AJ,16,0)),"")</f>
        <v/>
      </c>
      <c r="AF1001" s="179" t="str">
        <f t="shared" ca="1" si="62"/>
        <v/>
      </c>
      <c r="AG1001" s="179">
        <f t="shared" ca="1" si="63"/>
        <v>0</v>
      </c>
      <c r="AH1001" s="179">
        <f t="shared" ca="1" si="64"/>
        <v>0</v>
      </c>
    </row>
    <row r="1002" spans="2:34" ht="15.75" x14ac:dyDescent="0.25">
      <c r="B1002">
        <f t="shared" ca="1" si="61"/>
        <v>990</v>
      </c>
      <c r="C1002" t="str">
        <f ca="1">IFERROR(VLOOKUP(B1002,'SKT LİSTESİ'!F:F,1,0),"")</f>
        <v/>
      </c>
      <c r="E1002" s="128" t="str">
        <f ca="1">IFERROR(IF($C1002="","",VLOOKUP(FİLTRE!$C1002,'SKT LİSTESİ'!$F:$S,5,0)),"")</f>
        <v/>
      </c>
      <c r="F1002" s="129" t="str">
        <f ca="1">IFERROR(IF($C1002="","",VLOOKUP(FİLTRE!$C1002,'SKT LİSTESİ'!$F:$S,7,0)),"")</f>
        <v/>
      </c>
      <c r="G1002" s="130" t="str">
        <f ca="1">IFERROR(IF($C1002="","",VLOOKUP(FİLTRE!$C1002,'SKT LİSTESİ'!$F:$S,8,0)),"")</f>
        <v/>
      </c>
      <c r="H1002" s="131" t="str">
        <f ca="1">IF(E1002="","",IF($C1002="","",VLOOKUP(FİLTRE!$C1002,'SKT LİSTESİ'!$F:$S,9,0)))</f>
        <v/>
      </c>
      <c r="I1002" s="132" t="str">
        <f ca="1">IFERROR(IF($C1002="","",VLOOKUP(FİLTRE!$C1002,'SKT LİSTESİ'!$F:$S,10,0)),"")</f>
        <v/>
      </c>
      <c r="J1002" s="133" t="str">
        <f ca="1">IFERROR(IF($C1002="","",VLOOKUP(FİLTRE!$C1002,'SKT LİSTESİ'!$F:$S,11,0)),"")</f>
        <v/>
      </c>
      <c r="K1002" s="134" t="str">
        <f ca="1">IFERROR(IF($C1002="","",VLOOKUP(FİLTRE!$C1002,'SKT LİSTESİ'!$F:$S,12,0)),"")</f>
        <v/>
      </c>
      <c r="L1002" s="134" t="str">
        <f ca="1">IFERROR(IF($C1002="","",VLOOKUP(FİLTRE!$C1002,'SKT LİSTESİ'!$F:$S,13,0)),"")</f>
        <v/>
      </c>
      <c r="M1002" s="135" t="str">
        <f ca="1">IFERROR(IF($C1002="","",VLOOKUP(FİLTRE!$C1002,'SKT LİSTESİ'!$F:$AJ,14,0)),"")</f>
        <v/>
      </c>
      <c r="N1002" s="31" t="str">
        <f ca="1">IFERROR(IF($C1002="","",VLOOKUP(FİLTRE!$C1002,'SKT LİSTESİ'!$F:$AJ,22,0)),"")</f>
        <v/>
      </c>
      <c r="O1002" s="136" t="str">
        <f ca="1">IFERROR(IF($C1002="","",VLOOKUP(FİLTRE!$C1002,'SKT LİSTESİ'!$F:$AJ,23,0)),"")</f>
        <v/>
      </c>
      <c r="P1002" s="31"/>
      <c r="Q1002" s="31"/>
      <c r="R1002" s="137" t="str">
        <f ca="1">(IFERROR(IF($C1002="","",VLOOKUP(FİLTRE!$C1002,'SKT LİSTESİ'!$F:$AJ,15,0)),""))</f>
        <v/>
      </c>
      <c r="S1002" s="138" t="str">
        <f ca="1">IFERROR(IF($C1002="","",VLOOKUP(FİLTRE!$C1002,'SKT LİSTESİ'!$F:$AJ,16,0)),"")</f>
        <v/>
      </c>
      <c r="AF1002" s="179" t="str">
        <f t="shared" ca="1" si="62"/>
        <v/>
      </c>
      <c r="AG1002" s="179">
        <f t="shared" ca="1" si="63"/>
        <v>0</v>
      </c>
      <c r="AH1002" s="179">
        <f t="shared" ca="1" si="64"/>
        <v>0</v>
      </c>
    </row>
    <row r="1003" spans="2:34" ht="15.75" x14ac:dyDescent="0.25">
      <c r="B1003">
        <f t="shared" ca="1" si="61"/>
        <v>991</v>
      </c>
      <c r="C1003" t="str">
        <f ca="1">IFERROR(VLOOKUP(B1003,'SKT LİSTESİ'!F:F,1,0),"")</f>
        <v/>
      </c>
      <c r="E1003" s="128" t="str">
        <f ca="1">IFERROR(IF($C1003="","",VLOOKUP(FİLTRE!$C1003,'SKT LİSTESİ'!$F:$S,5,0)),"")</f>
        <v/>
      </c>
      <c r="F1003" s="129" t="str">
        <f ca="1">IFERROR(IF($C1003="","",VLOOKUP(FİLTRE!$C1003,'SKT LİSTESİ'!$F:$S,7,0)),"")</f>
        <v/>
      </c>
      <c r="G1003" s="130" t="str">
        <f ca="1">IFERROR(IF($C1003="","",VLOOKUP(FİLTRE!$C1003,'SKT LİSTESİ'!$F:$S,8,0)),"")</f>
        <v/>
      </c>
      <c r="H1003" s="131" t="str">
        <f ca="1">IF(E1003="","",IF($C1003="","",VLOOKUP(FİLTRE!$C1003,'SKT LİSTESİ'!$F:$S,9,0)))</f>
        <v/>
      </c>
      <c r="I1003" s="132" t="str">
        <f ca="1">IFERROR(IF($C1003="","",VLOOKUP(FİLTRE!$C1003,'SKT LİSTESİ'!$F:$S,10,0)),"")</f>
        <v/>
      </c>
      <c r="J1003" s="133" t="str">
        <f ca="1">IFERROR(IF($C1003="","",VLOOKUP(FİLTRE!$C1003,'SKT LİSTESİ'!$F:$S,11,0)),"")</f>
        <v/>
      </c>
      <c r="K1003" s="134" t="str">
        <f ca="1">IFERROR(IF($C1003="","",VLOOKUP(FİLTRE!$C1003,'SKT LİSTESİ'!$F:$S,12,0)),"")</f>
        <v/>
      </c>
      <c r="L1003" s="134" t="str">
        <f ca="1">IFERROR(IF($C1003="","",VLOOKUP(FİLTRE!$C1003,'SKT LİSTESİ'!$F:$S,13,0)),"")</f>
        <v/>
      </c>
      <c r="M1003" s="135" t="str">
        <f ca="1">IFERROR(IF($C1003="","",VLOOKUP(FİLTRE!$C1003,'SKT LİSTESİ'!$F:$AJ,14,0)),"")</f>
        <v/>
      </c>
      <c r="N1003" s="31" t="str">
        <f ca="1">IFERROR(IF($C1003="","",VLOOKUP(FİLTRE!$C1003,'SKT LİSTESİ'!$F:$AJ,22,0)),"")</f>
        <v/>
      </c>
      <c r="O1003" s="136" t="str">
        <f ca="1">IFERROR(IF($C1003="","",VLOOKUP(FİLTRE!$C1003,'SKT LİSTESİ'!$F:$AJ,23,0)),"")</f>
        <v/>
      </c>
      <c r="P1003" s="31"/>
      <c r="Q1003" s="31"/>
      <c r="R1003" s="137" t="str">
        <f ca="1">(IFERROR(IF($C1003="","",VLOOKUP(FİLTRE!$C1003,'SKT LİSTESİ'!$F:$AJ,15,0)),""))</f>
        <v/>
      </c>
      <c r="S1003" s="138" t="str">
        <f ca="1">IFERROR(IF($C1003="","",VLOOKUP(FİLTRE!$C1003,'SKT LİSTESİ'!$F:$AJ,16,0)),"")</f>
        <v/>
      </c>
      <c r="AF1003" s="179" t="str">
        <f t="shared" ca="1" si="62"/>
        <v/>
      </c>
      <c r="AG1003" s="179">
        <f t="shared" ca="1" si="63"/>
        <v>0</v>
      </c>
      <c r="AH1003" s="179">
        <f t="shared" ca="1" si="64"/>
        <v>0</v>
      </c>
    </row>
    <row r="1004" spans="2:34" ht="15.75" x14ac:dyDescent="0.25">
      <c r="B1004">
        <f t="shared" ca="1" si="61"/>
        <v>992</v>
      </c>
      <c r="C1004" t="str">
        <f ca="1">IFERROR(VLOOKUP(B1004,'SKT LİSTESİ'!F:F,1,0),"")</f>
        <v/>
      </c>
      <c r="E1004" s="128" t="str">
        <f ca="1">IFERROR(IF($C1004="","",VLOOKUP(FİLTRE!$C1004,'SKT LİSTESİ'!$F:$S,5,0)),"")</f>
        <v/>
      </c>
      <c r="F1004" s="129" t="str">
        <f ca="1">IFERROR(IF($C1004="","",VLOOKUP(FİLTRE!$C1004,'SKT LİSTESİ'!$F:$S,7,0)),"")</f>
        <v/>
      </c>
      <c r="G1004" s="130" t="str">
        <f ca="1">IFERROR(IF($C1004="","",VLOOKUP(FİLTRE!$C1004,'SKT LİSTESİ'!$F:$S,8,0)),"")</f>
        <v/>
      </c>
      <c r="H1004" s="131" t="str">
        <f ca="1">IF(E1004="","",IF($C1004="","",VLOOKUP(FİLTRE!$C1004,'SKT LİSTESİ'!$F:$S,9,0)))</f>
        <v/>
      </c>
      <c r="I1004" s="132" t="str">
        <f ca="1">IFERROR(IF($C1004="","",VLOOKUP(FİLTRE!$C1004,'SKT LİSTESİ'!$F:$S,10,0)),"")</f>
        <v/>
      </c>
      <c r="J1004" s="133" t="str">
        <f ca="1">IFERROR(IF($C1004="","",VLOOKUP(FİLTRE!$C1004,'SKT LİSTESİ'!$F:$S,11,0)),"")</f>
        <v/>
      </c>
      <c r="K1004" s="134" t="str">
        <f ca="1">IFERROR(IF($C1004="","",VLOOKUP(FİLTRE!$C1004,'SKT LİSTESİ'!$F:$S,12,0)),"")</f>
        <v/>
      </c>
      <c r="L1004" s="134" t="str">
        <f ca="1">IFERROR(IF($C1004="","",VLOOKUP(FİLTRE!$C1004,'SKT LİSTESİ'!$F:$S,13,0)),"")</f>
        <v/>
      </c>
      <c r="M1004" s="135" t="str">
        <f ca="1">IFERROR(IF($C1004="","",VLOOKUP(FİLTRE!$C1004,'SKT LİSTESİ'!$F:$AJ,14,0)),"")</f>
        <v/>
      </c>
      <c r="N1004" s="31" t="str">
        <f ca="1">IFERROR(IF($C1004="","",VLOOKUP(FİLTRE!$C1004,'SKT LİSTESİ'!$F:$AJ,22,0)),"")</f>
        <v/>
      </c>
      <c r="O1004" s="136" t="str">
        <f ca="1">IFERROR(IF($C1004="","",VLOOKUP(FİLTRE!$C1004,'SKT LİSTESİ'!$F:$AJ,23,0)),"")</f>
        <v/>
      </c>
      <c r="P1004" s="31"/>
      <c r="Q1004" s="31"/>
      <c r="R1004" s="137" t="str">
        <f ca="1">(IFERROR(IF($C1004="","",VLOOKUP(FİLTRE!$C1004,'SKT LİSTESİ'!$F:$AJ,15,0)),""))</f>
        <v/>
      </c>
      <c r="S1004" s="138" t="str">
        <f ca="1">IFERROR(IF($C1004="","",VLOOKUP(FİLTRE!$C1004,'SKT LİSTESİ'!$F:$AJ,16,0)),"")</f>
        <v/>
      </c>
      <c r="AF1004" s="179" t="str">
        <f t="shared" ca="1" si="62"/>
        <v/>
      </c>
      <c r="AG1004" s="179">
        <f t="shared" ca="1" si="63"/>
        <v>0</v>
      </c>
      <c r="AH1004" s="179">
        <f t="shared" ca="1" si="64"/>
        <v>0</v>
      </c>
    </row>
    <row r="1005" spans="2:34" ht="15.75" x14ac:dyDescent="0.25">
      <c r="B1005">
        <f t="shared" ca="1" si="61"/>
        <v>993</v>
      </c>
      <c r="C1005" t="str">
        <f ca="1">IFERROR(VLOOKUP(B1005,'SKT LİSTESİ'!F:F,1,0),"")</f>
        <v/>
      </c>
      <c r="E1005" s="128" t="str">
        <f ca="1">IFERROR(IF($C1005="","",VLOOKUP(FİLTRE!$C1005,'SKT LİSTESİ'!$F:$S,5,0)),"")</f>
        <v/>
      </c>
      <c r="F1005" s="129" t="str">
        <f ca="1">IFERROR(IF($C1005="","",VLOOKUP(FİLTRE!$C1005,'SKT LİSTESİ'!$F:$S,7,0)),"")</f>
        <v/>
      </c>
      <c r="G1005" s="130" t="str">
        <f ca="1">IFERROR(IF($C1005="","",VLOOKUP(FİLTRE!$C1005,'SKT LİSTESİ'!$F:$S,8,0)),"")</f>
        <v/>
      </c>
      <c r="H1005" s="131" t="str">
        <f ca="1">IF(E1005="","",IF($C1005="","",VLOOKUP(FİLTRE!$C1005,'SKT LİSTESİ'!$F:$S,9,0)))</f>
        <v/>
      </c>
      <c r="I1005" s="132" t="str">
        <f ca="1">IFERROR(IF($C1005="","",VLOOKUP(FİLTRE!$C1005,'SKT LİSTESİ'!$F:$S,10,0)),"")</f>
        <v/>
      </c>
      <c r="J1005" s="133" t="str">
        <f ca="1">IFERROR(IF($C1005="","",VLOOKUP(FİLTRE!$C1005,'SKT LİSTESİ'!$F:$S,11,0)),"")</f>
        <v/>
      </c>
      <c r="K1005" s="134" t="str">
        <f ca="1">IFERROR(IF($C1005="","",VLOOKUP(FİLTRE!$C1005,'SKT LİSTESİ'!$F:$S,12,0)),"")</f>
        <v/>
      </c>
      <c r="L1005" s="134" t="str">
        <f ca="1">IFERROR(IF($C1005="","",VLOOKUP(FİLTRE!$C1005,'SKT LİSTESİ'!$F:$S,13,0)),"")</f>
        <v/>
      </c>
      <c r="M1005" s="135" t="str">
        <f ca="1">IFERROR(IF($C1005="","",VLOOKUP(FİLTRE!$C1005,'SKT LİSTESİ'!$F:$AJ,14,0)),"")</f>
        <v/>
      </c>
      <c r="N1005" s="31" t="str">
        <f ca="1">IFERROR(IF($C1005="","",VLOOKUP(FİLTRE!$C1005,'SKT LİSTESİ'!$F:$AJ,22,0)),"")</f>
        <v/>
      </c>
      <c r="O1005" s="136" t="str">
        <f ca="1">IFERROR(IF($C1005="","",VLOOKUP(FİLTRE!$C1005,'SKT LİSTESİ'!$F:$AJ,23,0)),"")</f>
        <v/>
      </c>
      <c r="P1005" s="31"/>
      <c r="Q1005" s="31"/>
      <c r="R1005" s="137" t="str">
        <f ca="1">(IFERROR(IF($C1005="","",VLOOKUP(FİLTRE!$C1005,'SKT LİSTESİ'!$F:$AJ,15,0)),""))</f>
        <v/>
      </c>
      <c r="S1005" s="138" t="str">
        <f ca="1">IFERROR(IF($C1005="","",VLOOKUP(FİLTRE!$C1005,'SKT LİSTESİ'!$F:$AJ,16,0)),"")</f>
        <v/>
      </c>
      <c r="AF1005" s="179" t="str">
        <f t="shared" ca="1" si="62"/>
        <v/>
      </c>
      <c r="AG1005" s="179">
        <f t="shared" ca="1" si="63"/>
        <v>0</v>
      </c>
      <c r="AH1005" s="179">
        <f t="shared" ca="1" si="64"/>
        <v>0</v>
      </c>
    </row>
    <row r="1006" spans="2:34" ht="15.75" x14ac:dyDescent="0.25">
      <c r="B1006">
        <f t="shared" ca="1" si="61"/>
        <v>994</v>
      </c>
      <c r="C1006" t="str">
        <f ca="1">IFERROR(VLOOKUP(B1006,'SKT LİSTESİ'!F:F,1,0),"")</f>
        <v/>
      </c>
      <c r="E1006" s="128" t="str">
        <f ca="1">IFERROR(IF($C1006="","",VLOOKUP(FİLTRE!$C1006,'SKT LİSTESİ'!$F:$S,5,0)),"")</f>
        <v/>
      </c>
      <c r="F1006" s="129" t="str">
        <f ca="1">IFERROR(IF($C1006="","",VLOOKUP(FİLTRE!$C1006,'SKT LİSTESİ'!$F:$S,7,0)),"")</f>
        <v/>
      </c>
      <c r="G1006" s="130" t="str">
        <f ca="1">IFERROR(IF($C1006="","",VLOOKUP(FİLTRE!$C1006,'SKT LİSTESİ'!$F:$S,8,0)),"")</f>
        <v/>
      </c>
      <c r="H1006" s="131" t="str">
        <f ca="1">IF(E1006="","",IF($C1006="","",VLOOKUP(FİLTRE!$C1006,'SKT LİSTESİ'!$F:$S,9,0)))</f>
        <v/>
      </c>
      <c r="I1006" s="132" t="str">
        <f ca="1">IFERROR(IF($C1006="","",VLOOKUP(FİLTRE!$C1006,'SKT LİSTESİ'!$F:$S,10,0)),"")</f>
        <v/>
      </c>
      <c r="J1006" s="133" t="str">
        <f ca="1">IFERROR(IF($C1006="","",VLOOKUP(FİLTRE!$C1006,'SKT LİSTESİ'!$F:$S,11,0)),"")</f>
        <v/>
      </c>
      <c r="K1006" s="134" t="str">
        <f ca="1">IFERROR(IF($C1006="","",VLOOKUP(FİLTRE!$C1006,'SKT LİSTESİ'!$F:$S,12,0)),"")</f>
        <v/>
      </c>
      <c r="L1006" s="134" t="str">
        <f ca="1">IFERROR(IF($C1006="","",VLOOKUP(FİLTRE!$C1006,'SKT LİSTESİ'!$F:$S,13,0)),"")</f>
        <v/>
      </c>
      <c r="M1006" s="135" t="str">
        <f ca="1">IFERROR(IF($C1006="","",VLOOKUP(FİLTRE!$C1006,'SKT LİSTESİ'!$F:$AJ,14,0)),"")</f>
        <v/>
      </c>
      <c r="N1006" s="31" t="str">
        <f ca="1">IFERROR(IF($C1006="","",VLOOKUP(FİLTRE!$C1006,'SKT LİSTESİ'!$F:$AJ,22,0)),"")</f>
        <v/>
      </c>
      <c r="O1006" s="136" t="str">
        <f ca="1">IFERROR(IF($C1006="","",VLOOKUP(FİLTRE!$C1006,'SKT LİSTESİ'!$F:$AJ,23,0)),"")</f>
        <v/>
      </c>
      <c r="P1006" s="31"/>
      <c r="Q1006" s="31"/>
      <c r="R1006" s="137" t="str">
        <f ca="1">(IFERROR(IF($C1006="","",VLOOKUP(FİLTRE!$C1006,'SKT LİSTESİ'!$F:$AJ,15,0)),""))</f>
        <v/>
      </c>
      <c r="S1006" s="138" t="str">
        <f ca="1">IFERROR(IF($C1006="","",VLOOKUP(FİLTRE!$C1006,'SKT LİSTESİ'!$F:$AJ,16,0)),"")</f>
        <v/>
      </c>
      <c r="AF1006" s="179" t="str">
        <f t="shared" ca="1" si="62"/>
        <v/>
      </c>
      <c r="AG1006" s="179">
        <f t="shared" ca="1" si="63"/>
        <v>0</v>
      </c>
      <c r="AH1006" s="179">
        <f t="shared" ca="1" si="64"/>
        <v>0</v>
      </c>
    </row>
    <row r="1007" spans="2:34" ht="15.75" x14ac:dyDescent="0.25">
      <c r="B1007">
        <f t="shared" ca="1" si="61"/>
        <v>995</v>
      </c>
      <c r="C1007" t="str">
        <f ca="1">IFERROR(VLOOKUP(B1007,'SKT LİSTESİ'!F:F,1,0),"")</f>
        <v/>
      </c>
      <c r="E1007" s="128" t="str">
        <f ca="1">IFERROR(IF($C1007="","",VLOOKUP(FİLTRE!$C1007,'SKT LİSTESİ'!$F:$S,5,0)),"")</f>
        <v/>
      </c>
      <c r="F1007" s="129" t="str">
        <f ca="1">IFERROR(IF($C1007="","",VLOOKUP(FİLTRE!$C1007,'SKT LİSTESİ'!$F:$S,7,0)),"")</f>
        <v/>
      </c>
      <c r="G1007" s="130" t="str">
        <f ca="1">IFERROR(IF($C1007="","",VLOOKUP(FİLTRE!$C1007,'SKT LİSTESİ'!$F:$S,8,0)),"")</f>
        <v/>
      </c>
      <c r="H1007" s="131" t="str">
        <f ca="1">IF(E1007="","",IF($C1007="","",VLOOKUP(FİLTRE!$C1007,'SKT LİSTESİ'!$F:$S,9,0)))</f>
        <v/>
      </c>
      <c r="I1007" s="132" t="str">
        <f ca="1">IFERROR(IF($C1007="","",VLOOKUP(FİLTRE!$C1007,'SKT LİSTESİ'!$F:$S,10,0)),"")</f>
        <v/>
      </c>
      <c r="J1007" s="133" t="str">
        <f ca="1">IFERROR(IF($C1007="","",VLOOKUP(FİLTRE!$C1007,'SKT LİSTESİ'!$F:$S,11,0)),"")</f>
        <v/>
      </c>
      <c r="K1007" s="134" t="str">
        <f ca="1">IFERROR(IF($C1007="","",VLOOKUP(FİLTRE!$C1007,'SKT LİSTESİ'!$F:$S,12,0)),"")</f>
        <v/>
      </c>
      <c r="L1007" s="134" t="str">
        <f ca="1">IFERROR(IF($C1007="","",VLOOKUP(FİLTRE!$C1007,'SKT LİSTESİ'!$F:$S,13,0)),"")</f>
        <v/>
      </c>
      <c r="M1007" s="135" t="str">
        <f ca="1">IFERROR(IF($C1007="","",VLOOKUP(FİLTRE!$C1007,'SKT LİSTESİ'!$F:$AJ,14,0)),"")</f>
        <v/>
      </c>
      <c r="N1007" s="31" t="str">
        <f ca="1">IFERROR(IF($C1007="","",VLOOKUP(FİLTRE!$C1007,'SKT LİSTESİ'!$F:$AJ,22,0)),"")</f>
        <v/>
      </c>
      <c r="O1007" s="136" t="str">
        <f ca="1">IFERROR(IF($C1007="","",VLOOKUP(FİLTRE!$C1007,'SKT LİSTESİ'!$F:$AJ,23,0)),"")</f>
        <v/>
      </c>
      <c r="P1007" s="31"/>
      <c r="Q1007" s="31"/>
      <c r="R1007" s="137" t="str">
        <f ca="1">(IFERROR(IF($C1007="","",VLOOKUP(FİLTRE!$C1007,'SKT LİSTESİ'!$F:$AJ,15,0)),""))</f>
        <v/>
      </c>
      <c r="S1007" s="138" t="str">
        <f ca="1">IFERROR(IF($C1007="","",VLOOKUP(FİLTRE!$C1007,'SKT LİSTESİ'!$F:$AJ,16,0)),"")</f>
        <v/>
      </c>
      <c r="AF1007" s="179" t="str">
        <f t="shared" ca="1" si="62"/>
        <v/>
      </c>
      <c r="AG1007" s="179">
        <f t="shared" ca="1" si="63"/>
        <v>0</v>
      </c>
      <c r="AH1007" s="179">
        <f t="shared" ca="1" si="64"/>
        <v>0</v>
      </c>
    </row>
    <row r="1008" spans="2:34" ht="15.75" x14ac:dyDescent="0.25">
      <c r="B1008">
        <f t="shared" ca="1" si="61"/>
        <v>996</v>
      </c>
      <c r="C1008" t="str">
        <f ca="1">IFERROR(VLOOKUP(B1008,'SKT LİSTESİ'!F:F,1,0),"")</f>
        <v/>
      </c>
      <c r="E1008" s="128" t="str">
        <f ca="1">IFERROR(IF($C1008="","",VLOOKUP(FİLTRE!$C1008,'SKT LİSTESİ'!$F:$S,5,0)),"")</f>
        <v/>
      </c>
      <c r="F1008" s="129" t="str">
        <f ca="1">IFERROR(IF($C1008="","",VLOOKUP(FİLTRE!$C1008,'SKT LİSTESİ'!$F:$S,7,0)),"")</f>
        <v/>
      </c>
      <c r="G1008" s="130" t="str">
        <f ca="1">IFERROR(IF($C1008="","",VLOOKUP(FİLTRE!$C1008,'SKT LİSTESİ'!$F:$S,8,0)),"")</f>
        <v/>
      </c>
      <c r="H1008" s="131" t="str">
        <f ca="1">IF(E1008="","",IF($C1008="","",VLOOKUP(FİLTRE!$C1008,'SKT LİSTESİ'!$F:$S,9,0)))</f>
        <v/>
      </c>
      <c r="I1008" s="132" t="str">
        <f ca="1">IFERROR(IF($C1008="","",VLOOKUP(FİLTRE!$C1008,'SKT LİSTESİ'!$F:$S,10,0)),"")</f>
        <v/>
      </c>
      <c r="J1008" s="133" t="str">
        <f ca="1">IFERROR(IF($C1008="","",VLOOKUP(FİLTRE!$C1008,'SKT LİSTESİ'!$F:$S,11,0)),"")</f>
        <v/>
      </c>
      <c r="K1008" s="134" t="str">
        <f ca="1">IFERROR(IF($C1008="","",VLOOKUP(FİLTRE!$C1008,'SKT LİSTESİ'!$F:$S,12,0)),"")</f>
        <v/>
      </c>
      <c r="L1008" s="134" t="str">
        <f ca="1">IFERROR(IF($C1008="","",VLOOKUP(FİLTRE!$C1008,'SKT LİSTESİ'!$F:$S,13,0)),"")</f>
        <v/>
      </c>
      <c r="M1008" s="135" t="str">
        <f ca="1">IFERROR(IF($C1008="","",VLOOKUP(FİLTRE!$C1008,'SKT LİSTESİ'!$F:$AJ,14,0)),"")</f>
        <v/>
      </c>
      <c r="N1008" s="31" t="str">
        <f ca="1">IFERROR(IF($C1008="","",VLOOKUP(FİLTRE!$C1008,'SKT LİSTESİ'!$F:$AJ,22,0)),"")</f>
        <v/>
      </c>
      <c r="O1008" s="136" t="str">
        <f ca="1">IFERROR(IF($C1008="","",VLOOKUP(FİLTRE!$C1008,'SKT LİSTESİ'!$F:$AJ,23,0)),"")</f>
        <v/>
      </c>
      <c r="P1008" s="31"/>
      <c r="Q1008" s="31"/>
      <c r="R1008" s="137" t="str">
        <f ca="1">(IFERROR(IF($C1008="","",VLOOKUP(FİLTRE!$C1008,'SKT LİSTESİ'!$F:$AJ,15,0)),""))</f>
        <v/>
      </c>
      <c r="S1008" s="138" t="str">
        <f ca="1">IFERROR(IF($C1008="","",VLOOKUP(FİLTRE!$C1008,'SKT LİSTESİ'!$F:$AJ,16,0)),"")</f>
        <v/>
      </c>
      <c r="AF1008" s="179" t="str">
        <f t="shared" ca="1" si="62"/>
        <v/>
      </c>
      <c r="AG1008" s="179">
        <f t="shared" ca="1" si="63"/>
        <v>0</v>
      </c>
      <c r="AH1008" s="179">
        <f t="shared" ca="1" si="64"/>
        <v>0</v>
      </c>
    </row>
    <row r="1009" spans="2:34" ht="15.75" x14ac:dyDescent="0.25">
      <c r="B1009">
        <f t="shared" ca="1" si="61"/>
        <v>997</v>
      </c>
      <c r="C1009" t="str">
        <f ca="1">IFERROR(VLOOKUP(B1009,'SKT LİSTESİ'!F:F,1,0),"")</f>
        <v/>
      </c>
      <c r="E1009" s="128" t="str">
        <f ca="1">IFERROR(IF($C1009="","",VLOOKUP(FİLTRE!$C1009,'SKT LİSTESİ'!$F:$S,5,0)),"")</f>
        <v/>
      </c>
      <c r="F1009" s="129" t="str">
        <f ca="1">IFERROR(IF($C1009="","",VLOOKUP(FİLTRE!$C1009,'SKT LİSTESİ'!$F:$S,7,0)),"")</f>
        <v/>
      </c>
      <c r="G1009" s="130" t="str">
        <f ca="1">IFERROR(IF($C1009="","",VLOOKUP(FİLTRE!$C1009,'SKT LİSTESİ'!$F:$S,8,0)),"")</f>
        <v/>
      </c>
      <c r="H1009" s="131" t="str">
        <f ca="1">IF(E1009="","",IF($C1009="","",VLOOKUP(FİLTRE!$C1009,'SKT LİSTESİ'!$F:$S,9,0)))</f>
        <v/>
      </c>
      <c r="I1009" s="132" t="str">
        <f ca="1">IFERROR(IF($C1009="","",VLOOKUP(FİLTRE!$C1009,'SKT LİSTESİ'!$F:$S,10,0)),"")</f>
        <v/>
      </c>
      <c r="J1009" s="133" t="str">
        <f ca="1">IFERROR(IF($C1009="","",VLOOKUP(FİLTRE!$C1009,'SKT LİSTESİ'!$F:$S,11,0)),"")</f>
        <v/>
      </c>
      <c r="K1009" s="134" t="str">
        <f ca="1">IFERROR(IF($C1009="","",VLOOKUP(FİLTRE!$C1009,'SKT LİSTESİ'!$F:$S,12,0)),"")</f>
        <v/>
      </c>
      <c r="L1009" s="134" t="str">
        <f ca="1">IFERROR(IF($C1009="","",VLOOKUP(FİLTRE!$C1009,'SKT LİSTESİ'!$F:$S,13,0)),"")</f>
        <v/>
      </c>
      <c r="M1009" s="135" t="str">
        <f ca="1">IFERROR(IF($C1009="","",VLOOKUP(FİLTRE!$C1009,'SKT LİSTESİ'!$F:$AJ,14,0)),"")</f>
        <v/>
      </c>
      <c r="N1009" s="31" t="str">
        <f ca="1">IFERROR(IF($C1009="","",VLOOKUP(FİLTRE!$C1009,'SKT LİSTESİ'!$F:$AJ,22,0)),"")</f>
        <v/>
      </c>
      <c r="O1009" s="136" t="str">
        <f ca="1">IFERROR(IF($C1009="","",VLOOKUP(FİLTRE!$C1009,'SKT LİSTESİ'!$F:$AJ,23,0)),"")</f>
        <v/>
      </c>
      <c r="P1009" s="31"/>
      <c r="Q1009" s="31"/>
      <c r="R1009" s="137" t="str">
        <f ca="1">(IFERROR(IF($C1009="","",VLOOKUP(FİLTRE!$C1009,'SKT LİSTESİ'!$F:$AJ,15,0)),""))</f>
        <v/>
      </c>
      <c r="S1009" s="138" t="str">
        <f ca="1">IFERROR(IF($C1009="","",VLOOKUP(FİLTRE!$C1009,'SKT LİSTESİ'!$F:$AJ,16,0)),"")</f>
        <v/>
      </c>
      <c r="AF1009" s="179" t="str">
        <f t="shared" ca="1" si="62"/>
        <v/>
      </c>
      <c r="AG1009" s="179">
        <f t="shared" ca="1" si="63"/>
        <v>0</v>
      </c>
      <c r="AH1009" s="179">
        <f t="shared" ca="1" si="64"/>
        <v>0</v>
      </c>
    </row>
    <row r="1010" spans="2:34" ht="15.75" x14ac:dyDescent="0.25">
      <c r="B1010">
        <f t="shared" ca="1" si="61"/>
        <v>998</v>
      </c>
      <c r="C1010" t="str">
        <f ca="1">IFERROR(VLOOKUP(B1010,'SKT LİSTESİ'!F:F,1,0),"")</f>
        <v/>
      </c>
      <c r="E1010" s="128" t="str">
        <f ca="1">IFERROR(IF($C1010="","",VLOOKUP(FİLTRE!$C1010,'SKT LİSTESİ'!$F:$S,5,0)),"")</f>
        <v/>
      </c>
      <c r="F1010" s="129" t="str">
        <f ca="1">IFERROR(IF($C1010="","",VLOOKUP(FİLTRE!$C1010,'SKT LİSTESİ'!$F:$S,7,0)),"")</f>
        <v/>
      </c>
      <c r="G1010" s="130" t="str">
        <f ca="1">IFERROR(IF($C1010="","",VLOOKUP(FİLTRE!$C1010,'SKT LİSTESİ'!$F:$S,8,0)),"")</f>
        <v/>
      </c>
      <c r="H1010" s="131" t="str">
        <f ca="1">IF(E1010="","",IF($C1010="","",VLOOKUP(FİLTRE!$C1010,'SKT LİSTESİ'!$F:$S,9,0)))</f>
        <v/>
      </c>
      <c r="I1010" s="132" t="str">
        <f ca="1">IFERROR(IF($C1010="","",VLOOKUP(FİLTRE!$C1010,'SKT LİSTESİ'!$F:$S,10,0)),"")</f>
        <v/>
      </c>
      <c r="J1010" s="133" t="str">
        <f ca="1">IFERROR(IF($C1010="","",VLOOKUP(FİLTRE!$C1010,'SKT LİSTESİ'!$F:$S,11,0)),"")</f>
        <v/>
      </c>
      <c r="K1010" s="134" t="str">
        <f ca="1">IFERROR(IF($C1010="","",VLOOKUP(FİLTRE!$C1010,'SKT LİSTESİ'!$F:$S,12,0)),"")</f>
        <v/>
      </c>
      <c r="L1010" s="134" t="str">
        <f ca="1">IFERROR(IF($C1010="","",VLOOKUP(FİLTRE!$C1010,'SKT LİSTESİ'!$F:$S,13,0)),"")</f>
        <v/>
      </c>
      <c r="M1010" s="135" t="str">
        <f ca="1">IFERROR(IF($C1010="","",VLOOKUP(FİLTRE!$C1010,'SKT LİSTESİ'!$F:$AJ,14,0)),"")</f>
        <v/>
      </c>
      <c r="N1010" s="31" t="str">
        <f ca="1">IFERROR(IF($C1010="","",VLOOKUP(FİLTRE!$C1010,'SKT LİSTESİ'!$F:$AJ,22,0)),"")</f>
        <v/>
      </c>
      <c r="O1010" s="136" t="str">
        <f ca="1">IFERROR(IF($C1010="","",VLOOKUP(FİLTRE!$C1010,'SKT LİSTESİ'!$F:$AJ,23,0)),"")</f>
        <v/>
      </c>
      <c r="P1010" s="31"/>
      <c r="Q1010" s="31"/>
      <c r="R1010" s="137" t="str">
        <f ca="1">(IFERROR(IF($C1010="","",VLOOKUP(FİLTRE!$C1010,'SKT LİSTESİ'!$F:$AJ,15,0)),""))</f>
        <v/>
      </c>
      <c r="S1010" s="138" t="str">
        <f ca="1">IFERROR(IF($C1010="","",VLOOKUP(FİLTRE!$C1010,'SKT LİSTESİ'!$F:$AJ,16,0)),"")</f>
        <v/>
      </c>
      <c r="AF1010" s="179" t="str">
        <f t="shared" ca="1" si="62"/>
        <v/>
      </c>
      <c r="AG1010" s="179">
        <f t="shared" ca="1" si="63"/>
        <v>0</v>
      </c>
      <c r="AH1010" s="179">
        <f t="shared" ca="1" si="64"/>
        <v>0</v>
      </c>
    </row>
    <row r="1011" spans="2:34" ht="15.75" x14ac:dyDescent="0.25">
      <c r="B1011">
        <f t="shared" ca="1" si="61"/>
        <v>999</v>
      </c>
      <c r="C1011" t="str">
        <f ca="1">IFERROR(VLOOKUP(B1011,'SKT LİSTESİ'!F:F,1,0),"")</f>
        <v/>
      </c>
      <c r="E1011" s="128" t="str">
        <f ca="1">IFERROR(IF($C1011="","",VLOOKUP(FİLTRE!$C1011,'SKT LİSTESİ'!$F:$S,5,0)),"")</f>
        <v/>
      </c>
      <c r="F1011" s="129" t="str">
        <f ca="1">IFERROR(IF($C1011="","",VLOOKUP(FİLTRE!$C1011,'SKT LİSTESİ'!$F:$S,7,0)),"")</f>
        <v/>
      </c>
      <c r="G1011" s="130" t="str">
        <f ca="1">IFERROR(IF($C1011="","",VLOOKUP(FİLTRE!$C1011,'SKT LİSTESİ'!$F:$S,8,0)),"")</f>
        <v/>
      </c>
      <c r="H1011" s="131" t="str">
        <f ca="1">IF(E1011="","",IF($C1011="","",VLOOKUP(FİLTRE!$C1011,'SKT LİSTESİ'!$F:$S,9,0)))</f>
        <v/>
      </c>
      <c r="I1011" s="132" t="str">
        <f ca="1">IFERROR(IF($C1011="","",VLOOKUP(FİLTRE!$C1011,'SKT LİSTESİ'!$F:$S,10,0)),"")</f>
        <v/>
      </c>
      <c r="J1011" s="133" t="str">
        <f ca="1">IFERROR(IF($C1011="","",VLOOKUP(FİLTRE!$C1011,'SKT LİSTESİ'!$F:$S,11,0)),"")</f>
        <v/>
      </c>
      <c r="K1011" s="134" t="str">
        <f ca="1">IFERROR(IF($C1011="","",VLOOKUP(FİLTRE!$C1011,'SKT LİSTESİ'!$F:$S,12,0)),"")</f>
        <v/>
      </c>
      <c r="L1011" s="134" t="str">
        <f ca="1">IFERROR(IF($C1011="","",VLOOKUP(FİLTRE!$C1011,'SKT LİSTESİ'!$F:$S,13,0)),"")</f>
        <v/>
      </c>
      <c r="M1011" s="135" t="str">
        <f ca="1">IFERROR(IF($C1011="","",VLOOKUP(FİLTRE!$C1011,'SKT LİSTESİ'!$F:$AJ,14,0)),"")</f>
        <v/>
      </c>
      <c r="N1011" s="31" t="str">
        <f ca="1">IFERROR(IF($C1011="","",VLOOKUP(FİLTRE!$C1011,'SKT LİSTESİ'!$F:$AJ,22,0)),"")</f>
        <v/>
      </c>
      <c r="O1011" s="136" t="str">
        <f ca="1">IFERROR(IF($C1011="","",VLOOKUP(FİLTRE!$C1011,'SKT LİSTESİ'!$F:$AJ,23,0)),"")</f>
        <v/>
      </c>
      <c r="P1011" s="31"/>
      <c r="Q1011" s="31"/>
      <c r="R1011" s="137" t="str">
        <f ca="1">(IFERROR(IF($C1011="","",VLOOKUP(FİLTRE!$C1011,'SKT LİSTESİ'!$F:$AJ,15,0)),""))</f>
        <v/>
      </c>
      <c r="S1011" s="138" t="str">
        <f ca="1">IFERROR(IF($C1011="","",VLOOKUP(FİLTRE!$C1011,'SKT LİSTESİ'!$F:$AJ,16,0)),"")</f>
        <v/>
      </c>
      <c r="AF1011" s="179" t="str">
        <f t="shared" ca="1" si="62"/>
        <v/>
      </c>
      <c r="AG1011" s="179">
        <f t="shared" ca="1" si="63"/>
        <v>0</v>
      </c>
      <c r="AH1011" s="179">
        <f t="shared" ca="1" si="64"/>
        <v>0</v>
      </c>
    </row>
    <row r="1012" spans="2:34" ht="15.75" x14ac:dyDescent="0.25">
      <c r="B1012">
        <f t="shared" ca="1" si="61"/>
        <v>1000</v>
      </c>
      <c r="C1012" t="str">
        <f ca="1">IFERROR(VLOOKUP(B1012,'SKT LİSTESİ'!F:F,1,0),"")</f>
        <v/>
      </c>
      <c r="E1012" s="128" t="str">
        <f ca="1">IFERROR(IF($C1012="","",VLOOKUP(FİLTRE!$C1012,'SKT LİSTESİ'!$F:$S,5,0)),"")</f>
        <v/>
      </c>
      <c r="F1012" s="129" t="str">
        <f ca="1">IFERROR(IF($C1012="","",VLOOKUP(FİLTRE!$C1012,'SKT LİSTESİ'!$F:$S,7,0)),"")</f>
        <v/>
      </c>
      <c r="G1012" s="130" t="str">
        <f ca="1">IFERROR(IF($C1012="","",VLOOKUP(FİLTRE!$C1012,'SKT LİSTESİ'!$F:$S,8,0)),"")</f>
        <v/>
      </c>
      <c r="H1012" s="131" t="str">
        <f ca="1">IF(E1012="","",IF($C1012="","",VLOOKUP(FİLTRE!$C1012,'SKT LİSTESİ'!$F:$S,9,0)))</f>
        <v/>
      </c>
      <c r="I1012" s="132" t="str">
        <f ca="1">IFERROR(IF($C1012="","",VLOOKUP(FİLTRE!$C1012,'SKT LİSTESİ'!$F:$S,10,0)),"")</f>
        <v/>
      </c>
      <c r="J1012" s="133" t="str">
        <f ca="1">IFERROR(IF($C1012="","",VLOOKUP(FİLTRE!$C1012,'SKT LİSTESİ'!$F:$S,11,0)),"")</f>
        <v/>
      </c>
      <c r="K1012" s="134" t="str">
        <f ca="1">IFERROR(IF($C1012="","",VLOOKUP(FİLTRE!$C1012,'SKT LİSTESİ'!$F:$S,12,0)),"")</f>
        <v/>
      </c>
      <c r="L1012" s="134" t="str">
        <f ca="1">IFERROR(IF($C1012="","",VLOOKUP(FİLTRE!$C1012,'SKT LİSTESİ'!$F:$S,13,0)),"")</f>
        <v/>
      </c>
      <c r="M1012" s="135" t="str">
        <f ca="1">IFERROR(IF($C1012="","",VLOOKUP(FİLTRE!$C1012,'SKT LİSTESİ'!$F:$AJ,14,0)),"")</f>
        <v/>
      </c>
      <c r="N1012" s="31" t="str">
        <f ca="1">IFERROR(IF($C1012="","",VLOOKUP(FİLTRE!$C1012,'SKT LİSTESİ'!$F:$AJ,22,0)),"")</f>
        <v/>
      </c>
      <c r="O1012" s="136" t="str">
        <f ca="1">IFERROR(IF($C1012="","",VLOOKUP(FİLTRE!$C1012,'SKT LİSTESİ'!$F:$AJ,23,0)),"")</f>
        <v/>
      </c>
      <c r="P1012" s="31"/>
      <c r="Q1012" s="31"/>
      <c r="R1012" s="137" t="str">
        <f ca="1">(IFERROR(IF($C1012="","",VLOOKUP(FİLTRE!$C1012,'SKT LİSTESİ'!$F:$AJ,15,0)),""))</f>
        <v/>
      </c>
      <c r="S1012" s="138" t="str">
        <f ca="1">IFERROR(IF($C1012="","",VLOOKUP(FİLTRE!$C1012,'SKT LİSTESİ'!$F:$AJ,16,0)),"")</f>
        <v/>
      </c>
      <c r="AF1012" s="179" t="str">
        <f t="shared" ca="1" si="62"/>
        <v/>
      </c>
      <c r="AG1012" s="179">
        <f t="shared" ca="1" si="63"/>
        <v>0</v>
      </c>
      <c r="AH1012" s="179">
        <f t="shared" ca="1" si="64"/>
        <v>0</v>
      </c>
    </row>
    <row r="1013" spans="2:34" ht="15.75" x14ac:dyDescent="0.25">
      <c r="B1013">
        <f t="shared" ca="1" si="61"/>
        <v>1001</v>
      </c>
      <c r="C1013" t="str">
        <f ca="1">IFERROR(VLOOKUP(B1013,'SKT LİSTESİ'!F:F,1,0),"")</f>
        <v/>
      </c>
      <c r="E1013" s="128" t="str">
        <f ca="1">IFERROR(IF($C1013="","",VLOOKUP(FİLTRE!$C1013,'SKT LİSTESİ'!$F:$S,5,0)),"")</f>
        <v/>
      </c>
      <c r="F1013" s="129" t="str">
        <f ca="1">IFERROR(IF($C1013="","",VLOOKUP(FİLTRE!$C1013,'SKT LİSTESİ'!$F:$S,7,0)),"")</f>
        <v/>
      </c>
      <c r="G1013" s="130" t="str">
        <f ca="1">IFERROR(IF($C1013="","",VLOOKUP(FİLTRE!$C1013,'SKT LİSTESİ'!$F:$S,8,0)),"")</f>
        <v/>
      </c>
      <c r="H1013" s="131" t="str">
        <f ca="1">IF(E1013="","",IF($C1013="","",VLOOKUP(FİLTRE!$C1013,'SKT LİSTESİ'!$F:$S,9,0)))</f>
        <v/>
      </c>
      <c r="I1013" s="132" t="str">
        <f ca="1">IFERROR(IF($C1013="","",VLOOKUP(FİLTRE!$C1013,'SKT LİSTESİ'!$F:$S,10,0)),"")</f>
        <v/>
      </c>
      <c r="J1013" s="133" t="str">
        <f ca="1">IFERROR(IF($C1013="","",VLOOKUP(FİLTRE!$C1013,'SKT LİSTESİ'!$F:$S,11,0)),"")</f>
        <v/>
      </c>
      <c r="K1013" s="134" t="str">
        <f ca="1">IFERROR(IF($C1013="","",VLOOKUP(FİLTRE!$C1013,'SKT LİSTESİ'!$F:$S,12,0)),"")</f>
        <v/>
      </c>
      <c r="L1013" s="134" t="str">
        <f ca="1">IFERROR(IF($C1013="","",VLOOKUP(FİLTRE!$C1013,'SKT LİSTESİ'!$F:$S,13,0)),"")</f>
        <v/>
      </c>
      <c r="M1013" s="135" t="str">
        <f ca="1">IFERROR(IF($C1013="","",VLOOKUP(FİLTRE!$C1013,'SKT LİSTESİ'!$F:$AJ,14,0)),"")</f>
        <v/>
      </c>
      <c r="N1013" s="31" t="str">
        <f ca="1">IFERROR(IF($C1013="","",VLOOKUP(FİLTRE!$C1013,'SKT LİSTESİ'!$F:$AJ,22,0)),"")</f>
        <v/>
      </c>
      <c r="O1013" s="136" t="str">
        <f ca="1">IFERROR(IF($C1013="","",VLOOKUP(FİLTRE!$C1013,'SKT LİSTESİ'!$F:$AJ,23,0)),"")</f>
        <v/>
      </c>
      <c r="P1013" s="31"/>
      <c r="Q1013" s="31"/>
      <c r="R1013" s="137" t="str">
        <f ca="1">(IFERROR(IF($C1013="","",VLOOKUP(FİLTRE!$C1013,'SKT LİSTESİ'!$F:$AJ,15,0)),""))</f>
        <v/>
      </c>
      <c r="S1013" s="138" t="str">
        <f ca="1">IFERROR(IF($C1013="","",VLOOKUP(FİLTRE!$C1013,'SKT LİSTESİ'!$F:$AJ,16,0)),"")</f>
        <v/>
      </c>
      <c r="AF1013" s="179" t="str">
        <f t="shared" ca="1" si="62"/>
        <v/>
      </c>
      <c r="AG1013" s="179">
        <f t="shared" ca="1" si="63"/>
        <v>0</v>
      </c>
      <c r="AH1013" s="179">
        <f t="shared" ca="1" si="64"/>
        <v>0</v>
      </c>
    </row>
    <row r="1014" spans="2:34" ht="15.75" x14ac:dyDescent="0.25">
      <c r="B1014">
        <f t="shared" ca="1" si="61"/>
        <v>1002</v>
      </c>
      <c r="C1014" t="str">
        <f ca="1">IFERROR(VLOOKUP(B1014,'SKT LİSTESİ'!F:F,1,0),"")</f>
        <v/>
      </c>
      <c r="E1014" s="128" t="str">
        <f ca="1">IFERROR(IF($C1014="","",VLOOKUP(FİLTRE!$C1014,'SKT LİSTESİ'!$F:$S,5,0)),"")</f>
        <v/>
      </c>
      <c r="F1014" s="129" t="str">
        <f ca="1">IFERROR(IF($C1014="","",VLOOKUP(FİLTRE!$C1014,'SKT LİSTESİ'!$F:$S,7,0)),"")</f>
        <v/>
      </c>
      <c r="G1014" s="130" t="str">
        <f ca="1">IFERROR(IF($C1014="","",VLOOKUP(FİLTRE!$C1014,'SKT LİSTESİ'!$F:$S,8,0)),"")</f>
        <v/>
      </c>
      <c r="H1014" s="131" t="str">
        <f ca="1">IF(E1014="","",IF($C1014="","",VLOOKUP(FİLTRE!$C1014,'SKT LİSTESİ'!$F:$S,9,0)))</f>
        <v/>
      </c>
      <c r="I1014" s="132" t="str">
        <f ca="1">IFERROR(IF($C1014="","",VLOOKUP(FİLTRE!$C1014,'SKT LİSTESİ'!$F:$S,10,0)),"")</f>
        <v/>
      </c>
      <c r="J1014" s="133" t="str">
        <f ca="1">IFERROR(IF($C1014="","",VLOOKUP(FİLTRE!$C1014,'SKT LİSTESİ'!$F:$S,11,0)),"")</f>
        <v/>
      </c>
      <c r="K1014" s="134" t="str">
        <f ca="1">IFERROR(IF($C1014="","",VLOOKUP(FİLTRE!$C1014,'SKT LİSTESİ'!$F:$S,12,0)),"")</f>
        <v/>
      </c>
      <c r="L1014" s="134" t="str">
        <f ca="1">IFERROR(IF($C1014="","",VLOOKUP(FİLTRE!$C1014,'SKT LİSTESİ'!$F:$S,13,0)),"")</f>
        <v/>
      </c>
      <c r="M1014" s="135" t="str">
        <f ca="1">IFERROR(IF($C1014="","",VLOOKUP(FİLTRE!$C1014,'SKT LİSTESİ'!$F:$AJ,14,0)),"")</f>
        <v/>
      </c>
      <c r="N1014" s="31" t="str">
        <f ca="1">IFERROR(IF($C1014="","",VLOOKUP(FİLTRE!$C1014,'SKT LİSTESİ'!$F:$AJ,22,0)),"")</f>
        <v/>
      </c>
      <c r="O1014" s="136" t="str">
        <f ca="1">IFERROR(IF($C1014="","",VLOOKUP(FİLTRE!$C1014,'SKT LİSTESİ'!$F:$AJ,23,0)),"")</f>
        <v/>
      </c>
      <c r="P1014" s="31"/>
      <c r="Q1014" s="31"/>
      <c r="R1014" s="137" t="str">
        <f ca="1">(IFERROR(IF($C1014="","",VLOOKUP(FİLTRE!$C1014,'SKT LİSTESİ'!$F:$AJ,15,0)),""))</f>
        <v/>
      </c>
      <c r="S1014" s="138" t="str">
        <f ca="1">IFERROR(IF($C1014="","",VLOOKUP(FİLTRE!$C1014,'SKT LİSTESİ'!$F:$AJ,16,0)),"")</f>
        <v/>
      </c>
      <c r="AF1014" s="179" t="str">
        <f t="shared" ca="1" si="62"/>
        <v/>
      </c>
      <c r="AG1014" s="179">
        <f t="shared" ca="1" si="63"/>
        <v>0</v>
      </c>
      <c r="AH1014" s="179">
        <f t="shared" ca="1" si="64"/>
        <v>0</v>
      </c>
    </row>
    <row r="1015" spans="2:34" ht="15.75" x14ac:dyDescent="0.25">
      <c r="B1015">
        <f t="shared" ca="1" si="61"/>
        <v>1003</v>
      </c>
      <c r="C1015" t="str">
        <f ca="1">IFERROR(VLOOKUP(B1015,'SKT LİSTESİ'!F:F,1,0),"")</f>
        <v/>
      </c>
      <c r="E1015" s="128" t="str">
        <f ca="1">IFERROR(IF($C1015="","",VLOOKUP(FİLTRE!$C1015,'SKT LİSTESİ'!$F:$S,5,0)),"")</f>
        <v/>
      </c>
      <c r="F1015" s="129" t="str">
        <f ca="1">IFERROR(IF($C1015="","",VLOOKUP(FİLTRE!$C1015,'SKT LİSTESİ'!$F:$S,7,0)),"")</f>
        <v/>
      </c>
      <c r="G1015" s="130" t="str">
        <f ca="1">IFERROR(IF($C1015="","",VLOOKUP(FİLTRE!$C1015,'SKT LİSTESİ'!$F:$S,8,0)),"")</f>
        <v/>
      </c>
      <c r="H1015" s="131" t="str">
        <f ca="1">IF(E1015="","",IF($C1015="","",VLOOKUP(FİLTRE!$C1015,'SKT LİSTESİ'!$F:$S,9,0)))</f>
        <v/>
      </c>
      <c r="I1015" s="132" t="str">
        <f ca="1">IFERROR(IF($C1015="","",VLOOKUP(FİLTRE!$C1015,'SKT LİSTESİ'!$F:$S,10,0)),"")</f>
        <v/>
      </c>
      <c r="J1015" s="133" t="str">
        <f ca="1">IFERROR(IF($C1015="","",VLOOKUP(FİLTRE!$C1015,'SKT LİSTESİ'!$F:$S,11,0)),"")</f>
        <v/>
      </c>
      <c r="K1015" s="134" t="str">
        <f ca="1">IFERROR(IF($C1015="","",VLOOKUP(FİLTRE!$C1015,'SKT LİSTESİ'!$F:$S,12,0)),"")</f>
        <v/>
      </c>
      <c r="L1015" s="134" t="str">
        <f ca="1">IFERROR(IF($C1015="","",VLOOKUP(FİLTRE!$C1015,'SKT LİSTESİ'!$F:$S,13,0)),"")</f>
        <v/>
      </c>
      <c r="M1015" s="135" t="str">
        <f ca="1">IFERROR(IF($C1015="","",VLOOKUP(FİLTRE!$C1015,'SKT LİSTESİ'!$F:$AJ,14,0)),"")</f>
        <v/>
      </c>
      <c r="N1015" s="31" t="str">
        <f ca="1">IFERROR(IF($C1015="","",VLOOKUP(FİLTRE!$C1015,'SKT LİSTESİ'!$F:$AJ,22,0)),"")</f>
        <v/>
      </c>
      <c r="O1015" s="136" t="str">
        <f ca="1">IFERROR(IF($C1015="","",VLOOKUP(FİLTRE!$C1015,'SKT LİSTESİ'!$F:$AJ,23,0)),"")</f>
        <v/>
      </c>
      <c r="P1015" s="31"/>
      <c r="Q1015" s="31"/>
      <c r="R1015" s="137" t="str">
        <f ca="1">(IFERROR(IF($C1015="","",VLOOKUP(FİLTRE!$C1015,'SKT LİSTESİ'!$F:$AJ,15,0)),""))</f>
        <v/>
      </c>
      <c r="S1015" s="138" t="str">
        <f ca="1">IFERROR(IF($C1015="","",VLOOKUP(FİLTRE!$C1015,'SKT LİSTESİ'!$F:$AJ,16,0)),"")</f>
        <v/>
      </c>
      <c r="AF1015" s="179" t="str">
        <f t="shared" ca="1" si="62"/>
        <v/>
      </c>
      <c r="AG1015" s="179">
        <f t="shared" ca="1" si="63"/>
        <v>0</v>
      </c>
      <c r="AH1015" s="179">
        <f t="shared" ca="1" si="64"/>
        <v>0</v>
      </c>
    </row>
    <row r="1016" spans="2:34" ht="15.75" x14ac:dyDescent="0.25">
      <c r="B1016">
        <f t="shared" ca="1" si="61"/>
        <v>1004</v>
      </c>
      <c r="C1016" t="str">
        <f ca="1">IFERROR(VLOOKUP(B1016,'SKT LİSTESİ'!F:F,1,0),"")</f>
        <v/>
      </c>
      <c r="E1016" s="128" t="str">
        <f ca="1">IFERROR(IF($C1016="","",VLOOKUP(FİLTRE!$C1016,'SKT LİSTESİ'!$F:$S,5,0)),"")</f>
        <v/>
      </c>
      <c r="F1016" s="129" t="str">
        <f ca="1">IFERROR(IF($C1016="","",VLOOKUP(FİLTRE!$C1016,'SKT LİSTESİ'!$F:$S,7,0)),"")</f>
        <v/>
      </c>
      <c r="G1016" s="130" t="str">
        <f ca="1">IFERROR(IF($C1016="","",VLOOKUP(FİLTRE!$C1016,'SKT LİSTESİ'!$F:$S,8,0)),"")</f>
        <v/>
      </c>
      <c r="H1016" s="131" t="str">
        <f ca="1">IF(E1016="","",IF($C1016="","",VLOOKUP(FİLTRE!$C1016,'SKT LİSTESİ'!$F:$S,9,0)))</f>
        <v/>
      </c>
      <c r="I1016" s="132" t="str">
        <f ca="1">IFERROR(IF($C1016="","",VLOOKUP(FİLTRE!$C1016,'SKT LİSTESİ'!$F:$S,10,0)),"")</f>
        <v/>
      </c>
      <c r="J1016" s="133" t="str">
        <f ca="1">IFERROR(IF($C1016="","",VLOOKUP(FİLTRE!$C1016,'SKT LİSTESİ'!$F:$S,11,0)),"")</f>
        <v/>
      </c>
      <c r="K1016" s="134" t="str">
        <f ca="1">IFERROR(IF($C1016="","",VLOOKUP(FİLTRE!$C1016,'SKT LİSTESİ'!$F:$S,12,0)),"")</f>
        <v/>
      </c>
      <c r="L1016" s="134" t="str">
        <f ca="1">IFERROR(IF($C1016="","",VLOOKUP(FİLTRE!$C1016,'SKT LİSTESİ'!$F:$S,13,0)),"")</f>
        <v/>
      </c>
      <c r="M1016" s="135" t="str">
        <f ca="1">IFERROR(IF($C1016="","",VLOOKUP(FİLTRE!$C1016,'SKT LİSTESİ'!$F:$AJ,14,0)),"")</f>
        <v/>
      </c>
      <c r="N1016" s="31" t="str">
        <f ca="1">IFERROR(IF($C1016="","",VLOOKUP(FİLTRE!$C1016,'SKT LİSTESİ'!$F:$AJ,22,0)),"")</f>
        <v/>
      </c>
      <c r="O1016" s="136" t="str">
        <f ca="1">IFERROR(IF($C1016="","",VLOOKUP(FİLTRE!$C1016,'SKT LİSTESİ'!$F:$AJ,23,0)),"")</f>
        <v/>
      </c>
      <c r="P1016" s="31"/>
      <c r="Q1016" s="31"/>
      <c r="R1016" s="137" t="str">
        <f ca="1">(IFERROR(IF($C1016="","",VLOOKUP(FİLTRE!$C1016,'SKT LİSTESİ'!$F:$AJ,15,0)),""))</f>
        <v/>
      </c>
      <c r="S1016" s="138" t="str">
        <f ca="1">IFERROR(IF($C1016="","",VLOOKUP(FİLTRE!$C1016,'SKT LİSTESİ'!$F:$AJ,16,0)),"")</f>
        <v/>
      </c>
      <c r="AF1016" s="179" t="str">
        <f t="shared" ca="1" si="62"/>
        <v/>
      </c>
      <c r="AG1016" s="179">
        <f t="shared" ca="1" si="63"/>
        <v>0</v>
      </c>
      <c r="AH1016" s="179">
        <f t="shared" ca="1" si="64"/>
        <v>0</v>
      </c>
    </row>
    <row r="1017" spans="2:34" ht="15.75" x14ac:dyDescent="0.25">
      <c r="B1017">
        <f t="shared" ca="1" si="61"/>
        <v>1005</v>
      </c>
      <c r="C1017" t="str">
        <f ca="1">IFERROR(VLOOKUP(B1017,'SKT LİSTESİ'!F:F,1,0),"")</f>
        <v/>
      </c>
      <c r="E1017" s="128" t="str">
        <f ca="1">IFERROR(IF($C1017="","",VLOOKUP(FİLTRE!$C1017,'SKT LİSTESİ'!$F:$S,5,0)),"")</f>
        <v/>
      </c>
      <c r="F1017" s="129" t="str">
        <f ca="1">IFERROR(IF($C1017="","",VLOOKUP(FİLTRE!$C1017,'SKT LİSTESİ'!$F:$S,7,0)),"")</f>
        <v/>
      </c>
      <c r="G1017" s="130" t="str">
        <f ca="1">IFERROR(IF($C1017="","",VLOOKUP(FİLTRE!$C1017,'SKT LİSTESİ'!$F:$S,8,0)),"")</f>
        <v/>
      </c>
      <c r="H1017" s="131" t="str">
        <f ca="1">IF(E1017="","",IF($C1017="","",VLOOKUP(FİLTRE!$C1017,'SKT LİSTESİ'!$F:$S,9,0)))</f>
        <v/>
      </c>
      <c r="I1017" s="132" t="str">
        <f ca="1">IFERROR(IF($C1017="","",VLOOKUP(FİLTRE!$C1017,'SKT LİSTESİ'!$F:$S,10,0)),"")</f>
        <v/>
      </c>
      <c r="J1017" s="133" t="str">
        <f ca="1">IFERROR(IF($C1017="","",VLOOKUP(FİLTRE!$C1017,'SKT LİSTESİ'!$F:$S,11,0)),"")</f>
        <v/>
      </c>
      <c r="K1017" s="134" t="str">
        <f ca="1">IFERROR(IF($C1017="","",VLOOKUP(FİLTRE!$C1017,'SKT LİSTESİ'!$F:$S,12,0)),"")</f>
        <v/>
      </c>
      <c r="L1017" s="134" t="str">
        <f ca="1">IFERROR(IF($C1017="","",VLOOKUP(FİLTRE!$C1017,'SKT LİSTESİ'!$F:$S,13,0)),"")</f>
        <v/>
      </c>
      <c r="M1017" s="135" t="str">
        <f ca="1">IFERROR(IF($C1017="","",VLOOKUP(FİLTRE!$C1017,'SKT LİSTESİ'!$F:$AJ,14,0)),"")</f>
        <v/>
      </c>
      <c r="N1017" s="31" t="str">
        <f ca="1">IFERROR(IF($C1017="","",VLOOKUP(FİLTRE!$C1017,'SKT LİSTESİ'!$F:$AJ,22,0)),"")</f>
        <v/>
      </c>
      <c r="O1017" s="136" t="str">
        <f ca="1">IFERROR(IF($C1017="","",VLOOKUP(FİLTRE!$C1017,'SKT LİSTESİ'!$F:$AJ,23,0)),"")</f>
        <v/>
      </c>
      <c r="P1017" s="31"/>
      <c r="Q1017" s="31"/>
      <c r="R1017" s="137" t="str">
        <f ca="1">(IFERROR(IF($C1017="","",VLOOKUP(FİLTRE!$C1017,'SKT LİSTESİ'!$F:$AJ,15,0)),""))</f>
        <v/>
      </c>
      <c r="S1017" s="138" t="str">
        <f ca="1">IFERROR(IF($C1017="","",VLOOKUP(FİLTRE!$C1017,'SKT LİSTESİ'!$F:$AJ,16,0)),"")</f>
        <v/>
      </c>
      <c r="AF1017" s="179" t="str">
        <f t="shared" ca="1" si="62"/>
        <v/>
      </c>
      <c r="AG1017" s="179">
        <f t="shared" ca="1" si="63"/>
        <v>0</v>
      </c>
      <c r="AH1017" s="179">
        <f t="shared" ca="1" si="64"/>
        <v>0</v>
      </c>
    </row>
    <row r="1018" spans="2:34" ht="15.75" x14ac:dyDescent="0.25">
      <c r="B1018">
        <f t="shared" ca="1" si="61"/>
        <v>1006</v>
      </c>
      <c r="C1018" t="str">
        <f ca="1">IFERROR(VLOOKUP(B1018,'SKT LİSTESİ'!F:F,1,0),"")</f>
        <v/>
      </c>
      <c r="E1018" s="128" t="str">
        <f ca="1">IFERROR(IF($C1018="","",VLOOKUP(FİLTRE!$C1018,'SKT LİSTESİ'!$F:$S,5,0)),"")</f>
        <v/>
      </c>
      <c r="F1018" s="129" t="str">
        <f ca="1">IFERROR(IF($C1018="","",VLOOKUP(FİLTRE!$C1018,'SKT LİSTESİ'!$F:$S,7,0)),"")</f>
        <v/>
      </c>
      <c r="G1018" s="130" t="str">
        <f ca="1">IFERROR(IF($C1018="","",VLOOKUP(FİLTRE!$C1018,'SKT LİSTESİ'!$F:$S,8,0)),"")</f>
        <v/>
      </c>
      <c r="H1018" s="131" t="str">
        <f ca="1">IF(E1018="","",IF($C1018="","",VLOOKUP(FİLTRE!$C1018,'SKT LİSTESİ'!$F:$S,9,0)))</f>
        <v/>
      </c>
      <c r="I1018" s="132" t="str">
        <f ca="1">IFERROR(IF($C1018="","",VLOOKUP(FİLTRE!$C1018,'SKT LİSTESİ'!$F:$S,10,0)),"")</f>
        <v/>
      </c>
      <c r="J1018" s="133" t="str">
        <f ca="1">IFERROR(IF($C1018="","",VLOOKUP(FİLTRE!$C1018,'SKT LİSTESİ'!$F:$S,11,0)),"")</f>
        <v/>
      </c>
      <c r="K1018" s="134" t="str">
        <f ca="1">IFERROR(IF($C1018="","",VLOOKUP(FİLTRE!$C1018,'SKT LİSTESİ'!$F:$S,12,0)),"")</f>
        <v/>
      </c>
      <c r="L1018" s="134" t="str">
        <f ca="1">IFERROR(IF($C1018="","",VLOOKUP(FİLTRE!$C1018,'SKT LİSTESİ'!$F:$S,13,0)),"")</f>
        <v/>
      </c>
      <c r="M1018" s="135" t="str">
        <f ca="1">IFERROR(IF($C1018="","",VLOOKUP(FİLTRE!$C1018,'SKT LİSTESİ'!$F:$AJ,14,0)),"")</f>
        <v/>
      </c>
      <c r="N1018" s="31" t="str">
        <f ca="1">IFERROR(IF($C1018="","",VLOOKUP(FİLTRE!$C1018,'SKT LİSTESİ'!$F:$AJ,22,0)),"")</f>
        <v/>
      </c>
      <c r="O1018" s="136" t="str">
        <f ca="1">IFERROR(IF($C1018="","",VLOOKUP(FİLTRE!$C1018,'SKT LİSTESİ'!$F:$AJ,23,0)),"")</f>
        <v/>
      </c>
      <c r="P1018" s="31"/>
      <c r="Q1018" s="31"/>
      <c r="R1018" s="137" t="str">
        <f ca="1">(IFERROR(IF($C1018="","",VLOOKUP(FİLTRE!$C1018,'SKT LİSTESİ'!$F:$AJ,15,0)),""))</f>
        <v/>
      </c>
      <c r="S1018" s="138" t="str">
        <f ca="1">IFERROR(IF($C1018="","",VLOOKUP(FİLTRE!$C1018,'SKT LİSTESİ'!$F:$AJ,16,0)),"")</f>
        <v/>
      </c>
      <c r="AF1018" s="179" t="str">
        <f t="shared" ca="1" si="62"/>
        <v/>
      </c>
      <c r="AG1018" s="179">
        <f t="shared" ca="1" si="63"/>
        <v>0</v>
      </c>
      <c r="AH1018" s="179">
        <f t="shared" ca="1" si="64"/>
        <v>0</v>
      </c>
    </row>
    <row r="1019" spans="2:34" ht="15.75" x14ac:dyDescent="0.25">
      <c r="B1019">
        <f t="shared" ca="1" si="61"/>
        <v>1007</v>
      </c>
      <c r="C1019" t="str">
        <f ca="1">IFERROR(VLOOKUP(B1019,'SKT LİSTESİ'!F:F,1,0),"")</f>
        <v/>
      </c>
      <c r="E1019" s="128" t="str">
        <f ca="1">IFERROR(IF($C1019="","",VLOOKUP(FİLTRE!$C1019,'SKT LİSTESİ'!$F:$S,5,0)),"")</f>
        <v/>
      </c>
      <c r="F1019" s="129" t="str">
        <f ca="1">IFERROR(IF($C1019="","",VLOOKUP(FİLTRE!$C1019,'SKT LİSTESİ'!$F:$S,7,0)),"")</f>
        <v/>
      </c>
      <c r="G1019" s="130" t="str">
        <f ca="1">IFERROR(IF($C1019="","",VLOOKUP(FİLTRE!$C1019,'SKT LİSTESİ'!$F:$S,8,0)),"")</f>
        <v/>
      </c>
      <c r="H1019" s="131" t="str">
        <f ca="1">IF(E1019="","",IF($C1019="","",VLOOKUP(FİLTRE!$C1019,'SKT LİSTESİ'!$F:$S,9,0)))</f>
        <v/>
      </c>
      <c r="I1019" s="132" t="str">
        <f ca="1">IFERROR(IF($C1019="","",VLOOKUP(FİLTRE!$C1019,'SKT LİSTESİ'!$F:$S,10,0)),"")</f>
        <v/>
      </c>
      <c r="J1019" s="133" t="str">
        <f ca="1">IFERROR(IF($C1019="","",VLOOKUP(FİLTRE!$C1019,'SKT LİSTESİ'!$F:$S,11,0)),"")</f>
        <v/>
      </c>
      <c r="K1019" s="134" t="str">
        <f ca="1">IFERROR(IF($C1019="","",VLOOKUP(FİLTRE!$C1019,'SKT LİSTESİ'!$F:$S,12,0)),"")</f>
        <v/>
      </c>
      <c r="L1019" s="134" t="str">
        <f ca="1">IFERROR(IF($C1019="","",VLOOKUP(FİLTRE!$C1019,'SKT LİSTESİ'!$F:$S,13,0)),"")</f>
        <v/>
      </c>
      <c r="M1019" s="135" t="str">
        <f ca="1">IFERROR(IF($C1019="","",VLOOKUP(FİLTRE!$C1019,'SKT LİSTESİ'!$F:$AJ,14,0)),"")</f>
        <v/>
      </c>
      <c r="N1019" s="31" t="str">
        <f ca="1">IFERROR(IF($C1019="","",VLOOKUP(FİLTRE!$C1019,'SKT LİSTESİ'!$F:$AJ,22,0)),"")</f>
        <v/>
      </c>
      <c r="O1019" s="136" t="str">
        <f ca="1">IFERROR(IF($C1019="","",VLOOKUP(FİLTRE!$C1019,'SKT LİSTESİ'!$F:$AJ,23,0)),"")</f>
        <v/>
      </c>
      <c r="P1019" s="31"/>
      <c r="Q1019" s="31"/>
      <c r="R1019" s="137" t="str">
        <f ca="1">(IFERROR(IF($C1019="","",VLOOKUP(FİLTRE!$C1019,'SKT LİSTESİ'!$F:$AJ,15,0)),""))</f>
        <v/>
      </c>
      <c r="S1019" s="138" t="str">
        <f ca="1">IFERROR(IF($C1019="","",VLOOKUP(FİLTRE!$C1019,'SKT LİSTESİ'!$F:$AJ,16,0)),"")</f>
        <v/>
      </c>
      <c r="AF1019" s="179" t="str">
        <f t="shared" ca="1" si="62"/>
        <v/>
      </c>
      <c r="AG1019" s="179">
        <f t="shared" ca="1" si="63"/>
        <v>0</v>
      </c>
      <c r="AH1019" s="179">
        <f t="shared" ca="1" si="64"/>
        <v>0</v>
      </c>
    </row>
    <row r="1020" spans="2:34" ht="15.75" x14ac:dyDescent="0.25">
      <c r="B1020">
        <f t="shared" ca="1" si="61"/>
        <v>1008</v>
      </c>
      <c r="C1020" t="str">
        <f ca="1">IFERROR(VLOOKUP(B1020,'SKT LİSTESİ'!F:F,1,0),"")</f>
        <v/>
      </c>
      <c r="E1020" s="128" t="str">
        <f ca="1">IFERROR(IF($C1020="","",VLOOKUP(FİLTRE!$C1020,'SKT LİSTESİ'!$F:$S,5,0)),"")</f>
        <v/>
      </c>
      <c r="F1020" s="129" t="str">
        <f ca="1">IFERROR(IF($C1020="","",VLOOKUP(FİLTRE!$C1020,'SKT LİSTESİ'!$F:$S,7,0)),"")</f>
        <v/>
      </c>
      <c r="G1020" s="130" t="str">
        <f ca="1">IFERROR(IF($C1020="","",VLOOKUP(FİLTRE!$C1020,'SKT LİSTESİ'!$F:$S,8,0)),"")</f>
        <v/>
      </c>
      <c r="H1020" s="131" t="str">
        <f ca="1">IF(E1020="","",IF($C1020="","",VLOOKUP(FİLTRE!$C1020,'SKT LİSTESİ'!$F:$S,9,0)))</f>
        <v/>
      </c>
      <c r="I1020" s="132" t="str">
        <f ca="1">IFERROR(IF($C1020="","",VLOOKUP(FİLTRE!$C1020,'SKT LİSTESİ'!$F:$S,10,0)),"")</f>
        <v/>
      </c>
      <c r="J1020" s="133" t="str">
        <f ca="1">IFERROR(IF($C1020="","",VLOOKUP(FİLTRE!$C1020,'SKT LİSTESİ'!$F:$S,11,0)),"")</f>
        <v/>
      </c>
      <c r="K1020" s="134" t="str">
        <f ca="1">IFERROR(IF($C1020="","",VLOOKUP(FİLTRE!$C1020,'SKT LİSTESİ'!$F:$S,12,0)),"")</f>
        <v/>
      </c>
      <c r="L1020" s="134" t="str">
        <f ca="1">IFERROR(IF($C1020="","",VLOOKUP(FİLTRE!$C1020,'SKT LİSTESİ'!$F:$S,13,0)),"")</f>
        <v/>
      </c>
      <c r="M1020" s="135" t="str">
        <f ca="1">IFERROR(IF($C1020="","",VLOOKUP(FİLTRE!$C1020,'SKT LİSTESİ'!$F:$AJ,14,0)),"")</f>
        <v/>
      </c>
      <c r="N1020" s="31" t="str">
        <f ca="1">IFERROR(IF($C1020="","",VLOOKUP(FİLTRE!$C1020,'SKT LİSTESİ'!$F:$AJ,22,0)),"")</f>
        <v/>
      </c>
      <c r="O1020" s="136" t="str">
        <f ca="1">IFERROR(IF($C1020="","",VLOOKUP(FİLTRE!$C1020,'SKT LİSTESİ'!$F:$AJ,23,0)),"")</f>
        <v/>
      </c>
      <c r="P1020" s="31"/>
      <c r="Q1020" s="31"/>
      <c r="R1020" s="137" t="str">
        <f ca="1">(IFERROR(IF($C1020="","",VLOOKUP(FİLTRE!$C1020,'SKT LİSTESİ'!$F:$AJ,15,0)),""))</f>
        <v/>
      </c>
      <c r="S1020" s="138" t="str">
        <f ca="1">IFERROR(IF($C1020="","",VLOOKUP(FİLTRE!$C1020,'SKT LİSTESİ'!$F:$AJ,16,0)),"")</f>
        <v/>
      </c>
      <c r="AF1020" s="179" t="str">
        <f t="shared" ca="1" si="62"/>
        <v/>
      </c>
      <c r="AG1020" s="179">
        <f t="shared" ca="1" si="63"/>
        <v>0</v>
      </c>
      <c r="AH1020" s="179">
        <f t="shared" ca="1" si="64"/>
        <v>0</v>
      </c>
    </row>
    <row r="1021" spans="2:34" ht="15.75" x14ac:dyDescent="0.25">
      <c r="B1021">
        <f t="shared" ca="1" si="61"/>
        <v>1009</v>
      </c>
      <c r="C1021" t="str">
        <f ca="1">IFERROR(VLOOKUP(B1021,'SKT LİSTESİ'!F:F,1,0),"")</f>
        <v/>
      </c>
      <c r="E1021" s="128" t="str">
        <f ca="1">IFERROR(IF($C1021="","",VLOOKUP(FİLTRE!$C1021,'SKT LİSTESİ'!$F:$S,5,0)),"")</f>
        <v/>
      </c>
      <c r="F1021" s="129" t="str">
        <f ca="1">IFERROR(IF($C1021="","",VLOOKUP(FİLTRE!$C1021,'SKT LİSTESİ'!$F:$S,7,0)),"")</f>
        <v/>
      </c>
      <c r="G1021" s="130" t="str">
        <f ca="1">IFERROR(IF($C1021="","",VLOOKUP(FİLTRE!$C1021,'SKT LİSTESİ'!$F:$S,8,0)),"")</f>
        <v/>
      </c>
      <c r="H1021" s="131" t="str">
        <f ca="1">IF(E1021="","",IF($C1021="","",VLOOKUP(FİLTRE!$C1021,'SKT LİSTESİ'!$F:$S,9,0)))</f>
        <v/>
      </c>
      <c r="I1021" s="132" t="str">
        <f ca="1">IFERROR(IF($C1021="","",VLOOKUP(FİLTRE!$C1021,'SKT LİSTESİ'!$F:$S,10,0)),"")</f>
        <v/>
      </c>
      <c r="J1021" s="133" t="str">
        <f ca="1">IFERROR(IF($C1021="","",VLOOKUP(FİLTRE!$C1021,'SKT LİSTESİ'!$F:$S,11,0)),"")</f>
        <v/>
      </c>
      <c r="K1021" s="134" t="str">
        <f ca="1">IFERROR(IF($C1021="","",VLOOKUP(FİLTRE!$C1021,'SKT LİSTESİ'!$F:$S,12,0)),"")</f>
        <v/>
      </c>
      <c r="L1021" s="134" t="str">
        <f ca="1">IFERROR(IF($C1021="","",VLOOKUP(FİLTRE!$C1021,'SKT LİSTESİ'!$F:$S,13,0)),"")</f>
        <v/>
      </c>
      <c r="M1021" s="135" t="str">
        <f ca="1">IFERROR(IF($C1021="","",VLOOKUP(FİLTRE!$C1021,'SKT LİSTESİ'!$F:$AJ,14,0)),"")</f>
        <v/>
      </c>
      <c r="N1021" s="31" t="str">
        <f ca="1">IFERROR(IF($C1021="","",VLOOKUP(FİLTRE!$C1021,'SKT LİSTESİ'!$F:$AJ,22,0)),"")</f>
        <v/>
      </c>
      <c r="O1021" s="136" t="str">
        <f ca="1">IFERROR(IF($C1021="","",VLOOKUP(FİLTRE!$C1021,'SKT LİSTESİ'!$F:$AJ,23,0)),"")</f>
        <v/>
      </c>
      <c r="P1021" s="31"/>
      <c r="Q1021" s="31"/>
      <c r="R1021" s="137" t="str">
        <f ca="1">(IFERROR(IF($C1021="","",VLOOKUP(FİLTRE!$C1021,'SKT LİSTESİ'!$F:$AJ,15,0)),""))</f>
        <v/>
      </c>
      <c r="S1021" s="138" t="str">
        <f ca="1">IFERROR(IF($C1021="","",VLOOKUP(FİLTRE!$C1021,'SKT LİSTESİ'!$F:$AJ,16,0)),"")</f>
        <v/>
      </c>
      <c r="AF1021" s="179" t="str">
        <f t="shared" ca="1" si="62"/>
        <v/>
      </c>
      <c r="AG1021" s="179">
        <f t="shared" ca="1" si="63"/>
        <v>0</v>
      </c>
      <c r="AH1021" s="179">
        <f t="shared" ca="1" si="64"/>
        <v>0</v>
      </c>
    </row>
    <row r="1022" spans="2:34" ht="15.75" x14ac:dyDescent="0.25">
      <c r="B1022">
        <f t="shared" ca="1" si="61"/>
        <v>1010</v>
      </c>
      <c r="C1022" t="str">
        <f ca="1">IFERROR(VLOOKUP(B1022,'SKT LİSTESİ'!F:F,1,0),"")</f>
        <v/>
      </c>
      <c r="E1022" s="128" t="str">
        <f ca="1">IFERROR(IF($C1022="","",VLOOKUP(FİLTRE!$C1022,'SKT LİSTESİ'!$F:$S,5,0)),"")</f>
        <v/>
      </c>
      <c r="F1022" s="129" t="str">
        <f ca="1">IFERROR(IF($C1022="","",VLOOKUP(FİLTRE!$C1022,'SKT LİSTESİ'!$F:$S,7,0)),"")</f>
        <v/>
      </c>
      <c r="G1022" s="130" t="str">
        <f ca="1">IFERROR(IF($C1022="","",VLOOKUP(FİLTRE!$C1022,'SKT LİSTESİ'!$F:$S,8,0)),"")</f>
        <v/>
      </c>
      <c r="H1022" s="131" t="str">
        <f ca="1">IF(E1022="","",IF($C1022="","",VLOOKUP(FİLTRE!$C1022,'SKT LİSTESİ'!$F:$S,9,0)))</f>
        <v/>
      </c>
      <c r="I1022" s="132" t="str">
        <f ca="1">IFERROR(IF($C1022="","",VLOOKUP(FİLTRE!$C1022,'SKT LİSTESİ'!$F:$S,10,0)),"")</f>
        <v/>
      </c>
      <c r="J1022" s="133" t="str">
        <f ca="1">IFERROR(IF($C1022="","",VLOOKUP(FİLTRE!$C1022,'SKT LİSTESİ'!$F:$S,11,0)),"")</f>
        <v/>
      </c>
      <c r="K1022" s="134" t="str">
        <f ca="1">IFERROR(IF($C1022="","",VLOOKUP(FİLTRE!$C1022,'SKT LİSTESİ'!$F:$S,12,0)),"")</f>
        <v/>
      </c>
      <c r="L1022" s="134" t="str">
        <f ca="1">IFERROR(IF($C1022="","",VLOOKUP(FİLTRE!$C1022,'SKT LİSTESİ'!$F:$S,13,0)),"")</f>
        <v/>
      </c>
      <c r="M1022" s="135" t="str">
        <f ca="1">IFERROR(IF($C1022="","",VLOOKUP(FİLTRE!$C1022,'SKT LİSTESİ'!$F:$AJ,14,0)),"")</f>
        <v/>
      </c>
      <c r="N1022" s="31" t="str">
        <f ca="1">IFERROR(IF($C1022="","",VLOOKUP(FİLTRE!$C1022,'SKT LİSTESİ'!$F:$AJ,22,0)),"")</f>
        <v/>
      </c>
      <c r="O1022" s="136" t="str">
        <f ca="1">IFERROR(IF($C1022="","",VLOOKUP(FİLTRE!$C1022,'SKT LİSTESİ'!$F:$AJ,23,0)),"")</f>
        <v/>
      </c>
      <c r="P1022" s="31"/>
      <c r="Q1022" s="31"/>
      <c r="R1022" s="137" t="str">
        <f ca="1">(IFERROR(IF($C1022="","",VLOOKUP(FİLTRE!$C1022,'SKT LİSTESİ'!$F:$AJ,15,0)),""))</f>
        <v/>
      </c>
      <c r="S1022" s="138" t="str">
        <f ca="1">IFERROR(IF($C1022="","",VLOOKUP(FİLTRE!$C1022,'SKT LİSTESİ'!$F:$AJ,16,0)),"")</f>
        <v/>
      </c>
      <c r="AF1022" s="179" t="str">
        <f t="shared" ca="1" si="62"/>
        <v/>
      </c>
      <c r="AG1022" s="179">
        <f t="shared" ca="1" si="63"/>
        <v>0</v>
      </c>
      <c r="AH1022" s="179">
        <f t="shared" ca="1" si="64"/>
        <v>0</v>
      </c>
    </row>
    <row r="1023" spans="2:34" ht="15.75" x14ac:dyDescent="0.25">
      <c r="B1023">
        <f t="shared" ca="1" si="61"/>
        <v>1011</v>
      </c>
      <c r="C1023" t="str">
        <f ca="1">IFERROR(VLOOKUP(B1023,'SKT LİSTESİ'!F:F,1,0),"")</f>
        <v/>
      </c>
      <c r="E1023" s="128" t="str">
        <f ca="1">IFERROR(IF($C1023="","",VLOOKUP(FİLTRE!$C1023,'SKT LİSTESİ'!$F:$S,5,0)),"")</f>
        <v/>
      </c>
      <c r="F1023" s="129" t="str">
        <f ca="1">IFERROR(IF($C1023="","",VLOOKUP(FİLTRE!$C1023,'SKT LİSTESİ'!$F:$S,7,0)),"")</f>
        <v/>
      </c>
      <c r="G1023" s="130" t="str">
        <f ca="1">IFERROR(IF($C1023="","",VLOOKUP(FİLTRE!$C1023,'SKT LİSTESİ'!$F:$S,8,0)),"")</f>
        <v/>
      </c>
      <c r="H1023" s="131" t="str">
        <f ca="1">IF(E1023="","",IF($C1023="","",VLOOKUP(FİLTRE!$C1023,'SKT LİSTESİ'!$F:$S,9,0)))</f>
        <v/>
      </c>
      <c r="I1023" s="132" t="str">
        <f ca="1">IFERROR(IF($C1023="","",VLOOKUP(FİLTRE!$C1023,'SKT LİSTESİ'!$F:$S,10,0)),"")</f>
        <v/>
      </c>
      <c r="J1023" s="133" t="str">
        <f ca="1">IFERROR(IF($C1023="","",VLOOKUP(FİLTRE!$C1023,'SKT LİSTESİ'!$F:$S,11,0)),"")</f>
        <v/>
      </c>
      <c r="K1023" s="134" t="str">
        <f ca="1">IFERROR(IF($C1023="","",VLOOKUP(FİLTRE!$C1023,'SKT LİSTESİ'!$F:$S,12,0)),"")</f>
        <v/>
      </c>
      <c r="L1023" s="134" t="str">
        <f ca="1">IFERROR(IF($C1023="","",VLOOKUP(FİLTRE!$C1023,'SKT LİSTESİ'!$F:$S,13,0)),"")</f>
        <v/>
      </c>
      <c r="M1023" s="135" t="str">
        <f ca="1">IFERROR(IF($C1023="","",VLOOKUP(FİLTRE!$C1023,'SKT LİSTESİ'!$F:$AJ,14,0)),"")</f>
        <v/>
      </c>
      <c r="N1023" s="31" t="str">
        <f ca="1">IFERROR(IF($C1023="","",VLOOKUP(FİLTRE!$C1023,'SKT LİSTESİ'!$F:$AJ,22,0)),"")</f>
        <v/>
      </c>
      <c r="O1023" s="136" t="str">
        <f ca="1">IFERROR(IF($C1023="","",VLOOKUP(FİLTRE!$C1023,'SKT LİSTESİ'!$F:$AJ,23,0)),"")</f>
        <v/>
      </c>
      <c r="P1023" s="31"/>
      <c r="Q1023" s="31"/>
      <c r="R1023" s="137" t="str">
        <f ca="1">(IFERROR(IF($C1023="","",VLOOKUP(FİLTRE!$C1023,'SKT LİSTESİ'!$F:$AJ,15,0)),""))</f>
        <v/>
      </c>
      <c r="S1023" s="138" t="str">
        <f ca="1">IFERROR(IF($C1023="","",VLOOKUP(FİLTRE!$C1023,'SKT LİSTESİ'!$F:$AJ,16,0)),"")</f>
        <v/>
      </c>
      <c r="AF1023" s="179" t="str">
        <f t="shared" ca="1" si="62"/>
        <v/>
      </c>
      <c r="AG1023" s="179">
        <f t="shared" ca="1" si="63"/>
        <v>0</v>
      </c>
      <c r="AH1023" s="179">
        <f t="shared" ca="1" si="64"/>
        <v>0</v>
      </c>
    </row>
    <row r="1024" spans="2:34" ht="15.75" x14ac:dyDescent="0.25">
      <c r="B1024">
        <f t="shared" ca="1" si="61"/>
        <v>1012</v>
      </c>
      <c r="C1024" t="str">
        <f ca="1">IFERROR(VLOOKUP(B1024,'SKT LİSTESİ'!F:F,1,0),"")</f>
        <v/>
      </c>
      <c r="E1024" s="128" t="str">
        <f ca="1">IFERROR(IF($C1024="","",VLOOKUP(FİLTRE!$C1024,'SKT LİSTESİ'!$F:$S,5,0)),"")</f>
        <v/>
      </c>
      <c r="F1024" s="129" t="str">
        <f ca="1">IFERROR(IF($C1024="","",VLOOKUP(FİLTRE!$C1024,'SKT LİSTESİ'!$F:$S,7,0)),"")</f>
        <v/>
      </c>
      <c r="G1024" s="130" t="str">
        <f ca="1">IFERROR(IF($C1024="","",VLOOKUP(FİLTRE!$C1024,'SKT LİSTESİ'!$F:$S,8,0)),"")</f>
        <v/>
      </c>
      <c r="H1024" s="131" t="str">
        <f ca="1">IF(E1024="","",IF($C1024="","",VLOOKUP(FİLTRE!$C1024,'SKT LİSTESİ'!$F:$S,9,0)))</f>
        <v/>
      </c>
      <c r="I1024" s="132" t="str">
        <f ca="1">IFERROR(IF($C1024="","",VLOOKUP(FİLTRE!$C1024,'SKT LİSTESİ'!$F:$S,10,0)),"")</f>
        <v/>
      </c>
      <c r="J1024" s="133" t="str">
        <f ca="1">IFERROR(IF($C1024="","",VLOOKUP(FİLTRE!$C1024,'SKT LİSTESİ'!$F:$S,11,0)),"")</f>
        <v/>
      </c>
      <c r="K1024" s="134" t="str">
        <f ca="1">IFERROR(IF($C1024="","",VLOOKUP(FİLTRE!$C1024,'SKT LİSTESİ'!$F:$S,12,0)),"")</f>
        <v/>
      </c>
      <c r="L1024" s="134" t="str">
        <f ca="1">IFERROR(IF($C1024="","",VLOOKUP(FİLTRE!$C1024,'SKT LİSTESİ'!$F:$S,13,0)),"")</f>
        <v/>
      </c>
      <c r="M1024" s="135" t="str">
        <f ca="1">IFERROR(IF($C1024="","",VLOOKUP(FİLTRE!$C1024,'SKT LİSTESİ'!$F:$AJ,14,0)),"")</f>
        <v/>
      </c>
      <c r="N1024" s="31" t="str">
        <f ca="1">IFERROR(IF($C1024="","",VLOOKUP(FİLTRE!$C1024,'SKT LİSTESİ'!$F:$AJ,22,0)),"")</f>
        <v/>
      </c>
      <c r="O1024" s="136" t="str">
        <f ca="1">IFERROR(IF($C1024="","",VLOOKUP(FİLTRE!$C1024,'SKT LİSTESİ'!$F:$AJ,23,0)),"")</f>
        <v/>
      </c>
      <c r="P1024" s="31"/>
      <c r="Q1024" s="31"/>
      <c r="R1024" s="137" t="str">
        <f ca="1">(IFERROR(IF($C1024="","",VLOOKUP(FİLTRE!$C1024,'SKT LİSTESİ'!$F:$AJ,15,0)),""))</f>
        <v/>
      </c>
      <c r="S1024" s="138" t="str">
        <f ca="1">IFERROR(IF($C1024="","",VLOOKUP(FİLTRE!$C1024,'SKT LİSTESİ'!$F:$AJ,16,0)),"")</f>
        <v/>
      </c>
      <c r="AF1024" s="179" t="str">
        <f t="shared" ca="1" si="62"/>
        <v/>
      </c>
      <c r="AG1024" s="179">
        <f t="shared" ca="1" si="63"/>
        <v>0</v>
      </c>
      <c r="AH1024" s="179">
        <f t="shared" ca="1" si="64"/>
        <v>0</v>
      </c>
    </row>
    <row r="1025" spans="2:34" ht="15.75" x14ac:dyDescent="0.25">
      <c r="B1025">
        <f t="shared" ca="1" si="61"/>
        <v>1013</v>
      </c>
      <c r="C1025" t="str">
        <f ca="1">IFERROR(VLOOKUP(B1025,'SKT LİSTESİ'!F:F,1,0),"")</f>
        <v/>
      </c>
      <c r="E1025" s="128" t="str">
        <f ca="1">IFERROR(IF($C1025="","",VLOOKUP(FİLTRE!$C1025,'SKT LİSTESİ'!$F:$S,5,0)),"")</f>
        <v/>
      </c>
      <c r="F1025" s="129" t="str">
        <f ca="1">IFERROR(IF($C1025="","",VLOOKUP(FİLTRE!$C1025,'SKT LİSTESİ'!$F:$S,7,0)),"")</f>
        <v/>
      </c>
      <c r="G1025" s="130" t="str">
        <f ca="1">IFERROR(IF($C1025="","",VLOOKUP(FİLTRE!$C1025,'SKT LİSTESİ'!$F:$S,8,0)),"")</f>
        <v/>
      </c>
      <c r="H1025" s="131" t="str">
        <f ca="1">IF(E1025="","",IF($C1025="","",VLOOKUP(FİLTRE!$C1025,'SKT LİSTESİ'!$F:$S,9,0)))</f>
        <v/>
      </c>
      <c r="I1025" s="132" t="str">
        <f ca="1">IFERROR(IF($C1025="","",VLOOKUP(FİLTRE!$C1025,'SKT LİSTESİ'!$F:$S,10,0)),"")</f>
        <v/>
      </c>
      <c r="J1025" s="133" t="str">
        <f ca="1">IFERROR(IF($C1025="","",VLOOKUP(FİLTRE!$C1025,'SKT LİSTESİ'!$F:$S,11,0)),"")</f>
        <v/>
      </c>
      <c r="K1025" s="134" t="str">
        <f ca="1">IFERROR(IF($C1025="","",VLOOKUP(FİLTRE!$C1025,'SKT LİSTESİ'!$F:$S,12,0)),"")</f>
        <v/>
      </c>
      <c r="L1025" s="134" t="str">
        <f ca="1">IFERROR(IF($C1025="","",VLOOKUP(FİLTRE!$C1025,'SKT LİSTESİ'!$F:$S,13,0)),"")</f>
        <v/>
      </c>
      <c r="M1025" s="135" t="str">
        <f ca="1">IFERROR(IF($C1025="","",VLOOKUP(FİLTRE!$C1025,'SKT LİSTESİ'!$F:$AJ,14,0)),"")</f>
        <v/>
      </c>
      <c r="N1025" s="31" t="str">
        <f ca="1">IFERROR(IF($C1025="","",VLOOKUP(FİLTRE!$C1025,'SKT LİSTESİ'!$F:$AJ,22,0)),"")</f>
        <v/>
      </c>
      <c r="O1025" s="136" t="str">
        <f ca="1">IFERROR(IF($C1025="","",VLOOKUP(FİLTRE!$C1025,'SKT LİSTESİ'!$F:$AJ,23,0)),"")</f>
        <v/>
      </c>
      <c r="P1025" s="31"/>
      <c r="Q1025" s="31"/>
      <c r="R1025" s="137" t="str">
        <f ca="1">(IFERROR(IF($C1025="","",VLOOKUP(FİLTRE!$C1025,'SKT LİSTESİ'!$F:$AJ,15,0)),""))</f>
        <v/>
      </c>
      <c r="S1025" s="138" t="str">
        <f ca="1">IFERROR(IF($C1025="","",VLOOKUP(FİLTRE!$C1025,'SKT LİSTESİ'!$F:$AJ,16,0)),"")</f>
        <v/>
      </c>
      <c r="AF1025" s="179" t="str">
        <f t="shared" ca="1" si="62"/>
        <v/>
      </c>
      <c r="AG1025" s="179">
        <f t="shared" ca="1" si="63"/>
        <v>0</v>
      </c>
      <c r="AH1025" s="179">
        <f t="shared" ca="1" si="64"/>
        <v>0</v>
      </c>
    </row>
    <row r="1026" spans="2:34" ht="15.75" x14ac:dyDescent="0.25">
      <c r="B1026">
        <f t="shared" ca="1" si="61"/>
        <v>1014</v>
      </c>
      <c r="C1026" t="str">
        <f ca="1">IFERROR(VLOOKUP(B1026,'SKT LİSTESİ'!F:F,1,0),"")</f>
        <v/>
      </c>
      <c r="E1026" s="128" t="str">
        <f ca="1">IFERROR(IF($C1026="","",VLOOKUP(FİLTRE!$C1026,'SKT LİSTESİ'!$F:$S,5,0)),"")</f>
        <v/>
      </c>
      <c r="F1026" s="129" t="str">
        <f ca="1">IFERROR(IF($C1026="","",VLOOKUP(FİLTRE!$C1026,'SKT LİSTESİ'!$F:$S,7,0)),"")</f>
        <v/>
      </c>
      <c r="G1026" s="130" t="str">
        <f ca="1">IFERROR(IF($C1026="","",VLOOKUP(FİLTRE!$C1026,'SKT LİSTESİ'!$F:$S,8,0)),"")</f>
        <v/>
      </c>
      <c r="H1026" s="131" t="str">
        <f ca="1">IF(E1026="","",IF($C1026="","",VLOOKUP(FİLTRE!$C1026,'SKT LİSTESİ'!$F:$S,9,0)))</f>
        <v/>
      </c>
      <c r="I1026" s="132" t="str">
        <f ca="1">IFERROR(IF($C1026="","",VLOOKUP(FİLTRE!$C1026,'SKT LİSTESİ'!$F:$S,10,0)),"")</f>
        <v/>
      </c>
      <c r="J1026" s="133" t="str">
        <f ca="1">IFERROR(IF($C1026="","",VLOOKUP(FİLTRE!$C1026,'SKT LİSTESİ'!$F:$S,11,0)),"")</f>
        <v/>
      </c>
      <c r="K1026" s="134" t="str">
        <f ca="1">IFERROR(IF($C1026="","",VLOOKUP(FİLTRE!$C1026,'SKT LİSTESİ'!$F:$S,12,0)),"")</f>
        <v/>
      </c>
      <c r="L1026" s="134" t="str">
        <f ca="1">IFERROR(IF($C1026="","",VLOOKUP(FİLTRE!$C1026,'SKT LİSTESİ'!$F:$S,13,0)),"")</f>
        <v/>
      </c>
      <c r="M1026" s="135" t="str">
        <f ca="1">IFERROR(IF($C1026="","",VLOOKUP(FİLTRE!$C1026,'SKT LİSTESİ'!$F:$AJ,14,0)),"")</f>
        <v/>
      </c>
      <c r="N1026" s="31" t="str">
        <f ca="1">IFERROR(IF($C1026="","",VLOOKUP(FİLTRE!$C1026,'SKT LİSTESİ'!$F:$AJ,22,0)),"")</f>
        <v/>
      </c>
      <c r="O1026" s="136" t="str">
        <f ca="1">IFERROR(IF($C1026="","",VLOOKUP(FİLTRE!$C1026,'SKT LİSTESİ'!$F:$AJ,23,0)),"")</f>
        <v/>
      </c>
      <c r="P1026" s="31"/>
      <c r="Q1026" s="31"/>
      <c r="R1026" s="137" t="str">
        <f ca="1">(IFERROR(IF($C1026="","",VLOOKUP(FİLTRE!$C1026,'SKT LİSTESİ'!$F:$AJ,15,0)),""))</f>
        <v/>
      </c>
      <c r="S1026" s="138" t="str">
        <f ca="1">IFERROR(IF($C1026="","",VLOOKUP(FİLTRE!$C1026,'SKT LİSTESİ'!$F:$AJ,16,0)),"")</f>
        <v/>
      </c>
      <c r="AF1026" s="179" t="str">
        <f t="shared" ca="1" si="62"/>
        <v/>
      </c>
      <c r="AG1026" s="179">
        <f t="shared" ca="1" si="63"/>
        <v>0</v>
      </c>
      <c r="AH1026" s="179">
        <f t="shared" ca="1" si="64"/>
        <v>0</v>
      </c>
    </row>
    <row r="1027" spans="2:34" ht="15.75" x14ac:dyDescent="0.25">
      <c r="B1027">
        <f t="shared" ca="1" si="61"/>
        <v>1015</v>
      </c>
      <c r="C1027" t="str">
        <f ca="1">IFERROR(VLOOKUP(B1027,'SKT LİSTESİ'!F:F,1,0),"")</f>
        <v/>
      </c>
      <c r="E1027" s="128" t="str">
        <f ca="1">IFERROR(IF($C1027="","",VLOOKUP(FİLTRE!$C1027,'SKT LİSTESİ'!$F:$S,5,0)),"")</f>
        <v/>
      </c>
      <c r="F1027" s="129" t="str">
        <f ca="1">IFERROR(IF($C1027="","",VLOOKUP(FİLTRE!$C1027,'SKT LİSTESİ'!$F:$S,7,0)),"")</f>
        <v/>
      </c>
      <c r="G1027" s="130" t="str">
        <f ca="1">IFERROR(IF($C1027="","",VLOOKUP(FİLTRE!$C1027,'SKT LİSTESİ'!$F:$S,8,0)),"")</f>
        <v/>
      </c>
      <c r="H1027" s="131" t="str">
        <f ca="1">IF(E1027="","",IF($C1027="","",VLOOKUP(FİLTRE!$C1027,'SKT LİSTESİ'!$F:$S,9,0)))</f>
        <v/>
      </c>
      <c r="I1027" s="132" t="str">
        <f ca="1">IFERROR(IF($C1027="","",VLOOKUP(FİLTRE!$C1027,'SKT LİSTESİ'!$F:$S,10,0)),"")</f>
        <v/>
      </c>
      <c r="J1027" s="133" t="str">
        <f ca="1">IFERROR(IF($C1027="","",VLOOKUP(FİLTRE!$C1027,'SKT LİSTESİ'!$F:$S,11,0)),"")</f>
        <v/>
      </c>
      <c r="K1027" s="134" t="str">
        <f ca="1">IFERROR(IF($C1027="","",VLOOKUP(FİLTRE!$C1027,'SKT LİSTESİ'!$F:$S,12,0)),"")</f>
        <v/>
      </c>
      <c r="L1027" s="134" t="str">
        <f ca="1">IFERROR(IF($C1027="","",VLOOKUP(FİLTRE!$C1027,'SKT LİSTESİ'!$F:$S,13,0)),"")</f>
        <v/>
      </c>
      <c r="M1027" s="135" t="str">
        <f ca="1">IFERROR(IF($C1027="","",VLOOKUP(FİLTRE!$C1027,'SKT LİSTESİ'!$F:$AJ,14,0)),"")</f>
        <v/>
      </c>
      <c r="N1027" s="31" t="str">
        <f ca="1">IFERROR(IF($C1027="","",VLOOKUP(FİLTRE!$C1027,'SKT LİSTESİ'!$F:$AJ,22,0)),"")</f>
        <v/>
      </c>
      <c r="O1027" s="136" t="str">
        <f ca="1">IFERROR(IF($C1027="","",VLOOKUP(FİLTRE!$C1027,'SKT LİSTESİ'!$F:$AJ,23,0)),"")</f>
        <v/>
      </c>
      <c r="P1027" s="31"/>
      <c r="Q1027" s="31"/>
      <c r="R1027" s="137" t="str">
        <f ca="1">(IFERROR(IF($C1027="","",VLOOKUP(FİLTRE!$C1027,'SKT LİSTESİ'!$F:$AJ,15,0)),""))</f>
        <v/>
      </c>
      <c r="S1027" s="138" t="str">
        <f ca="1">IFERROR(IF($C1027="","",VLOOKUP(FİLTRE!$C1027,'SKT LİSTESİ'!$F:$AJ,16,0)),"")</f>
        <v/>
      </c>
      <c r="AF1027" s="179" t="str">
        <f t="shared" ca="1" si="62"/>
        <v/>
      </c>
      <c r="AG1027" s="179">
        <f t="shared" ca="1" si="63"/>
        <v>0</v>
      </c>
      <c r="AH1027" s="179">
        <f t="shared" ca="1" si="64"/>
        <v>0</v>
      </c>
    </row>
    <row r="1028" spans="2:34" ht="15.75" x14ac:dyDescent="0.25">
      <c r="B1028">
        <f t="shared" ca="1" si="61"/>
        <v>1016</v>
      </c>
      <c r="C1028" t="str">
        <f ca="1">IFERROR(VLOOKUP(B1028,'SKT LİSTESİ'!F:F,1,0),"")</f>
        <v/>
      </c>
      <c r="E1028" s="128" t="str">
        <f ca="1">IFERROR(IF($C1028="","",VLOOKUP(FİLTRE!$C1028,'SKT LİSTESİ'!$F:$S,5,0)),"")</f>
        <v/>
      </c>
      <c r="F1028" s="129" t="str">
        <f ca="1">IFERROR(IF($C1028="","",VLOOKUP(FİLTRE!$C1028,'SKT LİSTESİ'!$F:$S,7,0)),"")</f>
        <v/>
      </c>
      <c r="G1028" s="130" t="str">
        <f ca="1">IFERROR(IF($C1028="","",VLOOKUP(FİLTRE!$C1028,'SKT LİSTESİ'!$F:$S,8,0)),"")</f>
        <v/>
      </c>
      <c r="H1028" s="131" t="str">
        <f ca="1">IF(E1028="","",IF($C1028="","",VLOOKUP(FİLTRE!$C1028,'SKT LİSTESİ'!$F:$S,9,0)))</f>
        <v/>
      </c>
      <c r="I1028" s="132" t="str">
        <f ca="1">IFERROR(IF($C1028="","",VLOOKUP(FİLTRE!$C1028,'SKT LİSTESİ'!$F:$S,10,0)),"")</f>
        <v/>
      </c>
      <c r="J1028" s="133" t="str">
        <f ca="1">IFERROR(IF($C1028="","",VLOOKUP(FİLTRE!$C1028,'SKT LİSTESİ'!$F:$S,11,0)),"")</f>
        <v/>
      </c>
      <c r="K1028" s="134" t="str">
        <f ca="1">IFERROR(IF($C1028="","",VLOOKUP(FİLTRE!$C1028,'SKT LİSTESİ'!$F:$S,12,0)),"")</f>
        <v/>
      </c>
      <c r="L1028" s="134" t="str">
        <f ca="1">IFERROR(IF($C1028="","",VLOOKUP(FİLTRE!$C1028,'SKT LİSTESİ'!$F:$S,13,0)),"")</f>
        <v/>
      </c>
      <c r="M1028" s="135" t="str">
        <f ca="1">IFERROR(IF($C1028="","",VLOOKUP(FİLTRE!$C1028,'SKT LİSTESİ'!$F:$AJ,14,0)),"")</f>
        <v/>
      </c>
      <c r="N1028" s="31" t="str">
        <f ca="1">IFERROR(IF($C1028="","",VLOOKUP(FİLTRE!$C1028,'SKT LİSTESİ'!$F:$AJ,22,0)),"")</f>
        <v/>
      </c>
      <c r="O1028" s="136" t="str">
        <f ca="1">IFERROR(IF($C1028="","",VLOOKUP(FİLTRE!$C1028,'SKT LİSTESİ'!$F:$AJ,23,0)),"")</f>
        <v/>
      </c>
      <c r="P1028" s="31"/>
      <c r="Q1028" s="31"/>
      <c r="R1028" s="137" t="str">
        <f ca="1">(IFERROR(IF($C1028="","",VLOOKUP(FİLTRE!$C1028,'SKT LİSTESİ'!$F:$AJ,15,0)),""))</f>
        <v/>
      </c>
      <c r="S1028" s="138" t="str">
        <f ca="1">IFERROR(IF($C1028="","",VLOOKUP(FİLTRE!$C1028,'SKT LİSTESİ'!$F:$AJ,16,0)),"")</f>
        <v/>
      </c>
      <c r="AF1028" s="179" t="str">
        <f t="shared" ca="1" si="62"/>
        <v/>
      </c>
      <c r="AG1028" s="179">
        <f t="shared" ca="1" si="63"/>
        <v>0</v>
      </c>
      <c r="AH1028" s="179">
        <f t="shared" ca="1" si="64"/>
        <v>0</v>
      </c>
    </row>
    <row r="1029" spans="2:34" ht="15.75" x14ac:dyDescent="0.25">
      <c r="B1029">
        <f t="shared" ca="1" si="61"/>
        <v>1017</v>
      </c>
      <c r="C1029" t="str">
        <f ca="1">IFERROR(VLOOKUP(B1029,'SKT LİSTESİ'!F:F,1,0),"")</f>
        <v/>
      </c>
      <c r="E1029" s="128" t="str">
        <f ca="1">IFERROR(IF($C1029="","",VLOOKUP(FİLTRE!$C1029,'SKT LİSTESİ'!$F:$S,5,0)),"")</f>
        <v/>
      </c>
      <c r="F1029" s="129" t="str">
        <f ca="1">IFERROR(IF($C1029="","",VLOOKUP(FİLTRE!$C1029,'SKT LİSTESİ'!$F:$S,7,0)),"")</f>
        <v/>
      </c>
      <c r="G1029" s="130" t="str">
        <f ca="1">IFERROR(IF($C1029="","",VLOOKUP(FİLTRE!$C1029,'SKT LİSTESİ'!$F:$S,8,0)),"")</f>
        <v/>
      </c>
      <c r="H1029" s="131" t="str">
        <f ca="1">IF(E1029="","",IF($C1029="","",VLOOKUP(FİLTRE!$C1029,'SKT LİSTESİ'!$F:$S,9,0)))</f>
        <v/>
      </c>
      <c r="I1029" s="132" t="str">
        <f ca="1">IFERROR(IF($C1029="","",VLOOKUP(FİLTRE!$C1029,'SKT LİSTESİ'!$F:$S,10,0)),"")</f>
        <v/>
      </c>
      <c r="J1029" s="133" t="str">
        <f ca="1">IFERROR(IF($C1029="","",VLOOKUP(FİLTRE!$C1029,'SKT LİSTESİ'!$F:$S,11,0)),"")</f>
        <v/>
      </c>
      <c r="K1029" s="134" t="str">
        <f ca="1">IFERROR(IF($C1029="","",VLOOKUP(FİLTRE!$C1029,'SKT LİSTESİ'!$F:$S,12,0)),"")</f>
        <v/>
      </c>
      <c r="L1029" s="134" t="str">
        <f ca="1">IFERROR(IF($C1029="","",VLOOKUP(FİLTRE!$C1029,'SKT LİSTESİ'!$F:$S,13,0)),"")</f>
        <v/>
      </c>
      <c r="M1029" s="135" t="str">
        <f ca="1">IFERROR(IF($C1029="","",VLOOKUP(FİLTRE!$C1029,'SKT LİSTESİ'!$F:$AJ,14,0)),"")</f>
        <v/>
      </c>
      <c r="N1029" s="31" t="str">
        <f ca="1">IFERROR(IF($C1029="","",VLOOKUP(FİLTRE!$C1029,'SKT LİSTESİ'!$F:$AJ,22,0)),"")</f>
        <v/>
      </c>
      <c r="O1029" s="136" t="str">
        <f ca="1">IFERROR(IF($C1029="","",VLOOKUP(FİLTRE!$C1029,'SKT LİSTESİ'!$F:$AJ,23,0)),"")</f>
        <v/>
      </c>
      <c r="P1029" s="31"/>
      <c r="Q1029" s="31"/>
      <c r="R1029" s="137" t="str">
        <f ca="1">(IFERROR(IF($C1029="","",VLOOKUP(FİLTRE!$C1029,'SKT LİSTESİ'!$F:$AJ,15,0)),""))</f>
        <v/>
      </c>
      <c r="S1029" s="138" t="str">
        <f ca="1">IFERROR(IF($C1029="","",VLOOKUP(FİLTRE!$C1029,'SKT LİSTESİ'!$F:$AJ,16,0)),"")</f>
        <v/>
      </c>
      <c r="AF1029" s="179" t="str">
        <f t="shared" ca="1" si="62"/>
        <v/>
      </c>
      <c r="AG1029" s="179">
        <f t="shared" ca="1" si="63"/>
        <v>0</v>
      </c>
      <c r="AH1029" s="179">
        <f t="shared" ca="1" si="64"/>
        <v>0</v>
      </c>
    </row>
    <row r="1030" spans="2:34" ht="15.75" x14ac:dyDescent="0.25">
      <c r="B1030">
        <f t="shared" ca="1" si="61"/>
        <v>1018</v>
      </c>
      <c r="C1030" t="str">
        <f ca="1">IFERROR(VLOOKUP(B1030,'SKT LİSTESİ'!F:F,1,0),"")</f>
        <v/>
      </c>
      <c r="E1030" s="128" t="str">
        <f ca="1">IFERROR(IF($C1030="","",VLOOKUP(FİLTRE!$C1030,'SKT LİSTESİ'!$F:$S,5,0)),"")</f>
        <v/>
      </c>
      <c r="F1030" s="129" t="str">
        <f ca="1">IFERROR(IF($C1030="","",VLOOKUP(FİLTRE!$C1030,'SKT LİSTESİ'!$F:$S,7,0)),"")</f>
        <v/>
      </c>
      <c r="G1030" s="130" t="str">
        <f ca="1">IFERROR(IF($C1030="","",VLOOKUP(FİLTRE!$C1030,'SKT LİSTESİ'!$F:$S,8,0)),"")</f>
        <v/>
      </c>
      <c r="H1030" s="131" t="str">
        <f ca="1">IF(E1030="","",IF($C1030="","",VLOOKUP(FİLTRE!$C1030,'SKT LİSTESİ'!$F:$S,9,0)))</f>
        <v/>
      </c>
      <c r="I1030" s="132" t="str">
        <f ca="1">IFERROR(IF($C1030="","",VLOOKUP(FİLTRE!$C1030,'SKT LİSTESİ'!$F:$S,10,0)),"")</f>
        <v/>
      </c>
      <c r="J1030" s="133" t="str">
        <f ca="1">IFERROR(IF($C1030="","",VLOOKUP(FİLTRE!$C1030,'SKT LİSTESİ'!$F:$S,11,0)),"")</f>
        <v/>
      </c>
      <c r="K1030" s="134" t="str">
        <f ca="1">IFERROR(IF($C1030="","",VLOOKUP(FİLTRE!$C1030,'SKT LİSTESİ'!$F:$S,12,0)),"")</f>
        <v/>
      </c>
      <c r="L1030" s="134" t="str">
        <f ca="1">IFERROR(IF($C1030="","",VLOOKUP(FİLTRE!$C1030,'SKT LİSTESİ'!$F:$S,13,0)),"")</f>
        <v/>
      </c>
      <c r="M1030" s="135" t="str">
        <f ca="1">IFERROR(IF($C1030="","",VLOOKUP(FİLTRE!$C1030,'SKT LİSTESİ'!$F:$AJ,14,0)),"")</f>
        <v/>
      </c>
      <c r="N1030" s="31" t="str">
        <f ca="1">IFERROR(IF($C1030="","",VLOOKUP(FİLTRE!$C1030,'SKT LİSTESİ'!$F:$AJ,22,0)),"")</f>
        <v/>
      </c>
      <c r="O1030" s="136" t="str">
        <f ca="1">IFERROR(IF($C1030="","",VLOOKUP(FİLTRE!$C1030,'SKT LİSTESİ'!$F:$AJ,23,0)),"")</f>
        <v/>
      </c>
      <c r="P1030" s="31"/>
      <c r="Q1030" s="31"/>
      <c r="R1030" s="137" t="str">
        <f ca="1">(IFERROR(IF($C1030="","",VLOOKUP(FİLTRE!$C1030,'SKT LİSTESİ'!$F:$AJ,15,0)),""))</f>
        <v/>
      </c>
      <c r="S1030" s="138" t="str">
        <f ca="1">IFERROR(IF($C1030="","",VLOOKUP(FİLTRE!$C1030,'SKT LİSTESİ'!$F:$AJ,16,0)),"")</f>
        <v/>
      </c>
      <c r="AF1030" s="179" t="str">
        <f t="shared" ca="1" si="62"/>
        <v/>
      </c>
      <c r="AG1030" s="179">
        <f t="shared" ca="1" si="63"/>
        <v>0</v>
      </c>
      <c r="AH1030" s="179">
        <f t="shared" ca="1" si="64"/>
        <v>0</v>
      </c>
    </row>
    <row r="1031" spans="2:34" ht="15.75" x14ac:dyDescent="0.25">
      <c r="B1031">
        <f t="shared" ca="1" si="61"/>
        <v>1019</v>
      </c>
      <c r="C1031" t="str">
        <f ca="1">IFERROR(VLOOKUP(B1031,'SKT LİSTESİ'!F:F,1,0),"")</f>
        <v/>
      </c>
      <c r="E1031" s="128" t="str">
        <f ca="1">IFERROR(IF($C1031="","",VLOOKUP(FİLTRE!$C1031,'SKT LİSTESİ'!$F:$S,5,0)),"")</f>
        <v/>
      </c>
      <c r="F1031" s="129" t="str">
        <f ca="1">IFERROR(IF($C1031="","",VLOOKUP(FİLTRE!$C1031,'SKT LİSTESİ'!$F:$S,7,0)),"")</f>
        <v/>
      </c>
      <c r="G1031" s="130" t="str">
        <f ca="1">IFERROR(IF($C1031="","",VLOOKUP(FİLTRE!$C1031,'SKT LİSTESİ'!$F:$S,8,0)),"")</f>
        <v/>
      </c>
      <c r="H1031" s="131" t="str">
        <f ca="1">IF(E1031="","",IF($C1031="","",VLOOKUP(FİLTRE!$C1031,'SKT LİSTESİ'!$F:$S,9,0)))</f>
        <v/>
      </c>
      <c r="I1031" s="132" t="str">
        <f ca="1">IFERROR(IF($C1031="","",VLOOKUP(FİLTRE!$C1031,'SKT LİSTESİ'!$F:$S,10,0)),"")</f>
        <v/>
      </c>
      <c r="J1031" s="133" t="str">
        <f ca="1">IFERROR(IF($C1031="","",VLOOKUP(FİLTRE!$C1031,'SKT LİSTESİ'!$F:$S,11,0)),"")</f>
        <v/>
      </c>
      <c r="K1031" s="134" t="str">
        <f ca="1">IFERROR(IF($C1031="","",VLOOKUP(FİLTRE!$C1031,'SKT LİSTESİ'!$F:$S,12,0)),"")</f>
        <v/>
      </c>
      <c r="L1031" s="134" t="str">
        <f ca="1">IFERROR(IF($C1031="","",VLOOKUP(FİLTRE!$C1031,'SKT LİSTESİ'!$F:$S,13,0)),"")</f>
        <v/>
      </c>
      <c r="M1031" s="135" t="str">
        <f ca="1">IFERROR(IF($C1031="","",VLOOKUP(FİLTRE!$C1031,'SKT LİSTESİ'!$F:$AJ,14,0)),"")</f>
        <v/>
      </c>
      <c r="N1031" s="31" t="str">
        <f ca="1">IFERROR(IF($C1031="","",VLOOKUP(FİLTRE!$C1031,'SKT LİSTESİ'!$F:$AJ,22,0)),"")</f>
        <v/>
      </c>
      <c r="O1031" s="136" t="str">
        <f ca="1">IFERROR(IF($C1031="","",VLOOKUP(FİLTRE!$C1031,'SKT LİSTESİ'!$F:$AJ,23,0)),"")</f>
        <v/>
      </c>
      <c r="P1031" s="31"/>
      <c r="Q1031" s="31"/>
      <c r="R1031" s="137" t="str">
        <f ca="1">(IFERROR(IF($C1031="","",VLOOKUP(FİLTRE!$C1031,'SKT LİSTESİ'!$F:$AJ,15,0)),""))</f>
        <v/>
      </c>
      <c r="S1031" s="138" t="str">
        <f ca="1">IFERROR(IF($C1031="","",VLOOKUP(FİLTRE!$C1031,'SKT LİSTESİ'!$F:$AJ,16,0)),"")</f>
        <v/>
      </c>
      <c r="AF1031" s="179" t="str">
        <f t="shared" ca="1" si="62"/>
        <v/>
      </c>
      <c r="AG1031" s="179">
        <f t="shared" ca="1" si="63"/>
        <v>0</v>
      </c>
      <c r="AH1031" s="179">
        <f t="shared" ca="1" si="64"/>
        <v>0</v>
      </c>
    </row>
    <row r="1032" spans="2:34" ht="15.75" x14ac:dyDescent="0.25">
      <c r="B1032">
        <f t="shared" ca="1" si="61"/>
        <v>1020</v>
      </c>
      <c r="C1032" t="str">
        <f ca="1">IFERROR(VLOOKUP(B1032,'SKT LİSTESİ'!F:F,1,0),"")</f>
        <v/>
      </c>
      <c r="E1032" s="128" t="str">
        <f ca="1">IFERROR(IF($C1032="","",VLOOKUP(FİLTRE!$C1032,'SKT LİSTESİ'!$F:$S,5,0)),"")</f>
        <v/>
      </c>
      <c r="F1032" s="129" t="str">
        <f ca="1">IFERROR(IF($C1032="","",VLOOKUP(FİLTRE!$C1032,'SKT LİSTESİ'!$F:$S,7,0)),"")</f>
        <v/>
      </c>
      <c r="G1032" s="130" t="str">
        <f ca="1">IFERROR(IF($C1032="","",VLOOKUP(FİLTRE!$C1032,'SKT LİSTESİ'!$F:$S,8,0)),"")</f>
        <v/>
      </c>
      <c r="H1032" s="131" t="str">
        <f ca="1">IF(E1032="","",IF($C1032="","",VLOOKUP(FİLTRE!$C1032,'SKT LİSTESİ'!$F:$S,9,0)))</f>
        <v/>
      </c>
      <c r="I1032" s="132" t="str">
        <f ca="1">IFERROR(IF($C1032="","",VLOOKUP(FİLTRE!$C1032,'SKT LİSTESİ'!$F:$S,10,0)),"")</f>
        <v/>
      </c>
      <c r="J1032" s="133" t="str">
        <f ca="1">IFERROR(IF($C1032="","",VLOOKUP(FİLTRE!$C1032,'SKT LİSTESİ'!$F:$S,11,0)),"")</f>
        <v/>
      </c>
      <c r="K1032" s="134" t="str">
        <f ca="1">IFERROR(IF($C1032="","",VLOOKUP(FİLTRE!$C1032,'SKT LİSTESİ'!$F:$S,12,0)),"")</f>
        <v/>
      </c>
      <c r="L1032" s="134" t="str">
        <f ca="1">IFERROR(IF($C1032="","",VLOOKUP(FİLTRE!$C1032,'SKT LİSTESİ'!$F:$S,13,0)),"")</f>
        <v/>
      </c>
      <c r="M1032" s="135" t="str">
        <f ca="1">IFERROR(IF($C1032="","",VLOOKUP(FİLTRE!$C1032,'SKT LİSTESİ'!$F:$AJ,14,0)),"")</f>
        <v/>
      </c>
      <c r="N1032" s="31" t="str">
        <f ca="1">IFERROR(IF($C1032="","",VLOOKUP(FİLTRE!$C1032,'SKT LİSTESİ'!$F:$AJ,22,0)),"")</f>
        <v/>
      </c>
      <c r="O1032" s="136" t="str">
        <f ca="1">IFERROR(IF($C1032="","",VLOOKUP(FİLTRE!$C1032,'SKT LİSTESİ'!$F:$AJ,23,0)),"")</f>
        <v/>
      </c>
      <c r="P1032" s="31"/>
      <c r="Q1032" s="31"/>
      <c r="R1032" s="137" t="str">
        <f ca="1">(IFERROR(IF($C1032="","",VLOOKUP(FİLTRE!$C1032,'SKT LİSTESİ'!$F:$AJ,15,0)),""))</f>
        <v/>
      </c>
      <c r="S1032" s="138" t="str">
        <f ca="1">IFERROR(IF($C1032="","",VLOOKUP(FİLTRE!$C1032,'SKT LİSTESİ'!$F:$AJ,16,0)),"")</f>
        <v/>
      </c>
      <c r="AF1032" s="179" t="str">
        <f t="shared" ca="1" si="62"/>
        <v/>
      </c>
      <c r="AG1032" s="179">
        <f t="shared" ca="1" si="63"/>
        <v>0</v>
      </c>
      <c r="AH1032" s="179">
        <f t="shared" ca="1" si="64"/>
        <v>0</v>
      </c>
    </row>
    <row r="1033" spans="2:34" ht="15.75" x14ac:dyDescent="0.25">
      <c r="B1033">
        <f t="shared" ca="1" si="61"/>
        <v>1021</v>
      </c>
      <c r="C1033" t="str">
        <f ca="1">IFERROR(VLOOKUP(B1033,'SKT LİSTESİ'!F:F,1,0),"")</f>
        <v/>
      </c>
      <c r="E1033" s="128" t="str">
        <f ca="1">IFERROR(IF($C1033="","",VLOOKUP(FİLTRE!$C1033,'SKT LİSTESİ'!$F:$S,5,0)),"")</f>
        <v/>
      </c>
      <c r="F1033" s="129" t="str">
        <f ca="1">IFERROR(IF($C1033="","",VLOOKUP(FİLTRE!$C1033,'SKT LİSTESİ'!$F:$S,7,0)),"")</f>
        <v/>
      </c>
      <c r="G1033" s="130" t="str">
        <f ca="1">IFERROR(IF($C1033="","",VLOOKUP(FİLTRE!$C1033,'SKT LİSTESİ'!$F:$S,8,0)),"")</f>
        <v/>
      </c>
      <c r="H1033" s="131" t="str">
        <f ca="1">IF(E1033="","",IF($C1033="","",VLOOKUP(FİLTRE!$C1033,'SKT LİSTESİ'!$F:$S,9,0)))</f>
        <v/>
      </c>
      <c r="I1033" s="132" t="str">
        <f ca="1">IFERROR(IF($C1033="","",VLOOKUP(FİLTRE!$C1033,'SKT LİSTESİ'!$F:$S,10,0)),"")</f>
        <v/>
      </c>
      <c r="J1033" s="133" t="str">
        <f ca="1">IFERROR(IF($C1033="","",VLOOKUP(FİLTRE!$C1033,'SKT LİSTESİ'!$F:$S,11,0)),"")</f>
        <v/>
      </c>
      <c r="K1033" s="134" t="str">
        <f ca="1">IFERROR(IF($C1033="","",VLOOKUP(FİLTRE!$C1033,'SKT LİSTESİ'!$F:$S,12,0)),"")</f>
        <v/>
      </c>
      <c r="L1033" s="134" t="str">
        <f ca="1">IFERROR(IF($C1033="","",VLOOKUP(FİLTRE!$C1033,'SKT LİSTESİ'!$F:$S,13,0)),"")</f>
        <v/>
      </c>
      <c r="M1033" s="135" t="str">
        <f ca="1">IFERROR(IF($C1033="","",VLOOKUP(FİLTRE!$C1033,'SKT LİSTESİ'!$F:$AJ,14,0)),"")</f>
        <v/>
      </c>
      <c r="N1033" s="31" t="str">
        <f ca="1">IFERROR(IF($C1033="","",VLOOKUP(FİLTRE!$C1033,'SKT LİSTESİ'!$F:$AJ,22,0)),"")</f>
        <v/>
      </c>
      <c r="O1033" s="136" t="str">
        <f ca="1">IFERROR(IF($C1033="","",VLOOKUP(FİLTRE!$C1033,'SKT LİSTESİ'!$F:$AJ,23,0)),"")</f>
        <v/>
      </c>
      <c r="P1033" s="31"/>
      <c r="Q1033" s="31"/>
      <c r="R1033" s="137" t="str">
        <f ca="1">(IFERROR(IF($C1033="","",VLOOKUP(FİLTRE!$C1033,'SKT LİSTESİ'!$F:$AJ,15,0)),""))</f>
        <v/>
      </c>
      <c r="S1033" s="138" t="str">
        <f ca="1">IFERROR(IF($C1033="","",VLOOKUP(FİLTRE!$C1033,'SKT LİSTESİ'!$F:$AJ,16,0)),"")</f>
        <v/>
      </c>
      <c r="AF1033" s="179" t="str">
        <f t="shared" ca="1" si="62"/>
        <v/>
      </c>
      <c r="AG1033" s="179">
        <f t="shared" ca="1" si="63"/>
        <v>0</v>
      </c>
      <c r="AH1033" s="179">
        <f t="shared" ca="1" si="64"/>
        <v>0</v>
      </c>
    </row>
    <row r="1034" spans="2:34" ht="15.75" x14ac:dyDescent="0.25">
      <c r="B1034">
        <f t="shared" ca="1" si="61"/>
        <v>1022</v>
      </c>
      <c r="C1034" t="str">
        <f ca="1">IFERROR(VLOOKUP(B1034,'SKT LİSTESİ'!F:F,1,0),"")</f>
        <v/>
      </c>
      <c r="E1034" s="128" t="str">
        <f ca="1">IFERROR(IF($C1034="","",VLOOKUP(FİLTRE!$C1034,'SKT LİSTESİ'!$F:$S,5,0)),"")</f>
        <v/>
      </c>
      <c r="F1034" s="129" t="str">
        <f ca="1">IFERROR(IF($C1034="","",VLOOKUP(FİLTRE!$C1034,'SKT LİSTESİ'!$F:$S,7,0)),"")</f>
        <v/>
      </c>
      <c r="G1034" s="130" t="str">
        <f ca="1">IFERROR(IF($C1034="","",VLOOKUP(FİLTRE!$C1034,'SKT LİSTESİ'!$F:$S,8,0)),"")</f>
        <v/>
      </c>
      <c r="H1034" s="131" t="str">
        <f ca="1">IF(E1034="","",IF($C1034="","",VLOOKUP(FİLTRE!$C1034,'SKT LİSTESİ'!$F:$S,9,0)))</f>
        <v/>
      </c>
      <c r="I1034" s="132" t="str">
        <f ca="1">IFERROR(IF($C1034="","",VLOOKUP(FİLTRE!$C1034,'SKT LİSTESİ'!$F:$S,10,0)),"")</f>
        <v/>
      </c>
      <c r="J1034" s="133" t="str">
        <f ca="1">IFERROR(IF($C1034="","",VLOOKUP(FİLTRE!$C1034,'SKT LİSTESİ'!$F:$S,11,0)),"")</f>
        <v/>
      </c>
      <c r="K1034" s="134" t="str">
        <f ca="1">IFERROR(IF($C1034="","",VLOOKUP(FİLTRE!$C1034,'SKT LİSTESİ'!$F:$S,12,0)),"")</f>
        <v/>
      </c>
      <c r="L1034" s="134" t="str">
        <f ca="1">IFERROR(IF($C1034="","",VLOOKUP(FİLTRE!$C1034,'SKT LİSTESİ'!$F:$S,13,0)),"")</f>
        <v/>
      </c>
      <c r="M1034" s="135" t="str">
        <f ca="1">IFERROR(IF($C1034="","",VLOOKUP(FİLTRE!$C1034,'SKT LİSTESİ'!$F:$AJ,14,0)),"")</f>
        <v/>
      </c>
      <c r="N1034" s="31" t="str">
        <f ca="1">IFERROR(IF($C1034="","",VLOOKUP(FİLTRE!$C1034,'SKT LİSTESİ'!$F:$AJ,22,0)),"")</f>
        <v/>
      </c>
      <c r="O1034" s="136" t="str">
        <f ca="1">IFERROR(IF($C1034="","",VLOOKUP(FİLTRE!$C1034,'SKT LİSTESİ'!$F:$AJ,23,0)),"")</f>
        <v/>
      </c>
      <c r="P1034" s="31"/>
      <c r="Q1034" s="31"/>
      <c r="R1034" s="137" t="str">
        <f ca="1">(IFERROR(IF($C1034="","",VLOOKUP(FİLTRE!$C1034,'SKT LİSTESİ'!$F:$AJ,15,0)),""))</f>
        <v/>
      </c>
      <c r="S1034" s="138" t="str">
        <f ca="1">IFERROR(IF($C1034="","",VLOOKUP(FİLTRE!$C1034,'SKT LİSTESİ'!$F:$AJ,16,0)),"")</f>
        <v/>
      </c>
      <c r="AF1034" s="179" t="str">
        <f t="shared" ca="1" si="62"/>
        <v/>
      </c>
      <c r="AG1034" s="179">
        <f t="shared" ca="1" si="63"/>
        <v>0</v>
      </c>
      <c r="AH1034" s="179">
        <f t="shared" ca="1" si="64"/>
        <v>0</v>
      </c>
    </row>
    <row r="1035" spans="2:34" ht="15.75" x14ac:dyDescent="0.25">
      <c r="B1035">
        <f t="shared" ca="1" si="61"/>
        <v>1023</v>
      </c>
      <c r="C1035" t="str">
        <f ca="1">IFERROR(VLOOKUP(B1035,'SKT LİSTESİ'!F:F,1,0),"")</f>
        <v/>
      </c>
      <c r="E1035" s="128" t="str">
        <f ca="1">IFERROR(IF($C1035="","",VLOOKUP(FİLTRE!$C1035,'SKT LİSTESİ'!$F:$S,5,0)),"")</f>
        <v/>
      </c>
      <c r="F1035" s="129" t="str">
        <f ca="1">IFERROR(IF($C1035="","",VLOOKUP(FİLTRE!$C1035,'SKT LİSTESİ'!$F:$S,7,0)),"")</f>
        <v/>
      </c>
      <c r="G1035" s="130" t="str">
        <f ca="1">IFERROR(IF($C1035="","",VLOOKUP(FİLTRE!$C1035,'SKT LİSTESİ'!$F:$S,8,0)),"")</f>
        <v/>
      </c>
      <c r="H1035" s="131" t="str">
        <f ca="1">IF(E1035="","",IF($C1035="","",VLOOKUP(FİLTRE!$C1035,'SKT LİSTESİ'!$F:$S,9,0)))</f>
        <v/>
      </c>
      <c r="I1035" s="132" t="str">
        <f ca="1">IFERROR(IF($C1035="","",VLOOKUP(FİLTRE!$C1035,'SKT LİSTESİ'!$F:$S,10,0)),"")</f>
        <v/>
      </c>
      <c r="J1035" s="133" t="str">
        <f ca="1">IFERROR(IF($C1035="","",VLOOKUP(FİLTRE!$C1035,'SKT LİSTESİ'!$F:$S,11,0)),"")</f>
        <v/>
      </c>
      <c r="K1035" s="134" t="str">
        <f ca="1">IFERROR(IF($C1035="","",VLOOKUP(FİLTRE!$C1035,'SKT LİSTESİ'!$F:$S,12,0)),"")</f>
        <v/>
      </c>
      <c r="L1035" s="134" t="str">
        <f ca="1">IFERROR(IF($C1035="","",VLOOKUP(FİLTRE!$C1035,'SKT LİSTESİ'!$F:$S,13,0)),"")</f>
        <v/>
      </c>
      <c r="M1035" s="135" t="str">
        <f ca="1">IFERROR(IF($C1035="","",VLOOKUP(FİLTRE!$C1035,'SKT LİSTESİ'!$F:$AJ,14,0)),"")</f>
        <v/>
      </c>
      <c r="N1035" s="31" t="str">
        <f ca="1">IFERROR(IF($C1035="","",VLOOKUP(FİLTRE!$C1035,'SKT LİSTESİ'!$F:$AJ,22,0)),"")</f>
        <v/>
      </c>
      <c r="O1035" s="136" t="str">
        <f ca="1">IFERROR(IF($C1035="","",VLOOKUP(FİLTRE!$C1035,'SKT LİSTESİ'!$F:$AJ,23,0)),"")</f>
        <v/>
      </c>
      <c r="P1035" s="31"/>
      <c r="Q1035" s="31"/>
      <c r="R1035" s="137" t="str">
        <f ca="1">(IFERROR(IF($C1035="","",VLOOKUP(FİLTRE!$C1035,'SKT LİSTESİ'!$F:$AJ,15,0)),""))</f>
        <v/>
      </c>
      <c r="S1035" s="138" t="str">
        <f ca="1">IFERROR(IF($C1035="","",VLOOKUP(FİLTRE!$C1035,'SKT LİSTESİ'!$F:$AJ,16,0)),"")</f>
        <v/>
      </c>
      <c r="AF1035" s="179" t="str">
        <f t="shared" ca="1" si="62"/>
        <v/>
      </c>
      <c r="AG1035" s="179">
        <f t="shared" ca="1" si="63"/>
        <v>0</v>
      </c>
      <c r="AH1035" s="179">
        <f t="shared" ca="1" si="64"/>
        <v>0</v>
      </c>
    </row>
    <row r="1036" spans="2:34" ht="15.75" x14ac:dyDescent="0.25">
      <c r="B1036">
        <f t="shared" ca="1" si="61"/>
        <v>1024</v>
      </c>
      <c r="C1036" t="str">
        <f ca="1">IFERROR(VLOOKUP(B1036,'SKT LİSTESİ'!F:F,1,0),"")</f>
        <v/>
      </c>
      <c r="E1036" s="128" t="str">
        <f ca="1">IFERROR(IF($C1036="","",VLOOKUP(FİLTRE!$C1036,'SKT LİSTESİ'!$F:$S,5,0)),"")</f>
        <v/>
      </c>
      <c r="F1036" s="129" t="str">
        <f ca="1">IFERROR(IF($C1036="","",VLOOKUP(FİLTRE!$C1036,'SKT LİSTESİ'!$F:$S,7,0)),"")</f>
        <v/>
      </c>
      <c r="G1036" s="130" t="str">
        <f ca="1">IFERROR(IF($C1036="","",VLOOKUP(FİLTRE!$C1036,'SKT LİSTESİ'!$F:$S,8,0)),"")</f>
        <v/>
      </c>
      <c r="H1036" s="131" t="str">
        <f ca="1">IF(E1036="","",IF($C1036="","",VLOOKUP(FİLTRE!$C1036,'SKT LİSTESİ'!$F:$S,9,0)))</f>
        <v/>
      </c>
      <c r="I1036" s="132" t="str">
        <f ca="1">IFERROR(IF($C1036="","",VLOOKUP(FİLTRE!$C1036,'SKT LİSTESİ'!$F:$S,10,0)),"")</f>
        <v/>
      </c>
      <c r="J1036" s="133" t="str">
        <f ca="1">IFERROR(IF($C1036="","",VLOOKUP(FİLTRE!$C1036,'SKT LİSTESİ'!$F:$S,11,0)),"")</f>
        <v/>
      </c>
      <c r="K1036" s="134" t="str">
        <f ca="1">IFERROR(IF($C1036="","",VLOOKUP(FİLTRE!$C1036,'SKT LİSTESİ'!$F:$S,12,0)),"")</f>
        <v/>
      </c>
      <c r="L1036" s="134" t="str">
        <f ca="1">IFERROR(IF($C1036="","",VLOOKUP(FİLTRE!$C1036,'SKT LİSTESİ'!$F:$S,13,0)),"")</f>
        <v/>
      </c>
      <c r="M1036" s="135" t="str">
        <f ca="1">IFERROR(IF($C1036="","",VLOOKUP(FİLTRE!$C1036,'SKT LİSTESİ'!$F:$AJ,14,0)),"")</f>
        <v/>
      </c>
      <c r="N1036" s="31" t="str">
        <f ca="1">IFERROR(IF($C1036="","",VLOOKUP(FİLTRE!$C1036,'SKT LİSTESİ'!$F:$AJ,22,0)),"")</f>
        <v/>
      </c>
      <c r="O1036" s="136" t="str">
        <f ca="1">IFERROR(IF($C1036="","",VLOOKUP(FİLTRE!$C1036,'SKT LİSTESİ'!$F:$AJ,23,0)),"")</f>
        <v/>
      </c>
      <c r="P1036" s="31"/>
      <c r="Q1036" s="31"/>
      <c r="R1036" s="137" t="str">
        <f ca="1">(IFERROR(IF($C1036="","",VLOOKUP(FİLTRE!$C1036,'SKT LİSTESİ'!$F:$AJ,15,0)),""))</f>
        <v/>
      </c>
      <c r="S1036" s="138" t="str">
        <f ca="1">IFERROR(IF($C1036="","",VLOOKUP(FİLTRE!$C1036,'SKT LİSTESİ'!$F:$AJ,16,0)),"")</f>
        <v/>
      </c>
      <c r="AF1036" s="179" t="str">
        <f t="shared" ca="1" si="62"/>
        <v/>
      </c>
      <c r="AG1036" s="179">
        <f t="shared" ca="1" si="63"/>
        <v>0</v>
      </c>
      <c r="AH1036" s="179">
        <f t="shared" ca="1" si="64"/>
        <v>0</v>
      </c>
    </row>
    <row r="1037" spans="2:34" ht="15.75" x14ac:dyDescent="0.25">
      <c r="B1037">
        <f t="shared" ca="1" si="61"/>
        <v>1025</v>
      </c>
      <c r="C1037" t="str">
        <f ca="1">IFERROR(VLOOKUP(B1037,'SKT LİSTESİ'!F:F,1,0),"")</f>
        <v/>
      </c>
      <c r="E1037" s="128" t="str">
        <f ca="1">IFERROR(IF($C1037="","",VLOOKUP(FİLTRE!$C1037,'SKT LİSTESİ'!$F:$S,5,0)),"")</f>
        <v/>
      </c>
      <c r="F1037" s="129" t="str">
        <f ca="1">IFERROR(IF($C1037="","",VLOOKUP(FİLTRE!$C1037,'SKT LİSTESİ'!$F:$S,7,0)),"")</f>
        <v/>
      </c>
      <c r="G1037" s="130" t="str">
        <f ca="1">IFERROR(IF($C1037="","",VLOOKUP(FİLTRE!$C1037,'SKT LİSTESİ'!$F:$S,8,0)),"")</f>
        <v/>
      </c>
      <c r="H1037" s="131" t="str">
        <f ca="1">IF(E1037="","",IF($C1037="","",VLOOKUP(FİLTRE!$C1037,'SKT LİSTESİ'!$F:$S,9,0)))</f>
        <v/>
      </c>
      <c r="I1037" s="132" t="str">
        <f ca="1">IFERROR(IF($C1037="","",VLOOKUP(FİLTRE!$C1037,'SKT LİSTESİ'!$F:$S,10,0)),"")</f>
        <v/>
      </c>
      <c r="J1037" s="133" t="str">
        <f ca="1">IFERROR(IF($C1037="","",VLOOKUP(FİLTRE!$C1037,'SKT LİSTESİ'!$F:$S,11,0)),"")</f>
        <v/>
      </c>
      <c r="K1037" s="134" t="str">
        <f ca="1">IFERROR(IF($C1037="","",VLOOKUP(FİLTRE!$C1037,'SKT LİSTESİ'!$F:$S,12,0)),"")</f>
        <v/>
      </c>
      <c r="L1037" s="134" t="str">
        <f ca="1">IFERROR(IF($C1037="","",VLOOKUP(FİLTRE!$C1037,'SKT LİSTESİ'!$F:$S,13,0)),"")</f>
        <v/>
      </c>
      <c r="M1037" s="135" t="str">
        <f ca="1">IFERROR(IF($C1037="","",VLOOKUP(FİLTRE!$C1037,'SKT LİSTESİ'!$F:$AJ,14,0)),"")</f>
        <v/>
      </c>
      <c r="N1037" s="31" t="str">
        <f ca="1">IFERROR(IF($C1037="","",VLOOKUP(FİLTRE!$C1037,'SKT LİSTESİ'!$F:$AJ,22,0)),"")</f>
        <v/>
      </c>
      <c r="O1037" s="136" t="str">
        <f ca="1">IFERROR(IF($C1037="","",VLOOKUP(FİLTRE!$C1037,'SKT LİSTESİ'!$F:$AJ,23,0)),"")</f>
        <v/>
      </c>
      <c r="P1037" s="31"/>
      <c r="Q1037" s="31"/>
      <c r="R1037" s="137" t="str">
        <f ca="1">(IFERROR(IF($C1037="","",VLOOKUP(FİLTRE!$C1037,'SKT LİSTESİ'!$F:$AJ,15,0)),""))</f>
        <v/>
      </c>
      <c r="S1037" s="138" t="str">
        <f ca="1">IFERROR(IF($C1037="","",VLOOKUP(FİLTRE!$C1037,'SKT LİSTESİ'!$F:$AJ,16,0)),"")</f>
        <v/>
      </c>
      <c r="AF1037" s="179" t="str">
        <f t="shared" ca="1" si="62"/>
        <v/>
      </c>
      <c r="AG1037" s="179">
        <f t="shared" ca="1" si="63"/>
        <v>0</v>
      </c>
      <c r="AH1037" s="179">
        <f t="shared" ca="1" si="64"/>
        <v>0</v>
      </c>
    </row>
    <row r="1038" spans="2:34" ht="15.75" x14ac:dyDescent="0.25">
      <c r="B1038">
        <f t="shared" ref="B1038:B1101" ca="1" si="65">IF($Y$2=1,(ROW()-12),"")</f>
        <v>1026</v>
      </c>
      <c r="C1038" t="str">
        <f ca="1">IFERROR(VLOOKUP(B1038,'SKT LİSTESİ'!F:F,1,0),"")</f>
        <v/>
      </c>
      <c r="E1038" s="128" t="str">
        <f ca="1">IFERROR(IF($C1038="","",VLOOKUP(FİLTRE!$C1038,'SKT LİSTESİ'!$F:$S,5,0)),"")</f>
        <v/>
      </c>
      <c r="F1038" s="129" t="str">
        <f ca="1">IFERROR(IF($C1038="","",VLOOKUP(FİLTRE!$C1038,'SKT LİSTESİ'!$F:$S,7,0)),"")</f>
        <v/>
      </c>
      <c r="G1038" s="130" t="str">
        <f ca="1">IFERROR(IF($C1038="","",VLOOKUP(FİLTRE!$C1038,'SKT LİSTESİ'!$F:$S,8,0)),"")</f>
        <v/>
      </c>
      <c r="H1038" s="131" t="str">
        <f ca="1">IF(E1038="","",IF($C1038="","",VLOOKUP(FİLTRE!$C1038,'SKT LİSTESİ'!$F:$S,9,0)))</f>
        <v/>
      </c>
      <c r="I1038" s="132" t="str">
        <f ca="1">IFERROR(IF($C1038="","",VLOOKUP(FİLTRE!$C1038,'SKT LİSTESİ'!$F:$S,10,0)),"")</f>
        <v/>
      </c>
      <c r="J1038" s="133" t="str">
        <f ca="1">IFERROR(IF($C1038="","",VLOOKUP(FİLTRE!$C1038,'SKT LİSTESİ'!$F:$S,11,0)),"")</f>
        <v/>
      </c>
      <c r="K1038" s="134" t="str">
        <f ca="1">IFERROR(IF($C1038="","",VLOOKUP(FİLTRE!$C1038,'SKT LİSTESİ'!$F:$S,12,0)),"")</f>
        <v/>
      </c>
      <c r="L1038" s="134" t="str">
        <f ca="1">IFERROR(IF($C1038="","",VLOOKUP(FİLTRE!$C1038,'SKT LİSTESİ'!$F:$S,13,0)),"")</f>
        <v/>
      </c>
      <c r="M1038" s="135" t="str">
        <f ca="1">IFERROR(IF($C1038="","",VLOOKUP(FİLTRE!$C1038,'SKT LİSTESİ'!$F:$AJ,14,0)),"")</f>
        <v/>
      </c>
      <c r="N1038" s="31" t="str">
        <f ca="1">IFERROR(IF($C1038="","",VLOOKUP(FİLTRE!$C1038,'SKT LİSTESİ'!$F:$AJ,22,0)),"")</f>
        <v/>
      </c>
      <c r="O1038" s="136" t="str">
        <f ca="1">IFERROR(IF($C1038="","",VLOOKUP(FİLTRE!$C1038,'SKT LİSTESİ'!$F:$AJ,23,0)),"")</f>
        <v/>
      </c>
      <c r="P1038" s="31"/>
      <c r="Q1038" s="31"/>
      <c r="R1038" s="137" t="str">
        <f ca="1">(IFERROR(IF($C1038="","",VLOOKUP(FİLTRE!$C1038,'SKT LİSTESİ'!$F:$AJ,15,0)),""))</f>
        <v/>
      </c>
      <c r="S1038" s="138" t="str">
        <f ca="1">IFERROR(IF($C1038="","",VLOOKUP(FİLTRE!$C1038,'SKT LİSTESİ'!$F:$AJ,16,0)),"")</f>
        <v/>
      </c>
      <c r="AF1038" s="179" t="str">
        <f t="shared" ref="AF1038:AF1101" ca="1" si="66">IF(E1038&lt;&gt;"SAYIM",K1038,
(IF(AND(E1038="SAYIM",R1038=0),0,(COUNTIFS(E:E,"SAYIM",F:F,F1038,R:R,"&gt;"&amp;0)))))</f>
        <v/>
      </c>
      <c r="AG1038" s="179">
        <f t="shared" ref="AG1038:AG1101" ca="1" si="67">IF(E1038="SAYIM",(IFERROR(R1038/AF1038,0)),0)</f>
        <v>0</v>
      </c>
      <c r="AH1038" s="179">
        <f t="shared" ref="AH1038:AH1101" ca="1" si="68">IF(E1038="SAYIM",(IFERROR(S1038/AF1038,0)),0)</f>
        <v>0</v>
      </c>
    </row>
    <row r="1039" spans="2:34" ht="15.75" x14ac:dyDescent="0.25">
      <c r="B1039">
        <f t="shared" ca="1" si="65"/>
        <v>1027</v>
      </c>
      <c r="C1039" t="str">
        <f ca="1">IFERROR(VLOOKUP(B1039,'SKT LİSTESİ'!F:F,1,0),"")</f>
        <v/>
      </c>
      <c r="E1039" s="128" t="str">
        <f ca="1">IFERROR(IF($C1039="","",VLOOKUP(FİLTRE!$C1039,'SKT LİSTESİ'!$F:$S,5,0)),"")</f>
        <v/>
      </c>
      <c r="F1039" s="129" t="str">
        <f ca="1">IFERROR(IF($C1039="","",VLOOKUP(FİLTRE!$C1039,'SKT LİSTESİ'!$F:$S,7,0)),"")</f>
        <v/>
      </c>
      <c r="G1039" s="130" t="str">
        <f ca="1">IFERROR(IF($C1039="","",VLOOKUP(FİLTRE!$C1039,'SKT LİSTESİ'!$F:$S,8,0)),"")</f>
        <v/>
      </c>
      <c r="H1039" s="131" t="str">
        <f ca="1">IF(E1039="","",IF($C1039="","",VLOOKUP(FİLTRE!$C1039,'SKT LİSTESİ'!$F:$S,9,0)))</f>
        <v/>
      </c>
      <c r="I1039" s="132" t="str">
        <f ca="1">IFERROR(IF($C1039="","",VLOOKUP(FİLTRE!$C1039,'SKT LİSTESİ'!$F:$S,10,0)),"")</f>
        <v/>
      </c>
      <c r="J1039" s="133" t="str">
        <f ca="1">IFERROR(IF($C1039="","",VLOOKUP(FİLTRE!$C1039,'SKT LİSTESİ'!$F:$S,11,0)),"")</f>
        <v/>
      </c>
      <c r="K1039" s="134" t="str">
        <f ca="1">IFERROR(IF($C1039="","",VLOOKUP(FİLTRE!$C1039,'SKT LİSTESİ'!$F:$S,12,0)),"")</f>
        <v/>
      </c>
      <c r="L1039" s="134" t="str">
        <f ca="1">IFERROR(IF($C1039="","",VLOOKUP(FİLTRE!$C1039,'SKT LİSTESİ'!$F:$S,13,0)),"")</f>
        <v/>
      </c>
      <c r="M1039" s="135" t="str">
        <f ca="1">IFERROR(IF($C1039="","",VLOOKUP(FİLTRE!$C1039,'SKT LİSTESİ'!$F:$AJ,14,0)),"")</f>
        <v/>
      </c>
      <c r="N1039" s="31" t="str">
        <f ca="1">IFERROR(IF($C1039="","",VLOOKUP(FİLTRE!$C1039,'SKT LİSTESİ'!$F:$AJ,22,0)),"")</f>
        <v/>
      </c>
      <c r="O1039" s="136" t="str">
        <f ca="1">IFERROR(IF($C1039="","",VLOOKUP(FİLTRE!$C1039,'SKT LİSTESİ'!$F:$AJ,23,0)),"")</f>
        <v/>
      </c>
      <c r="P1039" s="31"/>
      <c r="Q1039" s="31"/>
      <c r="R1039" s="137" t="str">
        <f ca="1">(IFERROR(IF($C1039="","",VLOOKUP(FİLTRE!$C1039,'SKT LİSTESİ'!$F:$AJ,15,0)),""))</f>
        <v/>
      </c>
      <c r="S1039" s="138" t="str">
        <f ca="1">IFERROR(IF($C1039="","",VLOOKUP(FİLTRE!$C1039,'SKT LİSTESİ'!$F:$AJ,16,0)),"")</f>
        <v/>
      </c>
      <c r="AF1039" s="179" t="str">
        <f t="shared" ca="1" si="66"/>
        <v/>
      </c>
      <c r="AG1039" s="179">
        <f t="shared" ca="1" si="67"/>
        <v>0</v>
      </c>
      <c r="AH1039" s="179">
        <f t="shared" ca="1" si="68"/>
        <v>0</v>
      </c>
    </row>
    <row r="1040" spans="2:34" ht="15.75" x14ac:dyDescent="0.25">
      <c r="B1040">
        <f t="shared" ca="1" si="65"/>
        <v>1028</v>
      </c>
      <c r="C1040" t="str">
        <f ca="1">IFERROR(VLOOKUP(B1040,'SKT LİSTESİ'!F:F,1,0),"")</f>
        <v/>
      </c>
      <c r="E1040" s="128" t="str">
        <f ca="1">IFERROR(IF($C1040="","",VLOOKUP(FİLTRE!$C1040,'SKT LİSTESİ'!$F:$S,5,0)),"")</f>
        <v/>
      </c>
      <c r="F1040" s="129" t="str">
        <f ca="1">IFERROR(IF($C1040="","",VLOOKUP(FİLTRE!$C1040,'SKT LİSTESİ'!$F:$S,7,0)),"")</f>
        <v/>
      </c>
      <c r="G1040" s="130" t="str">
        <f ca="1">IFERROR(IF($C1040="","",VLOOKUP(FİLTRE!$C1040,'SKT LİSTESİ'!$F:$S,8,0)),"")</f>
        <v/>
      </c>
      <c r="H1040" s="131" t="str">
        <f ca="1">IF(E1040="","",IF($C1040="","",VLOOKUP(FİLTRE!$C1040,'SKT LİSTESİ'!$F:$S,9,0)))</f>
        <v/>
      </c>
      <c r="I1040" s="132" t="str">
        <f ca="1">IFERROR(IF($C1040="","",VLOOKUP(FİLTRE!$C1040,'SKT LİSTESİ'!$F:$S,10,0)),"")</f>
        <v/>
      </c>
      <c r="J1040" s="133" t="str">
        <f ca="1">IFERROR(IF($C1040="","",VLOOKUP(FİLTRE!$C1040,'SKT LİSTESİ'!$F:$S,11,0)),"")</f>
        <v/>
      </c>
      <c r="K1040" s="134" t="str">
        <f ca="1">IFERROR(IF($C1040="","",VLOOKUP(FİLTRE!$C1040,'SKT LİSTESİ'!$F:$S,12,0)),"")</f>
        <v/>
      </c>
      <c r="L1040" s="134" t="str">
        <f ca="1">IFERROR(IF($C1040="","",VLOOKUP(FİLTRE!$C1040,'SKT LİSTESİ'!$F:$S,13,0)),"")</f>
        <v/>
      </c>
      <c r="M1040" s="135" t="str">
        <f ca="1">IFERROR(IF($C1040="","",VLOOKUP(FİLTRE!$C1040,'SKT LİSTESİ'!$F:$AJ,14,0)),"")</f>
        <v/>
      </c>
      <c r="N1040" s="31" t="str">
        <f ca="1">IFERROR(IF($C1040="","",VLOOKUP(FİLTRE!$C1040,'SKT LİSTESİ'!$F:$AJ,22,0)),"")</f>
        <v/>
      </c>
      <c r="O1040" s="136" t="str">
        <f ca="1">IFERROR(IF($C1040="","",VLOOKUP(FİLTRE!$C1040,'SKT LİSTESİ'!$F:$AJ,23,0)),"")</f>
        <v/>
      </c>
      <c r="P1040" s="31"/>
      <c r="Q1040" s="31"/>
      <c r="R1040" s="137" t="str">
        <f ca="1">(IFERROR(IF($C1040="","",VLOOKUP(FİLTRE!$C1040,'SKT LİSTESİ'!$F:$AJ,15,0)),""))</f>
        <v/>
      </c>
      <c r="S1040" s="138" t="str">
        <f ca="1">IFERROR(IF($C1040="","",VLOOKUP(FİLTRE!$C1040,'SKT LİSTESİ'!$F:$AJ,16,0)),"")</f>
        <v/>
      </c>
      <c r="AF1040" s="179" t="str">
        <f t="shared" ca="1" si="66"/>
        <v/>
      </c>
      <c r="AG1040" s="179">
        <f t="shared" ca="1" si="67"/>
        <v>0</v>
      </c>
      <c r="AH1040" s="179">
        <f t="shared" ca="1" si="68"/>
        <v>0</v>
      </c>
    </row>
    <row r="1041" spans="2:34" ht="15.75" x14ac:dyDescent="0.25">
      <c r="B1041">
        <f t="shared" ca="1" si="65"/>
        <v>1029</v>
      </c>
      <c r="C1041" t="str">
        <f ca="1">IFERROR(VLOOKUP(B1041,'SKT LİSTESİ'!F:F,1,0),"")</f>
        <v/>
      </c>
      <c r="E1041" s="128" t="str">
        <f ca="1">IFERROR(IF($C1041="","",VLOOKUP(FİLTRE!$C1041,'SKT LİSTESİ'!$F:$S,5,0)),"")</f>
        <v/>
      </c>
      <c r="F1041" s="129" t="str">
        <f ca="1">IFERROR(IF($C1041="","",VLOOKUP(FİLTRE!$C1041,'SKT LİSTESİ'!$F:$S,7,0)),"")</f>
        <v/>
      </c>
      <c r="G1041" s="130" t="str">
        <f ca="1">IFERROR(IF($C1041="","",VLOOKUP(FİLTRE!$C1041,'SKT LİSTESİ'!$F:$S,8,0)),"")</f>
        <v/>
      </c>
      <c r="H1041" s="131" t="str">
        <f ca="1">IF(E1041="","",IF($C1041="","",VLOOKUP(FİLTRE!$C1041,'SKT LİSTESİ'!$F:$S,9,0)))</f>
        <v/>
      </c>
      <c r="I1041" s="132" t="str">
        <f ca="1">IFERROR(IF($C1041="","",VLOOKUP(FİLTRE!$C1041,'SKT LİSTESİ'!$F:$S,10,0)),"")</f>
        <v/>
      </c>
      <c r="J1041" s="133" t="str">
        <f ca="1">IFERROR(IF($C1041="","",VLOOKUP(FİLTRE!$C1041,'SKT LİSTESİ'!$F:$S,11,0)),"")</f>
        <v/>
      </c>
      <c r="K1041" s="134" t="str">
        <f ca="1">IFERROR(IF($C1041="","",VLOOKUP(FİLTRE!$C1041,'SKT LİSTESİ'!$F:$S,12,0)),"")</f>
        <v/>
      </c>
      <c r="L1041" s="134" t="str">
        <f ca="1">IFERROR(IF($C1041="","",VLOOKUP(FİLTRE!$C1041,'SKT LİSTESİ'!$F:$S,13,0)),"")</f>
        <v/>
      </c>
      <c r="M1041" s="135" t="str">
        <f ca="1">IFERROR(IF($C1041="","",VLOOKUP(FİLTRE!$C1041,'SKT LİSTESİ'!$F:$AJ,14,0)),"")</f>
        <v/>
      </c>
      <c r="N1041" s="31" t="str">
        <f ca="1">IFERROR(IF($C1041="","",VLOOKUP(FİLTRE!$C1041,'SKT LİSTESİ'!$F:$AJ,22,0)),"")</f>
        <v/>
      </c>
      <c r="O1041" s="136" t="str">
        <f ca="1">IFERROR(IF($C1041="","",VLOOKUP(FİLTRE!$C1041,'SKT LİSTESİ'!$F:$AJ,23,0)),"")</f>
        <v/>
      </c>
      <c r="P1041" s="31"/>
      <c r="Q1041" s="31"/>
      <c r="R1041" s="137" t="str">
        <f ca="1">(IFERROR(IF($C1041="","",VLOOKUP(FİLTRE!$C1041,'SKT LİSTESİ'!$F:$AJ,15,0)),""))</f>
        <v/>
      </c>
      <c r="S1041" s="138" t="str">
        <f ca="1">IFERROR(IF($C1041="","",VLOOKUP(FİLTRE!$C1041,'SKT LİSTESİ'!$F:$AJ,16,0)),"")</f>
        <v/>
      </c>
      <c r="AF1041" s="179" t="str">
        <f t="shared" ca="1" si="66"/>
        <v/>
      </c>
      <c r="AG1041" s="179">
        <f t="shared" ca="1" si="67"/>
        <v>0</v>
      </c>
      <c r="AH1041" s="179">
        <f t="shared" ca="1" si="68"/>
        <v>0</v>
      </c>
    </row>
    <row r="1042" spans="2:34" ht="15.75" x14ac:dyDescent="0.25">
      <c r="B1042">
        <f t="shared" ca="1" si="65"/>
        <v>1030</v>
      </c>
      <c r="C1042" t="str">
        <f ca="1">IFERROR(VLOOKUP(B1042,'SKT LİSTESİ'!F:F,1,0),"")</f>
        <v/>
      </c>
      <c r="E1042" s="128" t="str">
        <f ca="1">IFERROR(IF($C1042="","",VLOOKUP(FİLTRE!$C1042,'SKT LİSTESİ'!$F:$S,5,0)),"")</f>
        <v/>
      </c>
      <c r="F1042" s="129" t="str">
        <f ca="1">IFERROR(IF($C1042="","",VLOOKUP(FİLTRE!$C1042,'SKT LİSTESİ'!$F:$S,7,0)),"")</f>
        <v/>
      </c>
      <c r="G1042" s="130" t="str">
        <f ca="1">IFERROR(IF($C1042="","",VLOOKUP(FİLTRE!$C1042,'SKT LİSTESİ'!$F:$S,8,0)),"")</f>
        <v/>
      </c>
      <c r="H1042" s="131" t="str">
        <f ca="1">IF(E1042="","",IF($C1042="","",VLOOKUP(FİLTRE!$C1042,'SKT LİSTESİ'!$F:$S,9,0)))</f>
        <v/>
      </c>
      <c r="I1042" s="132" t="str">
        <f ca="1">IFERROR(IF($C1042="","",VLOOKUP(FİLTRE!$C1042,'SKT LİSTESİ'!$F:$S,10,0)),"")</f>
        <v/>
      </c>
      <c r="J1042" s="133" t="str">
        <f ca="1">IFERROR(IF($C1042="","",VLOOKUP(FİLTRE!$C1042,'SKT LİSTESİ'!$F:$S,11,0)),"")</f>
        <v/>
      </c>
      <c r="K1042" s="134" t="str">
        <f ca="1">IFERROR(IF($C1042="","",VLOOKUP(FİLTRE!$C1042,'SKT LİSTESİ'!$F:$S,12,0)),"")</f>
        <v/>
      </c>
      <c r="L1042" s="134" t="str">
        <f ca="1">IFERROR(IF($C1042="","",VLOOKUP(FİLTRE!$C1042,'SKT LİSTESİ'!$F:$S,13,0)),"")</f>
        <v/>
      </c>
      <c r="M1042" s="135" t="str">
        <f ca="1">IFERROR(IF($C1042="","",VLOOKUP(FİLTRE!$C1042,'SKT LİSTESİ'!$F:$AJ,14,0)),"")</f>
        <v/>
      </c>
      <c r="N1042" s="31" t="str">
        <f ca="1">IFERROR(IF($C1042="","",VLOOKUP(FİLTRE!$C1042,'SKT LİSTESİ'!$F:$AJ,22,0)),"")</f>
        <v/>
      </c>
      <c r="O1042" s="136" t="str">
        <f ca="1">IFERROR(IF($C1042="","",VLOOKUP(FİLTRE!$C1042,'SKT LİSTESİ'!$F:$AJ,23,0)),"")</f>
        <v/>
      </c>
      <c r="P1042" s="31"/>
      <c r="Q1042" s="31"/>
      <c r="R1042" s="137" t="str">
        <f ca="1">(IFERROR(IF($C1042="","",VLOOKUP(FİLTRE!$C1042,'SKT LİSTESİ'!$F:$AJ,15,0)),""))</f>
        <v/>
      </c>
      <c r="S1042" s="138" t="str">
        <f ca="1">IFERROR(IF($C1042="","",VLOOKUP(FİLTRE!$C1042,'SKT LİSTESİ'!$F:$AJ,16,0)),"")</f>
        <v/>
      </c>
      <c r="AF1042" s="179" t="str">
        <f t="shared" ca="1" si="66"/>
        <v/>
      </c>
      <c r="AG1042" s="179">
        <f t="shared" ca="1" si="67"/>
        <v>0</v>
      </c>
      <c r="AH1042" s="179">
        <f t="shared" ca="1" si="68"/>
        <v>0</v>
      </c>
    </row>
    <row r="1043" spans="2:34" ht="15.75" x14ac:dyDescent="0.25">
      <c r="B1043">
        <f t="shared" ca="1" si="65"/>
        <v>1031</v>
      </c>
      <c r="C1043" t="str">
        <f ca="1">IFERROR(VLOOKUP(B1043,'SKT LİSTESİ'!F:F,1,0),"")</f>
        <v/>
      </c>
      <c r="E1043" s="128" t="str">
        <f ca="1">IFERROR(IF($C1043="","",VLOOKUP(FİLTRE!$C1043,'SKT LİSTESİ'!$F:$S,5,0)),"")</f>
        <v/>
      </c>
      <c r="F1043" s="129" t="str">
        <f ca="1">IFERROR(IF($C1043="","",VLOOKUP(FİLTRE!$C1043,'SKT LİSTESİ'!$F:$S,7,0)),"")</f>
        <v/>
      </c>
      <c r="G1043" s="130" t="str">
        <f ca="1">IFERROR(IF($C1043="","",VLOOKUP(FİLTRE!$C1043,'SKT LİSTESİ'!$F:$S,8,0)),"")</f>
        <v/>
      </c>
      <c r="H1043" s="131" t="str">
        <f ca="1">IF(E1043="","",IF($C1043="","",VLOOKUP(FİLTRE!$C1043,'SKT LİSTESİ'!$F:$S,9,0)))</f>
        <v/>
      </c>
      <c r="I1043" s="132" t="str">
        <f ca="1">IFERROR(IF($C1043="","",VLOOKUP(FİLTRE!$C1043,'SKT LİSTESİ'!$F:$S,10,0)),"")</f>
        <v/>
      </c>
      <c r="J1043" s="133" t="str">
        <f ca="1">IFERROR(IF($C1043="","",VLOOKUP(FİLTRE!$C1043,'SKT LİSTESİ'!$F:$S,11,0)),"")</f>
        <v/>
      </c>
      <c r="K1043" s="134" t="str">
        <f ca="1">IFERROR(IF($C1043="","",VLOOKUP(FİLTRE!$C1043,'SKT LİSTESİ'!$F:$S,12,0)),"")</f>
        <v/>
      </c>
      <c r="L1043" s="134" t="str">
        <f ca="1">IFERROR(IF($C1043="","",VLOOKUP(FİLTRE!$C1043,'SKT LİSTESİ'!$F:$S,13,0)),"")</f>
        <v/>
      </c>
      <c r="M1043" s="135" t="str">
        <f ca="1">IFERROR(IF($C1043="","",VLOOKUP(FİLTRE!$C1043,'SKT LİSTESİ'!$F:$AJ,14,0)),"")</f>
        <v/>
      </c>
      <c r="N1043" s="31" t="str">
        <f ca="1">IFERROR(IF($C1043="","",VLOOKUP(FİLTRE!$C1043,'SKT LİSTESİ'!$F:$AJ,22,0)),"")</f>
        <v/>
      </c>
      <c r="O1043" s="136" t="str">
        <f ca="1">IFERROR(IF($C1043="","",VLOOKUP(FİLTRE!$C1043,'SKT LİSTESİ'!$F:$AJ,23,0)),"")</f>
        <v/>
      </c>
      <c r="P1043" s="31"/>
      <c r="Q1043" s="31"/>
      <c r="R1043" s="137" t="str">
        <f ca="1">(IFERROR(IF($C1043="","",VLOOKUP(FİLTRE!$C1043,'SKT LİSTESİ'!$F:$AJ,15,0)),""))</f>
        <v/>
      </c>
      <c r="S1043" s="138" t="str">
        <f ca="1">IFERROR(IF($C1043="","",VLOOKUP(FİLTRE!$C1043,'SKT LİSTESİ'!$F:$AJ,16,0)),"")</f>
        <v/>
      </c>
      <c r="AF1043" s="179" t="str">
        <f t="shared" ca="1" si="66"/>
        <v/>
      </c>
      <c r="AG1043" s="179">
        <f t="shared" ca="1" si="67"/>
        <v>0</v>
      </c>
      <c r="AH1043" s="179">
        <f t="shared" ca="1" si="68"/>
        <v>0</v>
      </c>
    </row>
    <row r="1044" spans="2:34" ht="15.75" x14ac:dyDescent="0.25">
      <c r="B1044">
        <f t="shared" ca="1" si="65"/>
        <v>1032</v>
      </c>
      <c r="C1044" t="str">
        <f ca="1">IFERROR(VLOOKUP(B1044,'SKT LİSTESİ'!F:F,1,0),"")</f>
        <v/>
      </c>
      <c r="E1044" s="128" t="str">
        <f ca="1">IFERROR(IF($C1044="","",VLOOKUP(FİLTRE!$C1044,'SKT LİSTESİ'!$F:$S,5,0)),"")</f>
        <v/>
      </c>
      <c r="F1044" s="129" t="str">
        <f ca="1">IFERROR(IF($C1044="","",VLOOKUP(FİLTRE!$C1044,'SKT LİSTESİ'!$F:$S,7,0)),"")</f>
        <v/>
      </c>
      <c r="G1044" s="130" t="str">
        <f ca="1">IFERROR(IF($C1044="","",VLOOKUP(FİLTRE!$C1044,'SKT LİSTESİ'!$F:$S,8,0)),"")</f>
        <v/>
      </c>
      <c r="H1044" s="131" t="str">
        <f ca="1">IF(E1044="","",IF($C1044="","",VLOOKUP(FİLTRE!$C1044,'SKT LİSTESİ'!$F:$S,9,0)))</f>
        <v/>
      </c>
      <c r="I1044" s="132" t="str">
        <f ca="1">IFERROR(IF($C1044="","",VLOOKUP(FİLTRE!$C1044,'SKT LİSTESİ'!$F:$S,10,0)),"")</f>
        <v/>
      </c>
      <c r="J1044" s="133" t="str">
        <f ca="1">IFERROR(IF($C1044="","",VLOOKUP(FİLTRE!$C1044,'SKT LİSTESİ'!$F:$S,11,0)),"")</f>
        <v/>
      </c>
      <c r="K1044" s="134" t="str">
        <f ca="1">IFERROR(IF($C1044="","",VLOOKUP(FİLTRE!$C1044,'SKT LİSTESİ'!$F:$S,12,0)),"")</f>
        <v/>
      </c>
      <c r="L1044" s="134" t="str">
        <f ca="1">IFERROR(IF($C1044="","",VLOOKUP(FİLTRE!$C1044,'SKT LİSTESİ'!$F:$S,13,0)),"")</f>
        <v/>
      </c>
      <c r="M1044" s="135" t="str">
        <f ca="1">IFERROR(IF($C1044="","",VLOOKUP(FİLTRE!$C1044,'SKT LİSTESİ'!$F:$AJ,14,0)),"")</f>
        <v/>
      </c>
      <c r="N1044" s="31" t="str">
        <f ca="1">IFERROR(IF($C1044="","",VLOOKUP(FİLTRE!$C1044,'SKT LİSTESİ'!$F:$AJ,22,0)),"")</f>
        <v/>
      </c>
      <c r="O1044" s="136" t="str">
        <f ca="1">IFERROR(IF($C1044="","",VLOOKUP(FİLTRE!$C1044,'SKT LİSTESİ'!$F:$AJ,23,0)),"")</f>
        <v/>
      </c>
      <c r="P1044" s="31"/>
      <c r="Q1044" s="31"/>
      <c r="R1044" s="137" t="str">
        <f ca="1">(IFERROR(IF($C1044="","",VLOOKUP(FİLTRE!$C1044,'SKT LİSTESİ'!$F:$AJ,15,0)),""))</f>
        <v/>
      </c>
      <c r="S1044" s="138" t="str">
        <f ca="1">IFERROR(IF($C1044="","",VLOOKUP(FİLTRE!$C1044,'SKT LİSTESİ'!$F:$AJ,16,0)),"")</f>
        <v/>
      </c>
      <c r="AF1044" s="179" t="str">
        <f t="shared" ca="1" si="66"/>
        <v/>
      </c>
      <c r="AG1044" s="179">
        <f t="shared" ca="1" si="67"/>
        <v>0</v>
      </c>
      <c r="AH1044" s="179">
        <f t="shared" ca="1" si="68"/>
        <v>0</v>
      </c>
    </row>
    <row r="1045" spans="2:34" ht="15.75" x14ac:dyDescent="0.25">
      <c r="B1045">
        <f t="shared" ca="1" si="65"/>
        <v>1033</v>
      </c>
      <c r="C1045" t="str">
        <f ca="1">IFERROR(VLOOKUP(B1045,'SKT LİSTESİ'!F:F,1,0),"")</f>
        <v/>
      </c>
      <c r="E1045" s="128" t="str">
        <f ca="1">IFERROR(IF($C1045="","",VLOOKUP(FİLTRE!$C1045,'SKT LİSTESİ'!$F:$S,5,0)),"")</f>
        <v/>
      </c>
      <c r="F1045" s="129" t="str">
        <f ca="1">IFERROR(IF($C1045="","",VLOOKUP(FİLTRE!$C1045,'SKT LİSTESİ'!$F:$S,7,0)),"")</f>
        <v/>
      </c>
      <c r="G1045" s="130" t="str">
        <f ca="1">IFERROR(IF($C1045="","",VLOOKUP(FİLTRE!$C1045,'SKT LİSTESİ'!$F:$S,8,0)),"")</f>
        <v/>
      </c>
      <c r="H1045" s="131" t="str">
        <f ca="1">IF(E1045="","",IF($C1045="","",VLOOKUP(FİLTRE!$C1045,'SKT LİSTESİ'!$F:$S,9,0)))</f>
        <v/>
      </c>
      <c r="I1045" s="132" t="str">
        <f ca="1">IFERROR(IF($C1045="","",VLOOKUP(FİLTRE!$C1045,'SKT LİSTESİ'!$F:$S,10,0)),"")</f>
        <v/>
      </c>
      <c r="J1045" s="133" t="str">
        <f ca="1">IFERROR(IF($C1045="","",VLOOKUP(FİLTRE!$C1045,'SKT LİSTESİ'!$F:$S,11,0)),"")</f>
        <v/>
      </c>
      <c r="K1045" s="134" t="str">
        <f ca="1">IFERROR(IF($C1045="","",VLOOKUP(FİLTRE!$C1045,'SKT LİSTESİ'!$F:$S,12,0)),"")</f>
        <v/>
      </c>
      <c r="L1045" s="134" t="str">
        <f ca="1">IFERROR(IF($C1045="","",VLOOKUP(FİLTRE!$C1045,'SKT LİSTESİ'!$F:$S,13,0)),"")</f>
        <v/>
      </c>
      <c r="M1045" s="135" t="str">
        <f ca="1">IFERROR(IF($C1045="","",VLOOKUP(FİLTRE!$C1045,'SKT LİSTESİ'!$F:$AJ,14,0)),"")</f>
        <v/>
      </c>
      <c r="N1045" s="31" t="str">
        <f ca="1">IFERROR(IF($C1045="","",VLOOKUP(FİLTRE!$C1045,'SKT LİSTESİ'!$F:$AJ,22,0)),"")</f>
        <v/>
      </c>
      <c r="O1045" s="136" t="str">
        <f ca="1">IFERROR(IF($C1045="","",VLOOKUP(FİLTRE!$C1045,'SKT LİSTESİ'!$F:$AJ,23,0)),"")</f>
        <v/>
      </c>
      <c r="P1045" s="31"/>
      <c r="Q1045" s="31"/>
      <c r="R1045" s="137" t="str">
        <f ca="1">(IFERROR(IF($C1045="","",VLOOKUP(FİLTRE!$C1045,'SKT LİSTESİ'!$F:$AJ,15,0)),""))</f>
        <v/>
      </c>
      <c r="S1045" s="138" t="str">
        <f ca="1">IFERROR(IF($C1045="","",VLOOKUP(FİLTRE!$C1045,'SKT LİSTESİ'!$F:$AJ,16,0)),"")</f>
        <v/>
      </c>
      <c r="AF1045" s="179" t="str">
        <f t="shared" ca="1" si="66"/>
        <v/>
      </c>
      <c r="AG1045" s="179">
        <f t="shared" ca="1" si="67"/>
        <v>0</v>
      </c>
      <c r="AH1045" s="179">
        <f t="shared" ca="1" si="68"/>
        <v>0</v>
      </c>
    </row>
    <row r="1046" spans="2:34" ht="15.75" x14ac:dyDescent="0.25">
      <c r="B1046">
        <f t="shared" ca="1" si="65"/>
        <v>1034</v>
      </c>
      <c r="C1046" t="str">
        <f ca="1">IFERROR(VLOOKUP(B1046,'SKT LİSTESİ'!F:F,1,0),"")</f>
        <v/>
      </c>
      <c r="E1046" s="128" t="str">
        <f ca="1">IFERROR(IF($C1046="","",VLOOKUP(FİLTRE!$C1046,'SKT LİSTESİ'!$F:$S,5,0)),"")</f>
        <v/>
      </c>
      <c r="F1046" s="129" t="str">
        <f ca="1">IFERROR(IF($C1046="","",VLOOKUP(FİLTRE!$C1046,'SKT LİSTESİ'!$F:$S,7,0)),"")</f>
        <v/>
      </c>
      <c r="G1046" s="130" t="str">
        <f ca="1">IFERROR(IF($C1046="","",VLOOKUP(FİLTRE!$C1046,'SKT LİSTESİ'!$F:$S,8,0)),"")</f>
        <v/>
      </c>
      <c r="H1046" s="131" t="str">
        <f ca="1">IF(E1046="","",IF($C1046="","",VLOOKUP(FİLTRE!$C1046,'SKT LİSTESİ'!$F:$S,9,0)))</f>
        <v/>
      </c>
      <c r="I1046" s="132" t="str">
        <f ca="1">IFERROR(IF($C1046="","",VLOOKUP(FİLTRE!$C1046,'SKT LİSTESİ'!$F:$S,10,0)),"")</f>
        <v/>
      </c>
      <c r="J1046" s="133" t="str">
        <f ca="1">IFERROR(IF($C1046="","",VLOOKUP(FİLTRE!$C1046,'SKT LİSTESİ'!$F:$S,11,0)),"")</f>
        <v/>
      </c>
      <c r="K1046" s="134" t="str">
        <f ca="1">IFERROR(IF($C1046="","",VLOOKUP(FİLTRE!$C1046,'SKT LİSTESİ'!$F:$S,12,0)),"")</f>
        <v/>
      </c>
      <c r="L1046" s="134" t="str">
        <f ca="1">IFERROR(IF($C1046="","",VLOOKUP(FİLTRE!$C1046,'SKT LİSTESİ'!$F:$S,13,0)),"")</f>
        <v/>
      </c>
      <c r="M1046" s="135" t="str">
        <f ca="1">IFERROR(IF($C1046="","",VLOOKUP(FİLTRE!$C1046,'SKT LİSTESİ'!$F:$AJ,14,0)),"")</f>
        <v/>
      </c>
      <c r="N1046" s="31" t="str">
        <f ca="1">IFERROR(IF($C1046="","",VLOOKUP(FİLTRE!$C1046,'SKT LİSTESİ'!$F:$AJ,22,0)),"")</f>
        <v/>
      </c>
      <c r="O1046" s="136" t="str">
        <f ca="1">IFERROR(IF($C1046="","",VLOOKUP(FİLTRE!$C1046,'SKT LİSTESİ'!$F:$AJ,23,0)),"")</f>
        <v/>
      </c>
      <c r="P1046" s="31"/>
      <c r="Q1046" s="31"/>
      <c r="R1046" s="137" t="str">
        <f ca="1">(IFERROR(IF($C1046="","",VLOOKUP(FİLTRE!$C1046,'SKT LİSTESİ'!$F:$AJ,15,0)),""))</f>
        <v/>
      </c>
      <c r="S1046" s="138" t="str">
        <f ca="1">IFERROR(IF($C1046="","",VLOOKUP(FİLTRE!$C1046,'SKT LİSTESİ'!$F:$AJ,16,0)),"")</f>
        <v/>
      </c>
      <c r="AF1046" s="179" t="str">
        <f t="shared" ca="1" si="66"/>
        <v/>
      </c>
      <c r="AG1046" s="179">
        <f t="shared" ca="1" si="67"/>
        <v>0</v>
      </c>
      <c r="AH1046" s="179">
        <f t="shared" ca="1" si="68"/>
        <v>0</v>
      </c>
    </row>
    <row r="1047" spans="2:34" ht="15.75" x14ac:dyDescent="0.25">
      <c r="B1047">
        <f t="shared" ca="1" si="65"/>
        <v>1035</v>
      </c>
      <c r="C1047" t="str">
        <f ca="1">IFERROR(VLOOKUP(B1047,'SKT LİSTESİ'!F:F,1,0),"")</f>
        <v/>
      </c>
      <c r="E1047" s="128" t="str">
        <f ca="1">IFERROR(IF($C1047="","",VLOOKUP(FİLTRE!$C1047,'SKT LİSTESİ'!$F:$S,5,0)),"")</f>
        <v/>
      </c>
      <c r="F1047" s="129" t="str">
        <f ca="1">IFERROR(IF($C1047="","",VLOOKUP(FİLTRE!$C1047,'SKT LİSTESİ'!$F:$S,7,0)),"")</f>
        <v/>
      </c>
      <c r="G1047" s="130" t="str">
        <f ca="1">IFERROR(IF($C1047="","",VLOOKUP(FİLTRE!$C1047,'SKT LİSTESİ'!$F:$S,8,0)),"")</f>
        <v/>
      </c>
      <c r="H1047" s="131" t="str">
        <f ca="1">IF(E1047="","",IF($C1047="","",VLOOKUP(FİLTRE!$C1047,'SKT LİSTESİ'!$F:$S,9,0)))</f>
        <v/>
      </c>
      <c r="I1047" s="132" t="str">
        <f ca="1">IFERROR(IF($C1047="","",VLOOKUP(FİLTRE!$C1047,'SKT LİSTESİ'!$F:$S,10,0)),"")</f>
        <v/>
      </c>
      <c r="J1047" s="133" t="str">
        <f ca="1">IFERROR(IF($C1047="","",VLOOKUP(FİLTRE!$C1047,'SKT LİSTESİ'!$F:$S,11,0)),"")</f>
        <v/>
      </c>
      <c r="K1047" s="134" t="str">
        <f ca="1">IFERROR(IF($C1047="","",VLOOKUP(FİLTRE!$C1047,'SKT LİSTESİ'!$F:$S,12,0)),"")</f>
        <v/>
      </c>
      <c r="L1047" s="134" t="str">
        <f ca="1">IFERROR(IF($C1047="","",VLOOKUP(FİLTRE!$C1047,'SKT LİSTESİ'!$F:$S,13,0)),"")</f>
        <v/>
      </c>
      <c r="M1047" s="135" t="str">
        <f ca="1">IFERROR(IF($C1047="","",VLOOKUP(FİLTRE!$C1047,'SKT LİSTESİ'!$F:$AJ,14,0)),"")</f>
        <v/>
      </c>
      <c r="N1047" s="31" t="str">
        <f ca="1">IFERROR(IF($C1047="","",VLOOKUP(FİLTRE!$C1047,'SKT LİSTESİ'!$F:$AJ,22,0)),"")</f>
        <v/>
      </c>
      <c r="O1047" s="136" t="str">
        <f ca="1">IFERROR(IF($C1047="","",VLOOKUP(FİLTRE!$C1047,'SKT LİSTESİ'!$F:$AJ,23,0)),"")</f>
        <v/>
      </c>
      <c r="P1047" s="31"/>
      <c r="Q1047" s="31"/>
      <c r="R1047" s="137" t="str">
        <f ca="1">(IFERROR(IF($C1047="","",VLOOKUP(FİLTRE!$C1047,'SKT LİSTESİ'!$F:$AJ,15,0)),""))</f>
        <v/>
      </c>
      <c r="S1047" s="138" t="str">
        <f ca="1">IFERROR(IF($C1047="","",VLOOKUP(FİLTRE!$C1047,'SKT LİSTESİ'!$F:$AJ,16,0)),"")</f>
        <v/>
      </c>
      <c r="AF1047" s="179" t="str">
        <f t="shared" ca="1" si="66"/>
        <v/>
      </c>
      <c r="AG1047" s="179">
        <f t="shared" ca="1" si="67"/>
        <v>0</v>
      </c>
      <c r="AH1047" s="179">
        <f t="shared" ca="1" si="68"/>
        <v>0</v>
      </c>
    </row>
    <row r="1048" spans="2:34" ht="15.75" x14ac:dyDescent="0.25">
      <c r="B1048">
        <f t="shared" ca="1" si="65"/>
        <v>1036</v>
      </c>
      <c r="C1048" t="str">
        <f ca="1">IFERROR(VLOOKUP(B1048,'SKT LİSTESİ'!F:F,1,0),"")</f>
        <v/>
      </c>
      <c r="E1048" s="128" t="str">
        <f ca="1">IFERROR(IF($C1048="","",VLOOKUP(FİLTRE!$C1048,'SKT LİSTESİ'!$F:$S,5,0)),"")</f>
        <v/>
      </c>
      <c r="F1048" s="129" t="str">
        <f ca="1">IFERROR(IF($C1048="","",VLOOKUP(FİLTRE!$C1048,'SKT LİSTESİ'!$F:$S,7,0)),"")</f>
        <v/>
      </c>
      <c r="G1048" s="130" t="str">
        <f ca="1">IFERROR(IF($C1048="","",VLOOKUP(FİLTRE!$C1048,'SKT LİSTESİ'!$F:$S,8,0)),"")</f>
        <v/>
      </c>
      <c r="H1048" s="131" t="str">
        <f ca="1">IF(E1048="","",IF($C1048="","",VLOOKUP(FİLTRE!$C1048,'SKT LİSTESİ'!$F:$S,9,0)))</f>
        <v/>
      </c>
      <c r="I1048" s="132" t="str">
        <f ca="1">IFERROR(IF($C1048="","",VLOOKUP(FİLTRE!$C1048,'SKT LİSTESİ'!$F:$S,10,0)),"")</f>
        <v/>
      </c>
      <c r="J1048" s="133" t="str">
        <f ca="1">IFERROR(IF($C1048="","",VLOOKUP(FİLTRE!$C1048,'SKT LİSTESİ'!$F:$S,11,0)),"")</f>
        <v/>
      </c>
      <c r="K1048" s="134" t="str">
        <f ca="1">IFERROR(IF($C1048="","",VLOOKUP(FİLTRE!$C1048,'SKT LİSTESİ'!$F:$S,12,0)),"")</f>
        <v/>
      </c>
      <c r="L1048" s="134" t="str">
        <f ca="1">IFERROR(IF($C1048="","",VLOOKUP(FİLTRE!$C1048,'SKT LİSTESİ'!$F:$S,13,0)),"")</f>
        <v/>
      </c>
      <c r="M1048" s="135" t="str">
        <f ca="1">IFERROR(IF($C1048="","",VLOOKUP(FİLTRE!$C1048,'SKT LİSTESİ'!$F:$AJ,14,0)),"")</f>
        <v/>
      </c>
      <c r="N1048" s="31" t="str">
        <f ca="1">IFERROR(IF($C1048="","",VLOOKUP(FİLTRE!$C1048,'SKT LİSTESİ'!$F:$AJ,22,0)),"")</f>
        <v/>
      </c>
      <c r="O1048" s="136" t="str">
        <f ca="1">IFERROR(IF($C1048="","",VLOOKUP(FİLTRE!$C1048,'SKT LİSTESİ'!$F:$AJ,23,0)),"")</f>
        <v/>
      </c>
      <c r="P1048" s="31"/>
      <c r="Q1048" s="31"/>
      <c r="R1048" s="137" t="str">
        <f ca="1">(IFERROR(IF($C1048="","",VLOOKUP(FİLTRE!$C1048,'SKT LİSTESİ'!$F:$AJ,15,0)),""))</f>
        <v/>
      </c>
      <c r="S1048" s="138" t="str">
        <f ca="1">IFERROR(IF($C1048="","",VLOOKUP(FİLTRE!$C1048,'SKT LİSTESİ'!$F:$AJ,16,0)),"")</f>
        <v/>
      </c>
      <c r="AF1048" s="179" t="str">
        <f t="shared" ca="1" si="66"/>
        <v/>
      </c>
      <c r="AG1048" s="179">
        <f t="shared" ca="1" si="67"/>
        <v>0</v>
      </c>
      <c r="AH1048" s="179">
        <f t="shared" ca="1" si="68"/>
        <v>0</v>
      </c>
    </row>
    <row r="1049" spans="2:34" ht="15.75" x14ac:dyDescent="0.25">
      <c r="B1049">
        <f t="shared" ca="1" si="65"/>
        <v>1037</v>
      </c>
      <c r="C1049" t="str">
        <f ca="1">IFERROR(VLOOKUP(B1049,'SKT LİSTESİ'!F:F,1,0),"")</f>
        <v/>
      </c>
      <c r="E1049" s="128" t="str">
        <f ca="1">IFERROR(IF($C1049="","",VLOOKUP(FİLTRE!$C1049,'SKT LİSTESİ'!$F:$S,5,0)),"")</f>
        <v/>
      </c>
      <c r="F1049" s="129" t="str">
        <f ca="1">IFERROR(IF($C1049="","",VLOOKUP(FİLTRE!$C1049,'SKT LİSTESİ'!$F:$S,7,0)),"")</f>
        <v/>
      </c>
      <c r="G1049" s="130" t="str">
        <f ca="1">IFERROR(IF($C1049="","",VLOOKUP(FİLTRE!$C1049,'SKT LİSTESİ'!$F:$S,8,0)),"")</f>
        <v/>
      </c>
      <c r="H1049" s="131" t="str">
        <f ca="1">IF(E1049="","",IF($C1049="","",VLOOKUP(FİLTRE!$C1049,'SKT LİSTESİ'!$F:$S,9,0)))</f>
        <v/>
      </c>
      <c r="I1049" s="132" t="str">
        <f ca="1">IFERROR(IF($C1049="","",VLOOKUP(FİLTRE!$C1049,'SKT LİSTESİ'!$F:$S,10,0)),"")</f>
        <v/>
      </c>
      <c r="J1049" s="133" t="str">
        <f ca="1">IFERROR(IF($C1049="","",VLOOKUP(FİLTRE!$C1049,'SKT LİSTESİ'!$F:$S,11,0)),"")</f>
        <v/>
      </c>
      <c r="K1049" s="134" t="str">
        <f ca="1">IFERROR(IF($C1049="","",VLOOKUP(FİLTRE!$C1049,'SKT LİSTESİ'!$F:$S,12,0)),"")</f>
        <v/>
      </c>
      <c r="L1049" s="134" t="str">
        <f ca="1">IFERROR(IF($C1049="","",VLOOKUP(FİLTRE!$C1049,'SKT LİSTESİ'!$F:$S,13,0)),"")</f>
        <v/>
      </c>
      <c r="M1049" s="135" t="str">
        <f ca="1">IFERROR(IF($C1049="","",VLOOKUP(FİLTRE!$C1049,'SKT LİSTESİ'!$F:$AJ,14,0)),"")</f>
        <v/>
      </c>
      <c r="N1049" s="31" t="str">
        <f ca="1">IFERROR(IF($C1049="","",VLOOKUP(FİLTRE!$C1049,'SKT LİSTESİ'!$F:$AJ,22,0)),"")</f>
        <v/>
      </c>
      <c r="O1049" s="136" t="str">
        <f ca="1">IFERROR(IF($C1049="","",VLOOKUP(FİLTRE!$C1049,'SKT LİSTESİ'!$F:$AJ,23,0)),"")</f>
        <v/>
      </c>
      <c r="P1049" s="31"/>
      <c r="Q1049" s="31"/>
      <c r="R1049" s="137" t="str">
        <f ca="1">(IFERROR(IF($C1049="","",VLOOKUP(FİLTRE!$C1049,'SKT LİSTESİ'!$F:$AJ,15,0)),""))</f>
        <v/>
      </c>
      <c r="S1049" s="138" t="str">
        <f ca="1">IFERROR(IF($C1049="","",VLOOKUP(FİLTRE!$C1049,'SKT LİSTESİ'!$F:$AJ,16,0)),"")</f>
        <v/>
      </c>
      <c r="AF1049" s="179" t="str">
        <f t="shared" ca="1" si="66"/>
        <v/>
      </c>
      <c r="AG1049" s="179">
        <f t="shared" ca="1" si="67"/>
        <v>0</v>
      </c>
      <c r="AH1049" s="179">
        <f t="shared" ca="1" si="68"/>
        <v>0</v>
      </c>
    </row>
    <row r="1050" spans="2:34" ht="15.75" x14ac:dyDescent="0.25">
      <c r="B1050">
        <f t="shared" ca="1" si="65"/>
        <v>1038</v>
      </c>
      <c r="C1050" t="str">
        <f ca="1">IFERROR(VLOOKUP(B1050,'SKT LİSTESİ'!F:F,1,0),"")</f>
        <v/>
      </c>
      <c r="E1050" s="128" t="str">
        <f ca="1">IFERROR(IF($C1050="","",VLOOKUP(FİLTRE!$C1050,'SKT LİSTESİ'!$F:$S,5,0)),"")</f>
        <v/>
      </c>
      <c r="F1050" s="129" t="str">
        <f ca="1">IFERROR(IF($C1050="","",VLOOKUP(FİLTRE!$C1050,'SKT LİSTESİ'!$F:$S,7,0)),"")</f>
        <v/>
      </c>
      <c r="G1050" s="130" t="str">
        <f ca="1">IFERROR(IF($C1050="","",VLOOKUP(FİLTRE!$C1050,'SKT LİSTESİ'!$F:$S,8,0)),"")</f>
        <v/>
      </c>
      <c r="H1050" s="131" t="str">
        <f ca="1">IF(E1050="","",IF($C1050="","",VLOOKUP(FİLTRE!$C1050,'SKT LİSTESİ'!$F:$S,9,0)))</f>
        <v/>
      </c>
      <c r="I1050" s="132" t="str">
        <f ca="1">IFERROR(IF($C1050="","",VLOOKUP(FİLTRE!$C1050,'SKT LİSTESİ'!$F:$S,10,0)),"")</f>
        <v/>
      </c>
      <c r="J1050" s="133" t="str">
        <f ca="1">IFERROR(IF($C1050="","",VLOOKUP(FİLTRE!$C1050,'SKT LİSTESİ'!$F:$S,11,0)),"")</f>
        <v/>
      </c>
      <c r="K1050" s="134" t="str">
        <f ca="1">IFERROR(IF($C1050="","",VLOOKUP(FİLTRE!$C1050,'SKT LİSTESİ'!$F:$S,12,0)),"")</f>
        <v/>
      </c>
      <c r="L1050" s="134" t="str">
        <f ca="1">IFERROR(IF($C1050="","",VLOOKUP(FİLTRE!$C1050,'SKT LİSTESİ'!$F:$S,13,0)),"")</f>
        <v/>
      </c>
      <c r="M1050" s="135" t="str">
        <f ca="1">IFERROR(IF($C1050="","",VLOOKUP(FİLTRE!$C1050,'SKT LİSTESİ'!$F:$AJ,14,0)),"")</f>
        <v/>
      </c>
      <c r="N1050" s="31" t="str">
        <f ca="1">IFERROR(IF($C1050="","",VLOOKUP(FİLTRE!$C1050,'SKT LİSTESİ'!$F:$AJ,22,0)),"")</f>
        <v/>
      </c>
      <c r="O1050" s="136" t="str">
        <f ca="1">IFERROR(IF($C1050="","",VLOOKUP(FİLTRE!$C1050,'SKT LİSTESİ'!$F:$AJ,23,0)),"")</f>
        <v/>
      </c>
      <c r="P1050" s="31"/>
      <c r="Q1050" s="31"/>
      <c r="R1050" s="137" t="str">
        <f ca="1">(IFERROR(IF($C1050="","",VLOOKUP(FİLTRE!$C1050,'SKT LİSTESİ'!$F:$AJ,15,0)),""))</f>
        <v/>
      </c>
      <c r="S1050" s="138" t="str">
        <f ca="1">IFERROR(IF($C1050="","",VLOOKUP(FİLTRE!$C1050,'SKT LİSTESİ'!$F:$AJ,16,0)),"")</f>
        <v/>
      </c>
      <c r="AF1050" s="179" t="str">
        <f t="shared" ca="1" si="66"/>
        <v/>
      </c>
      <c r="AG1050" s="179">
        <f t="shared" ca="1" si="67"/>
        <v>0</v>
      </c>
      <c r="AH1050" s="179">
        <f t="shared" ca="1" si="68"/>
        <v>0</v>
      </c>
    </row>
    <row r="1051" spans="2:34" ht="15.75" x14ac:dyDescent="0.25">
      <c r="B1051">
        <f t="shared" ca="1" si="65"/>
        <v>1039</v>
      </c>
      <c r="C1051" t="str">
        <f ca="1">IFERROR(VLOOKUP(B1051,'SKT LİSTESİ'!F:F,1,0),"")</f>
        <v/>
      </c>
      <c r="E1051" s="128" t="str">
        <f ca="1">IFERROR(IF($C1051="","",VLOOKUP(FİLTRE!$C1051,'SKT LİSTESİ'!$F:$S,5,0)),"")</f>
        <v/>
      </c>
      <c r="F1051" s="129" t="str">
        <f ca="1">IFERROR(IF($C1051="","",VLOOKUP(FİLTRE!$C1051,'SKT LİSTESİ'!$F:$S,7,0)),"")</f>
        <v/>
      </c>
      <c r="G1051" s="130" t="str">
        <f ca="1">IFERROR(IF($C1051="","",VLOOKUP(FİLTRE!$C1051,'SKT LİSTESİ'!$F:$S,8,0)),"")</f>
        <v/>
      </c>
      <c r="H1051" s="131" t="str">
        <f ca="1">IF(E1051="","",IF($C1051="","",VLOOKUP(FİLTRE!$C1051,'SKT LİSTESİ'!$F:$S,9,0)))</f>
        <v/>
      </c>
      <c r="I1051" s="132" t="str">
        <f ca="1">IFERROR(IF($C1051="","",VLOOKUP(FİLTRE!$C1051,'SKT LİSTESİ'!$F:$S,10,0)),"")</f>
        <v/>
      </c>
      <c r="J1051" s="133" t="str">
        <f ca="1">IFERROR(IF($C1051="","",VLOOKUP(FİLTRE!$C1051,'SKT LİSTESİ'!$F:$S,11,0)),"")</f>
        <v/>
      </c>
      <c r="K1051" s="134" t="str">
        <f ca="1">IFERROR(IF($C1051="","",VLOOKUP(FİLTRE!$C1051,'SKT LİSTESİ'!$F:$S,12,0)),"")</f>
        <v/>
      </c>
      <c r="L1051" s="134" t="str">
        <f ca="1">IFERROR(IF($C1051="","",VLOOKUP(FİLTRE!$C1051,'SKT LİSTESİ'!$F:$S,13,0)),"")</f>
        <v/>
      </c>
      <c r="M1051" s="135" t="str">
        <f ca="1">IFERROR(IF($C1051="","",VLOOKUP(FİLTRE!$C1051,'SKT LİSTESİ'!$F:$AJ,14,0)),"")</f>
        <v/>
      </c>
      <c r="N1051" s="31" t="str">
        <f ca="1">IFERROR(IF($C1051="","",VLOOKUP(FİLTRE!$C1051,'SKT LİSTESİ'!$F:$AJ,22,0)),"")</f>
        <v/>
      </c>
      <c r="O1051" s="136" t="str">
        <f ca="1">IFERROR(IF($C1051="","",VLOOKUP(FİLTRE!$C1051,'SKT LİSTESİ'!$F:$AJ,23,0)),"")</f>
        <v/>
      </c>
      <c r="P1051" s="31"/>
      <c r="Q1051" s="31"/>
      <c r="R1051" s="137" t="str">
        <f ca="1">(IFERROR(IF($C1051="","",VLOOKUP(FİLTRE!$C1051,'SKT LİSTESİ'!$F:$AJ,15,0)),""))</f>
        <v/>
      </c>
      <c r="S1051" s="138" t="str">
        <f ca="1">IFERROR(IF($C1051="","",VLOOKUP(FİLTRE!$C1051,'SKT LİSTESİ'!$F:$AJ,16,0)),"")</f>
        <v/>
      </c>
      <c r="AF1051" s="179" t="str">
        <f t="shared" ca="1" si="66"/>
        <v/>
      </c>
      <c r="AG1051" s="179">
        <f t="shared" ca="1" si="67"/>
        <v>0</v>
      </c>
      <c r="AH1051" s="179">
        <f t="shared" ca="1" si="68"/>
        <v>0</v>
      </c>
    </row>
    <row r="1052" spans="2:34" ht="15.75" x14ac:dyDescent="0.25">
      <c r="B1052">
        <f t="shared" ca="1" si="65"/>
        <v>1040</v>
      </c>
      <c r="C1052" t="str">
        <f ca="1">IFERROR(VLOOKUP(B1052,'SKT LİSTESİ'!F:F,1,0),"")</f>
        <v/>
      </c>
      <c r="E1052" s="128" t="str">
        <f ca="1">IFERROR(IF($C1052="","",VLOOKUP(FİLTRE!$C1052,'SKT LİSTESİ'!$F:$S,5,0)),"")</f>
        <v/>
      </c>
      <c r="F1052" s="129" t="str">
        <f ca="1">IFERROR(IF($C1052="","",VLOOKUP(FİLTRE!$C1052,'SKT LİSTESİ'!$F:$S,7,0)),"")</f>
        <v/>
      </c>
      <c r="G1052" s="130" t="str">
        <f ca="1">IFERROR(IF($C1052="","",VLOOKUP(FİLTRE!$C1052,'SKT LİSTESİ'!$F:$S,8,0)),"")</f>
        <v/>
      </c>
      <c r="H1052" s="131" t="str">
        <f ca="1">IF(E1052="","",IF($C1052="","",VLOOKUP(FİLTRE!$C1052,'SKT LİSTESİ'!$F:$S,9,0)))</f>
        <v/>
      </c>
      <c r="I1052" s="132" t="str">
        <f ca="1">IFERROR(IF($C1052="","",VLOOKUP(FİLTRE!$C1052,'SKT LİSTESİ'!$F:$S,10,0)),"")</f>
        <v/>
      </c>
      <c r="J1052" s="133" t="str">
        <f ca="1">IFERROR(IF($C1052="","",VLOOKUP(FİLTRE!$C1052,'SKT LİSTESİ'!$F:$S,11,0)),"")</f>
        <v/>
      </c>
      <c r="K1052" s="134" t="str">
        <f ca="1">IFERROR(IF($C1052="","",VLOOKUP(FİLTRE!$C1052,'SKT LİSTESİ'!$F:$S,12,0)),"")</f>
        <v/>
      </c>
      <c r="L1052" s="134" t="str">
        <f ca="1">IFERROR(IF($C1052="","",VLOOKUP(FİLTRE!$C1052,'SKT LİSTESİ'!$F:$S,13,0)),"")</f>
        <v/>
      </c>
      <c r="M1052" s="135" t="str">
        <f ca="1">IFERROR(IF($C1052="","",VLOOKUP(FİLTRE!$C1052,'SKT LİSTESİ'!$F:$AJ,14,0)),"")</f>
        <v/>
      </c>
      <c r="N1052" s="31" t="str">
        <f ca="1">IFERROR(IF($C1052="","",VLOOKUP(FİLTRE!$C1052,'SKT LİSTESİ'!$F:$AJ,22,0)),"")</f>
        <v/>
      </c>
      <c r="O1052" s="136" t="str">
        <f ca="1">IFERROR(IF($C1052="","",VLOOKUP(FİLTRE!$C1052,'SKT LİSTESİ'!$F:$AJ,23,0)),"")</f>
        <v/>
      </c>
      <c r="P1052" s="31"/>
      <c r="Q1052" s="31"/>
      <c r="R1052" s="137" t="str">
        <f ca="1">(IFERROR(IF($C1052="","",VLOOKUP(FİLTRE!$C1052,'SKT LİSTESİ'!$F:$AJ,15,0)),""))</f>
        <v/>
      </c>
      <c r="S1052" s="138" t="str">
        <f ca="1">IFERROR(IF($C1052="","",VLOOKUP(FİLTRE!$C1052,'SKT LİSTESİ'!$F:$AJ,16,0)),"")</f>
        <v/>
      </c>
      <c r="AF1052" s="179" t="str">
        <f t="shared" ca="1" si="66"/>
        <v/>
      </c>
      <c r="AG1052" s="179">
        <f t="shared" ca="1" si="67"/>
        <v>0</v>
      </c>
      <c r="AH1052" s="179">
        <f t="shared" ca="1" si="68"/>
        <v>0</v>
      </c>
    </row>
    <row r="1053" spans="2:34" ht="15.75" x14ac:dyDescent="0.25">
      <c r="B1053">
        <f t="shared" ca="1" si="65"/>
        <v>1041</v>
      </c>
      <c r="C1053" t="str">
        <f ca="1">IFERROR(VLOOKUP(B1053,'SKT LİSTESİ'!F:F,1,0),"")</f>
        <v/>
      </c>
      <c r="E1053" s="128" t="str">
        <f ca="1">IFERROR(IF($C1053="","",VLOOKUP(FİLTRE!$C1053,'SKT LİSTESİ'!$F:$S,5,0)),"")</f>
        <v/>
      </c>
      <c r="F1053" s="129" t="str">
        <f ca="1">IFERROR(IF($C1053="","",VLOOKUP(FİLTRE!$C1053,'SKT LİSTESİ'!$F:$S,7,0)),"")</f>
        <v/>
      </c>
      <c r="G1053" s="130" t="str">
        <f ca="1">IFERROR(IF($C1053="","",VLOOKUP(FİLTRE!$C1053,'SKT LİSTESİ'!$F:$S,8,0)),"")</f>
        <v/>
      </c>
      <c r="H1053" s="131" t="str">
        <f ca="1">IF(E1053="","",IF($C1053="","",VLOOKUP(FİLTRE!$C1053,'SKT LİSTESİ'!$F:$S,9,0)))</f>
        <v/>
      </c>
      <c r="I1053" s="132" t="str">
        <f ca="1">IFERROR(IF($C1053="","",VLOOKUP(FİLTRE!$C1053,'SKT LİSTESİ'!$F:$S,10,0)),"")</f>
        <v/>
      </c>
      <c r="J1053" s="133" t="str">
        <f ca="1">IFERROR(IF($C1053="","",VLOOKUP(FİLTRE!$C1053,'SKT LİSTESİ'!$F:$S,11,0)),"")</f>
        <v/>
      </c>
      <c r="K1053" s="134" t="str">
        <f ca="1">IFERROR(IF($C1053="","",VLOOKUP(FİLTRE!$C1053,'SKT LİSTESİ'!$F:$S,12,0)),"")</f>
        <v/>
      </c>
      <c r="L1053" s="134" t="str">
        <f ca="1">IFERROR(IF($C1053="","",VLOOKUP(FİLTRE!$C1053,'SKT LİSTESİ'!$F:$S,13,0)),"")</f>
        <v/>
      </c>
      <c r="M1053" s="135" t="str">
        <f ca="1">IFERROR(IF($C1053="","",VLOOKUP(FİLTRE!$C1053,'SKT LİSTESİ'!$F:$AJ,14,0)),"")</f>
        <v/>
      </c>
      <c r="N1053" s="31" t="str">
        <f ca="1">IFERROR(IF($C1053="","",VLOOKUP(FİLTRE!$C1053,'SKT LİSTESİ'!$F:$AJ,22,0)),"")</f>
        <v/>
      </c>
      <c r="O1053" s="136" t="str">
        <f ca="1">IFERROR(IF($C1053="","",VLOOKUP(FİLTRE!$C1053,'SKT LİSTESİ'!$F:$AJ,23,0)),"")</f>
        <v/>
      </c>
      <c r="P1053" s="31"/>
      <c r="Q1053" s="31"/>
      <c r="R1053" s="137" t="str">
        <f ca="1">(IFERROR(IF($C1053="","",VLOOKUP(FİLTRE!$C1053,'SKT LİSTESİ'!$F:$AJ,15,0)),""))</f>
        <v/>
      </c>
      <c r="S1053" s="138" t="str">
        <f ca="1">IFERROR(IF($C1053="","",VLOOKUP(FİLTRE!$C1053,'SKT LİSTESİ'!$F:$AJ,16,0)),"")</f>
        <v/>
      </c>
      <c r="AF1053" s="179" t="str">
        <f t="shared" ca="1" si="66"/>
        <v/>
      </c>
      <c r="AG1053" s="179">
        <f t="shared" ca="1" si="67"/>
        <v>0</v>
      </c>
      <c r="AH1053" s="179">
        <f t="shared" ca="1" si="68"/>
        <v>0</v>
      </c>
    </row>
    <row r="1054" spans="2:34" ht="15.75" x14ac:dyDescent="0.25">
      <c r="B1054">
        <f t="shared" ca="1" si="65"/>
        <v>1042</v>
      </c>
      <c r="C1054" t="str">
        <f ca="1">IFERROR(VLOOKUP(B1054,'SKT LİSTESİ'!F:F,1,0),"")</f>
        <v/>
      </c>
      <c r="E1054" s="128" t="str">
        <f ca="1">IFERROR(IF($C1054="","",VLOOKUP(FİLTRE!$C1054,'SKT LİSTESİ'!$F:$S,5,0)),"")</f>
        <v/>
      </c>
      <c r="F1054" s="129" t="str">
        <f ca="1">IFERROR(IF($C1054="","",VLOOKUP(FİLTRE!$C1054,'SKT LİSTESİ'!$F:$S,7,0)),"")</f>
        <v/>
      </c>
      <c r="G1054" s="130" t="str">
        <f ca="1">IFERROR(IF($C1054="","",VLOOKUP(FİLTRE!$C1054,'SKT LİSTESİ'!$F:$S,8,0)),"")</f>
        <v/>
      </c>
      <c r="H1054" s="131" t="str">
        <f ca="1">IF(E1054="","",IF($C1054="","",VLOOKUP(FİLTRE!$C1054,'SKT LİSTESİ'!$F:$S,9,0)))</f>
        <v/>
      </c>
      <c r="I1054" s="132" t="str">
        <f ca="1">IFERROR(IF($C1054="","",VLOOKUP(FİLTRE!$C1054,'SKT LİSTESİ'!$F:$S,10,0)),"")</f>
        <v/>
      </c>
      <c r="J1054" s="133" t="str">
        <f ca="1">IFERROR(IF($C1054="","",VLOOKUP(FİLTRE!$C1054,'SKT LİSTESİ'!$F:$S,11,0)),"")</f>
        <v/>
      </c>
      <c r="K1054" s="134" t="str">
        <f ca="1">IFERROR(IF($C1054="","",VLOOKUP(FİLTRE!$C1054,'SKT LİSTESİ'!$F:$S,12,0)),"")</f>
        <v/>
      </c>
      <c r="L1054" s="134" t="str">
        <f ca="1">IFERROR(IF($C1054="","",VLOOKUP(FİLTRE!$C1054,'SKT LİSTESİ'!$F:$S,13,0)),"")</f>
        <v/>
      </c>
      <c r="M1054" s="135" t="str">
        <f ca="1">IFERROR(IF($C1054="","",VLOOKUP(FİLTRE!$C1054,'SKT LİSTESİ'!$F:$AJ,14,0)),"")</f>
        <v/>
      </c>
      <c r="N1054" s="31" t="str">
        <f ca="1">IFERROR(IF($C1054="","",VLOOKUP(FİLTRE!$C1054,'SKT LİSTESİ'!$F:$AJ,22,0)),"")</f>
        <v/>
      </c>
      <c r="O1054" s="136" t="str">
        <f ca="1">IFERROR(IF($C1054="","",VLOOKUP(FİLTRE!$C1054,'SKT LİSTESİ'!$F:$AJ,23,0)),"")</f>
        <v/>
      </c>
      <c r="P1054" s="31"/>
      <c r="Q1054" s="31"/>
      <c r="R1054" s="137" t="str">
        <f ca="1">(IFERROR(IF($C1054="","",VLOOKUP(FİLTRE!$C1054,'SKT LİSTESİ'!$F:$AJ,15,0)),""))</f>
        <v/>
      </c>
      <c r="S1054" s="138" t="str">
        <f ca="1">IFERROR(IF($C1054="","",VLOOKUP(FİLTRE!$C1054,'SKT LİSTESİ'!$F:$AJ,16,0)),"")</f>
        <v/>
      </c>
      <c r="AF1054" s="179" t="str">
        <f t="shared" ca="1" si="66"/>
        <v/>
      </c>
      <c r="AG1054" s="179">
        <f t="shared" ca="1" si="67"/>
        <v>0</v>
      </c>
      <c r="AH1054" s="179">
        <f t="shared" ca="1" si="68"/>
        <v>0</v>
      </c>
    </row>
    <row r="1055" spans="2:34" ht="15.75" x14ac:dyDescent="0.25">
      <c r="B1055">
        <f t="shared" ca="1" si="65"/>
        <v>1043</v>
      </c>
      <c r="C1055" t="str">
        <f ca="1">IFERROR(VLOOKUP(B1055,'SKT LİSTESİ'!F:F,1,0),"")</f>
        <v/>
      </c>
      <c r="E1055" s="128" t="str">
        <f ca="1">IFERROR(IF($C1055="","",VLOOKUP(FİLTRE!$C1055,'SKT LİSTESİ'!$F:$S,5,0)),"")</f>
        <v/>
      </c>
      <c r="F1055" s="129" t="str">
        <f ca="1">IFERROR(IF($C1055="","",VLOOKUP(FİLTRE!$C1055,'SKT LİSTESİ'!$F:$S,7,0)),"")</f>
        <v/>
      </c>
      <c r="G1055" s="130" t="str">
        <f ca="1">IFERROR(IF($C1055="","",VLOOKUP(FİLTRE!$C1055,'SKT LİSTESİ'!$F:$S,8,0)),"")</f>
        <v/>
      </c>
      <c r="H1055" s="131" t="str">
        <f ca="1">IF(E1055="","",IF($C1055="","",VLOOKUP(FİLTRE!$C1055,'SKT LİSTESİ'!$F:$S,9,0)))</f>
        <v/>
      </c>
      <c r="I1055" s="132" t="str">
        <f ca="1">IFERROR(IF($C1055="","",VLOOKUP(FİLTRE!$C1055,'SKT LİSTESİ'!$F:$S,10,0)),"")</f>
        <v/>
      </c>
      <c r="J1055" s="133" t="str">
        <f ca="1">IFERROR(IF($C1055="","",VLOOKUP(FİLTRE!$C1055,'SKT LİSTESİ'!$F:$S,11,0)),"")</f>
        <v/>
      </c>
      <c r="K1055" s="134" t="str">
        <f ca="1">IFERROR(IF($C1055="","",VLOOKUP(FİLTRE!$C1055,'SKT LİSTESİ'!$F:$S,12,0)),"")</f>
        <v/>
      </c>
      <c r="L1055" s="134" t="str">
        <f ca="1">IFERROR(IF($C1055="","",VLOOKUP(FİLTRE!$C1055,'SKT LİSTESİ'!$F:$S,13,0)),"")</f>
        <v/>
      </c>
      <c r="M1055" s="135" t="str">
        <f ca="1">IFERROR(IF($C1055="","",VLOOKUP(FİLTRE!$C1055,'SKT LİSTESİ'!$F:$AJ,14,0)),"")</f>
        <v/>
      </c>
      <c r="N1055" s="31" t="str">
        <f ca="1">IFERROR(IF($C1055="","",VLOOKUP(FİLTRE!$C1055,'SKT LİSTESİ'!$F:$AJ,22,0)),"")</f>
        <v/>
      </c>
      <c r="O1055" s="136" t="str">
        <f ca="1">IFERROR(IF($C1055="","",VLOOKUP(FİLTRE!$C1055,'SKT LİSTESİ'!$F:$AJ,23,0)),"")</f>
        <v/>
      </c>
      <c r="P1055" s="31"/>
      <c r="Q1055" s="31"/>
      <c r="R1055" s="137" t="str">
        <f ca="1">(IFERROR(IF($C1055="","",VLOOKUP(FİLTRE!$C1055,'SKT LİSTESİ'!$F:$AJ,15,0)),""))</f>
        <v/>
      </c>
      <c r="S1055" s="138" t="str">
        <f ca="1">IFERROR(IF($C1055="","",VLOOKUP(FİLTRE!$C1055,'SKT LİSTESİ'!$F:$AJ,16,0)),"")</f>
        <v/>
      </c>
      <c r="AF1055" s="179" t="str">
        <f t="shared" ca="1" si="66"/>
        <v/>
      </c>
      <c r="AG1055" s="179">
        <f t="shared" ca="1" si="67"/>
        <v>0</v>
      </c>
      <c r="AH1055" s="179">
        <f t="shared" ca="1" si="68"/>
        <v>0</v>
      </c>
    </row>
    <row r="1056" spans="2:34" ht="15.75" x14ac:dyDescent="0.25">
      <c r="B1056">
        <f t="shared" ca="1" si="65"/>
        <v>1044</v>
      </c>
      <c r="C1056" t="str">
        <f ca="1">IFERROR(VLOOKUP(B1056,'SKT LİSTESİ'!F:F,1,0),"")</f>
        <v/>
      </c>
      <c r="E1056" s="128" t="str">
        <f ca="1">IFERROR(IF($C1056="","",VLOOKUP(FİLTRE!$C1056,'SKT LİSTESİ'!$F:$S,5,0)),"")</f>
        <v/>
      </c>
      <c r="F1056" s="129" t="str">
        <f ca="1">IFERROR(IF($C1056="","",VLOOKUP(FİLTRE!$C1056,'SKT LİSTESİ'!$F:$S,7,0)),"")</f>
        <v/>
      </c>
      <c r="G1056" s="130" t="str">
        <f ca="1">IFERROR(IF($C1056="","",VLOOKUP(FİLTRE!$C1056,'SKT LİSTESİ'!$F:$S,8,0)),"")</f>
        <v/>
      </c>
      <c r="H1056" s="131" t="str">
        <f ca="1">IF(E1056="","",IF($C1056="","",VLOOKUP(FİLTRE!$C1056,'SKT LİSTESİ'!$F:$S,9,0)))</f>
        <v/>
      </c>
      <c r="I1056" s="132" t="str">
        <f ca="1">IFERROR(IF($C1056="","",VLOOKUP(FİLTRE!$C1056,'SKT LİSTESİ'!$F:$S,10,0)),"")</f>
        <v/>
      </c>
      <c r="J1056" s="133" t="str">
        <f ca="1">IFERROR(IF($C1056="","",VLOOKUP(FİLTRE!$C1056,'SKT LİSTESİ'!$F:$S,11,0)),"")</f>
        <v/>
      </c>
      <c r="K1056" s="134" t="str">
        <f ca="1">IFERROR(IF($C1056="","",VLOOKUP(FİLTRE!$C1056,'SKT LİSTESİ'!$F:$S,12,0)),"")</f>
        <v/>
      </c>
      <c r="L1056" s="134" t="str">
        <f ca="1">IFERROR(IF($C1056="","",VLOOKUP(FİLTRE!$C1056,'SKT LİSTESİ'!$F:$S,13,0)),"")</f>
        <v/>
      </c>
      <c r="M1056" s="135" t="str">
        <f ca="1">IFERROR(IF($C1056="","",VLOOKUP(FİLTRE!$C1056,'SKT LİSTESİ'!$F:$AJ,14,0)),"")</f>
        <v/>
      </c>
      <c r="N1056" s="31" t="str">
        <f ca="1">IFERROR(IF($C1056="","",VLOOKUP(FİLTRE!$C1056,'SKT LİSTESİ'!$F:$AJ,22,0)),"")</f>
        <v/>
      </c>
      <c r="O1056" s="136" t="str">
        <f ca="1">IFERROR(IF($C1056="","",VLOOKUP(FİLTRE!$C1056,'SKT LİSTESİ'!$F:$AJ,23,0)),"")</f>
        <v/>
      </c>
      <c r="P1056" s="31"/>
      <c r="Q1056" s="31"/>
      <c r="R1056" s="137" t="str">
        <f ca="1">(IFERROR(IF($C1056="","",VLOOKUP(FİLTRE!$C1056,'SKT LİSTESİ'!$F:$AJ,15,0)),""))</f>
        <v/>
      </c>
      <c r="S1056" s="138" t="str">
        <f ca="1">IFERROR(IF($C1056="","",VLOOKUP(FİLTRE!$C1056,'SKT LİSTESİ'!$F:$AJ,16,0)),"")</f>
        <v/>
      </c>
      <c r="AF1056" s="179" t="str">
        <f t="shared" ca="1" si="66"/>
        <v/>
      </c>
      <c r="AG1056" s="179">
        <f t="shared" ca="1" si="67"/>
        <v>0</v>
      </c>
      <c r="AH1056" s="179">
        <f t="shared" ca="1" si="68"/>
        <v>0</v>
      </c>
    </row>
    <row r="1057" spans="2:34" ht="15.75" x14ac:dyDescent="0.25">
      <c r="B1057">
        <f t="shared" ca="1" si="65"/>
        <v>1045</v>
      </c>
      <c r="C1057" t="str">
        <f ca="1">IFERROR(VLOOKUP(B1057,'SKT LİSTESİ'!F:F,1,0),"")</f>
        <v/>
      </c>
      <c r="E1057" s="128" t="str">
        <f ca="1">IFERROR(IF($C1057="","",VLOOKUP(FİLTRE!$C1057,'SKT LİSTESİ'!$F:$S,5,0)),"")</f>
        <v/>
      </c>
      <c r="F1057" s="129" t="str">
        <f ca="1">IFERROR(IF($C1057="","",VLOOKUP(FİLTRE!$C1057,'SKT LİSTESİ'!$F:$S,7,0)),"")</f>
        <v/>
      </c>
      <c r="G1057" s="130" t="str">
        <f ca="1">IFERROR(IF($C1057="","",VLOOKUP(FİLTRE!$C1057,'SKT LİSTESİ'!$F:$S,8,0)),"")</f>
        <v/>
      </c>
      <c r="H1057" s="131" t="str">
        <f ca="1">IF(E1057="","",IF($C1057="","",VLOOKUP(FİLTRE!$C1057,'SKT LİSTESİ'!$F:$S,9,0)))</f>
        <v/>
      </c>
      <c r="I1057" s="132" t="str">
        <f ca="1">IFERROR(IF($C1057="","",VLOOKUP(FİLTRE!$C1057,'SKT LİSTESİ'!$F:$S,10,0)),"")</f>
        <v/>
      </c>
      <c r="J1057" s="133" t="str">
        <f ca="1">IFERROR(IF($C1057="","",VLOOKUP(FİLTRE!$C1057,'SKT LİSTESİ'!$F:$S,11,0)),"")</f>
        <v/>
      </c>
      <c r="K1057" s="134" t="str">
        <f ca="1">IFERROR(IF($C1057="","",VLOOKUP(FİLTRE!$C1057,'SKT LİSTESİ'!$F:$S,12,0)),"")</f>
        <v/>
      </c>
      <c r="L1057" s="134" t="str">
        <f ca="1">IFERROR(IF($C1057="","",VLOOKUP(FİLTRE!$C1057,'SKT LİSTESİ'!$F:$S,13,0)),"")</f>
        <v/>
      </c>
      <c r="M1057" s="135" t="str">
        <f ca="1">IFERROR(IF($C1057="","",VLOOKUP(FİLTRE!$C1057,'SKT LİSTESİ'!$F:$AJ,14,0)),"")</f>
        <v/>
      </c>
      <c r="N1057" s="31" t="str">
        <f ca="1">IFERROR(IF($C1057="","",VLOOKUP(FİLTRE!$C1057,'SKT LİSTESİ'!$F:$AJ,22,0)),"")</f>
        <v/>
      </c>
      <c r="O1057" s="136" t="str">
        <f ca="1">IFERROR(IF($C1057="","",VLOOKUP(FİLTRE!$C1057,'SKT LİSTESİ'!$F:$AJ,23,0)),"")</f>
        <v/>
      </c>
      <c r="P1057" s="31"/>
      <c r="Q1057" s="31"/>
      <c r="R1057" s="137" t="str">
        <f ca="1">(IFERROR(IF($C1057="","",VLOOKUP(FİLTRE!$C1057,'SKT LİSTESİ'!$F:$AJ,15,0)),""))</f>
        <v/>
      </c>
      <c r="S1057" s="138" t="str">
        <f ca="1">IFERROR(IF($C1057="","",VLOOKUP(FİLTRE!$C1057,'SKT LİSTESİ'!$F:$AJ,16,0)),"")</f>
        <v/>
      </c>
      <c r="AF1057" s="179" t="str">
        <f t="shared" ca="1" si="66"/>
        <v/>
      </c>
      <c r="AG1057" s="179">
        <f t="shared" ca="1" si="67"/>
        <v>0</v>
      </c>
      <c r="AH1057" s="179">
        <f t="shared" ca="1" si="68"/>
        <v>0</v>
      </c>
    </row>
    <row r="1058" spans="2:34" ht="15.75" x14ac:dyDescent="0.25">
      <c r="B1058">
        <f t="shared" ca="1" si="65"/>
        <v>1046</v>
      </c>
      <c r="C1058" t="str">
        <f ca="1">IFERROR(VLOOKUP(B1058,'SKT LİSTESİ'!F:F,1,0),"")</f>
        <v/>
      </c>
      <c r="E1058" s="128" t="str">
        <f ca="1">IFERROR(IF($C1058="","",VLOOKUP(FİLTRE!$C1058,'SKT LİSTESİ'!$F:$S,5,0)),"")</f>
        <v/>
      </c>
      <c r="F1058" s="129" t="str">
        <f ca="1">IFERROR(IF($C1058="","",VLOOKUP(FİLTRE!$C1058,'SKT LİSTESİ'!$F:$S,7,0)),"")</f>
        <v/>
      </c>
      <c r="G1058" s="130" t="str">
        <f ca="1">IFERROR(IF($C1058="","",VLOOKUP(FİLTRE!$C1058,'SKT LİSTESİ'!$F:$S,8,0)),"")</f>
        <v/>
      </c>
      <c r="H1058" s="131" t="str">
        <f ca="1">IF(E1058="","",IF($C1058="","",VLOOKUP(FİLTRE!$C1058,'SKT LİSTESİ'!$F:$S,9,0)))</f>
        <v/>
      </c>
      <c r="I1058" s="132" t="str">
        <f ca="1">IFERROR(IF($C1058="","",VLOOKUP(FİLTRE!$C1058,'SKT LİSTESİ'!$F:$S,10,0)),"")</f>
        <v/>
      </c>
      <c r="J1058" s="133" t="str">
        <f ca="1">IFERROR(IF($C1058="","",VLOOKUP(FİLTRE!$C1058,'SKT LİSTESİ'!$F:$S,11,0)),"")</f>
        <v/>
      </c>
      <c r="K1058" s="134" t="str">
        <f ca="1">IFERROR(IF($C1058="","",VLOOKUP(FİLTRE!$C1058,'SKT LİSTESİ'!$F:$S,12,0)),"")</f>
        <v/>
      </c>
      <c r="L1058" s="134" t="str">
        <f ca="1">IFERROR(IF($C1058="","",VLOOKUP(FİLTRE!$C1058,'SKT LİSTESİ'!$F:$S,13,0)),"")</f>
        <v/>
      </c>
      <c r="M1058" s="135" t="str">
        <f ca="1">IFERROR(IF($C1058="","",VLOOKUP(FİLTRE!$C1058,'SKT LİSTESİ'!$F:$AJ,14,0)),"")</f>
        <v/>
      </c>
      <c r="N1058" s="31" t="str">
        <f ca="1">IFERROR(IF($C1058="","",VLOOKUP(FİLTRE!$C1058,'SKT LİSTESİ'!$F:$AJ,22,0)),"")</f>
        <v/>
      </c>
      <c r="O1058" s="136" t="str">
        <f ca="1">IFERROR(IF($C1058="","",VLOOKUP(FİLTRE!$C1058,'SKT LİSTESİ'!$F:$AJ,23,0)),"")</f>
        <v/>
      </c>
      <c r="P1058" s="31"/>
      <c r="Q1058" s="31"/>
      <c r="R1058" s="137" t="str">
        <f ca="1">(IFERROR(IF($C1058="","",VLOOKUP(FİLTRE!$C1058,'SKT LİSTESİ'!$F:$AJ,15,0)),""))</f>
        <v/>
      </c>
      <c r="S1058" s="138" t="str">
        <f ca="1">IFERROR(IF($C1058="","",VLOOKUP(FİLTRE!$C1058,'SKT LİSTESİ'!$F:$AJ,16,0)),"")</f>
        <v/>
      </c>
      <c r="AF1058" s="179" t="str">
        <f t="shared" ca="1" si="66"/>
        <v/>
      </c>
      <c r="AG1058" s="179">
        <f t="shared" ca="1" si="67"/>
        <v>0</v>
      </c>
      <c r="AH1058" s="179">
        <f t="shared" ca="1" si="68"/>
        <v>0</v>
      </c>
    </row>
    <row r="1059" spans="2:34" ht="15.75" x14ac:dyDescent="0.25">
      <c r="B1059">
        <f t="shared" ca="1" si="65"/>
        <v>1047</v>
      </c>
      <c r="C1059" t="str">
        <f ca="1">IFERROR(VLOOKUP(B1059,'SKT LİSTESİ'!F:F,1,0),"")</f>
        <v/>
      </c>
      <c r="E1059" s="128" t="str">
        <f ca="1">IFERROR(IF($C1059="","",VLOOKUP(FİLTRE!$C1059,'SKT LİSTESİ'!$F:$S,5,0)),"")</f>
        <v/>
      </c>
      <c r="F1059" s="129" t="str">
        <f ca="1">IFERROR(IF($C1059="","",VLOOKUP(FİLTRE!$C1059,'SKT LİSTESİ'!$F:$S,7,0)),"")</f>
        <v/>
      </c>
      <c r="G1059" s="130" t="str">
        <f ca="1">IFERROR(IF($C1059="","",VLOOKUP(FİLTRE!$C1059,'SKT LİSTESİ'!$F:$S,8,0)),"")</f>
        <v/>
      </c>
      <c r="H1059" s="131" t="str">
        <f ca="1">IF(E1059="","",IF($C1059="","",VLOOKUP(FİLTRE!$C1059,'SKT LİSTESİ'!$F:$S,9,0)))</f>
        <v/>
      </c>
      <c r="I1059" s="132" t="str">
        <f ca="1">IFERROR(IF($C1059="","",VLOOKUP(FİLTRE!$C1059,'SKT LİSTESİ'!$F:$S,10,0)),"")</f>
        <v/>
      </c>
      <c r="J1059" s="133" t="str">
        <f ca="1">IFERROR(IF($C1059="","",VLOOKUP(FİLTRE!$C1059,'SKT LİSTESİ'!$F:$S,11,0)),"")</f>
        <v/>
      </c>
      <c r="K1059" s="134" t="str">
        <f ca="1">IFERROR(IF($C1059="","",VLOOKUP(FİLTRE!$C1059,'SKT LİSTESİ'!$F:$S,12,0)),"")</f>
        <v/>
      </c>
      <c r="L1059" s="134" t="str">
        <f ca="1">IFERROR(IF($C1059="","",VLOOKUP(FİLTRE!$C1059,'SKT LİSTESİ'!$F:$S,13,0)),"")</f>
        <v/>
      </c>
      <c r="M1059" s="135" t="str">
        <f ca="1">IFERROR(IF($C1059="","",VLOOKUP(FİLTRE!$C1059,'SKT LİSTESİ'!$F:$AJ,14,0)),"")</f>
        <v/>
      </c>
      <c r="N1059" s="31" t="str">
        <f ca="1">IFERROR(IF($C1059="","",VLOOKUP(FİLTRE!$C1059,'SKT LİSTESİ'!$F:$AJ,22,0)),"")</f>
        <v/>
      </c>
      <c r="O1059" s="136" t="str">
        <f ca="1">IFERROR(IF($C1059="","",VLOOKUP(FİLTRE!$C1059,'SKT LİSTESİ'!$F:$AJ,23,0)),"")</f>
        <v/>
      </c>
      <c r="P1059" s="31"/>
      <c r="Q1059" s="31"/>
      <c r="R1059" s="137" t="str">
        <f ca="1">(IFERROR(IF($C1059="","",VLOOKUP(FİLTRE!$C1059,'SKT LİSTESİ'!$F:$AJ,15,0)),""))</f>
        <v/>
      </c>
      <c r="S1059" s="138" t="str">
        <f ca="1">IFERROR(IF($C1059="","",VLOOKUP(FİLTRE!$C1059,'SKT LİSTESİ'!$F:$AJ,16,0)),"")</f>
        <v/>
      </c>
      <c r="AF1059" s="179" t="str">
        <f t="shared" ca="1" si="66"/>
        <v/>
      </c>
      <c r="AG1059" s="179">
        <f t="shared" ca="1" si="67"/>
        <v>0</v>
      </c>
      <c r="AH1059" s="179">
        <f t="shared" ca="1" si="68"/>
        <v>0</v>
      </c>
    </row>
    <row r="1060" spans="2:34" ht="15.75" x14ac:dyDescent="0.25">
      <c r="B1060">
        <f t="shared" ca="1" si="65"/>
        <v>1048</v>
      </c>
      <c r="C1060" t="str">
        <f ca="1">IFERROR(VLOOKUP(B1060,'SKT LİSTESİ'!F:F,1,0),"")</f>
        <v/>
      </c>
      <c r="E1060" s="128" t="str">
        <f ca="1">IFERROR(IF($C1060="","",VLOOKUP(FİLTRE!$C1060,'SKT LİSTESİ'!$F:$S,5,0)),"")</f>
        <v/>
      </c>
      <c r="F1060" s="129" t="str">
        <f ca="1">IFERROR(IF($C1060="","",VLOOKUP(FİLTRE!$C1060,'SKT LİSTESİ'!$F:$S,7,0)),"")</f>
        <v/>
      </c>
      <c r="G1060" s="130" t="str">
        <f ca="1">IFERROR(IF($C1060="","",VLOOKUP(FİLTRE!$C1060,'SKT LİSTESİ'!$F:$S,8,0)),"")</f>
        <v/>
      </c>
      <c r="H1060" s="131" t="str">
        <f ca="1">IF(E1060="","",IF($C1060="","",VLOOKUP(FİLTRE!$C1060,'SKT LİSTESİ'!$F:$S,9,0)))</f>
        <v/>
      </c>
      <c r="I1060" s="132" t="str">
        <f ca="1">IFERROR(IF($C1060="","",VLOOKUP(FİLTRE!$C1060,'SKT LİSTESİ'!$F:$S,10,0)),"")</f>
        <v/>
      </c>
      <c r="J1060" s="133" t="str">
        <f ca="1">IFERROR(IF($C1060="","",VLOOKUP(FİLTRE!$C1060,'SKT LİSTESİ'!$F:$S,11,0)),"")</f>
        <v/>
      </c>
      <c r="K1060" s="134" t="str">
        <f ca="1">IFERROR(IF($C1060="","",VLOOKUP(FİLTRE!$C1060,'SKT LİSTESİ'!$F:$S,12,0)),"")</f>
        <v/>
      </c>
      <c r="L1060" s="134" t="str">
        <f ca="1">IFERROR(IF($C1060="","",VLOOKUP(FİLTRE!$C1060,'SKT LİSTESİ'!$F:$S,13,0)),"")</f>
        <v/>
      </c>
      <c r="M1060" s="135" t="str">
        <f ca="1">IFERROR(IF($C1060="","",VLOOKUP(FİLTRE!$C1060,'SKT LİSTESİ'!$F:$AJ,14,0)),"")</f>
        <v/>
      </c>
      <c r="N1060" s="31" t="str">
        <f ca="1">IFERROR(IF($C1060="","",VLOOKUP(FİLTRE!$C1060,'SKT LİSTESİ'!$F:$AJ,22,0)),"")</f>
        <v/>
      </c>
      <c r="O1060" s="136" t="str">
        <f ca="1">IFERROR(IF($C1060="","",VLOOKUP(FİLTRE!$C1060,'SKT LİSTESİ'!$F:$AJ,23,0)),"")</f>
        <v/>
      </c>
      <c r="P1060" s="31"/>
      <c r="Q1060" s="31"/>
      <c r="R1060" s="137" t="str">
        <f ca="1">(IFERROR(IF($C1060="","",VLOOKUP(FİLTRE!$C1060,'SKT LİSTESİ'!$F:$AJ,15,0)),""))</f>
        <v/>
      </c>
      <c r="S1060" s="138" t="str">
        <f ca="1">IFERROR(IF($C1060="","",VLOOKUP(FİLTRE!$C1060,'SKT LİSTESİ'!$F:$AJ,16,0)),"")</f>
        <v/>
      </c>
      <c r="AF1060" s="179" t="str">
        <f t="shared" ca="1" si="66"/>
        <v/>
      </c>
      <c r="AG1060" s="179">
        <f t="shared" ca="1" si="67"/>
        <v>0</v>
      </c>
      <c r="AH1060" s="179">
        <f t="shared" ca="1" si="68"/>
        <v>0</v>
      </c>
    </row>
    <row r="1061" spans="2:34" ht="15.75" x14ac:dyDescent="0.25">
      <c r="B1061">
        <f t="shared" ca="1" si="65"/>
        <v>1049</v>
      </c>
      <c r="C1061" t="str">
        <f ca="1">IFERROR(VLOOKUP(B1061,'SKT LİSTESİ'!F:F,1,0),"")</f>
        <v/>
      </c>
      <c r="E1061" s="128" t="str">
        <f ca="1">IFERROR(IF($C1061="","",VLOOKUP(FİLTRE!$C1061,'SKT LİSTESİ'!$F:$S,5,0)),"")</f>
        <v/>
      </c>
      <c r="F1061" s="129" t="str">
        <f ca="1">IFERROR(IF($C1061="","",VLOOKUP(FİLTRE!$C1061,'SKT LİSTESİ'!$F:$S,7,0)),"")</f>
        <v/>
      </c>
      <c r="G1061" s="130" t="str">
        <f ca="1">IFERROR(IF($C1061="","",VLOOKUP(FİLTRE!$C1061,'SKT LİSTESİ'!$F:$S,8,0)),"")</f>
        <v/>
      </c>
      <c r="H1061" s="131" t="str">
        <f ca="1">IF(E1061="","",IF($C1061="","",VLOOKUP(FİLTRE!$C1061,'SKT LİSTESİ'!$F:$S,9,0)))</f>
        <v/>
      </c>
      <c r="I1061" s="132" t="str">
        <f ca="1">IFERROR(IF($C1061="","",VLOOKUP(FİLTRE!$C1061,'SKT LİSTESİ'!$F:$S,10,0)),"")</f>
        <v/>
      </c>
      <c r="J1061" s="133" t="str">
        <f ca="1">IFERROR(IF($C1061="","",VLOOKUP(FİLTRE!$C1061,'SKT LİSTESİ'!$F:$S,11,0)),"")</f>
        <v/>
      </c>
      <c r="K1061" s="134" t="str">
        <f ca="1">IFERROR(IF($C1061="","",VLOOKUP(FİLTRE!$C1061,'SKT LİSTESİ'!$F:$S,12,0)),"")</f>
        <v/>
      </c>
      <c r="L1061" s="134" t="str">
        <f ca="1">IFERROR(IF($C1061="","",VLOOKUP(FİLTRE!$C1061,'SKT LİSTESİ'!$F:$S,13,0)),"")</f>
        <v/>
      </c>
      <c r="M1061" s="135" t="str">
        <f ca="1">IFERROR(IF($C1061="","",VLOOKUP(FİLTRE!$C1061,'SKT LİSTESİ'!$F:$AJ,14,0)),"")</f>
        <v/>
      </c>
      <c r="N1061" s="31" t="str">
        <f ca="1">IFERROR(IF($C1061="","",VLOOKUP(FİLTRE!$C1061,'SKT LİSTESİ'!$F:$AJ,22,0)),"")</f>
        <v/>
      </c>
      <c r="O1061" s="136" t="str">
        <f ca="1">IFERROR(IF($C1061="","",VLOOKUP(FİLTRE!$C1061,'SKT LİSTESİ'!$F:$AJ,23,0)),"")</f>
        <v/>
      </c>
      <c r="P1061" s="31"/>
      <c r="Q1061" s="31"/>
      <c r="R1061" s="137" t="str">
        <f ca="1">(IFERROR(IF($C1061="","",VLOOKUP(FİLTRE!$C1061,'SKT LİSTESİ'!$F:$AJ,15,0)),""))</f>
        <v/>
      </c>
      <c r="S1061" s="138" t="str">
        <f ca="1">IFERROR(IF($C1061="","",VLOOKUP(FİLTRE!$C1061,'SKT LİSTESİ'!$F:$AJ,16,0)),"")</f>
        <v/>
      </c>
      <c r="AF1061" s="179" t="str">
        <f t="shared" ca="1" si="66"/>
        <v/>
      </c>
      <c r="AG1061" s="179">
        <f t="shared" ca="1" si="67"/>
        <v>0</v>
      </c>
      <c r="AH1061" s="179">
        <f t="shared" ca="1" si="68"/>
        <v>0</v>
      </c>
    </row>
    <row r="1062" spans="2:34" ht="15.75" x14ac:dyDescent="0.25">
      <c r="B1062">
        <f t="shared" ca="1" si="65"/>
        <v>1050</v>
      </c>
      <c r="C1062" t="str">
        <f ca="1">IFERROR(VLOOKUP(B1062,'SKT LİSTESİ'!F:F,1,0),"")</f>
        <v/>
      </c>
      <c r="E1062" s="128" t="str">
        <f ca="1">IFERROR(IF($C1062="","",VLOOKUP(FİLTRE!$C1062,'SKT LİSTESİ'!$F:$S,5,0)),"")</f>
        <v/>
      </c>
      <c r="F1062" s="129" t="str">
        <f ca="1">IFERROR(IF($C1062="","",VLOOKUP(FİLTRE!$C1062,'SKT LİSTESİ'!$F:$S,7,0)),"")</f>
        <v/>
      </c>
      <c r="G1062" s="130" t="str">
        <f ca="1">IFERROR(IF($C1062="","",VLOOKUP(FİLTRE!$C1062,'SKT LİSTESİ'!$F:$S,8,0)),"")</f>
        <v/>
      </c>
      <c r="H1062" s="131" t="str">
        <f ca="1">IF(E1062="","",IF($C1062="","",VLOOKUP(FİLTRE!$C1062,'SKT LİSTESİ'!$F:$S,9,0)))</f>
        <v/>
      </c>
      <c r="I1062" s="132" t="str">
        <f ca="1">IFERROR(IF($C1062="","",VLOOKUP(FİLTRE!$C1062,'SKT LİSTESİ'!$F:$S,10,0)),"")</f>
        <v/>
      </c>
      <c r="J1062" s="133" t="str">
        <f ca="1">IFERROR(IF($C1062="","",VLOOKUP(FİLTRE!$C1062,'SKT LİSTESİ'!$F:$S,11,0)),"")</f>
        <v/>
      </c>
      <c r="K1062" s="134" t="str">
        <f ca="1">IFERROR(IF($C1062="","",VLOOKUP(FİLTRE!$C1062,'SKT LİSTESİ'!$F:$S,12,0)),"")</f>
        <v/>
      </c>
      <c r="L1062" s="134" t="str">
        <f ca="1">IFERROR(IF($C1062="","",VLOOKUP(FİLTRE!$C1062,'SKT LİSTESİ'!$F:$S,13,0)),"")</f>
        <v/>
      </c>
      <c r="M1062" s="135" t="str">
        <f ca="1">IFERROR(IF($C1062="","",VLOOKUP(FİLTRE!$C1062,'SKT LİSTESİ'!$F:$AJ,14,0)),"")</f>
        <v/>
      </c>
      <c r="N1062" s="31" t="str">
        <f ca="1">IFERROR(IF($C1062="","",VLOOKUP(FİLTRE!$C1062,'SKT LİSTESİ'!$F:$AJ,22,0)),"")</f>
        <v/>
      </c>
      <c r="O1062" s="136" t="str">
        <f ca="1">IFERROR(IF($C1062="","",VLOOKUP(FİLTRE!$C1062,'SKT LİSTESİ'!$F:$AJ,23,0)),"")</f>
        <v/>
      </c>
      <c r="P1062" s="31"/>
      <c r="Q1062" s="31"/>
      <c r="R1062" s="137" t="str">
        <f ca="1">(IFERROR(IF($C1062="","",VLOOKUP(FİLTRE!$C1062,'SKT LİSTESİ'!$F:$AJ,15,0)),""))</f>
        <v/>
      </c>
      <c r="S1062" s="138" t="str">
        <f ca="1">IFERROR(IF($C1062="","",VLOOKUP(FİLTRE!$C1062,'SKT LİSTESİ'!$F:$AJ,16,0)),"")</f>
        <v/>
      </c>
      <c r="AF1062" s="179" t="str">
        <f t="shared" ca="1" si="66"/>
        <v/>
      </c>
      <c r="AG1062" s="179">
        <f t="shared" ca="1" si="67"/>
        <v>0</v>
      </c>
      <c r="AH1062" s="179">
        <f t="shared" ca="1" si="68"/>
        <v>0</v>
      </c>
    </row>
    <row r="1063" spans="2:34" ht="15.75" x14ac:dyDescent="0.25">
      <c r="B1063">
        <f t="shared" ca="1" si="65"/>
        <v>1051</v>
      </c>
      <c r="C1063" t="str">
        <f ca="1">IFERROR(VLOOKUP(B1063,'SKT LİSTESİ'!F:F,1,0),"")</f>
        <v/>
      </c>
      <c r="E1063" s="128" t="str">
        <f ca="1">IFERROR(IF($C1063="","",VLOOKUP(FİLTRE!$C1063,'SKT LİSTESİ'!$F:$S,5,0)),"")</f>
        <v/>
      </c>
      <c r="F1063" s="129" t="str">
        <f ca="1">IFERROR(IF($C1063="","",VLOOKUP(FİLTRE!$C1063,'SKT LİSTESİ'!$F:$S,7,0)),"")</f>
        <v/>
      </c>
      <c r="G1063" s="130" t="str">
        <f ca="1">IFERROR(IF($C1063="","",VLOOKUP(FİLTRE!$C1063,'SKT LİSTESİ'!$F:$S,8,0)),"")</f>
        <v/>
      </c>
      <c r="H1063" s="131" t="str">
        <f ca="1">IF(E1063="","",IF($C1063="","",VLOOKUP(FİLTRE!$C1063,'SKT LİSTESİ'!$F:$S,9,0)))</f>
        <v/>
      </c>
      <c r="I1063" s="132" t="str">
        <f ca="1">IFERROR(IF($C1063="","",VLOOKUP(FİLTRE!$C1063,'SKT LİSTESİ'!$F:$S,10,0)),"")</f>
        <v/>
      </c>
      <c r="J1063" s="133" t="str">
        <f ca="1">IFERROR(IF($C1063="","",VLOOKUP(FİLTRE!$C1063,'SKT LİSTESİ'!$F:$S,11,0)),"")</f>
        <v/>
      </c>
      <c r="K1063" s="134" t="str">
        <f ca="1">IFERROR(IF($C1063="","",VLOOKUP(FİLTRE!$C1063,'SKT LİSTESİ'!$F:$S,12,0)),"")</f>
        <v/>
      </c>
      <c r="L1063" s="134" t="str">
        <f ca="1">IFERROR(IF($C1063="","",VLOOKUP(FİLTRE!$C1063,'SKT LİSTESİ'!$F:$S,13,0)),"")</f>
        <v/>
      </c>
      <c r="M1063" s="135" t="str">
        <f ca="1">IFERROR(IF($C1063="","",VLOOKUP(FİLTRE!$C1063,'SKT LİSTESİ'!$F:$AJ,14,0)),"")</f>
        <v/>
      </c>
      <c r="N1063" s="31" t="str">
        <f ca="1">IFERROR(IF($C1063="","",VLOOKUP(FİLTRE!$C1063,'SKT LİSTESİ'!$F:$AJ,22,0)),"")</f>
        <v/>
      </c>
      <c r="O1063" s="136" t="str">
        <f ca="1">IFERROR(IF($C1063="","",VLOOKUP(FİLTRE!$C1063,'SKT LİSTESİ'!$F:$AJ,23,0)),"")</f>
        <v/>
      </c>
      <c r="P1063" s="31"/>
      <c r="Q1063" s="31"/>
      <c r="R1063" s="137" t="str">
        <f ca="1">(IFERROR(IF($C1063="","",VLOOKUP(FİLTRE!$C1063,'SKT LİSTESİ'!$F:$AJ,15,0)),""))</f>
        <v/>
      </c>
      <c r="S1063" s="138" t="str">
        <f ca="1">IFERROR(IF($C1063="","",VLOOKUP(FİLTRE!$C1063,'SKT LİSTESİ'!$F:$AJ,16,0)),"")</f>
        <v/>
      </c>
      <c r="AF1063" s="179" t="str">
        <f t="shared" ca="1" si="66"/>
        <v/>
      </c>
      <c r="AG1063" s="179">
        <f t="shared" ca="1" si="67"/>
        <v>0</v>
      </c>
      <c r="AH1063" s="179">
        <f t="shared" ca="1" si="68"/>
        <v>0</v>
      </c>
    </row>
    <row r="1064" spans="2:34" ht="15.75" x14ac:dyDescent="0.25">
      <c r="B1064">
        <f t="shared" ca="1" si="65"/>
        <v>1052</v>
      </c>
      <c r="C1064" t="str">
        <f ca="1">IFERROR(VLOOKUP(B1064,'SKT LİSTESİ'!F:F,1,0),"")</f>
        <v/>
      </c>
      <c r="E1064" s="128" t="str">
        <f ca="1">IFERROR(IF($C1064="","",VLOOKUP(FİLTRE!$C1064,'SKT LİSTESİ'!$F:$S,5,0)),"")</f>
        <v/>
      </c>
      <c r="F1064" s="129" t="str">
        <f ca="1">IFERROR(IF($C1064="","",VLOOKUP(FİLTRE!$C1064,'SKT LİSTESİ'!$F:$S,7,0)),"")</f>
        <v/>
      </c>
      <c r="G1064" s="130" t="str">
        <f ca="1">IFERROR(IF($C1064="","",VLOOKUP(FİLTRE!$C1064,'SKT LİSTESİ'!$F:$S,8,0)),"")</f>
        <v/>
      </c>
      <c r="H1064" s="131" t="str">
        <f ca="1">IF(E1064="","",IF($C1064="","",VLOOKUP(FİLTRE!$C1064,'SKT LİSTESİ'!$F:$S,9,0)))</f>
        <v/>
      </c>
      <c r="I1064" s="132" t="str">
        <f ca="1">IFERROR(IF($C1064="","",VLOOKUP(FİLTRE!$C1064,'SKT LİSTESİ'!$F:$S,10,0)),"")</f>
        <v/>
      </c>
      <c r="J1064" s="133" t="str">
        <f ca="1">IFERROR(IF($C1064="","",VLOOKUP(FİLTRE!$C1064,'SKT LİSTESİ'!$F:$S,11,0)),"")</f>
        <v/>
      </c>
      <c r="K1064" s="134" t="str">
        <f ca="1">IFERROR(IF($C1064="","",VLOOKUP(FİLTRE!$C1064,'SKT LİSTESİ'!$F:$S,12,0)),"")</f>
        <v/>
      </c>
      <c r="L1064" s="134" t="str">
        <f ca="1">IFERROR(IF($C1064="","",VLOOKUP(FİLTRE!$C1064,'SKT LİSTESİ'!$F:$S,13,0)),"")</f>
        <v/>
      </c>
      <c r="M1064" s="135" t="str">
        <f ca="1">IFERROR(IF($C1064="","",VLOOKUP(FİLTRE!$C1064,'SKT LİSTESİ'!$F:$AJ,14,0)),"")</f>
        <v/>
      </c>
      <c r="N1064" s="31" t="str">
        <f ca="1">IFERROR(IF($C1064="","",VLOOKUP(FİLTRE!$C1064,'SKT LİSTESİ'!$F:$AJ,22,0)),"")</f>
        <v/>
      </c>
      <c r="O1064" s="136" t="str">
        <f ca="1">IFERROR(IF($C1064="","",VLOOKUP(FİLTRE!$C1064,'SKT LİSTESİ'!$F:$AJ,23,0)),"")</f>
        <v/>
      </c>
      <c r="P1064" s="31"/>
      <c r="Q1064" s="31"/>
      <c r="R1064" s="137" t="str">
        <f ca="1">(IFERROR(IF($C1064="","",VLOOKUP(FİLTRE!$C1064,'SKT LİSTESİ'!$F:$AJ,15,0)),""))</f>
        <v/>
      </c>
      <c r="S1064" s="138" t="str">
        <f ca="1">IFERROR(IF($C1064="","",VLOOKUP(FİLTRE!$C1064,'SKT LİSTESİ'!$F:$AJ,16,0)),"")</f>
        <v/>
      </c>
      <c r="AF1064" s="179" t="str">
        <f t="shared" ca="1" si="66"/>
        <v/>
      </c>
      <c r="AG1064" s="179">
        <f t="shared" ca="1" si="67"/>
        <v>0</v>
      </c>
      <c r="AH1064" s="179">
        <f t="shared" ca="1" si="68"/>
        <v>0</v>
      </c>
    </row>
    <row r="1065" spans="2:34" ht="15.75" x14ac:dyDescent="0.25">
      <c r="B1065">
        <f t="shared" ca="1" si="65"/>
        <v>1053</v>
      </c>
      <c r="C1065" t="str">
        <f ca="1">IFERROR(VLOOKUP(B1065,'SKT LİSTESİ'!F:F,1,0),"")</f>
        <v/>
      </c>
      <c r="E1065" s="128" t="str">
        <f ca="1">IFERROR(IF($C1065="","",VLOOKUP(FİLTRE!$C1065,'SKT LİSTESİ'!$F:$S,5,0)),"")</f>
        <v/>
      </c>
      <c r="F1065" s="129" t="str">
        <f ca="1">IFERROR(IF($C1065="","",VLOOKUP(FİLTRE!$C1065,'SKT LİSTESİ'!$F:$S,7,0)),"")</f>
        <v/>
      </c>
      <c r="G1065" s="130" t="str">
        <f ca="1">IFERROR(IF($C1065="","",VLOOKUP(FİLTRE!$C1065,'SKT LİSTESİ'!$F:$S,8,0)),"")</f>
        <v/>
      </c>
      <c r="H1065" s="131" t="str">
        <f ca="1">IF(E1065="","",IF($C1065="","",VLOOKUP(FİLTRE!$C1065,'SKT LİSTESİ'!$F:$S,9,0)))</f>
        <v/>
      </c>
      <c r="I1065" s="132" t="str">
        <f ca="1">IFERROR(IF($C1065="","",VLOOKUP(FİLTRE!$C1065,'SKT LİSTESİ'!$F:$S,10,0)),"")</f>
        <v/>
      </c>
      <c r="J1065" s="133" t="str">
        <f ca="1">IFERROR(IF($C1065="","",VLOOKUP(FİLTRE!$C1065,'SKT LİSTESİ'!$F:$S,11,0)),"")</f>
        <v/>
      </c>
      <c r="K1065" s="134" t="str">
        <f ca="1">IFERROR(IF($C1065="","",VLOOKUP(FİLTRE!$C1065,'SKT LİSTESİ'!$F:$S,12,0)),"")</f>
        <v/>
      </c>
      <c r="L1065" s="134" t="str">
        <f ca="1">IFERROR(IF($C1065="","",VLOOKUP(FİLTRE!$C1065,'SKT LİSTESİ'!$F:$S,13,0)),"")</f>
        <v/>
      </c>
      <c r="M1065" s="135" t="str">
        <f ca="1">IFERROR(IF($C1065="","",VLOOKUP(FİLTRE!$C1065,'SKT LİSTESİ'!$F:$AJ,14,0)),"")</f>
        <v/>
      </c>
      <c r="N1065" s="31" t="str">
        <f ca="1">IFERROR(IF($C1065="","",VLOOKUP(FİLTRE!$C1065,'SKT LİSTESİ'!$F:$AJ,22,0)),"")</f>
        <v/>
      </c>
      <c r="O1065" s="136" t="str">
        <f ca="1">IFERROR(IF($C1065="","",VLOOKUP(FİLTRE!$C1065,'SKT LİSTESİ'!$F:$AJ,23,0)),"")</f>
        <v/>
      </c>
      <c r="P1065" s="31"/>
      <c r="Q1065" s="31"/>
      <c r="R1065" s="137" t="str">
        <f ca="1">(IFERROR(IF($C1065="","",VLOOKUP(FİLTRE!$C1065,'SKT LİSTESİ'!$F:$AJ,15,0)),""))</f>
        <v/>
      </c>
      <c r="S1065" s="138" t="str">
        <f ca="1">IFERROR(IF($C1065="","",VLOOKUP(FİLTRE!$C1065,'SKT LİSTESİ'!$F:$AJ,16,0)),"")</f>
        <v/>
      </c>
      <c r="AF1065" s="179" t="str">
        <f t="shared" ca="1" si="66"/>
        <v/>
      </c>
      <c r="AG1065" s="179">
        <f t="shared" ca="1" si="67"/>
        <v>0</v>
      </c>
      <c r="AH1065" s="179">
        <f t="shared" ca="1" si="68"/>
        <v>0</v>
      </c>
    </row>
    <row r="1066" spans="2:34" ht="15.75" x14ac:dyDescent="0.25">
      <c r="B1066">
        <f t="shared" ca="1" si="65"/>
        <v>1054</v>
      </c>
      <c r="C1066" t="str">
        <f ca="1">IFERROR(VLOOKUP(B1066,'SKT LİSTESİ'!F:F,1,0),"")</f>
        <v/>
      </c>
      <c r="E1066" s="128" t="str">
        <f ca="1">IFERROR(IF($C1066="","",VLOOKUP(FİLTRE!$C1066,'SKT LİSTESİ'!$F:$S,5,0)),"")</f>
        <v/>
      </c>
      <c r="F1066" s="129" t="str">
        <f ca="1">IFERROR(IF($C1066="","",VLOOKUP(FİLTRE!$C1066,'SKT LİSTESİ'!$F:$S,7,0)),"")</f>
        <v/>
      </c>
      <c r="G1066" s="130" t="str">
        <f ca="1">IFERROR(IF($C1066="","",VLOOKUP(FİLTRE!$C1066,'SKT LİSTESİ'!$F:$S,8,0)),"")</f>
        <v/>
      </c>
      <c r="H1066" s="131" t="str">
        <f ca="1">IF(E1066="","",IF($C1066="","",VLOOKUP(FİLTRE!$C1066,'SKT LİSTESİ'!$F:$S,9,0)))</f>
        <v/>
      </c>
      <c r="I1066" s="132" t="str">
        <f ca="1">IFERROR(IF($C1066="","",VLOOKUP(FİLTRE!$C1066,'SKT LİSTESİ'!$F:$S,10,0)),"")</f>
        <v/>
      </c>
      <c r="J1066" s="133" t="str">
        <f ca="1">IFERROR(IF($C1066="","",VLOOKUP(FİLTRE!$C1066,'SKT LİSTESİ'!$F:$S,11,0)),"")</f>
        <v/>
      </c>
      <c r="K1066" s="134" t="str">
        <f ca="1">IFERROR(IF($C1066="","",VLOOKUP(FİLTRE!$C1066,'SKT LİSTESİ'!$F:$S,12,0)),"")</f>
        <v/>
      </c>
      <c r="L1066" s="134" t="str">
        <f ca="1">IFERROR(IF($C1066="","",VLOOKUP(FİLTRE!$C1066,'SKT LİSTESİ'!$F:$S,13,0)),"")</f>
        <v/>
      </c>
      <c r="M1066" s="135" t="str">
        <f ca="1">IFERROR(IF($C1066="","",VLOOKUP(FİLTRE!$C1066,'SKT LİSTESİ'!$F:$AJ,14,0)),"")</f>
        <v/>
      </c>
      <c r="N1066" s="31" t="str">
        <f ca="1">IFERROR(IF($C1066="","",VLOOKUP(FİLTRE!$C1066,'SKT LİSTESİ'!$F:$AJ,22,0)),"")</f>
        <v/>
      </c>
      <c r="O1066" s="136" t="str">
        <f ca="1">IFERROR(IF($C1066="","",VLOOKUP(FİLTRE!$C1066,'SKT LİSTESİ'!$F:$AJ,23,0)),"")</f>
        <v/>
      </c>
      <c r="P1066" s="31"/>
      <c r="Q1066" s="31"/>
      <c r="R1066" s="137" t="str">
        <f ca="1">(IFERROR(IF($C1066="","",VLOOKUP(FİLTRE!$C1066,'SKT LİSTESİ'!$F:$AJ,15,0)),""))</f>
        <v/>
      </c>
      <c r="S1066" s="138" t="str">
        <f ca="1">IFERROR(IF($C1066="","",VLOOKUP(FİLTRE!$C1066,'SKT LİSTESİ'!$F:$AJ,16,0)),"")</f>
        <v/>
      </c>
      <c r="AF1066" s="179" t="str">
        <f t="shared" ca="1" si="66"/>
        <v/>
      </c>
      <c r="AG1066" s="179">
        <f t="shared" ca="1" si="67"/>
        <v>0</v>
      </c>
      <c r="AH1066" s="179">
        <f t="shared" ca="1" si="68"/>
        <v>0</v>
      </c>
    </row>
    <row r="1067" spans="2:34" ht="15.75" x14ac:dyDescent="0.25">
      <c r="B1067">
        <f t="shared" ca="1" si="65"/>
        <v>1055</v>
      </c>
      <c r="C1067" t="str">
        <f ca="1">IFERROR(VLOOKUP(B1067,'SKT LİSTESİ'!F:F,1,0),"")</f>
        <v/>
      </c>
      <c r="E1067" s="128" t="str">
        <f ca="1">IFERROR(IF($C1067="","",VLOOKUP(FİLTRE!$C1067,'SKT LİSTESİ'!$F:$S,5,0)),"")</f>
        <v/>
      </c>
      <c r="F1067" s="129" t="str">
        <f ca="1">IFERROR(IF($C1067="","",VLOOKUP(FİLTRE!$C1067,'SKT LİSTESİ'!$F:$S,7,0)),"")</f>
        <v/>
      </c>
      <c r="G1067" s="130" t="str">
        <f ca="1">IFERROR(IF($C1067="","",VLOOKUP(FİLTRE!$C1067,'SKT LİSTESİ'!$F:$S,8,0)),"")</f>
        <v/>
      </c>
      <c r="H1067" s="131" t="str">
        <f ca="1">IF(E1067="","",IF($C1067="","",VLOOKUP(FİLTRE!$C1067,'SKT LİSTESİ'!$F:$S,9,0)))</f>
        <v/>
      </c>
      <c r="I1067" s="132" t="str">
        <f ca="1">IFERROR(IF($C1067="","",VLOOKUP(FİLTRE!$C1067,'SKT LİSTESİ'!$F:$S,10,0)),"")</f>
        <v/>
      </c>
      <c r="J1067" s="133" t="str">
        <f ca="1">IFERROR(IF($C1067="","",VLOOKUP(FİLTRE!$C1067,'SKT LİSTESİ'!$F:$S,11,0)),"")</f>
        <v/>
      </c>
      <c r="K1067" s="134" t="str">
        <f ca="1">IFERROR(IF($C1067="","",VLOOKUP(FİLTRE!$C1067,'SKT LİSTESİ'!$F:$S,12,0)),"")</f>
        <v/>
      </c>
      <c r="L1067" s="134" t="str">
        <f ca="1">IFERROR(IF($C1067="","",VLOOKUP(FİLTRE!$C1067,'SKT LİSTESİ'!$F:$S,13,0)),"")</f>
        <v/>
      </c>
      <c r="M1067" s="135" t="str">
        <f ca="1">IFERROR(IF($C1067="","",VLOOKUP(FİLTRE!$C1067,'SKT LİSTESİ'!$F:$AJ,14,0)),"")</f>
        <v/>
      </c>
      <c r="N1067" s="31" t="str">
        <f ca="1">IFERROR(IF($C1067="","",VLOOKUP(FİLTRE!$C1067,'SKT LİSTESİ'!$F:$AJ,22,0)),"")</f>
        <v/>
      </c>
      <c r="O1067" s="136" t="str">
        <f ca="1">IFERROR(IF($C1067="","",VLOOKUP(FİLTRE!$C1067,'SKT LİSTESİ'!$F:$AJ,23,0)),"")</f>
        <v/>
      </c>
      <c r="P1067" s="31"/>
      <c r="Q1067" s="31"/>
      <c r="R1067" s="137" t="str">
        <f ca="1">(IFERROR(IF($C1067="","",VLOOKUP(FİLTRE!$C1067,'SKT LİSTESİ'!$F:$AJ,15,0)),""))</f>
        <v/>
      </c>
      <c r="S1067" s="138" t="str">
        <f ca="1">IFERROR(IF($C1067="","",VLOOKUP(FİLTRE!$C1067,'SKT LİSTESİ'!$F:$AJ,16,0)),"")</f>
        <v/>
      </c>
      <c r="AF1067" s="179" t="str">
        <f t="shared" ca="1" si="66"/>
        <v/>
      </c>
      <c r="AG1067" s="179">
        <f t="shared" ca="1" si="67"/>
        <v>0</v>
      </c>
      <c r="AH1067" s="179">
        <f t="shared" ca="1" si="68"/>
        <v>0</v>
      </c>
    </row>
    <row r="1068" spans="2:34" ht="15.75" x14ac:dyDescent="0.25">
      <c r="B1068">
        <f t="shared" ca="1" si="65"/>
        <v>1056</v>
      </c>
      <c r="C1068" t="str">
        <f ca="1">IFERROR(VLOOKUP(B1068,'SKT LİSTESİ'!F:F,1,0),"")</f>
        <v/>
      </c>
      <c r="E1068" s="128" t="str">
        <f ca="1">IFERROR(IF($C1068="","",VLOOKUP(FİLTRE!$C1068,'SKT LİSTESİ'!$F:$S,5,0)),"")</f>
        <v/>
      </c>
      <c r="F1068" s="129" t="str">
        <f ca="1">IFERROR(IF($C1068="","",VLOOKUP(FİLTRE!$C1068,'SKT LİSTESİ'!$F:$S,7,0)),"")</f>
        <v/>
      </c>
      <c r="G1068" s="130" t="str">
        <f ca="1">IFERROR(IF($C1068="","",VLOOKUP(FİLTRE!$C1068,'SKT LİSTESİ'!$F:$S,8,0)),"")</f>
        <v/>
      </c>
      <c r="H1068" s="131" t="str">
        <f ca="1">IF(E1068="","",IF($C1068="","",VLOOKUP(FİLTRE!$C1068,'SKT LİSTESİ'!$F:$S,9,0)))</f>
        <v/>
      </c>
      <c r="I1068" s="132" t="str">
        <f ca="1">IFERROR(IF($C1068="","",VLOOKUP(FİLTRE!$C1068,'SKT LİSTESİ'!$F:$S,10,0)),"")</f>
        <v/>
      </c>
      <c r="J1068" s="133" t="str">
        <f ca="1">IFERROR(IF($C1068="","",VLOOKUP(FİLTRE!$C1068,'SKT LİSTESİ'!$F:$S,11,0)),"")</f>
        <v/>
      </c>
      <c r="K1068" s="134" t="str">
        <f ca="1">IFERROR(IF($C1068="","",VLOOKUP(FİLTRE!$C1068,'SKT LİSTESİ'!$F:$S,12,0)),"")</f>
        <v/>
      </c>
      <c r="L1068" s="134" t="str">
        <f ca="1">IFERROR(IF($C1068="","",VLOOKUP(FİLTRE!$C1068,'SKT LİSTESİ'!$F:$S,13,0)),"")</f>
        <v/>
      </c>
      <c r="M1068" s="135" t="str">
        <f ca="1">IFERROR(IF($C1068="","",VLOOKUP(FİLTRE!$C1068,'SKT LİSTESİ'!$F:$AJ,14,0)),"")</f>
        <v/>
      </c>
      <c r="N1068" s="31" t="str">
        <f ca="1">IFERROR(IF($C1068="","",VLOOKUP(FİLTRE!$C1068,'SKT LİSTESİ'!$F:$AJ,22,0)),"")</f>
        <v/>
      </c>
      <c r="O1068" s="136" t="str">
        <f ca="1">IFERROR(IF($C1068="","",VLOOKUP(FİLTRE!$C1068,'SKT LİSTESİ'!$F:$AJ,23,0)),"")</f>
        <v/>
      </c>
      <c r="P1068" s="31"/>
      <c r="Q1068" s="31"/>
      <c r="R1068" s="137" t="str">
        <f ca="1">(IFERROR(IF($C1068="","",VLOOKUP(FİLTRE!$C1068,'SKT LİSTESİ'!$F:$AJ,15,0)),""))</f>
        <v/>
      </c>
      <c r="S1068" s="138" t="str">
        <f ca="1">IFERROR(IF($C1068="","",VLOOKUP(FİLTRE!$C1068,'SKT LİSTESİ'!$F:$AJ,16,0)),"")</f>
        <v/>
      </c>
      <c r="AF1068" s="179" t="str">
        <f t="shared" ca="1" si="66"/>
        <v/>
      </c>
      <c r="AG1068" s="179">
        <f t="shared" ca="1" si="67"/>
        <v>0</v>
      </c>
      <c r="AH1068" s="179">
        <f t="shared" ca="1" si="68"/>
        <v>0</v>
      </c>
    </row>
    <row r="1069" spans="2:34" ht="15.75" x14ac:dyDescent="0.25">
      <c r="B1069">
        <f t="shared" ca="1" si="65"/>
        <v>1057</v>
      </c>
      <c r="C1069" t="str">
        <f ca="1">IFERROR(VLOOKUP(B1069,'SKT LİSTESİ'!F:F,1,0),"")</f>
        <v/>
      </c>
      <c r="E1069" s="128" t="str">
        <f ca="1">IFERROR(IF($C1069="","",VLOOKUP(FİLTRE!$C1069,'SKT LİSTESİ'!$F:$S,5,0)),"")</f>
        <v/>
      </c>
      <c r="F1069" s="129" t="str">
        <f ca="1">IFERROR(IF($C1069="","",VLOOKUP(FİLTRE!$C1069,'SKT LİSTESİ'!$F:$S,7,0)),"")</f>
        <v/>
      </c>
      <c r="G1069" s="130" t="str">
        <f ca="1">IFERROR(IF($C1069="","",VLOOKUP(FİLTRE!$C1069,'SKT LİSTESİ'!$F:$S,8,0)),"")</f>
        <v/>
      </c>
      <c r="H1069" s="131" t="str">
        <f ca="1">IF(E1069="","",IF($C1069="","",VLOOKUP(FİLTRE!$C1069,'SKT LİSTESİ'!$F:$S,9,0)))</f>
        <v/>
      </c>
      <c r="I1069" s="132" t="str">
        <f ca="1">IFERROR(IF($C1069="","",VLOOKUP(FİLTRE!$C1069,'SKT LİSTESİ'!$F:$S,10,0)),"")</f>
        <v/>
      </c>
      <c r="J1069" s="133" t="str">
        <f ca="1">IFERROR(IF($C1069="","",VLOOKUP(FİLTRE!$C1069,'SKT LİSTESİ'!$F:$S,11,0)),"")</f>
        <v/>
      </c>
      <c r="K1069" s="134" t="str">
        <f ca="1">IFERROR(IF($C1069="","",VLOOKUP(FİLTRE!$C1069,'SKT LİSTESİ'!$F:$S,12,0)),"")</f>
        <v/>
      </c>
      <c r="L1069" s="134" t="str">
        <f ca="1">IFERROR(IF($C1069="","",VLOOKUP(FİLTRE!$C1069,'SKT LİSTESİ'!$F:$S,13,0)),"")</f>
        <v/>
      </c>
      <c r="M1069" s="135" t="str">
        <f ca="1">IFERROR(IF($C1069="","",VLOOKUP(FİLTRE!$C1069,'SKT LİSTESİ'!$F:$AJ,14,0)),"")</f>
        <v/>
      </c>
      <c r="N1069" s="31" t="str">
        <f ca="1">IFERROR(IF($C1069="","",VLOOKUP(FİLTRE!$C1069,'SKT LİSTESİ'!$F:$AJ,22,0)),"")</f>
        <v/>
      </c>
      <c r="O1069" s="136" t="str">
        <f ca="1">IFERROR(IF($C1069="","",VLOOKUP(FİLTRE!$C1069,'SKT LİSTESİ'!$F:$AJ,23,0)),"")</f>
        <v/>
      </c>
      <c r="P1069" s="31"/>
      <c r="Q1069" s="31"/>
      <c r="R1069" s="137" t="str">
        <f ca="1">(IFERROR(IF($C1069="","",VLOOKUP(FİLTRE!$C1069,'SKT LİSTESİ'!$F:$AJ,15,0)),""))</f>
        <v/>
      </c>
      <c r="S1069" s="138" t="str">
        <f ca="1">IFERROR(IF($C1069="","",VLOOKUP(FİLTRE!$C1069,'SKT LİSTESİ'!$F:$AJ,16,0)),"")</f>
        <v/>
      </c>
      <c r="AF1069" s="179" t="str">
        <f t="shared" ca="1" si="66"/>
        <v/>
      </c>
      <c r="AG1069" s="179">
        <f t="shared" ca="1" si="67"/>
        <v>0</v>
      </c>
      <c r="AH1069" s="179">
        <f t="shared" ca="1" si="68"/>
        <v>0</v>
      </c>
    </row>
    <row r="1070" spans="2:34" ht="15.75" x14ac:dyDescent="0.25">
      <c r="B1070">
        <f t="shared" ca="1" si="65"/>
        <v>1058</v>
      </c>
      <c r="C1070" t="str">
        <f ca="1">IFERROR(VLOOKUP(B1070,'SKT LİSTESİ'!F:F,1,0),"")</f>
        <v/>
      </c>
      <c r="E1070" s="128" t="str">
        <f ca="1">IFERROR(IF($C1070="","",VLOOKUP(FİLTRE!$C1070,'SKT LİSTESİ'!$F:$S,5,0)),"")</f>
        <v/>
      </c>
      <c r="F1070" s="129" t="str">
        <f ca="1">IFERROR(IF($C1070="","",VLOOKUP(FİLTRE!$C1070,'SKT LİSTESİ'!$F:$S,7,0)),"")</f>
        <v/>
      </c>
      <c r="G1070" s="130" t="str">
        <f ca="1">IFERROR(IF($C1070="","",VLOOKUP(FİLTRE!$C1070,'SKT LİSTESİ'!$F:$S,8,0)),"")</f>
        <v/>
      </c>
      <c r="H1070" s="131" t="str">
        <f ca="1">IF(E1070="","",IF($C1070="","",VLOOKUP(FİLTRE!$C1070,'SKT LİSTESİ'!$F:$S,9,0)))</f>
        <v/>
      </c>
      <c r="I1070" s="132" t="str">
        <f ca="1">IFERROR(IF($C1070="","",VLOOKUP(FİLTRE!$C1070,'SKT LİSTESİ'!$F:$S,10,0)),"")</f>
        <v/>
      </c>
      <c r="J1070" s="133" t="str">
        <f ca="1">IFERROR(IF($C1070="","",VLOOKUP(FİLTRE!$C1070,'SKT LİSTESİ'!$F:$S,11,0)),"")</f>
        <v/>
      </c>
      <c r="K1070" s="134" t="str">
        <f ca="1">IFERROR(IF($C1070="","",VLOOKUP(FİLTRE!$C1070,'SKT LİSTESİ'!$F:$S,12,0)),"")</f>
        <v/>
      </c>
      <c r="L1070" s="134" t="str">
        <f ca="1">IFERROR(IF($C1070="","",VLOOKUP(FİLTRE!$C1070,'SKT LİSTESİ'!$F:$S,13,0)),"")</f>
        <v/>
      </c>
      <c r="M1070" s="135" t="str">
        <f ca="1">IFERROR(IF($C1070="","",VLOOKUP(FİLTRE!$C1070,'SKT LİSTESİ'!$F:$AJ,14,0)),"")</f>
        <v/>
      </c>
      <c r="N1070" s="31" t="str">
        <f ca="1">IFERROR(IF($C1070="","",VLOOKUP(FİLTRE!$C1070,'SKT LİSTESİ'!$F:$AJ,22,0)),"")</f>
        <v/>
      </c>
      <c r="O1070" s="136" t="str">
        <f ca="1">IFERROR(IF($C1070="","",VLOOKUP(FİLTRE!$C1070,'SKT LİSTESİ'!$F:$AJ,23,0)),"")</f>
        <v/>
      </c>
      <c r="P1070" s="31"/>
      <c r="Q1070" s="31"/>
      <c r="R1070" s="137" t="str">
        <f ca="1">(IFERROR(IF($C1070="","",VLOOKUP(FİLTRE!$C1070,'SKT LİSTESİ'!$F:$AJ,15,0)),""))</f>
        <v/>
      </c>
      <c r="S1070" s="138" t="str">
        <f ca="1">IFERROR(IF($C1070="","",VLOOKUP(FİLTRE!$C1070,'SKT LİSTESİ'!$F:$AJ,16,0)),"")</f>
        <v/>
      </c>
      <c r="AF1070" s="179" t="str">
        <f t="shared" ca="1" si="66"/>
        <v/>
      </c>
      <c r="AG1070" s="179">
        <f t="shared" ca="1" si="67"/>
        <v>0</v>
      </c>
      <c r="AH1070" s="179">
        <f t="shared" ca="1" si="68"/>
        <v>0</v>
      </c>
    </row>
    <row r="1071" spans="2:34" ht="15.75" x14ac:dyDescent="0.25">
      <c r="B1071">
        <f t="shared" ca="1" si="65"/>
        <v>1059</v>
      </c>
      <c r="C1071" t="str">
        <f ca="1">IFERROR(VLOOKUP(B1071,'SKT LİSTESİ'!F:F,1,0),"")</f>
        <v/>
      </c>
      <c r="E1071" s="128" t="str">
        <f ca="1">IFERROR(IF($C1071="","",VLOOKUP(FİLTRE!$C1071,'SKT LİSTESİ'!$F:$S,5,0)),"")</f>
        <v/>
      </c>
      <c r="F1071" s="129" t="str">
        <f ca="1">IFERROR(IF($C1071="","",VLOOKUP(FİLTRE!$C1071,'SKT LİSTESİ'!$F:$S,7,0)),"")</f>
        <v/>
      </c>
      <c r="G1071" s="130" t="str">
        <f ca="1">IFERROR(IF($C1071="","",VLOOKUP(FİLTRE!$C1071,'SKT LİSTESİ'!$F:$S,8,0)),"")</f>
        <v/>
      </c>
      <c r="H1071" s="131" t="str">
        <f ca="1">IF(E1071="","",IF($C1071="","",VLOOKUP(FİLTRE!$C1071,'SKT LİSTESİ'!$F:$S,9,0)))</f>
        <v/>
      </c>
      <c r="I1071" s="132" t="str">
        <f ca="1">IFERROR(IF($C1071="","",VLOOKUP(FİLTRE!$C1071,'SKT LİSTESİ'!$F:$S,10,0)),"")</f>
        <v/>
      </c>
      <c r="J1071" s="133" t="str">
        <f ca="1">IFERROR(IF($C1071="","",VLOOKUP(FİLTRE!$C1071,'SKT LİSTESİ'!$F:$S,11,0)),"")</f>
        <v/>
      </c>
      <c r="K1071" s="134" t="str">
        <f ca="1">IFERROR(IF($C1071="","",VLOOKUP(FİLTRE!$C1071,'SKT LİSTESİ'!$F:$S,12,0)),"")</f>
        <v/>
      </c>
      <c r="L1071" s="134" t="str">
        <f ca="1">IFERROR(IF($C1071="","",VLOOKUP(FİLTRE!$C1071,'SKT LİSTESİ'!$F:$S,13,0)),"")</f>
        <v/>
      </c>
      <c r="M1071" s="135" t="str">
        <f ca="1">IFERROR(IF($C1071="","",VLOOKUP(FİLTRE!$C1071,'SKT LİSTESİ'!$F:$AJ,14,0)),"")</f>
        <v/>
      </c>
      <c r="N1071" s="31" t="str">
        <f ca="1">IFERROR(IF($C1071="","",VLOOKUP(FİLTRE!$C1071,'SKT LİSTESİ'!$F:$AJ,22,0)),"")</f>
        <v/>
      </c>
      <c r="O1071" s="136" t="str">
        <f ca="1">IFERROR(IF($C1071="","",VLOOKUP(FİLTRE!$C1071,'SKT LİSTESİ'!$F:$AJ,23,0)),"")</f>
        <v/>
      </c>
      <c r="P1071" s="31"/>
      <c r="Q1071" s="31"/>
      <c r="R1071" s="137" t="str">
        <f ca="1">(IFERROR(IF($C1071="","",VLOOKUP(FİLTRE!$C1071,'SKT LİSTESİ'!$F:$AJ,15,0)),""))</f>
        <v/>
      </c>
      <c r="S1071" s="138" t="str">
        <f ca="1">IFERROR(IF($C1071="","",VLOOKUP(FİLTRE!$C1071,'SKT LİSTESİ'!$F:$AJ,16,0)),"")</f>
        <v/>
      </c>
      <c r="AF1071" s="179" t="str">
        <f t="shared" ca="1" si="66"/>
        <v/>
      </c>
      <c r="AG1071" s="179">
        <f t="shared" ca="1" si="67"/>
        <v>0</v>
      </c>
      <c r="AH1071" s="179">
        <f t="shared" ca="1" si="68"/>
        <v>0</v>
      </c>
    </row>
    <row r="1072" spans="2:34" ht="15.75" x14ac:dyDescent="0.25">
      <c r="B1072">
        <f t="shared" ca="1" si="65"/>
        <v>1060</v>
      </c>
      <c r="C1072" t="str">
        <f ca="1">IFERROR(VLOOKUP(B1072,'SKT LİSTESİ'!F:F,1,0),"")</f>
        <v/>
      </c>
      <c r="E1072" s="128" t="str">
        <f ca="1">IFERROR(IF($C1072="","",VLOOKUP(FİLTRE!$C1072,'SKT LİSTESİ'!$F:$S,5,0)),"")</f>
        <v/>
      </c>
      <c r="F1072" s="129" t="str">
        <f ca="1">IFERROR(IF($C1072="","",VLOOKUP(FİLTRE!$C1072,'SKT LİSTESİ'!$F:$S,7,0)),"")</f>
        <v/>
      </c>
      <c r="G1072" s="130" t="str">
        <f ca="1">IFERROR(IF($C1072="","",VLOOKUP(FİLTRE!$C1072,'SKT LİSTESİ'!$F:$S,8,0)),"")</f>
        <v/>
      </c>
      <c r="H1072" s="131" t="str">
        <f ca="1">IF(E1072="","",IF($C1072="","",VLOOKUP(FİLTRE!$C1072,'SKT LİSTESİ'!$F:$S,9,0)))</f>
        <v/>
      </c>
      <c r="I1072" s="132" t="str">
        <f ca="1">IFERROR(IF($C1072="","",VLOOKUP(FİLTRE!$C1072,'SKT LİSTESİ'!$F:$S,10,0)),"")</f>
        <v/>
      </c>
      <c r="J1072" s="133" t="str">
        <f ca="1">IFERROR(IF($C1072="","",VLOOKUP(FİLTRE!$C1072,'SKT LİSTESİ'!$F:$S,11,0)),"")</f>
        <v/>
      </c>
      <c r="K1072" s="134" t="str">
        <f ca="1">IFERROR(IF($C1072="","",VLOOKUP(FİLTRE!$C1072,'SKT LİSTESİ'!$F:$S,12,0)),"")</f>
        <v/>
      </c>
      <c r="L1072" s="134" t="str">
        <f ca="1">IFERROR(IF($C1072="","",VLOOKUP(FİLTRE!$C1072,'SKT LİSTESİ'!$F:$S,13,0)),"")</f>
        <v/>
      </c>
      <c r="M1072" s="135" t="str">
        <f ca="1">IFERROR(IF($C1072="","",VLOOKUP(FİLTRE!$C1072,'SKT LİSTESİ'!$F:$AJ,14,0)),"")</f>
        <v/>
      </c>
      <c r="N1072" s="31" t="str">
        <f ca="1">IFERROR(IF($C1072="","",VLOOKUP(FİLTRE!$C1072,'SKT LİSTESİ'!$F:$AJ,22,0)),"")</f>
        <v/>
      </c>
      <c r="O1072" s="136" t="str">
        <f ca="1">IFERROR(IF($C1072="","",VLOOKUP(FİLTRE!$C1072,'SKT LİSTESİ'!$F:$AJ,23,0)),"")</f>
        <v/>
      </c>
      <c r="P1072" s="31"/>
      <c r="Q1072" s="31"/>
      <c r="R1072" s="137" t="str">
        <f ca="1">(IFERROR(IF($C1072="","",VLOOKUP(FİLTRE!$C1072,'SKT LİSTESİ'!$F:$AJ,15,0)),""))</f>
        <v/>
      </c>
      <c r="S1072" s="138" t="str">
        <f ca="1">IFERROR(IF($C1072="","",VLOOKUP(FİLTRE!$C1072,'SKT LİSTESİ'!$F:$AJ,16,0)),"")</f>
        <v/>
      </c>
      <c r="AF1072" s="179" t="str">
        <f t="shared" ca="1" si="66"/>
        <v/>
      </c>
      <c r="AG1072" s="179">
        <f t="shared" ca="1" si="67"/>
        <v>0</v>
      </c>
      <c r="AH1072" s="179">
        <f t="shared" ca="1" si="68"/>
        <v>0</v>
      </c>
    </row>
    <row r="1073" spans="2:34" ht="15.75" x14ac:dyDescent="0.25">
      <c r="B1073">
        <f t="shared" ca="1" si="65"/>
        <v>1061</v>
      </c>
      <c r="C1073" t="str">
        <f ca="1">IFERROR(VLOOKUP(B1073,'SKT LİSTESİ'!F:F,1,0),"")</f>
        <v/>
      </c>
      <c r="E1073" s="128" t="str">
        <f ca="1">IFERROR(IF($C1073="","",VLOOKUP(FİLTRE!$C1073,'SKT LİSTESİ'!$F:$S,5,0)),"")</f>
        <v/>
      </c>
      <c r="F1073" s="129" t="str">
        <f ca="1">IFERROR(IF($C1073="","",VLOOKUP(FİLTRE!$C1073,'SKT LİSTESİ'!$F:$S,7,0)),"")</f>
        <v/>
      </c>
      <c r="G1073" s="130" t="str">
        <f ca="1">IFERROR(IF($C1073="","",VLOOKUP(FİLTRE!$C1073,'SKT LİSTESİ'!$F:$S,8,0)),"")</f>
        <v/>
      </c>
      <c r="H1073" s="131" t="str">
        <f ca="1">IF(E1073="","",IF($C1073="","",VLOOKUP(FİLTRE!$C1073,'SKT LİSTESİ'!$F:$S,9,0)))</f>
        <v/>
      </c>
      <c r="I1073" s="132" t="str">
        <f ca="1">IFERROR(IF($C1073="","",VLOOKUP(FİLTRE!$C1073,'SKT LİSTESİ'!$F:$S,10,0)),"")</f>
        <v/>
      </c>
      <c r="J1073" s="133" t="str">
        <f ca="1">IFERROR(IF($C1073="","",VLOOKUP(FİLTRE!$C1073,'SKT LİSTESİ'!$F:$S,11,0)),"")</f>
        <v/>
      </c>
      <c r="K1073" s="134" t="str">
        <f ca="1">IFERROR(IF($C1073="","",VLOOKUP(FİLTRE!$C1073,'SKT LİSTESİ'!$F:$S,12,0)),"")</f>
        <v/>
      </c>
      <c r="L1073" s="134" t="str">
        <f ca="1">IFERROR(IF($C1073="","",VLOOKUP(FİLTRE!$C1073,'SKT LİSTESİ'!$F:$S,13,0)),"")</f>
        <v/>
      </c>
      <c r="M1073" s="135" t="str">
        <f ca="1">IFERROR(IF($C1073="","",VLOOKUP(FİLTRE!$C1073,'SKT LİSTESİ'!$F:$AJ,14,0)),"")</f>
        <v/>
      </c>
      <c r="N1073" s="31" t="str">
        <f ca="1">IFERROR(IF($C1073="","",VLOOKUP(FİLTRE!$C1073,'SKT LİSTESİ'!$F:$AJ,22,0)),"")</f>
        <v/>
      </c>
      <c r="O1073" s="136" t="str">
        <f ca="1">IFERROR(IF($C1073="","",VLOOKUP(FİLTRE!$C1073,'SKT LİSTESİ'!$F:$AJ,23,0)),"")</f>
        <v/>
      </c>
      <c r="P1073" s="31"/>
      <c r="Q1073" s="31"/>
      <c r="R1073" s="137" t="str">
        <f ca="1">(IFERROR(IF($C1073="","",VLOOKUP(FİLTRE!$C1073,'SKT LİSTESİ'!$F:$AJ,15,0)),""))</f>
        <v/>
      </c>
      <c r="S1073" s="138" t="str">
        <f ca="1">IFERROR(IF($C1073="","",VLOOKUP(FİLTRE!$C1073,'SKT LİSTESİ'!$F:$AJ,16,0)),"")</f>
        <v/>
      </c>
      <c r="AF1073" s="179" t="str">
        <f t="shared" ca="1" si="66"/>
        <v/>
      </c>
      <c r="AG1073" s="179">
        <f t="shared" ca="1" si="67"/>
        <v>0</v>
      </c>
      <c r="AH1073" s="179">
        <f t="shared" ca="1" si="68"/>
        <v>0</v>
      </c>
    </row>
    <row r="1074" spans="2:34" ht="15.75" x14ac:dyDescent="0.25">
      <c r="B1074">
        <f t="shared" ca="1" si="65"/>
        <v>1062</v>
      </c>
      <c r="C1074" t="str">
        <f ca="1">IFERROR(VLOOKUP(B1074,'SKT LİSTESİ'!F:F,1,0),"")</f>
        <v/>
      </c>
      <c r="E1074" s="128" t="str">
        <f ca="1">IFERROR(IF($C1074="","",VLOOKUP(FİLTRE!$C1074,'SKT LİSTESİ'!$F:$S,5,0)),"")</f>
        <v/>
      </c>
      <c r="F1074" s="129" t="str">
        <f ca="1">IFERROR(IF($C1074="","",VLOOKUP(FİLTRE!$C1074,'SKT LİSTESİ'!$F:$S,7,0)),"")</f>
        <v/>
      </c>
      <c r="G1074" s="130" t="str">
        <f ca="1">IFERROR(IF($C1074="","",VLOOKUP(FİLTRE!$C1074,'SKT LİSTESİ'!$F:$S,8,0)),"")</f>
        <v/>
      </c>
      <c r="H1074" s="131" t="str">
        <f ca="1">IF(E1074="","",IF($C1074="","",VLOOKUP(FİLTRE!$C1074,'SKT LİSTESİ'!$F:$S,9,0)))</f>
        <v/>
      </c>
      <c r="I1074" s="132" t="str">
        <f ca="1">IFERROR(IF($C1074="","",VLOOKUP(FİLTRE!$C1074,'SKT LİSTESİ'!$F:$S,10,0)),"")</f>
        <v/>
      </c>
      <c r="J1074" s="133" t="str">
        <f ca="1">IFERROR(IF($C1074="","",VLOOKUP(FİLTRE!$C1074,'SKT LİSTESİ'!$F:$S,11,0)),"")</f>
        <v/>
      </c>
      <c r="K1074" s="134" t="str">
        <f ca="1">IFERROR(IF($C1074="","",VLOOKUP(FİLTRE!$C1074,'SKT LİSTESİ'!$F:$S,12,0)),"")</f>
        <v/>
      </c>
      <c r="L1074" s="134" t="str">
        <f ca="1">IFERROR(IF($C1074="","",VLOOKUP(FİLTRE!$C1074,'SKT LİSTESİ'!$F:$S,13,0)),"")</f>
        <v/>
      </c>
      <c r="M1074" s="135" t="str">
        <f ca="1">IFERROR(IF($C1074="","",VLOOKUP(FİLTRE!$C1074,'SKT LİSTESİ'!$F:$AJ,14,0)),"")</f>
        <v/>
      </c>
      <c r="N1074" s="31" t="str">
        <f ca="1">IFERROR(IF($C1074="","",VLOOKUP(FİLTRE!$C1074,'SKT LİSTESİ'!$F:$AJ,22,0)),"")</f>
        <v/>
      </c>
      <c r="O1074" s="136" t="str">
        <f ca="1">IFERROR(IF($C1074="","",VLOOKUP(FİLTRE!$C1074,'SKT LİSTESİ'!$F:$AJ,23,0)),"")</f>
        <v/>
      </c>
      <c r="P1074" s="31"/>
      <c r="Q1074" s="31"/>
      <c r="R1074" s="137" t="str">
        <f ca="1">(IFERROR(IF($C1074="","",VLOOKUP(FİLTRE!$C1074,'SKT LİSTESİ'!$F:$AJ,15,0)),""))</f>
        <v/>
      </c>
      <c r="S1074" s="138" t="str">
        <f ca="1">IFERROR(IF($C1074="","",VLOOKUP(FİLTRE!$C1074,'SKT LİSTESİ'!$F:$AJ,16,0)),"")</f>
        <v/>
      </c>
      <c r="AF1074" s="179" t="str">
        <f t="shared" ca="1" si="66"/>
        <v/>
      </c>
      <c r="AG1074" s="179">
        <f t="shared" ca="1" si="67"/>
        <v>0</v>
      </c>
      <c r="AH1074" s="179">
        <f t="shared" ca="1" si="68"/>
        <v>0</v>
      </c>
    </row>
    <row r="1075" spans="2:34" ht="15.75" x14ac:dyDescent="0.25">
      <c r="B1075">
        <f t="shared" ca="1" si="65"/>
        <v>1063</v>
      </c>
      <c r="C1075" t="str">
        <f ca="1">IFERROR(VLOOKUP(B1075,'SKT LİSTESİ'!F:F,1,0),"")</f>
        <v/>
      </c>
      <c r="E1075" s="128" t="str">
        <f ca="1">IFERROR(IF($C1075="","",VLOOKUP(FİLTRE!$C1075,'SKT LİSTESİ'!$F:$S,5,0)),"")</f>
        <v/>
      </c>
      <c r="F1075" s="129" t="str">
        <f ca="1">IFERROR(IF($C1075="","",VLOOKUP(FİLTRE!$C1075,'SKT LİSTESİ'!$F:$S,7,0)),"")</f>
        <v/>
      </c>
      <c r="G1075" s="130" t="str">
        <f ca="1">IFERROR(IF($C1075="","",VLOOKUP(FİLTRE!$C1075,'SKT LİSTESİ'!$F:$S,8,0)),"")</f>
        <v/>
      </c>
      <c r="H1075" s="131" t="str">
        <f ca="1">IF(E1075="","",IF($C1075="","",VLOOKUP(FİLTRE!$C1075,'SKT LİSTESİ'!$F:$S,9,0)))</f>
        <v/>
      </c>
      <c r="I1075" s="132" t="str">
        <f ca="1">IFERROR(IF($C1075="","",VLOOKUP(FİLTRE!$C1075,'SKT LİSTESİ'!$F:$S,10,0)),"")</f>
        <v/>
      </c>
      <c r="J1075" s="133" t="str">
        <f ca="1">IFERROR(IF($C1075="","",VLOOKUP(FİLTRE!$C1075,'SKT LİSTESİ'!$F:$S,11,0)),"")</f>
        <v/>
      </c>
      <c r="K1075" s="134" t="str">
        <f ca="1">IFERROR(IF($C1075="","",VLOOKUP(FİLTRE!$C1075,'SKT LİSTESİ'!$F:$S,12,0)),"")</f>
        <v/>
      </c>
      <c r="L1075" s="134" t="str">
        <f ca="1">IFERROR(IF($C1075="","",VLOOKUP(FİLTRE!$C1075,'SKT LİSTESİ'!$F:$S,13,0)),"")</f>
        <v/>
      </c>
      <c r="M1075" s="135" t="str">
        <f ca="1">IFERROR(IF($C1075="","",VLOOKUP(FİLTRE!$C1075,'SKT LİSTESİ'!$F:$AJ,14,0)),"")</f>
        <v/>
      </c>
      <c r="N1075" s="31" t="str">
        <f ca="1">IFERROR(IF($C1075="","",VLOOKUP(FİLTRE!$C1075,'SKT LİSTESİ'!$F:$AJ,22,0)),"")</f>
        <v/>
      </c>
      <c r="O1075" s="136" t="str">
        <f ca="1">IFERROR(IF($C1075="","",VLOOKUP(FİLTRE!$C1075,'SKT LİSTESİ'!$F:$AJ,23,0)),"")</f>
        <v/>
      </c>
      <c r="P1075" s="31"/>
      <c r="Q1075" s="31"/>
      <c r="R1075" s="137" t="str">
        <f ca="1">(IFERROR(IF($C1075="","",VLOOKUP(FİLTRE!$C1075,'SKT LİSTESİ'!$F:$AJ,15,0)),""))</f>
        <v/>
      </c>
      <c r="S1075" s="138" t="str">
        <f ca="1">IFERROR(IF($C1075="","",VLOOKUP(FİLTRE!$C1075,'SKT LİSTESİ'!$F:$AJ,16,0)),"")</f>
        <v/>
      </c>
      <c r="AF1075" s="179" t="str">
        <f t="shared" ca="1" si="66"/>
        <v/>
      </c>
      <c r="AG1075" s="179">
        <f t="shared" ca="1" si="67"/>
        <v>0</v>
      </c>
      <c r="AH1075" s="179">
        <f t="shared" ca="1" si="68"/>
        <v>0</v>
      </c>
    </row>
    <row r="1076" spans="2:34" ht="15.75" x14ac:dyDescent="0.25">
      <c r="B1076">
        <f t="shared" ca="1" si="65"/>
        <v>1064</v>
      </c>
      <c r="C1076" t="str">
        <f ca="1">IFERROR(VLOOKUP(B1076,'SKT LİSTESİ'!F:F,1,0),"")</f>
        <v/>
      </c>
      <c r="E1076" s="128" t="str">
        <f ca="1">IFERROR(IF($C1076="","",VLOOKUP(FİLTRE!$C1076,'SKT LİSTESİ'!$F:$S,5,0)),"")</f>
        <v/>
      </c>
      <c r="F1076" s="129" t="str">
        <f ca="1">IFERROR(IF($C1076="","",VLOOKUP(FİLTRE!$C1076,'SKT LİSTESİ'!$F:$S,7,0)),"")</f>
        <v/>
      </c>
      <c r="G1076" s="130" t="str">
        <f ca="1">IFERROR(IF($C1076="","",VLOOKUP(FİLTRE!$C1076,'SKT LİSTESİ'!$F:$S,8,0)),"")</f>
        <v/>
      </c>
      <c r="H1076" s="131" t="str">
        <f ca="1">IF(E1076="","",IF($C1076="","",VLOOKUP(FİLTRE!$C1076,'SKT LİSTESİ'!$F:$S,9,0)))</f>
        <v/>
      </c>
      <c r="I1076" s="132" t="str">
        <f ca="1">IFERROR(IF($C1076="","",VLOOKUP(FİLTRE!$C1076,'SKT LİSTESİ'!$F:$S,10,0)),"")</f>
        <v/>
      </c>
      <c r="J1076" s="133" t="str">
        <f ca="1">IFERROR(IF($C1076="","",VLOOKUP(FİLTRE!$C1076,'SKT LİSTESİ'!$F:$S,11,0)),"")</f>
        <v/>
      </c>
      <c r="K1076" s="134" t="str">
        <f ca="1">IFERROR(IF($C1076="","",VLOOKUP(FİLTRE!$C1076,'SKT LİSTESİ'!$F:$S,12,0)),"")</f>
        <v/>
      </c>
      <c r="L1076" s="134" t="str">
        <f ca="1">IFERROR(IF($C1076="","",VLOOKUP(FİLTRE!$C1076,'SKT LİSTESİ'!$F:$S,13,0)),"")</f>
        <v/>
      </c>
      <c r="M1076" s="135" t="str">
        <f ca="1">IFERROR(IF($C1076="","",VLOOKUP(FİLTRE!$C1076,'SKT LİSTESİ'!$F:$AJ,14,0)),"")</f>
        <v/>
      </c>
      <c r="N1076" s="31" t="str">
        <f ca="1">IFERROR(IF($C1076="","",VLOOKUP(FİLTRE!$C1076,'SKT LİSTESİ'!$F:$AJ,22,0)),"")</f>
        <v/>
      </c>
      <c r="O1076" s="136" t="str">
        <f ca="1">IFERROR(IF($C1076="","",VLOOKUP(FİLTRE!$C1076,'SKT LİSTESİ'!$F:$AJ,23,0)),"")</f>
        <v/>
      </c>
      <c r="P1076" s="31"/>
      <c r="Q1076" s="31"/>
      <c r="R1076" s="137" t="str">
        <f ca="1">(IFERROR(IF($C1076="","",VLOOKUP(FİLTRE!$C1076,'SKT LİSTESİ'!$F:$AJ,15,0)),""))</f>
        <v/>
      </c>
      <c r="S1076" s="138" t="str">
        <f ca="1">IFERROR(IF($C1076="","",VLOOKUP(FİLTRE!$C1076,'SKT LİSTESİ'!$F:$AJ,16,0)),"")</f>
        <v/>
      </c>
      <c r="AF1076" s="179" t="str">
        <f t="shared" ca="1" si="66"/>
        <v/>
      </c>
      <c r="AG1076" s="179">
        <f t="shared" ca="1" si="67"/>
        <v>0</v>
      </c>
      <c r="AH1076" s="179">
        <f t="shared" ca="1" si="68"/>
        <v>0</v>
      </c>
    </row>
    <row r="1077" spans="2:34" ht="15.75" x14ac:dyDescent="0.25">
      <c r="B1077">
        <f t="shared" ca="1" si="65"/>
        <v>1065</v>
      </c>
      <c r="C1077" t="str">
        <f ca="1">IFERROR(VLOOKUP(B1077,'SKT LİSTESİ'!F:F,1,0),"")</f>
        <v/>
      </c>
      <c r="E1077" s="128" t="str">
        <f ca="1">IFERROR(IF($C1077="","",VLOOKUP(FİLTRE!$C1077,'SKT LİSTESİ'!$F:$S,5,0)),"")</f>
        <v/>
      </c>
      <c r="F1077" s="129" t="str">
        <f ca="1">IFERROR(IF($C1077="","",VLOOKUP(FİLTRE!$C1077,'SKT LİSTESİ'!$F:$S,7,0)),"")</f>
        <v/>
      </c>
      <c r="G1077" s="130" t="str">
        <f ca="1">IFERROR(IF($C1077="","",VLOOKUP(FİLTRE!$C1077,'SKT LİSTESİ'!$F:$S,8,0)),"")</f>
        <v/>
      </c>
      <c r="H1077" s="131" t="str">
        <f ca="1">IF(E1077="","",IF($C1077="","",VLOOKUP(FİLTRE!$C1077,'SKT LİSTESİ'!$F:$S,9,0)))</f>
        <v/>
      </c>
      <c r="I1077" s="132" t="str">
        <f ca="1">IFERROR(IF($C1077="","",VLOOKUP(FİLTRE!$C1077,'SKT LİSTESİ'!$F:$S,10,0)),"")</f>
        <v/>
      </c>
      <c r="J1077" s="133" t="str">
        <f ca="1">IFERROR(IF($C1077="","",VLOOKUP(FİLTRE!$C1077,'SKT LİSTESİ'!$F:$S,11,0)),"")</f>
        <v/>
      </c>
      <c r="K1077" s="134" t="str">
        <f ca="1">IFERROR(IF($C1077="","",VLOOKUP(FİLTRE!$C1077,'SKT LİSTESİ'!$F:$S,12,0)),"")</f>
        <v/>
      </c>
      <c r="L1077" s="134" t="str">
        <f ca="1">IFERROR(IF($C1077="","",VLOOKUP(FİLTRE!$C1077,'SKT LİSTESİ'!$F:$S,13,0)),"")</f>
        <v/>
      </c>
      <c r="M1077" s="135" t="str">
        <f ca="1">IFERROR(IF($C1077="","",VLOOKUP(FİLTRE!$C1077,'SKT LİSTESİ'!$F:$AJ,14,0)),"")</f>
        <v/>
      </c>
      <c r="N1077" s="31" t="str">
        <f ca="1">IFERROR(IF($C1077="","",VLOOKUP(FİLTRE!$C1077,'SKT LİSTESİ'!$F:$AJ,22,0)),"")</f>
        <v/>
      </c>
      <c r="O1077" s="136" t="str">
        <f ca="1">IFERROR(IF($C1077="","",VLOOKUP(FİLTRE!$C1077,'SKT LİSTESİ'!$F:$AJ,23,0)),"")</f>
        <v/>
      </c>
      <c r="P1077" s="31"/>
      <c r="Q1077" s="31"/>
      <c r="R1077" s="137" t="str">
        <f ca="1">(IFERROR(IF($C1077="","",VLOOKUP(FİLTRE!$C1077,'SKT LİSTESİ'!$F:$AJ,15,0)),""))</f>
        <v/>
      </c>
      <c r="S1077" s="138" t="str">
        <f ca="1">IFERROR(IF($C1077="","",VLOOKUP(FİLTRE!$C1077,'SKT LİSTESİ'!$F:$AJ,16,0)),"")</f>
        <v/>
      </c>
      <c r="AF1077" s="179" t="str">
        <f t="shared" ca="1" si="66"/>
        <v/>
      </c>
      <c r="AG1077" s="179">
        <f t="shared" ca="1" si="67"/>
        <v>0</v>
      </c>
      <c r="AH1077" s="179">
        <f t="shared" ca="1" si="68"/>
        <v>0</v>
      </c>
    </row>
    <row r="1078" spans="2:34" ht="15.75" x14ac:dyDescent="0.25">
      <c r="B1078">
        <f t="shared" ca="1" si="65"/>
        <v>1066</v>
      </c>
      <c r="C1078" t="str">
        <f ca="1">IFERROR(VLOOKUP(B1078,'SKT LİSTESİ'!F:F,1,0),"")</f>
        <v/>
      </c>
      <c r="E1078" s="128" t="str">
        <f ca="1">IFERROR(IF($C1078="","",VLOOKUP(FİLTRE!$C1078,'SKT LİSTESİ'!$F:$S,5,0)),"")</f>
        <v/>
      </c>
      <c r="F1078" s="129" t="str">
        <f ca="1">IFERROR(IF($C1078="","",VLOOKUP(FİLTRE!$C1078,'SKT LİSTESİ'!$F:$S,7,0)),"")</f>
        <v/>
      </c>
      <c r="G1078" s="130" t="str">
        <f ca="1">IFERROR(IF($C1078="","",VLOOKUP(FİLTRE!$C1078,'SKT LİSTESİ'!$F:$S,8,0)),"")</f>
        <v/>
      </c>
      <c r="H1078" s="131" t="str">
        <f ca="1">IF(E1078="","",IF($C1078="","",VLOOKUP(FİLTRE!$C1078,'SKT LİSTESİ'!$F:$S,9,0)))</f>
        <v/>
      </c>
      <c r="I1078" s="132" t="str">
        <f ca="1">IFERROR(IF($C1078="","",VLOOKUP(FİLTRE!$C1078,'SKT LİSTESİ'!$F:$S,10,0)),"")</f>
        <v/>
      </c>
      <c r="J1078" s="133" t="str">
        <f ca="1">IFERROR(IF($C1078="","",VLOOKUP(FİLTRE!$C1078,'SKT LİSTESİ'!$F:$S,11,0)),"")</f>
        <v/>
      </c>
      <c r="K1078" s="134" t="str">
        <f ca="1">IFERROR(IF($C1078="","",VLOOKUP(FİLTRE!$C1078,'SKT LİSTESİ'!$F:$S,12,0)),"")</f>
        <v/>
      </c>
      <c r="L1078" s="134" t="str">
        <f ca="1">IFERROR(IF($C1078="","",VLOOKUP(FİLTRE!$C1078,'SKT LİSTESİ'!$F:$S,13,0)),"")</f>
        <v/>
      </c>
      <c r="M1078" s="135" t="str">
        <f ca="1">IFERROR(IF($C1078="","",VLOOKUP(FİLTRE!$C1078,'SKT LİSTESİ'!$F:$AJ,14,0)),"")</f>
        <v/>
      </c>
      <c r="N1078" s="31" t="str">
        <f ca="1">IFERROR(IF($C1078="","",VLOOKUP(FİLTRE!$C1078,'SKT LİSTESİ'!$F:$AJ,22,0)),"")</f>
        <v/>
      </c>
      <c r="O1078" s="136" t="str">
        <f ca="1">IFERROR(IF($C1078="","",VLOOKUP(FİLTRE!$C1078,'SKT LİSTESİ'!$F:$AJ,23,0)),"")</f>
        <v/>
      </c>
      <c r="P1078" s="31"/>
      <c r="Q1078" s="31"/>
      <c r="R1078" s="137" t="str">
        <f ca="1">(IFERROR(IF($C1078="","",VLOOKUP(FİLTRE!$C1078,'SKT LİSTESİ'!$F:$AJ,15,0)),""))</f>
        <v/>
      </c>
      <c r="S1078" s="138" t="str">
        <f ca="1">IFERROR(IF($C1078="","",VLOOKUP(FİLTRE!$C1078,'SKT LİSTESİ'!$F:$AJ,16,0)),"")</f>
        <v/>
      </c>
      <c r="AF1078" s="179" t="str">
        <f t="shared" ca="1" si="66"/>
        <v/>
      </c>
      <c r="AG1078" s="179">
        <f t="shared" ca="1" si="67"/>
        <v>0</v>
      </c>
      <c r="AH1078" s="179">
        <f t="shared" ca="1" si="68"/>
        <v>0</v>
      </c>
    </row>
    <row r="1079" spans="2:34" ht="15.75" x14ac:dyDescent="0.25">
      <c r="B1079">
        <f t="shared" ca="1" si="65"/>
        <v>1067</v>
      </c>
      <c r="C1079" t="str">
        <f ca="1">IFERROR(VLOOKUP(B1079,'SKT LİSTESİ'!F:F,1,0),"")</f>
        <v/>
      </c>
      <c r="E1079" s="128" t="str">
        <f ca="1">IFERROR(IF($C1079="","",VLOOKUP(FİLTRE!$C1079,'SKT LİSTESİ'!$F:$S,5,0)),"")</f>
        <v/>
      </c>
      <c r="F1079" s="129" t="str">
        <f ca="1">IFERROR(IF($C1079="","",VLOOKUP(FİLTRE!$C1079,'SKT LİSTESİ'!$F:$S,7,0)),"")</f>
        <v/>
      </c>
      <c r="G1079" s="130" t="str">
        <f ca="1">IFERROR(IF($C1079="","",VLOOKUP(FİLTRE!$C1079,'SKT LİSTESİ'!$F:$S,8,0)),"")</f>
        <v/>
      </c>
      <c r="H1079" s="131" t="str">
        <f ca="1">IF(E1079="","",IF($C1079="","",VLOOKUP(FİLTRE!$C1079,'SKT LİSTESİ'!$F:$S,9,0)))</f>
        <v/>
      </c>
      <c r="I1079" s="132" t="str">
        <f ca="1">IFERROR(IF($C1079="","",VLOOKUP(FİLTRE!$C1079,'SKT LİSTESİ'!$F:$S,10,0)),"")</f>
        <v/>
      </c>
      <c r="J1079" s="133" t="str">
        <f ca="1">IFERROR(IF($C1079="","",VLOOKUP(FİLTRE!$C1079,'SKT LİSTESİ'!$F:$S,11,0)),"")</f>
        <v/>
      </c>
      <c r="K1079" s="134" t="str">
        <f ca="1">IFERROR(IF($C1079="","",VLOOKUP(FİLTRE!$C1079,'SKT LİSTESİ'!$F:$S,12,0)),"")</f>
        <v/>
      </c>
      <c r="L1079" s="134" t="str">
        <f ca="1">IFERROR(IF($C1079="","",VLOOKUP(FİLTRE!$C1079,'SKT LİSTESİ'!$F:$S,13,0)),"")</f>
        <v/>
      </c>
      <c r="M1079" s="135" t="str">
        <f ca="1">IFERROR(IF($C1079="","",VLOOKUP(FİLTRE!$C1079,'SKT LİSTESİ'!$F:$AJ,14,0)),"")</f>
        <v/>
      </c>
      <c r="N1079" s="31" t="str">
        <f ca="1">IFERROR(IF($C1079="","",VLOOKUP(FİLTRE!$C1079,'SKT LİSTESİ'!$F:$AJ,22,0)),"")</f>
        <v/>
      </c>
      <c r="O1079" s="136" t="str">
        <f ca="1">IFERROR(IF($C1079="","",VLOOKUP(FİLTRE!$C1079,'SKT LİSTESİ'!$F:$AJ,23,0)),"")</f>
        <v/>
      </c>
      <c r="P1079" s="31"/>
      <c r="Q1079" s="31"/>
      <c r="R1079" s="137" t="str">
        <f ca="1">(IFERROR(IF($C1079="","",VLOOKUP(FİLTRE!$C1079,'SKT LİSTESİ'!$F:$AJ,15,0)),""))</f>
        <v/>
      </c>
      <c r="S1079" s="138" t="str">
        <f ca="1">IFERROR(IF($C1079="","",VLOOKUP(FİLTRE!$C1079,'SKT LİSTESİ'!$F:$AJ,16,0)),"")</f>
        <v/>
      </c>
      <c r="AF1079" s="179" t="str">
        <f t="shared" ca="1" si="66"/>
        <v/>
      </c>
      <c r="AG1079" s="179">
        <f t="shared" ca="1" si="67"/>
        <v>0</v>
      </c>
      <c r="AH1079" s="179">
        <f t="shared" ca="1" si="68"/>
        <v>0</v>
      </c>
    </row>
    <row r="1080" spans="2:34" ht="15.75" x14ac:dyDescent="0.25">
      <c r="B1080">
        <f t="shared" ca="1" si="65"/>
        <v>1068</v>
      </c>
      <c r="C1080" t="str">
        <f ca="1">IFERROR(VLOOKUP(B1080,'SKT LİSTESİ'!F:F,1,0),"")</f>
        <v/>
      </c>
      <c r="E1080" s="128" t="str">
        <f ca="1">IFERROR(IF($C1080="","",VLOOKUP(FİLTRE!$C1080,'SKT LİSTESİ'!$F:$S,5,0)),"")</f>
        <v/>
      </c>
      <c r="F1080" s="129" t="str">
        <f ca="1">IFERROR(IF($C1080="","",VLOOKUP(FİLTRE!$C1080,'SKT LİSTESİ'!$F:$S,7,0)),"")</f>
        <v/>
      </c>
      <c r="G1080" s="130" t="str">
        <f ca="1">IFERROR(IF($C1080="","",VLOOKUP(FİLTRE!$C1080,'SKT LİSTESİ'!$F:$S,8,0)),"")</f>
        <v/>
      </c>
      <c r="H1080" s="131" t="str">
        <f ca="1">IF(E1080="","",IF($C1080="","",VLOOKUP(FİLTRE!$C1080,'SKT LİSTESİ'!$F:$S,9,0)))</f>
        <v/>
      </c>
      <c r="I1080" s="132" t="str">
        <f ca="1">IFERROR(IF($C1080="","",VLOOKUP(FİLTRE!$C1080,'SKT LİSTESİ'!$F:$S,10,0)),"")</f>
        <v/>
      </c>
      <c r="J1080" s="133" t="str">
        <f ca="1">IFERROR(IF($C1080="","",VLOOKUP(FİLTRE!$C1080,'SKT LİSTESİ'!$F:$S,11,0)),"")</f>
        <v/>
      </c>
      <c r="K1080" s="134" t="str">
        <f ca="1">IFERROR(IF($C1080="","",VLOOKUP(FİLTRE!$C1080,'SKT LİSTESİ'!$F:$S,12,0)),"")</f>
        <v/>
      </c>
      <c r="L1080" s="134" t="str">
        <f ca="1">IFERROR(IF($C1080="","",VLOOKUP(FİLTRE!$C1080,'SKT LİSTESİ'!$F:$S,13,0)),"")</f>
        <v/>
      </c>
      <c r="M1080" s="135" t="str">
        <f ca="1">IFERROR(IF($C1080="","",VLOOKUP(FİLTRE!$C1080,'SKT LİSTESİ'!$F:$AJ,14,0)),"")</f>
        <v/>
      </c>
      <c r="N1080" s="31" t="str">
        <f ca="1">IFERROR(IF($C1080="","",VLOOKUP(FİLTRE!$C1080,'SKT LİSTESİ'!$F:$AJ,22,0)),"")</f>
        <v/>
      </c>
      <c r="O1080" s="136" t="str">
        <f ca="1">IFERROR(IF($C1080="","",VLOOKUP(FİLTRE!$C1080,'SKT LİSTESİ'!$F:$AJ,23,0)),"")</f>
        <v/>
      </c>
      <c r="P1080" s="31"/>
      <c r="Q1080" s="31"/>
      <c r="R1080" s="137" t="str">
        <f ca="1">(IFERROR(IF($C1080="","",VLOOKUP(FİLTRE!$C1080,'SKT LİSTESİ'!$F:$AJ,15,0)),""))</f>
        <v/>
      </c>
      <c r="S1080" s="138" t="str">
        <f ca="1">IFERROR(IF($C1080="","",VLOOKUP(FİLTRE!$C1080,'SKT LİSTESİ'!$F:$AJ,16,0)),"")</f>
        <v/>
      </c>
      <c r="AF1080" s="179" t="str">
        <f t="shared" ca="1" si="66"/>
        <v/>
      </c>
      <c r="AG1080" s="179">
        <f t="shared" ca="1" si="67"/>
        <v>0</v>
      </c>
      <c r="AH1080" s="179">
        <f t="shared" ca="1" si="68"/>
        <v>0</v>
      </c>
    </row>
    <row r="1081" spans="2:34" ht="15.75" x14ac:dyDescent="0.25">
      <c r="B1081">
        <f t="shared" ca="1" si="65"/>
        <v>1069</v>
      </c>
      <c r="C1081" t="str">
        <f ca="1">IFERROR(VLOOKUP(B1081,'SKT LİSTESİ'!F:F,1,0),"")</f>
        <v/>
      </c>
      <c r="E1081" s="128" t="str">
        <f ca="1">IFERROR(IF($C1081="","",VLOOKUP(FİLTRE!$C1081,'SKT LİSTESİ'!$F:$S,5,0)),"")</f>
        <v/>
      </c>
      <c r="F1081" s="129" t="str">
        <f ca="1">IFERROR(IF($C1081="","",VLOOKUP(FİLTRE!$C1081,'SKT LİSTESİ'!$F:$S,7,0)),"")</f>
        <v/>
      </c>
      <c r="G1081" s="130" t="str">
        <f ca="1">IFERROR(IF($C1081="","",VLOOKUP(FİLTRE!$C1081,'SKT LİSTESİ'!$F:$S,8,0)),"")</f>
        <v/>
      </c>
      <c r="H1081" s="131" t="str">
        <f ca="1">IF(E1081="","",IF($C1081="","",VLOOKUP(FİLTRE!$C1081,'SKT LİSTESİ'!$F:$S,9,0)))</f>
        <v/>
      </c>
      <c r="I1081" s="132" t="str">
        <f ca="1">IFERROR(IF($C1081="","",VLOOKUP(FİLTRE!$C1081,'SKT LİSTESİ'!$F:$S,10,0)),"")</f>
        <v/>
      </c>
      <c r="J1081" s="133" t="str">
        <f ca="1">IFERROR(IF($C1081="","",VLOOKUP(FİLTRE!$C1081,'SKT LİSTESİ'!$F:$S,11,0)),"")</f>
        <v/>
      </c>
      <c r="K1081" s="134" t="str">
        <f ca="1">IFERROR(IF($C1081="","",VLOOKUP(FİLTRE!$C1081,'SKT LİSTESİ'!$F:$S,12,0)),"")</f>
        <v/>
      </c>
      <c r="L1081" s="134" t="str">
        <f ca="1">IFERROR(IF($C1081="","",VLOOKUP(FİLTRE!$C1081,'SKT LİSTESİ'!$F:$S,13,0)),"")</f>
        <v/>
      </c>
      <c r="M1081" s="135" t="str">
        <f ca="1">IFERROR(IF($C1081="","",VLOOKUP(FİLTRE!$C1081,'SKT LİSTESİ'!$F:$AJ,14,0)),"")</f>
        <v/>
      </c>
      <c r="N1081" s="31" t="str">
        <f ca="1">IFERROR(IF($C1081="","",VLOOKUP(FİLTRE!$C1081,'SKT LİSTESİ'!$F:$AJ,22,0)),"")</f>
        <v/>
      </c>
      <c r="O1081" s="136" t="str">
        <f ca="1">IFERROR(IF($C1081="","",VLOOKUP(FİLTRE!$C1081,'SKT LİSTESİ'!$F:$AJ,23,0)),"")</f>
        <v/>
      </c>
      <c r="P1081" s="31"/>
      <c r="Q1081" s="31"/>
      <c r="R1081" s="137" t="str">
        <f ca="1">(IFERROR(IF($C1081="","",VLOOKUP(FİLTRE!$C1081,'SKT LİSTESİ'!$F:$AJ,15,0)),""))</f>
        <v/>
      </c>
      <c r="S1081" s="138" t="str">
        <f ca="1">IFERROR(IF($C1081="","",VLOOKUP(FİLTRE!$C1081,'SKT LİSTESİ'!$F:$AJ,16,0)),"")</f>
        <v/>
      </c>
      <c r="AF1081" s="179" t="str">
        <f t="shared" ca="1" si="66"/>
        <v/>
      </c>
      <c r="AG1081" s="179">
        <f t="shared" ca="1" si="67"/>
        <v>0</v>
      </c>
      <c r="AH1081" s="179">
        <f t="shared" ca="1" si="68"/>
        <v>0</v>
      </c>
    </row>
    <row r="1082" spans="2:34" ht="15.75" x14ac:dyDescent="0.25">
      <c r="B1082">
        <f t="shared" ca="1" si="65"/>
        <v>1070</v>
      </c>
      <c r="C1082" t="str">
        <f ca="1">IFERROR(VLOOKUP(B1082,'SKT LİSTESİ'!F:F,1,0),"")</f>
        <v/>
      </c>
      <c r="E1082" s="128" t="str">
        <f ca="1">IFERROR(IF($C1082="","",VLOOKUP(FİLTRE!$C1082,'SKT LİSTESİ'!$F:$S,5,0)),"")</f>
        <v/>
      </c>
      <c r="F1082" s="129" t="str">
        <f ca="1">IFERROR(IF($C1082="","",VLOOKUP(FİLTRE!$C1082,'SKT LİSTESİ'!$F:$S,7,0)),"")</f>
        <v/>
      </c>
      <c r="G1082" s="130" t="str">
        <f ca="1">IFERROR(IF($C1082="","",VLOOKUP(FİLTRE!$C1082,'SKT LİSTESİ'!$F:$S,8,0)),"")</f>
        <v/>
      </c>
      <c r="H1082" s="131" t="str">
        <f ca="1">IF(E1082="","",IF($C1082="","",VLOOKUP(FİLTRE!$C1082,'SKT LİSTESİ'!$F:$S,9,0)))</f>
        <v/>
      </c>
      <c r="I1082" s="132" t="str">
        <f ca="1">IFERROR(IF($C1082="","",VLOOKUP(FİLTRE!$C1082,'SKT LİSTESİ'!$F:$S,10,0)),"")</f>
        <v/>
      </c>
      <c r="J1082" s="133" t="str">
        <f ca="1">IFERROR(IF($C1082="","",VLOOKUP(FİLTRE!$C1082,'SKT LİSTESİ'!$F:$S,11,0)),"")</f>
        <v/>
      </c>
      <c r="K1082" s="134" t="str">
        <f ca="1">IFERROR(IF($C1082="","",VLOOKUP(FİLTRE!$C1082,'SKT LİSTESİ'!$F:$S,12,0)),"")</f>
        <v/>
      </c>
      <c r="L1082" s="134" t="str">
        <f ca="1">IFERROR(IF($C1082="","",VLOOKUP(FİLTRE!$C1082,'SKT LİSTESİ'!$F:$S,13,0)),"")</f>
        <v/>
      </c>
      <c r="M1082" s="135" t="str">
        <f ca="1">IFERROR(IF($C1082="","",VLOOKUP(FİLTRE!$C1082,'SKT LİSTESİ'!$F:$AJ,14,0)),"")</f>
        <v/>
      </c>
      <c r="N1082" s="31" t="str">
        <f ca="1">IFERROR(IF($C1082="","",VLOOKUP(FİLTRE!$C1082,'SKT LİSTESİ'!$F:$AJ,22,0)),"")</f>
        <v/>
      </c>
      <c r="O1082" s="136" t="str">
        <f ca="1">IFERROR(IF($C1082="","",VLOOKUP(FİLTRE!$C1082,'SKT LİSTESİ'!$F:$AJ,23,0)),"")</f>
        <v/>
      </c>
      <c r="P1082" s="31"/>
      <c r="Q1082" s="31"/>
      <c r="R1082" s="137" t="str">
        <f ca="1">(IFERROR(IF($C1082="","",VLOOKUP(FİLTRE!$C1082,'SKT LİSTESİ'!$F:$AJ,15,0)),""))</f>
        <v/>
      </c>
      <c r="S1082" s="138" t="str">
        <f ca="1">IFERROR(IF($C1082="","",VLOOKUP(FİLTRE!$C1082,'SKT LİSTESİ'!$F:$AJ,16,0)),"")</f>
        <v/>
      </c>
      <c r="AF1082" s="179" t="str">
        <f t="shared" ca="1" si="66"/>
        <v/>
      </c>
      <c r="AG1082" s="179">
        <f t="shared" ca="1" si="67"/>
        <v>0</v>
      </c>
      <c r="AH1082" s="179">
        <f t="shared" ca="1" si="68"/>
        <v>0</v>
      </c>
    </row>
    <row r="1083" spans="2:34" ht="15.75" x14ac:dyDescent="0.25">
      <c r="B1083">
        <f t="shared" ca="1" si="65"/>
        <v>1071</v>
      </c>
      <c r="C1083" t="str">
        <f ca="1">IFERROR(VLOOKUP(B1083,'SKT LİSTESİ'!F:F,1,0),"")</f>
        <v/>
      </c>
      <c r="E1083" s="128" t="str">
        <f ca="1">IFERROR(IF($C1083="","",VLOOKUP(FİLTRE!$C1083,'SKT LİSTESİ'!$F:$S,5,0)),"")</f>
        <v/>
      </c>
      <c r="F1083" s="129" t="str">
        <f ca="1">IFERROR(IF($C1083="","",VLOOKUP(FİLTRE!$C1083,'SKT LİSTESİ'!$F:$S,7,0)),"")</f>
        <v/>
      </c>
      <c r="G1083" s="130" t="str">
        <f ca="1">IFERROR(IF($C1083="","",VLOOKUP(FİLTRE!$C1083,'SKT LİSTESİ'!$F:$S,8,0)),"")</f>
        <v/>
      </c>
      <c r="H1083" s="131" t="str">
        <f ca="1">IF(E1083="","",IF($C1083="","",VLOOKUP(FİLTRE!$C1083,'SKT LİSTESİ'!$F:$S,9,0)))</f>
        <v/>
      </c>
      <c r="I1083" s="132" t="str">
        <f ca="1">IFERROR(IF($C1083="","",VLOOKUP(FİLTRE!$C1083,'SKT LİSTESİ'!$F:$S,10,0)),"")</f>
        <v/>
      </c>
      <c r="J1083" s="133" t="str">
        <f ca="1">IFERROR(IF($C1083="","",VLOOKUP(FİLTRE!$C1083,'SKT LİSTESİ'!$F:$S,11,0)),"")</f>
        <v/>
      </c>
      <c r="K1083" s="134" t="str">
        <f ca="1">IFERROR(IF($C1083="","",VLOOKUP(FİLTRE!$C1083,'SKT LİSTESİ'!$F:$S,12,0)),"")</f>
        <v/>
      </c>
      <c r="L1083" s="134" t="str">
        <f ca="1">IFERROR(IF($C1083="","",VLOOKUP(FİLTRE!$C1083,'SKT LİSTESİ'!$F:$S,13,0)),"")</f>
        <v/>
      </c>
      <c r="M1083" s="135" t="str">
        <f ca="1">IFERROR(IF($C1083="","",VLOOKUP(FİLTRE!$C1083,'SKT LİSTESİ'!$F:$AJ,14,0)),"")</f>
        <v/>
      </c>
      <c r="N1083" s="31" t="str">
        <f ca="1">IFERROR(IF($C1083="","",VLOOKUP(FİLTRE!$C1083,'SKT LİSTESİ'!$F:$AJ,22,0)),"")</f>
        <v/>
      </c>
      <c r="O1083" s="136" t="str">
        <f ca="1">IFERROR(IF($C1083="","",VLOOKUP(FİLTRE!$C1083,'SKT LİSTESİ'!$F:$AJ,23,0)),"")</f>
        <v/>
      </c>
      <c r="P1083" s="31"/>
      <c r="Q1083" s="31"/>
      <c r="R1083" s="137" t="str">
        <f ca="1">(IFERROR(IF($C1083="","",VLOOKUP(FİLTRE!$C1083,'SKT LİSTESİ'!$F:$AJ,15,0)),""))</f>
        <v/>
      </c>
      <c r="S1083" s="138" t="str">
        <f ca="1">IFERROR(IF($C1083="","",VLOOKUP(FİLTRE!$C1083,'SKT LİSTESİ'!$F:$AJ,16,0)),"")</f>
        <v/>
      </c>
      <c r="AF1083" s="179" t="str">
        <f t="shared" ca="1" si="66"/>
        <v/>
      </c>
      <c r="AG1083" s="179">
        <f t="shared" ca="1" si="67"/>
        <v>0</v>
      </c>
      <c r="AH1083" s="179">
        <f t="shared" ca="1" si="68"/>
        <v>0</v>
      </c>
    </row>
    <row r="1084" spans="2:34" ht="15.75" x14ac:dyDescent="0.25">
      <c r="B1084">
        <f t="shared" ca="1" si="65"/>
        <v>1072</v>
      </c>
      <c r="C1084" t="str">
        <f ca="1">IFERROR(VLOOKUP(B1084,'SKT LİSTESİ'!F:F,1,0),"")</f>
        <v/>
      </c>
      <c r="E1084" s="128" t="str">
        <f ca="1">IFERROR(IF($C1084="","",VLOOKUP(FİLTRE!$C1084,'SKT LİSTESİ'!$F:$S,5,0)),"")</f>
        <v/>
      </c>
      <c r="F1084" s="129" t="str">
        <f ca="1">IFERROR(IF($C1084="","",VLOOKUP(FİLTRE!$C1084,'SKT LİSTESİ'!$F:$S,7,0)),"")</f>
        <v/>
      </c>
      <c r="G1084" s="130" t="str">
        <f ca="1">IFERROR(IF($C1084="","",VLOOKUP(FİLTRE!$C1084,'SKT LİSTESİ'!$F:$S,8,0)),"")</f>
        <v/>
      </c>
      <c r="H1084" s="131" t="str">
        <f ca="1">IF(E1084="","",IF($C1084="","",VLOOKUP(FİLTRE!$C1084,'SKT LİSTESİ'!$F:$S,9,0)))</f>
        <v/>
      </c>
      <c r="I1084" s="132" t="str">
        <f ca="1">IFERROR(IF($C1084="","",VLOOKUP(FİLTRE!$C1084,'SKT LİSTESİ'!$F:$S,10,0)),"")</f>
        <v/>
      </c>
      <c r="J1084" s="133" t="str">
        <f ca="1">IFERROR(IF($C1084="","",VLOOKUP(FİLTRE!$C1084,'SKT LİSTESİ'!$F:$S,11,0)),"")</f>
        <v/>
      </c>
      <c r="K1084" s="134" t="str">
        <f ca="1">IFERROR(IF($C1084="","",VLOOKUP(FİLTRE!$C1084,'SKT LİSTESİ'!$F:$S,12,0)),"")</f>
        <v/>
      </c>
      <c r="L1084" s="134" t="str">
        <f ca="1">IFERROR(IF($C1084="","",VLOOKUP(FİLTRE!$C1084,'SKT LİSTESİ'!$F:$S,13,0)),"")</f>
        <v/>
      </c>
      <c r="M1084" s="135" t="str">
        <f ca="1">IFERROR(IF($C1084="","",VLOOKUP(FİLTRE!$C1084,'SKT LİSTESİ'!$F:$AJ,14,0)),"")</f>
        <v/>
      </c>
      <c r="N1084" s="31" t="str">
        <f ca="1">IFERROR(IF($C1084="","",VLOOKUP(FİLTRE!$C1084,'SKT LİSTESİ'!$F:$AJ,22,0)),"")</f>
        <v/>
      </c>
      <c r="O1084" s="136" t="str">
        <f ca="1">IFERROR(IF($C1084="","",VLOOKUP(FİLTRE!$C1084,'SKT LİSTESİ'!$F:$AJ,23,0)),"")</f>
        <v/>
      </c>
      <c r="P1084" s="31"/>
      <c r="Q1084" s="31"/>
      <c r="R1084" s="137" t="str">
        <f ca="1">(IFERROR(IF($C1084="","",VLOOKUP(FİLTRE!$C1084,'SKT LİSTESİ'!$F:$AJ,15,0)),""))</f>
        <v/>
      </c>
      <c r="S1084" s="138" t="str">
        <f ca="1">IFERROR(IF($C1084="","",VLOOKUP(FİLTRE!$C1084,'SKT LİSTESİ'!$F:$AJ,16,0)),"")</f>
        <v/>
      </c>
      <c r="AF1084" s="179" t="str">
        <f t="shared" ca="1" si="66"/>
        <v/>
      </c>
      <c r="AG1084" s="179">
        <f t="shared" ca="1" si="67"/>
        <v>0</v>
      </c>
      <c r="AH1084" s="179">
        <f t="shared" ca="1" si="68"/>
        <v>0</v>
      </c>
    </row>
    <row r="1085" spans="2:34" ht="15.75" x14ac:dyDescent="0.25">
      <c r="B1085">
        <f t="shared" ca="1" si="65"/>
        <v>1073</v>
      </c>
      <c r="C1085" t="str">
        <f ca="1">IFERROR(VLOOKUP(B1085,'SKT LİSTESİ'!F:F,1,0),"")</f>
        <v/>
      </c>
      <c r="E1085" s="128" t="str">
        <f ca="1">IFERROR(IF($C1085="","",VLOOKUP(FİLTRE!$C1085,'SKT LİSTESİ'!$F:$S,5,0)),"")</f>
        <v/>
      </c>
      <c r="F1085" s="129" t="str">
        <f ca="1">IFERROR(IF($C1085="","",VLOOKUP(FİLTRE!$C1085,'SKT LİSTESİ'!$F:$S,7,0)),"")</f>
        <v/>
      </c>
      <c r="G1085" s="130" t="str">
        <f ca="1">IFERROR(IF($C1085="","",VLOOKUP(FİLTRE!$C1085,'SKT LİSTESİ'!$F:$S,8,0)),"")</f>
        <v/>
      </c>
      <c r="H1085" s="131" t="str">
        <f ca="1">IF(E1085="","",IF($C1085="","",VLOOKUP(FİLTRE!$C1085,'SKT LİSTESİ'!$F:$S,9,0)))</f>
        <v/>
      </c>
      <c r="I1085" s="132" t="str">
        <f ca="1">IFERROR(IF($C1085="","",VLOOKUP(FİLTRE!$C1085,'SKT LİSTESİ'!$F:$S,10,0)),"")</f>
        <v/>
      </c>
      <c r="J1085" s="133" t="str">
        <f ca="1">IFERROR(IF($C1085="","",VLOOKUP(FİLTRE!$C1085,'SKT LİSTESİ'!$F:$S,11,0)),"")</f>
        <v/>
      </c>
      <c r="K1085" s="134" t="str">
        <f ca="1">IFERROR(IF($C1085="","",VLOOKUP(FİLTRE!$C1085,'SKT LİSTESİ'!$F:$S,12,0)),"")</f>
        <v/>
      </c>
      <c r="L1085" s="134" t="str">
        <f ca="1">IFERROR(IF($C1085="","",VLOOKUP(FİLTRE!$C1085,'SKT LİSTESİ'!$F:$S,13,0)),"")</f>
        <v/>
      </c>
      <c r="M1085" s="135" t="str">
        <f ca="1">IFERROR(IF($C1085="","",VLOOKUP(FİLTRE!$C1085,'SKT LİSTESİ'!$F:$AJ,14,0)),"")</f>
        <v/>
      </c>
      <c r="N1085" s="31" t="str">
        <f ca="1">IFERROR(IF($C1085="","",VLOOKUP(FİLTRE!$C1085,'SKT LİSTESİ'!$F:$AJ,22,0)),"")</f>
        <v/>
      </c>
      <c r="O1085" s="136" t="str">
        <f ca="1">IFERROR(IF($C1085="","",VLOOKUP(FİLTRE!$C1085,'SKT LİSTESİ'!$F:$AJ,23,0)),"")</f>
        <v/>
      </c>
      <c r="P1085" s="31"/>
      <c r="Q1085" s="31"/>
      <c r="R1085" s="137" t="str">
        <f ca="1">(IFERROR(IF($C1085="","",VLOOKUP(FİLTRE!$C1085,'SKT LİSTESİ'!$F:$AJ,15,0)),""))</f>
        <v/>
      </c>
      <c r="S1085" s="138" t="str">
        <f ca="1">IFERROR(IF($C1085="","",VLOOKUP(FİLTRE!$C1085,'SKT LİSTESİ'!$F:$AJ,16,0)),"")</f>
        <v/>
      </c>
      <c r="AF1085" s="179" t="str">
        <f t="shared" ca="1" si="66"/>
        <v/>
      </c>
      <c r="AG1085" s="179">
        <f t="shared" ca="1" si="67"/>
        <v>0</v>
      </c>
      <c r="AH1085" s="179">
        <f t="shared" ca="1" si="68"/>
        <v>0</v>
      </c>
    </row>
    <row r="1086" spans="2:34" ht="15.75" x14ac:dyDescent="0.25">
      <c r="B1086">
        <f t="shared" ca="1" si="65"/>
        <v>1074</v>
      </c>
      <c r="C1086" t="str">
        <f ca="1">IFERROR(VLOOKUP(B1086,'SKT LİSTESİ'!F:F,1,0),"")</f>
        <v/>
      </c>
      <c r="E1086" s="128" t="str">
        <f ca="1">IFERROR(IF($C1086="","",VLOOKUP(FİLTRE!$C1086,'SKT LİSTESİ'!$F:$S,5,0)),"")</f>
        <v/>
      </c>
      <c r="F1086" s="129" t="str">
        <f ca="1">IFERROR(IF($C1086="","",VLOOKUP(FİLTRE!$C1086,'SKT LİSTESİ'!$F:$S,7,0)),"")</f>
        <v/>
      </c>
      <c r="G1086" s="130" t="str">
        <f ca="1">IFERROR(IF($C1086="","",VLOOKUP(FİLTRE!$C1086,'SKT LİSTESİ'!$F:$S,8,0)),"")</f>
        <v/>
      </c>
      <c r="H1086" s="131" t="str">
        <f ca="1">IF(E1086="","",IF($C1086="","",VLOOKUP(FİLTRE!$C1086,'SKT LİSTESİ'!$F:$S,9,0)))</f>
        <v/>
      </c>
      <c r="I1086" s="132" t="str">
        <f ca="1">IFERROR(IF($C1086="","",VLOOKUP(FİLTRE!$C1086,'SKT LİSTESİ'!$F:$S,10,0)),"")</f>
        <v/>
      </c>
      <c r="J1086" s="133" t="str">
        <f ca="1">IFERROR(IF($C1086="","",VLOOKUP(FİLTRE!$C1086,'SKT LİSTESİ'!$F:$S,11,0)),"")</f>
        <v/>
      </c>
      <c r="K1086" s="134" t="str">
        <f ca="1">IFERROR(IF($C1086="","",VLOOKUP(FİLTRE!$C1086,'SKT LİSTESİ'!$F:$S,12,0)),"")</f>
        <v/>
      </c>
      <c r="L1086" s="134" t="str">
        <f ca="1">IFERROR(IF($C1086="","",VLOOKUP(FİLTRE!$C1086,'SKT LİSTESİ'!$F:$S,13,0)),"")</f>
        <v/>
      </c>
      <c r="M1086" s="135" t="str">
        <f ca="1">IFERROR(IF($C1086="","",VLOOKUP(FİLTRE!$C1086,'SKT LİSTESİ'!$F:$AJ,14,0)),"")</f>
        <v/>
      </c>
      <c r="N1086" s="31" t="str">
        <f ca="1">IFERROR(IF($C1086="","",VLOOKUP(FİLTRE!$C1086,'SKT LİSTESİ'!$F:$AJ,22,0)),"")</f>
        <v/>
      </c>
      <c r="O1086" s="136" t="str">
        <f ca="1">IFERROR(IF($C1086="","",VLOOKUP(FİLTRE!$C1086,'SKT LİSTESİ'!$F:$AJ,23,0)),"")</f>
        <v/>
      </c>
      <c r="P1086" s="31"/>
      <c r="Q1086" s="31"/>
      <c r="R1086" s="137" t="str">
        <f ca="1">(IFERROR(IF($C1086="","",VLOOKUP(FİLTRE!$C1086,'SKT LİSTESİ'!$F:$AJ,15,0)),""))</f>
        <v/>
      </c>
      <c r="S1086" s="138" t="str">
        <f ca="1">IFERROR(IF($C1086="","",VLOOKUP(FİLTRE!$C1086,'SKT LİSTESİ'!$F:$AJ,16,0)),"")</f>
        <v/>
      </c>
      <c r="AF1086" s="179" t="str">
        <f t="shared" ca="1" si="66"/>
        <v/>
      </c>
      <c r="AG1086" s="179">
        <f t="shared" ca="1" si="67"/>
        <v>0</v>
      </c>
      <c r="AH1086" s="179">
        <f t="shared" ca="1" si="68"/>
        <v>0</v>
      </c>
    </row>
    <row r="1087" spans="2:34" ht="15.75" x14ac:dyDescent="0.25">
      <c r="B1087">
        <f t="shared" ca="1" si="65"/>
        <v>1075</v>
      </c>
      <c r="C1087" t="str">
        <f ca="1">IFERROR(VLOOKUP(B1087,'SKT LİSTESİ'!F:F,1,0),"")</f>
        <v/>
      </c>
      <c r="E1087" s="128" t="str">
        <f ca="1">IFERROR(IF($C1087="","",VLOOKUP(FİLTRE!$C1087,'SKT LİSTESİ'!$F:$S,5,0)),"")</f>
        <v/>
      </c>
      <c r="F1087" s="129" t="str">
        <f ca="1">IFERROR(IF($C1087="","",VLOOKUP(FİLTRE!$C1087,'SKT LİSTESİ'!$F:$S,7,0)),"")</f>
        <v/>
      </c>
      <c r="G1087" s="130" t="str">
        <f ca="1">IFERROR(IF($C1087="","",VLOOKUP(FİLTRE!$C1087,'SKT LİSTESİ'!$F:$S,8,0)),"")</f>
        <v/>
      </c>
      <c r="H1087" s="131" t="str">
        <f ca="1">IF(E1087="","",IF($C1087="","",VLOOKUP(FİLTRE!$C1087,'SKT LİSTESİ'!$F:$S,9,0)))</f>
        <v/>
      </c>
      <c r="I1087" s="132" t="str">
        <f ca="1">IFERROR(IF($C1087="","",VLOOKUP(FİLTRE!$C1087,'SKT LİSTESİ'!$F:$S,10,0)),"")</f>
        <v/>
      </c>
      <c r="J1087" s="133" t="str">
        <f ca="1">IFERROR(IF($C1087="","",VLOOKUP(FİLTRE!$C1087,'SKT LİSTESİ'!$F:$S,11,0)),"")</f>
        <v/>
      </c>
      <c r="K1087" s="134" t="str">
        <f ca="1">IFERROR(IF($C1087="","",VLOOKUP(FİLTRE!$C1087,'SKT LİSTESİ'!$F:$S,12,0)),"")</f>
        <v/>
      </c>
      <c r="L1087" s="134" t="str">
        <f ca="1">IFERROR(IF($C1087="","",VLOOKUP(FİLTRE!$C1087,'SKT LİSTESİ'!$F:$S,13,0)),"")</f>
        <v/>
      </c>
      <c r="M1087" s="135" t="str">
        <f ca="1">IFERROR(IF($C1087="","",VLOOKUP(FİLTRE!$C1087,'SKT LİSTESİ'!$F:$AJ,14,0)),"")</f>
        <v/>
      </c>
      <c r="N1087" s="31" t="str">
        <f ca="1">IFERROR(IF($C1087="","",VLOOKUP(FİLTRE!$C1087,'SKT LİSTESİ'!$F:$AJ,22,0)),"")</f>
        <v/>
      </c>
      <c r="O1087" s="136" t="str">
        <f ca="1">IFERROR(IF($C1087="","",VLOOKUP(FİLTRE!$C1087,'SKT LİSTESİ'!$F:$AJ,23,0)),"")</f>
        <v/>
      </c>
      <c r="P1087" s="31"/>
      <c r="Q1087" s="31"/>
      <c r="R1087" s="137" t="str">
        <f ca="1">(IFERROR(IF($C1087="","",VLOOKUP(FİLTRE!$C1087,'SKT LİSTESİ'!$F:$AJ,15,0)),""))</f>
        <v/>
      </c>
      <c r="S1087" s="138" t="str">
        <f ca="1">IFERROR(IF($C1087="","",VLOOKUP(FİLTRE!$C1087,'SKT LİSTESİ'!$F:$AJ,16,0)),"")</f>
        <v/>
      </c>
      <c r="AF1087" s="179" t="str">
        <f t="shared" ca="1" si="66"/>
        <v/>
      </c>
      <c r="AG1087" s="179">
        <f t="shared" ca="1" si="67"/>
        <v>0</v>
      </c>
      <c r="AH1087" s="179">
        <f t="shared" ca="1" si="68"/>
        <v>0</v>
      </c>
    </row>
    <row r="1088" spans="2:34" ht="15.75" x14ac:dyDescent="0.25">
      <c r="B1088">
        <f t="shared" ca="1" si="65"/>
        <v>1076</v>
      </c>
      <c r="C1088" t="str">
        <f ca="1">IFERROR(VLOOKUP(B1088,'SKT LİSTESİ'!F:F,1,0),"")</f>
        <v/>
      </c>
      <c r="E1088" s="128" t="str">
        <f ca="1">IFERROR(IF($C1088="","",VLOOKUP(FİLTRE!$C1088,'SKT LİSTESİ'!$F:$S,5,0)),"")</f>
        <v/>
      </c>
      <c r="F1088" s="129" t="str">
        <f ca="1">IFERROR(IF($C1088="","",VLOOKUP(FİLTRE!$C1088,'SKT LİSTESİ'!$F:$S,7,0)),"")</f>
        <v/>
      </c>
      <c r="G1088" s="130" t="str">
        <f ca="1">IFERROR(IF($C1088="","",VLOOKUP(FİLTRE!$C1088,'SKT LİSTESİ'!$F:$S,8,0)),"")</f>
        <v/>
      </c>
      <c r="H1088" s="131" t="str">
        <f ca="1">IF(E1088="","",IF($C1088="","",VLOOKUP(FİLTRE!$C1088,'SKT LİSTESİ'!$F:$S,9,0)))</f>
        <v/>
      </c>
      <c r="I1088" s="132" t="str">
        <f ca="1">IFERROR(IF($C1088="","",VLOOKUP(FİLTRE!$C1088,'SKT LİSTESİ'!$F:$S,10,0)),"")</f>
        <v/>
      </c>
      <c r="J1088" s="133" t="str">
        <f ca="1">IFERROR(IF($C1088="","",VLOOKUP(FİLTRE!$C1088,'SKT LİSTESİ'!$F:$S,11,0)),"")</f>
        <v/>
      </c>
      <c r="K1088" s="134" t="str">
        <f ca="1">IFERROR(IF($C1088="","",VLOOKUP(FİLTRE!$C1088,'SKT LİSTESİ'!$F:$S,12,0)),"")</f>
        <v/>
      </c>
      <c r="L1088" s="134" t="str">
        <f ca="1">IFERROR(IF($C1088="","",VLOOKUP(FİLTRE!$C1088,'SKT LİSTESİ'!$F:$S,13,0)),"")</f>
        <v/>
      </c>
      <c r="M1088" s="135" t="str">
        <f ca="1">IFERROR(IF($C1088="","",VLOOKUP(FİLTRE!$C1088,'SKT LİSTESİ'!$F:$AJ,14,0)),"")</f>
        <v/>
      </c>
      <c r="N1088" s="31" t="str">
        <f ca="1">IFERROR(IF($C1088="","",VLOOKUP(FİLTRE!$C1088,'SKT LİSTESİ'!$F:$AJ,22,0)),"")</f>
        <v/>
      </c>
      <c r="O1088" s="136" t="str">
        <f ca="1">IFERROR(IF($C1088="","",VLOOKUP(FİLTRE!$C1088,'SKT LİSTESİ'!$F:$AJ,23,0)),"")</f>
        <v/>
      </c>
      <c r="P1088" s="31"/>
      <c r="Q1088" s="31"/>
      <c r="R1088" s="137" t="str">
        <f ca="1">(IFERROR(IF($C1088="","",VLOOKUP(FİLTRE!$C1088,'SKT LİSTESİ'!$F:$AJ,15,0)),""))</f>
        <v/>
      </c>
      <c r="S1088" s="138" t="str">
        <f ca="1">IFERROR(IF($C1088="","",VLOOKUP(FİLTRE!$C1088,'SKT LİSTESİ'!$F:$AJ,16,0)),"")</f>
        <v/>
      </c>
      <c r="AF1088" s="179" t="str">
        <f t="shared" ca="1" si="66"/>
        <v/>
      </c>
      <c r="AG1088" s="179">
        <f t="shared" ca="1" si="67"/>
        <v>0</v>
      </c>
      <c r="AH1088" s="179">
        <f t="shared" ca="1" si="68"/>
        <v>0</v>
      </c>
    </row>
    <row r="1089" spans="2:34" ht="15.75" x14ac:dyDescent="0.25">
      <c r="B1089">
        <f t="shared" ca="1" si="65"/>
        <v>1077</v>
      </c>
      <c r="C1089" t="str">
        <f ca="1">IFERROR(VLOOKUP(B1089,'SKT LİSTESİ'!F:F,1,0),"")</f>
        <v/>
      </c>
      <c r="E1089" s="128" t="str">
        <f ca="1">IFERROR(IF($C1089="","",VLOOKUP(FİLTRE!$C1089,'SKT LİSTESİ'!$F:$S,5,0)),"")</f>
        <v/>
      </c>
      <c r="F1089" s="129" t="str">
        <f ca="1">IFERROR(IF($C1089="","",VLOOKUP(FİLTRE!$C1089,'SKT LİSTESİ'!$F:$S,7,0)),"")</f>
        <v/>
      </c>
      <c r="G1089" s="130" t="str">
        <f ca="1">IFERROR(IF($C1089="","",VLOOKUP(FİLTRE!$C1089,'SKT LİSTESİ'!$F:$S,8,0)),"")</f>
        <v/>
      </c>
      <c r="H1089" s="131" t="str">
        <f ca="1">IF(E1089="","",IF($C1089="","",VLOOKUP(FİLTRE!$C1089,'SKT LİSTESİ'!$F:$S,9,0)))</f>
        <v/>
      </c>
      <c r="I1089" s="132" t="str">
        <f ca="1">IFERROR(IF($C1089="","",VLOOKUP(FİLTRE!$C1089,'SKT LİSTESİ'!$F:$S,10,0)),"")</f>
        <v/>
      </c>
      <c r="J1089" s="133" t="str">
        <f ca="1">IFERROR(IF($C1089="","",VLOOKUP(FİLTRE!$C1089,'SKT LİSTESİ'!$F:$S,11,0)),"")</f>
        <v/>
      </c>
      <c r="K1089" s="134" t="str">
        <f ca="1">IFERROR(IF($C1089="","",VLOOKUP(FİLTRE!$C1089,'SKT LİSTESİ'!$F:$S,12,0)),"")</f>
        <v/>
      </c>
      <c r="L1089" s="134" t="str">
        <f ca="1">IFERROR(IF($C1089="","",VLOOKUP(FİLTRE!$C1089,'SKT LİSTESİ'!$F:$S,13,0)),"")</f>
        <v/>
      </c>
      <c r="M1089" s="135" t="str">
        <f ca="1">IFERROR(IF($C1089="","",VLOOKUP(FİLTRE!$C1089,'SKT LİSTESİ'!$F:$AJ,14,0)),"")</f>
        <v/>
      </c>
      <c r="N1089" s="31" t="str">
        <f ca="1">IFERROR(IF($C1089="","",VLOOKUP(FİLTRE!$C1089,'SKT LİSTESİ'!$F:$AJ,22,0)),"")</f>
        <v/>
      </c>
      <c r="O1089" s="136" t="str">
        <f ca="1">IFERROR(IF($C1089="","",VLOOKUP(FİLTRE!$C1089,'SKT LİSTESİ'!$F:$AJ,23,0)),"")</f>
        <v/>
      </c>
      <c r="P1089" s="31"/>
      <c r="Q1089" s="31"/>
      <c r="R1089" s="137" t="str">
        <f ca="1">(IFERROR(IF($C1089="","",VLOOKUP(FİLTRE!$C1089,'SKT LİSTESİ'!$F:$AJ,15,0)),""))</f>
        <v/>
      </c>
      <c r="S1089" s="138" t="str">
        <f ca="1">IFERROR(IF($C1089="","",VLOOKUP(FİLTRE!$C1089,'SKT LİSTESİ'!$F:$AJ,16,0)),"")</f>
        <v/>
      </c>
      <c r="AF1089" s="179" t="str">
        <f t="shared" ca="1" si="66"/>
        <v/>
      </c>
      <c r="AG1089" s="179">
        <f t="shared" ca="1" si="67"/>
        <v>0</v>
      </c>
      <c r="AH1089" s="179">
        <f t="shared" ca="1" si="68"/>
        <v>0</v>
      </c>
    </row>
    <row r="1090" spans="2:34" ht="15.75" x14ac:dyDescent="0.25">
      <c r="B1090">
        <f t="shared" ca="1" si="65"/>
        <v>1078</v>
      </c>
      <c r="C1090" t="str">
        <f ca="1">IFERROR(VLOOKUP(B1090,'SKT LİSTESİ'!F:F,1,0),"")</f>
        <v/>
      </c>
      <c r="E1090" s="128" t="str">
        <f ca="1">IFERROR(IF($C1090="","",VLOOKUP(FİLTRE!$C1090,'SKT LİSTESİ'!$F:$S,5,0)),"")</f>
        <v/>
      </c>
      <c r="F1090" s="129" t="str">
        <f ca="1">IFERROR(IF($C1090="","",VLOOKUP(FİLTRE!$C1090,'SKT LİSTESİ'!$F:$S,7,0)),"")</f>
        <v/>
      </c>
      <c r="G1090" s="130" t="str">
        <f ca="1">IFERROR(IF($C1090="","",VLOOKUP(FİLTRE!$C1090,'SKT LİSTESİ'!$F:$S,8,0)),"")</f>
        <v/>
      </c>
      <c r="H1090" s="131" t="str">
        <f ca="1">IF(E1090="","",IF($C1090="","",VLOOKUP(FİLTRE!$C1090,'SKT LİSTESİ'!$F:$S,9,0)))</f>
        <v/>
      </c>
      <c r="I1090" s="132" t="str">
        <f ca="1">IFERROR(IF($C1090="","",VLOOKUP(FİLTRE!$C1090,'SKT LİSTESİ'!$F:$S,10,0)),"")</f>
        <v/>
      </c>
      <c r="J1090" s="133" t="str">
        <f ca="1">IFERROR(IF($C1090="","",VLOOKUP(FİLTRE!$C1090,'SKT LİSTESİ'!$F:$S,11,0)),"")</f>
        <v/>
      </c>
      <c r="K1090" s="134" t="str">
        <f ca="1">IFERROR(IF($C1090="","",VLOOKUP(FİLTRE!$C1090,'SKT LİSTESİ'!$F:$S,12,0)),"")</f>
        <v/>
      </c>
      <c r="L1090" s="134" t="str">
        <f ca="1">IFERROR(IF($C1090="","",VLOOKUP(FİLTRE!$C1090,'SKT LİSTESİ'!$F:$S,13,0)),"")</f>
        <v/>
      </c>
      <c r="M1090" s="135" t="str">
        <f ca="1">IFERROR(IF($C1090="","",VLOOKUP(FİLTRE!$C1090,'SKT LİSTESİ'!$F:$AJ,14,0)),"")</f>
        <v/>
      </c>
      <c r="N1090" s="31" t="str">
        <f ca="1">IFERROR(IF($C1090="","",VLOOKUP(FİLTRE!$C1090,'SKT LİSTESİ'!$F:$AJ,22,0)),"")</f>
        <v/>
      </c>
      <c r="O1090" s="136" t="str">
        <f ca="1">IFERROR(IF($C1090="","",VLOOKUP(FİLTRE!$C1090,'SKT LİSTESİ'!$F:$AJ,23,0)),"")</f>
        <v/>
      </c>
      <c r="P1090" s="31"/>
      <c r="Q1090" s="31"/>
      <c r="R1090" s="137" t="str">
        <f ca="1">(IFERROR(IF($C1090="","",VLOOKUP(FİLTRE!$C1090,'SKT LİSTESİ'!$F:$AJ,15,0)),""))</f>
        <v/>
      </c>
      <c r="S1090" s="138" t="str">
        <f ca="1">IFERROR(IF($C1090="","",VLOOKUP(FİLTRE!$C1090,'SKT LİSTESİ'!$F:$AJ,16,0)),"")</f>
        <v/>
      </c>
      <c r="AF1090" s="179" t="str">
        <f t="shared" ca="1" si="66"/>
        <v/>
      </c>
      <c r="AG1090" s="179">
        <f t="shared" ca="1" si="67"/>
        <v>0</v>
      </c>
      <c r="AH1090" s="179">
        <f t="shared" ca="1" si="68"/>
        <v>0</v>
      </c>
    </row>
    <row r="1091" spans="2:34" ht="15.75" x14ac:dyDescent="0.25">
      <c r="B1091">
        <f t="shared" ca="1" si="65"/>
        <v>1079</v>
      </c>
      <c r="C1091" t="str">
        <f ca="1">IFERROR(VLOOKUP(B1091,'SKT LİSTESİ'!F:F,1,0),"")</f>
        <v/>
      </c>
      <c r="E1091" s="128" t="str">
        <f ca="1">IFERROR(IF($C1091="","",VLOOKUP(FİLTRE!$C1091,'SKT LİSTESİ'!$F:$S,5,0)),"")</f>
        <v/>
      </c>
      <c r="F1091" s="129" t="str">
        <f ca="1">IFERROR(IF($C1091="","",VLOOKUP(FİLTRE!$C1091,'SKT LİSTESİ'!$F:$S,7,0)),"")</f>
        <v/>
      </c>
      <c r="G1091" s="130" t="str">
        <f ca="1">IFERROR(IF($C1091="","",VLOOKUP(FİLTRE!$C1091,'SKT LİSTESİ'!$F:$S,8,0)),"")</f>
        <v/>
      </c>
      <c r="H1091" s="131" t="str">
        <f ca="1">IF(E1091="","",IF($C1091="","",VLOOKUP(FİLTRE!$C1091,'SKT LİSTESİ'!$F:$S,9,0)))</f>
        <v/>
      </c>
      <c r="I1091" s="132" t="str">
        <f ca="1">IFERROR(IF($C1091="","",VLOOKUP(FİLTRE!$C1091,'SKT LİSTESİ'!$F:$S,10,0)),"")</f>
        <v/>
      </c>
      <c r="J1091" s="133" t="str">
        <f ca="1">IFERROR(IF($C1091="","",VLOOKUP(FİLTRE!$C1091,'SKT LİSTESİ'!$F:$S,11,0)),"")</f>
        <v/>
      </c>
      <c r="K1091" s="134" t="str">
        <f ca="1">IFERROR(IF($C1091="","",VLOOKUP(FİLTRE!$C1091,'SKT LİSTESİ'!$F:$S,12,0)),"")</f>
        <v/>
      </c>
      <c r="L1091" s="134" t="str">
        <f ca="1">IFERROR(IF($C1091="","",VLOOKUP(FİLTRE!$C1091,'SKT LİSTESİ'!$F:$S,13,0)),"")</f>
        <v/>
      </c>
      <c r="M1091" s="135" t="str">
        <f ca="1">IFERROR(IF($C1091="","",VLOOKUP(FİLTRE!$C1091,'SKT LİSTESİ'!$F:$AJ,14,0)),"")</f>
        <v/>
      </c>
      <c r="N1091" s="31" t="str">
        <f ca="1">IFERROR(IF($C1091="","",VLOOKUP(FİLTRE!$C1091,'SKT LİSTESİ'!$F:$AJ,22,0)),"")</f>
        <v/>
      </c>
      <c r="O1091" s="136" t="str">
        <f ca="1">IFERROR(IF($C1091="","",VLOOKUP(FİLTRE!$C1091,'SKT LİSTESİ'!$F:$AJ,23,0)),"")</f>
        <v/>
      </c>
      <c r="P1091" s="31"/>
      <c r="Q1091" s="31"/>
      <c r="R1091" s="137" t="str">
        <f ca="1">(IFERROR(IF($C1091="","",VLOOKUP(FİLTRE!$C1091,'SKT LİSTESİ'!$F:$AJ,15,0)),""))</f>
        <v/>
      </c>
      <c r="S1091" s="138" t="str">
        <f ca="1">IFERROR(IF($C1091="","",VLOOKUP(FİLTRE!$C1091,'SKT LİSTESİ'!$F:$AJ,16,0)),"")</f>
        <v/>
      </c>
      <c r="AF1091" s="179" t="str">
        <f t="shared" ca="1" si="66"/>
        <v/>
      </c>
      <c r="AG1091" s="179">
        <f t="shared" ca="1" si="67"/>
        <v>0</v>
      </c>
      <c r="AH1091" s="179">
        <f t="shared" ca="1" si="68"/>
        <v>0</v>
      </c>
    </row>
    <row r="1092" spans="2:34" ht="15.75" x14ac:dyDescent="0.25">
      <c r="B1092">
        <f t="shared" ca="1" si="65"/>
        <v>1080</v>
      </c>
      <c r="C1092" t="str">
        <f ca="1">IFERROR(VLOOKUP(B1092,'SKT LİSTESİ'!F:F,1,0),"")</f>
        <v/>
      </c>
      <c r="E1092" s="128" t="str">
        <f ca="1">IFERROR(IF($C1092="","",VLOOKUP(FİLTRE!$C1092,'SKT LİSTESİ'!$F:$S,5,0)),"")</f>
        <v/>
      </c>
      <c r="F1092" s="129" t="str">
        <f ca="1">IFERROR(IF($C1092="","",VLOOKUP(FİLTRE!$C1092,'SKT LİSTESİ'!$F:$S,7,0)),"")</f>
        <v/>
      </c>
      <c r="G1092" s="130" t="str">
        <f ca="1">IFERROR(IF($C1092="","",VLOOKUP(FİLTRE!$C1092,'SKT LİSTESİ'!$F:$S,8,0)),"")</f>
        <v/>
      </c>
      <c r="H1092" s="131" t="str">
        <f ca="1">IF(E1092="","",IF($C1092="","",VLOOKUP(FİLTRE!$C1092,'SKT LİSTESİ'!$F:$S,9,0)))</f>
        <v/>
      </c>
      <c r="I1092" s="132" t="str">
        <f ca="1">IFERROR(IF($C1092="","",VLOOKUP(FİLTRE!$C1092,'SKT LİSTESİ'!$F:$S,10,0)),"")</f>
        <v/>
      </c>
      <c r="J1092" s="133" t="str">
        <f ca="1">IFERROR(IF($C1092="","",VLOOKUP(FİLTRE!$C1092,'SKT LİSTESİ'!$F:$S,11,0)),"")</f>
        <v/>
      </c>
      <c r="K1092" s="134" t="str">
        <f ca="1">IFERROR(IF($C1092="","",VLOOKUP(FİLTRE!$C1092,'SKT LİSTESİ'!$F:$S,12,0)),"")</f>
        <v/>
      </c>
      <c r="L1092" s="134" t="str">
        <f ca="1">IFERROR(IF($C1092="","",VLOOKUP(FİLTRE!$C1092,'SKT LİSTESİ'!$F:$S,13,0)),"")</f>
        <v/>
      </c>
      <c r="M1092" s="135" t="str">
        <f ca="1">IFERROR(IF($C1092="","",VLOOKUP(FİLTRE!$C1092,'SKT LİSTESİ'!$F:$AJ,14,0)),"")</f>
        <v/>
      </c>
      <c r="N1092" s="31" t="str">
        <f ca="1">IFERROR(IF($C1092="","",VLOOKUP(FİLTRE!$C1092,'SKT LİSTESİ'!$F:$AJ,22,0)),"")</f>
        <v/>
      </c>
      <c r="O1092" s="136" t="str">
        <f ca="1">IFERROR(IF($C1092="","",VLOOKUP(FİLTRE!$C1092,'SKT LİSTESİ'!$F:$AJ,23,0)),"")</f>
        <v/>
      </c>
      <c r="P1092" s="31"/>
      <c r="Q1092" s="31"/>
      <c r="R1092" s="137" t="str">
        <f ca="1">(IFERROR(IF($C1092="","",VLOOKUP(FİLTRE!$C1092,'SKT LİSTESİ'!$F:$AJ,15,0)),""))</f>
        <v/>
      </c>
      <c r="S1092" s="138" t="str">
        <f ca="1">IFERROR(IF($C1092="","",VLOOKUP(FİLTRE!$C1092,'SKT LİSTESİ'!$F:$AJ,16,0)),"")</f>
        <v/>
      </c>
      <c r="AF1092" s="179" t="str">
        <f t="shared" ca="1" si="66"/>
        <v/>
      </c>
      <c r="AG1092" s="179">
        <f t="shared" ca="1" si="67"/>
        <v>0</v>
      </c>
      <c r="AH1092" s="179">
        <f t="shared" ca="1" si="68"/>
        <v>0</v>
      </c>
    </row>
    <row r="1093" spans="2:34" ht="15.75" x14ac:dyDescent="0.25">
      <c r="B1093">
        <f t="shared" ca="1" si="65"/>
        <v>1081</v>
      </c>
      <c r="C1093" t="str">
        <f ca="1">IFERROR(VLOOKUP(B1093,'SKT LİSTESİ'!F:F,1,0),"")</f>
        <v/>
      </c>
      <c r="E1093" s="128" t="str">
        <f ca="1">IFERROR(IF($C1093="","",VLOOKUP(FİLTRE!$C1093,'SKT LİSTESİ'!$F:$S,5,0)),"")</f>
        <v/>
      </c>
      <c r="F1093" s="129" t="str">
        <f ca="1">IFERROR(IF($C1093="","",VLOOKUP(FİLTRE!$C1093,'SKT LİSTESİ'!$F:$S,7,0)),"")</f>
        <v/>
      </c>
      <c r="G1093" s="130" t="str">
        <f ca="1">IFERROR(IF($C1093="","",VLOOKUP(FİLTRE!$C1093,'SKT LİSTESİ'!$F:$S,8,0)),"")</f>
        <v/>
      </c>
      <c r="H1093" s="131" t="str">
        <f ca="1">IF(E1093="","",IF($C1093="","",VLOOKUP(FİLTRE!$C1093,'SKT LİSTESİ'!$F:$S,9,0)))</f>
        <v/>
      </c>
      <c r="I1093" s="132" t="str">
        <f ca="1">IFERROR(IF($C1093="","",VLOOKUP(FİLTRE!$C1093,'SKT LİSTESİ'!$F:$S,10,0)),"")</f>
        <v/>
      </c>
      <c r="J1093" s="133" t="str">
        <f ca="1">IFERROR(IF($C1093="","",VLOOKUP(FİLTRE!$C1093,'SKT LİSTESİ'!$F:$S,11,0)),"")</f>
        <v/>
      </c>
      <c r="K1093" s="134" t="str">
        <f ca="1">IFERROR(IF($C1093="","",VLOOKUP(FİLTRE!$C1093,'SKT LİSTESİ'!$F:$S,12,0)),"")</f>
        <v/>
      </c>
      <c r="L1093" s="134" t="str">
        <f ca="1">IFERROR(IF($C1093="","",VLOOKUP(FİLTRE!$C1093,'SKT LİSTESİ'!$F:$S,13,0)),"")</f>
        <v/>
      </c>
      <c r="M1093" s="135" t="str">
        <f ca="1">IFERROR(IF($C1093="","",VLOOKUP(FİLTRE!$C1093,'SKT LİSTESİ'!$F:$AJ,14,0)),"")</f>
        <v/>
      </c>
      <c r="N1093" s="31" t="str">
        <f ca="1">IFERROR(IF($C1093="","",VLOOKUP(FİLTRE!$C1093,'SKT LİSTESİ'!$F:$AJ,22,0)),"")</f>
        <v/>
      </c>
      <c r="O1093" s="136" t="str">
        <f ca="1">IFERROR(IF($C1093="","",VLOOKUP(FİLTRE!$C1093,'SKT LİSTESİ'!$F:$AJ,23,0)),"")</f>
        <v/>
      </c>
      <c r="P1093" s="31"/>
      <c r="Q1093" s="31"/>
      <c r="R1093" s="137" t="str">
        <f ca="1">(IFERROR(IF($C1093="","",VLOOKUP(FİLTRE!$C1093,'SKT LİSTESİ'!$F:$AJ,15,0)),""))</f>
        <v/>
      </c>
      <c r="S1093" s="138" t="str">
        <f ca="1">IFERROR(IF($C1093="","",VLOOKUP(FİLTRE!$C1093,'SKT LİSTESİ'!$F:$AJ,16,0)),"")</f>
        <v/>
      </c>
      <c r="AF1093" s="179" t="str">
        <f t="shared" ca="1" si="66"/>
        <v/>
      </c>
      <c r="AG1093" s="179">
        <f t="shared" ca="1" si="67"/>
        <v>0</v>
      </c>
      <c r="AH1093" s="179">
        <f t="shared" ca="1" si="68"/>
        <v>0</v>
      </c>
    </row>
    <row r="1094" spans="2:34" ht="15.75" x14ac:dyDescent="0.25">
      <c r="B1094">
        <f t="shared" ca="1" si="65"/>
        <v>1082</v>
      </c>
      <c r="C1094" t="str">
        <f ca="1">IFERROR(VLOOKUP(B1094,'SKT LİSTESİ'!F:F,1,0),"")</f>
        <v/>
      </c>
      <c r="E1094" s="128" t="str">
        <f ca="1">IFERROR(IF($C1094="","",VLOOKUP(FİLTRE!$C1094,'SKT LİSTESİ'!$F:$S,5,0)),"")</f>
        <v/>
      </c>
      <c r="F1094" s="129" t="str">
        <f ca="1">IFERROR(IF($C1094="","",VLOOKUP(FİLTRE!$C1094,'SKT LİSTESİ'!$F:$S,7,0)),"")</f>
        <v/>
      </c>
      <c r="G1094" s="130" t="str">
        <f ca="1">IFERROR(IF($C1094="","",VLOOKUP(FİLTRE!$C1094,'SKT LİSTESİ'!$F:$S,8,0)),"")</f>
        <v/>
      </c>
      <c r="H1094" s="131" t="str">
        <f ca="1">IF(E1094="","",IF($C1094="","",VLOOKUP(FİLTRE!$C1094,'SKT LİSTESİ'!$F:$S,9,0)))</f>
        <v/>
      </c>
      <c r="I1094" s="132" t="str">
        <f ca="1">IFERROR(IF($C1094="","",VLOOKUP(FİLTRE!$C1094,'SKT LİSTESİ'!$F:$S,10,0)),"")</f>
        <v/>
      </c>
      <c r="J1094" s="133" t="str">
        <f ca="1">IFERROR(IF($C1094="","",VLOOKUP(FİLTRE!$C1094,'SKT LİSTESİ'!$F:$S,11,0)),"")</f>
        <v/>
      </c>
      <c r="K1094" s="134" t="str">
        <f ca="1">IFERROR(IF($C1094="","",VLOOKUP(FİLTRE!$C1094,'SKT LİSTESİ'!$F:$S,12,0)),"")</f>
        <v/>
      </c>
      <c r="L1094" s="134" t="str">
        <f ca="1">IFERROR(IF($C1094="","",VLOOKUP(FİLTRE!$C1094,'SKT LİSTESİ'!$F:$S,13,0)),"")</f>
        <v/>
      </c>
      <c r="M1094" s="135" t="str">
        <f ca="1">IFERROR(IF($C1094="","",VLOOKUP(FİLTRE!$C1094,'SKT LİSTESİ'!$F:$AJ,14,0)),"")</f>
        <v/>
      </c>
      <c r="N1094" s="31" t="str">
        <f ca="1">IFERROR(IF($C1094="","",VLOOKUP(FİLTRE!$C1094,'SKT LİSTESİ'!$F:$AJ,22,0)),"")</f>
        <v/>
      </c>
      <c r="O1094" s="136" t="str">
        <f ca="1">IFERROR(IF($C1094="","",VLOOKUP(FİLTRE!$C1094,'SKT LİSTESİ'!$F:$AJ,23,0)),"")</f>
        <v/>
      </c>
      <c r="P1094" s="31"/>
      <c r="Q1094" s="31"/>
      <c r="R1094" s="137" t="str">
        <f ca="1">(IFERROR(IF($C1094="","",VLOOKUP(FİLTRE!$C1094,'SKT LİSTESİ'!$F:$AJ,15,0)),""))</f>
        <v/>
      </c>
      <c r="S1094" s="138" t="str">
        <f ca="1">IFERROR(IF($C1094="","",VLOOKUP(FİLTRE!$C1094,'SKT LİSTESİ'!$F:$AJ,16,0)),"")</f>
        <v/>
      </c>
      <c r="AF1094" s="179" t="str">
        <f t="shared" ca="1" si="66"/>
        <v/>
      </c>
      <c r="AG1094" s="179">
        <f t="shared" ca="1" si="67"/>
        <v>0</v>
      </c>
      <c r="AH1094" s="179">
        <f t="shared" ca="1" si="68"/>
        <v>0</v>
      </c>
    </row>
    <row r="1095" spans="2:34" ht="15.75" x14ac:dyDescent="0.25">
      <c r="B1095">
        <f t="shared" ca="1" si="65"/>
        <v>1083</v>
      </c>
      <c r="C1095" t="str">
        <f ca="1">IFERROR(VLOOKUP(B1095,'SKT LİSTESİ'!F:F,1,0),"")</f>
        <v/>
      </c>
      <c r="E1095" s="128" t="str">
        <f ca="1">IFERROR(IF($C1095="","",VLOOKUP(FİLTRE!$C1095,'SKT LİSTESİ'!$F:$S,5,0)),"")</f>
        <v/>
      </c>
      <c r="F1095" s="129" t="str">
        <f ca="1">IFERROR(IF($C1095="","",VLOOKUP(FİLTRE!$C1095,'SKT LİSTESİ'!$F:$S,7,0)),"")</f>
        <v/>
      </c>
      <c r="G1095" s="130" t="str">
        <f ca="1">IFERROR(IF($C1095="","",VLOOKUP(FİLTRE!$C1095,'SKT LİSTESİ'!$F:$S,8,0)),"")</f>
        <v/>
      </c>
      <c r="H1095" s="131" t="str">
        <f ca="1">IF(E1095="","",IF($C1095="","",VLOOKUP(FİLTRE!$C1095,'SKT LİSTESİ'!$F:$S,9,0)))</f>
        <v/>
      </c>
      <c r="I1095" s="132" t="str">
        <f ca="1">IFERROR(IF($C1095="","",VLOOKUP(FİLTRE!$C1095,'SKT LİSTESİ'!$F:$S,10,0)),"")</f>
        <v/>
      </c>
      <c r="J1095" s="133" t="str">
        <f ca="1">IFERROR(IF($C1095="","",VLOOKUP(FİLTRE!$C1095,'SKT LİSTESİ'!$F:$S,11,0)),"")</f>
        <v/>
      </c>
      <c r="K1095" s="134" t="str">
        <f ca="1">IFERROR(IF($C1095="","",VLOOKUP(FİLTRE!$C1095,'SKT LİSTESİ'!$F:$S,12,0)),"")</f>
        <v/>
      </c>
      <c r="L1095" s="134" t="str">
        <f ca="1">IFERROR(IF($C1095="","",VLOOKUP(FİLTRE!$C1095,'SKT LİSTESİ'!$F:$S,13,0)),"")</f>
        <v/>
      </c>
      <c r="M1095" s="135" t="str">
        <f ca="1">IFERROR(IF($C1095="","",VLOOKUP(FİLTRE!$C1095,'SKT LİSTESİ'!$F:$AJ,14,0)),"")</f>
        <v/>
      </c>
      <c r="N1095" s="31" t="str">
        <f ca="1">IFERROR(IF($C1095="","",VLOOKUP(FİLTRE!$C1095,'SKT LİSTESİ'!$F:$AJ,22,0)),"")</f>
        <v/>
      </c>
      <c r="O1095" s="136" t="str">
        <f ca="1">IFERROR(IF($C1095="","",VLOOKUP(FİLTRE!$C1095,'SKT LİSTESİ'!$F:$AJ,23,0)),"")</f>
        <v/>
      </c>
      <c r="P1095" s="31"/>
      <c r="Q1095" s="31"/>
      <c r="R1095" s="137" t="str">
        <f ca="1">(IFERROR(IF($C1095="","",VLOOKUP(FİLTRE!$C1095,'SKT LİSTESİ'!$F:$AJ,15,0)),""))</f>
        <v/>
      </c>
      <c r="S1095" s="138" t="str">
        <f ca="1">IFERROR(IF($C1095="","",VLOOKUP(FİLTRE!$C1095,'SKT LİSTESİ'!$F:$AJ,16,0)),"")</f>
        <v/>
      </c>
      <c r="AF1095" s="179" t="str">
        <f t="shared" ca="1" si="66"/>
        <v/>
      </c>
      <c r="AG1095" s="179">
        <f t="shared" ca="1" si="67"/>
        <v>0</v>
      </c>
      <c r="AH1095" s="179">
        <f t="shared" ca="1" si="68"/>
        <v>0</v>
      </c>
    </row>
    <row r="1096" spans="2:34" ht="15.75" x14ac:dyDescent="0.25">
      <c r="B1096">
        <f t="shared" ca="1" si="65"/>
        <v>1084</v>
      </c>
      <c r="C1096" t="str">
        <f ca="1">IFERROR(VLOOKUP(B1096,'SKT LİSTESİ'!F:F,1,0),"")</f>
        <v/>
      </c>
      <c r="E1096" s="128" t="str">
        <f ca="1">IFERROR(IF($C1096="","",VLOOKUP(FİLTRE!$C1096,'SKT LİSTESİ'!$F:$S,5,0)),"")</f>
        <v/>
      </c>
      <c r="F1096" s="129" t="str">
        <f ca="1">IFERROR(IF($C1096="","",VLOOKUP(FİLTRE!$C1096,'SKT LİSTESİ'!$F:$S,7,0)),"")</f>
        <v/>
      </c>
      <c r="G1096" s="130" t="str">
        <f ca="1">IFERROR(IF($C1096="","",VLOOKUP(FİLTRE!$C1096,'SKT LİSTESİ'!$F:$S,8,0)),"")</f>
        <v/>
      </c>
      <c r="H1096" s="131" t="str">
        <f ca="1">IF(E1096="","",IF($C1096="","",VLOOKUP(FİLTRE!$C1096,'SKT LİSTESİ'!$F:$S,9,0)))</f>
        <v/>
      </c>
      <c r="I1096" s="132" t="str">
        <f ca="1">IFERROR(IF($C1096="","",VLOOKUP(FİLTRE!$C1096,'SKT LİSTESİ'!$F:$S,10,0)),"")</f>
        <v/>
      </c>
      <c r="J1096" s="133" t="str">
        <f ca="1">IFERROR(IF($C1096="","",VLOOKUP(FİLTRE!$C1096,'SKT LİSTESİ'!$F:$S,11,0)),"")</f>
        <v/>
      </c>
      <c r="K1096" s="134" t="str">
        <f ca="1">IFERROR(IF($C1096="","",VLOOKUP(FİLTRE!$C1096,'SKT LİSTESİ'!$F:$S,12,0)),"")</f>
        <v/>
      </c>
      <c r="L1096" s="134" t="str">
        <f ca="1">IFERROR(IF($C1096="","",VLOOKUP(FİLTRE!$C1096,'SKT LİSTESİ'!$F:$S,13,0)),"")</f>
        <v/>
      </c>
      <c r="M1096" s="135" t="str">
        <f ca="1">IFERROR(IF($C1096="","",VLOOKUP(FİLTRE!$C1096,'SKT LİSTESİ'!$F:$AJ,14,0)),"")</f>
        <v/>
      </c>
      <c r="N1096" s="31" t="str">
        <f ca="1">IFERROR(IF($C1096="","",VLOOKUP(FİLTRE!$C1096,'SKT LİSTESİ'!$F:$AJ,22,0)),"")</f>
        <v/>
      </c>
      <c r="O1096" s="136" t="str">
        <f ca="1">IFERROR(IF($C1096="","",VLOOKUP(FİLTRE!$C1096,'SKT LİSTESİ'!$F:$AJ,23,0)),"")</f>
        <v/>
      </c>
      <c r="P1096" s="31"/>
      <c r="Q1096" s="31"/>
      <c r="R1096" s="137" t="str">
        <f ca="1">(IFERROR(IF($C1096="","",VLOOKUP(FİLTRE!$C1096,'SKT LİSTESİ'!$F:$AJ,15,0)),""))</f>
        <v/>
      </c>
      <c r="S1096" s="138" t="str">
        <f ca="1">IFERROR(IF($C1096="","",VLOOKUP(FİLTRE!$C1096,'SKT LİSTESİ'!$F:$AJ,16,0)),"")</f>
        <v/>
      </c>
      <c r="AF1096" s="179" t="str">
        <f t="shared" ca="1" si="66"/>
        <v/>
      </c>
      <c r="AG1096" s="179">
        <f t="shared" ca="1" si="67"/>
        <v>0</v>
      </c>
      <c r="AH1096" s="179">
        <f t="shared" ca="1" si="68"/>
        <v>0</v>
      </c>
    </row>
    <row r="1097" spans="2:34" ht="15.75" x14ac:dyDescent="0.25">
      <c r="B1097">
        <f t="shared" ca="1" si="65"/>
        <v>1085</v>
      </c>
      <c r="C1097" t="str">
        <f ca="1">IFERROR(VLOOKUP(B1097,'SKT LİSTESİ'!F:F,1,0),"")</f>
        <v/>
      </c>
      <c r="E1097" s="128" t="str">
        <f ca="1">IFERROR(IF($C1097="","",VLOOKUP(FİLTRE!$C1097,'SKT LİSTESİ'!$F:$S,5,0)),"")</f>
        <v/>
      </c>
      <c r="F1097" s="129" t="str">
        <f ca="1">IFERROR(IF($C1097="","",VLOOKUP(FİLTRE!$C1097,'SKT LİSTESİ'!$F:$S,7,0)),"")</f>
        <v/>
      </c>
      <c r="G1097" s="130" t="str">
        <f ca="1">IFERROR(IF($C1097="","",VLOOKUP(FİLTRE!$C1097,'SKT LİSTESİ'!$F:$S,8,0)),"")</f>
        <v/>
      </c>
      <c r="H1097" s="131" t="str">
        <f ca="1">IF(E1097="","",IF($C1097="","",VLOOKUP(FİLTRE!$C1097,'SKT LİSTESİ'!$F:$S,9,0)))</f>
        <v/>
      </c>
      <c r="I1097" s="132" t="str">
        <f ca="1">IFERROR(IF($C1097="","",VLOOKUP(FİLTRE!$C1097,'SKT LİSTESİ'!$F:$S,10,0)),"")</f>
        <v/>
      </c>
      <c r="J1097" s="133" t="str">
        <f ca="1">IFERROR(IF($C1097="","",VLOOKUP(FİLTRE!$C1097,'SKT LİSTESİ'!$F:$S,11,0)),"")</f>
        <v/>
      </c>
      <c r="K1097" s="134" t="str">
        <f ca="1">IFERROR(IF($C1097="","",VLOOKUP(FİLTRE!$C1097,'SKT LİSTESİ'!$F:$S,12,0)),"")</f>
        <v/>
      </c>
      <c r="L1097" s="134" t="str">
        <f ca="1">IFERROR(IF($C1097="","",VLOOKUP(FİLTRE!$C1097,'SKT LİSTESİ'!$F:$S,13,0)),"")</f>
        <v/>
      </c>
      <c r="M1097" s="135" t="str">
        <f ca="1">IFERROR(IF($C1097="","",VLOOKUP(FİLTRE!$C1097,'SKT LİSTESİ'!$F:$AJ,14,0)),"")</f>
        <v/>
      </c>
      <c r="N1097" s="31" t="str">
        <f ca="1">IFERROR(IF($C1097="","",VLOOKUP(FİLTRE!$C1097,'SKT LİSTESİ'!$F:$AJ,22,0)),"")</f>
        <v/>
      </c>
      <c r="O1097" s="136" t="str">
        <f ca="1">IFERROR(IF($C1097="","",VLOOKUP(FİLTRE!$C1097,'SKT LİSTESİ'!$F:$AJ,23,0)),"")</f>
        <v/>
      </c>
      <c r="P1097" s="31"/>
      <c r="Q1097" s="31"/>
      <c r="R1097" s="137" t="str">
        <f ca="1">(IFERROR(IF($C1097="","",VLOOKUP(FİLTRE!$C1097,'SKT LİSTESİ'!$F:$AJ,15,0)),""))</f>
        <v/>
      </c>
      <c r="S1097" s="138" t="str">
        <f ca="1">IFERROR(IF($C1097="","",VLOOKUP(FİLTRE!$C1097,'SKT LİSTESİ'!$F:$AJ,16,0)),"")</f>
        <v/>
      </c>
      <c r="AF1097" s="179" t="str">
        <f t="shared" ca="1" si="66"/>
        <v/>
      </c>
      <c r="AG1097" s="179">
        <f t="shared" ca="1" si="67"/>
        <v>0</v>
      </c>
      <c r="AH1097" s="179">
        <f t="shared" ca="1" si="68"/>
        <v>0</v>
      </c>
    </row>
    <row r="1098" spans="2:34" ht="15.75" x14ac:dyDescent="0.25">
      <c r="B1098">
        <f t="shared" ca="1" si="65"/>
        <v>1086</v>
      </c>
      <c r="C1098" t="str">
        <f ca="1">IFERROR(VLOOKUP(B1098,'SKT LİSTESİ'!F:F,1,0),"")</f>
        <v/>
      </c>
      <c r="E1098" s="128" t="str">
        <f ca="1">IFERROR(IF($C1098="","",VLOOKUP(FİLTRE!$C1098,'SKT LİSTESİ'!$F:$S,5,0)),"")</f>
        <v/>
      </c>
      <c r="F1098" s="129" t="str">
        <f ca="1">IFERROR(IF($C1098="","",VLOOKUP(FİLTRE!$C1098,'SKT LİSTESİ'!$F:$S,7,0)),"")</f>
        <v/>
      </c>
      <c r="G1098" s="130" t="str">
        <f ca="1">IFERROR(IF($C1098="","",VLOOKUP(FİLTRE!$C1098,'SKT LİSTESİ'!$F:$S,8,0)),"")</f>
        <v/>
      </c>
      <c r="H1098" s="131" t="str">
        <f ca="1">IF(E1098="","",IF($C1098="","",VLOOKUP(FİLTRE!$C1098,'SKT LİSTESİ'!$F:$S,9,0)))</f>
        <v/>
      </c>
      <c r="I1098" s="132" t="str">
        <f ca="1">IFERROR(IF($C1098="","",VLOOKUP(FİLTRE!$C1098,'SKT LİSTESİ'!$F:$S,10,0)),"")</f>
        <v/>
      </c>
      <c r="J1098" s="133" t="str">
        <f ca="1">IFERROR(IF($C1098="","",VLOOKUP(FİLTRE!$C1098,'SKT LİSTESİ'!$F:$S,11,0)),"")</f>
        <v/>
      </c>
      <c r="K1098" s="134" t="str">
        <f ca="1">IFERROR(IF($C1098="","",VLOOKUP(FİLTRE!$C1098,'SKT LİSTESİ'!$F:$S,12,0)),"")</f>
        <v/>
      </c>
      <c r="L1098" s="134" t="str">
        <f ca="1">IFERROR(IF($C1098="","",VLOOKUP(FİLTRE!$C1098,'SKT LİSTESİ'!$F:$S,13,0)),"")</f>
        <v/>
      </c>
      <c r="M1098" s="135" t="str">
        <f ca="1">IFERROR(IF($C1098="","",VLOOKUP(FİLTRE!$C1098,'SKT LİSTESİ'!$F:$AJ,14,0)),"")</f>
        <v/>
      </c>
      <c r="N1098" s="31" t="str">
        <f ca="1">IFERROR(IF($C1098="","",VLOOKUP(FİLTRE!$C1098,'SKT LİSTESİ'!$F:$AJ,22,0)),"")</f>
        <v/>
      </c>
      <c r="O1098" s="136" t="str">
        <f ca="1">IFERROR(IF($C1098="","",VLOOKUP(FİLTRE!$C1098,'SKT LİSTESİ'!$F:$AJ,23,0)),"")</f>
        <v/>
      </c>
      <c r="P1098" s="31"/>
      <c r="Q1098" s="31"/>
      <c r="R1098" s="137" t="str">
        <f ca="1">(IFERROR(IF($C1098="","",VLOOKUP(FİLTRE!$C1098,'SKT LİSTESİ'!$F:$AJ,15,0)),""))</f>
        <v/>
      </c>
      <c r="S1098" s="138" t="str">
        <f ca="1">IFERROR(IF($C1098="","",VLOOKUP(FİLTRE!$C1098,'SKT LİSTESİ'!$F:$AJ,16,0)),"")</f>
        <v/>
      </c>
      <c r="AF1098" s="179" t="str">
        <f t="shared" ca="1" si="66"/>
        <v/>
      </c>
      <c r="AG1098" s="179">
        <f t="shared" ca="1" si="67"/>
        <v>0</v>
      </c>
      <c r="AH1098" s="179">
        <f t="shared" ca="1" si="68"/>
        <v>0</v>
      </c>
    </row>
    <row r="1099" spans="2:34" ht="15.75" x14ac:dyDescent="0.25">
      <c r="B1099">
        <f t="shared" ca="1" si="65"/>
        <v>1087</v>
      </c>
      <c r="C1099" t="str">
        <f ca="1">IFERROR(VLOOKUP(B1099,'SKT LİSTESİ'!F:F,1,0),"")</f>
        <v/>
      </c>
      <c r="E1099" s="128" t="str">
        <f ca="1">IFERROR(IF($C1099="","",VLOOKUP(FİLTRE!$C1099,'SKT LİSTESİ'!$F:$S,5,0)),"")</f>
        <v/>
      </c>
      <c r="F1099" s="129" t="str">
        <f ca="1">IFERROR(IF($C1099="","",VLOOKUP(FİLTRE!$C1099,'SKT LİSTESİ'!$F:$S,7,0)),"")</f>
        <v/>
      </c>
      <c r="G1099" s="130" t="str">
        <f ca="1">IFERROR(IF($C1099="","",VLOOKUP(FİLTRE!$C1099,'SKT LİSTESİ'!$F:$S,8,0)),"")</f>
        <v/>
      </c>
      <c r="H1099" s="131" t="str">
        <f ca="1">IF(E1099="","",IF($C1099="","",VLOOKUP(FİLTRE!$C1099,'SKT LİSTESİ'!$F:$S,9,0)))</f>
        <v/>
      </c>
      <c r="I1099" s="132" t="str">
        <f ca="1">IFERROR(IF($C1099="","",VLOOKUP(FİLTRE!$C1099,'SKT LİSTESİ'!$F:$S,10,0)),"")</f>
        <v/>
      </c>
      <c r="J1099" s="133" t="str">
        <f ca="1">IFERROR(IF($C1099="","",VLOOKUP(FİLTRE!$C1099,'SKT LİSTESİ'!$F:$S,11,0)),"")</f>
        <v/>
      </c>
      <c r="K1099" s="134" t="str">
        <f ca="1">IFERROR(IF($C1099="","",VLOOKUP(FİLTRE!$C1099,'SKT LİSTESİ'!$F:$S,12,0)),"")</f>
        <v/>
      </c>
      <c r="L1099" s="134" t="str">
        <f ca="1">IFERROR(IF($C1099="","",VLOOKUP(FİLTRE!$C1099,'SKT LİSTESİ'!$F:$S,13,0)),"")</f>
        <v/>
      </c>
      <c r="M1099" s="135" t="str">
        <f ca="1">IFERROR(IF($C1099="","",VLOOKUP(FİLTRE!$C1099,'SKT LİSTESİ'!$F:$AJ,14,0)),"")</f>
        <v/>
      </c>
      <c r="N1099" s="31" t="str">
        <f ca="1">IFERROR(IF($C1099="","",VLOOKUP(FİLTRE!$C1099,'SKT LİSTESİ'!$F:$AJ,22,0)),"")</f>
        <v/>
      </c>
      <c r="O1099" s="136" t="str">
        <f ca="1">IFERROR(IF($C1099="","",VLOOKUP(FİLTRE!$C1099,'SKT LİSTESİ'!$F:$AJ,23,0)),"")</f>
        <v/>
      </c>
      <c r="P1099" s="31"/>
      <c r="Q1099" s="31"/>
      <c r="R1099" s="137" t="str">
        <f ca="1">(IFERROR(IF($C1099="","",VLOOKUP(FİLTRE!$C1099,'SKT LİSTESİ'!$F:$AJ,15,0)),""))</f>
        <v/>
      </c>
      <c r="S1099" s="138" t="str">
        <f ca="1">IFERROR(IF($C1099="","",VLOOKUP(FİLTRE!$C1099,'SKT LİSTESİ'!$F:$AJ,16,0)),"")</f>
        <v/>
      </c>
      <c r="AF1099" s="179" t="str">
        <f t="shared" ca="1" si="66"/>
        <v/>
      </c>
      <c r="AG1099" s="179">
        <f t="shared" ca="1" si="67"/>
        <v>0</v>
      </c>
      <c r="AH1099" s="179">
        <f t="shared" ca="1" si="68"/>
        <v>0</v>
      </c>
    </row>
    <row r="1100" spans="2:34" ht="15.75" x14ac:dyDescent="0.25">
      <c r="B1100">
        <f t="shared" ca="1" si="65"/>
        <v>1088</v>
      </c>
      <c r="C1100" t="str">
        <f ca="1">IFERROR(VLOOKUP(B1100,'SKT LİSTESİ'!F:F,1,0),"")</f>
        <v/>
      </c>
      <c r="E1100" s="128" t="str">
        <f ca="1">IFERROR(IF($C1100="","",VLOOKUP(FİLTRE!$C1100,'SKT LİSTESİ'!$F:$S,5,0)),"")</f>
        <v/>
      </c>
      <c r="F1100" s="129" t="str">
        <f ca="1">IFERROR(IF($C1100="","",VLOOKUP(FİLTRE!$C1100,'SKT LİSTESİ'!$F:$S,7,0)),"")</f>
        <v/>
      </c>
      <c r="G1100" s="130" t="str">
        <f ca="1">IFERROR(IF($C1100="","",VLOOKUP(FİLTRE!$C1100,'SKT LİSTESİ'!$F:$S,8,0)),"")</f>
        <v/>
      </c>
      <c r="H1100" s="131" t="str">
        <f ca="1">IF(E1100="","",IF($C1100="","",VLOOKUP(FİLTRE!$C1100,'SKT LİSTESİ'!$F:$S,9,0)))</f>
        <v/>
      </c>
      <c r="I1100" s="132" t="str">
        <f ca="1">IFERROR(IF($C1100="","",VLOOKUP(FİLTRE!$C1100,'SKT LİSTESİ'!$F:$S,10,0)),"")</f>
        <v/>
      </c>
      <c r="J1100" s="133" t="str">
        <f ca="1">IFERROR(IF($C1100="","",VLOOKUP(FİLTRE!$C1100,'SKT LİSTESİ'!$F:$S,11,0)),"")</f>
        <v/>
      </c>
      <c r="K1100" s="134" t="str">
        <f ca="1">IFERROR(IF($C1100="","",VLOOKUP(FİLTRE!$C1100,'SKT LİSTESİ'!$F:$S,12,0)),"")</f>
        <v/>
      </c>
      <c r="L1100" s="134" t="str">
        <f ca="1">IFERROR(IF($C1100="","",VLOOKUP(FİLTRE!$C1100,'SKT LİSTESİ'!$F:$S,13,0)),"")</f>
        <v/>
      </c>
      <c r="M1100" s="135" t="str">
        <f ca="1">IFERROR(IF($C1100="","",VLOOKUP(FİLTRE!$C1100,'SKT LİSTESİ'!$F:$AJ,14,0)),"")</f>
        <v/>
      </c>
      <c r="N1100" s="31" t="str">
        <f ca="1">IFERROR(IF($C1100="","",VLOOKUP(FİLTRE!$C1100,'SKT LİSTESİ'!$F:$AJ,22,0)),"")</f>
        <v/>
      </c>
      <c r="O1100" s="136" t="str">
        <f ca="1">IFERROR(IF($C1100="","",VLOOKUP(FİLTRE!$C1100,'SKT LİSTESİ'!$F:$AJ,23,0)),"")</f>
        <v/>
      </c>
      <c r="P1100" s="31"/>
      <c r="Q1100" s="31"/>
      <c r="R1100" s="137" t="str">
        <f ca="1">(IFERROR(IF($C1100="","",VLOOKUP(FİLTRE!$C1100,'SKT LİSTESİ'!$F:$AJ,15,0)),""))</f>
        <v/>
      </c>
      <c r="S1100" s="138" t="str">
        <f ca="1">IFERROR(IF($C1100="","",VLOOKUP(FİLTRE!$C1100,'SKT LİSTESİ'!$F:$AJ,16,0)),"")</f>
        <v/>
      </c>
      <c r="AF1100" s="179" t="str">
        <f t="shared" ca="1" si="66"/>
        <v/>
      </c>
      <c r="AG1100" s="179">
        <f t="shared" ca="1" si="67"/>
        <v>0</v>
      </c>
      <c r="AH1100" s="179">
        <f t="shared" ca="1" si="68"/>
        <v>0</v>
      </c>
    </row>
    <row r="1101" spans="2:34" ht="15.75" x14ac:dyDescent="0.25">
      <c r="B1101">
        <f t="shared" ca="1" si="65"/>
        <v>1089</v>
      </c>
      <c r="C1101" t="str">
        <f ca="1">IFERROR(VLOOKUP(B1101,'SKT LİSTESİ'!F:F,1,0),"")</f>
        <v/>
      </c>
      <c r="E1101" s="128" t="str">
        <f ca="1">IFERROR(IF($C1101="","",VLOOKUP(FİLTRE!$C1101,'SKT LİSTESİ'!$F:$S,5,0)),"")</f>
        <v/>
      </c>
      <c r="F1101" s="129" t="str">
        <f ca="1">IFERROR(IF($C1101="","",VLOOKUP(FİLTRE!$C1101,'SKT LİSTESİ'!$F:$S,7,0)),"")</f>
        <v/>
      </c>
      <c r="G1101" s="130" t="str">
        <f ca="1">IFERROR(IF($C1101="","",VLOOKUP(FİLTRE!$C1101,'SKT LİSTESİ'!$F:$S,8,0)),"")</f>
        <v/>
      </c>
      <c r="H1101" s="131" t="str">
        <f ca="1">IF(E1101="","",IF($C1101="","",VLOOKUP(FİLTRE!$C1101,'SKT LİSTESİ'!$F:$S,9,0)))</f>
        <v/>
      </c>
      <c r="I1101" s="132" t="str">
        <f ca="1">IFERROR(IF($C1101="","",VLOOKUP(FİLTRE!$C1101,'SKT LİSTESİ'!$F:$S,10,0)),"")</f>
        <v/>
      </c>
      <c r="J1101" s="133" t="str">
        <f ca="1">IFERROR(IF($C1101="","",VLOOKUP(FİLTRE!$C1101,'SKT LİSTESİ'!$F:$S,11,0)),"")</f>
        <v/>
      </c>
      <c r="K1101" s="134" t="str">
        <f ca="1">IFERROR(IF($C1101="","",VLOOKUP(FİLTRE!$C1101,'SKT LİSTESİ'!$F:$S,12,0)),"")</f>
        <v/>
      </c>
      <c r="L1101" s="134" t="str">
        <f ca="1">IFERROR(IF($C1101="","",VLOOKUP(FİLTRE!$C1101,'SKT LİSTESİ'!$F:$S,13,0)),"")</f>
        <v/>
      </c>
      <c r="M1101" s="135" t="str">
        <f ca="1">IFERROR(IF($C1101="","",VLOOKUP(FİLTRE!$C1101,'SKT LİSTESİ'!$F:$AJ,14,0)),"")</f>
        <v/>
      </c>
      <c r="N1101" s="31" t="str">
        <f ca="1">IFERROR(IF($C1101="","",VLOOKUP(FİLTRE!$C1101,'SKT LİSTESİ'!$F:$AJ,22,0)),"")</f>
        <v/>
      </c>
      <c r="O1101" s="136" t="str">
        <f ca="1">IFERROR(IF($C1101="","",VLOOKUP(FİLTRE!$C1101,'SKT LİSTESİ'!$F:$AJ,23,0)),"")</f>
        <v/>
      </c>
      <c r="P1101" s="31"/>
      <c r="Q1101" s="31"/>
      <c r="R1101" s="137" t="str">
        <f ca="1">(IFERROR(IF($C1101="","",VLOOKUP(FİLTRE!$C1101,'SKT LİSTESİ'!$F:$AJ,15,0)),""))</f>
        <v/>
      </c>
      <c r="S1101" s="138" t="str">
        <f ca="1">IFERROR(IF($C1101="","",VLOOKUP(FİLTRE!$C1101,'SKT LİSTESİ'!$F:$AJ,16,0)),"")</f>
        <v/>
      </c>
      <c r="AF1101" s="179" t="str">
        <f t="shared" ca="1" si="66"/>
        <v/>
      </c>
      <c r="AG1101" s="179">
        <f t="shared" ca="1" si="67"/>
        <v>0</v>
      </c>
      <c r="AH1101" s="179">
        <f t="shared" ca="1" si="68"/>
        <v>0</v>
      </c>
    </row>
    <row r="1102" spans="2:34" ht="15.75" x14ac:dyDescent="0.25">
      <c r="B1102">
        <f t="shared" ref="B1102:B1165" ca="1" si="69">IF($Y$2=1,(ROW()-12),"")</f>
        <v>1090</v>
      </c>
      <c r="C1102" t="str">
        <f ca="1">IFERROR(VLOOKUP(B1102,'SKT LİSTESİ'!F:F,1,0),"")</f>
        <v/>
      </c>
      <c r="E1102" s="128" t="str">
        <f ca="1">IFERROR(IF($C1102="","",VLOOKUP(FİLTRE!$C1102,'SKT LİSTESİ'!$F:$S,5,0)),"")</f>
        <v/>
      </c>
      <c r="F1102" s="129" t="str">
        <f ca="1">IFERROR(IF($C1102="","",VLOOKUP(FİLTRE!$C1102,'SKT LİSTESİ'!$F:$S,7,0)),"")</f>
        <v/>
      </c>
      <c r="G1102" s="130" t="str">
        <f ca="1">IFERROR(IF($C1102="","",VLOOKUP(FİLTRE!$C1102,'SKT LİSTESİ'!$F:$S,8,0)),"")</f>
        <v/>
      </c>
      <c r="H1102" s="131" t="str">
        <f ca="1">IF(E1102="","",IF($C1102="","",VLOOKUP(FİLTRE!$C1102,'SKT LİSTESİ'!$F:$S,9,0)))</f>
        <v/>
      </c>
      <c r="I1102" s="132" t="str">
        <f ca="1">IFERROR(IF($C1102="","",VLOOKUP(FİLTRE!$C1102,'SKT LİSTESİ'!$F:$S,10,0)),"")</f>
        <v/>
      </c>
      <c r="J1102" s="133" t="str">
        <f ca="1">IFERROR(IF($C1102="","",VLOOKUP(FİLTRE!$C1102,'SKT LİSTESİ'!$F:$S,11,0)),"")</f>
        <v/>
      </c>
      <c r="K1102" s="134" t="str">
        <f ca="1">IFERROR(IF($C1102="","",VLOOKUP(FİLTRE!$C1102,'SKT LİSTESİ'!$F:$S,12,0)),"")</f>
        <v/>
      </c>
      <c r="L1102" s="134" t="str">
        <f ca="1">IFERROR(IF($C1102="","",VLOOKUP(FİLTRE!$C1102,'SKT LİSTESİ'!$F:$S,13,0)),"")</f>
        <v/>
      </c>
      <c r="M1102" s="135" t="str">
        <f ca="1">IFERROR(IF($C1102="","",VLOOKUP(FİLTRE!$C1102,'SKT LİSTESİ'!$F:$AJ,14,0)),"")</f>
        <v/>
      </c>
      <c r="N1102" s="31" t="str">
        <f ca="1">IFERROR(IF($C1102="","",VLOOKUP(FİLTRE!$C1102,'SKT LİSTESİ'!$F:$AJ,22,0)),"")</f>
        <v/>
      </c>
      <c r="O1102" s="136" t="str">
        <f ca="1">IFERROR(IF($C1102="","",VLOOKUP(FİLTRE!$C1102,'SKT LİSTESİ'!$F:$AJ,23,0)),"")</f>
        <v/>
      </c>
      <c r="P1102" s="31"/>
      <c r="Q1102" s="31"/>
      <c r="R1102" s="137" t="str">
        <f ca="1">(IFERROR(IF($C1102="","",VLOOKUP(FİLTRE!$C1102,'SKT LİSTESİ'!$F:$AJ,15,0)),""))</f>
        <v/>
      </c>
      <c r="S1102" s="138" t="str">
        <f ca="1">IFERROR(IF($C1102="","",VLOOKUP(FİLTRE!$C1102,'SKT LİSTESİ'!$F:$AJ,16,0)),"")</f>
        <v/>
      </c>
      <c r="AF1102" s="179" t="str">
        <f t="shared" ref="AF1102:AF1165" ca="1" si="70">IF(E1102&lt;&gt;"SAYIM",K1102,
(IF(AND(E1102="SAYIM",R1102=0),0,(COUNTIFS(E:E,"SAYIM",F:F,F1102,R:R,"&gt;"&amp;0)))))</f>
        <v/>
      </c>
      <c r="AG1102" s="179">
        <f t="shared" ref="AG1102:AG1165" ca="1" si="71">IF(E1102="SAYIM",(IFERROR(R1102/AF1102,0)),0)</f>
        <v>0</v>
      </c>
      <c r="AH1102" s="179">
        <f t="shared" ref="AH1102:AH1165" ca="1" si="72">IF(E1102="SAYIM",(IFERROR(S1102/AF1102,0)),0)</f>
        <v>0</v>
      </c>
    </row>
    <row r="1103" spans="2:34" ht="15.75" x14ac:dyDescent="0.25">
      <c r="B1103">
        <f t="shared" ca="1" si="69"/>
        <v>1091</v>
      </c>
      <c r="C1103" t="str">
        <f ca="1">IFERROR(VLOOKUP(B1103,'SKT LİSTESİ'!F:F,1,0),"")</f>
        <v/>
      </c>
      <c r="E1103" s="128" t="str">
        <f ca="1">IFERROR(IF($C1103="","",VLOOKUP(FİLTRE!$C1103,'SKT LİSTESİ'!$F:$S,5,0)),"")</f>
        <v/>
      </c>
      <c r="F1103" s="129" t="str">
        <f ca="1">IFERROR(IF($C1103="","",VLOOKUP(FİLTRE!$C1103,'SKT LİSTESİ'!$F:$S,7,0)),"")</f>
        <v/>
      </c>
      <c r="G1103" s="130" t="str">
        <f ca="1">IFERROR(IF($C1103="","",VLOOKUP(FİLTRE!$C1103,'SKT LİSTESİ'!$F:$S,8,0)),"")</f>
        <v/>
      </c>
      <c r="H1103" s="131" t="str">
        <f ca="1">IF(E1103="","",IF($C1103="","",VLOOKUP(FİLTRE!$C1103,'SKT LİSTESİ'!$F:$S,9,0)))</f>
        <v/>
      </c>
      <c r="I1103" s="132" t="str">
        <f ca="1">IFERROR(IF($C1103="","",VLOOKUP(FİLTRE!$C1103,'SKT LİSTESİ'!$F:$S,10,0)),"")</f>
        <v/>
      </c>
      <c r="J1103" s="133" t="str">
        <f ca="1">IFERROR(IF($C1103="","",VLOOKUP(FİLTRE!$C1103,'SKT LİSTESİ'!$F:$S,11,0)),"")</f>
        <v/>
      </c>
      <c r="K1103" s="134" t="str">
        <f ca="1">IFERROR(IF($C1103="","",VLOOKUP(FİLTRE!$C1103,'SKT LİSTESİ'!$F:$S,12,0)),"")</f>
        <v/>
      </c>
      <c r="L1103" s="134" t="str">
        <f ca="1">IFERROR(IF($C1103="","",VLOOKUP(FİLTRE!$C1103,'SKT LİSTESİ'!$F:$S,13,0)),"")</f>
        <v/>
      </c>
      <c r="M1103" s="135" t="str">
        <f ca="1">IFERROR(IF($C1103="","",VLOOKUP(FİLTRE!$C1103,'SKT LİSTESİ'!$F:$AJ,14,0)),"")</f>
        <v/>
      </c>
      <c r="N1103" s="31" t="str">
        <f ca="1">IFERROR(IF($C1103="","",VLOOKUP(FİLTRE!$C1103,'SKT LİSTESİ'!$F:$AJ,22,0)),"")</f>
        <v/>
      </c>
      <c r="O1103" s="136" t="str">
        <f ca="1">IFERROR(IF($C1103="","",VLOOKUP(FİLTRE!$C1103,'SKT LİSTESİ'!$F:$AJ,23,0)),"")</f>
        <v/>
      </c>
      <c r="P1103" s="31"/>
      <c r="Q1103" s="31"/>
      <c r="R1103" s="137" t="str">
        <f ca="1">(IFERROR(IF($C1103="","",VLOOKUP(FİLTRE!$C1103,'SKT LİSTESİ'!$F:$AJ,15,0)),""))</f>
        <v/>
      </c>
      <c r="S1103" s="138" t="str">
        <f ca="1">IFERROR(IF($C1103="","",VLOOKUP(FİLTRE!$C1103,'SKT LİSTESİ'!$F:$AJ,16,0)),"")</f>
        <v/>
      </c>
      <c r="AF1103" s="179" t="str">
        <f t="shared" ca="1" si="70"/>
        <v/>
      </c>
      <c r="AG1103" s="179">
        <f t="shared" ca="1" si="71"/>
        <v>0</v>
      </c>
      <c r="AH1103" s="179">
        <f t="shared" ca="1" si="72"/>
        <v>0</v>
      </c>
    </row>
    <row r="1104" spans="2:34" ht="15.75" x14ac:dyDescent="0.25">
      <c r="B1104">
        <f t="shared" ca="1" si="69"/>
        <v>1092</v>
      </c>
      <c r="C1104" t="str">
        <f ca="1">IFERROR(VLOOKUP(B1104,'SKT LİSTESİ'!F:F,1,0),"")</f>
        <v/>
      </c>
      <c r="E1104" s="128" t="str">
        <f ca="1">IFERROR(IF($C1104="","",VLOOKUP(FİLTRE!$C1104,'SKT LİSTESİ'!$F:$S,5,0)),"")</f>
        <v/>
      </c>
      <c r="F1104" s="129" t="str">
        <f ca="1">IFERROR(IF($C1104="","",VLOOKUP(FİLTRE!$C1104,'SKT LİSTESİ'!$F:$S,7,0)),"")</f>
        <v/>
      </c>
      <c r="G1104" s="130" t="str">
        <f ca="1">IFERROR(IF($C1104="","",VLOOKUP(FİLTRE!$C1104,'SKT LİSTESİ'!$F:$S,8,0)),"")</f>
        <v/>
      </c>
      <c r="H1104" s="131" t="str">
        <f ca="1">IF(E1104="","",IF($C1104="","",VLOOKUP(FİLTRE!$C1104,'SKT LİSTESİ'!$F:$S,9,0)))</f>
        <v/>
      </c>
      <c r="I1104" s="132" t="str">
        <f ca="1">IFERROR(IF($C1104="","",VLOOKUP(FİLTRE!$C1104,'SKT LİSTESİ'!$F:$S,10,0)),"")</f>
        <v/>
      </c>
      <c r="J1104" s="133" t="str">
        <f ca="1">IFERROR(IF($C1104="","",VLOOKUP(FİLTRE!$C1104,'SKT LİSTESİ'!$F:$S,11,0)),"")</f>
        <v/>
      </c>
      <c r="K1104" s="134" t="str">
        <f ca="1">IFERROR(IF($C1104="","",VLOOKUP(FİLTRE!$C1104,'SKT LİSTESİ'!$F:$S,12,0)),"")</f>
        <v/>
      </c>
      <c r="L1104" s="134" t="str">
        <f ca="1">IFERROR(IF($C1104="","",VLOOKUP(FİLTRE!$C1104,'SKT LİSTESİ'!$F:$S,13,0)),"")</f>
        <v/>
      </c>
      <c r="M1104" s="135" t="str">
        <f ca="1">IFERROR(IF($C1104="","",VLOOKUP(FİLTRE!$C1104,'SKT LİSTESİ'!$F:$AJ,14,0)),"")</f>
        <v/>
      </c>
      <c r="N1104" s="31" t="str">
        <f ca="1">IFERROR(IF($C1104="","",VLOOKUP(FİLTRE!$C1104,'SKT LİSTESİ'!$F:$AJ,22,0)),"")</f>
        <v/>
      </c>
      <c r="O1104" s="136" t="str">
        <f ca="1">IFERROR(IF($C1104="","",VLOOKUP(FİLTRE!$C1104,'SKT LİSTESİ'!$F:$AJ,23,0)),"")</f>
        <v/>
      </c>
      <c r="P1104" s="31"/>
      <c r="Q1104" s="31"/>
      <c r="R1104" s="137" t="str">
        <f ca="1">(IFERROR(IF($C1104="","",VLOOKUP(FİLTRE!$C1104,'SKT LİSTESİ'!$F:$AJ,15,0)),""))</f>
        <v/>
      </c>
      <c r="S1104" s="138" t="str">
        <f ca="1">IFERROR(IF($C1104="","",VLOOKUP(FİLTRE!$C1104,'SKT LİSTESİ'!$F:$AJ,16,0)),"")</f>
        <v/>
      </c>
      <c r="AF1104" s="179" t="str">
        <f t="shared" ca="1" si="70"/>
        <v/>
      </c>
      <c r="AG1104" s="179">
        <f t="shared" ca="1" si="71"/>
        <v>0</v>
      </c>
      <c r="AH1104" s="179">
        <f t="shared" ca="1" si="72"/>
        <v>0</v>
      </c>
    </row>
    <row r="1105" spans="2:34" ht="15.75" x14ac:dyDescent="0.25">
      <c r="B1105">
        <f t="shared" ca="1" si="69"/>
        <v>1093</v>
      </c>
      <c r="C1105" t="str">
        <f ca="1">IFERROR(VLOOKUP(B1105,'SKT LİSTESİ'!F:F,1,0),"")</f>
        <v/>
      </c>
      <c r="E1105" s="128" t="str">
        <f ca="1">IFERROR(IF($C1105="","",VLOOKUP(FİLTRE!$C1105,'SKT LİSTESİ'!$F:$S,5,0)),"")</f>
        <v/>
      </c>
      <c r="F1105" s="129" t="str">
        <f ca="1">IFERROR(IF($C1105="","",VLOOKUP(FİLTRE!$C1105,'SKT LİSTESİ'!$F:$S,7,0)),"")</f>
        <v/>
      </c>
      <c r="G1105" s="130" t="str">
        <f ca="1">IFERROR(IF($C1105="","",VLOOKUP(FİLTRE!$C1105,'SKT LİSTESİ'!$F:$S,8,0)),"")</f>
        <v/>
      </c>
      <c r="H1105" s="131" t="str">
        <f ca="1">IF(E1105="","",IF($C1105="","",VLOOKUP(FİLTRE!$C1105,'SKT LİSTESİ'!$F:$S,9,0)))</f>
        <v/>
      </c>
      <c r="I1105" s="132" t="str">
        <f ca="1">IFERROR(IF($C1105="","",VLOOKUP(FİLTRE!$C1105,'SKT LİSTESİ'!$F:$S,10,0)),"")</f>
        <v/>
      </c>
      <c r="J1105" s="133" t="str">
        <f ca="1">IFERROR(IF($C1105="","",VLOOKUP(FİLTRE!$C1105,'SKT LİSTESİ'!$F:$S,11,0)),"")</f>
        <v/>
      </c>
      <c r="K1105" s="134" t="str">
        <f ca="1">IFERROR(IF($C1105="","",VLOOKUP(FİLTRE!$C1105,'SKT LİSTESİ'!$F:$S,12,0)),"")</f>
        <v/>
      </c>
      <c r="L1105" s="134" t="str">
        <f ca="1">IFERROR(IF($C1105="","",VLOOKUP(FİLTRE!$C1105,'SKT LİSTESİ'!$F:$S,13,0)),"")</f>
        <v/>
      </c>
      <c r="M1105" s="135" t="str">
        <f ca="1">IFERROR(IF($C1105="","",VLOOKUP(FİLTRE!$C1105,'SKT LİSTESİ'!$F:$AJ,14,0)),"")</f>
        <v/>
      </c>
      <c r="N1105" s="31" t="str">
        <f ca="1">IFERROR(IF($C1105="","",VLOOKUP(FİLTRE!$C1105,'SKT LİSTESİ'!$F:$AJ,22,0)),"")</f>
        <v/>
      </c>
      <c r="O1105" s="136" t="str">
        <f ca="1">IFERROR(IF($C1105="","",VLOOKUP(FİLTRE!$C1105,'SKT LİSTESİ'!$F:$AJ,23,0)),"")</f>
        <v/>
      </c>
      <c r="P1105" s="31"/>
      <c r="Q1105" s="31"/>
      <c r="R1105" s="137" t="str">
        <f ca="1">(IFERROR(IF($C1105="","",VLOOKUP(FİLTRE!$C1105,'SKT LİSTESİ'!$F:$AJ,15,0)),""))</f>
        <v/>
      </c>
      <c r="S1105" s="138" t="str">
        <f ca="1">IFERROR(IF($C1105="","",VLOOKUP(FİLTRE!$C1105,'SKT LİSTESİ'!$F:$AJ,16,0)),"")</f>
        <v/>
      </c>
      <c r="AF1105" s="179" t="str">
        <f t="shared" ca="1" si="70"/>
        <v/>
      </c>
      <c r="AG1105" s="179">
        <f t="shared" ca="1" si="71"/>
        <v>0</v>
      </c>
      <c r="AH1105" s="179">
        <f t="shared" ca="1" si="72"/>
        <v>0</v>
      </c>
    </row>
    <row r="1106" spans="2:34" ht="15.75" x14ac:dyDescent="0.25">
      <c r="B1106">
        <f t="shared" ca="1" si="69"/>
        <v>1094</v>
      </c>
      <c r="C1106" t="str">
        <f ca="1">IFERROR(VLOOKUP(B1106,'SKT LİSTESİ'!F:F,1,0),"")</f>
        <v/>
      </c>
      <c r="E1106" s="128" t="str">
        <f ca="1">IFERROR(IF($C1106="","",VLOOKUP(FİLTRE!$C1106,'SKT LİSTESİ'!$F:$S,5,0)),"")</f>
        <v/>
      </c>
      <c r="F1106" s="129" t="str">
        <f ca="1">IFERROR(IF($C1106="","",VLOOKUP(FİLTRE!$C1106,'SKT LİSTESİ'!$F:$S,7,0)),"")</f>
        <v/>
      </c>
      <c r="G1106" s="130" t="str">
        <f ca="1">IFERROR(IF($C1106="","",VLOOKUP(FİLTRE!$C1106,'SKT LİSTESİ'!$F:$S,8,0)),"")</f>
        <v/>
      </c>
      <c r="H1106" s="131" t="str">
        <f ca="1">IF(E1106="","",IF($C1106="","",VLOOKUP(FİLTRE!$C1106,'SKT LİSTESİ'!$F:$S,9,0)))</f>
        <v/>
      </c>
      <c r="I1106" s="132" t="str">
        <f ca="1">IFERROR(IF($C1106="","",VLOOKUP(FİLTRE!$C1106,'SKT LİSTESİ'!$F:$S,10,0)),"")</f>
        <v/>
      </c>
      <c r="J1106" s="133" t="str">
        <f ca="1">IFERROR(IF($C1106="","",VLOOKUP(FİLTRE!$C1106,'SKT LİSTESİ'!$F:$S,11,0)),"")</f>
        <v/>
      </c>
      <c r="K1106" s="134" t="str">
        <f ca="1">IFERROR(IF($C1106="","",VLOOKUP(FİLTRE!$C1106,'SKT LİSTESİ'!$F:$S,12,0)),"")</f>
        <v/>
      </c>
      <c r="L1106" s="134" t="str">
        <f ca="1">IFERROR(IF($C1106="","",VLOOKUP(FİLTRE!$C1106,'SKT LİSTESİ'!$F:$S,13,0)),"")</f>
        <v/>
      </c>
      <c r="M1106" s="135" t="str">
        <f ca="1">IFERROR(IF($C1106="","",VLOOKUP(FİLTRE!$C1106,'SKT LİSTESİ'!$F:$AJ,14,0)),"")</f>
        <v/>
      </c>
      <c r="N1106" s="31" t="str">
        <f ca="1">IFERROR(IF($C1106="","",VLOOKUP(FİLTRE!$C1106,'SKT LİSTESİ'!$F:$AJ,22,0)),"")</f>
        <v/>
      </c>
      <c r="O1106" s="136" t="str">
        <f ca="1">IFERROR(IF($C1106="","",VLOOKUP(FİLTRE!$C1106,'SKT LİSTESİ'!$F:$AJ,23,0)),"")</f>
        <v/>
      </c>
      <c r="P1106" s="31"/>
      <c r="Q1106" s="31"/>
      <c r="R1106" s="137" t="str">
        <f ca="1">(IFERROR(IF($C1106="","",VLOOKUP(FİLTRE!$C1106,'SKT LİSTESİ'!$F:$AJ,15,0)),""))</f>
        <v/>
      </c>
      <c r="S1106" s="138" t="str">
        <f ca="1">IFERROR(IF($C1106="","",VLOOKUP(FİLTRE!$C1106,'SKT LİSTESİ'!$F:$AJ,16,0)),"")</f>
        <v/>
      </c>
      <c r="AF1106" s="179" t="str">
        <f t="shared" ca="1" si="70"/>
        <v/>
      </c>
      <c r="AG1106" s="179">
        <f t="shared" ca="1" si="71"/>
        <v>0</v>
      </c>
      <c r="AH1106" s="179">
        <f t="shared" ca="1" si="72"/>
        <v>0</v>
      </c>
    </row>
    <row r="1107" spans="2:34" ht="15.75" x14ac:dyDescent="0.25">
      <c r="B1107">
        <f t="shared" ca="1" si="69"/>
        <v>1095</v>
      </c>
      <c r="C1107" t="str">
        <f ca="1">IFERROR(VLOOKUP(B1107,'SKT LİSTESİ'!F:F,1,0),"")</f>
        <v/>
      </c>
      <c r="E1107" s="128" t="str">
        <f ca="1">IFERROR(IF($C1107="","",VLOOKUP(FİLTRE!$C1107,'SKT LİSTESİ'!$F:$S,5,0)),"")</f>
        <v/>
      </c>
      <c r="F1107" s="129" t="str">
        <f ca="1">IFERROR(IF($C1107="","",VLOOKUP(FİLTRE!$C1107,'SKT LİSTESİ'!$F:$S,7,0)),"")</f>
        <v/>
      </c>
      <c r="G1107" s="130" t="str">
        <f ca="1">IFERROR(IF($C1107="","",VLOOKUP(FİLTRE!$C1107,'SKT LİSTESİ'!$F:$S,8,0)),"")</f>
        <v/>
      </c>
      <c r="H1107" s="131" t="str">
        <f ca="1">IF(E1107="","",IF($C1107="","",VLOOKUP(FİLTRE!$C1107,'SKT LİSTESİ'!$F:$S,9,0)))</f>
        <v/>
      </c>
      <c r="I1107" s="132" t="str">
        <f ca="1">IFERROR(IF($C1107="","",VLOOKUP(FİLTRE!$C1107,'SKT LİSTESİ'!$F:$S,10,0)),"")</f>
        <v/>
      </c>
      <c r="J1107" s="133" t="str">
        <f ca="1">IFERROR(IF($C1107="","",VLOOKUP(FİLTRE!$C1107,'SKT LİSTESİ'!$F:$S,11,0)),"")</f>
        <v/>
      </c>
      <c r="K1107" s="134" t="str">
        <f ca="1">IFERROR(IF($C1107="","",VLOOKUP(FİLTRE!$C1107,'SKT LİSTESİ'!$F:$S,12,0)),"")</f>
        <v/>
      </c>
      <c r="L1107" s="134" t="str">
        <f ca="1">IFERROR(IF($C1107="","",VLOOKUP(FİLTRE!$C1107,'SKT LİSTESİ'!$F:$S,13,0)),"")</f>
        <v/>
      </c>
      <c r="M1107" s="135" t="str">
        <f ca="1">IFERROR(IF($C1107="","",VLOOKUP(FİLTRE!$C1107,'SKT LİSTESİ'!$F:$AJ,14,0)),"")</f>
        <v/>
      </c>
      <c r="N1107" s="31" t="str">
        <f ca="1">IFERROR(IF($C1107="","",VLOOKUP(FİLTRE!$C1107,'SKT LİSTESİ'!$F:$AJ,22,0)),"")</f>
        <v/>
      </c>
      <c r="O1107" s="136" t="str">
        <f ca="1">IFERROR(IF($C1107="","",VLOOKUP(FİLTRE!$C1107,'SKT LİSTESİ'!$F:$AJ,23,0)),"")</f>
        <v/>
      </c>
      <c r="P1107" s="31"/>
      <c r="Q1107" s="31"/>
      <c r="R1107" s="137" t="str">
        <f ca="1">(IFERROR(IF($C1107="","",VLOOKUP(FİLTRE!$C1107,'SKT LİSTESİ'!$F:$AJ,15,0)),""))</f>
        <v/>
      </c>
      <c r="S1107" s="138" t="str">
        <f ca="1">IFERROR(IF($C1107="","",VLOOKUP(FİLTRE!$C1107,'SKT LİSTESİ'!$F:$AJ,16,0)),"")</f>
        <v/>
      </c>
      <c r="AF1107" s="179" t="str">
        <f t="shared" ca="1" si="70"/>
        <v/>
      </c>
      <c r="AG1107" s="179">
        <f t="shared" ca="1" si="71"/>
        <v>0</v>
      </c>
      <c r="AH1107" s="179">
        <f t="shared" ca="1" si="72"/>
        <v>0</v>
      </c>
    </row>
    <row r="1108" spans="2:34" ht="15.75" x14ac:dyDescent="0.25">
      <c r="B1108">
        <f t="shared" ca="1" si="69"/>
        <v>1096</v>
      </c>
      <c r="C1108" t="str">
        <f ca="1">IFERROR(VLOOKUP(B1108,'SKT LİSTESİ'!F:F,1,0),"")</f>
        <v/>
      </c>
      <c r="E1108" s="128" t="str">
        <f ca="1">IFERROR(IF($C1108="","",VLOOKUP(FİLTRE!$C1108,'SKT LİSTESİ'!$F:$S,5,0)),"")</f>
        <v/>
      </c>
      <c r="F1108" s="129" t="str">
        <f ca="1">IFERROR(IF($C1108="","",VLOOKUP(FİLTRE!$C1108,'SKT LİSTESİ'!$F:$S,7,0)),"")</f>
        <v/>
      </c>
      <c r="G1108" s="130" t="str">
        <f ca="1">IFERROR(IF($C1108="","",VLOOKUP(FİLTRE!$C1108,'SKT LİSTESİ'!$F:$S,8,0)),"")</f>
        <v/>
      </c>
      <c r="H1108" s="131" t="str">
        <f ca="1">IF(E1108="","",IF($C1108="","",VLOOKUP(FİLTRE!$C1108,'SKT LİSTESİ'!$F:$S,9,0)))</f>
        <v/>
      </c>
      <c r="I1108" s="132" t="str">
        <f ca="1">IFERROR(IF($C1108="","",VLOOKUP(FİLTRE!$C1108,'SKT LİSTESİ'!$F:$S,10,0)),"")</f>
        <v/>
      </c>
      <c r="J1108" s="133" t="str">
        <f ca="1">IFERROR(IF($C1108="","",VLOOKUP(FİLTRE!$C1108,'SKT LİSTESİ'!$F:$S,11,0)),"")</f>
        <v/>
      </c>
      <c r="K1108" s="134" t="str">
        <f ca="1">IFERROR(IF($C1108="","",VLOOKUP(FİLTRE!$C1108,'SKT LİSTESİ'!$F:$S,12,0)),"")</f>
        <v/>
      </c>
      <c r="L1108" s="134" t="str">
        <f ca="1">IFERROR(IF($C1108="","",VLOOKUP(FİLTRE!$C1108,'SKT LİSTESİ'!$F:$S,13,0)),"")</f>
        <v/>
      </c>
      <c r="M1108" s="135" t="str">
        <f ca="1">IFERROR(IF($C1108="","",VLOOKUP(FİLTRE!$C1108,'SKT LİSTESİ'!$F:$AJ,14,0)),"")</f>
        <v/>
      </c>
      <c r="N1108" s="31" t="str">
        <f ca="1">IFERROR(IF($C1108="","",VLOOKUP(FİLTRE!$C1108,'SKT LİSTESİ'!$F:$AJ,22,0)),"")</f>
        <v/>
      </c>
      <c r="O1108" s="136" t="str">
        <f ca="1">IFERROR(IF($C1108="","",VLOOKUP(FİLTRE!$C1108,'SKT LİSTESİ'!$F:$AJ,23,0)),"")</f>
        <v/>
      </c>
      <c r="P1108" s="31"/>
      <c r="Q1108" s="31"/>
      <c r="R1108" s="137" t="str">
        <f ca="1">(IFERROR(IF($C1108="","",VLOOKUP(FİLTRE!$C1108,'SKT LİSTESİ'!$F:$AJ,15,0)),""))</f>
        <v/>
      </c>
      <c r="S1108" s="138" t="str">
        <f ca="1">IFERROR(IF($C1108="","",VLOOKUP(FİLTRE!$C1108,'SKT LİSTESİ'!$F:$AJ,16,0)),"")</f>
        <v/>
      </c>
      <c r="AF1108" s="179" t="str">
        <f t="shared" ca="1" si="70"/>
        <v/>
      </c>
      <c r="AG1108" s="179">
        <f t="shared" ca="1" si="71"/>
        <v>0</v>
      </c>
      <c r="AH1108" s="179">
        <f t="shared" ca="1" si="72"/>
        <v>0</v>
      </c>
    </row>
    <row r="1109" spans="2:34" ht="15.75" x14ac:dyDescent="0.25">
      <c r="B1109">
        <f t="shared" ca="1" si="69"/>
        <v>1097</v>
      </c>
      <c r="C1109" t="str">
        <f ca="1">IFERROR(VLOOKUP(B1109,'SKT LİSTESİ'!F:F,1,0),"")</f>
        <v/>
      </c>
      <c r="E1109" s="128" t="str">
        <f ca="1">IFERROR(IF($C1109="","",VLOOKUP(FİLTRE!$C1109,'SKT LİSTESİ'!$F:$S,5,0)),"")</f>
        <v/>
      </c>
      <c r="F1109" s="129" t="str">
        <f ca="1">IFERROR(IF($C1109="","",VLOOKUP(FİLTRE!$C1109,'SKT LİSTESİ'!$F:$S,7,0)),"")</f>
        <v/>
      </c>
      <c r="G1109" s="130" t="str">
        <f ca="1">IFERROR(IF($C1109="","",VLOOKUP(FİLTRE!$C1109,'SKT LİSTESİ'!$F:$S,8,0)),"")</f>
        <v/>
      </c>
      <c r="H1109" s="131" t="str">
        <f ca="1">IF(E1109="","",IF($C1109="","",VLOOKUP(FİLTRE!$C1109,'SKT LİSTESİ'!$F:$S,9,0)))</f>
        <v/>
      </c>
      <c r="I1109" s="132" t="str">
        <f ca="1">IFERROR(IF($C1109="","",VLOOKUP(FİLTRE!$C1109,'SKT LİSTESİ'!$F:$S,10,0)),"")</f>
        <v/>
      </c>
      <c r="J1109" s="133" t="str">
        <f ca="1">IFERROR(IF($C1109="","",VLOOKUP(FİLTRE!$C1109,'SKT LİSTESİ'!$F:$S,11,0)),"")</f>
        <v/>
      </c>
      <c r="K1109" s="134" t="str">
        <f ca="1">IFERROR(IF($C1109="","",VLOOKUP(FİLTRE!$C1109,'SKT LİSTESİ'!$F:$S,12,0)),"")</f>
        <v/>
      </c>
      <c r="L1109" s="134" t="str">
        <f ca="1">IFERROR(IF($C1109="","",VLOOKUP(FİLTRE!$C1109,'SKT LİSTESİ'!$F:$S,13,0)),"")</f>
        <v/>
      </c>
      <c r="M1109" s="135" t="str">
        <f ca="1">IFERROR(IF($C1109="","",VLOOKUP(FİLTRE!$C1109,'SKT LİSTESİ'!$F:$AJ,14,0)),"")</f>
        <v/>
      </c>
      <c r="N1109" s="31" t="str">
        <f ca="1">IFERROR(IF($C1109="","",VLOOKUP(FİLTRE!$C1109,'SKT LİSTESİ'!$F:$AJ,22,0)),"")</f>
        <v/>
      </c>
      <c r="O1109" s="136" t="str">
        <f ca="1">IFERROR(IF($C1109="","",VLOOKUP(FİLTRE!$C1109,'SKT LİSTESİ'!$F:$AJ,23,0)),"")</f>
        <v/>
      </c>
      <c r="P1109" s="31"/>
      <c r="Q1109" s="31"/>
      <c r="R1109" s="137" t="str">
        <f ca="1">(IFERROR(IF($C1109="","",VLOOKUP(FİLTRE!$C1109,'SKT LİSTESİ'!$F:$AJ,15,0)),""))</f>
        <v/>
      </c>
      <c r="S1109" s="138" t="str">
        <f ca="1">IFERROR(IF($C1109="","",VLOOKUP(FİLTRE!$C1109,'SKT LİSTESİ'!$F:$AJ,16,0)),"")</f>
        <v/>
      </c>
      <c r="AF1109" s="179" t="str">
        <f t="shared" ca="1" si="70"/>
        <v/>
      </c>
      <c r="AG1109" s="179">
        <f t="shared" ca="1" si="71"/>
        <v>0</v>
      </c>
      <c r="AH1109" s="179">
        <f t="shared" ca="1" si="72"/>
        <v>0</v>
      </c>
    </row>
    <row r="1110" spans="2:34" ht="15.75" x14ac:dyDescent="0.25">
      <c r="B1110">
        <f t="shared" ca="1" si="69"/>
        <v>1098</v>
      </c>
      <c r="C1110" t="str">
        <f ca="1">IFERROR(VLOOKUP(B1110,'SKT LİSTESİ'!F:F,1,0),"")</f>
        <v/>
      </c>
      <c r="E1110" s="128" t="str">
        <f ca="1">IFERROR(IF($C1110="","",VLOOKUP(FİLTRE!$C1110,'SKT LİSTESİ'!$F:$S,5,0)),"")</f>
        <v/>
      </c>
      <c r="F1110" s="129" t="str">
        <f ca="1">IFERROR(IF($C1110="","",VLOOKUP(FİLTRE!$C1110,'SKT LİSTESİ'!$F:$S,7,0)),"")</f>
        <v/>
      </c>
      <c r="G1110" s="130" t="str">
        <f ca="1">IFERROR(IF($C1110="","",VLOOKUP(FİLTRE!$C1110,'SKT LİSTESİ'!$F:$S,8,0)),"")</f>
        <v/>
      </c>
      <c r="H1110" s="131" t="str">
        <f ca="1">IF(E1110="","",IF($C1110="","",VLOOKUP(FİLTRE!$C1110,'SKT LİSTESİ'!$F:$S,9,0)))</f>
        <v/>
      </c>
      <c r="I1110" s="132" t="str">
        <f ca="1">IFERROR(IF($C1110="","",VLOOKUP(FİLTRE!$C1110,'SKT LİSTESİ'!$F:$S,10,0)),"")</f>
        <v/>
      </c>
      <c r="J1110" s="133" t="str">
        <f ca="1">IFERROR(IF($C1110="","",VLOOKUP(FİLTRE!$C1110,'SKT LİSTESİ'!$F:$S,11,0)),"")</f>
        <v/>
      </c>
      <c r="K1110" s="134" t="str">
        <f ca="1">IFERROR(IF($C1110="","",VLOOKUP(FİLTRE!$C1110,'SKT LİSTESİ'!$F:$S,12,0)),"")</f>
        <v/>
      </c>
      <c r="L1110" s="134" t="str">
        <f ca="1">IFERROR(IF($C1110="","",VLOOKUP(FİLTRE!$C1110,'SKT LİSTESİ'!$F:$S,13,0)),"")</f>
        <v/>
      </c>
      <c r="M1110" s="135" t="str">
        <f ca="1">IFERROR(IF($C1110="","",VLOOKUP(FİLTRE!$C1110,'SKT LİSTESİ'!$F:$AJ,14,0)),"")</f>
        <v/>
      </c>
      <c r="N1110" s="31" t="str">
        <f ca="1">IFERROR(IF($C1110="","",VLOOKUP(FİLTRE!$C1110,'SKT LİSTESİ'!$F:$AJ,22,0)),"")</f>
        <v/>
      </c>
      <c r="O1110" s="136" t="str">
        <f ca="1">IFERROR(IF($C1110="","",VLOOKUP(FİLTRE!$C1110,'SKT LİSTESİ'!$F:$AJ,23,0)),"")</f>
        <v/>
      </c>
      <c r="P1110" s="31"/>
      <c r="Q1110" s="31"/>
      <c r="R1110" s="137" t="str">
        <f ca="1">(IFERROR(IF($C1110="","",VLOOKUP(FİLTRE!$C1110,'SKT LİSTESİ'!$F:$AJ,15,0)),""))</f>
        <v/>
      </c>
      <c r="S1110" s="138" t="str">
        <f ca="1">IFERROR(IF($C1110="","",VLOOKUP(FİLTRE!$C1110,'SKT LİSTESİ'!$F:$AJ,16,0)),"")</f>
        <v/>
      </c>
      <c r="AF1110" s="179" t="str">
        <f t="shared" ca="1" si="70"/>
        <v/>
      </c>
      <c r="AG1110" s="179">
        <f t="shared" ca="1" si="71"/>
        <v>0</v>
      </c>
      <c r="AH1110" s="179">
        <f t="shared" ca="1" si="72"/>
        <v>0</v>
      </c>
    </row>
    <row r="1111" spans="2:34" ht="15.75" x14ac:dyDescent="0.25">
      <c r="B1111">
        <f t="shared" ca="1" si="69"/>
        <v>1099</v>
      </c>
      <c r="C1111" t="str">
        <f ca="1">IFERROR(VLOOKUP(B1111,'SKT LİSTESİ'!F:F,1,0),"")</f>
        <v/>
      </c>
      <c r="E1111" s="128" t="str">
        <f ca="1">IFERROR(IF($C1111="","",VLOOKUP(FİLTRE!$C1111,'SKT LİSTESİ'!$F:$S,5,0)),"")</f>
        <v/>
      </c>
      <c r="F1111" s="129" t="str">
        <f ca="1">IFERROR(IF($C1111="","",VLOOKUP(FİLTRE!$C1111,'SKT LİSTESİ'!$F:$S,7,0)),"")</f>
        <v/>
      </c>
      <c r="G1111" s="130" t="str">
        <f ca="1">IFERROR(IF($C1111="","",VLOOKUP(FİLTRE!$C1111,'SKT LİSTESİ'!$F:$S,8,0)),"")</f>
        <v/>
      </c>
      <c r="H1111" s="131" t="str">
        <f ca="1">IF(E1111="","",IF($C1111="","",VLOOKUP(FİLTRE!$C1111,'SKT LİSTESİ'!$F:$S,9,0)))</f>
        <v/>
      </c>
      <c r="I1111" s="132" t="str">
        <f ca="1">IFERROR(IF($C1111="","",VLOOKUP(FİLTRE!$C1111,'SKT LİSTESİ'!$F:$S,10,0)),"")</f>
        <v/>
      </c>
      <c r="J1111" s="133" t="str">
        <f ca="1">IFERROR(IF($C1111="","",VLOOKUP(FİLTRE!$C1111,'SKT LİSTESİ'!$F:$S,11,0)),"")</f>
        <v/>
      </c>
      <c r="K1111" s="134" t="str">
        <f ca="1">IFERROR(IF($C1111="","",VLOOKUP(FİLTRE!$C1111,'SKT LİSTESİ'!$F:$S,12,0)),"")</f>
        <v/>
      </c>
      <c r="L1111" s="134" t="str">
        <f ca="1">IFERROR(IF($C1111="","",VLOOKUP(FİLTRE!$C1111,'SKT LİSTESİ'!$F:$S,13,0)),"")</f>
        <v/>
      </c>
      <c r="M1111" s="135" t="str">
        <f ca="1">IFERROR(IF($C1111="","",VLOOKUP(FİLTRE!$C1111,'SKT LİSTESİ'!$F:$AJ,14,0)),"")</f>
        <v/>
      </c>
      <c r="N1111" s="31" t="str">
        <f ca="1">IFERROR(IF($C1111="","",VLOOKUP(FİLTRE!$C1111,'SKT LİSTESİ'!$F:$AJ,22,0)),"")</f>
        <v/>
      </c>
      <c r="O1111" s="136" t="str">
        <f ca="1">IFERROR(IF($C1111="","",VLOOKUP(FİLTRE!$C1111,'SKT LİSTESİ'!$F:$AJ,23,0)),"")</f>
        <v/>
      </c>
      <c r="P1111" s="31"/>
      <c r="Q1111" s="31"/>
      <c r="R1111" s="137" t="str">
        <f ca="1">(IFERROR(IF($C1111="","",VLOOKUP(FİLTRE!$C1111,'SKT LİSTESİ'!$F:$AJ,15,0)),""))</f>
        <v/>
      </c>
      <c r="S1111" s="138" t="str">
        <f ca="1">IFERROR(IF($C1111="","",VLOOKUP(FİLTRE!$C1111,'SKT LİSTESİ'!$F:$AJ,16,0)),"")</f>
        <v/>
      </c>
      <c r="AF1111" s="179" t="str">
        <f t="shared" ca="1" si="70"/>
        <v/>
      </c>
      <c r="AG1111" s="179">
        <f t="shared" ca="1" si="71"/>
        <v>0</v>
      </c>
      <c r="AH1111" s="179">
        <f t="shared" ca="1" si="72"/>
        <v>0</v>
      </c>
    </row>
    <row r="1112" spans="2:34" ht="15.75" x14ac:dyDescent="0.25">
      <c r="B1112">
        <f t="shared" ca="1" si="69"/>
        <v>1100</v>
      </c>
      <c r="C1112" t="str">
        <f ca="1">IFERROR(VLOOKUP(B1112,'SKT LİSTESİ'!F:F,1,0),"")</f>
        <v/>
      </c>
      <c r="E1112" s="128" t="str">
        <f ca="1">IFERROR(IF($C1112="","",VLOOKUP(FİLTRE!$C1112,'SKT LİSTESİ'!$F:$S,5,0)),"")</f>
        <v/>
      </c>
      <c r="F1112" s="129" t="str">
        <f ca="1">IFERROR(IF($C1112="","",VLOOKUP(FİLTRE!$C1112,'SKT LİSTESİ'!$F:$S,7,0)),"")</f>
        <v/>
      </c>
      <c r="G1112" s="130" t="str">
        <f ca="1">IFERROR(IF($C1112="","",VLOOKUP(FİLTRE!$C1112,'SKT LİSTESİ'!$F:$S,8,0)),"")</f>
        <v/>
      </c>
      <c r="H1112" s="131" t="str">
        <f ca="1">IF(E1112="","",IF($C1112="","",VLOOKUP(FİLTRE!$C1112,'SKT LİSTESİ'!$F:$S,9,0)))</f>
        <v/>
      </c>
      <c r="I1112" s="132" t="str">
        <f ca="1">IFERROR(IF($C1112="","",VLOOKUP(FİLTRE!$C1112,'SKT LİSTESİ'!$F:$S,10,0)),"")</f>
        <v/>
      </c>
      <c r="J1112" s="133" t="str">
        <f ca="1">IFERROR(IF($C1112="","",VLOOKUP(FİLTRE!$C1112,'SKT LİSTESİ'!$F:$S,11,0)),"")</f>
        <v/>
      </c>
      <c r="K1112" s="134" t="str">
        <f ca="1">IFERROR(IF($C1112="","",VLOOKUP(FİLTRE!$C1112,'SKT LİSTESİ'!$F:$S,12,0)),"")</f>
        <v/>
      </c>
      <c r="L1112" s="134" t="str">
        <f ca="1">IFERROR(IF($C1112="","",VLOOKUP(FİLTRE!$C1112,'SKT LİSTESİ'!$F:$S,13,0)),"")</f>
        <v/>
      </c>
      <c r="M1112" s="135" t="str">
        <f ca="1">IFERROR(IF($C1112="","",VLOOKUP(FİLTRE!$C1112,'SKT LİSTESİ'!$F:$AJ,14,0)),"")</f>
        <v/>
      </c>
      <c r="N1112" s="31" t="str">
        <f ca="1">IFERROR(IF($C1112="","",VLOOKUP(FİLTRE!$C1112,'SKT LİSTESİ'!$F:$AJ,22,0)),"")</f>
        <v/>
      </c>
      <c r="O1112" s="136" t="str">
        <f ca="1">IFERROR(IF($C1112="","",VLOOKUP(FİLTRE!$C1112,'SKT LİSTESİ'!$F:$AJ,23,0)),"")</f>
        <v/>
      </c>
      <c r="P1112" s="31"/>
      <c r="Q1112" s="31"/>
      <c r="R1112" s="137" t="str">
        <f ca="1">(IFERROR(IF($C1112="","",VLOOKUP(FİLTRE!$C1112,'SKT LİSTESİ'!$F:$AJ,15,0)),""))</f>
        <v/>
      </c>
      <c r="S1112" s="138" t="str">
        <f ca="1">IFERROR(IF($C1112="","",VLOOKUP(FİLTRE!$C1112,'SKT LİSTESİ'!$F:$AJ,16,0)),"")</f>
        <v/>
      </c>
      <c r="AF1112" s="179" t="str">
        <f t="shared" ca="1" si="70"/>
        <v/>
      </c>
      <c r="AG1112" s="179">
        <f t="shared" ca="1" si="71"/>
        <v>0</v>
      </c>
      <c r="AH1112" s="179">
        <f t="shared" ca="1" si="72"/>
        <v>0</v>
      </c>
    </row>
    <row r="1113" spans="2:34" ht="15.75" x14ac:dyDescent="0.25">
      <c r="B1113">
        <f t="shared" ca="1" si="69"/>
        <v>1101</v>
      </c>
      <c r="C1113" t="str">
        <f ca="1">IFERROR(VLOOKUP(B1113,'SKT LİSTESİ'!F:F,1,0),"")</f>
        <v/>
      </c>
      <c r="E1113" s="128" t="str">
        <f ca="1">IFERROR(IF($C1113="","",VLOOKUP(FİLTRE!$C1113,'SKT LİSTESİ'!$F:$S,5,0)),"")</f>
        <v/>
      </c>
      <c r="F1113" s="129" t="str">
        <f ca="1">IFERROR(IF($C1113="","",VLOOKUP(FİLTRE!$C1113,'SKT LİSTESİ'!$F:$S,7,0)),"")</f>
        <v/>
      </c>
      <c r="G1113" s="130" t="str">
        <f ca="1">IFERROR(IF($C1113="","",VLOOKUP(FİLTRE!$C1113,'SKT LİSTESİ'!$F:$S,8,0)),"")</f>
        <v/>
      </c>
      <c r="H1113" s="131" t="str">
        <f ca="1">IF(E1113="","",IF($C1113="","",VLOOKUP(FİLTRE!$C1113,'SKT LİSTESİ'!$F:$S,9,0)))</f>
        <v/>
      </c>
      <c r="I1113" s="132" t="str">
        <f ca="1">IFERROR(IF($C1113="","",VLOOKUP(FİLTRE!$C1113,'SKT LİSTESİ'!$F:$S,10,0)),"")</f>
        <v/>
      </c>
      <c r="J1113" s="133" t="str">
        <f ca="1">IFERROR(IF($C1113="","",VLOOKUP(FİLTRE!$C1113,'SKT LİSTESİ'!$F:$S,11,0)),"")</f>
        <v/>
      </c>
      <c r="K1113" s="134" t="str">
        <f ca="1">IFERROR(IF($C1113="","",VLOOKUP(FİLTRE!$C1113,'SKT LİSTESİ'!$F:$S,12,0)),"")</f>
        <v/>
      </c>
      <c r="L1113" s="134" t="str">
        <f ca="1">IFERROR(IF($C1113="","",VLOOKUP(FİLTRE!$C1113,'SKT LİSTESİ'!$F:$S,13,0)),"")</f>
        <v/>
      </c>
      <c r="M1113" s="135" t="str">
        <f ca="1">IFERROR(IF($C1113="","",VLOOKUP(FİLTRE!$C1113,'SKT LİSTESİ'!$F:$AJ,14,0)),"")</f>
        <v/>
      </c>
      <c r="N1113" s="31" t="str">
        <f ca="1">IFERROR(IF($C1113="","",VLOOKUP(FİLTRE!$C1113,'SKT LİSTESİ'!$F:$AJ,22,0)),"")</f>
        <v/>
      </c>
      <c r="O1113" s="136" t="str">
        <f ca="1">IFERROR(IF($C1113="","",VLOOKUP(FİLTRE!$C1113,'SKT LİSTESİ'!$F:$AJ,23,0)),"")</f>
        <v/>
      </c>
      <c r="P1113" s="31"/>
      <c r="Q1113" s="31"/>
      <c r="R1113" s="137" t="str">
        <f ca="1">(IFERROR(IF($C1113="","",VLOOKUP(FİLTRE!$C1113,'SKT LİSTESİ'!$F:$AJ,15,0)),""))</f>
        <v/>
      </c>
      <c r="S1113" s="138" t="str">
        <f ca="1">IFERROR(IF($C1113="","",VLOOKUP(FİLTRE!$C1113,'SKT LİSTESİ'!$F:$AJ,16,0)),"")</f>
        <v/>
      </c>
      <c r="AF1113" s="179" t="str">
        <f t="shared" ca="1" si="70"/>
        <v/>
      </c>
      <c r="AG1113" s="179">
        <f t="shared" ca="1" si="71"/>
        <v>0</v>
      </c>
      <c r="AH1113" s="179">
        <f t="shared" ca="1" si="72"/>
        <v>0</v>
      </c>
    </row>
    <row r="1114" spans="2:34" ht="15.75" x14ac:dyDescent="0.25">
      <c r="B1114">
        <f t="shared" ca="1" si="69"/>
        <v>1102</v>
      </c>
      <c r="C1114" t="str">
        <f ca="1">IFERROR(VLOOKUP(B1114,'SKT LİSTESİ'!F:F,1,0),"")</f>
        <v/>
      </c>
      <c r="E1114" s="128" t="str">
        <f ca="1">IFERROR(IF($C1114="","",VLOOKUP(FİLTRE!$C1114,'SKT LİSTESİ'!$F:$S,5,0)),"")</f>
        <v/>
      </c>
      <c r="F1114" s="129" t="str">
        <f ca="1">IFERROR(IF($C1114="","",VLOOKUP(FİLTRE!$C1114,'SKT LİSTESİ'!$F:$S,7,0)),"")</f>
        <v/>
      </c>
      <c r="G1114" s="130" t="str">
        <f ca="1">IFERROR(IF($C1114="","",VLOOKUP(FİLTRE!$C1114,'SKT LİSTESİ'!$F:$S,8,0)),"")</f>
        <v/>
      </c>
      <c r="H1114" s="131" t="str">
        <f ca="1">IF(E1114="","",IF($C1114="","",VLOOKUP(FİLTRE!$C1114,'SKT LİSTESİ'!$F:$S,9,0)))</f>
        <v/>
      </c>
      <c r="I1114" s="132" t="str">
        <f ca="1">IFERROR(IF($C1114="","",VLOOKUP(FİLTRE!$C1114,'SKT LİSTESİ'!$F:$S,10,0)),"")</f>
        <v/>
      </c>
      <c r="J1114" s="133" t="str">
        <f ca="1">IFERROR(IF($C1114="","",VLOOKUP(FİLTRE!$C1114,'SKT LİSTESİ'!$F:$S,11,0)),"")</f>
        <v/>
      </c>
      <c r="K1114" s="134" t="str">
        <f ca="1">IFERROR(IF($C1114="","",VLOOKUP(FİLTRE!$C1114,'SKT LİSTESİ'!$F:$S,12,0)),"")</f>
        <v/>
      </c>
      <c r="L1114" s="134" t="str">
        <f ca="1">IFERROR(IF($C1114="","",VLOOKUP(FİLTRE!$C1114,'SKT LİSTESİ'!$F:$S,13,0)),"")</f>
        <v/>
      </c>
      <c r="M1114" s="135" t="str">
        <f ca="1">IFERROR(IF($C1114="","",VLOOKUP(FİLTRE!$C1114,'SKT LİSTESİ'!$F:$AJ,14,0)),"")</f>
        <v/>
      </c>
      <c r="N1114" s="31" t="str">
        <f ca="1">IFERROR(IF($C1114="","",VLOOKUP(FİLTRE!$C1114,'SKT LİSTESİ'!$F:$AJ,22,0)),"")</f>
        <v/>
      </c>
      <c r="O1114" s="136" t="str">
        <f ca="1">IFERROR(IF($C1114="","",VLOOKUP(FİLTRE!$C1114,'SKT LİSTESİ'!$F:$AJ,23,0)),"")</f>
        <v/>
      </c>
      <c r="P1114" s="31"/>
      <c r="Q1114" s="31"/>
      <c r="R1114" s="137" t="str">
        <f ca="1">(IFERROR(IF($C1114="","",VLOOKUP(FİLTRE!$C1114,'SKT LİSTESİ'!$F:$AJ,15,0)),""))</f>
        <v/>
      </c>
      <c r="S1114" s="138" t="str">
        <f ca="1">IFERROR(IF($C1114="","",VLOOKUP(FİLTRE!$C1114,'SKT LİSTESİ'!$F:$AJ,16,0)),"")</f>
        <v/>
      </c>
      <c r="AF1114" s="179" t="str">
        <f t="shared" ca="1" si="70"/>
        <v/>
      </c>
      <c r="AG1114" s="179">
        <f t="shared" ca="1" si="71"/>
        <v>0</v>
      </c>
      <c r="AH1114" s="179">
        <f t="shared" ca="1" si="72"/>
        <v>0</v>
      </c>
    </row>
    <row r="1115" spans="2:34" ht="15.75" x14ac:dyDescent="0.25">
      <c r="B1115">
        <f t="shared" ca="1" si="69"/>
        <v>1103</v>
      </c>
      <c r="C1115" t="str">
        <f ca="1">IFERROR(VLOOKUP(B1115,'SKT LİSTESİ'!F:F,1,0),"")</f>
        <v/>
      </c>
      <c r="E1115" s="128" t="str">
        <f ca="1">IFERROR(IF($C1115="","",VLOOKUP(FİLTRE!$C1115,'SKT LİSTESİ'!$F:$S,5,0)),"")</f>
        <v/>
      </c>
      <c r="F1115" s="129" t="str">
        <f ca="1">IFERROR(IF($C1115="","",VLOOKUP(FİLTRE!$C1115,'SKT LİSTESİ'!$F:$S,7,0)),"")</f>
        <v/>
      </c>
      <c r="G1115" s="130" t="str">
        <f ca="1">IFERROR(IF($C1115="","",VLOOKUP(FİLTRE!$C1115,'SKT LİSTESİ'!$F:$S,8,0)),"")</f>
        <v/>
      </c>
      <c r="H1115" s="131" t="str">
        <f ca="1">IF(E1115="","",IF($C1115="","",VLOOKUP(FİLTRE!$C1115,'SKT LİSTESİ'!$F:$S,9,0)))</f>
        <v/>
      </c>
      <c r="I1115" s="132" t="str">
        <f ca="1">IFERROR(IF($C1115="","",VLOOKUP(FİLTRE!$C1115,'SKT LİSTESİ'!$F:$S,10,0)),"")</f>
        <v/>
      </c>
      <c r="J1115" s="133" t="str">
        <f ca="1">IFERROR(IF($C1115="","",VLOOKUP(FİLTRE!$C1115,'SKT LİSTESİ'!$F:$S,11,0)),"")</f>
        <v/>
      </c>
      <c r="K1115" s="134" t="str">
        <f ca="1">IFERROR(IF($C1115="","",VLOOKUP(FİLTRE!$C1115,'SKT LİSTESİ'!$F:$S,12,0)),"")</f>
        <v/>
      </c>
      <c r="L1115" s="134" t="str">
        <f ca="1">IFERROR(IF($C1115="","",VLOOKUP(FİLTRE!$C1115,'SKT LİSTESİ'!$F:$S,13,0)),"")</f>
        <v/>
      </c>
      <c r="M1115" s="135" t="str">
        <f ca="1">IFERROR(IF($C1115="","",VLOOKUP(FİLTRE!$C1115,'SKT LİSTESİ'!$F:$AJ,14,0)),"")</f>
        <v/>
      </c>
      <c r="N1115" s="31" t="str">
        <f ca="1">IFERROR(IF($C1115="","",VLOOKUP(FİLTRE!$C1115,'SKT LİSTESİ'!$F:$AJ,22,0)),"")</f>
        <v/>
      </c>
      <c r="O1115" s="136" t="str">
        <f ca="1">IFERROR(IF($C1115="","",VLOOKUP(FİLTRE!$C1115,'SKT LİSTESİ'!$F:$AJ,23,0)),"")</f>
        <v/>
      </c>
      <c r="P1115" s="31"/>
      <c r="Q1115" s="31"/>
      <c r="R1115" s="137" t="str">
        <f ca="1">(IFERROR(IF($C1115="","",VLOOKUP(FİLTRE!$C1115,'SKT LİSTESİ'!$F:$AJ,15,0)),""))</f>
        <v/>
      </c>
      <c r="S1115" s="138" t="str">
        <f ca="1">IFERROR(IF($C1115="","",VLOOKUP(FİLTRE!$C1115,'SKT LİSTESİ'!$F:$AJ,16,0)),"")</f>
        <v/>
      </c>
      <c r="AF1115" s="179" t="str">
        <f t="shared" ca="1" si="70"/>
        <v/>
      </c>
      <c r="AG1115" s="179">
        <f t="shared" ca="1" si="71"/>
        <v>0</v>
      </c>
      <c r="AH1115" s="179">
        <f t="shared" ca="1" si="72"/>
        <v>0</v>
      </c>
    </row>
    <row r="1116" spans="2:34" ht="15.75" x14ac:dyDescent="0.25">
      <c r="B1116">
        <f t="shared" ca="1" si="69"/>
        <v>1104</v>
      </c>
      <c r="C1116" t="str">
        <f ca="1">IFERROR(VLOOKUP(B1116,'SKT LİSTESİ'!F:F,1,0),"")</f>
        <v/>
      </c>
      <c r="E1116" s="128" t="str">
        <f ca="1">IFERROR(IF($C1116="","",VLOOKUP(FİLTRE!$C1116,'SKT LİSTESİ'!$F:$S,5,0)),"")</f>
        <v/>
      </c>
      <c r="F1116" s="129" t="str">
        <f ca="1">IFERROR(IF($C1116="","",VLOOKUP(FİLTRE!$C1116,'SKT LİSTESİ'!$F:$S,7,0)),"")</f>
        <v/>
      </c>
      <c r="G1116" s="130" t="str">
        <f ca="1">IFERROR(IF($C1116="","",VLOOKUP(FİLTRE!$C1116,'SKT LİSTESİ'!$F:$S,8,0)),"")</f>
        <v/>
      </c>
      <c r="H1116" s="131" t="str">
        <f ca="1">IF(E1116="","",IF($C1116="","",VLOOKUP(FİLTRE!$C1116,'SKT LİSTESİ'!$F:$S,9,0)))</f>
        <v/>
      </c>
      <c r="I1116" s="132" t="str">
        <f ca="1">IFERROR(IF($C1116="","",VLOOKUP(FİLTRE!$C1116,'SKT LİSTESİ'!$F:$S,10,0)),"")</f>
        <v/>
      </c>
      <c r="J1116" s="133" t="str">
        <f ca="1">IFERROR(IF($C1116="","",VLOOKUP(FİLTRE!$C1116,'SKT LİSTESİ'!$F:$S,11,0)),"")</f>
        <v/>
      </c>
      <c r="K1116" s="134" t="str">
        <f ca="1">IFERROR(IF($C1116="","",VLOOKUP(FİLTRE!$C1116,'SKT LİSTESİ'!$F:$S,12,0)),"")</f>
        <v/>
      </c>
      <c r="L1116" s="134" t="str">
        <f ca="1">IFERROR(IF($C1116="","",VLOOKUP(FİLTRE!$C1116,'SKT LİSTESİ'!$F:$S,13,0)),"")</f>
        <v/>
      </c>
      <c r="M1116" s="135" t="str">
        <f ca="1">IFERROR(IF($C1116="","",VLOOKUP(FİLTRE!$C1116,'SKT LİSTESİ'!$F:$AJ,14,0)),"")</f>
        <v/>
      </c>
      <c r="N1116" s="31" t="str">
        <f ca="1">IFERROR(IF($C1116="","",VLOOKUP(FİLTRE!$C1116,'SKT LİSTESİ'!$F:$AJ,22,0)),"")</f>
        <v/>
      </c>
      <c r="O1116" s="136" t="str">
        <f ca="1">IFERROR(IF($C1116="","",VLOOKUP(FİLTRE!$C1116,'SKT LİSTESİ'!$F:$AJ,23,0)),"")</f>
        <v/>
      </c>
      <c r="P1116" s="31"/>
      <c r="Q1116" s="31"/>
      <c r="R1116" s="137" t="str">
        <f ca="1">(IFERROR(IF($C1116="","",VLOOKUP(FİLTRE!$C1116,'SKT LİSTESİ'!$F:$AJ,15,0)),""))</f>
        <v/>
      </c>
      <c r="S1116" s="138" t="str">
        <f ca="1">IFERROR(IF($C1116="","",VLOOKUP(FİLTRE!$C1116,'SKT LİSTESİ'!$F:$AJ,16,0)),"")</f>
        <v/>
      </c>
      <c r="AF1116" s="179" t="str">
        <f t="shared" ca="1" si="70"/>
        <v/>
      </c>
      <c r="AG1116" s="179">
        <f t="shared" ca="1" si="71"/>
        <v>0</v>
      </c>
      <c r="AH1116" s="179">
        <f t="shared" ca="1" si="72"/>
        <v>0</v>
      </c>
    </row>
    <row r="1117" spans="2:34" ht="15.75" x14ac:dyDescent="0.25">
      <c r="B1117">
        <f t="shared" ca="1" si="69"/>
        <v>1105</v>
      </c>
      <c r="C1117" t="str">
        <f ca="1">IFERROR(VLOOKUP(B1117,'SKT LİSTESİ'!F:F,1,0),"")</f>
        <v/>
      </c>
      <c r="E1117" s="128" t="str">
        <f ca="1">IFERROR(IF($C1117="","",VLOOKUP(FİLTRE!$C1117,'SKT LİSTESİ'!$F:$S,5,0)),"")</f>
        <v/>
      </c>
      <c r="F1117" s="129" t="str">
        <f ca="1">IFERROR(IF($C1117="","",VLOOKUP(FİLTRE!$C1117,'SKT LİSTESİ'!$F:$S,7,0)),"")</f>
        <v/>
      </c>
      <c r="G1117" s="130" t="str">
        <f ca="1">IFERROR(IF($C1117="","",VLOOKUP(FİLTRE!$C1117,'SKT LİSTESİ'!$F:$S,8,0)),"")</f>
        <v/>
      </c>
      <c r="H1117" s="131" t="str">
        <f ca="1">IF(E1117="","",IF($C1117="","",VLOOKUP(FİLTRE!$C1117,'SKT LİSTESİ'!$F:$S,9,0)))</f>
        <v/>
      </c>
      <c r="I1117" s="132" t="str">
        <f ca="1">IFERROR(IF($C1117="","",VLOOKUP(FİLTRE!$C1117,'SKT LİSTESİ'!$F:$S,10,0)),"")</f>
        <v/>
      </c>
      <c r="J1117" s="133" t="str">
        <f ca="1">IFERROR(IF($C1117="","",VLOOKUP(FİLTRE!$C1117,'SKT LİSTESİ'!$F:$S,11,0)),"")</f>
        <v/>
      </c>
      <c r="K1117" s="134" t="str">
        <f ca="1">IFERROR(IF($C1117="","",VLOOKUP(FİLTRE!$C1117,'SKT LİSTESİ'!$F:$S,12,0)),"")</f>
        <v/>
      </c>
      <c r="L1117" s="134" t="str">
        <f ca="1">IFERROR(IF($C1117="","",VLOOKUP(FİLTRE!$C1117,'SKT LİSTESİ'!$F:$S,13,0)),"")</f>
        <v/>
      </c>
      <c r="M1117" s="135" t="str">
        <f ca="1">IFERROR(IF($C1117="","",VLOOKUP(FİLTRE!$C1117,'SKT LİSTESİ'!$F:$AJ,14,0)),"")</f>
        <v/>
      </c>
      <c r="N1117" s="31" t="str">
        <f ca="1">IFERROR(IF($C1117="","",VLOOKUP(FİLTRE!$C1117,'SKT LİSTESİ'!$F:$AJ,22,0)),"")</f>
        <v/>
      </c>
      <c r="O1117" s="136" t="str">
        <f ca="1">IFERROR(IF($C1117="","",VLOOKUP(FİLTRE!$C1117,'SKT LİSTESİ'!$F:$AJ,23,0)),"")</f>
        <v/>
      </c>
      <c r="P1117" s="31"/>
      <c r="Q1117" s="31"/>
      <c r="R1117" s="137" t="str">
        <f ca="1">(IFERROR(IF($C1117="","",VLOOKUP(FİLTRE!$C1117,'SKT LİSTESİ'!$F:$AJ,15,0)),""))</f>
        <v/>
      </c>
      <c r="S1117" s="138" t="str">
        <f ca="1">IFERROR(IF($C1117="","",VLOOKUP(FİLTRE!$C1117,'SKT LİSTESİ'!$F:$AJ,16,0)),"")</f>
        <v/>
      </c>
      <c r="AF1117" s="179" t="str">
        <f t="shared" ca="1" si="70"/>
        <v/>
      </c>
      <c r="AG1117" s="179">
        <f t="shared" ca="1" si="71"/>
        <v>0</v>
      </c>
      <c r="AH1117" s="179">
        <f t="shared" ca="1" si="72"/>
        <v>0</v>
      </c>
    </row>
    <row r="1118" spans="2:34" ht="15.75" x14ac:dyDescent="0.25">
      <c r="B1118">
        <f t="shared" ca="1" si="69"/>
        <v>1106</v>
      </c>
      <c r="C1118" t="str">
        <f ca="1">IFERROR(VLOOKUP(B1118,'SKT LİSTESİ'!F:F,1,0),"")</f>
        <v/>
      </c>
      <c r="E1118" s="128" t="str">
        <f ca="1">IFERROR(IF($C1118="","",VLOOKUP(FİLTRE!$C1118,'SKT LİSTESİ'!$F:$S,5,0)),"")</f>
        <v/>
      </c>
      <c r="F1118" s="129" t="str">
        <f ca="1">IFERROR(IF($C1118="","",VLOOKUP(FİLTRE!$C1118,'SKT LİSTESİ'!$F:$S,7,0)),"")</f>
        <v/>
      </c>
      <c r="G1118" s="130" t="str">
        <f ca="1">IFERROR(IF($C1118="","",VLOOKUP(FİLTRE!$C1118,'SKT LİSTESİ'!$F:$S,8,0)),"")</f>
        <v/>
      </c>
      <c r="H1118" s="131" t="str">
        <f ca="1">IF(E1118="","",IF($C1118="","",VLOOKUP(FİLTRE!$C1118,'SKT LİSTESİ'!$F:$S,9,0)))</f>
        <v/>
      </c>
      <c r="I1118" s="132" t="str">
        <f ca="1">IFERROR(IF($C1118="","",VLOOKUP(FİLTRE!$C1118,'SKT LİSTESİ'!$F:$S,10,0)),"")</f>
        <v/>
      </c>
      <c r="J1118" s="133" t="str">
        <f ca="1">IFERROR(IF($C1118="","",VLOOKUP(FİLTRE!$C1118,'SKT LİSTESİ'!$F:$S,11,0)),"")</f>
        <v/>
      </c>
      <c r="K1118" s="134" t="str">
        <f ca="1">IFERROR(IF($C1118="","",VLOOKUP(FİLTRE!$C1118,'SKT LİSTESİ'!$F:$S,12,0)),"")</f>
        <v/>
      </c>
      <c r="L1118" s="134" t="str">
        <f ca="1">IFERROR(IF($C1118="","",VLOOKUP(FİLTRE!$C1118,'SKT LİSTESİ'!$F:$S,13,0)),"")</f>
        <v/>
      </c>
      <c r="M1118" s="135" t="str">
        <f ca="1">IFERROR(IF($C1118="","",VLOOKUP(FİLTRE!$C1118,'SKT LİSTESİ'!$F:$AJ,14,0)),"")</f>
        <v/>
      </c>
      <c r="N1118" s="31" t="str">
        <f ca="1">IFERROR(IF($C1118="","",VLOOKUP(FİLTRE!$C1118,'SKT LİSTESİ'!$F:$AJ,22,0)),"")</f>
        <v/>
      </c>
      <c r="O1118" s="136" t="str">
        <f ca="1">IFERROR(IF($C1118="","",VLOOKUP(FİLTRE!$C1118,'SKT LİSTESİ'!$F:$AJ,23,0)),"")</f>
        <v/>
      </c>
      <c r="P1118" s="31"/>
      <c r="Q1118" s="31"/>
      <c r="R1118" s="137" t="str">
        <f ca="1">(IFERROR(IF($C1118="","",VLOOKUP(FİLTRE!$C1118,'SKT LİSTESİ'!$F:$AJ,15,0)),""))</f>
        <v/>
      </c>
      <c r="S1118" s="138" t="str">
        <f ca="1">IFERROR(IF($C1118="","",VLOOKUP(FİLTRE!$C1118,'SKT LİSTESİ'!$F:$AJ,16,0)),"")</f>
        <v/>
      </c>
      <c r="AF1118" s="179" t="str">
        <f t="shared" ca="1" si="70"/>
        <v/>
      </c>
      <c r="AG1118" s="179">
        <f t="shared" ca="1" si="71"/>
        <v>0</v>
      </c>
      <c r="AH1118" s="179">
        <f t="shared" ca="1" si="72"/>
        <v>0</v>
      </c>
    </row>
    <row r="1119" spans="2:34" ht="15.75" x14ac:dyDescent="0.25">
      <c r="B1119">
        <f t="shared" ca="1" si="69"/>
        <v>1107</v>
      </c>
      <c r="C1119" t="str">
        <f ca="1">IFERROR(VLOOKUP(B1119,'SKT LİSTESİ'!F:F,1,0),"")</f>
        <v/>
      </c>
      <c r="E1119" s="128" t="str">
        <f ca="1">IFERROR(IF($C1119="","",VLOOKUP(FİLTRE!$C1119,'SKT LİSTESİ'!$F:$S,5,0)),"")</f>
        <v/>
      </c>
      <c r="F1119" s="129" t="str">
        <f ca="1">IFERROR(IF($C1119="","",VLOOKUP(FİLTRE!$C1119,'SKT LİSTESİ'!$F:$S,7,0)),"")</f>
        <v/>
      </c>
      <c r="G1119" s="130" t="str">
        <f ca="1">IFERROR(IF($C1119="","",VLOOKUP(FİLTRE!$C1119,'SKT LİSTESİ'!$F:$S,8,0)),"")</f>
        <v/>
      </c>
      <c r="H1119" s="131" t="str">
        <f ca="1">IF(E1119="","",IF($C1119="","",VLOOKUP(FİLTRE!$C1119,'SKT LİSTESİ'!$F:$S,9,0)))</f>
        <v/>
      </c>
      <c r="I1119" s="132" t="str">
        <f ca="1">IFERROR(IF($C1119="","",VLOOKUP(FİLTRE!$C1119,'SKT LİSTESİ'!$F:$S,10,0)),"")</f>
        <v/>
      </c>
      <c r="J1119" s="133" t="str">
        <f ca="1">IFERROR(IF($C1119="","",VLOOKUP(FİLTRE!$C1119,'SKT LİSTESİ'!$F:$S,11,0)),"")</f>
        <v/>
      </c>
      <c r="K1119" s="134" t="str">
        <f ca="1">IFERROR(IF($C1119="","",VLOOKUP(FİLTRE!$C1119,'SKT LİSTESİ'!$F:$S,12,0)),"")</f>
        <v/>
      </c>
      <c r="L1119" s="134" t="str">
        <f ca="1">IFERROR(IF($C1119="","",VLOOKUP(FİLTRE!$C1119,'SKT LİSTESİ'!$F:$S,13,0)),"")</f>
        <v/>
      </c>
      <c r="M1119" s="135" t="str">
        <f ca="1">IFERROR(IF($C1119="","",VLOOKUP(FİLTRE!$C1119,'SKT LİSTESİ'!$F:$AJ,14,0)),"")</f>
        <v/>
      </c>
      <c r="N1119" s="31" t="str">
        <f ca="1">IFERROR(IF($C1119="","",VLOOKUP(FİLTRE!$C1119,'SKT LİSTESİ'!$F:$AJ,22,0)),"")</f>
        <v/>
      </c>
      <c r="O1119" s="136" t="str">
        <f ca="1">IFERROR(IF($C1119="","",VLOOKUP(FİLTRE!$C1119,'SKT LİSTESİ'!$F:$AJ,23,0)),"")</f>
        <v/>
      </c>
      <c r="P1119" s="31"/>
      <c r="Q1119" s="31"/>
      <c r="R1119" s="137" t="str">
        <f ca="1">(IFERROR(IF($C1119="","",VLOOKUP(FİLTRE!$C1119,'SKT LİSTESİ'!$F:$AJ,15,0)),""))</f>
        <v/>
      </c>
      <c r="S1119" s="138" t="str">
        <f ca="1">IFERROR(IF($C1119="","",VLOOKUP(FİLTRE!$C1119,'SKT LİSTESİ'!$F:$AJ,16,0)),"")</f>
        <v/>
      </c>
      <c r="AF1119" s="179" t="str">
        <f t="shared" ca="1" si="70"/>
        <v/>
      </c>
      <c r="AG1119" s="179">
        <f t="shared" ca="1" si="71"/>
        <v>0</v>
      </c>
      <c r="AH1119" s="179">
        <f t="shared" ca="1" si="72"/>
        <v>0</v>
      </c>
    </row>
    <row r="1120" spans="2:34" ht="15.75" x14ac:dyDescent="0.25">
      <c r="B1120">
        <f t="shared" ca="1" si="69"/>
        <v>1108</v>
      </c>
      <c r="C1120" t="str">
        <f ca="1">IFERROR(VLOOKUP(B1120,'SKT LİSTESİ'!F:F,1,0),"")</f>
        <v/>
      </c>
      <c r="E1120" s="128" t="str">
        <f ca="1">IFERROR(IF($C1120="","",VLOOKUP(FİLTRE!$C1120,'SKT LİSTESİ'!$F:$S,5,0)),"")</f>
        <v/>
      </c>
      <c r="F1120" s="129" t="str">
        <f ca="1">IFERROR(IF($C1120="","",VLOOKUP(FİLTRE!$C1120,'SKT LİSTESİ'!$F:$S,7,0)),"")</f>
        <v/>
      </c>
      <c r="G1120" s="130" t="str">
        <f ca="1">IFERROR(IF($C1120="","",VLOOKUP(FİLTRE!$C1120,'SKT LİSTESİ'!$F:$S,8,0)),"")</f>
        <v/>
      </c>
      <c r="H1120" s="131" t="str">
        <f ca="1">IF(E1120="","",IF($C1120="","",VLOOKUP(FİLTRE!$C1120,'SKT LİSTESİ'!$F:$S,9,0)))</f>
        <v/>
      </c>
      <c r="I1120" s="132" t="str">
        <f ca="1">IFERROR(IF($C1120="","",VLOOKUP(FİLTRE!$C1120,'SKT LİSTESİ'!$F:$S,10,0)),"")</f>
        <v/>
      </c>
      <c r="J1120" s="133" t="str">
        <f ca="1">IFERROR(IF($C1120="","",VLOOKUP(FİLTRE!$C1120,'SKT LİSTESİ'!$F:$S,11,0)),"")</f>
        <v/>
      </c>
      <c r="K1120" s="134" t="str">
        <f ca="1">IFERROR(IF($C1120="","",VLOOKUP(FİLTRE!$C1120,'SKT LİSTESİ'!$F:$S,12,0)),"")</f>
        <v/>
      </c>
      <c r="L1120" s="134" t="str">
        <f ca="1">IFERROR(IF($C1120="","",VLOOKUP(FİLTRE!$C1120,'SKT LİSTESİ'!$F:$S,13,0)),"")</f>
        <v/>
      </c>
      <c r="M1120" s="135" t="str">
        <f ca="1">IFERROR(IF($C1120="","",VLOOKUP(FİLTRE!$C1120,'SKT LİSTESİ'!$F:$AJ,14,0)),"")</f>
        <v/>
      </c>
      <c r="N1120" s="31" t="str">
        <f ca="1">IFERROR(IF($C1120="","",VLOOKUP(FİLTRE!$C1120,'SKT LİSTESİ'!$F:$AJ,22,0)),"")</f>
        <v/>
      </c>
      <c r="O1120" s="136" t="str">
        <f ca="1">IFERROR(IF($C1120="","",VLOOKUP(FİLTRE!$C1120,'SKT LİSTESİ'!$F:$AJ,23,0)),"")</f>
        <v/>
      </c>
      <c r="P1120" s="31"/>
      <c r="Q1120" s="31"/>
      <c r="R1120" s="137" t="str">
        <f ca="1">(IFERROR(IF($C1120="","",VLOOKUP(FİLTRE!$C1120,'SKT LİSTESİ'!$F:$AJ,15,0)),""))</f>
        <v/>
      </c>
      <c r="S1120" s="138" t="str">
        <f ca="1">IFERROR(IF($C1120="","",VLOOKUP(FİLTRE!$C1120,'SKT LİSTESİ'!$F:$AJ,16,0)),"")</f>
        <v/>
      </c>
      <c r="AF1120" s="179" t="str">
        <f t="shared" ca="1" si="70"/>
        <v/>
      </c>
      <c r="AG1120" s="179">
        <f t="shared" ca="1" si="71"/>
        <v>0</v>
      </c>
      <c r="AH1120" s="179">
        <f t="shared" ca="1" si="72"/>
        <v>0</v>
      </c>
    </row>
    <row r="1121" spans="2:34" ht="15.75" x14ac:dyDescent="0.25">
      <c r="B1121">
        <f t="shared" ca="1" si="69"/>
        <v>1109</v>
      </c>
      <c r="C1121" t="str">
        <f ca="1">IFERROR(VLOOKUP(B1121,'SKT LİSTESİ'!F:F,1,0),"")</f>
        <v/>
      </c>
      <c r="E1121" s="128" t="str">
        <f ca="1">IFERROR(IF($C1121="","",VLOOKUP(FİLTRE!$C1121,'SKT LİSTESİ'!$F:$S,5,0)),"")</f>
        <v/>
      </c>
      <c r="F1121" s="129" t="str">
        <f ca="1">IFERROR(IF($C1121="","",VLOOKUP(FİLTRE!$C1121,'SKT LİSTESİ'!$F:$S,7,0)),"")</f>
        <v/>
      </c>
      <c r="G1121" s="130" t="str">
        <f ca="1">IFERROR(IF($C1121="","",VLOOKUP(FİLTRE!$C1121,'SKT LİSTESİ'!$F:$S,8,0)),"")</f>
        <v/>
      </c>
      <c r="H1121" s="131" t="str">
        <f ca="1">IF(E1121="","",IF($C1121="","",VLOOKUP(FİLTRE!$C1121,'SKT LİSTESİ'!$F:$S,9,0)))</f>
        <v/>
      </c>
      <c r="I1121" s="132" t="str">
        <f ca="1">IFERROR(IF($C1121="","",VLOOKUP(FİLTRE!$C1121,'SKT LİSTESİ'!$F:$S,10,0)),"")</f>
        <v/>
      </c>
      <c r="J1121" s="133" t="str">
        <f ca="1">IFERROR(IF($C1121="","",VLOOKUP(FİLTRE!$C1121,'SKT LİSTESİ'!$F:$S,11,0)),"")</f>
        <v/>
      </c>
      <c r="K1121" s="134" t="str">
        <f ca="1">IFERROR(IF($C1121="","",VLOOKUP(FİLTRE!$C1121,'SKT LİSTESİ'!$F:$S,12,0)),"")</f>
        <v/>
      </c>
      <c r="L1121" s="134" t="str">
        <f ca="1">IFERROR(IF($C1121="","",VLOOKUP(FİLTRE!$C1121,'SKT LİSTESİ'!$F:$S,13,0)),"")</f>
        <v/>
      </c>
      <c r="M1121" s="135" t="str">
        <f ca="1">IFERROR(IF($C1121="","",VLOOKUP(FİLTRE!$C1121,'SKT LİSTESİ'!$F:$AJ,14,0)),"")</f>
        <v/>
      </c>
      <c r="N1121" s="31" t="str">
        <f ca="1">IFERROR(IF($C1121="","",VLOOKUP(FİLTRE!$C1121,'SKT LİSTESİ'!$F:$AJ,22,0)),"")</f>
        <v/>
      </c>
      <c r="O1121" s="136" t="str">
        <f ca="1">IFERROR(IF($C1121="","",VLOOKUP(FİLTRE!$C1121,'SKT LİSTESİ'!$F:$AJ,23,0)),"")</f>
        <v/>
      </c>
      <c r="P1121" s="31"/>
      <c r="Q1121" s="31"/>
      <c r="R1121" s="137" t="str">
        <f ca="1">(IFERROR(IF($C1121="","",VLOOKUP(FİLTRE!$C1121,'SKT LİSTESİ'!$F:$AJ,15,0)),""))</f>
        <v/>
      </c>
      <c r="S1121" s="138" t="str">
        <f ca="1">IFERROR(IF($C1121="","",VLOOKUP(FİLTRE!$C1121,'SKT LİSTESİ'!$F:$AJ,16,0)),"")</f>
        <v/>
      </c>
      <c r="AF1121" s="179" t="str">
        <f t="shared" ca="1" si="70"/>
        <v/>
      </c>
      <c r="AG1121" s="179">
        <f t="shared" ca="1" si="71"/>
        <v>0</v>
      </c>
      <c r="AH1121" s="179">
        <f t="shared" ca="1" si="72"/>
        <v>0</v>
      </c>
    </row>
    <row r="1122" spans="2:34" ht="15.75" x14ac:dyDescent="0.25">
      <c r="B1122">
        <f t="shared" ca="1" si="69"/>
        <v>1110</v>
      </c>
      <c r="C1122" t="str">
        <f ca="1">IFERROR(VLOOKUP(B1122,'SKT LİSTESİ'!F:F,1,0),"")</f>
        <v/>
      </c>
      <c r="E1122" s="128" t="str">
        <f ca="1">IFERROR(IF($C1122="","",VLOOKUP(FİLTRE!$C1122,'SKT LİSTESİ'!$F:$S,5,0)),"")</f>
        <v/>
      </c>
      <c r="F1122" s="129" t="str">
        <f ca="1">IFERROR(IF($C1122="","",VLOOKUP(FİLTRE!$C1122,'SKT LİSTESİ'!$F:$S,7,0)),"")</f>
        <v/>
      </c>
      <c r="G1122" s="130" t="str">
        <f ca="1">IFERROR(IF($C1122="","",VLOOKUP(FİLTRE!$C1122,'SKT LİSTESİ'!$F:$S,8,0)),"")</f>
        <v/>
      </c>
      <c r="H1122" s="131" t="str">
        <f ca="1">IF(E1122="","",IF($C1122="","",VLOOKUP(FİLTRE!$C1122,'SKT LİSTESİ'!$F:$S,9,0)))</f>
        <v/>
      </c>
      <c r="I1122" s="132" t="str">
        <f ca="1">IFERROR(IF($C1122="","",VLOOKUP(FİLTRE!$C1122,'SKT LİSTESİ'!$F:$S,10,0)),"")</f>
        <v/>
      </c>
      <c r="J1122" s="133" t="str">
        <f ca="1">IFERROR(IF($C1122="","",VLOOKUP(FİLTRE!$C1122,'SKT LİSTESİ'!$F:$S,11,0)),"")</f>
        <v/>
      </c>
      <c r="K1122" s="134" t="str">
        <f ca="1">IFERROR(IF($C1122="","",VLOOKUP(FİLTRE!$C1122,'SKT LİSTESİ'!$F:$S,12,0)),"")</f>
        <v/>
      </c>
      <c r="L1122" s="134" t="str">
        <f ca="1">IFERROR(IF($C1122="","",VLOOKUP(FİLTRE!$C1122,'SKT LİSTESİ'!$F:$S,13,0)),"")</f>
        <v/>
      </c>
      <c r="M1122" s="135" t="str">
        <f ca="1">IFERROR(IF($C1122="","",VLOOKUP(FİLTRE!$C1122,'SKT LİSTESİ'!$F:$AJ,14,0)),"")</f>
        <v/>
      </c>
      <c r="N1122" s="31" t="str">
        <f ca="1">IFERROR(IF($C1122="","",VLOOKUP(FİLTRE!$C1122,'SKT LİSTESİ'!$F:$AJ,22,0)),"")</f>
        <v/>
      </c>
      <c r="O1122" s="136" t="str">
        <f ca="1">IFERROR(IF($C1122="","",VLOOKUP(FİLTRE!$C1122,'SKT LİSTESİ'!$F:$AJ,23,0)),"")</f>
        <v/>
      </c>
      <c r="P1122" s="31"/>
      <c r="Q1122" s="31"/>
      <c r="R1122" s="137" t="str">
        <f ca="1">(IFERROR(IF($C1122="","",VLOOKUP(FİLTRE!$C1122,'SKT LİSTESİ'!$F:$AJ,15,0)),""))</f>
        <v/>
      </c>
      <c r="S1122" s="138" t="str">
        <f ca="1">IFERROR(IF($C1122="","",VLOOKUP(FİLTRE!$C1122,'SKT LİSTESİ'!$F:$AJ,16,0)),"")</f>
        <v/>
      </c>
      <c r="AF1122" s="179" t="str">
        <f t="shared" ca="1" si="70"/>
        <v/>
      </c>
      <c r="AG1122" s="179">
        <f t="shared" ca="1" si="71"/>
        <v>0</v>
      </c>
      <c r="AH1122" s="179">
        <f t="shared" ca="1" si="72"/>
        <v>0</v>
      </c>
    </row>
    <row r="1123" spans="2:34" ht="15.75" x14ac:dyDescent="0.25">
      <c r="B1123">
        <f t="shared" ca="1" si="69"/>
        <v>1111</v>
      </c>
      <c r="C1123" t="str">
        <f ca="1">IFERROR(VLOOKUP(B1123,'SKT LİSTESİ'!F:F,1,0),"")</f>
        <v/>
      </c>
      <c r="E1123" s="128" t="str">
        <f ca="1">IFERROR(IF($C1123="","",VLOOKUP(FİLTRE!$C1123,'SKT LİSTESİ'!$F:$S,5,0)),"")</f>
        <v/>
      </c>
      <c r="F1123" s="129" t="str">
        <f ca="1">IFERROR(IF($C1123="","",VLOOKUP(FİLTRE!$C1123,'SKT LİSTESİ'!$F:$S,7,0)),"")</f>
        <v/>
      </c>
      <c r="G1123" s="130" t="str">
        <f ca="1">IFERROR(IF($C1123="","",VLOOKUP(FİLTRE!$C1123,'SKT LİSTESİ'!$F:$S,8,0)),"")</f>
        <v/>
      </c>
      <c r="H1123" s="131" t="str">
        <f ca="1">IF(E1123="","",IF($C1123="","",VLOOKUP(FİLTRE!$C1123,'SKT LİSTESİ'!$F:$S,9,0)))</f>
        <v/>
      </c>
      <c r="I1123" s="132" t="str">
        <f ca="1">IFERROR(IF($C1123="","",VLOOKUP(FİLTRE!$C1123,'SKT LİSTESİ'!$F:$S,10,0)),"")</f>
        <v/>
      </c>
      <c r="J1123" s="133" t="str">
        <f ca="1">IFERROR(IF($C1123="","",VLOOKUP(FİLTRE!$C1123,'SKT LİSTESİ'!$F:$S,11,0)),"")</f>
        <v/>
      </c>
      <c r="K1123" s="134" t="str">
        <f ca="1">IFERROR(IF($C1123="","",VLOOKUP(FİLTRE!$C1123,'SKT LİSTESİ'!$F:$S,12,0)),"")</f>
        <v/>
      </c>
      <c r="L1123" s="134" t="str">
        <f ca="1">IFERROR(IF($C1123="","",VLOOKUP(FİLTRE!$C1123,'SKT LİSTESİ'!$F:$S,13,0)),"")</f>
        <v/>
      </c>
      <c r="M1123" s="135" t="str">
        <f ca="1">IFERROR(IF($C1123="","",VLOOKUP(FİLTRE!$C1123,'SKT LİSTESİ'!$F:$AJ,14,0)),"")</f>
        <v/>
      </c>
      <c r="N1123" s="31" t="str">
        <f ca="1">IFERROR(IF($C1123="","",VLOOKUP(FİLTRE!$C1123,'SKT LİSTESİ'!$F:$AJ,22,0)),"")</f>
        <v/>
      </c>
      <c r="O1123" s="136" t="str">
        <f ca="1">IFERROR(IF($C1123="","",VLOOKUP(FİLTRE!$C1123,'SKT LİSTESİ'!$F:$AJ,23,0)),"")</f>
        <v/>
      </c>
      <c r="P1123" s="31"/>
      <c r="Q1123" s="31"/>
      <c r="R1123" s="137" t="str">
        <f ca="1">(IFERROR(IF($C1123="","",VLOOKUP(FİLTRE!$C1123,'SKT LİSTESİ'!$F:$AJ,15,0)),""))</f>
        <v/>
      </c>
      <c r="S1123" s="138" t="str">
        <f ca="1">IFERROR(IF($C1123="","",VLOOKUP(FİLTRE!$C1123,'SKT LİSTESİ'!$F:$AJ,16,0)),"")</f>
        <v/>
      </c>
      <c r="AF1123" s="179" t="str">
        <f t="shared" ca="1" si="70"/>
        <v/>
      </c>
      <c r="AG1123" s="179">
        <f t="shared" ca="1" si="71"/>
        <v>0</v>
      </c>
      <c r="AH1123" s="179">
        <f t="shared" ca="1" si="72"/>
        <v>0</v>
      </c>
    </row>
    <row r="1124" spans="2:34" ht="15.75" x14ac:dyDescent="0.25">
      <c r="B1124">
        <f t="shared" ca="1" si="69"/>
        <v>1112</v>
      </c>
      <c r="C1124" t="str">
        <f ca="1">IFERROR(VLOOKUP(B1124,'SKT LİSTESİ'!F:F,1,0),"")</f>
        <v/>
      </c>
      <c r="E1124" s="128" t="str">
        <f ca="1">IFERROR(IF($C1124="","",VLOOKUP(FİLTRE!$C1124,'SKT LİSTESİ'!$F:$S,5,0)),"")</f>
        <v/>
      </c>
      <c r="F1124" s="129" t="str">
        <f ca="1">IFERROR(IF($C1124="","",VLOOKUP(FİLTRE!$C1124,'SKT LİSTESİ'!$F:$S,7,0)),"")</f>
        <v/>
      </c>
      <c r="G1124" s="130" t="str">
        <f ca="1">IFERROR(IF($C1124="","",VLOOKUP(FİLTRE!$C1124,'SKT LİSTESİ'!$F:$S,8,0)),"")</f>
        <v/>
      </c>
      <c r="H1124" s="131" t="str">
        <f ca="1">IF(E1124="","",IF($C1124="","",VLOOKUP(FİLTRE!$C1124,'SKT LİSTESİ'!$F:$S,9,0)))</f>
        <v/>
      </c>
      <c r="I1124" s="132" t="str">
        <f ca="1">IFERROR(IF($C1124="","",VLOOKUP(FİLTRE!$C1124,'SKT LİSTESİ'!$F:$S,10,0)),"")</f>
        <v/>
      </c>
      <c r="J1124" s="133" t="str">
        <f ca="1">IFERROR(IF($C1124="","",VLOOKUP(FİLTRE!$C1124,'SKT LİSTESİ'!$F:$S,11,0)),"")</f>
        <v/>
      </c>
      <c r="K1124" s="134" t="str">
        <f ca="1">IFERROR(IF($C1124="","",VLOOKUP(FİLTRE!$C1124,'SKT LİSTESİ'!$F:$S,12,0)),"")</f>
        <v/>
      </c>
      <c r="L1124" s="134" t="str">
        <f ca="1">IFERROR(IF($C1124="","",VLOOKUP(FİLTRE!$C1124,'SKT LİSTESİ'!$F:$S,13,0)),"")</f>
        <v/>
      </c>
      <c r="M1124" s="135" t="str">
        <f ca="1">IFERROR(IF($C1124="","",VLOOKUP(FİLTRE!$C1124,'SKT LİSTESİ'!$F:$AJ,14,0)),"")</f>
        <v/>
      </c>
      <c r="N1124" s="31" t="str">
        <f ca="1">IFERROR(IF($C1124="","",VLOOKUP(FİLTRE!$C1124,'SKT LİSTESİ'!$F:$AJ,22,0)),"")</f>
        <v/>
      </c>
      <c r="O1124" s="136" t="str">
        <f ca="1">IFERROR(IF($C1124="","",VLOOKUP(FİLTRE!$C1124,'SKT LİSTESİ'!$F:$AJ,23,0)),"")</f>
        <v/>
      </c>
      <c r="P1124" s="31"/>
      <c r="Q1124" s="31"/>
      <c r="R1124" s="137" t="str">
        <f ca="1">(IFERROR(IF($C1124="","",VLOOKUP(FİLTRE!$C1124,'SKT LİSTESİ'!$F:$AJ,15,0)),""))</f>
        <v/>
      </c>
      <c r="S1124" s="138" t="str">
        <f ca="1">IFERROR(IF($C1124="","",VLOOKUP(FİLTRE!$C1124,'SKT LİSTESİ'!$F:$AJ,16,0)),"")</f>
        <v/>
      </c>
      <c r="AF1124" s="179" t="str">
        <f t="shared" ca="1" si="70"/>
        <v/>
      </c>
      <c r="AG1124" s="179">
        <f t="shared" ca="1" si="71"/>
        <v>0</v>
      </c>
      <c r="AH1124" s="179">
        <f t="shared" ca="1" si="72"/>
        <v>0</v>
      </c>
    </row>
    <row r="1125" spans="2:34" ht="15.75" x14ac:dyDescent="0.25">
      <c r="B1125">
        <f t="shared" ca="1" si="69"/>
        <v>1113</v>
      </c>
      <c r="C1125" t="str">
        <f ca="1">IFERROR(VLOOKUP(B1125,'SKT LİSTESİ'!F:F,1,0),"")</f>
        <v/>
      </c>
      <c r="E1125" s="128" t="str">
        <f ca="1">IFERROR(IF($C1125="","",VLOOKUP(FİLTRE!$C1125,'SKT LİSTESİ'!$F:$S,5,0)),"")</f>
        <v/>
      </c>
      <c r="F1125" s="129" t="str">
        <f ca="1">IFERROR(IF($C1125="","",VLOOKUP(FİLTRE!$C1125,'SKT LİSTESİ'!$F:$S,7,0)),"")</f>
        <v/>
      </c>
      <c r="G1125" s="130" t="str">
        <f ca="1">IFERROR(IF($C1125="","",VLOOKUP(FİLTRE!$C1125,'SKT LİSTESİ'!$F:$S,8,0)),"")</f>
        <v/>
      </c>
      <c r="H1125" s="131" t="str">
        <f ca="1">IF(E1125="","",IF($C1125="","",VLOOKUP(FİLTRE!$C1125,'SKT LİSTESİ'!$F:$S,9,0)))</f>
        <v/>
      </c>
      <c r="I1125" s="132" t="str">
        <f ca="1">IFERROR(IF($C1125="","",VLOOKUP(FİLTRE!$C1125,'SKT LİSTESİ'!$F:$S,10,0)),"")</f>
        <v/>
      </c>
      <c r="J1125" s="133" t="str">
        <f ca="1">IFERROR(IF($C1125="","",VLOOKUP(FİLTRE!$C1125,'SKT LİSTESİ'!$F:$S,11,0)),"")</f>
        <v/>
      </c>
      <c r="K1125" s="134" t="str">
        <f ca="1">IFERROR(IF($C1125="","",VLOOKUP(FİLTRE!$C1125,'SKT LİSTESİ'!$F:$S,12,0)),"")</f>
        <v/>
      </c>
      <c r="L1125" s="134" t="str">
        <f ca="1">IFERROR(IF($C1125="","",VLOOKUP(FİLTRE!$C1125,'SKT LİSTESİ'!$F:$S,13,0)),"")</f>
        <v/>
      </c>
      <c r="M1125" s="135" t="str">
        <f ca="1">IFERROR(IF($C1125="","",VLOOKUP(FİLTRE!$C1125,'SKT LİSTESİ'!$F:$AJ,14,0)),"")</f>
        <v/>
      </c>
      <c r="N1125" s="31" t="str">
        <f ca="1">IFERROR(IF($C1125="","",VLOOKUP(FİLTRE!$C1125,'SKT LİSTESİ'!$F:$AJ,22,0)),"")</f>
        <v/>
      </c>
      <c r="O1125" s="136" t="str">
        <f ca="1">IFERROR(IF($C1125="","",VLOOKUP(FİLTRE!$C1125,'SKT LİSTESİ'!$F:$AJ,23,0)),"")</f>
        <v/>
      </c>
      <c r="P1125" s="31"/>
      <c r="Q1125" s="31"/>
      <c r="R1125" s="137" t="str">
        <f ca="1">(IFERROR(IF($C1125="","",VLOOKUP(FİLTRE!$C1125,'SKT LİSTESİ'!$F:$AJ,15,0)),""))</f>
        <v/>
      </c>
      <c r="S1125" s="138" t="str">
        <f ca="1">IFERROR(IF($C1125="","",VLOOKUP(FİLTRE!$C1125,'SKT LİSTESİ'!$F:$AJ,16,0)),"")</f>
        <v/>
      </c>
      <c r="AF1125" s="179" t="str">
        <f t="shared" ca="1" si="70"/>
        <v/>
      </c>
      <c r="AG1125" s="179">
        <f t="shared" ca="1" si="71"/>
        <v>0</v>
      </c>
      <c r="AH1125" s="179">
        <f t="shared" ca="1" si="72"/>
        <v>0</v>
      </c>
    </row>
    <row r="1126" spans="2:34" ht="15.75" x14ac:dyDescent="0.25">
      <c r="B1126">
        <f t="shared" ca="1" si="69"/>
        <v>1114</v>
      </c>
      <c r="C1126" t="str">
        <f ca="1">IFERROR(VLOOKUP(B1126,'SKT LİSTESİ'!F:F,1,0),"")</f>
        <v/>
      </c>
      <c r="E1126" s="128" t="str">
        <f ca="1">IFERROR(IF($C1126="","",VLOOKUP(FİLTRE!$C1126,'SKT LİSTESİ'!$F:$S,5,0)),"")</f>
        <v/>
      </c>
      <c r="F1126" s="129" t="str">
        <f ca="1">IFERROR(IF($C1126="","",VLOOKUP(FİLTRE!$C1126,'SKT LİSTESİ'!$F:$S,7,0)),"")</f>
        <v/>
      </c>
      <c r="G1126" s="130" t="str">
        <f ca="1">IFERROR(IF($C1126="","",VLOOKUP(FİLTRE!$C1126,'SKT LİSTESİ'!$F:$S,8,0)),"")</f>
        <v/>
      </c>
      <c r="H1126" s="131" t="str">
        <f ca="1">IF(E1126="","",IF($C1126="","",VLOOKUP(FİLTRE!$C1126,'SKT LİSTESİ'!$F:$S,9,0)))</f>
        <v/>
      </c>
      <c r="I1126" s="132" t="str">
        <f ca="1">IFERROR(IF($C1126="","",VLOOKUP(FİLTRE!$C1126,'SKT LİSTESİ'!$F:$S,10,0)),"")</f>
        <v/>
      </c>
      <c r="J1126" s="133" t="str">
        <f ca="1">IFERROR(IF($C1126="","",VLOOKUP(FİLTRE!$C1126,'SKT LİSTESİ'!$F:$S,11,0)),"")</f>
        <v/>
      </c>
      <c r="K1126" s="134" t="str">
        <f ca="1">IFERROR(IF($C1126="","",VLOOKUP(FİLTRE!$C1126,'SKT LİSTESİ'!$F:$S,12,0)),"")</f>
        <v/>
      </c>
      <c r="L1126" s="134" t="str">
        <f ca="1">IFERROR(IF($C1126="","",VLOOKUP(FİLTRE!$C1126,'SKT LİSTESİ'!$F:$S,13,0)),"")</f>
        <v/>
      </c>
      <c r="M1126" s="135" t="str">
        <f ca="1">IFERROR(IF($C1126="","",VLOOKUP(FİLTRE!$C1126,'SKT LİSTESİ'!$F:$AJ,14,0)),"")</f>
        <v/>
      </c>
      <c r="N1126" s="31" t="str">
        <f ca="1">IFERROR(IF($C1126="","",VLOOKUP(FİLTRE!$C1126,'SKT LİSTESİ'!$F:$AJ,22,0)),"")</f>
        <v/>
      </c>
      <c r="O1126" s="136" t="str">
        <f ca="1">IFERROR(IF($C1126="","",VLOOKUP(FİLTRE!$C1126,'SKT LİSTESİ'!$F:$AJ,23,0)),"")</f>
        <v/>
      </c>
      <c r="P1126" s="31"/>
      <c r="Q1126" s="31"/>
      <c r="R1126" s="137" t="str">
        <f ca="1">(IFERROR(IF($C1126="","",VLOOKUP(FİLTRE!$C1126,'SKT LİSTESİ'!$F:$AJ,15,0)),""))</f>
        <v/>
      </c>
      <c r="S1126" s="138" t="str">
        <f ca="1">IFERROR(IF($C1126="","",VLOOKUP(FİLTRE!$C1126,'SKT LİSTESİ'!$F:$AJ,16,0)),"")</f>
        <v/>
      </c>
      <c r="AF1126" s="179" t="str">
        <f t="shared" ca="1" si="70"/>
        <v/>
      </c>
      <c r="AG1126" s="179">
        <f t="shared" ca="1" si="71"/>
        <v>0</v>
      </c>
      <c r="AH1126" s="179">
        <f t="shared" ca="1" si="72"/>
        <v>0</v>
      </c>
    </row>
    <row r="1127" spans="2:34" ht="15.75" x14ac:dyDescent="0.25">
      <c r="B1127">
        <f t="shared" ca="1" si="69"/>
        <v>1115</v>
      </c>
      <c r="C1127" t="str">
        <f ca="1">IFERROR(VLOOKUP(B1127,'SKT LİSTESİ'!F:F,1,0),"")</f>
        <v/>
      </c>
      <c r="E1127" s="128" t="str">
        <f ca="1">IFERROR(IF($C1127="","",VLOOKUP(FİLTRE!$C1127,'SKT LİSTESİ'!$F:$S,5,0)),"")</f>
        <v/>
      </c>
      <c r="F1127" s="129" t="str">
        <f ca="1">IFERROR(IF($C1127="","",VLOOKUP(FİLTRE!$C1127,'SKT LİSTESİ'!$F:$S,7,0)),"")</f>
        <v/>
      </c>
      <c r="G1127" s="130" t="str">
        <f ca="1">IFERROR(IF($C1127="","",VLOOKUP(FİLTRE!$C1127,'SKT LİSTESİ'!$F:$S,8,0)),"")</f>
        <v/>
      </c>
      <c r="H1127" s="131" t="str">
        <f ca="1">IF(E1127="","",IF($C1127="","",VLOOKUP(FİLTRE!$C1127,'SKT LİSTESİ'!$F:$S,9,0)))</f>
        <v/>
      </c>
      <c r="I1127" s="132" t="str">
        <f ca="1">IFERROR(IF($C1127="","",VLOOKUP(FİLTRE!$C1127,'SKT LİSTESİ'!$F:$S,10,0)),"")</f>
        <v/>
      </c>
      <c r="J1127" s="133" t="str">
        <f ca="1">IFERROR(IF($C1127="","",VLOOKUP(FİLTRE!$C1127,'SKT LİSTESİ'!$F:$S,11,0)),"")</f>
        <v/>
      </c>
      <c r="K1127" s="134" t="str">
        <f ca="1">IFERROR(IF($C1127="","",VLOOKUP(FİLTRE!$C1127,'SKT LİSTESİ'!$F:$S,12,0)),"")</f>
        <v/>
      </c>
      <c r="L1127" s="134" t="str">
        <f ca="1">IFERROR(IF($C1127="","",VLOOKUP(FİLTRE!$C1127,'SKT LİSTESİ'!$F:$S,13,0)),"")</f>
        <v/>
      </c>
      <c r="M1127" s="135" t="str">
        <f ca="1">IFERROR(IF($C1127="","",VLOOKUP(FİLTRE!$C1127,'SKT LİSTESİ'!$F:$AJ,14,0)),"")</f>
        <v/>
      </c>
      <c r="N1127" s="31" t="str">
        <f ca="1">IFERROR(IF($C1127="","",VLOOKUP(FİLTRE!$C1127,'SKT LİSTESİ'!$F:$AJ,22,0)),"")</f>
        <v/>
      </c>
      <c r="O1127" s="136" t="str">
        <f ca="1">IFERROR(IF($C1127="","",VLOOKUP(FİLTRE!$C1127,'SKT LİSTESİ'!$F:$AJ,23,0)),"")</f>
        <v/>
      </c>
      <c r="P1127" s="31"/>
      <c r="Q1127" s="31"/>
      <c r="R1127" s="137" t="str">
        <f ca="1">(IFERROR(IF($C1127="","",VLOOKUP(FİLTRE!$C1127,'SKT LİSTESİ'!$F:$AJ,15,0)),""))</f>
        <v/>
      </c>
      <c r="S1127" s="138" t="str">
        <f ca="1">IFERROR(IF($C1127="","",VLOOKUP(FİLTRE!$C1127,'SKT LİSTESİ'!$F:$AJ,16,0)),"")</f>
        <v/>
      </c>
      <c r="AF1127" s="179" t="str">
        <f t="shared" ca="1" si="70"/>
        <v/>
      </c>
      <c r="AG1127" s="179">
        <f t="shared" ca="1" si="71"/>
        <v>0</v>
      </c>
      <c r="AH1127" s="179">
        <f t="shared" ca="1" si="72"/>
        <v>0</v>
      </c>
    </row>
    <row r="1128" spans="2:34" ht="15.75" x14ac:dyDescent="0.25">
      <c r="B1128">
        <f t="shared" ca="1" si="69"/>
        <v>1116</v>
      </c>
      <c r="C1128" t="str">
        <f ca="1">IFERROR(VLOOKUP(B1128,'SKT LİSTESİ'!F:F,1,0),"")</f>
        <v/>
      </c>
      <c r="E1128" s="128" t="str">
        <f ca="1">IFERROR(IF($C1128="","",VLOOKUP(FİLTRE!$C1128,'SKT LİSTESİ'!$F:$S,5,0)),"")</f>
        <v/>
      </c>
      <c r="F1128" s="129" t="str">
        <f ca="1">IFERROR(IF($C1128="","",VLOOKUP(FİLTRE!$C1128,'SKT LİSTESİ'!$F:$S,7,0)),"")</f>
        <v/>
      </c>
      <c r="G1128" s="130" t="str">
        <f ca="1">IFERROR(IF($C1128="","",VLOOKUP(FİLTRE!$C1128,'SKT LİSTESİ'!$F:$S,8,0)),"")</f>
        <v/>
      </c>
      <c r="H1128" s="131" t="str">
        <f ca="1">IF(E1128="","",IF($C1128="","",VLOOKUP(FİLTRE!$C1128,'SKT LİSTESİ'!$F:$S,9,0)))</f>
        <v/>
      </c>
      <c r="I1128" s="132" t="str">
        <f ca="1">IFERROR(IF($C1128="","",VLOOKUP(FİLTRE!$C1128,'SKT LİSTESİ'!$F:$S,10,0)),"")</f>
        <v/>
      </c>
      <c r="J1128" s="133" t="str">
        <f ca="1">IFERROR(IF($C1128="","",VLOOKUP(FİLTRE!$C1128,'SKT LİSTESİ'!$F:$S,11,0)),"")</f>
        <v/>
      </c>
      <c r="K1128" s="134" t="str">
        <f ca="1">IFERROR(IF($C1128="","",VLOOKUP(FİLTRE!$C1128,'SKT LİSTESİ'!$F:$S,12,0)),"")</f>
        <v/>
      </c>
      <c r="L1128" s="134" t="str">
        <f ca="1">IFERROR(IF($C1128="","",VLOOKUP(FİLTRE!$C1128,'SKT LİSTESİ'!$F:$S,13,0)),"")</f>
        <v/>
      </c>
      <c r="M1128" s="135" t="str">
        <f ca="1">IFERROR(IF($C1128="","",VLOOKUP(FİLTRE!$C1128,'SKT LİSTESİ'!$F:$AJ,14,0)),"")</f>
        <v/>
      </c>
      <c r="N1128" s="31" t="str">
        <f ca="1">IFERROR(IF($C1128="","",VLOOKUP(FİLTRE!$C1128,'SKT LİSTESİ'!$F:$AJ,22,0)),"")</f>
        <v/>
      </c>
      <c r="O1128" s="136" t="str">
        <f ca="1">IFERROR(IF($C1128="","",VLOOKUP(FİLTRE!$C1128,'SKT LİSTESİ'!$F:$AJ,23,0)),"")</f>
        <v/>
      </c>
      <c r="P1128" s="31"/>
      <c r="Q1128" s="31"/>
      <c r="R1128" s="137" t="str">
        <f ca="1">(IFERROR(IF($C1128="","",VLOOKUP(FİLTRE!$C1128,'SKT LİSTESİ'!$F:$AJ,15,0)),""))</f>
        <v/>
      </c>
      <c r="S1128" s="138" t="str">
        <f ca="1">IFERROR(IF($C1128="","",VLOOKUP(FİLTRE!$C1128,'SKT LİSTESİ'!$F:$AJ,16,0)),"")</f>
        <v/>
      </c>
      <c r="AF1128" s="179" t="str">
        <f t="shared" ca="1" si="70"/>
        <v/>
      </c>
      <c r="AG1128" s="179">
        <f t="shared" ca="1" si="71"/>
        <v>0</v>
      </c>
      <c r="AH1128" s="179">
        <f t="shared" ca="1" si="72"/>
        <v>0</v>
      </c>
    </row>
    <row r="1129" spans="2:34" ht="15.75" x14ac:dyDescent="0.25">
      <c r="B1129">
        <f t="shared" ca="1" si="69"/>
        <v>1117</v>
      </c>
      <c r="C1129" t="str">
        <f ca="1">IFERROR(VLOOKUP(B1129,'SKT LİSTESİ'!F:F,1,0),"")</f>
        <v/>
      </c>
      <c r="E1129" s="128" t="str">
        <f ca="1">IFERROR(IF($C1129="","",VLOOKUP(FİLTRE!$C1129,'SKT LİSTESİ'!$F:$S,5,0)),"")</f>
        <v/>
      </c>
      <c r="F1129" s="129" t="str">
        <f ca="1">IFERROR(IF($C1129="","",VLOOKUP(FİLTRE!$C1129,'SKT LİSTESİ'!$F:$S,7,0)),"")</f>
        <v/>
      </c>
      <c r="G1129" s="130" t="str">
        <f ca="1">IFERROR(IF($C1129="","",VLOOKUP(FİLTRE!$C1129,'SKT LİSTESİ'!$F:$S,8,0)),"")</f>
        <v/>
      </c>
      <c r="H1129" s="131" t="str">
        <f ca="1">IF(E1129="","",IF($C1129="","",VLOOKUP(FİLTRE!$C1129,'SKT LİSTESİ'!$F:$S,9,0)))</f>
        <v/>
      </c>
      <c r="I1129" s="132" t="str">
        <f ca="1">IFERROR(IF($C1129="","",VLOOKUP(FİLTRE!$C1129,'SKT LİSTESİ'!$F:$S,10,0)),"")</f>
        <v/>
      </c>
      <c r="J1129" s="133" t="str">
        <f ca="1">IFERROR(IF($C1129="","",VLOOKUP(FİLTRE!$C1129,'SKT LİSTESİ'!$F:$S,11,0)),"")</f>
        <v/>
      </c>
      <c r="K1129" s="134" t="str">
        <f ca="1">IFERROR(IF($C1129="","",VLOOKUP(FİLTRE!$C1129,'SKT LİSTESİ'!$F:$S,12,0)),"")</f>
        <v/>
      </c>
      <c r="L1129" s="134" t="str">
        <f ca="1">IFERROR(IF($C1129="","",VLOOKUP(FİLTRE!$C1129,'SKT LİSTESİ'!$F:$S,13,0)),"")</f>
        <v/>
      </c>
      <c r="M1129" s="135" t="str">
        <f ca="1">IFERROR(IF($C1129="","",VLOOKUP(FİLTRE!$C1129,'SKT LİSTESİ'!$F:$AJ,14,0)),"")</f>
        <v/>
      </c>
      <c r="N1129" s="31" t="str">
        <f ca="1">IFERROR(IF($C1129="","",VLOOKUP(FİLTRE!$C1129,'SKT LİSTESİ'!$F:$AJ,22,0)),"")</f>
        <v/>
      </c>
      <c r="O1129" s="136" t="str">
        <f ca="1">IFERROR(IF($C1129="","",VLOOKUP(FİLTRE!$C1129,'SKT LİSTESİ'!$F:$AJ,23,0)),"")</f>
        <v/>
      </c>
      <c r="P1129" s="31"/>
      <c r="Q1129" s="31"/>
      <c r="R1129" s="137" t="str">
        <f ca="1">(IFERROR(IF($C1129="","",VLOOKUP(FİLTRE!$C1129,'SKT LİSTESİ'!$F:$AJ,15,0)),""))</f>
        <v/>
      </c>
      <c r="S1129" s="138" t="str">
        <f ca="1">IFERROR(IF($C1129="","",VLOOKUP(FİLTRE!$C1129,'SKT LİSTESİ'!$F:$AJ,16,0)),"")</f>
        <v/>
      </c>
      <c r="AF1129" s="179" t="str">
        <f t="shared" ca="1" si="70"/>
        <v/>
      </c>
      <c r="AG1129" s="179">
        <f t="shared" ca="1" si="71"/>
        <v>0</v>
      </c>
      <c r="AH1129" s="179">
        <f t="shared" ca="1" si="72"/>
        <v>0</v>
      </c>
    </row>
    <row r="1130" spans="2:34" ht="15.75" x14ac:dyDescent="0.25">
      <c r="B1130">
        <f t="shared" ca="1" si="69"/>
        <v>1118</v>
      </c>
      <c r="C1130" t="str">
        <f ca="1">IFERROR(VLOOKUP(B1130,'SKT LİSTESİ'!F:F,1,0),"")</f>
        <v/>
      </c>
      <c r="E1130" s="128" t="str">
        <f ca="1">IFERROR(IF($C1130="","",VLOOKUP(FİLTRE!$C1130,'SKT LİSTESİ'!$F:$S,5,0)),"")</f>
        <v/>
      </c>
      <c r="F1130" s="129" t="str">
        <f ca="1">IFERROR(IF($C1130="","",VLOOKUP(FİLTRE!$C1130,'SKT LİSTESİ'!$F:$S,7,0)),"")</f>
        <v/>
      </c>
      <c r="G1130" s="130" t="str">
        <f ca="1">IFERROR(IF($C1130="","",VLOOKUP(FİLTRE!$C1130,'SKT LİSTESİ'!$F:$S,8,0)),"")</f>
        <v/>
      </c>
      <c r="H1130" s="131" t="str">
        <f ca="1">IF(E1130="","",IF($C1130="","",VLOOKUP(FİLTRE!$C1130,'SKT LİSTESİ'!$F:$S,9,0)))</f>
        <v/>
      </c>
      <c r="I1130" s="132" t="str">
        <f ca="1">IFERROR(IF($C1130="","",VLOOKUP(FİLTRE!$C1130,'SKT LİSTESİ'!$F:$S,10,0)),"")</f>
        <v/>
      </c>
      <c r="J1130" s="133" t="str">
        <f ca="1">IFERROR(IF($C1130="","",VLOOKUP(FİLTRE!$C1130,'SKT LİSTESİ'!$F:$S,11,0)),"")</f>
        <v/>
      </c>
      <c r="K1130" s="134" t="str">
        <f ca="1">IFERROR(IF($C1130="","",VLOOKUP(FİLTRE!$C1130,'SKT LİSTESİ'!$F:$S,12,0)),"")</f>
        <v/>
      </c>
      <c r="L1130" s="134" t="str">
        <f ca="1">IFERROR(IF($C1130="","",VLOOKUP(FİLTRE!$C1130,'SKT LİSTESİ'!$F:$S,13,0)),"")</f>
        <v/>
      </c>
      <c r="M1130" s="135" t="str">
        <f ca="1">IFERROR(IF($C1130="","",VLOOKUP(FİLTRE!$C1130,'SKT LİSTESİ'!$F:$AJ,14,0)),"")</f>
        <v/>
      </c>
      <c r="N1130" s="31" t="str">
        <f ca="1">IFERROR(IF($C1130="","",VLOOKUP(FİLTRE!$C1130,'SKT LİSTESİ'!$F:$AJ,22,0)),"")</f>
        <v/>
      </c>
      <c r="O1130" s="136" t="str">
        <f ca="1">IFERROR(IF($C1130="","",VLOOKUP(FİLTRE!$C1130,'SKT LİSTESİ'!$F:$AJ,23,0)),"")</f>
        <v/>
      </c>
      <c r="P1130" s="31"/>
      <c r="Q1130" s="31"/>
      <c r="R1130" s="137" t="str">
        <f ca="1">(IFERROR(IF($C1130="","",VLOOKUP(FİLTRE!$C1130,'SKT LİSTESİ'!$F:$AJ,15,0)),""))</f>
        <v/>
      </c>
      <c r="S1130" s="138" t="str">
        <f ca="1">IFERROR(IF($C1130="","",VLOOKUP(FİLTRE!$C1130,'SKT LİSTESİ'!$F:$AJ,16,0)),"")</f>
        <v/>
      </c>
      <c r="AF1130" s="179" t="str">
        <f t="shared" ca="1" si="70"/>
        <v/>
      </c>
      <c r="AG1130" s="179">
        <f t="shared" ca="1" si="71"/>
        <v>0</v>
      </c>
      <c r="AH1130" s="179">
        <f t="shared" ca="1" si="72"/>
        <v>0</v>
      </c>
    </row>
    <row r="1131" spans="2:34" ht="15.75" x14ac:dyDescent="0.25">
      <c r="B1131">
        <f t="shared" ca="1" si="69"/>
        <v>1119</v>
      </c>
      <c r="C1131" t="str">
        <f ca="1">IFERROR(VLOOKUP(B1131,'SKT LİSTESİ'!F:F,1,0),"")</f>
        <v/>
      </c>
      <c r="E1131" s="128" t="str">
        <f ca="1">IFERROR(IF($C1131="","",VLOOKUP(FİLTRE!$C1131,'SKT LİSTESİ'!$F:$S,5,0)),"")</f>
        <v/>
      </c>
      <c r="F1131" s="129" t="str">
        <f ca="1">IFERROR(IF($C1131="","",VLOOKUP(FİLTRE!$C1131,'SKT LİSTESİ'!$F:$S,7,0)),"")</f>
        <v/>
      </c>
      <c r="G1131" s="130" t="str">
        <f ca="1">IFERROR(IF($C1131="","",VLOOKUP(FİLTRE!$C1131,'SKT LİSTESİ'!$F:$S,8,0)),"")</f>
        <v/>
      </c>
      <c r="H1131" s="131" t="str">
        <f ca="1">IF(E1131="","",IF($C1131="","",VLOOKUP(FİLTRE!$C1131,'SKT LİSTESİ'!$F:$S,9,0)))</f>
        <v/>
      </c>
      <c r="I1131" s="132" t="str">
        <f ca="1">IFERROR(IF($C1131="","",VLOOKUP(FİLTRE!$C1131,'SKT LİSTESİ'!$F:$S,10,0)),"")</f>
        <v/>
      </c>
      <c r="J1131" s="133" t="str">
        <f ca="1">IFERROR(IF($C1131="","",VLOOKUP(FİLTRE!$C1131,'SKT LİSTESİ'!$F:$S,11,0)),"")</f>
        <v/>
      </c>
      <c r="K1131" s="134" t="str">
        <f ca="1">IFERROR(IF($C1131="","",VLOOKUP(FİLTRE!$C1131,'SKT LİSTESİ'!$F:$S,12,0)),"")</f>
        <v/>
      </c>
      <c r="L1131" s="134" t="str">
        <f ca="1">IFERROR(IF($C1131="","",VLOOKUP(FİLTRE!$C1131,'SKT LİSTESİ'!$F:$S,13,0)),"")</f>
        <v/>
      </c>
      <c r="M1131" s="135" t="str">
        <f ca="1">IFERROR(IF($C1131="","",VLOOKUP(FİLTRE!$C1131,'SKT LİSTESİ'!$F:$AJ,14,0)),"")</f>
        <v/>
      </c>
      <c r="N1131" s="31" t="str">
        <f ca="1">IFERROR(IF($C1131="","",VLOOKUP(FİLTRE!$C1131,'SKT LİSTESİ'!$F:$AJ,22,0)),"")</f>
        <v/>
      </c>
      <c r="O1131" s="136" t="str">
        <f ca="1">IFERROR(IF($C1131="","",VLOOKUP(FİLTRE!$C1131,'SKT LİSTESİ'!$F:$AJ,23,0)),"")</f>
        <v/>
      </c>
      <c r="P1131" s="31"/>
      <c r="Q1131" s="31"/>
      <c r="R1131" s="137" t="str">
        <f ca="1">(IFERROR(IF($C1131="","",VLOOKUP(FİLTRE!$C1131,'SKT LİSTESİ'!$F:$AJ,15,0)),""))</f>
        <v/>
      </c>
      <c r="S1131" s="138" t="str">
        <f ca="1">IFERROR(IF($C1131="","",VLOOKUP(FİLTRE!$C1131,'SKT LİSTESİ'!$F:$AJ,16,0)),"")</f>
        <v/>
      </c>
      <c r="AF1131" s="179" t="str">
        <f t="shared" ca="1" si="70"/>
        <v/>
      </c>
      <c r="AG1131" s="179">
        <f t="shared" ca="1" si="71"/>
        <v>0</v>
      </c>
      <c r="AH1131" s="179">
        <f t="shared" ca="1" si="72"/>
        <v>0</v>
      </c>
    </row>
    <row r="1132" spans="2:34" ht="15.75" x14ac:dyDescent="0.25">
      <c r="B1132">
        <f t="shared" ca="1" si="69"/>
        <v>1120</v>
      </c>
      <c r="C1132" t="str">
        <f ca="1">IFERROR(VLOOKUP(B1132,'SKT LİSTESİ'!F:F,1,0),"")</f>
        <v/>
      </c>
      <c r="E1132" s="128" t="str">
        <f ca="1">IFERROR(IF($C1132="","",VLOOKUP(FİLTRE!$C1132,'SKT LİSTESİ'!$F:$S,5,0)),"")</f>
        <v/>
      </c>
      <c r="F1132" s="129" t="str">
        <f ca="1">IFERROR(IF($C1132="","",VLOOKUP(FİLTRE!$C1132,'SKT LİSTESİ'!$F:$S,7,0)),"")</f>
        <v/>
      </c>
      <c r="G1132" s="130" t="str">
        <f ca="1">IFERROR(IF($C1132="","",VLOOKUP(FİLTRE!$C1132,'SKT LİSTESİ'!$F:$S,8,0)),"")</f>
        <v/>
      </c>
      <c r="H1132" s="131" t="str">
        <f ca="1">IF(E1132="","",IF($C1132="","",VLOOKUP(FİLTRE!$C1132,'SKT LİSTESİ'!$F:$S,9,0)))</f>
        <v/>
      </c>
      <c r="I1132" s="132" t="str">
        <f ca="1">IFERROR(IF($C1132="","",VLOOKUP(FİLTRE!$C1132,'SKT LİSTESİ'!$F:$S,10,0)),"")</f>
        <v/>
      </c>
      <c r="J1132" s="133" t="str">
        <f ca="1">IFERROR(IF($C1132="","",VLOOKUP(FİLTRE!$C1132,'SKT LİSTESİ'!$F:$S,11,0)),"")</f>
        <v/>
      </c>
      <c r="K1132" s="134" t="str">
        <f ca="1">IFERROR(IF($C1132="","",VLOOKUP(FİLTRE!$C1132,'SKT LİSTESİ'!$F:$S,12,0)),"")</f>
        <v/>
      </c>
      <c r="L1132" s="134" t="str">
        <f ca="1">IFERROR(IF($C1132="","",VLOOKUP(FİLTRE!$C1132,'SKT LİSTESİ'!$F:$S,13,0)),"")</f>
        <v/>
      </c>
      <c r="M1132" s="135" t="str">
        <f ca="1">IFERROR(IF($C1132="","",VLOOKUP(FİLTRE!$C1132,'SKT LİSTESİ'!$F:$AJ,14,0)),"")</f>
        <v/>
      </c>
      <c r="N1132" s="31" t="str">
        <f ca="1">IFERROR(IF($C1132="","",VLOOKUP(FİLTRE!$C1132,'SKT LİSTESİ'!$F:$AJ,22,0)),"")</f>
        <v/>
      </c>
      <c r="O1132" s="136" t="str">
        <f ca="1">IFERROR(IF($C1132="","",VLOOKUP(FİLTRE!$C1132,'SKT LİSTESİ'!$F:$AJ,23,0)),"")</f>
        <v/>
      </c>
      <c r="P1132" s="31"/>
      <c r="Q1132" s="31"/>
      <c r="R1132" s="137" t="str">
        <f ca="1">(IFERROR(IF($C1132="","",VLOOKUP(FİLTRE!$C1132,'SKT LİSTESİ'!$F:$AJ,15,0)),""))</f>
        <v/>
      </c>
      <c r="S1132" s="138" t="str">
        <f ca="1">IFERROR(IF($C1132="","",VLOOKUP(FİLTRE!$C1132,'SKT LİSTESİ'!$F:$AJ,16,0)),"")</f>
        <v/>
      </c>
      <c r="AF1132" s="179" t="str">
        <f t="shared" ca="1" si="70"/>
        <v/>
      </c>
      <c r="AG1132" s="179">
        <f t="shared" ca="1" si="71"/>
        <v>0</v>
      </c>
      <c r="AH1132" s="179">
        <f t="shared" ca="1" si="72"/>
        <v>0</v>
      </c>
    </row>
    <row r="1133" spans="2:34" ht="15.75" x14ac:dyDescent="0.25">
      <c r="B1133">
        <f t="shared" ca="1" si="69"/>
        <v>1121</v>
      </c>
      <c r="C1133" t="str">
        <f ca="1">IFERROR(VLOOKUP(B1133,'SKT LİSTESİ'!F:F,1,0),"")</f>
        <v/>
      </c>
      <c r="E1133" s="128" t="str">
        <f ca="1">IFERROR(IF($C1133="","",VLOOKUP(FİLTRE!$C1133,'SKT LİSTESİ'!$F:$S,5,0)),"")</f>
        <v/>
      </c>
      <c r="F1133" s="129" t="str">
        <f ca="1">IFERROR(IF($C1133="","",VLOOKUP(FİLTRE!$C1133,'SKT LİSTESİ'!$F:$S,7,0)),"")</f>
        <v/>
      </c>
      <c r="G1133" s="130" t="str">
        <f ca="1">IFERROR(IF($C1133="","",VLOOKUP(FİLTRE!$C1133,'SKT LİSTESİ'!$F:$S,8,0)),"")</f>
        <v/>
      </c>
      <c r="H1133" s="131" t="str">
        <f ca="1">IF(E1133="","",IF($C1133="","",VLOOKUP(FİLTRE!$C1133,'SKT LİSTESİ'!$F:$S,9,0)))</f>
        <v/>
      </c>
      <c r="I1133" s="132" t="str">
        <f ca="1">IFERROR(IF($C1133="","",VLOOKUP(FİLTRE!$C1133,'SKT LİSTESİ'!$F:$S,10,0)),"")</f>
        <v/>
      </c>
      <c r="J1133" s="133" t="str">
        <f ca="1">IFERROR(IF($C1133="","",VLOOKUP(FİLTRE!$C1133,'SKT LİSTESİ'!$F:$S,11,0)),"")</f>
        <v/>
      </c>
      <c r="K1133" s="134" t="str">
        <f ca="1">IFERROR(IF($C1133="","",VLOOKUP(FİLTRE!$C1133,'SKT LİSTESİ'!$F:$S,12,0)),"")</f>
        <v/>
      </c>
      <c r="L1133" s="134" t="str">
        <f ca="1">IFERROR(IF($C1133="","",VLOOKUP(FİLTRE!$C1133,'SKT LİSTESİ'!$F:$S,13,0)),"")</f>
        <v/>
      </c>
      <c r="M1133" s="135" t="str">
        <f ca="1">IFERROR(IF($C1133="","",VLOOKUP(FİLTRE!$C1133,'SKT LİSTESİ'!$F:$AJ,14,0)),"")</f>
        <v/>
      </c>
      <c r="N1133" s="31" t="str">
        <f ca="1">IFERROR(IF($C1133="","",VLOOKUP(FİLTRE!$C1133,'SKT LİSTESİ'!$F:$AJ,22,0)),"")</f>
        <v/>
      </c>
      <c r="O1133" s="136" t="str">
        <f ca="1">IFERROR(IF($C1133="","",VLOOKUP(FİLTRE!$C1133,'SKT LİSTESİ'!$F:$AJ,23,0)),"")</f>
        <v/>
      </c>
      <c r="P1133" s="31"/>
      <c r="Q1133" s="31"/>
      <c r="R1133" s="137" t="str">
        <f ca="1">(IFERROR(IF($C1133="","",VLOOKUP(FİLTRE!$C1133,'SKT LİSTESİ'!$F:$AJ,15,0)),""))</f>
        <v/>
      </c>
      <c r="S1133" s="138" t="str">
        <f ca="1">IFERROR(IF($C1133="","",VLOOKUP(FİLTRE!$C1133,'SKT LİSTESİ'!$F:$AJ,16,0)),"")</f>
        <v/>
      </c>
      <c r="AF1133" s="179" t="str">
        <f t="shared" ca="1" si="70"/>
        <v/>
      </c>
      <c r="AG1133" s="179">
        <f t="shared" ca="1" si="71"/>
        <v>0</v>
      </c>
      <c r="AH1133" s="179">
        <f t="shared" ca="1" si="72"/>
        <v>0</v>
      </c>
    </row>
    <row r="1134" spans="2:34" ht="15.75" x14ac:dyDescent="0.25">
      <c r="B1134">
        <f t="shared" ca="1" si="69"/>
        <v>1122</v>
      </c>
      <c r="C1134" t="str">
        <f ca="1">IFERROR(VLOOKUP(B1134,'SKT LİSTESİ'!F:F,1,0),"")</f>
        <v/>
      </c>
      <c r="E1134" s="128" t="str">
        <f ca="1">IFERROR(IF($C1134="","",VLOOKUP(FİLTRE!$C1134,'SKT LİSTESİ'!$F:$S,5,0)),"")</f>
        <v/>
      </c>
      <c r="F1134" s="129" t="str">
        <f ca="1">IFERROR(IF($C1134="","",VLOOKUP(FİLTRE!$C1134,'SKT LİSTESİ'!$F:$S,7,0)),"")</f>
        <v/>
      </c>
      <c r="G1134" s="130" t="str">
        <f ca="1">IFERROR(IF($C1134="","",VLOOKUP(FİLTRE!$C1134,'SKT LİSTESİ'!$F:$S,8,0)),"")</f>
        <v/>
      </c>
      <c r="H1134" s="131" t="str">
        <f ca="1">IF(E1134="","",IF($C1134="","",VLOOKUP(FİLTRE!$C1134,'SKT LİSTESİ'!$F:$S,9,0)))</f>
        <v/>
      </c>
      <c r="I1134" s="132" t="str">
        <f ca="1">IFERROR(IF($C1134="","",VLOOKUP(FİLTRE!$C1134,'SKT LİSTESİ'!$F:$S,10,0)),"")</f>
        <v/>
      </c>
      <c r="J1134" s="133" t="str">
        <f ca="1">IFERROR(IF($C1134="","",VLOOKUP(FİLTRE!$C1134,'SKT LİSTESİ'!$F:$S,11,0)),"")</f>
        <v/>
      </c>
      <c r="K1134" s="134" t="str">
        <f ca="1">IFERROR(IF($C1134="","",VLOOKUP(FİLTRE!$C1134,'SKT LİSTESİ'!$F:$S,12,0)),"")</f>
        <v/>
      </c>
      <c r="L1134" s="134" t="str">
        <f ca="1">IFERROR(IF($C1134="","",VLOOKUP(FİLTRE!$C1134,'SKT LİSTESİ'!$F:$S,13,0)),"")</f>
        <v/>
      </c>
      <c r="M1134" s="135" t="str">
        <f ca="1">IFERROR(IF($C1134="","",VLOOKUP(FİLTRE!$C1134,'SKT LİSTESİ'!$F:$AJ,14,0)),"")</f>
        <v/>
      </c>
      <c r="N1134" s="31" t="str">
        <f ca="1">IFERROR(IF($C1134="","",VLOOKUP(FİLTRE!$C1134,'SKT LİSTESİ'!$F:$AJ,22,0)),"")</f>
        <v/>
      </c>
      <c r="O1134" s="136" t="str">
        <f ca="1">IFERROR(IF($C1134="","",VLOOKUP(FİLTRE!$C1134,'SKT LİSTESİ'!$F:$AJ,23,0)),"")</f>
        <v/>
      </c>
      <c r="P1134" s="31"/>
      <c r="Q1134" s="31"/>
      <c r="R1134" s="137" t="str">
        <f ca="1">(IFERROR(IF($C1134="","",VLOOKUP(FİLTRE!$C1134,'SKT LİSTESİ'!$F:$AJ,15,0)),""))</f>
        <v/>
      </c>
      <c r="S1134" s="138" t="str">
        <f ca="1">IFERROR(IF($C1134="","",VLOOKUP(FİLTRE!$C1134,'SKT LİSTESİ'!$F:$AJ,16,0)),"")</f>
        <v/>
      </c>
      <c r="AF1134" s="179" t="str">
        <f t="shared" ca="1" si="70"/>
        <v/>
      </c>
      <c r="AG1134" s="179">
        <f t="shared" ca="1" si="71"/>
        <v>0</v>
      </c>
      <c r="AH1134" s="179">
        <f t="shared" ca="1" si="72"/>
        <v>0</v>
      </c>
    </row>
    <row r="1135" spans="2:34" ht="15.75" x14ac:dyDescent="0.25">
      <c r="B1135">
        <f t="shared" ca="1" si="69"/>
        <v>1123</v>
      </c>
      <c r="C1135" t="str">
        <f ca="1">IFERROR(VLOOKUP(B1135,'SKT LİSTESİ'!F:F,1,0),"")</f>
        <v/>
      </c>
      <c r="E1135" s="128" t="str">
        <f ca="1">IFERROR(IF($C1135="","",VLOOKUP(FİLTRE!$C1135,'SKT LİSTESİ'!$F:$S,5,0)),"")</f>
        <v/>
      </c>
      <c r="F1135" s="129" t="str">
        <f ca="1">IFERROR(IF($C1135="","",VLOOKUP(FİLTRE!$C1135,'SKT LİSTESİ'!$F:$S,7,0)),"")</f>
        <v/>
      </c>
      <c r="G1135" s="130" t="str">
        <f ca="1">IFERROR(IF($C1135="","",VLOOKUP(FİLTRE!$C1135,'SKT LİSTESİ'!$F:$S,8,0)),"")</f>
        <v/>
      </c>
      <c r="H1135" s="131" t="str">
        <f ca="1">IF(E1135="","",IF($C1135="","",VLOOKUP(FİLTRE!$C1135,'SKT LİSTESİ'!$F:$S,9,0)))</f>
        <v/>
      </c>
      <c r="I1135" s="132" t="str">
        <f ca="1">IFERROR(IF($C1135="","",VLOOKUP(FİLTRE!$C1135,'SKT LİSTESİ'!$F:$S,10,0)),"")</f>
        <v/>
      </c>
      <c r="J1135" s="133" t="str">
        <f ca="1">IFERROR(IF($C1135="","",VLOOKUP(FİLTRE!$C1135,'SKT LİSTESİ'!$F:$S,11,0)),"")</f>
        <v/>
      </c>
      <c r="K1135" s="134" t="str">
        <f ca="1">IFERROR(IF($C1135="","",VLOOKUP(FİLTRE!$C1135,'SKT LİSTESİ'!$F:$S,12,0)),"")</f>
        <v/>
      </c>
      <c r="L1135" s="134" t="str">
        <f ca="1">IFERROR(IF($C1135="","",VLOOKUP(FİLTRE!$C1135,'SKT LİSTESİ'!$F:$S,13,0)),"")</f>
        <v/>
      </c>
      <c r="M1135" s="135" t="str">
        <f ca="1">IFERROR(IF($C1135="","",VLOOKUP(FİLTRE!$C1135,'SKT LİSTESİ'!$F:$AJ,14,0)),"")</f>
        <v/>
      </c>
      <c r="N1135" s="31" t="str">
        <f ca="1">IFERROR(IF($C1135="","",VLOOKUP(FİLTRE!$C1135,'SKT LİSTESİ'!$F:$AJ,22,0)),"")</f>
        <v/>
      </c>
      <c r="O1135" s="136" t="str">
        <f ca="1">IFERROR(IF($C1135="","",VLOOKUP(FİLTRE!$C1135,'SKT LİSTESİ'!$F:$AJ,23,0)),"")</f>
        <v/>
      </c>
      <c r="P1135" s="31"/>
      <c r="Q1135" s="31"/>
      <c r="R1135" s="137" t="str">
        <f ca="1">(IFERROR(IF($C1135="","",VLOOKUP(FİLTRE!$C1135,'SKT LİSTESİ'!$F:$AJ,15,0)),""))</f>
        <v/>
      </c>
      <c r="S1135" s="138" t="str">
        <f ca="1">IFERROR(IF($C1135="","",VLOOKUP(FİLTRE!$C1135,'SKT LİSTESİ'!$F:$AJ,16,0)),"")</f>
        <v/>
      </c>
      <c r="AF1135" s="179" t="str">
        <f t="shared" ca="1" si="70"/>
        <v/>
      </c>
      <c r="AG1135" s="179">
        <f t="shared" ca="1" si="71"/>
        <v>0</v>
      </c>
      <c r="AH1135" s="179">
        <f t="shared" ca="1" si="72"/>
        <v>0</v>
      </c>
    </row>
    <row r="1136" spans="2:34" ht="15.75" x14ac:dyDescent="0.25">
      <c r="B1136">
        <f t="shared" ca="1" si="69"/>
        <v>1124</v>
      </c>
      <c r="C1136" t="str">
        <f ca="1">IFERROR(VLOOKUP(B1136,'SKT LİSTESİ'!F:F,1,0),"")</f>
        <v/>
      </c>
      <c r="E1136" s="128" t="str">
        <f ca="1">IFERROR(IF($C1136="","",VLOOKUP(FİLTRE!$C1136,'SKT LİSTESİ'!$F:$S,5,0)),"")</f>
        <v/>
      </c>
      <c r="F1136" s="129" t="str">
        <f ca="1">IFERROR(IF($C1136="","",VLOOKUP(FİLTRE!$C1136,'SKT LİSTESİ'!$F:$S,7,0)),"")</f>
        <v/>
      </c>
      <c r="G1136" s="130" t="str">
        <f ca="1">IFERROR(IF($C1136="","",VLOOKUP(FİLTRE!$C1136,'SKT LİSTESİ'!$F:$S,8,0)),"")</f>
        <v/>
      </c>
      <c r="H1136" s="131" t="str">
        <f ca="1">IF(E1136="","",IF($C1136="","",VLOOKUP(FİLTRE!$C1136,'SKT LİSTESİ'!$F:$S,9,0)))</f>
        <v/>
      </c>
      <c r="I1136" s="132" t="str">
        <f ca="1">IFERROR(IF($C1136="","",VLOOKUP(FİLTRE!$C1136,'SKT LİSTESİ'!$F:$S,10,0)),"")</f>
        <v/>
      </c>
      <c r="J1136" s="133" t="str">
        <f ca="1">IFERROR(IF($C1136="","",VLOOKUP(FİLTRE!$C1136,'SKT LİSTESİ'!$F:$S,11,0)),"")</f>
        <v/>
      </c>
      <c r="K1136" s="134" t="str">
        <f ca="1">IFERROR(IF($C1136="","",VLOOKUP(FİLTRE!$C1136,'SKT LİSTESİ'!$F:$S,12,0)),"")</f>
        <v/>
      </c>
      <c r="L1136" s="134" t="str">
        <f ca="1">IFERROR(IF($C1136="","",VLOOKUP(FİLTRE!$C1136,'SKT LİSTESİ'!$F:$S,13,0)),"")</f>
        <v/>
      </c>
      <c r="M1136" s="135" t="str">
        <f ca="1">IFERROR(IF($C1136="","",VLOOKUP(FİLTRE!$C1136,'SKT LİSTESİ'!$F:$AJ,14,0)),"")</f>
        <v/>
      </c>
      <c r="N1136" s="31" t="str">
        <f ca="1">IFERROR(IF($C1136="","",VLOOKUP(FİLTRE!$C1136,'SKT LİSTESİ'!$F:$AJ,22,0)),"")</f>
        <v/>
      </c>
      <c r="O1136" s="136" t="str">
        <f ca="1">IFERROR(IF($C1136="","",VLOOKUP(FİLTRE!$C1136,'SKT LİSTESİ'!$F:$AJ,23,0)),"")</f>
        <v/>
      </c>
      <c r="P1136" s="31"/>
      <c r="Q1136" s="31"/>
      <c r="R1136" s="137" t="str">
        <f ca="1">(IFERROR(IF($C1136="","",VLOOKUP(FİLTRE!$C1136,'SKT LİSTESİ'!$F:$AJ,15,0)),""))</f>
        <v/>
      </c>
      <c r="S1136" s="138" t="str">
        <f ca="1">IFERROR(IF($C1136="","",VLOOKUP(FİLTRE!$C1136,'SKT LİSTESİ'!$F:$AJ,16,0)),"")</f>
        <v/>
      </c>
      <c r="AF1136" s="179" t="str">
        <f t="shared" ca="1" si="70"/>
        <v/>
      </c>
      <c r="AG1136" s="179">
        <f t="shared" ca="1" si="71"/>
        <v>0</v>
      </c>
      <c r="AH1136" s="179">
        <f t="shared" ca="1" si="72"/>
        <v>0</v>
      </c>
    </row>
    <row r="1137" spans="2:34" ht="15.75" x14ac:dyDescent="0.25">
      <c r="B1137">
        <f t="shared" ca="1" si="69"/>
        <v>1125</v>
      </c>
      <c r="C1137" t="str">
        <f ca="1">IFERROR(VLOOKUP(B1137,'SKT LİSTESİ'!F:F,1,0),"")</f>
        <v/>
      </c>
      <c r="E1137" s="128" t="str">
        <f ca="1">IFERROR(IF($C1137="","",VLOOKUP(FİLTRE!$C1137,'SKT LİSTESİ'!$F:$S,5,0)),"")</f>
        <v/>
      </c>
      <c r="F1137" s="129" t="str">
        <f ca="1">IFERROR(IF($C1137="","",VLOOKUP(FİLTRE!$C1137,'SKT LİSTESİ'!$F:$S,7,0)),"")</f>
        <v/>
      </c>
      <c r="G1137" s="130" t="str">
        <f ca="1">IFERROR(IF($C1137="","",VLOOKUP(FİLTRE!$C1137,'SKT LİSTESİ'!$F:$S,8,0)),"")</f>
        <v/>
      </c>
      <c r="H1137" s="131" t="str">
        <f ca="1">IF(E1137="","",IF($C1137="","",VLOOKUP(FİLTRE!$C1137,'SKT LİSTESİ'!$F:$S,9,0)))</f>
        <v/>
      </c>
      <c r="I1137" s="132" t="str">
        <f ca="1">IFERROR(IF($C1137="","",VLOOKUP(FİLTRE!$C1137,'SKT LİSTESİ'!$F:$S,10,0)),"")</f>
        <v/>
      </c>
      <c r="J1137" s="133" t="str">
        <f ca="1">IFERROR(IF($C1137="","",VLOOKUP(FİLTRE!$C1137,'SKT LİSTESİ'!$F:$S,11,0)),"")</f>
        <v/>
      </c>
      <c r="K1137" s="134" t="str">
        <f ca="1">IFERROR(IF($C1137="","",VLOOKUP(FİLTRE!$C1137,'SKT LİSTESİ'!$F:$S,12,0)),"")</f>
        <v/>
      </c>
      <c r="L1137" s="134" t="str">
        <f ca="1">IFERROR(IF($C1137="","",VLOOKUP(FİLTRE!$C1137,'SKT LİSTESİ'!$F:$S,13,0)),"")</f>
        <v/>
      </c>
      <c r="M1137" s="135" t="str">
        <f ca="1">IFERROR(IF($C1137="","",VLOOKUP(FİLTRE!$C1137,'SKT LİSTESİ'!$F:$AJ,14,0)),"")</f>
        <v/>
      </c>
      <c r="N1137" s="31" t="str">
        <f ca="1">IFERROR(IF($C1137="","",VLOOKUP(FİLTRE!$C1137,'SKT LİSTESİ'!$F:$AJ,22,0)),"")</f>
        <v/>
      </c>
      <c r="O1137" s="136" t="str">
        <f ca="1">IFERROR(IF($C1137="","",VLOOKUP(FİLTRE!$C1137,'SKT LİSTESİ'!$F:$AJ,23,0)),"")</f>
        <v/>
      </c>
      <c r="P1137" s="31"/>
      <c r="Q1137" s="31"/>
      <c r="R1137" s="137" t="str">
        <f ca="1">(IFERROR(IF($C1137="","",VLOOKUP(FİLTRE!$C1137,'SKT LİSTESİ'!$F:$AJ,15,0)),""))</f>
        <v/>
      </c>
      <c r="S1137" s="138" t="str">
        <f ca="1">IFERROR(IF($C1137="","",VLOOKUP(FİLTRE!$C1137,'SKT LİSTESİ'!$F:$AJ,16,0)),"")</f>
        <v/>
      </c>
      <c r="AF1137" s="179" t="str">
        <f t="shared" ca="1" si="70"/>
        <v/>
      </c>
      <c r="AG1137" s="179">
        <f t="shared" ca="1" si="71"/>
        <v>0</v>
      </c>
      <c r="AH1137" s="179">
        <f t="shared" ca="1" si="72"/>
        <v>0</v>
      </c>
    </row>
    <row r="1138" spans="2:34" ht="15.75" x14ac:dyDescent="0.25">
      <c r="B1138">
        <f t="shared" ca="1" si="69"/>
        <v>1126</v>
      </c>
      <c r="C1138" t="str">
        <f ca="1">IFERROR(VLOOKUP(B1138,'SKT LİSTESİ'!F:F,1,0),"")</f>
        <v/>
      </c>
      <c r="E1138" s="128" t="str">
        <f ca="1">IFERROR(IF($C1138="","",VLOOKUP(FİLTRE!$C1138,'SKT LİSTESİ'!$F:$S,5,0)),"")</f>
        <v/>
      </c>
      <c r="F1138" s="129" t="str">
        <f ca="1">IFERROR(IF($C1138="","",VLOOKUP(FİLTRE!$C1138,'SKT LİSTESİ'!$F:$S,7,0)),"")</f>
        <v/>
      </c>
      <c r="G1138" s="130" t="str">
        <f ca="1">IFERROR(IF($C1138="","",VLOOKUP(FİLTRE!$C1138,'SKT LİSTESİ'!$F:$S,8,0)),"")</f>
        <v/>
      </c>
      <c r="H1138" s="131" t="str">
        <f ca="1">IF(E1138="","",IF($C1138="","",VLOOKUP(FİLTRE!$C1138,'SKT LİSTESİ'!$F:$S,9,0)))</f>
        <v/>
      </c>
      <c r="I1138" s="132" t="str">
        <f ca="1">IFERROR(IF($C1138="","",VLOOKUP(FİLTRE!$C1138,'SKT LİSTESİ'!$F:$S,10,0)),"")</f>
        <v/>
      </c>
      <c r="J1138" s="133" t="str">
        <f ca="1">IFERROR(IF($C1138="","",VLOOKUP(FİLTRE!$C1138,'SKT LİSTESİ'!$F:$S,11,0)),"")</f>
        <v/>
      </c>
      <c r="K1138" s="134" t="str">
        <f ca="1">IFERROR(IF($C1138="","",VLOOKUP(FİLTRE!$C1138,'SKT LİSTESİ'!$F:$S,12,0)),"")</f>
        <v/>
      </c>
      <c r="L1138" s="134" t="str">
        <f ca="1">IFERROR(IF($C1138="","",VLOOKUP(FİLTRE!$C1138,'SKT LİSTESİ'!$F:$S,13,0)),"")</f>
        <v/>
      </c>
      <c r="M1138" s="135" t="str">
        <f ca="1">IFERROR(IF($C1138="","",VLOOKUP(FİLTRE!$C1138,'SKT LİSTESİ'!$F:$AJ,14,0)),"")</f>
        <v/>
      </c>
      <c r="N1138" s="31" t="str">
        <f ca="1">IFERROR(IF($C1138="","",VLOOKUP(FİLTRE!$C1138,'SKT LİSTESİ'!$F:$AJ,22,0)),"")</f>
        <v/>
      </c>
      <c r="O1138" s="136" t="str">
        <f ca="1">IFERROR(IF($C1138="","",VLOOKUP(FİLTRE!$C1138,'SKT LİSTESİ'!$F:$AJ,23,0)),"")</f>
        <v/>
      </c>
      <c r="P1138" s="31"/>
      <c r="Q1138" s="31"/>
      <c r="R1138" s="137" t="str">
        <f ca="1">(IFERROR(IF($C1138="","",VLOOKUP(FİLTRE!$C1138,'SKT LİSTESİ'!$F:$AJ,15,0)),""))</f>
        <v/>
      </c>
      <c r="S1138" s="138" t="str">
        <f ca="1">IFERROR(IF($C1138="","",VLOOKUP(FİLTRE!$C1138,'SKT LİSTESİ'!$F:$AJ,16,0)),"")</f>
        <v/>
      </c>
      <c r="AF1138" s="179" t="str">
        <f t="shared" ca="1" si="70"/>
        <v/>
      </c>
      <c r="AG1138" s="179">
        <f t="shared" ca="1" si="71"/>
        <v>0</v>
      </c>
      <c r="AH1138" s="179">
        <f t="shared" ca="1" si="72"/>
        <v>0</v>
      </c>
    </row>
    <row r="1139" spans="2:34" ht="15.75" x14ac:dyDescent="0.25">
      <c r="B1139">
        <f t="shared" ca="1" si="69"/>
        <v>1127</v>
      </c>
      <c r="C1139" t="str">
        <f ca="1">IFERROR(VLOOKUP(B1139,'SKT LİSTESİ'!F:F,1,0),"")</f>
        <v/>
      </c>
      <c r="E1139" s="128" t="str">
        <f ca="1">IFERROR(IF($C1139="","",VLOOKUP(FİLTRE!$C1139,'SKT LİSTESİ'!$F:$S,5,0)),"")</f>
        <v/>
      </c>
      <c r="F1139" s="129" t="str">
        <f ca="1">IFERROR(IF($C1139="","",VLOOKUP(FİLTRE!$C1139,'SKT LİSTESİ'!$F:$S,7,0)),"")</f>
        <v/>
      </c>
      <c r="G1139" s="130" t="str">
        <f ca="1">IFERROR(IF($C1139="","",VLOOKUP(FİLTRE!$C1139,'SKT LİSTESİ'!$F:$S,8,0)),"")</f>
        <v/>
      </c>
      <c r="H1139" s="131" t="str">
        <f ca="1">IF(E1139="","",IF($C1139="","",VLOOKUP(FİLTRE!$C1139,'SKT LİSTESİ'!$F:$S,9,0)))</f>
        <v/>
      </c>
      <c r="I1139" s="132" t="str">
        <f ca="1">IFERROR(IF($C1139="","",VLOOKUP(FİLTRE!$C1139,'SKT LİSTESİ'!$F:$S,10,0)),"")</f>
        <v/>
      </c>
      <c r="J1139" s="133" t="str">
        <f ca="1">IFERROR(IF($C1139="","",VLOOKUP(FİLTRE!$C1139,'SKT LİSTESİ'!$F:$S,11,0)),"")</f>
        <v/>
      </c>
      <c r="K1139" s="134" t="str">
        <f ca="1">IFERROR(IF($C1139="","",VLOOKUP(FİLTRE!$C1139,'SKT LİSTESİ'!$F:$S,12,0)),"")</f>
        <v/>
      </c>
      <c r="L1139" s="134" t="str">
        <f ca="1">IFERROR(IF($C1139="","",VLOOKUP(FİLTRE!$C1139,'SKT LİSTESİ'!$F:$S,13,0)),"")</f>
        <v/>
      </c>
      <c r="M1139" s="135" t="str">
        <f ca="1">IFERROR(IF($C1139="","",VLOOKUP(FİLTRE!$C1139,'SKT LİSTESİ'!$F:$AJ,14,0)),"")</f>
        <v/>
      </c>
      <c r="N1139" s="31" t="str">
        <f ca="1">IFERROR(IF($C1139="","",VLOOKUP(FİLTRE!$C1139,'SKT LİSTESİ'!$F:$AJ,22,0)),"")</f>
        <v/>
      </c>
      <c r="O1139" s="136" t="str">
        <f ca="1">IFERROR(IF($C1139="","",VLOOKUP(FİLTRE!$C1139,'SKT LİSTESİ'!$F:$AJ,23,0)),"")</f>
        <v/>
      </c>
      <c r="P1139" s="31"/>
      <c r="Q1139" s="31"/>
      <c r="R1139" s="137" t="str">
        <f ca="1">(IFERROR(IF($C1139="","",VLOOKUP(FİLTRE!$C1139,'SKT LİSTESİ'!$F:$AJ,15,0)),""))</f>
        <v/>
      </c>
      <c r="S1139" s="138" t="str">
        <f ca="1">IFERROR(IF($C1139="","",VLOOKUP(FİLTRE!$C1139,'SKT LİSTESİ'!$F:$AJ,16,0)),"")</f>
        <v/>
      </c>
      <c r="AF1139" s="179" t="str">
        <f t="shared" ca="1" si="70"/>
        <v/>
      </c>
      <c r="AG1139" s="179">
        <f t="shared" ca="1" si="71"/>
        <v>0</v>
      </c>
      <c r="AH1139" s="179">
        <f t="shared" ca="1" si="72"/>
        <v>0</v>
      </c>
    </row>
    <row r="1140" spans="2:34" ht="15.75" x14ac:dyDescent="0.25">
      <c r="B1140">
        <f t="shared" ca="1" si="69"/>
        <v>1128</v>
      </c>
      <c r="C1140" t="str">
        <f ca="1">IFERROR(VLOOKUP(B1140,'SKT LİSTESİ'!F:F,1,0),"")</f>
        <v/>
      </c>
      <c r="E1140" s="128" t="str">
        <f ca="1">IFERROR(IF($C1140="","",VLOOKUP(FİLTRE!$C1140,'SKT LİSTESİ'!$F:$S,5,0)),"")</f>
        <v/>
      </c>
      <c r="F1140" s="129" t="str">
        <f ca="1">IFERROR(IF($C1140="","",VLOOKUP(FİLTRE!$C1140,'SKT LİSTESİ'!$F:$S,7,0)),"")</f>
        <v/>
      </c>
      <c r="G1140" s="130" t="str">
        <f ca="1">IFERROR(IF($C1140="","",VLOOKUP(FİLTRE!$C1140,'SKT LİSTESİ'!$F:$S,8,0)),"")</f>
        <v/>
      </c>
      <c r="H1140" s="131" t="str">
        <f ca="1">IF(E1140="","",IF($C1140="","",VLOOKUP(FİLTRE!$C1140,'SKT LİSTESİ'!$F:$S,9,0)))</f>
        <v/>
      </c>
      <c r="I1140" s="132" t="str">
        <f ca="1">IFERROR(IF($C1140="","",VLOOKUP(FİLTRE!$C1140,'SKT LİSTESİ'!$F:$S,10,0)),"")</f>
        <v/>
      </c>
      <c r="J1140" s="133" t="str">
        <f ca="1">IFERROR(IF($C1140="","",VLOOKUP(FİLTRE!$C1140,'SKT LİSTESİ'!$F:$S,11,0)),"")</f>
        <v/>
      </c>
      <c r="K1140" s="134" t="str">
        <f ca="1">IFERROR(IF($C1140="","",VLOOKUP(FİLTRE!$C1140,'SKT LİSTESİ'!$F:$S,12,0)),"")</f>
        <v/>
      </c>
      <c r="L1140" s="134" t="str">
        <f ca="1">IFERROR(IF($C1140="","",VLOOKUP(FİLTRE!$C1140,'SKT LİSTESİ'!$F:$S,13,0)),"")</f>
        <v/>
      </c>
      <c r="M1140" s="135" t="str">
        <f ca="1">IFERROR(IF($C1140="","",VLOOKUP(FİLTRE!$C1140,'SKT LİSTESİ'!$F:$AJ,14,0)),"")</f>
        <v/>
      </c>
      <c r="N1140" s="31" t="str">
        <f ca="1">IFERROR(IF($C1140="","",VLOOKUP(FİLTRE!$C1140,'SKT LİSTESİ'!$F:$AJ,22,0)),"")</f>
        <v/>
      </c>
      <c r="O1140" s="136" t="str">
        <f ca="1">IFERROR(IF($C1140="","",VLOOKUP(FİLTRE!$C1140,'SKT LİSTESİ'!$F:$AJ,23,0)),"")</f>
        <v/>
      </c>
      <c r="P1140" s="31"/>
      <c r="Q1140" s="31"/>
      <c r="R1140" s="137" t="str">
        <f ca="1">(IFERROR(IF($C1140="","",VLOOKUP(FİLTRE!$C1140,'SKT LİSTESİ'!$F:$AJ,15,0)),""))</f>
        <v/>
      </c>
      <c r="S1140" s="138" t="str">
        <f ca="1">IFERROR(IF($C1140="","",VLOOKUP(FİLTRE!$C1140,'SKT LİSTESİ'!$F:$AJ,16,0)),"")</f>
        <v/>
      </c>
      <c r="AF1140" s="179" t="str">
        <f t="shared" ca="1" si="70"/>
        <v/>
      </c>
      <c r="AG1140" s="179">
        <f t="shared" ca="1" si="71"/>
        <v>0</v>
      </c>
      <c r="AH1140" s="179">
        <f t="shared" ca="1" si="72"/>
        <v>0</v>
      </c>
    </row>
    <row r="1141" spans="2:34" ht="15.75" x14ac:dyDescent="0.25">
      <c r="B1141">
        <f t="shared" ca="1" si="69"/>
        <v>1129</v>
      </c>
      <c r="C1141" t="str">
        <f ca="1">IFERROR(VLOOKUP(B1141,'SKT LİSTESİ'!F:F,1,0),"")</f>
        <v/>
      </c>
      <c r="E1141" s="128" t="str">
        <f ca="1">IFERROR(IF($C1141="","",VLOOKUP(FİLTRE!$C1141,'SKT LİSTESİ'!$F:$S,5,0)),"")</f>
        <v/>
      </c>
      <c r="F1141" s="129" t="str">
        <f ca="1">IFERROR(IF($C1141="","",VLOOKUP(FİLTRE!$C1141,'SKT LİSTESİ'!$F:$S,7,0)),"")</f>
        <v/>
      </c>
      <c r="G1141" s="130" t="str">
        <f ca="1">IFERROR(IF($C1141="","",VLOOKUP(FİLTRE!$C1141,'SKT LİSTESİ'!$F:$S,8,0)),"")</f>
        <v/>
      </c>
      <c r="H1141" s="131" t="str">
        <f ca="1">IF(E1141="","",IF($C1141="","",VLOOKUP(FİLTRE!$C1141,'SKT LİSTESİ'!$F:$S,9,0)))</f>
        <v/>
      </c>
      <c r="I1141" s="132" t="str">
        <f ca="1">IFERROR(IF($C1141="","",VLOOKUP(FİLTRE!$C1141,'SKT LİSTESİ'!$F:$S,10,0)),"")</f>
        <v/>
      </c>
      <c r="J1141" s="133" t="str">
        <f ca="1">IFERROR(IF($C1141="","",VLOOKUP(FİLTRE!$C1141,'SKT LİSTESİ'!$F:$S,11,0)),"")</f>
        <v/>
      </c>
      <c r="K1141" s="134" t="str">
        <f ca="1">IFERROR(IF($C1141="","",VLOOKUP(FİLTRE!$C1141,'SKT LİSTESİ'!$F:$S,12,0)),"")</f>
        <v/>
      </c>
      <c r="L1141" s="134" t="str">
        <f ca="1">IFERROR(IF($C1141="","",VLOOKUP(FİLTRE!$C1141,'SKT LİSTESİ'!$F:$S,13,0)),"")</f>
        <v/>
      </c>
      <c r="M1141" s="135" t="str">
        <f ca="1">IFERROR(IF($C1141="","",VLOOKUP(FİLTRE!$C1141,'SKT LİSTESİ'!$F:$AJ,14,0)),"")</f>
        <v/>
      </c>
      <c r="N1141" s="31" t="str">
        <f ca="1">IFERROR(IF($C1141="","",VLOOKUP(FİLTRE!$C1141,'SKT LİSTESİ'!$F:$AJ,22,0)),"")</f>
        <v/>
      </c>
      <c r="O1141" s="136" t="str">
        <f ca="1">IFERROR(IF($C1141="","",VLOOKUP(FİLTRE!$C1141,'SKT LİSTESİ'!$F:$AJ,23,0)),"")</f>
        <v/>
      </c>
      <c r="P1141" s="31"/>
      <c r="Q1141" s="31"/>
      <c r="R1141" s="137" t="str">
        <f ca="1">(IFERROR(IF($C1141="","",VLOOKUP(FİLTRE!$C1141,'SKT LİSTESİ'!$F:$AJ,15,0)),""))</f>
        <v/>
      </c>
      <c r="S1141" s="138" t="str">
        <f ca="1">IFERROR(IF($C1141="","",VLOOKUP(FİLTRE!$C1141,'SKT LİSTESİ'!$F:$AJ,16,0)),"")</f>
        <v/>
      </c>
      <c r="AF1141" s="179" t="str">
        <f t="shared" ca="1" si="70"/>
        <v/>
      </c>
      <c r="AG1141" s="179">
        <f t="shared" ca="1" si="71"/>
        <v>0</v>
      </c>
      <c r="AH1141" s="179">
        <f t="shared" ca="1" si="72"/>
        <v>0</v>
      </c>
    </row>
    <row r="1142" spans="2:34" ht="15.75" x14ac:dyDescent="0.25">
      <c r="B1142">
        <f t="shared" ca="1" si="69"/>
        <v>1130</v>
      </c>
      <c r="C1142" t="str">
        <f ca="1">IFERROR(VLOOKUP(B1142,'SKT LİSTESİ'!F:F,1,0),"")</f>
        <v/>
      </c>
      <c r="E1142" s="128" t="str">
        <f ca="1">IFERROR(IF($C1142="","",VLOOKUP(FİLTRE!$C1142,'SKT LİSTESİ'!$F:$S,5,0)),"")</f>
        <v/>
      </c>
      <c r="F1142" s="129" t="str">
        <f ca="1">IFERROR(IF($C1142="","",VLOOKUP(FİLTRE!$C1142,'SKT LİSTESİ'!$F:$S,7,0)),"")</f>
        <v/>
      </c>
      <c r="G1142" s="130" t="str">
        <f ca="1">IFERROR(IF($C1142="","",VLOOKUP(FİLTRE!$C1142,'SKT LİSTESİ'!$F:$S,8,0)),"")</f>
        <v/>
      </c>
      <c r="H1142" s="131" t="str">
        <f ca="1">IF(E1142="","",IF($C1142="","",VLOOKUP(FİLTRE!$C1142,'SKT LİSTESİ'!$F:$S,9,0)))</f>
        <v/>
      </c>
      <c r="I1142" s="132" t="str">
        <f ca="1">IFERROR(IF($C1142="","",VLOOKUP(FİLTRE!$C1142,'SKT LİSTESİ'!$F:$S,10,0)),"")</f>
        <v/>
      </c>
      <c r="J1142" s="133" t="str">
        <f ca="1">IFERROR(IF($C1142="","",VLOOKUP(FİLTRE!$C1142,'SKT LİSTESİ'!$F:$S,11,0)),"")</f>
        <v/>
      </c>
      <c r="K1142" s="134" t="str">
        <f ca="1">IFERROR(IF($C1142="","",VLOOKUP(FİLTRE!$C1142,'SKT LİSTESİ'!$F:$S,12,0)),"")</f>
        <v/>
      </c>
      <c r="L1142" s="134" t="str">
        <f ca="1">IFERROR(IF($C1142="","",VLOOKUP(FİLTRE!$C1142,'SKT LİSTESİ'!$F:$S,13,0)),"")</f>
        <v/>
      </c>
      <c r="M1142" s="135" t="str">
        <f ca="1">IFERROR(IF($C1142="","",VLOOKUP(FİLTRE!$C1142,'SKT LİSTESİ'!$F:$AJ,14,0)),"")</f>
        <v/>
      </c>
      <c r="N1142" s="31" t="str">
        <f ca="1">IFERROR(IF($C1142="","",VLOOKUP(FİLTRE!$C1142,'SKT LİSTESİ'!$F:$AJ,22,0)),"")</f>
        <v/>
      </c>
      <c r="O1142" s="136" t="str">
        <f ca="1">IFERROR(IF($C1142="","",VLOOKUP(FİLTRE!$C1142,'SKT LİSTESİ'!$F:$AJ,23,0)),"")</f>
        <v/>
      </c>
      <c r="P1142" s="31"/>
      <c r="Q1142" s="31"/>
      <c r="R1142" s="137" t="str">
        <f ca="1">(IFERROR(IF($C1142="","",VLOOKUP(FİLTRE!$C1142,'SKT LİSTESİ'!$F:$AJ,15,0)),""))</f>
        <v/>
      </c>
      <c r="S1142" s="138" t="str">
        <f ca="1">IFERROR(IF($C1142="","",VLOOKUP(FİLTRE!$C1142,'SKT LİSTESİ'!$F:$AJ,16,0)),"")</f>
        <v/>
      </c>
      <c r="AF1142" s="179" t="str">
        <f t="shared" ca="1" si="70"/>
        <v/>
      </c>
      <c r="AG1142" s="179">
        <f t="shared" ca="1" si="71"/>
        <v>0</v>
      </c>
      <c r="AH1142" s="179">
        <f t="shared" ca="1" si="72"/>
        <v>0</v>
      </c>
    </row>
    <row r="1143" spans="2:34" ht="15.75" x14ac:dyDescent="0.25">
      <c r="B1143">
        <f t="shared" ca="1" si="69"/>
        <v>1131</v>
      </c>
      <c r="C1143" t="str">
        <f ca="1">IFERROR(VLOOKUP(B1143,'SKT LİSTESİ'!F:F,1,0),"")</f>
        <v/>
      </c>
      <c r="E1143" s="128" t="str">
        <f ca="1">IFERROR(IF($C1143="","",VLOOKUP(FİLTRE!$C1143,'SKT LİSTESİ'!$F:$S,5,0)),"")</f>
        <v/>
      </c>
      <c r="F1143" s="129" t="str">
        <f ca="1">IFERROR(IF($C1143="","",VLOOKUP(FİLTRE!$C1143,'SKT LİSTESİ'!$F:$S,7,0)),"")</f>
        <v/>
      </c>
      <c r="G1143" s="130" t="str">
        <f ca="1">IFERROR(IF($C1143="","",VLOOKUP(FİLTRE!$C1143,'SKT LİSTESİ'!$F:$S,8,0)),"")</f>
        <v/>
      </c>
      <c r="H1143" s="131" t="str">
        <f ca="1">IF(E1143="","",IF($C1143="","",VLOOKUP(FİLTRE!$C1143,'SKT LİSTESİ'!$F:$S,9,0)))</f>
        <v/>
      </c>
      <c r="I1143" s="132" t="str">
        <f ca="1">IFERROR(IF($C1143="","",VLOOKUP(FİLTRE!$C1143,'SKT LİSTESİ'!$F:$S,10,0)),"")</f>
        <v/>
      </c>
      <c r="J1143" s="133" t="str">
        <f ca="1">IFERROR(IF($C1143="","",VLOOKUP(FİLTRE!$C1143,'SKT LİSTESİ'!$F:$S,11,0)),"")</f>
        <v/>
      </c>
      <c r="K1143" s="134" t="str">
        <f ca="1">IFERROR(IF($C1143="","",VLOOKUP(FİLTRE!$C1143,'SKT LİSTESİ'!$F:$S,12,0)),"")</f>
        <v/>
      </c>
      <c r="L1143" s="134" t="str">
        <f ca="1">IFERROR(IF($C1143="","",VLOOKUP(FİLTRE!$C1143,'SKT LİSTESİ'!$F:$S,13,0)),"")</f>
        <v/>
      </c>
      <c r="M1143" s="135" t="str">
        <f ca="1">IFERROR(IF($C1143="","",VLOOKUP(FİLTRE!$C1143,'SKT LİSTESİ'!$F:$AJ,14,0)),"")</f>
        <v/>
      </c>
      <c r="N1143" s="31" t="str">
        <f ca="1">IFERROR(IF($C1143="","",VLOOKUP(FİLTRE!$C1143,'SKT LİSTESİ'!$F:$AJ,22,0)),"")</f>
        <v/>
      </c>
      <c r="O1143" s="136" t="str">
        <f ca="1">IFERROR(IF($C1143="","",VLOOKUP(FİLTRE!$C1143,'SKT LİSTESİ'!$F:$AJ,23,0)),"")</f>
        <v/>
      </c>
      <c r="P1143" s="31"/>
      <c r="Q1143" s="31"/>
      <c r="R1143" s="137" t="str">
        <f ca="1">(IFERROR(IF($C1143="","",VLOOKUP(FİLTRE!$C1143,'SKT LİSTESİ'!$F:$AJ,15,0)),""))</f>
        <v/>
      </c>
      <c r="S1143" s="138" t="str">
        <f ca="1">IFERROR(IF($C1143="","",VLOOKUP(FİLTRE!$C1143,'SKT LİSTESİ'!$F:$AJ,16,0)),"")</f>
        <v/>
      </c>
      <c r="AF1143" s="179" t="str">
        <f t="shared" ca="1" si="70"/>
        <v/>
      </c>
      <c r="AG1143" s="179">
        <f t="shared" ca="1" si="71"/>
        <v>0</v>
      </c>
      <c r="AH1143" s="179">
        <f t="shared" ca="1" si="72"/>
        <v>0</v>
      </c>
    </row>
    <row r="1144" spans="2:34" ht="15.75" x14ac:dyDescent="0.25">
      <c r="B1144">
        <f t="shared" ca="1" si="69"/>
        <v>1132</v>
      </c>
      <c r="C1144" t="str">
        <f ca="1">IFERROR(VLOOKUP(B1144,'SKT LİSTESİ'!F:F,1,0),"")</f>
        <v/>
      </c>
      <c r="E1144" s="128" t="str">
        <f ca="1">IFERROR(IF($C1144="","",VLOOKUP(FİLTRE!$C1144,'SKT LİSTESİ'!$F:$S,5,0)),"")</f>
        <v/>
      </c>
      <c r="F1144" s="129" t="str">
        <f ca="1">IFERROR(IF($C1144="","",VLOOKUP(FİLTRE!$C1144,'SKT LİSTESİ'!$F:$S,7,0)),"")</f>
        <v/>
      </c>
      <c r="G1144" s="130" t="str">
        <f ca="1">IFERROR(IF($C1144="","",VLOOKUP(FİLTRE!$C1144,'SKT LİSTESİ'!$F:$S,8,0)),"")</f>
        <v/>
      </c>
      <c r="H1144" s="131" t="str">
        <f ca="1">IF(E1144="","",IF($C1144="","",VLOOKUP(FİLTRE!$C1144,'SKT LİSTESİ'!$F:$S,9,0)))</f>
        <v/>
      </c>
      <c r="I1144" s="132" t="str">
        <f ca="1">IFERROR(IF($C1144="","",VLOOKUP(FİLTRE!$C1144,'SKT LİSTESİ'!$F:$S,10,0)),"")</f>
        <v/>
      </c>
      <c r="J1144" s="133" t="str">
        <f ca="1">IFERROR(IF($C1144="","",VLOOKUP(FİLTRE!$C1144,'SKT LİSTESİ'!$F:$S,11,0)),"")</f>
        <v/>
      </c>
      <c r="K1144" s="134" t="str">
        <f ca="1">IFERROR(IF($C1144="","",VLOOKUP(FİLTRE!$C1144,'SKT LİSTESİ'!$F:$S,12,0)),"")</f>
        <v/>
      </c>
      <c r="L1144" s="134" t="str">
        <f ca="1">IFERROR(IF($C1144="","",VLOOKUP(FİLTRE!$C1144,'SKT LİSTESİ'!$F:$S,13,0)),"")</f>
        <v/>
      </c>
      <c r="M1144" s="135" t="str">
        <f ca="1">IFERROR(IF($C1144="","",VLOOKUP(FİLTRE!$C1144,'SKT LİSTESİ'!$F:$AJ,14,0)),"")</f>
        <v/>
      </c>
      <c r="N1144" s="31" t="str">
        <f ca="1">IFERROR(IF($C1144="","",VLOOKUP(FİLTRE!$C1144,'SKT LİSTESİ'!$F:$AJ,22,0)),"")</f>
        <v/>
      </c>
      <c r="O1144" s="136" t="str">
        <f ca="1">IFERROR(IF($C1144="","",VLOOKUP(FİLTRE!$C1144,'SKT LİSTESİ'!$F:$AJ,23,0)),"")</f>
        <v/>
      </c>
      <c r="P1144" s="31"/>
      <c r="Q1144" s="31"/>
      <c r="R1144" s="137" t="str">
        <f ca="1">(IFERROR(IF($C1144="","",VLOOKUP(FİLTRE!$C1144,'SKT LİSTESİ'!$F:$AJ,15,0)),""))</f>
        <v/>
      </c>
      <c r="S1144" s="138" t="str">
        <f ca="1">IFERROR(IF($C1144="","",VLOOKUP(FİLTRE!$C1144,'SKT LİSTESİ'!$F:$AJ,16,0)),"")</f>
        <v/>
      </c>
      <c r="AF1144" s="179" t="str">
        <f t="shared" ca="1" si="70"/>
        <v/>
      </c>
      <c r="AG1144" s="179">
        <f t="shared" ca="1" si="71"/>
        <v>0</v>
      </c>
      <c r="AH1144" s="179">
        <f t="shared" ca="1" si="72"/>
        <v>0</v>
      </c>
    </row>
    <row r="1145" spans="2:34" ht="15.75" x14ac:dyDescent="0.25">
      <c r="B1145">
        <f t="shared" ca="1" si="69"/>
        <v>1133</v>
      </c>
      <c r="C1145" t="str">
        <f ca="1">IFERROR(VLOOKUP(B1145,'SKT LİSTESİ'!F:F,1,0),"")</f>
        <v/>
      </c>
      <c r="E1145" s="128" t="str">
        <f ca="1">IFERROR(IF($C1145="","",VLOOKUP(FİLTRE!$C1145,'SKT LİSTESİ'!$F:$S,5,0)),"")</f>
        <v/>
      </c>
      <c r="F1145" s="129" t="str">
        <f ca="1">IFERROR(IF($C1145="","",VLOOKUP(FİLTRE!$C1145,'SKT LİSTESİ'!$F:$S,7,0)),"")</f>
        <v/>
      </c>
      <c r="G1145" s="130" t="str">
        <f ca="1">IFERROR(IF($C1145="","",VLOOKUP(FİLTRE!$C1145,'SKT LİSTESİ'!$F:$S,8,0)),"")</f>
        <v/>
      </c>
      <c r="H1145" s="131" t="str">
        <f ca="1">IF(E1145="","",IF($C1145="","",VLOOKUP(FİLTRE!$C1145,'SKT LİSTESİ'!$F:$S,9,0)))</f>
        <v/>
      </c>
      <c r="I1145" s="132" t="str">
        <f ca="1">IFERROR(IF($C1145="","",VLOOKUP(FİLTRE!$C1145,'SKT LİSTESİ'!$F:$S,10,0)),"")</f>
        <v/>
      </c>
      <c r="J1145" s="133" t="str">
        <f ca="1">IFERROR(IF($C1145="","",VLOOKUP(FİLTRE!$C1145,'SKT LİSTESİ'!$F:$S,11,0)),"")</f>
        <v/>
      </c>
      <c r="K1145" s="134" t="str">
        <f ca="1">IFERROR(IF($C1145="","",VLOOKUP(FİLTRE!$C1145,'SKT LİSTESİ'!$F:$S,12,0)),"")</f>
        <v/>
      </c>
      <c r="L1145" s="134" t="str">
        <f ca="1">IFERROR(IF($C1145="","",VLOOKUP(FİLTRE!$C1145,'SKT LİSTESİ'!$F:$S,13,0)),"")</f>
        <v/>
      </c>
      <c r="M1145" s="135" t="str">
        <f ca="1">IFERROR(IF($C1145="","",VLOOKUP(FİLTRE!$C1145,'SKT LİSTESİ'!$F:$AJ,14,0)),"")</f>
        <v/>
      </c>
      <c r="N1145" s="31" t="str">
        <f ca="1">IFERROR(IF($C1145="","",VLOOKUP(FİLTRE!$C1145,'SKT LİSTESİ'!$F:$AJ,22,0)),"")</f>
        <v/>
      </c>
      <c r="O1145" s="136" t="str">
        <f ca="1">IFERROR(IF($C1145="","",VLOOKUP(FİLTRE!$C1145,'SKT LİSTESİ'!$F:$AJ,23,0)),"")</f>
        <v/>
      </c>
      <c r="P1145" s="31"/>
      <c r="Q1145" s="31"/>
      <c r="R1145" s="137" t="str">
        <f ca="1">(IFERROR(IF($C1145="","",VLOOKUP(FİLTRE!$C1145,'SKT LİSTESİ'!$F:$AJ,15,0)),""))</f>
        <v/>
      </c>
      <c r="S1145" s="138" t="str">
        <f ca="1">IFERROR(IF($C1145="","",VLOOKUP(FİLTRE!$C1145,'SKT LİSTESİ'!$F:$AJ,16,0)),"")</f>
        <v/>
      </c>
      <c r="AF1145" s="179" t="str">
        <f t="shared" ca="1" si="70"/>
        <v/>
      </c>
      <c r="AG1145" s="179">
        <f t="shared" ca="1" si="71"/>
        <v>0</v>
      </c>
      <c r="AH1145" s="179">
        <f t="shared" ca="1" si="72"/>
        <v>0</v>
      </c>
    </row>
    <row r="1146" spans="2:34" ht="15.75" x14ac:dyDescent="0.25">
      <c r="B1146">
        <f t="shared" ca="1" si="69"/>
        <v>1134</v>
      </c>
      <c r="C1146" t="str">
        <f ca="1">IFERROR(VLOOKUP(B1146,'SKT LİSTESİ'!F:F,1,0),"")</f>
        <v/>
      </c>
      <c r="E1146" s="128" t="str">
        <f ca="1">IFERROR(IF($C1146="","",VLOOKUP(FİLTRE!$C1146,'SKT LİSTESİ'!$F:$S,5,0)),"")</f>
        <v/>
      </c>
      <c r="F1146" s="129" t="str">
        <f ca="1">IFERROR(IF($C1146="","",VLOOKUP(FİLTRE!$C1146,'SKT LİSTESİ'!$F:$S,7,0)),"")</f>
        <v/>
      </c>
      <c r="G1146" s="130" t="str">
        <f ca="1">IFERROR(IF($C1146="","",VLOOKUP(FİLTRE!$C1146,'SKT LİSTESİ'!$F:$S,8,0)),"")</f>
        <v/>
      </c>
      <c r="H1146" s="131" t="str">
        <f ca="1">IF(E1146="","",IF($C1146="","",VLOOKUP(FİLTRE!$C1146,'SKT LİSTESİ'!$F:$S,9,0)))</f>
        <v/>
      </c>
      <c r="I1146" s="132" t="str">
        <f ca="1">IFERROR(IF($C1146="","",VLOOKUP(FİLTRE!$C1146,'SKT LİSTESİ'!$F:$S,10,0)),"")</f>
        <v/>
      </c>
      <c r="J1146" s="133" t="str">
        <f ca="1">IFERROR(IF($C1146="","",VLOOKUP(FİLTRE!$C1146,'SKT LİSTESİ'!$F:$S,11,0)),"")</f>
        <v/>
      </c>
      <c r="K1146" s="134" t="str">
        <f ca="1">IFERROR(IF($C1146="","",VLOOKUP(FİLTRE!$C1146,'SKT LİSTESİ'!$F:$S,12,0)),"")</f>
        <v/>
      </c>
      <c r="L1146" s="134" t="str">
        <f ca="1">IFERROR(IF($C1146="","",VLOOKUP(FİLTRE!$C1146,'SKT LİSTESİ'!$F:$S,13,0)),"")</f>
        <v/>
      </c>
      <c r="M1146" s="135" t="str">
        <f ca="1">IFERROR(IF($C1146="","",VLOOKUP(FİLTRE!$C1146,'SKT LİSTESİ'!$F:$AJ,14,0)),"")</f>
        <v/>
      </c>
      <c r="N1146" s="31" t="str">
        <f ca="1">IFERROR(IF($C1146="","",VLOOKUP(FİLTRE!$C1146,'SKT LİSTESİ'!$F:$AJ,22,0)),"")</f>
        <v/>
      </c>
      <c r="O1146" s="136" t="str">
        <f ca="1">IFERROR(IF($C1146="","",VLOOKUP(FİLTRE!$C1146,'SKT LİSTESİ'!$F:$AJ,23,0)),"")</f>
        <v/>
      </c>
      <c r="P1146" s="31"/>
      <c r="Q1146" s="31"/>
      <c r="R1146" s="137" t="str">
        <f ca="1">(IFERROR(IF($C1146="","",VLOOKUP(FİLTRE!$C1146,'SKT LİSTESİ'!$F:$AJ,15,0)),""))</f>
        <v/>
      </c>
      <c r="S1146" s="138" t="str">
        <f ca="1">IFERROR(IF($C1146="","",VLOOKUP(FİLTRE!$C1146,'SKT LİSTESİ'!$F:$AJ,16,0)),"")</f>
        <v/>
      </c>
      <c r="AF1146" s="179" t="str">
        <f t="shared" ca="1" si="70"/>
        <v/>
      </c>
      <c r="AG1146" s="179">
        <f t="shared" ca="1" si="71"/>
        <v>0</v>
      </c>
      <c r="AH1146" s="179">
        <f t="shared" ca="1" si="72"/>
        <v>0</v>
      </c>
    </row>
    <row r="1147" spans="2:34" ht="15.75" x14ac:dyDescent="0.25">
      <c r="B1147">
        <f t="shared" ca="1" si="69"/>
        <v>1135</v>
      </c>
      <c r="C1147" t="str">
        <f ca="1">IFERROR(VLOOKUP(B1147,'SKT LİSTESİ'!F:F,1,0),"")</f>
        <v/>
      </c>
      <c r="E1147" s="128" t="str">
        <f ca="1">IFERROR(IF($C1147="","",VLOOKUP(FİLTRE!$C1147,'SKT LİSTESİ'!$F:$S,5,0)),"")</f>
        <v/>
      </c>
      <c r="F1147" s="129" t="str">
        <f ca="1">IFERROR(IF($C1147="","",VLOOKUP(FİLTRE!$C1147,'SKT LİSTESİ'!$F:$S,7,0)),"")</f>
        <v/>
      </c>
      <c r="G1147" s="130" t="str">
        <f ca="1">IFERROR(IF($C1147="","",VLOOKUP(FİLTRE!$C1147,'SKT LİSTESİ'!$F:$S,8,0)),"")</f>
        <v/>
      </c>
      <c r="H1147" s="131" t="str">
        <f ca="1">IF(E1147="","",IF($C1147="","",VLOOKUP(FİLTRE!$C1147,'SKT LİSTESİ'!$F:$S,9,0)))</f>
        <v/>
      </c>
      <c r="I1147" s="132" t="str">
        <f ca="1">IFERROR(IF($C1147="","",VLOOKUP(FİLTRE!$C1147,'SKT LİSTESİ'!$F:$S,10,0)),"")</f>
        <v/>
      </c>
      <c r="J1147" s="133" t="str">
        <f ca="1">IFERROR(IF($C1147="","",VLOOKUP(FİLTRE!$C1147,'SKT LİSTESİ'!$F:$S,11,0)),"")</f>
        <v/>
      </c>
      <c r="K1147" s="134" t="str">
        <f ca="1">IFERROR(IF($C1147="","",VLOOKUP(FİLTRE!$C1147,'SKT LİSTESİ'!$F:$S,12,0)),"")</f>
        <v/>
      </c>
      <c r="L1147" s="134" t="str">
        <f ca="1">IFERROR(IF($C1147="","",VLOOKUP(FİLTRE!$C1147,'SKT LİSTESİ'!$F:$S,13,0)),"")</f>
        <v/>
      </c>
      <c r="M1147" s="135" t="str">
        <f ca="1">IFERROR(IF($C1147="","",VLOOKUP(FİLTRE!$C1147,'SKT LİSTESİ'!$F:$AJ,14,0)),"")</f>
        <v/>
      </c>
      <c r="N1147" s="31" t="str">
        <f ca="1">IFERROR(IF($C1147="","",VLOOKUP(FİLTRE!$C1147,'SKT LİSTESİ'!$F:$AJ,22,0)),"")</f>
        <v/>
      </c>
      <c r="O1147" s="136" t="str">
        <f ca="1">IFERROR(IF($C1147="","",VLOOKUP(FİLTRE!$C1147,'SKT LİSTESİ'!$F:$AJ,23,0)),"")</f>
        <v/>
      </c>
      <c r="P1147" s="31"/>
      <c r="Q1147" s="31"/>
      <c r="R1147" s="137" t="str">
        <f ca="1">(IFERROR(IF($C1147="","",VLOOKUP(FİLTRE!$C1147,'SKT LİSTESİ'!$F:$AJ,15,0)),""))</f>
        <v/>
      </c>
      <c r="S1147" s="138" t="str">
        <f ca="1">IFERROR(IF($C1147="","",VLOOKUP(FİLTRE!$C1147,'SKT LİSTESİ'!$F:$AJ,16,0)),"")</f>
        <v/>
      </c>
      <c r="AF1147" s="179" t="str">
        <f t="shared" ca="1" si="70"/>
        <v/>
      </c>
      <c r="AG1147" s="179">
        <f t="shared" ca="1" si="71"/>
        <v>0</v>
      </c>
      <c r="AH1147" s="179">
        <f t="shared" ca="1" si="72"/>
        <v>0</v>
      </c>
    </row>
    <row r="1148" spans="2:34" ht="15.75" x14ac:dyDescent="0.25">
      <c r="B1148">
        <f t="shared" ca="1" si="69"/>
        <v>1136</v>
      </c>
      <c r="C1148" t="str">
        <f ca="1">IFERROR(VLOOKUP(B1148,'SKT LİSTESİ'!F:F,1,0),"")</f>
        <v/>
      </c>
      <c r="E1148" s="128" t="str">
        <f ca="1">IFERROR(IF($C1148="","",VLOOKUP(FİLTRE!$C1148,'SKT LİSTESİ'!$F:$S,5,0)),"")</f>
        <v/>
      </c>
      <c r="F1148" s="129" t="str">
        <f ca="1">IFERROR(IF($C1148="","",VLOOKUP(FİLTRE!$C1148,'SKT LİSTESİ'!$F:$S,7,0)),"")</f>
        <v/>
      </c>
      <c r="G1148" s="130" t="str">
        <f ca="1">IFERROR(IF($C1148="","",VLOOKUP(FİLTRE!$C1148,'SKT LİSTESİ'!$F:$S,8,0)),"")</f>
        <v/>
      </c>
      <c r="H1148" s="131" t="str">
        <f ca="1">IF(E1148="","",IF($C1148="","",VLOOKUP(FİLTRE!$C1148,'SKT LİSTESİ'!$F:$S,9,0)))</f>
        <v/>
      </c>
      <c r="I1148" s="132" t="str">
        <f ca="1">IFERROR(IF($C1148="","",VLOOKUP(FİLTRE!$C1148,'SKT LİSTESİ'!$F:$S,10,0)),"")</f>
        <v/>
      </c>
      <c r="J1148" s="133" t="str">
        <f ca="1">IFERROR(IF($C1148="","",VLOOKUP(FİLTRE!$C1148,'SKT LİSTESİ'!$F:$S,11,0)),"")</f>
        <v/>
      </c>
      <c r="K1148" s="134" t="str">
        <f ca="1">IFERROR(IF($C1148="","",VLOOKUP(FİLTRE!$C1148,'SKT LİSTESİ'!$F:$S,12,0)),"")</f>
        <v/>
      </c>
      <c r="L1148" s="134" t="str">
        <f ca="1">IFERROR(IF($C1148="","",VLOOKUP(FİLTRE!$C1148,'SKT LİSTESİ'!$F:$S,13,0)),"")</f>
        <v/>
      </c>
      <c r="M1148" s="135" t="str">
        <f ca="1">IFERROR(IF($C1148="","",VLOOKUP(FİLTRE!$C1148,'SKT LİSTESİ'!$F:$AJ,14,0)),"")</f>
        <v/>
      </c>
      <c r="N1148" s="31" t="str">
        <f ca="1">IFERROR(IF($C1148="","",VLOOKUP(FİLTRE!$C1148,'SKT LİSTESİ'!$F:$AJ,22,0)),"")</f>
        <v/>
      </c>
      <c r="O1148" s="136" t="str">
        <f ca="1">IFERROR(IF($C1148="","",VLOOKUP(FİLTRE!$C1148,'SKT LİSTESİ'!$F:$AJ,23,0)),"")</f>
        <v/>
      </c>
      <c r="P1148" s="31"/>
      <c r="Q1148" s="31"/>
      <c r="R1148" s="137" t="str">
        <f ca="1">(IFERROR(IF($C1148="","",VLOOKUP(FİLTRE!$C1148,'SKT LİSTESİ'!$F:$AJ,15,0)),""))</f>
        <v/>
      </c>
      <c r="S1148" s="138" t="str">
        <f ca="1">IFERROR(IF($C1148="","",VLOOKUP(FİLTRE!$C1148,'SKT LİSTESİ'!$F:$AJ,16,0)),"")</f>
        <v/>
      </c>
      <c r="AF1148" s="179" t="str">
        <f t="shared" ca="1" si="70"/>
        <v/>
      </c>
      <c r="AG1148" s="179">
        <f t="shared" ca="1" si="71"/>
        <v>0</v>
      </c>
      <c r="AH1148" s="179">
        <f t="shared" ca="1" si="72"/>
        <v>0</v>
      </c>
    </row>
    <row r="1149" spans="2:34" ht="15.75" x14ac:dyDescent="0.25">
      <c r="B1149">
        <f t="shared" ca="1" si="69"/>
        <v>1137</v>
      </c>
      <c r="C1149" t="str">
        <f ca="1">IFERROR(VLOOKUP(B1149,'SKT LİSTESİ'!F:F,1,0),"")</f>
        <v/>
      </c>
      <c r="E1149" s="128" t="str">
        <f ca="1">IFERROR(IF($C1149="","",VLOOKUP(FİLTRE!$C1149,'SKT LİSTESİ'!$F:$S,5,0)),"")</f>
        <v/>
      </c>
      <c r="F1149" s="129" t="str">
        <f ca="1">IFERROR(IF($C1149="","",VLOOKUP(FİLTRE!$C1149,'SKT LİSTESİ'!$F:$S,7,0)),"")</f>
        <v/>
      </c>
      <c r="G1149" s="130" t="str">
        <f ca="1">IFERROR(IF($C1149="","",VLOOKUP(FİLTRE!$C1149,'SKT LİSTESİ'!$F:$S,8,0)),"")</f>
        <v/>
      </c>
      <c r="H1149" s="131" t="str">
        <f ca="1">IF(E1149="","",IF($C1149="","",VLOOKUP(FİLTRE!$C1149,'SKT LİSTESİ'!$F:$S,9,0)))</f>
        <v/>
      </c>
      <c r="I1149" s="132" t="str">
        <f ca="1">IFERROR(IF($C1149="","",VLOOKUP(FİLTRE!$C1149,'SKT LİSTESİ'!$F:$S,10,0)),"")</f>
        <v/>
      </c>
      <c r="J1149" s="133" t="str">
        <f ca="1">IFERROR(IF($C1149="","",VLOOKUP(FİLTRE!$C1149,'SKT LİSTESİ'!$F:$S,11,0)),"")</f>
        <v/>
      </c>
      <c r="K1149" s="134" t="str">
        <f ca="1">IFERROR(IF($C1149="","",VLOOKUP(FİLTRE!$C1149,'SKT LİSTESİ'!$F:$S,12,0)),"")</f>
        <v/>
      </c>
      <c r="L1149" s="134" t="str">
        <f ca="1">IFERROR(IF($C1149="","",VLOOKUP(FİLTRE!$C1149,'SKT LİSTESİ'!$F:$S,13,0)),"")</f>
        <v/>
      </c>
      <c r="M1149" s="135" t="str">
        <f ca="1">IFERROR(IF($C1149="","",VLOOKUP(FİLTRE!$C1149,'SKT LİSTESİ'!$F:$AJ,14,0)),"")</f>
        <v/>
      </c>
      <c r="N1149" s="31" t="str">
        <f ca="1">IFERROR(IF($C1149="","",VLOOKUP(FİLTRE!$C1149,'SKT LİSTESİ'!$F:$AJ,22,0)),"")</f>
        <v/>
      </c>
      <c r="O1149" s="136" t="str">
        <f ca="1">IFERROR(IF($C1149="","",VLOOKUP(FİLTRE!$C1149,'SKT LİSTESİ'!$F:$AJ,23,0)),"")</f>
        <v/>
      </c>
      <c r="P1149" s="31"/>
      <c r="Q1149" s="31"/>
      <c r="R1149" s="137" t="str">
        <f ca="1">(IFERROR(IF($C1149="","",VLOOKUP(FİLTRE!$C1149,'SKT LİSTESİ'!$F:$AJ,15,0)),""))</f>
        <v/>
      </c>
      <c r="S1149" s="138" t="str">
        <f ca="1">IFERROR(IF($C1149="","",VLOOKUP(FİLTRE!$C1149,'SKT LİSTESİ'!$F:$AJ,16,0)),"")</f>
        <v/>
      </c>
      <c r="AF1149" s="179" t="str">
        <f t="shared" ca="1" si="70"/>
        <v/>
      </c>
      <c r="AG1149" s="179">
        <f t="shared" ca="1" si="71"/>
        <v>0</v>
      </c>
      <c r="AH1149" s="179">
        <f t="shared" ca="1" si="72"/>
        <v>0</v>
      </c>
    </row>
    <row r="1150" spans="2:34" ht="15.75" x14ac:dyDescent="0.25">
      <c r="B1150">
        <f t="shared" ca="1" si="69"/>
        <v>1138</v>
      </c>
      <c r="C1150" t="str">
        <f ca="1">IFERROR(VLOOKUP(B1150,'SKT LİSTESİ'!F:F,1,0),"")</f>
        <v/>
      </c>
      <c r="E1150" s="128" t="str">
        <f ca="1">IFERROR(IF($C1150="","",VLOOKUP(FİLTRE!$C1150,'SKT LİSTESİ'!$F:$S,5,0)),"")</f>
        <v/>
      </c>
      <c r="F1150" s="129" t="str">
        <f ca="1">IFERROR(IF($C1150="","",VLOOKUP(FİLTRE!$C1150,'SKT LİSTESİ'!$F:$S,7,0)),"")</f>
        <v/>
      </c>
      <c r="G1150" s="130" t="str">
        <f ca="1">IFERROR(IF($C1150="","",VLOOKUP(FİLTRE!$C1150,'SKT LİSTESİ'!$F:$S,8,0)),"")</f>
        <v/>
      </c>
      <c r="H1150" s="131" t="str">
        <f ca="1">IF(E1150="","",IF($C1150="","",VLOOKUP(FİLTRE!$C1150,'SKT LİSTESİ'!$F:$S,9,0)))</f>
        <v/>
      </c>
      <c r="I1150" s="132" t="str">
        <f ca="1">IFERROR(IF($C1150="","",VLOOKUP(FİLTRE!$C1150,'SKT LİSTESİ'!$F:$S,10,0)),"")</f>
        <v/>
      </c>
      <c r="J1150" s="133" t="str">
        <f ca="1">IFERROR(IF($C1150="","",VLOOKUP(FİLTRE!$C1150,'SKT LİSTESİ'!$F:$S,11,0)),"")</f>
        <v/>
      </c>
      <c r="K1150" s="134" t="str">
        <f ca="1">IFERROR(IF($C1150="","",VLOOKUP(FİLTRE!$C1150,'SKT LİSTESİ'!$F:$S,12,0)),"")</f>
        <v/>
      </c>
      <c r="L1150" s="134" t="str">
        <f ca="1">IFERROR(IF($C1150="","",VLOOKUP(FİLTRE!$C1150,'SKT LİSTESİ'!$F:$S,13,0)),"")</f>
        <v/>
      </c>
      <c r="M1150" s="135" t="str">
        <f ca="1">IFERROR(IF($C1150="","",VLOOKUP(FİLTRE!$C1150,'SKT LİSTESİ'!$F:$AJ,14,0)),"")</f>
        <v/>
      </c>
      <c r="N1150" s="31" t="str">
        <f ca="1">IFERROR(IF($C1150="","",VLOOKUP(FİLTRE!$C1150,'SKT LİSTESİ'!$F:$AJ,22,0)),"")</f>
        <v/>
      </c>
      <c r="O1150" s="136" t="str">
        <f ca="1">IFERROR(IF($C1150="","",VLOOKUP(FİLTRE!$C1150,'SKT LİSTESİ'!$F:$AJ,23,0)),"")</f>
        <v/>
      </c>
      <c r="P1150" s="31"/>
      <c r="Q1150" s="31"/>
      <c r="R1150" s="137" t="str">
        <f ca="1">(IFERROR(IF($C1150="","",VLOOKUP(FİLTRE!$C1150,'SKT LİSTESİ'!$F:$AJ,15,0)),""))</f>
        <v/>
      </c>
      <c r="S1150" s="138" t="str">
        <f ca="1">IFERROR(IF($C1150="","",VLOOKUP(FİLTRE!$C1150,'SKT LİSTESİ'!$F:$AJ,16,0)),"")</f>
        <v/>
      </c>
      <c r="AF1150" s="179" t="str">
        <f t="shared" ca="1" si="70"/>
        <v/>
      </c>
      <c r="AG1150" s="179">
        <f t="shared" ca="1" si="71"/>
        <v>0</v>
      </c>
      <c r="AH1150" s="179">
        <f t="shared" ca="1" si="72"/>
        <v>0</v>
      </c>
    </row>
    <row r="1151" spans="2:34" ht="15.75" x14ac:dyDescent="0.25">
      <c r="B1151">
        <f t="shared" ca="1" si="69"/>
        <v>1139</v>
      </c>
      <c r="C1151" t="str">
        <f ca="1">IFERROR(VLOOKUP(B1151,'SKT LİSTESİ'!F:F,1,0),"")</f>
        <v/>
      </c>
      <c r="E1151" s="128" t="str">
        <f ca="1">IFERROR(IF($C1151="","",VLOOKUP(FİLTRE!$C1151,'SKT LİSTESİ'!$F:$S,5,0)),"")</f>
        <v/>
      </c>
      <c r="F1151" s="129" t="str">
        <f ca="1">IFERROR(IF($C1151="","",VLOOKUP(FİLTRE!$C1151,'SKT LİSTESİ'!$F:$S,7,0)),"")</f>
        <v/>
      </c>
      <c r="G1151" s="130" t="str">
        <f ca="1">IFERROR(IF($C1151="","",VLOOKUP(FİLTRE!$C1151,'SKT LİSTESİ'!$F:$S,8,0)),"")</f>
        <v/>
      </c>
      <c r="H1151" s="131" t="str">
        <f ca="1">IF(E1151="","",IF($C1151="","",VLOOKUP(FİLTRE!$C1151,'SKT LİSTESİ'!$F:$S,9,0)))</f>
        <v/>
      </c>
      <c r="I1151" s="132" t="str">
        <f ca="1">IFERROR(IF($C1151="","",VLOOKUP(FİLTRE!$C1151,'SKT LİSTESİ'!$F:$S,10,0)),"")</f>
        <v/>
      </c>
      <c r="J1151" s="133" t="str">
        <f ca="1">IFERROR(IF($C1151="","",VLOOKUP(FİLTRE!$C1151,'SKT LİSTESİ'!$F:$S,11,0)),"")</f>
        <v/>
      </c>
      <c r="K1151" s="134" t="str">
        <f ca="1">IFERROR(IF($C1151="","",VLOOKUP(FİLTRE!$C1151,'SKT LİSTESİ'!$F:$S,12,0)),"")</f>
        <v/>
      </c>
      <c r="L1151" s="134" t="str">
        <f ca="1">IFERROR(IF($C1151="","",VLOOKUP(FİLTRE!$C1151,'SKT LİSTESİ'!$F:$S,13,0)),"")</f>
        <v/>
      </c>
      <c r="M1151" s="135" t="str">
        <f ca="1">IFERROR(IF($C1151="","",VLOOKUP(FİLTRE!$C1151,'SKT LİSTESİ'!$F:$AJ,14,0)),"")</f>
        <v/>
      </c>
      <c r="N1151" s="31" t="str">
        <f ca="1">IFERROR(IF($C1151="","",VLOOKUP(FİLTRE!$C1151,'SKT LİSTESİ'!$F:$AJ,22,0)),"")</f>
        <v/>
      </c>
      <c r="O1151" s="136" t="str">
        <f ca="1">IFERROR(IF($C1151="","",VLOOKUP(FİLTRE!$C1151,'SKT LİSTESİ'!$F:$AJ,23,0)),"")</f>
        <v/>
      </c>
      <c r="P1151" s="31"/>
      <c r="Q1151" s="31"/>
      <c r="R1151" s="137" t="str">
        <f ca="1">(IFERROR(IF($C1151="","",VLOOKUP(FİLTRE!$C1151,'SKT LİSTESİ'!$F:$AJ,15,0)),""))</f>
        <v/>
      </c>
      <c r="S1151" s="138" t="str">
        <f ca="1">IFERROR(IF($C1151="","",VLOOKUP(FİLTRE!$C1151,'SKT LİSTESİ'!$F:$AJ,16,0)),"")</f>
        <v/>
      </c>
      <c r="AF1151" s="179" t="str">
        <f t="shared" ca="1" si="70"/>
        <v/>
      </c>
      <c r="AG1151" s="179">
        <f t="shared" ca="1" si="71"/>
        <v>0</v>
      </c>
      <c r="AH1151" s="179">
        <f t="shared" ca="1" si="72"/>
        <v>0</v>
      </c>
    </row>
    <row r="1152" spans="2:34" ht="15.75" x14ac:dyDescent="0.25">
      <c r="B1152">
        <f t="shared" ca="1" si="69"/>
        <v>1140</v>
      </c>
      <c r="C1152" t="str">
        <f ca="1">IFERROR(VLOOKUP(B1152,'SKT LİSTESİ'!F:F,1,0),"")</f>
        <v/>
      </c>
      <c r="E1152" s="128" t="str">
        <f ca="1">IFERROR(IF($C1152="","",VLOOKUP(FİLTRE!$C1152,'SKT LİSTESİ'!$F:$S,5,0)),"")</f>
        <v/>
      </c>
      <c r="F1152" s="129" t="str">
        <f ca="1">IFERROR(IF($C1152="","",VLOOKUP(FİLTRE!$C1152,'SKT LİSTESİ'!$F:$S,7,0)),"")</f>
        <v/>
      </c>
      <c r="G1152" s="130" t="str">
        <f ca="1">IFERROR(IF($C1152="","",VLOOKUP(FİLTRE!$C1152,'SKT LİSTESİ'!$F:$S,8,0)),"")</f>
        <v/>
      </c>
      <c r="H1152" s="131" t="str">
        <f ca="1">IF(E1152="","",IF($C1152="","",VLOOKUP(FİLTRE!$C1152,'SKT LİSTESİ'!$F:$S,9,0)))</f>
        <v/>
      </c>
      <c r="I1152" s="132" t="str">
        <f ca="1">IFERROR(IF($C1152="","",VLOOKUP(FİLTRE!$C1152,'SKT LİSTESİ'!$F:$S,10,0)),"")</f>
        <v/>
      </c>
      <c r="J1152" s="133" t="str">
        <f ca="1">IFERROR(IF($C1152="","",VLOOKUP(FİLTRE!$C1152,'SKT LİSTESİ'!$F:$S,11,0)),"")</f>
        <v/>
      </c>
      <c r="K1152" s="134" t="str">
        <f ca="1">IFERROR(IF($C1152="","",VLOOKUP(FİLTRE!$C1152,'SKT LİSTESİ'!$F:$S,12,0)),"")</f>
        <v/>
      </c>
      <c r="L1152" s="134" t="str">
        <f ca="1">IFERROR(IF($C1152="","",VLOOKUP(FİLTRE!$C1152,'SKT LİSTESİ'!$F:$S,13,0)),"")</f>
        <v/>
      </c>
      <c r="M1152" s="135" t="str">
        <f ca="1">IFERROR(IF($C1152="","",VLOOKUP(FİLTRE!$C1152,'SKT LİSTESİ'!$F:$AJ,14,0)),"")</f>
        <v/>
      </c>
      <c r="N1152" s="31" t="str">
        <f ca="1">IFERROR(IF($C1152="","",VLOOKUP(FİLTRE!$C1152,'SKT LİSTESİ'!$F:$AJ,22,0)),"")</f>
        <v/>
      </c>
      <c r="O1152" s="136" t="str">
        <f ca="1">IFERROR(IF($C1152="","",VLOOKUP(FİLTRE!$C1152,'SKT LİSTESİ'!$F:$AJ,23,0)),"")</f>
        <v/>
      </c>
      <c r="P1152" s="31"/>
      <c r="Q1152" s="31"/>
      <c r="R1152" s="137" t="str">
        <f ca="1">(IFERROR(IF($C1152="","",VLOOKUP(FİLTRE!$C1152,'SKT LİSTESİ'!$F:$AJ,15,0)),""))</f>
        <v/>
      </c>
      <c r="S1152" s="138" t="str">
        <f ca="1">IFERROR(IF($C1152="","",VLOOKUP(FİLTRE!$C1152,'SKT LİSTESİ'!$F:$AJ,16,0)),"")</f>
        <v/>
      </c>
      <c r="AF1152" s="179" t="str">
        <f t="shared" ca="1" si="70"/>
        <v/>
      </c>
      <c r="AG1152" s="179">
        <f t="shared" ca="1" si="71"/>
        <v>0</v>
      </c>
      <c r="AH1152" s="179">
        <f t="shared" ca="1" si="72"/>
        <v>0</v>
      </c>
    </row>
    <row r="1153" spans="2:34" ht="15.75" x14ac:dyDescent="0.25">
      <c r="B1153">
        <f t="shared" ca="1" si="69"/>
        <v>1141</v>
      </c>
      <c r="C1153" t="str">
        <f ca="1">IFERROR(VLOOKUP(B1153,'SKT LİSTESİ'!F:F,1,0),"")</f>
        <v/>
      </c>
      <c r="E1153" s="128" t="str">
        <f ca="1">IFERROR(IF($C1153="","",VLOOKUP(FİLTRE!$C1153,'SKT LİSTESİ'!$F:$S,5,0)),"")</f>
        <v/>
      </c>
      <c r="F1153" s="129" t="str">
        <f ca="1">IFERROR(IF($C1153="","",VLOOKUP(FİLTRE!$C1153,'SKT LİSTESİ'!$F:$S,7,0)),"")</f>
        <v/>
      </c>
      <c r="G1153" s="130" t="str">
        <f ca="1">IFERROR(IF($C1153="","",VLOOKUP(FİLTRE!$C1153,'SKT LİSTESİ'!$F:$S,8,0)),"")</f>
        <v/>
      </c>
      <c r="H1153" s="131" t="str">
        <f ca="1">IF(E1153="","",IF($C1153="","",VLOOKUP(FİLTRE!$C1153,'SKT LİSTESİ'!$F:$S,9,0)))</f>
        <v/>
      </c>
      <c r="I1153" s="132" t="str">
        <f ca="1">IFERROR(IF($C1153="","",VLOOKUP(FİLTRE!$C1153,'SKT LİSTESİ'!$F:$S,10,0)),"")</f>
        <v/>
      </c>
      <c r="J1153" s="133" t="str">
        <f ca="1">IFERROR(IF($C1153="","",VLOOKUP(FİLTRE!$C1153,'SKT LİSTESİ'!$F:$S,11,0)),"")</f>
        <v/>
      </c>
      <c r="K1153" s="134" t="str">
        <f ca="1">IFERROR(IF($C1153="","",VLOOKUP(FİLTRE!$C1153,'SKT LİSTESİ'!$F:$S,12,0)),"")</f>
        <v/>
      </c>
      <c r="L1153" s="134" t="str">
        <f ca="1">IFERROR(IF($C1153="","",VLOOKUP(FİLTRE!$C1153,'SKT LİSTESİ'!$F:$S,13,0)),"")</f>
        <v/>
      </c>
      <c r="M1153" s="135" t="str">
        <f ca="1">IFERROR(IF($C1153="","",VLOOKUP(FİLTRE!$C1153,'SKT LİSTESİ'!$F:$AJ,14,0)),"")</f>
        <v/>
      </c>
      <c r="N1153" s="31" t="str">
        <f ca="1">IFERROR(IF($C1153="","",VLOOKUP(FİLTRE!$C1153,'SKT LİSTESİ'!$F:$AJ,22,0)),"")</f>
        <v/>
      </c>
      <c r="O1153" s="136" t="str">
        <f ca="1">IFERROR(IF($C1153="","",VLOOKUP(FİLTRE!$C1153,'SKT LİSTESİ'!$F:$AJ,23,0)),"")</f>
        <v/>
      </c>
      <c r="P1153" s="31"/>
      <c r="Q1153" s="31"/>
      <c r="R1153" s="137" t="str">
        <f ca="1">(IFERROR(IF($C1153="","",VLOOKUP(FİLTRE!$C1153,'SKT LİSTESİ'!$F:$AJ,15,0)),""))</f>
        <v/>
      </c>
      <c r="S1153" s="138" t="str">
        <f ca="1">IFERROR(IF($C1153="","",VLOOKUP(FİLTRE!$C1153,'SKT LİSTESİ'!$F:$AJ,16,0)),"")</f>
        <v/>
      </c>
      <c r="AF1153" s="179" t="str">
        <f t="shared" ca="1" si="70"/>
        <v/>
      </c>
      <c r="AG1153" s="179">
        <f t="shared" ca="1" si="71"/>
        <v>0</v>
      </c>
      <c r="AH1153" s="179">
        <f t="shared" ca="1" si="72"/>
        <v>0</v>
      </c>
    </row>
    <row r="1154" spans="2:34" ht="15.75" x14ac:dyDescent="0.25">
      <c r="B1154">
        <f t="shared" ca="1" si="69"/>
        <v>1142</v>
      </c>
      <c r="C1154" t="str">
        <f ca="1">IFERROR(VLOOKUP(B1154,'SKT LİSTESİ'!F:F,1,0),"")</f>
        <v/>
      </c>
      <c r="E1154" s="128" t="str">
        <f ca="1">IFERROR(IF($C1154="","",VLOOKUP(FİLTRE!$C1154,'SKT LİSTESİ'!$F:$S,5,0)),"")</f>
        <v/>
      </c>
      <c r="F1154" s="129" t="str">
        <f ca="1">IFERROR(IF($C1154="","",VLOOKUP(FİLTRE!$C1154,'SKT LİSTESİ'!$F:$S,7,0)),"")</f>
        <v/>
      </c>
      <c r="G1154" s="130" t="str">
        <f ca="1">IFERROR(IF($C1154="","",VLOOKUP(FİLTRE!$C1154,'SKT LİSTESİ'!$F:$S,8,0)),"")</f>
        <v/>
      </c>
      <c r="H1154" s="131" t="str">
        <f ca="1">IF(E1154="","",IF($C1154="","",VLOOKUP(FİLTRE!$C1154,'SKT LİSTESİ'!$F:$S,9,0)))</f>
        <v/>
      </c>
      <c r="I1154" s="132" t="str">
        <f ca="1">IFERROR(IF($C1154="","",VLOOKUP(FİLTRE!$C1154,'SKT LİSTESİ'!$F:$S,10,0)),"")</f>
        <v/>
      </c>
      <c r="J1154" s="133" t="str">
        <f ca="1">IFERROR(IF($C1154="","",VLOOKUP(FİLTRE!$C1154,'SKT LİSTESİ'!$F:$S,11,0)),"")</f>
        <v/>
      </c>
      <c r="K1154" s="134" t="str">
        <f ca="1">IFERROR(IF($C1154="","",VLOOKUP(FİLTRE!$C1154,'SKT LİSTESİ'!$F:$S,12,0)),"")</f>
        <v/>
      </c>
      <c r="L1154" s="134" t="str">
        <f ca="1">IFERROR(IF($C1154="","",VLOOKUP(FİLTRE!$C1154,'SKT LİSTESİ'!$F:$S,13,0)),"")</f>
        <v/>
      </c>
      <c r="M1154" s="135" t="str">
        <f ca="1">IFERROR(IF($C1154="","",VLOOKUP(FİLTRE!$C1154,'SKT LİSTESİ'!$F:$AJ,14,0)),"")</f>
        <v/>
      </c>
      <c r="N1154" s="31" t="str">
        <f ca="1">IFERROR(IF($C1154="","",VLOOKUP(FİLTRE!$C1154,'SKT LİSTESİ'!$F:$AJ,22,0)),"")</f>
        <v/>
      </c>
      <c r="O1154" s="136" t="str">
        <f ca="1">IFERROR(IF($C1154="","",VLOOKUP(FİLTRE!$C1154,'SKT LİSTESİ'!$F:$AJ,23,0)),"")</f>
        <v/>
      </c>
      <c r="P1154" s="31"/>
      <c r="Q1154" s="31"/>
      <c r="R1154" s="137" t="str">
        <f ca="1">(IFERROR(IF($C1154="","",VLOOKUP(FİLTRE!$C1154,'SKT LİSTESİ'!$F:$AJ,15,0)),""))</f>
        <v/>
      </c>
      <c r="S1154" s="138" t="str">
        <f ca="1">IFERROR(IF($C1154="","",VLOOKUP(FİLTRE!$C1154,'SKT LİSTESİ'!$F:$AJ,16,0)),"")</f>
        <v/>
      </c>
      <c r="AF1154" s="179" t="str">
        <f t="shared" ca="1" si="70"/>
        <v/>
      </c>
      <c r="AG1154" s="179">
        <f t="shared" ca="1" si="71"/>
        <v>0</v>
      </c>
      <c r="AH1154" s="179">
        <f t="shared" ca="1" si="72"/>
        <v>0</v>
      </c>
    </row>
    <row r="1155" spans="2:34" ht="15.75" x14ac:dyDescent="0.25">
      <c r="B1155">
        <f t="shared" ca="1" si="69"/>
        <v>1143</v>
      </c>
      <c r="C1155" t="str">
        <f ca="1">IFERROR(VLOOKUP(B1155,'SKT LİSTESİ'!F:F,1,0),"")</f>
        <v/>
      </c>
      <c r="E1155" s="128" t="str">
        <f ca="1">IFERROR(IF($C1155="","",VLOOKUP(FİLTRE!$C1155,'SKT LİSTESİ'!$F:$S,5,0)),"")</f>
        <v/>
      </c>
      <c r="F1155" s="129" t="str">
        <f ca="1">IFERROR(IF($C1155="","",VLOOKUP(FİLTRE!$C1155,'SKT LİSTESİ'!$F:$S,7,0)),"")</f>
        <v/>
      </c>
      <c r="G1155" s="130" t="str">
        <f ca="1">IFERROR(IF($C1155="","",VLOOKUP(FİLTRE!$C1155,'SKT LİSTESİ'!$F:$S,8,0)),"")</f>
        <v/>
      </c>
      <c r="H1155" s="131" t="str">
        <f ca="1">IF(E1155="","",IF($C1155="","",VLOOKUP(FİLTRE!$C1155,'SKT LİSTESİ'!$F:$S,9,0)))</f>
        <v/>
      </c>
      <c r="I1155" s="132" t="str">
        <f ca="1">IFERROR(IF($C1155="","",VLOOKUP(FİLTRE!$C1155,'SKT LİSTESİ'!$F:$S,10,0)),"")</f>
        <v/>
      </c>
      <c r="J1155" s="133" t="str">
        <f ca="1">IFERROR(IF($C1155="","",VLOOKUP(FİLTRE!$C1155,'SKT LİSTESİ'!$F:$S,11,0)),"")</f>
        <v/>
      </c>
      <c r="K1155" s="134" t="str">
        <f ca="1">IFERROR(IF($C1155="","",VLOOKUP(FİLTRE!$C1155,'SKT LİSTESİ'!$F:$S,12,0)),"")</f>
        <v/>
      </c>
      <c r="L1155" s="134" t="str">
        <f ca="1">IFERROR(IF($C1155="","",VLOOKUP(FİLTRE!$C1155,'SKT LİSTESİ'!$F:$S,13,0)),"")</f>
        <v/>
      </c>
      <c r="M1155" s="135" t="str">
        <f ca="1">IFERROR(IF($C1155="","",VLOOKUP(FİLTRE!$C1155,'SKT LİSTESİ'!$F:$AJ,14,0)),"")</f>
        <v/>
      </c>
      <c r="N1155" s="31" t="str">
        <f ca="1">IFERROR(IF($C1155="","",VLOOKUP(FİLTRE!$C1155,'SKT LİSTESİ'!$F:$AJ,22,0)),"")</f>
        <v/>
      </c>
      <c r="O1155" s="136" t="str">
        <f ca="1">IFERROR(IF($C1155="","",VLOOKUP(FİLTRE!$C1155,'SKT LİSTESİ'!$F:$AJ,23,0)),"")</f>
        <v/>
      </c>
      <c r="P1155" s="31"/>
      <c r="Q1155" s="31"/>
      <c r="R1155" s="137" t="str">
        <f ca="1">(IFERROR(IF($C1155="","",VLOOKUP(FİLTRE!$C1155,'SKT LİSTESİ'!$F:$AJ,15,0)),""))</f>
        <v/>
      </c>
      <c r="S1155" s="138" t="str">
        <f ca="1">IFERROR(IF($C1155="","",VLOOKUP(FİLTRE!$C1155,'SKT LİSTESİ'!$F:$AJ,16,0)),"")</f>
        <v/>
      </c>
      <c r="AF1155" s="179" t="str">
        <f t="shared" ca="1" si="70"/>
        <v/>
      </c>
      <c r="AG1155" s="179">
        <f t="shared" ca="1" si="71"/>
        <v>0</v>
      </c>
      <c r="AH1155" s="179">
        <f t="shared" ca="1" si="72"/>
        <v>0</v>
      </c>
    </row>
    <row r="1156" spans="2:34" ht="15.75" x14ac:dyDescent="0.25">
      <c r="B1156">
        <f t="shared" ca="1" si="69"/>
        <v>1144</v>
      </c>
      <c r="C1156" t="str">
        <f ca="1">IFERROR(VLOOKUP(B1156,'SKT LİSTESİ'!F:F,1,0),"")</f>
        <v/>
      </c>
      <c r="E1156" s="128" t="str">
        <f ca="1">IFERROR(IF($C1156="","",VLOOKUP(FİLTRE!$C1156,'SKT LİSTESİ'!$F:$S,5,0)),"")</f>
        <v/>
      </c>
      <c r="F1156" s="129" t="str">
        <f ca="1">IFERROR(IF($C1156="","",VLOOKUP(FİLTRE!$C1156,'SKT LİSTESİ'!$F:$S,7,0)),"")</f>
        <v/>
      </c>
      <c r="G1156" s="130" t="str">
        <f ca="1">IFERROR(IF($C1156="","",VLOOKUP(FİLTRE!$C1156,'SKT LİSTESİ'!$F:$S,8,0)),"")</f>
        <v/>
      </c>
      <c r="H1156" s="131" t="str">
        <f ca="1">IF(E1156="","",IF($C1156="","",VLOOKUP(FİLTRE!$C1156,'SKT LİSTESİ'!$F:$S,9,0)))</f>
        <v/>
      </c>
      <c r="I1156" s="132" t="str">
        <f ca="1">IFERROR(IF($C1156="","",VLOOKUP(FİLTRE!$C1156,'SKT LİSTESİ'!$F:$S,10,0)),"")</f>
        <v/>
      </c>
      <c r="J1156" s="133" t="str">
        <f ca="1">IFERROR(IF($C1156="","",VLOOKUP(FİLTRE!$C1156,'SKT LİSTESİ'!$F:$S,11,0)),"")</f>
        <v/>
      </c>
      <c r="K1156" s="134" t="str">
        <f ca="1">IFERROR(IF($C1156="","",VLOOKUP(FİLTRE!$C1156,'SKT LİSTESİ'!$F:$S,12,0)),"")</f>
        <v/>
      </c>
      <c r="L1156" s="134" t="str">
        <f ca="1">IFERROR(IF($C1156="","",VLOOKUP(FİLTRE!$C1156,'SKT LİSTESİ'!$F:$S,13,0)),"")</f>
        <v/>
      </c>
      <c r="M1156" s="135" t="str">
        <f ca="1">IFERROR(IF($C1156="","",VLOOKUP(FİLTRE!$C1156,'SKT LİSTESİ'!$F:$AJ,14,0)),"")</f>
        <v/>
      </c>
      <c r="N1156" s="31" t="str">
        <f ca="1">IFERROR(IF($C1156="","",VLOOKUP(FİLTRE!$C1156,'SKT LİSTESİ'!$F:$AJ,22,0)),"")</f>
        <v/>
      </c>
      <c r="O1156" s="136" t="str">
        <f ca="1">IFERROR(IF($C1156="","",VLOOKUP(FİLTRE!$C1156,'SKT LİSTESİ'!$F:$AJ,23,0)),"")</f>
        <v/>
      </c>
      <c r="P1156" s="31"/>
      <c r="Q1156" s="31"/>
      <c r="R1156" s="137" t="str">
        <f ca="1">(IFERROR(IF($C1156="","",VLOOKUP(FİLTRE!$C1156,'SKT LİSTESİ'!$F:$AJ,15,0)),""))</f>
        <v/>
      </c>
      <c r="S1156" s="138" t="str">
        <f ca="1">IFERROR(IF($C1156="","",VLOOKUP(FİLTRE!$C1156,'SKT LİSTESİ'!$F:$AJ,16,0)),"")</f>
        <v/>
      </c>
      <c r="AF1156" s="179" t="str">
        <f t="shared" ca="1" si="70"/>
        <v/>
      </c>
      <c r="AG1156" s="179">
        <f t="shared" ca="1" si="71"/>
        <v>0</v>
      </c>
      <c r="AH1156" s="179">
        <f t="shared" ca="1" si="72"/>
        <v>0</v>
      </c>
    </row>
    <row r="1157" spans="2:34" ht="15.75" x14ac:dyDescent="0.25">
      <c r="B1157">
        <f t="shared" ca="1" si="69"/>
        <v>1145</v>
      </c>
      <c r="C1157" t="str">
        <f ca="1">IFERROR(VLOOKUP(B1157,'SKT LİSTESİ'!F:F,1,0),"")</f>
        <v/>
      </c>
      <c r="E1157" s="128" t="str">
        <f ca="1">IFERROR(IF($C1157="","",VLOOKUP(FİLTRE!$C1157,'SKT LİSTESİ'!$F:$S,5,0)),"")</f>
        <v/>
      </c>
      <c r="F1157" s="129" t="str">
        <f ca="1">IFERROR(IF($C1157="","",VLOOKUP(FİLTRE!$C1157,'SKT LİSTESİ'!$F:$S,7,0)),"")</f>
        <v/>
      </c>
      <c r="G1157" s="130" t="str">
        <f ca="1">IFERROR(IF($C1157="","",VLOOKUP(FİLTRE!$C1157,'SKT LİSTESİ'!$F:$S,8,0)),"")</f>
        <v/>
      </c>
      <c r="H1157" s="131" t="str">
        <f ca="1">IF(E1157="","",IF($C1157="","",VLOOKUP(FİLTRE!$C1157,'SKT LİSTESİ'!$F:$S,9,0)))</f>
        <v/>
      </c>
      <c r="I1157" s="132" t="str">
        <f ca="1">IFERROR(IF($C1157="","",VLOOKUP(FİLTRE!$C1157,'SKT LİSTESİ'!$F:$S,10,0)),"")</f>
        <v/>
      </c>
      <c r="J1157" s="133" t="str">
        <f ca="1">IFERROR(IF($C1157="","",VLOOKUP(FİLTRE!$C1157,'SKT LİSTESİ'!$F:$S,11,0)),"")</f>
        <v/>
      </c>
      <c r="K1157" s="134" t="str">
        <f ca="1">IFERROR(IF($C1157="","",VLOOKUP(FİLTRE!$C1157,'SKT LİSTESİ'!$F:$S,12,0)),"")</f>
        <v/>
      </c>
      <c r="L1157" s="134" t="str">
        <f ca="1">IFERROR(IF($C1157="","",VLOOKUP(FİLTRE!$C1157,'SKT LİSTESİ'!$F:$S,13,0)),"")</f>
        <v/>
      </c>
      <c r="M1157" s="135" t="str">
        <f ca="1">IFERROR(IF($C1157="","",VLOOKUP(FİLTRE!$C1157,'SKT LİSTESİ'!$F:$AJ,14,0)),"")</f>
        <v/>
      </c>
      <c r="N1157" s="31" t="str">
        <f ca="1">IFERROR(IF($C1157="","",VLOOKUP(FİLTRE!$C1157,'SKT LİSTESİ'!$F:$AJ,22,0)),"")</f>
        <v/>
      </c>
      <c r="O1157" s="136" t="str">
        <f ca="1">IFERROR(IF($C1157="","",VLOOKUP(FİLTRE!$C1157,'SKT LİSTESİ'!$F:$AJ,23,0)),"")</f>
        <v/>
      </c>
      <c r="P1157" s="31"/>
      <c r="Q1157" s="31"/>
      <c r="R1157" s="137" t="str">
        <f ca="1">(IFERROR(IF($C1157="","",VLOOKUP(FİLTRE!$C1157,'SKT LİSTESİ'!$F:$AJ,15,0)),""))</f>
        <v/>
      </c>
      <c r="S1157" s="138" t="str">
        <f ca="1">IFERROR(IF($C1157="","",VLOOKUP(FİLTRE!$C1157,'SKT LİSTESİ'!$F:$AJ,16,0)),"")</f>
        <v/>
      </c>
      <c r="AF1157" s="179" t="str">
        <f t="shared" ca="1" si="70"/>
        <v/>
      </c>
      <c r="AG1157" s="179">
        <f t="shared" ca="1" si="71"/>
        <v>0</v>
      </c>
      <c r="AH1157" s="179">
        <f t="shared" ca="1" si="72"/>
        <v>0</v>
      </c>
    </row>
    <row r="1158" spans="2:34" ht="15.75" x14ac:dyDescent="0.25">
      <c r="B1158">
        <f t="shared" ca="1" si="69"/>
        <v>1146</v>
      </c>
      <c r="C1158" t="str">
        <f ca="1">IFERROR(VLOOKUP(B1158,'SKT LİSTESİ'!F:F,1,0),"")</f>
        <v/>
      </c>
      <c r="E1158" s="128" t="str">
        <f ca="1">IFERROR(IF($C1158="","",VLOOKUP(FİLTRE!$C1158,'SKT LİSTESİ'!$F:$S,5,0)),"")</f>
        <v/>
      </c>
      <c r="F1158" s="129" t="str">
        <f ca="1">IFERROR(IF($C1158="","",VLOOKUP(FİLTRE!$C1158,'SKT LİSTESİ'!$F:$S,7,0)),"")</f>
        <v/>
      </c>
      <c r="G1158" s="130" t="str">
        <f ca="1">IFERROR(IF($C1158="","",VLOOKUP(FİLTRE!$C1158,'SKT LİSTESİ'!$F:$S,8,0)),"")</f>
        <v/>
      </c>
      <c r="H1158" s="131" t="str">
        <f ca="1">IF(E1158="","",IF($C1158="","",VLOOKUP(FİLTRE!$C1158,'SKT LİSTESİ'!$F:$S,9,0)))</f>
        <v/>
      </c>
      <c r="I1158" s="132" t="str">
        <f ca="1">IFERROR(IF($C1158="","",VLOOKUP(FİLTRE!$C1158,'SKT LİSTESİ'!$F:$S,10,0)),"")</f>
        <v/>
      </c>
      <c r="J1158" s="133" t="str">
        <f ca="1">IFERROR(IF($C1158="","",VLOOKUP(FİLTRE!$C1158,'SKT LİSTESİ'!$F:$S,11,0)),"")</f>
        <v/>
      </c>
      <c r="K1158" s="134" t="str">
        <f ca="1">IFERROR(IF($C1158="","",VLOOKUP(FİLTRE!$C1158,'SKT LİSTESİ'!$F:$S,12,0)),"")</f>
        <v/>
      </c>
      <c r="L1158" s="134" t="str">
        <f ca="1">IFERROR(IF($C1158="","",VLOOKUP(FİLTRE!$C1158,'SKT LİSTESİ'!$F:$S,13,0)),"")</f>
        <v/>
      </c>
      <c r="M1158" s="135" t="str">
        <f ca="1">IFERROR(IF($C1158="","",VLOOKUP(FİLTRE!$C1158,'SKT LİSTESİ'!$F:$AJ,14,0)),"")</f>
        <v/>
      </c>
      <c r="N1158" s="31" t="str">
        <f ca="1">IFERROR(IF($C1158="","",VLOOKUP(FİLTRE!$C1158,'SKT LİSTESİ'!$F:$AJ,22,0)),"")</f>
        <v/>
      </c>
      <c r="O1158" s="136" t="str">
        <f ca="1">IFERROR(IF($C1158="","",VLOOKUP(FİLTRE!$C1158,'SKT LİSTESİ'!$F:$AJ,23,0)),"")</f>
        <v/>
      </c>
      <c r="P1158" s="31"/>
      <c r="Q1158" s="31"/>
      <c r="R1158" s="137" t="str">
        <f ca="1">(IFERROR(IF($C1158="","",VLOOKUP(FİLTRE!$C1158,'SKT LİSTESİ'!$F:$AJ,15,0)),""))</f>
        <v/>
      </c>
      <c r="S1158" s="138" t="str">
        <f ca="1">IFERROR(IF($C1158="","",VLOOKUP(FİLTRE!$C1158,'SKT LİSTESİ'!$F:$AJ,16,0)),"")</f>
        <v/>
      </c>
      <c r="AF1158" s="179" t="str">
        <f t="shared" ca="1" si="70"/>
        <v/>
      </c>
      <c r="AG1158" s="179">
        <f t="shared" ca="1" si="71"/>
        <v>0</v>
      </c>
      <c r="AH1158" s="179">
        <f t="shared" ca="1" si="72"/>
        <v>0</v>
      </c>
    </row>
    <row r="1159" spans="2:34" ht="15.75" x14ac:dyDescent="0.25">
      <c r="B1159">
        <f t="shared" ca="1" si="69"/>
        <v>1147</v>
      </c>
      <c r="C1159" t="str">
        <f ca="1">IFERROR(VLOOKUP(B1159,'SKT LİSTESİ'!F:F,1,0),"")</f>
        <v/>
      </c>
      <c r="E1159" s="128" t="str">
        <f ca="1">IFERROR(IF($C1159="","",VLOOKUP(FİLTRE!$C1159,'SKT LİSTESİ'!$F:$S,5,0)),"")</f>
        <v/>
      </c>
      <c r="F1159" s="129" t="str">
        <f ca="1">IFERROR(IF($C1159="","",VLOOKUP(FİLTRE!$C1159,'SKT LİSTESİ'!$F:$S,7,0)),"")</f>
        <v/>
      </c>
      <c r="G1159" s="130" t="str">
        <f ca="1">IFERROR(IF($C1159="","",VLOOKUP(FİLTRE!$C1159,'SKT LİSTESİ'!$F:$S,8,0)),"")</f>
        <v/>
      </c>
      <c r="H1159" s="131" t="str">
        <f ca="1">IF(E1159="","",IF($C1159="","",VLOOKUP(FİLTRE!$C1159,'SKT LİSTESİ'!$F:$S,9,0)))</f>
        <v/>
      </c>
      <c r="I1159" s="132" t="str">
        <f ca="1">IFERROR(IF($C1159="","",VLOOKUP(FİLTRE!$C1159,'SKT LİSTESİ'!$F:$S,10,0)),"")</f>
        <v/>
      </c>
      <c r="J1159" s="133" t="str">
        <f ca="1">IFERROR(IF($C1159="","",VLOOKUP(FİLTRE!$C1159,'SKT LİSTESİ'!$F:$S,11,0)),"")</f>
        <v/>
      </c>
      <c r="K1159" s="134" t="str">
        <f ca="1">IFERROR(IF($C1159="","",VLOOKUP(FİLTRE!$C1159,'SKT LİSTESİ'!$F:$S,12,0)),"")</f>
        <v/>
      </c>
      <c r="L1159" s="134" t="str">
        <f ca="1">IFERROR(IF($C1159="","",VLOOKUP(FİLTRE!$C1159,'SKT LİSTESİ'!$F:$S,13,0)),"")</f>
        <v/>
      </c>
      <c r="M1159" s="135" t="str">
        <f ca="1">IFERROR(IF($C1159="","",VLOOKUP(FİLTRE!$C1159,'SKT LİSTESİ'!$F:$AJ,14,0)),"")</f>
        <v/>
      </c>
      <c r="N1159" s="31" t="str">
        <f ca="1">IFERROR(IF($C1159="","",VLOOKUP(FİLTRE!$C1159,'SKT LİSTESİ'!$F:$AJ,22,0)),"")</f>
        <v/>
      </c>
      <c r="O1159" s="136" t="str">
        <f ca="1">IFERROR(IF($C1159="","",VLOOKUP(FİLTRE!$C1159,'SKT LİSTESİ'!$F:$AJ,23,0)),"")</f>
        <v/>
      </c>
      <c r="P1159" s="31"/>
      <c r="Q1159" s="31"/>
      <c r="R1159" s="137" t="str">
        <f ca="1">(IFERROR(IF($C1159="","",VLOOKUP(FİLTRE!$C1159,'SKT LİSTESİ'!$F:$AJ,15,0)),""))</f>
        <v/>
      </c>
      <c r="S1159" s="138" t="str">
        <f ca="1">IFERROR(IF($C1159="","",VLOOKUP(FİLTRE!$C1159,'SKT LİSTESİ'!$F:$AJ,16,0)),"")</f>
        <v/>
      </c>
      <c r="AF1159" s="179" t="str">
        <f t="shared" ca="1" si="70"/>
        <v/>
      </c>
      <c r="AG1159" s="179">
        <f t="shared" ca="1" si="71"/>
        <v>0</v>
      </c>
      <c r="AH1159" s="179">
        <f t="shared" ca="1" si="72"/>
        <v>0</v>
      </c>
    </row>
    <row r="1160" spans="2:34" ht="15.75" x14ac:dyDescent="0.25">
      <c r="B1160">
        <f t="shared" ca="1" si="69"/>
        <v>1148</v>
      </c>
      <c r="C1160" t="str">
        <f ca="1">IFERROR(VLOOKUP(B1160,'SKT LİSTESİ'!F:F,1,0),"")</f>
        <v/>
      </c>
      <c r="E1160" s="128" t="str">
        <f ca="1">IFERROR(IF($C1160="","",VLOOKUP(FİLTRE!$C1160,'SKT LİSTESİ'!$F:$S,5,0)),"")</f>
        <v/>
      </c>
      <c r="F1160" s="129" t="str">
        <f ca="1">IFERROR(IF($C1160="","",VLOOKUP(FİLTRE!$C1160,'SKT LİSTESİ'!$F:$S,7,0)),"")</f>
        <v/>
      </c>
      <c r="G1160" s="130" t="str">
        <f ca="1">IFERROR(IF($C1160="","",VLOOKUP(FİLTRE!$C1160,'SKT LİSTESİ'!$F:$S,8,0)),"")</f>
        <v/>
      </c>
      <c r="H1160" s="131" t="str">
        <f ca="1">IF(E1160="","",IF($C1160="","",VLOOKUP(FİLTRE!$C1160,'SKT LİSTESİ'!$F:$S,9,0)))</f>
        <v/>
      </c>
      <c r="I1160" s="132" t="str">
        <f ca="1">IFERROR(IF($C1160="","",VLOOKUP(FİLTRE!$C1160,'SKT LİSTESİ'!$F:$S,10,0)),"")</f>
        <v/>
      </c>
      <c r="J1160" s="133" t="str">
        <f ca="1">IFERROR(IF($C1160="","",VLOOKUP(FİLTRE!$C1160,'SKT LİSTESİ'!$F:$S,11,0)),"")</f>
        <v/>
      </c>
      <c r="K1160" s="134" t="str">
        <f ca="1">IFERROR(IF($C1160="","",VLOOKUP(FİLTRE!$C1160,'SKT LİSTESİ'!$F:$S,12,0)),"")</f>
        <v/>
      </c>
      <c r="L1160" s="134" t="str">
        <f ca="1">IFERROR(IF($C1160="","",VLOOKUP(FİLTRE!$C1160,'SKT LİSTESİ'!$F:$S,13,0)),"")</f>
        <v/>
      </c>
      <c r="M1160" s="135" t="str">
        <f ca="1">IFERROR(IF($C1160="","",VLOOKUP(FİLTRE!$C1160,'SKT LİSTESİ'!$F:$AJ,14,0)),"")</f>
        <v/>
      </c>
      <c r="N1160" s="31" t="str">
        <f ca="1">IFERROR(IF($C1160="","",VLOOKUP(FİLTRE!$C1160,'SKT LİSTESİ'!$F:$AJ,22,0)),"")</f>
        <v/>
      </c>
      <c r="O1160" s="136" t="str">
        <f ca="1">IFERROR(IF($C1160="","",VLOOKUP(FİLTRE!$C1160,'SKT LİSTESİ'!$F:$AJ,23,0)),"")</f>
        <v/>
      </c>
      <c r="P1160" s="31"/>
      <c r="Q1160" s="31"/>
      <c r="R1160" s="137" t="str">
        <f ca="1">(IFERROR(IF($C1160="","",VLOOKUP(FİLTRE!$C1160,'SKT LİSTESİ'!$F:$AJ,15,0)),""))</f>
        <v/>
      </c>
      <c r="S1160" s="138" t="str">
        <f ca="1">IFERROR(IF($C1160="","",VLOOKUP(FİLTRE!$C1160,'SKT LİSTESİ'!$F:$AJ,16,0)),"")</f>
        <v/>
      </c>
      <c r="AF1160" s="179" t="str">
        <f t="shared" ca="1" si="70"/>
        <v/>
      </c>
      <c r="AG1160" s="179">
        <f t="shared" ca="1" si="71"/>
        <v>0</v>
      </c>
      <c r="AH1160" s="179">
        <f t="shared" ca="1" si="72"/>
        <v>0</v>
      </c>
    </row>
    <row r="1161" spans="2:34" ht="15.75" x14ac:dyDescent="0.25">
      <c r="B1161">
        <f t="shared" ca="1" si="69"/>
        <v>1149</v>
      </c>
      <c r="C1161" t="str">
        <f ca="1">IFERROR(VLOOKUP(B1161,'SKT LİSTESİ'!F:F,1,0),"")</f>
        <v/>
      </c>
      <c r="E1161" s="128" t="str">
        <f ca="1">IFERROR(IF($C1161="","",VLOOKUP(FİLTRE!$C1161,'SKT LİSTESİ'!$F:$S,5,0)),"")</f>
        <v/>
      </c>
      <c r="F1161" s="129" t="str">
        <f ca="1">IFERROR(IF($C1161="","",VLOOKUP(FİLTRE!$C1161,'SKT LİSTESİ'!$F:$S,7,0)),"")</f>
        <v/>
      </c>
      <c r="G1161" s="130" t="str">
        <f ca="1">IFERROR(IF($C1161="","",VLOOKUP(FİLTRE!$C1161,'SKT LİSTESİ'!$F:$S,8,0)),"")</f>
        <v/>
      </c>
      <c r="H1161" s="131" t="str">
        <f ca="1">IF(E1161="","",IF($C1161="","",VLOOKUP(FİLTRE!$C1161,'SKT LİSTESİ'!$F:$S,9,0)))</f>
        <v/>
      </c>
      <c r="I1161" s="132" t="str">
        <f ca="1">IFERROR(IF($C1161="","",VLOOKUP(FİLTRE!$C1161,'SKT LİSTESİ'!$F:$S,10,0)),"")</f>
        <v/>
      </c>
      <c r="J1161" s="133" t="str">
        <f ca="1">IFERROR(IF($C1161="","",VLOOKUP(FİLTRE!$C1161,'SKT LİSTESİ'!$F:$S,11,0)),"")</f>
        <v/>
      </c>
      <c r="K1161" s="134" t="str">
        <f ca="1">IFERROR(IF($C1161="","",VLOOKUP(FİLTRE!$C1161,'SKT LİSTESİ'!$F:$S,12,0)),"")</f>
        <v/>
      </c>
      <c r="L1161" s="134" t="str">
        <f ca="1">IFERROR(IF($C1161="","",VLOOKUP(FİLTRE!$C1161,'SKT LİSTESİ'!$F:$S,13,0)),"")</f>
        <v/>
      </c>
      <c r="M1161" s="135" t="str">
        <f ca="1">IFERROR(IF($C1161="","",VLOOKUP(FİLTRE!$C1161,'SKT LİSTESİ'!$F:$AJ,14,0)),"")</f>
        <v/>
      </c>
      <c r="N1161" s="31" t="str">
        <f ca="1">IFERROR(IF($C1161="","",VLOOKUP(FİLTRE!$C1161,'SKT LİSTESİ'!$F:$AJ,22,0)),"")</f>
        <v/>
      </c>
      <c r="O1161" s="136" t="str">
        <f ca="1">IFERROR(IF($C1161="","",VLOOKUP(FİLTRE!$C1161,'SKT LİSTESİ'!$F:$AJ,23,0)),"")</f>
        <v/>
      </c>
      <c r="P1161" s="31"/>
      <c r="Q1161" s="31"/>
      <c r="R1161" s="137" t="str">
        <f ca="1">(IFERROR(IF($C1161="","",VLOOKUP(FİLTRE!$C1161,'SKT LİSTESİ'!$F:$AJ,15,0)),""))</f>
        <v/>
      </c>
      <c r="S1161" s="138" t="str">
        <f ca="1">IFERROR(IF($C1161="","",VLOOKUP(FİLTRE!$C1161,'SKT LİSTESİ'!$F:$AJ,16,0)),"")</f>
        <v/>
      </c>
      <c r="AF1161" s="179" t="str">
        <f t="shared" ca="1" si="70"/>
        <v/>
      </c>
      <c r="AG1161" s="179">
        <f t="shared" ca="1" si="71"/>
        <v>0</v>
      </c>
      <c r="AH1161" s="179">
        <f t="shared" ca="1" si="72"/>
        <v>0</v>
      </c>
    </row>
    <row r="1162" spans="2:34" ht="15.75" x14ac:dyDescent="0.25">
      <c r="B1162">
        <f t="shared" ca="1" si="69"/>
        <v>1150</v>
      </c>
      <c r="C1162" t="str">
        <f ca="1">IFERROR(VLOOKUP(B1162,'SKT LİSTESİ'!F:F,1,0),"")</f>
        <v/>
      </c>
      <c r="E1162" s="128" t="str">
        <f ca="1">IFERROR(IF($C1162="","",VLOOKUP(FİLTRE!$C1162,'SKT LİSTESİ'!$F:$S,5,0)),"")</f>
        <v/>
      </c>
      <c r="F1162" s="129" t="str">
        <f ca="1">IFERROR(IF($C1162="","",VLOOKUP(FİLTRE!$C1162,'SKT LİSTESİ'!$F:$S,7,0)),"")</f>
        <v/>
      </c>
      <c r="G1162" s="130" t="str">
        <f ca="1">IFERROR(IF($C1162="","",VLOOKUP(FİLTRE!$C1162,'SKT LİSTESİ'!$F:$S,8,0)),"")</f>
        <v/>
      </c>
      <c r="H1162" s="131" t="str">
        <f ca="1">IF(E1162="","",IF($C1162="","",VLOOKUP(FİLTRE!$C1162,'SKT LİSTESİ'!$F:$S,9,0)))</f>
        <v/>
      </c>
      <c r="I1162" s="132" t="str">
        <f ca="1">IFERROR(IF($C1162="","",VLOOKUP(FİLTRE!$C1162,'SKT LİSTESİ'!$F:$S,10,0)),"")</f>
        <v/>
      </c>
      <c r="J1162" s="133" t="str">
        <f ca="1">IFERROR(IF($C1162="","",VLOOKUP(FİLTRE!$C1162,'SKT LİSTESİ'!$F:$S,11,0)),"")</f>
        <v/>
      </c>
      <c r="K1162" s="134" t="str">
        <f ca="1">IFERROR(IF($C1162="","",VLOOKUP(FİLTRE!$C1162,'SKT LİSTESİ'!$F:$S,12,0)),"")</f>
        <v/>
      </c>
      <c r="L1162" s="134" t="str">
        <f ca="1">IFERROR(IF($C1162="","",VLOOKUP(FİLTRE!$C1162,'SKT LİSTESİ'!$F:$S,13,0)),"")</f>
        <v/>
      </c>
      <c r="M1162" s="135" t="str">
        <f ca="1">IFERROR(IF($C1162="","",VLOOKUP(FİLTRE!$C1162,'SKT LİSTESİ'!$F:$AJ,14,0)),"")</f>
        <v/>
      </c>
      <c r="N1162" s="31" t="str">
        <f ca="1">IFERROR(IF($C1162="","",VLOOKUP(FİLTRE!$C1162,'SKT LİSTESİ'!$F:$AJ,22,0)),"")</f>
        <v/>
      </c>
      <c r="O1162" s="136" t="str">
        <f ca="1">IFERROR(IF($C1162="","",VLOOKUP(FİLTRE!$C1162,'SKT LİSTESİ'!$F:$AJ,23,0)),"")</f>
        <v/>
      </c>
      <c r="P1162" s="31"/>
      <c r="Q1162" s="31"/>
      <c r="R1162" s="137" t="str">
        <f ca="1">(IFERROR(IF($C1162="","",VLOOKUP(FİLTRE!$C1162,'SKT LİSTESİ'!$F:$AJ,15,0)),""))</f>
        <v/>
      </c>
      <c r="S1162" s="138" t="str">
        <f ca="1">IFERROR(IF($C1162="","",VLOOKUP(FİLTRE!$C1162,'SKT LİSTESİ'!$F:$AJ,16,0)),"")</f>
        <v/>
      </c>
      <c r="AF1162" s="179" t="str">
        <f t="shared" ca="1" si="70"/>
        <v/>
      </c>
      <c r="AG1162" s="179">
        <f t="shared" ca="1" si="71"/>
        <v>0</v>
      </c>
      <c r="AH1162" s="179">
        <f t="shared" ca="1" si="72"/>
        <v>0</v>
      </c>
    </row>
    <row r="1163" spans="2:34" ht="15.75" x14ac:dyDescent="0.25">
      <c r="B1163">
        <f t="shared" ca="1" si="69"/>
        <v>1151</v>
      </c>
      <c r="C1163" t="str">
        <f ca="1">IFERROR(VLOOKUP(B1163,'SKT LİSTESİ'!F:F,1,0),"")</f>
        <v/>
      </c>
      <c r="E1163" s="128" t="str">
        <f ca="1">IFERROR(IF($C1163="","",VLOOKUP(FİLTRE!$C1163,'SKT LİSTESİ'!$F:$S,5,0)),"")</f>
        <v/>
      </c>
      <c r="F1163" s="129" t="str">
        <f ca="1">IFERROR(IF($C1163="","",VLOOKUP(FİLTRE!$C1163,'SKT LİSTESİ'!$F:$S,7,0)),"")</f>
        <v/>
      </c>
      <c r="G1163" s="130" t="str">
        <f ca="1">IFERROR(IF($C1163="","",VLOOKUP(FİLTRE!$C1163,'SKT LİSTESİ'!$F:$S,8,0)),"")</f>
        <v/>
      </c>
      <c r="H1163" s="131" t="str">
        <f ca="1">IF(E1163="","",IF($C1163="","",VLOOKUP(FİLTRE!$C1163,'SKT LİSTESİ'!$F:$S,9,0)))</f>
        <v/>
      </c>
      <c r="I1163" s="132" t="str">
        <f ca="1">IFERROR(IF($C1163="","",VLOOKUP(FİLTRE!$C1163,'SKT LİSTESİ'!$F:$S,10,0)),"")</f>
        <v/>
      </c>
      <c r="J1163" s="133" t="str">
        <f ca="1">IFERROR(IF($C1163="","",VLOOKUP(FİLTRE!$C1163,'SKT LİSTESİ'!$F:$S,11,0)),"")</f>
        <v/>
      </c>
      <c r="K1163" s="134" t="str">
        <f ca="1">IFERROR(IF($C1163="","",VLOOKUP(FİLTRE!$C1163,'SKT LİSTESİ'!$F:$S,12,0)),"")</f>
        <v/>
      </c>
      <c r="L1163" s="134" t="str">
        <f ca="1">IFERROR(IF($C1163="","",VLOOKUP(FİLTRE!$C1163,'SKT LİSTESİ'!$F:$S,13,0)),"")</f>
        <v/>
      </c>
      <c r="M1163" s="135" t="str">
        <f ca="1">IFERROR(IF($C1163="","",VLOOKUP(FİLTRE!$C1163,'SKT LİSTESİ'!$F:$AJ,14,0)),"")</f>
        <v/>
      </c>
      <c r="N1163" s="31" t="str">
        <f ca="1">IFERROR(IF($C1163="","",VLOOKUP(FİLTRE!$C1163,'SKT LİSTESİ'!$F:$AJ,22,0)),"")</f>
        <v/>
      </c>
      <c r="O1163" s="136" t="str">
        <f ca="1">IFERROR(IF($C1163="","",VLOOKUP(FİLTRE!$C1163,'SKT LİSTESİ'!$F:$AJ,23,0)),"")</f>
        <v/>
      </c>
      <c r="P1163" s="31"/>
      <c r="Q1163" s="31"/>
      <c r="R1163" s="137" t="str">
        <f ca="1">(IFERROR(IF($C1163="","",VLOOKUP(FİLTRE!$C1163,'SKT LİSTESİ'!$F:$AJ,15,0)),""))</f>
        <v/>
      </c>
      <c r="S1163" s="138" t="str">
        <f ca="1">IFERROR(IF($C1163="","",VLOOKUP(FİLTRE!$C1163,'SKT LİSTESİ'!$F:$AJ,16,0)),"")</f>
        <v/>
      </c>
      <c r="AF1163" s="179" t="str">
        <f t="shared" ca="1" si="70"/>
        <v/>
      </c>
      <c r="AG1163" s="179">
        <f t="shared" ca="1" si="71"/>
        <v>0</v>
      </c>
      <c r="AH1163" s="179">
        <f t="shared" ca="1" si="72"/>
        <v>0</v>
      </c>
    </row>
    <row r="1164" spans="2:34" ht="15.75" x14ac:dyDescent="0.25">
      <c r="B1164">
        <f t="shared" ca="1" si="69"/>
        <v>1152</v>
      </c>
      <c r="C1164" t="str">
        <f ca="1">IFERROR(VLOOKUP(B1164,'SKT LİSTESİ'!F:F,1,0),"")</f>
        <v/>
      </c>
      <c r="E1164" s="128" t="str">
        <f ca="1">IFERROR(IF($C1164="","",VLOOKUP(FİLTRE!$C1164,'SKT LİSTESİ'!$F:$S,5,0)),"")</f>
        <v/>
      </c>
      <c r="F1164" s="129" t="str">
        <f ca="1">IFERROR(IF($C1164="","",VLOOKUP(FİLTRE!$C1164,'SKT LİSTESİ'!$F:$S,7,0)),"")</f>
        <v/>
      </c>
      <c r="G1164" s="130" t="str">
        <f ca="1">IFERROR(IF($C1164="","",VLOOKUP(FİLTRE!$C1164,'SKT LİSTESİ'!$F:$S,8,0)),"")</f>
        <v/>
      </c>
      <c r="H1164" s="131" t="str">
        <f ca="1">IF(E1164="","",IF($C1164="","",VLOOKUP(FİLTRE!$C1164,'SKT LİSTESİ'!$F:$S,9,0)))</f>
        <v/>
      </c>
      <c r="I1164" s="132" t="str">
        <f ca="1">IFERROR(IF($C1164="","",VLOOKUP(FİLTRE!$C1164,'SKT LİSTESİ'!$F:$S,10,0)),"")</f>
        <v/>
      </c>
      <c r="J1164" s="133" t="str">
        <f ca="1">IFERROR(IF($C1164="","",VLOOKUP(FİLTRE!$C1164,'SKT LİSTESİ'!$F:$S,11,0)),"")</f>
        <v/>
      </c>
      <c r="K1164" s="134" t="str">
        <f ca="1">IFERROR(IF($C1164="","",VLOOKUP(FİLTRE!$C1164,'SKT LİSTESİ'!$F:$S,12,0)),"")</f>
        <v/>
      </c>
      <c r="L1164" s="134" t="str">
        <f ca="1">IFERROR(IF($C1164="","",VLOOKUP(FİLTRE!$C1164,'SKT LİSTESİ'!$F:$S,13,0)),"")</f>
        <v/>
      </c>
      <c r="M1164" s="135" t="str">
        <f ca="1">IFERROR(IF($C1164="","",VLOOKUP(FİLTRE!$C1164,'SKT LİSTESİ'!$F:$AJ,14,0)),"")</f>
        <v/>
      </c>
      <c r="N1164" s="31" t="str">
        <f ca="1">IFERROR(IF($C1164="","",VLOOKUP(FİLTRE!$C1164,'SKT LİSTESİ'!$F:$AJ,22,0)),"")</f>
        <v/>
      </c>
      <c r="O1164" s="136" t="str">
        <f ca="1">IFERROR(IF($C1164="","",VLOOKUP(FİLTRE!$C1164,'SKT LİSTESİ'!$F:$AJ,23,0)),"")</f>
        <v/>
      </c>
      <c r="P1164" s="31"/>
      <c r="Q1164" s="31"/>
      <c r="R1164" s="137" t="str">
        <f ca="1">(IFERROR(IF($C1164="","",VLOOKUP(FİLTRE!$C1164,'SKT LİSTESİ'!$F:$AJ,15,0)),""))</f>
        <v/>
      </c>
      <c r="S1164" s="138" t="str">
        <f ca="1">IFERROR(IF($C1164="","",VLOOKUP(FİLTRE!$C1164,'SKT LİSTESİ'!$F:$AJ,16,0)),"")</f>
        <v/>
      </c>
      <c r="AF1164" s="179" t="str">
        <f t="shared" ca="1" si="70"/>
        <v/>
      </c>
      <c r="AG1164" s="179">
        <f t="shared" ca="1" si="71"/>
        <v>0</v>
      </c>
      <c r="AH1164" s="179">
        <f t="shared" ca="1" si="72"/>
        <v>0</v>
      </c>
    </row>
    <row r="1165" spans="2:34" ht="15.75" x14ac:dyDescent="0.25">
      <c r="B1165">
        <f t="shared" ca="1" si="69"/>
        <v>1153</v>
      </c>
      <c r="C1165" t="str">
        <f ca="1">IFERROR(VLOOKUP(B1165,'SKT LİSTESİ'!F:F,1,0),"")</f>
        <v/>
      </c>
      <c r="E1165" s="128" t="str">
        <f ca="1">IFERROR(IF($C1165="","",VLOOKUP(FİLTRE!$C1165,'SKT LİSTESİ'!$F:$S,5,0)),"")</f>
        <v/>
      </c>
      <c r="F1165" s="129" t="str">
        <f ca="1">IFERROR(IF($C1165="","",VLOOKUP(FİLTRE!$C1165,'SKT LİSTESİ'!$F:$S,7,0)),"")</f>
        <v/>
      </c>
      <c r="G1165" s="130" t="str">
        <f ca="1">IFERROR(IF($C1165="","",VLOOKUP(FİLTRE!$C1165,'SKT LİSTESİ'!$F:$S,8,0)),"")</f>
        <v/>
      </c>
      <c r="H1165" s="131" t="str">
        <f ca="1">IF(E1165="","",IF($C1165="","",VLOOKUP(FİLTRE!$C1165,'SKT LİSTESİ'!$F:$S,9,0)))</f>
        <v/>
      </c>
      <c r="I1165" s="132" t="str">
        <f ca="1">IFERROR(IF($C1165="","",VLOOKUP(FİLTRE!$C1165,'SKT LİSTESİ'!$F:$S,10,0)),"")</f>
        <v/>
      </c>
      <c r="J1165" s="133" t="str">
        <f ca="1">IFERROR(IF($C1165="","",VLOOKUP(FİLTRE!$C1165,'SKT LİSTESİ'!$F:$S,11,0)),"")</f>
        <v/>
      </c>
      <c r="K1165" s="134" t="str">
        <f ca="1">IFERROR(IF($C1165="","",VLOOKUP(FİLTRE!$C1165,'SKT LİSTESİ'!$F:$S,12,0)),"")</f>
        <v/>
      </c>
      <c r="L1165" s="134" t="str">
        <f ca="1">IFERROR(IF($C1165="","",VLOOKUP(FİLTRE!$C1165,'SKT LİSTESİ'!$F:$S,13,0)),"")</f>
        <v/>
      </c>
      <c r="M1165" s="135" t="str">
        <f ca="1">IFERROR(IF($C1165="","",VLOOKUP(FİLTRE!$C1165,'SKT LİSTESİ'!$F:$AJ,14,0)),"")</f>
        <v/>
      </c>
      <c r="N1165" s="31" t="str">
        <f ca="1">IFERROR(IF($C1165="","",VLOOKUP(FİLTRE!$C1165,'SKT LİSTESİ'!$F:$AJ,22,0)),"")</f>
        <v/>
      </c>
      <c r="O1165" s="136" t="str">
        <f ca="1">IFERROR(IF($C1165="","",VLOOKUP(FİLTRE!$C1165,'SKT LİSTESİ'!$F:$AJ,23,0)),"")</f>
        <v/>
      </c>
      <c r="P1165" s="31"/>
      <c r="Q1165" s="31"/>
      <c r="R1165" s="137" t="str">
        <f ca="1">(IFERROR(IF($C1165="","",VLOOKUP(FİLTRE!$C1165,'SKT LİSTESİ'!$F:$AJ,15,0)),""))</f>
        <v/>
      </c>
      <c r="S1165" s="138" t="str">
        <f ca="1">IFERROR(IF($C1165="","",VLOOKUP(FİLTRE!$C1165,'SKT LİSTESİ'!$F:$AJ,16,0)),"")</f>
        <v/>
      </c>
      <c r="AF1165" s="179" t="str">
        <f t="shared" ca="1" si="70"/>
        <v/>
      </c>
      <c r="AG1165" s="179">
        <f t="shared" ca="1" si="71"/>
        <v>0</v>
      </c>
      <c r="AH1165" s="179">
        <f t="shared" ca="1" si="72"/>
        <v>0</v>
      </c>
    </row>
    <row r="1166" spans="2:34" ht="15.75" x14ac:dyDescent="0.25">
      <c r="B1166">
        <f t="shared" ref="B1166:B1229" ca="1" si="73">IF($Y$2=1,(ROW()-12),"")</f>
        <v>1154</v>
      </c>
      <c r="C1166" t="str">
        <f ca="1">IFERROR(VLOOKUP(B1166,'SKT LİSTESİ'!F:F,1,0),"")</f>
        <v/>
      </c>
      <c r="E1166" s="128" t="str">
        <f ca="1">IFERROR(IF($C1166="","",VLOOKUP(FİLTRE!$C1166,'SKT LİSTESİ'!$F:$S,5,0)),"")</f>
        <v/>
      </c>
      <c r="F1166" s="129" t="str">
        <f ca="1">IFERROR(IF($C1166="","",VLOOKUP(FİLTRE!$C1166,'SKT LİSTESİ'!$F:$S,7,0)),"")</f>
        <v/>
      </c>
      <c r="G1166" s="130" t="str">
        <f ca="1">IFERROR(IF($C1166="","",VLOOKUP(FİLTRE!$C1166,'SKT LİSTESİ'!$F:$S,8,0)),"")</f>
        <v/>
      </c>
      <c r="H1166" s="131" t="str">
        <f ca="1">IF(E1166="","",IF($C1166="","",VLOOKUP(FİLTRE!$C1166,'SKT LİSTESİ'!$F:$S,9,0)))</f>
        <v/>
      </c>
      <c r="I1166" s="132" t="str">
        <f ca="1">IFERROR(IF($C1166="","",VLOOKUP(FİLTRE!$C1166,'SKT LİSTESİ'!$F:$S,10,0)),"")</f>
        <v/>
      </c>
      <c r="J1166" s="133" t="str">
        <f ca="1">IFERROR(IF($C1166="","",VLOOKUP(FİLTRE!$C1166,'SKT LİSTESİ'!$F:$S,11,0)),"")</f>
        <v/>
      </c>
      <c r="K1166" s="134" t="str">
        <f ca="1">IFERROR(IF($C1166="","",VLOOKUP(FİLTRE!$C1166,'SKT LİSTESİ'!$F:$S,12,0)),"")</f>
        <v/>
      </c>
      <c r="L1166" s="134" t="str">
        <f ca="1">IFERROR(IF($C1166="","",VLOOKUP(FİLTRE!$C1166,'SKT LİSTESİ'!$F:$S,13,0)),"")</f>
        <v/>
      </c>
      <c r="M1166" s="135" t="str">
        <f ca="1">IFERROR(IF($C1166="","",VLOOKUP(FİLTRE!$C1166,'SKT LİSTESİ'!$F:$AJ,14,0)),"")</f>
        <v/>
      </c>
      <c r="N1166" s="31" t="str">
        <f ca="1">IFERROR(IF($C1166="","",VLOOKUP(FİLTRE!$C1166,'SKT LİSTESİ'!$F:$AJ,22,0)),"")</f>
        <v/>
      </c>
      <c r="O1166" s="136" t="str">
        <f ca="1">IFERROR(IF($C1166="","",VLOOKUP(FİLTRE!$C1166,'SKT LİSTESİ'!$F:$AJ,23,0)),"")</f>
        <v/>
      </c>
      <c r="P1166" s="31"/>
      <c r="Q1166" s="31"/>
      <c r="R1166" s="137" t="str">
        <f ca="1">(IFERROR(IF($C1166="","",VLOOKUP(FİLTRE!$C1166,'SKT LİSTESİ'!$F:$AJ,15,0)),""))</f>
        <v/>
      </c>
      <c r="S1166" s="138" t="str">
        <f ca="1">IFERROR(IF($C1166="","",VLOOKUP(FİLTRE!$C1166,'SKT LİSTESİ'!$F:$AJ,16,0)),"")</f>
        <v/>
      </c>
      <c r="AF1166" s="179" t="str">
        <f t="shared" ref="AF1166:AF1229" ca="1" si="74">IF(E1166&lt;&gt;"SAYIM",K1166,
(IF(AND(E1166="SAYIM",R1166=0),0,(COUNTIFS(E:E,"SAYIM",F:F,F1166,R:R,"&gt;"&amp;0)))))</f>
        <v/>
      </c>
      <c r="AG1166" s="179">
        <f t="shared" ref="AG1166:AG1229" ca="1" si="75">IF(E1166="SAYIM",(IFERROR(R1166/AF1166,0)),0)</f>
        <v>0</v>
      </c>
      <c r="AH1166" s="179">
        <f t="shared" ref="AH1166:AH1229" ca="1" si="76">IF(E1166="SAYIM",(IFERROR(S1166/AF1166,0)),0)</f>
        <v>0</v>
      </c>
    </row>
    <row r="1167" spans="2:34" ht="15.75" x14ac:dyDescent="0.25">
      <c r="B1167">
        <f t="shared" ca="1" si="73"/>
        <v>1155</v>
      </c>
      <c r="C1167" t="str">
        <f ca="1">IFERROR(VLOOKUP(B1167,'SKT LİSTESİ'!F:F,1,0),"")</f>
        <v/>
      </c>
      <c r="E1167" s="128" t="str">
        <f ca="1">IFERROR(IF($C1167="","",VLOOKUP(FİLTRE!$C1167,'SKT LİSTESİ'!$F:$S,5,0)),"")</f>
        <v/>
      </c>
      <c r="F1167" s="129" t="str">
        <f ca="1">IFERROR(IF($C1167="","",VLOOKUP(FİLTRE!$C1167,'SKT LİSTESİ'!$F:$S,7,0)),"")</f>
        <v/>
      </c>
      <c r="G1167" s="130" t="str">
        <f ca="1">IFERROR(IF($C1167="","",VLOOKUP(FİLTRE!$C1167,'SKT LİSTESİ'!$F:$S,8,0)),"")</f>
        <v/>
      </c>
      <c r="H1167" s="131" t="str">
        <f ca="1">IF(E1167="","",IF($C1167="","",VLOOKUP(FİLTRE!$C1167,'SKT LİSTESİ'!$F:$S,9,0)))</f>
        <v/>
      </c>
      <c r="I1167" s="132" t="str">
        <f ca="1">IFERROR(IF($C1167="","",VLOOKUP(FİLTRE!$C1167,'SKT LİSTESİ'!$F:$S,10,0)),"")</f>
        <v/>
      </c>
      <c r="J1167" s="133" t="str">
        <f ca="1">IFERROR(IF($C1167="","",VLOOKUP(FİLTRE!$C1167,'SKT LİSTESİ'!$F:$S,11,0)),"")</f>
        <v/>
      </c>
      <c r="K1167" s="134" t="str">
        <f ca="1">IFERROR(IF($C1167="","",VLOOKUP(FİLTRE!$C1167,'SKT LİSTESİ'!$F:$S,12,0)),"")</f>
        <v/>
      </c>
      <c r="L1167" s="134" t="str">
        <f ca="1">IFERROR(IF($C1167="","",VLOOKUP(FİLTRE!$C1167,'SKT LİSTESİ'!$F:$S,13,0)),"")</f>
        <v/>
      </c>
      <c r="M1167" s="135" t="str">
        <f ca="1">IFERROR(IF($C1167="","",VLOOKUP(FİLTRE!$C1167,'SKT LİSTESİ'!$F:$AJ,14,0)),"")</f>
        <v/>
      </c>
      <c r="N1167" s="31" t="str">
        <f ca="1">IFERROR(IF($C1167="","",VLOOKUP(FİLTRE!$C1167,'SKT LİSTESİ'!$F:$AJ,22,0)),"")</f>
        <v/>
      </c>
      <c r="O1167" s="136" t="str">
        <f ca="1">IFERROR(IF($C1167="","",VLOOKUP(FİLTRE!$C1167,'SKT LİSTESİ'!$F:$AJ,23,0)),"")</f>
        <v/>
      </c>
      <c r="P1167" s="31"/>
      <c r="Q1167" s="31"/>
      <c r="R1167" s="137" t="str">
        <f ca="1">(IFERROR(IF($C1167="","",VLOOKUP(FİLTRE!$C1167,'SKT LİSTESİ'!$F:$AJ,15,0)),""))</f>
        <v/>
      </c>
      <c r="S1167" s="138" t="str">
        <f ca="1">IFERROR(IF($C1167="","",VLOOKUP(FİLTRE!$C1167,'SKT LİSTESİ'!$F:$AJ,16,0)),"")</f>
        <v/>
      </c>
      <c r="AF1167" s="179" t="str">
        <f t="shared" ca="1" si="74"/>
        <v/>
      </c>
      <c r="AG1167" s="179">
        <f t="shared" ca="1" si="75"/>
        <v>0</v>
      </c>
      <c r="AH1167" s="179">
        <f t="shared" ca="1" si="76"/>
        <v>0</v>
      </c>
    </row>
    <row r="1168" spans="2:34" ht="15.75" x14ac:dyDescent="0.25">
      <c r="B1168">
        <f t="shared" ca="1" si="73"/>
        <v>1156</v>
      </c>
      <c r="C1168" t="str">
        <f ca="1">IFERROR(VLOOKUP(B1168,'SKT LİSTESİ'!F:F,1,0),"")</f>
        <v/>
      </c>
      <c r="E1168" s="128" t="str">
        <f ca="1">IFERROR(IF($C1168="","",VLOOKUP(FİLTRE!$C1168,'SKT LİSTESİ'!$F:$S,5,0)),"")</f>
        <v/>
      </c>
      <c r="F1168" s="129" t="str">
        <f ca="1">IFERROR(IF($C1168="","",VLOOKUP(FİLTRE!$C1168,'SKT LİSTESİ'!$F:$S,7,0)),"")</f>
        <v/>
      </c>
      <c r="G1168" s="130" t="str">
        <f ca="1">IFERROR(IF($C1168="","",VLOOKUP(FİLTRE!$C1168,'SKT LİSTESİ'!$F:$S,8,0)),"")</f>
        <v/>
      </c>
      <c r="H1168" s="131" t="str">
        <f ca="1">IF(E1168="","",IF($C1168="","",VLOOKUP(FİLTRE!$C1168,'SKT LİSTESİ'!$F:$S,9,0)))</f>
        <v/>
      </c>
      <c r="I1168" s="132" t="str">
        <f ca="1">IFERROR(IF($C1168="","",VLOOKUP(FİLTRE!$C1168,'SKT LİSTESİ'!$F:$S,10,0)),"")</f>
        <v/>
      </c>
      <c r="J1168" s="133" t="str">
        <f ca="1">IFERROR(IF($C1168="","",VLOOKUP(FİLTRE!$C1168,'SKT LİSTESİ'!$F:$S,11,0)),"")</f>
        <v/>
      </c>
      <c r="K1168" s="134" t="str">
        <f ca="1">IFERROR(IF($C1168="","",VLOOKUP(FİLTRE!$C1168,'SKT LİSTESİ'!$F:$S,12,0)),"")</f>
        <v/>
      </c>
      <c r="L1168" s="134" t="str">
        <f ca="1">IFERROR(IF($C1168="","",VLOOKUP(FİLTRE!$C1168,'SKT LİSTESİ'!$F:$S,13,0)),"")</f>
        <v/>
      </c>
      <c r="M1168" s="135" t="str">
        <f ca="1">IFERROR(IF($C1168="","",VLOOKUP(FİLTRE!$C1168,'SKT LİSTESİ'!$F:$AJ,14,0)),"")</f>
        <v/>
      </c>
      <c r="N1168" s="31" t="str">
        <f ca="1">IFERROR(IF($C1168="","",VLOOKUP(FİLTRE!$C1168,'SKT LİSTESİ'!$F:$AJ,22,0)),"")</f>
        <v/>
      </c>
      <c r="O1168" s="136" t="str">
        <f ca="1">IFERROR(IF($C1168="","",VLOOKUP(FİLTRE!$C1168,'SKT LİSTESİ'!$F:$AJ,23,0)),"")</f>
        <v/>
      </c>
      <c r="P1168" s="31"/>
      <c r="Q1168" s="31"/>
      <c r="R1168" s="137" t="str">
        <f ca="1">(IFERROR(IF($C1168="","",VLOOKUP(FİLTRE!$C1168,'SKT LİSTESİ'!$F:$AJ,15,0)),""))</f>
        <v/>
      </c>
      <c r="S1168" s="138" t="str">
        <f ca="1">IFERROR(IF($C1168="","",VLOOKUP(FİLTRE!$C1168,'SKT LİSTESİ'!$F:$AJ,16,0)),"")</f>
        <v/>
      </c>
      <c r="AF1168" s="179" t="str">
        <f t="shared" ca="1" si="74"/>
        <v/>
      </c>
      <c r="AG1168" s="179">
        <f t="shared" ca="1" si="75"/>
        <v>0</v>
      </c>
      <c r="AH1168" s="179">
        <f t="shared" ca="1" si="76"/>
        <v>0</v>
      </c>
    </row>
    <row r="1169" spans="2:34" ht="15.75" x14ac:dyDescent="0.25">
      <c r="B1169">
        <f t="shared" ca="1" si="73"/>
        <v>1157</v>
      </c>
      <c r="C1169" t="str">
        <f ca="1">IFERROR(VLOOKUP(B1169,'SKT LİSTESİ'!F:F,1,0),"")</f>
        <v/>
      </c>
      <c r="E1169" s="128" t="str">
        <f ca="1">IFERROR(IF($C1169="","",VLOOKUP(FİLTRE!$C1169,'SKT LİSTESİ'!$F:$S,5,0)),"")</f>
        <v/>
      </c>
      <c r="F1169" s="129" t="str">
        <f ca="1">IFERROR(IF($C1169="","",VLOOKUP(FİLTRE!$C1169,'SKT LİSTESİ'!$F:$S,7,0)),"")</f>
        <v/>
      </c>
      <c r="G1169" s="130" t="str">
        <f ca="1">IFERROR(IF($C1169="","",VLOOKUP(FİLTRE!$C1169,'SKT LİSTESİ'!$F:$S,8,0)),"")</f>
        <v/>
      </c>
      <c r="H1169" s="131" t="str">
        <f ca="1">IF(E1169="","",IF($C1169="","",VLOOKUP(FİLTRE!$C1169,'SKT LİSTESİ'!$F:$S,9,0)))</f>
        <v/>
      </c>
      <c r="I1169" s="132" t="str">
        <f ca="1">IFERROR(IF($C1169="","",VLOOKUP(FİLTRE!$C1169,'SKT LİSTESİ'!$F:$S,10,0)),"")</f>
        <v/>
      </c>
      <c r="J1169" s="133" t="str">
        <f ca="1">IFERROR(IF($C1169="","",VLOOKUP(FİLTRE!$C1169,'SKT LİSTESİ'!$F:$S,11,0)),"")</f>
        <v/>
      </c>
      <c r="K1169" s="134" t="str">
        <f ca="1">IFERROR(IF($C1169="","",VLOOKUP(FİLTRE!$C1169,'SKT LİSTESİ'!$F:$S,12,0)),"")</f>
        <v/>
      </c>
      <c r="L1169" s="134" t="str">
        <f ca="1">IFERROR(IF($C1169="","",VLOOKUP(FİLTRE!$C1169,'SKT LİSTESİ'!$F:$S,13,0)),"")</f>
        <v/>
      </c>
      <c r="M1169" s="135" t="str">
        <f ca="1">IFERROR(IF($C1169="","",VLOOKUP(FİLTRE!$C1169,'SKT LİSTESİ'!$F:$AJ,14,0)),"")</f>
        <v/>
      </c>
      <c r="N1169" s="31" t="str">
        <f ca="1">IFERROR(IF($C1169="","",VLOOKUP(FİLTRE!$C1169,'SKT LİSTESİ'!$F:$AJ,22,0)),"")</f>
        <v/>
      </c>
      <c r="O1169" s="136" t="str">
        <f ca="1">IFERROR(IF($C1169="","",VLOOKUP(FİLTRE!$C1169,'SKT LİSTESİ'!$F:$AJ,23,0)),"")</f>
        <v/>
      </c>
      <c r="P1169" s="31"/>
      <c r="Q1169" s="31"/>
      <c r="R1169" s="137" t="str">
        <f ca="1">(IFERROR(IF($C1169="","",VLOOKUP(FİLTRE!$C1169,'SKT LİSTESİ'!$F:$AJ,15,0)),""))</f>
        <v/>
      </c>
      <c r="S1169" s="138" t="str">
        <f ca="1">IFERROR(IF($C1169="","",VLOOKUP(FİLTRE!$C1169,'SKT LİSTESİ'!$F:$AJ,16,0)),"")</f>
        <v/>
      </c>
      <c r="AF1169" s="179" t="str">
        <f t="shared" ca="1" si="74"/>
        <v/>
      </c>
      <c r="AG1169" s="179">
        <f t="shared" ca="1" si="75"/>
        <v>0</v>
      </c>
      <c r="AH1169" s="179">
        <f t="shared" ca="1" si="76"/>
        <v>0</v>
      </c>
    </row>
    <row r="1170" spans="2:34" ht="15.75" x14ac:dyDescent="0.25">
      <c r="B1170">
        <f t="shared" ca="1" si="73"/>
        <v>1158</v>
      </c>
      <c r="C1170" t="str">
        <f ca="1">IFERROR(VLOOKUP(B1170,'SKT LİSTESİ'!F:F,1,0),"")</f>
        <v/>
      </c>
      <c r="E1170" s="128" t="str">
        <f ca="1">IFERROR(IF($C1170="","",VLOOKUP(FİLTRE!$C1170,'SKT LİSTESİ'!$F:$S,5,0)),"")</f>
        <v/>
      </c>
      <c r="F1170" s="129" t="str">
        <f ca="1">IFERROR(IF($C1170="","",VLOOKUP(FİLTRE!$C1170,'SKT LİSTESİ'!$F:$S,7,0)),"")</f>
        <v/>
      </c>
      <c r="G1170" s="130" t="str">
        <f ca="1">IFERROR(IF($C1170="","",VLOOKUP(FİLTRE!$C1170,'SKT LİSTESİ'!$F:$S,8,0)),"")</f>
        <v/>
      </c>
      <c r="H1170" s="131" t="str">
        <f ca="1">IF(E1170="","",IF($C1170="","",VLOOKUP(FİLTRE!$C1170,'SKT LİSTESİ'!$F:$S,9,0)))</f>
        <v/>
      </c>
      <c r="I1170" s="132" t="str">
        <f ca="1">IFERROR(IF($C1170="","",VLOOKUP(FİLTRE!$C1170,'SKT LİSTESİ'!$F:$S,10,0)),"")</f>
        <v/>
      </c>
      <c r="J1170" s="133" t="str">
        <f ca="1">IFERROR(IF($C1170="","",VLOOKUP(FİLTRE!$C1170,'SKT LİSTESİ'!$F:$S,11,0)),"")</f>
        <v/>
      </c>
      <c r="K1170" s="134" t="str">
        <f ca="1">IFERROR(IF($C1170="","",VLOOKUP(FİLTRE!$C1170,'SKT LİSTESİ'!$F:$S,12,0)),"")</f>
        <v/>
      </c>
      <c r="L1170" s="134" t="str">
        <f ca="1">IFERROR(IF($C1170="","",VLOOKUP(FİLTRE!$C1170,'SKT LİSTESİ'!$F:$S,13,0)),"")</f>
        <v/>
      </c>
      <c r="M1170" s="135" t="str">
        <f ca="1">IFERROR(IF($C1170="","",VLOOKUP(FİLTRE!$C1170,'SKT LİSTESİ'!$F:$AJ,14,0)),"")</f>
        <v/>
      </c>
      <c r="N1170" s="31" t="str">
        <f ca="1">IFERROR(IF($C1170="","",VLOOKUP(FİLTRE!$C1170,'SKT LİSTESİ'!$F:$AJ,22,0)),"")</f>
        <v/>
      </c>
      <c r="O1170" s="136" t="str">
        <f ca="1">IFERROR(IF($C1170="","",VLOOKUP(FİLTRE!$C1170,'SKT LİSTESİ'!$F:$AJ,23,0)),"")</f>
        <v/>
      </c>
      <c r="P1170" s="31"/>
      <c r="Q1170" s="31"/>
      <c r="R1170" s="137" t="str">
        <f ca="1">(IFERROR(IF($C1170="","",VLOOKUP(FİLTRE!$C1170,'SKT LİSTESİ'!$F:$AJ,15,0)),""))</f>
        <v/>
      </c>
      <c r="S1170" s="138" t="str">
        <f ca="1">IFERROR(IF($C1170="","",VLOOKUP(FİLTRE!$C1170,'SKT LİSTESİ'!$F:$AJ,16,0)),"")</f>
        <v/>
      </c>
      <c r="AF1170" s="179" t="str">
        <f t="shared" ca="1" si="74"/>
        <v/>
      </c>
      <c r="AG1170" s="179">
        <f t="shared" ca="1" si="75"/>
        <v>0</v>
      </c>
      <c r="AH1170" s="179">
        <f t="shared" ca="1" si="76"/>
        <v>0</v>
      </c>
    </row>
    <row r="1171" spans="2:34" ht="15.75" x14ac:dyDescent="0.25">
      <c r="B1171">
        <f t="shared" ca="1" si="73"/>
        <v>1159</v>
      </c>
      <c r="C1171" t="str">
        <f ca="1">IFERROR(VLOOKUP(B1171,'SKT LİSTESİ'!F:F,1,0),"")</f>
        <v/>
      </c>
      <c r="E1171" s="128" t="str">
        <f ca="1">IFERROR(IF($C1171="","",VLOOKUP(FİLTRE!$C1171,'SKT LİSTESİ'!$F:$S,5,0)),"")</f>
        <v/>
      </c>
      <c r="F1171" s="129" t="str">
        <f ca="1">IFERROR(IF($C1171="","",VLOOKUP(FİLTRE!$C1171,'SKT LİSTESİ'!$F:$S,7,0)),"")</f>
        <v/>
      </c>
      <c r="G1171" s="130" t="str">
        <f ca="1">IFERROR(IF($C1171="","",VLOOKUP(FİLTRE!$C1171,'SKT LİSTESİ'!$F:$S,8,0)),"")</f>
        <v/>
      </c>
      <c r="H1171" s="131" t="str">
        <f ca="1">IF(E1171="","",IF($C1171="","",VLOOKUP(FİLTRE!$C1171,'SKT LİSTESİ'!$F:$S,9,0)))</f>
        <v/>
      </c>
      <c r="I1171" s="132" t="str">
        <f ca="1">IFERROR(IF($C1171="","",VLOOKUP(FİLTRE!$C1171,'SKT LİSTESİ'!$F:$S,10,0)),"")</f>
        <v/>
      </c>
      <c r="J1171" s="133" t="str">
        <f ca="1">IFERROR(IF($C1171="","",VLOOKUP(FİLTRE!$C1171,'SKT LİSTESİ'!$F:$S,11,0)),"")</f>
        <v/>
      </c>
      <c r="K1171" s="134" t="str">
        <f ca="1">IFERROR(IF($C1171="","",VLOOKUP(FİLTRE!$C1171,'SKT LİSTESİ'!$F:$S,12,0)),"")</f>
        <v/>
      </c>
      <c r="L1171" s="134" t="str">
        <f ca="1">IFERROR(IF($C1171="","",VLOOKUP(FİLTRE!$C1171,'SKT LİSTESİ'!$F:$S,13,0)),"")</f>
        <v/>
      </c>
      <c r="M1171" s="135" t="str">
        <f ca="1">IFERROR(IF($C1171="","",VLOOKUP(FİLTRE!$C1171,'SKT LİSTESİ'!$F:$AJ,14,0)),"")</f>
        <v/>
      </c>
      <c r="N1171" s="31" t="str">
        <f ca="1">IFERROR(IF($C1171="","",VLOOKUP(FİLTRE!$C1171,'SKT LİSTESİ'!$F:$AJ,22,0)),"")</f>
        <v/>
      </c>
      <c r="O1171" s="136" t="str">
        <f ca="1">IFERROR(IF($C1171="","",VLOOKUP(FİLTRE!$C1171,'SKT LİSTESİ'!$F:$AJ,23,0)),"")</f>
        <v/>
      </c>
      <c r="P1171" s="31"/>
      <c r="Q1171" s="31"/>
      <c r="R1171" s="137" t="str">
        <f ca="1">(IFERROR(IF($C1171="","",VLOOKUP(FİLTRE!$C1171,'SKT LİSTESİ'!$F:$AJ,15,0)),""))</f>
        <v/>
      </c>
      <c r="S1171" s="138" t="str">
        <f ca="1">IFERROR(IF($C1171="","",VLOOKUP(FİLTRE!$C1171,'SKT LİSTESİ'!$F:$AJ,16,0)),"")</f>
        <v/>
      </c>
      <c r="AF1171" s="179" t="str">
        <f t="shared" ca="1" si="74"/>
        <v/>
      </c>
      <c r="AG1171" s="179">
        <f t="shared" ca="1" si="75"/>
        <v>0</v>
      </c>
      <c r="AH1171" s="179">
        <f t="shared" ca="1" si="76"/>
        <v>0</v>
      </c>
    </row>
    <row r="1172" spans="2:34" ht="15.75" x14ac:dyDescent="0.25">
      <c r="B1172">
        <f t="shared" ca="1" si="73"/>
        <v>1160</v>
      </c>
      <c r="C1172" t="str">
        <f ca="1">IFERROR(VLOOKUP(B1172,'SKT LİSTESİ'!F:F,1,0),"")</f>
        <v/>
      </c>
      <c r="E1172" s="128" t="str">
        <f ca="1">IFERROR(IF($C1172="","",VLOOKUP(FİLTRE!$C1172,'SKT LİSTESİ'!$F:$S,5,0)),"")</f>
        <v/>
      </c>
      <c r="F1172" s="129" t="str">
        <f ca="1">IFERROR(IF($C1172="","",VLOOKUP(FİLTRE!$C1172,'SKT LİSTESİ'!$F:$S,7,0)),"")</f>
        <v/>
      </c>
      <c r="G1172" s="130" t="str">
        <f ca="1">IFERROR(IF($C1172="","",VLOOKUP(FİLTRE!$C1172,'SKT LİSTESİ'!$F:$S,8,0)),"")</f>
        <v/>
      </c>
      <c r="H1172" s="131" t="str">
        <f ca="1">IF(E1172="","",IF($C1172="","",VLOOKUP(FİLTRE!$C1172,'SKT LİSTESİ'!$F:$S,9,0)))</f>
        <v/>
      </c>
      <c r="I1172" s="132" t="str">
        <f ca="1">IFERROR(IF($C1172="","",VLOOKUP(FİLTRE!$C1172,'SKT LİSTESİ'!$F:$S,10,0)),"")</f>
        <v/>
      </c>
      <c r="J1172" s="133" t="str">
        <f ca="1">IFERROR(IF($C1172="","",VLOOKUP(FİLTRE!$C1172,'SKT LİSTESİ'!$F:$S,11,0)),"")</f>
        <v/>
      </c>
      <c r="K1172" s="134" t="str">
        <f ca="1">IFERROR(IF($C1172="","",VLOOKUP(FİLTRE!$C1172,'SKT LİSTESİ'!$F:$S,12,0)),"")</f>
        <v/>
      </c>
      <c r="L1172" s="134" t="str">
        <f ca="1">IFERROR(IF($C1172="","",VLOOKUP(FİLTRE!$C1172,'SKT LİSTESİ'!$F:$S,13,0)),"")</f>
        <v/>
      </c>
      <c r="M1172" s="135" t="str">
        <f ca="1">IFERROR(IF($C1172="","",VLOOKUP(FİLTRE!$C1172,'SKT LİSTESİ'!$F:$AJ,14,0)),"")</f>
        <v/>
      </c>
      <c r="N1172" s="31" t="str">
        <f ca="1">IFERROR(IF($C1172="","",VLOOKUP(FİLTRE!$C1172,'SKT LİSTESİ'!$F:$AJ,22,0)),"")</f>
        <v/>
      </c>
      <c r="O1172" s="136" t="str">
        <f ca="1">IFERROR(IF($C1172="","",VLOOKUP(FİLTRE!$C1172,'SKT LİSTESİ'!$F:$AJ,23,0)),"")</f>
        <v/>
      </c>
      <c r="P1172" s="31"/>
      <c r="Q1172" s="31"/>
      <c r="R1172" s="137" t="str">
        <f ca="1">(IFERROR(IF($C1172="","",VLOOKUP(FİLTRE!$C1172,'SKT LİSTESİ'!$F:$AJ,15,0)),""))</f>
        <v/>
      </c>
      <c r="S1172" s="138" t="str">
        <f ca="1">IFERROR(IF($C1172="","",VLOOKUP(FİLTRE!$C1172,'SKT LİSTESİ'!$F:$AJ,16,0)),"")</f>
        <v/>
      </c>
      <c r="AF1172" s="179" t="str">
        <f t="shared" ca="1" si="74"/>
        <v/>
      </c>
      <c r="AG1172" s="179">
        <f t="shared" ca="1" si="75"/>
        <v>0</v>
      </c>
      <c r="AH1172" s="179">
        <f t="shared" ca="1" si="76"/>
        <v>0</v>
      </c>
    </row>
    <row r="1173" spans="2:34" ht="15.75" x14ac:dyDescent="0.25">
      <c r="B1173">
        <f t="shared" ca="1" si="73"/>
        <v>1161</v>
      </c>
      <c r="C1173" t="str">
        <f ca="1">IFERROR(VLOOKUP(B1173,'SKT LİSTESİ'!F:F,1,0),"")</f>
        <v/>
      </c>
      <c r="E1173" s="128" t="str">
        <f ca="1">IFERROR(IF($C1173="","",VLOOKUP(FİLTRE!$C1173,'SKT LİSTESİ'!$F:$S,5,0)),"")</f>
        <v/>
      </c>
      <c r="F1173" s="129" t="str">
        <f ca="1">IFERROR(IF($C1173="","",VLOOKUP(FİLTRE!$C1173,'SKT LİSTESİ'!$F:$S,7,0)),"")</f>
        <v/>
      </c>
      <c r="G1173" s="130" t="str">
        <f ca="1">IFERROR(IF($C1173="","",VLOOKUP(FİLTRE!$C1173,'SKT LİSTESİ'!$F:$S,8,0)),"")</f>
        <v/>
      </c>
      <c r="H1173" s="131" t="str">
        <f ca="1">IF(E1173="","",IF($C1173="","",VLOOKUP(FİLTRE!$C1173,'SKT LİSTESİ'!$F:$S,9,0)))</f>
        <v/>
      </c>
      <c r="I1173" s="132" t="str">
        <f ca="1">IFERROR(IF($C1173="","",VLOOKUP(FİLTRE!$C1173,'SKT LİSTESİ'!$F:$S,10,0)),"")</f>
        <v/>
      </c>
      <c r="J1173" s="133" t="str">
        <f ca="1">IFERROR(IF($C1173="","",VLOOKUP(FİLTRE!$C1173,'SKT LİSTESİ'!$F:$S,11,0)),"")</f>
        <v/>
      </c>
      <c r="K1173" s="134" t="str">
        <f ca="1">IFERROR(IF($C1173="","",VLOOKUP(FİLTRE!$C1173,'SKT LİSTESİ'!$F:$S,12,0)),"")</f>
        <v/>
      </c>
      <c r="L1173" s="134" t="str">
        <f ca="1">IFERROR(IF($C1173="","",VLOOKUP(FİLTRE!$C1173,'SKT LİSTESİ'!$F:$S,13,0)),"")</f>
        <v/>
      </c>
      <c r="M1173" s="135" t="str">
        <f ca="1">IFERROR(IF($C1173="","",VLOOKUP(FİLTRE!$C1173,'SKT LİSTESİ'!$F:$AJ,14,0)),"")</f>
        <v/>
      </c>
      <c r="N1173" s="31" t="str">
        <f ca="1">IFERROR(IF($C1173="","",VLOOKUP(FİLTRE!$C1173,'SKT LİSTESİ'!$F:$AJ,22,0)),"")</f>
        <v/>
      </c>
      <c r="O1173" s="136" t="str">
        <f ca="1">IFERROR(IF($C1173="","",VLOOKUP(FİLTRE!$C1173,'SKT LİSTESİ'!$F:$AJ,23,0)),"")</f>
        <v/>
      </c>
      <c r="P1173" s="31"/>
      <c r="Q1173" s="31"/>
      <c r="R1173" s="137" t="str">
        <f ca="1">(IFERROR(IF($C1173="","",VLOOKUP(FİLTRE!$C1173,'SKT LİSTESİ'!$F:$AJ,15,0)),""))</f>
        <v/>
      </c>
      <c r="S1173" s="138" t="str">
        <f ca="1">IFERROR(IF($C1173="","",VLOOKUP(FİLTRE!$C1173,'SKT LİSTESİ'!$F:$AJ,16,0)),"")</f>
        <v/>
      </c>
      <c r="AF1173" s="179" t="str">
        <f t="shared" ca="1" si="74"/>
        <v/>
      </c>
      <c r="AG1173" s="179">
        <f t="shared" ca="1" si="75"/>
        <v>0</v>
      </c>
      <c r="AH1173" s="179">
        <f t="shared" ca="1" si="76"/>
        <v>0</v>
      </c>
    </row>
    <row r="1174" spans="2:34" ht="15.75" x14ac:dyDescent="0.25">
      <c r="B1174">
        <f t="shared" ca="1" si="73"/>
        <v>1162</v>
      </c>
      <c r="C1174" t="str">
        <f ca="1">IFERROR(VLOOKUP(B1174,'SKT LİSTESİ'!F:F,1,0),"")</f>
        <v/>
      </c>
      <c r="E1174" s="128" t="str">
        <f ca="1">IFERROR(IF($C1174="","",VLOOKUP(FİLTRE!$C1174,'SKT LİSTESİ'!$F:$S,5,0)),"")</f>
        <v/>
      </c>
      <c r="F1174" s="129" t="str">
        <f ca="1">IFERROR(IF($C1174="","",VLOOKUP(FİLTRE!$C1174,'SKT LİSTESİ'!$F:$S,7,0)),"")</f>
        <v/>
      </c>
      <c r="G1174" s="130" t="str">
        <f ca="1">IFERROR(IF($C1174="","",VLOOKUP(FİLTRE!$C1174,'SKT LİSTESİ'!$F:$S,8,0)),"")</f>
        <v/>
      </c>
      <c r="H1174" s="131" t="str">
        <f ca="1">IF(E1174="","",IF($C1174="","",VLOOKUP(FİLTRE!$C1174,'SKT LİSTESİ'!$F:$S,9,0)))</f>
        <v/>
      </c>
      <c r="I1174" s="132" t="str">
        <f ca="1">IFERROR(IF($C1174="","",VLOOKUP(FİLTRE!$C1174,'SKT LİSTESİ'!$F:$S,10,0)),"")</f>
        <v/>
      </c>
      <c r="J1174" s="133" t="str">
        <f ca="1">IFERROR(IF($C1174="","",VLOOKUP(FİLTRE!$C1174,'SKT LİSTESİ'!$F:$S,11,0)),"")</f>
        <v/>
      </c>
      <c r="K1174" s="134" t="str">
        <f ca="1">IFERROR(IF($C1174="","",VLOOKUP(FİLTRE!$C1174,'SKT LİSTESİ'!$F:$S,12,0)),"")</f>
        <v/>
      </c>
      <c r="L1174" s="134" t="str">
        <f ca="1">IFERROR(IF($C1174="","",VLOOKUP(FİLTRE!$C1174,'SKT LİSTESİ'!$F:$S,13,0)),"")</f>
        <v/>
      </c>
      <c r="M1174" s="135" t="str">
        <f ca="1">IFERROR(IF($C1174="","",VLOOKUP(FİLTRE!$C1174,'SKT LİSTESİ'!$F:$AJ,14,0)),"")</f>
        <v/>
      </c>
      <c r="N1174" s="31" t="str">
        <f ca="1">IFERROR(IF($C1174="","",VLOOKUP(FİLTRE!$C1174,'SKT LİSTESİ'!$F:$AJ,22,0)),"")</f>
        <v/>
      </c>
      <c r="O1174" s="136" t="str">
        <f ca="1">IFERROR(IF($C1174="","",VLOOKUP(FİLTRE!$C1174,'SKT LİSTESİ'!$F:$AJ,23,0)),"")</f>
        <v/>
      </c>
      <c r="P1174" s="31"/>
      <c r="Q1174" s="31"/>
      <c r="R1174" s="137" t="str">
        <f ca="1">(IFERROR(IF($C1174="","",VLOOKUP(FİLTRE!$C1174,'SKT LİSTESİ'!$F:$AJ,15,0)),""))</f>
        <v/>
      </c>
      <c r="S1174" s="138" t="str">
        <f ca="1">IFERROR(IF($C1174="","",VLOOKUP(FİLTRE!$C1174,'SKT LİSTESİ'!$F:$AJ,16,0)),"")</f>
        <v/>
      </c>
      <c r="AF1174" s="179" t="str">
        <f t="shared" ca="1" si="74"/>
        <v/>
      </c>
      <c r="AG1174" s="179">
        <f t="shared" ca="1" si="75"/>
        <v>0</v>
      </c>
      <c r="AH1174" s="179">
        <f t="shared" ca="1" si="76"/>
        <v>0</v>
      </c>
    </row>
    <row r="1175" spans="2:34" ht="15.75" x14ac:dyDescent="0.25">
      <c r="B1175">
        <f t="shared" ca="1" si="73"/>
        <v>1163</v>
      </c>
      <c r="C1175" t="str">
        <f ca="1">IFERROR(VLOOKUP(B1175,'SKT LİSTESİ'!F:F,1,0),"")</f>
        <v/>
      </c>
      <c r="E1175" s="128" t="str">
        <f ca="1">IFERROR(IF($C1175="","",VLOOKUP(FİLTRE!$C1175,'SKT LİSTESİ'!$F:$S,5,0)),"")</f>
        <v/>
      </c>
      <c r="F1175" s="129" t="str">
        <f ca="1">IFERROR(IF($C1175="","",VLOOKUP(FİLTRE!$C1175,'SKT LİSTESİ'!$F:$S,7,0)),"")</f>
        <v/>
      </c>
      <c r="G1175" s="130" t="str">
        <f ca="1">IFERROR(IF($C1175="","",VLOOKUP(FİLTRE!$C1175,'SKT LİSTESİ'!$F:$S,8,0)),"")</f>
        <v/>
      </c>
      <c r="H1175" s="131" t="str">
        <f ca="1">IF(E1175="","",IF($C1175="","",VLOOKUP(FİLTRE!$C1175,'SKT LİSTESİ'!$F:$S,9,0)))</f>
        <v/>
      </c>
      <c r="I1175" s="132" t="str">
        <f ca="1">IFERROR(IF($C1175="","",VLOOKUP(FİLTRE!$C1175,'SKT LİSTESİ'!$F:$S,10,0)),"")</f>
        <v/>
      </c>
      <c r="J1175" s="133" t="str">
        <f ca="1">IFERROR(IF($C1175="","",VLOOKUP(FİLTRE!$C1175,'SKT LİSTESİ'!$F:$S,11,0)),"")</f>
        <v/>
      </c>
      <c r="K1175" s="134" t="str">
        <f ca="1">IFERROR(IF($C1175="","",VLOOKUP(FİLTRE!$C1175,'SKT LİSTESİ'!$F:$S,12,0)),"")</f>
        <v/>
      </c>
      <c r="L1175" s="134" t="str">
        <f ca="1">IFERROR(IF($C1175="","",VLOOKUP(FİLTRE!$C1175,'SKT LİSTESİ'!$F:$S,13,0)),"")</f>
        <v/>
      </c>
      <c r="M1175" s="135" t="str">
        <f ca="1">IFERROR(IF($C1175="","",VLOOKUP(FİLTRE!$C1175,'SKT LİSTESİ'!$F:$AJ,14,0)),"")</f>
        <v/>
      </c>
      <c r="N1175" s="31" t="str">
        <f ca="1">IFERROR(IF($C1175="","",VLOOKUP(FİLTRE!$C1175,'SKT LİSTESİ'!$F:$AJ,22,0)),"")</f>
        <v/>
      </c>
      <c r="O1175" s="136" t="str">
        <f ca="1">IFERROR(IF($C1175="","",VLOOKUP(FİLTRE!$C1175,'SKT LİSTESİ'!$F:$AJ,23,0)),"")</f>
        <v/>
      </c>
      <c r="P1175" s="31"/>
      <c r="Q1175" s="31"/>
      <c r="R1175" s="137" t="str">
        <f ca="1">(IFERROR(IF($C1175="","",VLOOKUP(FİLTRE!$C1175,'SKT LİSTESİ'!$F:$AJ,15,0)),""))</f>
        <v/>
      </c>
      <c r="S1175" s="138" t="str">
        <f ca="1">IFERROR(IF($C1175="","",VLOOKUP(FİLTRE!$C1175,'SKT LİSTESİ'!$F:$AJ,16,0)),"")</f>
        <v/>
      </c>
      <c r="AF1175" s="179" t="str">
        <f t="shared" ca="1" si="74"/>
        <v/>
      </c>
      <c r="AG1175" s="179">
        <f t="shared" ca="1" si="75"/>
        <v>0</v>
      </c>
      <c r="AH1175" s="179">
        <f t="shared" ca="1" si="76"/>
        <v>0</v>
      </c>
    </row>
    <row r="1176" spans="2:34" ht="15.75" x14ac:dyDescent="0.25">
      <c r="B1176">
        <f t="shared" ca="1" si="73"/>
        <v>1164</v>
      </c>
      <c r="C1176" t="str">
        <f ca="1">IFERROR(VLOOKUP(B1176,'SKT LİSTESİ'!F:F,1,0),"")</f>
        <v/>
      </c>
      <c r="E1176" s="128" t="str">
        <f ca="1">IFERROR(IF($C1176="","",VLOOKUP(FİLTRE!$C1176,'SKT LİSTESİ'!$F:$S,5,0)),"")</f>
        <v/>
      </c>
      <c r="F1176" s="129" t="str">
        <f ca="1">IFERROR(IF($C1176="","",VLOOKUP(FİLTRE!$C1176,'SKT LİSTESİ'!$F:$S,7,0)),"")</f>
        <v/>
      </c>
      <c r="G1176" s="130" t="str">
        <f ca="1">IFERROR(IF($C1176="","",VLOOKUP(FİLTRE!$C1176,'SKT LİSTESİ'!$F:$S,8,0)),"")</f>
        <v/>
      </c>
      <c r="H1176" s="131" t="str">
        <f ca="1">IF(E1176="","",IF($C1176="","",VLOOKUP(FİLTRE!$C1176,'SKT LİSTESİ'!$F:$S,9,0)))</f>
        <v/>
      </c>
      <c r="I1176" s="132" t="str">
        <f ca="1">IFERROR(IF($C1176="","",VLOOKUP(FİLTRE!$C1176,'SKT LİSTESİ'!$F:$S,10,0)),"")</f>
        <v/>
      </c>
      <c r="J1176" s="133" t="str">
        <f ca="1">IFERROR(IF($C1176="","",VLOOKUP(FİLTRE!$C1176,'SKT LİSTESİ'!$F:$S,11,0)),"")</f>
        <v/>
      </c>
      <c r="K1176" s="134" t="str">
        <f ca="1">IFERROR(IF($C1176="","",VLOOKUP(FİLTRE!$C1176,'SKT LİSTESİ'!$F:$S,12,0)),"")</f>
        <v/>
      </c>
      <c r="L1176" s="134" t="str">
        <f ca="1">IFERROR(IF($C1176="","",VLOOKUP(FİLTRE!$C1176,'SKT LİSTESİ'!$F:$S,13,0)),"")</f>
        <v/>
      </c>
      <c r="M1176" s="135" t="str">
        <f ca="1">IFERROR(IF($C1176="","",VLOOKUP(FİLTRE!$C1176,'SKT LİSTESİ'!$F:$AJ,14,0)),"")</f>
        <v/>
      </c>
      <c r="N1176" s="31" t="str">
        <f ca="1">IFERROR(IF($C1176="","",VLOOKUP(FİLTRE!$C1176,'SKT LİSTESİ'!$F:$AJ,22,0)),"")</f>
        <v/>
      </c>
      <c r="O1176" s="136" t="str">
        <f ca="1">IFERROR(IF($C1176="","",VLOOKUP(FİLTRE!$C1176,'SKT LİSTESİ'!$F:$AJ,23,0)),"")</f>
        <v/>
      </c>
      <c r="P1176" s="31"/>
      <c r="Q1176" s="31"/>
      <c r="R1176" s="137" t="str">
        <f ca="1">(IFERROR(IF($C1176="","",VLOOKUP(FİLTRE!$C1176,'SKT LİSTESİ'!$F:$AJ,15,0)),""))</f>
        <v/>
      </c>
      <c r="S1176" s="138" t="str">
        <f ca="1">IFERROR(IF($C1176="","",VLOOKUP(FİLTRE!$C1176,'SKT LİSTESİ'!$F:$AJ,16,0)),"")</f>
        <v/>
      </c>
      <c r="AF1176" s="179" t="str">
        <f t="shared" ca="1" si="74"/>
        <v/>
      </c>
      <c r="AG1176" s="179">
        <f t="shared" ca="1" si="75"/>
        <v>0</v>
      </c>
      <c r="AH1176" s="179">
        <f t="shared" ca="1" si="76"/>
        <v>0</v>
      </c>
    </row>
    <row r="1177" spans="2:34" ht="15.75" x14ac:dyDescent="0.25">
      <c r="B1177">
        <f t="shared" ca="1" si="73"/>
        <v>1165</v>
      </c>
      <c r="C1177" t="str">
        <f ca="1">IFERROR(VLOOKUP(B1177,'SKT LİSTESİ'!F:F,1,0),"")</f>
        <v/>
      </c>
      <c r="E1177" s="128" t="str">
        <f ca="1">IFERROR(IF($C1177="","",VLOOKUP(FİLTRE!$C1177,'SKT LİSTESİ'!$F:$S,5,0)),"")</f>
        <v/>
      </c>
      <c r="F1177" s="129" t="str">
        <f ca="1">IFERROR(IF($C1177="","",VLOOKUP(FİLTRE!$C1177,'SKT LİSTESİ'!$F:$S,7,0)),"")</f>
        <v/>
      </c>
      <c r="G1177" s="130" t="str">
        <f ca="1">IFERROR(IF($C1177="","",VLOOKUP(FİLTRE!$C1177,'SKT LİSTESİ'!$F:$S,8,0)),"")</f>
        <v/>
      </c>
      <c r="H1177" s="131" t="str">
        <f ca="1">IF(E1177="","",IF($C1177="","",VLOOKUP(FİLTRE!$C1177,'SKT LİSTESİ'!$F:$S,9,0)))</f>
        <v/>
      </c>
      <c r="I1177" s="132" t="str">
        <f ca="1">IFERROR(IF($C1177="","",VLOOKUP(FİLTRE!$C1177,'SKT LİSTESİ'!$F:$S,10,0)),"")</f>
        <v/>
      </c>
      <c r="J1177" s="133" t="str">
        <f ca="1">IFERROR(IF($C1177="","",VLOOKUP(FİLTRE!$C1177,'SKT LİSTESİ'!$F:$S,11,0)),"")</f>
        <v/>
      </c>
      <c r="K1177" s="134" t="str">
        <f ca="1">IFERROR(IF($C1177="","",VLOOKUP(FİLTRE!$C1177,'SKT LİSTESİ'!$F:$S,12,0)),"")</f>
        <v/>
      </c>
      <c r="L1177" s="134" t="str">
        <f ca="1">IFERROR(IF($C1177="","",VLOOKUP(FİLTRE!$C1177,'SKT LİSTESİ'!$F:$S,13,0)),"")</f>
        <v/>
      </c>
      <c r="M1177" s="135" t="str">
        <f ca="1">IFERROR(IF($C1177="","",VLOOKUP(FİLTRE!$C1177,'SKT LİSTESİ'!$F:$AJ,14,0)),"")</f>
        <v/>
      </c>
      <c r="N1177" s="31" t="str">
        <f ca="1">IFERROR(IF($C1177="","",VLOOKUP(FİLTRE!$C1177,'SKT LİSTESİ'!$F:$AJ,22,0)),"")</f>
        <v/>
      </c>
      <c r="O1177" s="136" t="str">
        <f ca="1">IFERROR(IF($C1177="","",VLOOKUP(FİLTRE!$C1177,'SKT LİSTESİ'!$F:$AJ,23,0)),"")</f>
        <v/>
      </c>
      <c r="P1177" s="31"/>
      <c r="Q1177" s="31"/>
      <c r="R1177" s="137" t="str">
        <f ca="1">(IFERROR(IF($C1177="","",VLOOKUP(FİLTRE!$C1177,'SKT LİSTESİ'!$F:$AJ,15,0)),""))</f>
        <v/>
      </c>
      <c r="S1177" s="138" t="str">
        <f ca="1">IFERROR(IF($C1177="","",VLOOKUP(FİLTRE!$C1177,'SKT LİSTESİ'!$F:$AJ,16,0)),"")</f>
        <v/>
      </c>
      <c r="AF1177" s="179" t="str">
        <f t="shared" ca="1" si="74"/>
        <v/>
      </c>
      <c r="AG1177" s="179">
        <f t="shared" ca="1" si="75"/>
        <v>0</v>
      </c>
      <c r="AH1177" s="179">
        <f t="shared" ca="1" si="76"/>
        <v>0</v>
      </c>
    </row>
    <row r="1178" spans="2:34" ht="15.75" x14ac:dyDescent="0.25">
      <c r="B1178">
        <f t="shared" ca="1" si="73"/>
        <v>1166</v>
      </c>
      <c r="C1178" t="str">
        <f ca="1">IFERROR(VLOOKUP(B1178,'SKT LİSTESİ'!F:F,1,0),"")</f>
        <v/>
      </c>
      <c r="E1178" s="128" t="str">
        <f ca="1">IFERROR(IF($C1178="","",VLOOKUP(FİLTRE!$C1178,'SKT LİSTESİ'!$F:$S,5,0)),"")</f>
        <v/>
      </c>
      <c r="F1178" s="129" t="str">
        <f ca="1">IFERROR(IF($C1178="","",VLOOKUP(FİLTRE!$C1178,'SKT LİSTESİ'!$F:$S,7,0)),"")</f>
        <v/>
      </c>
      <c r="G1178" s="130" t="str">
        <f ca="1">IFERROR(IF($C1178="","",VLOOKUP(FİLTRE!$C1178,'SKT LİSTESİ'!$F:$S,8,0)),"")</f>
        <v/>
      </c>
      <c r="H1178" s="131" t="str">
        <f ca="1">IF(E1178="","",IF($C1178="","",VLOOKUP(FİLTRE!$C1178,'SKT LİSTESİ'!$F:$S,9,0)))</f>
        <v/>
      </c>
      <c r="I1178" s="132" t="str">
        <f ca="1">IFERROR(IF($C1178="","",VLOOKUP(FİLTRE!$C1178,'SKT LİSTESİ'!$F:$S,10,0)),"")</f>
        <v/>
      </c>
      <c r="J1178" s="133" t="str">
        <f ca="1">IFERROR(IF($C1178="","",VLOOKUP(FİLTRE!$C1178,'SKT LİSTESİ'!$F:$S,11,0)),"")</f>
        <v/>
      </c>
      <c r="K1178" s="134" t="str">
        <f ca="1">IFERROR(IF($C1178="","",VLOOKUP(FİLTRE!$C1178,'SKT LİSTESİ'!$F:$S,12,0)),"")</f>
        <v/>
      </c>
      <c r="L1178" s="134" t="str">
        <f ca="1">IFERROR(IF($C1178="","",VLOOKUP(FİLTRE!$C1178,'SKT LİSTESİ'!$F:$S,13,0)),"")</f>
        <v/>
      </c>
      <c r="M1178" s="135" t="str">
        <f ca="1">IFERROR(IF($C1178="","",VLOOKUP(FİLTRE!$C1178,'SKT LİSTESİ'!$F:$AJ,14,0)),"")</f>
        <v/>
      </c>
      <c r="N1178" s="31" t="str">
        <f ca="1">IFERROR(IF($C1178="","",VLOOKUP(FİLTRE!$C1178,'SKT LİSTESİ'!$F:$AJ,22,0)),"")</f>
        <v/>
      </c>
      <c r="O1178" s="136" t="str">
        <f ca="1">IFERROR(IF($C1178="","",VLOOKUP(FİLTRE!$C1178,'SKT LİSTESİ'!$F:$AJ,23,0)),"")</f>
        <v/>
      </c>
      <c r="P1178" s="31"/>
      <c r="Q1178" s="31"/>
      <c r="R1178" s="137" t="str">
        <f ca="1">(IFERROR(IF($C1178="","",VLOOKUP(FİLTRE!$C1178,'SKT LİSTESİ'!$F:$AJ,15,0)),""))</f>
        <v/>
      </c>
      <c r="S1178" s="138" t="str">
        <f ca="1">IFERROR(IF($C1178="","",VLOOKUP(FİLTRE!$C1178,'SKT LİSTESİ'!$F:$AJ,16,0)),"")</f>
        <v/>
      </c>
      <c r="AF1178" s="179" t="str">
        <f t="shared" ca="1" si="74"/>
        <v/>
      </c>
      <c r="AG1178" s="179">
        <f t="shared" ca="1" si="75"/>
        <v>0</v>
      </c>
      <c r="AH1178" s="179">
        <f t="shared" ca="1" si="76"/>
        <v>0</v>
      </c>
    </row>
    <row r="1179" spans="2:34" ht="15.75" x14ac:dyDescent="0.25">
      <c r="B1179">
        <f t="shared" ca="1" si="73"/>
        <v>1167</v>
      </c>
      <c r="C1179" t="str">
        <f ca="1">IFERROR(VLOOKUP(B1179,'SKT LİSTESİ'!F:F,1,0),"")</f>
        <v/>
      </c>
      <c r="E1179" s="128" t="str">
        <f ca="1">IFERROR(IF($C1179="","",VLOOKUP(FİLTRE!$C1179,'SKT LİSTESİ'!$F:$S,5,0)),"")</f>
        <v/>
      </c>
      <c r="F1179" s="129" t="str">
        <f ca="1">IFERROR(IF($C1179="","",VLOOKUP(FİLTRE!$C1179,'SKT LİSTESİ'!$F:$S,7,0)),"")</f>
        <v/>
      </c>
      <c r="G1179" s="130" t="str">
        <f ca="1">IFERROR(IF($C1179="","",VLOOKUP(FİLTRE!$C1179,'SKT LİSTESİ'!$F:$S,8,0)),"")</f>
        <v/>
      </c>
      <c r="H1179" s="131" t="str">
        <f ca="1">IF(E1179="","",IF($C1179="","",VLOOKUP(FİLTRE!$C1179,'SKT LİSTESİ'!$F:$S,9,0)))</f>
        <v/>
      </c>
      <c r="I1179" s="132" t="str">
        <f ca="1">IFERROR(IF($C1179="","",VLOOKUP(FİLTRE!$C1179,'SKT LİSTESİ'!$F:$S,10,0)),"")</f>
        <v/>
      </c>
      <c r="J1179" s="133" t="str">
        <f ca="1">IFERROR(IF($C1179="","",VLOOKUP(FİLTRE!$C1179,'SKT LİSTESİ'!$F:$S,11,0)),"")</f>
        <v/>
      </c>
      <c r="K1179" s="134" t="str">
        <f ca="1">IFERROR(IF($C1179="","",VLOOKUP(FİLTRE!$C1179,'SKT LİSTESİ'!$F:$S,12,0)),"")</f>
        <v/>
      </c>
      <c r="L1179" s="134" t="str">
        <f ca="1">IFERROR(IF($C1179="","",VLOOKUP(FİLTRE!$C1179,'SKT LİSTESİ'!$F:$S,13,0)),"")</f>
        <v/>
      </c>
      <c r="M1179" s="135" t="str">
        <f ca="1">IFERROR(IF($C1179="","",VLOOKUP(FİLTRE!$C1179,'SKT LİSTESİ'!$F:$AJ,14,0)),"")</f>
        <v/>
      </c>
      <c r="N1179" s="31" t="str">
        <f ca="1">IFERROR(IF($C1179="","",VLOOKUP(FİLTRE!$C1179,'SKT LİSTESİ'!$F:$AJ,22,0)),"")</f>
        <v/>
      </c>
      <c r="O1179" s="136" t="str">
        <f ca="1">IFERROR(IF($C1179="","",VLOOKUP(FİLTRE!$C1179,'SKT LİSTESİ'!$F:$AJ,23,0)),"")</f>
        <v/>
      </c>
      <c r="P1179" s="31"/>
      <c r="Q1179" s="31"/>
      <c r="R1179" s="137" t="str">
        <f ca="1">(IFERROR(IF($C1179="","",VLOOKUP(FİLTRE!$C1179,'SKT LİSTESİ'!$F:$AJ,15,0)),""))</f>
        <v/>
      </c>
      <c r="S1179" s="138" t="str">
        <f ca="1">IFERROR(IF($C1179="","",VLOOKUP(FİLTRE!$C1179,'SKT LİSTESİ'!$F:$AJ,16,0)),"")</f>
        <v/>
      </c>
      <c r="AF1179" s="179" t="str">
        <f t="shared" ca="1" si="74"/>
        <v/>
      </c>
      <c r="AG1179" s="179">
        <f t="shared" ca="1" si="75"/>
        <v>0</v>
      </c>
      <c r="AH1179" s="179">
        <f t="shared" ca="1" si="76"/>
        <v>0</v>
      </c>
    </row>
    <row r="1180" spans="2:34" ht="15.75" x14ac:dyDescent="0.25">
      <c r="B1180">
        <f t="shared" ca="1" si="73"/>
        <v>1168</v>
      </c>
      <c r="C1180" t="str">
        <f ca="1">IFERROR(VLOOKUP(B1180,'SKT LİSTESİ'!F:F,1,0),"")</f>
        <v/>
      </c>
      <c r="E1180" s="128" t="str">
        <f ca="1">IFERROR(IF($C1180="","",VLOOKUP(FİLTRE!$C1180,'SKT LİSTESİ'!$F:$S,5,0)),"")</f>
        <v/>
      </c>
      <c r="F1180" s="129" t="str">
        <f ca="1">IFERROR(IF($C1180="","",VLOOKUP(FİLTRE!$C1180,'SKT LİSTESİ'!$F:$S,7,0)),"")</f>
        <v/>
      </c>
      <c r="G1180" s="130" t="str">
        <f ca="1">IFERROR(IF($C1180="","",VLOOKUP(FİLTRE!$C1180,'SKT LİSTESİ'!$F:$S,8,0)),"")</f>
        <v/>
      </c>
      <c r="H1180" s="131" t="str">
        <f ca="1">IF(E1180="","",IF($C1180="","",VLOOKUP(FİLTRE!$C1180,'SKT LİSTESİ'!$F:$S,9,0)))</f>
        <v/>
      </c>
      <c r="I1180" s="132" t="str">
        <f ca="1">IFERROR(IF($C1180="","",VLOOKUP(FİLTRE!$C1180,'SKT LİSTESİ'!$F:$S,10,0)),"")</f>
        <v/>
      </c>
      <c r="J1180" s="133" t="str">
        <f ca="1">IFERROR(IF($C1180="","",VLOOKUP(FİLTRE!$C1180,'SKT LİSTESİ'!$F:$S,11,0)),"")</f>
        <v/>
      </c>
      <c r="K1180" s="134" t="str">
        <f ca="1">IFERROR(IF($C1180="","",VLOOKUP(FİLTRE!$C1180,'SKT LİSTESİ'!$F:$S,12,0)),"")</f>
        <v/>
      </c>
      <c r="L1180" s="134" t="str">
        <f ca="1">IFERROR(IF($C1180="","",VLOOKUP(FİLTRE!$C1180,'SKT LİSTESİ'!$F:$S,13,0)),"")</f>
        <v/>
      </c>
      <c r="M1180" s="135" t="str">
        <f ca="1">IFERROR(IF($C1180="","",VLOOKUP(FİLTRE!$C1180,'SKT LİSTESİ'!$F:$AJ,14,0)),"")</f>
        <v/>
      </c>
      <c r="N1180" s="31" t="str">
        <f ca="1">IFERROR(IF($C1180="","",VLOOKUP(FİLTRE!$C1180,'SKT LİSTESİ'!$F:$AJ,22,0)),"")</f>
        <v/>
      </c>
      <c r="O1180" s="136" t="str">
        <f ca="1">IFERROR(IF($C1180="","",VLOOKUP(FİLTRE!$C1180,'SKT LİSTESİ'!$F:$AJ,23,0)),"")</f>
        <v/>
      </c>
      <c r="P1180" s="31"/>
      <c r="Q1180" s="31"/>
      <c r="R1180" s="137" t="str">
        <f ca="1">(IFERROR(IF($C1180="","",VLOOKUP(FİLTRE!$C1180,'SKT LİSTESİ'!$F:$AJ,15,0)),""))</f>
        <v/>
      </c>
      <c r="S1180" s="138" t="str">
        <f ca="1">IFERROR(IF($C1180="","",VLOOKUP(FİLTRE!$C1180,'SKT LİSTESİ'!$F:$AJ,16,0)),"")</f>
        <v/>
      </c>
      <c r="AF1180" s="179" t="str">
        <f t="shared" ca="1" si="74"/>
        <v/>
      </c>
      <c r="AG1180" s="179">
        <f t="shared" ca="1" si="75"/>
        <v>0</v>
      </c>
      <c r="AH1180" s="179">
        <f t="shared" ca="1" si="76"/>
        <v>0</v>
      </c>
    </row>
    <row r="1181" spans="2:34" ht="15.75" x14ac:dyDescent="0.25">
      <c r="B1181">
        <f t="shared" ca="1" si="73"/>
        <v>1169</v>
      </c>
      <c r="C1181" t="str">
        <f ca="1">IFERROR(VLOOKUP(B1181,'SKT LİSTESİ'!F:F,1,0),"")</f>
        <v/>
      </c>
      <c r="E1181" s="128" t="str">
        <f ca="1">IFERROR(IF($C1181="","",VLOOKUP(FİLTRE!$C1181,'SKT LİSTESİ'!$F:$S,5,0)),"")</f>
        <v/>
      </c>
      <c r="F1181" s="129" t="str">
        <f ca="1">IFERROR(IF($C1181="","",VLOOKUP(FİLTRE!$C1181,'SKT LİSTESİ'!$F:$S,7,0)),"")</f>
        <v/>
      </c>
      <c r="G1181" s="130" t="str">
        <f ca="1">IFERROR(IF($C1181="","",VLOOKUP(FİLTRE!$C1181,'SKT LİSTESİ'!$F:$S,8,0)),"")</f>
        <v/>
      </c>
      <c r="H1181" s="131" t="str">
        <f ca="1">IF(E1181="","",IF($C1181="","",VLOOKUP(FİLTRE!$C1181,'SKT LİSTESİ'!$F:$S,9,0)))</f>
        <v/>
      </c>
      <c r="I1181" s="132" t="str">
        <f ca="1">IFERROR(IF($C1181="","",VLOOKUP(FİLTRE!$C1181,'SKT LİSTESİ'!$F:$S,10,0)),"")</f>
        <v/>
      </c>
      <c r="J1181" s="133" t="str">
        <f ca="1">IFERROR(IF($C1181="","",VLOOKUP(FİLTRE!$C1181,'SKT LİSTESİ'!$F:$S,11,0)),"")</f>
        <v/>
      </c>
      <c r="K1181" s="134" t="str">
        <f ca="1">IFERROR(IF($C1181="","",VLOOKUP(FİLTRE!$C1181,'SKT LİSTESİ'!$F:$S,12,0)),"")</f>
        <v/>
      </c>
      <c r="L1181" s="134" t="str">
        <f ca="1">IFERROR(IF($C1181="","",VLOOKUP(FİLTRE!$C1181,'SKT LİSTESİ'!$F:$S,13,0)),"")</f>
        <v/>
      </c>
      <c r="M1181" s="135" t="str">
        <f ca="1">IFERROR(IF($C1181="","",VLOOKUP(FİLTRE!$C1181,'SKT LİSTESİ'!$F:$AJ,14,0)),"")</f>
        <v/>
      </c>
      <c r="N1181" s="31" t="str">
        <f ca="1">IFERROR(IF($C1181="","",VLOOKUP(FİLTRE!$C1181,'SKT LİSTESİ'!$F:$AJ,22,0)),"")</f>
        <v/>
      </c>
      <c r="O1181" s="136" t="str">
        <f ca="1">IFERROR(IF($C1181="","",VLOOKUP(FİLTRE!$C1181,'SKT LİSTESİ'!$F:$AJ,23,0)),"")</f>
        <v/>
      </c>
      <c r="P1181" s="31"/>
      <c r="Q1181" s="31"/>
      <c r="R1181" s="137" t="str">
        <f ca="1">(IFERROR(IF($C1181="","",VLOOKUP(FİLTRE!$C1181,'SKT LİSTESİ'!$F:$AJ,15,0)),""))</f>
        <v/>
      </c>
      <c r="S1181" s="138" t="str">
        <f ca="1">IFERROR(IF($C1181="","",VLOOKUP(FİLTRE!$C1181,'SKT LİSTESİ'!$F:$AJ,16,0)),"")</f>
        <v/>
      </c>
      <c r="AF1181" s="179" t="str">
        <f t="shared" ca="1" si="74"/>
        <v/>
      </c>
      <c r="AG1181" s="179">
        <f t="shared" ca="1" si="75"/>
        <v>0</v>
      </c>
      <c r="AH1181" s="179">
        <f t="shared" ca="1" si="76"/>
        <v>0</v>
      </c>
    </row>
    <row r="1182" spans="2:34" ht="15.75" x14ac:dyDescent="0.25">
      <c r="B1182">
        <f t="shared" ca="1" si="73"/>
        <v>1170</v>
      </c>
      <c r="C1182" t="str">
        <f ca="1">IFERROR(VLOOKUP(B1182,'SKT LİSTESİ'!F:F,1,0),"")</f>
        <v/>
      </c>
      <c r="E1182" s="128" t="str">
        <f ca="1">IFERROR(IF($C1182="","",VLOOKUP(FİLTRE!$C1182,'SKT LİSTESİ'!$F:$S,5,0)),"")</f>
        <v/>
      </c>
      <c r="F1182" s="129" t="str">
        <f ca="1">IFERROR(IF($C1182="","",VLOOKUP(FİLTRE!$C1182,'SKT LİSTESİ'!$F:$S,7,0)),"")</f>
        <v/>
      </c>
      <c r="G1182" s="130" t="str">
        <f ca="1">IFERROR(IF($C1182="","",VLOOKUP(FİLTRE!$C1182,'SKT LİSTESİ'!$F:$S,8,0)),"")</f>
        <v/>
      </c>
      <c r="H1182" s="131" t="str">
        <f ca="1">IF(E1182="","",IF($C1182="","",VLOOKUP(FİLTRE!$C1182,'SKT LİSTESİ'!$F:$S,9,0)))</f>
        <v/>
      </c>
      <c r="I1182" s="132" t="str">
        <f ca="1">IFERROR(IF($C1182="","",VLOOKUP(FİLTRE!$C1182,'SKT LİSTESİ'!$F:$S,10,0)),"")</f>
        <v/>
      </c>
      <c r="J1182" s="133" t="str">
        <f ca="1">IFERROR(IF($C1182="","",VLOOKUP(FİLTRE!$C1182,'SKT LİSTESİ'!$F:$S,11,0)),"")</f>
        <v/>
      </c>
      <c r="K1182" s="134" t="str">
        <f ca="1">IFERROR(IF($C1182="","",VLOOKUP(FİLTRE!$C1182,'SKT LİSTESİ'!$F:$S,12,0)),"")</f>
        <v/>
      </c>
      <c r="L1182" s="134" t="str">
        <f ca="1">IFERROR(IF($C1182="","",VLOOKUP(FİLTRE!$C1182,'SKT LİSTESİ'!$F:$S,13,0)),"")</f>
        <v/>
      </c>
      <c r="M1182" s="135" t="str">
        <f ca="1">IFERROR(IF($C1182="","",VLOOKUP(FİLTRE!$C1182,'SKT LİSTESİ'!$F:$AJ,14,0)),"")</f>
        <v/>
      </c>
      <c r="N1182" s="31" t="str">
        <f ca="1">IFERROR(IF($C1182="","",VLOOKUP(FİLTRE!$C1182,'SKT LİSTESİ'!$F:$AJ,22,0)),"")</f>
        <v/>
      </c>
      <c r="O1182" s="136" t="str">
        <f ca="1">IFERROR(IF($C1182="","",VLOOKUP(FİLTRE!$C1182,'SKT LİSTESİ'!$F:$AJ,23,0)),"")</f>
        <v/>
      </c>
      <c r="P1182" s="31"/>
      <c r="Q1182" s="31"/>
      <c r="R1182" s="137" t="str">
        <f ca="1">(IFERROR(IF($C1182="","",VLOOKUP(FİLTRE!$C1182,'SKT LİSTESİ'!$F:$AJ,15,0)),""))</f>
        <v/>
      </c>
      <c r="S1182" s="138" t="str">
        <f ca="1">IFERROR(IF($C1182="","",VLOOKUP(FİLTRE!$C1182,'SKT LİSTESİ'!$F:$AJ,16,0)),"")</f>
        <v/>
      </c>
      <c r="AF1182" s="179" t="str">
        <f t="shared" ca="1" si="74"/>
        <v/>
      </c>
      <c r="AG1182" s="179">
        <f t="shared" ca="1" si="75"/>
        <v>0</v>
      </c>
      <c r="AH1182" s="179">
        <f t="shared" ca="1" si="76"/>
        <v>0</v>
      </c>
    </row>
    <row r="1183" spans="2:34" ht="15.75" x14ac:dyDescent="0.25">
      <c r="B1183">
        <f t="shared" ca="1" si="73"/>
        <v>1171</v>
      </c>
      <c r="C1183" t="str">
        <f ca="1">IFERROR(VLOOKUP(B1183,'SKT LİSTESİ'!F:F,1,0),"")</f>
        <v/>
      </c>
      <c r="E1183" s="128" t="str">
        <f ca="1">IFERROR(IF($C1183="","",VLOOKUP(FİLTRE!$C1183,'SKT LİSTESİ'!$F:$S,5,0)),"")</f>
        <v/>
      </c>
      <c r="F1183" s="129" t="str">
        <f ca="1">IFERROR(IF($C1183="","",VLOOKUP(FİLTRE!$C1183,'SKT LİSTESİ'!$F:$S,7,0)),"")</f>
        <v/>
      </c>
      <c r="G1183" s="130" t="str">
        <f ca="1">IFERROR(IF($C1183="","",VLOOKUP(FİLTRE!$C1183,'SKT LİSTESİ'!$F:$S,8,0)),"")</f>
        <v/>
      </c>
      <c r="H1183" s="131" t="str">
        <f ca="1">IF(E1183="","",IF($C1183="","",VLOOKUP(FİLTRE!$C1183,'SKT LİSTESİ'!$F:$S,9,0)))</f>
        <v/>
      </c>
      <c r="I1183" s="132" t="str">
        <f ca="1">IFERROR(IF($C1183="","",VLOOKUP(FİLTRE!$C1183,'SKT LİSTESİ'!$F:$S,10,0)),"")</f>
        <v/>
      </c>
      <c r="J1183" s="133" t="str">
        <f ca="1">IFERROR(IF($C1183="","",VLOOKUP(FİLTRE!$C1183,'SKT LİSTESİ'!$F:$S,11,0)),"")</f>
        <v/>
      </c>
      <c r="K1183" s="134" t="str">
        <f ca="1">IFERROR(IF($C1183="","",VLOOKUP(FİLTRE!$C1183,'SKT LİSTESİ'!$F:$S,12,0)),"")</f>
        <v/>
      </c>
      <c r="L1183" s="134" t="str">
        <f ca="1">IFERROR(IF($C1183="","",VLOOKUP(FİLTRE!$C1183,'SKT LİSTESİ'!$F:$S,13,0)),"")</f>
        <v/>
      </c>
      <c r="M1183" s="135" t="str">
        <f ca="1">IFERROR(IF($C1183="","",VLOOKUP(FİLTRE!$C1183,'SKT LİSTESİ'!$F:$AJ,14,0)),"")</f>
        <v/>
      </c>
      <c r="N1183" s="31" t="str">
        <f ca="1">IFERROR(IF($C1183="","",VLOOKUP(FİLTRE!$C1183,'SKT LİSTESİ'!$F:$AJ,22,0)),"")</f>
        <v/>
      </c>
      <c r="O1183" s="136" t="str">
        <f ca="1">IFERROR(IF($C1183="","",VLOOKUP(FİLTRE!$C1183,'SKT LİSTESİ'!$F:$AJ,23,0)),"")</f>
        <v/>
      </c>
      <c r="P1183" s="31"/>
      <c r="Q1183" s="31"/>
      <c r="R1183" s="137" t="str">
        <f ca="1">(IFERROR(IF($C1183="","",VLOOKUP(FİLTRE!$C1183,'SKT LİSTESİ'!$F:$AJ,15,0)),""))</f>
        <v/>
      </c>
      <c r="S1183" s="138" t="str">
        <f ca="1">IFERROR(IF($C1183="","",VLOOKUP(FİLTRE!$C1183,'SKT LİSTESİ'!$F:$AJ,16,0)),"")</f>
        <v/>
      </c>
      <c r="AF1183" s="179" t="str">
        <f t="shared" ca="1" si="74"/>
        <v/>
      </c>
      <c r="AG1183" s="179">
        <f t="shared" ca="1" si="75"/>
        <v>0</v>
      </c>
      <c r="AH1183" s="179">
        <f t="shared" ca="1" si="76"/>
        <v>0</v>
      </c>
    </row>
    <row r="1184" spans="2:34" ht="15.75" x14ac:dyDescent="0.25">
      <c r="B1184">
        <f t="shared" ca="1" si="73"/>
        <v>1172</v>
      </c>
      <c r="C1184" t="str">
        <f ca="1">IFERROR(VLOOKUP(B1184,'SKT LİSTESİ'!F:F,1,0),"")</f>
        <v/>
      </c>
      <c r="E1184" s="128" t="str">
        <f ca="1">IFERROR(IF($C1184="","",VLOOKUP(FİLTRE!$C1184,'SKT LİSTESİ'!$F:$S,5,0)),"")</f>
        <v/>
      </c>
      <c r="F1184" s="129" t="str">
        <f ca="1">IFERROR(IF($C1184="","",VLOOKUP(FİLTRE!$C1184,'SKT LİSTESİ'!$F:$S,7,0)),"")</f>
        <v/>
      </c>
      <c r="G1184" s="130" t="str">
        <f ca="1">IFERROR(IF($C1184="","",VLOOKUP(FİLTRE!$C1184,'SKT LİSTESİ'!$F:$S,8,0)),"")</f>
        <v/>
      </c>
      <c r="H1184" s="131" t="str">
        <f ca="1">IF(E1184="","",IF($C1184="","",VLOOKUP(FİLTRE!$C1184,'SKT LİSTESİ'!$F:$S,9,0)))</f>
        <v/>
      </c>
      <c r="I1184" s="132" t="str">
        <f ca="1">IFERROR(IF($C1184="","",VLOOKUP(FİLTRE!$C1184,'SKT LİSTESİ'!$F:$S,10,0)),"")</f>
        <v/>
      </c>
      <c r="J1184" s="133" t="str">
        <f ca="1">IFERROR(IF($C1184="","",VLOOKUP(FİLTRE!$C1184,'SKT LİSTESİ'!$F:$S,11,0)),"")</f>
        <v/>
      </c>
      <c r="K1184" s="134" t="str">
        <f ca="1">IFERROR(IF($C1184="","",VLOOKUP(FİLTRE!$C1184,'SKT LİSTESİ'!$F:$S,12,0)),"")</f>
        <v/>
      </c>
      <c r="L1184" s="134" t="str">
        <f ca="1">IFERROR(IF($C1184="","",VLOOKUP(FİLTRE!$C1184,'SKT LİSTESİ'!$F:$S,13,0)),"")</f>
        <v/>
      </c>
      <c r="M1184" s="135" t="str">
        <f ca="1">IFERROR(IF($C1184="","",VLOOKUP(FİLTRE!$C1184,'SKT LİSTESİ'!$F:$AJ,14,0)),"")</f>
        <v/>
      </c>
      <c r="N1184" s="31" t="str">
        <f ca="1">IFERROR(IF($C1184="","",VLOOKUP(FİLTRE!$C1184,'SKT LİSTESİ'!$F:$AJ,22,0)),"")</f>
        <v/>
      </c>
      <c r="O1184" s="136" t="str">
        <f ca="1">IFERROR(IF($C1184="","",VLOOKUP(FİLTRE!$C1184,'SKT LİSTESİ'!$F:$AJ,23,0)),"")</f>
        <v/>
      </c>
      <c r="P1184" s="31"/>
      <c r="Q1184" s="31"/>
      <c r="R1184" s="137" t="str">
        <f ca="1">(IFERROR(IF($C1184="","",VLOOKUP(FİLTRE!$C1184,'SKT LİSTESİ'!$F:$AJ,15,0)),""))</f>
        <v/>
      </c>
      <c r="S1184" s="138" t="str">
        <f ca="1">IFERROR(IF($C1184="","",VLOOKUP(FİLTRE!$C1184,'SKT LİSTESİ'!$F:$AJ,16,0)),"")</f>
        <v/>
      </c>
      <c r="AF1184" s="179" t="str">
        <f t="shared" ca="1" si="74"/>
        <v/>
      </c>
      <c r="AG1184" s="179">
        <f t="shared" ca="1" si="75"/>
        <v>0</v>
      </c>
      <c r="AH1184" s="179">
        <f t="shared" ca="1" si="76"/>
        <v>0</v>
      </c>
    </row>
    <row r="1185" spans="2:34" ht="15.75" x14ac:dyDescent="0.25">
      <c r="B1185">
        <f t="shared" ca="1" si="73"/>
        <v>1173</v>
      </c>
      <c r="C1185" t="str">
        <f ca="1">IFERROR(VLOOKUP(B1185,'SKT LİSTESİ'!F:F,1,0),"")</f>
        <v/>
      </c>
      <c r="E1185" s="128" t="str">
        <f ca="1">IFERROR(IF($C1185="","",VLOOKUP(FİLTRE!$C1185,'SKT LİSTESİ'!$F:$S,5,0)),"")</f>
        <v/>
      </c>
      <c r="F1185" s="129" t="str">
        <f ca="1">IFERROR(IF($C1185="","",VLOOKUP(FİLTRE!$C1185,'SKT LİSTESİ'!$F:$S,7,0)),"")</f>
        <v/>
      </c>
      <c r="G1185" s="130" t="str">
        <f ca="1">IFERROR(IF($C1185="","",VLOOKUP(FİLTRE!$C1185,'SKT LİSTESİ'!$F:$S,8,0)),"")</f>
        <v/>
      </c>
      <c r="H1185" s="131" t="str">
        <f ca="1">IF(E1185="","",IF($C1185="","",VLOOKUP(FİLTRE!$C1185,'SKT LİSTESİ'!$F:$S,9,0)))</f>
        <v/>
      </c>
      <c r="I1185" s="132" t="str">
        <f ca="1">IFERROR(IF($C1185="","",VLOOKUP(FİLTRE!$C1185,'SKT LİSTESİ'!$F:$S,10,0)),"")</f>
        <v/>
      </c>
      <c r="J1185" s="133" t="str">
        <f ca="1">IFERROR(IF($C1185="","",VLOOKUP(FİLTRE!$C1185,'SKT LİSTESİ'!$F:$S,11,0)),"")</f>
        <v/>
      </c>
      <c r="K1185" s="134" t="str">
        <f ca="1">IFERROR(IF($C1185="","",VLOOKUP(FİLTRE!$C1185,'SKT LİSTESİ'!$F:$S,12,0)),"")</f>
        <v/>
      </c>
      <c r="L1185" s="134" t="str">
        <f ca="1">IFERROR(IF($C1185="","",VLOOKUP(FİLTRE!$C1185,'SKT LİSTESİ'!$F:$S,13,0)),"")</f>
        <v/>
      </c>
      <c r="M1185" s="135" t="str">
        <f ca="1">IFERROR(IF($C1185="","",VLOOKUP(FİLTRE!$C1185,'SKT LİSTESİ'!$F:$AJ,14,0)),"")</f>
        <v/>
      </c>
      <c r="N1185" s="31" t="str">
        <f ca="1">IFERROR(IF($C1185="","",VLOOKUP(FİLTRE!$C1185,'SKT LİSTESİ'!$F:$AJ,22,0)),"")</f>
        <v/>
      </c>
      <c r="O1185" s="136" t="str">
        <f ca="1">IFERROR(IF($C1185="","",VLOOKUP(FİLTRE!$C1185,'SKT LİSTESİ'!$F:$AJ,23,0)),"")</f>
        <v/>
      </c>
      <c r="P1185" s="31"/>
      <c r="Q1185" s="31"/>
      <c r="R1185" s="137" t="str">
        <f ca="1">(IFERROR(IF($C1185="","",VLOOKUP(FİLTRE!$C1185,'SKT LİSTESİ'!$F:$AJ,15,0)),""))</f>
        <v/>
      </c>
      <c r="S1185" s="138" t="str">
        <f ca="1">IFERROR(IF($C1185="","",VLOOKUP(FİLTRE!$C1185,'SKT LİSTESİ'!$F:$AJ,16,0)),"")</f>
        <v/>
      </c>
      <c r="AF1185" s="179" t="str">
        <f t="shared" ca="1" si="74"/>
        <v/>
      </c>
      <c r="AG1185" s="179">
        <f t="shared" ca="1" si="75"/>
        <v>0</v>
      </c>
      <c r="AH1185" s="179">
        <f t="shared" ca="1" si="76"/>
        <v>0</v>
      </c>
    </row>
    <row r="1186" spans="2:34" ht="15.75" x14ac:dyDescent="0.25">
      <c r="B1186">
        <f t="shared" ca="1" si="73"/>
        <v>1174</v>
      </c>
      <c r="C1186" t="str">
        <f ca="1">IFERROR(VLOOKUP(B1186,'SKT LİSTESİ'!F:F,1,0),"")</f>
        <v/>
      </c>
      <c r="E1186" s="128" t="str">
        <f ca="1">IFERROR(IF($C1186="","",VLOOKUP(FİLTRE!$C1186,'SKT LİSTESİ'!$F:$S,5,0)),"")</f>
        <v/>
      </c>
      <c r="F1186" s="129" t="str">
        <f ca="1">IFERROR(IF($C1186="","",VLOOKUP(FİLTRE!$C1186,'SKT LİSTESİ'!$F:$S,7,0)),"")</f>
        <v/>
      </c>
      <c r="G1186" s="130" t="str">
        <f ca="1">IFERROR(IF($C1186="","",VLOOKUP(FİLTRE!$C1186,'SKT LİSTESİ'!$F:$S,8,0)),"")</f>
        <v/>
      </c>
      <c r="H1186" s="131" t="str">
        <f ca="1">IF(E1186="","",IF($C1186="","",VLOOKUP(FİLTRE!$C1186,'SKT LİSTESİ'!$F:$S,9,0)))</f>
        <v/>
      </c>
      <c r="I1186" s="132" t="str">
        <f ca="1">IFERROR(IF($C1186="","",VLOOKUP(FİLTRE!$C1186,'SKT LİSTESİ'!$F:$S,10,0)),"")</f>
        <v/>
      </c>
      <c r="J1186" s="133" t="str">
        <f ca="1">IFERROR(IF($C1186="","",VLOOKUP(FİLTRE!$C1186,'SKT LİSTESİ'!$F:$S,11,0)),"")</f>
        <v/>
      </c>
      <c r="K1186" s="134" t="str">
        <f ca="1">IFERROR(IF($C1186="","",VLOOKUP(FİLTRE!$C1186,'SKT LİSTESİ'!$F:$S,12,0)),"")</f>
        <v/>
      </c>
      <c r="L1186" s="134" t="str">
        <f ca="1">IFERROR(IF($C1186="","",VLOOKUP(FİLTRE!$C1186,'SKT LİSTESİ'!$F:$S,13,0)),"")</f>
        <v/>
      </c>
      <c r="M1186" s="135" t="str">
        <f ca="1">IFERROR(IF($C1186="","",VLOOKUP(FİLTRE!$C1186,'SKT LİSTESİ'!$F:$AJ,14,0)),"")</f>
        <v/>
      </c>
      <c r="N1186" s="31" t="str">
        <f ca="1">IFERROR(IF($C1186="","",VLOOKUP(FİLTRE!$C1186,'SKT LİSTESİ'!$F:$AJ,22,0)),"")</f>
        <v/>
      </c>
      <c r="O1186" s="136" t="str">
        <f ca="1">IFERROR(IF($C1186="","",VLOOKUP(FİLTRE!$C1186,'SKT LİSTESİ'!$F:$AJ,23,0)),"")</f>
        <v/>
      </c>
      <c r="P1186" s="31"/>
      <c r="Q1186" s="31"/>
      <c r="R1186" s="137" t="str">
        <f ca="1">(IFERROR(IF($C1186="","",VLOOKUP(FİLTRE!$C1186,'SKT LİSTESİ'!$F:$AJ,15,0)),""))</f>
        <v/>
      </c>
      <c r="S1186" s="138" t="str">
        <f ca="1">IFERROR(IF($C1186="","",VLOOKUP(FİLTRE!$C1186,'SKT LİSTESİ'!$F:$AJ,16,0)),"")</f>
        <v/>
      </c>
      <c r="AF1186" s="179" t="str">
        <f t="shared" ca="1" si="74"/>
        <v/>
      </c>
      <c r="AG1186" s="179">
        <f t="shared" ca="1" si="75"/>
        <v>0</v>
      </c>
      <c r="AH1186" s="179">
        <f t="shared" ca="1" si="76"/>
        <v>0</v>
      </c>
    </row>
    <row r="1187" spans="2:34" ht="15.75" x14ac:dyDescent="0.25">
      <c r="B1187">
        <f t="shared" ca="1" si="73"/>
        <v>1175</v>
      </c>
      <c r="C1187" t="str">
        <f ca="1">IFERROR(VLOOKUP(B1187,'SKT LİSTESİ'!F:F,1,0),"")</f>
        <v/>
      </c>
      <c r="E1187" s="128" t="str">
        <f ca="1">IFERROR(IF($C1187="","",VLOOKUP(FİLTRE!$C1187,'SKT LİSTESİ'!$F:$S,5,0)),"")</f>
        <v/>
      </c>
      <c r="F1187" s="129" t="str">
        <f ca="1">IFERROR(IF($C1187="","",VLOOKUP(FİLTRE!$C1187,'SKT LİSTESİ'!$F:$S,7,0)),"")</f>
        <v/>
      </c>
      <c r="G1187" s="130" t="str">
        <f ca="1">IFERROR(IF($C1187="","",VLOOKUP(FİLTRE!$C1187,'SKT LİSTESİ'!$F:$S,8,0)),"")</f>
        <v/>
      </c>
      <c r="H1187" s="131" t="str">
        <f ca="1">IF(E1187="","",IF($C1187="","",VLOOKUP(FİLTRE!$C1187,'SKT LİSTESİ'!$F:$S,9,0)))</f>
        <v/>
      </c>
      <c r="I1187" s="132" t="str">
        <f ca="1">IFERROR(IF($C1187="","",VLOOKUP(FİLTRE!$C1187,'SKT LİSTESİ'!$F:$S,10,0)),"")</f>
        <v/>
      </c>
      <c r="J1187" s="133" t="str">
        <f ca="1">IFERROR(IF($C1187="","",VLOOKUP(FİLTRE!$C1187,'SKT LİSTESİ'!$F:$S,11,0)),"")</f>
        <v/>
      </c>
      <c r="K1187" s="134" t="str">
        <f ca="1">IFERROR(IF($C1187="","",VLOOKUP(FİLTRE!$C1187,'SKT LİSTESİ'!$F:$S,12,0)),"")</f>
        <v/>
      </c>
      <c r="L1187" s="134" t="str">
        <f ca="1">IFERROR(IF($C1187="","",VLOOKUP(FİLTRE!$C1187,'SKT LİSTESİ'!$F:$S,13,0)),"")</f>
        <v/>
      </c>
      <c r="M1187" s="135" t="str">
        <f ca="1">IFERROR(IF($C1187="","",VLOOKUP(FİLTRE!$C1187,'SKT LİSTESİ'!$F:$AJ,14,0)),"")</f>
        <v/>
      </c>
      <c r="N1187" s="31" t="str">
        <f ca="1">IFERROR(IF($C1187="","",VLOOKUP(FİLTRE!$C1187,'SKT LİSTESİ'!$F:$AJ,22,0)),"")</f>
        <v/>
      </c>
      <c r="O1187" s="136" t="str">
        <f ca="1">IFERROR(IF($C1187="","",VLOOKUP(FİLTRE!$C1187,'SKT LİSTESİ'!$F:$AJ,23,0)),"")</f>
        <v/>
      </c>
      <c r="P1187" s="31"/>
      <c r="Q1187" s="31"/>
      <c r="R1187" s="137" t="str">
        <f ca="1">(IFERROR(IF($C1187="","",VLOOKUP(FİLTRE!$C1187,'SKT LİSTESİ'!$F:$AJ,15,0)),""))</f>
        <v/>
      </c>
      <c r="S1187" s="138" t="str">
        <f ca="1">IFERROR(IF($C1187="","",VLOOKUP(FİLTRE!$C1187,'SKT LİSTESİ'!$F:$AJ,16,0)),"")</f>
        <v/>
      </c>
      <c r="AF1187" s="179" t="str">
        <f t="shared" ca="1" si="74"/>
        <v/>
      </c>
      <c r="AG1187" s="179">
        <f t="shared" ca="1" si="75"/>
        <v>0</v>
      </c>
      <c r="AH1187" s="179">
        <f t="shared" ca="1" si="76"/>
        <v>0</v>
      </c>
    </row>
    <row r="1188" spans="2:34" ht="15.75" x14ac:dyDescent="0.25">
      <c r="B1188">
        <f t="shared" ca="1" si="73"/>
        <v>1176</v>
      </c>
      <c r="C1188" t="str">
        <f ca="1">IFERROR(VLOOKUP(B1188,'SKT LİSTESİ'!F:F,1,0),"")</f>
        <v/>
      </c>
      <c r="E1188" s="128" t="str">
        <f ca="1">IFERROR(IF($C1188="","",VLOOKUP(FİLTRE!$C1188,'SKT LİSTESİ'!$F:$S,5,0)),"")</f>
        <v/>
      </c>
      <c r="F1188" s="129" t="str">
        <f ca="1">IFERROR(IF($C1188="","",VLOOKUP(FİLTRE!$C1188,'SKT LİSTESİ'!$F:$S,7,0)),"")</f>
        <v/>
      </c>
      <c r="G1188" s="130" t="str">
        <f ca="1">IFERROR(IF($C1188="","",VLOOKUP(FİLTRE!$C1188,'SKT LİSTESİ'!$F:$S,8,0)),"")</f>
        <v/>
      </c>
      <c r="H1188" s="131" t="str">
        <f ca="1">IF(E1188="","",IF($C1188="","",VLOOKUP(FİLTRE!$C1188,'SKT LİSTESİ'!$F:$S,9,0)))</f>
        <v/>
      </c>
      <c r="I1188" s="132" t="str">
        <f ca="1">IFERROR(IF($C1188="","",VLOOKUP(FİLTRE!$C1188,'SKT LİSTESİ'!$F:$S,10,0)),"")</f>
        <v/>
      </c>
      <c r="J1188" s="133" t="str">
        <f ca="1">IFERROR(IF($C1188="","",VLOOKUP(FİLTRE!$C1188,'SKT LİSTESİ'!$F:$S,11,0)),"")</f>
        <v/>
      </c>
      <c r="K1188" s="134" t="str">
        <f ca="1">IFERROR(IF($C1188="","",VLOOKUP(FİLTRE!$C1188,'SKT LİSTESİ'!$F:$S,12,0)),"")</f>
        <v/>
      </c>
      <c r="L1188" s="134" t="str">
        <f ca="1">IFERROR(IF($C1188="","",VLOOKUP(FİLTRE!$C1188,'SKT LİSTESİ'!$F:$S,13,0)),"")</f>
        <v/>
      </c>
      <c r="M1188" s="135" t="str">
        <f ca="1">IFERROR(IF($C1188="","",VLOOKUP(FİLTRE!$C1188,'SKT LİSTESİ'!$F:$AJ,14,0)),"")</f>
        <v/>
      </c>
      <c r="N1188" s="31" t="str">
        <f ca="1">IFERROR(IF($C1188="","",VLOOKUP(FİLTRE!$C1188,'SKT LİSTESİ'!$F:$AJ,22,0)),"")</f>
        <v/>
      </c>
      <c r="O1188" s="136" t="str">
        <f ca="1">IFERROR(IF($C1188="","",VLOOKUP(FİLTRE!$C1188,'SKT LİSTESİ'!$F:$AJ,23,0)),"")</f>
        <v/>
      </c>
      <c r="P1188" s="31"/>
      <c r="Q1188" s="31"/>
      <c r="R1188" s="137" t="str">
        <f ca="1">(IFERROR(IF($C1188="","",VLOOKUP(FİLTRE!$C1188,'SKT LİSTESİ'!$F:$AJ,15,0)),""))</f>
        <v/>
      </c>
      <c r="S1188" s="138" t="str">
        <f ca="1">IFERROR(IF($C1188="","",VLOOKUP(FİLTRE!$C1188,'SKT LİSTESİ'!$F:$AJ,16,0)),"")</f>
        <v/>
      </c>
      <c r="AF1188" s="179" t="str">
        <f t="shared" ca="1" si="74"/>
        <v/>
      </c>
      <c r="AG1188" s="179">
        <f t="shared" ca="1" si="75"/>
        <v>0</v>
      </c>
      <c r="AH1188" s="179">
        <f t="shared" ca="1" si="76"/>
        <v>0</v>
      </c>
    </row>
    <row r="1189" spans="2:34" ht="15.75" x14ac:dyDescent="0.25">
      <c r="B1189">
        <f t="shared" ca="1" si="73"/>
        <v>1177</v>
      </c>
      <c r="C1189" t="str">
        <f ca="1">IFERROR(VLOOKUP(B1189,'SKT LİSTESİ'!F:F,1,0),"")</f>
        <v/>
      </c>
      <c r="E1189" s="128" t="str">
        <f ca="1">IFERROR(IF($C1189="","",VLOOKUP(FİLTRE!$C1189,'SKT LİSTESİ'!$F:$S,5,0)),"")</f>
        <v/>
      </c>
      <c r="F1189" s="129" t="str">
        <f ca="1">IFERROR(IF($C1189="","",VLOOKUP(FİLTRE!$C1189,'SKT LİSTESİ'!$F:$S,7,0)),"")</f>
        <v/>
      </c>
      <c r="G1189" s="130" t="str">
        <f ca="1">IFERROR(IF($C1189="","",VLOOKUP(FİLTRE!$C1189,'SKT LİSTESİ'!$F:$S,8,0)),"")</f>
        <v/>
      </c>
      <c r="H1189" s="131" t="str">
        <f ca="1">IF(E1189="","",IF($C1189="","",VLOOKUP(FİLTRE!$C1189,'SKT LİSTESİ'!$F:$S,9,0)))</f>
        <v/>
      </c>
      <c r="I1189" s="132" t="str">
        <f ca="1">IFERROR(IF($C1189="","",VLOOKUP(FİLTRE!$C1189,'SKT LİSTESİ'!$F:$S,10,0)),"")</f>
        <v/>
      </c>
      <c r="J1189" s="133" t="str">
        <f ca="1">IFERROR(IF($C1189="","",VLOOKUP(FİLTRE!$C1189,'SKT LİSTESİ'!$F:$S,11,0)),"")</f>
        <v/>
      </c>
      <c r="K1189" s="134" t="str">
        <f ca="1">IFERROR(IF($C1189="","",VLOOKUP(FİLTRE!$C1189,'SKT LİSTESİ'!$F:$S,12,0)),"")</f>
        <v/>
      </c>
      <c r="L1189" s="134" t="str">
        <f ca="1">IFERROR(IF($C1189="","",VLOOKUP(FİLTRE!$C1189,'SKT LİSTESİ'!$F:$S,13,0)),"")</f>
        <v/>
      </c>
      <c r="M1189" s="135" t="str">
        <f ca="1">IFERROR(IF($C1189="","",VLOOKUP(FİLTRE!$C1189,'SKT LİSTESİ'!$F:$AJ,14,0)),"")</f>
        <v/>
      </c>
      <c r="N1189" s="31" t="str">
        <f ca="1">IFERROR(IF($C1189="","",VLOOKUP(FİLTRE!$C1189,'SKT LİSTESİ'!$F:$AJ,22,0)),"")</f>
        <v/>
      </c>
      <c r="O1189" s="136" t="str">
        <f ca="1">IFERROR(IF($C1189="","",VLOOKUP(FİLTRE!$C1189,'SKT LİSTESİ'!$F:$AJ,23,0)),"")</f>
        <v/>
      </c>
      <c r="P1189" s="31"/>
      <c r="Q1189" s="31"/>
      <c r="R1189" s="137" t="str">
        <f ca="1">(IFERROR(IF($C1189="","",VLOOKUP(FİLTRE!$C1189,'SKT LİSTESİ'!$F:$AJ,15,0)),""))</f>
        <v/>
      </c>
      <c r="S1189" s="138" t="str">
        <f ca="1">IFERROR(IF($C1189="","",VLOOKUP(FİLTRE!$C1189,'SKT LİSTESİ'!$F:$AJ,16,0)),"")</f>
        <v/>
      </c>
      <c r="AF1189" s="179" t="str">
        <f t="shared" ca="1" si="74"/>
        <v/>
      </c>
      <c r="AG1189" s="179">
        <f t="shared" ca="1" si="75"/>
        <v>0</v>
      </c>
      <c r="AH1189" s="179">
        <f t="shared" ca="1" si="76"/>
        <v>0</v>
      </c>
    </row>
    <row r="1190" spans="2:34" ht="15.75" x14ac:dyDescent="0.25">
      <c r="B1190">
        <f t="shared" ca="1" si="73"/>
        <v>1178</v>
      </c>
      <c r="C1190" t="str">
        <f ca="1">IFERROR(VLOOKUP(B1190,'SKT LİSTESİ'!F:F,1,0),"")</f>
        <v/>
      </c>
      <c r="E1190" s="128" t="str">
        <f ca="1">IFERROR(IF($C1190="","",VLOOKUP(FİLTRE!$C1190,'SKT LİSTESİ'!$F:$S,5,0)),"")</f>
        <v/>
      </c>
      <c r="F1190" s="129" t="str">
        <f ca="1">IFERROR(IF($C1190="","",VLOOKUP(FİLTRE!$C1190,'SKT LİSTESİ'!$F:$S,7,0)),"")</f>
        <v/>
      </c>
      <c r="G1190" s="130" t="str">
        <f ca="1">IFERROR(IF($C1190="","",VLOOKUP(FİLTRE!$C1190,'SKT LİSTESİ'!$F:$S,8,0)),"")</f>
        <v/>
      </c>
      <c r="H1190" s="131" t="str">
        <f ca="1">IF(E1190="","",IF($C1190="","",VLOOKUP(FİLTRE!$C1190,'SKT LİSTESİ'!$F:$S,9,0)))</f>
        <v/>
      </c>
      <c r="I1190" s="132" t="str">
        <f ca="1">IFERROR(IF($C1190="","",VLOOKUP(FİLTRE!$C1190,'SKT LİSTESİ'!$F:$S,10,0)),"")</f>
        <v/>
      </c>
      <c r="J1190" s="133" t="str">
        <f ca="1">IFERROR(IF($C1190="","",VLOOKUP(FİLTRE!$C1190,'SKT LİSTESİ'!$F:$S,11,0)),"")</f>
        <v/>
      </c>
      <c r="K1190" s="134" t="str">
        <f ca="1">IFERROR(IF($C1190="","",VLOOKUP(FİLTRE!$C1190,'SKT LİSTESİ'!$F:$S,12,0)),"")</f>
        <v/>
      </c>
      <c r="L1190" s="134" t="str">
        <f ca="1">IFERROR(IF($C1190="","",VLOOKUP(FİLTRE!$C1190,'SKT LİSTESİ'!$F:$S,13,0)),"")</f>
        <v/>
      </c>
      <c r="M1190" s="135" t="str">
        <f ca="1">IFERROR(IF($C1190="","",VLOOKUP(FİLTRE!$C1190,'SKT LİSTESİ'!$F:$AJ,14,0)),"")</f>
        <v/>
      </c>
      <c r="N1190" s="31" t="str">
        <f ca="1">IFERROR(IF($C1190="","",VLOOKUP(FİLTRE!$C1190,'SKT LİSTESİ'!$F:$AJ,22,0)),"")</f>
        <v/>
      </c>
      <c r="O1190" s="136" t="str">
        <f ca="1">IFERROR(IF($C1190="","",VLOOKUP(FİLTRE!$C1190,'SKT LİSTESİ'!$F:$AJ,23,0)),"")</f>
        <v/>
      </c>
      <c r="P1190" s="31"/>
      <c r="Q1190" s="31"/>
      <c r="R1190" s="137" t="str">
        <f ca="1">(IFERROR(IF($C1190="","",VLOOKUP(FİLTRE!$C1190,'SKT LİSTESİ'!$F:$AJ,15,0)),""))</f>
        <v/>
      </c>
      <c r="S1190" s="138" t="str">
        <f ca="1">IFERROR(IF($C1190="","",VLOOKUP(FİLTRE!$C1190,'SKT LİSTESİ'!$F:$AJ,16,0)),"")</f>
        <v/>
      </c>
      <c r="AF1190" s="179" t="str">
        <f t="shared" ca="1" si="74"/>
        <v/>
      </c>
      <c r="AG1190" s="179">
        <f t="shared" ca="1" si="75"/>
        <v>0</v>
      </c>
      <c r="AH1190" s="179">
        <f t="shared" ca="1" si="76"/>
        <v>0</v>
      </c>
    </row>
    <row r="1191" spans="2:34" ht="15.75" x14ac:dyDescent="0.25">
      <c r="B1191">
        <f t="shared" ca="1" si="73"/>
        <v>1179</v>
      </c>
      <c r="C1191" t="str">
        <f ca="1">IFERROR(VLOOKUP(B1191,'SKT LİSTESİ'!F:F,1,0),"")</f>
        <v/>
      </c>
      <c r="E1191" s="128" t="str">
        <f ca="1">IFERROR(IF($C1191="","",VLOOKUP(FİLTRE!$C1191,'SKT LİSTESİ'!$F:$S,5,0)),"")</f>
        <v/>
      </c>
      <c r="F1191" s="129" t="str">
        <f ca="1">IFERROR(IF($C1191="","",VLOOKUP(FİLTRE!$C1191,'SKT LİSTESİ'!$F:$S,7,0)),"")</f>
        <v/>
      </c>
      <c r="G1191" s="130" t="str">
        <f ca="1">IFERROR(IF($C1191="","",VLOOKUP(FİLTRE!$C1191,'SKT LİSTESİ'!$F:$S,8,0)),"")</f>
        <v/>
      </c>
      <c r="H1191" s="131" t="str">
        <f ca="1">IF(E1191="","",IF($C1191="","",VLOOKUP(FİLTRE!$C1191,'SKT LİSTESİ'!$F:$S,9,0)))</f>
        <v/>
      </c>
      <c r="I1191" s="132" t="str">
        <f ca="1">IFERROR(IF($C1191="","",VLOOKUP(FİLTRE!$C1191,'SKT LİSTESİ'!$F:$S,10,0)),"")</f>
        <v/>
      </c>
      <c r="J1191" s="133" t="str">
        <f ca="1">IFERROR(IF($C1191="","",VLOOKUP(FİLTRE!$C1191,'SKT LİSTESİ'!$F:$S,11,0)),"")</f>
        <v/>
      </c>
      <c r="K1191" s="134" t="str">
        <f ca="1">IFERROR(IF($C1191="","",VLOOKUP(FİLTRE!$C1191,'SKT LİSTESİ'!$F:$S,12,0)),"")</f>
        <v/>
      </c>
      <c r="L1191" s="134" t="str">
        <f ca="1">IFERROR(IF($C1191="","",VLOOKUP(FİLTRE!$C1191,'SKT LİSTESİ'!$F:$S,13,0)),"")</f>
        <v/>
      </c>
      <c r="M1191" s="135" t="str">
        <f ca="1">IFERROR(IF($C1191="","",VLOOKUP(FİLTRE!$C1191,'SKT LİSTESİ'!$F:$AJ,14,0)),"")</f>
        <v/>
      </c>
      <c r="N1191" s="31" t="str">
        <f ca="1">IFERROR(IF($C1191="","",VLOOKUP(FİLTRE!$C1191,'SKT LİSTESİ'!$F:$AJ,22,0)),"")</f>
        <v/>
      </c>
      <c r="O1191" s="136" t="str">
        <f ca="1">IFERROR(IF($C1191="","",VLOOKUP(FİLTRE!$C1191,'SKT LİSTESİ'!$F:$AJ,23,0)),"")</f>
        <v/>
      </c>
      <c r="P1191" s="31"/>
      <c r="Q1191" s="31"/>
      <c r="R1191" s="137" t="str">
        <f ca="1">(IFERROR(IF($C1191="","",VLOOKUP(FİLTRE!$C1191,'SKT LİSTESİ'!$F:$AJ,15,0)),""))</f>
        <v/>
      </c>
      <c r="S1191" s="138" t="str">
        <f ca="1">IFERROR(IF($C1191="","",VLOOKUP(FİLTRE!$C1191,'SKT LİSTESİ'!$F:$AJ,16,0)),"")</f>
        <v/>
      </c>
      <c r="AF1191" s="179" t="str">
        <f t="shared" ca="1" si="74"/>
        <v/>
      </c>
      <c r="AG1191" s="179">
        <f t="shared" ca="1" si="75"/>
        <v>0</v>
      </c>
      <c r="AH1191" s="179">
        <f t="shared" ca="1" si="76"/>
        <v>0</v>
      </c>
    </row>
    <row r="1192" spans="2:34" ht="15.75" x14ac:dyDescent="0.25">
      <c r="B1192">
        <f t="shared" ca="1" si="73"/>
        <v>1180</v>
      </c>
      <c r="C1192" t="str">
        <f ca="1">IFERROR(VLOOKUP(B1192,'SKT LİSTESİ'!F:F,1,0),"")</f>
        <v/>
      </c>
      <c r="E1192" s="128" t="str">
        <f ca="1">IFERROR(IF($C1192="","",VLOOKUP(FİLTRE!$C1192,'SKT LİSTESİ'!$F:$S,5,0)),"")</f>
        <v/>
      </c>
      <c r="F1192" s="129" t="str">
        <f ca="1">IFERROR(IF($C1192="","",VLOOKUP(FİLTRE!$C1192,'SKT LİSTESİ'!$F:$S,7,0)),"")</f>
        <v/>
      </c>
      <c r="G1192" s="130" t="str">
        <f ca="1">IFERROR(IF($C1192="","",VLOOKUP(FİLTRE!$C1192,'SKT LİSTESİ'!$F:$S,8,0)),"")</f>
        <v/>
      </c>
      <c r="H1192" s="131" t="str">
        <f ca="1">IF(E1192="","",IF($C1192="","",VLOOKUP(FİLTRE!$C1192,'SKT LİSTESİ'!$F:$S,9,0)))</f>
        <v/>
      </c>
      <c r="I1192" s="132" t="str">
        <f ca="1">IFERROR(IF($C1192="","",VLOOKUP(FİLTRE!$C1192,'SKT LİSTESİ'!$F:$S,10,0)),"")</f>
        <v/>
      </c>
      <c r="J1192" s="133" t="str">
        <f ca="1">IFERROR(IF($C1192="","",VLOOKUP(FİLTRE!$C1192,'SKT LİSTESİ'!$F:$S,11,0)),"")</f>
        <v/>
      </c>
      <c r="K1192" s="134" t="str">
        <f ca="1">IFERROR(IF($C1192="","",VLOOKUP(FİLTRE!$C1192,'SKT LİSTESİ'!$F:$S,12,0)),"")</f>
        <v/>
      </c>
      <c r="L1192" s="134" t="str">
        <f ca="1">IFERROR(IF($C1192="","",VLOOKUP(FİLTRE!$C1192,'SKT LİSTESİ'!$F:$S,13,0)),"")</f>
        <v/>
      </c>
      <c r="M1192" s="135" t="str">
        <f ca="1">IFERROR(IF($C1192="","",VLOOKUP(FİLTRE!$C1192,'SKT LİSTESİ'!$F:$AJ,14,0)),"")</f>
        <v/>
      </c>
      <c r="N1192" s="31" t="str">
        <f ca="1">IFERROR(IF($C1192="","",VLOOKUP(FİLTRE!$C1192,'SKT LİSTESİ'!$F:$AJ,22,0)),"")</f>
        <v/>
      </c>
      <c r="O1192" s="136" t="str">
        <f ca="1">IFERROR(IF($C1192="","",VLOOKUP(FİLTRE!$C1192,'SKT LİSTESİ'!$F:$AJ,23,0)),"")</f>
        <v/>
      </c>
      <c r="P1192" s="31"/>
      <c r="Q1192" s="31"/>
      <c r="R1192" s="137" t="str">
        <f ca="1">(IFERROR(IF($C1192="","",VLOOKUP(FİLTRE!$C1192,'SKT LİSTESİ'!$F:$AJ,15,0)),""))</f>
        <v/>
      </c>
      <c r="S1192" s="138" t="str">
        <f ca="1">IFERROR(IF($C1192="","",VLOOKUP(FİLTRE!$C1192,'SKT LİSTESİ'!$F:$AJ,16,0)),"")</f>
        <v/>
      </c>
      <c r="AF1192" s="179" t="str">
        <f t="shared" ca="1" si="74"/>
        <v/>
      </c>
      <c r="AG1192" s="179">
        <f t="shared" ca="1" si="75"/>
        <v>0</v>
      </c>
      <c r="AH1192" s="179">
        <f t="shared" ca="1" si="76"/>
        <v>0</v>
      </c>
    </row>
    <row r="1193" spans="2:34" ht="15.75" x14ac:dyDescent="0.25">
      <c r="B1193">
        <f t="shared" ca="1" si="73"/>
        <v>1181</v>
      </c>
      <c r="C1193" t="str">
        <f ca="1">IFERROR(VLOOKUP(B1193,'SKT LİSTESİ'!F:F,1,0),"")</f>
        <v/>
      </c>
      <c r="E1193" s="128" t="str">
        <f ca="1">IFERROR(IF($C1193="","",VLOOKUP(FİLTRE!$C1193,'SKT LİSTESİ'!$F:$S,5,0)),"")</f>
        <v/>
      </c>
      <c r="F1193" s="129" t="str">
        <f ca="1">IFERROR(IF($C1193="","",VLOOKUP(FİLTRE!$C1193,'SKT LİSTESİ'!$F:$S,7,0)),"")</f>
        <v/>
      </c>
      <c r="G1193" s="130" t="str">
        <f ca="1">IFERROR(IF($C1193="","",VLOOKUP(FİLTRE!$C1193,'SKT LİSTESİ'!$F:$S,8,0)),"")</f>
        <v/>
      </c>
      <c r="H1193" s="131" t="str">
        <f ca="1">IF(E1193="","",IF($C1193="","",VLOOKUP(FİLTRE!$C1193,'SKT LİSTESİ'!$F:$S,9,0)))</f>
        <v/>
      </c>
      <c r="I1193" s="132" t="str">
        <f ca="1">IFERROR(IF($C1193="","",VLOOKUP(FİLTRE!$C1193,'SKT LİSTESİ'!$F:$S,10,0)),"")</f>
        <v/>
      </c>
      <c r="J1193" s="133" t="str">
        <f ca="1">IFERROR(IF($C1193="","",VLOOKUP(FİLTRE!$C1193,'SKT LİSTESİ'!$F:$S,11,0)),"")</f>
        <v/>
      </c>
      <c r="K1193" s="134" t="str">
        <f ca="1">IFERROR(IF($C1193="","",VLOOKUP(FİLTRE!$C1193,'SKT LİSTESİ'!$F:$S,12,0)),"")</f>
        <v/>
      </c>
      <c r="L1193" s="134" t="str">
        <f ca="1">IFERROR(IF($C1193="","",VLOOKUP(FİLTRE!$C1193,'SKT LİSTESİ'!$F:$S,13,0)),"")</f>
        <v/>
      </c>
      <c r="M1193" s="135" t="str">
        <f ca="1">IFERROR(IF($C1193="","",VLOOKUP(FİLTRE!$C1193,'SKT LİSTESİ'!$F:$AJ,14,0)),"")</f>
        <v/>
      </c>
      <c r="N1193" s="31" t="str">
        <f ca="1">IFERROR(IF($C1193="","",VLOOKUP(FİLTRE!$C1193,'SKT LİSTESİ'!$F:$AJ,22,0)),"")</f>
        <v/>
      </c>
      <c r="O1193" s="136" t="str">
        <f ca="1">IFERROR(IF($C1193="","",VLOOKUP(FİLTRE!$C1193,'SKT LİSTESİ'!$F:$AJ,23,0)),"")</f>
        <v/>
      </c>
      <c r="P1193" s="31"/>
      <c r="Q1193" s="31"/>
      <c r="R1193" s="137" t="str">
        <f ca="1">(IFERROR(IF($C1193="","",VLOOKUP(FİLTRE!$C1193,'SKT LİSTESİ'!$F:$AJ,15,0)),""))</f>
        <v/>
      </c>
      <c r="S1193" s="138" t="str">
        <f ca="1">IFERROR(IF($C1193="","",VLOOKUP(FİLTRE!$C1193,'SKT LİSTESİ'!$F:$AJ,16,0)),"")</f>
        <v/>
      </c>
      <c r="AF1193" s="179" t="str">
        <f t="shared" ca="1" si="74"/>
        <v/>
      </c>
      <c r="AG1193" s="179">
        <f t="shared" ca="1" si="75"/>
        <v>0</v>
      </c>
      <c r="AH1193" s="179">
        <f t="shared" ca="1" si="76"/>
        <v>0</v>
      </c>
    </row>
    <row r="1194" spans="2:34" ht="15.75" x14ac:dyDescent="0.25">
      <c r="B1194">
        <f t="shared" ca="1" si="73"/>
        <v>1182</v>
      </c>
      <c r="C1194" t="str">
        <f ca="1">IFERROR(VLOOKUP(B1194,'SKT LİSTESİ'!F:F,1,0),"")</f>
        <v/>
      </c>
      <c r="E1194" s="128" t="str">
        <f ca="1">IFERROR(IF($C1194="","",VLOOKUP(FİLTRE!$C1194,'SKT LİSTESİ'!$F:$S,5,0)),"")</f>
        <v/>
      </c>
      <c r="F1194" s="129" t="str">
        <f ca="1">IFERROR(IF($C1194="","",VLOOKUP(FİLTRE!$C1194,'SKT LİSTESİ'!$F:$S,7,0)),"")</f>
        <v/>
      </c>
      <c r="G1194" s="130" t="str">
        <f ca="1">IFERROR(IF($C1194="","",VLOOKUP(FİLTRE!$C1194,'SKT LİSTESİ'!$F:$S,8,0)),"")</f>
        <v/>
      </c>
      <c r="H1194" s="131" t="str">
        <f ca="1">IF(E1194="","",IF($C1194="","",VLOOKUP(FİLTRE!$C1194,'SKT LİSTESİ'!$F:$S,9,0)))</f>
        <v/>
      </c>
      <c r="I1194" s="132" t="str">
        <f ca="1">IFERROR(IF($C1194="","",VLOOKUP(FİLTRE!$C1194,'SKT LİSTESİ'!$F:$S,10,0)),"")</f>
        <v/>
      </c>
      <c r="J1194" s="133" t="str">
        <f ca="1">IFERROR(IF($C1194="","",VLOOKUP(FİLTRE!$C1194,'SKT LİSTESİ'!$F:$S,11,0)),"")</f>
        <v/>
      </c>
      <c r="K1194" s="134" t="str">
        <f ca="1">IFERROR(IF($C1194="","",VLOOKUP(FİLTRE!$C1194,'SKT LİSTESİ'!$F:$S,12,0)),"")</f>
        <v/>
      </c>
      <c r="L1194" s="134" t="str">
        <f ca="1">IFERROR(IF($C1194="","",VLOOKUP(FİLTRE!$C1194,'SKT LİSTESİ'!$F:$S,13,0)),"")</f>
        <v/>
      </c>
      <c r="M1194" s="135" t="str">
        <f ca="1">IFERROR(IF($C1194="","",VLOOKUP(FİLTRE!$C1194,'SKT LİSTESİ'!$F:$AJ,14,0)),"")</f>
        <v/>
      </c>
      <c r="N1194" s="31" t="str">
        <f ca="1">IFERROR(IF($C1194="","",VLOOKUP(FİLTRE!$C1194,'SKT LİSTESİ'!$F:$AJ,22,0)),"")</f>
        <v/>
      </c>
      <c r="O1194" s="136" t="str">
        <f ca="1">IFERROR(IF($C1194="","",VLOOKUP(FİLTRE!$C1194,'SKT LİSTESİ'!$F:$AJ,23,0)),"")</f>
        <v/>
      </c>
      <c r="P1194" s="31"/>
      <c r="Q1194" s="31"/>
      <c r="R1194" s="137" t="str">
        <f ca="1">(IFERROR(IF($C1194="","",VLOOKUP(FİLTRE!$C1194,'SKT LİSTESİ'!$F:$AJ,15,0)),""))</f>
        <v/>
      </c>
      <c r="S1194" s="138" t="str">
        <f ca="1">IFERROR(IF($C1194="","",VLOOKUP(FİLTRE!$C1194,'SKT LİSTESİ'!$F:$AJ,16,0)),"")</f>
        <v/>
      </c>
      <c r="AF1194" s="179" t="str">
        <f t="shared" ca="1" si="74"/>
        <v/>
      </c>
      <c r="AG1194" s="179">
        <f t="shared" ca="1" si="75"/>
        <v>0</v>
      </c>
      <c r="AH1194" s="179">
        <f t="shared" ca="1" si="76"/>
        <v>0</v>
      </c>
    </row>
    <row r="1195" spans="2:34" ht="15.75" x14ac:dyDescent="0.25">
      <c r="B1195">
        <f t="shared" ca="1" si="73"/>
        <v>1183</v>
      </c>
      <c r="C1195" t="str">
        <f ca="1">IFERROR(VLOOKUP(B1195,'SKT LİSTESİ'!F:F,1,0),"")</f>
        <v/>
      </c>
      <c r="E1195" s="128" t="str">
        <f ca="1">IFERROR(IF($C1195="","",VLOOKUP(FİLTRE!$C1195,'SKT LİSTESİ'!$F:$S,5,0)),"")</f>
        <v/>
      </c>
      <c r="F1195" s="129" t="str">
        <f ca="1">IFERROR(IF($C1195="","",VLOOKUP(FİLTRE!$C1195,'SKT LİSTESİ'!$F:$S,7,0)),"")</f>
        <v/>
      </c>
      <c r="G1195" s="130" t="str">
        <f ca="1">IFERROR(IF($C1195="","",VLOOKUP(FİLTRE!$C1195,'SKT LİSTESİ'!$F:$S,8,0)),"")</f>
        <v/>
      </c>
      <c r="H1195" s="131" t="str">
        <f ca="1">IF(E1195="","",IF($C1195="","",VLOOKUP(FİLTRE!$C1195,'SKT LİSTESİ'!$F:$S,9,0)))</f>
        <v/>
      </c>
      <c r="I1195" s="132" t="str">
        <f ca="1">IFERROR(IF($C1195="","",VLOOKUP(FİLTRE!$C1195,'SKT LİSTESİ'!$F:$S,10,0)),"")</f>
        <v/>
      </c>
      <c r="J1195" s="133" t="str">
        <f ca="1">IFERROR(IF($C1195="","",VLOOKUP(FİLTRE!$C1195,'SKT LİSTESİ'!$F:$S,11,0)),"")</f>
        <v/>
      </c>
      <c r="K1195" s="134" t="str">
        <f ca="1">IFERROR(IF($C1195="","",VLOOKUP(FİLTRE!$C1195,'SKT LİSTESİ'!$F:$S,12,0)),"")</f>
        <v/>
      </c>
      <c r="L1195" s="134" t="str">
        <f ca="1">IFERROR(IF($C1195="","",VLOOKUP(FİLTRE!$C1195,'SKT LİSTESİ'!$F:$S,13,0)),"")</f>
        <v/>
      </c>
      <c r="M1195" s="135" t="str">
        <f ca="1">IFERROR(IF($C1195="","",VLOOKUP(FİLTRE!$C1195,'SKT LİSTESİ'!$F:$AJ,14,0)),"")</f>
        <v/>
      </c>
      <c r="N1195" s="31" t="str">
        <f ca="1">IFERROR(IF($C1195="","",VLOOKUP(FİLTRE!$C1195,'SKT LİSTESİ'!$F:$AJ,22,0)),"")</f>
        <v/>
      </c>
      <c r="O1195" s="136" t="str">
        <f ca="1">IFERROR(IF($C1195="","",VLOOKUP(FİLTRE!$C1195,'SKT LİSTESİ'!$F:$AJ,23,0)),"")</f>
        <v/>
      </c>
      <c r="P1195" s="31"/>
      <c r="Q1195" s="31"/>
      <c r="R1195" s="137" t="str">
        <f ca="1">(IFERROR(IF($C1195="","",VLOOKUP(FİLTRE!$C1195,'SKT LİSTESİ'!$F:$AJ,15,0)),""))</f>
        <v/>
      </c>
      <c r="S1195" s="138" t="str">
        <f ca="1">IFERROR(IF($C1195="","",VLOOKUP(FİLTRE!$C1195,'SKT LİSTESİ'!$F:$AJ,16,0)),"")</f>
        <v/>
      </c>
      <c r="AF1195" s="179" t="str">
        <f t="shared" ca="1" si="74"/>
        <v/>
      </c>
      <c r="AG1195" s="179">
        <f t="shared" ca="1" si="75"/>
        <v>0</v>
      </c>
      <c r="AH1195" s="179">
        <f t="shared" ca="1" si="76"/>
        <v>0</v>
      </c>
    </row>
    <row r="1196" spans="2:34" ht="15.75" x14ac:dyDescent="0.25">
      <c r="B1196">
        <f t="shared" ca="1" si="73"/>
        <v>1184</v>
      </c>
      <c r="C1196" t="str">
        <f ca="1">IFERROR(VLOOKUP(B1196,'SKT LİSTESİ'!F:F,1,0),"")</f>
        <v/>
      </c>
      <c r="E1196" s="128" t="str">
        <f ca="1">IFERROR(IF($C1196="","",VLOOKUP(FİLTRE!$C1196,'SKT LİSTESİ'!$F:$S,5,0)),"")</f>
        <v/>
      </c>
      <c r="F1196" s="129" t="str">
        <f ca="1">IFERROR(IF($C1196="","",VLOOKUP(FİLTRE!$C1196,'SKT LİSTESİ'!$F:$S,7,0)),"")</f>
        <v/>
      </c>
      <c r="G1196" s="130" t="str">
        <f ca="1">IFERROR(IF($C1196="","",VLOOKUP(FİLTRE!$C1196,'SKT LİSTESİ'!$F:$S,8,0)),"")</f>
        <v/>
      </c>
      <c r="H1196" s="131" t="str">
        <f ca="1">IF(E1196="","",IF($C1196="","",VLOOKUP(FİLTRE!$C1196,'SKT LİSTESİ'!$F:$S,9,0)))</f>
        <v/>
      </c>
      <c r="I1196" s="132" t="str">
        <f ca="1">IFERROR(IF($C1196="","",VLOOKUP(FİLTRE!$C1196,'SKT LİSTESİ'!$F:$S,10,0)),"")</f>
        <v/>
      </c>
      <c r="J1196" s="133" t="str">
        <f ca="1">IFERROR(IF($C1196="","",VLOOKUP(FİLTRE!$C1196,'SKT LİSTESİ'!$F:$S,11,0)),"")</f>
        <v/>
      </c>
      <c r="K1196" s="134" t="str">
        <f ca="1">IFERROR(IF($C1196="","",VLOOKUP(FİLTRE!$C1196,'SKT LİSTESİ'!$F:$S,12,0)),"")</f>
        <v/>
      </c>
      <c r="L1196" s="134" t="str">
        <f ca="1">IFERROR(IF($C1196="","",VLOOKUP(FİLTRE!$C1196,'SKT LİSTESİ'!$F:$S,13,0)),"")</f>
        <v/>
      </c>
      <c r="M1196" s="135" t="str">
        <f ca="1">IFERROR(IF($C1196="","",VLOOKUP(FİLTRE!$C1196,'SKT LİSTESİ'!$F:$AJ,14,0)),"")</f>
        <v/>
      </c>
      <c r="N1196" s="31" t="str">
        <f ca="1">IFERROR(IF($C1196="","",VLOOKUP(FİLTRE!$C1196,'SKT LİSTESİ'!$F:$AJ,22,0)),"")</f>
        <v/>
      </c>
      <c r="O1196" s="136" t="str">
        <f ca="1">IFERROR(IF($C1196="","",VLOOKUP(FİLTRE!$C1196,'SKT LİSTESİ'!$F:$AJ,23,0)),"")</f>
        <v/>
      </c>
      <c r="P1196" s="31"/>
      <c r="Q1196" s="31"/>
      <c r="R1196" s="137" t="str">
        <f ca="1">(IFERROR(IF($C1196="","",VLOOKUP(FİLTRE!$C1196,'SKT LİSTESİ'!$F:$AJ,15,0)),""))</f>
        <v/>
      </c>
      <c r="S1196" s="138" t="str">
        <f ca="1">IFERROR(IF($C1196="","",VLOOKUP(FİLTRE!$C1196,'SKT LİSTESİ'!$F:$AJ,16,0)),"")</f>
        <v/>
      </c>
      <c r="AF1196" s="179" t="str">
        <f t="shared" ca="1" si="74"/>
        <v/>
      </c>
      <c r="AG1196" s="179">
        <f t="shared" ca="1" si="75"/>
        <v>0</v>
      </c>
      <c r="AH1196" s="179">
        <f t="shared" ca="1" si="76"/>
        <v>0</v>
      </c>
    </row>
    <row r="1197" spans="2:34" ht="15.75" x14ac:dyDescent="0.25">
      <c r="B1197">
        <f t="shared" ca="1" si="73"/>
        <v>1185</v>
      </c>
      <c r="C1197" t="str">
        <f ca="1">IFERROR(VLOOKUP(B1197,'SKT LİSTESİ'!F:F,1,0),"")</f>
        <v/>
      </c>
      <c r="E1197" s="128" t="str">
        <f ca="1">IFERROR(IF($C1197="","",VLOOKUP(FİLTRE!$C1197,'SKT LİSTESİ'!$F:$S,5,0)),"")</f>
        <v/>
      </c>
      <c r="F1197" s="129" t="str">
        <f ca="1">IFERROR(IF($C1197="","",VLOOKUP(FİLTRE!$C1197,'SKT LİSTESİ'!$F:$S,7,0)),"")</f>
        <v/>
      </c>
      <c r="G1197" s="130" t="str">
        <f ca="1">IFERROR(IF($C1197="","",VLOOKUP(FİLTRE!$C1197,'SKT LİSTESİ'!$F:$S,8,0)),"")</f>
        <v/>
      </c>
      <c r="H1197" s="131" t="str">
        <f ca="1">IF(E1197="","",IF($C1197="","",VLOOKUP(FİLTRE!$C1197,'SKT LİSTESİ'!$F:$S,9,0)))</f>
        <v/>
      </c>
      <c r="I1197" s="132" t="str">
        <f ca="1">IFERROR(IF($C1197="","",VLOOKUP(FİLTRE!$C1197,'SKT LİSTESİ'!$F:$S,10,0)),"")</f>
        <v/>
      </c>
      <c r="J1197" s="133" t="str">
        <f ca="1">IFERROR(IF($C1197="","",VLOOKUP(FİLTRE!$C1197,'SKT LİSTESİ'!$F:$S,11,0)),"")</f>
        <v/>
      </c>
      <c r="K1197" s="134" t="str">
        <f ca="1">IFERROR(IF($C1197="","",VLOOKUP(FİLTRE!$C1197,'SKT LİSTESİ'!$F:$S,12,0)),"")</f>
        <v/>
      </c>
      <c r="L1197" s="134" t="str">
        <f ca="1">IFERROR(IF($C1197="","",VLOOKUP(FİLTRE!$C1197,'SKT LİSTESİ'!$F:$S,13,0)),"")</f>
        <v/>
      </c>
      <c r="M1197" s="135" t="str">
        <f ca="1">IFERROR(IF($C1197="","",VLOOKUP(FİLTRE!$C1197,'SKT LİSTESİ'!$F:$AJ,14,0)),"")</f>
        <v/>
      </c>
      <c r="N1197" s="31" t="str">
        <f ca="1">IFERROR(IF($C1197="","",VLOOKUP(FİLTRE!$C1197,'SKT LİSTESİ'!$F:$AJ,22,0)),"")</f>
        <v/>
      </c>
      <c r="O1197" s="136" t="str">
        <f ca="1">IFERROR(IF($C1197="","",VLOOKUP(FİLTRE!$C1197,'SKT LİSTESİ'!$F:$AJ,23,0)),"")</f>
        <v/>
      </c>
      <c r="P1197" s="31"/>
      <c r="Q1197" s="31"/>
      <c r="R1197" s="137" t="str">
        <f ca="1">(IFERROR(IF($C1197="","",VLOOKUP(FİLTRE!$C1197,'SKT LİSTESİ'!$F:$AJ,15,0)),""))</f>
        <v/>
      </c>
      <c r="S1197" s="138" t="str">
        <f ca="1">IFERROR(IF($C1197="","",VLOOKUP(FİLTRE!$C1197,'SKT LİSTESİ'!$F:$AJ,16,0)),"")</f>
        <v/>
      </c>
      <c r="AF1197" s="179" t="str">
        <f t="shared" ca="1" si="74"/>
        <v/>
      </c>
      <c r="AG1197" s="179">
        <f t="shared" ca="1" si="75"/>
        <v>0</v>
      </c>
      <c r="AH1197" s="179">
        <f t="shared" ca="1" si="76"/>
        <v>0</v>
      </c>
    </row>
    <row r="1198" spans="2:34" ht="15.75" x14ac:dyDescent="0.25">
      <c r="B1198">
        <f t="shared" ca="1" si="73"/>
        <v>1186</v>
      </c>
      <c r="C1198" t="str">
        <f ca="1">IFERROR(VLOOKUP(B1198,'SKT LİSTESİ'!F:F,1,0),"")</f>
        <v/>
      </c>
      <c r="E1198" s="128" t="str">
        <f ca="1">IFERROR(IF($C1198="","",VLOOKUP(FİLTRE!$C1198,'SKT LİSTESİ'!$F:$S,5,0)),"")</f>
        <v/>
      </c>
      <c r="F1198" s="129" t="str">
        <f ca="1">IFERROR(IF($C1198="","",VLOOKUP(FİLTRE!$C1198,'SKT LİSTESİ'!$F:$S,7,0)),"")</f>
        <v/>
      </c>
      <c r="G1198" s="130" t="str">
        <f ca="1">IFERROR(IF($C1198="","",VLOOKUP(FİLTRE!$C1198,'SKT LİSTESİ'!$F:$S,8,0)),"")</f>
        <v/>
      </c>
      <c r="H1198" s="131" t="str">
        <f ca="1">IF(E1198="","",IF($C1198="","",VLOOKUP(FİLTRE!$C1198,'SKT LİSTESİ'!$F:$S,9,0)))</f>
        <v/>
      </c>
      <c r="I1198" s="132" t="str">
        <f ca="1">IFERROR(IF($C1198="","",VLOOKUP(FİLTRE!$C1198,'SKT LİSTESİ'!$F:$S,10,0)),"")</f>
        <v/>
      </c>
      <c r="J1198" s="133" t="str">
        <f ca="1">IFERROR(IF($C1198="","",VLOOKUP(FİLTRE!$C1198,'SKT LİSTESİ'!$F:$S,11,0)),"")</f>
        <v/>
      </c>
      <c r="K1198" s="134" t="str">
        <f ca="1">IFERROR(IF($C1198="","",VLOOKUP(FİLTRE!$C1198,'SKT LİSTESİ'!$F:$S,12,0)),"")</f>
        <v/>
      </c>
      <c r="L1198" s="134" t="str">
        <f ca="1">IFERROR(IF($C1198="","",VLOOKUP(FİLTRE!$C1198,'SKT LİSTESİ'!$F:$S,13,0)),"")</f>
        <v/>
      </c>
      <c r="M1198" s="135" t="str">
        <f ca="1">IFERROR(IF($C1198="","",VLOOKUP(FİLTRE!$C1198,'SKT LİSTESİ'!$F:$AJ,14,0)),"")</f>
        <v/>
      </c>
      <c r="N1198" s="31" t="str">
        <f ca="1">IFERROR(IF($C1198="","",VLOOKUP(FİLTRE!$C1198,'SKT LİSTESİ'!$F:$AJ,22,0)),"")</f>
        <v/>
      </c>
      <c r="O1198" s="136" t="str">
        <f ca="1">IFERROR(IF($C1198="","",VLOOKUP(FİLTRE!$C1198,'SKT LİSTESİ'!$F:$AJ,23,0)),"")</f>
        <v/>
      </c>
      <c r="P1198" s="31"/>
      <c r="Q1198" s="31"/>
      <c r="R1198" s="137" t="str">
        <f ca="1">(IFERROR(IF($C1198="","",VLOOKUP(FİLTRE!$C1198,'SKT LİSTESİ'!$F:$AJ,15,0)),""))</f>
        <v/>
      </c>
      <c r="S1198" s="138" t="str">
        <f ca="1">IFERROR(IF($C1198="","",VLOOKUP(FİLTRE!$C1198,'SKT LİSTESİ'!$F:$AJ,16,0)),"")</f>
        <v/>
      </c>
      <c r="AF1198" s="179" t="str">
        <f t="shared" ca="1" si="74"/>
        <v/>
      </c>
      <c r="AG1198" s="179">
        <f t="shared" ca="1" si="75"/>
        <v>0</v>
      </c>
      <c r="AH1198" s="179">
        <f t="shared" ca="1" si="76"/>
        <v>0</v>
      </c>
    </row>
    <row r="1199" spans="2:34" ht="15.75" x14ac:dyDescent="0.25">
      <c r="B1199">
        <f t="shared" ca="1" si="73"/>
        <v>1187</v>
      </c>
      <c r="C1199" t="str">
        <f ca="1">IFERROR(VLOOKUP(B1199,'SKT LİSTESİ'!F:F,1,0),"")</f>
        <v/>
      </c>
      <c r="E1199" s="128" t="str">
        <f ca="1">IFERROR(IF($C1199="","",VLOOKUP(FİLTRE!$C1199,'SKT LİSTESİ'!$F:$S,5,0)),"")</f>
        <v/>
      </c>
      <c r="F1199" s="129" t="str">
        <f ca="1">IFERROR(IF($C1199="","",VLOOKUP(FİLTRE!$C1199,'SKT LİSTESİ'!$F:$S,7,0)),"")</f>
        <v/>
      </c>
      <c r="G1199" s="130" t="str">
        <f ca="1">IFERROR(IF($C1199="","",VLOOKUP(FİLTRE!$C1199,'SKT LİSTESİ'!$F:$S,8,0)),"")</f>
        <v/>
      </c>
      <c r="H1199" s="131" t="str">
        <f ca="1">IF(E1199="","",IF($C1199="","",VLOOKUP(FİLTRE!$C1199,'SKT LİSTESİ'!$F:$S,9,0)))</f>
        <v/>
      </c>
      <c r="I1199" s="132" t="str">
        <f ca="1">IFERROR(IF($C1199="","",VLOOKUP(FİLTRE!$C1199,'SKT LİSTESİ'!$F:$S,10,0)),"")</f>
        <v/>
      </c>
      <c r="J1199" s="133" t="str">
        <f ca="1">IFERROR(IF($C1199="","",VLOOKUP(FİLTRE!$C1199,'SKT LİSTESİ'!$F:$S,11,0)),"")</f>
        <v/>
      </c>
      <c r="K1199" s="134" t="str">
        <f ca="1">IFERROR(IF($C1199="","",VLOOKUP(FİLTRE!$C1199,'SKT LİSTESİ'!$F:$S,12,0)),"")</f>
        <v/>
      </c>
      <c r="L1199" s="134" t="str">
        <f ca="1">IFERROR(IF($C1199="","",VLOOKUP(FİLTRE!$C1199,'SKT LİSTESİ'!$F:$S,13,0)),"")</f>
        <v/>
      </c>
      <c r="M1199" s="135" t="str">
        <f ca="1">IFERROR(IF($C1199="","",VLOOKUP(FİLTRE!$C1199,'SKT LİSTESİ'!$F:$AJ,14,0)),"")</f>
        <v/>
      </c>
      <c r="N1199" s="31" t="str">
        <f ca="1">IFERROR(IF($C1199="","",VLOOKUP(FİLTRE!$C1199,'SKT LİSTESİ'!$F:$AJ,22,0)),"")</f>
        <v/>
      </c>
      <c r="O1199" s="136" t="str">
        <f ca="1">IFERROR(IF($C1199="","",VLOOKUP(FİLTRE!$C1199,'SKT LİSTESİ'!$F:$AJ,23,0)),"")</f>
        <v/>
      </c>
      <c r="P1199" s="31"/>
      <c r="Q1199" s="31"/>
      <c r="R1199" s="137" t="str">
        <f ca="1">(IFERROR(IF($C1199="","",VLOOKUP(FİLTRE!$C1199,'SKT LİSTESİ'!$F:$AJ,15,0)),""))</f>
        <v/>
      </c>
      <c r="S1199" s="138" t="str">
        <f ca="1">IFERROR(IF($C1199="","",VLOOKUP(FİLTRE!$C1199,'SKT LİSTESİ'!$F:$AJ,16,0)),"")</f>
        <v/>
      </c>
      <c r="AF1199" s="179" t="str">
        <f t="shared" ca="1" si="74"/>
        <v/>
      </c>
      <c r="AG1199" s="179">
        <f t="shared" ca="1" si="75"/>
        <v>0</v>
      </c>
      <c r="AH1199" s="179">
        <f t="shared" ca="1" si="76"/>
        <v>0</v>
      </c>
    </row>
    <row r="1200" spans="2:34" ht="15.75" x14ac:dyDescent="0.25">
      <c r="B1200">
        <f t="shared" ca="1" si="73"/>
        <v>1188</v>
      </c>
      <c r="C1200" t="str">
        <f ca="1">IFERROR(VLOOKUP(B1200,'SKT LİSTESİ'!F:F,1,0),"")</f>
        <v/>
      </c>
      <c r="E1200" s="128" t="str">
        <f ca="1">IFERROR(IF($C1200="","",VLOOKUP(FİLTRE!$C1200,'SKT LİSTESİ'!$F:$S,5,0)),"")</f>
        <v/>
      </c>
      <c r="F1200" s="129" t="str">
        <f ca="1">IFERROR(IF($C1200="","",VLOOKUP(FİLTRE!$C1200,'SKT LİSTESİ'!$F:$S,7,0)),"")</f>
        <v/>
      </c>
      <c r="G1200" s="130" t="str">
        <f ca="1">IFERROR(IF($C1200="","",VLOOKUP(FİLTRE!$C1200,'SKT LİSTESİ'!$F:$S,8,0)),"")</f>
        <v/>
      </c>
      <c r="H1200" s="131" t="str">
        <f ca="1">IF(E1200="","",IF($C1200="","",VLOOKUP(FİLTRE!$C1200,'SKT LİSTESİ'!$F:$S,9,0)))</f>
        <v/>
      </c>
      <c r="I1200" s="132" t="str">
        <f ca="1">IFERROR(IF($C1200="","",VLOOKUP(FİLTRE!$C1200,'SKT LİSTESİ'!$F:$S,10,0)),"")</f>
        <v/>
      </c>
      <c r="J1200" s="133" t="str">
        <f ca="1">IFERROR(IF($C1200="","",VLOOKUP(FİLTRE!$C1200,'SKT LİSTESİ'!$F:$S,11,0)),"")</f>
        <v/>
      </c>
      <c r="K1200" s="134" t="str">
        <f ca="1">IFERROR(IF($C1200="","",VLOOKUP(FİLTRE!$C1200,'SKT LİSTESİ'!$F:$S,12,0)),"")</f>
        <v/>
      </c>
      <c r="L1200" s="134" t="str">
        <f ca="1">IFERROR(IF($C1200="","",VLOOKUP(FİLTRE!$C1200,'SKT LİSTESİ'!$F:$S,13,0)),"")</f>
        <v/>
      </c>
      <c r="M1200" s="135" t="str">
        <f ca="1">IFERROR(IF($C1200="","",VLOOKUP(FİLTRE!$C1200,'SKT LİSTESİ'!$F:$AJ,14,0)),"")</f>
        <v/>
      </c>
      <c r="N1200" s="31" t="str">
        <f ca="1">IFERROR(IF($C1200="","",VLOOKUP(FİLTRE!$C1200,'SKT LİSTESİ'!$F:$AJ,22,0)),"")</f>
        <v/>
      </c>
      <c r="O1200" s="136" t="str">
        <f ca="1">IFERROR(IF($C1200="","",VLOOKUP(FİLTRE!$C1200,'SKT LİSTESİ'!$F:$AJ,23,0)),"")</f>
        <v/>
      </c>
      <c r="P1200" s="31"/>
      <c r="Q1200" s="31"/>
      <c r="R1200" s="137" t="str">
        <f ca="1">(IFERROR(IF($C1200="","",VLOOKUP(FİLTRE!$C1200,'SKT LİSTESİ'!$F:$AJ,15,0)),""))</f>
        <v/>
      </c>
      <c r="S1200" s="138" t="str">
        <f ca="1">IFERROR(IF($C1200="","",VLOOKUP(FİLTRE!$C1200,'SKT LİSTESİ'!$F:$AJ,16,0)),"")</f>
        <v/>
      </c>
      <c r="AF1200" s="179" t="str">
        <f t="shared" ca="1" si="74"/>
        <v/>
      </c>
      <c r="AG1200" s="179">
        <f t="shared" ca="1" si="75"/>
        <v>0</v>
      </c>
      <c r="AH1200" s="179">
        <f t="shared" ca="1" si="76"/>
        <v>0</v>
      </c>
    </row>
    <row r="1201" spans="2:34" ht="15.75" x14ac:dyDescent="0.25">
      <c r="B1201">
        <f t="shared" ca="1" si="73"/>
        <v>1189</v>
      </c>
      <c r="C1201" t="str">
        <f ca="1">IFERROR(VLOOKUP(B1201,'SKT LİSTESİ'!F:F,1,0),"")</f>
        <v/>
      </c>
      <c r="E1201" s="128" t="str">
        <f ca="1">IFERROR(IF($C1201="","",VLOOKUP(FİLTRE!$C1201,'SKT LİSTESİ'!$F:$S,5,0)),"")</f>
        <v/>
      </c>
      <c r="F1201" s="129" t="str">
        <f ca="1">IFERROR(IF($C1201="","",VLOOKUP(FİLTRE!$C1201,'SKT LİSTESİ'!$F:$S,7,0)),"")</f>
        <v/>
      </c>
      <c r="G1201" s="130" t="str">
        <f ca="1">IFERROR(IF($C1201="","",VLOOKUP(FİLTRE!$C1201,'SKT LİSTESİ'!$F:$S,8,0)),"")</f>
        <v/>
      </c>
      <c r="H1201" s="131" t="str">
        <f ca="1">IF(E1201="","",IF($C1201="","",VLOOKUP(FİLTRE!$C1201,'SKT LİSTESİ'!$F:$S,9,0)))</f>
        <v/>
      </c>
      <c r="I1201" s="132" t="str">
        <f ca="1">IFERROR(IF($C1201="","",VLOOKUP(FİLTRE!$C1201,'SKT LİSTESİ'!$F:$S,10,0)),"")</f>
        <v/>
      </c>
      <c r="J1201" s="133" t="str">
        <f ca="1">IFERROR(IF($C1201="","",VLOOKUP(FİLTRE!$C1201,'SKT LİSTESİ'!$F:$S,11,0)),"")</f>
        <v/>
      </c>
      <c r="K1201" s="134" t="str">
        <f ca="1">IFERROR(IF($C1201="","",VLOOKUP(FİLTRE!$C1201,'SKT LİSTESİ'!$F:$S,12,0)),"")</f>
        <v/>
      </c>
      <c r="L1201" s="134" t="str">
        <f ca="1">IFERROR(IF($C1201="","",VLOOKUP(FİLTRE!$C1201,'SKT LİSTESİ'!$F:$S,13,0)),"")</f>
        <v/>
      </c>
      <c r="M1201" s="135" t="str">
        <f ca="1">IFERROR(IF($C1201="","",VLOOKUP(FİLTRE!$C1201,'SKT LİSTESİ'!$F:$AJ,14,0)),"")</f>
        <v/>
      </c>
      <c r="N1201" s="31" t="str">
        <f ca="1">IFERROR(IF($C1201="","",VLOOKUP(FİLTRE!$C1201,'SKT LİSTESİ'!$F:$AJ,22,0)),"")</f>
        <v/>
      </c>
      <c r="O1201" s="136" t="str">
        <f ca="1">IFERROR(IF($C1201="","",VLOOKUP(FİLTRE!$C1201,'SKT LİSTESİ'!$F:$AJ,23,0)),"")</f>
        <v/>
      </c>
      <c r="P1201" s="31"/>
      <c r="Q1201" s="31"/>
      <c r="R1201" s="137" t="str">
        <f ca="1">(IFERROR(IF($C1201="","",VLOOKUP(FİLTRE!$C1201,'SKT LİSTESİ'!$F:$AJ,15,0)),""))</f>
        <v/>
      </c>
      <c r="S1201" s="138" t="str">
        <f ca="1">IFERROR(IF($C1201="","",VLOOKUP(FİLTRE!$C1201,'SKT LİSTESİ'!$F:$AJ,16,0)),"")</f>
        <v/>
      </c>
      <c r="AF1201" s="179" t="str">
        <f t="shared" ca="1" si="74"/>
        <v/>
      </c>
      <c r="AG1201" s="179">
        <f t="shared" ca="1" si="75"/>
        <v>0</v>
      </c>
      <c r="AH1201" s="179">
        <f t="shared" ca="1" si="76"/>
        <v>0</v>
      </c>
    </row>
    <row r="1202" spans="2:34" ht="15.75" x14ac:dyDescent="0.25">
      <c r="B1202">
        <f t="shared" ca="1" si="73"/>
        <v>1190</v>
      </c>
      <c r="C1202" t="str">
        <f ca="1">IFERROR(VLOOKUP(B1202,'SKT LİSTESİ'!F:F,1,0),"")</f>
        <v/>
      </c>
      <c r="E1202" s="128" t="str">
        <f ca="1">IFERROR(IF($C1202="","",VLOOKUP(FİLTRE!$C1202,'SKT LİSTESİ'!$F:$S,5,0)),"")</f>
        <v/>
      </c>
      <c r="F1202" s="129" t="str">
        <f ca="1">IFERROR(IF($C1202="","",VLOOKUP(FİLTRE!$C1202,'SKT LİSTESİ'!$F:$S,7,0)),"")</f>
        <v/>
      </c>
      <c r="G1202" s="130" t="str">
        <f ca="1">IFERROR(IF($C1202="","",VLOOKUP(FİLTRE!$C1202,'SKT LİSTESİ'!$F:$S,8,0)),"")</f>
        <v/>
      </c>
      <c r="H1202" s="131" t="str">
        <f ca="1">IF(E1202="","",IF($C1202="","",VLOOKUP(FİLTRE!$C1202,'SKT LİSTESİ'!$F:$S,9,0)))</f>
        <v/>
      </c>
      <c r="I1202" s="132" t="str">
        <f ca="1">IFERROR(IF($C1202="","",VLOOKUP(FİLTRE!$C1202,'SKT LİSTESİ'!$F:$S,10,0)),"")</f>
        <v/>
      </c>
      <c r="J1202" s="133" t="str">
        <f ca="1">IFERROR(IF($C1202="","",VLOOKUP(FİLTRE!$C1202,'SKT LİSTESİ'!$F:$S,11,0)),"")</f>
        <v/>
      </c>
      <c r="K1202" s="134" t="str">
        <f ca="1">IFERROR(IF($C1202="","",VLOOKUP(FİLTRE!$C1202,'SKT LİSTESİ'!$F:$S,12,0)),"")</f>
        <v/>
      </c>
      <c r="L1202" s="134" t="str">
        <f ca="1">IFERROR(IF($C1202="","",VLOOKUP(FİLTRE!$C1202,'SKT LİSTESİ'!$F:$S,13,0)),"")</f>
        <v/>
      </c>
      <c r="M1202" s="135" t="str">
        <f ca="1">IFERROR(IF($C1202="","",VLOOKUP(FİLTRE!$C1202,'SKT LİSTESİ'!$F:$AJ,14,0)),"")</f>
        <v/>
      </c>
      <c r="N1202" s="31" t="str">
        <f ca="1">IFERROR(IF($C1202="","",VLOOKUP(FİLTRE!$C1202,'SKT LİSTESİ'!$F:$AJ,22,0)),"")</f>
        <v/>
      </c>
      <c r="O1202" s="136" t="str">
        <f ca="1">IFERROR(IF($C1202="","",VLOOKUP(FİLTRE!$C1202,'SKT LİSTESİ'!$F:$AJ,23,0)),"")</f>
        <v/>
      </c>
      <c r="P1202" s="31"/>
      <c r="Q1202" s="31"/>
      <c r="R1202" s="137" t="str">
        <f ca="1">(IFERROR(IF($C1202="","",VLOOKUP(FİLTRE!$C1202,'SKT LİSTESİ'!$F:$AJ,15,0)),""))</f>
        <v/>
      </c>
      <c r="S1202" s="138" t="str">
        <f ca="1">IFERROR(IF($C1202="","",VLOOKUP(FİLTRE!$C1202,'SKT LİSTESİ'!$F:$AJ,16,0)),"")</f>
        <v/>
      </c>
      <c r="AF1202" s="179" t="str">
        <f t="shared" ca="1" si="74"/>
        <v/>
      </c>
      <c r="AG1202" s="179">
        <f t="shared" ca="1" si="75"/>
        <v>0</v>
      </c>
      <c r="AH1202" s="179">
        <f t="shared" ca="1" si="76"/>
        <v>0</v>
      </c>
    </row>
    <row r="1203" spans="2:34" ht="15.75" x14ac:dyDescent="0.25">
      <c r="B1203">
        <f t="shared" ca="1" si="73"/>
        <v>1191</v>
      </c>
      <c r="C1203" t="str">
        <f ca="1">IFERROR(VLOOKUP(B1203,'SKT LİSTESİ'!F:F,1,0),"")</f>
        <v/>
      </c>
      <c r="E1203" s="128" t="str">
        <f ca="1">IFERROR(IF($C1203="","",VLOOKUP(FİLTRE!$C1203,'SKT LİSTESİ'!$F:$S,5,0)),"")</f>
        <v/>
      </c>
      <c r="F1203" s="129" t="str">
        <f ca="1">IFERROR(IF($C1203="","",VLOOKUP(FİLTRE!$C1203,'SKT LİSTESİ'!$F:$S,7,0)),"")</f>
        <v/>
      </c>
      <c r="G1203" s="130" t="str">
        <f ca="1">IFERROR(IF($C1203="","",VLOOKUP(FİLTRE!$C1203,'SKT LİSTESİ'!$F:$S,8,0)),"")</f>
        <v/>
      </c>
      <c r="H1203" s="131" t="str">
        <f ca="1">IF(E1203="","",IF($C1203="","",VLOOKUP(FİLTRE!$C1203,'SKT LİSTESİ'!$F:$S,9,0)))</f>
        <v/>
      </c>
      <c r="I1203" s="132" t="str">
        <f ca="1">IFERROR(IF($C1203="","",VLOOKUP(FİLTRE!$C1203,'SKT LİSTESİ'!$F:$S,10,0)),"")</f>
        <v/>
      </c>
      <c r="J1203" s="133" t="str">
        <f ca="1">IFERROR(IF($C1203="","",VLOOKUP(FİLTRE!$C1203,'SKT LİSTESİ'!$F:$S,11,0)),"")</f>
        <v/>
      </c>
      <c r="K1203" s="134" t="str">
        <f ca="1">IFERROR(IF($C1203="","",VLOOKUP(FİLTRE!$C1203,'SKT LİSTESİ'!$F:$S,12,0)),"")</f>
        <v/>
      </c>
      <c r="L1203" s="134" t="str">
        <f ca="1">IFERROR(IF($C1203="","",VLOOKUP(FİLTRE!$C1203,'SKT LİSTESİ'!$F:$S,13,0)),"")</f>
        <v/>
      </c>
      <c r="M1203" s="135" t="str">
        <f ca="1">IFERROR(IF($C1203="","",VLOOKUP(FİLTRE!$C1203,'SKT LİSTESİ'!$F:$AJ,14,0)),"")</f>
        <v/>
      </c>
      <c r="N1203" s="31" t="str">
        <f ca="1">IFERROR(IF($C1203="","",VLOOKUP(FİLTRE!$C1203,'SKT LİSTESİ'!$F:$AJ,22,0)),"")</f>
        <v/>
      </c>
      <c r="O1203" s="136" t="str">
        <f ca="1">IFERROR(IF($C1203="","",VLOOKUP(FİLTRE!$C1203,'SKT LİSTESİ'!$F:$AJ,23,0)),"")</f>
        <v/>
      </c>
      <c r="P1203" s="31"/>
      <c r="Q1203" s="31"/>
      <c r="R1203" s="137" t="str">
        <f ca="1">(IFERROR(IF($C1203="","",VLOOKUP(FİLTRE!$C1203,'SKT LİSTESİ'!$F:$AJ,15,0)),""))</f>
        <v/>
      </c>
      <c r="S1203" s="138" t="str">
        <f ca="1">IFERROR(IF($C1203="","",VLOOKUP(FİLTRE!$C1203,'SKT LİSTESİ'!$F:$AJ,16,0)),"")</f>
        <v/>
      </c>
      <c r="AF1203" s="179" t="str">
        <f t="shared" ca="1" si="74"/>
        <v/>
      </c>
      <c r="AG1203" s="179">
        <f t="shared" ca="1" si="75"/>
        <v>0</v>
      </c>
      <c r="AH1203" s="179">
        <f t="shared" ca="1" si="76"/>
        <v>0</v>
      </c>
    </row>
    <row r="1204" spans="2:34" ht="15.75" x14ac:dyDescent="0.25">
      <c r="B1204">
        <f t="shared" ca="1" si="73"/>
        <v>1192</v>
      </c>
      <c r="C1204" t="str">
        <f ca="1">IFERROR(VLOOKUP(B1204,'SKT LİSTESİ'!F:F,1,0),"")</f>
        <v/>
      </c>
      <c r="E1204" s="128" t="str">
        <f ca="1">IFERROR(IF($C1204="","",VLOOKUP(FİLTRE!$C1204,'SKT LİSTESİ'!$F:$S,5,0)),"")</f>
        <v/>
      </c>
      <c r="F1204" s="129" t="str">
        <f ca="1">IFERROR(IF($C1204="","",VLOOKUP(FİLTRE!$C1204,'SKT LİSTESİ'!$F:$S,7,0)),"")</f>
        <v/>
      </c>
      <c r="G1204" s="130" t="str">
        <f ca="1">IFERROR(IF($C1204="","",VLOOKUP(FİLTRE!$C1204,'SKT LİSTESİ'!$F:$S,8,0)),"")</f>
        <v/>
      </c>
      <c r="H1204" s="131" t="str">
        <f ca="1">IF(E1204="","",IF($C1204="","",VLOOKUP(FİLTRE!$C1204,'SKT LİSTESİ'!$F:$S,9,0)))</f>
        <v/>
      </c>
      <c r="I1204" s="132" t="str">
        <f ca="1">IFERROR(IF($C1204="","",VLOOKUP(FİLTRE!$C1204,'SKT LİSTESİ'!$F:$S,10,0)),"")</f>
        <v/>
      </c>
      <c r="J1204" s="133" t="str">
        <f ca="1">IFERROR(IF($C1204="","",VLOOKUP(FİLTRE!$C1204,'SKT LİSTESİ'!$F:$S,11,0)),"")</f>
        <v/>
      </c>
      <c r="K1204" s="134" t="str">
        <f ca="1">IFERROR(IF($C1204="","",VLOOKUP(FİLTRE!$C1204,'SKT LİSTESİ'!$F:$S,12,0)),"")</f>
        <v/>
      </c>
      <c r="L1204" s="134" t="str">
        <f ca="1">IFERROR(IF($C1204="","",VLOOKUP(FİLTRE!$C1204,'SKT LİSTESİ'!$F:$S,13,0)),"")</f>
        <v/>
      </c>
      <c r="M1204" s="135" t="str">
        <f ca="1">IFERROR(IF($C1204="","",VLOOKUP(FİLTRE!$C1204,'SKT LİSTESİ'!$F:$AJ,14,0)),"")</f>
        <v/>
      </c>
      <c r="N1204" s="31" t="str">
        <f ca="1">IFERROR(IF($C1204="","",VLOOKUP(FİLTRE!$C1204,'SKT LİSTESİ'!$F:$AJ,22,0)),"")</f>
        <v/>
      </c>
      <c r="O1204" s="136" t="str">
        <f ca="1">IFERROR(IF($C1204="","",VLOOKUP(FİLTRE!$C1204,'SKT LİSTESİ'!$F:$AJ,23,0)),"")</f>
        <v/>
      </c>
      <c r="P1204" s="31"/>
      <c r="Q1204" s="31"/>
      <c r="R1204" s="137" t="str">
        <f ca="1">(IFERROR(IF($C1204="","",VLOOKUP(FİLTRE!$C1204,'SKT LİSTESİ'!$F:$AJ,15,0)),""))</f>
        <v/>
      </c>
      <c r="S1204" s="138" t="str">
        <f ca="1">IFERROR(IF($C1204="","",VLOOKUP(FİLTRE!$C1204,'SKT LİSTESİ'!$F:$AJ,16,0)),"")</f>
        <v/>
      </c>
      <c r="AF1204" s="179" t="str">
        <f t="shared" ca="1" si="74"/>
        <v/>
      </c>
      <c r="AG1204" s="179">
        <f t="shared" ca="1" si="75"/>
        <v>0</v>
      </c>
      <c r="AH1204" s="179">
        <f t="shared" ca="1" si="76"/>
        <v>0</v>
      </c>
    </row>
    <row r="1205" spans="2:34" ht="15.75" x14ac:dyDescent="0.25">
      <c r="B1205">
        <f t="shared" ca="1" si="73"/>
        <v>1193</v>
      </c>
      <c r="C1205" t="str">
        <f ca="1">IFERROR(VLOOKUP(B1205,'SKT LİSTESİ'!F:F,1,0),"")</f>
        <v/>
      </c>
      <c r="E1205" s="128" t="str">
        <f ca="1">IFERROR(IF($C1205="","",VLOOKUP(FİLTRE!$C1205,'SKT LİSTESİ'!$F:$S,5,0)),"")</f>
        <v/>
      </c>
      <c r="F1205" s="129" t="str">
        <f ca="1">IFERROR(IF($C1205="","",VLOOKUP(FİLTRE!$C1205,'SKT LİSTESİ'!$F:$S,7,0)),"")</f>
        <v/>
      </c>
      <c r="G1205" s="130" t="str">
        <f ca="1">IFERROR(IF($C1205="","",VLOOKUP(FİLTRE!$C1205,'SKT LİSTESİ'!$F:$S,8,0)),"")</f>
        <v/>
      </c>
      <c r="H1205" s="131" t="str">
        <f ca="1">IF(E1205="","",IF($C1205="","",VLOOKUP(FİLTRE!$C1205,'SKT LİSTESİ'!$F:$S,9,0)))</f>
        <v/>
      </c>
      <c r="I1205" s="132" t="str">
        <f ca="1">IFERROR(IF($C1205="","",VLOOKUP(FİLTRE!$C1205,'SKT LİSTESİ'!$F:$S,10,0)),"")</f>
        <v/>
      </c>
      <c r="J1205" s="133" t="str">
        <f ca="1">IFERROR(IF($C1205="","",VLOOKUP(FİLTRE!$C1205,'SKT LİSTESİ'!$F:$S,11,0)),"")</f>
        <v/>
      </c>
      <c r="K1205" s="134" t="str">
        <f ca="1">IFERROR(IF($C1205="","",VLOOKUP(FİLTRE!$C1205,'SKT LİSTESİ'!$F:$S,12,0)),"")</f>
        <v/>
      </c>
      <c r="L1205" s="134" t="str">
        <f ca="1">IFERROR(IF($C1205="","",VLOOKUP(FİLTRE!$C1205,'SKT LİSTESİ'!$F:$S,13,0)),"")</f>
        <v/>
      </c>
      <c r="M1205" s="135" t="str">
        <f ca="1">IFERROR(IF($C1205="","",VLOOKUP(FİLTRE!$C1205,'SKT LİSTESİ'!$F:$AJ,14,0)),"")</f>
        <v/>
      </c>
      <c r="N1205" s="31" t="str">
        <f ca="1">IFERROR(IF($C1205="","",VLOOKUP(FİLTRE!$C1205,'SKT LİSTESİ'!$F:$AJ,22,0)),"")</f>
        <v/>
      </c>
      <c r="O1205" s="136" t="str">
        <f ca="1">IFERROR(IF($C1205="","",VLOOKUP(FİLTRE!$C1205,'SKT LİSTESİ'!$F:$AJ,23,0)),"")</f>
        <v/>
      </c>
      <c r="P1205" s="31"/>
      <c r="Q1205" s="31"/>
      <c r="R1205" s="137" t="str">
        <f ca="1">(IFERROR(IF($C1205="","",VLOOKUP(FİLTRE!$C1205,'SKT LİSTESİ'!$F:$AJ,15,0)),""))</f>
        <v/>
      </c>
      <c r="S1205" s="138" t="str">
        <f ca="1">IFERROR(IF($C1205="","",VLOOKUP(FİLTRE!$C1205,'SKT LİSTESİ'!$F:$AJ,16,0)),"")</f>
        <v/>
      </c>
      <c r="AF1205" s="179" t="str">
        <f t="shared" ca="1" si="74"/>
        <v/>
      </c>
      <c r="AG1205" s="179">
        <f t="shared" ca="1" si="75"/>
        <v>0</v>
      </c>
      <c r="AH1205" s="179">
        <f t="shared" ca="1" si="76"/>
        <v>0</v>
      </c>
    </row>
    <row r="1206" spans="2:34" ht="15.75" x14ac:dyDescent="0.25">
      <c r="B1206">
        <f t="shared" ca="1" si="73"/>
        <v>1194</v>
      </c>
      <c r="C1206" t="str">
        <f ca="1">IFERROR(VLOOKUP(B1206,'SKT LİSTESİ'!F:F,1,0),"")</f>
        <v/>
      </c>
      <c r="E1206" s="128" t="str">
        <f ca="1">IFERROR(IF($C1206="","",VLOOKUP(FİLTRE!$C1206,'SKT LİSTESİ'!$F:$S,5,0)),"")</f>
        <v/>
      </c>
      <c r="F1206" s="129" t="str">
        <f ca="1">IFERROR(IF($C1206="","",VLOOKUP(FİLTRE!$C1206,'SKT LİSTESİ'!$F:$S,7,0)),"")</f>
        <v/>
      </c>
      <c r="G1206" s="130" t="str">
        <f ca="1">IFERROR(IF($C1206="","",VLOOKUP(FİLTRE!$C1206,'SKT LİSTESİ'!$F:$S,8,0)),"")</f>
        <v/>
      </c>
      <c r="H1206" s="131" t="str">
        <f ca="1">IF(E1206="","",IF($C1206="","",VLOOKUP(FİLTRE!$C1206,'SKT LİSTESİ'!$F:$S,9,0)))</f>
        <v/>
      </c>
      <c r="I1206" s="132" t="str">
        <f ca="1">IFERROR(IF($C1206="","",VLOOKUP(FİLTRE!$C1206,'SKT LİSTESİ'!$F:$S,10,0)),"")</f>
        <v/>
      </c>
      <c r="J1206" s="133" t="str">
        <f ca="1">IFERROR(IF($C1206="","",VLOOKUP(FİLTRE!$C1206,'SKT LİSTESİ'!$F:$S,11,0)),"")</f>
        <v/>
      </c>
      <c r="K1206" s="134" t="str">
        <f ca="1">IFERROR(IF($C1206="","",VLOOKUP(FİLTRE!$C1206,'SKT LİSTESİ'!$F:$S,12,0)),"")</f>
        <v/>
      </c>
      <c r="L1206" s="134" t="str">
        <f ca="1">IFERROR(IF($C1206="","",VLOOKUP(FİLTRE!$C1206,'SKT LİSTESİ'!$F:$S,13,0)),"")</f>
        <v/>
      </c>
      <c r="M1206" s="135" t="str">
        <f ca="1">IFERROR(IF($C1206="","",VLOOKUP(FİLTRE!$C1206,'SKT LİSTESİ'!$F:$AJ,14,0)),"")</f>
        <v/>
      </c>
      <c r="N1206" s="31" t="str">
        <f ca="1">IFERROR(IF($C1206="","",VLOOKUP(FİLTRE!$C1206,'SKT LİSTESİ'!$F:$AJ,22,0)),"")</f>
        <v/>
      </c>
      <c r="O1206" s="136" t="str">
        <f ca="1">IFERROR(IF($C1206="","",VLOOKUP(FİLTRE!$C1206,'SKT LİSTESİ'!$F:$AJ,23,0)),"")</f>
        <v/>
      </c>
      <c r="P1206" s="31"/>
      <c r="Q1206" s="31"/>
      <c r="R1206" s="137" t="str">
        <f ca="1">(IFERROR(IF($C1206="","",VLOOKUP(FİLTRE!$C1206,'SKT LİSTESİ'!$F:$AJ,15,0)),""))</f>
        <v/>
      </c>
      <c r="S1206" s="138" t="str">
        <f ca="1">IFERROR(IF($C1206="","",VLOOKUP(FİLTRE!$C1206,'SKT LİSTESİ'!$F:$AJ,16,0)),"")</f>
        <v/>
      </c>
      <c r="AF1206" s="179" t="str">
        <f t="shared" ca="1" si="74"/>
        <v/>
      </c>
      <c r="AG1206" s="179">
        <f t="shared" ca="1" si="75"/>
        <v>0</v>
      </c>
      <c r="AH1206" s="179">
        <f t="shared" ca="1" si="76"/>
        <v>0</v>
      </c>
    </row>
    <row r="1207" spans="2:34" ht="15.75" x14ac:dyDescent="0.25">
      <c r="B1207">
        <f t="shared" ca="1" si="73"/>
        <v>1195</v>
      </c>
      <c r="C1207" t="str">
        <f ca="1">IFERROR(VLOOKUP(B1207,'SKT LİSTESİ'!F:F,1,0),"")</f>
        <v/>
      </c>
      <c r="E1207" s="128" t="str">
        <f ca="1">IFERROR(IF($C1207="","",VLOOKUP(FİLTRE!$C1207,'SKT LİSTESİ'!$F:$S,5,0)),"")</f>
        <v/>
      </c>
      <c r="F1207" s="129" t="str">
        <f ca="1">IFERROR(IF($C1207="","",VLOOKUP(FİLTRE!$C1207,'SKT LİSTESİ'!$F:$S,7,0)),"")</f>
        <v/>
      </c>
      <c r="G1207" s="130" t="str">
        <f ca="1">IFERROR(IF($C1207="","",VLOOKUP(FİLTRE!$C1207,'SKT LİSTESİ'!$F:$S,8,0)),"")</f>
        <v/>
      </c>
      <c r="H1207" s="131" t="str">
        <f ca="1">IF(E1207="","",IF($C1207="","",VLOOKUP(FİLTRE!$C1207,'SKT LİSTESİ'!$F:$S,9,0)))</f>
        <v/>
      </c>
      <c r="I1207" s="132" t="str">
        <f ca="1">IFERROR(IF($C1207="","",VLOOKUP(FİLTRE!$C1207,'SKT LİSTESİ'!$F:$S,10,0)),"")</f>
        <v/>
      </c>
      <c r="J1207" s="133" t="str">
        <f ca="1">IFERROR(IF($C1207="","",VLOOKUP(FİLTRE!$C1207,'SKT LİSTESİ'!$F:$S,11,0)),"")</f>
        <v/>
      </c>
      <c r="K1207" s="134" t="str">
        <f ca="1">IFERROR(IF($C1207="","",VLOOKUP(FİLTRE!$C1207,'SKT LİSTESİ'!$F:$S,12,0)),"")</f>
        <v/>
      </c>
      <c r="L1207" s="134" t="str">
        <f ca="1">IFERROR(IF($C1207="","",VLOOKUP(FİLTRE!$C1207,'SKT LİSTESİ'!$F:$S,13,0)),"")</f>
        <v/>
      </c>
      <c r="M1207" s="135" t="str">
        <f ca="1">IFERROR(IF($C1207="","",VLOOKUP(FİLTRE!$C1207,'SKT LİSTESİ'!$F:$AJ,14,0)),"")</f>
        <v/>
      </c>
      <c r="N1207" s="31" t="str">
        <f ca="1">IFERROR(IF($C1207="","",VLOOKUP(FİLTRE!$C1207,'SKT LİSTESİ'!$F:$AJ,22,0)),"")</f>
        <v/>
      </c>
      <c r="O1207" s="136" t="str">
        <f ca="1">IFERROR(IF($C1207="","",VLOOKUP(FİLTRE!$C1207,'SKT LİSTESİ'!$F:$AJ,23,0)),"")</f>
        <v/>
      </c>
      <c r="P1207" s="31"/>
      <c r="Q1207" s="31"/>
      <c r="R1207" s="137" t="str">
        <f ca="1">(IFERROR(IF($C1207="","",VLOOKUP(FİLTRE!$C1207,'SKT LİSTESİ'!$F:$AJ,15,0)),""))</f>
        <v/>
      </c>
      <c r="S1207" s="138" t="str">
        <f ca="1">IFERROR(IF($C1207="","",VLOOKUP(FİLTRE!$C1207,'SKT LİSTESİ'!$F:$AJ,16,0)),"")</f>
        <v/>
      </c>
      <c r="AF1207" s="179" t="str">
        <f t="shared" ca="1" si="74"/>
        <v/>
      </c>
      <c r="AG1207" s="179">
        <f t="shared" ca="1" si="75"/>
        <v>0</v>
      </c>
      <c r="AH1207" s="179">
        <f t="shared" ca="1" si="76"/>
        <v>0</v>
      </c>
    </row>
    <row r="1208" spans="2:34" ht="15.75" x14ac:dyDescent="0.25">
      <c r="B1208">
        <f t="shared" ca="1" si="73"/>
        <v>1196</v>
      </c>
      <c r="C1208" t="str">
        <f ca="1">IFERROR(VLOOKUP(B1208,'SKT LİSTESİ'!F:F,1,0),"")</f>
        <v/>
      </c>
      <c r="E1208" s="128" t="str">
        <f ca="1">IFERROR(IF($C1208="","",VLOOKUP(FİLTRE!$C1208,'SKT LİSTESİ'!$F:$S,5,0)),"")</f>
        <v/>
      </c>
      <c r="F1208" s="129" t="str">
        <f ca="1">IFERROR(IF($C1208="","",VLOOKUP(FİLTRE!$C1208,'SKT LİSTESİ'!$F:$S,7,0)),"")</f>
        <v/>
      </c>
      <c r="G1208" s="130" t="str">
        <f ca="1">IFERROR(IF($C1208="","",VLOOKUP(FİLTRE!$C1208,'SKT LİSTESİ'!$F:$S,8,0)),"")</f>
        <v/>
      </c>
      <c r="H1208" s="131" t="str">
        <f ca="1">IF(E1208="","",IF($C1208="","",VLOOKUP(FİLTRE!$C1208,'SKT LİSTESİ'!$F:$S,9,0)))</f>
        <v/>
      </c>
      <c r="I1208" s="132" t="str">
        <f ca="1">IFERROR(IF($C1208="","",VLOOKUP(FİLTRE!$C1208,'SKT LİSTESİ'!$F:$S,10,0)),"")</f>
        <v/>
      </c>
      <c r="J1208" s="133" t="str">
        <f ca="1">IFERROR(IF($C1208="","",VLOOKUP(FİLTRE!$C1208,'SKT LİSTESİ'!$F:$S,11,0)),"")</f>
        <v/>
      </c>
      <c r="K1208" s="134" t="str">
        <f ca="1">IFERROR(IF($C1208="","",VLOOKUP(FİLTRE!$C1208,'SKT LİSTESİ'!$F:$S,12,0)),"")</f>
        <v/>
      </c>
      <c r="L1208" s="134" t="str">
        <f ca="1">IFERROR(IF($C1208="","",VLOOKUP(FİLTRE!$C1208,'SKT LİSTESİ'!$F:$S,13,0)),"")</f>
        <v/>
      </c>
      <c r="M1208" s="135" t="str">
        <f ca="1">IFERROR(IF($C1208="","",VLOOKUP(FİLTRE!$C1208,'SKT LİSTESİ'!$F:$AJ,14,0)),"")</f>
        <v/>
      </c>
      <c r="N1208" s="31" t="str">
        <f ca="1">IFERROR(IF($C1208="","",VLOOKUP(FİLTRE!$C1208,'SKT LİSTESİ'!$F:$AJ,22,0)),"")</f>
        <v/>
      </c>
      <c r="O1208" s="136" t="str">
        <f ca="1">IFERROR(IF($C1208="","",VLOOKUP(FİLTRE!$C1208,'SKT LİSTESİ'!$F:$AJ,23,0)),"")</f>
        <v/>
      </c>
      <c r="P1208" s="31"/>
      <c r="Q1208" s="31"/>
      <c r="R1208" s="137" t="str">
        <f ca="1">(IFERROR(IF($C1208="","",VLOOKUP(FİLTRE!$C1208,'SKT LİSTESİ'!$F:$AJ,15,0)),""))</f>
        <v/>
      </c>
      <c r="S1208" s="138" t="str">
        <f ca="1">IFERROR(IF($C1208="","",VLOOKUP(FİLTRE!$C1208,'SKT LİSTESİ'!$F:$AJ,16,0)),"")</f>
        <v/>
      </c>
      <c r="AF1208" s="179" t="str">
        <f t="shared" ca="1" si="74"/>
        <v/>
      </c>
      <c r="AG1208" s="179">
        <f t="shared" ca="1" si="75"/>
        <v>0</v>
      </c>
      <c r="AH1208" s="179">
        <f t="shared" ca="1" si="76"/>
        <v>0</v>
      </c>
    </row>
    <row r="1209" spans="2:34" ht="15.75" x14ac:dyDescent="0.25">
      <c r="B1209">
        <f t="shared" ca="1" si="73"/>
        <v>1197</v>
      </c>
      <c r="C1209" t="str">
        <f ca="1">IFERROR(VLOOKUP(B1209,'SKT LİSTESİ'!F:F,1,0),"")</f>
        <v/>
      </c>
      <c r="E1209" s="128" t="str">
        <f ca="1">IFERROR(IF($C1209="","",VLOOKUP(FİLTRE!$C1209,'SKT LİSTESİ'!$F:$S,5,0)),"")</f>
        <v/>
      </c>
      <c r="F1209" s="129" t="str">
        <f ca="1">IFERROR(IF($C1209="","",VLOOKUP(FİLTRE!$C1209,'SKT LİSTESİ'!$F:$S,7,0)),"")</f>
        <v/>
      </c>
      <c r="G1209" s="130" t="str">
        <f ca="1">IFERROR(IF($C1209="","",VLOOKUP(FİLTRE!$C1209,'SKT LİSTESİ'!$F:$S,8,0)),"")</f>
        <v/>
      </c>
      <c r="H1209" s="131" t="str">
        <f ca="1">IF(E1209="","",IF($C1209="","",VLOOKUP(FİLTRE!$C1209,'SKT LİSTESİ'!$F:$S,9,0)))</f>
        <v/>
      </c>
      <c r="I1209" s="132" t="str">
        <f ca="1">IFERROR(IF($C1209="","",VLOOKUP(FİLTRE!$C1209,'SKT LİSTESİ'!$F:$S,10,0)),"")</f>
        <v/>
      </c>
      <c r="J1209" s="133" t="str">
        <f ca="1">IFERROR(IF($C1209="","",VLOOKUP(FİLTRE!$C1209,'SKT LİSTESİ'!$F:$S,11,0)),"")</f>
        <v/>
      </c>
      <c r="K1209" s="134" t="str">
        <f ca="1">IFERROR(IF($C1209="","",VLOOKUP(FİLTRE!$C1209,'SKT LİSTESİ'!$F:$S,12,0)),"")</f>
        <v/>
      </c>
      <c r="L1209" s="134" t="str">
        <f ca="1">IFERROR(IF($C1209="","",VLOOKUP(FİLTRE!$C1209,'SKT LİSTESİ'!$F:$S,13,0)),"")</f>
        <v/>
      </c>
      <c r="M1209" s="135" t="str">
        <f ca="1">IFERROR(IF($C1209="","",VLOOKUP(FİLTRE!$C1209,'SKT LİSTESİ'!$F:$AJ,14,0)),"")</f>
        <v/>
      </c>
      <c r="N1209" s="31" t="str">
        <f ca="1">IFERROR(IF($C1209="","",VLOOKUP(FİLTRE!$C1209,'SKT LİSTESİ'!$F:$AJ,22,0)),"")</f>
        <v/>
      </c>
      <c r="O1209" s="136" t="str">
        <f ca="1">IFERROR(IF($C1209="","",VLOOKUP(FİLTRE!$C1209,'SKT LİSTESİ'!$F:$AJ,23,0)),"")</f>
        <v/>
      </c>
      <c r="P1209" s="31"/>
      <c r="Q1209" s="31"/>
      <c r="R1209" s="137" t="str">
        <f ca="1">(IFERROR(IF($C1209="","",VLOOKUP(FİLTRE!$C1209,'SKT LİSTESİ'!$F:$AJ,15,0)),""))</f>
        <v/>
      </c>
      <c r="S1209" s="138" t="str">
        <f ca="1">IFERROR(IF($C1209="","",VLOOKUP(FİLTRE!$C1209,'SKT LİSTESİ'!$F:$AJ,16,0)),"")</f>
        <v/>
      </c>
      <c r="AF1209" s="179" t="str">
        <f t="shared" ca="1" si="74"/>
        <v/>
      </c>
      <c r="AG1209" s="179">
        <f t="shared" ca="1" si="75"/>
        <v>0</v>
      </c>
      <c r="AH1209" s="179">
        <f t="shared" ca="1" si="76"/>
        <v>0</v>
      </c>
    </row>
    <row r="1210" spans="2:34" ht="15.75" x14ac:dyDescent="0.25">
      <c r="B1210">
        <f t="shared" ca="1" si="73"/>
        <v>1198</v>
      </c>
      <c r="C1210" t="str">
        <f ca="1">IFERROR(VLOOKUP(B1210,'SKT LİSTESİ'!F:F,1,0),"")</f>
        <v/>
      </c>
      <c r="E1210" s="128" t="str">
        <f ca="1">IFERROR(IF($C1210="","",VLOOKUP(FİLTRE!$C1210,'SKT LİSTESİ'!$F:$S,5,0)),"")</f>
        <v/>
      </c>
      <c r="F1210" s="129" t="str">
        <f ca="1">IFERROR(IF($C1210="","",VLOOKUP(FİLTRE!$C1210,'SKT LİSTESİ'!$F:$S,7,0)),"")</f>
        <v/>
      </c>
      <c r="G1210" s="130" t="str">
        <f ca="1">IFERROR(IF($C1210="","",VLOOKUP(FİLTRE!$C1210,'SKT LİSTESİ'!$F:$S,8,0)),"")</f>
        <v/>
      </c>
      <c r="H1210" s="131" t="str">
        <f ca="1">IF(E1210="","",IF($C1210="","",VLOOKUP(FİLTRE!$C1210,'SKT LİSTESİ'!$F:$S,9,0)))</f>
        <v/>
      </c>
      <c r="I1210" s="132" t="str">
        <f ca="1">IFERROR(IF($C1210="","",VLOOKUP(FİLTRE!$C1210,'SKT LİSTESİ'!$F:$S,10,0)),"")</f>
        <v/>
      </c>
      <c r="J1210" s="133" t="str">
        <f ca="1">IFERROR(IF($C1210="","",VLOOKUP(FİLTRE!$C1210,'SKT LİSTESİ'!$F:$S,11,0)),"")</f>
        <v/>
      </c>
      <c r="K1210" s="134" t="str">
        <f ca="1">IFERROR(IF($C1210="","",VLOOKUP(FİLTRE!$C1210,'SKT LİSTESİ'!$F:$S,12,0)),"")</f>
        <v/>
      </c>
      <c r="L1210" s="134" t="str">
        <f ca="1">IFERROR(IF($C1210="","",VLOOKUP(FİLTRE!$C1210,'SKT LİSTESİ'!$F:$S,13,0)),"")</f>
        <v/>
      </c>
      <c r="M1210" s="135" t="str">
        <f ca="1">IFERROR(IF($C1210="","",VLOOKUP(FİLTRE!$C1210,'SKT LİSTESİ'!$F:$AJ,14,0)),"")</f>
        <v/>
      </c>
      <c r="N1210" s="31" t="str">
        <f ca="1">IFERROR(IF($C1210="","",VLOOKUP(FİLTRE!$C1210,'SKT LİSTESİ'!$F:$AJ,22,0)),"")</f>
        <v/>
      </c>
      <c r="O1210" s="136" t="str">
        <f ca="1">IFERROR(IF($C1210="","",VLOOKUP(FİLTRE!$C1210,'SKT LİSTESİ'!$F:$AJ,23,0)),"")</f>
        <v/>
      </c>
      <c r="P1210" s="31"/>
      <c r="Q1210" s="31"/>
      <c r="R1210" s="137" t="str">
        <f ca="1">(IFERROR(IF($C1210="","",VLOOKUP(FİLTRE!$C1210,'SKT LİSTESİ'!$F:$AJ,15,0)),""))</f>
        <v/>
      </c>
      <c r="S1210" s="138" t="str">
        <f ca="1">IFERROR(IF($C1210="","",VLOOKUP(FİLTRE!$C1210,'SKT LİSTESİ'!$F:$AJ,16,0)),"")</f>
        <v/>
      </c>
      <c r="AF1210" s="179" t="str">
        <f t="shared" ca="1" si="74"/>
        <v/>
      </c>
      <c r="AG1210" s="179">
        <f t="shared" ca="1" si="75"/>
        <v>0</v>
      </c>
      <c r="AH1210" s="179">
        <f t="shared" ca="1" si="76"/>
        <v>0</v>
      </c>
    </row>
    <row r="1211" spans="2:34" ht="15.75" x14ac:dyDescent="0.25">
      <c r="B1211">
        <f t="shared" ca="1" si="73"/>
        <v>1199</v>
      </c>
      <c r="C1211" t="str">
        <f ca="1">IFERROR(VLOOKUP(B1211,'SKT LİSTESİ'!F:F,1,0),"")</f>
        <v/>
      </c>
      <c r="E1211" s="128" t="str">
        <f ca="1">IFERROR(IF($C1211="","",VLOOKUP(FİLTRE!$C1211,'SKT LİSTESİ'!$F:$S,5,0)),"")</f>
        <v/>
      </c>
      <c r="F1211" s="129" t="str">
        <f ca="1">IFERROR(IF($C1211="","",VLOOKUP(FİLTRE!$C1211,'SKT LİSTESİ'!$F:$S,7,0)),"")</f>
        <v/>
      </c>
      <c r="G1211" s="130" t="str">
        <f ca="1">IFERROR(IF($C1211="","",VLOOKUP(FİLTRE!$C1211,'SKT LİSTESİ'!$F:$S,8,0)),"")</f>
        <v/>
      </c>
      <c r="H1211" s="131" t="str">
        <f ca="1">IF(E1211="","",IF($C1211="","",VLOOKUP(FİLTRE!$C1211,'SKT LİSTESİ'!$F:$S,9,0)))</f>
        <v/>
      </c>
      <c r="I1211" s="132" t="str">
        <f ca="1">IFERROR(IF($C1211="","",VLOOKUP(FİLTRE!$C1211,'SKT LİSTESİ'!$F:$S,10,0)),"")</f>
        <v/>
      </c>
      <c r="J1211" s="133" t="str">
        <f ca="1">IFERROR(IF($C1211="","",VLOOKUP(FİLTRE!$C1211,'SKT LİSTESİ'!$F:$S,11,0)),"")</f>
        <v/>
      </c>
      <c r="K1211" s="134" t="str">
        <f ca="1">IFERROR(IF($C1211="","",VLOOKUP(FİLTRE!$C1211,'SKT LİSTESİ'!$F:$S,12,0)),"")</f>
        <v/>
      </c>
      <c r="L1211" s="134" t="str">
        <f ca="1">IFERROR(IF($C1211="","",VLOOKUP(FİLTRE!$C1211,'SKT LİSTESİ'!$F:$S,13,0)),"")</f>
        <v/>
      </c>
      <c r="M1211" s="135" t="str">
        <f ca="1">IFERROR(IF($C1211="","",VLOOKUP(FİLTRE!$C1211,'SKT LİSTESİ'!$F:$AJ,14,0)),"")</f>
        <v/>
      </c>
      <c r="N1211" s="31" t="str">
        <f ca="1">IFERROR(IF($C1211="","",VLOOKUP(FİLTRE!$C1211,'SKT LİSTESİ'!$F:$AJ,22,0)),"")</f>
        <v/>
      </c>
      <c r="O1211" s="136" t="str">
        <f ca="1">IFERROR(IF($C1211="","",VLOOKUP(FİLTRE!$C1211,'SKT LİSTESİ'!$F:$AJ,23,0)),"")</f>
        <v/>
      </c>
      <c r="P1211" s="31"/>
      <c r="Q1211" s="31"/>
      <c r="R1211" s="137" t="str">
        <f ca="1">(IFERROR(IF($C1211="","",VLOOKUP(FİLTRE!$C1211,'SKT LİSTESİ'!$F:$AJ,15,0)),""))</f>
        <v/>
      </c>
      <c r="S1211" s="138" t="str">
        <f ca="1">IFERROR(IF($C1211="","",VLOOKUP(FİLTRE!$C1211,'SKT LİSTESİ'!$F:$AJ,16,0)),"")</f>
        <v/>
      </c>
      <c r="AF1211" s="179" t="str">
        <f t="shared" ca="1" si="74"/>
        <v/>
      </c>
      <c r="AG1211" s="179">
        <f t="shared" ca="1" si="75"/>
        <v>0</v>
      </c>
      <c r="AH1211" s="179">
        <f t="shared" ca="1" si="76"/>
        <v>0</v>
      </c>
    </row>
    <row r="1212" spans="2:34" ht="15.75" x14ac:dyDescent="0.25">
      <c r="B1212">
        <f t="shared" ca="1" si="73"/>
        <v>1200</v>
      </c>
      <c r="C1212" t="str">
        <f ca="1">IFERROR(VLOOKUP(B1212,'SKT LİSTESİ'!F:F,1,0),"")</f>
        <v/>
      </c>
      <c r="E1212" s="128" t="str">
        <f ca="1">IFERROR(IF($C1212="","",VLOOKUP(FİLTRE!$C1212,'SKT LİSTESİ'!$F:$S,5,0)),"")</f>
        <v/>
      </c>
      <c r="F1212" s="129" t="str">
        <f ca="1">IFERROR(IF($C1212="","",VLOOKUP(FİLTRE!$C1212,'SKT LİSTESİ'!$F:$S,7,0)),"")</f>
        <v/>
      </c>
      <c r="G1212" s="130" t="str">
        <f ca="1">IFERROR(IF($C1212="","",VLOOKUP(FİLTRE!$C1212,'SKT LİSTESİ'!$F:$S,8,0)),"")</f>
        <v/>
      </c>
      <c r="H1212" s="131" t="str">
        <f ca="1">IF(E1212="","",IF($C1212="","",VLOOKUP(FİLTRE!$C1212,'SKT LİSTESİ'!$F:$S,9,0)))</f>
        <v/>
      </c>
      <c r="I1212" s="132" t="str">
        <f ca="1">IFERROR(IF($C1212="","",VLOOKUP(FİLTRE!$C1212,'SKT LİSTESİ'!$F:$S,10,0)),"")</f>
        <v/>
      </c>
      <c r="J1212" s="133" t="str">
        <f ca="1">IFERROR(IF($C1212="","",VLOOKUP(FİLTRE!$C1212,'SKT LİSTESİ'!$F:$S,11,0)),"")</f>
        <v/>
      </c>
      <c r="K1212" s="134" t="str">
        <f ca="1">IFERROR(IF($C1212="","",VLOOKUP(FİLTRE!$C1212,'SKT LİSTESİ'!$F:$S,12,0)),"")</f>
        <v/>
      </c>
      <c r="L1212" s="134" t="str">
        <f ca="1">IFERROR(IF($C1212="","",VLOOKUP(FİLTRE!$C1212,'SKT LİSTESİ'!$F:$S,13,0)),"")</f>
        <v/>
      </c>
      <c r="M1212" s="135" t="str">
        <f ca="1">IFERROR(IF($C1212="","",VLOOKUP(FİLTRE!$C1212,'SKT LİSTESİ'!$F:$AJ,14,0)),"")</f>
        <v/>
      </c>
      <c r="N1212" s="31" t="str">
        <f ca="1">IFERROR(IF($C1212="","",VLOOKUP(FİLTRE!$C1212,'SKT LİSTESİ'!$F:$AJ,22,0)),"")</f>
        <v/>
      </c>
      <c r="O1212" s="136" t="str">
        <f ca="1">IFERROR(IF($C1212="","",VLOOKUP(FİLTRE!$C1212,'SKT LİSTESİ'!$F:$AJ,23,0)),"")</f>
        <v/>
      </c>
      <c r="P1212" s="31"/>
      <c r="Q1212" s="31"/>
      <c r="R1212" s="137" t="str">
        <f ca="1">(IFERROR(IF($C1212="","",VLOOKUP(FİLTRE!$C1212,'SKT LİSTESİ'!$F:$AJ,15,0)),""))</f>
        <v/>
      </c>
      <c r="S1212" s="138" t="str">
        <f ca="1">IFERROR(IF($C1212="","",VLOOKUP(FİLTRE!$C1212,'SKT LİSTESİ'!$F:$AJ,16,0)),"")</f>
        <v/>
      </c>
      <c r="AF1212" s="179" t="str">
        <f t="shared" ca="1" si="74"/>
        <v/>
      </c>
      <c r="AG1212" s="179">
        <f t="shared" ca="1" si="75"/>
        <v>0</v>
      </c>
      <c r="AH1212" s="179">
        <f t="shared" ca="1" si="76"/>
        <v>0</v>
      </c>
    </row>
    <row r="1213" spans="2:34" ht="15.75" x14ac:dyDescent="0.25">
      <c r="B1213">
        <f t="shared" ca="1" si="73"/>
        <v>1201</v>
      </c>
      <c r="C1213" t="str">
        <f ca="1">IFERROR(VLOOKUP(B1213,'SKT LİSTESİ'!F:F,1,0),"")</f>
        <v/>
      </c>
      <c r="E1213" s="128" t="str">
        <f ca="1">IFERROR(IF($C1213="","",VLOOKUP(FİLTRE!$C1213,'SKT LİSTESİ'!$F:$S,5,0)),"")</f>
        <v/>
      </c>
      <c r="F1213" s="129" t="str">
        <f ca="1">IFERROR(IF($C1213="","",VLOOKUP(FİLTRE!$C1213,'SKT LİSTESİ'!$F:$S,7,0)),"")</f>
        <v/>
      </c>
      <c r="G1213" s="130" t="str">
        <f ca="1">IFERROR(IF($C1213="","",VLOOKUP(FİLTRE!$C1213,'SKT LİSTESİ'!$F:$S,8,0)),"")</f>
        <v/>
      </c>
      <c r="H1213" s="131" t="str">
        <f ca="1">IF(E1213="","",IF($C1213="","",VLOOKUP(FİLTRE!$C1213,'SKT LİSTESİ'!$F:$S,9,0)))</f>
        <v/>
      </c>
      <c r="I1213" s="132" t="str">
        <f ca="1">IFERROR(IF($C1213="","",VLOOKUP(FİLTRE!$C1213,'SKT LİSTESİ'!$F:$S,10,0)),"")</f>
        <v/>
      </c>
      <c r="J1213" s="133" t="str">
        <f ca="1">IFERROR(IF($C1213="","",VLOOKUP(FİLTRE!$C1213,'SKT LİSTESİ'!$F:$S,11,0)),"")</f>
        <v/>
      </c>
      <c r="K1213" s="134" t="str">
        <f ca="1">IFERROR(IF($C1213="","",VLOOKUP(FİLTRE!$C1213,'SKT LİSTESİ'!$F:$S,12,0)),"")</f>
        <v/>
      </c>
      <c r="L1213" s="134" t="str">
        <f ca="1">IFERROR(IF($C1213="","",VLOOKUP(FİLTRE!$C1213,'SKT LİSTESİ'!$F:$S,13,0)),"")</f>
        <v/>
      </c>
      <c r="M1213" s="135" t="str">
        <f ca="1">IFERROR(IF($C1213="","",VLOOKUP(FİLTRE!$C1213,'SKT LİSTESİ'!$F:$AJ,14,0)),"")</f>
        <v/>
      </c>
      <c r="N1213" s="31" t="str">
        <f ca="1">IFERROR(IF($C1213="","",VLOOKUP(FİLTRE!$C1213,'SKT LİSTESİ'!$F:$AJ,22,0)),"")</f>
        <v/>
      </c>
      <c r="O1213" s="136" t="str">
        <f ca="1">IFERROR(IF($C1213="","",VLOOKUP(FİLTRE!$C1213,'SKT LİSTESİ'!$F:$AJ,23,0)),"")</f>
        <v/>
      </c>
      <c r="P1213" s="31"/>
      <c r="Q1213" s="31"/>
      <c r="R1213" s="137" t="str">
        <f ca="1">(IFERROR(IF($C1213="","",VLOOKUP(FİLTRE!$C1213,'SKT LİSTESİ'!$F:$AJ,15,0)),""))</f>
        <v/>
      </c>
      <c r="S1213" s="138" t="str">
        <f ca="1">IFERROR(IF($C1213="","",VLOOKUP(FİLTRE!$C1213,'SKT LİSTESİ'!$F:$AJ,16,0)),"")</f>
        <v/>
      </c>
      <c r="AF1213" s="179" t="str">
        <f t="shared" ca="1" si="74"/>
        <v/>
      </c>
      <c r="AG1213" s="179">
        <f t="shared" ca="1" si="75"/>
        <v>0</v>
      </c>
      <c r="AH1213" s="179">
        <f t="shared" ca="1" si="76"/>
        <v>0</v>
      </c>
    </row>
    <row r="1214" spans="2:34" ht="15.75" x14ac:dyDescent="0.25">
      <c r="B1214">
        <f t="shared" ca="1" si="73"/>
        <v>1202</v>
      </c>
      <c r="C1214" t="str">
        <f ca="1">IFERROR(VLOOKUP(B1214,'SKT LİSTESİ'!F:F,1,0),"")</f>
        <v/>
      </c>
      <c r="E1214" s="128" t="str">
        <f ca="1">IFERROR(IF($C1214="","",VLOOKUP(FİLTRE!$C1214,'SKT LİSTESİ'!$F:$S,5,0)),"")</f>
        <v/>
      </c>
      <c r="F1214" s="129" t="str">
        <f ca="1">IFERROR(IF($C1214="","",VLOOKUP(FİLTRE!$C1214,'SKT LİSTESİ'!$F:$S,7,0)),"")</f>
        <v/>
      </c>
      <c r="G1214" s="130" t="str">
        <f ca="1">IFERROR(IF($C1214="","",VLOOKUP(FİLTRE!$C1214,'SKT LİSTESİ'!$F:$S,8,0)),"")</f>
        <v/>
      </c>
      <c r="H1214" s="131" t="str">
        <f ca="1">IF(E1214="","",IF($C1214="","",VLOOKUP(FİLTRE!$C1214,'SKT LİSTESİ'!$F:$S,9,0)))</f>
        <v/>
      </c>
      <c r="I1214" s="132" t="str">
        <f ca="1">IFERROR(IF($C1214="","",VLOOKUP(FİLTRE!$C1214,'SKT LİSTESİ'!$F:$S,10,0)),"")</f>
        <v/>
      </c>
      <c r="J1214" s="133" t="str">
        <f ca="1">IFERROR(IF($C1214="","",VLOOKUP(FİLTRE!$C1214,'SKT LİSTESİ'!$F:$S,11,0)),"")</f>
        <v/>
      </c>
      <c r="K1214" s="134" t="str">
        <f ca="1">IFERROR(IF($C1214="","",VLOOKUP(FİLTRE!$C1214,'SKT LİSTESİ'!$F:$S,12,0)),"")</f>
        <v/>
      </c>
      <c r="L1214" s="134" t="str">
        <f ca="1">IFERROR(IF($C1214="","",VLOOKUP(FİLTRE!$C1214,'SKT LİSTESİ'!$F:$S,13,0)),"")</f>
        <v/>
      </c>
      <c r="M1214" s="135" t="str">
        <f ca="1">IFERROR(IF($C1214="","",VLOOKUP(FİLTRE!$C1214,'SKT LİSTESİ'!$F:$AJ,14,0)),"")</f>
        <v/>
      </c>
      <c r="N1214" s="31" t="str">
        <f ca="1">IFERROR(IF($C1214="","",VLOOKUP(FİLTRE!$C1214,'SKT LİSTESİ'!$F:$AJ,22,0)),"")</f>
        <v/>
      </c>
      <c r="O1214" s="136" t="str">
        <f ca="1">IFERROR(IF($C1214="","",VLOOKUP(FİLTRE!$C1214,'SKT LİSTESİ'!$F:$AJ,23,0)),"")</f>
        <v/>
      </c>
      <c r="P1214" s="31"/>
      <c r="Q1214" s="31"/>
      <c r="R1214" s="137" t="str">
        <f ca="1">(IFERROR(IF($C1214="","",VLOOKUP(FİLTRE!$C1214,'SKT LİSTESİ'!$F:$AJ,15,0)),""))</f>
        <v/>
      </c>
      <c r="S1214" s="138" t="str">
        <f ca="1">IFERROR(IF($C1214="","",VLOOKUP(FİLTRE!$C1214,'SKT LİSTESİ'!$F:$AJ,16,0)),"")</f>
        <v/>
      </c>
      <c r="AF1214" s="179" t="str">
        <f t="shared" ca="1" si="74"/>
        <v/>
      </c>
      <c r="AG1214" s="179">
        <f t="shared" ca="1" si="75"/>
        <v>0</v>
      </c>
      <c r="AH1214" s="179">
        <f t="shared" ca="1" si="76"/>
        <v>0</v>
      </c>
    </row>
    <row r="1215" spans="2:34" ht="15.75" x14ac:dyDescent="0.25">
      <c r="B1215">
        <f t="shared" ca="1" si="73"/>
        <v>1203</v>
      </c>
      <c r="C1215" t="str">
        <f ca="1">IFERROR(VLOOKUP(B1215,'SKT LİSTESİ'!F:F,1,0),"")</f>
        <v/>
      </c>
      <c r="E1215" s="128" t="str">
        <f ca="1">IFERROR(IF($C1215="","",VLOOKUP(FİLTRE!$C1215,'SKT LİSTESİ'!$F:$S,5,0)),"")</f>
        <v/>
      </c>
      <c r="F1215" s="129" t="str">
        <f ca="1">IFERROR(IF($C1215="","",VLOOKUP(FİLTRE!$C1215,'SKT LİSTESİ'!$F:$S,7,0)),"")</f>
        <v/>
      </c>
      <c r="G1215" s="130" t="str">
        <f ca="1">IFERROR(IF($C1215="","",VLOOKUP(FİLTRE!$C1215,'SKT LİSTESİ'!$F:$S,8,0)),"")</f>
        <v/>
      </c>
      <c r="H1215" s="131" t="str">
        <f ca="1">IF(E1215="","",IF($C1215="","",VLOOKUP(FİLTRE!$C1215,'SKT LİSTESİ'!$F:$S,9,0)))</f>
        <v/>
      </c>
      <c r="I1215" s="132" t="str">
        <f ca="1">IFERROR(IF($C1215="","",VLOOKUP(FİLTRE!$C1215,'SKT LİSTESİ'!$F:$S,10,0)),"")</f>
        <v/>
      </c>
      <c r="J1215" s="133" t="str">
        <f ca="1">IFERROR(IF($C1215="","",VLOOKUP(FİLTRE!$C1215,'SKT LİSTESİ'!$F:$S,11,0)),"")</f>
        <v/>
      </c>
      <c r="K1215" s="134" t="str">
        <f ca="1">IFERROR(IF($C1215="","",VLOOKUP(FİLTRE!$C1215,'SKT LİSTESİ'!$F:$S,12,0)),"")</f>
        <v/>
      </c>
      <c r="L1215" s="134" t="str">
        <f ca="1">IFERROR(IF($C1215="","",VLOOKUP(FİLTRE!$C1215,'SKT LİSTESİ'!$F:$S,13,0)),"")</f>
        <v/>
      </c>
      <c r="M1215" s="135" t="str">
        <f ca="1">IFERROR(IF($C1215="","",VLOOKUP(FİLTRE!$C1215,'SKT LİSTESİ'!$F:$AJ,14,0)),"")</f>
        <v/>
      </c>
      <c r="N1215" s="31" t="str">
        <f ca="1">IFERROR(IF($C1215="","",VLOOKUP(FİLTRE!$C1215,'SKT LİSTESİ'!$F:$AJ,22,0)),"")</f>
        <v/>
      </c>
      <c r="O1215" s="136" t="str">
        <f ca="1">IFERROR(IF($C1215="","",VLOOKUP(FİLTRE!$C1215,'SKT LİSTESİ'!$F:$AJ,23,0)),"")</f>
        <v/>
      </c>
      <c r="P1215" s="31"/>
      <c r="Q1215" s="31"/>
      <c r="R1215" s="137" t="str">
        <f ca="1">(IFERROR(IF($C1215="","",VLOOKUP(FİLTRE!$C1215,'SKT LİSTESİ'!$F:$AJ,15,0)),""))</f>
        <v/>
      </c>
      <c r="S1215" s="138" t="str">
        <f ca="1">IFERROR(IF($C1215="","",VLOOKUP(FİLTRE!$C1215,'SKT LİSTESİ'!$F:$AJ,16,0)),"")</f>
        <v/>
      </c>
      <c r="AF1215" s="179" t="str">
        <f t="shared" ca="1" si="74"/>
        <v/>
      </c>
      <c r="AG1215" s="179">
        <f t="shared" ca="1" si="75"/>
        <v>0</v>
      </c>
      <c r="AH1215" s="179">
        <f t="shared" ca="1" si="76"/>
        <v>0</v>
      </c>
    </row>
    <row r="1216" spans="2:34" ht="15.75" x14ac:dyDescent="0.25">
      <c r="B1216">
        <f t="shared" ca="1" si="73"/>
        <v>1204</v>
      </c>
      <c r="C1216" t="str">
        <f ca="1">IFERROR(VLOOKUP(B1216,'SKT LİSTESİ'!F:F,1,0),"")</f>
        <v/>
      </c>
      <c r="E1216" s="128" t="str">
        <f ca="1">IFERROR(IF($C1216="","",VLOOKUP(FİLTRE!$C1216,'SKT LİSTESİ'!$F:$S,5,0)),"")</f>
        <v/>
      </c>
      <c r="F1216" s="129" t="str">
        <f ca="1">IFERROR(IF($C1216="","",VLOOKUP(FİLTRE!$C1216,'SKT LİSTESİ'!$F:$S,7,0)),"")</f>
        <v/>
      </c>
      <c r="G1216" s="130" t="str">
        <f ca="1">IFERROR(IF($C1216="","",VLOOKUP(FİLTRE!$C1216,'SKT LİSTESİ'!$F:$S,8,0)),"")</f>
        <v/>
      </c>
      <c r="H1216" s="131" t="str">
        <f ca="1">IF(E1216="","",IF($C1216="","",VLOOKUP(FİLTRE!$C1216,'SKT LİSTESİ'!$F:$S,9,0)))</f>
        <v/>
      </c>
      <c r="I1216" s="132" t="str">
        <f ca="1">IFERROR(IF($C1216="","",VLOOKUP(FİLTRE!$C1216,'SKT LİSTESİ'!$F:$S,10,0)),"")</f>
        <v/>
      </c>
      <c r="J1216" s="133" t="str">
        <f ca="1">IFERROR(IF($C1216="","",VLOOKUP(FİLTRE!$C1216,'SKT LİSTESİ'!$F:$S,11,0)),"")</f>
        <v/>
      </c>
      <c r="K1216" s="134" t="str">
        <f ca="1">IFERROR(IF($C1216="","",VLOOKUP(FİLTRE!$C1216,'SKT LİSTESİ'!$F:$S,12,0)),"")</f>
        <v/>
      </c>
      <c r="L1216" s="134" t="str">
        <f ca="1">IFERROR(IF($C1216="","",VLOOKUP(FİLTRE!$C1216,'SKT LİSTESİ'!$F:$S,13,0)),"")</f>
        <v/>
      </c>
      <c r="M1216" s="135" t="str">
        <f ca="1">IFERROR(IF($C1216="","",VLOOKUP(FİLTRE!$C1216,'SKT LİSTESİ'!$F:$AJ,14,0)),"")</f>
        <v/>
      </c>
      <c r="N1216" s="31" t="str">
        <f ca="1">IFERROR(IF($C1216="","",VLOOKUP(FİLTRE!$C1216,'SKT LİSTESİ'!$F:$AJ,22,0)),"")</f>
        <v/>
      </c>
      <c r="O1216" s="136" t="str">
        <f ca="1">IFERROR(IF($C1216="","",VLOOKUP(FİLTRE!$C1216,'SKT LİSTESİ'!$F:$AJ,23,0)),"")</f>
        <v/>
      </c>
      <c r="P1216" s="31"/>
      <c r="Q1216" s="31"/>
      <c r="R1216" s="137" t="str">
        <f ca="1">(IFERROR(IF($C1216="","",VLOOKUP(FİLTRE!$C1216,'SKT LİSTESİ'!$F:$AJ,15,0)),""))</f>
        <v/>
      </c>
      <c r="S1216" s="138" t="str">
        <f ca="1">IFERROR(IF($C1216="","",VLOOKUP(FİLTRE!$C1216,'SKT LİSTESİ'!$F:$AJ,16,0)),"")</f>
        <v/>
      </c>
      <c r="AF1216" s="179" t="str">
        <f t="shared" ca="1" si="74"/>
        <v/>
      </c>
      <c r="AG1216" s="179">
        <f t="shared" ca="1" si="75"/>
        <v>0</v>
      </c>
      <c r="AH1216" s="179">
        <f t="shared" ca="1" si="76"/>
        <v>0</v>
      </c>
    </row>
    <row r="1217" spans="2:34" ht="15.75" x14ac:dyDescent="0.25">
      <c r="B1217">
        <f t="shared" ca="1" si="73"/>
        <v>1205</v>
      </c>
      <c r="C1217" t="str">
        <f ca="1">IFERROR(VLOOKUP(B1217,'SKT LİSTESİ'!F:F,1,0),"")</f>
        <v/>
      </c>
      <c r="E1217" s="128" t="str">
        <f ca="1">IFERROR(IF($C1217="","",VLOOKUP(FİLTRE!$C1217,'SKT LİSTESİ'!$F:$S,5,0)),"")</f>
        <v/>
      </c>
      <c r="F1217" s="129" t="str">
        <f ca="1">IFERROR(IF($C1217="","",VLOOKUP(FİLTRE!$C1217,'SKT LİSTESİ'!$F:$S,7,0)),"")</f>
        <v/>
      </c>
      <c r="G1217" s="130" t="str">
        <f ca="1">IFERROR(IF($C1217="","",VLOOKUP(FİLTRE!$C1217,'SKT LİSTESİ'!$F:$S,8,0)),"")</f>
        <v/>
      </c>
      <c r="H1217" s="131" t="str">
        <f ca="1">IF(E1217="","",IF($C1217="","",VLOOKUP(FİLTRE!$C1217,'SKT LİSTESİ'!$F:$S,9,0)))</f>
        <v/>
      </c>
      <c r="I1217" s="132" t="str">
        <f ca="1">IFERROR(IF($C1217="","",VLOOKUP(FİLTRE!$C1217,'SKT LİSTESİ'!$F:$S,10,0)),"")</f>
        <v/>
      </c>
      <c r="J1217" s="133" t="str">
        <f ca="1">IFERROR(IF($C1217="","",VLOOKUP(FİLTRE!$C1217,'SKT LİSTESİ'!$F:$S,11,0)),"")</f>
        <v/>
      </c>
      <c r="K1217" s="134" t="str">
        <f ca="1">IFERROR(IF($C1217="","",VLOOKUP(FİLTRE!$C1217,'SKT LİSTESİ'!$F:$S,12,0)),"")</f>
        <v/>
      </c>
      <c r="L1217" s="134" t="str">
        <f ca="1">IFERROR(IF($C1217="","",VLOOKUP(FİLTRE!$C1217,'SKT LİSTESİ'!$F:$S,13,0)),"")</f>
        <v/>
      </c>
      <c r="M1217" s="135" t="str">
        <f ca="1">IFERROR(IF($C1217="","",VLOOKUP(FİLTRE!$C1217,'SKT LİSTESİ'!$F:$AJ,14,0)),"")</f>
        <v/>
      </c>
      <c r="N1217" s="31" t="str">
        <f ca="1">IFERROR(IF($C1217="","",VLOOKUP(FİLTRE!$C1217,'SKT LİSTESİ'!$F:$AJ,22,0)),"")</f>
        <v/>
      </c>
      <c r="O1217" s="136" t="str">
        <f ca="1">IFERROR(IF($C1217="","",VLOOKUP(FİLTRE!$C1217,'SKT LİSTESİ'!$F:$AJ,23,0)),"")</f>
        <v/>
      </c>
      <c r="P1217" s="31"/>
      <c r="Q1217" s="31"/>
      <c r="R1217" s="137" t="str">
        <f ca="1">(IFERROR(IF($C1217="","",VLOOKUP(FİLTRE!$C1217,'SKT LİSTESİ'!$F:$AJ,15,0)),""))</f>
        <v/>
      </c>
      <c r="S1217" s="138" t="str">
        <f ca="1">IFERROR(IF($C1217="","",VLOOKUP(FİLTRE!$C1217,'SKT LİSTESİ'!$F:$AJ,16,0)),"")</f>
        <v/>
      </c>
      <c r="AF1217" s="179" t="str">
        <f t="shared" ca="1" si="74"/>
        <v/>
      </c>
      <c r="AG1217" s="179">
        <f t="shared" ca="1" si="75"/>
        <v>0</v>
      </c>
      <c r="AH1217" s="179">
        <f t="shared" ca="1" si="76"/>
        <v>0</v>
      </c>
    </row>
    <row r="1218" spans="2:34" ht="15.75" x14ac:dyDescent="0.25">
      <c r="B1218">
        <f t="shared" ca="1" si="73"/>
        <v>1206</v>
      </c>
      <c r="C1218" t="str">
        <f ca="1">IFERROR(VLOOKUP(B1218,'SKT LİSTESİ'!F:F,1,0),"")</f>
        <v/>
      </c>
      <c r="E1218" s="128" t="str">
        <f ca="1">IFERROR(IF($C1218="","",VLOOKUP(FİLTRE!$C1218,'SKT LİSTESİ'!$F:$S,5,0)),"")</f>
        <v/>
      </c>
      <c r="F1218" s="129" t="str">
        <f ca="1">IFERROR(IF($C1218="","",VLOOKUP(FİLTRE!$C1218,'SKT LİSTESİ'!$F:$S,7,0)),"")</f>
        <v/>
      </c>
      <c r="G1218" s="130" t="str">
        <f ca="1">IFERROR(IF($C1218="","",VLOOKUP(FİLTRE!$C1218,'SKT LİSTESİ'!$F:$S,8,0)),"")</f>
        <v/>
      </c>
      <c r="H1218" s="131" t="str">
        <f ca="1">IF(E1218="","",IF($C1218="","",VLOOKUP(FİLTRE!$C1218,'SKT LİSTESİ'!$F:$S,9,0)))</f>
        <v/>
      </c>
      <c r="I1218" s="132" t="str">
        <f ca="1">IFERROR(IF($C1218="","",VLOOKUP(FİLTRE!$C1218,'SKT LİSTESİ'!$F:$S,10,0)),"")</f>
        <v/>
      </c>
      <c r="J1218" s="133" t="str">
        <f ca="1">IFERROR(IF($C1218="","",VLOOKUP(FİLTRE!$C1218,'SKT LİSTESİ'!$F:$S,11,0)),"")</f>
        <v/>
      </c>
      <c r="K1218" s="134" t="str">
        <f ca="1">IFERROR(IF($C1218="","",VLOOKUP(FİLTRE!$C1218,'SKT LİSTESİ'!$F:$S,12,0)),"")</f>
        <v/>
      </c>
      <c r="L1218" s="134" t="str">
        <f ca="1">IFERROR(IF($C1218="","",VLOOKUP(FİLTRE!$C1218,'SKT LİSTESİ'!$F:$S,13,0)),"")</f>
        <v/>
      </c>
      <c r="M1218" s="135" t="str">
        <f ca="1">IFERROR(IF($C1218="","",VLOOKUP(FİLTRE!$C1218,'SKT LİSTESİ'!$F:$AJ,14,0)),"")</f>
        <v/>
      </c>
      <c r="N1218" s="31" t="str">
        <f ca="1">IFERROR(IF($C1218="","",VLOOKUP(FİLTRE!$C1218,'SKT LİSTESİ'!$F:$AJ,22,0)),"")</f>
        <v/>
      </c>
      <c r="O1218" s="136" t="str">
        <f ca="1">IFERROR(IF($C1218="","",VLOOKUP(FİLTRE!$C1218,'SKT LİSTESİ'!$F:$AJ,23,0)),"")</f>
        <v/>
      </c>
      <c r="P1218" s="31"/>
      <c r="Q1218" s="31"/>
      <c r="R1218" s="137" t="str">
        <f ca="1">(IFERROR(IF($C1218="","",VLOOKUP(FİLTRE!$C1218,'SKT LİSTESİ'!$F:$AJ,15,0)),""))</f>
        <v/>
      </c>
      <c r="S1218" s="138" t="str">
        <f ca="1">IFERROR(IF($C1218="","",VLOOKUP(FİLTRE!$C1218,'SKT LİSTESİ'!$F:$AJ,16,0)),"")</f>
        <v/>
      </c>
      <c r="AF1218" s="179" t="str">
        <f t="shared" ca="1" si="74"/>
        <v/>
      </c>
      <c r="AG1218" s="179">
        <f t="shared" ca="1" si="75"/>
        <v>0</v>
      </c>
      <c r="AH1218" s="179">
        <f t="shared" ca="1" si="76"/>
        <v>0</v>
      </c>
    </row>
    <row r="1219" spans="2:34" ht="15.75" x14ac:dyDescent="0.25">
      <c r="B1219">
        <f t="shared" ca="1" si="73"/>
        <v>1207</v>
      </c>
      <c r="C1219" t="str">
        <f ca="1">IFERROR(VLOOKUP(B1219,'SKT LİSTESİ'!F:F,1,0),"")</f>
        <v/>
      </c>
      <c r="E1219" s="128" t="str">
        <f ca="1">IFERROR(IF($C1219="","",VLOOKUP(FİLTRE!$C1219,'SKT LİSTESİ'!$F:$S,5,0)),"")</f>
        <v/>
      </c>
      <c r="F1219" s="129" t="str">
        <f ca="1">IFERROR(IF($C1219="","",VLOOKUP(FİLTRE!$C1219,'SKT LİSTESİ'!$F:$S,7,0)),"")</f>
        <v/>
      </c>
      <c r="G1219" s="130" t="str">
        <f ca="1">IFERROR(IF($C1219="","",VLOOKUP(FİLTRE!$C1219,'SKT LİSTESİ'!$F:$S,8,0)),"")</f>
        <v/>
      </c>
      <c r="H1219" s="131" t="str">
        <f ca="1">IF(E1219="","",IF($C1219="","",VLOOKUP(FİLTRE!$C1219,'SKT LİSTESİ'!$F:$S,9,0)))</f>
        <v/>
      </c>
      <c r="I1219" s="132" t="str">
        <f ca="1">IFERROR(IF($C1219="","",VLOOKUP(FİLTRE!$C1219,'SKT LİSTESİ'!$F:$S,10,0)),"")</f>
        <v/>
      </c>
      <c r="J1219" s="133" t="str">
        <f ca="1">IFERROR(IF($C1219="","",VLOOKUP(FİLTRE!$C1219,'SKT LİSTESİ'!$F:$S,11,0)),"")</f>
        <v/>
      </c>
      <c r="K1219" s="134" t="str">
        <f ca="1">IFERROR(IF($C1219="","",VLOOKUP(FİLTRE!$C1219,'SKT LİSTESİ'!$F:$S,12,0)),"")</f>
        <v/>
      </c>
      <c r="L1219" s="134" t="str">
        <f ca="1">IFERROR(IF($C1219="","",VLOOKUP(FİLTRE!$C1219,'SKT LİSTESİ'!$F:$S,13,0)),"")</f>
        <v/>
      </c>
      <c r="M1219" s="135" t="str">
        <f ca="1">IFERROR(IF($C1219="","",VLOOKUP(FİLTRE!$C1219,'SKT LİSTESİ'!$F:$AJ,14,0)),"")</f>
        <v/>
      </c>
      <c r="N1219" s="31" t="str">
        <f ca="1">IFERROR(IF($C1219="","",VLOOKUP(FİLTRE!$C1219,'SKT LİSTESİ'!$F:$AJ,22,0)),"")</f>
        <v/>
      </c>
      <c r="O1219" s="136" t="str">
        <f ca="1">IFERROR(IF($C1219="","",VLOOKUP(FİLTRE!$C1219,'SKT LİSTESİ'!$F:$AJ,23,0)),"")</f>
        <v/>
      </c>
      <c r="P1219" s="31"/>
      <c r="Q1219" s="31"/>
      <c r="R1219" s="137" t="str">
        <f ca="1">(IFERROR(IF($C1219="","",VLOOKUP(FİLTRE!$C1219,'SKT LİSTESİ'!$F:$AJ,15,0)),""))</f>
        <v/>
      </c>
      <c r="S1219" s="138" t="str">
        <f ca="1">IFERROR(IF($C1219="","",VLOOKUP(FİLTRE!$C1219,'SKT LİSTESİ'!$F:$AJ,16,0)),"")</f>
        <v/>
      </c>
      <c r="AF1219" s="179" t="str">
        <f t="shared" ca="1" si="74"/>
        <v/>
      </c>
      <c r="AG1219" s="179">
        <f t="shared" ca="1" si="75"/>
        <v>0</v>
      </c>
      <c r="AH1219" s="179">
        <f t="shared" ca="1" si="76"/>
        <v>0</v>
      </c>
    </row>
    <row r="1220" spans="2:34" ht="15.75" x14ac:dyDescent="0.25">
      <c r="B1220">
        <f t="shared" ca="1" si="73"/>
        <v>1208</v>
      </c>
      <c r="C1220" t="str">
        <f ca="1">IFERROR(VLOOKUP(B1220,'SKT LİSTESİ'!F:F,1,0),"")</f>
        <v/>
      </c>
      <c r="E1220" s="128" t="str">
        <f ca="1">IFERROR(IF($C1220="","",VLOOKUP(FİLTRE!$C1220,'SKT LİSTESİ'!$F:$S,5,0)),"")</f>
        <v/>
      </c>
      <c r="F1220" s="129" t="str">
        <f ca="1">IFERROR(IF($C1220="","",VLOOKUP(FİLTRE!$C1220,'SKT LİSTESİ'!$F:$S,7,0)),"")</f>
        <v/>
      </c>
      <c r="G1220" s="130" t="str">
        <f ca="1">IFERROR(IF($C1220="","",VLOOKUP(FİLTRE!$C1220,'SKT LİSTESİ'!$F:$S,8,0)),"")</f>
        <v/>
      </c>
      <c r="H1220" s="131" t="str">
        <f ca="1">IF(E1220="","",IF($C1220="","",VLOOKUP(FİLTRE!$C1220,'SKT LİSTESİ'!$F:$S,9,0)))</f>
        <v/>
      </c>
      <c r="I1220" s="132" t="str">
        <f ca="1">IFERROR(IF($C1220="","",VLOOKUP(FİLTRE!$C1220,'SKT LİSTESİ'!$F:$S,10,0)),"")</f>
        <v/>
      </c>
      <c r="J1220" s="133" t="str">
        <f ca="1">IFERROR(IF($C1220="","",VLOOKUP(FİLTRE!$C1220,'SKT LİSTESİ'!$F:$S,11,0)),"")</f>
        <v/>
      </c>
      <c r="K1220" s="134" t="str">
        <f ca="1">IFERROR(IF($C1220="","",VLOOKUP(FİLTRE!$C1220,'SKT LİSTESİ'!$F:$S,12,0)),"")</f>
        <v/>
      </c>
      <c r="L1220" s="134" t="str">
        <f ca="1">IFERROR(IF($C1220="","",VLOOKUP(FİLTRE!$C1220,'SKT LİSTESİ'!$F:$S,13,0)),"")</f>
        <v/>
      </c>
      <c r="M1220" s="135" t="str">
        <f ca="1">IFERROR(IF($C1220="","",VLOOKUP(FİLTRE!$C1220,'SKT LİSTESİ'!$F:$AJ,14,0)),"")</f>
        <v/>
      </c>
      <c r="N1220" s="31" t="str">
        <f ca="1">IFERROR(IF($C1220="","",VLOOKUP(FİLTRE!$C1220,'SKT LİSTESİ'!$F:$AJ,22,0)),"")</f>
        <v/>
      </c>
      <c r="O1220" s="136" t="str">
        <f ca="1">IFERROR(IF($C1220="","",VLOOKUP(FİLTRE!$C1220,'SKT LİSTESİ'!$F:$AJ,23,0)),"")</f>
        <v/>
      </c>
      <c r="P1220" s="31"/>
      <c r="Q1220" s="31"/>
      <c r="R1220" s="137" t="str">
        <f ca="1">(IFERROR(IF($C1220="","",VLOOKUP(FİLTRE!$C1220,'SKT LİSTESİ'!$F:$AJ,15,0)),""))</f>
        <v/>
      </c>
      <c r="S1220" s="138" t="str">
        <f ca="1">IFERROR(IF($C1220="","",VLOOKUP(FİLTRE!$C1220,'SKT LİSTESİ'!$F:$AJ,16,0)),"")</f>
        <v/>
      </c>
      <c r="AF1220" s="179" t="str">
        <f t="shared" ca="1" si="74"/>
        <v/>
      </c>
      <c r="AG1220" s="179">
        <f t="shared" ca="1" si="75"/>
        <v>0</v>
      </c>
      <c r="AH1220" s="179">
        <f t="shared" ca="1" si="76"/>
        <v>0</v>
      </c>
    </row>
    <row r="1221" spans="2:34" ht="15.75" x14ac:dyDescent="0.25">
      <c r="B1221">
        <f t="shared" ca="1" si="73"/>
        <v>1209</v>
      </c>
      <c r="C1221" t="str">
        <f ca="1">IFERROR(VLOOKUP(B1221,'SKT LİSTESİ'!F:F,1,0),"")</f>
        <v/>
      </c>
      <c r="E1221" s="128" t="str">
        <f ca="1">IFERROR(IF($C1221="","",VLOOKUP(FİLTRE!$C1221,'SKT LİSTESİ'!$F:$S,5,0)),"")</f>
        <v/>
      </c>
      <c r="F1221" s="129" t="str">
        <f ca="1">IFERROR(IF($C1221="","",VLOOKUP(FİLTRE!$C1221,'SKT LİSTESİ'!$F:$S,7,0)),"")</f>
        <v/>
      </c>
      <c r="G1221" s="130" t="str">
        <f ca="1">IFERROR(IF($C1221="","",VLOOKUP(FİLTRE!$C1221,'SKT LİSTESİ'!$F:$S,8,0)),"")</f>
        <v/>
      </c>
      <c r="H1221" s="131" t="str">
        <f ca="1">IF(E1221="","",IF($C1221="","",VLOOKUP(FİLTRE!$C1221,'SKT LİSTESİ'!$F:$S,9,0)))</f>
        <v/>
      </c>
      <c r="I1221" s="132" t="str">
        <f ca="1">IFERROR(IF($C1221="","",VLOOKUP(FİLTRE!$C1221,'SKT LİSTESİ'!$F:$S,10,0)),"")</f>
        <v/>
      </c>
      <c r="J1221" s="133" t="str">
        <f ca="1">IFERROR(IF($C1221="","",VLOOKUP(FİLTRE!$C1221,'SKT LİSTESİ'!$F:$S,11,0)),"")</f>
        <v/>
      </c>
      <c r="K1221" s="134" t="str">
        <f ca="1">IFERROR(IF($C1221="","",VLOOKUP(FİLTRE!$C1221,'SKT LİSTESİ'!$F:$S,12,0)),"")</f>
        <v/>
      </c>
      <c r="L1221" s="134" t="str">
        <f ca="1">IFERROR(IF($C1221="","",VLOOKUP(FİLTRE!$C1221,'SKT LİSTESİ'!$F:$S,13,0)),"")</f>
        <v/>
      </c>
      <c r="M1221" s="135" t="str">
        <f ca="1">IFERROR(IF($C1221="","",VLOOKUP(FİLTRE!$C1221,'SKT LİSTESİ'!$F:$AJ,14,0)),"")</f>
        <v/>
      </c>
      <c r="N1221" s="31" t="str">
        <f ca="1">IFERROR(IF($C1221="","",VLOOKUP(FİLTRE!$C1221,'SKT LİSTESİ'!$F:$AJ,22,0)),"")</f>
        <v/>
      </c>
      <c r="O1221" s="136" t="str">
        <f ca="1">IFERROR(IF($C1221="","",VLOOKUP(FİLTRE!$C1221,'SKT LİSTESİ'!$F:$AJ,23,0)),"")</f>
        <v/>
      </c>
      <c r="P1221" s="31"/>
      <c r="Q1221" s="31"/>
      <c r="R1221" s="137" t="str">
        <f ca="1">(IFERROR(IF($C1221="","",VLOOKUP(FİLTRE!$C1221,'SKT LİSTESİ'!$F:$AJ,15,0)),""))</f>
        <v/>
      </c>
      <c r="S1221" s="138" t="str">
        <f ca="1">IFERROR(IF($C1221="","",VLOOKUP(FİLTRE!$C1221,'SKT LİSTESİ'!$F:$AJ,16,0)),"")</f>
        <v/>
      </c>
      <c r="AF1221" s="179" t="str">
        <f t="shared" ca="1" si="74"/>
        <v/>
      </c>
      <c r="AG1221" s="179">
        <f t="shared" ca="1" si="75"/>
        <v>0</v>
      </c>
      <c r="AH1221" s="179">
        <f t="shared" ca="1" si="76"/>
        <v>0</v>
      </c>
    </row>
    <row r="1222" spans="2:34" ht="15.75" x14ac:dyDescent="0.25">
      <c r="B1222">
        <f t="shared" ca="1" si="73"/>
        <v>1210</v>
      </c>
      <c r="C1222" t="str">
        <f ca="1">IFERROR(VLOOKUP(B1222,'SKT LİSTESİ'!F:F,1,0),"")</f>
        <v/>
      </c>
      <c r="E1222" s="128" t="str">
        <f ca="1">IFERROR(IF($C1222="","",VLOOKUP(FİLTRE!$C1222,'SKT LİSTESİ'!$F:$S,5,0)),"")</f>
        <v/>
      </c>
      <c r="F1222" s="129" t="str">
        <f ca="1">IFERROR(IF($C1222="","",VLOOKUP(FİLTRE!$C1222,'SKT LİSTESİ'!$F:$S,7,0)),"")</f>
        <v/>
      </c>
      <c r="G1222" s="130" t="str">
        <f ca="1">IFERROR(IF($C1222="","",VLOOKUP(FİLTRE!$C1222,'SKT LİSTESİ'!$F:$S,8,0)),"")</f>
        <v/>
      </c>
      <c r="H1222" s="131" t="str">
        <f ca="1">IF(E1222="","",IF($C1222="","",VLOOKUP(FİLTRE!$C1222,'SKT LİSTESİ'!$F:$S,9,0)))</f>
        <v/>
      </c>
      <c r="I1222" s="132" t="str">
        <f ca="1">IFERROR(IF($C1222="","",VLOOKUP(FİLTRE!$C1222,'SKT LİSTESİ'!$F:$S,10,0)),"")</f>
        <v/>
      </c>
      <c r="J1222" s="133" t="str">
        <f ca="1">IFERROR(IF($C1222="","",VLOOKUP(FİLTRE!$C1222,'SKT LİSTESİ'!$F:$S,11,0)),"")</f>
        <v/>
      </c>
      <c r="K1222" s="134" t="str">
        <f ca="1">IFERROR(IF($C1222="","",VLOOKUP(FİLTRE!$C1222,'SKT LİSTESİ'!$F:$S,12,0)),"")</f>
        <v/>
      </c>
      <c r="L1222" s="134" t="str">
        <f ca="1">IFERROR(IF($C1222="","",VLOOKUP(FİLTRE!$C1222,'SKT LİSTESİ'!$F:$S,13,0)),"")</f>
        <v/>
      </c>
      <c r="M1222" s="135" t="str">
        <f ca="1">IFERROR(IF($C1222="","",VLOOKUP(FİLTRE!$C1222,'SKT LİSTESİ'!$F:$AJ,14,0)),"")</f>
        <v/>
      </c>
      <c r="N1222" s="31" t="str">
        <f ca="1">IFERROR(IF($C1222="","",VLOOKUP(FİLTRE!$C1222,'SKT LİSTESİ'!$F:$AJ,22,0)),"")</f>
        <v/>
      </c>
      <c r="O1222" s="136" t="str">
        <f ca="1">IFERROR(IF($C1222="","",VLOOKUP(FİLTRE!$C1222,'SKT LİSTESİ'!$F:$AJ,23,0)),"")</f>
        <v/>
      </c>
      <c r="P1222" s="31"/>
      <c r="Q1222" s="31"/>
      <c r="R1222" s="137" t="str">
        <f ca="1">(IFERROR(IF($C1222="","",VLOOKUP(FİLTRE!$C1222,'SKT LİSTESİ'!$F:$AJ,15,0)),""))</f>
        <v/>
      </c>
      <c r="S1222" s="138" t="str">
        <f ca="1">IFERROR(IF($C1222="","",VLOOKUP(FİLTRE!$C1222,'SKT LİSTESİ'!$F:$AJ,16,0)),"")</f>
        <v/>
      </c>
      <c r="AF1222" s="179" t="str">
        <f t="shared" ca="1" si="74"/>
        <v/>
      </c>
      <c r="AG1222" s="179">
        <f t="shared" ca="1" si="75"/>
        <v>0</v>
      </c>
      <c r="AH1222" s="179">
        <f t="shared" ca="1" si="76"/>
        <v>0</v>
      </c>
    </row>
    <row r="1223" spans="2:34" ht="15.75" x14ac:dyDescent="0.25">
      <c r="B1223">
        <f t="shared" ca="1" si="73"/>
        <v>1211</v>
      </c>
      <c r="C1223" t="str">
        <f ca="1">IFERROR(VLOOKUP(B1223,'SKT LİSTESİ'!F:F,1,0),"")</f>
        <v/>
      </c>
      <c r="E1223" s="128" t="str">
        <f ca="1">IFERROR(IF($C1223="","",VLOOKUP(FİLTRE!$C1223,'SKT LİSTESİ'!$F:$S,5,0)),"")</f>
        <v/>
      </c>
      <c r="F1223" s="129" t="str">
        <f ca="1">IFERROR(IF($C1223="","",VLOOKUP(FİLTRE!$C1223,'SKT LİSTESİ'!$F:$S,7,0)),"")</f>
        <v/>
      </c>
      <c r="G1223" s="130" t="str">
        <f ca="1">IFERROR(IF($C1223="","",VLOOKUP(FİLTRE!$C1223,'SKT LİSTESİ'!$F:$S,8,0)),"")</f>
        <v/>
      </c>
      <c r="H1223" s="131" t="str">
        <f ca="1">IF(E1223="","",IF($C1223="","",VLOOKUP(FİLTRE!$C1223,'SKT LİSTESİ'!$F:$S,9,0)))</f>
        <v/>
      </c>
      <c r="I1223" s="132" t="str">
        <f ca="1">IFERROR(IF($C1223="","",VLOOKUP(FİLTRE!$C1223,'SKT LİSTESİ'!$F:$S,10,0)),"")</f>
        <v/>
      </c>
      <c r="J1223" s="133" t="str">
        <f ca="1">IFERROR(IF($C1223="","",VLOOKUP(FİLTRE!$C1223,'SKT LİSTESİ'!$F:$S,11,0)),"")</f>
        <v/>
      </c>
      <c r="K1223" s="134" t="str">
        <f ca="1">IFERROR(IF($C1223="","",VLOOKUP(FİLTRE!$C1223,'SKT LİSTESİ'!$F:$S,12,0)),"")</f>
        <v/>
      </c>
      <c r="L1223" s="134" t="str">
        <f ca="1">IFERROR(IF($C1223="","",VLOOKUP(FİLTRE!$C1223,'SKT LİSTESİ'!$F:$S,13,0)),"")</f>
        <v/>
      </c>
      <c r="M1223" s="135" t="str">
        <f ca="1">IFERROR(IF($C1223="","",VLOOKUP(FİLTRE!$C1223,'SKT LİSTESİ'!$F:$AJ,14,0)),"")</f>
        <v/>
      </c>
      <c r="N1223" s="31" t="str">
        <f ca="1">IFERROR(IF($C1223="","",VLOOKUP(FİLTRE!$C1223,'SKT LİSTESİ'!$F:$AJ,22,0)),"")</f>
        <v/>
      </c>
      <c r="O1223" s="136" t="str">
        <f ca="1">IFERROR(IF($C1223="","",VLOOKUP(FİLTRE!$C1223,'SKT LİSTESİ'!$F:$AJ,23,0)),"")</f>
        <v/>
      </c>
      <c r="P1223" s="31"/>
      <c r="Q1223" s="31"/>
      <c r="R1223" s="137" t="str">
        <f ca="1">(IFERROR(IF($C1223="","",VLOOKUP(FİLTRE!$C1223,'SKT LİSTESİ'!$F:$AJ,15,0)),""))</f>
        <v/>
      </c>
      <c r="S1223" s="138" t="str">
        <f ca="1">IFERROR(IF($C1223="","",VLOOKUP(FİLTRE!$C1223,'SKT LİSTESİ'!$F:$AJ,16,0)),"")</f>
        <v/>
      </c>
      <c r="AF1223" s="179" t="str">
        <f t="shared" ca="1" si="74"/>
        <v/>
      </c>
      <c r="AG1223" s="179">
        <f t="shared" ca="1" si="75"/>
        <v>0</v>
      </c>
      <c r="AH1223" s="179">
        <f t="shared" ca="1" si="76"/>
        <v>0</v>
      </c>
    </row>
    <row r="1224" spans="2:34" ht="15.75" x14ac:dyDescent="0.25">
      <c r="B1224">
        <f t="shared" ca="1" si="73"/>
        <v>1212</v>
      </c>
      <c r="C1224" t="str">
        <f ca="1">IFERROR(VLOOKUP(B1224,'SKT LİSTESİ'!F:F,1,0),"")</f>
        <v/>
      </c>
      <c r="E1224" s="128" t="str">
        <f ca="1">IFERROR(IF($C1224="","",VLOOKUP(FİLTRE!$C1224,'SKT LİSTESİ'!$F:$S,5,0)),"")</f>
        <v/>
      </c>
      <c r="F1224" s="129" t="str">
        <f ca="1">IFERROR(IF($C1224="","",VLOOKUP(FİLTRE!$C1224,'SKT LİSTESİ'!$F:$S,7,0)),"")</f>
        <v/>
      </c>
      <c r="G1224" s="130" t="str">
        <f ca="1">IFERROR(IF($C1224="","",VLOOKUP(FİLTRE!$C1224,'SKT LİSTESİ'!$F:$S,8,0)),"")</f>
        <v/>
      </c>
      <c r="H1224" s="131" t="str">
        <f ca="1">IF(E1224="","",IF($C1224="","",VLOOKUP(FİLTRE!$C1224,'SKT LİSTESİ'!$F:$S,9,0)))</f>
        <v/>
      </c>
      <c r="I1224" s="132" t="str">
        <f ca="1">IFERROR(IF($C1224="","",VLOOKUP(FİLTRE!$C1224,'SKT LİSTESİ'!$F:$S,10,0)),"")</f>
        <v/>
      </c>
      <c r="J1224" s="133" t="str">
        <f ca="1">IFERROR(IF($C1224="","",VLOOKUP(FİLTRE!$C1224,'SKT LİSTESİ'!$F:$S,11,0)),"")</f>
        <v/>
      </c>
      <c r="K1224" s="134" t="str">
        <f ca="1">IFERROR(IF($C1224="","",VLOOKUP(FİLTRE!$C1224,'SKT LİSTESİ'!$F:$S,12,0)),"")</f>
        <v/>
      </c>
      <c r="L1224" s="134" t="str">
        <f ca="1">IFERROR(IF($C1224="","",VLOOKUP(FİLTRE!$C1224,'SKT LİSTESİ'!$F:$S,13,0)),"")</f>
        <v/>
      </c>
      <c r="M1224" s="135" t="str">
        <f ca="1">IFERROR(IF($C1224="","",VLOOKUP(FİLTRE!$C1224,'SKT LİSTESİ'!$F:$AJ,14,0)),"")</f>
        <v/>
      </c>
      <c r="N1224" s="31" t="str">
        <f ca="1">IFERROR(IF($C1224="","",VLOOKUP(FİLTRE!$C1224,'SKT LİSTESİ'!$F:$AJ,22,0)),"")</f>
        <v/>
      </c>
      <c r="O1224" s="136" t="str">
        <f ca="1">IFERROR(IF($C1224="","",VLOOKUP(FİLTRE!$C1224,'SKT LİSTESİ'!$F:$AJ,23,0)),"")</f>
        <v/>
      </c>
      <c r="P1224" s="31"/>
      <c r="Q1224" s="31"/>
      <c r="R1224" s="137" t="str">
        <f ca="1">(IFERROR(IF($C1224="","",VLOOKUP(FİLTRE!$C1224,'SKT LİSTESİ'!$F:$AJ,15,0)),""))</f>
        <v/>
      </c>
      <c r="S1224" s="138" t="str">
        <f ca="1">IFERROR(IF($C1224="","",VLOOKUP(FİLTRE!$C1224,'SKT LİSTESİ'!$F:$AJ,16,0)),"")</f>
        <v/>
      </c>
      <c r="AF1224" s="179" t="str">
        <f t="shared" ca="1" si="74"/>
        <v/>
      </c>
      <c r="AG1224" s="179">
        <f t="shared" ca="1" si="75"/>
        <v>0</v>
      </c>
      <c r="AH1224" s="179">
        <f t="shared" ca="1" si="76"/>
        <v>0</v>
      </c>
    </row>
    <row r="1225" spans="2:34" ht="15.75" x14ac:dyDescent="0.25">
      <c r="B1225">
        <f t="shared" ca="1" si="73"/>
        <v>1213</v>
      </c>
      <c r="C1225" t="str">
        <f ca="1">IFERROR(VLOOKUP(B1225,'SKT LİSTESİ'!F:F,1,0),"")</f>
        <v/>
      </c>
      <c r="E1225" s="128" t="str">
        <f ca="1">IFERROR(IF($C1225="","",VLOOKUP(FİLTRE!$C1225,'SKT LİSTESİ'!$F:$S,5,0)),"")</f>
        <v/>
      </c>
      <c r="F1225" s="129" t="str">
        <f ca="1">IFERROR(IF($C1225="","",VLOOKUP(FİLTRE!$C1225,'SKT LİSTESİ'!$F:$S,7,0)),"")</f>
        <v/>
      </c>
      <c r="G1225" s="130" t="str">
        <f ca="1">IFERROR(IF($C1225="","",VLOOKUP(FİLTRE!$C1225,'SKT LİSTESİ'!$F:$S,8,0)),"")</f>
        <v/>
      </c>
      <c r="H1225" s="131" t="str">
        <f ca="1">IF(E1225="","",IF($C1225="","",VLOOKUP(FİLTRE!$C1225,'SKT LİSTESİ'!$F:$S,9,0)))</f>
        <v/>
      </c>
      <c r="I1225" s="132" t="str">
        <f ca="1">IFERROR(IF($C1225="","",VLOOKUP(FİLTRE!$C1225,'SKT LİSTESİ'!$F:$S,10,0)),"")</f>
        <v/>
      </c>
      <c r="J1225" s="133" t="str">
        <f ca="1">IFERROR(IF($C1225="","",VLOOKUP(FİLTRE!$C1225,'SKT LİSTESİ'!$F:$S,11,0)),"")</f>
        <v/>
      </c>
      <c r="K1225" s="134" t="str">
        <f ca="1">IFERROR(IF($C1225="","",VLOOKUP(FİLTRE!$C1225,'SKT LİSTESİ'!$F:$S,12,0)),"")</f>
        <v/>
      </c>
      <c r="L1225" s="134" t="str">
        <f ca="1">IFERROR(IF($C1225="","",VLOOKUP(FİLTRE!$C1225,'SKT LİSTESİ'!$F:$S,13,0)),"")</f>
        <v/>
      </c>
      <c r="M1225" s="135" t="str">
        <f ca="1">IFERROR(IF($C1225="","",VLOOKUP(FİLTRE!$C1225,'SKT LİSTESİ'!$F:$AJ,14,0)),"")</f>
        <v/>
      </c>
      <c r="N1225" s="31" t="str">
        <f ca="1">IFERROR(IF($C1225="","",VLOOKUP(FİLTRE!$C1225,'SKT LİSTESİ'!$F:$AJ,22,0)),"")</f>
        <v/>
      </c>
      <c r="O1225" s="136" t="str">
        <f ca="1">IFERROR(IF($C1225="","",VLOOKUP(FİLTRE!$C1225,'SKT LİSTESİ'!$F:$AJ,23,0)),"")</f>
        <v/>
      </c>
      <c r="P1225" s="31"/>
      <c r="Q1225" s="31"/>
      <c r="R1225" s="137" t="str">
        <f ca="1">(IFERROR(IF($C1225="","",VLOOKUP(FİLTRE!$C1225,'SKT LİSTESİ'!$F:$AJ,15,0)),""))</f>
        <v/>
      </c>
      <c r="S1225" s="138" t="str">
        <f ca="1">IFERROR(IF($C1225="","",VLOOKUP(FİLTRE!$C1225,'SKT LİSTESİ'!$F:$AJ,16,0)),"")</f>
        <v/>
      </c>
      <c r="AF1225" s="179" t="str">
        <f t="shared" ca="1" si="74"/>
        <v/>
      </c>
      <c r="AG1225" s="179">
        <f t="shared" ca="1" si="75"/>
        <v>0</v>
      </c>
      <c r="AH1225" s="179">
        <f t="shared" ca="1" si="76"/>
        <v>0</v>
      </c>
    </row>
    <row r="1226" spans="2:34" ht="15.75" x14ac:dyDescent="0.25">
      <c r="B1226">
        <f t="shared" ca="1" si="73"/>
        <v>1214</v>
      </c>
      <c r="C1226" t="str">
        <f ca="1">IFERROR(VLOOKUP(B1226,'SKT LİSTESİ'!F:F,1,0),"")</f>
        <v/>
      </c>
      <c r="E1226" s="128" t="str">
        <f ca="1">IFERROR(IF($C1226="","",VLOOKUP(FİLTRE!$C1226,'SKT LİSTESİ'!$F:$S,5,0)),"")</f>
        <v/>
      </c>
      <c r="F1226" s="129" t="str">
        <f ca="1">IFERROR(IF($C1226="","",VLOOKUP(FİLTRE!$C1226,'SKT LİSTESİ'!$F:$S,7,0)),"")</f>
        <v/>
      </c>
      <c r="G1226" s="130" t="str">
        <f ca="1">IFERROR(IF($C1226="","",VLOOKUP(FİLTRE!$C1226,'SKT LİSTESİ'!$F:$S,8,0)),"")</f>
        <v/>
      </c>
      <c r="H1226" s="131" t="str">
        <f ca="1">IF(E1226="","",IF($C1226="","",VLOOKUP(FİLTRE!$C1226,'SKT LİSTESİ'!$F:$S,9,0)))</f>
        <v/>
      </c>
      <c r="I1226" s="132" t="str">
        <f ca="1">IFERROR(IF($C1226="","",VLOOKUP(FİLTRE!$C1226,'SKT LİSTESİ'!$F:$S,10,0)),"")</f>
        <v/>
      </c>
      <c r="J1226" s="133" t="str">
        <f ca="1">IFERROR(IF($C1226="","",VLOOKUP(FİLTRE!$C1226,'SKT LİSTESİ'!$F:$S,11,0)),"")</f>
        <v/>
      </c>
      <c r="K1226" s="134" t="str">
        <f ca="1">IFERROR(IF($C1226="","",VLOOKUP(FİLTRE!$C1226,'SKT LİSTESİ'!$F:$S,12,0)),"")</f>
        <v/>
      </c>
      <c r="L1226" s="134" t="str">
        <f ca="1">IFERROR(IF($C1226="","",VLOOKUP(FİLTRE!$C1226,'SKT LİSTESİ'!$F:$S,13,0)),"")</f>
        <v/>
      </c>
      <c r="M1226" s="135" t="str">
        <f ca="1">IFERROR(IF($C1226="","",VLOOKUP(FİLTRE!$C1226,'SKT LİSTESİ'!$F:$AJ,14,0)),"")</f>
        <v/>
      </c>
      <c r="N1226" s="31" t="str">
        <f ca="1">IFERROR(IF($C1226="","",VLOOKUP(FİLTRE!$C1226,'SKT LİSTESİ'!$F:$AJ,22,0)),"")</f>
        <v/>
      </c>
      <c r="O1226" s="136" t="str">
        <f ca="1">IFERROR(IF($C1226="","",VLOOKUP(FİLTRE!$C1226,'SKT LİSTESİ'!$F:$AJ,23,0)),"")</f>
        <v/>
      </c>
      <c r="P1226" s="31"/>
      <c r="Q1226" s="31"/>
      <c r="R1226" s="137" t="str">
        <f ca="1">(IFERROR(IF($C1226="","",VLOOKUP(FİLTRE!$C1226,'SKT LİSTESİ'!$F:$AJ,15,0)),""))</f>
        <v/>
      </c>
      <c r="S1226" s="138" t="str">
        <f ca="1">IFERROR(IF($C1226="","",VLOOKUP(FİLTRE!$C1226,'SKT LİSTESİ'!$F:$AJ,16,0)),"")</f>
        <v/>
      </c>
      <c r="AF1226" s="179" t="str">
        <f t="shared" ca="1" si="74"/>
        <v/>
      </c>
      <c r="AG1226" s="179">
        <f t="shared" ca="1" si="75"/>
        <v>0</v>
      </c>
      <c r="AH1226" s="179">
        <f t="shared" ca="1" si="76"/>
        <v>0</v>
      </c>
    </row>
    <row r="1227" spans="2:34" ht="15.75" x14ac:dyDescent="0.25">
      <c r="B1227">
        <f t="shared" ca="1" si="73"/>
        <v>1215</v>
      </c>
      <c r="C1227" t="str">
        <f ca="1">IFERROR(VLOOKUP(B1227,'SKT LİSTESİ'!F:F,1,0),"")</f>
        <v/>
      </c>
      <c r="E1227" s="128" t="str">
        <f ca="1">IFERROR(IF($C1227="","",VLOOKUP(FİLTRE!$C1227,'SKT LİSTESİ'!$F:$S,5,0)),"")</f>
        <v/>
      </c>
      <c r="F1227" s="129" t="str">
        <f ca="1">IFERROR(IF($C1227="","",VLOOKUP(FİLTRE!$C1227,'SKT LİSTESİ'!$F:$S,7,0)),"")</f>
        <v/>
      </c>
      <c r="G1227" s="130" t="str">
        <f ca="1">IFERROR(IF($C1227="","",VLOOKUP(FİLTRE!$C1227,'SKT LİSTESİ'!$F:$S,8,0)),"")</f>
        <v/>
      </c>
      <c r="H1227" s="131" t="str">
        <f ca="1">IF(E1227="","",IF($C1227="","",VLOOKUP(FİLTRE!$C1227,'SKT LİSTESİ'!$F:$S,9,0)))</f>
        <v/>
      </c>
      <c r="I1227" s="132" t="str">
        <f ca="1">IFERROR(IF($C1227="","",VLOOKUP(FİLTRE!$C1227,'SKT LİSTESİ'!$F:$S,10,0)),"")</f>
        <v/>
      </c>
      <c r="J1227" s="133" t="str">
        <f ca="1">IFERROR(IF($C1227="","",VLOOKUP(FİLTRE!$C1227,'SKT LİSTESİ'!$F:$S,11,0)),"")</f>
        <v/>
      </c>
      <c r="K1227" s="134" t="str">
        <f ca="1">IFERROR(IF($C1227="","",VLOOKUP(FİLTRE!$C1227,'SKT LİSTESİ'!$F:$S,12,0)),"")</f>
        <v/>
      </c>
      <c r="L1227" s="134" t="str">
        <f ca="1">IFERROR(IF($C1227="","",VLOOKUP(FİLTRE!$C1227,'SKT LİSTESİ'!$F:$S,13,0)),"")</f>
        <v/>
      </c>
      <c r="M1227" s="135" t="str">
        <f ca="1">IFERROR(IF($C1227="","",VLOOKUP(FİLTRE!$C1227,'SKT LİSTESİ'!$F:$AJ,14,0)),"")</f>
        <v/>
      </c>
      <c r="N1227" s="31" t="str">
        <f ca="1">IFERROR(IF($C1227="","",VLOOKUP(FİLTRE!$C1227,'SKT LİSTESİ'!$F:$AJ,22,0)),"")</f>
        <v/>
      </c>
      <c r="O1227" s="136" t="str">
        <f ca="1">IFERROR(IF($C1227="","",VLOOKUP(FİLTRE!$C1227,'SKT LİSTESİ'!$F:$AJ,23,0)),"")</f>
        <v/>
      </c>
      <c r="P1227" s="31"/>
      <c r="Q1227" s="31"/>
      <c r="R1227" s="137" t="str">
        <f ca="1">(IFERROR(IF($C1227="","",VLOOKUP(FİLTRE!$C1227,'SKT LİSTESİ'!$F:$AJ,15,0)),""))</f>
        <v/>
      </c>
      <c r="S1227" s="138" t="str">
        <f ca="1">IFERROR(IF($C1227="","",VLOOKUP(FİLTRE!$C1227,'SKT LİSTESİ'!$F:$AJ,16,0)),"")</f>
        <v/>
      </c>
      <c r="AF1227" s="179" t="str">
        <f t="shared" ca="1" si="74"/>
        <v/>
      </c>
      <c r="AG1227" s="179">
        <f t="shared" ca="1" si="75"/>
        <v>0</v>
      </c>
      <c r="AH1227" s="179">
        <f t="shared" ca="1" si="76"/>
        <v>0</v>
      </c>
    </row>
    <row r="1228" spans="2:34" ht="15.75" x14ac:dyDescent="0.25">
      <c r="B1228">
        <f t="shared" ca="1" si="73"/>
        <v>1216</v>
      </c>
      <c r="C1228" t="str">
        <f ca="1">IFERROR(VLOOKUP(B1228,'SKT LİSTESİ'!F:F,1,0),"")</f>
        <v/>
      </c>
      <c r="E1228" s="128" t="str">
        <f ca="1">IFERROR(IF($C1228="","",VLOOKUP(FİLTRE!$C1228,'SKT LİSTESİ'!$F:$S,5,0)),"")</f>
        <v/>
      </c>
      <c r="F1228" s="129" t="str">
        <f ca="1">IFERROR(IF($C1228="","",VLOOKUP(FİLTRE!$C1228,'SKT LİSTESİ'!$F:$S,7,0)),"")</f>
        <v/>
      </c>
      <c r="G1228" s="130" t="str">
        <f ca="1">IFERROR(IF($C1228="","",VLOOKUP(FİLTRE!$C1228,'SKT LİSTESİ'!$F:$S,8,0)),"")</f>
        <v/>
      </c>
      <c r="H1228" s="131" t="str">
        <f ca="1">IF(E1228="","",IF($C1228="","",VLOOKUP(FİLTRE!$C1228,'SKT LİSTESİ'!$F:$S,9,0)))</f>
        <v/>
      </c>
      <c r="I1228" s="132" t="str">
        <f ca="1">IFERROR(IF($C1228="","",VLOOKUP(FİLTRE!$C1228,'SKT LİSTESİ'!$F:$S,10,0)),"")</f>
        <v/>
      </c>
      <c r="J1228" s="133" t="str">
        <f ca="1">IFERROR(IF($C1228="","",VLOOKUP(FİLTRE!$C1228,'SKT LİSTESİ'!$F:$S,11,0)),"")</f>
        <v/>
      </c>
      <c r="K1228" s="134" t="str">
        <f ca="1">IFERROR(IF($C1228="","",VLOOKUP(FİLTRE!$C1228,'SKT LİSTESİ'!$F:$S,12,0)),"")</f>
        <v/>
      </c>
      <c r="L1228" s="134" t="str">
        <f ca="1">IFERROR(IF($C1228="","",VLOOKUP(FİLTRE!$C1228,'SKT LİSTESİ'!$F:$S,13,0)),"")</f>
        <v/>
      </c>
      <c r="M1228" s="135" t="str">
        <f ca="1">IFERROR(IF($C1228="","",VLOOKUP(FİLTRE!$C1228,'SKT LİSTESİ'!$F:$AJ,14,0)),"")</f>
        <v/>
      </c>
      <c r="N1228" s="31" t="str">
        <f ca="1">IFERROR(IF($C1228="","",VLOOKUP(FİLTRE!$C1228,'SKT LİSTESİ'!$F:$AJ,22,0)),"")</f>
        <v/>
      </c>
      <c r="O1228" s="136" t="str">
        <f ca="1">IFERROR(IF($C1228="","",VLOOKUP(FİLTRE!$C1228,'SKT LİSTESİ'!$F:$AJ,23,0)),"")</f>
        <v/>
      </c>
      <c r="P1228" s="31"/>
      <c r="Q1228" s="31"/>
      <c r="R1228" s="137" t="str">
        <f ca="1">(IFERROR(IF($C1228="","",VLOOKUP(FİLTRE!$C1228,'SKT LİSTESİ'!$F:$AJ,15,0)),""))</f>
        <v/>
      </c>
      <c r="S1228" s="138" t="str">
        <f ca="1">IFERROR(IF($C1228="","",VLOOKUP(FİLTRE!$C1228,'SKT LİSTESİ'!$F:$AJ,16,0)),"")</f>
        <v/>
      </c>
      <c r="AF1228" s="179" t="str">
        <f t="shared" ca="1" si="74"/>
        <v/>
      </c>
      <c r="AG1228" s="179">
        <f t="shared" ca="1" si="75"/>
        <v>0</v>
      </c>
      <c r="AH1228" s="179">
        <f t="shared" ca="1" si="76"/>
        <v>0</v>
      </c>
    </row>
    <row r="1229" spans="2:34" ht="15.75" x14ac:dyDescent="0.25">
      <c r="B1229">
        <f t="shared" ca="1" si="73"/>
        <v>1217</v>
      </c>
      <c r="C1229" t="str">
        <f ca="1">IFERROR(VLOOKUP(B1229,'SKT LİSTESİ'!F:F,1,0),"")</f>
        <v/>
      </c>
      <c r="E1229" s="128" t="str">
        <f ca="1">IFERROR(IF($C1229="","",VLOOKUP(FİLTRE!$C1229,'SKT LİSTESİ'!$F:$S,5,0)),"")</f>
        <v/>
      </c>
      <c r="F1229" s="129" t="str">
        <f ca="1">IFERROR(IF($C1229="","",VLOOKUP(FİLTRE!$C1229,'SKT LİSTESİ'!$F:$S,7,0)),"")</f>
        <v/>
      </c>
      <c r="G1229" s="130" t="str">
        <f ca="1">IFERROR(IF($C1229="","",VLOOKUP(FİLTRE!$C1229,'SKT LİSTESİ'!$F:$S,8,0)),"")</f>
        <v/>
      </c>
      <c r="H1229" s="131" t="str">
        <f ca="1">IF(E1229="","",IF($C1229="","",VLOOKUP(FİLTRE!$C1229,'SKT LİSTESİ'!$F:$S,9,0)))</f>
        <v/>
      </c>
      <c r="I1229" s="132" t="str">
        <f ca="1">IFERROR(IF($C1229="","",VLOOKUP(FİLTRE!$C1229,'SKT LİSTESİ'!$F:$S,10,0)),"")</f>
        <v/>
      </c>
      <c r="J1229" s="133" t="str">
        <f ca="1">IFERROR(IF($C1229="","",VLOOKUP(FİLTRE!$C1229,'SKT LİSTESİ'!$F:$S,11,0)),"")</f>
        <v/>
      </c>
      <c r="K1229" s="134" t="str">
        <f ca="1">IFERROR(IF($C1229="","",VLOOKUP(FİLTRE!$C1229,'SKT LİSTESİ'!$F:$S,12,0)),"")</f>
        <v/>
      </c>
      <c r="L1229" s="134" t="str">
        <f ca="1">IFERROR(IF($C1229="","",VLOOKUP(FİLTRE!$C1229,'SKT LİSTESİ'!$F:$S,13,0)),"")</f>
        <v/>
      </c>
      <c r="M1229" s="135" t="str">
        <f ca="1">IFERROR(IF($C1229="","",VLOOKUP(FİLTRE!$C1229,'SKT LİSTESİ'!$F:$AJ,14,0)),"")</f>
        <v/>
      </c>
      <c r="N1229" s="31" t="str">
        <f ca="1">IFERROR(IF($C1229="","",VLOOKUP(FİLTRE!$C1229,'SKT LİSTESİ'!$F:$AJ,22,0)),"")</f>
        <v/>
      </c>
      <c r="O1229" s="136" t="str">
        <f ca="1">IFERROR(IF($C1229="","",VLOOKUP(FİLTRE!$C1229,'SKT LİSTESİ'!$F:$AJ,23,0)),"")</f>
        <v/>
      </c>
      <c r="P1229" s="31"/>
      <c r="Q1229" s="31"/>
      <c r="R1229" s="137" t="str">
        <f ca="1">(IFERROR(IF($C1229="","",VLOOKUP(FİLTRE!$C1229,'SKT LİSTESİ'!$F:$AJ,15,0)),""))</f>
        <v/>
      </c>
      <c r="S1229" s="138" t="str">
        <f ca="1">IFERROR(IF($C1229="","",VLOOKUP(FİLTRE!$C1229,'SKT LİSTESİ'!$F:$AJ,16,0)),"")</f>
        <v/>
      </c>
      <c r="AF1229" s="179" t="str">
        <f t="shared" ca="1" si="74"/>
        <v/>
      </c>
      <c r="AG1229" s="179">
        <f t="shared" ca="1" si="75"/>
        <v>0</v>
      </c>
      <c r="AH1229" s="179">
        <f t="shared" ca="1" si="76"/>
        <v>0</v>
      </c>
    </row>
    <row r="1230" spans="2:34" ht="15.75" x14ac:dyDescent="0.25">
      <c r="B1230">
        <f t="shared" ref="B1230:B1293" ca="1" si="77">IF($Y$2=1,(ROW()-12),"")</f>
        <v>1218</v>
      </c>
      <c r="C1230" t="str">
        <f ca="1">IFERROR(VLOOKUP(B1230,'SKT LİSTESİ'!F:F,1,0),"")</f>
        <v/>
      </c>
      <c r="E1230" s="128" t="str">
        <f ca="1">IFERROR(IF($C1230="","",VLOOKUP(FİLTRE!$C1230,'SKT LİSTESİ'!$F:$S,5,0)),"")</f>
        <v/>
      </c>
      <c r="F1230" s="129" t="str">
        <f ca="1">IFERROR(IF($C1230="","",VLOOKUP(FİLTRE!$C1230,'SKT LİSTESİ'!$F:$S,7,0)),"")</f>
        <v/>
      </c>
      <c r="G1230" s="130" t="str">
        <f ca="1">IFERROR(IF($C1230="","",VLOOKUP(FİLTRE!$C1230,'SKT LİSTESİ'!$F:$S,8,0)),"")</f>
        <v/>
      </c>
      <c r="H1230" s="131" t="str">
        <f ca="1">IF(E1230="","",IF($C1230="","",VLOOKUP(FİLTRE!$C1230,'SKT LİSTESİ'!$F:$S,9,0)))</f>
        <v/>
      </c>
      <c r="I1230" s="132" t="str">
        <f ca="1">IFERROR(IF($C1230="","",VLOOKUP(FİLTRE!$C1230,'SKT LİSTESİ'!$F:$S,10,0)),"")</f>
        <v/>
      </c>
      <c r="J1230" s="133" t="str">
        <f ca="1">IFERROR(IF($C1230="","",VLOOKUP(FİLTRE!$C1230,'SKT LİSTESİ'!$F:$S,11,0)),"")</f>
        <v/>
      </c>
      <c r="K1230" s="134" t="str">
        <f ca="1">IFERROR(IF($C1230="","",VLOOKUP(FİLTRE!$C1230,'SKT LİSTESİ'!$F:$S,12,0)),"")</f>
        <v/>
      </c>
      <c r="L1230" s="134" t="str">
        <f ca="1">IFERROR(IF($C1230="","",VLOOKUP(FİLTRE!$C1230,'SKT LİSTESİ'!$F:$S,13,0)),"")</f>
        <v/>
      </c>
      <c r="M1230" s="135" t="str">
        <f ca="1">IFERROR(IF($C1230="","",VLOOKUP(FİLTRE!$C1230,'SKT LİSTESİ'!$F:$AJ,14,0)),"")</f>
        <v/>
      </c>
      <c r="N1230" s="31" t="str">
        <f ca="1">IFERROR(IF($C1230="","",VLOOKUP(FİLTRE!$C1230,'SKT LİSTESİ'!$F:$AJ,22,0)),"")</f>
        <v/>
      </c>
      <c r="O1230" s="136" t="str">
        <f ca="1">IFERROR(IF($C1230="","",VLOOKUP(FİLTRE!$C1230,'SKT LİSTESİ'!$F:$AJ,23,0)),"")</f>
        <v/>
      </c>
      <c r="P1230" s="31"/>
      <c r="Q1230" s="31"/>
      <c r="R1230" s="137" t="str">
        <f ca="1">(IFERROR(IF($C1230="","",VLOOKUP(FİLTRE!$C1230,'SKT LİSTESİ'!$F:$AJ,15,0)),""))</f>
        <v/>
      </c>
      <c r="S1230" s="138" t="str">
        <f ca="1">IFERROR(IF($C1230="","",VLOOKUP(FİLTRE!$C1230,'SKT LİSTESİ'!$F:$AJ,16,0)),"")</f>
        <v/>
      </c>
      <c r="AF1230" s="179" t="str">
        <f t="shared" ref="AF1230:AF1293" ca="1" si="78">IF(E1230&lt;&gt;"SAYIM",K1230,
(IF(AND(E1230="SAYIM",R1230=0),0,(COUNTIFS(E:E,"SAYIM",F:F,F1230,R:R,"&gt;"&amp;0)))))</f>
        <v/>
      </c>
      <c r="AG1230" s="179">
        <f t="shared" ref="AG1230:AG1293" ca="1" si="79">IF(E1230="SAYIM",(IFERROR(R1230/AF1230,0)),0)</f>
        <v>0</v>
      </c>
      <c r="AH1230" s="179">
        <f t="shared" ref="AH1230:AH1293" ca="1" si="80">IF(E1230="SAYIM",(IFERROR(S1230/AF1230,0)),0)</f>
        <v>0</v>
      </c>
    </row>
    <row r="1231" spans="2:34" ht="15.75" x14ac:dyDescent="0.25">
      <c r="B1231">
        <f t="shared" ca="1" si="77"/>
        <v>1219</v>
      </c>
      <c r="C1231" t="str">
        <f ca="1">IFERROR(VLOOKUP(B1231,'SKT LİSTESİ'!F:F,1,0),"")</f>
        <v/>
      </c>
      <c r="E1231" s="128" t="str">
        <f ca="1">IFERROR(IF($C1231="","",VLOOKUP(FİLTRE!$C1231,'SKT LİSTESİ'!$F:$S,5,0)),"")</f>
        <v/>
      </c>
      <c r="F1231" s="129" t="str">
        <f ca="1">IFERROR(IF($C1231="","",VLOOKUP(FİLTRE!$C1231,'SKT LİSTESİ'!$F:$S,7,0)),"")</f>
        <v/>
      </c>
      <c r="G1231" s="130" t="str">
        <f ca="1">IFERROR(IF($C1231="","",VLOOKUP(FİLTRE!$C1231,'SKT LİSTESİ'!$F:$S,8,0)),"")</f>
        <v/>
      </c>
      <c r="H1231" s="131" t="str">
        <f ca="1">IF(E1231="","",IF($C1231="","",VLOOKUP(FİLTRE!$C1231,'SKT LİSTESİ'!$F:$S,9,0)))</f>
        <v/>
      </c>
      <c r="I1231" s="132" t="str">
        <f ca="1">IFERROR(IF($C1231="","",VLOOKUP(FİLTRE!$C1231,'SKT LİSTESİ'!$F:$S,10,0)),"")</f>
        <v/>
      </c>
      <c r="J1231" s="133" t="str">
        <f ca="1">IFERROR(IF($C1231="","",VLOOKUP(FİLTRE!$C1231,'SKT LİSTESİ'!$F:$S,11,0)),"")</f>
        <v/>
      </c>
      <c r="K1231" s="134" t="str">
        <f ca="1">IFERROR(IF($C1231="","",VLOOKUP(FİLTRE!$C1231,'SKT LİSTESİ'!$F:$S,12,0)),"")</f>
        <v/>
      </c>
      <c r="L1231" s="134" t="str">
        <f ca="1">IFERROR(IF($C1231="","",VLOOKUP(FİLTRE!$C1231,'SKT LİSTESİ'!$F:$S,13,0)),"")</f>
        <v/>
      </c>
      <c r="M1231" s="135" t="str">
        <f ca="1">IFERROR(IF($C1231="","",VLOOKUP(FİLTRE!$C1231,'SKT LİSTESİ'!$F:$AJ,14,0)),"")</f>
        <v/>
      </c>
      <c r="N1231" s="31" t="str">
        <f ca="1">IFERROR(IF($C1231="","",VLOOKUP(FİLTRE!$C1231,'SKT LİSTESİ'!$F:$AJ,22,0)),"")</f>
        <v/>
      </c>
      <c r="O1231" s="136" t="str">
        <f ca="1">IFERROR(IF($C1231="","",VLOOKUP(FİLTRE!$C1231,'SKT LİSTESİ'!$F:$AJ,23,0)),"")</f>
        <v/>
      </c>
      <c r="P1231" s="31"/>
      <c r="Q1231" s="31"/>
      <c r="R1231" s="137" t="str">
        <f ca="1">(IFERROR(IF($C1231="","",VLOOKUP(FİLTRE!$C1231,'SKT LİSTESİ'!$F:$AJ,15,0)),""))</f>
        <v/>
      </c>
      <c r="S1231" s="138" t="str">
        <f ca="1">IFERROR(IF($C1231="","",VLOOKUP(FİLTRE!$C1231,'SKT LİSTESİ'!$F:$AJ,16,0)),"")</f>
        <v/>
      </c>
      <c r="AF1231" s="179" t="str">
        <f t="shared" ca="1" si="78"/>
        <v/>
      </c>
      <c r="AG1231" s="179">
        <f t="shared" ca="1" si="79"/>
        <v>0</v>
      </c>
      <c r="AH1231" s="179">
        <f t="shared" ca="1" si="80"/>
        <v>0</v>
      </c>
    </row>
    <row r="1232" spans="2:34" ht="15.75" x14ac:dyDescent="0.25">
      <c r="B1232">
        <f t="shared" ca="1" si="77"/>
        <v>1220</v>
      </c>
      <c r="C1232" t="str">
        <f ca="1">IFERROR(VLOOKUP(B1232,'SKT LİSTESİ'!F:F,1,0),"")</f>
        <v/>
      </c>
      <c r="E1232" s="128" t="str">
        <f ca="1">IFERROR(IF($C1232="","",VLOOKUP(FİLTRE!$C1232,'SKT LİSTESİ'!$F:$S,5,0)),"")</f>
        <v/>
      </c>
      <c r="F1232" s="129" t="str">
        <f ca="1">IFERROR(IF($C1232="","",VLOOKUP(FİLTRE!$C1232,'SKT LİSTESİ'!$F:$S,7,0)),"")</f>
        <v/>
      </c>
      <c r="G1232" s="130" t="str">
        <f ca="1">IFERROR(IF($C1232="","",VLOOKUP(FİLTRE!$C1232,'SKT LİSTESİ'!$F:$S,8,0)),"")</f>
        <v/>
      </c>
      <c r="H1232" s="131" t="str">
        <f ca="1">IF(E1232="","",IF($C1232="","",VLOOKUP(FİLTRE!$C1232,'SKT LİSTESİ'!$F:$S,9,0)))</f>
        <v/>
      </c>
      <c r="I1232" s="132" t="str">
        <f ca="1">IFERROR(IF($C1232="","",VLOOKUP(FİLTRE!$C1232,'SKT LİSTESİ'!$F:$S,10,0)),"")</f>
        <v/>
      </c>
      <c r="J1232" s="133" t="str">
        <f ca="1">IFERROR(IF($C1232="","",VLOOKUP(FİLTRE!$C1232,'SKT LİSTESİ'!$F:$S,11,0)),"")</f>
        <v/>
      </c>
      <c r="K1232" s="134" t="str">
        <f ca="1">IFERROR(IF($C1232="","",VLOOKUP(FİLTRE!$C1232,'SKT LİSTESİ'!$F:$S,12,0)),"")</f>
        <v/>
      </c>
      <c r="L1232" s="134" t="str">
        <f ca="1">IFERROR(IF($C1232="","",VLOOKUP(FİLTRE!$C1232,'SKT LİSTESİ'!$F:$S,13,0)),"")</f>
        <v/>
      </c>
      <c r="M1232" s="135" t="str">
        <f ca="1">IFERROR(IF($C1232="","",VLOOKUP(FİLTRE!$C1232,'SKT LİSTESİ'!$F:$AJ,14,0)),"")</f>
        <v/>
      </c>
      <c r="N1232" s="31" t="str">
        <f ca="1">IFERROR(IF($C1232="","",VLOOKUP(FİLTRE!$C1232,'SKT LİSTESİ'!$F:$AJ,22,0)),"")</f>
        <v/>
      </c>
      <c r="O1232" s="136" t="str">
        <f ca="1">IFERROR(IF($C1232="","",VLOOKUP(FİLTRE!$C1232,'SKT LİSTESİ'!$F:$AJ,23,0)),"")</f>
        <v/>
      </c>
      <c r="P1232" s="31"/>
      <c r="Q1232" s="31"/>
      <c r="R1232" s="137" t="str">
        <f ca="1">(IFERROR(IF($C1232="","",VLOOKUP(FİLTRE!$C1232,'SKT LİSTESİ'!$F:$AJ,15,0)),""))</f>
        <v/>
      </c>
      <c r="S1232" s="138" t="str">
        <f ca="1">IFERROR(IF($C1232="","",VLOOKUP(FİLTRE!$C1232,'SKT LİSTESİ'!$F:$AJ,16,0)),"")</f>
        <v/>
      </c>
      <c r="AF1232" s="179" t="str">
        <f t="shared" ca="1" si="78"/>
        <v/>
      </c>
      <c r="AG1232" s="179">
        <f t="shared" ca="1" si="79"/>
        <v>0</v>
      </c>
      <c r="AH1232" s="179">
        <f t="shared" ca="1" si="80"/>
        <v>0</v>
      </c>
    </row>
    <row r="1233" spans="2:34" ht="15.75" x14ac:dyDescent="0.25">
      <c r="B1233">
        <f t="shared" ca="1" si="77"/>
        <v>1221</v>
      </c>
      <c r="C1233" t="str">
        <f ca="1">IFERROR(VLOOKUP(B1233,'SKT LİSTESİ'!F:F,1,0),"")</f>
        <v/>
      </c>
      <c r="E1233" s="128" t="str">
        <f ca="1">IFERROR(IF($C1233="","",VLOOKUP(FİLTRE!$C1233,'SKT LİSTESİ'!$F:$S,5,0)),"")</f>
        <v/>
      </c>
      <c r="F1233" s="129" t="str">
        <f ca="1">IFERROR(IF($C1233="","",VLOOKUP(FİLTRE!$C1233,'SKT LİSTESİ'!$F:$S,7,0)),"")</f>
        <v/>
      </c>
      <c r="G1233" s="130" t="str">
        <f ca="1">IFERROR(IF($C1233="","",VLOOKUP(FİLTRE!$C1233,'SKT LİSTESİ'!$F:$S,8,0)),"")</f>
        <v/>
      </c>
      <c r="H1233" s="131" t="str">
        <f ca="1">IF(E1233="","",IF($C1233="","",VLOOKUP(FİLTRE!$C1233,'SKT LİSTESİ'!$F:$S,9,0)))</f>
        <v/>
      </c>
      <c r="I1233" s="132" t="str">
        <f ca="1">IFERROR(IF($C1233="","",VLOOKUP(FİLTRE!$C1233,'SKT LİSTESİ'!$F:$S,10,0)),"")</f>
        <v/>
      </c>
      <c r="J1233" s="133" t="str">
        <f ca="1">IFERROR(IF($C1233="","",VLOOKUP(FİLTRE!$C1233,'SKT LİSTESİ'!$F:$S,11,0)),"")</f>
        <v/>
      </c>
      <c r="K1233" s="134" t="str">
        <f ca="1">IFERROR(IF($C1233="","",VLOOKUP(FİLTRE!$C1233,'SKT LİSTESİ'!$F:$S,12,0)),"")</f>
        <v/>
      </c>
      <c r="L1233" s="134" t="str">
        <f ca="1">IFERROR(IF($C1233="","",VLOOKUP(FİLTRE!$C1233,'SKT LİSTESİ'!$F:$S,13,0)),"")</f>
        <v/>
      </c>
      <c r="M1233" s="135" t="str">
        <f ca="1">IFERROR(IF($C1233="","",VLOOKUP(FİLTRE!$C1233,'SKT LİSTESİ'!$F:$AJ,14,0)),"")</f>
        <v/>
      </c>
      <c r="N1233" s="31" t="str">
        <f ca="1">IFERROR(IF($C1233="","",VLOOKUP(FİLTRE!$C1233,'SKT LİSTESİ'!$F:$AJ,22,0)),"")</f>
        <v/>
      </c>
      <c r="O1233" s="136" t="str">
        <f ca="1">IFERROR(IF($C1233="","",VLOOKUP(FİLTRE!$C1233,'SKT LİSTESİ'!$F:$AJ,23,0)),"")</f>
        <v/>
      </c>
      <c r="P1233" s="31"/>
      <c r="Q1233" s="31"/>
      <c r="R1233" s="137" t="str">
        <f ca="1">(IFERROR(IF($C1233="","",VLOOKUP(FİLTRE!$C1233,'SKT LİSTESİ'!$F:$AJ,15,0)),""))</f>
        <v/>
      </c>
      <c r="S1233" s="138" t="str">
        <f ca="1">IFERROR(IF($C1233="","",VLOOKUP(FİLTRE!$C1233,'SKT LİSTESİ'!$F:$AJ,16,0)),"")</f>
        <v/>
      </c>
      <c r="AF1233" s="179" t="str">
        <f t="shared" ca="1" si="78"/>
        <v/>
      </c>
      <c r="AG1233" s="179">
        <f t="shared" ca="1" si="79"/>
        <v>0</v>
      </c>
      <c r="AH1233" s="179">
        <f t="shared" ca="1" si="80"/>
        <v>0</v>
      </c>
    </row>
    <row r="1234" spans="2:34" ht="15.75" x14ac:dyDescent="0.25">
      <c r="B1234">
        <f t="shared" ca="1" si="77"/>
        <v>1222</v>
      </c>
      <c r="C1234" t="str">
        <f ca="1">IFERROR(VLOOKUP(B1234,'SKT LİSTESİ'!F:F,1,0),"")</f>
        <v/>
      </c>
      <c r="E1234" s="128" t="str">
        <f ca="1">IFERROR(IF($C1234="","",VLOOKUP(FİLTRE!$C1234,'SKT LİSTESİ'!$F:$S,5,0)),"")</f>
        <v/>
      </c>
      <c r="F1234" s="129" t="str">
        <f ca="1">IFERROR(IF($C1234="","",VLOOKUP(FİLTRE!$C1234,'SKT LİSTESİ'!$F:$S,7,0)),"")</f>
        <v/>
      </c>
      <c r="G1234" s="130" t="str">
        <f ca="1">IFERROR(IF($C1234="","",VLOOKUP(FİLTRE!$C1234,'SKT LİSTESİ'!$F:$S,8,0)),"")</f>
        <v/>
      </c>
      <c r="H1234" s="131" t="str">
        <f ca="1">IF(E1234="","",IF($C1234="","",VLOOKUP(FİLTRE!$C1234,'SKT LİSTESİ'!$F:$S,9,0)))</f>
        <v/>
      </c>
      <c r="I1234" s="132" t="str">
        <f ca="1">IFERROR(IF($C1234="","",VLOOKUP(FİLTRE!$C1234,'SKT LİSTESİ'!$F:$S,10,0)),"")</f>
        <v/>
      </c>
      <c r="J1234" s="133" t="str">
        <f ca="1">IFERROR(IF($C1234="","",VLOOKUP(FİLTRE!$C1234,'SKT LİSTESİ'!$F:$S,11,0)),"")</f>
        <v/>
      </c>
      <c r="K1234" s="134" t="str">
        <f ca="1">IFERROR(IF($C1234="","",VLOOKUP(FİLTRE!$C1234,'SKT LİSTESİ'!$F:$S,12,0)),"")</f>
        <v/>
      </c>
      <c r="L1234" s="134" t="str">
        <f ca="1">IFERROR(IF($C1234="","",VLOOKUP(FİLTRE!$C1234,'SKT LİSTESİ'!$F:$S,13,0)),"")</f>
        <v/>
      </c>
      <c r="M1234" s="135" t="str">
        <f ca="1">IFERROR(IF($C1234="","",VLOOKUP(FİLTRE!$C1234,'SKT LİSTESİ'!$F:$AJ,14,0)),"")</f>
        <v/>
      </c>
      <c r="N1234" s="31" t="str">
        <f ca="1">IFERROR(IF($C1234="","",VLOOKUP(FİLTRE!$C1234,'SKT LİSTESİ'!$F:$AJ,22,0)),"")</f>
        <v/>
      </c>
      <c r="O1234" s="136" t="str">
        <f ca="1">IFERROR(IF($C1234="","",VLOOKUP(FİLTRE!$C1234,'SKT LİSTESİ'!$F:$AJ,23,0)),"")</f>
        <v/>
      </c>
      <c r="P1234" s="31"/>
      <c r="Q1234" s="31"/>
      <c r="R1234" s="137" t="str">
        <f ca="1">(IFERROR(IF($C1234="","",VLOOKUP(FİLTRE!$C1234,'SKT LİSTESİ'!$F:$AJ,15,0)),""))</f>
        <v/>
      </c>
      <c r="S1234" s="138" t="str">
        <f ca="1">IFERROR(IF($C1234="","",VLOOKUP(FİLTRE!$C1234,'SKT LİSTESİ'!$F:$AJ,16,0)),"")</f>
        <v/>
      </c>
      <c r="AF1234" s="179" t="str">
        <f t="shared" ca="1" si="78"/>
        <v/>
      </c>
      <c r="AG1234" s="179">
        <f t="shared" ca="1" si="79"/>
        <v>0</v>
      </c>
      <c r="AH1234" s="179">
        <f t="shared" ca="1" si="80"/>
        <v>0</v>
      </c>
    </row>
    <row r="1235" spans="2:34" ht="15.75" x14ac:dyDescent="0.25">
      <c r="B1235">
        <f t="shared" ca="1" si="77"/>
        <v>1223</v>
      </c>
      <c r="C1235" t="str">
        <f ca="1">IFERROR(VLOOKUP(B1235,'SKT LİSTESİ'!F:F,1,0),"")</f>
        <v/>
      </c>
      <c r="E1235" s="128" t="str">
        <f ca="1">IFERROR(IF($C1235="","",VLOOKUP(FİLTRE!$C1235,'SKT LİSTESİ'!$F:$S,5,0)),"")</f>
        <v/>
      </c>
      <c r="F1235" s="129" t="str">
        <f ca="1">IFERROR(IF($C1235="","",VLOOKUP(FİLTRE!$C1235,'SKT LİSTESİ'!$F:$S,7,0)),"")</f>
        <v/>
      </c>
      <c r="G1235" s="130" t="str">
        <f ca="1">IFERROR(IF($C1235="","",VLOOKUP(FİLTRE!$C1235,'SKT LİSTESİ'!$F:$S,8,0)),"")</f>
        <v/>
      </c>
      <c r="H1235" s="131" t="str">
        <f ca="1">IF(E1235="","",IF($C1235="","",VLOOKUP(FİLTRE!$C1235,'SKT LİSTESİ'!$F:$S,9,0)))</f>
        <v/>
      </c>
      <c r="I1235" s="132" t="str">
        <f ca="1">IFERROR(IF($C1235="","",VLOOKUP(FİLTRE!$C1235,'SKT LİSTESİ'!$F:$S,10,0)),"")</f>
        <v/>
      </c>
      <c r="J1235" s="133" t="str">
        <f ca="1">IFERROR(IF($C1235="","",VLOOKUP(FİLTRE!$C1235,'SKT LİSTESİ'!$F:$S,11,0)),"")</f>
        <v/>
      </c>
      <c r="K1235" s="134" t="str">
        <f ca="1">IFERROR(IF($C1235="","",VLOOKUP(FİLTRE!$C1235,'SKT LİSTESİ'!$F:$S,12,0)),"")</f>
        <v/>
      </c>
      <c r="L1235" s="134" t="str">
        <f ca="1">IFERROR(IF($C1235="","",VLOOKUP(FİLTRE!$C1235,'SKT LİSTESİ'!$F:$S,13,0)),"")</f>
        <v/>
      </c>
      <c r="M1235" s="135" t="str">
        <f ca="1">IFERROR(IF($C1235="","",VLOOKUP(FİLTRE!$C1235,'SKT LİSTESİ'!$F:$AJ,14,0)),"")</f>
        <v/>
      </c>
      <c r="N1235" s="31" t="str">
        <f ca="1">IFERROR(IF($C1235="","",VLOOKUP(FİLTRE!$C1235,'SKT LİSTESİ'!$F:$AJ,22,0)),"")</f>
        <v/>
      </c>
      <c r="O1235" s="136" t="str">
        <f ca="1">IFERROR(IF($C1235="","",VLOOKUP(FİLTRE!$C1235,'SKT LİSTESİ'!$F:$AJ,23,0)),"")</f>
        <v/>
      </c>
      <c r="P1235" s="31"/>
      <c r="Q1235" s="31"/>
      <c r="R1235" s="137" t="str">
        <f ca="1">(IFERROR(IF($C1235="","",VLOOKUP(FİLTRE!$C1235,'SKT LİSTESİ'!$F:$AJ,15,0)),""))</f>
        <v/>
      </c>
      <c r="S1235" s="138" t="str">
        <f ca="1">IFERROR(IF($C1235="","",VLOOKUP(FİLTRE!$C1235,'SKT LİSTESİ'!$F:$AJ,16,0)),"")</f>
        <v/>
      </c>
      <c r="AF1235" s="179" t="str">
        <f t="shared" ca="1" si="78"/>
        <v/>
      </c>
      <c r="AG1235" s="179">
        <f t="shared" ca="1" si="79"/>
        <v>0</v>
      </c>
      <c r="AH1235" s="179">
        <f t="shared" ca="1" si="80"/>
        <v>0</v>
      </c>
    </row>
    <row r="1236" spans="2:34" ht="15.75" x14ac:dyDescent="0.25">
      <c r="B1236">
        <f t="shared" ca="1" si="77"/>
        <v>1224</v>
      </c>
      <c r="C1236" t="str">
        <f ca="1">IFERROR(VLOOKUP(B1236,'SKT LİSTESİ'!F:F,1,0),"")</f>
        <v/>
      </c>
      <c r="E1236" s="128" t="str">
        <f ca="1">IFERROR(IF($C1236="","",VLOOKUP(FİLTRE!$C1236,'SKT LİSTESİ'!$F:$S,5,0)),"")</f>
        <v/>
      </c>
      <c r="F1236" s="129" t="str">
        <f ca="1">IFERROR(IF($C1236="","",VLOOKUP(FİLTRE!$C1236,'SKT LİSTESİ'!$F:$S,7,0)),"")</f>
        <v/>
      </c>
      <c r="G1236" s="130" t="str">
        <f ca="1">IFERROR(IF($C1236="","",VLOOKUP(FİLTRE!$C1236,'SKT LİSTESİ'!$F:$S,8,0)),"")</f>
        <v/>
      </c>
      <c r="H1236" s="131" t="str">
        <f ca="1">IF(E1236="","",IF($C1236="","",VLOOKUP(FİLTRE!$C1236,'SKT LİSTESİ'!$F:$S,9,0)))</f>
        <v/>
      </c>
      <c r="I1236" s="132" t="str">
        <f ca="1">IFERROR(IF($C1236="","",VLOOKUP(FİLTRE!$C1236,'SKT LİSTESİ'!$F:$S,10,0)),"")</f>
        <v/>
      </c>
      <c r="J1236" s="133" t="str">
        <f ca="1">IFERROR(IF($C1236="","",VLOOKUP(FİLTRE!$C1236,'SKT LİSTESİ'!$F:$S,11,0)),"")</f>
        <v/>
      </c>
      <c r="K1236" s="134" t="str">
        <f ca="1">IFERROR(IF($C1236="","",VLOOKUP(FİLTRE!$C1236,'SKT LİSTESİ'!$F:$S,12,0)),"")</f>
        <v/>
      </c>
      <c r="L1236" s="134" t="str">
        <f ca="1">IFERROR(IF($C1236="","",VLOOKUP(FİLTRE!$C1236,'SKT LİSTESİ'!$F:$S,13,0)),"")</f>
        <v/>
      </c>
      <c r="M1236" s="135" t="str">
        <f ca="1">IFERROR(IF($C1236="","",VLOOKUP(FİLTRE!$C1236,'SKT LİSTESİ'!$F:$AJ,14,0)),"")</f>
        <v/>
      </c>
      <c r="N1236" s="31" t="str">
        <f ca="1">IFERROR(IF($C1236="","",VLOOKUP(FİLTRE!$C1236,'SKT LİSTESİ'!$F:$AJ,22,0)),"")</f>
        <v/>
      </c>
      <c r="O1236" s="136" t="str">
        <f ca="1">IFERROR(IF($C1236="","",VLOOKUP(FİLTRE!$C1236,'SKT LİSTESİ'!$F:$AJ,23,0)),"")</f>
        <v/>
      </c>
      <c r="P1236" s="31"/>
      <c r="Q1236" s="31"/>
      <c r="R1236" s="137" t="str">
        <f ca="1">(IFERROR(IF($C1236="","",VLOOKUP(FİLTRE!$C1236,'SKT LİSTESİ'!$F:$AJ,15,0)),""))</f>
        <v/>
      </c>
      <c r="S1236" s="138" t="str">
        <f ca="1">IFERROR(IF($C1236="","",VLOOKUP(FİLTRE!$C1236,'SKT LİSTESİ'!$F:$AJ,16,0)),"")</f>
        <v/>
      </c>
      <c r="AF1236" s="179" t="str">
        <f t="shared" ca="1" si="78"/>
        <v/>
      </c>
      <c r="AG1236" s="179">
        <f t="shared" ca="1" si="79"/>
        <v>0</v>
      </c>
      <c r="AH1236" s="179">
        <f t="shared" ca="1" si="80"/>
        <v>0</v>
      </c>
    </row>
    <row r="1237" spans="2:34" ht="15.75" x14ac:dyDescent="0.25">
      <c r="B1237">
        <f t="shared" ca="1" si="77"/>
        <v>1225</v>
      </c>
      <c r="C1237" t="str">
        <f ca="1">IFERROR(VLOOKUP(B1237,'SKT LİSTESİ'!F:F,1,0),"")</f>
        <v/>
      </c>
      <c r="E1237" s="128" t="str">
        <f ca="1">IFERROR(IF($C1237="","",VLOOKUP(FİLTRE!$C1237,'SKT LİSTESİ'!$F:$S,5,0)),"")</f>
        <v/>
      </c>
      <c r="F1237" s="129" t="str">
        <f ca="1">IFERROR(IF($C1237="","",VLOOKUP(FİLTRE!$C1237,'SKT LİSTESİ'!$F:$S,7,0)),"")</f>
        <v/>
      </c>
      <c r="G1237" s="130" t="str">
        <f ca="1">IFERROR(IF($C1237="","",VLOOKUP(FİLTRE!$C1237,'SKT LİSTESİ'!$F:$S,8,0)),"")</f>
        <v/>
      </c>
      <c r="H1237" s="131" t="str">
        <f ca="1">IF(E1237="","",IF($C1237="","",VLOOKUP(FİLTRE!$C1237,'SKT LİSTESİ'!$F:$S,9,0)))</f>
        <v/>
      </c>
      <c r="I1237" s="132" t="str">
        <f ca="1">IFERROR(IF($C1237="","",VLOOKUP(FİLTRE!$C1237,'SKT LİSTESİ'!$F:$S,10,0)),"")</f>
        <v/>
      </c>
      <c r="J1237" s="133" t="str">
        <f ca="1">IFERROR(IF($C1237="","",VLOOKUP(FİLTRE!$C1237,'SKT LİSTESİ'!$F:$S,11,0)),"")</f>
        <v/>
      </c>
      <c r="K1237" s="134" t="str">
        <f ca="1">IFERROR(IF($C1237="","",VLOOKUP(FİLTRE!$C1237,'SKT LİSTESİ'!$F:$S,12,0)),"")</f>
        <v/>
      </c>
      <c r="L1237" s="134" t="str">
        <f ca="1">IFERROR(IF($C1237="","",VLOOKUP(FİLTRE!$C1237,'SKT LİSTESİ'!$F:$S,13,0)),"")</f>
        <v/>
      </c>
      <c r="M1237" s="135" t="str">
        <f ca="1">IFERROR(IF($C1237="","",VLOOKUP(FİLTRE!$C1237,'SKT LİSTESİ'!$F:$AJ,14,0)),"")</f>
        <v/>
      </c>
      <c r="N1237" s="31" t="str">
        <f ca="1">IFERROR(IF($C1237="","",VLOOKUP(FİLTRE!$C1237,'SKT LİSTESİ'!$F:$AJ,22,0)),"")</f>
        <v/>
      </c>
      <c r="O1237" s="136" t="str">
        <f ca="1">IFERROR(IF($C1237="","",VLOOKUP(FİLTRE!$C1237,'SKT LİSTESİ'!$F:$AJ,23,0)),"")</f>
        <v/>
      </c>
      <c r="P1237" s="31"/>
      <c r="Q1237" s="31"/>
      <c r="R1237" s="137" t="str">
        <f ca="1">(IFERROR(IF($C1237="","",VLOOKUP(FİLTRE!$C1237,'SKT LİSTESİ'!$F:$AJ,15,0)),""))</f>
        <v/>
      </c>
      <c r="S1237" s="138" t="str">
        <f ca="1">IFERROR(IF($C1237="","",VLOOKUP(FİLTRE!$C1237,'SKT LİSTESİ'!$F:$AJ,16,0)),"")</f>
        <v/>
      </c>
      <c r="AF1237" s="179" t="str">
        <f t="shared" ca="1" si="78"/>
        <v/>
      </c>
      <c r="AG1237" s="179">
        <f t="shared" ca="1" si="79"/>
        <v>0</v>
      </c>
      <c r="AH1237" s="179">
        <f t="shared" ca="1" si="80"/>
        <v>0</v>
      </c>
    </row>
    <row r="1238" spans="2:34" ht="15.75" x14ac:dyDescent="0.25">
      <c r="B1238">
        <f t="shared" ca="1" si="77"/>
        <v>1226</v>
      </c>
      <c r="C1238" t="str">
        <f ca="1">IFERROR(VLOOKUP(B1238,'SKT LİSTESİ'!F:F,1,0),"")</f>
        <v/>
      </c>
      <c r="E1238" s="128" t="str">
        <f ca="1">IFERROR(IF($C1238="","",VLOOKUP(FİLTRE!$C1238,'SKT LİSTESİ'!$F:$S,5,0)),"")</f>
        <v/>
      </c>
      <c r="F1238" s="129" t="str">
        <f ca="1">IFERROR(IF($C1238="","",VLOOKUP(FİLTRE!$C1238,'SKT LİSTESİ'!$F:$S,7,0)),"")</f>
        <v/>
      </c>
      <c r="G1238" s="130" t="str">
        <f ca="1">IFERROR(IF($C1238="","",VLOOKUP(FİLTRE!$C1238,'SKT LİSTESİ'!$F:$S,8,0)),"")</f>
        <v/>
      </c>
      <c r="H1238" s="131" t="str">
        <f ca="1">IF(E1238="","",IF($C1238="","",VLOOKUP(FİLTRE!$C1238,'SKT LİSTESİ'!$F:$S,9,0)))</f>
        <v/>
      </c>
      <c r="I1238" s="132" t="str">
        <f ca="1">IFERROR(IF($C1238="","",VLOOKUP(FİLTRE!$C1238,'SKT LİSTESİ'!$F:$S,10,0)),"")</f>
        <v/>
      </c>
      <c r="J1238" s="133" t="str">
        <f ca="1">IFERROR(IF($C1238="","",VLOOKUP(FİLTRE!$C1238,'SKT LİSTESİ'!$F:$S,11,0)),"")</f>
        <v/>
      </c>
      <c r="K1238" s="134" t="str">
        <f ca="1">IFERROR(IF($C1238="","",VLOOKUP(FİLTRE!$C1238,'SKT LİSTESİ'!$F:$S,12,0)),"")</f>
        <v/>
      </c>
      <c r="L1238" s="134" t="str">
        <f ca="1">IFERROR(IF($C1238="","",VLOOKUP(FİLTRE!$C1238,'SKT LİSTESİ'!$F:$S,13,0)),"")</f>
        <v/>
      </c>
      <c r="M1238" s="135" t="str">
        <f ca="1">IFERROR(IF($C1238="","",VLOOKUP(FİLTRE!$C1238,'SKT LİSTESİ'!$F:$AJ,14,0)),"")</f>
        <v/>
      </c>
      <c r="N1238" s="31" t="str">
        <f ca="1">IFERROR(IF($C1238="","",VLOOKUP(FİLTRE!$C1238,'SKT LİSTESİ'!$F:$AJ,22,0)),"")</f>
        <v/>
      </c>
      <c r="O1238" s="136" t="str">
        <f ca="1">IFERROR(IF($C1238="","",VLOOKUP(FİLTRE!$C1238,'SKT LİSTESİ'!$F:$AJ,23,0)),"")</f>
        <v/>
      </c>
      <c r="P1238" s="31"/>
      <c r="Q1238" s="31"/>
      <c r="R1238" s="137" t="str">
        <f ca="1">(IFERROR(IF($C1238="","",VLOOKUP(FİLTRE!$C1238,'SKT LİSTESİ'!$F:$AJ,15,0)),""))</f>
        <v/>
      </c>
      <c r="S1238" s="138" t="str">
        <f ca="1">IFERROR(IF($C1238="","",VLOOKUP(FİLTRE!$C1238,'SKT LİSTESİ'!$F:$AJ,16,0)),"")</f>
        <v/>
      </c>
      <c r="AF1238" s="179" t="str">
        <f t="shared" ca="1" si="78"/>
        <v/>
      </c>
      <c r="AG1238" s="179">
        <f t="shared" ca="1" si="79"/>
        <v>0</v>
      </c>
      <c r="AH1238" s="179">
        <f t="shared" ca="1" si="80"/>
        <v>0</v>
      </c>
    </row>
    <row r="1239" spans="2:34" ht="15.75" x14ac:dyDescent="0.25">
      <c r="B1239">
        <f t="shared" ca="1" si="77"/>
        <v>1227</v>
      </c>
      <c r="C1239" t="str">
        <f ca="1">IFERROR(VLOOKUP(B1239,'SKT LİSTESİ'!F:F,1,0),"")</f>
        <v/>
      </c>
      <c r="E1239" s="128" t="str">
        <f ca="1">IFERROR(IF($C1239="","",VLOOKUP(FİLTRE!$C1239,'SKT LİSTESİ'!$F:$S,5,0)),"")</f>
        <v/>
      </c>
      <c r="F1239" s="129" t="str">
        <f ca="1">IFERROR(IF($C1239="","",VLOOKUP(FİLTRE!$C1239,'SKT LİSTESİ'!$F:$S,7,0)),"")</f>
        <v/>
      </c>
      <c r="G1239" s="130" t="str">
        <f ca="1">IFERROR(IF($C1239="","",VLOOKUP(FİLTRE!$C1239,'SKT LİSTESİ'!$F:$S,8,0)),"")</f>
        <v/>
      </c>
      <c r="H1239" s="131" t="str">
        <f ca="1">IF(E1239="","",IF($C1239="","",VLOOKUP(FİLTRE!$C1239,'SKT LİSTESİ'!$F:$S,9,0)))</f>
        <v/>
      </c>
      <c r="I1239" s="132" t="str">
        <f ca="1">IFERROR(IF($C1239="","",VLOOKUP(FİLTRE!$C1239,'SKT LİSTESİ'!$F:$S,10,0)),"")</f>
        <v/>
      </c>
      <c r="J1239" s="133" t="str">
        <f ca="1">IFERROR(IF($C1239="","",VLOOKUP(FİLTRE!$C1239,'SKT LİSTESİ'!$F:$S,11,0)),"")</f>
        <v/>
      </c>
      <c r="K1239" s="134" t="str">
        <f ca="1">IFERROR(IF($C1239="","",VLOOKUP(FİLTRE!$C1239,'SKT LİSTESİ'!$F:$S,12,0)),"")</f>
        <v/>
      </c>
      <c r="L1239" s="134" t="str">
        <f ca="1">IFERROR(IF($C1239="","",VLOOKUP(FİLTRE!$C1239,'SKT LİSTESİ'!$F:$S,13,0)),"")</f>
        <v/>
      </c>
      <c r="M1239" s="135" t="str">
        <f ca="1">IFERROR(IF($C1239="","",VLOOKUP(FİLTRE!$C1239,'SKT LİSTESİ'!$F:$AJ,14,0)),"")</f>
        <v/>
      </c>
      <c r="N1239" s="31" t="str">
        <f ca="1">IFERROR(IF($C1239="","",VLOOKUP(FİLTRE!$C1239,'SKT LİSTESİ'!$F:$AJ,22,0)),"")</f>
        <v/>
      </c>
      <c r="O1239" s="136" t="str">
        <f ca="1">IFERROR(IF($C1239="","",VLOOKUP(FİLTRE!$C1239,'SKT LİSTESİ'!$F:$AJ,23,0)),"")</f>
        <v/>
      </c>
      <c r="P1239" s="31"/>
      <c r="Q1239" s="31"/>
      <c r="R1239" s="137" t="str">
        <f ca="1">(IFERROR(IF($C1239="","",VLOOKUP(FİLTRE!$C1239,'SKT LİSTESİ'!$F:$AJ,15,0)),""))</f>
        <v/>
      </c>
      <c r="S1239" s="138" t="str">
        <f ca="1">IFERROR(IF($C1239="","",VLOOKUP(FİLTRE!$C1239,'SKT LİSTESİ'!$F:$AJ,16,0)),"")</f>
        <v/>
      </c>
      <c r="AF1239" s="179" t="str">
        <f t="shared" ca="1" si="78"/>
        <v/>
      </c>
      <c r="AG1239" s="179">
        <f t="shared" ca="1" si="79"/>
        <v>0</v>
      </c>
      <c r="AH1239" s="179">
        <f t="shared" ca="1" si="80"/>
        <v>0</v>
      </c>
    </row>
    <row r="1240" spans="2:34" ht="15.75" x14ac:dyDescent="0.25">
      <c r="B1240">
        <f t="shared" ca="1" si="77"/>
        <v>1228</v>
      </c>
      <c r="C1240" t="str">
        <f ca="1">IFERROR(VLOOKUP(B1240,'SKT LİSTESİ'!F:F,1,0),"")</f>
        <v/>
      </c>
      <c r="E1240" s="128" t="str">
        <f ca="1">IFERROR(IF($C1240="","",VLOOKUP(FİLTRE!$C1240,'SKT LİSTESİ'!$F:$S,5,0)),"")</f>
        <v/>
      </c>
      <c r="F1240" s="129" t="str">
        <f ca="1">IFERROR(IF($C1240="","",VLOOKUP(FİLTRE!$C1240,'SKT LİSTESİ'!$F:$S,7,0)),"")</f>
        <v/>
      </c>
      <c r="G1240" s="130" t="str">
        <f ca="1">IFERROR(IF($C1240="","",VLOOKUP(FİLTRE!$C1240,'SKT LİSTESİ'!$F:$S,8,0)),"")</f>
        <v/>
      </c>
      <c r="H1240" s="131" t="str">
        <f ca="1">IF(E1240="","",IF($C1240="","",VLOOKUP(FİLTRE!$C1240,'SKT LİSTESİ'!$F:$S,9,0)))</f>
        <v/>
      </c>
      <c r="I1240" s="132" t="str">
        <f ca="1">IFERROR(IF($C1240="","",VLOOKUP(FİLTRE!$C1240,'SKT LİSTESİ'!$F:$S,10,0)),"")</f>
        <v/>
      </c>
      <c r="J1240" s="133" t="str">
        <f ca="1">IFERROR(IF($C1240="","",VLOOKUP(FİLTRE!$C1240,'SKT LİSTESİ'!$F:$S,11,0)),"")</f>
        <v/>
      </c>
      <c r="K1240" s="134" t="str">
        <f ca="1">IFERROR(IF($C1240="","",VLOOKUP(FİLTRE!$C1240,'SKT LİSTESİ'!$F:$S,12,0)),"")</f>
        <v/>
      </c>
      <c r="L1240" s="134" t="str">
        <f ca="1">IFERROR(IF($C1240="","",VLOOKUP(FİLTRE!$C1240,'SKT LİSTESİ'!$F:$S,13,0)),"")</f>
        <v/>
      </c>
      <c r="M1240" s="135" t="str">
        <f ca="1">IFERROR(IF($C1240="","",VLOOKUP(FİLTRE!$C1240,'SKT LİSTESİ'!$F:$AJ,14,0)),"")</f>
        <v/>
      </c>
      <c r="N1240" s="31" t="str">
        <f ca="1">IFERROR(IF($C1240="","",VLOOKUP(FİLTRE!$C1240,'SKT LİSTESİ'!$F:$AJ,22,0)),"")</f>
        <v/>
      </c>
      <c r="O1240" s="136" t="str">
        <f ca="1">IFERROR(IF($C1240="","",VLOOKUP(FİLTRE!$C1240,'SKT LİSTESİ'!$F:$AJ,23,0)),"")</f>
        <v/>
      </c>
      <c r="P1240" s="31"/>
      <c r="Q1240" s="31"/>
      <c r="R1240" s="137" t="str">
        <f ca="1">(IFERROR(IF($C1240="","",VLOOKUP(FİLTRE!$C1240,'SKT LİSTESİ'!$F:$AJ,15,0)),""))</f>
        <v/>
      </c>
      <c r="S1240" s="138" t="str">
        <f ca="1">IFERROR(IF($C1240="","",VLOOKUP(FİLTRE!$C1240,'SKT LİSTESİ'!$F:$AJ,16,0)),"")</f>
        <v/>
      </c>
      <c r="AF1240" s="179" t="str">
        <f t="shared" ca="1" si="78"/>
        <v/>
      </c>
      <c r="AG1240" s="179">
        <f t="shared" ca="1" si="79"/>
        <v>0</v>
      </c>
      <c r="AH1240" s="179">
        <f t="shared" ca="1" si="80"/>
        <v>0</v>
      </c>
    </row>
    <row r="1241" spans="2:34" ht="15.75" x14ac:dyDescent="0.25">
      <c r="B1241">
        <f t="shared" ca="1" si="77"/>
        <v>1229</v>
      </c>
      <c r="C1241" t="str">
        <f ca="1">IFERROR(VLOOKUP(B1241,'SKT LİSTESİ'!F:F,1,0),"")</f>
        <v/>
      </c>
      <c r="E1241" s="128" t="str">
        <f ca="1">IFERROR(IF($C1241="","",VLOOKUP(FİLTRE!$C1241,'SKT LİSTESİ'!$F:$S,5,0)),"")</f>
        <v/>
      </c>
      <c r="F1241" s="129" t="str">
        <f ca="1">IFERROR(IF($C1241="","",VLOOKUP(FİLTRE!$C1241,'SKT LİSTESİ'!$F:$S,7,0)),"")</f>
        <v/>
      </c>
      <c r="G1241" s="130" t="str">
        <f ca="1">IFERROR(IF($C1241="","",VLOOKUP(FİLTRE!$C1241,'SKT LİSTESİ'!$F:$S,8,0)),"")</f>
        <v/>
      </c>
      <c r="H1241" s="131" t="str">
        <f ca="1">IF(E1241="","",IF($C1241="","",VLOOKUP(FİLTRE!$C1241,'SKT LİSTESİ'!$F:$S,9,0)))</f>
        <v/>
      </c>
      <c r="I1241" s="132" t="str">
        <f ca="1">IFERROR(IF($C1241="","",VLOOKUP(FİLTRE!$C1241,'SKT LİSTESİ'!$F:$S,10,0)),"")</f>
        <v/>
      </c>
      <c r="J1241" s="133" t="str">
        <f ca="1">IFERROR(IF($C1241="","",VLOOKUP(FİLTRE!$C1241,'SKT LİSTESİ'!$F:$S,11,0)),"")</f>
        <v/>
      </c>
      <c r="K1241" s="134" t="str">
        <f ca="1">IFERROR(IF($C1241="","",VLOOKUP(FİLTRE!$C1241,'SKT LİSTESİ'!$F:$S,12,0)),"")</f>
        <v/>
      </c>
      <c r="L1241" s="134" t="str">
        <f ca="1">IFERROR(IF($C1241="","",VLOOKUP(FİLTRE!$C1241,'SKT LİSTESİ'!$F:$S,13,0)),"")</f>
        <v/>
      </c>
      <c r="M1241" s="135" t="str">
        <f ca="1">IFERROR(IF($C1241="","",VLOOKUP(FİLTRE!$C1241,'SKT LİSTESİ'!$F:$AJ,14,0)),"")</f>
        <v/>
      </c>
      <c r="N1241" s="31" t="str">
        <f ca="1">IFERROR(IF($C1241="","",VLOOKUP(FİLTRE!$C1241,'SKT LİSTESİ'!$F:$AJ,22,0)),"")</f>
        <v/>
      </c>
      <c r="O1241" s="136" t="str">
        <f ca="1">IFERROR(IF($C1241="","",VLOOKUP(FİLTRE!$C1241,'SKT LİSTESİ'!$F:$AJ,23,0)),"")</f>
        <v/>
      </c>
      <c r="P1241" s="31"/>
      <c r="Q1241" s="31"/>
      <c r="R1241" s="137" t="str">
        <f ca="1">(IFERROR(IF($C1241="","",VLOOKUP(FİLTRE!$C1241,'SKT LİSTESİ'!$F:$AJ,15,0)),""))</f>
        <v/>
      </c>
      <c r="S1241" s="138" t="str">
        <f ca="1">IFERROR(IF($C1241="","",VLOOKUP(FİLTRE!$C1241,'SKT LİSTESİ'!$F:$AJ,16,0)),"")</f>
        <v/>
      </c>
      <c r="AF1241" s="179" t="str">
        <f t="shared" ca="1" si="78"/>
        <v/>
      </c>
      <c r="AG1241" s="179">
        <f t="shared" ca="1" si="79"/>
        <v>0</v>
      </c>
      <c r="AH1241" s="179">
        <f t="shared" ca="1" si="80"/>
        <v>0</v>
      </c>
    </row>
    <row r="1242" spans="2:34" ht="15.75" x14ac:dyDescent="0.25">
      <c r="B1242">
        <f t="shared" ca="1" si="77"/>
        <v>1230</v>
      </c>
      <c r="C1242" t="str">
        <f ca="1">IFERROR(VLOOKUP(B1242,'SKT LİSTESİ'!F:F,1,0),"")</f>
        <v/>
      </c>
      <c r="E1242" s="128" t="str">
        <f ca="1">IFERROR(IF($C1242="","",VLOOKUP(FİLTRE!$C1242,'SKT LİSTESİ'!$F:$S,5,0)),"")</f>
        <v/>
      </c>
      <c r="F1242" s="129" t="str">
        <f ca="1">IFERROR(IF($C1242="","",VLOOKUP(FİLTRE!$C1242,'SKT LİSTESİ'!$F:$S,7,0)),"")</f>
        <v/>
      </c>
      <c r="G1242" s="130" t="str">
        <f ca="1">IFERROR(IF($C1242="","",VLOOKUP(FİLTRE!$C1242,'SKT LİSTESİ'!$F:$S,8,0)),"")</f>
        <v/>
      </c>
      <c r="H1242" s="131" t="str">
        <f ca="1">IF(E1242="","",IF($C1242="","",VLOOKUP(FİLTRE!$C1242,'SKT LİSTESİ'!$F:$S,9,0)))</f>
        <v/>
      </c>
      <c r="I1242" s="132" t="str">
        <f ca="1">IFERROR(IF($C1242="","",VLOOKUP(FİLTRE!$C1242,'SKT LİSTESİ'!$F:$S,10,0)),"")</f>
        <v/>
      </c>
      <c r="J1242" s="133" t="str">
        <f ca="1">IFERROR(IF($C1242="","",VLOOKUP(FİLTRE!$C1242,'SKT LİSTESİ'!$F:$S,11,0)),"")</f>
        <v/>
      </c>
      <c r="K1242" s="134" t="str">
        <f ca="1">IFERROR(IF($C1242="","",VLOOKUP(FİLTRE!$C1242,'SKT LİSTESİ'!$F:$S,12,0)),"")</f>
        <v/>
      </c>
      <c r="L1242" s="134" t="str">
        <f ca="1">IFERROR(IF($C1242="","",VLOOKUP(FİLTRE!$C1242,'SKT LİSTESİ'!$F:$S,13,0)),"")</f>
        <v/>
      </c>
      <c r="M1242" s="135" t="str">
        <f ca="1">IFERROR(IF($C1242="","",VLOOKUP(FİLTRE!$C1242,'SKT LİSTESİ'!$F:$AJ,14,0)),"")</f>
        <v/>
      </c>
      <c r="N1242" s="31" t="str">
        <f ca="1">IFERROR(IF($C1242="","",VLOOKUP(FİLTRE!$C1242,'SKT LİSTESİ'!$F:$AJ,22,0)),"")</f>
        <v/>
      </c>
      <c r="O1242" s="136" t="str">
        <f ca="1">IFERROR(IF($C1242="","",VLOOKUP(FİLTRE!$C1242,'SKT LİSTESİ'!$F:$AJ,23,0)),"")</f>
        <v/>
      </c>
      <c r="P1242" s="31"/>
      <c r="Q1242" s="31"/>
      <c r="R1242" s="137" t="str">
        <f ca="1">(IFERROR(IF($C1242="","",VLOOKUP(FİLTRE!$C1242,'SKT LİSTESİ'!$F:$AJ,15,0)),""))</f>
        <v/>
      </c>
      <c r="S1242" s="138" t="str">
        <f ca="1">IFERROR(IF($C1242="","",VLOOKUP(FİLTRE!$C1242,'SKT LİSTESİ'!$F:$AJ,16,0)),"")</f>
        <v/>
      </c>
      <c r="AF1242" s="179" t="str">
        <f t="shared" ca="1" si="78"/>
        <v/>
      </c>
      <c r="AG1242" s="179">
        <f t="shared" ca="1" si="79"/>
        <v>0</v>
      </c>
      <c r="AH1242" s="179">
        <f t="shared" ca="1" si="80"/>
        <v>0</v>
      </c>
    </row>
    <row r="1243" spans="2:34" ht="15.75" x14ac:dyDescent="0.25">
      <c r="B1243">
        <f t="shared" ca="1" si="77"/>
        <v>1231</v>
      </c>
      <c r="C1243" t="str">
        <f ca="1">IFERROR(VLOOKUP(B1243,'SKT LİSTESİ'!F:F,1,0),"")</f>
        <v/>
      </c>
      <c r="E1243" s="128" t="str">
        <f ca="1">IFERROR(IF($C1243="","",VLOOKUP(FİLTRE!$C1243,'SKT LİSTESİ'!$F:$S,5,0)),"")</f>
        <v/>
      </c>
      <c r="F1243" s="129" t="str">
        <f ca="1">IFERROR(IF($C1243="","",VLOOKUP(FİLTRE!$C1243,'SKT LİSTESİ'!$F:$S,7,0)),"")</f>
        <v/>
      </c>
      <c r="G1243" s="130" t="str">
        <f ca="1">IFERROR(IF($C1243="","",VLOOKUP(FİLTRE!$C1243,'SKT LİSTESİ'!$F:$S,8,0)),"")</f>
        <v/>
      </c>
      <c r="H1243" s="131" t="str">
        <f ca="1">IF(E1243="","",IF($C1243="","",VLOOKUP(FİLTRE!$C1243,'SKT LİSTESİ'!$F:$S,9,0)))</f>
        <v/>
      </c>
      <c r="I1243" s="132" t="str">
        <f ca="1">IFERROR(IF($C1243="","",VLOOKUP(FİLTRE!$C1243,'SKT LİSTESİ'!$F:$S,10,0)),"")</f>
        <v/>
      </c>
      <c r="J1243" s="133" t="str">
        <f ca="1">IFERROR(IF($C1243="","",VLOOKUP(FİLTRE!$C1243,'SKT LİSTESİ'!$F:$S,11,0)),"")</f>
        <v/>
      </c>
      <c r="K1243" s="134" t="str">
        <f ca="1">IFERROR(IF($C1243="","",VLOOKUP(FİLTRE!$C1243,'SKT LİSTESİ'!$F:$S,12,0)),"")</f>
        <v/>
      </c>
      <c r="L1243" s="134" t="str">
        <f ca="1">IFERROR(IF($C1243="","",VLOOKUP(FİLTRE!$C1243,'SKT LİSTESİ'!$F:$S,13,0)),"")</f>
        <v/>
      </c>
      <c r="M1243" s="135" t="str">
        <f ca="1">IFERROR(IF($C1243="","",VLOOKUP(FİLTRE!$C1243,'SKT LİSTESİ'!$F:$AJ,14,0)),"")</f>
        <v/>
      </c>
      <c r="N1243" s="31" t="str">
        <f ca="1">IFERROR(IF($C1243="","",VLOOKUP(FİLTRE!$C1243,'SKT LİSTESİ'!$F:$AJ,22,0)),"")</f>
        <v/>
      </c>
      <c r="O1243" s="136" t="str">
        <f ca="1">IFERROR(IF($C1243="","",VLOOKUP(FİLTRE!$C1243,'SKT LİSTESİ'!$F:$AJ,23,0)),"")</f>
        <v/>
      </c>
      <c r="P1243" s="31"/>
      <c r="Q1243" s="31"/>
      <c r="R1243" s="137" t="str">
        <f ca="1">(IFERROR(IF($C1243="","",VLOOKUP(FİLTRE!$C1243,'SKT LİSTESİ'!$F:$AJ,15,0)),""))</f>
        <v/>
      </c>
      <c r="S1243" s="138" t="str">
        <f ca="1">IFERROR(IF($C1243="","",VLOOKUP(FİLTRE!$C1243,'SKT LİSTESİ'!$F:$AJ,16,0)),"")</f>
        <v/>
      </c>
      <c r="AF1243" s="179" t="str">
        <f t="shared" ca="1" si="78"/>
        <v/>
      </c>
      <c r="AG1243" s="179">
        <f t="shared" ca="1" si="79"/>
        <v>0</v>
      </c>
      <c r="AH1243" s="179">
        <f t="shared" ca="1" si="80"/>
        <v>0</v>
      </c>
    </row>
    <row r="1244" spans="2:34" ht="15.75" x14ac:dyDescent="0.25">
      <c r="B1244">
        <f t="shared" ca="1" si="77"/>
        <v>1232</v>
      </c>
      <c r="C1244" t="str">
        <f ca="1">IFERROR(VLOOKUP(B1244,'SKT LİSTESİ'!F:F,1,0),"")</f>
        <v/>
      </c>
      <c r="E1244" s="128" t="str">
        <f ca="1">IFERROR(IF($C1244="","",VLOOKUP(FİLTRE!$C1244,'SKT LİSTESİ'!$F:$S,5,0)),"")</f>
        <v/>
      </c>
      <c r="F1244" s="129" t="str">
        <f ca="1">IFERROR(IF($C1244="","",VLOOKUP(FİLTRE!$C1244,'SKT LİSTESİ'!$F:$S,7,0)),"")</f>
        <v/>
      </c>
      <c r="G1244" s="130" t="str">
        <f ca="1">IFERROR(IF($C1244="","",VLOOKUP(FİLTRE!$C1244,'SKT LİSTESİ'!$F:$S,8,0)),"")</f>
        <v/>
      </c>
      <c r="H1244" s="131" t="str">
        <f ca="1">IF(E1244="","",IF($C1244="","",VLOOKUP(FİLTRE!$C1244,'SKT LİSTESİ'!$F:$S,9,0)))</f>
        <v/>
      </c>
      <c r="I1244" s="132" t="str">
        <f ca="1">IFERROR(IF($C1244="","",VLOOKUP(FİLTRE!$C1244,'SKT LİSTESİ'!$F:$S,10,0)),"")</f>
        <v/>
      </c>
      <c r="J1244" s="133" t="str">
        <f ca="1">IFERROR(IF($C1244="","",VLOOKUP(FİLTRE!$C1244,'SKT LİSTESİ'!$F:$S,11,0)),"")</f>
        <v/>
      </c>
      <c r="K1244" s="134" t="str">
        <f ca="1">IFERROR(IF($C1244="","",VLOOKUP(FİLTRE!$C1244,'SKT LİSTESİ'!$F:$S,12,0)),"")</f>
        <v/>
      </c>
      <c r="L1244" s="134" t="str">
        <f ca="1">IFERROR(IF($C1244="","",VLOOKUP(FİLTRE!$C1244,'SKT LİSTESİ'!$F:$S,13,0)),"")</f>
        <v/>
      </c>
      <c r="M1244" s="135" t="str">
        <f ca="1">IFERROR(IF($C1244="","",VLOOKUP(FİLTRE!$C1244,'SKT LİSTESİ'!$F:$AJ,14,0)),"")</f>
        <v/>
      </c>
      <c r="N1244" s="31" t="str">
        <f ca="1">IFERROR(IF($C1244="","",VLOOKUP(FİLTRE!$C1244,'SKT LİSTESİ'!$F:$AJ,22,0)),"")</f>
        <v/>
      </c>
      <c r="O1244" s="136" t="str">
        <f ca="1">IFERROR(IF($C1244="","",VLOOKUP(FİLTRE!$C1244,'SKT LİSTESİ'!$F:$AJ,23,0)),"")</f>
        <v/>
      </c>
      <c r="P1244" s="31"/>
      <c r="Q1244" s="31"/>
      <c r="R1244" s="137" t="str">
        <f ca="1">(IFERROR(IF($C1244="","",VLOOKUP(FİLTRE!$C1244,'SKT LİSTESİ'!$F:$AJ,15,0)),""))</f>
        <v/>
      </c>
      <c r="S1244" s="138" t="str">
        <f ca="1">IFERROR(IF($C1244="","",VLOOKUP(FİLTRE!$C1244,'SKT LİSTESİ'!$F:$AJ,16,0)),"")</f>
        <v/>
      </c>
      <c r="AF1244" s="179" t="str">
        <f t="shared" ca="1" si="78"/>
        <v/>
      </c>
      <c r="AG1244" s="179">
        <f t="shared" ca="1" si="79"/>
        <v>0</v>
      </c>
      <c r="AH1244" s="179">
        <f t="shared" ca="1" si="80"/>
        <v>0</v>
      </c>
    </row>
    <row r="1245" spans="2:34" ht="15.75" x14ac:dyDescent="0.25">
      <c r="B1245">
        <f t="shared" ca="1" si="77"/>
        <v>1233</v>
      </c>
      <c r="C1245" t="str">
        <f ca="1">IFERROR(VLOOKUP(B1245,'SKT LİSTESİ'!F:F,1,0),"")</f>
        <v/>
      </c>
      <c r="E1245" s="128" t="str">
        <f ca="1">IFERROR(IF($C1245="","",VLOOKUP(FİLTRE!$C1245,'SKT LİSTESİ'!$F:$S,5,0)),"")</f>
        <v/>
      </c>
      <c r="F1245" s="129" t="str">
        <f ca="1">IFERROR(IF($C1245="","",VLOOKUP(FİLTRE!$C1245,'SKT LİSTESİ'!$F:$S,7,0)),"")</f>
        <v/>
      </c>
      <c r="G1245" s="130" t="str">
        <f ca="1">IFERROR(IF($C1245="","",VLOOKUP(FİLTRE!$C1245,'SKT LİSTESİ'!$F:$S,8,0)),"")</f>
        <v/>
      </c>
      <c r="H1245" s="131" t="str">
        <f ca="1">IF(E1245="","",IF($C1245="","",VLOOKUP(FİLTRE!$C1245,'SKT LİSTESİ'!$F:$S,9,0)))</f>
        <v/>
      </c>
      <c r="I1245" s="132" t="str">
        <f ca="1">IFERROR(IF($C1245="","",VLOOKUP(FİLTRE!$C1245,'SKT LİSTESİ'!$F:$S,10,0)),"")</f>
        <v/>
      </c>
      <c r="J1245" s="133" t="str">
        <f ca="1">IFERROR(IF($C1245="","",VLOOKUP(FİLTRE!$C1245,'SKT LİSTESİ'!$F:$S,11,0)),"")</f>
        <v/>
      </c>
      <c r="K1245" s="134" t="str">
        <f ca="1">IFERROR(IF($C1245="","",VLOOKUP(FİLTRE!$C1245,'SKT LİSTESİ'!$F:$S,12,0)),"")</f>
        <v/>
      </c>
      <c r="L1245" s="134" t="str">
        <f ca="1">IFERROR(IF($C1245="","",VLOOKUP(FİLTRE!$C1245,'SKT LİSTESİ'!$F:$S,13,0)),"")</f>
        <v/>
      </c>
      <c r="M1245" s="135" t="str">
        <f ca="1">IFERROR(IF($C1245="","",VLOOKUP(FİLTRE!$C1245,'SKT LİSTESİ'!$F:$AJ,14,0)),"")</f>
        <v/>
      </c>
      <c r="N1245" s="31" t="str">
        <f ca="1">IFERROR(IF($C1245="","",VLOOKUP(FİLTRE!$C1245,'SKT LİSTESİ'!$F:$AJ,22,0)),"")</f>
        <v/>
      </c>
      <c r="O1245" s="136" t="str">
        <f ca="1">IFERROR(IF($C1245="","",VLOOKUP(FİLTRE!$C1245,'SKT LİSTESİ'!$F:$AJ,23,0)),"")</f>
        <v/>
      </c>
      <c r="P1245" s="31"/>
      <c r="Q1245" s="31"/>
      <c r="R1245" s="137" t="str">
        <f ca="1">(IFERROR(IF($C1245="","",VLOOKUP(FİLTRE!$C1245,'SKT LİSTESİ'!$F:$AJ,15,0)),""))</f>
        <v/>
      </c>
      <c r="S1245" s="138" t="str">
        <f ca="1">IFERROR(IF($C1245="","",VLOOKUP(FİLTRE!$C1245,'SKT LİSTESİ'!$F:$AJ,16,0)),"")</f>
        <v/>
      </c>
      <c r="AF1245" s="179" t="str">
        <f t="shared" ca="1" si="78"/>
        <v/>
      </c>
      <c r="AG1245" s="179">
        <f t="shared" ca="1" si="79"/>
        <v>0</v>
      </c>
      <c r="AH1245" s="179">
        <f t="shared" ca="1" si="80"/>
        <v>0</v>
      </c>
    </row>
    <row r="1246" spans="2:34" ht="15.75" x14ac:dyDescent="0.25">
      <c r="B1246">
        <f t="shared" ca="1" si="77"/>
        <v>1234</v>
      </c>
      <c r="C1246" t="str">
        <f ca="1">IFERROR(VLOOKUP(B1246,'SKT LİSTESİ'!F:F,1,0),"")</f>
        <v/>
      </c>
      <c r="E1246" s="128" t="str">
        <f ca="1">IFERROR(IF($C1246="","",VLOOKUP(FİLTRE!$C1246,'SKT LİSTESİ'!$F:$S,5,0)),"")</f>
        <v/>
      </c>
      <c r="F1246" s="129" t="str">
        <f ca="1">IFERROR(IF($C1246="","",VLOOKUP(FİLTRE!$C1246,'SKT LİSTESİ'!$F:$S,7,0)),"")</f>
        <v/>
      </c>
      <c r="G1246" s="130" t="str">
        <f ca="1">IFERROR(IF($C1246="","",VLOOKUP(FİLTRE!$C1246,'SKT LİSTESİ'!$F:$S,8,0)),"")</f>
        <v/>
      </c>
      <c r="H1246" s="131" t="str">
        <f ca="1">IF(E1246="","",IF($C1246="","",VLOOKUP(FİLTRE!$C1246,'SKT LİSTESİ'!$F:$S,9,0)))</f>
        <v/>
      </c>
      <c r="I1246" s="132" t="str">
        <f ca="1">IFERROR(IF($C1246="","",VLOOKUP(FİLTRE!$C1246,'SKT LİSTESİ'!$F:$S,10,0)),"")</f>
        <v/>
      </c>
      <c r="J1246" s="133" t="str">
        <f ca="1">IFERROR(IF($C1246="","",VLOOKUP(FİLTRE!$C1246,'SKT LİSTESİ'!$F:$S,11,0)),"")</f>
        <v/>
      </c>
      <c r="K1246" s="134" t="str">
        <f ca="1">IFERROR(IF($C1246="","",VLOOKUP(FİLTRE!$C1246,'SKT LİSTESİ'!$F:$S,12,0)),"")</f>
        <v/>
      </c>
      <c r="L1246" s="134" t="str">
        <f ca="1">IFERROR(IF($C1246="","",VLOOKUP(FİLTRE!$C1246,'SKT LİSTESİ'!$F:$S,13,0)),"")</f>
        <v/>
      </c>
      <c r="M1246" s="135" t="str">
        <f ca="1">IFERROR(IF($C1246="","",VLOOKUP(FİLTRE!$C1246,'SKT LİSTESİ'!$F:$AJ,14,0)),"")</f>
        <v/>
      </c>
      <c r="N1246" s="31" t="str">
        <f ca="1">IFERROR(IF($C1246="","",VLOOKUP(FİLTRE!$C1246,'SKT LİSTESİ'!$F:$AJ,22,0)),"")</f>
        <v/>
      </c>
      <c r="O1246" s="136" t="str">
        <f ca="1">IFERROR(IF($C1246="","",VLOOKUP(FİLTRE!$C1246,'SKT LİSTESİ'!$F:$AJ,23,0)),"")</f>
        <v/>
      </c>
      <c r="P1246" s="31"/>
      <c r="Q1246" s="31"/>
      <c r="R1246" s="137" t="str">
        <f ca="1">(IFERROR(IF($C1246="","",VLOOKUP(FİLTRE!$C1246,'SKT LİSTESİ'!$F:$AJ,15,0)),""))</f>
        <v/>
      </c>
      <c r="S1246" s="138" t="str">
        <f ca="1">IFERROR(IF($C1246="","",VLOOKUP(FİLTRE!$C1246,'SKT LİSTESİ'!$F:$AJ,16,0)),"")</f>
        <v/>
      </c>
      <c r="AF1246" s="179" t="str">
        <f t="shared" ca="1" si="78"/>
        <v/>
      </c>
      <c r="AG1246" s="179">
        <f t="shared" ca="1" si="79"/>
        <v>0</v>
      </c>
      <c r="AH1246" s="179">
        <f t="shared" ca="1" si="80"/>
        <v>0</v>
      </c>
    </row>
    <row r="1247" spans="2:34" ht="15.75" x14ac:dyDescent="0.25">
      <c r="B1247">
        <f t="shared" ca="1" si="77"/>
        <v>1235</v>
      </c>
      <c r="C1247" t="str">
        <f ca="1">IFERROR(VLOOKUP(B1247,'SKT LİSTESİ'!F:F,1,0),"")</f>
        <v/>
      </c>
      <c r="E1247" s="128" t="str">
        <f ca="1">IFERROR(IF($C1247="","",VLOOKUP(FİLTRE!$C1247,'SKT LİSTESİ'!$F:$S,5,0)),"")</f>
        <v/>
      </c>
      <c r="F1247" s="129" t="str">
        <f ca="1">IFERROR(IF($C1247="","",VLOOKUP(FİLTRE!$C1247,'SKT LİSTESİ'!$F:$S,7,0)),"")</f>
        <v/>
      </c>
      <c r="G1247" s="130" t="str">
        <f ca="1">IFERROR(IF($C1247="","",VLOOKUP(FİLTRE!$C1247,'SKT LİSTESİ'!$F:$S,8,0)),"")</f>
        <v/>
      </c>
      <c r="H1247" s="131" t="str">
        <f ca="1">IF(E1247="","",IF($C1247="","",VLOOKUP(FİLTRE!$C1247,'SKT LİSTESİ'!$F:$S,9,0)))</f>
        <v/>
      </c>
      <c r="I1247" s="132" t="str">
        <f ca="1">IFERROR(IF($C1247="","",VLOOKUP(FİLTRE!$C1247,'SKT LİSTESİ'!$F:$S,10,0)),"")</f>
        <v/>
      </c>
      <c r="J1247" s="133" t="str">
        <f ca="1">IFERROR(IF($C1247="","",VLOOKUP(FİLTRE!$C1247,'SKT LİSTESİ'!$F:$S,11,0)),"")</f>
        <v/>
      </c>
      <c r="K1247" s="134" t="str">
        <f ca="1">IFERROR(IF($C1247="","",VLOOKUP(FİLTRE!$C1247,'SKT LİSTESİ'!$F:$S,12,0)),"")</f>
        <v/>
      </c>
      <c r="L1247" s="134" t="str">
        <f ca="1">IFERROR(IF($C1247="","",VLOOKUP(FİLTRE!$C1247,'SKT LİSTESİ'!$F:$S,13,0)),"")</f>
        <v/>
      </c>
      <c r="M1247" s="135" t="str">
        <f ca="1">IFERROR(IF($C1247="","",VLOOKUP(FİLTRE!$C1247,'SKT LİSTESİ'!$F:$AJ,14,0)),"")</f>
        <v/>
      </c>
      <c r="N1247" s="31" t="str">
        <f ca="1">IFERROR(IF($C1247="","",VLOOKUP(FİLTRE!$C1247,'SKT LİSTESİ'!$F:$AJ,22,0)),"")</f>
        <v/>
      </c>
      <c r="O1247" s="136" t="str">
        <f ca="1">IFERROR(IF($C1247="","",VLOOKUP(FİLTRE!$C1247,'SKT LİSTESİ'!$F:$AJ,23,0)),"")</f>
        <v/>
      </c>
      <c r="P1247" s="31"/>
      <c r="Q1247" s="31"/>
      <c r="R1247" s="137" t="str">
        <f ca="1">(IFERROR(IF($C1247="","",VLOOKUP(FİLTRE!$C1247,'SKT LİSTESİ'!$F:$AJ,15,0)),""))</f>
        <v/>
      </c>
      <c r="S1247" s="138" t="str">
        <f ca="1">IFERROR(IF($C1247="","",VLOOKUP(FİLTRE!$C1247,'SKT LİSTESİ'!$F:$AJ,16,0)),"")</f>
        <v/>
      </c>
      <c r="AF1247" s="179" t="str">
        <f t="shared" ca="1" si="78"/>
        <v/>
      </c>
      <c r="AG1247" s="179">
        <f t="shared" ca="1" si="79"/>
        <v>0</v>
      </c>
      <c r="AH1247" s="179">
        <f t="shared" ca="1" si="80"/>
        <v>0</v>
      </c>
    </row>
    <row r="1248" spans="2:34" ht="15.75" x14ac:dyDescent="0.25">
      <c r="B1248">
        <f t="shared" ca="1" si="77"/>
        <v>1236</v>
      </c>
      <c r="C1248" t="str">
        <f ca="1">IFERROR(VLOOKUP(B1248,'SKT LİSTESİ'!F:F,1,0),"")</f>
        <v/>
      </c>
      <c r="E1248" s="128" t="str">
        <f ca="1">IFERROR(IF($C1248="","",VLOOKUP(FİLTRE!$C1248,'SKT LİSTESİ'!$F:$S,5,0)),"")</f>
        <v/>
      </c>
      <c r="F1248" s="129" t="str">
        <f ca="1">IFERROR(IF($C1248="","",VLOOKUP(FİLTRE!$C1248,'SKT LİSTESİ'!$F:$S,7,0)),"")</f>
        <v/>
      </c>
      <c r="G1248" s="130" t="str">
        <f ca="1">IFERROR(IF($C1248="","",VLOOKUP(FİLTRE!$C1248,'SKT LİSTESİ'!$F:$S,8,0)),"")</f>
        <v/>
      </c>
      <c r="H1248" s="131" t="str">
        <f ca="1">IF(E1248="","",IF($C1248="","",VLOOKUP(FİLTRE!$C1248,'SKT LİSTESİ'!$F:$S,9,0)))</f>
        <v/>
      </c>
      <c r="I1248" s="132" t="str">
        <f ca="1">IFERROR(IF($C1248="","",VLOOKUP(FİLTRE!$C1248,'SKT LİSTESİ'!$F:$S,10,0)),"")</f>
        <v/>
      </c>
      <c r="J1248" s="133" t="str">
        <f ca="1">IFERROR(IF($C1248="","",VLOOKUP(FİLTRE!$C1248,'SKT LİSTESİ'!$F:$S,11,0)),"")</f>
        <v/>
      </c>
      <c r="K1248" s="134" t="str">
        <f ca="1">IFERROR(IF($C1248="","",VLOOKUP(FİLTRE!$C1248,'SKT LİSTESİ'!$F:$S,12,0)),"")</f>
        <v/>
      </c>
      <c r="L1248" s="134" t="str">
        <f ca="1">IFERROR(IF($C1248="","",VLOOKUP(FİLTRE!$C1248,'SKT LİSTESİ'!$F:$S,13,0)),"")</f>
        <v/>
      </c>
      <c r="M1248" s="135" t="str">
        <f ca="1">IFERROR(IF($C1248="","",VLOOKUP(FİLTRE!$C1248,'SKT LİSTESİ'!$F:$AJ,14,0)),"")</f>
        <v/>
      </c>
      <c r="N1248" s="31" t="str">
        <f ca="1">IFERROR(IF($C1248="","",VLOOKUP(FİLTRE!$C1248,'SKT LİSTESİ'!$F:$AJ,22,0)),"")</f>
        <v/>
      </c>
      <c r="O1248" s="136" t="str">
        <f ca="1">IFERROR(IF($C1248="","",VLOOKUP(FİLTRE!$C1248,'SKT LİSTESİ'!$F:$AJ,23,0)),"")</f>
        <v/>
      </c>
      <c r="P1248" s="31"/>
      <c r="Q1248" s="31"/>
      <c r="R1248" s="137" t="str">
        <f ca="1">(IFERROR(IF($C1248="","",VLOOKUP(FİLTRE!$C1248,'SKT LİSTESİ'!$F:$AJ,15,0)),""))</f>
        <v/>
      </c>
      <c r="S1248" s="138" t="str">
        <f ca="1">IFERROR(IF($C1248="","",VLOOKUP(FİLTRE!$C1248,'SKT LİSTESİ'!$F:$AJ,16,0)),"")</f>
        <v/>
      </c>
      <c r="AF1248" s="179" t="str">
        <f t="shared" ca="1" si="78"/>
        <v/>
      </c>
      <c r="AG1248" s="179">
        <f t="shared" ca="1" si="79"/>
        <v>0</v>
      </c>
      <c r="AH1248" s="179">
        <f t="shared" ca="1" si="80"/>
        <v>0</v>
      </c>
    </row>
    <row r="1249" spans="2:34" ht="15.75" x14ac:dyDescent="0.25">
      <c r="B1249">
        <f t="shared" ca="1" si="77"/>
        <v>1237</v>
      </c>
      <c r="C1249" t="str">
        <f ca="1">IFERROR(VLOOKUP(B1249,'SKT LİSTESİ'!F:F,1,0),"")</f>
        <v/>
      </c>
      <c r="E1249" s="128" t="str">
        <f ca="1">IFERROR(IF($C1249="","",VLOOKUP(FİLTRE!$C1249,'SKT LİSTESİ'!$F:$S,5,0)),"")</f>
        <v/>
      </c>
      <c r="F1249" s="129" t="str">
        <f ca="1">IFERROR(IF($C1249="","",VLOOKUP(FİLTRE!$C1249,'SKT LİSTESİ'!$F:$S,7,0)),"")</f>
        <v/>
      </c>
      <c r="G1249" s="130" t="str">
        <f ca="1">IFERROR(IF($C1249="","",VLOOKUP(FİLTRE!$C1249,'SKT LİSTESİ'!$F:$S,8,0)),"")</f>
        <v/>
      </c>
      <c r="H1249" s="131" t="str">
        <f ca="1">IF(E1249="","",IF($C1249="","",VLOOKUP(FİLTRE!$C1249,'SKT LİSTESİ'!$F:$S,9,0)))</f>
        <v/>
      </c>
      <c r="I1249" s="132" t="str">
        <f ca="1">IFERROR(IF($C1249="","",VLOOKUP(FİLTRE!$C1249,'SKT LİSTESİ'!$F:$S,10,0)),"")</f>
        <v/>
      </c>
      <c r="J1249" s="133" t="str">
        <f ca="1">IFERROR(IF($C1249="","",VLOOKUP(FİLTRE!$C1249,'SKT LİSTESİ'!$F:$S,11,0)),"")</f>
        <v/>
      </c>
      <c r="K1249" s="134" t="str">
        <f ca="1">IFERROR(IF($C1249="","",VLOOKUP(FİLTRE!$C1249,'SKT LİSTESİ'!$F:$S,12,0)),"")</f>
        <v/>
      </c>
      <c r="L1249" s="134" t="str">
        <f ca="1">IFERROR(IF($C1249="","",VLOOKUP(FİLTRE!$C1249,'SKT LİSTESİ'!$F:$S,13,0)),"")</f>
        <v/>
      </c>
      <c r="M1249" s="135" t="str">
        <f ca="1">IFERROR(IF($C1249="","",VLOOKUP(FİLTRE!$C1249,'SKT LİSTESİ'!$F:$AJ,14,0)),"")</f>
        <v/>
      </c>
      <c r="N1249" s="31" t="str">
        <f ca="1">IFERROR(IF($C1249="","",VLOOKUP(FİLTRE!$C1249,'SKT LİSTESİ'!$F:$AJ,22,0)),"")</f>
        <v/>
      </c>
      <c r="O1249" s="136" t="str">
        <f ca="1">IFERROR(IF($C1249="","",VLOOKUP(FİLTRE!$C1249,'SKT LİSTESİ'!$F:$AJ,23,0)),"")</f>
        <v/>
      </c>
      <c r="P1249" s="31"/>
      <c r="Q1249" s="31"/>
      <c r="R1249" s="137" t="str">
        <f ca="1">(IFERROR(IF($C1249="","",VLOOKUP(FİLTRE!$C1249,'SKT LİSTESİ'!$F:$AJ,15,0)),""))</f>
        <v/>
      </c>
      <c r="S1249" s="138" t="str">
        <f ca="1">IFERROR(IF($C1249="","",VLOOKUP(FİLTRE!$C1249,'SKT LİSTESİ'!$F:$AJ,16,0)),"")</f>
        <v/>
      </c>
      <c r="AF1249" s="179" t="str">
        <f t="shared" ca="1" si="78"/>
        <v/>
      </c>
      <c r="AG1249" s="179">
        <f t="shared" ca="1" si="79"/>
        <v>0</v>
      </c>
      <c r="AH1249" s="179">
        <f t="shared" ca="1" si="80"/>
        <v>0</v>
      </c>
    </row>
    <row r="1250" spans="2:34" ht="15.75" x14ac:dyDescent="0.25">
      <c r="B1250">
        <f t="shared" ca="1" si="77"/>
        <v>1238</v>
      </c>
      <c r="C1250" t="str">
        <f ca="1">IFERROR(VLOOKUP(B1250,'SKT LİSTESİ'!F:F,1,0),"")</f>
        <v/>
      </c>
      <c r="E1250" s="128" t="str">
        <f ca="1">IFERROR(IF($C1250="","",VLOOKUP(FİLTRE!$C1250,'SKT LİSTESİ'!$F:$S,5,0)),"")</f>
        <v/>
      </c>
      <c r="F1250" s="129" t="str">
        <f ca="1">IFERROR(IF($C1250="","",VLOOKUP(FİLTRE!$C1250,'SKT LİSTESİ'!$F:$S,7,0)),"")</f>
        <v/>
      </c>
      <c r="G1250" s="130" t="str">
        <f ca="1">IFERROR(IF($C1250="","",VLOOKUP(FİLTRE!$C1250,'SKT LİSTESİ'!$F:$S,8,0)),"")</f>
        <v/>
      </c>
      <c r="H1250" s="131" t="str">
        <f ca="1">IF(E1250="","",IF($C1250="","",VLOOKUP(FİLTRE!$C1250,'SKT LİSTESİ'!$F:$S,9,0)))</f>
        <v/>
      </c>
      <c r="I1250" s="132" t="str">
        <f ca="1">IFERROR(IF($C1250="","",VLOOKUP(FİLTRE!$C1250,'SKT LİSTESİ'!$F:$S,10,0)),"")</f>
        <v/>
      </c>
      <c r="J1250" s="133" t="str">
        <f ca="1">IFERROR(IF($C1250="","",VLOOKUP(FİLTRE!$C1250,'SKT LİSTESİ'!$F:$S,11,0)),"")</f>
        <v/>
      </c>
      <c r="K1250" s="134" t="str">
        <f ca="1">IFERROR(IF($C1250="","",VLOOKUP(FİLTRE!$C1250,'SKT LİSTESİ'!$F:$S,12,0)),"")</f>
        <v/>
      </c>
      <c r="L1250" s="134" t="str">
        <f ca="1">IFERROR(IF($C1250="","",VLOOKUP(FİLTRE!$C1250,'SKT LİSTESİ'!$F:$S,13,0)),"")</f>
        <v/>
      </c>
      <c r="M1250" s="135" t="str">
        <f ca="1">IFERROR(IF($C1250="","",VLOOKUP(FİLTRE!$C1250,'SKT LİSTESİ'!$F:$AJ,14,0)),"")</f>
        <v/>
      </c>
      <c r="N1250" s="31" t="str">
        <f ca="1">IFERROR(IF($C1250="","",VLOOKUP(FİLTRE!$C1250,'SKT LİSTESİ'!$F:$AJ,22,0)),"")</f>
        <v/>
      </c>
      <c r="O1250" s="136" t="str">
        <f ca="1">IFERROR(IF($C1250="","",VLOOKUP(FİLTRE!$C1250,'SKT LİSTESİ'!$F:$AJ,23,0)),"")</f>
        <v/>
      </c>
      <c r="P1250" s="31"/>
      <c r="Q1250" s="31"/>
      <c r="R1250" s="137" t="str">
        <f ca="1">(IFERROR(IF($C1250="","",VLOOKUP(FİLTRE!$C1250,'SKT LİSTESİ'!$F:$AJ,15,0)),""))</f>
        <v/>
      </c>
      <c r="S1250" s="138" t="str">
        <f ca="1">IFERROR(IF($C1250="","",VLOOKUP(FİLTRE!$C1250,'SKT LİSTESİ'!$F:$AJ,16,0)),"")</f>
        <v/>
      </c>
      <c r="AF1250" s="179" t="str">
        <f t="shared" ca="1" si="78"/>
        <v/>
      </c>
      <c r="AG1250" s="179">
        <f t="shared" ca="1" si="79"/>
        <v>0</v>
      </c>
      <c r="AH1250" s="179">
        <f t="shared" ca="1" si="80"/>
        <v>0</v>
      </c>
    </row>
    <row r="1251" spans="2:34" ht="15.75" x14ac:dyDescent="0.25">
      <c r="B1251">
        <f t="shared" ca="1" si="77"/>
        <v>1239</v>
      </c>
      <c r="C1251" t="str">
        <f ca="1">IFERROR(VLOOKUP(B1251,'SKT LİSTESİ'!F:F,1,0),"")</f>
        <v/>
      </c>
      <c r="E1251" s="128" t="str">
        <f ca="1">IFERROR(IF($C1251="","",VLOOKUP(FİLTRE!$C1251,'SKT LİSTESİ'!$F:$S,5,0)),"")</f>
        <v/>
      </c>
      <c r="F1251" s="129" t="str">
        <f ca="1">IFERROR(IF($C1251="","",VLOOKUP(FİLTRE!$C1251,'SKT LİSTESİ'!$F:$S,7,0)),"")</f>
        <v/>
      </c>
      <c r="G1251" s="130" t="str">
        <f ca="1">IFERROR(IF($C1251="","",VLOOKUP(FİLTRE!$C1251,'SKT LİSTESİ'!$F:$S,8,0)),"")</f>
        <v/>
      </c>
      <c r="H1251" s="131" t="str">
        <f ca="1">IF(E1251="","",IF($C1251="","",VLOOKUP(FİLTRE!$C1251,'SKT LİSTESİ'!$F:$S,9,0)))</f>
        <v/>
      </c>
      <c r="I1251" s="132" t="str">
        <f ca="1">IFERROR(IF($C1251="","",VLOOKUP(FİLTRE!$C1251,'SKT LİSTESİ'!$F:$S,10,0)),"")</f>
        <v/>
      </c>
      <c r="J1251" s="133" t="str">
        <f ca="1">IFERROR(IF($C1251="","",VLOOKUP(FİLTRE!$C1251,'SKT LİSTESİ'!$F:$S,11,0)),"")</f>
        <v/>
      </c>
      <c r="K1251" s="134" t="str">
        <f ca="1">IFERROR(IF($C1251="","",VLOOKUP(FİLTRE!$C1251,'SKT LİSTESİ'!$F:$S,12,0)),"")</f>
        <v/>
      </c>
      <c r="L1251" s="134" t="str">
        <f ca="1">IFERROR(IF($C1251="","",VLOOKUP(FİLTRE!$C1251,'SKT LİSTESİ'!$F:$S,13,0)),"")</f>
        <v/>
      </c>
      <c r="M1251" s="135" t="str">
        <f ca="1">IFERROR(IF($C1251="","",VLOOKUP(FİLTRE!$C1251,'SKT LİSTESİ'!$F:$AJ,14,0)),"")</f>
        <v/>
      </c>
      <c r="N1251" s="31" t="str">
        <f ca="1">IFERROR(IF($C1251="","",VLOOKUP(FİLTRE!$C1251,'SKT LİSTESİ'!$F:$AJ,22,0)),"")</f>
        <v/>
      </c>
      <c r="O1251" s="136" t="str">
        <f ca="1">IFERROR(IF($C1251="","",VLOOKUP(FİLTRE!$C1251,'SKT LİSTESİ'!$F:$AJ,23,0)),"")</f>
        <v/>
      </c>
      <c r="P1251" s="31"/>
      <c r="Q1251" s="31"/>
      <c r="R1251" s="137" t="str">
        <f ca="1">(IFERROR(IF($C1251="","",VLOOKUP(FİLTRE!$C1251,'SKT LİSTESİ'!$F:$AJ,15,0)),""))</f>
        <v/>
      </c>
      <c r="S1251" s="138" t="str">
        <f ca="1">IFERROR(IF($C1251="","",VLOOKUP(FİLTRE!$C1251,'SKT LİSTESİ'!$F:$AJ,16,0)),"")</f>
        <v/>
      </c>
      <c r="AF1251" s="179" t="str">
        <f t="shared" ca="1" si="78"/>
        <v/>
      </c>
      <c r="AG1251" s="179">
        <f t="shared" ca="1" si="79"/>
        <v>0</v>
      </c>
      <c r="AH1251" s="179">
        <f t="shared" ca="1" si="80"/>
        <v>0</v>
      </c>
    </row>
    <row r="1252" spans="2:34" ht="15.75" x14ac:dyDescent="0.25">
      <c r="B1252">
        <f t="shared" ca="1" si="77"/>
        <v>1240</v>
      </c>
      <c r="C1252" t="str">
        <f ca="1">IFERROR(VLOOKUP(B1252,'SKT LİSTESİ'!F:F,1,0),"")</f>
        <v/>
      </c>
      <c r="E1252" s="128" t="str">
        <f ca="1">IFERROR(IF($C1252="","",VLOOKUP(FİLTRE!$C1252,'SKT LİSTESİ'!$F:$S,5,0)),"")</f>
        <v/>
      </c>
      <c r="F1252" s="129" t="str">
        <f ca="1">IFERROR(IF($C1252="","",VLOOKUP(FİLTRE!$C1252,'SKT LİSTESİ'!$F:$S,7,0)),"")</f>
        <v/>
      </c>
      <c r="G1252" s="130" t="str">
        <f ca="1">IFERROR(IF($C1252="","",VLOOKUP(FİLTRE!$C1252,'SKT LİSTESİ'!$F:$S,8,0)),"")</f>
        <v/>
      </c>
      <c r="H1252" s="131" t="str">
        <f ca="1">IF(E1252="","",IF($C1252="","",VLOOKUP(FİLTRE!$C1252,'SKT LİSTESİ'!$F:$S,9,0)))</f>
        <v/>
      </c>
      <c r="I1252" s="132" t="str">
        <f ca="1">IFERROR(IF($C1252="","",VLOOKUP(FİLTRE!$C1252,'SKT LİSTESİ'!$F:$S,10,0)),"")</f>
        <v/>
      </c>
      <c r="J1252" s="133" t="str">
        <f ca="1">IFERROR(IF($C1252="","",VLOOKUP(FİLTRE!$C1252,'SKT LİSTESİ'!$F:$S,11,0)),"")</f>
        <v/>
      </c>
      <c r="K1252" s="134" t="str">
        <f ca="1">IFERROR(IF($C1252="","",VLOOKUP(FİLTRE!$C1252,'SKT LİSTESİ'!$F:$S,12,0)),"")</f>
        <v/>
      </c>
      <c r="L1252" s="134" t="str">
        <f ca="1">IFERROR(IF($C1252="","",VLOOKUP(FİLTRE!$C1252,'SKT LİSTESİ'!$F:$S,13,0)),"")</f>
        <v/>
      </c>
      <c r="M1252" s="135" t="str">
        <f ca="1">IFERROR(IF($C1252="","",VLOOKUP(FİLTRE!$C1252,'SKT LİSTESİ'!$F:$AJ,14,0)),"")</f>
        <v/>
      </c>
      <c r="N1252" s="31" t="str">
        <f ca="1">IFERROR(IF($C1252="","",VLOOKUP(FİLTRE!$C1252,'SKT LİSTESİ'!$F:$AJ,22,0)),"")</f>
        <v/>
      </c>
      <c r="O1252" s="136" t="str">
        <f ca="1">IFERROR(IF($C1252="","",VLOOKUP(FİLTRE!$C1252,'SKT LİSTESİ'!$F:$AJ,23,0)),"")</f>
        <v/>
      </c>
      <c r="P1252" s="31"/>
      <c r="Q1252" s="31"/>
      <c r="R1252" s="137" t="str">
        <f ca="1">(IFERROR(IF($C1252="","",VLOOKUP(FİLTRE!$C1252,'SKT LİSTESİ'!$F:$AJ,15,0)),""))</f>
        <v/>
      </c>
      <c r="S1252" s="138" t="str">
        <f ca="1">IFERROR(IF($C1252="","",VLOOKUP(FİLTRE!$C1252,'SKT LİSTESİ'!$F:$AJ,16,0)),"")</f>
        <v/>
      </c>
      <c r="AF1252" s="179" t="str">
        <f t="shared" ca="1" si="78"/>
        <v/>
      </c>
      <c r="AG1252" s="179">
        <f t="shared" ca="1" si="79"/>
        <v>0</v>
      </c>
      <c r="AH1252" s="179">
        <f t="shared" ca="1" si="80"/>
        <v>0</v>
      </c>
    </row>
    <row r="1253" spans="2:34" ht="15.75" x14ac:dyDescent="0.25">
      <c r="B1253">
        <f t="shared" ca="1" si="77"/>
        <v>1241</v>
      </c>
      <c r="C1253" t="str">
        <f ca="1">IFERROR(VLOOKUP(B1253,'SKT LİSTESİ'!F:F,1,0),"")</f>
        <v/>
      </c>
      <c r="E1253" s="128" t="str">
        <f ca="1">IFERROR(IF($C1253="","",VLOOKUP(FİLTRE!$C1253,'SKT LİSTESİ'!$F:$S,5,0)),"")</f>
        <v/>
      </c>
      <c r="F1253" s="129" t="str">
        <f ca="1">IFERROR(IF($C1253="","",VLOOKUP(FİLTRE!$C1253,'SKT LİSTESİ'!$F:$S,7,0)),"")</f>
        <v/>
      </c>
      <c r="G1253" s="130" t="str">
        <f ca="1">IFERROR(IF($C1253="","",VLOOKUP(FİLTRE!$C1253,'SKT LİSTESİ'!$F:$S,8,0)),"")</f>
        <v/>
      </c>
      <c r="H1253" s="131" t="str">
        <f ca="1">IF(E1253="","",IF($C1253="","",VLOOKUP(FİLTRE!$C1253,'SKT LİSTESİ'!$F:$S,9,0)))</f>
        <v/>
      </c>
      <c r="I1253" s="132" t="str">
        <f ca="1">IFERROR(IF($C1253="","",VLOOKUP(FİLTRE!$C1253,'SKT LİSTESİ'!$F:$S,10,0)),"")</f>
        <v/>
      </c>
      <c r="J1253" s="133" t="str">
        <f ca="1">IFERROR(IF($C1253="","",VLOOKUP(FİLTRE!$C1253,'SKT LİSTESİ'!$F:$S,11,0)),"")</f>
        <v/>
      </c>
      <c r="K1253" s="134" t="str">
        <f ca="1">IFERROR(IF($C1253="","",VLOOKUP(FİLTRE!$C1253,'SKT LİSTESİ'!$F:$S,12,0)),"")</f>
        <v/>
      </c>
      <c r="L1253" s="134" t="str">
        <f ca="1">IFERROR(IF($C1253="","",VLOOKUP(FİLTRE!$C1253,'SKT LİSTESİ'!$F:$S,13,0)),"")</f>
        <v/>
      </c>
      <c r="M1253" s="135" t="str">
        <f ca="1">IFERROR(IF($C1253="","",VLOOKUP(FİLTRE!$C1253,'SKT LİSTESİ'!$F:$AJ,14,0)),"")</f>
        <v/>
      </c>
      <c r="N1253" s="31" t="str">
        <f ca="1">IFERROR(IF($C1253="","",VLOOKUP(FİLTRE!$C1253,'SKT LİSTESİ'!$F:$AJ,22,0)),"")</f>
        <v/>
      </c>
      <c r="O1253" s="136" t="str">
        <f ca="1">IFERROR(IF($C1253="","",VLOOKUP(FİLTRE!$C1253,'SKT LİSTESİ'!$F:$AJ,23,0)),"")</f>
        <v/>
      </c>
      <c r="P1253" s="31"/>
      <c r="Q1253" s="31"/>
      <c r="R1253" s="137" t="str">
        <f ca="1">(IFERROR(IF($C1253="","",VLOOKUP(FİLTRE!$C1253,'SKT LİSTESİ'!$F:$AJ,15,0)),""))</f>
        <v/>
      </c>
      <c r="S1253" s="138" t="str">
        <f ca="1">IFERROR(IF($C1253="","",VLOOKUP(FİLTRE!$C1253,'SKT LİSTESİ'!$F:$AJ,16,0)),"")</f>
        <v/>
      </c>
      <c r="AF1253" s="179" t="str">
        <f t="shared" ca="1" si="78"/>
        <v/>
      </c>
      <c r="AG1253" s="179">
        <f t="shared" ca="1" si="79"/>
        <v>0</v>
      </c>
      <c r="AH1253" s="179">
        <f t="shared" ca="1" si="80"/>
        <v>0</v>
      </c>
    </row>
    <row r="1254" spans="2:34" ht="15.75" x14ac:dyDescent="0.25">
      <c r="B1254">
        <f t="shared" ca="1" si="77"/>
        <v>1242</v>
      </c>
      <c r="C1254" t="str">
        <f ca="1">IFERROR(VLOOKUP(B1254,'SKT LİSTESİ'!F:F,1,0),"")</f>
        <v/>
      </c>
      <c r="E1254" s="128" t="str">
        <f ca="1">IFERROR(IF($C1254="","",VLOOKUP(FİLTRE!$C1254,'SKT LİSTESİ'!$F:$S,5,0)),"")</f>
        <v/>
      </c>
      <c r="F1254" s="129" t="str">
        <f ca="1">IFERROR(IF($C1254="","",VLOOKUP(FİLTRE!$C1254,'SKT LİSTESİ'!$F:$S,7,0)),"")</f>
        <v/>
      </c>
      <c r="G1254" s="130" t="str">
        <f ca="1">IFERROR(IF($C1254="","",VLOOKUP(FİLTRE!$C1254,'SKT LİSTESİ'!$F:$S,8,0)),"")</f>
        <v/>
      </c>
      <c r="H1254" s="131" t="str">
        <f ca="1">IF(E1254="","",IF($C1254="","",VLOOKUP(FİLTRE!$C1254,'SKT LİSTESİ'!$F:$S,9,0)))</f>
        <v/>
      </c>
      <c r="I1254" s="132" t="str">
        <f ca="1">IFERROR(IF($C1254="","",VLOOKUP(FİLTRE!$C1254,'SKT LİSTESİ'!$F:$S,10,0)),"")</f>
        <v/>
      </c>
      <c r="J1254" s="133" t="str">
        <f ca="1">IFERROR(IF($C1254="","",VLOOKUP(FİLTRE!$C1254,'SKT LİSTESİ'!$F:$S,11,0)),"")</f>
        <v/>
      </c>
      <c r="K1254" s="134" t="str">
        <f ca="1">IFERROR(IF($C1254="","",VLOOKUP(FİLTRE!$C1254,'SKT LİSTESİ'!$F:$S,12,0)),"")</f>
        <v/>
      </c>
      <c r="L1254" s="134" t="str">
        <f ca="1">IFERROR(IF($C1254="","",VLOOKUP(FİLTRE!$C1254,'SKT LİSTESİ'!$F:$S,13,0)),"")</f>
        <v/>
      </c>
      <c r="M1254" s="135" t="str">
        <f ca="1">IFERROR(IF($C1254="","",VLOOKUP(FİLTRE!$C1254,'SKT LİSTESİ'!$F:$AJ,14,0)),"")</f>
        <v/>
      </c>
      <c r="N1254" s="31" t="str">
        <f ca="1">IFERROR(IF($C1254="","",VLOOKUP(FİLTRE!$C1254,'SKT LİSTESİ'!$F:$AJ,22,0)),"")</f>
        <v/>
      </c>
      <c r="O1254" s="136" t="str">
        <f ca="1">IFERROR(IF($C1254="","",VLOOKUP(FİLTRE!$C1254,'SKT LİSTESİ'!$F:$AJ,23,0)),"")</f>
        <v/>
      </c>
      <c r="P1254" s="31"/>
      <c r="Q1254" s="31"/>
      <c r="R1254" s="137" t="str">
        <f ca="1">(IFERROR(IF($C1254="","",VLOOKUP(FİLTRE!$C1254,'SKT LİSTESİ'!$F:$AJ,15,0)),""))</f>
        <v/>
      </c>
      <c r="S1254" s="138" t="str">
        <f ca="1">IFERROR(IF($C1254="","",VLOOKUP(FİLTRE!$C1254,'SKT LİSTESİ'!$F:$AJ,16,0)),"")</f>
        <v/>
      </c>
      <c r="AF1254" s="179" t="str">
        <f t="shared" ca="1" si="78"/>
        <v/>
      </c>
      <c r="AG1254" s="179">
        <f t="shared" ca="1" si="79"/>
        <v>0</v>
      </c>
      <c r="AH1254" s="179">
        <f t="shared" ca="1" si="80"/>
        <v>0</v>
      </c>
    </row>
    <row r="1255" spans="2:34" ht="15.75" x14ac:dyDescent="0.25">
      <c r="B1255">
        <f t="shared" ca="1" si="77"/>
        <v>1243</v>
      </c>
      <c r="C1255" t="str">
        <f ca="1">IFERROR(VLOOKUP(B1255,'SKT LİSTESİ'!F:F,1,0),"")</f>
        <v/>
      </c>
      <c r="E1255" s="128" t="str">
        <f ca="1">IFERROR(IF($C1255="","",VLOOKUP(FİLTRE!$C1255,'SKT LİSTESİ'!$F:$S,5,0)),"")</f>
        <v/>
      </c>
      <c r="F1255" s="129" t="str">
        <f ca="1">IFERROR(IF($C1255="","",VLOOKUP(FİLTRE!$C1255,'SKT LİSTESİ'!$F:$S,7,0)),"")</f>
        <v/>
      </c>
      <c r="G1255" s="130" t="str">
        <f ca="1">IFERROR(IF($C1255="","",VLOOKUP(FİLTRE!$C1255,'SKT LİSTESİ'!$F:$S,8,0)),"")</f>
        <v/>
      </c>
      <c r="H1255" s="131" t="str">
        <f ca="1">IF(E1255="","",IF($C1255="","",VLOOKUP(FİLTRE!$C1255,'SKT LİSTESİ'!$F:$S,9,0)))</f>
        <v/>
      </c>
      <c r="I1255" s="132" t="str">
        <f ca="1">IFERROR(IF($C1255="","",VLOOKUP(FİLTRE!$C1255,'SKT LİSTESİ'!$F:$S,10,0)),"")</f>
        <v/>
      </c>
      <c r="J1255" s="133" t="str">
        <f ca="1">IFERROR(IF($C1255="","",VLOOKUP(FİLTRE!$C1255,'SKT LİSTESİ'!$F:$S,11,0)),"")</f>
        <v/>
      </c>
      <c r="K1255" s="134" t="str">
        <f ca="1">IFERROR(IF($C1255="","",VLOOKUP(FİLTRE!$C1255,'SKT LİSTESİ'!$F:$S,12,0)),"")</f>
        <v/>
      </c>
      <c r="L1255" s="134" t="str">
        <f ca="1">IFERROR(IF($C1255="","",VLOOKUP(FİLTRE!$C1255,'SKT LİSTESİ'!$F:$S,13,0)),"")</f>
        <v/>
      </c>
      <c r="M1255" s="135" t="str">
        <f ca="1">IFERROR(IF($C1255="","",VLOOKUP(FİLTRE!$C1255,'SKT LİSTESİ'!$F:$AJ,14,0)),"")</f>
        <v/>
      </c>
      <c r="N1255" s="31" t="str">
        <f ca="1">IFERROR(IF($C1255="","",VLOOKUP(FİLTRE!$C1255,'SKT LİSTESİ'!$F:$AJ,22,0)),"")</f>
        <v/>
      </c>
      <c r="O1255" s="136" t="str">
        <f ca="1">IFERROR(IF($C1255="","",VLOOKUP(FİLTRE!$C1255,'SKT LİSTESİ'!$F:$AJ,23,0)),"")</f>
        <v/>
      </c>
      <c r="P1255" s="31"/>
      <c r="Q1255" s="31"/>
      <c r="R1255" s="137" t="str">
        <f ca="1">(IFERROR(IF($C1255="","",VLOOKUP(FİLTRE!$C1255,'SKT LİSTESİ'!$F:$AJ,15,0)),""))</f>
        <v/>
      </c>
      <c r="S1255" s="138" t="str">
        <f ca="1">IFERROR(IF($C1255="","",VLOOKUP(FİLTRE!$C1255,'SKT LİSTESİ'!$F:$AJ,16,0)),"")</f>
        <v/>
      </c>
      <c r="AF1255" s="179" t="str">
        <f t="shared" ca="1" si="78"/>
        <v/>
      </c>
      <c r="AG1255" s="179">
        <f t="shared" ca="1" si="79"/>
        <v>0</v>
      </c>
      <c r="AH1255" s="179">
        <f t="shared" ca="1" si="80"/>
        <v>0</v>
      </c>
    </row>
    <row r="1256" spans="2:34" ht="15.75" x14ac:dyDescent="0.25">
      <c r="B1256">
        <f t="shared" ca="1" si="77"/>
        <v>1244</v>
      </c>
      <c r="C1256" t="str">
        <f ca="1">IFERROR(VLOOKUP(B1256,'SKT LİSTESİ'!F:F,1,0),"")</f>
        <v/>
      </c>
      <c r="E1256" s="128" t="str">
        <f ca="1">IFERROR(IF($C1256="","",VLOOKUP(FİLTRE!$C1256,'SKT LİSTESİ'!$F:$S,5,0)),"")</f>
        <v/>
      </c>
      <c r="F1256" s="129" t="str">
        <f ca="1">IFERROR(IF($C1256="","",VLOOKUP(FİLTRE!$C1256,'SKT LİSTESİ'!$F:$S,7,0)),"")</f>
        <v/>
      </c>
      <c r="G1256" s="130" t="str">
        <f ca="1">IFERROR(IF($C1256="","",VLOOKUP(FİLTRE!$C1256,'SKT LİSTESİ'!$F:$S,8,0)),"")</f>
        <v/>
      </c>
      <c r="H1256" s="131" t="str">
        <f ca="1">IF(E1256="","",IF($C1256="","",VLOOKUP(FİLTRE!$C1256,'SKT LİSTESİ'!$F:$S,9,0)))</f>
        <v/>
      </c>
      <c r="I1256" s="132" t="str">
        <f ca="1">IFERROR(IF($C1256="","",VLOOKUP(FİLTRE!$C1256,'SKT LİSTESİ'!$F:$S,10,0)),"")</f>
        <v/>
      </c>
      <c r="J1256" s="133" t="str">
        <f ca="1">IFERROR(IF($C1256="","",VLOOKUP(FİLTRE!$C1256,'SKT LİSTESİ'!$F:$S,11,0)),"")</f>
        <v/>
      </c>
      <c r="K1256" s="134" t="str">
        <f ca="1">IFERROR(IF($C1256="","",VLOOKUP(FİLTRE!$C1256,'SKT LİSTESİ'!$F:$S,12,0)),"")</f>
        <v/>
      </c>
      <c r="L1256" s="134" t="str">
        <f ca="1">IFERROR(IF($C1256="","",VLOOKUP(FİLTRE!$C1256,'SKT LİSTESİ'!$F:$S,13,0)),"")</f>
        <v/>
      </c>
      <c r="M1256" s="135" t="str">
        <f ca="1">IFERROR(IF($C1256="","",VLOOKUP(FİLTRE!$C1256,'SKT LİSTESİ'!$F:$AJ,14,0)),"")</f>
        <v/>
      </c>
      <c r="N1256" s="31" t="str">
        <f ca="1">IFERROR(IF($C1256="","",VLOOKUP(FİLTRE!$C1256,'SKT LİSTESİ'!$F:$AJ,22,0)),"")</f>
        <v/>
      </c>
      <c r="O1256" s="136" t="str">
        <f ca="1">IFERROR(IF($C1256="","",VLOOKUP(FİLTRE!$C1256,'SKT LİSTESİ'!$F:$AJ,23,0)),"")</f>
        <v/>
      </c>
      <c r="P1256" s="31"/>
      <c r="Q1256" s="31"/>
      <c r="R1256" s="137" t="str">
        <f ca="1">(IFERROR(IF($C1256="","",VLOOKUP(FİLTRE!$C1256,'SKT LİSTESİ'!$F:$AJ,15,0)),""))</f>
        <v/>
      </c>
      <c r="S1256" s="138" t="str">
        <f ca="1">IFERROR(IF($C1256="","",VLOOKUP(FİLTRE!$C1256,'SKT LİSTESİ'!$F:$AJ,16,0)),"")</f>
        <v/>
      </c>
      <c r="AF1256" s="179" t="str">
        <f t="shared" ca="1" si="78"/>
        <v/>
      </c>
      <c r="AG1256" s="179">
        <f t="shared" ca="1" si="79"/>
        <v>0</v>
      </c>
      <c r="AH1256" s="179">
        <f t="shared" ca="1" si="80"/>
        <v>0</v>
      </c>
    </row>
    <row r="1257" spans="2:34" ht="15.75" x14ac:dyDescent="0.25">
      <c r="B1257">
        <f t="shared" ca="1" si="77"/>
        <v>1245</v>
      </c>
      <c r="C1257" t="str">
        <f ca="1">IFERROR(VLOOKUP(B1257,'SKT LİSTESİ'!F:F,1,0),"")</f>
        <v/>
      </c>
      <c r="E1257" s="128" t="str">
        <f ca="1">IFERROR(IF($C1257="","",VLOOKUP(FİLTRE!$C1257,'SKT LİSTESİ'!$F:$S,5,0)),"")</f>
        <v/>
      </c>
      <c r="F1257" s="129" t="str">
        <f ca="1">IFERROR(IF($C1257="","",VLOOKUP(FİLTRE!$C1257,'SKT LİSTESİ'!$F:$S,7,0)),"")</f>
        <v/>
      </c>
      <c r="G1257" s="130" t="str">
        <f ca="1">IFERROR(IF($C1257="","",VLOOKUP(FİLTRE!$C1257,'SKT LİSTESİ'!$F:$S,8,0)),"")</f>
        <v/>
      </c>
      <c r="H1257" s="131" t="str">
        <f ca="1">IF(E1257="","",IF($C1257="","",VLOOKUP(FİLTRE!$C1257,'SKT LİSTESİ'!$F:$S,9,0)))</f>
        <v/>
      </c>
      <c r="I1257" s="132" t="str">
        <f ca="1">IFERROR(IF($C1257="","",VLOOKUP(FİLTRE!$C1257,'SKT LİSTESİ'!$F:$S,10,0)),"")</f>
        <v/>
      </c>
      <c r="J1257" s="133" t="str">
        <f ca="1">IFERROR(IF($C1257="","",VLOOKUP(FİLTRE!$C1257,'SKT LİSTESİ'!$F:$S,11,0)),"")</f>
        <v/>
      </c>
      <c r="K1257" s="134" t="str">
        <f ca="1">IFERROR(IF($C1257="","",VLOOKUP(FİLTRE!$C1257,'SKT LİSTESİ'!$F:$S,12,0)),"")</f>
        <v/>
      </c>
      <c r="L1257" s="134" t="str">
        <f ca="1">IFERROR(IF($C1257="","",VLOOKUP(FİLTRE!$C1257,'SKT LİSTESİ'!$F:$S,13,0)),"")</f>
        <v/>
      </c>
      <c r="M1257" s="135" t="str">
        <f ca="1">IFERROR(IF($C1257="","",VLOOKUP(FİLTRE!$C1257,'SKT LİSTESİ'!$F:$AJ,14,0)),"")</f>
        <v/>
      </c>
      <c r="N1257" s="31" t="str">
        <f ca="1">IFERROR(IF($C1257="","",VLOOKUP(FİLTRE!$C1257,'SKT LİSTESİ'!$F:$AJ,22,0)),"")</f>
        <v/>
      </c>
      <c r="O1257" s="136" t="str">
        <f ca="1">IFERROR(IF($C1257="","",VLOOKUP(FİLTRE!$C1257,'SKT LİSTESİ'!$F:$AJ,23,0)),"")</f>
        <v/>
      </c>
      <c r="P1257" s="31"/>
      <c r="Q1257" s="31"/>
      <c r="R1257" s="137" t="str">
        <f ca="1">(IFERROR(IF($C1257="","",VLOOKUP(FİLTRE!$C1257,'SKT LİSTESİ'!$F:$AJ,15,0)),""))</f>
        <v/>
      </c>
      <c r="S1257" s="138" t="str">
        <f ca="1">IFERROR(IF($C1257="","",VLOOKUP(FİLTRE!$C1257,'SKT LİSTESİ'!$F:$AJ,16,0)),"")</f>
        <v/>
      </c>
      <c r="AF1257" s="179" t="str">
        <f t="shared" ca="1" si="78"/>
        <v/>
      </c>
      <c r="AG1257" s="179">
        <f t="shared" ca="1" si="79"/>
        <v>0</v>
      </c>
      <c r="AH1257" s="179">
        <f t="shared" ca="1" si="80"/>
        <v>0</v>
      </c>
    </row>
    <row r="1258" spans="2:34" ht="15.75" x14ac:dyDescent="0.25">
      <c r="B1258">
        <f t="shared" ca="1" si="77"/>
        <v>1246</v>
      </c>
      <c r="C1258" t="str">
        <f ca="1">IFERROR(VLOOKUP(B1258,'SKT LİSTESİ'!F:F,1,0),"")</f>
        <v/>
      </c>
      <c r="E1258" s="128" t="str">
        <f ca="1">IFERROR(IF($C1258="","",VLOOKUP(FİLTRE!$C1258,'SKT LİSTESİ'!$F:$S,5,0)),"")</f>
        <v/>
      </c>
      <c r="F1258" s="129" t="str">
        <f ca="1">IFERROR(IF($C1258="","",VLOOKUP(FİLTRE!$C1258,'SKT LİSTESİ'!$F:$S,7,0)),"")</f>
        <v/>
      </c>
      <c r="G1258" s="130" t="str">
        <f ca="1">IFERROR(IF($C1258="","",VLOOKUP(FİLTRE!$C1258,'SKT LİSTESİ'!$F:$S,8,0)),"")</f>
        <v/>
      </c>
      <c r="H1258" s="131" t="str">
        <f ca="1">IF(E1258="","",IF($C1258="","",VLOOKUP(FİLTRE!$C1258,'SKT LİSTESİ'!$F:$S,9,0)))</f>
        <v/>
      </c>
      <c r="I1258" s="132" t="str">
        <f ca="1">IFERROR(IF($C1258="","",VLOOKUP(FİLTRE!$C1258,'SKT LİSTESİ'!$F:$S,10,0)),"")</f>
        <v/>
      </c>
      <c r="J1258" s="133" t="str">
        <f ca="1">IFERROR(IF($C1258="","",VLOOKUP(FİLTRE!$C1258,'SKT LİSTESİ'!$F:$S,11,0)),"")</f>
        <v/>
      </c>
      <c r="K1258" s="134" t="str">
        <f ca="1">IFERROR(IF($C1258="","",VLOOKUP(FİLTRE!$C1258,'SKT LİSTESİ'!$F:$S,12,0)),"")</f>
        <v/>
      </c>
      <c r="L1258" s="134" t="str">
        <f ca="1">IFERROR(IF($C1258="","",VLOOKUP(FİLTRE!$C1258,'SKT LİSTESİ'!$F:$S,13,0)),"")</f>
        <v/>
      </c>
      <c r="M1258" s="135" t="str">
        <f ca="1">IFERROR(IF($C1258="","",VLOOKUP(FİLTRE!$C1258,'SKT LİSTESİ'!$F:$AJ,14,0)),"")</f>
        <v/>
      </c>
      <c r="N1258" s="31" t="str">
        <f ca="1">IFERROR(IF($C1258="","",VLOOKUP(FİLTRE!$C1258,'SKT LİSTESİ'!$F:$AJ,22,0)),"")</f>
        <v/>
      </c>
      <c r="O1258" s="136" t="str">
        <f ca="1">IFERROR(IF($C1258="","",VLOOKUP(FİLTRE!$C1258,'SKT LİSTESİ'!$F:$AJ,23,0)),"")</f>
        <v/>
      </c>
      <c r="P1258" s="31"/>
      <c r="Q1258" s="31"/>
      <c r="R1258" s="137" t="str">
        <f ca="1">(IFERROR(IF($C1258="","",VLOOKUP(FİLTRE!$C1258,'SKT LİSTESİ'!$F:$AJ,15,0)),""))</f>
        <v/>
      </c>
      <c r="S1258" s="138" t="str">
        <f ca="1">IFERROR(IF($C1258="","",VLOOKUP(FİLTRE!$C1258,'SKT LİSTESİ'!$F:$AJ,16,0)),"")</f>
        <v/>
      </c>
      <c r="AF1258" s="179" t="str">
        <f t="shared" ca="1" si="78"/>
        <v/>
      </c>
      <c r="AG1258" s="179">
        <f t="shared" ca="1" si="79"/>
        <v>0</v>
      </c>
      <c r="AH1258" s="179">
        <f t="shared" ca="1" si="80"/>
        <v>0</v>
      </c>
    </row>
    <row r="1259" spans="2:34" ht="15.75" x14ac:dyDescent="0.25">
      <c r="B1259">
        <f t="shared" ca="1" si="77"/>
        <v>1247</v>
      </c>
      <c r="C1259" t="str">
        <f ca="1">IFERROR(VLOOKUP(B1259,'SKT LİSTESİ'!F:F,1,0),"")</f>
        <v/>
      </c>
      <c r="E1259" s="128" t="str">
        <f ca="1">IFERROR(IF($C1259="","",VLOOKUP(FİLTRE!$C1259,'SKT LİSTESİ'!$F:$S,5,0)),"")</f>
        <v/>
      </c>
      <c r="F1259" s="129" t="str">
        <f ca="1">IFERROR(IF($C1259="","",VLOOKUP(FİLTRE!$C1259,'SKT LİSTESİ'!$F:$S,7,0)),"")</f>
        <v/>
      </c>
      <c r="G1259" s="130" t="str">
        <f ca="1">IFERROR(IF($C1259="","",VLOOKUP(FİLTRE!$C1259,'SKT LİSTESİ'!$F:$S,8,0)),"")</f>
        <v/>
      </c>
      <c r="H1259" s="131" t="str">
        <f ca="1">IF(E1259="","",IF($C1259="","",VLOOKUP(FİLTRE!$C1259,'SKT LİSTESİ'!$F:$S,9,0)))</f>
        <v/>
      </c>
      <c r="I1259" s="132" t="str">
        <f ca="1">IFERROR(IF($C1259="","",VLOOKUP(FİLTRE!$C1259,'SKT LİSTESİ'!$F:$S,10,0)),"")</f>
        <v/>
      </c>
      <c r="J1259" s="133" t="str">
        <f ca="1">IFERROR(IF($C1259="","",VLOOKUP(FİLTRE!$C1259,'SKT LİSTESİ'!$F:$S,11,0)),"")</f>
        <v/>
      </c>
      <c r="K1259" s="134" t="str">
        <f ca="1">IFERROR(IF($C1259="","",VLOOKUP(FİLTRE!$C1259,'SKT LİSTESİ'!$F:$S,12,0)),"")</f>
        <v/>
      </c>
      <c r="L1259" s="134" t="str">
        <f ca="1">IFERROR(IF($C1259="","",VLOOKUP(FİLTRE!$C1259,'SKT LİSTESİ'!$F:$S,13,0)),"")</f>
        <v/>
      </c>
      <c r="M1259" s="135" t="str">
        <f ca="1">IFERROR(IF($C1259="","",VLOOKUP(FİLTRE!$C1259,'SKT LİSTESİ'!$F:$AJ,14,0)),"")</f>
        <v/>
      </c>
      <c r="N1259" s="31" t="str">
        <f ca="1">IFERROR(IF($C1259="","",VLOOKUP(FİLTRE!$C1259,'SKT LİSTESİ'!$F:$AJ,22,0)),"")</f>
        <v/>
      </c>
      <c r="O1259" s="136" t="str">
        <f ca="1">IFERROR(IF($C1259="","",VLOOKUP(FİLTRE!$C1259,'SKT LİSTESİ'!$F:$AJ,23,0)),"")</f>
        <v/>
      </c>
      <c r="P1259" s="31"/>
      <c r="Q1259" s="31"/>
      <c r="R1259" s="137" t="str">
        <f ca="1">(IFERROR(IF($C1259="","",VLOOKUP(FİLTRE!$C1259,'SKT LİSTESİ'!$F:$AJ,15,0)),""))</f>
        <v/>
      </c>
      <c r="S1259" s="138" t="str">
        <f ca="1">IFERROR(IF($C1259="","",VLOOKUP(FİLTRE!$C1259,'SKT LİSTESİ'!$F:$AJ,16,0)),"")</f>
        <v/>
      </c>
      <c r="AF1259" s="179" t="str">
        <f t="shared" ca="1" si="78"/>
        <v/>
      </c>
      <c r="AG1259" s="179">
        <f t="shared" ca="1" si="79"/>
        <v>0</v>
      </c>
      <c r="AH1259" s="179">
        <f t="shared" ca="1" si="80"/>
        <v>0</v>
      </c>
    </row>
    <row r="1260" spans="2:34" ht="15.75" x14ac:dyDescent="0.25">
      <c r="B1260">
        <f t="shared" ca="1" si="77"/>
        <v>1248</v>
      </c>
      <c r="C1260" t="str">
        <f ca="1">IFERROR(VLOOKUP(B1260,'SKT LİSTESİ'!F:F,1,0),"")</f>
        <v/>
      </c>
      <c r="E1260" s="128" t="str">
        <f ca="1">IFERROR(IF($C1260="","",VLOOKUP(FİLTRE!$C1260,'SKT LİSTESİ'!$F:$S,5,0)),"")</f>
        <v/>
      </c>
      <c r="F1260" s="129" t="str">
        <f ca="1">IFERROR(IF($C1260="","",VLOOKUP(FİLTRE!$C1260,'SKT LİSTESİ'!$F:$S,7,0)),"")</f>
        <v/>
      </c>
      <c r="G1260" s="130" t="str">
        <f ca="1">IFERROR(IF($C1260="","",VLOOKUP(FİLTRE!$C1260,'SKT LİSTESİ'!$F:$S,8,0)),"")</f>
        <v/>
      </c>
      <c r="H1260" s="131" t="str">
        <f ca="1">IF(E1260="","",IF($C1260="","",VLOOKUP(FİLTRE!$C1260,'SKT LİSTESİ'!$F:$S,9,0)))</f>
        <v/>
      </c>
      <c r="I1260" s="132" t="str">
        <f ca="1">IFERROR(IF($C1260="","",VLOOKUP(FİLTRE!$C1260,'SKT LİSTESİ'!$F:$S,10,0)),"")</f>
        <v/>
      </c>
      <c r="J1260" s="133" t="str">
        <f ca="1">IFERROR(IF($C1260="","",VLOOKUP(FİLTRE!$C1260,'SKT LİSTESİ'!$F:$S,11,0)),"")</f>
        <v/>
      </c>
      <c r="K1260" s="134" t="str">
        <f ca="1">IFERROR(IF($C1260="","",VLOOKUP(FİLTRE!$C1260,'SKT LİSTESİ'!$F:$S,12,0)),"")</f>
        <v/>
      </c>
      <c r="L1260" s="134" t="str">
        <f ca="1">IFERROR(IF($C1260="","",VLOOKUP(FİLTRE!$C1260,'SKT LİSTESİ'!$F:$S,13,0)),"")</f>
        <v/>
      </c>
      <c r="M1260" s="135" t="str">
        <f ca="1">IFERROR(IF($C1260="","",VLOOKUP(FİLTRE!$C1260,'SKT LİSTESİ'!$F:$AJ,14,0)),"")</f>
        <v/>
      </c>
      <c r="N1260" s="31" t="str">
        <f ca="1">IFERROR(IF($C1260="","",VLOOKUP(FİLTRE!$C1260,'SKT LİSTESİ'!$F:$AJ,22,0)),"")</f>
        <v/>
      </c>
      <c r="O1260" s="136" t="str">
        <f ca="1">IFERROR(IF($C1260="","",VLOOKUP(FİLTRE!$C1260,'SKT LİSTESİ'!$F:$AJ,23,0)),"")</f>
        <v/>
      </c>
      <c r="P1260" s="31"/>
      <c r="Q1260" s="31"/>
      <c r="R1260" s="137" t="str">
        <f ca="1">(IFERROR(IF($C1260="","",VLOOKUP(FİLTRE!$C1260,'SKT LİSTESİ'!$F:$AJ,15,0)),""))</f>
        <v/>
      </c>
      <c r="S1260" s="138" t="str">
        <f ca="1">IFERROR(IF($C1260="","",VLOOKUP(FİLTRE!$C1260,'SKT LİSTESİ'!$F:$AJ,16,0)),"")</f>
        <v/>
      </c>
      <c r="AF1260" s="179" t="str">
        <f t="shared" ca="1" si="78"/>
        <v/>
      </c>
      <c r="AG1260" s="179">
        <f t="shared" ca="1" si="79"/>
        <v>0</v>
      </c>
      <c r="AH1260" s="179">
        <f t="shared" ca="1" si="80"/>
        <v>0</v>
      </c>
    </row>
    <row r="1261" spans="2:34" ht="15.75" x14ac:dyDescent="0.25">
      <c r="B1261">
        <f t="shared" ca="1" si="77"/>
        <v>1249</v>
      </c>
      <c r="C1261" t="str">
        <f ca="1">IFERROR(VLOOKUP(B1261,'SKT LİSTESİ'!F:F,1,0),"")</f>
        <v/>
      </c>
      <c r="E1261" s="128" t="str">
        <f ca="1">IFERROR(IF($C1261="","",VLOOKUP(FİLTRE!$C1261,'SKT LİSTESİ'!$F:$S,5,0)),"")</f>
        <v/>
      </c>
      <c r="F1261" s="129" t="str">
        <f ca="1">IFERROR(IF($C1261="","",VLOOKUP(FİLTRE!$C1261,'SKT LİSTESİ'!$F:$S,7,0)),"")</f>
        <v/>
      </c>
      <c r="G1261" s="130" t="str">
        <f ca="1">IFERROR(IF($C1261="","",VLOOKUP(FİLTRE!$C1261,'SKT LİSTESİ'!$F:$S,8,0)),"")</f>
        <v/>
      </c>
      <c r="H1261" s="131" t="str">
        <f ca="1">IF(E1261="","",IF($C1261="","",VLOOKUP(FİLTRE!$C1261,'SKT LİSTESİ'!$F:$S,9,0)))</f>
        <v/>
      </c>
      <c r="I1261" s="132" t="str">
        <f ca="1">IFERROR(IF($C1261="","",VLOOKUP(FİLTRE!$C1261,'SKT LİSTESİ'!$F:$S,10,0)),"")</f>
        <v/>
      </c>
      <c r="J1261" s="133" t="str">
        <f ca="1">IFERROR(IF($C1261="","",VLOOKUP(FİLTRE!$C1261,'SKT LİSTESİ'!$F:$S,11,0)),"")</f>
        <v/>
      </c>
      <c r="K1261" s="134" t="str">
        <f ca="1">IFERROR(IF($C1261="","",VLOOKUP(FİLTRE!$C1261,'SKT LİSTESİ'!$F:$S,12,0)),"")</f>
        <v/>
      </c>
      <c r="L1261" s="134" t="str">
        <f ca="1">IFERROR(IF($C1261="","",VLOOKUP(FİLTRE!$C1261,'SKT LİSTESİ'!$F:$S,13,0)),"")</f>
        <v/>
      </c>
      <c r="M1261" s="135" t="str">
        <f ca="1">IFERROR(IF($C1261="","",VLOOKUP(FİLTRE!$C1261,'SKT LİSTESİ'!$F:$AJ,14,0)),"")</f>
        <v/>
      </c>
      <c r="N1261" s="31" t="str">
        <f ca="1">IFERROR(IF($C1261="","",VLOOKUP(FİLTRE!$C1261,'SKT LİSTESİ'!$F:$AJ,22,0)),"")</f>
        <v/>
      </c>
      <c r="O1261" s="136" t="str">
        <f ca="1">IFERROR(IF($C1261="","",VLOOKUP(FİLTRE!$C1261,'SKT LİSTESİ'!$F:$AJ,23,0)),"")</f>
        <v/>
      </c>
      <c r="P1261" s="31"/>
      <c r="Q1261" s="31"/>
      <c r="R1261" s="137" t="str">
        <f ca="1">(IFERROR(IF($C1261="","",VLOOKUP(FİLTRE!$C1261,'SKT LİSTESİ'!$F:$AJ,15,0)),""))</f>
        <v/>
      </c>
      <c r="S1261" s="138" t="str">
        <f ca="1">IFERROR(IF($C1261="","",VLOOKUP(FİLTRE!$C1261,'SKT LİSTESİ'!$F:$AJ,16,0)),"")</f>
        <v/>
      </c>
      <c r="AF1261" s="179" t="str">
        <f t="shared" ca="1" si="78"/>
        <v/>
      </c>
      <c r="AG1261" s="179">
        <f t="shared" ca="1" si="79"/>
        <v>0</v>
      </c>
      <c r="AH1261" s="179">
        <f t="shared" ca="1" si="80"/>
        <v>0</v>
      </c>
    </row>
    <row r="1262" spans="2:34" ht="15.75" x14ac:dyDescent="0.25">
      <c r="B1262">
        <f t="shared" ca="1" si="77"/>
        <v>1250</v>
      </c>
      <c r="C1262" t="str">
        <f ca="1">IFERROR(VLOOKUP(B1262,'SKT LİSTESİ'!F:F,1,0),"")</f>
        <v/>
      </c>
      <c r="E1262" s="128" t="str">
        <f ca="1">IFERROR(IF($C1262="","",VLOOKUP(FİLTRE!$C1262,'SKT LİSTESİ'!$F:$S,5,0)),"")</f>
        <v/>
      </c>
      <c r="F1262" s="129" t="str">
        <f ca="1">IFERROR(IF($C1262="","",VLOOKUP(FİLTRE!$C1262,'SKT LİSTESİ'!$F:$S,7,0)),"")</f>
        <v/>
      </c>
      <c r="G1262" s="130" t="str">
        <f ca="1">IFERROR(IF($C1262="","",VLOOKUP(FİLTRE!$C1262,'SKT LİSTESİ'!$F:$S,8,0)),"")</f>
        <v/>
      </c>
      <c r="H1262" s="131" t="str">
        <f ca="1">IF(E1262="","",IF($C1262="","",VLOOKUP(FİLTRE!$C1262,'SKT LİSTESİ'!$F:$S,9,0)))</f>
        <v/>
      </c>
      <c r="I1262" s="132" t="str">
        <f ca="1">IFERROR(IF($C1262="","",VLOOKUP(FİLTRE!$C1262,'SKT LİSTESİ'!$F:$S,10,0)),"")</f>
        <v/>
      </c>
      <c r="J1262" s="133" t="str">
        <f ca="1">IFERROR(IF($C1262="","",VLOOKUP(FİLTRE!$C1262,'SKT LİSTESİ'!$F:$S,11,0)),"")</f>
        <v/>
      </c>
      <c r="K1262" s="134" t="str">
        <f ca="1">IFERROR(IF($C1262="","",VLOOKUP(FİLTRE!$C1262,'SKT LİSTESİ'!$F:$S,12,0)),"")</f>
        <v/>
      </c>
      <c r="L1262" s="134" t="str">
        <f ca="1">IFERROR(IF($C1262="","",VLOOKUP(FİLTRE!$C1262,'SKT LİSTESİ'!$F:$S,13,0)),"")</f>
        <v/>
      </c>
      <c r="M1262" s="135" t="str">
        <f ca="1">IFERROR(IF($C1262="","",VLOOKUP(FİLTRE!$C1262,'SKT LİSTESİ'!$F:$AJ,14,0)),"")</f>
        <v/>
      </c>
      <c r="N1262" s="31" t="str">
        <f ca="1">IFERROR(IF($C1262="","",VLOOKUP(FİLTRE!$C1262,'SKT LİSTESİ'!$F:$AJ,22,0)),"")</f>
        <v/>
      </c>
      <c r="O1262" s="136" t="str">
        <f ca="1">IFERROR(IF($C1262="","",VLOOKUP(FİLTRE!$C1262,'SKT LİSTESİ'!$F:$AJ,23,0)),"")</f>
        <v/>
      </c>
      <c r="P1262" s="31"/>
      <c r="Q1262" s="31"/>
      <c r="R1262" s="137" t="str">
        <f ca="1">(IFERROR(IF($C1262="","",VLOOKUP(FİLTRE!$C1262,'SKT LİSTESİ'!$F:$AJ,15,0)),""))</f>
        <v/>
      </c>
      <c r="S1262" s="138" t="str">
        <f ca="1">IFERROR(IF($C1262="","",VLOOKUP(FİLTRE!$C1262,'SKT LİSTESİ'!$F:$AJ,16,0)),"")</f>
        <v/>
      </c>
      <c r="AF1262" s="179" t="str">
        <f t="shared" ca="1" si="78"/>
        <v/>
      </c>
      <c r="AG1262" s="179">
        <f t="shared" ca="1" si="79"/>
        <v>0</v>
      </c>
      <c r="AH1262" s="179">
        <f t="shared" ca="1" si="80"/>
        <v>0</v>
      </c>
    </row>
    <row r="1263" spans="2:34" ht="15.75" x14ac:dyDescent="0.25">
      <c r="B1263">
        <f t="shared" ca="1" si="77"/>
        <v>1251</v>
      </c>
      <c r="C1263" t="str">
        <f ca="1">IFERROR(VLOOKUP(B1263,'SKT LİSTESİ'!F:F,1,0),"")</f>
        <v/>
      </c>
      <c r="E1263" s="128" t="str">
        <f ca="1">IFERROR(IF($C1263="","",VLOOKUP(FİLTRE!$C1263,'SKT LİSTESİ'!$F:$S,5,0)),"")</f>
        <v/>
      </c>
      <c r="F1263" s="129" t="str">
        <f ca="1">IFERROR(IF($C1263="","",VLOOKUP(FİLTRE!$C1263,'SKT LİSTESİ'!$F:$S,7,0)),"")</f>
        <v/>
      </c>
      <c r="G1263" s="130" t="str">
        <f ca="1">IFERROR(IF($C1263="","",VLOOKUP(FİLTRE!$C1263,'SKT LİSTESİ'!$F:$S,8,0)),"")</f>
        <v/>
      </c>
      <c r="H1263" s="131" t="str">
        <f ca="1">IF(E1263="","",IF($C1263="","",VLOOKUP(FİLTRE!$C1263,'SKT LİSTESİ'!$F:$S,9,0)))</f>
        <v/>
      </c>
      <c r="I1263" s="132" t="str">
        <f ca="1">IFERROR(IF($C1263="","",VLOOKUP(FİLTRE!$C1263,'SKT LİSTESİ'!$F:$S,10,0)),"")</f>
        <v/>
      </c>
      <c r="J1263" s="133" t="str">
        <f ca="1">IFERROR(IF($C1263="","",VLOOKUP(FİLTRE!$C1263,'SKT LİSTESİ'!$F:$S,11,0)),"")</f>
        <v/>
      </c>
      <c r="K1263" s="134" t="str">
        <f ca="1">IFERROR(IF($C1263="","",VLOOKUP(FİLTRE!$C1263,'SKT LİSTESİ'!$F:$S,12,0)),"")</f>
        <v/>
      </c>
      <c r="L1263" s="134" t="str">
        <f ca="1">IFERROR(IF($C1263="","",VLOOKUP(FİLTRE!$C1263,'SKT LİSTESİ'!$F:$S,13,0)),"")</f>
        <v/>
      </c>
      <c r="M1263" s="135" t="str">
        <f ca="1">IFERROR(IF($C1263="","",VLOOKUP(FİLTRE!$C1263,'SKT LİSTESİ'!$F:$AJ,14,0)),"")</f>
        <v/>
      </c>
      <c r="N1263" s="31" t="str">
        <f ca="1">IFERROR(IF($C1263="","",VLOOKUP(FİLTRE!$C1263,'SKT LİSTESİ'!$F:$AJ,22,0)),"")</f>
        <v/>
      </c>
      <c r="O1263" s="136" t="str">
        <f ca="1">IFERROR(IF($C1263="","",VLOOKUP(FİLTRE!$C1263,'SKT LİSTESİ'!$F:$AJ,23,0)),"")</f>
        <v/>
      </c>
      <c r="P1263" s="31"/>
      <c r="Q1263" s="31"/>
      <c r="R1263" s="137" t="str">
        <f ca="1">(IFERROR(IF($C1263="","",VLOOKUP(FİLTRE!$C1263,'SKT LİSTESİ'!$F:$AJ,15,0)),""))</f>
        <v/>
      </c>
      <c r="S1263" s="138" t="str">
        <f ca="1">IFERROR(IF($C1263="","",VLOOKUP(FİLTRE!$C1263,'SKT LİSTESİ'!$F:$AJ,16,0)),"")</f>
        <v/>
      </c>
      <c r="AF1263" s="179" t="str">
        <f t="shared" ca="1" si="78"/>
        <v/>
      </c>
      <c r="AG1263" s="179">
        <f t="shared" ca="1" si="79"/>
        <v>0</v>
      </c>
      <c r="AH1263" s="179">
        <f t="shared" ca="1" si="80"/>
        <v>0</v>
      </c>
    </row>
    <row r="1264" spans="2:34" ht="15.75" x14ac:dyDescent="0.25">
      <c r="B1264">
        <f t="shared" ca="1" si="77"/>
        <v>1252</v>
      </c>
      <c r="C1264" t="str">
        <f ca="1">IFERROR(VLOOKUP(B1264,'SKT LİSTESİ'!F:F,1,0),"")</f>
        <v/>
      </c>
      <c r="E1264" s="128" t="str">
        <f ca="1">IFERROR(IF($C1264="","",VLOOKUP(FİLTRE!$C1264,'SKT LİSTESİ'!$F:$S,5,0)),"")</f>
        <v/>
      </c>
      <c r="F1264" s="129" t="str">
        <f ca="1">IFERROR(IF($C1264="","",VLOOKUP(FİLTRE!$C1264,'SKT LİSTESİ'!$F:$S,7,0)),"")</f>
        <v/>
      </c>
      <c r="G1264" s="130" t="str">
        <f ca="1">IFERROR(IF($C1264="","",VLOOKUP(FİLTRE!$C1264,'SKT LİSTESİ'!$F:$S,8,0)),"")</f>
        <v/>
      </c>
      <c r="H1264" s="131" t="str">
        <f ca="1">IF(E1264="","",IF($C1264="","",VLOOKUP(FİLTRE!$C1264,'SKT LİSTESİ'!$F:$S,9,0)))</f>
        <v/>
      </c>
      <c r="I1264" s="132" t="str">
        <f ca="1">IFERROR(IF($C1264="","",VLOOKUP(FİLTRE!$C1264,'SKT LİSTESİ'!$F:$S,10,0)),"")</f>
        <v/>
      </c>
      <c r="J1264" s="133" t="str">
        <f ca="1">IFERROR(IF($C1264="","",VLOOKUP(FİLTRE!$C1264,'SKT LİSTESİ'!$F:$S,11,0)),"")</f>
        <v/>
      </c>
      <c r="K1264" s="134" t="str">
        <f ca="1">IFERROR(IF($C1264="","",VLOOKUP(FİLTRE!$C1264,'SKT LİSTESİ'!$F:$S,12,0)),"")</f>
        <v/>
      </c>
      <c r="L1264" s="134" t="str">
        <f ca="1">IFERROR(IF($C1264="","",VLOOKUP(FİLTRE!$C1264,'SKT LİSTESİ'!$F:$S,13,0)),"")</f>
        <v/>
      </c>
      <c r="M1264" s="135" t="str">
        <f ca="1">IFERROR(IF($C1264="","",VLOOKUP(FİLTRE!$C1264,'SKT LİSTESİ'!$F:$AJ,14,0)),"")</f>
        <v/>
      </c>
      <c r="N1264" s="31" t="str">
        <f ca="1">IFERROR(IF($C1264="","",VLOOKUP(FİLTRE!$C1264,'SKT LİSTESİ'!$F:$AJ,22,0)),"")</f>
        <v/>
      </c>
      <c r="O1264" s="136" t="str">
        <f ca="1">IFERROR(IF($C1264="","",VLOOKUP(FİLTRE!$C1264,'SKT LİSTESİ'!$F:$AJ,23,0)),"")</f>
        <v/>
      </c>
      <c r="P1264" s="31"/>
      <c r="Q1264" s="31"/>
      <c r="R1264" s="137" t="str">
        <f ca="1">(IFERROR(IF($C1264="","",VLOOKUP(FİLTRE!$C1264,'SKT LİSTESİ'!$F:$AJ,15,0)),""))</f>
        <v/>
      </c>
      <c r="S1264" s="138" t="str">
        <f ca="1">IFERROR(IF($C1264="","",VLOOKUP(FİLTRE!$C1264,'SKT LİSTESİ'!$F:$AJ,16,0)),"")</f>
        <v/>
      </c>
      <c r="AF1264" s="179" t="str">
        <f t="shared" ca="1" si="78"/>
        <v/>
      </c>
      <c r="AG1264" s="179">
        <f t="shared" ca="1" si="79"/>
        <v>0</v>
      </c>
      <c r="AH1264" s="179">
        <f t="shared" ca="1" si="80"/>
        <v>0</v>
      </c>
    </row>
    <row r="1265" spans="2:34" ht="15.75" x14ac:dyDescent="0.25">
      <c r="B1265">
        <f t="shared" ca="1" si="77"/>
        <v>1253</v>
      </c>
      <c r="C1265" t="str">
        <f ca="1">IFERROR(VLOOKUP(B1265,'SKT LİSTESİ'!F:F,1,0),"")</f>
        <v/>
      </c>
      <c r="E1265" s="128" t="str">
        <f ca="1">IFERROR(IF($C1265="","",VLOOKUP(FİLTRE!$C1265,'SKT LİSTESİ'!$F:$S,5,0)),"")</f>
        <v/>
      </c>
      <c r="F1265" s="129" t="str">
        <f ca="1">IFERROR(IF($C1265="","",VLOOKUP(FİLTRE!$C1265,'SKT LİSTESİ'!$F:$S,7,0)),"")</f>
        <v/>
      </c>
      <c r="G1265" s="130" t="str">
        <f ca="1">IFERROR(IF($C1265="","",VLOOKUP(FİLTRE!$C1265,'SKT LİSTESİ'!$F:$S,8,0)),"")</f>
        <v/>
      </c>
      <c r="H1265" s="131" t="str">
        <f ca="1">IF(E1265="","",IF($C1265="","",VLOOKUP(FİLTRE!$C1265,'SKT LİSTESİ'!$F:$S,9,0)))</f>
        <v/>
      </c>
      <c r="I1265" s="132" t="str">
        <f ca="1">IFERROR(IF($C1265="","",VLOOKUP(FİLTRE!$C1265,'SKT LİSTESİ'!$F:$S,10,0)),"")</f>
        <v/>
      </c>
      <c r="J1265" s="133" t="str">
        <f ca="1">IFERROR(IF($C1265="","",VLOOKUP(FİLTRE!$C1265,'SKT LİSTESİ'!$F:$S,11,0)),"")</f>
        <v/>
      </c>
      <c r="K1265" s="134" t="str">
        <f ca="1">IFERROR(IF($C1265="","",VLOOKUP(FİLTRE!$C1265,'SKT LİSTESİ'!$F:$S,12,0)),"")</f>
        <v/>
      </c>
      <c r="L1265" s="134" t="str">
        <f ca="1">IFERROR(IF($C1265="","",VLOOKUP(FİLTRE!$C1265,'SKT LİSTESİ'!$F:$S,13,0)),"")</f>
        <v/>
      </c>
      <c r="M1265" s="135" t="str">
        <f ca="1">IFERROR(IF($C1265="","",VLOOKUP(FİLTRE!$C1265,'SKT LİSTESİ'!$F:$AJ,14,0)),"")</f>
        <v/>
      </c>
      <c r="N1265" s="31" t="str">
        <f ca="1">IFERROR(IF($C1265="","",VLOOKUP(FİLTRE!$C1265,'SKT LİSTESİ'!$F:$AJ,22,0)),"")</f>
        <v/>
      </c>
      <c r="O1265" s="136" t="str">
        <f ca="1">IFERROR(IF($C1265="","",VLOOKUP(FİLTRE!$C1265,'SKT LİSTESİ'!$F:$AJ,23,0)),"")</f>
        <v/>
      </c>
      <c r="P1265" s="31"/>
      <c r="Q1265" s="31"/>
      <c r="R1265" s="137" t="str">
        <f ca="1">(IFERROR(IF($C1265="","",VLOOKUP(FİLTRE!$C1265,'SKT LİSTESİ'!$F:$AJ,15,0)),""))</f>
        <v/>
      </c>
      <c r="S1265" s="138" t="str">
        <f ca="1">IFERROR(IF($C1265="","",VLOOKUP(FİLTRE!$C1265,'SKT LİSTESİ'!$F:$AJ,16,0)),"")</f>
        <v/>
      </c>
      <c r="AF1265" s="179" t="str">
        <f t="shared" ca="1" si="78"/>
        <v/>
      </c>
      <c r="AG1265" s="179">
        <f t="shared" ca="1" si="79"/>
        <v>0</v>
      </c>
      <c r="AH1265" s="179">
        <f t="shared" ca="1" si="80"/>
        <v>0</v>
      </c>
    </row>
    <row r="1266" spans="2:34" ht="15.75" x14ac:dyDescent="0.25">
      <c r="B1266">
        <f t="shared" ca="1" si="77"/>
        <v>1254</v>
      </c>
      <c r="C1266" t="str">
        <f ca="1">IFERROR(VLOOKUP(B1266,'SKT LİSTESİ'!F:F,1,0),"")</f>
        <v/>
      </c>
      <c r="E1266" s="128" t="str">
        <f ca="1">IFERROR(IF($C1266="","",VLOOKUP(FİLTRE!$C1266,'SKT LİSTESİ'!$F:$S,5,0)),"")</f>
        <v/>
      </c>
      <c r="F1266" s="129" t="str">
        <f ca="1">IFERROR(IF($C1266="","",VLOOKUP(FİLTRE!$C1266,'SKT LİSTESİ'!$F:$S,7,0)),"")</f>
        <v/>
      </c>
      <c r="G1266" s="130" t="str">
        <f ca="1">IFERROR(IF($C1266="","",VLOOKUP(FİLTRE!$C1266,'SKT LİSTESİ'!$F:$S,8,0)),"")</f>
        <v/>
      </c>
      <c r="H1266" s="131" t="str">
        <f ca="1">IF(E1266="","",IF($C1266="","",VLOOKUP(FİLTRE!$C1266,'SKT LİSTESİ'!$F:$S,9,0)))</f>
        <v/>
      </c>
      <c r="I1266" s="132" t="str">
        <f ca="1">IFERROR(IF($C1266="","",VLOOKUP(FİLTRE!$C1266,'SKT LİSTESİ'!$F:$S,10,0)),"")</f>
        <v/>
      </c>
      <c r="J1266" s="133" t="str">
        <f ca="1">IFERROR(IF($C1266="","",VLOOKUP(FİLTRE!$C1266,'SKT LİSTESİ'!$F:$S,11,0)),"")</f>
        <v/>
      </c>
      <c r="K1266" s="134" t="str">
        <f ca="1">IFERROR(IF($C1266="","",VLOOKUP(FİLTRE!$C1266,'SKT LİSTESİ'!$F:$S,12,0)),"")</f>
        <v/>
      </c>
      <c r="L1266" s="134" t="str">
        <f ca="1">IFERROR(IF($C1266="","",VLOOKUP(FİLTRE!$C1266,'SKT LİSTESİ'!$F:$S,13,0)),"")</f>
        <v/>
      </c>
      <c r="M1266" s="135" t="str">
        <f ca="1">IFERROR(IF($C1266="","",VLOOKUP(FİLTRE!$C1266,'SKT LİSTESİ'!$F:$AJ,14,0)),"")</f>
        <v/>
      </c>
      <c r="N1266" s="31" t="str">
        <f ca="1">IFERROR(IF($C1266="","",VLOOKUP(FİLTRE!$C1266,'SKT LİSTESİ'!$F:$AJ,22,0)),"")</f>
        <v/>
      </c>
      <c r="O1266" s="136" t="str">
        <f ca="1">IFERROR(IF($C1266="","",VLOOKUP(FİLTRE!$C1266,'SKT LİSTESİ'!$F:$AJ,23,0)),"")</f>
        <v/>
      </c>
      <c r="P1266" s="31"/>
      <c r="Q1266" s="31"/>
      <c r="R1266" s="137" t="str">
        <f ca="1">(IFERROR(IF($C1266="","",VLOOKUP(FİLTRE!$C1266,'SKT LİSTESİ'!$F:$AJ,15,0)),""))</f>
        <v/>
      </c>
      <c r="S1266" s="138" t="str">
        <f ca="1">IFERROR(IF($C1266="","",VLOOKUP(FİLTRE!$C1266,'SKT LİSTESİ'!$F:$AJ,16,0)),"")</f>
        <v/>
      </c>
      <c r="AF1266" s="179" t="str">
        <f t="shared" ca="1" si="78"/>
        <v/>
      </c>
      <c r="AG1266" s="179">
        <f t="shared" ca="1" si="79"/>
        <v>0</v>
      </c>
      <c r="AH1266" s="179">
        <f t="shared" ca="1" si="80"/>
        <v>0</v>
      </c>
    </row>
    <row r="1267" spans="2:34" ht="15.75" x14ac:dyDescent="0.25">
      <c r="B1267">
        <f t="shared" ca="1" si="77"/>
        <v>1255</v>
      </c>
      <c r="C1267" t="str">
        <f ca="1">IFERROR(VLOOKUP(B1267,'SKT LİSTESİ'!F:F,1,0),"")</f>
        <v/>
      </c>
      <c r="E1267" s="128" t="str">
        <f ca="1">IFERROR(IF($C1267="","",VLOOKUP(FİLTRE!$C1267,'SKT LİSTESİ'!$F:$S,5,0)),"")</f>
        <v/>
      </c>
      <c r="F1267" s="129" t="str">
        <f ca="1">IFERROR(IF($C1267="","",VLOOKUP(FİLTRE!$C1267,'SKT LİSTESİ'!$F:$S,7,0)),"")</f>
        <v/>
      </c>
      <c r="G1267" s="130" t="str">
        <f ca="1">IFERROR(IF($C1267="","",VLOOKUP(FİLTRE!$C1267,'SKT LİSTESİ'!$F:$S,8,0)),"")</f>
        <v/>
      </c>
      <c r="H1267" s="131" t="str">
        <f ca="1">IF(E1267="","",IF($C1267="","",VLOOKUP(FİLTRE!$C1267,'SKT LİSTESİ'!$F:$S,9,0)))</f>
        <v/>
      </c>
      <c r="I1267" s="132" t="str">
        <f ca="1">IFERROR(IF($C1267="","",VLOOKUP(FİLTRE!$C1267,'SKT LİSTESİ'!$F:$S,10,0)),"")</f>
        <v/>
      </c>
      <c r="J1267" s="133" t="str">
        <f ca="1">IFERROR(IF($C1267="","",VLOOKUP(FİLTRE!$C1267,'SKT LİSTESİ'!$F:$S,11,0)),"")</f>
        <v/>
      </c>
      <c r="K1267" s="134" t="str">
        <f ca="1">IFERROR(IF($C1267="","",VLOOKUP(FİLTRE!$C1267,'SKT LİSTESİ'!$F:$S,12,0)),"")</f>
        <v/>
      </c>
      <c r="L1267" s="134" t="str">
        <f ca="1">IFERROR(IF($C1267="","",VLOOKUP(FİLTRE!$C1267,'SKT LİSTESİ'!$F:$S,13,0)),"")</f>
        <v/>
      </c>
      <c r="M1267" s="135" t="str">
        <f ca="1">IFERROR(IF($C1267="","",VLOOKUP(FİLTRE!$C1267,'SKT LİSTESİ'!$F:$AJ,14,0)),"")</f>
        <v/>
      </c>
      <c r="N1267" s="31" t="str">
        <f ca="1">IFERROR(IF($C1267="","",VLOOKUP(FİLTRE!$C1267,'SKT LİSTESİ'!$F:$AJ,22,0)),"")</f>
        <v/>
      </c>
      <c r="O1267" s="136" t="str">
        <f ca="1">IFERROR(IF($C1267="","",VLOOKUP(FİLTRE!$C1267,'SKT LİSTESİ'!$F:$AJ,23,0)),"")</f>
        <v/>
      </c>
      <c r="P1267" s="31"/>
      <c r="Q1267" s="31"/>
      <c r="R1267" s="137" t="str">
        <f ca="1">(IFERROR(IF($C1267="","",VLOOKUP(FİLTRE!$C1267,'SKT LİSTESİ'!$F:$AJ,15,0)),""))</f>
        <v/>
      </c>
      <c r="S1267" s="138" t="str">
        <f ca="1">IFERROR(IF($C1267="","",VLOOKUP(FİLTRE!$C1267,'SKT LİSTESİ'!$F:$AJ,16,0)),"")</f>
        <v/>
      </c>
      <c r="AF1267" s="179" t="str">
        <f t="shared" ca="1" si="78"/>
        <v/>
      </c>
      <c r="AG1267" s="179">
        <f t="shared" ca="1" si="79"/>
        <v>0</v>
      </c>
      <c r="AH1267" s="179">
        <f t="shared" ca="1" si="80"/>
        <v>0</v>
      </c>
    </row>
    <row r="1268" spans="2:34" ht="15.75" x14ac:dyDescent="0.25">
      <c r="B1268">
        <f t="shared" ca="1" si="77"/>
        <v>1256</v>
      </c>
      <c r="C1268" t="str">
        <f ca="1">IFERROR(VLOOKUP(B1268,'SKT LİSTESİ'!F:F,1,0),"")</f>
        <v/>
      </c>
      <c r="E1268" s="128" t="str">
        <f ca="1">IFERROR(IF($C1268="","",VLOOKUP(FİLTRE!$C1268,'SKT LİSTESİ'!$F:$S,5,0)),"")</f>
        <v/>
      </c>
      <c r="F1268" s="129" t="str">
        <f ca="1">IFERROR(IF($C1268="","",VLOOKUP(FİLTRE!$C1268,'SKT LİSTESİ'!$F:$S,7,0)),"")</f>
        <v/>
      </c>
      <c r="G1268" s="130" t="str">
        <f ca="1">IFERROR(IF($C1268="","",VLOOKUP(FİLTRE!$C1268,'SKT LİSTESİ'!$F:$S,8,0)),"")</f>
        <v/>
      </c>
      <c r="H1268" s="131" t="str">
        <f ca="1">IF(E1268="","",IF($C1268="","",VLOOKUP(FİLTRE!$C1268,'SKT LİSTESİ'!$F:$S,9,0)))</f>
        <v/>
      </c>
      <c r="I1268" s="132" t="str">
        <f ca="1">IFERROR(IF($C1268="","",VLOOKUP(FİLTRE!$C1268,'SKT LİSTESİ'!$F:$S,10,0)),"")</f>
        <v/>
      </c>
      <c r="J1268" s="133" t="str">
        <f ca="1">IFERROR(IF($C1268="","",VLOOKUP(FİLTRE!$C1268,'SKT LİSTESİ'!$F:$S,11,0)),"")</f>
        <v/>
      </c>
      <c r="K1268" s="134" t="str">
        <f ca="1">IFERROR(IF($C1268="","",VLOOKUP(FİLTRE!$C1268,'SKT LİSTESİ'!$F:$S,12,0)),"")</f>
        <v/>
      </c>
      <c r="L1268" s="134" t="str">
        <f ca="1">IFERROR(IF($C1268="","",VLOOKUP(FİLTRE!$C1268,'SKT LİSTESİ'!$F:$S,13,0)),"")</f>
        <v/>
      </c>
      <c r="M1268" s="135" t="str">
        <f ca="1">IFERROR(IF($C1268="","",VLOOKUP(FİLTRE!$C1268,'SKT LİSTESİ'!$F:$AJ,14,0)),"")</f>
        <v/>
      </c>
      <c r="N1268" s="31" t="str">
        <f ca="1">IFERROR(IF($C1268="","",VLOOKUP(FİLTRE!$C1268,'SKT LİSTESİ'!$F:$AJ,22,0)),"")</f>
        <v/>
      </c>
      <c r="O1268" s="136" t="str">
        <f ca="1">IFERROR(IF($C1268="","",VLOOKUP(FİLTRE!$C1268,'SKT LİSTESİ'!$F:$AJ,23,0)),"")</f>
        <v/>
      </c>
      <c r="P1268" s="31"/>
      <c r="Q1268" s="31"/>
      <c r="R1268" s="137" t="str">
        <f ca="1">(IFERROR(IF($C1268="","",VLOOKUP(FİLTRE!$C1268,'SKT LİSTESİ'!$F:$AJ,15,0)),""))</f>
        <v/>
      </c>
      <c r="S1268" s="138" t="str">
        <f ca="1">IFERROR(IF($C1268="","",VLOOKUP(FİLTRE!$C1268,'SKT LİSTESİ'!$F:$AJ,16,0)),"")</f>
        <v/>
      </c>
      <c r="AF1268" s="179" t="str">
        <f t="shared" ca="1" si="78"/>
        <v/>
      </c>
      <c r="AG1268" s="179">
        <f t="shared" ca="1" si="79"/>
        <v>0</v>
      </c>
      <c r="AH1268" s="179">
        <f t="shared" ca="1" si="80"/>
        <v>0</v>
      </c>
    </row>
    <row r="1269" spans="2:34" ht="15.75" x14ac:dyDescent="0.25">
      <c r="B1269">
        <f t="shared" ca="1" si="77"/>
        <v>1257</v>
      </c>
      <c r="C1269" t="str">
        <f ca="1">IFERROR(VLOOKUP(B1269,'SKT LİSTESİ'!F:F,1,0),"")</f>
        <v/>
      </c>
      <c r="E1269" s="128" t="str">
        <f ca="1">IFERROR(IF($C1269="","",VLOOKUP(FİLTRE!$C1269,'SKT LİSTESİ'!$F:$S,5,0)),"")</f>
        <v/>
      </c>
      <c r="F1269" s="129" t="str">
        <f ca="1">IFERROR(IF($C1269="","",VLOOKUP(FİLTRE!$C1269,'SKT LİSTESİ'!$F:$S,7,0)),"")</f>
        <v/>
      </c>
      <c r="G1269" s="130" t="str">
        <f ca="1">IFERROR(IF($C1269="","",VLOOKUP(FİLTRE!$C1269,'SKT LİSTESİ'!$F:$S,8,0)),"")</f>
        <v/>
      </c>
      <c r="H1269" s="131" t="str">
        <f ca="1">IF(E1269="","",IF($C1269="","",VLOOKUP(FİLTRE!$C1269,'SKT LİSTESİ'!$F:$S,9,0)))</f>
        <v/>
      </c>
      <c r="I1269" s="132" t="str">
        <f ca="1">IFERROR(IF($C1269="","",VLOOKUP(FİLTRE!$C1269,'SKT LİSTESİ'!$F:$S,10,0)),"")</f>
        <v/>
      </c>
      <c r="J1269" s="133" t="str">
        <f ca="1">IFERROR(IF($C1269="","",VLOOKUP(FİLTRE!$C1269,'SKT LİSTESİ'!$F:$S,11,0)),"")</f>
        <v/>
      </c>
      <c r="K1269" s="134" t="str">
        <f ca="1">IFERROR(IF($C1269="","",VLOOKUP(FİLTRE!$C1269,'SKT LİSTESİ'!$F:$S,12,0)),"")</f>
        <v/>
      </c>
      <c r="L1269" s="134" t="str">
        <f ca="1">IFERROR(IF($C1269="","",VLOOKUP(FİLTRE!$C1269,'SKT LİSTESİ'!$F:$S,13,0)),"")</f>
        <v/>
      </c>
      <c r="M1269" s="135" t="str">
        <f ca="1">IFERROR(IF($C1269="","",VLOOKUP(FİLTRE!$C1269,'SKT LİSTESİ'!$F:$AJ,14,0)),"")</f>
        <v/>
      </c>
      <c r="N1269" s="31" t="str">
        <f ca="1">IFERROR(IF($C1269="","",VLOOKUP(FİLTRE!$C1269,'SKT LİSTESİ'!$F:$AJ,22,0)),"")</f>
        <v/>
      </c>
      <c r="O1269" s="136" t="str">
        <f ca="1">IFERROR(IF($C1269="","",VLOOKUP(FİLTRE!$C1269,'SKT LİSTESİ'!$F:$AJ,23,0)),"")</f>
        <v/>
      </c>
      <c r="P1269" s="31"/>
      <c r="Q1269" s="31"/>
      <c r="R1269" s="137" t="str">
        <f ca="1">(IFERROR(IF($C1269="","",VLOOKUP(FİLTRE!$C1269,'SKT LİSTESİ'!$F:$AJ,15,0)),""))</f>
        <v/>
      </c>
      <c r="S1269" s="138" t="str">
        <f ca="1">IFERROR(IF($C1269="","",VLOOKUP(FİLTRE!$C1269,'SKT LİSTESİ'!$F:$AJ,16,0)),"")</f>
        <v/>
      </c>
      <c r="AF1269" s="179" t="str">
        <f t="shared" ca="1" si="78"/>
        <v/>
      </c>
      <c r="AG1269" s="179">
        <f t="shared" ca="1" si="79"/>
        <v>0</v>
      </c>
      <c r="AH1269" s="179">
        <f t="shared" ca="1" si="80"/>
        <v>0</v>
      </c>
    </row>
    <row r="1270" spans="2:34" ht="15.75" x14ac:dyDescent="0.25">
      <c r="B1270">
        <f t="shared" ca="1" si="77"/>
        <v>1258</v>
      </c>
      <c r="C1270" t="str">
        <f ca="1">IFERROR(VLOOKUP(B1270,'SKT LİSTESİ'!F:F,1,0),"")</f>
        <v/>
      </c>
      <c r="E1270" s="128" t="str">
        <f ca="1">IFERROR(IF($C1270="","",VLOOKUP(FİLTRE!$C1270,'SKT LİSTESİ'!$F:$S,5,0)),"")</f>
        <v/>
      </c>
      <c r="F1270" s="129" t="str">
        <f ca="1">IFERROR(IF($C1270="","",VLOOKUP(FİLTRE!$C1270,'SKT LİSTESİ'!$F:$S,7,0)),"")</f>
        <v/>
      </c>
      <c r="G1270" s="130" t="str">
        <f ca="1">IFERROR(IF($C1270="","",VLOOKUP(FİLTRE!$C1270,'SKT LİSTESİ'!$F:$S,8,0)),"")</f>
        <v/>
      </c>
      <c r="H1270" s="131" t="str">
        <f ca="1">IF(E1270="","",IF($C1270="","",VLOOKUP(FİLTRE!$C1270,'SKT LİSTESİ'!$F:$S,9,0)))</f>
        <v/>
      </c>
      <c r="I1270" s="132" t="str">
        <f ca="1">IFERROR(IF($C1270="","",VLOOKUP(FİLTRE!$C1270,'SKT LİSTESİ'!$F:$S,10,0)),"")</f>
        <v/>
      </c>
      <c r="J1270" s="133" t="str">
        <f ca="1">IFERROR(IF($C1270="","",VLOOKUP(FİLTRE!$C1270,'SKT LİSTESİ'!$F:$S,11,0)),"")</f>
        <v/>
      </c>
      <c r="K1270" s="134" t="str">
        <f ca="1">IFERROR(IF($C1270="","",VLOOKUP(FİLTRE!$C1270,'SKT LİSTESİ'!$F:$S,12,0)),"")</f>
        <v/>
      </c>
      <c r="L1270" s="134" t="str">
        <f ca="1">IFERROR(IF($C1270="","",VLOOKUP(FİLTRE!$C1270,'SKT LİSTESİ'!$F:$S,13,0)),"")</f>
        <v/>
      </c>
      <c r="M1270" s="135" t="str">
        <f ca="1">IFERROR(IF($C1270="","",VLOOKUP(FİLTRE!$C1270,'SKT LİSTESİ'!$F:$AJ,14,0)),"")</f>
        <v/>
      </c>
      <c r="N1270" s="31" t="str">
        <f ca="1">IFERROR(IF($C1270="","",VLOOKUP(FİLTRE!$C1270,'SKT LİSTESİ'!$F:$AJ,22,0)),"")</f>
        <v/>
      </c>
      <c r="O1270" s="136" t="str">
        <f ca="1">IFERROR(IF($C1270="","",VLOOKUP(FİLTRE!$C1270,'SKT LİSTESİ'!$F:$AJ,23,0)),"")</f>
        <v/>
      </c>
      <c r="P1270" s="31"/>
      <c r="Q1270" s="31"/>
      <c r="R1270" s="137" t="str">
        <f ca="1">(IFERROR(IF($C1270="","",VLOOKUP(FİLTRE!$C1270,'SKT LİSTESİ'!$F:$AJ,15,0)),""))</f>
        <v/>
      </c>
      <c r="S1270" s="138" t="str">
        <f ca="1">IFERROR(IF($C1270="","",VLOOKUP(FİLTRE!$C1270,'SKT LİSTESİ'!$F:$AJ,16,0)),"")</f>
        <v/>
      </c>
      <c r="AF1270" s="179" t="str">
        <f t="shared" ca="1" si="78"/>
        <v/>
      </c>
      <c r="AG1270" s="179">
        <f t="shared" ca="1" si="79"/>
        <v>0</v>
      </c>
      <c r="AH1270" s="179">
        <f t="shared" ca="1" si="80"/>
        <v>0</v>
      </c>
    </row>
    <row r="1271" spans="2:34" ht="15.75" x14ac:dyDescent="0.25">
      <c r="B1271">
        <f t="shared" ca="1" si="77"/>
        <v>1259</v>
      </c>
      <c r="C1271" t="str">
        <f ca="1">IFERROR(VLOOKUP(B1271,'SKT LİSTESİ'!F:F,1,0),"")</f>
        <v/>
      </c>
      <c r="E1271" s="128" t="str">
        <f ca="1">IFERROR(IF($C1271="","",VLOOKUP(FİLTRE!$C1271,'SKT LİSTESİ'!$F:$S,5,0)),"")</f>
        <v/>
      </c>
      <c r="F1271" s="129" t="str">
        <f ca="1">IFERROR(IF($C1271="","",VLOOKUP(FİLTRE!$C1271,'SKT LİSTESİ'!$F:$S,7,0)),"")</f>
        <v/>
      </c>
      <c r="G1271" s="130" t="str">
        <f ca="1">IFERROR(IF($C1271="","",VLOOKUP(FİLTRE!$C1271,'SKT LİSTESİ'!$F:$S,8,0)),"")</f>
        <v/>
      </c>
      <c r="H1271" s="131" t="str">
        <f ca="1">IF(E1271="","",IF($C1271="","",VLOOKUP(FİLTRE!$C1271,'SKT LİSTESİ'!$F:$S,9,0)))</f>
        <v/>
      </c>
      <c r="I1271" s="132" t="str">
        <f ca="1">IFERROR(IF($C1271="","",VLOOKUP(FİLTRE!$C1271,'SKT LİSTESİ'!$F:$S,10,0)),"")</f>
        <v/>
      </c>
      <c r="J1271" s="133" t="str">
        <f ca="1">IFERROR(IF($C1271="","",VLOOKUP(FİLTRE!$C1271,'SKT LİSTESİ'!$F:$S,11,0)),"")</f>
        <v/>
      </c>
      <c r="K1271" s="134" t="str">
        <f ca="1">IFERROR(IF($C1271="","",VLOOKUP(FİLTRE!$C1271,'SKT LİSTESİ'!$F:$S,12,0)),"")</f>
        <v/>
      </c>
      <c r="L1271" s="134" t="str">
        <f ca="1">IFERROR(IF($C1271="","",VLOOKUP(FİLTRE!$C1271,'SKT LİSTESİ'!$F:$S,13,0)),"")</f>
        <v/>
      </c>
      <c r="M1271" s="135" t="str">
        <f ca="1">IFERROR(IF($C1271="","",VLOOKUP(FİLTRE!$C1271,'SKT LİSTESİ'!$F:$AJ,14,0)),"")</f>
        <v/>
      </c>
      <c r="N1271" s="31" t="str">
        <f ca="1">IFERROR(IF($C1271="","",VLOOKUP(FİLTRE!$C1271,'SKT LİSTESİ'!$F:$AJ,22,0)),"")</f>
        <v/>
      </c>
      <c r="O1271" s="136" t="str">
        <f ca="1">IFERROR(IF($C1271="","",VLOOKUP(FİLTRE!$C1271,'SKT LİSTESİ'!$F:$AJ,23,0)),"")</f>
        <v/>
      </c>
      <c r="P1271" s="31"/>
      <c r="Q1271" s="31"/>
      <c r="R1271" s="137" t="str">
        <f ca="1">(IFERROR(IF($C1271="","",VLOOKUP(FİLTRE!$C1271,'SKT LİSTESİ'!$F:$AJ,15,0)),""))</f>
        <v/>
      </c>
      <c r="S1271" s="138" t="str">
        <f ca="1">IFERROR(IF($C1271="","",VLOOKUP(FİLTRE!$C1271,'SKT LİSTESİ'!$F:$AJ,16,0)),"")</f>
        <v/>
      </c>
      <c r="AF1271" s="179" t="str">
        <f t="shared" ca="1" si="78"/>
        <v/>
      </c>
      <c r="AG1271" s="179">
        <f t="shared" ca="1" si="79"/>
        <v>0</v>
      </c>
      <c r="AH1271" s="179">
        <f t="shared" ca="1" si="80"/>
        <v>0</v>
      </c>
    </row>
    <row r="1272" spans="2:34" ht="15.75" x14ac:dyDescent="0.25">
      <c r="B1272">
        <f t="shared" ca="1" si="77"/>
        <v>1260</v>
      </c>
      <c r="C1272" t="str">
        <f ca="1">IFERROR(VLOOKUP(B1272,'SKT LİSTESİ'!F:F,1,0),"")</f>
        <v/>
      </c>
      <c r="E1272" s="128" t="str">
        <f ca="1">IFERROR(IF($C1272="","",VLOOKUP(FİLTRE!$C1272,'SKT LİSTESİ'!$F:$S,5,0)),"")</f>
        <v/>
      </c>
      <c r="F1272" s="129" t="str">
        <f ca="1">IFERROR(IF($C1272="","",VLOOKUP(FİLTRE!$C1272,'SKT LİSTESİ'!$F:$S,7,0)),"")</f>
        <v/>
      </c>
      <c r="G1272" s="130" t="str">
        <f ca="1">IFERROR(IF($C1272="","",VLOOKUP(FİLTRE!$C1272,'SKT LİSTESİ'!$F:$S,8,0)),"")</f>
        <v/>
      </c>
      <c r="H1272" s="131" t="str">
        <f ca="1">IF(E1272="","",IF($C1272="","",VLOOKUP(FİLTRE!$C1272,'SKT LİSTESİ'!$F:$S,9,0)))</f>
        <v/>
      </c>
      <c r="I1272" s="132" t="str">
        <f ca="1">IFERROR(IF($C1272="","",VLOOKUP(FİLTRE!$C1272,'SKT LİSTESİ'!$F:$S,10,0)),"")</f>
        <v/>
      </c>
      <c r="J1272" s="133" t="str">
        <f ca="1">IFERROR(IF($C1272="","",VLOOKUP(FİLTRE!$C1272,'SKT LİSTESİ'!$F:$S,11,0)),"")</f>
        <v/>
      </c>
      <c r="K1272" s="134" t="str">
        <f ca="1">IFERROR(IF($C1272="","",VLOOKUP(FİLTRE!$C1272,'SKT LİSTESİ'!$F:$S,12,0)),"")</f>
        <v/>
      </c>
      <c r="L1272" s="134" t="str">
        <f ca="1">IFERROR(IF($C1272="","",VLOOKUP(FİLTRE!$C1272,'SKT LİSTESİ'!$F:$S,13,0)),"")</f>
        <v/>
      </c>
      <c r="M1272" s="135" t="str">
        <f ca="1">IFERROR(IF($C1272="","",VLOOKUP(FİLTRE!$C1272,'SKT LİSTESİ'!$F:$AJ,14,0)),"")</f>
        <v/>
      </c>
      <c r="N1272" s="31" t="str">
        <f ca="1">IFERROR(IF($C1272="","",VLOOKUP(FİLTRE!$C1272,'SKT LİSTESİ'!$F:$AJ,22,0)),"")</f>
        <v/>
      </c>
      <c r="O1272" s="136" t="str">
        <f ca="1">IFERROR(IF($C1272="","",VLOOKUP(FİLTRE!$C1272,'SKT LİSTESİ'!$F:$AJ,23,0)),"")</f>
        <v/>
      </c>
      <c r="P1272" s="31"/>
      <c r="Q1272" s="31"/>
      <c r="R1272" s="137" t="str">
        <f ca="1">(IFERROR(IF($C1272="","",VLOOKUP(FİLTRE!$C1272,'SKT LİSTESİ'!$F:$AJ,15,0)),""))</f>
        <v/>
      </c>
      <c r="S1272" s="138" t="str">
        <f ca="1">IFERROR(IF($C1272="","",VLOOKUP(FİLTRE!$C1272,'SKT LİSTESİ'!$F:$AJ,16,0)),"")</f>
        <v/>
      </c>
      <c r="AF1272" s="179" t="str">
        <f t="shared" ca="1" si="78"/>
        <v/>
      </c>
      <c r="AG1272" s="179">
        <f t="shared" ca="1" si="79"/>
        <v>0</v>
      </c>
      <c r="AH1272" s="179">
        <f t="shared" ca="1" si="80"/>
        <v>0</v>
      </c>
    </row>
    <row r="1273" spans="2:34" ht="15.75" x14ac:dyDescent="0.25">
      <c r="B1273">
        <f t="shared" ca="1" si="77"/>
        <v>1261</v>
      </c>
      <c r="C1273" t="str">
        <f ca="1">IFERROR(VLOOKUP(B1273,'SKT LİSTESİ'!F:F,1,0),"")</f>
        <v/>
      </c>
      <c r="E1273" s="128" t="str">
        <f ca="1">IFERROR(IF($C1273="","",VLOOKUP(FİLTRE!$C1273,'SKT LİSTESİ'!$F:$S,5,0)),"")</f>
        <v/>
      </c>
      <c r="F1273" s="129" t="str">
        <f ca="1">IFERROR(IF($C1273="","",VLOOKUP(FİLTRE!$C1273,'SKT LİSTESİ'!$F:$S,7,0)),"")</f>
        <v/>
      </c>
      <c r="G1273" s="130" t="str">
        <f ca="1">IFERROR(IF($C1273="","",VLOOKUP(FİLTRE!$C1273,'SKT LİSTESİ'!$F:$S,8,0)),"")</f>
        <v/>
      </c>
      <c r="H1273" s="131" t="str">
        <f ca="1">IF(E1273="","",IF($C1273="","",VLOOKUP(FİLTRE!$C1273,'SKT LİSTESİ'!$F:$S,9,0)))</f>
        <v/>
      </c>
      <c r="I1273" s="132" t="str">
        <f ca="1">IFERROR(IF($C1273="","",VLOOKUP(FİLTRE!$C1273,'SKT LİSTESİ'!$F:$S,10,0)),"")</f>
        <v/>
      </c>
      <c r="J1273" s="133" t="str">
        <f ca="1">IFERROR(IF($C1273="","",VLOOKUP(FİLTRE!$C1273,'SKT LİSTESİ'!$F:$S,11,0)),"")</f>
        <v/>
      </c>
      <c r="K1273" s="134" t="str">
        <f ca="1">IFERROR(IF($C1273="","",VLOOKUP(FİLTRE!$C1273,'SKT LİSTESİ'!$F:$S,12,0)),"")</f>
        <v/>
      </c>
      <c r="L1273" s="134" t="str">
        <f ca="1">IFERROR(IF($C1273="","",VLOOKUP(FİLTRE!$C1273,'SKT LİSTESİ'!$F:$S,13,0)),"")</f>
        <v/>
      </c>
      <c r="M1273" s="135" t="str">
        <f ca="1">IFERROR(IF($C1273="","",VLOOKUP(FİLTRE!$C1273,'SKT LİSTESİ'!$F:$AJ,14,0)),"")</f>
        <v/>
      </c>
      <c r="N1273" s="31" t="str">
        <f ca="1">IFERROR(IF($C1273="","",VLOOKUP(FİLTRE!$C1273,'SKT LİSTESİ'!$F:$AJ,22,0)),"")</f>
        <v/>
      </c>
      <c r="O1273" s="136" t="str">
        <f ca="1">IFERROR(IF($C1273="","",VLOOKUP(FİLTRE!$C1273,'SKT LİSTESİ'!$F:$AJ,23,0)),"")</f>
        <v/>
      </c>
      <c r="P1273" s="31"/>
      <c r="Q1273" s="31"/>
      <c r="R1273" s="137" t="str">
        <f ca="1">(IFERROR(IF($C1273="","",VLOOKUP(FİLTRE!$C1273,'SKT LİSTESİ'!$F:$AJ,15,0)),""))</f>
        <v/>
      </c>
      <c r="S1273" s="138" t="str">
        <f ca="1">IFERROR(IF($C1273="","",VLOOKUP(FİLTRE!$C1273,'SKT LİSTESİ'!$F:$AJ,16,0)),"")</f>
        <v/>
      </c>
      <c r="AF1273" s="179" t="str">
        <f t="shared" ca="1" si="78"/>
        <v/>
      </c>
      <c r="AG1273" s="179">
        <f t="shared" ca="1" si="79"/>
        <v>0</v>
      </c>
      <c r="AH1273" s="179">
        <f t="shared" ca="1" si="80"/>
        <v>0</v>
      </c>
    </row>
    <row r="1274" spans="2:34" ht="15.75" x14ac:dyDescent="0.25">
      <c r="B1274">
        <f t="shared" ca="1" si="77"/>
        <v>1262</v>
      </c>
      <c r="C1274" t="str">
        <f ca="1">IFERROR(VLOOKUP(B1274,'SKT LİSTESİ'!F:F,1,0),"")</f>
        <v/>
      </c>
      <c r="E1274" s="128" t="str">
        <f ca="1">IFERROR(IF($C1274="","",VLOOKUP(FİLTRE!$C1274,'SKT LİSTESİ'!$F:$S,5,0)),"")</f>
        <v/>
      </c>
      <c r="F1274" s="129" t="str">
        <f ca="1">IFERROR(IF($C1274="","",VLOOKUP(FİLTRE!$C1274,'SKT LİSTESİ'!$F:$S,7,0)),"")</f>
        <v/>
      </c>
      <c r="G1274" s="130" t="str">
        <f ca="1">IFERROR(IF($C1274="","",VLOOKUP(FİLTRE!$C1274,'SKT LİSTESİ'!$F:$S,8,0)),"")</f>
        <v/>
      </c>
      <c r="H1274" s="131" t="str">
        <f ca="1">IF(E1274="","",IF($C1274="","",VLOOKUP(FİLTRE!$C1274,'SKT LİSTESİ'!$F:$S,9,0)))</f>
        <v/>
      </c>
      <c r="I1274" s="132" t="str">
        <f ca="1">IFERROR(IF($C1274="","",VLOOKUP(FİLTRE!$C1274,'SKT LİSTESİ'!$F:$S,10,0)),"")</f>
        <v/>
      </c>
      <c r="J1274" s="133" t="str">
        <f ca="1">IFERROR(IF($C1274="","",VLOOKUP(FİLTRE!$C1274,'SKT LİSTESİ'!$F:$S,11,0)),"")</f>
        <v/>
      </c>
      <c r="K1274" s="134" t="str">
        <f ca="1">IFERROR(IF($C1274="","",VLOOKUP(FİLTRE!$C1274,'SKT LİSTESİ'!$F:$S,12,0)),"")</f>
        <v/>
      </c>
      <c r="L1274" s="134" t="str">
        <f ca="1">IFERROR(IF($C1274="","",VLOOKUP(FİLTRE!$C1274,'SKT LİSTESİ'!$F:$S,13,0)),"")</f>
        <v/>
      </c>
      <c r="M1274" s="135" t="str">
        <f ca="1">IFERROR(IF($C1274="","",VLOOKUP(FİLTRE!$C1274,'SKT LİSTESİ'!$F:$AJ,14,0)),"")</f>
        <v/>
      </c>
      <c r="N1274" s="31" t="str">
        <f ca="1">IFERROR(IF($C1274="","",VLOOKUP(FİLTRE!$C1274,'SKT LİSTESİ'!$F:$AJ,22,0)),"")</f>
        <v/>
      </c>
      <c r="O1274" s="136" t="str">
        <f ca="1">IFERROR(IF($C1274="","",VLOOKUP(FİLTRE!$C1274,'SKT LİSTESİ'!$F:$AJ,23,0)),"")</f>
        <v/>
      </c>
      <c r="P1274" s="31"/>
      <c r="Q1274" s="31"/>
      <c r="R1274" s="137" t="str">
        <f ca="1">(IFERROR(IF($C1274="","",VLOOKUP(FİLTRE!$C1274,'SKT LİSTESİ'!$F:$AJ,15,0)),""))</f>
        <v/>
      </c>
      <c r="S1274" s="138" t="str">
        <f ca="1">IFERROR(IF($C1274="","",VLOOKUP(FİLTRE!$C1274,'SKT LİSTESİ'!$F:$AJ,16,0)),"")</f>
        <v/>
      </c>
      <c r="AF1274" s="179" t="str">
        <f t="shared" ca="1" si="78"/>
        <v/>
      </c>
      <c r="AG1274" s="179">
        <f t="shared" ca="1" si="79"/>
        <v>0</v>
      </c>
      <c r="AH1274" s="179">
        <f t="shared" ca="1" si="80"/>
        <v>0</v>
      </c>
    </row>
    <row r="1275" spans="2:34" ht="15.75" x14ac:dyDescent="0.25">
      <c r="B1275">
        <f t="shared" ca="1" si="77"/>
        <v>1263</v>
      </c>
      <c r="C1275" t="str">
        <f ca="1">IFERROR(VLOOKUP(B1275,'SKT LİSTESİ'!F:F,1,0),"")</f>
        <v/>
      </c>
      <c r="E1275" s="128" t="str">
        <f ca="1">IFERROR(IF($C1275="","",VLOOKUP(FİLTRE!$C1275,'SKT LİSTESİ'!$F:$S,5,0)),"")</f>
        <v/>
      </c>
      <c r="F1275" s="129" t="str">
        <f ca="1">IFERROR(IF($C1275="","",VLOOKUP(FİLTRE!$C1275,'SKT LİSTESİ'!$F:$S,7,0)),"")</f>
        <v/>
      </c>
      <c r="G1275" s="130" t="str">
        <f ca="1">IFERROR(IF($C1275="","",VLOOKUP(FİLTRE!$C1275,'SKT LİSTESİ'!$F:$S,8,0)),"")</f>
        <v/>
      </c>
      <c r="H1275" s="131" t="str">
        <f ca="1">IF(E1275="","",IF($C1275="","",VLOOKUP(FİLTRE!$C1275,'SKT LİSTESİ'!$F:$S,9,0)))</f>
        <v/>
      </c>
      <c r="I1275" s="132" t="str">
        <f ca="1">IFERROR(IF($C1275="","",VLOOKUP(FİLTRE!$C1275,'SKT LİSTESİ'!$F:$S,10,0)),"")</f>
        <v/>
      </c>
      <c r="J1275" s="133" t="str">
        <f ca="1">IFERROR(IF($C1275="","",VLOOKUP(FİLTRE!$C1275,'SKT LİSTESİ'!$F:$S,11,0)),"")</f>
        <v/>
      </c>
      <c r="K1275" s="134" t="str">
        <f ca="1">IFERROR(IF($C1275="","",VLOOKUP(FİLTRE!$C1275,'SKT LİSTESİ'!$F:$S,12,0)),"")</f>
        <v/>
      </c>
      <c r="L1275" s="134" t="str">
        <f ca="1">IFERROR(IF($C1275="","",VLOOKUP(FİLTRE!$C1275,'SKT LİSTESİ'!$F:$S,13,0)),"")</f>
        <v/>
      </c>
      <c r="M1275" s="135" t="str">
        <f ca="1">IFERROR(IF($C1275="","",VLOOKUP(FİLTRE!$C1275,'SKT LİSTESİ'!$F:$AJ,14,0)),"")</f>
        <v/>
      </c>
      <c r="N1275" s="31" t="str">
        <f ca="1">IFERROR(IF($C1275="","",VLOOKUP(FİLTRE!$C1275,'SKT LİSTESİ'!$F:$AJ,22,0)),"")</f>
        <v/>
      </c>
      <c r="O1275" s="136" t="str">
        <f ca="1">IFERROR(IF($C1275="","",VLOOKUP(FİLTRE!$C1275,'SKT LİSTESİ'!$F:$AJ,23,0)),"")</f>
        <v/>
      </c>
      <c r="P1275" s="31"/>
      <c r="Q1275" s="31"/>
      <c r="R1275" s="137" t="str">
        <f ca="1">(IFERROR(IF($C1275="","",VLOOKUP(FİLTRE!$C1275,'SKT LİSTESİ'!$F:$AJ,15,0)),""))</f>
        <v/>
      </c>
      <c r="S1275" s="138" t="str">
        <f ca="1">IFERROR(IF($C1275="","",VLOOKUP(FİLTRE!$C1275,'SKT LİSTESİ'!$F:$AJ,16,0)),"")</f>
        <v/>
      </c>
      <c r="AF1275" s="179" t="str">
        <f t="shared" ca="1" si="78"/>
        <v/>
      </c>
      <c r="AG1275" s="179">
        <f t="shared" ca="1" si="79"/>
        <v>0</v>
      </c>
      <c r="AH1275" s="179">
        <f t="shared" ca="1" si="80"/>
        <v>0</v>
      </c>
    </row>
    <row r="1276" spans="2:34" ht="15.75" x14ac:dyDescent="0.25">
      <c r="B1276">
        <f t="shared" ca="1" si="77"/>
        <v>1264</v>
      </c>
      <c r="C1276" t="str">
        <f ca="1">IFERROR(VLOOKUP(B1276,'SKT LİSTESİ'!F:F,1,0),"")</f>
        <v/>
      </c>
      <c r="E1276" s="128" t="str">
        <f ca="1">IFERROR(IF($C1276="","",VLOOKUP(FİLTRE!$C1276,'SKT LİSTESİ'!$F:$S,5,0)),"")</f>
        <v/>
      </c>
      <c r="F1276" s="129" t="str">
        <f ca="1">IFERROR(IF($C1276="","",VLOOKUP(FİLTRE!$C1276,'SKT LİSTESİ'!$F:$S,7,0)),"")</f>
        <v/>
      </c>
      <c r="G1276" s="130" t="str">
        <f ca="1">IFERROR(IF($C1276="","",VLOOKUP(FİLTRE!$C1276,'SKT LİSTESİ'!$F:$S,8,0)),"")</f>
        <v/>
      </c>
      <c r="H1276" s="131" t="str">
        <f ca="1">IF(E1276="","",IF($C1276="","",VLOOKUP(FİLTRE!$C1276,'SKT LİSTESİ'!$F:$S,9,0)))</f>
        <v/>
      </c>
      <c r="I1276" s="132" t="str">
        <f ca="1">IFERROR(IF($C1276="","",VLOOKUP(FİLTRE!$C1276,'SKT LİSTESİ'!$F:$S,10,0)),"")</f>
        <v/>
      </c>
      <c r="J1276" s="133" t="str">
        <f ca="1">IFERROR(IF($C1276="","",VLOOKUP(FİLTRE!$C1276,'SKT LİSTESİ'!$F:$S,11,0)),"")</f>
        <v/>
      </c>
      <c r="K1276" s="134" t="str">
        <f ca="1">IFERROR(IF($C1276="","",VLOOKUP(FİLTRE!$C1276,'SKT LİSTESİ'!$F:$S,12,0)),"")</f>
        <v/>
      </c>
      <c r="L1276" s="134" t="str">
        <f ca="1">IFERROR(IF($C1276="","",VLOOKUP(FİLTRE!$C1276,'SKT LİSTESİ'!$F:$S,13,0)),"")</f>
        <v/>
      </c>
      <c r="M1276" s="135" t="str">
        <f ca="1">IFERROR(IF($C1276="","",VLOOKUP(FİLTRE!$C1276,'SKT LİSTESİ'!$F:$AJ,14,0)),"")</f>
        <v/>
      </c>
      <c r="N1276" s="31" t="str">
        <f ca="1">IFERROR(IF($C1276="","",VLOOKUP(FİLTRE!$C1276,'SKT LİSTESİ'!$F:$AJ,22,0)),"")</f>
        <v/>
      </c>
      <c r="O1276" s="136" t="str">
        <f ca="1">IFERROR(IF($C1276="","",VLOOKUP(FİLTRE!$C1276,'SKT LİSTESİ'!$F:$AJ,23,0)),"")</f>
        <v/>
      </c>
      <c r="P1276" s="31"/>
      <c r="Q1276" s="31"/>
      <c r="R1276" s="137" t="str">
        <f ca="1">(IFERROR(IF($C1276="","",VLOOKUP(FİLTRE!$C1276,'SKT LİSTESİ'!$F:$AJ,15,0)),""))</f>
        <v/>
      </c>
      <c r="S1276" s="138" t="str">
        <f ca="1">IFERROR(IF($C1276="","",VLOOKUP(FİLTRE!$C1276,'SKT LİSTESİ'!$F:$AJ,16,0)),"")</f>
        <v/>
      </c>
      <c r="AF1276" s="179" t="str">
        <f t="shared" ca="1" si="78"/>
        <v/>
      </c>
      <c r="AG1276" s="179">
        <f t="shared" ca="1" si="79"/>
        <v>0</v>
      </c>
      <c r="AH1276" s="179">
        <f t="shared" ca="1" si="80"/>
        <v>0</v>
      </c>
    </row>
    <row r="1277" spans="2:34" ht="15.75" x14ac:dyDescent="0.25">
      <c r="B1277">
        <f t="shared" ca="1" si="77"/>
        <v>1265</v>
      </c>
      <c r="C1277" t="str">
        <f ca="1">IFERROR(VLOOKUP(B1277,'SKT LİSTESİ'!F:F,1,0),"")</f>
        <v/>
      </c>
      <c r="E1277" s="128" t="str">
        <f ca="1">IFERROR(IF($C1277="","",VLOOKUP(FİLTRE!$C1277,'SKT LİSTESİ'!$F:$S,5,0)),"")</f>
        <v/>
      </c>
      <c r="F1277" s="129" t="str">
        <f ca="1">IFERROR(IF($C1277="","",VLOOKUP(FİLTRE!$C1277,'SKT LİSTESİ'!$F:$S,7,0)),"")</f>
        <v/>
      </c>
      <c r="G1277" s="130" t="str">
        <f ca="1">IFERROR(IF($C1277="","",VLOOKUP(FİLTRE!$C1277,'SKT LİSTESİ'!$F:$S,8,0)),"")</f>
        <v/>
      </c>
      <c r="H1277" s="131" t="str">
        <f ca="1">IF(E1277="","",IF($C1277="","",VLOOKUP(FİLTRE!$C1277,'SKT LİSTESİ'!$F:$S,9,0)))</f>
        <v/>
      </c>
      <c r="I1277" s="132" t="str">
        <f ca="1">IFERROR(IF($C1277="","",VLOOKUP(FİLTRE!$C1277,'SKT LİSTESİ'!$F:$S,10,0)),"")</f>
        <v/>
      </c>
      <c r="J1277" s="133" t="str">
        <f ca="1">IFERROR(IF($C1277="","",VLOOKUP(FİLTRE!$C1277,'SKT LİSTESİ'!$F:$S,11,0)),"")</f>
        <v/>
      </c>
      <c r="K1277" s="134" t="str">
        <f ca="1">IFERROR(IF($C1277="","",VLOOKUP(FİLTRE!$C1277,'SKT LİSTESİ'!$F:$S,12,0)),"")</f>
        <v/>
      </c>
      <c r="L1277" s="134" t="str">
        <f ca="1">IFERROR(IF($C1277="","",VLOOKUP(FİLTRE!$C1277,'SKT LİSTESİ'!$F:$S,13,0)),"")</f>
        <v/>
      </c>
      <c r="M1277" s="135" t="str">
        <f ca="1">IFERROR(IF($C1277="","",VLOOKUP(FİLTRE!$C1277,'SKT LİSTESİ'!$F:$AJ,14,0)),"")</f>
        <v/>
      </c>
      <c r="N1277" s="31" t="str">
        <f ca="1">IFERROR(IF($C1277="","",VLOOKUP(FİLTRE!$C1277,'SKT LİSTESİ'!$F:$AJ,22,0)),"")</f>
        <v/>
      </c>
      <c r="O1277" s="136" t="str">
        <f ca="1">IFERROR(IF($C1277="","",VLOOKUP(FİLTRE!$C1277,'SKT LİSTESİ'!$F:$AJ,23,0)),"")</f>
        <v/>
      </c>
      <c r="P1277" s="31"/>
      <c r="Q1277" s="31"/>
      <c r="R1277" s="137" t="str">
        <f ca="1">(IFERROR(IF($C1277="","",VLOOKUP(FİLTRE!$C1277,'SKT LİSTESİ'!$F:$AJ,15,0)),""))</f>
        <v/>
      </c>
      <c r="S1277" s="138" t="str">
        <f ca="1">IFERROR(IF($C1277="","",VLOOKUP(FİLTRE!$C1277,'SKT LİSTESİ'!$F:$AJ,16,0)),"")</f>
        <v/>
      </c>
      <c r="AF1277" s="179" t="str">
        <f t="shared" ca="1" si="78"/>
        <v/>
      </c>
      <c r="AG1277" s="179">
        <f t="shared" ca="1" si="79"/>
        <v>0</v>
      </c>
      <c r="AH1277" s="179">
        <f t="shared" ca="1" si="80"/>
        <v>0</v>
      </c>
    </row>
    <row r="1278" spans="2:34" ht="15.75" x14ac:dyDescent="0.25">
      <c r="B1278">
        <f t="shared" ca="1" si="77"/>
        <v>1266</v>
      </c>
      <c r="C1278" t="str">
        <f ca="1">IFERROR(VLOOKUP(B1278,'SKT LİSTESİ'!F:F,1,0),"")</f>
        <v/>
      </c>
      <c r="E1278" s="128" t="str">
        <f ca="1">IFERROR(IF($C1278="","",VLOOKUP(FİLTRE!$C1278,'SKT LİSTESİ'!$F:$S,5,0)),"")</f>
        <v/>
      </c>
      <c r="F1278" s="129" t="str">
        <f ca="1">IFERROR(IF($C1278="","",VLOOKUP(FİLTRE!$C1278,'SKT LİSTESİ'!$F:$S,7,0)),"")</f>
        <v/>
      </c>
      <c r="G1278" s="130" t="str">
        <f ca="1">IFERROR(IF($C1278="","",VLOOKUP(FİLTRE!$C1278,'SKT LİSTESİ'!$F:$S,8,0)),"")</f>
        <v/>
      </c>
      <c r="H1278" s="131" t="str">
        <f ca="1">IF(E1278="","",IF($C1278="","",VLOOKUP(FİLTRE!$C1278,'SKT LİSTESİ'!$F:$S,9,0)))</f>
        <v/>
      </c>
      <c r="I1278" s="132" t="str">
        <f ca="1">IFERROR(IF($C1278="","",VLOOKUP(FİLTRE!$C1278,'SKT LİSTESİ'!$F:$S,10,0)),"")</f>
        <v/>
      </c>
      <c r="J1278" s="133" t="str">
        <f ca="1">IFERROR(IF($C1278="","",VLOOKUP(FİLTRE!$C1278,'SKT LİSTESİ'!$F:$S,11,0)),"")</f>
        <v/>
      </c>
      <c r="K1278" s="134" t="str">
        <f ca="1">IFERROR(IF($C1278="","",VLOOKUP(FİLTRE!$C1278,'SKT LİSTESİ'!$F:$S,12,0)),"")</f>
        <v/>
      </c>
      <c r="L1278" s="134" t="str">
        <f ca="1">IFERROR(IF($C1278="","",VLOOKUP(FİLTRE!$C1278,'SKT LİSTESİ'!$F:$S,13,0)),"")</f>
        <v/>
      </c>
      <c r="M1278" s="135" t="str">
        <f ca="1">IFERROR(IF($C1278="","",VLOOKUP(FİLTRE!$C1278,'SKT LİSTESİ'!$F:$AJ,14,0)),"")</f>
        <v/>
      </c>
      <c r="N1278" s="31" t="str">
        <f ca="1">IFERROR(IF($C1278="","",VLOOKUP(FİLTRE!$C1278,'SKT LİSTESİ'!$F:$AJ,22,0)),"")</f>
        <v/>
      </c>
      <c r="O1278" s="136" t="str">
        <f ca="1">IFERROR(IF($C1278="","",VLOOKUP(FİLTRE!$C1278,'SKT LİSTESİ'!$F:$AJ,23,0)),"")</f>
        <v/>
      </c>
      <c r="P1278" s="31"/>
      <c r="Q1278" s="31"/>
      <c r="R1278" s="137" t="str">
        <f ca="1">(IFERROR(IF($C1278="","",VLOOKUP(FİLTRE!$C1278,'SKT LİSTESİ'!$F:$AJ,15,0)),""))</f>
        <v/>
      </c>
      <c r="S1278" s="138" t="str">
        <f ca="1">IFERROR(IF($C1278="","",VLOOKUP(FİLTRE!$C1278,'SKT LİSTESİ'!$F:$AJ,16,0)),"")</f>
        <v/>
      </c>
      <c r="AF1278" s="179" t="str">
        <f t="shared" ca="1" si="78"/>
        <v/>
      </c>
      <c r="AG1278" s="179">
        <f t="shared" ca="1" si="79"/>
        <v>0</v>
      </c>
      <c r="AH1278" s="179">
        <f t="shared" ca="1" si="80"/>
        <v>0</v>
      </c>
    </row>
    <row r="1279" spans="2:34" ht="15.75" x14ac:dyDescent="0.25">
      <c r="B1279">
        <f t="shared" ca="1" si="77"/>
        <v>1267</v>
      </c>
      <c r="C1279" t="str">
        <f ca="1">IFERROR(VLOOKUP(B1279,'SKT LİSTESİ'!F:F,1,0),"")</f>
        <v/>
      </c>
      <c r="E1279" s="128" t="str">
        <f ca="1">IFERROR(IF($C1279="","",VLOOKUP(FİLTRE!$C1279,'SKT LİSTESİ'!$F:$S,5,0)),"")</f>
        <v/>
      </c>
      <c r="F1279" s="129" t="str">
        <f ca="1">IFERROR(IF($C1279="","",VLOOKUP(FİLTRE!$C1279,'SKT LİSTESİ'!$F:$S,7,0)),"")</f>
        <v/>
      </c>
      <c r="G1279" s="130" t="str">
        <f ca="1">IFERROR(IF($C1279="","",VLOOKUP(FİLTRE!$C1279,'SKT LİSTESİ'!$F:$S,8,0)),"")</f>
        <v/>
      </c>
      <c r="H1279" s="131" t="str">
        <f ca="1">IF(E1279="","",IF($C1279="","",VLOOKUP(FİLTRE!$C1279,'SKT LİSTESİ'!$F:$S,9,0)))</f>
        <v/>
      </c>
      <c r="I1279" s="132" t="str">
        <f ca="1">IFERROR(IF($C1279="","",VLOOKUP(FİLTRE!$C1279,'SKT LİSTESİ'!$F:$S,10,0)),"")</f>
        <v/>
      </c>
      <c r="J1279" s="133" t="str">
        <f ca="1">IFERROR(IF($C1279="","",VLOOKUP(FİLTRE!$C1279,'SKT LİSTESİ'!$F:$S,11,0)),"")</f>
        <v/>
      </c>
      <c r="K1279" s="134" t="str">
        <f ca="1">IFERROR(IF($C1279="","",VLOOKUP(FİLTRE!$C1279,'SKT LİSTESİ'!$F:$S,12,0)),"")</f>
        <v/>
      </c>
      <c r="L1279" s="134" t="str">
        <f ca="1">IFERROR(IF($C1279="","",VLOOKUP(FİLTRE!$C1279,'SKT LİSTESİ'!$F:$S,13,0)),"")</f>
        <v/>
      </c>
      <c r="M1279" s="135" t="str">
        <f ca="1">IFERROR(IF($C1279="","",VLOOKUP(FİLTRE!$C1279,'SKT LİSTESİ'!$F:$AJ,14,0)),"")</f>
        <v/>
      </c>
      <c r="N1279" s="31" t="str">
        <f ca="1">IFERROR(IF($C1279="","",VLOOKUP(FİLTRE!$C1279,'SKT LİSTESİ'!$F:$AJ,22,0)),"")</f>
        <v/>
      </c>
      <c r="O1279" s="136" t="str">
        <f ca="1">IFERROR(IF($C1279="","",VLOOKUP(FİLTRE!$C1279,'SKT LİSTESİ'!$F:$AJ,23,0)),"")</f>
        <v/>
      </c>
      <c r="P1279" s="31"/>
      <c r="Q1279" s="31"/>
      <c r="R1279" s="137" t="str">
        <f ca="1">(IFERROR(IF($C1279="","",VLOOKUP(FİLTRE!$C1279,'SKT LİSTESİ'!$F:$AJ,15,0)),""))</f>
        <v/>
      </c>
      <c r="S1279" s="138" t="str">
        <f ca="1">IFERROR(IF($C1279="","",VLOOKUP(FİLTRE!$C1279,'SKT LİSTESİ'!$F:$AJ,16,0)),"")</f>
        <v/>
      </c>
      <c r="AF1279" s="179" t="str">
        <f t="shared" ca="1" si="78"/>
        <v/>
      </c>
      <c r="AG1279" s="179">
        <f t="shared" ca="1" si="79"/>
        <v>0</v>
      </c>
      <c r="AH1279" s="179">
        <f t="shared" ca="1" si="80"/>
        <v>0</v>
      </c>
    </row>
    <row r="1280" spans="2:34" ht="15.75" x14ac:dyDescent="0.25">
      <c r="B1280">
        <f t="shared" ca="1" si="77"/>
        <v>1268</v>
      </c>
      <c r="C1280" t="str">
        <f ca="1">IFERROR(VLOOKUP(B1280,'SKT LİSTESİ'!F:F,1,0),"")</f>
        <v/>
      </c>
      <c r="E1280" s="128" t="str">
        <f ca="1">IFERROR(IF($C1280="","",VLOOKUP(FİLTRE!$C1280,'SKT LİSTESİ'!$F:$S,5,0)),"")</f>
        <v/>
      </c>
      <c r="F1280" s="129" t="str">
        <f ca="1">IFERROR(IF($C1280="","",VLOOKUP(FİLTRE!$C1280,'SKT LİSTESİ'!$F:$S,7,0)),"")</f>
        <v/>
      </c>
      <c r="G1280" s="130" t="str">
        <f ca="1">IFERROR(IF($C1280="","",VLOOKUP(FİLTRE!$C1280,'SKT LİSTESİ'!$F:$S,8,0)),"")</f>
        <v/>
      </c>
      <c r="H1280" s="131" t="str">
        <f ca="1">IF(E1280="","",IF($C1280="","",VLOOKUP(FİLTRE!$C1280,'SKT LİSTESİ'!$F:$S,9,0)))</f>
        <v/>
      </c>
      <c r="I1280" s="132" t="str">
        <f ca="1">IFERROR(IF($C1280="","",VLOOKUP(FİLTRE!$C1280,'SKT LİSTESİ'!$F:$S,10,0)),"")</f>
        <v/>
      </c>
      <c r="J1280" s="133" t="str">
        <f ca="1">IFERROR(IF($C1280="","",VLOOKUP(FİLTRE!$C1280,'SKT LİSTESİ'!$F:$S,11,0)),"")</f>
        <v/>
      </c>
      <c r="K1280" s="134" t="str">
        <f ca="1">IFERROR(IF($C1280="","",VLOOKUP(FİLTRE!$C1280,'SKT LİSTESİ'!$F:$S,12,0)),"")</f>
        <v/>
      </c>
      <c r="L1280" s="134" t="str">
        <f ca="1">IFERROR(IF($C1280="","",VLOOKUP(FİLTRE!$C1280,'SKT LİSTESİ'!$F:$S,13,0)),"")</f>
        <v/>
      </c>
      <c r="M1280" s="135" t="str">
        <f ca="1">IFERROR(IF($C1280="","",VLOOKUP(FİLTRE!$C1280,'SKT LİSTESİ'!$F:$AJ,14,0)),"")</f>
        <v/>
      </c>
      <c r="N1280" s="31" t="str">
        <f ca="1">IFERROR(IF($C1280="","",VLOOKUP(FİLTRE!$C1280,'SKT LİSTESİ'!$F:$AJ,22,0)),"")</f>
        <v/>
      </c>
      <c r="O1280" s="136" t="str">
        <f ca="1">IFERROR(IF($C1280="","",VLOOKUP(FİLTRE!$C1280,'SKT LİSTESİ'!$F:$AJ,23,0)),"")</f>
        <v/>
      </c>
      <c r="P1280" s="31"/>
      <c r="Q1280" s="31"/>
      <c r="R1280" s="137" t="str">
        <f ca="1">(IFERROR(IF($C1280="","",VLOOKUP(FİLTRE!$C1280,'SKT LİSTESİ'!$F:$AJ,15,0)),""))</f>
        <v/>
      </c>
      <c r="S1280" s="138" t="str">
        <f ca="1">IFERROR(IF($C1280="","",VLOOKUP(FİLTRE!$C1280,'SKT LİSTESİ'!$F:$AJ,16,0)),"")</f>
        <v/>
      </c>
      <c r="AF1280" s="179" t="str">
        <f t="shared" ca="1" si="78"/>
        <v/>
      </c>
      <c r="AG1280" s="179">
        <f t="shared" ca="1" si="79"/>
        <v>0</v>
      </c>
      <c r="AH1280" s="179">
        <f t="shared" ca="1" si="80"/>
        <v>0</v>
      </c>
    </row>
    <row r="1281" spans="2:34" ht="15.75" x14ac:dyDescent="0.25">
      <c r="B1281">
        <f t="shared" ca="1" si="77"/>
        <v>1269</v>
      </c>
      <c r="C1281" t="str">
        <f ca="1">IFERROR(VLOOKUP(B1281,'SKT LİSTESİ'!F:F,1,0),"")</f>
        <v/>
      </c>
      <c r="E1281" s="128" t="str">
        <f ca="1">IFERROR(IF($C1281="","",VLOOKUP(FİLTRE!$C1281,'SKT LİSTESİ'!$F:$S,5,0)),"")</f>
        <v/>
      </c>
      <c r="F1281" s="129" t="str">
        <f ca="1">IFERROR(IF($C1281="","",VLOOKUP(FİLTRE!$C1281,'SKT LİSTESİ'!$F:$S,7,0)),"")</f>
        <v/>
      </c>
      <c r="G1281" s="130" t="str">
        <f ca="1">IFERROR(IF($C1281="","",VLOOKUP(FİLTRE!$C1281,'SKT LİSTESİ'!$F:$S,8,0)),"")</f>
        <v/>
      </c>
      <c r="H1281" s="131" t="str">
        <f ca="1">IF(E1281="","",IF($C1281="","",VLOOKUP(FİLTRE!$C1281,'SKT LİSTESİ'!$F:$S,9,0)))</f>
        <v/>
      </c>
      <c r="I1281" s="132" t="str">
        <f ca="1">IFERROR(IF($C1281="","",VLOOKUP(FİLTRE!$C1281,'SKT LİSTESİ'!$F:$S,10,0)),"")</f>
        <v/>
      </c>
      <c r="J1281" s="133" t="str">
        <f ca="1">IFERROR(IF($C1281="","",VLOOKUP(FİLTRE!$C1281,'SKT LİSTESİ'!$F:$S,11,0)),"")</f>
        <v/>
      </c>
      <c r="K1281" s="134" t="str">
        <f ca="1">IFERROR(IF($C1281="","",VLOOKUP(FİLTRE!$C1281,'SKT LİSTESİ'!$F:$S,12,0)),"")</f>
        <v/>
      </c>
      <c r="L1281" s="134" t="str">
        <f ca="1">IFERROR(IF($C1281="","",VLOOKUP(FİLTRE!$C1281,'SKT LİSTESİ'!$F:$S,13,0)),"")</f>
        <v/>
      </c>
      <c r="M1281" s="135" t="str">
        <f ca="1">IFERROR(IF($C1281="","",VLOOKUP(FİLTRE!$C1281,'SKT LİSTESİ'!$F:$AJ,14,0)),"")</f>
        <v/>
      </c>
      <c r="N1281" s="31" t="str">
        <f ca="1">IFERROR(IF($C1281="","",VLOOKUP(FİLTRE!$C1281,'SKT LİSTESİ'!$F:$AJ,22,0)),"")</f>
        <v/>
      </c>
      <c r="O1281" s="136" t="str">
        <f ca="1">IFERROR(IF($C1281="","",VLOOKUP(FİLTRE!$C1281,'SKT LİSTESİ'!$F:$AJ,23,0)),"")</f>
        <v/>
      </c>
      <c r="P1281" s="31"/>
      <c r="Q1281" s="31"/>
      <c r="R1281" s="137" t="str">
        <f ca="1">(IFERROR(IF($C1281="","",VLOOKUP(FİLTRE!$C1281,'SKT LİSTESİ'!$F:$AJ,15,0)),""))</f>
        <v/>
      </c>
      <c r="S1281" s="138" t="str">
        <f ca="1">IFERROR(IF($C1281="","",VLOOKUP(FİLTRE!$C1281,'SKT LİSTESİ'!$F:$AJ,16,0)),"")</f>
        <v/>
      </c>
      <c r="AF1281" s="179" t="str">
        <f t="shared" ca="1" si="78"/>
        <v/>
      </c>
      <c r="AG1281" s="179">
        <f t="shared" ca="1" si="79"/>
        <v>0</v>
      </c>
      <c r="AH1281" s="179">
        <f t="shared" ca="1" si="80"/>
        <v>0</v>
      </c>
    </row>
    <row r="1282" spans="2:34" ht="15.75" x14ac:dyDescent="0.25">
      <c r="B1282">
        <f t="shared" ca="1" si="77"/>
        <v>1270</v>
      </c>
      <c r="C1282" t="str">
        <f ca="1">IFERROR(VLOOKUP(B1282,'SKT LİSTESİ'!F:F,1,0),"")</f>
        <v/>
      </c>
      <c r="E1282" s="128" t="str">
        <f ca="1">IFERROR(IF($C1282="","",VLOOKUP(FİLTRE!$C1282,'SKT LİSTESİ'!$F:$S,5,0)),"")</f>
        <v/>
      </c>
      <c r="F1282" s="129" t="str">
        <f ca="1">IFERROR(IF($C1282="","",VLOOKUP(FİLTRE!$C1282,'SKT LİSTESİ'!$F:$S,7,0)),"")</f>
        <v/>
      </c>
      <c r="G1282" s="130" t="str">
        <f ca="1">IFERROR(IF($C1282="","",VLOOKUP(FİLTRE!$C1282,'SKT LİSTESİ'!$F:$S,8,0)),"")</f>
        <v/>
      </c>
      <c r="H1282" s="131" t="str">
        <f ca="1">IF(E1282="","",IF($C1282="","",VLOOKUP(FİLTRE!$C1282,'SKT LİSTESİ'!$F:$S,9,0)))</f>
        <v/>
      </c>
      <c r="I1282" s="132" t="str">
        <f ca="1">IFERROR(IF($C1282="","",VLOOKUP(FİLTRE!$C1282,'SKT LİSTESİ'!$F:$S,10,0)),"")</f>
        <v/>
      </c>
      <c r="J1282" s="133" t="str">
        <f ca="1">IFERROR(IF($C1282="","",VLOOKUP(FİLTRE!$C1282,'SKT LİSTESİ'!$F:$S,11,0)),"")</f>
        <v/>
      </c>
      <c r="K1282" s="134" t="str">
        <f ca="1">IFERROR(IF($C1282="","",VLOOKUP(FİLTRE!$C1282,'SKT LİSTESİ'!$F:$S,12,0)),"")</f>
        <v/>
      </c>
      <c r="L1282" s="134" t="str">
        <f ca="1">IFERROR(IF($C1282="","",VLOOKUP(FİLTRE!$C1282,'SKT LİSTESİ'!$F:$S,13,0)),"")</f>
        <v/>
      </c>
      <c r="M1282" s="135" t="str">
        <f ca="1">IFERROR(IF($C1282="","",VLOOKUP(FİLTRE!$C1282,'SKT LİSTESİ'!$F:$AJ,14,0)),"")</f>
        <v/>
      </c>
      <c r="N1282" s="31" t="str">
        <f ca="1">IFERROR(IF($C1282="","",VLOOKUP(FİLTRE!$C1282,'SKT LİSTESİ'!$F:$AJ,22,0)),"")</f>
        <v/>
      </c>
      <c r="O1282" s="136" t="str">
        <f ca="1">IFERROR(IF($C1282="","",VLOOKUP(FİLTRE!$C1282,'SKT LİSTESİ'!$F:$AJ,23,0)),"")</f>
        <v/>
      </c>
      <c r="P1282" s="31"/>
      <c r="Q1282" s="31"/>
      <c r="R1282" s="137" t="str">
        <f ca="1">(IFERROR(IF($C1282="","",VLOOKUP(FİLTRE!$C1282,'SKT LİSTESİ'!$F:$AJ,15,0)),""))</f>
        <v/>
      </c>
      <c r="S1282" s="138" t="str">
        <f ca="1">IFERROR(IF($C1282="","",VLOOKUP(FİLTRE!$C1282,'SKT LİSTESİ'!$F:$AJ,16,0)),"")</f>
        <v/>
      </c>
      <c r="AF1282" s="179" t="str">
        <f t="shared" ca="1" si="78"/>
        <v/>
      </c>
      <c r="AG1282" s="179">
        <f t="shared" ca="1" si="79"/>
        <v>0</v>
      </c>
      <c r="AH1282" s="179">
        <f t="shared" ca="1" si="80"/>
        <v>0</v>
      </c>
    </row>
    <row r="1283" spans="2:34" ht="15.75" x14ac:dyDescent="0.25">
      <c r="B1283">
        <f t="shared" ca="1" si="77"/>
        <v>1271</v>
      </c>
      <c r="C1283" t="str">
        <f ca="1">IFERROR(VLOOKUP(B1283,'SKT LİSTESİ'!F:F,1,0),"")</f>
        <v/>
      </c>
      <c r="E1283" s="128" t="str">
        <f ca="1">IFERROR(IF($C1283="","",VLOOKUP(FİLTRE!$C1283,'SKT LİSTESİ'!$F:$S,5,0)),"")</f>
        <v/>
      </c>
      <c r="F1283" s="129" t="str">
        <f ca="1">IFERROR(IF($C1283="","",VLOOKUP(FİLTRE!$C1283,'SKT LİSTESİ'!$F:$S,7,0)),"")</f>
        <v/>
      </c>
      <c r="G1283" s="130" t="str">
        <f ca="1">IFERROR(IF($C1283="","",VLOOKUP(FİLTRE!$C1283,'SKT LİSTESİ'!$F:$S,8,0)),"")</f>
        <v/>
      </c>
      <c r="H1283" s="131" t="str">
        <f ca="1">IF(E1283="","",IF($C1283="","",VLOOKUP(FİLTRE!$C1283,'SKT LİSTESİ'!$F:$S,9,0)))</f>
        <v/>
      </c>
      <c r="I1283" s="132" t="str">
        <f ca="1">IFERROR(IF($C1283="","",VLOOKUP(FİLTRE!$C1283,'SKT LİSTESİ'!$F:$S,10,0)),"")</f>
        <v/>
      </c>
      <c r="J1283" s="133" t="str">
        <f ca="1">IFERROR(IF($C1283="","",VLOOKUP(FİLTRE!$C1283,'SKT LİSTESİ'!$F:$S,11,0)),"")</f>
        <v/>
      </c>
      <c r="K1283" s="134" t="str">
        <f ca="1">IFERROR(IF($C1283="","",VLOOKUP(FİLTRE!$C1283,'SKT LİSTESİ'!$F:$S,12,0)),"")</f>
        <v/>
      </c>
      <c r="L1283" s="134" t="str">
        <f ca="1">IFERROR(IF($C1283="","",VLOOKUP(FİLTRE!$C1283,'SKT LİSTESİ'!$F:$S,13,0)),"")</f>
        <v/>
      </c>
      <c r="M1283" s="135" t="str">
        <f ca="1">IFERROR(IF($C1283="","",VLOOKUP(FİLTRE!$C1283,'SKT LİSTESİ'!$F:$AJ,14,0)),"")</f>
        <v/>
      </c>
      <c r="N1283" s="31" t="str">
        <f ca="1">IFERROR(IF($C1283="","",VLOOKUP(FİLTRE!$C1283,'SKT LİSTESİ'!$F:$AJ,22,0)),"")</f>
        <v/>
      </c>
      <c r="O1283" s="136" t="str">
        <f ca="1">IFERROR(IF($C1283="","",VLOOKUP(FİLTRE!$C1283,'SKT LİSTESİ'!$F:$AJ,23,0)),"")</f>
        <v/>
      </c>
      <c r="P1283" s="31"/>
      <c r="Q1283" s="31"/>
      <c r="R1283" s="137" t="str">
        <f ca="1">(IFERROR(IF($C1283="","",VLOOKUP(FİLTRE!$C1283,'SKT LİSTESİ'!$F:$AJ,15,0)),""))</f>
        <v/>
      </c>
      <c r="S1283" s="138" t="str">
        <f ca="1">IFERROR(IF($C1283="","",VLOOKUP(FİLTRE!$C1283,'SKT LİSTESİ'!$F:$AJ,16,0)),"")</f>
        <v/>
      </c>
      <c r="AF1283" s="179" t="str">
        <f t="shared" ca="1" si="78"/>
        <v/>
      </c>
      <c r="AG1283" s="179">
        <f t="shared" ca="1" si="79"/>
        <v>0</v>
      </c>
      <c r="AH1283" s="179">
        <f t="shared" ca="1" si="80"/>
        <v>0</v>
      </c>
    </row>
    <row r="1284" spans="2:34" ht="15.75" x14ac:dyDescent="0.25">
      <c r="B1284">
        <f t="shared" ca="1" si="77"/>
        <v>1272</v>
      </c>
      <c r="C1284" t="str">
        <f ca="1">IFERROR(VLOOKUP(B1284,'SKT LİSTESİ'!F:F,1,0),"")</f>
        <v/>
      </c>
      <c r="E1284" s="128" t="str">
        <f ca="1">IFERROR(IF($C1284="","",VLOOKUP(FİLTRE!$C1284,'SKT LİSTESİ'!$F:$S,5,0)),"")</f>
        <v/>
      </c>
      <c r="F1284" s="129" t="str">
        <f ca="1">IFERROR(IF($C1284="","",VLOOKUP(FİLTRE!$C1284,'SKT LİSTESİ'!$F:$S,7,0)),"")</f>
        <v/>
      </c>
      <c r="G1284" s="130" t="str">
        <f ca="1">IFERROR(IF($C1284="","",VLOOKUP(FİLTRE!$C1284,'SKT LİSTESİ'!$F:$S,8,0)),"")</f>
        <v/>
      </c>
      <c r="H1284" s="131" t="str">
        <f ca="1">IF(E1284="","",IF($C1284="","",VLOOKUP(FİLTRE!$C1284,'SKT LİSTESİ'!$F:$S,9,0)))</f>
        <v/>
      </c>
      <c r="I1284" s="132" t="str">
        <f ca="1">IFERROR(IF($C1284="","",VLOOKUP(FİLTRE!$C1284,'SKT LİSTESİ'!$F:$S,10,0)),"")</f>
        <v/>
      </c>
      <c r="J1284" s="133" t="str">
        <f ca="1">IFERROR(IF($C1284="","",VLOOKUP(FİLTRE!$C1284,'SKT LİSTESİ'!$F:$S,11,0)),"")</f>
        <v/>
      </c>
      <c r="K1284" s="134" t="str">
        <f ca="1">IFERROR(IF($C1284="","",VLOOKUP(FİLTRE!$C1284,'SKT LİSTESİ'!$F:$S,12,0)),"")</f>
        <v/>
      </c>
      <c r="L1284" s="134" t="str">
        <f ca="1">IFERROR(IF($C1284="","",VLOOKUP(FİLTRE!$C1284,'SKT LİSTESİ'!$F:$S,13,0)),"")</f>
        <v/>
      </c>
      <c r="M1284" s="135" t="str">
        <f ca="1">IFERROR(IF($C1284="","",VLOOKUP(FİLTRE!$C1284,'SKT LİSTESİ'!$F:$AJ,14,0)),"")</f>
        <v/>
      </c>
      <c r="N1284" s="31" t="str">
        <f ca="1">IFERROR(IF($C1284="","",VLOOKUP(FİLTRE!$C1284,'SKT LİSTESİ'!$F:$AJ,22,0)),"")</f>
        <v/>
      </c>
      <c r="O1284" s="136" t="str">
        <f ca="1">IFERROR(IF($C1284="","",VLOOKUP(FİLTRE!$C1284,'SKT LİSTESİ'!$F:$AJ,23,0)),"")</f>
        <v/>
      </c>
      <c r="P1284" s="31"/>
      <c r="Q1284" s="31"/>
      <c r="R1284" s="137" t="str">
        <f ca="1">(IFERROR(IF($C1284="","",VLOOKUP(FİLTRE!$C1284,'SKT LİSTESİ'!$F:$AJ,15,0)),""))</f>
        <v/>
      </c>
      <c r="S1284" s="138" t="str">
        <f ca="1">IFERROR(IF($C1284="","",VLOOKUP(FİLTRE!$C1284,'SKT LİSTESİ'!$F:$AJ,16,0)),"")</f>
        <v/>
      </c>
      <c r="AF1284" s="179" t="str">
        <f t="shared" ca="1" si="78"/>
        <v/>
      </c>
      <c r="AG1284" s="179">
        <f t="shared" ca="1" si="79"/>
        <v>0</v>
      </c>
      <c r="AH1284" s="179">
        <f t="shared" ca="1" si="80"/>
        <v>0</v>
      </c>
    </row>
    <row r="1285" spans="2:34" ht="15.75" x14ac:dyDescent="0.25">
      <c r="B1285">
        <f t="shared" ca="1" si="77"/>
        <v>1273</v>
      </c>
      <c r="C1285" t="str">
        <f ca="1">IFERROR(VLOOKUP(B1285,'SKT LİSTESİ'!F:F,1,0),"")</f>
        <v/>
      </c>
      <c r="E1285" s="128" t="str">
        <f ca="1">IFERROR(IF($C1285="","",VLOOKUP(FİLTRE!$C1285,'SKT LİSTESİ'!$F:$S,5,0)),"")</f>
        <v/>
      </c>
      <c r="F1285" s="129" t="str">
        <f ca="1">IFERROR(IF($C1285="","",VLOOKUP(FİLTRE!$C1285,'SKT LİSTESİ'!$F:$S,7,0)),"")</f>
        <v/>
      </c>
      <c r="G1285" s="130" t="str">
        <f ca="1">IFERROR(IF($C1285="","",VLOOKUP(FİLTRE!$C1285,'SKT LİSTESİ'!$F:$S,8,0)),"")</f>
        <v/>
      </c>
      <c r="H1285" s="131" t="str">
        <f ca="1">IF(E1285="","",IF($C1285="","",VLOOKUP(FİLTRE!$C1285,'SKT LİSTESİ'!$F:$S,9,0)))</f>
        <v/>
      </c>
      <c r="I1285" s="132" t="str">
        <f ca="1">IFERROR(IF($C1285="","",VLOOKUP(FİLTRE!$C1285,'SKT LİSTESİ'!$F:$S,10,0)),"")</f>
        <v/>
      </c>
      <c r="J1285" s="133" t="str">
        <f ca="1">IFERROR(IF($C1285="","",VLOOKUP(FİLTRE!$C1285,'SKT LİSTESİ'!$F:$S,11,0)),"")</f>
        <v/>
      </c>
      <c r="K1285" s="134" t="str">
        <f ca="1">IFERROR(IF($C1285="","",VLOOKUP(FİLTRE!$C1285,'SKT LİSTESİ'!$F:$S,12,0)),"")</f>
        <v/>
      </c>
      <c r="L1285" s="134" t="str">
        <f ca="1">IFERROR(IF($C1285="","",VLOOKUP(FİLTRE!$C1285,'SKT LİSTESİ'!$F:$S,13,0)),"")</f>
        <v/>
      </c>
      <c r="M1285" s="135" t="str">
        <f ca="1">IFERROR(IF($C1285="","",VLOOKUP(FİLTRE!$C1285,'SKT LİSTESİ'!$F:$AJ,14,0)),"")</f>
        <v/>
      </c>
      <c r="N1285" s="31" t="str">
        <f ca="1">IFERROR(IF($C1285="","",VLOOKUP(FİLTRE!$C1285,'SKT LİSTESİ'!$F:$AJ,22,0)),"")</f>
        <v/>
      </c>
      <c r="O1285" s="136" t="str">
        <f ca="1">IFERROR(IF($C1285="","",VLOOKUP(FİLTRE!$C1285,'SKT LİSTESİ'!$F:$AJ,23,0)),"")</f>
        <v/>
      </c>
      <c r="P1285" s="31"/>
      <c r="Q1285" s="31"/>
      <c r="R1285" s="137" t="str">
        <f ca="1">(IFERROR(IF($C1285="","",VLOOKUP(FİLTRE!$C1285,'SKT LİSTESİ'!$F:$AJ,15,0)),""))</f>
        <v/>
      </c>
      <c r="S1285" s="138" t="str">
        <f ca="1">IFERROR(IF($C1285="","",VLOOKUP(FİLTRE!$C1285,'SKT LİSTESİ'!$F:$AJ,16,0)),"")</f>
        <v/>
      </c>
      <c r="AF1285" s="179" t="str">
        <f t="shared" ca="1" si="78"/>
        <v/>
      </c>
      <c r="AG1285" s="179">
        <f t="shared" ca="1" si="79"/>
        <v>0</v>
      </c>
      <c r="AH1285" s="179">
        <f t="shared" ca="1" si="80"/>
        <v>0</v>
      </c>
    </row>
    <row r="1286" spans="2:34" ht="15.75" x14ac:dyDescent="0.25">
      <c r="B1286">
        <f t="shared" ca="1" si="77"/>
        <v>1274</v>
      </c>
      <c r="C1286" t="str">
        <f ca="1">IFERROR(VLOOKUP(B1286,'SKT LİSTESİ'!F:F,1,0),"")</f>
        <v/>
      </c>
      <c r="E1286" s="128" t="str">
        <f ca="1">IFERROR(IF($C1286="","",VLOOKUP(FİLTRE!$C1286,'SKT LİSTESİ'!$F:$S,5,0)),"")</f>
        <v/>
      </c>
      <c r="F1286" s="129" t="str">
        <f ca="1">IFERROR(IF($C1286="","",VLOOKUP(FİLTRE!$C1286,'SKT LİSTESİ'!$F:$S,7,0)),"")</f>
        <v/>
      </c>
      <c r="G1286" s="130" t="str">
        <f ca="1">IFERROR(IF($C1286="","",VLOOKUP(FİLTRE!$C1286,'SKT LİSTESİ'!$F:$S,8,0)),"")</f>
        <v/>
      </c>
      <c r="H1286" s="131" t="str">
        <f ca="1">IF(E1286="","",IF($C1286="","",VLOOKUP(FİLTRE!$C1286,'SKT LİSTESİ'!$F:$S,9,0)))</f>
        <v/>
      </c>
      <c r="I1286" s="132" t="str">
        <f ca="1">IFERROR(IF($C1286="","",VLOOKUP(FİLTRE!$C1286,'SKT LİSTESİ'!$F:$S,10,0)),"")</f>
        <v/>
      </c>
      <c r="J1286" s="133" t="str">
        <f ca="1">IFERROR(IF($C1286="","",VLOOKUP(FİLTRE!$C1286,'SKT LİSTESİ'!$F:$S,11,0)),"")</f>
        <v/>
      </c>
      <c r="K1286" s="134" t="str">
        <f ca="1">IFERROR(IF($C1286="","",VLOOKUP(FİLTRE!$C1286,'SKT LİSTESİ'!$F:$S,12,0)),"")</f>
        <v/>
      </c>
      <c r="L1286" s="134" t="str">
        <f ca="1">IFERROR(IF($C1286="","",VLOOKUP(FİLTRE!$C1286,'SKT LİSTESİ'!$F:$S,13,0)),"")</f>
        <v/>
      </c>
      <c r="M1286" s="135" t="str">
        <f ca="1">IFERROR(IF($C1286="","",VLOOKUP(FİLTRE!$C1286,'SKT LİSTESİ'!$F:$AJ,14,0)),"")</f>
        <v/>
      </c>
      <c r="N1286" s="31" t="str">
        <f ca="1">IFERROR(IF($C1286="","",VLOOKUP(FİLTRE!$C1286,'SKT LİSTESİ'!$F:$AJ,22,0)),"")</f>
        <v/>
      </c>
      <c r="O1286" s="136" t="str">
        <f ca="1">IFERROR(IF($C1286="","",VLOOKUP(FİLTRE!$C1286,'SKT LİSTESİ'!$F:$AJ,23,0)),"")</f>
        <v/>
      </c>
      <c r="P1286" s="31"/>
      <c r="Q1286" s="31"/>
      <c r="R1286" s="137" t="str">
        <f ca="1">(IFERROR(IF($C1286="","",VLOOKUP(FİLTRE!$C1286,'SKT LİSTESİ'!$F:$AJ,15,0)),""))</f>
        <v/>
      </c>
      <c r="S1286" s="138" t="str">
        <f ca="1">IFERROR(IF($C1286="","",VLOOKUP(FİLTRE!$C1286,'SKT LİSTESİ'!$F:$AJ,16,0)),"")</f>
        <v/>
      </c>
      <c r="AF1286" s="179" t="str">
        <f t="shared" ca="1" si="78"/>
        <v/>
      </c>
      <c r="AG1286" s="179">
        <f t="shared" ca="1" si="79"/>
        <v>0</v>
      </c>
      <c r="AH1286" s="179">
        <f t="shared" ca="1" si="80"/>
        <v>0</v>
      </c>
    </row>
    <row r="1287" spans="2:34" ht="15.75" x14ac:dyDescent="0.25">
      <c r="B1287">
        <f t="shared" ca="1" si="77"/>
        <v>1275</v>
      </c>
      <c r="C1287" t="str">
        <f ca="1">IFERROR(VLOOKUP(B1287,'SKT LİSTESİ'!F:F,1,0),"")</f>
        <v/>
      </c>
      <c r="E1287" s="128" t="str">
        <f ca="1">IFERROR(IF($C1287="","",VLOOKUP(FİLTRE!$C1287,'SKT LİSTESİ'!$F:$S,5,0)),"")</f>
        <v/>
      </c>
      <c r="F1287" s="129" t="str">
        <f ca="1">IFERROR(IF($C1287="","",VLOOKUP(FİLTRE!$C1287,'SKT LİSTESİ'!$F:$S,7,0)),"")</f>
        <v/>
      </c>
      <c r="G1287" s="130" t="str">
        <f ca="1">IFERROR(IF($C1287="","",VLOOKUP(FİLTRE!$C1287,'SKT LİSTESİ'!$F:$S,8,0)),"")</f>
        <v/>
      </c>
      <c r="H1287" s="131" t="str">
        <f ca="1">IF(E1287="","",IF($C1287="","",VLOOKUP(FİLTRE!$C1287,'SKT LİSTESİ'!$F:$S,9,0)))</f>
        <v/>
      </c>
      <c r="I1287" s="132" t="str">
        <f ca="1">IFERROR(IF($C1287="","",VLOOKUP(FİLTRE!$C1287,'SKT LİSTESİ'!$F:$S,10,0)),"")</f>
        <v/>
      </c>
      <c r="J1287" s="133" t="str">
        <f ca="1">IFERROR(IF($C1287="","",VLOOKUP(FİLTRE!$C1287,'SKT LİSTESİ'!$F:$S,11,0)),"")</f>
        <v/>
      </c>
      <c r="K1287" s="134" t="str">
        <f ca="1">IFERROR(IF($C1287="","",VLOOKUP(FİLTRE!$C1287,'SKT LİSTESİ'!$F:$S,12,0)),"")</f>
        <v/>
      </c>
      <c r="L1287" s="134" t="str">
        <f ca="1">IFERROR(IF($C1287="","",VLOOKUP(FİLTRE!$C1287,'SKT LİSTESİ'!$F:$S,13,0)),"")</f>
        <v/>
      </c>
      <c r="M1287" s="135" t="str">
        <f ca="1">IFERROR(IF($C1287="","",VLOOKUP(FİLTRE!$C1287,'SKT LİSTESİ'!$F:$AJ,14,0)),"")</f>
        <v/>
      </c>
      <c r="N1287" s="31" t="str">
        <f ca="1">IFERROR(IF($C1287="","",VLOOKUP(FİLTRE!$C1287,'SKT LİSTESİ'!$F:$AJ,22,0)),"")</f>
        <v/>
      </c>
      <c r="O1287" s="136" t="str">
        <f ca="1">IFERROR(IF($C1287="","",VLOOKUP(FİLTRE!$C1287,'SKT LİSTESİ'!$F:$AJ,23,0)),"")</f>
        <v/>
      </c>
      <c r="P1287" s="31"/>
      <c r="Q1287" s="31"/>
      <c r="R1287" s="137" t="str">
        <f ca="1">(IFERROR(IF($C1287="","",VLOOKUP(FİLTRE!$C1287,'SKT LİSTESİ'!$F:$AJ,15,0)),""))</f>
        <v/>
      </c>
      <c r="S1287" s="138" t="str">
        <f ca="1">IFERROR(IF($C1287="","",VLOOKUP(FİLTRE!$C1287,'SKT LİSTESİ'!$F:$AJ,16,0)),"")</f>
        <v/>
      </c>
      <c r="AF1287" s="179" t="str">
        <f t="shared" ca="1" si="78"/>
        <v/>
      </c>
      <c r="AG1287" s="179">
        <f t="shared" ca="1" si="79"/>
        <v>0</v>
      </c>
      <c r="AH1287" s="179">
        <f t="shared" ca="1" si="80"/>
        <v>0</v>
      </c>
    </row>
    <row r="1288" spans="2:34" ht="15.75" x14ac:dyDescent="0.25">
      <c r="B1288">
        <f t="shared" ca="1" si="77"/>
        <v>1276</v>
      </c>
      <c r="C1288" t="str">
        <f ca="1">IFERROR(VLOOKUP(B1288,'SKT LİSTESİ'!F:F,1,0),"")</f>
        <v/>
      </c>
      <c r="E1288" s="128" t="str">
        <f ca="1">IFERROR(IF($C1288="","",VLOOKUP(FİLTRE!$C1288,'SKT LİSTESİ'!$F:$S,5,0)),"")</f>
        <v/>
      </c>
      <c r="F1288" s="129" t="str">
        <f ca="1">IFERROR(IF($C1288="","",VLOOKUP(FİLTRE!$C1288,'SKT LİSTESİ'!$F:$S,7,0)),"")</f>
        <v/>
      </c>
      <c r="G1288" s="130" t="str">
        <f ca="1">IFERROR(IF($C1288="","",VLOOKUP(FİLTRE!$C1288,'SKT LİSTESİ'!$F:$S,8,0)),"")</f>
        <v/>
      </c>
      <c r="H1288" s="131" t="str">
        <f ca="1">IF(E1288="","",IF($C1288="","",VLOOKUP(FİLTRE!$C1288,'SKT LİSTESİ'!$F:$S,9,0)))</f>
        <v/>
      </c>
      <c r="I1288" s="132" t="str">
        <f ca="1">IFERROR(IF($C1288="","",VLOOKUP(FİLTRE!$C1288,'SKT LİSTESİ'!$F:$S,10,0)),"")</f>
        <v/>
      </c>
      <c r="J1288" s="133" t="str">
        <f ca="1">IFERROR(IF($C1288="","",VLOOKUP(FİLTRE!$C1288,'SKT LİSTESİ'!$F:$S,11,0)),"")</f>
        <v/>
      </c>
      <c r="K1288" s="134" t="str">
        <f ca="1">IFERROR(IF($C1288="","",VLOOKUP(FİLTRE!$C1288,'SKT LİSTESİ'!$F:$S,12,0)),"")</f>
        <v/>
      </c>
      <c r="L1288" s="134" t="str">
        <f ca="1">IFERROR(IF($C1288="","",VLOOKUP(FİLTRE!$C1288,'SKT LİSTESİ'!$F:$S,13,0)),"")</f>
        <v/>
      </c>
      <c r="M1288" s="135" t="str">
        <f ca="1">IFERROR(IF($C1288="","",VLOOKUP(FİLTRE!$C1288,'SKT LİSTESİ'!$F:$AJ,14,0)),"")</f>
        <v/>
      </c>
      <c r="N1288" s="31" t="str">
        <f ca="1">IFERROR(IF($C1288="","",VLOOKUP(FİLTRE!$C1288,'SKT LİSTESİ'!$F:$AJ,22,0)),"")</f>
        <v/>
      </c>
      <c r="O1288" s="136" t="str">
        <f ca="1">IFERROR(IF($C1288="","",VLOOKUP(FİLTRE!$C1288,'SKT LİSTESİ'!$F:$AJ,23,0)),"")</f>
        <v/>
      </c>
      <c r="P1288" s="31"/>
      <c r="Q1288" s="31"/>
      <c r="R1288" s="137" t="str">
        <f ca="1">(IFERROR(IF($C1288="","",VLOOKUP(FİLTRE!$C1288,'SKT LİSTESİ'!$F:$AJ,15,0)),""))</f>
        <v/>
      </c>
      <c r="S1288" s="138" t="str">
        <f ca="1">IFERROR(IF($C1288="","",VLOOKUP(FİLTRE!$C1288,'SKT LİSTESİ'!$F:$AJ,16,0)),"")</f>
        <v/>
      </c>
      <c r="AF1288" s="179" t="str">
        <f t="shared" ca="1" si="78"/>
        <v/>
      </c>
      <c r="AG1288" s="179">
        <f t="shared" ca="1" si="79"/>
        <v>0</v>
      </c>
      <c r="AH1288" s="179">
        <f t="shared" ca="1" si="80"/>
        <v>0</v>
      </c>
    </row>
    <row r="1289" spans="2:34" ht="15.75" x14ac:dyDescent="0.25">
      <c r="B1289">
        <f t="shared" ca="1" si="77"/>
        <v>1277</v>
      </c>
      <c r="C1289" t="str">
        <f ca="1">IFERROR(VLOOKUP(B1289,'SKT LİSTESİ'!F:F,1,0),"")</f>
        <v/>
      </c>
      <c r="E1289" s="128" t="str">
        <f ca="1">IFERROR(IF($C1289="","",VLOOKUP(FİLTRE!$C1289,'SKT LİSTESİ'!$F:$S,5,0)),"")</f>
        <v/>
      </c>
      <c r="F1289" s="129" t="str">
        <f ca="1">IFERROR(IF($C1289="","",VLOOKUP(FİLTRE!$C1289,'SKT LİSTESİ'!$F:$S,7,0)),"")</f>
        <v/>
      </c>
      <c r="G1289" s="130" t="str">
        <f ca="1">IFERROR(IF($C1289="","",VLOOKUP(FİLTRE!$C1289,'SKT LİSTESİ'!$F:$S,8,0)),"")</f>
        <v/>
      </c>
      <c r="H1289" s="131" t="str">
        <f ca="1">IF(E1289="","",IF($C1289="","",VLOOKUP(FİLTRE!$C1289,'SKT LİSTESİ'!$F:$S,9,0)))</f>
        <v/>
      </c>
      <c r="I1289" s="132" t="str">
        <f ca="1">IFERROR(IF($C1289="","",VLOOKUP(FİLTRE!$C1289,'SKT LİSTESİ'!$F:$S,10,0)),"")</f>
        <v/>
      </c>
      <c r="J1289" s="133" t="str">
        <f ca="1">IFERROR(IF($C1289="","",VLOOKUP(FİLTRE!$C1289,'SKT LİSTESİ'!$F:$S,11,0)),"")</f>
        <v/>
      </c>
      <c r="K1289" s="134" t="str">
        <f ca="1">IFERROR(IF($C1289="","",VLOOKUP(FİLTRE!$C1289,'SKT LİSTESİ'!$F:$S,12,0)),"")</f>
        <v/>
      </c>
      <c r="L1289" s="134" t="str">
        <f ca="1">IFERROR(IF($C1289="","",VLOOKUP(FİLTRE!$C1289,'SKT LİSTESİ'!$F:$S,13,0)),"")</f>
        <v/>
      </c>
      <c r="M1289" s="135" t="str">
        <f ca="1">IFERROR(IF($C1289="","",VLOOKUP(FİLTRE!$C1289,'SKT LİSTESİ'!$F:$AJ,14,0)),"")</f>
        <v/>
      </c>
      <c r="N1289" s="31" t="str">
        <f ca="1">IFERROR(IF($C1289="","",VLOOKUP(FİLTRE!$C1289,'SKT LİSTESİ'!$F:$AJ,22,0)),"")</f>
        <v/>
      </c>
      <c r="O1289" s="136" t="str">
        <f ca="1">IFERROR(IF($C1289="","",VLOOKUP(FİLTRE!$C1289,'SKT LİSTESİ'!$F:$AJ,23,0)),"")</f>
        <v/>
      </c>
      <c r="P1289" s="31"/>
      <c r="Q1289" s="31"/>
      <c r="R1289" s="137" t="str">
        <f ca="1">(IFERROR(IF($C1289="","",VLOOKUP(FİLTRE!$C1289,'SKT LİSTESİ'!$F:$AJ,15,0)),""))</f>
        <v/>
      </c>
      <c r="S1289" s="138" t="str">
        <f ca="1">IFERROR(IF($C1289="","",VLOOKUP(FİLTRE!$C1289,'SKT LİSTESİ'!$F:$AJ,16,0)),"")</f>
        <v/>
      </c>
      <c r="AF1289" s="179" t="str">
        <f t="shared" ca="1" si="78"/>
        <v/>
      </c>
      <c r="AG1289" s="179">
        <f t="shared" ca="1" si="79"/>
        <v>0</v>
      </c>
      <c r="AH1289" s="179">
        <f t="shared" ca="1" si="80"/>
        <v>0</v>
      </c>
    </row>
    <row r="1290" spans="2:34" ht="15.75" x14ac:dyDescent="0.25">
      <c r="B1290">
        <f t="shared" ca="1" si="77"/>
        <v>1278</v>
      </c>
      <c r="C1290" t="str">
        <f ca="1">IFERROR(VLOOKUP(B1290,'SKT LİSTESİ'!F:F,1,0),"")</f>
        <v/>
      </c>
      <c r="E1290" s="128" t="str">
        <f ca="1">IFERROR(IF($C1290="","",VLOOKUP(FİLTRE!$C1290,'SKT LİSTESİ'!$F:$S,5,0)),"")</f>
        <v/>
      </c>
      <c r="F1290" s="129" t="str">
        <f ca="1">IFERROR(IF($C1290="","",VLOOKUP(FİLTRE!$C1290,'SKT LİSTESİ'!$F:$S,7,0)),"")</f>
        <v/>
      </c>
      <c r="G1290" s="130" t="str">
        <f ca="1">IFERROR(IF($C1290="","",VLOOKUP(FİLTRE!$C1290,'SKT LİSTESİ'!$F:$S,8,0)),"")</f>
        <v/>
      </c>
      <c r="H1290" s="131" t="str">
        <f ca="1">IF(E1290="","",IF($C1290="","",VLOOKUP(FİLTRE!$C1290,'SKT LİSTESİ'!$F:$S,9,0)))</f>
        <v/>
      </c>
      <c r="I1290" s="132" t="str">
        <f ca="1">IFERROR(IF($C1290="","",VLOOKUP(FİLTRE!$C1290,'SKT LİSTESİ'!$F:$S,10,0)),"")</f>
        <v/>
      </c>
      <c r="J1290" s="133" t="str">
        <f ca="1">IFERROR(IF($C1290="","",VLOOKUP(FİLTRE!$C1290,'SKT LİSTESİ'!$F:$S,11,0)),"")</f>
        <v/>
      </c>
      <c r="K1290" s="134" t="str">
        <f ca="1">IFERROR(IF($C1290="","",VLOOKUP(FİLTRE!$C1290,'SKT LİSTESİ'!$F:$S,12,0)),"")</f>
        <v/>
      </c>
      <c r="L1290" s="134" t="str">
        <f ca="1">IFERROR(IF($C1290="","",VLOOKUP(FİLTRE!$C1290,'SKT LİSTESİ'!$F:$S,13,0)),"")</f>
        <v/>
      </c>
      <c r="M1290" s="135" t="str">
        <f ca="1">IFERROR(IF($C1290="","",VLOOKUP(FİLTRE!$C1290,'SKT LİSTESİ'!$F:$AJ,14,0)),"")</f>
        <v/>
      </c>
      <c r="N1290" s="31" t="str">
        <f ca="1">IFERROR(IF($C1290="","",VLOOKUP(FİLTRE!$C1290,'SKT LİSTESİ'!$F:$AJ,22,0)),"")</f>
        <v/>
      </c>
      <c r="O1290" s="136" t="str">
        <f ca="1">IFERROR(IF($C1290="","",VLOOKUP(FİLTRE!$C1290,'SKT LİSTESİ'!$F:$AJ,23,0)),"")</f>
        <v/>
      </c>
      <c r="P1290" s="31"/>
      <c r="Q1290" s="31"/>
      <c r="R1290" s="137" t="str">
        <f ca="1">(IFERROR(IF($C1290="","",VLOOKUP(FİLTRE!$C1290,'SKT LİSTESİ'!$F:$AJ,15,0)),""))</f>
        <v/>
      </c>
      <c r="S1290" s="138" t="str">
        <f ca="1">IFERROR(IF($C1290="","",VLOOKUP(FİLTRE!$C1290,'SKT LİSTESİ'!$F:$AJ,16,0)),"")</f>
        <v/>
      </c>
      <c r="AF1290" s="179" t="str">
        <f t="shared" ca="1" si="78"/>
        <v/>
      </c>
      <c r="AG1290" s="179">
        <f t="shared" ca="1" si="79"/>
        <v>0</v>
      </c>
      <c r="AH1290" s="179">
        <f t="shared" ca="1" si="80"/>
        <v>0</v>
      </c>
    </row>
    <row r="1291" spans="2:34" ht="15.75" x14ac:dyDescent="0.25">
      <c r="B1291">
        <f t="shared" ca="1" si="77"/>
        <v>1279</v>
      </c>
      <c r="C1291" t="str">
        <f ca="1">IFERROR(VLOOKUP(B1291,'SKT LİSTESİ'!F:F,1,0),"")</f>
        <v/>
      </c>
      <c r="E1291" s="128" t="str">
        <f ca="1">IFERROR(IF($C1291="","",VLOOKUP(FİLTRE!$C1291,'SKT LİSTESİ'!$F:$S,5,0)),"")</f>
        <v/>
      </c>
      <c r="F1291" s="129" t="str">
        <f ca="1">IFERROR(IF($C1291="","",VLOOKUP(FİLTRE!$C1291,'SKT LİSTESİ'!$F:$S,7,0)),"")</f>
        <v/>
      </c>
      <c r="G1291" s="130" t="str">
        <f ca="1">IFERROR(IF($C1291="","",VLOOKUP(FİLTRE!$C1291,'SKT LİSTESİ'!$F:$S,8,0)),"")</f>
        <v/>
      </c>
      <c r="H1291" s="131" t="str">
        <f ca="1">IF(E1291="","",IF($C1291="","",VLOOKUP(FİLTRE!$C1291,'SKT LİSTESİ'!$F:$S,9,0)))</f>
        <v/>
      </c>
      <c r="I1291" s="132" t="str">
        <f ca="1">IFERROR(IF($C1291="","",VLOOKUP(FİLTRE!$C1291,'SKT LİSTESİ'!$F:$S,10,0)),"")</f>
        <v/>
      </c>
      <c r="J1291" s="133" t="str">
        <f ca="1">IFERROR(IF($C1291="","",VLOOKUP(FİLTRE!$C1291,'SKT LİSTESİ'!$F:$S,11,0)),"")</f>
        <v/>
      </c>
      <c r="K1291" s="134" t="str">
        <f ca="1">IFERROR(IF($C1291="","",VLOOKUP(FİLTRE!$C1291,'SKT LİSTESİ'!$F:$S,12,0)),"")</f>
        <v/>
      </c>
      <c r="L1291" s="134" t="str">
        <f ca="1">IFERROR(IF($C1291="","",VLOOKUP(FİLTRE!$C1291,'SKT LİSTESİ'!$F:$S,13,0)),"")</f>
        <v/>
      </c>
      <c r="M1291" s="135" t="str">
        <f ca="1">IFERROR(IF($C1291="","",VLOOKUP(FİLTRE!$C1291,'SKT LİSTESİ'!$F:$AJ,14,0)),"")</f>
        <v/>
      </c>
      <c r="N1291" s="31" t="str">
        <f ca="1">IFERROR(IF($C1291="","",VLOOKUP(FİLTRE!$C1291,'SKT LİSTESİ'!$F:$AJ,22,0)),"")</f>
        <v/>
      </c>
      <c r="O1291" s="136" t="str">
        <f ca="1">IFERROR(IF($C1291="","",VLOOKUP(FİLTRE!$C1291,'SKT LİSTESİ'!$F:$AJ,23,0)),"")</f>
        <v/>
      </c>
      <c r="P1291" s="31"/>
      <c r="Q1291" s="31"/>
      <c r="R1291" s="137" t="str">
        <f ca="1">(IFERROR(IF($C1291="","",VLOOKUP(FİLTRE!$C1291,'SKT LİSTESİ'!$F:$AJ,15,0)),""))</f>
        <v/>
      </c>
      <c r="S1291" s="138" t="str">
        <f ca="1">IFERROR(IF($C1291="","",VLOOKUP(FİLTRE!$C1291,'SKT LİSTESİ'!$F:$AJ,16,0)),"")</f>
        <v/>
      </c>
      <c r="AF1291" s="179" t="str">
        <f t="shared" ca="1" si="78"/>
        <v/>
      </c>
      <c r="AG1291" s="179">
        <f t="shared" ca="1" si="79"/>
        <v>0</v>
      </c>
      <c r="AH1291" s="179">
        <f t="shared" ca="1" si="80"/>
        <v>0</v>
      </c>
    </row>
    <row r="1292" spans="2:34" ht="15.75" x14ac:dyDescent="0.25">
      <c r="B1292">
        <f t="shared" ca="1" si="77"/>
        <v>1280</v>
      </c>
      <c r="C1292" t="str">
        <f ca="1">IFERROR(VLOOKUP(B1292,'SKT LİSTESİ'!F:F,1,0),"")</f>
        <v/>
      </c>
      <c r="E1292" s="128" t="str">
        <f ca="1">IFERROR(IF($C1292="","",VLOOKUP(FİLTRE!$C1292,'SKT LİSTESİ'!$F:$S,5,0)),"")</f>
        <v/>
      </c>
      <c r="F1292" s="129" t="str">
        <f ca="1">IFERROR(IF($C1292="","",VLOOKUP(FİLTRE!$C1292,'SKT LİSTESİ'!$F:$S,7,0)),"")</f>
        <v/>
      </c>
      <c r="G1292" s="130" t="str">
        <f ca="1">IFERROR(IF($C1292="","",VLOOKUP(FİLTRE!$C1292,'SKT LİSTESİ'!$F:$S,8,0)),"")</f>
        <v/>
      </c>
      <c r="H1292" s="131" t="str">
        <f ca="1">IF(E1292="","",IF($C1292="","",VLOOKUP(FİLTRE!$C1292,'SKT LİSTESİ'!$F:$S,9,0)))</f>
        <v/>
      </c>
      <c r="I1292" s="132" t="str">
        <f ca="1">IFERROR(IF($C1292="","",VLOOKUP(FİLTRE!$C1292,'SKT LİSTESİ'!$F:$S,10,0)),"")</f>
        <v/>
      </c>
      <c r="J1292" s="133" t="str">
        <f ca="1">IFERROR(IF($C1292="","",VLOOKUP(FİLTRE!$C1292,'SKT LİSTESİ'!$F:$S,11,0)),"")</f>
        <v/>
      </c>
      <c r="K1292" s="134" t="str">
        <f ca="1">IFERROR(IF($C1292="","",VLOOKUP(FİLTRE!$C1292,'SKT LİSTESİ'!$F:$S,12,0)),"")</f>
        <v/>
      </c>
      <c r="L1292" s="134" t="str">
        <f ca="1">IFERROR(IF($C1292="","",VLOOKUP(FİLTRE!$C1292,'SKT LİSTESİ'!$F:$S,13,0)),"")</f>
        <v/>
      </c>
      <c r="M1292" s="135" t="str">
        <f ca="1">IFERROR(IF($C1292="","",VLOOKUP(FİLTRE!$C1292,'SKT LİSTESİ'!$F:$AJ,14,0)),"")</f>
        <v/>
      </c>
      <c r="N1292" s="31" t="str">
        <f ca="1">IFERROR(IF($C1292="","",VLOOKUP(FİLTRE!$C1292,'SKT LİSTESİ'!$F:$AJ,22,0)),"")</f>
        <v/>
      </c>
      <c r="O1292" s="136" t="str">
        <f ca="1">IFERROR(IF($C1292="","",VLOOKUP(FİLTRE!$C1292,'SKT LİSTESİ'!$F:$AJ,23,0)),"")</f>
        <v/>
      </c>
      <c r="P1292" s="31"/>
      <c r="Q1292" s="31"/>
      <c r="R1292" s="137" t="str">
        <f ca="1">(IFERROR(IF($C1292="","",VLOOKUP(FİLTRE!$C1292,'SKT LİSTESİ'!$F:$AJ,15,0)),""))</f>
        <v/>
      </c>
      <c r="S1292" s="138" t="str">
        <f ca="1">IFERROR(IF($C1292="","",VLOOKUP(FİLTRE!$C1292,'SKT LİSTESİ'!$F:$AJ,16,0)),"")</f>
        <v/>
      </c>
      <c r="AF1292" s="179" t="str">
        <f t="shared" ca="1" si="78"/>
        <v/>
      </c>
      <c r="AG1292" s="179">
        <f t="shared" ca="1" si="79"/>
        <v>0</v>
      </c>
      <c r="AH1292" s="179">
        <f t="shared" ca="1" si="80"/>
        <v>0</v>
      </c>
    </row>
    <row r="1293" spans="2:34" ht="15.75" x14ac:dyDescent="0.25">
      <c r="B1293">
        <f t="shared" ca="1" si="77"/>
        <v>1281</v>
      </c>
      <c r="C1293" t="str">
        <f ca="1">IFERROR(VLOOKUP(B1293,'SKT LİSTESİ'!F:F,1,0),"")</f>
        <v/>
      </c>
      <c r="E1293" s="128" t="str">
        <f ca="1">IFERROR(IF($C1293="","",VLOOKUP(FİLTRE!$C1293,'SKT LİSTESİ'!$F:$S,5,0)),"")</f>
        <v/>
      </c>
      <c r="F1293" s="129" t="str">
        <f ca="1">IFERROR(IF($C1293="","",VLOOKUP(FİLTRE!$C1293,'SKT LİSTESİ'!$F:$S,7,0)),"")</f>
        <v/>
      </c>
      <c r="G1293" s="130" t="str">
        <f ca="1">IFERROR(IF($C1293="","",VLOOKUP(FİLTRE!$C1293,'SKT LİSTESİ'!$F:$S,8,0)),"")</f>
        <v/>
      </c>
      <c r="H1293" s="131" t="str">
        <f ca="1">IF(E1293="","",IF($C1293="","",VLOOKUP(FİLTRE!$C1293,'SKT LİSTESİ'!$F:$S,9,0)))</f>
        <v/>
      </c>
      <c r="I1293" s="132" t="str">
        <f ca="1">IFERROR(IF($C1293="","",VLOOKUP(FİLTRE!$C1293,'SKT LİSTESİ'!$F:$S,10,0)),"")</f>
        <v/>
      </c>
      <c r="J1293" s="133" t="str">
        <f ca="1">IFERROR(IF($C1293="","",VLOOKUP(FİLTRE!$C1293,'SKT LİSTESİ'!$F:$S,11,0)),"")</f>
        <v/>
      </c>
      <c r="K1293" s="134" t="str">
        <f ca="1">IFERROR(IF($C1293="","",VLOOKUP(FİLTRE!$C1293,'SKT LİSTESİ'!$F:$S,12,0)),"")</f>
        <v/>
      </c>
      <c r="L1293" s="134" t="str">
        <f ca="1">IFERROR(IF($C1293="","",VLOOKUP(FİLTRE!$C1293,'SKT LİSTESİ'!$F:$S,13,0)),"")</f>
        <v/>
      </c>
      <c r="M1293" s="135" t="str">
        <f ca="1">IFERROR(IF($C1293="","",VLOOKUP(FİLTRE!$C1293,'SKT LİSTESİ'!$F:$AJ,14,0)),"")</f>
        <v/>
      </c>
      <c r="N1293" s="31" t="str">
        <f ca="1">IFERROR(IF($C1293="","",VLOOKUP(FİLTRE!$C1293,'SKT LİSTESİ'!$F:$AJ,22,0)),"")</f>
        <v/>
      </c>
      <c r="O1293" s="136" t="str">
        <f ca="1">IFERROR(IF($C1293="","",VLOOKUP(FİLTRE!$C1293,'SKT LİSTESİ'!$F:$AJ,23,0)),"")</f>
        <v/>
      </c>
      <c r="P1293" s="31"/>
      <c r="Q1293" s="31"/>
      <c r="R1293" s="137" t="str">
        <f ca="1">(IFERROR(IF($C1293="","",VLOOKUP(FİLTRE!$C1293,'SKT LİSTESİ'!$F:$AJ,15,0)),""))</f>
        <v/>
      </c>
      <c r="S1293" s="138" t="str">
        <f ca="1">IFERROR(IF($C1293="","",VLOOKUP(FİLTRE!$C1293,'SKT LİSTESİ'!$F:$AJ,16,0)),"")</f>
        <v/>
      </c>
      <c r="AF1293" s="179" t="str">
        <f t="shared" ca="1" si="78"/>
        <v/>
      </c>
      <c r="AG1293" s="179">
        <f t="shared" ca="1" si="79"/>
        <v>0</v>
      </c>
      <c r="AH1293" s="179">
        <f t="shared" ca="1" si="80"/>
        <v>0</v>
      </c>
    </row>
    <row r="1294" spans="2:34" ht="15.75" x14ac:dyDescent="0.25">
      <c r="B1294">
        <f t="shared" ref="B1294:B1357" ca="1" si="81">IF($Y$2=1,(ROW()-12),"")</f>
        <v>1282</v>
      </c>
      <c r="C1294" t="str">
        <f ca="1">IFERROR(VLOOKUP(B1294,'SKT LİSTESİ'!F:F,1,0),"")</f>
        <v/>
      </c>
      <c r="E1294" s="128" t="str">
        <f ca="1">IFERROR(IF($C1294="","",VLOOKUP(FİLTRE!$C1294,'SKT LİSTESİ'!$F:$S,5,0)),"")</f>
        <v/>
      </c>
      <c r="F1294" s="129" t="str">
        <f ca="1">IFERROR(IF($C1294="","",VLOOKUP(FİLTRE!$C1294,'SKT LİSTESİ'!$F:$S,7,0)),"")</f>
        <v/>
      </c>
      <c r="G1294" s="130" t="str">
        <f ca="1">IFERROR(IF($C1294="","",VLOOKUP(FİLTRE!$C1294,'SKT LİSTESİ'!$F:$S,8,0)),"")</f>
        <v/>
      </c>
      <c r="H1294" s="131" t="str">
        <f ca="1">IF(E1294="","",IF($C1294="","",VLOOKUP(FİLTRE!$C1294,'SKT LİSTESİ'!$F:$S,9,0)))</f>
        <v/>
      </c>
      <c r="I1294" s="132" t="str">
        <f ca="1">IFERROR(IF($C1294="","",VLOOKUP(FİLTRE!$C1294,'SKT LİSTESİ'!$F:$S,10,0)),"")</f>
        <v/>
      </c>
      <c r="J1294" s="133" t="str">
        <f ca="1">IFERROR(IF($C1294="","",VLOOKUP(FİLTRE!$C1294,'SKT LİSTESİ'!$F:$S,11,0)),"")</f>
        <v/>
      </c>
      <c r="K1294" s="134" t="str">
        <f ca="1">IFERROR(IF($C1294="","",VLOOKUP(FİLTRE!$C1294,'SKT LİSTESİ'!$F:$S,12,0)),"")</f>
        <v/>
      </c>
      <c r="L1294" s="134" t="str">
        <f ca="1">IFERROR(IF($C1294="","",VLOOKUP(FİLTRE!$C1294,'SKT LİSTESİ'!$F:$S,13,0)),"")</f>
        <v/>
      </c>
      <c r="M1294" s="135" t="str">
        <f ca="1">IFERROR(IF($C1294="","",VLOOKUP(FİLTRE!$C1294,'SKT LİSTESİ'!$F:$AJ,14,0)),"")</f>
        <v/>
      </c>
      <c r="N1294" s="31" t="str">
        <f ca="1">IFERROR(IF($C1294="","",VLOOKUP(FİLTRE!$C1294,'SKT LİSTESİ'!$F:$AJ,22,0)),"")</f>
        <v/>
      </c>
      <c r="O1294" s="136" t="str">
        <f ca="1">IFERROR(IF($C1294="","",VLOOKUP(FİLTRE!$C1294,'SKT LİSTESİ'!$F:$AJ,23,0)),"")</f>
        <v/>
      </c>
      <c r="P1294" s="31"/>
      <c r="Q1294" s="31"/>
      <c r="R1294" s="137" t="str">
        <f ca="1">(IFERROR(IF($C1294="","",VLOOKUP(FİLTRE!$C1294,'SKT LİSTESİ'!$F:$AJ,15,0)),""))</f>
        <v/>
      </c>
      <c r="S1294" s="138" t="str">
        <f ca="1">IFERROR(IF($C1294="","",VLOOKUP(FİLTRE!$C1294,'SKT LİSTESİ'!$F:$AJ,16,0)),"")</f>
        <v/>
      </c>
      <c r="AF1294" s="179" t="str">
        <f t="shared" ref="AF1294:AF1357" ca="1" si="82">IF(E1294&lt;&gt;"SAYIM",K1294,
(IF(AND(E1294="SAYIM",R1294=0),0,(COUNTIFS(E:E,"SAYIM",F:F,F1294,R:R,"&gt;"&amp;0)))))</f>
        <v/>
      </c>
      <c r="AG1294" s="179">
        <f t="shared" ref="AG1294:AG1357" ca="1" si="83">IF(E1294="SAYIM",(IFERROR(R1294/AF1294,0)),0)</f>
        <v>0</v>
      </c>
      <c r="AH1294" s="179">
        <f t="shared" ref="AH1294:AH1357" ca="1" si="84">IF(E1294="SAYIM",(IFERROR(S1294/AF1294,0)),0)</f>
        <v>0</v>
      </c>
    </row>
    <row r="1295" spans="2:34" ht="15.75" x14ac:dyDescent="0.25">
      <c r="B1295">
        <f t="shared" ca="1" si="81"/>
        <v>1283</v>
      </c>
      <c r="C1295" t="str">
        <f ca="1">IFERROR(VLOOKUP(B1295,'SKT LİSTESİ'!F:F,1,0),"")</f>
        <v/>
      </c>
      <c r="E1295" s="128" t="str">
        <f ca="1">IFERROR(IF($C1295="","",VLOOKUP(FİLTRE!$C1295,'SKT LİSTESİ'!$F:$S,5,0)),"")</f>
        <v/>
      </c>
      <c r="F1295" s="129" t="str">
        <f ca="1">IFERROR(IF($C1295="","",VLOOKUP(FİLTRE!$C1295,'SKT LİSTESİ'!$F:$S,7,0)),"")</f>
        <v/>
      </c>
      <c r="G1295" s="130" t="str">
        <f ca="1">IFERROR(IF($C1295="","",VLOOKUP(FİLTRE!$C1295,'SKT LİSTESİ'!$F:$S,8,0)),"")</f>
        <v/>
      </c>
      <c r="H1295" s="131" t="str">
        <f ca="1">IF(E1295="","",IF($C1295="","",VLOOKUP(FİLTRE!$C1295,'SKT LİSTESİ'!$F:$S,9,0)))</f>
        <v/>
      </c>
      <c r="I1295" s="132" t="str">
        <f ca="1">IFERROR(IF($C1295="","",VLOOKUP(FİLTRE!$C1295,'SKT LİSTESİ'!$F:$S,10,0)),"")</f>
        <v/>
      </c>
      <c r="J1295" s="133" t="str">
        <f ca="1">IFERROR(IF($C1295="","",VLOOKUP(FİLTRE!$C1295,'SKT LİSTESİ'!$F:$S,11,0)),"")</f>
        <v/>
      </c>
      <c r="K1295" s="134" t="str">
        <f ca="1">IFERROR(IF($C1295="","",VLOOKUP(FİLTRE!$C1295,'SKT LİSTESİ'!$F:$S,12,0)),"")</f>
        <v/>
      </c>
      <c r="L1295" s="134" t="str">
        <f ca="1">IFERROR(IF($C1295="","",VLOOKUP(FİLTRE!$C1295,'SKT LİSTESİ'!$F:$S,13,0)),"")</f>
        <v/>
      </c>
      <c r="M1295" s="135" t="str">
        <f ca="1">IFERROR(IF($C1295="","",VLOOKUP(FİLTRE!$C1295,'SKT LİSTESİ'!$F:$AJ,14,0)),"")</f>
        <v/>
      </c>
      <c r="N1295" s="31" t="str">
        <f ca="1">IFERROR(IF($C1295="","",VLOOKUP(FİLTRE!$C1295,'SKT LİSTESİ'!$F:$AJ,22,0)),"")</f>
        <v/>
      </c>
      <c r="O1295" s="136" t="str">
        <f ca="1">IFERROR(IF($C1295="","",VLOOKUP(FİLTRE!$C1295,'SKT LİSTESİ'!$F:$AJ,23,0)),"")</f>
        <v/>
      </c>
      <c r="P1295" s="31"/>
      <c r="Q1295" s="31"/>
      <c r="R1295" s="137" t="str">
        <f ca="1">(IFERROR(IF($C1295="","",VLOOKUP(FİLTRE!$C1295,'SKT LİSTESİ'!$F:$AJ,15,0)),""))</f>
        <v/>
      </c>
      <c r="S1295" s="138" t="str">
        <f ca="1">IFERROR(IF($C1295="","",VLOOKUP(FİLTRE!$C1295,'SKT LİSTESİ'!$F:$AJ,16,0)),"")</f>
        <v/>
      </c>
      <c r="AF1295" s="179" t="str">
        <f t="shared" ca="1" si="82"/>
        <v/>
      </c>
      <c r="AG1295" s="179">
        <f t="shared" ca="1" si="83"/>
        <v>0</v>
      </c>
      <c r="AH1295" s="179">
        <f t="shared" ca="1" si="84"/>
        <v>0</v>
      </c>
    </row>
    <row r="1296" spans="2:34" ht="15.75" x14ac:dyDescent="0.25">
      <c r="B1296">
        <f t="shared" ca="1" si="81"/>
        <v>1284</v>
      </c>
      <c r="C1296" t="str">
        <f ca="1">IFERROR(VLOOKUP(B1296,'SKT LİSTESİ'!F:F,1,0),"")</f>
        <v/>
      </c>
      <c r="E1296" s="128" t="str">
        <f ca="1">IFERROR(IF($C1296="","",VLOOKUP(FİLTRE!$C1296,'SKT LİSTESİ'!$F:$S,5,0)),"")</f>
        <v/>
      </c>
      <c r="F1296" s="129" t="str">
        <f ca="1">IFERROR(IF($C1296="","",VLOOKUP(FİLTRE!$C1296,'SKT LİSTESİ'!$F:$S,7,0)),"")</f>
        <v/>
      </c>
      <c r="G1296" s="130" t="str">
        <f ca="1">IFERROR(IF($C1296="","",VLOOKUP(FİLTRE!$C1296,'SKT LİSTESİ'!$F:$S,8,0)),"")</f>
        <v/>
      </c>
      <c r="H1296" s="131" t="str">
        <f ca="1">IF(E1296="","",IF($C1296="","",VLOOKUP(FİLTRE!$C1296,'SKT LİSTESİ'!$F:$S,9,0)))</f>
        <v/>
      </c>
      <c r="I1296" s="132" t="str">
        <f ca="1">IFERROR(IF($C1296="","",VLOOKUP(FİLTRE!$C1296,'SKT LİSTESİ'!$F:$S,10,0)),"")</f>
        <v/>
      </c>
      <c r="J1296" s="133" t="str">
        <f ca="1">IFERROR(IF($C1296="","",VLOOKUP(FİLTRE!$C1296,'SKT LİSTESİ'!$F:$S,11,0)),"")</f>
        <v/>
      </c>
      <c r="K1296" s="134" t="str">
        <f ca="1">IFERROR(IF($C1296="","",VLOOKUP(FİLTRE!$C1296,'SKT LİSTESİ'!$F:$S,12,0)),"")</f>
        <v/>
      </c>
      <c r="L1296" s="134" t="str">
        <f ca="1">IFERROR(IF($C1296="","",VLOOKUP(FİLTRE!$C1296,'SKT LİSTESİ'!$F:$S,13,0)),"")</f>
        <v/>
      </c>
      <c r="M1296" s="135" t="str">
        <f ca="1">IFERROR(IF($C1296="","",VLOOKUP(FİLTRE!$C1296,'SKT LİSTESİ'!$F:$AJ,14,0)),"")</f>
        <v/>
      </c>
      <c r="N1296" s="31" t="str">
        <f ca="1">IFERROR(IF($C1296="","",VLOOKUP(FİLTRE!$C1296,'SKT LİSTESİ'!$F:$AJ,22,0)),"")</f>
        <v/>
      </c>
      <c r="O1296" s="136" t="str">
        <f ca="1">IFERROR(IF($C1296="","",VLOOKUP(FİLTRE!$C1296,'SKT LİSTESİ'!$F:$AJ,23,0)),"")</f>
        <v/>
      </c>
      <c r="P1296" s="31"/>
      <c r="Q1296" s="31"/>
      <c r="R1296" s="137" t="str">
        <f ca="1">(IFERROR(IF($C1296="","",VLOOKUP(FİLTRE!$C1296,'SKT LİSTESİ'!$F:$AJ,15,0)),""))</f>
        <v/>
      </c>
      <c r="S1296" s="138" t="str">
        <f ca="1">IFERROR(IF($C1296="","",VLOOKUP(FİLTRE!$C1296,'SKT LİSTESİ'!$F:$AJ,16,0)),"")</f>
        <v/>
      </c>
      <c r="AF1296" s="179" t="str">
        <f t="shared" ca="1" si="82"/>
        <v/>
      </c>
      <c r="AG1296" s="179">
        <f t="shared" ca="1" si="83"/>
        <v>0</v>
      </c>
      <c r="AH1296" s="179">
        <f t="shared" ca="1" si="84"/>
        <v>0</v>
      </c>
    </row>
    <row r="1297" spans="2:34" ht="15.75" x14ac:dyDescent="0.25">
      <c r="B1297">
        <f t="shared" ca="1" si="81"/>
        <v>1285</v>
      </c>
      <c r="C1297" t="str">
        <f ca="1">IFERROR(VLOOKUP(B1297,'SKT LİSTESİ'!F:F,1,0),"")</f>
        <v/>
      </c>
      <c r="E1297" s="128" t="str">
        <f ca="1">IFERROR(IF($C1297="","",VLOOKUP(FİLTRE!$C1297,'SKT LİSTESİ'!$F:$S,5,0)),"")</f>
        <v/>
      </c>
      <c r="F1297" s="129" t="str">
        <f ca="1">IFERROR(IF($C1297="","",VLOOKUP(FİLTRE!$C1297,'SKT LİSTESİ'!$F:$S,7,0)),"")</f>
        <v/>
      </c>
      <c r="G1297" s="130" t="str">
        <f ca="1">IFERROR(IF($C1297="","",VLOOKUP(FİLTRE!$C1297,'SKT LİSTESİ'!$F:$S,8,0)),"")</f>
        <v/>
      </c>
      <c r="H1297" s="131" t="str">
        <f ca="1">IF(E1297="","",IF($C1297="","",VLOOKUP(FİLTRE!$C1297,'SKT LİSTESİ'!$F:$S,9,0)))</f>
        <v/>
      </c>
      <c r="I1297" s="132" t="str">
        <f ca="1">IFERROR(IF($C1297="","",VLOOKUP(FİLTRE!$C1297,'SKT LİSTESİ'!$F:$S,10,0)),"")</f>
        <v/>
      </c>
      <c r="J1297" s="133" t="str">
        <f ca="1">IFERROR(IF($C1297="","",VLOOKUP(FİLTRE!$C1297,'SKT LİSTESİ'!$F:$S,11,0)),"")</f>
        <v/>
      </c>
      <c r="K1297" s="134" t="str">
        <f ca="1">IFERROR(IF($C1297="","",VLOOKUP(FİLTRE!$C1297,'SKT LİSTESİ'!$F:$S,12,0)),"")</f>
        <v/>
      </c>
      <c r="L1297" s="134" t="str">
        <f ca="1">IFERROR(IF($C1297="","",VLOOKUP(FİLTRE!$C1297,'SKT LİSTESİ'!$F:$S,13,0)),"")</f>
        <v/>
      </c>
      <c r="M1297" s="135" t="str">
        <f ca="1">IFERROR(IF($C1297="","",VLOOKUP(FİLTRE!$C1297,'SKT LİSTESİ'!$F:$AJ,14,0)),"")</f>
        <v/>
      </c>
      <c r="N1297" s="31" t="str">
        <f ca="1">IFERROR(IF($C1297="","",VLOOKUP(FİLTRE!$C1297,'SKT LİSTESİ'!$F:$AJ,22,0)),"")</f>
        <v/>
      </c>
      <c r="O1297" s="136" t="str">
        <f ca="1">IFERROR(IF($C1297="","",VLOOKUP(FİLTRE!$C1297,'SKT LİSTESİ'!$F:$AJ,23,0)),"")</f>
        <v/>
      </c>
      <c r="P1297" s="31"/>
      <c r="Q1297" s="31"/>
      <c r="R1297" s="137" t="str">
        <f ca="1">(IFERROR(IF($C1297="","",VLOOKUP(FİLTRE!$C1297,'SKT LİSTESİ'!$F:$AJ,15,0)),""))</f>
        <v/>
      </c>
      <c r="S1297" s="138" t="str">
        <f ca="1">IFERROR(IF($C1297="","",VLOOKUP(FİLTRE!$C1297,'SKT LİSTESİ'!$F:$AJ,16,0)),"")</f>
        <v/>
      </c>
      <c r="AF1297" s="179" t="str">
        <f t="shared" ca="1" si="82"/>
        <v/>
      </c>
      <c r="AG1297" s="179">
        <f t="shared" ca="1" si="83"/>
        <v>0</v>
      </c>
      <c r="AH1297" s="179">
        <f t="shared" ca="1" si="84"/>
        <v>0</v>
      </c>
    </row>
    <row r="1298" spans="2:34" ht="15.75" x14ac:dyDescent="0.25">
      <c r="B1298">
        <f t="shared" ca="1" si="81"/>
        <v>1286</v>
      </c>
      <c r="C1298" t="str">
        <f ca="1">IFERROR(VLOOKUP(B1298,'SKT LİSTESİ'!F:F,1,0),"")</f>
        <v/>
      </c>
      <c r="E1298" s="128" t="str">
        <f ca="1">IFERROR(IF($C1298="","",VLOOKUP(FİLTRE!$C1298,'SKT LİSTESİ'!$F:$S,5,0)),"")</f>
        <v/>
      </c>
      <c r="F1298" s="129" t="str">
        <f ca="1">IFERROR(IF($C1298="","",VLOOKUP(FİLTRE!$C1298,'SKT LİSTESİ'!$F:$S,7,0)),"")</f>
        <v/>
      </c>
      <c r="G1298" s="130" t="str">
        <f ca="1">IFERROR(IF($C1298="","",VLOOKUP(FİLTRE!$C1298,'SKT LİSTESİ'!$F:$S,8,0)),"")</f>
        <v/>
      </c>
      <c r="H1298" s="131" t="str">
        <f ca="1">IF(E1298="","",IF($C1298="","",VLOOKUP(FİLTRE!$C1298,'SKT LİSTESİ'!$F:$S,9,0)))</f>
        <v/>
      </c>
      <c r="I1298" s="132" t="str">
        <f ca="1">IFERROR(IF($C1298="","",VLOOKUP(FİLTRE!$C1298,'SKT LİSTESİ'!$F:$S,10,0)),"")</f>
        <v/>
      </c>
      <c r="J1298" s="133" t="str">
        <f ca="1">IFERROR(IF($C1298="","",VLOOKUP(FİLTRE!$C1298,'SKT LİSTESİ'!$F:$S,11,0)),"")</f>
        <v/>
      </c>
      <c r="K1298" s="134" t="str">
        <f ca="1">IFERROR(IF($C1298="","",VLOOKUP(FİLTRE!$C1298,'SKT LİSTESİ'!$F:$S,12,0)),"")</f>
        <v/>
      </c>
      <c r="L1298" s="134" t="str">
        <f ca="1">IFERROR(IF($C1298="","",VLOOKUP(FİLTRE!$C1298,'SKT LİSTESİ'!$F:$S,13,0)),"")</f>
        <v/>
      </c>
      <c r="M1298" s="135" t="str">
        <f ca="1">IFERROR(IF($C1298="","",VLOOKUP(FİLTRE!$C1298,'SKT LİSTESİ'!$F:$AJ,14,0)),"")</f>
        <v/>
      </c>
      <c r="N1298" s="31" t="str">
        <f ca="1">IFERROR(IF($C1298="","",VLOOKUP(FİLTRE!$C1298,'SKT LİSTESİ'!$F:$AJ,22,0)),"")</f>
        <v/>
      </c>
      <c r="O1298" s="136" t="str">
        <f ca="1">IFERROR(IF($C1298="","",VLOOKUP(FİLTRE!$C1298,'SKT LİSTESİ'!$F:$AJ,23,0)),"")</f>
        <v/>
      </c>
      <c r="P1298" s="31"/>
      <c r="Q1298" s="31"/>
      <c r="R1298" s="137" t="str">
        <f ca="1">(IFERROR(IF($C1298="","",VLOOKUP(FİLTRE!$C1298,'SKT LİSTESİ'!$F:$AJ,15,0)),""))</f>
        <v/>
      </c>
      <c r="S1298" s="138" t="str">
        <f ca="1">IFERROR(IF($C1298="","",VLOOKUP(FİLTRE!$C1298,'SKT LİSTESİ'!$F:$AJ,16,0)),"")</f>
        <v/>
      </c>
      <c r="AF1298" s="179" t="str">
        <f t="shared" ca="1" si="82"/>
        <v/>
      </c>
      <c r="AG1298" s="179">
        <f t="shared" ca="1" si="83"/>
        <v>0</v>
      </c>
      <c r="AH1298" s="179">
        <f t="shared" ca="1" si="84"/>
        <v>0</v>
      </c>
    </row>
    <row r="1299" spans="2:34" ht="15.75" x14ac:dyDescent="0.25">
      <c r="B1299">
        <f t="shared" ca="1" si="81"/>
        <v>1287</v>
      </c>
      <c r="C1299" t="str">
        <f ca="1">IFERROR(VLOOKUP(B1299,'SKT LİSTESİ'!F:F,1,0),"")</f>
        <v/>
      </c>
      <c r="E1299" s="128" t="str">
        <f ca="1">IFERROR(IF($C1299="","",VLOOKUP(FİLTRE!$C1299,'SKT LİSTESİ'!$F:$S,5,0)),"")</f>
        <v/>
      </c>
      <c r="F1299" s="129" t="str">
        <f ca="1">IFERROR(IF($C1299="","",VLOOKUP(FİLTRE!$C1299,'SKT LİSTESİ'!$F:$S,7,0)),"")</f>
        <v/>
      </c>
      <c r="G1299" s="130" t="str">
        <f ca="1">IFERROR(IF($C1299="","",VLOOKUP(FİLTRE!$C1299,'SKT LİSTESİ'!$F:$S,8,0)),"")</f>
        <v/>
      </c>
      <c r="H1299" s="131" t="str">
        <f ca="1">IF(E1299="","",IF($C1299="","",VLOOKUP(FİLTRE!$C1299,'SKT LİSTESİ'!$F:$S,9,0)))</f>
        <v/>
      </c>
      <c r="I1299" s="132" t="str">
        <f ca="1">IFERROR(IF($C1299="","",VLOOKUP(FİLTRE!$C1299,'SKT LİSTESİ'!$F:$S,10,0)),"")</f>
        <v/>
      </c>
      <c r="J1299" s="133" t="str">
        <f ca="1">IFERROR(IF($C1299="","",VLOOKUP(FİLTRE!$C1299,'SKT LİSTESİ'!$F:$S,11,0)),"")</f>
        <v/>
      </c>
      <c r="K1299" s="134" t="str">
        <f ca="1">IFERROR(IF($C1299="","",VLOOKUP(FİLTRE!$C1299,'SKT LİSTESİ'!$F:$S,12,0)),"")</f>
        <v/>
      </c>
      <c r="L1299" s="134" t="str">
        <f ca="1">IFERROR(IF($C1299="","",VLOOKUP(FİLTRE!$C1299,'SKT LİSTESİ'!$F:$S,13,0)),"")</f>
        <v/>
      </c>
      <c r="M1299" s="135" t="str">
        <f ca="1">IFERROR(IF($C1299="","",VLOOKUP(FİLTRE!$C1299,'SKT LİSTESİ'!$F:$AJ,14,0)),"")</f>
        <v/>
      </c>
      <c r="N1299" s="31" t="str">
        <f ca="1">IFERROR(IF($C1299="","",VLOOKUP(FİLTRE!$C1299,'SKT LİSTESİ'!$F:$AJ,22,0)),"")</f>
        <v/>
      </c>
      <c r="O1299" s="136" t="str">
        <f ca="1">IFERROR(IF($C1299="","",VLOOKUP(FİLTRE!$C1299,'SKT LİSTESİ'!$F:$AJ,23,0)),"")</f>
        <v/>
      </c>
      <c r="P1299" s="31"/>
      <c r="Q1299" s="31"/>
      <c r="R1299" s="137" t="str">
        <f ca="1">(IFERROR(IF($C1299="","",VLOOKUP(FİLTRE!$C1299,'SKT LİSTESİ'!$F:$AJ,15,0)),""))</f>
        <v/>
      </c>
      <c r="S1299" s="138" t="str">
        <f ca="1">IFERROR(IF($C1299="","",VLOOKUP(FİLTRE!$C1299,'SKT LİSTESİ'!$F:$AJ,16,0)),"")</f>
        <v/>
      </c>
      <c r="AF1299" s="179" t="str">
        <f t="shared" ca="1" si="82"/>
        <v/>
      </c>
      <c r="AG1299" s="179">
        <f t="shared" ca="1" si="83"/>
        <v>0</v>
      </c>
      <c r="AH1299" s="179">
        <f t="shared" ca="1" si="84"/>
        <v>0</v>
      </c>
    </row>
    <row r="1300" spans="2:34" ht="15.75" x14ac:dyDescent="0.25">
      <c r="B1300">
        <f t="shared" ca="1" si="81"/>
        <v>1288</v>
      </c>
      <c r="C1300" t="str">
        <f ca="1">IFERROR(VLOOKUP(B1300,'SKT LİSTESİ'!F:F,1,0),"")</f>
        <v/>
      </c>
      <c r="E1300" s="128" t="str">
        <f ca="1">IFERROR(IF($C1300="","",VLOOKUP(FİLTRE!$C1300,'SKT LİSTESİ'!$F:$S,5,0)),"")</f>
        <v/>
      </c>
      <c r="F1300" s="129" t="str">
        <f ca="1">IFERROR(IF($C1300="","",VLOOKUP(FİLTRE!$C1300,'SKT LİSTESİ'!$F:$S,7,0)),"")</f>
        <v/>
      </c>
      <c r="G1300" s="130" t="str">
        <f ca="1">IFERROR(IF($C1300="","",VLOOKUP(FİLTRE!$C1300,'SKT LİSTESİ'!$F:$S,8,0)),"")</f>
        <v/>
      </c>
      <c r="H1300" s="131" t="str">
        <f ca="1">IF(E1300="","",IF($C1300="","",VLOOKUP(FİLTRE!$C1300,'SKT LİSTESİ'!$F:$S,9,0)))</f>
        <v/>
      </c>
      <c r="I1300" s="132" t="str">
        <f ca="1">IFERROR(IF($C1300="","",VLOOKUP(FİLTRE!$C1300,'SKT LİSTESİ'!$F:$S,10,0)),"")</f>
        <v/>
      </c>
      <c r="J1300" s="133" t="str">
        <f ca="1">IFERROR(IF($C1300="","",VLOOKUP(FİLTRE!$C1300,'SKT LİSTESİ'!$F:$S,11,0)),"")</f>
        <v/>
      </c>
      <c r="K1300" s="134" t="str">
        <f ca="1">IFERROR(IF($C1300="","",VLOOKUP(FİLTRE!$C1300,'SKT LİSTESİ'!$F:$S,12,0)),"")</f>
        <v/>
      </c>
      <c r="L1300" s="134" t="str">
        <f ca="1">IFERROR(IF($C1300="","",VLOOKUP(FİLTRE!$C1300,'SKT LİSTESİ'!$F:$S,13,0)),"")</f>
        <v/>
      </c>
      <c r="M1300" s="135" t="str">
        <f ca="1">IFERROR(IF($C1300="","",VLOOKUP(FİLTRE!$C1300,'SKT LİSTESİ'!$F:$AJ,14,0)),"")</f>
        <v/>
      </c>
      <c r="N1300" s="31" t="str">
        <f ca="1">IFERROR(IF($C1300="","",VLOOKUP(FİLTRE!$C1300,'SKT LİSTESİ'!$F:$AJ,22,0)),"")</f>
        <v/>
      </c>
      <c r="O1300" s="136" t="str">
        <f ca="1">IFERROR(IF($C1300="","",VLOOKUP(FİLTRE!$C1300,'SKT LİSTESİ'!$F:$AJ,23,0)),"")</f>
        <v/>
      </c>
      <c r="P1300" s="31"/>
      <c r="Q1300" s="31"/>
      <c r="R1300" s="137" t="str">
        <f ca="1">(IFERROR(IF($C1300="","",VLOOKUP(FİLTRE!$C1300,'SKT LİSTESİ'!$F:$AJ,15,0)),""))</f>
        <v/>
      </c>
      <c r="S1300" s="138" t="str">
        <f ca="1">IFERROR(IF($C1300="","",VLOOKUP(FİLTRE!$C1300,'SKT LİSTESİ'!$F:$AJ,16,0)),"")</f>
        <v/>
      </c>
      <c r="AF1300" s="179" t="str">
        <f t="shared" ca="1" si="82"/>
        <v/>
      </c>
      <c r="AG1300" s="179">
        <f t="shared" ca="1" si="83"/>
        <v>0</v>
      </c>
      <c r="AH1300" s="179">
        <f t="shared" ca="1" si="84"/>
        <v>0</v>
      </c>
    </row>
    <row r="1301" spans="2:34" ht="15.75" x14ac:dyDescent="0.25">
      <c r="B1301">
        <f t="shared" ca="1" si="81"/>
        <v>1289</v>
      </c>
      <c r="C1301" t="str">
        <f ca="1">IFERROR(VLOOKUP(B1301,'SKT LİSTESİ'!F:F,1,0),"")</f>
        <v/>
      </c>
      <c r="E1301" s="128" t="str">
        <f ca="1">IFERROR(IF($C1301="","",VLOOKUP(FİLTRE!$C1301,'SKT LİSTESİ'!$F:$S,5,0)),"")</f>
        <v/>
      </c>
      <c r="F1301" s="129" t="str">
        <f ca="1">IFERROR(IF($C1301="","",VLOOKUP(FİLTRE!$C1301,'SKT LİSTESİ'!$F:$S,7,0)),"")</f>
        <v/>
      </c>
      <c r="G1301" s="130" t="str">
        <f ca="1">IFERROR(IF($C1301="","",VLOOKUP(FİLTRE!$C1301,'SKT LİSTESİ'!$F:$S,8,0)),"")</f>
        <v/>
      </c>
      <c r="H1301" s="131" t="str">
        <f ca="1">IF(E1301="","",IF($C1301="","",VLOOKUP(FİLTRE!$C1301,'SKT LİSTESİ'!$F:$S,9,0)))</f>
        <v/>
      </c>
      <c r="I1301" s="132" t="str">
        <f ca="1">IFERROR(IF($C1301="","",VLOOKUP(FİLTRE!$C1301,'SKT LİSTESİ'!$F:$S,10,0)),"")</f>
        <v/>
      </c>
      <c r="J1301" s="133" t="str">
        <f ca="1">IFERROR(IF($C1301="","",VLOOKUP(FİLTRE!$C1301,'SKT LİSTESİ'!$F:$S,11,0)),"")</f>
        <v/>
      </c>
      <c r="K1301" s="134" t="str">
        <f ca="1">IFERROR(IF($C1301="","",VLOOKUP(FİLTRE!$C1301,'SKT LİSTESİ'!$F:$S,12,0)),"")</f>
        <v/>
      </c>
      <c r="L1301" s="134" t="str">
        <f ca="1">IFERROR(IF($C1301="","",VLOOKUP(FİLTRE!$C1301,'SKT LİSTESİ'!$F:$S,13,0)),"")</f>
        <v/>
      </c>
      <c r="M1301" s="135" t="str">
        <f ca="1">IFERROR(IF($C1301="","",VLOOKUP(FİLTRE!$C1301,'SKT LİSTESİ'!$F:$AJ,14,0)),"")</f>
        <v/>
      </c>
      <c r="N1301" s="31" t="str">
        <f ca="1">IFERROR(IF($C1301="","",VLOOKUP(FİLTRE!$C1301,'SKT LİSTESİ'!$F:$AJ,22,0)),"")</f>
        <v/>
      </c>
      <c r="O1301" s="136" t="str">
        <f ca="1">IFERROR(IF($C1301="","",VLOOKUP(FİLTRE!$C1301,'SKT LİSTESİ'!$F:$AJ,23,0)),"")</f>
        <v/>
      </c>
      <c r="P1301" s="31"/>
      <c r="Q1301" s="31"/>
      <c r="R1301" s="137" t="str">
        <f ca="1">(IFERROR(IF($C1301="","",VLOOKUP(FİLTRE!$C1301,'SKT LİSTESİ'!$F:$AJ,15,0)),""))</f>
        <v/>
      </c>
      <c r="S1301" s="138" t="str">
        <f ca="1">IFERROR(IF($C1301="","",VLOOKUP(FİLTRE!$C1301,'SKT LİSTESİ'!$F:$AJ,16,0)),"")</f>
        <v/>
      </c>
      <c r="AF1301" s="179" t="str">
        <f t="shared" ca="1" si="82"/>
        <v/>
      </c>
      <c r="AG1301" s="179">
        <f t="shared" ca="1" si="83"/>
        <v>0</v>
      </c>
      <c r="AH1301" s="179">
        <f t="shared" ca="1" si="84"/>
        <v>0</v>
      </c>
    </row>
    <row r="1302" spans="2:34" ht="15.75" x14ac:dyDescent="0.25">
      <c r="B1302">
        <f t="shared" ca="1" si="81"/>
        <v>1290</v>
      </c>
      <c r="C1302" t="str">
        <f ca="1">IFERROR(VLOOKUP(B1302,'SKT LİSTESİ'!F:F,1,0),"")</f>
        <v/>
      </c>
      <c r="E1302" s="128" t="str">
        <f ca="1">IFERROR(IF($C1302="","",VLOOKUP(FİLTRE!$C1302,'SKT LİSTESİ'!$F:$S,5,0)),"")</f>
        <v/>
      </c>
      <c r="F1302" s="129" t="str">
        <f ca="1">IFERROR(IF($C1302="","",VLOOKUP(FİLTRE!$C1302,'SKT LİSTESİ'!$F:$S,7,0)),"")</f>
        <v/>
      </c>
      <c r="G1302" s="130" t="str">
        <f ca="1">IFERROR(IF($C1302="","",VLOOKUP(FİLTRE!$C1302,'SKT LİSTESİ'!$F:$S,8,0)),"")</f>
        <v/>
      </c>
      <c r="H1302" s="131" t="str">
        <f ca="1">IF(E1302="","",IF($C1302="","",VLOOKUP(FİLTRE!$C1302,'SKT LİSTESİ'!$F:$S,9,0)))</f>
        <v/>
      </c>
      <c r="I1302" s="132" t="str">
        <f ca="1">IFERROR(IF($C1302="","",VLOOKUP(FİLTRE!$C1302,'SKT LİSTESİ'!$F:$S,10,0)),"")</f>
        <v/>
      </c>
      <c r="J1302" s="133" t="str">
        <f ca="1">IFERROR(IF($C1302="","",VLOOKUP(FİLTRE!$C1302,'SKT LİSTESİ'!$F:$S,11,0)),"")</f>
        <v/>
      </c>
      <c r="K1302" s="134" t="str">
        <f ca="1">IFERROR(IF($C1302="","",VLOOKUP(FİLTRE!$C1302,'SKT LİSTESİ'!$F:$S,12,0)),"")</f>
        <v/>
      </c>
      <c r="L1302" s="134" t="str">
        <f ca="1">IFERROR(IF($C1302="","",VLOOKUP(FİLTRE!$C1302,'SKT LİSTESİ'!$F:$S,13,0)),"")</f>
        <v/>
      </c>
      <c r="M1302" s="135" t="str">
        <f ca="1">IFERROR(IF($C1302="","",VLOOKUP(FİLTRE!$C1302,'SKT LİSTESİ'!$F:$AJ,14,0)),"")</f>
        <v/>
      </c>
      <c r="N1302" s="31" t="str">
        <f ca="1">IFERROR(IF($C1302="","",VLOOKUP(FİLTRE!$C1302,'SKT LİSTESİ'!$F:$AJ,22,0)),"")</f>
        <v/>
      </c>
      <c r="O1302" s="136" t="str">
        <f ca="1">IFERROR(IF($C1302="","",VLOOKUP(FİLTRE!$C1302,'SKT LİSTESİ'!$F:$AJ,23,0)),"")</f>
        <v/>
      </c>
      <c r="P1302" s="31"/>
      <c r="Q1302" s="31"/>
      <c r="R1302" s="137" t="str">
        <f ca="1">(IFERROR(IF($C1302="","",VLOOKUP(FİLTRE!$C1302,'SKT LİSTESİ'!$F:$AJ,15,0)),""))</f>
        <v/>
      </c>
      <c r="S1302" s="138" t="str">
        <f ca="1">IFERROR(IF($C1302="","",VLOOKUP(FİLTRE!$C1302,'SKT LİSTESİ'!$F:$AJ,16,0)),"")</f>
        <v/>
      </c>
      <c r="AF1302" s="179" t="str">
        <f t="shared" ca="1" si="82"/>
        <v/>
      </c>
      <c r="AG1302" s="179">
        <f t="shared" ca="1" si="83"/>
        <v>0</v>
      </c>
      <c r="AH1302" s="179">
        <f t="shared" ca="1" si="84"/>
        <v>0</v>
      </c>
    </row>
    <row r="1303" spans="2:34" ht="15.75" x14ac:dyDescent="0.25">
      <c r="B1303">
        <f t="shared" ca="1" si="81"/>
        <v>1291</v>
      </c>
      <c r="C1303" t="str">
        <f ca="1">IFERROR(VLOOKUP(B1303,'SKT LİSTESİ'!F:F,1,0),"")</f>
        <v/>
      </c>
      <c r="E1303" s="128" t="str">
        <f ca="1">IFERROR(IF($C1303="","",VLOOKUP(FİLTRE!$C1303,'SKT LİSTESİ'!$F:$S,5,0)),"")</f>
        <v/>
      </c>
      <c r="F1303" s="129" t="str">
        <f ca="1">IFERROR(IF($C1303="","",VLOOKUP(FİLTRE!$C1303,'SKT LİSTESİ'!$F:$S,7,0)),"")</f>
        <v/>
      </c>
      <c r="G1303" s="130" t="str">
        <f ca="1">IFERROR(IF($C1303="","",VLOOKUP(FİLTRE!$C1303,'SKT LİSTESİ'!$F:$S,8,0)),"")</f>
        <v/>
      </c>
      <c r="H1303" s="131" t="str">
        <f ca="1">IF(E1303="","",IF($C1303="","",VLOOKUP(FİLTRE!$C1303,'SKT LİSTESİ'!$F:$S,9,0)))</f>
        <v/>
      </c>
      <c r="I1303" s="132" t="str">
        <f ca="1">IFERROR(IF($C1303="","",VLOOKUP(FİLTRE!$C1303,'SKT LİSTESİ'!$F:$S,10,0)),"")</f>
        <v/>
      </c>
      <c r="J1303" s="133" t="str">
        <f ca="1">IFERROR(IF($C1303="","",VLOOKUP(FİLTRE!$C1303,'SKT LİSTESİ'!$F:$S,11,0)),"")</f>
        <v/>
      </c>
      <c r="K1303" s="134" t="str">
        <f ca="1">IFERROR(IF($C1303="","",VLOOKUP(FİLTRE!$C1303,'SKT LİSTESİ'!$F:$S,12,0)),"")</f>
        <v/>
      </c>
      <c r="L1303" s="134" t="str">
        <f ca="1">IFERROR(IF($C1303="","",VLOOKUP(FİLTRE!$C1303,'SKT LİSTESİ'!$F:$S,13,0)),"")</f>
        <v/>
      </c>
      <c r="M1303" s="135" t="str">
        <f ca="1">IFERROR(IF($C1303="","",VLOOKUP(FİLTRE!$C1303,'SKT LİSTESİ'!$F:$AJ,14,0)),"")</f>
        <v/>
      </c>
      <c r="N1303" s="31" t="str">
        <f ca="1">IFERROR(IF($C1303="","",VLOOKUP(FİLTRE!$C1303,'SKT LİSTESİ'!$F:$AJ,22,0)),"")</f>
        <v/>
      </c>
      <c r="O1303" s="136" t="str">
        <f ca="1">IFERROR(IF($C1303="","",VLOOKUP(FİLTRE!$C1303,'SKT LİSTESİ'!$F:$AJ,23,0)),"")</f>
        <v/>
      </c>
      <c r="P1303" s="31"/>
      <c r="Q1303" s="31"/>
      <c r="R1303" s="137" t="str">
        <f ca="1">(IFERROR(IF($C1303="","",VLOOKUP(FİLTRE!$C1303,'SKT LİSTESİ'!$F:$AJ,15,0)),""))</f>
        <v/>
      </c>
      <c r="S1303" s="138" t="str">
        <f ca="1">IFERROR(IF($C1303="","",VLOOKUP(FİLTRE!$C1303,'SKT LİSTESİ'!$F:$AJ,16,0)),"")</f>
        <v/>
      </c>
      <c r="AF1303" s="179" t="str">
        <f t="shared" ca="1" si="82"/>
        <v/>
      </c>
      <c r="AG1303" s="179">
        <f t="shared" ca="1" si="83"/>
        <v>0</v>
      </c>
      <c r="AH1303" s="179">
        <f t="shared" ca="1" si="84"/>
        <v>0</v>
      </c>
    </row>
    <row r="1304" spans="2:34" ht="15.75" x14ac:dyDescent="0.25">
      <c r="B1304">
        <f t="shared" ca="1" si="81"/>
        <v>1292</v>
      </c>
      <c r="C1304" t="str">
        <f ca="1">IFERROR(VLOOKUP(B1304,'SKT LİSTESİ'!F:F,1,0),"")</f>
        <v/>
      </c>
      <c r="E1304" s="128" t="str">
        <f ca="1">IFERROR(IF($C1304="","",VLOOKUP(FİLTRE!$C1304,'SKT LİSTESİ'!$F:$S,5,0)),"")</f>
        <v/>
      </c>
      <c r="F1304" s="129" t="str">
        <f ca="1">IFERROR(IF($C1304="","",VLOOKUP(FİLTRE!$C1304,'SKT LİSTESİ'!$F:$S,7,0)),"")</f>
        <v/>
      </c>
      <c r="G1304" s="130" t="str">
        <f ca="1">IFERROR(IF($C1304="","",VLOOKUP(FİLTRE!$C1304,'SKT LİSTESİ'!$F:$S,8,0)),"")</f>
        <v/>
      </c>
      <c r="H1304" s="131" t="str">
        <f ca="1">IF(E1304="","",IF($C1304="","",VLOOKUP(FİLTRE!$C1304,'SKT LİSTESİ'!$F:$S,9,0)))</f>
        <v/>
      </c>
      <c r="I1304" s="132" t="str">
        <f ca="1">IFERROR(IF($C1304="","",VLOOKUP(FİLTRE!$C1304,'SKT LİSTESİ'!$F:$S,10,0)),"")</f>
        <v/>
      </c>
      <c r="J1304" s="133" t="str">
        <f ca="1">IFERROR(IF($C1304="","",VLOOKUP(FİLTRE!$C1304,'SKT LİSTESİ'!$F:$S,11,0)),"")</f>
        <v/>
      </c>
      <c r="K1304" s="134" t="str">
        <f ca="1">IFERROR(IF($C1304="","",VLOOKUP(FİLTRE!$C1304,'SKT LİSTESİ'!$F:$S,12,0)),"")</f>
        <v/>
      </c>
      <c r="L1304" s="134" t="str">
        <f ca="1">IFERROR(IF($C1304="","",VLOOKUP(FİLTRE!$C1304,'SKT LİSTESİ'!$F:$S,13,0)),"")</f>
        <v/>
      </c>
      <c r="M1304" s="135" t="str">
        <f ca="1">IFERROR(IF($C1304="","",VLOOKUP(FİLTRE!$C1304,'SKT LİSTESİ'!$F:$AJ,14,0)),"")</f>
        <v/>
      </c>
      <c r="N1304" s="31" t="str">
        <f ca="1">IFERROR(IF($C1304="","",VLOOKUP(FİLTRE!$C1304,'SKT LİSTESİ'!$F:$AJ,22,0)),"")</f>
        <v/>
      </c>
      <c r="O1304" s="136" t="str">
        <f ca="1">IFERROR(IF($C1304="","",VLOOKUP(FİLTRE!$C1304,'SKT LİSTESİ'!$F:$AJ,23,0)),"")</f>
        <v/>
      </c>
      <c r="P1304" s="31"/>
      <c r="Q1304" s="31"/>
      <c r="R1304" s="137" t="str">
        <f ca="1">(IFERROR(IF($C1304="","",VLOOKUP(FİLTRE!$C1304,'SKT LİSTESİ'!$F:$AJ,15,0)),""))</f>
        <v/>
      </c>
      <c r="S1304" s="138" t="str">
        <f ca="1">IFERROR(IF($C1304="","",VLOOKUP(FİLTRE!$C1304,'SKT LİSTESİ'!$F:$AJ,16,0)),"")</f>
        <v/>
      </c>
      <c r="AF1304" s="179" t="str">
        <f t="shared" ca="1" si="82"/>
        <v/>
      </c>
      <c r="AG1304" s="179">
        <f t="shared" ca="1" si="83"/>
        <v>0</v>
      </c>
      <c r="AH1304" s="179">
        <f t="shared" ca="1" si="84"/>
        <v>0</v>
      </c>
    </row>
    <row r="1305" spans="2:34" ht="15.75" x14ac:dyDescent="0.25">
      <c r="B1305">
        <f t="shared" ca="1" si="81"/>
        <v>1293</v>
      </c>
      <c r="C1305" t="str">
        <f ca="1">IFERROR(VLOOKUP(B1305,'SKT LİSTESİ'!F:F,1,0),"")</f>
        <v/>
      </c>
      <c r="E1305" s="128" t="str">
        <f ca="1">IFERROR(IF($C1305="","",VLOOKUP(FİLTRE!$C1305,'SKT LİSTESİ'!$F:$S,5,0)),"")</f>
        <v/>
      </c>
      <c r="F1305" s="129" t="str">
        <f ca="1">IFERROR(IF($C1305="","",VLOOKUP(FİLTRE!$C1305,'SKT LİSTESİ'!$F:$S,7,0)),"")</f>
        <v/>
      </c>
      <c r="G1305" s="130" t="str">
        <f ca="1">IFERROR(IF($C1305="","",VLOOKUP(FİLTRE!$C1305,'SKT LİSTESİ'!$F:$S,8,0)),"")</f>
        <v/>
      </c>
      <c r="H1305" s="131" t="str">
        <f ca="1">IF(E1305="","",IF($C1305="","",VLOOKUP(FİLTRE!$C1305,'SKT LİSTESİ'!$F:$S,9,0)))</f>
        <v/>
      </c>
      <c r="I1305" s="132" t="str">
        <f ca="1">IFERROR(IF($C1305="","",VLOOKUP(FİLTRE!$C1305,'SKT LİSTESİ'!$F:$S,10,0)),"")</f>
        <v/>
      </c>
      <c r="J1305" s="133" t="str">
        <f ca="1">IFERROR(IF($C1305="","",VLOOKUP(FİLTRE!$C1305,'SKT LİSTESİ'!$F:$S,11,0)),"")</f>
        <v/>
      </c>
      <c r="K1305" s="134" t="str">
        <f ca="1">IFERROR(IF($C1305="","",VLOOKUP(FİLTRE!$C1305,'SKT LİSTESİ'!$F:$S,12,0)),"")</f>
        <v/>
      </c>
      <c r="L1305" s="134" t="str">
        <f ca="1">IFERROR(IF($C1305="","",VLOOKUP(FİLTRE!$C1305,'SKT LİSTESİ'!$F:$S,13,0)),"")</f>
        <v/>
      </c>
      <c r="M1305" s="135" t="str">
        <f ca="1">IFERROR(IF($C1305="","",VLOOKUP(FİLTRE!$C1305,'SKT LİSTESİ'!$F:$AJ,14,0)),"")</f>
        <v/>
      </c>
      <c r="N1305" s="31" t="str">
        <f ca="1">IFERROR(IF($C1305="","",VLOOKUP(FİLTRE!$C1305,'SKT LİSTESİ'!$F:$AJ,22,0)),"")</f>
        <v/>
      </c>
      <c r="O1305" s="136" t="str">
        <f ca="1">IFERROR(IF($C1305="","",VLOOKUP(FİLTRE!$C1305,'SKT LİSTESİ'!$F:$AJ,23,0)),"")</f>
        <v/>
      </c>
      <c r="P1305" s="31"/>
      <c r="Q1305" s="31"/>
      <c r="R1305" s="137" t="str">
        <f ca="1">(IFERROR(IF($C1305="","",VLOOKUP(FİLTRE!$C1305,'SKT LİSTESİ'!$F:$AJ,15,0)),""))</f>
        <v/>
      </c>
      <c r="S1305" s="138" t="str">
        <f ca="1">IFERROR(IF($C1305="","",VLOOKUP(FİLTRE!$C1305,'SKT LİSTESİ'!$F:$AJ,16,0)),"")</f>
        <v/>
      </c>
      <c r="AF1305" s="179" t="str">
        <f t="shared" ca="1" si="82"/>
        <v/>
      </c>
      <c r="AG1305" s="179">
        <f t="shared" ca="1" si="83"/>
        <v>0</v>
      </c>
      <c r="AH1305" s="179">
        <f t="shared" ca="1" si="84"/>
        <v>0</v>
      </c>
    </row>
    <row r="1306" spans="2:34" ht="15.75" x14ac:dyDescent="0.25">
      <c r="B1306">
        <f t="shared" ca="1" si="81"/>
        <v>1294</v>
      </c>
      <c r="C1306" t="str">
        <f ca="1">IFERROR(VLOOKUP(B1306,'SKT LİSTESİ'!F:F,1,0),"")</f>
        <v/>
      </c>
      <c r="E1306" s="128" t="str">
        <f ca="1">IFERROR(IF($C1306="","",VLOOKUP(FİLTRE!$C1306,'SKT LİSTESİ'!$F:$S,5,0)),"")</f>
        <v/>
      </c>
      <c r="F1306" s="129" t="str">
        <f ca="1">IFERROR(IF($C1306="","",VLOOKUP(FİLTRE!$C1306,'SKT LİSTESİ'!$F:$S,7,0)),"")</f>
        <v/>
      </c>
      <c r="G1306" s="130" t="str">
        <f ca="1">IFERROR(IF($C1306="","",VLOOKUP(FİLTRE!$C1306,'SKT LİSTESİ'!$F:$S,8,0)),"")</f>
        <v/>
      </c>
      <c r="H1306" s="131" t="str">
        <f ca="1">IF(E1306="","",IF($C1306="","",VLOOKUP(FİLTRE!$C1306,'SKT LİSTESİ'!$F:$S,9,0)))</f>
        <v/>
      </c>
      <c r="I1306" s="132" t="str">
        <f ca="1">IFERROR(IF($C1306="","",VLOOKUP(FİLTRE!$C1306,'SKT LİSTESİ'!$F:$S,10,0)),"")</f>
        <v/>
      </c>
      <c r="J1306" s="133" t="str">
        <f ca="1">IFERROR(IF($C1306="","",VLOOKUP(FİLTRE!$C1306,'SKT LİSTESİ'!$F:$S,11,0)),"")</f>
        <v/>
      </c>
      <c r="K1306" s="134" t="str">
        <f ca="1">IFERROR(IF($C1306="","",VLOOKUP(FİLTRE!$C1306,'SKT LİSTESİ'!$F:$S,12,0)),"")</f>
        <v/>
      </c>
      <c r="L1306" s="134" t="str">
        <f ca="1">IFERROR(IF($C1306="","",VLOOKUP(FİLTRE!$C1306,'SKT LİSTESİ'!$F:$S,13,0)),"")</f>
        <v/>
      </c>
      <c r="M1306" s="135" t="str">
        <f ca="1">IFERROR(IF($C1306="","",VLOOKUP(FİLTRE!$C1306,'SKT LİSTESİ'!$F:$AJ,14,0)),"")</f>
        <v/>
      </c>
      <c r="N1306" s="31" t="str">
        <f ca="1">IFERROR(IF($C1306="","",VLOOKUP(FİLTRE!$C1306,'SKT LİSTESİ'!$F:$AJ,22,0)),"")</f>
        <v/>
      </c>
      <c r="O1306" s="136" t="str">
        <f ca="1">IFERROR(IF($C1306="","",VLOOKUP(FİLTRE!$C1306,'SKT LİSTESİ'!$F:$AJ,23,0)),"")</f>
        <v/>
      </c>
      <c r="P1306" s="31"/>
      <c r="Q1306" s="31"/>
      <c r="R1306" s="137" t="str">
        <f ca="1">(IFERROR(IF($C1306="","",VLOOKUP(FİLTRE!$C1306,'SKT LİSTESİ'!$F:$AJ,15,0)),""))</f>
        <v/>
      </c>
      <c r="S1306" s="138" t="str">
        <f ca="1">IFERROR(IF($C1306="","",VLOOKUP(FİLTRE!$C1306,'SKT LİSTESİ'!$F:$AJ,16,0)),"")</f>
        <v/>
      </c>
      <c r="AF1306" s="179" t="str">
        <f t="shared" ca="1" si="82"/>
        <v/>
      </c>
      <c r="AG1306" s="179">
        <f t="shared" ca="1" si="83"/>
        <v>0</v>
      </c>
      <c r="AH1306" s="179">
        <f t="shared" ca="1" si="84"/>
        <v>0</v>
      </c>
    </row>
    <row r="1307" spans="2:34" ht="15.75" x14ac:dyDescent="0.25">
      <c r="B1307">
        <f t="shared" ca="1" si="81"/>
        <v>1295</v>
      </c>
      <c r="C1307" t="str">
        <f ca="1">IFERROR(VLOOKUP(B1307,'SKT LİSTESİ'!F:F,1,0),"")</f>
        <v/>
      </c>
      <c r="E1307" s="128" t="str">
        <f ca="1">IFERROR(IF($C1307="","",VLOOKUP(FİLTRE!$C1307,'SKT LİSTESİ'!$F:$S,5,0)),"")</f>
        <v/>
      </c>
      <c r="F1307" s="129" t="str">
        <f ca="1">IFERROR(IF($C1307="","",VLOOKUP(FİLTRE!$C1307,'SKT LİSTESİ'!$F:$S,7,0)),"")</f>
        <v/>
      </c>
      <c r="G1307" s="130" t="str">
        <f ca="1">IFERROR(IF($C1307="","",VLOOKUP(FİLTRE!$C1307,'SKT LİSTESİ'!$F:$S,8,0)),"")</f>
        <v/>
      </c>
      <c r="H1307" s="131" t="str">
        <f ca="1">IF(E1307="","",IF($C1307="","",VLOOKUP(FİLTRE!$C1307,'SKT LİSTESİ'!$F:$S,9,0)))</f>
        <v/>
      </c>
      <c r="I1307" s="132" t="str">
        <f ca="1">IFERROR(IF($C1307="","",VLOOKUP(FİLTRE!$C1307,'SKT LİSTESİ'!$F:$S,10,0)),"")</f>
        <v/>
      </c>
      <c r="J1307" s="133" t="str">
        <f ca="1">IFERROR(IF($C1307="","",VLOOKUP(FİLTRE!$C1307,'SKT LİSTESİ'!$F:$S,11,0)),"")</f>
        <v/>
      </c>
      <c r="K1307" s="134" t="str">
        <f ca="1">IFERROR(IF($C1307="","",VLOOKUP(FİLTRE!$C1307,'SKT LİSTESİ'!$F:$S,12,0)),"")</f>
        <v/>
      </c>
      <c r="L1307" s="134" t="str">
        <f ca="1">IFERROR(IF($C1307="","",VLOOKUP(FİLTRE!$C1307,'SKT LİSTESİ'!$F:$S,13,0)),"")</f>
        <v/>
      </c>
      <c r="M1307" s="135" t="str">
        <f ca="1">IFERROR(IF($C1307="","",VLOOKUP(FİLTRE!$C1307,'SKT LİSTESİ'!$F:$AJ,14,0)),"")</f>
        <v/>
      </c>
      <c r="N1307" s="31" t="str">
        <f ca="1">IFERROR(IF($C1307="","",VLOOKUP(FİLTRE!$C1307,'SKT LİSTESİ'!$F:$AJ,22,0)),"")</f>
        <v/>
      </c>
      <c r="O1307" s="136" t="str">
        <f ca="1">IFERROR(IF($C1307="","",VLOOKUP(FİLTRE!$C1307,'SKT LİSTESİ'!$F:$AJ,23,0)),"")</f>
        <v/>
      </c>
      <c r="P1307" s="31"/>
      <c r="Q1307" s="31"/>
      <c r="R1307" s="137" t="str">
        <f ca="1">(IFERROR(IF($C1307="","",VLOOKUP(FİLTRE!$C1307,'SKT LİSTESİ'!$F:$AJ,15,0)),""))</f>
        <v/>
      </c>
      <c r="S1307" s="138" t="str">
        <f ca="1">IFERROR(IF($C1307="","",VLOOKUP(FİLTRE!$C1307,'SKT LİSTESİ'!$F:$AJ,16,0)),"")</f>
        <v/>
      </c>
      <c r="AF1307" s="179" t="str">
        <f t="shared" ca="1" si="82"/>
        <v/>
      </c>
      <c r="AG1307" s="179">
        <f t="shared" ca="1" si="83"/>
        <v>0</v>
      </c>
      <c r="AH1307" s="179">
        <f t="shared" ca="1" si="84"/>
        <v>0</v>
      </c>
    </row>
    <row r="1308" spans="2:34" ht="15.75" x14ac:dyDescent="0.25">
      <c r="B1308">
        <f t="shared" ca="1" si="81"/>
        <v>1296</v>
      </c>
      <c r="C1308" t="str">
        <f ca="1">IFERROR(VLOOKUP(B1308,'SKT LİSTESİ'!F:F,1,0),"")</f>
        <v/>
      </c>
      <c r="E1308" s="128" t="str">
        <f ca="1">IFERROR(IF($C1308="","",VLOOKUP(FİLTRE!$C1308,'SKT LİSTESİ'!$F:$S,5,0)),"")</f>
        <v/>
      </c>
      <c r="F1308" s="129" t="str">
        <f ca="1">IFERROR(IF($C1308="","",VLOOKUP(FİLTRE!$C1308,'SKT LİSTESİ'!$F:$S,7,0)),"")</f>
        <v/>
      </c>
      <c r="G1308" s="130" t="str">
        <f ca="1">IFERROR(IF($C1308="","",VLOOKUP(FİLTRE!$C1308,'SKT LİSTESİ'!$F:$S,8,0)),"")</f>
        <v/>
      </c>
      <c r="H1308" s="131" t="str">
        <f ca="1">IF(E1308="","",IF($C1308="","",VLOOKUP(FİLTRE!$C1308,'SKT LİSTESİ'!$F:$S,9,0)))</f>
        <v/>
      </c>
      <c r="I1308" s="132" t="str">
        <f ca="1">IFERROR(IF($C1308="","",VLOOKUP(FİLTRE!$C1308,'SKT LİSTESİ'!$F:$S,10,0)),"")</f>
        <v/>
      </c>
      <c r="J1308" s="133" t="str">
        <f ca="1">IFERROR(IF($C1308="","",VLOOKUP(FİLTRE!$C1308,'SKT LİSTESİ'!$F:$S,11,0)),"")</f>
        <v/>
      </c>
      <c r="K1308" s="134" t="str">
        <f ca="1">IFERROR(IF($C1308="","",VLOOKUP(FİLTRE!$C1308,'SKT LİSTESİ'!$F:$S,12,0)),"")</f>
        <v/>
      </c>
      <c r="L1308" s="134" t="str">
        <f ca="1">IFERROR(IF($C1308="","",VLOOKUP(FİLTRE!$C1308,'SKT LİSTESİ'!$F:$S,13,0)),"")</f>
        <v/>
      </c>
      <c r="M1308" s="135" t="str">
        <f ca="1">IFERROR(IF($C1308="","",VLOOKUP(FİLTRE!$C1308,'SKT LİSTESİ'!$F:$AJ,14,0)),"")</f>
        <v/>
      </c>
      <c r="N1308" s="31" t="str">
        <f ca="1">IFERROR(IF($C1308="","",VLOOKUP(FİLTRE!$C1308,'SKT LİSTESİ'!$F:$AJ,22,0)),"")</f>
        <v/>
      </c>
      <c r="O1308" s="136" t="str">
        <f ca="1">IFERROR(IF($C1308="","",VLOOKUP(FİLTRE!$C1308,'SKT LİSTESİ'!$F:$AJ,23,0)),"")</f>
        <v/>
      </c>
      <c r="P1308" s="31"/>
      <c r="Q1308" s="31"/>
      <c r="R1308" s="137" t="str">
        <f ca="1">(IFERROR(IF($C1308="","",VLOOKUP(FİLTRE!$C1308,'SKT LİSTESİ'!$F:$AJ,15,0)),""))</f>
        <v/>
      </c>
      <c r="S1308" s="138" t="str">
        <f ca="1">IFERROR(IF($C1308="","",VLOOKUP(FİLTRE!$C1308,'SKT LİSTESİ'!$F:$AJ,16,0)),"")</f>
        <v/>
      </c>
      <c r="AF1308" s="179" t="str">
        <f t="shared" ca="1" si="82"/>
        <v/>
      </c>
      <c r="AG1308" s="179">
        <f t="shared" ca="1" si="83"/>
        <v>0</v>
      </c>
      <c r="AH1308" s="179">
        <f t="shared" ca="1" si="84"/>
        <v>0</v>
      </c>
    </row>
    <row r="1309" spans="2:34" ht="15.75" x14ac:dyDescent="0.25">
      <c r="B1309">
        <f t="shared" ca="1" si="81"/>
        <v>1297</v>
      </c>
      <c r="C1309" t="str">
        <f ca="1">IFERROR(VLOOKUP(B1309,'SKT LİSTESİ'!F:F,1,0),"")</f>
        <v/>
      </c>
      <c r="E1309" s="128" t="str">
        <f ca="1">IFERROR(IF($C1309="","",VLOOKUP(FİLTRE!$C1309,'SKT LİSTESİ'!$F:$S,5,0)),"")</f>
        <v/>
      </c>
      <c r="F1309" s="129" t="str">
        <f ca="1">IFERROR(IF($C1309="","",VLOOKUP(FİLTRE!$C1309,'SKT LİSTESİ'!$F:$S,7,0)),"")</f>
        <v/>
      </c>
      <c r="G1309" s="130" t="str">
        <f ca="1">IFERROR(IF($C1309="","",VLOOKUP(FİLTRE!$C1309,'SKT LİSTESİ'!$F:$S,8,0)),"")</f>
        <v/>
      </c>
      <c r="H1309" s="131" t="str">
        <f ca="1">IF(E1309="","",IF($C1309="","",VLOOKUP(FİLTRE!$C1309,'SKT LİSTESİ'!$F:$S,9,0)))</f>
        <v/>
      </c>
      <c r="I1309" s="132" t="str">
        <f ca="1">IFERROR(IF($C1309="","",VLOOKUP(FİLTRE!$C1309,'SKT LİSTESİ'!$F:$S,10,0)),"")</f>
        <v/>
      </c>
      <c r="J1309" s="133" t="str">
        <f ca="1">IFERROR(IF($C1309="","",VLOOKUP(FİLTRE!$C1309,'SKT LİSTESİ'!$F:$S,11,0)),"")</f>
        <v/>
      </c>
      <c r="K1309" s="134" t="str">
        <f ca="1">IFERROR(IF($C1309="","",VLOOKUP(FİLTRE!$C1309,'SKT LİSTESİ'!$F:$S,12,0)),"")</f>
        <v/>
      </c>
      <c r="L1309" s="134" t="str">
        <f ca="1">IFERROR(IF($C1309="","",VLOOKUP(FİLTRE!$C1309,'SKT LİSTESİ'!$F:$S,13,0)),"")</f>
        <v/>
      </c>
      <c r="M1309" s="135" t="str">
        <f ca="1">IFERROR(IF($C1309="","",VLOOKUP(FİLTRE!$C1309,'SKT LİSTESİ'!$F:$AJ,14,0)),"")</f>
        <v/>
      </c>
      <c r="N1309" s="31" t="str">
        <f ca="1">IFERROR(IF($C1309="","",VLOOKUP(FİLTRE!$C1309,'SKT LİSTESİ'!$F:$AJ,22,0)),"")</f>
        <v/>
      </c>
      <c r="O1309" s="136" t="str">
        <f ca="1">IFERROR(IF($C1309="","",VLOOKUP(FİLTRE!$C1309,'SKT LİSTESİ'!$F:$AJ,23,0)),"")</f>
        <v/>
      </c>
      <c r="P1309" s="31"/>
      <c r="Q1309" s="31"/>
      <c r="R1309" s="137" t="str">
        <f ca="1">(IFERROR(IF($C1309="","",VLOOKUP(FİLTRE!$C1309,'SKT LİSTESİ'!$F:$AJ,15,0)),""))</f>
        <v/>
      </c>
      <c r="S1309" s="138" t="str">
        <f ca="1">IFERROR(IF($C1309="","",VLOOKUP(FİLTRE!$C1309,'SKT LİSTESİ'!$F:$AJ,16,0)),"")</f>
        <v/>
      </c>
      <c r="AF1309" s="179" t="str">
        <f t="shared" ca="1" si="82"/>
        <v/>
      </c>
      <c r="AG1309" s="179">
        <f t="shared" ca="1" si="83"/>
        <v>0</v>
      </c>
      <c r="AH1309" s="179">
        <f t="shared" ca="1" si="84"/>
        <v>0</v>
      </c>
    </row>
    <row r="1310" spans="2:34" ht="15.75" x14ac:dyDescent="0.25">
      <c r="B1310">
        <f t="shared" ca="1" si="81"/>
        <v>1298</v>
      </c>
      <c r="C1310" t="str">
        <f ca="1">IFERROR(VLOOKUP(B1310,'SKT LİSTESİ'!F:F,1,0),"")</f>
        <v/>
      </c>
      <c r="E1310" s="128" t="str">
        <f ca="1">IFERROR(IF($C1310="","",VLOOKUP(FİLTRE!$C1310,'SKT LİSTESİ'!$F:$S,5,0)),"")</f>
        <v/>
      </c>
      <c r="F1310" s="129" t="str">
        <f ca="1">IFERROR(IF($C1310="","",VLOOKUP(FİLTRE!$C1310,'SKT LİSTESİ'!$F:$S,7,0)),"")</f>
        <v/>
      </c>
      <c r="G1310" s="130" t="str">
        <f ca="1">IFERROR(IF($C1310="","",VLOOKUP(FİLTRE!$C1310,'SKT LİSTESİ'!$F:$S,8,0)),"")</f>
        <v/>
      </c>
      <c r="H1310" s="131" t="str">
        <f ca="1">IF(E1310="","",IF($C1310="","",VLOOKUP(FİLTRE!$C1310,'SKT LİSTESİ'!$F:$S,9,0)))</f>
        <v/>
      </c>
      <c r="I1310" s="132" t="str">
        <f ca="1">IFERROR(IF($C1310="","",VLOOKUP(FİLTRE!$C1310,'SKT LİSTESİ'!$F:$S,10,0)),"")</f>
        <v/>
      </c>
      <c r="J1310" s="133" t="str">
        <f ca="1">IFERROR(IF($C1310="","",VLOOKUP(FİLTRE!$C1310,'SKT LİSTESİ'!$F:$S,11,0)),"")</f>
        <v/>
      </c>
      <c r="K1310" s="134" t="str">
        <f ca="1">IFERROR(IF($C1310="","",VLOOKUP(FİLTRE!$C1310,'SKT LİSTESİ'!$F:$S,12,0)),"")</f>
        <v/>
      </c>
      <c r="L1310" s="134" t="str">
        <f ca="1">IFERROR(IF($C1310="","",VLOOKUP(FİLTRE!$C1310,'SKT LİSTESİ'!$F:$S,13,0)),"")</f>
        <v/>
      </c>
      <c r="M1310" s="135" t="str">
        <f ca="1">IFERROR(IF($C1310="","",VLOOKUP(FİLTRE!$C1310,'SKT LİSTESİ'!$F:$AJ,14,0)),"")</f>
        <v/>
      </c>
      <c r="N1310" s="31" t="str">
        <f ca="1">IFERROR(IF($C1310="","",VLOOKUP(FİLTRE!$C1310,'SKT LİSTESİ'!$F:$AJ,22,0)),"")</f>
        <v/>
      </c>
      <c r="O1310" s="136" t="str">
        <f ca="1">IFERROR(IF($C1310="","",VLOOKUP(FİLTRE!$C1310,'SKT LİSTESİ'!$F:$AJ,23,0)),"")</f>
        <v/>
      </c>
      <c r="P1310" s="31"/>
      <c r="Q1310" s="31"/>
      <c r="R1310" s="137" t="str">
        <f ca="1">(IFERROR(IF($C1310="","",VLOOKUP(FİLTRE!$C1310,'SKT LİSTESİ'!$F:$AJ,15,0)),""))</f>
        <v/>
      </c>
      <c r="S1310" s="138" t="str">
        <f ca="1">IFERROR(IF($C1310="","",VLOOKUP(FİLTRE!$C1310,'SKT LİSTESİ'!$F:$AJ,16,0)),"")</f>
        <v/>
      </c>
      <c r="AF1310" s="179" t="str">
        <f t="shared" ca="1" si="82"/>
        <v/>
      </c>
      <c r="AG1310" s="179">
        <f t="shared" ca="1" si="83"/>
        <v>0</v>
      </c>
      <c r="AH1310" s="179">
        <f t="shared" ca="1" si="84"/>
        <v>0</v>
      </c>
    </row>
    <row r="1311" spans="2:34" ht="15.75" x14ac:dyDescent="0.25">
      <c r="B1311">
        <f t="shared" ca="1" si="81"/>
        <v>1299</v>
      </c>
      <c r="C1311" t="str">
        <f ca="1">IFERROR(VLOOKUP(B1311,'SKT LİSTESİ'!F:F,1,0),"")</f>
        <v/>
      </c>
      <c r="E1311" s="128" t="str">
        <f ca="1">IFERROR(IF($C1311="","",VLOOKUP(FİLTRE!$C1311,'SKT LİSTESİ'!$F:$S,5,0)),"")</f>
        <v/>
      </c>
      <c r="F1311" s="129" t="str">
        <f ca="1">IFERROR(IF($C1311="","",VLOOKUP(FİLTRE!$C1311,'SKT LİSTESİ'!$F:$S,7,0)),"")</f>
        <v/>
      </c>
      <c r="G1311" s="130" t="str">
        <f ca="1">IFERROR(IF($C1311="","",VLOOKUP(FİLTRE!$C1311,'SKT LİSTESİ'!$F:$S,8,0)),"")</f>
        <v/>
      </c>
      <c r="H1311" s="131" t="str">
        <f ca="1">IF(E1311="","",IF($C1311="","",VLOOKUP(FİLTRE!$C1311,'SKT LİSTESİ'!$F:$S,9,0)))</f>
        <v/>
      </c>
      <c r="I1311" s="132" t="str">
        <f ca="1">IFERROR(IF($C1311="","",VLOOKUP(FİLTRE!$C1311,'SKT LİSTESİ'!$F:$S,10,0)),"")</f>
        <v/>
      </c>
      <c r="J1311" s="133" t="str">
        <f ca="1">IFERROR(IF($C1311="","",VLOOKUP(FİLTRE!$C1311,'SKT LİSTESİ'!$F:$S,11,0)),"")</f>
        <v/>
      </c>
      <c r="K1311" s="134" t="str">
        <f ca="1">IFERROR(IF($C1311="","",VLOOKUP(FİLTRE!$C1311,'SKT LİSTESİ'!$F:$S,12,0)),"")</f>
        <v/>
      </c>
      <c r="L1311" s="134" t="str">
        <f ca="1">IFERROR(IF($C1311="","",VLOOKUP(FİLTRE!$C1311,'SKT LİSTESİ'!$F:$S,13,0)),"")</f>
        <v/>
      </c>
      <c r="M1311" s="135" t="str">
        <f ca="1">IFERROR(IF($C1311="","",VLOOKUP(FİLTRE!$C1311,'SKT LİSTESİ'!$F:$AJ,14,0)),"")</f>
        <v/>
      </c>
      <c r="N1311" s="31" t="str">
        <f ca="1">IFERROR(IF($C1311="","",VLOOKUP(FİLTRE!$C1311,'SKT LİSTESİ'!$F:$AJ,22,0)),"")</f>
        <v/>
      </c>
      <c r="O1311" s="136" t="str">
        <f ca="1">IFERROR(IF($C1311="","",VLOOKUP(FİLTRE!$C1311,'SKT LİSTESİ'!$F:$AJ,23,0)),"")</f>
        <v/>
      </c>
      <c r="P1311" s="31"/>
      <c r="Q1311" s="31"/>
      <c r="R1311" s="137" t="str">
        <f ca="1">(IFERROR(IF($C1311="","",VLOOKUP(FİLTRE!$C1311,'SKT LİSTESİ'!$F:$AJ,15,0)),""))</f>
        <v/>
      </c>
      <c r="S1311" s="138" t="str">
        <f ca="1">IFERROR(IF($C1311="","",VLOOKUP(FİLTRE!$C1311,'SKT LİSTESİ'!$F:$AJ,16,0)),"")</f>
        <v/>
      </c>
      <c r="AF1311" s="179" t="str">
        <f t="shared" ca="1" si="82"/>
        <v/>
      </c>
      <c r="AG1311" s="179">
        <f t="shared" ca="1" si="83"/>
        <v>0</v>
      </c>
      <c r="AH1311" s="179">
        <f t="shared" ca="1" si="84"/>
        <v>0</v>
      </c>
    </row>
    <row r="1312" spans="2:34" ht="15.75" x14ac:dyDescent="0.25">
      <c r="B1312">
        <f t="shared" ca="1" si="81"/>
        <v>1300</v>
      </c>
      <c r="C1312" t="str">
        <f ca="1">IFERROR(VLOOKUP(B1312,'SKT LİSTESİ'!F:F,1,0),"")</f>
        <v/>
      </c>
      <c r="E1312" s="128" t="str">
        <f ca="1">IFERROR(IF($C1312="","",VLOOKUP(FİLTRE!$C1312,'SKT LİSTESİ'!$F:$S,5,0)),"")</f>
        <v/>
      </c>
      <c r="F1312" s="129" t="str">
        <f ca="1">IFERROR(IF($C1312="","",VLOOKUP(FİLTRE!$C1312,'SKT LİSTESİ'!$F:$S,7,0)),"")</f>
        <v/>
      </c>
      <c r="G1312" s="130" t="str">
        <f ca="1">IFERROR(IF($C1312="","",VLOOKUP(FİLTRE!$C1312,'SKT LİSTESİ'!$F:$S,8,0)),"")</f>
        <v/>
      </c>
      <c r="H1312" s="131" t="str">
        <f ca="1">IF(E1312="","",IF($C1312="","",VLOOKUP(FİLTRE!$C1312,'SKT LİSTESİ'!$F:$S,9,0)))</f>
        <v/>
      </c>
      <c r="I1312" s="132" t="str">
        <f ca="1">IFERROR(IF($C1312="","",VLOOKUP(FİLTRE!$C1312,'SKT LİSTESİ'!$F:$S,10,0)),"")</f>
        <v/>
      </c>
      <c r="J1312" s="133" t="str">
        <f ca="1">IFERROR(IF($C1312="","",VLOOKUP(FİLTRE!$C1312,'SKT LİSTESİ'!$F:$S,11,0)),"")</f>
        <v/>
      </c>
      <c r="K1312" s="134" t="str">
        <f ca="1">IFERROR(IF($C1312="","",VLOOKUP(FİLTRE!$C1312,'SKT LİSTESİ'!$F:$S,12,0)),"")</f>
        <v/>
      </c>
      <c r="L1312" s="134" t="str">
        <f ca="1">IFERROR(IF($C1312="","",VLOOKUP(FİLTRE!$C1312,'SKT LİSTESİ'!$F:$S,13,0)),"")</f>
        <v/>
      </c>
      <c r="M1312" s="135" t="str">
        <f ca="1">IFERROR(IF($C1312="","",VLOOKUP(FİLTRE!$C1312,'SKT LİSTESİ'!$F:$AJ,14,0)),"")</f>
        <v/>
      </c>
      <c r="N1312" s="31" t="str">
        <f ca="1">IFERROR(IF($C1312="","",VLOOKUP(FİLTRE!$C1312,'SKT LİSTESİ'!$F:$AJ,22,0)),"")</f>
        <v/>
      </c>
      <c r="O1312" s="136" t="str">
        <f ca="1">IFERROR(IF($C1312="","",VLOOKUP(FİLTRE!$C1312,'SKT LİSTESİ'!$F:$AJ,23,0)),"")</f>
        <v/>
      </c>
      <c r="P1312" s="31"/>
      <c r="Q1312" s="31"/>
      <c r="R1312" s="137" t="str">
        <f ca="1">(IFERROR(IF($C1312="","",VLOOKUP(FİLTRE!$C1312,'SKT LİSTESİ'!$F:$AJ,15,0)),""))</f>
        <v/>
      </c>
      <c r="S1312" s="138" t="str">
        <f ca="1">IFERROR(IF($C1312="","",VLOOKUP(FİLTRE!$C1312,'SKT LİSTESİ'!$F:$AJ,16,0)),"")</f>
        <v/>
      </c>
      <c r="AF1312" s="179" t="str">
        <f t="shared" ca="1" si="82"/>
        <v/>
      </c>
      <c r="AG1312" s="179">
        <f t="shared" ca="1" si="83"/>
        <v>0</v>
      </c>
      <c r="AH1312" s="179">
        <f t="shared" ca="1" si="84"/>
        <v>0</v>
      </c>
    </row>
    <row r="1313" spans="2:34" ht="15.75" x14ac:dyDescent="0.25">
      <c r="B1313">
        <f t="shared" ca="1" si="81"/>
        <v>1301</v>
      </c>
      <c r="C1313" t="str">
        <f ca="1">IFERROR(VLOOKUP(B1313,'SKT LİSTESİ'!F:F,1,0),"")</f>
        <v/>
      </c>
      <c r="E1313" s="128" t="str">
        <f ca="1">IFERROR(IF($C1313="","",VLOOKUP(FİLTRE!$C1313,'SKT LİSTESİ'!$F:$S,5,0)),"")</f>
        <v/>
      </c>
      <c r="F1313" s="129" t="str">
        <f ca="1">IFERROR(IF($C1313="","",VLOOKUP(FİLTRE!$C1313,'SKT LİSTESİ'!$F:$S,7,0)),"")</f>
        <v/>
      </c>
      <c r="G1313" s="130" t="str">
        <f ca="1">IFERROR(IF($C1313="","",VLOOKUP(FİLTRE!$C1313,'SKT LİSTESİ'!$F:$S,8,0)),"")</f>
        <v/>
      </c>
      <c r="H1313" s="131" t="str">
        <f ca="1">IF(E1313="","",IF($C1313="","",VLOOKUP(FİLTRE!$C1313,'SKT LİSTESİ'!$F:$S,9,0)))</f>
        <v/>
      </c>
      <c r="I1313" s="132" t="str">
        <f ca="1">IFERROR(IF($C1313="","",VLOOKUP(FİLTRE!$C1313,'SKT LİSTESİ'!$F:$S,10,0)),"")</f>
        <v/>
      </c>
      <c r="J1313" s="133" t="str">
        <f ca="1">IFERROR(IF($C1313="","",VLOOKUP(FİLTRE!$C1313,'SKT LİSTESİ'!$F:$S,11,0)),"")</f>
        <v/>
      </c>
      <c r="K1313" s="134" t="str">
        <f ca="1">IFERROR(IF($C1313="","",VLOOKUP(FİLTRE!$C1313,'SKT LİSTESİ'!$F:$S,12,0)),"")</f>
        <v/>
      </c>
      <c r="L1313" s="134" t="str">
        <f ca="1">IFERROR(IF($C1313="","",VLOOKUP(FİLTRE!$C1313,'SKT LİSTESİ'!$F:$S,13,0)),"")</f>
        <v/>
      </c>
      <c r="M1313" s="135" t="str">
        <f ca="1">IFERROR(IF($C1313="","",VLOOKUP(FİLTRE!$C1313,'SKT LİSTESİ'!$F:$AJ,14,0)),"")</f>
        <v/>
      </c>
      <c r="N1313" s="31" t="str">
        <f ca="1">IFERROR(IF($C1313="","",VLOOKUP(FİLTRE!$C1313,'SKT LİSTESİ'!$F:$AJ,22,0)),"")</f>
        <v/>
      </c>
      <c r="O1313" s="136" t="str">
        <f ca="1">IFERROR(IF($C1313="","",VLOOKUP(FİLTRE!$C1313,'SKT LİSTESİ'!$F:$AJ,23,0)),"")</f>
        <v/>
      </c>
      <c r="P1313" s="31"/>
      <c r="Q1313" s="31"/>
      <c r="R1313" s="137" t="str">
        <f ca="1">(IFERROR(IF($C1313="","",VLOOKUP(FİLTRE!$C1313,'SKT LİSTESİ'!$F:$AJ,15,0)),""))</f>
        <v/>
      </c>
      <c r="S1313" s="138" t="str">
        <f ca="1">IFERROR(IF($C1313="","",VLOOKUP(FİLTRE!$C1313,'SKT LİSTESİ'!$F:$AJ,16,0)),"")</f>
        <v/>
      </c>
      <c r="AF1313" s="179" t="str">
        <f t="shared" ca="1" si="82"/>
        <v/>
      </c>
      <c r="AG1313" s="179">
        <f t="shared" ca="1" si="83"/>
        <v>0</v>
      </c>
      <c r="AH1313" s="179">
        <f t="shared" ca="1" si="84"/>
        <v>0</v>
      </c>
    </row>
    <row r="1314" spans="2:34" ht="15.75" x14ac:dyDescent="0.25">
      <c r="B1314">
        <f t="shared" ca="1" si="81"/>
        <v>1302</v>
      </c>
      <c r="C1314" t="str">
        <f ca="1">IFERROR(VLOOKUP(B1314,'SKT LİSTESİ'!F:F,1,0),"")</f>
        <v/>
      </c>
      <c r="E1314" s="128" t="str">
        <f ca="1">IFERROR(IF($C1314="","",VLOOKUP(FİLTRE!$C1314,'SKT LİSTESİ'!$F:$S,5,0)),"")</f>
        <v/>
      </c>
      <c r="F1314" s="129" t="str">
        <f ca="1">IFERROR(IF($C1314="","",VLOOKUP(FİLTRE!$C1314,'SKT LİSTESİ'!$F:$S,7,0)),"")</f>
        <v/>
      </c>
      <c r="G1314" s="130" t="str">
        <f ca="1">IFERROR(IF($C1314="","",VLOOKUP(FİLTRE!$C1314,'SKT LİSTESİ'!$F:$S,8,0)),"")</f>
        <v/>
      </c>
      <c r="H1314" s="131" t="str">
        <f ca="1">IF(E1314="","",IF($C1314="","",VLOOKUP(FİLTRE!$C1314,'SKT LİSTESİ'!$F:$S,9,0)))</f>
        <v/>
      </c>
      <c r="I1314" s="132" t="str">
        <f ca="1">IFERROR(IF($C1314="","",VLOOKUP(FİLTRE!$C1314,'SKT LİSTESİ'!$F:$S,10,0)),"")</f>
        <v/>
      </c>
      <c r="J1314" s="133" t="str">
        <f ca="1">IFERROR(IF($C1314="","",VLOOKUP(FİLTRE!$C1314,'SKT LİSTESİ'!$F:$S,11,0)),"")</f>
        <v/>
      </c>
      <c r="K1314" s="134" t="str">
        <f ca="1">IFERROR(IF($C1314="","",VLOOKUP(FİLTRE!$C1314,'SKT LİSTESİ'!$F:$S,12,0)),"")</f>
        <v/>
      </c>
      <c r="L1314" s="134" t="str">
        <f ca="1">IFERROR(IF($C1314="","",VLOOKUP(FİLTRE!$C1314,'SKT LİSTESİ'!$F:$S,13,0)),"")</f>
        <v/>
      </c>
      <c r="M1314" s="135" t="str">
        <f ca="1">IFERROR(IF($C1314="","",VLOOKUP(FİLTRE!$C1314,'SKT LİSTESİ'!$F:$AJ,14,0)),"")</f>
        <v/>
      </c>
      <c r="N1314" s="31" t="str">
        <f ca="1">IFERROR(IF($C1314="","",VLOOKUP(FİLTRE!$C1314,'SKT LİSTESİ'!$F:$AJ,22,0)),"")</f>
        <v/>
      </c>
      <c r="O1314" s="136" t="str">
        <f ca="1">IFERROR(IF($C1314="","",VLOOKUP(FİLTRE!$C1314,'SKT LİSTESİ'!$F:$AJ,23,0)),"")</f>
        <v/>
      </c>
      <c r="P1314" s="31"/>
      <c r="Q1314" s="31"/>
      <c r="R1314" s="137" t="str">
        <f ca="1">(IFERROR(IF($C1314="","",VLOOKUP(FİLTRE!$C1314,'SKT LİSTESİ'!$F:$AJ,15,0)),""))</f>
        <v/>
      </c>
      <c r="S1314" s="138" t="str">
        <f ca="1">IFERROR(IF($C1314="","",VLOOKUP(FİLTRE!$C1314,'SKT LİSTESİ'!$F:$AJ,16,0)),"")</f>
        <v/>
      </c>
      <c r="AF1314" s="179" t="str">
        <f t="shared" ca="1" si="82"/>
        <v/>
      </c>
      <c r="AG1314" s="179">
        <f t="shared" ca="1" si="83"/>
        <v>0</v>
      </c>
      <c r="AH1314" s="179">
        <f t="shared" ca="1" si="84"/>
        <v>0</v>
      </c>
    </row>
    <row r="1315" spans="2:34" ht="15.75" x14ac:dyDescent="0.25">
      <c r="B1315">
        <f t="shared" ca="1" si="81"/>
        <v>1303</v>
      </c>
      <c r="C1315" t="str">
        <f ca="1">IFERROR(VLOOKUP(B1315,'SKT LİSTESİ'!F:F,1,0),"")</f>
        <v/>
      </c>
      <c r="E1315" s="128" t="str">
        <f ca="1">IFERROR(IF($C1315="","",VLOOKUP(FİLTRE!$C1315,'SKT LİSTESİ'!$F:$S,5,0)),"")</f>
        <v/>
      </c>
      <c r="F1315" s="129" t="str">
        <f ca="1">IFERROR(IF($C1315="","",VLOOKUP(FİLTRE!$C1315,'SKT LİSTESİ'!$F:$S,7,0)),"")</f>
        <v/>
      </c>
      <c r="G1315" s="130" t="str">
        <f ca="1">IFERROR(IF($C1315="","",VLOOKUP(FİLTRE!$C1315,'SKT LİSTESİ'!$F:$S,8,0)),"")</f>
        <v/>
      </c>
      <c r="H1315" s="131" t="str">
        <f ca="1">IF(E1315="","",IF($C1315="","",VLOOKUP(FİLTRE!$C1315,'SKT LİSTESİ'!$F:$S,9,0)))</f>
        <v/>
      </c>
      <c r="I1315" s="132" t="str">
        <f ca="1">IFERROR(IF($C1315="","",VLOOKUP(FİLTRE!$C1315,'SKT LİSTESİ'!$F:$S,10,0)),"")</f>
        <v/>
      </c>
      <c r="J1315" s="133" t="str">
        <f ca="1">IFERROR(IF($C1315="","",VLOOKUP(FİLTRE!$C1315,'SKT LİSTESİ'!$F:$S,11,0)),"")</f>
        <v/>
      </c>
      <c r="K1315" s="134" t="str">
        <f ca="1">IFERROR(IF($C1315="","",VLOOKUP(FİLTRE!$C1315,'SKT LİSTESİ'!$F:$S,12,0)),"")</f>
        <v/>
      </c>
      <c r="L1315" s="134" t="str">
        <f ca="1">IFERROR(IF($C1315="","",VLOOKUP(FİLTRE!$C1315,'SKT LİSTESİ'!$F:$S,13,0)),"")</f>
        <v/>
      </c>
      <c r="M1315" s="135" t="str">
        <f ca="1">IFERROR(IF($C1315="","",VLOOKUP(FİLTRE!$C1315,'SKT LİSTESİ'!$F:$AJ,14,0)),"")</f>
        <v/>
      </c>
      <c r="N1315" s="31" t="str">
        <f ca="1">IFERROR(IF($C1315="","",VLOOKUP(FİLTRE!$C1315,'SKT LİSTESİ'!$F:$AJ,22,0)),"")</f>
        <v/>
      </c>
      <c r="O1315" s="136" t="str">
        <f ca="1">IFERROR(IF($C1315="","",VLOOKUP(FİLTRE!$C1315,'SKT LİSTESİ'!$F:$AJ,23,0)),"")</f>
        <v/>
      </c>
      <c r="P1315" s="31"/>
      <c r="Q1315" s="31"/>
      <c r="R1315" s="137" t="str">
        <f ca="1">(IFERROR(IF($C1315="","",VLOOKUP(FİLTRE!$C1315,'SKT LİSTESİ'!$F:$AJ,15,0)),""))</f>
        <v/>
      </c>
      <c r="S1315" s="138" t="str">
        <f ca="1">IFERROR(IF($C1315="","",VLOOKUP(FİLTRE!$C1315,'SKT LİSTESİ'!$F:$AJ,16,0)),"")</f>
        <v/>
      </c>
      <c r="AF1315" s="179" t="str">
        <f t="shared" ca="1" si="82"/>
        <v/>
      </c>
      <c r="AG1315" s="179">
        <f t="shared" ca="1" si="83"/>
        <v>0</v>
      </c>
      <c r="AH1315" s="179">
        <f t="shared" ca="1" si="84"/>
        <v>0</v>
      </c>
    </row>
    <row r="1316" spans="2:34" ht="15.75" x14ac:dyDescent="0.25">
      <c r="B1316">
        <f t="shared" ca="1" si="81"/>
        <v>1304</v>
      </c>
      <c r="C1316" t="str">
        <f ca="1">IFERROR(VLOOKUP(B1316,'SKT LİSTESİ'!F:F,1,0),"")</f>
        <v/>
      </c>
      <c r="E1316" s="128" t="str">
        <f ca="1">IFERROR(IF($C1316="","",VLOOKUP(FİLTRE!$C1316,'SKT LİSTESİ'!$F:$S,5,0)),"")</f>
        <v/>
      </c>
      <c r="F1316" s="129" t="str">
        <f ca="1">IFERROR(IF($C1316="","",VLOOKUP(FİLTRE!$C1316,'SKT LİSTESİ'!$F:$S,7,0)),"")</f>
        <v/>
      </c>
      <c r="G1316" s="130" t="str">
        <f ca="1">IFERROR(IF($C1316="","",VLOOKUP(FİLTRE!$C1316,'SKT LİSTESİ'!$F:$S,8,0)),"")</f>
        <v/>
      </c>
      <c r="H1316" s="131" t="str">
        <f ca="1">IF(E1316="","",IF($C1316="","",VLOOKUP(FİLTRE!$C1316,'SKT LİSTESİ'!$F:$S,9,0)))</f>
        <v/>
      </c>
      <c r="I1316" s="132" t="str">
        <f ca="1">IFERROR(IF($C1316="","",VLOOKUP(FİLTRE!$C1316,'SKT LİSTESİ'!$F:$S,10,0)),"")</f>
        <v/>
      </c>
      <c r="J1316" s="133" t="str">
        <f ca="1">IFERROR(IF($C1316="","",VLOOKUP(FİLTRE!$C1316,'SKT LİSTESİ'!$F:$S,11,0)),"")</f>
        <v/>
      </c>
      <c r="K1316" s="134" t="str">
        <f ca="1">IFERROR(IF($C1316="","",VLOOKUP(FİLTRE!$C1316,'SKT LİSTESİ'!$F:$S,12,0)),"")</f>
        <v/>
      </c>
      <c r="L1316" s="134" t="str">
        <f ca="1">IFERROR(IF($C1316="","",VLOOKUP(FİLTRE!$C1316,'SKT LİSTESİ'!$F:$S,13,0)),"")</f>
        <v/>
      </c>
      <c r="M1316" s="135" t="str">
        <f ca="1">IFERROR(IF($C1316="","",VLOOKUP(FİLTRE!$C1316,'SKT LİSTESİ'!$F:$AJ,14,0)),"")</f>
        <v/>
      </c>
      <c r="N1316" s="31" t="str">
        <f ca="1">IFERROR(IF($C1316="","",VLOOKUP(FİLTRE!$C1316,'SKT LİSTESİ'!$F:$AJ,22,0)),"")</f>
        <v/>
      </c>
      <c r="O1316" s="136" t="str">
        <f ca="1">IFERROR(IF($C1316="","",VLOOKUP(FİLTRE!$C1316,'SKT LİSTESİ'!$F:$AJ,23,0)),"")</f>
        <v/>
      </c>
      <c r="P1316" s="31"/>
      <c r="Q1316" s="31"/>
      <c r="R1316" s="137" t="str">
        <f ca="1">(IFERROR(IF($C1316="","",VLOOKUP(FİLTRE!$C1316,'SKT LİSTESİ'!$F:$AJ,15,0)),""))</f>
        <v/>
      </c>
      <c r="S1316" s="138" t="str">
        <f ca="1">IFERROR(IF($C1316="","",VLOOKUP(FİLTRE!$C1316,'SKT LİSTESİ'!$F:$AJ,16,0)),"")</f>
        <v/>
      </c>
      <c r="AF1316" s="179" t="str">
        <f t="shared" ca="1" si="82"/>
        <v/>
      </c>
      <c r="AG1316" s="179">
        <f t="shared" ca="1" si="83"/>
        <v>0</v>
      </c>
      <c r="AH1316" s="179">
        <f t="shared" ca="1" si="84"/>
        <v>0</v>
      </c>
    </row>
    <row r="1317" spans="2:34" ht="15.75" x14ac:dyDescent="0.25">
      <c r="B1317">
        <f t="shared" ca="1" si="81"/>
        <v>1305</v>
      </c>
      <c r="C1317" t="str">
        <f ca="1">IFERROR(VLOOKUP(B1317,'SKT LİSTESİ'!F:F,1,0),"")</f>
        <v/>
      </c>
      <c r="E1317" s="128" t="str">
        <f ca="1">IFERROR(IF($C1317="","",VLOOKUP(FİLTRE!$C1317,'SKT LİSTESİ'!$F:$S,5,0)),"")</f>
        <v/>
      </c>
      <c r="F1317" s="129" t="str">
        <f ca="1">IFERROR(IF($C1317="","",VLOOKUP(FİLTRE!$C1317,'SKT LİSTESİ'!$F:$S,7,0)),"")</f>
        <v/>
      </c>
      <c r="G1317" s="130" t="str">
        <f ca="1">IFERROR(IF($C1317="","",VLOOKUP(FİLTRE!$C1317,'SKT LİSTESİ'!$F:$S,8,0)),"")</f>
        <v/>
      </c>
      <c r="H1317" s="131" t="str">
        <f ca="1">IF(E1317="","",IF($C1317="","",VLOOKUP(FİLTRE!$C1317,'SKT LİSTESİ'!$F:$S,9,0)))</f>
        <v/>
      </c>
      <c r="I1317" s="132" t="str">
        <f ca="1">IFERROR(IF($C1317="","",VLOOKUP(FİLTRE!$C1317,'SKT LİSTESİ'!$F:$S,10,0)),"")</f>
        <v/>
      </c>
      <c r="J1317" s="133" t="str">
        <f ca="1">IFERROR(IF($C1317="","",VLOOKUP(FİLTRE!$C1317,'SKT LİSTESİ'!$F:$S,11,0)),"")</f>
        <v/>
      </c>
      <c r="K1317" s="134" t="str">
        <f ca="1">IFERROR(IF($C1317="","",VLOOKUP(FİLTRE!$C1317,'SKT LİSTESİ'!$F:$S,12,0)),"")</f>
        <v/>
      </c>
      <c r="L1317" s="134" t="str">
        <f ca="1">IFERROR(IF($C1317="","",VLOOKUP(FİLTRE!$C1317,'SKT LİSTESİ'!$F:$S,13,0)),"")</f>
        <v/>
      </c>
      <c r="M1317" s="135" t="str">
        <f ca="1">IFERROR(IF($C1317="","",VLOOKUP(FİLTRE!$C1317,'SKT LİSTESİ'!$F:$AJ,14,0)),"")</f>
        <v/>
      </c>
      <c r="N1317" s="31" t="str">
        <f ca="1">IFERROR(IF($C1317="","",VLOOKUP(FİLTRE!$C1317,'SKT LİSTESİ'!$F:$AJ,22,0)),"")</f>
        <v/>
      </c>
      <c r="O1317" s="136" t="str">
        <f ca="1">IFERROR(IF($C1317="","",VLOOKUP(FİLTRE!$C1317,'SKT LİSTESİ'!$F:$AJ,23,0)),"")</f>
        <v/>
      </c>
      <c r="P1317" s="31"/>
      <c r="Q1317" s="31"/>
      <c r="R1317" s="137" t="str">
        <f ca="1">(IFERROR(IF($C1317="","",VLOOKUP(FİLTRE!$C1317,'SKT LİSTESİ'!$F:$AJ,15,0)),""))</f>
        <v/>
      </c>
      <c r="S1317" s="138" t="str">
        <f ca="1">IFERROR(IF($C1317="","",VLOOKUP(FİLTRE!$C1317,'SKT LİSTESİ'!$F:$AJ,16,0)),"")</f>
        <v/>
      </c>
      <c r="AF1317" s="179" t="str">
        <f t="shared" ca="1" si="82"/>
        <v/>
      </c>
      <c r="AG1317" s="179">
        <f t="shared" ca="1" si="83"/>
        <v>0</v>
      </c>
      <c r="AH1317" s="179">
        <f t="shared" ca="1" si="84"/>
        <v>0</v>
      </c>
    </row>
    <row r="1318" spans="2:34" ht="15.75" x14ac:dyDescent="0.25">
      <c r="B1318">
        <f t="shared" ca="1" si="81"/>
        <v>1306</v>
      </c>
      <c r="C1318" t="str">
        <f ca="1">IFERROR(VLOOKUP(B1318,'SKT LİSTESİ'!F:F,1,0),"")</f>
        <v/>
      </c>
      <c r="E1318" s="128" t="str">
        <f ca="1">IFERROR(IF($C1318="","",VLOOKUP(FİLTRE!$C1318,'SKT LİSTESİ'!$F:$S,5,0)),"")</f>
        <v/>
      </c>
      <c r="F1318" s="129" t="str">
        <f ca="1">IFERROR(IF($C1318="","",VLOOKUP(FİLTRE!$C1318,'SKT LİSTESİ'!$F:$S,7,0)),"")</f>
        <v/>
      </c>
      <c r="G1318" s="130" t="str">
        <f ca="1">IFERROR(IF($C1318="","",VLOOKUP(FİLTRE!$C1318,'SKT LİSTESİ'!$F:$S,8,0)),"")</f>
        <v/>
      </c>
      <c r="H1318" s="131" t="str">
        <f ca="1">IF(E1318="","",IF($C1318="","",VLOOKUP(FİLTRE!$C1318,'SKT LİSTESİ'!$F:$S,9,0)))</f>
        <v/>
      </c>
      <c r="I1318" s="132" t="str">
        <f ca="1">IFERROR(IF($C1318="","",VLOOKUP(FİLTRE!$C1318,'SKT LİSTESİ'!$F:$S,10,0)),"")</f>
        <v/>
      </c>
      <c r="J1318" s="133" t="str">
        <f ca="1">IFERROR(IF($C1318="","",VLOOKUP(FİLTRE!$C1318,'SKT LİSTESİ'!$F:$S,11,0)),"")</f>
        <v/>
      </c>
      <c r="K1318" s="134" t="str">
        <f ca="1">IFERROR(IF($C1318="","",VLOOKUP(FİLTRE!$C1318,'SKT LİSTESİ'!$F:$S,12,0)),"")</f>
        <v/>
      </c>
      <c r="L1318" s="134" t="str">
        <f ca="1">IFERROR(IF($C1318="","",VLOOKUP(FİLTRE!$C1318,'SKT LİSTESİ'!$F:$S,13,0)),"")</f>
        <v/>
      </c>
      <c r="M1318" s="135" t="str">
        <f ca="1">IFERROR(IF($C1318="","",VLOOKUP(FİLTRE!$C1318,'SKT LİSTESİ'!$F:$AJ,14,0)),"")</f>
        <v/>
      </c>
      <c r="N1318" s="31" t="str">
        <f ca="1">IFERROR(IF($C1318="","",VLOOKUP(FİLTRE!$C1318,'SKT LİSTESİ'!$F:$AJ,22,0)),"")</f>
        <v/>
      </c>
      <c r="O1318" s="136" t="str">
        <f ca="1">IFERROR(IF($C1318="","",VLOOKUP(FİLTRE!$C1318,'SKT LİSTESİ'!$F:$AJ,23,0)),"")</f>
        <v/>
      </c>
      <c r="P1318" s="31"/>
      <c r="Q1318" s="31"/>
      <c r="R1318" s="137" t="str">
        <f ca="1">(IFERROR(IF($C1318="","",VLOOKUP(FİLTRE!$C1318,'SKT LİSTESİ'!$F:$AJ,15,0)),""))</f>
        <v/>
      </c>
      <c r="S1318" s="138" t="str">
        <f ca="1">IFERROR(IF($C1318="","",VLOOKUP(FİLTRE!$C1318,'SKT LİSTESİ'!$F:$AJ,16,0)),"")</f>
        <v/>
      </c>
      <c r="AF1318" s="179" t="str">
        <f t="shared" ca="1" si="82"/>
        <v/>
      </c>
      <c r="AG1318" s="179">
        <f t="shared" ca="1" si="83"/>
        <v>0</v>
      </c>
      <c r="AH1318" s="179">
        <f t="shared" ca="1" si="84"/>
        <v>0</v>
      </c>
    </row>
    <row r="1319" spans="2:34" ht="15.75" x14ac:dyDescent="0.25">
      <c r="B1319">
        <f t="shared" ca="1" si="81"/>
        <v>1307</v>
      </c>
      <c r="C1319" t="str">
        <f ca="1">IFERROR(VLOOKUP(B1319,'SKT LİSTESİ'!F:F,1,0),"")</f>
        <v/>
      </c>
      <c r="E1319" s="128" t="str">
        <f ca="1">IFERROR(IF($C1319="","",VLOOKUP(FİLTRE!$C1319,'SKT LİSTESİ'!$F:$S,5,0)),"")</f>
        <v/>
      </c>
      <c r="F1319" s="129" t="str">
        <f ca="1">IFERROR(IF($C1319="","",VLOOKUP(FİLTRE!$C1319,'SKT LİSTESİ'!$F:$S,7,0)),"")</f>
        <v/>
      </c>
      <c r="G1319" s="130" t="str">
        <f ca="1">IFERROR(IF($C1319="","",VLOOKUP(FİLTRE!$C1319,'SKT LİSTESİ'!$F:$S,8,0)),"")</f>
        <v/>
      </c>
      <c r="H1319" s="131" t="str">
        <f ca="1">IF(E1319="","",IF($C1319="","",VLOOKUP(FİLTRE!$C1319,'SKT LİSTESİ'!$F:$S,9,0)))</f>
        <v/>
      </c>
      <c r="I1319" s="132" t="str">
        <f ca="1">IFERROR(IF($C1319="","",VLOOKUP(FİLTRE!$C1319,'SKT LİSTESİ'!$F:$S,10,0)),"")</f>
        <v/>
      </c>
      <c r="J1319" s="133" t="str">
        <f ca="1">IFERROR(IF($C1319="","",VLOOKUP(FİLTRE!$C1319,'SKT LİSTESİ'!$F:$S,11,0)),"")</f>
        <v/>
      </c>
      <c r="K1319" s="134" t="str">
        <f ca="1">IFERROR(IF($C1319="","",VLOOKUP(FİLTRE!$C1319,'SKT LİSTESİ'!$F:$S,12,0)),"")</f>
        <v/>
      </c>
      <c r="L1319" s="134" t="str">
        <f ca="1">IFERROR(IF($C1319="","",VLOOKUP(FİLTRE!$C1319,'SKT LİSTESİ'!$F:$S,13,0)),"")</f>
        <v/>
      </c>
      <c r="M1319" s="135" t="str">
        <f ca="1">IFERROR(IF($C1319="","",VLOOKUP(FİLTRE!$C1319,'SKT LİSTESİ'!$F:$AJ,14,0)),"")</f>
        <v/>
      </c>
      <c r="N1319" s="31" t="str">
        <f ca="1">IFERROR(IF($C1319="","",VLOOKUP(FİLTRE!$C1319,'SKT LİSTESİ'!$F:$AJ,22,0)),"")</f>
        <v/>
      </c>
      <c r="O1319" s="136" t="str">
        <f ca="1">IFERROR(IF($C1319="","",VLOOKUP(FİLTRE!$C1319,'SKT LİSTESİ'!$F:$AJ,23,0)),"")</f>
        <v/>
      </c>
      <c r="P1319" s="31"/>
      <c r="Q1319" s="31"/>
      <c r="R1319" s="137" t="str">
        <f ca="1">(IFERROR(IF($C1319="","",VLOOKUP(FİLTRE!$C1319,'SKT LİSTESİ'!$F:$AJ,15,0)),""))</f>
        <v/>
      </c>
      <c r="S1319" s="138" t="str">
        <f ca="1">IFERROR(IF($C1319="","",VLOOKUP(FİLTRE!$C1319,'SKT LİSTESİ'!$F:$AJ,16,0)),"")</f>
        <v/>
      </c>
      <c r="AF1319" s="179" t="str">
        <f t="shared" ca="1" si="82"/>
        <v/>
      </c>
      <c r="AG1319" s="179">
        <f t="shared" ca="1" si="83"/>
        <v>0</v>
      </c>
      <c r="AH1319" s="179">
        <f t="shared" ca="1" si="84"/>
        <v>0</v>
      </c>
    </row>
    <row r="1320" spans="2:34" ht="15.75" x14ac:dyDescent="0.25">
      <c r="B1320">
        <f t="shared" ca="1" si="81"/>
        <v>1308</v>
      </c>
      <c r="C1320" t="str">
        <f ca="1">IFERROR(VLOOKUP(B1320,'SKT LİSTESİ'!F:F,1,0),"")</f>
        <v/>
      </c>
      <c r="E1320" s="128" t="str">
        <f ca="1">IFERROR(IF($C1320="","",VLOOKUP(FİLTRE!$C1320,'SKT LİSTESİ'!$F:$S,5,0)),"")</f>
        <v/>
      </c>
      <c r="F1320" s="129" t="str">
        <f ca="1">IFERROR(IF($C1320="","",VLOOKUP(FİLTRE!$C1320,'SKT LİSTESİ'!$F:$S,7,0)),"")</f>
        <v/>
      </c>
      <c r="G1320" s="130" t="str">
        <f ca="1">IFERROR(IF($C1320="","",VLOOKUP(FİLTRE!$C1320,'SKT LİSTESİ'!$F:$S,8,0)),"")</f>
        <v/>
      </c>
      <c r="H1320" s="131" t="str">
        <f ca="1">IF(E1320="","",IF($C1320="","",VLOOKUP(FİLTRE!$C1320,'SKT LİSTESİ'!$F:$S,9,0)))</f>
        <v/>
      </c>
      <c r="I1320" s="132" t="str">
        <f ca="1">IFERROR(IF($C1320="","",VLOOKUP(FİLTRE!$C1320,'SKT LİSTESİ'!$F:$S,10,0)),"")</f>
        <v/>
      </c>
      <c r="J1320" s="133" t="str">
        <f ca="1">IFERROR(IF($C1320="","",VLOOKUP(FİLTRE!$C1320,'SKT LİSTESİ'!$F:$S,11,0)),"")</f>
        <v/>
      </c>
      <c r="K1320" s="134" t="str">
        <f ca="1">IFERROR(IF($C1320="","",VLOOKUP(FİLTRE!$C1320,'SKT LİSTESİ'!$F:$S,12,0)),"")</f>
        <v/>
      </c>
      <c r="L1320" s="134" t="str">
        <f ca="1">IFERROR(IF($C1320="","",VLOOKUP(FİLTRE!$C1320,'SKT LİSTESİ'!$F:$S,13,0)),"")</f>
        <v/>
      </c>
      <c r="M1320" s="135" t="str">
        <f ca="1">IFERROR(IF($C1320="","",VLOOKUP(FİLTRE!$C1320,'SKT LİSTESİ'!$F:$AJ,14,0)),"")</f>
        <v/>
      </c>
      <c r="N1320" s="31" t="str">
        <f ca="1">IFERROR(IF($C1320="","",VLOOKUP(FİLTRE!$C1320,'SKT LİSTESİ'!$F:$AJ,22,0)),"")</f>
        <v/>
      </c>
      <c r="O1320" s="136" t="str">
        <f ca="1">IFERROR(IF($C1320="","",VLOOKUP(FİLTRE!$C1320,'SKT LİSTESİ'!$F:$AJ,23,0)),"")</f>
        <v/>
      </c>
      <c r="P1320" s="31"/>
      <c r="Q1320" s="31"/>
      <c r="R1320" s="137" t="str">
        <f ca="1">(IFERROR(IF($C1320="","",VLOOKUP(FİLTRE!$C1320,'SKT LİSTESİ'!$F:$AJ,15,0)),""))</f>
        <v/>
      </c>
      <c r="S1320" s="138" t="str">
        <f ca="1">IFERROR(IF($C1320="","",VLOOKUP(FİLTRE!$C1320,'SKT LİSTESİ'!$F:$AJ,16,0)),"")</f>
        <v/>
      </c>
      <c r="AF1320" s="179" t="str">
        <f t="shared" ca="1" si="82"/>
        <v/>
      </c>
      <c r="AG1320" s="179">
        <f t="shared" ca="1" si="83"/>
        <v>0</v>
      </c>
      <c r="AH1320" s="179">
        <f t="shared" ca="1" si="84"/>
        <v>0</v>
      </c>
    </row>
    <row r="1321" spans="2:34" ht="15.75" x14ac:dyDescent="0.25">
      <c r="B1321">
        <f t="shared" ca="1" si="81"/>
        <v>1309</v>
      </c>
      <c r="C1321" t="str">
        <f ca="1">IFERROR(VLOOKUP(B1321,'SKT LİSTESİ'!F:F,1,0),"")</f>
        <v/>
      </c>
      <c r="E1321" s="128" t="str">
        <f ca="1">IFERROR(IF($C1321="","",VLOOKUP(FİLTRE!$C1321,'SKT LİSTESİ'!$F:$S,5,0)),"")</f>
        <v/>
      </c>
      <c r="F1321" s="129" t="str">
        <f ca="1">IFERROR(IF($C1321="","",VLOOKUP(FİLTRE!$C1321,'SKT LİSTESİ'!$F:$S,7,0)),"")</f>
        <v/>
      </c>
      <c r="G1321" s="130" t="str">
        <f ca="1">IFERROR(IF($C1321="","",VLOOKUP(FİLTRE!$C1321,'SKT LİSTESİ'!$F:$S,8,0)),"")</f>
        <v/>
      </c>
      <c r="H1321" s="131" t="str">
        <f ca="1">IF(E1321="","",IF($C1321="","",VLOOKUP(FİLTRE!$C1321,'SKT LİSTESİ'!$F:$S,9,0)))</f>
        <v/>
      </c>
      <c r="I1321" s="132" t="str">
        <f ca="1">IFERROR(IF($C1321="","",VLOOKUP(FİLTRE!$C1321,'SKT LİSTESİ'!$F:$S,10,0)),"")</f>
        <v/>
      </c>
      <c r="J1321" s="133" t="str">
        <f ca="1">IFERROR(IF($C1321="","",VLOOKUP(FİLTRE!$C1321,'SKT LİSTESİ'!$F:$S,11,0)),"")</f>
        <v/>
      </c>
      <c r="K1321" s="134" t="str">
        <f ca="1">IFERROR(IF($C1321="","",VLOOKUP(FİLTRE!$C1321,'SKT LİSTESİ'!$F:$S,12,0)),"")</f>
        <v/>
      </c>
      <c r="L1321" s="134" t="str">
        <f ca="1">IFERROR(IF($C1321="","",VLOOKUP(FİLTRE!$C1321,'SKT LİSTESİ'!$F:$S,13,0)),"")</f>
        <v/>
      </c>
      <c r="M1321" s="135" t="str">
        <f ca="1">IFERROR(IF($C1321="","",VLOOKUP(FİLTRE!$C1321,'SKT LİSTESİ'!$F:$AJ,14,0)),"")</f>
        <v/>
      </c>
      <c r="N1321" s="31" t="str">
        <f ca="1">IFERROR(IF($C1321="","",VLOOKUP(FİLTRE!$C1321,'SKT LİSTESİ'!$F:$AJ,22,0)),"")</f>
        <v/>
      </c>
      <c r="O1321" s="136" t="str">
        <f ca="1">IFERROR(IF($C1321="","",VLOOKUP(FİLTRE!$C1321,'SKT LİSTESİ'!$F:$AJ,23,0)),"")</f>
        <v/>
      </c>
      <c r="P1321" s="31"/>
      <c r="Q1321" s="31"/>
      <c r="R1321" s="137" t="str">
        <f ca="1">(IFERROR(IF($C1321="","",VLOOKUP(FİLTRE!$C1321,'SKT LİSTESİ'!$F:$AJ,15,0)),""))</f>
        <v/>
      </c>
      <c r="S1321" s="138" t="str">
        <f ca="1">IFERROR(IF($C1321="","",VLOOKUP(FİLTRE!$C1321,'SKT LİSTESİ'!$F:$AJ,16,0)),"")</f>
        <v/>
      </c>
      <c r="AF1321" s="179" t="str">
        <f t="shared" ca="1" si="82"/>
        <v/>
      </c>
      <c r="AG1321" s="179">
        <f t="shared" ca="1" si="83"/>
        <v>0</v>
      </c>
      <c r="AH1321" s="179">
        <f t="shared" ca="1" si="84"/>
        <v>0</v>
      </c>
    </row>
    <row r="1322" spans="2:34" ht="15.75" x14ac:dyDescent="0.25">
      <c r="B1322">
        <f t="shared" ca="1" si="81"/>
        <v>1310</v>
      </c>
      <c r="C1322" t="str">
        <f ca="1">IFERROR(VLOOKUP(B1322,'SKT LİSTESİ'!F:F,1,0),"")</f>
        <v/>
      </c>
      <c r="E1322" s="128" t="str">
        <f ca="1">IFERROR(IF($C1322="","",VLOOKUP(FİLTRE!$C1322,'SKT LİSTESİ'!$F:$S,5,0)),"")</f>
        <v/>
      </c>
      <c r="F1322" s="129" t="str">
        <f ca="1">IFERROR(IF($C1322="","",VLOOKUP(FİLTRE!$C1322,'SKT LİSTESİ'!$F:$S,7,0)),"")</f>
        <v/>
      </c>
      <c r="G1322" s="130" t="str">
        <f ca="1">IFERROR(IF($C1322="","",VLOOKUP(FİLTRE!$C1322,'SKT LİSTESİ'!$F:$S,8,0)),"")</f>
        <v/>
      </c>
      <c r="H1322" s="131" t="str">
        <f ca="1">IF(E1322="","",IF($C1322="","",VLOOKUP(FİLTRE!$C1322,'SKT LİSTESİ'!$F:$S,9,0)))</f>
        <v/>
      </c>
      <c r="I1322" s="132" t="str">
        <f ca="1">IFERROR(IF($C1322="","",VLOOKUP(FİLTRE!$C1322,'SKT LİSTESİ'!$F:$S,10,0)),"")</f>
        <v/>
      </c>
      <c r="J1322" s="133" t="str">
        <f ca="1">IFERROR(IF($C1322="","",VLOOKUP(FİLTRE!$C1322,'SKT LİSTESİ'!$F:$S,11,0)),"")</f>
        <v/>
      </c>
      <c r="K1322" s="134" t="str">
        <f ca="1">IFERROR(IF($C1322="","",VLOOKUP(FİLTRE!$C1322,'SKT LİSTESİ'!$F:$S,12,0)),"")</f>
        <v/>
      </c>
      <c r="L1322" s="134" t="str">
        <f ca="1">IFERROR(IF($C1322="","",VLOOKUP(FİLTRE!$C1322,'SKT LİSTESİ'!$F:$S,13,0)),"")</f>
        <v/>
      </c>
      <c r="M1322" s="135" t="str">
        <f ca="1">IFERROR(IF($C1322="","",VLOOKUP(FİLTRE!$C1322,'SKT LİSTESİ'!$F:$AJ,14,0)),"")</f>
        <v/>
      </c>
      <c r="N1322" s="31" t="str">
        <f ca="1">IFERROR(IF($C1322="","",VLOOKUP(FİLTRE!$C1322,'SKT LİSTESİ'!$F:$AJ,22,0)),"")</f>
        <v/>
      </c>
      <c r="O1322" s="136" t="str">
        <f ca="1">IFERROR(IF($C1322="","",VLOOKUP(FİLTRE!$C1322,'SKT LİSTESİ'!$F:$AJ,23,0)),"")</f>
        <v/>
      </c>
      <c r="P1322" s="31"/>
      <c r="Q1322" s="31"/>
      <c r="R1322" s="137" t="str">
        <f ca="1">(IFERROR(IF($C1322="","",VLOOKUP(FİLTRE!$C1322,'SKT LİSTESİ'!$F:$AJ,15,0)),""))</f>
        <v/>
      </c>
      <c r="S1322" s="138" t="str">
        <f ca="1">IFERROR(IF($C1322="","",VLOOKUP(FİLTRE!$C1322,'SKT LİSTESİ'!$F:$AJ,16,0)),"")</f>
        <v/>
      </c>
      <c r="AF1322" s="179" t="str">
        <f t="shared" ca="1" si="82"/>
        <v/>
      </c>
      <c r="AG1322" s="179">
        <f t="shared" ca="1" si="83"/>
        <v>0</v>
      </c>
      <c r="AH1322" s="179">
        <f t="shared" ca="1" si="84"/>
        <v>0</v>
      </c>
    </row>
    <row r="1323" spans="2:34" ht="15.75" x14ac:dyDescent="0.25">
      <c r="B1323">
        <f t="shared" ca="1" si="81"/>
        <v>1311</v>
      </c>
      <c r="C1323" t="str">
        <f ca="1">IFERROR(VLOOKUP(B1323,'SKT LİSTESİ'!F:F,1,0),"")</f>
        <v/>
      </c>
      <c r="E1323" s="128" t="str">
        <f ca="1">IFERROR(IF($C1323="","",VLOOKUP(FİLTRE!$C1323,'SKT LİSTESİ'!$F:$S,5,0)),"")</f>
        <v/>
      </c>
      <c r="F1323" s="129" t="str">
        <f ca="1">IFERROR(IF($C1323="","",VLOOKUP(FİLTRE!$C1323,'SKT LİSTESİ'!$F:$S,7,0)),"")</f>
        <v/>
      </c>
      <c r="G1323" s="130" t="str">
        <f ca="1">IFERROR(IF($C1323="","",VLOOKUP(FİLTRE!$C1323,'SKT LİSTESİ'!$F:$S,8,0)),"")</f>
        <v/>
      </c>
      <c r="H1323" s="131" t="str">
        <f ca="1">IF(E1323="","",IF($C1323="","",VLOOKUP(FİLTRE!$C1323,'SKT LİSTESİ'!$F:$S,9,0)))</f>
        <v/>
      </c>
      <c r="I1323" s="132" t="str">
        <f ca="1">IFERROR(IF($C1323="","",VLOOKUP(FİLTRE!$C1323,'SKT LİSTESİ'!$F:$S,10,0)),"")</f>
        <v/>
      </c>
      <c r="J1323" s="133" t="str">
        <f ca="1">IFERROR(IF($C1323="","",VLOOKUP(FİLTRE!$C1323,'SKT LİSTESİ'!$F:$S,11,0)),"")</f>
        <v/>
      </c>
      <c r="K1323" s="134" t="str">
        <f ca="1">IFERROR(IF($C1323="","",VLOOKUP(FİLTRE!$C1323,'SKT LİSTESİ'!$F:$S,12,0)),"")</f>
        <v/>
      </c>
      <c r="L1323" s="134" t="str">
        <f ca="1">IFERROR(IF($C1323="","",VLOOKUP(FİLTRE!$C1323,'SKT LİSTESİ'!$F:$S,13,0)),"")</f>
        <v/>
      </c>
      <c r="M1323" s="135" t="str">
        <f ca="1">IFERROR(IF($C1323="","",VLOOKUP(FİLTRE!$C1323,'SKT LİSTESİ'!$F:$AJ,14,0)),"")</f>
        <v/>
      </c>
      <c r="N1323" s="31" t="str">
        <f ca="1">IFERROR(IF($C1323="","",VLOOKUP(FİLTRE!$C1323,'SKT LİSTESİ'!$F:$AJ,22,0)),"")</f>
        <v/>
      </c>
      <c r="O1323" s="136" t="str">
        <f ca="1">IFERROR(IF($C1323="","",VLOOKUP(FİLTRE!$C1323,'SKT LİSTESİ'!$F:$AJ,23,0)),"")</f>
        <v/>
      </c>
      <c r="P1323" s="31"/>
      <c r="Q1323" s="31"/>
      <c r="R1323" s="137" t="str">
        <f ca="1">(IFERROR(IF($C1323="","",VLOOKUP(FİLTRE!$C1323,'SKT LİSTESİ'!$F:$AJ,15,0)),""))</f>
        <v/>
      </c>
      <c r="S1323" s="138" t="str">
        <f ca="1">IFERROR(IF($C1323="","",VLOOKUP(FİLTRE!$C1323,'SKT LİSTESİ'!$F:$AJ,16,0)),"")</f>
        <v/>
      </c>
      <c r="AF1323" s="179" t="str">
        <f t="shared" ca="1" si="82"/>
        <v/>
      </c>
      <c r="AG1323" s="179">
        <f t="shared" ca="1" si="83"/>
        <v>0</v>
      </c>
      <c r="AH1323" s="179">
        <f t="shared" ca="1" si="84"/>
        <v>0</v>
      </c>
    </row>
    <row r="1324" spans="2:34" ht="15.75" x14ac:dyDescent="0.25">
      <c r="B1324">
        <f t="shared" ca="1" si="81"/>
        <v>1312</v>
      </c>
      <c r="C1324" t="str">
        <f ca="1">IFERROR(VLOOKUP(B1324,'SKT LİSTESİ'!F:F,1,0),"")</f>
        <v/>
      </c>
      <c r="E1324" s="128" t="str">
        <f ca="1">IFERROR(IF($C1324="","",VLOOKUP(FİLTRE!$C1324,'SKT LİSTESİ'!$F:$S,5,0)),"")</f>
        <v/>
      </c>
      <c r="F1324" s="129" t="str">
        <f ca="1">IFERROR(IF($C1324="","",VLOOKUP(FİLTRE!$C1324,'SKT LİSTESİ'!$F:$S,7,0)),"")</f>
        <v/>
      </c>
      <c r="G1324" s="130" t="str">
        <f ca="1">IFERROR(IF($C1324="","",VLOOKUP(FİLTRE!$C1324,'SKT LİSTESİ'!$F:$S,8,0)),"")</f>
        <v/>
      </c>
      <c r="H1324" s="131" t="str">
        <f ca="1">IF(E1324="","",IF($C1324="","",VLOOKUP(FİLTRE!$C1324,'SKT LİSTESİ'!$F:$S,9,0)))</f>
        <v/>
      </c>
      <c r="I1324" s="132" t="str">
        <f ca="1">IFERROR(IF($C1324="","",VLOOKUP(FİLTRE!$C1324,'SKT LİSTESİ'!$F:$S,10,0)),"")</f>
        <v/>
      </c>
      <c r="J1324" s="133" t="str">
        <f ca="1">IFERROR(IF($C1324="","",VLOOKUP(FİLTRE!$C1324,'SKT LİSTESİ'!$F:$S,11,0)),"")</f>
        <v/>
      </c>
      <c r="K1324" s="134" t="str">
        <f ca="1">IFERROR(IF($C1324="","",VLOOKUP(FİLTRE!$C1324,'SKT LİSTESİ'!$F:$S,12,0)),"")</f>
        <v/>
      </c>
      <c r="L1324" s="134" t="str">
        <f ca="1">IFERROR(IF($C1324="","",VLOOKUP(FİLTRE!$C1324,'SKT LİSTESİ'!$F:$S,13,0)),"")</f>
        <v/>
      </c>
      <c r="M1324" s="135" t="str">
        <f ca="1">IFERROR(IF($C1324="","",VLOOKUP(FİLTRE!$C1324,'SKT LİSTESİ'!$F:$AJ,14,0)),"")</f>
        <v/>
      </c>
      <c r="N1324" s="31" t="str">
        <f ca="1">IFERROR(IF($C1324="","",VLOOKUP(FİLTRE!$C1324,'SKT LİSTESİ'!$F:$AJ,22,0)),"")</f>
        <v/>
      </c>
      <c r="O1324" s="136" t="str">
        <f ca="1">IFERROR(IF($C1324="","",VLOOKUP(FİLTRE!$C1324,'SKT LİSTESİ'!$F:$AJ,23,0)),"")</f>
        <v/>
      </c>
      <c r="P1324" s="31"/>
      <c r="Q1324" s="31"/>
      <c r="R1324" s="137" t="str">
        <f ca="1">(IFERROR(IF($C1324="","",VLOOKUP(FİLTRE!$C1324,'SKT LİSTESİ'!$F:$AJ,15,0)),""))</f>
        <v/>
      </c>
      <c r="S1324" s="138" t="str">
        <f ca="1">IFERROR(IF($C1324="","",VLOOKUP(FİLTRE!$C1324,'SKT LİSTESİ'!$F:$AJ,16,0)),"")</f>
        <v/>
      </c>
      <c r="AF1324" s="179" t="str">
        <f t="shared" ca="1" si="82"/>
        <v/>
      </c>
      <c r="AG1324" s="179">
        <f t="shared" ca="1" si="83"/>
        <v>0</v>
      </c>
      <c r="AH1324" s="179">
        <f t="shared" ca="1" si="84"/>
        <v>0</v>
      </c>
    </row>
    <row r="1325" spans="2:34" ht="15.75" x14ac:dyDescent="0.25">
      <c r="B1325">
        <f t="shared" ca="1" si="81"/>
        <v>1313</v>
      </c>
      <c r="C1325" t="str">
        <f ca="1">IFERROR(VLOOKUP(B1325,'SKT LİSTESİ'!F:F,1,0),"")</f>
        <v/>
      </c>
      <c r="E1325" s="128" t="str">
        <f ca="1">IFERROR(IF($C1325="","",VLOOKUP(FİLTRE!$C1325,'SKT LİSTESİ'!$F:$S,5,0)),"")</f>
        <v/>
      </c>
      <c r="F1325" s="129" t="str">
        <f ca="1">IFERROR(IF($C1325="","",VLOOKUP(FİLTRE!$C1325,'SKT LİSTESİ'!$F:$S,7,0)),"")</f>
        <v/>
      </c>
      <c r="G1325" s="130" t="str">
        <f ca="1">IFERROR(IF($C1325="","",VLOOKUP(FİLTRE!$C1325,'SKT LİSTESİ'!$F:$S,8,0)),"")</f>
        <v/>
      </c>
      <c r="H1325" s="131" t="str">
        <f ca="1">IF(E1325="","",IF($C1325="","",VLOOKUP(FİLTRE!$C1325,'SKT LİSTESİ'!$F:$S,9,0)))</f>
        <v/>
      </c>
      <c r="I1325" s="132" t="str">
        <f ca="1">IFERROR(IF($C1325="","",VLOOKUP(FİLTRE!$C1325,'SKT LİSTESİ'!$F:$S,10,0)),"")</f>
        <v/>
      </c>
      <c r="J1325" s="133" t="str">
        <f ca="1">IFERROR(IF($C1325="","",VLOOKUP(FİLTRE!$C1325,'SKT LİSTESİ'!$F:$S,11,0)),"")</f>
        <v/>
      </c>
      <c r="K1325" s="134" t="str">
        <f ca="1">IFERROR(IF($C1325="","",VLOOKUP(FİLTRE!$C1325,'SKT LİSTESİ'!$F:$S,12,0)),"")</f>
        <v/>
      </c>
      <c r="L1325" s="134" t="str">
        <f ca="1">IFERROR(IF($C1325="","",VLOOKUP(FİLTRE!$C1325,'SKT LİSTESİ'!$F:$S,13,0)),"")</f>
        <v/>
      </c>
      <c r="M1325" s="135" t="str">
        <f ca="1">IFERROR(IF($C1325="","",VLOOKUP(FİLTRE!$C1325,'SKT LİSTESİ'!$F:$AJ,14,0)),"")</f>
        <v/>
      </c>
      <c r="N1325" s="31" t="str">
        <f ca="1">IFERROR(IF($C1325="","",VLOOKUP(FİLTRE!$C1325,'SKT LİSTESİ'!$F:$AJ,22,0)),"")</f>
        <v/>
      </c>
      <c r="O1325" s="136" t="str">
        <f ca="1">IFERROR(IF($C1325="","",VLOOKUP(FİLTRE!$C1325,'SKT LİSTESİ'!$F:$AJ,23,0)),"")</f>
        <v/>
      </c>
      <c r="P1325" s="31"/>
      <c r="Q1325" s="31"/>
      <c r="R1325" s="137" t="str">
        <f ca="1">(IFERROR(IF($C1325="","",VLOOKUP(FİLTRE!$C1325,'SKT LİSTESİ'!$F:$AJ,15,0)),""))</f>
        <v/>
      </c>
      <c r="S1325" s="138" t="str">
        <f ca="1">IFERROR(IF($C1325="","",VLOOKUP(FİLTRE!$C1325,'SKT LİSTESİ'!$F:$AJ,16,0)),"")</f>
        <v/>
      </c>
      <c r="AF1325" s="179" t="str">
        <f t="shared" ca="1" si="82"/>
        <v/>
      </c>
      <c r="AG1325" s="179">
        <f t="shared" ca="1" si="83"/>
        <v>0</v>
      </c>
      <c r="AH1325" s="179">
        <f t="shared" ca="1" si="84"/>
        <v>0</v>
      </c>
    </row>
    <row r="1326" spans="2:34" ht="15.75" x14ac:dyDescent="0.25">
      <c r="B1326">
        <f t="shared" ca="1" si="81"/>
        <v>1314</v>
      </c>
      <c r="C1326" t="str">
        <f ca="1">IFERROR(VLOOKUP(B1326,'SKT LİSTESİ'!F:F,1,0),"")</f>
        <v/>
      </c>
      <c r="E1326" s="128" t="str">
        <f ca="1">IFERROR(IF($C1326="","",VLOOKUP(FİLTRE!$C1326,'SKT LİSTESİ'!$F:$S,5,0)),"")</f>
        <v/>
      </c>
      <c r="F1326" s="129" t="str">
        <f ca="1">IFERROR(IF($C1326="","",VLOOKUP(FİLTRE!$C1326,'SKT LİSTESİ'!$F:$S,7,0)),"")</f>
        <v/>
      </c>
      <c r="G1326" s="130" t="str">
        <f ca="1">IFERROR(IF($C1326="","",VLOOKUP(FİLTRE!$C1326,'SKT LİSTESİ'!$F:$S,8,0)),"")</f>
        <v/>
      </c>
      <c r="H1326" s="131" t="str">
        <f ca="1">IF(E1326="","",IF($C1326="","",VLOOKUP(FİLTRE!$C1326,'SKT LİSTESİ'!$F:$S,9,0)))</f>
        <v/>
      </c>
      <c r="I1326" s="132" t="str">
        <f ca="1">IFERROR(IF($C1326="","",VLOOKUP(FİLTRE!$C1326,'SKT LİSTESİ'!$F:$S,10,0)),"")</f>
        <v/>
      </c>
      <c r="J1326" s="133" t="str">
        <f ca="1">IFERROR(IF($C1326="","",VLOOKUP(FİLTRE!$C1326,'SKT LİSTESİ'!$F:$S,11,0)),"")</f>
        <v/>
      </c>
      <c r="K1326" s="134" t="str">
        <f ca="1">IFERROR(IF($C1326="","",VLOOKUP(FİLTRE!$C1326,'SKT LİSTESİ'!$F:$S,12,0)),"")</f>
        <v/>
      </c>
      <c r="L1326" s="134" t="str">
        <f ca="1">IFERROR(IF($C1326="","",VLOOKUP(FİLTRE!$C1326,'SKT LİSTESİ'!$F:$S,13,0)),"")</f>
        <v/>
      </c>
      <c r="M1326" s="135" t="str">
        <f ca="1">IFERROR(IF($C1326="","",VLOOKUP(FİLTRE!$C1326,'SKT LİSTESİ'!$F:$AJ,14,0)),"")</f>
        <v/>
      </c>
      <c r="N1326" s="31" t="str">
        <f ca="1">IFERROR(IF($C1326="","",VLOOKUP(FİLTRE!$C1326,'SKT LİSTESİ'!$F:$AJ,22,0)),"")</f>
        <v/>
      </c>
      <c r="O1326" s="136" t="str">
        <f ca="1">IFERROR(IF($C1326="","",VLOOKUP(FİLTRE!$C1326,'SKT LİSTESİ'!$F:$AJ,23,0)),"")</f>
        <v/>
      </c>
      <c r="P1326" s="31"/>
      <c r="Q1326" s="31"/>
      <c r="R1326" s="137" t="str">
        <f ca="1">(IFERROR(IF($C1326="","",VLOOKUP(FİLTRE!$C1326,'SKT LİSTESİ'!$F:$AJ,15,0)),""))</f>
        <v/>
      </c>
      <c r="S1326" s="138" t="str">
        <f ca="1">IFERROR(IF($C1326="","",VLOOKUP(FİLTRE!$C1326,'SKT LİSTESİ'!$F:$AJ,16,0)),"")</f>
        <v/>
      </c>
      <c r="AF1326" s="179" t="str">
        <f t="shared" ca="1" si="82"/>
        <v/>
      </c>
      <c r="AG1326" s="179">
        <f t="shared" ca="1" si="83"/>
        <v>0</v>
      </c>
      <c r="AH1326" s="179">
        <f t="shared" ca="1" si="84"/>
        <v>0</v>
      </c>
    </row>
    <row r="1327" spans="2:34" ht="15.75" x14ac:dyDescent="0.25">
      <c r="B1327">
        <f t="shared" ca="1" si="81"/>
        <v>1315</v>
      </c>
      <c r="C1327" t="str">
        <f ca="1">IFERROR(VLOOKUP(B1327,'SKT LİSTESİ'!F:F,1,0),"")</f>
        <v/>
      </c>
      <c r="E1327" s="128" t="str">
        <f ca="1">IFERROR(IF($C1327="","",VLOOKUP(FİLTRE!$C1327,'SKT LİSTESİ'!$F:$S,5,0)),"")</f>
        <v/>
      </c>
      <c r="F1327" s="129" t="str">
        <f ca="1">IFERROR(IF($C1327="","",VLOOKUP(FİLTRE!$C1327,'SKT LİSTESİ'!$F:$S,7,0)),"")</f>
        <v/>
      </c>
      <c r="G1327" s="130" t="str">
        <f ca="1">IFERROR(IF($C1327="","",VLOOKUP(FİLTRE!$C1327,'SKT LİSTESİ'!$F:$S,8,0)),"")</f>
        <v/>
      </c>
      <c r="H1327" s="131" t="str">
        <f ca="1">IF(E1327="","",IF($C1327="","",VLOOKUP(FİLTRE!$C1327,'SKT LİSTESİ'!$F:$S,9,0)))</f>
        <v/>
      </c>
      <c r="I1327" s="132" t="str">
        <f ca="1">IFERROR(IF($C1327="","",VLOOKUP(FİLTRE!$C1327,'SKT LİSTESİ'!$F:$S,10,0)),"")</f>
        <v/>
      </c>
      <c r="J1327" s="133" t="str">
        <f ca="1">IFERROR(IF($C1327="","",VLOOKUP(FİLTRE!$C1327,'SKT LİSTESİ'!$F:$S,11,0)),"")</f>
        <v/>
      </c>
      <c r="K1327" s="134" t="str">
        <f ca="1">IFERROR(IF($C1327="","",VLOOKUP(FİLTRE!$C1327,'SKT LİSTESİ'!$F:$S,12,0)),"")</f>
        <v/>
      </c>
      <c r="L1327" s="134" t="str">
        <f ca="1">IFERROR(IF($C1327="","",VLOOKUP(FİLTRE!$C1327,'SKT LİSTESİ'!$F:$S,13,0)),"")</f>
        <v/>
      </c>
      <c r="M1327" s="135" t="str">
        <f ca="1">IFERROR(IF($C1327="","",VLOOKUP(FİLTRE!$C1327,'SKT LİSTESİ'!$F:$AJ,14,0)),"")</f>
        <v/>
      </c>
      <c r="N1327" s="31" t="str">
        <f ca="1">IFERROR(IF($C1327="","",VLOOKUP(FİLTRE!$C1327,'SKT LİSTESİ'!$F:$AJ,22,0)),"")</f>
        <v/>
      </c>
      <c r="O1327" s="136" t="str">
        <f ca="1">IFERROR(IF($C1327="","",VLOOKUP(FİLTRE!$C1327,'SKT LİSTESİ'!$F:$AJ,23,0)),"")</f>
        <v/>
      </c>
      <c r="P1327" s="31"/>
      <c r="Q1327" s="31"/>
      <c r="R1327" s="137" t="str">
        <f ca="1">(IFERROR(IF($C1327="","",VLOOKUP(FİLTRE!$C1327,'SKT LİSTESİ'!$F:$AJ,15,0)),""))</f>
        <v/>
      </c>
      <c r="S1327" s="138" t="str">
        <f ca="1">IFERROR(IF($C1327="","",VLOOKUP(FİLTRE!$C1327,'SKT LİSTESİ'!$F:$AJ,16,0)),"")</f>
        <v/>
      </c>
      <c r="AF1327" s="179" t="str">
        <f t="shared" ca="1" si="82"/>
        <v/>
      </c>
      <c r="AG1327" s="179">
        <f t="shared" ca="1" si="83"/>
        <v>0</v>
      </c>
      <c r="AH1327" s="179">
        <f t="shared" ca="1" si="84"/>
        <v>0</v>
      </c>
    </row>
    <row r="1328" spans="2:34" ht="15.75" x14ac:dyDescent="0.25">
      <c r="B1328">
        <f t="shared" ca="1" si="81"/>
        <v>1316</v>
      </c>
      <c r="C1328" t="str">
        <f ca="1">IFERROR(VLOOKUP(B1328,'SKT LİSTESİ'!F:F,1,0),"")</f>
        <v/>
      </c>
      <c r="E1328" s="128" t="str">
        <f ca="1">IFERROR(IF($C1328="","",VLOOKUP(FİLTRE!$C1328,'SKT LİSTESİ'!$F:$S,5,0)),"")</f>
        <v/>
      </c>
      <c r="F1328" s="129" t="str">
        <f ca="1">IFERROR(IF($C1328="","",VLOOKUP(FİLTRE!$C1328,'SKT LİSTESİ'!$F:$S,7,0)),"")</f>
        <v/>
      </c>
      <c r="G1328" s="130" t="str">
        <f ca="1">IFERROR(IF($C1328="","",VLOOKUP(FİLTRE!$C1328,'SKT LİSTESİ'!$F:$S,8,0)),"")</f>
        <v/>
      </c>
      <c r="H1328" s="131" t="str">
        <f ca="1">IF(E1328="","",IF($C1328="","",VLOOKUP(FİLTRE!$C1328,'SKT LİSTESİ'!$F:$S,9,0)))</f>
        <v/>
      </c>
      <c r="I1328" s="132" t="str">
        <f ca="1">IFERROR(IF($C1328="","",VLOOKUP(FİLTRE!$C1328,'SKT LİSTESİ'!$F:$S,10,0)),"")</f>
        <v/>
      </c>
      <c r="J1328" s="133" t="str">
        <f ca="1">IFERROR(IF($C1328="","",VLOOKUP(FİLTRE!$C1328,'SKT LİSTESİ'!$F:$S,11,0)),"")</f>
        <v/>
      </c>
      <c r="K1328" s="134" t="str">
        <f ca="1">IFERROR(IF($C1328="","",VLOOKUP(FİLTRE!$C1328,'SKT LİSTESİ'!$F:$S,12,0)),"")</f>
        <v/>
      </c>
      <c r="L1328" s="134" t="str">
        <f ca="1">IFERROR(IF($C1328="","",VLOOKUP(FİLTRE!$C1328,'SKT LİSTESİ'!$F:$S,13,0)),"")</f>
        <v/>
      </c>
      <c r="M1328" s="135" t="str">
        <f ca="1">IFERROR(IF($C1328="","",VLOOKUP(FİLTRE!$C1328,'SKT LİSTESİ'!$F:$AJ,14,0)),"")</f>
        <v/>
      </c>
      <c r="N1328" s="31" t="str">
        <f ca="1">IFERROR(IF($C1328="","",VLOOKUP(FİLTRE!$C1328,'SKT LİSTESİ'!$F:$AJ,22,0)),"")</f>
        <v/>
      </c>
      <c r="O1328" s="136" t="str">
        <f ca="1">IFERROR(IF($C1328="","",VLOOKUP(FİLTRE!$C1328,'SKT LİSTESİ'!$F:$AJ,23,0)),"")</f>
        <v/>
      </c>
      <c r="P1328" s="31"/>
      <c r="Q1328" s="31"/>
      <c r="R1328" s="137" t="str">
        <f ca="1">(IFERROR(IF($C1328="","",VLOOKUP(FİLTRE!$C1328,'SKT LİSTESİ'!$F:$AJ,15,0)),""))</f>
        <v/>
      </c>
      <c r="S1328" s="138" t="str">
        <f ca="1">IFERROR(IF($C1328="","",VLOOKUP(FİLTRE!$C1328,'SKT LİSTESİ'!$F:$AJ,16,0)),"")</f>
        <v/>
      </c>
      <c r="AF1328" s="179" t="str">
        <f t="shared" ca="1" si="82"/>
        <v/>
      </c>
      <c r="AG1328" s="179">
        <f t="shared" ca="1" si="83"/>
        <v>0</v>
      </c>
      <c r="AH1328" s="179">
        <f t="shared" ca="1" si="84"/>
        <v>0</v>
      </c>
    </row>
    <row r="1329" spans="2:34" ht="15.75" x14ac:dyDescent="0.25">
      <c r="B1329">
        <f t="shared" ca="1" si="81"/>
        <v>1317</v>
      </c>
      <c r="C1329" t="str">
        <f ca="1">IFERROR(VLOOKUP(B1329,'SKT LİSTESİ'!F:F,1,0),"")</f>
        <v/>
      </c>
      <c r="E1329" s="128" t="str">
        <f ca="1">IFERROR(IF($C1329="","",VLOOKUP(FİLTRE!$C1329,'SKT LİSTESİ'!$F:$S,5,0)),"")</f>
        <v/>
      </c>
      <c r="F1329" s="129" t="str">
        <f ca="1">IFERROR(IF($C1329="","",VLOOKUP(FİLTRE!$C1329,'SKT LİSTESİ'!$F:$S,7,0)),"")</f>
        <v/>
      </c>
      <c r="G1329" s="130" t="str">
        <f ca="1">IFERROR(IF($C1329="","",VLOOKUP(FİLTRE!$C1329,'SKT LİSTESİ'!$F:$S,8,0)),"")</f>
        <v/>
      </c>
      <c r="H1329" s="131" t="str">
        <f ca="1">IF(E1329="","",IF($C1329="","",VLOOKUP(FİLTRE!$C1329,'SKT LİSTESİ'!$F:$S,9,0)))</f>
        <v/>
      </c>
      <c r="I1329" s="132" t="str">
        <f ca="1">IFERROR(IF($C1329="","",VLOOKUP(FİLTRE!$C1329,'SKT LİSTESİ'!$F:$S,10,0)),"")</f>
        <v/>
      </c>
      <c r="J1329" s="133" t="str">
        <f ca="1">IFERROR(IF($C1329="","",VLOOKUP(FİLTRE!$C1329,'SKT LİSTESİ'!$F:$S,11,0)),"")</f>
        <v/>
      </c>
      <c r="K1329" s="134" t="str">
        <f ca="1">IFERROR(IF($C1329="","",VLOOKUP(FİLTRE!$C1329,'SKT LİSTESİ'!$F:$S,12,0)),"")</f>
        <v/>
      </c>
      <c r="L1329" s="134" t="str">
        <f ca="1">IFERROR(IF($C1329="","",VLOOKUP(FİLTRE!$C1329,'SKT LİSTESİ'!$F:$S,13,0)),"")</f>
        <v/>
      </c>
      <c r="M1329" s="135" t="str">
        <f ca="1">IFERROR(IF($C1329="","",VLOOKUP(FİLTRE!$C1329,'SKT LİSTESİ'!$F:$AJ,14,0)),"")</f>
        <v/>
      </c>
      <c r="N1329" s="31" t="str">
        <f ca="1">IFERROR(IF($C1329="","",VLOOKUP(FİLTRE!$C1329,'SKT LİSTESİ'!$F:$AJ,22,0)),"")</f>
        <v/>
      </c>
      <c r="O1329" s="136" t="str">
        <f ca="1">IFERROR(IF($C1329="","",VLOOKUP(FİLTRE!$C1329,'SKT LİSTESİ'!$F:$AJ,23,0)),"")</f>
        <v/>
      </c>
      <c r="P1329" s="31"/>
      <c r="Q1329" s="31"/>
      <c r="R1329" s="137" t="str">
        <f ca="1">(IFERROR(IF($C1329="","",VLOOKUP(FİLTRE!$C1329,'SKT LİSTESİ'!$F:$AJ,15,0)),""))</f>
        <v/>
      </c>
      <c r="S1329" s="138" t="str">
        <f ca="1">IFERROR(IF($C1329="","",VLOOKUP(FİLTRE!$C1329,'SKT LİSTESİ'!$F:$AJ,16,0)),"")</f>
        <v/>
      </c>
      <c r="AF1329" s="179" t="str">
        <f t="shared" ca="1" si="82"/>
        <v/>
      </c>
      <c r="AG1329" s="179">
        <f t="shared" ca="1" si="83"/>
        <v>0</v>
      </c>
      <c r="AH1329" s="179">
        <f t="shared" ca="1" si="84"/>
        <v>0</v>
      </c>
    </row>
    <row r="1330" spans="2:34" ht="15.75" x14ac:dyDescent="0.25">
      <c r="B1330">
        <f t="shared" ca="1" si="81"/>
        <v>1318</v>
      </c>
      <c r="C1330" t="str">
        <f ca="1">IFERROR(VLOOKUP(B1330,'SKT LİSTESİ'!F:F,1,0),"")</f>
        <v/>
      </c>
      <c r="E1330" s="128" t="str">
        <f ca="1">IFERROR(IF($C1330="","",VLOOKUP(FİLTRE!$C1330,'SKT LİSTESİ'!$F:$S,5,0)),"")</f>
        <v/>
      </c>
      <c r="F1330" s="129" t="str">
        <f ca="1">IFERROR(IF($C1330="","",VLOOKUP(FİLTRE!$C1330,'SKT LİSTESİ'!$F:$S,7,0)),"")</f>
        <v/>
      </c>
      <c r="G1330" s="130" t="str">
        <f ca="1">IFERROR(IF($C1330="","",VLOOKUP(FİLTRE!$C1330,'SKT LİSTESİ'!$F:$S,8,0)),"")</f>
        <v/>
      </c>
      <c r="H1330" s="131" t="str">
        <f ca="1">IF(E1330="","",IF($C1330="","",VLOOKUP(FİLTRE!$C1330,'SKT LİSTESİ'!$F:$S,9,0)))</f>
        <v/>
      </c>
      <c r="I1330" s="132" t="str">
        <f ca="1">IFERROR(IF($C1330="","",VLOOKUP(FİLTRE!$C1330,'SKT LİSTESİ'!$F:$S,10,0)),"")</f>
        <v/>
      </c>
      <c r="J1330" s="133" t="str">
        <f ca="1">IFERROR(IF($C1330="","",VLOOKUP(FİLTRE!$C1330,'SKT LİSTESİ'!$F:$S,11,0)),"")</f>
        <v/>
      </c>
      <c r="K1330" s="134" t="str">
        <f ca="1">IFERROR(IF($C1330="","",VLOOKUP(FİLTRE!$C1330,'SKT LİSTESİ'!$F:$S,12,0)),"")</f>
        <v/>
      </c>
      <c r="L1330" s="134" t="str">
        <f ca="1">IFERROR(IF($C1330="","",VLOOKUP(FİLTRE!$C1330,'SKT LİSTESİ'!$F:$S,13,0)),"")</f>
        <v/>
      </c>
      <c r="M1330" s="135" t="str">
        <f ca="1">IFERROR(IF($C1330="","",VLOOKUP(FİLTRE!$C1330,'SKT LİSTESİ'!$F:$AJ,14,0)),"")</f>
        <v/>
      </c>
      <c r="N1330" s="31" t="str">
        <f ca="1">IFERROR(IF($C1330="","",VLOOKUP(FİLTRE!$C1330,'SKT LİSTESİ'!$F:$AJ,22,0)),"")</f>
        <v/>
      </c>
      <c r="O1330" s="136" t="str">
        <f ca="1">IFERROR(IF($C1330="","",VLOOKUP(FİLTRE!$C1330,'SKT LİSTESİ'!$F:$AJ,23,0)),"")</f>
        <v/>
      </c>
      <c r="P1330" s="31"/>
      <c r="Q1330" s="31"/>
      <c r="R1330" s="137" t="str">
        <f ca="1">(IFERROR(IF($C1330="","",VLOOKUP(FİLTRE!$C1330,'SKT LİSTESİ'!$F:$AJ,15,0)),""))</f>
        <v/>
      </c>
      <c r="S1330" s="138" t="str">
        <f ca="1">IFERROR(IF($C1330="","",VLOOKUP(FİLTRE!$C1330,'SKT LİSTESİ'!$F:$AJ,16,0)),"")</f>
        <v/>
      </c>
      <c r="AF1330" s="179" t="str">
        <f t="shared" ca="1" si="82"/>
        <v/>
      </c>
      <c r="AG1330" s="179">
        <f t="shared" ca="1" si="83"/>
        <v>0</v>
      </c>
      <c r="AH1330" s="179">
        <f t="shared" ca="1" si="84"/>
        <v>0</v>
      </c>
    </row>
    <row r="1331" spans="2:34" ht="15.75" x14ac:dyDescent="0.25">
      <c r="B1331">
        <f t="shared" ca="1" si="81"/>
        <v>1319</v>
      </c>
      <c r="C1331" t="str">
        <f ca="1">IFERROR(VLOOKUP(B1331,'SKT LİSTESİ'!F:F,1,0),"")</f>
        <v/>
      </c>
      <c r="E1331" s="128" t="str">
        <f ca="1">IFERROR(IF($C1331="","",VLOOKUP(FİLTRE!$C1331,'SKT LİSTESİ'!$F:$S,5,0)),"")</f>
        <v/>
      </c>
      <c r="F1331" s="129" t="str">
        <f ca="1">IFERROR(IF($C1331="","",VLOOKUP(FİLTRE!$C1331,'SKT LİSTESİ'!$F:$S,7,0)),"")</f>
        <v/>
      </c>
      <c r="G1331" s="130" t="str">
        <f ca="1">IFERROR(IF($C1331="","",VLOOKUP(FİLTRE!$C1331,'SKT LİSTESİ'!$F:$S,8,0)),"")</f>
        <v/>
      </c>
      <c r="H1331" s="131" t="str">
        <f ca="1">IF(E1331="","",IF($C1331="","",VLOOKUP(FİLTRE!$C1331,'SKT LİSTESİ'!$F:$S,9,0)))</f>
        <v/>
      </c>
      <c r="I1331" s="132" t="str">
        <f ca="1">IFERROR(IF($C1331="","",VLOOKUP(FİLTRE!$C1331,'SKT LİSTESİ'!$F:$S,10,0)),"")</f>
        <v/>
      </c>
      <c r="J1331" s="133" t="str">
        <f ca="1">IFERROR(IF($C1331="","",VLOOKUP(FİLTRE!$C1331,'SKT LİSTESİ'!$F:$S,11,0)),"")</f>
        <v/>
      </c>
      <c r="K1331" s="134" t="str">
        <f ca="1">IFERROR(IF($C1331="","",VLOOKUP(FİLTRE!$C1331,'SKT LİSTESİ'!$F:$S,12,0)),"")</f>
        <v/>
      </c>
      <c r="L1331" s="134" t="str">
        <f ca="1">IFERROR(IF($C1331="","",VLOOKUP(FİLTRE!$C1331,'SKT LİSTESİ'!$F:$S,13,0)),"")</f>
        <v/>
      </c>
      <c r="M1331" s="135" t="str">
        <f ca="1">IFERROR(IF($C1331="","",VLOOKUP(FİLTRE!$C1331,'SKT LİSTESİ'!$F:$AJ,14,0)),"")</f>
        <v/>
      </c>
      <c r="N1331" s="31" t="str">
        <f ca="1">IFERROR(IF($C1331="","",VLOOKUP(FİLTRE!$C1331,'SKT LİSTESİ'!$F:$AJ,22,0)),"")</f>
        <v/>
      </c>
      <c r="O1331" s="136" t="str">
        <f ca="1">IFERROR(IF($C1331="","",VLOOKUP(FİLTRE!$C1331,'SKT LİSTESİ'!$F:$AJ,23,0)),"")</f>
        <v/>
      </c>
      <c r="P1331" s="31"/>
      <c r="Q1331" s="31"/>
      <c r="R1331" s="137" t="str">
        <f ca="1">(IFERROR(IF($C1331="","",VLOOKUP(FİLTRE!$C1331,'SKT LİSTESİ'!$F:$AJ,15,0)),""))</f>
        <v/>
      </c>
      <c r="S1331" s="138" t="str">
        <f ca="1">IFERROR(IF($C1331="","",VLOOKUP(FİLTRE!$C1331,'SKT LİSTESİ'!$F:$AJ,16,0)),"")</f>
        <v/>
      </c>
      <c r="AF1331" s="179" t="str">
        <f t="shared" ca="1" si="82"/>
        <v/>
      </c>
      <c r="AG1331" s="179">
        <f t="shared" ca="1" si="83"/>
        <v>0</v>
      </c>
      <c r="AH1331" s="179">
        <f t="shared" ca="1" si="84"/>
        <v>0</v>
      </c>
    </row>
    <row r="1332" spans="2:34" ht="15.75" x14ac:dyDescent="0.25">
      <c r="B1332">
        <f t="shared" ca="1" si="81"/>
        <v>1320</v>
      </c>
      <c r="C1332" t="str">
        <f ca="1">IFERROR(VLOOKUP(B1332,'SKT LİSTESİ'!F:F,1,0),"")</f>
        <v/>
      </c>
      <c r="E1332" s="128" t="str">
        <f ca="1">IFERROR(IF($C1332="","",VLOOKUP(FİLTRE!$C1332,'SKT LİSTESİ'!$F:$S,5,0)),"")</f>
        <v/>
      </c>
      <c r="F1332" s="129" t="str">
        <f ca="1">IFERROR(IF($C1332="","",VLOOKUP(FİLTRE!$C1332,'SKT LİSTESİ'!$F:$S,7,0)),"")</f>
        <v/>
      </c>
      <c r="G1332" s="130" t="str">
        <f ca="1">IFERROR(IF($C1332="","",VLOOKUP(FİLTRE!$C1332,'SKT LİSTESİ'!$F:$S,8,0)),"")</f>
        <v/>
      </c>
      <c r="H1332" s="131" t="str">
        <f ca="1">IF(E1332="","",IF($C1332="","",VLOOKUP(FİLTRE!$C1332,'SKT LİSTESİ'!$F:$S,9,0)))</f>
        <v/>
      </c>
      <c r="I1332" s="132" t="str">
        <f ca="1">IFERROR(IF($C1332="","",VLOOKUP(FİLTRE!$C1332,'SKT LİSTESİ'!$F:$S,10,0)),"")</f>
        <v/>
      </c>
      <c r="J1332" s="133" t="str">
        <f ca="1">IFERROR(IF($C1332="","",VLOOKUP(FİLTRE!$C1332,'SKT LİSTESİ'!$F:$S,11,0)),"")</f>
        <v/>
      </c>
      <c r="K1332" s="134" t="str">
        <f ca="1">IFERROR(IF($C1332="","",VLOOKUP(FİLTRE!$C1332,'SKT LİSTESİ'!$F:$S,12,0)),"")</f>
        <v/>
      </c>
      <c r="L1332" s="134" t="str">
        <f ca="1">IFERROR(IF($C1332="","",VLOOKUP(FİLTRE!$C1332,'SKT LİSTESİ'!$F:$S,13,0)),"")</f>
        <v/>
      </c>
      <c r="M1332" s="135" t="str">
        <f ca="1">IFERROR(IF($C1332="","",VLOOKUP(FİLTRE!$C1332,'SKT LİSTESİ'!$F:$AJ,14,0)),"")</f>
        <v/>
      </c>
      <c r="N1332" s="31" t="str">
        <f ca="1">IFERROR(IF($C1332="","",VLOOKUP(FİLTRE!$C1332,'SKT LİSTESİ'!$F:$AJ,22,0)),"")</f>
        <v/>
      </c>
      <c r="O1332" s="136" t="str">
        <f ca="1">IFERROR(IF($C1332="","",VLOOKUP(FİLTRE!$C1332,'SKT LİSTESİ'!$F:$AJ,23,0)),"")</f>
        <v/>
      </c>
      <c r="P1332" s="31"/>
      <c r="Q1332" s="31"/>
      <c r="R1332" s="137" t="str">
        <f ca="1">(IFERROR(IF($C1332="","",VLOOKUP(FİLTRE!$C1332,'SKT LİSTESİ'!$F:$AJ,15,0)),""))</f>
        <v/>
      </c>
      <c r="S1332" s="138" t="str">
        <f ca="1">IFERROR(IF($C1332="","",VLOOKUP(FİLTRE!$C1332,'SKT LİSTESİ'!$F:$AJ,16,0)),"")</f>
        <v/>
      </c>
      <c r="AF1332" s="179" t="str">
        <f t="shared" ca="1" si="82"/>
        <v/>
      </c>
      <c r="AG1332" s="179">
        <f t="shared" ca="1" si="83"/>
        <v>0</v>
      </c>
      <c r="AH1332" s="179">
        <f t="shared" ca="1" si="84"/>
        <v>0</v>
      </c>
    </row>
    <row r="1333" spans="2:34" ht="15.75" x14ac:dyDescent="0.25">
      <c r="B1333">
        <f t="shared" ca="1" si="81"/>
        <v>1321</v>
      </c>
      <c r="C1333" t="str">
        <f ca="1">IFERROR(VLOOKUP(B1333,'SKT LİSTESİ'!F:F,1,0),"")</f>
        <v/>
      </c>
      <c r="E1333" s="128" t="str">
        <f ca="1">IFERROR(IF($C1333="","",VLOOKUP(FİLTRE!$C1333,'SKT LİSTESİ'!$F:$S,5,0)),"")</f>
        <v/>
      </c>
      <c r="F1333" s="129" t="str">
        <f ca="1">IFERROR(IF($C1333="","",VLOOKUP(FİLTRE!$C1333,'SKT LİSTESİ'!$F:$S,7,0)),"")</f>
        <v/>
      </c>
      <c r="G1333" s="130" t="str">
        <f ca="1">IFERROR(IF($C1333="","",VLOOKUP(FİLTRE!$C1333,'SKT LİSTESİ'!$F:$S,8,0)),"")</f>
        <v/>
      </c>
      <c r="H1333" s="131" t="str">
        <f ca="1">IF(E1333="","",IF($C1333="","",VLOOKUP(FİLTRE!$C1333,'SKT LİSTESİ'!$F:$S,9,0)))</f>
        <v/>
      </c>
      <c r="I1333" s="132" t="str">
        <f ca="1">IFERROR(IF($C1333="","",VLOOKUP(FİLTRE!$C1333,'SKT LİSTESİ'!$F:$S,10,0)),"")</f>
        <v/>
      </c>
      <c r="J1333" s="133" t="str">
        <f ca="1">IFERROR(IF($C1333="","",VLOOKUP(FİLTRE!$C1333,'SKT LİSTESİ'!$F:$S,11,0)),"")</f>
        <v/>
      </c>
      <c r="K1333" s="134" t="str">
        <f ca="1">IFERROR(IF($C1333="","",VLOOKUP(FİLTRE!$C1333,'SKT LİSTESİ'!$F:$S,12,0)),"")</f>
        <v/>
      </c>
      <c r="L1333" s="134" t="str">
        <f ca="1">IFERROR(IF($C1333="","",VLOOKUP(FİLTRE!$C1333,'SKT LİSTESİ'!$F:$S,13,0)),"")</f>
        <v/>
      </c>
      <c r="M1333" s="135" t="str">
        <f ca="1">IFERROR(IF($C1333="","",VLOOKUP(FİLTRE!$C1333,'SKT LİSTESİ'!$F:$AJ,14,0)),"")</f>
        <v/>
      </c>
      <c r="N1333" s="31" t="str">
        <f ca="1">IFERROR(IF($C1333="","",VLOOKUP(FİLTRE!$C1333,'SKT LİSTESİ'!$F:$AJ,22,0)),"")</f>
        <v/>
      </c>
      <c r="O1333" s="136" t="str">
        <f ca="1">IFERROR(IF($C1333="","",VLOOKUP(FİLTRE!$C1333,'SKT LİSTESİ'!$F:$AJ,23,0)),"")</f>
        <v/>
      </c>
      <c r="P1333" s="31"/>
      <c r="Q1333" s="31"/>
      <c r="R1333" s="137" t="str">
        <f ca="1">(IFERROR(IF($C1333="","",VLOOKUP(FİLTRE!$C1333,'SKT LİSTESİ'!$F:$AJ,15,0)),""))</f>
        <v/>
      </c>
      <c r="S1333" s="138" t="str">
        <f ca="1">IFERROR(IF($C1333="","",VLOOKUP(FİLTRE!$C1333,'SKT LİSTESİ'!$F:$AJ,16,0)),"")</f>
        <v/>
      </c>
      <c r="AF1333" s="179" t="str">
        <f t="shared" ca="1" si="82"/>
        <v/>
      </c>
      <c r="AG1333" s="179">
        <f t="shared" ca="1" si="83"/>
        <v>0</v>
      </c>
      <c r="AH1333" s="179">
        <f t="shared" ca="1" si="84"/>
        <v>0</v>
      </c>
    </row>
    <row r="1334" spans="2:34" ht="15.75" x14ac:dyDescent="0.25">
      <c r="B1334">
        <f t="shared" ca="1" si="81"/>
        <v>1322</v>
      </c>
      <c r="C1334" t="str">
        <f ca="1">IFERROR(VLOOKUP(B1334,'SKT LİSTESİ'!F:F,1,0),"")</f>
        <v/>
      </c>
      <c r="E1334" s="128" t="str">
        <f ca="1">IFERROR(IF($C1334="","",VLOOKUP(FİLTRE!$C1334,'SKT LİSTESİ'!$F:$S,5,0)),"")</f>
        <v/>
      </c>
      <c r="F1334" s="129" t="str">
        <f ca="1">IFERROR(IF($C1334="","",VLOOKUP(FİLTRE!$C1334,'SKT LİSTESİ'!$F:$S,7,0)),"")</f>
        <v/>
      </c>
      <c r="G1334" s="130" t="str">
        <f ca="1">IFERROR(IF($C1334="","",VLOOKUP(FİLTRE!$C1334,'SKT LİSTESİ'!$F:$S,8,0)),"")</f>
        <v/>
      </c>
      <c r="H1334" s="131" t="str">
        <f ca="1">IF(E1334="","",IF($C1334="","",VLOOKUP(FİLTRE!$C1334,'SKT LİSTESİ'!$F:$S,9,0)))</f>
        <v/>
      </c>
      <c r="I1334" s="132" t="str">
        <f ca="1">IFERROR(IF($C1334="","",VLOOKUP(FİLTRE!$C1334,'SKT LİSTESİ'!$F:$S,10,0)),"")</f>
        <v/>
      </c>
      <c r="J1334" s="133" t="str">
        <f ca="1">IFERROR(IF($C1334="","",VLOOKUP(FİLTRE!$C1334,'SKT LİSTESİ'!$F:$S,11,0)),"")</f>
        <v/>
      </c>
      <c r="K1334" s="134" t="str">
        <f ca="1">IFERROR(IF($C1334="","",VLOOKUP(FİLTRE!$C1334,'SKT LİSTESİ'!$F:$S,12,0)),"")</f>
        <v/>
      </c>
      <c r="L1334" s="134" t="str">
        <f ca="1">IFERROR(IF($C1334="","",VLOOKUP(FİLTRE!$C1334,'SKT LİSTESİ'!$F:$S,13,0)),"")</f>
        <v/>
      </c>
      <c r="M1334" s="135" t="str">
        <f ca="1">IFERROR(IF($C1334="","",VLOOKUP(FİLTRE!$C1334,'SKT LİSTESİ'!$F:$AJ,14,0)),"")</f>
        <v/>
      </c>
      <c r="N1334" s="31" t="str">
        <f ca="1">IFERROR(IF($C1334="","",VLOOKUP(FİLTRE!$C1334,'SKT LİSTESİ'!$F:$AJ,22,0)),"")</f>
        <v/>
      </c>
      <c r="O1334" s="136" t="str">
        <f ca="1">IFERROR(IF($C1334="","",VLOOKUP(FİLTRE!$C1334,'SKT LİSTESİ'!$F:$AJ,23,0)),"")</f>
        <v/>
      </c>
      <c r="P1334" s="31"/>
      <c r="Q1334" s="31"/>
      <c r="R1334" s="137" t="str">
        <f ca="1">(IFERROR(IF($C1334="","",VLOOKUP(FİLTRE!$C1334,'SKT LİSTESİ'!$F:$AJ,15,0)),""))</f>
        <v/>
      </c>
      <c r="S1334" s="138" t="str">
        <f ca="1">IFERROR(IF($C1334="","",VLOOKUP(FİLTRE!$C1334,'SKT LİSTESİ'!$F:$AJ,16,0)),"")</f>
        <v/>
      </c>
      <c r="AF1334" s="179" t="str">
        <f t="shared" ca="1" si="82"/>
        <v/>
      </c>
      <c r="AG1334" s="179">
        <f t="shared" ca="1" si="83"/>
        <v>0</v>
      </c>
      <c r="AH1334" s="179">
        <f t="shared" ca="1" si="84"/>
        <v>0</v>
      </c>
    </row>
    <row r="1335" spans="2:34" ht="15.75" x14ac:dyDescent="0.25">
      <c r="B1335">
        <f t="shared" ca="1" si="81"/>
        <v>1323</v>
      </c>
      <c r="C1335" t="str">
        <f ca="1">IFERROR(VLOOKUP(B1335,'SKT LİSTESİ'!F:F,1,0),"")</f>
        <v/>
      </c>
      <c r="E1335" s="128" t="str">
        <f ca="1">IFERROR(IF($C1335="","",VLOOKUP(FİLTRE!$C1335,'SKT LİSTESİ'!$F:$S,5,0)),"")</f>
        <v/>
      </c>
      <c r="F1335" s="129" t="str">
        <f ca="1">IFERROR(IF($C1335="","",VLOOKUP(FİLTRE!$C1335,'SKT LİSTESİ'!$F:$S,7,0)),"")</f>
        <v/>
      </c>
      <c r="G1335" s="130" t="str">
        <f ca="1">IFERROR(IF($C1335="","",VLOOKUP(FİLTRE!$C1335,'SKT LİSTESİ'!$F:$S,8,0)),"")</f>
        <v/>
      </c>
      <c r="H1335" s="131" t="str">
        <f ca="1">IF(E1335="","",IF($C1335="","",VLOOKUP(FİLTRE!$C1335,'SKT LİSTESİ'!$F:$S,9,0)))</f>
        <v/>
      </c>
      <c r="I1335" s="132" t="str">
        <f ca="1">IFERROR(IF($C1335="","",VLOOKUP(FİLTRE!$C1335,'SKT LİSTESİ'!$F:$S,10,0)),"")</f>
        <v/>
      </c>
      <c r="J1335" s="133" t="str">
        <f ca="1">IFERROR(IF($C1335="","",VLOOKUP(FİLTRE!$C1335,'SKT LİSTESİ'!$F:$S,11,0)),"")</f>
        <v/>
      </c>
      <c r="K1335" s="134" t="str">
        <f ca="1">IFERROR(IF($C1335="","",VLOOKUP(FİLTRE!$C1335,'SKT LİSTESİ'!$F:$S,12,0)),"")</f>
        <v/>
      </c>
      <c r="L1335" s="134" t="str">
        <f ca="1">IFERROR(IF($C1335="","",VLOOKUP(FİLTRE!$C1335,'SKT LİSTESİ'!$F:$S,13,0)),"")</f>
        <v/>
      </c>
      <c r="M1335" s="135" t="str">
        <f ca="1">IFERROR(IF($C1335="","",VLOOKUP(FİLTRE!$C1335,'SKT LİSTESİ'!$F:$AJ,14,0)),"")</f>
        <v/>
      </c>
      <c r="N1335" s="31" t="str">
        <f ca="1">IFERROR(IF($C1335="","",VLOOKUP(FİLTRE!$C1335,'SKT LİSTESİ'!$F:$AJ,22,0)),"")</f>
        <v/>
      </c>
      <c r="O1335" s="136" t="str">
        <f ca="1">IFERROR(IF($C1335="","",VLOOKUP(FİLTRE!$C1335,'SKT LİSTESİ'!$F:$AJ,23,0)),"")</f>
        <v/>
      </c>
      <c r="P1335" s="31"/>
      <c r="Q1335" s="31"/>
      <c r="R1335" s="137" t="str">
        <f ca="1">(IFERROR(IF($C1335="","",VLOOKUP(FİLTRE!$C1335,'SKT LİSTESİ'!$F:$AJ,15,0)),""))</f>
        <v/>
      </c>
      <c r="S1335" s="138" t="str">
        <f ca="1">IFERROR(IF($C1335="","",VLOOKUP(FİLTRE!$C1335,'SKT LİSTESİ'!$F:$AJ,16,0)),"")</f>
        <v/>
      </c>
      <c r="AF1335" s="179" t="str">
        <f t="shared" ca="1" si="82"/>
        <v/>
      </c>
      <c r="AG1335" s="179">
        <f t="shared" ca="1" si="83"/>
        <v>0</v>
      </c>
      <c r="AH1335" s="179">
        <f t="shared" ca="1" si="84"/>
        <v>0</v>
      </c>
    </row>
    <row r="1336" spans="2:34" ht="15.75" x14ac:dyDescent="0.25">
      <c r="B1336">
        <f t="shared" ca="1" si="81"/>
        <v>1324</v>
      </c>
      <c r="C1336" t="str">
        <f ca="1">IFERROR(VLOOKUP(B1336,'SKT LİSTESİ'!F:F,1,0),"")</f>
        <v/>
      </c>
      <c r="E1336" s="128" t="str">
        <f ca="1">IFERROR(IF($C1336="","",VLOOKUP(FİLTRE!$C1336,'SKT LİSTESİ'!$F:$S,5,0)),"")</f>
        <v/>
      </c>
      <c r="F1336" s="129" t="str">
        <f ca="1">IFERROR(IF($C1336="","",VLOOKUP(FİLTRE!$C1336,'SKT LİSTESİ'!$F:$S,7,0)),"")</f>
        <v/>
      </c>
      <c r="G1336" s="130" t="str">
        <f ca="1">IFERROR(IF($C1336="","",VLOOKUP(FİLTRE!$C1336,'SKT LİSTESİ'!$F:$S,8,0)),"")</f>
        <v/>
      </c>
      <c r="H1336" s="131" t="str">
        <f ca="1">IF(E1336="","",IF($C1336="","",VLOOKUP(FİLTRE!$C1336,'SKT LİSTESİ'!$F:$S,9,0)))</f>
        <v/>
      </c>
      <c r="I1336" s="132" t="str">
        <f ca="1">IFERROR(IF($C1336="","",VLOOKUP(FİLTRE!$C1336,'SKT LİSTESİ'!$F:$S,10,0)),"")</f>
        <v/>
      </c>
      <c r="J1336" s="133" t="str">
        <f ca="1">IFERROR(IF($C1336="","",VLOOKUP(FİLTRE!$C1336,'SKT LİSTESİ'!$F:$S,11,0)),"")</f>
        <v/>
      </c>
      <c r="K1336" s="134" t="str">
        <f ca="1">IFERROR(IF($C1336="","",VLOOKUP(FİLTRE!$C1336,'SKT LİSTESİ'!$F:$S,12,0)),"")</f>
        <v/>
      </c>
      <c r="L1336" s="134" t="str">
        <f ca="1">IFERROR(IF($C1336="","",VLOOKUP(FİLTRE!$C1336,'SKT LİSTESİ'!$F:$S,13,0)),"")</f>
        <v/>
      </c>
      <c r="M1336" s="135" t="str">
        <f ca="1">IFERROR(IF($C1336="","",VLOOKUP(FİLTRE!$C1336,'SKT LİSTESİ'!$F:$AJ,14,0)),"")</f>
        <v/>
      </c>
      <c r="N1336" s="31" t="str">
        <f ca="1">IFERROR(IF($C1336="","",VLOOKUP(FİLTRE!$C1336,'SKT LİSTESİ'!$F:$AJ,22,0)),"")</f>
        <v/>
      </c>
      <c r="O1336" s="136" t="str">
        <f ca="1">IFERROR(IF($C1336="","",VLOOKUP(FİLTRE!$C1336,'SKT LİSTESİ'!$F:$AJ,23,0)),"")</f>
        <v/>
      </c>
      <c r="P1336" s="31"/>
      <c r="Q1336" s="31"/>
      <c r="R1336" s="137" t="str">
        <f ca="1">(IFERROR(IF($C1336="","",VLOOKUP(FİLTRE!$C1336,'SKT LİSTESİ'!$F:$AJ,15,0)),""))</f>
        <v/>
      </c>
      <c r="S1336" s="138" t="str">
        <f ca="1">IFERROR(IF($C1336="","",VLOOKUP(FİLTRE!$C1336,'SKT LİSTESİ'!$F:$AJ,16,0)),"")</f>
        <v/>
      </c>
      <c r="AF1336" s="179" t="str">
        <f t="shared" ca="1" si="82"/>
        <v/>
      </c>
      <c r="AG1336" s="179">
        <f t="shared" ca="1" si="83"/>
        <v>0</v>
      </c>
      <c r="AH1336" s="179">
        <f t="shared" ca="1" si="84"/>
        <v>0</v>
      </c>
    </row>
    <row r="1337" spans="2:34" ht="15.75" x14ac:dyDescent="0.25">
      <c r="B1337">
        <f t="shared" ca="1" si="81"/>
        <v>1325</v>
      </c>
      <c r="C1337" t="str">
        <f ca="1">IFERROR(VLOOKUP(B1337,'SKT LİSTESİ'!F:F,1,0),"")</f>
        <v/>
      </c>
      <c r="E1337" s="128" t="str">
        <f ca="1">IFERROR(IF($C1337="","",VLOOKUP(FİLTRE!$C1337,'SKT LİSTESİ'!$F:$S,5,0)),"")</f>
        <v/>
      </c>
      <c r="F1337" s="129" t="str">
        <f ca="1">IFERROR(IF($C1337="","",VLOOKUP(FİLTRE!$C1337,'SKT LİSTESİ'!$F:$S,7,0)),"")</f>
        <v/>
      </c>
      <c r="G1337" s="130" t="str">
        <f ca="1">IFERROR(IF($C1337="","",VLOOKUP(FİLTRE!$C1337,'SKT LİSTESİ'!$F:$S,8,0)),"")</f>
        <v/>
      </c>
      <c r="H1337" s="131" t="str">
        <f ca="1">IF(E1337="","",IF($C1337="","",VLOOKUP(FİLTRE!$C1337,'SKT LİSTESİ'!$F:$S,9,0)))</f>
        <v/>
      </c>
      <c r="I1337" s="132" t="str">
        <f ca="1">IFERROR(IF($C1337="","",VLOOKUP(FİLTRE!$C1337,'SKT LİSTESİ'!$F:$S,10,0)),"")</f>
        <v/>
      </c>
      <c r="J1337" s="133" t="str">
        <f ca="1">IFERROR(IF($C1337="","",VLOOKUP(FİLTRE!$C1337,'SKT LİSTESİ'!$F:$S,11,0)),"")</f>
        <v/>
      </c>
      <c r="K1337" s="134" t="str">
        <f ca="1">IFERROR(IF($C1337="","",VLOOKUP(FİLTRE!$C1337,'SKT LİSTESİ'!$F:$S,12,0)),"")</f>
        <v/>
      </c>
      <c r="L1337" s="134" t="str">
        <f ca="1">IFERROR(IF($C1337="","",VLOOKUP(FİLTRE!$C1337,'SKT LİSTESİ'!$F:$S,13,0)),"")</f>
        <v/>
      </c>
      <c r="M1337" s="135" t="str">
        <f ca="1">IFERROR(IF($C1337="","",VLOOKUP(FİLTRE!$C1337,'SKT LİSTESİ'!$F:$AJ,14,0)),"")</f>
        <v/>
      </c>
      <c r="N1337" s="31" t="str">
        <f ca="1">IFERROR(IF($C1337="","",VLOOKUP(FİLTRE!$C1337,'SKT LİSTESİ'!$F:$AJ,22,0)),"")</f>
        <v/>
      </c>
      <c r="O1337" s="136" t="str">
        <f ca="1">IFERROR(IF($C1337="","",VLOOKUP(FİLTRE!$C1337,'SKT LİSTESİ'!$F:$AJ,23,0)),"")</f>
        <v/>
      </c>
      <c r="P1337" s="31"/>
      <c r="Q1337" s="31"/>
      <c r="R1337" s="137" t="str">
        <f ca="1">(IFERROR(IF($C1337="","",VLOOKUP(FİLTRE!$C1337,'SKT LİSTESİ'!$F:$AJ,15,0)),""))</f>
        <v/>
      </c>
      <c r="S1337" s="138" t="str">
        <f ca="1">IFERROR(IF($C1337="","",VLOOKUP(FİLTRE!$C1337,'SKT LİSTESİ'!$F:$AJ,16,0)),"")</f>
        <v/>
      </c>
      <c r="AF1337" s="179" t="str">
        <f t="shared" ca="1" si="82"/>
        <v/>
      </c>
      <c r="AG1337" s="179">
        <f t="shared" ca="1" si="83"/>
        <v>0</v>
      </c>
      <c r="AH1337" s="179">
        <f t="shared" ca="1" si="84"/>
        <v>0</v>
      </c>
    </row>
    <row r="1338" spans="2:34" ht="15.75" x14ac:dyDescent="0.25">
      <c r="B1338">
        <f t="shared" ca="1" si="81"/>
        <v>1326</v>
      </c>
      <c r="C1338" t="str">
        <f ca="1">IFERROR(VLOOKUP(B1338,'SKT LİSTESİ'!F:F,1,0),"")</f>
        <v/>
      </c>
      <c r="E1338" s="128" t="str">
        <f ca="1">IFERROR(IF($C1338="","",VLOOKUP(FİLTRE!$C1338,'SKT LİSTESİ'!$F:$S,5,0)),"")</f>
        <v/>
      </c>
      <c r="F1338" s="129" t="str">
        <f ca="1">IFERROR(IF($C1338="","",VLOOKUP(FİLTRE!$C1338,'SKT LİSTESİ'!$F:$S,7,0)),"")</f>
        <v/>
      </c>
      <c r="G1338" s="130" t="str">
        <f ca="1">IFERROR(IF($C1338="","",VLOOKUP(FİLTRE!$C1338,'SKT LİSTESİ'!$F:$S,8,0)),"")</f>
        <v/>
      </c>
      <c r="H1338" s="131" t="str">
        <f ca="1">IF(E1338="","",IF($C1338="","",VLOOKUP(FİLTRE!$C1338,'SKT LİSTESİ'!$F:$S,9,0)))</f>
        <v/>
      </c>
      <c r="I1338" s="132" t="str">
        <f ca="1">IFERROR(IF($C1338="","",VLOOKUP(FİLTRE!$C1338,'SKT LİSTESİ'!$F:$S,10,0)),"")</f>
        <v/>
      </c>
      <c r="J1338" s="133" t="str">
        <f ca="1">IFERROR(IF($C1338="","",VLOOKUP(FİLTRE!$C1338,'SKT LİSTESİ'!$F:$S,11,0)),"")</f>
        <v/>
      </c>
      <c r="K1338" s="134" t="str">
        <f ca="1">IFERROR(IF($C1338="","",VLOOKUP(FİLTRE!$C1338,'SKT LİSTESİ'!$F:$S,12,0)),"")</f>
        <v/>
      </c>
      <c r="L1338" s="134" t="str">
        <f ca="1">IFERROR(IF($C1338="","",VLOOKUP(FİLTRE!$C1338,'SKT LİSTESİ'!$F:$S,13,0)),"")</f>
        <v/>
      </c>
      <c r="M1338" s="135" t="str">
        <f ca="1">IFERROR(IF($C1338="","",VLOOKUP(FİLTRE!$C1338,'SKT LİSTESİ'!$F:$AJ,14,0)),"")</f>
        <v/>
      </c>
      <c r="N1338" s="31" t="str">
        <f ca="1">IFERROR(IF($C1338="","",VLOOKUP(FİLTRE!$C1338,'SKT LİSTESİ'!$F:$AJ,22,0)),"")</f>
        <v/>
      </c>
      <c r="O1338" s="136" t="str">
        <f ca="1">IFERROR(IF($C1338="","",VLOOKUP(FİLTRE!$C1338,'SKT LİSTESİ'!$F:$AJ,23,0)),"")</f>
        <v/>
      </c>
      <c r="P1338" s="31"/>
      <c r="Q1338" s="31"/>
      <c r="R1338" s="137" t="str">
        <f ca="1">(IFERROR(IF($C1338="","",VLOOKUP(FİLTRE!$C1338,'SKT LİSTESİ'!$F:$AJ,15,0)),""))</f>
        <v/>
      </c>
      <c r="S1338" s="138" t="str">
        <f ca="1">IFERROR(IF($C1338="","",VLOOKUP(FİLTRE!$C1338,'SKT LİSTESİ'!$F:$AJ,16,0)),"")</f>
        <v/>
      </c>
      <c r="AF1338" s="179" t="str">
        <f t="shared" ca="1" si="82"/>
        <v/>
      </c>
      <c r="AG1338" s="179">
        <f t="shared" ca="1" si="83"/>
        <v>0</v>
      </c>
      <c r="AH1338" s="179">
        <f t="shared" ca="1" si="84"/>
        <v>0</v>
      </c>
    </row>
    <row r="1339" spans="2:34" ht="15.75" x14ac:dyDescent="0.25">
      <c r="B1339">
        <f t="shared" ca="1" si="81"/>
        <v>1327</v>
      </c>
      <c r="C1339" t="str">
        <f ca="1">IFERROR(VLOOKUP(B1339,'SKT LİSTESİ'!F:F,1,0),"")</f>
        <v/>
      </c>
      <c r="E1339" s="128" t="str">
        <f ca="1">IFERROR(IF($C1339="","",VLOOKUP(FİLTRE!$C1339,'SKT LİSTESİ'!$F:$S,5,0)),"")</f>
        <v/>
      </c>
      <c r="F1339" s="129" t="str">
        <f ca="1">IFERROR(IF($C1339="","",VLOOKUP(FİLTRE!$C1339,'SKT LİSTESİ'!$F:$S,7,0)),"")</f>
        <v/>
      </c>
      <c r="G1339" s="130" t="str">
        <f ca="1">IFERROR(IF($C1339="","",VLOOKUP(FİLTRE!$C1339,'SKT LİSTESİ'!$F:$S,8,0)),"")</f>
        <v/>
      </c>
      <c r="H1339" s="131" t="str">
        <f ca="1">IF(E1339="","",IF($C1339="","",VLOOKUP(FİLTRE!$C1339,'SKT LİSTESİ'!$F:$S,9,0)))</f>
        <v/>
      </c>
      <c r="I1339" s="132" t="str">
        <f ca="1">IFERROR(IF($C1339="","",VLOOKUP(FİLTRE!$C1339,'SKT LİSTESİ'!$F:$S,10,0)),"")</f>
        <v/>
      </c>
      <c r="J1339" s="133" t="str">
        <f ca="1">IFERROR(IF($C1339="","",VLOOKUP(FİLTRE!$C1339,'SKT LİSTESİ'!$F:$S,11,0)),"")</f>
        <v/>
      </c>
      <c r="K1339" s="134" t="str">
        <f ca="1">IFERROR(IF($C1339="","",VLOOKUP(FİLTRE!$C1339,'SKT LİSTESİ'!$F:$S,12,0)),"")</f>
        <v/>
      </c>
      <c r="L1339" s="134" t="str">
        <f ca="1">IFERROR(IF($C1339="","",VLOOKUP(FİLTRE!$C1339,'SKT LİSTESİ'!$F:$S,13,0)),"")</f>
        <v/>
      </c>
      <c r="M1339" s="135" t="str">
        <f ca="1">IFERROR(IF($C1339="","",VLOOKUP(FİLTRE!$C1339,'SKT LİSTESİ'!$F:$AJ,14,0)),"")</f>
        <v/>
      </c>
      <c r="N1339" s="31" t="str">
        <f ca="1">IFERROR(IF($C1339="","",VLOOKUP(FİLTRE!$C1339,'SKT LİSTESİ'!$F:$AJ,22,0)),"")</f>
        <v/>
      </c>
      <c r="O1339" s="136" t="str">
        <f ca="1">IFERROR(IF($C1339="","",VLOOKUP(FİLTRE!$C1339,'SKT LİSTESİ'!$F:$AJ,23,0)),"")</f>
        <v/>
      </c>
      <c r="P1339" s="31"/>
      <c r="Q1339" s="31"/>
      <c r="R1339" s="137" t="str">
        <f ca="1">(IFERROR(IF($C1339="","",VLOOKUP(FİLTRE!$C1339,'SKT LİSTESİ'!$F:$AJ,15,0)),""))</f>
        <v/>
      </c>
      <c r="S1339" s="138" t="str">
        <f ca="1">IFERROR(IF($C1339="","",VLOOKUP(FİLTRE!$C1339,'SKT LİSTESİ'!$F:$AJ,16,0)),"")</f>
        <v/>
      </c>
      <c r="AF1339" s="179" t="str">
        <f t="shared" ca="1" si="82"/>
        <v/>
      </c>
      <c r="AG1339" s="179">
        <f t="shared" ca="1" si="83"/>
        <v>0</v>
      </c>
      <c r="AH1339" s="179">
        <f t="shared" ca="1" si="84"/>
        <v>0</v>
      </c>
    </row>
    <row r="1340" spans="2:34" ht="15.75" x14ac:dyDescent="0.25">
      <c r="B1340">
        <f t="shared" ca="1" si="81"/>
        <v>1328</v>
      </c>
      <c r="C1340" t="str">
        <f ca="1">IFERROR(VLOOKUP(B1340,'SKT LİSTESİ'!F:F,1,0),"")</f>
        <v/>
      </c>
      <c r="E1340" s="128" t="str">
        <f ca="1">IFERROR(IF($C1340="","",VLOOKUP(FİLTRE!$C1340,'SKT LİSTESİ'!$F:$S,5,0)),"")</f>
        <v/>
      </c>
      <c r="F1340" s="129" t="str">
        <f ca="1">IFERROR(IF($C1340="","",VLOOKUP(FİLTRE!$C1340,'SKT LİSTESİ'!$F:$S,7,0)),"")</f>
        <v/>
      </c>
      <c r="G1340" s="130" t="str">
        <f ca="1">IFERROR(IF($C1340="","",VLOOKUP(FİLTRE!$C1340,'SKT LİSTESİ'!$F:$S,8,0)),"")</f>
        <v/>
      </c>
      <c r="H1340" s="131" t="str">
        <f ca="1">IF(E1340="","",IF($C1340="","",VLOOKUP(FİLTRE!$C1340,'SKT LİSTESİ'!$F:$S,9,0)))</f>
        <v/>
      </c>
      <c r="I1340" s="132" t="str">
        <f ca="1">IFERROR(IF($C1340="","",VLOOKUP(FİLTRE!$C1340,'SKT LİSTESİ'!$F:$S,10,0)),"")</f>
        <v/>
      </c>
      <c r="J1340" s="133" t="str">
        <f ca="1">IFERROR(IF($C1340="","",VLOOKUP(FİLTRE!$C1340,'SKT LİSTESİ'!$F:$S,11,0)),"")</f>
        <v/>
      </c>
      <c r="K1340" s="134" t="str">
        <f ca="1">IFERROR(IF($C1340="","",VLOOKUP(FİLTRE!$C1340,'SKT LİSTESİ'!$F:$S,12,0)),"")</f>
        <v/>
      </c>
      <c r="L1340" s="134" t="str">
        <f ca="1">IFERROR(IF($C1340="","",VLOOKUP(FİLTRE!$C1340,'SKT LİSTESİ'!$F:$S,13,0)),"")</f>
        <v/>
      </c>
      <c r="M1340" s="135" t="str">
        <f ca="1">IFERROR(IF($C1340="","",VLOOKUP(FİLTRE!$C1340,'SKT LİSTESİ'!$F:$AJ,14,0)),"")</f>
        <v/>
      </c>
      <c r="N1340" s="31" t="str">
        <f ca="1">IFERROR(IF($C1340="","",VLOOKUP(FİLTRE!$C1340,'SKT LİSTESİ'!$F:$AJ,22,0)),"")</f>
        <v/>
      </c>
      <c r="O1340" s="136" t="str">
        <f ca="1">IFERROR(IF($C1340="","",VLOOKUP(FİLTRE!$C1340,'SKT LİSTESİ'!$F:$AJ,23,0)),"")</f>
        <v/>
      </c>
      <c r="P1340" s="31"/>
      <c r="Q1340" s="31"/>
      <c r="R1340" s="137" t="str">
        <f ca="1">(IFERROR(IF($C1340="","",VLOOKUP(FİLTRE!$C1340,'SKT LİSTESİ'!$F:$AJ,15,0)),""))</f>
        <v/>
      </c>
      <c r="S1340" s="138" t="str">
        <f ca="1">IFERROR(IF($C1340="","",VLOOKUP(FİLTRE!$C1340,'SKT LİSTESİ'!$F:$AJ,16,0)),"")</f>
        <v/>
      </c>
      <c r="AF1340" s="179" t="str">
        <f t="shared" ca="1" si="82"/>
        <v/>
      </c>
      <c r="AG1340" s="179">
        <f t="shared" ca="1" si="83"/>
        <v>0</v>
      </c>
      <c r="AH1340" s="179">
        <f t="shared" ca="1" si="84"/>
        <v>0</v>
      </c>
    </row>
    <row r="1341" spans="2:34" ht="15.75" x14ac:dyDescent="0.25">
      <c r="B1341">
        <f t="shared" ca="1" si="81"/>
        <v>1329</v>
      </c>
      <c r="C1341" t="str">
        <f ca="1">IFERROR(VLOOKUP(B1341,'SKT LİSTESİ'!F:F,1,0),"")</f>
        <v/>
      </c>
      <c r="E1341" s="128" t="str">
        <f ca="1">IFERROR(IF($C1341="","",VLOOKUP(FİLTRE!$C1341,'SKT LİSTESİ'!$F:$S,5,0)),"")</f>
        <v/>
      </c>
      <c r="F1341" s="129" t="str">
        <f ca="1">IFERROR(IF($C1341="","",VLOOKUP(FİLTRE!$C1341,'SKT LİSTESİ'!$F:$S,7,0)),"")</f>
        <v/>
      </c>
      <c r="G1341" s="130" t="str">
        <f ca="1">IFERROR(IF($C1341="","",VLOOKUP(FİLTRE!$C1341,'SKT LİSTESİ'!$F:$S,8,0)),"")</f>
        <v/>
      </c>
      <c r="H1341" s="131" t="str">
        <f ca="1">IF(E1341="","",IF($C1341="","",VLOOKUP(FİLTRE!$C1341,'SKT LİSTESİ'!$F:$S,9,0)))</f>
        <v/>
      </c>
      <c r="I1341" s="132" t="str">
        <f ca="1">IFERROR(IF($C1341="","",VLOOKUP(FİLTRE!$C1341,'SKT LİSTESİ'!$F:$S,10,0)),"")</f>
        <v/>
      </c>
      <c r="J1341" s="133" t="str">
        <f ca="1">IFERROR(IF($C1341="","",VLOOKUP(FİLTRE!$C1341,'SKT LİSTESİ'!$F:$S,11,0)),"")</f>
        <v/>
      </c>
      <c r="K1341" s="134" t="str">
        <f ca="1">IFERROR(IF($C1341="","",VLOOKUP(FİLTRE!$C1341,'SKT LİSTESİ'!$F:$S,12,0)),"")</f>
        <v/>
      </c>
      <c r="L1341" s="134" t="str">
        <f ca="1">IFERROR(IF($C1341="","",VLOOKUP(FİLTRE!$C1341,'SKT LİSTESİ'!$F:$S,13,0)),"")</f>
        <v/>
      </c>
      <c r="M1341" s="135" t="str">
        <f ca="1">IFERROR(IF($C1341="","",VLOOKUP(FİLTRE!$C1341,'SKT LİSTESİ'!$F:$AJ,14,0)),"")</f>
        <v/>
      </c>
      <c r="N1341" s="31" t="str">
        <f ca="1">IFERROR(IF($C1341="","",VLOOKUP(FİLTRE!$C1341,'SKT LİSTESİ'!$F:$AJ,22,0)),"")</f>
        <v/>
      </c>
      <c r="O1341" s="136" t="str">
        <f ca="1">IFERROR(IF($C1341="","",VLOOKUP(FİLTRE!$C1341,'SKT LİSTESİ'!$F:$AJ,23,0)),"")</f>
        <v/>
      </c>
      <c r="P1341" s="31"/>
      <c r="Q1341" s="31"/>
      <c r="R1341" s="137" t="str">
        <f ca="1">(IFERROR(IF($C1341="","",VLOOKUP(FİLTRE!$C1341,'SKT LİSTESİ'!$F:$AJ,15,0)),""))</f>
        <v/>
      </c>
      <c r="S1341" s="138" t="str">
        <f ca="1">IFERROR(IF($C1341="","",VLOOKUP(FİLTRE!$C1341,'SKT LİSTESİ'!$F:$AJ,16,0)),"")</f>
        <v/>
      </c>
      <c r="AF1341" s="179" t="str">
        <f t="shared" ca="1" si="82"/>
        <v/>
      </c>
      <c r="AG1341" s="179">
        <f t="shared" ca="1" si="83"/>
        <v>0</v>
      </c>
      <c r="AH1341" s="179">
        <f t="shared" ca="1" si="84"/>
        <v>0</v>
      </c>
    </row>
    <row r="1342" spans="2:34" ht="15.75" x14ac:dyDescent="0.25">
      <c r="B1342">
        <f t="shared" ca="1" si="81"/>
        <v>1330</v>
      </c>
      <c r="C1342" t="str">
        <f ca="1">IFERROR(VLOOKUP(B1342,'SKT LİSTESİ'!F:F,1,0),"")</f>
        <v/>
      </c>
      <c r="E1342" s="128" t="str">
        <f ca="1">IFERROR(IF($C1342="","",VLOOKUP(FİLTRE!$C1342,'SKT LİSTESİ'!$F:$S,5,0)),"")</f>
        <v/>
      </c>
      <c r="F1342" s="129" t="str">
        <f ca="1">IFERROR(IF($C1342="","",VLOOKUP(FİLTRE!$C1342,'SKT LİSTESİ'!$F:$S,7,0)),"")</f>
        <v/>
      </c>
      <c r="G1342" s="130" t="str">
        <f ca="1">IFERROR(IF($C1342="","",VLOOKUP(FİLTRE!$C1342,'SKT LİSTESİ'!$F:$S,8,0)),"")</f>
        <v/>
      </c>
      <c r="H1342" s="131" t="str">
        <f ca="1">IF(E1342="","",IF($C1342="","",VLOOKUP(FİLTRE!$C1342,'SKT LİSTESİ'!$F:$S,9,0)))</f>
        <v/>
      </c>
      <c r="I1342" s="132" t="str">
        <f ca="1">IFERROR(IF($C1342="","",VLOOKUP(FİLTRE!$C1342,'SKT LİSTESİ'!$F:$S,10,0)),"")</f>
        <v/>
      </c>
      <c r="J1342" s="133" t="str">
        <f ca="1">IFERROR(IF($C1342="","",VLOOKUP(FİLTRE!$C1342,'SKT LİSTESİ'!$F:$S,11,0)),"")</f>
        <v/>
      </c>
      <c r="K1342" s="134" t="str">
        <f ca="1">IFERROR(IF($C1342="","",VLOOKUP(FİLTRE!$C1342,'SKT LİSTESİ'!$F:$S,12,0)),"")</f>
        <v/>
      </c>
      <c r="L1342" s="134" t="str">
        <f ca="1">IFERROR(IF($C1342="","",VLOOKUP(FİLTRE!$C1342,'SKT LİSTESİ'!$F:$S,13,0)),"")</f>
        <v/>
      </c>
      <c r="M1342" s="135" t="str">
        <f ca="1">IFERROR(IF($C1342="","",VLOOKUP(FİLTRE!$C1342,'SKT LİSTESİ'!$F:$AJ,14,0)),"")</f>
        <v/>
      </c>
      <c r="N1342" s="31" t="str">
        <f ca="1">IFERROR(IF($C1342="","",VLOOKUP(FİLTRE!$C1342,'SKT LİSTESİ'!$F:$AJ,22,0)),"")</f>
        <v/>
      </c>
      <c r="O1342" s="136" t="str">
        <f ca="1">IFERROR(IF($C1342="","",VLOOKUP(FİLTRE!$C1342,'SKT LİSTESİ'!$F:$AJ,23,0)),"")</f>
        <v/>
      </c>
      <c r="P1342" s="31"/>
      <c r="Q1342" s="31"/>
      <c r="R1342" s="137" t="str">
        <f ca="1">(IFERROR(IF($C1342="","",VLOOKUP(FİLTRE!$C1342,'SKT LİSTESİ'!$F:$AJ,15,0)),""))</f>
        <v/>
      </c>
      <c r="S1342" s="138" t="str">
        <f ca="1">IFERROR(IF($C1342="","",VLOOKUP(FİLTRE!$C1342,'SKT LİSTESİ'!$F:$AJ,16,0)),"")</f>
        <v/>
      </c>
      <c r="AF1342" s="179" t="str">
        <f t="shared" ca="1" si="82"/>
        <v/>
      </c>
      <c r="AG1342" s="179">
        <f t="shared" ca="1" si="83"/>
        <v>0</v>
      </c>
      <c r="AH1342" s="179">
        <f t="shared" ca="1" si="84"/>
        <v>0</v>
      </c>
    </row>
    <row r="1343" spans="2:34" ht="15.75" x14ac:dyDescent="0.25">
      <c r="B1343">
        <f t="shared" ca="1" si="81"/>
        <v>1331</v>
      </c>
      <c r="C1343" t="str">
        <f ca="1">IFERROR(VLOOKUP(B1343,'SKT LİSTESİ'!F:F,1,0),"")</f>
        <v/>
      </c>
      <c r="E1343" s="128" t="str">
        <f ca="1">IFERROR(IF($C1343="","",VLOOKUP(FİLTRE!$C1343,'SKT LİSTESİ'!$F:$S,5,0)),"")</f>
        <v/>
      </c>
      <c r="F1343" s="129" t="str">
        <f ca="1">IFERROR(IF($C1343="","",VLOOKUP(FİLTRE!$C1343,'SKT LİSTESİ'!$F:$S,7,0)),"")</f>
        <v/>
      </c>
      <c r="G1343" s="130" t="str">
        <f ca="1">IFERROR(IF($C1343="","",VLOOKUP(FİLTRE!$C1343,'SKT LİSTESİ'!$F:$S,8,0)),"")</f>
        <v/>
      </c>
      <c r="H1343" s="131" t="str">
        <f ca="1">IF(E1343="","",IF($C1343="","",VLOOKUP(FİLTRE!$C1343,'SKT LİSTESİ'!$F:$S,9,0)))</f>
        <v/>
      </c>
      <c r="I1343" s="132" t="str">
        <f ca="1">IFERROR(IF($C1343="","",VLOOKUP(FİLTRE!$C1343,'SKT LİSTESİ'!$F:$S,10,0)),"")</f>
        <v/>
      </c>
      <c r="J1343" s="133" t="str">
        <f ca="1">IFERROR(IF($C1343="","",VLOOKUP(FİLTRE!$C1343,'SKT LİSTESİ'!$F:$S,11,0)),"")</f>
        <v/>
      </c>
      <c r="K1343" s="134" t="str">
        <f ca="1">IFERROR(IF($C1343="","",VLOOKUP(FİLTRE!$C1343,'SKT LİSTESİ'!$F:$S,12,0)),"")</f>
        <v/>
      </c>
      <c r="L1343" s="134" t="str">
        <f ca="1">IFERROR(IF($C1343="","",VLOOKUP(FİLTRE!$C1343,'SKT LİSTESİ'!$F:$S,13,0)),"")</f>
        <v/>
      </c>
      <c r="M1343" s="135" t="str">
        <f ca="1">IFERROR(IF($C1343="","",VLOOKUP(FİLTRE!$C1343,'SKT LİSTESİ'!$F:$AJ,14,0)),"")</f>
        <v/>
      </c>
      <c r="N1343" s="31" t="str">
        <f ca="1">IFERROR(IF($C1343="","",VLOOKUP(FİLTRE!$C1343,'SKT LİSTESİ'!$F:$AJ,22,0)),"")</f>
        <v/>
      </c>
      <c r="O1343" s="136" t="str">
        <f ca="1">IFERROR(IF($C1343="","",VLOOKUP(FİLTRE!$C1343,'SKT LİSTESİ'!$F:$AJ,23,0)),"")</f>
        <v/>
      </c>
      <c r="P1343" s="31"/>
      <c r="Q1343" s="31"/>
      <c r="R1343" s="137" t="str">
        <f ca="1">(IFERROR(IF($C1343="","",VLOOKUP(FİLTRE!$C1343,'SKT LİSTESİ'!$F:$AJ,15,0)),""))</f>
        <v/>
      </c>
      <c r="S1343" s="138" t="str">
        <f ca="1">IFERROR(IF($C1343="","",VLOOKUP(FİLTRE!$C1343,'SKT LİSTESİ'!$F:$AJ,16,0)),"")</f>
        <v/>
      </c>
      <c r="AF1343" s="179" t="str">
        <f t="shared" ca="1" si="82"/>
        <v/>
      </c>
      <c r="AG1343" s="179">
        <f t="shared" ca="1" si="83"/>
        <v>0</v>
      </c>
      <c r="AH1343" s="179">
        <f t="shared" ca="1" si="84"/>
        <v>0</v>
      </c>
    </row>
    <row r="1344" spans="2:34" ht="15.75" x14ac:dyDescent="0.25">
      <c r="B1344">
        <f t="shared" ca="1" si="81"/>
        <v>1332</v>
      </c>
      <c r="C1344" t="str">
        <f ca="1">IFERROR(VLOOKUP(B1344,'SKT LİSTESİ'!F:F,1,0),"")</f>
        <v/>
      </c>
      <c r="E1344" s="128" t="str">
        <f ca="1">IFERROR(IF($C1344="","",VLOOKUP(FİLTRE!$C1344,'SKT LİSTESİ'!$F:$S,5,0)),"")</f>
        <v/>
      </c>
      <c r="F1344" s="129" t="str">
        <f ca="1">IFERROR(IF($C1344="","",VLOOKUP(FİLTRE!$C1344,'SKT LİSTESİ'!$F:$S,7,0)),"")</f>
        <v/>
      </c>
      <c r="G1344" s="130" t="str">
        <f ca="1">IFERROR(IF($C1344="","",VLOOKUP(FİLTRE!$C1344,'SKT LİSTESİ'!$F:$S,8,0)),"")</f>
        <v/>
      </c>
      <c r="H1344" s="131" t="str">
        <f ca="1">IF(E1344="","",IF($C1344="","",VLOOKUP(FİLTRE!$C1344,'SKT LİSTESİ'!$F:$S,9,0)))</f>
        <v/>
      </c>
      <c r="I1344" s="132" t="str">
        <f ca="1">IFERROR(IF($C1344="","",VLOOKUP(FİLTRE!$C1344,'SKT LİSTESİ'!$F:$S,10,0)),"")</f>
        <v/>
      </c>
      <c r="J1344" s="133" t="str">
        <f ca="1">IFERROR(IF($C1344="","",VLOOKUP(FİLTRE!$C1344,'SKT LİSTESİ'!$F:$S,11,0)),"")</f>
        <v/>
      </c>
      <c r="K1344" s="134" t="str">
        <f ca="1">IFERROR(IF($C1344="","",VLOOKUP(FİLTRE!$C1344,'SKT LİSTESİ'!$F:$S,12,0)),"")</f>
        <v/>
      </c>
      <c r="L1344" s="134" t="str">
        <f ca="1">IFERROR(IF($C1344="","",VLOOKUP(FİLTRE!$C1344,'SKT LİSTESİ'!$F:$S,13,0)),"")</f>
        <v/>
      </c>
      <c r="M1344" s="135" t="str">
        <f ca="1">IFERROR(IF($C1344="","",VLOOKUP(FİLTRE!$C1344,'SKT LİSTESİ'!$F:$AJ,14,0)),"")</f>
        <v/>
      </c>
      <c r="N1344" s="31" t="str">
        <f ca="1">IFERROR(IF($C1344="","",VLOOKUP(FİLTRE!$C1344,'SKT LİSTESİ'!$F:$AJ,22,0)),"")</f>
        <v/>
      </c>
      <c r="O1344" s="136" t="str">
        <f ca="1">IFERROR(IF($C1344="","",VLOOKUP(FİLTRE!$C1344,'SKT LİSTESİ'!$F:$AJ,23,0)),"")</f>
        <v/>
      </c>
      <c r="P1344" s="31"/>
      <c r="Q1344" s="31"/>
      <c r="R1344" s="137" t="str">
        <f ca="1">(IFERROR(IF($C1344="","",VLOOKUP(FİLTRE!$C1344,'SKT LİSTESİ'!$F:$AJ,15,0)),""))</f>
        <v/>
      </c>
      <c r="S1344" s="138" t="str">
        <f ca="1">IFERROR(IF($C1344="","",VLOOKUP(FİLTRE!$C1344,'SKT LİSTESİ'!$F:$AJ,16,0)),"")</f>
        <v/>
      </c>
      <c r="AF1344" s="179" t="str">
        <f t="shared" ca="1" si="82"/>
        <v/>
      </c>
      <c r="AG1344" s="179">
        <f t="shared" ca="1" si="83"/>
        <v>0</v>
      </c>
      <c r="AH1344" s="179">
        <f t="shared" ca="1" si="84"/>
        <v>0</v>
      </c>
    </row>
    <row r="1345" spans="2:34" ht="15.75" x14ac:dyDescent="0.25">
      <c r="B1345">
        <f t="shared" ca="1" si="81"/>
        <v>1333</v>
      </c>
      <c r="C1345" t="str">
        <f ca="1">IFERROR(VLOOKUP(B1345,'SKT LİSTESİ'!F:F,1,0),"")</f>
        <v/>
      </c>
      <c r="E1345" s="128" t="str">
        <f ca="1">IFERROR(IF($C1345="","",VLOOKUP(FİLTRE!$C1345,'SKT LİSTESİ'!$F:$S,5,0)),"")</f>
        <v/>
      </c>
      <c r="F1345" s="129" t="str">
        <f ca="1">IFERROR(IF($C1345="","",VLOOKUP(FİLTRE!$C1345,'SKT LİSTESİ'!$F:$S,7,0)),"")</f>
        <v/>
      </c>
      <c r="G1345" s="130" t="str">
        <f ca="1">IFERROR(IF($C1345="","",VLOOKUP(FİLTRE!$C1345,'SKT LİSTESİ'!$F:$S,8,0)),"")</f>
        <v/>
      </c>
      <c r="H1345" s="131" t="str">
        <f ca="1">IF(E1345="","",IF($C1345="","",VLOOKUP(FİLTRE!$C1345,'SKT LİSTESİ'!$F:$S,9,0)))</f>
        <v/>
      </c>
      <c r="I1345" s="132" t="str">
        <f ca="1">IFERROR(IF($C1345="","",VLOOKUP(FİLTRE!$C1345,'SKT LİSTESİ'!$F:$S,10,0)),"")</f>
        <v/>
      </c>
      <c r="J1345" s="133" t="str">
        <f ca="1">IFERROR(IF($C1345="","",VLOOKUP(FİLTRE!$C1345,'SKT LİSTESİ'!$F:$S,11,0)),"")</f>
        <v/>
      </c>
      <c r="K1345" s="134" t="str">
        <f ca="1">IFERROR(IF($C1345="","",VLOOKUP(FİLTRE!$C1345,'SKT LİSTESİ'!$F:$S,12,0)),"")</f>
        <v/>
      </c>
      <c r="L1345" s="134" t="str">
        <f ca="1">IFERROR(IF($C1345="","",VLOOKUP(FİLTRE!$C1345,'SKT LİSTESİ'!$F:$S,13,0)),"")</f>
        <v/>
      </c>
      <c r="M1345" s="135" t="str">
        <f ca="1">IFERROR(IF($C1345="","",VLOOKUP(FİLTRE!$C1345,'SKT LİSTESİ'!$F:$AJ,14,0)),"")</f>
        <v/>
      </c>
      <c r="N1345" s="31" t="str">
        <f ca="1">IFERROR(IF($C1345="","",VLOOKUP(FİLTRE!$C1345,'SKT LİSTESİ'!$F:$AJ,22,0)),"")</f>
        <v/>
      </c>
      <c r="O1345" s="136" t="str">
        <f ca="1">IFERROR(IF($C1345="","",VLOOKUP(FİLTRE!$C1345,'SKT LİSTESİ'!$F:$AJ,23,0)),"")</f>
        <v/>
      </c>
      <c r="P1345" s="31"/>
      <c r="Q1345" s="31"/>
      <c r="R1345" s="137" t="str">
        <f ca="1">(IFERROR(IF($C1345="","",VLOOKUP(FİLTRE!$C1345,'SKT LİSTESİ'!$F:$AJ,15,0)),""))</f>
        <v/>
      </c>
      <c r="S1345" s="138" t="str">
        <f ca="1">IFERROR(IF($C1345="","",VLOOKUP(FİLTRE!$C1345,'SKT LİSTESİ'!$F:$AJ,16,0)),"")</f>
        <v/>
      </c>
      <c r="AF1345" s="179" t="str">
        <f t="shared" ca="1" si="82"/>
        <v/>
      </c>
      <c r="AG1345" s="179">
        <f t="shared" ca="1" si="83"/>
        <v>0</v>
      </c>
      <c r="AH1345" s="179">
        <f t="shared" ca="1" si="84"/>
        <v>0</v>
      </c>
    </row>
    <row r="1346" spans="2:34" ht="15.75" x14ac:dyDescent="0.25">
      <c r="B1346">
        <f t="shared" ca="1" si="81"/>
        <v>1334</v>
      </c>
      <c r="C1346" t="str">
        <f ca="1">IFERROR(VLOOKUP(B1346,'SKT LİSTESİ'!F:F,1,0),"")</f>
        <v/>
      </c>
      <c r="E1346" s="128" t="str">
        <f ca="1">IFERROR(IF($C1346="","",VLOOKUP(FİLTRE!$C1346,'SKT LİSTESİ'!$F:$S,5,0)),"")</f>
        <v/>
      </c>
      <c r="F1346" s="129" t="str">
        <f ca="1">IFERROR(IF($C1346="","",VLOOKUP(FİLTRE!$C1346,'SKT LİSTESİ'!$F:$S,7,0)),"")</f>
        <v/>
      </c>
      <c r="G1346" s="130" t="str">
        <f ca="1">IFERROR(IF($C1346="","",VLOOKUP(FİLTRE!$C1346,'SKT LİSTESİ'!$F:$S,8,0)),"")</f>
        <v/>
      </c>
      <c r="H1346" s="131" t="str">
        <f ca="1">IF(E1346="","",IF($C1346="","",VLOOKUP(FİLTRE!$C1346,'SKT LİSTESİ'!$F:$S,9,0)))</f>
        <v/>
      </c>
      <c r="I1346" s="132" t="str">
        <f ca="1">IFERROR(IF($C1346="","",VLOOKUP(FİLTRE!$C1346,'SKT LİSTESİ'!$F:$S,10,0)),"")</f>
        <v/>
      </c>
      <c r="J1346" s="133" t="str">
        <f ca="1">IFERROR(IF($C1346="","",VLOOKUP(FİLTRE!$C1346,'SKT LİSTESİ'!$F:$S,11,0)),"")</f>
        <v/>
      </c>
      <c r="K1346" s="134" t="str">
        <f ca="1">IFERROR(IF($C1346="","",VLOOKUP(FİLTRE!$C1346,'SKT LİSTESİ'!$F:$S,12,0)),"")</f>
        <v/>
      </c>
      <c r="L1346" s="134" t="str">
        <f ca="1">IFERROR(IF($C1346="","",VLOOKUP(FİLTRE!$C1346,'SKT LİSTESİ'!$F:$S,13,0)),"")</f>
        <v/>
      </c>
      <c r="M1346" s="135" t="str">
        <f ca="1">IFERROR(IF($C1346="","",VLOOKUP(FİLTRE!$C1346,'SKT LİSTESİ'!$F:$AJ,14,0)),"")</f>
        <v/>
      </c>
      <c r="N1346" s="31" t="str">
        <f ca="1">IFERROR(IF($C1346="","",VLOOKUP(FİLTRE!$C1346,'SKT LİSTESİ'!$F:$AJ,22,0)),"")</f>
        <v/>
      </c>
      <c r="O1346" s="136" t="str">
        <f ca="1">IFERROR(IF($C1346="","",VLOOKUP(FİLTRE!$C1346,'SKT LİSTESİ'!$F:$AJ,23,0)),"")</f>
        <v/>
      </c>
      <c r="P1346" s="31"/>
      <c r="Q1346" s="31"/>
      <c r="R1346" s="137" t="str">
        <f ca="1">(IFERROR(IF($C1346="","",VLOOKUP(FİLTRE!$C1346,'SKT LİSTESİ'!$F:$AJ,15,0)),""))</f>
        <v/>
      </c>
      <c r="S1346" s="138" t="str">
        <f ca="1">IFERROR(IF($C1346="","",VLOOKUP(FİLTRE!$C1346,'SKT LİSTESİ'!$F:$AJ,16,0)),"")</f>
        <v/>
      </c>
      <c r="AF1346" s="179" t="str">
        <f t="shared" ca="1" si="82"/>
        <v/>
      </c>
      <c r="AG1346" s="179">
        <f t="shared" ca="1" si="83"/>
        <v>0</v>
      </c>
      <c r="AH1346" s="179">
        <f t="shared" ca="1" si="84"/>
        <v>0</v>
      </c>
    </row>
    <row r="1347" spans="2:34" ht="15.75" x14ac:dyDescent="0.25">
      <c r="B1347">
        <f t="shared" ca="1" si="81"/>
        <v>1335</v>
      </c>
      <c r="C1347" t="str">
        <f ca="1">IFERROR(VLOOKUP(B1347,'SKT LİSTESİ'!F:F,1,0),"")</f>
        <v/>
      </c>
      <c r="E1347" s="128" t="str">
        <f ca="1">IFERROR(IF($C1347="","",VLOOKUP(FİLTRE!$C1347,'SKT LİSTESİ'!$F:$S,5,0)),"")</f>
        <v/>
      </c>
      <c r="F1347" s="129" t="str">
        <f ca="1">IFERROR(IF($C1347="","",VLOOKUP(FİLTRE!$C1347,'SKT LİSTESİ'!$F:$S,7,0)),"")</f>
        <v/>
      </c>
      <c r="G1347" s="130" t="str">
        <f ca="1">IFERROR(IF($C1347="","",VLOOKUP(FİLTRE!$C1347,'SKT LİSTESİ'!$F:$S,8,0)),"")</f>
        <v/>
      </c>
      <c r="H1347" s="131" t="str">
        <f ca="1">IF(E1347="","",IF($C1347="","",VLOOKUP(FİLTRE!$C1347,'SKT LİSTESİ'!$F:$S,9,0)))</f>
        <v/>
      </c>
      <c r="I1347" s="132" t="str">
        <f ca="1">IFERROR(IF($C1347="","",VLOOKUP(FİLTRE!$C1347,'SKT LİSTESİ'!$F:$S,10,0)),"")</f>
        <v/>
      </c>
      <c r="J1347" s="133" t="str">
        <f ca="1">IFERROR(IF($C1347="","",VLOOKUP(FİLTRE!$C1347,'SKT LİSTESİ'!$F:$S,11,0)),"")</f>
        <v/>
      </c>
      <c r="K1347" s="134" t="str">
        <f ca="1">IFERROR(IF($C1347="","",VLOOKUP(FİLTRE!$C1347,'SKT LİSTESİ'!$F:$S,12,0)),"")</f>
        <v/>
      </c>
      <c r="L1347" s="134" t="str">
        <f ca="1">IFERROR(IF($C1347="","",VLOOKUP(FİLTRE!$C1347,'SKT LİSTESİ'!$F:$S,13,0)),"")</f>
        <v/>
      </c>
      <c r="M1347" s="135" t="str">
        <f ca="1">IFERROR(IF($C1347="","",VLOOKUP(FİLTRE!$C1347,'SKT LİSTESİ'!$F:$AJ,14,0)),"")</f>
        <v/>
      </c>
      <c r="N1347" s="31" t="str">
        <f ca="1">IFERROR(IF($C1347="","",VLOOKUP(FİLTRE!$C1347,'SKT LİSTESİ'!$F:$AJ,22,0)),"")</f>
        <v/>
      </c>
      <c r="O1347" s="136" t="str">
        <f ca="1">IFERROR(IF($C1347="","",VLOOKUP(FİLTRE!$C1347,'SKT LİSTESİ'!$F:$AJ,23,0)),"")</f>
        <v/>
      </c>
      <c r="P1347" s="31"/>
      <c r="Q1347" s="31"/>
      <c r="R1347" s="137" t="str">
        <f ca="1">(IFERROR(IF($C1347="","",VLOOKUP(FİLTRE!$C1347,'SKT LİSTESİ'!$F:$AJ,15,0)),""))</f>
        <v/>
      </c>
      <c r="S1347" s="138" t="str">
        <f ca="1">IFERROR(IF($C1347="","",VLOOKUP(FİLTRE!$C1347,'SKT LİSTESİ'!$F:$AJ,16,0)),"")</f>
        <v/>
      </c>
      <c r="AF1347" s="179" t="str">
        <f t="shared" ca="1" si="82"/>
        <v/>
      </c>
      <c r="AG1347" s="179">
        <f t="shared" ca="1" si="83"/>
        <v>0</v>
      </c>
      <c r="AH1347" s="179">
        <f t="shared" ca="1" si="84"/>
        <v>0</v>
      </c>
    </row>
    <row r="1348" spans="2:34" ht="15.75" x14ac:dyDescent="0.25">
      <c r="B1348">
        <f t="shared" ca="1" si="81"/>
        <v>1336</v>
      </c>
      <c r="C1348" t="str">
        <f ca="1">IFERROR(VLOOKUP(B1348,'SKT LİSTESİ'!F:F,1,0),"")</f>
        <v/>
      </c>
      <c r="E1348" s="128" t="str">
        <f ca="1">IFERROR(IF($C1348="","",VLOOKUP(FİLTRE!$C1348,'SKT LİSTESİ'!$F:$S,5,0)),"")</f>
        <v/>
      </c>
      <c r="F1348" s="129" t="str">
        <f ca="1">IFERROR(IF($C1348="","",VLOOKUP(FİLTRE!$C1348,'SKT LİSTESİ'!$F:$S,7,0)),"")</f>
        <v/>
      </c>
      <c r="G1348" s="130" t="str">
        <f ca="1">IFERROR(IF($C1348="","",VLOOKUP(FİLTRE!$C1348,'SKT LİSTESİ'!$F:$S,8,0)),"")</f>
        <v/>
      </c>
      <c r="H1348" s="131" t="str">
        <f ca="1">IF(E1348="","",IF($C1348="","",VLOOKUP(FİLTRE!$C1348,'SKT LİSTESİ'!$F:$S,9,0)))</f>
        <v/>
      </c>
      <c r="I1348" s="132" t="str">
        <f ca="1">IFERROR(IF($C1348="","",VLOOKUP(FİLTRE!$C1348,'SKT LİSTESİ'!$F:$S,10,0)),"")</f>
        <v/>
      </c>
      <c r="J1348" s="133" t="str">
        <f ca="1">IFERROR(IF($C1348="","",VLOOKUP(FİLTRE!$C1348,'SKT LİSTESİ'!$F:$S,11,0)),"")</f>
        <v/>
      </c>
      <c r="K1348" s="134" t="str">
        <f ca="1">IFERROR(IF($C1348="","",VLOOKUP(FİLTRE!$C1348,'SKT LİSTESİ'!$F:$S,12,0)),"")</f>
        <v/>
      </c>
      <c r="L1348" s="134" t="str">
        <f ca="1">IFERROR(IF($C1348="","",VLOOKUP(FİLTRE!$C1348,'SKT LİSTESİ'!$F:$S,13,0)),"")</f>
        <v/>
      </c>
      <c r="M1348" s="135" t="str">
        <f ca="1">IFERROR(IF($C1348="","",VLOOKUP(FİLTRE!$C1348,'SKT LİSTESİ'!$F:$AJ,14,0)),"")</f>
        <v/>
      </c>
      <c r="N1348" s="31" t="str">
        <f ca="1">IFERROR(IF($C1348="","",VLOOKUP(FİLTRE!$C1348,'SKT LİSTESİ'!$F:$AJ,22,0)),"")</f>
        <v/>
      </c>
      <c r="O1348" s="136" t="str">
        <f ca="1">IFERROR(IF($C1348="","",VLOOKUP(FİLTRE!$C1348,'SKT LİSTESİ'!$F:$AJ,23,0)),"")</f>
        <v/>
      </c>
      <c r="P1348" s="31"/>
      <c r="Q1348" s="31"/>
      <c r="R1348" s="137" t="str">
        <f ca="1">(IFERROR(IF($C1348="","",VLOOKUP(FİLTRE!$C1348,'SKT LİSTESİ'!$F:$AJ,15,0)),""))</f>
        <v/>
      </c>
      <c r="S1348" s="138" t="str">
        <f ca="1">IFERROR(IF($C1348="","",VLOOKUP(FİLTRE!$C1348,'SKT LİSTESİ'!$F:$AJ,16,0)),"")</f>
        <v/>
      </c>
      <c r="AF1348" s="179" t="str">
        <f t="shared" ca="1" si="82"/>
        <v/>
      </c>
      <c r="AG1348" s="179">
        <f t="shared" ca="1" si="83"/>
        <v>0</v>
      </c>
      <c r="AH1348" s="179">
        <f t="shared" ca="1" si="84"/>
        <v>0</v>
      </c>
    </row>
    <row r="1349" spans="2:34" ht="15.75" x14ac:dyDescent="0.25">
      <c r="B1349">
        <f t="shared" ca="1" si="81"/>
        <v>1337</v>
      </c>
      <c r="C1349" t="str">
        <f ca="1">IFERROR(VLOOKUP(B1349,'SKT LİSTESİ'!F:F,1,0),"")</f>
        <v/>
      </c>
      <c r="E1349" s="128" t="str">
        <f ca="1">IFERROR(IF($C1349="","",VLOOKUP(FİLTRE!$C1349,'SKT LİSTESİ'!$F:$S,5,0)),"")</f>
        <v/>
      </c>
      <c r="F1349" s="129" t="str">
        <f ca="1">IFERROR(IF($C1349="","",VLOOKUP(FİLTRE!$C1349,'SKT LİSTESİ'!$F:$S,7,0)),"")</f>
        <v/>
      </c>
      <c r="G1349" s="130" t="str">
        <f ca="1">IFERROR(IF($C1349="","",VLOOKUP(FİLTRE!$C1349,'SKT LİSTESİ'!$F:$S,8,0)),"")</f>
        <v/>
      </c>
      <c r="H1349" s="131" t="str">
        <f ca="1">IF(E1349="","",IF($C1349="","",VLOOKUP(FİLTRE!$C1349,'SKT LİSTESİ'!$F:$S,9,0)))</f>
        <v/>
      </c>
      <c r="I1349" s="132" t="str">
        <f ca="1">IFERROR(IF($C1349="","",VLOOKUP(FİLTRE!$C1349,'SKT LİSTESİ'!$F:$S,10,0)),"")</f>
        <v/>
      </c>
      <c r="J1349" s="133" t="str">
        <f ca="1">IFERROR(IF($C1349="","",VLOOKUP(FİLTRE!$C1349,'SKT LİSTESİ'!$F:$S,11,0)),"")</f>
        <v/>
      </c>
      <c r="K1349" s="134" t="str">
        <f ca="1">IFERROR(IF($C1349="","",VLOOKUP(FİLTRE!$C1349,'SKT LİSTESİ'!$F:$S,12,0)),"")</f>
        <v/>
      </c>
      <c r="L1349" s="134" t="str">
        <f ca="1">IFERROR(IF($C1349="","",VLOOKUP(FİLTRE!$C1349,'SKT LİSTESİ'!$F:$S,13,0)),"")</f>
        <v/>
      </c>
      <c r="M1349" s="135" t="str">
        <f ca="1">IFERROR(IF($C1349="","",VLOOKUP(FİLTRE!$C1349,'SKT LİSTESİ'!$F:$AJ,14,0)),"")</f>
        <v/>
      </c>
      <c r="N1349" s="31" t="str">
        <f ca="1">IFERROR(IF($C1349="","",VLOOKUP(FİLTRE!$C1349,'SKT LİSTESİ'!$F:$AJ,22,0)),"")</f>
        <v/>
      </c>
      <c r="O1349" s="136" t="str">
        <f ca="1">IFERROR(IF($C1349="","",VLOOKUP(FİLTRE!$C1349,'SKT LİSTESİ'!$F:$AJ,23,0)),"")</f>
        <v/>
      </c>
      <c r="P1349" s="31"/>
      <c r="Q1349" s="31"/>
      <c r="R1349" s="137" t="str">
        <f ca="1">(IFERROR(IF($C1349="","",VLOOKUP(FİLTRE!$C1349,'SKT LİSTESİ'!$F:$AJ,15,0)),""))</f>
        <v/>
      </c>
      <c r="S1349" s="138" t="str">
        <f ca="1">IFERROR(IF($C1349="","",VLOOKUP(FİLTRE!$C1349,'SKT LİSTESİ'!$F:$AJ,16,0)),"")</f>
        <v/>
      </c>
      <c r="AF1349" s="179" t="str">
        <f t="shared" ca="1" si="82"/>
        <v/>
      </c>
      <c r="AG1349" s="179">
        <f t="shared" ca="1" si="83"/>
        <v>0</v>
      </c>
      <c r="AH1349" s="179">
        <f t="shared" ca="1" si="84"/>
        <v>0</v>
      </c>
    </row>
    <row r="1350" spans="2:34" ht="15.75" x14ac:dyDescent="0.25">
      <c r="B1350">
        <f t="shared" ca="1" si="81"/>
        <v>1338</v>
      </c>
      <c r="C1350" t="str">
        <f ca="1">IFERROR(VLOOKUP(B1350,'SKT LİSTESİ'!F:F,1,0),"")</f>
        <v/>
      </c>
      <c r="E1350" s="128" t="str">
        <f ca="1">IFERROR(IF($C1350="","",VLOOKUP(FİLTRE!$C1350,'SKT LİSTESİ'!$F:$S,5,0)),"")</f>
        <v/>
      </c>
      <c r="F1350" s="129" t="str">
        <f ca="1">IFERROR(IF($C1350="","",VLOOKUP(FİLTRE!$C1350,'SKT LİSTESİ'!$F:$S,7,0)),"")</f>
        <v/>
      </c>
      <c r="G1350" s="130" t="str">
        <f ca="1">IFERROR(IF($C1350="","",VLOOKUP(FİLTRE!$C1350,'SKT LİSTESİ'!$F:$S,8,0)),"")</f>
        <v/>
      </c>
      <c r="H1350" s="131" t="str">
        <f ca="1">IF(E1350="","",IF($C1350="","",VLOOKUP(FİLTRE!$C1350,'SKT LİSTESİ'!$F:$S,9,0)))</f>
        <v/>
      </c>
      <c r="I1350" s="132" t="str">
        <f ca="1">IFERROR(IF($C1350="","",VLOOKUP(FİLTRE!$C1350,'SKT LİSTESİ'!$F:$S,10,0)),"")</f>
        <v/>
      </c>
      <c r="J1350" s="133" t="str">
        <f ca="1">IFERROR(IF($C1350="","",VLOOKUP(FİLTRE!$C1350,'SKT LİSTESİ'!$F:$S,11,0)),"")</f>
        <v/>
      </c>
      <c r="K1350" s="134" t="str">
        <f ca="1">IFERROR(IF($C1350="","",VLOOKUP(FİLTRE!$C1350,'SKT LİSTESİ'!$F:$S,12,0)),"")</f>
        <v/>
      </c>
      <c r="L1350" s="134" t="str">
        <f ca="1">IFERROR(IF($C1350="","",VLOOKUP(FİLTRE!$C1350,'SKT LİSTESİ'!$F:$S,13,0)),"")</f>
        <v/>
      </c>
      <c r="M1350" s="135" t="str">
        <f ca="1">IFERROR(IF($C1350="","",VLOOKUP(FİLTRE!$C1350,'SKT LİSTESİ'!$F:$AJ,14,0)),"")</f>
        <v/>
      </c>
      <c r="N1350" s="31" t="str">
        <f ca="1">IFERROR(IF($C1350="","",VLOOKUP(FİLTRE!$C1350,'SKT LİSTESİ'!$F:$AJ,22,0)),"")</f>
        <v/>
      </c>
      <c r="O1350" s="136" t="str">
        <f ca="1">IFERROR(IF($C1350="","",VLOOKUP(FİLTRE!$C1350,'SKT LİSTESİ'!$F:$AJ,23,0)),"")</f>
        <v/>
      </c>
      <c r="P1350" s="31"/>
      <c r="Q1350" s="31"/>
      <c r="R1350" s="137" t="str">
        <f ca="1">(IFERROR(IF($C1350="","",VLOOKUP(FİLTRE!$C1350,'SKT LİSTESİ'!$F:$AJ,15,0)),""))</f>
        <v/>
      </c>
      <c r="S1350" s="138" t="str">
        <f ca="1">IFERROR(IF($C1350="","",VLOOKUP(FİLTRE!$C1350,'SKT LİSTESİ'!$F:$AJ,16,0)),"")</f>
        <v/>
      </c>
      <c r="AF1350" s="179" t="str">
        <f t="shared" ca="1" si="82"/>
        <v/>
      </c>
      <c r="AG1350" s="179">
        <f t="shared" ca="1" si="83"/>
        <v>0</v>
      </c>
      <c r="AH1350" s="179">
        <f t="shared" ca="1" si="84"/>
        <v>0</v>
      </c>
    </row>
    <row r="1351" spans="2:34" ht="15.75" x14ac:dyDescent="0.25">
      <c r="B1351">
        <f t="shared" ca="1" si="81"/>
        <v>1339</v>
      </c>
      <c r="C1351" t="str">
        <f ca="1">IFERROR(VLOOKUP(B1351,'SKT LİSTESİ'!F:F,1,0),"")</f>
        <v/>
      </c>
      <c r="E1351" s="128" t="str">
        <f ca="1">IFERROR(IF($C1351="","",VLOOKUP(FİLTRE!$C1351,'SKT LİSTESİ'!$F:$S,5,0)),"")</f>
        <v/>
      </c>
      <c r="F1351" s="129" t="str">
        <f ca="1">IFERROR(IF($C1351="","",VLOOKUP(FİLTRE!$C1351,'SKT LİSTESİ'!$F:$S,7,0)),"")</f>
        <v/>
      </c>
      <c r="G1351" s="130" t="str">
        <f ca="1">IFERROR(IF($C1351="","",VLOOKUP(FİLTRE!$C1351,'SKT LİSTESİ'!$F:$S,8,0)),"")</f>
        <v/>
      </c>
      <c r="H1351" s="131" t="str">
        <f ca="1">IF(E1351="","",IF($C1351="","",VLOOKUP(FİLTRE!$C1351,'SKT LİSTESİ'!$F:$S,9,0)))</f>
        <v/>
      </c>
      <c r="I1351" s="132" t="str">
        <f ca="1">IFERROR(IF($C1351="","",VLOOKUP(FİLTRE!$C1351,'SKT LİSTESİ'!$F:$S,10,0)),"")</f>
        <v/>
      </c>
      <c r="J1351" s="133" t="str">
        <f ca="1">IFERROR(IF($C1351="","",VLOOKUP(FİLTRE!$C1351,'SKT LİSTESİ'!$F:$S,11,0)),"")</f>
        <v/>
      </c>
      <c r="K1351" s="134" t="str">
        <f ca="1">IFERROR(IF($C1351="","",VLOOKUP(FİLTRE!$C1351,'SKT LİSTESİ'!$F:$S,12,0)),"")</f>
        <v/>
      </c>
      <c r="L1351" s="134" t="str">
        <f ca="1">IFERROR(IF($C1351="","",VLOOKUP(FİLTRE!$C1351,'SKT LİSTESİ'!$F:$S,13,0)),"")</f>
        <v/>
      </c>
      <c r="M1351" s="135" t="str">
        <f ca="1">IFERROR(IF($C1351="","",VLOOKUP(FİLTRE!$C1351,'SKT LİSTESİ'!$F:$AJ,14,0)),"")</f>
        <v/>
      </c>
      <c r="N1351" s="31" t="str">
        <f ca="1">IFERROR(IF($C1351="","",VLOOKUP(FİLTRE!$C1351,'SKT LİSTESİ'!$F:$AJ,22,0)),"")</f>
        <v/>
      </c>
      <c r="O1351" s="136" t="str">
        <f ca="1">IFERROR(IF($C1351="","",VLOOKUP(FİLTRE!$C1351,'SKT LİSTESİ'!$F:$AJ,23,0)),"")</f>
        <v/>
      </c>
      <c r="P1351" s="31"/>
      <c r="Q1351" s="31"/>
      <c r="R1351" s="137" t="str">
        <f ca="1">(IFERROR(IF($C1351="","",VLOOKUP(FİLTRE!$C1351,'SKT LİSTESİ'!$F:$AJ,15,0)),""))</f>
        <v/>
      </c>
      <c r="S1351" s="138" t="str">
        <f ca="1">IFERROR(IF($C1351="","",VLOOKUP(FİLTRE!$C1351,'SKT LİSTESİ'!$F:$AJ,16,0)),"")</f>
        <v/>
      </c>
      <c r="AF1351" s="179" t="str">
        <f t="shared" ca="1" si="82"/>
        <v/>
      </c>
      <c r="AG1351" s="179">
        <f t="shared" ca="1" si="83"/>
        <v>0</v>
      </c>
      <c r="AH1351" s="179">
        <f t="shared" ca="1" si="84"/>
        <v>0</v>
      </c>
    </row>
    <row r="1352" spans="2:34" ht="15.75" x14ac:dyDescent="0.25">
      <c r="B1352">
        <f t="shared" ca="1" si="81"/>
        <v>1340</v>
      </c>
      <c r="C1352" t="str">
        <f ca="1">IFERROR(VLOOKUP(B1352,'SKT LİSTESİ'!F:F,1,0),"")</f>
        <v/>
      </c>
      <c r="E1352" s="128" t="str">
        <f ca="1">IFERROR(IF($C1352="","",VLOOKUP(FİLTRE!$C1352,'SKT LİSTESİ'!$F:$S,5,0)),"")</f>
        <v/>
      </c>
      <c r="F1352" s="129" t="str">
        <f ca="1">IFERROR(IF($C1352="","",VLOOKUP(FİLTRE!$C1352,'SKT LİSTESİ'!$F:$S,7,0)),"")</f>
        <v/>
      </c>
      <c r="G1352" s="130" t="str">
        <f ca="1">IFERROR(IF($C1352="","",VLOOKUP(FİLTRE!$C1352,'SKT LİSTESİ'!$F:$S,8,0)),"")</f>
        <v/>
      </c>
      <c r="H1352" s="131" t="str">
        <f ca="1">IF(E1352="","",IF($C1352="","",VLOOKUP(FİLTRE!$C1352,'SKT LİSTESİ'!$F:$S,9,0)))</f>
        <v/>
      </c>
      <c r="I1352" s="132" t="str">
        <f ca="1">IFERROR(IF($C1352="","",VLOOKUP(FİLTRE!$C1352,'SKT LİSTESİ'!$F:$S,10,0)),"")</f>
        <v/>
      </c>
      <c r="J1352" s="133" t="str">
        <f ca="1">IFERROR(IF($C1352="","",VLOOKUP(FİLTRE!$C1352,'SKT LİSTESİ'!$F:$S,11,0)),"")</f>
        <v/>
      </c>
      <c r="K1352" s="134" t="str">
        <f ca="1">IFERROR(IF($C1352="","",VLOOKUP(FİLTRE!$C1352,'SKT LİSTESİ'!$F:$S,12,0)),"")</f>
        <v/>
      </c>
      <c r="L1352" s="134" t="str">
        <f ca="1">IFERROR(IF($C1352="","",VLOOKUP(FİLTRE!$C1352,'SKT LİSTESİ'!$F:$S,13,0)),"")</f>
        <v/>
      </c>
      <c r="M1352" s="135" t="str">
        <f ca="1">IFERROR(IF($C1352="","",VLOOKUP(FİLTRE!$C1352,'SKT LİSTESİ'!$F:$AJ,14,0)),"")</f>
        <v/>
      </c>
      <c r="N1352" s="31" t="str">
        <f ca="1">IFERROR(IF($C1352="","",VLOOKUP(FİLTRE!$C1352,'SKT LİSTESİ'!$F:$AJ,22,0)),"")</f>
        <v/>
      </c>
      <c r="O1352" s="136" t="str">
        <f ca="1">IFERROR(IF($C1352="","",VLOOKUP(FİLTRE!$C1352,'SKT LİSTESİ'!$F:$AJ,23,0)),"")</f>
        <v/>
      </c>
      <c r="P1352" s="31"/>
      <c r="Q1352" s="31"/>
      <c r="R1352" s="137" t="str">
        <f ca="1">(IFERROR(IF($C1352="","",VLOOKUP(FİLTRE!$C1352,'SKT LİSTESİ'!$F:$AJ,15,0)),""))</f>
        <v/>
      </c>
      <c r="S1352" s="138" t="str">
        <f ca="1">IFERROR(IF($C1352="","",VLOOKUP(FİLTRE!$C1352,'SKT LİSTESİ'!$F:$AJ,16,0)),"")</f>
        <v/>
      </c>
      <c r="AF1352" s="179" t="str">
        <f t="shared" ca="1" si="82"/>
        <v/>
      </c>
      <c r="AG1352" s="179">
        <f t="shared" ca="1" si="83"/>
        <v>0</v>
      </c>
      <c r="AH1352" s="179">
        <f t="shared" ca="1" si="84"/>
        <v>0</v>
      </c>
    </row>
    <row r="1353" spans="2:34" ht="15.75" x14ac:dyDescent="0.25">
      <c r="B1353">
        <f t="shared" ca="1" si="81"/>
        <v>1341</v>
      </c>
      <c r="C1353" t="str">
        <f ca="1">IFERROR(VLOOKUP(B1353,'SKT LİSTESİ'!F:F,1,0),"")</f>
        <v/>
      </c>
      <c r="E1353" s="128" t="str">
        <f ca="1">IFERROR(IF($C1353="","",VLOOKUP(FİLTRE!$C1353,'SKT LİSTESİ'!$F:$S,5,0)),"")</f>
        <v/>
      </c>
      <c r="F1353" s="129" t="str">
        <f ca="1">IFERROR(IF($C1353="","",VLOOKUP(FİLTRE!$C1353,'SKT LİSTESİ'!$F:$S,7,0)),"")</f>
        <v/>
      </c>
      <c r="G1353" s="130" t="str">
        <f ca="1">IFERROR(IF($C1353="","",VLOOKUP(FİLTRE!$C1353,'SKT LİSTESİ'!$F:$S,8,0)),"")</f>
        <v/>
      </c>
      <c r="H1353" s="131" t="str">
        <f ca="1">IF(E1353="","",IF($C1353="","",VLOOKUP(FİLTRE!$C1353,'SKT LİSTESİ'!$F:$S,9,0)))</f>
        <v/>
      </c>
      <c r="I1353" s="132" t="str">
        <f ca="1">IFERROR(IF($C1353="","",VLOOKUP(FİLTRE!$C1353,'SKT LİSTESİ'!$F:$S,10,0)),"")</f>
        <v/>
      </c>
      <c r="J1353" s="133" t="str">
        <f ca="1">IFERROR(IF($C1353="","",VLOOKUP(FİLTRE!$C1353,'SKT LİSTESİ'!$F:$S,11,0)),"")</f>
        <v/>
      </c>
      <c r="K1353" s="134" t="str">
        <f ca="1">IFERROR(IF($C1353="","",VLOOKUP(FİLTRE!$C1353,'SKT LİSTESİ'!$F:$S,12,0)),"")</f>
        <v/>
      </c>
      <c r="L1353" s="134" t="str">
        <f ca="1">IFERROR(IF($C1353="","",VLOOKUP(FİLTRE!$C1353,'SKT LİSTESİ'!$F:$S,13,0)),"")</f>
        <v/>
      </c>
      <c r="M1353" s="135" t="str">
        <f ca="1">IFERROR(IF($C1353="","",VLOOKUP(FİLTRE!$C1353,'SKT LİSTESİ'!$F:$AJ,14,0)),"")</f>
        <v/>
      </c>
      <c r="N1353" s="31" t="str">
        <f ca="1">IFERROR(IF($C1353="","",VLOOKUP(FİLTRE!$C1353,'SKT LİSTESİ'!$F:$AJ,22,0)),"")</f>
        <v/>
      </c>
      <c r="O1353" s="136" t="str">
        <f ca="1">IFERROR(IF($C1353="","",VLOOKUP(FİLTRE!$C1353,'SKT LİSTESİ'!$F:$AJ,23,0)),"")</f>
        <v/>
      </c>
      <c r="P1353" s="31"/>
      <c r="Q1353" s="31"/>
      <c r="R1353" s="137" t="str">
        <f ca="1">(IFERROR(IF($C1353="","",VLOOKUP(FİLTRE!$C1353,'SKT LİSTESİ'!$F:$AJ,15,0)),""))</f>
        <v/>
      </c>
      <c r="S1353" s="138" t="str">
        <f ca="1">IFERROR(IF($C1353="","",VLOOKUP(FİLTRE!$C1353,'SKT LİSTESİ'!$F:$AJ,16,0)),"")</f>
        <v/>
      </c>
      <c r="AF1353" s="179" t="str">
        <f t="shared" ca="1" si="82"/>
        <v/>
      </c>
      <c r="AG1353" s="179">
        <f t="shared" ca="1" si="83"/>
        <v>0</v>
      </c>
      <c r="AH1353" s="179">
        <f t="shared" ca="1" si="84"/>
        <v>0</v>
      </c>
    </row>
    <row r="1354" spans="2:34" ht="15.75" x14ac:dyDescent="0.25">
      <c r="B1354">
        <f t="shared" ca="1" si="81"/>
        <v>1342</v>
      </c>
      <c r="C1354" t="str">
        <f ca="1">IFERROR(VLOOKUP(B1354,'SKT LİSTESİ'!F:F,1,0),"")</f>
        <v/>
      </c>
      <c r="E1354" s="128" t="str">
        <f ca="1">IFERROR(IF($C1354="","",VLOOKUP(FİLTRE!$C1354,'SKT LİSTESİ'!$F:$S,5,0)),"")</f>
        <v/>
      </c>
      <c r="F1354" s="129" t="str">
        <f ca="1">IFERROR(IF($C1354="","",VLOOKUP(FİLTRE!$C1354,'SKT LİSTESİ'!$F:$S,7,0)),"")</f>
        <v/>
      </c>
      <c r="G1354" s="130" t="str">
        <f ca="1">IFERROR(IF($C1354="","",VLOOKUP(FİLTRE!$C1354,'SKT LİSTESİ'!$F:$S,8,0)),"")</f>
        <v/>
      </c>
      <c r="H1354" s="131" t="str">
        <f ca="1">IF(E1354="","",IF($C1354="","",VLOOKUP(FİLTRE!$C1354,'SKT LİSTESİ'!$F:$S,9,0)))</f>
        <v/>
      </c>
      <c r="I1354" s="132" t="str">
        <f ca="1">IFERROR(IF($C1354="","",VLOOKUP(FİLTRE!$C1354,'SKT LİSTESİ'!$F:$S,10,0)),"")</f>
        <v/>
      </c>
      <c r="J1354" s="133" t="str">
        <f ca="1">IFERROR(IF($C1354="","",VLOOKUP(FİLTRE!$C1354,'SKT LİSTESİ'!$F:$S,11,0)),"")</f>
        <v/>
      </c>
      <c r="K1354" s="134" t="str">
        <f ca="1">IFERROR(IF($C1354="","",VLOOKUP(FİLTRE!$C1354,'SKT LİSTESİ'!$F:$S,12,0)),"")</f>
        <v/>
      </c>
      <c r="L1354" s="134" t="str">
        <f ca="1">IFERROR(IF($C1354="","",VLOOKUP(FİLTRE!$C1354,'SKT LİSTESİ'!$F:$S,13,0)),"")</f>
        <v/>
      </c>
      <c r="M1354" s="135" t="str">
        <f ca="1">IFERROR(IF($C1354="","",VLOOKUP(FİLTRE!$C1354,'SKT LİSTESİ'!$F:$AJ,14,0)),"")</f>
        <v/>
      </c>
      <c r="N1354" s="31" t="str">
        <f ca="1">IFERROR(IF($C1354="","",VLOOKUP(FİLTRE!$C1354,'SKT LİSTESİ'!$F:$AJ,22,0)),"")</f>
        <v/>
      </c>
      <c r="O1354" s="136" t="str">
        <f ca="1">IFERROR(IF($C1354="","",VLOOKUP(FİLTRE!$C1354,'SKT LİSTESİ'!$F:$AJ,23,0)),"")</f>
        <v/>
      </c>
      <c r="P1354" s="31"/>
      <c r="Q1354" s="31"/>
      <c r="R1354" s="137" t="str">
        <f ca="1">(IFERROR(IF($C1354="","",VLOOKUP(FİLTRE!$C1354,'SKT LİSTESİ'!$F:$AJ,15,0)),""))</f>
        <v/>
      </c>
      <c r="S1354" s="138" t="str">
        <f ca="1">IFERROR(IF($C1354="","",VLOOKUP(FİLTRE!$C1354,'SKT LİSTESİ'!$F:$AJ,16,0)),"")</f>
        <v/>
      </c>
      <c r="AF1354" s="179" t="str">
        <f t="shared" ca="1" si="82"/>
        <v/>
      </c>
      <c r="AG1354" s="179">
        <f t="shared" ca="1" si="83"/>
        <v>0</v>
      </c>
      <c r="AH1354" s="179">
        <f t="shared" ca="1" si="84"/>
        <v>0</v>
      </c>
    </row>
    <row r="1355" spans="2:34" ht="15.75" x14ac:dyDescent="0.25">
      <c r="B1355">
        <f t="shared" ca="1" si="81"/>
        <v>1343</v>
      </c>
      <c r="C1355" t="str">
        <f ca="1">IFERROR(VLOOKUP(B1355,'SKT LİSTESİ'!F:F,1,0),"")</f>
        <v/>
      </c>
      <c r="E1355" s="128" t="str">
        <f ca="1">IFERROR(IF($C1355="","",VLOOKUP(FİLTRE!$C1355,'SKT LİSTESİ'!$F:$S,5,0)),"")</f>
        <v/>
      </c>
      <c r="F1355" s="129" t="str">
        <f ca="1">IFERROR(IF($C1355="","",VLOOKUP(FİLTRE!$C1355,'SKT LİSTESİ'!$F:$S,7,0)),"")</f>
        <v/>
      </c>
      <c r="G1355" s="130" t="str">
        <f ca="1">IFERROR(IF($C1355="","",VLOOKUP(FİLTRE!$C1355,'SKT LİSTESİ'!$F:$S,8,0)),"")</f>
        <v/>
      </c>
      <c r="H1355" s="131" t="str">
        <f ca="1">IF(E1355="","",IF($C1355="","",VLOOKUP(FİLTRE!$C1355,'SKT LİSTESİ'!$F:$S,9,0)))</f>
        <v/>
      </c>
      <c r="I1355" s="132" t="str">
        <f ca="1">IFERROR(IF($C1355="","",VLOOKUP(FİLTRE!$C1355,'SKT LİSTESİ'!$F:$S,10,0)),"")</f>
        <v/>
      </c>
      <c r="J1355" s="133" t="str">
        <f ca="1">IFERROR(IF($C1355="","",VLOOKUP(FİLTRE!$C1355,'SKT LİSTESİ'!$F:$S,11,0)),"")</f>
        <v/>
      </c>
      <c r="K1355" s="134" t="str">
        <f ca="1">IFERROR(IF($C1355="","",VLOOKUP(FİLTRE!$C1355,'SKT LİSTESİ'!$F:$S,12,0)),"")</f>
        <v/>
      </c>
      <c r="L1355" s="134" t="str">
        <f ca="1">IFERROR(IF($C1355="","",VLOOKUP(FİLTRE!$C1355,'SKT LİSTESİ'!$F:$S,13,0)),"")</f>
        <v/>
      </c>
      <c r="M1355" s="135" t="str">
        <f ca="1">IFERROR(IF($C1355="","",VLOOKUP(FİLTRE!$C1355,'SKT LİSTESİ'!$F:$AJ,14,0)),"")</f>
        <v/>
      </c>
      <c r="N1355" s="31" t="str">
        <f ca="1">IFERROR(IF($C1355="","",VLOOKUP(FİLTRE!$C1355,'SKT LİSTESİ'!$F:$AJ,22,0)),"")</f>
        <v/>
      </c>
      <c r="O1355" s="136" t="str">
        <f ca="1">IFERROR(IF($C1355="","",VLOOKUP(FİLTRE!$C1355,'SKT LİSTESİ'!$F:$AJ,23,0)),"")</f>
        <v/>
      </c>
      <c r="P1355" s="31"/>
      <c r="Q1355" s="31"/>
      <c r="R1355" s="137" t="str">
        <f ca="1">(IFERROR(IF($C1355="","",VLOOKUP(FİLTRE!$C1355,'SKT LİSTESİ'!$F:$AJ,15,0)),""))</f>
        <v/>
      </c>
      <c r="S1355" s="138" t="str">
        <f ca="1">IFERROR(IF($C1355="","",VLOOKUP(FİLTRE!$C1355,'SKT LİSTESİ'!$F:$AJ,16,0)),"")</f>
        <v/>
      </c>
      <c r="AF1355" s="179" t="str">
        <f t="shared" ca="1" si="82"/>
        <v/>
      </c>
      <c r="AG1355" s="179">
        <f t="shared" ca="1" si="83"/>
        <v>0</v>
      </c>
      <c r="AH1355" s="179">
        <f t="shared" ca="1" si="84"/>
        <v>0</v>
      </c>
    </row>
    <row r="1356" spans="2:34" ht="15.75" x14ac:dyDescent="0.25">
      <c r="B1356">
        <f t="shared" ca="1" si="81"/>
        <v>1344</v>
      </c>
      <c r="C1356" t="str">
        <f ca="1">IFERROR(VLOOKUP(B1356,'SKT LİSTESİ'!F:F,1,0),"")</f>
        <v/>
      </c>
      <c r="E1356" s="128" t="str">
        <f ca="1">IFERROR(IF($C1356="","",VLOOKUP(FİLTRE!$C1356,'SKT LİSTESİ'!$F:$S,5,0)),"")</f>
        <v/>
      </c>
      <c r="F1356" s="129" t="str">
        <f ca="1">IFERROR(IF($C1356="","",VLOOKUP(FİLTRE!$C1356,'SKT LİSTESİ'!$F:$S,7,0)),"")</f>
        <v/>
      </c>
      <c r="G1356" s="130" t="str">
        <f ca="1">IFERROR(IF($C1356="","",VLOOKUP(FİLTRE!$C1356,'SKT LİSTESİ'!$F:$S,8,0)),"")</f>
        <v/>
      </c>
      <c r="H1356" s="131" t="str">
        <f ca="1">IF(E1356="","",IF($C1356="","",VLOOKUP(FİLTRE!$C1356,'SKT LİSTESİ'!$F:$S,9,0)))</f>
        <v/>
      </c>
      <c r="I1356" s="132" t="str">
        <f ca="1">IFERROR(IF($C1356="","",VLOOKUP(FİLTRE!$C1356,'SKT LİSTESİ'!$F:$S,10,0)),"")</f>
        <v/>
      </c>
      <c r="J1356" s="133" t="str">
        <f ca="1">IFERROR(IF($C1356="","",VLOOKUP(FİLTRE!$C1356,'SKT LİSTESİ'!$F:$S,11,0)),"")</f>
        <v/>
      </c>
      <c r="K1356" s="134" t="str">
        <f ca="1">IFERROR(IF($C1356="","",VLOOKUP(FİLTRE!$C1356,'SKT LİSTESİ'!$F:$S,12,0)),"")</f>
        <v/>
      </c>
      <c r="L1356" s="134" t="str">
        <f ca="1">IFERROR(IF($C1356="","",VLOOKUP(FİLTRE!$C1356,'SKT LİSTESİ'!$F:$S,13,0)),"")</f>
        <v/>
      </c>
      <c r="M1356" s="135" t="str">
        <f ca="1">IFERROR(IF($C1356="","",VLOOKUP(FİLTRE!$C1356,'SKT LİSTESİ'!$F:$AJ,14,0)),"")</f>
        <v/>
      </c>
      <c r="N1356" s="31" t="str">
        <f ca="1">IFERROR(IF($C1356="","",VLOOKUP(FİLTRE!$C1356,'SKT LİSTESİ'!$F:$AJ,22,0)),"")</f>
        <v/>
      </c>
      <c r="O1356" s="136" t="str">
        <f ca="1">IFERROR(IF($C1356="","",VLOOKUP(FİLTRE!$C1356,'SKT LİSTESİ'!$F:$AJ,23,0)),"")</f>
        <v/>
      </c>
      <c r="P1356" s="31"/>
      <c r="Q1356" s="31"/>
      <c r="R1356" s="137" t="str">
        <f ca="1">(IFERROR(IF($C1356="","",VLOOKUP(FİLTRE!$C1356,'SKT LİSTESİ'!$F:$AJ,15,0)),""))</f>
        <v/>
      </c>
      <c r="S1356" s="138" t="str">
        <f ca="1">IFERROR(IF($C1356="","",VLOOKUP(FİLTRE!$C1356,'SKT LİSTESİ'!$F:$AJ,16,0)),"")</f>
        <v/>
      </c>
      <c r="AF1356" s="179" t="str">
        <f t="shared" ca="1" si="82"/>
        <v/>
      </c>
      <c r="AG1356" s="179">
        <f t="shared" ca="1" si="83"/>
        <v>0</v>
      </c>
      <c r="AH1356" s="179">
        <f t="shared" ca="1" si="84"/>
        <v>0</v>
      </c>
    </row>
    <row r="1357" spans="2:34" ht="15.75" x14ac:dyDescent="0.25">
      <c r="B1357">
        <f t="shared" ca="1" si="81"/>
        <v>1345</v>
      </c>
      <c r="C1357" t="str">
        <f ca="1">IFERROR(VLOOKUP(B1357,'SKT LİSTESİ'!F:F,1,0),"")</f>
        <v/>
      </c>
      <c r="E1357" s="128" t="str">
        <f ca="1">IFERROR(IF($C1357="","",VLOOKUP(FİLTRE!$C1357,'SKT LİSTESİ'!$F:$S,5,0)),"")</f>
        <v/>
      </c>
      <c r="F1357" s="129" t="str">
        <f ca="1">IFERROR(IF($C1357="","",VLOOKUP(FİLTRE!$C1357,'SKT LİSTESİ'!$F:$S,7,0)),"")</f>
        <v/>
      </c>
      <c r="G1357" s="130" t="str">
        <f ca="1">IFERROR(IF($C1357="","",VLOOKUP(FİLTRE!$C1357,'SKT LİSTESİ'!$F:$S,8,0)),"")</f>
        <v/>
      </c>
      <c r="H1357" s="131" t="str">
        <f ca="1">IF(E1357="","",IF($C1357="","",VLOOKUP(FİLTRE!$C1357,'SKT LİSTESİ'!$F:$S,9,0)))</f>
        <v/>
      </c>
      <c r="I1357" s="132" t="str">
        <f ca="1">IFERROR(IF($C1357="","",VLOOKUP(FİLTRE!$C1357,'SKT LİSTESİ'!$F:$S,10,0)),"")</f>
        <v/>
      </c>
      <c r="J1357" s="133" t="str">
        <f ca="1">IFERROR(IF($C1357="","",VLOOKUP(FİLTRE!$C1357,'SKT LİSTESİ'!$F:$S,11,0)),"")</f>
        <v/>
      </c>
      <c r="K1357" s="134" t="str">
        <f ca="1">IFERROR(IF($C1357="","",VLOOKUP(FİLTRE!$C1357,'SKT LİSTESİ'!$F:$S,12,0)),"")</f>
        <v/>
      </c>
      <c r="L1357" s="134" t="str">
        <f ca="1">IFERROR(IF($C1357="","",VLOOKUP(FİLTRE!$C1357,'SKT LİSTESİ'!$F:$S,13,0)),"")</f>
        <v/>
      </c>
      <c r="M1357" s="135" t="str">
        <f ca="1">IFERROR(IF($C1357="","",VLOOKUP(FİLTRE!$C1357,'SKT LİSTESİ'!$F:$AJ,14,0)),"")</f>
        <v/>
      </c>
      <c r="N1357" s="31" t="str">
        <f ca="1">IFERROR(IF($C1357="","",VLOOKUP(FİLTRE!$C1357,'SKT LİSTESİ'!$F:$AJ,22,0)),"")</f>
        <v/>
      </c>
      <c r="O1357" s="136" t="str">
        <f ca="1">IFERROR(IF($C1357="","",VLOOKUP(FİLTRE!$C1357,'SKT LİSTESİ'!$F:$AJ,23,0)),"")</f>
        <v/>
      </c>
      <c r="P1357" s="31"/>
      <c r="Q1357" s="31"/>
      <c r="R1357" s="137" t="str">
        <f ca="1">(IFERROR(IF($C1357="","",VLOOKUP(FİLTRE!$C1357,'SKT LİSTESİ'!$F:$AJ,15,0)),""))</f>
        <v/>
      </c>
      <c r="S1357" s="138" t="str">
        <f ca="1">IFERROR(IF($C1357="","",VLOOKUP(FİLTRE!$C1357,'SKT LİSTESİ'!$F:$AJ,16,0)),"")</f>
        <v/>
      </c>
      <c r="AF1357" s="179" t="str">
        <f t="shared" ca="1" si="82"/>
        <v/>
      </c>
      <c r="AG1357" s="179">
        <f t="shared" ca="1" si="83"/>
        <v>0</v>
      </c>
      <c r="AH1357" s="179">
        <f t="shared" ca="1" si="84"/>
        <v>0</v>
      </c>
    </row>
    <row r="1358" spans="2:34" ht="15.75" x14ac:dyDescent="0.25">
      <c r="B1358">
        <f t="shared" ref="B1358:B1421" ca="1" si="85">IF($Y$2=1,(ROW()-12),"")</f>
        <v>1346</v>
      </c>
      <c r="C1358" t="str">
        <f ca="1">IFERROR(VLOOKUP(B1358,'SKT LİSTESİ'!F:F,1,0),"")</f>
        <v/>
      </c>
      <c r="E1358" s="128" t="str">
        <f ca="1">IFERROR(IF($C1358="","",VLOOKUP(FİLTRE!$C1358,'SKT LİSTESİ'!$F:$S,5,0)),"")</f>
        <v/>
      </c>
      <c r="F1358" s="129" t="str">
        <f ca="1">IFERROR(IF($C1358="","",VLOOKUP(FİLTRE!$C1358,'SKT LİSTESİ'!$F:$S,7,0)),"")</f>
        <v/>
      </c>
      <c r="G1358" s="130" t="str">
        <f ca="1">IFERROR(IF($C1358="","",VLOOKUP(FİLTRE!$C1358,'SKT LİSTESİ'!$F:$S,8,0)),"")</f>
        <v/>
      </c>
      <c r="H1358" s="131" t="str">
        <f ca="1">IF(E1358="","",IF($C1358="","",VLOOKUP(FİLTRE!$C1358,'SKT LİSTESİ'!$F:$S,9,0)))</f>
        <v/>
      </c>
      <c r="I1358" s="132" t="str">
        <f ca="1">IFERROR(IF($C1358="","",VLOOKUP(FİLTRE!$C1358,'SKT LİSTESİ'!$F:$S,10,0)),"")</f>
        <v/>
      </c>
      <c r="J1358" s="133" t="str">
        <f ca="1">IFERROR(IF($C1358="","",VLOOKUP(FİLTRE!$C1358,'SKT LİSTESİ'!$F:$S,11,0)),"")</f>
        <v/>
      </c>
      <c r="K1358" s="134" t="str">
        <f ca="1">IFERROR(IF($C1358="","",VLOOKUP(FİLTRE!$C1358,'SKT LİSTESİ'!$F:$S,12,0)),"")</f>
        <v/>
      </c>
      <c r="L1358" s="134" t="str">
        <f ca="1">IFERROR(IF($C1358="","",VLOOKUP(FİLTRE!$C1358,'SKT LİSTESİ'!$F:$S,13,0)),"")</f>
        <v/>
      </c>
      <c r="M1358" s="135" t="str">
        <f ca="1">IFERROR(IF($C1358="","",VLOOKUP(FİLTRE!$C1358,'SKT LİSTESİ'!$F:$AJ,14,0)),"")</f>
        <v/>
      </c>
      <c r="N1358" s="31" t="str">
        <f ca="1">IFERROR(IF($C1358="","",VLOOKUP(FİLTRE!$C1358,'SKT LİSTESİ'!$F:$AJ,22,0)),"")</f>
        <v/>
      </c>
      <c r="O1358" s="136" t="str">
        <f ca="1">IFERROR(IF($C1358="","",VLOOKUP(FİLTRE!$C1358,'SKT LİSTESİ'!$F:$AJ,23,0)),"")</f>
        <v/>
      </c>
      <c r="P1358" s="31"/>
      <c r="Q1358" s="31"/>
      <c r="R1358" s="137" t="str">
        <f ca="1">(IFERROR(IF($C1358="","",VLOOKUP(FİLTRE!$C1358,'SKT LİSTESİ'!$F:$AJ,15,0)),""))</f>
        <v/>
      </c>
      <c r="S1358" s="138" t="str">
        <f ca="1">IFERROR(IF($C1358="","",VLOOKUP(FİLTRE!$C1358,'SKT LİSTESİ'!$F:$AJ,16,0)),"")</f>
        <v/>
      </c>
      <c r="AF1358" s="179" t="str">
        <f t="shared" ref="AF1358:AF1421" ca="1" si="86">IF(E1358&lt;&gt;"SAYIM",K1358,
(IF(AND(E1358="SAYIM",R1358=0),0,(COUNTIFS(E:E,"SAYIM",F:F,F1358,R:R,"&gt;"&amp;0)))))</f>
        <v/>
      </c>
      <c r="AG1358" s="179">
        <f t="shared" ref="AG1358:AG1421" ca="1" si="87">IF(E1358="SAYIM",(IFERROR(R1358/AF1358,0)),0)</f>
        <v>0</v>
      </c>
      <c r="AH1358" s="179">
        <f t="shared" ref="AH1358:AH1421" ca="1" si="88">IF(E1358="SAYIM",(IFERROR(S1358/AF1358,0)),0)</f>
        <v>0</v>
      </c>
    </row>
    <row r="1359" spans="2:34" ht="15.75" x14ac:dyDescent="0.25">
      <c r="B1359">
        <f t="shared" ca="1" si="85"/>
        <v>1347</v>
      </c>
      <c r="C1359" t="str">
        <f ca="1">IFERROR(VLOOKUP(B1359,'SKT LİSTESİ'!F:F,1,0),"")</f>
        <v/>
      </c>
      <c r="E1359" s="128" t="str">
        <f ca="1">IFERROR(IF($C1359="","",VLOOKUP(FİLTRE!$C1359,'SKT LİSTESİ'!$F:$S,5,0)),"")</f>
        <v/>
      </c>
      <c r="F1359" s="129" t="str">
        <f ca="1">IFERROR(IF($C1359="","",VLOOKUP(FİLTRE!$C1359,'SKT LİSTESİ'!$F:$S,7,0)),"")</f>
        <v/>
      </c>
      <c r="G1359" s="130" t="str">
        <f ca="1">IFERROR(IF($C1359="","",VLOOKUP(FİLTRE!$C1359,'SKT LİSTESİ'!$F:$S,8,0)),"")</f>
        <v/>
      </c>
      <c r="H1359" s="131" t="str">
        <f ca="1">IF(E1359="","",IF($C1359="","",VLOOKUP(FİLTRE!$C1359,'SKT LİSTESİ'!$F:$S,9,0)))</f>
        <v/>
      </c>
      <c r="I1359" s="132" t="str">
        <f ca="1">IFERROR(IF($C1359="","",VLOOKUP(FİLTRE!$C1359,'SKT LİSTESİ'!$F:$S,10,0)),"")</f>
        <v/>
      </c>
      <c r="J1359" s="133" t="str">
        <f ca="1">IFERROR(IF($C1359="","",VLOOKUP(FİLTRE!$C1359,'SKT LİSTESİ'!$F:$S,11,0)),"")</f>
        <v/>
      </c>
      <c r="K1359" s="134" t="str">
        <f ca="1">IFERROR(IF($C1359="","",VLOOKUP(FİLTRE!$C1359,'SKT LİSTESİ'!$F:$S,12,0)),"")</f>
        <v/>
      </c>
      <c r="L1359" s="134" t="str">
        <f ca="1">IFERROR(IF($C1359="","",VLOOKUP(FİLTRE!$C1359,'SKT LİSTESİ'!$F:$S,13,0)),"")</f>
        <v/>
      </c>
      <c r="M1359" s="135" t="str">
        <f ca="1">IFERROR(IF($C1359="","",VLOOKUP(FİLTRE!$C1359,'SKT LİSTESİ'!$F:$AJ,14,0)),"")</f>
        <v/>
      </c>
      <c r="N1359" s="31" t="str">
        <f ca="1">IFERROR(IF($C1359="","",VLOOKUP(FİLTRE!$C1359,'SKT LİSTESİ'!$F:$AJ,22,0)),"")</f>
        <v/>
      </c>
      <c r="O1359" s="136" t="str">
        <f ca="1">IFERROR(IF($C1359="","",VLOOKUP(FİLTRE!$C1359,'SKT LİSTESİ'!$F:$AJ,23,0)),"")</f>
        <v/>
      </c>
      <c r="P1359" s="31"/>
      <c r="Q1359" s="31"/>
      <c r="R1359" s="137" t="str">
        <f ca="1">(IFERROR(IF($C1359="","",VLOOKUP(FİLTRE!$C1359,'SKT LİSTESİ'!$F:$AJ,15,0)),""))</f>
        <v/>
      </c>
      <c r="S1359" s="138" t="str">
        <f ca="1">IFERROR(IF($C1359="","",VLOOKUP(FİLTRE!$C1359,'SKT LİSTESİ'!$F:$AJ,16,0)),"")</f>
        <v/>
      </c>
      <c r="AF1359" s="179" t="str">
        <f t="shared" ca="1" si="86"/>
        <v/>
      </c>
      <c r="AG1359" s="179">
        <f t="shared" ca="1" si="87"/>
        <v>0</v>
      </c>
      <c r="AH1359" s="179">
        <f t="shared" ca="1" si="88"/>
        <v>0</v>
      </c>
    </row>
    <row r="1360" spans="2:34" ht="15.75" x14ac:dyDescent="0.25">
      <c r="B1360">
        <f t="shared" ca="1" si="85"/>
        <v>1348</v>
      </c>
      <c r="C1360" t="str">
        <f ca="1">IFERROR(VLOOKUP(B1360,'SKT LİSTESİ'!F:F,1,0),"")</f>
        <v/>
      </c>
      <c r="E1360" s="128" t="str">
        <f ca="1">IFERROR(IF($C1360="","",VLOOKUP(FİLTRE!$C1360,'SKT LİSTESİ'!$F:$S,5,0)),"")</f>
        <v/>
      </c>
      <c r="F1360" s="129" t="str">
        <f ca="1">IFERROR(IF($C1360="","",VLOOKUP(FİLTRE!$C1360,'SKT LİSTESİ'!$F:$S,7,0)),"")</f>
        <v/>
      </c>
      <c r="G1360" s="130" t="str">
        <f ca="1">IFERROR(IF($C1360="","",VLOOKUP(FİLTRE!$C1360,'SKT LİSTESİ'!$F:$S,8,0)),"")</f>
        <v/>
      </c>
      <c r="H1360" s="131" t="str">
        <f ca="1">IF(E1360="","",IF($C1360="","",VLOOKUP(FİLTRE!$C1360,'SKT LİSTESİ'!$F:$S,9,0)))</f>
        <v/>
      </c>
      <c r="I1360" s="132" t="str">
        <f ca="1">IFERROR(IF($C1360="","",VLOOKUP(FİLTRE!$C1360,'SKT LİSTESİ'!$F:$S,10,0)),"")</f>
        <v/>
      </c>
      <c r="J1360" s="133" t="str">
        <f ca="1">IFERROR(IF($C1360="","",VLOOKUP(FİLTRE!$C1360,'SKT LİSTESİ'!$F:$S,11,0)),"")</f>
        <v/>
      </c>
      <c r="K1360" s="134" t="str">
        <f ca="1">IFERROR(IF($C1360="","",VLOOKUP(FİLTRE!$C1360,'SKT LİSTESİ'!$F:$S,12,0)),"")</f>
        <v/>
      </c>
      <c r="L1360" s="134" t="str">
        <f ca="1">IFERROR(IF($C1360="","",VLOOKUP(FİLTRE!$C1360,'SKT LİSTESİ'!$F:$S,13,0)),"")</f>
        <v/>
      </c>
      <c r="M1360" s="135" t="str">
        <f ca="1">IFERROR(IF($C1360="","",VLOOKUP(FİLTRE!$C1360,'SKT LİSTESİ'!$F:$AJ,14,0)),"")</f>
        <v/>
      </c>
      <c r="N1360" s="31" t="str">
        <f ca="1">IFERROR(IF($C1360="","",VLOOKUP(FİLTRE!$C1360,'SKT LİSTESİ'!$F:$AJ,22,0)),"")</f>
        <v/>
      </c>
      <c r="O1360" s="136" t="str">
        <f ca="1">IFERROR(IF($C1360="","",VLOOKUP(FİLTRE!$C1360,'SKT LİSTESİ'!$F:$AJ,23,0)),"")</f>
        <v/>
      </c>
      <c r="P1360" s="31"/>
      <c r="Q1360" s="31"/>
      <c r="R1360" s="137" t="str">
        <f ca="1">(IFERROR(IF($C1360="","",VLOOKUP(FİLTRE!$C1360,'SKT LİSTESİ'!$F:$AJ,15,0)),""))</f>
        <v/>
      </c>
      <c r="S1360" s="138" t="str">
        <f ca="1">IFERROR(IF($C1360="","",VLOOKUP(FİLTRE!$C1360,'SKT LİSTESİ'!$F:$AJ,16,0)),"")</f>
        <v/>
      </c>
      <c r="AF1360" s="179" t="str">
        <f t="shared" ca="1" si="86"/>
        <v/>
      </c>
      <c r="AG1360" s="179">
        <f t="shared" ca="1" si="87"/>
        <v>0</v>
      </c>
      <c r="AH1360" s="179">
        <f t="shared" ca="1" si="88"/>
        <v>0</v>
      </c>
    </row>
    <row r="1361" spans="2:34" ht="15.75" x14ac:dyDescent="0.25">
      <c r="B1361">
        <f t="shared" ca="1" si="85"/>
        <v>1349</v>
      </c>
      <c r="C1361" t="str">
        <f ca="1">IFERROR(VLOOKUP(B1361,'SKT LİSTESİ'!F:F,1,0),"")</f>
        <v/>
      </c>
      <c r="E1361" s="128" t="str">
        <f ca="1">IFERROR(IF($C1361="","",VLOOKUP(FİLTRE!$C1361,'SKT LİSTESİ'!$F:$S,5,0)),"")</f>
        <v/>
      </c>
      <c r="F1361" s="129" t="str">
        <f ca="1">IFERROR(IF($C1361="","",VLOOKUP(FİLTRE!$C1361,'SKT LİSTESİ'!$F:$S,7,0)),"")</f>
        <v/>
      </c>
      <c r="G1361" s="130" t="str">
        <f ca="1">IFERROR(IF($C1361="","",VLOOKUP(FİLTRE!$C1361,'SKT LİSTESİ'!$F:$S,8,0)),"")</f>
        <v/>
      </c>
      <c r="H1361" s="131" t="str">
        <f ca="1">IF(E1361="","",IF($C1361="","",VLOOKUP(FİLTRE!$C1361,'SKT LİSTESİ'!$F:$S,9,0)))</f>
        <v/>
      </c>
      <c r="I1361" s="132" t="str">
        <f ca="1">IFERROR(IF($C1361="","",VLOOKUP(FİLTRE!$C1361,'SKT LİSTESİ'!$F:$S,10,0)),"")</f>
        <v/>
      </c>
      <c r="J1361" s="133" t="str">
        <f ca="1">IFERROR(IF($C1361="","",VLOOKUP(FİLTRE!$C1361,'SKT LİSTESİ'!$F:$S,11,0)),"")</f>
        <v/>
      </c>
      <c r="K1361" s="134" t="str">
        <f ca="1">IFERROR(IF($C1361="","",VLOOKUP(FİLTRE!$C1361,'SKT LİSTESİ'!$F:$S,12,0)),"")</f>
        <v/>
      </c>
      <c r="L1361" s="134" t="str">
        <f ca="1">IFERROR(IF($C1361="","",VLOOKUP(FİLTRE!$C1361,'SKT LİSTESİ'!$F:$S,13,0)),"")</f>
        <v/>
      </c>
      <c r="M1361" s="135" t="str">
        <f ca="1">IFERROR(IF($C1361="","",VLOOKUP(FİLTRE!$C1361,'SKT LİSTESİ'!$F:$AJ,14,0)),"")</f>
        <v/>
      </c>
      <c r="N1361" s="31" t="str">
        <f ca="1">IFERROR(IF($C1361="","",VLOOKUP(FİLTRE!$C1361,'SKT LİSTESİ'!$F:$AJ,22,0)),"")</f>
        <v/>
      </c>
      <c r="O1361" s="136" t="str">
        <f ca="1">IFERROR(IF($C1361="","",VLOOKUP(FİLTRE!$C1361,'SKT LİSTESİ'!$F:$AJ,23,0)),"")</f>
        <v/>
      </c>
      <c r="P1361" s="31"/>
      <c r="Q1361" s="31"/>
      <c r="R1361" s="137" t="str">
        <f ca="1">(IFERROR(IF($C1361="","",VLOOKUP(FİLTRE!$C1361,'SKT LİSTESİ'!$F:$AJ,15,0)),""))</f>
        <v/>
      </c>
      <c r="S1361" s="138" t="str">
        <f ca="1">IFERROR(IF($C1361="","",VLOOKUP(FİLTRE!$C1361,'SKT LİSTESİ'!$F:$AJ,16,0)),"")</f>
        <v/>
      </c>
      <c r="AF1361" s="179" t="str">
        <f t="shared" ca="1" si="86"/>
        <v/>
      </c>
      <c r="AG1361" s="179">
        <f t="shared" ca="1" si="87"/>
        <v>0</v>
      </c>
      <c r="AH1361" s="179">
        <f t="shared" ca="1" si="88"/>
        <v>0</v>
      </c>
    </row>
    <row r="1362" spans="2:34" ht="15.75" x14ac:dyDescent="0.25">
      <c r="B1362">
        <f t="shared" ca="1" si="85"/>
        <v>1350</v>
      </c>
      <c r="C1362" t="str">
        <f ca="1">IFERROR(VLOOKUP(B1362,'SKT LİSTESİ'!F:F,1,0),"")</f>
        <v/>
      </c>
      <c r="E1362" s="128" t="str">
        <f ca="1">IFERROR(IF($C1362="","",VLOOKUP(FİLTRE!$C1362,'SKT LİSTESİ'!$F:$S,5,0)),"")</f>
        <v/>
      </c>
      <c r="F1362" s="129" t="str">
        <f ca="1">IFERROR(IF($C1362="","",VLOOKUP(FİLTRE!$C1362,'SKT LİSTESİ'!$F:$S,7,0)),"")</f>
        <v/>
      </c>
      <c r="G1362" s="130" t="str">
        <f ca="1">IFERROR(IF($C1362="","",VLOOKUP(FİLTRE!$C1362,'SKT LİSTESİ'!$F:$S,8,0)),"")</f>
        <v/>
      </c>
      <c r="H1362" s="131" t="str">
        <f ca="1">IF(E1362="","",IF($C1362="","",VLOOKUP(FİLTRE!$C1362,'SKT LİSTESİ'!$F:$S,9,0)))</f>
        <v/>
      </c>
      <c r="I1362" s="132" t="str">
        <f ca="1">IFERROR(IF($C1362="","",VLOOKUP(FİLTRE!$C1362,'SKT LİSTESİ'!$F:$S,10,0)),"")</f>
        <v/>
      </c>
      <c r="J1362" s="133" t="str">
        <f ca="1">IFERROR(IF($C1362="","",VLOOKUP(FİLTRE!$C1362,'SKT LİSTESİ'!$F:$S,11,0)),"")</f>
        <v/>
      </c>
      <c r="K1362" s="134" t="str">
        <f ca="1">IFERROR(IF($C1362="","",VLOOKUP(FİLTRE!$C1362,'SKT LİSTESİ'!$F:$S,12,0)),"")</f>
        <v/>
      </c>
      <c r="L1362" s="134" t="str">
        <f ca="1">IFERROR(IF($C1362="","",VLOOKUP(FİLTRE!$C1362,'SKT LİSTESİ'!$F:$S,13,0)),"")</f>
        <v/>
      </c>
      <c r="M1362" s="135" t="str">
        <f ca="1">IFERROR(IF($C1362="","",VLOOKUP(FİLTRE!$C1362,'SKT LİSTESİ'!$F:$AJ,14,0)),"")</f>
        <v/>
      </c>
      <c r="N1362" s="31" t="str">
        <f ca="1">IFERROR(IF($C1362="","",VLOOKUP(FİLTRE!$C1362,'SKT LİSTESİ'!$F:$AJ,22,0)),"")</f>
        <v/>
      </c>
      <c r="O1362" s="136" t="str">
        <f ca="1">IFERROR(IF($C1362="","",VLOOKUP(FİLTRE!$C1362,'SKT LİSTESİ'!$F:$AJ,23,0)),"")</f>
        <v/>
      </c>
      <c r="P1362" s="31"/>
      <c r="Q1362" s="31"/>
      <c r="R1362" s="137" t="str">
        <f ca="1">(IFERROR(IF($C1362="","",VLOOKUP(FİLTRE!$C1362,'SKT LİSTESİ'!$F:$AJ,15,0)),""))</f>
        <v/>
      </c>
      <c r="S1362" s="138" t="str">
        <f ca="1">IFERROR(IF($C1362="","",VLOOKUP(FİLTRE!$C1362,'SKT LİSTESİ'!$F:$AJ,16,0)),"")</f>
        <v/>
      </c>
      <c r="AF1362" s="179" t="str">
        <f t="shared" ca="1" si="86"/>
        <v/>
      </c>
      <c r="AG1362" s="179">
        <f t="shared" ca="1" si="87"/>
        <v>0</v>
      </c>
      <c r="AH1362" s="179">
        <f t="shared" ca="1" si="88"/>
        <v>0</v>
      </c>
    </row>
    <row r="1363" spans="2:34" ht="15.75" x14ac:dyDescent="0.25">
      <c r="B1363">
        <f t="shared" ca="1" si="85"/>
        <v>1351</v>
      </c>
      <c r="C1363" t="str">
        <f ca="1">IFERROR(VLOOKUP(B1363,'SKT LİSTESİ'!F:F,1,0),"")</f>
        <v/>
      </c>
      <c r="E1363" s="128" t="str">
        <f ca="1">IFERROR(IF($C1363="","",VLOOKUP(FİLTRE!$C1363,'SKT LİSTESİ'!$F:$S,5,0)),"")</f>
        <v/>
      </c>
      <c r="F1363" s="129" t="str">
        <f ca="1">IFERROR(IF($C1363="","",VLOOKUP(FİLTRE!$C1363,'SKT LİSTESİ'!$F:$S,7,0)),"")</f>
        <v/>
      </c>
      <c r="G1363" s="130" t="str">
        <f ca="1">IFERROR(IF($C1363="","",VLOOKUP(FİLTRE!$C1363,'SKT LİSTESİ'!$F:$S,8,0)),"")</f>
        <v/>
      </c>
      <c r="H1363" s="131" t="str">
        <f ca="1">IF(E1363="","",IF($C1363="","",VLOOKUP(FİLTRE!$C1363,'SKT LİSTESİ'!$F:$S,9,0)))</f>
        <v/>
      </c>
      <c r="I1363" s="132" t="str">
        <f ca="1">IFERROR(IF($C1363="","",VLOOKUP(FİLTRE!$C1363,'SKT LİSTESİ'!$F:$S,10,0)),"")</f>
        <v/>
      </c>
      <c r="J1363" s="133" t="str">
        <f ca="1">IFERROR(IF($C1363="","",VLOOKUP(FİLTRE!$C1363,'SKT LİSTESİ'!$F:$S,11,0)),"")</f>
        <v/>
      </c>
      <c r="K1363" s="134" t="str">
        <f ca="1">IFERROR(IF($C1363="","",VLOOKUP(FİLTRE!$C1363,'SKT LİSTESİ'!$F:$S,12,0)),"")</f>
        <v/>
      </c>
      <c r="L1363" s="134" t="str">
        <f ca="1">IFERROR(IF($C1363="","",VLOOKUP(FİLTRE!$C1363,'SKT LİSTESİ'!$F:$S,13,0)),"")</f>
        <v/>
      </c>
      <c r="M1363" s="135" t="str">
        <f ca="1">IFERROR(IF($C1363="","",VLOOKUP(FİLTRE!$C1363,'SKT LİSTESİ'!$F:$AJ,14,0)),"")</f>
        <v/>
      </c>
      <c r="N1363" s="31" t="str">
        <f ca="1">IFERROR(IF($C1363="","",VLOOKUP(FİLTRE!$C1363,'SKT LİSTESİ'!$F:$AJ,22,0)),"")</f>
        <v/>
      </c>
      <c r="O1363" s="136" t="str">
        <f ca="1">IFERROR(IF($C1363="","",VLOOKUP(FİLTRE!$C1363,'SKT LİSTESİ'!$F:$AJ,23,0)),"")</f>
        <v/>
      </c>
      <c r="P1363" s="31"/>
      <c r="Q1363" s="31"/>
      <c r="R1363" s="137" t="str">
        <f ca="1">(IFERROR(IF($C1363="","",VLOOKUP(FİLTRE!$C1363,'SKT LİSTESİ'!$F:$AJ,15,0)),""))</f>
        <v/>
      </c>
      <c r="S1363" s="138" t="str">
        <f ca="1">IFERROR(IF($C1363="","",VLOOKUP(FİLTRE!$C1363,'SKT LİSTESİ'!$F:$AJ,16,0)),"")</f>
        <v/>
      </c>
      <c r="AF1363" s="179" t="str">
        <f t="shared" ca="1" si="86"/>
        <v/>
      </c>
      <c r="AG1363" s="179">
        <f t="shared" ca="1" si="87"/>
        <v>0</v>
      </c>
      <c r="AH1363" s="179">
        <f t="shared" ca="1" si="88"/>
        <v>0</v>
      </c>
    </row>
    <row r="1364" spans="2:34" ht="15.75" x14ac:dyDescent="0.25">
      <c r="B1364">
        <f t="shared" ca="1" si="85"/>
        <v>1352</v>
      </c>
      <c r="C1364" t="str">
        <f ca="1">IFERROR(VLOOKUP(B1364,'SKT LİSTESİ'!F:F,1,0),"")</f>
        <v/>
      </c>
      <c r="E1364" s="128" t="str">
        <f ca="1">IFERROR(IF($C1364="","",VLOOKUP(FİLTRE!$C1364,'SKT LİSTESİ'!$F:$S,5,0)),"")</f>
        <v/>
      </c>
      <c r="F1364" s="129" t="str">
        <f ca="1">IFERROR(IF($C1364="","",VLOOKUP(FİLTRE!$C1364,'SKT LİSTESİ'!$F:$S,7,0)),"")</f>
        <v/>
      </c>
      <c r="G1364" s="130" t="str">
        <f ca="1">IFERROR(IF($C1364="","",VLOOKUP(FİLTRE!$C1364,'SKT LİSTESİ'!$F:$S,8,0)),"")</f>
        <v/>
      </c>
      <c r="H1364" s="131" t="str">
        <f ca="1">IF(E1364="","",IF($C1364="","",VLOOKUP(FİLTRE!$C1364,'SKT LİSTESİ'!$F:$S,9,0)))</f>
        <v/>
      </c>
      <c r="I1364" s="132" t="str">
        <f ca="1">IFERROR(IF($C1364="","",VLOOKUP(FİLTRE!$C1364,'SKT LİSTESİ'!$F:$S,10,0)),"")</f>
        <v/>
      </c>
      <c r="J1364" s="133" t="str">
        <f ca="1">IFERROR(IF($C1364="","",VLOOKUP(FİLTRE!$C1364,'SKT LİSTESİ'!$F:$S,11,0)),"")</f>
        <v/>
      </c>
      <c r="K1364" s="134" t="str">
        <f ca="1">IFERROR(IF($C1364="","",VLOOKUP(FİLTRE!$C1364,'SKT LİSTESİ'!$F:$S,12,0)),"")</f>
        <v/>
      </c>
      <c r="L1364" s="134" t="str">
        <f ca="1">IFERROR(IF($C1364="","",VLOOKUP(FİLTRE!$C1364,'SKT LİSTESİ'!$F:$S,13,0)),"")</f>
        <v/>
      </c>
      <c r="M1364" s="135" t="str">
        <f ca="1">IFERROR(IF($C1364="","",VLOOKUP(FİLTRE!$C1364,'SKT LİSTESİ'!$F:$AJ,14,0)),"")</f>
        <v/>
      </c>
      <c r="N1364" s="31" t="str">
        <f ca="1">IFERROR(IF($C1364="","",VLOOKUP(FİLTRE!$C1364,'SKT LİSTESİ'!$F:$AJ,22,0)),"")</f>
        <v/>
      </c>
      <c r="O1364" s="136" t="str">
        <f ca="1">IFERROR(IF($C1364="","",VLOOKUP(FİLTRE!$C1364,'SKT LİSTESİ'!$F:$AJ,23,0)),"")</f>
        <v/>
      </c>
      <c r="P1364" s="31"/>
      <c r="Q1364" s="31"/>
      <c r="R1364" s="137" t="str">
        <f ca="1">(IFERROR(IF($C1364="","",VLOOKUP(FİLTRE!$C1364,'SKT LİSTESİ'!$F:$AJ,15,0)),""))</f>
        <v/>
      </c>
      <c r="S1364" s="138" t="str">
        <f ca="1">IFERROR(IF($C1364="","",VLOOKUP(FİLTRE!$C1364,'SKT LİSTESİ'!$F:$AJ,16,0)),"")</f>
        <v/>
      </c>
      <c r="AF1364" s="179" t="str">
        <f t="shared" ca="1" si="86"/>
        <v/>
      </c>
      <c r="AG1364" s="179">
        <f t="shared" ca="1" si="87"/>
        <v>0</v>
      </c>
      <c r="AH1364" s="179">
        <f t="shared" ca="1" si="88"/>
        <v>0</v>
      </c>
    </row>
    <row r="1365" spans="2:34" ht="15.75" x14ac:dyDescent="0.25">
      <c r="B1365">
        <f t="shared" ca="1" si="85"/>
        <v>1353</v>
      </c>
      <c r="C1365" t="str">
        <f ca="1">IFERROR(VLOOKUP(B1365,'SKT LİSTESİ'!F:F,1,0),"")</f>
        <v/>
      </c>
      <c r="E1365" s="128" t="str">
        <f ca="1">IFERROR(IF($C1365="","",VLOOKUP(FİLTRE!$C1365,'SKT LİSTESİ'!$F:$S,5,0)),"")</f>
        <v/>
      </c>
      <c r="F1365" s="129" t="str">
        <f ca="1">IFERROR(IF($C1365="","",VLOOKUP(FİLTRE!$C1365,'SKT LİSTESİ'!$F:$S,7,0)),"")</f>
        <v/>
      </c>
      <c r="G1365" s="130" t="str">
        <f ca="1">IFERROR(IF($C1365="","",VLOOKUP(FİLTRE!$C1365,'SKT LİSTESİ'!$F:$S,8,0)),"")</f>
        <v/>
      </c>
      <c r="H1365" s="131" t="str">
        <f ca="1">IF(E1365="","",IF($C1365="","",VLOOKUP(FİLTRE!$C1365,'SKT LİSTESİ'!$F:$S,9,0)))</f>
        <v/>
      </c>
      <c r="I1365" s="132" t="str">
        <f ca="1">IFERROR(IF($C1365="","",VLOOKUP(FİLTRE!$C1365,'SKT LİSTESİ'!$F:$S,10,0)),"")</f>
        <v/>
      </c>
      <c r="J1365" s="133" t="str">
        <f ca="1">IFERROR(IF($C1365="","",VLOOKUP(FİLTRE!$C1365,'SKT LİSTESİ'!$F:$S,11,0)),"")</f>
        <v/>
      </c>
      <c r="K1365" s="134" t="str">
        <f ca="1">IFERROR(IF($C1365="","",VLOOKUP(FİLTRE!$C1365,'SKT LİSTESİ'!$F:$S,12,0)),"")</f>
        <v/>
      </c>
      <c r="L1365" s="134" t="str">
        <f ca="1">IFERROR(IF($C1365="","",VLOOKUP(FİLTRE!$C1365,'SKT LİSTESİ'!$F:$S,13,0)),"")</f>
        <v/>
      </c>
      <c r="M1365" s="135" t="str">
        <f ca="1">IFERROR(IF($C1365="","",VLOOKUP(FİLTRE!$C1365,'SKT LİSTESİ'!$F:$AJ,14,0)),"")</f>
        <v/>
      </c>
      <c r="N1365" s="31" t="str">
        <f ca="1">IFERROR(IF($C1365="","",VLOOKUP(FİLTRE!$C1365,'SKT LİSTESİ'!$F:$AJ,22,0)),"")</f>
        <v/>
      </c>
      <c r="O1365" s="136" t="str">
        <f ca="1">IFERROR(IF($C1365="","",VLOOKUP(FİLTRE!$C1365,'SKT LİSTESİ'!$F:$AJ,23,0)),"")</f>
        <v/>
      </c>
      <c r="P1365" s="31"/>
      <c r="Q1365" s="31"/>
      <c r="R1365" s="137" t="str">
        <f ca="1">(IFERROR(IF($C1365="","",VLOOKUP(FİLTRE!$C1365,'SKT LİSTESİ'!$F:$AJ,15,0)),""))</f>
        <v/>
      </c>
      <c r="S1365" s="138" t="str">
        <f ca="1">IFERROR(IF($C1365="","",VLOOKUP(FİLTRE!$C1365,'SKT LİSTESİ'!$F:$AJ,16,0)),"")</f>
        <v/>
      </c>
      <c r="AF1365" s="179" t="str">
        <f t="shared" ca="1" si="86"/>
        <v/>
      </c>
      <c r="AG1365" s="179">
        <f t="shared" ca="1" si="87"/>
        <v>0</v>
      </c>
      <c r="AH1365" s="179">
        <f t="shared" ca="1" si="88"/>
        <v>0</v>
      </c>
    </row>
    <row r="1366" spans="2:34" ht="15.75" x14ac:dyDescent="0.25">
      <c r="B1366">
        <f t="shared" ca="1" si="85"/>
        <v>1354</v>
      </c>
      <c r="C1366" t="str">
        <f ca="1">IFERROR(VLOOKUP(B1366,'SKT LİSTESİ'!F:F,1,0),"")</f>
        <v/>
      </c>
      <c r="E1366" s="128" t="str">
        <f ca="1">IFERROR(IF($C1366="","",VLOOKUP(FİLTRE!$C1366,'SKT LİSTESİ'!$F:$S,5,0)),"")</f>
        <v/>
      </c>
      <c r="F1366" s="129" t="str">
        <f ca="1">IFERROR(IF($C1366="","",VLOOKUP(FİLTRE!$C1366,'SKT LİSTESİ'!$F:$S,7,0)),"")</f>
        <v/>
      </c>
      <c r="G1366" s="130" t="str">
        <f ca="1">IFERROR(IF($C1366="","",VLOOKUP(FİLTRE!$C1366,'SKT LİSTESİ'!$F:$S,8,0)),"")</f>
        <v/>
      </c>
      <c r="H1366" s="131" t="str">
        <f ca="1">IF(E1366="","",IF($C1366="","",VLOOKUP(FİLTRE!$C1366,'SKT LİSTESİ'!$F:$S,9,0)))</f>
        <v/>
      </c>
      <c r="I1366" s="132" t="str">
        <f ca="1">IFERROR(IF($C1366="","",VLOOKUP(FİLTRE!$C1366,'SKT LİSTESİ'!$F:$S,10,0)),"")</f>
        <v/>
      </c>
      <c r="J1366" s="133" t="str">
        <f ca="1">IFERROR(IF($C1366="","",VLOOKUP(FİLTRE!$C1366,'SKT LİSTESİ'!$F:$S,11,0)),"")</f>
        <v/>
      </c>
      <c r="K1366" s="134" t="str">
        <f ca="1">IFERROR(IF($C1366="","",VLOOKUP(FİLTRE!$C1366,'SKT LİSTESİ'!$F:$S,12,0)),"")</f>
        <v/>
      </c>
      <c r="L1366" s="134" t="str">
        <f ca="1">IFERROR(IF($C1366="","",VLOOKUP(FİLTRE!$C1366,'SKT LİSTESİ'!$F:$S,13,0)),"")</f>
        <v/>
      </c>
      <c r="M1366" s="135" t="str">
        <f ca="1">IFERROR(IF($C1366="","",VLOOKUP(FİLTRE!$C1366,'SKT LİSTESİ'!$F:$AJ,14,0)),"")</f>
        <v/>
      </c>
      <c r="N1366" s="31" t="str">
        <f ca="1">IFERROR(IF($C1366="","",VLOOKUP(FİLTRE!$C1366,'SKT LİSTESİ'!$F:$AJ,22,0)),"")</f>
        <v/>
      </c>
      <c r="O1366" s="136" t="str">
        <f ca="1">IFERROR(IF($C1366="","",VLOOKUP(FİLTRE!$C1366,'SKT LİSTESİ'!$F:$AJ,23,0)),"")</f>
        <v/>
      </c>
      <c r="P1366" s="31"/>
      <c r="Q1366" s="31"/>
      <c r="R1366" s="137" t="str">
        <f ca="1">(IFERROR(IF($C1366="","",VLOOKUP(FİLTRE!$C1366,'SKT LİSTESİ'!$F:$AJ,15,0)),""))</f>
        <v/>
      </c>
      <c r="S1366" s="138" t="str">
        <f ca="1">IFERROR(IF($C1366="","",VLOOKUP(FİLTRE!$C1366,'SKT LİSTESİ'!$F:$AJ,16,0)),"")</f>
        <v/>
      </c>
      <c r="AF1366" s="179" t="str">
        <f t="shared" ca="1" si="86"/>
        <v/>
      </c>
      <c r="AG1366" s="179">
        <f t="shared" ca="1" si="87"/>
        <v>0</v>
      </c>
      <c r="AH1366" s="179">
        <f t="shared" ca="1" si="88"/>
        <v>0</v>
      </c>
    </row>
    <row r="1367" spans="2:34" ht="15.75" x14ac:dyDescent="0.25">
      <c r="B1367">
        <f t="shared" ca="1" si="85"/>
        <v>1355</v>
      </c>
      <c r="C1367" t="str">
        <f ca="1">IFERROR(VLOOKUP(B1367,'SKT LİSTESİ'!F:F,1,0),"")</f>
        <v/>
      </c>
      <c r="E1367" s="128" t="str">
        <f ca="1">IFERROR(IF($C1367="","",VLOOKUP(FİLTRE!$C1367,'SKT LİSTESİ'!$F:$S,5,0)),"")</f>
        <v/>
      </c>
      <c r="F1367" s="129" t="str">
        <f ca="1">IFERROR(IF($C1367="","",VLOOKUP(FİLTRE!$C1367,'SKT LİSTESİ'!$F:$S,7,0)),"")</f>
        <v/>
      </c>
      <c r="G1367" s="130" t="str">
        <f ca="1">IFERROR(IF($C1367="","",VLOOKUP(FİLTRE!$C1367,'SKT LİSTESİ'!$F:$S,8,0)),"")</f>
        <v/>
      </c>
      <c r="H1367" s="131" t="str">
        <f ca="1">IF(E1367="","",IF($C1367="","",VLOOKUP(FİLTRE!$C1367,'SKT LİSTESİ'!$F:$S,9,0)))</f>
        <v/>
      </c>
      <c r="I1367" s="132" t="str">
        <f ca="1">IFERROR(IF($C1367="","",VLOOKUP(FİLTRE!$C1367,'SKT LİSTESİ'!$F:$S,10,0)),"")</f>
        <v/>
      </c>
      <c r="J1367" s="133" t="str">
        <f ca="1">IFERROR(IF($C1367="","",VLOOKUP(FİLTRE!$C1367,'SKT LİSTESİ'!$F:$S,11,0)),"")</f>
        <v/>
      </c>
      <c r="K1367" s="134" t="str">
        <f ca="1">IFERROR(IF($C1367="","",VLOOKUP(FİLTRE!$C1367,'SKT LİSTESİ'!$F:$S,12,0)),"")</f>
        <v/>
      </c>
      <c r="L1367" s="134" t="str">
        <f ca="1">IFERROR(IF($C1367="","",VLOOKUP(FİLTRE!$C1367,'SKT LİSTESİ'!$F:$S,13,0)),"")</f>
        <v/>
      </c>
      <c r="M1367" s="135" t="str">
        <f ca="1">IFERROR(IF($C1367="","",VLOOKUP(FİLTRE!$C1367,'SKT LİSTESİ'!$F:$AJ,14,0)),"")</f>
        <v/>
      </c>
      <c r="N1367" s="31" t="str">
        <f ca="1">IFERROR(IF($C1367="","",VLOOKUP(FİLTRE!$C1367,'SKT LİSTESİ'!$F:$AJ,22,0)),"")</f>
        <v/>
      </c>
      <c r="O1367" s="136" t="str">
        <f ca="1">IFERROR(IF($C1367="","",VLOOKUP(FİLTRE!$C1367,'SKT LİSTESİ'!$F:$AJ,23,0)),"")</f>
        <v/>
      </c>
      <c r="P1367" s="31"/>
      <c r="Q1367" s="31"/>
      <c r="R1367" s="137" t="str">
        <f ca="1">(IFERROR(IF($C1367="","",VLOOKUP(FİLTRE!$C1367,'SKT LİSTESİ'!$F:$AJ,15,0)),""))</f>
        <v/>
      </c>
      <c r="S1367" s="138" t="str">
        <f ca="1">IFERROR(IF($C1367="","",VLOOKUP(FİLTRE!$C1367,'SKT LİSTESİ'!$F:$AJ,16,0)),"")</f>
        <v/>
      </c>
      <c r="AF1367" s="179" t="str">
        <f t="shared" ca="1" si="86"/>
        <v/>
      </c>
      <c r="AG1367" s="179">
        <f t="shared" ca="1" si="87"/>
        <v>0</v>
      </c>
      <c r="AH1367" s="179">
        <f t="shared" ca="1" si="88"/>
        <v>0</v>
      </c>
    </row>
    <row r="1368" spans="2:34" ht="15.75" x14ac:dyDescent="0.25">
      <c r="B1368">
        <f t="shared" ca="1" si="85"/>
        <v>1356</v>
      </c>
      <c r="C1368" t="str">
        <f ca="1">IFERROR(VLOOKUP(B1368,'SKT LİSTESİ'!F:F,1,0),"")</f>
        <v/>
      </c>
      <c r="E1368" s="128" t="str">
        <f ca="1">IFERROR(IF($C1368="","",VLOOKUP(FİLTRE!$C1368,'SKT LİSTESİ'!$F:$S,5,0)),"")</f>
        <v/>
      </c>
      <c r="F1368" s="129" t="str">
        <f ca="1">IFERROR(IF($C1368="","",VLOOKUP(FİLTRE!$C1368,'SKT LİSTESİ'!$F:$S,7,0)),"")</f>
        <v/>
      </c>
      <c r="G1368" s="130" t="str">
        <f ca="1">IFERROR(IF($C1368="","",VLOOKUP(FİLTRE!$C1368,'SKT LİSTESİ'!$F:$S,8,0)),"")</f>
        <v/>
      </c>
      <c r="H1368" s="131" t="str">
        <f ca="1">IF(E1368="","",IF($C1368="","",VLOOKUP(FİLTRE!$C1368,'SKT LİSTESİ'!$F:$S,9,0)))</f>
        <v/>
      </c>
      <c r="I1368" s="132" t="str">
        <f ca="1">IFERROR(IF($C1368="","",VLOOKUP(FİLTRE!$C1368,'SKT LİSTESİ'!$F:$S,10,0)),"")</f>
        <v/>
      </c>
      <c r="J1368" s="133" t="str">
        <f ca="1">IFERROR(IF($C1368="","",VLOOKUP(FİLTRE!$C1368,'SKT LİSTESİ'!$F:$S,11,0)),"")</f>
        <v/>
      </c>
      <c r="K1368" s="134" t="str">
        <f ca="1">IFERROR(IF($C1368="","",VLOOKUP(FİLTRE!$C1368,'SKT LİSTESİ'!$F:$S,12,0)),"")</f>
        <v/>
      </c>
      <c r="L1368" s="134" t="str">
        <f ca="1">IFERROR(IF($C1368="","",VLOOKUP(FİLTRE!$C1368,'SKT LİSTESİ'!$F:$S,13,0)),"")</f>
        <v/>
      </c>
      <c r="M1368" s="135" t="str">
        <f ca="1">IFERROR(IF($C1368="","",VLOOKUP(FİLTRE!$C1368,'SKT LİSTESİ'!$F:$AJ,14,0)),"")</f>
        <v/>
      </c>
      <c r="N1368" s="31" t="str">
        <f ca="1">IFERROR(IF($C1368="","",VLOOKUP(FİLTRE!$C1368,'SKT LİSTESİ'!$F:$AJ,22,0)),"")</f>
        <v/>
      </c>
      <c r="O1368" s="136" t="str">
        <f ca="1">IFERROR(IF($C1368="","",VLOOKUP(FİLTRE!$C1368,'SKT LİSTESİ'!$F:$AJ,23,0)),"")</f>
        <v/>
      </c>
      <c r="P1368" s="31"/>
      <c r="Q1368" s="31"/>
      <c r="R1368" s="137" t="str">
        <f ca="1">(IFERROR(IF($C1368="","",VLOOKUP(FİLTRE!$C1368,'SKT LİSTESİ'!$F:$AJ,15,0)),""))</f>
        <v/>
      </c>
      <c r="S1368" s="138" t="str">
        <f ca="1">IFERROR(IF($C1368="","",VLOOKUP(FİLTRE!$C1368,'SKT LİSTESİ'!$F:$AJ,16,0)),"")</f>
        <v/>
      </c>
      <c r="AF1368" s="179" t="str">
        <f t="shared" ca="1" si="86"/>
        <v/>
      </c>
      <c r="AG1368" s="179">
        <f t="shared" ca="1" si="87"/>
        <v>0</v>
      </c>
      <c r="AH1368" s="179">
        <f t="shared" ca="1" si="88"/>
        <v>0</v>
      </c>
    </row>
    <row r="1369" spans="2:34" ht="15.75" x14ac:dyDescent="0.25">
      <c r="B1369">
        <f t="shared" ca="1" si="85"/>
        <v>1357</v>
      </c>
      <c r="C1369" t="str">
        <f ca="1">IFERROR(VLOOKUP(B1369,'SKT LİSTESİ'!F:F,1,0),"")</f>
        <v/>
      </c>
      <c r="E1369" s="128" t="str">
        <f ca="1">IFERROR(IF($C1369="","",VLOOKUP(FİLTRE!$C1369,'SKT LİSTESİ'!$F:$S,5,0)),"")</f>
        <v/>
      </c>
      <c r="F1369" s="129" t="str">
        <f ca="1">IFERROR(IF($C1369="","",VLOOKUP(FİLTRE!$C1369,'SKT LİSTESİ'!$F:$S,7,0)),"")</f>
        <v/>
      </c>
      <c r="G1369" s="130" t="str">
        <f ca="1">IFERROR(IF($C1369="","",VLOOKUP(FİLTRE!$C1369,'SKT LİSTESİ'!$F:$S,8,0)),"")</f>
        <v/>
      </c>
      <c r="H1369" s="131" t="str">
        <f ca="1">IF(E1369="","",IF($C1369="","",VLOOKUP(FİLTRE!$C1369,'SKT LİSTESİ'!$F:$S,9,0)))</f>
        <v/>
      </c>
      <c r="I1369" s="132" t="str">
        <f ca="1">IFERROR(IF($C1369="","",VLOOKUP(FİLTRE!$C1369,'SKT LİSTESİ'!$F:$S,10,0)),"")</f>
        <v/>
      </c>
      <c r="J1369" s="133" t="str">
        <f ca="1">IFERROR(IF($C1369="","",VLOOKUP(FİLTRE!$C1369,'SKT LİSTESİ'!$F:$S,11,0)),"")</f>
        <v/>
      </c>
      <c r="K1369" s="134" t="str">
        <f ca="1">IFERROR(IF($C1369="","",VLOOKUP(FİLTRE!$C1369,'SKT LİSTESİ'!$F:$S,12,0)),"")</f>
        <v/>
      </c>
      <c r="L1369" s="134" t="str">
        <f ca="1">IFERROR(IF($C1369="","",VLOOKUP(FİLTRE!$C1369,'SKT LİSTESİ'!$F:$S,13,0)),"")</f>
        <v/>
      </c>
      <c r="M1369" s="135" t="str">
        <f ca="1">IFERROR(IF($C1369="","",VLOOKUP(FİLTRE!$C1369,'SKT LİSTESİ'!$F:$AJ,14,0)),"")</f>
        <v/>
      </c>
      <c r="N1369" s="31" t="str">
        <f ca="1">IFERROR(IF($C1369="","",VLOOKUP(FİLTRE!$C1369,'SKT LİSTESİ'!$F:$AJ,22,0)),"")</f>
        <v/>
      </c>
      <c r="O1369" s="136" t="str">
        <f ca="1">IFERROR(IF($C1369="","",VLOOKUP(FİLTRE!$C1369,'SKT LİSTESİ'!$F:$AJ,23,0)),"")</f>
        <v/>
      </c>
      <c r="P1369" s="31"/>
      <c r="Q1369" s="31"/>
      <c r="R1369" s="137" t="str">
        <f ca="1">(IFERROR(IF($C1369="","",VLOOKUP(FİLTRE!$C1369,'SKT LİSTESİ'!$F:$AJ,15,0)),""))</f>
        <v/>
      </c>
      <c r="S1369" s="138" t="str">
        <f ca="1">IFERROR(IF($C1369="","",VLOOKUP(FİLTRE!$C1369,'SKT LİSTESİ'!$F:$AJ,16,0)),"")</f>
        <v/>
      </c>
      <c r="AF1369" s="179" t="str">
        <f t="shared" ca="1" si="86"/>
        <v/>
      </c>
      <c r="AG1369" s="179">
        <f t="shared" ca="1" si="87"/>
        <v>0</v>
      </c>
      <c r="AH1369" s="179">
        <f t="shared" ca="1" si="88"/>
        <v>0</v>
      </c>
    </row>
    <row r="1370" spans="2:34" ht="15.75" x14ac:dyDescent="0.25">
      <c r="B1370">
        <f t="shared" ca="1" si="85"/>
        <v>1358</v>
      </c>
      <c r="C1370" t="str">
        <f ca="1">IFERROR(VLOOKUP(B1370,'SKT LİSTESİ'!F:F,1,0),"")</f>
        <v/>
      </c>
      <c r="E1370" s="128" t="str">
        <f ca="1">IFERROR(IF($C1370="","",VLOOKUP(FİLTRE!$C1370,'SKT LİSTESİ'!$F:$S,5,0)),"")</f>
        <v/>
      </c>
      <c r="F1370" s="129" t="str">
        <f ca="1">IFERROR(IF($C1370="","",VLOOKUP(FİLTRE!$C1370,'SKT LİSTESİ'!$F:$S,7,0)),"")</f>
        <v/>
      </c>
      <c r="G1370" s="130" t="str">
        <f ca="1">IFERROR(IF($C1370="","",VLOOKUP(FİLTRE!$C1370,'SKT LİSTESİ'!$F:$S,8,0)),"")</f>
        <v/>
      </c>
      <c r="H1370" s="131" t="str">
        <f ca="1">IF(E1370="","",IF($C1370="","",VLOOKUP(FİLTRE!$C1370,'SKT LİSTESİ'!$F:$S,9,0)))</f>
        <v/>
      </c>
      <c r="I1370" s="132" t="str">
        <f ca="1">IFERROR(IF($C1370="","",VLOOKUP(FİLTRE!$C1370,'SKT LİSTESİ'!$F:$S,10,0)),"")</f>
        <v/>
      </c>
      <c r="J1370" s="133" t="str">
        <f ca="1">IFERROR(IF($C1370="","",VLOOKUP(FİLTRE!$C1370,'SKT LİSTESİ'!$F:$S,11,0)),"")</f>
        <v/>
      </c>
      <c r="K1370" s="134" t="str">
        <f ca="1">IFERROR(IF($C1370="","",VLOOKUP(FİLTRE!$C1370,'SKT LİSTESİ'!$F:$S,12,0)),"")</f>
        <v/>
      </c>
      <c r="L1370" s="134" t="str">
        <f ca="1">IFERROR(IF($C1370="","",VLOOKUP(FİLTRE!$C1370,'SKT LİSTESİ'!$F:$S,13,0)),"")</f>
        <v/>
      </c>
      <c r="M1370" s="135" t="str">
        <f ca="1">IFERROR(IF($C1370="","",VLOOKUP(FİLTRE!$C1370,'SKT LİSTESİ'!$F:$AJ,14,0)),"")</f>
        <v/>
      </c>
      <c r="N1370" s="31" t="str">
        <f ca="1">IFERROR(IF($C1370="","",VLOOKUP(FİLTRE!$C1370,'SKT LİSTESİ'!$F:$AJ,22,0)),"")</f>
        <v/>
      </c>
      <c r="O1370" s="136" t="str">
        <f ca="1">IFERROR(IF($C1370="","",VLOOKUP(FİLTRE!$C1370,'SKT LİSTESİ'!$F:$AJ,23,0)),"")</f>
        <v/>
      </c>
      <c r="P1370" s="31"/>
      <c r="Q1370" s="31"/>
      <c r="R1370" s="137" t="str">
        <f ca="1">(IFERROR(IF($C1370="","",VLOOKUP(FİLTRE!$C1370,'SKT LİSTESİ'!$F:$AJ,15,0)),""))</f>
        <v/>
      </c>
      <c r="S1370" s="138" t="str">
        <f ca="1">IFERROR(IF($C1370="","",VLOOKUP(FİLTRE!$C1370,'SKT LİSTESİ'!$F:$AJ,16,0)),"")</f>
        <v/>
      </c>
      <c r="AF1370" s="179" t="str">
        <f t="shared" ca="1" si="86"/>
        <v/>
      </c>
      <c r="AG1370" s="179">
        <f t="shared" ca="1" si="87"/>
        <v>0</v>
      </c>
      <c r="AH1370" s="179">
        <f t="shared" ca="1" si="88"/>
        <v>0</v>
      </c>
    </row>
    <row r="1371" spans="2:34" ht="15.75" x14ac:dyDescent="0.25">
      <c r="B1371">
        <f t="shared" ca="1" si="85"/>
        <v>1359</v>
      </c>
      <c r="C1371" t="str">
        <f ca="1">IFERROR(VLOOKUP(B1371,'SKT LİSTESİ'!F:F,1,0),"")</f>
        <v/>
      </c>
      <c r="E1371" s="128" t="str">
        <f ca="1">IFERROR(IF($C1371="","",VLOOKUP(FİLTRE!$C1371,'SKT LİSTESİ'!$F:$S,5,0)),"")</f>
        <v/>
      </c>
      <c r="F1371" s="129" t="str">
        <f ca="1">IFERROR(IF($C1371="","",VLOOKUP(FİLTRE!$C1371,'SKT LİSTESİ'!$F:$S,7,0)),"")</f>
        <v/>
      </c>
      <c r="G1371" s="130" t="str">
        <f ca="1">IFERROR(IF($C1371="","",VLOOKUP(FİLTRE!$C1371,'SKT LİSTESİ'!$F:$S,8,0)),"")</f>
        <v/>
      </c>
      <c r="H1371" s="131" t="str">
        <f ca="1">IF(E1371="","",IF($C1371="","",VLOOKUP(FİLTRE!$C1371,'SKT LİSTESİ'!$F:$S,9,0)))</f>
        <v/>
      </c>
      <c r="I1371" s="132" t="str">
        <f ca="1">IFERROR(IF($C1371="","",VLOOKUP(FİLTRE!$C1371,'SKT LİSTESİ'!$F:$S,10,0)),"")</f>
        <v/>
      </c>
      <c r="J1371" s="133" t="str">
        <f ca="1">IFERROR(IF($C1371="","",VLOOKUP(FİLTRE!$C1371,'SKT LİSTESİ'!$F:$S,11,0)),"")</f>
        <v/>
      </c>
      <c r="K1371" s="134" t="str">
        <f ca="1">IFERROR(IF($C1371="","",VLOOKUP(FİLTRE!$C1371,'SKT LİSTESİ'!$F:$S,12,0)),"")</f>
        <v/>
      </c>
      <c r="L1371" s="134" t="str">
        <f ca="1">IFERROR(IF($C1371="","",VLOOKUP(FİLTRE!$C1371,'SKT LİSTESİ'!$F:$S,13,0)),"")</f>
        <v/>
      </c>
      <c r="M1371" s="135" t="str">
        <f ca="1">IFERROR(IF($C1371="","",VLOOKUP(FİLTRE!$C1371,'SKT LİSTESİ'!$F:$AJ,14,0)),"")</f>
        <v/>
      </c>
      <c r="N1371" s="31" t="str">
        <f ca="1">IFERROR(IF($C1371="","",VLOOKUP(FİLTRE!$C1371,'SKT LİSTESİ'!$F:$AJ,22,0)),"")</f>
        <v/>
      </c>
      <c r="O1371" s="136" t="str">
        <f ca="1">IFERROR(IF($C1371="","",VLOOKUP(FİLTRE!$C1371,'SKT LİSTESİ'!$F:$AJ,23,0)),"")</f>
        <v/>
      </c>
      <c r="P1371" s="31"/>
      <c r="Q1371" s="31"/>
      <c r="R1371" s="137" t="str">
        <f ca="1">(IFERROR(IF($C1371="","",VLOOKUP(FİLTRE!$C1371,'SKT LİSTESİ'!$F:$AJ,15,0)),""))</f>
        <v/>
      </c>
      <c r="S1371" s="138" t="str">
        <f ca="1">IFERROR(IF($C1371="","",VLOOKUP(FİLTRE!$C1371,'SKT LİSTESİ'!$F:$AJ,16,0)),"")</f>
        <v/>
      </c>
      <c r="AF1371" s="179" t="str">
        <f t="shared" ca="1" si="86"/>
        <v/>
      </c>
      <c r="AG1371" s="179">
        <f t="shared" ca="1" si="87"/>
        <v>0</v>
      </c>
      <c r="AH1371" s="179">
        <f t="shared" ca="1" si="88"/>
        <v>0</v>
      </c>
    </row>
    <row r="1372" spans="2:34" ht="15.75" x14ac:dyDescent="0.25">
      <c r="B1372">
        <f t="shared" ca="1" si="85"/>
        <v>1360</v>
      </c>
      <c r="C1372" t="str">
        <f ca="1">IFERROR(VLOOKUP(B1372,'SKT LİSTESİ'!F:F,1,0),"")</f>
        <v/>
      </c>
      <c r="E1372" s="128" t="str">
        <f ca="1">IFERROR(IF($C1372="","",VLOOKUP(FİLTRE!$C1372,'SKT LİSTESİ'!$F:$S,5,0)),"")</f>
        <v/>
      </c>
      <c r="F1372" s="129" t="str">
        <f ca="1">IFERROR(IF($C1372="","",VLOOKUP(FİLTRE!$C1372,'SKT LİSTESİ'!$F:$S,7,0)),"")</f>
        <v/>
      </c>
      <c r="G1372" s="130" t="str">
        <f ca="1">IFERROR(IF($C1372="","",VLOOKUP(FİLTRE!$C1372,'SKT LİSTESİ'!$F:$S,8,0)),"")</f>
        <v/>
      </c>
      <c r="H1372" s="131" t="str">
        <f ca="1">IF(E1372="","",IF($C1372="","",VLOOKUP(FİLTRE!$C1372,'SKT LİSTESİ'!$F:$S,9,0)))</f>
        <v/>
      </c>
      <c r="I1372" s="132" t="str">
        <f ca="1">IFERROR(IF($C1372="","",VLOOKUP(FİLTRE!$C1372,'SKT LİSTESİ'!$F:$S,10,0)),"")</f>
        <v/>
      </c>
      <c r="J1372" s="133" t="str">
        <f ca="1">IFERROR(IF($C1372="","",VLOOKUP(FİLTRE!$C1372,'SKT LİSTESİ'!$F:$S,11,0)),"")</f>
        <v/>
      </c>
      <c r="K1372" s="134" t="str">
        <f ca="1">IFERROR(IF($C1372="","",VLOOKUP(FİLTRE!$C1372,'SKT LİSTESİ'!$F:$S,12,0)),"")</f>
        <v/>
      </c>
      <c r="L1372" s="134" t="str">
        <f ca="1">IFERROR(IF($C1372="","",VLOOKUP(FİLTRE!$C1372,'SKT LİSTESİ'!$F:$S,13,0)),"")</f>
        <v/>
      </c>
      <c r="M1372" s="135" t="str">
        <f ca="1">IFERROR(IF($C1372="","",VLOOKUP(FİLTRE!$C1372,'SKT LİSTESİ'!$F:$AJ,14,0)),"")</f>
        <v/>
      </c>
      <c r="N1372" s="31" t="str">
        <f ca="1">IFERROR(IF($C1372="","",VLOOKUP(FİLTRE!$C1372,'SKT LİSTESİ'!$F:$AJ,22,0)),"")</f>
        <v/>
      </c>
      <c r="O1372" s="136" t="str">
        <f ca="1">IFERROR(IF($C1372="","",VLOOKUP(FİLTRE!$C1372,'SKT LİSTESİ'!$F:$AJ,23,0)),"")</f>
        <v/>
      </c>
      <c r="P1372" s="31"/>
      <c r="Q1372" s="31"/>
      <c r="R1372" s="137" t="str">
        <f ca="1">(IFERROR(IF($C1372="","",VLOOKUP(FİLTRE!$C1372,'SKT LİSTESİ'!$F:$AJ,15,0)),""))</f>
        <v/>
      </c>
      <c r="S1372" s="138" t="str">
        <f ca="1">IFERROR(IF($C1372="","",VLOOKUP(FİLTRE!$C1372,'SKT LİSTESİ'!$F:$AJ,16,0)),"")</f>
        <v/>
      </c>
      <c r="AF1372" s="179" t="str">
        <f t="shared" ca="1" si="86"/>
        <v/>
      </c>
      <c r="AG1372" s="179">
        <f t="shared" ca="1" si="87"/>
        <v>0</v>
      </c>
      <c r="AH1372" s="179">
        <f t="shared" ca="1" si="88"/>
        <v>0</v>
      </c>
    </row>
    <row r="1373" spans="2:34" ht="15.75" x14ac:dyDescent="0.25">
      <c r="B1373">
        <f t="shared" ca="1" si="85"/>
        <v>1361</v>
      </c>
      <c r="C1373" t="str">
        <f ca="1">IFERROR(VLOOKUP(B1373,'SKT LİSTESİ'!F:F,1,0),"")</f>
        <v/>
      </c>
      <c r="E1373" s="128" t="str">
        <f ca="1">IFERROR(IF($C1373="","",VLOOKUP(FİLTRE!$C1373,'SKT LİSTESİ'!$F:$S,5,0)),"")</f>
        <v/>
      </c>
      <c r="F1373" s="129" t="str">
        <f ca="1">IFERROR(IF($C1373="","",VLOOKUP(FİLTRE!$C1373,'SKT LİSTESİ'!$F:$S,7,0)),"")</f>
        <v/>
      </c>
      <c r="G1373" s="130" t="str">
        <f ca="1">IFERROR(IF($C1373="","",VLOOKUP(FİLTRE!$C1373,'SKT LİSTESİ'!$F:$S,8,0)),"")</f>
        <v/>
      </c>
      <c r="H1373" s="131" t="str">
        <f ca="1">IF(E1373="","",IF($C1373="","",VLOOKUP(FİLTRE!$C1373,'SKT LİSTESİ'!$F:$S,9,0)))</f>
        <v/>
      </c>
      <c r="I1373" s="132" t="str">
        <f ca="1">IFERROR(IF($C1373="","",VLOOKUP(FİLTRE!$C1373,'SKT LİSTESİ'!$F:$S,10,0)),"")</f>
        <v/>
      </c>
      <c r="J1373" s="133" t="str">
        <f ca="1">IFERROR(IF($C1373="","",VLOOKUP(FİLTRE!$C1373,'SKT LİSTESİ'!$F:$S,11,0)),"")</f>
        <v/>
      </c>
      <c r="K1373" s="134" t="str">
        <f ca="1">IFERROR(IF($C1373="","",VLOOKUP(FİLTRE!$C1373,'SKT LİSTESİ'!$F:$S,12,0)),"")</f>
        <v/>
      </c>
      <c r="L1373" s="134" t="str">
        <f ca="1">IFERROR(IF($C1373="","",VLOOKUP(FİLTRE!$C1373,'SKT LİSTESİ'!$F:$S,13,0)),"")</f>
        <v/>
      </c>
      <c r="M1373" s="135" t="str">
        <f ca="1">IFERROR(IF($C1373="","",VLOOKUP(FİLTRE!$C1373,'SKT LİSTESİ'!$F:$AJ,14,0)),"")</f>
        <v/>
      </c>
      <c r="N1373" s="31" t="str">
        <f ca="1">IFERROR(IF($C1373="","",VLOOKUP(FİLTRE!$C1373,'SKT LİSTESİ'!$F:$AJ,22,0)),"")</f>
        <v/>
      </c>
      <c r="O1373" s="136" t="str">
        <f ca="1">IFERROR(IF($C1373="","",VLOOKUP(FİLTRE!$C1373,'SKT LİSTESİ'!$F:$AJ,23,0)),"")</f>
        <v/>
      </c>
      <c r="P1373" s="31"/>
      <c r="Q1373" s="31"/>
      <c r="R1373" s="137" t="str">
        <f ca="1">(IFERROR(IF($C1373="","",VLOOKUP(FİLTRE!$C1373,'SKT LİSTESİ'!$F:$AJ,15,0)),""))</f>
        <v/>
      </c>
      <c r="S1373" s="138" t="str">
        <f ca="1">IFERROR(IF($C1373="","",VLOOKUP(FİLTRE!$C1373,'SKT LİSTESİ'!$F:$AJ,16,0)),"")</f>
        <v/>
      </c>
      <c r="AF1373" s="179" t="str">
        <f t="shared" ca="1" si="86"/>
        <v/>
      </c>
      <c r="AG1373" s="179">
        <f t="shared" ca="1" si="87"/>
        <v>0</v>
      </c>
      <c r="AH1373" s="179">
        <f t="shared" ca="1" si="88"/>
        <v>0</v>
      </c>
    </row>
    <row r="1374" spans="2:34" ht="15.75" x14ac:dyDescent="0.25">
      <c r="B1374">
        <f t="shared" ca="1" si="85"/>
        <v>1362</v>
      </c>
      <c r="C1374" t="str">
        <f ca="1">IFERROR(VLOOKUP(B1374,'SKT LİSTESİ'!F:F,1,0),"")</f>
        <v/>
      </c>
      <c r="E1374" s="128" t="str">
        <f ca="1">IFERROR(IF($C1374="","",VLOOKUP(FİLTRE!$C1374,'SKT LİSTESİ'!$F:$S,5,0)),"")</f>
        <v/>
      </c>
      <c r="F1374" s="129" t="str">
        <f ca="1">IFERROR(IF($C1374="","",VLOOKUP(FİLTRE!$C1374,'SKT LİSTESİ'!$F:$S,7,0)),"")</f>
        <v/>
      </c>
      <c r="G1374" s="130" t="str">
        <f ca="1">IFERROR(IF($C1374="","",VLOOKUP(FİLTRE!$C1374,'SKT LİSTESİ'!$F:$S,8,0)),"")</f>
        <v/>
      </c>
      <c r="H1374" s="131" t="str">
        <f ca="1">IF(E1374="","",IF($C1374="","",VLOOKUP(FİLTRE!$C1374,'SKT LİSTESİ'!$F:$S,9,0)))</f>
        <v/>
      </c>
      <c r="I1374" s="132" t="str">
        <f ca="1">IFERROR(IF($C1374="","",VLOOKUP(FİLTRE!$C1374,'SKT LİSTESİ'!$F:$S,10,0)),"")</f>
        <v/>
      </c>
      <c r="J1374" s="133" t="str">
        <f ca="1">IFERROR(IF($C1374="","",VLOOKUP(FİLTRE!$C1374,'SKT LİSTESİ'!$F:$S,11,0)),"")</f>
        <v/>
      </c>
      <c r="K1374" s="134" t="str">
        <f ca="1">IFERROR(IF($C1374="","",VLOOKUP(FİLTRE!$C1374,'SKT LİSTESİ'!$F:$S,12,0)),"")</f>
        <v/>
      </c>
      <c r="L1374" s="134" t="str">
        <f ca="1">IFERROR(IF($C1374="","",VLOOKUP(FİLTRE!$C1374,'SKT LİSTESİ'!$F:$S,13,0)),"")</f>
        <v/>
      </c>
      <c r="M1374" s="135" t="str">
        <f ca="1">IFERROR(IF($C1374="","",VLOOKUP(FİLTRE!$C1374,'SKT LİSTESİ'!$F:$AJ,14,0)),"")</f>
        <v/>
      </c>
      <c r="N1374" s="31" t="str">
        <f ca="1">IFERROR(IF($C1374="","",VLOOKUP(FİLTRE!$C1374,'SKT LİSTESİ'!$F:$AJ,22,0)),"")</f>
        <v/>
      </c>
      <c r="O1374" s="136" t="str">
        <f ca="1">IFERROR(IF($C1374="","",VLOOKUP(FİLTRE!$C1374,'SKT LİSTESİ'!$F:$AJ,23,0)),"")</f>
        <v/>
      </c>
      <c r="P1374" s="31"/>
      <c r="Q1374" s="31"/>
      <c r="R1374" s="137" t="str">
        <f ca="1">(IFERROR(IF($C1374="","",VLOOKUP(FİLTRE!$C1374,'SKT LİSTESİ'!$F:$AJ,15,0)),""))</f>
        <v/>
      </c>
      <c r="S1374" s="138" t="str">
        <f ca="1">IFERROR(IF($C1374="","",VLOOKUP(FİLTRE!$C1374,'SKT LİSTESİ'!$F:$AJ,16,0)),"")</f>
        <v/>
      </c>
      <c r="AF1374" s="179" t="str">
        <f t="shared" ca="1" si="86"/>
        <v/>
      </c>
      <c r="AG1374" s="179">
        <f t="shared" ca="1" si="87"/>
        <v>0</v>
      </c>
      <c r="AH1374" s="179">
        <f t="shared" ca="1" si="88"/>
        <v>0</v>
      </c>
    </row>
    <row r="1375" spans="2:34" ht="15.75" x14ac:dyDescent="0.25">
      <c r="B1375">
        <f t="shared" ca="1" si="85"/>
        <v>1363</v>
      </c>
      <c r="C1375" t="str">
        <f ca="1">IFERROR(VLOOKUP(B1375,'SKT LİSTESİ'!F:F,1,0),"")</f>
        <v/>
      </c>
      <c r="E1375" s="128" t="str">
        <f ca="1">IFERROR(IF($C1375="","",VLOOKUP(FİLTRE!$C1375,'SKT LİSTESİ'!$F:$S,5,0)),"")</f>
        <v/>
      </c>
      <c r="F1375" s="129" t="str">
        <f ca="1">IFERROR(IF($C1375="","",VLOOKUP(FİLTRE!$C1375,'SKT LİSTESİ'!$F:$S,7,0)),"")</f>
        <v/>
      </c>
      <c r="G1375" s="130" t="str">
        <f ca="1">IFERROR(IF($C1375="","",VLOOKUP(FİLTRE!$C1375,'SKT LİSTESİ'!$F:$S,8,0)),"")</f>
        <v/>
      </c>
      <c r="H1375" s="131" t="str">
        <f ca="1">IF(E1375="","",IF($C1375="","",VLOOKUP(FİLTRE!$C1375,'SKT LİSTESİ'!$F:$S,9,0)))</f>
        <v/>
      </c>
      <c r="I1375" s="132" t="str">
        <f ca="1">IFERROR(IF($C1375="","",VLOOKUP(FİLTRE!$C1375,'SKT LİSTESİ'!$F:$S,10,0)),"")</f>
        <v/>
      </c>
      <c r="J1375" s="133" t="str">
        <f ca="1">IFERROR(IF($C1375="","",VLOOKUP(FİLTRE!$C1375,'SKT LİSTESİ'!$F:$S,11,0)),"")</f>
        <v/>
      </c>
      <c r="K1375" s="134" t="str">
        <f ca="1">IFERROR(IF($C1375="","",VLOOKUP(FİLTRE!$C1375,'SKT LİSTESİ'!$F:$S,12,0)),"")</f>
        <v/>
      </c>
      <c r="L1375" s="134" t="str">
        <f ca="1">IFERROR(IF($C1375="","",VLOOKUP(FİLTRE!$C1375,'SKT LİSTESİ'!$F:$S,13,0)),"")</f>
        <v/>
      </c>
      <c r="M1375" s="135" t="str">
        <f ca="1">IFERROR(IF($C1375="","",VLOOKUP(FİLTRE!$C1375,'SKT LİSTESİ'!$F:$AJ,14,0)),"")</f>
        <v/>
      </c>
      <c r="N1375" s="31" t="str">
        <f ca="1">IFERROR(IF($C1375="","",VLOOKUP(FİLTRE!$C1375,'SKT LİSTESİ'!$F:$AJ,22,0)),"")</f>
        <v/>
      </c>
      <c r="O1375" s="136" t="str">
        <f ca="1">IFERROR(IF($C1375="","",VLOOKUP(FİLTRE!$C1375,'SKT LİSTESİ'!$F:$AJ,23,0)),"")</f>
        <v/>
      </c>
      <c r="P1375" s="31"/>
      <c r="Q1375" s="31"/>
      <c r="R1375" s="137" t="str">
        <f ca="1">(IFERROR(IF($C1375="","",VLOOKUP(FİLTRE!$C1375,'SKT LİSTESİ'!$F:$AJ,15,0)),""))</f>
        <v/>
      </c>
      <c r="S1375" s="138" t="str">
        <f ca="1">IFERROR(IF($C1375="","",VLOOKUP(FİLTRE!$C1375,'SKT LİSTESİ'!$F:$AJ,16,0)),"")</f>
        <v/>
      </c>
      <c r="AF1375" s="179" t="str">
        <f t="shared" ca="1" si="86"/>
        <v/>
      </c>
      <c r="AG1375" s="179">
        <f t="shared" ca="1" si="87"/>
        <v>0</v>
      </c>
      <c r="AH1375" s="179">
        <f t="shared" ca="1" si="88"/>
        <v>0</v>
      </c>
    </row>
    <row r="1376" spans="2:34" ht="15.75" x14ac:dyDescent="0.25">
      <c r="B1376">
        <f t="shared" ca="1" si="85"/>
        <v>1364</v>
      </c>
      <c r="C1376" t="str">
        <f ca="1">IFERROR(VLOOKUP(B1376,'SKT LİSTESİ'!F:F,1,0),"")</f>
        <v/>
      </c>
      <c r="E1376" s="128" t="str">
        <f ca="1">IFERROR(IF($C1376="","",VLOOKUP(FİLTRE!$C1376,'SKT LİSTESİ'!$F:$S,5,0)),"")</f>
        <v/>
      </c>
      <c r="F1376" s="129" t="str">
        <f ca="1">IFERROR(IF($C1376="","",VLOOKUP(FİLTRE!$C1376,'SKT LİSTESİ'!$F:$S,7,0)),"")</f>
        <v/>
      </c>
      <c r="G1376" s="130" t="str">
        <f ca="1">IFERROR(IF($C1376="","",VLOOKUP(FİLTRE!$C1376,'SKT LİSTESİ'!$F:$S,8,0)),"")</f>
        <v/>
      </c>
      <c r="H1376" s="131" t="str">
        <f ca="1">IF(E1376="","",IF($C1376="","",VLOOKUP(FİLTRE!$C1376,'SKT LİSTESİ'!$F:$S,9,0)))</f>
        <v/>
      </c>
      <c r="I1376" s="132" t="str">
        <f ca="1">IFERROR(IF($C1376="","",VLOOKUP(FİLTRE!$C1376,'SKT LİSTESİ'!$F:$S,10,0)),"")</f>
        <v/>
      </c>
      <c r="J1376" s="133" t="str">
        <f ca="1">IFERROR(IF($C1376="","",VLOOKUP(FİLTRE!$C1376,'SKT LİSTESİ'!$F:$S,11,0)),"")</f>
        <v/>
      </c>
      <c r="K1376" s="134" t="str">
        <f ca="1">IFERROR(IF($C1376="","",VLOOKUP(FİLTRE!$C1376,'SKT LİSTESİ'!$F:$S,12,0)),"")</f>
        <v/>
      </c>
      <c r="L1376" s="134" t="str">
        <f ca="1">IFERROR(IF($C1376="","",VLOOKUP(FİLTRE!$C1376,'SKT LİSTESİ'!$F:$S,13,0)),"")</f>
        <v/>
      </c>
      <c r="M1376" s="135" t="str">
        <f ca="1">IFERROR(IF($C1376="","",VLOOKUP(FİLTRE!$C1376,'SKT LİSTESİ'!$F:$AJ,14,0)),"")</f>
        <v/>
      </c>
      <c r="N1376" s="31" t="str">
        <f ca="1">IFERROR(IF($C1376="","",VLOOKUP(FİLTRE!$C1376,'SKT LİSTESİ'!$F:$AJ,22,0)),"")</f>
        <v/>
      </c>
      <c r="O1376" s="136" t="str">
        <f ca="1">IFERROR(IF($C1376="","",VLOOKUP(FİLTRE!$C1376,'SKT LİSTESİ'!$F:$AJ,23,0)),"")</f>
        <v/>
      </c>
      <c r="P1376" s="31"/>
      <c r="Q1376" s="31"/>
      <c r="R1376" s="137" t="str">
        <f ca="1">(IFERROR(IF($C1376="","",VLOOKUP(FİLTRE!$C1376,'SKT LİSTESİ'!$F:$AJ,15,0)),""))</f>
        <v/>
      </c>
      <c r="S1376" s="138" t="str">
        <f ca="1">IFERROR(IF($C1376="","",VLOOKUP(FİLTRE!$C1376,'SKT LİSTESİ'!$F:$AJ,16,0)),"")</f>
        <v/>
      </c>
      <c r="AF1376" s="179" t="str">
        <f t="shared" ca="1" si="86"/>
        <v/>
      </c>
      <c r="AG1376" s="179">
        <f t="shared" ca="1" si="87"/>
        <v>0</v>
      </c>
      <c r="AH1376" s="179">
        <f t="shared" ca="1" si="88"/>
        <v>0</v>
      </c>
    </row>
    <row r="1377" spans="2:34" ht="15.75" x14ac:dyDescent="0.25">
      <c r="B1377">
        <f t="shared" ca="1" si="85"/>
        <v>1365</v>
      </c>
      <c r="C1377" t="str">
        <f ca="1">IFERROR(VLOOKUP(B1377,'SKT LİSTESİ'!F:F,1,0),"")</f>
        <v/>
      </c>
      <c r="E1377" s="128" t="str">
        <f ca="1">IFERROR(IF($C1377="","",VLOOKUP(FİLTRE!$C1377,'SKT LİSTESİ'!$F:$S,5,0)),"")</f>
        <v/>
      </c>
      <c r="F1377" s="129" t="str">
        <f ca="1">IFERROR(IF($C1377="","",VLOOKUP(FİLTRE!$C1377,'SKT LİSTESİ'!$F:$S,7,0)),"")</f>
        <v/>
      </c>
      <c r="G1377" s="130" t="str">
        <f ca="1">IFERROR(IF($C1377="","",VLOOKUP(FİLTRE!$C1377,'SKT LİSTESİ'!$F:$S,8,0)),"")</f>
        <v/>
      </c>
      <c r="H1377" s="131" t="str">
        <f ca="1">IF(E1377="","",IF($C1377="","",VLOOKUP(FİLTRE!$C1377,'SKT LİSTESİ'!$F:$S,9,0)))</f>
        <v/>
      </c>
      <c r="I1377" s="132" t="str">
        <f ca="1">IFERROR(IF($C1377="","",VLOOKUP(FİLTRE!$C1377,'SKT LİSTESİ'!$F:$S,10,0)),"")</f>
        <v/>
      </c>
      <c r="J1377" s="133" t="str">
        <f ca="1">IFERROR(IF($C1377="","",VLOOKUP(FİLTRE!$C1377,'SKT LİSTESİ'!$F:$S,11,0)),"")</f>
        <v/>
      </c>
      <c r="K1377" s="134" t="str">
        <f ca="1">IFERROR(IF($C1377="","",VLOOKUP(FİLTRE!$C1377,'SKT LİSTESİ'!$F:$S,12,0)),"")</f>
        <v/>
      </c>
      <c r="L1377" s="134" t="str">
        <f ca="1">IFERROR(IF($C1377="","",VLOOKUP(FİLTRE!$C1377,'SKT LİSTESİ'!$F:$S,13,0)),"")</f>
        <v/>
      </c>
      <c r="M1377" s="135" t="str">
        <f ca="1">IFERROR(IF($C1377="","",VLOOKUP(FİLTRE!$C1377,'SKT LİSTESİ'!$F:$AJ,14,0)),"")</f>
        <v/>
      </c>
      <c r="N1377" s="31" t="str">
        <f ca="1">IFERROR(IF($C1377="","",VLOOKUP(FİLTRE!$C1377,'SKT LİSTESİ'!$F:$AJ,22,0)),"")</f>
        <v/>
      </c>
      <c r="O1377" s="136" t="str">
        <f ca="1">IFERROR(IF($C1377="","",VLOOKUP(FİLTRE!$C1377,'SKT LİSTESİ'!$F:$AJ,23,0)),"")</f>
        <v/>
      </c>
      <c r="P1377" s="31"/>
      <c r="Q1377" s="31"/>
      <c r="R1377" s="137" t="str">
        <f ca="1">(IFERROR(IF($C1377="","",VLOOKUP(FİLTRE!$C1377,'SKT LİSTESİ'!$F:$AJ,15,0)),""))</f>
        <v/>
      </c>
      <c r="S1377" s="138" t="str">
        <f ca="1">IFERROR(IF($C1377="","",VLOOKUP(FİLTRE!$C1377,'SKT LİSTESİ'!$F:$AJ,16,0)),"")</f>
        <v/>
      </c>
      <c r="AF1377" s="179" t="str">
        <f t="shared" ca="1" si="86"/>
        <v/>
      </c>
      <c r="AG1377" s="179">
        <f t="shared" ca="1" si="87"/>
        <v>0</v>
      </c>
      <c r="AH1377" s="179">
        <f t="shared" ca="1" si="88"/>
        <v>0</v>
      </c>
    </row>
    <row r="1378" spans="2:34" ht="15.75" x14ac:dyDescent="0.25">
      <c r="B1378">
        <f t="shared" ca="1" si="85"/>
        <v>1366</v>
      </c>
      <c r="C1378" t="str">
        <f ca="1">IFERROR(VLOOKUP(B1378,'SKT LİSTESİ'!F:F,1,0),"")</f>
        <v/>
      </c>
      <c r="E1378" s="128" t="str">
        <f ca="1">IFERROR(IF($C1378="","",VLOOKUP(FİLTRE!$C1378,'SKT LİSTESİ'!$F:$S,5,0)),"")</f>
        <v/>
      </c>
      <c r="F1378" s="129" t="str">
        <f ca="1">IFERROR(IF($C1378="","",VLOOKUP(FİLTRE!$C1378,'SKT LİSTESİ'!$F:$S,7,0)),"")</f>
        <v/>
      </c>
      <c r="G1378" s="130" t="str">
        <f ca="1">IFERROR(IF($C1378="","",VLOOKUP(FİLTRE!$C1378,'SKT LİSTESİ'!$F:$S,8,0)),"")</f>
        <v/>
      </c>
      <c r="H1378" s="131" t="str">
        <f ca="1">IF(E1378="","",IF($C1378="","",VLOOKUP(FİLTRE!$C1378,'SKT LİSTESİ'!$F:$S,9,0)))</f>
        <v/>
      </c>
      <c r="I1378" s="132" t="str">
        <f ca="1">IFERROR(IF($C1378="","",VLOOKUP(FİLTRE!$C1378,'SKT LİSTESİ'!$F:$S,10,0)),"")</f>
        <v/>
      </c>
      <c r="J1378" s="133" t="str">
        <f ca="1">IFERROR(IF($C1378="","",VLOOKUP(FİLTRE!$C1378,'SKT LİSTESİ'!$F:$S,11,0)),"")</f>
        <v/>
      </c>
      <c r="K1378" s="134" t="str">
        <f ca="1">IFERROR(IF($C1378="","",VLOOKUP(FİLTRE!$C1378,'SKT LİSTESİ'!$F:$S,12,0)),"")</f>
        <v/>
      </c>
      <c r="L1378" s="134" t="str">
        <f ca="1">IFERROR(IF($C1378="","",VLOOKUP(FİLTRE!$C1378,'SKT LİSTESİ'!$F:$S,13,0)),"")</f>
        <v/>
      </c>
      <c r="M1378" s="135" t="str">
        <f ca="1">IFERROR(IF($C1378="","",VLOOKUP(FİLTRE!$C1378,'SKT LİSTESİ'!$F:$AJ,14,0)),"")</f>
        <v/>
      </c>
      <c r="N1378" s="31" t="str">
        <f ca="1">IFERROR(IF($C1378="","",VLOOKUP(FİLTRE!$C1378,'SKT LİSTESİ'!$F:$AJ,22,0)),"")</f>
        <v/>
      </c>
      <c r="O1378" s="136" t="str">
        <f ca="1">IFERROR(IF($C1378="","",VLOOKUP(FİLTRE!$C1378,'SKT LİSTESİ'!$F:$AJ,23,0)),"")</f>
        <v/>
      </c>
      <c r="P1378" s="31"/>
      <c r="Q1378" s="31"/>
      <c r="R1378" s="137" t="str">
        <f ca="1">(IFERROR(IF($C1378="","",VLOOKUP(FİLTRE!$C1378,'SKT LİSTESİ'!$F:$AJ,15,0)),""))</f>
        <v/>
      </c>
      <c r="S1378" s="138" t="str">
        <f ca="1">IFERROR(IF($C1378="","",VLOOKUP(FİLTRE!$C1378,'SKT LİSTESİ'!$F:$AJ,16,0)),"")</f>
        <v/>
      </c>
      <c r="AF1378" s="179" t="str">
        <f t="shared" ca="1" si="86"/>
        <v/>
      </c>
      <c r="AG1378" s="179">
        <f t="shared" ca="1" si="87"/>
        <v>0</v>
      </c>
      <c r="AH1378" s="179">
        <f t="shared" ca="1" si="88"/>
        <v>0</v>
      </c>
    </row>
    <row r="1379" spans="2:34" ht="15.75" x14ac:dyDescent="0.25">
      <c r="B1379">
        <f t="shared" ca="1" si="85"/>
        <v>1367</v>
      </c>
      <c r="C1379" t="str">
        <f ca="1">IFERROR(VLOOKUP(B1379,'SKT LİSTESİ'!F:F,1,0),"")</f>
        <v/>
      </c>
      <c r="E1379" s="128" t="str">
        <f ca="1">IFERROR(IF($C1379="","",VLOOKUP(FİLTRE!$C1379,'SKT LİSTESİ'!$F:$S,5,0)),"")</f>
        <v/>
      </c>
      <c r="F1379" s="129" t="str">
        <f ca="1">IFERROR(IF($C1379="","",VLOOKUP(FİLTRE!$C1379,'SKT LİSTESİ'!$F:$S,7,0)),"")</f>
        <v/>
      </c>
      <c r="G1379" s="130" t="str">
        <f ca="1">IFERROR(IF($C1379="","",VLOOKUP(FİLTRE!$C1379,'SKT LİSTESİ'!$F:$S,8,0)),"")</f>
        <v/>
      </c>
      <c r="H1379" s="131" t="str">
        <f ca="1">IF(E1379="","",IF($C1379="","",VLOOKUP(FİLTRE!$C1379,'SKT LİSTESİ'!$F:$S,9,0)))</f>
        <v/>
      </c>
      <c r="I1379" s="132" t="str">
        <f ca="1">IFERROR(IF($C1379="","",VLOOKUP(FİLTRE!$C1379,'SKT LİSTESİ'!$F:$S,10,0)),"")</f>
        <v/>
      </c>
      <c r="J1379" s="133" t="str">
        <f ca="1">IFERROR(IF($C1379="","",VLOOKUP(FİLTRE!$C1379,'SKT LİSTESİ'!$F:$S,11,0)),"")</f>
        <v/>
      </c>
      <c r="K1379" s="134" t="str">
        <f ca="1">IFERROR(IF($C1379="","",VLOOKUP(FİLTRE!$C1379,'SKT LİSTESİ'!$F:$S,12,0)),"")</f>
        <v/>
      </c>
      <c r="L1379" s="134" t="str">
        <f ca="1">IFERROR(IF($C1379="","",VLOOKUP(FİLTRE!$C1379,'SKT LİSTESİ'!$F:$S,13,0)),"")</f>
        <v/>
      </c>
      <c r="M1379" s="135" t="str">
        <f ca="1">IFERROR(IF($C1379="","",VLOOKUP(FİLTRE!$C1379,'SKT LİSTESİ'!$F:$AJ,14,0)),"")</f>
        <v/>
      </c>
      <c r="N1379" s="31" t="str">
        <f ca="1">IFERROR(IF($C1379="","",VLOOKUP(FİLTRE!$C1379,'SKT LİSTESİ'!$F:$AJ,22,0)),"")</f>
        <v/>
      </c>
      <c r="O1379" s="136" t="str">
        <f ca="1">IFERROR(IF($C1379="","",VLOOKUP(FİLTRE!$C1379,'SKT LİSTESİ'!$F:$AJ,23,0)),"")</f>
        <v/>
      </c>
      <c r="P1379" s="31"/>
      <c r="Q1379" s="31"/>
      <c r="R1379" s="137" t="str">
        <f ca="1">(IFERROR(IF($C1379="","",VLOOKUP(FİLTRE!$C1379,'SKT LİSTESİ'!$F:$AJ,15,0)),""))</f>
        <v/>
      </c>
      <c r="S1379" s="138" t="str">
        <f ca="1">IFERROR(IF($C1379="","",VLOOKUP(FİLTRE!$C1379,'SKT LİSTESİ'!$F:$AJ,16,0)),"")</f>
        <v/>
      </c>
      <c r="AF1379" s="179" t="str">
        <f t="shared" ca="1" si="86"/>
        <v/>
      </c>
      <c r="AG1379" s="179">
        <f t="shared" ca="1" si="87"/>
        <v>0</v>
      </c>
      <c r="AH1379" s="179">
        <f t="shared" ca="1" si="88"/>
        <v>0</v>
      </c>
    </row>
    <row r="1380" spans="2:34" ht="15.75" x14ac:dyDescent="0.25">
      <c r="B1380">
        <f t="shared" ca="1" si="85"/>
        <v>1368</v>
      </c>
      <c r="C1380" t="str">
        <f ca="1">IFERROR(VLOOKUP(B1380,'SKT LİSTESİ'!F:F,1,0),"")</f>
        <v/>
      </c>
      <c r="E1380" s="128" t="str">
        <f ca="1">IFERROR(IF($C1380="","",VLOOKUP(FİLTRE!$C1380,'SKT LİSTESİ'!$F:$S,5,0)),"")</f>
        <v/>
      </c>
      <c r="F1380" s="129" t="str">
        <f ca="1">IFERROR(IF($C1380="","",VLOOKUP(FİLTRE!$C1380,'SKT LİSTESİ'!$F:$S,7,0)),"")</f>
        <v/>
      </c>
      <c r="G1380" s="130" t="str">
        <f ca="1">IFERROR(IF($C1380="","",VLOOKUP(FİLTRE!$C1380,'SKT LİSTESİ'!$F:$S,8,0)),"")</f>
        <v/>
      </c>
      <c r="H1380" s="131" t="str">
        <f ca="1">IF(E1380="","",IF($C1380="","",VLOOKUP(FİLTRE!$C1380,'SKT LİSTESİ'!$F:$S,9,0)))</f>
        <v/>
      </c>
      <c r="I1380" s="132" t="str">
        <f ca="1">IFERROR(IF($C1380="","",VLOOKUP(FİLTRE!$C1380,'SKT LİSTESİ'!$F:$S,10,0)),"")</f>
        <v/>
      </c>
      <c r="J1380" s="133" t="str">
        <f ca="1">IFERROR(IF($C1380="","",VLOOKUP(FİLTRE!$C1380,'SKT LİSTESİ'!$F:$S,11,0)),"")</f>
        <v/>
      </c>
      <c r="K1380" s="134" t="str">
        <f ca="1">IFERROR(IF($C1380="","",VLOOKUP(FİLTRE!$C1380,'SKT LİSTESİ'!$F:$S,12,0)),"")</f>
        <v/>
      </c>
      <c r="L1380" s="134" t="str">
        <f ca="1">IFERROR(IF($C1380="","",VLOOKUP(FİLTRE!$C1380,'SKT LİSTESİ'!$F:$S,13,0)),"")</f>
        <v/>
      </c>
      <c r="M1380" s="135" t="str">
        <f ca="1">IFERROR(IF($C1380="","",VLOOKUP(FİLTRE!$C1380,'SKT LİSTESİ'!$F:$AJ,14,0)),"")</f>
        <v/>
      </c>
      <c r="N1380" s="31" t="str">
        <f ca="1">IFERROR(IF($C1380="","",VLOOKUP(FİLTRE!$C1380,'SKT LİSTESİ'!$F:$AJ,22,0)),"")</f>
        <v/>
      </c>
      <c r="O1380" s="136" t="str">
        <f ca="1">IFERROR(IF($C1380="","",VLOOKUP(FİLTRE!$C1380,'SKT LİSTESİ'!$F:$AJ,23,0)),"")</f>
        <v/>
      </c>
      <c r="P1380" s="31"/>
      <c r="Q1380" s="31"/>
      <c r="R1380" s="137" t="str">
        <f ca="1">(IFERROR(IF($C1380="","",VLOOKUP(FİLTRE!$C1380,'SKT LİSTESİ'!$F:$AJ,15,0)),""))</f>
        <v/>
      </c>
      <c r="S1380" s="138" t="str">
        <f ca="1">IFERROR(IF($C1380="","",VLOOKUP(FİLTRE!$C1380,'SKT LİSTESİ'!$F:$AJ,16,0)),"")</f>
        <v/>
      </c>
      <c r="AF1380" s="179" t="str">
        <f t="shared" ca="1" si="86"/>
        <v/>
      </c>
      <c r="AG1380" s="179">
        <f t="shared" ca="1" si="87"/>
        <v>0</v>
      </c>
      <c r="AH1380" s="179">
        <f t="shared" ca="1" si="88"/>
        <v>0</v>
      </c>
    </row>
    <row r="1381" spans="2:34" ht="15.75" x14ac:dyDescent="0.25">
      <c r="B1381">
        <f t="shared" ca="1" si="85"/>
        <v>1369</v>
      </c>
      <c r="C1381" t="str">
        <f ca="1">IFERROR(VLOOKUP(B1381,'SKT LİSTESİ'!F:F,1,0),"")</f>
        <v/>
      </c>
      <c r="E1381" s="128" t="str">
        <f ca="1">IFERROR(IF($C1381="","",VLOOKUP(FİLTRE!$C1381,'SKT LİSTESİ'!$F:$S,5,0)),"")</f>
        <v/>
      </c>
      <c r="F1381" s="129" t="str">
        <f ca="1">IFERROR(IF($C1381="","",VLOOKUP(FİLTRE!$C1381,'SKT LİSTESİ'!$F:$S,7,0)),"")</f>
        <v/>
      </c>
      <c r="G1381" s="130" t="str">
        <f ca="1">IFERROR(IF($C1381="","",VLOOKUP(FİLTRE!$C1381,'SKT LİSTESİ'!$F:$S,8,0)),"")</f>
        <v/>
      </c>
      <c r="H1381" s="131" t="str">
        <f ca="1">IF(E1381="","",IF($C1381="","",VLOOKUP(FİLTRE!$C1381,'SKT LİSTESİ'!$F:$S,9,0)))</f>
        <v/>
      </c>
      <c r="I1381" s="132" t="str">
        <f ca="1">IFERROR(IF($C1381="","",VLOOKUP(FİLTRE!$C1381,'SKT LİSTESİ'!$F:$S,10,0)),"")</f>
        <v/>
      </c>
      <c r="J1381" s="133" t="str">
        <f ca="1">IFERROR(IF($C1381="","",VLOOKUP(FİLTRE!$C1381,'SKT LİSTESİ'!$F:$S,11,0)),"")</f>
        <v/>
      </c>
      <c r="K1381" s="134" t="str">
        <f ca="1">IFERROR(IF($C1381="","",VLOOKUP(FİLTRE!$C1381,'SKT LİSTESİ'!$F:$S,12,0)),"")</f>
        <v/>
      </c>
      <c r="L1381" s="134" t="str">
        <f ca="1">IFERROR(IF($C1381="","",VLOOKUP(FİLTRE!$C1381,'SKT LİSTESİ'!$F:$S,13,0)),"")</f>
        <v/>
      </c>
      <c r="M1381" s="135" t="str">
        <f ca="1">IFERROR(IF($C1381="","",VLOOKUP(FİLTRE!$C1381,'SKT LİSTESİ'!$F:$AJ,14,0)),"")</f>
        <v/>
      </c>
      <c r="N1381" s="31" t="str">
        <f ca="1">IFERROR(IF($C1381="","",VLOOKUP(FİLTRE!$C1381,'SKT LİSTESİ'!$F:$AJ,22,0)),"")</f>
        <v/>
      </c>
      <c r="O1381" s="136" t="str">
        <f ca="1">IFERROR(IF($C1381="","",VLOOKUP(FİLTRE!$C1381,'SKT LİSTESİ'!$F:$AJ,23,0)),"")</f>
        <v/>
      </c>
      <c r="P1381" s="31"/>
      <c r="Q1381" s="31"/>
      <c r="R1381" s="137" t="str">
        <f ca="1">(IFERROR(IF($C1381="","",VLOOKUP(FİLTRE!$C1381,'SKT LİSTESİ'!$F:$AJ,15,0)),""))</f>
        <v/>
      </c>
      <c r="S1381" s="138" t="str">
        <f ca="1">IFERROR(IF($C1381="","",VLOOKUP(FİLTRE!$C1381,'SKT LİSTESİ'!$F:$AJ,16,0)),"")</f>
        <v/>
      </c>
      <c r="AF1381" s="179" t="str">
        <f t="shared" ca="1" si="86"/>
        <v/>
      </c>
      <c r="AG1381" s="179">
        <f t="shared" ca="1" si="87"/>
        <v>0</v>
      </c>
      <c r="AH1381" s="179">
        <f t="shared" ca="1" si="88"/>
        <v>0</v>
      </c>
    </row>
    <row r="1382" spans="2:34" ht="15.75" x14ac:dyDescent="0.25">
      <c r="B1382">
        <f t="shared" ca="1" si="85"/>
        <v>1370</v>
      </c>
      <c r="C1382" t="str">
        <f ca="1">IFERROR(VLOOKUP(B1382,'SKT LİSTESİ'!F:F,1,0),"")</f>
        <v/>
      </c>
      <c r="E1382" s="128" t="str">
        <f ca="1">IFERROR(IF($C1382="","",VLOOKUP(FİLTRE!$C1382,'SKT LİSTESİ'!$F:$S,5,0)),"")</f>
        <v/>
      </c>
      <c r="F1382" s="129" t="str">
        <f ca="1">IFERROR(IF($C1382="","",VLOOKUP(FİLTRE!$C1382,'SKT LİSTESİ'!$F:$S,7,0)),"")</f>
        <v/>
      </c>
      <c r="G1382" s="130" t="str">
        <f ca="1">IFERROR(IF($C1382="","",VLOOKUP(FİLTRE!$C1382,'SKT LİSTESİ'!$F:$S,8,0)),"")</f>
        <v/>
      </c>
      <c r="H1382" s="131" t="str">
        <f ca="1">IF(E1382="","",IF($C1382="","",VLOOKUP(FİLTRE!$C1382,'SKT LİSTESİ'!$F:$S,9,0)))</f>
        <v/>
      </c>
      <c r="I1382" s="132" t="str">
        <f ca="1">IFERROR(IF($C1382="","",VLOOKUP(FİLTRE!$C1382,'SKT LİSTESİ'!$F:$S,10,0)),"")</f>
        <v/>
      </c>
      <c r="J1382" s="133" t="str">
        <f ca="1">IFERROR(IF($C1382="","",VLOOKUP(FİLTRE!$C1382,'SKT LİSTESİ'!$F:$S,11,0)),"")</f>
        <v/>
      </c>
      <c r="K1382" s="134" t="str">
        <f ca="1">IFERROR(IF($C1382="","",VLOOKUP(FİLTRE!$C1382,'SKT LİSTESİ'!$F:$S,12,0)),"")</f>
        <v/>
      </c>
      <c r="L1382" s="134" t="str">
        <f ca="1">IFERROR(IF($C1382="","",VLOOKUP(FİLTRE!$C1382,'SKT LİSTESİ'!$F:$S,13,0)),"")</f>
        <v/>
      </c>
      <c r="M1382" s="135" t="str">
        <f ca="1">IFERROR(IF($C1382="","",VLOOKUP(FİLTRE!$C1382,'SKT LİSTESİ'!$F:$AJ,14,0)),"")</f>
        <v/>
      </c>
      <c r="N1382" s="31" t="str">
        <f ca="1">IFERROR(IF($C1382="","",VLOOKUP(FİLTRE!$C1382,'SKT LİSTESİ'!$F:$AJ,22,0)),"")</f>
        <v/>
      </c>
      <c r="O1382" s="136" t="str">
        <f ca="1">IFERROR(IF($C1382="","",VLOOKUP(FİLTRE!$C1382,'SKT LİSTESİ'!$F:$AJ,23,0)),"")</f>
        <v/>
      </c>
      <c r="P1382" s="31"/>
      <c r="Q1382" s="31"/>
      <c r="R1382" s="137" t="str">
        <f ca="1">(IFERROR(IF($C1382="","",VLOOKUP(FİLTRE!$C1382,'SKT LİSTESİ'!$F:$AJ,15,0)),""))</f>
        <v/>
      </c>
      <c r="S1382" s="138" t="str">
        <f ca="1">IFERROR(IF($C1382="","",VLOOKUP(FİLTRE!$C1382,'SKT LİSTESİ'!$F:$AJ,16,0)),"")</f>
        <v/>
      </c>
      <c r="AF1382" s="179" t="str">
        <f t="shared" ca="1" si="86"/>
        <v/>
      </c>
      <c r="AG1382" s="179">
        <f t="shared" ca="1" si="87"/>
        <v>0</v>
      </c>
      <c r="AH1382" s="179">
        <f t="shared" ca="1" si="88"/>
        <v>0</v>
      </c>
    </row>
    <row r="1383" spans="2:34" ht="15.75" x14ac:dyDescent="0.25">
      <c r="B1383">
        <f t="shared" ca="1" si="85"/>
        <v>1371</v>
      </c>
      <c r="C1383" t="str">
        <f ca="1">IFERROR(VLOOKUP(B1383,'SKT LİSTESİ'!F:F,1,0),"")</f>
        <v/>
      </c>
      <c r="E1383" s="128" t="str">
        <f ca="1">IFERROR(IF($C1383="","",VLOOKUP(FİLTRE!$C1383,'SKT LİSTESİ'!$F:$S,5,0)),"")</f>
        <v/>
      </c>
      <c r="F1383" s="129" t="str">
        <f ca="1">IFERROR(IF($C1383="","",VLOOKUP(FİLTRE!$C1383,'SKT LİSTESİ'!$F:$S,7,0)),"")</f>
        <v/>
      </c>
      <c r="G1383" s="130" t="str">
        <f ca="1">IFERROR(IF($C1383="","",VLOOKUP(FİLTRE!$C1383,'SKT LİSTESİ'!$F:$S,8,0)),"")</f>
        <v/>
      </c>
      <c r="H1383" s="131" t="str">
        <f ca="1">IF(E1383="","",IF($C1383="","",VLOOKUP(FİLTRE!$C1383,'SKT LİSTESİ'!$F:$S,9,0)))</f>
        <v/>
      </c>
      <c r="I1383" s="132" t="str">
        <f ca="1">IFERROR(IF($C1383="","",VLOOKUP(FİLTRE!$C1383,'SKT LİSTESİ'!$F:$S,10,0)),"")</f>
        <v/>
      </c>
      <c r="J1383" s="133" t="str">
        <f ca="1">IFERROR(IF($C1383="","",VLOOKUP(FİLTRE!$C1383,'SKT LİSTESİ'!$F:$S,11,0)),"")</f>
        <v/>
      </c>
      <c r="K1383" s="134" t="str">
        <f ca="1">IFERROR(IF($C1383="","",VLOOKUP(FİLTRE!$C1383,'SKT LİSTESİ'!$F:$S,12,0)),"")</f>
        <v/>
      </c>
      <c r="L1383" s="134" t="str">
        <f ca="1">IFERROR(IF($C1383="","",VLOOKUP(FİLTRE!$C1383,'SKT LİSTESİ'!$F:$S,13,0)),"")</f>
        <v/>
      </c>
      <c r="M1383" s="135" t="str">
        <f ca="1">IFERROR(IF($C1383="","",VLOOKUP(FİLTRE!$C1383,'SKT LİSTESİ'!$F:$AJ,14,0)),"")</f>
        <v/>
      </c>
      <c r="N1383" s="31" t="str">
        <f ca="1">IFERROR(IF($C1383="","",VLOOKUP(FİLTRE!$C1383,'SKT LİSTESİ'!$F:$AJ,22,0)),"")</f>
        <v/>
      </c>
      <c r="O1383" s="136" t="str">
        <f ca="1">IFERROR(IF($C1383="","",VLOOKUP(FİLTRE!$C1383,'SKT LİSTESİ'!$F:$AJ,23,0)),"")</f>
        <v/>
      </c>
      <c r="P1383" s="31"/>
      <c r="Q1383" s="31"/>
      <c r="R1383" s="137" t="str">
        <f ca="1">(IFERROR(IF($C1383="","",VLOOKUP(FİLTRE!$C1383,'SKT LİSTESİ'!$F:$AJ,15,0)),""))</f>
        <v/>
      </c>
      <c r="S1383" s="138" t="str">
        <f ca="1">IFERROR(IF($C1383="","",VLOOKUP(FİLTRE!$C1383,'SKT LİSTESİ'!$F:$AJ,16,0)),"")</f>
        <v/>
      </c>
      <c r="AF1383" s="179" t="str">
        <f t="shared" ca="1" si="86"/>
        <v/>
      </c>
      <c r="AG1383" s="179">
        <f t="shared" ca="1" si="87"/>
        <v>0</v>
      </c>
      <c r="AH1383" s="179">
        <f t="shared" ca="1" si="88"/>
        <v>0</v>
      </c>
    </row>
    <row r="1384" spans="2:34" ht="15.75" x14ac:dyDescent="0.25">
      <c r="B1384">
        <f t="shared" ca="1" si="85"/>
        <v>1372</v>
      </c>
      <c r="C1384" t="str">
        <f ca="1">IFERROR(VLOOKUP(B1384,'SKT LİSTESİ'!F:F,1,0),"")</f>
        <v/>
      </c>
      <c r="E1384" s="128" t="str">
        <f ca="1">IFERROR(IF($C1384="","",VLOOKUP(FİLTRE!$C1384,'SKT LİSTESİ'!$F:$S,5,0)),"")</f>
        <v/>
      </c>
      <c r="F1384" s="129" t="str">
        <f ca="1">IFERROR(IF($C1384="","",VLOOKUP(FİLTRE!$C1384,'SKT LİSTESİ'!$F:$S,7,0)),"")</f>
        <v/>
      </c>
      <c r="G1384" s="130" t="str">
        <f ca="1">IFERROR(IF($C1384="","",VLOOKUP(FİLTRE!$C1384,'SKT LİSTESİ'!$F:$S,8,0)),"")</f>
        <v/>
      </c>
      <c r="H1384" s="131" t="str">
        <f ca="1">IF(E1384="","",IF($C1384="","",VLOOKUP(FİLTRE!$C1384,'SKT LİSTESİ'!$F:$S,9,0)))</f>
        <v/>
      </c>
      <c r="I1384" s="132" t="str">
        <f ca="1">IFERROR(IF($C1384="","",VLOOKUP(FİLTRE!$C1384,'SKT LİSTESİ'!$F:$S,10,0)),"")</f>
        <v/>
      </c>
      <c r="J1384" s="133" t="str">
        <f ca="1">IFERROR(IF($C1384="","",VLOOKUP(FİLTRE!$C1384,'SKT LİSTESİ'!$F:$S,11,0)),"")</f>
        <v/>
      </c>
      <c r="K1384" s="134" t="str">
        <f ca="1">IFERROR(IF($C1384="","",VLOOKUP(FİLTRE!$C1384,'SKT LİSTESİ'!$F:$S,12,0)),"")</f>
        <v/>
      </c>
      <c r="L1384" s="134" t="str">
        <f ca="1">IFERROR(IF($C1384="","",VLOOKUP(FİLTRE!$C1384,'SKT LİSTESİ'!$F:$S,13,0)),"")</f>
        <v/>
      </c>
      <c r="M1384" s="135" t="str">
        <f ca="1">IFERROR(IF($C1384="","",VLOOKUP(FİLTRE!$C1384,'SKT LİSTESİ'!$F:$AJ,14,0)),"")</f>
        <v/>
      </c>
      <c r="N1384" s="31" t="str">
        <f ca="1">IFERROR(IF($C1384="","",VLOOKUP(FİLTRE!$C1384,'SKT LİSTESİ'!$F:$AJ,22,0)),"")</f>
        <v/>
      </c>
      <c r="O1384" s="136" t="str">
        <f ca="1">IFERROR(IF($C1384="","",VLOOKUP(FİLTRE!$C1384,'SKT LİSTESİ'!$F:$AJ,23,0)),"")</f>
        <v/>
      </c>
      <c r="P1384" s="31"/>
      <c r="Q1384" s="31"/>
      <c r="R1384" s="137" t="str">
        <f ca="1">(IFERROR(IF($C1384="","",VLOOKUP(FİLTRE!$C1384,'SKT LİSTESİ'!$F:$AJ,15,0)),""))</f>
        <v/>
      </c>
      <c r="S1384" s="138" t="str">
        <f ca="1">IFERROR(IF($C1384="","",VLOOKUP(FİLTRE!$C1384,'SKT LİSTESİ'!$F:$AJ,16,0)),"")</f>
        <v/>
      </c>
      <c r="AF1384" s="179" t="str">
        <f t="shared" ca="1" si="86"/>
        <v/>
      </c>
      <c r="AG1384" s="179">
        <f t="shared" ca="1" si="87"/>
        <v>0</v>
      </c>
      <c r="AH1384" s="179">
        <f t="shared" ca="1" si="88"/>
        <v>0</v>
      </c>
    </row>
    <row r="1385" spans="2:34" ht="15.75" x14ac:dyDescent="0.25">
      <c r="B1385">
        <f t="shared" ca="1" si="85"/>
        <v>1373</v>
      </c>
      <c r="C1385" t="str">
        <f ca="1">IFERROR(VLOOKUP(B1385,'SKT LİSTESİ'!F:F,1,0),"")</f>
        <v/>
      </c>
      <c r="E1385" s="128" t="str">
        <f ca="1">IFERROR(IF($C1385="","",VLOOKUP(FİLTRE!$C1385,'SKT LİSTESİ'!$F:$S,5,0)),"")</f>
        <v/>
      </c>
      <c r="F1385" s="129" t="str">
        <f ca="1">IFERROR(IF($C1385="","",VLOOKUP(FİLTRE!$C1385,'SKT LİSTESİ'!$F:$S,7,0)),"")</f>
        <v/>
      </c>
      <c r="G1385" s="130" t="str">
        <f ca="1">IFERROR(IF($C1385="","",VLOOKUP(FİLTRE!$C1385,'SKT LİSTESİ'!$F:$S,8,0)),"")</f>
        <v/>
      </c>
      <c r="H1385" s="131" t="str">
        <f ca="1">IF(E1385="","",IF($C1385="","",VLOOKUP(FİLTRE!$C1385,'SKT LİSTESİ'!$F:$S,9,0)))</f>
        <v/>
      </c>
      <c r="I1385" s="132" t="str">
        <f ca="1">IFERROR(IF($C1385="","",VLOOKUP(FİLTRE!$C1385,'SKT LİSTESİ'!$F:$S,10,0)),"")</f>
        <v/>
      </c>
      <c r="J1385" s="133" t="str">
        <f ca="1">IFERROR(IF($C1385="","",VLOOKUP(FİLTRE!$C1385,'SKT LİSTESİ'!$F:$S,11,0)),"")</f>
        <v/>
      </c>
      <c r="K1385" s="134" t="str">
        <f ca="1">IFERROR(IF($C1385="","",VLOOKUP(FİLTRE!$C1385,'SKT LİSTESİ'!$F:$S,12,0)),"")</f>
        <v/>
      </c>
      <c r="L1385" s="134" t="str">
        <f ca="1">IFERROR(IF($C1385="","",VLOOKUP(FİLTRE!$C1385,'SKT LİSTESİ'!$F:$S,13,0)),"")</f>
        <v/>
      </c>
      <c r="M1385" s="135" t="str">
        <f ca="1">IFERROR(IF($C1385="","",VLOOKUP(FİLTRE!$C1385,'SKT LİSTESİ'!$F:$AJ,14,0)),"")</f>
        <v/>
      </c>
      <c r="N1385" s="31" t="str">
        <f ca="1">IFERROR(IF($C1385="","",VLOOKUP(FİLTRE!$C1385,'SKT LİSTESİ'!$F:$AJ,22,0)),"")</f>
        <v/>
      </c>
      <c r="O1385" s="136" t="str">
        <f ca="1">IFERROR(IF($C1385="","",VLOOKUP(FİLTRE!$C1385,'SKT LİSTESİ'!$F:$AJ,23,0)),"")</f>
        <v/>
      </c>
      <c r="P1385" s="31"/>
      <c r="Q1385" s="31"/>
      <c r="R1385" s="137" t="str">
        <f ca="1">(IFERROR(IF($C1385="","",VLOOKUP(FİLTRE!$C1385,'SKT LİSTESİ'!$F:$AJ,15,0)),""))</f>
        <v/>
      </c>
      <c r="S1385" s="138" t="str">
        <f ca="1">IFERROR(IF($C1385="","",VLOOKUP(FİLTRE!$C1385,'SKT LİSTESİ'!$F:$AJ,16,0)),"")</f>
        <v/>
      </c>
      <c r="AF1385" s="179" t="str">
        <f t="shared" ca="1" si="86"/>
        <v/>
      </c>
      <c r="AG1385" s="179">
        <f t="shared" ca="1" si="87"/>
        <v>0</v>
      </c>
      <c r="AH1385" s="179">
        <f t="shared" ca="1" si="88"/>
        <v>0</v>
      </c>
    </row>
    <row r="1386" spans="2:34" ht="15.75" x14ac:dyDescent="0.25">
      <c r="B1386">
        <f t="shared" ca="1" si="85"/>
        <v>1374</v>
      </c>
      <c r="C1386" t="str">
        <f ca="1">IFERROR(VLOOKUP(B1386,'SKT LİSTESİ'!F:F,1,0),"")</f>
        <v/>
      </c>
      <c r="E1386" s="128" t="str">
        <f ca="1">IFERROR(IF($C1386="","",VLOOKUP(FİLTRE!$C1386,'SKT LİSTESİ'!$F:$S,5,0)),"")</f>
        <v/>
      </c>
      <c r="F1386" s="129" t="str">
        <f ca="1">IFERROR(IF($C1386="","",VLOOKUP(FİLTRE!$C1386,'SKT LİSTESİ'!$F:$S,7,0)),"")</f>
        <v/>
      </c>
      <c r="G1386" s="130" t="str">
        <f ca="1">IFERROR(IF($C1386="","",VLOOKUP(FİLTRE!$C1386,'SKT LİSTESİ'!$F:$S,8,0)),"")</f>
        <v/>
      </c>
      <c r="H1386" s="131" t="str">
        <f ca="1">IF(E1386="","",IF($C1386="","",VLOOKUP(FİLTRE!$C1386,'SKT LİSTESİ'!$F:$S,9,0)))</f>
        <v/>
      </c>
      <c r="I1386" s="132" t="str">
        <f ca="1">IFERROR(IF($C1386="","",VLOOKUP(FİLTRE!$C1386,'SKT LİSTESİ'!$F:$S,10,0)),"")</f>
        <v/>
      </c>
      <c r="J1386" s="133" t="str">
        <f ca="1">IFERROR(IF($C1386="","",VLOOKUP(FİLTRE!$C1386,'SKT LİSTESİ'!$F:$S,11,0)),"")</f>
        <v/>
      </c>
      <c r="K1386" s="134" t="str">
        <f ca="1">IFERROR(IF($C1386="","",VLOOKUP(FİLTRE!$C1386,'SKT LİSTESİ'!$F:$S,12,0)),"")</f>
        <v/>
      </c>
      <c r="L1386" s="134" t="str">
        <f ca="1">IFERROR(IF($C1386="","",VLOOKUP(FİLTRE!$C1386,'SKT LİSTESİ'!$F:$S,13,0)),"")</f>
        <v/>
      </c>
      <c r="M1386" s="135" t="str">
        <f ca="1">IFERROR(IF($C1386="","",VLOOKUP(FİLTRE!$C1386,'SKT LİSTESİ'!$F:$AJ,14,0)),"")</f>
        <v/>
      </c>
      <c r="N1386" s="31" t="str">
        <f ca="1">IFERROR(IF($C1386="","",VLOOKUP(FİLTRE!$C1386,'SKT LİSTESİ'!$F:$AJ,22,0)),"")</f>
        <v/>
      </c>
      <c r="O1386" s="136" t="str">
        <f ca="1">IFERROR(IF($C1386="","",VLOOKUP(FİLTRE!$C1386,'SKT LİSTESİ'!$F:$AJ,23,0)),"")</f>
        <v/>
      </c>
      <c r="P1386" s="31"/>
      <c r="Q1386" s="31"/>
      <c r="R1386" s="137" t="str">
        <f ca="1">(IFERROR(IF($C1386="","",VLOOKUP(FİLTRE!$C1386,'SKT LİSTESİ'!$F:$AJ,15,0)),""))</f>
        <v/>
      </c>
      <c r="S1386" s="138" t="str">
        <f ca="1">IFERROR(IF($C1386="","",VLOOKUP(FİLTRE!$C1386,'SKT LİSTESİ'!$F:$AJ,16,0)),"")</f>
        <v/>
      </c>
      <c r="AF1386" s="179" t="str">
        <f t="shared" ca="1" si="86"/>
        <v/>
      </c>
      <c r="AG1386" s="179">
        <f t="shared" ca="1" si="87"/>
        <v>0</v>
      </c>
      <c r="AH1386" s="179">
        <f t="shared" ca="1" si="88"/>
        <v>0</v>
      </c>
    </row>
    <row r="1387" spans="2:34" ht="15.75" x14ac:dyDescent="0.25">
      <c r="B1387">
        <f t="shared" ca="1" si="85"/>
        <v>1375</v>
      </c>
      <c r="C1387" t="str">
        <f ca="1">IFERROR(VLOOKUP(B1387,'SKT LİSTESİ'!F:F,1,0),"")</f>
        <v/>
      </c>
      <c r="E1387" s="128" t="str">
        <f ca="1">IFERROR(IF($C1387="","",VLOOKUP(FİLTRE!$C1387,'SKT LİSTESİ'!$F:$S,5,0)),"")</f>
        <v/>
      </c>
      <c r="F1387" s="129" t="str">
        <f ca="1">IFERROR(IF($C1387="","",VLOOKUP(FİLTRE!$C1387,'SKT LİSTESİ'!$F:$S,7,0)),"")</f>
        <v/>
      </c>
      <c r="G1387" s="130" t="str">
        <f ca="1">IFERROR(IF($C1387="","",VLOOKUP(FİLTRE!$C1387,'SKT LİSTESİ'!$F:$S,8,0)),"")</f>
        <v/>
      </c>
      <c r="H1387" s="131" t="str">
        <f ca="1">IF(E1387="","",IF($C1387="","",VLOOKUP(FİLTRE!$C1387,'SKT LİSTESİ'!$F:$S,9,0)))</f>
        <v/>
      </c>
      <c r="I1387" s="132" t="str">
        <f ca="1">IFERROR(IF($C1387="","",VLOOKUP(FİLTRE!$C1387,'SKT LİSTESİ'!$F:$S,10,0)),"")</f>
        <v/>
      </c>
      <c r="J1387" s="133" t="str">
        <f ca="1">IFERROR(IF($C1387="","",VLOOKUP(FİLTRE!$C1387,'SKT LİSTESİ'!$F:$S,11,0)),"")</f>
        <v/>
      </c>
      <c r="K1387" s="134" t="str">
        <f ca="1">IFERROR(IF($C1387="","",VLOOKUP(FİLTRE!$C1387,'SKT LİSTESİ'!$F:$S,12,0)),"")</f>
        <v/>
      </c>
      <c r="L1387" s="134" t="str">
        <f ca="1">IFERROR(IF($C1387="","",VLOOKUP(FİLTRE!$C1387,'SKT LİSTESİ'!$F:$S,13,0)),"")</f>
        <v/>
      </c>
      <c r="M1387" s="135" t="str">
        <f ca="1">IFERROR(IF($C1387="","",VLOOKUP(FİLTRE!$C1387,'SKT LİSTESİ'!$F:$AJ,14,0)),"")</f>
        <v/>
      </c>
      <c r="N1387" s="31" t="str">
        <f ca="1">IFERROR(IF($C1387="","",VLOOKUP(FİLTRE!$C1387,'SKT LİSTESİ'!$F:$AJ,22,0)),"")</f>
        <v/>
      </c>
      <c r="O1387" s="136" t="str">
        <f ca="1">IFERROR(IF($C1387="","",VLOOKUP(FİLTRE!$C1387,'SKT LİSTESİ'!$F:$AJ,23,0)),"")</f>
        <v/>
      </c>
      <c r="P1387" s="31"/>
      <c r="Q1387" s="31"/>
      <c r="R1387" s="137" t="str">
        <f ca="1">(IFERROR(IF($C1387="","",VLOOKUP(FİLTRE!$C1387,'SKT LİSTESİ'!$F:$AJ,15,0)),""))</f>
        <v/>
      </c>
      <c r="S1387" s="138" t="str">
        <f ca="1">IFERROR(IF($C1387="","",VLOOKUP(FİLTRE!$C1387,'SKT LİSTESİ'!$F:$AJ,16,0)),"")</f>
        <v/>
      </c>
      <c r="AF1387" s="179" t="str">
        <f t="shared" ca="1" si="86"/>
        <v/>
      </c>
      <c r="AG1387" s="179">
        <f t="shared" ca="1" si="87"/>
        <v>0</v>
      </c>
      <c r="AH1387" s="179">
        <f t="shared" ca="1" si="88"/>
        <v>0</v>
      </c>
    </row>
    <row r="1388" spans="2:34" ht="15.75" x14ac:dyDescent="0.25">
      <c r="B1388">
        <f t="shared" ca="1" si="85"/>
        <v>1376</v>
      </c>
      <c r="C1388" t="str">
        <f ca="1">IFERROR(VLOOKUP(B1388,'SKT LİSTESİ'!F:F,1,0),"")</f>
        <v/>
      </c>
      <c r="E1388" s="128" t="str">
        <f ca="1">IFERROR(IF($C1388="","",VLOOKUP(FİLTRE!$C1388,'SKT LİSTESİ'!$F:$S,5,0)),"")</f>
        <v/>
      </c>
      <c r="F1388" s="129" t="str">
        <f ca="1">IFERROR(IF($C1388="","",VLOOKUP(FİLTRE!$C1388,'SKT LİSTESİ'!$F:$S,7,0)),"")</f>
        <v/>
      </c>
      <c r="G1388" s="130" t="str">
        <f ca="1">IFERROR(IF($C1388="","",VLOOKUP(FİLTRE!$C1388,'SKT LİSTESİ'!$F:$S,8,0)),"")</f>
        <v/>
      </c>
      <c r="H1388" s="131" t="str">
        <f ca="1">IF(E1388="","",IF($C1388="","",VLOOKUP(FİLTRE!$C1388,'SKT LİSTESİ'!$F:$S,9,0)))</f>
        <v/>
      </c>
      <c r="I1388" s="132" t="str">
        <f ca="1">IFERROR(IF($C1388="","",VLOOKUP(FİLTRE!$C1388,'SKT LİSTESİ'!$F:$S,10,0)),"")</f>
        <v/>
      </c>
      <c r="J1388" s="133" t="str">
        <f ca="1">IFERROR(IF($C1388="","",VLOOKUP(FİLTRE!$C1388,'SKT LİSTESİ'!$F:$S,11,0)),"")</f>
        <v/>
      </c>
      <c r="K1388" s="134" t="str">
        <f ca="1">IFERROR(IF($C1388="","",VLOOKUP(FİLTRE!$C1388,'SKT LİSTESİ'!$F:$S,12,0)),"")</f>
        <v/>
      </c>
      <c r="L1388" s="134" t="str">
        <f ca="1">IFERROR(IF($C1388="","",VLOOKUP(FİLTRE!$C1388,'SKT LİSTESİ'!$F:$S,13,0)),"")</f>
        <v/>
      </c>
      <c r="M1388" s="135" t="str">
        <f ca="1">IFERROR(IF($C1388="","",VLOOKUP(FİLTRE!$C1388,'SKT LİSTESİ'!$F:$AJ,14,0)),"")</f>
        <v/>
      </c>
      <c r="N1388" s="31" t="str">
        <f ca="1">IFERROR(IF($C1388="","",VLOOKUP(FİLTRE!$C1388,'SKT LİSTESİ'!$F:$AJ,22,0)),"")</f>
        <v/>
      </c>
      <c r="O1388" s="136" t="str">
        <f ca="1">IFERROR(IF($C1388="","",VLOOKUP(FİLTRE!$C1388,'SKT LİSTESİ'!$F:$AJ,23,0)),"")</f>
        <v/>
      </c>
      <c r="P1388" s="31"/>
      <c r="Q1388" s="31"/>
      <c r="R1388" s="137" t="str">
        <f ca="1">(IFERROR(IF($C1388="","",VLOOKUP(FİLTRE!$C1388,'SKT LİSTESİ'!$F:$AJ,15,0)),""))</f>
        <v/>
      </c>
      <c r="S1388" s="138" t="str">
        <f ca="1">IFERROR(IF($C1388="","",VLOOKUP(FİLTRE!$C1388,'SKT LİSTESİ'!$F:$AJ,16,0)),"")</f>
        <v/>
      </c>
      <c r="AF1388" s="179" t="str">
        <f t="shared" ca="1" si="86"/>
        <v/>
      </c>
      <c r="AG1388" s="179">
        <f t="shared" ca="1" si="87"/>
        <v>0</v>
      </c>
      <c r="AH1388" s="179">
        <f t="shared" ca="1" si="88"/>
        <v>0</v>
      </c>
    </row>
    <row r="1389" spans="2:34" ht="15.75" x14ac:dyDescent="0.25">
      <c r="B1389">
        <f t="shared" ca="1" si="85"/>
        <v>1377</v>
      </c>
      <c r="C1389" t="str">
        <f ca="1">IFERROR(VLOOKUP(B1389,'SKT LİSTESİ'!F:F,1,0),"")</f>
        <v/>
      </c>
      <c r="E1389" s="128" t="str">
        <f ca="1">IFERROR(IF($C1389="","",VLOOKUP(FİLTRE!$C1389,'SKT LİSTESİ'!$F:$S,5,0)),"")</f>
        <v/>
      </c>
      <c r="F1389" s="129" t="str">
        <f ca="1">IFERROR(IF($C1389="","",VLOOKUP(FİLTRE!$C1389,'SKT LİSTESİ'!$F:$S,7,0)),"")</f>
        <v/>
      </c>
      <c r="G1389" s="130" t="str">
        <f ca="1">IFERROR(IF($C1389="","",VLOOKUP(FİLTRE!$C1389,'SKT LİSTESİ'!$F:$S,8,0)),"")</f>
        <v/>
      </c>
      <c r="H1389" s="131" t="str">
        <f ca="1">IF(E1389="","",IF($C1389="","",VLOOKUP(FİLTRE!$C1389,'SKT LİSTESİ'!$F:$S,9,0)))</f>
        <v/>
      </c>
      <c r="I1389" s="132" t="str">
        <f ca="1">IFERROR(IF($C1389="","",VLOOKUP(FİLTRE!$C1389,'SKT LİSTESİ'!$F:$S,10,0)),"")</f>
        <v/>
      </c>
      <c r="J1389" s="133" t="str">
        <f ca="1">IFERROR(IF($C1389="","",VLOOKUP(FİLTRE!$C1389,'SKT LİSTESİ'!$F:$S,11,0)),"")</f>
        <v/>
      </c>
      <c r="K1389" s="134" t="str">
        <f ca="1">IFERROR(IF($C1389="","",VLOOKUP(FİLTRE!$C1389,'SKT LİSTESİ'!$F:$S,12,0)),"")</f>
        <v/>
      </c>
      <c r="L1389" s="134" t="str">
        <f ca="1">IFERROR(IF($C1389="","",VLOOKUP(FİLTRE!$C1389,'SKT LİSTESİ'!$F:$S,13,0)),"")</f>
        <v/>
      </c>
      <c r="M1389" s="135" t="str">
        <f ca="1">IFERROR(IF($C1389="","",VLOOKUP(FİLTRE!$C1389,'SKT LİSTESİ'!$F:$AJ,14,0)),"")</f>
        <v/>
      </c>
      <c r="N1389" s="31" t="str">
        <f ca="1">IFERROR(IF($C1389="","",VLOOKUP(FİLTRE!$C1389,'SKT LİSTESİ'!$F:$AJ,22,0)),"")</f>
        <v/>
      </c>
      <c r="O1389" s="136" t="str">
        <f ca="1">IFERROR(IF($C1389="","",VLOOKUP(FİLTRE!$C1389,'SKT LİSTESİ'!$F:$AJ,23,0)),"")</f>
        <v/>
      </c>
      <c r="P1389" s="31"/>
      <c r="Q1389" s="31"/>
      <c r="R1389" s="137" t="str">
        <f ca="1">(IFERROR(IF($C1389="","",VLOOKUP(FİLTRE!$C1389,'SKT LİSTESİ'!$F:$AJ,15,0)),""))</f>
        <v/>
      </c>
      <c r="S1389" s="138" t="str">
        <f ca="1">IFERROR(IF($C1389="","",VLOOKUP(FİLTRE!$C1389,'SKT LİSTESİ'!$F:$AJ,16,0)),"")</f>
        <v/>
      </c>
      <c r="AF1389" s="179" t="str">
        <f t="shared" ca="1" si="86"/>
        <v/>
      </c>
      <c r="AG1389" s="179">
        <f t="shared" ca="1" si="87"/>
        <v>0</v>
      </c>
      <c r="AH1389" s="179">
        <f t="shared" ca="1" si="88"/>
        <v>0</v>
      </c>
    </row>
    <row r="1390" spans="2:34" ht="15.75" x14ac:dyDescent="0.25">
      <c r="B1390">
        <f t="shared" ca="1" si="85"/>
        <v>1378</v>
      </c>
      <c r="C1390" t="str">
        <f ca="1">IFERROR(VLOOKUP(B1390,'SKT LİSTESİ'!F:F,1,0),"")</f>
        <v/>
      </c>
      <c r="E1390" s="128" t="str">
        <f ca="1">IFERROR(IF($C1390="","",VLOOKUP(FİLTRE!$C1390,'SKT LİSTESİ'!$F:$S,5,0)),"")</f>
        <v/>
      </c>
      <c r="F1390" s="129" t="str">
        <f ca="1">IFERROR(IF($C1390="","",VLOOKUP(FİLTRE!$C1390,'SKT LİSTESİ'!$F:$S,7,0)),"")</f>
        <v/>
      </c>
      <c r="G1390" s="130" t="str">
        <f ca="1">IFERROR(IF($C1390="","",VLOOKUP(FİLTRE!$C1390,'SKT LİSTESİ'!$F:$S,8,0)),"")</f>
        <v/>
      </c>
      <c r="H1390" s="131" t="str">
        <f ca="1">IF(E1390="","",IF($C1390="","",VLOOKUP(FİLTRE!$C1390,'SKT LİSTESİ'!$F:$S,9,0)))</f>
        <v/>
      </c>
      <c r="I1390" s="132" t="str">
        <f ca="1">IFERROR(IF($C1390="","",VLOOKUP(FİLTRE!$C1390,'SKT LİSTESİ'!$F:$S,10,0)),"")</f>
        <v/>
      </c>
      <c r="J1390" s="133" t="str">
        <f ca="1">IFERROR(IF($C1390="","",VLOOKUP(FİLTRE!$C1390,'SKT LİSTESİ'!$F:$S,11,0)),"")</f>
        <v/>
      </c>
      <c r="K1390" s="134" t="str">
        <f ca="1">IFERROR(IF($C1390="","",VLOOKUP(FİLTRE!$C1390,'SKT LİSTESİ'!$F:$S,12,0)),"")</f>
        <v/>
      </c>
      <c r="L1390" s="134" t="str">
        <f ca="1">IFERROR(IF($C1390="","",VLOOKUP(FİLTRE!$C1390,'SKT LİSTESİ'!$F:$S,13,0)),"")</f>
        <v/>
      </c>
      <c r="M1390" s="135" t="str">
        <f ca="1">IFERROR(IF($C1390="","",VLOOKUP(FİLTRE!$C1390,'SKT LİSTESİ'!$F:$AJ,14,0)),"")</f>
        <v/>
      </c>
      <c r="N1390" s="31" t="str">
        <f ca="1">IFERROR(IF($C1390="","",VLOOKUP(FİLTRE!$C1390,'SKT LİSTESİ'!$F:$AJ,22,0)),"")</f>
        <v/>
      </c>
      <c r="O1390" s="136" t="str">
        <f ca="1">IFERROR(IF($C1390="","",VLOOKUP(FİLTRE!$C1390,'SKT LİSTESİ'!$F:$AJ,23,0)),"")</f>
        <v/>
      </c>
      <c r="P1390" s="31"/>
      <c r="Q1390" s="31"/>
      <c r="R1390" s="137" t="str">
        <f ca="1">(IFERROR(IF($C1390="","",VLOOKUP(FİLTRE!$C1390,'SKT LİSTESİ'!$F:$AJ,15,0)),""))</f>
        <v/>
      </c>
      <c r="S1390" s="138" t="str">
        <f ca="1">IFERROR(IF($C1390="","",VLOOKUP(FİLTRE!$C1390,'SKT LİSTESİ'!$F:$AJ,16,0)),"")</f>
        <v/>
      </c>
      <c r="AF1390" s="179" t="str">
        <f t="shared" ca="1" si="86"/>
        <v/>
      </c>
      <c r="AG1390" s="179">
        <f t="shared" ca="1" si="87"/>
        <v>0</v>
      </c>
      <c r="AH1390" s="179">
        <f t="shared" ca="1" si="88"/>
        <v>0</v>
      </c>
    </row>
    <row r="1391" spans="2:34" ht="15.75" x14ac:dyDescent="0.25">
      <c r="B1391">
        <f t="shared" ca="1" si="85"/>
        <v>1379</v>
      </c>
      <c r="C1391" t="str">
        <f ca="1">IFERROR(VLOOKUP(B1391,'SKT LİSTESİ'!F:F,1,0),"")</f>
        <v/>
      </c>
      <c r="E1391" s="128" t="str">
        <f ca="1">IFERROR(IF($C1391="","",VLOOKUP(FİLTRE!$C1391,'SKT LİSTESİ'!$F:$S,5,0)),"")</f>
        <v/>
      </c>
      <c r="F1391" s="129" t="str">
        <f ca="1">IFERROR(IF($C1391="","",VLOOKUP(FİLTRE!$C1391,'SKT LİSTESİ'!$F:$S,7,0)),"")</f>
        <v/>
      </c>
      <c r="G1391" s="130" t="str">
        <f ca="1">IFERROR(IF($C1391="","",VLOOKUP(FİLTRE!$C1391,'SKT LİSTESİ'!$F:$S,8,0)),"")</f>
        <v/>
      </c>
      <c r="H1391" s="131" t="str">
        <f ca="1">IF(E1391="","",IF($C1391="","",VLOOKUP(FİLTRE!$C1391,'SKT LİSTESİ'!$F:$S,9,0)))</f>
        <v/>
      </c>
      <c r="I1391" s="132" t="str">
        <f ca="1">IFERROR(IF($C1391="","",VLOOKUP(FİLTRE!$C1391,'SKT LİSTESİ'!$F:$S,10,0)),"")</f>
        <v/>
      </c>
      <c r="J1391" s="133" t="str">
        <f ca="1">IFERROR(IF($C1391="","",VLOOKUP(FİLTRE!$C1391,'SKT LİSTESİ'!$F:$S,11,0)),"")</f>
        <v/>
      </c>
      <c r="K1391" s="134" t="str">
        <f ca="1">IFERROR(IF($C1391="","",VLOOKUP(FİLTRE!$C1391,'SKT LİSTESİ'!$F:$S,12,0)),"")</f>
        <v/>
      </c>
      <c r="L1391" s="134" t="str">
        <f ca="1">IFERROR(IF($C1391="","",VLOOKUP(FİLTRE!$C1391,'SKT LİSTESİ'!$F:$S,13,0)),"")</f>
        <v/>
      </c>
      <c r="M1391" s="135" t="str">
        <f ca="1">IFERROR(IF($C1391="","",VLOOKUP(FİLTRE!$C1391,'SKT LİSTESİ'!$F:$AJ,14,0)),"")</f>
        <v/>
      </c>
      <c r="N1391" s="31" t="str">
        <f ca="1">IFERROR(IF($C1391="","",VLOOKUP(FİLTRE!$C1391,'SKT LİSTESİ'!$F:$AJ,22,0)),"")</f>
        <v/>
      </c>
      <c r="O1391" s="136" t="str">
        <f ca="1">IFERROR(IF($C1391="","",VLOOKUP(FİLTRE!$C1391,'SKT LİSTESİ'!$F:$AJ,23,0)),"")</f>
        <v/>
      </c>
      <c r="P1391" s="31"/>
      <c r="Q1391" s="31"/>
      <c r="R1391" s="137" t="str">
        <f ca="1">(IFERROR(IF($C1391="","",VLOOKUP(FİLTRE!$C1391,'SKT LİSTESİ'!$F:$AJ,15,0)),""))</f>
        <v/>
      </c>
      <c r="S1391" s="138" t="str">
        <f ca="1">IFERROR(IF($C1391="","",VLOOKUP(FİLTRE!$C1391,'SKT LİSTESİ'!$F:$AJ,16,0)),"")</f>
        <v/>
      </c>
      <c r="AF1391" s="179" t="str">
        <f t="shared" ca="1" si="86"/>
        <v/>
      </c>
      <c r="AG1391" s="179">
        <f t="shared" ca="1" si="87"/>
        <v>0</v>
      </c>
      <c r="AH1391" s="179">
        <f t="shared" ca="1" si="88"/>
        <v>0</v>
      </c>
    </row>
    <row r="1392" spans="2:34" ht="15.75" x14ac:dyDescent="0.25">
      <c r="B1392">
        <f t="shared" ca="1" si="85"/>
        <v>1380</v>
      </c>
      <c r="C1392" t="str">
        <f ca="1">IFERROR(VLOOKUP(B1392,'SKT LİSTESİ'!F:F,1,0),"")</f>
        <v/>
      </c>
      <c r="E1392" s="128" t="str">
        <f ca="1">IFERROR(IF($C1392="","",VLOOKUP(FİLTRE!$C1392,'SKT LİSTESİ'!$F:$S,5,0)),"")</f>
        <v/>
      </c>
      <c r="F1392" s="129" t="str">
        <f ca="1">IFERROR(IF($C1392="","",VLOOKUP(FİLTRE!$C1392,'SKT LİSTESİ'!$F:$S,7,0)),"")</f>
        <v/>
      </c>
      <c r="G1392" s="130" t="str">
        <f ca="1">IFERROR(IF($C1392="","",VLOOKUP(FİLTRE!$C1392,'SKT LİSTESİ'!$F:$S,8,0)),"")</f>
        <v/>
      </c>
      <c r="H1392" s="131" t="str">
        <f ca="1">IF(E1392="","",IF($C1392="","",VLOOKUP(FİLTRE!$C1392,'SKT LİSTESİ'!$F:$S,9,0)))</f>
        <v/>
      </c>
      <c r="I1392" s="132" t="str">
        <f ca="1">IFERROR(IF($C1392="","",VLOOKUP(FİLTRE!$C1392,'SKT LİSTESİ'!$F:$S,10,0)),"")</f>
        <v/>
      </c>
      <c r="J1392" s="133" t="str">
        <f ca="1">IFERROR(IF($C1392="","",VLOOKUP(FİLTRE!$C1392,'SKT LİSTESİ'!$F:$S,11,0)),"")</f>
        <v/>
      </c>
      <c r="K1392" s="134" t="str">
        <f ca="1">IFERROR(IF($C1392="","",VLOOKUP(FİLTRE!$C1392,'SKT LİSTESİ'!$F:$S,12,0)),"")</f>
        <v/>
      </c>
      <c r="L1392" s="134" t="str">
        <f ca="1">IFERROR(IF($C1392="","",VLOOKUP(FİLTRE!$C1392,'SKT LİSTESİ'!$F:$S,13,0)),"")</f>
        <v/>
      </c>
      <c r="M1392" s="135" t="str">
        <f ca="1">IFERROR(IF($C1392="","",VLOOKUP(FİLTRE!$C1392,'SKT LİSTESİ'!$F:$AJ,14,0)),"")</f>
        <v/>
      </c>
      <c r="N1392" s="31" t="str">
        <f ca="1">IFERROR(IF($C1392="","",VLOOKUP(FİLTRE!$C1392,'SKT LİSTESİ'!$F:$AJ,22,0)),"")</f>
        <v/>
      </c>
      <c r="O1392" s="136" t="str">
        <f ca="1">IFERROR(IF($C1392="","",VLOOKUP(FİLTRE!$C1392,'SKT LİSTESİ'!$F:$AJ,23,0)),"")</f>
        <v/>
      </c>
      <c r="P1392" s="31"/>
      <c r="Q1392" s="31"/>
      <c r="R1392" s="137" t="str">
        <f ca="1">(IFERROR(IF($C1392="","",VLOOKUP(FİLTRE!$C1392,'SKT LİSTESİ'!$F:$AJ,15,0)),""))</f>
        <v/>
      </c>
      <c r="S1392" s="138" t="str">
        <f ca="1">IFERROR(IF($C1392="","",VLOOKUP(FİLTRE!$C1392,'SKT LİSTESİ'!$F:$AJ,16,0)),"")</f>
        <v/>
      </c>
      <c r="AF1392" s="179" t="str">
        <f t="shared" ca="1" si="86"/>
        <v/>
      </c>
      <c r="AG1392" s="179">
        <f t="shared" ca="1" si="87"/>
        <v>0</v>
      </c>
      <c r="AH1392" s="179">
        <f t="shared" ca="1" si="88"/>
        <v>0</v>
      </c>
    </row>
    <row r="1393" spans="2:34" ht="15.75" x14ac:dyDescent="0.25">
      <c r="B1393">
        <f t="shared" ca="1" si="85"/>
        <v>1381</v>
      </c>
      <c r="C1393" t="str">
        <f ca="1">IFERROR(VLOOKUP(B1393,'SKT LİSTESİ'!F:F,1,0),"")</f>
        <v/>
      </c>
      <c r="E1393" s="128" t="str">
        <f ca="1">IFERROR(IF($C1393="","",VLOOKUP(FİLTRE!$C1393,'SKT LİSTESİ'!$F:$S,5,0)),"")</f>
        <v/>
      </c>
      <c r="F1393" s="129" t="str">
        <f ca="1">IFERROR(IF($C1393="","",VLOOKUP(FİLTRE!$C1393,'SKT LİSTESİ'!$F:$S,7,0)),"")</f>
        <v/>
      </c>
      <c r="G1393" s="130" t="str">
        <f ca="1">IFERROR(IF($C1393="","",VLOOKUP(FİLTRE!$C1393,'SKT LİSTESİ'!$F:$S,8,0)),"")</f>
        <v/>
      </c>
      <c r="H1393" s="131" t="str">
        <f ca="1">IF(E1393="","",IF($C1393="","",VLOOKUP(FİLTRE!$C1393,'SKT LİSTESİ'!$F:$S,9,0)))</f>
        <v/>
      </c>
      <c r="I1393" s="132" t="str">
        <f ca="1">IFERROR(IF($C1393="","",VLOOKUP(FİLTRE!$C1393,'SKT LİSTESİ'!$F:$S,10,0)),"")</f>
        <v/>
      </c>
      <c r="J1393" s="133" t="str">
        <f ca="1">IFERROR(IF($C1393="","",VLOOKUP(FİLTRE!$C1393,'SKT LİSTESİ'!$F:$S,11,0)),"")</f>
        <v/>
      </c>
      <c r="K1393" s="134" t="str">
        <f ca="1">IFERROR(IF($C1393="","",VLOOKUP(FİLTRE!$C1393,'SKT LİSTESİ'!$F:$S,12,0)),"")</f>
        <v/>
      </c>
      <c r="L1393" s="134" t="str">
        <f ca="1">IFERROR(IF($C1393="","",VLOOKUP(FİLTRE!$C1393,'SKT LİSTESİ'!$F:$S,13,0)),"")</f>
        <v/>
      </c>
      <c r="M1393" s="135" t="str">
        <f ca="1">IFERROR(IF($C1393="","",VLOOKUP(FİLTRE!$C1393,'SKT LİSTESİ'!$F:$AJ,14,0)),"")</f>
        <v/>
      </c>
      <c r="N1393" s="31" t="str">
        <f ca="1">IFERROR(IF($C1393="","",VLOOKUP(FİLTRE!$C1393,'SKT LİSTESİ'!$F:$AJ,22,0)),"")</f>
        <v/>
      </c>
      <c r="O1393" s="136" t="str">
        <f ca="1">IFERROR(IF($C1393="","",VLOOKUP(FİLTRE!$C1393,'SKT LİSTESİ'!$F:$AJ,23,0)),"")</f>
        <v/>
      </c>
      <c r="P1393" s="31"/>
      <c r="Q1393" s="31"/>
      <c r="R1393" s="137" t="str">
        <f ca="1">(IFERROR(IF($C1393="","",VLOOKUP(FİLTRE!$C1393,'SKT LİSTESİ'!$F:$AJ,15,0)),""))</f>
        <v/>
      </c>
      <c r="S1393" s="138" t="str">
        <f ca="1">IFERROR(IF($C1393="","",VLOOKUP(FİLTRE!$C1393,'SKT LİSTESİ'!$F:$AJ,16,0)),"")</f>
        <v/>
      </c>
      <c r="AF1393" s="179" t="str">
        <f t="shared" ca="1" si="86"/>
        <v/>
      </c>
      <c r="AG1393" s="179">
        <f t="shared" ca="1" si="87"/>
        <v>0</v>
      </c>
      <c r="AH1393" s="179">
        <f t="shared" ca="1" si="88"/>
        <v>0</v>
      </c>
    </row>
    <row r="1394" spans="2:34" ht="15.75" x14ac:dyDescent="0.25">
      <c r="B1394">
        <f t="shared" ca="1" si="85"/>
        <v>1382</v>
      </c>
      <c r="C1394" t="str">
        <f ca="1">IFERROR(VLOOKUP(B1394,'SKT LİSTESİ'!F:F,1,0),"")</f>
        <v/>
      </c>
      <c r="E1394" s="128" t="str">
        <f ca="1">IFERROR(IF($C1394="","",VLOOKUP(FİLTRE!$C1394,'SKT LİSTESİ'!$F:$S,5,0)),"")</f>
        <v/>
      </c>
      <c r="F1394" s="129" t="str">
        <f ca="1">IFERROR(IF($C1394="","",VLOOKUP(FİLTRE!$C1394,'SKT LİSTESİ'!$F:$S,7,0)),"")</f>
        <v/>
      </c>
      <c r="G1394" s="130" t="str">
        <f ca="1">IFERROR(IF($C1394="","",VLOOKUP(FİLTRE!$C1394,'SKT LİSTESİ'!$F:$S,8,0)),"")</f>
        <v/>
      </c>
      <c r="H1394" s="131" t="str">
        <f ca="1">IF(E1394="","",IF($C1394="","",VLOOKUP(FİLTRE!$C1394,'SKT LİSTESİ'!$F:$S,9,0)))</f>
        <v/>
      </c>
      <c r="I1394" s="132" t="str">
        <f ca="1">IFERROR(IF($C1394="","",VLOOKUP(FİLTRE!$C1394,'SKT LİSTESİ'!$F:$S,10,0)),"")</f>
        <v/>
      </c>
      <c r="J1394" s="133" t="str">
        <f ca="1">IFERROR(IF($C1394="","",VLOOKUP(FİLTRE!$C1394,'SKT LİSTESİ'!$F:$S,11,0)),"")</f>
        <v/>
      </c>
      <c r="K1394" s="134" t="str">
        <f ca="1">IFERROR(IF($C1394="","",VLOOKUP(FİLTRE!$C1394,'SKT LİSTESİ'!$F:$S,12,0)),"")</f>
        <v/>
      </c>
      <c r="L1394" s="134" t="str">
        <f ca="1">IFERROR(IF($C1394="","",VLOOKUP(FİLTRE!$C1394,'SKT LİSTESİ'!$F:$S,13,0)),"")</f>
        <v/>
      </c>
      <c r="M1394" s="135" t="str">
        <f ca="1">IFERROR(IF($C1394="","",VLOOKUP(FİLTRE!$C1394,'SKT LİSTESİ'!$F:$AJ,14,0)),"")</f>
        <v/>
      </c>
      <c r="N1394" s="31" t="str">
        <f ca="1">IFERROR(IF($C1394="","",VLOOKUP(FİLTRE!$C1394,'SKT LİSTESİ'!$F:$AJ,22,0)),"")</f>
        <v/>
      </c>
      <c r="O1394" s="136" t="str">
        <f ca="1">IFERROR(IF($C1394="","",VLOOKUP(FİLTRE!$C1394,'SKT LİSTESİ'!$F:$AJ,23,0)),"")</f>
        <v/>
      </c>
      <c r="P1394" s="31"/>
      <c r="Q1394" s="31"/>
      <c r="R1394" s="137" t="str">
        <f ca="1">(IFERROR(IF($C1394="","",VLOOKUP(FİLTRE!$C1394,'SKT LİSTESİ'!$F:$AJ,15,0)),""))</f>
        <v/>
      </c>
      <c r="S1394" s="138" t="str">
        <f ca="1">IFERROR(IF($C1394="","",VLOOKUP(FİLTRE!$C1394,'SKT LİSTESİ'!$F:$AJ,16,0)),"")</f>
        <v/>
      </c>
      <c r="AF1394" s="179" t="str">
        <f t="shared" ca="1" si="86"/>
        <v/>
      </c>
      <c r="AG1394" s="179">
        <f t="shared" ca="1" si="87"/>
        <v>0</v>
      </c>
      <c r="AH1394" s="179">
        <f t="shared" ca="1" si="88"/>
        <v>0</v>
      </c>
    </row>
    <row r="1395" spans="2:34" ht="15.75" x14ac:dyDescent="0.25">
      <c r="B1395">
        <f t="shared" ca="1" si="85"/>
        <v>1383</v>
      </c>
      <c r="C1395" t="str">
        <f ca="1">IFERROR(VLOOKUP(B1395,'SKT LİSTESİ'!F:F,1,0),"")</f>
        <v/>
      </c>
      <c r="E1395" s="128" t="str">
        <f ca="1">IFERROR(IF($C1395="","",VLOOKUP(FİLTRE!$C1395,'SKT LİSTESİ'!$F:$S,5,0)),"")</f>
        <v/>
      </c>
      <c r="F1395" s="129" t="str">
        <f ca="1">IFERROR(IF($C1395="","",VLOOKUP(FİLTRE!$C1395,'SKT LİSTESİ'!$F:$S,7,0)),"")</f>
        <v/>
      </c>
      <c r="G1395" s="130" t="str">
        <f ca="1">IFERROR(IF($C1395="","",VLOOKUP(FİLTRE!$C1395,'SKT LİSTESİ'!$F:$S,8,0)),"")</f>
        <v/>
      </c>
      <c r="H1395" s="131" t="str">
        <f ca="1">IF(E1395="","",IF($C1395="","",VLOOKUP(FİLTRE!$C1395,'SKT LİSTESİ'!$F:$S,9,0)))</f>
        <v/>
      </c>
      <c r="I1395" s="132" t="str">
        <f ca="1">IFERROR(IF($C1395="","",VLOOKUP(FİLTRE!$C1395,'SKT LİSTESİ'!$F:$S,10,0)),"")</f>
        <v/>
      </c>
      <c r="J1395" s="133" t="str">
        <f ca="1">IFERROR(IF($C1395="","",VLOOKUP(FİLTRE!$C1395,'SKT LİSTESİ'!$F:$S,11,0)),"")</f>
        <v/>
      </c>
      <c r="K1395" s="134" t="str">
        <f ca="1">IFERROR(IF($C1395="","",VLOOKUP(FİLTRE!$C1395,'SKT LİSTESİ'!$F:$S,12,0)),"")</f>
        <v/>
      </c>
      <c r="L1395" s="134" t="str">
        <f ca="1">IFERROR(IF($C1395="","",VLOOKUP(FİLTRE!$C1395,'SKT LİSTESİ'!$F:$S,13,0)),"")</f>
        <v/>
      </c>
      <c r="M1395" s="135" t="str">
        <f ca="1">IFERROR(IF($C1395="","",VLOOKUP(FİLTRE!$C1395,'SKT LİSTESİ'!$F:$AJ,14,0)),"")</f>
        <v/>
      </c>
      <c r="N1395" s="31" t="str">
        <f ca="1">IFERROR(IF($C1395="","",VLOOKUP(FİLTRE!$C1395,'SKT LİSTESİ'!$F:$AJ,22,0)),"")</f>
        <v/>
      </c>
      <c r="O1395" s="136" t="str">
        <f ca="1">IFERROR(IF($C1395="","",VLOOKUP(FİLTRE!$C1395,'SKT LİSTESİ'!$F:$AJ,23,0)),"")</f>
        <v/>
      </c>
      <c r="P1395" s="31"/>
      <c r="Q1395" s="31"/>
      <c r="R1395" s="137" t="str">
        <f ca="1">(IFERROR(IF($C1395="","",VLOOKUP(FİLTRE!$C1395,'SKT LİSTESİ'!$F:$AJ,15,0)),""))</f>
        <v/>
      </c>
      <c r="S1395" s="138" t="str">
        <f ca="1">IFERROR(IF($C1395="","",VLOOKUP(FİLTRE!$C1395,'SKT LİSTESİ'!$F:$AJ,16,0)),"")</f>
        <v/>
      </c>
      <c r="AF1395" s="179" t="str">
        <f t="shared" ca="1" si="86"/>
        <v/>
      </c>
      <c r="AG1395" s="179">
        <f t="shared" ca="1" si="87"/>
        <v>0</v>
      </c>
      <c r="AH1395" s="179">
        <f t="shared" ca="1" si="88"/>
        <v>0</v>
      </c>
    </row>
    <row r="1396" spans="2:34" ht="15.75" x14ac:dyDescent="0.25">
      <c r="B1396">
        <f t="shared" ca="1" si="85"/>
        <v>1384</v>
      </c>
      <c r="C1396" t="str">
        <f ca="1">IFERROR(VLOOKUP(B1396,'SKT LİSTESİ'!F:F,1,0),"")</f>
        <v/>
      </c>
      <c r="E1396" s="128" t="str">
        <f ca="1">IFERROR(IF($C1396="","",VLOOKUP(FİLTRE!$C1396,'SKT LİSTESİ'!$F:$S,5,0)),"")</f>
        <v/>
      </c>
      <c r="F1396" s="129" t="str">
        <f ca="1">IFERROR(IF($C1396="","",VLOOKUP(FİLTRE!$C1396,'SKT LİSTESİ'!$F:$S,7,0)),"")</f>
        <v/>
      </c>
      <c r="G1396" s="130" t="str">
        <f ca="1">IFERROR(IF($C1396="","",VLOOKUP(FİLTRE!$C1396,'SKT LİSTESİ'!$F:$S,8,0)),"")</f>
        <v/>
      </c>
      <c r="H1396" s="131" t="str">
        <f ca="1">IF(E1396="","",IF($C1396="","",VLOOKUP(FİLTRE!$C1396,'SKT LİSTESİ'!$F:$S,9,0)))</f>
        <v/>
      </c>
      <c r="I1396" s="132" t="str">
        <f ca="1">IFERROR(IF($C1396="","",VLOOKUP(FİLTRE!$C1396,'SKT LİSTESİ'!$F:$S,10,0)),"")</f>
        <v/>
      </c>
      <c r="J1396" s="133" t="str">
        <f ca="1">IFERROR(IF($C1396="","",VLOOKUP(FİLTRE!$C1396,'SKT LİSTESİ'!$F:$S,11,0)),"")</f>
        <v/>
      </c>
      <c r="K1396" s="134" t="str">
        <f ca="1">IFERROR(IF($C1396="","",VLOOKUP(FİLTRE!$C1396,'SKT LİSTESİ'!$F:$S,12,0)),"")</f>
        <v/>
      </c>
      <c r="L1396" s="134" t="str">
        <f ca="1">IFERROR(IF($C1396="","",VLOOKUP(FİLTRE!$C1396,'SKT LİSTESİ'!$F:$S,13,0)),"")</f>
        <v/>
      </c>
      <c r="M1396" s="135" t="str">
        <f ca="1">IFERROR(IF($C1396="","",VLOOKUP(FİLTRE!$C1396,'SKT LİSTESİ'!$F:$AJ,14,0)),"")</f>
        <v/>
      </c>
      <c r="N1396" s="31" t="str">
        <f ca="1">IFERROR(IF($C1396="","",VLOOKUP(FİLTRE!$C1396,'SKT LİSTESİ'!$F:$AJ,22,0)),"")</f>
        <v/>
      </c>
      <c r="O1396" s="136" t="str">
        <f ca="1">IFERROR(IF($C1396="","",VLOOKUP(FİLTRE!$C1396,'SKT LİSTESİ'!$F:$AJ,23,0)),"")</f>
        <v/>
      </c>
      <c r="P1396" s="31"/>
      <c r="Q1396" s="31"/>
      <c r="R1396" s="137" t="str">
        <f ca="1">(IFERROR(IF($C1396="","",VLOOKUP(FİLTRE!$C1396,'SKT LİSTESİ'!$F:$AJ,15,0)),""))</f>
        <v/>
      </c>
      <c r="S1396" s="138" t="str">
        <f ca="1">IFERROR(IF($C1396="","",VLOOKUP(FİLTRE!$C1396,'SKT LİSTESİ'!$F:$AJ,16,0)),"")</f>
        <v/>
      </c>
      <c r="AF1396" s="179" t="str">
        <f t="shared" ca="1" si="86"/>
        <v/>
      </c>
      <c r="AG1396" s="179">
        <f t="shared" ca="1" si="87"/>
        <v>0</v>
      </c>
      <c r="AH1396" s="179">
        <f t="shared" ca="1" si="88"/>
        <v>0</v>
      </c>
    </row>
    <row r="1397" spans="2:34" ht="15.75" x14ac:dyDescent="0.25">
      <c r="B1397">
        <f t="shared" ca="1" si="85"/>
        <v>1385</v>
      </c>
      <c r="C1397" t="str">
        <f ca="1">IFERROR(VLOOKUP(B1397,'SKT LİSTESİ'!F:F,1,0),"")</f>
        <v/>
      </c>
      <c r="E1397" s="128" t="str">
        <f ca="1">IFERROR(IF($C1397="","",VLOOKUP(FİLTRE!$C1397,'SKT LİSTESİ'!$F:$S,5,0)),"")</f>
        <v/>
      </c>
      <c r="F1397" s="129" t="str">
        <f ca="1">IFERROR(IF($C1397="","",VLOOKUP(FİLTRE!$C1397,'SKT LİSTESİ'!$F:$S,7,0)),"")</f>
        <v/>
      </c>
      <c r="G1397" s="130" t="str">
        <f ca="1">IFERROR(IF($C1397="","",VLOOKUP(FİLTRE!$C1397,'SKT LİSTESİ'!$F:$S,8,0)),"")</f>
        <v/>
      </c>
      <c r="H1397" s="131" t="str">
        <f ca="1">IF(E1397="","",IF($C1397="","",VLOOKUP(FİLTRE!$C1397,'SKT LİSTESİ'!$F:$S,9,0)))</f>
        <v/>
      </c>
      <c r="I1397" s="132" t="str">
        <f ca="1">IFERROR(IF($C1397="","",VLOOKUP(FİLTRE!$C1397,'SKT LİSTESİ'!$F:$S,10,0)),"")</f>
        <v/>
      </c>
      <c r="J1397" s="133" t="str">
        <f ca="1">IFERROR(IF($C1397="","",VLOOKUP(FİLTRE!$C1397,'SKT LİSTESİ'!$F:$S,11,0)),"")</f>
        <v/>
      </c>
      <c r="K1397" s="134" t="str">
        <f ca="1">IFERROR(IF($C1397="","",VLOOKUP(FİLTRE!$C1397,'SKT LİSTESİ'!$F:$S,12,0)),"")</f>
        <v/>
      </c>
      <c r="L1397" s="134" t="str">
        <f ca="1">IFERROR(IF($C1397="","",VLOOKUP(FİLTRE!$C1397,'SKT LİSTESİ'!$F:$S,13,0)),"")</f>
        <v/>
      </c>
      <c r="M1397" s="135" t="str">
        <f ca="1">IFERROR(IF($C1397="","",VLOOKUP(FİLTRE!$C1397,'SKT LİSTESİ'!$F:$AJ,14,0)),"")</f>
        <v/>
      </c>
      <c r="N1397" s="31" t="str">
        <f ca="1">IFERROR(IF($C1397="","",VLOOKUP(FİLTRE!$C1397,'SKT LİSTESİ'!$F:$AJ,22,0)),"")</f>
        <v/>
      </c>
      <c r="O1397" s="136" t="str">
        <f ca="1">IFERROR(IF($C1397="","",VLOOKUP(FİLTRE!$C1397,'SKT LİSTESİ'!$F:$AJ,23,0)),"")</f>
        <v/>
      </c>
      <c r="P1397" s="31"/>
      <c r="Q1397" s="31"/>
      <c r="R1397" s="137" t="str">
        <f ca="1">(IFERROR(IF($C1397="","",VLOOKUP(FİLTRE!$C1397,'SKT LİSTESİ'!$F:$AJ,15,0)),""))</f>
        <v/>
      </c>
      <c r="S1397" s="138" t="str">
        <f ca="1">IFERROR(IF($C1397="","",VLOOKUP(FİLTRE!$C1397,'SKT LİSTESİ'!$F:$AJ,16,0)),"")</f>
        <v/>
      </c>
      <c r="AF1397" s="179" t="str">
        <f t="shared" ca="1" si="86"/>
        <v/>
      </c>
      <c r="AG1397" s="179">
        <f t="shared" ca="1" si="87"/>
        <v>0</v>
      </c>
      <c r="AH1397" s="179">
        <f t="shared" ca="1" si="88"/>
        <v>0</v>
      </c>
    </row>
    <row r="1398" spans="2:34" ht="15.75" x14ac:dyDescent="0.25">
      <c r="B1398">
        <f t="shared" ca="1" si="85"/>
        <v>1386</v>
      </c>
      <c r="C1398" t="str">
        <f ca="1">IFERROR(VLOOKUP(B1398,'SKT LİSTESİ'!F:F,1,0),"")</f>
        <v/>
      </c>
      <c r="E1398" s="128" t="str">
        <f ca="1">IFERROR(IF($C1398="","",VLOOKUP(FİLTRE!$C1398,'SKT LİSTESİ'!$F:$S,5,0)),"")</f>
        <v/>
      </c>
      <c r="F1398" s="129" t="str">
        <f ca="1">IFERROR(IF($C1398="","",VLOOKUP(FİLTRE!$C1398,'SKT LİSTESİ'!$F:$S,7,0)),"")</f>
        <v/>
      </c>
      <c r="G1398" s="130" t="str">
        <f ca="1">IFERROR(IF($C1398="","",VLOOKUP(FİLTRE!$C1398,'SKT LİSTESİ'!$F:$S,8,0)),"")</f>
        <v/>
      </c>
      <c r="H1398" s="131" t="str">
        <f ca="1">IF(E1398="","",IF($C1398="","",VLOOKUP(FİLTRE!$C1398,'SKT LİSTESİ'!$F:$S,9,0)))</f>
        <v/>
      </c>
      <c r="I1398" s="132" t="str">
        <f ca="1">IFERROR(IF($C1398="","",VLOOKUP(FİLTRE!$C1398,'SKT LİSTESİ'!$F:$S,10,0)),"")</f>
        <v/>
      </c>
      <c r="J1398" s="133" t="str">
        <f ca="1">IFERROR(IF($C1398="","",VLOOKUP(FİLTRE!$C1398,'SKT LİSTESİ'!$F:$S,11,0)),"")</f>
        <v/>
      </c>
      <c r="K1398" s="134" t="str">
        <f ca="1">IFERROR(IF($C1398="","",VLOOKUP(FİLTRE!$C1398,'SKT LİSTESİ'!$F:$S,12,0)),"")</f>
        <v/>
      </c>
      <c r="L1398" s="134" t="str">
        <f ca="1">IFERROR(IF($C1398="","",VLOOKUP(FİLTRE!$C1398,'SKT LİSTESİ'!$F:$S,13,0)),"")</f>
        <v/>
      </c>
      <c r="M1398" s="135" t="str">
        <f ca="1">IFERROR(IF($C1398="","",VLOOKUP(FİLTRE!$C1398,'SKT LİSTESİ'!$F:$AJ,14,0)),"")</f>
        <v/>
      </c>
      <c r="N1398" s="31" t="str">
        <f ca="1">IFERROR(IF($C1398="","",VLOOKUP(FİLTRE!$C1398,'SKT LİSTESİ'!$F:$AJ,22,0)),"")</f>
        <v/>
      </c>
      <c r="O1398" s="136" t="str">
        <f ca="1">IFERROR(IF($C1398="","",VLOOKUP(FİLTRE!$C1398,'SKT LİSTESİ'!$F:$AJ,23,0)),"")</f>
        <v/>
      </c>
      <c r="P1398" s="31"/>
      <c r="Q1398" s="31"/>
      <c r="R1398" s="137" t="str">
        <f ca="1">(IFERROR(IF($C1398="","",VLOOKUP(FİLTRE!$C1398,'SKT LİSTESİ'!$F:$AJ,15,0)),""))</f>
        <v/>
      </c>
      <c r="S1398" s="138" t="str">
        <f ca="1">IFERROR(IF($C1398="","",VLOOKUP(FİLTRE!$C1398,'SKT LİSTESİ'!$F:$AJ,16,0)),"")</f>
        <v/>
      </c>
      <c r="AF1398" s="179" t="str">
        <f t="shared" ca="1" si="86"/>
        <v/>
      </c>
      <c r="AG1398" s="179">
        <f t="shared" ca="1" si="87"/>
        <v>0</v>
      </c>
      <c r="AH1398" s="179">
        <f t="shared" ca="1" si="88"/>
        <v>0</v>
      </c>
    </row>
    <row r="1399" spans="2:34" ht="15.75" x14ac:dyDescent="0.25">
      <c r="B1399">
        <f t="shared" ca="1" si="85"/>
        <v>1387</v>
      </c>
      <c r="C1399" t="str">
        <f ca="1">IFERROR(VLOOKUP(B1399,'SKT LİSTESİ'!F:F,1,0),"")</f>
        <v/>
      </c>
      <c r="E1399" s="128" t="str">
        <f ca="1">IFERROR(IF($C1399="","",VLOOKUP(FİLTRE!$C1399,'SKT LİSTESİ'!$F:$S,5,0)),"")</f>
        <v/>
      </c>
      <c r="F1399" s="129" t="str">
        <f ca="1">IFERROR(IF($C1399="","",VLOOKUP(FİLTRE!$C1399,'SKT LİSTESİ'!$F:$S,7,0)),"")</f>
        <v/>
      </c>
      <c r="G1399" s="130" t="str">
        <f ca="1">IFERROR(IF($C1399="","",VLOOKUP(FİLTRE!$C1399,'SKT LİSTESİ'!$F:$S,8,0)),"")</f>
        <v/>
      </c>
      <c r="H1399" s="131" t="str">
        <f ca="1">IF(E1399="","",IF($C1399="","",VLOOKUP(FİLTRE!$C1399,'SKT LİSTESİ'!$F:$S,9,0)))</f>
        <v/>
      </c>
      <c r="I1399" s="132" t="str">
        <f ca="1">IFERROR(IF($C1399="","",VLOOKUP(FİLTRE!$C1399,'SKT LİSTESİ'!$F:$S,10,0)),"")</f>
        <v/>
      </c>
      <c r="J1399" s="133" t="str">
        <f ca="1">IFERROR(IF($C1399="","",VLOOKUP(FİLTRE!$C1399,'SKT LİSTESİ'!$F:$S,11,0)),"")</f>
        <v/>
      </c>
      <c r="K1399" s="134" t="str">
        <f ca="1">IFERROR(IF($C1399="","",VLOOKUP(FİLTRE!$C1399,'SKT LİSTESİ'!$F:$S,12,0)),"")</f>
        <v/>
      </c>
      <c r="L1399" s="134" t="str">
        <f ca="1">IFERROR(IF($C1399="","",VLOOKUP(FİLTRE!$C1399,'SKT LİSTESİ'!$F:$S,13,0)),"")</f>
        <v/>
      </c>
      <c r="M1399" s="135" t="str">
        <f ca="1">IFERROR(IF($C1399="","",VLOOKUP(FİLTRE!$C1399,'SKT LİSTESİ'!$F:$AJ,14,0)),"")</f>
        <v/>
      </c>
      <c r="N1399" s="31" t="str">
        <f ca="1">IFERROR(IF($C1399="","",VLOOKUP(FİLTRE!$C1399,'SKT LİSTESİ'!$F:$AJ,22,0)),"")</f>
        <v/>
      </c>
      <c r="O1399" s="136" t="str">
        <f ca="1">IFERROR(IF($C1399="","",VLOOKUP(FİLTRE!$C1399,'SKT LİSTESİ'!$F:$AJ,23,0)),"")</f>
        <v/>
      </c>
      <c r="P1399" s="31"/>
      <c r="Q1399" s="31"/>
      <c r="R1399" s="137" t="str">
        <f ca="1">(IFERROR(IF($C1399="","",VLOOKUP(FİLTRE!$C1399,'SKT LİSTESİ'!$F:$AJ,15,0)),""))</f>
        <v/>
      </c>
      <c r="S1399" s="138" t="str">
        <f ca="1">IFERROR(IF($C1399="","",VLOOKUP(FİLTRE!$C1399,'SKT LİSTESİ'!$F:$AJ,16,0)),"")</f>
        <v/>
      </c>
      <c r="AF1399" s="179" t="str">
        <f t="shared" ca="1" si="86"/>
        <v/>
      </c>
      <c r="AG1399" s="179">
        <f t="shared" ca="1" si="87"/>
        <v>0</v>
      </c>
      <c r="AH1399" s="179">
        <f t="shared" ca="1" si="88"/>
        <v>0</v>
      </c>
    </row>
    <row r="1400" spans="2:34" ht="15.75" x14ac:dyDescent="0.25">
      <c r="B1400">
        <f t="shared" ca="1" si="85"/>
        <v>1388</v>
      </c>
      <c r="C1400" t="str">
        <f ca="1">IFERROR(VLOOKUP(B1400,'SKT LİSTESİ'!F:F,1,0),"")</f>
        <v/>
      </c>
      <c r="E1400" s="128" t="str">
        <f ca="1">IFERROR(IF($C1400="","",VLOOKUP(FİLTRE!$C1400,'SKT LİSTESİ'!$F:$S,5,0)),"")</f>
        <v/>
      </c>
      <c r="F1400" s="129" t="str">
        <f ca="1">IFERROR(IF($C1400="","",VLOOKUP(FİLTRE!$C1400,'SKT LİSTESİ'!$F:$S,7,0)),"")</f>
        <v/>
      </c>
      <c r="G1400" s="130" t="str">
        <f ca="1">IFERROR(IF($C1400="","",VLOOKUP(FİLTRE!$C1400,'SKT LİSTESİ'!$F:$S,8,0)),"")</f>
        <v/>
      </c>
      <c r="H1400" s="131" t="str">
        <f ca="1">IF(E1400="","",IF($C1400="","",VLOOKUP(FİLTRE!$C1400,'SKT LİSTESİ'!$F:$S,9,0)))</f>
        <v/>
      </c>
      <c r="I1400" s="132" t="str">
        <f ca="1">IFERROR(IF($C1400="","",VLOOKUP(FİLTRE!$C1400,'SKT LİSTESİ'!$F:$S,10,0)),"")</f>
        <v/>
      </c>
      <c r="J1400" s="133" t="str">
        <f ca="1">IFERROR(IF($C1400="","",VLOOKUP(FİLTRE!$C1400,'SKT LİSTESİ'!$F:$S,11,0)),"")</f>
        <v/>
      </c>
      <c r="K1400" s="134" t="str">
        <f ca="1">IFERROR(IF($C1400="","",VLOOKUP(FİLTRE!$C1400,'SKT LİSTESİ'!$F:$S,12,0)),"")</f>
        <v/>
      </c>
      <c r="L1400" s="134" t="str">
        <f ca="1">IFERROR(IF($C1400="","",VLOOKUP(FİLTRE!$C1400,'SKT LİSTESİ'!$F:$S,13,0)),"")</f>
        <v/>
      </c>
      <c r="M1400" s="135" t="str">
        <f ca="1">IFERROR(IF($C1400="","",VLOOKUP(FİLTRE!$C1400,'SKT LİSTESİ'!$F:$AJ,14,0)),"")</f>
        <v/>
      </c>
      <c r="N1400" s="31" t="str">
        <f ca="1">IFERROR(IF($C1400="","",VLOOKUP(FİLTRE!$C1400,'SKT LİSTESİ'!$F:$AJ,22,0)),"")</f>
        <v/>
      </c>
      <c r="O1400" s="136" t="str">
        <f ca="1">IFERROR(IF($C1400="","",VLOOKUP(FİLTRE!$C1400,'SKT LİSTESİ'!$F:$AJ,23,0)),"")</f>
        <v/>
      </c>
      <c r="P1400" s="31"/>
      <c r="Q1400" s="31"/>
      <c r="R1400" s="137" t="str">
        <f ca="1">(IFERROR(IF($C1400="","",VLOOKUP(FİLTRE!$C1400,'SKT LİSTESİ'!$F:$AJ,15,0)),""))</f>
        <v/>
      </c>
      <c r="S1400" s="138" t="str">
        <f ca="1">IFERROR(IF($C1400="","",VLOOKUP(FİLTRE!$C1400,'SKT LİSTESİ'!$F:$AJ,16,0)),"")</f>
        <v/>
      </c>
      <c r="AF1400" s="179" t="str">
        <f t="shared" ca="1" si="86"/>
        <v/>
      </c>
      <c r="AG1400" s="179">
        <f t="shared" ca="1" si="87"/>
        <v>0</v>
      </c>
      <c r="AH1400" s="179">
        <f t="shared" ca="1" si="88"/>
        <v>0</v>
      </c>
    </row>
    <row r="1401" spans="2:34" ht="15.75" x14ac:dyDescent="0.25">
      <c r="B1401">
        <f t="shared" ca="1" si="85"/>
        <v>1389</v>
      </c>
      <c r="C1401" t="str">
        <f ca="1">IFERROR(VLOOKUP(B1401,'SKT LİSTESİ'!F:F,1,0),"")</f>
        <v/>
      </c>
      <c r="E1401" s="128" t="str">
        <f ca="1">IFERROR(IF($C1401="","",VLOOKUP(FİLTRE!$C1401,'SKT LİSTESİ'!$F:$S,5,0)),"")</f>
        <v/>
      </c>
      <c r="F1401" s="129" t="str">
        <f ca="1">IFERROR(IF($C1401="","",VLOOKUP(FİLTRE!$C1401,'SKT LİSTESİ'!$F:$S,7,0)),"")</f>
        <v/>
      </c>
      <c r="G1401" s="130" t="str">
        <f ca="1">IFERROR(IF($C1401="","",VLOOKUP(FİLTRE!$C1401,'SKT LİSTESİ'!$F:$S,8,0)),"")</f>
        <v/>
      </c>
      <c r="H1401" s="131" t="str">
        <f ca="1">IF(E1401="","",IF($C1401="","",VLOOKUP(FİLTRE!$C1401,'SKT LİSTESİ'!$F:$S,9,0)))</f>
        <v/>
      </c>
      <c r="I1401" s="132" t="str">
        <f ca="1">IFERROR(IF($C1401="","",VLOOKUP(FİLTRE!$C1401,'SKT LİSTESİ'!$F:$S,10,0)),"")</f>
        <v/>
      </c>
      <c r="J1401" s="133" t="str">
        <f ca="1">IFERROR(IF($C1401="","",VLOOKUP(FİLTRE!$C1401,'SKT LİSTESİ'!$F:$S,11,0)),"")</f>
        <v/>
      </c>
      <c r="K1401" s="134" t="str">
        <f ca="1">IFERROR(IF($C1401="","",VLOOKUP(FİLTRE!$C1401,'SKT LİSTESİ'!$F:$S,12,0)),"")</f>
        <v/>
      </c>
      <c r="L1401" s="134" t="str">
        <f ca="1">IFERROR(IF($C1401="","",VLOOKUP(FİLTRE!$C1401,'SKT LİSTESİ'!$F:$S,13,0)),"")</f>
        <v/>
      </c>
      <c r="M1401" s="135" t="str">
        <f ca="1">IFERROR(IF($C1401="","",VLOOKUP(FİLTRE!$C1401,'SKT LİSTESİ'!$F:$AJ,14,0)),"")</f>
        <v/>
      </c>
      <c r="N1401" s="31" t="str">
        <f ca="1">IFERROR(IF($C1401="","",VLOOKUP(FİLTRE!$C1401,'SKT LİSTESİ'!$F:$AJ,22,0)),"")</f>
        <v/>
      </c>
      <c r="O1401" s="136" t="str">
        <f ca="1">IFERROR(IF($C1401="","",VLOOKUP(FİLTRE!$C1401,'SKT LİSTESİ'!$F:$AJ,23,0)),"")</f>
        <v/>
      </c>
      <c r="P1401" s="31"/>
      <c r="Q1401" s="31"/>
      <c r="R1401" s="137" t="str">
        <f ca="1">(IFERROR(IF($C1401="","",VLOOKUP(FİLTRE!$C1401,'SKT LİSTESİ'!$F:$AJ,15,0)),""))</f>
        <v/>
      </c>
      <c r="S1401" s="138" t="str">
        <f ca="1">IFERROR(IF($C1401="","",VLOOKUP(FİLTRE!$C1401,'SKT LİSTESİ'!$F:$AJ,16,0)),"")</f>
        <v/>
      </c>
      <c r="AF1401" s="179" t="str">
        <f t="shared" ca="1" si="86"/>
        <v/>
      </c>
      <c r="AG1401" s="179">
        <f t="shared" ca="1" si="87"/>
        <v>0</v>
      </c>
      <c r="AH1401" s="179">
        <f t="shared" ca="1" si="88"/>
        <v>0</v>
      </c>
    </row>
    <row r="1402" spans="2:34" ht="15.75" x14ac:dyDescent="0.25">
      <c r="B1402">
        <f t="shared" ca="1" si="85"/>
        <v>1390</v>
      </c>
      <c r="C1402" t="str">
        <f ca="1">IFERROR(VLOOKUP(B1402,'SKT LİSTESİ'!F:F,1,0),"")</f>
        <v/>
      </c>
      <c r="E1402" s="128" t="str">
        <f ca="1">IFERROR(IF($C1402="","",VLOOKUP(FİLTRE!$C1402,'SKT LİSTESİ'!$F:$S,5,0)),"")</f>
        <v/>
      </c>
      <c r="F1402" s="129" t="str">
        <f ca="1">IFERROR(IF($C1402="","",VLOOKUP(FİLTRE!$C1402,'SKT LİSTESİ'!$F:$S,7,0)),"")</f>
        <v/>
      </c>
      <c r="G1402" s="130" t="str">
        <f ca="1">IFERROR(IF($C1402="","",VLOOKUP(FİLTRE!$C1402,'SKT LİSTESİ'!$F:$S,8,0)),"")</f>
        <v/>
      </c>
      <c r="H1402" s="131" t="str">
        <f ca="1">IF(E1402="","",IF($C1402="","",VLOOKUP(FİLTRE!$C1402,'SKT LİSTESİ'!$F:$S,9,0)))</f>
        <v/>
      </c>
      <c r="I1402" s="132" t="str">
        <f ca="1">IFERROR(IF($C1402="","",VLOOKUP(FİLTRE!$C1402,'SKT LİSTESİ'!$F:$S,10,0)),"")</f>
        <v/>
      </c>
      <c r="J1402" s="133" t="str">
        <f ca="1">IFERROR(IF($C1402="","",VLOOKUP(FİLTRE!$C1402,'SKT LİSTESİ'!$F:$S,11,0)),"")</f>
        <v/>
      </c>
      <c r="K1402" s="134" t="str">
        <f ca="1">IFERROR(IF($C1402="","",VLOOKUP(FİLTRE!$C1402,'SKT LİSTESİ'!$F:$S,12,0)),"")</f>
        <v/>
      </c>
      <c r="L1402" s="134" t="str">
        <f ca="1">IFERROR(IF($C1402="","",VLOOKUP(FİLTRE!$C1402,'SKT LİSTESİ'!$F:$S,13,0)),"")</f>
        <v/>
      </c>
      <c r="M1402" s="135" t="str">
        <f ca="1">IFERROR(IF($C1402="","",VLOOKUP(FİLTRE!$C1402,'SKT LİSTESİ'!$F:$AJ,14,0)),"")</f>
        <v/>
      </c>
      <c r="N1402" s="31" t="str">
        <f ca="1">IFERROR(IF($C1402="","",VLOOKUP(FİLTRE!$C1402,'SKT LİSTESİ'!$F:$AJ,22,0)),"")</f>
        <v/>
      </c>
      <c r="O1402" s="136" t="str">
        <f ca="1">IFERROR(IF($C1402="","",VLOOKUP(FİLTRE!$C1402,'SKT LİSTESİ'!$F:$AJ,23,0)),"")</f>
        <v/>
      </c>
      <c r="P1402" s="31"/>
      <c r="Q1402" s="31"/>
      <c r="R1402" s="137" t="str">
        <f ca="1">(IFERROR(IF($C1402="","",VLOOKUP(FİLTRE!$C1402,'SKT LİSTESİ'!$F:$AJ,15,0)),""))</f>
        <v/>
      </c>
      <c r="S1402" s="138" t="str">
        <f ca="1">IFERROR(IF($C1402="","",VLOOKUP(FİLTRE!$C1402,'SKT LİSTESİ'!$F:$AJ,16,0)),"")</f>
        <v/>
      </c>
      <c r="AF1402" s="179" t="str">
        <f t="shared" ca="1" si="86"/>
        <v/>
      </c>
      <c r="AG1402" s="179">
        <f t="shared" ca="1" si="87"/>
        <v>0</v>
      </c>
      <c r="AH1402" s="179">
        <f t="shared" ca="1" si="88"/>
        <v>0</v>
      </c>
    </row>
    <row r="1403" spans="2:34" ht="15.75" x14ac:dyDescent="0.25">
      <c r="B1403">
        <f t="shared" ca="1" si="85"/>
        <v>1391</v>
      </c>
      <c r="C1403" t="str">
        <f ca="1">IFERROR(VLOOKUP(B1403,'SKT LİSTESİ'!F:F,1,0),"")</f>
        <v/>
      </c>
      <c r="E1403" s="128" t="str">
        <f ca="1">IFERROR(IF($C1403="","",VLOOKUP(FİLTRE!$C1403,'SKT LİSTESİ'!$F:$S,5,0)),"")</f>
        <v/>
      </c>
      <c r="F1403" s="129" t="str">
        <f ca="1">IFERROR(IF($C1403="","",VLOOKUP(FİLTRE!$C1403,'SKT LİSTESİ'!$F:$S,7,0)),"")</f>
        <v/>
      </c>
      <c r="G1403" s="130" t="str">
        <f ca="1">IFERROR(IF($C1403="","",VLOOKUP(FİLTRE!$C1403,'SKT LİSTESİ'!$F:$S,8,0)),"")</f>
        <v/>
      </c>
      <c r="H1403" s="131" t="str">
        <f ca="1">IF(E1403="","",IF($C1403="","",VLOOKUP(FİLTRE!$C1403,'SKT LİSTESİ'!$F:$S,9,0)))</f>
        <v/>
      </c>
      <c r="I1403" s="132" t="str">
        <f ca="1">IFERROR(IF($C1403="","",VLOOKUP(FİLTRE!$C1403,'SKT LİSTESİ'!$F:$S,10,0)),"")</f>
        <v/>
      </c>
      <c r="J1403" s="133" t="str">
        <f ca="1">IFERROR(IF($C1403="","",VLOOKUP(FİLTRE!$C1403,'SKT LİSTESİ'!$F:$S,11,0)),"")</f>
        <v/>
      </c>
      <c r="K1403" s="134" t="str">
        <f ca="1">IFERROR(IF($C1403="","",VLOOKUP(FİLTRE!$C1403,'SKT LİSTESİ'!$F:$S,12,0)),"")</f>
        <v/>
      </c>
      <c r="L1403" s="134" t="str">
        <f ca="1">IFERROR(IF($C1403="","",VLOOKUP(FİLTRE!$C1403,'SKT LİSTESİ'!$F:$S,13,0)),"")</f>
        <v/>
      </c>
      <c r="M1403" s="135" t="str">
        <f ca="1">IFERROR(IF($C1403="","",VLOOKUP(FİLTRE!$C1403,'SKT LİSTESİ'!$F:$AJ,14,0)),"")</f>
        <v/>
      </c>
      <c r="N1403" s="31" t="str">
        <f ca="1">IFERROR(IF($C1403="","",VLOOKUP(FİLTRE!$C1403,'SKT LİSTESİ'!$F:$AJ,22,0)),"")</f>
        <v/>
      </c>
      <c r="O1403" s="136" t="str">
        <f ca="1">IFERROR(IF($C1403="","",VLOOKUP(FİLTRE!$C1403,'SKT LİSTESİ'!$F:$AJ,23,0)),"")</f>
        <v/>
      </c>
      <c r="P1403" s="31"/>
      <c r="Q1403" s="31"/>
      <c r="R1403" s="137" t="str">
        <f ca="1">(IFERROR(IF($C1403="","",VLOOKUP(FİLTRE!$C1403,'SKT LİSTESİ'!$F:$AJ,15,0)),""))</f>
        <v/>
      </c>
      <c r="S1403" s="138" t="str">
        <f ca="1">IFERROR(IF($C1403="","",VLOOKUP(FİLTRE!$C1403,'SKT LİSTESİ'!$F:$AJ,16,0)),"")</f>
        <v/>
      </c>
      <c r="AF1403" s="179" t="str">
        <f t="shared" ca="1" si="86"/>
        <v/>
      </c>
      <c r="AG1403" s="179">
        <f t="shared" ca="1" si="87"/>
        <v>0</v>
      </c>
      <c r="AH1403" s="179">
        <f t="shared" ca="1" si="88"/>
        <v>0</v>
      </c>
    </row>
    <row r="1404" spans="2:34" ht="15.75" x14ac:dyDescent="0.25">
      <c r="B1404">
        <f t="shared" ca="1" si="85"/>
        <v>1392</v>
      </c>
      <c r="C1404" t="str">
        <f ca="1">IFERROR(VLOOKUP(B1404,'SKT LİSTESİ'!F:F,1,0),"")</f>
        <v/>
      </c>
      <c r="E1404" s="128" t="str">
        <f ca="1">IFERROR(IF($C1404="","",VLOOKUP(FİLTRE!$C1404,'SKT LİSTESİ'!$F:$S,5,0)),"")</f>
        <v/>
      </c>
      <c r="F1404" s="129" t="str">
        <f ca="1">IFERROR(IF($C1404="","",VLOOKUP(FİLTRE!$C1404,'SKT LİSTESİ'!$F:$S,7,0)),"")</f>
        <v/>
      </c>
      <c r="G1404" s="130" t="str">
        <f ca="1">IFERROR(IF($C1404="","",VLOOKUP(FİLTRE!$C1404,'SKT LİSTESİ'!$F:$S,8,0)),"")</f>
        <v/>
      </c>
      <c r="H1404" s="131" t="str">
        <f ca="1">IF(E1404="","",IF($C1404="","",VLOOKUP(FİLTRE!$C1404,'SKT LİSTESİ'!$F:$S,9,0)))</f>
        <v/>
      </c>
      <c r="I1404" s="132" t="str">
        <f ca="1">IFERROR(IF($C1404="","",VLOOKUP(FİLTRE!$C1404,'SKT LİSTESİ'!$F:$S,10,0)),"")</f>
        <v/>
      </c>
      <c r="J1404" s="133" t="str">
        <f ca="1">IFERROR(IF($C1404="","",VLOOKUP(FİLTRE!$C1404,'SKT LİSTESİ'!$F:$S,11,0)),"")</f>
        <v/>
      </c>
      <c r="K1404" s="134" t="str">
        <f ca="1">IFERROR(IF($C1404="","",VLOOKUP(FİLTRE!$C1404,'SKT LİSTESİ'!$F:$S,12,0)),"")</f>
        <v/>
      </c>
      <c r="L1404" s="134" t="str">
        <f ca="1">IFERROR(IF($C1404="","",VLOOKUP(FİLTRE!$C1404,'SKT LİSTESİ'!$F:$S,13,0)),"")</f>
        <v/>
      </c>
      <c r="M1404" s="135" t="str">
        <f ca="1">IFERROR(IF($C1404="","",VLOOKUP(FİLTRE!$C1404,'SKT LİSTESİ'!$F:$AJ,14,0)),"")</f>
        <v/>
      </c>
      <c r="N1404" s="31" t="str">
        <f ca="1">IFERROR(IF($C1404="","",VLOOKUP(FİLTRE!$C1404,'SKT LİSTESİ'!$F:$AJ,22,0)),"")</f>
        <v/>
      </c>
      <c r="O1404" s="136" t="str">
        <f ca="1">IFERROR(IF($C1404="","",VLOOKUP(FİLTRE!$C1404,'SKT LİSTESİ'!$F:$AJ,23,0)),"")</f>
        <v/>
      </c>
      <c r="P1404" s="31"/>
      <c r="Q1404" s="31"/>
      <c r="R1404" s="137" t="str">
        <f ca="1">(IFERROR(IF($C1404="","",VLOOKUP(FİLTRE!$C1404,'SKT LİSTESİ'!$F:$AJ,15,0)),""))</f>
        <v/>
      </c>
      <c r="S1404" s="138" t="str">
        <f ca="1">IFERROR(IF($C1404="","",VLOOKUP(FİLTRE!$C1404,'SKT LİSTESİ'!$F:$AJ,16,0)),"")</f>
        <v/>
      </c>
      <c r="AF1404" s="179" t="str">
        <f t="shared" ca="1" si="86"/>
        <v/>
      </c>
      <c r="AG1404" s="179">
        <f t="shared" ca="1" si="87"/>
        <v>0</v>
      </c>
      <c r="AH1404" s="179">
        <f t="shared" ca="1" si="88"/>
        <v>0</v>
      </c>
    </row>
    <row r="1405" spans="2:34" ht="15.75" x14ac:dyDescent="0.25">
      <c r="B1405">
        <f t="shared" ca="1" si="85"/>
        <v>1393</v>
      </c>
      <c r="C1405" t="str">
        <f ca="1">IFERROR(VLOOKUP(B1405,'SKT LİSTESİ'!F:F,1,0),"")</f>
        <v/>
      </c>
      <c r="E1405" s="128" t="str">
        <f ca="1">IFERROR(IF($C1405="","",VLOOKUP(FİLTRE!$C1405,'SKT LİSTESİ'!$F:$S,5,0)),"")</f>
        <v/>
      </c>
      <c r="F1405" s="129" t="str">
        <f ca="1">IFERROR(IF($C1405="","",VLOOKUP(FİLTRE!$C1405,'SKT LİSTESİ'!$F:$S,7,0)),"")</f>
        <v/>
      </c>
      <c r="G1405" s="130" t="str">
        <f ca="1">IFERROR(IF($C1405="","",VLOOKUP(FİLTRE!$C1405,'SKT LİSTESİ'!$F:$S,8,0)),"")</f>
        <v/>
      </c>
      <c r="H1405" s="131" t="str">
        <f ca="1">IF(E1405="","",IF($C1405="","",VLOOKUP(FİLTRE!$C1405,'SKT LİSTESİ'!$F:$S,9,0)))</f>
        <v/>
      </c>
      <c r="I1405" s="132" t="str">
        <f ca="1">IFERROR(IF($C1405="","",VLOOKUP(FİLTRE!$C1405,'SKT LİSTESİ'!$F:$S,10,0)),"")</f>
        <v/>
      </c>
      <c r="J1405" s="133" t="str">
        <f ca="1">IFERROR(IF($C1405="","",VLOOKUP(FİLTRE!$C1405,'SKT LİSTESİ'!$F:$S,11,0)),"")</f>
        <v/>
      </c>
      <c r="K1405" s="134" t="str">
        <f ca="1">IFERROR(IF($C1405="","",VLOOKUP(FİLTRE!$C1405,'SKT LİSTESİ'!$F:$S,12,0)),"")</f>
        <v/>
      </c>
      <c r="L1405" s="134" t="str">
        <f ca="1">IFERROR(IF($C1405="","",VLOOKUP(FİLTRE!$C1405,'SKT LİSTESİ'!$F:$S,13,0)),"")</f>
        <v/>
      </c>
      <c r="M1405" s="135" t="str">
        <f ca="1">IFERROR(IF($C1405="","",VLOOKUP(FİLTRE!$C1405,'SKT LİSTESİ'!$F:$AJ,14,0)),"")</f>
        <v/>
      </c>
      <c r="N1405" s="31" t="str">
        <f ca="1">IFERROR(IF($C1405="","",VLOOKUP(FİLTRE!$C1405,'SKT LİSTESİ'!$F:$AJ,22,0)),"")</f>
        <v/>
      </c>
      <c r="O1405" s="136" t="str">
        <f ca="1">IFERROR(IF($C1405="","",VLOOKUP(FİLTRE!$C1405,'SKT LİSTESİ'!$F:$AJ,23,0)),"")</f>
        <v/>
      </c>
      <c r="P1405" s="31"/>
      <c r="Q1405" s="31"/>
      <c r="R1405" s="137" t="str">
        <f ca="1">(IFERROR(IF($C1405="","",VLOOKUP(FİLTRE!$C1405,'SKT LİSTESİ'!$F:$AJ,15,0)),""))</f>
        <v/>
      </c>
      <c r="S1405" s="138" t="str">
        <f ca="1">IFERROR(IF($C1405="","",VLOOKUP(FİLTRE!$C1405,'SKT LİSTESİ'!$F:$AJ,16,0)),"")</f>
        <v/>
      </c>
      <c r="AF1405" s="179" t="str">
        <f t="shared" ca="1" si="86"/>
        <v/>
      </c>
      <c r="AG1405" s="179">
        <f t="shared" ca="1" si="87"/>
        <v>0</v>
      </c>
      <c r="AH1405" s="179">
        <f t="shared" ca="1" si="88"/>
        <v>0</v>
      </c>
    </row>
    <row r="1406" spans="2:34" ht="15.75" x14ac:dyDescent="0.25">
      <c r="B1406">
        <f t="shared" ca="1" si="85"/>
        <v>1394</v>
      </c>
      <c r="C1406" t="str">
        <f ca="1">IFERROR(VLOOKUP(B1406,'SKT LİSTESİ'!F:F,1,0),"")</f>
        <v/>
      </c>
      <c r="E1406" s="128" t="str">
        <f ca="1">IFERROR(IF($C1406="","",VLOOKUP(FİLTRE!$C1406,'SKT LİSTESİ'!$F:$S,5,0)),"")</f>
        <v/>
      </c>
      <c r="F1406" s="129" t="str">
        <f ca="1">IFERROR(IF($C1406="","",VLOOKUP(FİLTRE!$C1406,'SKT LİSTESİ'!$F:$S,7,0)),"")</f>
        <v/>
      </c>
      <c r="G1406" s="130" t="str">
        <f ca="1">IFERROR(IF($C1406="","",VLOOKUP(FİLTRE!$C1406,'SKT LİSTESİ'!$F:$S,8,0)),"")</f>
        <v/>
      </c>
      <c r="H1406" s="131" t="str">
        <f ca="1">IF(E1406="","",IF($C1406="","",VLOOKUP(FİLTRE!$C1406,'SKT LİSTESİ'!$F:$S,9,0)))</f>
        <v/>
      </c>
      <c r="I1406" s="132" t="str">
        <f ca="1">IFERROR(IF($C1406="","",VLOOKUP(FİLTRE!$C1406,'SKT LİSTESİ'!$F:$S,10,0)),"")</f>
        <v/>
      </c>
      <c r="J1406" s="133" t="str">
        <f ca="1">IFERROR(IF($C1406="","",VLOOKUP(FİLTRE!$C1406,'SKT LİSTESİ'!$F:$S,11,0)),"")</f>
        <v/>
      </c>
      <c r="K1406" s="134" t="str">
        <f ca="1">IFERROR(IF($C1406="","",VLOOKUP(FİLTRE!$C1406,'SKT LİSTESİ'!$F:$S,12,0)),"")</f>
        <v/>
      </c>
      <c r="L1406" s="134" t="str">
        <f ca="1">IFERROR(IF($C1406="","",VLOOKUP(FİLTRE!$C1406,'SKT LİSTESİ'!$F:$S,13,0)),"")</f>
        <v/>
      </c>
      <c r="M1406" s="135" t="str">
        <f ca="1">IFERROR(IF($C1406="","",VLOOKUP(FİLTRE!$C1406,'SKT LİSTESİ'!$F:$AJ,14,0)),"")</f>
        <v/>
      </c>
      <c r="N1406" s="31" t="str">
        <f ca="1">IFERROR(IF($C1406="","",VLOOKUP(FİLTRE!$C1406,'SKT LİSTESİ'!$F:$AJ,22,0)),"")</f>
        <v/>
      </c>
      <c r="O1406" s="136" t="str">
        <f ca="1">IFERROR(IF($C1406="","",VLOOKUP(FİLTRE!$C1406,'SKT LİSTESİ'!$F:$AJ,23,0)),"")</f>
        <v/>
      </c>
      <c r="P1406" s="31"/>
      <c r="Q1406" s="31"/>
      <c r="R1406" s="137" t="str">
        <f ca="1">(IFERROR(IF($C1406="","",VLOOKUP(FİLTRE!$C1406,'SKT LİSTESİ'!$F:$AJ,15,0)),""))</f>
        <v/>
      </c>
      <c r="S1406" s="138" t="str">
        <f ca="1">IFERROR(IF($C1406="","",VLOOKUP(FİLTRE!$C1406,'SKT LİSTESİ'!$F:$AJ,16,0)),"")</f>
        <v/>
      </c>
      <c r="AF1406" s="179" t="str">
        <f t="shared" ca="1" si="86"/>
        <v/>
      </c>
      <c r="AG1406" s="179">
        <f t="shared" ca="1" si="87"/>
        <v>0</v>
      </c>
      <c r="AH1406" s="179">
        <f t="shared" ca="1" si="88"/>
        <v>0</v>
      </c>
    </row>
    <row r="1407" spans="2:34" ht="15.75" x14ac:dyDescent="0.25">
      <c r="B1407">
        <f t="shared" ca="1" si="85"/>
        <v>1395</v>
      </c>
      <c r="C1407" t="str">
        <f ca="1">IFERROR(VLOOKUP(B1407,'SKT LİSTESİ'!F:F,1,0),"")</f>
        <v/>
      </c>
      <c r="E1407" s="128" t="str">
        <f ca="1">IFERROR(IF($C1407="","",VLOOKUP(FİLTRE!$C1407,'SKT LİSTESİ'!$F:$S,5,0)),"")</f>
        <v/>
      </c>
      <c r="F1407" s="129" t="str">
        <f ca="1">IFERROR(IF($C1407="","",VLOOKUP(FİLTRE!$C1407,'SKT LİSTESİ'!$F:$S,7,0)),"")</f>
        <v/>
      </c>
      <c r="G1407" s="130" t="str">
        <f ca="1">IFERROR(IF($C1407="","",VLOOKUP(FİLTRE!$C1407,'SKT LİSTESİ'!$F:$S,8,0)),"")</f>
        <v/>
      </c>
      <c r="H1407" s="131" t="str">
        <f ca="1">IF(E1407="","",IF($C1407="","",VLOOKUP(FİLTRE!$C1407,'SKT LİSTESİ'!$F:$S,9,0)))</f>
        <v/>
      </c>
      <c r="I1407" s="132" t="str">
        <f ca="1">IFERROR(IF($C1407="","",VLOOKUP(FİLTRE!$C1407,'SKT LİSTESİ'!$F:$S,10,0)),"")</f>
        <v/>
      </c>
      <c r="J1407" s="133" t="str">
        <f ca="1">IFERROR(IF($C1407="","",VLOOKUP(FİLTRE!$C1407,'SKT LİSTESİ'!$F:$S,11,0)),"")</f>
        <v/>
      </c>
      <c r="K1407" s="134" t="str">
        <f ca="1">IFERROR(IF($C1407="","",VLOOKUP(FİLTRE!$C1407,'SKT LİSTESİ'!$F:$S,12,0)),"")</f>
        <v/>
      </c>
      <c r="L1407" s="134" t="str">
        <f ca="1">IFERROR(IF($C1407="","",VLOOKUP(FİLTRE!$C1407,'SKT LİSTESİ'!$F:$S,13,0)),"")</f>
        <v/>
      </c>
      <c r="M1407" s="135" t="str">
        <f ca="1">IFERROR(IF($C1407="","",VLOOKUP(FİLTRE!$C1407,'SKT LİSTESİ'!$F:$AJ,14,0)),"")</f>
        <v/>
      </c>
      <c r="N1407" s="31" t="str">
        <f ca="1">IFERROR(IF($C1407="","",VLOOKUP(FİLTRE!$C1407,'SKT LİSTESİ'!$F:$AJ,22,0)),"")</f>
        <v/>
      </c>
      <c r="O1407" s="136" t="str">
        <f ca="1">IFERROR(IF($C1407="","",VLOOKUP(FİLTRE!$C1407,'SKT LİSTESİ'!$F:$AJ,23,0)),"")</f>
        <v/>
      </c>
      <c r="P1407" s="31"/>
      <c r="Q1407" s="31"/>
      <c r="R1407" s="137" t="str">
        <f ca="1">(IFERROR(IF($C1407="","",VLOOKUP(FİLTRE!$C1407,'SKT LİSTESİ'!$F:$AJ,15,0)),""))</f>
        <v/>
      </c>
      <c r="S1407" s="138" t="str">
        <f ca="1">IFERROR(IF($C1407="","",VLOOKUP(FİLTRE!$C1407,'SKT LİSTESİ'!$F:$AJ,16,0)),"")</f>
        <v/>
      </c>
      <c r="AF1407" s="179" t="str">
        <f t="shared" ca="1" si="86"/>
        <v/>
      </c>
      <c r="AG1407" s="179">
        <f t="shared" ca="1" si="87"/>
        <v>0</v>
      </c>
      <c r="AH1407" s="179">
        <f t="shared" ca="1" si="88"/>
        <v>0</v>
      </c>
    </row>
    <row r="1408" spans="2:34" ht="15.75" x14ac:dyDescent="0.25">
      <c r="B1408">
        <f t="shared" ca="1" si="85"/>
        <v>1396</v>
      </c>
      <c r="C1408" t="str">
        <f ca="1">IFERROR(VLOOKUP(B1408,'SKT LİSTESİ'!F:F,1,0),"")</f>
        <v/>
      </c>
      <c r="E1408" s="128" t="str">
        <f ca="1">IFERROR(IF($C1408="","",VLOOKUP(FİLTRE!$C1408,'SKT LİSTESİ'!$F:$S,5,0)),"")</f>
        <v/>
      </c>
      <c r="F1408" s="129" t="str">
        <f ca="1">IFERROR(IF($C1408="","",VLOOKUP(FİLTRE!$C1408,'SKT LİSTESİ'!$F:$S,7,0)),"")</f>
        <v/>
      </c>
      <c r="G1408" s="130" t="str">
        <f ca="1">IFERROR(IF($C1408="","",VLOOKUP(FİLTRE!$C1408,'SKT LİSTESİ'!$F:$S,8,0)),"")</f>
        <v/>
      </c>
      <c r="H1408" s="131" t="str">
        <f ca="1">IF(E1408="","",IF($C1408="","",VLOOKUP(FİLTRE!$C1408,'SKT LİSTESİ'!$F:$S,9,0)))</f>
        <v/>
      </c>
      <c r="I1408" s="132" t="str">
        <f ca="1">IFERROR(IF($C1408="","",VLOOKUP(FİLTRE!$C1408,'SKT LİSTESİ'!$F:$S,10,0)),"")</f>
        <v/>
      </c>
      <c r="J1408" s="133" t="str">
        <f ca="1">IFERROR(IF($C1408="","",VLOOKUP(FİLTRE!$C1408,'SKT LİSTESİ'!$F:$S,11,0)),"")</f>
        <v/>
      </c>
      <c r="K1408" s="134" t="str">
        <f ca="1">IFERROR(IF($C1408="","",VLOOKUP(FİLTRE!$C1408,'SKT LİSTESİ'!$F:$S,12,0)),"")</f>
        <v/>
      </c>
      <c r="L1408" s="134" t="str">
        <f ca="1">IFERROR(IF($C1408="","",VLOOKUP(FİLTRE!$C1408,'SKT LİSTESİ'!$F:$S,13,0)),"")</f>
        <v/>
      </c>
      <c r="M1408" s="135" t="str">
        <f ca="1">IFERROR(IF($C1408="","",VLOOKUP(FİLTRE!$C1408,'SKT LİSTESİ'!$F:$AJ,14,0)),"")</f>
        <v/>
      </c>
      <c r="N1408" s="31" t="str">
        <f ca="1">IFERROR(IF($C1408="","",VLOOKUP(FİLTRE!$C1408,'SKT LİSTESİ'!$F:$AJ,22,0)),"")</f>
        <v/>
      </c>
      <c r="O1408" s="136" t="str">
        <f ca="1">IFERROR(IF($C1408="","",VLOOKUP(FİLTRE!$C1408,'SKT LİSTESİ'!$F:$AJ,23,0)),"")</f>
        <v/>
      </c>
      <c r="P1408" s="31"/>
      <c r="Q1408" s="31"/>
      <c r="R1408" s="137" t="str">
        <f ca="1">(IFERROR(IF($C1408="","",VLOOKUP(FİLTRE!$C1408,'SKT LİSTESİ'!$F:$AJ,15,0)),""))</f>
        <v/>
      </c>
      <c r="S1408" s="138" t="str">
        <f ca="1">IFERROR(IF($C1408="","",VLOOKUP(FİLTRE!$C1408,'SKT LİSTESİ'!$F:$AJ,16,0)),"")</f>
        <v/>
      </c>
      <c r="AF1408" s="179" t="str">
        <f t="shared" ca="1" si="86"/>
        <v/>
      </c>
      <c r="AG1408" s="179">
        <f t="shared" ca="1" si="87"/>
        <v>0</v>
      </c>
      <c r="AH1408" s="179">
        <f t="shared" ca="1" si="88"/>
        <v>0</v>
      </c>
    </row>
    <row r="1409" spans="2:34" ht="15.75" x14ac:dyDescent="0.25">
      <c r="B1409">
        <f t="shared" ca="1" si="85"/>
        <v>1397</v>
      </c>
      <c r="C1409" t="str">
        <f ca="1">IFERROR(VLOOKUP(B1409,'SKT LİSTESİ'!F:F,1,0),"")</f>
        <v/>
      </c>
      <c r="E1409" s="128" t="str">
        <f ca="1">IFERROR(IF($C1409="","",VLOOKUP(FİLTRE!$C1409,'SKT LİSTESİ'!$F:$S,5,0)),"")</f>
        <v/>
      </c>
      <c r="F1409" s="129" t="str">
        <f ca="1">IFERROR(IF($C1409="","",VLOOKUP(FİLTRE!$C1409,'SKT LİSTESİ'!$F:$S,7,0)),"")</f>
        <v/>
      </c>
      <c r="G1409" s="130" t="str">
        <f ca="1">IFERROR(IF($C1409="","",VLOOKUP(FİLTRE!$C1409,'SKT LİSTESİ'!$F:$S,8,0)),"")</f>
        <v/>
      </c>
      <c r="H1409" s="131" t="str">
        <f ca="1">IF(E1409="","",IF($C1409="","",VLOOKUP(FİLTRE!$C1409,'SKT LİSTESİ'!$F:$S,9,0)))</f>
        <v/>
      </c>
      <c r="I1409" s="132" t="str">
        <f ca="1">IFERROR(IF($C1409="","",VLOOKUP(FİLTRE!$C1409,'SKT LİSTESİ'!$F:$S,10,0)),"")</f>
        <v/>
      </c>
      <c r="J1409" s="133" t="str">
        <f ca="1">IFERROR(IF($C1409="","",VLOOKUP(FİLTRE!$C1409,'SKT LİSTESİ'!$F:$S,11,0)),"")</f>
        <v/>
      </c>
      <c r="K1409" s="134" t="str">
        <f ca="1">IFERROR(IF($C1409="","",VLOOKUP(FİLTRE!$C1409,'SKT LİSTESİ'!$F:$S,12,0)),"")</f>
        <v/>
      </c>
      <c r="L1409" s="134" t="str">
        <f ca="1">IFERROR(IF($C1409="","",VLOOKUP(FİLTRE!$C1409,'SKT LİSTESİ'!$F:$S,13,0)),"")</f>
        <v/>
      </c>
      <c r="M1409" s="135" t="str">
        <f ca="1">IFERROR(IF($C1409="","",VLOOKUP(FİLTRE!$C1409,'SKT LİSTESİ'!$F:$AJ,14,0)),"")</f>
        <v/>
      </c>
      <c r="N1409" s="31" t="str">
        <f ca="1">IFERROR(IF($C1409="","",VLOOKUP(FİLTRE!$C1409,'SKT LİSTESİ'!$F:$AJ,22,0)),"")</f>
        <v/>
      </c>
      <c r="O1409" s="136" t="str">
        <f ca="1">IFERROR(IF($C1409="","",VLOOKUP(FİLTRE!$C1409,'SKT LİSTESİ'!$F:$AJ,23,0)),"")</f>
        <v/>
      </c>
      <c r="P1409" s="31"/>
      <c r="Q1409" s="31"/>
      <c r="R1409" s="137" t="str">
        <f ca="1">(IFERROR(IF($C1409="","",VLOOKUP(FİLTRE!$C1409,'SKT LİSTESİ'!$F:$AJ,15,0)),""))</f>
        <v/>
      </c>
      <c r="S1409" s="138" t="str">
        <f ca="1">IFERROR(IF($C1409="","",VLOOKUP(FİLTRE!$C1409,'SKT LİSTESİ'!$F:$AJ,16,0)),"")</f>
        <v/>
      </c>
      <c r="AF1409" s="179" t="str">
        <f t="shared" ca="1" si="86"/>
        <v/>
      </c>
      <c r="AG1409" s="179">
        <f t="shared" ca="1" si="87"/>
        <v>0</v>
      </c>
      <c r="AH1409" s="179">
        <f t="shared" ca="1" si="88"/>
        <v>0</v>
      </c>
    </row>
    <row r="1410" spans="2:34" ht="15.75" x14ac:dyDescent="0.25">
      <c r="B1410">
        <f t="shared" ca="1" si="85"/>
        <v>1398</v>
      </c>
      <c r="C1410" t="str">
        <f ca="1">IFERROR(VLOOKUP(B1410,'SKT LİSTESİ'!F:F,1,0),"")</f>
        <v/>
      </c>
      <c r="E1410" s="128" t="str">
        <f ca="1">IFERROR(IF($C1410="","",VLOOKUP(FİLTRE!$C1410,'SKT LİSTESİ'!$F:$S,5,0)),"")</f>
        <v/>
      </c>
      <c r="F1410" s="129" t="str">
        <f ca="1">IFERROR(IF($C1410="","",VLOOKUP(FİLTRE!$C1410,'SKT LİSTESİ'!$F:$S,7,0)),"")</f>
        <v/>
      </c>
      <c r="G1410" s="130" t="str">
        <f ca="1">IFERROR(IF($C1410="","",VLOOKUP(FİLTRE!$C1410,'SKT LİSTESİ'!$F:$S,8,0)),"")</f>
        <v/>
      </c>
      <c r="H1410" s="131" t="str">
        <f ca="1">IF(E1410="","",IF($C1410="","",VLOOKUP(FİLTRE!$C1410,'SKT LİSTESİ'!$F:$S,9,0)))</f>
        <v/>
      </c>
      <c r="I1410" s="132" t="str">
        <f ca="1">IFERROR(IF($C1410="","",VLOOKUP(FİLTRE!$C1410,'SKT LİSTESİ'!$F:$S,10,0)),"")</f>
        <v/>
      </c>
      <c r="J1410" s="133" t="str">
        <f ca="1">IFERROR(IF($C1410="","",VLOOKUP(FİLTRE!$C1410,'SKT LİSTESİ'!$F:$S,11,0)),"")</f>
        <v/>
      </c>
      <c r="K1410" s="134" t="str">
        <f ca="1">IFERROR(IF($C1410="","",VLOOKUP(FİLTRE!$C1410,'SKT LİSTESİ'!$F:$S,12,0)),"")</f>
        <v/>
      </c>
      <c r="L1410" s="134" t="str">
        <f ca="1">IFERROR(IF($C1410="","",VLOOKUP(FİLTRE!$C1410,'SKT LİSTESİ'!$F:$S,13,0)),"")</f>
        <v/>
      </c>
      <c r="M1410" s="135" t="str">
        <f ca="1">IFERROR(IF($C1410="","",VLOOKUP(FİLTRE!$C1410,'SKT LİSTESİ'!$F:$AJ,14,0)),"")</f>
        <v/>
      </c>
      <c r="N1410" s="31" t="str">
        <f ca="1">IFERROR(IF($C1410="","",VLOOKUP(FİLTRE!$C1410,'SKT LİSTESİ'!$F:$AJ,22,0)),"")</f>
        <v/>
      </c>
      <c r="O1410" s="136" t="str">
        <f ca="1">IFERROR(IF($C1410="","",VLOOKUP(FİLTRE!$C1410,'SKT LİSTESİ'!$F:$AJ,23,0)),"")</f>
        <v/>
      </c>
      <c r="P1410" s="31"/>
      <c r="Q1410" s="31"/>
      <c r="R1410" s="137" t="str">
        <f ca="1">(IFERROR(IF($C1410="","",VLOOKUP(FİLTRE!$C1410,'SKT LİSTESİ'!$F:$AJ,15,0)),""))</f>
        <v/>
      </c>
      <c r="S1410" s="138" t="str">
        <f ca="1">IFERROR(IF($C1410="","",VLOOKUP(FİLTRE!$C1410,'SKT LİSTESİ'!$F:$AJ,16,0)),"")</f>
        <v/>
      </c>
      <c r="AF1410" s="179" t="str">
        <f t="shared" ca="1" si="86"/>
        <v/>
      </c>
      <c r="AG1410" s="179">
        <f t="shared" ca="1" si="87"/>
        <v>0</v>
      </c>
      <c r="AH1410" s="179">
        <f t="shared" ca="1" si="88"/>
        <v>0</v>
      </c>
    </row>
    <row r="1411" spans="2:34" ht="15.75" x14ac:dyDescent="0.25">
      <c r="B1411">
        <f t="shared" ca="1" si="85"/>
        <v>1399</v>
      </c>
      <c r="C1411" t="str">
        <f ca="1">IFERROR(VLOOKUP(B1411,'SKT LİSTESİ'!F:F,1,0),"")</f>
        <v/>
      </c>
      <c r="E1411" s="128" t="str">
        <f ca="1">IFERROR(IF($C1411="","",VLOOKUP(FİLTRE!$C1411,'SKT LİSTESİ'!$F:$S,5,0)),"")</f>
        <v/>
      </c>
      <c r="F1411" s="129" t="str">
        <f ca="1">IFERROR(IF($C1411="","",VLOOKUP(FİLTRE!$C1411,'SKT LİSTESİ'!$F:$S,7,0)),"")</f>
        <v/>
      </c>
      <c r="G1411" s="130" t="str">
        <f ca="1">IFERROR(IF($C1411="","",VLOOKUP(FİLTRE!$C1411,'SKT LİSTESİ'!$F:$S,8,0)),"")</f>
        <v/>
      </c>
      <c r="H1411" s="131" t="str">
        <f ca="1">IF(E1411="","",IF($C1411="","",VLOOKUP(FİLTRE!$C1411,'SKT LİSTESİ'!$F:$S,9,0)))</f>
        <v/>
      </c>
      <c r="I1411" s="132" t="str">
        <f ca="1">IFERROR(IF($C1411="","",VLOOKUP(FİLTRE!$C1411,'SKT LİSTESİ'!$F:$S,10,0)),"")</f>
        <v/>
      </c>
      <c r="J1411" s="133" t="str">
        <f ca="1">IFERROR(IF($C1411="","",VLOOKUP(FİLTRE!$C1411,'SKT LİSTESİ'!$F:$S,11,0)),"")</f>
        <v/>
      </c>
      <c r="K1411" s="134" t="str">
        <f ca="1">IFERROR(IF($C1411="","",VLOOKUP(FİLTRE!$C1411,'SKT LİSTESİ'!$F:$S,12,0)),"")</f>
        <v/>
      </c>
      <c r="L1411" s="134" t="str">
        <f ca="1">IFERROR(IF($C1411="","",VLOOKUP(FİLTRE!$C1411,'SKT LİSTESİ'!$F:$S,13,0)),"")</f>
        <v/>
      </c>
      <c r="M1411" s="135" t="str">
        <f ca="1">IFERROR(IF($C1411="","",VLOOKUP(FİLTRE!$C1411,'SKT LİSTESİ'!$F:$AJ,14,0)),"")</f>
        <v/>
      </c>
      <c r="N1411" s="31" t="str">
        <f ca="1">IFERROR(IF($C1411="","",VLOOKUP(FİLTRE!$C1411,'SKT LİSTESİ'!$F:$AJ,22,0)),"")</f>
        <v/>
      </c>
      <c r="O1411" s="136" t="str">
        <f ca="1">IFERROR(IF($C1411="","",VLOOKUP(FİLTRE!$C1411,'SKT LİSTESİ'!$F:$AJ,23,0)),"")</f>
        <v/>
      </c>
      <c r="P1411" s="31"/>
      <c r="Q1411" s="31"/>
      <c r="R1411" s="137" t="str">
        <f ca="1">(IFERROR(IF($C1411="","",VLOOKUP(FİLTRE!$C1411,'SKT LİSTESİ'!$F:$AJ,15,0)),""))</f>
        <v/>
      </c>
      <c r="S1411" s="138" t="str">
        <f ca="1">IFERROR(IF($C1411="","",VLOOKUP(FİLTRE!$C1411,'SKT LİSTESİ'!$F:$AJ,16,0)),"")</f>
        <v/>
      </c>
      <c r="AF1411" s="179" t="str">
        <f t="shared" ca="1" si="86"/>
        <v/>
      </c>
      <c r="AG1411" s="179">
        <f t="shared" ca="1" si="87"/>
        <v>0</v>
      </c>
      <c r="AH1411" s="179">
        <f t="shared" ca="1" si="88"/>
        <v>0</v>
      </c>
    </row>
    <row r="1412" spans="2:34" ht="15.75" x14ac:dyDescent="0.25">
      <c r="B1412">
        <f t="shared" ca="1" si="85"/>
        <v>1400</v>
      </c>
      <c r="C1412" t="str">
        <f ca="1">IFERROR(VLOOKUP(B1412,'SKT LİSTESİ'!F:F,1,0),"")</f>
        <v/>
      </c>
      <c r="E1412" s="128" t="str">
        <f ca="1">IFERROR(IF($C1412="","",VLOOKUP(FİLTRE!$C1412,'SKT LİSTESİ'!$F:$S,5,0)),"")</f>
        <v/>
      </c>
      <c r="F1412" s="129" t="str">
        <f ca="1">IFERROR(IF($C1412="","",VLOOKUP(FİLTRE!$C1412,'SKT LİSTESİ'!$F:$S,7,0)),"")</f>
        <v/>
      </c>
      <c r="G1412" s="130" t="str">
        <f ca="1">IFERROR(IF($C1412="","",VLOOKUP(FİLTRE!$C1412,'SKT LİSTESİ'!$F:$S,8,0)),"")</f>
        <v/>
      </c>
      <c r="H1412" s="131" t="str">
        <f ca="1">IF(E1412="","",IF($C1412="","",VLOOKUP(FİLTRE!$C1412,'SKT LİSTESİ'!$F:$S,9,0)))</f>
        <v/>
      </c>
      <c r="I1412" s="132" t="str">
        <f ca="1">IFERROR(IF($C1412="","",VLOOKUP(FİLTRE!$C1412,'SKT LİSTESİ'!$F:$S,10,0)),"")</f>
        <v/>
      </c>
      <c r="J1412" s="133" t="str">
        <f ca="1">IFERROR(IF($C1412="","",VLOOKUP(FİLTRE!$C1412,'SKT LİSTESİ'!$F:$S,11,0)),"")</f>
        <v/>
      </c>
      <c r="K1412" s="134" t="str">
        <f ca="1">IFERROR(IF($C1412="","",VLOOKUP(FİLTRE!$C1412,'SKT LİSTESİ'!$F:$S,12,0)),"")</f>
        <v/>
      </c>
      <c r="L1412" s="134" t="str">
        <f ca="1">IFERROR(IF($C1412="","",VLOOKUP(FİLTRE!$C1412,'SKT LİSTESİ'!$F:$S,13,0)),"")</f>
        <v/>
      </c>
      <c r="M1412" s="135" t="str">
        <f ca="1">IFERROR(IF($C1412="","",VLOOKUP(FİLTRE!$C1412,'SKT LİSTESİ'!$F:$AJ,14,0)),"")</f>
        <v/>
      </c>
      <c r="N1412" s="31" t="str">
        <f ca="1">IFERROR(IF($C1412="","",VLOOKUP(FİLTRE!$C1412,'SKT LİSTESİ'!$F:$AJ,22,0)),"")</f>
        <v/>
      </c>
      <c r="O1412" s="136" t="str">
        <f ca="1">IFERROR(IF($C1412="","",VLOOKUP(FİLTRE!$C1412,'SKT LİSTESİ'!$F:$AJ,23,0)),"")</f>
        <v/>
      </c>
      <c r="P1412" s="31"/>
      <c r="Q1412" s="31"/>
      <c r="R1412" s="137" t="str">
        <f ca="1">(IFERROR(IF($C1412="","",VLOOKUP(FİLTRE!$C1412,'SKT LİSTESİ'!$F:$AJ,15,0)),""))</f>
        <v/>
      </c>
      <c r="S1412" s="138" t="str">
        <f ca="1">IFERROR(IF($C1412="","",VLOOKUP(FİLTRE!$C1412,'SKT LİSTESİ'!$F:$AJ,16,0)),"")</f>
        <v/>
      </c>
      <c r="AF1412" s="179" t="str">
        <f t="shared" ca="1" si="86"/>
        <v/>
      </c>
      <c r="AG1412" s="179">
        <f t="shared" ca="1" si="87"/>
        <v>0</v>
      </c>
      <c r="AH1412" s="179">
        <f t="shared" ca="1" si="88"/>
        <v>0</v>
      </c>
    </row>
    <row r="1413" spans="2:34" ht="15.75" x14ac:dyDescent="0.25">
      <c r="B1413">
        <f t="shared" ca="1" si="85"/>
        <v>1401</v>
      </c>
      <c r="C1413" t="str">
        <f ca="1">IFERROR(VLOOKUP(B1413,'SKT LİSTESİ'!F:F,1,0),"")</f>
        <v/>
      </c>
      <c r="E1413" s="128" t="str">
        <f ca="1">IFERROR(IF($C1413="","",VLOOKUP(FİLTRE!$C1413,'SKT LİSTESİ'!$F:$S,5,0)),"")</f>
        <v/>
      </c>
      <c r="F1413" s="129" t="str">
        <f ca="1">IFERROR(IF($C1413="","",VLOOKUP(FİLTRE!$C1413,'SKT LİSTESİ'!$F:$S,7,0)),"")</f>
        <v/>
      </c>
      <c r="G1413" s="130" t="str">
        <f ca="1">IFERROR(IF($C1413="","",VLOOKUP(FİLTRE!$C1413,'SKT LİSTESİ'!$F:$S,8,0)),"")</f>
        <v/>
      </c>
      <c r="H1413" s="131" t="str">
        <f ca="1">IF(E1413="","",IF($C1413="","",VLOOKUP(FİLTRE!$C1413,'SKT LİSTESİ'!$F:$S,9,0)))</f>
        <v/>
      </c>
      <c r="I1413" s="132" t="str">
        <f ca="1">IFERROR(IF($C1413="","",VLOOKUP(FİLTRE!$C1413,'SKT LİSTESİ'!$F:$S,10,0)),"")</f>
        <v/>
      </c>
      <c r="J1413" s="133" t="str">
        <f ca="1">IFERROR(IF($C1413="","",VLOOKUP(FİLTRE!$C1413,'SKT LİSTESİ'!$F:$S,11,0)),"")</f>
        <v/>
      </c>
      <c r="K1413" s="134" t="str">
        <f ca="1">IFERROR(IF($C1413="","",VLOOKUP(FİLTRE!$C1413,'SKT LİSTESİ'!$F:$S,12,0)),"")</f>
        <v/>
      </c>
      <c r="L1413" s="134" t="str">
        <f ca="1">IFERROR(IF($C1413="","",VLOOKUP(FİLTRE!$C1413,'SKT LİSTESİ'!$F:$S,13,0)),"")</f>
        <v/>
      </c>
      <c r="M1413" s="135" t="str">
        <f ca="1">IFERROR(IF($C1413="","",VLOOKUP(FİLTRE!$C1413,'SKT LİSTESİ'!$F:$AJ,14,0)),"")</f>
        <v/>
      </c>
      <c r="N1413" s="31" t="str">
        <f ca="1">IFERROR(IF($C1413="","",VLOOKUP(FİLTRE!$C1413,'SKT LİSTESİ'!$F:$AJ,22,0)),"")</f>
        <v/>
      </c>
      <c r="O1413" s="136" t="str">
        <f ca="1">IFERROR(IF($C1413="","",VLOOKUP(FİLTRE!$C1413,'SKT LİSTESİ'!$F:$AJ,23,0)),"")</f>
        <v/>
      </c>
      <c r="P1413" s="31"/>
      <c r="Q1413" s="31"/>
      <c r="R1413" s="137" t="str">
        <f ca="1">(IFERROR(IF($C1413="","",VLOOKUP(FİLTRE!$C1413,'SKT LİSTESİ'!$F:$AJ,15,0)),""))</f>
        <v/>
      </c>
      <c r="S1413" s="138" t="str">
        <f ca="1">IFERROR(IF($C1413="","",VLOOKUP(FİLTRE!$C1413,'SKT LİSTESİ'!$F:$AJ,16,0)),"")</f>
        <v/>
      </c>
      <c r="AF1413" s="179" t="str">
        <f t="shared" ca="1" si="86"/>
        <v/>
      </c>
      <c r="AG1413" s="179">
        <f t="shared" ca="1" si="87"/>
        <v>0</v>
      </c>
      <c r="AH1413" s="179">
        <f t="shared" ca="1" si="88"/>
        <v>0</v>
      </c>
    </row>
    <row r="1414" spans="2:34" ht="15.75" x14ac:dyDescent="0.25">
      <c r="B1414">
        <f t="shared" ca="1" si="85"/>
        <v>1402</v>
      </c>
      <c r="C1414" t="str">
        <f ca="1">IFERROR(VLOOKUP(B1414,'SKT LİSTESİ'!F:F,1,0),"")</f>
        <v/>
      </c>
      <c r="E1414" s="128" t="str">
        <f ca="1">IFERROR(IF($C1414="","",VLOOKUP(FİLTRE!$C1414,'SKT LİSTESİ'!$F:$S,5,0)),"")</f>
        <v/>
      </c>
      <c r="F1414" s="129" t="str">
        <f ca="1">IFERROR(IF($C1414="","",VLOOKUP(FİLTRE!$C1414,'SKT LİSTESİ'!$F:$S,7,0)),"")</f>
        <v/>
      </c>
      <c r="G1414" s="130" t="str">
        <f ca="1">IFERROR(IF($C1414="","",VLOOKUP(FİLTRE!$C1414,'SKT LİSTESİ'!$F:$S,8,0)),"")</f>
        <v/>
      </c>
      <c r="H1414" s="131" t="str">
        <f ca="1">IF(E1414="","",IF($C1414="","",VLOOKUP(FİLTRE!$C1414,'SKT LİSTESİ'!$F:$S,9,0)))</f>
        <v/>
      </c>
      <c r="I1414" s="132" t="str">
        <f ca="1">IFERROR(IF($C1414="","",VLOOKUP(FİLTRE!$C1414,'SKT LİSTESİ'!$F:$S,10,0)),"")</f>
        <v/>
      </c>
      <c r="J1414" s="133" t="str">
        <f ca="1">IFERROR(IF($C1414="","",VLOOKUP(FİLTRE!$C1414,'SKT LİSTESİ'!$F:$S,11,0)),"")</f>
        <v/>
      </c>
      <c r="K1414" s="134" t="str">
        <f ca="1">IFERROR(IF($C1414="","",VLOOKUP(FİLTRE!$C1414,'SKT LİSTESİ'!$F:$S,12,0)),"")</f>
        <v/>
      </c>
      <c r="L1414" s="134" t="str">
        <f ca="1">IFERROR(IF($C1414="","",VLOOKUP(FİLTRE!$C1414,'SKT LİSTESİ'!$F:$S,13,0)),"")</f>
        <v/>
      </c>
      <c r="M1414" s="135" t="str">
        <f ca="1">IFERROR(IF($C1414="","",VLOOKUP(FİLTRE!$C1414,'SKT LİSTESİ'!$F:$AJ,14,0)),"")</f>
        <v/>
      </c>
      <c r="N1414" s="31" t="str">
        <f ca="1">IFERROR(IF($C1414="","",VLOOKUP(FİLTRE!$C1414,'SKT LİSTESİ'!$F:$AJ,22,0)),"")</f>
        <v/>
      </c>
      <c r="O1414" s="136" t="str">
        <f ca="1">IFERROR(IF($C1414="","",VLOOKUP(FİLTRE!$C1414,'SKT LİSTESİ'!$F:$AJ,23,0)),"")</f>
        <v/>
      </c>
      <c r="P1414" s="31"/>
      <c r="Q1414" s="31"/>
      <c r="R1414" s="137" t="str">
        <f ca="1">(IFERROR(IF($C1414="","",VLOOKUP(FİLTRE!$C1414,'SKT LİSTESİ'!$F:$AJ,15,0)),""))</f>
        <v/>
      </c>
      <c r="S1414" s="138" t="str">
        <f ca="1">IFERROR(IF($C1414="","",VLOOKUP(FİLTRE!$C1414,'SKT LİSTESİ'!$F:$AJ,16,0)),"")</f>
        <v/>
      </c>
      <c r="AF1414" s="179" t="str">
        <f t="shared" ca="1" si="86"/>
        <v/>
      </c>
      <c r="AG1414" s="179">
        <f t="shared" ca="1" si="87"/>
        <v>0</v>
      </c>
      <c r="AH1414" s="179">
        <f t="shared" ca="1" si="88"/>
        <v>0</v>
      </c>
    </row>
    <row r="1415" spans="2:34" ht="15.75" x14ac:dyDescent="0.25">
      <c r="B1415">
        <f t="shared" ca="1" si="85"/>
        <v>1403</v>
      </c>
      <c r="C1415" t="str">
        <f ca="1">IFERROR(VLOOKUP(B1415,'SKT LİSTESİ'!F:F,1,0),"")</f>
        <v/>
      </c>
      <c r="E1415" s="128" t="str">
        <f ca="1">IFERROR(IF($C1415="","",VLOOKUP(FİLTRE!$C1415,'SKT LİSTESİ'!$F:$S,5,0)),"")</f>
        <v/>
      </c>
      <c r="F1415" s="129" t="str">
        <f ca="1">IFERROR(IF($C1415="","",VLOOKUP(FİLTRE!$C1415,'SKT LİSTESİ'!$F:$S,7,0)),"")</f>
        <v/>
      </c>
      <c r="G1415" s="130" t="str">
        <f ca="1">IFERROR(IF($C1415="","",VLOOKUP(FİLTRE!$C1415,'SKT LİSTESİ'!$F:$S,8,0)),"")</f>
        <v/>
      </c>
      <c r="H1415" s="131" t="str">
        <f ca="1">IF(E1415="","",IF($C1415="","",VLOOKUP(FİLTRE!$C1415,'SKT LİSTESİ'!$F:$S,9,0)))</f>
        <v/>
      </c>
      <c r="I1415" s="132" t="str">
        <f ca="1">IFERROR(IF($C1415="","",VLOOKUP(FİLTRE!$C1415,'SKT LİSTESİ'!$F:$S,10,0)),"")</f>
        <v/>
      </c>
      <c r="J1415" s="133" t="str">
        <f ca="1">IFERROR(IF($C1415="","",VLOOKUP(FİLTRE!$C1415,'SKT LİSTESİ'!$F:$S,11,0)),"")</f>
        <v/>
      </c>
      <c r="K1415" s="134" t="str">
        <f ca="1">IFERROR(IF($C1415="","",VLOOKUP(FİLTRE!$C1415,'SKT LİSTESİ'!$F:$S,12,0)),"")</f>
        <v/>
      </c>
      <c r="L1415" s="134" t="str">
        <f ca="1">IFERROR(IF($C1415="","",VLOOKUP(FİLTRE!$C1415,'SKT LİSTESİ'!$F:$S,13,0)),"")</f>
        <v/>
      </c>
      <c r="M1415" s="135" t="str">
        <f ca="1">IFERROR(IF($C1415="","",VLOOKUP(FİLTRE!$C1415,'SKT LİSTESİ'!$F:$AJ,14,0)),"")</f>
        <v/>
      </c>
      <c r="N1415" s="31" t="str">
        <f ca="1">IFERROR(IF($C1415="","",VLOOKUP(FİLTRE!$C1415,'SKT LİSTESİ'!$F:$AJ,22,0)),"")</f>
        <v/>
      </c>
      <c r="O1415" s="136" t="str">
        <f ca="1">IFERROR(IF($C1415="","",VLOOKUP(FİLTRE!$C1415,'SKT LİSTESİ'!$F:$AJ,23,0)),"")</f>
        <v/>
      </c>
      <c r="P1415" s="31"/>
      <c r="Q1415" s="31"/>
      <c r="R1415" s="137" t="str">
        <f ca="1">(IFERROR(IF($C1415="","",VLOOKUP(FİLTRE!$C1415,'SKT LİSTESİ'!$F:$AJ,15,0)),""))</f>
        <v/>
      </c>
      <c r="S1415" s="138" t="str">
        <f ca="1">IFERROR(IF($C1415="","",VLOOKUP(FİLTRE!$C1415,'SKT LİSTESİ'!$F:$AJ,16,0)),"")</f>
        <v/>
      </c>
      <c r="AF1415" s="179" t="str">
        <f t="shared" ca="1" si="86"/>
        <v/>
      </c>
      <c r="AG1415" s="179">
        <f t="shared" ca="1" si="87"/>
        <v>0</v>
      </c>
      <c r="AH1415" s="179">
        <f t="shared" ca="1" si="88"/>
        <v>0</v>
      </c>
    </row>
    <row r="1416" spans="2:34" ht="15.75" x14ac:dyDescent="0.25">
      <c r="B1416">
        <f t="shared" ca="1" si="85"/>
        <v>1404</v>
      </c>
      <c r="C1416" t="str">
        <f ca="1">IFERROR(VLOOKUP(B1416,'SKT LİSTESİ'!F:F,1,0),"")</f>
        <v/>
      </c>
      <c r="E1416" s="128" t="str">
        <f ca="1">IFERROR(IF($C1416="","",VLOOKUP(FİLTRE!$C1416,'SKT LİSTESİ'!$F:$S,5,0)),"")</f>
        <v/>
      </c>
      <c r="F1416" s="129" t="str">
        <f ca="1">IFERROR(IF($C1416="","",VLOOKUP(FİLTRE!$C1416,'SKT LİSTESİ'!$F:$S,7,0)),"")</f>
        <v/>
      </c>
      <c r="G1416" s="130" t="str">
        <f ca="1">IFERROR(IF($C1416="","",VLOOKUP(FİLTRE!$C1416,'SKT LİSTESİ'!$F:$S,8,0)),"")</f>
        <v/>
      </c>
      <c r="H1416" s="131" t="str">
        <f ca="1">IF(E1416="","",IF($C1416="","",VLOOKUP(FİLTRE!$C1416,'SKT LİSTESİ'!$F:$S,9,0)))</f>
        <v/>
      </c>
      <c r="I1416" s="132" t="str">
        <f ca="1">IFERROR(IF($C1416="","",VLOOKUP(FİLTRE!$C1416,'SKT LİSTESİ'!$F:$S,10,0)),"")</f>
        <v/>
      </c>
      <c r="J1416" s="133" t="str">
        <f ca="1">IFERROR(IF($C1416="","",VLOOKUP(FİLTRE!$C1416,'SKT LİSTESİ'!$F:$S,11,0)),"")</f>
        <v/>
      </c>
      <c r="K1416" s="134" t="str">
        <f ca="1">IFERROR(IF($C1416="","",VLOOKUP(FİLTRE!$C1416,'SKT LİSTESİ'!$F:$S,12,0)),"")</f>
        <v/>
      </c>
      <c r="L1416" s="134" t="str">
        <f ca="1">IFERROR(IF($C1416="","",VLOOKUP(FİLTRE!$C1416,'SKT LİSTESİ'!$F:$S,13,0)),"")</f>
        <v/>
      </c>
      <c r="M1416" s="135" t="str">
        <f ca="1">IFERROR(IF($C1416="","",VLOOKUP(FİLTRE!$C1416,'SKT LİSTESİ'!$F:$AJ,14,0)),"")</f>
        <v/>
      </c>
      <c r="N1416" s="31" t="str">
        <f ca="1">IFERROR(IF($C1416="","",VLOOKUP(FİLTRE!$C1416,'SKT LİSTESİ'!$F:$AJ,22,0)),"")</f>
        <v/>
      </c>
      <c r="O1416" s="136" t="str">
        <f ca="1">IFERROR(IF($C1416="","",VLOOKUP(FİLTRE!$C1416,'SKT LİSTESİ'!$F:$AJ,23,0)),"")</f>
        <v/>
      </c>
      <c r="P1416" s="31"/>
      <c r="Q1416" s="31"/>
      <c r="R1416" s="137" t="str">
        <f ca="1">(IFERROR(IF($C1416="","",VLOOKUP(FİLTRE!$C1416,'SKT LİSTESİ'!$F:$AJ,15,0)),""))</f>
        <v/>
      </c>
      <c r="S1416" s="138" t="str">
        <f ca="1">IFERROR(IF($C1416="","",VLOOKUP(FİLTRE!$C1416,'SKT LİSTESİ'!$F:$AJ,16,0)),"")</f>
        <v/>
      </c>
      <c r="AF1416" s="179" t="str">
        <f t="shared" ca="1" si="86"/>
        <v/>
      </c>
      <c r="AG1416" s="179">
        <f t="shared" ca="1" si="87"/>
        <v>0</v>
      </c>
      <c r="AH1416" s="179">
        <f t="shared" ca="1" si="88"/>
        <v>0</v>
      </c>
    </row>
    <row r="1417" spans="2:34" ht="15.75" x14ac:dyDescent="0.25">
      <c r="B1417">
        <f t="shared" ca="1" si="85"/>
        <v>1405</v>
      </c>
      <c r="C1417" t="str">
        <f ca="1">IFERROR(VLOOKUP(B1417,'SKT LİSTESİ'!F:F,1,0),"")</f>
        <v/>
      </c>
      <c r="E1417" s="128" t="str">
        <f ca="1">IFERROR(IF($C1417="","",VLOOKUP(FİLTRE!$C1417,'SKT LİSTESİ'!$F:$S,5,0)),"")</f>
        <v/>
      </c>
      <c r="F1417" s="129" t="str">
        <f ca="1">IFERROR(IF($C1417="","",VLOOKUP(FİLTRE!$C1417,'SKT LİSTESİ'!$F:$S,7,0)),"")</f>
        <v/>
      </c>
      <c r="G1417" s="130" t="str">
        <f ca="1">IFERROR(IF($C1417="","",VLOOKUP(FİLTRE!$C1417,'SKT LİSTESİ'!$F:$S,8,0)),"")</f>
        <v/>
      </c>
      <c r="H1417" s="131" t="str">
        <f ca="1">IF(E1417="","",IF($C1417="","",VLOOKUP(FİLTRE!$C1417,'SKT LİSTESİ'!$F:$S,9,0)))</f>
        <v/>
      </c>
      <c r="I1417" s="132" t="str">
        <f ca="1">IFERROR(IF($C1417="","",VLOOKUP(FİLTRE!$C1417,'SKT LİSTESİ'!$F:$S,10,0)),"")</f>
        <v/>
      </c>
      <c r="J1417" s="133" t="str">
        <f ca="1">IFERROR(IF($C1417="","",VLOOKUP(FİLTRE!$C1417,'SKT LİSTESİ'!$F:$S,11,0)),"")</f>
        <v/>
      </c>
      <c r="K1417" s="134" t="str">
        <f ca="1">IFERROR(IF($C1417="","",VLOOKUP(FİLTRE!$C1417,'SKT LİSTESİ'!$F:$S,12,0)),"")</f>
        <v/>
      </c>
      <c r="L1417" s="134" t="str">
        <f ca="1">IFERROR(IF($C1417="","",VLOOKUP(FİLTRE!$C1417,'SKT LİSTESİ'!$F:$S,13,0)),"")</f>
        <v/>
      </c>
      <c r="M1417" s="135" t="str">
        <f ca="1">IFERROR(IF($C1417="","",VLOOKUP(FİLTRE!$C1417,'SKT LİSTESİ'!$F:$AJ,14,0)),"")</f>
        <v/>
      </c>
      <c r="N1417" s="31" t="str">
        <f ca="1">IFERROR(IF($C1417="","",VLOOKUP(FİLTRE!$C1417,'SKT LİSTESİ'!$F:$AJ,22,0)),"")</f>
        <v/>
      </c>
      <c r="O1417" s="136" t="str">
        <f ca="1">IFERROR(IF($C1417="","",VLOOKUP(FİLTRE!$C1417,'SKT LİSTESİ'!$F:$AJ,23,0)),"")</f>
        <v/>
      </c>
      <c r="P1417" s="31"/>
      <c r="Q1417" s="31"/>
      <c r="R1417" s="137" t="str">
        <f ca="1">(IFERROR(IF($C1417="","",VLOOKUP(FİLTRE!$C1417,'SKT LİSTESİ'!$F:$AJ,15,0)),""))</f>
        <v/>
      </c>
      <c r="S1417" s="138" t="str">
        <f ca="1">IFERROR(IF($C1417="","",VLOOKUP(FİLTRE!$C1417,'SKT LİSTESİ'!$F:$AJ,16,0)),"")</f>
        <v/>
      </c>
      <c r="AF1417" s="179" t="str">
        <f t="shared" ca="1" si="86"/>
        <v/>
      </c>
      <c r="AG1417" s="179">
        <f t="shared" ca="1" si="87"/>
        <v>0</v>
      </c>
      <c r="AH1417" s="179">
        <f t="shared" ca="1" si="88"/>
        <v>0</v>
      </c>
    </row>
    <row r="1418" spans="2:34" ht="15.75" x14ac:dyDescent="0.25">
      <c r="B1418">
        <f t="shared" ca="1" si="85"/>
        <v>1406</v>
      </c>
      <c r="C1418" t="str">
        <f ca="1">IFERROR(VLOOKUP(B1418,'SKT LİSTESİ'!F:F,1,0),"")</f>
        <v/>
      </c>
      <c r="E1418" s="128" t="str">
        <f ca="1">IFERROR(IF($C1418="","",VLOOKUP(FİLTRE!$C1418,'SKT LİSTESİ'!$F:$S,5,0)),"")</f>
        <v/>
      </c>
      <c r="F1418" s="129" t="str">
        <f ca="1">IFERROR(IF($C1418="","",VLOOKUP(FİLTRE!$C1418,'SKT LİSTESİ'!$F:$S,7,0)),"")</f>
        <v/>
      </c>
      <c r="G1418" s="130" t="str">
        <f ca="1">IFERROR(IF($C1418="","",VLOOKUP(FİLTRE!$C1418,'SKT LİSTESİ'!$F:$S,8,0)),"")</f>
        <v/>
      </c>
      <c r="H1418" s="131" t="str">
        <f ca="1">IF(E1418="","",IF($C1418="","",VLOOKUP(FİLTRE!$C1418,'SKT LİSTESİ'!$F:$S,9,0)))</f>
        <v/>
      </c>
      <c r="I1418" s="132" t="str">
        <f ca="1">IFERROR(IF($C1418="","",VLOOKUP(FİLTRE!$C1418,'SKT LİSTESİ'!$F:$S,10,0)),"")</f>
        <v/>
      </c>
      <c r="J1418" s="133" t="str">
        <f ca="1">IFERROR(IF($C1418="","",VLOOKUP(FİLTRE!$C1418,'SKT LİSTESİ'!$F:$S,11,0)),"")</f>
        <v/>
      </c>
      <c r="K1418" s="134" t="str">
        <f ca="1">IFERROR(IF($C1418="","",VLOOKUP(FİLTRE!$C1418,'SKT LİSTESİ'!$F:$S,12,0)),"")</f>
        <v/>
      </c>
      <c r="L1418" s="134" t="str">
        <f ca="1">IFERROR(IF($C1418="","",VLOOKUP(FİLTRE!$C1418,'SKT LİSTESİ'!$F:$S,13,0)),"")</f>
        <v/>
      </c>
      <c r="M1418" s="135" t="str">
        <f ca="1">IFERROR(IF($C1418="","",VLOOKUP(FİLTRE!$C1418,'SKT LİSTESİ'!$F:$AJ,14,0)),"")</f>
        <v/>
      </c>
      <c r="N1418" s="31" t="str">
        <f ca="1">IFERROR(IF($C1418="","",VLOOKUP(FİLTRE!$C1418,'SKT LİSTESİ'!$F:$AJ,22,0)),"")</f>
        <v/>
      </c>
      <c r="O1418" s="136" t="str">
        <f ca="1">IFERROR(IF($C1418="","",VLOOKUP(FİLTRE!$C1418,'SKT LİSTESİ'!$F:$AJ,23,0)),"")</f>
        <v/>
      </c>
      <c r="P1418" s="31"/>
      <c r="Q1418" s="31"/>
      <c r="R1418" s="137" t="str">
        <f ca="1">(IFERROR(IF($C1418="","",VLOOKUP(FİLTRE!$C1418,'SKT LİSTESİ'!$F:$AJ,15,0)),""))</f>
        <v/>
      </c>
      <c r="S1418" s="138" t="str">
        <f ca="1">IFERROR(IF($C1418="","",VLOOKUP(FİLTRE!$C1418,'SKT LİSTESİ'!$F:$AJ,16,0)),"")</f>
        <v/>
      </c>
      <c r="AF1418" s="179" t="str">
        <f t="shared" ca="1" si="86"/>
        <v/>
      </c>
      <c r="AG1418" s="179">
        <f t="shared" ca="1" si="87"/>
        <v>0</v>
      </c>
      <c r="AH1418" s="179">
        <f t="shared" ca="1" si="88"/>
        <v>0</v>
      </c>
    </row>
    <row r="1419" spans="2:34" ht="15.75" x14ac:dyDescent="0.25">
      <c r="B1419">
        <f t="shared" ca="1" si="85"/>
        <v>1407</v>
      </c>
      <c r="C1419" t="str">
        <f ca="1">IFERROR(VLOOKUP(B1419,'SKT LİSTESİ'!F:F,1,0),"")</f>
        <v/>
      </c>
      <c r="E1419" s="128" t="str">
        <f ca="1">IFERROR(IF($C1419="","",VLOOKUP(FİLTRE!$C1419,'SKT LİSTESİ'!$F:$S,5,0)),"")</f>
        <v/>
      </c>
      <c r="F1419" s="129" t="str">
        <f ca="1">IFERROR(IF($C1419="","",VLOOKUP(FİLTRE!$C1419,'SKT LİSTESİ'!$F:$S,7,0)),"")</f>
        <v/>
      </c>
      <c r="G1419" s="130" t="str">
        <f ca="1">IFERROR(IF($C1419="","",VLOOKUP(FİLTRE!$C1419,'SKT LİSTESİ'!$F:$S,8,0)),"")</f>
        <v/>
      </c>
      <c r="H1419" s="131" t="str">
        <f ca="1">IF(E1419="","",IF($C1419="","",VLOOKUP(FİLTRE!$C1419,'SKT LİSTESİ'!$F:$S,9,0)))</f>
        <v/>
      </c>
      <c r="I1419" s="132" t="str">
        <f ca="1">IFERROR(IF($C1419="","",VLOOKUP(FİLTRE!$C1419,'SKT LİSTESİ'!$F:$S,10,0)),"")</f>
        <v/>
      </c>
      <c r="J1419" s="133" t="str">
        <f ca="1">IFERROR(IF($C1419="","",VLOOKUP(FİLTRE!$C1419,'SKT LİSTESİ'!$F:$S,11,0)),"")</f>
        <v/>
      </c>
      <c r="K1419" s="134" t="str">
        <f ca="1">IFERROR(IF($C1419="","",VLOOKUP(FİLTRE!$C1419,'SKT LİSTESİ'!$F:$S,12,0)),"")</f>
        <v/>
      </c>
      <c r="L1419" s="134" t="str">
        <f ca="1">IFERROR(IF($C1419="","",VLOOKUP(FİLTRE!$C1419,'SKT LİSTESİ'!$F:$S,13,0)),"")</f>
        <v/>
      </c>
      <c r="M1419" s="135" t="str">
        <f ca="1">IFERROR(IF($C1419="","",VLOOKUP(FİLTRE!$C1419,'SKT LİSTESİ'!$F:$AJ,14,0)),"")</f>
        <v/>
      </c>
      <c r="N1419" s="31" t="str">
        <f ca="1">IFERROR(IF($C1419="","",VLOOKUP(FİLTRE!$C1419,'SKT LİSTESİ'!$F:$AJ,22,0)),"")</f>
        <v/>
      </c>
      <c r="O1419" s="136" t="str">
        <f ca="1">IFERROR(IF($C1419="","",VLOOKUP(FİLTRE!$C1419,'SKT LİSTESİ'!$F:$AJ,23,0)),"")</f>
        <v/>
      </c>
      <c r="P1419" s="31"/>
      <c r="Q1419" s="31"/>
      <c r="R1419" s="137" t="str">
        <f ca="1">(IFERROR(IF($C1419="","",VLOOKUP(FİLTRE!$C1419,'SKT LİSTESİ'!$F:$AJ,15,0)),""))</f>
        <v/>
      </c>
      <c r="S1419" s="138" t="str">
        <f ca="1">IFERROR(IF($C1419="","",VLOOKUP(FİLTRE!$C1419,'SKT LİSTESİ'!$F:$AJ,16,0)),"")</f>
        <v/>
      </c>
      <c r="AF1419" s="179" t="str">
        <f t="shared" ca="1" si="86"/>
        <v/>
      </c>
      <c r="AG1419" s="179">
        <f t="shared" ca="1" si="87"/>
        <v>0</v>
      </c>
      <c r="AH1419" s="179">
        <f t="shared" ca="1" si="88"/>
        <v>0</v>
      </c>
    </row>
    <row r="1420" spans="2:34" ht="15.75" x14ac:dyDescent="0.25">
      <c r="B1420">
        <f t="shared" ca="1" si="85"/>
        <v>1408</v>
      </c>
      <c r="C1420" t="str">
        <f ca="1">IFERROR(VLOOKUP(B1420,'SKT LİSTESİ'!F:F,1,0),"")</f>
        <v/>
      </c>
      <c r="E1420" s="128" t="str">
        <f ca="1">IFERROR(IF($C1420="","",VLOOKUP(FİLTRE!$C1420,'SKT LİSTESİ'!$F:$S,5,0)),"")</f>
        <v/>
      </c>
      <c r="F1420" s="129" t="str">
        <f ca="1">IFERROR(IF($C1420="","",VLOOKUP(FİLTRE!$C1420,'SKT LİSTESİ'!$F:$S,7,0)),"")</f>
        <v/>
      </c>
      <c r="G1420" s="130" t="str">
        <f ca="1">IFERROR(IF($C1420="","",VLOOKUP(FİLTRE!$C1420,'SKT LİSTESİ'!$F:$S,8,0)),"")</f>
        <v/>
      </c>
      <c r="H1420" s="131" t="str">
        <f ca="1">IF(E1420="","",IF($C1420="","",VLOOKUP(FİLTRE!$C1420,'SKT LİSTESİ'!$F:$S,9,0)))</f>
        <v/>
      </c>
      <c r="I1420" s="132" t="str">
        <f ca="1">IFERROR(IF($C1420="","",VLOOKUP(FİLTRE!$C1420,'SKT LİSTESİ'!$F:$S,10,0)),"")</f>
        <v/>
      </c>
      <c r="J1420" s="133" t="str">
        <f ca="1">IFERROR(IF($C1420="","",VLOOKUP(FİLTRE!$C1420,'SKT LİSTESİ'!$F:$S,11,0)),"")</f>
        <v/>
      </c>
      <c r="K1420" s="134" t="str">
        <f ca="1">IFERROR(IF($C1420="","",VLOOKUP(FİLTRE!$C1420,'SKT LİSTESİ'!$F:$S,12,0)),"")</f>
        <v/>
      </c>
      <c r="L1420" s="134" t="str">
        <f ca="1">IFERROR(IF($C1420="","",VLOOKUP(FİLTRE!$C1420,'SKT LİSTESİ'!$F:$S,13,0)),"")</f>
        <v/>
      </c>
      <c r="M1420" s="135" t="str">
        <f ca="1">IFERROR(IF($C1420="","",VLOOKUP(FİLTRE!$C1420,'SKT LİSTESİ'!$F:$AJ,14,0)),"")</f>
        <v/>
      </c>
      <c r="N1420" s="31" t="str">
        <f ca="1">IFERROR(IF($C1420="","",VLOOKUP(FİLTRE!$C1420,'SKT LİSTESİ'!$F:$AJ,22,0)),"")</f>
        <v/>
      </c>
      <c r="O1420" s="136" t="str">
        <f ca="1">IFERROR(IF($C1420="","",VLOOKUP(FİLTRE!$C1420,'SKT LİSTESİ'!$F:$AJ,23,0)),"")</f>
        <v/>
      </c>
      <c r="P1420" s="31"/>
      <c r="Q1420" s="31"/>
      <c r="R1420" s="137" t="str">
        <f ca="1">(IFERROR(IF($C1420="","",VLOOKUP(FİLTRE!$C1420,'SKT LİSTESİ'!$F:$AJ,15,0)),""))</f>
        <v/>
      </c>
      <c r="S1420" s="138" t="str">
        <f ca="1">IFERROR(IF($C1420="","",VLOOKUP(FİLTRE!$C1420,'SKT LİSTESİ'!$F:$AJ,16,0)),"")</f>
        <v/>
      </c>
      <c r="AF1420" s="179" t="str">
        <f t="shared" ca="1" si="86"/>
        <v/>
      </c>
      <c r="AG1420" s="179">
        <f t="shared" ca="1" si="87"/>
        <v>0</v>
      </c>
      <c r="AH1420" s="179">
        <f t="shared" ca="1" si="88"/>
        <v>0</v>
      </c>
    </row>
    <row r="1421" spans="2:34" ht="15.75" x14ac:dyDescent="0.25">
      <c r="B1421">
        <f t="shared" ca="1" si="85"/>
        <v>1409</v>
      </c>
      <c r="C1421" t="str">
        <f ca="1">IFERROR(VLOOKUP(B1421,'SKT LİSTESİ'!F:F,1,0),"")</f>
        <v/>
      </c>
      <c r="E1421" s="128" t="str">
        <f ca="1">IFERROR(IF($C1421="","",VLOOKUP(FİLTRE!$C1421,'SKT LİSTESİ'!$F:$S,5,0)),"")</f>
        <v/>
      </c>
      <c r="F1421" s="129" t="str">
        <f ca="1">IFERROR(IF($C1421="","",VLOOKUP(FİLTRE!$C1421,'SKT LİSTESİ'!$F:$S,7,0)),"")</f>
        <v/>
      </c>
      <c r="G1421" s="130" t="str">
        <f ca="1">IFERROR(IF($C1421="","",VLOOKUP(FİLTRE!$C1421,'SKT LİSTESİ'!$F:$S,8,0)),"")</f>
        <v/>
      </c>
      <c r="H1421" s="131" t="str">
        <f ca="1">IF(E1421="","",IF($C1421="","",VLOOKUP(FİLTRE!$C1421,'SKT LİSTESİ'!$F:$S,9,0)))</f>
        <v/>
      </c>
      <c r="I1421" s="132" t="str">
        <f ca="1">IFERROR(IF($C1421="","",VLOOKUP(FİLTRE!$C1421,'SKT LİSTESİ'!$F:$S,10,0)),"")</f>
        <v/>
      </c>
      <c r="J1421" s="133" t="str">
        <f ca="1">IFERROR(IF($C1421="","",VLOOKUP(FİLTRE!$C1421,'SKT LİSTESİ'!$F:$S,11,0)),"")</f>
        <v/>
      </c>
      <c r="K1421" s="134" t="str">
        <f ca="1">IFERROR(IF($C1421="","",VLOOKUP(FİLTRE!$C1421,'SKT LİSTESİ'!$F:$S,12,0)),"")</f>
        <v/>
      </c>
      <c r="L1421" s="134" t="str">
        <f ca="1">IFERROR(IF($C1421="","",VLOOKUP(FİLTRE!$C1421,'SKT LİSTESİ'!$F:$S,13,0)),"")</f>
        <v/>
      </c>
      <c r="M1421" s="135" t="str">
        <f ca="1">IFERROR(IF($C1421="","",VLOOKUP(FİLTRE!$C1421,'SKT LİSTESİ'!$F:$AJ,14,0)),"")</f>
        <v/>
      </c>
      <c r="N1421" s="31" t="str">
        <f ca="1">IFERROR(IF($C1421="","",VLOOKUP(FİLTRE!$C1421,'SKT LİSTESİ'!$F:$AJ,22,0)),"")</f>
        <v/>
      </c>
      <c r="O1421" s="136" t="str">
        <f ca="1">IFERROR(IF($C1421="","",VLOOKUP(FİLTRE!$C1421,'SKT LİSTESİ'!$F:$AJ,23,0)),"")</f>
        <v/>
      </c>
      <c r="P1421" s="31"/>
      <c r="Q1421" s="31"/>
      <c r="R1421" s="137" t="str">
        <f ca="1">(IFERROR(IF($C1421="","",VLOOKUP(FİLTRE!$C1421,'SKT LİSTESİ'!$F:$AJ,15,0)),""))</f>
        <v/>
      </c>
      <c r="S1421" s="138" t="str">
        <f ca="1">IFERROR(IF($C1421="","",VLOOKUP(FİLTRE!$C1421,'SKT LİSTESİ'!$F:$AJ,16,0)),"")</f>
        <v/>
      </c>
      <c r="AF1421" s="179" t="str">
        <f t="shared" ca="1" si="86"/>
        <v/>
      </c>
      <c r="AG1421" s="179">
        <f t="shared" ca="1" si="87"/>
        <v>0</v>
      </c>
      <c r="AH1421" s="179">
        <f t="shared" ca="1" si="88"/>
        <v>0</v>
      </c>
    </row>
    <row r="1422" spans="2:34" ht="15.75" x14ac:dyDescent="0.25">
      <c r="B1422">
        <f t="shared" ref="B1422:B1485" ca="1" si="89">IF($Y$2=1,(ROW()-12),"")</f>
        <v>1410</v>
      </c>
      <c r="C1422" t="str">
        <f ca="1">IFERROR(VLOOKUP(B1422,'SKT LİSTESİ'!F:F,1,0),"")</f>
        <v/>
      </c>
      <c r="E1422" s="128" t="str">
        <f ca="1">IFERROR(IF($C1422="","",VLOOKUP(FİLTRE!$C1422,'SKT LİSTESİ'!$F:$S,5,0)),"")</f>
        <v/>
      </c>
      <c r="F1422" s="129" t="str">
        <f ca="1">IFERROR(IF($C1422="","",VLOOKUP(FİLTRE!$C1422,'SKT LİSTESİ'!$F:$S,7,0)),"")</f>
        <v/>
      </c>
      <c r="G1422" s="130" t="str">
        <f ca="1">IFERROR(IF($C1422="","",VLOOKUP(FİLTRE!$C1422,'SKT LİSTESİ'!$F:$S,8,0)),"")</f>
        <v/>
      </c>
      <c r="H1422" s="131" t="str">
        <f ca="1">IF(E1422="","",IF($C1422="","",VLOOKUP(FİLTRE!$C1422,'SKT LİSTESİ'!$F:$S,9,0)))</f>
        <v/>
      </c>
      <c r="I1422" s="132" t="str">
        <f ca="1">IFERROR(IF($C1422="","",VLOOKUP(FİLTRE!$C1422,'SKT LİSTESİ'!$F:$S,10,0)),"")</f>
        <v/>
      </c>
      <c r="J1422" s="133" t="str">
        <f ca="1">IFERROR(IF($C1422="","",VLOOKUP(FİLTRE!$C1422,'SKT LİSTESİ'!$F:$S,11,0)),"")</f>
        <v/>
      </c>
      <c r="K1422" s="134" t="str">
        <f ca="1">IFERROR(IF($C1422="","",VLOOKUP(FİLTRE!$C1422,'SKT LİSTESİ'!$F:$S,12,0)),"")</f>
        <v/>
      </c>
      <c r="L1422" s="134" t="str">
        <f ca="1">IFERROR(IF($C1422="","",VLOOKUP(FİLTRE!$C1422,'SKT LİSTESİ'!$F:$S,13,0)),"")</f>
        <v/>
      </c>
      <c r="M1422" s="135" t="str">
        <f ca="1">IFERROR(IF($C1422="","",VLOOKUP(FİLTRE!$C1422,'SKT LİSTESİ'!$F:$AJ,14,0)),"")</f>
        <v/>
      </c>
      <c r="N1422" s="31" t="str">
        <f ca="1">IFERROR(IF($C1422="","",VLOOKUP(FİLTRE!$C1422,'SKT LİSTESİ'!$F:$AJ,22,0)),"")</f>
        <v/>
      </c>
      <c r="O1422" s="136" t="str">
        <f ca="1">IFERROR(IF($C1422="","",VLOOKUP(FİLTRE!$C1422,'SKT LİSTESİ'!$F:$AJ,23,0)),"")</f>
        <v/>
      </c>
      <c r="P1422" s="31"/>
      <c r="Q1422" s="31"/>
      <c r="R1422" s="137" t="str">
        <f ca="1">(IFERROR(IF($C1422="","",VLOOKUP(FİLTRE!$C1422,'SKT LİSTESİ'!$F:$AJ,15,0)),""))</f>
        <v/>
      </c>
      <c r="S1422" s="138" t="str">
        <f ca="1">IFERROR(IF($C1422="","",VLOOKUP(FİLTRE!$C1422,'SKT LİSTESİ'!$F:$AJ,16,0)),"")</f>
        <v/>
      </c>
      <c r="AF1422" s="179" t="str">
        <f t="shared" ref="AF1422:AF1485" ca="1" si="90">IF(E1422&lt;&gt;"SAYIM",K1422,
(IF(AND(E1422="SAYIM",R1422=0),0,(COUNTIFS(E:E,"SAYIM",F:F,F1422,R:R,"&gt;"&amp;0)))))</f>
        <v/>
      </c>
      <c r="AG1422" s="179">
        <f t="shared" ref="AG1422:AG1485" ca="1" si="91">IF(E1422="SAYIM",(IFERROR(R1422/AF1422,0)),0)</f>
        <v>0</v>
      </c>
      <c r="AH1422" s="179">
        <f t="shared" ref="AH1422:AH1485" ca="1" si="92">IF(E1422="SAYIM",(IFERROR(S1422/AF1422,0)),0)</f>
        <v>0</v>
      </c>
    </row>
    <row r="1423" spans="2:34" ht="15.75" x14ac:dyDescent="0.25">
      <c r="B1423">
        <f t="shared" ca="1" si="89"/>
        <v>1411</v>
      </c>
      <c r="C1423" t="str">
        <f ca="1">IFERROR(VLOOKUP(B1423,'SKT LİSTESİ'!F:F,1,0),"")</f>
        <v/>
      </c>
      <c r="E1423" s="128" t="str">
        <f ca="1">IFERROR(IF($C1423="","",VLOOKUP(FİLTRE!$C1423,'SKT LİSTESİ'!$F:$S,5,0)),"")</f>
        <v/>
      </c>
      <c r="F1423" s="129" t="str">
        <f ca="1">IFERROR(IF($C1423="","",VLOOKUP(FİLTRE!$C1423,'SKT LİSTESİ'!$F:$S,7,0)),"")</f>
        <v/>
      </c>
      <c r="G1423" s="130" t="str">
        <f ca="1">IFERROR(IF($C1423="","",VLOOKUP(FİLTRE!$C1423,'SKT LİSTESİ'!$F:$S,8,0)),"")</f>
        <v/>
      </c>
      <c r="H1423" s="131" t="str">
        <f ca="1">IF(E1423="","",IF($C1423="","",VLOOKUP(FİLTRE!$C1423,'SKT LİSTESİ'!$F:$S,9,0)))</f>
        <v/>
      </c>
      <c r="I1423" s="132" t="str">
        <f ca="1">IFERROR(IF($C1423="","",VLOOKUP(FİLTRE!$C1423,'SKT LİSTESİ'!$F:$S,10,0)),"")</f>
        <v/>
      </c>
      <c r="J1423" s="133" t="str">
        <f ca="1">IFERROR(IF($C1423="","",VLOOKUP(FİLTRE!$C1423,'SKT LİSTESİ'!$F:$S,11,0)),"")</f>
        <v/>
      </c>
      <c r="K1423" s="134" t="str">
        <f ca="1">IFERROR(IF($C1423="","",VLOOKUP(FİLTRE!$C1423,'SKT LİSTESİ'!$F:$S,12,0)),"")</f>
        <v/>
      </c>
      <c r="L1423" s="134" t="str">
        <f ca="1">IFERROR(IF($C1423="","",VLOOKUP(FİLTRE!$C1423,'SKT LİSTESİ'!$F:$S,13,0)),"")</f>
        <v/>
      </c>
      <c r="M1423" s="135" t="str">
        <f ca="1">IFERROR(IF($C1423="","",VLOOKUP(FİLTRE!$C1423,'SKT LİSTESİ'!$F:$AJ,14,0)),"")</f>
        <v/>
      </c>
      <c r="N1423" s="31" t="str">
        <f ca="1">IFERROR(IF($C1423="","",VLOOKUP(FİLTRE!$C1423,'SKT LİSTESİ'!$F:$AJ,22,0)),"")</f>
        <v/>
      </c>
      <c r="O1423" s="136" t="str">
        <f ca="1">IFERROR(IF($C1423="","",VLOOKUP(FİLTRE!$C1423,'SKT LİSTESİ'!$F:$AJ,23,0)),"")</f>
        <v/>
      </c>
      <c r="P1423" s="31"/>
      <c r="Q1423" s="31"/>
      <c r="R1423" s="137" t="str">
        <f ca="1">(IFERROR(IF($C1423="","",VLOOKUP(FİLTRE!$C1423,'SKT LİSTESİ'!$F:$AJ,15,0)),""))</f>
        <v/>
      </c>
      <c r="S1423" s="138" t="str">
        <f ca="1">IFERROR(IF($C1423="","",VLOOKUP(FİLTRE!$C1423,'SKT LİSTESİ'!$F:$AJ,16,0)),"")</f>
        <v/>
      </c>
      <c r="AF1423" s="179" t="str">
        <f t="shared" ca="1" si="90"/>
        <v/>
      </c>
      <c r="AG1423" s="179">
        <f t="shared" ca="1" si="91"/>
        <v>0</v>
      </c>
      <c r="AH1423" s="179">
        <f t="shared" ca="1" si="92"/>
        <v>0</v>
      </c>
    </row>
    <row r="1424" spans="2:34" ht="15.75" x14ac:dyDescent="0.25">
      <c r="B1424">
        <f t="shared" ca="1" si="89"/>
        <v>1412</v>
      </c>
      <c r="C1424" t="str">
        <f ca="1">IFERROR(VLOOKUP(B1424,'SKT LİSTESİ'!F:F,1,0),"")</f>
        <v/>
      </c>
      <c r="E1424" s="128" t="str">
        <f ca="1">IFERROR(IF($C1424="","",VLOOKUP(FİLTRE!$C1424,'SKT LİSTESİ'!$F:$S,5,0)),"")</f>
        <v/>
      </c>
      <c r="F1424" s="129" t="str">
        <f ca="1">IFERROR(IF($C1424="","",VLOOKUP(FİLTRE!$C1424,'SKT LİSTESİ'!$F:$S,7,0)),"")</f>
        <v/>
      </c>
      <c r="G1424" s="130" t="str">
        <f ca="1">IFERROR(IF($C1424="","",VLOOKUP(FİLTRE!$C1424,'SKT LİSTESİ'!$F:$S,8,0)),"")</f>
        <v/>
      </c>
      <c r="H1424" s="131" t="str">
        <f ca="1">IF(E1424="","",IF($C1424="","",VLOOKUP(FİLTRE!$C1424,'SKT LİSTESİ'!$F:$S,9,0)))</f>
        <v/>
      </c>
      <c r="I1424" s="132" t="str">
        <f ca="1">IFERROR(IF($C1424="","",VLOOKUP(FİLTRE!$C1424,'SKT LİSTESİ'!$F:$S,10,0)),"")</f>
        <v/>
      </c>
      <c r="J1424" s="133" t="str">
        <f ca="1">IFERROR(IF($C1424="","",VLOOKUP(FİLTRE!$C1424,'SKT LİSTESİ'!$F:$S,11,0)),"")</f>
        <v/>
      </c>
      <c r="K1424" s="134" t="str">
        <f ca="1">IFERROR(IF($C1424="","",VLOOKUP(FİLTRE!$C1424,'SKT LİSTESİ'!$F:$S,12,0)),"")</f>
        <v/>
      </c>
      <c r="L1424" s="134" t="str">
        <f ca="1">IFERROR(IF($C1424="","",VLOOKUP(FİLTRE!$C1424,'SKT LİSTESİ'!$F:$S,13,0)),"")</f>
        <v/>
      </c>
      <c r="M1424" s="135" t="str">
        <f ca="1">IFERROR(IF($C1424="","",VLOOKUP(FİLTRE!$C1424,'SKT LİSTESİ'!$F:$AJ,14,0)),"")</f>
        <v/>
      </c>
      <c r="N1424" s="31" t="str">
        <f ca="1">IFERROR(IF($C1424="","",VLOOKUP(FİLTRE!$C1424,'SKT LİSTESİ'!$F:$AJ,22,0)),"")</f>
        <v/>
      </c>
      <c r="O1424" s="136" t="str">
        <f ca="1">IFERROR(IF($C1424="","",VLOOKUP(FİLTRE!$C1424,'SKT LİSTESİ'!$F:$AJ,23,0)),"")</f>
        <v/>
      </c>
      <c r="P1424" s="31"/>
      <c r="Q1424" s="31"/>
      <c r="R1424" s="137" t="str">
        <f ca="1">(IFERROR(IF($C1424="","",VLOOKUP(FİLTRE!$C1424,'SKT LİSTESİ'!$F:$AJ,15,0)),""))</f>
        <v/>
      </c>
      <c r="S1424" s="138" t="str">
        <f ca="1">IFERROR(IF($C1424="","",VLOOKUP(FİLTRE!$C1424,'SKT LİSTESİ'!$F:$AJ,16,0)),"")</f>
        <v/>
      </c>
      <c r="AF1424" s="179" t="str">
        <f t="shared" ca="1" si="90"/>
        <v/>
      </c>
      <c r="AG1424" s="179">
        <f t="shared" ca="1" si="91"/>
        <v>0</v>
      </c>
      <c r="AH1424" s="179">
        <f t="shared" ca="1" si="92"/>
        <v>0</v>
      </c>
    </row>
    <row r="1425" spans="2:34" ht="15.75" x14ac:dyDescent="0.25">
      <c r="B1425">
        <f t="shared" ca="1" si="89"/>
        <v>1413</v>
      </c>
      <c r="C1425" t="str">
        <f ca="1">IFERROR(VLOOKUP(B1425,'SKT LİSTESİ'!F:F,1,0),"")</f>
        <v/>
      </c>
      <c r="E1425" s="128" t="str">
        <f ca="1">IFERROR(IF($C1425="","",VLOOKUP(FİLTRE!$C1425,'SKT LİSTESİ'!$F:$S,5,0)),"")</f>
        <v/>
      </c>
      <c r="F1425" s="129" t="str">
        <f ca="1">IFERROR(IF($C1425="","",VLOOKUP(FİLTRE!$C1425,'SKT LİSTESİ'!$F:$S,7,0)),"")</f>
        <v/>
      </c>
      <c r="G1425" s="130" t="str">
        <f ca="1">IFERROR(IF($C1425="","",VLOOKUP(FİLTRE!$C1425,'SKT LİSTESİ'!$F:$S,8,0)),"")</f>
        <v/>
      </c>
      <c r="H1425" s="131" t="str">
        <f ca="1">IF(E1425="","",IF($C1425="","",VLOOKUP(FİLTRE!$C1425,'SKT LİSTESİ'!$F:$S,9,0)))</f>
        <v/>
      </c>
      <c r="I1425" s="132" t="str">
        <f ca="1">IFERROR(IF($C1425="","",VLOOKUP(FİLTRE!$C1425,'SKT LİSTESİ'!$F:$S,10,0)),"")</f>
        <v/>
      </c>
      <c r="J1425" s="133" t="str">
        <f ca="1">IFERROR(IF($C1425="","",VLOOKUP(FİLTRE!$C1425,'SKT LİSTESİ'!$F:$S,11,0)),"")</f>
        <v/>
      </c>
      <c r="K1425" s="134" t="str">
        <f ca="1">IFERROR(IF($C1425="","",VLOOKUP(FİLTRE!$C1425,'SKT LİSTESİ'!$F:$S,12,0)),"")</f>
        <v/>
      </c>
      <c r="L1425" s="134" t="str">
        <f ca="1">IFERROR(IF($C1425="","",VLOOKUP(FİLTRE!$C1425,'SKT LİSTESİ'!$F:$S,13,0)),"")</f>
        <v/>
      </c>
      <c r="M1425" s="135" t="str">
        <f ca="1">IFERROR(IF($C1425="","",VLOOKUP(FİLTRE!$C1425,'SKT LİSTESİ'!$F:$AJ,14,0)),"")</f>
        <v/>
      </c>
      <c r="N1425" s="31" t="str">
        <f ca="1">IFERROR(IF($C1425="","",VLOOKUP(FİLTRE!$C1425,'SKT LİSTESİ'!$F:$AJ,22,0)),"")</f>
        <v/>
      </c>
      <c r="O1425" s="136" t="str">
        <f ca="1">IFERROR(IF($C1425="","",VLOOKUP(FİLTRE!$C1425,'SKT LİSTESİ'!$F:$AJ,23,0)),"")</f>
        <v/>
      </c>
      <c r="P1425" s="31"/>
      <c r="Q1425" s="31"/>
      <c r="R1425" s="137" t="str">
        <f ca="1">(IFERROR(IF($C1425="","",VLOOKUP(FİLTRE!$C1425,'SKT LİSTESİ'!$F:$AJ,15,0)),""))</f>
        <v/>
      </c>
      <c r="S1425" s="138" t="str">
        <f ca="1">IFERROR(IF($C1425="","",VLOOKUP(FİLTRE!$C1425,'SKT LİSTESİ'!$F:$AJ,16,0)),"")</f>
        <v/>
      </c>
      <c r="AF1425" s="179" t="str">
        <f t="shared" ca="1" si="90"/>
        <v/>
      </c>
      <c r="AG1425" s="179">
        <f t="shared" ca="1" si="91"/>
        <v>0</v>
      </c>
      <c r="AH1425" s="179">
        <f t="shared" ca="1" si="92"/>
        <v>0</v>
      </c>
    </row>
    <row r="1426" spans="2:34" ht="15.75" x14ac:dyDescent="0.25">
      <c r="B1426">
        <f t="shared" ca="1" si="89"/>
        <v>1414</v>
      </c>
      <c r="C1426" t="str">
        <f ca="1">IFERROR(VLOOKUP(B1426,'SKT LİSTESİ'!F:F,1,0),"")</f>
        <v/>
      </c>
      <c r="E1426" s="128" t="str">
        <f ca="1">IFERROR(IF($C1426="","",VLOOKUP(FİLTRE!$C1426,'SKT LİSTESİ'!$F:$S,5,0)),"")</f>
        <v/>
      </c>
      <c r="F1426" s="129" t="str">
        <f ca="1">IFERROR(IF($C1426="","",VLOOKUP(FİLTRE!$C1426,'SKT LİSTESİ'!$F:$S,7,0)),"")</f>
        <v/>
      </c>
      <c r="G1426" s="130" t="str">
        <f ca="1">IFERROR(IF($C1426="","",VLOOKUP(FİLTRE!$C1426,'SKT LİSTESİ'!$F:$S,8,0)),"")</f>
        <v/>
      </c>
      <c r="H1426" s="131" t="str">
        <f ca="1">IF(E1426="","",IF($C1426="","",VLOOKUP(FİLTRE!$C1426,'SKT LİSTESİ'!$F:$S,9,0)))</f>
        <v/>
      </c>
      <c r="I1426" s="132" t="str">
        <f ca="1">IFERROR(IF($C1426="","",VLOOKUP(FİLTRE!$C1426,'SKT LİSTESİ'!$F:$S,10,0)),"")</f>
        <v/>
      </c>
      <c r="J1426" s="133" t="str">
        <f ca="1">IFERROR(IF($C1426="","",VLOOKUP(FİLTRE!$C1426,'SKT LİSTESİ'!$F:$S,11,0)),"")</f>
        <v/>
      </c>
      <c r="K1426" s="134" t="str">
        <f ca="1">IFERROR(IF($C1426="","",VLOOKUP(FİLTRE!$C1426,'SKT LİSTESİ'!$F:$S,12,0)),"")</f>
        <v/>
      </c>
      <c r="L1426" s="134" t="str">
        <f ca="1">IFERROR(IF($C1426="","",VLOOKUP(FİLTRE!$C1426,'SKT LİSTESİ'!$F:$S,13,0)),"")</f>
        <v/>
      </c>
      <c r="M1426" s="135" t="str">
        <f ca="1">IFERROR(IF($C1426="","",VLOOKUP(FİLTRE!$C1426,'SKT LİSTESİ'!$F:$AJ,14,0)),"")</f>
        <v/>
      </c>
      <c r="N1426" s="31" t="str">
        <f ca="1">IFERROR(IF($C1426="","",VLOOKUP(FİLTRE!$C1426,'SKT LİSTESİ'!$F:$AJ,22,0)),"")</f>
        <v/>
      </c>
      <c r="O1426" s="136" t="str">
        <f ca="1">IFERROR(IF($C1426="","",VLOOKUP(FİLTRE!$C1426,'SKT LİSTESİ'!$F:$AJ,23,0)),"")</f>
        <v/>
      </c>
      <c r="P1426" s="31"/>
      <c r="Q1426" s="31"/>
      <c r="R1426" s="137" t="str">
        <f ca="1">(IFERROR(IF($C1426="","",VLOOKUP(FİLTRE!$C1426,'SKT LİSTESİ'!$F:$AJ,15,0)),""))</f>
        <v/>
      </c>
      <c r="S1426" s="138" t="str">
        <f ca="1">IFERROR(IF($C1426="","",VLOOKUP(FİLTRE!$C1426,'SKT LİSTESİ'!$F:$AJ,16,0)),"")</f>
        <v/>
      </c>
      <c r="AF1426" s="179" t="str">
        <f t="shared" ca="1" si="90"/>
        <v/>
      </c>
      <c r="AG1426" s="179">
        <f t="shared" ca="1" si="91"/>
        <v>0</v>
      </c>
      <c r="AH1426" s="179">
        <f t="shared" ca="1" si="92"/>
        <v>0</v>
      </c>
    </row>
    <row r="1427" spans="2:34" ht="15.75" x14ac:dyDescent="0.25">
      <c r="B1427">
        <f t="shared" ca="1" si="89"/>
        <v>1415</v>
      </c>
      <c r="C1427" t="str">
        <f ca="1">IFERROR(VLOOKUP(B1427,'SKT LİSTESİ'!F:F,1,0),"")</f>
        <v/>
      </c>
      <c r="E1427" s="128" t="str">
        <f ca="1">IFERROR(IF($C1427="","",VLOOKUP(FİLTRE!$C1427,'SKT LİSTESİ'!$F:$S,5,0)),"")</f>
        <v/>
      </c>
      <c r="F1427" s="129" t="str">
        <f ca="1">IFERROR(IF($C1427="","",VLOOKUP(FİLTRE!$C1427,'SKT LİSTESİ'!$F:$S,7,0)),"")</f>
        <v/>
      </c>
      <c r="G1427" s="130" t="str">
        <f ca="1">IFERROR(IF($C1427="","",VLOOKUP(FİLTRE!$C1427,'SKT LİSTESİ'!$F:$S,8,0)),"")</f>
        <v/>
      </c>
      <c r="H1427" s="131" t="str">
        <f ca="1">IF(E1427="","",IF($C1427="","",VLOOKUP(FİLTRE!$C1427,'SKT LİSTESİ'!$F:$S,9,0)))</f>
        <v/>
      </c>
      <c r="I1427" s="132" t="str">
        <f ca="1">IFERROR(IF($C1427="","",VLOOKUP(FİLTRE!$C1427,'SKT LİSTESİ'!$F:$S,10,0)),"")</f>
        <v/>
      </c>
      <c r="J1427" s="133" t="str">
        <f ca="1">IFERROR(IF($C1427="","",VLOOKUP(FİLTRE!$C1427,'SKT LİSTESİ'!$F:$S,11,0)),"")</f>
        <v/>
      </c>
      <c r="K1427" s="134" t="str">
        <f ca="1">IFERROR(IF($C1427="","",VLOOKUP(FİLTRE!$C1427,'SKT LİSTESİ'!$F:$S,12,0)),"")</f>
        <v/>
      </c>
      <c r="L1427" s="134" t="str">
        <f ca="1">IFERROR(IF($C1427="","",VLOOKUP(FİLTRE!$C1427,'SKT LİSTESİ'!$F:$S,13,0)),"")</f>
        <v/>
      </c>
      <c r="M1427" s="135" t="str">
        <f ca="1">IFERROR(IF($C1427="","",VLOOKUP(FİLTRE!$C1427,'SKT LİSTESİ'!$F:$AJ,14,0)),"")</f>
        <v/>
      </c>
      <c r="N1427" s="31" t="str">
        <f ca="1">IFERROR(IF($C1427="","",VLOOKUP(FİLTRE!$C1427,'SKT LİSTESİ'!$F:$AJ,22,0)),"")</f>
        <v/>
      </c>
      <c r="O1427" s="136" t="str">
        <f ca="1">IFERROR(IF($C1427="","",VLOOKUP(FİLTRE!$C1427,'SKT LİSTESİ'!$F:$AJ,23,0)),"")</f>
        <v/>
      </c>
      <c r="P1427" s="31"/>
      <c r="Q1427" s="31"/>
      <c r="R1427" s="137" t="str">
        <f ca="1">(IFERROR(IF($C1427="","",VLOOKUP(FİLTRE!$C1427,'SKT LİSTESİ'!$F:$AJ,15,0)),""))</f>
        <v/>
      </c>
      <c r="S1427" s="138" t="str">
        <f ca="1">IFERROR(IF($C1427="","",VLOOKUP(FİLTRE!$C1427,'SKT LİSTESİ'!$F:$AJ,16,0)),"")</f>
        <v/>
      </c>
      <c r="AF1427" s="179" t="str">
        <f t="shared" ca="1" si="90"/>
        <v/>
      </c>
      <c r="AG1427" s="179">
        <f t="shared" ca="1" si="91"/>
        <v>0</v>
      </c>
      <c r="AH1427" s="179">
        <f t="shared" ca="1" si="92"/>
        <v>0</v>
      </c>
    </row>
    <row r="1428" spans="2:34" ht="15.75" x14ac:dyDescent="0.25">
      <c r="B1428">
        <f t="shared" ca="1" si="89"/>
        <v>1416</v>
      </c>
      <c r="C1428" t="str">
        <f ca="1">IFERROR(VLOOKUP(B1428,'SKT LİSTESİ'!F:F,1,0),"")</f>
        <v/>
      </c>
      <c r="E1428" s="128" t="str">
        <f ca="1">IFERROR(IF($C1428="","",VLOOKUP(FİLTRE!$C1428,'SKT LİSTESİ'!$F:$S,5,0)),"")</f>
        <v/>
      </c>
      <c r="F1428" s="129" t="str">
        <f ca="1">IFERROR(IF($C1428="","",VLOOKUP(FİLTRE!$C1428,'SKT LİSTESİ'!$F:$S,7,0)),"")</f>
        <v/>
      </c>
      <c r="G1428" s="130" t="str">
        <f ca="1">IFERROR(IF($C1428="","",VLOOKUP(FİLTRE!$C1428,'SKT LİSTESİ'!$F:$S,8,0)),"")</f>
        <v/>
      </c>
      <c r="H1428" s="131" t="str">
        <f ca="1">IF(E1428="","",IF($C1428="","",VLOOKUP(FİLTRE!$C1428,'SKT LİSTESİ'!$F:$S,9,0)))</f>
        <v/>
      </c>
      <c r="I1428" s="132" t="str">
        <f ca="1">IFERROR(IF($C1428="","",VLOOKUP(FİLTRE!$C1428,'SKT LİSTESİ'!$F:$S,10,0)),"")</f>
        <v/>
      </c>
      <c r="J1428" s="133" t="str">
        <f ca="1">IFERROR(IF($C1428="","",VLOOKUP(FİLTRE!$C1428,'SKT LİSTESİ'!$F:$S,11,0)),"")</f>
        <v/>
      </c>
      <c r="K1428" s="134" t="str">
        <f ca="1">IFERROR(IF($C1428="","",VLOOKUP(FİLTRE!$C1428,'SKT LİSTESİ'!$F:$S,12,0)),"")</f>
        <v/>
      </c>
      <c r="L1428" s="134" t="str">
        <f ca="1">IFERROR(IF($C1428="","",VLOOKUP(FİLTRE!$C1428,'SKT LİSTESİ'!$F:$S,13,0)),"")</f>
        <v/>
      </c>
      <c r="M1428" s="135" t="str">
        <f ca="1">IFERROR(IF($C1428="","",VLOOKUP(FİLTRE!$C1428,'SKT LİSTESİ'!$F:$AJ,14,0)),"")</f>
        <v/>
      </c>
      <c r="N1428" s="31" t="str">
        <f ca="1">IFERROR(IF($C1428="","",VLOOKUP(FİLTRE!$C1428,'SKT LİSTESİ'!$F:$AJ,22,0)),"")</f>
        <v/>
      </c>
      <c r="O1428" s="136" t="str">
        <f ca="1">IFERROR(IF($C1428="","",VLOOKUP(FİLTRE!$C1428,'SKT LİSTESİ'!$F:$AJ,23,0)),"")</f>
        <v/>
      </c>
      <c r="P1428" s="31"/>
      <c r="Q1428" s="31"/>
      <c r="R1428" s="137" t="str">
        <f ca="1">(IFERROR(IF($C1428="","",VLOOKUP(FİLTRE!$C1428,'SKT LİSTESİ'!$F:$AJ,15,0)),""))</f>
        <v/>
      </c>
      <c r="S1428" s="138" t="str">
        <f ca="1">IFERROR(IF($C1428="","",VLOOKUP(FİLTRE!$C1428,'SKT LİSTESİ'!$F:$AJ,16,0)),"")</f>
        <v/>
      </c>
      <c r="AF1428" s="179" t="str">
        <f t="shared" ca="1" si="90"/>
        <v/>
      </c>
      <c r="AG1428" s="179">
        <f t="shared" ca="1" si="91"/>
        <v>0</v>
      </c>
      <c r="AH1428" s="179">
        <f t="shared" ca="1" si="92"/>
        <v>0</v>
      </c>
    </row>
    <row r="1429" spans="2:34" ht="15.75" x14ac:dyDescent="0.25">
      <c r="B1429">
        <f t="shared" ca="1" si="89"/>
        <v>1417</v>
      </c>
      <c r="C1429" t="str">
        <f ca="1">IFERROR(VLOOKUP(B1429,'SKT LİSTESİ'!F:F,1,0),"")</f>
        <v/>
      </c>
      <c r="E1429" s="128" t="str">
        <f ca="1">IFERROR(IF($C1429="","",VLOOKUP(FİLTRE!$C1429,'SKT LİSTESİ'!$F:$S,5,0)),"")</f>
        <v/>
      </c>
      <c r="F1429" s="129" t="str">
        <f ca="1">IFERROR(IF($C1429="","",VLOOKUP(FİLTRE!$C1429,'SKT LİSTESİ'!$F:$S,7,0)),"")</f>
        <v/>
      </c>
      <c r="G1429" s="130" t="str">
        <f ca="1">IFERROR(IF($C1429="","",VLOOKUP(FİLTRE!$C1429,'SKT LİSTESİ'!$F:$S,8,0)),"")</f>
        <v/>
      </c>
      <c r="H1429" s="131" t="str">
        <f ca="1">IF(E1429="","",IF($C1429="","",VLOOKUP(FİLTRE!$C1429,'SKT LİSTESİ'!$F:$S,9,0)))</f>
        <v/>
      </c>
      <c r="I1429" s="132" t="str">
        <f ca="1">IFERROR(IF($C1429="","",VLOOKUP(FİLTRE!$C1429,'SKT LİSTESİ'!$F:$S,10,0)),"")</f>
        <v/>
      </c>
      <c r="J1429" s="133" t="str">
        <f ca="1">IFERROR(IF($C1429="","",VLOOKUP(FİLTRE!$C1429,'SKT LİSTESİ'!$F:$S,11,0)),"")</f>
        <v/>
      </c>
      <c r="K1429" s="134" t="str">
        <f ca="1">IFERROR(IF($C1429="","",VLOOKUP(FİLTRE!$C1429,'SKT LİSTESİ'!$F:$S,12,0)),"")</f>
        <v/>
      </c>
      <c r="L1429" s="134" t="str">
        <f ca="1">IFERROR(IF($C1429="","",VLOOKUP(FİLTRE!$C1429,'SKT LİSTESİ'!$F:$S,13,0)),"")</f>
        <v/>
      </c>
      <c r="M1429" s="135" t="str">
        <f ca="1">IFERROR(IF($C1429="","",VLOOKUP(FİLTRE!$C1429,'SKT LİSTESİ'!$F:$AJ,14,0)),"")</f>
        <v/>
      </c>
      <c r="N1429" s="31" t="str">
        <f ca="1">IFERROR(IF($C1429="","",VLOOKUP(FİLTRE!$C1429,'SKT LİSTESİ'!$F:$AJ,22,0)),"")</f>
        <v/>
      </c>
      <c r="O1429" s="136" t="str">
        <f ca="1">IFERROR(IF($C1429="","",VLOOKUP(FİLTRE!$C1429,'SKT LİSTESİ'!$F:$AJ,23,0)),"")</f>
        <v/>
      </c>
      <c r="P1429" s="31"/>
      <c r="Q1429" s="31"/>
      <c r="R1429" s="137" t="str">
        <f ca="1">(IFERROR(IF($C1429="","",VLOOKUP(FİLTRE!$C1429,'SKT LİSTESİ'!$F:$AJ,15,0)),""))</f>
        <v/>
      </c>
      <c r="S1429" s="138" t="str">
        <f ca="1">IFERROR(IF($C1429="","",VLOOKUP(FİLTRE!$C1429,'SKT LİSTESİ'!$F:$AJ,16,0)),"")</f>
        <v/>
      </c>
      <c r="AF1429" s="179" t="str">
        <f t="shared" ca="1" si="90"/>
        <v/>
      </c>
      <c r="AG1429" s="179">
        <f t="shared" ca="1" si="91"/>
        <v>0</v>
      </c>
      <c r="AH1429" s="179">
        <f t="shared" ca="1" si="92"/>
        <v>0</v>
      </c>
    </row>
    <row r="1430" spans="2:34" ht="15.75" x14ac:dyDescent="0.25">
      <c r="B1430">
        <f t="shared" ca="1" si="89"/>
        <v>1418</v>
      </c>
      <c r="C1430" t="str">
        <f ca="1">IFERROR(VLOOKUP(B1430,'SKT LİSTESİ'!F:F,1,0),"")</f>
        <v/>
      </c>
      <c r="E1430" s="128" t="str">
        <f ca="1">IFERROR(IF($C1430="","",VLOOKUP(FİLTRE!$C1430,'SKT LİSTESİ'!$F:$S,5,0)),"")</f>
        <v/>
      </c>
      <c r="F1430" s="129" t="str">
        <f ca="1">IFERROR(IF($C1430="","",VLOOKUP(FİLTRE!$C1430,'SKT LİSTESİ'!$F:$S,7,0)),"")</f>
        <v/>
      </c>
      <c r="G1430" s="130" t="str">
        <f ca="1">IFERROR(IF($C1430="","",VLOOKUP(FİLTRE!$C1430,'SKT LİSTESİ'!$F:$S,8,0)),"")</f>
        <v/>
      </c>
      <c r="H1430" s="131" t="str">
        <f ca="1">IF(E1430="","",IF($C1430="","",VLOOKUP(FİLTRE!$C1430,'SKT LİSTESİ'!$F:$S,9,0)))</f>
        <v/>
      </c>
      <c r="I1430" s="132" t="str">
        <f ca="1">IFERROR(IF($C1430="","",VLOOKUP(FİLTRE!$C1430,'SKT LİSTESİ'!$F:$S,10,0)),"")</f>
        <v/>
      </c>
      <c r="J1430" s="133" t="str">
        <f ca="1">IFERROR(IF($C1430="","",VLOOKUP(FİLTRE!$C1430,'SKT LİSTESİ'!$F:$S,11,0)),"")</f>
        <v/>
      </c>
      <c r="K1430" s="134" t="str">
        <f ca="1">IFERROR(IF($C1430="","",VLOOKUP(FİLTRE!$C1430,'SKT LİSTESİ'!$F:$S,12,0)),"")</f>
        <v/>
      </c>
      <c r="L1430" s="134" t="str">
        <f ca="1">IFERROR(IF($C1430="","",VLOOKUP(FİLTRE!$C1430,'SKT LİSTESİ'!$F:$S,13,0)),"")</f>
        <v/>
      </c>
      <c r="M1430" s="135" t="str">
        <f ca="1">IFERROR(IF($C1430="","",VLOOKUP(FİLTRE!$C1430,'SKT LİSTESİ'!$F:$AJ,14,0)),"")</f>
        <v/>
      </c>
      <c r="N1430" s="31" t="str">
        <f ca="1">IFERROR(IF($C1430="","",VLOOKUP(FİLTRE!$C1430,'SKT LİSTESİ'!$F:$AJ,22,0)),"")</f>
        <v/>
      </c>
      <c r="O1430" s="136" t="str">
        <f ca="1">IFERROR(IF($C1430="","",VLOOKUP(FİLTRE!$C1430,'SKT LİSTESİ'!$F:$AJ,23,0)),"")</f>
        <v/>
      </c>
      <c r="P1430" s="31"/>
      <c r="Q1430" s="31"/>
      <c r="R1430" s="137" t="str">
        <f ca="1">(IFERROR(IF($C1430="","",VLOOKUP(FİLTRE!$C1430,'SKT LİSTESİ'!$F:$AJ,15,0)),""))</f>
        <v/>
      </c>
      <c r="S1430" s="138" t="str">
        <f ca="1">IFERROR(IF($C1430="","",VLOOKUP(FİLTRE!$C1430,'SKT LİSTESİ'!$F:$AJ,16,0)),"")</f>
        <v/>
      </c>
      <c r="AF1430" s="179" t="str">
        <f t="shared" ca="1" si="90"/>
        <v/>
      </c>
      <c r="AG1430" s="179">
        <f t="shared" ca="1" si="91"/>
        <v>0</v>
      </c>
      <c r="AH1430" s="179">
        <f t="shared" ca="1" si="92"/>
        <v>0</v>
      </c>
    </row>
    <row r="1431" spans="2:34" ht="15.75" x14ac:dyDescent="0.25">
      <c r="B1431">
        <f t="shared" ca="1" si="89"/>
        <v>1419</v>
      </c>
      <c r="C1431" t="str">
        <f ca="1">IFERROR(VLOOKUP(B1431,'SKT LİSTESİ'!F:F,1,0),"")</f>
        <v/>
      </c>
      <c r="E1431" s="128" t="str">
        <f ca="1">IFERROR(IF($C1431="","",VLOOKUP(FİLTRE!$C1431,'SKT LİSTESİ'!$F:$S,5,0)),"")</f>
        <v/>
      </c>
      <c r="F1431" s="129" t="str">
        <f ca="1">IFERROR(IF($C1431="","",VLOOKUP(FİLTRE!$C1431,'SKT LİSTESİ'!$F:$S,7,0)),"")</f>
        <v/>
      </c>
      <c r="G1431" s="130" t="str">
        <f ca="1">IFERROR(IF($C1431="","",VLOOKUP(FİLTRE!$C1431,'SKT LİSTESİ'!$F:$S,8,0)),"")</f>
        <v/>
      </c>
      <c r="H1431" s="131" t="str">
        <f ca="1">IF(E1431="","",IF($C1431="","",VLOOKUP(FİLTRE!$C1431,'SKT LİSTESİ'!$F:$S,9,0)))</f>
        <v/>
      </c>
      <c r="I1431" s="132" t="str">
        <f ca="1">IFERROR(IF($C1431="","",VLOOKUP(FİLTRE!$C1431,'SKT LİSTESİ'!$F:$S,10,0)),"")</f>
        <v/>
      </c>
      <c r="J1431" s="133" t="str">
        <f ca="1">IFERROR(IF($C1431="","",VLOOKUP(FİLTRE!$C1431,'SKT LİSTESİ'!$F:$S,11,0)),"")</f>
        <v/>
      </c>
      <c r="K1431" s="134" t="str">
        <f ca="1">IFERROR(IF($C1431="","",VLOOKUP(FİLTRE!$C1431,'SKT LİSTESİ'!$F:$S,12,0)),"")</f>
        <v/>
      </c>
      <c r="L1431" s="134" t="str">
        <f ca="1">IFERROR(IF($C1431="","",VLOOKUP(FİLTRE!$C1431,'SKT LİSTESİ'!$F:$S,13,0)),"")</f>
        <v/>
      </c>
      <c r="M1431" s="135" t="str">
        <f ca="1">IFERROR(IF($C1431="","",VLOOKUP(FİLTRE!$C1431,'SKT LİSTESİ'!$F:$AJ,14,0)),"")</f>
        <v/>
      </c>
      <c r="N1431" s="31" t="str">
        <f ca="1">IFERROR(IF($C1431="","",VLOOKUP(FİLTRE!$C1431,'SKT LİSTESİ'!$F:$AJ,22,0)),"")</f>
        <v/>
      </c>
      <c r="O1431" s="136" t="str">
        <f ca="1">IFERROR(IF($C1431="","",VLOOKUP(FİLTRE!$C1431,'SKT LİSTESİ'!$F:$AJ,23,0)),"")</f>
        <v/>
      </c>
      <c r="P1431" s="31"/>
      <c r="Q1431" s="31"/>
      <c r="R1431" s="137" t="str">
        <f ca="1">(IFERROR(IF($C1431="","",VLOOKUP(FİLTRE!$C1431,'SKT LİSTESİ'!$F:$AJ,15,0)),""))</f>
        <v/>
      </c>
      <c r="S1431" s="138" t="str">
        <f ca="1">IFERROR(IF($C1431="","",VLOOKUP(FİLTRE!$C1431,'SKT LİSTESİ'!$F:$AJ,16,0)),"")</f>
        <v/>
      </c>
      <c r="AF1431" s="179" t="str">
        <f t="shared" ca="1" si="90"/>
        <v/>
      </c>
      <c r="AG1431" s="179">
        <f t="shared" ca="1" si="91"/>
        <v>0</v>
      </c>
      <c r="AH1431" s="179">
        <f t="shared" ca="1" si="92"/>
        <v>0</v>
      </c>
    </row>
    <row r="1432" spans="2:34" ht="15.75" x14ac:dyDescent="0.25">
      <c r="B1432">
        <f t="shared" ca="1" si="89"/>
        <v>1420</v>
      </c>
      <c r="C1432" t="str">
        <f ca="1">IFERROR(VLOOKUP(B1432,'SKT LİSTESİ'!F:F,1,0),"")</f>
        <v/>
      </c>
      <c r="E1432" s="128" t="str">
        <f ca="1">IFERROR(IF($C1432="","",VLOOKUP(FİLTRE!$C1432,'SKT LİSTESİ'!$F:$S,5,0)),"")</f>
        <v/>
      </c>
      <c r="F1432" s="129" t="str">
        <f ca="1">IFERROR(IF($C1432="","",VLOOKUP(FİLTRE!$C1432,'SKT LİSTESİ'!$F:$S,7,0)),"")</f>
        <v/>
      </c>
      <c r="G1432" s="130" t="str">
        <f ca="1">IFERROR(IF($C1432="","",VLOOKUP(FİLTRE!$C1432,'SKT LİSTESİ'!$F:$S,8,0)),"")</f>
        <v/>
      </c>
      <c r="H1432" s="131" t="str">
        <f ca="1">IF(E1432="","",IF($C1432="","",VLOOKUP(FİLTRE!$C1432,'SKT LİSTESİ'!$F:$S,9,0)))</f>
        <v/>
      </c>
      <c r="I1432" s="132" t="str">
        <f ca="1">IFERROR(IF($C1432="","",VLOOKUP(FİLTRE!$C1432,'SKT LİSTESİ'!$F:$S,10,0)),"")</f>
        <v/>
      </c>
      <c r="J1432" s="133" t="str">
        <f ca="1">IFERROR(IF($C1432="","",VLOOKUP(FİLTRE!$C1432,'SKT LİSTESİ'!$F:$S,11,0)),"")</f>
        <v/>
      </c>
      <c r="K1432" s="134" t="str">
        <f ca="1">IFERROR(IF($C1432="","",VLOOKUP(FİLTRE!$C1432,'SKT LİSTESİ'!$F:$S,12,0)),"")</f>
        <v/>
      </c>
      <c r="L1432" s="134" t="str">
        <f ca="1">IFERROR(IF($C1432="","",VLOOKUP(FİLTRE!$C1432,'SKT LİSTESİ'!$F:$S,13,0)),"")</f>
        <v/>
      </c>
      <c r="M1432" s="135" t="str">
        <f ca="1">IFERROR(IF($C1432="","",VLOOKUP(FİLTRE!$C1432,'SKT LİSTESİ'!$F:$AJ,14,0)),"")</f>
        <v/>
      </c>
      <c r="N1432" s="31" t="str">
        <f ca="1">IFERROR(IF($C1432="","",VLOOKUP(FİLTRE!$C1432,'SKT LİSTESİ'!$F:$AJ,22,0)),"")</f>
        <v/>
      </c>
      <c r="O1432" s="136" t="str">
        <f ca="1">IFERROR(IF($C1432="","",VLOOKUP(FİLTRE!$C1432,'SKT LİSTESİ'!$F:$AJ,23,0)),"")</f>
        <v/>
      </c>
      <c r="P1432" s="31"/>
      <c r="Q1432" s="31"/>
      <c r="R1432" s="137" t="str">
        <f ca="1">(IFERROR(IF($C1432="","",VLOOKUP(FİLTRE!$C1432,'SKT LİSTESİ'!$F:$AJ,15,0)),""))</f>
        <v/>
      </c>
      <c r="S1432" s="138" t="str">
        <f ca="1">IFERROR(IF($C1432="","",VLOOKUP(FİLTRE!$C1432,'SKT LİSTESİ'!$F:$AJ,16,0)),"")</f>
        <v/>
      </c>
      <c r="AF1432" s="179" t="str">
        <f t="shared" ca="1" si="90"/>
        <v/>
      </c>
      <c r="AG1432" s="179">
        <f t="shared" ca="1" si="91"/>
        <v>0</v>
      </c>
      <c r="AH1432" s="179">
        <f t="shared" ca="1" si="92"/>
        <v>0</v>
      </c>
    </row>
    <row r="1433" spans="2:34" ht="15.75" x14ac:dyDescent="0.25">
      <c r="B1433">
        <f t="shared" ca="1" si="89"/>
        <v>1421</v>
      </c>
      <c r="C1433" t="str">
        <f ca="1">IFERROR(VLOOKUP(B1433,'SKT LİSTESİ'!F:F,1,0),"")</f>
        <v/>
      </c>
      <c r="E1433" s="128" t="str">
        <f ca="1">IFERROR(IF($C1433="","",VLOOKUP(FİLTRE!$C1433,'SKT LİSTESİ'!$F:$S,5,0)),"")</f>
        <v/>
      </c>
      <c r="F1433" s="129" t="str">
        <f ca="1">IFERROR(IF($C1433="","",VLOOKUP(FİLTRE!$C1433,'SKT LİSTESİ'!$F:$S,7,0)),"")</f>
        <v/>
      </c>
      <c r="G1433" s="130" t="str">
        <f ca="1">IFERROR(IF($C1433="","",VLOOKUP(FİLTRE!$C1433,'SKT LİSTESİ'!$F:$S,8,0)),"")</f>
        <v/>
      </c>
      <c r="H1433" s="131" t="str">
        <f ca="1">IF(E1433="","",IF($C1433="","",VLOOKUP(FİLTRE!$C1433,'SKT LİSTESİ'!$F:$S,9,0)))</f>
        <v/>
      </c>
      <c r="I1433" s="132" t="str">
        <f ca="1">IFERROR(IF($C1433="","",VLOOKUP(FİLTRE!$C1433,'SKT LİSTESİ'!$F:$S,10,0)),"")</f>
        <v/>
      </c>
      <c r="J1433" s="133" t="str">
        <f ca="1">IFERROR(IF($C1433="","",VLOOKUP(FİLTRE!$C1433,'SKT LİSTESİ'!$F:$S,11,0)),"")</f>
        <v/>
      </c>
      <c r="K1433" s="134" t="str">
        <f ca="1">IFERROR(IF($C1433="","",VLOOKUP(FİLTRE!$C1433,'SKT LİSTESİ'!$F:$S,12,0)),"")</f>
        <v/>
      </c>
      <c r="L1433" s="134" t="str">
        <f ca="1">IFERROR(IF($C1433="","",VLOOKUP(FİLTRE!$C1433,'SKT LİSTESİ'!$F:$S,13,0)),"")</f>
        <v/>
      </c>
      <c r="M1433" s="135" t="str">
        <f ca="1">IFERROR(IF($C1433="","",VLOOKUP(FİLTRE!$C1433,'SKT LİSTESİ'!$F:$AJ,14,0)),"")</f>
        <v/>
      </c>
      <c r="N1433" s="31" t="str">
        <f ca="1">IFERROR(IF($C1433="","",VLOOKUP(FİLTRE!$C1433,'SKT LİSTESİ'!$F:$AJ,22,0)),"")</f>
        <v/>
      </c>
      <c r="O1433" s="136" t="str">
        <f ca="1">IFERROR(IF($C1433="","",VLOOKUP(FİLTRE!$C1433,'SKT LİSTESİ'!$F:$AJ,23,0)),"")</f>
        <v/>
      </c>
      <c r="P1433" s="31"/>
      <c r="Q1433" s="31"/>
      <c r="R1433" s="137" t="str">
        <f ca="1">(IFERROR(IF($C1433="","",VLOOKUP(FİLTRE!$C1433,'SKT LİSTESİ'!$F:$AJ,15,0)),""))</f>
        <v/>
      </c>
      <c r="S1433" s="138" t="str">
        <f ca="1">IFERROR(IF($C1433="","",VLOOKUP(FİLTRE!$C1433,'SKT LİSTESİ'!$F:$AJ,16,0)),"")</f>
        <v/>
      </c>
      <c r="AF1433" s="179" t="str">
        <f t="shared" ca="1" si="90"/>
        <v/>
      </c>
      <c r="AG1433" s="179">
        <f t="shared" ca="1" si="91"/>
        <v>0</v>
      </c>
      <c r="AH1433" s="179">
        <f t="shared" ca="1" si="92"/>
        <v>0</v>
      </c>
    </row>
    <row r="1434" spans="2:34" ht="15.75" x14ac:dyDescent="0.25">
      <c r="B1434">
        <f t="shared" ca="1" si="89"/>
        <v>1422</v>
      </c>
      <c r="C1434" t="str">
        <f ca="1">IFERROR(VLOOKUP(B1434,'SKT LİSTESİ'!F:F,1,0),"")</f>
        <v/>
      </c>
      <c r="E1434" s="128" t="str">
        <f ca="1">IFERROR(IF($C1434="","",VLOOKUP(FİLTRE!$C1434,'SKT LİSTESİ'!$F:$S,5,0)),"")</f>
        <v/>
      </c>
      <c r="F1434" s="129" t="str">
        <f ca="1">IFERROR(IF($C1434="","",VLOOKUP(FİLTRE!$C1434,'SKT LİSTESİ'!$F:$S,7,0)),"")</f>
        <v/>
      </c>
      <c r="G1434" s="130" t="str">
        <f ca="1">IFERROR(IF($C1434="","",VLOOKUP(FİLTRE!$C1434,'SKT LİSTESİ'!$F:$S,8,0)),"")</f>
        <v/>
      </c>
      <c r="H1434" s="131" t="str">
        <f ca="1">IF(E1434="","",IF($C1434="","",VLOOKUP(FİLTRE!$C1434,'SKT LİSTESİ'!$F:$S,9,0)))</f>
        <v/>
      </c>
      <c r="I1434" s="132" t="str">
        <f ca="1">IFERROR(IF($C1434="","",VLOOKUP(FİLTRE!$C1434,'SKT LİSTESİ'!$F:$S,10,0)),"")</f>
        <v/>
      </c>
      <c r="J1434" s="133" t="str">
        <f ca="1">IFERROR(IF($C1434="","",VLOOKUP(FİLTRE!$C1434,'SKT LİSTESİ'!$F:$S,11,0)),"")</f>
        <v/>
      </c>
      <c r="K1434" s="134" t="str">
        <f ca="1">IFERROR(IF($C1434="","",VLOOKUP(FİLTRE!$C1434,'SKT LİSTESİ'!$F:$S,12,0)),"")</f>
        <v/>
      </c>
      <c r="L1434" s="134" t="str">
        <f ca="1">IFERROR(IF($C1434="","",VLOOKUP(FİLTRE!$C1434,'SKT LİSTESİ'!$F:$S,13,0)),"")</f>
        <v/>
      </c>
      <c r="M1434" s="135" t="str">
        <f ca="1">IFERROR(IF($C1434="","",VLOOKUP(FİLTRE!$C1434,'SKT LİSTESİ'!$F:$AJ,14,0)),"")</f>
        <v/>
      </c>
      <c r="N1434" s="31" t="str">
        <f ca="1">IFERROR(IF($C1434="","",VLOOKUP(FİLTRE!$C1434,'SKT LİSTESİ'!$F:$AJ,22,0)),"")</f>
        <v/>
      </c>
      <c r="O1434" s="136" t="str">
        <f ca="1">IFERROR(IF($C1434="","",VLOOKUP(FİLTRE!$C1434,'SKT LİSTESİ'!$F:$AJ,23,0)),"")</f>
        <v/>
      </c>
      <c r="P1434" s="31"/>
      <c r="Q1434" s="31"/>
      <c r="R1434" s="137" t="str">
        <f ca="1">(IFERROR(IF($C1434="","",VLOOKUP(FİLTRE!$C1434,'SKT LİSTESİ'!$F:$AJ,15,0)),""))</f>
        <v/>
      </c>
      <c r="S1434" s="138" t="str">
        <f ca="1">IFERROR(IF($C1434="","",VLOOKUP(FİLTRE!$C1434,'SKT LİSTESİ'!$F:$AJ,16,0)),"")</f>
        <v/>
      </c>
      <c r="AF1434" s="179" t="str">
        <f t="shared" ca="1" si="90"/>
        <v/>
      </c>
      <c r="AG1434" s="179">
        <f t="shared" ca="1" si="91"/>
        <v>0</v>
      </c>
      <c r="AH1434" s="179">
        <f t="shared" ca="1" si="92"/>
        <v>0</v>
      </c>
    </row>
    <row r="1435" spans="2:34" ht="15.75" x14ac:dyDescent="0.25">
      <c r="B1435">
        <f t="shared" ca="1" si="89"/>
        <v>1423</v>
      </c>
      <c r="C1435" t="str">
        <f ca="1">IFERROR(VLOOKUP(B1435,'SKT LİSTESİ'!F:F,1,0),"")</f>
        <v/>
      </c>
      <c r="E1435" s="128" t="str">
        <f ca="1">IFERROR(IF($C1435="","",VLOOKUP(FİLTRE!$C1435,'SKT LİSTESİ'!$F:$S,5,0)),"")</f>
        <v/>
      </c>
      <c r="F1435" s="129" t="str">
        <f ca="1">IFERROR(IF($C1435="","",VLOOKUP(FİLTRE!$C1435,'SKT LİSTESİ'!$F:$S,7,0)),"")</f>
        <v/>
      </c>
      <c r="G1435" s="130" t="str">
        <f ca="1">IFERROR(IF($C1435="","",VLOOKUP(FİLTRE!$C1435,'SKT LİSTESİ'!$F:$S,8,0)),"")</f>
        <v/>
      </c>
      <c r="H1435" s="131" t="str">
        <f ca="1">IF(E1435="","",IF($C1435="","",VLOOKUP(FİLTRE!$C1435,'SKT LİSTESİ'!$F:$S,9,0)))</f>
        <v/>
      </c>
      <c r="I1435" s="132" t="str">
        <f ca="1">IFERROR(IF($C1435="","",VLOOKUP(FİLTRE!$C1435,'SKT LİSTESİ'!$F:$S,10,0)),"")</f>
        <v/>
      </c>
      <c r="J1435" s="133" t="str">
        <f ca="1">IFERROR(IF($C1435="","",VLOOKUP(FİLTRE!$C1435,'SKT LİSTESİ'!$F:$S,11,0)),"")</f>
        <v/>
      </c>
      <c r="K1435" s="134" t="str">
        <f ca="1">IFERROR(IF($C1435="","",VLOOKUP(FİLTRE!$C1435,'SKT LİSTESİ'!$F:$S,12,0)),"")</f>
        <v/>
      </c>
      <c r="L1435" s="134" t="str">
        <f ca="1">IFERROR(IF($C1435="","",VLOOKUP(FİLTRE!$C1435,'SKT LİSTESİ'!$F:$S,13,0)),"")</f>
        <v/>
      </c>
      <c r="M1435" s="135" t="str">
        <f ca="1">IFERROR(IF($C1435="","",VLOOKUP(FİLTRE!$C1435,'SKT LİSTESİ'!$F:$AJ,14,0)),"")</f>
        <v/>
      </c>
      <c r="N1435" s="31" t="str">
        <f ca="1">IFERROR(IF($C1435="","",VLOOKUP(FİLTRE!$C1435,'SKT LİSTESİ'!$F:$AJ,22,0)),"")</f>
        <v/>
      </c>
      <c r="O1435" s="136" t="str">
        <f ca="1">IFERROR(IF($C1435="","",VLOOKUP(FİLTRE!$C1435,'SKT LİSTESİ'!$F:$AJ,23,0)),"")</f>
        <v/>
      </c>
      <c r="P1435" s="31"/>
      <c r="Q1435" s="31"/>
      <c r="R1435" s="137" t="str">
        <f ca="1">(IFERROR(IF($C1435="","",VLOOKUP(FİLTRE!$C1435,'SKT LİSTESİ'!$F:$AJ,15,0)),""))</f>
        <v/>
      </c>
      <c r="S1435" s="138" t="str">
        <f ca="1">IFERROR(IF($C1435="","",VLOOKUP(FİLTRE!$C1435,'SKT LİSTESİ'!$F:$AJ,16,0)),"")</f>
        <v/>
      </c>
      <c r="AF1435" s="179" t="str">
        <f t="shared" ca="1" si="90"/>
        <v/>
      </c>
      <c r="AG1435" s="179">
        <f t="shared" ca="1" si="91"/>
        <v>0</v>
      </c>
      <c r="AH1435" s="179">
        <f t="shared" ca="1" si="92"/>
        <v>0</v>
      </c>
    </row>
    <row r="1436" spans="2:34" ht="15.75" x14ac:dyDescent="0.25">
      <c r="B1436">
        <f t="shared" ca="1" si="89"/>
        <v>1424</v>
      </c>
      <c r="C1436" t="str">
        <f ca="1">IFERROR(VLOOKUP(B1436,'SKT LİSTESİ'!F:F,1,0),"")</f>
        <v/>
      </c>
      <c r="E1436" s="128" t="str">
        <f ca="1">IFERROR(IF($C1436="","",VLOOKUP(FİLTRE!$C1436,'SKT LİSTESİ'!$F:$S,5,0)),"")</f>
        <v/>
      </c>
      <c r="F1436" s="129" t="str">
        <f ca="1">IFERROR(IF($C1436="","",VLOOKUP(FİLTRE!$C1436,'SKT LİSTESİ'!$F:$S,7,0)),"")</f>
        <v/>
      </c>
      <c r="G1436" s="130" t="str">
        <f ca="1">IFERROR(IF($C1436="","",VLOOKUP(FİLTRE!$C1436,'SKT LİSTESİ'!$F:$S,8,0)),"")</f>
        <v/>
      </c>
      <c r="H1436" s="131" t="str">
        <f ca="1">IF(E1436="","",IF($C1436="","",VLOOKUP(FİLTRE!$C1436,'SKT LİSTESİ'!$F:$S,9,0)))</f>
        <v/>
      </c>
      <c r="I1436" s="132" t="str">
        <f ca="1">IFERROR(IF($C1436="","",VLOOKUP(FİLTRE!$C1436,'SKT LİSTESİ'!$F:$S,10,0)),"")</f>
        <v/>
      </c>
      <c r="J1436" s="133" t="str">
        <f ca="1">IFERROR(IF($C1436="","",VLOOKUP(FİLTRE!$C1436,'SKT LİSTESİ'!$F:$S,11,0)),"")</f>
        <v/>
      </c>
      <c r="K1436" s="134" t="str">
        <f ca="1">IFERROR(IF($C1436="","",VLOOKUP(FİLTRE!$C1436,'SKT LİSTESİ'!$F:$S,12,0)),"")</f>
        <v/>
      </c>
      <c r="L1436" s="134" t="str">
        <f ca="1">IFERROR(IF($C1436="","",VLOOKUP(FİLTRE!$C1436,'SKT LİSTESİ'!$F:$S,13,0)),"")</f>
        <v/>
      </c>
      <c r="M1436" s="135" t="str">
        <f ca="1">IFERROR(IF($C1436="","",VLOOKUP(FİLTRE!$C1436,'SKT LİSTESİ'!$F:$AJ,14,0)),"")</f>
        <v/>
      </c>
      <c r="N1436" s="31" t="str">
        <f ca="1">IFERROR(IF($C1436="","",VLOOKUP(FİLTRE!$C1436,'SKT LİSTESİ'!$F:$AJ,22,0)),"")</f>
        <v/>
      </c>
      <c r="O1436" s="136" t="str">
        <f ca="1">IFERROR(IF($C1436="","",VLOOKUP(FİLTRE!$C1436,'SKT LİSTESİ'!$F:$AJ,23,0)),"")</f>
        <v/>
      </c>
      <c r="P1436" s="31"/>
      <c r="Q1436" s="31"/>
      <c r="R1436" s="137" t="str">
        <f ca="1">(IFERROR(IF($C1436="","",VLOOKUP(FİLTRE!$C1436,'SKT LİSTESİ'!$F:$AJ,15,0)),""))</f>
        <v/>
      </c>
      <c r="S1436" s="138" t="str">
        <f ca="1">IFERROR(IF($C1436="","",VLOOKUP(FİLTRE!$C1436,'SKT LİSTESİ'!$F:$AJ,16,0)),"")</f>
        <v/>
      </c>
      <c r="AF1436" s="179" t="str">
        <f t="shared" ca="1" si="90"/>
        <v/>
      </c>
      <c r="AG1436" s="179">
        <f t="shared" ca="1" si="91"/>
        <v>0</v>
      </c>
      <c r="AH1436" s="179">
        <f t="shared" ca="1" si="92"/>
        <v>0</v>
      </c>
    </row>
    <row r="1437" spans="2:34" ht="15.75" x14ac:dyDescent="0.25">
      <c r="B1437">
        <f t="shared" ca="1" si="89"/>
        <v>1425</v>
      </c>
      <c r="C1437" t="str">
        <f ca="1">IFERROR(VLOOKUP(B1437,'SKT LİSTESİ'!F:F,1,0),"")</f>
        <v/>
      </c>
      <c r="E1437" s="128" t="str">
        <f ca="1">IFERROR(IF($C1437="","",VLOOKUP(FİLTRE!$C1437,'SKT LİSTESİ'!$F:$S,5,0)),"")</f>
        <v/>
      </c>
      <c r="F1437" s="129" t="str">
        <f ca="1">IFERROR(IF($C1437="","",VLOOKUP(FİLTRE!$C1437,'SKT LİSTESİ'!$F:$S,7,0)),"")</f>
        <v/>
      </c>
      <c r="G1437" s="130" t="str">
        <f ca="1">IFERROR(IF($C1437="","",VLOOKUP(FİLTRE!$C1437,'SKT LİSTESİ'!$F:$S,8,0)),"")</f>
        <v/>
      </c>
      <c r="H1437" s="131" t="str">
        <f ca="1">IF(E1437="","",IF($C1437="","",VLOOKUP(FİLTRE!$C1437,'SKT LİSTESİ'!$F:$S,9,0)))</f>
        <v/>
      </c>
      <c r="I1437" s="132" t="str">
        <f ca="1">IFERROR(IF($C1437="","",VLOOKUP(FİLTRE!$C1437,'SKT LİSTESİ'!$F:$S,10,0)),"")</f>
        <v/>
      </c>
      <c r="J1437" s="133" t="str">
        <f ca="1">IFERROR(IF($C1437="","",VLOOKUP(FİLTRE!$C1437,'SKT LİSTESİ'!$F:$S,11,0)),"")</f>
        <v/>
      </c>
      <c r="K1437" s="134" t="str">
        <f ca="1">IFERROR(IF($C1437="","",VLOOKUP(FİLTRE!$C1437,'SKT LİSTESİ'!$F:$S,12,0)),"")</f>
        <v/>
      </c>
      <c r="L1437" s="134" t="str">
        <f ca="1">IFERROR(IF($C1437="","",VLOOKUP(FİLTRE!$C1437,'SKT LİSTESİ'!$F:$S,13,0)),"")</f>
        <v/>
      </c>
      <c r="M1437" s="135" t="str">
        <f ca="1">IFERROR(IF($C1437="","",VLOOKUP(FİLTRE!$C1437,'SKT LİSTESİ'!$F:$AJ,14,0)),"")</f>
        <v/>
      </c>
      <c r="N1437" s="31" t="str">
        <f ca="1">IFERROR(IF($C1437="","",VLOOKUP(FİLTRE!$C1437,'SKT LİSTESİ'!$F:$AJ,22,0)),"")</f>
        <v/>
      </c>
      <c r="O1437" s="136" t="str">
        <f ca="1">IFERROR(IF($C1437="","",VLOOKUP(FİLTRE!$C1437,'SKT LİSTESİ'!$F:$AJ,23,0)),"")</f>
        <v/>
      </c>
      <c r="P1437" s="31"/>
      <c r="Q1437" s="31"/>
      <c r="R1437" s="137" t="str">
        <f ca="1">(IFERROR(IF($C1437="","",VLOOKUP(FİLTRE!$C1437,'SKT LİSTESİ'!$F:$AJ,15,0)),""))</f>
        <v/>
      </c>
      <c r="S1437" s="138" t="str">
        <f ca="1">IFERROR(IF($C1437="","",VLOOKUP(FİLTRE!$C1437,'SKT LİSTESİ'!$F:$AJ,16,0)),"")</f>
        <v/>
      </c>
      <c r="AF1437" s="179" t="str">
        <f t="shared" ca="1" si="90"/>
        <v/>
      </c>
      <c r="AG1437" s="179">
        <f t="shared" ca="1" si="91"/>
        <v>0</v>
      </c>
      <c r="AH1437" s="179">
        <f t="shared" ca="1" si="92"/>
        <v>0</v>
      </c>
    </row>
    <row r="1438" spans="2:34" ht="15.75" x14ac:dyDescent="0.25">
      <c r="B1438">
        <f t="shared" ca="1" si="89"/>
        <v>1426</v>
      </c>
      <c r="C1438" t="str">
        <f ca="1">IFERROR(VLOOKUP(B1438,'SKT LİSTESİ'!F:F,1,0),"")</f>
        <v/>
      </c>
      <c r="E1438" s="128" t="str">
        <f ca="1">IFERROR(IF($C1438="","",VLOOKUP(FİLTRE!$C1438,'SKT LİSTESİ'!$F:$S,5,0)),"")</f>
        <v/>
      </c>
      <c r="F1438" s="129" t="str">
        <f ca="1">IFERROR(IF($C1438="","",VLOOKUP(FİLTRE!$C1438,'SKT LİSTESİ'!$F:$S,7,0)),"")</f>
        <v/>
      </c>
      <c r="G1438" s="130" t="str">
        <f ca="1">IFERROR(IF($C1438="","",VLOOKUP(FİLTRE!$C1438,'SKT LİSTESİ'!$F:$S,8,0)),"")</f>
        <v/>
      </c>
      <c r="H1438" s="131" t="str">
        <f ca="1">IF(E1438="","",IF($C1438="","",VLOOKUP(FİLTRE!$C1438,'SKT LİSTESİ'!$F:$S,9,0)))</f>
        <v/>
      </c>
      <c r="I1438" s="132" t="str">
        <f ca="1">IFERROR(IF($C1438="","",VLOOKUP(FİLTRE!$C1438,'SKT LİSTESİ'!$F:$S,10,0)),"")</f>
        <v/>
      </c>
      <c r="J1438" s="133" t="str">
        <f ca="1">IFERROR(IF($C1438="","",VLOOKUP(FİLTRE!$C1438,'SKT LİSTESİ'!$F:$S,11,0)),"")</f>
        <v/>
      </c>
      <c r="K1438" s="134" t="str">
        <f ca="1">IFERROR(IF($C1438="","",VLOOKUP(FİLTRE!$C1438,'SKT LİSTESİ'!$F:$S,12,0)),"")</f>
        <v/>
      </c>
      <c r="L1438" s="134" t="str">
        <f ca="1">IFERROR(IF($C1438="","",VLOOKUP(FİLTRE!$C1438,'SKT LİSTESİ'!$F:$S,13,0)),"")</f>
        <v/>
      </c>
      <c r="M1438" s="135" t="str">
        <f ca="1">IFERROR(IF($C1438="","",VLOOKUP(FİLTRE!$C1438,'SKT LİSTESİ'!$F:$AJ,14,0)),"")</f>
        <v/>
      </c>
      <c r="N1438" s="31" t="str">
        <f ca="1">IFERROR(IF($C1438="","",VLOOKUP(FİLTRE!$C1438,'SKT LİSTESİ'!$F:$AJ,22,0)),"")</f>
        <v/>
      </c>
      <c r="O1438" s="136" t="str">
        <f ca="1">IFERROR(IF($C1438="","",VLOOKUP(FİLTRE!$C1438,'SKT LİSTESİ'!$F:$AJ,23,0)),"")</f>
        <v/>
      </c>
      <c r="P1438" s="31"/>
      <c r="Q1438" s="31"/>
      <c r="R1438" s="137" t="str">
        <f ca="1">(IFERROR(IF($C1438="","",VLOOKUP(FİLTRE!$C1438,'SKT LİSTESİ'!$F:$AJ,15,0)),""))</f>
        <v/>
      </c>
      <c r="S1438" s="138" t="str">
        <f ca="1">IFERROR(IF($C1438="","",VLOOKUP(FİLTRE!$C1438,'SKT LİSTESİ'!$F:$AJ,16,0)),"")</f>
        <v/>
      </c>
      <c r="AF1438" s="179" t="str">
        <f t="shared" ca="1" si="90"/>
        <v/>
      </c>
      <c r="AG1438" s="179">
        <f t="shared" ca="1" si="91"/>
        <v>0</v>
      </c>
      <c r="AH1438" s="179">
        <f t="shared" ca="1" si="92"/>
        <v>0</v>
      </c>
    </row>
    <row r="1439" spans="2:34" ht="15.75" x14ac:dyDescent="0.25">
      <c r="B1439">
        <f t="shared" ca="1" si="89"/>
        <v>1427</v>
      </c>
      <c r="C1439" t="str">
        <f ca="1">IFERROR(VLOOKUP(B1439,'SKT LİSTESİ'!F:F,1,0),"")</f>
        <v/>
      </c>
      <c r="E1439" s="128" t="str">
        <f ca="1">IFERROR(IF($C1439="","",VLOOKUP(FİLTRE!$C1439,'SKT LİSTESİ'!$F:$S,5,0)),"")</f>
        <v/>
      </c>
      <c r="F1439" s="129" t="str">
        <f ca="1">IFERROR(IF($C1439="","",VLOOKUP(FİLTRE!$C1439,'SKT LİSTESİ'!$F:$S,7,0)),"")</f>
        <v/>
      </c>
      <c r="G1439" s="130" t="str">
        <f ca="1">IFERROR(IF($C1439="","",VLOOKUP(FİLTRE!$C1439,'SKT LİSTESİ'!$F:$S,8,0)),"")</f>
        <v/>
      </c>
      <c r="H1439" s="131" t="str">
        <f ca="1">IF(E1439="","",IF($C1439="","",VLOOKUP(FİLTRE!$C1439,'SKT LİSTESİ'!$F:$S,9,0)))</f>
        <v/>
      </c>
      <c r="I1439" s="132" t="str">
        <f ca="1">IFERROR(IF($C1439="","",VLOOKUP(FİLTRE!$C1439,'SKT LİSTESİ'!$F:$S,10,0)),"")</f>
        <v/>
      </c>
      <c r="J1439" s="133" t="str">
        <f ca="1">IFERROR(IF($C1439="","",VLOOKUP(FİLTRE!$C1439,'SKT LİSTESİ'!$F:$S,11,0)),"")</f>
        <v/>
      </c>
      <c r="K1439" s="134" t="str">
        <f ca="1">IFERROR(IF($C1439="","",VLOOKUP(FİLTRE!$C1439,'SKT LİSTESİ'!$F:$S,12,0)),"")</f>
        <v/>
      </c>
      <c r="L1439" s="134" t="str">
        <f ca="1">IFERROR(IF($C1439="","",VLOOKUP(FİLTRE!$C1439,'SKT LİSTESİ'!$F:$S,13,0)),"")</f>
        <v/>
      </c>
      <c r="M1439" s="135" t="str">
        <f ca="1">IFERROR(IF($C1439="","",VLOOKUP(FİLTRE!$C1439,'SKT LİSTESİ'!$F:$AJ,14,0)),"")</f>
        <v/>
      </c>
      <c r="N1439" s="31" t="str">
        <f ca="1">IFERROR(IF($C1439="","",VLOOKUP(FİLTRE!$C1439,'SKT LİSTESİ'!$F:$AJ,22,0)),"")</f>
        <v/>
      </c>
      <c r="O1439" s="136" t="str">
        <f ca="1">IFERROR(IF($C1439="","",VLOOKUP(FİLTRE!$C1439,'SKT LİSTESİ'!$F:$AJ,23,0)),"")</f>
        <v/>
      </c>
      <c r="P1439" s="31"/>
      <c r="Q1439" s="31"/>
      <c r="R1439" s="137" t="str">
        <f ca="1">(IFERROR(IF($C1439="","",VLOOKUP(FİLTRE!$C1439,'SKT LİSTESİ'!$F:$AJ,15,0)),""))</f>
        <v/>
      </c>
      <c r="S1439" s="138" t="str">
        <f ca="1">IFERROR(IF($C1439="","",VLOOKUP(FİLTRE!$C1439,'SKT LİSTESİ'!$F:$AJ,16,0)),"")</f>
        <v/>
      </c>
      <c r="AF1439" s="179" t="str">
        <f t="shared" ca="1" si="90"/>
        <v/>
      </c>
      <c r="AG1439" s="179">
        <f t="shared" ca="1" si="91"/>
        <v>0</v>
      </c>
      <c r="AH1439" s="179">
        <f t="shared" ca="1" si="92"/>
        <v>0</v>
      </c>
    </row>
    <row r="1440" spans="2:34" ht="15.75" x14ac:dyDescent="0.25">
      <c r="B1440">
        <f t="shared" ca="1" si="89"/>
        <v>1428</v>
      </c>
      <c r="C1440" t="str">
        <f ca="1">IFERROR(VLOOKUP(B1440,'SKT LİSTESİ'!F:F,1,0),"")</f>
        <v/>
      </c>
      <c r="E1440" s="128" t="str">
        <f ca="1">IFERROR(IF($C1440="","",VLOOKUP(FİLTRE!$C1440,'SKT LİSTESİ'!$F:$S,5,0)),"")</f>
        <v/>
      </c>
      <c r="F1440" s="129" t="str">
        <f ca="1">IFERROR(IF($C1440="","",VLOOKUP(FİLTRE!$C1440,'SKT LİSTESİ'!$F:$S,7,0)),"")</f>
        <v/>
      </c>
      <c r="G1440" s="130" t="str">
        <f ca="1">IFERROR(IF($C1440="","",VLOOKUP(FİLTRE!$C1440,'SKT LİSTESİ'!$F:$S,8,0)),"")</f>
        <v/>
      </c>
      <c r="H1440" s="131" t="str">
        <f ca="1">IF(E1440="","",IF($C1440="","",VLOOKUP(FİLTRE!$C1440,'SKT LİSTESİ'!$F:$S,9,0)))</f>
        <v/>
      </c>
      <c r="I1440" s="132" t="str">
        <f ca="1">IFERROR(IF($C1440="","",VLOOKUP(FİLTRE!$C1440,'SKT LİSTESİ'!$F:$S,10,0)),"")</f>
        <v/>
      </c>
      <c r="J1440" s="133" t="str">
        <f ca="1">IFERROR(IF($C1440="","",VLOOKUP(FİLTRE!$C1440,'SKT LİSTESİ'!$F:$S,11,0)),"")</f>
        <v/>
      </c>
      <c r="K1440" s="134" t="str">
        <f ca="1">IFERROR(IF($C1440="","",VLOOKUP(FİLTRE!$C1440,'SKT LİSTESİ'!$F:$S,12,0)),"")</f>
        <v/>
      </c>
      <c r="L1440" s="134" t="str">
        <f ca="1">IFERROR(IF($C1440="","",VLOOKUP(FİLTRE!$C1440,'SKT LİSTESİ'!$F:$S,13,0)),"")</f>
        <v/>
      </c>
      <c r="M1440" s="135" t="str">
        <f ca="1">IFERROR(IF($C1440="","",VLOOKUP(FİLTRE!$C1440,'SKT LİSTESİ'!$F:$AJ,14,0)),"")</f>
        <v/>
      </c>
      <c r="N1440" s="31" t="str">
        <f ca="1">IFERROR(IF($C1440="","",VLOOKUP(FİLTRE!$C1440,'SKT LİSTESİ'!$F:$AJ,22,0)),"")</f>
        <v/>
      </c>
      <c r="O1440" s="136" t="str">
        <f ca="1">IFERROR(IF($C1440="","",VLOOKUP(FİLTRE!$C1440,'SKT LİSTESİ'!$F:$AJ,23,0)),"")</f>
        <v/>
      </c>
      <c r="P1440" s="31"/>
      <c r="Q1440" s="31"/>
      <c r="R1440" s="137" t="str">
        <f ca="1">(IFERROR(IF($C1440="","",VLOOKUP(FİLTRE!$C1440,'SKT LİSTESİ'!$F:$AJ,15,0)),""))</f>
        <v/>
      </c>
      <c r="S1440" s="138" t="str">
        <f ca="1">IFERROR(IF($C1440="","",VLOOKUP(FİLTRE!$C1440,'SKT LİSTESİ'!$F:$AJ,16,0)),"")</f>
        <v/>
      </c>
      <c r="AF1440" s="179" t="str">
        <f t="shared" ca="1" si="90"/>
        <v/>
      </c>
      <c r="AG1440" s="179">
        <f t="shared" ca="1" si="91"/>
        <v>0</v>
      </c>
      <c r="AH1440" s="179">
        <f t="shared" ca="1" si="92"/>
        <v>0</v>
      </c>
    </row>
    <row r="1441" spans="2:34" ht="15.75" x14ac:dyDescent="0.25">
      <c r="B1441">
        <f t="shared" ca="1" si="89"/>
        <v>1429</v>
      </c>
      <c r="C1441" t="str">
        <f ca="1">IFERROR(VLOOKUP(B1441,'SKT LİSTESİ'!F:F,1,0),"")</f>
        <v/>
      </c>
      <c r="E1441" s="128" t="str">
        <f ca="1">IFERROR(IF($C1441="","",VLOOKUP(FİLTRE!$C1441,'SKT LİSTESİ'!$F:$S,5,0)),"")</f>
        <v/>
      </c>
      <c r="F1441" s="129" t="str">
        <f ca="1">IFERROR(IF($C1441="","",VLOOKUP(FİLTRE!$C1441,'SKT LİSTESİ'!$F:$S,7,0)),"")</f>
        <v/>
      </c>
      <c r="G1441" s="130" t="str">
        <f ca="1">IFERROR(IF($C1441="","",VLOOKUP(FİLTRE!$C1441,'SKT LİSTESİ'!$F:$S,8,0)),"")</f>
        <v/>
      </c>
      <c r="H1441" s="131" t="str">
        <f ca="1">IF(E1441="","",IF($C1441="","",VLOOKUP(FİLTRE!$C1441,'SKT LİSTESİ'!$F:$S,9,0)))</f>
        <v/>
      </c>
      <c r="I1441" s="132" t="str">
        <f ca="1">IFERROR(IF($C1441="","",VLOOKUP(FİLTRE!$C1441,'SKT LİSTESİ'!$F:$S,10,0)),"")</f>
        <v/>
      </c>
      <c r="J1441" s="133" t="str">
        <f ca="1">IFERROR(IF($C1441="","",VLOOKUP(FİLTRE!$C1441,'SKT LİSTESİ'!$F:$S,11,0)),"")</f>
        <v/>
      </c>
      <c r="K1441" s="134" t="str">
        <f ca="1">IFERROR(IF($C1441="","",VLOOKUP(FİLTRE!$C1441,'SKT LİSTESİ'!$F:$S,12,0)),"")</f>
        <v/>
      </c>
      <c r="L1441" s="134" t="str">
        <f ca="1">IFERROR(IF($C1441="","",VLOOKUP(FİLTRE!$C1441,'SKT LİSTESİ'!$F:$S,13,0)),"")</f>
        <v/>
      </c>
      <c r="M1441" s="135" t="str">
        <f ca="1">IFERROR(IF($C1441="","",VLOOKUP(FİLTRE!$C1441,'SKT LİSTESİ'!$F:$AJ,14,0)),"")</f>
        <v/>
      </c>
      <c r="N1441" s="31" t="str">
        <f ca="1">IFERROR(IF($C1441="","",VLOOKUP(FİLTRE!$C1441,'SKT LİSTESİ'!$F:$AJ,22,0)),"")</f>
        <v/>
      </c>
      <c r="O1441" s="136" t="str">
        <f ca="1">IFERROR(IF($C1441="","",VLOOKUP(FİLTRE!$C1441,'SKT LİSTESİ'!$F:$AJ,23,0)),"")</f>
        <v/>
      </c>
      <c r="P1441" s="31"/>
      <c r="Q1441" s="31"/>
      <c r="R1441" s="137" t="str">
        <f ca="1">(IFERROR(IF($C1441="","",VLOOKUP(FİLTRE!$C1441,'SKT LİSTESİ'!$F:$AJ,15,0)),""))</f>
        <v/>
      </c>
      <c r="S1441" s="138" t="str">
        <f ca="1">IFERROR(IF($C1441="","",VLOOKUP(FİLTRE!$C1441,'SKT LİSTESİ'!$F:$AJ,16,0)),"")</f>
        <v/>
      </c>
      <c r="AF1441" s="179" t="str">
        <f t="shared" ca="1" si="90"/>
        <v/>
      </c>
      <c r="AG1441" s="179">
        <f t="shared" ca="1" si="91"/>
        <v>0</v>
      </c>
      <c r="AH1441" s="179">
        <f t="shared" ca="1" si="92"/>
        <v>0</v>
      </c>
    </row>
    <row r="1442" spans="2:34" ht="15.75" x14ac:dyDescent="0.25">
      <c r="B1442">
        <f t="shared" ca="1" si="89"/>
        <v>1430</v>
      </c>
      <c r="C1442" t="str">
        <f ca="1">IFERROR(VLOOKUP(B1442,'SKT LİSTESİ'!F:F,1,0),"")</f>
        <v/>
      </c>
      <c r="E1442" s="128" t="str">
        <f ca="1">IFERROR(IF($C1442="","",VLOOKUP(FİLTRE!$C1442,'SKT LİSTESİ'!$F:$S,5,0)),"")</f>
        <v/>
      </c>
      <c r="F1442" s="129" t="str">
        <f ca="1">IFERROR(IF($C1442="","",VLOOKUP(FİLTRE!$C1442,'SKT LİSTESİ'!$F:$S,7,0)),"")</f>
        <v/>
      </c>
      <c r="G1442" s="130" t="str">
        <f ca="1">IFERROR(IF($C1442="","",VLOOKUP(FİLTRE!$C1442,'SKT LİSTESİ'!$F:$S,8,0)),"")</f>
        <v/>
      </c>
      <c r="H1442" s="131" t="str">
        <f ca="1">IF(E1442="","",IF($C1442="","",VLOOKUP(FİLTRE!$C1442,'SKT LİSTESİ'!$F:$S,9,0)))</f>
        <v/>
      </c>
      <c r="I1442" s="132" t="str">
        <f ca="1">IFERROR(IF($C1442="","",VLOOKUP(FİLTRE!$C1442,'SKT LİSTESİ'!$F:$S,10,0)),"")</f>
        <v/>
      </c>
      <c r="J1442" s="133" t="str">
        <f ca="1">IFERROR(IF($C1442="","",VLOOKUP(FİLTRE!$C1442,'SKT LİSTESİ'!$F:$S,11,0)),"")</f>
        <v/>
      </c>
      <c r="K1442" s="134" t="str">
        <f ca="1">IFERROR(IF($C1442="","",VLOOKUP(FİLTRE!$C1442,'SKT LİSTESİ'!$F:$S,12,0)),"")</f>
        <v/>
      </c>
      <c r="L1442" s="134" t="str">
        <f ca="1">IFERROR(IF($C1442="","",VLOOKUP(FİLTRE!$C1442,'SKT LİSTESİ'!$F:$S,13,0)),"")</f>
        <v/>
      </c>
      <c r="M1442" s="135" t="str">
        <f ca="1">IFERROR(IF($C1442="","",VLOOKUP(FİLTRE!$C1442,'SKT LİSTESİ'!$F:$AJ,14,0)),"")</f>
        <v/>
      </c>
      <c r="N1442" s="31" t="str">
        <f ca="1">IFERROR(IF($C1442="","",VLOOKUP(FİLTRE!$C1442,'SKT LİSTESİ'!$F:$AJ,22,0)),"")</f>
        <v/>
      </c>
      <c r="O1442" s="136" t="str">
        <f ca="1">IFERROR(IF($C1442="","",VLOOKUP(FİLTRE!$C1442,'SKT LİSTESİ'!$F:$AJ,23,0)),"")</f>
        <v/>
      </c>
      <c r="P1442" s="31"/>
      <c r="Q1442" s="31"/>
      <c r="R1442" s="137" t="str">
        <f ca="1">(IFERROR(IF($C1442="","",VLOOKUP(FİLTRE!$C1442,'SKT LİSTESİ'!$F:$AJ,15,0)),""))</f>
        <v/>
      </c>
      <c r="S1442" s="138" t="str">
        <f ca="1">IFERROR(IF($C1442="","",VLOOKUP(FİLTRE!$C1442,'SKT LİSTESİ'!$F:$AJ,16,0)),"")</f>
        <v/>
      </c>
      <c r="AF1442" s="179" t="str">
        <f t="shared" ca="1" si="90"/>
        <v/>
      </c>
      <c r="AG1442" s="179">
        <f t="shared" ca="1" si="91"/>
        <v>0</v>
      </c>
      <c r="AH1442" s="179">
        <f t="shared" ca="1" si="92"/>
        <v>0</v>
      </c>
    </row>
    <row r="1443" spans="2:34" ht="15.75" x14ac:dyDescent="0.25">
      <c r="B1443">
        <f t="shared" ca="1" si="89"/>
        <v>1431</v>
      </c>
      <c r="C1443" t="str">
        <f ca="1">IFERROR(VLOOKUP(B1443,'SKT LİSTESİ'!F:F,1,0),"")</f>
        <v/>
      </c>
      <c r="E1443" s="128" t="str">
        <f ca="1">IFERROR(IF($C1443="","",VLOOKUP(FİLTRE!$C1443,'SKT LİSTESİ'!$F:$S,5,0)),"")</f>
        <v/>
      </c>
      <c r="F1443" s="129" t="str">
        <f ca="1">IFERROR(IF($C1443="","",VLOOKUP(FİLTRE!$C1443,'SKT LİSTESİ'!$F:$S,7,0)),"")</f>
        <v/>
      </c>
      <c r="G1443" s="130" t="str">
        <f ca="1">IFERROR(IF($C1443="","",VLOOKUP(FİLTRE!$C1443,'SKT LİSTESİ'!$F:$S,8,0)),"")</f>
        <v/>
      </c>
      <c r="H1443" s="131" t="str">
        <f ca="1">IF(E1443="","",IF($C1443="","",VLOOKUP(FİLTRE!$C1443,'SKT LİSTESİ'!$F:$S,9,0)))</f>
        <v/>
      </c>
      <c r="I1443" s="132" t="str">
        <f ca="1">IFERROR(IF($C1443="","",VLOOKUP(FİLTRE!$C1443,'SKT LİSTESİ'!$F:$S,10,0)),"")</f>
        <v/>
      </c>
      <c r="J1443" s="133" t="str">
        <f ca="1">IFERROR(IF($C1443="","",VLOOKUP(FİLTRE!$C1443,'SKT LİSTESİ'!$F:$S,11,0)),"")</f>
        <v/>
      </c>
      <c r="K1443" s="134" t="str">
        <f ca="1">IFERROR(IF($C1443="","",VLOOKUP(FİLTRE!$C1443,'SKT LİSTESİ'!$F:$S,12,0)),"")</f>
        <v/>
      </c>
      <c r="L1443" s="134" t="str">
        <f ca="1">IFERROR(IF($C1443="","",VLOOKUP(FİLTRE!$C1443,'SKT LİSTESİ'!$F:$S,13,0)),"")</f>
        <v/>
      </c>
      <c r="M1443" s="135" t="str">
        <f ca="1">IFERROR(IF($C1443="","",VLOOKUP(FİLTRE!$C1443,'SKT LİSTESİ'!$F:$AJ,14,0)),"")</f>
        <v/>
      </c>
      <c r="N1443" s="31" t="str">
        <f ca="1">IFERROR(IF($C1443="","",VLOOKUP(FİLTRE!$C1443,'SKT LİSTESİ'!$F:$AJ,22,0)),"")</f>
        <v/>
      </c>
      <c r="O1443" s="136" t="str">
        <f ca="1">IFERROR(IF($C1443="","",VLOOKUP(FİLTRE!$C1443,'SKT LİSTESİ'!$F:$AJ,23,0)),"")</f>
        <v/>
      </c>
      <c r="P1443" s="31"/>
      <c r="Q1443" s="31"/>
      <c r="R1443" s="137" t="str">
        <f ca="1">(IFERROR(IF($C1443="","",VLOOKUP(FİLTRE!$C1443,'SKT LİSTESİ'!$F:$AJ,15,0)),""))</f>
        <v/>
      </c>
      <c r="S1443" s="138" t="str">
        <f ca="1">IFERROR(IF($C1443="","",VLOOKUP(FİLTRE!$C1443,'SKT LİSTESİ'!$F:$AJ,16,0)),"")</f>
        <v/>
      </c>
      <c r="AF1443" s="179" t="str">
        <f t="shared" ca="1" si="90"/>
        <v/>
      </c>
      <c r="AG1443" s="179">
        <f t="shared" ca="1" si="91"/>
        <v>0</v>
      </c>
      <c r="AH1443" s="179">
        <f t="shared" ca="1" si="92"/>
        <v>0</v>
      </c>
    </row>
    <row r="1444" spans="2:34" ht="15.75" x14ac:dyDescent="0.25">
      <c r="B1444">
        <f t="shared" ca="1" si="89"/>
        <v>1432</v>
      </c>
      <c r="C1444" t="str">
        <f ca="1">IFERROR(VLOOKUP(B1444,'SKT LİSTESİ'!F:F,1,0),"")</f>
        <v/>
      </c>
      <c r="E1444" s="128" t="str">
        <f ca="1">IFERROR(IF($C1444="","",VLOOKUP(FİLTRE!$C1444,'SKT LİSTESİ'!$F:$S,5,0)),"")</f>
        <v/>
      </c>
      <c r="F1444" s="129" t="str">
        <f ca="1">IFERROR(IF($C1444="","",VLOOKUP(FİLTRE!$C1444,'SKT LİSTESİ'!$F:$S,7,0)),"")</f>
        <v/>
      </c>
      <c r="G1444" s="130" t="str">
        <f ca="1">IFERROR(IF($C1444="","",VLOOKUP(FİLTRE!$C1444,'SKT LİSTESİ'!$F:$S,8,0)),"")</f>
        <v/>
      </c>
      <c r="H1444" s="131" t="str">
        <f ca="1">IF(E1444="","",IF($C1444="","",VLOOKUP(FİLTRE!$C1444,'SKT LİSTESİ'!$F:$S,9,0)))</f>
        <v/>
      </c>
      <c r="I1444" s="132" t="str">
        <f ca="1">IFERROR(IF($C1444="","",VLOOKUP(FİLTRE!$C1444,'SKT LİSTESİ'!$F:$S,10,0)),"")</f>
        <v/>
      </c>
      <c r="J1444" s="133" t="str">
        <f ca="1">IFERROR(IF($C1444="","",VLOOKUP(FİLTRE!$C1444,'SKT LİSTESİ'!$F:$S,11,0)),"")</f>
        <v/>
      </c>
      <c r="K1444" s="134" t="str">
        <f ca="1">IFERROR(IF($C1444="","",VLOOKUP(FİLTRE!$C1444,'SKT LİSTESİ'!$F:$S,12,0)),"")</f>
        <v/>
      </c>
      <c r="L1444" s="134" t="str">
        <f ca="1">IFERROR(IF($C1444="","",VLOOKUP(FİLTRE!$C1444,'SKT LİSTESİ'!$F:$S,13,0)),"")</f>
        <v/>
      </c>
      <c r="M1444" s="135" t="str">
        <f ca="1">IFERROR(IF($C1444="","",VLOOKUP(FİLTRE!$C1444,'SKT LİSTESİ'!$F:$AJ,14,0)),"")</f>
        <v/>
      </c>
      <c r="N1444" s="31" t="str">
        <f ca="1">IFERROR(IF($C1444="","",VLOOKUP(FİLTRE!$C1444,'SKT LİSTESİ'!$F:$AJ,22,0)),"")</f>
        <v/>
      </c>
      <c r="O1444" s="136" t="str">
        <f ca="1">IFERROR(IF($C1444="","",VLOOKUP(FİLTRE!$C1444,'SKT LİSTESİ'!$F:$AJ,23,0)),"")</f>
        <v/>
      </c>
      <c r="P1444" s="31"/>
      <c r="Q1444" s="31"/>
      <c r="R1444" s="137" t="str">
        <f ca="1">(IFERROR(IF($C1444="","",VLOOKUP(FİLTRE!$C1444,'SKT LİSTESİ'!$F:$AJ,15,0)),""))</f>
        <v/>
      </c>
      <c r="S1444" s="138" t="str">
        <f ca="1">IFERROR(IF($C1444="","",VLOOKUP(FİLTRE!$C1444,'SKT LİSTESİ'!$F:$AJ,16,0)),"")</f>
        <v/>
      </c>
      <c r="AF1444" s="179" t="str">
        <f t="shared" ca="1" si="90"/>
        <v/>
      </c>
      <c r="AG1444" s="179">
        <f t="shared" ca="1" si="91"/>
        <v>0</v>
      </c>
      <c r="AH1444" s="179">
        <f t="shared" ca="1" si="92"/>
        <v>0</v>
      </c>
    </row>
    <row r="1445" spans="2:34" ht="15.75" x14ac:dyDescent="0.25">
      <c r="B1445">
        <f t="shared" ca="1" si="89"/>
        <v>1433</v>
      </c>
      <c r="C1445" t="str">
        <f ca="1">IFERROR(VLOOKUP(B1445,'SKT LİSTESİ'!F:F,1,0),"")</f>
        <v/>
      </c>
      <c r="E1445" s="128" t="str">
        <f ca="1">IFERROR(IF($C1445="","",VLOOKUP(FİLTRE!$C1445,'SKT LİSTESİ'!$F:$S,5,0)),"")</f>
        <v/>
      </c>
      <c r="F1445" s="129" t="str">
        <f ca="1">IFERROR(IF($C1445="","",VLOOKUP(FİLTRE!$C1445,'SKT LİSTESİ'!$F:$S,7,0)),"")</f>
        <v/>
      </c>
      <c r="G1445" s="130" t="str">
        <f ca="1">IFERROR(IF($C1445="","",VLOOKUP(FİLTRE!$C1445,'SKT LİSTESİ'!$F:$S,8,0)),"")</f>
        <v/>
      </c>
      <c r="H1445" s="131" t="str">
        <f ca="1">IF(E1445="","",IF($C1445="","",VLOOKUP(FİLTRE!$C1445,'SKT LİSTESİ'!$F:$S,9,0)))</f>
        <v/>
      </c>
      <c r="I1445" s="132" t="str">
        <f ca="1">IFERROR(IF($C1445="","",VLOOKUP(FİLTRE!$C1445,'SKT LİSTESİ'!$F:$S,10,0)),"")</f>
        <v/>
      </c>
      <c r="J1445" s="133" t="str">
        <f ca="1">IFERROR(IF($C1445="","",VLOOKUP(FİLTRE!$C1445,'SKT LİSTESİ'!$F:$S,11,0)),"")</f>
        <v/>
      </c>
      <c r="K1445" s="134" t="str">
        <f ca="1">IFERROR(IF($C1445="","",VLOOKUP(FİLTRE!$C1445,'SKT LİSTESİ'!$F:$S,12,0)),"")</f>
        <v/>
      </c>
      <c r="L1445" s="134" t="str">
        <f ca="1">IFERROR(IF($C1445="","",VLOOKUP(FİLTRE!$C1445,'SKT LİSTESİ'!$F:$S,13,0)),"")</f>
        <v/>
      </c>
      <c r="M1445" s="135" t="str">
        <f ca="1">IFERROR(IF($C1445="","",VLOOKUP(FİLTRE!$C1445,'SKT LİSTESİ'!$F:$AJ,14,0)),"")</f>
        <v/>
      </c>
      <c r="N1445" s="31" t="str">
        <f ca="1">IFERROR(IF($C1445="","",VLOOKUP(FİLTRE!$C1445,'SKT LİSTESİ'!$F:$AJ,22,0)),"")</f>
        <v/>
      </c>
      <c r="O1445" s="136" t="str">
        <f ca="1">IFERROR(IF($C1445="","",VLOOKUP(FİLTRE!$C1445,'SKT LİSTESİ'!$F:$AJ,23,0)),"")</f>
        <v/>
      </c>
      <c r="P1445" s="31"/>
      <c r="Q1445" s="31"/>
      <c r="R1445" s="137" t="str">
        <f ca="1">(IFERROR(IF($C1445="","",VLOOKUP(FİLTRE!$C1445,'SKT LİSTESİ'!$F:$AJ,15,0)),""))</f>
        <v/>
      </c>
      <c r="S1445" s="138" t="str">
        <f ca="1">IFERROR(IF($C1445="","",VLOOKUP(FİLTRE!$C1445,'SKT LİSTESİ'!$F:$AJ,16,0)),"")</f>
        <v/>
      </c>
      <c r="AF1445" s="179" t="str">
        <f t="shared" ca="1" si="90"/>
        <v/>
      </c>
      <c r="AG1445" s="179">
        <f t="shared" ca="1" si="91"/>
        <v>0</v>
      </c>
      <c r="AH1445" s="179">
        <f t="shared" ca="1" si="92"/>
        <v>0</v>
      </c>
    </row>
    <row r="1446" spans="2:34" ht="15.75" x14ac:dyDescent="0.25">
      <c r="B1446">
        <f t="shared" ca="1" si="89"/>
        <v>1434</v>
      </c>
      <c r="C1446" t="str">
        <f ca="1">IFERROR(VLOOKUP(B1446,'SKT LİSTESİ'!F:F,1,0),"")</f>
        <v/>
      </c>
      <c r="E1446" s="128" t="str">
        <f ca="1">IFERROR(IF($C1446="","",VLOOKUP(FİLTRE!$C1446,'SKT LİSTESİ'!$F:$S,5,0)),"")</f>
        <v/>
      </c>
      <c r="F1446" s="129" t="str">
        <f ca="1">IFERROR(IF($C1446="","",VLOOKUP(FİLTRE!$C1446,'SKT LİSTESİ'!$F:$S,7,0)),"")</f>
        <v/>
      </c>
      <c r="G1446" s="130" t="str">
        <f ca="1">IFERROR(IF($C1446="","",VLOOKUP(FİLTRE!$C1446,'SKT LİSTESİ'!$F:$S,8,0)),"")</f>
        <v/>
      </c>
      <c r="H1446" s="131" t="str">
        <f ca="1">IF(E1446="","",IF($C1446="","",VLOOKUP(FİLTRE!$C1446,'SKT LİSTESİ'!$F:$S,9,0)))</f>
        <v/>
      </c>
      <c r="I1446" s="132" t="str">
        <f ca="1">IFERROR(IF($C1446="","",VLOOKUP(FİLTRE!$C1446,'SKT LİSTESİ'!$F:$S,10,0)),"")</f>
        <v/>
      </c>
      <c r="J1446" s="133" t="str">
        <f ca="1">IFERROR(IF($C1446="","",VLOOKUP(FİLTRE!$C1446,'SKT LİSTESİ'!$F:$S,11,0)),"")</f>
        <v/>
      </c>
      <c r="K1446" s="134" t="str">
        <f ca="1">IFERROR(IF($C1446="","",VLOOKUP(FİLTRE!$C1446,'SKT LİSTESİ'!$F:$S,12,0)),"")</f>
        <v/>
      </c>
      <c r="L1446" s="134" t="str">
        <f ca="1">IFERROR(IF($C1446="","",VLOOKUP(FİLTRE!$C1446,'SKT LİSTESİ'!$F:$S,13,0)),"")</f>
        <v/>
      </c>
      <c r="M1446" s="135" t="str">
        <f ca="1">IFERROR(IF($C1446="","",VLOOKUP(FİLTRE!$C1446,'SKT LİSTESİ'!$F:$AJ,14,0)),"")</f>
        <v/>
      </c>
      <c r="N1446" s="31" t="str">
        <f ca="1">IFERROR(IF($C1446="","",VLOOKUP(FİLTRE!$C1446,'SKT LİSTESİ'!$F:$AJ,22,0)),"")</f>
        <v/>
      </c>
      <c r="O1446" s="136" t="str">
        <f ca="1">IFERROR(IF($C1446="","",VLOOKUP(FİLTRE!$C1446,'SKT LİSTESİ'!$F:$AJ,23,0)),"")</f>
        <v/>
      </c>
      <c r="P1446" s="31"/>
      <c r="Q1446" s="31"/>
      <c r="R1446" s="137" t="str">
        <f ca="1">(IFERROR(IF($C1446="","",VLOOKUP(FİLTRE!$C1446,'SKT LİSTESİ'!$F:$AJ,15,0)),""))</f>
        <v/>
      </c>
      <c r="S1446" s="138" t="str">
        <f ca="1">IFERROR(IF($C1446="","",VLOOKUP(FİLTRE!$C1446,'SKT LİSTESİ'!$F:$AJ,16,0)),"")</f>
        <v/>
      </c>
      <c r="AF1446" s="179" t="str">
        <f t="shared" ca="1" si="90"/>
        <v/>
      </c>
      <c r="AG1446" s="179">
        <f t="shared" ca="1" si="91"/>
        <v>0</v>
      </c>
      <c r="AH1446" s="179">
        <f t="shared" ca="1" si="92"/>
        <v>0</v>
      </c>
    </row>
    <row r="1447" spans="2:34" ht="15.75" x14ac:dyDescent="0.25">
      <c r="B1447">
        <f t="shared" ca="1" si="89"/>
        <v>1435</v>
      </c>
      <c r="C1447" t="str">
        <f ca="1">IFERROR(VLOOKUP(B1447,'SKT LİSTESİ'!F:F,1,0),"")</f>
        <v/>
      </c>
      <c r="E1447" s="128" t="str">
        <f ca="1">IFERROR(IF($C1447="","",VLOOKUP(FİLTRE!$C1447,'SKT LİSTESİ'!$F:$S,5,0)),"")</f>
        <v/>
      </c>
      <c r="F1447" s="129" t="str">
        <f ca="1">IFERROR(IF($C1447="","",VLOOKUP(FİLTRE!$C1447,'SKT LİSTESİ'!$F:$S,7,0)),"")</f>
        <v/>
      </c>
      <c r="G1447" s="130" t="str">
        <f ca="1">IFERROR(IF($C1447="","",VLOOKUP(FİLTRE!$C1447,'SKT LİSTESİ'!$F:$S,8,0)),"")</f>
        <v/>
      </c>
      <c r="H1447" s="131" t="str">
        <f ca="1">IF(E1447="","",IF($C1447="","",VLOOKUP(FİLTRE!$C1447,'SKT LİSTESİ'!$F:$S,9,0)))</f>
        <v/>
      </c>
      <c r="I1447" s="132" t="str">
        <f ca="1">IFERROR(IF($C1447="","",VLOOKUP(FİLTRE!$C1447,'SKT LİSTESİ'!$F:$S,10,0)),"")</f>
        <v/>
      </c>
      <c r="J1447" s="133" t="str">
        <f ca="1">IFERROR(IF($C1447="","",VLOOKUP(FİLTRE!$C1447,'SKT LİSTESİ'!$F:$S,11,0)),"")</f>
        <v/>
      </c>
      <c r="K1447" s="134" t="str">
        <f ca="1">IFERROR(IF($C1447="","",VLOOKUP(FİLTRE!$C1447,'SKT LİSTESİ'!$F:$S,12,0)),"")</f>
        <v/>
      </c>
      <c r="L1447" s="134" t="str">
        <f ca="1">IFERROR(IF($C1447="","",VLOOKUP(FİLTRE!$C1447,'SKT LİSTESİ'!$F:$S,13,0)),"")</f>
        <v/>
      </c>
      <c r="M1447" s="135" t="str">
        <f ca="1">IFERROR(IF($C1447="","",VLOOKUP(FİLTRE!$C1447,'SKT LİSTESİ'!$F:$AJ,14,0)),"")</f>
        <v/>
      </c>
      <c r="N1447" s="31" t="str">
        <f ca="1">IFERROR(IF($C1447="","",VLOOKUP(FİLTRE!$C1447,'SKT LİSTESİ'!$F:$AJ,22,0)),"")</f>
        <v/>
      </c>
      <c r="O1447" s="136" t="str">
        <f ca="1">IFERROR(IF($C1447="","",VLOOKUP(FİLTRE!$C1447,'SKT LİSTESİ'!$F:$AJ,23,0)),"")</f>
        <v/>
      </c>
      <c r="P1447" s="31"/>
      <c r="Q1447" s="31"/>
      <c r="R1447" s="137" t="str">
        <f ca="1">(IFERROR(IF($C1447="","",VLOOKUP(FİLTRE!$C1447,'SKT LİSTESİ'!$F:$AJ,15,0)),""))</f>
        <v/>
      </c>
      <c r="S1447" s="138" t="str">
        <f ca="1">IFERROR(IF($C1447="","",VLOOKUP(FİLTRE!$C1447,'SKT LİSTESİ'!$F:$AJ,16,0)),"")</f>
        <v/>
      </c>
      <c r="AF1447" s="179" t="str">
        <f t="shared" ca="1" si="90"/>
        <v/>
      </c>
      <c r="AG1447" s="179">
        <f t="shared" ca="1" si="91"/>
        <v>0</v>
      </c>
      <c r="AH1447" s="179">
        <f t="shared" ca="1" si="92"/>
        <v>0</v>
      </c>
    </row>
    <row r="1448" spans="2:34" ht="15.75" x14ac:dyDescent="0.25">
      <c r="B1448">
        <f t="shared" ca="1" si="89"/>
        <v>1436</v>
      </c>
      <c r="C1448" t="str">
        <f ca="1">IFERROR(VLOOKUP(B1448,'SKT LİSTESİ'!F:F,1,0),"")</f>
        <v/>
      </c>
      <c r="E1448" s="128" t="str">
        <f ca="1">IFERROR(IF($C1448="","",VLOOKUP(FİLTRE!$C1448,'SKT LİSTESİ'!$F:$S,5,0)),"")</f>
        <v/>
      </c>
      <c r="F1448" s="129" t="str">
        <f ca="1">IFERROR(IF($C1448="","",VLOOKUP(FİLTRE!$C1448,'SKT LİSTESİ'!$F:$S,7,0)),"")</f>
        <v/>
      </c>
      <c r="G1448" s="130" t="str">
        <f ca="1">IFERROR(IF($C1448="","",VLOOKUP(FİLTRE!$C1448,'SKT LİSTESİ'!$F:$S,8,0)),"")</f>
        <v/>
      </c>
      <c r="H1448" s="131" t="str">
        <f ca="1">IF(E1448="","",IF($C1448="","",VLOOKUP(FİLTRE!$C1448,'SKT LİSTESİ'!$F:$S,9,0)))</f>
        <v/>
      </c>
      <c r="I1448" s="132" t="str">
        <f ca="1">IFERROR(IF($C1448="","",VLOOKUP(FİLTRE!$C1448,'SKT LİSTESİ'!$F:$S,10,0)),"")</f>
        <v/>
      </c>
      <c r="J1448" s="133" t="str">
        <f ca="1">IFERROR(IF($C1448="","",VLOOKUP(FİLTRE!$C1448,'SKT LİSTESİ'!$F:$S,11,0)),"")</f>
        <v/>
      </c>
      <c r="K1448" s="134" t="str">
        <f ca="1">IFERROR(IF($C1448="","",VLOOKUP(FİLTRE!$C1448,'SKT LİSTESİ'!$F:$S,12,0)),"")</f>
        <v/>
      </c>
      <c r="L1448" s="134" t="str">
        <f ca="1">IFERROR(IF($C1448="","",VLOOKUP(FİLTRE!$C1448,'SKT LİSTESİ'!$F:$S,13,0)),"")</f>
        <v/>
      </c>
      <c r="M1448" s="135" t="str">
        <f ca="1">IFERROR(IF($C1448="","",VLOOKUP(FİLTRE!$C1448,'SKT LİSTESİ'!$F:$AJ,14,0)),"")</f>
        <v/>
      </c>
      <c r="N1448" s="31" t="str">
        <f ca="1">IFERROR(IF($C1448="","",VLOOKUP(FİLTRE!$C1448,'SKT LİSTESİ'!$F:$AJ,22,0)),"")</f>
        <v/>
      </c>
      <c r="O1448" s="136" t="str">
        <f ca="1">IFERROR(IF($C1448="","",VLOOKUP(FİLTRE!$C1448,'SKT LİSTESİ'!$F:$AJ,23,0)),"")</f>
        <v/>
      </c>
      <c r="P1448" s="31"/>
      <c r="Q1448" s="31"/>
      <c r="R1448" s="137" t="str">
        <f ca="1">(IFERROR(IF($C1448="","",VLOOKUP(FİLTRE!$C1448,'SKT LİSTESİ'!$F:$AJ,15,0)),""))</f>
        <v/>
      </c>
      <c r="S1448" s="138" t="str">
        <f ca="1">IFERROR(IF($C1448="","",VLOOKUP(FİLTRE!$C1448,'SKT LİSTESİ'!$F:$AJ,16,0)),"")</f>
        <v/>
      </c>
      <c r="AF1448" s="179" t="str">
        <f t="shared" ca="1" si="90"/>
        <v/>
      </c>
      <c r="AG1448" s="179">
        <f t="shared" ca="1" si="91"/>
        <v>0</v>
      </c>
      <c r="AH1448" s="179">
        <f t="shared" ca="1" si="92"/>
        <v>0</v>
      </c>
    </row>
    <row r="1449" spans="2:34" ht="15.75" x14ac:dyDescent="0.25">
      <c r="B1449">
        <f t="shared" ca="1" si="89"/>
        <v>1437</v>
      </c>
      <c r="C1449" t="str">
        <f ca="1">IFERROR(VLOOKUP(B1449,'SKT LİSTESİ'!F:F,1,0),"")</f>
        <v/>
      </c>
      <c r="E1449" s="128" t="str">
        <f ca="1">IFERROR(IF($C1449="","",VLOOKUP(FİLTRE!$C1449,'SKT LİSTESİ'!$F:$S,5,0)),"")</f>
        <v/>
      </c>
      <c r="F1449" s="129" t="str">
        <f ca="1">IFERROR(IF($C1449="","",VLOOKUP(FİLTRE!$C1449,'SKT LİSTESİ'!$F:$S,7,0)),"")</f>
        <v/>
      </c>
      <c r="G1449" s="130" t="str">
        <f ca="1">IFERROR(IF($C1449="","",VLOOKUP(FİLTRE!$C1449,'SKT LİSTESİ'!$F:$S,8,0)),"")</f>
        <v/>
      </c>
      <c r="H1449" s="131" t="str">
        <f ca="1">IF(E1449="","",IF($C1449="","",VLOOKUP(FİLTRE!$C1449,'SKT LİSTESİ'!$F:$S,9,0)))</f>
        <v/>
      </c>
      <c r="I1449" s="132" t="str">
        <f ca="1">IFERROR(IF($C1449="","",VLOOKUP(FİLTRE!$C1449,'SKT LİSTESİ'!$F:$S,10,0)),"")</f>
        <v/>
      </c>
      <c r="J1449" s="133" t="str">
        <f ca="1">IFERROR(IF($C1449="","",VLOOKUP(FİLTRE!$C1449,'SKT LİSTESİ'!$F:$S,11,0)),"")</f>
        <v/>
      </c>
      <c r="K1449" s="134" t="str">
        <f ca="1">IFERROR(IF($C1449="","",VLOOKUP(FİLTRE!$C1449,'SKT LİSTESİ'!$F:$S,12,0)),"")</f>
        <v/>
      </c>
      <c r="L1449" s="134" t="str">
        <f ca="1">IFERROR(IF($C1449="","",VLOOKUP(FİLTRE!$C1449,'SKT LİSTESİ'!$F:$S,13,0)),"")</f>
        <v/>
      </c>
      <c r="M1449" s="135" t="str">
        <f ca="1">IFERROR(IF($C1449="","",VLOOKUP(FİLTRE!$C1449,'SKT LİSTESİ'!$F:$AJ,14,0)),"")</f>
        <v/>
      </c>
      <c r="N1449" s="31" t="str">
        <f ca="1">IFERROR(IF($C1449="","",VLOOKUP(FİLTRE!$C1449,'SKT LİSTESİ'!$F:$AJ,22,0)),"")</f>
        <v/>
      </c>
      <c r="O1449" s="136" t="str">
        <f ca="1">IFERROR(IF($C1449="","",VLOOKUP(FİLTRE!$C1449,'SKT LİSTESİ'!$F:$AJ,23,0)),"")</f>
        <v/>
      </c>
      <c r="P1449" s="31"/>
      <c r="Q1449" s="31"/>
      <c r="R1449" s="137" t="str">
        <f ca="1">(IFERROR(IF($C1449="","",VLOOKUP(FİLTRE!$C1449,'SKT LİSTESİ'!$F:$AJ,15,0)),""))</f>
        <v/>
      </c>
      <c r="S1449" s="138" t="str">
        <f ca="1">IFERROR(IF($C1449="","",VLOOKUP(FİLTRE!$C1449,'SKT LİSTESİ'!$F:$AJ,16,0)),"")</f>
        <v/>
      </c>
      <c r="AF1449" s="179" t="str">
        <f t="shared" ca="1" si="90"/>
        <v/>
      </c>
      <c r="AG1449" s="179">
        <f t="shared" ca="1" si="91"/>
        <v>0</v>
      </c>
      <c r="AH1449" s="179">
        <f t="shared" ca="1" si="92"/>
        <v>0</v>
      </c>
    </row>
    <row r="1450" spans="2:34" ht="15.75" x14ac:dyDescent="0.25">
      <c r="B1450">
        <f t="shared" ca="1" si="89"/>
        <v>1438</v>
      </c>
      <c r="C1450" t="str">
        <f ca="1">IFERROR(VLOOKUP(B1450,'SKT LİSTESİ'!F:F,1,0),"")</f>
        <v/>
      </c>
      <c r="E1450" s="128" t="str">
        <f ca="1">IFERROR(IF($C1450="","",VLOOKUP(FİLTRE!$C1450,'SKT LİSTESİ'!$F:$S,5,0)),"")</f>
        <v/>
      </c>
      <c r="F1450" s="129" t="str">
        <f ca="1">IFERROR(IF($C1450="","",VLOOKUP(FİLTRE!$C1450,'SKT LİSTESİ'!$F:$S,7,0)),"")</f>
        <v/>
      </c>
      <c r="G1450" s="130" t="str">
        <f ca="1">IFERROR(IF($C1450="","",VLOOKUP(FİLTRE!$C1450,'SKT LİSTESİ'!$F:$S,8,0)),"")</f>
        <v/>
      </c>
      <c r="H1450" s="131" t="str">
        <f ca="1">IF(E1450="","",IF($C1450="","",VLOOKUP(FİLTRE!$C1450,'SKT LİSTESİ'!$F:$S,9,0)))</f>
        <v/>
      </c>
      <c r="I1450" s="132" t="str">
        <f ca="1">IFERROR(IF($C1450="","",VLOOKUP(FİLTRE!$C1450,'SKT LİSTESİ'!$F:$S,10,0)),"")</f>
        <v/>
      </c>
      <c r="J1450" s="133" t="str">
        <f ca="1">IFERROR(IF($C1450="","",VLOOKUP(FİLTRE!$C1450,'SKT LİSTESİ'!$F:$S,11,0)),"")</f>
        <v/>
      </c>
      <c r="K1450" s="134" t="str">
        <f ca="1">IFERROR(IF($C1450="","",VLOOKUP(FİLTRE!$C1450,'SKT LİSTESİ'!$F:$S,12,0)),"")</f>
        <v/>
      </c>
      <c r="L1450" s="134" t="str">
        <f ca="1">IFERROR(IF($C1450="","",VLOOKUP(FİLTRE!$C1450,'SKT LİSTESİ'!$F:$S,13,0)),"")</f>
        <v/>
      </c>
      <c r="M1450" s="135" t="str">
        <f ca="1">IFERROR(IF($C1450="","",VLOOKUP(FİLTRE!$C1450,'SKT LİSTESİ'!$F:$AJ,14,0)),"")</f>
        <v/>
      </c>
      <c r="N1450" s="31" t="str">
        <f ca="1">IFERROR(IF($C1450="","",VLOOKUP(FİLTRE!$C1450,'SKT LİSTESİ'!$F:$AJ,22,0)),"")</f>
        <v/>
      </c>
      <c r="O1450" s="136" t="str">
        <f ca="1">IFERROR(IF($C1450="","",VLOOKUP(FİLTRE!$C1450,'SKT LİSTESİ'!$F:$AJ,23,0)),"")</f>
        <v/>
      </c>
      <c r="P1450" s="31"/>
      <c r="Q1450" s="31"/>
      <c r="R1450" s="137" t="str">
        <f ca="1">(IFERROR(IF($C1450="","",VLOOKUP(FİLTRE!$C1450,'SKT LİSTESİ'!$F:$AJ,15,0)),""))</f>
        <v/>
      </c>
      <c r="S1450" s="138" t="str">
        <f ca="1">IFERROR(IF($C1450="","",VLOOKUP(FİLTRE!$C1450,'SKT LİSTESİ'!$F:$AJ,16,0)),"")</f>
        <v/>
      </c>
      <c r="AF1450" s="179" t="str">
        <f t="shared" ca="1" si="90"/>
        <v/>
      </c>
      <c r="AG1450" s="179">
        <f t="shared" ca="1" si="91"/>
        <v>0</v>
      </c>
      <c r="AH1450" s="179">
        <f t="shared" ca="1" si="92"/>
        <v>0</v>
      </c>
    </row>
    <row r="1451" spans="2:34" ht="15.75" x14ac:dyDescent="0.25">
      <c r="B1451">
        <f t="shared" ca="1" si="89"/>
        <v>1439</v>
      </c>
      <c r="C1451" t="str">
        <f ca="1">IFERROR(VLOOKUP(B1451,'SKT LİSTESİ'!F:F,1,0),"")</f>
        <v/>
      </c>
      <c r="E1451" s="128" t="str">
        <f ca="1">IFERROR(IF($C1451="","",VLOOKUP(FİLTRE!$C1451,'SKT LİSTESİ'!$F:$S,5,0)),"")</f>
        <v/>
      </c>
      <c r="F1451" s="129" t="str">
        <f ca="1">IFERROR(IF($C1451="","",VLOOKUP(FİLTRE!$C1451,'SKT LİSTESİ'!$F:$S,7,0)),"")</f>
        <v/>
      </c>
      <c r="G1451" s="130" t="str">
        <f ca="1">IFERROR(IF($C1451="","",VLOOKUP(FİLTRE!$C1451,'SKT LİSTESİ'!$F:$S,8,0)),"")</f>
        <v/>
      </c>
      <c r="H1451" s="131" t="str">
        <f ca="1">IF(E1451="","",IF($C1451="","",VLOOKUP(FİLTRE!$C1451,'SKT LİSTESİ'!$F:$S,9,0)))</f>
        <v/>
      </c>
      <c r="I1451" s="132" t="str">
        <f ca="1">IFERROR(IF($C1451="","",VLOOKUP(FİLTRE!$C1451,'SKT LİSTESİ'!$F:$S,10,0)),"")</f>
        <v/>
      </c>
      <c r="J1451" s="133" t="str">
        <f ca="1">IFERROR(IF($C1451="","",VLOOKUP(FİLTRE!$C1451,'SKT LİSTESİ'!$F:$S,11,0)),"")</f>
        <v/>
      </c>
      <c r="K1451" s="134" t="str">
        <f ca="1">IFERROR(IF($C1451="","",VLOOKUP(FİLTRE!$C1451,'SKT LİSTESİ'!$F:$S,12,0)),"")</f>
        <v/>
      </c>
      <c r="L1451" s="134" t="str">
        <f ca="1">IFERROR(IF($C1451="","",VLOOKUP(FİLTRE!$C1451,'SKT LİSTESİ'!$F:$S,13,0)),"")</f>
        <v/>
      </c>
      <c r="M1451" s="135" t="str">
        <f ca="1">IFERROR(IF($C1451="","",VLOOKUP(FİLTRE!$C1451,'SKT LİSTESİ'!$F:$AJ,14,0)),"")</f>
        <v/>
      </c>
      <c r="N1451" s="31" t="str">
        <f ca="1">IFERROR(IF($C1451="","",VLOOKUP(FİLTRE!$C1451,'SKT LİSTESİ'!$F:$AJ,22,0)),"")</f>
        <v/>
      </c>
      <c r="O1451" s="136" t="str">
        <f ca="1">IFERROR(IF($C1451="","",VLOOKUP(FİLTRE!$C1451,'SKT LİSTESİ'!$F:$AJ,23,0)),"")</f>
        <v/>
      </c>
      <c r="P1451" s="31"/>
      <c r="Q1451" s="31"/>
      <c r="R1451" s="137" t="str">
        <f ca="1">(IFERROR(IF($C1451="","",VLOOKUP(FİLTRE!$C1451,'SKT LİSTESİ'!$F:$AJ,15,0)),""))</f>
        <v/>
      </c>
      <c r="S1451" s="138" t="str">
        <f ca="1">IFERROR(IF($C1451="","",VLOOKUP(FİLTRE!$C1451,'SKT LİSTESİ'!$F:$AJ,16,0)),"")</f>
        <v/>
      </c>
      <c r="AF1451" s="179" t="str">
        <f t="shared" ca="1" si="90"/>
        <v/>
      </c>
      <c r="AG1451" s="179">
        <f t="shared" ca="1" si="91"/>
        <v>0</v>
      </c>
      <c r="AH1451" s="179">
        <f t="shared" ca="1" si="92"/>
        <v>0</v>
      </c>
    </row>
    <row r="1452" spans="2:34" ht="15.75" x14ac:dyDescent="0.25">
      <c r="B1452">
        <f t="shared" ca="1" si="89"/>
        <v>1440</v>
      </c>
      <c r="C1452" t="str">
        <f ca="1">IFERROR(VLOOKUP(B1452,'SKT LİSTESİ'!F:F,1,0),"")</f>
        <v/>
      </c>
      <c r="E1452" s="128" t="str">
        <f ca="1">IFERROR(IF($C1452="","",VLOOKUP(FİLTRE!$C1452,'SKT LİSTESİ'!$F:$S,5,0)),"")</f>
        <v/>
      </c>
      <c r="F1452" s="129" t="str">
        <f ca="1">IFERROR(IF($C1452="","",VLOOKUP(FİLTRE!$C1452,'SKT LİSTESİ'!$F:$S,7,0)),"")</f>
        <v/>
      </c>
      <c r="G1452" s="130" t="str">
        <f ca="1">IFERROR(IF($C1452="","",VLOOKUP(FİLTRE!$C1452,'SKT LİSTESİ'!$F:$S,8,0)),"")</f>
        <v/>
      </c>
      <c r="H1452" s="131" t="str">
        <f ca="1">IF(E1452="","",IF($C1452="","",VLOOKUP(FİLTRE!$C1452,'SKT LİSTESİ'!$F:$S,9,0)))</f>
        <v/>
      </c>
      <c r="I1452" s="132" t="str">
        <f ca="1">IFERROR(IF($C1452="","",VLOOKUP(FİLTRE!$C1452,'SKT LİSTESİ'!$F:$S,10,0)),"")</f>
        <v/>
      </c>
      <c r="J1452" s="133" t="str">
        <f ca="1">IFERROR(IF($C1452="","",VLOOKUP(FİLTRE!$C1452,'SKT LİSTESİ'!$F:$S,11,0)),"")</f>
        <v/>
      </c>
      <c r="K1452" s="134" t="str">
        <f ca="1">IFERROR(IF($C1452="","",VLOOKUP(FİLTRE!$C1452,'SKT LİSTESİ'!$F:$S,12,0)),"")</f>
        <v/>
      </c>
      <c r="L1452" s="134" t="str">
        <f ca="1">IFERROR(IF($C1452="","",VLOOKUP(FİLTRE!$C1452,'SKT LİSTESİ'!$F:$S,13,0)),"")</f>
        <v/>
      </c>
      <c r="M1452" s="135" t="str">
        <f ca="1">IFERROR(IF($C1452="","",VLOOKUP(FİLTRE!$C1452,'SKT LİSTESİ'!$F:$AJ,14,0)),"")</f>
        <v/>
      </c>
      <c r="N1452" s="31" t="str">
        <f ca="1">IFERROR(IF($C1452="","",VLOOKUP(FİLTRE!$C1452,'SKT LİSTESİ'!$F:$AJ,22,0)),"")</f>
        <v/>
      </c>
      <c r="O1452" s="136" t="str">
        <f ca="1">IFERROR(IF($C1452="","",VLOOKUP(FİLTRE!$C1452,'SKT LİSTESİ'!$F:$AJ,23,0)),"")</f>
        <v/>
      </c>
      <c r="P1452" s="31"/>
      <c r="Q1452" s="31"/>
      <c r="R1452" s="137" t="str">
        <f ca="1">(IFERROR(IF($C1452="","",VLOOKUP(FİLTRE!$C1452,'SKT LİSTESİ'!$F:$AJ,15,0)),""))</f>
        <v/>
      </c>
      <c r="S1452" s="138" t="str">
        <f ca="1">IFERROR(IF($C1452="","",VLOOKUP(FİLTRE!$C1452,'SKT LİSTESİ'!$F:$AJ,16,0)),"")</f>
        <v/>
      </c>
      <c r="AF1452" s="179" t="str">
        <f t="shared" ca="1" si="90"/>
        <v/>
      </c>
      <c r="AG1452" s="179">
        <f t="shared" ca="1" si="91"/>
        <v>0</v>
      </c>
      <c r="AH1452" s="179">
        <f t="shared" ca="1" si="92"/>
        <v>0</v>
      </c>
    </row>
    <row r="1453" spans="2:34" ht="15.75" x14ac:dyDescent="0.25">
      <c r="B1453">
        <f t="shared" ca="1" si="89"/>
        <v>1441</v>
      </c>
      <c r="C1453" t="str">
        <f ca="1">IFERROR(VLOOKUP(B1453,'SKT LİSTESİ'!F:F,1,0),"")</f>
        <v/>
      </c>
      <c r="E1453" s="128" t="str">
        <f ca="1">IFERROR(IF($C1453="","",VLOOKUP(FİLTRE!$C1453,'SKT LİSTESİ'!$F:$S,5,0)),"")</f>
        <v/>
      </c>
      <c r="F1453" s="129" t="str">
        <f ca="1">IFERROR(IF($C1453="","",VLOOKUP(FİLTRE!$C1453,'SKT LİSTESİ'!$F:$S,7,0)),"")</f>
        <v/>
      </c>
      <c r="G1453" s="130" t="str">
        <f ca="1">IFERROR(IF($C1453="","",VLOOKUP(FİLTRE!$C1453,'SKT LİSTESİ'!$F:$S,8,0)),"")</f>
        <v/>
      </c>
      <c r="H1453" s="131" t="str">
        <f ca="1">IF(E1453="","",IF($C1453="","",VLOOKUP(FİLTRE!$C1453,'SKT LİSTESİ'!$F:$S,9,0)))</f>
        <v/>
      </c>
      <c r="I1453" s="132" t="str">
        <f ca="1">IFERROR(IF($C1453="","",VLOOKUP(FİLTRE!$C1453,'SKT LİSTESİ'!$F:$S,10,0)),"")</f>
        <v/>
      </c>
      <c r="J1453" s="133" t="str">
        <f ca="1">IFERROR(IF($C1453="","",VLOOKUP(FİLTRE!$C1453,'SKT LİSTESİ'!$F:$S,11,0)),"")</f>
        <v/>
      </c>
      <c r="K1453" s="134" t="str">
        <f ca="1">IFERROR(IF($C1453="","",VLOOKUP(FİLTRE!$C1453,'SKT LİSTESİ'!$F:$S,12,0)),"")</f>
        <v/>
      </c>
      <c r="L1453" s="134" t="str">
        <f ca="1">IFERROR(IF($C1453="","",VLOOKUP(FİLTRE!$C1453,'SKT LİSTESİ'!$F:$S,13,0)),"")</f>
        <v/>
      </c>
      <c r="M1453" s="135" t="str">
        <f ca="1">IFERROR(IF($C1453="","",VLOOKUP(FİLTRE!$C1453,'SKT LİSTESİ'!$F:$AJ,14,0)),"")</f>
        <v/>
      </c>
      <c r="N1453" s="31" t="str">
        <f ca="1">IFERROR(IF($C1453="","",VLOOKUP(FİLTRE!$C1453,'SKT LİSTESİ'!$F:$AJ,22,0)),"")</f>
        <v/>
      </c>
      <c r="O1453" s="136" t="str">
        <f ca="1">IFERROR(IF($C1453="","",VLOOKUP(FİLTRE!$C1453,'SKT LİSTESİ'!$F:$AJ,23,0)),"")</f>
        <v/>
      </c>
      <c r="P1453" s="31"/>
      <c r="Q1453" s="31"/>
      <c r="R1453" s="137" t="str">
        <f ca="1">(IFERROR(IF($C1453="","",VLOOKUP(FİLTRE!$C1453,'SKT LİSTESİ'!$F:$AJ,15,0)),""))</f>
        <v/>
      </c>
      <c r="S1453" s="138" t="str">
        <f ca="1">IFERROR(IF($C1453="","",VLOOKUP(FİLTRE!$C1453,'SKT LİSTESİ'!$F:$AJ,16,0)),"")</f>
        <v/>
      </c>
      <c r="AF1453" s="179" t="str">
        <f t="shared" ca="1" si="90"/>
        <v/>
      </c>
      <c r="AG1453" s="179">
        <f t="shared" ca="1" si="91"/>
        <v>0</v>
      </c>
      <c r="AH1453" s="179">
        <f t="shared" ca="1" si="92"/>
        <v>0</v>
      </c>
    </row>
    <row r="1454" spans="2:34" ht="15.75" x14ac:dyDescent="0.25">
      <c r="B1454">
        <f t="shared" ca="1" si="89"/>
        <v>1442</v>
      </c>
      <c r="C1454" t="str">
        <f ca="1">IFERROR(VLOOKUP(B1454,'SKT LİSTESİ'!F:F,1,0),"")</f>
        <v/>
      </c>
      <c r="E1454" s="128" t="str">
        <f ca="1">IFERROR(IF($C1454="","",VLOOKUP(FİLTRE!$C1454,'SKT LİSTESİ'!$F:$S,5,0)),"")</f>
        <v/>
      </c>
      <c r="F1454" s="129" t="str">
        <f ca="1">IFERROR(IF($C1454="","",VLOOKUP(FİLTRE!$C1454,'SKT LİSTESİ'!$F:$S,7,0)),"")</f>
        <v/>
      </c>
      <c r="G1454" s="130" t="str">
        <f ca="1">IFERROR(IF($C1454="","",VLOOKUP(FİLTRE!$C1454,'SKT LİSTESİ'!$F:$S,8,0)),"")</f>
        <v/>
      </c>
      <c r="H1454" s="131" t="str">
        <f ca="1">IF(E1454="","",IF($C1454="","",VLOOKUP(FİLTRE!$C1454,'SKT LİSTESİ'!$F:$S,9,0)))</f>
        <v/>
      </c>
      <c r="I1454" s="132" t="str">
        <f ca="1">IFERROR(IF($C1454="","",VLOOKUP(FİLTRE!$C1454,'SKT LİSTESİ'!$F:$S,10,0)),"")</f>
        <v/>
      </c>
      <c r="J1454" s="133" t="str">
        <f ca="1">IFERROR(IF($C1454="","",VLOOKUP(FİLTRE!$C1454,'SKT LİSTESİ'!$F:$S,11,0)),"")</f>
        <v/>
      </c>
      <c r="K1454" s="134" t="str">
        <f ca="1">IFERROR(IF($C1454="","",VLOOKUP(FİLTRE!$C1454,'SKT LİSTESİ'!$F:$S,12,0)),"")</f>
        <v/>
      </c>
      <c r="L1454" s="134" t="str">
        <f ca="1">IFERROR(IF($C1454="","",VLOOKUP(FİLTRE!$C1454,'SKT LİSTESİ'!$F:$S,13,0)),"")</f>
        <v/>
      </c>
      <c r="M1454" s="135" t="str">
        <f ca="1">IFERROR(IF($C1454="","",VLOOKUP(FİLTRE!$C1454,'SKT LİSTESİ'!$F:$AJ,14,0)),"")</f>
        <v/>
      </c>
      <c r="N1454" s="31" t="str">
        <f ca="1">IFERROR(IF($C1454="","",VLOOKUP(FİLTRE!$C1454,'SKT LİSTESİ'!$F:$AJ,22,0)),"")</f>
        <v/>
      </c>
      <c r="O1454" s="136" t="str">
        <f ca="1">IFERROR(IF($C1454="","",VLOOKUP(FİLTRE!$C1454,'SKT LİSTESİ'!$F:$AJ,23,0)),"")</f>
        <v/>
      </c>
      <c r="P1454" s="31"/>
      <c r="Q1454" s="31"/>
      <c r="R1454" s="137" t="str">
        <f ca="1">(IFERROR(IF($C1454="","",VLOOKUP(FİLTRE!$C1454,'SKT LİSTESİ'!$F:$AJ,15,0)),""))</f>
        <v/>
      </c>
      <c r="S1454" s="138" t="str">
        <f ca="1">IFERROR(IF($C1454="","",VLOOKUP(FİLTRE!$C1454,'SKT LİSTESİ'!$F:$AJ,16,0)),"")</f>
        <v/>
      </c>
      <c r="AF1454" s="179" t="str">
        <f t="shared" ca="1" si="90"/>
        <v/>
      </c>
      <c r="AG1454" s="179">
        <f t="shared" ca="1" si="91"/>
        <v>0</v>
      </c>
      <c r="AH1454" s="179">
        <f t="shared" ca="1" si="92"/>
        <v>0</v>
      </c>
    </row>
    <row r="1455" spans="2:34" ht="15.75" x14ac:dyDescent="0.25">
      <c r="B1455">
        <f t="shared" ca="1" si="89"/>
        <v>1443</v>
      </c>
      <c r="C1455" t="str">
        <f ca="1">IFERROR(VLOOKUP(B1455,'SKT LİSTESİ'!F:F,1,0),"")</f>
        <v/>
      </c>
      <c r="E1455" s="128" t="str">
        <f ca="1">IFERROR(IF($C1455="","",VLOOKUP(FİLTRE!$C1455,'SKT LİSTESİ'!$F:$S,5,0)),"")</f>
        <v/>
      </c>
      <c r="F1455" s="129" t="str">
        <f ca="1">IFERROR(IF($C1455="","",VLOOKUP(FİLTRE!$C1455,'SKT LİSTESİ'!$F:$S,7,0)),"")</f>
        <v/>
      </c>
      <c r="G1455" s="130" t="str">
        <f ca="1">IFERROR(IF($C1455="","",VLOOKUP(FİLTRE!$C1455,'SKT LİSTESİ'!$F:$S,8,0)),"")</f>
        <v/>
      </c>
      <c r="H1455" s="131" t="str">
        <f ca="1">IF(E1455="","",IF($C1455="","",VLOOKUP(FİLTRE!$C1455,'SKT LİSTESİ'!$F:$S,9,0)))</f>
        <v/>
      </c>
      <c r="I1455" s="132" t="str">
        <f ca="1">IFERROR(IF($C1455="","",VLOOKUP(FİLTRE!$C1455,'SKT LİSTESİ'!$F:$S,10,0)),"")</f>
        <v/>
      </c>
      <c r="J1455" s="133" t="str">
        <f ca="1">IFERROR(IF($C1455="","",VLOOKUP(FİLTRE!$C1455,'SKT LİSTESİ'!$F:$S,11,0)),"")</f>
        <v/>
      </c>
      <c r="K1455" s="134" t="str">
        <f ca="1">IFERROR(IF($C1455="","",VLOOKUP(FİLTRE!$C1455,'SKT LİSTESİ'!$F:$S,12,0)),"")</f>
        <v/>
      </c>
      <c r="L1455" s="134" t="str">
        <f ca="1">IFERROR(IF($C1455="","",VLOOKUP(FİLTRE!$C1455,'SKT LİSTESİ'!$F:$S,13,0)),"")</f>
        <v/>
      </c>
      <c r="M1455" s="135" t="str">
        <f ca="1">IFERROR(IF($C1455="","",VLOOKUP(FİLTRE!$C1455,'SKT LİSTESİ'!$F:$AJ,14,0)),"")</f>
        <v/>
      </c>
      <c r="N1455" s="31" t="str">
        <f ca="1">IFERROR(IF($C1455="","",VLOOKUP(FİLTRE!$C1455,'SKT LİSTESİ'!$F:$AJ,22,0)),"")</f>
        <v/>
      </c>
      <c r="O1455" s="136" t="str">
        <f ca="1">IFERROR(IF($C1455="","",VLOOKUP(FİLTRE!$C1455,'SKT LİSTESİ'!$F:$AJ,23,0)),"")</f>
        <v/>
      </c>
      <c r="P1455" s="31"/>
      <c r="Q1455" s="31"/>
      <c r="R1455" s="137" t="str">
        <f ca="1">(IFERROR(IF($C1455="","",VLOOKUP(FİLTRE!$C1455,'SKT LİSTESİ'!$F:$AJ,15,0)),""))</f>
        <v/>
      </c>
      <c r="S1455" s="138" t="str">
        <f ca="1">IFERROR(IF($C1455="","",VLOOKUP(FİLTRE!$C1455,'SKT LİSTESİ'!$F:$AJ,16,0)),"")</f>
        <v/>
      </c>
      <c r="AF1455" s="179" t="str">
        <f t="shared" ca="1" si="90"/>
        <v/>
      </c>
      <c r="AG1455" s="179">
        <f t="shared" ca="1" si="91"/>
        <v>0</v>
      </c>
      <c r="AH1455" s="179">
        <f t="shared" ca="1" si="92"/>
        <v>0</v>
      </c>
    </row>
    <row r="1456" spans="2:34" ht="15.75" x14ac:dyDescent="0.25">
      <c r="B1456">
        <f t="shared" ca="1" si="89"/>
        <v>1444</v>
      </c>
      <c r="C1456" t="str">
        <f ca="1">IFERROR(VLOOKUP(B1456,'SKT LİSTESİ'!F:F,1,0),"")</f>
        <v/>
      </c>
      <c r="E1456" s="128" t="str">
        <f ca="1">IFERROR(IF($C1456="","",VLOOKUP(FİLTRE!$C1456,'SKT LİSTESİ'!$F:$S,5,0)),"")</f>
        <v/>
      </c>
      <c r="F1456" s="129" t="str">
        <f ca="1">IFERROR(IF($C1456="","",VLOOKUP(FİLTRE!$C1456,'SKT LİSTESİ'!$F:$S,7,0)),"")</f>
        <v/>
      </c>
      <c r="G1456" s="130" t="str">
        <f ca="1">IFERROR(IF($C1456="","",VLOOKUP(FİLTRE!$C1456,'SKT LİSTESİ'!$F:$S,8,0)),"")</f>
        <v/>
      </c>
      <c r="H1456" s="131" t="str">
        <f ca="1">IF(E1456="","",IF($C1456="","",VLOOKUP(FİLTRE!$C1456,'SKT LİSTESİ'!$F:$S,9,0)))</f>
        <v/>
      </c>
      <c r="I1456" s="132" t="str">
        <f ca="1">IFERROR(IF($C1456="","",VLOOKUP(FİLTRE!$C1456,'SKT LİSTESİ'!$F:$S,10,0)),"")</f>
        <v/>
      </c>
      <c r="J1456" s="133" t="str">
        <f ca="1">IFERROR(IF($C1456="","",VLOOKUP(FİLTRE!$C1456,'SKT LİSTESİ'!$F:$S,11,0)),"")</f>
        <v/>
      </c>
      <c r="K1456" s="134" t="str">
        <f ca="1">IFERROR(IF($C1456="","",VLOOKUP(FİLTRE!$C1456,'SKT LİSTESİ'!$F:$S,12,0)),"")</f>
        <v/>
      </c>
      <c r="L1456" s="134" t="str">
        <f ca="1">IFERROR(IF($C1456="","",VLOOKUP(FİLTRE!$C1456,'SKT LİSTESİ'!$F:$S,13,0)),"")</f>
        <v/>
      </c>
      <c r="M1456" s="135" t="str">
        <f ca="1">IFERROR(IF($C1456="","",VLOOKUP(FİLTRE!$C1456,'SKT LİSTESİ'!$F:$AJ,14,0)),"")</f>
        <v/>
      </c>
      <c r="N1456" s="31" t="str">
        <f ca="1">IFERROR(IF($C1456="","",VLOOKUP(FİLTRE!$C1456,'SKT LİSTESİ'!$F:$AJ,22,0)),"")</f>
        <v/>
      </c>
      <c r="O1456" s="136" t="str">
        <f ca="1">IFERROR(IF($C1456="","",VLOOKUP(FİLTRE!$C1456,'SKT LİSTESİ'!$F:$AJ,23,0)),"")</f>
        <v/>
      </c>
      <c r="P1456" s="31"/>
      <c r="Q1456" s="31"/>
      <c r="R1456" s="137" t="str">
        <f ca="1">(IFERROR(IF($C1456="","",VLOOKUP(FİLTRE!$C1456,'SKT LİSTESİ'!$F:$AJ,15,0)),""))</f>
        <v/>
      </c>
      <c r="S1456" s="138" t="str">
        <f ca="1">IFERROR(IF($C1456="","",VLOOKUP(FİLTRE!$C1456,'SKT LİSTESİ'!$F:$AJ,16,0)),"")</f>
        <v/>
      </c>
      <c r="AF1456" s="179" t="str">
        <f t="shared" ca="1" si="90"/>
        <v/>
      </c>
      <c r="AG1456" s="179">
        <f t="shared" ca="1" si="91"/>
        <v>0</v>
      </c>
      <c r="AH1456" s="179">
        <f t="shared" ca="1" si="92"/>
        <v>0</v>
      </c>
    </row>
    <row r="1457" spans="2:34" ht="15.75" x14ac:dyDescent="0.25">
      <c r="B1457">
        <f t="shared" ca="1" si="89"/>
        <v>1445</v>
      </c>
      <c r="C1457" t="str">
        <f ca="1">IFERROR(VLOOKUP(B1457,'SKT LİSTESİ'!F:F,1,0),"")</f>
        <v/>
      </c>
      <c r="E1457" s="128" t="str">
        <f ca="1">IFERROR(IF($C1457="","",VLOOKUP(FİLTRE!$C1457,'SKT LİSTESİ'!$F:$S,5,0)),"")</f>
        <v/>
      </c>
      <c r="F1457" s="129" t="str">
        <f ca="1">IFERROR(IF($C1457="","",VLOOKUP(FİLTRE!$C1457,'SKT LİSTESİ'!$F:$S,7,0)),"")</f>
        <v/>
      </c>
      <c r="G1457" s="130" t="str">
        <f ca="1">IFERROR(IF($C1457="","",VLOOKUP(FİLTRE!$C1457,'SKT LİSTESİ'!$F:$S,8,0)),"")</f>
        <v/>
      </c>
      <c r="H1457" s="131" t="str">
        <f ca="1">IF(E1457="","",IF($C1457="","",VLOOKUP(FİLTRE!$C1457,'SKT LİSTESİ'!$F:$S,9,0)))</f>
        <v/>
      </c>
      <c r="I1457" s="132" t="str">
        <f ca="1">IFERROR(IF($C1457="","",VLOOKUP(FİLTRE!$C1457,'SKT LİSTESİ'!$F:$S,10,0)),"")</f>
        <v/>
      </c>
      <c r="J1457" s="133" t="str">
        <f ca="1">IFERROR(IF($C1457="","",VLOOKUP(FİLTRE!$C1457,'SKT LİSTESİ'!$F:$S,11,0)),"")</f>
        <v/>
      </c>
      <c r="K1457" s="134" t="str">
        <f ca="1">IFERROR(IF($C1457="","",VLOOKUP(FİLTRE!$C1457,'SKT LİSTESİ'!$F:$S,12,0)),"")</f>
        <v/>
      </c>
      <c r="L1457" s="134" t="str">
        <f ca="1">IFERROR(IF($C1457="","",VLOOKUP(FİLTRE!$C1457,'SKT LİSTESİ'!$F:$S,13,0)),"")</f>
        <v/>
      </c>
      <c r="M1457" s="135" t="str">
        <f ca="1">IFERROR(IF($C1457="","",VLOOKUP(FİLTRE!$C1457,'SKT LİSTESİ'!$F:$AJ,14,0)),"")</f>
        <v/>
      </c>
      <c r="N1457" s="31" t="str">
        <f ca="1">IFERROR(IF($C1457="","",VLOOKUP(FİLTRE!$C1457,'SKT LİSTESİ'!$F:$AJ,22,0)),"")</f>
        <v/>
      </c>
      <c r="O1457" s="136" t="str">
        <f ca="1">IFERROR(IF($C1457="","",VLOOKUP(FİLTRE!$C1457,'SKT LİSTESİ'!$F:$AJ,23,0)),"")</f>
        <v/>
      </c>
      <c r="P1457" s="31"/>
      <c r="Q1457" s="31"/>
      <c r="R1457" s="137" t="str">
        <f ca="1">(IFERROR(IF($C1457="","",VLOOKUP(FİLTRE!$C1457,'SKT LİSTESİ'!$F:$AJ,15,0)),""))</f>
        <v/>
      </c>
      <c r="S1457" s="138" t="str">
        <f ca="1">IFERROR(IF($C1457="","",VLOOKUP(FİLTRE!$C1457,'SKT LİSTESİ'!$F:$AJ,16,0)),"")</f>
        <v/>
      </c>
      <c r="AF1457" s="179" t="str">
        <f t="shared" ca="1" si="90"/>
        <v/>
      </c>
      <c r="AG1457" s="179">
        <f t="shared" ca="1" si="91"/>
        <v>0</v>
      </c>
      <c r="AH1457" s="179">
        <f t="shared" ca="1" si="92"/>
        <v>0</v>
      </c>
    </row>
    <row r="1458" spans="2:34" ht="15.75" x14ac:dyDescent="0.25">
      <c r="B1458">
        <f t="shared" ca="1" si="89"/>
        <v>1446</v>
      </c>
      <c r="C1458" t="str">
        <f ca="1">IFERROR(VLOOKUP(B1458,'SKT LİSTESİ'!F:F,1,0),"")</f>
        <v/>
      </c>
      <c r="E1458" s="128" t="str">
        <f ca="1">IFERROR(IF($C1458="","",VLOOKUP(FİLTRE!$C1458,'SKT LİSTESİ'!$F:$S,5,0)),"")</f>
        <v/>
      </c>
      <c r="F1458" s="129" t="str">
        <f ca="1">IFERROR(IF($C1458="","",VLOOKUP(FİLTRE!$C1458,'SKT LİSTESİ'!$F:$S,7,0)),"")</f>
        <v/>
      </c>
      <c r="G1458" s="130" t="str">
        <f ca="1">IFERROR(IF($C1458="","",VLOOKUP(FİLTRE!$C1458,'SKT LİSTESİ'!$F:$S,8,0)),"")</f>
        <v/>
      </c>
      <c r="H1458" s="131" t="str">
        <f ca="1">IF(E1458="","",IF($C1458="","",VLOOKUP(FİLTRE!$C1458,'SKT LİSTESİ'!$F:$S,9,0)))</f>
        <v/>
      </c>
      <c r="I1458" s="132" t="str">
        <f ca="1">IFERROR(IF($C1458="","",VLOOKUP(FİLTRE!$C1458,'SKT LİSTESİ'!$F:$S,10,0)),"")</f>
        <v/>
      </c>
      <c r="J1458" s="133" t="str">
        <f ca="1">IFERROR(IF($C1458="","",VLOOKUP(FİLTRE!$C1458,'SKT LİSTESİ'!$F:$S,11,0)),"")</f>
        <v/>
      </c>
      <c r="K1458" s="134" t="str">
        <f ca="1">IFERROR(IF($C1458="","",VLOOKUP(FİLTRE!$C1458,'SKT LİSTESİ'!$F:$S,12,0)),"")</f>
        <v/>
      </c>
      <c r="L1458" s="134" t="str">
        <f ca="1">IFERROR(IF($C1458="","",VLOOKUP(FİLTRE!$C1458,'SKT LİSTESİ'!$F:$S,13,0)),"")</f>
        <v/>
      </c>
      <c r="M1458" s="135" t="str">
        <f ca="1">IFERROR(IF($C1458="","",VLOOKUP(FİLTRE!$C1458,'SKT LİSTESİ'!$F:$AJ,14,0)),"")</f>
        <v/>
      </c>
      <c r="N1458" s="31" t="str">
        <f ca="1">IFERROR(IF($C1458="","",VLOOKUP(FİLTRE!$C1458,'SKT LİSTESİ'!$F:$AJ,22,0)),"")</f>
        <v/>
      </c>
      <c r="O1458" s="136" t="str">
        <f ca="1">IFERROR(IF($C1458="","",VLOOKUP(FİLTRE!$C1458,'SKT LİSTESİ'!$F:$AJ,23,0)),"")</f>
        <v/>
      </c>
      <c r="P1458" s="31"/>
      <c r="Q1458" s="31"/>
      <c r="R1458" s="137" t="str">
        <f ca="1">(IFERROR(IF($C1458="","",VLOOKUP(FİLTRE!$C1458,'SKT LİSTESİ'!$F:$AJ,15,0)),""))</f>
        <v/>
      </c>
      <c r="S1458" s="138" t="str">
        <f ca="1">IFERROR(IF($C1458="","",VLOOKUP(FİLTRE!$C1458,'SKT LİSTESİ'!$F:$AJ,16,0)),"")</f>
        <v/>
      </c>
      <c r="AF1458" s="179" t="str">
        <f t="shared" ca="1" si="90"/>
        <v/>
      </c>
      <c r="AG1458" s="179">
        <f t="shared" ca="1" si="91"/>
        <v>0</v>
      </c>
      <c r="AH1458" s="179">
        <f t="shared" ca="1" si="92"/>
        <v>0</v>
      </c>
    </row>
    <row r="1459" spans="2:34" ht="15.75" x14ac:dyDescent="0.25">
      <c r="B1459">
        <f t="shared" ca="1" si="89"/>
        <v>1447</v>
      </c>
      <c r="C1459" t="str">
        <f ca="1">IFERROR(VLOOKUP(B1459,'SKT LİSTESİ'!F:F,1,0),"")</f>
        <v/>
      </c>
      <c r="E1459" s="128" t="str">
        <f ca="1">IFERROR(IF($C1459="","",VLOOKUP(FİLTRE!$C1459,'SKT LİSTESİ'!$F:$S,5,0)),"")</f>
        <v/>
      </c>
      <c r="F1459" s="129" t="str">
        <f ca="1">IFERROR(IF($C1459="","",VLOOKUP(FİLTRE!$C1459,'SKT LİSTESİ'!$F:$S,7,0)),"")</f>
        <v/>
      </c>
      <c r="G1459" s="130" t="str">
        <f ca="1">IFERROR(IF($C1459="","",VLOOKUP(FİLTRE!$C1459,'SKT LİSTESİ'!$F:$S,8,0)),"")</f>
        <v/>
      </c>
      <c r="H1459" s="131" t="str">
        <f ca="1">IF(E1459="","",IF($C1459="","",VLOOKUP(FİLTRE!$C1459,'SKT LİSTESİ'!$F:$S,9,0)))</f>
        <v/>
      </c>
      <c r="I1459" s="132" t="str">
        <f ca="1">IFERROR(IF($C1459="","",VLOOKUP(FİLTRE!$C1459,'SKT LİSTESİ'!$F:$S,10,0)),"")</f>
        <v/>
      </c>
      <c r="J1459" s="133" t="str">
        <f ca="1">IFERROR(IF($C1459="","",VLOOKUP(FİLTRE!$C1459,'SKT LİSTESİ'!$F:$S,11,0)),"")</f>
        <v/>
      </c>
      <c r="K1459" s="134" t="str">
        <f ca="1">IFERROR(IF($C1459="","",VLOOKUP(FİLTRE!$C1459,'SKT LİSTESİ'!$F:$S,12,0)),"")</f>
        <v/>
      </c>
      <c r="L1459" s="134" t="str">
        <f ca="1">IFERROR(IF($C1459="","",VLOOKUP(FİLTRE!$C1459,'SKT LİSTESİ'!$F:$S,13,0)),"")</f>
        <v/>
      </c>
      <c r="M1459" s="135" t="str">
        <f ca="1">IFERROR(IF($C1459="","",VLOOKUP(FİLTRE!$C1459,'SKT LİSTESİ'!$F:$AJ,14,0)),"")</f>
        <v/>
      </c>
      <c r="N1459" s="31" t="str">
        <f ca="1">IFERROR(IF($C1459="","",VLOOKUP(FİLTRE!$C1459,'SKT LİSTESİ'!$F:$AJ,22,0)),"")</f>
        <v/>
      </c>
      <c r="O1459" s="136" t="str">
        <f ca="1">IFERROR(IF($C1459="","",VLOOKUP(FİLTRE!$C1459,'SKT LİSTESİ'!$F:$AJ,23,0)),"")</f>
        <v/>
      </c>
      <c r="P1459" s="31"/>
      <c r="Q1459" s="31"/>
      <c r="R1459" s="137" t="str">
        <f ca="1">(IFERROR(IF($C1459="","",VLOOKUP(FİLTRE!$C1459,'SKT LİSTESİ'!$F:$AJ,15,0)),""))</f>
        <v/>
      </c>
      <c r="S1459" s="138" t="str">
        <f ca="1">IFERROR(IF($C1459="","",VLOOKUP(FİLTRE!$C1459,'SKT LİSTESİ'!$F:$AJ,16,0)),"")</f>
        <v/>
      </c>
      <c r="AF1459" s="179" t="str">
        <f t="shared" ca="1" si="90"/>
        <v/>
      </c>
      <c r="AG1459" s="179">
        <f t="shared" ca="1" si="91"/>
        <v>0</v>
      </c>
      <c r="AH1459" s="179">
        <f t="shared" ca="1" si="92"/>
        <v>0</v>
      </c>
    </row>
    <row r="1460" spans="2:34" ht="15.75" x14ac:dyDescent="0.25">
      <c r="B1460">
        <f t="shared" ca="1" si="89"/>
        <v>1448</v>
      </c>
      <c r="C1460" t="str">
        <f ca="1">IFERROR(VLOOKUP(B1460,'SKT LİSTESİ'!F:F,1,0),"")</f>
        <v/>
      </c>
      <c r="E1460" s="128" t="str">
        <f ca="1">IFERROR(IF($C1460="","",VLOOKUP(FİLTRE!$C1460,'SKT LİSTESİ'!$F:$S,5,0)),"")</f>
        <v/>
      </c>
      <c r="F1460" s="129" t="str">
        <f ca="1">IFERROR(IF($C1460="","",VLOOKUP(FİLTRE!$C1460,'SKT LİSTESİ'!$F:$S,7,0)),"")</f>
        <v/>
      </c>
      <c r="G1460" s="130" t="str">
        <f ca="1">IFERROR(IF($C1460="","",VLOOKUP(FİLTRE!$C1460,'SKT LİSTESİ'!$F:$S,8,0)),"")</f>
        <v/>
      </c>
      <c r="H1460" s="131" t="str">
        <f ca="1">IF(E1460="","",IF($C1460="","",VLOOKUP(FİLTRE!$C1460,'SKT LİSTESİ'!$F:$S,9,0)))</f>
        <v/>
      </c>
      <c r="I1460" s="132" t="str">
        <f ca="1">IFERROR(IF($C1460="","",VLOOKUP(FİLTRE!$C1460,'SKT LİSTESİ'!$F:$S,10,0)),"")</f>
        <v/>
      </c>
      <c r="J1460" s="133" t="str">
        <f ca="1">IFERROR(IF($C1460="","",VLOOKUP(FİLTRE!$C1460,'SKT LİSTESİ'!$F:$S,11,0)),"")</f>
        <v/>
      </c>
      <c r="K1460" s="134" t="str">
        <f ca="1">IFERROR(IF($C1460="","",VLOOKUP(FİLTRE!$C1460,'SKT LİSTESİ'!$F:$S,12,0)),"")</f>
        <v/>
      </c>
      <c r="L1460" s="134" t="str">
        <f ca="1">IFERROR(IF($C1460="","",VLOOKUP(FİLTRE!$C1460,'SKT LİSTESİ'!$F:$S,13,0)),"")</f>
        <v/>
      </c>
      <c r="M1460" s="135" t="str">
        <f ca="1">IFERROR(IF($C1460="","",VLOOKUP(FİLTRE!$C1460,'SKT LİSTESİ'!$F:$AJ,14,0)),"")</f>
        <v/>
      </c>
      <c r="N1460" s="31" t="str">
        <f ca="1">IFERROR(IF($C1460="","",VLOOKUP(FİLTRE!$C1460,'SKT LİSTESİ'!$F:$AJ,22,0)),"")</f>
        <v/>
      </c>
      <c r="O1460" s="136" t="str">
        <f ca="1">IFERROR(IF($C1460="","",VLOOKUP(FİLTRE!$C1460,'SKT LİSTESİ'!$F:$AJ,23,0)),"")</f>
        <v/>
      </c>
      <c r="P1460" s="31"/>
      <c r="Q1460" s="31"/>
      <c r="R1460" s="137" t="str">
        <f ca="1">(IFERROR(IF($C1460="","",VLOOKUP(FİLTRE!$C1460,'SKT LİSTESİ'!$F:$AJ,15,0)),""))</f>
        <v/>
      </c>
      <c r="S1460" s="138" t="str">
        <f ca="1">IFERROR(IF($C1460="","",VLOOKUP(FİLTRE!$C1460,'SKT LİSTESİ'!$F:$AJ,16,0)),"")</f>
        <v/>
      </c>
      <c r="AF1460" s="179" t="str">
        <f t="shared" ca="1" si="90"/>
        <v/>
      </c>
      <c r="AG1460" s="179">
        <f t="shared" ca="1" si="91"/>
        <v>0</v>
      </c>
      <c r="AH1460" s="179">
        <f t="shared" ca="1" si="92"/>
        <v>0</v>
      </c>
    </row>
    <row r="1461" spans="2:34" ht="15.75" x14ac:dyDescent="0.25">
      <c r="B1461">
        <f t="shared" ca="1" si="89"/>
        <v>1449</v>
      </c>
      <c r="C1461" t="str">
        <f ca="1">IFERROR(VLOOKUP(B1461,'SKT LİSTESİ'!F:F,1,0),"")</f>
        <v/>
      </c>
      <c r="E1461" s="128" t="str">
        <f ca="1">IFERROR(IF($C1461="","",VLOOKUP(FİLTRE!$C1461,'SKT LİSTESİ'!$F:$S,5,0)),"")</f>
        <v/>
      </c>
      <c r="F1461" s="129" t="str">
        <f ca="1">IFERROR(IF($C1461="","",VLOOKUP(FİLTRE!$C1461,'SKT LİSTESİ'!$F:$S,7,0)),"")</f>
        <v/>
      </c>
      <c r="G1461" s="130" t="str">
        <f ca="1">IFERROR(IF($C1461="","",VLOOKUP(FİLTRE!$C1461,'SKT LİSTESİ'!$F:$S,8,0)),"")</f>
        <v/>
      </c>
      <c r="H1461" s="131" t="str">
        <f ca="1">IF(E1461="","",IF($C1461="","",VLOOKUP(FİLTRE!$C1461,'SKT LİSTESİ'!$F:$S,9,0)))</f>
        <v/>
      </c>
      <c r="I1461" s="132" t="str">
        <f ca="1">IFERROR(IF($C1461="","",VLOOKUP(FİLTRE!$C1461,'SKT LİSTESİ'!$F:$S,10,0)),"")</f>
        <v/>
      </c>
      <c r="J1461" s="133" t="str">
        <f ca="1">IFERROR(IF($C1461="","",VLOOKUP(FİLTRE!$C1461,'SKT LİSTESİ'!$F:$S,11,0)),"")</f>
        <v/>
      </c>
      <c r="K1461" s="134" t="str">
        <f ca="1">IFERROR(IF($C1461="","",VLOOKUP(FİLTRE!$C1461,'SKT LİSTESİ'!$F:$S,12,0)),"")</f>
        <v/>
      </c>
      <c r="L1461" s="134" t="str">
        <f ca="1">IFERROR(IF($C1461="","",VLOOKUP(FİLTRE!$C1461,'SKT LİSTESİ'!$F:$S,13,0)),"")</f>
        <v/>
      </c>
      <c r="M1461" s="135" t="str">
        <f ca="1">IFERROR(IF($C1461="","",VLOOKUP(FİLTRE!$C1461,'SKT LİSTESİ'!$F:$AJ,14,0)),"")</f>
        <v/>
      </c>
      <c r="N1461" s="31" t="str">
        <f ca="1">IFERROR(IF($C1461="","",VLOOKUP(FİLTRE!$C1461,'SKT LİSTESİ'!$F:$AJ,22,0)),"")</f>
        <v/>
      </c>
      <c r="O1461" s="136" t="str">
        <f ca="1">IFERROR(IF($C1461="","",VLOOKUP(FİLTRE!$C1461,'SKT LİSTESİ'!$F:$AJ,23,0)),"")</f>
        <v/>
      </c>
      <c r="P1461" s="31"/>
      <c r="Q1461" s="31"/>
      <c r="R1461" s="137" t="str">
        <f ca="1">(IFERROR(IF($C1461="","",VLOOKUP(FİLTRE!$C1461,'SKT LİSTESİ'!$F:$AJ,15,0)),""))</f>
        <v/>
      </c>
      <c r="S1461" s="138" t="str">
        <f ca="1">IFERROR(IF($C1461="","",VLOOKUP(FİLTRE!$C1461,'SKT LİSTESİ'!$F:$AJ,16,0)),"")</f>
        <v/>
      </c>
      <c r="AF1461" s="179" t="str">
        <f t="shared" ca="1" si="90"/>
        <v/>
      </c>
      <c r="AG1461" s="179">
        <f t="shared" ca="1" si="91"/>
        <v>0</v>
      </c>
      <c r="AH1461" s="179">
        <f t="shared" ca="1" si="92"/>
        <v>0</v>
      </c>
    </row>
    <row r="1462" spans="2:34" ht="15.75" x14ac:dyDescent="0.25">
      <c r="B1462">
        <f t="shared" ca="1" si="89"/>
        <v>1450</v>
      </c>
      <c r="C1462" t="str">
        <f ca="1">IFERROR(VLOOKUP(B1462,'SKT LİSTESİ'!F:F,1,0),"")</f>
        <v/>
      </c>
      <c r="E1462" s="128" t="str">
        <f ca="1">IFERROR(IF($C1462="","",VLOOKUP(FİLTRE!$C1462,'SKT LİSTESİ'!$F:$S,5,0)),"")</f>
        <v/>
      </c>
      <c r="F1462" s="129" t="str">
        <f ca="1">IFERROR(IF($C1462="","",VLOOKUP(FİLTRE!$C1462,'SKT LİSTESİ'!$F:$S,7,0)),"")</f>
        <v/>
      </c>
      <c r="G1462" s="130" t="str">
        <f ca="1">IFERROR(IF($C1462="","",VLOOKUP(FİLTRE!$C1462,'SKT LİSTESİ'!$F:$S,8,0)),"")</f>
        <v/>
      </c>
      <c r="H1462" s="131" t="str">
        <f ca="1">IF(E1462="","",IF($C1462="","",VLOOKUP(FİLTRE!$C1462,'SKT LİSTESİ'!$F:$S,9,0)))</f>
        <v/>
      </c>
      <c r="I1462" s="132" t="str">
        <f ca="1">IFERROR(IF($C1462="","",VLOOKUP(FİLTRE!$C1462,'SKT LİSTESİ'!$F:$S,10,0)),"")</f>
        <v/>
      </c>
      <c r="J1462" s="133" t="str">
        <f ca="1">IFERROR(IF($C1462="","",VLOOKUP(FİLTRE!$C1462,'SKT LİSTESİ'!$F:$S,11,0)),"")</f>
        <v/>
      </c>
      <c r="K1462" s="134" t="str">
        <f ca="1">IFERROR(IF($C1462="","",VLOOKUP(FİLTRE!$C1462,'SKT LİSTESİ'!$F:$S,12,0)),"")</f>
        <v/>
      </c>
      <c r="L1462" s="134" t="str">
        <f ca="1">IFERROR(IF($C1462="","",VLOOKUP(FİLTRE!$C1462,'SKT LİSTESİ'!$F:$S,13,0)),"")</f>
        <v/>
      </c>
      <c r="M1462" s="135" t="str">
        <f ca="1">IFERROR(IF($C1462="","",VLOOKUP(FİLTRE!$C1462,'SKT LİSTESİ'!$F:$AJ,14,0)),"")</f>
        <v/>
      </c>
      <c r="N1462" s="31" t="str">
        <f ca="1">IFERROR(IF($C1462="","",VLOOKUP(FİLTRE!$C1462,'SKT LİSTESİ'!$F:$AJ,22,0)),"")</f>
        <v/>
      </c>
      <c r="O1462" s="136" t="str">
        <f ca="1">IFERROR(IF($C1462="","",VLOOKUP(FİLTRE!$C1462,'SKT LİSTESİ'!$F:$AJ,23,0)),"")</f>
        <v/>
      </c>
      <c r="P1462" s="31"/>
      <c r="Q1462" s="31"/>
      <c r="R1462" s="137" t="str">
        <f ca="1">(IFERROR(IF($C1462="","",VLOOKUP(FİLTRE!$C1462,'SKT LİSTESİ'!$F:$AJ,15,0)),""))</f>
        <v/>
      </c>
      <c r="S1462" s="138" t="str">
        <f ca="1">IFERROR(IF($C1462="","",VLOOKUP(FİLTRE!$C1462,'SKT LİSTESİ'!$F:$AJ,16,0)),"")</f>
        <v/>
      </c>
      <c r="AF1462" s="179" t="str">
        <f t="shared" ca="1" si="90"/>
        <v/>
      </c>
      <c r="AG1462" s="179">
        <f t="shared" ca="1" si="91"/>
        <v>0</v>
      </c>
      <c r="AH1462" s="179">
        <f t="shared" ca="1" si="92"/>
        <v>0</v>
      </c>
    </row>
    <row r="1463" spans="2:34" ht="15.75" x14ac:dyDescent="0.25">
      <c r="B1463">
        <f t="shared" ca="1" si="89"/>
        <v>1451</v>
      </c>
      <c r="C1463" t="str">
        <f ca="1">IFERROR(VLOOKUP(B1463,'SKT LİSTESİ'!F:F,1,0),"")</f>
        <v/>
      </c>
      <c r="E1463" s="128" t="str">
        <f ca="1">IFERROR(IF($C1463="","",VLOOKUP(FİLTRE!$C1463,'SKT LİSTESİ'!$F:$S,5,0)),"")</f>
        <v/>
      </c>
      <c r="F1463" s="129" t="str">
        <f ca="1">IFERROR(IF($C1463="","",VLOOKUP(FİLTRE!$C1463,'SKT LİSTESİ'!$F:$S,7,0)),"")</f>
        <v/>
      </c>
      <c r="G1463" s="130" t="str">
        <f ca="1">IFERROR(IF($C1463="","",VLOOKUP(FİLTRE!$C1463,'SKT LİSTESİ'!$F:$S,8,0)),"")</f>
        <v/>
      </c>
      <c r="H1463" s="131" t="str">
        <f ca="1">IF(E1463="","",IF($C1463="","",VLOOKUP(FİLTRE!$C1463,'SKT LİSTESİ'!$F:$S,9,0)))</f>
        <v/>
      </c>
      <c r="I1463" s="132" t="str">
        <f ca="1">IFERROR(IF($C1463="","",VLOOKUP(FİLTRE!$C1463,'SKT LİSTESİ'!$F:$S,10,0)),"")</f>
        <v/>
      </c>
      <c r="J1463" s="133" t="str">
        <f ca="1">IFERROR(IF($C1463="","",VLOOKUP(FİLTRE!$C1463,'SKT LİSTESİ'!$F:$S,11,0)),"")</f>
        <v/>
      </c>
      <c r="K1463" s="134" t="str">
        <f ca="1">IFERROR(IF($C1463="","",VLOOKUP(FİLTRE!$C1463,'SKT LİSTESİ'!$F:$S,12,0)),"")</f>
        <v/>
      </c>
      <c r="L1463" s="134" t="str">
        <f ca="1">IFERROR(IF($C1463="","",VLOOKUP(FİLTRE!$C1463,'SKT LİSTESİ'!$F:$S,13,0)),"")</f>
        <v/>
      </c>
      <c r="M1463" s="135" t="str">
        <f ca="1">IFERROR(IF($C1463="","",VLOOKUP(FİLTRE!$C1463,'SKT LİSTESİ'!$F:$AJ,14,0)),"")</f>
        <v/>
      </c>
      <c r="N1463" s="31" t="str">
        <f ca="1">IFERROR(IF($C1463="","",VLOOKUP(FİLTRE!$C1463,'SKT LİSTESİ'!$F:$AJ,22,0)),"")</f>
        <v/>
      </c>
      <c r="O1463" s="136" t="str">
        <f ca="1">IFERROR(IF($C1463="","",VLOOKUP(FİLTRE!$C1463,'SKT LİSTESİ'!$F:$AJ,23,0)),"")</f>
        <v/>
      </c>
      <c r="P1463" s="31"/>
      <c r="Q1463" s="31"/>
      <c r="R1463" s="137" t="str">
        <f ca="1">(IFERROR(IF($C1463="","",VLOOKUP(FİLTRE!$C1463,'SKT LİSTESİ'!$F:$AJ,15,0)),""))</f>
        <v/>
      </c>
      <c r="S1463" s="138" t="str">
        <f ca="1">IFERROR(IF($C1463="","",VLOOKUP(FİLTRE!$C1463,'SKT LİSTESİ'!$F:$AJ,16,0)),"")</f>
        <v/>
      </c>
      <c r="AF1463" s="179" t="str">
        <f t="shared" ca="1" si="90"/>
        <v/>
      </c>
      <c r="AG1463" s="179">
        <f t="shared" ca="1" si="91"/>
        <v>0</v>
      </c>
      <c r="AH1463" s="179">
        <f t="shared" ca="1" si="92"/>
        <v>0</v>
      </c>
    </row>
    <row r="1464" spans="2:34" ht="15.75" x14ac:dyDescent="0.25">
      <c r="B1464">
        <f t="shared" ca="1" si="89"/>
        <v>1452</v>
      </c>
      <c r="C1464" t="str">
        <f ca="1">IFERROR(VLOOKUP(B1464,'SKT LİSTESİ'!F:F,1,0),"")</f>
        <v/>
      </c>
      <c r="E1464" s="128" t="str">
        <f ca="1">IFERROR(IF($C1464="","",VLOOKUP(FİLTRE!$C1464,'SKT LİSTESİ'!$F:$S,5,0)),"")</f>
        <v/>
      </c>
      <c r="F1464" s="129" t="str">
        <f ca="1">IFERROR(IF($C1464="","",VLOOKUP(FİLTRE!$C1464,'SKT LİSTESİ'!$F:$S,7,0)),"")</f>
        <v/>
      </c>
      <c r="G1464" s="130" t="str">
        <f ca="1">IFERROR(IF($C1464="","",VLOOKUP(FİLTRE!$C1464,'SKT LİSTESİ'!$F:$S,8,0)),"")</f>
        <v/>
      </c>
      <c r="H1464" s="131" t="str">
        <f ca="1">IF(E1464="","",IF($C1464="","",VLOOKUP(FİLTRE!$C1464,'SKT LİSTESİ'!$F:$S,9,0)))</f>
        <v/>
      </c>
      <c r="I1464" s="132" t="str">
        <f ca="1">IFERROR(IF($C1464="","",VLOOKUP(FİLTRE!$C1464,'SKT LİSTESİ'!$F:$S,10,0)),"")</f>
        <v/>
      </c>
      <c r="J1464" s="133" t="str">
        <f ca="1">IFERROR(IF($C1464="","",VLOOKUP(FİLTRE!$C1464,'SKT LİSTESİ'!$F:$S,11,0)),"")</f>
        <v/>
      </c>
      <c r="K1464" s="134" t="str">
        <f ca="1">IFERROR(IF($C1464="","",VLOOKUP(FİLTRE!$C1464,'SKT LİSTESİ'!$F:$S,12,0)),"")</f>
        <v/>
      </c>
      <c r="L1464" s="134" t="str">
        <f ca="1">IFERROR(IF($C1464="","",VLOOKUP(FİLTRE!$C1464,'SKT LİSTESİ'!$F:$S,13,0)),"")</f>
        <v/>
      </c>
      <c r="M1464" s="135" t="str">
        <f ca="1">IFERROR(IF($C1464="","",VLOOKUP(FİLTRE!$C1464,'SKT LİSTESİ'!$F:$AJ,14,0)),"")</f>
        <v/>
      </c>
      <c r="N1464" s="31" t="str">
        <f ca="1">IFERROR(IF($C1464="","",VLOOKUP(FİLTRE!$C1464,'SKT LİSTESİ'!$F:$AJ,22,0)),"")</f>
        <v/>
      </c>
      <c r="O1464" s="136" t="str">
        <f ca="1">IFERROR(IF($C1464="","",VLOOKUP(FİLTRE!$C1464,'SKT LİSTESİ'!$F:$AJ,23,0)),"")</f>
        <v/>
      </c>
      <c r="P1464" s="31"/>
      <c r="Q1464" s="31"/>
      <c r="R1464" s="137" t="str">
        <f ca="1">(IFERROR(IF($C1464="","",VLOOKUP(FİLTRE!$C1464,'SKT LİSTESİ'!$F:$AJ,15,0)),""))</f>
        <v/>
      </c>
      <c r="S1464" s="138" t="str">
        <f ca="1">IFERROR(IF($C1464="","",VLOOKUP(FİLTRE!$C1464,'SKT LİSTESİ'!$F:$AJ,16,0)),"")</f>
        <v/>
      </c>
      <c r="AF1464" s="179" t="str">
        <f t="shared" ca="1" si="90"/>
        <v/>
      </c>
      <c r="AG1464" s="179">
        <f t="shared" ca="1" si="91"/>
        <v>0</v>
      </c>
      <c r="AH1464" s="179">
        <f t="shared" ca="1" si="92"/>
        <v>0</v>
      </c>
    </row>
    <row r="1465" spans="2:34" ht="15.75" x14ac:dyDescent="0.25">
      <c r="B1465">
        <f t="shared" ca="1" si="89"/>
        <v>1453</v>
      </c>
      <c r="C1465" t="str">
        <f ca="1">IFERROR(VLOOKUP(B1465,'SKT LİSTESİ'!F:F,1,0),"")</f>
        <v/>
      </c>
      <c r="E1465" s="128" t="str">
        <f ca="1">IFERROR(IF($C1465="","",VLOOKUP(FİLTRE!$C1465,'SKT LİSTESİ'!$F:$S,5,0)),"")</f>
        <v/>
      </c>
      <c r="F1465" s="129" t="str">
        <f ca="1">IFERROR(IF($C1465="","",VLOOKUP(FİLTRE!$C1465,'SKT LİSTESİ'!$F:$S,7,0)),"")</f>
        <v/>
      </c>
      <c r="G1465" s="130" t="str">
        <f ca="1">IFERROR(IF($C1465="","",VLOOKUP(FİLTRE!$C1465,'SKT LİSTESİ'!$F:$S,8,0)),"")</f>
        <v/>
      </c>
      <c r="H1465" s="131" t="str">
        <f ca="1">IF(E1465="","",IF($C1465="","",VLOOKUP(FİLTRE!$C1465,'SKT LİSTESİ'!$F:$S,9,0)))</f>
        <v/>
      </c>
      <c r="I1465" s="132" t="str">
        <f ca="1">IFERROR(IF($C1465="","",VLOOKUP(FİLTRE!$C1465,'SKT LİSTESİ'!$F:$S,10,0)),"")</f>
        <v/>
      </c>
      <c r="J1465" s="133" t="str">
        <f ca="1">IFERROR(IF($C1465="","",VLOOKUP(FİLTRE!$C1465,'SKT LİSTESİ'!$F:$S,11,0)),"")</f>
        <v/>
      </c>
      <c r="K1465" s="134" t="str">
        <f ca="1">IFERROR(IF($C1465="","",VLOOKUP(FİLTRE!$C1465,'SKT LİSTESİ'!$F:$S,12,0)),"")</f>
        <v/>
      </c>
      <c r="L1465" s="134" t="str">
        <f ca="1">IFERROR(IF($C1465="","",VLOOKUP(FİLTRE!$C1465,'SKT LİSTESİ'!$F:$S,13,0)),"")</f>
        <v/>
      </c>
      <c r="M1465" s="135" t="str">
        <f ca="1">IFERROR(IF($C1465="","",VLOOKUP(FİLTRE!$C1465,'SKT LİSTESİ'!$F:$AJ,14,0)),"")</f>
        <v/>
      </c>
      <c r="N1465" s="31" t="str">
        <f ca="1">IFERROR(IF($C1465="","",VLOOKUP(FİLTRE!$C1465,'SKT LİSTESİ'!$F:$AJ,22,0)),"")</f>
        <v/>
      </c>
      <c r="O1465" s="136" t="str">
        <f ca="1">IFERROR(IF($C1465="","",VLOOKUP(FİLTRE!$C1465,'SKT LİSTESİ'!$F:$AJ,23,0)),"")</f>
        <v/>
      </c>
      <c r="P1465" s="31"/>
      <c r="Q1465" s="31"/>
      <c r="R1465" s="137" t="str">
        <f ca="1">(IFERROR(IF($C1465="","",VLOOKUP(FİLTRE!$C1465,'SKT LİSTESİ'!$F:$AJ,15,0)),""))</f>
        <v/>
      </c>
      <c r="S1465" s="138" t="str">
        <f ca="1">IFERROR(IF($C1465="","",VLOOKUP(FİLTRE!$C1465,'SKT LİSTESİ'!$F:$AJ,16,0)),"")</f>
        <v/>
      </c>
      <c r="AF1465" s="179" t="str">
        <f t="shared" ca="1" si="90"/>
        <v/>
      </c>
      <c r="AG1465" s="179">
        <f t="shared" ca="1" si="91"/>
        <v>0</v>
      </c>
      <c r="AH1465" s="179">
        <f t="shared" ca="1" si="92"/>
        <v>0</v>
      </c>
    </row>
    <row r="1466" spans="2:34" ht="15.75" x14ac:dyDescent="0.25">
      <c r="B1466">
        <f t="shared" ca="1" si="89"/>
        <v>1454</v>
      </c>
      <c r="C1466" t="str">
        <f ca="1">IFERROR(VLOOKUP(B1466,'SKT LİSTESİ'!F:F,1,0),"")</f>
        <v/>
      </c>
      <c r="E1466" s="128" t="str">
        <f ca="1">IFERROR(IF($C1466="","",VLOOKUP(FİLTRE!$C1466,'SKT LİSTESİ'!$F:$S,5,0)),"")</f>
        <v/>
      </c>
      <c r="F1466" s="129" t="str">
        <f ca="1">IFERROR(IF($C1466="","",VLOOKUP(FİLTRE!$C1466,'SKT LİSTESİ'!$F:$S,7,0)),"")</f>
        <v/>
      </c>
      <c r="G1466" s="130" t="str">
        <f ca="1">IFERROR(IF($C1466="","",VLOOKUP(FİLTRE!$C1466,'SKT LİSTESİ'!$F:$S,8,0)),"")</f>
        <v/>
      </c>
      <c r="H1466" s="131" t="str">
        <f ca="1">IF(E1466="","",IF($C1466="","",VLOOKUP(FİLTRE!$C1466,'SKT LİSTESİ'!$F:$S,9,0)))</f>
        <v/>
      </c>
      <c r="I1466" s="132" t="str">
        <f ca="1">IFERROR(IF($C1466="","",VLOOKUP(FİLTRE!$C1466,'SKT LİSTESİ'!$F:$S,10,0)),"")</f>
        <v/>
      </c>
      <c r="J1466" s="133" t="str">
        <f ca="1">IFERROR(IF($C1466="","",VLOOKUP(FİLTRE!$C1466,'SKT LİSTESİ'!$F:$S,11,0)),"")</f>
        <v/>
      </c>
      <c r="K1466" s="134" t="str">
        <f ca="1">IFERROR(IF($C1466="","",VLOOKUP(FİLTRE!$C1466,'SKT LİSTESİ'!$F:$S,12,0)),"")</f>
        <v/>
      </c>
      <c r="L1466" s="134" t="str">
        <f ca="1">IFERROR(IF($C1466="","",VLOOKUP(FİLTRE!$C1466,'SKT LİSTESİ'!$F:$S,13,0)),"")</f>
        <v/>
      </c>
      <c r="M1466" s="135" t="str">
        <f ca="1">IFERROR(IF($C1466="","",VLOOKUP(FİLTRE!$C1466,'SKT LİSTESİ'!$F:$AJ,14,0)),"")</f>
        <v/>
      </c>
      <c r="N1466" s="31" t="str">
        <f ca="1">IFERROR(IF($C1466="","",VLOOKUP(FİLTRE!$C1466,'SKT LİSTESİ'!$F:$AJ,22,0)),"")</f>
        <v/>
      </c>
      <c r="O1466" s="136" t="str">
        <f ca="1">IFERROR(IF($C1466="","",VLOOKUP(FİLTRE!$C1466,'SKT LİSTESİ'!$F:$AJ,23,0)),"")</f>
        <v/>
      </c>
      <c r="P1466" s="31"/>
      <c r="Q1466" s="31"/>
      <c r="R1466" s="137" t="str">
        <f ca="1">(IFERROR(IF($C1466="","",VLOOKUP(FİLTRE!$C1466,'SKT LİSTESİ'!$F:$AJ,15,0)),""))</f>
        <v/>
      </c>
      <c r="S1466" s="138" t="str">
        <f ca="1">IFERROR(IF($C1466="","",VLOOKUP(FİLTRE!$C1466,'SKT LİSTESİ'!$F:$AJ,16,0)),"")</f>
        <v/>
      </c>
      <c r="AF1466" s="179" t="str">
        <f t="shared" ca="1" si="90"/>
        <v/>
      </c>
      <c r="AG1466" s="179">
        <f t="shared" ca="1" si="91"/>
        <v>0</v>
      </c>
      <c r="AH1466" s="179">
        <f t="shared" ca="1" si="92"/>
        <v>0</v>
      </c>
    </row>
    <row r="1467" spans="2:34" ht="15.75" x14ac:dyDescent="0.25">
      <c r="B1467">
        <f t="shared" ca="1" si="89"/>
        <v>1455</v>
      </c>
      <c r="C1467" t="str">
        <f ca="1">IFERROR(VLOOKUP(B1467,'SKT LİSTESİ'!F:F,1,0),"")</f>
        <v/>
      </c>
      <c r="E1467" s="128" t="str">
        <f ca="1">IFERROR(IF($C1467="","",VLOOKUP(FİLTRE!$C1467,'SKT LİSTESİ'!$F:$S,5,0)),"")</f>
        <v/>
      </c>
      <c r="F1467" s="129" t="str">
        <f ca="1">IFERROR(IF($C1467="","",VLOOKUP(FİLTRE!$C1467,'SKT LİSTESİ'!$F:$S,7,0)),"")</f>
        <v/>
      </c>
      <c r="G1467" s="130" t="str">
        <f ca="1">IFERROR(IF($C1467="","",VLOOKUP(FİLTRE!$C1467,'SKT LİSTESİ'!$F:$S,8,0)),"")</f>
        <v/>
      </c>
      <c r="H1467" s="131" t="str">
        <f ca="1">IF(E1467="","",IF($C1467="","",VLOOKUP(FİLTRE!$C1467,'SKT LİSTESİ'!$F:$S,9,0)))</f>
        <v/>
      </c>
      <c r="I1467" s="132" t="str">
        <f ca="1">IFERROR(IF($C1467="","",VLOOKUP(FİLTRE!$C1467,'SKT LİSTESİ'!$F:$S,10,0)),"")</f>
        <v/>
      </c>
      <c r="J1467" s="133" t="str">
        <f ca="1">IFERROR(IF($C1467="","",VLOOKUP(FİLTRE!$C1467,'SKT LİSTESİ'!$F:$S,11,0)),"")</f>
        <v/>
      </c>
      <c r="K1467" s="134" t="str">
        <f ca="1">IFERROR(IF($C1467="","",VLOOKUP(FİLTRE!$C1467,'SKT LİSTESİ'!$F:$S,12,0)),"")</f>
        <v/>
      </c>
      <c r="L1467" s="134" t="str">
        <f ca="1">IFERROR(IF($C1467="","",VLOOKUP(FİLTRE!$C1467,'SKT LİSTESİ'!$F:$S,13,0)),"")</f>
        <v/>
      </c>
      <c r="M1467" s="135" t="str">
        <f ca="1">IFERROR(IF($C1467="","",VLOOKUP(FİLTRE!$C1467,'SKT LİSTESİ'!$F:$AJ,14,0)),"")</f>
        <v/>
      </c>
      <c r="N1467" s="31" t="str">
        <f ca="1">IFERROR(IF($C1467="","",VLOOKUP(FİLTRE!$C1467,'SKT LİSTESİ'!$F:$AJ,22,0)),"")</f>
        <v/>
      </c>
      <c r="O1467" s="136" t="str">
        <f ca="1">IFERROR(IF($C1467="","",VLOOKUP(FİLTRE!$C1467,'SKT LİSTESİ'!$F:$AJ,23,0)),"")</f>
        <v/>
      </c>
      <c r="P1467" s="31"/>
      <c r="Q1467" s="31"/>
      <c r="R1467" s="137" t="str">
        <f ca="1">(IFERROR(IF($C1467="","",VLOOKUP(FİLTRE!$C1467,'SKT LİSTESİ'!$F:$AJ,15,0)),""))</f>
        <v/>
      </c>
      <c r="S1467" s="138" t="str">
        <f ca="1">IFERROR(IF($C1467="","",VLOOKUP(FİLTRE!$C1467,'SKT LİSTESİ'!$F:$AJ,16,0)),"")</f>
        <v/>
      </c>
      <c r="AF1467" s="179" t="str">
        <f t="shared" ca="1" si="90"/>
        <v/>
      </c>
      <c r="AG1467" s="179">
        <f t="shared" ca="1" si="91"/>
        <v>0</v>
      </c>
      <c r="AH1467" s="179">
        <f t="shared" ca="1" si="92"/>
        <v>0</v>
      </c>
    </row>
    <row r="1468" spans="2:34" ht="15.75" x14ac:dyDescent="0.25">
      <c r="B1468">
        <f t="shared" ca="1" si="89"/>
        <v>1456</v>
      </c>
      <c r="C1468" t="str">
        <f ca="1">IFERROR(VLOOKUP(B1468,'SKT LİSTESİ'!F:F,1,0),"")</f>
        <v/>
      </c>
      <c r="E1468" s="128" t="str">
        <f ca="1">IFERROR(IF($C1468="","",VLOOKUP(FİLTRE!$C1468,'SKT LİSTESİ'!$F:$S,5,0)),"")</f>
        <v/>
      </c>
      <c r="F1468" s="129" t="str">
        <f ca="1">IFERROR(IF($C1468="","",VLOOKUP(FİLTRE!$C1468,'SKT LİSTESİ'!$F:$S,7,0)),"")</f>
        <v/>
      </c>
      <c r="G1468" s="130" t="str">
        <f ca="1">IFERROR(IF($C1468="","",VLOOKUP(FİLTRE!$C1468,'SKT LİSTESİ'!$F:$S,8,0)),"")</f>
        <v/>
      </c>
      <c r="H1468" s="131" t="str">
        <f ca="1">IF(E1468="","",IF($C1468="","",VLOOKUP(FİLTRE!$C1468,'SKT LİSTESİ'!$F:$S,9,0)))</f>
        <v/>
      </c>
      <c r="I1468" s="132" t="str">
        <f ca="1">IFERROR(IF($C1468="","",VLOOKUP(FİLTRE!$C1468,'SKT LİSTESİ'!$F:$S,10,0)),"")</f>
        <v/>
      </c>
      <c r="J1468" s="133" t="str">
        <f ca="1">IFERROR(IF($C1468="","",VLOOKUP(FİLTRE!$C1468,'SKT LİSTESİ'!$F:$S,11,0)),"")</f>
        <v/>
      </c>
      <c r="K1468" s="134" t="str">
        <f ca="1">IFERROR(IF($C1468="","",VLOOKUP(FİLTRE!$C1468,'SKT LİSTESİ'!$F:$S,12,0)),"")</f>
        <v/>
      </c>
      <c r="L1468" s="134" t="str">
        <f ca="1">IFERROR(IF($C1468="","",VLOOKUP(FİLTRE!$C1468,'SKT LİSTESİ'!$F:$S,13,0)),"")</f>
        <v/>
      </c>
      <c r="M1468" s="135" t="str">
        <f ca="1">IFERROR(IF($C1468="","",VLOOKUP(FİLTRE!$C1468,'SKT LİSTESİ'!$F:$AJ,14,0)),"")</f>
        <v/>
      </c>
      <c r="N1468" s="31" t="str">
        <f ca="1">IFERROR(IF($C1468="","",VLOOKUP(FİLTRE!$C1468,'SKT LİSTESİ'!$F:$AJ,22,0)),"")</f>
        <v/>
      </c>
      <c r="O1468" s="136" t="str">
        <f ca="1">IFERROR(IF($C1468="","",VLOOKUP(FİLTRE!$C1468,'SKT LİSTESİ'!$F:$AJ,23,0)),"")</f>
        <v/>
      </c>
      <c r="P1468" s="31"/>
      <c r="Q1468" s="31"/>
      <c r="R1468" s="137" t="str">
        <f ca="1">(IFERROR(IF($C1468="","",VLOOKUP(FİLTRE!$C1468,'SKT LİSTESİ'!$F:$AJ,15,0)),""))</f>
        <v/>
      </c>
      <c r="S1468" s="138" t="str">
        <f ca="1">IFERROR(IF($C1468="","",VLOOKUP(FİLTRE!$C1468,'SKT LİSTESİ'!$F:$AJ,16,0)),"")</f>
        <v/>
      </c>
      <c r="AF1468" s="179" t="str">
        <f t="shared" ca="1" si="90"/>
        <v/>
      </c>
      <c r="AG1468" s="179">
        <f t="shared" ca="1" si="91"/>
        <v>0</v>
      </c>
      <c r="AH1468" s="179">
        <f t="shared" ca="1" si="92"/>
        <v>0</v>
      </c>
    </row>
    <row r="1469" spans="2:34" ht="15.75" x14ac:dyDescent="0.25">
      <c r="B1469">
        <f t="shared" ca="1" si="89"/>
        <v>1457</v>
      </c>
      <c r="C1469" t="str">
        <f ca="1">IFERROR(VLOOKUP(B1469,'SKT LİSTESİ'!F:F,1,0),"")</f>
        <v/>
      </c>
      <c r="E1469" s="128" t="str">
        <f ca="1">IFERROR(IF($C1469="","",VLOOKUP(FİLTRE!$C1469,'SKT LİSTESİ'!$F:$S,5,0)),"")</f>
        <v/>
      </c>
      <c r="F1469" s="129" t="str">
        <f ca="1">IFERROR(IF($C1469="","",VLOOKUP(FİLTRE!$C1469,'SKT LİSTESİ'!$F:$S,7,0)),"")</f>
        <v/>
      </c>
      <c r="G1469" s="130" t="str">
        <f ca="1">IFERROR(IF($C1469="","",VLOOKUP(FİLTRE!$C1469,'SKT LİSTESİ'!$F:$S,8,0)),"")</f>
        <v/>
      </c>
      <c r="H1469" s="131" t="str">
        <f ca="1">IF(E1469="","",IF($C1469="","",VLOOKUP(FİLTRE!$C1469,'SKT LİSTESİ'!$F:$S,9,0)))</f>
        <v/>
      </c>
      <c r="I1469" s="132" t="str">
        <f ca="1">IFERROR(IF($C1469="","",VLOOKUP(FİLTRE!$C1469,'SKT LİSTESİ'!$F:$S,10,0)),"")</f>
        <v/>
      </c>
      <c r="J1469" s="133" t="str">
        <f ca="1">IFERROR(IF($C1469="","",VLOOKUP(FİLTRE!$C1469,'SKT LİSTESİ'!$F:$S,11,0)),"")</f>
        <v/>
      </c>
      <c r="K1469" s="134" t="str">
        <f ca="1">IFERROR(IF($C1469="","",VLOOKUP(FİLTRE!$C1469,'SKT LİSTESİ'!$F:$S,12,0)),"")</f>
        <v/>
      </c>
      <c r="L1469" s="134" t="str">
        <f ca="1">IFERROR(IF($C1469="","",VLOOKUP(FİLTRE!$C1469,'SKT LİSTESİ'!$F:$S,13,0)),"")</f>
        <v/>
      </c>
      <c r="M1469" s="135" t="str">
        <f ca="1">IFERROR(IF($C1469="","",VLOOKUP(FİLTRE!$C1469,'SKT LİSTESİ'!$F:$AJ,14,0)),"")</f>
        <v/>
      </c>
      <c r="N1469" s="31" t="str">
        <f ca="1">IFERROR(IF($C1469="","",VLOOKUP(FİLTRE!$C1469,'SKT LİSTESİ'!$F:$AJ,22,0)),"")</f>
        <v/>
      </c>
      <c r="O1469" s="136" t="str">
        <f ca="1">IFERROR(IF($C1469="","",VLOOKUP(FİLTRE!$C1469,'SKT LİSTESİ'!$F:$AJ,23,0)),"")</f>
        <v/>
      </c>
      <c r="P1469" s="31"/>
      <c r="Q1469" s="31"/>
      <c r="R1469" s="137" t="str">
        <f ca="1">(IFERROR(IF($C1469="","",VLOOKUP(FİLTRE!$C1469,'SKT LİSTESİ'!$F:$AJ,15,0)),""))</f>
        <v/>
      </c>
      <c r="S1469" s="138" t="str">
        <f ca="1">IFERROR(IF($C1469="","",VLOOKUP(FİLTRE!$C1469,'SKT LİSTESİ'!$F:$AJ,16,0)),"")</f>
        <v/>
      </c>
      <c r="AF1469" s="179" t="str">
        <f t="shared" ca="1" si="90"/>
        <v/>
      </c>
      <c r="AG1469" s="179">
        <f t="shared" ca="1" si="91"/>
        <v>0</v>
      </c>
      <c r="AH1469" s="179">
        <f t="shared" ca="1" si="92"/>
        <v>0</v>
      </c>
    </row>
    <row r="1470" spans="2:34" ht="15.75" x14ac:dyDescent="0.25">
      <c r="B1470">
        <f t="shared" ca="1" si="89"/>
        <v>1458</v>
      </c>
      <c r="C1470" t="str">
        <f ca="1">IFERROR(VLOOKUP(B1470,'SKT LİSTESİ'!F:F,1,0),"")</f>
        <v/>
      </c>
      <c r="E1470" s="128" t="str">
        <f ca="1">IFERROR(IF($C1470="","",VLOOKUP(FİLTRE!$C1470,'SKT LİSTESİ'!$F:$S,5,0)),"")</f>
        <v/>
      </c>
      <c r="F1470" s="129" t="str">
        <f ca="1">IFERROR(IF($C1470="","",VLOOKUP(FİLTRE!$C1470,'SKT LİSTESİ'!$F:$S,7,0)),"")</f>
        <v/>
      </c>
      <c r="G1470" s="130" t="str">
        <f ca="1">IFERROR(IF($C1470="","",VLOOKUP(FİLTRE!$C1470,'SKT LİSTESİ'!$F:$S,8,0)),"")</f>
        <v/>
      </c>
      <c r="H1470" s="131" t="str">
        <f ca="1">IF(E1470="","",IF($C1470="","",VLOOKUP(FİLTRE!$C1470,'SKT LİSTESİ'!$F:$S,9,0)))</f>
        <v/>
      </c>
      <c r="I1470" s="132" t="str">
        <f ca="1">IFERROR(IF($C1470="","",VLOOKUP(FİLTRE!$C1470,'SKT LİSTESİ'!$F:$S,10,0)),"")</f>
        <v/>
      </c>
      <c r="J1470" s="133" t="str">
        <f ca="1">IFERROR(IF($C1470="","",VLOOKUP(FİLTRE!$C1470,'SKT LİSTESİ'!$F:$S,11,0)),"")</f>
        <v/>
      </c>
      <c r="K1470" s="134" t="str">
        <f ca="1">IFERROR(IF($C1470="","",VLOOKUP(FİLTRE!$C1470,'SKT LİSTESİ'!$F:$S,12,0)),"")</f>
        <v/>
      </c>
      <c r="L1470" s="134" t="str">
        <f ca="1">IFERROR(IF($C1470="","",VLOOKUP(FİLTRE!$C1470,'SKT LİSTESİ'!$F:$S,13,0)),"")</f>
        <v/>
      </c>
      <c r="M1470" s="135" t="str">
        <f ca="1">IFERROR(IF($C1470="","",VLOOKUP(FİLTRE!$C1470,'SKT LİSTESİ'!$F:$AJ,14,0)),"")</f>
        <v/>
      </c>
      <c r="N1470" s="31" t="str">
        <f ca="1">IFERROR(IF($C1470="","",VLOOKUP(FİLTRE!$C1470,'SKT LİSTESİ'!$F:$AJ,22,0)),"")</f>
        <v/>
      </c>
      <c r="O1470" s="136" t="str">
        <f ca="1">IFERROR(IF($C1470="","",VLOOKUP(FİLTRE!$C1470,'SKT LİSTESİ'!$F:$AJ,23,0)),"")</f>
        <v/>
      </c>
      <c r="P1470" s="31"/>
      <c r="Q1470" s="31"/>
      <c r="R1470" s="137" t="str">
        <f ca="1">(IFERROR(IF($C1470="","",VLOOKUP(FİLTRE!$C1470,'SKT LİSTESİ'!$F:$AJ,15,0)),""))</f>
        <v/>
      </c>
      <c r="S1470" s="138" t="str">
        <f ca="1">IFERROR(IF($C1470="","",VLOOKUP(FİLTRE!$C1470,'SKT LİSTESİ'!$F:$AJ,16,0)),"")</f>
        <v/>
      </c>
      <c r="AF1470" s="179" t="str">
        <f t="shared" ca="1" si="90"/>
        <v/>
      </c>
      <c r="AG1470" s="179">
        <f t="shared" ca="1" si="91"/>
        <v>0</v>
      </c>
      <c r="AH1470" s="179">
        <f t="shared" ca="1" si="92"/>
        <v>0</v>
      </c>
    </row>
    <row r="1471" spans="2:34" ht="15.75" x14ac:dyDescent="0.25">
      <c r="B1471">
        <f t="shared" ca="1" si="89"/>
        <v>1459</v>
      </c>
      <c r="C1471" t="str">
        <f ca="1">IFERROR(VLOOKUP(B1471,'SKT LİSTESİ'!F:F,1,0),"")</f>
        <v/>
      </c>
      <c r="E1471" s="128" t="str">
        <f ca="1">IFERROR(IF($C1471="","",VLOOKUP(FİLTRE!$C1471,'SKT LİSTESİ'!$F:$S,5,0)),"")</f>
        <v/>
      </c>
      <c r="F1471" s="129" t="str">
        <f ca="1">IFERROR(IF($C1471="","",VLOOKUP(FİLTRE!$C1471,'SKT LİSTESİ'!$F:$S,7,0)),"")</f>
        <v/>
      </c>
      <c r="G1471" s="130" t="str">
        <f ca="1">IFERROR(IF($C1471="","",VLOOKUP(FİLTRE!$C1471,'SKT LİSTESİ'!$F:$S,8,0)),"")</f>
        <v/>
      </c>
      <c r="H1471" s="131" t="str">
        <f ca="1">IF(E1471="","",IF($C1471="","",VLOOKUP(FİLTRE!$C1471,'SKT LİSTESİ'!$F:$S,9,0)))</f>
        <v/>
      </c>
      <c r="I1471" s="132" t="str">
        <f ca="1">IFERROR(IF($C1471="","",VLOOKUP(FİLTRE!$C1471,'SKT LİSTESİ'!$F:$S,10,0)),"")</f>
        <v/>
      </c>
      <c r="J1471" s="133" t="str">
        <f ca="1">IFERROR(IF($C1471="","",VLOOKUP(FİLTRE!$C1471,'SKT LİSTESİ'!$F:$S,11,0)),"")</f>
        <v/>
      </c>
      <c r="K1471" s="134" t="str">
        <f ca="1">IFERROR(IF($C1471="","",VLOOKUP(FİLTRE!$C1471,'SKT LİSTESİ'!$F:$S,12,0)),"")</f>
        <v/>
      </c>
      <c r="L1471" s="134" t="str">
        <f ca="1">IFERROR(IF($C1471="","",VLOOKUP(FİLTRE!$C1471,'SKT LİSTESİ'!$F:$S,13,0)),"")</f>
        <v/>
      </c>
      <c r="M1471" s="135" t="str">
        <f ca="1">IFERROR(IF($C1471="","",VLOOKUP(FİLTRE!$C1471,'SKT LİSTESİ'!$F:$AJ,14,0)),"")</f>
        <v/>
      </c>
      <c r="N1471" s="31" t="str">
        <f ca="1">IFERROR(IF($C1471="","",VLOOKUP(FİLTRE!$C1471,'SKT LİSTESİ'!$F:$AJ,22,0)),"")</f>
        <v/>
      </c>
      <c r="O1471" s="136" t="str">
        <f ca="1">IFERROR(IF($C1471="","",VLOOKUP(FİLTRE!$C1471,'SKT LİSTESİ'!$F:$AJ,23,0)),"")</f>
        <v/>
      </c>
      <c r="P1471" s="31"/>
      <c r="Q1471" s="31"/>
      <c r="R1471" s="137" t="str">
        <f ca="1">(IFERROR(IF($C1471="","",VLOOKUP(FİLTRE!$C1471,'SKT LİSTESİ'!$F:$AJ,15,0)),""))</f>
        <v/>
      </c>
      <c r="S1471" s="138" t="str">
        <f ca="1">IFERROR(IF($C1471="","",VLOOKUP(FİLTRE!$C1471,'SKT LİSTESİ'!$F:$AJ,16,0)),"")</f>
        <v/>
      </c>
      <c r="AF1471" s="179" t="str">
        <f t="shared" ca="1" si="90"/>
        <v/>
      </c>
      <c r="AG1471" s="179">
        <f t="shared" ca="1" si="91"/>
        <v>0</v>
      </c>
      <c r="AH1471" s="179">
        <f t="shared" ca="1" si="92"/>
        <v>0</v>
      </c>
    </row>
    <row r="1472" spans="2:34" ht="15.75" x14ac:dyDescent="0.25">
      <c r="B1472">
        <f t="shared" ca="1" si="89"/>
        <v>1460</v>
      </c>
      <c r="C1472" t="str">
        <f ca="1">IFERROR(VLOOKUP(B1472,'SKT LİSTESİ'!F:F,1,0),"")</f>
        <v/>
      </c>
      <c r="E1472" s="128" t="str">
        <f ca="1">IFERROR(IF($C1472="","",VLOOKUP(FİLTRE!$C1472,'SKT LİSTESİ'!$F:$S,5,0)),"")</f>
        <v/>
      </c>
      <c r="F1472" s="129" t="str">
        <f ca="1">IFERROR(IF($C1472="","",VLOOKUP(FİLTRE!$C1472,'SKT LİSTESİ'!$F:$S,7,0)),"")</f>
        <v/>
      </c>
      <c r="G1472" s="130" t="str">
        <f ca="1">IFERROR(IF($C1472="","",VLOOKUP(FİLTRE!$C1472,'SKT LİSTESİ'!$F:$S,8,0)),"")</f>
        <v/>
      </c>
      <c r="H1472" s="131" t="str">
        <f ca="1">IF(E1472="","",IF($C1472="","",VLOOKUP(FİLTRE!$C1472,'SKT LİSTESİ'!$F:$S,9,0)))</f>
        <v/>
      </c>
      <c r="I1472" s="132" t="str">
        <f ca="1">IFERROR(IF($C1472="","",VLOOKUP(FİLTRE!$C1472,'SKT LİSTESİ'!$F:$S,10,0)),"")</f>
        <v/>
      </c>
      <c r="J1472" s="133" t="str">
        <f ca="1">IFERROR(IF($C1472="","",VLOOKUP(FİLTRE!$C1472,'SKT LİSTESİ'!$F:$S,11,0)),"")</f>
        <v/>
      </c>
      <c r="K1472" s="134" t="str">
        <f ca="1">IFERROR(IF($C1472="","",VLOOKUP(FİLTRE!$C1472,'SKT LİSTESİ'!$F:$S,12,0)),"")</f>
        <v/>
      </c>
      <c r="L1472" s="134" t="str">
        <f ca="1">IFERROR(IF($C1472="","",VLOOKUP(FİLTRE!$C1472,'SKT LİSTESİ'!$F:$S,13,0)),"")</f>
        <v/>
      </c>
      <c r="M1472" s="135" t="str">
        <f ca="1">IFERROR(IF($C1472="","",VLOOKUP(FİLTRE!$C1472,'SKT LİSTESİ'!$F:$AJ,14,0)),"")</f>
        <v/>
      </c>
      <c r="N1472" s="31" t="str">
        <f ca="1">IFERROR(IF($C1472="","",VLOOKUP(FİLTRE!$C1472,'SKT LİSTESİ'!$F:$AJ,22,0)),"")</f>
        <v/>
      </c>
      <c r="O1472" s="136" t="str">
        <f ca="1">IFERROR(IF($C1472="","",VLOOKUP(FİLTRE!$C1472,'SKT LİSTESİ'!$F:$AJ,23,0)),"")</f>
        <v/>
      </c>
      <c r="P1472" s="31"/>
      <c r="Q1472" s="31"/>
      <c r="R1472" s="137" t="str">
        <f ca="1">(IFERROR(IF($C1472="","",VLOOKUP(FİLTRE!$C1472,'SKT LİSTESİ'!$F:$AJ,15,0)),""))</f>
        <v/>
      </c>
      <c r="S1472" s="138" t="str">
        <f ca="1">IFERROR(IF($C1472="","",VLOOKUP(FİLTRE!$C1472,'SKT LİSTESİ'!$F:$AJ,16,0)),"")</f>
        <v/>
      </c>
      <c r="AF1472" s="179" t="str">
        <f t="shared" ca="1" si="90"/>
        <v/>
      </c>
      <c r="AG1472" s="179">
        <f t="shared" ca="1" si="91"/>
        <v>0</v>
      </c>
      <c r="AH1472" s="179">
        <f t="shared" ca="1" si="92"/>
        <v>0</v>
      </c>
    </row>
    <row r="1473" spans="2:34" ht="15.75" x14ac:dyDescent="0.25">
      <c r="B1473">
        <f t="shared" ca="1" si="89"/>
        <v>1461</v>
      </c>
      <c r="C1473" t="str">
        <f ca="1">IFERROR(VLOOKUP(B1473,'SKT LİSTESİ'!F:F,1,0),"")</f>
        <v/>
      </c>
      <c r="E1473" s="128" t="str">
        <f ca="1">IFERROR(IF($C1473="","",VLOOKUP(FİLTRE!$C1473,'SKT LİSTESİ'!$F:$S,5,0)),"")</f>
        <v/>
      </c>
      <c r="F1473" s="129" t="str">
        <f ca="1">IFERROR(IF($C1473="","",VLOOKUP(FİLTRE!$C1473,'SKT LİSTESİ'!$F:$S,7,0)),"")</f>
        <v/>
      </c>
      <c r="G1473" s="130" t="str">
        <f ca="1">IFERROR(IF($C1473="","",VLOOKUP(FİLTRE!$C1473,'SKT LİSTESİ'!$F:$S,8,0)),"")</f>
        <v/>
      </c>
      <c r="H1473" s="131" t="str">
        <f ca="1">IF(E1473="","",IF($C1473="","",VLOOKUP(FİLTRE!$C1473,'SKT LİSTESİ'!$F:$S,9,0)))</f>
        <v/>
      </c>
      <c r="I1473" s="132" t="str">
        <f ca="1">IFERROR(IF($C1473="","",VLOOKUP(FİLTRE!$C1473,'SKT LİSTESİ'!$F:$S,10,0)),"")</f>
        <v/>
      </c>
      <c r="J1473" s="133" t="str">
        <f ca="1">IFERROR(IF($C1473="","",VLOOKUP(FİLTRE!$C1473,'SKT LİSTESİ'!$F:$S,11,0)),"")</f>
        <v/>
      </c>
      <c r="K1473" s="134" t="str">
        <f ca="1">IFERROR(IF($C1473="","",VLOOKUP(FİLTRE!$C1473,'SKT LİSTESİ'!$F:$S,12,0)),"")</f>
        <v/>
      </c>
      <c r="L1473" s="134" t="str">
        <f ca="1">IFERROR(IF($C1473="","",VLOOKUP(FİLTRE!$C1473,'SKT LİSTESİ'!$F:$S,13,0)),"")</f>
        <v/>
      </c>
      <c r="M1473" s="135" t="str">
        <f ca="1">IFERROR(IF($C1473="","",VLOOKUP(FİLTRE!$C1473,'SKT LİSTESİ'!$F:$AJ,14,0)),"")</f>
        <v/>
      </c>
      <c r="N1473" s="31" t="str">
        <f ca="1">IFERROR(IF($C1473="","",VLOOKUP(FİLTRE!$C1473,'SKT LİSTESİ'!$F:$AJ,22,0)),"")</f>
        <v/>
      </c>
      <c r="O1473" s="136" t="str">
        <f ca="1">IFERROR(IF($C1473="","",VLOOKUP(FİLTRE!$C1473,'SKT LİSTESİ'!$F:$AJ,23,0)),"")</f>
        <v/>
      </c>
      <c r="P1473" s="31"/>
      <c r="Q1473" s="31"/>
      <c r="R1473" s="137" t="str">
        <f ca="1">(IFERROR(IF($C1473="","",VLOOKUP(FİLTRE!$C1473,'SKT LİSTESİ'!$F:$AJ,15,0)),""))</f>
        <v/>
      </c>
      <c r="S1473" s="138" t="str">
        <f ca="1">IFERROR(IF($C1473="","",VLOOKUP(FİLTRE!$C1473,'SKT LİSTESİ'!$F:$AJ,16,0)),"")</f>
        <v/>
      </c>
      <c r="AF1473" s="179" t="str">
        <f t="shared" ca="1" si="90"/>
        <v/>
      </c>
      <c r="AG1473" s="179">
        <f t="shared" ca="1" si="91"/>
        <v>0</v>
      </c>
      <c r="AH1473" s="179">
        <f t="shared" ca="1" si="92"/>
        <v>0</v>
      </c>
    </row>
    <row r="1474" spans="2:34" ht="15.75" x14ac:dyDescent="0.25">
      <c r="B1474">
        <f t="shared" ca="1" si="89"/>
        <v>1462</v>
      </c>
      <c r="C1474" t="str">
        <f ca="1">IFERROR(VLOOKUP(B1474,'SKT LİSTESİ'!F:F,1,0),"")</f>
        <v/>
      </c>
      <c r="E1474" s="128" t="str">
        <f ca="1">IFERROR(IF($C1474="","",VLOOKUP(FİLTRE!$C1474,'SKT LİSTESİ'!$F:$S,5,0)),"")</f>
        <v/>
      </c>
      <c r="F1474" s="129" t="str">
        <f ca="1">IFERROR(IF($C1474="","",VLOOKUP(FİLTRE!$C1474,'SKT LİSTESİ'!$F:$S,7,0)),"")</f>
        <v/>
      </c>
      <c r="G1474" s="130" t="str">
        <f ca="1">IFERROR(IF($C1474="","",VLOOKUP(FİLTRE!$C1474,'SKT LİSTESİ'!$F:$S,8,0)),"")</f>
        <v/>
      </c>
      <c r="H1474" s="131" t="str">
        <f ca="1">IF(E1474="","",IF($C1474="","",VLOOKUP(FİLTRE!$C1474,'SKT LİSTESİ'!$F:$S,9,0)))</f>
        <v/>
      </c>
      <c r="I1474" s="132" t="str">
        <f ca="1">IFERROR(IF($C1474="","",VLOOKUP(FİLTRE!$C1474,'SKT LİSTESİ'!$F:$S,10,0)),"")</f>
        <v/>
      </c>
      <c r="J1474" s="133" t="str">
        <f ca="1">IFERROR(IF($C1474="","",VLOOKUP(FİLTRE!$C1474,'SKT LİSTESİ'!$F:$S,11,0)),"")</f>
        <v/>
      </c>
      <c r="K1474" s="134" t="str">
        <f ca="1">IFERROR(IF($C1474="","",VLOOKUP(FİLTRE!$C1474,'SKT LİSTESİ'!$F:$S,12,0)),"")</f>
        <v/>
      </c>
      <c r="L1474" s="134" t="str">
        <f ca="1">IFERROR(IF($C1474="","",VLOOKUP(FİLTRE!$C1474,'SKT LİSTESİ'!$F:$S,13,0)),"")</f>
        <v/>
      </c>
      <c r="M1474" s="135" t="str">
        <f ca="1">IFERROR(IF($C1474="","",VLOOKUP(FİLTRE!$C1474,'SKT LİSTESİ'!$F:$AJ,14,0)),"")</f>
        <v/>
      </c>
      <c r="N1474" s="31" t="str">
        <f ca="1">IFERROR(IF($C1474="","",VLOOKUP(FİLTRE!$C1474,'SKT LİSTESİ'!$F:$AJ,22,0)),"")</f>
        <v/>
      </c>
      <c r="O1474" s="136" t="str">
        <f ca="1">IFERROR(IF($C1474="","",VLOOKUP(FİLTRE!$C1474,'SKT LİSTESİ'!$F:$AJ,23,0)),"")</f>
        <v/>
      </c>
      <c r="P1474" s="31"/>
      <c r="Q1474" s="31"/>
      <c r="R1474" s="137" t="str">
        <f ca="1">(IFERROR(IF($C1474="","",VLOOKUP(FİLTRE!$C1474,'SKT LİSTESİ'!$F:$AJ,15,0)),""))</f>
        <v/>
      </c>
      <c r="S1474" s="138" t="str">
        <f ca="1">IFERROR(IF($C1474="","",VLOOKUP(FİLTRE!$C1474,'SKT LİSTESİ'!$F:$AJ,16,0)),"")</f>
        <v/>
      </c>
      <c r="AF1474" s="179" t="str">
        <f t="shared" ca="1" si="90"/>
        <v/>
      </c>
      <c r="AG1474" s="179">
        <f t="shared" ca="1" si="91"/>
        <v>0</v>
      </c>
      <c r="AH1474" s="179">
        <f t="shared" ca="1" si="92"/>
        <v>0</v>
      </c>
    </row>
    <row r="1475" spans="2:34" ht="15.75" x14ac:dyDescent="0.25">
      <c r="B1475">
        <f t="shared" ca="1" si="89"/>
        <v>1463</v>
      </c>
      <c r="C1475" t="str">
        <f ca="1">IFERROR(VLOOKUP(B1475,'SKT LİSTESİ'!F:F,1,0),"")</f>
        <v/>
      </c>
      <c r="E1475" s="128" t="str">
        <f ca="1">IFERROR(IF($C1475="","",VLOOKUP(FİLTRE!$C1475,'SKT LİSTESİ'!$F:$S,5,0)),"")</f>
        <v/>
      </c>
      <c r="F1475" s="129" t="str">
        <f ca="1">IFERROR(IF($C1475="","",VLOOKUP(FİLTRE!$C1475,'SKT LİSTESİ'!$F:$S,7,0)),"")</f>
        <v/>
      </c>
      <c r="G1475" s="130" t="str">
        <f ca="1">IFERROR(IF($C1475="","",VLOOKUP(FİLTRE!$C1475,'SKT LİSTESİ'!$F:$S,8,0)),"")</f>
        <v/>
      </c>
      <c r="H1475" s="131" t="str">
        <f ca="1">IF(E1475="","",IF($C1475="","",VLOOKUP(FİLTRE!$C1475,'SKT LİSTESİ'!$F:$S,9,0)))</f>
        <v/>
      </c>
      <c r="I1475" s="132" t="str">
        <f ca="1">IFERROR(IF($C1475="","",VLOOKUP(FİLTRE!$C1475,'SKT LİSTESİ'!$F:$S,10,0)),"")</f>
        <v/>
      </c>
      <c r="J1475" s="133" t="str">
        <f ca="1">IFERROR(IF($C1475="","",VLOOKUP(FİLTRE!$C1475,'SKT LİSTESİ'!$F:$S,11,0)),"")</f>
        <v/>
      </c>
      <c r="K1475" s="134" t="str">
        <f ca="1">IFERROR(IF($C1475="","",VLOOKUP(FİLTRE!$C1475,'SKT LİSTESİ'!$F:$S,12,0)),"")</f>
        <v/>
      </c>
      <c r="L1475" s="134" t="str">
        <f ca="1">IFERROR(IF($C1475="","",VLOOKUP(FİLTRE!$C1475,'SKT LİSTESİ'!$F:$S,13,0)),"")</f>
        <v/>
      </c>
      <c r="M1475" s="135" t="str">
        <f ca="1">IFERROR(IF($C1475="","",VLOOKUP(FİLTRE!$C1475,'SKT LİSTESİ'!$F:$AJ,14,0)),"")</f>
        <v/>
      </c>
      <c r="N1475" s="31" t="str">
        <f ca="1">IFERROR(IF($C1475="","",VLOOKUP(FİLTRE!$C1475,'SKT LİSTESİ'!$F:$AJ,22,0)),"")</f>
        <v/>
      </c>
      <c r="O1475" s="136" t="str">
        <f ca="1">IFERROR(IF($C1475="","",VLOOKUP(FİLTRE!$C1475,'SKT LİSTESİ'!$F:$AJ,23,0)),"")</f>
        <v/>
      </c>
      <c r="P1475" s="31"/>
      <c r="Q1475" s="31"/>
      <c r="R1475" s="137" t="str">
        <f ca="1">(IFERROR(IF($C1475="","",VLOOKUP(FİLTRE!$C1475,'SKT LİSTESİ'!$F:$AJ,15,0)),""))</f>
        <v/>
      </c>
      <c r="S1475" s="138" t="str">
        <f ca="1">IFERROR(IF($C1475="","",VLOOKUP(FİLTRE!$C1475,'SKT LİSTESİ'!$F:$AJ,16,0)),"")</f>
        <v/>
      </c>
      <c r="AF1475" s="179" t="str">
        <f t="shared" ca="1" si="90"/>
        <v/>
      </c>
      <c r="AG1475" s="179">
        <f t="shared" ca="1" si="91"/>
        <v>0</v>
      </c>
      <c r="AH1475" s="179">
        <f t="shared" ca="1" si="92"/>
        <v>0</v>
      </c>
    </row>
    <row r="1476" spans="2:34" ht="15.75" x14ac:dyDescent="0.25">
      <c r="B1476">
        <f t="shared" ca="1" si="89"/>
        <v>1464</v>
      </c>
      <c r="C1476" t="str">
        <f ca="1">IFERROR(VLOOKUP(B1476,'SKT LİSTESİ'!F:F,1,0),"")</f>
        <v/>
      </c>
      <c r="E1476" s="128" t="str">
        <f ca="1">IFERROR(IF($C1476="","",VLOOKUP(FİLTRE!$C1476,'SKT LİSTESİ'!$F:$S,5,0)),"")</f>
        <v/>
      </c>
      <c r="F1476" s="129" t="str">
        <f ca="1">IFERROR(IF($C1476="","",VLOOKUP(FİLTRE!$C1476,'SKT LİSTESİ'!$F:$S,7,0)),"")</f>
        <v/>
      </c>
      <c r="G1476" s="130" t="str">
        <f ca="1">IFERROR(IF($C1476="","",VLOOKUP(FİLTRE!$C1476,'SKT LİSTESİ'!$F:$S,8,0)),"")</f>
        <v/>
      </c>
      <c r="H1476" s="131" t="str">
        <f ca="1">IF(E1476="","",IF($C1476="","",VLOOKUP(FİLTRE!$C1476,'SKT LİSTESİ'!$F:$S,9,0)))</f>
        <v/>
      </c>
      <c r="I1476" s="132" t="str">
        <f ca="1">IFERROR(IF($C1476="","",VLOOKUP(FİLTRE!$C1476,'SKT LİSTESİ'!$F:$S,10,0)),"")</f>
        <v/>
      </c>
      <c r="J1476" s="133" t="str">
        <f ca="1">IFERROR(IF($C1476="","",VLOOKUP(FİLTRE!$C1476,'SKT LİSTESİ'!$F:$S,11,0)),"")</f>
        <v/>
      </c>
      <c r="K1476" s="134" t="str">
        <f ca="1">IFERROR(IF($C1476="","",VLOOKUP(FİLTRE!$C1476,'SKT LİSTESİ'!$F:$S,12,0)),"")</f>
        <v/>
      </c>
      <c r="L1476" s="134" t="str">
        <f ca="1">IFERROR(IF($C1476="","",VLOOKUP(FİLTRE!$C1476,'SKT LİSTESİ'!$F:$S,13,0)),"")</f>
        <v/>
      </c>
      <c r="M1476" s="135" t="str">
        <f ca="1">IFERROR(IF($C1476="","",VLOOKUP(FİLTRE!$C1476,'SKT LİSTESİ'!$F:$AJ,14,0)),"")</f>
        <v/>
      </c>
      <c r="N1476" s="31" t="str">
        <f ca="1">IFERROR(IF($C1476="","",VLOOKUP(FİLTRE!$C1476,'SKT LİSTESİ'!$F:$AJ,22,0)),"")</f>
        <v/>
      </c>
      <c r="O1476" s="136" t="str">
        <f ca="1">IFERROR(IF($C1476="","",VLOOKUP(FİLTRE!$C1476,'SKT LİSTESİ'!$F:$AJ,23,0)),"")</f>
        <v/>
      </c>
      <c r="P1476" s="31"/>
      <c r="Q1476" s="31"/>
      <c r="R1476" s="137" t="str">
        <f ca="1">(IFERROR(IF($C1476="","",VLOOKUP(FİLTRE!$C1476,'SKT LİSTESİ'!$F:$AJ,15,0)),""))</f>
        <v/>
      </c>
      <c r="S1476" s="138" t="str">
        <f ca="1">IFERROR(IF($C1476="","",VLOOKUP(FİLTRE!$C1476,'SKT LİSTESİ'!$F:$AJ,16,0)),"")</f>
        <v/>
      </c>
      <c r="AF1476" s="179" t="str">
        <f t="shared" ca="1" si="90"/>
        <v/>
      </c>
      <c r="AG1476" s="179">
        <f t="shared" ca="1" si="91"/>
        <v>0</v>
      </c>
      <c r="AH1476" s="179">
        <f t="shared" ca="1" si="92"/>
        <v>0</v>
      </c>
    </row>
    <row r="1477" spans="2:34" ht="15.75" x14ac:dyDescent="0.25">
      <c r="B1477">
        <f t="shared" ca="1" si="89"/>
        <v>1465</v>
      </c>
      <c r="C1477" t="str">
        <f ca="1">IFERROR(VLOOKUP(B1477,'SKT LİSTESİ'!F:F,1,0),"")</f>
        <v/>
      </c>
      <c r="E1477" s="128" t="str">
        <f ca="1">IFERROR(IF($C1477="","",VLOOKUP(FİLTRE!$C1477,'SKT LİSTESİ'!$F:$S,5,0)),"")</f>
        <v/>
      </c>
      <c r="F1477" s="129" t="str">
        <f ca="1">IFERROR(IF($C1477="","",VLOOKUP(FİLTRE!$C1477,'SKT LİSTESİ'!$F:$S,7,0)),"")</f>
        <v/>
      </c>
      <c r="G1477" s="130" t="str">
        <f ca="1">IFERROR(IF($C1477="","",VLOOKUP(FİLTRE!$C1477,'SKT LİSTESİ'!$F:$S,8,0)),"")</f>
        <v/>
      </c>
      <c r="H1477" s="131" t="str">
        <f ca="1">IF(E1477="","",IF($C1477="","",VLOOKUP(FİLTRE!$C1477,'SKT LİSTESİ'!$F:$S,9,0)))</f>
        <v/>
      </c>
      <c r="I1477" s="132" t="str">
        <f ca="1">IFERROR(IF($C1477="","",VLOOKUP(FİLTRE!$C1477,'SKT LİSTESİ'!$F:$S,10,0)),"")</f>
        <v/>
      </c>
      <c r="J1477" s="133" t="str">
        <f ca="1">IFERROR(IF($C1477="","",VLOOKUP(FİLTRE!$C1477,'SKT LİSTESİ'!$F:$S,11,0)),"")</f>
        <v/>
      </c>
      <c r="K1477" s="134" t="str">
        <f ca="1">IFERROR(IF($C1477="","",VLOOKUP(FİLTRE!$C1477,'SKT LİSTESİ'!$F:$S,12,0)),"")</f>
        <v/>
      </c>
      <c r="L1477" s="134" t="str">
        <f ca="1">IFERROR(IF($C1477="","",VLOOKUP(FİLTRE!$C1477,'SKT LİSTESİ'!$F:$S,13,0)),"")</f>
        <v/>
      </c>
      <c r="M1477" s="135" t="str">
        <f ca="1">IFERROR(IF($C1477="","",VLOOKUP(FİLTRE!$C1477,'SKT LİSTESİ'!$F:$AJ,14,0)),"")</f>
        <v/>
      </c>
      <c r="N1477" s="31" t="str">
        <f ca="1">IFERROR(IF($C1477="","",VLOOKUP(FİLTRE!$C1477,'SKT LİSTESİ'!$F:$AJ,22,0)),"")</f>
        <v/>
      </c>
      <c r="O1477" s="136" t="str">
        <f ca="1">IFERROR(IF($C1477="","",VLOOKUP(FİLTRE!$C1477,'SKT LİSTESİ'!$F:$AJ,23,0)),"")</f>
        <v/>
      </c>
      <c r="P1477" s="31"/>
      <c r="Q1477" s="31"/>
      <c r="R1477" s="137" t="str">
        <f ca="1">(IFERROR(IF($C1477="","",VLOOKUP(FİLTRE!$C1477,'SKT LİSTESİ'!$F:$AJ,15,0)),""))</f>
        <v/>
      </c>
      <c r="S1477" s="138" t="str">
        <f ca="1">IFERROR(IF($C1477="","",VLOOKUP(FİLTRE!$C1477,'SKT LİSTESİ'!$F:$AJ,16,0)),"")</f>
        <v/>
      </c>
      <c r="AF1477" s="179" t="str">
        <f t="shared" ca="1" si="90"/>
        <v/>
      </c>
      <c r="AG1477" s="179">
        <f t="shared" ca="1" si="91"/>
        <v>0</v>
      </c>
      <c r="AH1477" s="179">
        <f t="shared" ca="1" si="92"/>
        <v>0</v>
      </c>
    </row>
    <row r="1478" spans="2:34" ht="15.75" x14ac:dyDescent="0.25">
      <c r="B1478">
        <f t="shared" ca="1" si="89"/>
        <v>1466</v>
      </c>
      <c r="C1478" t="str">
        <f ca="1">IFERROR(VLOOKUP(B1478,'SKT LİSTESİ'!F:F,1,0),"")</f>
        <v/>
      </c>
      <c r="E1478" s="128" t="str">
        <f ca="1">IFERROR(IF($C1478="","",VLOOKUP(FİLTRE!$C1478,'SKT LİSTESİ'!$F:$S,5,0)),"")</f>
        <v/>
      </c>
      <c r="F1478" s="129" t="str">
        <f ca="1">IFERROR(IF($C1478="","",VLOOKUP(FİLTRE!$C1478,'SKT LİSTESİ'!$F:$S,7,0)),"")</f>
        <v/>
      </c>
      <c r="G1478" s="130" t="str">
        <f ca="1">IFERROR(IF($C1478="","",VLOOKUP(FİLTRE!$C1478,'SKT LİSTESİ'!$F:$S,8,0)),"")</f>
        <v/>
      </c>
      <c r="H1478" s="131" t="str">
        <f ca="1">IF(E1478="","",IF($C1478="","",VLOOKUP(FİLTRE!$C1478,'SKT LİSTESİ'!$F:$S,9,0)))</f>
        <v/>
      </c>
      <c r="I1478" s="132" t="str">
        <f ca="1">IFERROR(IF($C1478="","",VLOOKUP(FİLTRE!$C1478,'SKT LİSTESİ'!$F:$S,10,0)),"")</f>
        <v/>
      </c>
      <c r="J1478" s="133" t="str">
        <f ca="1">IFERROR(IF($C1478="","",VLOOKUP(FİLTRE!$C1478,'SKT LİSTESİ'!$F:$S,11,0)),"")</f>
        <v/>
      </c>
      <c r="K1478" s="134" t="str">
        <f ca="1">IFERROR(IF($C1478="","",VLOOKUP(FİLTRE!$C1478,'SKT LİSTESİ'!$F:$S,12,0)),"")</f>
        <v/>
      </c>
      <c r="L1478" s="134" t="str">
        <f ca="1">IFERROR(IF($C1478="","",VLOOKUP(FİLTRE!$C1478,'SKT LİSTESİ'!$F:$S,13,0)),"")</f>
        <v/>
      </c>
      <c r="M1478" s="135" t="str">
        <f ca="1">IFERROR(IF($C1478="","",VLOOKUP(FİLTRE!$C1478,'SKT LİSTESİ'!$F:$AJ,14,0)),"")</f>
        <v/>
      </c>
      <c r="N1478" s="31" t="str">
        <f ca="1">IFERROR(IF($C1478="","",VLOOKUP(FİLTRE!$C1478,'SKT LİSTESİ'!$F:$AJ,22,0)),"")</f>
        <v/>
      </c>
      <c r="O1478" s="136" t="str">
        <f ca="1">IFERROR(IF($C1478="","",VLOOKUP(FİLTRE!$C1478,'SKT LİSTESİ'!$F:$AJ,23,0)),"")</f>
        <v/>
      </c>
      <c r="P1478" s="31"/>
      <c r="Q1478" s="31"/>
      <c r="R1478" s="137" t="str">
        <f ca="1">(IFERROR(IF($C1478="","",VLOOKUP(FİLTRE!$C1478,'SKT LİSTESİ'!$F:$AJ,15,0)),""))</f>
        <v/>
      </c>
      <c r="S1478" s="138" t="str">
        <f ca="1">IFERROR(IF($C1478="","",VLOOKUP(FİLTRE!$C1478,'SKT LİSTESİ'!$F:$AJ,16,0)),"")</f>
        <v/>
      </c>
      <c r="AF1478" s="179" t="str">
        <f t="shared" ca="1" si="90"/>
        <v/>
      </c>
      <c r="AG1478" s="179">
        <f t="shared" ca="1" si="91"/>
        <v>0</v>
      </c>
      <c r="AH1478" s="179">
        <f t="shared" ca="1" si="92"/>
        <v>0</v>
      </c>
    </row>
    <row r="1479" spans="2:34" ht="15.75" x14ac:dyDescent="0.25">
      <c r="B1479">
        <f t="shared" ca="1" si="89"/>
        <v>1467</v>
      </c>
      <c r="C1479" t="str">
        <f ca="1">IFERROR(VLOOKUP(B1479,'SKT LİSTESİ'!F:F,1,0),"")</f>
        <v/>
      </c>
      <c r="E1479" s="128" t="str">
        <f ca="1">IFERROR(IF($C1479="","",VLOOKUP(FİLTRE!$C1479,'SKT LİSTESİ'!$F:$S,5,0)),"")</f>
        <v/>
      </c>
      <c r="F1479" s="129" t="str">
        <f ca="1">IFERROR(IF($C1479="","",VLOOKUP(FİLTRE!$C1479,'SKT LİSTESİ'!$F:$S,7,0)),"")</f>
        <v/>
      </c>
      <c r="G1479" s="130" t="str">
        <f ca="1">IFERROR(IF($C1479="","",VLOOKUP(FİLTRE!$C1479,'SKT LİSTESİ'!$F:$S,8,0)),"")</f>
        <v/>
      </c>
      <c r="H1479" s="131" t="str">
        <f ca="1">IF(E1479="","",IF($C1479="","",VLOOKUP(FİLTRE!$C1479,'SKT LİSTESİ'!$F:$S,9,0)))</f>
        <v/>
      </c>
      <c r="I1479" s="132" t="str">
        <f ca="1">IFERROR(IF($C1479="","",VLOOKUP(FİLTRE!$C1479,'SKT LİSTESİ'!$F:$S,10,0)),"")</f>
        <v/>
      </c>
      <c r="J1479" s="133" t="str">
        <f ca="1">IFERROR(IF($C1479="","",VLOOKUP(FİLTRE!$C1479,'SKT LİSTESİ'!$F:$S,11,0)),"")</f>
        <v/>
      </c>
      <c r="K1479" s="134" t="str">
        <f ca="1">IFERROR(IF($C1479="","",VLOOKUP(FİLTRE!$C1479,'SKT LİSTESİ'!$F:$S,12,0)),"")</f>
        <v/>
      </c>
      <c r="L1479" s="134" t="str">
        <f ca="1">IFERROR(IF($C1479="","",VLOOKUP(FİLTRE!$C1479,'SKT LİSTESİ'!$F:$S,13,0)),"")</f>
        <v/>
      </c>
      <c r="M1479" s="135" t="str">
        <f ca="1">IFERROR(IF($C1479="","",VLOOKUP(FİLTRE!$C1479,'SKT LİSTESİ'!$F:$AJ,14,0)),"")</f>
        <v/>
      </c>
      <c r="N1479" s="31" t="str">
        <f ca="1">IFERROR(IF($C1479="","",VLOOKUP(FİLTRE!$C1479,'SKT LİSTESİ'!$F:$AJ,22,0)),"")</f>
        <v/>
      </c>
      <c r="O1479" s="136" t="str">
        <f ca="1">IFERROR(IF($C1479="","",VLOOKUP(FİLTRE!$C1479,'SKT LİSTESİ'!$F:$AJ,23,0)),"")</f>
        <v/>
      </c>
      <c r="P1479" s="31"/>
      <c r="Q1479" s="31"/>
      <c r="R1479" s="137" t="str">
        <f ca="1">(IFERROR(IF($C1479="","",VLOOKUP(FİLTRE!$C1479,'SKT LİSTESİ'!$F:$AJ,15,0)),""))</f>
        <v/>
      </c>
      <c r="S1479" s="138" t="str">
        <f ca="1">IFERROR(IF($C1479="","",VLOOKUP(FİLTRE!$C1479,'SKT LİSTESİ'!$F:$AJ,16,0)),"")</f>
        <v/>
      </c>
      <c r="AF1479" s="179" t="str">
        <f t="shared" ca="1" si="90"/>
        <v/>
      </c>
      <c r="AG1479" s="179">
        <f t="shared" ca="1" si="91"/>
        <v>0</v>
      </c>
      <c r="AH1479" s="179">
        <f t="shared" ca="1" si="92"/>
        <v>0</v>
      </c>
    </row>
    <row r="1480" spans="2:34" ht="15.75" x14ac:dyDescent="0.25">
      <c r="B1480">
        <f t="shared" ca="1" si="89"/>
        <v>1468</v>
      </c>
      <c r="C1480" t="str">
        <f ca="1">IFERROR(VLOOKUP(B1480,'SKT LİSTESİ'!F:F,1,0),"")</f>
        <v/>
      </c>
      <c r="E1480" s="128" t="str">
        <f ca="1">IFERROR(IF($C1480="","",VLOOKUP(FİLTRE!$C1480,'SKT LİSTESİ'!$F:$S,5,0)),"")</f>
        <v/>
      </c>
      <c r="F1480" s="129" t="str">
        <f ca="1">IFERROR(IF($C1480="","",VLOOKUP(FİLTRE!$C1480,'SKT LİSTESİ'!$F:$S,7,0)),"")</f>
        <v/>
      </c>
      <c r="G1480" s="130" t="str">
        <f ca="1">IFERROR(IF($C1480="","",VLOOKUP(FİLTRE!$C1480,'SKT LİSTESİ'!$F:$S,8,0)),"")</f>
        <v/>
      </c>
      <c r="H1480" s="131" t="str">
        <f ca="1">IF(E1480="","",IF($C1480="","",VLOOKUP(FİLTRE!$C1480,'SKT LİSTESİ'!$F:$S,9,0)))</f>
        <v/>
      </c>
      <c r="I1480" s="132" t="str">
        <f ca="1">IFERROR(IF($C1480="","",VLOOKUP(FİLTRE!$C1480,'SKT LİSTESİ'!$F:$S,10,0)),"")</f>
        <v/>
      </c>
      <c r="J1480" s="133" t="str">
        <f ca="1">IFERROR(IF($C1480="","",VLOOKUP(FİLTRE!$C1480,'SKT LİSTESİ'!$F:$S,11,0)),"")</f>
        <v/>
      </c>
      <c r="K1480" s="134" t="str">
        <f ca="1">IFERROR(IF($C1480="","",VLOOKUP(FİLTRE!$C1480,'SKT LİSTESİ'!$F:$S,12,0)),"")</f>
        <v/>
      </c>
      <c r="L1480" s="134" t="str">
        <f ca="1">IFERROR(IF($C1480="","",VLOOKUP(FİLTRE!$C1480,'SKT LİSTESİ'!$F:$S,13,0)),"")</f>
        <v/>
      </c>
      <c r="M1480" s="135" t="str">
        <f ca="1">IFERROR(IF($C1480="","",VLOOKUP(FİLTRE!$C1480,'SKT LİSTESİ'!$F:$AJ,14,0)),"")</f>
        <v/>
      </c>
      <c r="N1480" s="31" t="str">
        <f ca="1">IFERROR(IF($C1480="","",VLOOKUP(FİLTRE!$C1480,'SKT LİSTESİ'!$F:$AJ,22,0)),"")</f>
        <v/>
      </c>
      <c r="O1480" s="136" t="str">
        <f ca="1">IFERROR(IF($C1480="","",VLOOKUP(FİLTRE!$C1480,'SKT LİSTESİ'!$F:$AJ,23,0)),"")</f>
        <v/>
      </c>
      <c r="P1480" s="31"/>
      <c r="Q1480" s="31"/>
      <c r="R1480" s="137" t="str">
        <f ca="1">(IFERROR(IF($C1480="","",VLOOKUP(FİLTRE!$C1480,'SKT LİSTESİ'!$F:$AJ,15,0)),""))</f>
        <v/>
      </c>
      <c r="S1480" s="138" t="str">
        <f ca="1">IFERROR(IF($C1480="","",VLOOKUP(FİLTRE!$C1480,'SKT LİSTESİ'!$F:$AJ,16,0)),"")</f>
        <v/>
      </c>
      <c r="AF1480" s="179" t="str">
        <f t="shared" ca="1" si="90"/>
        <v/>
      </c>
      <c r="AG1480" s="179">
        <f t="shared" ca="1" si="91"/>
        <v>0</v>
      </c>
      <c r="AH1480" s="179">
        <f t="shared" ca="1" si="92"/>
        <v>0</v>
      </c>
    </row>
    <row r="1481" spans="2:34" ht="15.75" x14ac:dyDescent="0.25">
      <c r="B1481">
        <f t="shared" ca="1" si="89"/>
        <v>1469</v>
      </c>
      <c r="C1481" t="str">
        <f ca="1">IFERROR(VLOOKUP(B1481,'SKT LİSTESİ'!F:F,1,0),"")</f>
        <v/>
      </c>
      <c r="E1481" s="128" t="str">
        <f ca="1">IFERROR(IF($C1481="","",VLOOKUP(FİLTRE!$C1481,'SKT LİSTESİ'!$F:$S,5,0)),"")</f>
        <v/>
      </c>
      <c r="F1481" s="129" t="str">
        <f ca="1">IFERROR(IF($C1481="","",VLOOKUP(FİLTRE!$C1481,'SKT LİSTESİ'!$F:$S,7,0)),"")</f>
        <v/>
      </c>
      <c r="G1481" s="130" t="str">
        <f ca="1">IFERROR(IF($C1481="","",VLOOKUP(FİLTRE!$C1481,'SKT LİSTESİ'!$F:$S,8,0)),"")</f>
        <v/>
      </c>
      <c r="H1481" s="131" t="str">
        <f ca="1">IF(E1481="","",IF($C1481="","",VLOOKUP(FİLTRE!$C1481,'SKT LİSTESİ'!$F:$S,9,0)))</f>
        <v/>
      </c>
      <c r="I1481" s="132" t="str">
        <f ca="1">IFERROR(IF($C1481="","",VLOOKUP(FİLTRE!$C1481,'SKT LİSTESİ'!$F:$S,10,0)),"")</f>
        <v/>
      </c>
      <c r="J1481" s="133" t="str">
        <f ca="1">IFERROR(IF($C1481="","",VLOOKUP(FİLTRE!$C1481,'SKT LİSTESİ'!$F:$S,11,0)),"")</f>
        <v/>
      </c>
      <c r="K1481" s="134" t="str">
        <f ca="1">IFERROR(IF($C1481="","",VLOOKUP(FİLTRE!$C1481,'SKT LİSTESİ'!$F:$S,12,0)),"")</f>
        <v/>
      </c>
      <c r="L1481" s="134" t="str">
        <f ca="1">IFERROR(IF($C1481="","",VLOOKUP(FİLTRE!$C1481,'SKT LİSTESİ'!$F:$S,13,0)),"")</f>
        <v/>
      </c>
      <c r="M1481" s="135" t="str">
        <f ca="1">IFERROR(IF($C1481="","",VLOOKUP(FİLTRE!$C1481,'SKT LİSTESİ'!$F:$AJ,14,0)),"")</f>
        <v/>
      </c>
      <c r="N1481" s="31" t="str">
        <f ca="1">IFERROR(IF($C1481="","",VLOOKUP(FİLTRE!$C1481,'SKT LİSTESİ'!$F:$AJ,22,0)),"")</f>
        <v/>
      </c>
      <c r="O1481" s="136" t="str">
        <f ca="1">IFERROR(IF($C1481="","",VLOOKUP(FİLTRE!$C1481,'SKT LİSTESİ'!$F:$AJ,23,0)),"")</f>
        <v/>
      </c>
      <c r="P1481" s="31"/>
      <c r="Q1481" s="31"/>
      <c r="R1481" s="137" t="str">
        <f ca="1">(IFERROR(IF($C1481="","",VLOOKUP(FİLTRE!$C1481,'SKT LİSTESİ'!$F:$AJ,15,0)),""))</f>
        <v/>
      </c>
      <c r="S1481" s="138" t="str">
        <f ca="1">IFERROR(IF($C1481="","",VLOOKUP(FİLTRE!$C1481,'SKT LİSTESİ'!$F:$AJ,16,0)),"")</f>
        <v/>
      </c>
      <c r="AF1481" s="179" t="str">
        <f t="shared" ca="1" si="90"/>
        <v/>
      </c>
      <c r="AG1481" s="179">
        <f t="shared" ca="1" si="91"/>
        <v>0</v>
      </c>
      <c r="AH1481" s="179">
        <f t="shared" ca="1" si="92"/>
        <v>0</v>
      </c>
    </row>
    <row r="1482" spans="2:34" ht="15.75" x14ac:dyDescent="0.25">
      <c r="B1482">
        <f t="shared" ca="1" si="89"/>
        <v>1470</v>
      </c>
      <c r="C1482" t="str">
        <f ca="1">IFERROR(VLOOKUP(B1482,'SKT LİSTESİ'!F:F,1,0),"")</f>
        <v/>
      </c>
      <c r="E1482" s="128" t="str">
        <f ca="1">IFERROR(IF($C1482="","",VLOOKUP(FİLTRE!$C1482,'SKT LİSTESİ'!$F:$S,5,0)),"")</f>
        <v/>
      </c>
      <c r="F1482" s="129" t="str">
        <f ca="1">IFERROR(IF($C1482="","",VLOOKUP(FİLTRE!$C1482,'SKT LİSTESİ'!$F:$S,7,0)),"")</f>
        <v/>
      </c>
      <c r="G1482" s="130" t="str">
        <f ca="1">IFERROR(IF($C1482="","",VLOOKUP(FİLTRE!$C1482,'SKT LİSTESİ'!$F:$S,8,0)),"")</f>
        <v/>
      </c>
      <c r="H1482" s="131" t="str">
        <f ca="1">IF(E1482="","",IF($C1482="","",VLOOKUP(FİLTRE!$C1482,'SKT LİSTESİ'!$F:$S,9,0)))</f>
        <v/>
      </c>
      <c r="I1482" s="132" t="str">
        <f ca="1">IFERROR(IF($C1482="","",VLOOKUP(FİLTRE!$C1482,'SKT LİSTESİ'!$F:$S,10,0)),"")</f>
        <v/>
      </c>
      <c r="J1482" s="133" t="str">
        <f ca="1">IFERROR(IF($C1482="","",VLOOKUP(FİLTRE!$C1482,'SKT LİSTESİ'!$F:$S,11,0)),"")</f>
        <v/>
      </c>
      <c r="K1482" s="134" t="str">
        <f ca="1">IFERROR(IF($C1482="","",VLOOKUP(FİLTRE!$C1482,'SKT LİSTESİ'!$F:$S,12,0)),"")</f>
        <v/>
      </c>
      <c r="L1482" s="134" t="str">
        <f ca="1">IFERROR(IF($C1482="","",VLOOKUP(FİLTRE!$C1482,'SKT LİSTESİ'!$F:$S,13,0)),"")</f>
        <v/>
      </c>
      <c r="M1482" s="135" t="str">
        <f ca="1">IFERROR(IF($C1482="","",VLOOKUP(FİLTRE!$C1482,'SKT LİSTESİ'!$F:$AJ,14,0)),"")</f>
        <v/>
      </c>
      <c r="N1482" s="31" t="str">
        <f ca="1">IFERROR(IF($C1482="","",VLOOKUP(FİLTRE!$C1482,'SKT LİSTESİ'!$F:$AJ,22,0)),"")</f>
        <v/>
      </c>
      <c r="O1482" s="136" t="str">
        <f ca="1">IFERROR(IF($C1482="","",VLOOKUP(FİLTRE!$C1482,'SKT LİSTESİ'!$F:$AJ,23,0)),"")</f>
        <v/>
      </c>
      <c r="P1482" s="31"/>
      <c r="Q1482" s="31"/>
      <c r="R1482" s="137" t="str">
        <f ca="1">(IFERROR(IF($C1482="","",VLOOKUP(FİLTRE!$C1482,'SKT LİSTESİ'!$F:$AJ,15,0)),""))</f>
        <v/>
      </c>
      <c r="S1482" s="138" t="str">
        <f ca="1">IFERROR(IF($C1482="","",VLOOKUP(FİLTRE!$C1482,'SKT LİSTESİ'!$F:$AJ,16,0)),"")</f>
        <v/>
      </c>
      <c r="AF1482" s="179" t="str">
        <f t="shared" ca="1" si="90"/>
        <v/>
      </c>
      <c r="AG1482" s="179">
        <f t="shared" ca="1" si="91"/>
        <v>0</v>
      </c>
      <c r="AH1482" s="179">
        <f t="shared" ca="1" si="92"/>
        <v>0</v>
      </c>
    </row>
    <row r="1483" spans="2:34" ht="15.75" x14ac:dyDescent="0.25">
      <c r="B1483">
        <f t="shared" ca="1" si="89"/>
        <v>1471</v>
      </c>
      <c r="C1483" t="str">
        <f ca="1">IFERROR(VLOOKUP(B1483,'SKT LİSTESİ'!F:F,1,0),"")</f>
        <v/>
      </c>
      <c r="E1483" s="128" t="str">
        <f ca="1">IFERROR(IF($C1483="","",VLOOKUP(FİLTRE!$C1483,'SKT LİSTESİ'!$F:$S,5,0)),"")</f>
        <v/>
      </c>
      <c r="F1483" s="129" t="str">
        <f ca="1">IFERROR(IF($C1483="","",VLOOKUP(FİLTRE!$C1483,'SKT LİSTESİ'!$F:$S,7,0)),"")</f>
        <v/>
      </c>
      <c r="G1483" s="130" t="str">
        <f ca="1">IFERROR(IF($C1483="","",VLOOKUP(FİLTRE!$C1483,'SKT LİSTESİ'!$F:$S,8,0)),"")</f>
        <v/>
      </c>
      <c r="H1483" s="131" t="str">
        <f ca="1">IF(E1483="","",IF($C1483="","",VLOOKUP(FİLTRE!$C1483,'SKT LİSTESİ'!$F:$S,9,0)))</f>
        <v/>
      </c>
      <c r="I1483" s="132" t="str">
        <f ca="1">IFERROR(IF($C1483="","",VLOOKUP(FİLTRE!$C1483,'SKT LİSTESİ'!$F:$S,10,0)),"")</f>
        <v/>
      </c>
      <c r="J1483" s="133" t="str">
        <f ca="1">IFERROR(IF($C1483="","",VLOOKUP(FİLTRE!$C1483,'SKT LİSTESİ'!$F:$S,11,0)),"")</f>
        <v/>
      </c>
      <c r="K1483" s="134" t="str">
        <f ca="1">IFERROR(IF($C1483="","",VLOOKUP(FİLTRE!$C1483,'SKT LİSTESİ'!$F:$S,12,0)),"")</f>
        <v/>
      </c>
      <c r="L1483" s="134" t="str">
        <f ca="1">IFERROR(IF($C1483="","",VLOOKUP(FİLTRE!$C1483,'SKT LİSTESİ'!$F:$S,13,0)),"")</f>
        <v/>
      </c>
      <c r="M1483" s="135" t="str">
        <f ca="1">IFERROR(IF($C1483="","",VLOOKUP(FİLTRE!$C1483,'SKT LİSTESİ'!$F:$AJ,14,0)),"")</f>
        <v/>
      </c>
      <c r="N1483" s="31" t="str">
        <f ca="1">IFERROR(IF($C1483="","",VLOOKUP(FİLTRE!$C1483,'SKT LİSTESİ'!$F:$AJ,22,0)),"")</f>
        <v/>
      </c>
      <c r="O1483" s="136" t="str">
        <f ca="1">IFERROR(IF($C1483="","",VLOOKUP(FİLTRE!$C1483,'SKT LİSTESİ'!$F:$AJ,23,0)),"")</f>
        <v/>
      </c>
      <c r="P1483" s="31"/>
      <c r="Q1483" s="31"/>
      <c r="R1483" s="137" t="str">
        <f ca="1">(IFERROR(IF($C1483="","",VLOOKUP(FİLTRE!$C1483,'SKT LİSTESİ'!$F:$AJ,15,0)),""))</f>
        <v/>
      </c>
      <c r="S1483" s="138" t="str">
        <f ca="1">IFERROR(IF($C1483="","",VLOOKUP(FİLTRE!$C1483,'SKT LİSTESİ'!$F:$AJ,16,0)),"")</f>
        <v/>
      </c>
      <c r="AF1483" s="179" t="str">
        <f t="shared" ca="1" si="90"/>
        <v/>
      </c>
      <c r="AG1483" s="179">
        <f t="shared" ca="1" si="91"/>
        <v>0</v>
      </c>
      <c r="AH1483" s="179">
        <f t="shared" ca="1" si="92"/>
        <v>0</v>
      </c>
    </row>
    <row r="1484" spans="2:34" ht="15.75" x14ac:dyDescent="0.25">
      <c r="B1484">
        <f t="shared" ca="1" si="89"/>
        <v>1472</v>
      </c>
      <c r="C1484" t="str">
        <f ca="1">IFERROR(VLOOKUP(B1484,'SKT LİSTESİ'!F:F,1,0),"")</f>
        <v/>
      </c>
      <c r="E1484" s="128" t="str">
        <f ca="1">IFERROR(IF($C1484="","",VLOOKUP(FİLTRE!$C1484,'SKT LİSTESİ'!$F:$S,5,0)),"")</f>
        <v/>
      </c>
      <c r="F1484" s="129" t="str">
        <f ca="1">IFERROR(IF($C1484="","",VLOOKUP(FİLTRE!$C1484,'SKT LİSTESİ'!$F:$S,7,0)),"")</f>
        <v/>
      </c>
      <c r="G1484" s="130" t="str">
        <f ca="1">IFERROR(IF($C1484="","",VLOOKUP(FİLTRE!$C1484,'SKT LİSTESİ'!$F:$S,8,0)),"")</f>
        <v/>
      </c>
      <c r="H1484" s="131" t="str">
        <f ca="1">IF(E1484="","",IF($C1484="","",VLOOKUP(FİLTRE!$C1484,'SKT LİSTESİ'!$F:$S,9,0)))</f>
        <v/>
      </c>
      <c r="I1484" s="132" t="str">
        <f ca="1">IFERROR(IF($C1484="","",VLOOKUP(FİLTRE!$C1484,'SKT LİSTESİ'!$F:$S,10,0)),"")</f>
        <v/>
      </c>
      <c r="J1484" s="133" t="str">
        <f ca="1">IFERROR(IF($C1484="","",VLOOKUP(FİLTRE!$C1484,'SKT LİSTESİ'!$F:$S,11,0)),"")</f>
        <v/>
      </c>
      <c r="K1484" s="134" t="str">
        <f ca="1">IFERROR(IF($C1484="","",VLOOKUP(FİLTRE!$C1484,'SKT LİSTESİ'!$F:$S,12,0)),"")</f>
        <v/>
      </c>
      <c r="L1484" s="134" t="str">
        <f ca="1">IFERROR(IF($C1484="","",VLOOKUP(FİLTRE!$C1484,'SKT LİSTESİ'!$F:$S,13,0)),"")</f>
        <v/>
      </c>
      <c r="M1484" s="135" t="str">
        <f ca="1">IFERROR(IF($C1484="","",VLOOKUP(FİLTRE!$C1484,'SKT LİSTESİ'!$F:$AJ,14,0)),"")</f>
        <v/>
      </c>
      <c r="N1484" s="31" t="str">
        <f ca="1">IFERROR(IF($C1484="","",VLOOKUP(FİLTRE!$C1484,'SKT LİSTESİ'!$F:$AJ,22,0)),"")</f>
        <v/>
      </c>
      <c r="O1484" s="136" t="str">
        <f ca="1">IFERROR(IF($C1484="","",VLOOKUP(FİLTRE!$C1484,'SKT LİSTESİ'!$F:$AJ,23,0)),"")</f>
        <v/>
      </c>
      <c r="P1484" s="31"/>
      <c r="Q1484" s="31"/>
      <c r="R1484" s="137" t="str">
        <f ca="1">(IFERROR(IF($C1484="","",VLOOKUP(FİLTRE!$C1484,'SKT LİSTESİ'!$F:$AJ,15,0)),""))</f>
        <v/>
      </c>
      <c r="S1484" s="138" t="str">
        <f ca="1">IFERROR(IF($C1484="","",VLOOKUP(FİLTRE!$C1484,'SKT LİSTESİ'!$F:$AJ,16,0)),"")</f>
        <v/>
      </c>
      <c r="AF1484" s="179" t="str">
        <f t="shared" ca="1" si="90"/>
        <v/>
      </c>
      <c r="AG1484" s="179">
        <f t="shared" ca="1" si="91"/>
        <v>0</v>
      </c>
      <c r="AH1484" s="179">
        <f t="shared" ca="1" si="92"/>
        <v>0</v>
      </c>
    </row>
    <row r="1485" spans="2:34" ht="15.75" x14ac:dyDescent="0.25">
      <c r="B1485">
        <f t="shared" ca="1" si="89"/>
        <v>1473</v>
      </c>
      <c r="C1485" t="str">
        <f ca="1">IFERROR(VLOOKUP(B1485,'SKT LİSTESİ'!F:F,1,0),"")</f>
        <v/>
      </c>
      <c r="E1485" s="128" t="str">
        <f ca="1">IFERROR(IF($C1485="","",VLOOKUP(FİLTRE!$C1485,'SKT LİSTESİ'!$F:$S,5,0)),"")</f>
        <v/>
      </c>
      <c r="F1485" s="129" t="str">
        <f ca="1">IFERROR(IF($C1485="","",VLOOKUP(FİLTRE!$C1485,'SKT LİSTESİ'!$F:$S,7,0)),"")</f>
        <v/>
      </c>
      <c r="G1485" s="130" t="str">
        <f ca="1">IFERROR(IF($C1485="","",VLOOKUP(FİLTRE!$C1485,'SKT LİSTESİ'!$F:$S,8,0)),"")</f>
        <v/>
      </c>
      <c r="H1485" s="131" t="str">
        <f ca="1">IF(E1485="","",IF($C1485="","",VLOOKUP(FİLTRE!$C1485,'SKT LİSTESİ'!$F:$S,9,0)))</f>
        <v/>
      </c>
      <c r="I1485" s="132" t="str">
        <f ca="1">IFERROR(IF($C1485="","",VLOOKUP(FİLTRE!$C1485,'SKT LİSTESİ'!$F:$S,10,0)),"")</f>
        <v/>
      </c>
      <c r="J1485" s="133" t="str">
        <f ca="1">IFERROR(IF($C1485="","",VLOOKUP(FİLTRE!$C1485,'SKT LİSTESİ'!$F:$S,11,0)),"")</f>
        <v/>
      </c>
      <c r="K1485" s="134" t="str">
        <f ca="1">IFERROR(IF($C1485="","",VLOOKUP(FİLTRE!$C1485,'SKT LİSTESİ'!$F:$S,12,0)),"")</f>
        <v/>
      </c>
      <c r="L1485" s="134" t="str">
        <f ca="1">IFERROR(IF($C1485="","",VLOOKUP(FİLTRE!$C1485,'SKT LİSTESİ'!$F:$S,13,0)),"")</f>
        <v/>
      </c>
      <c r="M1485" s="135" t="str">
        <f ca="1">IFERROR(IF($C1485="","",VLOOKUP(FİLTRE!$C1485,'SKT LİSTESİ'!$F:$AJ,14,0)),"")</f>
        <v/>
      </c>
      <c r="N1485" s="31" t="str">
        <f ca="1">IFERROR(IF($C1485="","",VLOOKUP(FİLTRE!$C1485,'SKT LİSTESİ'!$F:$AJ,22,0)),"")</f>
        <v/>
      </c>
      <c r="O1485" s="136" t="str">
        <f ca="1">IFERROR(IF($C1485="","",VLOOKUP(FİLTRE!$C1485,'SKT LİSTESİ'!$F:$AJ,23,0)),"")</f>
        <v/>
      </c>
      <c r="P1485" s="31"/>
      <c r="Q1485" s="31"/>
      <c r="R1485" s="137" t="str">
        <f ca="1">(IFERROR(IF($C1485="","",VLOOKUP(FİLTRE!$C1485,'SKT LİSTESİ'!$F:$AJ,15,0)),""))</f>
        <v/>
      </c>
      <c r="S1485" s="138" t="str">
        <f ca="1">IFERROR(IF($C1485="","",VLOOKUP(FİLTRE!$C1485,'SKT LİSTESİ'!$F:$AJ,16,0)),"")</f>
        <v/>
      </c>
      <c r="AF1485" s="179" t="str">
        <f t="shared" ca="1" si="90"/>
        <v/>
      </c>
      <c r="AG1485" s="179">
        <f t="shared" ca="1" si="91"/>
        <v>0</v>
      </c>
      <c r="AH1485" s="179">
        <f t="shared" ca="1" si="92"/>
        <v>0</v>
      </c>
    </row>
    <row r="1486" spans="2:34" ht="15.75" x14ac:dyDescent="0.25">
      <c r="B1486">
        <f t="shared" ref="B1486:B1549" ca="1" si="93">IF($Y$2=1,(ROW()-12),"")</f>
        <v>1474</v>
      </c>
      <c r="C1486" t="str">
        <f ca="1">IFERROR(VLOOKUP(B1486,'SKT LİSTESİ'!F:F,1,0),"")</f>
        <v/>
      </c>
      <c r="E1486" s="128" t="str">
        <f ca="1">IFERROR(IF($C1486="","",VLOOKUP(FİLTRE!$C1486,'SKT LİSTESİ'!$F:$S,5,0)),"")</f>
        <v/>
      </c>
      <c r="F1486" s="129" t="str">
        <f ca="1">IFERROR(IF($C1486="","",VLOOKUP(FİLTRE!$C1486,'SKT LİSTESİ'!$F:$S,7,0)),"")</f>
        <v/>
      </c>
      <c r="G1486" s="130" t="str">
        <f ca="1">IFERROR(IF($C1486="","",VLOOKUP(FİLTRE!$C1486,'SKT LİSTESİ'!$F:$S,8,0)),"")</f>
        <v/>
      </c>
      <c r="H1486" s="131" t="str">
        <f ca="1">IF(E1486="","",IF($C1486="","",VLOOKUP(FİLTRE!$C1486,'SKT LİSTESİ'!$F:$S,9,0)))</f>
        <v/>
      </c>
      <c r="I1486" s="132" t="str">
        <f ca="1">IFERROR(IF($C1486="","",VLOOKUP(FİLTRE!$C1486,'SKT LİSTESİ'!$F:$S,10,0)),"")</f>
        <v/>
      </c>
      <c r="J1486" s="133" t="str">
        <f ca="1">IFERROR(IF($C1486="","",VLOOKUP(FİLTRE!$C1486,'SKT LİSTESİ'!$F:$S,11,0)),"")</f>
        <v/>
      </c>
      <c r="K1486" s="134" t="str">
        <f ca="1">IFERROR(IF($C1486="","",VLOOKUP(FİLTRE!$C1486,'SKT LİSTESİ'!$F:$S,12,0)),"")</f>
        <v/>
      </c>
      <c r="L1486" s="134" t="str">
        <f ca="1">IFERROR(IF($C1486="","",VLOOKUP(FİLTRE!$C1486,'SKT LİSTESİ'!$F:$S,13,0)),"")</f>
        <v/>
      </c>
      <c r="M1486" s="135" t="str">
        <f ca="1">IFERROR(IF($C1486="","",VLOOKUP(FİLTRE!$C1486,'SKT LİSTESİ'!$F:$AJ,14,0)),"")</f>
        <v/>
      </c>
      <c r="N1486" s="31" t="str">
        <f ca="1">IFERROR(IF($C1486="","",VLOOKUP(FİLTRE!$C1486,'SKT LİSTESİ'!$F:$AJ,22,0)),"")</f>
        <v/>
      </c>
      <c r="O1486" s="136" t="str">
        <f ca="1">IFERROR(IF($C1486="","",VLOOKUP(FİLTRE!$C1486,'SKT LİSTESİ'!$F:$AJ,23,0)),"")</f>
        <v/>
      </c>
      <c r="P1486" s="31"/>
      <c r="Q1486" s="31"/>
      <c r="R1486" s="137" t="str">
        <f ca="1">(IFERROR(IF($C1486="","",VLOOKUP(FİLTRE!$C1486,'SKT LİSTESİ'!$F:$AJ,15,0)),""))</f>
        <v/>
      </c>
      <c r="S1486" s="138" t="str">
        <f ca="1">IFERROR(IF($C1486="","",VLOOKUP(FİLTRE!$C1486,'SKT LİSTESİ'!$F:$AJ,16,0)),"")</f>
        <v/>
      </c>
      <c r="AF1486" s="179" t="str">
        <f t="shared" ref="AF1486:AF1549" ca="1" si="94">IF(E1486&lt;&gt;"SAYIM",K1486,
(IF(AND(E1486="SAYIM",R1486=0),0,(COUNTIFS(E:E,"SAYIM",F:F,F1486,R:R,"&gt;"&amp;0)))))</f>
        <v/>
      </c>
      <c r="AG1486" s="179">
        <f t="shared" ref="AG1486:AG1549" ca="1" si="95">IF(E1486="SAYIM",(IFERROR(R1486/AF1486,0)),0)</f>
        <v>0</v>
      </c>
      <c r="AH1486" s="179">
        <f t="shared" ref="AH1486:AH1549" ca="1" si="96">IF(E1486="SAYIM",(IFERROR(S1486/AF1486,0)),0)</f>
        <v>0</v>
      </c>
    </row>
    <row r="1487" spans="2:34" ht="15.75" x14ac:dyDescent="0.25">
      <c r="B1487">
        <f t="shared" ca="1" si="93"/>
        <v>1475</v>
      </c>
      <c r="C1487" t="str">
        <f ca="1">IFERROR(VLOOKUP(B1487,'SKT LİSTESİ'!F:F,1,0),"")</f>
        <v/>
      </c>
      <c r="E1487" s="128" t="str">
        <f ca="1">IFERROR(IF($C1487="","",VLOOKUP(FİLTRE!$C1487,'SKT LİSTESİ'!$F:$S,5,0)),"")</f>
        <v/>
      </c>
      <c r="F1487" s="129" t="str">
        <f ca="1">IFERROR(IF($C1487="","",VLOOKUP(FİLTRE!$C1487,'SKT LİSTESİ'!$F:$S,7,0)),"")</f>
        <v/>
      </c>
      <c r="G1487" s="130" t="str">
        <f ca="1">IFERROR(IF($C1487="","",VLOOKUP(FİLTRE!$C1487,'SKT LİSTESİ'!$F:$S,8,0)),"")</f>
        <v/>
      </c>
      <c r="H1487" s="131" t="str">
        <f ca="1">IF(E1487="","",IF($C1487="","",VLOOKUP(FİLTRE!$C1487,'SKT LİSTESİ'!$F:$S,9,0)))</f>
        <v/>
      </c>
      <c r="I1487" s="132" t="str">
        <f ca="1">IFERROR(IF($C1487="","",VLOOKUP(FİLTRE!$C1487,'SKT LİSTESİ'!$F:$S,10,0)),"")</f>
        <v/>
      </c>
      <c r="J1487" s="133" t="str">
        <f ca="1">IFERROR(IF($C1487="","",VLOOKUP(FİLTRE!$C1487,'SKT LİSTESİ'!$F:$S,11,0)),"")</f>
        <v/>
      </c>
      <c r="K1487" s="134" t="str">
        <f ca="1">IFERROR(IF($C1487="","",VLOOKUP(FİLTRE!$C1487,'SKT LİSTESİ'!$F:$S,12,0)),"")</f>
        <v/>
      </c>
      <c r="L1487" s="134" t="str">
        <f ca="1">IFERROR(IF($C1487="","",VLOOKUP(FİLTRE!$C1487,'SKT LİSTESİ'!$F:$S,13,0)),"")</f>
        <v/>
      </c>
      <c r="M1487" s="135" t="str">
        <f ca="1">IFERROR(IF($C1487="","",VLOOKUP(FİLTRE!$C1487,'SKT LİSTESİ'!$F:$AJ,14,0)),"")</f>
        <v/>
      </c>
      <c r="N1487" s="31" t="str">
        <f ca="1">IFERROR(IF($C1487="","",VLOOKUP(FİLTRE!$C1487,'SKT LİSTESİ'!$F:$AJ,22,0)),"")</f>
        <v/>
      </c>
      <c r="O1487" s="136" t="str">
        <f ca="1">IFERROR(IF($C1487="","",VLOOKUP(FİLTRE!$C1487,'SKT LİSTESİ'!$F:$AJ,23,0)),"")</f>
        <v/>
      </c>
      <c r="P1487" s="31"/>
      <c r="Q1487" s="31"/>
      <c r="R1487" s="137" t="str">
        <f ca="1">(IFERROR(IF($C1487="","",VLOOKUP(FİLTRE!$C1487,'SKT LİSTESİ'!$F:$AJ,15,0)),""))</f>
        <v/>
      </c>
      <c r="S1487" s="138" t="str">
        <f ca="1">IFERROR(IF($C1487="","",VLOOKUP(FİLTRE!$C1487,'SKT LİSTESİ'!$F:$AJ,16,0)),"")</f>
        <v/>
      </c>
      <c r="AF1487" s="179" t="str">
        <f t="shared" ca="1" si="94"/>
        <v/>
      </c>
      <c r="AG1487" s="179">
        <f t="shared" ca="1" si="95"/>
        <v>0</v>
      </c>
      <c r="AH1487" s="179">
        <f t="shared" ca="1" si="96"/>
        <v>0</v>
      </c>
    </row>
    <row r="1488" spans="2:34" ht="15.75" x14ac:dyDescent="0.25">
      <c r="B1488">
        <f t="shared" ca="1" si="93"/>
        <v>1476</v>
      </c>
      <c r="C1488" t="str">
        <f ca="1">IFERROR(VLOOKUP(B1488,'SKT LİSTESİ'!F:F,1,0),"")</f>
        <v/>
      </c>
      <c r="E1488" s="128" t="str">
        <f ca="1">IFERROR(IF($C1488="","",VLOOKUP(FİLTRE!$C1488,'SKT LİSTESİ'!$F:$S,5,0)),"")</f>
        <v/>
      </c>
      <c r="F1488" s="129" t="str">
        <f ca="1">IFERROR(IF($C1488="","",VLOOKUP(FİLTRE!$C1488,'SKT LİSTESİ'!$F:$S,7,0)),"")</f>
        <v/>
      </c>
      <c r="G1488" s="130" t="str">
        <f ca="1">IFERROR(IF($C1488="","",VLOOKUP(FİLTRE!$C1488,'SKT LİSTESİ'!$F:$S,8,0)),"")</f>
        <v/>
      </c>
      <c r="H1488" s="131" t="str">
        <f ca="1">IF(E1488="","",IF($C1488="","",VLOOKUP(FİLTRE!$C1488,'SKT LİSTESİ'!$F:$S,9,0)))</f>
        <v/>
      </c>
      <c r="I1488" s="132" t="str">
        <f ca="1">IFERROR(IF($C1488="","",VLOOKUP(FİLTRE!$C1488,'SKT LİSTESİ'!$F:$S,10,0)),"")</f>
        <v/>
      </c>
      <c r="J1488" s="133" t="str">
        <f ca="1">IFERROR(IF($C1488="","",VLOOKUP(FİLTRE!$C1488,'SKT LİSTESİ'!$F:$S,11,0)),"")</f>
        <v/>
      </c>
      <c r="K1488" s="134" t="str">
        <f ca="1">IFERROR(IF($C1488="","",VLOOKUP(FİLTRE!$C1488,'SKT LİSTESİ'!$F:$S,12,0)),"")</f>
        <v/>
      </c>
      <c r="L1488" s="134" t="str">
        <f ca="1">IFERROR(IF($C1488="","",VLOOKUP(FİLTRE!$C1488,'SKT LİSTESİ'!$F:$S,13,0)),"")</f>
        <v/>
      </c>
      <c r="M1488" s="135" t="str">
        <f ca="1">IFERROR(IF($C1488="","",VLOOKUP(FİLTRE!$C1488,'SKT LİSTESİ'!$F:$AJ,14,0)),"")</f>
        <v/>
      </c>
      <c r="N1488" s="31" t="str">
        <f ca="1">IFERROR(IF($C1488="","",VLOOKUP(FİLTRE!$C1488,'SKT LİSTESİ'!$F:$AJ,22,0)),"")</f>
        <v/>
      </c>
      <c r="O1488" s="136" t="str">
        <f ca="1">IFERROR(IF($C1488="","",VLOOKUP(FİLTRE!$C1488,'SKT LİSTESİ'!$F:$AJ,23,0)),"")</f>
        <v/>
      </c>
      <c r="P1488" s="31"/>
      <c r="Q1488" s="31"/>
      <c r="R1488" s="137" t="str">
        <f ca="1">(IFERROR(IF($C1488="","",VLOOKUP(FİLTRE!$C1488,'SKT LİSTESİ'!$F:$AJ,15,0)),""))</f>
        <v/>
      </c>
      <c r="S1488" s="138" t="str">
        <f ca="1">IFERROR(IF($C1488="","",VLOOKUP(FİLTRE!$C1488,'SKT LİSTESİ'!$F:$AJ,16,0)),"")</f>
        <v/>
      </c>
      <c r="AF1488" s="179" t="str">
        <f t="shared" ca="1" si="94"/>
        <v/>
      </c>
      <c r="AG1488" s="179">
        <f t="shared" ca="1" si="95"/>
        <v>0</v>
      </c>
      <c r="AH1488" s="179">
        <f t="shared" ca="1" si="96"/>
        <v>0</v>
      </c>
    </row>
    <row r="1489" spans="2:34" ht="15.75" x14ac:dyDescent="0.25">
      <c r="B1489">
        <f t="shared" ca="1" si="93"/>
        <v>1477</v>
      </c>
      <c r="C1489" t="str">
        <f ca="1">IFERROR(VLOOKUP(B1489,'SKT LİSTESİ'!F:F,1,0),"")</f>
        <v/>
      </c>
      <c r="E1489" s="128" t="str">
        <f ca="1">IFERROR(IF($C1489="","",VLOOKUP(FİLTRE!$C1489,'SKT LİSTESİ'!$F:$S,5,0)),"")</f>
        <v/>
      </c>
      <c r="F1489" s="129" t="str">
        <f ca="1">IFERROR(IF($C1489="","",VLOOKUP(FİLTRE!$C1489,'SKT LİSTESİ'!$F:$S,7,0)),"")</f>
        <v/>
      </c>
      <c r="G1489" s="130" t="str">
        <f ca="1">IFERROR(IF($C1489="","",VLOOKUP(FİLTRE!$C1489,'SKT LİSTESİ'!$F:$S,8,0)),"")</f>
        <v/>
      </c>
      <c r="H1489" s="131" t="str">
        <f ca="1">IF(E1489="","",IF($C1489="","",VLOOKUP(FİLTRE!$C1489,'SKT LİSTESİ'!$F:$S,9,0)))</f>
        <v/>
      </c>
      <c r="I1489" s="132" t="str">
        <f ca="1">IFERROR(IF($C1489="","",VLOOKUP(FİLTRE!$C1489,'SKT LİSTESİ'!$F:$S,10,0)),"")</f>
        <v/>
      </c>
      <c r="J1489" s="133" t="str">
        <f ca="1">IFERROR(IF($C1489="","",VLOOKUP(FİLTRE!$C1489,'SKT LİSTESİ'!$F:$S,11,0)),"")</f>
        <v/>
      </c>
      <c r="K1489" s="134" t="str">
        <f ca="1">IFERROR(IF($C1489="","",VLOOKUP(FİLTRE!$C1489,'SKT LİSTESİ'!$F:$S,12,0)),"")</f>
        <v/>
      </c>
      <c r="L1489" s="134" t="str">
        <f ca="1">IFERROR(IF($C1489="","",VLOOKUP(FİLTRE!$C1489,'SKT LİSTESİ'!$F:$S,13,0)),"")</f>
        <v/>
      </c>
      <c r="M1489" s="135" t="str">
        <f ca="1">IFERROR(IF($C1489="","",VLOOKUP(FİLTRE!$C1489,'SKT LİSTESİ'!$F:$AJ,14,0)),"")</f>
        <v/>
      </c>
      <c r="N1489" s="31" t="str">
        <f ca="1">IFERROR(IF($C1489="","",VLOOKUP(FİLTRE!$C1489,'SKT LİSTESİ'!$F:$AJ,22,0)),"")</f>
        <v/>
      </c>
      <c r="O1489" s="136" t="str">
        <f ca="1">IFERROR(IF($C1489="","",VLOOKUP(FİLTRE!$C1489,'SKT LİSTESİ'!$F:$AJ,23,0)),"")</f>
        <v/>
      </c>
      <c r="P1489" s="31"/>
      <c r="Q1489" s="31"/>
      <c r="R1489" s="137" t="str">
        <f ca="1">(IFERROR(IF($C1489="","",VLOOKUP(FİLTRE!$C1489,'SKT LİSTESİ'!$F:$AJ,15,0)),""))</f>
        <v/>
      </c>
      <c r="S1489" s="138" t="str">
        <f ca="1">IFERROR(IF($C1489="","",VLOOKUP(FİLTRE!$C1489,'SKT LİSTESİ'!$F:$AJ,16,0)),"")</f>
        <v/>
      </c>
      <c r="AF1489" s="179" t="str">
        <f t="shared" ca="1" si="94"/>
        <v/>
      </c>
      <c r="AG1489" s="179">
        <f t="shared" ca="1" si="95"/>
        <v>0</v>
      </c>
      <c r="AH1489" s="179">
        <f t="shared" ca="1" si="96"/>
        <v>0</v>
      </c>
    </row>
    <row r="1490" spans="2:34" ht="15.75" x14ac:dyDescent="0.25">
      <c r="B1490">
        <f t="shared" ca="1" si="93"/>
        <v>1478</v>
      </c>
      <c r="C1490" t="str">
        <f ca="1">IFERROR(VLOOKUP(B1490,'SKT LİSTESİ'!F:F,1,0),"")</f>
        <v/>
      </c>
      <c r="E1490" s="128" t="str">
        <f ca="1">IFERROR(IF($C1490="","",VLOOKUP(FİLTRE!$C1490,'SKT LİSTESİ'!$F:$S,5,0)),"")</f>
        <v/>
      </c>
      <c r="F1490" s="129" t="str">
        <f ca="1">IFERROR(IF($C1490="","",VLOOKUP(FİLTRE!$C1490,'SKT LİSTESİ'!$F:$S,7,0)),"")</f>
        <v/>
      </c>
      <c r="G1490" s="130" t="str">
        <f ca="1">IFERROR(IF($C1490="","",VLOOKUP(FİLTRE!$C1490,'SKT LİSTESİ'!$F:$S,8,0)),"")</f>
        <v/>
      </c>
      <c r="H1490" s="131" t="str">
        <f ca="1">IF(E1490="","",IF($C1490="","",VLOOKUP(FİLTRE!$C1490,'SKT LİSTESİ'!$F:$S,9,0)))</f>
        <v/>
      </c>
      <c r="I1490" s="132" t="str">
        <f ca="1">IFERROR(IF($C1490="","",VLOOKUP(FİLTRE!$C1490,'SKT LİSTESİ'!$F:$S,10,0)),"")</f>
        <v/>
      </c>
      <c r="J1490" s="133" t="str">
        <f ca="1">IFERROR(IF($C1490="","",VLOOKUP(FİLTRE!$C1490,'SKT LİSTESİ'!$F:$S,11,0)),"")</f>
        <v/>
      </c>
      <c r="K1490" s="134" t="str">
        <f ca="1">IFERROR(IF($C1490="","",VLOOKUP(FİLTRE!$C1490,'SKT LİSTESİ'!$F:$S,12,0)),"")</f>
        <v/>
      </c>
      <c r="L1490" s="134" t="str">
        <f ca="1">IFERROR(IF($C1490="","",VLOOKUP(FİLTRE!$C1490,'SKT LİSTESİ'!$F:$S,13,0)),"")</f>
        <v/>
      </c>
      <c r="M1490" s="135" t="str">
        <f ca="1">IFERROR(IF($C1490="","",VLOOKUP(FİLTRE!$C1490,'SKT LİSTESİ'!$F:$AJ,14,0)),"")</f>
        <v/>
      </c>
      <c r="N1490" s="31" t="str">
        <f ca="1">IFERROR(IF($C1490="","",VLOOKUP(FİLTRE!$C1490,'SKT LİSTESİ'!$F:$AJ,22,0)),"")</f>
        <v/>
      </c>
      <c r="O1490" s="136" t="str">
        <f ca="1">IFERROR(IF($C1490="","",VLOOKUP(FİLTRE!$C1490,'SKT LİSTESİ'!$F:$AJ,23,0)),"")</f>
        <v/>
      </c>
      <c r="P1490" s="31"/>
      <c r="Q1490" s="31"/>
      <c r="R1490" s="137" t="str">
        <f ca="1">(IFERROR(IF($C1490="","",VLOOKUP(FİLTRE!$C1490,'SKT LİSTESİ'!$F:$AJ,15,0)),""))</f>
        <v/>
      </c>
      <c r="S1490" s="138" t="str">
        <f ca="1">IFERROR(IF($C1490="","",VLOOKUP(FİLTRE!$C1490,'SKT LİSTESİ'!$F:$AJ,16,0)),"")</f>
        <v/>
      </c>
      <c r="AF1490" s="179" t="str">
        <f t="shared" ca="1" si="94"/>
        <v/>
      </c>
      <c r="AG1490" s="179">
        <f t="shared" ca="1" si="95"/>
        <v>0</v>
      </c>
      <c r="AH1490" s="179">
        <f t="shared" ca="1" si="96"/>
        <v>0</v>
      </c>
    </row>
    <row r="1491" spans="2:34" ht="15.75" x14ac:dyDescent="0.25">
      <c r="B1491">
        <f t="shared" ca="1" si="93"/>
        <v>1479</v>
      </c>
      <c r="C1491" t="str">
        <f ca="1">IFERROR(VLOOKUP(B1491,'SKT LİSTESİ'!F:F,1,0),"")</f>
        <v/>
      </c>
      <c r="E1491" s="128" t="str">
        <f ca="1">IFERROR(IF($C1491="","",VLOOKUP(FİLTRE!$C1491,'SKT LİSTESİ'!$F:$S,5,0)),"")</f>
        <v/>
      </c>
      <c r="F1491" s="129" t="str">
        <f ca="1">IFERROR(IF($C1491="","",VLOOKUP(FİLTRE!$C1491,'SKT LİSTESİ'!$F:$S,7,0)),"")</f>
        <v/>
      </c>
      <c r="G1491" s="130" t="str">
        <f ca="1">IFERROR(IF($C1491="","",VLOOKUP(FİLTRE!$C1491,'SKT LİSTESİ'!$F:$S,8,0)),"")</f>
        <v/>
      </c>
      <c r="H1491" s="131" t="str">
        <f ca="1">IF(E1491="","",IF($C1491="","",VLOOKUP(FİLTRE!$C1491,'SKT LİSTESİ'!$F:$S,9,0)))</f>
        <v/>
      </c>
      <c r="I1491" s="132" t="str">
        <f ca="1">IFERROR(IF($C1491="","",VLOOKUP(FİLTRE!$C1491,'SKT LİSTESİ'!$F:$S,10,0)),"")</f>
        <v/>
      </c>
      <c r="J1491" s="133" t="str">
        <f ca="1">IFERROR(IF($C1491="","",VLOOKUP(FİLTRE!$C1491,'SKT LİSTESİ'!$F:$S,11,0)),"")</f>
        <v/>
      </c>
      <c r="K1491" s="134" t="str">
        <f ca="1">IFERROR(IF($C1491="","",VLOOKUP(FİLTRE!$C1491,'SKT LİSTESİ'!$F:$S,12,0)),"")</f>
        <v/>
      </c>
      <c r="L1491" s="134" t="str">
        <f ca="1">IFERROR(IF($C1491="","",VLOOKUP(FİLTRE!$C1491,'SKT LİSTESİ'!$F:$S,13,0)),"")</f>
        <v/>
      </c>
      <c r="M1491" s="135" t="str">
        <f ca="1">IFERROR(IF($C1491="","",VLOOKUP(FİLTRE!$C1491,'SKT LİSTESİ'!$F:$AJ,14,0)),"")</f>
        <v/>
      </c>
      <c r="N1491" s="31" t="str">
        <f ca="1">IFERROR(IF($C1491="","",VLOOKUP(FİLTRE!$C1491,'SKT LİSTESİ'!$F:$AJ,22,0)),"")</f>
        <v/>
      </c>
      <c r="O1491" s="136" t="str">
        <f ca="1">IFERROR(IF($C1491="","",VLOOKUP(FİLTRE!$C1491,'SKT LİSTESİ'!$F:$AJ,23,0)),"")</f>
        <v/>
      </c>
      <c r="P1491" s="31"/>
      <c r="Q1491" s="31"/>
      <c r="R1491" s="137" t="str">
        <f ca="1">(IFERROR(IF($C1491="","",VLOOKUP(FİLTRE!$C1491,'SKT LİSTESİ'!$F:$AJ,15,0)),""))</f>
        <v/>
      </c>
      <c r="S1491" s="138" t="str">
        <f ca="1">IFERROR(IF($C1491="","",VLOOKUP(FİLTRE!$C1491,'SKT LİSTESİ'!$F:$AJ,16,0)),"")</f>
        <v/>
      </c>
      <c r="AF1491" s="179" t="str">
        <f t="shared" ca="1" si="94"/>
        <v/>
      </c>
      <c r="AG1491" s="179">
        <f t="shared" ca="1" si="95"/>
        <v>0</v>
      </c>
      <c r="AH1491" s="179">
        <f t="shared" ca="1" si="96"/>
        <v>0</v>
      </c>
    </row>
    <row r="1492" spans="2:34" ht="15.75" x14ac:dyDescent="0.25">
      <c r="B1492">
        <f t="shared" ca="1" si="93"/>
        <v>1480</v>
      </c>
      <c r="C1492" t="str">
        <f ca="1">IFERROR(VLOOKUP(B1492,'SKT LİSTESİ'!F:F,1,0),"")</f>
        <v/>
      </c>
      <c r="E1492" s="128" t="str">
        <f ca="1">IFERROR(IF($C1492="","",VLOOKUP(FİLTRE!$C1492,'SKT LİSTESİ'!$F:$S,5,0)),"")</f>
        <v/>
      </c>
      <c r="F1492" s="129" t="str">
        <f ca="1">IFERROR(IF($C1492="","",VLOOKUP(FİLTRE!$C1492,'SKT LİSTESİ'!$F:$S,7,0)),"")</f>
        <v/>
      </c>
      <c r="G1492" s="130" t="str">
        <f ca="1">IFERROR(IF($C1492="","",VLOOKUP(FİLTRE!$C1492,'SKT LİSTESİ'!$F:$S,8,0)),"")</f>
        <v/>
      </c>
      <c r="H1492" s="131" t="str">
        <f ca="1">IF(E1492="","",IF($C1492="","",VLOOKUP(FİLTRE!$C1492,'SKT LİSTESİ'!$F:$S,9,0)))</f>
        <v/>
      </c>
      <c r="I1492" s="132" t="str">
        <f ca="1">IFERROR(IF($C1492="","",VLOOKUP(FİLTRE!$C1492,'SKT LİSTESİ'!$F:$S,10,0)),"")</f>
        <v/>
      </c>
      <c r="J1492" s="133" t="str">
        <f ca="1">IFERROR(IF($C1492="","",VLOOKUP(FİLTRE!$C1492,'SKT LİSTESİ'!$F:$S,11,0)),"")</f>
        <v/>
      </c>
      <c r="K1492" s="134" t="str">
        <f ca="1">IFERROR(IF($C1492="","",VLOOKUP(FİLTRE!$C1492,'SKT LİSTESİ'!$F:$S,12,0)),"")</f>
        <v/>
      </c>
      <c r="L1492" s="134" t="str">
        <f ca="1">IFERROR(IF($C1492="","",VLOOKUP(FİLTRE!$C1492,'SKT LİSTESİ'!$F:$S,13,0)),"")</f>
        <v/>
      </c>
      <c r="M1492" s="135" t="str">
        <f ca="1">IFERROR(IF($C1492="","",VLOOKUP(FİLTRE!$C1492,'SKT LİSTESİ'!$F:$AJ,14,0)),"")</f>
        <v/>
      </c>
      <c r="N1492" s="31" t="str">
        <f ca="1">IFERROR(IF($C1492="","",VLOOKUP(FİLTRE!$C1492,'SKT LİSTESİ'!$F:$AJ,22,0)),"")</f>
        <v/>
      </c>
      <c r="O1492" s="136" t="str">
        <f ca="1">IFERROR(IF($C1492="","",VLOOKUP(FİLTRE!$C1492,'SKT LİSTESİ'!$F:$AJ,23,0)),"")</f>
        <v/>
      </c>
      <c r="P1492" s="31"/>
      <c r="Q1492" s="31"/>
      <c r="R1492" s="137" t="str">
        <f ca="1">(IFERROR(IF($C1492="","",VLOOKUP(FİLTRE!$C1492,'SKT LİSTESİ'!$F:$AJ,15,0)),""))</f>
        <v/>
      </c>
      <c r="S1492" s="138" t="str">
        <f ca="1">IFERROR(IF($C1492="","",VLOOKUP(FİLTRE!$C1492,'SKT LİSTESİ'!$F:$AJ,16,0)),"")</f>
        <v/>
      </c>
      <c r="AF1492" s="179" t="str">
        <f t="shared" ca="1" si="94"/>
        <v/>
      </c>
      <c r="AG1492" s="179">
        <f t="shared" ca="1" si="95"/>
        <v>0</v>
      </c>
      <c r="AH1492" s="179">
        <f t="shared" ca="1" si="96"/>
        <v>0</v>
      </c>
    </row>
    <row r="1493" spans="2:34" ht="15.75" x14ac:dyDescent="0.25">
      <c r="B1493">
        <f t="shared" ca="1" si="93"/>
        <v>1481</v>
      </c>
      <c r="C1493" t="str">
        <f ca="1">IFERROR(VLOOKUP(B1493,'SKT LİSTESİ'!F:F,1,0),"")</f>
        <v/>
      </c>
      <c r="E1493" s="128" t="str">
        <f ca="1">IFERROR(IF($C1493="","",VLOOKUP(FİLTRE!$C1493,'SKT LİSTESİ'!$F:$S,5,0)),"")</f>
        <v/>
      </c>
      <c r="F1493" s="129" t="str">
        <f ca="1">IFERROR(IF($C1493="","",VLOOKUP(FİLTRE!$C1493,'SKT LİSTESİ'!$F:$S,7,0)),"")</f>
        <v/>
      </c>
      <c r="G1493" s="130" t="str">
        <f ca="1">IFERROR(IF($C1493="","",VLOOKUP(FİLTRE!$C1493,'SKT LİSTESİ'!$F:$S,8,0)),"")</f>
        <v/>
      </c>
      <c r="H1493" s="131" t="str">
        <f ca="1">IF(E1493="","",IF($C1493="","",VLOOKUP(FİLTRE!$C1493,'SKT LİSTESİ'!$F:$S,9,0)))</f>
        <v/>
      </c>
      <c r="I1493" s="132" t="str">
        <f ca="1">IFERROR(IF($C1493="","",VLOOKUP(FİLTRE!$C1493,'SKT LİSTESİ'!$F:$S,10,0)),"")</f>
        <v/>
      </c>
      <c r="J1493" s="133" t="str">
        <f ca="1">IFERROR(IF($C1493="","",VLOOKUP(FİLTRE!$C1493,'SKT LİSTESİ'!$F:$S,11,0)),"")</f>
        <v/>
      </c>
      <c r="K1493" s="134" t="str">
        <f ca="1">IFERROR(IF($C1493="","",VLOOKUP(FİLTRE!$C1493,'SKT LİSTESİ'!$F:$S,12,0)),"")</f>
        <v/>
      </c>
      <c r="L1493" s="134" t="str">
        <f ca="1">IFERROR(IF($C1493="","",VLOOKUP(FİLTRE!$C1493,'SKT LİSTESİ'!$F:$S,13,0)),"")</f>
        <v/>
      </c>
      <c r="M1493" s="135" t="str">
        <f ca="1">IFERROR(IF($C1493="","",VLOOKUP(FİLTRE!$C1493,'SKT LİSTESİ'!$F:$AJ,14,0)),"")</f>
        <v/>
      </c>
      <c r="N1493" s="31" t="str">
        <f ca="1">IFERROR(IF($C1493="","",VLOOKUP(FİLTRE!$C1493,'SKT LİSTESİ'!$F:$AJ,22,0)),"")</f>
        <v/>
      </c>
      <c r="O1493" s="136" t="str">
        <f ca="1">IFERROR(IF($C1493="","",VLOOKUP(FİLTRE!$C1493,'SKT LİSTESİ'!$F:$AJ,23,0)),"")</f>
        <v/>
      </c>
      <c r="P1493" s="31"/>
      <c r="Q1493" s="31"/>
      <c r="R1493" s="137" t="str">
        <f ca="1">(IFERROR(IF($C1493="","",VLOOKUP(FİLTRE!$C1493,'SKT LİSTESİ'!$F:$AJ,15,0)),""))</f>
        <v/>
      </c>
      <c r="S1493" s="138" t="str">
        <f ca="1">IFERROR(IF($C1493="","",VLOOKUP(FİLTRE!$C1493,'SKT LİSTESİ'!$F:$AJ,16,0)),"")</f>
        <v/>
      </c>
      <c r="AF1493" s="179" t="str">
        <f t="shared" ca="1" si="94"/>
        <v/>
      </c>
      <c r="AG1493" s="179">
        <f t="shared" ca="1" si="95"/>
        <v>0</v>
      </c>
      <c r="AH1493" s="179">
        <f t="shared" ca="1" si="96"/>
        <v>0</v>
      </c>
    </row>
    <row r="1494" spans="2:34" ht="15.75" x14ac:dyDescent="0.25">
      <c r="B1494">
        <f t="shared" ca="1" si="93"/>
        <v>1482</v>
      </c>
      <c r="C1494" t="str">
        <f ca="1">IFERROR(VLOOKUP(B1494,'SKT LİSTESİ'!F:F,1,0),"")</f>
        <v/>
      </c>
      <c r="E1494" s="128" t="str">
        <f ca="1">IFERROR(IF($C1494="","",VLOOKUP(FİLTRE!$C1494,'SKT LİSTESİ'!$F:$S,5,0)),"")</f>
        <v/>
      </c>
      <c r="F1494" s="129" t="str">
        <f ca="1">IFERROR(IF($C1494="","",VLOOKUP(FİLTRE!$C1494,'SKT LİSTESİ'!$F:$S,7,0)),"")</f>
        <v/>
      </c>
      <c r="G1494" s="130" t="str">
        <f ca="1">IFERROR(IF($C1494="","",VLOOKUP(FİLTRE!$C1494,'SKT LİSTESİ'!$F:$S,8,0)),"")</f>
        <v/>
      </c>
      <c r="H1494" s="131" t="str">
        <f ca="1">IF(E1494="","",IF($C1494="","",VLOOKUP(FİLTRE!$C1494,'SKT LİSTESİ'!$F:$S,9,0)))</f>
        <v/>
      </c>
      <c r="I1494" s="132" t="str">
        <f ca="1">IFERROR(IF($C1494="","",VLOOKUP(FİLTRE!$C1494,'SKT LİSTESİ'!$F:$S,10,0)),"")</f>
        <v/>
      </c>
      <c r="J1494" s="133" t="str">
        <f ca="1">IFERROR(IF($C1494="","",VLOOKUP(FİLTRE!$C1494,'SKT LİSTESİ'!$F:$S,11,0)),"")</f>
        <v/>
      </c>
      <c r="K1494" s="134" t="str">
        <f ca="1">IFERROR(IF($C1494="","",VLOOKUP(FİLTRE!$C1494,'SKT LİSTESİ'!$F:$S,12,0)),"")</f>
        <v/>
      </c>
      <c r="L1494" s="134" t="str">
        <f ca="1">IFERROR(IF($C1494="","",VLOOKUP(FİLTRE!$C1494,'SKT LİSTESİ'!$F:$S,13,0)),"")</f>
        <v/>
      </c>
      <c r="M1494" s="135" t="str">
        <f ca="1">IFERROR(IF($C1494="","",VLOOKUP(FİLTRE!$C1494,'SKT LİSTESİ'!$F:$AJ,14,0)),"")</f>
        <v/>
      </c>
      <c r="N1494" s="31" t="str">
        <f ca="1">IFERROR(IF($C1494="","",VLOOKUP(FİLTRE!$C1494,'SKT LİSTESİ'!$F:$AJ,22,0)),"")</f>
        <v/>
      </c>
      <c r="O1494" s="136" t="str">
        <f ca="1">IFERROR(IF($C1494="","",VLOOKUP(FİLTRE!$C1494,'SKT LİSTESİ'!$F:$AJ,23,0)),"")</f>
        <v/>
      </c>
      <c r="P1494" s="31"/>
      <c r="Q1494" s="31"/>
      <c r="R1494" s="137" t="str">
        <f ca="1">(IFERROR(IF($C1494="","",VLOOKUP(FİLTRE!$C1494,'SKT LİSTESİ'!$F:$AJ,15,0)),""))</f>
        <v/>
      </c>
      <c r="S1494" s="138" t="str">
        <f ca="1">IFERROR(IF($C1494="","",VLOOKUP(FİLTRE!$C1494,'SKT LİSTESİ'!$F:$AJ,16,0)),"")</f>
        <v/>
      </c>
      <c r="AF1494" s="179" t="str">
        <f t="shared" ca="1" si="94"/>
        <v/>
      </c>
      <c r="AG1494" s="179">
        <f t="shared" ca="1" si="95"/>
        <v>0</v>
      </c>
      <c r="AH1494" s="179">
        <f t="shared" ca="1" si="96"/>
        <v>0</v>
      </c>
    </row>
    <row r="1495" spans="2:34" ht="15.75" x14ac:dyDescent="0.25">
      <c r="B1495">
        <f t="shared" ca="1" si="93"/>
        <v>1483</v>
      </c>
      <c r="C1495" t="str">
        <f ca="1">IFERROR(VLOOKUP(B1495,'SKT LİSTESİ'!F:F,1,0),"")</f>
        <v/>
      </c>
      <c r="E1495" s="128" t="str">
        <f ca="1">IFERROR(IF($C1495="","",VLOOKUP(FİLTRE!$C1495,'SKT LİSTESİ'!$F:$S,5,0)),"")</f>
        <v/>
      </c>
      <c r="F1495" s="129" t="str">
        <f ca="1">IFERROR(IF($C1495="","",VLOOKUP(FİLTRE!$C1495,'SKT LİSTESİ'!$F:$S,7,0)),"")</f>
        <v/>
      </c>
      <c r="G1495" s="130" t="str">
        <f ca="1">IFERROR(IF($C1495="","",VLOOKUP(FİLTRE!$C1495,'SKT LİSTESİ'!$F:$S,8,0)),"")</f>
        <v/>
      </c>
      <c r="H1495" s="131" t="str">
        <f ca="1">IF(E1495="","",IF($C1495="","",VLOOKUP(FİLTRE!$C1495,'SKT LİSTESİ'!$F:$S,9,0)))</f>
        <v/>
      </c>
      <c r="I1495" s="132" t="str">
        <f ca="1">IFERROR(IF($C1495="","",VLOOKUP(FİLTRE!$C1495,'SKT LİSTESİ'!$F:$S,10,0)),"")</f>
        <v/>
      </c>
      <c r="J1495" s="133" t="str">
        <f ca="1">IFERROR(IF($C1495="","",VLOOKUP(FİLTRE!$C1495,'SKT LİSTESİ'!$F:$S,11,0)),"")</f>
        <v/>
      </c>
      <c r="K1495" s="134" t="str">
        <f ca="1">IFERROR(IF($C1495="","",VLOOKUP(FİLTRE!$C1495,'SKT LİSTESİ'!$F:$S,12,0)),"")</f>
        <v/>
      </c>
      <c r="L1495" s="134" t="str">
        <f ca="1">IFERROR(IF($C1495="","",VLOOKUP(FİLTRE!$C1495,'SKT LİSTESİ'!$F:$S,13,0)),"")</f>
        <v/>
      </c>
      <c r="M1495" s="135" t="str">
        <f ca="1">IFERROR(IF($C1495="","",VLOOKUP(FİLTRE!$C1495,'SKT LİSTESİ'!$F:$AJ,14,0)),"")</f>
        <v/>
      </c>
      <c r="N1495" s="31" t="str">
        <f ca="1">IFERROR(IF($C1495="","",VLOOKUP(FİLTRE!$C1495,'SKT LİSTESİ'!$F:$AJ,22,0)),"")</f>
        <v/>
      </c>
      <c r="O1495" s="136" t="str">
        <f ca="1">IFERROR(IF($C1495="","",VLOOKUP(FİLTRE!$C1495,'SKT LİSTESİ'!$F:$AJ,23,0)),"")</f>
        <v/>
      </c>
      <c r="P1495" s="31"/>
      <c r="Q1495" s="31"/>
      <c r="R1495" s="137" t="str">
        <f ca="1">(IFERROR(IF($C1495="","",VLOOKUP(FİLTRE!$C1495,'SKT LİSTESİ'!$F:$AJ,15,0)),""))</f>
        <v/>
      </c>
      <c r="S1495" s="138" t="str">
        <f ca="1">IFERROR(IF($C1495="","",VLOOKUP(FİLTRE!$C1495,'SKT LİSTESİ'!$F:$AJ,16,0)),"")</f>
        <v/>
      </c>
      <c r="AF1495" s="179" t="str">
        <f t="shared" ca="1" si="94"/>
        <v/>
      </c>
      <c r="AG1495" s="179">
        <f t="shared" ca="1" si="95"/>
        <v>0</v>
      </c>
      <c r="AH1495" s="179">
        <f t="shared" ca="1" si="96"/>
        <v>0</v>
      </c>
    </row>
    <row r="1496" spans="2:34" ht="15.75" x14ac:dyDescent="0.25">
      <c r="B1496">
        <f t="shared" ca="1" si="93"/>
        <v>1484</v>
      </c>
      <c r="C1496" t="str">
        <f ca="1">IFERROR(VLOOKUP(B1496,'SKT LİSTESİ'!F:F,1,0),"")</f>
        <v/>
      </c>
      <c r="E1496" s="128" t="str">
        <f ca="1">IFERROR(IF($C1496="","",VLOOKUP(FİLTRE!$C1496,'SKT LİSTESİ'!$F:$S,5,0)),"")</f>
        <v/>
      </c>
      <c r="F1496" s="129" t="str">
        <f ca="1">IFERROR(IF($C1496="","",VLOOKUP(FİLTRE!$C1496,'SKT LİSTESİ'!$F:$S,7,0)),"")</f>
        <v/>
      </c>
      <c r="G1496" s="130" t="str">
        <f ca="1">IFERROR(IF($C1496="","",VLOOKUP(FİLTRE!$C1496,'SKT LİSTESİ'!$F:$S,8,0)),"")</f>
        <v/>
      </c>
      <c r="H1496" s="131" t="str">
        <f ca="1">IF(E1496="","",IF($C1496="","",VLOOKUP(FİLTRE!$C1496,'SKT LİSTESİ'!$F:$S,9,0)))</f>
        <v/>
      </c>
      <c r="I1496" s="132" t="str">
        <f ca="1">IFERROR(IF($C1496="","",VLOOKUP(FİLTRE!$C1496,'SKT LİSTESİ'!$F:$S,10,0)),"")</f>
        <v/>
      </c>
      <c r="J1496" s="133" t="str">
        <f ca="1">IFERROR(IF($C1496="","",VLOOKUP(FİLTRE!$C1496,'SKT LİSTESİ'!$F:$S,11,0)),"")</f>
        <v/>
      </c>
      <c r="K1496" s="134" t="str">
        <f ca="1">IFERROR(IF($C1496="","",VLOOKUP(FİLTRE!$C1496,'SKT LİSTESİ'!$F:$S,12,0)),"")</f>
        <v/>
      </c>
      <c r="L1496" s="134" t="str">
        <f ca="1">IFERROR(IF($C1496="","",VLOOKUP(FİLTRE!$C1496,'SKT LİSTESİ'!$F:$S,13,0)),"")</f>
        <v/>
      </c>
      <c r="M1496" s="135" t="str">
        <f ca="1">IFERROR(IF($C1496="","",VLOOKUP(FİLTRE!$C1496,'SKT LİSTESİ'!$F:$AJ,14,0)),"")</f>
        <v/>
      </c>
      <c r="N1496" s="31" t="str">
        <f ca="1">IFERROR(IF($C1496="","",VLOOKUP(FİLTRE!$C1496,'SKT LİSTESİ'!$F:$AJ,22,0)),"")</f>
        <v/>
      </c>
      <c r="O1496" s="136" t="str">
        <f ca="1">IFERROR(IF($C1496="","",VLOOKUP(FİLTRE!$C1496,'SKT LİSTESİ'!$F:$AJ,23,0)),"")</f>
        <v/>
      </c>
      <c r="P1496" s="31"/>
      <c r="Q1496" s="31"/>
      <c r="R1496" s="137" t="str">
        <f ca="1">(IFERROR(IF($C1496="","",VLOOKUP(FİLTRE!$C1496,'SKT LİSTESİ'!$F:$AJ,15,0)),""))</f>
        <v/>
      </c>
      <c r="S1496" s="138" t="str">
        <f ca="1">IFERROR(IF($C1496="","",VLOOKUP(FİLTRE!$C1496,'SKT LİSTESİ'!$F:$AJ,16,0)),"")</f>
        <v/>
      </c>
      <c r="AF1496" s="179" t="str">
        <f t="shared" ca="1" si="94"/>
        <v/>
      </c>
      <c r="AG1496" s="179">
        <f t="shared" ca="1" si="95"/>
        <v>0</v>
      </c>
      <c r="AH1496" s="179">
        <f t="shared" ca="1" si="96"/>
        <v>0</v>
      </c>
    </row>
    <row r="1497" spans="2:34" ht="15.75" x14ac:dyDescent="0.25">
      <c r="B1497">
        <f t="shared" ca="1" si="93"/>
        <v>1485</v>
      </c>
      <c r="C1497" t="str">
        <f ca="1">IFERROR(VLOOKUP(B1497,'SKT LİSTESİ'!F:F,1,0),"")</f>
        <v/>
      </c>
      <c r="E1497" s="128" t="str">
        <f ca="1">IFERROR(IF($C1497="","",VLOOKUP(FİLTRE!$C1497,'SKT LİSTESİ'!$F:$S,5,0)),"")</f>
        <v/>
      </c>
      <c r="F1497" s="129" t="str">
        <f ca="1">IFERROR(IF($C1497="","",VLOOKUP(FİLTRE!$C1497,'SKT LİSTESİ'!$F:$S,7,0)),"")</f>
        <v/>
      </c>
      <c r="G1497" s="130" t="str">
        <f ca="1">IFERROR(IF($C1497="","",VLOOKUP(FİLTRE!$C1497,'SKT LİSTESİ'!$F:$S,8,0)),"")</f>
        <v/>
      </c>
      <c r="H1497" s="131" t="str">
        <f ca="1">IF(E1497="","",IF($C1497="","",VLOOKUP(FİLTRE!$C1497,'SKT LİSTESİ'!$F:$S,9,0)))</f>
        <v/>
      </c>
      <c r="I1497" s="132" t="str">
        <f ca="1">IFERROR(IF($C1497="","",VLOOKUP(FİLTRE!$C1497,'SKT LİSTESİ'!$F:$S,10,0)),"")</f>
        <v/>
      </c>
      <c r="J1497" s="133" t="str">
        <f ca="1">IFERROR(IF($C1497="","",VLOOKUP(FİLTRE!$C1497,'SKT LİSTESİ'!$F:$S,11,0)),"")</f>
        <v/>
      </c>
      <c r="K1497" s="134" t="str">
        <f ca="1">IFERROR(IF($C1497="","",VLOOKUP(FİLTRE!$C1497,'SKT LİSTESİ'!$F:$S,12,0)),"")</f>
        <v/>
      </c>
      <c r="L1497" s="134" t="str">
        <f ca="1">IFERROR(IF($C1497="","",VLOOKUP(FİLTRE!$C1497,'SKT LİSTESİ'!$F:$S,13,0)),"")</f>
        <v/>
      </c>
      <c r="M1497" s="135" t="str">
        <f ca="1">IFERROR(IF($C1497="","",VLOOKUP(FİLTRE!$C1497,'SKT LİSTESİ'!$F:$AJ,14,0)),"")</f>
        <v/>
      </c>
      <c r="N1497" s="31" t="str">
        <f ca="1">IFERROR(IF($C1497="","",VLOOKUP(FİLTRE!$C1497,'SKT LİSTESİ'!$F:$AJ,22,0)),"")</f>
        <v/>
      </c>
      <c r="O1497" s="136" t="str">
        <f ca="1">IFERROR(IF($C1497="","",VLOOKUP(FİLTRE!$C1497,'SKT LİSTESİ'!$F:$AJ,23,0)),"")</f>
        <v/>
      </c>
      <c r="P1497" s="31"/>
      <c r="Q1497" s="31"/>
      <c r="R1497" s="137" t="str">
        <f ca="1">(IFERROR(IF($C1497="","",VLOOKUP(FİLTRE!$C1497,'SKT LİSTESİ'!$F:$AJ,15,0)),""))</f>
        <v/>
      </c>
      <c r="S1497" s="138" t="str">
        <f ca="1">IFERROR(IF($C1497="","",VLOOKUP(FİLTRE!$C1497,'SKT LİSTESİ'!$F:$AJ,16,0)),"")</f>
        <v/>
      </c>
      <c r="AF1497" s="179" t="str">
        <f t="shared" ca="1" si="94"/>
        <v/>
      </c>
      <c r="AG1497" s="179">
        <f t="shared" ca="1" si="95"/>
        <v>0</v>
      </c>
      <c r="AH1497" s="179">
        <f t="shared" ca="1" si="96"/>
        <v>0</v>
      </c>
    </row>
    <row r="1498" spans="2:34" ht="15.75" x14ac:dyDescent="0.25">
      <c r="B1498">
        <f t="shared" ca="1" si="93"/>
        <v>1486</v>
      </c>
      <c r="C1498" t="str">
        <f ca="1">IFERROR(VLOOKUP(B1498,'SKT LİSTESİ'!F:F,1,0),"")</f>
        <v/>
      </c>
      <c r="E1498" s="128" t="str">
        <f ca="1">IFERROR(IF($C1498="","",VLOOKUP(FİLTRE!$C1498,'SKT LİSTESİ'!$F:$S,5,0)),"")</f>
        <v/>
      </c>
      <c r="F1498" s="129" t="str">
        <f ca="1">IFERROR(IF($C1498="","",VLOOKUP(FİLTRE!$C1498,'SKT LİSTESİ'!$F:$S,7,0)),"")</f>
        <v/>
      </c>
      <c r="G1498" s="130" t="str">
        <f ca="1">IFERROR(IF($C1498="","",VLOOKUP(FİLTRE!$C1498,'SKT LİSTESİ'!$F:$S,8,0)),"")</f>
        <v/>
      </c>
      <c r="H1498" s="131" t="str">
        <f ca="1">IF(E1498="","",IF($C1498="","",VLOOKUP(FİLTRE!$C1498,'SKT LİSTESİ'!$F:$S,9,0)))</f>
        <v/>
      </c>
      <c r="I1498" s="132" t="str">
        <f ca="1">IFERROR(IF($C1498="","",VLOOKUP(FİLTRE!$C1498,'SKT LİSTESİ'!$F:$S,10,0)),"")</f>
        <v/>
      </c>
      <c r="J1498" s="133" t="str">
        <f ca="1">IFERROR(IF($C1498="","",VLOOKUP(FİLTRE!$C1498,'SKT LİSTESİ'!$F:$S,11,0)),"")</f>
        <v/>
      </c>
      <c r="K1498" s="134" t="str">
        <f ca="1">IFERROR(IF($C1498="","",VLOOKUP(FİLTRE!$C1498,'SKT LİSTESİ'!$F:$S,12,0)),"")</f>
        <v/>
      </c>
      <c r="L1498" s="134" t="str">
        <f ca="1">IFERROR(IF($C1498="","",VLOOKUP(FİLTRE!$C1498,'SKT LİSTESİ'!$F:$S,13,0)),"")</f>
        <v/>
      </c>
      <c r="M1498" s="135" t="str">
        <f ca="1">IFERROR(IF($C1498="","",VLOOKUP(FİLTRE!$C1498,'SKT LİSTESİ'!$F:$AJ,14,0)),"")</f>
        <v/>
      </c>
      <c r="N1498" s="31" t="str">
        <f ca="1">IFERROR(IF($C1498="","",VLOOKUP(FİLTRE!$C1498,'SKT LİSTESİ'!$F:$AJ,22,0)),"")</f>
        <v/>
      </c>
      <c r="O1498" s="136" t="str">
        <f ca="1">IFERROR(IF($C1498="","",VLOOKUP(FİLTRE!$C1498,'SKT LİSTESİ'!$F:$AJ,23,0)),"")</f>
        <v/>
      </c>
      <c r="P1498" s="31"/>
      <c r="Q1498" s="31"/>
      <c r="R1498" s="137" t="str">
        <f ca="1">(IFERROR(IF($C1498="","",VLOOKUP(FİLTRE!$C1498,'SKT LİSTESİ'!$F:$AJ,15,0)),""))</f>
        <v/>
      </c>
      <c r="S1498" s="138" t="str">
        <f ca="1">IFERROR(IF($C1498="","",VLOOKUP(FİLTRE!$C1498,'SKT LİSTESİ'!$F:$AJ,16,0)),"")</f>
        <v/>
      </c>
      <c r="AF1498" s="179" t="str">
        <f t="shared" ca="1" si="94"/>
        <v/>
      </c>
      <c r="AG1498" s="179">
        <f t="shared" ca="1" si="95"/>
        <v>0</v>
      </c>
      <c r="AH1498" s="179">
        <f t="shared" ca="1" si="96"/>
        <v>0</v>
      </c>
    </row>
    <row r="1499" spans="2:34" ht="15.75" x14ac:dyDescent="0.25">
      <c r="B1499">
        <f t="shared" ca="1" si="93"/>
        <v>1487</v>
      </c>
      <c r="C1499" t="str">
        <f ca="1">IFERROR(VLOOKUP(B1499,'SKT LİSTESİ'!F:F,1,0),"")</f>
        <v/>
      </c>
      <c r="E1499" s="128" t="str">
        <f ca="1">IFERROR(IF($C1499="","",VLOOKUP(FİLTRE!$C1499,'SKT LİSTESİ'!$F:$S,5,0)),"")</f>
        <v/>
      </c>
      <c r="F1499" s="129" t="str">
        <f ca="1">IFERROR(IF($C1499="","",VLOOKUP(FİLTRE!$C1499,'SKT LİSTESİ'!$F:$S,7,0)),"")</f>
        <v/>
      </c>
      <c r="G1499" s="130" t="str">
        <f ca="1">IFERROR(IF($C1499="","",VLOOKUP(FİLTRE!$C1499,'SKT LİSTESİ'!$F:$S,8,0)),"")</f>
        <v/>
      </c>
      <c r="H1499" s="131" t="str">
        <f ca="1">IF(E1499="","",IF($C1499="","",VLOOKUP(FİLTRE!$C1499,'SKT LİSTESİ'!$F:$S,9,0)))</f>
        <v/>
      </c>
      <c r="I1499" s="132" t="str">
        <f ca="1">IFERROR(IF($C1499="","",VLOOKUP(FİLTRE!$C1499,'SKT LİSTESİ'!$F:$S,10,0)),"")</f>
        <v/>
      </c>
      <c r="J1499" s="133" t="str">
        <f ca="1">IFERROR(IF($C1499="","",VLOOKUP(FİLTRE!$C1499,'SKT LİSTESİ'!$F:$S,11,0)),"")</f>
        <v/>
      </c>
      <c r="K1499" s="134" t="str">
        <f ca="1">IFERROR(IF($C1499="","",VLOOKUP(FİLTRE!$C1499,'SKT LİSTESİ'!$F:$S,12,0)),"")</f>
        <v/>
      </c>
      <c r="L1499" s="134" t="str">
        <f ca="1">IFERROR(IF($C1499="","",VLOOKUP(FİLTRE!$C1499,'SKT LİSTESİ'!$F:$S,13,0)),"")</f>
        <v/>
      </c>
      <c r="M1499" s="135" t="str">
        <f ca="1">IFERROR(IF($C1499="","",VLOOKUP(FİLTRE!$C1499,'SKT LİSTESİ'!$F:$AJ,14,0)),"")</f>
        <v/>
      </c>
      <c r="N1499" s="31" t="str">
        <f ca="1">IFERROR(IF($C1499="","",VLOOKUP(FİLTRE!$C1499,'SKT LİSTESİ'!$F:$AJ,22,0)),"")</f>
        <v/>
      </c>
      <c r="O1499" s="136" t="str">
        <f ca="1">IFERROR(IF($C1499="","",VLOOKUP(FİLTRE!$C1499,'SKT LİSTESİ'!$F:$AJ,23,0)),"")</f>
        <v/>
      </c>
      <c r="P1499" s="31"/>
      <c r="Q1499" s="31"/>
      <c r="R1499" s="137" t="str">
        <f ca="1">(IFERROR(IF($C1499="","",VLOOKUP(FİLTRE!$C1499,'SKT LİSTESİ'!$F:$AJ,15,0)),""))</f>
        <v/>
      </c>
      <c r="S1499" s="138" t="str">
        <f ca="1">IFERROR(IF($C1499="","",VLOOKUP(FİLTRE!$C1499,'SKT LİSTESİ'!$F:$AJ,16,0)),"")</f>
        <v/>
      </c>
      <c r="AF1499" s="179" t="str">
        <f t="shared" ca="1" si="94"/>
        <v/>
      </c>
      <c r="AG1499" s="179">
        <f t="shared" ca="1" si="95"/>
        <v>0</v>
      </c>
      <c r="AH1499" s="179">
        <f t="shared" ca="1" si="96"/>
        <v>0</v>
      </c>
    </row>
    <row r="1500" spans="2:34" ht="15.75" x14ac:dyDescent="0.25">
      <c r="B1500">
        <f t="shared" ca="1" si="93"/>
        <v>1488</v>
      </c>
      <c r="C1500" t="str">
        <f ca="1">IFERROR(VLOOKUP(B1500,'SKT LİSTESİ'!F:F,1,0),"")</f>
        <v/>
      </c>
      <c r="E1500" s="128" t="str">
        <f ca="1">IFERROR(IF($C1500="","",VLOOKUP(FİLTRE!$C1500,'SKT LİSTESİ'!$F:$S,5,0)),"")</f>
        <v/>
      </c>
      <c r="F1500" s="129" t="str">
        <f ca="1">IFERROR(IF($C1500="","",VLOOKUP(FİLTRE!$C1500,'SKT LİSTESİ'!$F:$S,7,0)),"")</f>
        <v/>
      </c>
      <c r="G1500" s="130" t="str">
        <f ca="1">IFERROR(IF($C1500="","",VLOOKUP(FİLTRE!$C1500,'SKT LİSTESİ'!$F:$S,8,0)),"")</f>
        <v/>
      </c>
      <c r="H1500" s="131" t="str">
        <f ca="1">IF(E1500="","",IF($C1500="","",VLOOKUP(FİLTRE!$C1500,'SKT LİSTESİ'!$F:$S,9,0)))</f>
        <v/>
      </c>
      <c r="I1500" s="132" t="str">
        <f ca="1">IFERROR(IF($C1500="","",VLOOKUP(FİLTRE!$C1500,'SKT LİSTESİ'!$F:$S,10,0)),"")</f>
        <v/>
      </c>
      <c r="J1500" s="133" t="str">
        <f ca="1">IFERROR(IF($C1500="","",VLOOKUP(FİLTRE!$C1500,'SKT LİSTESİ'!$F:$S,11,0)),"")</f>
        <v/>
      </c>
      <c r="K1500" s="134" t="str">
        <f ca="1">IFERROR(IF($C1500="","",VLOOKUP(FİLTRE!$C1500,'SKT LİSTESİ'!$F:$S,12,0)),"")</f>
        <v/>
      </c>
      <c r="L1500" s="134" t="str">
        <f ca="1">IFERROR(IF($C1500="","",VLOOKUP(FİLTRE!$C1500,'SKT LİSTESİ'!$F:$S,13,0)),"")</f>
        <v/>
      </c>
      <c r="M1500" s="135" t="str">
        <f ca="1">IFERROR(IF($C1500="","",VLOOKUP(FİLTRE!$C1500,'SKT LİSTESİ'!$F:$AJ,14,0)),"")</f>
        <v/>
      </c>
      <c r="N1500" s="31" t="str">
        <f ca="1">IFERROR(IF($C1500="","",VLOOKUP(FİLTRE!$C1500,'SKT LİSTESİ'!$F:$AJ,22,0)),"")</f>
        <v/>
      </c>
      <c r="O1500" s="136" t="str">
        <f ca="1">IFERROR(IF($C1500="","",VLOOKUP(FİLTRE!$C1500,'SKT LİSTESİ'!$F:$AJ,23,0)),"")</f>
        <v/>
      </c>
      <c r="P1500" s="31"/>
      <c r="Q1500" s="31"/>
      <c r="R1500" s="137" t="str">
        <f ca="1">(IFERROR(IF($C1500="","",VLOOKUP(FİLTRE!$C1500,'SKT LİSTESİ'!$F:$AJ,15,0)),""))</f>
        <v/>
      </c>
      <c r="S1500" s="138" t="str">
        <f ca="1">IFERROR(IF($C1500="","",VLOOKUP(FİLTRE!$C1500,'SKT LİSTESİ'!$F:$AJ,16,0)),"")</f>
        <v/>
      </c>
      <c r="AF1500" s="179" t="str">
        <f t="shared" ca="1" si="94"/>
        <v/>
      </c>
      <c r="AG1500" s="179">
        <f t="shared" ca="1" si="95"/>
        <v>0</v>
      </c>
      <c r="AH1500" s="179">
        <f t="shared" ca="1" si="96"/>
        <v>0</v>
      </c>
    </row>
    <row r="1501" spans="2:34" ht="15.75" x14ac:dyDescent="0.25">
      <c r="B1501">
        <f t="shared" ca="1" si="93"/>
        <v>1489</v>
      </c>
      <c r="C1501" t="str">
        <f ca="1">IFERROR(VLOOKUP(B1501,'SKT LİSTESİ'!F:F,1,0),"")</f>
        <v/>
      </c>
      <c r="E1501" s="128" t="str">
        <f ca="1">IFERROR(IF($C1501="","",VLOOKUP(FİLTRE!$C1501,'SKT LİSTESİ'!$F:$S,5,0)),"")</f>
        <v/>
      </c>
      <c r="F1501" s="129" t="str">
        <f ca="1">IFERROR(IF($C1501="","",VLOOKUP(FİLTRE!$C1501,'SKT LİSTESİ'!$F:$S,7,0)),"")</f>
        <v/>
      </c>
      <c r="G1501" s="130" t="str">
        <f ca="1">IFERROR(IF($C1501="","",VLOOKUP(FİLTRE!$C1501,'SKT LİSTESİ'!$F:$S,8,0)),"")</f>
        <v/>
      </c>
      <c r="H1501" s="131" t="str">
        <f ca="1">IF(E1501="","",IF($C1501="","",VLOOKUP(FİLTRE!$C1501,'SKT LİSTESİ'!$F:$S,9,0)))</f>
        <v/>
      </c>
      <c r="I1501" s="132" t="str">
        <f ca="1">IFERROR(IF($C1501="","",VLOOKUP(FİLTRE!$C1501,'SKT LİSTESİ'!$F:$S,10,0)),"")</f>
        <v/>
      </c>
      <c r="J1501" s="133" t="str">
        <f ca="1">IFERROR(IF($C1501="","",VLOOKUP(FİLTRE!$C1501,'SKT LİSTESİ'!$F:$S,11,0)),"")</f>
        <v/>
      </c>
      <c r="K1501" s="134" t="str">
        <f ca="1">IFERROR(IF($C1501="","",VLOOKUP(FİLTRE!$C1501,'SKT LİSTESİ'!$F:$S,12,0)),"")</f>
        <v/>
      </c>
      <c r="L1501" s="134" t="str">
        <f ca="1">IFERROR(IF($C1501="","",VLOOKUP(FİLTRE!$C1501,'SKT LİSTESİ'!$F:$S,13,0)),"")</f>
        <v/>
      </c>
      <c r="M1501" s="135" t="str">
        <f ca="1">IFERROR(IF($C1501="","",VLOOKUP(FİLTRE!$C1501,'SKT LİSTESİ'!$F:$AJ,14,0)),"")</f>
        <v/>
      </c>
      <c r="N1501" s="31" t="str">
        <f ca="1">IFERROR(IF($C1501="","",VLOOKUP(FİLTRE!$C1501,'SKT LİSTESİ'!$F:$AJ,22,0)),"")</f>
        <v/>
      </c>
      <c r="O1501" s="136" t="str">
        <f ca="1">IFERROR(IF($C1501="","",VLOOKUP(FİLTRE!$C1501,'SKT LİSTESİ'!$F:$AJ,23,0)),"")</f>
        <v/>
      </c>
      <c r="P1501" s="31"/>
      <c r="Q1501" s="31"/>
      <c r="R1501" s="137" t="str">
        <f ca="1">(IFERROR(IF($C1501="","",VLOOKUP(FİLTRE!$C1501,'SKT LİSTESİ'!$F:$AJ,15,0)),""))</f>
        <v/>
      </c>
      <c r="S1501" s="138" t="str">
        <f ca="1">IFERROR(IF($C1501="","",VLOOKUP(FİLTRE!$C1501,'SKT LİSTESİ'!$F:$AJ,16,0)),"")</f>
        <v/>
      </c>
      <c r="AF1501" s="179" t="str">
        <f t="shared" ca="1" si="94"/>
        <v/>
      </c>
      <c r="AG1501" s="179">
        <f t="shared" ca="1" si="95"/>
        <v>0</v>
      </c>
      <c r="AH1501" s="179">
        <f t="shared" ca="1" si="96"/>
        <v>0</v>
      </c>
    </row>
    <row r="1502" spans="2:34" ht="15.75" x14ac:dyDescent="0.25">
      <c r="B1502">
        <f t="shared" ca="1" si="93"/>
        <v>1490</v>
      </c>
      <c r="C1502" t="str">
        <f ca="1">IFERROR(VLOOKUP(B1502,'SKT LİSTESİ'!F:F,1,0),"")</f>
        <v/>
      </c>
      <c r="E1502" s="128" t="str">
        <f ca="1">IFERROR(IF($C1502="","",VLOOKUP(FİLTRE!$C1502,'SKT LİSTESİ'!$F:$S,5,0)),"")</f>
        <v/>
      </c>
      <c r="F1502" s="129" t="str">
        <f ca="1">IFERROR(IF($C1502="","",VLOOKUP(FİLTRE!$C1502,'SKT LİSTESİ'!$F:$S,7,0)),"")</f>
        <v/>
      </c>
      <c r="G1502" s="130" t="str">
        <f ca="1">IFERROR(IF($C1502="","",VLOOKUP(FİLTRE!$C1502,'SKT LİSTESİ'!$F:$S,8,0)),"")</f>
        <v/>
      </c>
      <c r="H1502" s="131" t="str">
        <f ca="1">IF(E1502="","",IF($C1502="","",VLOOKUP(FİLTRE!$C1502,'SKT LİSTESİ'!$F:$S,9,0)))</f>
        <v/>
      </c>
      <c r="I1502" s="132" t="str">
        <f ca="1">IFERROR(IF($C1502="","",VLOOKUP(FİLTRE!$C1502,'SKT LİSTESİ'!$F:$S,10,0)),"")</f>
        <v/>
      </c>
      <c r="J1502" s="133" t="str">
        <f ca="1">IFERROR(IF($C1502="","",VLOOKUP(FİLTRE!$C1502,'SKT LİSTESİ'!$F:$S,11,0)),"")</f>
        <v/>
      </c>
      <c r="K1502" s="134" t="str">
        <f ca="1">IFERROR(IF($C1502="","",VLOOKUP(FİLTRE!$C1502,'SKT LİSTESİ'!$F:$S,12,0)),"")</f>
        <v/>
      </c>
      <c r="L1502" s="134" t="str">
        <f ca="1">IFERROR(IF($C1502="","",VLOOKUP(FİLTRE!$C1502,'SKT LİSTESİ'!$F:$S,13,0)),"")</f>
        <v/>
      </c>
      <c r="M1502" s="135" t="str">
        <f ca="1">IFERROR(IF($C1502="","",VLOOKUP(FİLTRE!$C1502,'SKT LİSTESİ'!$F:$AJ,14,0)),"")</f>
        <v/>
      </c>
      <c r="N1502" s="31" t="str">
        <f ca="1">IFERROR(IF($C1502="","",VLOOKUP(FİLTRE!$C1502,'SKT LİSTESİ'!$F:$AJ,22,0)),"")</f>
        <v/>
      </c>
      <c r="O1502" s="136" t="str">
        <f ca="1">IFERROR(IF($C1502="","",VLOOKUP(FİLTRE!$C1502,'SKT LİSTESİ'!$F:$AJ,23,0)),"")</f>
        <v/>
      </c>
      <c r="P1502" s="31"/>
      <c r="Q1502" s="31"/>
      <c r="R1502" s="137" t="str">
        <f ca="1">(IFERROR(IF($C1502="","",VLOOKUP(FİLTRE!$C1502,'SKT LİSTESİ'!$F:$AJ,15,0)),""))</f>
        <v/>
      </c>
      <c r="S1502" s="138" t="str">
        <f ca="1">IFERROR(IF($C1502="","",VLOOKUP(FİLTRE!$C1502,'SKT LİSTESİ'!$F:$AJ,16,0)),"")</f>
        <v/>
      </c>
      <c r="AF1502" s="179" t="str">
        <f t="shared" ca="1" si="94"/>
        <v/>
      </c>
      <c r="AG1502" s="179">
        <f t="shared" ca="1" si="95"/>
        <v>0</v>
      </c>
      <c r="AH1502" s="179">
        <f t="shared" ca="1" si="96"/>
        <v>0</v>
      </c>
    </row>
    <row r="1503" spans="2:34" ht="15.75" x14ac:dyDescent="0.25">
      <c r="B1503">
        <f t="shared" ca="1" si="93"/>
        <v>1491</v>
      </c>
      <c r="C1503" t="str">
        <f ca="1">IFERROR(VLOOKUP(B1503,'SKT LİSTESİ'!F:F,1,0),"")</f>
        <v/>
      </c>
      <c r="E1503" s="128" t="str">
        <f ca="1">IFERROR(IF($C1503="","",VLOOKUP(FİLTRE!$C1503,'SKT LİSTESİ'!$F:$S,5,0)),"")</f>
        <v/>
      </c>
      <c r="F1503" s="129" t="str">
        <f ca="1">IFERROR(IF($C1503="","",VLOOKUP(FİLTRE!$C1503,'SKT LİSTESİ'!$F:$S,7,0)),"")</f>
        <v/>
      </c>
      <c r="G1503" s="130" t="str">
        <f ca="1">IFERROR(IF($C1503="","",VLOOKUP(FİLTRE!$C1503,'SKT LİSTESİ'!$F:$S,8,0)),"")</f>
        <v/>
      </c>
      <c r="H1503" s="131" t="str">
        <f ca="1">IF(E1503="","",IF($C1503="","",VLOOKUP(FİLTRE!$C1503,'SKT LİSTESİ'!$F:$S,9,0)))</f>
        <v/>
      </c>
      <c r="I1503" s="132" t="str">
        <f ca="1">IFERROR(IF($C1503="","",VLOOKUP(FİLTRE!$C1503,'SKT LİSTESİ'!$F:$S,10,0)),"")</f>
        <v/>
      </c>
      <c r="J1503" s="133" t="str">
        <f ca="1">IFERROR(IF($C1503="","",VLOOKUP(FİLTRE!$C1503,'SKT LİSTESİ'!$F:$S,11,0)),"")</f>
        <v/>
      </c>
      <c r="K1503" s="134" t="str">
        <f ca="1">IFERROR(IF($C1503="","",VLOOKUP(FİLTRE!$C1503,'SKT LİSTESİ'!$F:$S,12,0)),"")</f>
        <v/>
      </c>
      <c r="L1503" s="134" t="str">
        <f ca="1">IFERROR(IF($C1503="","",VLOOKUP(FİLTRE!$C1503,'SKT LİSTESİ'!$F:$S,13,0)),"")</f>
        <v/>
      </c>
      <c r="M1503" s="135" t="str">
        <f ca="1">IFERROR(IF($C1503="","",VLOOKUP(FİLTRE!$C1503,'SKT LİSTESİ'!$F:$AJ,14,0)),"")</f>
        <v/>
      </c>
      <c r="N1503" s="31" t="str">
        <f ca="1">IFERROR(IF($C1503="","",VLOOKUP(FİLTRE!$C1503,'SKT LİSTESİ'!$F:$AJ,22,0)),"")</f>
        <v/>
      </c>
      <c r="O1503" s="136" t="str">
        <f ca="1">IFERROR(IF($C1503="","",VLOOKUP(FİLTRE!$C1503,'SKT LİSTESİ'!$F:$AJ,23,0)),"")</f>
        <v/>
      </c>
      <c r="P1503" s="31"/>
      <c r="Q1503" s="31"/>
      <c r="R1503" s="137" t="str">
        <f ca="1">(IFERROR(IF($C1503="","",VLOOKUP(FİLTRE!$C1503,'SKT LİSTESİ'!$F:$AJ,15,0)),""))</f>
        <v/>
      </c>
      <c r="S1503" s="138" t="str">
        <f ca="1">IFERROR(IF($C1503="","",VLOOKUP(FİLTRE!$C1503,'SKT LİSTESİ'!$F:$AJ,16,0)),"")</f>
        <v/>
      </c>
      <c r="AF1503" s="179" t="str">
        <f t="shared" ca="1" si="94"/>
        <v/>
      </c>
      <c r="AG1503" s="179">
        <f t="shared" ca="1" si="95"/>
        <v>0</v>
      </c>
      <c r="AH1503" s="179">
        <f t="shared" ca="1" si="96"/>
        <v>0</v>
      </c>
    </row>
    <row r="1504" spans="2:34" ht="15.75" x14ac:dyDescent="0.25">
      <c r="B1504">
        <f t="shared" ca="1" si="93"/>
        <v>1492</v>
      </c>
      <c r="C1504" t="str">
        <f ca="1">IFERROR(VLOOKUP(B1504,'SKT LİSTESİ'!F:F,1,0),"")</f>
        <v/>
      </c>
      <c r="E1504" s="128" t="str">
        <f ca="1">IFERROR(IF($C1504="","",VLOOKUP(FİLTRE!$C1504,'SKT LİSTESİ'!$F:$S,5,0)),"")</f>
        <v/>
      </c>
      <c r="F1504" s="129" t="str">
        <f ca="1">IFERROR(IF($C1504="","",VLOOKUP(FİLTRE!$C1504,'SKT LİSTESİ'!$F:$S,7,0)),"")</f>
        <v/>
      </c>
      <c r="G1504" s="130" t="str">
        <f ca="1">IFERROR(IF($C1504="","",VLOOKUP(FİLTRE!$C1504,'SKT LİSTESİ'!$F:$S,8,0)),"")</f>
        <v/>
      </c>
      <c r="H1504" s="131" t="str">
        <f ca="1">IF(E1504="","",IF($C1504="","",VLOOKUP(FİLTRE!$C1504,'SKT LİSTESİ'!$F:$S,9,0)))</f>
        <v/>
      </c>
      <c r="I1504" s="132" t="str">
        <f ca="1">IFERROR(IF($C1504="","",VLOOKUP(FİLTRE!$C1504,'SKT LİSTESİ'!$F:$S,10,0)),"")</f>
        <v/>
      </c>
      <c r="J1504" s="133" t="str">
        <f ca="1">IFERROR(IF($C1504="","",VLOOKUP(FİLTRE!$C1504,'SKT LİSTESİ'!$F:$S,11,0)),"")</f>
        <v/>
      </c>
      <c r="K1504" s="134" t="str">
        <f ca="1">IFERROR(IF($C1504="","",VLOOKUP(FİLTRE!$C1504,'SKT LİSTESİ'!$F:$S,12,0)),"")</f>
        <v/>
      </c>
      <c r="L1504" s="134" t="str">
        <f ca="1">IFERROR(IF($C1504="","",VLOOKUP(FİLTRE!$C1504,'SKT LİSTESİ'!$F:$S,13,0)),"")</f>
        <v/>
      </c>
      <c r="M1504" s="135" t="str">
        <f ca="1">IFERROR(IF($C1504="","",VLOOKUP(FİLTRE!$C1504,'SKT LİSTESİ'!$F:$AJ,14,0)),"")</f>
        <v/>
      </c>
      <c r="N1504" s="31" t="str">
        <f ca="1">IFERROR(IF($C1504="","",VLOOKUP(FİLTRE!$C1504,'SKT LİSTESİ'!$F:$AJ,22,0)),"")</f>
        <v/>
      </c>
      <c r="O1504" s="136" t="str">
        <f ca="1">IFERROR(IF($C1504="","",VLOOKUP(FİLTRE!$C1504,'SKT LİSTESİ'!$F:$AJ,23,0)),"")</f>
        <v/>
      </c>
      <c r="P1504" s="31"/>
      <c r="Q1504" s="31"/>
      <c r="R1504" s="137" t="str">
        <f ca="1">(IFERROR(IF($C1504="","",VLOOKUP(FİLTRE!$C1504,'SKT LİSTESİ'!$F:$AJ,15,0)),""))</f>
        <v/>
      </c>
      <c r="S1504" s="138" t="str">
        <f ca="1">IFERROR(IF($C1504="","",VLOOKUP(FİLTRE!$C1504,'SKT LİSTESİ'!$F:$AJ,16,0)),"")</f>
        <v/>
      </c>
      <c r="AF1504" s="179" t="str">
        <f t="shared" ca="1" si="94"/>
        <v/>
      </c>
      <c r="AG1504" s="179">
        <f t="shared" ca="1" si="95"/>
        <v>0</v>
      </c>
      <c r="AH1504" s="179">
        <f t="shared" ca="1" si="96"/>
        <v>0</v>
      </c>
    </row>
    <row r="1505" spans="2:34" ht="15.75" x14ac:dyDescent="0.25">
      <c r="B1505">
        <f t="shared" ca="1" si="93"/>
        <v>1493</v>
      </c>
      <c r="C1505" t="str">
        <f ca="1">IFERROR(VLOOKUP(B1505,'SKT LİSTESİ'!F:F,1,0),"")</f>
        <v/>
      </c>
      <c r="E1505" s="128" t="str">
        <f ca="1">IFERROR(IF($C1505="","",VLOOKUP(FİLTRE!$C1505,'SKT LİSTESİ'!$F:$S,5,0)),"")</f>
        <v/>
      </c>
      <c r="F1505" s="129" t="str">
        <f ca="1">IFERROR(IF($C1505="","",VLOOKUP(FİLTRE!$C1505,'SKT LİSTESİ'!$F:$S,7,0)),"")</f>
        <v/>
      </c>
      <c r="G1505" s="130" t="str">
        <f ca="1">IFERROR(IF($C1505="","",VLOOKUP(FİLTRE!$C1505,'SKT LİSTESİ'!$F:$S,8,0)),"")</f>
        <v/>
      </c>
      <c r="H1505" s="131" t="str">
        <f ca="1">IF(E1505="","",IF($C1505="","",VLOOKUP(FİLTRE!$C1505,'SKT LİSTESİ'!$F:$S,9,0)))</f>
        <v/>
      </c>
      <c r="I1505" s="132" t="str">
        <f ca="1">IFERROR(IF($C1505="","",VLOOKUP(FİLTRE!$C1505,'SKT LİSTESİ'!$F:$S,10,0)),"")</f>
        <v/>
      </c>
      <c r="J1505" s="133" t="str">
        <f ca="1">IFERROR(IF($C1505="","",VLOOKUP(FİLTRE!$C1505,'SKT LİSTESİ'!$F:$S,11,0)),"")</f>
        <v/>
      </c>
      <c r="K1505" s="134" t="str">
        <f ca="1">IFERROR(IF($C1505="","",VLOOKUP(FİLTRE!$C1505,'SKT LİSTESİ'!$F:$S,12,0)),"")</f>
        <v/>
      </c>
      <c r="L1505" s="134" t="str">
        <f ca="1">IFERROR(IF($C1505="","",VLOOKUP(FİLTRE!$C1505,'SKT LİSTESİ'!$F:$S,13,0)),"")</f>
        <v/>
      </c>
      <c r="M1505" s="135" t="str">
        <f ca="1">IFERROR(IF($C1505="","",VLOOKUP(FİLTRE!$C1505,'SKT LİSTESİ'!$F:$AJ,14,0)),"")</f>
        <v/>
      </c>
      <c r="N1505" s="31" t="str">
        <f ca="1">IFERROR(IF($C1505="","",VLOOKUP(FİLTRE!$C1505,'SKT LİSTESİ'!$F:$AJ,22,0)),"")</f>
        <v/>
      </c>
      <c r="O1505" s="136" t="str">
        <f ca="1">IFERROR(IF($C1505="","",VLOOKUP(FİLTRE!$C1505,'SKT LİSTESİ'!$F:$AJ,23,0)),"")</f>
        <v/>
      </c>
      <c r="P1505" s="31"/>
      <c r="Q1505" s="31"/>
      <c r="R1505" s="137" t="str">
        <f ca="1">(IFERROR(IF($C1505="","",VLOOKUP(FİLTRE!$C1505,'SKT LİSTESİ'!$F:$AJ,15,0)),""))</f>
        <v/>
      </c>
      <c r="S1505" s="138" t="str">
        <f ca="1">IFERROR(IF($C1505="","",VLOOKUP(FİLTRE!$C1505,'SKT LİSTESİ'!$F:$AJ,16,0)),"")</f>
        <v/>
      </c>
      <c r="AF1505" s="179" t="str">
        <f t="shared" ca="1" si="94"/>
        <v/>
      </c>
      <c r="AG1505" s="179">
        <f t="shared" ca="1" si="95"/>
        <v>0</v>
      </c>
      <c r="AH1505" s="179">
        <f t="shared" ca="1" si="96"/>
        <v>0</v>
      </c>
    </row>
    <row r="1506" spans="2:34" ht="15.75" x14ac:dyDescent="0.25">
      <c r="B1506">
        <f t="shared" ca="1" si="93"/>
        <v>1494</v>
      </c>
      <c r="C1506" t="str">
        <f ca="1">IFERROR(VLOOKUP(B1506,'SKT LİSTESİ'!F:F,1,0),"")</f>
        <v/>
      </c>
      <c r="E1506" s="128" t="str">
        <f ca="1">IFERROR(IF($C1506="","",VLOOKUP(FİLTRE!$C1506,'SKT LİSTESİ'!$F:$S,5,0)),"")</f>
        <v/>
      </c>
      <c r="F1506" s="129" t="str">
        <f ca="1">IFERROR(IF($C1506="","",VLOOKUP(FİLTRE!$C1506,'SKT LİSTESİ'!$F:$S,7,0)),"")</f>
        <v/>
      </c>
      <c r="G1506" s="130" t="str">
        <f ca="1">IFERROR(IF($C1506="","",VLOOKUP(FİLTRE!$C1506,'SKT LİSTESİ'!$F:$S,8,0)),"")</f>
        <v/>
      </c>
      <c r="H1506" s="131" t="str">
        <f ca="1">IF(E1506="","",IF($C1506="","",VLOOKUP(FİLTRE!$C1506,'SKT LİSTESİ'!$F:$S,9,0)))</f>
        <v/>
      </c>
      <c r="I1506" s="132" t="str">
        <f ca="1">IFERROR(IF($C1506="","",VLOOKUP(FİLTRE!$C1506,'SKT LİSTESİ'!$F:$S,10,0)),"")</f>
        <v/>
      </c>
      <c r="J1506" s="133" t="str">
        <f ca="1">IFERROR(IF($C1506="","",VLOOKUP(FİLTRE!$C1506,'SKT LİSTESİ'!$F:$S,11,0)),"")</f>
        <v/>
      </c>
      <c r="K1506" s="134" t="str">
        <f ca="1">IFERROR(IF($C1506="","",VLOOKUP(FİLTRE!$C1506,'SKT LİSTESİ'!$F:$S,12,0)),"")</f>
        <v/>
      </c>
      <c r="L1506" s="134" t="str">
        <f ca="1">IFERROR(IF($C1506="","",VLOOKUP(FİLTRE!$C1506,'SKT LİSTESİ'!$F:$S,13,0)),"")</f>
        <v/>
      </c>
      <c r="M1506" s="135" t="str">
        <f ca="1">IFERROR(IF($C1506="","",VLOOKUP(FİLTRE!$C1506,'SKT LİSTESİ'!$F:$AJ,14,0)),"")</f>
        <v/>
      </c>
      <c r="N1506" s="31" t="str">
        <f ca="1">IFERROR(IF($C1506="","",VLOOKUP(FİLTRE!$C1506,'SKT LİSTESİ'!$F:$AJ,22,0)),"")</f>
        <v/>
      </c>
      <c r="O1506" s="136" t="str">
        <f ca="1">IFERROR(IF($C1506="","",VLOOKUP(FİLTRE!$C1506,'SKT LİSTESİ'!$F:$AJ,23,0)),"")</f>
        <v/>
      </c>
      <c r="P1506" s="31"/>
      <c r="Q1506" s="31"/>
      <c r="R1506" s="137" t="str">
        <f ca="1">(IFERROR(IF($C1506="","",VLOOKUP(FİLTRE!$C1506,'SKT LİSTESİ'!$F:$AJ,15,0)),""))</f>
        <v/>
      </c>
      <c r="S1506" s="138" t="str">
        <f ca="1">IFERROR(IF($C1506="","",VLOOKUP(FİLTRE!$C1506,'SKT LİSTESİ'!$F:$AJ,16,0)),"")</f>
        <v/>
      </c>
      <c r="AF1506" s="179" t="str">
        <f t="shared" ca="1" si="94"/>
        <v/>
      </c>
      <c r="AG1506" s="179">
        <f t="shared" ca="1" si="95"/>
        <v>0</v>
      </c>
      <c r="AH1506" s="179">
        <f t="shared" ca="1" si="96"/>
        <v>0</v>
      </c>
    </row>
    <row r="1507" spans="2:34" ht="15.75" x14ac:dyDescent="0.25">
      <c r="B1507">
        <f t="shared" ca="1" si="93"/>
        <v>1495</v>
      </c>
      <c r="C1507" t="str">
        <f ca="1">IFERROR(VLOOKUP(B1507,'SKT LİSTESİ'!F:F,1,0),"")</f>
        <v/>
      </c>
      <c r="E1507" s="128" t="str">
        <f ca="1">IFERROR(IF($C1507="","",VLOOKUP(FİLTRE!$C1507,'SKT LİSTESİ'!$F:$S,5,0)),"")</f>
        <v/>
      </c>
      <c r="F1507" s="129" t="str">
        <f ca="1">IFERROR(IF($C1507="","",VLOOKUP(FİLTRE!$C1507,'SKT LİSTESİ'!$F:$S,7,0)),"")</f>
        <v/>
      </c>
      <c r="G1507" s="130" t="str">
        <f ca="1">IFERROR(IF($C1507="","",VLOOKUP(FİLTRE!$C1507,'SKT LİSTESİ'!$F:$S,8,0)),"")</f>
        <v/>
      </c>
      <c r="H1507" s="131" t="str">
        <f ca="1">IF(E1507="","",IF($C1507="","",VLOOKUP(FİLTRE!$C1507,'SKT LİSTESİ'!$F:$S,9,0)))</f>
        <v/>
      </c>
      <c r="I1507" s="132" t="str">
        <f ca="1">IFERROR(IF($C1507="","",VLOOKUP(FİLTRE!$C1507,'SKT LİSTESİ'!$F:$S,10,0)),"")</f>
        <v/>
      </c>
      <c r="J1507" s="133" t="str">
        <f ca="1">IFERROR(IF($C1507="","",VLOOKUP(FİLTRE!$C1507,'SKT LİSTESİ'!$F:$S,11,0)),"")</f>
        <v/>
      </c>
      <c r="K1507" s="134" t="str">
        <f ca="1">IFERROR(IF($C1507="","",VLOOKUP(FİLTRE!$C1507,'SKT LİSTESİ'!$F:$S,12,0)),"")</f>
        <v/>
      </c>
      <c r="L1507" s="134" t="str">
        <f ca="1">IFERROR(IF($C1507="","",VLOOKUP(FİLTRE!$C1507,'SKT LİSTESİ'!$F:$S,13,0)),"")</f>
        <v/>
      </c>
      <c r="M1507" s="135" t="str">
        <f ca="1">IFERROR(IF($C1507="","",VLOOKUP(FİLTRE!$C1507,'SKT LİSTESİ'!$F:$AJ,14,0)),"")</f>
        <v/>
      </c>
      <c r="N1507" s="31" t="str">
        <f ca="1">IFERROR(IF($C1507="","",VLOOKUP(FİLTRE!$C1507,'SKT LİSTESİ'!$F:$AJ,22,0)),"")</f>
        <v/>
      </c>
      <c r="O1507" s="136" t="str">
        <f ca="1">IFERROR(IF($C1507="","",VLOOKUP(FİLTRE!$C1507,'SKT LİSTESİ'!$F:$AJ,23,0)),"")</f>
        <v/>
      </c>
      <c r="P1507" s="31"/>
      <c r="Q1507" s="31"/>
      <c r="R1507" s="137" t="str">
        <f ca="1">(IFERROR(IF($C1507="","",VLOOKUP(FİLTRE!$C1507,'SKT LİSTESİ'!$F:$AJ,15,0)),""))</f>
        <v/>
      </c>
      <c r="S1507" s="138" t="str">
        <f ca="1">IFERROR(IF($C1507="","",VLOOKUP(FİLTRE!$C1507,'SKT LİSTESİ'!$F:$AJ,16,0)),"")</f>
        <v/>
      </c>
      <c r="AF1507" s="179" t="str">
        <f t="shared" ca="1" si="94"/>
        <v/>
      </c>
      <c r="AG1507" s="179">
        <f t="shared" ca="1" si="95"/>
        <v>0</v>
      </c>
      <c r="AH1507" s="179">
        <f t="shared" ca="1" si="96"/>
        <v>0</v>
      </c>
    </row>
    <row r="1508" spans="2:34" ht="15.75" x14ac:dyDescent="0.25">
      <c r="B1508">
        <f t="shared" ca="1" si="93"/>
        <v>1496</v>
      </c>
      <c r="C1508" t="str">
        <f ca="1">IFERROR(VLOOKUP(B1508,'SKT LİSTESİ'!F:F,1,0),"")</f>
        <v/>
      </c>
      <c r="E1508" s="128" t="str">
        <f ca="1">IFERROR(IF($C1508="","",VLOOKUP(FİLTRE!$C1508,'SKT LİSTESİ'!$F:$S,5,0)),"")</f>
        <v/>
      </c>
      <c r="F1508" s="129" t="str">
        <f ca="1">IFERROR(IF($C1508="","",VLOOKUP(FİLTRE!$C1508,'SKT LİSTESİ'!$F:$S,7,0)),"")</f>
        <v/>
      </c>
      <c r="G1508" s="130" t="str">
        <f ca="1">IFERROR(IF($C1508="","",VLOOKUP(FİLTRE!$C1508,'SKT LİSTESİ'!$F:$S,8,0)),"")</f>
        <v/>
      </c>
      <c r="H1508" s="131" t="str">
        <f ca="1">IF(E1508="","",IF($C1508="","",VLOOKUP(FİLTRE!$C1508,'SKT LİSTESİ'!$F:$S,9,0)))</f>
        <v/>
      </c>
      <c r="I1508" s="132" t="str">
        <f ca="1">IFERROR(IF($C1508="","",VLOOKUP(FİLTRE!$C1508,'SKT LİSTESİ'!$F:$S,10,0)),"")</f>
        <v/>
      </c>
      <c r="J1508" s="133" t="str">
        <f ca="1">IFERROR(IF($C1508="","",VLOOKUP(FİLTRE!$C1508,'SKT LİSTESİ'!$F:$S,11,0)),"")</f>
        <v/>
      </c>
      <c r="K1508" s="134" t="str">
        <f ca="1">IFERROR(IF($C1508="","",VLOOKUP(FİLTRE!$C1508,'SKT LİSTESİ'!$F:$S,12,0)),"")</f>
        <v/>
      </c>
      <c r="L1508" s="134" t="str">
        <f ca="1">IFERROR(IF($C1508="","",VLOOKUP(FİLTRE!$C1508,'SKT LİSTESİ'!$F:$S,13,0)),"")</f>
        <v/>
      </c>
      <c r="M1508" s="135" t="str">
        <f ca="1">IFERROR(IF($C1508="","",VLOOKUP(FİLTRE!$C1508,'SKT LİSTESİ'!$F:$AJ,14,0)),"")</f>
        <v/>
      </c>
      <c r="N1508" s="31" t="str">
        <f ca="1">IFERROR(IF($C1508="","",VLOOKUP(FİLTRE!$C1508,'SKT LİSTESİ'!$F:$AJ,22,0)),"")</f>
        <v/>
      </c>
      <c r="O1508" s="136" t="str">
        <f ca="1">IFERROR(IF($C1508="","",VLOOKUP(FİLTRE!$C1508,'SKT LİSTESİ'!$F:$AJ,23,0)),"")</f>
        <v/>
      </c>
      <c r="P1508" s="31"/>
      <c r="Q1508" s="31"/>
      <c r="R1508" s="137" t="str">
        <f ca="1">(IFERROR(IF($C1508="","",VLOOKUP(FİLTRE!$C1508,'SKT LİSTESİ'!$F:$AJ,15,0)),""))</f>
        <v/>
      </c>
      <c r="S1508" s="138" t="str">
        <f ca="1">IFERROR(IF($C1508="","",VLOOKUP(FİLTRE!$C1508,'SKT LİSTESİ'!$F:$AJ,16,0)),"")</f>
        <v/>
      </c>
      <c r="AF1508" s="179" t="str">
        <f t="shared" ca="1" si="94"/>
        <v/>
      </c>
      <c r="AG1508" s="179">
        <f t="shared" ca="1" si="95"/>
        <v>0</v>
      </c>
      <c r="AH1508" s="179">
        <f t="shared" ca="1" si="96"/>
        <v>0</v>
      </c>
    </row>
    <row r="1509" spans="2:34" ht="15.75" x14ac:dyDescent="0.25">
      <c r="B1509">
        <f t="shared" ca="1" si="93"/>
        <v>1497</v>
      </c>
      <c r="C1509" t="str">
        <f ca="1">IFERROR(VLOOKUP(B1509,'SKT LİSTESİ'!F:F,1,0),"")</f>
        <v/>
      </c>
      <c r="E1509" s="128" t="str">
        <f ca="1">IFERROR(IF($C1509="","",VLOOKUP(FİLTRE!$C1509,'SKT LİSTESİ'!$F:$S,5,0)),"")</f>
        <v/>
      </c>
      <c r="F1509" s="129" t="str">
        <f ca="1">IFERROR(IF($C1509="","",VLOOKUP(FİLTRE!$C1509,'SKT LİSTESİ'!$F:$S,7,0)),"")</f>
        <v/>
      </c>
      <c r="G1509" s="130" t="str">
        <f ca="1">IFERROR(IF($C1509="","",VLOOKUP(FİLTRE!$C1509,'SKT LİSTESİ'!$F:$S,8,0)),"")</f>
        <v/>
      </c>
      <c r="H1509" s="131" t="str">
        <f ca="1">IF(E1509="","",IF($C1509="","",VLOOKUP(FİLTRE!$C1509,'SKT LİSTESİ'!$F:$S,9,0)))</f>
        <v/>
      </c>
      <c r="I1509" s="132" t="str">
        <f ca="1">IFERROR(IF($C1509="","",VLOOKUP(FİLTRE!$C1509,'SKT LİSTESİ'!$F:$S,10,0)),"")</f>
        <v/>
      </c>
      <c r="J1509" s="133" t="str">
        <f ca="1">IFERROR(IF($C1509="","",VLOOKUP(FİLTRE!$C1509,'SKT LİSTESİ'!$F:$S,11,0)),"")</f>
        <v/>
      </c>
      <c r="K1509" s="134" t="str">
        <f ca="1">IFERROR(IF($C1509="","",VLOOKUP(FİLTRE!$C1509,'SKT LİSTESİ'!$F:$S,12,0)),"")</f>
        <v/>
      </c>
      <c r="L1509" s="134" t="str">
        <f ca="1">IFERROR(IF($C1509="","",VLOOKUP(FİLTRE!$C1509,'SKT LİSTESİ'!$F:$S,13,0)),"")</f>
        <v/>
      </c>
      <c r="M1509" s="135" t="str">
        <f ca="1">IFERROR(IF($C1509="","",VLOOKUP(FİLTRE!$C1509,'SKT LİSTESİ'!$F:$AJ,14,0)),"")</f>
        <v/>
      </c>
      <c r="N1509" s="31" t="str">
        <f ca="1">IFERROR(IF($C1509="","",VLOOKUP(FİLTRE!$C1509,'SKT LİSTESİ'!$F:$AJ,22,0)),"")</f>
        <v/>
      </c>
      <c r="O1509" s="136" t="str">
        <f ca="1">IFERROR(IF($C1509="","",VLOOKUP(FİLTRE!$C1509,'SKT LİSTESİ'!$F:$AJ,23,0)),"")</f>
        <v/>
      </c>
      <c r="P1509" s="31"/>
      <c r="Q1509" s="31"/>
      <c r="R1509" s="137" t="str">
        <f ca="1">(IFERROR(IF($C1509="","",VLOOKUP(FİLTRE!$C1509,'SKT LİSTESİ'!$F:$AJ,15,0)),""))</f>
        <v/>
      </c>
      <c r="S1509" s="138" t="str">
        <f ca="1">IFERROR(IF($C1509="","",VLOOKUP(FİLTRE!$C1509,'SKT LİSTESİ'!$F:$AJ,16,0)),"")</f>
        <v/>
      </c>
      <c r="AF1509" s="179" t="str">
        <f t="shared" ca="1" si="94"/>
        <v/>
      </c>
      <c r="AG1509" s="179">
        <f t="shared" ca="1" si="95"/>
        <v>0</v>
      </c>
      <c r="AH1509" s="179">
        <f t="shared" ca="1" si="96"/>
        <v>0</v>
      </c>
    </row>
    <row r="1510" spans="2:34" ht="15.75" x14ac:dyDescent="0.25">
      <c r="B1510">
        <f t="shared" ca="1" si="93"/>
        <v>1498</v>
      </c>
      <c r="C1510" t="str">
        <f ca="1">IFERROR(VLOOKUP(B1510,'SKT LİSTESİ'!F:F,1,0),"")</f>
        <v/>
      </c>
      <c r="E1510" s="128" t="str">
        <f ca="1">IFERROR(IF($C1510="","",VLOOKUP(FİLTRE!$C1510,'SKT LİSTESİ'!$F:$S,5,0)),"")</f>
        <v/>
      </c>
      <c r="F1510" s="129" t="str">
        <f ca="1">IFERROR(IF($C1510="","",VLOOKUP(FİLTRE!$C1510,'SKT LİSTESİ'!$F:$S,7,0)),"")</f>
        <v/>
      </c>
      <c r="G1510" s="130" t="str">
        <f ca="1">IFERROR(IF($C1510="","",VLOOKUP(FİLTRE!$C1510,'SKT LİSTESİ'!$F:$S,8,0)),"")</f>
        <v/>
      </c>
      <c r="H1510" s="131" t="str">
        <f ca="1">IF(E1510="","",IF($C1510="","",VLOOKUP(FİLTRE!$C1510,'SKT LİSTESİ'!$F:$S,9,0)))</f>
        <v/>
      </c>
      <c r="I1510" s="132" t="str">
        <f ca="1">IFERROR(IF($C1510="","",VLOOKUP(FİLTRE!$C1510,'SKT LİSTESİ'!$F:$S,10,0)),"")</f>
        <v/>
      </c>
      <c r="J1510" s="133" t="str">
        <f ca="1">IFERROR(IF($C1510="","",VLOOKUP(FİLTRE!$C1510,'SKT LİSTESİ'!$F:$S,11,0)),"")</f>
        <v/>
      </c>
      <c r="K1510" s="134" t="str">
        <f ca="1">IFERROR(IF($C1510="","",VLOOKUP(FİLTRE!$C1510,'SKT LİSTESİ'!$F:$S,12,0)),"")</f>
        <v/>
      </c>
      <c r="L1510" s="134" t="str">
        <f ca="1">IFERROR(IF($C1510="","",VLOOKUP(FİLTRE!$C1510,'SKT LİSTESİ'!$F:$S,13,0)),"")</f>
        <v/>
      </c>
      <c r="M1510" s="135" t="str">
        <f ca="1">IFERROR(IF($C1510="","",VLOOKUP(FİLTRE!$C1510,'SKT LİSTESİ'!$F:$AJ,14,0)),"")</f>
        <v/>
      </c>
      <c r="N1510" s="31" t="str">
        <f ca="1">IFERROR(IF($C1510="","",VLOOKUP(FİLTRE!$C1510,'SKT LİSTESİ'!$F:$AJ,22,0)),"")</f>
        <v/>
      </c>
      <c r="O1510" s="136" t="str">
        <f ca="1">IFERROR(IF($C1510="","",VLOOKUP(FİLTRE!$C1510,'SKT LİSTESİ'!$F:$AJ,23,0)),"")</f>
        <v/>
      </c>
      <c r="P1510" s="31"/>
      <c r="Q1510" s="31"/>
      <c r="R1510" s="137" t="str">
        <f ca="1">(IFERROR(IF($C1510="","",VLOOKUP(FİLTRE!$C1510,'SKT LİSTESİ'!$F:$AJ,15,0)),""))</f>
        <v/>
      </c>
      <c r="S1510" s="138" t="str">
        <f ca="1">IFERROR(IF($C1510="","",VLOOKUP(FİLTRE!$C1510,'SKT LİSTESİ'!$F:$AJ,16,0)),"")</f>
        <v/>
      </c>
      <c r="AF1510" s="179" t="str">
        <f t="shared" ca="1" si="94"/>
        <v/>
      </c>
      <c r="AG1510" s="179">
        <f t="shared" ca="1" si="95"/>
        <v>0</v>
      </c>
      <c r="AH1510" s="179">
        <f t="shared" ca="1" si="96"/>
        <v>0</v>
      </c>
    </row>
    <row r="1511" spans="2:34" ht="15.75" x14ac:dyDescent="0.25">
      <c r="B1511">
        <f t="shared" ca="1" si="93"/>
        <v>1499</v>
      </c>
      <c r="C1511" t="str">
        <f ca="1">IFERROR(VLOOKUP(B1511,'SKT LİSTESİ'!F:F,1,0),"")</f>
        <v/>
      </c>
      <c r="E1511" s="128" t="str">
        <f ca="1">IFERROR(IF($C1511="","",VLOOKUP(FİLTRE!$C1511,'SKT LİSTESİ'!$F:$S,5,0)),"")</f>
        <v/>
      </c>
      <c r="F1511" s="129" t="str">
        <f ca="1">IFERROR(IF($C1511="","",VLOOKUP(FİLTRE!$C1511,'SKT LİSTESİ'!$F:$S,7,0)),"")</f>
        <v/>
      </c>
      <c r="G1511" s="130" t="str">
        <f ca="1">IFERROR(IF($C1511="","",VLOOKUP(FİLTRE!$C1511,'SKT LİSTESİ'!$F:$S,8,0)),"")</f>
        <v/>
      </c>
      <c r="H1511" s="131" t="str">
        <f ca="1">IF(E1511="","",IF($C1511="","",VLOOKUP(FİLTRE!$C1511,'SKT LİSTESİ'!$F:$S,9,0)))</f>
        <v/>
      </c>
      <c r="I1511" s="132" t="str">
        <f ca="1">IFERROR(IF($C1511="","",VLOOKUP(FİLTRE!$C1511,'SKT LİSTESİ'!$F:$S,10,0)),"")</f>
        <v/>
      </c>
      <c r="J1511" s="133" t="str">
        <f ca="1">IFERROR(IF($C1511="","",VLOOKUP(FİLTRE!$C1511,'SKT LİSTESİ'!$F:$S,11,0)),"")</f>
        <v/>
      </c>
      <c r="K1511" s="134" t="str">
        <f ca="1">IFERROR(IF($C1511="","",VLOOKUP(FİLTRE!$C1511,'SKT LİSTESİ'!$F:$S,12,0)),"")</f>
        <v/>
      </c>
      <c r="L1511" s="134" t="str">
        <f ca="1">IFERROR(IF($C1511="","",VLOOKUP(FİLTRE!$C1511,'SKT LİSTESİ'!$F:$S,13,0)),"")</f>
        <v/>
      </c>
      <c r="M1511" s="135" t="str">
        <f ca="1">IFERROR(IF($C1511="","",VLOOKUP(FİLTRE!$C1511,'SKT LİSTESİ'!$F:$AJ,14,0)),"")</f>
        <v/>
      </c>
      <c r="N1511" s="31" t="str">
        <f ca="1">IFERROR(IF($C1511="","",VLOOKUP(FİLTRE!$C1511,'SKT LİSTESİ'!$F:$AJ,22,0)),"")</f>
        <v/>
      </c>
      <c r="O1511" s="136" t="str">
        <f ca="1">IFERROR(IF($C1511="","",VLOOKUP(FİLTRE!$C1511,'SKT LİSTESİ'!$F:$AJ,23,0)),"")</f>
        <v/>
      </c>
      <c r="P1511" s="31"/>
      <c r="Q1511" s="31"/>
      <c r="R1511" s="137" t="str">
        <f ca="1">(IFERROR(IF($C1511="","",VLOOKUP(FİLTRE!$C1511,'SKT LİSTESİ'!$F:$AJ,15,0)),""))</f>
        <v/>
      </c>
      <c r="S1511" s="138" t="str">
        <f ca="1">IFERROR(IF($C1511="","",VLOOKUP(FİLTRE!$C1511,'SKT LİSTESİ'!$F:$AJ,16,0)),"")</f>
        <v/>
      </c>
      <c r="AF1511" s="179" t="str">
        <f t="shared" ca="1" si="94"/>
        <v/>
      </c>
      <c r="AG1511" s="179">
        <f t="shared" ca="1" si="95"/>
        <v>0</v>
      </c>
      <c r="AH1511" s="179">
        <f t="shared" ca="1" si="96"/>
        <v>0</v>
      </c>
    </row>
    <row r="1512" spans="2:34" ht="15.75" x14ac:dyDescent="0.25">
      <c r="B1512">
        <f t="shared" ca="1" si="93"/>
        <v>1500</v>
      </c>
      <c r="C1512" t="str">
        <f ca="1">IFERROR(VLOOKUP(B1512,'SKT LİSTESİ'!F:F,1,0),"")</f>
        <v/>
      </c>
      <c r="E1512" s="128" t="str">
        <f ca="1">IFERROR(IF($C1512="","",VLOOKUP(FİLTRE!$C1512,'SKT LİSTESİ'!$F:$S,5,0)),"")</f>
        <v/>
      </c>
      <c r="F1512" s="129" t="str">
        <f ca="1">IFERROR(IF($C1512="","",VLOOKUP(FİLTRE!$C1512,'SKT LİSTESİ'!$F:$S,7,0)),"")</f>
        <v/>
      </c>
      <c r="G1512" s="130" t="str">
        <f ca="1">IFERROR(IF($C1512="","",VLOOKUP(FİLTRE!$C1512,'SKT LİSTESİ'!$F:$S,8,0)),"")</f>
        <v/>
      </c>
      <c r="H1512" s="131" t="str">
        <f ca="1">IF(E1512="","",IF($C1512="","",VLOOKUP(FİLTRE!$C1512,'SKT LİSTESİ'!$F:$S,9,0)))</f>
        <v/>
      </c>
      <c r="I1512" s="132" t="str">
        <f ca="1">IFERROR(IF($C1512="","",VLOOKUP(FİLTRE!$C1512,'SKT LİSTESİ'!$F:$S,10,0)),"")</f>
        <v/>
      </c>
      <c r="J1512" s="133" t="str">
        <f ca="1">IFERROR(IF($C1512="","",VLOOKUP(FİLTRE!$C1512,'SKT LİSTESİ'!$F:$S,11,0)),"")</f>
        <v/>
      </c>
      <c r="K1512" s="134" t="str">
        <f ca="1">IFERROR(IF($C1512="","",VLOOKUP(FİLTRE!$C1512,'SKT LİSTESİ'!$F:$S,12,0)),"")</f>
        <v/>
      </c>
      <c r="L1512" s="134" t="str">
        <f ca="1">IFERROR(IF($C1512="","",VLOOKUP(FİLTRE!$C1512,'SKT LİSTESİ'!$F:$S,13,0)),"")</f>
        <v/>
      </c>
      <c r="M1512" s="135" t="str">
        <f ca="1">IFERROR(IF($C1512="","",VLOOKUP(FİLTRE!$C1512,'SKT LİSTESİ'!$F:$AJ,14,0)),"")</f>
        <v/>
      </c>
      <c r="N1512" s="31" t="str">
        <f ca="1">IFERROR(IF($C1512="","",VLOOKUP(FİLTRE!$C1512,'SKT LİSTESİ'!$F:$AJ,22,0)),"")</f>
        <v/>
      </c>
      <c r="O1512" s="136" t="str">
        <f ca="1">IFERROR(IF($C1512="","",VLOOKUP(FİLTRE!$C1512,'SKT LİSTESİ'!$F:$AJ,23,0)),"")</f>
        <v/>
      </c>
      <c r="P1512" s="31"/>
      <c r="Q1512" s="31"/>
      <c r="R1512" s="137" t="str">
        <f ca="1">(IFERROR(IF($C1512="","",VLOOKUP(FİLTRE!$C1512,'SKT LİSTESİ'!$F:$AJ,15,0)),""))</f>
        <v/>
      </c>
      <c r="S1512" s="138" t="str">
        <f ca="1">IFERROR(IF($C1512="","",VLOOKUP(FİLTRE!$C1512,'SKT LİSTESİ'!$F:$AJ,16,0)),"")</f>
        <v/>
      </c>
      <c r="AF1512" s="179" t="str">
        <f t="shared" ca="1" si="94"/>
        <v/>
      </c>
      <c r="AG1512" s="179">
        <f t="shared" ca="1" si="95"/>
        <v>0</v>
      </c>
      <c r="AH1512" s="179">
        <f t="shared" ca="1" si="96"/>
        <v>0</v>
      </c>
    </row>
    <row r="1513" spans="2:34" ht="15.75" x14ac:dyDescent="0.25">
      <c r="B1513">
        <f t="shared" ca="1" si="93"/>
        <v>1501</v>
      </c>
      <c r="C1513" t="str">
        <f ca="1">IFERROR(VLOOKUP(B1513,'SKT LİSTESİ'!F:F,1,0),"")</f>
        <v/>
      </c>
      <c r="E1513" s="128" t="str">
        <f ca="1">IFERROR(IF($C1513="","",VLOOKUP(FİLTRE!$C1513,'SKT LİSTESİ'!$F:$S,5,0)),"")</f>
        <v/>
      </c>
      <c r="F1513" s="129" t="str">
        <f ca="1">IFERROR(IF($C1513="","",VLOOKUP(FİLTRE!$C1513,'SKT LİSTESİ'!$F:$S,7,0)),"")</f>
        <v/>
      </c>
      <c r="G1513" s="130" t="str">
        <f ca="1">IFERROR(IF($C1513="","",VLOOKUP(FİLTRE!$C1513,'SKT LİSTESİ'!$F:$S,8,0)),"")</f>
        <v/>
      </c>
      <c r="H1513" s="131" t="str">
        <f ca="1">IF(E1513="","",IF($C1513="","",VLOOKUP(FİLTRE!$C1513,'SKT LİSTESİ'!$F:$S,9,0)))</f>
        <v/>
      </c>
      <c r="I1513" s="132" t="str">
        <f ca="1">IFERROR(IF($C1513="","",VLOOKUP(FİLTRE!$C1513,'SKT LİSTESİ'!$F:$S,10,0)),"")</f>
        <v/>
      </c>
      <c r="J1513" s="133" t="str">
        <f ca="1">IFERROR(IF($C1513="","",VLOOKUP(FİLTRE!$C1513,'SKT LİSTESİ'!$F:$S,11,0)),"")</f>
        <v/>
      </c>
      <c r="K1513" s="134" t="str">
        <f ca="1">IFERROR(IF($C1513="","",VLOOKUP(FİLTRE!$C1513,'SKT LİSTESİ'!$F:$S,12,0)),"")</f>
        <v/>
      </c>
      <c r="L1513" s="134" t="str">
        <f ca="1">IFERROR(IF($C1513="","",VLOOKUP(FİLTRE!$C1513,'SKT LİSTESİ'!$F:$S,13,0)),"")</f>
        <v/>
      </c>
      <c r="M1513" s="135" t="str">
        <f ca="1">IFERROR(IF($C1513="","",VLOOKUP(FİLTRE!$C1513,'SKT LİSTESİ'!$F:$AJ,14,0)),"")</f>
        <v/>
      </c>
      <c r="N1513" s="31" t="str">
        <f ca="1">IFERROR(IF($C1513="","",VLOOKUP(FİLTRE!$C1513,'SKT LİSTESİ'!$F:$AJ,22,0)),"")</f>
        <v/>
      </c>
      <c r="O1513" s="136" t="str">
        <f ca="1">IFERROR(IF($C1513="","",VLOOKUP(FİLTRE!$C1513,'SKT LİSTESİ'!$F:$AJ,23,0)),"")</f>
        <v/>
      </c>
      <c r="P1513" s="31"/>
      <c r="Q1513" s="31"/>
      <c r="R1513" s="137" t="str">
        <f ca="1">(IFERROR(IF($C1513="","",VLOOKUP(FİLTRE!$C1513,'SKT LİSTESİ'!$F:$AJ,15,0)),""))</f>
        <v/>
      </c>
      <c r="S1513" s="138" t="str">
        <f ca="1">IFERROR(IF($C1513="","",VLOOKUP(FİLTRE!$C1513,'SKT LİSTESİ'!$F:$AJ,16,0)),"")</f>
        <v/>
      </c>
      <c r="AF1513" s="179" t="str">
        <f t="shared" ca="1" si="94"/>
        <v/>
      </c>
      <c r="AG1513" s="179">
        <f t="shared" ca="1" si="95"/>
        <v>0</v>
      </c>
      <c r="AH1513" s="179">
        <f t="shared" ca="1" si="96"/>
        <v>0</v>
      </c>
    </row>
    <row r="1514" spans="2:34" ht="15.75" x14ac:dyDescent="0.25">
      <c r="B1514">
        <f t="shared" ca="1" si="93"/>
        <v>1502</v>
      </c>
      <c r="C1514" t="str">
        <f ca="1">IFERROR(VLOOKUP(B1514,'SKT LİSTESİ'!F:F,1,0),"")</f>
        <v/>
      </c>
      <c r="E1514" s="128" t="str">
        <f ca="1">IFERROR(IF($C1514="","",VLOOKUP(FİLTRE!$C1514,'SKT LİSTESİ'!$F:$S,5,0)),"")</f>
        <v/>
      </c>
      <c r="F1514" s="129" t="str">
        <f ca="1">IFERROR(IF($C1514="","",VLOOKUP(FİLTRE!$C1514,'SKT LİSTESİ'!$F:$S,7,0)),"")</f>
        <v/>
      </c>
      <c r="G1514" s="130" t="str">
        <f ca="1">IFERROR(IF($C1514="","",VLOOKUP(FİLTRE!$C1514,'SKT LİSTESİ'!$F:$S,8,0)),"")</f>
        <v/>
      </c>
      <c r="H1514" s="131" t="str">
        <f ca="1">IF(E1514="","",IF($C1514="","",VLOOKUP(FİLTRE!$C1514,'SKT LİSTESİ'!$F:$S,9,0)))</f>
        <v/>
      </c>
      <c r="I1514" s="132" t="str">
        <f ca="1">IFERROR(IF($C1514="","",VLOOKUP(FİLTRE!$C1514,'SKT LİSTESİ'!$F:$S,10,0)),"")</f>
        <v/>
      </c>
      <c r="J1514" s="133" t="str">
        <f ca="1">IFERROR(IF($C1514="","",VLOOKUP(FİLTRE!$C1514,'SKT LİSTESİ'!$F:$S,11,0)),"")</f>
        <v/>
      </c>
      <c r="K1514" s="134" t="str">
        <f ca="1">IFERROR(IF($C1514="","",VLOOKUP(FİLTRE!$C1514,'SKT LİSTESİ'!$F:$S,12,0)),"")</f>
        <v/>
      </c>
      <c r="L1514" s="134" t="str">
        <f ca="1">IFERROR(IF($C1514="","",VLOOKUP(FİLTRE!$C1514,'SKT LİSTESİ'!$F:$S,13,0)),"")</f>
        <v/>
      </c>
      <c r="M1514" s="135" t="str">
        <f ca="1">IFERROR(IF($C1514="","",VLOOKUP(FİLTRE!$C1514,'SKT LİSTESİ'!$F:$AJ,14,0)),"")</f>
        <v/>
      </c>
      <c r="N1514" s="31" t="str">
        <f ca="1">IFERROR(IF($C1514="","",VLOOKUP(FİLTRE!$C1514,'SKT LİSTESİ'!$F:$AJ,22,0)),"")</f>
        <v/>
      </c>
      <c r="O1514" s="136" t="str">
        <f ca="1">IFERROR(IF($C1514="","",VLOOKUP(FİLTRE!$C1514,'SKT LİSTESİ'!$F:$AJ,23,0)),"")</f>
        <v/>
      </c>
      <c r="P1514" s="31"/>
      <c r="Q1514" s="31"/>
      <c r="R1514" s="137" t="str">
        <f ca="1">(IFERROR(IF($C1514="","",VLOOKUP(FİLTRE!$C1514,'SKT LİSTESİ'!$F:$AJ,15,0)),""))</f>
        <v/>
      </c>
      <c r="S1514" s="138" t="str">
        <f ca="1">IFERROR(IF($C1514="","",VLOOKUP(FİLTRE!$C1514,'SKT LİSTESİ'!$F:$AJ,16,0)),"")</f>
        <v/>
      </c>
      <c r="AF1514" s="179" t="str">
        <f t="shared" ca="1" si="94"/>
        <v/>
      </c>
      <c r="AG1514" s="179">
        <f t="shared" ca="1" si="95"/>
        <v>0</v>
      </c>
      <c r="AH1514" s="179">
        <f t="shared" ca="1" si="96"/>
        <v>0</v>
      </c>
    </row>
    <row r="1515" spans="2:34" ht="15.75" x14ac:dyDescent="0.25">
      <c r="B1515">
        <f t="shared" ca="1" si="93"/>
        <v>1503</v>
      </c>
      <c r="C1515" t="str">
        <f ca="1">IFERROR(VLOOKUP(B1515,'SKT LİSTESİ'!F:F,1,0),"")</f>
        <v/>
      </c>
      <c r="E1515" s="128" t="str">
        <f ca="1">IFERROR(IF($C1515="","",VLOOKUP(FİLTRE!$C1515,'SKT LİSTESİ'!$F:$S,5,0)),"")</f>
        <v/>
      </c>
      <c r="F1515" s="129" t="str">
        <f ca="1">IFERROR(IF($C1515="","",VLOOKUP(FİLTRE!$C1515,'SKT LİSTESİ'!$F:$S,7,0)),"")</f>
        <v/>
      </c>
      <c r="G1515" s="130" t="str">
        <f ca="1">IFERROR(IF($C1515="","",VLOOKUP(FİLTRE!$C1515,'SKT LİSTESİ'!$F:$S,8,0)),"")</f>
        <v/>
      </c>
      <c r="H1515" s="131" t="str">
        <f ca="1">IF(E1515="","",IF($C1515="","",VLOOKUP(FİLTRE!$C1515,'SKT LİSTESİ'!$F:$S,9,0)))</f>
        <v/>
      </c>
      <c r="I1515" s="132" t="str">
        <f ca="1">IFERROR(IF($C1515="","",VLOOKUP(FİLTRE!$C1515,'SKT LİSTESİ'!$F:$S,10,0)),"")</f>
        <v/>
      </c>
      <c r="J1515" s="133" t="str">
        <f ca="1">IFERROR(IF($C1515="","",VLOOKUP(FİLTRE!$C1515,'SKT LİSTESİ'!$F:$S,11,0)),"")</f>
        <v/>
      </c>
      <c r="K1515" s="134" t="str">
        <f ca="1">IFERROR(IF($C1515="","",VLOOKUP(FİLTRE!$C1515,'SKT LİSTESİ'!$F:$S,12,0)),"")</f>
        <v/>
      </c>
      <c r="L1515" s="134" t="str">
        <f ca="1">IFERROR(IF($C1515="","",VLOOKUP(FİLTRE!$C1515,'SKT LİSTESİ'!$F:$S,13,0)),"")</f>
        <v/>
      </c>
      <c r="M1515" s="135" t="str">
        <f ca="1">IFERROR(IF($C1515="","",VLOOKUP(FİLTRE!$C1515,'SKT LİSTESİ'!$F:$AJ,14,0)),"")</f>
        <v/>
      </c>
      <c r="N1515" s="31" t="str">
        <f ca="1">IFERROR(IF($C1515="","",VLOOKUP(FİLTRE!$C1515,'SKT LİSTESİ'!$F:$AJ,22,0)),"")</f>
        <v/>
      </c>
      <c r="O1515" s="136" t="str">
        <f ca="1">IFERROR(IF($C1515="","",VLOOKUP(FİLTRE!$C1515,'SKT LİSTESİ'!$F:$AJ,23,0)),"")</f>
        <v/>
      </c>
      <c r="P1515" s="31"/>
      <c r="Q1515" s="31"/>
      <c r="R1515" s="137" t="str">
        <f ca="1">(IFERROR(IF($C1515="","",VLOOKUP(FİLTRE!$C1515,'SKT LİSTESİ'!$F:$AJ,15,0)),""))</f>
        <v/>
      </c>
      <c r="S1515" s="138" t="str">
        <f ca="1">IFERROR(IF($C1515="","",VLOOKUP(FİLTRE!$C1515,'SKT LİSTESİ'!$F:$AJ,16,0)),"")</f>
        <v/>
      </c>
      <c r="AF1515" s="179" t="str">
        <f t="shared" ca="1" si="94"/>
        <v/>
      </c>
      <c r="AG1515" s="179">
        <f t="shared" ca="1" si="95"/>
        <v>0</v>
      </c>
      <c r="AH1515" s="179">
        <f t="shared" ca="1" si="96"/>
        <v>0</v>
      </c>
    </row>
    <row r="1516" spans="2:34" ht="15.75" x14ac:dyDescent="0.25">
      <c r="B1516">
        <f t="shared" ca="1" si="93"/>
        <v>1504</v>
      </c>
      <c r="C1516" t="str">
        <f ca="1">IFERROR(VLOOKUP(B1516,'SKT LİSTESİ'!F:F,1,0),"")</f>
        <v/>
      </c>
      <c r="E1516" s="128" t="str">
        <f ca="1">IFERROR(IF($C1516="","",VLOOKUP(FİLTRE!$C1516,'SKT LİSTESİ'!$F:$S,5,0)),"")</f>
        <v/>
      </c>
      <c r="F1516" s="129" t="str">
        <f ca="1">IFERROR(IF($C1516="","",VLOOKUP(FİLTRE!$C1516,'SKT LİSTESİ'!$F:$S,7,0)),"")</f>
        <v/>
      </c>
      <c r="G1516" s="130" t="str">
        <f ca="1">IFERROR(IF($C1516="","",VLOOKUP(FİLTRE!$C1516,'SKT LİSTESİ'!$F:$S,8,0)),"")</f>
        <v/>
      </c>
      <c r="H1516" s="131" t="str">
        <f ca="1">IF(E1516="","",IF($C1516="","",VLOOKUP(FİLTRE!$C1516,'SKT LİSTESİ'!$F:$S,9,0)))</f>
        <v/>
      </c>
      <c r="I1516" s="132" t="str">
        <f ca="1">IFERROR(IF($C1516="","",VLOOKUP(FİLTRE!$C1516,'SKT LİSTESİ'!$F:$S,10,0)),"")</f>
        <v/>
      </c>
      <c r="J1516" s="133" t="str">
        <f ca="1">IFERROR(IF($C1516="","",VLOOKUP(FİLTRE!$C1516,'SKT LİSTESİ'!$F:$S,11,0)),"")</f>
        <v/>
      </c>
      <c r="K1516" s="134" t="str">
        <f ca="1">IFERROR(IF($C1516="","",VLOOKUP(FİLTRE!$C1516,'SKT LİSTESİ'!$F:$S,12,0)),"")</f>
        <v/>
      </c>
      <c r="L1516" s="134" t="str">
        <f ca="1">IFERROR(IF($C1516="","",VLOOKUP(FİLTRE!$C1516,'SKT LİSTESİ'!$F:$S,13,0)),"")</f>
        <v/>
      </c>
      <c r="M1516" s="135" t="str">
        <f ca="1">IFERROR(IF($C1516="","",VLOOKUP(FİLTRE!$C1516,'SKT LİSTESİ'!$F:$AJ,14,0)),"")</f>
        <v/>
      </c>
      <c r="N1516" s="31" t="str">
        <f ca="1">IFERROR(IF($C1516="","",VLOOKUP(FİLTRE!$C1516,'SKT LİSTESİ'!$F:$AJ,22,0)),"")</f>
        <v/>
      </c>
      <c r="O1516" s="136" t="str">
        <f ca="1">IFERROR(IF($C1516="","",VLOOKUP(FİLTRE!$C1516,'SKT LİSTESİ'!$F:$AJ,23,0)),"")</f>
        <v/>
      </c>
      <c r="P1516" s="31"/>
      <c r="Q1516" s="31"/>
      <c r="R1516" s="137" t="str">
        <f ca="1">(IFERROR(IF($C1516="","",VLOOKUP(FİLTRE!$C1516,'SKT LİSTESİ'!$F:$AJ,15,0)),""))</f>
        <v/>
      </c>
      <c r="S1516" s="138" t="str">
        <f ca="1">IFERROR(IF($C1516="","",VLOOKUP(FİLTRE!$C1516,'SKT LİSTESİ'!$F:$AJ,16,0)),"")</f>
        <v/>
      </c>
      <c r="AF1516" s="179" t="str">
        <f t="shared" ca="1" si="94"/>
        <v/>
      </c>
      <c r="AG1516" s="179">
        <f t="shared" ca="1" si="95"/>
        <v>0</v>
      </c>
      <c r="AH1516" s="179">
        <f t="shared" ca="1" si="96"/>
        <v>0</v>
      </c>
    </row>
    <row r="1517" spans="2:34" ht="15.75" x14ac:dyDescent="0.25">
      <c r="B1517">
        <f t="shared" ca="1" si="93"/>
        <v>1505</v>
      </c>
      <c r="C1517" t="str">
        <f ca="1">IFERROR(VLOOKUP(B1517,'SKT LİSTESİ'!F:F,1,0),"")</f>
        <v/>
      </c>
      <c r="E1517" s="128" t="str">
        <f ca="1">IFERROR(IF($C1517="","",VLOOKUP(FİLTRE!$C1517,'SKT LİSTESİ'!$F:$S,5,0)),"")</f>
        <v/>
      </c>
      <c r="F1517" s="129" t="str">
        <f ca="1">IFERROR(IF($C1517="","",VLOOKUP(FİLTRE!$C1517,'SKT LİSTESİ'!$F:$S,7,0)),"")</f>
        <v/>
      </c>
      <c r="G1517" s="130" t="str">
        <f ca="1">IFERROR(IF($C1517="","",VLOOKUP(FİLTRE!$C1517,'SKT LİSTESİ'!$F:$S,8,0)),"")</f>
        <v/>
      </c>
      <c r="H1517" s="131" t="str">
        <f ca="1">IF(E1517="","",IF($C1517="","",VLOOKUP(FİLTRE!$C1517,'SKT LİSTESİ'!$F:$S,9,0)))</f>
        <v/>
      </c>
      <c r="I1517" s="132" t="str">
        <f ca="1">IFERROR(IF($C1517="","",VLOOKUP(FİLTRE!$C1517,'SKT LİSTESİ'!$F:$S,10,0)),"")</f>
        <v/>
      </c>
      <c r="J1517" s="133" t="str">
        <f ca="1">IFERROR(IF($C1517="","",VLOOKUP(FİLTRE!$C1517,'SKT LİSTESİ'!$F:$S,11,0)),"")</f>
        <v/>
      </c>
      <c r="K1517" s="134" t="str">
        <f ca="1">IFERROR(IF($C1517="","",VLOOKUP(FİLTRE!$C1517,'SKT LİSTESİ'!$F:$S,12,0)),"")</f>
        <v/>
      </c>
      <c r="L1517" s="134" t="str">
        <f ca="1">IFERROR(IF($C1517="","",VLOOKUP(FİLTRE!$C1517,'SKT LİSTESİ'!$F:$S,13,0)),"")</f>
        <v/>
      </c>
      <c r="M1517" s="135" t="str">
        <f ca="1">IFERROR(IF($C1517="","",VLOOKUP(FİLTRE!$C1517,'SKT LİSTESİ'!$F:$AJ,14,0)),"")</f>
        <v/>
      </c>
      <c r="N1517" s="31" t="str">
        <f ca="1">IFERROR(IF($C1517="","",VLOOKUP(FİLTRE!$C1517,'SKT LİSTESİ'!$F:$AJ,22,0)),"")</f>
        <v/>
      </c>
      <c r="O1517" s="136" t="str">
        <f ca="1">IFERROR(IF($C1517="","",VLOOKUP(FİLTRE!$C1517,'SKT LİSTESİ'!$F:$AJ,23,0)),"")</f>
        <v/>
      </c>
      <c r="P1517" s="31"/>
      <c r="Q1517" s="31"/>
      <c r="R1517" s="137" t="str">
        <f ca="1">(IFERROR(IF($C1517="","",VLOOKUP(FİLTRE!$C1517,'SKT LİSTESİ'!$F:$AJ,15,0)),""))</f>
        <v/>
      </c>
      <c r="S1517" s="138" t="str">
        <f ca="1">IFERROR(IF($C1517="","",VLOOKUP(FİLTRE!$C1517,'SKT LİSTESİ'!$F:$AJ,16,0)),"")</f>
        <v/>
      </c>
      <c r="AF1517" s="179" t="str">
        <f t="shared" ca="1" si="94"/>
        <v/>
      </c>
      <c r="AG1517" s="179">
        <f t="shared" ca="1" si="95"/>
        <v>0</v>
      </c>
      <c r="AH1517" s="179">
        <f t="shared" ca="1" si="96"/>
        <v>0</v>
      </c>
    </row>
    <row r="1518" spans="2:34" ht="15.75" x14ac:dyDescent="0.25">
      <c r="B1518">
        <f t="shared" ca="1" si="93"/>
        <v>1506</v>
      </c>
      <c r="C1518" t="str">
        <f ca="1">IFERROR(VLOOKUP(B1518,'SKT LİSTESİ'!F:F,1,0),"")</f>
        <v/>
      </c>
      <c r="E1518" s="128" t="str">
        <f ca="1">IFERROR(IF($C1518="","",VLOOKUP(FİLTRE!$C1518,'SKT LİSTESİ'!$F:$S,5,0)),"")</f>
        <v/>
      </c>
      <c r="F1518" s="129" t="str">
        <f ca="1">IFERROR(IF($C1518="","",VLOOKUP(FİLTRE!$C1518,'SKT LİSTESİ'!$F:$S,7,0)),"")</f>
        <v/>
      </c>
      <c r="G1518" s="130" t="str">
        <f ca="1">IFERROR(IF($C1518="","",VLOOKUP(FİLTRE!$C1518,'SKT LİSTESİ'!$F:$S,8,0)),"")</f>
        <v/>
      </c>
      <c r="H1518" s="131" t="str">
        <f ca="1">IF(E1518="","",IF($C1518="","",VLOOKUP(FİLTRE!$C1518,'SKT LİSTESİ'!$F:$S,9,0)))</f>
        <v/>
      </c>
      <c r="I1518" s="132" t="str">
        <f ca="1">IFERROR(IF($C1518="","",VLOOKUP(FİLTRE!$C1518,'SKT LİSTESİ'!$F:$S,10,0)),"")</f>
        <v/>
      </c>
      <c r="J1518" s="133" t="str">
        <f ca="1">IFERROR(IF($C1518="","",VLOOKUP(FİLTRE!$C1518,'SKT LİSTESİ'!$F:$S,11,0)),"")</f>
        <v/>
      </c>
      <c r="K1518" s="134" t="str">
        <f ca="1">IFERROR(IF($C1518="","",VLOOKUP(FİLTRE!$C1518,'SKT LİSTESİ'!$F:$S,12,0)),"")</f>
        <v/>
      </c>
      <c r="L1518" s="134" t="str">
        <f ca="1">IFERROR(IF($C1518="","",VLOOKUP(FİLTRE!$C1518,'SKT LİSTESİ'!$F:$S,13,0)),"")</f>
        <v/>
      </c>
      <c r="M1518" s="135" t="str">
        <f ca="1">IFERROR(IF($C1518="","",VLOOKUP(FİLTRE!$C1518,'SKT LİSTESİ'!$F:$AJ,14,0)),"")</f>
        <v/>
      </c>
      <c r="N1518" s="31" t="str">
        <f ca="1">IFERROR(IF($C1518="","",VLOOKUP(FİLTRE!$C1518,'SKT LİSTESİ'!$F:$AJ,22,0)),"")</f>
        <v/>
      </c>
      <c r="O1518" s="136" t="str">
        <f ca="1">IFERROR(IF($C1518="","",VLOOKUP(FİLTRE!$C1518,'SKT LİSTESİ'!$F:$AJ,23,0)),"")</f>
        <v/>
      </c>
      <c r="P1518" s="31"/>
      <c r="Q1518" s="31"/>
      <c r="R1518" s="137" t="str">
        <f ca="1">(IFERROR(IF($C1518="","",VLOOKUP(FİLTRE!$C1518,'SKT LİSTESİ'!$F:$AJ,15,0)),""))</f>
        <v/>
      </c>
      <c r="S1518" s="138" t="str">
        <f ca="1">IFERROR(IF($C1518="","",VLOOKUP(FİLTRE!$C1518,'SKT LİSTESİ'!$F:$AJ,16,0)),"")</f>
        <v/>
      </c>
      <c r="AF1518" s="179" t="str">
        <f t="shared" ca="1" si="94"/>
        <v/>
      </c>
      <c r="AG1518" s="179">
        <f t="shared" ca="1" si="95"/>
        <v>0</v>
      </c>
      <c r="AH1518" s="179">
        <f t="shared" ca="1" si="96"/>
        <v>0</v>
      </c>
    </row>
    <row r="1519" spans="2:34" ht="15.75" x14ac:dyDescent="0.25">
      <c r="B1519">
        <f t="shared" ca="1" si="93"/>
        <v>1507</v>
      </c>
      <c r="C1519" t="str">
        <f ca="1">IFERROR(VLOOKUP(B1519,'SKT LİSTESİ'!F:F,1,0),"")</f>
        <v/>
      </c>
      <c r="E1519" s="128" t="str">
        <f ca="1">IFERROR(IF($C1519="","",VLOOKUP(FİLTRE!$C1519,'SKT LİSTESİ'!$F:$S,5,0)),"")</f>
        <v/>
      </c>
      <c r="F1519" s="129" t="str">
        <f ca="1">IFERROR(IF($C1519="","",VLOOKUP(FİLTRE!$C1519,'SKT LİSTESİ'!$F:$S,7,0)),"")</f>
        <v/>
      </c>
      <c r="G1519" s="130" t="str">
        <f ca="1">IFERROR(IF($C1519="","",VLOOKUP(FİLTRE!$C1519,'SKT LİSTESİ'!$F:$S,8,0)),"")</f>
        <v/>
      </c>
      <c r="H1519" s="131" t="str">
        <f ca="1">IF(E1519="","",IF($C1519="","",VLOOKUP(FİLTRE!$C1519,'SKT LİSTESİ'!$F:$S,9,0)))</f>
        <v/>
      </c>
      <c r="I1519" s="132" t="str">
        <f ca="1">IFERROR(IF($C1519="","",VLOOKUP(FİLTRE!$C1519,'SKT LİSTESİ'!$F:$S,10,0)),"")</f>
        <v/>
      </c>
      <c r="J1519" s="133" t="str">
        <f ca="1">IFERROR(IF($C1519="","",VLOOKUP(FİLTRE!$C1519,'SKT LİSTESİ'!$F:$S,11,0)),"")</f>
        <v/>
      </c>
      <c r="K1519" s="134" t="str">
        <f ca="1">IFERROR(IF($C1519="","",VLOOKUP(FİLTRE!$C1519,'SKT LİSTESİ'!$F:$S,12,0)),"")</f>
        <v/>
      </c>
      <c r="L1519" s="134" t="str">
        <f ca="1">IFERROR(IF($C1519="","",VLOOKUP(FİLTRE!$C1519,'SKT LİSTESİ'!$F:$S,13,0)),"")</f>
        <v/>
      </c>
      <c r="M1519" s="135" t="str">
        <f ca="1">IFERROR(IF($C1519="","",VLOOKUP(FİLTRE!$C1519,'SKT LİSTESİ'!$F:$AJ,14,0)),"")</f>
        <v/>
      </c>
      <c r="N1519" s="31" t="str">
        <f ca="1">IFERROR(IF($C1519="","",VLOOKUP(FİLTRE!$C1519,'SKT LİSTESİ'!$F:$AJ,22,0)),"")</f>
        <v/>
      </c>
      <c r="O1519" s="136" t="str">
        <f ca="1">IFERROR(IF($C1519="","",VLOOKUP(FİLTRE!$C1519,'SKT LİSTESİ'!$F:$AJ,23,0)),"")</f>
        <v/>
      </c>
      <c r="P1519" s="31"/>
      <c r="Q1519" s="31"/>
      <c r="R1519" s="137" t="str">
        <f ca="1">(IFERROR(IF($C1519="","",VLOOKUP(FİLTRE!$C1519,'SKT LİSTESİ'!$F:$AJ,15,0)),""))</f>
        <v/>
      </c>
      <c r="S1519" s="138" t="str">
        <f ca="1">IFERROR(IF($C1519="","",VLOOKUP(FİLTRE!$C1519,'SKT LİSTESİ'!$F:$AJ,16,0)),"")</f>
        <v/>
      </c>
      <c r="AF1519" s="179" t="str">
        <f t="shared" ca="1" si="94"/>
        <v/>
      </c>
      <c r="AG1519" s="179">
        <f t="shared" ca="1" si="95"/>
        <v>0</v>
      </c>
      <c r="AH1519" s="179">
        <f t="shared" ca="1" si="96"/>
        <v>0</v>
      </c>
    </row>
    <row r="1520" spans="2:34" ht="15.75" x14ac:dyDescent="0.25">
      <c r="B1520">
        <f t="shared" ca="1" si="93"/>
        <v>1508</v>
      </c>
      <c r="C1520" t="str">
        <f ca="1">IFERROR(VLOOKUP(B1520,'SKT LİSTESİ'!F:F,1,0),"")</f>
        <v/>
      </c>
      <c r="E1520" s="128" t="str">
        <f ca="1">IFERROR(IF($C1520="","",VLOOKUP(FİLTRE!$C1520,'SKT LİSTESİ'!$F:$S,5,0)),"")</f>
        <v/>
      </c>
      <c r="F1520" s="129" t="str">
        <f ca="1">IFERROR(IF($C1520="","",VLOOKUP(FİLTRE!$C1520,'SKT LİSTESİ'!$F:$S,7,0)),"")</f>
        <v/>
      </c>
      <c r="G1520" s="130" t="str">
        <f ca="1">IFERROR(IF($C1520="","",VLOOKUP(FİLTRE!$C1520,'SKT LİSTESİ'!$F:$S,8,0)),"")</f>
        <v/>
      </c>
      <c r="H1520" s="131" t="str">
        <f ca="1">IF(E1520="","",IF($C1520="","",VLOOKUP(FİLTRE!$C1520,'SKT LİSTESİ'!$F:$S,9,0)))</f>
        <v/>
      </c>
      <c r="I1520" s="132" t="str">
        <f ca="1">IFERROR(IF($C1520="","",VLOOKUP(FİLTRE!$C1520,'SKT LİSTESİ'!$F:$S,10,0)),"")</f>
        <v/>
      </c>
      <c r="J1520" s="133" t="str">
        <f ca="1">IFERROR(IF($C1520="","",VLOOKUP(FİLTRE!$C1520,'SKT LİSTESİ'!$F:$S,11,0)),"")</f>
        <v/>
      </c>
      <c r="K1520" s="134" t="str">
        <f ca="1">IFERROR(IF($C1520="","",VLOOKUP(FİLTRE!$C1520,'SKT LİSTESİ'!$F:$S,12,0)),"")</f>
        <v/>
      </c>
      <c r="L1520" s="134" t="str">
        <f ca="1">IFERROR(IF($C1520="","",VLOOKUP(FİLTRE!$C1520,'SKT LİSTESİ'!$F:$S,13,0)),"")</f>
        <v/>
      </c>
      <c r="M1520" s="135" t="str">
        <f ca="1">IFERROR(IF($C1520="","",VLOOKUP(FİLTRE!$C1520,'SKT LİSTESİ'!$F:$AJ,14,0)),"")</f>
        <v/>
      </c>
      <c r="N1520" s="31" t="str">
        <f ca="1">IFERROR(IF($C1520="","",VLOOKUP(FİLTRE!$C1520,'SKT LİSTESİ'!$F:$AJ,22,0)),"")</f>
        <v/>
      </c>
      <c r="O1520" s="136" t="str">
        <f ca="1">IFERROR(IF($C1520="","",VLOOKUP(FİLTRE!$C1520,'SKT LİSTESİ'!$F:$AJ,23,0)),"")</f>
        <v/>
      </c>
      <c r="P1520" s="31"/>
      <c r="Q1520" s="31"/>
      <c r="R1520" s="137" t="str">
        <f ca="1">(IFERROR(IF($C1520="","",VLOOKUP(FİLTRE!$C1520,'SKT LİSTESİ'!$F:$AJ,15,0)),""))</f>
        <v/>
      </c>
      <c r="S1520" s="138" t="str">
        <f ca="1">IFERROR(IF($C1520="","",VLOOKUP(FİLTRE!$C1520,'SKT LİSTESİ'!$F:$AJ,16,0)),"")</f>
        <v/>
      </c>
      <c r="AF1520" s="179" t="str">
        <f t="shared" ca="1" si="94"/>
        <v/>
      </c>
      <c r="AG1520" s="179">
        <f t="shared" ca="1" si="95"/>
        <v>0</v>
      </c>
      <c r="AH1520" s="179">
        <f t="shared" ca="1" si="96"/>
        <v>0</v>
      </c>
    </row>
    <row r="1521" spans="2:34" ht="15.75" x14ac:dyDescent="0.25">
      <c r="B1521">
        <f t="shared" ca="1" si="93"/>
        <v>1509</v>
      </c>
      <c r="C1521" t="str">
        <f ca="1">IFERROR(VLOOKUP(B1521,'SKT LİSTESİ'!F:F,1,0),"")</f>
        <v/>
      </c>
      <c r="E1521" s="128" t="str">
        <f ca="1">IFERROR(IF($C1521="","",VLOOKUP(FİLTRE!$C1521,'SKT LİSTESİ'!$F:$S,5,0)),"")</f>
        <v/>
      </c>
      <c r="F1521" s="129" t="str">
        <f ca="1">IFERROR(IF($C1521="","",VLOOKUP(FİLTRE!$C1521,'SKT LİSTESİ'!$F:$S,7,0)),"")</f>
        <v/>
      </c>
      <c r="G1521" s="130" t="str">
        <f ca="1">IFERROR(IF($C1521="","",VLOOKUP(FİLTRE!$C1521,'SKT LİSTESİ'!$F:$S,8,0)),"")</f>
        <v/>
      </c>
      <c r="H1521" s="131" t="str">
        <f ca="1">IF(E1521="","",IF($C1521="","",VLOOKUP(FİLTRE!$C1521,'SKT LİSTESİ'!$F:$S,9,0)))</f>
        <v/>
      </c>
      <c r="I1521" s="132" t="str">
        <f ca="1">IFERROR(IF($C1521="","",VLOOKUP(FİLTRE!$C1521,'SKT LİSTESİ'!$F:$S,10,0)),"")</f>
        <v/>
      </c>
      <c r="J1521" s="133" t="str">
        <f ca="1">IFERROR(IF($C1521="","",VLOOKUP(FİLTRE!$C1521,'SKT LİSTESİ'!$F:$S,11,0)),"")</f>
        <v/>
      </c>
      <c r="K1521" s="134" t="str">
        <f ca="1">IFERROR(IF($C1521="","",VLOOKUP(FİLTRE!$C1521,'SKT LİSTESİ'!$F:$S,12,0)),"")</f>
        <v/>
      </c>
      <c r="L1521" s="134" t="str">
        <f ca="1">IFERROR(IF($C1521="","",VLOOKUP(FİLTRE!$C1521,'SKT LİSTESİ'!$F:$S,13,0)),"")</f>
        <v/>
      </c>
      <c r="M1521" s="135" t="str">
        <f ca="1">IFERROR(IF($C1521="","",VLOOKUP(FİLTRE!$C1521,'SKT LİSTESİ'!$F:$AJ,14,0)),"")</f>
        <v/>
      </c>
      <c r="N1521" s="31" t="str">
        <f ca="1">IFERROR(IF($C1521="","",VLOOKUP(FİLTRE!$C1521,'SKT LİSTESİ'!$F:$AJ,22,0)),"")</f>
        <v/>
      </c>
      <c r="O1521" s="136" t="str">
        <f ca="1">IFERROR(IF($C1521="","",VLOOKUP(FİLTRE!$C1521,'SKT LİSTESİ'!$F:$AJ,23,0)),"")</f>
        <v/>
      </c>
      <c r="P1521" s="31"/>
      <c r="Q1521" s="31"/>
      <c r="R1521" s="137" t="str">
        <f ca="1">(IFERROR(IF($C1521="","",VLOOKUP(FİLTRE!$C1521,'SKT LİSTESİ'!$F:$AJ,15,0)),""))</f>
        <v/>
      </c>
      <c r="S1521" s="138" t="str">
        <f ca="1">IFERROR(IF($C1521="","",VLOOKUP(FİLTRE!$C1521,'SKT LİSTESİ'!$F:$AJ,16,0)),"")</f>
        <v/>
      </c>
      <c r="AF1521" s="179" t="str">
        <f t="shared" ca="1" si="94"/>
        <v/>
      </c>
      <c r="AG1521" s="179">
        <f t="shared" ca="1" si="95"/>
        <v>0</v>
      </c>
      <c r="AH1521" s="179">
        <f t="shared" ca="1" si="96"/>
        <v>0</v>
      </c>
    </row>
    <row r="1522" spans="2:34" ht="15.75" x14ac:dyDescent="0.25">
      <c r="B1522">
        <f t="shared" ca="1" si="93"/>
        <v>1510</v>
      </c>
      <c r="C1522" t="str">
        <f ca="1">IFERROR(VLOOKUP(B1522,'SKT LİSTESİ'!F:F,1,0),"")</f>
        <v/>
      </c>
      <c r="E1522" s="128" t="str">
        <f ca="1">IFERROR(IF($C1522="","",VLOOKUP(FİLTRE!$C1522,'SKT LİSTESİ'!$F:$S,5,0)),"")</f>
        <v/>
      </c>
      <c r="F1522" s="129" t="str">
        <f ca="1">IFERROR(IF($C1522="","",VLOOKUP(FİLTRE!$C1522,'SKT LİSTESİ'!$F:$S,7,0)),"")</f>
        <v/>
      </c>
      <c r="G1522" s="130" t="str">
        <f ca="1">IFERROR(IF($C1522="","",VLOOKUP(FİLTRE!$C1522,'SKT LİSTESİ'!$F:$S,8,0)),"")</f>
        <v/>
      </c>
      <c r="H1522" s="131" t="str">
        <f ca="1">IF(E1522="","",IF($C1522="","",VLOOKUP(FİLTRE!$C1522,'SKT LİSTESİ'!$F:$S,9,0)))</f>
        <v/>
      </c>
      <c r="I1522" s="132" t="str">
        <f ca="1">IFERROR(IF($C1522="","",VLOOKUP(FİLTRE!$C1522,'SKT LİSTESİ'!$F:$S,10,0)),"")</f>
        <v/>
      </c>
      <c r="J1522" s="133" t="str">
        <f ca="1">IFERROR(IF($C1522="","",VLOOKUP(FİLTRE!$C1522,'SKT LİSTESİ'!$F:$S,11,0)),"")</f>
        <v/>
      </c>
      <c r="K1522" s="134" t="str">
        <f ca="1">IFERROR(IF($C1522="","",VLOOKUP(FİLTRE!$C1522,'SKT LİSTESİ'!$F:$S,12,0)),"")</f>
        <v/>
      </c>
      <c r="L1522" s="134" t="str">
        <f ca="1">IFERROR(IF($C1522="","",VLOOKUP(FİLTRE!$C1522,'SKT LİSTESİ'!$F:$S,13,0)),"")</f>
        <v/>
      </c>
      <c r="M1522" s="135" t="str">
        <f ca="1">IFERROR(IF($C1522="","",VLOOKUP(FİLTRE!$C1522,'SKT LİSTESİ'!$F:$AJ,14,0)),"")</f>
        <v/>
      </c>
      <c r="N1522" s="31" t="str">
        <f ca="1">IFERROR(IF($C1522="","",VLOOKUP(FİLTRE!$C1522,'SKT LİSTESİ'!$F:$AJ,22,0)),"")</f>
        <v/>
      </c>
      <c r="O1522" s="136" t="str">
        <f ca="1">IFERROR(IF($C1522="","",VLOOKUP(FİLTRE!$C1522,'SKT LİSTESİ'!$F:$AJ,23,0)),"")</f>
        <v/>
      </c>
      <c r="P1522" s="31"/>
      <c r="Q1522" s="31"/>
      <c r="R1522" s="137" t="str">
        <f ca="1">(IFERROR(IF($C1522="","",VLOOKUP(FİLTRE!$C1522,'SKT LİSTESİ'!$F:$AJ,15,0)),""))</f>
        <v/>
      </c>
      <c r="S1522" s="138" t="str">
        <f ca="1">IFERROR(IF($C1522="","",VLOOKUP(FİLTRE!$C1522,'SKT LİSTESİ'!$F:$AJ,16,0)),"")</f>
        <v/>
      </c>
      <c r="AF1522" s="179" t="str">
        <f t="shared" ca="1" si="94"/>
        <v/>
      </c>
      <c r="AG1522" s="179">
        <f t="shared" ca="1" si="95"/>
        <v>0</v>
      </c>
      <c r="AH1522" s="179">
        <f t="shared" ca="1" si="96"/>
        <v>0</v>
      </c>
    </row>
    <row r="1523" spans="2:34" ht="15.75" x14ac:dyDescent="0.25">
      <c r="B1523">
        <f t="shared" ca="1" si="93"/>
        <v>1511</v>
      </c>
      <c r="C1523" t="str">
        <f ca="1">IFERROR(VLOOKUP(B1523,'SKT LİSTESİ'!F:F,1,0),"")</f>
        <v/>
      </c>
      <c r="E1523" s="128" t="str">
        <f ca="1">IFERROR(IF($C1523="","",VLOOKUP(FİLTRE!$C1523,'SKT LİSTESİ'!$F:$S,5,0)),"")</f>
        <v/>
      </c>
      <c r="F1523" s="129" t="str">
        <f ca="1">IFERROR(IF($C1523="","",VLOOKUP(FİLTRE!$C1523,'SKT LİSTESİ'!$F:$S,7,0)),"")</f>
        <v/>
      </c>
      <c r="G1523" s="130" t="str">
        <f ca="1">IFERROR(IF($C1523="","",VLOOKUP(FİLTRE!$C1523,'SKT LİSTESİ'!$F:$S,8,0)),"")</f>
        <v/>
      </c>
      <c r="H1523" s="131" t="str">
        <f ca="1">IF(E1523="","",IF($C1523="","",VLOOKUP(FİLTRE!$C1523,'SKT LİSTESİ'!$F:$S,9,0)))</f>
        <v/>
      </c>
      <c r="I1523" s="132" t="str">
        <f ca="1">IFERROR(IF($C1523="","",VLOOKUP(FİLTRE!$C1523,'SKT LİSTESİ'!$F:$S,10,0)),"")</f>
        <v/>
      </c>
      <c r="J1523" s="133" t="str">
        <f ca="1">IFERROR(IF($C1523="","",VLOOKUP(FİLTRE!$C1523,'SKT LİSTESİ'!$F:$S,11,0)),"")</f>
        <v/>
      </c>
      <c r="K1523" s="134" t="str">
        <f ca="1">IFERROR(IF($C1523="","",VLOOKUP(FİLTRE!$C1523,'SKT LİSTESİ'!$F:$S,12,0)),"")</f>
        <v/>
      </c>
      <c r="L1523" s="134" t="str">
        <f ca="1">IFERROR(IF($C1523="","",VLOOKUP(FİLTRE!$C1523,'SKT LİSTESİ'!$F:$S,13,0)),"")</f>
        <v/>
      </c>
      <c r="M1523" s="135" t="str">
        <f ca="1">IFERROR(IF($C1523="","",VLOOKUP(FİLTRE!$C1523,'SKT LİSTESİ'!$F:$AJ,14,0)),"")</f>
        <v/>
      </c>
      <c r="N1523" s="31" t="str">
        <f ca="1">IFERROR(IF($C1523="","",VLOOKUP(FİLTRE!$C1523,'SKT LİSTESİ'!$F:$AJ,22,0)),"")</f>
        <v/>
      </c>
      <c r="O1523" s="136" t="str">
        <f ca="1">IFERROR(IF($C1523="","",VLOOKUP(FİLTRE!$C1523,'SKT LİSTESİ'!$F:$AJ,23,0)),"")</f>
        <v/>
      </c>
      <c r="P1523" s="31"/>
      <c r="Q1523" s="31"/>
      <c r="R1523" s="137" t="str">
        <f ca="1">(IFERROR(IF($C1523="","",VLOOKUP(FİLTRE!$C1523,'SKT LİSTESİ'!$F:$AJ,15,0)),""))</f>
        <v/>
      </c>
      <c r="S1523" s="138" t="str">
        <f ca="1">IFERROR(IF($C1523="","",VLOOKUP(FİLTRE!$C1523,'SKT LİSTESİ'!$F:$AJ,16,0)),"")</f>
        <v/>
      </c>
      <c r="AF1523" s="179" t="str">
        <f t="shared" ca="1" si="94"/>
        <v/>
      </c>
      <c r="AG1523" s="179">
        <f t="shared" ca="1" si="95"/>
        <v>0</v>
      </c>
      <c r="AH1523" s="179">
        <f t="shared" ca="1" si="96"/>
        <v>0</v>
      </c>
    </row>
    <row r="1524" spans="2:34" ht="15.75" x14ac:dyDescent="0.25">
      <c r="B1524">
        <f t="shared" ca="1" si="93"/>
        <v>1512</v>
      </c>
      <c r="C1524" t="str">
        <f ca="1">IFERROR(VLOOKUP(B1524,'SKT LİSTESİ'!F:F,1,0),"")</f>
        <v/>
      </c>
      <c r="E1524" s="128" t="str">
        <f ca="1">IFERROR(IF($C1524="","",VLOOKUP(FİLTRE!$C1524,'SKT LİSTESİ'!$F:$S,5,0)),"")</f>
        <v/>
      </c>
      <c r="F1524" s="129" t="str">
        <f ca="1">IFERROR(IF($C1524="","",VLOOKUP(FİLTRE!$C1524,'SKT LİSTESİ'!$F:$S,7,0)),"")</f>
        <v/>
      </c>
      <c r="G1524" s="130" t="str">
        <f ca="1">IFERROR(IF($C1524="","",VLOOKUP(FİLTRE!$C1524,'SKT LİSTESİ'!$F:$S,8,0)),"")</f>
        <v/>
      </c>
      <c r="H1524" s="131" t="str">
        <f ca="1">IF(E1524="","",IF($C1524="","",VLOOKUP(FİLTRE!$C1524,'SKT LİSTESİ'!$F:$S,9,0)))</f>
        <v/>
      </c>
      <c r="I1524" s="132" t="str">
        <f ca="1">IFERROR(IF($C1524="","",VLOOKUP(FİLTRE!$C1524,'SKT LİSTESİ'!$F:$S,10,0)),"")</f>
        <v/>
      </c>
      <c r="J1524" s="133" t="str">
        <f ca="1">IFERROR(IF($C1524="","",VLOOKUP(FİLTRE!$C1524,'SKT LİSTESİ'!$F:$S,11,0)),"")</f>
        <v/>
      </c>
      <c r="K1524" s="134" t="str">
        <f ca="1">IFERROR(IF($C1524="","",VLOOKUP(FİLTRE!$C1524,'SKT LİSTESİ'!$F:$S,12,0)),"")</f>
        <v/>
      </c>
      <c r="L1524" s="134" t="str">
        <f ca="1">IFERROR(IF($C1524="","",VLOOKUP(FİLTRE!$C1524,'SKT LİSTESİ'!$F:$S,13,0)),"")</f>
        <v/>
      </c>
      <c r="M1524" s="135" t="str">
        <f ca="1">IFERROR(IF($C1524="","",VLOOKUP(FİLTRE!$C1524,'SKT LİSTESİ'!$F:$AJ,14,0)),"")</f>
        <v/>
      </c>
      <c r="N1524" s="31" t="str">
        <f ca="1">IFERROR(IF($C1524="","",VLOOKUP(FİLTRE!$C1524,'SKT LİSTESİ'!$F:$AJ,22,0)),"")</f>
        <v/>
      </c>
      <c r="O1524" s="136" t="str">
        <f ca="1">IFERROR(IF($C1524="","",VLOOKUP(FİLTRE!$C1524,'SKT LİSTESİ'!$F:$AJ,23,0)),"")</f>
        <v/>
      </c>
      <c r="P1524" s="31"/>
      <c r="Q1524" s="31"/>
      <c r="R1524" s="137" t="str">
        <f ca="1">(IFERROR(IF($C1524="","",VLOOKUP(FİLTRE!$C1524,'SKT LİSTESİ'!$F:$AJ,15,0)),""))</f>
        <v/>
      </c>
      <c r="S1524" s="138" t="str">
        <f ca="1">IFERROR(IF($C1524="","",VLOOKUP(FİLTRE!$C1524,'SKT LİSTESİ'!$F:$AJ,16,0)),"")</f>
        <v/>
      </c>
      <c r="AF1524" s="179" t="str">
        <f t="shared" ca="1" si="94"/>
        <v/>
      </c>
      <c r="AG1524" s="179">
        <f t="shared" ca="1" si="95"/>
        <v>0</v>
      </c>
      <c r="AH1524" s="179">
        <f t="shared" ca="1" si="96"/>
        <v>0</v>
      </c>
    </row>
    <row r="1525" spans="2:34" ht="15.75" x14ac:dyDescent="0.25">
      <c r="B1525">
        <f t="shared" ca="1" si="93"/>
        <v>1513</v>
      </c>
      <c r="C1525" t="str">
        <f ca="1">IFERROR(VLOOKUP(B1525,'SKT LİSTESİ'!F:F,1,0),"")</f>
        <v/>
      </c>
      <c r="E1525" s="128" t="str">
        <f ca="1">IFERROR(IF($C1525="","",VLOOKUP(FİLTRE!$C1525,'SKT LİSTESİ'!$F:$S,5,0)),"")</f>
        <v/>
      </c>
      <c r="F1525" s="129" t="str">
        <f ca="1">IFERROR(IF($C1525="","",VLOOKUP(FİLTRE!$C1525,'SKT LİSTESİ'!$F:$S,7,0)),"")</f>
        <v/>
      </c>
      <c r="G1525" s="130" t="str">
        <f ca="1">IFERROR(IF($C1525="","",VLOOKUP(FİLTRE!$C1525,'SKT LİSTESİ'!$F:$S,8,0)),"")</f>
        <v/>
      </c>
      <c r="H1525" s="131" t="str">
        <f ca="1">IF(E1525="","",IF($C1525="","",VLOOKUP(FİLTRE!$C1525,'SKT LİSTESİ'!$F:$S,9,0)))</f>
        <v/>
      </c>
      <c r="I1525" s="132" t="str">
        <f ca="1">IFERROR(IF($C1525="","",VLOOKUP(FİLTRE!$C1525,'SKT LİSTESİ'!$F:$S,10,0)),"")</f>
        <v/>
      </c>
      <c r="J1525" s="133" t="str">
        <f ca="1">IFERROR(IF($C1525="","",VLOOKUP(FİLTRE!$C1525,'SKT LİSTESİ'!$F:$S,11,0)),"")</f>
        <v/>
      </c>
      <c r="K1525" s="134" t="str">
        <f ca="1">IFERROR(IF($C1525="","",VLOOKUP(FİLTRE!$C1525,'SKT LİSTESİ'!$F:$S,12,0)),"")</f>
        <v/>
      </c>
      <c r="L1525" s="134" t="str">
        <f ca="1">IFERROR(IF($C1525="","",VLOOKUP(FİLTRE!$C1525,'SKT LİSTESİ'!$F:$S,13,0)),"")</f>
        <v/>
      </c>
      <c r="M1525" s="135" t="str">
        <f ca="1">IFERROR(IF($C1525="","",VLOOKUP(FİLTRE!$C1525,'SKT LİSTESİ'!$F:$AJ,14,0)),"")</f>
        <v/>
      </c>
      <c r="N1525" s="31" t="str">
        <f ca="1">IFERROR(IF($C1525="","",VLOOKUP(FİLTRE!$C1525,'SKT LİSTESİ'!$F:$AJ,22,0)),"")</f>
        <v/>
      </c>
      <c r="O1525" s="136" t="str">
        <f ca="1">IFERROR(IF($C1525="","",VLOOKUP(FİLTRE!$C1525,'SKT LİSTESİ'!$F:$AJ,23,0)),"")</f>
        <v/>
      </c>
      <c r="P1525" s="31"/>
      <c r="Q1525" s="31"/>
      <c r="R1525" s="137" t="str">
        <f ca="1">(IFERROR(IF($C1525="","",VLOOKUP(FİLTRE!$C1525,'SKT LİSTESİ'!$F:$AJ,15,0)),""))</f>
        <v/>
      </c>
      <c r="S1525" s="138" t="str">
        <f ca="1">IFERROR(IF($C1525="","",VLOOKUP(FİLTRE!$C1525,'SKT LİSTESİ'!$F:$AJ,16,0)),"")</f>
        <v/>
      </c>
      <c r="AF1525" s="179" t="str">
        <f t="shared" ca="1" si="94"/>
        <v/>
      </c>
      <c r="AG1525" s="179">
        <f t="shared" ca="1" si="95"/>
        <v>0</v>
      </c>
      <c r="AH1525" s="179">
        <f t="shared" ca="1" si="96"/>
        <v>0</v>
      </c>
    </row>
    <row r="1526" spans="2:34" ht="15.75" x14ac:dyDescent="0.25">
      <c r="B1526">
        <f t="shared" ca="1" si="93"/>
        <v>1514</v>
      </c>
      <c r="C1526" t="str">
        <f ca="1">IFERROR(VLOOKUP(B1526,'SKT LİSTESİ'!F:F,1,0),"")</f>
        <v/>
      </c>
      <c r="E1526" s="128" t="str">
        <f ca="1">IFERROR(IF($C1526="","",VLOOKUP(FİLTRE!$C1526,'SKT LİSTESİ'!$F:$S,5,0)),"")</f>
        <v/>
      </c>
      <c r="F1526" s="129" t="str">
        <f ca="1">IFERROR(IF($C1526="","",VLOOKUP(FİLTRE!$C1526,'SKT LİSTESİ'!$F:$S,7,0)),"")</f>
        <v/>
      </c>
      <c r="G1526" s="130" t="str">
        <f ca="1">IFERROR(IF($C1526="","",VLOOKUP(FİLTRE!$C1526,'SKT LİSTESİ'!$F:$S,8,0)),"")</f>
        <v/>
      </c>
      <c r="H1526" s="131" t="str">
        <f ca="1">IF(E1526="","",IF($C1526="","",VLOOKUP(FİLTRE!$C1526,'SKT LİSTESİ'!$F:$S,9,0)))</f>
        <v/>
      </c>
      <c r="I1526" s="132" t="str">
        <f ca="1">IFERROR(IF($C1526="","",VLOOKUP(FİLTRE!$C1526,'SKT LİSTESİ'!$F:$S,10,0)),"")</f>
        <v/>
      </c>
      <c r="J1526" s="133" t="str">
        <f ca="1">IFERROR(IF($C1526="","",VLOOKUP(FİLTRE!$C1526,'SKT LİSTESİ'!$F:$S,11,0)),"")</f>
        <v/>
      </c>
      <c r="K1526" s="134" t="str">
        <f ca="1">IFERROR(IF($C1526="","",VLOOKUP(FİLTRE!$C1526,'SKT LİSTESİ'!$F:$S,12,0)),"")</f>
        <v/>
      </c>
      <c r="L1526" s="134" t="str">
        <f ca="1">IFERROR(IF($C1526="","",VLOOKUP(FİLTRE!$C1526,'SKT LİSTESİ'!$F:$S,13,0)),"")</f>
        <v/>
      </c>
      <c r="M1526" s="135" t="str">
        <f ca="1">IFERROR(IF($C1526="","",VLOOKUP(FİLTRE!$C1526,'SKT LİSTESİ'!$F:$AJ,14,0)),"")</f>
        <v/>
      </c>
      <c r="N1526" s="31" t="str">
        <f ca="1">IFERROR(IF($C1526="","",VLOOKUP(FİLTRE!$C1526,'SKT LİSTESİ'!$F:$AJ,22,0)),"")</f>
        <v/>
      </c>
      <c r="O1526" s="136" t="str">
        <f ca="1">IFERROR(IF($C1526="","",VLOOKUP(FİLTRE!$C1526,'SKT LİSTESİ'!$F:$AJ,23,0)),"")</f>
        <v/>
      </c>
      <c r="P1526" s="31"/>
      <c r="Q1526" s="31"/>
      <c r="R1526" s="137" t="str">
        <f ca="1">(IFERROR(IF($C1526="","",VLOOKUP(FİLTRE!$C1526,'SKT LİSTESİ'!$F:$AJ,15,0)),""))</f>
        <v/>
      </c>
      <c r="S1526" s="138" t="str">
        <f ca="1">IFERROR(IF($C1526="","",VLOOKUP(FİLTRE!$C1526,'SKT LİSTESİ'!$F:$AJ,16,0)),"")</f>
        <v/>
      </c>
      <c r="AF1526" s="179" t="str">
        <f t="shared" ca="1" si="94"/>
        <v/>
      </c>
      <c r="AG1526" s="179">
        <f t="shared" ca="1" si="95"/>
        <v>0</v>
      </c>
      <c r="AH1526" s="179">
        <f t="shared" ca="1" si="96"/>
        <v>0</v>
      </c>
    </row>
    <row r="1527" spans="2:34" ht="15.75" x14ac:dyDescent="0.25">
      <c r="B1527">
        <f t="shared" ca="1" si="93"/>
        <v>1515</v>
      </c>
      <c r="C1527" t="str">
        <f ca="1">IFERROR(VLOOKUP(B1527,'SKT LİSTESİ'!F:F,1,0),"")</f>
        <v/>
      </c>
      <c r="E1527" s="128" t="str">
        <f ca="1">IFERROR(IF($C1527="","",VLOOKUP(FİLTRE!$C1527,'SKT LİSTESİ'!$F:$S,5,0)),"")</f>
        <v/>
      </c>
      <c r="F1527" s="129" t="str">
        <f ca="1">IFERROR(IF($C1527="","",VLOOKUP(FİLTRE!$C1527,'SKT LİSTESİ'!$F:$S,7,0)),"")</f>
        <v/>
      </c>
      <c r="G1527" s="130" t="str">
        <f ca="1">IFERROR(IF($C1527="","",VLOOKUP(FİLTRE!$C1527,'SKT LİSTESİ'!$F:$S,8,0)),"")</f>
        <v/>
      </c>
      <c r="H1527" s="131" t="str">
        <f ca="1">IF(E1527="","",IF($C1527="","",VLOOKUP(FİLTRE!$C1527,'SKT LİSTESİ'!$F:$S,9,0)))</f>
        <v/>
      </c>
      <c r="I1527" s="132" t="str">
        <f ca="1">IFERROR(IF($C1527="","",VLOOKUP(FİLTRE!$C1527,'SKT LİSTESİ'!$F:$S,10,0)),"")</f>
        <v/>
      </c>
      <c r="J1527" s="133" t="str">
        <f ca="1">IFERROR(IF($C1527="","",VLOOKUP(FİLTRE!$C1527,'SKT LİSTESİ'!$F:$S,11,0)),"")</f>
        <v/>
      </c>
      <c r="K1527" s="134" t="str">
        <f ca="1">IFERROR(IF($C1527="","",VLOOKUP(FİLTRE!$C1527,'SKT LİSTESİ'!$F:$S,12,0)),"")</f>
        <v/>
      </c>
      <c r="L1527" s="134" t="str">
        <f ca="1">IFERROR(IF($C1527="","",VLOOKUP(FİLTRE!$C1527,'SKT LİSTESİ'!$F:$S,13,0)),"")</f>
        <v/>
      </c>
      <c r="M1527" s="135" t="str">
        <f ca="1">IFERROR(IF($C1527="","",VLOOKUP(FİLTRE!$C1527,'SKT LİSTESİ'!$F:$AJ,14,0)),"")</f>
        <v/>
      </c>
      <c r="N1527" s="31" t="str">
        <f ca="1">IFERROR(IF($C1527="","",VLOOKUP(FİLTRE!$C1527,'SKT LİSTESİ'!$F:$AJ,22,0)),"")</f>
        <v/>
      </c>
      <c r="O1527" s="136" t="str">
        <f ca="1">IFERROR(IF($C1527="","",VLOOKUP(FİLTRE!$C1527,'SKT LİSTESİ'!$F:$AJ,23,0)),"")</f>
        <v/>
      </c>
      <c r="P1527" s="31"/>
      <c r="Q1527" s="31"/>
      <c r="R1527" s="137" t="str">
        <f ca="1">(IFERROR(IF($C1527="","",VLOOKUP(FİLTRE!$C1527,'SKT LİSTESİ'!$F:$AJ,15,0)),""))</f>
        <v/>
      </c>
      <c r="S1527" s="138" t="str">
        <f ca="1">IFERROR(IF($C1527="","",VLOOKUP(FİLTRE!$C1527,'SKT LİSTESİ'!$F:$AJ,16,0)),"")</f>
        <v/>
      </c>
      <c r="AF1527" s="179" t="str">
        <f t="shared" ca="1" si="94"/>
        <v/>
      </c>
      <c r="AG1527" s="179">
        <f t="shared" ca="1" si="95"/>
        <v>0</v>
      </c>
      <c r="AH1527" s="179">
        <f t="shared" ca="1" si="96"/>
        <v>0</v>
      </c>
    </row>
    <row r="1528" spans="2:34" ht="15.75" x14ac:dyDescent="0.25">
      <c r="B1528">
        <f t="shared" ca="1" si="93"/>
        <v>1516</v>
      </c>
      <c r="C1528" t="str">
        <f ca="1">IFERROR(VLOOKUP(B1528,'SKT LİSTESİ'!F:F,1,0),"")</f>
        <v/>
      </c>
      <c r="E1528" s="128" t="str">
        <f ca="1">IFERROR(IF($C1528="","",VLOOKUP(FİLTRE!$C1528,'SKT LİSTESİ'!$F:$S,5,0)),"")</f>
        <v/>
      </c>
      <c r="F1528" s="129" t="str">
        <f ca="1">IFERROR(IF($C1528="","",VLOOKUP(FİLTRE!$C1528,'SKT LİSTESİ'!$F:$S,7,0)),"")</f>
        <v/>
      </c>
      <c r="G1528" s="130" t="str">
        <f ca="1">IFERROR(IF($C1528="","",VLOOKUP(FİLTRE!$C1528,'SKT LİSTESİ'!$F:$S,8,0)),"")</f>
        <v/>
      </c>
      <c r="H1528" s="131" t="str">
        <f ca="1">IF(E1528="","",IF($C1528="","",VLOOKUP(FİLTRE!$C1528,'SKT LİSTESİ'!$F:$S,9,0)))</f>
        <v/>
      </c>
      <c r="I1528" s="132" t="str">
        <f ca="1">IFERROR(IF($C1528="","",VLOOKUP(FİLTRE!$C1528,'SKT LİSTESİ'!$F:$S,10,0)),"")</f>
        <v/>
      </c>
      <c r="J1528" s="133" t="str">
        <f ca="1">IFERROR(IF($C1528="","",VLOOKUP(FİLTRE!$C1528,'SKT LİSTESİ'!$F:$S,11,0)),"")</f>
        <v/>
      </c>
      <c r="K1528" s="134" t="str">
        <f ca="1">IFERROR(IF($C1528="","",VLOOKUP(FİLTRE!$C1528,'SKT LİSTESİ'!$F:$S,12,0)),"")</f>
        <v/>
      </c>
      <c r="L1528" s="134" t="str">
        <f ca="1">IFERROR(IF($C1528="","",VLOOKUP(FİLTRE!$C1528,'SKT LİSTESİ'!$F:$S,13,0)),"")</f>
        <v/>
      </c>
      <c r="M1528" s="135" t="str">
        <f ca="1">IFERROR(IF($C1528="","",VLOOKUP(FİLTRE!$C1528,'SKT LİSTESİ'!$F:$AJ,14,0)),"")</f>
        <v/>
      </c>
      <c r="N1528" s="31" t="str">
        <f ca="1">IFERROR(IF($C1528="","",VLOOKUP(FİLTRE!$C1528,'SKT LİSTESİ'!$F:$AJ,22,0)),"")</f>
        <v/>
      </c>
      <c r="O1528" s="136" t="str">
        <f ca="1">IFERROR(IF($C1528="","",VLOOKUP(FİLTRE!$C1528,'SKT LİSTESİ'!$F:$AJ,23,0)),"")</f>
        <v/>
      </c>
      <c r="P1528" s="31"/>
      <c r="Q1528" s="31"/>
      <c r="R1528" s="137" t="str">
        <f ca="1">(IFERROR(IF($C1528="","",VLOOKUP(FİLTRE!$C1528,'SKT LİSTESİ'!$F:$AJ,15,0)),""))</f>
        <v/>
      </c>
      <c r="S1528" s="138" t="str">
        <f ca="1">IFERROR(IF($C1528="","",VLOOKUP(FİLTRE!$C1528,'SKT LİSTESİ'!$F:$AJ,16,0)),"")</f>
        <v/>
      </c>
      <c r="AF1528" s="179" t="str">
        <f t="shared" ca="1" si="94"/>
        <v/>
      </c>
      <c r="AG1528" s="179">
        <f t="shared" ca="1" si="95"/>
        <v>0</v>
      </c>
      <c r="AH1528" s="179">
        <f t="shared" ca="1" si="96"/>
        <v>0</v>
      </c>
    </row>
    <row r="1529" spans="2:34" ht="15.75" x14ac:dyDescent="0.25">
      <c r="B1529">
        <f t="shared" ca="1" si="93"/>
        <v>1517</v>
      </c>
      <c r="C1529" t="str">
        <f ca="1">IFERROR(VLOOKUP(B1529,'SKT LİSTESİ'!F:F,1,0),"")</f>
        <v/>
      </c>
      <c r="E1529" s="128" t="str">
        <f ca="1">IFERROR(IF($C1529="","",VLOOKUP(FİLTRE!$C1529,'SKT LİSTESİ'!$F:$S,5,0)),"")</f>
        <v/>
      </c>
      <c r="F1529" s="129" t="str">
        <f ca="1">IFERROR(IF($C1529="","",VLOOKUP(FİLTRE!$C1529,'SKT LİSTESİ'!$F:$S,7,0)),"")</f>
        <v/>
      </c>
      <c r="G1529" s="130" t="str">
        <f ca="1">IFERROR(IF($C1529="","",VLOOKUP(FİLTRE!$C1529,'SKT LİSTESİ'!$F:$S,8,0)),"")</f>
        <v/>
      </c>
      <c r="H1529" s="131" t="str">
        <f ca="1">IF(E1529="","",IF($C1529="","",VLOOKUP(FİLTRE!$C1529,'SKT LİSTESİ'!$F:$S,9,0)))</f>
        <v/>
      </c>
      <c r="I1529" s="132" t="str">
        <f ca="1">IFERROR(IF($C1529="","",VLOOKUP(FİLTRE!$C1529,'SKT LİSTESİ'!$F:$S,10,0)),"")</f>
        <v/>
      </c>
      <c r="J1529" s="133" t="str">
        <f ca="1">IFERROR(IF($C1529="","",VLOOKUP(FİLTRE!$C1529,'SKT LİSTESİ'!$F:$S,11,0)),"")</f>
        <v/>
      </c>
      <c r="K1529" s="134" t="str">
        <f ca="1">IFERROR(IF($C1529="","",VLOOKUP(FİLTRE!$C1529,'SKT LİSTESİ'!$F:$S,12,0)),"")</f>
        <v/>
      </c>
      <c r="L1529" s="134" t="str">
        <f ca="1">IFERROR(IF($C1529="","",VLOOKUP(FİLTRE!$C1529,'SKT LİSTESİ'!$F:$S,13,0)),"")</f>
        <v/>
      </c>
      <c r="M1529" s="135" t="str">
        <f ca="1">IFERROR(IF($C1529="","",VLOOKUP(FİLTRE!$C1529,'SKT LİSTESİ'!$F:$AJ,14,0)),"")</f>
        <v/>
      </c>
      <c r="N1529" s="31" t="str">
        <f ca="1">IFERROR(IF($C1529="","",VLOOKUP(FİLTRE!$C1529,'SKT LİSTESİ'!$F:$AJ,22,0)),"")</f>
        <v/>
      </c>
      <c r="O1529" s="136" t="str">
        <f ca="1">IFERROR(IF($C1529="","",VLOOKUP(FİLTRE!$C1529,'SKT LİSTESİ'!$F:$AJ,23,0)),"")</f>
        <v/>
      </c>
      <c r="P1529" s="31"/>
      <c r="Q1529" s="31"/>
      <c r="R1529" s="137" t="str">
        <f ca="1">(IFERROR(IF($C1529="","",VLOOKUP(FİLTRE!$C1529,'SKT LİSTESİ'!$F:$AJ,15,0)),""))</f>
        <v/>
      </c>
      <c r="S1529" s="138" t="str">
        <f ca="1">IFERROR(IF($C1529="","",VLOOKUP(FİLTRE!$C1529,'SKT LİSTESİ'!$F:$AJ,16,0)),"")</f>
        <v/>
      </c>
      <c r="AF1529" s="179" t="str">
        <f t="shared" ca="1" si="94"/>
        <v/>
      </c>
      <c r="AG1529" s="179">
        <f t="shared" ca="1" si="95"/>
        <v>0</v>
      </c>
      <c r="AH1529" s="179">
        <f t="shared" ca="1" si="96"/>
        <v>0</v>
      </c>
    </row>
    <row r="1530" spans="2:34" ht="15.75" x14ac:dyDescent="0.25">
      <c r="B1530">
        <f t="shared" ca="1" si="93"/>
        <v>1518</v>
      </c>
      <c r="C1530" t="str">
        <f ca="1">IFERROR(VLOOKUP(B1530,'SKT LİSTESİ'!F:F,1,0),"")</f>
        <v/>
      </c>
      <c r="E1530" s="128" t="str">
        <f ca="1">IFERROR(IF($C1530="","",VLOOKUP(FİLTRE!$C1530,'SKT LİSTESİ'!$F:$S,5,0)),"")</f>
        <v/>
      </c>
      <c r="F1530" s="129" t="str">
        <f ca="1">IFERROR(IF($C1530="","",VLOOKUP(FİLTRE!$C1530,'SKT LİSTESİ'!$F:$S,7,0)),"")</f>
        <v/>
      </c>
      <c r="G1530" s="130" t="str">
        <f ca="1">IFERROR(IF($C1530="","",VLOOKUP(FİLTRE!$C1530,'SKT LİSTESİ'!$F:$S,8,0)),"")</f>
        <v/>
      </c>
      <c r="H1530" s="131" t="str">
        <f ca="1">IF(E1530="","",IF($C1530="","",VLOOKUP(FİLTRE!$C1530,'SKT LİSTESİ'!$F:$S,9,0)))</f>
        <v/>
      </c>
      <c r="I1530" s="132" t="str">
        <f ca="1">IFERROR(IF($C1530="","",VLOOKUP(FİLTRE!$C1530,'SKT LİSTESİ'!$F:$S,10,0)),"")</f>
        <v/>
      </c>
      <c r="J1530" s="133" t="str">
        <f ca="1">IFERROR(IF($C1530="","",VLOOKUP(FİLTRE!$C1530,'SKT LİSTESİ'!$F:$S,11,0)),"")</f>
        <v/>
      </c>
      <c r="K1530" s="134" t="str">
        <f ca="1">IFERROR(IF($C1530="","",VLOOKUP(FİLTRE!$C1530,'SKT LİSTESİ'!$F:$S,12,0)),"")</f>
        <v/>
      </c>
      <c r="L1530" s="134" t="str">
        <f ca="1">IFERROR(IF($C1530="","",VLOOKUP(FİLTRE!$C1530,'SKT LİSTESİ'!$F:$S,13,0)),"")</f>
        <v/>
      </c>
      <c r="M1530" s="135" t="str">
        <f ca="1">IFERROR(IF($C1530="","",VLOOKUP(FİLTRE!$C1530,'SKT LİSTESİ'!$F:$AJ,14,0)),"")</f>
        <v/>
      </c>
      <c r="N1530" s="31" t="str">
        <f ca="1">IFERROR(IF($C1530="","",VLOOKUP(FİLTRE!$C1530,'SKT LİSTESİ'!$F:$AJ,22,0)),"")</f>
        <v/>
      </c>
      <c r="O1530" s="136" t="str">
        <f ca="1">IFERROR(IF($C1530="","",VLOOKUP(FİLTRE!$C1530,'SKT LİSTESİ'!$F:$AJ,23,0)),"")</f>
        <v/>
      </c>
      <c r="P1530" s="31"/>
      <c r="Q1530" s="31"/>
      <c r="R1530" s="137" t="str">
        <f ca="1">(IFERROR(IF($C1530="","",VLOOKUP(FİLTRE!$C1530,'SKT LİSTESİ'!$F:$AJ,15,0)),""))</f>
        <v/>
      </c>
      <c r="S1530" s="138" t="str">
        <f ca="1">IFERROR(IF($C1530="","",VLOOKUP(FİLTRE!$C1530,'SKT LİSTESİ'!$F:$AJ,16,0)),"")</f>
        <v/>
      </c>
      <c r="AF1530" s="179" t="str">
        <f t="shared" ca="1" si="94"/>
        <v/>
      </c>
      <c r="AG1530" s="179">
        <f t="shared" ca="1" si="95"/>
        <v>0</v>
      </c>
      <c r="AH1530" s="179">
        <f t="shared" ca="1" si="96"/>
        <v>0</v>
      </c>
    </row>
    <row r="1531" spans="2:34" ht="15.75" x14ac:dyDescent="0.25">
      <c r="B1531">
        <f t="shared" ca="1" si="93"/>
        <v>1519</v>
      </c>
      <c r="C1531" t="str">
        <f ca="1">IFERROR(VLOOKUP(B1531,'SKT LİSTESİ'!F:F,1,0),"")</f>
        <v/>
      </c>
      <c r="E1531" s="128" t="str">
        <f ca="1">IFERROR(IF($C1531="","",VLOOKUP(FİLTRE!$C1531,'SKT LİSTESİ'!$F:$S,5,0)),"")</f>
        <v/>
      </c>
      <c r="F1531" s="129" t="str">
        <f ca="1">IFERROR(IF($C1531="","",VLOOKUP(FİLTRE!$C1531,'SKT LİSTESİ'!$F:$S,7,0)),"")</f>
        <v/>
      </c>
      <c r="G1531" s="130" t="str">
        <f ca="1">IFERROR(IF($C1531="","",VLOOKUP(FİLTRE!$C1531,'SKT LİSTESİ'!$F:$S,8,0)),"")</f>
        <v/>
      </c>
      <c r="H1531" s="131" t="str">
        <f ca="1">IF(E1531="","",IF($C1531="","",VLOOKUP(FİLTRE!$C1531,'SKT LİSTESİ'!$F:$S,9,0)))</f>
        <v/>
      </c>
      <c r="I1531" s="132" t="str">
        <f ca="1">IFERROR(IF($C1531="","",VLOOKUP(FİLTRE!$C1531,'SKT LİSTESİ'!$F:$S,10,0)),"")</f>
        <v/>
      </c>
      <c r="J1531" s="133" t="str">
        <f ca="1">IFERROR(IF($C1531="","",VLOOKUP(FİLTRE!$C1531,'SKT LİSTESİ'!$F:$S,11,0)),"")</f>
        <v/>
      </c>
      <c r="K1531" s="134" t="str">
        <f ca="1">IFERROR(IF($C1531="","",VLOOKUP(FİLTRE!$C1531,'SKT LİSTESİ'!$F:$S,12,0)),"")</f>
        <v/>
      </c>
      <c r="L1531" s="134" t="str">
        <f ca="1">IFERROR(IF($C1531="","",VLOOKUP(FİLTRE!$C1531,'SKT LİSTESİ'!$F:$S,13,0)),"")</f>
        <v/>
      </c>
      <c r="M1531" s="135" t="str">
        <f ca="1">IFERROR(IF($C1531="","",VLOOKUP(FİLTRE!$C1531,'SKT LİSTESİ'!$F:$AJ,14,0)),"")</f>
        <v/>
      </c>
      <c r="N1531" s="31" t="str">
        <f ca="1">IFERROR(IF($C1531="","",VLOOKUP(FİLTRE!$C1531,'SKT LİSTESİ'!$F:$AJ,22,0)),"")</f>
        <v/>
      </c>
      <c r="O1531" s="136" t="str">
        <f ca="1">IFERROR(IF($C1531="","",VLOOKUP(FİLTRE!$C1531,'SKT LİSTESİ'!$F:$AJ,23,0)),"")</f>
        <v/>
      </c>
      <c r="P1531" s="31"/>
      <c r="Q1531" s="31"/>
      <c r="R1531" s="137" t="str">
        <f ca="1">(IFERROR(IF($C1531="","",VLOOKUP(FİLTRE!$C1531,'SKT LİSTESİ'!$F:$AJ,15,0)),""))</f>
        <v/>
      </c>
      <c r="S1531" s="138" t="str">
        <f ca="1">IFERROR(IF($C1531="","",VLOOKUP(FİLTRE!$C1531,'SKT LİSTESİ'!$F:$AJ,16,0)),"")</f>
        <v/>
      </c>
      <c r="AF1531" s="179" t="str">
        <f t="shared" ca="1" si="94"/>
        <v/>
      </c>
      <c r="AG1531" s="179">
        <f t="shared" ca="1" si="95"/>
        <v>0</v>
      </c>
      <c r="AH1531" s="179">
        <f t="shared" ca="1" si="96"/>
        <v>0</v>
      </c>
    </row>
    <row r="1532" spans="2:34" ht="15.75" x14ac:dyDescent="0.25">
      <c r="B1532">
        <f t="shared" ca="1" si="93"/>
        <v>1520</v>
      </c>
      <c r="C1532" t="str">
        <f ca="1">IFERROR(VLOOKUP(B1532,'SKT LİSTESİ'!F:F,1,0),"")</f>
        <v/>
      </c>
      <c r="E1532" s="128" t="str">
        <f ca="1">IFERROR(IF($C1532="","",VLOOKUP(FİLTRE!$C1532,'SKT LİSTESİ'!$F:$S,5,0)),"")</f>
        <v/>
      </c>
      <c r="F1532" s="129" t="str">
        <f ca="1">IFERROR(IF($C1532="","",VLOOKUP(FİLTRE!$C1532,'SKT LİSTESİ'!$F:$S,7,0)),"")</f>
        <v/>
      </c>
      <c r="G1532" s="130" t="str">
        <f ca="1">IFERROR(IF($C1532="","",VLOOKUP(FİLTRE!$C1532,'SKT LİSTESİ'!$F:$S,8,0)),"")</f>
        <v/>
      </c>
      <c r="H1532" s="131" t="str">
        <f ca="1">IF(E1532="","",IF($C1532="","",VLOOKUP(FİLTRE!$C1532,'SKT LİSTESİ'!$F:$S,9,0)))</f>
        <v/>
      </c>
      <c r="I1532" s="132" t="str">
        <f ca="1">IFERROR(IF($C1532="","",VLOOKUP(FİLTRE!$C1532,'SKT LİSTESİ'!$F:$S,10,0)),"")</f>
        <v/>
      </c>
      <c r="J1532" s="133" t="str">
        <f ca="1">IFERROR(IF($C1532="","",VLOOKUP(FİLTRE!$C1532,'SKT LİSTESİ'!$F:$S,11,0)),"")</f>
        <v/>
      </c>
      <c r="K1532" s="134" t="str">
        <f ca="1">IFERROR(IF($C1532="","",VLOOKUP(FİLTRE!$C1532,'SKT LİSTESİ'!$F:$S,12,0)),"")</f>
        <v/>
      </c>
      <c r="L1532" s="134" t="str">
        <f ca="1">IFERROR(IF($C1532="","",VLOOKUP(FİLTRE!$C1532,'SKT LİSTESİ'!$F:$S,13,0)),"")</f>
        <v/>
      </c>
      <c r="M1532" s="135" t="str">
        <f ca="1">IFERROR(IF($C1532="","",VLOOKUP(FİLTRE!$C1532,'SKT LİSTESİ'!$F:$AJ,14,0)),"")</f>
        <v/>
      </c>
      <c r="N1532" s="31" t="str">
        <f ca="1">IFERROR(IF($C1532="","",VLOOKUP(FİLTRE!$C1532,'SKT LİSTESİ'!$F:$AJ,22,0)),"")</f>
        <v/>
      </c>
      <c r="O1532" s="136" t="str">
        <f ca="1">IFERROR(IF($C1532="","",VLOOKUP(FİLTRE!$C1532,'SKT LİSTESİ'!$F:$AJ,23,0)),"")</f>
        <v/>
      </c>
      <c r="P1532" s="31"/>
      <c r="Q1532" s="31"/>
      <c r="R1532" s="137" t="str">
        <f ca="1">(IFERROR(IF($C1532="","",VLOOKUP(FİLTRE!$C1532,'SKT LİSTESİ'!$F:$AJ,15,0)),""))</f>
        <v/>
      </c>
      <c r="S1532" s="138" t="str">
        <f ca="1">IFERROR(IF($C1532="","",VLOOKUP(FİLTRE!$C1532,'SKT LİSTESİ'!$F:$AJ,16,0)),"")</f>
        <v/>
      </c>
      <c r="AF1532" s="179" t="str">
        <f t="shared" ca="1" si="94"/>
        <v/>
      </c>
      <c r="AG1532" s="179">
        <f t="shared" ca="1" si="95"/>
        <v>0</v>
      </c>
      <c r="AH1532" s="179">
        <f t="shared" ca="1" si="96"/>
        <v>0</v>
      </c>
    </row>
    <row r="1533" spans="2:34" ht="15.75" x14ac:dyDescent="0.25">
      <c r="B1533">
        <f t="shared" ca="1" si="93"/>
        <v>1521</v>
      </c>
      <c r="C1533" t="str">
        <f ca="1">IFERROR(VLOOKUP(B1533,'SKT LİSTESİ'!F:F,1,0),"")</f>
        <v/>
      </c>
      <c r="E1533" s="128" t="str">
        <f ca="1">IFERROR(IF($C1533="","",VLOOKUP(FİLTRE!$C1533,'SKT LİSTESİ'!$F:$S,5,0)),"")</f>
        <v/>
      </c>
      <c r="F1533" s="129" t="str">
        <f ca="1">IFERROR(IF($C1533="","",VLOOKUP(FİLTRE!$C1533,'SKT LİSTESİ'!$F:$S,7,0)),"")</f>
        <v/>
      </c>
      <c r="G1533" s="130" t="str">
        <f ca="1">IFERROR(IF($C1533="","",VLOOKUP(FİLTRE!$C1533,'SKT LİSTESİ'!$F:$S,8,0)),"")</f>
        <v/>
      </c>
      <c r="H1533" s="131" t="str">
        <f ca="1">IF(E1533="","",IF($C1533="","",VLOOKUP(FİLTRE!$C1533,'SKT LİSTESİ'!$F:$S,9,0)))</f>
        <v/>
      </c>
      <c r="I1533" s="132" t="str">
        <f ca="1">IFERROR(IF($C1533="","",VLOOKUP(FİLTRE!$C1533,'SKT LİSTESİ'!$F:$S,10,0)),"")</f>
        <v/>
      </c>
      <c r="J1533" s="133" t="str">
        <f ca="1">IFERROR(IF($C1533="","",VLOOKUP(FİLTRE!$C1533,'SKT LİSTESİ'!$F:$S,11,0)),"")</f>
        <v/>
      </c>
      <c r="K1533" s="134" t="str">
        <f ca="1">IFERROR(IF($C1533="","",VLOOKUP(FİLTRE!$C1533,'SKT LİSTESİ'!$F:$S,12,0)),"")</f>
        <v/>
      </c>
      <c r="L1533" s="134" t="str">
        <f ca="1">IFERROR(IF($C1533="","",VLOOKUP(FİLTRE!$C1533,'SKT LİSTESİ'!$F:$S,13,0)),"")</f>
        <v/>
      </c>
      <c r="M1533" s="135" t="str">
        <f ca="1">IFERROR(IF($C1533="","",VLOOKUP(FİLTRE!$C1533,'SKT LİSTESİ'!$F:$AJ,14,0)),"")</f>
        <v/>
      </c>
      <c r="N1533" s="31" t="str">
        <f ca="1">IFERROR(IF($C1533="","",VLOOKUP(FİLTRE!$C1533,'SKT LİSTESİ'!$F:$AJ,22,0)),"")</f>
        <v/>
      </c>
      <c r="O1533" s="136" t="str">
        <f ca="1">IFERROR(IF($C1533="","",VLOOKUP(FİLTRE!$C1533,'SKT LİSTESİ'!$F:$AJ,23,0)),"")</f>
        <v/>
      </c>
      <c r="P1533" s="31"/>
      <c r="Q1533" s="31"/>
      <c r="R1533" s="137" t="str">
        <f ca="1">(IFERROR(IF($C1533="","",VLOOKUP(FİLTRE!$C1533,'SKT LİSTESİ'!$F:$AJ,15,0)),""))</f>
        <v/>
      </c>
      <c r="S1533" s="138" t="str">
        <f ca="1">IFERROR(IF($C1533="","",VLOOKUP(FİLTRE!$C1533,'SKT LİSTESİ'!$F:$AJ,16,0)),"")</f>
        <v/>
      </c>
      <c r="AF1533" s="179" t="str">
        <f t="shared" ca="1" si="94"/>
        <v/>
      </c>
      <c r="AG1533" s="179">
        <f t="shared" ca="1" si="95"/>
        <v>0</v>
      </c>
      <c r="AH1533" s="179">
        <f t="shared" ca="1" si="96"/>
        <v>0</v>
      </c>
    </row>
    <row r="1534" spans="2:34" ht="15.75" x14ac:dyDescent="0.25">
      <c r="B1534">
        <f t="shared" ca="1" si="93"/>
        <v>1522</v>
      </c>
      <c r="C1534" t="str">
        <f ca="1">IFERROR(VLOOKUP(B1534,'SKT LİSTESİ'!F:F,1,0),"")</f>
        <v/>
      </c>
      <c r="E1534" s="128" t="str">
        <f ca="1">IFERROR(IF($C1534="","",VLOOKUP(FİLTRE!$C1534,'SKT LİSTESİ'!$F:$S,5,0)),"")</f>
        <v/>
      </c>
      <c r="F1534" s="129" t="str">
        <f ca="1">IFERROR(IF($C1534="","",VLOOKUP(FİLTRE!$C1534,'SKT LİSTESİ'!$F:$S,7,0)),"")</f>
        <v/>
      </c>
      <c r="G1534" s="130" t="str">
        <f ca="1">IFERROR(IF($C1534="","",VLOOKUP(FİLTRE!$C1534,'SKT LİSTESİ'!$F:$S,8,0)),"")</f>
        <v/>
      </c>
      <c r="H1534" s="131" t="str">
        <f ca="1">IF(E1534="","",IF($C1534="","",VLOOKUP(FİLTRE!$C1534,'SKT LİSTESİ'!$F:$S,9,0)))</f>
        <v/>
      </c>
      <c r="I1534" s="132" t="str">
        <f ca="1">IFERROR(IF($C1534="","",VLOOKUP(FİLTRE!$C1534,'SKT LİSTESİ'!$F:$S,10,0)),"")</f>
        <v/>
      </c>
      <c r="J1534" s="133" t="str">
        <f ca="1">IFERROR(IF($C1534="","",VLOOKUP(FİLTRE!$C1534,'SKT LİSTESİ'!$F:$S,11,0)),"")</f>
        <v/>
      </c>
      <c r="K1534" s="134" t="str">
        <f ca="1">IFERROR(IF($C1534="","",VLOOKUP(FİLTRE!$C1534,'SKT LİSTESİ'!$F:$S,12,0)),"")</f>
        <v/>
      </c>
      <c r="L1534" s="134" t="str">
        <f ca="1">IFERROR(IF($C1534="","",VLOOKUP(FİLTRE!$C1534,'SKT LİSTESİ'!$F:$S,13,0)),"")</f>
        <v/>
      </c>
      <c r="M1534" s="135" t="str">
        <f ca="1">IFERROR(IF($C1534="","",VLOOKUP(FİLTRE!$C1534,'SKT LİSTESİ'!$F:$AJ,14,0)),"")</f>
        <v/>
      </c>
      <c r="N1534" s="31" t="str">
        <f ca="1">IFERROR(IF($C1534="","",VLOOKUP(FİLTRE!$C1534,'SKT LİSTESİ'!$F:$AJ,22,0)),"")</f>
        <v/>
      </c>
      <c r="O1534" s="136" t="str">
        <f ca="1">IFERROR(IF($C1534="","",VLOOKUP(FİLTRE!$C1534,'SKT LİSTESİ'!$F:$AJ,23,0)),"")</f>
        <v/>
      </c>
      <c r="P1534" s="31"/>
      <c r="Q1534" s="31"/>
      <c r="R1534" s="137" t="str">
        <f ca="1">(IFERROR(IF($C1534="","",VLOOKUP(FİLTRE!$C1534,'SKT LİSTESİ'!$F:$AJ,15,0)),""))</f>
        <v/>
      </c>
      <c r="S1534" s="138" t="str">
        <f ca="1">IFERROR(IF($C1534="","",VLOOKUP(FİLTRE!$C1534,'SKT LİSTESİ'!$F:$AJ,16,0)),"")</f>
        <v/>
      </c>
      <c r="AF1534" s="179" t="str">
        <f t="shared" ca="1" si="94"/>
        <v/>
      </c>
      <c r="AG1534" s="179">
        <f t="shared" ca="1" si="95"/>
        <v>0</v>
      </c>
      <c r="AH1534" s="179">
        <f t="shared" ca="1" si="96"/>
        <v>0</v>
      </c>
    </row>
    <row r="1535" spans="2:34" ht="15.75" x14ac:dyDescent="0.25">
      <c r="B1535">
        <f t="shared" ca="1" si="93"/>
        <v>1523</v>
      </c>
      <c r="C1535" t="str">
        <f ca="1">IFERROR(VLOOKUP(B1535,'SKT LİSTESİ'!F:F,1,0),"")</f>
        <v/>
      </c>
      <c r="E1535" s="128" t="str">
        <f ca="1">IFERROR(IF($C1535="","",VLOOKUP(FİLTRE!$C1535,'SKT LİSTESİ'!$F:$S,5,0)),"")</f>
        <v/>
      </c>
      <c r="F1535" s="129" t="str">
        <f ca="1">IFERROR(IF($C1535="","",VLOOKUP(FİLTRE!$C1535,'SKT LİSTESİ'!$F:$S,7,0)),"")</f>
        <v/>
      </c>
      <c r="G1535" s="130" t="str">
        <f ca="1">IFERROR(IF($C1535="","",VLOOKUP(FİLTRE!$C1535,'SKT LİSTESİ'!$F:$S,8,0)),"")</f>
        <v/>
      </c>
      <c r="H1535" s="131" t="str">
        <f ca="1">IF(E1535="","",IF($C1535="","",VLOOKUP(FİLTRE!$C1535,'SKT LİSTESİ'!$F:$S,9,0)))</f>
        <v/>
      </c>
      <c r="I1535" s="132" t="str">
        <f ca="1">IFERROR(IF($C1535="","",VLOOKUP(FİLTRE!$C1535,'SKT LİSTESİ'!$F:$S,10,0)),"")</f>
        <v/>
      </c>
      <c r="J1535" s="133" t="str">
        <f ca="1">IFERROR(IF($C1535="","",VLOOKUP(FİLTRE!$C1535,'SKT LİSTESİ'!$F:$S,11,0)),"")</f>
        <v/>
      </c>
      <c r="K1535" s="134" t="str">
        <f ca="1">IFERROR(IF($C1535="","",VLOOKUP(FİLTRE!$C1535,'SKT LİSTESİ'!$F:$S,12,0)),"")</f>
        <v/>
      </c>
      <c r="L1535" s="134" t="str">
        <f ca="1">IFERROR(IF($C1535="","",VLOOKUP(FİLTRE!$C1535,'SKT LİSTESİ'!$F:$S,13,0)),"")</f>
        <v/>
      </c>
      <c r="M1535" s="135" t="str">
        <f ca="1">IFERROR(IF($C1535="","",VLOOKUP(FİLTRE!$C1535,'SKT LİSTESİ'!$F:$AJ,14,0)),"")</f>
        <v/>
      </c>
      <c r="N1535" s="31" t="str">
        <f ca="1">IFERROR(IF($C1535="","",VLOOKUP(FİLTRE!$C1535,'SKT LİSTESİ'!$F:$AJ,22,0)),"")</f>
        <v/>
      </c>
      <c r="O1535" s="136" t="str">
        <f ca="1">IFERROR(IF($C1535="","",VLOOKUP(FİLTRE!$C1535,'SKT LİSTESİ'!$F:$AJ,23,0)),"")</f>
        <v/>
      </c>
      <c r="P1535" s="31"/>
      <c r="Q1535" s="31"/>
      <c r="R1535" s="137" t="str">
        <f ca="1">(IFERROR(IF($C1535="","",VLOOKUP(FİLTRE!$C1535,'SKT LİSTESİ'!$F:$AJ,15,0)),""))</f>
        <v/>
      </c>
      <c r="S1535" s="138" t="str">
        <f ca="1">IFERROR(IF($C1535="","",VLOOKUP(FİLTRE!$C1535,'SKT LİSTESİ'!$F:$AJ,16,0)),"")</f>
        <v/>
      </c>
      <c r="AF1535" s="179" t="str">
        <f t="shared" ca="1" si="94"/>
        <v/>
      </c>
      <c r="AG1535" s="179">
        <f t="shared" ca="1" si="95"/>
        <v>0</v>
      </c>
      <c r="AH1535" s="179">
        <f t="shared" ca="1" si="96"/>
        <v>0</v>
      </c>
    </row>
    <row r="1536" spans="2:34" ht="15.75" x14ac:dyDescent="0.25">
      <c r="B1536">
        <f t="shared" ca="1" si="93"/>
        <v>1524</v>
      </c>
      <c r="C1536" t="str">
        <f ca="1">IFERROR(VLOOKUP(B1536,'SKT LİSTESİ'!F:F,1,0),"")</f>
        <v/>
      </c>
      <c r="E1536" s="128" t="str">
        <f ca="1">IFERROR(IF($C1536="","",VLOOKUP(FİLTRE!$C1536,'SKT LİSTESİ'!$F:$S,5,0)),"")</f>
        <v/>
      </c>
      <c r="F1536" s="129" t="str">
        <f ca="1">IFERROR(IF($C1536="","",VLOOKUP(FİLTRE!$C1536,'SKT LİSTESİ'!$F:$S,7,0)),"")</f>
        <v/>
      </c>
      <c r="G1536" s="130" t="str">
        <f ca="1">IFERROR(IF($C1536="","",VLOOKUP(FİLTRE!$C1536,'SKT LİSTESİ'!$F:$S,8,0)),"")</f>
        <v/>
      </c>
      <c r="H1536" s="131" t="str">
        <f ca="1">IF(E1536="","",IF($C1536="","",VLOOKUP(FİLTRE!$C1536,'SKT LİSTESİ'!$F:$S,9,0)))</f>
        <v/>
      </c>
      <c r="I1536" s="132" t="str">
        <f ca="1">IFERROR(IF($C1536="","",VLOOKUP(FİLTRE!$C1536,'SKT LİSTESİ'!$F:$S,10,0)),"")</f>
        <v/>
      </c>
      <c r="J1536" s="133" t="str">
        <f ca="1">IFERROR(IF($C1536="","",VLOOKUP(FİLTRE!$C1536,'SKT LİSTESİ'!$F:$S,11,0)),"")</f>
        <v/>
      </c>
      <c r="K1536" s="134" t="str">
        <f ca="1">IFERROR(IF($C1536="","",VLOOKUP(FİLTRE!$C1536,'SKT LİSTESİ'!$F:$S,12,0)),"")</f>
        <v/>
      </c>
      <c r="L1536" s="134" t="str">
        <f ca="1">IFERROR(IF($C1536="","",VLOOKUP(FİLTRE!$C1536,'SKT LİSTESİ'!$F:$S,13,0)),"")</f>
        <v/>
      </c>
      <c r="M1536" s="135" t="str">
        <f ca="1">IFERROR(IF($C1536="","",VLOOKUP(FİLTRE!$C1536,'SKT LİSTESİ'!$F:$AJ,14,0)),"")</f>
        <v/>
      </c>
      <c r="N1536" s="31" t="str">
        <f ca="1">IFERROR(IF($C1536="","",VLOOKUP(FİLTRE!$C1536,'SKT LİSTESİ'!$F:$AJ,22,0)),"")</f>
        <v/>
      </c>
      <c r="O1536" s="136" t="str">
        <f ca="1">IFERROR(IF($C1536="","",VLOOKUP(FİLTRE!$C1536,'SKT LİSTESİ'!$F:$AJ,23,0)),"")</f>
        <v/>
      </c>
      <c r="P1536" s="31"/>
      <c r="Q1536" s="31"/>
      <c r="R1536" s="137" t="str">
        <f ca="1">(IFERROR(IF($C1536="","",VLOOKUP(FİLTRE!$C1536,'SKT LİSTESİ'!$F:$AJ,15,0)),""))</f>
        <v/>
      </c>
      <c r="S1536" s="138" t="str">
        <f ca="1">IFERROR(IF($C1536="","",VLOOKUP(FİLTRE!$C1536,'SKT LİSTESİ'!$F:$AJ,16,0)),"")</f>
        <v/>
      </c>
      <c r="AF1536" s="179" t="str">
        <f t="shared" ca="1" si="94"/>
        <v/>
      </c>
      <c r="AG1536" s="179">
        <f t="shared" ca="1" si="95"/>
        <v>0</v>
      </c>
      <c r="AH1536" s="179">
        <f t="shared" ca="1" si="96"/>
        <v>0</v>
      </c>
    </row>
    <row r="1537" spans="2:34" ht="15.75" x14ac:dyDescent="0.25">
      <c r="B1537">
        <f t="shared" ca="1" si="93"/>
        <v>1525</v>
      </c>
      <c r="C1537" t="str">
        <f ca="1">IFERROR(VLOOKUP(B1537,'SKT LİSTESİ'!F:F,1,0),"")</f>
        <v/>
      </c>
      <c r="E1537" s="128" t="str">
        <f ca="1">IFERROR(IF($C1537="","",VLOOKUP(FİLTRE!$C1537,'SKT LİSTESİ'!$F:$S,5,0)),"")</f>
        <v/>
      </c>
      <c r="F1537" s="129" t="str">
        <f ca="1">IFERROR(IF($C1537="","",VLOOKUP(FİLTRE!$C1537,'SKT LİSTESİ'!$F:$S,7,0)),"")</f>
        <v/>
      </c>
      <c r="G1537" s="130" t="str">
        <f ca="1">IFERROR(IF($C1537="","",VLOOKUP(FİLTRE!$C1537,'SKT LİSTESİ'!$F:$S,8,0)),"")</f>
        <v/>
      </c>
      <c r="H1537" s="131" t="str">
        <f ca="1">IF(E1537="","",IF($C1537="","",VLOOKUP(FİLTRE!$C1537,'SKT LİSTESİ'!$F:$S,9,0)))</f>
        <v/>
      </c>
      <c r="I1537" s="132" t="str">
        <f ca="1">IFERROR(IF($C1537="","",VLOOKUP(FİLTRE!$C1537,'SKT LİSTESİ'!$F:$S,10,0)),"")</f>
        <v/>
      </c>
      <c r="J1537" s="133" t="str">
        <f ca="1">IFERROR(IF($C1537="","",VLOOKUP(FİLTRE!$C1537,'SKT LİSTESİ'!$F:$S,11,0)),"")</f>
        <v/>
      </c>
      <c r="K1537" s="134" t="str">
        <f ca="1">IFERROR(IF($C1537="","",VLOOKUP(FİLTRE!$C1537,'SKT LİSTESİ'!$F:$S,12,0)),"")</f>
        <v/>
      </c>
      <c r="L1537" s="134" t="str">
        <f ca="1">IFERROR(IF($C1537="","",VLOOKUP(FİLTRE!$C1537,'SKT LİSTESİ'!$F:$S,13,0)),"")</f>
        <v/>
      </c>
      <c r="M1537" s="135" t="str">
        <f ca="1">IFERROR(IF($C1537="","",VLOOKUP(FİLTRE!$C1537,'SKT LİSTESİ'!$F:$AJ,14,0)),"")</f>
        <v/>
      </c>
      <c r="N1537" s="31" t="str">
        <f ca="1">IFERROR(IF($C1537="","",VLOOKUP(FİLTRE!$C1537,'SKT LİSTESİ'!$F:$AJ,22,0)),"")</f>
        <v/>
      </c>
      <c r="O1537" s="136" t="str">
        <f ca="1">IFERROR(IF($C1537="","",VLOOKUP(FİLTRE!$C1537,'SKT LİSTESİ'!$F:$AJ,23,0)),"")</f>
        <v/>
      </c>
      <c r="P1537" s="31"/>
      <c r="Q1537" s="31"/>
      <c r="R1537" s="137" t="str">
        <f ca="1">(IFERROR(IF($C1537="","",VLOOKUP(FİLTRE!$C1537,'SKT LİSTESİ'!$F:$AJ,15,0)),""))</f>
        <v/>
      </c>
      <c r="S1537" s="138" t="str">
        <f ca="1">IFERROR(IF($C1537="","",VLOOKUP(FİLTRE!$C1537,'SKT LİSTESİ'!$F:$AJ,16,0)),"")</f>
        <v/>
      </c>
      <c r="AF1537" s="179" t="str">
        <f t="shared" ca="1" si="94"/>
        <v/>
      </c>
      <c r="AG1537" s="179">
        <f t="shared" ca="1" si="95"/>
        <v>0</v>
      </c>
      <c r="AH1537" s="179">
        <f t="shared" ca="1" si="96"/>
        <v>0</v>
      </c>
    </row>
    <row r="1538" spans="2:34" ht="15.75" x14ac:dyDescent="0.25">
      <c r="B1538">
        <f t="shared" ca="1" si="93"/>
        <v>1526</v>
      </c>
      <c r="C1538" t="str">
        <f ca="1">IFERROR(VLOOKUP(B1538,'SKT LİSTESİ'!F:F,1,0),"")</f>
        <v/>
      </c>
      <c r="E1538" s="128" t="str">
        <f ca="1">IFERROR(IF($C1538="","",VLOOKUP(FİLTRE!$C1538,'SKT LİSTESİ'!$F:$S,5,0)),"")</f>
        <v/>
      </c>
      <c r="F1538" s="129" t="str">
        <f ca="1">IFERROR(IF($C1538="","",VLOOKUP(FİLTRE!$C1538,'SKT LİSTESİ'!$F:$S,7,0)),"")</f>
        <v/>
      </c>
      <c r="G1538" s="130" t="str">
        <f ca="1">IFERROR(IF($C1538="","",VLOOKUP(FİLTRE!$C1538,'SKT LİSTESİ'!$F:$S,8,0)),"")</f>
        <v/>
      </c>
      <c r="H1538" s="131" t="str">
        <f ca="1">IF(E1538="","",IF($C1538="","",VLOOKUP(FİLTRE!$C1538,'SKT LİSTESİ'!$F:$S,9,0)))</f>
        <v/>
      </c>
      <c r="I1538" s="132" t="str">
        <f ca="1">IFERROR(IF($C1538="","",VLOOKUP(FİLTRE!$C1538,'SKT LİSTESİ'!$F:$S,10,0)),"")</f>
        <v/>
      </c>
      <c r="J1538" s="133" t="str">
        <f ca="1">IFERROR(IF($C1538="","",VLOOKUP(FİLTRE!$C1538,'SKT LİSTESİ'!$F:$S,11,0)),"")</f>
        <v/>
      </c>
      <c r="K1538" s="134" t="str">
        <f ca="1">IFERROR(IF($C1538="","",VLOOKUP(FİLTRE!$C1538,'SKT LİSTESİ'!$F:$S,12,0)),"")</f>
        <v/>
      </c>
      <c r="L1538" s="134" t="str">
        <f ca="1">IFERROR(IF($C1538="","",VLOOKUP(FİLTRE!$C1538,'SKT LİSTESİ'!$F:$S,13,0)),"")</f>
        <v/>
      </c>
      <c r="M1538" s="135" t="str">
        <f ca="1">IFERROR(IF($C1538="","",VLOOKUP(FİLTRE!$C1538,'SKT LİSTESİ'!$F:$AJ,14,0)),"")</f>
        <v/>
      </c>
      <c r="N1538" s="31" t="str">
        <f ca="1">IFERROR(IF($C1538="","",VLOOKUP(FİLTRE!$C1538,'SKT LİSTESİ'!$F:$AJ,22,0)),"")</f>
        <v/>
      </c>
      <c r="O1538" s="136" t="str">
        <f ca="1">IFERROR(IF($C1538="","",VLOOKUP(FİLTRE!$C1538,'SKT LİSTESİ'!$F:$AJ,23,0)),"")</f>
        <v/>
      </c>
      <c r="P1538" s="31"/>
      <c r="Q1538" s="31"/>
      <c r="R1538" s="137" t="str">
        <f ca="1">(IFERROR(IF($C1538="","",VLOOKUP(FİLTRE!$C1538,'SKT LİSTESİ'!$F:$AJ,15,0)),""))</f>
        <v/>
      </c>
      <c r="S1538" s="138" t="str">
        <f ca="1">IFERROR(IF($C1538="","",VLOOKUP(FİLTRE!$C1538,'SKT LİSTESİ'!$F:$AJ,16,0)),"")</f>
        <v/>
      </c>
      <c r="AF1538" s="179" t="str">
        <f t="shared" ca="1" si="94"/>
        <v/>
      </c>
      <c r="AG1538" s="179">
        <f t="shared" ca="1" si="95"/>
        <v>0</v>
      </c>
      <c r="AH1538" s="179">
        <f t="shared" ca="1" si="96"/>
        <v>0</v>
      </c>
    </row>
    <row r="1539" spans="2:34" ht="15.75" x14ac:dyDescent="0.25">
      <c r="B1539">
        <f t="shared" ca="1" si="93"/>
        <v>1527</v>
      </c>
      <c r="C1539" t="str">
        <f ca="1">IFERROR(VLOOKUP(B1539,'SKT LİSTESİ'!F:F,1,0),"")</f>
        <v/>
      </c>
      <c r="E1539" s="128" t="str">
        <f ca="1">IFERROR(IF($C1539="","",VLOOKUP(FİLTRE!$C1539,'SKT LİSTESİ'!$F:$S,5,0)),"")</f>
        <v/>
      </c>
      <c r="F1539" s="129" t="str">
        <f ca="1">IFERROR(IF($C1539="","",VLOOKUP(FİLTRE!$C1539,'SKT LİSTESİ'!$F:$S,7,0)),"")</f>
        <v/>
      </c>
      <c r="G1539" s="130" t="str">
        <f ca="1">IFERROR(IF($C1539="","",VLOOKUP(FİLTRE!$C1539,'SKT LİSTESİ'!$F:$S,8,0)),"")</f>
        <v/>
      </c>
      <c r="H1539" s="131" t="str">
        <f ca="1">IF(E1539="","",IF($C1539="","",VLOOKUP(FİLTRE!$C1539,'SKT LİSTESİ'!$F:$S,9,0)))</f>
        <v/>
      </c>
      <c r="I1539" s="132" t="str">
        <f ca="1">IFERROR(IF($C1539="","",VLOOKUP(FİLTRE!$C1539,'SKT LİSTESİ'!$F:$S,10,0)),"")</f>
        <v/>
      </c>
      <c r="J1539" s="133" t="str">
        <f ca="1">IFERROR(IF($C1539="","",VLOOKUP(FİLTRE!$C1539,'SKT LİSTESİ'!$F:$S,11,0)),"")</f>
        <v/>
      </c>
      <c r="K1539" s="134" t="str">
        <f ca="1">IFERROR(IF($C1539="","",VLOOKUP(FİLTRE!$C1539,'SKT LİSTESİ'!$F:$S,12,0)),"")</f>
        <v/>
      </c>
      <c r="L1539" s="134" t="str">
        <f ca="1">IFERROR(IF($C1539="","",VLOOKUP(FİLTRE!$C1539,'SKT LİSTESİ'!$F:$S,13,0)),"")</f>
        <v/>
      </c>
      <c r="M1539" s="135" t="str">
        <f ca="1">IFERROR(IF($C1539="","",VLOOKUP(FİLTRE!$C1539,'SKT LİSTESİ'!$F:$AJ,14,0)),"")</f>
        <v/>
      </c>
      <c r="N1539" s="31" t="str">
        <f ca="1">IFERROR(IF($C1539="","",VLOOKUP(FİLTRE!$C1539,'SKT LİSTESİ'!$F:$AJ,22,0)),"")</f>
        <v/>
      </c>
      <c r="O1539" s="136" t="str">
        <f ca="1">IFERROR(IF($C1539="","",VLOOKUP(FİLTRE!$C1539,'SKT LİSTESİ'!$F:$AJ,23,0)),"")</f>
        <v/>
      </c>
      <c r="P1539" s="31"/>
      <c r="Q1539" s="31"/>
      <c r="R1539" s="137" t="str">
        <f ca="1">(IFERROR(IF($C1539="","",VLOOKUP(FİLTRE!$C1539,'SKT LİSTESİ'!$F:$AJ,15,0)),""))</f>
        <v/>
      </c>
      <c r="S1539" s="138" t="str">
        <f ca="1">IFERROR(IF($C1539="","",VLOOKUP(FİLTRE!$C1539,'SKT LİSTESİ'!$F:$AJ,16,0)),"")</f>
        <v/>
      </c>
      <c r="AF1539" s="179" t="str">
        <f t="shared" ca="1" si="94"/>
        <v/>
      </c>
      <c r="AG1539" s="179">
        <f t="shared" ca="1" si="95"/>
        <v>0</v>
      </c>
      <c r="AH1539" s="179">
        <f t="shared" ca="1" si="96"/>
        <v>0</v>
      </c>
    </row>
    <row r="1540" spans="2:34" ht="15.75" x14ac:dyDescent="0.25">
      <c r="B1540">
        <f t="shared" ca="1" si="93"/>
        <v>1528</v>
      </c>
      <c r="C1540" t="str">
        <f ca="1">IFERROR(VLOOKUP(B1540,'SKT LİSTESİ'!F:F,1,0),"")</f>
        <v/>
      </c>
      <c r="E1540" s="128" t="str">
        <f ca="1">IFERROR(IF($C1540="","",VLOOKUP(FİLTRE!$C1540,'SKT LİSTESİ'!$F:$S,5,0)),"")</f>
        <v/>
      </c>
      <c r="F1540" s="129" t="str">
        <f ca="1">IFERROR(IF($C1540="","",VLOOKUP(FİLTRE!$C1540,'SKT LİSTESİ'!$F:$S,7,0)),"")</f>
        <v/>
      </c>
      <c r="G1540" s="130" t="str">
        <f ca="1">IFERROR(IF($C1540="","",VLOOKUP(FİLTRE!$C1540,'SKT LİSTESİ'!$F:$S,8,0)),"")</f>
        <v/>
      </c>
      <c r="H1540" s="131" t="str">
        <f ca="1">IF(E1540="","",IF($C1540="","",VLOOKUP(FİLTRE!$C1540,'SKT LİSTESİ'!$F:$S,9,0)))</f>
        <v/>
      </c>
      <c r="I1540" s="132" t="str">
        <f ca="1">IFERROR(IF($C1540="","",VLOOKUP(FİLTRE!$C1540,'SKT LİSTESİ'!$F:$S,10,0)),"")</f>
        <v/>
      </c>
      <c r="J1540" s="133" t="str">
        <f ca="1">IFERROR(IF($C1540="","",VLOOKUP(FİLTRE!$C1540,'SKT LİSTESİ'!$F:$S,11,0)),"")</f>
        <v/>
      </c>
      <c r="K1540" s="134" t="str">
        <f ca="1">IFERROR(IF($C1540="","",VLOOKUP(FİLTRE!$C1540,'SKT LİSTESİ'!$F:$S,12,0)),"")</f>
        <v/>
      </c>
      <c r="L1540" s="134" t="str">
        <f ca="1">IFERROR(IF($C1540="","",VLOOKUP(FİLTRE!$C1540,'SKT LİSTESİ'!$F:$S,13,0)),"")</f>
        <v/>
      </c>
      <c r="M1540" s="135" t="str">
        <f ca="1">IFERROR(IF($C1540="","",VLOOKUP(FİLTRE!$C1540,'SKT LİSTESİ'!$F:$AJ,14,0)),"")</f>
        <v/>
      </c>
      <c r="N1540" s="31" t="str">
        <f ca="1">IFERROR(IF($C1540="","",VLOOKUP(FİLTRE!$C1540,'SKT LİSTESİ'!$F:$AJ,22,0)),"")</f>
        <v/>
      </c>
      <c r="O1540" s="136" t="str">
        <f ca="1">IFERROR(IF($C1540="","",VLOOKUP(FİLTRE!$C1540,'SKT LİSTESİ'!$F:$AJ,23,0)),"")</f>
        <v/>
      </c>
      <c r="P1540" s="31"/>
      <c r="Q1540" s="31"/>
      <c r="R1540" s="137" t="str">
        <f ca="1">(IFERROR(IF($C1540="","",VLOOKUP(FİLTRE!$C1540,'SKT LİSTESİ'!$F:$AJ,15,0)),""))</f>
        <v/>
      </c>
      <c r="S1540" s="138" t="str">
        <f ca="1">IFERROR(IF($C1540="","",VLOOKUP(FİLTRE!$C1540,'SKT LİSTESİ'!$F:$AJ,16,0)),"")</f>
        <v/>
      </c>
      <c r="AF1540" s="179" t="str">
        <f t="shared" ca="1" si="94"/>
        <v/>
      </c>
      <c r="AG1540" s="179">
        <f t="shared" ca="1" si="95"/>
        <v>0</v>
      </c>
      <c r="AH1540" s="179">
        <f t="shared" ca="1" si="96"/>
        <v>0</v>
      </c>
    </row>
    <row r="1541" spans="2:34" ht="15.75" x14ac:dyDescent="0.25">
      <c r="B1541">
        <f t="shared" ca="1" si="93"/>
        <v>1529</v>
      </c>
      <c r="C1541" t="str">
        <f ca="1">IFERROR(VLOOKUP(B1541,'SKT LİSTESİ'!F:F,1,0),"")</f>
        <v/>
      </c>
      <c r="E1541" s="128" t="str">
        <f ca="1">IFERROR(IF($C1541="","",VLOOKUP(FİLTRE!$C1541,'SKT LİSTESİ'!$F:$S,5,0)),"")</f>
        <v/>
      </c>
      <c r="F1541" s="129" t="str">
        <f ca="1">IFERROR(IF($C1541="","",VLOOKUP(FİLTRE!$C1541,'SKT LİSTESİ'!$F:$S,7,0)),"")</f>
        <v/>
      </c>
      <c r="G1541" s="130" t="str">
        <f ca="1">IFERROR(IF($C1541="","",VLOOKUP(FİLTRE!$C1541,'SKT LİSTESİ'!$F:$S,8,0)),"")</f>
        <v/>
      </c>
      <c r="H1541" s="131" t="str">
        <f ca="1">IF(E1541="","",IF($C1541="","",VLOOKUP(FİLTRE!$C1541,'SKT LİSTESİ'!$F:$S,9,0)))</f>
        <v/>
      </c>
      <c r="I1541" s="132" t="str">
        <f ca="1">IFERROR(IF($C1541="","",VLOOKUP(FİLTRE!$C1541,'SKT LİSTESİ'!$F:$S,10,0)),"")</f>
        <v/>
      </c>
      <c r="J1541" s="133" t="str">
        <f ca="1">IFERROR(IF($C1541="","",VLOOKUP(FİLTRE!$C1541,'SKT LİSTESİ'!$F:$S,11,0)),"")</f>
        <v/>
      </c>
      <c r="K1541" s="134" t="str">
        <f ca="1">IFERROR(IF($C1541="","",VLOOKUP(FİLTRE!$C1541,'SKT LİSTESİ'!$F:$S,12,0)),"")</f>
        <v/>
      </c>
      <c r="L1541" s="134" t="str">
        <f ca="1">IFERROR(IF($C1541="","",VLOOKUP(FİLTRE!$C1541,'SKT LİSTESİ'!$F:$S,13,0)),"")</f>
        <v/>
      </c>
      <c r="M1541" s="135" t="str">
        <f ca="1">IFERROR(IF($C1541="","",VLOOKUP(FİLTRE!$C1541,'SKT LİSTESİ'!$F:$AJ,14,0)),"")</f>
        <v/>
      </c>
      <c r="N1541" s="31" t="str">
        <f ca="1">IFERROR(IF($C1541="","",VLOOKUP(FİLTRE!$C1541,'SKT LİSTESİ'!$F:$AJ,22,0)),"")</f>
        <v/>
      </c>
      <c r="O1541" s="136" t="str">
        <f ca="1">IFERROR(IF($C1541="","",VLOOKUP(FİLTRE!$C1541,'SKT LİSTESİ'!$F:$AJ,23,0)),"")</f>
        <v/>
      </c>
      <c r="P1541" s="31"/>
      <c r="Q1541" s="31"/>
      <c r="R1541" s="137" t="str">
        <f ca="1">(IFERROR(IF($C1541="","",VLOOKUP(FİLTRE!$C1541,'SKT LİSTESİ'!$F:$AJ,15,0)),""))</f>
        <v/>
      </c>
      <c r="S1541" s="138" t="str">
        <f ca="1">IFERROR(IF($C1541="","",VLOOKUP(FİLTRE!$C1541,'SKT LİSTESİ'!$F:$AJ,16,0)),"")</f>
        <v/>
      </c>
      <c r="AF1541" s="179" t="str">
        <f t="shared" ca="1" si="94"/>
        <v/>
      </c>
      <c r="AG1541" s="179">
        <f t="shared" ca="1" si="95"/>
        <v>0</v>
      </c>
      <c r="AH1541" s="179">
        <f t="shared" ca="1" si="96"/>
        <v>0</v>
      </c>
    </row>
    <row r="1542" spans="2:34" ht="15.75" x14ac:dyDescent="0.25">
      <c r="B1542">
        <f t="shared" ca="1" si="93"/>
        <v>1530</v>
      </c>
      <c r="C1542" t="str">
        <f ca="1">IFERROR(VLOOKUP(B1542,'SKT LİSTESİ'!F:F,1,0),"")</f>
        <v/>
      </c>
      <c r="E1542" s="128" t="str">
        <f ca="1">IFERROR(IF($C1542="","",VLOOKUP(FİLTRE!$C1542,'SKT LİSTESİ'!$F:$S,5,0)),"")</f>
        <v/>
      </c>
      <c r="F1542" s="129" t="str">
        <f ca="1">IFERROR(IF($C1542="","",VLOOKUP(FİLTRE!$C1542,'SKT LİSTESİ'!$F:$S,7,0)),"")</f>
        <v/>
      </c>
      <c r="G1542" s="130" t="str">
        <f ca="1">IFERROR(IF($C1542="","",VLOOKUP(FİLTRE!$C1542,'SKT LİSTESİ'!$F:$S,8,0)),"")</f>
        <v/>
      </c>
      <c r="H1542" s="131" t="str">
        <f ca="1">IF(E1542="","",IF($C1542="","",VLOOKUP(FİLTRE!$C1542,'SKT LİSTESİ'!$F:$S,9,0)))</f>
        <v/>
      </c>
      <c r="I1542" s="132" t="str">
        <f ca="1">IFERROR(IF($C1542="","",VLOOKUP(FİLTRE!$C1542,'SKT LİSTESİ'!$F:$S,10,0)),"")</f>
        <v/>
      </c>
      <c r="J1542" s="133" t="str">
        <f ca="1">IFERROR(IF($C1542="","",VLOOKUP(FİLTRE!$C1542,'SKT LİSTESİ'!$F:$S,11,0)),"")</f>
        <v/>
      </c>
      <c r="K1542" s="134" t="str">
        <f ca="1">IFERROR(IF($C1542="","",VLOOKUP(FİLTRE!$C1542,'SKT LİSTESİ'!$F:$S,12,0)),"")</f>
        <v/>
      </c>
      <c r="L1542" s="134" t="str">
        <f ca="1">IFERROR(IF($C1542="","",VLOOKUP(FİLTRE!$C1542,'SKT LİSTESİ'!$F:$S,13,0)),"")</f>
        <v/>
      </c>
      <c r="M1542" s="135" t="str">
        <f ca="1">IFERROR(IF($C1542="","",VLOOKUP(FİLTRE!$C1542,'SKT LİSTESİ'!$F:$AJ,14,0)),"")</f>
        <v/>
      </c>
      <c r="N1542" s="31" t="str">
        <f ca="1">IFERROR(IF($C1542="","",VLOOKUP(FİLTRE!$C1542,'SKT LİSTESİ'!$F:$AJ,22,0)),"")</f>
        <v/>
      </c>
      <c r="O1542" s="136" t="str">
        <f ca="1">IFERROR(IF($C1542="","",VLOOKUP(FİLTRE!$C1542,'SKT LİSTESİ'!$F:$AJ,23,0)),"")</f>
        <v/>
      </c>
      <c r="P1542" s="31"/>
      <c r="Q1542" s="31"/>
      <c r="R1542" s="137" t="str">
        <f ca="1">(IFERROR(IF($C1542="","",VLOOKUP(FİLTRE!$C1542,'SKT LİSTESİ'!$F:$AJ,15,0)),""))</f>
        <v/>
      </c>
      <c r="S1542" s="138" t="str">
        <f ca="1">IFERROR(IF($C1542="","",VLOOKUP(FİLTRE!$C1542,'SKT LİSTESİ'!$F:$AJ,16,0)),"")</f>
        <v/>
      </c>
      <c r="AF1542" s="179" t="str">
        <f t="shared" ca="1" si="94"/>
        <v/>
      </c>
      <c r="AG1542" s="179">
        <f t="shared" ca="1" si="95"/>
        <v>0</v>
      </c>
      <c r="AH1542" s="179">
        <f t="shared" ca="1" si="96"/>
        <v>0</v>
      </c>
    </row>
    <row r="1543" spans="2:34" ht="15.75" x14ac:dyDescent="0.25">
      <c r="B1543">
        <f t="shared" ca="1" si="93"/>
        <v>1531</v>
      </c>
      <c r="C1543" t="str">
        <f ca="1">IFERROR(VLOOKUP(B1543,'SKT LİSTESİ'!F:F,1,0),"")</f>
        <v/>
      </c>
      <c r="E1543" s="128" t="str">
        <f ca="1">IFERROR(IF($C1543="","",VLOOKUP(FİLTRE!$C1543,'SKT LİSTESİ'!$F:$S,5,0)),"")</f>
        <v/>
      </c>
      <c r="F1543" s="129" t="str">
        <f ca="1">IFERROR(IF($C1543="","",VLOOKUP(FİLTRE!$C1543,'SKT LİSTESİ'!$F:$S,7,0)),"")</f>
        <v/>
      </c>
      <c r="G1543" s="130" t="str">
        <f ca="1">IFERROR(IF($C1543="","",VLOOKUP(FİLTRE!$C1543,'SKT LİSTESİ'!$F:$S,8,0)),"")</f>
        <v/>
      </c>
      <c r="H1543" s="131" t="str">
        <f ca="1">IF(E1543="","",IF($C1543="","",VLOOKUP(FİLTRE!$C1543,'SKT LİSTESİ'!$F:$S,9,0)))</f>
        <v/>
      </c>
      <c r="I1543" s="132" t="str">
        <f ca="1">IFERROR(IF($C1543="","",VLOOKUP(FİLTRE!$C1543,'SKT LİSTESİ'!$F:$S,10,0)),"")</f>
        <v/>
      </c>
      <c r="J1543" s="133" t="str">
        <f ca="1">IFERROR(IF($C1543="","",VLOOKUP(FİLTRE!$C1543,'SKT LİSTESİ'!$F:$S,11,0)),"")</f>
        <v/>
      </c>
      <c r="K1543" s="134" t="str">
        <f ca="1">IFERROR(IF($C1543="","",VLOOKUP(FİLTRE!$C1543,'SKT LİSTESİ'!$F:$S,12,0)),"")</f>
        <v/>
      </c>
      <c r="L1543" s="134" t="str">
        <f ca="1">IFERROR(IF($C1543="","",VLOOKUP(FİLTRE!$C1543,'SKT LİSTESİ'!$F:$S,13,0)),"")</f>
        <v/>
      </c>
      <c r="M1543" s="135" t="str">
        <f ca="1">IFERROR(IF($C1543="","",VLOOKUP(FİLTRE!$C1543,'SKT LİSTESİ'!$F:$AJ,14,0)),"")</f>
        <v/>
      </c>
      <c r="N1543" s="31" t="str">
        <f ca="1">IFERROR(IF($C1543="","",VLOOKUP(FİLTRE!$C1543,'SKT LİSTESİ'!$F:$AJ,22,0)),"")</f>
        <v/>
      </c>
      <c r="O1543" s="136" t="str">
        <f ca="1">IFERROR(IF($C1543="","",VLOOKUP(FİLTRE!$C1543,'SKT LİSTESİ'!$F:$AJ,23,0)),"")</f>
        <v/>
      </c>
      <c r="P1543" s="31"/>
      <c r="Q1543" s="31"/>
      <c r="R1543" s="137" t="str">
        <f ca="1">(IFERROR(IF($C1543="","",VLOOKUP(FİLTRE!$C1543,'SKT LİSTESİ'!$F:$AJ,15,0)),""))</f>
        <v/>
      </c>
      <c r="S1543" s="138" t="str">
        <f ca="1">IFERROR(IF($C1543="","",VLOOKUP(FİLTRE!$C1543,'SKT LİSTESİ'!$F:$AJ,16,0)),"")</f>
        <v/>
      </c>
      <c r="AF1543" s="179" t="str">
        <f t="shared" ca="1" si="94"/>
        <v/>
      </c>
      <c r="AG1543" s="179">
        <f t="shared" ca="1" si="95"/>
        <v>0</v>
      </c>
      <c r="AH1543" s="179">
        <f t="shared" ca="1" si="96"/>
        <v>0</v>
      </c>
    </row>
    <row r="1544" spans="2:34" ht="15.75" x14ac:dyDescent="0.25">
      <c r="B1544">
        <f t="shared" ca="1" si="93"/>
        <v>1532</v>
      </c>
      <c r="C1544" t="str">
        <f ca="1">IFERROR(VLOOKUP(B1544,'SKT LİSTESİ'!F:F,1,0),"")</f>
        <v/>
      </c>
      <c r="E1544" s="128" t="str">
        <f ca="1">IFERROR(IF($C1544="","",VLOOKUP(FİLTRE!$C1544,'SKT LİSTESİ'!$F:$S,5,0)),"")</f>
        <v/>
      </c>
      <c r="F1544" s="129" t="str">
        <f ca="1">IFERROR(IF($C1544="","",VLOOKUP(FİLTRE!$C1544,'SKT LİSTESİ'!$F:$S,7,0)),"")</f>
        <v/>
      </c>
      <c r="G1544" s="130" t="str">
        <f ca="1">IFERROR(IF($C1544="","",VLOOKUP(FİLTRE!$C1544,'SKT LİSTESİ'!$F:$S,8,0)),"")</f>
        <v/>
      </c>
      <c r="H1544" s="131" t="str">
        <f ca="1">IF(E1544="","",IF($C1544="","",VLOOKUP(FİLTRE!$C1544,'SKT LİSTESİ'!$F:$S,9,0)))</f>
        <v/>
      </c>
      <c r="I1544" s="132" t="str">
        <f ca="1">IFERROR(IF($C1544="","",VLOOKUP(FİLTRE!$C1544,'SKT LİSTESİ'!$F:$S,10,0)),"")</f>
        <v/>
      </c>
      <c r="J1544" s="133" t="str">
        <f ca="1">IFERROR(IF($C1544="","",VLOOKUP(FİLTRE!$C1544,'SKT LİSTESİ'!$F:$S,11,0)),"")</f>
        <v/>
      </c>
      <c r="K1544" s="134" t="str">
        <f ca="1">IFERROR(IF($C1544="","",VLOOKUP(FİLTRE!$C1544,'SKT LİSTESİ'!$F:$S,12,0)),"")</f>
        <v/>
      </c>
      <c r="L1544" s="134" t="str">
        <f ca="1">IFERROR(IF($C1544="","",VLOOKUP(FİLTRE!$C1544,'SKT LİSTESİ'!$F:$S,13,0)),"")</f>
        <v/>
      </c>
      <c r="M1544" s="135" t="str">
        <f ca="1">IFERROR(IF($C1544="","",VLOOKUP(FİLTRE!$C1544,'SKT LİSTESİ'!$F:$AJ,14,0)),"")</f>
        <v/>
      </c>
      <c r="N1544" s="31" t="str">
        <f ca="1">IFERROR(IF($C1544="","",VLOOKUP(FİLTRE!$C1544,'SKT LİSTESİ'!$F:$AJ,22,0)),"")</f>
        <v/>
      </c>
      <c r="O1544" s="136" t="str">
        <f ca="1">IFERROR(IF($C1544="","",VLOOKUP(FİLTRE!$C1544,'SKT LİSTESİ'!$F:$AJ,23,0)),"")</f>
        <v/>
      </c>
      <c r="P1544" s="31"/>
      <c r="Q1544" s="31"/>
      <c r="R1544" s="137" t="str">
        <f ca="1">(IFERROR(IF($C1544="","",VLOOKUP(FİLTRE!$C1544,'SKT LİSTESİ'!$F:$AJ,15,0)),""))</f>
        <v/>
      </c>
      <c r="S1544" s="138" t="str">
        <f ca="1">IFERROR(IF($C1544="","",VLOOKUP(FİLTRE!$C1544,'SKT LİSTESİ'!$F:$AJ,16,0)),"")</f>
        <v/>
      </c>
      <c r="AF1544" s="179" t="str">
        <f t="shared" ca="1" si="94"/>
        <v/>
      </c>
      <c r="AG1544" s="179">
        <f t="shared" ca="1" si="95"/>
        <v>0</v>
      </c>
      <c r="AH1544" s="179">
        <f t="shared" ca="1" si="96"/>
        <v>0</v>
      </c>
    </row>
    <row r="1545" spans="2:34" ht="15.75" x14ac:dyDescent="0.25">
      <c r="B1545">
        <f t="shared" ca="1" si="93"/>
        <v>1533</v>
      </c>
      <c r="C1545" t="str">
        <f ca="1">IFERROR(VLOOKUP(B1545,'SKT LİSTESİ'!F:F,1,0),"")</f>
        <v/>
      </c>
      <c r="E1545" s="128" t="str">
        <f ca="1">IFERROR(IF($C1545="","",VLOOKUP(FİLTRE!$C1545,'SKT LİSTESİ'!$F:$S,5,0)),"")</f>
        <v/>
      </c>
      <c r="F1545" s="129" t="str">
        <f ca="1">IFERROR(IF($C1545="","",VLOOKUP(FİLTRE!$C1545,'SKT LİSTESİ'!$F:$S,7,0)),"")</f>
        <v/>
      </c>
      <c r="G1545" s="130" t="str">
        <f ca="1">IFERROR(IF($C1545="","",VLOOKUP(FİLTRE!$C1545,'SKT LİSTESİ'!$F:$S,8,0)),"")</f>
        <v/>
      </c>
      <c r="H1545" s="131" t="str">
        <f ca="1">IF(E1545="","",IF($C1545="","",VLOOKUP(FİLTRE!$C1545,'SKT LİSTESİ'!$F:$S,9,0)))</f>
        <v/>
      </c>
      <c r="I1545" s="132" t="str">
        <f ca="1">IFERROR(IF($C1545="","",VLOOKUP(FİLTRE!$C1545,'SKT LİSTESİ'!$F:$S,10,0)),"")</f>
        <v/>
      </c>
      <c r="J1545" s="133" t="str">
        <f ca="1">IFERROR(IF($C1545="","",VLOOKUP(FİLTRE!$C1545,'SKT LİSTESİ'!$F:$S,11,0)),"")</f>
        <v/>
      </c>
      <c r="K1545" s="134" t="str">
        <f ca="1">IFERROR(IF($C1545="","",VLOOKUP(FİLTRE!$C1545,'SKT LİSTESİ'!$F:$S,12,0)),"")</f>
        <v/>
      </c>
      <c r="L1545" s="134" t="str">
        <f ca="1">IFERROR(IF($C1545="","",VLOOKUP(FİLTRE!$C1545,'SKT LİSTESİ'!$F:$S,13,0)),"")</f>
        <v/>
      </c>
      <c r="M1545" s="135" t="str">
        <f ca="1">IFERROR(IF($C1545="","",VLOOKUP(FİLTRE!$C1545,'SKT LİSTESİ'!$F:$AJ,14,0)),"")</f>
        <v/>
      </c>
      <c r="N1545" s="31" t="str">
        <f ca="1">IFERROR(IF($C1545="","",VLOOKUP(FİLTRE!$C1545,'SKT LİSTESİ'!$F:$AJ,22,0)),"")</f>
        <v/>
      </c>
      <c r="O1545" s="136" t="str">
        <f ca="1">IFERROR(IF($C1545="","",VLOOKUP(FİLTRE!$C1545,'SKT LİSTESİ'!$F:$AJ,23,0)),"")</f>
        <v/>
      </c>
      <c r="P1545" s="31"/>
      <c r="Q1545" s="31"/>
      <c r="R1545" s="137" t="str">
        <f ca="1">(IFERROR(IF($C1545="","",VLOOKUP(FİLTRE!$C1545,'SKT LİSTESİ'!$F:$AJ,15,0)),""))</f>
        <v/>
      </c>
      <c r="S1545" s="138" t="str">
        <f ca="1">IFERROR(IF($C1545="","",VLOOKUP(FİLTRE!$C1545,'SKT LİSTESİ'!$F:$AJ,16,0)),"")</f>
        <v/>
      </c>
      <c r="AF1545" s="179" t="str">
        <f t="shared" ca="1" si="94"/>
        <v/>
      </c>
      <c r="AG1545" s="179">
        <f t="shared" ca="1" si="95"/>
        <v>0</v>
      </c>
      <c r="AH1545" s="179">
        <f t="shared" ca="1" si="96"/>
        <v>0</v>
      </c>
    </row>
    <row r="1546" spans="2:34" ht="15.75" x14ac:dyDescent="0.25">
      <c r="B1546">
        <f t="shared" ca="1" si="93"/>
        <v>1534</v>
      </c>
      <c r="C1546" t="str">
        <f ca="1">IFERROR(VLOOKUP(B1546,'SKT LİSTESİ'!F:F,1,0),"")</f>
        <v/>
      </c>
      <c r="E1546" s="128" t="str">
        <f ca="1">IFERROR(IF($C1546="","",VLOOKUP(FİLTRE!$C1546,'SKT LİSTESİ'!$F:$S,5,0)),"")</f>
        <v/>
      </c>
      <c r="F1546" s="129" t="str">
        <f ca="1">IFERROR(IF($C1546="","",VLOOKUP(FİLTRE!$C1546,'SKT LİSTESİ'!$F:$S,7,0)),"")</f>
        <v/>
      </c>
      <c r="G1546" s="130" t="str">
        <f ca="1">IFERROR(IF($C1546="","",VLOOKUP(FİLTRE!$C1546,'SKT LİSTESİ'!$F:$S,8,0)),"")</f>
        <v/>
      </c>
      <c r="H1546" s="131" t="str">
        <f ca="1">IF(E1546="","",IF($C1546="","",VLOOKUP(FİLTRE!$C1546,'SKT LİSTESİ'!$F:$S,9,0)))</f>
        <v/>
      </c>
      <c r="I1546" s="132" t="str">
        <f ca="1">IFERROR(IF($C1546="","",VLOOKUP(FİLTRE!$C1546,'SKT LİSTESİ'!$F:$S,10,0)),"")</f>
        <v/>
      </c>
      <c r="J1546" s="133" t="str">
        <f ca="1">IFERROR(IF($C1546="","",VLOOKUP(FİLTRE!$C1546,'SKT LİSTESİ'!$F:$S,11,0)),"")</f>
        <v/>
      </c>
      <c r="K1546" s="134" t="str">
        <f ca="1">IFERROR(IF($C1546="","",VLOOKUP(FİLTRE!$C1546,'SKT LİSTESİ'!$F:$S,12,0)),"")</f>
        <v/>
      </c>
      <c r="L1546" s="134" t="str">
        <f ca="1">IFERROR(IF($C1546="","",VLOOKUP(FİLTRE!$C1546,'SKT LİSTESİ'!$F:$S,13,0)),"")</f>
        <v/>
      </c>
      <c r="M1546" s="135" t="str">
        <f ca="1">IFERROR(IF($C1546="","",VLOOKUP(FİLTRE!$C1546,'SKT LİSTESİ'!$F:$AJ,14,0)),"")</f>
        <v/>
      </c>
      <c r="N1546" s="31" t="str">
        <f ca="1">IFERROR(IF($C1546="","",VLOOKUP(FİLTRE!$C1546,'SKT LİSTESİ'!$F:$AJ,22,0)),"")</f>
        <v/>
      </c>
      <c r="O1546" s="136" t="str">
        <f ca="1">IFERROR(IF($C1546="","",VLOOKUP(FİLTRE!$C1546,'SKT LİSTESİ'!$F:$AJ,23,0)),"")</f>
        <v/>
      </c>
      <c r="P1546" s="31"/>
      <c r="Q1546" s="31"/>
      <c r="R1546" s="137" t="str">
        <f ca="1">(IFERROR(IF($C1546="","",VLOOKUP(FİLTRE!$C1546,'SKT LİSTESİ'!$F:$AJ,15,0)),""))</f>
        <v/>
      </c>
      <c r="S1546" s="138" t="str">
        <f ca="1">IFERROR(IF($C1546="","",VLOOKUP(FİLTRE!$C1546,'SKT LİSTESİ'!$F:$AJ,16,0)),"")</f>
        <v/>
      </c>
      <c r="AF1546" s="179" t="str">
        <f t="shared" ca="1" si="94"/>
        <v/>
      </c>
      <c r="AG1546" s="179">
        <f t="shared" ca="1" si="95"/>
        <v>0</v>
      </c>
      <c r="AH1546" s="179">
        <f t="shared" ca="1" si="96"/>
        <v>0</v>
      </c>
    </row>
    <row r="1547" spans="2:34" ht="15.75" x14ac:dyDescent="0.25">
      <c r="B1547">
        <f t="shared" ca="1" si="93"/>
        <v>1535</v>
      </c>
      <c r="C1547" t="str">
        <f ca="1">IFERROR(VLOOKUP(B1547,'SKT LİSTESİ'!F:F,1,0),"")</f>
        <v/>
      </c>
      <c r="E1547" s="128" t="str">
        <f ca="1">IFERROR(IF($C1547="","",VLOOKUP(FİLTRE!$C1547,'SKT LİSTESİ'!$F:$S,5,0)),"")</f>
        <v/>
      </c>
      <c r="F1547" s="129" t="str">
        <f ca="1">IFERROR(IF($C1547="","",VLOOKUP(FİLTRE!$C1547,'SKT LİSTESİ'!$F:$S,7,0)),"")</f>
        <v/>
      </c>
      <c r="G1547" s="130" t="str">
        <f ca="1">IFERROR(IF($C1547="","",VLOOKUP(FİLTRE!$C1547,'SKT LİSTESİ'!$F:$S,8,0)),"")</f>
        <v/>
      </c>
      <c r="H1547" s="131" t="str">
        <f ca="1">IF(E1547="","",IF($C1547="","",VLOOKUP(FİLTRE!$C1547,'SKT LİSTESİ'!$F:$S,9,0)))</f>
        <v/>
      </c>
      <c r="I1547" s="132" t="str">
        <f ca="1">IFERROR(IF($C1547="","",VLOOKUP(FİLTRE!$C1547,'SKT LİSTESİ'!$F:$S,10,0)),"")</f>
        <v/>
      </c>
      <c r="J1547" s="133" t="str">
        <f ca="1">IFERROR(IF($C1547="","",VLOOKUP(FİLTRE!$C1547,'SKT LİSTESİ'!$F:$S,11,0)),"")</f>
        <v/>
      </c>
      <c r="K1547" s="134" t="str">
        <f ca="1">IFERROR(IF($C1547="","",VLOOKUP(FİLTRE!$C1547,'SKT LİSTESİ'!$F:$S,12,0)),"")</f>
        <v/>
      </c>
      <c r="L1547" s="134" t="str">
        <f ca="1">IFERROR(IF($C1547="","",VLOOKUP(FİLTRE!$C1547,'SKT LİSTESİ'!$F:$S,13,0)),"")</f>
        <v/>
      </c>
      <c r="M1547" s="135" t="str">
        <f ca="1">IFERROR(IF($C1547="","",VLOOKUP(FİLTRE!$C1547,'SKT LİSTESİ'!$F:$AJ,14,0)),"")</f>
        <v/>
      </c>
      <c r="N1547" s="31" t="str">
        <f ca="1">IFERROR(IF($C1547="","",VLOOKUP(FİLTRE!$C1547,'SKT LİSTESİ'!$F:$AJ,22,0)),"")</f>
        <v/>
      </c>
      <c r="O1547" s="136" t="str">
        <f ca="1">IFERROR(IF($C1547="","",VLOOKUP(FİLTRE!$C1547,'SKT LİSTESİ'!$F:$AJ,23,0)),"")</f>
        <v/>
      </c>
      <c r="P1547" s="31"/>
      <c r="Q1547" s="31"/>
      <c r="R1547" s="137" t="str">
        <f ca="1">(IFERROR(IF($C1547="","",VLOOKUP(FİLTRE!$C1547,'SKT LİSTESİ'!$F:$AJ,15,0)),""))</f>
        <v/>
      </c>
      <c r="S1547" s="138" t="str">
        <f ca="1">IFERROR(IF($C1547="","",VLOOKUP(FİLTRE!$C1547,'SKT LİSTESİ'!$F:$AJ,16,0)),"")</f>
        <v/>
      </c>
      <c r="AF1547" s="179" t="str">
        <f t="shared" ca="1" si="94"/>
        <v/>
      </c>
      <c r="AG1547" s="179">
        <f t="shared" ca="1" si="95"/>
        <v>0</v>
      </c>
      <c r="AH1547" s="179">
        <f t="shared" ca="1" si="96"/>
        <v>0</v>
      </c>
    </row>
    <row r="1548" spans="2:34" ht="15.75" x14ac:dyDescent="0.25">
      <c r="B1548">
        <f t="shared" ca="1" si="93"/>
        <v>1536</v>
      </c>
      <c r="C1548" t="str">
        <f ca="1">IFERROR(VLOOKUP(B1548,'SKT LİSTESİ'!F:F,1,0),"")</f>
        <v/>
      </c>
      <c r="E1548" s="128" t="str">
        <f ca="1">IFERROR(IF($C1548="","",VLOOKUP(FİLTRE!$C1548,'SKT LİSTESİ'!$F:$S,5,0)),"")</f>
        <v/>
      </c>
      <c r="F1548" s="129" t="str">
        <f ca="1">IFERROR(IF($C1548="","",VLOOKUP(FİLTRE!$C1548,'SKT LİSTESİ'!$F:$S,7,0)),"")</f>
        <v/>
      </c>
      <c r="G1548" s="130" t="str">
        <f ca="1">IFERROR(IF($C1548="","",VLOOKUP(FİLTRE!$C1548,'SKT LİSTESİ'!$F:$S,8,0)),"")</f>
        <v/>
      </c>
      <c r="H1548" s="131" t="str">
        <f ca="1">IF(E1548="","",IF($C1548="","",VLOOKUP(FİLTRE!$C1548,'SKT LİSTESİ'!$F:$S,9,0)))</f>
        <v/>
      </c>
      <c r="I1548" s="132" t="str">
        <f ca="1">IFERROR(IF($C1548="","",VLOOKUP(FİLTRE!$C1548,'SKT LİSTESİ'!$F:$S,10,0)),"")</f>
        <v/>
      </c>
      <c r="J1548" s="133" t="str">
        <f ca="1">IFERROR(IF($C1548="","",VLOOKUP(FİLTRE!$C1548,'SKT LİSTESİ'!$F:$S,11,0)),"")</f>
        <v/>
      </c>
      <c r="K1548" s="134" t="str">
        <f ca="1">IFERROR(IF($C1548="","",VLOOKUP(FİLTRE!$C1548,'SKT LİSTESİ'!$F:$S,12,0)),"")</f>
        <v/>
      </c>
      <c r="L1548" s="134" t="str">
        <f ca="1">IFERROR(IF($C1548="","",VLOOKUP(FİLTRE!$C1548,'SKT LİSTESİ'!$F:$S,13,0)),"")</f>
        <v/>
      </c>
      <c r="M1548" s="135" t="str">
        <f ca="1">IFERROR(IF($C1548="","",VLOOKUP(FİLTRE!$C1548,'SKT LİSTESİ'!$F:$AJ,14,0)),"")</f>
        <v/>
      </c>
      <c r="N1548" s="31" t="str">
        <f ca="1">IFERROR(IF($C1548="","",VLOOKUP(FİLTRE!$C1548,'SKT LİSTESİ'!$F:$AJ,22,0)),"")</f>
        <v/>
      </c>
      <c r="O1548" s="136" t="str">
        <f ca="1">IFERROR(IF($C1548="","",VLOOKUP(FİLTRE!$C1548,'SKT LİSTESİ'!$F:$AJ,23,0)),"")</f>
        <v/>
      </c>
      <c r="P1548" s="31"/>
      <c r="Q1548" s="31"/>
      <c r="R1548" s="137" t="str">
        <f ca="1">(IFERROR(IF($C1548="","",VLOOKUP(FİLTRE!$C1548,'SKT LİSTESİ'!$F:$AJ,15,0)),""))</f>
        <v/>
      </c>
      <c r="S1548" s="138" t="str">
        <f ca="1">IFERROR(IF($C1548="","",VLOOKUP(FİLTRE!$C1548,'SKT LİSTESİ'!$F:$AJ,16,0)),"")</f>
        <v/>
      </c>
      <c r="AF1548" s="179" t="str">
        <f t="shared" ca="1" si="94"/>
        <v/>
      </c>
      <c r="AG1548" s="179">
        <f t="shared" ca="1" si="95"/>
        <v>0</v>
      </c>
      <c r="AH1548" s="179">
        <f t="shared" ca="1" si="96"/>
        <v>0</v>
      </c>
    </row>
    <row r="1549" spans="2:34" ht="15.75" x14ac:dyDescent="0.25">
      <c r="B1549">
        <f t="shared" ca="1" si="93"/>
        <v>1537</v>
      </c>
      <c r="C1549" t="str">
        <f ca="1">IFERROR(VLOOKUP(B1549,'SKT LİSTESİ'!F:F,1,0),"")</f>
        <v/>
      </c>
      <c r="E1549" s="128" t="str">
        <f ca="1">IFERROR(IF($C1549="","",VLOOKUP(FİLTRE!$C1549,'SKT LİSTESİ'!$F:$S,5,0)),"")</f>
        <v/>
      </c>
      <c r="F1549" s="129" t="str">
        <f ca="1">IFERROR(IF($C1549="","",VLOOKUP(FİLTRE!$C1549,'SKT LİSTESİ'!$F:$S,7,0)),"")</f>
        <v/>
      </c>
      <c r="G1549" s="130" t="str">
        <f ca="1">IFERROR(IF($C1549="","",VLOOKUP(FİLTRE!$C1549,'SKT LİSTESİ'!$F:$S,8,0)),"")</f>
        <v/>
      </c>
      <c r="H1549" s="131" t="str">
        <f ca="1">IF(E1549="","",IF($C1549="","",VLOOKUP(FİLTRE!$C1549,'SKT LİSTESİ'!$F:$S,9,0)))</f>
        <v/>
      </c>
      <c r="I1549" s="132" t="str">
        <f ca="1">IFERROR(IF($C1549="","",VLOOKUP(FİLTRE!$C1549,'SKT LİSTESİ'!$F:$S,10,0)),"")</f>
        <v/>
      </c>
      <c r="J1549" s="133" t="str">
        <f ca="1">IFERROR(IF($C1549="","",VLOOKUP(FİLTRE!$C1549,'SKT LİSTESİ'!$F:$S,11,0)),"")</f>
        <v/>
      </c>
      <c r="K1549" s="134" t="str">
        <f ca="1">IFERROR(IF($C1549="","",VLOOKUP(FİLTRE!$C1549,'SKT LİSTESİ'!$F:$S,12,0)),"")</f>
        <v/>
      </c>
      <c r="L1549" s="134" t="str">
        <f ca="1">IFERROR(IF($C1549="","",VLOOKUP(FİLTRE!$C1549,'SKT LİSTESİ'!$F:$S,13,0)),"")</f>
        <v/>
      </c>
      <c r="M1549" s="135" t="str">
        <f ca="1">IFERROR(IF($C1549="","",VLOOKUP(FİLTRE!$C1549,'SKT LİSTESİ'!$F:$AJ,14,0)),"")</f>
        <v/>
      </c>
      <c r="N1549" s="31" t="str">
        <f ca="1">IFERROR(IF($C1549="","",VLOOKUP(FİLTRE!$C1549,'SKT LİSTESİ'!$F:$AJ,22,0)),"")</f>
        <v/>
      </c>
      <c r="O1549" s="136" t="str">
        <f ca="1">IFERROR(IF($C1549="","",VLOOKUP(FİLTRE!$C1549,'SKT LİSTESİ'!$F:$AJ,23,0)),"")</f>
        <v/>
      </c>
      <c r="P1549" s="31"/>
      <c r="Q1549" s="31"/>
      <c r="R1549" s="137" t="str">
        <f ca="1">(IFERROR(IF($C1549="","",VLOOKUP(FİLTRE!$C1549,'SKT LİSTESİ'!$F:$AJ,15,0)),""))</f>
        <v/>
      </c>
      <c r="S1549" s="138" t="str">
        <f ca="1">IFERROR(IF($C1549="","",VLOOKUP(FİLTRE!$C1549,'SKT LİSTESİ'!$F:$AJ,16,0)),"")</f>
        <v/>
      </c>
      <c r="AF1549" s="179" t="str">
        <f t="shared" ca="1" si="94"/>
        <v/>
      </c>
      <c r="AG1549" s="179">
        <f t="shared" ca="1" si="95"/>
        <v>0</v>
      </c>
      <c r="AH1549" s="179">
        <f t="shared" ca="1" si="96"/>
        <v>0</v>
      </c>
    </row>
    <row r="1550" spans="2:34" ht="15.75" x14ac:dyDescent="0.25">
      <c r="B1550">
        <f t="shared" ref="B1550:B1613" ca="1" si="97">IF($Y$2=1,(ROW()-12),"")</f>
        <v>1538</v>
      </c>
      <c r="C1550" t="str">
        <f ca="1">IFERROR(VLOOKUP(B1550,'SKT LİSTESİ'!F:F,1,0),"")</f>
        <v/>
      </c>
      <c r="E1550" s="128" t="str">
        <f ca="1">IFERROR(IF($C1550="","",VLOOKUP(FİLTRE!$C1550,'SKT LİSTESİ'!$F:$S,5,0)),"")</f>
        <v/>
      </c>
      <c r="F1550" s="129" t="str">
        <f ca="1">IFERROR(IF($C1550="","",VLOOKUP(FİLTRE!$C1550,'SKT LİSTESİ'!$F:$S,7,0)),"")</f>
        <v/>
      </c>
      <c r="G1550" s="130" t="str">
        <f ca="1">IFERROR(IF($C1550="","",VLOOKUP(FİLTRE!$C1550,'SKT LİSTESİ'!$F:$S,8,0)),"")</f>
        <v/>
      </c>
      <c r="H1550" s="131" t="str">
        <f ca="1">IF(E1550="","",IF($C1550="","",VLOOKUP(FİLTRE!$C1550,'SKT LİSTESİ'!$F:$S,9,0)))</f>
        <v/>
      </c>
      <c r="I1550" s="132" t="str">
        <f ca="1">IFERROR(IF($C1550="","",VLOOKUP(FİLTRE!$C1550,'SKT LİSTESİ'!$F:$S,10,0)),"")</f>
        <v/>
      </c>
      <c r="J1550" s="133" t="str">
        <f ca="1">IFERROR(IF($C1550="","",VLOOKUP(FİLTRE!$C1550,'SKT LİSTESİ'!$F:$S,11,0)),"")</f>
        <v/>
      </c>
      <c r="K1550" s="134" t="str">
        <f ca="1">IFERROR(IF($C1550="","",VLOOKUP(FİLTRE!$C1550,'SKT LİSTESİ'!$F:$S,12,0)),"")</f>
        <v/>
      </c>
      <c r="L1550" s="134" t="str">
        <f ca="1">IFERROR(IF($C1550="","",VLOOKUP(FİLTRE!$C1550,'SKT LİSTESİ'!$F:$S,13,0)),"")</f>
        <v/>
      </c>
      <c r="M1550" s="135" t="str">
        <f ca="1">IFERROR(IF($C1550="","",VLOOKUP(FİLTRE!$C1550,'SKT LİSTESİ'!$F:$AJ,14,0)),"")</f>
        <v/>
      </c>
      <c r="N1550" s="31" t="str">
        <f ca="1">IFERROR(IF($C1550="","",VLOOKUP(FİLTRE!$C1550,'SKT LİSTESİ'!$F:$AJ,22,0)),"")</f>
        <v/>
      </c>
      <c r="O1550" s="136" t="str">
        <f ca="1">IFERROR(IF($C1550="","",VLOOKUP(FİLTRE!$C1550,'SKT LİSTESİ'!$F:$AJ,23,0)),"")</f>
        <v/>
      </c>
      <c r="P1550" s="31"/>
      <c r="Q1550" s="31"/>
      <c r="R1550" s="137" t="str">
        <f ca="1">(IFERROR(IF($C1550="","",VLOOKUP(FİLTRE!$C1550,'SKT LİSTESİ'!$F:$AJ,15,0)),""))</f>
        <v/>
      </c>
      <c r="S1550" s="138" t="str">
        <f ca="1">IFERROR(IF($C1550="","",VLOOKUP(FİLTRE!$C1550,'SKT LİSTESİ'!$F:$AJ,16,0)),"")</f>
        <v/>
      </c>
      <c r="AF1550" s="179" t="str">
        <f t="shared" ref="AF1550:AF1613" ca="1" si="98">IF(E1550&lt;&gt;"SAYIM",K1550,
(IF(AND(E1550="SAYIM",R1550=0),0,(COUNTIFS(E:E,"SAYIM",F:F,F1550,R:R,"&gt;"&amp;0)))))</f>
        <v/>
      </c>
      <c r="AG1550" s="179">
        <f t="shared" ref="AG1550:AG1613" ca="1" si="99">IF(E1550="SAYIM",(IFERROR(R1550/AF1550,0)),0)</f>
        <v>0</v>
      </c>
      <c r="AH1550" s="179">
        <f t="shared" ref="AH1550:AH1613" ca="1" si="100">IF(E1550="SAYIM",(IFERROR(S1550/AF1550,0)),0)</f>
        <v>0</v>
      </c>
    </row>
    <row r="1551" spans="2:34" ht="15.75" x14ac:dyDescent="0.25">
      <c r="B1551">
        <f t="shared" ca="1" si="97"/>
        <v>1539</v>
      </c>
      <c r="C1551" t="str">
        <f ca="1">IFERROR(VLOOKUP(B1551,'SKT LİSTESİ'!F:F,1,0),"")</f>
        <v/>
      </c>
      <c r="E1551" s="128" t="str">
        <f ca="1">IFERROR(IF($C1551="","",VLOOKUP(FİLTRE!$C1551,'SKT LİSTESİ'!$F:$S,5,0)),"")</f>
        <v/>
      </c>
      <c r="F1551" s="129" t="str">
        <f ca="1">IFERROR(IF($C1551="","",VLOOKUP(FİLTRE!$C1551,'SKT LİSTESİ'!$F:$S,7,0)),"")</f>
        <v/>
      </c>
      <c r="G1551" s="130" t="str">
        <f ca="1">IFERROR(IF($C1551="","",VLOOKUP(FİLTRE!$C1551,'SKT LİSTESİ'!$F:$S,8,0)),"")</f>
        <v/>
      </c>
      <c r="H1551" s="131" t="str">
        <f ca="1">IF(E1551="","",IF($C1551="","",VLOOKUP(FİLTRE!$C1551,'SKT LİSTESİ'!$F:$S,9,0)))</f>
        <v/>
      </c>
      <c r="I1551" s="132" t="str">
        <f ca="1">IFERROR(IF($C1551="","",VLOOKUP(FİLTRE!$C1551,'SKT LİSTESİ'!$F:$S,10,0)),"")</f>
        <v/>
      </c>
      <c r="J1551" s="133" t="str">
        <f ca="1">IFERROR(IF($C1551="","",VLOOKUP(FİLTRE!$C1551,'SKT LİSTESİ'!$F:$S,11,0)),"")</f>
        <v/>
      </c>
      <c r="K1551" s="134" t="str">
        <f ca="1">IFERROR(IF($C1551="","",VLOOKUP(FİLTRE!$C1551,'SKT LİSTESİ'!$F:$S,12,0)),"")</f>
        <v/>
      </c>
      <c r="L1551" s="134" t="str">
        <f ca="1">IFERROR(IF($C1551="","",VLOOKUP(FİLTRE!$C1551,'SKT LİSTESİ'!$F:$S,13,0)),"")</f>
        <v/>
      </c>
      <c r="M1551" s="135" t="str">
        <f ca="1">IFERROR(IF($C1551="","",VLOOKUP(FİLTRE!$C1551,'SKT LİSTESİ'!$F:$AJ,14,0)),"")</f>
        <v/>
      </c>
      <c r="N1551" s="31" t="str">
        <f ca="1">IFERROR(IF($C1551="","",VLOOKUP(FİLTRE!$C1551,'SKT LİSTESİ'!$F:$AJ,22,0)),"")</f>
        <v/>
      </c>
      <c r="O1551" s="136" t="str">
        <f ca="1">IFERROR(IF($C1551="","",VLOOKUP(FİLTRE!$C1551,'SKT LİSTESİ'!$F:$AJ,23,0)),"")</f>
        <v/>
      </c>
      <c r="P1551" s="31"/>
      <c r="Q1551" s="31"/>
      <c r="R1551" s="137" t="str">
        <f ca="1">(IFERROR(IF($C1551="","",VLOOKUP(FİLTRE!$C1551,'SKT LİSTESİ'!$F:$AJ,15,0)),""))</f>
        <v/>
      </c>
      <c r="S1551" s="138" t="str">
        <f ca="1">IFERROR(IF($C1551="","",VLOOKUP(FİLTRE!$C1551,'SKT LİSTESİ'!$F:$AJ,16,0)),"")</f>
        <v/>
      </c>
      <c r="AF1551" s="179" t="str">
        <f t="shared" ca="1" si="98"/>
        <v/>
      </c>
      <c r="AG1551" s="179">
        <f t="shared" ca="1" si="99"/>
        <v>0</v>
      </c>
      <c r="AH1551" s="179">
        <f t="shared" ca="1" si="100"/>
        <v>0</v>
      </c>
    </row>
    <row r="1552" spans="2:34" ht="15.75" x14ac:dyDescent="0.25">
      <c r="B1552">
        <f t="shared" ca="1" si="97"/>
        <v>1540</v>
      </c>
      <c r="C1552" t="str">
        <f ca="1">IFERROR(VLOOKUP(B1552,'SKT LİSTESİ'!F:F,1,0),"")</f>
        <v/>
      </c>
      <c r="E1552" s="128" t="str">
        <f ca="1">IFERROR(IF($C1552="","",VLOOKUP(FİLTRE!$C1552,'SKT LİSTESİ'!$F:$S,5,0)),"")</f>
        <v/>
      </c>
      <c r="F1552" s="129" t="str">
        <f ca="1">IFERROR(IF($C1552="","",VLOOKUP(FİLTRE!$C1552,'SKT LİSTESİ'!$F:$S,7,0)),"")</f>
        <v/>
      </c>
      <c r="G1552" s="130" t="str">
        <f ca="1">IFERROR(IF($C1552="","",VLOOKUP(FİLTRE!$C1552,'SKT LİSTESİ'!$F:$S,8,0)),"")</f>
        <v/>
      </c>
      <c r="H1552" s="131" t="str">
        <f ca="1">IF(E1552="","",IF($C1552="","",VLOOKUP(FİLTRE!$C1552,'SKT LİSTESİ'!$F:$S,9,0)))</f>
        <v/>
      </c>
      <c r="I1552" s="132" t="str">
        <f ca="1">IFERROR(IF($C1552="","",VLOOKUP(FİLTRE!$C1552,'SKT LİSTESİ'!$F:$S,10,0)),"")</f>
        <v/>
      </c>
      <c r="J1552" s="133" t="str">
        <f ca="1">IFERROR(IF($C1552="","",VLOOKUP(FİLTRE!$C1552,'SKT LİSTESİ'!$F:$S,11,0)),"")</f>
        <v/>
      </c>
      <c r="K1552" s="134" t="str">
        <f ca="1">IFERROR(IF($C1552="","",VLOOKUP(FİLTRE!$C1552,'SKT LİSTESİ'!$F:$S,12,0)),"")</f>
        <v/>
      </c>
      <c r="L1552" s="134" t="str">
        <f ca="1">IFERROR(IF($C1552="","",VLOOKUP(FİLTRE!$C1552,'SKT LİSTESİ'!$F:$S,13,0)),"")</f>
        <v/>
      </c>
      <c r="M1552" s="135" t="str">
        <f ca="1">IFERROR(IF($C1552="","",VLOOKUP(FİLTRE!$C1552,'SKT LİSTESİ'!$F:$AJ,14,0)),"")</f>
        <v/>
      </c>
      <c r="N1552" s="31" t="str">
        <f ca="1">IFERROR(IF($C1552="","",VLOOKUP(FİLTRE!$C1552,'SKT LİSTESİ'!$F:$AJ,22,0)),"")</f>
        <v/>
      </c>
      <c r="O1552" s="136" t="str">
        <f ca="1">IFERROR(IF($C1552="","",VLOOKUP(FİLTRE!$C1552,'SKT LİSTESİ'!$F:$AJ,23,0)),"")</f>
        <v/>
      </c>
      <c r="P1552" s="31"/>
      <c r="Q1552" s="31"/>
      <c r="R1552" s="137" t="str">
        <f ca="1">(IFERROR(IF($C1552="","",VLOOKUP(FİLTRE!$C1552,'SKT LİSTESİ'!$F:$AJ,15,0)),""))</f>
        <v/>
      </c>
      <c r="S1552" s="138" t="str">
        <f ca="1">IFERROR(IF($C1552="","",VLOOKUP(FİLTRE!$C1552,'SKT LİSTESİ'!$F:$AJ,16,0)),"")</f>
        <v/>
      </c>
      <c r="AF1552" s="179" t="str">
        <f t="shared" ca="1" si="98"/>
        <v/>
      </c>
      <c r="AG1552" s="179">
        <f t="shared" ca="1" si="99"/>
        <v>0</v>
      </c>
      <c r="AH1552" s="179">
        <f t="shared" ca="1" si="100"/>
        <v>0</v>
      </c>
    </row>
    <row r="1553" spans="2:34" ht="15.75" x14ac:dyDescent="0.25">
      <c r="B1553">
        <f t="shared" ca="1" si="97"/>
        <v>1541</v>
      </c>
      <c r="C1553" t="str">
        <f ca="1">IFERROR(VLOOKUP(B1553,'SKT LİSTESİ'!F:F,1,0),"")</f>
        <v/>
      </c>
      <c r="E1553" s="128" t="str">
        <f ca="1">IFERROR(IF($C1553="","",VLOOKUP(FİLTRE!$C1553,'SKT LİSTESİ'!$F:$S,5,0)),"")</f>
        <v/>
      </c>
      <c r="F1553" s="129" t="str">
        <f ca="1">IFERROR(IF($C1553="","",VLOOKUP(FİLTRE!$C1553,'SKT LİSTESİ'!$F:$S,7,0)),"")</f>
        <v/>
      </c>
      <c r="G1553" s="130" t="str">
        <f ca="1">IFERROR(IF($C1553="","",VLOOKUP(FİLTRE!$C1553,'SKT LİSTESİ'!$F:$S,8,0)),"")</f>
        <v/>
      </c>
      <c r="H1553" s="131" t="str">
        <f ca="1">IF(E1553="","",IF($C1553="","",VLOOKUP(FİLTRE!$C1553,'SKT LİSTESİ'!$F:$S,9,0)))</f>
        <v/>
      </c>
      <c r="I1553" s="132" t="str">
        <f ca="1">IFERROR(IF($C1553="","",VLOOKUP(FİLTRE!$C1553,'SKT LİSTESİ'!$F:$S,10,0)),"")</f>
        <v/>
      </c>
      <c r="J1553" s="133" t="str">
        <f ca="1">IFERROR(IF($C1553="","",VLOOKUP(FİLTRE!$C1553,'SKT LİSTESİ'!$F:$S,11,0)),"")</f>
        <v/>
      </c>
      <c r="K1553" s="134" t="str">
        <f ca="1">IFERROR(IF($C1553="","",VLOOKUP(FİLTRE!$C1553,'SKT LİSTESİ'!$F:$S,12,0)),"")</f>
        <v/>
      </c>
      <c r="L1553" s="134" t="str">
        <f ca="1">IFERROR(IF($C1553="","",VLOOKUP(FİLTRE!$C1553,'SKT LİSTESİ'!$F:$S,13,0)),"")</f>
        <v/>
      </c>
      <c r="M1553" s="135" t="str">
        <f ca="1">IFERROR(IF($C1553="","",VLOOKUP(FİLTRE!$C1553,'SKT LİSTESİ'!$F:$AJ,14,0)),"")</f>
        <v/>
      </c>
      <c r="N1553" s="31" t="str">
        <f ca="1">IFERROR(IF($C1553="","",VLOOKUP(FİLTRE!$C1553,'SKT LİSTESİ'!$F:$AJ,22,0)),"")</f>
        <v/>
      </c>
      <c r="O1553" s="136" t="str">
        <f ca="1">IFERROR(IF($C1553="","",VLOOKUP(FİLTRE!$C1553,'SKT LİSTESİ'!$F:$AJ,23,0)),"")</f>
        <v/>
      </c>
      <c r="P1553" s="31"/>
      <c r="Q1553" s="31"/>
      <c r="R1553" s="137" t="str">
        <f ca="1">(IFERROR(IF($C1553="","",VLOOKUP(FİLTRE!$C1553,'SKT LİSTESİ'!$F:$AJ,15,0)),""))</f>
        <v/>
      </c>
      <c r="S1553" s="138" t="str">
        <f ca="1">IFERROR(IF($C1553="","",VLOOKUP(FİLTRE!$C1553,'SKT LİSTESİ'!$F:$AJ,16,0)),"")</f>
        <v/>
      </c>
      <c r="AF1553" s="179" t="str">
        <f t="shared" ca="1" si="98"/>
        <v/>
      </c>
      <c r="AG1553" s="179">
        <f t="shared" ca="1" si="99"/>
        <v>0</v>
      </c>
      <c r="AH1553" s="179">
        <f t="shared" ca="1" si="100"/>
        <v>0</v>
      </c>
    </row>
    <row r="1554" spans="2:34" ht="15.75" x14ac:dyDescent="0.25">
      <c r="B1554">
        <f t="shared" ca="1" si="97"/>
        <v>1542</v>
      </c>
      <c r="C1554" t="str">
        <f ca="1">IFERROR(VLOOKUP(B1554,'SKT LİSTESİ'!F:F,1,0),"")</f>
        <v/>
      </c>
      <c r="E1554" s="128" t="str">
        <f ca="1">IFERROR(IF($C1554="","",VLOOKUP(FİLTRE!$C1554,'SKT LİSTESİ'!$F:$S,5,0)),"")</f>
        <v/>
      </c>
      <c r="F1554" s="129" t="str">
        <f ca="1">IFERROR(IF($C1554="","",VLOOKUP(FİLTRE!$C1554,'SKT LİSTESİ'!$F:$S,7,0)),"")</f>
        <v/>
      </c>
      <c r="G1554" s="130" t="str">
        <f ca="1">IFERROR(IF($C1554="","",VLOOKUP(FİLTRE!$C1554,'SKT LİSTESİ'!$F:$S,8,0)),"")</f>
        <v/>
      </c>
      <c r="H1554" s="131" t="str">
        <f ca="1">IF(E1554="","",IF($C1554="","",VLOOKUP(FİLTRE!$C1554,'SKT LİSTESİ'!$F:$S,9,0)))</f>
        <v/>
      </c>
      <c r="I1554" s="132" t="str">
        <f ca="1">IFERROR(IF($C1554="","",VLOOKUP(FİLTRE!$C1554,'SKT LİSTESİ'!$F:$S,10,0)),"")</f>
        <v/>
      </c>
      <c r="J1554" s="133" t="str">
        <f ca="1">IFERROR(IF($C1554="","",VLOOKUP(FİLTRE!$C1554,'SKT LİSTESİ'!$F:$S,11,0)),"")</f>
        <v/>
      </c>
      <c r="K1554" s="134" t="str">
        <f ca="1">IFERROR(IF($C1554="","",VLOOKUP(FİLTRE!$C1554,'SKT LİSTESİ'!$F:$S,12,0)),"")</f>
        <v/>
      </c>
      <c r="L1554" s="134" t="str">
        <f ca="1">IFERROR(IF($C1554="","",VLOOKUP(FİLTRE!$C1554,'SKT LİSTESİ'!$F:$S,13,0)),"")</f>
        <v/>
      </c>
      <c r="M1554" s="135" t="str">
        <f ca="1">IFERROR(IF($C1554="","",VLOOKUP(FİLTRE!$C1554,'SKT LİSTESİ'!$F:$AJ,14,0)),"")</f>
        <v/>
      </c>
      <c r="N1554" s="31" t="str">
        <f ca="1">IFERROR(IF($C1554="","",VLOOKUP(FİLTRE!$C1554,'SKT LİSTESİ'!$F:$AJ,22,0)),"")</f>
        <v/>
      </c>
      <c r="O1554" s="136" t="str">
        <f ca="1">IFERROR(IF($C1554="","",VLOOKUP(FİLTRE!$C1554,'SKT LİSTESİ'!$F:$AJ,23,0)),"")</f>
        <v/>
      </c>
      <c r="P1554" s="31"/>
      <c r="Q1554" s="31"/>
      <c r="R1554" s="137" t="str">
        <f ca="1">(IFERROR(IF($C1554="","",VLOOKUP(FİLTRE!$C1554,'SKT LİSTESİ'!$F:$AJ,15,0)),""))</f>
        <v/>
      </c>
      <c r="S1554" s="138" t="str">
        <f ca="1">IFERROR(IF($C1554="","",VLOOKUP(FİLTRE!$C1554,'SKT LİSTESİ'!$F:$AJ,16,0)),"")</f>
        <v/>
      </c>
      <c r="AF1554" s="179" t="str">
        <f t="shared" ca="1" si="98"/>
        <v/>
      </c>
      <c r="AG1554" s="179">
        <f t="shared" ca="1" si="99"/>
        <v>0</v>
      </c>
      <c r="AH1554" s="179">
        <f t="shared" ca="1" si="100"/>
        <v>0</v>
      </c>
    </row>
    <row r="1555" spans="2:34" ht="15.75" x14ac:dyDescent="0.25">
      <c r="B1555">
        <f t="shared" ca="1" si="97"/>
        <v>1543</v>
      </c>
      <c r="C1555" t="str">
        <f ca="1">IFERROR(VLOOKUP(B1555,'SKT LİSTESİ'!F:F,1,0),"")</f>
        <v/>
      </c>
      <c r="E1555" s="128" t="str">
        <f ca="1">IFERROR(IF($C1555="","",VLOOKUP(FİLTRE!$C1555,'SKT LİSTESİ'!$F:$S,5,0)),"")</f>
        <v/>
      </c>
      <c r="F1555" s="129" t="str">
        <f ca="1">IFERROR(IF($C1555="","",VLOOKUP(FİLTRE!$C1555,'SKT LİSTESİ'!$F:$S,7,0)),"")</f>
        <v/>
      </c>
      <c r="G1555" s="130" t="str">
        <f ca="1">IFERROR(IF($C1555="","",VLOOKUP(FİLTRE!$C1555,'SKT LİSTESİ'!$F:$S,8,0)),"")</f>
        <v/>
      </c>
      <c r="H1555" s="131" t="str">
        <f ca="1">IF(E1555="","",IF($C1555="","",VLOOKUP(FİLTRE!$C1555,'SKT LİSTESİ'!$F:$S,9,0)))</f>
        <v/>
      </c>
      <c r="I1555" s="132" t="str">
        <f ca="1">IFERROR(IF($C1555="","",VLOOKUP(FİLTRE!$C1555,'SKT LİSTESİ'!$F:$S,10,0)),"")</f>
        <v/>
      </c>
      <c r="J1555" s="133" t="str">
        <f ca="1">IFERROR(IF($C1555="","",VLOOKUP(FİLTRE!$C1555,'SKT LİSTESİ'!$F:$S,11,0)),"")</f>
        <v/>
      </c>
      <c r="K1555" s="134" t="str">
        <f ca="1">IFERROR(IF($C1555="","",VLOOKUP(FİLTRE!$C1555,'SKT LİSTESİ'!$F:$S,12,0)),"")</f>
        <v/>
      </c>
      <c r="L1555" s="134" t="str">
        <f ca="1">IFERROR(IF($C1555="","",VLOOKUP(FİLTRE!$C1555,'SKT LİSTESİ'!$F:$S,13,0)),"")</f>
        <v/>
      </c>
      <c r="M1555" s="135" t="str">
        <f ca="1">IFERROR(IF($C1555="","",VLOOKUP(FİLTRE!$C1555,'SKT LİSTESİ'!$F:$AJ,14,0)),"")</f>
        <v/>
      </c>
      <c r="N1555" s="31" t="str">
        <f ca="1">IFERROR(IF($C1555="","",VLOOKUP(FİLTRE!$C1555,'SKT LİSTESİ'!$F:$AJ,22,0)),"")</f>
        <v/>
      </c>
      <c r="O1555" s="136" t="str">
        <f ca="1">IFERROR(IF($C1555="","",VLOOKUP(FİLTRE!$C1555,'SKT LİSTESİ'!$F:$AJ,23,0)),"")</f>
        <v/>
      </c>
      <c r="P1555" s="31"/>
      <c r="Q1555" s="31"/>
      <c r="R1555" s="137" t="str">
        <f ca="1">(IFERROR(IF($C1555="","",VLOOKUP(FİLTRE!$C1555,'SKT LİSTESİ'!$F:$AJ,15,0)),""))</f>
        <v/>
      </c>
      <c r="S1555" s="138" t="str">
        <f ca="1">IFERROR(IF($C1555="","",VLOOKUP(FİLTRE!$C1555,'SKT LİSTESİ'!$F:$AJ,16,0)),"")</f>
        <v/>
      </c>
      <c r="AF1555" s="179" t="str">
        <f t="shared" ca="1" si="98"/>
        <v/>
      </c>
      <c r="AG1555" s="179">
        <f t="shared" ca="1" si="99"/>
        <v>0</v>
      </c>
      <c r="AH1555" s="179">
        <f t="shared" ca="1" si="100"/>
        <v>0</v>
      </c>
    </row>
    <row r="1556" spans="2:34" ht="15.75" x14ac:dyDescent="0.25">
      <c r="B1556">
        <f t="shared" ca="1" si="97"/>
        <v>1544</v>
      </c>
      <c r="C1556" t="str">
        <f ca="1">IFERROR(VLOOKUP(B1556,'SKT LİSTESİ'!F:F,1,0),"")</f>
        <v/>
      </c>
      <c r="E1556" s="128" t="str">
        <f ca="1">IFERROR(IF($C1556="","",VLOOKUP(FİLTRE!$C1556,'SKT LİSTESİ'!$F:$S,5,0)),"")</f>
        <v/>
      </c>
      <c r="F1556" s="129" t="str">
        <f ca="1">IFERROR(IF($C1556="","",VLOOKUP(FİLTRE!$C1556,'SKT LİSTESİ'!$F:$S,7,0)),"")</f>
        <v/>
      </c>
      <c r="G1556" s="130" t="str">
        <f ca="1">IFERROR(IF($C1556="","",VLOOKUP(FİLTRE!$C1556,'SKT LİSTESİ'!$F:$S,8,0)),"")</f>
        <v/>
      </c>
      <c r="H1556" s="131" t="str">
        <f ca="1">IF(E1556="","",IF($C1556="","",VLOOKUP(FİLTRE!$C1556,'SKT LİSTESİ'!$F:$S,9,0)))</f>
        <v/>
      </c>
      <c r="I1556" s="132" t="str">
        <f ca="1">IFERROR(IF($C1556="","",VLOOKUP(FİLTRE!$C1556,'SKT LİSTESİ'!$F:$S,10,0)),"")</f>
        <v/>
      </c>
      <c r="J1556" s="133" t="str">
        <f ca="1">IFERROR(IF($C1556="","",VLOOKUP(FİLTRE!$C1556,'SKT LİSTESİ'!$F:$S,11,0)),"")</f>
        <v/>
      </c>
      <c r="K1556" s="134" t="str">
        <f ca="1">IFERROR(IF($C1556="","",VLOOKUP(FİLTRE!$C1556,'SKT LİSTESİ'!$F:$S,12,0)),"")</f>
        <v/>
      </c>
      <c r="L1556" s="134" t="str">
        <f ca="1">IFERROR(IF($C1556="","",VLOOKUP(FİLTRE!$C1556,'SKT LİSTESİ'!$F:$S,13,0)),"")</f>
        <v/>
      </c>
      <c r="M1556" s="135" t="str">
        <f ca="1">IFERROR(IF($C1556="","",VLOOKUP(FİLTRE!$C1556,'SKT LİSTESİ'!$F:$AJ,14,0)),"")</f>
        <v/>
      </c>
      <c r="N1556" s="31" t="str">
        <f ca="1">IFERROR(IF($C1556="","",VLOOKUP(FİLTRE!$C1556,'SKT LİSTESİ'!$F:$AJ,22,0)),"")</f>
        <v/>
      </c>
      <c r="O1556" s="136" t="str">
        <f ca="1">IFERROR(IF($C1556="","",VLOOKUP(FİLTRE!$C1556,'SKT LİSTESİ'!$F:$AJ,23,0)),"")</f>
        <v/>
      </c>
      <c r="P1556" s="31"/>
      <c r="Q1556" s="31"/>
      <c r="R1556" s="137" t="str">
        <f ca="1">(IFERROR(IF($C1556="","",VLOOKUP(FİLTRE!$C1556,'SKT LİSTESİ'!$F:$AJ,15,0)),""))</f>
        <v/>
      </c>
      <c r="S1556" s="138" t="str">
        <f ca="1">IFERROR(IF($C1556="","",VLOOKUP(FİLTRE!$C1556,'SKT LİSTESİ'!$F:$AJ,16,0)),"")</f>
        <v/>
      </c>
      <c r="AF1556" s="179" t="str">
        <f t="shared" ca="1" si="98"/>
        <v/>
      </c>
      <c r="AG1556" s="179">
        <f t="shared" ca="1" si="99"/>
        <v>0</v>
      </c>
      <c r="AH1556" s="179">
        <f t="shared" ca="1" si="100"/>
        <v>0</v>
      </c>
    </row>
    <row r="1557" spans="2:34" ht="15.75" x14ac:dyDescent="0.25">
      <c r="B1557">
        <f t="shared" ca="1" si="97"/>
        <v>1545</v>
      </c>
      <c r="C1557" t="str">
        <f ca="1">IFERROR(VLOOKUP(B1557,'SKT LİSTESİ'!F:F,1,0),"")</f>
        <v/>
      </c>
      <c r="E1557" s="128" t="str">
        <f ca="1">IFERROR(IF($C1557="","",VLOOKUP(FİLTRE!$C1557,'SKT LİSTESİ'!$F:$S,5,0)),"")</f>
        <v/>
      </c>
      <c r="F1557" s="129" t="str">
        <f ca="1">IFERROR(IF($C1557="","",VLOOKUP(FİLTRE!$C1557,'SKT LİSTESİ'!$F:$S,7,0)),"")</f>
        <v/>
      </c>
      <c r="G1557" s="130" t="str">
        <f ca="1">IFERROR(IF($C1557="","",VLOOKUP(FİLTRE!$C1557,'SKT LİSTESİ'!$F:$S,8,0)),"")</f>
        <v/>
      </c>
      <c r="H1557" s="131" t="str">
        <f ca="1">IF(E1557="","",IF($C1557="","",VLOOKUP(FİLTRE!$C1557,'SKT LİSTESİ'!$F:$S,9,0)))</f>
        <v/>
      </c>
      <c r="I1557" s="132" t="str">
        <f ca="1">IFERROR(IF($C1557="","",VLOOKUP(FİLTRE!$C1557,'SKT LİSTESİ'!$F:$S,10,0)),"")</f>
        <v/>
      </c>
      <c r="J1557" s="133" t="str">
        <f ca="1">IFERROR(IF($C1557="","",VLOOKUP(FİLTRE!$C1557,'SKT LİSTESİ'!$F:$S,11,0)),"")</f>
        <v/>
      </c>
      <c r="K1557" s="134" t="str">
        <f ca="1">IFERROR(IF($C1557="","",VLOOKUP(FİLTRE!$C1557,'SKT LİSTESİ'!$F:$S,12,0)),"")</f>
        <v/>
      </c>
      <c r="L1557" s="134" t="str">
        <f ca="1">IFERROR(IF($C1557="","",VLOOKUP(FİLTRE!$C1557,'SKT LİSTESİ'!$F:$S,13,0)),"")</f>
        <v/>
      </c>
      <c r="M1557" s="135" t="str">
        <f ca="1">IFERROR(IF($C1557="","",VLOOKUP(FİLTRE!$C1557,'SKT LİSTESİ'!$F:$AJ,14,0)),"")</f>
        <v/>
      </c>
      <c r="N1557" s="31" t="str">
        <f ca="1">IFERROR(IF($C1557="","",VLOOKUP(FİLTRE!$C1557,'SKT LİSTESİ'!$F:$AJ,22,0)),"")</f>
        <v/>
      </c>
      <c r="O1557" s="136" t="str">
        <f ca="1">IFERROR(IF($C1557="","",VLOOKUP(FİLTRE!$C1557,'SKT LİSTESİ'!$F:$AJ,23,0)),"")</f>
        <v/>
      </c>
      <c r="P1557" s="31"/>
      <c r="Q1557" s="31"/>
      <c r="R1557" s="137" t="str">
        <f ca="1">(IFERROR(IF($C1557="","",VLOOKUP(FİLTRE!$C1557,'SKT LİSTESİ'!$F:$AJ,15,0)),""))</f>
        <v/>
      </c>
      <c r="S1557" s="138" t="str">
        <f ca="1">IFERROR(IF($C1557="","",VLOOKUP(FİLTRE!$C1557,'SKT LİSTESİ'!$F:$AJ,16,0)),"")</f>
        <v/>
      </c>
      <c r="AF1557" s="179" t="str">
        <f t="shared" ca="1" si="98"/>
        <v/>
      </c>
      <c r="AG1557" s="179">
        <f t="shared" ca="1" si="99"/>
        <v>0</v>
      </c>
      <c r="AH1557" s="179">
        <f t="shared" ca="1" si="100"/>
        <v>0</v>
      </c>
    </row>
    <row r="1558" spans="2:34" ht="15.75" x14ac:dyDescent="0.25">
      <c r="B1558">
        <f t="shared" ca="1" si="97"/>
        <v>1546</v>
      </c>
      <c r="C1558" t="str">
        <f ca="1">IFERROR(VLOOKUP(B1558,'SKT LİSTESİ'!F:F,1,0),"")</f>
        <v/>
      </c>
      <c r="E1558" s="128" t="str">
        <f ca="1">IFERROR(IF($C1558="","",VLOOKUP(FİLTRE!$C1558,'SKT LİSTESİ'!$F:$S,5,0)),"")</f>
        <v/>
      </c>
      <c r="F1558" s="129" t="str">
        <f ca="1">IFERROR(IF($C1558="","",VLOOKUP(FİLTRE!$C1558,'SKT LİSTESİ'!$F:$S,7,0)),"")</f>
        <v/>
      </c>
      <c r="G1558" s="130" t="str">
        <f ca="1">IFERROR(IF($C1558="","",VLOOKUP(FİLTRE!$C1558,'SKT LİSTESİ'!$F:$S,8,0)),"")</f>
        <v/>
      </c>
      <c r="H1558" s="131" t="str">
        <f ca="1">IF(E1558="","",IF($C1558="","",VLOOKUP(FİLTRE!$C1558,'SKT LİSTESİ'!$F:$S,9,0)))</f>
        <v/>
      </c>
      <c r="I1558" s="132" t="str">
        <f ca="1">IFERROR(IF($C1558="","",VLOOKUP(FİLTRE!$C1558,'SKT LİSTESİ'!$F:$S,10,0)),"")</f>
        <v/>
      </c>
      <c r="J1558" s="133" t="str">
        <f ca="1">IFERROR(IF($C1558="","",VLOOKUP(FİLTRE!$C1558,'SKT LİSTESİ'!$F:$S,11,0)),"")</f>
        <v/>
      </c>
      <c r="K1558" s="134" t="str">
        <f ca="1">IFERROR(IF($C1558="","",VLOOKUP(FİLTRE!$C1558,'SKT LİSTESİ'!$F:$S,12,0)),"")</f>
        <v/>
      </c>
      <c r="L1558" s="134" t="str">
        <f ca="1">IFERROR(IF($C1558="","",VLOOKUP(FİLTRE!$C1558,'SKT LİSTESİ'!$F:$S,13,0)),"")</f>
        <v/>
      </c>
      <c r="M1558" s="135" t="str">
        <f ca="1">IFERROR(IF($C1558="","",VLOOKUP(FİLTRE!$C1558,'SKT LİSTESİ'!$F:$AJ,14,0)),"")</f>
        <v/>
      </c>
      <c r="N1558" s="31" t="str">
        <f ca="1">IFERROR(IF($C1558="","",VLOOKUP(FİLTRE!$C1558,'SKT LİSTESİ'!$F:$AJ,22,0)),"")</f>
        <v/>
      </c>
      <c r="O1558" s="136" t="str">
        <f ca="1">IFERROR(IF($C1558="","",VLOOKUP(FİLTRE!$C1558,'SKT LİSTESİ'!$F:$AJ,23,0)),"")</f>
        <v/>
      </c>
      <c r="P1558" s="31"/>
      <c r="Q1558" s="31"/>
      <c r="R1558" s="137" t="str">
        <f ca="1">(IFERROR(IF($C1558="","",VLOOKUP(FİLTRE!$C1558,'SKT LİSTESİ'!$F:$AJ,15,0)),""))</f>
        <v/>
      </c>
      <c r="S1558" s="138" t="str">
        <f ca="1">IFERROR(IF($C1558="","",VLOOKUP(FİLTRE!$C1558,'SKT LİSTESİ'!$F:$AJ,16,0)),"")</f>
        <v/>
      </c>
      <c r="AF1558" s="179" t="str">
        <f t="shared" ca="1" si="98"/>
        <v/>
      </c>
      <c r="AG1558" s="179">
        <f t="shared" ca="1" si="99"/>
        <v>0</v>
      </c>
      <c r="AH1558" s="179">
        <f t="shared" ca="1" si="100"/>
        <v>0</v>
      </c>
    </row>
    <row r="1559" spans="2:34" ht="15.75" x14ac:dyDescent="0.25">
      <c r="B1559">
        <f t="shared" ca="1" si="97"/>
        <v>1547</v>
      </c>
      <c r="C1559" t="str">
        <f ca="1">IFERROR(VLOOKUP(B1559,'SKT LİSTESİ'!F:F,1,0),"")</f>
        <v/>
      </c>
      <c r="E1559" s="128" t="str">
        <f ca="1">IFERROR(IF($C1559="","",VLOOKUP(FİLTRE!$C1559,'SKT LİSTESİ'!$F:$S,5,0)),"")</f>
        <v/>
      </c>
      <c r="F1559" s="129" t="str">
        <f ca="1">IFERROR(IF($C1559="","",VLOOKUP(FİLTRE!$C1559,'SKT LİSTESİ'!$F:$S,7,0)),"")</f>
        <v/>
      </c>
      <c r="G1559" s="130" t="str">
        <f ca="1">IFERROR(IF($C1559="","",VLOOKUP(FİLTRE!$C1559,'SKT LİSTESİ'!$F:$S,8,0)),"")</f>
        <v/>
      </c>
      <c r="H1559" s="131" t="str">
        <f ca="1">IF(E1559="","",IF($C1559="","",VLOOKUP(FİLTRE!$C1559,'SKT LİSTESİ'!$F:$S,9,0)))</f>
        <v/>
      </c>
      <c r="I1559" s="132" t="str">
        <f ca="1">IFERROR(IF($C1559="","",VLOOKUP(FİLTRE!$C1559,'SKT LİSTESİ'!$F:$S,10,0)),"")</f>
        <v/>
      </c>
      <c r="J1559" s="133" t="str">
        <f ca="1">IFERROR(IF($C1559="","",VLOOKUP(FİLTRE!$C1559,'SKT LİSTESİ'!$F:$S,11,0)),"")</f>
        <v/>
      </c>
      <c r="K1559" s="134" t="str">
        <f ca="1">IFERROR(IF($C1559="","",VLOOKUP(FİLTRE!$C1559,'SKT LİSTESİ'!$F:$S,12,0)),"")</f>
        <v/>
      </c>
      <c r="L1559" s="134" t="str">
        <f ca="1">IFERROR(IF($C1559="","",VLOOKUP(FİLTRE!$C1559,'SKT LİSTESİ'!$F:$S,13,0)),"")</f>
        <v/>
      </c>
      <c r="M1559" s="135" t="str">
        <f ca="1">IFERROR(IF($C1559="","",VLOOKUP(FİLTRE!$C1559,'SKT LİSTESİ'!$F:$AJ,14,0)),"")</f>
        <v/>
      </c>
      <c r="N1559" s="31" t="str">
        <f ca="1">IFERROR(IF($C1559="","",VLOOKUP(FİLTRE!$C1559,'SKT LİSTESİ'!$F:$AJ,22,0)),"")</f>
        <v/>
      </c>
      <c r="O1559" s="136" t="str">
        <f ca="1">IFERROR(IF($C1559="","",VLOOKUP(FİLTRE!$C1559,'SKT LİSTESİ'!$F:$AJ,23,0)),"")</f>
        <v/>
      </c>
      <c r="P1559" s="31"/>
      <c r="Q1559" s="31"/>
      <c r="R1559" s="137" t="str">
        <f ca="1">(IFERROR(IF($C1559="","",VLOOKUP(FİLTRE!$C1559,'SKT LİSTESİ'!$F:$AJ,15,0)),""))</f>
        <v/>
      </c>
      <c r="S1559" s="138" t="str">
        <f ca="1">IFERROR(IF($C1559="","",VLOOKUP(FİLTRE!$C1559,'SKT LİSTESİ'!$F:$AJ,16,0)),"")</f>
        <v/>
      </c>
      <c r="AF1559" s="179" t="str">
        <f t="shared" ca="1" si="98"/>
        <v/>
      </c>
      <c r="AG1559" s="179">
        <f t="shared" ca="1" si="99"/>
        <v>0</v>
      </c>
      <c r="AH1559" s="179">
        <f t="shared" ca="1" si="100"/>
        <v>0</v>
      </c>
    </row>
    <row r="1560" spans="2:34" ht="15.75" x14ac:dyDescent="0.25">
      <c r="B1560">
        <f t="shared" ca="1" si="97"/>
        <v>1548</v>
      </c>
      <c r="C1560" t="str">
        <f ca="1">IFERROR(VLOOKUP(B1560,'SKT LİSTESİ'!F:F,1,0),"")</f>
        <v/>
      </c>
      <c r="E1560" s="128" t="str">
        <f ca="1">IFERROR(IF($C1560="","",VLOOKUP(FİLTRE!$C1560,'SKT LİSTESİ'!$F:$S,5,0)),"")</f>
        <v/>
      </c>
      <c r="F1560" s="129" t="str">
        <f ca="1">IFERROR(IF($C1560="","",VLOOKUP(FİLTRE!$C1560,'SKT LİSTESİ'!$F:$S,7,0)),"")</f>
        <v/>
      </c>
      <c r="G1560" s="130" t="str">
        <f ca="1">IFERROR(IF($C1560="","",VLOOKUP(FİLTRE!$C1560,'SKT LİSTESİ'!$F:$S,8,0)),"")</f>
        <v/>
      </c>
      <c r="H1560" s="131" t="str">
        <f ca="1">IF(E1560="","",IF($C1560="","",VLOOKUP(FİLTRE!$C1560,'SKT LİSTESİ'!$F:$S,9,0)))</f>
        <v/>
      </c>
      <c r="I1560" s="132" t="str">
        <f ca="1">IFERROR(IF($C1560="","",VLOOKUP(FİLTRE!$C1560,'SKT LİSTESİ'!$F:$S,10,0)),"")</f>
        <v/>
      </c>
      <c r="J1560" s="133" t="str">
        <f ca="1">IFERROR(IF($C1560="","",VLOOKUP(FİLTRE!$C1560,'SKT LİSTESİ'!$F:$S,11,0)),"")</f>
        <v/>
      </c>
      <c r="K1560" s="134" t="str">
        <f ca="1">IFERROR(IF($C1560="","",VLOOKUP(FİLTRE!$C1560,'SKT LİSTESİ'!$F:$S,12,0)),"")</f>
        <v/>
      </c>
      <c r="L1560" s="134" t="str">
        <f ca="1">IFERROR(IF($C1560="","",VLOOKUP(FİLTRE!$C1560,'SKT LİSTESİ'!$F:$S,13,0)),"")</f>
        <v/>
      </c>
      <c r="M1560" s="135" t="str">
        <f ca="1">IFERROR(IF($C1560="","",VLOOKUP(FİLTRE!$C1560,'SKT LİSTESİ'!$F:$AJ,14,0)),"")</f>
        <v/>
      </c>
      <c r="N1560" s="31" t="str">
        <f ca="1">IFERROR(IF($C1560="","",VLOOKUP(FİLTRE!$C1560,'SKT LİSTESİ'!$F:$AJ,22,0)),"")</f>
        <v/>
      </c>
      <c r="O1560" s="136" t="str">
        <f ca="1">IFERROR(IF($C1560="","",VLOOKUP(FİLTRE!$C1560,'SKT LİSTESİ'!$F:$AJ,23,0)),"")</f>
        <v/>
      </c>
      <c r="P1560" s="31"/>
      <c r="Q1560" s="31"/>
      <c r="R1560" s="137" t="str">
        <f ca="1">(IFERROR(IF($C1560="","",VLOOKUP(FİLTRE!$C1560,'SKT LİSTESİ'!$F:$AJ,15,0)),""))</f>
        <v/>
      </c>
      <c r="S1560" s="138" t="str">
        <f ca="1">IFERROR(IF($C1560="","",VLOOKUP(FİLTRE!$C1560,'SKT LİSTESİ'!$F:$AJ,16,0)),"")</f>
        <v/>
      </c>
      <c r="AF1560" s="179" t="str">
        <f t="shared" ca="1" si="98"/>
        <v/>
      </c>
      <c r="AG1560" s="179">
        <f t="shared" ca="1" si="99"/>
        <v>0</v>
      </c>
      <c r="AH1560" s="179">
        <f t="shared" ca="1" si="100"/>
        <v>0</v>
      </c>
    </row>
    <row r="1561" spans="2:34" ht="15.75" x14ac:dyDescent="0.25">
      <c r="B1561">
        <f t="shared" ca="1" si="97"/>
        <v>1549</v>
      </c>
      <c r="C1561" t="str">
        <f ca="1">IFERROR(VLOOKUP(B1561,'SKT LİSTESİ'!F:F,1,0),"")</f>
        <v/>
      </c>
      <c r="E1561" s="128" t="str">
        <f ca="1">IFERROR(IF($C1561="","",VLOOKUP(FİLTRE!$C1561,'SKT LİSTESİ'!$F:$S,5,0)),"")</f>
        <v/>
      </c>
      <c r="F1561" s="129" t="str">
        <f ca="1">IFERROR(IF($C1561="","",VLOOKUP(FİLTRE!$C1561,'SKT LİSTESİ'!$F:$S,7,0)),"")</f>
        <v/>
      </c>
      <c r="G1561" s="130" t="str">
        <f ca="1">IFERROR(IF($C1561="","",VLOOKUP(FİLTRE!$C1561,'SKT LİSTESİ'!$F:$S,8,0)),"")</f>
        <v/>
      </c>
      <c r="H1561" s="131" t="str">
        <f ca="1">IF(E1561="","",IF($C1561="","",VLOOKUP(FİLTRE!$C1561,'SKT LİSTESİ'!$F:$S,9,0)))</f>
        <v/>
      </c>
      <c r="I1561" s="132" t="str">
        <f ca="1">IFERROR(IF($C1561="","",VLOOKUP(FİLTRE!$C1561,'SKT LİSTESİ'!$F:$S,10,0)),"")</f>
        <v/>
      </c>
      <c r="J1561" s="133" t="str">
        <f ca="1">IFERROR(IF($C1561="","",VLOOKUP(FİLTRE!$C1561,'SKT LİSTESİ'!$F:$S,11,0)),"")</f>
        <v/>
      </c>
      <c r="K1561" s="134" t="str">
        <f ca="1">IFERROR(IF($C1561="","",VLOOKUP(FİLTRE!$C1561,'SKT LİSTESİ'!$F:$S,12,0)),"")</f>
        <v/>
      </c>
      <c r="L1561" s="134" t="str">
        <f ca="1">IFERROR(IF($C1561="","",VLOOKUP(FİLTRE!$C1561,'SKT LİSTESİ'!$F:$S,13,0)),"")</f>
        <v/>
      </c>
      <c r="M1561" s="135" t="str">
        <f ca="1">IFERROR(IF($C1561="","",VLOOKUP(FİLTRE!$C1561,'SKT LİSTESİ'!$F:$AJ,14,0)),"")</f>
        <v/>
      </c>
      <c r="N1561" s="31" t="str">
        <f ca="1">IFERROR(IF($C1561="","",VLOOKUP(FİLTRE!$C1561,'SKT LİSTESİ'!$F:$AJ,22,0)),"")</f>
        <v/>
      </c>
      <c r="O1561" s="136" t="str">
        <f ca="1">IFERROR(IF($C1561="","",VLOOKUP(FİLTRE!$C1561,'SKT LİSTESİ'!$F:$AJ,23,0)),"")</f>
        <v/>
      </c>
      <c r="P1561" s="31"/>
      <c r="Q1561" s="31"/>
      <c r="R1561" s="137" t="str">
        <f ca="1">(IFERROR(IF($C1561="","",VLOOKUP(FİLTRE!$C1561,'SKT LİSTESİ'!$F:$AJ,15,0)),""))</f>
        <v/>
      </c>
      <c r="S1561" s="138" t="str">
        <f ca="1">IFERROR(IF($C1561="","",VLOOKUP(FİLTRE!$C1561,'SKT LİSTESİ'!$F:$AJ,16,0)),"")</f>
        <v/>
      </c>
      <c r="AF1561" s="179" t="str">
        <f t="shared" ca="1" si="98"/>
        <v/>
      </c>
      <c r="AG1561" s="179">
        <f t="shared" ca="1" si="99"/>
        <v>0</v>
      </c>
      <c r="AH1561" s="179">
        <f t="shared" ca="1" si="100"/>
        <v>0</v>
      </c>
    </row>
    <row r="1562" spans="2:34" ht="15.75" x14ac:dyDescent="0.25">
      <c r="B1562">
        <f t="shared" ca="1" si="97"/>
        <v>1550</v>
      </c>
      <c r="C1562" t="str">
        <f ca="1">IFERROR(VLOOKUP(B1562,'SKT LİSTESİ'!F:F,1,0),"")</f>
        <v/>
      </c>
      <c r="E1562" s="128" t="str">
        <f ca="1">IFERROR(IF($C1562="","",VLOOKUP(FİLTRE!$C1562,'SKT LİSTESİ'!$F:$S,5,0)),"")</f>
        <v/>
      </c>
      <c r="F1562" s="129" t="str">
        <f ca="1">IFERROR(IF($C1562="","",VLOOKUP(FİLTRE!$C1562,'SKT LİSTESİ'!$F:$S,7,0)),"")</f>
        <v/>
      </c>
      <c r="G1562" s="130" t="str">
        <f ca="1">IFERROR(IF($C1562="","",VLOOKUP(FİLTRE!$C1562,'SKT LİSTESİ'!$F:$S,8,0)),"")</f>
        <v/>
      </c>
      <c r="H1562" s="131" t="str">
        <f ca="1">IF(E1562="","",IF($C1562="","",VLOOKUP(FİLTRE!$C1562,'SKT LİSTESİ'!$F:$S,9,0)))</f>
        <v/>
      </c>
      <c r="I1562" s="132" t="str">
        <f ca="1">IFERROR(IF($C1562="","",VLOOKUP(FİLTRE!$C1562,'SKT LİSTESİ'!$F:$S,10,0)),"")</f>
        <v/>
      </c>
      <c r="J1562" s="133" t="str">
        <f ca="1">IFERROR(IF($C1562="","",VLOOKUP(FİLTRE!$C1562,'SKT LİSTESİ'!$F:$S,11,0)),"")</f>
        <v/>
      </c>
      <c r="K1562" s="134" t="str">
        <f ca="1">IFERROR(IF($C1562="","",VLOOKUP(FİLTRE!$C1562,'SKT LİSTESİ'!$F:$S,12,0)),"")</f>
        <v/>
      </c>
      <c r="L1562" s="134" t="str">
        <f ca="1">IFERROR(IF($C1562="","",VLOOKUP(FİLTRE!$C1562,'SKT LİSTESİ'!$F:$S,13,0)),"")</f>
        <v/>
      </c>
      <c r="M1562" s="135" t="str">
        <f ca="1">IFERROR(IF($C1562="","",VLOOKUP(FİLTRE!$C1562,'SKT LİSTESİ'!$F:$AJ,14,0)),"")</f>
        <v/>
      </c>
      <c r="N1562" s="31" t="str">
        <f ca="1">IFERROR(IF($C1562="","",VLOOKUP(FİLTRE!$C1562,'SKT LİSTESİ'!$F:$AJ,22,0)),"")</f>
        <v/>
      </c>
      <c r="O1562" s="136" t="str">
        <f ca="1">IFERROR(IF($C1562="","",VLOOKUP(FİLTRE!$C1562,'SKT LİSTESİ'!$F:$AJ,23,0)),"")</f>
        <v/>
      </c>
      <c r="P1562" s="31"/>
      <c r="Q1562" s="31"/>
      <c r="R1562" s="137" t="str">
        <f ca="1">(IFERROR(IF($C1562="","",VLOOKUP(FİLTRE!$C1562,'SKT LİSTESİ'!$F:$AJ,15,0)),""))</f>
        <v/>
      </c>
      <c r="S1562" s="138" t="str">
        <f ca="1">IFERROR(IF($C1562="","",VLOOKUP(FİLTRE!$C1562,'SKT LİSTESİ'!$F:$AJ,16,0)),"")</f>
        <v/>
      </c>
      <c r="AF1562" s="179" t="str">
        <f t="shared" ca="1" si="98"/>
        <v/>
      </c>
      <c r="AG1562" s="179">
        <f t="shared" ca="1" si="99"/>
        <v>0</v>
      </c>
      <c r="AH1562" s="179">
        <f t="shared" ca="1" si="100"/>
        <v>0</v>
      </c>
    </row>
    <row r="1563" spans="2:34" ht="15.75" x14ac:dyDescent="0.25">
      <c r="B1563">
        <f t="shared" ca="1" si="97"/>
        <v>1551</v>
      </c>
      <c r="C1563" t="str">
        <f ca="1">IFERROR(VLOOKUP(B1563,'SKT LİSTESİ'!F:F,1,0),"")</f>
        <v/>
      </c>
      <c r="E1563" s="128" t="str">
        <f ca="1">IFERROR(IF($C1563="","",VLOOKUP(FİLTRE!$C1563,'SKT LİSTESİ'!$F:$S,5,0)),"")</f>
        <v/>
      </c>
      <c r="F1563" s="129" t="str">
        <f ca="1">IFERROR(IF($C1563="","",VLOOKUP(FİLTRE!$C1563,'SKT LİSTESİ'!$F:$S,7,0)),"")</f>
        <v/>
      </c>
      <c r="G1563" s="130" t="str">
        <f ca="1">IFERROR(IF($C1563="","",VLOOKUP(FİLTRE!$C1563,'SKT LİSTESİ'!$F:$S,8,0)),"")</f>
        <v/>
      </c>
      <c r="H1563" s="131" t="str">
        <f ca="1">IF(E1563="","",IF($C1563="","",VLOOKUP(FİLTRE!$C1563,'SKT LİSTESİ'!$F:$S,9,0)))</f>
        <v/>
      </c>
      <c r="I1563" s="132" t="str">
        <f ca="1">IFERROR(IF($C1563="","",VLOOKUP(FİLTRE!$C1563,'SKT LİSTESİ'!$F:$S,10,0)),"")</f>
        <v/>
      </c>
      <c r="J1563" s="133" t="str">
        <f ca="1">IFERROR(IF($C1563="","",VLOOKUP(FİLTRE!$C1563,'SKT LİSTESİ'!$F:$S,11,0)),"")</f>
        <v/>
      </c>
      <c r="K1563" s="134" t="str">
        <f ca="1">IFERROR(IF($C1563="","",VLOOKUP(FİLTRE!$C1563,'SKT LİSTESİ'!$F:$S,12,0)),"")</f>
        <v/>
      </c>
      <c r="L1563" s="134" t="str">
        <f ca="1">IFERROR(IF($C1563="","",VLOOKUP(FİLTRE!$C1563,'SKT LİSTESİ'!$F:$S,13,0)),"")</f>
        <v/>
      </c>
      <c r="M1563" s="135" t="str">
        <f ca="1">IFERROR(IF($C1563="","",VLOOKUP(FİLTRE!$C1563,'SKT LİSTESİ'!$F:$AJ,14,0)),"")</f>
        <v/>
      </c>
      <c r="N1563" s="31" t="str">
        <f ca="1">IFERROR(IF($C1563="","",VLOOKUP(FİLTRE!$C1563,'SKT LİSTESİ'!$F:$AJ,22,0)),"")</f>
        <v/>
      </c>
      <c r="O1563" s="136" t="str">
        <f ca="1">IFERROR(IF($C1563="","",VLOOKUP(FİLTRE!$C1563,'SKT LİSTESİ'!$F:$AJ,23,0)),"")</f>
        <v/>
      </c>
      <c r="P1563" s="31"/>
      <c r="Q1563" s="31"/>
      <c r="R1563" s="137" t="str">
        <f ca="1">(IFERROR(IF($C1563="","",VLOOKUP(FİLTRE!$C1563,'SKT LİSTESİ'!$F:$AJ,15,0)),""))</f>
        <v/>
      </c>
      <c r="S1563" s="138" t="str">
        <f ca="1">IFERROR(IF($C1563="","",VLOOKUP(FİLTRE!$C1563,'SKT LİSTESİ'!$F:$AJ,16,0)),"")</f>
        <v/>
      </c>
      <c r="AF1563" s="179" t="str">
        <f t="shared" ca="1" si="98"/>
        <v/>
      </c>
      <c r="AG1563" s="179">
        <f t="shared" ca="1" si="99"/>
        <v>0</v>
      </c>
      <c r="AH1563" s="179">
        <f t="shared" ca="1" si="100"/>
        <v>0</v>
      </c>
    </row>
    <row r="1564" spans="2:34" ht="15.75" x14ac:dyDescent="0.25">
      <c r="B1564">
        <f t="shared" ca="1" si="97"/>
        <v>1552</v>
      </c>
      <c r="C1564" t="str">
        <f ca="1">IFERROR(VLOOKUP(B1564,'SKT LİSTESİ'!F:F,1,0),"")</f>
        <v/>
      </c>
      <c r="E1564" s="128" t="str">
        <f ca="1">IFERROR(IF($C1564="","",VLOOKUP(FİLTRE!$C1564,'SKT LİSTESİ'!$F:$S,5,0)),"")</f>
        <v/>
      </c>
      <c r="F1564" s="129" t="str">
        <f ca="1">IFERROR(IF($C1564="","",VLOOKUP(FİLTRE!$C1564,'SKT LİSTESİ'!$F:$S,7,0)),"")</f>
        <v/>
      </c>
      <c r="G1564" s="130" t="str">
        <f ca="1">IFERROR(IF($C1564="","",VLOOKUP(FİLTRE!$C1564,'SKT LİSTESİ'!$F:$S,8,0)),"")</f>
        <v/>
      </c>
      <c r="H1564" s="131" t="str">
        <f ca="1">IF(E1564="","",IF($C1564="","",VLOOKUP(FİLTRE!$C1564,'SKT LİSTESİ'!$F:$S,9,0)))</f>
        <v/>
      </c>
      <c r="I1564" s="132" t="str">
        <f ca="1">IFERROR(IF($C1564="","",VLOOKUP(FİLTRE!$C1564,'SKT LİSTESİ'!$F:$S,10,0)),"")</f>
        <v/>
      </c>
      <c r="J1564" s="133" t="str">
        <f ca="1">IFERROR(IF($C1564="","",VLOOKUP(FİLTRE!$C1564,'SKT LİSTESİ'!$F:$S,11,0)),"")</f>
        <v/>
      </c>
      <c r="K1564" s="134" t="str">
        <f ca="1">IFERROR(IF($C1564="","",VLOOKUP(FİLTRE!$C1564,'SKT LİSTESİ'!$F:$S,12,0)),"")</f>
        <v/>
      </c>
      <c r="L1564" s="134" t="str">
        <f ca="1">IFERROR(IF($C1564="","",VLOOKUP(FİLTRE!$C1564,'SKT LİSTESİ'!$F:$S,13,0)),"")</f>
        <v/>
      </c>
      <c r="M1564" s="135" t="str">
        <f ca="1">IFERROR(IF($C1564="","",VLOOKUP(FİLTRE!$C1564,'SKT LİSTESİ'!$F:$AJ,14,0)),"")</f>
        <v/>
      </c>
      <c r="N1564" s="31" t="str">
        <f ca="1">IFERROR(IF($C1564="","",VLOOKUP(FİLTRE!$C1564,'SKT LİSTESİ'!$F:$AJ,22,0)),"")</f>
        <v/>
      </c>
      <c r="O1564" s="136" t="str">
        <f ca="1">IFERROR(IF($C1564="","",VLOOKUP(FİLTRE!$C1564,'SKT LİSTESİ'!$F:$AJ,23,0)),"")</f>
        <v/>
      </c>
      <c r="P1564" s="31"/>
      <c r="Q1564" s="31"/>
      <c r="R1564" s="137" t="str">
        <f ca="1">(IFERROR(IF($C1564="","",VLOOKUP(FİLTRE!$C1564,'SKT LİSTESİ'!$F:$AJ,15,0)),""))</f>
        <v/>
      </c>
      <c r="S1564" s="138" t="str">
        <f ca="1">IFERROR(IF($C1564="","",VLOOKUP(FİLTRE!$C1564,'SKT LİSTESİ'!$F:$AJ,16,0)),"")</f>
        <v/>
      </c>
      <c r="AF1564" s="179" t="str">
        <f t="shared" ca="1" si="98"/>
        <v/>
      </c>
      <c r="AG1564" s="179">
        <f t="shared" ca="1" si="99"/>
        <v>0</v>
      </c>
      <c r="AH1564" s="179">
        <f t="shared" ca="1" si="100"/>
        <v>0</v>
      </c>
    </row>
    <row r="1565" spans="2:34" ht="15.75" x14ac:dyDescent="0.25">
      <c r="B1565">
        <f t="shared" ca="1" si="97"/>
        <v>1553</v>
      </c>
      <c r="C1565" t="str">
        <f ca="1">IFERROR(VLOOKUP(B1565,'SKT LİSTESİ'!F:F,1,0),"")</f>
        <v/>
      </c>
      <c r="E1565" s="128" t="str">
        <f ca="1">IFERROR(IF($C1565="","",VLOOKUP(FİLTRE!$C1565,'SKT LİSTESİ'!$F:$S,5,0)),"")</f>
        <v/>
      </c>
      <c r="F1565" s="129" t="str">
        <f ca="1">IFERROR(IF($C1565="","",VLOOKUP(FİLTRE!$C1565,'SKT LİSTESİ'!$F:$S,7,0)),"")</f>
        <v/>
      </c>
      <c r="G1565" s="130" t="str">
        <f ca="1">IFERROR(IF($C1565="","",VLOOKUP(FİLTRE!$C1565,'SKT LİSTESİ'!$F:$S,8,0)),"")</f>
        <v/>
      </c>
      <c r="H1565" s="131" t="str">
        <f ca="1">IF(E1565="","",IF($C1565="","",VLOOKUP(FİLTRE!$C1565,'SKT LİSTESİ'!$F:$S,9,0)))</f>
        <v/>
      </c>
      <c r="I1565" s="132" t="str">
        <f ca="1">IFERROR(IF($C1565="","",VLOOKUP(FİLTRE!$C1565,'SKT LİSTESİ'!$F:$S,10,0)),"")</f>
        <v/>
      </c>
      <c r="J1565" s="133" t="str">
        <f ca="1">IFERROR(IF($C1565="","",VLOOKUP(FİLTRE!$C1565,'SKT LİSTESİ'!$F:$S,11,0)),"")</f>
        <v/>
      </c>
      <c r="K1565" s="134" t="str">
        <f ca="1">IFERROR(IF($C1565="","",VLOOKUP(FİLTRE!$C1565,'SKT LİSTESİ'!$F:$S,12,0)),"")</f>
        <v/>
      </c>
      <c r="L1565" s="134" t="str">
        <f ca="1">IFERROR(IF($C1565="","",VLOOKUP(FİLTRE!$C1565,'SKT LİSTESİ'!$F:$S,13,0)),"")</f>
        <v/>
      </c>
      <c r="M1565" s="135" t="str">
        <f ca="1">IFERROR(IF($C1565="","",VLOOKUP(FİLTRE!$C1565,'SKT LİSTESİ'!$F:$AJ,14,0)),"")</f>
        <v/>
      </c>
      <c r="N1565" s="31" t="str">
        <f ca="1">IFERROR(IF($C1565="","",VLOOKUP(FİLTRE!$C1565,'SKT LİSTESİ'!$F:$AJ,22,0)),"")</f>
        <v/>
      </c>
      <c r="O1565" s="136" t="str">
        <f ca="1">IFERROR(IF($C1565="","",VLOOKUP(FİLTRE!$C1565,'SKT LİSTESİ'!$F:$AJ,23,0)),"")</f>
        <v/>
      </c>
      <c r="P1565" s="31"/>
      <c r="Q1565" s="31"/>
      <c r="R1565" s="137" t="str">
        <f ca="1">(IFERROR(IF($C1565="","",VLOOKUP(FİLTRE!$C1565,'SKT LİSTESİ'!$F:$AJ,15,0)),""))</f>
        <v/>
      </c>
      <c r="S1565" s="138" t="str">
        <f ca="1">IFERROR(IF($C1565="","",VLOOKUP(FİLTRE!$C1565,'SKT LİSTESİ'!$F:$AJ,16,0)),"")</f>
        <v/>
      </c>
      <c r="AF1565" s="179" t="str">
        <f t="shared" ca="1" si="98"/>
        <v/>
      </c>
      <c r="AG1565" s="179">
        <f t="shared" ca="1" si="99"/>
        <v>0</v>
      </c>
      <c r="AH1565" s="179">
        <f t="shared" ca="1" si="100"/>
        <v>0</v>
      </c>
    </row>
    <row r="1566" spans="2:34" ht="15.75" x14ac:dyDescent="0.25">
      <c r="B1566">
        <f t="shared" ca="1" si="97"/>
        <v>1554</v>
      </c>
      <c r="C1566" t="str">
        <f ca="1">IFERROR(VLOOKUP(B1566,'SKT LİSTESİ'!F:F,1,0),"")</f>
        <v/>
      </c>
      <c r="E1566" s="128" t="str">
        <f ca="1">IFERROR(IF($C1566="","",VLOOKUP(FİLTRE!$C1566,'SKT LİSTESİ'!$F:$S,5,0)),"")</f>
        <v/>
      </c>
      <c r="F1566" s="129" t="str">
        <f ca="1">IFERROR(IF($C1566="","",VLOOKUP(FİLTRE!$C1566,'SKT LİSTESİ'!$F:$S,7,0)),"")</f>
        <v/>
      </c>
      <c r="G1566" s="130" t="str">
        <f ca="1">IFERROR(IF($C1566="","",VLOOKUP(FİLTRE!$C1566,'SKT LİSTESİ'!$F:$S,8,0)),"")</f>
        <v/>
      </c>
      <c r="H1566" s="131" t="str">
        <f ca="1">IF(E1566="","",IF($C1566="","",VLOOKUP(FİLTRE!$C1566,'SKT LİSTESİ'!$F:$S,9,0)))</f>
        <v/>
      </c>
      <c r="I1566" s="132" t="str">
        <f ca="1">IFERROR(IF($C1566="","",VLOOKUP(FİLTRE!$C1566,'SKT LİSTESİ'!$F:$S,10,0)),"")</f>
        <v/>
      </c>
      <c r="J1566" s="133" t="str">
        <f ca="1">IFERROR(IF($C1566="","",VLOOKUP(FİLTRE!$C1566,'SKT LİSTESİ'!$F:$S,11,0)),"")</f>
        <v/>
      </c>
      <c r="K1566" s="134" t="str">
        <f ca="1">IFERROR(IF($C1566="","",VLOOKUP(FİLTRE!$C1566,'SKT LİSTESİ'!$F:$S,12,0)),"")</f>
        <v/>
      </c>
      <c r="L1566" s="134" t="str">
        <f ca="1">IFERROR(IF($C1566="","",VLOOKUP(FİLTRE!$C1566,'SKT LİSTESİ'!$F:$S,13,0)),"")</f>
        <v/>
      </c>
      <c r="M1566" s="135" t="str">
        <f ca="1">IFERROR(IF($C1566="","",VLOOKUP(FİLTRE!$C1566,'SKT LİSTESİ'!$F:$AJ,14,0)),"")</f>
        <v/>
      </c>
      <c r="N1566" s="31" t="str">
        <f ca="1">IFERROR(IF($C1566="","",VLOOKUP(FİLTRE!$C1566,'SKT LİSTESİ'!$F:$AJ,22,0)),"")</f>
        <v/>
      </c>
      <c r="O1566" s="136" t="str">
        <f ca="1">IFERROR(IF($C1566="","",VLOOKUP(FİLTRE!$C1566,'SKT LİSTESİ'!$F:$AJ,23,0)),"")</f>
        <v/>
      </c>
      <c r="P1566" s="31"/>
      <c r="Q1566" s="31"/>
      <c r="R1566" s="137" t="str">
        <f ca="1">(IFERROR(IF($C1566="","",VLOOKUP(FİLTRE!$C1566,'SKT LİSTESİ'!$F:$AJ,15,0)),""))</f>
        <v/>
      </c>
      <c r="S1566" s="138" t="str">
        <f ca="1">IFERROR(IF($C1566="","",VLOOKUP(FİLTRE!$C1566,'SKT LİSTESİ'!$F:$AJ,16,0)),"")</f>
        <v/>
      </c>
      <c r="AF1566" s="179" t="str">
        <f t="shared" ca="1" si="98"/>
        <v/>
      </c>
      <c r="AG1566" s="179">
        <f t="shared" ca="1" si="99"/>
        <v>0</v>
      </c>
      <c r="AH1566" s="179">
        <f t="shared" ca="1" si="100"/>
        <v>0</v>
      </c>
    </row>
    <row r="1567" spans="2:34" ht="15.75" x14ac:dyDescent="0.25">
      <c r="B1567">
        <f t="shared" ca="1" si="97"/>
        <v>1555</v>
      </c>
      <c r="C1567" t="str">
        <f ca="1">IFERROR(VLOOKUP(B1567,'SKT LİSTESİ'!F:F,1,0),"")</f>
        <v/>
      </c>
      <c r="E1567" s="128" t="str">
        <f ca="1">IFERROR(IF($C1567="","",VLOOKUP(FİLTRE!$C1567,'SKT LİSTESİ'!$F:$S,5,0)),"")</f>
        <v/>
      </c>
      <c r="F1567" s="129" t="str">
        <f ca="1">IFERROR(IF($C1567="","",VLOOKUP(FİLTRE!$C1567,'SKT LİSTESİ'!$F:$S,7,0)),"")</f>
        <v/>
      </c>
      <c r="G1567" s="130" t="str">
        <f ca="1">IFERROR(IF($C1567="","",VLOOKUP(FİLTRE!$C1567,'SKT LİSTESİ'!$F:$S,8,0)),"")</f>
        <v/>
      </c>
      <c r="H1567" s="131" t="str">
        <f ca="1">IF(E1567="","",IF($C1567="","",VLOOKUP(FİLTRE!$C1567,'SKT LİSTESİ'!$F:$S,9,0)))</f>
        <v/>
      </c>
      <c r="I1567" s="132" t="str">
        <f ca="1">IFERROR(IF($C1567="","",VLOOKUP(FİLTRE!$C1567,'SKT LİSTESİ'!$F:$S,10,0)),"")</f>
        <v/>
      </c>
      <c r="J1567" s="133" t="str">
        <f ca="1">IFERROR(IF($C1567="","",VLOOKUP(FİLTRE!$C1567,'SKT LİSTESİ'!$F:$S,11,0)),"")</f>
        <v/>
      </c>
      <c r="K1567" s="134" t="str">
        <f ca="1">IFERROR(IF($C1567="","",VLOOKUP(FİLTRE!$C1567,'SKT LİSTESİ'!$F:$S,12,0)),"")</f>
        <v/>
      </c>
      <c r="L1567" s="134" t="str">
        <f ca="1">IFERROR(IF($C1567="","",VLOOKUP(FİLTRE!$C1567,'SKT LİSTESİ'!$F:$S,13,0)),"")</f>
        <v/>
      </c>
      <c r="M1567" s="135" t="str">
        <f ca="1">IFERROR(IF($C1567="","",VLOOKUP(FİLTRE!$C1567,'SKT LİSTESİ'!$F:$AJ,14,0)),"")</f>
        <v/>
      </c>
      <c r="N1567" s="31" t="str">
        <f ca="1">IFERROR(IF($C1567="","",VLOOKUP(FİLTRE!$C1567,'SKT LİSTESİ'!$F:$AJ,22,0)),"")</f>
        <v/>
      </c>
      <c r="O1567" s="136" t="str">
        <f ca="1">IFERROR(IF($C1567="","",VLOOKUP(FİLTRE!$C1567,'SKT LİSTESİ'!$F:$AJ,23,0)),"")</f>
        <v/>
      </c>
      <c r="P1567" s="31"/>
      <c r="Q1567" s="31"/>
      <c r="R1567" s="137" t="str">
        <f ca="1">(IFERROR(IF($C1567="","",VLOOKUP(FİLTRE!$C1567,'SKT LİSTESİ'!$F:$AJ,15,0)),""))</f>
        <v/>
      </c>
      <c r="S1567" s="138" t="str">
        <f ca="1">IFERROR(IF($C1567="","",VLOOKUP(FİLTRE!$C1567,'SKT LİSTESİ'!$F:$AJ,16,0)),"")</f>
        <v/>
      </c>
      <c r="AF1567" s="179" t="str">
        <f t="shared" ca="1" si="98"/>
        <v/>
      </c>
      <c r="AG1567" s="179">
        <f t="shared" ca="1" si="99"/>
        <v>0</v>
      </c>
      <c r="AH1567" s="179">
        <f t="shared" ca="1" si="100"/>
        <v>0</v>
      </c>
    </row>
    <row r="1568" spans="2:34" ht="15.75" x14ac:dyDescent="0.25">
      <c r="B1568">
        <f t="shared" ca="1" si="97"/>
        <v>1556</v>
      </c>
      <c r="C1568" t="str">
        <f ca="1">IFERROR(VLOOKUP(B1568,'SKT LİSTESİ'!F:F,1,0),"")</f>
        <v/>
      </c>
      <c r="E1568" s="128" t="str">
        <f ca="1">IFERROR(IF($C1568="","",VLOOKUP(FİLTRE!$C1568,'SKT LİSTESİ'!$F:$S,5,0)),"")</f>
        <v/>
      </c>
      <c r="F1568" s="129" t="str">
        <f ca="1">IFERROR(IF($C1568="","",VLOOKUP(FİLTRE!$C1568,'SKT LİSTESİ'!$F:$S,7,0)),"")</f>
        <v/>
      </c>
      <c r="G1568" s="130" t="str">
        <f ca="1">IFERROR(IF($C1568="","",VLOOKUP(FİLTRE!$C1568,'SKT LİSTESİ'!$F:$S,8,0)),"")</f>
        <v/>
      </c>
      <c r="H1568" s="131" t="str">
        <f ca="1">IF(E1568="","",IF($C1568="","",VLOOKUP(FİLTRE!$C1568,'SKT LİSTESİ'!$F:$S,9,0)))</f>
        <v/>
      </c>
      <c r="I1568" s="132" t="str">
        <f ca="1">IFERROR(IF($C1568="","",VLOOKUP(FİLTRE!$C1568,'SKT LİSTESİ'!$F:$S,10,0)),"")</f>
        <v/>
      </c>
      <c r="J1568" s="133" t="str">
        <f ca="1">IFERROR(IF($C1568="","",VLOOKUP(FİLTRE!$C1568,'SKT LİSTESİ'!$F:$S,11,0)),"")</f>
        <v/>
      </c>
      <c r="K1568" s="134" t="str">
        <f ca="1">IFERROR(IF($C1568="","",VLOOKUP(FİLTRE!$C1568,'SKT LİSTESİ'!$F:$S,12,0)),"")</f>
        <v/>
      </c>
      <c r="L1568" s="134" t="str">
        <f ca="1">IFERROR(IF($C1568="","",VLOOKUP(FİLTRE!$C1568,'SKT LİSTESİ'!$F:$S,13,0)),"")</f>
        <v/>
      </c>
      <c r="M1568" s="135" t="str">
        <f ca="1">IFERROR(IF($C1568="","",VLOOKUP(FİLTRE!$C1568,'SKT LİSTESİ'!$F:$AJ,14,0)),"")</f>
        <v/>
      </c>
      <c r="N1568" s="31" t="str">
        <f ca="1">IFERROR(IF($C1568="","",VLOOKUP(FİLTRE!$C1568,'SKT LİSTESİ'!$F:$AJ,22,0)),"")</f>
        <v/>
      </c>
      <c r="O1568" s="136" t="str">
        <f ca="1">IFERROR(IF($C1568="","",VLOOKUP(FİLTRE!$C1568,'SKT LİSTESİ'!$F:$AJ,23,0)),"")</f>
        <v/>
      </c>
      <c r="P1568" s="31"/>
      <c r="Q1568" s="31"/>
      <c r="R1568" s="137" t="str">
        <f ca="1">(IFERROR(IF($C1568="","",VLOOKUP(FİLTRE!$C1568,'SKT LİSTESİ'!$F:$AJ,15,0)),""))</f>
        <v/>
      </c>
      <c r="S1568" s="138" t="str">
        <f ca="1">IFERROR(IF($C1568="","",VLOOKUP(FİLTRE!$C1568,'SKT LİSTESİ'!$F:$AJ,16,0)),"")</f>
        <v/>
      </c>
      <c r="AF1568" s="179" t="str">
        <f t="shared" ca="1" si="98"/>
        <v/>
      </c>
      <c r="AG1568" s="179">
        <f t="shared" ca="1" si="99"/>
        <v>0</v>
      </c>
      <c r="AH1568" s="179">
        <f t="shared" ca="1" si="100"/>
        <v>0</v>
      </c>
    </row>
    <row r="1569" spans="2:34" ht="15.75" x14ac:dyDescent="0.25">
      <c r="B1569">
        <f t="shared" ca="1" si="97"/>
        <v>1557</v>
      </c>
      <c r="C1569" t="str">
        <f ca="1">IFERROR(VLOOKUP(B1569,'SKT LİSTESİ'!F:F,1,0),"")</f>
        <v/>
      </c>
      <c r="E1569" s="128" t="str">
        <f ca="1">IFERROR(IF($C1569="","",VLOOKUP(FİLTRE!$C1569,'SKT LİSTESİ'!$F:$S,5,0)),"")</f>
        <v/>
      </c>
      <c r="F1569" s="129" t="str">
        <f ca="1">IFERROR(IF($C1569="","",VLOOKUP(FİLTRE!$C1569,'SKT LİSTESİ'!$F:$S,7,0)),"")</f>
        <v/>
      </c>
      <c r="G1569" s="130" t="str">
        <f ca="1">IFERROR(IF($C1569="","",VLOOKUP(FİLTRE!$C1569,'SKT LİSTESİ'!$F:$S,8,0)),"")</f>
        <v/>
      </c>
      <c r="H1569" s="131" t="str">
        <f ca="1">IF(E1569="","",IF($C1569="","",VLOOKUP(FİLTRE!$C1569,'SKT LİSTESİ'!$F:$S,9,0)))</f>
        <v/>
      </c>
      <c r="I1569" s="132" t="str">
        <f ca="1">IFERROR(IF($C1569="","",VLOOKUP(FİLTRE!$C1569,'SKT LİSTESİ'!$F:$S,10,0)),"")</f>
        <v/>
      </c>
      <c r="J1569" s="133" t="str">
        <f ca="1">IFERROR(IF($C1569="","",VLOOKUP(FİLTRE!$C1569,'SKT LİSTESİ'!$F:$S,11,0)),"")</f>
        <v/>
      </c>
      <c r="K1569" s="134" t="str">
        <f ca="1">IFERROR(IF($C1569="","",VLOOKUP(FİLTRE!$C1569,'SKT LİSTESİ'!$F:$S,12,0)),"")</f>
        <v/>
      </c>
      <c r="L1569" s="134" t="str">
        <f ca="1">IFERROR(IF($C1569="","",VLOOKUP(FİLTRE!$C1569,'SKT LİSTESİ'!$F:$S,13,0)),"")</f>
        <v/>
      </c>
      <c r="M1569" s="135" t="str">
        <f ca="1">IFERROR(IF($C1569="","",VLOOKUP(FİLTRE!$C1569,'SKT LİSTESİ'!$F:$AJ,14,0)),"")</f>
        <v/>
      </c>
      <c r="N1569" s="31" t="str">
        <f ca="1">IFERROR(IF($C1569="","",VLOOKUP(FİLTRE!$C1569,'SKT LİSTESİ'!$F:$AJ,22,0)),"")</f>
        <v/>
      </c>
      <c r="O1569" s="136" t="str">
        <f ca="1">IFERROR(IF($C1569="","",VLOOKUP(FİLTRE!$C1569,'SKT LİSTESİ'!$F:$AJ,23,0)),"")</f>
        <v/>
      </c>
      <c r="P1569" s="31"/>
      <c r="Q1569" s="31"/>
      <c r="R1569" s="137" t="str">
        <f ca="1">(IFERROR(IF($C1569="","",VLOOKUP(FİLTRE!$C1569,'SKT LİSTESİ'!$F:$AJ,15,0)),""))</f>
        <v/>
      </c>
      <c r="S1569" s="138" t="str">
        <f ca="1">IFERROR(IF($C1569="","",VLOOKUP(FİLTRE!$C1569,'SKT LİSTESİ'!$F:$AJ,16,0)),"")</f>
        <v/>
      </c>
      <c r="AF1569" s="179" t="str">
        <f t="shared" ca="1" si="98"/>
        <v/>
      </c>
      <c r="AG1569" s="179">
        <f t="shared" ca="1" si="99"/>
        <v>0</v>
      </c>
      <c r="AH1569" s="179">
        <f t="shared" ca="1" si="100"/>
        <v>0</v>
      </c>
    </row>
    <row r="1570" spans="2:34" ht="15.75" x14ac:dyDescent="0.25">
      <c r="B1570">
        <f t="shared" ca="1" si="97"/>
        <v>1558</v>
      </c>
      <c r="C1570" t="str">
        <f ca="1">IFERROR(VLOOKUP(B1570,'SKT LİSTESİ'!F:F,1,0),"")</f>
        <v/>
      </c>
      <c r="E1570" s="128" t="str">
        <f ca="1">IFERROR(IF($C1570="","",VLOOKUP(FİLTRE!$C1570,'SKT LİSTESİ'!$F:$S,5,0)),"")</f>
        <v/>
      </c>
      <c r="F1570" s="129" t="str">
        <f ca="1">IFERROR(IF($C1570="","",VLOOKUP(FİLTRE!$C1570,'SKT LİSTESİ'!$F:$S,7,0)),"")</f>
        <v/>
      </c>
      <c r="G1570" s="130" t="str">
        <f ca="1">IFERROR(IF($C1570="","",VLOOKUP(FİLTRE!$C1570,'SKT LİSTESİ'!$F:$S,8,0)),"")</f>
        <v/>
      </c>
      <c r="H1570" s="131" t="str">
        <f ca="1">IF(E1570="","",IF($C1570="","",VLOOKUP(FİLTRE!$C1570,'SKT LİSTESİ'!$F:$S,9,0)))</f>
        <v/>
      </c>
      <c r="I1570" s="132" t="str">
        <f ca="1">IFERROR(IF($C1570="","",VLOOKUP(FİLTRE!$C1570,'SKT LİSTESİ'!$F:$S,10,0)),"")</f>
        <v/>
      </c>
      <c r="J1570" s="133" t="str">
        <f ca="1">IFERROR(IF($C1570="","",VLOOKUP(FİLTRE!$C1570,'SKT LİSTESİ'!$F:$S,11,0)),"")</f>
        <v/>
      </c>
      <c r="K1570" s="134" t="str">
        <f ca="1">IFERROR(IF($C1570="","",VLOOKUP(FİLTRE!$C1570,'SKT LİSTESİ'!$F:$S,12,0)),"")</f>
        <v/>
      </c>
      <c r="L1570" s="134" t="str">
        <f ca="1">IFERROR(IF($C1570="","",VLOOKUP(FİLTRE!$C1570,'SKT LİSTESİ'!$F:$S,13,0)),"")</f>
        <v/>
      </c>
      <c r="M1570" s="135" t="str">
        <f ca="1">IFERROR(IF($C1570="","",VLOOKUP(FİLTRE!$C1570,'SKT LİSTESİ'!$F:$AJ,14,0)),"")</f>
        <v/>
      </c>
      <c r="N1570" s="31" t="str">
        <f ca="1">IFERROR(IF($C1570="","",VLOOKUP(FİLTRE!$C1570,'SKT LİSTESİ'!$F:$AJ,22,0)),"")</f>
        <v/>
      </c>
      <c r="O1570" s="136" t="str">
        <f ca="1">IFERROR(IF($C1570="","",VLOOKUP(FİLTRE!$C1570,'SKT LİSTESİ'!$F:$AJ,23,0)),"")</f>
        <v/>
      </c>
      <c r="P1570" s="31"/>
      <c r="Q1570" s="31"/>
      <c r="R1570" s="137" t="str">
        <f ca="1">(IFERROR(IF($C1570="","",VLOOKUP(FİLTRE!$C1570,'SKT LİSTESİ'!$F:$AJ,15,0)),""))</f>
        <v/>
      </c>
      <c r="S1570" s="138" t="str">
        <f ca="1">IFERROR(IF($C1570="","",VLOOKUP(FİLTRE!$C1570,'SKT LİSTESİ'!$F:$AJ,16,0)),"")</f>
        <v/>
      </c>
      <c r="AF1570" s="179" t="str">
        <f t="shared" ca="1" si="98"/>
        <v/>
      </c>
      <c r="AG1570" s="179">
        <f t="shared" ca="1" si="99"/>
        <v>0</v>
      </c>
      <c r="AH1570" s="179">
        <f t="shared" ca="1" si="100"/>
        <v>0</v>
      </c>
    </row>
    <row r="1571" spans="2:34" ht="15.75" x14ac:dyDescent="0.25">
      <c r="B1571">
        <f t="shared" ca="1" si="97"/>
        <v>1559</v>
      </c>
      <c r="C1571" t="str">
        <f ca="1">IFERROR(VLOOKUP(B1571,'SKT LİSTESİ'!F:F,1,0),"")</f>
        <v/>
      </c>
      <c r="E1571" s="128" t="str">
        <f ca="1">IFERROR(IF($C1571="","",VLOOKUP(FİLTRE!$C1571,'SKT LİSTESİ'!$F:$S,5,0)),"")</f>
        <v/>
      </c>
      <c r="F1571" s="129" t="str">
        <f ca="1">IFERROR(IF($C1571="","",VLOOKUP(FİLTRE!$C1571,'SKT LİSTESİ'!$F:$S,7,0)),"")</f>
        <v/>
      </c>
      <c r="G1571" s="130" t="str">
        <f ca="1">IFERROR(IF($C1571="","",VLOOKUP(FİLTRE!$C1571,'SKT LİSTESİ'!$F:$S,8,0)),"")</f>
        <v/>
      </c>
      <c r="H1571" s="131" t="str">
        <f ca="1">IF(E1571="","",IF($C1571="","",VLOOKUP(FİLTRE!$C1571,'SKT LİSTESİ'!$F:$S,9,0)))</f>
        <v/>
      </c>
      <c r="I1571" s="132" t="str">
        <f ca="1">IFERROR(IF($C1571="","",VLOOKUP(FİLTRE!$C1571,'SKT LİSTESİ'!$F:$S,10,0)),"")</f>
        <v/>
      </c>
      <c r="J1571" s="133" t="str">
        <f ca="1">IFERROR(IF($C1571="","",VLOOKUP(FİLTRE!$C1571,'SKT LİSTESİ'!$F:$S,11,0)),"")</f>
        <v/>
      </c>
      <c r="K1571" s="134" t="str">
        <f ca="1">IFERROR(IF($C1571="","",VLOOKUP(FİLTRE!$C1571,'SKT LİSTESİ'!$F:$S,12,0)),"")</f>
        <v/>
      </c>
      <c r="L1571" s="134" t="str">
        <f ca="1">IFERROR(IF($C1571="","",VLOOKUP(FİLTRE!$C1571,'SKT LİSTESİ'!$F:$S,13,0)),"")</f>
        <v/>
      </c>
      <c r="M1571" s="135" t="str">
        <f ca="1">IFERROR(IF($C1571="","",VLOOKUP(FİLTRE!$C1571,'SKT LİSTESİ'!$F:$AJ,14,0)),"")</f>
        <v/>
      </c>
      <c r="N1571" s="31" t="str">
        <f ca="1">IFERROR(IF($C1571="","",VLOOKUP(FİLTRE!$C1571,'SKT LİSTESİ'!$F:$AJ,22,0)),"")</f>
        <v/>
      </c>
      <c r="O1571" s="136" t="str">
        <f ca="1">IFERROR(IF($C1571="","",VLOOKUP(FİLTRE!$C1571,'SKT LİSTESİ'!$F:$AJ,23,0)),"")</f>
        <v/>
      </c>
      <c r="P1571" s="31"/>
      <c r="Q1571" s="31"/>
      <c r="R1571" s="137" t="str">
        <f ca="1">(IFERROR(IF($C1571="","",VLOOKUP(FİLTRE!$C1571,'SKT LİSTESİ'!$F:$AJ,15,0)),""))</f>
        <v/>
      </c>
      <c r="S1571" s="138" t="str">
        <f ca="1">IFERROR(IF($C1571="","",VLOOKUP(FİLTRE!$C1571,'SKT LİSTESİ'!$F:$AJ,16,0)),"")</f>
        <v/>
      </c>
      <c r="AF1571" s="179" t="str">
        <f t="shared" ca="1" si="98"/>
        <v/>
      </c>
      <c r="AG1571" s="179">
        <f t="shared" ca="1" si="99"/>
        <v>0</v>
      </c>
      <c r="AH1571" s="179">
        <f t="shared" ca="1" si="100"/>
        <v>0</v>
      </c>
    </row>
    <row r="1572" spans="2:34" ht="15.75" x14ac:dyDescent="0.25">
      <c r="B1572">
        <f t="shared" ca="1" si="97"/>
        <v>1560</v>
      </c>
      <c r="C1572" t="str">
        <f ca="1">IFERROR(VLOOKUP(B1572,'SKT LİSTESİ'!F:F,1,0),"")</f>
        <v/>
      </c>
      <c r="E1572" s="128" t="str">
        <f ca="1">IFERROR(IF($C1572="","",VLOOKUP(FİLTRE!$C1572,'SKT LİSTESİ'!$F:$S,5,0)),"")</f>
        <v/>
      </c>
      <c r="F1572" s="129" t="str">
        <f ca="1">IFERROR(IF($C1572="","",VLOOKUP(FİLTRE!$C1572,'SKT LİSTESİ'!$F:$S,7,0)),"")</f>
        <v/>
      </c>
      <c r="G1572" s="130" t="str">
        <f ca="1">IFERROR(IF($C1572="","",VLOOKUP(FİLTRE!$C1572,'SKT LİSTESİ'!$F:$S,8,0)),"")</f>
        <v/>
      </c>
      <c r="H1572" s="131" t="str">
        <f ca="1">IF(E1572="","",IF($C1572="","",VLOOKUP(FİLTRE!$C1572,'SKT LİSTESİ'!$F:$S,9,0)))</f>
        <v/>
      </c>
      <c r="I1572" s="132" t="str">
        <f ca="1">IFERROR(IF($C1572="","",VLOOKUP(FİLTRE!$C1572,'SKT LİSTESİ'!$F:$S,10,0)),"")</f>
        <v/>
      </c>
      <c r="J1572" s="133" t="str">
        <f ca="1">IFERROR(IF($C1572="","",VLOOKUP(FİLTRE!$C1572,'SKT LİSTESİ'!$F:$S,11,0)),"")</f>
        <v/>
      </c>
      <c r="K1572" s="134" t="str">
        <f ca="1">IFERROR(IF($C1572="","",VLOOKUP(FİLTRE!$C1572,'SKT LİSTESİ'!$F:$S,12,0)),"")</f>
        <v/>
      </c>
      <c r="L1572" s="134" t="str">
        <f ca="1">IFERROR(IF($C1572="","",VLOOKUP(FİLTRE!$C1572,'SKT LİSTESİ'!$F:$S,13,0)),"")</f>
        <v/>
      </c>
      <c r="M1572" s="135" t="str">
        <f ca="1">IFERROR(IF($C1572="","",VLOOKUP(FİLTRE!$C1572,'SKT LİSTESİ'!$F:$AJ,14,0)),"")</f>
        <v/>
      </c>
      <c r="N1572" s="31" t="str">
        <f ca="1">IFERROR(IF($C1572="","",VLOOKUP(FİLTRE!$C1572,'SKT LİSTESİ'!$F:$AJ,22,0)),"")</f>
        <v/>
      </c>
      <c r="O1572" s="136" t="str">
        <f ca="1">IFERROR(IF($C1572="","",VLOOKUP(FİLTRE!$C1572,'SKT LİSTESİ'!$F:$AJ,23,0)),"")</f>
        <v/>
      </c>
      <c r="P1572" s="31"/>
      <c r="Q1572" s="31"/>
      <c r="R1572" s="137" t="str">
        <f ca="1">(IFERROR(IF($C1572="","",VLOOKUP(FİLTRE!$C1572,'SKT LİSTESİ'!$F:$AJ,15,0)),""))</f>
        <v/>
      </c>
      <c r="S1572" s="138" t="str">
        <f ca="1">IFERROR(IF($C1572="","",VLOOKUP(FİLTRE!$C1572,'SKT LİSTESİ'!$F:$AJ,16,0)),"")</f>
        <v/>
      </c>
      <c r="AF1572" s="179" t="str">
        <f t="shared" ca="1" si="98"/>
        <v/>
      </c>
      <c r="AG1572" s="179">
        <f t="shared" ca="1" si="99"/>
        <v>0</v>
      </c>
      <c r="AH1572" s="179">
        <f t="shared" ca="1" si="100"/>
        <v>0</v>
      </c>
    </row>
    <row r="1573" spans="2:34" ht="15.75" x14ac:dyDescent="0.25">
      <c r="B1573">
        <f t="shared" ca="1" si="97"/>
        <v>1561</v>
      </c>
      <c r="C1573" t="str">
        <f ca="1">IFERROR(VLOOKUP(B1573,'SKT LİSTESİ'!F:F,1,0),"")</f>
        <v/>
      </c>
      <c r="E1573" s="128" t="str">
        <f ca="1">IFERROR(IF($C1573="","",VLOOKUP(FİLTRE!$C1573,'SKT LİSTESİ'!$F:$S,5,0)),"")</f>
        <v/>
      </c>
      <c r="F1573" s="129" t="str">
        <f ca="1">IFERROR(IF($C1573="","",VLOOKUP(FİLTRE!$C1573,'SKT LİSTESİ'!$F:$S,7,0)),"")</f>
        <v/>
      </c>
      <c r="G1573" s="130" t="str">
        <f ca="1">IFERROR(IF($C1573="","",VLOOKUP(FİLTRE!$C1573,'SKT LİSTESİ'!$F:$S,8,0)),"")</f>
        <v/>
      </c>
      <c r="H1573" s="131" t="str">
        <f ca="1">IF(E1573="","",IF($C1573="","",VLOOKUP(FİLTRE!$C1573,'SKT LİSTESİ'!$F:$S,9,0)))</f>
        <v/>
      </c>
      <c r="I1573" s="132" t="str">
        <f ca="1">IFERROR(IF($C1573="","",VLOOKUP(FİLTRE!$C1573,'SKT LİSTESİ'!$F:$S,10,0)),"")</f>
        <v/>
      </c>
      <c r="J1573" s="133" t="str">
        <f ca="1">IFERROR(IF($C1573="","",VLOOKUP(FİLTRE!$C1573,'SKT LİSTESİ'!$F:$S,11,0)),"")</f>
        <v/>
      </c>
      <c r="K1573" s="134" t="str">
        <f ca="1">IFERROR(IF($C1573="","",VLOOKUP(FİLTRE!$C1573,'SKT LİSTESİ'!$F:$S,12,0)),"")</f>
        <v/>
      </c>
      <c r="L1573" s="134" t="str">
        <f ca="1">IFERROR(IF($C1573="","",VLOOKUP(FİLTRE!$C1573,'SKT LİSTESİ'!$F:$S,13,0)),"")</f>
        <v/>
      </c>
      <c r="M1573" s="135" t="str">
        <f ca="1">IFERROR(IF($C1573="","",VLOOKUP(FİLTRE!$C1573,'SKT LİSTESİ'!$F:$AJ,14,0)),"")</f>
        <v/>
      </c>
      <c r="N1573" s="31" t="str">
        <f ca="1">IFERROR(IF($C1573="","",VLOOKUP(FİLTRE!$C1573,'SKT LİSTESİ'!$F:$AJ,22,0)),"")</f>
        <v/>
      </c>
      <c r="O1573" s="136" t="str">
        <f ca="1">IFERROR(IF($C1573="","",VLOOKUP(FİLTRE!$C1573,'SKT LİSTESİ'!$F:$AJ,23,0)),"")</f>
        <v/>
      </c>
      <c r="P1573" s="31"/>
      <c r="Q1573" s="31"/>
      <c r="R1573" s="137" t="str">
        <f ca="1">(IFERROR(IF($C1573="","",VLOOKUP(FİLTRE!$C1573,'SKT LİSTESİ'!$F:$AJ,15,0)),""))</f>
        <v/>
      </c>
      <c r="S1573" s="138" t="str">
        <f ca="1">IFERROR(IF($C1573="","",VLOOKUP(FİLTRE!$C1573,'SKT LİSTESİ'!$F:$AJ,16,0)),"")</f>
        <v/>
      </c>
      <c r="AF1573" s="179" t="str">
        <f t="shared" ca="1" si="98"/>
        <v/>
      </c>
      <c r="AG1573" s="179">
        <f t="shared" ca="1" si="99"/>
        <v>0</v>
      </c>
      <c r="AH1573" s="179">
        <f t="shared" ca="1" si="100"/>
        <v>0</v>
      </c>
    </row>
    <row r="1574" spans="2:34" ht="15.75" x14ac:dyDescent="0.25">
      <c r="B1574">
        <f t="shared" ca="1" si="97"/>
        <v>1562</v>
      </c>
      <c r="C1574" t="str">
        <f ca="1">IFERROR(VLOOKUP(B1574,'SKT LİSTESİ'!F:F,1,0),"")</f>
        <v/>
      </c>
      <c r="E1574" s="128" t="str">
        <f ca="1">IFERROR(IF($C1574="","",VLOOKUP(FİLTRE!$C1574,'SKT LİSTESİ'!$F:$S,5,0)),"")</f>
        <v/>
      </c>
      <c r="F1574" s="129" t="str">
        <f ca="1">IFERROR(IF($C1574="","",VLOOKUP(FİLTRE!$C1574,'SKT LİSTESİ'!$F:$S,7,0)),"")</f>
        <v/>
      </c>
      <c r="G1574" s="130" t="str">
        <f ca="1">IFERROR(IF($C1574="","",VLOOKUP(FİLTRE!$C1574,'SKT LİSTESİ'!$F:$S,8,0)),"")</f>
        <v/>
      </c>
      <c r="H1574" s="131" t="str">
        <f ca="1">IF(E1574="","",IF($C1574="","",VLOOKUP(FİLTRE!$C1574,'SKT LİSTESİ'!$F:$S,9,0)))</f>
        <v/>
      </c>
      <c r="I1574" s="132" t="str">
        <f ca="1">IFERROR(IF($C1574="","",VLOOKUP(FİLTRE!$C1574,'SKT LİSTESİ'!$F:$S,10,0)),"")</f>
        <v/>
      </c>
      <c r="J1574" s="133" t="str">
        <f ca="1">IFERROR(IF($C1574="","",VLOOKUP(FİLTRE!$C1574,'SKT LİSTESİ'!$F:$S,11,0)),"")</f>
        <v/>
      </c>
      <c r="K1574" s="134" t="str">
        <f ca="1">IFERROR(IF($C1574="","",VLOOKUP(FİLTRE!$C1574,'SKT LİSTESİ'!$F:$S,12,0)),"")</f>
        <v/>
      </c>
      <c r="L1574" s="134" t="str">
        <f ca="1">IFERROR(IF($C1574="","",VLOOKUP(FİLTRE!$C1574,'SKT LİSTESİ'!$F:$S,13,0)),"")</f>
        <v/>
      </c>
      <c r="M1574" s="135" t="str">
        <f ca="1">IFERROR(IF($C1574="","",VLOOKUP(FİLTRE!$C1574,'SKT LİSTESİ'!$F:$AJ,14,0)),"")</f>
        <v/>
      </c>
      <c r="N1574" s="31" t="str">
        <f ca="1">IFERROR(IF($C1574="","",VLOOKUP(FİLTRE!$C1574,'SKT LİSTESİ'!$F:$AJ,22,0)),"")</f>
        <v/>
      </c>
      <c r="O1574" s="136" t="str">
        <f ca="1">IFERROR(IF($C1574="","",VLOOKUP(FİLTRE!$C1574,'SKT LİSTESİ'!$F:$AJ,23,0)),"")</f>
        <v/>
      </c>
      <c r="P1574" s="31"/>
      <c r="Q1574" s="31"/>
      <c r="R1574" s="137" t="str">
        <f ca="1">(IFERROR(IF($C1574="","",VLOOKUP(FİLTRE!$C1574,'SKT LİSTESİ'!$F:$AJ,15,0)),""))</f>
        <v/>
      </c>
      <c r="S1574" s="138" t="str">
        <f ca="1">IFERROR(IF($C1574="","",VLOOKUP(FİLTRE!$C1574,'SKT LİSTESİ'!$F:$AJ,16,0)),"")</f>
        <v/>
      </c>
      <c r="AF1574" s="179" t="str">
        <f t="shared" ca="1" si="98"/>
        <v/>
      </c>
      <c r="AG1574" s="179">
        <f t="shared" ca="1" si="99"/>
        <v>0</v>
      </c>
      <c r="AH1574" s="179">
        <f t="shared" ca="1" si="100"/>
        <v>0</v>
      </c>
    </row>
    <row r="1575" spans="2:34" ht="15.75" x14ac:dyDescent="0.25">
      <c r="B1575">
        <f t="shared" ca="1" si="97"/>
        <v>1563</v>
      </c>
      <c r="C1575" t="str">
        <f ca="1">IFERROR(VLOOKUP(B1575,'SKT LİSTESİ'!F:F,1,0),"")</f>
        <v/>
      </c>
      <c r="E1575" s="128" t="str">
        <f ca="1">IFERROR(IF($C1575="","",VLOOKUP(FİLTRE!$C1575,'SKT LİSTESİ'!$F:$S,5,0)),"")</f>
        <v/>
      </c>
      <c r="F1575" s="129" t="str">
        <f ca="1">IFERROR(IF($C1575="","",VLOOKUP(FİLTRE!$C1575,'SKT LİSTESİ'!$F:$S,7,0)),"")</f>
        <v/>
      </c>
      <c r="G1575" s="130" t="str">
        <f ca="1">IFERROR(IF($C1575="","",VLOOKUP(FİLTRE!$C1575,'SKT LİSTESİ'!$F:$S,8,0)),"")</f>
        <v/>
      </c>
      <c r="H1575" s="131" t="str">
        <f ca="1">IF(E1575="","",IF($C1575="","",VLOOKUP(FİLTRE!$C1575,'SKT LİSTESİ'!$F:$S,9,0)))</f>
        <v/>
      </c>
      <c r="I1575" s="132" t="str">
        <f ca="1">IFERROR(IF($C1575="","",VLOOKUP(FİLTRE!$C1575,'SKT LİSTESİ'!$F:$S,10,0)),"")</f>
        <v/>
      </c>
      <c r="J1575" s="133" t="str">
        <f ca="1">IFERROR(IF($C1575="","",VLOOKUP(FİLTRE!$C1575,'SKT LİSTESİ'!$F:$S,11,0)),"")</f>
        <v/>
      </c>
      <c r="K1575" s="134" t="str">
        <f ca="1">IFERROR(IF($C1575="","",VLOOKUP(FİLTRE!$C1575,'SKT LİSTESİ'!$F:$S,12,0)),"")</f>
        <v/>
      </c>
      <c r="L1575" s="134" t="str">
        <f ca="1">IFERROR(IF($C1575="","",VLOOKUP(FİLTRE!$C1575,'SKT LİSTESİ'!$F:$S,13,0)),"")</f>
        <v/>
      </c>
      <c r="M1575" s="135" t="str">
        <f ca="1">IFERROR(IF($C1575="","",VLOOKUP(FİLTRE!$C1575,'SKT LİSTESİ'!$F:$AJ,14,0)),"")</f>
        <v/>
      </c>
      <c r="N1575" s="31" t="str">
        <f ca="1">IFERROR(IF($C1575="","",VLOOKUP(FİLTRE!$C1575,'SKT LİSTESİ'!$F:$AJ,22,0)),"")</f>
        <v/>
      </c>
      <c r="O1575" s="136" t="str">
        <f ca="1">IFERROR(IF($C1575="","",VLOOKUP(FİLTRE!$C1575,'SKT LİSTESİ'!$F:$AJ,23,0)),"")</f>
        <v/>
      </c>
      <c r="P1575" s="31"/>
      <c r="Q1575" s="31"/>
      <c r="R1575" s="137" t="str">
        <f ca="1">(IFERROR(IF($C1575="","",VLOOKUP(FİLTRE!$C1575,'SKT LİSTESİ'!$F:$AJ,15,0)),""))</f>
        <v/>
      </c>
      <c r="S1575" s="138" t="str">
        <f ca="1">IFERROR(IF($C1575="","",VLOOKUP(FİLTRE!$C1575,'SKT LİSTESİ'!$F:$AJ,16,0)),"")</f>
        <v/>
      </c>
      <c r="AF1575" s="179" t="str">
        <f t="shared" ca="1" si="98"/>
        <v/>
      </c>
      <c r="AG1575" s="179">
        <f t="shared" ca="1" si="99"/>
        <v>0</v>
      </c>
      <c r="AH1575" s="179">
        <f t="shared" ca="1" si="100"/>
        <v>0</v>
      </c>
    </row>
    <row r="1576" spans="2:34" ht="15.75" x14ac:dyDescent="0.25">
      <c r="B1576">
        <f t="shared" ca="1" si="97"/>
        <v>1564</v>
      </c>
      <c r="C1576" t="str">
        <f ca="1">IFERROR(VLOOKUP(B1576,'SKT LİSTESİ'!F:F,1,0),"")</f>
        <v/>
      </c>
      <c r="E1576" s="128" t="str">
        <f ca="1">IFERROR(IF($C1576="","",VLOOKUP(FİLTRE!$C1576,'SKT LİSTESİ'!$F:$S,5,0)),"")</f>
        <v/>
      </c>
      <c r="F1576" s="129" t="str">
        <f ca="1">IFERROR(IF($C1576="","",VLOOKUP(FİLTRE!$C1576,'SKT LİSTESİ'!$F:$S,7,0)),"")</f>
        <v/>
      </c>
      <c r="G1576" s="130" t="str">
        <f ca="1">IFERROR(IF($C1576="","",VLOOKUP(FİLTRE!$C1576,'SKT LİSTESİ'!$F:$S,8,0)),"")</f>
        <v/>
      </c>
      <c r="H1576" s="131" t="str">
        <f ca="1">IF(E1576="","",IF($C1576="","",VLOOKUP(FİLTRE!$C1576,'SKT LİSTESİ'!$F:$S,9,0)))</f>
        <v/>
      </c>
      <c r="I1576" s="132" t="str">
        <f ca="1">IFERROR(IF($C1576="","",VLOOKUP(FİLTRE!$C1576,'SKT LİSTESİ'!$F:$S,10,0)),"")</f>
        <v/>
      </c>
      <c r="J1576" s="133" t="str">
        <f ca="1">IFERROR(IF($C1576="","",VLOOKUP(FİLTRE!$C1576,'SKT LİSTESİ'!$F:$S,11,0)),"")</f>
        <v/>
      </c>
      <c r="K1576" s="134" t="str">
        <f ca="1">IFERROR(IF($C1576="","",VLOOKUP(FİLTRE!$C1576,'SKT LİSTESİ'!$F:$S,12,0)),"")</f>
        <v/>
      </c>
      <c r="L1576" s="134" t="str">
        <f ca="1">IFERROR(IF($C1576="","",VLOOKUP(FİLTRE!$C1576,'SKT LİSTESİ'!$F:$S,13,0)),"")</f>
        <v/>
      </c>
      <c r="M1576" s="135" t="str">
        <f ca="1">IFERROR(IF($C1576="","",VLOOKUP(FİLTRE!$C1576,'SKT LİSTESİ'!$F:$AJ,14,0)),"")</f>
        <v/>
      </c>
      <c r="N1576" s="31" t="str">
        <f ca="1">IFERROR(IF($C1576="","",VLOOKUP(FİLTRE!$C1576,'SKT LİSTESİ'!$F:$AJ,22,0)),"")</f>
        <v/>
      </c>
      <c r="O1576" s="136" t="str">
        <f ca="1">IFERROR(IF($C1576="","",VLOOKUP(FİLTRE!$C1576,'SKT LİSTESİ'!$F:$AJ,23,0)),"")</f>
        <v/>
      </c>
      <c r="P1576" s="31"/>
      <c r="Q1576" s="31"/>
      <c r="R1576" s="137" t="str">
        <f ca="1">(IFERROR(IF($C1576="","",VLOOKUP(FİLTRE!$C1576,'SKT LİSTESİ'!$F:$AJ,15,0)),""))</f>
        <v/>
      </c>
      <c r="S1576" s="138" t="str">
        <f ca="1">IFERROR(IF($C1576="","",VLOOKUP(FİLTRE!$C1576,'SKT LİSTESİ'!$F:$AJ,16,0)),"")</f>
        <v/>
      </c>
      <c r="AF1576" s="179" t="str">
        <f t="shared" ca="1" si="98"/>
        <v/>
      </c>
      <c r="AG1576" s="179">
        <f t="shared" ca="1" si="99"/>
        <v>0</v>
      </c>
      <c r="AH1576" s="179">
        <f t="shared" ca="1" si="100"/>
        <v>0</v>
      </c>
    </row>
    <row r="1577" spans="2:34" ht="15.75" x14ac:dyDescent="0.25">
      <c r="B1577">
        <f t="shared" ca="1" si="97"/>
        <v>1565</v>
      </c>
      <c r="C1577" t="str">
        <f ca="1">IFERROR(VLOOKUP(B1577,'SKT LİSTESİ'!F:F,1,0),"")</f>
        <v/>
      </c>
      <c r="E1577" s="128" t="str">
        <f ca="1">IFERROR(IF($C1577="","",VLOOKUP(FİLTRE!$C1577,'SKT LİSTESİ'!$F:$S,5,0)),"")</f>
        <v/>
      </c>
      <c r="F1577" s="129" t="str">
        <f ca="1">IFERROR(IF($C1577="","",VLOOKUP(FİLTRE!$C1577,'SKT LİSTESİ'!$F:$S,7,0)),"")</f>
        <v/>
      </c>
      <c r="G1577" s="130" t="str">
        <f ca="1">IFERROR(IF($C1577="","",VLOOKUP(FİLTRE!$C1577,'SKT LİSTESİ'!$F:$S,8,0)),"")</f>
        <v/>
      </c>
      <c r="H1577" s="131" t="str">
        <f ca="1">IF(E1577="","",IF($C1577="","",VLOOKUP(FİLTRE!$C1577,'SKT LİSTESİ'!$F:$S,9,0)))</f>
        <v/>
      </c>
      <c r="I1577" s="132" t="str">
        <f ca="1">IFERROR(IF($C1577="","",VLOOKUP(FİLTRE!$C1577,'SKT LİSTESİ'!$F:$S,10,0)),"")</f>
        <v/>
      </c>
      <c r="J1577" s="133" t="str">
        <f ca="1">IFERROR(IF($C1577="","",VLOOKUP(FİLTRE!$C1577,'SKT LİSTESİ'!$F:$S,11,0)),"")</f>
        <v/>
      </c>
      <c r="K1577" s="134" t="str">
        <f ca="1">IFERROR(IF($C1577="","",VLOOKUP(FİLTRE!$C1577,'SKT LİSTESİ'!$F:$S,12,0)),"")</f>
        <v/>
      </c>
      <c r="L1577" s="134" t="str">
        <f ca="1">IFERROR(IF($C1577="","",VLOOKUP(FİLTRE!$C1577,'SKT LİSTESİ'!$F:$S,13,0)),"")</f>
        <v/>
      </c>
      <c r="M1577" s="135" t="str">
        <f ca="1">IFERROR(IF($C1577="","",VLOOKUP(FİLTRE!$C1577,'SKT LİSTESİ'!$F:$AJ,14,0)),"")</f>
        <v/>
      </c>
      <c r="N1577" s="31" t="str">
        <f ca="1">IFERROR(IF($C1577="","",VLOOKUP(FİLTRE!$C1577,'SKT LİSTESİ'!$F:$AJ,22,0)),"")</f>
        <v/>
      </c>
      <c r="O1577" s="136" t="str">
        <f ca="1">IFERROR(IF($C1577="","",VLOOKUP(FİLTRE!$C1577,'SKT LİSTESİ'!$F:$AJ,23,0)),"")</f>
        <v/>
      </c>
      <c r="P1577" s="31"/>
      <c r="Q1577" s="31"/>
      <c r="R1577" s="137" t="str">
        <f ca="1">(IFERROR(IF($C1577="","",VLOOKUP(FİLTRE!$C1577,'SKT LİSTESİ'!$F:$AJ,15,0)),""))</f>
        <v/>
      </c>
      <c r="S1577" s="138" t="str">
        <f ca="1">IFERROR(IF($C1577="","",VLOOKUP(FİLTRE!$C1577,'SKT LİSTESİ'!$F:$AJ,16,0)),"")</f>
        <v/>
      </c>
      <c r="AF1577" s="179" t="str">
        <f t="shared" ca="1" si="98"/>
        <v/>
      </c>
      <c r="AG1577" s="179">
        <f t="shared" ca="1" si="99"/>
        <v>0</v>
      </c>
      <c r="AH1577" s="179">
        <f t="shared" ca="1" si="100"/>
        <v>0</v>
      </c>
    </row>
    <row r="1578" spans="2:34" ht="15.75" x14ac:dyDescent="0.25">
      <c r="B1578">
        <f t="shared" ca="1" si="97"/>
        <v>1566</v>
      </c>
      <c r="C1578" t="str">
        <f ca="1">IFERROR(VLOOKUP(B1578,'SKT LİSTESİ'!F:F,1,0),"")</f>
        <v/>
      </c>
      <c r="E1578" s="128" t="str">
        <f ca="1">IFERROR(IF($C1578="","",VLOOKUP(FİLTRE!$C1578,'SKT LİSTESİ'!$F:$S,5,0)),"")</f>
        <v/>
      </c>
      <c r="F1578" s="129" t="str">
        <f ca="1">IFERROR(IF($C1578="","",VLOOKUP(FİLTRE!$C1578,'SKT LİSTESİ'!$F:$S,7,0)),"")</f>
        <v/>
      </c>
      <c r="G1578" s="130" t="str">
        <f ca="1">IFERROR(IF($C1578="","",VLOOKUP(FİLTRE!$C1578,'SKT LİSTESİ'!$F:$S,8,0)),"")</f>
        <v/>
      </c>
      <c r="H1578" s="131" t="str">
        <f ca="1">IF(E1578="","",IF($C1578="","",VLOOKUP(FİLTRE!$C1578,'SKT LİSTESİ'!$F:$S,9,0)))</f>
        <v/>
      </c>
      <c r="I1578" s="132" t="str">
        <f ca="1">IFERROR(IF($C1578="","",VLOOKUP(FİLTRE!$C1578,'SKT LİSTESİ'!$F:$S,10,0)),"")</f>
        <v/>
      </c>
      <c r="J1578" s="133" t="str">
        <f ca="1">IFERROR(IF($C1578="","",VLOOKUP(FİLTRE!$C1578,'SKT LİSTESİ'!$F:$S,11,0)),"")</f>
        <v/>
      </c>
      <c r="K1578" s="134" t="str">
        <f ca="1">IFERROR(IF($C1578="","",VLOOKUP(FİLTRE!$C1578,'SKT LİSTESİ'!$F:$S,12,0)),"")</f>
        <v/>
      </c>
      <c r="L1578" s="134" t="str">
        <f ca="1">IFERROR(IF($C1578="","",VLOOKUP(FİLTRE!$C1578,'SKT LİSTESİ'!$F:$S,13,0)),"")</f>
        <v/>
      </c>
      <c r="M1578" s="135" t="str">
        <f ca="1">IFERROR(IF($C1578="","",VLOOKUP(FİLTRE!$C1578,'SKT LİSTESİ'!$F:$AJ,14,0)),"")</f>
        <v/>
      </c>
      <c r="N1578" s="31" t="str">
        <f ca="1">IFERROR(IF($C1578="","",VLOOKUP(FİLTRE!$C1578,'SKT LİSTESİ'!$F:$AJ,22,0)),"")</f>
        <v/>
      </c>
      <c r="O1578" s="136" t="str">
        <f ca="1">IFERROR(IF($C1578="","",VLOOKUP(FİLTRE!$C1578,'SKT LİSTESİ'!$F:$AJ,23,0)),"")</f>
        <v/>
      </c>
      <c r="P1578" s="31"/>
      <c r="Q1578" s="31"/>
      <c r="R1578" s="137" t="str">
        <f ca="1">(IFERROR(IF($C1578="","",VLOOKUP(FİLTRE!$C1578,'SKT LİSTESİ'!$F:$AJ,15,0)),""))</f>
        <v/>
      </c>
      <c r="S1578" s="138" t="str">
        <f ca="1">IFERROR(IF($C1578="","",VLOOKUP(FİLTRE!$C1578,'SKT LİSTESİ'!$F:$AJ,16,0)),"")</f>
        <v/>
      </c>
      <c r="AF1578" s="179" t="str">
        <f t="shared" ca="1" si="98"/>
        <v/>
      </c>
      <c r="AG1578" s="179">
        <f t="shared" ca="1" si="99"/>
        <v>0</v>
      </c>
      <c r="AH1578" s="179">
        <f t="shared" ca="1" si="100"/>
        <v>0</v>
      </c>
    </row>
    <row r="1579" spans="2:34" ht="15.75" x14ac:dyDescent="0.25">
      <c r="B1579">
        <f t="shared" ca="1" si="97"/>
        <v>1567</v>
      </c>
      <c r="C1579" t="str">
        <f ca="1">IFERROR(VLOOKUP(B1579,'SKT LİSTESİ'!F:F,1,0),"")</f>
        <v/>
      </c>
      <c r="E1579" s="128" t="str">
        <f ca="1">IFERROR(IF($C1579="","",VLOOKUP(FİLTRE!$C1579,'SKT LİSTESİ'!$F:$S,5,0)),"")</f>
        <v/>
      </c>
      <c r="F1579" s="129" t="str">
        <f ca="1">IFERROR(IF($C1579="","",VLOOKUP(FİLTRE!$C1579,'SKT LİSTESİ'!$F:$S,7,0)),"")</f>
        <v/>
      </c>
      <c r="G1579" s="130" t="str">
        <f ca="1">IFERROR(IF($C1579="","",VLOOKUP(FİLTRE!$C1579,'SKT LİSTESİ'!$F:$S,8,0)),"")</f>
        <v/>
      </c>
      <c r="H1579" s="131" t="str">
        <f ca="1">IF(E1579="","",IF($C1579="","",VLOOKUP(FİLTRE!$C1579,'SKT LİSTESİ'!$F:$S,9,0)))</f>
        <v/>
      </c>
      <c r="I1579" s="132" t="str">
        <f ca="1">IFERROR(IF($C1579="","",VLOOKUP(FİLTRE!$C1579,'SKT LİSTESİ'!$F:$S,10,0)),"")</f>
        <v/>
      </c>
      <c r="J1579" s="133" t="str">
        <f ca="1">IFERROR(IF($C1579="","",VLOOKUP(FİLTRE!$C1579,'SKT LİSTESİ'!$F:$S,11,0)),"")</f>
        <v/>
      </c>
      <c r="K1579" s="134" t="str">
        <f ca="1">IFERROR(IF($C1579="","",VLOOKUP(FİLTRE!$C1579,'SKT LİSTESİ'!$F:$S,12,0)),"")</f>
        <v/>
      </c>
      <c r="L1579" s="134" t="str">
        <f ca="1">IFERROR(IF($C1579="","",VLOOKUP(FİLTRE!$C1579,'SKT LİSTESİ'!$F:$S,13,0)),"")</f>
        <v/>
      </c>
      <c r="M1579" s="135" t="str">
        <f ca="1">IFERROR(IF($C1579="","",VLOOKUP(FİLTRE!$C1579,'SKT LİSTESİ'!$F:$AJ,14,0)),"")</f>
        <v/>
      </c>
      <c r="N1579" s="31" t="str">
        <f ca="1">IFERROR(IF($C1579="","",VLOOKUP(FİLTRE!$C1579,'SKT LİSTESİ'!$F:$AJ,22,0)),"")</f>
        <v/>
      </c>
      <c r="O1579" s="136" t="str">
        <f ca="1">IFERROR(IF($C1579="","",VLOOKUP(FİLTRE!$C1579,'SKT LİSTESİ'!$F:$AJ,23,0)),"")</f>
        <v/>
      </c>
      <c r="P1579" s="31"/>
      <c r="Q1579" s="31"/>
      <c r="R1579" s="137" t="str">
        <f ca="1">(IFERROR(IF($C1579="","",VLOOKUP(FİLTRE!$C1579,'SKT LİSTESİ'!$F:$AJ,15,0)),""))</f>
        <v/>
      </c>
      <c r="S1579" s="138" t="str">
        <f ca="1">IFERROR(IF($C1579="","",VLOOKUP(FİLTRE!$C1579,'SKT LİSTESİ'!$F:$AJ,16,0)),"")</f>
        <v/>
      </c>
      <c r="AF1579" s="179" t="str">
        <f t="shared" ca="1" si="98"/>
        <v/>
      </c>
      <c r="AG1579" s="179">
        <f t="shared" ca="1" si="99"/>
        <v>0</v>
      </c>
      <c r="AH1579" s="179">
        <f t="shared" ca="1" si="100"/>
        <v>0</v>
      </c>
    </row>
    <row r="1580" spans="2:34" ht="15.75" x14ac:dyDescent="0.25">
      <c r="B1580">
        <f t="shared" ca="1" si="97"/>
        <v>1568</v>
      </c>
      <c r="C1580" t="str">
        <f ca="1">IFERROR(VLOOKUP(B1580,'SKT LİSTESİ'!F:F,1,0),"")</f>
        <v/>
      </c>
      <c r="E1580" s="128" t="str">
        <f ca="1">IFERROR(IF($C1580="","",VLOOKUP(FİLTRE!$C1580,'SKT LİSTESİ'!$F:$S,5,0)),"")</f>
        <v/>
      </c>
      <c r="F1580" s="129" t="str">
        <f ca="1">IFERROR(IF($C1580="","",VLOOKUP(FİLTRE!$C1580,'SKT LİSTESİ'!$F:$S,7,0)),"")</f>
        <v/>
      </c>
      <c r="G1580" s="130" t="str">
        <f ca="1">IFERROR(IF($C1580="","",VLOOKUP(FİLTRE!$C1580,'SKT LİSTESİ'!$F:$S,8,0)),"")</f>
        <v/>
      </c>
      <c r="H1580" s="131" t="str">
        <f ca="1">IF(E1580="","",IF($C1580="","",VLOOKUP(FİLTRE!$C1580,'SKT LİSTESİ'!$F:$S,9,0)))</f>
        <v/>
      </c>
      <c r="I1580" s="132" t="str">
        <f ca="1">IFERROR(IF($C1580="","",VLOOKUP(FİLTRE!$C1580,'SKT LİSTESİ'!$F:$S,10,0)),"")</f>
        <v/>
      </c>
      <c r="J1580" s="133" t="str">
        <f ca="1">IFERROR(IF($C1580="","",VLOOKUP(FİLTRE!$C1580,'SKT LİSTESİ'!$F:$S,11,0)),"")</f>
        <v/>
      </c>
      <c r="K1580" s="134" t="str">
        <f ca="1">IFERROR(IF($C1580="","",VLOOKUP(FİLTRE!$C1580,'SKT LİSTESİ'!$F:$S,12,0)),"")</f>
        <v/>
      </c>
      <c r="L1580" s="134" t="str">
        <f ca="1">IFERROR(IF($C1580="","",VLOOKUP(FİLTRE!$C1580,'SKT LİSTESİ'!$F:$S,13,0)),"")</f>
        <v/>
      </c>
      <c r="M1580" s="135" t="str">
        <f ca="1">IFERROR(IF($C1580="","",VLOOKUP(FİLTRE!$C1580,'SKT LİSTESİ'!$F:$AJ,14,0)),"")</f>
        <v/>
      </c>
      <c r="N1580" s="31" t="str">
        <f ca="1">IFERROR(IF($C1580="","",VLOOKUP(FİLTRE!$C1580,'SKT LİSTESİ'!$F:$AJ,22,0)),"")</f>
        <v/>
      </c>
      <c r="O1580" s="136" t="str">
        <f ca="1">IFERROR(IF($C1580="","",VLOOKUP(FİLTRE!$C1580,'SKT LİSTESİ'!$F:$AJ,23,0)),"")</f>
        <v/>
      </c>
      <c r="P1580" s="31"/>
      <c r="Q1580" s="31"/>
      <c r="R1580" s="137" t="str">
        <f ca="1">(IFERROR(IF($C1580="","",VLOOKUP(FİLTRE!$C1580,'SKT LİSTESİ'!$F:$AJ,15,0)),""))</f>
        <v/>
      </c>
      <c r="S1580" s="138" t="str">
        <f ca="1">IFERROR(IF($C1580="","",VLOOKUP(FİLTRE!$C1580,'SKT LİSTESİ'!$F:$AJ,16,0)),"")</f>
        <v/>
      </c>
      <c r="AF1580" s="179" t="str">
        <f t="shared" ca="1" si="98"/>
        <v/>
      </c>
      <c r="AG1580" s="179">
        <f t="shared" ca="1" si="99"/>
        <v>0</v>
      </c>
      <c r="AH1580" s="179">
        <f t="shared" ca="1" si="100"/>
        <v>0</v>
      </c>
    </row>
    <row r="1581" spans="2:34" ht="15.75" x14ac:dyDescent="0.25">
      <c r="B1581">
        <f t="shared" ca="1" si="97"/>
        <v>1569</v>
      </c>
      <c r="C1581" t="str">
        <f ca="1">IFERROR(VLOOKUP(B1581,'SKT LİSTESİ'!F:F,1,0),"")</f>
        <v/>
      </c>
      <c r="E1581" s="128" t="str">
        <f ca="1">IFERROR(IF($C1581="","",VLOOKUP(FİLTRE!$C1581,'SKT LİSTESİ'!$F:$S,5,0)),"")</f>
        <v/>
      </c>
      <c r="F1581" s="129" t="str">
        <f ca="1">IFERROR(IF($C1581="","",VLOOKUP(FİLTRE!$C1581,'SKT LİSTESİ'!$F:$S,7,0)),"")</f>
        <v/>
      </c>
      <c r="G1581" s="130" t="str">
        <f ca="1">IFERROR(IF($C1581="","",VLOOKUP(FİLTRE!$C1581,'SKT LİSTESİ'!$F:$S,8,0)),"")</f>
        <v/>
      </c>
      <c r="H1581" s="131" t="str">
        <f ca="1">IF(E1581="","",IF($C1581="","",VLOOKUP(FİLTRE!$C1581,'SKT LİSTESİ'!$F:$S,9,0)))</f>
        <v/>
      </c>
      <c r="I1581" s="132" t="str">
        <f ca="1">IFERROR(IF($C1581="","",VLOOKUP(FİLTRE!$C1581,'SKT LİSTESİ'!$F:$S,10,0)),"")</f>
        <v/>
      </c>
      <c r="J1581" s="133" t="str">
        <f ca="1">IFERROR(IF($C1581="","",VLOOKUP(FİLTRE!$C1581,'SKT LİSTESİ'!$F:$S,11,0)),"")</f>
        <v/>
      </c>
      <c r="K1581" s="134" t="str">
        <f ca="1">IFERROR(IF($C1581="","",VLOOKUP(FİLTRE!$C1581,'SKT LİSTESİ'!$F:$S,12,0)),"")</f>
        <v/>
      </c>
      <c r="L1581" s="134" t="str">
        <f ca="1">IFERROR(IF($C1581="","",VLOOKUP(FİLTRE!$C1581,'SKT LİSTESİ'!$F:$S,13,0)),"")</f>
        <v/>
      </c>
      <c r="M1581" s="135" t="str">
        <f ca="1">IFERROR(IF($C1581="","",VLOOKUP(FİLTRE!$C1581,'SKT LİSTESİ'!$F:$AJ,14,0)),"")</f>
        <v/>
      </c>
      <c r="N1581" s="31" t="str">
        <f ca="1">IFERROR(IF($C1581="","",VLOOKUP(FİLTRE!$C1581,'SKT LİSTESİ'!$F:$AJ,22,0)),"")</f>
        <v/>
      </c>
      <c r="O1581" s="136" t="str">
        <f ca="1">IFERROR(IF($C1581="","",VLOOKUP(FİLTRE!$C1581,'SKT LİSTESİ'!$F:$AJ,23,0)),"")</f>
        <v/>
      </c>
      <c r="P1581" s="31"/>
      <c r="Q1581" s="31"/>
      <c r="R1581" s="137" t="str">
        <f ca="1">(IFERROR(IF($C1581="","",VLOOKUP(FİLTRE!$C1581,'SKT LİSTESİ'!$F:$AJ,15,0)),""))</f>
        <v/>
      </c>
      <c r="S1581" s="138" t="str">
        <f ca="1">IFERROR(IF($C1581="","",VLOOKUP(FİLTRE!$C1581,'SKT LİSTESİ'!$F:$AJ,16,0)),"")</f>
        <v/>
      </c>
      <c r="AF1581" s="179" t="str">
        <f t="shared" ca="1" si="98"/>
        <v/>
      </c>
      <c r="AG1581" s="179">
        <f t="shared" ca="1" si="99"/>
        <v>0</v>
      </c>
      <c r="AH1581" s="179">
        <f t="shared" ca="1" si="100"/>
        <v>0</v>
      </c>
    </row>
    <row r="1582" spans="2:34" ht="15.75" x14ac:dyDescent="0.25">
      <c r="B1582">
        <f t="shared" ca="1" si="97"/>
        <v>1570</v>
      </c>
      <c r="C1582" t="str">
        <f ca="1">IFERROR(VLOOKUP(B1582,'SKT LİSTESİ'!F:F,1,0),"")</f>
        <v/>
      </c>
      <c r="E1582" s="128" t="str">
        <f ca="1">IFERROR(IF($C1582="","",VLOOKUP(FİLTRE!$C1582,'SKT LİSTESİ'!$F:$S,5,0)),"")</f>
        <v/>
      </c>
      <c r="F1582" s="129" t="str">
        <f ca="1">IFERROR(IF($C1582="","",VLOOKUP(FİLTRE!$C1582,'SKT LİSTESİ'!$F:$S,7,0)),"")</f>
        <v/>
      </c>
      <c r="G1582" s="130" t="str">
        <f ca="1">IFERROR(IF($C1582="","",VLOOKUP(FİLTRE!$C1582,'SKT LİSTESİ'!$F:$S,8,0)),"")</f>
        <v/>
      </c>
      <c r="H1582" s="131" t="str">
        <f ca="1">IF(E1582="","",IF($C1582="","",VLOOKUP(FİLTRE!$C1582,'SKT LİSTESİ'!$F:$S,9,0)))</f>
        <v/>
      </c>
      <c r="I1582" s="132" t="str">
        <f ca="1">IFERROR(IF($C1582="","",VLOOKUP(FİLTRE!$C1582,'SKT LİSTESİ'!$F:$S,10,0)),"")</f>
        <v/>
      </c>
      <c r="J1582" s="133" t="str">
        <f ca="1">IFERROR(IF($C1582="","",VLOOKUP(FİLTRE!$C1582,'SKT LİSTESİ'!$F:$S,11,0)),"")</f>
        <v/>
      </c>
      <c r="K1582" s="134" t="str">
        <f ca="1">IFERROR(IF($C1582="","",VLOOKUP(FİLTRE!$C1582,'SKT LİSTESİ'!$F:$S,12,0)),"")</f>
        <v/>
      </c>
      <c r="L1582" s="134" t="str">
        <f ca="1">IFERROR(IF($C1582="","",VLOOKUP(FİLTRE!$C1582,'SKT LİSTESİ'!$F:$S,13,0)),"")</f>
        <v/>
      </c>
      <c r="M1582" s="135" t="str">
        <f ca="1">IFERROR(IF($C1582="","",VLOOKUP(FİLTRE!$C1582,'SKT LİSTESİ'!$F:$AJ,14,0)),"")</f>
        <v/>
      </c>
      <c r="N1582" s="31" t="str">
        <f ca="1">IFERROR(IF($C1582="","",VLOOKUP(FİLTRE!$C1582,'SKT LİSTESİ'!$F:$AJ,22,0)),"")</f>
        <v/>
      </c>
      <c r="O1582" s="136" t="str">
        <f ca="1">IFERROR(IF($C1582="","",VLOOKUP(FİLTRE!$C1582,'SKT LİSTESİ'!$F:$AJ,23,0)),"")</f>
        <v/>
      </c>
      <c r="P1582" s="31"/>
      <c r="Q1582" s="31"/>
      <c r="R1582" s="137" t="str">
        <f ca="1">(IFERROR(IF($C1582="","",VLOOKUP(FİLTRE!$C1582,'SKT LİSTESİ'!$F:$AJ,15,0)),""))</f>
        <v/>
      </c>
      <c r="S1582" s="138" t="str">
        <f ca="1">IFERROR(IF($C1582="","",VLOOKUP(FİLTRE!$C1582,'SKT LİSTESİ'!$F:$AJ,16,0)),"")</f>
        <v/>
      </c>
      <c r="AF1582" s="179" t="str">
        <f t="shared" ca="1" si="98"/>
        <v/>
      </c>
      <c r="AG1582" s="179">
        <f t="shared" ca="1" si="99"/>
        <v>0</v>
      </c>
      <c r="AH1582" s="179">
        <f t="shared" ca="1" si="100"/>
        <v>0</v>
      </c>
    </row>
    <row r="1583" spans="2:34" ht="15.75" x14ac:dyDescent="0.25">
      <c r="B1583">
        <f t="shared" ca="1" si="97"/>
        <v>1571</v>
      </c>
      <c r="C1583" t="str">
        <f ca="1">IFERROR(VLOOKUP(B1583,'SKT LİSTESİ'!F:F,1,0),"")</f>
        <v/>
      </c>
      <c r="E1583" s="128" t="str">
        <f ca="1">IFERROR(IF($C1583="","",VLOOKUP(FİLTRE!$C1583,'SKT LİSTESİ'!$F:$S,5,0)),"")</f>
        <v/>
      </c>
      <c r="F1583" s="129" t="str">
        <f ca="1">IFERROR(IF($C1583="","",VLOOKUP(FİLTRE!$C1583,'SKT LİSTESİ'!$F:$S,7,0)),"")</f>
        <v/>
      </c>
      <c r="G1583" s="130" t="str">
        <f ca="1">IFERROR(IF($C1583="","",VLOOKUP(FİLTRE!$C1583,'SKT LİSTESİ'!$F:$S,8,0)),"")</f>
        <v/>
      </c>
      <c r="H1583" s="131" t="str">
        <f ca="1">IF(E1583="","",IF($C1583="","",VLOOKUP(FİLTRE!$C1583,'SKT LİSTESİ'!$F:$S,9,0)))</f>
        <v/>
      </c>
      <c r="I1583" s="132" t="str">
        <f ca="1">IFERROR(IF($C1583="","",VLOOKUP(FİLTRE!$C1583,'SKT LİSTESİ'!$F:$S,10,0)),"")</f>
        <v/>
      </c>
      <c r="J1583" s="133" t="str">
        <f ca="1">IFERROR(IF($C1583="","",VLOOKUP(FİLTRE!$C1583,'SKT LİSTESİ'!$F:$S,11,0)),"")</f>
        <v/>
      </c>
      <c r="K1583" s="134" t="str">
        <f ca="1">IFERROR(IF($C1583="","",VLOOKUP(FİLTRE!$C1583,'SKT LİSTESİ'!$F:$S,12,0)),"")</f>
        <v/>
      </c>
      <c r="L1583" s="134" t="str">
        <f ca="1">IFERROR(IF($C1583="","",VLOOKUP(FİLTRE!$C1583,'SKT LİSTESİ'!$F:$S,13,0)),"")</f>
        <v/>
      </c>
      <c r="M1583" s="135" t="str">
        <f ca="1">IFERROR(IF($C1583="","",VLOOKUP(FİLTRE!$C1583,'SKT LİSTESİ'!$F:$AJ,14,0)),"")</f>
        <v/>
      </c>
      <c r="N1583" s="31" t="str">
        <f ca="1">IFERROR(IF($C1583="","",VLOOKUP(FİLTRE!$C1583,'SKT LİSTESİ'!$F:$AJ,22,0)),"")</f>
        <v/>
      </c>
      <c r="O1583" s="136" t="str">
        <f ca="1">IFERROR(IF($C1583="","",VLOOKUP(FİLTRE!$C1583,'SKT LİSTESİ'!$F:$AJ,23,0)),"")</f>
        <v/>
      </c>
      <c r="P1583" s="31"/>
      <c r="Q1583" s="31"/>
      <c r="R1583" s="137" t="str">
        <f ca="1">(IFERROR(IF($C1583="","",VLOOKUP(FİLTRE!$C1583,'SKT LİSTESİ'!$F:$AJ,15,0)),""))</f>
        <v/>
      </c>
      <c r="S1583" s="138" t="str">
        <f ca="1">IFERROR(IF($C1583="","",VLOOKUP(FİLTRE!$C1583,'SKT LİSTESİ'!$F:$AJ,16,0)),"")</f>
        <v/>
      </c>
      <c r="AF1583" s="179" t="str">
        <f t="shared" ca="1" si="98"/>
        <v/>
      </c>
      <c r="AG1583" s="179">
        <f t="shared" ca="1" si="99"/>
        <v>0</v>
      </c>
      <c r="AH1583" s="179">
        <f t="shared" ca="1" si="100"/>
        <v>0</v>
      </c>
    </row>
    <row r="1584" spans="2:34" ht="15.75" x14ac:dyDescent="0.25">
      <c r="B1584">
        <f t="shared" ca="1" si="97"/>
        <v>1572</v>
      </c>
      <c r="C1584" t="str">
        <f ca="1">IFERROR(VLOOKUP(B1584,'SKT LİSTESİ'!F:F,1,0),"")</f>
        <v/>
      </c>
      <c r="E1584" s="128" t="str">
        <f ca="1">IFERROR(IF($C1584="","",VLOOKUP(FİLTRE!$C1584,'SKT LİSTESİ'!$F:$S,5,0)),"")</f>
        <v/>
      </c>
      <c r="F1584" s="129" t="str">
        <f ca="1">IFERROR(IF($C1584="","",VLOOKUP(FİLTRE!$C1584,'SKT LİSTESİ'!$F:$S,7,0)),"")</f>
        <v/>
      </c>
      <c r="G1584" s="130" t="str">
        <f ca="1">IFERROR(IF($C1584="","",VLOOKUP(FİLTRE!$C1584,'SKT LİSTESİ'!$F:$S,8,0)),"")</f>
        <v/>
      </c>
      <c r="H1584" s="131" t="str">
        <f ca="1">IF(E1584="","",IF($C1584="","",VLOOKUP(FİLTRE!$C1584,'SKT LİSTESİ'!$F:$S,9,0)))</f>
        <v/>
      </c>
      <c r="I1584" s="132" t="str">
        <f ca="1">IFERROR(IF($C1584="","",VLOOKUP(FİLTRE!$C1584,'SKT LİSTESİ'!$F:$S,10,0)),"")</f>
        <v/>
      </c>
      <c r="J1584" s="133" t="str">
        <f ca="1">IFERROR(IF($C1584="","",VLOOKUP(FİLTRE!$C1584,'SKT LİSTESİ'!$F:$S,11,0)),"")</f>
        <v/>
      </c>
      <c r="K1584" s="134" t="str">
        <f ca="1">IFERROR(IF($C1584="","",VLOOKUP(FİLTRE!$C1584,'SKT LİSTESİ'!$F:$S,12,0)),"")</f>
        <v/>
      </c>
      <c r="L1584" s="134" t="str">
        <f ca="1">IFERROR(IF($C1584="","",VLOOKUP(FİLTRE!$C1584,'SKT LİSTESİ'!$F:$S,13,0)),"")</f>
        <v/>
      </c>
      <c r="M1584" s="135" t="str">
        <f ca="1">IFERROR(IF($C1584="","",VLOOKUP(FİLTRE!$C1584,'SKT LİSTESİ'!$F:$AJ,14,0)),"")</f>
        <v/>
      </c>
      <c r="N1584" s="31" t="str">
        <f ca="1">IFERROR(IF($C1584="","",VLOOKUP(FİLTRE!$C1584,'SKT LİSTESİ'!$F:$AJ,22,0)),"")</f>
        <v/>
      </c>
      <c r="O1584" s="136" t="str">
        <f ca="1">IFERROR(IF($C1584="","",VLOOKUP(FİLTRE!$C1584,'SKT LİSTESİ'!$F:$AJ,23,0)),"")</f>
        <v/>
      </c>
      <c r="P1584" s="31"/>
      <c r="Q1584" s="31"/>
      <c r="R1584" s="137" t="str">
        <f ca="1">(IFERROR(IF($C1584="","",VLOOKUP(FİLTRE!$C1584,'SKT LİSTESİ'!$F:$AJ,15,0)),""))</f>
        <v/>
      </c>
      <c r="S1584" s="138" t="str">
        <f ca="1">IFERROR(IF($C1584="","",VLOOKUP(FİLTRE!$C1584,'SKT LİSTESİ'!$F:$AJ,16,0)),"")</f>
        <v/>
      </c>
      <c r="AF1584" s="179" t="str">
        <f t="shared" ca="1" si="98"/>
        <v/>
      </c>
      <c r="AG1584" s="179">
        <f t="shared" ca="1" si="99"/>
        <v>0</v>
      </c>
      <c r="AH1584" s="179">
        <f t="shared" ca="1" si="100"/>
        <v>0</v>
      </c>
    </row>
    <row r="1585" spans="2:34" ht="15.75" x14ac:dyDescent="0.25">
      <c r="B1585">
        <f t="shared" ca="1" si="97"/>
        <v>1573</v>
      </c>
      <c r="C1585" t="str">
        <f ca="1">IFERROR(VLOOKUP(B1585,'SKT LİSTESİ'!F:F,1,0),"")</f>
        <v/>
      </c>
      <c r="E1585" s="128" t="str">
        <f ca="1">IFERROR(IF($C1585="","",VLOOKUP(FİLTRE!$C1585,'SKT LİSTESİ'!$F:$S,5,0)),"")</f>
        <v/>
      </c>
      <c r="F1585" s="129" t="str">
        <f ca="1">IFERROR(IF($C1585="","",VLOOKUP(FİLTRE!$C1585,'SKT LİSTESİ'!$F:$S,7,0)),"")</f>
        <v/>
      </c>
      <c r="G1585" s="130" t="str">
        <f ca="1">IFERROR(IF($C1585="","",VLOOKUP(FİLTRE!$C1585,'SKT LİSTESİ'!$F:$S,8,0)),"")</f>
        <v/>
      </c>
      <c r="H1585" s="131" t="str">
        <f ca="1">IF(E1585="","",IF($C1585="","",VLOOKUP(FİLTRE!$C1585,'SKT LİSTESİ'!$F:$S,9,0)))</f>
        <v/>
      </c>
      <c r="I1585" s="132" t="str">
        <f ca="1">IFERROR(IF($C1585="","",VLOOKUP(FİLTRE!$C1585,'SKT LİSTESİ'!$F:$S,10,0)),"")</f>
        <v/>
      </c>
      <c r="J1585" s="133" t="str">
        <f ca="1">IFERROR(IF($C1585="","",VLOOKUP(FİLTRE!$C1585,'SKT LİSTESİ'!$F:$S,11,0)),"")</f>
        <v/>
      </c>
      <c r="K1585" s="134" t="str">
        <f ca="1">IFERROR(IF($C1585="","",VLOOKUP(FİLTRE!$C1585,'SKT LİSTESİ'!$F:$S,12,0)),"")</f>
        <v/>
      </c>
      <c r="L1585" s="134" t="str">
        <f ca="1">IFERROR(IF($C1585="","",VLOOKUP(FİLTRE!$C1585,'SKT LİSTESİ'!$F:$S,13,0)),"")</f>
        <v/>
      </c>
      <c r="M1585" s="135" t="str">
        <f ca="1">IFERROR(IF($C1585="","",VLOOKUP(FİLTRE!$C1585,'SKT LİSTESİ'!$F:$AJ,14,0)),"")</f>
        <v/>
      </c>
      <c r="N1585" s="31" t="str">
        <f ca="1">IFERROR(IF($C1585="","",VLOOKUP(FİLTRE!$C1585,'SKT LİSTESİ'!$F:$AJ,22,0)),"")</f>
        <v/>
      </c>
      <c r="O1585" s="136" t="str">
        <f ca="1">IFERROR(IF($C1585="","",VLOOKUP(FİLTRE!$C1585,'SKT LİSTESİ'!$F:$AJ,23,0)),"")</f>
        <v/>
      </c>
      <c r="P1585" s="31"/>
      <c r="Q1585" s="31"/>
      <c r="R1585" s="137" t="str">
        <f ca="1">(IFERROR(IF($C1585="","",VLOOKUP(FİLTRE!$C1585,'SKT LİSTESİ'!$F:$AJ,15,0)),""))</f>
        <v/>
      </c>
      <c r="S1585" s="138" t="str">
        <f ca="1">IFERROR(IF($C1585="","",VLOOKUP(FİLTRE!$C1585,'SKT LİSTESİ'!$F:$AJ,16,0)),"")</f>
        <v/>
      </c>
      <c r="AF1585" s="179" t="str">
        <f t="shared" ca="1" si="98"/>
        <v/>
      </c>
      <c r="AG1585" s="179">
        <f t="shared" ca="1" si="99"/>
        <v>0</v>
      </c>
      <c r="AH1585" s="179">
        <f t="shared" ca="1" si="100"/>
        <v>0</v>
      </c>
    </row>
    <row r="1586" spans="2:34" ht="15.75" x14ac:dyDescent="0.25">
      <c r="B1586">
        <f t="shared" ca="1" si="97"/>
        <v>1574</v>
      </c>
      <c r="C1586" t="str">
        <f ca="1">IFERROR(VLOOKUP(B1586,'SKT LİSTESİ'!F:F,1,0),"")</f>
        <v/>
      </c>
      <c r="E1586" s="128" t="str">
        <f ca="1">IFERROR(IF($C1586="","",VLOOKUP(FİLTRE!$C1586,'SKT LİSTESİ'!$F:$S,5,0)),"")</f>
        <v/>
      </c>
      <c r="F1586" s="129" t="str">
        <f ca="1">IFERROR(IF($C1586="","",VLOOKUP(FİLTRE!$C1586,'SKT LİSTESİ'!$F:$S,7,0)),"")</f>
        <v/>
      </c>
      <c r="G1586" s="130" t="str">
        <f ca="1">IFERROR(IF($C1586="","",VLOOKUP(FİLTRE!$C1586,'SKT LİSTESİ'!$F:$S,8,0)),"")</f>
        <v/>
      </c>
      <c r="H1586" s="131" t="str">
        <f ca="1">IF(E1586="","",IF($C1586="","",VLOOKUP(FİLTRE!$C1586,'SKT LİSTESİ'!$F:$S,9,0)))</f>
        <v/>
      </c>
      <c r="I1586" s="132" t="str">
        <f ca="1">IFERROR(IF($C1586="","",VLOOKUP(FİLTRE!$C1586,'SKT LİSTESİ'!$F:$S,10,0)),"")</f>
        <v/>
      </c>
      <c r="J1586" s="133" t="str">
        <f ca="1">IFERROR(IF($C1586="","",VLOOKUP(FİLTRE!$C1586,'SKT LİSTESİ'!$F:$S,11,0)),"")</f>
        <v/>
      </c>
      <c r="K1586" s="134" t="str">
        <f ca="1">IFERROR(IF($C1586="","",VLOOKUP(FİLTRE!$C1586,'SKT LİSTESİ'!$F:$S,12,0)),"")</f>
        <v/>
      </c>
      <c r="L1586" s="134" t="str">
        <f ca="1">IFERROR(IF($C1586="","",VLOOKUP(FİLTRE!$C1586,'SKT LİSTESİ'!$F:$S,13,0)),"")</f>
        <v/>
      </c>
      <c r="M1586" s="135" t="str">
        <f ca="1">IFERROR(IF($C1586="","",VLOOKUP(FİLTRE!$C1586,'SKT LİSTESİ'!$F:$AJ,14,0)),"")</f>
        <v/>
      </c>
      <c r="N1586" s="31" t="str">
        <f ca="1">IFERROR(IF($C1586="","",VLOOKUP(FİLTRE!$C1586,'SKT LİSTESİ'!$F:$AJ,22,0)),"")</f>
        <v/>
      </c>
      <c r="O1586" s="136" t="str">
        <f ca="1">IFERROR(IF($C1586="","",VLOOKUP(FİLTRE!$C1586,'SKT LİSTESİ'!$F:$AJ,23,0)),"")</f>
        <v/>
      </c>
      <c r="P1586" s="31"/>
      <c r="Q1586" s="31"/>
      <c r="R1586" s="137" t="str">
        <f ca="1">(IFERROR(IF($C1586="","",VLOOKUP(FİLTRE!$C1586,'SKT LİSTESİ'!$F:$AJ,15,0)),""))</f>
        <v/>
      </c>
      <c r="S1586" s="138" t="str">
        <f ca="1">IFERROR(IF($C1586="","",VLOOKUP(FİLTRE!$C1586,'SKT LİSTESİ'!$F:$AJ,16,0)),"")</f>
        <v/>
      </c>
      <c r="AF1586" s="179" t="str">
        <f t="shared" ca="1" si="98"/>
        <v/>
      </c>
      <c r="AG1586" s="179">
        <f t="shared" ca="1" si="99"/>
        <v>0</v>
      </c>
      <c r="AH1586" s="179">
        <f t="shared" ca="1" si="100"/>
        <v>0</v>
      </c>
    </row>
    <row r="1587" spans="2:34" ht="15.75" x14ac:dyDescent="0.25">
      <c r="B1587">
        <f t="shared" ca="1" si="97"/>
        <v>1575</v>
      </c>
      <c r="C1587" t="str">
        <f ca="1">IFERROR(VLOOKUP(B1587,'SKT LİSTESİ'!F:F,1,0),"")</f>
        <v/>
      </c>
      <c r="E1587" s="128" t="str">
        <f ca="1">IFERROR(IF($C1587="","",VLOOKUP(FİLTRE!$C1587,'SKT LİSTESİ'!$F:$S,5,0)),"")</f>
        <v/>
      </c>
      <c r="F1587" s="129" t="str">
        <f ca="1">IFERROR(IF($C1587="","",VLOOKUP(FİLTRE!$C1587,'SKT LİSTESİ'!$F:$S,7,0)),"")</f>
        <v/>
      </c>
      <c r="G1587" s="130" t="str">
        <f ca="1">IFERROR(IF($C1587="","",VLOOKUP(FİLTRE!$C1587,'SKT LİSTESİ'!$F:$S,8,0)),"")</f>
        <v/>
      </c>
      <c r="H1587" s="131" t="str">
        <f ca="1">IF(E1587="","",IF($C1587="","",VLOOKUP(FİLTRE!$C1587,'SKT LİSTESİ'!$F:$S,9,0)))</f>
        <v/>
      </c>
      <c r="I1587" s="132" t="str">
        <f ca="1">IFERROR(IF($C1587="","",VLOOKUP(FİLTRE!$C1587,'SKT LİSTESİ'!$F:$S,10,0)),"")</f>
        <v/>
      </c>
      <c r="J1587" s="133" t="str">
        <f ca="1">IFERROR(IF($C1587="","",VLOOKUP(FİLTRE!$C1587,'SKT LİSTESİ'!$F:$S,11,0)),"")</f>
        <v/>
      </c>
      <c r="K1587" s="134" t="str">
        <f ca="1">IFERROR(IF($C1587="","",VLOOKUP(FİLTRE!$C1587,'SKT LİSTESİ'!$F:$S,12,0)),"")</f>
        <v/>
      </c>
      <c r="L1587" s="134" t="str">
        <f ca="1">IFERROR(IF($C1587="","",VLOOKUP(FİLTRE!$C1587,'SKT LİSTESİ'!$F:$S,13,0)),"")</f>
        <v/>
      </c>
      <c r="M1587" s="135" t="str">
        <f ca="1">IFERROR(IF($C1587="","",VLOOKUP(FİLTRE!$C1587,'SKT LİSTESİ'!$F:$AJ,14,0)),"")</f>
        <v/>
      </c>
      <c r="N1587" s="31" t="str">
        <f ca="1">IFERROR(IF($C1587="","",VLOOKUP(FİLTRE!$C1587,'SKT LİSTESİ'!$F:$AJ,22,0)),"")</f>
        <v/>
      </c>
      <c r="O1587" s="136" t="str">
        <f ca="1">IFERROR(IF($C1587="","",VLOOKUP(FİLTRE!$C1587,'SKT LİSTESİ'!$F:$AJ,23,0)),"")</f>
        <v/>
      </c>
      <c r="P1587" s="31"/>
      <c r="Q1587" s="31"/>
      <c r="R1587" s="137" t="str">
        <f ca="1">(IFERROR(IF($C1587="","",VLOOKUP(FİLTRE!$C1587,'SKT LİSTESİ'!$F:$AJ,15,0)),""))</f>
        <v/>
      </c>
      <c r="S1587" s="138" t="str">
        <f ca="1">IFERROR(IF($C1587="","",VLOOKUP(FİLTRE!$C1587,'SKT LİSTESİ'!$F:$AJ,16,0)),"")</f>
        <v/>
      </c>
      <c r="AF1587" s="179" t="str">
        <f t="shared" ca="1" si="98"/>
        <v/>
      </c>
      <c r="AG1587" s="179">
        <f t="shared" ca="1" si="99"/>
        <v>0</v>
      </c>
      <c r="AH1587" s="179">
        <f t="shared" ca="1" si="100"/>
        <v>0</v>
      </c>
    </row>
    <row r="1588" spans="2:34" ht="15.75" x14ac:dyDescent="0.25">
      <c r="B1588">
        <f t="shared" ca="1" si="97"/>
        <v>1576</v>
      </c>
      <c r="C1588" t="str">
        <f ca="1">IFERROR(VLOOKUP(B1588,'SKT LİSTESİ'!F:F,1,0),"")</f>
        <v/>
      </c>
      <c r="E1588" s="128" t="str">
        <f ca="1">IFERROR(IF($C1588="","",VLOOKUP(FİLTRE!$C1588,'SKT LİSTESİ'!$F:$S,5,0)),"")</f>
        <v/>
      </c>
      <c r="F1588" s="129" t="str">
        <f ca="1">IFERROR(IF($C1588="","",VLOOKUP(FİLTRE!$C1588,'SKT LİSTESİ'!$F:$S,7,0)),"")</f>
        <v/>
      </c>
      <c r="G1588" s="130" t="str">
        <f ca="1">IFERROR(IF($C1588="","",VLOOKUP(FİLTRE!$C1588,'SKT LİSTESİ'!$F:$S,8,0)),"")</f>
        <v/>
      </c>
      <c r="H1588" s="131" t="str">
        <f ca="1">IF(E1588="","",IF($C1588="","",VLOOKUP(FİLTRE!$C1588,'SKT LİSTESİ'!$F:$S,9,0)))</f>
        <v/>
      </c>
      <c r="I1588" s="132" t="str">
        <f ca="1">IFERROR(IF($C1588="","",VLOOKUP(FİLTRE!$C1588,'SKT LİSTESİ'!$F:$S,10,0)),"")</f>
        <v/>
      </c>
      <c r="J1588" s="133" t="str">
        <f ca="1">IFERROR(IF($C1588="","",VLOOKUP(FİLTRE!$C1588,'SKT LİSTESİ'!$F:$S,11,0)),"")</f>
        <v/>
      </c>
      <c r="K1588" s="134" t="str">
        <f ca="1">IFERROR(IF($C1588="","",VLOOKUP(FİLTRE!$C1588,'SKT LİSTESİ'!$F:$S,12,0)),"")</f>
        <v/>
      </c>
      <c r="L1588" s="134" t="str">
        <f ca="1">IFERROR(IF($C1588="","",VLOOKUP(FİLTRE!$C1588,'SKT LİSTESİ'!$F:$S,13,0)),"")</f>
        <v/>
      </c>
      <c r="M1588" s="135" t="str">
        <f ca="1">IFERROR(IF($C1588="","",VLOOKUP(FİLTRE!$C1588,'SKT LİSTESİ'!$F:$AJ,14,0)),"")</f>
        <v/>
      </c>
      <c r="N1588" s="31" t="str">
        <f ca="1">IFERROR(IF($C1588="","",VLOOKUP(FİLTRE!$C1588,'SKT LİSTESİ'!$F:$AJ,22,0)),"")</f>
        <v/>
      </c>
      <c r="O1588" s="136" t="str">
        <f ca="1">IFERROR(IF($C1588="","",VLOOKUP(FİLTRE!$C1588,'SKT LİSTESİ'!$F:$AJ,23,0)),"")</f>
        <v/>
      </c>
      <c r="P1588" s="31"/>
      <c r="Q1588" s="31"/>
      <c r="R1588" s="137" t="str">
        <f ca="1">(IFERROR(IF($C1588="","",VLOOKUP(FİLTRE!$C1588,'SKT LİSTESİ'!$F:$AJ,15,0)),""))</f>
        <v/>
      </c>
      <c r="S1588" s="138" t="str">
        <f ca="1">IFERROR(IF($C1588="","",VLOOKUP(FİLTRE!$C1588,'SKT LİSTESİ'!$F:$AJ,16,0)),"")</f>
        <v/>
      </c>
      <c r="AF1588" s="179" t="str">
        <f t="shared" ca="1" si="98"/>
        <v/>
      </c>
      <c r="AG1588" s="179">
        <f t="shared" ca="1" si="99"/>
        <v>0</v>
      </c>
      <c r="AH1588" s="179">
        <f t="shared" ca="1" si="100"/>
        <v>0</v>
      </c>
    </row>
    <row r="1589" spans="2:34" ht="15.75" x14ac:dyDescent="0.25">
      <c r="B1589">
        <f t="shared" ca="1" si="97"/>
        <v>1577</v>
      </c>
      <c r="C1589" t="str">
        <f ca="1">IFERROR(VLOOKUP(B1589,'SKT LİSTESİ'!F:F,1,0),"")</f>
        <v/>
      </c>
      <c r="E1589" s="128" t="str">
        <f ca="1">IFERROR(IF($C1589="","",VLOOKUP(FİLTRE!$C1589,'SKT LİSTESİ'!$F:$S,5,0)),"")</f>
        <v/>
      </c>
      <c r="F1589" s="129" t="str">
        <f ca="1">IFERROR(IF($C1589="","",VLOOKUP(FİLTRE!$C1589,'SKT LİSTESİ'!$F:$S,7,0)),"")</f>
        <v/>
      </c>
      <c r="G1589" s="130" t="str">
        <f ca="1">IFERROR(IF($C1589="","",VLOOKUP(FİLTRE!$C1589,'SKT LİSTESİ'!$F:$S,8,0)),"")</f>
        <v/>
      </c>
      <c r="H1589" s="131" t="str">
        <f ca="1">IF(E1589="","",IF($C1589="","",VLOOKUP(FİLTRE!$C1589,'SKT LİSTESİ'!$F:$S,9,0)))</f>
        <v/>
      </c>
      <c r="I1589" s="132" t="str">
        <f ca="1">IFERROR(IF($C1589="","",VLOOKUP(FİLTRE!$C1589,'SKT LİSTESİ'!$F:$S,10,0)),"")</f>
        <v/>
      </c>
      <c r="J1589" s="133" t="str">
        <f ca="1">IFERROR(IF($C1589="","",VLOOKUP(FİLTRE!$C1589,'SKT LİSTESİ'!$F:$S,11,0)),"")</f>
        <v/>
      </c>
      <c r="K1589" s="134" t="str">
        <f ca="1">IFERROR(IF($C1589="","",VLOOKUP(FİLTRE!$C1589,'SKT LİSTESİ'!$F:$S,12,0)),"")</f>
        <v/>
      </c>
      <c r="L1589" s="134" t="str">
        <f ca="1">IFERROR(IF($C1589="","",VLOOKUP(FİLTRE!$C1589,'SKT LİSTESİ'!$F:$S,13,0)),"")</f>
        <v/>
      </c>
      <c r="M1589" s="135" t="str">
        <f ca="1">IFERROR(IF($C1589="","",VLOOKUP(FİLTRE!$C1589,'SKT LİSTESİ'!$F:$AJ,14,0)),"")</f>
        <v/>
      </c>
      <c r="N1589" s="31" t="str">
        <f ca="1">IFERROR(IF($C1589="","",VLOOKUP(FİLTRE!$C1589,'SKT LİSTESİ'!$F:$AJ,22,0)),"")</f>
        <v/>
      </c>
      <c r="O1589" s="136" t="str">
        <f ca="1">IFERROR(IF($C1589="","",VLOOKUP(FİLTRE!$C1589,'SKT LİSTESİ'!$F:$AJ,23,0)),"")</f>
        <v/>
      </c>
      <c r="P1589" s="31"/>
      <c r="Q1589" s="31"/>
      <c r="R1589" s="137" t="str">
        <f ca="1">(IFERROR(IF($C1589="","",VLOOKUP(FİLTRE!$C1589,'SKT LİSTESİ'!$F:$AJ,15,0)),""))</f>
        <v/>
      </c>
      <c r="S1589" s="138" t="str">
        <f ca="1">IFERROR(IF($C1589="","",VLOOKUP(FİLTRE!$C1589,'SKT LİSTESİ'!$F:$AJ,16,0)),"")</f>
        <v/>
      </c>
      <c r="AF1589" s="179" t="str">
        <f t="shared" ca="1" si="98"/>
        <v/>
      </c>
      <c r="AG1589" s="179">
        <f t="shared" ca="1" si="99"/>
        <v>0</v>
      </c>
      <c r="AH1589" s="179">
        <f t="shared" ca="1" si="100"/>
        <v>0</v>
      </c>
    </row>
    <row r="1590" spans="2:34" ht="15.75" x14ac:dyDescent="0.25">
      <c r="B1590">
        <f t="shared" ca="1" si="97"/>
        <v>1578</v>
      </c>
      <c r="C1590" t="str">
        <f ca="1">IFERROR(VLOOKUP(B1590,'SKT LİSTESİ'!F:F,1,0),"")</f>
        <v/>
      </c>
      <c r="E1590" s="128" t="str">
        <f ca="1">IFERROR(IF($C1590="","",VLOOKUP(FİLTRE!$C1590,'SKT LİSTESİ'!$F:$S,5,0)),"")</f>
        <v/>
      </c>
      <c r="F1590" s="129" t="str">
        <f ca="1">IFERROR(IF($C1590="","",VLOOKUP(FİLTRE!$C1590,'SKT LİSTESİ'!$F:$S,7,0)),"")</f>
        <v/>
      </c>
      <c r="G1590" s="130" t="str">
        <f ca="1">IFERROR(IF($C1590="","",VLOOKUP(FİLTRE!$C1590,'SKT LİSTESİ'!$F:$S,8,0)),"")</f>
        <v/>
      </c>
      <c r="H1590" s="131" t="str">
        <f ca="1">IF(E1590="","",IF($C1590="","",VLOOKUP(FİLTRE!$C1590,'SKT LİSTESİ'!$F:$S,9,0)))</f>
        <v/>
      </c>
      <c r="I1590" s="132" t="str">
        <f ca="1">IFERROR(IF($C1590="","",VLOOKUP(FİLTRE!$C1590,'SKT LİSTESİ'!$F:$S,10,0)),"")</f>
        <v/>
      </c>
      <c r="J1590" s="133" t="str">
        <f ca="1">IFERROR(IF($C1590="","",VLOOKUP(FİLTRE!$C1590,'SKT LİSTESİ'!$F:$S,11,0)),"")</f>
        <v/>
      </c>
      <c r="K1590" s="134" t="str">
        <f ca="1">IFERROR(IF($C1590="","",VLOOKUP(FİLTRE!$C1590,'SKT LİSTESİ'!$F:$S,12,0)),"")</f>
        <v/>
      </c>
      <c r="L1590" s="134" t="str">
        <f ca="1">IFERROR(IF($C1590="","",VLOOKUP(FİLTRE!$C1590,'SKT LİSTESİ'!$F:$S,13,0)),"")</f>
        <v/>
      </c>
      <c r="M1590" s="135" t="str">
        <f ca="1">IFERROR(IF($C1590="","",VLOOKUP(FİLTRE!$C1590,'SKT LİSTESİ'!$F:$AJ,14,0)),"")</f>
        <v/>
      </c>
      <c r="N1590" s="31" t="str">
        <f ca="1">IFERROR(IF($C1590="","",VLOOKUP(FİLTRE!$C1590,'SKT LİSTESİ'!$F:$AJ,22,0)),"")</f>
        <v/>
      </c>
      <c r="O1590" s="136" t="str">
        <f ca="1">IFERROR(IF($C1590="","",VLOOKUP(FİLTRE!$C1590,'SKT LİSTESİ'!$F:$AJ,23,0)),"")</f>
        <v/>
      </c>
      <c r="P1590" s="31"/>
      <c r="Q1590" s="31"/>
      <c r="R1590" s="137" t="str">
        <f ca="1">(IFERROR(IF($C1590="","",VLOOKUP(FİLTRE!$C1590,'SKT LİSTESİ'!$F:$AJ,15,0)),""))</f>
        <v/>
      </c>
      <c r="S1590" s="138" t="str">
        <f ca="1">IFERROR(IF($C1590="","",VLOOKUP(FİLTRE!$C1590,'SKT LİSTESİ'!$F:$AJ,16,0)),"")</f>
        <v/>
      </c>
      <c r="AF1590" s="179" t="str">
        <f t="shared" ca="1" si="98"/>
        <v/>
      </c>
      <c r="AG1590" s="179">
        <f t="shared" ca="1" si="99"/>
        <v>0</v>
      </c>
      <c r="AH1590" s="179">
        <f t="shared" ca="1" si="100"/>
        <v>0</v>
      </c>
    </row>
    <row r="1591" spans="2:34" ht="15.75" x14ac:dyDescent="0.25">
      <c r="B1591">
        <f t="shared" ca="1" si="97"/>
        <v>1579</v>
      </c>
      <c r="C1591" t="str">
        <f ca="1">IFERROR(VLOOKUP(B1591,'SKT LİSTESİ'!F:F,1,0),"")</f>
        <v/>
      </c>
      <c r="E1591" s="128" t="str">
        <f ca="1">IFERROR(IF($C1591="","",VLOOKUP(FİLTRE!$C1591,'SKT LİSTESİ'!$F:$S,5,0)),"")</f>
        <v/>
      </c>
      <c r="F1591" s="129" t="str">
        <f ca="1">IFERROR(IF($C1591="","",VLOOKUP(FİLTRE!$C1591,'SKT LİSTESİ'!$F:$S,7,0)),"")</f>
        <v/>
      </c>
      <c r="G1591" s="130" t="str">
        <f ca="1">IFERROR(IF($C1591="","",VLOOKUP(FİLTRE!$C1591,'SKT LİSTESİ'!$F:$S,8,0)),"")</f>
        <v/>
      </c>
      <c r="H1591" s="131" t="str">
        <f ca="1">IF(E1591="","",IF($C1591="","",VLOOKUP(FİLTRE!$C1591,'SKT LİSTESİ'!$F:$S,9,0)))</f>
        <v/>
      </c>
      <c r="I1591" s="132" t="str">
        <f ca="1">IFERROR(IF($C1591="","",VLOOKUP(FİLTRE!$C1591,'SKT LİSTESİ'!$F:$S,10,0)),"")</f>
        <v/>
      </c>
      <c r="J1591" s="133" t="str">
        <f ca="1">IFERROR(IF($C1591="","",VLOOKUP(FİLTRE!$C1591,'SKT LİSTESİ'!$F:$S,11,0)),"")</f>
        <v/>
      </c>
      <c r="K1591" s="134" t="str">
        <f ca="1">IFERROR(IF($C1591="","",VLOOKUP(FİLTRE!$C1591,'SKT LİSTESİ'!$F:$S,12,0)),"")</f>
        <v/>
      </c>
      <c r="L1591" s="134" t="str">
        <f ca="1">IFERROR(IF($C1591="","",VLOOKUP(FİLTRE!$C1591,'SKT LİSTESİ'!$F:$S,13,0)),"")</f>
        <v/>
      </c>
      <c r="M1591" s="135" t="str">
        <f ca="1">IFERROR(IF($C1591="","",VLOOKUP(FİLTRE!$C1591,'SKT LİSTESİ'!$F:$AJ,14,0)),"")</f>
        <v/>
      </c>
      <c r="N1591" s="31" t="str">
        <f ca="1">IFERROR(IF($C1591="","",VLOOKUP(FİLTRE!$C1591,'SKT LİSTESİ'!$F:$AJ,22,0)),"")</f>
        <v/>
      </c>
      <c r="O1591" s="136" t="str">
        <f ca="1">IFERROR(IF($C1591="","",VLOOKUP(FİLTRE!$C1591,'SKT LİSTESİ'!$F:$AJ,23,0)),"")</f>
        <v/>
      </c>
      <c r="P1591" s="31"/>
      <c r="Q1591" s="31"/>
      <c r="R1591" s="137" t="str">
        <f ca="1">(IFERROR(IF($C1591="","",VLOOKUP(FİLTRE!$C1591,'SKT LİSTESİ'!$F:$AJ,15,0)),""))</f>
        <v/>
      </c>
      <c r="S1591" s="138" t="str">
        <f ca="1">IFERROR(IF($C1591="","",VLOOKUP(FİLTRE!$C1591,'SKT LİSTESİ'!$F:$AJ,16,0)),"")</f>
        <v/>
      </c>
      <c r="AF1591" s="179" t="str">
        <f t="shared" ca="1" si="98"/>
        <v/>
      </c>
      <c r="AG1591" s="179">
        <f t="shared" ca="1" si="99"/>
        <v>0</v>
      </c>
      <c r="AH1591" s="179">
        <f t="shared" ca="1" si="100"/>
        <v>0</v>
      </c>
    </row>
    <row r="1592" spans="2:34" ht="15.75" x14ac:dyDescent="0.25">
      <c r="B1592">
        <f t="shared" ca="1" si="97"/>
        <v>1580</v>
      </c>
      <c r="C1592" t="str">
        <f ca="1">IFERROR(VLOOKUP(B1592,'SKT LİSTESİ'!F:F,1,0),"")</f>
        <v/>
      </c>
      <c r="E1592" s="128" t="str">
        <f ca="1">IFERROR(IF($C1592="","",VLOOKUP(FİLTRE!$C1592,'SKT LİSTESİ'!$F:$S,5,0)),"")</f>
        <v/>
      </c>
      <c r="F1592" s="129" t="str">
        <f ca="1">IFERROR(IF($C1592="","",VLOOKUP(FİLTRE!$C1592,'SKT LİSTESİ'!$F:$S,7,0)),"")</f>
        <v/>
      </c>
      <c r="G1592" s="130" t="str">
        <f ca="1">IFERROR(IF($C1592="","",VLOOKUP(FİLTRE!$C1592,'SKT LİSTESİ'!$F:$S,8,0)),"")</f>
        <v/>
      </c>
      <c r="H1592" s="131" t="str">
        <f ca="1">IF(E1592="","",IF($C1592="","",VLOOKUP(FİLTRE!$C1592,'SKT LİSTESİ'!$F:$S,9,0)))</f>
        <v/>
      </c>
      <c r="I1592" s="132" t="str">
        <f ca="1">IFERROR(IF($C1592="","",VLOOKUP(FİLTRE!$C1592,'SKT LİSTESİ'!$F:$S,10,0)),"")</f>
        <v/>
      </c>
      <c r="J1592" s="133" t="str">
        <f ca="1">IFERROR(IF($C1592="","",VLOOKUP(FİLTRE!$C1592,'SKT LİSTESİ'!$F:$S,11,0)),"")</f>
        <v/>
      </c>
      <c r="K1592" s="134" t="str">
        <f ca="1">IFERROR(IF($C1592="","",VLOOKUP(FİLTRE!$C1592,'SKT LİSTESİ'!$F:$S,12,0)),"")</f>
        <v/>
      </c>
      <c r="L1592" s="134" t="str">
        <f ca="1">IFERROR(IF($C1592="","",VLOOKUP(FİLTRE!$C1592,'SKT LİSTESİ'!$F:$S,13,0)),"")</f>
        <v/>
      </c>
      <c r="M1592" s="135" t="str">
        <f ca="1">IFERROR(IF($C1592="","",VLOOKUP(FİLTRE!$C1592,'SKT LİSTESİ'!$F:$AJ,14,0)),"")</f>
        <v/>
      </c>
      <c r="N1592" s="31" t="str">
        <f ca="1">IFERROR(IF($C1592="","",VLOOKUP(FİLTRE!$C1592,'SKT LİSTESİ'!$F:$AJ,22,0)),"")</f>
        <v/>
      </c>
      <c r="O1592" s="136" t="str">
        <f ca="1">IFERROR(IF($C1592="","",VLOOKUP(FİLTRE!$C1592,'SKT LİSTESİ'!$F:$AJ,23,0)),"")</f>
        <v/>
      </c>
      <c r="P1592" s="31"/>
      <c r="Q1592" s="31"/>
      <c r="R1592" s="137" t="str">
        <f ca="1">(IFERROR(IF($C1592="","",VLOOKUP(FİLTRE!$C1592,'SKT LİSTESİ'!$F:$AJ,15,0)),""))</f>
        <v/>
      </c>
      <c r="S1592" s="138" t="str">
        <f ca="1">IFERROR(IF($C1592="","",VLOOKUP(FİLTRE!$C1592,'SKT LİSTESİ'!$F:$AJ,16,0)),"")</f>
        <v/>
      </c>
      <c r="AF1592" s="179" t="str">
        <f t="shared" ca="1" si="98"/>
        <v/>
      </c>
      <c r="AG1592" s="179">
        <f t="shared" ca="1" si="99"/>
        <v>0</v>
      </c>
      <c r="AH1592" s="179">
        <f t="shared" ca="1" si="100"/>
        <v>0</v>
      </c>
    </row>
    <row r="1593" spans="2:34" ht="15.75" x14ac:dyDescent="0.25">
      <c r="B1593">
        <f t="shared" ca="1" si="97"/>
        <v>1581</v>
      </c>
      <c r="C1593" t="str">
        <f ca="1">IFERROR(VLOOKUP(B1593,'SKT LİSTESİ'!F:F,1,0),"")</f>
        <v/>
      </c>
      <c r="E1593" s="128" t="str">
        <f ca="1">IFERROR(IF($C1593="","",VLOOKUP(FİLTRE!$C1593,'SKT LİSTESİ'!$F:$S,5,0)),"")</f>
        <v/>
      </c>
      <c r="F1593" s="129" t="str">
        <f ca="1">IFERROR(IF($C1593="","",VLOOKUP(FİLTRE!$C1593,'SKT LİSTESİ'!$F:$S,7,0)),"")</f>
        <v/>
      </c>
      <c r="G1593" s="130" t="str">
        <f ca="1">IFERROR(IF($C1593="","",VLOOKUP(FİLTRE!$C1593,'SKT LİSTESİ'!$F:$S,8,0)),"")</f>
        <v/>
      </c>
      <c r="H1593" s="131" t="str">
        <f ca="1">IF(E1593="","",IF($C1593="","",VLOOKUP(FİLTRE!$C1593,'SKT LİSTESİ'!$F:$S,9,0)))</f>
        <v/>
      </c>
      <c r="I1593" s="132" t="str">
        <f ca="1">IFERROR(IF($C1593="","",VLOOKUP(FİLTRE!$C1593,'SKT LİSTESİ'!$F:$S,10,0)),"")</f>
        <v/>
      </c>
      <c r="J1593" s="133" t="str">
        <f ca="1">IFERROR(IF($C1593="","",VLOOKUP(FİLTRE!$C1593,'SKT LİSTESİ'!$F:$S,11,0)),"")</f>
        <v/>
      </c>
      <c r="K1593" s="134" t="str">
        <f ca="1">IFERROR(IF($C1593="","",VLOOKUP(FİLTRE!$C1593,'SKT LİSTESİ'!$F:$S,12,0)),"")</f>
        <v/>
      </c>
      <c r="L1593" s="134" t="str">
        <f ca="1">IFERROR(IF($C1593="","",VLOOKUP(FİLTRE!$C1593,'SKT LİSTESİ'!$F:$S,13,0)),"")</f>
        <v/>
      </c>
      <c r="M1593" s="135" t="str">
        <f ca="1">IFERROR(IF($C1593="","",VLOOKUP(FİLTRE!$C1593,'SKT LİSTESİ'!$F:$AJ,14,0)),"")</f>
        <v/>
      </c>
      <c r="N1593" s="31" t="str">
        <f ca="1">IFERROR(IF($C1593="","",VLOOKUP(FİLTRE!$C1593,'SKT LİSTESİ'!$F:$AJ,22,0)),"")</f>
        <v/>
      </c>
      <c r="O1593" s="136" t="str">
        <f ca="1">IFERROR(IF($C1593="","",VLOOKUP(FİLTRE!$C1593,'SKT LİSTESİ'!$F:$AJ,23,0)),"")</f>
        <v/>
      </c>
      <c r="P1593" s="31"/>
      <c r="Q1593" s="31"/>
      <c r="R1593" s="137" t="str">
        <f ca="1">(IFERROR(IF($C1593="","",VLOOKUP(FİLTRE!$C1593,'SKT LİSTESİ'!$F:$AJ,15,0)),""))</f>
        <v/>
      </c>
      <c r="S1593" s="138" t="str">
        <f ca="1">IFERROR(IF($C1593="","",VLOOKUP(FİLTRE!$C1593,'SKT LİSTESİ'!$F:$AJ,16,0)),"")</f>
        <v/>
      </c>
      <c r="AF1593" s="179" t="str">
        <f t="shared" ca="1" si="98"/>
        <v/>
      </c>
      <c r="AG1593" s="179">
        <f t="shared" ca="1" si="99"/>
        <v>0</v>
      </c>
      <c r="AH1593" s="179">
        <f t="shared" ca="1" si="100"/>
        <v>0</v>
      </c>
    </row>
    <row r="1594" spans="2:34" ht="15.75" x14ac:dyDescent="0.25">
      <c r="B1594">
        <f t="shared" ca="1" si="97"/>
        <v>1582</v>
      </c>
      <c r="C1594" t="str">
        <f ca="1">IFERROR(VLOOKUP(B1594,'SKT LİSTESİ'!F:F,1,0),"")</f>
        <v/>
      </c>
      <c r="E1594" s="128" t="str">
        <f ca="1">IFERROR(IF($C1594="","",VLOOKUP(FİLTRE!$C1594,'SKT LİSTESİ'!$F:$S,5,0)),"")</f>
        <v/>
      </c>
      <c r="F1594" s="129" t="str">
        <f ca="1">IFERROR(IF($C1594="","",VLOOKUP(FİLTRE!$C1594,'SKT LİSTESİ'!$F:$S,7,0)),"")</f>
        <v/>
      </c>
      <c r="G1594" s="130" t="str">
        <f ca="1">IFERROR(IF($C1594="","",VLOOKUP(FİLTRE!$C1594,'SKT LİSTESİ'!$F:$S,8,0)),"")</f>
        <v/>
      </c>
      <c r="H1594" s="131" t="str">
        <f ca="1">IF(E1594="","",IF($C1594="","",VLOOKUP(FİLTRE!$C1594,'SKT LİSTESİ'!$F:$S,9,0)))</f>
        <v/>
      </c>
      <c r="I1594" s="132" t="str">
        <f ca="1">IFERROR(IF($C1594="","",VLOOKUP(FİLTRE!$C1594,'SKT LİSTESİ'!$F:$S,10,0)),"")</f>
        <v/>
      </c>
      <c r="J1594" s="133" t="str">
        <f ca="1">IFERROR(IF($C1594="","",VLOOKUP(FİLTRE!$C1594,'SKT LİSTESİ'!$F:$S,11,0)),"")</f>
        <v/>
      </c>
      <c r="K1594" s="134" t="str">
        <f ca="1">IFERROR(IF($C1594="","",VLOOKUP(FİLTRE!$C1594,'SKT LİSTESİ'!$F:$S,12,0)),"")</f>
        <v/>
      </c>
      <c r="L1594" s="134" t="str">
        <f ca="1">IFERROR(IF($C1594="","",VLOOKUP(FİLTRE!$C1594,'SKT LİSTESİ'!$F:$S,13,0)),"")</f>
        <v/>
      </c>
      <c r="M1594" s="135" t="str">
        <f ca="1">IFERROR(IF($C1594="","",VLOOKUP(FİLTRE!$C1594,'SKT LİSTESİ'!$F:$AJ,14,0)),"")</f>
        <v/>
      </c>
      <c r="N1594" s="31" t="str">
        <f ca="1">IFERROR(IF($C1594="","",VLOOKUP(FİLTRE!$C1594,'SKT LİSTESİ'!$F:$AJ,22,0)),"")</f>
        <v/>
      </c>
      <c r="O1594" s="136" t="str">
        <f ca="1">IFERROR(IF($C1594="","",VLOOKUP(FİLTRE!$C1594,'SKT LİSTESİ'!$F:$AJ,23,0)),"")</f>
        <v/>
      </c>
      <c r="P1594" s="31"/>
      <c r="Q1594" s="31"/>
      <c r="R1594" s="137" t="str">
        <f ca="1">(IFERROR(IF($C1594="","",VLOOKUP(FİLTRE!$C1594,'SKT LİSTESİ'!$F:$AJ,15,0)),""))</f>
        <v/>
      </c>
      <c r="S1594" s="138" t="str">
        <f ca="1">IFERROR(IF($C1594="","",VLOOKUP(FİLTRE!$C1594,'SKT LİSTESİ'!$F:$AJ,16,0)),"")</f>
        <v/>
      </c>
      <c r="AF1594" s="179" t="str">
        <f t="shared" ca="1" si="98"/>
        <v/>
      </c>
      <c r="AG1594" s="179">
        <f t="shared" ca="1" si="99"/>
        <v>0</v>
      </c>
      <c r="AH1594" s="179">
        <f t="shared" ca="1" si="100"/>
        <v>0</v>
      </c>
    </row>
    <row r="1595" spans="2:34" ht="15.75" x14ac:dyDescent="0.25">
      <c r="B1595">
        <f t="shared" ca="1" si="97"/>
        <v>1583</v>
      </c>
      <c r="C1595" t="str">
        <f ca="1">IFERROR(VLOOKUP(B1595,'SKT LİSTESİ'!F:F,1,0),"")</f>
        <v/>
      </c>
      <c r="E1595" s="128" t="str">
        <f ca="1">IFERROR(IF($C1595="","",VLOOKUP(FİLTRE!$C1595,'SKT LİSTESİ'!$F:$S,5,0)),"")</f>
        <v/>
      </c>
      <c r="F1595" s="129" t="str">
        <f ca="1">IFERROR(IF($C1595="","",VLOOKUP(FİLTRE!$C1595,'SKT LİSTESİ'!$F:$S,7,0)),"")</f>
        <v/>
      </c>
      <c r="G1595" s="130" t="str">
        <f ca="1">IFERROR(IF($C1595="","",VLOOKUP(FİLTRE!$C1595,'SKT LİSTESİ'!$F:$S,8,0)),"")</f>
        <v/>
      </c>
      <c r="H1595" s="131" t="str">
        <f ca="1">IF(E1595="","",IF($C1595="","",VLOOKUP(FİLTRE!$C1595,'SKT LİSTESİ'!$F:$S,9,0)))</f>
        <v/>
      </c>
      <c r="I1595" s="132" t="str">
        <f ca="1">IFERROR(IF($C1595="","",VLOOKUP(FİLTRE!$C1595,'SKT LİSTESİ'!$F:$S,10,0)),"")</f>
        <v/>
      </c>
      <c r="J1595" s="133" t="str">
        <f ca="1">IFERROR(IF($C1595="","",VLOOKUP(FİLTRE!$C1595,'SKT LİSTESİ'!$F:$S,11,0)),"")</f>
        <v/>
      </c>
      <c r="K1595" s="134" t="str">
        <f ca="1">IFERROR(IF($C1595="","",VLOOKUP(FİLTRE!$C1595,'SKT LİSTESİ'!$F:$S,12,0)),"")</f>
        <v/>
      </c>
      <c r="L1595" s="134" t="str">
        <f ca="1">IFERROR(IF($C1595="","",VLOOKUP(FİLTRE!$C1595,'SKT LİSTESİ'!$F:$S,13,0)),"")</f>
        <v/>
      </c>
      <c r="M1595" s="135" t="str">
        <f ca="1">IFERROR(IF($C1595="","",VLOOKUP(FİLTRE!$C1595,'SKT LİSTESİ'!$F:$AJ,14,0)),"")</f>
        <v/>
      </c>
      <c r="N1595" s="31" t="str">
        <f ca="1">IFERROR(IF($C1595="","",VLOOKUP(FİLTRE!$C1595,'SKT LİSTESİ'!$F:$AJ,22,0)),"")</f>
        <v/>
      </c>
      <c r="O1595" s="136" t="str">
        <f ca="1">IFERROR(IF($C1595="","",VLOOKUP(FİLTRE!$C1595,'SKT LİSTESİ'!$F:$AJ,23,0)),"")</f>
        <v/>
      </c>
      <c r="P1595" s="31"/>
      <c r="Q1595" s="31"/>
      <c r="R1595" s="137" t="str">
        <f ca="1">(IFERROR(IF($C1595="","",VLOOKUP(FİLTRE!$C1595,'SKT LİSTESİ'!$F:$AJ,15,0)),""))</f>
        <v/>
      </c>
      <c r="S1595" s="138" t="str">
        <f ca="1">IFERROR(IF($C1595="","",VLOOKUP(FİLTRE!$C1595,'SKT LİSTESİ'!$F:$AJ,16,0)),"")</f>
        <v/>
      </c>
      <c r="AF1595" s="179" t="str">
        <f t="shared" ca="1" si="98"/>
        <v/>
      </c>
      <c r="AG1595" s="179">
        <f t="shared" ca="1" si="99"/>
        <v>0</v>
      </c>
      <c r="AH1595" s="179">
        <f t="shared" ca="1" si="100"/>
        <v>0</v>
      </c>
    </row>
    <row r="1596" spans="2:34" ht="15.75" x14ac:dyDescent="0.25">
      <c r="B1596">
        <f t="shared" ca="1" si="97"/>
        <v>1584</v>
      </c>
      <c r="C1596" t="str">
        <f ca="1">IFERROR(VLOOKUP(B1596,'SKT LİSTESİ'!F:F,1,0),"")</f>
        <v/>
      </c>
      <c r="E1596" s="128" t="str">
        <f ca="1">IFERROR(IF($C1596="","",VLOOKUP(FİLTRE!$C1596,'SKT LİSTESİ'!$F:$S,5,0)),"")</f>
        <v/>
      </c>
      <c r="F1596" s="129" t="str">
        <f ca="1">IFERROR(IF($C1596="","",VLOOKUP(FİLTRE!$C1596,'SKT LİSTESİ'!$F:$S,7,0)),"")</f>
        <v/>
      </c>
      <c r="G1596" s="130" t="str">
        <f ca="1">IFERROR(IF($C1596="","",VLOOKUP(FİLTRE!$C1596,'SKT LİSTESİ'!$F:$S,8,0)),"")</f>
        <v/>
      </c>
      <c r="H1596" s="131" t="str">
        <f ca="1">IF(E1596="","",IF($C1596="","",VLOOKUP(FİLTRE!$C1596,'SKT LİSTESİ'!$F:$S,9,0)))</f>
        <v/>
      </c>
      <c r="I1596" s="132" t="str">
        <f ca="1">IFERROR(IF($C1596="","",VLOOKUP(FİLTRE!$C1596,'SKT LİSTESİ'!$F:$S,10,0)),"")</f>
        <v/>
      </c>
      <c r="J1596" s="133" t="str">
        <f ca="1">IFERROR(IF($C1596="","",VLOOKUP(FİLTRE!$C1596,'SKT LİSTESİ'!$F:$S,11,0)),"")</f>
        <v/>
      </c>
      <c r="K1596" s="134" t="str">
        <f ca="1">IFERROR(IF($C1596="","",VLOOKUP(FİLTRE!$C1596,'SKT LİSTESİ'!$F:$S,12,0)),"")</f>
        <v/>
      </c>
      <c r="L1596" s="134" t="str">
        <f ca="1">IFERROR(IF($C1596="","",VLOOKUP(FİLTRE!$C1596,'SKT LİSTESİ'!$F:$S,13,0)),"")</f>
        <v/>
      </c>
      <c r="M1596" s="135" t="str">
        <f ca="1">IFERROR(IF($C1596="","",VLOOKUP(FİLTRE!$C1596,'SKT LİSTESİ'!$F:$AJ,14,0)),"")</f>
        <v/>
      </c>
      <c r="N1596" s="31" t="str">
        <f ca="1">IFERROR(IF($C1596="","",VLOOKUP(FİLTRE!$C1596,'SKT LİSTESİ'!$F:$AJ,22,0)),"")</f>
        <v/>
      </c>
      <c r="O1596" s="136" t="str">
        <f ca="1">IFERROR(IF($C1596="","",VLOOKUP(FİLTRE!$C1596,'SKT LİSTESİ'!$F:$AJ,23,0)),"")</f>
        <v/>
      </c>
      <c r="P1596" s="31"/>
      <c r="Q1596" s="31"/>
      <c r="R1596" s="137" t="str">
        <f ca="1">(IFERROR(IF($C1596="","",VLOOKUP(FİLTRE!$C1596,'SKT LİSTESİ'!$F:$AJ,15,0)),""))</f>
        <v/>
      </c>
      <c r="S1596" s="138" t="str">
        <f ca="1">IFERROR(IF($C1596="","",VLOOKUP(FİLTRE!$C1596,'SKT LİSTESİ'!$F:$AJ,16,0)),"")</f>
        <v/>
      </c>
      <c r="AF1596" s="179" t="str">
        <f t="shared" ca="1" si="98"/>
        <v/>
      </c>
      <c r="AG1596" s="179">
        <f t="shared" ca="1" si="99"/>
        <v>0</v>
      </c>
      <c r="AH1596" s="179">
        <f t="shared" ca="1" si="100"/>
        <v>0</v>
      </c>
    </row>
    <row r="1597" spans="2:34" ht="15.75" x14ac:dyDescent="0.25">
      <c r="B1597">
        <f t="shared" ca="1" si="97"/>
        <v>1585</v>
      </c>
      <c r="C1597" t="str">
        <f ca="1">IFERROR(VLOOKUP(B1597,'SKT LİSTESİ'!F:F,1,0),"")</f>
        <v/>
      </c>
      <c r="E1597" s="128" t="str">
        <f ca="1">IFERROR(IF($C1597="","",VLOOKUP(FİLTRE!$C1597,'SKT LİSTESİ'!$F:$S,5,0)),"")</f>
        <v/>
      </c>
      <c r="F1597" s="129" t="str">
        <f ca="1">IFERROR(IF($C1597="","",VLOOKUP(FİLTRE!$C1597,'SKT LİSTESİ'!$F:$S,7,0)),"")</f>
        <v/>
      </c>
      <c r="G1597" s="130" t="str">
        <f ca="1">IFERROR(IF($C1597="","",VLOOKUP(FİLTRE!$C1597,'SKT LİSTESİ'!$F:$S,8,0)),"")</f>
        <v/>
      </c>
      <c r="H1597" s="131" t="str">
        <f ca="1">IF(E1597="","",IF($C1597="","",VLOOKUP(FİLTRE!$C1597,'SKT LİSTESİ'!$F:$S,9,0)))</f>
        <v/>
      </c>
      <c r="I1597" s="132" t="str">
        <f ca="1">IFERROR(IF($C1597="","",VLOOKUP(FİLTRE!$C1597,'SKT LİSTESİ'!$F:$S,10,0)),"")</f>
        <v/>
      </c>
      <c r="J1597" s="133" t="str">
        <f ca="1">IFERROR(IF($C1597="","",VLOOKUP(FİLTRE!$C1597,'SKT LİSTESİ'!$F:$S,11,0)),"")</f>
        <v/>
      </c>
      <c r="K1597" s="134" t="str">
        <f ca="1">IFERROR(IF($C1597="","",VLOOKUP(FİLTRE!$C1597,'SKT LİSTESİ'!$F:$S,12,0)),"")</f>
        <v/>
      </c>
      <c r="L1597" s="134" t="str">
        <f ca="1">IFERROR(IF($C1597="","",VLOOKUP(FİLTRE!$C1597,'SKT LİSTESİ'!$F:$S,13,0)),"")</f>
        <v/>
      </c>
      <c r="M1597" s="135" t="str">
        <f ca="1">IFERROR(IF($C1597="","",VLOOKUP(FİLTRE!$C1597,'SKT LİSTESİ'!$F:$AJ,14,0)),"")</f>
        <v/>
      </c>
      <c r="N1597" s="31" t="str">
        <f ca="1">IFERROR(IF($C1597="","",VLOOKUP(FİLTRE!$C1597,'SKT LİSTESİ'!$F:$AJ,22,0)),"")</f>
        <v/>
      </c>
      <c r="O1597" s="136" t="str">
        <f ca="1">IFERROR(IF($C1597="","",VLOOKUP(FİLTRE!$C1597,'SKT LİSTESİ'!$F:$AJ,23,0)),"")</f>
        <v/>
      </c>
      <c r="P1597" s="31"/>
      <c r="Q1597" s="31"/>
      <c r="R1597" s="137" t="str">
        <f ca="1">(IFERROR(IF($C1597="","",VLOOKUP(FİLTRE!$C1597,'SKT LİSTESİ'!$F:$AJ,15,0)),""))</f>
        <v/>
      </c>
      <c r="S1597" s="138" t="str">
        <f ca="1">IFERROR(IF($C1597="","",VLOOKUP(FİLTRE!$C1597,'SKT LİSTESİ'!$F:$AJ,16,0)),"")</f>
        <v/>
      </c>
      <c r="AF1597" s="179" t="str">
        <f t="shared" ca="1" si="98"/>
        <v/>
      </c>
      <c r="AG1597" s="179">
        <f t="shared" ca="1" si="99"/>
        <v>0</v>
      </c>
      <c r="AH1597" s="179">
        <f t="shared" ca="1" si="100"/>
        <v>0</v>
      </c>
    </row>
    <row r="1598" spans="2:34" ht="15.75" x14ac:dyDescent="0.25">
      <c r="B1598">
        <f t="shared" ca="1" si="97"/>
        <v>1586</v>
      </c>
      <c r="C1598" t="str">
        <f ca="1">IFERROR(VLOOKUP(B1598,'SKT LİSTESİ'!F:F,1,0),"")</f>
        <v/>
      </c>
      <c r="E1598" s="128" t="str">
        <f ca="1">IFERROR(IF($C1598="","",VLOOKUP(FİLTRE!$C1598,'SKT LİSTESİ'!$F:$S,5,0)),"")</f>
        <v/>
      </c>
      <c r="F1598" s="129" t="str">
        <f ca="1">IFERROR(IF($C1598="","",VLOOKUP(FİLTRE!$C1598,'SKT LİSTESİ'!$F:$S,7,0)),"")</f>
        <v/>
      </c>
      <c r="G1598" s="130" t="str">
        <f ca="1">IFERROR(IF($C1598="","",VLOOKUP(FİLTRE!$C1598,'SKT LİSTESİ'!$F:$S,8,0)),"")</f>
        <v/>
      </c>
      <c r="H1598" s="131" t="str">
        <f ca="1">IF(E1598="","",IF($C1598="","",VLOOKUP(FİLTRE!$C1598,'SKT LİSTESİ'!$F:$S,9,0)))</f>
        <v/>
      </c>
      <c r="I1598" s="132" t="str">
        <f ca="1">IFERROR(IF($C1598="","",VLOOKUP(FİLTRE!$C1598,'SKT LİSTESİ'!$F:$S,10,0)),"")</f>
        <v/>
      </c>
      <c r="J1598" s="133" t="str">
        <f ca="1">IFERROR(IF($C1598="","",VLOOKUP(FİLTRE!$C1598,'SKT LİSTESİ'!$F:$S,11,0)),"")</f>
        <v/>
      </c>
      <c r="K1598" s="134" t="str">
        <f ca="1">IFERROR(IF($C1598="","",VLOOKUP(FİLTRE!$C1598,'SKT LİSTESİ'!$F:$S,12,0)),"")</f>
        <v/>
      </c>
      <c r="L1598" s="134" t="str">
        <f ca="1">IFERROR(IF($C1598="","",VLOOKUP(FİLTRE!$C1598,'SKT LİSTESİ'!$F:$S,13,0)),"")</f>
        <v/>
      </c>
      <c r="M1598" s="135" t="str">
        <f ca="1">IFERROR(IF($C1598="","",VLOOKUP(FİLTRE!$C1598,'SKT LİSTESİ'!$F:$AJ,14,0)),"")</f>
        <v/>
      </c>
      <c r="N1598" s="31" t="str">
        <f ca="1">IFERROR(IF($C1598="","",VLOOKUP(FİLTRE!$C1598,'SKT LİSTESİ'!$F:$AJ,22,0)),"")</f>
        <v/>
      </c>
      <c r="O1598" s="136" t="str">
        <f ca="1">IFERROR(IF($C1598="","",VLOOKUP(FİLTRE!$C1598,'SKT LİSTESİ'!$F:$AJ,23,0)),"")</f>
        <v/>
      </c>
      <c r="P1598" s="31"/>
      <c r="Q1598" s="31"/>
      <c r="R1598" s="137" t="str">
        <f ca="1">(IFERROR(IF($C1598="","",VLOOKUP(FİLTRE!$C1598,'SKT LİSTESİ'!$F:$AJ,15,0)),""))</f>
        <v/>
      </c>
      <c r="S1598" s="138" t="str">
        <f ca="1">IFERROR(IF($C1598="","",VLOOKUP(FİLTRE!$C1598,'SKT LİSTESİ'!$F:$AJ,16,0)),"")</f>
        <v/>
      </c>
      <c r="AF1598" s="179" t="str">
        <f t="shared" ca="1" si="98"/>
        <v/>
      </c>
      <c r="AG1598" s="179">
        <f t="shared" ca="1" si="99"/>
        <v>0</v>
      </c>
      <c r="AH1598" s="179">
        <f t="shared" ca="1" si="100"/>
        <v>0</v>
      </c>
    </row>
    <row r="1599" spans="2:34" ht="15.75" x14ac:dyDescent="0.25">
      <c r="B1599">
        <f t="shared" ca="1" si="97"/>
        <v>1587</v>
      </c>
      <c r="C1599" t="str">
        <f ca="1">IFERROR(VLOOKUP(B1599,'SKT LİSTESİ'!F:F,1,0),"")</f>
        <v/>
      </c>
      <c r="E1599" s="128" t="str">
        <f ca="1">IFERROR(IF($C1599="","",VLOOKUP(FİLTRE!$C1599,'SKT LİSTESİ'!$F:$S,5,0)),"")</f>
        <v/>
      </c>
      <c r="F1599" s="129" t="str">
        <f ca="1">IFERROR(IF($C1599="","",VLOOKUP(FİLTRE!$C1599,'SKT LİSTESİ'!$F:$S,7,0)),"")</f>
        <v/>
      </c>
      <c r="G1599" s="130" t="str">
        <f ca="1">IFERROR(IF($C1599="","",VLOOKUP(FİLTRE!$C1599,'SKT LİSTESİ'!$F:$S,8,0)),"")</f>
        <v/>
      </c>
      <c r="H1599" s="131" t="str">
        <f ca="1">IF(E1599="","",IF($C1599="","",VLOOKUP(FİLTRE!$C1599,'SKT LİSTESİ'!$F:$S,9,0)))</f>
        <v/>
      </c>
      <c r="I1599" s="132" t="str">
        <f ca="1">IFERROR(IF($C1599="","",VLOOKUP(FİLTRE!$C1599,'SKT LİSTESİ'!$F:$S,10,0)),"")</f>
        <v/>
      </c>
      <c r="J1599" s="133" t="str">
        <f ca="1">IFERROR(IF($C1599="","",VLOOKUP(FİLTRE!$C1599,'SKT LİSTESİ'!$F:$S,11,0)),"")</f>
        <v/>
      </c>
      <c r="K1599" s="134" t="str">
        <f ca="1">IFERROR(IF($C1599="","",VLOOKUP(FİLTRE!$C1599,'SKT LİSTESİ'!$F:$S,12,0)),"")</f>
        <v/>
      </c>
      <c r="L1599" s="134" t="str">
        <f ca="1">IFERROR(IF($C1599="","",VLOOKUP(FİLTRE!$C1599,'SKT LİSTESİ'!$F:$S,13,0)),"")</f>
        <v/>
      </c>
      <c r="M1599" s="135" t="str">
        <f ca="1">IFERROR(IF($C1599="","",VLOOKUP(FİLTRE!$C1599,'SKT LİSTESİ'!$F:$AJ,14,0)),"")</f>
        <v/>
      </c>
      <c r="N1599" s="31" t="str">
        <f ca="1">IFERROR(IF($C1599="","",VLOOKUP(FİLTRE!$C1599,'SKT LİSTESİ'!$F:$AJ,22,0)),"")</f>
        <v/>
      </c>
      <c r="O1599" s="136" t="str">
        <f ca="1">IFERROR(IF($C1599="","",VLOOKUP(FİLTRE!$C1599,'SKT LİSTESİ'!$F:$AJ,23,0)),"")</f>
        <v/>
      </c>
      <c r="P1599" s="31"/>
      <c r="Q1599" s="31"/>
      <c r="R1599" s="137" t="str">
        <f ca="1">(IFERROR(IF($C1599="","",VLOOKUP(FİLTRE!$C1599,'SKT LİSTESİ'!$F:$AJ,15,0)),""))</f>
        <v/>
      </c>
      <c r="S1599" s="138" t="str">
        <f ca="1">IFERROR(IF($C1599="","",VLOOKUP(FİLTRE!$C1599,'SKT LİSTESİ'!$F:$AJ,16,0)),"")</f>
        <v/>
      </c>
      <c r="AF1599" s="179" t="str">
        <f t="shared" ca="1" si="98"/>
        <v/>
      </c>
      <c r="AG1599" s="179">
        <f t="shared" ca="1" si="99"/>
        <v>0</v>
      </c>
      <c r="AH1599" s="179">
        <f t="shared" ca="1" si="100"/>
        <v>0</v>
      </c>
    </row>
    <row r="1600" spans="2:34" ht="15.75" x14ac:dyDescent="0.25">
      <c r="B1600">
        <f t="shared" ca="1" si="97"/>
        <v>1588</v>
      </c>
      <c r="C1600" t="str">
        <f ca="1">IFERROR(VLOOKUP(B1600,'SKT LİSTESİ'!F:F,1,0),"")</f>
        <v/>
      </c>
      <c r="E1600" s="128" t="str">
        <f ca="1">IFERROR(IF($C1600="","",VLOOKUP(FİLTRE!$C1600,'SKT LİSTESİ'!$F:$S,5,0)),"")</f>
        <v/>
      </c>
      <c r="F1600" s="129" t="str">
        <f ca="1">IFERROR(IF($C1600="","",VLOOKUP(FİLTRE!$C1600,'SKT LİSTESİ'!$F:$S,7,0)),"")</f>
        <v/>
      </c>
      <c r="G1600" s="130" t="str">
        <f ca="1">IFERROR(IF($C1600="","",VLOOKUP(FİLTRE!$C1600,'SKT LİSTESİ'!$F:$S,8,0)),"")</f>
        <v/>
      </c>
      <c r="H1600" s="131" t="str">
        <f ca="1">IF(E1600="","",IF($C1600="","",VLOOKUP(FİLTRE!$C1600,'SKT LİSTESİ'!$F:$S,9,0)))</f>
        <v/>
      </c>
      <c r="I1600" s="132" t="str">
        <f ca="1">IFERROR(IF($C1600="","",VLOOKUP(FİLTRE!$C1600,'SKT LİSTESİ'!$F:$S,10,0)),"")</f>
        <v/>
      </c>
      <c r="J1600" s="133" t="str">
        <f ca="1">IFERROR(IF($C1600="","",VLOOKUP(FİLTRE!$C1600,'SKT LİSTESİ'!$F:$S,11,0)),"")</f>
        <v/>
      </c>
      <c r="K1600" s="134" t="str">
        <f ca="1">IFERROR(IF($C1600="","",VLOOKUP(FİLTRE!$C1600,'SKT LİSTESİ'!$F:$S,12,0)),"")</f>
        <v/>
      </c>
      <c r="L1600" s="134" t="str">
        <f ca="1">IFERROR(IF($C1600="","",VLOOKUP(FİLTRE!$C1600,'SKT LİSTESİ'!$F:$S,13,0)),"")</f>
        <v/>
      </c>
      <c r="M1600" s="135" t="str">
        <f ca="1">IFERROR(IF($C1600="","",VLOOKUP(FİLTRE!$C1600,'SKT LİSTESİ'!$F:$AJ,14,0)),"")</f>
        <v/>
      </c>
      <c r="N1600" s="31" t="str">
        <f ca="1">IFERROR(IF($C1600="","",VLOOKUP(FİLTRE!$C1600,'SKT LİSTESİ'!$F:$AJ,22,0)),"")</f>
        <v/>
      </c>
      <c r="O1600" s="136" t="str">
        <f ca="1">IFERROR(IF($C1600="","",VLOOKUP(FİLTRE!$C1600,'SKT LİSTESİ'!$F:$AJ,23,0)),"")</f>
        <v/>
      </c>
      <c r="P1600" s="31"/>
      <c r="Q1600" s="31"/>
      <c r="R1600" s="137" t="str">
        <f ca="1">(IFERROR(IF($C1600="","",VLOOKUP(FİLTRE!$C1600,'SKT LİSTESİ'!$F:$AJ,15,0)),""))</f>
        <v/>
      </c>
      <c r="S1600" s="138" t="str">
        <f ca="1">IFERROR(IF($C1600="","",VLOOKUP(FİLTRE!$C1600,'SKT LİSTESİ'!$F:$AJ,16,0)),"")</f>
        <v/>
      </c>
      <c r="AF1600" s="179" t="str">
        <f t="shared" ca="1" si="98"/>
        <v/>
      </c>
      <c r="AG1600" s="179">
        <f t="shared" ca="1" si="99"/>
        <v>0</v>
      </c>
      <c r="AH1600" s="179">
        <f t="shared" ca="1" si="100"/>
        <v>0</v>
      </c>
    </row>
    <row r="1601" spans="2:34" ht="15.75" x14ac:dyDescent="0.25">
      <c r="B1601">
        <f t="shared" ca="1" si="97"/>
        <v>1589</v>
      </c>
      <c r="C1601" t="str">
        <f ca="1">IFERROR(VLOOKUP(B1601,'SKT LİSTESİ'!F:F,1,0),"")</f>
        <v/>
      </c>
      <c r="E1601" s="128" t="str">
        <f ca="1">IFERROR(IF($C1601="","",VLOOKUP(FİLTRE!$C1601,'SKT LİSTESİ'!$F:$S,5,0)),"")</f>
        <v/>
      </c>
      <c r="F1601" s="129" t="str">
        <f ca="1">IFERROR(IF($C1601="","",VLOOKUP(FİLTRE!$C1601,'SKT LİSTESİ'!$F:$S,7,0)),"")</f>
        <v/>
      </c>
      <c r="G1601" s="130" t="str">
        <f ca="1">IFERROR(IF($C1601="","",VLOOKUP(FİLTRE!$C1601,'SKT LİSTESİ'!$F:$S,8,0)),"")</f>
        <v/>
      </c>
      <c r="H1601" s="131" t="str">
        <f ca="1">IF(E1601="","",IF($C1601="","",VLOOKUP(FİLTRE!$C1601,'SKT LİSTESİ'!$F:$S,9,0)))</f>
        <v/>
      </c>
      <c r="I1601" s="132" t="str">
        <f ca="1">IFERROR(IF($C1601="","",VLOOKUP(FİLTRE!$C1601,'SKT LİSTESİ'!$F:$S,10,0)),"")</f>
        <v/>
      </c>
      <c r="J1601" s="133" t="str">
        <f ca="1">IFERROR(IF($C1601="","",VLOOKUP(FİLTRE!$C1601,'SKT LİSTESİ'!$F:$S,11,0)),"")</f>
        <v/>
      </c>
      <c r="K1601" s="134" t="str">
        <f ca="1">IFERROR(IF($C1601="","",VLOOKUP(FİLTRE!$C1601,'SKT LİSTESİ'!$F:$S,12,0)),"")</f>
        <v/>
      </c>
      <c r="L1601" s="134" t="str">
        <f ca="1">IFERROR(IF($C1601="","",VLOOKUP(FİLTRE!$C1601,'SKT LİSTESİ'!$F:$S,13,0)),"")</f>
        <v/>
      </c>
      <c r="M1601" s="135" t="str">
        <f ca="1">IFERROR(IF($C1601="","",VLOOKUP(FİLTRE!$C1601,'SKT LİSTESİ'!$F:$AJ,14,0)),"")</f>
        <v/>
      </c>
      <c r="N1601" s="31" t="str">
        <f ca="1">IFERROR(IF($C1601="","",VLOOKUP(FİLTRE!$C1601,'SKT LİSTESİ'!$F:$AJ,22,0)),"")</f>
        <v/>
      </c>
      <c r="O1601" s="136" t="str">
        <f ca="1">IFERROR(IF($C1601="","",VLOOKUP(FİLTRE!$C1601,'SKT LİSTESİ'!$F:$AJ,23,0)),"")</f>
        <v/>
      </c>
      <c r="P1601" s="31"/>
      <c r="Q1601" s="31"/>
      <c r="R1601" s="137" t="str">
        <f ca="1">(IFERROR(IF($C1601="","",VLOOKUP(FİLTRE!$C1601,'SKT LİSTESİ'!$F:$AJ,15,0)),""))</f>
        <v/>
      </c>
      <c r="S1601" s="138" t="str">
        <f ca="1">IFERROR(IF($C1601="","",VLOOKUP(FİLTRE!$C1601,'SKT LİSTESİ'!$F:$AJ,16,0)),"")</f>
        <v/>
      </c>
      <c r="AF1601" s="179" t="str">
        <f t="shared" ca="1" si="98"/>
        <v/>
      </c>
      <c r="AG1601" s="179">
        <f t="shared" ca="1" si="99"/>
        <v>0</v>
      </c>
      <c r="AH1601" s="179">
        <f t="shared" ca="1" si="100"/>
        <v>0</v>
      </c>
    </row>
    <row r="1602" spans="2:34" ht="15.75" x14ac:dyDescent="0.25">
      <c r="B1602">
        <f t="shared" ca="1" si="97"/>
        <v>1590</v>
      </c>
      <c r="C1602" t="str">
        <f ca="1">IFERROR(VLOOKUP(B1602,'SKT LİSTESİ'!F:F,1,0),"")</f>
        <v/>
      </c>
      <c r="E1602" s="128" t="str">
        <f ca="1">IFERROR(IF($C1602="","",VLOOKUP(FİLTRE!$C1602,'SKT LİSTESİ'!$F:$S,5,0)),"")</f>
        <v/>
      </c>
      <c r="F1602" s="129" t="str">
        <f ca="1">IFERROR(IF($C1602="","",VLOOKUP(FİLTRE!$C1602,'SKT LİSTESİ'!$F:$S,7,0)),"")</f>
        <v/>
      </c>
      <c r="G1602" s="130" t="str">
        <f ca="1">IFERROR(IF($C1602="","",VLOOKUP(FİLTRE!$C1602,'SKT LİSTESİ'!$F:$S,8,0)),"")</f>
        <v/>
      </c>
      <c r="H1602" s="131" t="str">
        <f ca="1">IF(E1602="","",IF($C1602="","",VLOOKUP(FİLTRE!$C1602,'SKT LİSTESİ'!$F:$S,9,0)))</f>
        <v/>
      </c>
      <c r="I1602" s="132" t="str">
        <f ca="1">IFERROR(IF($C1602="","",VLOOKUP(FİLTRE!$C1602,'SKT LİSTESİ'!$F:$S,10,0)),"")</f>
        <v/>
      </c>
      <c r="J1602" s="133" t="str">
        <f ca="1">IFERROR(IF($C1602="","",VLOOKUP(FİLTRE!$C1602,'SKT LİSTESİ'!$F:$S,11,0)),"")</f>
        <v/>
      </c>
      <c r="K1602" s="134" t="str">
        <f ca="1">IFERROR(IF($C1602="","",VLOOKUP(FİLTRE!$C1602,'SKT LİSTESİ'!$F:$S,12,0)),"")</f>
        <v/>
      </c>
      <c r="L1602" s="134" t="str">
        <f ca="1">IFERROR(IF($C1602="","",VLOOKUP(FİLTRE!$C1602,'SKT LİSTESİ'!$F:$S,13,0)),"")</f>
        <v/>
      </c>
      <c r="M1602" s="135" t="str">
        <f ca="1">IFERROR(IF($C1602="","",VLOOKUP(FİLTRE!$C1602,'SKT LİSTESİ'!$F:$AJ,14,0)),"")</f>
        <v/>
      </c>
      <c r="N1602" s="31" t="str">
        <f ca="1">IFERROR(IF($C1602="","",VLOOKUP(FİLTRE!$C1602,'SKT LİSTESİ'!$F:$AJ,22,0)),"")</f>
        <v/>
      </c>
      <c r="O1602" s="136" t="str">
        <f ca="1">IFERROR(IF($C1602="","",VLOOKUP(FİLTRE!$C1602,'SKT LİSTESİ'!$F:$AJ,23,0)),"")</f>
        <v/>
      </c>
      <c r="P1602" s="31"/>
      <c r="Q1602" s="31"/>
      <c r="R1602" s="137" t="str">
        <f ca="1">(IFERROR(IF($C1602="","",VLOOKUP(FİLTRE!$C1602,'SKT LİSTESİ'!$F:$AJ,15,0)),""))</f>
        <v/>
      </c>
      <c r="S1602" s="138" t="str">
        <f ca="1">IFERROR(IF($C1602="","",VLOOKUP(FİLTRE!$C1602,'SKT LİSTESİ'!$F:$AJ,16,0)),"")</f>
        <v/>
      </c>
      <c r="AF1602" s="179" t="str">
        <f t="shared" ca="1" si="98"/>
        <v/>
      </c>
      <c r="AG1602" s="179">
        <f t="shared" ca="1" si="99"/>
        <v>0</v>
      </c>
      <c r="AH1602" s="179">
        <f t="shared" ca="1" si="100"/>
        <v>0</v>
      </c>
    </row>
    <row r="1603" spans="2:34" ht="15.75" x14ac:dyDescent="0.25">
      <c r="B1603">
        <f t="shared" ca="1" si="97"/>
        <v>1591</v>
      </c>
      <c r="C1603" t="str">
        <f ca="1">IFERROR(VLOOKUP(B1603,'SKT LİSTESİ'!F:F,1,0),"")</f>
        <v/>
      </c>
      <c r="E1603" s="128" t="str">
        <f ca="1">IFERROR(IF($C1603="","",VLOOKUP(FİLTRE!$C1603,'SKT LİSTESİ'!$F:$S,5,0)),"")</f>
        <v/>
      </c>
      <c r="F1603" s="129" t="str">
        <f ca="1">IFERROR(IF($C1603="","",VLOOKUP(FİLTRE!$C1603,'SKT LİSTESİ'!$F:$S,7,0)),"")</f>
        <v/>
      </c>
      <c r="G1603" s="130" t="str">
        <f ca="1">IFERROR(IF($C1603="","",VLOOKUP(FİLTRE!$C1603,'SKT LİSTESİ'!$F:$S,8,0)),"")</f>
        <v/>
      </c>
      <c r="H1603" s="131" t="str">
        <f ca="1">IF(E1603="","",IF($C1603="","",VLOOKUP(FİLTRE!$C1603,'SKT LİSTESİ'!$F:$S,9,0)))</f>
        <v/>
      </c>
      <c r="I1603" s="132" t="str">
        <f ca="1">IFERROR(IF($C1603="","",VLOOKUP(FİLTRE!$C1603,'SKT LİSTESİ'!$F:$S,10,0)),"")</f>
        <v/>
      </c>
      <c r="J1603" s="133" t="str">
        <f ca="1">IFERROR(IF($C1603="","",VLOOKUP(FİLTRE!$C1603,'SKT LİSTESİ'!$F:$S,11,0)),"")</f>
        <v/>
      </c>
      <c r="K1603" s="134" t="str">
        <f ca="1">IFERROR(IF($C1603="","",VLOOKUP(FİLTRE!$C1603,'SKT LİSTESİ'!$F:$S,12,0)),"")</f>
        <v/>
      </c>
      <c r="L1603" s="134" t="str">
        <f ca="1">IFERROR(IF($C1603="","",VLOOKUP(FİLTRE!$C1603,'SKT LİSTESİ'!$F:$S,13,0)),"")</f>
        <v/>
      </c>
      <c r="M1603" s="135" t="str">
        <f ca="1">IFERROR(IF($C1603="","",VLOOKUP(FİLTRE!$C1603,'SKT LİSTESİ'!$F:$AJ,14,0)),"")</f>
        <v/>
      </c>
      <c r="N1603" s="31" t="str">
        <f ca="1">IFERROR(IF($C1603="","",VLOOKUP(FİLTRE!$C1603,'SKT LİSTESİ'!$F:$AJ,22,0)),"")</f>
        <v/>
      </c>
      <c r="O1603" s="136" t="str">
        <f ca="1">IFERROR(IF($C1603="","",VLOOKUP(FİLTRE!$C1603,'SKT LİSTESİ'!$F:$AJ,23,0)),"")</f>
        <v/>
      </c>
      <c r="P1603" s="31"/>
      <c r="Q1603" s="31"/>
      <c r="R1603" s="137" t="str">
        <f ca="1">(IFERROR(IF($C1603="","",VLOOKUP(FİLTRE!$C1603,'SKT LİSTESİ'!$F:$AJ,15,0)),""))</f>
        <v/>
      </c>
      <c r="S1603" s="138" t="str">
        <f ca="1">IFERROR(IF($C1603="","",VLOOKUP(FİLTRE!$C1603,'SKT LİSTESİ'!$F:$AJ,16,0)),"")</f>
        <v/>
      </c>
      <c r="AF1603" s="179" t="str">
        <f t="shared" ca="1" si="98"/>
        <v/>
      </c>
      <c r="AG1603" s="179">
        <f t="shared" ca="1" si="99"/>
        <v>0</v>
      </c>
      <c r="AH1603" s="179">
        <f t="shared" ca="1" si="100"/>
        <v>0</v>
      </c>
    </row>
    <row r="1604" spans="2:34" ht="15.75" x14ac:dyDescent="0.25">
      <c r="B1604">
        <f t="shared" ca="1" si="97"/>
        <v>1592</v>
      </c>
      <c r="C1604" t="str">
        <f ca="1">IFERROR(VLOOKUP(B1604,'SKT LİSTESİ'!F:F,1,0),"")</f>
        <v/>
      </c>
      <c r="E1604" s="128" t="str">
        <f ca="1">IFERROR(IF($C1604="","",VLOOKUP(FİLTRE!$C1604,'SKT LİSTESİ'!$F:$S,5,0)),"")</f>
        <v/>
      </c>
      <c r="F1604" s="129" t="str">
        <f ca="1">IFERROR(IF($C1604="","",VLOOKUP(FİLTRE!$C1604,'SKT LİSTESİ'!$F:$S,7,0)),"")</f>
        <v/>
      </c>
      <c r="G1604" s="130" t="str">
        <f ca="1">IFERROR(IF($C1604="","",VLOOKUP(FİLTRE!$C1604,'SKT LİSTESİ'!$F:$S,8,0)),"")</f>
        <v/>
      </c>
      <c r="H1604" s="131" t="str">
        <f ca="1">IF(E1604="","",IF($C1604="","",VLOOKUP(FİLTRE!$C1604,'SKT LİSTESİ'!$F:$S,9,0)))</f>
        <v/>
      </c>
      <c r="I1604" s="132" t="str">
        <f ca="1">IFERROR(IF($C1604="","",VLOOKUP(FİLTRE!$C1604,'SKT LİSTESİ'!$F:$S,10,0)),"")</f>
        <v/>
      </c>
      <c r="J1604" s="133" t="str">
        <f ca="1">IFERROR(IF($C1604="","",VLOOKUP(FİLTRE!$C1604,'SKT LİSTESİ'!$F:$S,11,0)),"")</f>
        <v/>
      </c>
      <c r="K1604" s="134" t="str">
        <f ca="1">IFERROR(IF($C1604="","",VLOOKUP(FİLTRE!$C1604,'SKT LİSTESİ'!$F:$S,12,0)),"")</f>
        <v/>
      </c>
      <c r="L1604" s="134" t="str">
        <f ca="1">IFERROR(IF($C1604="","",VLOOKUP(FİLTRE!$C1604,'SKT LİSTESİ'!$F:$S,13,0)),"")</f>
        <v/>
      </c>
      <c r="M1604" s="135" t="str">
        <f ca="1">IFERROR(IF($C1604="","",VLOOKUP(FİLTRE!$C1604,'SKT LİSTESİ'!$F:$AJ,14,0)),"")</f>
        <v/>
      </c>
      <c r="N1604" s="31" t="str">
        <f ca="1">IFERROR(IF($C1604="","",VLOOKUP(FİLTRE!$C1604,'SKT LİSTESİ'!$F:$AJ,22,0)),"")</f>
        <v/>
      </c>
      <c r="O1604" s="136" t="str">
        <f ca="1">IFERROR(IF($C1604="","",VLOOKUP(FİLTRE!$C1604,'SKT LİSTESİ'!$F:$AJ,23,0)),"")</f>
        <v/>
      </c>
      <c r="P1604" s="31"/>
      <c r="Q1604" s="31"/>
      <c r="R1604" s="137" t="str">
        <f ca="1">(IFERROR(IF($C1604="","",VLOOKUP(FİLTRE!$C1604,'SKT LİSTESİ'!$F:$AJ,15,0)),""))</f>
        <v/>
      </c>
      <c r="S1604" s="138" t="str">
        <f ca="1">IFERROR(IF($C1604="","",VLOOKUP(FİLTRE!$C1604,'SKT LİSTESİ'!$F:$AJ,16,0)),"")</f>
        <v/>
      </c>
      <c r="AF1604" s="179" t="str">
        <f t="shared" ca="1" si="98"/>
        <v/>
      </c>
      <c r="AG1604" s="179">
        <f t="shared" ca="1" si="99"/>
        <v>0</v>
      </c>
      <c r="AH1604" s="179">
        <f t="shared" ca="1" si="100"/>
        <v>0</v>
      </c>
    </row>
    <row r="1605" spans="2:34" ht="15.75" x14ac:dyDescent="0.25">
      <c r="B1605">
        <f t="shared" ca="1" si="97"/>
        <v>1593</v>
      </c>
      <c r="C1605" t="str">
        <f ca="1">IFERROR(VLOOKUP(B1605,'SKT LİSTESİ'!F:F,1,0),"")</f>
        <v/>
      </c>
      <c r="E1605" s="128" t="str">
        <f ca="1">IFERROR(IF($C1605="","",VLOOKUP(FİLTRE!$C1605,'SKT LİSTESİ'!$F:$S,5,0)),"")</f>
        <v/>
      </c>
      <c r="F1605" s="129" t="str">
        <f ca="1">IFERROR(IF($C1605="","",VLOOKUP(FİLTRE!$C1605,'SKT LİSTESİ'!$F:$S,7,0)),"")</f>
        <v/>
      </c>
      <c r="G1605" s="130" t="str">
        <f ca="1">IFERROR(IF($C1605="","",VLOOKUP(FİLTRE!$C1605,'SKT LİSTESİ'!$F:$S,8,0)),"")</f>
        <v/>
      </c>
      <c r="H1605" s="131" t="str">
        <f ca="1">IF(E1605="","",IF($C1605="","",VLOOKUP(FİLTRE!$C1605,'SKT LİSTESİ'!$F:$S,9,0)))</f>
        <v/>
      </c>
      <c r="I1605" s="132" t="str">
        <f ca="1">IFERROR(IF($C1605="","",VLOOKUP(FİLTRE!$C1605,'SKT LİSTESİ'!$F:$S,10,0)),"")</f>
        <v/>
      </c>
      <c r="J1605" s="133" t="str">
        <f ca="1">IFERROR(IF($C1605="","",VLOOKUP(FİLTRE!$C1605,'SKT LİSTESİ'!$F:$S,11,0)),"")</f>
        <v/>
      </c>
      <c r="K1605" s="134" t="str">
        <f ca="1">IFERROR(IF($C1605="","",VLOOKUP(FİLTRE!$C1605,'SKT LİSTESİ'!$F:$S,12,0)),"")</f>
        <v/>
      </c>
      <c r="L1605" s="134" t="str">
        <f ca="1">IFERROR(IF($C1605="","",VLOOKUP(FİLTRE!$C1605,'SKT LİSTESİ'!$F:$S,13,0)),"")</f>
        <v/>
      </c>
      <c r="M1605" s="135" t="str">
        <f ca="1">IFERROR(IF($C1605="","",VLOOKUP(FİLTRE!$C1605,'SKT LİSTESİ'!$F:$AJ,14,0)),"")</f>
        <v/>
      </c>
      <c r="N1605" s="31" t="str">
        <f ca="1">IFERROR(IF($C1605="","",VLOOKUP(FİLTRE!$C1605,'SKT LİSTESİ'!$F:$AJ,22,0)),"")</f>
        <v/>
      </c>
      <c r="O1605" s="136" t="str">
        <f ca="1">IFERROR(IF($C1605="","",VLOOKUP(FİLTRE!$C1605,'SKT LİSTESİ'!$F:$AJ,23,0)),"")</f>
        <v/>
      </c>
      <c r="P1605" s="31"/>
      <c r="Q1605" s="31"/>
      <c r="R1605" s="137" t="str">
        <f ca="1">(IFERROR(IF($C1605="","",VLOOKUP(FİLTRE!$C1605,'SKT LİSTESİ'!$F:$AJ,15,0)),""))</f>
        <v/>
      </c>
      <c r="S1605" s="138" t="str">
        <f ca="1">IFERROR(IF($C1605="","",VLOOKUP(FİLTRE!$C1605,'SKT LİSTESİ'!$F:$AJ,16,0)),"")</f>
        <v/>
      </c>
      <c r="AF1605" s="179" t="str">
        <f t="shared" ca="1" si="98"/>
        <v/>
      </c>
      <c r="AG1605" s="179">
        <f t="shared" ca="1" si="99"/>
        <v>0</v>
      </c>
      <c r="AH1605" s="179">
        <f t="shared" ca="1" si="100"/>
        <v>0</v>
      </c>
    </row>
    <row r="1606" spans="2:34" ht="15.75" x14ac:dyDescent="0.25">
      <c r="B1606">
        <f t="shared" ca="1" si="97"/>
        <v>1594</v>
      </c>
      <c r="C1606" t="str">
        <f ca="1">IFERROR(VLOOKUP(B1606,'SKT LİSTESİ'!F:F,1,0),"")</f>
        <v/>
      </c>
      <c r="E1606" s="128" t="str">
        <f ca="1">IFERROR(IF($C1606="","",VLOOKUP(FİLTRE!$C1606,'SKT LİSTESİ'!$F:$S,5,0)),"")</f>
        <v/>
      </c>
      <c r="F1606" s="129" t="str">
        <f ca="1">IFERROR(IF($C1606="","",VLOOKUP(FİLTRE!$C1606,'SKT LİSTESİ'!$F:$S,7,0)),"")</f>
        <v/>
      </c>
      <c r="G1606" s="130" t="str">
        <f ca="1">IFERROR(IF($C1606="","",VLOOKUP(FİLTRE!$C1606,'SKT LİSTESİ'!$F:$S,8,0)),"")</f>
        <v/>
      </c>
      <c r="H1606" s="131" t="str">
        <f ca="1">IF(E1606="","",IF($C1606="","",VLOOKUP(FİLTRE!$C1606,'SKT LİSTESİ'!$F:$S,9,0)))</f>
        <v/>
      </c>
      <c r="I1606" s="132" t="str">
        <f ca="1">IFERROR(IF($C1606="","",VLOOKUP(FİLTRE!$C1606,'SKT LİSTESİ'!$F:$S,10,0)),"")</f>
        <v/>
      </c>
      <c r="J1606" s="133" t="str">
        <f ca="1">IFERROR(IF($C1606="","",VLOOKUP(FİLTRE!$C1606,'SKT LİSTESİ'!$F:$S,11,0)),"")</f>
        <v/>
      </c>
      <c r="K1606" s="134" t="str">
        <f ca="1">IFERROR(IF($C1606="","",VLOOKUP(FİLTRE!$C1606,'SKT LİSTESİ'!$F:$S,12,0)),"")</f>
        <v/>
      </c>
      <c r="L1606" s="134" t="str">
        <f ca="1">IFERROR(IF($C1606="","",VLOOKUP(FİLTRE!$C1606,'SKT LİSTESİ'!$F:$S,13,0)),"")</f>
        <v/>
      </c>
      <c r="M1606" s="135" t="str">
        <f ca="1">IFERROR(IF($C1606="","",VLOOKUP(FİLTRE!$C1606,'SKT LİSTESİ'!$F:$AJ,14,0)),"")</f>
        <v/>
      </c>
      <c r="N1606" s="31" t="str">
        <f ca="1">IFERROR(IF($C1606="","",VLOOKUP(FİLTRE!$C1606,'SKT LİSTESİ'!$F:$AJ,22,0)),"")</f>
        <v/>
      </c>
      <c r="O1606" s="136" t="str">
        <f ca="1">IFERROR(IF($C1606="","",VLOOKUP(FİLTRE!$C1606,'SKT LİSTESİ'!$F:$AJ,23,0)),"")</f>
        <v/>
      </c>
      <c r="P1606" s="31"/>
      <c r="Q1606" s="31"/>
      <c r="R1606" s="137" t="str">
        <f ca="1">(IFERROR(IF($C1606="","",VLOOKUP(FİLTRE!$C1606,'SKT LİSTESİ'!$F:$AJ,15,0)),""))</f>
        <v/>
      </c>
      <c r="S1606" s="138" t="str">
        <f ca="1">IFERROR(IF($C1606="","",VLOOKUP(FİLTRE!$C1606,'SKT LİSTESİ'!$F:$AJ,16,0)),"")</f>
        <v/>
      </c>
      <c r="AF1606" s="179" t="str">
        <f t="shared" ca="1" si="98"/>
        <v/>
      </c>
      <c r="AG1606" s="179">
        <f t="shared" ca="1" si="99"/>
        <v>0</v>
      </c>
      <c r="AH1606" s="179">
        <f t="shared" ca="1" si="100"/>
        <v>0</v>
      </c>
    </row>
    <row r="1607" spans="2:34" ht="15.75" x14ac:dyDescent="0.25">
      <c r="B1607">
        <f t="shared" ca="1" si="97"/>
        <v>1595</v>
      </c>
      <c r="C1607" t="str">
        <f ca="1">IFERROR(VLOOKUP(B1607,'SKT LİSTESİ'!F:F,1,0),"")</f>
        <v/>
      </c>
      <c r="E1607" s="128" t="str">
        <f ca="1">IFERROR(IF($C1607="","",VLOOKUP(FİLTRE!$C1607,'SKT LİSTESİ'!$F:$S,5,0)),"")</f>
        <v/>
      </c>
      <c r="F1607" s="129" t="str">
        <f ca="1">IFERROR(IF($C1607="","",VLOOKUP(FİLTRE!$C1607,'SKT LİSTESİ'!$F:$S,7,0)),"")</f>
        <v/>
      </c>
      <c r="G1607" s="130" t="str">
        <f ca="1">IFERROR(IF($C1607="","",VLOOKUP(FİLTRE!$C1607,'SKT LİSTESİ'!$F:$S,8,0)),"")</f>
        <v/>
      </c>
      <c r="H1607" s="131" t="str">
        <f ca="1">IF(E1607="","",IF($C1607="","",VLOOKUP(FİLTRE!$C1607,'SKT LİSTESİ'!$F:$S,9,0)))</f>
        <v/>
      </c>
      <c r="I1607" s="132" t="str">
        <f ca="1">IFERROR(IF($C1607="","",VLOOKUP(FİLTRE!$C1607,'SKT LİSTESİ'!$F:$S,10,0)),"")</f>
        <v/>
      </c>
      <c r="J1607" s="133" t="str">
        <f ca="1">IFERROR(IF($C1607="","",VLOOKUP(FİLTRE!$C1607,'SKT LİSTESİ'!$F:$S,11,0)),"")</f>
        <v/>
      </c>
      <c r="K1607" s="134" t="str">
        <f ca="1">IFERROR(IF($C1607="","",VLOOKUP(FİLTRE!$C1607,'SKT LİSTESİ'!$F:$S,12,0)),"")</f>
        <v/>
      </c>
      <c r="L1607" s="134" t="str">
        <f ca="1">IFERROR(IF($C1607="","",VLOOKUP(FİLTRE!$C1607,'SKT LİSTESİ'!$F:$S,13,0)),"")</f>
        <v/>
      </c>
      <c r="M1607" s="135" t="str">
        <f ca="1">IFERROR(IF($C1607="","",VLOOKUP(FİLTRE!$C1607,'SKT LİSTESİ'!$F:$AJ,14,0)),"")</f>
        <v/>
      </c>
      <c r="N1607" s="31" t="str">
        <f ca="1">IFERROR(IF($C1607="","",VLOOKUP(FİLTRE!$C1607,'SKT LİSTESİ'!$F:$AJ,22,0)),"")</f>
        <v/>
      </c>
      <c r="O1607" s="136" t="str">
        <f ca="1">IFERROR(IF($C1607="","",VLOOKUP(FİLTRE!$C1607,'SKT LİSTESİ'!$F:$AJ,23,0)),"")</f>
        <v/>
      </c>
      <c r="P1607" s="31"/>
      <c r="Q1607" s="31"/>
      <c r="R1607" s="137" t="str">
        <f ca="1">(IFERROR(IF($C1607="","",VLOOKUP(FİLTRE!$C1607,'SKT LİSTESİ'!$F:$AJ,15,0)),""))</f>
        <v/>
      </c>
      <c r="S1607" s="138" t="str">
        <f ca="1">IFERROR(IF($C1607="","",VLOOKUP(FİLTRE!$C1607,'SKT LİSTESİ'!$F:$AJ,16,0)),"")</f>
        <v/>
      </c>
      <c r="AF1607" s="179" t="str">
        <f t="shared" ca="1" si="98"/>
        <v/>
      </c>
      <c r="AG1607" s="179">
        <f t="shared" ca="1" si="99"/>
        <v>0</v>
      </c>
      <c r="AH1607" s="179">
        <f t="shared" ca="1" si="100"/>
        <v>0</v>
      </c>
    </row>
    <row r="1608" spans="2:34" ht="15.75" x14ac:dyDescent="0.25">
      <c r="B1608">
        <f t="shared" ca="1" si="97"/>
        <v>1596</v>
      </c>
      <c r="C1608" t="str">
        <f ca="1">IFERROR(VLOOKUP(B1608,'SKT LİSTESİ'!F:F,1,0),"")</f>
        <v/>
      </c>
      <c r="E1608" s="128" t="str">
        <f ca="1">IFERROR(IF($C1608="","",VLOOKUP(FİLTRE!$C1608,'SKT LİSTESİ'!$F:$S,5,0)),"")</f>
        <v/>
      </c>
      <c r="F1608" s="129" t="str">
        <f ca="1">IFERROR(IF($C1608="","",VLOOKUP(FİLTRE!$C1608,'SKT LİSTESİ'!$F:$S,7,0)),"")</f>
        <v/>
      </c>
      <c r="G1608" s="130" t="str">
        <f ca="1">IFERROR(IF($C1608="","",VLOOKUP(FİLTRE!$C1608,'SKT LİSTESİ'!$F:$S,8,0)),"")</f>
        <v/>
      </c>
      <c r="H1608" s="131" t="str">
        <f ca="1">IF(E1608="","",IF($C1608="","",VLOOKUP(FİLTRE!$C1608,'SKT LİSTESİ'!$F:$S,9,0)))</f>
        <v/>
      </c>
      <c r="I1608" s="132" t="str">
        <f ca="1">IFERROR(IF($C1608="","",VLOOKUP(FİLTRE!$C1608,'SKT LİSTESİ'!$F:$S,10,0)),"")</f>
        <v/>
      </c>
      <c r="J1608" s="133" t="str">
        <f ca="1">IFERROR(IF($C1608="","",VLOOKUP(FİLTRE!$C1608,'SKT LİSTESİ'!$F:$S,11,0)),"")</f>
        <v/>
      </c>
      <c r="K1608" s="134" t="str">
        <f ca="1">IFERROR(IF($C1608="","",VLOOKUP(FİLTRE!$C1608,'SKT LİSTESİ'!$F:$S,12,0)),"")</f>
        <v/>
      </c>
      <c r="L1608" s="134" t="str">
        <f ca="1">IFERROR(IF($C1608="","",VLOOKUP(FİLTRE!$C1608,'SKT LİSTESİ'!$F:$S,13,0)),"")</f>
        <v/>
      </c>
      <c r="M1608" s="135" t="str">
        <f ca="1">IFERROR(IF($C1608="","",VLOOKUP(FİLTRE!$C1608,'SKT LİSTESİ'!$F:$AJ,14,0)),"")</f>
        <v/>
      </c>
      <c r="N1608" s="31" t="str">
        <f ca="1">IFERROR(IF($C1608="","",VLOOKUP(FİLTRE!$C1608,'SKT LİSTESİ'!$F:$AJ,22,0)),"")</f>
        <v/>
      </c>
      <c r="O1608" s="136" t="str">
        <f ca="1">IFERROR(IF($C1608="","",VLOOKUP(FİLTRE!$C1608,'SKT LİSTESİ'!$F:$AJ,23,0)),"")</f>
        <v/>
      </c>
      <c r="P1608" s="31"/>
      <c r="Q1608" s="31"/>
      <c r="R1608" s="137" t="str">
        <f ca="1">(IFERROR(IF($C1608="","",VLOOKUP(FİLTRE!$C1608,'SKT LİSTESİ'!$F:$AJ,15,0)),""))</f>
        <v/>
      </c>
      <c r="S1608" s="138" t="str">
        <f ca="1">IFERROR(IF($C1608="","",VLOOKUP(FİLTRE!$C1608,'SKT LİSTESİ'!$F:$AJ,16,0)),"")</f>
        <v/>
      </c>
      <c r="AF1608" s="179" t="str">
        <f t="shared" ca="1" si="98"/>
        <v/>
      </c>
      <c r="AG1608" s="179">
        <f t="shared" ca="1" si="99"/>
        <v>0</v>
      </c>
      <c r="AH1608" s="179">
        <f t="shared" ca="1" si="100"/>
        <v>0</v>
      </c>
    </row>
    <row r="1609" spans="2:34" ht="15.75" x14ac:dyDescent="0.25">
      <c r="B1609">
        <f t="shared" ca="1" si="97"/>
        <v>1597</v>
      </c>
      <c r="C1609" t="str">
        <f ca="1">IFERROR(VLOOKUP(B1609,'SKT LİSTESİ'!F:F,1,0),"")</f>
        <v/>
      </c>
      <c r="E1609" s="128" t="str">
        <f ca="1">IFERROR(IF($C1609="","",VLOOKUP(FİLTRE!$C1609,'SKT LİSTESİ'!$F:$S,5,0)),"")</f>
        <v/>
      </c>
      <c r="F1609" s="129" t="str">
        <f ca="1">IFERROR(IF($C1609="","",VLOOKUP(FİLTRE!$C1609,'SKT LİSTESİ'!$F:$S,7,0)),"")</f>
        <v/>
      </c>
      <c r="G1609" s="130" t="str">
        <f ca="1">IFERROR(IF($C1609="","",VLOOKUP(FİLTRE!$C1609,'SKT LİSTESİ'!$F:$S,8,0)),"")</f>
        <v/>
      </c>
      <c r="H1609" s="131" t="str">
        <f ca="1">IF(E1609="","",IF($C1609="","",VLOOKUP(FİLTRE!$C1609,'SKT LİSTESİ'!$F:$S,9,0)))</f>
        <v/>
      </c>
      <c r="I1609" s="132" t="str">
        <f ca="1">IFERROR(IF($C1609="","",VLOOKUP(FİLTRE!$C1609,'SKT LİSTESİ'!$F:$S,10,0)),"")</f>
        <v/>
      </c>
      <c r="J1609" s="133" t="str">
        <f ca="1">IFERROR(IF($C1609="","",VLOOKUP(FİLTRE!$C1609,'SKT LİSTESİ'!$F:$S,11,0)),"")</f>
        <v/>
      </c>
      <c r="K1609" s="134" t="str">
        <f ca="1">IFERROR(IF($C1609="","",VLOOKUP(FİLTRE!$C1609,'SKT LİSTESİ'!$F:$S,12,0)),"")</f>
        <v/>
      </c>
      <c r="L1609" s="134" t="str">
        <f ca="1">IFERROR(IF($C1609="","",VLOOKUP(FİLTRE!$C1609,'SKT LİSTESİ'!$F:$S,13,0)),"")</f>
        <v/>
      </c>
      <c r="M1609" s="135" t="str">
        <f ca="1">IFERROR(IF($C1609="","",VLOOKUP(FİLTRE!$C1609,'SKT LİSTESİ'!$F:$AJ,14,0)),"")</f>
        <v/>
      </c>
      <c r="N1609" s="31" t="str">
        <f ca="1">IFERROR(IF($C1609="","",VLOOKUP(FİLTRE!$C1609,'SKT LİSTESİ'!$F:$AJ,22,0)),"")</f>
        <v/>
      </c>
      <c r="O1609" s="136" t="str">
        <f ca="1">IFERROR(IF($C1609="","",VLOOKUP(FİLTRE!$C1609,'SKT LİSTESİ'!$F:$AJ,23,0)),"")</f>
        <v/>
      </c>
      <c r="P1609" s="31"/>
      <c r="Q1609" s="31"/>
      <c r="R1609" s="137" t="str">
        <f ca="1">(IFERROR(IF($C1609="","",VLOOKUP(FİLTRE!$C1609,'SKT LİSTESİ'!$F:$AJ,15,0)),""))</f>
        <v/>
      </c>
      <c r="S1609" s="138" t="str">
        <f ca="1">IFERROR(IF($C1609="","",VLOOKUP(FİLTRE!$C1609,'SKT LİSTESİ'!$F:$AJ,16,0)),"")</f>
        <v/>
      </c>
      <c r="AF1609" s="179" t="str">
        <f t="shared" ca="1" si="98"/>
        <v/>
      </c>
      <c r="AG1609" s="179">
        <f t="shared" ca="1" si="99"/>
        <v>0</v>
      </c>
      <c r="AH1609" s="179">
        <f t="shared" ca="1" si="100"/>
        <v>0</v>
      </c>
    </row>
    <row r="1610" spans="2:34" ht="15.75" x14ac:dyDescent="0.25">
      <c r="B1610">
        <f t="shared" ca="1" si="97"/>
        <v>1598</v>
      </c>
      <c r="C1610" t="str">
        <f ca="1">IFERROR(VLOOKUP(B1610,'SKT LİSTESİ'!F:F,1,0),"")</f>
        <v/>
      </c>
      <c r="E1610" s="128" t="str">
        <f ca="1">IFERROR(IF($C1610="","",VLOOKUP(FİLTRE!$C1610,'SKT LİSTESİ'!$F:$S,5,0)),"")</f>
        <v/>
      </c>
      <c r="F1610" s="129" t="str">
        <f ca="1">IFERROR(IF($C1610="","",VLOOKUP(FİLTRE!$C1610,'SKT LİSTESİ'!$F:$S,7,0)),"")</f>
        <v/>
      </c>
      <c r="G1610" s="130" t="str">
        <f ca="1">IFERROR(IF($C1610="","",VLOOKUP(FİLTRE!$C1610,'SKT LİSTESİ'!$F:$S,8,0)),"")</f>
        <v/>
      </c>
      <c r="H1610" s="131" t="str">
        <f ca="1">IF(E1610="","",IF($C1610="","",VLOOKUP(FİLTRE!$C1610,'SKT LİSTESİ'!$F:$S,9,0)))</f>
        <v/>
      </c>
      <c r="I1610" s="132" t="str">
        <f ca="1">IFERROR(IF($C1610="","",VLOOKUP(FİLTRE!$C1610,'SKT LİSTESİ'!$F:$S,10,0)),"")</f>
        <v/>
      </c>
      <c r="J1610" s="133" t="str">
        <f ca="1">IFERROR(IF($C1610="","",VLOOKUP(FİLTRE!$C1610,'SKT LİSTESİ'!$F:$S,11,0)),"")</f>
        <v/>
      </c>
      <c r="K1610" s="134" t="str">
        <f ca="1">IFERROR(IF($C1610="","",VLOOKUP(FİLTRE!$C1610,'SKT LİSTESİ'!$F:$S,12,0)),"")</f>
        <v/>
      </c>
      <c r="L1610" s="134" t="str">
        <f ca="1">IFERROR(IF($C1610="","",VLOOKUP(FİLTRE!$C1610,'SKT LİSTESİ'!$F:$S,13,0)),"")</f>
        <v/>
      </c>
      <c r="M1610" s="135" t="str">
        <f ca="1">IFERROR(IF($C1610="","",VLOOKUP(FİLTRE!$C1610,'SKT LİSTESİ'!$F:$AJ,14,0)),"")</f>
        <v/>
      </c>
      <c r="N1610" s="31" t="str">
        <f ca="1">IFERROR(IF($C1610="","",VLOOKUP(FİLTRE!$C1610,'SKT LİSTESİ'!$F:$AJ,22,0)),"")</f>
        <v/>
      </c>
      <c r="O1610" s="136" t="str">
        <f ca="1">IFERROR(IF($C1610="","",VLOOKUP(FİLTRE!$C1610,'SKT LİSTESİ'!$F:$AJ,23,0)),"")</f>
        <v/>
      </c>
      <c r="P1610" s="31"/>
      <c r="Q1610" s="31"/>
      <c r="R1610" s="137" t="str">
        <f ca="1">(IFERROR(IF($C1610="","",VLOOKUP(FİLTRE!$C1610,'SKT LİSTESİ'!$F:$AJ,15,0)),""))</f>
        <v/>
      </c>
      <c r="S1610" s="138" t="str">
        <f ca="1">IFERROR(IF($C1610="","",VLOOKUP(FİLTRE!$C1610,'SKT LİSTESİ'!$F:$AJ,16,0)),"")</f>
        <v/>
      </c>
      <c r="AF1610" s="179" t="str">
        <f t="shared" ca="1" si="98"/>
        <v/>
      </c>
      <c r="AG1610" s="179">
        <f t="shared" ca="1" si="99"/>
        <v>0</v>
      </c>
      <c r="AH1610" s="179">
        <f t="shared" ca="1" si="100"/>
        <v>0</v>
      </c>
    </row>
    <row r="1611" spans="2:34" ht="15.75" x14ac:dyDescent="0.25">
      <c r="B1611">
        <f t="shared" ca="1" si="97"/>
        <v>1599</v>
      </c>
      <c r="C1611" t="str">
        <f ca="1">IFERROR(VLOOKUP(B1611,'SKT LİSTESİ'!F:F,1,0),"")</f>
        <v/>
      </c>
      <c r="E1611" s="128" t="str">
        <f ca="1">IFERROR(IF($C1611="","",VLOOKUP(FİLTRE!$C1611,'SKT LİSTESİ'!$F:$S,5,0)),"")</f>
        <v/>
      </c>
      <c r="F1611" s="129" t="str">
        <f ca="1">IFERROR(IF($C1611="","",VLOOKUP(FİLTRE!$C1611,'SKT LİSTESİ'!$F:$S,7,0)),"")</f>
        <v/>
      </c>
      <c r="G1611" s="130" t="str">
        <f ca="1">IFERROR(IF($C1611="","",VLOOKUP(FİLTRE!$C1611,'SKT LİSTESİ'!$F:$S,8,0)),"")</f>
        <v/>
      </c>
      <c r="H1611" s="131" t="str">
        <f ca="1">IF(E1611="","",IF($C1611="","",VLOOKUP(FİLTRE!$C1611,'SKT LİSTESİ'!$F:$S,9,0)))</f>
        <v/>
      </c>
      <c r="I1611" s="132" t="str">
        <f ca="1">IFERROR(IF($C1611="","",VLOOKUP(FİLTRE!$C1611,'SKT LİSTESİ'!$F:$S,10,0)),"")</f>
        <v/>
      </c>
      <c r="J1611" s="133" t="str">
        <f ca="1">IFERROR(IF($C1611="","",VLOOKUP(FİLTRE!$C1611,'SKT LİSTESİ'!$F:$S,11,0)),"")</f>
        <v/>
      </c>
      <c r="K1611" s="134" t="str">
        <f ca="1">IFERROR(IF($C1611="","",VLOOKUP(FİLTRE!$C1611,'SKT LİSTESİ'!$F:$S,12,0)),"")</f>
        <v/>
      </c>
      <c r="L1611" s="134" t="str">
        <f ca="1">IFERROR(IF($C1611="","",VLOOKUP(FİLTRE!$C1611,'SKT LİSTESİ'!$F:$S,13,0)),"")</f>
        <v/>
      </c>
      <c r="M1611" s="135" t="str">
        <f ca="1">IFERROR(IF($C1611="","",VLOOKUP(FİLTRE!$C1611,'SKT LİSTESİ'!$F:$AJ,14,0)),"")</f>
        <v/>
      </c>
      <c r="N1611" s="31" t="str">
        <f ca="1">IFERROR(IF($C1611="","",VLOOKUP(FİLTRE!$C1611,'SKT LİSTESİ'!$F:$AJ,22,0)),"")</f>
        <v/>
      </c>
      <c r="O1611" s="136" t="str">
        <f ca="1">IFERROR(IF($C1611="","",VLOOKUP(FİLTRE!$C1611,'SKT LİSTESİ'!$F:$AJ,23,0)),"")</f>
        <v/>
      </c>
      <c r="P1611" s="31"/>
      <c r="Q1611" s="31"/>
      <c r="R1611" s="137" t="str">
        <f ca="1">(IFERROR(IF($C1611="","",VLOOKUP(FİLTRE!$C1611,'SKT LİSTESİ'!$F:$AJ,15,0)),""))</f>
        <v/>
      </c>
      <c r="S1611" s="138" t="str">
        <f ca="1">IFERROR(IF($C1611="","",VLOOKUP(FİLTRE!$C1611,'SKT LİSTESİ'!$F:$AJ,16,0)),"")</f>
        <v/>
      </c>
      <c r="AF1611" s="179" t="str">
        <f t="shared" ca="1" si="98"/>
        <v/>
      </c>
      <c r="AG1611" s="179">
        <f t="shared" ca="1" si="99"/>
        <v>0</v>
      </c>
      <c r="AH1611" s="179">
        <f t="shared" ca="1" si="100"/>
        <v>0</v>
      </c>
    </row>
    <row r="1612" spans="2:34" ht="15.75" x14ac:dyDescent="0.25">
      <c r="B1612">
        <f t="shared" ca="1" si="97"/>
        <v>1600</v>
      </c>
      <c r="C1612" t="str">
        <f ca="1">IFERROR(VLOOKUP(B1612,'SKT LİSTESİ'!F:F,1,0),"")</f>
        <v/>
      </c>
      <c r="E1612" s="128" t="str">
        <f ca="1">IFERROR(IF($C1612="","",VLOOKUP(FİLTRE!$C1612,'SKT LİSTESİ'!$F:$S,5,0)),"")</f>
        <v/>
      </c>
      <c r="F1612" s="129" t="str">
        <f ca="1">IFERROR(IF($C1612="","",VLOOKUP(FİLTRE!$C1612,'SKT LİSTESİ'!$F:$S,7,0)),"")</f>
        <v/>
      </c>
      <c r="G1612" s="130" t="str">
        <f ca="1">IFERROR(IF($C1612="","",VLOOKUP(FİLTRE!$C1612,'SKT LİSTESİ'!$F:$S,8,0)),"")</f>
        <v/>
      </c>
      <c r="H1612" s="131" t="str">
        <f ca="1">IF(E1612="","",IF($C1612="","",VLOOKUP(FİLTRE!$C1612,'SKT LİSTESİ'!$F:$S,9,0)))</f>
        <v/>
      </c>
      <c r="I1612" s="132" t="str">
        <f ca="1">IFERROR(IF($C1612="","",VLOOKUP(FİLTRE!$C1612,'SKT LİSTESİ'!$F:$S,10,0)),"")</f>
        <v/>
      </c>
      <c r="J1612" s="133" t="str">
        <f ca="1">IFERROR(IF($C1612="","",VLOOKUP(FİLTRE!$C1612,'SKT LİSTESİ'!$F:$S,11,0)),"")</f>
        <v/>
      </c>
      <c r="K1612" s="134" t="str">
        <f ca="1">IFERROR(IF($C1612="","",VLOOKUP(FİLTRE!$C1612,'SKT LİSTESİ'!$F:$S,12,0)),"")</f>
        <v/>
      </c>
      <c r="L1612" s="134" t="str">
        <f ca="1">IFERROR(IF($C1612="","",VLOOKUP(FİLTRE!$C1612,'SKT LİSTESİ'!$F:$S,13,0)),"")</f>
        <v/>
      </c>
      <c r="M1612" s="135" t="str">
        <f ca="1">IFERROR(IF($C1612="","",VLOOKUP(FİLTRE!$C1612,'SKT LİSTESİ'!$F:$AJ,14,0)),"")</f>
        <v/>
      </c>
      <c r="N1612" s="31" t="str">
        <f ca="1">IFERROR(IF($C1612="","",VLOOKUP(FİLTRE!$C1612,'SKT LİSTESİ'!$F:$AJ,22,0)),"")</f>
        <v/>
      </c>
      <c r="O1612" s="136" t="str">
        <f ca="1">IFERROR(IF($C1612="","",VLOOKUP(FİLTRE!$C1612,'SKT LİSTESİ'!$F:$AJ,23,0)),"")</f>
        <v/>
      </c>
      <c r="P1612" s="31"/>
      <c r="Q1612" s="31"/>
      <c r="R1612" s="137" t="str">
        <f ca="1">(IFERROR(IF($C1612="","",VLOOKUP(FİLTRE!$C1612,'SKT LİSTESİ'!$F:$AJ,15,0)),""))</f>
        <v/>
      </c>
      <c r="S1612" s="138" t="str">
        <f ca="1">IFERROR(IF($C1612="","",VLOOKUP(FİLTRE!$C1612,'SKT LİSTESİ'!$F:$AJ,16,0)),"")</f>
        <v/>
      </c>
      <c r="AF1612" s="179" t="str">
        <f t="shared" ca="1" si="98"/>
        <v/>
      </c>
      <c r="AG1612" s="179">
        <f t="shared" ca="1" si="99"/>
        <v>0</v>
      </c>
      <c r="AH1612" s="179">
        <f t="shared" ca="1" si="100"/>
        <v>0</v>
      </c>
    </row>
    <row r="1613" spans="2:34" ht="15.75" x14ac:dyDescent="0.25">
      <c r="B1613">
        <f t="shared" ca="1" si="97"/>
        <v>1601</v>
      </c>
      <c r="C1613" t="str">
        <f ca="1">IFERROR(VLOOKUP(B1613,'SKT LİSTESİ'!F:F,1,0),"")</f>
        <v/>
      </c>
      <c r="E1613" s="128" t="str">
        <f ca="1">IFERROR(IF($C1613="","",VLOOKUP(FİLTRE!$C1613,'SKT LİSTESİ'!$F:$S,5,0)),"")</f>
        <v/>
      </c>
      <c r="F1613" s="129" t="str">
        <f ca="1">IFERROR(IF($C1613="","",VLOOKUP(FİLTRE!$C1613,'SKT LİSTESİ'!$F:$S,7,0)),"")</f>
        <v/>
      </c>
      <c r="G1613" s="130" t="str">
        <f ca="1">IFERROR(IF($C1613="","",VLOOKUP(FİLTRE!$C1613,'SKT LİSTESİ'!$F:$S,8,0)),"")</f>
        <v/>
      </c>
      <c r="H1613" s="131" t="str">
        <f ca="1">IF(E1613="","",IF($C1613="","",VLOOKUP(FİLTRE!$C1613,'SKT LİSTESİ'!$F:$S,9,0)))</f>
        <v/>
      </c>
      <c r="I1613" s="132" t="str">
        <f ca="1">IFERROR(IF($C1613="","",VLOOKUP(FİLTRE!$C1613,'SKT LİSTESİ'!$F:$S,10,0)),"")</f>
        <v/>
      </c>
      <c r="J1613" s="133" t="str">
        <f ca="1">IFERROR(IF($C1613="","",VLOOKUP(FİLTRE!$C1613,'SKT LİSTESİ'!$F:$S,11,0)),"")</f>
        <v/>
      </c>
      <c r="K1613" s="134" t="str">
        <f ca="1">IFERROR(IF($C1613="","",VLOOKUP(FİLTRE!$C1613,'SKT LİSTESİ'!$F:$S,12,0)),"")</f>
        <v/>
      </c>
      <c r="L1613" s="134" t="str">
        <f ca="1">IFERROR(IF($C1613="","",VLOOKUP(FİLTRE!$C1613,'SKT LİSTESİ'!$F:$S,13,0)),"")</f>
        <v/>
      </c>
      <c r="M1613" s="135" t="str">
        <f ca="1">IFERROR(IF($C1613="","",VLOOKUP(FİLTRE!$C1613,'SKT LİSTESİ'!$F:$AJ,14,0)),"")</f>
        <v/>
      </c>
      <c r="N1613" s="31" t="str">
        <f ca="1">IFERROR(IF($C1613="","",VLOOKUP(FİLTRE!$C1613,'SKT LİSTESİ'!$F:$AJ,22,0)),"")</f>
        <v/>
      </c>
      <c r="O1613" s="136" t="str">
        <f ca="1">IFERROR(IF($C1613="","",VLOOKUP(FİLTRE!$C1613,'SKT LİSTESİ'!$F:$AJ,23,0)),"")</f>
        <v/>
      </c>
      <c r="P1613" s="31"/>
      <c r="Q1613" s="31"/>
      <c r="R1613" s="137" t="str">
        <f ca="1">(IFERROR(IF($C1613="","",VLOOKUP(FİLTRE!$C1613,'SKT LİSTESİ'!$F:$AJ,15,0)),""))</f>
        <v/>
      </c>
      <c r="S1613" s="138" t="str">
        <f ca="1">IFERROR(IF($C1613="","",VLOOKUP(FİLTRE!$C1613,'SKT LİSTESİ'!$F:$AJ,16,0)),"")</f>
        <v/>
      </c>
      <c r="AF1613" s="179" t="str">
        <f t="shared" ca="1" si="98"/>
        <v/>
      </c>
      <c r="AG1613" s="179">
        <f t="shared" ca="1" si="99"/>
        <v>0</v>
      </c>
      <c r="AH1613" s="179">
        <f t="shared" ca="1" si="100"/>
        <v>0</v>
      </c>
    </row>
    <row r="1614" spans="2:34" ht="15.75" x14ac:dyDescent="0.25">
      <c r="B1614">
        <f t="shared" ref="B1614:B1677" ca="1" si="101">IF($Y$2=1,(ROW()-12),"")</f>
        <v>1602</v>
      </c>
      <c r="C1614" t="str">
        <f ca="1">IFERROR(VLOOKUP(B1614,'SKT LİSTESİ'!F:F,1,0),"")</f>
        <v/>
      </c>
      <c r="E1614" s="128" t="str">
        <f ca="1">IFERROR(IF($C1614="","",VLOOKUP(FİLTRE!$C1614,'SKT LİSTESİ'!$F:$S,5,0)),"")</f>
        <v/>
      </c>
      <c r="F1614" s="129" t="str">
        <f ca="1">IFERROR(IF($C1614="","",VLOOKUP(FİLTRE!$C1614,'SKT LİSTESİ'!$F:$S,7,0)),"")</f>
        <v/>
      </c>
      <c r="G1614" s="130" t="str">
        <f ca="1">IFERROR(IF($C1614="","",VLOOKUP(FİLTRE!$C1614,'SKT LİSTESİ'!$F:$S,8,0)),"")</f>
        <v/>
      </c>
      <c r="H1614" s="131" t="str">
        <f ca="1">IF(E1614="","",IF($C1614="","",VLOOKUP(FİLTRE!$C1614,'SKT LİSTESİ'!$F:$S,9,0)))</f>
        <v/>
      </c>
      <c r="I1614" s="132" t="str">
        <f ca="1">IFERROR(IF($C1614="","",VLOOKUP(FİLTRE!$C1614,'SKT LİSTESİ'!$F:$S,10,0)),"")</f>
        <v/>
      </c>
      <c r="J1614" s="133" t="str">
        <f ca="1">IFERROR(IF($C1614="","",VLOOKUP(FİLTRE!$C1614,'SKT LİSTESİ'!$F:$S,11,0)),"")</f>
        <v/>
      </c>
      <c r="K1614" s="134" t="str">
        <f ca="1">IFERROR(IF($C1614="","",VLOOKUP(FİLTRE!$C1614,'SKT LİSTESİ'!$F:$S,12,0)),"")</f>
        <v/>
      </c>
      <c r="L1614" s="134" t="str">
        <f ca="1">IFERROR(IF($C1614="","",VLOOKUP(FİLTRE!$C1614,'SKT LİSTESİ'!$F:$S,13,0)),"")</f>
        <v/>
      </c>
      <c r="M1614" s="135" t="str">
        <f ca="1">IFERROR(IF($C1614="","",VLOOKUP(FİLTRE!$C1614,'SKT LİSTESİ'!$F:$AJ,14,0)),"")</f>
        <v/>
      </c>
      <c r="N1614" s="31" t="str">
        <f ca="1">IFERROR(IF($C1614="","",VLOOKUP(FİLTRE!$C1614,'SKT LİSTESİ'!$F:$AJ,22,0)),"")</f>
        <v/>
      </c>
      <c r="O1614" s="136" t="str">
        <f ca="1">IFERROR(IF($C1614="","",VLOOKUP(FİLTRE!$C1614,'SKT LİSTESİ'!$F:$AJ,23,0)),"")</f>
        <v/>
      </c>
      <c r="P1614" s="31"/>
      <c r="Q1614" s="31"/>
      <c r="R1614" s="137" t="str">
        <f ca="1">(IFERROR(IF($C1614="","",VLOOKUP(FİLTRE!$C1614,'SKT LİSTESİ'!$F:$AJ,15,0)),""))</f>
        <v/>
      </c>
      <c r="S1614" s="138" t="str">
        <f ca="1">IFERROR(IF($C1614="","",VLOOKUP(FİLTRE!$C1614,'SKT LİSTESİ'!$F:$AJ,16,0)),"")</f>
        <v/>
      </c>
      <c r="AF1614" s="179" t="str">
        <f t="shared" ref="AF1614:AF1677" ca="1" si="102">IF(E1614&lt;&gt;"SAYIM",K1614,
(IF(AND(E1614="SAYIM",R1614=0),0,(COUNTIFS(E:E,"SAYIM",F:F,F1614,R:R,"&gt;"&amp;0)))))</f>
        <v/>
      </c>
      <c r="AG1614" s="179">
        <f t="shared" ref="AG1614:AG1677" ca="1" si="103">IF(E1614="SAYIM",(IFERROR(R1614/AF1614,0)),0)</f>
        <v>0</v>
      </c>
      <c r="AH1614" s="179">
        <f t="shared" ref="AH1614:AH1677" ca="1" si="104">IF(E1614="SAYIM",(IFERROR(S1614/AF1614,0)),0)</f>
        <v>0</v>
      </c>
    </row>
    <row r="1615" spans="2:34" ht="15.75" x14ac:dyDescent="0.25">
      <c r="B1615">
        <f t="shared" ca="1" si="101"/>
        <v>1603</v>
      </c>
      <c r="C1615" t="str">
        <f ca="1">IFERROR(VLOOKUP(B1615,'SKT LİSTESİ'!F:F,1,0),"")</f>
        <v/>
      </c>
      <c r="E1615" s="128" t="str">
        <f ca="1">IFERROR(IF($C1615="","",VLOOKUP(FİLTRE!$C1615,'SKT LİSTESİ'!$F:$S,5,0)),"")</f>
        <v/>
      </c>
      <c r="F1615" s="129" t="str">
        <f ca="1">IFERROR(IF($C1615="","",VLOOKUP(FİLTRE!$C1615,'SKT LİSTESİ'!$F:$S,7,0)),"")</f>
        <v/>
      </c>
      <c r="G1615" s="130" t="str">
        <f ca="1">IFERROR(IF($C1615="","",VLOOKUP(FİLTRE!$C1615,'SKT LİSTESİ'!$F:$S,8,0)),"")</f>
        <v/>
      </c>
      <c r="H1615" s="131" t="str">
        <f ca="1">IF(E1615="","",IF($C1615="","",VLOOKUP(FİLTRE!$C1615,'SKT LİSTESİ'!$F:$S,9,0)))</f>
        <v/>
      </c>
      <c r="I1615" s="132" t="str">
        <f ca="1">IFERROR(IF($C1615="","",VLOOKUP(FİLTRE!$C1615,'SKT LİSTESİ'!$F:$S,10,0)),"")</f>
        <v/>
      </c>
      <c r="J1615" s="133" t="str">
        <f ca="1">IFERROR(IF($C1615="","",VLOOKUP(FİLTRE!$C1615,'SKT LİSTESİ'!$F:$S,11,0)),"")</f>
        <v/>
      </c>
      <c r="K1615" s="134" t="str">
        <f ca="1">IFERROR(IF($C1615="","",VLOOKUP(FİLTRE!$C1615,'SKT LİSTESİ'!$F:$S,12,0)),"")</f>
        <v/>
      </c>
      <c r="L1615" s="134" t="str">
        <f ca="1">IFERROR(IF($C1615="","",VLOOKUP(FİLTRE!$C1615,'SKT LİSTESİ'!$F:$S,13,0)),"")</f>
        <v/>
      </c>
      <c r="M1615" s="135" t="str">
        <f ca="1">IFERROR(IF($C1615="","",VLOOKUP(FİLTRE!$C1615,'SKT LİSTESİ'!$F:$AJ,14,0)),"")</f>
        <v/>
      </c>
      <c r="N1615" s="31" t="str">
        <f ca="1">IFERROR(IF($C1615="","",VLOOKUP(FİLTRE!$C1615,'SKT LİSTESİ'!$F:$AJ,22,0)),"")</f>
        <v/>
      </c>
      <c r="O1615" s="136" t="str">
        <f ca="1">IFERROR(IF($C1615="","",VLOOKUP(FİLTRE!$C1615,'SKT LİSTESİ'!$F:$AJ,23,0)),"")</f>
        <v/>
      </c>
      <c r="P1615" s="31"/>
      <c r="Q1615" s="31"/>
      <c r="R1615" s="137" t="str">
        <f ca="1">(IFERROR(IF($C1615="","",VLOOKUP(FİLTRE!$C1615,'SKT LİSTESİ'!$F:$AJ,15,0)),""))</f>
        <v/>
      </c>
      <c r="S1615" s="138" t="str">
        <f ca="1">IFERROR(IF($C1615="","",VLOOKUP(FİLTRE!$C1615,'SKT LİSTESİ'!$F:$AJ,16,0)),"")</f>
        <v/>
      </c>
      <c r="AF1615" s="179" t="str">
        <f t="shared" ca="1" si="102"/>
        <v/>
      </c>
      <c r="AG1615" s="179">
        <f t="shared" ca="1" si="103"/>
        <v>0</v>
      </c>
      <c r="AH1615" s="179">
        <f t="shared" ca="1" si="104"/>
        <v>0</v>
      </c>
    </row>
    <row r="1616" spans="2:34" ht="15.75" x14ac:dyDescent="0.25">
      <c r="B1616">
        <f t="shared" ca="1" si="101"/>
        <v>1604</v>
      </c>
      <c r="C1616" t="str">
        <f ca="1">IFERROR(VLOOKUP(B1616,'SKT LİSTESİ'!F:F,1,0),"")</f>
        <v/>
      </c>
      <c r="E1616" s="128" t="str">
        <f ca="1">IFERROR(IF($C1616="","",VLOOKUP(FİLTRE!$C1616,'SKT LİSTESİ'!$F:$S,5,0)),"")</f>
        <v/>
      </c>
      <c r="F1616" s="129" t="str">
        <f ca="1">IFERROR(IF($C1616="","",VLOOKUP(FİLTRE!$C1616,'SKT LİSTESİ'!$F:$S,7,0)),"")</f>
        <v/>
      </c>
      <c r="G1616" s="130" t="str">
        <f ca="1">IFERROR(IF($C1616="","",VLOOKUP(FİLTRE!$C1616,'SKT LİSTESİ'!$F:$S,8,0)),"")</f>
        <v/>
      </c>
      <c r="H1616" s="131" t="str">
        <f ca="1">IF(E1616="","",IF($C1616="","",VLOOKUP(FİLTRE!$C1616,'SKT LİSTESİ'!$F:$S,9,0)))</f>
        <v/>
      </c>
      <c r="I1616" s="132" t="str">
        <f ca="1">IFERROR(IF($C1616="","",VLOOKUP(FİLTRE!$C1616,'SKT LİSTESİ'!$F:$S,10,0)),"")</f>
        <v/>
      </c>
      <c r="J1616" s="133" t="str">
        <f ca="1">IFERROR(IF($C1616="","",VLOOKUP(FİLTRE!$C1616,'SKT LİSTESİ'!$F:$S,11,0)),"")</f>
        <v/>
      </c>
      <c r="K1616" s="134" t="str">
        <f ca="1">IFERROR(IF($C1616="","",VLOOKUP(FİLTRE!$C1616,'SKT LİSTESİ'!$F:$S,12,0)),"")</f>
        <v/>
      </c>
      <c r="L1616" s="134" t="str">
        <f ca="1">IFERROR(IF($C1616="","",VLOOKUP(FİLTRE!$C1616,'SKT LİSTESİ'!$F:$S,13,0)),"")</f>
        <v/>
      </c>
      <c r="M1616" s="135" t="str">
        <f ca="1">IFERROR(IF($C1616="","",VLOOKUP(FİLTRE!$C1616,'SKT LİSTESİ'!$F:$AJ,14,0)),"")</f>
        <v/>
      </c>
      <c r="N1616" s="31" t="str">
        <f ca="1">IFERROR(IF($C1616="","",VLOOKUP(FİLTRE!$C1616,'SKT LİSTESİ'!$F:$AJ,22,0)),"")</f>
        <v/>
      </c>
      <c r="O1616" s="136" t="str">
        <f ca="1">IFERROR(IF($C1616="","",VLOOKUP(FİLTRE!$C1616,'SKT LİSTESİ'!$F:$AJ,23,0)),"")</f>
        <v/>
      </c>
      <c r="P1616" s="31"/>
      <c r="Q1616" s="31"/>
      <c r="R1616" s="137" t="str">
        <f ca="1">(IFERROR(IF($C1616="","",VLOOKUP(FİLTRE!$C1616,'SKT LİSTESİ'!$F:$AJ,15,0)),""))</f>
        <v/>
      </c>
      <c r="S1616" s="138" t="str">
        <f ca="1">IFERROR(IF($C1616="","",VLOOKUP(FİLTRE!$C1616,'SKT LİSTESİ'!$F:$AJ,16,0)),"")</f>
        <v/>
      </c>
      <c r="AF1616" s="179" t="str">
        <f t="shared" ca="1" si="102"/>
        <v/>
      </c>
      <c r="AG1616" s="179">
        <f t="shared" ca="1" si="103"/>
        <v>0</v>
      </c>
      <c r="AH1616" s="179">
        <f t="shared" ca="1" si="104"/>
        <v>0</v>
      </c>
    </row>
    <row r="1617" spans="2:34" ht="15.75" x14ac:dyDescent="0.25">
      <c r="B1617">
        <f t="shared" ca="1" si="101"/>
        <v>1605</v>
      </c>
      <c r="C1617" t="str">
        <f ca="1">IFERROR(VLOOKUP(B1617,'SKT LİSTESİ'!F:F,1,0),"")</f>
        <v/>
      </c>
      <c r="E1617" s="128" t="str">
        <f ca="1">IFERROR(IF($C1617="","",VLOOKUP(FİLTRE!$C1617,'SKT LİSTESİ'!$F:$S,5,0)),"")</f>
        <v/>
      </c>
      <c r="F1617" s="129" t="str">
        <f ca="1">IFERROR(IF($C1617="","",VLOOKUP(FİLTRE!$C1617,'SKT LİSTESİ'!$F:$S,7,0)),"")</f>
        <v/>
      </c>
      <c r="G1617" s="130" t="str">
        <f ca="1">IFERROR(IF($C1617="","",VLOOKUP(FİLTRE!$C1617,'SKT LİSTESİ'!$F:$S,8,0)),"")</f>
        <v/>
      </c>
      <c r="H1617" s="131" t="str">
        <f ca="1">IF(E1617="","",IF($C1617="","",VLOOKUP(FİLTRE!$C1617,'SKT LİSTESİ'!$F:$S,9,0)))</f>
        <v/>
      </c>
      <c r="I1617" s="132" t="str">
        <f ca="1">IFERROR(IF($C1617="","",VLOOKUP(FİLTRE!$C1617,'SKT LİSTESİ'!$F:$S,10,0)),"")</f>
        <v/>
      </c>
      <c r="J1617" s="133" t="str">
        <f ca="1">IFERROR(IF($C1617="","",VLOOKUP(FİLTRE!$C1617,'SKT LİSTESİ'!$F:$S,11,0)),"")</f>
        <v/>
      </c>
      <c r="K1617" s="134" t="str">
        <f ca="1">IFERROR(IF($C1617="","",VLOOKUP(FİLTRE!$C1617,'SKT LİSTESİ'!$F:$S,12,0)),"")</f>
        <v/>
      </c>
      <c r="L1617" s="134" t="str">
        <f ca="1">IFERROR(IF($C1617="","",VLOOKUP(FİLTRE!$C1617,'SKT LİSTESİ'!$F:$S,13,0)),"")</f>
        <v/>
      </c>
      <c r="M1617" s="135" t="str">
        <f ca="1">IFERROR(IF($C1617="","",VLOOKUP(FİLTRE!$C1617,'SKT LİSTESİ'!$F:$AJ,14,0)),"")</f>
        <v/>
      </c>
      <c r="N1617" s="31" t="str">
        <f ca="1">IFERROR(IF($C1617="","",VLOOKUP(FİLTRE!$C1617,'SKT LİSTESİ'!$F:$AJ,22,0)),"")</f>
        <v/>
      </c>
      <c r="O1617" s="136" t="str">
        <f ca="1">IFERROR(IF($C1617="","",VLOOKUP(FİLTRE!$C1617,'SKT LİSTESİ'!$F:$AJ,23,0)),"")</f>
        <v/>
      </c>
      <c r="P1617" s="31"/>
      <c r="Q1617" s="31"/>
      <c r="R1617" s="137" t="str">
        <f ca="1">(IFERROR(IF($C1617="","",VLOOKUP(FİLTRE!$C1617,'SKT LİSTESİ'!$F:$AJ,15,0)),""))</f>
        <v/>
      </c>
      <c r="S1617" s="138" t="str">
        <f ca="1">IFERROR(IF($C1617="","",VLOOKUP(FİLTRE!$C1617,'SKT LİSTESİ'!$F:$AJ,16,0)),"")</f>
        <v/>
      </c>
      <c r="AF1617" s="179" t="str">
        <f t="shared" ca="1" si="102"/>
        <v/>
      </c>
      <c r="AG1617" s="179">
        <f t="shared" ca="1" si="103"/>
        <v>0</v>
      </c>
      <c r="AH1617" s="179">
        <f t="shared" ca="1" si="104"/>
        <v>0</v>
      </c>
    </row>
    <row r="1618" spans="2:34" ht="15.75" x14ac:dyDescent="0.25">
      <c r="B1618">
        <f t="shared" ca="1" si="101"/>
        <v>1606</v>
      </c>
      <c r="C1618" t="str">
        <f ca="1">IFERROR(VLOOKUP(B1618,'SKT LİSTESİ'!F:F,1,0),"")</f>
        <v/>
      </c>
      <c r="E1618" s="128" t="str">
        <f ca="1">IFERROR(IF($C1618="","",VLOOKUP(FİLTRE!$C1618,'SKT LİSTESİ'!$F:$S,5,0)),"")</f>
        <v/>
      </c>
      <c r="F1618" s="129" t="str">
        <f ca="1">IFERROR(IF($C1618="","",VLOOKUP(FİLTRE!$C1618,'SKT LİSTESİ'!$F:$S,7,0)),"")</f>
        <v/>
      </c>
      <c r="G1618" s="130" t="str">
        <f ca="1">IFERROR(IF($C1618="","",VLOOKUP(FİLTRE!$C1618,'SKT LİSTESİ'!$F:$S,8,0)),"")</f>
        <v/>
      </c>
      <c r="H1618" s="131" t="str">
        <f ca="1">IF(E1618="","",IF($C1618="","",VLOOKUP(FİLTRE!$C1618,'SKT LİSTESİ'!$F:$S,9,0)))</f>
        <v/>
      </c>
      <c r="I1618" s="132" t="str">
        <f ca="1">IFERROR(IF($C1618="","",VLOOKUP(FİLTRE!$C1618,'SKT LİSTESİ'!$F:$S,10,0)),"")</f>
        <v/>
      </c>
      <c r="J1618" s="133" t="str">
        <f ca="1">IFERROR(IF($C1618="","",VLOOKUP(FİLTRE!$C1618,'SKT LİSTESİ'!$F:$S,11,0)),"")</f>
        <v/>
      </c>
      <c r="K1618" s="134" t="str">
        <f ca="1">IFERROR(IF($C1618="","",VLOOKUP(FİLTRE!$C1618,'SKT LİSTESİ'!$F:$S,12,0)),"")</f>
        <v/>
      </c>
      <c r="L1618" s="134" t="str">
        <f ca="1">IFERROR(IF($C1618="","",VLOOKUP(FİLTRE!$C1618,'SKT LİSTESİ'!$F:$S,13,0)),"")</f>
        <v/>
      </c>
      <c r="M1618" s="135" t="str">
        <f ca="1">IFERROR(IF($C1618="","",VLOOKUP(FİLTRE!$C1618,'SKT LİSTESİ'!$F:$AJ,14,0)),"")</f>
        <v/>
      </c>
      <c r="N1618" s="31" t="str">
        <f ca="1">IFERROR(IF($C1618="","",VLOOKUP(FİLTRE!$C1618,'SKT LİSTESİ'!$F:$AJ,22,0)),"")</f>
        <v/>
      </c>
      <c r="O1618" s="136" t="str">
        <f ca="1">IFERROR(IF($C1618="","",VLOOKUP(FİLTRE!$C1618,'SKT LİSTESİ'!$F:$AJ,23,0)),"")</f>
        <v/>
      </c>
      <c r="P1618" s="31"/>
      <c r="Q1618" s="31"/>
      <c r="R1618" s="137" t="str">
        <f ca="1">(IFERROR(IF($C1618="","",VLOOKUP(FİLTRE!$C1618,'SKT LİSTESİ'!$F:$AJ,15,0)),""))</f>
        <v/>
      </c>
      <c r="S1618" s="138" t="str">
        <f ca="1">IFERROR(IF($C1618="","",VLOOKUP(FİLTRE!$C1618,'SKT LİSTESİ'!$F:$AJ,16,0)),"")</f>
        <v/>
      </c>
      <c r="AF1618" s="179" t="str">
        <f t="shared" ca="1" si="102"/>
        <v/>
      </c>
      <c r="AG1618" s="179">
        <f t="shared" ca="1" si="103"/>
        <v>0</v>
      </c>
      <c r="AH1618" s="179">
        <f t="shared" ca="1" si="104"/>
        <v>0</v>
      </c>
    </row>
    <row r="1619" spans="2:34" ht="15.75" x14ac:dyDescent="0.25">
      <c r="B1619">
        <f t="shared" ca="1" si="101"/>
        <v>1607</v>
      </c>
      <c r="C1619" t="str">
        <f ca="1">IFERROR(VLOOKUP(B1619,'SKT LİSTESİ'!F:F,1,0),"")</f>
        <v/>
      </c>
      <c r="E1619" s="128" t="str">
        <f ca="1">IFERROR(IF($C1619="","",VLOOKUP(FİLTRE!$C1619,'SKT LİSTESİ'!$F:$S,5,0)),"")</f>
        <v/>
      </c>
      <c r="F1619" s="129" t="str">
        <f ca="1">IFERROR(IF($C1619="","",VLOOKUP(FİLTRE!$C1619,'SKT LİSTESİ'!$F:$S,7,0)),"")</f>
        <v/>
      </c>
      <c r="G1619" s="130" t="str">
        <f ca="1">IFERROR(IF($C1619="","",VLOOKUP(FİLTRE!$C1619,'SKT LİSTESİ'!$F:$S,8,0)),"")</f>
        <v/>
      </c>
      <c r="H1619" s="131" t="str">
        <f ca="1">IF(E1619="","",IF($C1619="","",VLOOKUP(FİLTRE!$C1619,'SKT LİSTESİ'!$F:$S,9,0)))</f>
        <v/>
      </c>
      <c r="I1619" s="132" t="str">
        <f ca="1">IFERROR(IF($C1619="","",VLOOKUP(FİLTRE!$C1619,'SKT LİSTESİ'!$F:$S,10,0)),"")</f>
        <v/>
      </c>
      <c r="J1619" s="133" t="str">
        <f ca="1">IFERROR(IF($C1619="","",VLOOKUP(FİLTRE!$C1619,'SKT LİSTESİ'!$F:$S,11,0)),"")</f>
        <v/>
      </c>
      <c r="K1619" s="134" t="str">
        <f ca="1">IFERROR(IF($C1619="","",VLOOKUP(FİLTRE!$C1619,'SKT LİSTESİ'!$F:$S,12,0)),"")</f>
        <v/>
      </c>
      <c r="L1619" s="134" t="str">
        <f ca="1">IFERROR(IF($C1619="","",VLOOKUP(FİLTRE!$C1619,'SKT LİSTESİ'!$F:$S,13,0)),"")</f>
        <v/>
      </c>
      <c r="M1619" s="135" t="str">
        <f ca="1">IFERROR(IF($C1619="","",VLOOKUP(FİLTRE!$C1619,'SKT LİSTESİ'!$F:$AJ,14,0)),"")</f>
        <v/>
      </c>
      <c r="N1619" s="31" t="str">
        <f ca="1">IFERROR(IF($C1619="","",VLOOKUP(FİLTRE!$C1619,'SKT LİSTESİ'!$F:$AJ,22,0)),"")</f>
        <v/>
      </c>
      <c r="O1619" s="136" t="str">
        <f ca="1">IFERROR(IF($C1619="","",VLOOKUP(FİLTRE!$C1619,'SKT LİSTESİ'!$F:$AJ,23,0)),"")</f>
        <v/>
      </c>
      <c r="P1619" s="31"/>
      <c r="Q1619" s="31"/>
      <c r="R1619" s="137" t="str">
        <f ca="1">(IFERROR(IF($C1619="","",VLOOKUP(FİLTRE!$C1619,'SKT LİSTESİ'!$F:$AJ,15,0)),""))</f>
        <v/>
      </c>
      <c r="S1619" s="138" t="str">
        <f ca="1">IFERROR(IF($C1619="","",VLOOKUP(FİLTRE!$C1619,'SKT LİSTESİ'!$F:$AJ,16,0)),"")</f>
        <v/>
      </c>
      <c r="AF1619" s="179" t="str">
        <f t="shared" ca="1" si="102"/>
        <v/>
      </c>
      <c r="AG1619" s="179">
        <f t="shared" ca="1" si="103"/>
        <v>0</v>
      </c>
      <c r="AH1619" s="179">
        <f t="shared" ca="1" si="104"/>
        <v>0</v>
      </c>
    </row>
    <row r="1620" spans="2:34" ht="15.75" x14ac:dyDescent="0.25">
      <c r="B1620">
        <f t="shared" ca="1" si="101"/>
        <v>1608</v>
      </c>
      <c r="C1620" t="str">
        <f ca="1">IFERROR(VLOOKUP(B1620,'SKT LİSTESİ'!F:F,1,0),"")</f>
        <v/>
      </c>
      <c r="E1620" s="128" t="str">
        <f ca="1">IFERROR(IF($C1620="","",VLOOKUP(FİLTRE!$C1620,'SKT LİSTESİ'!$F:$S,5,0)),"")</f>
        <v/>
      </c>
      <c r="F1620" s="129" t="str">
        <f ca="1">IFERROR(IF($C1620="","",VLOOKUP(FİLTRE!$C1620,'SKT LİSTESİ'!$F:$S,7,0)),"")</f>
        <v/>
      </c>
      <c r="G1620" s="130" t="str">
        <f ca="1">IFERROR(IF($C1620="","",VLOOKUP(FİLTRE!$C1620,'SKT LİSTESİ'!$F:$S,8,0)),"")</f>
        <v/>
      </c>
      <c r="H1620" s="131" t="str">
        <f ca="1">IF(E1620="","",IF($C1620="","",VLOOKUP(FİLTRE!$C1620,'SKT LİSTESİ'!$F:$S,9,0)))</f>
        <v/>
      </c>
      <c r="I1620" s="132" t="str">
        <f ca="1">IFERROR(IF($C1620="","",VLOOKUP(FİLTRE!$C1620,'SKT LİSTESİ'!$F:$S,10,0)),"")</f>
        <v/>
      </c>
      <c r="J1620" s="133" t="str">
        <f ca="1">IFERROR(IF($C1620="","",VLOOKUP(FİLTRE!$C1620,'SKT LİSTESİ'!$F:$S,11,0)),"")</f>
        <v/>
      </c>
      <c r="K1620" s="134" t="str">
        <f ca="1">IFERROR(IF($C1620="","",VLOOKUP(FİLTRE!$C1620,'SKT LİSTESİ'!$F:$S,12,0)),"")</f>
        <v/>
      </c>
      <c r="L1620" s="134" t="str">
        <f ca="1">IFERROR(IF($C1620="","",VLOOKUP(FİLTRE!$C1620,'SKT LİSTESİ'!$F:$S,13,0)),"")</f>
        <v/>
      </c>
      <c r="M1620" s="135" t="str">
        <f ca="1">IFERROR(IF($C1620="","",VLOOKUP(FİLTRE!$C1620,'SKT LİSTESİ'!$F:$AJ,14,0)),"")</f>
        <v/>
      </c>
      <c r="N1620" s="31" t="str">
        <f ca="1">IFERROR(IF($C1620="","",VLOOKUP(FİLTRE!$C1620,'SKT LİSTESİ'!$F:$AJ,22,0)),"")</f>
        <v/>
      </c>
      <c r="O1620" s="136" t="str">
        <f ca="1">IFERROR(IF($C1620="","",VLOOKUP(FİLTRE!$C1620,'SKT LİSTESİ'!$F:$AJ,23,0)),"")</f>
        <v/>
      </c>
      <c r="P1620" s="31"/>
      <c r="Q1620" s="31"/>
      <c r="R1620" s="137" t="str">
        <f ca="1">(IFERROR(IF($C1620="","",VLOOKUP(FİLTRE!$C1620,'SKT LİSTESİ'!$F:$AJ,15,0)),""))</f>
        <v/>
      </c>
      <c r="S1620" s="138" t="str">
        <f ca="1">IFERROR(IF($C1620="","",VLOOKUP(FİLTRE!$C1620,'SKT LİSTESİ'!$F:$AJ,16,0)),"")</f>
        <v/>
      </c>
      <c r="AF1620" s="179" t="str">
        <f t="shared" ca="1" si="102"/>
        <v/>
      </c>
      <c r="AG1620" s="179">
        <f t="shared" ca="1" si="103"/>
        <v>0</v>
      </c>
      <c r="AH1620" s="179">
        <f t="shared" ca="1" si="104"/>
        <v>0</v>
      </c>
    </row>
    <row r="1621" spans="2:34" ht="15.75" x14ac:dyDescent="0.25">
      <c r="B1621">
        <f t="shared" ca="1" si="101"/>
        <v>1609</v>
      </c>
      <c r="C1621" t="str">
        <f ca="1">IFERROR(VLOOKUP(B1621,'SKT LİSTESİ'!F:F,1,0),"")</f>
        <v/>
      </c>
      <c r="E1621" s="128" t="str">
        <f ca="1">IFERROR(IF($C1621="","",VLOOKUP(FİLTRE!$C1621,'SKT LİSTESİ'!$F:$S,5,0)),"")</f>
        <v/>
      </c>
      <c r="F1621" s="129" t="str">
        <f ca="1">IFERROR(IF($C1621="","",VLOOKUP(FİLTRE!$C1621,'SKT LİSTESİ'!$F:$S,7,0)),"")</f>
        <v/>
      </c>
      <c r="G1621" s="130" t="str">
        <f ca="1">IFERROR(IF($C1621="","",VLOOKUP(FİLTRE!$C1621,'SKT LİSTESİ'!$F:$S,8,0)),"")</f>
        <v/>
      </c>
      <c r="H1621" s="131" t="str">
        <f ca="1">IF(E1621="","",IF($C1621="","",VLOOKUP(FİLTRE!$C1621,'SKT LİSTESİ'!$F:$S,9,0)))</f>
        <v/>
      </c>
      <c r="I1621" s="132" t="str">
        <f ca="1">IFERROR(IF($C1621="","",VLOOKUP(FİLTRE!$C1621,'SKT LİSTESİ'!$F:$S,10,0)),"")</f>
        <v/>
      </c>
      <c r="J1621" s="133" t="str">
        <f ca="1">IFERROR(IF($C1621="","",VLOOKUP(FİLTRE!$C1621,'SKT LİSTESİ'!$F:$S,11,0)),"")</f>
        <v/>
      </c>
      <c r="K1621" s="134" t="str">
        <f ca="1">IFERROR(IF($C1621="","",VLOOKUP(FİLTRE!$C1621,'SKT LİSTESİ'!$F:$S,12,0)),"")</f>
        <v/>
      </c>
      <c r="L1621" s="134" t="str">
        <f ca="1">IFERROR(IF($C1621="","",VLOOKUP(FİLTRE!$C1621,'SKT LİSTESİ'!$F:$S,13,0)),"")</f>
        <v/>
      </c>
      <c r="M1621" s="135" t="str">
        <f ca="1">IFERROR(IF($C1621="","",VLOOKUP(FİLTRE!$C1621,'SKT LİSTESİ'!$F:$AJ,14,0)),"")</f>
        <v/>
      </c>
      <c r="N1621" s="31" t="str">
        <f ca="1">IFERROR(IF($C1621="","",VLOOKUP(FİLTRE!$C1621,'SKT LİSTESİ'!$F:$AJ,22,0)),"")</f>
        <v/>
      </c>
      <c r="O1621" s="136" t="str">
        <f ca="1">IFERROR(IF($C1621="","",VLOOKUP(FİLTRE!$C1621,'SKT LİSTESİ'!$F:$AJ,23,0)),"")</f>
        <v/>
      </c>
      <c r="P1621" s="31"/>
      <c r="Q1621" s="31"/>
      <c r="R1621" s="137" t="str">
        <f ca="1">(IFERROR(IF($C1621="","",VLOOKUP(FİLTRE!$C1621,'SKT LİSTESİ'!$F:$AJ,15,0)),""))</f>
        <v/>
      </c>
      <c r="S1621" s="138" t="str">
        <f ca="1">IFERROR(IF($C1621="","",VLOOKUP(FİLTRE!$C1621,'SKT LİSTESİ'!$F:$AJ,16,0)),"")</f>
        <v/>
      </c>
      <c r="AF1621" s="179" t="str">
        <f t="shared" ca="1" si="102"/>
        <v/>
      </c>
      <c r="AG1621" s="179">
        <f t="shared" ca="1" si="103"/>
        <v>0</v>
      </c>
      <c r="AH1621" s="179">
        <f t="shared" ca="1" si="104"/>
        <v>0</v>
      </c>
    </row>
    <row r="1622" spans="2:34" ht="15.75" x14ac:dyDescent="0.25">
      <c r="B1622">
        <f t="shared" ca="1" si="101"/>
        <v>1610</v>
      </c>
      <c r="C1622" t="str">
        <f ca="1">IFERROR(VLOOKUP(B1622,'SKT LİSTESİ'!F:F,1,0),"")</f>
        <v/>
      </c>
      <c r="E1622" s="128" t="str">
        <f ca="1">IFERROR(IF($C1622="","",VLOOKUP(FİLTRE!$C1622,'SKT LİSTESİ'!$F:$S,5,0)),"")</f>
        <v/>
      </c>
      <c r="F1622" s="129" t="str">
        <f ca="1">IFERROR(IF($C1622="","",VLOOKUP(FİLTRE!$C1622,'SKT LİSTESİ'!$F:$S,7,0)),"")</f>
        <v/>
      </c>
      <c r="G1622" s="130" t="str">
        <f ca="1">IFERROR(IF($C1622="","",VLOOKUP(FİLTRE!$C1622,'SKT LİSTESİ'!$F:$S,8,0)),"")</f>
        <v/>
      </c>
      <c r="H1622" s="131" t="str">
        <f ca="1">IF(E1622="","",IF($C1622="","",VLOOKUP(FİLTRE!$C1622,'SKT LİSTESİ'!$F:$S,9,0)))</f>
        <v/>
      </c>
      <c r="I1622" s="132" t="str">
        <f ca="1">IFERROR(IF($C1622="","",VLOOKUP(FİLTRE!$C1622,'SKT LİSTESİ'!$F:$S,10,0)),"")</f>
        <v/>
      </c>
      <c r="J1622" s="133" t="str">
        <f ca="1">IFERROR(IF($C1622="","",VLOOKUP(FİLTRE!$C1622,'SKT LİSTESİ'!$F:$S,11,0)),"")</f>
        <v/>
      </c>
      <c r="K1622" s="134" t="str">
        <f ca="1">IFERROR(IF($C1622="","",VLOOKUP(FİLTRE!$C1622,'SKT LİSTESİ'!$F:$S,12,0)),"")</f>
        <v/>
      </c>
      <c r="L1622" s="134" t="str">
        <f ca="1">IFERROR(IF($C1622="","",VLOOKUP(FİLTRE!$C1622,'SKT LİSTESİ'!$F:$S,13,0)),"")</f>
        <v/>
      </c>
      <c r="M1622" s="135" t="str">
        <f ca="1">IFERROR(IF($C1622="","",VLOOKUP(FİLTRE!$C1622,'SKT LİSTESİ'!$F:$AJ,14,0)),"")</f>
        <v/>
      </c>
      <c r="N1622" s="31" t="str">
        <f ca="1">IFERROR(IF($C1622="","",VLOOKUP(FİLTRE!$C1622,'SKT LİSTESİ'!$F:$AJ,22,0)),"")</f>
        <v/>
      </c>
      <c r="O1622" s="136" t="str">
        <f ca="1">IFERROR(IF($C1622="","",VLOOKUP(FİLTRE!$C1622,'SKT LİSTESİ'!$F:$AJ,23,0)),"")</f>
        <v/>
      </c>
      <c r="P1622" s="31"/>
      <c r="Q1622" s="31"/>
      <c r="R1622" s="137" t="str">
        <f ca="1">(IFERROR(IF($C1622="","",VLOOKUP(FİLTRE!$C1622,'SKT LİSTESİ'!$F:$AJ,15,0)),""))</f>
        <v/>
      </c>
      <c r="S1622" s="138" t="str">
        <f ca="1">IFERROR(IF($C1622="","",VLOOKUP(FİLTRE!$C1622,'SKT LİSTESİ'!$F:$AJ,16,0)),"")</f>
        <v/>
      </c>
      <c r="AF1622" s="179" t="str">
        <f t="shared" ca="1" si="102"/>
        <v/>
      </c>
      <c r="AG1622" s="179">
        <f t="shared" ca="1" si="103"/>
        <v>0</v>
      </c>
      <c r="AH1622" s="179">
        <f t="shared" ca="1" si="104"/>
        <v>0</v>
      </c>
    </row>
    <row r="1623" spans="2:34" ht="15.75" x14ac:dyDescent="0.25">
      <c r="B1623">
        <f t="shared" ca="1" si="101"/>
        <v>1611</v>
      </c>
      <c r="C1623" t="str">
        <f ca="1">IFERROR(VLOOKUP(B1623,'SKT LİSTESİ'!F:F,1,0),"")</f>
        <v/>
      </c>
      <c r="E1623" s="128" t="str">
        <f ca="1">IFERROR(IF($C1623="","",VLOOKUP(FİLTRE!$C1623,'SKT LİSTESİ'!$F:$S,5,0)),"")</f>
        <v/>
      </c>
      <c r="F1623" s="129" t="str">
        <f ca="1">IFERROR(IF($C1623="","",VLOOKUP(FİLTRE!$C1623,'SKT LİSTESİ'!$F:$S,7,0)),"")</f>
        <v/>
      </c>
      <c r="G1623" s="130" t="str">
        <f ca="1">IFERROR(IF($C1623="","",VLOOKUP(FİLTRE!$C1623,'SKT LİSTESİ'!$F:$S,8,0)),"")</f>
        <v/>
      </c>
      <c r="H1623" s="131" t="str">
        <f ca="1">IF(E1623="","",IF($C1623="","",VLOOKUP(FİLTRE!$C1623,'SKT LİSTESİ'!$F:$S,9,0)))</f>
        <v/>
      </c>
      <c r="I1623" s="132" t="str">
        <f ca="1">IFERROR(IF($C1623="","",VLOOKUP(FİLTRE!$C1623,'SKT LİSTESİ'!$F:$S,10,0)),"")</f>
        <v/>
      </c>
      <c r="J1623" s="133" t="str">
        <f ca="1">IFERROR(IF($C1623="","",VLOOKUP(FİLTRE!$C1623,'SKT LİSTESİ'!$F:$S,11,0)),"")</f>
        <v/>
      </c>
      <c r="K1623" s="134" t="str">
        <f ca="1">IFERROR(IF($C1623="","",VLOOKUP(FİLTRE!$C1623,'SKT LİSTESİ'!$F:$S,12,0)),"")</f>
        <v/>
      </c>
      <c r="L1623" s="134" t="str">
        <f ca="1">IFERROR(IF($C1623="","",VLOOKUP(FİLTRE!$C1623,'SKT LİSTESİ'!$F:$S,13,0)),"")</f>
        <v/>
      </c>
      <c r="M1623" s="135" t="str">
        <f ca="1">IFERROR(IF($C1623="","",VLOOKUP(FİLTRE!$C1623,'SKT LİSTESİ'!$F:$AJ,14,0)),"")</f>
        <v/>
      </c>
      <c r="N1623" s="31" t="str">
        <f ca="1">IFERROR(IF($C1623="","",VLOOKUP(FİLTRE!$C1623,'SKT LİSTESİ'!$F:$AJ,22,0)),"")</f>
        <v/>
      </c>
      <c r="O1623" s="136" t="str">
        <f ca="1">IFERROR(IF($C1623="","",VLOOKUP(FİLTRE!$C1623,'SKT LİSTESİ'!$F:$AJ,23,0)),"")</f>
        <v/>
      </c>
      <c r="P1623" s="31"/>
      <c r="Q1623" s="31"/>
      <c r="R1623" s="137" t="str">
        <f ca="1">(IFERROR(IF($C1623="","",VLOOKUP(FİLTRE!$C1623,'SKT LİSTESİ'!$F:$AJ,15,0)),""))</f>
        <v/>
      </c>
      <c r="S1623" s="138" t="str">
        <f ca="1">IFERROR(IF($C1623="","",VLOOKUP(FİLTRE!$C1623,'SKT LİSTESİ'!$F:$AJ,16,0)),"")</f>
        <v/>
      </c>
      <c r="AF1623" s="179" t="str">
        <f t="shared" ca="1" si="102"/>
        <v/>
      </c>
      <c r="AG1623" s="179">
        <f t="shared" ca="1" si="103"/>
        <v>0</v>
      </c>
      <c r="AH1623" s="179">
        <f t="shared" ca="1" si="104"/>
        <v>0</v>
      </c>
    </row>
    <row r="1624" spans="2:34" ht="15.75" x14ac:dyDescent="0.25">
      <c r="B1624">
        <f t="shared" ca="1" si="101"/>
        <v>1612</v>
      </c>
      <c r="C1624" t="str">
        <f ca="1">IFERROR(VLOOKUP(B1624,'SKT LİSTESİ'!F:F,1,0),"")</f>
        <v/>
      </c>
      <c r="E1624" s="128" t="str">
        <f ca="1">IFERROR(IF($C1624="","",VLOOKUP(FİLTRE!$C1624,'SKT LİSTESİ'!$F:$S,5,0)),"")</f>
        <v/>
      </c>
      <c r="F1624" s="129" t="str">
        <f ca="1">IFERROR(IF($C1624="","",VLOOKUP(FİLTRE!$C1624,'SKT LİSTESİ'!$F:$S,7,0)),"")</f>
        <v/>
      </c>
      <c r="G1624" s="130" t="str">
        <f ca="1">IFERROR(IF($C1624="","",VLOOKUP(FİLTRE!$C1624,'SKT LİSTESİ'!$F:$S,8,0)),"")</f>
        <v/>
      </c>
      <c r="H1624" s="131" t="str">
        <f ca="1">IF(E1624="","",IF($C1624="","",VLOOKUP(FİLTRE!$C1624,'SKT LİSTESİ'!$F:$S,9,0)))</f>
        <v/>
      </c>
      <c r="I1624" s="132" t="str">
        <f ca="1">IFERROR(IF($C1624="","",VLOOKUP(FİLTRE!$C1624,'SKT LİSTESİ'!$F:$S,10,0)),"")</f>
        <v/>
      </c>
      <c r="J1624" s="133" t="str">
        <f ca="1">IFERROR(IF($C1624="","",VLOOKUP(FİLTRE!$C1624,'SKT LİSTESİ'!$F:$S,11,0)),"")</f>
        <v/>
      </c>
      <c r="K1624" s="134" t="str">
        <f ca="1">IFERROR(IF($C1624="","",VLOOKUP(FİLTRE!$C1624,'SKT LİSTESİ'!$F:$S,12,0)),"")</f>
        <v/>
      </c>
      <c r="L1624" s="134" t="str">
        <f ca="1">IFERROR(IF($C1624="","",VLOOKUP(FİLTRE!$C1624,'SKT LİSTESİ'!$F:$S,13,0)),"")</f>
        <v/>
      </c>
      <c r="M1624" s="135" t="str">
        <f ca="1">IFERROR(IF($C1624="","",VLOOKUP(FİLTRE!$C1624,'SKT LİSTESİ'!$F:$AJ,14,0)),"")</f>
        <v/>
      </c>
      <c r="N1624" s="31" t="str">
        <f ca="1">IFERROR(IF($C1624="","",VLOOKUP(FİLTRE!$C1624,'SKT LİSTESİ'!$F:$AJ,22,0)),"")</f>
        <v/>
      </c>
      <c r="O1624" s="136" t="str">
        <f ca="1">IFERROR(IF($C1624="","",VLOOKUP(FİLTRE!$C1624,'SKT LİSTESİ'!$F:$AJ,23,0)),"")</f>
        <v/>
      </c>
      <c r="P1624" s="31"/>
      <c r="Q1624" s="31"/>
      <c r="R1624" s="137" t="str">
        <f ca="1">(IFERROR(IF($C1624="","",VLOOKUP(FİLTRE!$C1624,'SKT LİSTESİ'!$F:$AJ,15,0)),""))</f>
        <v/>
      </c>
      <c r="S1624" s="138" t="str">
        <f ca="1">IFERROR(IF($C1624="","",VLOOKUP(FİLTRE!$C1624,'SKT LİSTESİ'!$F:$AJ,16,0)),"")</f>
        <v/>
      </c>
      <c r="AF1624" s="179" t="str">
        <f t="shared" ca="1" si="102"/>
        <v/>
      </c>
      <c r="AG1624" s="179">
        <f t="shared" ca="1" si="103"/>
        <v>0</v>
      </c>
      <c r="AH1624" s="179">
        <f t="shared" ca="1" si="104"/>
        <v>0</v>
      </c>
    </row>
    <row r="1625" spans="2:34" ht="15.75" x14ac:dyDescent="0.25">
      <c r="B1625">
        <f t="shared" ca="1" si="101"/>
        <v>1613</v>
      </c>
      <c r="C1625" t="str">
        <f ca="1">IFERROR(VLOOKUP(B1625,'SKT LİSTESİ'!F:F,1,0),"")</f>
        <v/>
      </c>
      <c r="E1625" s="128" t="str">
        <f ca="1">IFERROR(IF($C1625="","",VLOOKUP(FİLTRE!$C1625,'SKT LİSTESİ'!$F:$S,5,0)),"")</f>
        <v/>
      </c>
      <c r="F1625" s="129" t="str">
        <f ca="1">IFERROR(IF($C1625="","",VLOOKUP(FİLTRE!$C1625,'SKT LİSTESİ'!$F:$S,7,0)),"")</f>
        <v/>
      </c>
      <c r="G1625" s="130" t="str">
        <f ca="1">IFERROR(IF($C1625="","",VLOOKUP(FİLTRE!$C1625,'SKT LİSTESİ'!$F:$S,8,0)),"")</f>
        <v/>
      </c>
      <c r="H1625" s="131" t="str">
        <f ca="1">IF(E1625="","",IF($C1625="","",VLOOKUP(FİLTRE!$C1625,'SKT LİSTESİ'!$F:$S,9,0)))</f>
        <v/>
      </c>
      <c r="I1625" s="132" t="str">
        <f ca="1">IFERROR(IF($C1625="","",VLOOKUP(FİLTRE!$C1625,'SKT LİSTESİ'!$F:$S,10,0)),"")</f>
        <v/>
      </c>
      <c r="J1625" s="133" t="str">
        <f ca="1">IFERROR(IF($C1625="","",VLOOKUP(FİLTRE!$C1625,'SKT LİSTESİ'!$F:$S,11,0)),"")</f>
        <v/>
      </c>
      <c r="K1625" s="134" t="str">
        <f ca="1">IFERROR(IF($C1625="","",VLOOKUP(FİLTRE!$C1625,'SKT LİSTESİ'!$F:$S,12,0)),"")</f>
        <v/>
      </c>
      <c r="L1625" s="134" t="str">
        <f ca="1">IFERROR(IF($C1625="","",VLOOKUP(FİLTRE!$C1625,'SKT LİSTESİ'!$F:$S,13,0)),"")</f>
        <v/>
      </c>
      <c r="M1625" s="135" t="str">
        <f ca="1">IFERROR(IF($C1625="","",VLOOKUP(FİLTRE!$C1625,'SKT LİSTESİ'!$F:$AJ,14,0)),"")</f>
        <v/>
      </c>
      <c r="N1625" s="31" t="str">
        <f ca="1">IFERROR(IF($C1625="","",VLOOKUP(FİLTRE!$C1625,'SKT LİSTESİ'!$F:$AJ,22,0)),"")</f>
        <v/>
      </c>
      <c r="O1625" s="136" t="str">
        <f ca="1">IFERROR(IF($C1625="","",VLOOKUP(FİLTRE!$C1625,'SKT LİSTESİ'!$F:$AJ,23,0)),"")</f>
        <v/>
      </c>
      <c r="P1625" s="31"/>
      <c r="Q1625" s="31"/>
      <c r="R1625" s="137" t="str">
        <f ca="1">(IFERROR(IF($C1625="","",VLOOKUP(FİLTRE!$C1625,'SKT LİSTESİ'!$F:$AJ,15,0)),""))</f>
        <v/>
      </c>
      <c r="S1625" s="138" t="str">
        <f ca="1">IFERROR(IF($C1625="","",VLOOKUP(FİLTRE!$C1625,'SKT LİSTESİ'!$F:$AJ,16,0)),"")</f>
        <v/>
      </c>
      <c r="AF1625" s="179" t="str">
        <f t="shared" ca="1" si="102"/>
        <v/>
      </c>
      <c r="AG1625" s="179">
        <f t="shared" ca="1" si="103"/>
        <v>0</v>
      </c>
      <c r="AH1625" s="179">
        <f t="shared" ca="1" si="104"/>
        <v>0</v>
      </c>
    </row>
    <row r="1626" spans="2:34" ht="15.75" x14ac:dyDescent="0.25">
      <c r="B1626">
        <f t="shared" ca="1" si="101"/>
        <v>1614</v>
      </c>
      <c r="C1626" t="str">
        <f ca="1">IFERROR(VLOOKUP(B1626,'SKT LİSTESİ'!F:F,1,0),"")</f>
        <v/>
      </c>
      <c r="E1626" s="128" t="str">
        <f ca="1">IFERROR(IF($C1626="","",VLOOKUP(FİLTRE!$C1626,'SKT LİSTESİ'!$F:$S,5,0)),"")</f>
        <v/>
      </c>
      <c r="F1626" s="129" t="str">
        <f ca="1">IFERROR(IF($C1626="","",VLOOKUP(FİLTRE!$C1626,'SKT LİSTESİ'!$F:$S,7,0)),"")</f>
        <v/>
      </c>
      <c r="G1626" s="130" t="str">
        <f ca="1">IFERROR(IF($C1626="","",VLOOKUP(FİLTRE!$C1626,'SKT LİSTESİ'!$F:$S,8,0)),"")</f>
        <v/>
      </c>
      <c r="H1626" s="131" t="str">
        <f ca="1">IF(E1626="","",IF($C1626="","",VLOOKUP(FİLTRE!$C1626,'SKT LİSTESİ'!$F:$S,9,0)))</f>
        <v/>
      </c>
      <c r="I1626" s="132" t="str">
        <f ca="1">IFERROR(IF($C1626="","",VLOOKUP(FİLTRE!$C1626,'SKT LİSTESİ'!$F:$S,10,0)),"")</f>
        <v/>
      </c>
      <c r="J1626" s="133" t="str">
        <f ca="1">IFERROR(IF($C1626="","",VLOOKUP(FİLTRE!$C1626,'SKT LİSTESİ'!$F:$S,11,0)),"")</f>
        <v/>
      </c>
      <c r="K1626" s="134" t="str">
        <f ca="1">IFERROR(IF($C1626="","",VLOOKUP(FİLTRE!$C1626,'SKT LİSTESİ'!$F:$S,12,0)),"")</f>
        <v/>
      </c>
      <c r="L1626" s="134" t="str">
        <f ca="1">IFERROR(IF($C1626="","",VLOOKUP(FİLTRE!$C1626,'SKT LİSTESİ'!$F:$S,13,0)),"")</f>
        <v/>
      </c>
      <c r="M1626" s="135" t="str">
        <f ca="1">IFERROR(IF($C1626="","",VLOOKUP(FİLTRE!$C1626,'SKT LİSTESİ'!$F:$AJ,14,0)),"")</f>
        <v/>
      </c>
      <c r="N1626" s="31" t="str">
        <f ca="1">IFERROR(IF($C1626="","",VLOOKUP(FİLTRE!$C1626,'SKT LİSTESİ'!$F:$AJ,22,0)),"")</f>
        <v/>
      </c>
      <c r="O1626" s="136" t="str">
        <f ca="1">IFERROR(IF($C1626="","",VLOOKUP(FİLTRE!$C1626,'SKT LİSTESİ'!$F:$AJ,23,0)),"")</f>
        <v/>
      </c>
      <c r="P1626" s="31"/>
      <c r="Q1626" s="31"/>
      <c r="R1626" s="137" t="str">
        <f ca="1">(IFERROR(IF($C1626="","",VLOOKUP(FİLTRE!$C1626,'SKT LİSTESİ'!$F:$AJ,15,0)),""))</f>
        <v/>
      </c>
      <c r="S1626" s="138" t="str">
        <f ca="1">IFERROR(IF($C1626="","",VLOOKUP(FİLTRE!$C1626,'SKT LİSTESİ'!$F:$AJ,16,0)),"")</f>
        <v/>
      </c>
      <c r="AF1626" s="179" t="str">
        <f t="shared" ca="1" si="102"/>
        <v/>
      </c>
      <c r="AG1626" s="179">
        <f t="shared" ca="1" si="103"/>
        <v>0</v>
      </c>
      <c r="AH1626" s="179">
        <f t="shared" ca="1" si="104"/>
        <v>0</v>
      </c>
    </row>
    <row r="1627" spans="2:34" ht="15.75" x14ac:dyDescent="0.25">
      <c r="B1627">
        <f t="shared" ca="1" si="101"/>
        <v>1615</v>
      </c>
      <c r="C1627" t="str">
        <f ca="1">IFERROR(VLOOKUP(B1627,'SKT LİSTESİ'!F:F,1,0),"")</f>
        <v/>
      </c>
      <c r="E1627" s="128" t="str">
        <f ca="1">IFERROR(IF($C1627="","",VLOOKUP(FİLTRE!$C1627,'SKT LİSTESİ'!$F:$S,5,0)),"")</f>
        <v/>
      </c>
      <c r="F1627" s="129" t="str">
        <f ca="1">IFERROR(IF($C1627="","",VLOOKUP(FİLTRE!$C1627,'SKT LİSTESİ'!$F:$S,7,0)),"")</f>
        <v/>
      </c>
      <c r="G1627" s="130" t="str">
        <f ca="1">IFERROR(IF($C1627="","",VLOOKUP(FİLTRE!$C1627,'SKT LİSTESİ'!$F:$S,8,0)),"")</f>
        <v/>
      </c>
      <c r="H1627" s="131" t="str">
        <f ca="1">IF(E1627="","",IF($C1627="","",VLOOKUP(FİLTRE!$C1627,'SKT LİSTESİ'!$F:$S,9,0)))</f>
        <v/>
      </c>
      <c r="I1627" s="132" t="str">
        <f ca="1">IFERROR(IF($C1627="","",VLOOKUP(FİLTRE!$C1627,'SKT LİSTESİ'!$F:$S,10,0)),"")</f>
        <v/>
      </c>
      <c r="J1627" s="133" t="str">
        <f ca="1">IFERROR(IF($C1627="","",VLOOKUP(FİLTRE!$C1627,'SKT LİSTESİ'!$F:$S,11,0)),"")</f>
        <v/>
      </c>
      <c r="K1627" s="134" t="str">
        <f ca="1">IFERROR(IF($C1627="","",VLOOKUP(FİLTRE!$C1627,'SKT LİSTESİ'!$F:$S,12,0)),"")</f>
        <v/>
      </c>
      <c r="L1627" s="134" t="str">
        <f ca="1">IFERROR(IF($C1627="","",VLOOKUP(FİLTRE!$C1627,'SKT LİSTESİ'!$F:$S,13,0)),"")</f>
        <v/>
      </c>
      <c r="M1627" s="135" t="str">
        <f ca="1">IFERROR(IF($C1627="","",VLOOKUP(FİLTRE!$C1627,'SKT LİSTESİ'!$F:$AJ,14,0)),"")</f>
        <v/>
      </c>
      <c r="N1627" s="31" t="str">
        <f ca="1">IFERROR(IF($C1627="","",VLOOKUP(FİLTRE!$C1627,'SKT LİSTESİ'!$F:$AJ,22,0)),"")</f>
        <v/>
      </c>
      <c r="O1627" s="136" t="str">
        <f ca="1">IFERROR(IF($C1627="","",VLOOKUP(FİLTRE!$C1627,'SKT LİSTESİ'!$F:$AJ,23,0)),"")</f>
        <v/>
      </c>
      <c r="P1627" s="31"/>
      <c r="Q1627" s="31"/>
      <c r="R1627" s="137" t="str">
        <f ca="1">(IFERROR(IF($C1627="","",VLOOKUP(FİLTRE!$C1627,'SKT LİSTESİ'!$F:$AJ,15,0)),""))</f>
        <v/>
      </c>
      <c r="S1627" s="138" t="str">
        <f ca="1">IFERROR(IF($C1627="","",VLOOKUP(FİLTRE!$C1627,'SKT LİSTESİ'!$F:$AJ,16,0)),"")</f>
        <v/>
      </c>
      <c r="AF1627" s="179" t="str">
        <f t="shared" ca="1" si="102"/>
        <v/>
      </c>
      <c r="AG1627" s="179">
        <f t="shared" ca="1" si="103"/>
        <v>0</v>
      </c>
      <c r="AH1627" s="179">
        <f t="shared" ca="1" si="104"/>
        <v>0</v>
      </c>
    </row>
    <row r="1628" spans="2:34" ht="15.75" x14ac:dyDescent="0.25">
      <c r="B1628">
        <f t="shared" ca="1" si="101"/>
        <v>1616</v>
      </c>
      <c r="C1628" t="str">
        <f ca="1">IFERROR(VLOOKUP(B1628,'SKT LİSTESİ'!F:F,1,0),"")</f>
        <v/>
      </c>
      <c r="E1628" s="128" t="str">
        <f ca="1">IFERROR(IF($C1628="","",VLOOKUP(FİLTRE!$C1628,'SKT LİSTESİ'!$F:$S,5,0)),"")</f>
        <v/>
      </c>
      <c r="F1628" s="129" t="str">
        <f ca="1">IFERROR(IF($C1628="","",VLOOKUP(FİLTRE!$C1628,'SKT LİSTESİ'!$F:$S,7,0)),"")</f>
        <v/>
      </c>
      <c r="G1628" s="130" t="str">
        <f ca="1">IFERROR(IF($C1628="","",VLOOKUP(FİLTRE!$C1628,'SKT LİSTESİ'!$F:$S,8,0)),"")</f>
        <v/>
      </c>
      <c r="H1628" s="131" t="str">
        <f ca="1">IF(E1628="","",IF($C1628="","",VLOOKUP(FİLTRE!$C1628,'SKT LİSTESİ'!$F:$S,9,0)))</f>
        <v/>
      </c>
      <c r="I1628" s="132" t="str">
        <f ca="1">IFERROR(IF($C1628="","",VLOOKUP(FİLTRE!$C1628,'SKT LİSTESİ'!$F:$S,10,0)),"")</f>
        <v/>
      </c>
      <c r="J1628" s="133" t="str">
        <f ca="1">IFERROR(IF($C1628="","",VLOOKUP(FİLTRE!$C1628,'SKT LİSTESİ'!$F:$S,11,0)),"")</f>
        <v/>
      </c>
      <c r="K1628" s="134" t="str">
        <f ca="1">IFERROR(IF($C1628="","",VLOOKUP(FİLTRE!$C1628,'SKT LİSTESİ'!$F:$S,12,0)),"")</f>
        <v/>
      </c>
      <c r="L1628" s="134" t="str">
        <f ca="1">IFERROR(IF($C1628="","",VLOOKUP(FİLTRE!$C1628,'SKT LİSTESİ'!$F:$S,13,0)),"")</f>
        <v/>
      </c>
      <c r="M1628" s="135" t="str">
        <f ca="1">IFERROR(IF($C1628="","",VLOOKUP(FİLTRE!$C1628,'SKT LİSTESİ'!$F:$AJ,14,0)),"")</f>
        <v/>
      </c>
      <c r="N1628" s="31" t="str">
        <f ca="1">IFERROR(IF($C1628="","",VLOOKUP(FİLTRE!$C1628,'SKT LİSTESİ'!$F:$AJ,22,0)),"")</f>
        <v/>
      </c>
      <c r="O1628" s="136" t="str">
        <f ca="1">IFERROR(IF($C1628="","",VLOOKUP(FİLTRE!$C1628,'SKT LİSTESİ'!$F:$AJ,23,0)),"")</f>
        <v/>
      </c>
      <c r="P1628" s="31"/>
      <c r="Q1628" s="31"/>
      <c r="R1628" s="137" t="str">
        <f ca="1">(IFERROR(IF($C1628="","",VLOOKUP(FİLTRE!$C1628,'SKT LİSTESİ'!$F:$AJ,15,0)),""))</f>
        <v/>
      </c>
      <c r="S1628" s="138" t="str">
        <f ca="1">IFERROR(IF($C1628="","",VLOOKUP(FİLTRE!$C1628,'SKT LİSTESİ'!$F:$AJ,16,0)),"")</f>
        <v/>
      </c>
      <c r="AF1628" s="179" t="str">
        <f t="shared" ca="1" si="102"/>
        <v/>
      </c>
      <c r="AG1628" s="179">
        <f t="shared" ca="1" si="103"/>
        <v>0</v>
      </c>
      <c r="AH1628" s="179">
        <f t="shared" ca="1" si="104"/>
        <v>0</v>
      </c>
    </row>
    <row r="1629" spans="2:34" ht="15.75" x14ac:dyDescent="0.25">
      <c r="B1629">
        <f t="shared" ca="1" si="101"/>
        <v>1617</v>
      </c>
      <c r="C1629" t="str">
        <f ca="1">IFERROR(VLOOKUP(B1629,'SKT LİSTESİ'!F:F,1,0),"")</f>
        <v/>
      </c>
      <c r="E1629" s="128" t="str">
        <f ca="1">IFERROR(IF($C1629="","",VLOOKUP(FİLTRE!$C1629,'SKT LİSTESİ'!$F:$S,5,0)),"")</f>
        <v/>
      </c>
      <c r="F1629" s="129" t="str">
        <f ca="1">IFERROR(IF($C1629="","",VLOOKUP(FİLTRE!$C1629,'SKT LİSTESİ'!$F:$S,7,0)),"")</f>
        <v/>
      </c>
      <c r="G1629" s="130" t="str">
        <f ca="1">IFERROR(IF($C1629="","",VLOOKUP(FİLTRE!$C1629,'SKT LİSTESİ'!$F:$S,8,0)),"")</f>
        <v/>
      </c>
      <c r="H1629" s="131" t="str">
        <f ca="1">IF(E1629="","",IF($C1629="","",VLOOKUP(FİLTRE!$C1629,'SKT LİSTESİ'!$F:$S,9,0)))</f>
        <v/>
      </c>
      <c r="I1629" s="132" t="str">
        <f ca="1">IFERROR(IF($C1629="","",VLOOKUP(FİLTRE!$C1629,'SKT LİSTESİ'!$F:$S,10,0)),"")</f>
        <v/>
      </c>
      <c r="J1629" s="133" t="str">
        <f ca="1">IFERROR(IF($C1629="","",VLOOKUP(FİLTRE!$C1629,'SKT LİSTESİ'!$F:$S,11,0)),"")</f>
        <v/>
      </c>
      <c r="K1629" s="134" t="str">
        <f ca="1">IFERROR(IF($C1629="","",VLOOKUP(FİLTRE!$C1629,'SKT LİSTESİ'!$F:$S,12,0)),"")</f>
        <v/>
      </c>
      <c r="L1629" s="134" t="str">
        <f ca="1">IFERROR(IF($C1629="","",VLOOKUP(FİLTRE!$C1629,'SKT LİSTESİ'!$F:$S,13,0)),"")</f>
        <v/>
      </c>
      <c r="M1629" s="135" t="str">
        <f ca="1">IFERROR(IF($C1629="","",VLOOKUP(FİLTRE!$C1629,'SKT LİSTESİ'!$F:$AJ,14,0)),"")</f>
        <v/>
      </c>
      <c r="N1629" s="31" t="str">
        <f ca="1">IFERROR(IF($C1629="","",VLOOKUP(FİLTRE!$C1629,'SKT LİSTESİ'!$F:$AJ,22,0)),"")</f>
        <v/>
      </c>
      <c r="O1629" s="136" t="str">
        <f ca="1">IFERROR(IF($C1629="","",VLOOKUP(FİLTRE!$C1629,'SKT LİSTESİ'!$F:$AJ,23,0)),"")</f>
        <v/>
      </c>
      <c r="P1629" s="31"/>
      <c r="Q1629" s="31"/>
      <c r="R1629" s="137" t="str">
        <f ca="1">(IFERROR(IF($C1629="","",VLOOKUP(FİLTRE!$C1629,'SKT LİSTESİ'!$F:$AJ,15,0)),""))</f>
        <v/>
      </c>
      <c r="S1629" s="138" t="str">
        <f ca="1">IFERROR(IF($C1629="","",VLOOKUP(FİLTRE!$C1629,'SKT LİSTESİ'!$F:$AJ,16,0)),"")</f>
        <v/>
      </c>
      <c r="AF1629" s="179" t="str">
        <f t="shared" ca="1" si="102"/>
        <v/>
      </c>
      <c r="AG1629" s="179">
        <f t="shared" ca="1" si="103"/>
        <v>0</v>
      </c>
      <c r="AH1629" s="179">
        <f t="shared" ca="1" si="104"/>
        <v>0</v>
      </c>
    </row>
    <row r="1630" spans="2:34" ht="15.75" x14ac:dyDescent="0.25">
      <c r="B1630">
        <f t="shared" ca="1" si="101"/>
        <v>1618</v>
      </c>
      <c r="C1630" t="str">
        <f ca="1">IFERROR(VLOOKUP(B1630,'SKT LİSTESİ'!F:F,1,0),"")</f>
        <v/>
      </c>
      <c r="E1630" s="128" t="str">
        <f ca="1">IFERROR(IF($C1630="","",VLOOKUP(FİLTRE!$C1630,'SKT LİSTESİ'!$F:$S,5,0)),"")</f>
        <v/>
      </c>
      <c r="F1630" s="129" t="str">
        <f ca="1">IFERROR(IF($C1630="","",VLOOKUP(FİLTRE!$C1630,'SKT LİSTESİ'!$F:$S,7,0)),"")</f>
        <v/>
      </c>
      <c r="G1630" s="130" t="str">
        <f ca="1">IFERROR(IF($C1630="","",VLOOKUP(FİLTRE!$C1630,'SKT LİSTESİ'!$F:$S,8,0)),"")</f>
        <v/>
      </c>
      <c r="H1630" s="131" t="str">
        <f ca="1">IF(E1630="","",IF($C1630="","",VLOOKUP(FİLTRE!$C1630,'SKT LİSTESİ'!$F:$S,9,0)))</f>
        <v/>
      </c>
      <c r="I1630" s="132" t="str">
        <f ca="1">IFERROR(IF($C1630="","",VLOOKUP(FİLTRE!$C1630,'SKT LİSTESİ'!$F:$S,10,0)),"")</f>
        <v/>
      </c>
      <c r="J1630" s="133" t="str">
        <f ca="1">IFERROR(IF($C1630="","",VLOOKUP(FİLTRE!$C1630,'SKT LİSTESİ'!$F:$S,11,0)),"")</f>
        <v/>
      </c>
      <c r="K1630" s="134" t="str">
        <f ca="1">IFERROR(IF($C1630="","",VLOOKUP(FİLTRE!$C1630,'SKT LİSTESİ'!$F:$S,12,0)),"")</f>
        <v/>
      </c>
      <c r="L1630" s="134" t="str">
        <f ca="1">IFERROR(IF($C1630="","",VLOOKUP(FİLTRE!$C1630,'SKT LİSTESİ'!$F:$S,13,0)),"")</f>
        <v/>
      </c>
      <c r="M1630" s="135" t="str">
        <f ca="1">IFERROR(IF($C1630="","",VLOOKUP(FİLTRE!$C1630,'SKT LİSTESİ'!$F:$AJ,14,0)),"")</f>
        <v/>
      </c>
      <c r="N1630" s="31" t="str">
        <f ca="1">IFERROR(IF($C1630="","",VLOOKUP(FİLTRE!$C1630,'SKT LİSTESİ'!$F:$AJ,22,0)),"")</f>
        <v/>
      </c>
      <c r="O1630" s="136" t="str">
        <f ca="1">IFERROR(IF($C1630="","",VLOOKUP(FİLTRE!$C1630,'SKT LİSTESİ'!$F:$AJ,23,0)),"")</f>
        <v/>
      </c>
      <c r="P1630" s="31"/>
      <c r="Q1630" s="31"/>
      <c r="R1630" s="137" t="str">
        <f ca="1">(IFERROR(IF($C1630="","",VLOOKUP(FİLTRE!$C1630,'SKT LİSTESİ'!$F:$AJ,15,0)),""))</f>
        <v/>
      </c>
      <c r="S1630" s="138" t="str">
        <f ca="1">IFERROR(IF($C1630="","",VLOOKUP(FİLTRE!$C1630,'SKT LİSTESİ'!$F:$AJ,16,0)),"")</f>
        <v/>
      </c>
      <c r="AF1630" s="179" t="str">
        <f t="shared" ca="1" si="102"/>
        <v/>
      </c>
      <c r="AG1630" s="179">
        <f t="shared" ca="1" si="103"/>
        <v>0</v>
      </c>
      <c r="AH1630" s="179">
        <f t="shared" ca="1" si="104"/>
        <v>0</v>
      </c>
    </row>
    <row r="1631" spans="2:34" ht="15.75" x14ac:dyDescent="0.25">
      <c r="B1631">
        <f t="shared" ca="1" si="101"/>
        <v>1619</v>
      </c>
      <c r="C1631" t="str">
        <f ca="1">IFERROR(VLOOKUP(B1631,'SKT LİSTESİ'!F:F,1,0),"")</f>
        <v/>
      </c>
      <c r="E1631" s="128" t="str">
        <f ca="1">IFERROR(IF($C1631="","",VLOOKUP(FİLTRE!$C1631,'SKT LİSTESİ'!$F:$S,5,0)),"")</f>
        <v/>
      </c>
      <c r="F1631" s="129" t="str">
        <f ca="1">IFERROR(IF($C1631="","",VLOOKUP(FİLTRE!$C1631,'SKT LİSTESİ'!$F:$S,7,0)),"")</f>
        <v/>
      </c>
      <c r="G1631" s="130" t="str">
        <f ca="1">IFERROR(IF($C1631="","",VLOOKUP(FİLTRE!$C1631,'SKT LİSTESİ'!$F:$S,8,0)),"")</f>
        <v/>
      </c>
      <c r="H1631" s="131" t="str">
        <f ca="1">IF(E1631="","",IF($C1631="","",VLOOKUP(FİLTRE!$C1631,'SKT LİSTESİ'!$F:$S,9,0)))</f>
        <v/>
      </c>
      <c r="I1631" s="132" t="str">
        <f ca="1">IFERROR(IF($C1631="","",VLOOKUP(FİLTRE!$C1631,'SKT LİSTESİ'!$F:$S,10,0)),"")</f>
        <v/>
      </c>
      <c r="J1631" s="133" t="str">
        <f ca="1">IFERROR(IF($C1631="","",VLOOKUP(FİLTRE!$C1631,'SKT LİSTESİ'!$F:$S,11,0)),"")</f>
        <v/>
      </c>
      <c r="K1631" s="134" t="str">
        <f ca="1">IFERROR(IF($C1631="","",VLOOKUP(FİLTRE!$C1631,'SKT LİSTESİ'!$F:$S,12,0)),"")</f>
        <v/>
      </c>
      <c r="L1631" s="134" t="str">
        <f ca="1">IFERROR(IF($C1631="","",VLOOKUP(FİLTRE!$C1631,'SKT LİSTESİ'!$F:$S,13,0)),"")</f>
        <v/>
      </c>
      <c r="M1631" s="135" t="str">
        <f ca="1">IFERROR(IF($C1631="","",VLOOKUP(FİLTRE!$C1631,'SKT LİSTESİ'!$F:$AJ,14,0)),"")</f>
        <v/>
      </c>
      <c r="N1631" s="31" t="str">
        <f ca="1">IFERROR(IF($C1631="","",VLOOKUP(FİLTRE!$C1631,'SKT LİSTESİ'!$F:$AJ,22,0)),"")</f>
        <v/>
      </c>
      <c r="O1631" s="136" t="str">
        <f ca="1">IFERROR(IF($C1631="","",VLOOKUP(FİLTRE!$C1631,'SKT LİSTESİ'!$F:$AJ,23,0)),"")</f>
        <v/>
      </c>
      <c r="P1631" s="31"/>
      <c r="Q1631" s="31"/>
      <c r="R1631" s="137" t="str">
        <f ca="1">(IFERROR(IF($C1631="","",VLOOKUP(FİLTRE!$C1631,'SKT LİSTESİ'!$F:$AJ,15,0)),""))</f>
        <v/>
      </c>
      <c r="S1631" s="138" t="str">
        <f ca="1">IFERROR(IF($C1631="","",VLOOKUP(FİLTRE!$C1631,'SKT LİSTESİ'!$F:$AJ,16,0)),"")</f>
        <v/>
      </c>
      <c r="AF1631" s="179" t="str">
        <f t="shared" ca="1" si="102"/>
        <v/>
      </c>
      <c r="AG1631" s="179">
        <f t="shared" ca="1" si="103"/>
        <v>0</v>
      </c>
      <c r="AH1631" s="179">
        <f t="shared" ca="1" si="104"/>
        <v>0</v>
      </c>
    </row>
    <row r="1632" spans="2:34" ht="15.75" x14ac:dyDescent="0.25">
      <c r="B1632">
        <f t="shared" ca="1" si="101"/>
        <v>1620</v>
      </c>
      <c r="C1632" t="str">
        <f ca="1">IFERROR(VLOOKUP(B1632,'SKT LİSTESİ'!F:F,1,0),"")</f>
        <v/>
      </c>
      <c r="E1632" s="128" t="str">
        <f ca="1">IFERROR(IF($C1632="","",VLOOKUP(FİLTRE!$C1632,'SKT LİSTESİ'!$F:$S,5,0)),"")</f>
        <v/>
      </c>
      <c r="F1632" s="129" t="str">
        <f ca="1">IFERROR(IF($C1632="","",VLOOKUP(FİLTRE!$C1632,'SKT LİSTESİ'!$F:$S,7,0)),"")</f>
        <v/>
      </c>
      <c r="G1632" s="130" t="str">
        <f ca="1">IFERROR(IF($C1632="","",VLOOKUP(FİLTRE!$C1632,'SKT LİSTESİ'!$F:$S,8,0)),"")</f>
        <v/>
      </c>
      <c r="H1632" s="131" t="str">
        <f ca="1">IF(E1632="","",IF($C1632="","",VLOOKUP(FİLTRE!$C1632,'SKT LİSTESİ'!$F:$S,9,0)))</f>
        <v/>
      </c>
      <c r="I1632" s="132" t="str">
        <f ca="1">IFERROR(IF($C1632="","",VLOOKUP(FİLTRE!$C1632,'SKT LİSTESİ'!$F:$S,10,0)),"")</f>
        <v/>
      </c>
      <c r="J1632" s="133" t="str">
        <f ca="1">IFERROR(IF($C1632="","",VLOOKUP(FİLTRE!$C1632,'SKT LİSTESİ'!$F:$S,11,0)),"")</f>
        <v/>
      </c>
      <c r="K1632" s="134" t="str">
        <f ca="1">IFERROR(IF($C1632="","",VLOOKUP(FİLTRE!$C1632,'SKT LİSTESİ'!$F:$S,12,0)),"")</f>
        <v/>
      </c>
      <c r="L1632" s="134" t="str">
        <f ca="1">IFERROR(IF($C1632="","",VLOOKUP(FİLTRE!$C1632,'SKT LİSTESİ'!$F:$S,13,0)),"")</f>
        <v/>
      </c>
      <c r="M1632" s="135" t="str">
        <f ca="1">IFERROR(IF($C1632="","",VLOOKUP(FİLTRE!$C1632,'SKT LİSTESİ'!$F:$AJ,14,0)),"")</f>
        <v/>
      </c>
      <c r="N1632" s="31" t="str">
        <f ca="1">IFERROR(IF($C1632="","",VLOOKUP(FİLTRE!$C1632,'SKT LİSTESİ'!$F:$AJ,22,0)),"")</f>
        <v/>
      </c>
      <c r="O1632" s="136" t="str">
        <f ca="1">IFERROR(IF($C1632="","",VLOOKUP(FİLTRE!$C1632,'SKT LİSTESİ'!$F:$AJ,23,0)),"")</f>
        <v/>
      </c>
      <c r="P1632" s="31"/>
      <c r="Q1632" s="31"/>
      <c r="R1632" s="137" t="str">
        <f ca="1">(IFERROR(IF($C1632="","",VLOOKUP(FİLTRE!$C1632,'SKT LİSTESİ'!$F:$AJ,15,0)),""))</f>
        <v/>
      </c>
      <c r="S1632" s="138" t="str">
        <f ca="1">IFERROR(IF($C1632="","",VLOOKUP(FİLTRE!$C1632,'SKT LİSTESİ'!$F:$AJ,16,0)),"")</f>
        <v/>
      </c>
      <c r="AF1632" s="179" t="str">
        <f t="shared" ca="1" si="102"/>
        <v/>
      </c>
      <c r="AG1632" s="179">
        <f t="shared" ca="1" si="103"/>
        <v>0</v>
      </c>
      <c r="AH1632" s="179">
        <f t="shared" ca="1" si="104"/>
        <v>0</v>
      </c>
    </row>
    <row r="1633" spans="2:34" ht="15.75" x14ac:dyDescent="0.25">
      <c r="B1633">
        <f t="shared" ca="1" si="101"/>
        <v>1621</v>
      </c>
      <c r="C1633" t="str">
        <f ca="1">IFERROR(VLOOKUP(B1633,'SKT LİSTESİ'!F:F,1,0),"")</f>
        <v/>
      </c>
      <c r="E1633" s="128" t="str">
        <f ca="1">IFERROR(IF($C1633="","",VLOOKUP(FİLTRE!$C1633,'SKT LİSTESİ'!$F:$S,5,0)),"")</f>
        <v/>
      </c>
      <c r="F1633" s="129" t="str">
        <f ca="1">IFERROR(IF($C1633="","",VLOOKUP(FİLTRE!$C1633,'SKT LİSTESİ'!$F:$S,7,0)),"")</f>
        <v/>
      </c>
      <c r="G1633" s="130" t="str">
        <f ca="1">IFERROR(IF($C1633="","",VLOOKUP(FİLTRE!$C1633,'SKT LİSTESİ'!$F:$S,8,0)),"")</f>
        <v/>
      </c>
      <c r="H1633" s="131" t="str">
        <f ca="1">IF(E1633="","",IF($C1633="","",VLOOKUP(FİLTRE!$C1633,'SKT LİSTESİ'!$F:$S,9,0)))</f>
        <v/>
      </c>
      <c r="I1633" s="132" t="str">
        <f ca="1">IFERROR(IF($C1633="","",VLOOKUP(FİLTRE!$C1633,'SKT LİSTESİ'!$F:$S,10,0)),"")</f>
        <v/>
      </c>
      <c r="J1633" s="133" t="str">
        <f ca="1">IFERROR(IF($C1633="","",VLOOKUP(FİLTRE!$C1633,'SKT LİSTESİ'!$F:$S,11,0)),"")</f>
        <v/>
      </c>
      <c r="K1633" s="134" t="str">
        <f ca="1">IFERROR(IF($C1633="","",VLOOKUP(FİLTRE!$C1633,'SKT LİSTESİ'!$F:$S,12,0)),"")</f>
        <v/>
      </c>
      <c r="L1633" s="134" t="str">
        <f ca="1">IFERROR(IF($C1633="","",VLOOKUP(FİLTRE!$C1633,'SKT LİSTESİ'!$F:$S,13,0)),"")</f>
        <v/>
      </c>
      <c r="M1633" s="135" t="str">
        <f ca="1">IFERROR(IF($C1633="","",VLOOKUP(FİLTRE!$C1633,'SKT LİSTESİ'!$F:$AJ,14,0)),"")</f>
        <v/>
      </c>
      <c r="N1633" s="31" t="str">
        <f ca="1">IFERROR(IF($C1633="","",VLOOKUP(FİLTRE!$C1633,'SKT LİSTESİ'!$F:$AJ,22,0)),"")</f>
        <v/>
      </c>
      <c r="O1633" s="136" t="str">
        <f ca="1">IFERROR(IF($C1633="","",VLOOKUP(FİLTRE!$C1633,'SKT LİSTESİ'!$F:$AJ,23,0)),"")</f>
        <v/>
      </c>
      <c r="P1633" s="31"/>
      <c r="Q1633" s="31"/>
      <c r="R1633" s="137" t="str">
        <f ca="1">(IFERROR(IF($C1633="","",VLOOKUP(FİLTRE!$C1633,'SKT LİSTESİ'!$F:$AJ,15,0)),""))</f>
        <v/>
      </c>
      <c r="S1633" s="138" t="str">
        <f ca="1">IFERROR(IF($C1633="","",VLOOKUP(FİLTRE!$C1633,'SKT LİSTESİ'!$F:$AJ,16,0)),"")</f>
        <v/>
      </c>
      <c r="AF1633" s="179" t="str">
        <f t="shared" ca="1" si="102"/>
        <v/>
      </c>
      <c r="AG1633" s="179">
        <f t="shared" ca="1" si="103"/>
        <v>0</v>
      </c>
      <c r="AH1633" s="179">
        <f t="shared" ca="1" si="104"/>
        <v>0</v>
      </c>
    </row>
    <row r="1634" spans="2:34" ht="15.75" x14ac:dyDescent="0.25">
      <c r="B1634">
        <f t="shared" ca="1" si="101"/>
        <v>1622</v>
      </c>
      <c r="C1634" t="str">
        <f ca="1">IFERROR(VLOOKUP(B1634,'SKT LİSTESİ'!F:F,1,0),"")</f>
        <v/>
      </c>
      <c r="E1634" s="128" t="str">
        <f ca="1">IFERROR(IF($C1634="","",VLOOKUP(FİLTRE!$C1634,'SKT LİSTESİ'!$F:$S,5,0)),"")</f>
        <v/>
      </c>
      <c r="F1634" s="129" t="str">
        <f ca="1">IFERROR(IF($C1634="","",VLOOKUP(FİLTRE!$C1634,'SKT LİSTESİ'!$F:$S,7,0)),"")</f>
        <v/>
      </c>
      <c r="G1634" s="130" t="str">
        <f ca="1">IFERROR(IF($C1634="","",VLOOKUP(FİLTRE!$C1634,'SKT LİSTESİ'!$F:$S,8,0)),"")</f>
        <v/>
      </c>
      <c r="H1634" s="131" t="str">
        <f ca="1">IF(E1634="","",IF($C1634="","",VLOOKUP(FİLTRE!$C1634,'SKT LİSTESİ'!$F:$S,9,0)))</f>
        <v/>
      </c>
      <c r="I1634" s="132" t="str">
        <f ca="1">IFERROR(IF($C1634="","",VLOOKUP(FİLTRE!$C1634,'SKT LİSTESİ'!$F:$S,10,0)),"")</f>
        <v/>
      </c>
      <c r="J1634" s="133" t="str">
        <f ca="1">IFERROR(IF($C1634="","",VLOOKUP(FİLTRE!$C1634,'SKT LİSTESİ'!$F:$S,11,0)),"")</f>
        <v/>
      </c>
      <c r="K1634" s="134" t="str">
        <f ca="1">IFERROR(IF($C1634="","",VLOOKUP(FİLTRE!$C1634,'SKT LİSTESİ'!$F:$S,12,0)),"")</f>
        <v/>
      </c>
      <c r="L1634" s="134" t="str">
        <f ca="1">IFERROR(IF($C1634="","",VLOOKUP(FİLTRE!$C1634,'SKT LİSTESİ'!$F:$S,13,0)),"")</f>
        <v/>
      </c>
      <c r="M1634" s="135" t="str">
        <f ca="1">IFERROR(IF($C1634="","",VLOOKUP(FİLTRE!$C1634,'SKT LİSTESİ'!$F:$AJ,14,0)),"")</f>
        <v/>
      </c>
      <c r="N1634" s="31" t="str">
        <f ca="1">IFERROR(IF($C1634="","",VLOOKUP(FİLTRE!$C1634,'SKT LİSTESİ'!$F:$AJ,22,0)),"")</f>
        <v/>
      </c>
      <c r="O1634" s="136" t="str">
        <f ca="1">IFERROR(IF($C1634="","",VLOOKUP(FİLTRE!$C1634,'SKT LİSTESİ'!$F:$AJ,23,0)),"")</f>
        <v/>
      </c>
      <c r="P1634" s="31"/>
      <c r="Q1634" s="31"/>
      <c r="R1634" s="137" t="str">
        <f ca="1">(IFERROR(IF($C1634="","",VLOOKUP(FİLTRE!$C1634,'SKT LİSTESİ'!$F:$AJ,15,0)),""))</f>
        <v/>
      </c>
      <c r="S1634" s="138" t="str">
        <f ca="1">IFERROR(IF($C1634="","",VLOOKUP(FİLTRE!$C1634,'SKT LİSTESİ'!$F:$AJ,16,0)),"")</f>
        <v/>
      </c>
      <c r="AF1634" s="179" t="str">
        <f t="shared" ca="1" si="102"/>
        <v/>
      </c>
      <c r="AG1634" s="179">
        <f t="shared" ca="1" si="103"/>
        <v>0</v>
      </c>
      <c r="AH1634" s="179">
        <f t="shared" ca="1" si="104"/>
        <v>0</v>
      </c>
    </row>
    <row r="1635" spans="2:34" ht="15.75" x14ac:dyDescent="0.25">
      <c r="B1635">
        <f t="shared" ca="1" si="101"/>
        <v>1623</v>
      </c>
      <c r="C1635" t="str">
        <f ca="1">IFERROR(VLOOKUP(B1635,'SKT LİSTESİ'!F:F,1,0),"")</f>
        <v/>
      </c>
      <c r="E1635" s="128" t="str">
        <f ca="1">IFERROR(IF($C1635="","",VLOOKUP(FİLTRE!$C1635,'SKT LİSTESİ'!$F:$S,5,0)),"")</f>
        <v/>
      </c>
      <c r="F1635" s="129" t="str">
        <f ca="1">IFERROR(IF($C1635="","",VLOOKUP(FİLTRE!$C1635,'SKT LİSTESİ'!$F:$S,7,0)),"")</f>
        <v/>
      </c>
      <c r="G1635" s="130" t="str">
        <f ca="1">IFERROR(IF($C1635="","",VLOOKUP(FİLTRE!$C1635,'SKT LİSTESİ'!$F:$S,8,0)),"")</f>
        <v/>
      </c>
      <c r="H1635" s="131" t="str">
        <f ca="1">IF(E1635="","",IF($C1635="","",VLOOKUP(FİLTRE!$C1635,'SKT LİSTESİ'!$F:$S,9,0)))</f>
        <v/>
      </c>
      <c r="I1635" s="132" t="str">
        <f ca="1">IFERROR(IF($C1635="","",VLOOKUP(FİLTRE!$C1635,'SKT LİSTESİ'!$F:$S,10,0)),"")</f>
        <v/>
      </c>
      <c r="J1635" s="133" t="str">
        <f ca="1">IFERROR(IF($C1635="","",VLOOKUP(FİLTRE!$C1635,'SKT LİSTESİ'!$F:$S,11,0)),"")</f>
        <v/>
      </c>
      <c r="K1635" s="134" t="str">
        <f ca="1">IFERROR(IF($C1635="","",VLOOKUP(FİLTRE!$C1635,'SKT LİSTESİ'!$F:$S,12,0)),"")</f>
        <v/>
      </c>
      <c r="L1635" s="134" t="str">
        <f ca="1">IFERROR(IF($C1635="","",VLOOKUP(FİLTRE!$C1635,'SKT LİSTESİ'!$F:$S,13,0)),"")</f>
        <v/>
      </c>
      <c r="M1635" s="135" t="str">
        <f ca="1">IFERROR(IF($C1635="","",VLOOKUP(FİLTRE!$C1635,'SKT LİSTESİ'!$F:$AJ,14,0)),"")</f>
        <v/>
      </c>
      <c r="N1635" s="31" t="str">
        <f ca="1">IFERROR(IF($C1635="","",VLOOKUP(FİLTRE!$C1635,'SKT LİSTESİ'!$F:$AJ,22,0)),"")</f>
        <v/>
      </c>
      <c r="O1635" s="136" t="str">
        <f ca="1">IFERROR(IF($C1635="","",VLOOKUP(FİLTRE!$C1635,'SKT LİSTESİ'!$F:$AJ,23,0)),"")</f>
        <v/>
      </c>
      <c r="P1635" s="31"/>
      <c r="Q1635" s="31"/>
      <c r="R1635" s="137" t="str">
        <f ca="1">(IFERROR(IF($C1635="","",VLOOKUP(FİLTRE!$C1635,'SKT LİSTESİ'!$F:$AJ,15,0)),""))</f>
        <v/>
      </c>
      <c r="S1635" s="138" t="str">
        <f ca="1">IFERROR(IF($C1635="","",VLOOKUP(FİLTRE!$C1635,'SKT LİSTESİ'!$F:$AJ,16,0)),"")</f>
        <v/>
      </c>
      <c r="AF1635" s="179" t="str">
        <f t="shared" ca="1" si="102"/>
        <v/>
      </c>
      <c r="AG1635" s="179">
        <f t="shared" ca="1" si="103"/>
        <v>0</v>
      </c>
      <c r="AH1635" s="179">
        <f t="shared" ca="1" si="104"/>
        <v>0</v>
      </c>
    </row>
    <row r="1636" spans="2:34" ht="15.75" x14ac:dyDescent="0.25">
      <c r="B1636">
        <f t="shared" ca="1" si="101"/>
        <v>1624</v>
      </c>
      <c r="C1636" t="str">
        <f ca="1">IFERROR(VLOOKUP(B1636,'SKT LİSTESİ'!F:F,1,0),"")</f>
        <v/>
      </c>
      <c r="E1636" s="128" t="str">
        <f ca="1">IFERROR(IF($C1636="","",VLOOKUP(FİLTRE!$C1636,'SKT LİSTESİ'!$F:$S,5,0)),"")</f>
        <v/>
      </c>
      <c r="F1636" s="129" t="str">
        <f ca="1">IFERROR(IF($C1636="","",VLOOKUP(FİLTRE!$C1636,'SKT LİSTESİ'!$F:$S,7,0)),"")</f>
        <v/>
      </c>
      <c r="G1636" s="130" t="str">
        <f ca="1">IFERROR(IF($C1636="","",VLOOKUP(FİLTRE!$C1636,'SKT LİSTESİ'!$F:$S,8,0)),"")</f>
        <v/>
      </c>
      <c r="H1636" s="131" t="str">
        <f ca="1">IF(E1636="","",IF($C1636="","",VLOOKUP(FİLTRE!$C1636,'SKT LİSTESİ'!$F:$S,9,0)))</f>
        <v/>
      </c>
      <c r="I1636" s="132" t="str">
        <f ca="1">IFERROR(IF($C1636="","",VLOOKUP(FİLTRE!$C1636,'SKT LİSTESİ'!$F:$S,10,0)),"")</f>
        <v/>
      </c>
      <c r="J1636" s="133" t="str">
        <f ca="1">IFERROR(IF($C1636="","",VLOOKUP(FİLTRE!$C1636,'SKT LİSTESİ'!$F:$S,11,0)),"")</f>
        <v/>
      </c>
      <c r="K1636" s="134" t="str">
        <f ca="1">IFERROR(IF($C1636="","",VLOOKUP(FİLTRE!$C1636,'SKT LİSTESİ'!$F:$S,12,0)),"")</f>
        <v/>
      </c>
      <c r="L1636" s="134" t="str">
        <f ca="1">IFERROR(IF($C1636="","",VLOOKUP(FİLTRE!$C1636,'SKT LİSTESİ'!$F:$S,13,0)),"")</f>
        <v/>
      </c>
      <c r="M1636" s="135" t="str">
        <f ca="1">IFERROR(IF($C1636="","",VLOOKUP(FİLTRE!$C1636,'SKT LİSTESİ'!$F:$AJ,14,0)),"")</f>
        <v/>
      </c>
      <c r="N1636" s="31" t="str">
        <f ca="1">IFERROR(IF($C1636="","",VLOOKUP(FİLTRE!$C1636,'SKT LİSTESİ'!$F:$AJ,22,0)),"")</f>
        <v/>
      </c>
      <c r="O1636" s="136" t="str">
        <f ca="1">IFERROR(IF($C1636="","",VLOOKUP(FİLTRE!$C1636,'SKT LİSTESİ'!$F:$AJ,23,0)),"")</f>
        <v/>
      </c>
      <c r="P1636" s="31"/>
      <c r="Q1636" s="31"/>
      <c r="R1636" s="137" t="str">
        <f ca="1">(IFERROR(IF($C1636="","",VLOOKUP(FİLTRE!$C1636,'SKT LİSTESİ'!$F:$AJ,15,0)),""))</f>
        <v/>
      </c>
      <c r="S1636" s="138" t="str">
        <f ca="1">IFERROR(IF($C1636="","",VLOOKUP(FİLTRE!$C1636,'SKT LİSTESİ'!$F:$AJ,16,0)),"")</f>
        <v/>
      </c>
      <c r="AF1636" s="179" t="str">
        <f t="shared" ca="1" si="102"/>
        <v/>
      </c>
      <c r="AG1636" s="179">
        <f t="shared" ca="1" si="103"/>
        <v>0</v>
      </c>
      <c r="AH1636" s="179">
        <f t="shared" ca="1" si="104"/>
        <v>0</v>
      </c>
    </row>
    <row r="1637" spans="2:34" ht="15.75" x14ac:dyDescent="0.25">
      <c r="B1637">
        <f t="shared" ca="1" si="101"/>
        <v>1625</v>
      </c>
      <c r="C1637" t="str">
        <f ca="1">IFERROR(VLOOKUP(B1637,'SKT LİSTESİ'!F:F,1,0),"")</f>
        <v/>
      </c>
      <c r="E1637" s="128" t="str">
        <f ca="1">IFERROR(IF($C1637="","",VLOOKUP(FİLTRE!$C1637,'SKT LİSTESİ'!$F:$S,5,0)),"")</f>
        <v/>
      </c>
      <c r="F1637" s="129" t="str">
        <f ca="1">IFERROR(IF($C1637="","",VLOOKUP(FİLTRE!$C1637,'SKT LİSTESİ'!$F:$S,7,0)),"")</f>
        <v/>
      </c>
      <c r="G1637" s="130" t="str">
        <f ca="1">IFERROR(IF($C1637="","",VLOOKUP(FİLTRE!$C1637,'SKT LİSTESİ'!$F:$S,8,0)),"")</f>
        <v/>
      </c>
      <c r="H1637" s="131" t="str">
        <f ca="1">IF(E1637="","",IF($C1637="","",VLOOKUP(FİLTRE!$C1637,'SKT LİSTESİ'!$F:$S,9,0)))</f>
        <v/>
      </c>
      <c r="I1637" s="132" t="str">
        <f ca="1">IFERROR(IF($C1637="","",VLOOKUP(FİLTRE!$C1637,'SKT LİSTESİ'!$F:$S,10,0)),"")</f>
        <v/>
      </c>
      <c r="J1637" s="133" t="str">
        <f ca="1">IFERROR(IF($C1637="","",VLOOKUP(FİLTRE!$C1637,'SKT LİSTESİ'!$F:$S,11,0)),"")</f>
        <v/>
      </c>
      <c r="K1637" s="134" t="str">
        <f ca="1">IFERROR(IF($C1637="","",VLOOKUP(FİLTRE!$C1637,'SKT LİSTESİ'!$F:$S,12,0)),"")</f>
        <v/>
      </c>
      <c r="L1637" s="134" t="str">
        <f ca="1">IFERROR(IF($C1637="","",VLOOKUP(FİLTRE!$C1637,'SKT LİSTESİ'!$F:$S,13,0)),"")</f>
        <v/>
      </c>
      <c r="M1637" s="135" t="str">
        <f ca="1">IFERROR(IF($C1637="","",VLOOKUP(FİLTRE!$C1637,'SKT LİSTESİ'!$F:$AJ,14,0)),"")</f>
        <v/>
      </c>
      <c r="N1637" s="31" t="str">
        <f ca="1">IFERROR(IF($C1637="","",VLOOKUP(FİLTRE!$C1637,'SKT LİSTESİ'!$F:$AJ,22,0)),"")</f>
        <v/>
      </c>
      <c r="O1637" s="136" t="str">
        <f ca="1">IFERROR(IF($C1637="","",VLOOKUP(FİLTRE!$C1637,'SKT LİSTESİ'!$F:$AJ,23,0)),"")</f>
        <v/>
      </c>
      <c r="P1637" s="31"/>
      <c r="Q1637" s="31"/>
      <c r="R1637" s="137" t="str">
        <f ca="1">(IFERROR(IF($C1637="","",VLOOKUP(FİLTRE!$C1637,'SKT LİSTESİ'!$F:$AJ,15,0)),""))</f>
        <v/>
      </c>
      <c r="S1637" s="138" t="str">
        <f ca="1">IFERROR(IF($C1637="","",VLOOKUP(FİLTRE!$C1637,'SKT LİSTESİ'!$F:$AJ,16,0)),"")</f>
        <v/>
      </c>
      <c r="AF1637" s="179" t="str">
        <f t="shared" ca="1" si="102"/>
        <v/>
      </c>
      <c r="AG1637" s="179">
        <f t="shared" ca="1" si="103"/>
        <v>0</v>
      </c>
      <c r="AH1637" s="179">
        <f t="shared" ca="1" si="104"/>
        <v>0</v>
      </c>
    </row>
    <row r="1638" spans="2:34" ht="15.75" x14ac:dyDescent="0.25">
      <c r="B1638">
        <f t="shared" ca="1" si="101"/>
        <v>1626</v>
      </c>
      <c r="C1638" t="str">
        <f ca="1">IFERROR(VLOOKUP(B1638,'SKT LİSTESİ'!F:F,1,0),"")</f>
        <v/>
      </c>
      <c r="E1638" s="128" t="str">
        <f ca="1">IFERROR(IF($C1638="","",VLOOKUP(FİLTRE!$C1638,'SKT LİSTESİ'!$F:$S,5,0)),"")</f>
        <v/>
      </c>
      <c r="F1638" s="129" t="str">
        <f ca="1">IFERROR(IF($C1638="","",VLOOKUP(FİLTRE!$C1638,'SKT LİSTESİ'!$F:$S,7,0)),"")</f>
        <v/>
      </c>
      <c r="G1638" s="130" t="str">
        <f ca="1">IFERROR(IF($C1638="","",VLOOKUP(FİLTRE!$C1638,'SKT LİSTESİ'!$F:$S,8,0)),"")</f>
        <v/>
      </c>
      <c r="H1638" s="131" t="str">
        <f ca="1">IF(E1638="","",IF($C1638="","",VLOOKUP(FİLTRE!$C1638,'SKT LİSTESİ'!$F:$S,9,0)))</f>
        <v/>
      </c>
      <c r="I1638" s="132" t="str">
        <f ca="1">IFERROR(IF($C1638="","",VLOOKUP(FİLTRE!$C1638,'SKT LİSTESİ'!$F:$S,10,0)),"")</f>
        <v/>
      </c>
      <c r="J1638" s="133" t="str">
        <f ca="1">IFERROR(IF($C1638="","",VLOOKUP(FİLTRE!$C1638,'SKT LİSTESİ'!$F:$S,11,0)),"")</f>
        <v/>
      </c>
      <c r="K1638" s="134" t="str">
        <f ca="1">IFERROR(IF($C1638="","",VLOOKUP(FİLTRE!$C1638,'SKT LİSTESİ'!$F:$S,12,0)),"")</f>
        <v/>
      </c>
      <c r="L1638" s="134" t="str">
        <f ca="1">IFERROR(IF($C1638="","",VLOOKUP(FİLTRE!$C1638,'SKT LİSTESİ'!$F:$S,13,0)),"")</f>
        <v/>
      </c>
      <c r="M1638" s="135" t="str">
        <f ca="1">IFERROR(IF($C1638="","",VLOOKUP(FİLTRE!$C1638,'SKT LİSTESİ'!$F:$AJ,14,0)),"")</f>
        <v/>
      </c>
      <c r="N1638" s="31" t="str">
        <f ca="1">IFERROR(IF($C1638="","",VLOOKUP(FİLTRE!$C1638,'SKT LİSTESİ'!$F:$AJ,22,0)),"")</f>
        <v/>
      </c>
      <c r="O1638" s="136" t="str">
        <f ca="1">IFERROR(IF($C1638="","",VLOOKUP(FİLTRE!$C1638,'SKT LİSTESİ'!$F:$AJ,23,0)),"")</f>
        <v/>
      </c>
      <c r="P1638" s="31"/>
      <c r="Q1638" s="31"/>
      <c r="R1638" s="137" t="str">
        <f ca="1">(IFERROR(IF($C1638="","",VLOOKUP(FİLTRE!$C1638,'SKT LİSTESİ'!$F:$AJ,15,0)),""))</f>
        <v/>
      </c>
      <c r="S1638" s="138" t="str">
        <f ca="1">IFERROR(IF($C1638="","",VLOOKUP(FİLTRE!$C1638,'SKT LİSTESİ'!$F:$AJ,16,0)),"")</f>
        <v/>
      </c>
      <c r="AF1638" s="179" t="str">
        <f t="shared" ca="1" si="102"/>
        <v/>
      </c>
      <c r="AG1638" s="179">
        <f t="shared" ca="1" si="103"/>
        <v>0</v>
      </c>
      <c r="AH1638" s="179">
        <f t="shared" ca="1" si="104"/>
        <v>0</v>
      </c>
    </row>
    <row r="1639" spans="2:34" ht="15.75" x14ac:dyDescent="0.25">
      <c r="B1639">
        <f t="shared" ca="1" si="101"/>
        <v>1627</v>
      </c>
      <c r="C1639" t="str">
        <f ca="1">IFERROR(VLOOKUP(B1639,'SKT LİSTESİ'!F:F,1,0),"")</f>
        <v/>
      </c>
      <c r="E1639" s="128" t="str">
        <f ca="1">IFERROR(IF($C1639="","",VLOOKUP(FİLTRE!$C1639,'SKT LİSTESİ'!$F:$S,5,0)),"")</f>
        <v/>
      </c>
      <c r="F1639" s="129" t="str">
        <f ca="1">IFERROR(IF($C1639="","",VLOOKUP(FİLTRE!$C1639,'SKT LİSTESİ'!$F:$S,7,0)),"")</f>
        <v/>
      </c>
      <c r="G1639" s="130" t="str">
        <f ca="1">IFERROR(IF($C1639="","",VLOOKUP(FİLTRE!$C1639,'SKT LİSTESİ'!$F:$S,8,0)),"")</f>
        <v/>
      </c>
      <c r="H1639" s="131" t="str">
        <f ca="1">IF(E1639="","",IF($C1639="","",VLOOKUP(FİLTRE!$C1639,'SKT LİSTESİ'!$F:$S,9,0)))</f>
        <v/>
      </c>
      <c r="I1639" s="132" t="str">
        <f ca="1">IFERROR(IF($C1639="","",VLOOKUP(FİLTRE!$C1639,'SKT LİSTESİ'!$F:$S,10,0)),"")</f>
        <v/>
      </c>
      <c r="J1639" s="133" t="str">
        <f ca="1">IFERROR(IF($C1639="","",VLOOKUP(FİLTRE!$C1639,'SKT LİSTESİ'!$F:$S,11,0)),"")</f>
        <v/>
      </c>
      <c r="K1639" s="134" t="str">
        <f ca="1">IFERROR(IF($C1639="","",VLOOKUP(FİLTRE!$C1639,'SKT LİSTESİ'!$F:$S,12,0)),"")</f>
        <v/>
      </c>
      <c r="L1639" s="134" t="str">
        <f ca="1">IFERROR(IF($C1639="","",VLOOKUP(FİLTRE!$C1639,'SKT LİSTESİ'!$F:$S,13,0)),"")</f>
        <v/>
      </c>
      <c r="M1639" s="135" t="str">
        <f ca="1">IFERROR(IF($C1639="","",VLOOKUP(FİLTRE!$C1639,'SKT LİSTESİ'!$F:$AJ,14,0)),"")</f>
        <v/>
      </c>
      <c r="N1639" s="31" t="str">
        <f ca="1">IFERROR(IF($C1639="","",VLOOKUP(FİLTRE!$C1639,'SKT LİSTESİ'!$F:$AJ,22,0)),"")</f>
        <v/>
      </c>
      <c r="O1639" s="136" t="str">
        <f ca="1">IFERROR(IF($C1639="","",VLOOKUP(FİLTRE!$C1639,'SKT LİSTESİ'!$F:$AJ,23,0)),"")</f>
        <v/>
      </c>
      <c r="P1639" s="31"/>
      <c r="Q1639" s="31"/>
      <c r="R1639" s="137" t="str">
        <f ca="1">(IFERROR(IF($C1639="","",VLOOKUP(FİLTRE!$C1639,'SKT LİSTESİ'!$F:$AJ,15,0)),""))</f>
        <v/>
      </c>
      <c r="S1639" s="138" t="str">
        <f ca="1">IFERROR(IF($C1639="","",VLOOKUP(FİLTRE!$C1639,'SKT LİSTESİ'!$F:$AJ,16,0)),"")</f>
        <v/>
      </c>
      <c r="AF1639" s="179" t="str">
        <f t="shared" ca="1" si="102"/>
        <v/>
      </c>
      <c r="AG1639" s="179">
        <f t="shared" ca="1" si="103"/>
        <v>0</v>
      </c>
      <c r="AH1639" s="179">
        <f t="shared" ca="1" si="104"/>
        <v>0</v>
      </c>
    </row>
    <row r="1640" spans="2:34" ht="15.75" x14ac:dyDescent="0.25">
      <c r="B1640">
        <f t="shared" ca="1" si="101"/>
        <v>1628</v>
      </c>
      <c r="C1640" t="str">
        <f ca="1">IFERROR(VLOOKUP(B1640,'SKT LİSTESİ'!F:F,1,0),"")</f>
        <v/>
      </c>
      <c r="E1640" s="128" t="str">
        <f ca="1">IFERROR(IF($C1640="","",VLOOKUP(FİLTRE!$C1640,'SKT LİSTESİ'!$F:$S,5,0)),"")</f>
        <v/>
      </c>
      <c r="F1640" s="129" t="str">
        <f ca="1">IFERROR(IF($C1640="","",VLOOKUP(FİLTRE!$C1640,'SKT LİSTESİ'!$F:$S,7,0)),"")</f>
        <v/>
      </c>
      <c r="G1640" s="130" t="str">
        <f ca="1">IFERROR(IF($C1640="","",VLOOKUP(FİLTRE!$C1640,'SKT LİSTESİ'!$F:$S,8,0)),"")</f>
        <v/>
      </c>
      <c r="H1640" s="131" t="str">
        <f ca="1">IF(E1640="","",IF($C1640="","",VLOOKUP(FİLTRE!$C1640,'SKT LİSTESİ'!$F:$S,9,0)))</f>
        <v/>
      </c>
      <c r="I1640" s="132" t="str">
        <f ca="1">IFERROR(IF($C1640="","",VLOOKUP(FİLTRE!$C1640,'SKT LİSTESİ'!$F:$S,10,0)),"")</f>
        <v/>
      </c>
      <c r="J1640" s="133" t="str">
        <f ca="1">IFERROR(IF($C1640="","",VLOOKUP(FİLTRE!$C1640,'SKT LİSTESİ'!$F:$S,11,0)),"")</f>
        <v/>
      </c>
      <c r="K1640" s="134" t="str">
        <f ca="1">IFERROR(IF($C1640="","",VLOOKUP(FİLTRE!$C1640,'SKT LİSTESİ'!$F:$S,12,0)),"")</f>
        <v/>
      </c>
      <c r="L1640" s="134" t="str">
        <f ca="1">IFERROR(IF($C1640="","",VLOOKUP(FİLTRE!$C1640,'SKT LİSTESİ'!$F:$S,13,0)),"")</f>
        <v/>
      </c>
      <c r="M1640" s="135" t="str">
        <f ca="1">IFERROR(IF($C1640="","",VLOOKUP(FİLTRE!$C1640,'SKT LİSTESİ'!$F:$AJ,14,0)),"")</f>
        <v/>
      </c>
      <c r="N1640" s="31" t="str">
        <f ca="1">IFERROR(IF($C1640="","",VLOOKUP(FİLTRE!$C1640,'SKT LİSTESİ'!$F:$AJ,22,0)),"")</f>
        <v/>
      </c>
      <c r="O1640" s="136" t="str">
        <f ca="1">IFERROR(IF($C1640="","",VLOOKUP(FİLTRE!$C1640,'SKT LİSTESİ'!$F:$AJ,23,0)),"")</f>
        <v/>
      </c>
      <c r="P1640" s="31"/>
      <c r="Q1640" s="31"/>
      <c r="R1640" s="137" t="str">
        <f ca="1">(IFERROR(IF($C1640="","",VLOOKUP(FİLTRE!$C1640,'SKT LİSTESİ'!$F:$AJ,15,0)),""))</f>
        <v/>
      </c>
      <c r="S1640" s="138" t="str">
        <f ca="1">IFERROR(IF($C1640="","",VLOOKUP(FİLTRE!$C1640,'SKT LİSTESİ'!$F:$AJ,16,0)),"")</f>
        <v/>
      </c>
      <c r="AF1640" s="179" t="str">
        <f t="shared" ca="1" si="102"/>
        <v/>
      </c>
      <c r="AG1640" s="179">
        <f t="shared" ca="1" si="103"/>
        <v>0</v>
      </c>
      <c r="AH1640" s="179">
        <f t="shared" ca="1" si="104"/>
        <v>0</v>
      </c>
    </row>
    <row r="1641" spans="2:34" ht="15.75" x14ac:dyDescent="0.25">
      <c r="B1641">
        <f t="shared" ca="1" si="101"/>
        <v>1629</v>
      </c>
      <c r="C1641" t="str">
        <f ca="1">IFERROR(VLOOKUP(B1641,'SKT LİSTESİ'!F:F,1,0),"")</f>
        <v/>
      </c>
      <c r="E1641" s="128" t="str">
        <f ca="1">IFERROR(IF($C1641="","",VLOOKUP(FİLTRE!$C1641,'SKT LİSTESİ'!$F:$S,5,0)),"")</f>
        <v/>
      </c>
      <c r="F1641" s="129" t="str">
        <f ca="1">IFERROR(IF($C1641="","",VLOOKUP(FİLTRE!$C1641,'SKT LİSTESİ'!$F:$S,7,0)),"")</f>
        <v/>
      </c>
      <c r="G1641" s="130" t="str">
        <f ca="1">IFERROR(IF($C1641="","",VLOOKUP(FİLTRE!$C1641,'SKT LİSTESİ'!$F:$S,8,0)),"")</f>
        <v/>
      </c>
      <c r="H1641" s="131" t="str">
        <f ca="1">IF(E1641="","",IF($C1641="","",VLOOKUP(FİLTRE!$C1641,'SKT LİSTESİ'!$F:$S,9,0)))</f>
        <v/>
      </c>
      <c r="I1641" s="132" t="str">
        <f ca="1">IFERROR(IF($C1641="","",VLOOKUP(FİLTRE!$C1641,'SKT LİSTESİ'!$F:$S,10,0)),"")</f>
        <v/>
      </c>
      <c r="J1641" s="133" t="str">
        <f ca="1">IFERROR(IF($C1641="","",VLOOKUP(FİLTRE!$C1641,'SKT LİSTESİ'!$F:$S,11,0)),"")</f>
        <v/>
      </c>
      <c r="K1641" s="134" t="str">
        <f ca="1">IFERROR(IF($C1641="","",VLOOKUP(FİLTRE!$C1641,'SKT LİSTESİ'!$F:$S,12,0)),"")</f>
        <v/>
      </c>
      <c r="L1641" s="134" t="str">
        <f ca="1">IFERROR(IF($C1641="","",VLOOKUP(FİLTRE!$C1641,'SKT LİSTESİ'!$F:$S,13,0)),"")</f>
        <v/>
      </c>
      <c r="M1641" s="135" t="str">
        <f ca="1">IFERROR(IF($C1641="","",VLOOKUP(FİLTRE!$C1641,'SKT LİSTESİ'!$F:$AJ,14,0)),"")</f>
        <v/>
      </c>
      <c r="N1641" s="31" t="str">
        <f ca="1">IFERROR(IF($C1641="","",VLOOKUP(FİLTRE!$C1641,'SKT LİSTESİ'!$F:$AJ,22,0)),"")</f>
        <v/>
      </c>
      <c r="O1641" s="136" t="str">
        <f ca="1">IFERROR(IF($C1641="","",VLOOKUP(FİLTRE!$C1641,'SKT LİSTESİ'!$F:$AJ,23,0)),"")</f>
        <v/>
      </c>
      <c r="P1641" s="31"/>
      <c r="Q1641" s="31"/>
      <c r="R1641" s="137" t="str">
        <f ca="1">(IFERROR(IF($C1641="","",VLOOKUP(FİLTRE!$C1641,'SKT LİSTESİ'!$F:$AJ,15,0)),""))</f>
        <v/>
      </c>
      <c r="S1641" s="138" t="str">
        <f ca="1">IFERROR(IF($C1641="","",VLOOKUP(FİLTRE!$C1641,'SKT LİSTESİ'!$F:$AJ,16,0)),"")</f>
        <v/>
      </c>
      <c r="AF1641" s="179" t="str">
        <f t="shared" ca="1" si="102"/>
        <v/>
      </c>
      <c r="AG1641" s="179">
        <f t="shared" ca="1" si="103"/>
        <v>0</v>
      </c>
      <c r="AH1641" s="179">
        <f t="shared" ca="1" si="104"/>
        <v>0</v>
      </c>
    </row>
    <row r="1642" spans="2:34" ht="15.75" x14ac:dyDescent="0.25">
      <c r="B1642">
        <f t="shared" ca="1" si="101"/>
        <v>1630</v>
      </c>
      <c r="C1642" t="str">
        <f ca="1">IFERROR(VLOOKUP(B1642,'SKT LİSTESİ'!F:F,1,0),"")</f>
        <v/>
      </c>
      <c r="E1642" s="128" t="str">
        <f ca="1">IFERROR(IF($C1642="","",VLOOKUP(FİLTRE!$C1642,'SKT LİSTESİ'!$F:$S,5,0)),"")</f>
        <v/>
      </c>
      <c r="F1642" s="129" t="str">
        <f ca="1">IFERROR(IF($C1642="","",VLOOKUP(FİLTRE!$C1642,'SKT LİSTESİ'!$F:$S,7,0)),"")</f>
        <v/>
      </c>
      <c r="G1642" s="130" t="str">
        <f ca="1">IFERROR(IF($C1642="","",VLOOKUP(FİLTRE!$C1642,'SKT LİSTESİ'!$F:$S,8,0)),"")</f>
        <v/>
      </c>
      <c r="H1642" s="131" t="str">
        <f ca="1">IF(E1642="","",IF($C1642="","",VLOOKUP(FİLTRE!$C1642,'SKT LİSTESİ'!$F:$S,9,0)))</f>
        <v/>
      </c>
      <c r="I1642" s="132" t="str">
        <f ca="1">IFERROR(IF($C1642="","",VLOOKUP(FİLTRE!$C1642,'SKT LİSTESİ'!$F:$S,10,0)),"")</f>
        <v/>
      </c>
      <c r="J1642" s="133" t="str">
        <f ca="1">IFERROR(IF($C1642="","",VLOOKUP(FİLTRE!$C1642,'SKT LİSTESİ'!$F:$S,11,0)),"")</f>
        <v/>
      </c>
      <c r="K1642" s="134" t="str">
        <f ca="1">IFERROR(IF($C1642="","",VLOOKUP(FİLTRE!$C1642,'SKT LİSTESİ'!$F:$S,12,0)),"")</f>
        <v/>
      </c>
      <c r="L1642" s="134" t="str">
        <f ca="1">IFERROR(IF($C1642="","",VLOOKUP(FİLTRE!$C1642,'SKT LİSTESİ'!$F:$S,13,0)),"")</f>
        <v/>
      </c>
      <c r="M1642" s="135" t="str">
        <f ca="1">IFERROR(IF($C1642="","",VLOOKUP(FİLTRE!$C1642,'SKT LİSTESİ'!$F:$AJ,14,0)),"")</f>
        <v/>
      </c>
      <c r="N1642" s="31" t="str">
        <f ca="1">IFERROR(IF($C1642="","",VLOOKUP(FİLTRE!$C1642,'SKT LİSTESİ'!$F:$AJ,22,0)),"")</f>
        <v/>
      </c>
      <c r="O1642" s="136" t="str">
        <f ca="1">IFERROR(IF($C1642="","",VLOOKUP(FİLTRE!$C1642,'SKT LİSTESİ'!$F:$AJ,23,0)),"")</f>
        <v/>
      </c>
      <c r="P1642" s="31"/>
      <c r="Q1642" s="31"/>
      <c r="R1642" s="137" t="str">
        <f ca="1">(IFERROR(IF($C1642="","",VLOOKUP(FİLTRE!$C1642,'SKT LİSTESİ'!$F:$AJ,15,0)),""))</f>
        <v/>
      </c>
      <c r="S1642" s="138" t="str">
        <f ca="1">IFERROR(IF($C1642="","",VLOOKUP(FİLTRE!$C1642,'SKT LİSTESİ'!$F:$AJ,16,0)),"")</f>
        <v/>
      </c>
      <c r="AF1642" s="179" t="str">
        <f t="shared" ca="1" si="102"/>
        <v/>
      </c>
      <c r="AG1642" s="179">
        <f t="shared" ca="1" si="103"/>
        <v>0</v>
      </c>
      <c r="AH1642" s="179">
        <f t="shared" ca="1" si="104"/>
        <v>0</v>
      </c>
    </row>
    <row r="1643" spans="2:34" ht="15.75" x14ac:dyDescent="0.25">
      <c r="B1643">
        <f t="shared" ca="1" si="101"/>
        <v>1631</v>
      </c>
      <c r="C1643" t="str">
        <f ca="1">IFERROR(VLOOKUP(B1643,'SKT LİSTESİ'!F:F,1,0),"")</f>
        <v/>
      </c>
      <c r="E1643" s="128" t="str">
        <f ca="1">IFERROR(IF($C1643="","",VLOOKUP(FİLTRE!$C1643,'SKT LİSTESİ'!$F:$S,5,0)),"")</f>
        <v/>
      </c>
      <c r="F1643" s="129" t="str">
        <f ca="1">IFERROR(IF($C1643="","",VLOOKUP(FİLTRE!$C1643,'SKT LİSTESİ'!$F:$S,7,0)),"")</f>
        <v/>
      </c>
      <c r="G1643" s="130" t="str">
        <f ca="1">IFERROR(IF($C1643="","",VLOOKUP(FİLTRE!$C1643,'SKT LİSTESİ'!$F:$S,8,0)),"")</f>
        <v/>
      </c>
      <c r="H1643" s="131" t="str">
        <f ca="1">IF(E1643="","",IF($C1643="","",VLOOKUP(FİLTRE!$C1643,'SKT LİSTESİ'!$F:$S,9,0)))</f>
        <v/>
      </c>
      <c r="I1643" s="132" t="str">
        <f ca="1">IFERROR(IF($C1643="","",VLOOKUP(FİLTRE!$C1643,'SKT LİSTESİ'!$F:$S,10,0)),"")</f>
        <v/>
      </c>
      <c r="J1643" s="133" t="str">
        <f ca="1">IFERROR(IF($C1643="","",VLOOKUP(FİLTRE!$C1643,'SKT LİSTESİ'!$F:$S,11,0)),"")</f>
        <v/>
      </c>
      <c r="K1643" s="134" t="str">
        <f ca="1">IFERROR(IF($C1643="","",VLOOKUP(FİLTRE!$C1643,'SKT LİSTESİ'!$F:$S,12,0)),"")</f>
        <v/>
      </c>
      <c r="L1643" s="134" t="str">
        <f ca="1">IFERROR(IF($C1643="","",VLOOKUP(FİLTRE!$C1643,'SKT LİSTESİ'!$F:$S,13,0)),"")</f>
        <v/>
      </c>
      <c r="M1643" s="135" t="str">
        <f ca="1">IFERROR(IF($C1643="","",VLOOKUP(FİLTRE!$C1643,'SKT LİSTESİ'!$F:$AJ,14,0)),"")</f>
        <v/>
      </c>
      <c r="N1643" s="31" t="str">
        <f ca="1">IFERROR(IF($C1643="","",VLOOKUP(FİLTRE!$C1643,'SKT LİSTESİ'!$F:$AJ,22,0)),"")</f>
        <v/>
      </c>
      <c r="O1643" s="136" t="str">
        <f ca="1">IFERROR(IF($C1643="","",VLOOKUP(FİLTRE!$C1643,'SKT LİSTESİ'!$F:$AJ,23,0)),"")</f>
        <v/>
      </c>
      <c r="P1643" s="31"/>
      <c r="Q1643" s="31"/>
      <c r="R1643" s="137" t="str">
        <f ca="1">(IFERROR(IF($C1643="","",VLOOKUP(FİLTRE!$C1643,'SKT LİSTESİ'!$F:$AJ,15,0)),""))</f>
        <v/>
      </c>
      <c r="S1643" s="138" t="str">
        <f ca="1">IFERROR(IF($C1643="","",VLOOKUP(FİLTRE!$C1643,'SKT LİSTESİ'!$F:$AJ,16,0)),"")</f>
        <v/>
      </c>
      <c r="AF1643" s="179" t="str">
        <f t="shared" ca="1" si="102"/>
        <v/>
      </c>
      <c r="AG1643" s="179">
        <f t="shared" ca="1" si="103"/>
        <v>0</v>
      </c>
      <c r="AH1643" s="179">
        <f t="shared" ca="1" si="104"/>
        <v>0</v>
      </c>
    </row>
    <row r="1644" spans="2:34" ht="15.75" x14ac:dyDescent="0.25">
      <c r="B1644">
        <f t="shared" ca="1" si="101"/>
        <v>1632</v>
      </c>
      <c r="C1644" t="str">
        <f ca="1">IFERROR(VLOOKUP(B1644,'SKT LİSTESİ'!F:F,1,0),"")</f>
        <v/>
      </c>
      <c r="E1644" s="128" t="str">
        <f ca="1">IFERROR(IF($C1644="","",VLOOKUP(FİLTRE!$C1644,'SKT LİSTESİ'!$F:$S,5,0)),"")</f>
        <v/>
      </c>
      <c r="F1644" s="129" t="str">
        <f ca="1">IFERROR(IF($C1644="","",VLOOKUP(FİLTRE!$C1644,'SKT LİSTESİ'!$F:$S,7,0)),"")</f>
        <v/>
      </c>
      <c r="G1644" s="130" t="str">
        <f ca="1">IFERROR(IF($C1644="","",VLOOKUP(FİLTRE!$C1644,'SKT LİSTESİ'!$F:$S,8,0)),"")</f>
        <v/>
      </c>
      <c r="H1644" s="131" t="str">
        <f ca="1">IF(E1644="","",IF($C1644="","",VLOOKUP(FİLTRE!$C1644,'SKT LİSTESİ'!$F:$S,9,0)))</f>
        <v/>
      </c>
      <c r="I1644" s="132" t="str">
        <f ca="1">IFERROR(IF($C1644="","",VLOOKUP(FİLTRE!$C1644,'SKT LİSTESİ'!$F:$S,10,0)),"")</f>
        <v/>
      </c>
      <c r="J1644" s="133" t="str">
        <f ca="1">IFERROR(IF($C1644="","",VLOOKUP(FİLTRE!$C1644,'SKT LİSTESİ'!$F:$S,11,0)),"")</f>
        <v/>
      </c>
      <c r="K1644" s="134" t="str">
        <f ca="1">IFERROR(IF($C1644="","",VLOOKUP(FİLTRE!$C1644,'SKT LİSTESİ'!$F:$S,12,0)),"")</f>
        <v/>
      </c>
      <c r="L1644" s="134" t="str">
        <f ca="1">IFERROR(IF($C1644="","",VLOOKUP(FİLTRE!$C1644,'SKT LİSTESİ'!$F:$S,13,0)),"")</f>
        <v/>
      </c>
      <c r="M1644" s="135" t="str">
        <f ca="1">IFERROR(IF($C1644="","",VLOOKUP(FİLTRE!$C1644,'SKT LİSTESİ'!$F:$AJ,14,0)),"")</f>
        <v/>
      </c>
      <c r="N1644" s="31" t="str">
        <f ca="1">IFERROR(IF($C1644="","",VLOOKUP(FİLTRE!$C1644,'SKT LİSTESİ'!$F:$AJ,22,0)),"")</f>
        <v/>
      </c>
      <c r="O1644" s="136" t="str">
        <f ca="1">IFERROR(IF($C1644="","",VLOOKUP(FİLTRE!$C1644,'SKT LİSTESİ'!$F:$AJ,23,0)),"")</f>
        <v/>
      </c>
      <c r="P1644" s="31"/>
      <c r="Q1644" s="31"/>
      <c r="R1644" s="137" t="str">
        <f ca="1">(IFERROR(IF($C1644="","",VLOOKUP(FİLTRE!$C1644,'SKT LİSTESİ'!$F:$AJ,15,0)),""))</f>
        <v/>
      </c>
      <c r="S1644" s="138" t="str">
        <f ca="1">IFERROR(IF($C1644="","",VLOOKUP(FİLTRE!$C1644,'SKT LİSTESİ'!$F:$AJ,16,0)),"")</f>
        <v/>
      </c>
      <c r="AF1644" s="179" t="str">
        <f t="shared" ca="1" si="102"/>
        <v/>
      </c>
      <c r="AG1644" s="179">
        <f t="shared" ca="1" si="103"/>
        <v>0</v>
      </c>
      <c r="AH1644" s="179">
        <f t="shared" ca="1" si="104"/>
        <v>0</v>
      </c>
    </row>
    <row r="1645" spans="2:34" ht="15.75" x14ac:dyDescent="0.25">
      <c r="B1645">
        <f t="shared" ca="1" si="101"/>
        <v>1633</v>
      </c>
      <c r="C1645" t="str">
        <f ca="1">IFERROR(VLOOKUP(B1645,'SKT LİSTESİ'!F:F,1,0),"")</f>
        <v/>
      </c>
      <c r="E1645" s="128" t="str">
        <f ca="1">IFERROR(IF($C1645="","",VLOOKUP(FİLTRE!$C1645,'SKT LİSTESİ'!$F:$S,5,0)),"")</f>
        <v/>
      </c>
      <c r="F1645" s="129" t="str">
        <f ca="1">IFERROR(IF($C1645="","",VLOOKUP(FİLTRE!$C1645,'SKT LİSTESİ'!$F:$S,7,0)),"")</f>
        <v/>
      </c>
      <c r="G1645" s="130" t="str">
        <f ca="1">IFERROR(IF($C1645="","",VLOOKUP(FİLTRE!$C1645,'SKT LİSTESİ'!$F:$S,8,0)),"")</f>
        <v/>
      </c>
      <c r="H1645" s="131" t="str">
        <f ca="1">IF(E1645="","",IF($C1645="","",VLOOKUP(FİLTRE!$C1645,'SKT LİSTESİ'!$F:$S,9,0)))</f>
        <v/>
      </c>
      <c r="I1645" s="132" t="str">
        <f ca="1">IFERROR(IF($C1645="","",VLOOKUP(FİLTRE!$C1645,'SKT LİSTESİ'!$F:$S,10,0)),"")</f>
        <v/>
      </c>
      <c r="J1645" s="133" t="str">
        <f ca="1">IFERROR(IF($C1645="","",VLOOKUP(FİLTRE!$C1645,'SKT LİSTESİ'!$F:$S,11,0)),"")</f>
        <v/>
      </c>
      <c r="K1645" s="134" t="str">
        <f ca="1">IFERROR(IF($C1645="","",VLOOKUP(FİLTRE!$C1645,'SKT LİSTESİ'!$F:$S,12,0)),"")</f>
        <v/>
      </c>
      <c r="L1645" s="134" t="str">
        <f ca="1">IFERROR(IF($C1645="","",VLOOKUP(FİLTRE!$C1645,'SKT LİSTESİ'!$F:$S,13,0)),"")</f>
        <v/>
      </c>
      <c r="M1645" s="135" t="str">
        <f ca="1">IFERROR(IF($C1645="","",VLOOKUP(FİLTRE!$C1645,'SKT LİSTESİ'!$F:$AJ,14,0)),"")</f>
        <v/>
      </c>
      <c r="N1645" s="31" t="str">
        <f ca="1">IFERROR(IF($C1645="","",VLOOKUP(FİLTRE!$C1645,'SKT LİSTESİ'!$F:$AJ,22,0)),"")</f>
        <v/>
      </c>
      <c r="O1645" s="136" t="str">
        <f ca="1">IFERROR(IF($C1645="","",VLOOKUP(FİLTRE!$C1645,'SKT LİSTESİ'!$F:$AJ,23,0)),"")</f>
        <v/>
      </c>
      <c r="P1645" s="31"/>
      <c r="Q1645" s="31"/>
      <c r="R1645" s="137" t="str">
        <f ca="1">(IFERROR(IF($C1645="","",VLOOKUP(FİLTRE!$C1645,'SKT LİSTESİ'!$F:$AJ,15,0)),""))</f>
        <v/>
      </c>
      <c r="S1645" s="138" t="str">
        <f ca="1">IFERROR(IF($C1645="","",VLOOKUP(FİLTRE!$C1645,'SKT LİSTESİ'!$F:$AJ,16,0)),"")</f>
        <v/>
      </c>
      <c r="AF1645" s="179" t="str">
        <f t="shared" ca="1" si="102"/>
        <v/>
      </c>
      <c r="AG1645" s="179">
        <f t="shared" ca="1" si="103"/>
        <v>0</v>
      </c>
      <c r="AH1645" s="179">
        <f t="shared" ca="1" si="104"/>
        <v>0</v>
      </c>
    </row>
    <row r="1646" spans="2:34" ht="15.75" x14ac:dyDescent="0.25">
      <c r="B1646">
        <f t="shared" ca="1" si="101"/>
        <v>1634</v>
      </c>
      <c r="C1646" t="str">
        <f ca="1">IFERROR(VLOOKUP(B1646,'SKT LİSTESİ'!F:F,1,0),"")</f>
        <v/>
      </c>
      <c r="E1646" s="128" t="str">
        <f ca="1">IFERROR(IF($C1646="","",VLOOKUP(FİLTRE!$C1646,'SKT LİSTESİ'!$F:$S,5,0)),"")</f>
        <v/>
      </c>
      <c r="F1646" s="129" t="str">
        <f ca="1">IFERROR(IF($C1646="","",VLOOKUP(FİLTRE!$C1646,'SKT LİSTESİ'!$F:$S,7,0)),"")</f>
        <v/>
      </c>
      <c r="G1646" s="130" t="str">
        <f ca="1">IFERROR(IF($C1646="","",VLOOKUP(FİLTRE!$C1646,'SKT LİSTESİ'!$F:$S,8,0)),"")</f>
        <v/>
      </c>
      <c r="H1646" s="131" t="str">
        <f ca="1">IF(E1646="","",IF($C1646="","",VLOOKUP(FİLTRE!$C1646,'SKT LİSTESİ'!$F:$S,9,0)))</f>
        <v/>
      </c>
      <c r="I1646" s="132" t="str">
        <f ca="1">IFERROR(IF($C1646="","",VLOOKUP(FİLTRE!$C1646,'SKT LİSTESİ'!$F:$S,10,0)),"")</f>
        <v/>
      </c>
      <c r="J1646" s="133" t="str">
        <f ca="1">IFERROR(IF($C1646="","",VLOOKUP(FİLTRE!$C1646,'SKT LİSTESİ'!$F:$S,11,0)),"")</f>
        <v/>
      </c>
      <c r="K1646" s="134" t="str">
        <f ca="1">IFERROR(IF($C1646="","",VLOOKUP(FİLTRE!$C1646,'SKT LİSTESİ'!$F:$S,12,0)),"")</f>
        <v/>
      </c>
      <c r="L1646" s="134" t="str">
        <f ca="1">IFERROR(IF($C1646="","",VLOOKUP(FİLTRE!$C1646,'SKT LİSTESİ'!$F:$S,13,0)),"")</f>
        <v/>
      </c>
      <c r="M1646" s="135" t="str">
        <f ca="1">IFERROR(IF($C1646="","",VLOOKUP(FİLTRE!$C1646,'SKT LİSTESİ'!$F:$AJ,14,0)),"")</f>
        <v/>
      </c>
      <c r="N1646" s="31" t="str">
        <f ca="1">IFERROR(IF($C1646="","",VLOOKUP(FİLTRE!$C1646,'SKT LİSTESİ'!$F:$AJ,22,0)),"")</f>
        <v/>
      </c>
      <c r="O1646" s="136" t="str">
        <f ca="1">IFERROR(IF($C1646="","",VLOOKUP(FİLTRE!$C1646,'SKT LİSTESİ'!$F:$AJ,23,0)),"")</f>
        <v/>
      </c>
      <c r="P1646" s="31"/>
      <c r="Q1646" s="31"/>
      <c r="R1646" s="137" t="str">
        <f ca="1">(IFERROR(IF($C1646="","",VLOOKUP(FİLTRE!$C1646,'SKT LİSTESİ'!$F:$AJ,15,0)),""))</f>
        <v/>
      </c>
      <c r="S1646" s="138" t="str">
        <f ca="1">IFERROR(IF($C1646="","",VLOOKUP(FİLTRE!$C1646,'SKT LİSTESİ'!$F:$AJ,16,0)),"")</f>
        <v/>
      </c>
      <c r="AF1646" s="179" t="str">
        <f t="shared" ca="1" si="102"/>
        <v/>
      </c>
      <c r="AG1646" s="179">
        <f t="shared" ca="1" si="103"/>
        <v>0</v>
      </c>
      <c r="AH1646" s="179">
        <f t="shared" ca="1" si="104"/>
        <v>0</v>
      </c>
    </row>
    <row r="1647" spans="2:34" ht="15.75" x14ac:dyDescent="0.25">
      <c r="B1647">
        <f t="shared" ca="1" si="101"/>
        <v>1635</v>
      </c>
      <c r="C1647" t="str">
        <f ca="1">IFERROR(VLOOKUP(B1647,'SKT LİSTESİ'!F:F,1,0),"")</f>
        <v/>
      </c>
      <c r="E1647" s="128" t="str">
        <f ca="1">IFERROR(IF($C1647="","",VLOOKUP(FİLTRE!$C1647,'SKT LİSTESİ'!$F:$S,5,0)),"")</f>
        <v/>
      </c>
      <c r="F1647" s="129" t="str">
        <f ca="1">IFERROR(IF($C1647="","",VLOOKUP(FİLTRE!$C1647,'SKT LİSTESİ'!$F:$S,7,0)),"")</f>
        <v/>
      </c>
      <c r="G1647" s="130" t="str">
        <f ca="1">IFERROR(IF($C1647="","",VLOOKUP(FİLTRE!$C1647,'SKT LİSTESİ'!$F:$S,8,0)),"")</f>
        <v/>
      </c>
      <c r="H1647" s="131" t="str">
        <f ca="1">IF(E1647="","",IF($C1647="","",VLOOKUP(FİLTRE!$C1647,'SKT LİSTESİ'!$F:$S,9,0)))</f>
        <v/>
      </c>
      <c r="I1647" s="132" t="str">
        <f ca="1">IFERROR(IF($C1647="","",VLOOKUP(FİLTRE!$C1647,'SKT LİSTESİ'!$F:$S,10,0)),"")</f>
        <v/>
      </c>
      <c r="J1647" s="133" t="str">
        <f ca="1">IFERROR(IF($C1647="","",VLOOKUP(FİLTRE!$C1647,'SKT LİSTESİ'!$F:$S,11,0)),"")</f>
        <v/>
      </c>
      <c r="K1647" s="134" t="str">
        <f ca="1">IFERROR(IF($C1647="","",VLOOKUP(FİLTRE!$C1647,'SKT LİSTESİ'!$F:$S,12,0)),"")</f>
        <v/>
      </c>
      <c r="L1647" s="134" t="str">
        <f ca="1">IFERROR(IF($C1647="","",VLOOKUP(FİLTRE!$C1647,'SKT LİSTESİ'!$F:$S,13,0)),"")</f>
        <v/>
      </c>
      <c r="M1647" s="135" t="str">
        <f ca="1">IFERROR(IF($C1647="","",VLOOKUP(FİLTRE!$C1647,'SKT LİSTESİ'!$F:$AJ,14,0)),"")</f>
        <v/>
      </c>
      <c r="N1647" s="31" t="str">
        <f ca="1">IFERROR(IF($C1647="","",VLOOKUP(FİLTRE!$C1647,'SKT LİSTESİ'!$F:$AJ,22,0)),"")</f>
        <v/>
      </c>
      <c r="O1647" s="136" t="str">
        <f ca="1">IFERROR(IF($C1647="","",VLOOKUP(FİLTRE!$C1647,'SKT LİSTESİ'!$F:$AJ,23,0)),"")</f>
        <v/>
      </c>
      <c r="P1647" s="31"/>
      <c r="Q1647" s="31"/>
      <c r="R1647" s="137" t="str">
        <f ca="1">(IFERROR(IF($C1647="","",VLOOKUP(FİLTRE!$C1647,'SKT LİSTESİ'!$F:$AJ,15,0)),""))</f>
        <v/>
      </c>
      <c r="S1647" s="138" t="str">
        <f ca="1">IFERROR(IF($C1647="","",VLOOKUP(FİLTRE!$C1647,'SKT LİSTESİ'!$F:$AJ,16,0)),"")</f>
        <v/>
      </c>
      <c r="AF1647" s="179" t="str">
        <f t="shared" ca="1" si="102"/>
        <v/>
      </c>
      <c r="AG1647" s="179">
        <f t="shared" ca="1" si="103"/>
        <v>0</v>
      </c>
      <c r="AH1647" s="179">
        <f t="shared" ca="1" si="104"/>
        <v>0</v>
      </c>
    </row>
    <row r="1648" spans="2:34" ht="15.75" x14ac:dyDescent="0.25">
      <c r="B1648">
        <f t="shared" ca="1" si="101"/>
        <v>1636</v>
      </c>
      <c r="C1648" t="str">
        <f ca="1">IFERROR(VLOOKUP(B1648,'SKT LİSTESİ'!F:F,1,0),"")</f>
        <v/>
      </c>
      <c r="E1648" s="128" t="str">
        <f ca="1">IFERROR(IF($C1648="","",VLOOKUP(FİLTRE!$C1648,'SKT LİSTESİ'!$F:$S,5,0)),"")</f>
        <v/>
      </c>
      <c r="F1648" s="129" t="str">
        <f ca="1">IFERROR(IF($C1648="","",VLOOKUP(FİLTRE!$C1648,'SKT LİSTESİ'!$F:$S,7,0)),"")</f>
        <v/>
      </c>
      <c r="G1648" s="130" t="str">
        <f ca="1">IFERROR(IF($C1648="","",VLOOKUP(FİLTRE!$C1648,'SKT LİSTESİ'!$F:$S,8,0)),"")</f>
        <v/>
      </c>
      <c r="H1648" s="131" t="str">
        <f ca="1">IF(E1648="","",IF($C1648="","",VLOOKUP(FİLTRE!$C1648,'SKT LİSTESİ'!$F:$S,9,0)))</f>
        <v/>
      </c>
      <c r="I1648" s="132" t="str">
        <f ca="1">IFERROR(IF($C1648="","",VLOOKUP(FİLTRE!$C1648,'SKT LİSTESİ'!$F:$S,10,0)),"")</f>
        <v/>
      </c>
      <c r="J1648" s="133" t="str">
        <f ca="1">IFERROR(IF($C1648="","",VLOOKUP(FİLTRE!$C1648,'SKT LİSTESİ'!$F:$S,11,0)),"")</f>
        <v/>
      </c>
      <c r="K1648" s="134" t="str">
        <f ca="1">IFERROR(IF($C1648="","",VLOOKUP(FİLTRE!$C1648,'SKT LİSTESİ'!$F:$S,12,0)),"")</f>
        <v/>
      </c>
      <c r="L1648" s="134" t="str">
        <f ca="1">IFERROR(IF($C1648="","",VLOOKUP(FİLTRE!$C1648,'SKT LİSTESİ'!$F:$S,13,0)),"")</f>
        <v/>
      </c>
      <c r="M1648" s="135" t="str">
        <f ca="1">IFERROR(IF($C1648="","",VLOOKUP(FİLTRE!$C1648,'SKT LİSTESİ'!$F:$AJ,14,0)),"")</f>
        <v/>
      </c>
      <c r="N1648" s="31" t="str">
        <f ca="1">IFERROR(IF($C1648="","",VLOOKUP(FİLTRE!$C1648,'SKT LİSTESİ'!$F:$AJ,22,0)),"")</f>
        <v/>
      </c>
      <c r="O1648" s="136" t="str">
        <f ca="1">IFERROR(IF($C1648="","",VLOOKUP(FİLTRE!$C1648,'SKT LİSTESİ'!$F:$AJ,23,0)),"")</f>
        <v/>
      </c>
      <c r="P1648" s="31"/>
      <c r="Q1648" s="31"/>
      <c r="R1648" s="137" t="str">
        <f ca="1">(IFERROR(IF($C1648="","",VLOOKUP(FİLTRE!$C1648,'SKT LİSTESİ'!$F:$AJ,15,0)),""))</f>
        <v/>
      </c>
      <c r="S1648" s="138" t="str">
        <f ca="1">IFERROR(IF($C1648="","",VLOOKUP(FİLTRE!$C1648,'SKT LİSTESİ'!$F:$AJ,16,0)),"")</f>
        <v/>
      </c>
      <c r="AF1648" s="179" t="str">
        <f t="shared" ca="1" si="102"/>
        <v/>
      </c>
      <c r="AG1648" s="179">
        <f t="shared" ca="1" si="103"/>
        <v>0</v>
      </c>
      <c r="AH1648" s="179">
        <f t="shared" ca="1" si="104"/>
        <v>0</v>
      </c>
    </row>
    <row r="1649" spans="2:34" ht="15.75" x14ac:dyDescent="0.25">
      <c r="B1649">
        <f t="shared" ca="1" si="101"/>
        <v>1637</v>
      </c>
      <c r="C1649" t="str">
        <f ca="1">IFERROR(VLOOKUP(B1649,'SKT LİSTESİ'!F:F,1,0),"")</f>
        <v/>
      </c>
      <c r="E1649" s="128" t="str">
        <f ca="1">IFERROR(IF($C1649="","",VLOOKUP(FİLTRE!$C1649,'SKT LİSTESİ'!$F:$S,5,0)),"")</f>
        <v/>
      </c>
      <c r="F1649" s="129" t="str">
        <f ca="1">IFERROR(IF($C1649="","",VLOOKUP(FİLTRE!$C1649,'SKT LİSTESİ'!$F:$S,7,0)),"")</f>
        <v/>
      </c>
      <c r="G1649" s="130" t="str">
        <f ca="1">IFERROR(IF($C1649="","",VLOOKUP(FİLTRE!$C1649,'SKT LİSTESİ'!$F:$S,8,0)),"")</f>
        <v/>
      </c>
      <c r="H1649" s="131" t="str">
        <f ca="1">IF(E1649="","",IF($C1649="","",VLOOKUP(FİLTRE!$C1649,'SKT LİSTESİ'!$F:$S,9,0)))</f>
        <v/>
      </c>
      <c r="I1649" s="132" t="str">
        <f ca="1">IFERROR(IF($C1649="","",VLOOKUP(FİLTRE!$C1649,'SKT LİSTESİ'!$F:$S,10,0)),"")</f>
        <v/>
      </c>
      <c r="J1649" s="133" t="str">
        <f ca="1">IFERROR(IF($C1649="","",VLOOKUP(FİLTRE!$C1649,'SKT LİSTESİ'!$F:$S,11,0)),"")</f>
        <v/>
      </c>
      <c r="K1649" s="134" t="str">
        <f ca="1">IFERROR(IF($C1649="","",VLOOKUP(FİLTRE!$C1649,'SKT LİSTESİ'!$F:$S,12,0)),"")</f>
        <v/>
      </c>
      <c r="L1649" s="134" t="str">
        <f ca="1">IFERROR(IF($C1649="","",VLOOKUP(FİLTRE!$C1649,'SKT LİSTESİ'!$F:$S,13,0)),"")</f>
        <v/>
      </c>
      <c r="M1649" s="135" t="str">
        <f ca="1">IFERROR(IF($C1649="","",VLOOKUP(FİLTRE!$C1649,'SKT LİSTESİ'!$F:$AJ,14,0)),"")</f>
        <v/>
      </c>
      <c r="N1649" s="31" t="str">
        <f ca="1">IFERROR(IF($C1649="","",VLOOKUP(FİLTRE!$C1649,'SKT LİSTESİ'!$F:$AJ,22,0)),"")</f>
        <v/>
      </c>
      <c r="O1649" s="136" t="str">
        <f ca="1">IFERROR(IF($C1649="","",VLOOKUP(FİLTRE!$C1649,'SKT LİSTESİ'!$F:$AJ,23,0)),"")</f>
        <v/>
      </c>
      <c r="P1649" s="31"/>
      <c r="Q1649" s="31"/>
      <c r="R1649" s="137" t="str">
        <f ca="1">(IFERROR(IF($C1649="","",VLOOKUP(FİLTRE!$C1649,'SKT LİSTESİ'!$F:$AJ,15,0)),""))</f>
        <v/>
      </c>
      <c r="S1649" s="138" t="str">
        <f ca="1">IFERROR(IF($C1649="","",VLOOKUP(FİLTRE!$C1649,'SKT LİSTESİ'!$F:$AJ,16,0)),"")</f>
        <v/>
      </c>
      <c r="AF1649" s="179" t="str">
        <f t="shared" ca="1" si="102"/>
        <v/>
      </c>
      <c r="AG1649" s="179">
        <f t="shared" ca="1" si="103"/>
        <v>0</v>
      </c>
      <c r="AH1649" s="179">
        <f t="shared" ca="1" si="104"/>
        <v>0</v>
      </c>
    </row>
    <row r="1650" spans="2:34" ht="15.75" x14ac:dyDescent="0.25">
      <c r="B1650">
        <f t="shared" ca="1" si="101"/>
        <v>1638</v>
      </c>
      <c r="C1650" t="str">
        <f ca="1">IFERROR(VLOOKUP(B1650,'SKT LİSTESİ'!F:F,1,0),"")</f>
        <v/>
      </c>
      <c r="E1650" s="128" t="str">
        <f ca="1">IFERROR(IF($C1650="","",VLOOKUP(FİLTRE!$C1650,'SKT LİSTESİ'!$F:$S,5,0)),"")</f>
        <v/>
      </c>
      <c r="F1650" s="129" t="str">
        <f ca="1">IFERROR(IF($C1650="","",VLOOKUP(FİLTRE!$C1650,'SKT LİSTESİ'!$F:$S,7,0)),"")</f>
        <v/>
      </c>
      <c r="G1650" s="130" t="str">
        <f ca="1">IFERROR(IF($C1650="","",VLOOKUP(FİLTRE!$C1650,'SKT LİSTESİ'!$F:$S,8,0)),"")</f>
        <v/>
      </c>
      <c r="H1650" s="131" t="str">
        <f ca="1">IF(E1650="","",IF($C1650="","",VLOOKUP(FİLTRE!$C1650,'SKT LİSTESİ'!$F:$S,9,0)))</f>
        <v/>
      </c>
      <c r="I1650" s="132" t="str">
        <f ca="1">IFERROR(IF($C1650="","",VLOOKUP(FİLTRE!$C1650,'SKT LİSTESİ'!$F:$S,10,0)),"")</f>
        <v/>
      </c>
      <c r="J1650" s="133" t="str">
        <f ca="1">IFERROR(IF($C1650="","",VLOOKUP(FİLTRE!$C1650,'SKT LİSTESİ'!$F:$S,11,0)),"")</f>
        <v/>
      </c>
      <c r="K1650" s="134" t="str">
        <f ca="1">IFERROR(IF($C1650="","",VLOOKUP(FİLTRE!$C1650,'SKT LİSTESİ'!$F:$S,12,0)),"")</f>
        <v/>
      </c>
      <c r="L1650" s="134" t="str">
        <f ca="1">IFERROR(IF($C1650="","",VLOOKUP(FİLTRE!$C1650,'SKT LİSTESİ'!$F:$S,13,0)),"")</f>
        <v/>
      </c>
      <c r="M1650" s="135" t="str">
        <f ca="1">IFERROR(IF($C1650="","",VLOOKUP(FİLTRE!$C1650,'SKT LİSTESİ'!$F:$AJ,14,0)),"")</f>
        <v/>
      </c>
      <c r="N1650" s="31" t="str">
        <f ca="1">IFERROR(IF($C1650="","",VLOOKUP(FİLTRE!$C1650,'SKT LİSTESİ'!$F:$AJ,22,0)),"")</f>
        <v/>
      </c>
      <c r="O1650" s="136" t="str">
        <f ca="1">IFERROR(IF($C1650="","",VLOOKUP(FİLTRE!$C1650,'SKT LİSTESİ'!$F:$AJ,23,0)),"")</f>
        <v/>
      </c>
      <c r="P1650" s="31"/>
      <c r="Q1650" s="31"/>
      <c r="R1650" s="137" t="str">
        <f ca="1">(IFERROR(IF($C1650="","",VLOOKUP(FİLTRE!$C1650,'SKT LİSTESİ'!$F:$AJ,15,0)),""))</f>
        <v/>
      </c>
      <c r="S1650" s="138" t="str">
        <f ca="1">IFERROR(IF($C1650="","",VLOOKUP(FİLTRE!$C1650,'SKT LİSTESİ'!$F:$AJ,16,0)),"")</f>
        <v/>
      </c>
      <c r="AF1650" s="179" t="str">
        <f t="shared" ca="1" si="102"/>
        <v/>
      </c>
      <c r="AG1650" s="179">
        <f t="shared" ca="1" si="103"/>
        <v>0</v>
      </c>
      <c r="AH1650" s="179">
        <f t="shared" ca="1" si="104"/>
        <v>0</v>
      </c>
    </row>
    <row r="1651" spans="2:34" ht="15.75" x14ac:dyDescent="0.25">
      <c r="B1651">
        <f t="shared" ca="1" si="101"/>
        <v>1639</v>
      </c>
      <c r="C1651" t="str">
        <f ca="1">IFERROR(VLOOKUP(B1651,'SKT LİSTESİ'!F:F,1,0),"")</f>
        <v/>
      </c>
      <c r="E1651" s="128" t="str">
        <f ca="1">IFERROR(IF($C1651="","",VLOOKUP(FİLTRE!$C1651,'SKT LİSTESİ'!$F:$S,5,0)),"")</f>
        <v/>
      </c>
      <c r="F1651" s="129" t="str">
        <f ca="1">IFERROR(IF($C1651="","",VLOOKUP(FİLTRE!$C1651,'SKT LİSTESİ'!$F:$S,7,0)),"")</f>
        <v/>
      </c>
      <c r="G1651" s="130" t="str">
        <f ca="1">IFERROR(IF($C1651="","",VLOOKUP(FİLTRE!$C1651,'SKT LİSTESİ'!$F:$S,8,0)),"")</f>
        <v/>
      </c>
      <c r="H1651" s="131" t="str">
        <f ca="1">IF(E1651="","",IF($C1651="","",VLOOKUP(FİLTRE!$C1651,'SKT LİSTESİ'!$F:$S,9,0)))</f>
        <v/>
      </c>
      <c r="I1651" s="132" t="str">
        <f ca="1">IFERROR(IF($C1651="","",VLOOKUP(FİLTRE!$C1651,'SKT LİSTESİ'!$F:$S,10,0)),"")</f>
        <v/>
      </c>
      <c r="J1651" s="133" t="str">
        <f ca="1">IFERROR(IF($C1651="","",VLOOKUP(FİLTRE!$C1651,'SKT LİSTESİ'!$F:$S,11,0)),"")</f>
        <v/>
      </c>
      <c r="K1651" s="134" t="str">
        <f ca="1">IFERROR(IF($C1651="","",VLOOKUP(FİLTRE!$C1651,'SKT LİSTESİ'!$F:$S,12,0)),"")</f>
        <v/>
      </c>
      <c r="L1651" s="134" t="str">
        <f ca="1">IFERROR(IF($C1651="","",VLOOKUP(FİLTRE!$C1651,'SKT LİSTESİ'!$F:$S,13,0)),"")</f>
        <v/>
      </c>
      <c r="M1651" s="135" t="str">
        <f ca="1">IFERROR(IF($C1651="","",VLOOKUP(FİLTRE!$C1651,'SKT LİSTESİ'!$F:$AJ,14,0)),"")</f>
        <v/>
      </c>
      <c r="N1651" s="31" t="str">
        <f ca="1">IFERROR(IF($C1651="","",VLOOKUP(FİLTRE!$C1651,'SKT LİSTESİ'!$F:$AJ,22,0)),"")</f>
        <v/>
      </c>
      <c r="O1651" s="136" t="str">
        <f ca="1">IFERROR(IF($C1651="","",VLOOKUP(FİLTRE!$C1651,'SKT LİSTESİ'!$F:$AJ,23,0)),"")</f>
        <v/>
      </c>
      <c r="P1651" s="31"/>
      <c r="Q1651" s="31"/>
      <c r="R1651" s="137" t="str">
        <f ca="1">(IFERROR(IF($C1651="","",VLOOKUP(FİLTRE!$C1651,'SKT LİSTESİ'!$F:$AJ,15,0)),""))</f>
        <v/>
      </c>
      <c r="S1651" s="138" t="str">
        <f ca="1">IFERROR(IF($C1651="","",VLOOKUP(FİLTRE!$C1651,'SKT LİSTESİ'!$F:$AJ,16,0)),"")</f>
        <v/>
      </c>
      <c r="AF1651" s="179" t="str">
        <f t="shared" ca="1" si="102"/>
        <v/>
      </c>
      <c r="AG1651" s="179">
        <f t="shared" ca="1" si="103"/>
        <v>0</v>
      </c>
      <c r="AH1651" s="179">
        <f t="shared" ca="1" si="104"/>
        <v>0</v>
      </c>
    </row>
    <row r="1652" spans="2:34" ht="15.75" x14ac:dyDescent="0.25">
      <c r="B1652">
        <f t="shared" ca="1" si="101"/>
        <v>1640</v>
      </c>
      <c r="C1652" t="str">
        <f ca="1">IFERROR(VLOOKUP(B1652,'SKT LİSTESİ'!F:F,1,0),"")</f>
        <v/>
      </c>
      <c r="E1652" s="128" t="str">
        <f ca="1">IFERROR(IF($C1652="","",VLOOKUP(FİLTRE!$C1652,'SKT LİSTESİ'!$F:$S,5,0)),"")</f>
        <v/>
      </c>
      <c r="F1652" s="129" t="str">
        <f ca="1">IFERROR(IF($C1652="","",VLOOKUP(FİLTRE!$C1652,'SKT LİSTESİ'!$F:$S,7,0)),"")</f>
        <v/>
      </c>
      <c r="G1652" s="130" t="str">
        <f ca="1">IFERROR(IF($C1652="","",VLOOKUP(FİLTRE!$C1652,'SKT LİSTESİ'!$F:$S,8,0)),"")</f>
        <v/>
      </c>
      <c r="H1652" s="131" t="str">
        <f ca="1">IF(E1652="","",IF($C1652="","",VLOOKUP(FİLTRE!$C1652,'SKT LİSTESİ'!$F:$S,9,0)))</f>
        <v/>
      </c>
      <c r="I1652" s="132" t="str">
        <f ca="1">IFERROR(IF($C1652="","",VLOOKUP(FİLTRE!$C1652,'SKT LİSTESİ'!$F:$S,10,0)),"")</f>
        <v/>
      </c>
      <c r="J1652" s="133" t="str">
        <f ca="1">IFERROR(IF($C1652="","",VLOOKUP(FİLTRE!$C1652,'SKT LİSTESİ'!$F:$S,11,0)),"")</f>
        <v/>
      </c>
      <c r="K1652" s="134" t="str">
        <f ca="1">IFERROR(IF($C1652="","",VLOOKUP(FİLTRE!$C1652,'SKT LİSTESİ'!$F:$S,12,0)),"")</f>
        <v/>
      </c>
      <c r="L1652" s="134" t="str">
        <f ca="1">IFERROR(IF($C1652="","",VLOOKUP(FİLTRE!$C1652,'SKT LİSTESİ'!$F:$S,13,0)),"")</f>
        <v/>
      </c>
      <c r="M1652" s="135" t="str">
        <f ca="1">IFERROR(IF($C1652="","",VLOOKUP(FİLTRE!$C1652,'SKT LİSTESİ'!$F:$AJ,14,0)),"")</f>
        <v/>
      </c>
      <c r="N1652" s="31" t="str">
        <f ca="1">IFERROR(IF($C1652="","",VLOOKUP(FİLTRE!$C1652,'SKT LİSTESİ'!$F:$AJ,22,0)),"")</f>
        <v/>
      </c>
      <c r="O1652" s="136" t="str">
        <f ca="1">IFERROR(IF($C1652="","",VLOOKUP(FİLTRE!$C1652,'SKT LİSTESİ'!$F:$AJ,23,0)),"")</f>
        <v/>
      </c>
      <c r="P1652" s="31"/>
      <c r="Q1652" s="31"/>
      <c r="R1652" s="137" t="str">
        <f ca="1">(IFERROR(IF($C1652="","",VLOOKUP(FİLTRE!$C1652,'SKT LİSTESİ'!$F:$AJ,15,0)),""))</f>
        <v/>
      </c>
      <c r="S1652" s="138" t="str">
        <f ca="1">IFERROR(IF($C1652="","",VLOOKUP(FİLTRE!$C1652,'SKT LİSTESİ'!$F:$AJ,16,0)),"")</f>
        <v/>
      </c>
      <c r="AF1652" s="179" t="str">
        <f t="shared" ca="1" si="102"/>
        <v/>
      </c>
      <c r="AG1652" s="179">
        <f t="shared" ca="1" si="103"/>
        <v>0</v>
      </c>
      <c r="AH1652" s="179">
        <f t="shared" ca="1" si="104"/>
        <v>0</v>
      </c>
    </row>
    <row r="1653" spans="2:34" ht="15.75" x14ac:dyDescent="0.25">
      <c r="B1653">
        <f t="shared" ca="1" si="101"/>
        <v>1641</v>
      </c>
      <c r="C1653" t="str">
        <f ca="1">IFERROR(VLOOKUP(B1653,'SKT LİSTESİ'!F:F,1,0),"")</f>
        <v/>
      </c>
      <c r="E1653" s="128" t="str">
        <f ca="1">IFERROR(IF($C1653="","",VLOOKUP(FİLTRE!$C1653,'SKT LİSTESİ'!$F:$S,5,0)),"")</f>
        <v/>
      </c>
      <c r="F1653" s="129" t="str">
        <f ca="1">IFERROR(IF($C1653="","",VLOOKUP(FİLTRE!$C1653,'SKT LİSTESİ'!$F:$S,7,0)),"")</f>
        <v/>
      </c>
      <c r="G1653" s="130" t="str">
        <f ca="1">IFERROR(IF($C1653="","",VLOOKUP(FİLTRE!$C1653,'SKT LİSTESİ'!$F:$S,8,0)),"")</f>
        <v/>
      </c>
      <c r="H1653" s="131" t="str">
        <f ca="1">IF(E1653="","",IF($C1653="","",VLOOKUP(FİLTRE!$C1653,'SKT LİSTESİ'!$F:$S,9,0)))</f>
        <v/>
      </c>
      <c r="I1653" s="132" t="str">
        <f ca="1">IFERROR(IF($C1653="","",VLOOKUP(FİLTRE!$C1653,'SKT LİSTESİ'!$F:$S,10,0)),"")</f>
        <v/>
      </c>
      <c r="J1653" s="133" t="str">
        <f ca="1">IFERROR(IF($C1653="","",VLOOKUP(FİLTRE!$C1653,'SKT LİSTESİ'!$F:$S,11,0)),"")</f>
        <v/>
      </c>
      <c r="K1653" s="134" t="str">
        <f ca="1">IFERROR(IF($C1653="","",VLOOKUP(FİLTRE!$C1653,'SKT LİSTESİ'!$F:$S,12,0)),"")</f>
        <v/>
      </c>
      <c r="L1653" s="134" t="str">
        <f ca="1">IFERROR(IF($C1653="","",VLOOKUP(FİLTRE!$C1653,'SKT LİSTESİ'!$F:$S,13,0)),"")</f>
        <v/>
      </c>
      <c r="M1653" s="135" t="str">
        <f ca="1">IFERROR(IF($C1653="","",VLOOKUP(FİLTRE!$C1653,'SKT LİSTESİ'!$F:$AJ,14,0)),"")</f>
        <v/>
      </c>
      <c r="N1653" s="31" t="str">
        <f ca="1">IFERROR(IF($C1653="","",VLOOKUP(FİLTRE!$C1653,'SKT LİSTESİ'!$F:$AJ,22,0)),"")</f>
        <v/>
      </c>
      <c r="O1653" s="136" t="str">
        <f ca="1">IFERROR(IF($C1653="","",VLOOKUP(FİLTRE!$C1653,'SKT LİSTESİ'!$F:$AJ,23,0)),"")</f>
        <v/>
      </c>
      <c r="P1653" s="31"/>
      <c r="Q1653" s="31"/>
      <c r="R1653" s="137" t="str">
        <f ca="1">(IFERROR(IF($C1653="","",VLOOKUP(FİLTRE!$C1653,'SKT LİSTESİ'!$F:$AJ,15,0)),""))</f>
        <v/>
      </c>
      <c r="S1653" s="138" t="str">
        <f ca="1">IFERROR(IF($C1653="","",VLOOKUP(FİLTRE!$C1653,'SKT LİSTESİ'!$F:$AJ,16,0)),"")</f>
        <v/>
      </c>
      <c r="AF1653" s="179" t="str">
        <f t="shared" ca="1" si="102"/>
        <v/>
      </c>
      <c r="AG1653" s="179">
        <f t="shared" ca="1" si="103"/>
        <v>0</v>
      </c>
      <c r="AH1653" s="179">
        <f t="shared" ca="1" si="104"/>
        <v>0</v>
      </c>
    </row>
    <row r="1654" spans="2:34" ht="15.75" x14ac:dyDescent="0.25">
      <c r="B1654">
        <f t="shared" ca="1" si="101"/>
        <v>1642</v>
      </c>
      <c r="C1654" t="str">
        <f ca="1">IFERROR(VLOOKUP(B1654,'SKT LİSTESİ'!F:F,1,0),"")</f>
        <v/>
      </c>
      <c r="E1654" s="128" t="str">
        <f ca="1">IFERROR(IF($C1654="","",VLOOKUP(FİLTRE!$C1654,'SKT LİSTESİ'!$F:$S,5,0)),"")</f>
        <v/>
      </c>
      <c r="F1654" s="129" t="str">
        <f ca="1">IFERROR(IF($C1654="","",VLOOKUP(FİLTRE!$C1654,'SKT LİSTESİ'!$F:$S,7,0)),"")</f>
        <v/>
      </c>
      <c r="G1654" s="130" t="str">
        <f ca="1">IFERROR(IF($C1654="","",VLOOKUP(FİLTRE!$C1654,'SKT LİSTESİ'!$F:$S,8,0)),"")</f>
        <v/>
      </c>
      <c r="H1654" s="131" t="str">
        <f ca="1">IF(E1654="","",IF($C1654="","",VLOOKUP(FİLTRE!$C1654,'SKT LİSTESİ'!$F:$S,9,0)))</f>
        <v/>
      </c>
      <c r="I1654" s="132" t="str">
        <f ca="1">IFERROR(IF($C1654="","",VLOOKUP(FİLTRE!$C1654,'SKT LİSTESİ'!$F:$S,10,0)),"")</f>
        <v/>
      </c>
      <c r="J1654" s="133" t="str">
        <f ca="1">IFERROR(IF($C1654="","",VLOOKUP(FİLTRE!$C1654,'SKT LİSTESİ'!$F:$S,11,0)),"")</f>
        <v/>
      </c>
      <c r="K1654" s="134" t="str">
        <f ca="1">IFERROR(IF($C1654="","",VLOOKUP(FİLTRE!$C1654,'SKT LİSTESİ'!$F:$S,12,0)),"")</f>
        <v/>
      </c>
      <c r="L1654" s="134" t="str">
        <f ca="1">IFERROR(IF($C1654="","",VLOOKUP(FİLTRE!$C1654,'SKT LİSTESİ'!$F:$S,13,0)),"")</f>
        <v/>
      </c>
      <c r="M1654" s="135" t="str">
        <f ca="1">IFERROR(IF($C1654="","",VLOOKUP(FİLTRE!$C1654,'SKT LİSTESİ'!$F:$AJ,14,0)),"")</f>
        <v/>
      </c>
      <c r="N1654" s="31" t="str">
        <f ca="1">IFERROR(IF($C1654="","",VLOOKUP(FİLTRE!$C1654,'SKT LİSTESİ'!$F:$AJ,22,0)),"")</f>
        <v/>
      </c>
      <c r="O1654" s="136" t="str">
        <f ca="1">IFERROR(IF($C1654="","",VLOOKUP(FİLTRE!$C1654,'SKT LİSTESİ'!$F:$AJ,23,0)),"")</f>
        <v/>
      </c>
      <c r="P1654" s="31"/>
      <c r="Q1654" s="31"/>
      <c r="R1654" s="137" t="str">
        <f ca="1">(IFERROR(IF($C1654="","",VLOOKUP(FİLTRE!$C1654,'SKT LİSTESİ'!$F:$AJ,15,0)),""))</f>
        <v/>
      </c>
      <c r="S1654" s="138" t="str">
        <f ca="1">IFERROR(IF($C1654="","",VLOOKUP(FİLTRE!$C1654,'SKT LİSTESİ'!$F:$AJ,16,0)),"")</f>
        <v/>
      </c>
      <c r="AF1654" s="179" t="str">
        <f t="shared" ca="1" si="102"/>
        <v/>
      </c>
      <c r="AG1654" s="179">
        <f t="shared" ca="1" si="103"/>
        <v>0</v>
      </c>
      <c r="AH1654" s="179">
        <f t="shared" ca="1" si="104"/>
        <v>0</v>
      </c>
    </row>
    <row r="1655" spans="2:34" ht="15.75" x14ac:dyDescent="0.25">
      <c r="B1655">
        <f t="shared" ca="1" si="101"/>
        <v>1643</v>
      </c>
      <c r="C1655" t="str">
        <f ca="1">IFERROR(VLOOKUP(B1655,'SKT LİSTESİ'!F:F,1,0),"")</f>
        <v/>
      </c>
      <c r="E1655" s="128" t="str">
        <f ca="1">IFERROR(IF($C1655="","",VLOOKUP(FİLTRE!$C1655,'SKT LİSTESİ'!$F:$S,5,0)),"")</f>
        <v/>
      </c>
      <c r="F1655" s="129" t="str">
        <f ca="1">IFERROR(IF($C1655="","",VLOOKUP(FİLTRE!$C1655,'SKT LİSTESİ'!$F:$S,7,0)),"")</f>
        <v/>
      </c>
      <c r="G1655" s="130" t="str">
        <f ca="1">IFERROR(IF($C1655="","",VLOOKUP(FİLTRE!$C1655,'SKT LİSTESİ'!$F:$S,8,0)),"")</f>
        <v/>
      </c>
      <c r="H1655" s="131" t="str">
        <f ca="1">IF(E1655="","",IF($C1655="","",VLOOKUP(FİLTRE!$C1655,'SKT LİSTESİ'!$F:$S,9,0)))</f>
        <v/>
      </c>
      <c r="I1655" s="132" t="str">
        <f ca="1">IFERROR(IF($C1655="","",VLOOKUP(FİLTRE!$C1655,'SKT LİSTESİ'!$F:$S,10,0)),"")</f>
        <v/>
      </c>
      <c r="J1655" s="133" t="str">
        <f ca="1">IFERROR(IF($C1655="","",VLOOKUP(FİLTRE!$C1655,'SKT LİSTESİ'!$F:$S,11,0)),"")</f>
        <v/>
      </c>
      <c r="K1655" s="134" t="str">
        <f ca="1">IFERROR(IF($C1655="","",VLOOKUP(FİLTRE!$C1655,'SKT LİSTESİ'!$F:$S,12,0)),"")</f>
        <v/>
      </c>
      <c r="L1655" s="134" t="str">
        <f ca="1">IFERROR(IF($C1655="","",VLOOKUP(FİLTRE!$C1655,'SKT LİSTESİ'!$F:$S,13,0)),"")</f>
        <v/>
      </c>
      <c r="M1655" s="135" t="str">
        <f ca="1">IFERROR(IF($C1655="","",VLOOKUP(FİLTRE!$C1655,'SKT LİSTESİ'!$F:$AJ,14,0)),"")</f>
        <v/>
      </c>
      <c r="N1655" s="31" t="str">
        <f ca="1">IFERROR(IF($C1655="","",VLOOKUP(FİLTRE!$C1655,'SKT LİSTESİ'!$F:$AJ,22,0)),"")</f>
        <v/>
      </c>
      <c r="O1655" s="136" t="str">
        <f ca="1">IFERROR(IF($C1655="","",VLOOKUP(FİLTRE!$C1655,'SKT LİSTESİ'!$F:$AJ,23,0)),"")</f>
        <v/>
      </c>
      <c r="P1655" s="31"/>
      <c r="Q1655" s="31"/>
      <c r="R1655" s="137" t="str">
        <f ca="1">(IFERROR(IF($C1655="","",VLOOKUP(FİLTRE!$C1655,'SKT LİSTESİ'!$F:$AJ,15,0)),""))</f>
        <v/>
      </c>
      <c r="S1655" s="138" t="str">
        <f ca="1">IFERROR(IF($C1655="","",VLOOKUP(FİLTRE!$C1655,'SKT LİSTESİ'!$F:$AJ,16,0)),"")</f>
        <v/>
      </c>
      <c r="AF1655" s="179" t="str">
        <f t="shared" ca="1" si="102"/>
        <v/>
      </c>
      <c r="AG1655" s="179">
        <f t="shared" ca="1" si="103"/>
        <v>0</v>
      </c>
      <c r="AH1655" s="179">
        <f t="shared" ca="1" si="104"/>
        <v>0</v>
      </c>
    </row>
    <row r="1656" spans="2:34" ht="15.75" x14ac:dyDescent="0.25">
      <c r="B1656">
        <f t="shared" ca="1" si="101"/>
        <v>1644</v>
      </c>
      <c r="C1656" t="str">
        <f ca="1">IFERROR(VLOOKUP(B1656,'SKT LİSTESİ'!F:F,1,0),"")</f>
        <v/>
      </c>
      <c r="E1656" s="128" t="str">
        <f ca="1">IFERROR(IF($C1656="","",VLOOKUP(FİLTRE!$C1656,'SKT LİSTESİ'!$F:$S,5,0)),"")</f>
        <v/>
      </c>
      <c r="F1656" s="129" t="str">
        <f ca="1">IFERROR(IF($C1656="","",VLOOKUP(FİLTRE!$C1656,'SKT LİSTESİ'!$F:$S,7,0)),"")</f>
        <v/>
      </c>
      <c r="G1656" s="130" t="str">
        <f ca="1">IFERROR(IF($C1656="","",VLOOKUP(FİLTRE!$C1656,'SKT LİSTESİ'!$F:$S,8,0)),"")</f>
        <v/>
      </c>
      <c r="H1656" s="131" t="str">
        <f ca="1">IF(E1656="","",IF($C1656="","",VLOOKUP(FİLTRE!$C1656,'SKT LİSTESİ'!$F:$S,9,0)))</f>
        <v/>
      </c>
      <c r="I1656" s="132" t="str">
        <f ca="1">IFERROR(IF($C1656="","",VLOOKUP(FİLTRE!$C1656,'SKT LİSTESİ'!$F:$S,10,0)),"")</f>
        <v/>
      </c>
      <c r="J1656" s="133" t="str">
        <f ca="1">IFERROR(IF($C1656="","",VLOOKUP(FİLTRE!$C1656,'SKT LİSTESİ'!$F:$S,11,0)),"")</f>
        <v/>
      </c>
      <c r="K1656" s="134" t="str">
        <f ca="1">IFERROR(IF($C1656="","",VLOOKUP(FİLTRE!$C1656,'SKT LİSTESİ'!$F:$S,12,0)),"")</f>
        <v/>
      </c>
      <c r="L1656" s="134" t="str">
        <f ca="1">IFERROR(IF($C1656="","",VLOOKUP(FİLTRE!$C1656,'SKT LİSTESİ'!$F:$S,13,0)),"")</f>
        <v/>
      </c>
      <c r="M1656" s="135" t="str">
        <f ca="1">IFERROR(IF($C1656="","",VLOOKUP(FİLTRE!$C1656,'SKT LİSTESİ'!$F:$AJ,14,0)),"")</f>
        <v/>
      </c>
      <c r="N1656" s="31" t="str">
        <f ca="1">IFERROR(IF($C1656="","",VLOOKUP(FİLTRE!$C1656,'SKT LİSTESİ'!$F:$AJ,22,0)),"")</f>
        <v/>
      </c>
      <c r="O1656" s="136" t="str">
        <f ca="1">IFERROR(IF($C1656="","",VLOOKUP(FİLTRE!$C1656,'SKT LİSTESİ'!$F:$AJ,23,0)),"")</f>
        <v/>
      </c>
      <c r="P1656" s="31"/>
      <c r="Q1656" s="31"/>
      <c r="R1656" s="137" t="str">
        <f ca="1">(IFERROR(IF($C1656="","",VLOOKUP(FİLTRE!$C1656,'SKT LİSTESİ'!$F:$AJ,15,0)),""))</f>
        <v/>
      </c>
      <c r="S1656" s="138" t="str">
        <f ca="1">IFERROR(IF($C1656="","",VLOOKUP(FİLTRE!$C1656,'SKT LİSTESİ'!$F:$AJ,16,0)),"")</f>
        <v/>
      </c>
      <c r="AF1656" s="179" t="str">
        <f t="shared" ca="1" si="102"/>
        <v/>
      </c>
      <c r="AG1656" s="179">
        <f t="shared" ca="1" si="103"/>
        <v>0</v>
      </c>
      <c r="AH1656" s="179">
        <f t="shared" ca="1" si="104"/>
        <v>0</v>
      </c>
    </row>
    <row r="1657" spans="2:34" ht="15.75" x14ac:dyDescent="0.25">
      <c r="B1657">
        <f t="shared" ca="1" si="101"/>
        <v>1645</v>
      </c>
      <c r="C1657" t="str">
        <f ca="1">IFERROR(VLOOKUP(B1657,'SKT LİSTESİ'!F:F,1,0),"")</f>
        <v/>
      </c>
      <c r="E1657" s="128" t="str">
        <f ca="1">IFERROR(IF($C1657="","",VLOOKUP(FİLTRE!$C1657,'SKT LİSTESİ'!$F:$S,5,0)),"")</f>
        <v/>
      </c>
      <c r="F1657" s="129" t="str">
        <f ca="1">IFERROR(IF($C1657="","",VLOOKUP(FİLTRE!$C1657,'SKT LİSTESİ'!$F:$S,7,0)),"")</f>
        <v/>
      </c>
      <c r="G1657" s="130" t="str">
        <f ca="1">IFERROR(IF($C1657="","",VLOOKUP(FİLTRE!$C1657,'SKT LİSTESİ'!$F:$S,8,0)),"")</f>
        <v/>
      </c>
      <c r="H1657" s="131" t="str">
        <f ca="1">IF(E1657="","",IF($C1657="","",VLOOKUP(FİLTRE!$C1657,'SKT LİSTESİ'!$F:$S,9,0)))</f>
        <v/>
      </c>
      <c r="I1657" s="132" t="str">
        <f ca="1">IFERROR(IF($C1657="","",VLOOKUP(FİLTRE!$C1657,'SKT LİSTESİ'!$F:$S,10,0)),"")</f>
        <v/>
      </c>
      <c r="J1657" s="133" t="str">
        <f ca="1">IFERROR(IF($C1657="","",VLOOKUP(FİLTRE!$C1657,'SKT LİSTESİ'!$F:$S,11,0)),"")</f>
        <v/>
      </c>
      <c r="K1657" s="134" t="str">
        <f ca="1">IFERROR(IF($C1657="","",VLOOKUP(FİLTRE!$C1657,'SKT LİSTESİ'!$F:$S,12,0)),"")</f>
        <v/>
      </c>
      <c r="L1657" s="134" t="str">
        <f ca="1">IFERROR(IF($C1657="","",VLOOKUP(FİLTRE!$C1657,'SKT LİSTESİ'!$F:$S,13,0)),"")</f>
        <v/>
      </c>
      <c r="M1657" s="135" t="str">
        <f ca="1">IFERROR(IF($C1657="","",VLOOKUP(FİLTRE!$C1657,'SKT LİSTESİ'!$F:$AJ,14,0)),"")</f>
        <v/>
      </c>
      <c r="N1657" s="31" t="str">
        <f ca="1">IFERROR(IF($C1657="","",VLOOKUP(FİLTRE!$C1657,'SKT LİSTESİ'!$F:$AJ,22,0)),"")</f>
        <v/>
      </c>
      <c r="O1657" s="136" t="str">
        <f ca="1">IFERROR(IF($C1657="","",VLOOKUP(FİLTRE!$C1657,'SKT LİSTESİ'!$F:$AJ,23,0)),"")</f>
        <v/>
      </c>
      <c r="P1657" s="31"/>
      <c r="Q1657" s="31"/>
      <c r="R1657" s="137" t="str">
        <f ca="1">(IFERROR(IF($C1657="","",VLOOKUP(FİLTRE!$C1657,'SKT LİSTESİ'!$F:$AJ,15,0)),""))</f>
        <v/>
      </c>
      <c r="S1657" s="138" t="str">
        <f ca="1">IFERROR(IF($C1657="","",VLOOKUP(FİLTRE!$C1657,'SKT LİSTESİ'!$F:$AJ,16,0)),"")</f>
        <v/>
      </c>
      <c r="AF1657" s="179" t="str">
        <f t="shared" ca="1" si="102"/>
        <v/>
      </c>
      <c r="AG1657" s="179">
        <f t="shared" ca="1" si="103"/>
        <v>0</v>
      </c>
      <c r="AH1657" s="179">
        <f t="shared" ca="1" si="104"/>
        <v>0</v>
      </c>
    </row>
    <row r="1658" spans="2:34" ht="15.75" x14ac:dyDescent="0.25">
      <c r="B1658">
        <f t="shared" ca="1" si="101"/>
        <v>1646</v>
      </c>
      <c r="C1658" t="str">
        <f ca="1">IFERROR(VLOOKUP(B1658,'SKT LİSTESİ'!F:F,1,0),"")</f>
        <v/>
      </c>
      <c r="E1658" s="128" t="str">
        <f ca="1">IFERROR(IF($C1658="","",VLOOKUP(FİLTRE!$C1658,'SKT LİSTESİ'!$F:$S,5,0)),"")</f>
        <v/>
      </c>
      <c r="F1658" s="129" t="str">
        <f ca="1">IFERROR(IF($C1658="","",VLOOKUP(FİLTRE!$C1658,'SKT LİSTESİ'!$F:$S,7,0)),"")</f>
        <v/>
      </c>
      <c r="G1658" s="130" t="str">
        <f ca="1">IFERROR(IF($C1658="","",VLOOKUP(FİLTRE!$C1658,'SKT LİSTESİ'!$F:$S,8,0)),"")</f>
        <v/>
      </c>
      <c r="H1658" s="131" t="str">
        <f ca="1">IF(E1658="","",IF($C1658="","",VLOOKUP(FİLTRE!$C1658,'SKT LİSTESİ'!$F:$S,9,0)))</f>
        <v/>
      </c>
      <c r="I1658" s="132" t="str">
        <f ca="1">IFERROR(IF($C1658="","",VLOOKUP(FİLTRE!$C1658,'SKT LİSTESİ'!$F:$S,10,0)),"")</f>
        <v/>
      </c>
      <c r="J1658" s="133" t="str">
        <f ca="1">IFERROR(IF($C1658="","",VLOOKUP(FİLTRE!$C1658,'SKT LİSTESİ'!$F:$S,11,0)),"")</f>
        <v/>
      </c>
      <c r="K1658" s="134" t="str">
        <f ca="1">IFERROR(IF($C1658="","",VLOOKUP(FİLTRE!$C1658,'SKT LİSTESİ'!$F:$S,12,0)),"")</f>
        <v/>
      </c>
      <c r="L1658" s="134" t="str">
        <f ca="1">IFERROR(IF($C1658="","",VLOOKUP(FİLTRE!$C1658,'SKT LİSTESİ'!$F:$S,13,0)),"")</f>
        <v/>
      </c>
      <c r="M1658" s="135" t="str">
        <f ca="1">IFERROR(IF($C1658="","",VLOOKUP(FİLTRE!$C1658,'SKT LİSTESİ'!$F:$AJ,14,0)),"")</f>
        <v/>
      </c>
      <c r="N1658" s="31" t="str">
        <f ca="1">IFERROR(IF($C1658="","",VLOOKUP(FİLTRE!$C1658,'SKT LİSTESİ'!$F:$AJ,22,0)),"")</f>
        <v/>
      </c>
      <c r="O1658" s="136" t="str">
        <f ca="1">IFERROR(IF($C1658="","",VLOOKUP(FİLTRE!$C1658,'SKT LİSTESİ'!$F:$AJ,23,0)),"")</f>
        <v/>
      </c>
      <c r="P1658" s="31"/>
      <c r="Q1658" s="31"/>
      <c r="R1658" s="137" t="str">
        <f ca="1">(IFERROR(IF($C1658="","",VLOOKUP(FİLTRE!$C1658,'SKT LİSTESİ'!$F:$AJ,15,0)),""))</f>
        <v/>
      </c>
      <c r="S1658" s="138" t="str">
        <f ca="1">IFERROR(IF($C1658="","",VLOOKUP(FİLTRE!$C1658,'SKT LİSTESİ'!$F:$AJ,16,0)),"")</f>
        <v/>
      </c>
      <c r="AF1658" s="179" t="str">
        <f t="shared" ca="1" si="102"/>
        <v/>
      </c>
      <c r="AG1658" s="179">
        <f t="shared" ca="1" si="103"/>
        <v>0</v>
      </c>
      <c r="AH1658" s="179">
        <f t="shared" ca="1" si="104"/>
        <v>0</v>
      </c>
    </row>
    <row r="1659" spans="2:34" ht="15.75" x14ac:dyDescent="0.25">
      <c r="B1659">
        <f t="shared" ca="1" si="101"/>
        <v>1647</v>
      </c>
      <c r="C1659" t="str">
        <f ca="1">IFERROR(VLOOKUP(B1659,'SKT LİSTESİ'!F:F,1,0),"")</f>
        <v/>
      </c>
      <c r="E1659" s="128" t="str">
        <f ca="1">IFERROR(IF($C1659="","",VLOOKUP(FİLTRE!$C1659,'SKT LİSTESİ'!$F:$S,5,0)),"")</f>
        <v/>
      </c>
      <c r="F1659" s="129" t="str">
        <f ca="1">IFERROR(IF($C1659="","",VLOOKUP(FİLTRE!$C1659,'SKT LİSTESİ'!$F:$S,7,0)),"")</f>
        <v/>
      </c>
      <c r="G1659" s="130" t="str">
        <f ca="1">IFERROR(IF($C1659="","",VLOOKUP(FİLTRE!$C1659,'SKT LİSTESİ'!$F:$S,8,0)),"")</f>
        <v/>
      </c>
      <c r="H1659" s="131" t="str">
        <f ca="1">IF(E1659="","",IF($C1659="","",VLOOKUP(FİLTRE!$C1659,'SKT LİSTESİ'!$F:$S,9,0)))</f>
        <v/>
      </c>
      <c r="I1659" s="132" t="str">
        <f ca="1">IFERROR(IF($C1659="","",VLOOKUP(FİLTRE!$C1659,'SKT LİSTESİ'!$F:$S,10,0)),"")</f>
        <v/>
      </c>
      <c r="J1659" s="133" t="str">
        <f ca="1">IFERROR(IF($C1659="","",VLOOKUP(FİLTRE!$C1659,'SKT LİSTESİ'!$F:$S,11,0)),"")</f>
        <v/>
      </c>
      <c r="K1659" s="134" t="str">
        <f ca="1">IFERROR(IF($C1659="","",VLOOKUP(FİLTRE!$C1659,'SKT LİSTESİ'!$F:$S,12,0)),"")</f>
        <v/>
      </c>
      <c r="L1659" s="134" t="str">
        <f ca="1">IFERROR(IF($C1659="","",VLOOKUP(FİLTRE!$C1659,'SKT LİSTESİ'!$F:$S,13,0)),"")</f>
        <v/>
      </c>
      <c r="M1659" s="135" t="str">
        <f ca="1">IFERROR(IF($C1659="","",VLOOKUP(FİLTRE!$C1659,'SKT LİSTESİ'!$F:$AJ,14,0)),"")</f>
        <v/>
      </c>
      <c r="N1659" s="31" t="str">
        <f ca="1">IFERROR(IF($C1659="","",VLOOKUP(FİLTRE!$C1659,'SKT LİSTESİ'!$F:$AJ,22,0)),"")</f>
        <v/>
      </c>
      <c r="O1659" s="136" t="str">
        <f ca="1">IFERROR(IF($C1659="","",VLOOKUP(FİLTRE!$C1659,'SKT LİSTESİ'!$F:$AJ,23,0)),"")</f>
        <v/>
      </c>
      <c r="P1659" s="31"/>
      <c r="Q1659" s="31"/>
      <c r="R1659" s="137" t="str">
        <f ca="1">(IFERROR(IF($C1659="","",VLOOKUP(FİLTRE!$C1659,'SKT LİSTESİ'!$F:$AJ,15,0)),""))</f>
        <v/>
      </c>
      <c r="S1659" s="138" t="str">
        <f ca="1">IFERROR(IF($C1659="","",VLOOKUP(FİLTRE!$C1659,'SKT LİSTESİ'!$F:$AJ,16,0)),"")</f>
        <v/>
      </c>
      <c r="AF1659" s="179" t="str">
        <f t="shared" ca="1" si="102"/>
        <v/>
      </c>
      <c r="AG1659" s="179">
        <f t="shared" ca="1" si="103"/>
        <v>0</v>
      </c>
      <c r="AH1659" s="179">
        <f t="shared" ca="1" si="104"/>
        <v>0</v>
      </c>
    </row>
    <row r="1660" spans="2:34" ht="15.75" x14ac:dyDescent="0.25">
      <c r="B1660">
        <f t="shared" ca="1" si="101"/>
        <v>1648</v>
      </c>
      <c r="C1660" t="str">
        <f ca="1">IFERROR(VLOOKUP(B1660,'SKT LİSTESİ'!F:F,1,0),"")</f>
        <v/>
      </c>
      <c r="E1660" s="128" t="str">
        <f ca="1">IFERROR(IF($C1660="","",VLOOKUP(FİLTRE!$C1660,'SKT LİSTESİ'!$F:$S,5,0)),"")</f>
        <v/>
      </c>
      <c r="F1660" s="129" t="str">
        <f ca="1">IFERROR(IF($C1660="","",VLOOKUP(FİLTRE!$C1660,'SKT LİSTESİ'!$F:$S,7,0)),"")</f>
        <v/>
      </c>
      <c r="G1660" s="130" t="str">
        <f ca="1">IFERROR(IF($C1660="","",VLOOKUP(FİLTRE!$C1660,'SKT LİSTESİ'!$F:$S,8,0)),"")</f>
        <v/>
      </c>
      <c r="H1660" s="131" t="str">
        <f ca="1">IF(E1660="","",IF($C1660="","",VLOOKUP(FİLTRE!$C1660,'SKT LİSTESİ'!$F:$S,9,0)))</f>
        <v/>
      </c>
      <c r="I1660" s="132" t="str">
        <f ca="1">IFERROR(IF($C1660="","",VLOOKUP(FİLTRE!$C1660,'SKT LİSTESİ'!$F:$S,10,0)),"")</f>
        <v/>
      </c>
      <c r="J1660" s="133" t="str">
        <f ca="1">IFERROR(IF($C1660="","",VLOOKUP(FİLTRE!$C1660,'SKT LİSTESİ'!$F:$S,11,0)),"")</f>
        <v/>
      </c>
      <c r="K1660" s="134" t="str">
        <f ca="1">IFERROR(IF($C1660="","",VLOOKUP(FİLTRE!$C1660,'SKT LİSTESİ'!$F:$S,12,0)),"")</f>
        <v/>
      </c>
      <c r="L1660" s="134" t="str">
        <f ca="1">IFERROR(IF($C1660="","",VLOOKUP(FİLTRE!$C1660,'SKT LİSTESİ'!$F:$S,13,0)),"")</f>
        <v/>
      </c>
      <c r="M1660" s="135" t="str">
        <f ca="1">IFERROR(IF($C1660="","",VLOOKUP(FİLTRE!$C1660,'SKT LİSTESİ'!$F:$AJ,14,0)),"")</f>
        <v/>
      </c>
      <c r="N1660" s="31" t="str">
        <f ca="1">IFERROR(IF($C1660="","",VLOOKUP(FİLTRE!$C1660,'SKT LİSTESİ'!$F:$AJ,22,0)),"")</f>
        <v/>
      </c>
      <c r="O1660" s="136" t="str">
        <f ca="1">IFERROR(IF($C1660="","",VLOOKUP(FİLTRE!$C1660,'SKT LİSTESİ'!$F:$AJ,23,0)),"")</f>
        <v/>
      </c>
      <c r="P1660" s="31"/>
      <c r="Q1660" s="31"/>
      <c r="R1660" s="137" t="str">
        <f ca="1">(IFERROR(IF($C1660="","",VLOOKUP(FİLTRE!$C1660,'SKT LİSTESİ'!$F:$AJ,15,0)),""))</f>
        <v/>
      </c>
      <c r="S1660" s="138" t="str">
        <f ca="1">IFERROR(IF($C1660="","",VLOOKUP(FİLTRE!$C1660,'SKT LİSTESİ'!$F:$AJ,16,0)),"")</f>
        <v/>
      </c>
      <c r="AF1660" s="179" t="str">
        <f t="shared" ca="1" si="102"/>
        <v/>
      </c>
      <c r="AG1660" s="179">
        <f t="shared" ca="1" si="103"/>
        <v>0</v>
      </c>
      <c r="AH1660" s="179">
        <f t="shared" ca="1" si="104"/>
        <v>0</v>
      </c>
    </row>
    <row r="1661" spans="2:34" ht="15.75" x14ac:dyDescent="0.25">
      <c r="B1661">
        <f t="shared" ca="1" si="101"/>
        <v>1649</v>
      </c>
      <c r="C1661" t="str">
        <f ca="1">IFERROR(VLOOKUP(B1661,'SKT LİSTESİ'!F:F,1,0),"")</f>
        <v/>
      </c>
      <c r="E1661" s="128" t="str">
        <f ca="1">IFERROR(IF($C1661="","",VLOOKUP(FİLTRE!$C1661,'SKT LİSTESİ'!$F:$S,5,0)),"")</f>
        <v/>
      </c>
      <c r="F1661" s="129" t="str">
        <f ca="1">IFERROR(IF($C1661="","",VLOOKUP(FİLTRE!$C1661,'SKT LİSTESİ'!$F:$S,7,0)),"")</f>
        <v/>
      </c>
      <c r="G1661" s="130" t="str">
        <f ca="1">IFERROR(IF($C1661="","",VLOOKUP(FİLTRE!$C1661,'SKT LİSTESİ'!$F:$S,8,0)),"")</f>
        <v/>
      </c>
      <c r="H1661" s="131" t="str">
        <f ca="1">IF(E1661="","",IF($C1661="","",VLOOKUP(FİLTRE!$C1661,'SKT LİSTESİ'!$F:$S,9,0)))</f>
        <v/>
      </c>
      <c r="I1661" s="132" t="str">
        <f ca="1">IFERROR(IF($C1661="","",VLOOKUP(FİLTRE!$C1661,'SKT LİSTESİ'!$F:$S,10,0)),"")</f>
        <v/>
      </c>
      <c r="J1661" s="133" t="str">
        <f ca="1">IFERROR(IF($C1661="","",VLOOKUP(FİLTRE!$C1661,'SKT LİSTESİ'!$F:$S,11,0)),"")</f>
        <v/>
      </c>
      <c r="K1661" s="134" t="str">
        <f ca="1">IFERROR(IF($C1661="","",VLOOKUP(FİLTRE!$C1661,'SKT LİSTESİ'!$F:$S,12,0)),"")</f>
        <v/>
      </c>
      <c r="L1661" s="134" t="str">
        <f ca="1">IFERROR(IF($C1661="","",VLOOKUP(FİLTRE!$C1661,'SKT LİSTESİ'!$F:$S,13,0)),"")</f>
        <v/>
      </c>
      <c r="M1661" s="135" t="str">
        <f ca="1">IFERROR(IF($C1661="","",VLOOKUP(FİLTRE!$C1661,'SKT LİSTESİ'!$F:$AJ,14,0)),"")</f>
        <v/>
      </c>
      <c r="N1661" s="31" t="str">
        <f ca="1">IFERROR(IF($C1661="","",VLOOKUP(FİLTRE!$C1661,'SKT LİSTESİ'!$F:$AJ,22,0)),"")</f>
        <v/>
      </c>
      <c r="O1661" s="136" t="str">
        <f ca="1">IFERROR(IF($C1661="","",VLOOKUP(FİLTRE!$C1661,'SKT LİSTESİ'!$F:$AJ,23,0)),"")</f>
        <v/>
      </c>
      <c r="P1661" s="31"/>
      <c r="Q1661" s="31"/>
      <c r="R1661" s="137" t="str">
        <f ca="1">(IFERROR(IF($C1661="","",VLOOKUP(FİLTRE!$C1661,'SKT LİSTESİ'!$F:$AJ,15,0)),""))</f>
        <v/>
      </c>
      <c r="S1661" s="138" t="str">
        <f ca="1">IFERROR(IF($C1661="","",VLOOKUP(FİLTRE!$C1661,'SKT LİSTESİ'!$F:$AJ,16,0)),"")</f>
        <v/>
      </c>
      <c r="AF1661" s="179" t="str">
        <f t="shared" ca="1" si="102"/>
        <v/>
      </c>
      <c r="AG1661" s="179">
        <f t="shared" ca="1" si="103"/>
        <v>0</v>
      </c>
      <c r="AH1661" s="179">
        <f t="shared" ca="1" si="104"/>
        <v>0</v>
      </c>
    </row>
    <row r="1662" spans="2:34" ht="15.75" x14ac:dyDescent="0.25">
      <c r="B1662">
        <f t="shared" ca="1" si="101"/>
        <v>1650</v>
      </c>
      <c r="C1662" t="str">
        <f ca="1">IFERROR(VLOOKUP(B1662,'SKT LİSTESİ'!F:F,1,0),"")</f>
        <v/>
      </c>
      <c r="E1662" s="128" t="str">
        <f ca="1">IFERROR(IF($C1662="","",VLOOKUP(FİLTRE!$C1662,'SKT LİSTESİ'!$F:$S,5,0)),"")</f>
        <v/>
      </c>
      <c r="F1662" s="129" t="str">
        <f ca="1">IFERROR(IF($C1662="","",VLOOKUP(FİLTRE!$C1662,'SKT LİSTESİ'!$F:$S,7,0)),"")</f>
        <v/>
      </c>
      <c r="G1662" s="130" t="str">
        <f ca="1">IFERROR(IF($C1662="","",VLOOKUP(FİLTRE!$C1662,'SKT LİSTESİ'!$F:$S,8,0)),"")</f>
        <v/>
      </c>
      <c r="H1662" s="131" t="str">
        <f ca="1">IF(E1662="","",IF($C1662="","",VLOOKUP(FİLTRE!$C1662,'SKT LİSTESİ'!$F:$S,9,0)))</f>
        <v/>
      </c>
      <c r="I1662" s="132" t="str">
        <f ca="1">IFERROR(IF($C1662="","",VLOOKUP(FİLTRE!$C1662,'SKT LİSTESİ'!$F:$S,10,0)),"")</f>
        <v/>
      </c>
      <c r="J1662" s="133" t="str">
        <f ca="1">IFERROR(IF($C1662="","",VLOOKUP(FİLTRE!$C1662,'SKT LİSTESİ'!$F:$S,11,0)),"")</f>
        <v/>
      </c>
      <c r="K1662" s="134" t="str">
        <f ca="1">IFERROR(IF($C1662="","",VLOOKUP(FİLTRE!$C1662,'SKT LİSTESİ'!$F:$S,12,0)),"")</f>
        <v/>
      </c>
      <c r="L1662" s="134" t="str">
        <f ca="1">IFERROR(IF($C1662="","",VLOOKUP(FİLTRE!$C1662,'SKT LİSTESİ'!$F:$S,13,0)),"")</f>
        <v/>
      </c>
      <c r="M1662" s="135" t="str">
        <f ca="1">IFERROR(IF($C1662="","",VLOOKUP(FİLTRE!$C1662,'SKT LİSTESİ'!$F:$AJ,14,0)),"")</f>
        <v/>
      </c>
      <c r="N1662" s="31" t="str">
        <f ca="1">IFERROR(IF($C1662="","",VLOOKUP(FİLTRE!$C1662,'SKT LİSTESİ'!$F:$AJ,22,0)),"")</f>
        <v/>
      </c>
      <c r="O1662" s="136" t="str">
        <f ca="1">IFERROR(IF($C1662="","",VLOOKUP(FİLTRE!$C1662,'SKT LİSTESİ'!$F:$AJ,23,0)),"")</f>
        <v/>
      </c>
      <c r="P1662" s="31"/>
      <c r="Q1662" s="31"/>
      <c r="R1662" s="137" t="str">
        <f ca="1">(IFERROR(IF($C1662="","",VLOOKUP(FİLTRE!$C1662,'SKT LİSTESİ'!$F:$AJ,15,0)),""))</f>
        <v/>
      </c>
      <c r="S1662" s="138" t="str">
        <f ca="1">IFERROR(IF($C1662="","",VLOOKUP(FİLTRE!$C1662,'SKT LİSTESİ'!$F:$AJ,16,0)),"")</f>
        <v/>
      </c>
      <c r="AF1662" s="179" t="str">
        <f t="shared" ca="1" si="102"/>
        <v/>
      </c>
      <c r="AG1662" s="179">
        <f t="shared" ca="1" si="103"/>
        <v>0</v>
      </c>
      <c r="AH1662" s="179">
        <f t="shared" ca="1" si="104"/>
        <v>0</v>
      </c>
    </row>
    <row r="1663" spans="2:34" ht="15.75" x14ac:dyDescent="0.25">
      <c r="B1663">
        <f t="shared" ca="1" si="101"/>
        <v>1651</v>
      </c>
      <c r="C1663" t="str">
        <f ca="1">IFERROR(VLOOKUP(B1663,'SKT LİSTESİ'!F:F,1,0),"")</f>
        <v/>
      </c>
      <c r="E1663" s="128" t="str">
        <f ca="1">IFERROR(IF($C1663="","",VLOOKUP(FİLTRE!$C1663,'SKT LİSTESİ'!$F:$S,5,0)),"")</f>
        <v/>
      </c>
      <c r="F1663" s="129" t="str">
        <f ca="1">IFERROR(IF($C1663="","",VLOOKUP(FİLTRE!$C1663,'SKT LİSTESİ'!$F:$S,7,0)),"")</f>
        <v/>
      </c>
      <c r="G1663" s="130" t="str">
        <f ca="1">IFERROR(IF($C1663="","",VLOOKUP(FİLTRE!$C1663,'SKT LİSTESİ'!$F:$S,8,0)),"")</f>
        <v/>
      </c>
      <c r="H1663" s="131" t="str">
        <f ca="1">IF(E1663="","",IF($C1663="","",VLOOKUP(FİLTRE!$C1663,'SKT LİSTESİ'!$F:$S,9,0)))</f>
        <v/>
      </c>
      <c r="I1663" s="132" t="str">
        <f ca="1">IFERROR(IF($C1663="","",VLOOKUP(FİLTRE!$C1663,'SKT LİSTESİ'!$F:$S,10,0)),"")</f>
        <v/>
      </c>
      <c r="J1663" s="133" t="str">
        <f ca="1">IFERROR(IF($C1663="","",VLOOKUP(FİLTRE!$C1663,'SKT LİSTESİ'!$F:$S,11,0)),"")</f>
        <v/>
      </c>
      <c r="K1663" s="134" t="str">
        <f ca="1">IFERROR(IF($C1663="","",VLOOKUP(FİLTRE!$C1663,'SKT LİSTESİ'!$F:$S,12,0)),"")</f>
        <v/>
      </c>
      <c r="L1663" s="134" t="str">
        <f ca="1">IFERROR(IF($C1663="","",VLOOKUP(FİLTRE!$C1663,'SKT LİSTESİ'!$F:$S,13,0)),"")</f>
        <v/>
      </c>
      <c r="M1663" s="135" t="str">
        <f ca="1">IFERROR(IF($C1663="","",VLOOKUP(FİLTRE!$C1663,'SKT LİSTESİ'!$F:$AJ,14,0)),"")</f>
        <v/>
      </c>
      <c r="N1663" s="31" t="str">
        <f ca="1">IFERROR(IF($C1663="","",VLOOKUP(FİLTRE!$C1663,'SKT LİSTESİ'!$F:$AJ,22,0)),"")</f>
        <v/>
      </c>
      <c r="O1663" s="136" t="str">
        <f ca="1">IFERROR(IF($C1663="","",VLOOKUP(FİLTRE!$C1663,'SKT LİSTESİ'!$F:$AJ,23,0)),"")</f>
        <v/>
      </c>
      <c r="P1663" s="31"/>
      <c r="Q1663" s="31"/>
      <c r="R1663" s="137" t="str">
        <f ca="1">(IFERROR(IF($C1663="","",VLOOKUP(FİLTRE!$C1663,'SKT LİSTESİ'!$F:$AJ,15,0)),""))</f>
        <v/>
      </c>
      <c r="S1663" s="138" t="str">
        <f ca="1">IFERROR(IF($C1663="","",VLOOKUP(FİLTRE!$C1663,'SKT LİSTESİ'!$F:$AJ,16,0)),"")</f>
        <v/>
      </c>
      <c r="AF1663" s="179" t="str">
        <f t="shared" ca="1" si="102"/>
        <v/>
      </c>
      <c r="AG1663" s="179">
        <f t="shared" ca="1" si="103"/>
        <v>0</v>
      </c>
      <c r="AH1663" s="179">
        <f t="shared" ca="1" si="104"/>
        <v>0</v>
      </c>
    </row>
    <row r="1664" spans="2:34" ht="15.75" x14ac:dyDescent="0.25">
      <c r="B1664">
        <f t="shared" ca="1" si="101"/>
        <v>1652</v>
      </c>
      <c r="C1664" t="str">
        <f ca="1">IFERROR(VLOOKUP(B1664,'SKT LİSTESİ'!F:F,1,0),"")</f>
        <v/>
      </c>
      <c r="E1664" s="128" t="str">
        <f ca="1">IFERROR(IF($C1664="","",VLOOKUP(FİLTRE!$C1664,'SKT LİSTESİ'!$F:$S,5,0)),"")</f>
        <v/>
      </c>
      <c r="F1664" s="129" t="str">
        <f ca="1">IFERROR(IF($C1664="","",VLOOKUP(FİLTRE!$C1664,'SKT LİSTESİ'!$F:$S,7,0)),"")</f>
        <v/>
      </c>
      <c r="G1664" s="130" t="str">
        <f ca="1">IFERROR(IF($C1664="","",VLOOKUP(FİLTRE!$C1664,'SKT LİSTESİ'!$F:$S,8,0)),"")</f>
        <v/>
      </c>
      <c r="H1664" s="131" t="str">
        <f ca="1">IF(E1664="","",IF($C1664="","",VLOOKUP(FİLTRE!$C1664,'SKT LİSTESİ'!$F:$S,9,0)))</f>
        <v/>
      </c>
      <c r="I1664" s="132" t="str">
        <f ca="1">IFERROR(IF($C1664="","",VLOOKUP(FİLTRE!$C1664,'SKT LİSTESİ'!$F:$S,10,0)),"")</f>
        <v/>
      </c>
      <c r="J1664" s="133" t="str">
        <f ca="1">IFERROR(IF($C1664="","",VLOOKUP(FİLTRE!$C1664,'SKT LİSTESİ'!$F:$S,11,0)),"")</f>
        <v/>
      </c>
      <c r="K1664" s="134" t="str">
        <f ca="1">IFERROR(IF($C1664="","",VLOOKUP(FİLTRE!$C1664,'SKT LİSTESİ'!$F:$S,12,0)),"")</f>
        <v/>
      </c>
      <c r="L1664" s="134" t="str">
        <f ca="1">IFERROR(IF($C1664="","",VLOOKUP(FİLTRE!$C1664,'SKT LİSTESİ'!$F:$S,13,0)),"")</f>
        <v/>
      </c>
      <c r="M1664" s="135" t="str">
        <f ca="1">IFERROR(IF($C1664="","",VLOOKUP(FİLTRE!$C1664,'SKT LİSTESİ'!$F:$AJ,14,0)),"")</f>
        <v/>
      </c>
      <c r="N1664" s="31" t="str">
        <f ca="1">IFERROR(IF($C1664="","",VLOOKUP(FİLTRE!$C1664,'SKT LİSTESİ'!$F:$AJ,22,0)),"")</f>
        <v/>
      </c>
      <c r="O1664" s="136" t="str">
        <f ca="1">IFERROR(IF($C1664="","",VLOOKUP(FİLTRE!$C1664,'SKT LİSTESİ'!$F:$AJ,23,0)),"")</f>
        <v/>
      </c>
      <c r="P1664" s="31"/>
      <c r="Q1664" s="31"/>
      <c r="R1664" s="137" t="str">
        <f ca="1">(IFERROR(IF($C1664="","",VLOOKUP(FİLTRE!$C1664,'SKT LİSTESİ'!$F:$AJ,15,0)),""))</f>
        <v/>
      </c>
      <c r="S1664" s="138" t="str">
        <f ca="1">IFERROR(IF($C1664="","",VLOOKUP(FİLTRE!$C1664,'SKT LİSTESİ'!$F:$AJ,16,0)),"")</f>
        <v/>
      </c>
      <c r="AF1664" s="179" t="str">
        <f t="shared" ca="1" si="102"/>
        <v/>
      </c>
      <c r="AG1664" s="179">
        <f t="shared" ca="1" si="103"/>
        <v>0</v>
      </c>
      <c r="AH1664" s="179">
        <f t="shared" ca="1" si="104"/>
        <v>0</v>
      </c>
    </row>
    <row r="1665" spans="2:34" ht="15.75" x14ac:dyDescent="0.25">
      <c r="B1665">
        <f t="shared" ca="1" si="101"/>
        <v>1653</v>
      </c>
      <c r="C1665" t="str">
        <f ca="1">IFERROR(VLOOKUP(B1665,'SKT LİSTESİ'!F:F,1,0),"")</f>
        <v/>
      </c>
      <c r="E1665" s="128" t="str">
        <f ca="1">IFERROR(IF($C1665="","",VLOOKUP(FİLTRE!$C1665,'SKT LİSTESİ'!$F:$S,5,0)),"")</f>
        <v/>
      </c>
      <c r="F1665" s="129" t="str">
        <f ca="1">IFERROR(IF($C1665="","",VLOOKUP(FİLTRE!$C1665,'SKT LİSTESİ'!$F:$S,7,0)),"")</f>
        <v/>
      </c>
      <c r="G1665" s="130" t="str">
        <f ca="1">IFERROR(IF($C1665="","",VLOOKUP(FİLTRE!$C1665,'SKT LİSTESİ'!$F:$S,8,0)),"")</f>
        <v/>
      </c>
      <c r="H1665" s="131" t="str">
        <f ca="1">IF(E1665="","",IF($C1665="","",VLOOKUP(FİLTRE!$C1665,'SKT LİSTESİ'!$F:$S,9,0)))</f>
        <v/>
      </c>
      <c r="I1665" s="132" t="str">
        <f ca="1">IFERROR(IF($C1665="","",VLOOKUP(FİLTRE!$C1665,'SKT LİSTESİ'!$F:$S,10,0)),"")</f>
        <v/>
      </c>
      <c r="J1665" s="133" t="str">
        <f ca="1">IFERROR(IF($C1665="","",VLOOKUP(FİLTRE!$C1665,'SKT LİSTESİ'!$F:$S,11,0)),"")</f>
        <v/>
      </c>
      <c r="K1665" s="134" t="str">
        <f ca="1">IFERROR(IF($C1665="","",VLOOKUP(FİLTRE!$C1665,'SKT LİSTESİ'!$F:$S,12,0)),"")</f>
        <v/>
      </c>
      <c r="L1665" s="134" t="str">
        <f ca="1">IFERROR(IF($C1665="","",VLOOKUP(FİLTRE!$C1665,'SKT LİSTESİ'!$F:$S,13,0)),"")</f>
        <v/>
      </c>
      <c r="M1665" s="135" t="str">
        <f ca="1">IFERROR(IF($C1665="","",VLOOKUP(FİLTRE!$C1665,'SKT LİSTESİ'!$F:$AJ,14,0)),"")</f>
        <v/>
      </c>
      <c r="N1665" s="31" t="str">
        <f ca="1">IFERROR(IF($C1665="","",VLOOKUP(FİLTRE!$C1665,'SKT LİSTESİ'!$F:$AJ,22,0)),"")</f>
        <v/>
      </c>
      <c r="O1665" s="136" t="str">
        <f ca="1">IFERROR(IF($C1665="","",VLOOKUP(FİLTRE!$C1665,'SKT LİSTESİ'!$F:$AJ,23,0)),"")</f>
        <v/>
      </c>
      <c r="P1665" s="31"/>
      <c r="Q1665" s="31"/>
      <c r="R1665" s="137" t="str">
        <f ca="1">(IFERROR(IF($C1665="","",VLOOKUP(FİLTRE!$C1665,'SKT LİSTESİ'!$F:$AJ,15,0)),""))</f>
        <v/>
      </c>
      <c r="S1665" s="138" t="str">
        <f ca="1">IFERROR(IF($C1665="","",VLOOKUP(FİLTRE!$C1665,'SKT LİSTESİ'!$F:$AJ,16,0)),"")</f>
        <v/>
      </c>
      <c r="AF1665" s="179" t="str">
        <f t="shared" ca="1" si="102"/>
        <v/>
      </c>
      <c r="AG1665" s="179">
        <f t="shared" ca="1" si="103"/>
        <v>0</v>
      </c>
      <c r="AH1665" s="179">
        <f t="shared" ca="1" si="104"/>
        <v>0</v>
      </c>
    </row>
    <row r="1666" spans="2:34" ht="15.75" x14ac:dyDescent="0.25">
      <c r="B1666">
        <f t="shared" ca="1" si="101"/>
        <v>1654</v>
      </c>
      <c r="C1666" t="str">
        <f ca="1">IFERROR(VLOOKUP(B1666,'SKT LİSTESİ'!F:F,1,0),"")</f>
        <v/>
      </c>
      <c r="E1666" s="128" t="str">
        <f ca="1">IFERROR(IF($C1666="","",VLOOKUP(FİLTRE!$C1666,'SKT LİSTESİ'!$F:$S,5,0)),"")</f>
        <v/>
      </c>
      <c r="F1666" s="129" t="str">
        <f ca="1">IFERROR(IF($C1666="","",VLOOKUP(FİLTRE!$C1666,'SKT LİSTESİ'!$F:$S,7,0)),"")</f>
        <v/>
      </c>
      <c r="G1666" s="130" t="str">
        <f ca="1">IFERROR(IF($C1666="","",VLOOKUP(FİLTRE!$C1666,'SKT LİSTESİ'!$F:$S,8,0)),"")</f>
        <v/>
      </c>
      <c r="H1666" s="131" t="str">
        <f ca="1">IF(E1666="","",IF($C1666="","",VLOOKUP(FİLTRE!$C1666,'SKT LİSTESİ'!$F:$S,9,0)))</f>
        <v/>
      </c>
      <c r="I1666" s="132" t="str">
        <f ca="1">IFERROR(IF($C1666="","",VLOOKUP(FİLTRE!$C1666,'SKT LİSTESİ'!$F:$S,10,0)),"")</f>
        <v/>
      </c>
      <c r="J1666" s="133" t="str">
        <f ca="1">IFERROR(IF($C1666="","",VLOOKUP(FİLTRE!$C1666,'SKT LİSTESİ'!$F:$S,11,0)),"")</f>
        <v/>
      </c>
      <c r="K1666" s="134" t="str">
        <f ca="1">IFERROR(IF($C1666="","",VLOOKUP(FİLTRE!$C1666,'SKT LİSTESİ'!$F:$S,12,0)),"")</f>
        <v/>
      </c>
      <c r="L1666" s="134" t="str">
        <f ca="1">IFERROR(IF($C1666="","",VLOOKUP(FİLTRE!$C1666,'SKT LİSTESİ'!$F:$S,13,0)),"")</f>
        <v/>
      </c>
      <c r="M1666" s="135" t="str">
        <f ca="1">IFERROR(IF($C1666="","",VLOOKUP(FİLTRE!$C1666,'SKT LİSTESİ'!$F:$AJ,14,0)),"")</f>
        <v/>
      </c>
      <c r="N1666" s="31" t="str">
        <f ca="1">IFERROR(IF($C1666="","",VLOOKUP(FİLTRE!$C1666,'SKT LİSTESİ'!$F:$AJ,22,0)),"")</f>
        <v/>
      </c>
      <c r="O1666" s="136" t="str">
        <f ca="1">IFERROR(IF($C1666="","",VLOOKUP(FİLTRE!$C1666,'SKT LİSTESİ'!$F:$AJ,23,0)),"")</f>
        <v/>
      </c>
      <c r="P1666" s="31"/>
      <c r="Q1666" s="31"/>
      <c r="R1666" s="137" t="str">
        <f ca="1">(IFERROR(IF($C1666="","",VLOOKUP(FİLTRE!$C1666,'SKT LİSTESİ'!$F:$AJ,15,0)),""))</f>
        <v/>
      </c>
      <c r="S1666" s="138" t="str">
        <f ca="1">IFERROR(IF($C1666="","",VLOOKUP(FİLTRE!$C1666,'SKT LİSTESİ'!$F:$AJ,16,0)),"")</f>
        <v/>
      </c>
      <c r="AF1666" s="179" t="str">
        <f t="shared" ca="1" si="102"/>
        <v/>
      </c>
      <c r="AG1666" s="179">
        <f t="shared" ca="1" si="103"/>
        <v>0</v>
      </c>
      <c r="AH1666" s="179">
        <f t="shared" ca="1" si="104"/>
        <v>0</v>
      </c>
    </row>
    <row r="1667" spans="2:34" ht="15.75" x14ac:dyDescent="0.25">
      <c r="B1667">
        <f t="shared" ca="1" si="101"/>
        <v>1655</v>
      </c>
      <c r="C1667" t="str">
        <f ca="1">IFERROR(VLOOKUP(B1667,'SKT LİSTESİ'!F:F,1,0),"")</f>
        <v/>
      </c>
      <c r="E1667" s="128" t="str">
        <f ca="1">IFERROR(IF($C1667="","",VLOOKUP(FİLTRE!$C1667,'SKT LİSTESİ'!$F:$S,5,0)),"")</f>
        <v/>
      </c>
      <c r="F1667" s="129" t="str">
        <f ca="1">IFERROR(IF($C1667="","",VLOOKUP(FİLTRE!$C1667,'SKT LİSTESİ'!$F:$S,7,0)),"")</f>
        <v/>
      </c>
      <c r="G1667" s="130" t="str">
        <f ca="1">IFERROR(IF($C1667="","",VLOOKUP(FİLTRE!$C1667,'SKT LİSTESİ'!$F:$S,8,0)),"")</f>
        <v/>
      </c>
      <c r="H1667" s="131" t="str">
        <f ca="1">IF(E1667="","",IF($C1667="","",VLOOKUP(FİLTRE!$C1667,'SKT LİSTESİ'!$F:$S,9,0)))</f>
        <v/>
      </c>
      <c r="I1667" s="132" t="str">
        <f ca="1">IFERROR(IF($C1667="","",VLOOKUP(FİLTRE!$C1667,'SKT LİSTESİ'!$F:$S,10,0)),"")</f>
        <v/>
      </c>
      <c r="J1667" s="133" t="str">
        <f ca="1">IFERROR(IF($C1667="","",VLOOKUP(FİLTRE!$C1667,'SKT LİSTESİ'!$F:$S,11,0)),"")</f>
        <v/>
      </c>
      <c r="K1667" s="134" t="str">
        <f ca="1">IFERROR(IF($C1667="","",VLOOKUP(FİLTRE!$C1667,'SKT LİSTESİ'!$F:$S,12,0)),"")</f>
        <v/>
      </c>
      <c r="L1667" s="134" t="str">
        <f ca="1">IFERROR(IF($C1667="","",VLOOKUP(FİLTRE!$C1667,'SKT LİSTESİ'!$F:$S,13,0)),"")</f>
        <v/>
      </c>
      <c r="M1667" s="135" t="str">
        <f ca="1">IFERROR(IF($C1667="","",VLOOKUP(FİLTRE!$C1667,'SKT LİSTESİ'!$F:$AJ,14,0)),"")</f>
        <v/>
      </c>
      <c r="N1667" s="31" t="str">
        <f ca="1">IFERROR(IF($C1667="","",VLOOKUP(FİLTRE!$C1667,'SKT LİSTESİ'!$F:$AJ,22,0)),"")</f>
        <v/>
      </c>
      <c r="O1667" s="136" t="str">
        <f ca="1">IFERROR(IF($C1667="","",VLOOKUP(FİLTRE!$C1667,'SKT LİSTESİ'!$F:$AJ,23,0)),"")</f>
        <v/>
      </c>
      <c r="P1667" s="31"/>
      <c r="Q1667" s="31"/>
      <c r="R1667" s="137" t="str">
        <f ca="1">(IFERROR(IF($C1667="","",VLOOKUP(FİLTRE!$C1667,'SKT LİSTESİ'!$F:$AJ,15,0)),""))</f>
        <v/>
      </c>
      <c r="S1667" s="138" t="str">
        <f ca="1">IFERROR(IF($C1667="","",VLOOKUP(FİLTRE!$C1667,'SKT LİSTESİ'!$F:$AJ,16,0)),"")</f>
        <v/>
      </c>
      <c r="AF1667" s="179" t="str">
        <f t="shared" ca="1" si="102"/>
        <v/>
      </c>
      <c r="AG1667" s="179">
        <f t="shared" ca="1" si="103"/>
        <v>0</v>
      </c>
      <c r="AH1667" s="179">
        <f t="shared" ca="1" si="104"/>
        <v>0</v>
      </c>
    </row>
    <row r="1668" spans="2:34" ht="15.75" x14ac:dyDescent="0.25">
      <c r="B1668">
        <f t="shared" ca="1" si="101"/>
        <v>1656</v>
      </c>
      <c r="C1668" t="str">
        <f ca="1">IFERROR(VLOOKUP(B1668,'SKT LİSTESİ'!F:F,1,0),"")</f>
        <v/>
      </c>
      <c r="E1668" s="128" t="str">
        <f ca="1">IFERROR(IF($C1668="","",VLOOKUP(FİLTRE!$C1668,'SKT LİSTESİ'!$F:$S,5,0)),"")</f>
        <v/>
      </c>
      <c r="F1668" s="129" t="str">
        <f ca="1">IFERROR(IF($C1668="","",VLOOKUP(FİLTRE!$C1668,'SKT LİSTESİ'!$F:$S,7,0)),"")</f>
        <v/>
      </c>
      <c r="G1668" s="130" t="str">
        <f ca="1">IFERROR(IF($C1668="","",VLOOKUP(FİLTRE!$C1668,'SKT LİSTESİ'!$F:$S,8,0)),"")</f>
        <v/>
      </c>
      <c r="H1668" s="131" t="str">
        <f ca="1">IF(E1668="","",IF($C1668="","",VLOOKUP(FİLTRE!$C1668,'SKT LİSTESİ'!$F:$S,9,0)))</f>
        <v/>
      </c>
      <c r="I1668" s="132" t="str">
        <f ca="1">IFERROR(IF($C1668="","",VLOOKUP(FİLTRE!$C1668,'SKT LİSTESİ'!$F:$S,10,0)),"")</f>
        <v/>
      </c>
      <c r="J1668" s="133" t="str">
        <f ca="1">IFERROR(IF($C1668="","",VLOOKUP(FİLTRE!$C1668,'SKT LİSTESİ'!$F:$S,11,0)),"")</f>
        <v/>
      </c>
      <c r="K1668" s="134" t="str">
        <f ca="1">IFERROR(IF($C1668="","",VLOOKUP(FİLTRE!$C1668,'SKT LİSTESİ'!$F:$S,12,0)),"")</f>
        <v/>
      </c>
      <c r="L1668" s="134" t="str">
        <f ca="1">IFERROR(IF($C1668="","",VLOOKUP(FİLTRE!$C1668,'SKT LİSTESİ'!$F:$S,13,0)),"")</f>
        <v/>
      </c>
      <c r="M1668" s="135" t="str">
        <f ca="1">IFERROR(IF($C1668="","",VLOOKUP(FİLTRE!$C1668,'SKT LİSTESİ'!$F:$AJ,14,0)),"")</f>
        <v/>
      </c>
      <c r="N1668" s="31" t="str">
        <f ca="1">IFERROR(IF($C1668="","",VLOOKUP(FİLTRE!$C1668,'SKT LİSTESİ'!$F:$AJ,22,0)),"")</f>
        <v/>
      </c>
      <c r="O1668" s="136" t="str">
        <f ca="1">IFERROR(IF($C1668="","",VLOOKUP(FİLTRE!$C1668,'SKT LİSTESİ'!$F:$AJ,23,0)),"")</f>
        <v/>
      </c>
      <c r="P1668" s="31"/>
      <c r="Q1668" s="31"/>
      <c r="R1668" s="137" t="str">
        <f ca="1">(IFERROR(IF($C1668="","",VLOOKUP(FİLTRE!$C1668,'SKT LİSTESİ'!$F:$AJ,15,0)),""))</f>
        <v/>
      </c>
      <c r="S1668" s="138" t="str">
        <f ca="1">IFERROR(IF($C1668="","",VLOOKUP(FİLTRE!$C1668,'SKT LİSTESİ'!$F:$AJ,16,0)),"")</f>
        <v/>
      </c>
      <c r="AF1668" s="179" t="str">
        <f t="shared" ca="1" si="102"/>
        <v/>
      </c>
      <c r="AG1668" s="179">
        <f t="shared" ca="1" si="103"/>
        <v>0</v>
      </c>
      <c r="AH1668" s="179">
        <f t="shared" ca="1" si="104"/>
        <v>0</v>
      </c>
    </row>
    <row r="1669" spans="2:34" ht="15.75" x14ac:dyDescent="0.25">
      <c r="B1669">
        <f t="shared" ca="1" si="101"/>
        <v>1657</v>
      </c>
      <c r="C1669" t="str">
        <f ca="1">IFERROR(VLOOKUP(B1669,'SKT LİSTESİ'!F:F,1,0),"")</f>
        <v/>
      </c>
      <c r="E1669" s="128" t="str">
        <f ca="1">IFERROR(IF($C1669="","",VLOOKUP(FİLTRE!$C1669,'SKT LİSTESİ'!$F:$S,5,0)),"")</f>
        <v/>
      </c>
      <c r="F1669" s="129" t="str">
        <f ca="1">IFERROR(IF($C1669="","",VLOOKUP(FİLTRE!$C1669,'SKT LİSTESİ'!$F:$S,7,0)),"")</f>
        <v/>
      </c>
      <c r="G1669" s="130" t="str">
        <f ca="1">IFERROR(IF($C1669="","",VLOOKUP(FİLTRE!$C1669,'SKT LİSTESİ'!$F:$S,8,0)),"")</f>
        <v/>
      </c>
      <c r="H1669" s="131" t="str">
        <f ca="1">IF(E1669="","",IF($C1669="","",VLOOKUP(FİLTRE!$C1669,'SKT LİSTESİ'!$F:$S,9,0)))</f>
        <v/>
      </c>
      <c r="I1669" s="132" t="str">
        <f ca="1">IFERROR(IF($C1669="","",VLOOKUP(FİLTRE!$C1669,'SKT LİSTESİ'!$F:$S,10,0)),"")</f>
        <v/>
      </c>
      <c r="J1669" s="133" t="str">
        <f ca="1">IFERROR(IF($C1669="","",VLOOKUP(FİLTRE!$C1669,'SKT LİSTESİ'!$F:$S,11,0)),"")</f>
        <v/>
      </c>
      <c r="K1669" s="134" t="str">
        <f ca="1">IFERROR(IF($C1669="","",VLOOKUP(FİLTRE!$C1669,'SKT LİSTESİ'!$F:$S,12,0)),"")</f>
        <v/>
      </c>
      <c r="L1669" s="134" t="str">
        <f ca="1">IFERROR(IF($C1669="","",VLOOKUP(FİLTRE!$C1669,'SKT LİSTESİ'!$F:$S,13,0)),"")</f>
        <v/>
      </c>
      <c r="M1669" s="135" t="str">
        <f ca="1">IFERROR(IF($C1669="","",VLOOKUP(FİLTRE!$C1669,'SKT LİSTESİ'!$F:$AJ,14,0)),"")</f>
        <v/>
      </c>
      <c r="N1669" s="31" t="str">
        <f ca="1">IFERROR(IF($C1669="","",VLOOKUP(FİLTRE!$C1669,'SKT LİSTESİ'!$F:$AJ,22,0)),"")</f>
        <v/>
      </c>
      <c r="O1669" s="136" t="str">
        <f ca="1">IFERROR(IF($C1669="","",VLOOKUP(FİLTRE!$C1669,'SKT LİSTESİ'!$F:$AJ,23,0)),"")</f>
        <v/>
      </c>
      <c r="P1669" s="31"/>
      <c r="Q1669" s="31"/>
      <c r="R1669" s="137" t="str">
        <f ca="1">(IFERROR(IF($C1669="","",VLOOKUP(FİLTRE!$C1669,'SKT LİSTESİ'!$F:$AJ,15,0)),""))</f>
        <v/>
      </c>
      <c r="S1669" s="138" t="str">
        <f ca="1">IFERROR(IF($C1669="","",VLOOKUP(FİLTRE!$C1669,'SKT LİSTESİ'!$F:$AJ,16,0)),"")</f>
        <v/>
      </c>
      <c r="AF1669" s="179" t="str">
        <f t="shared" ca="1" si="102"/>
        <v/>
      </c>
      <c r="AG1669" s="179">
        <f t="shared" ca="1" si="103"/>
        <v>0</v>
      </c>
      <c r="AH1669" s="179">
        <f t="shared" ca="1" si="104"/>
        <v>0</v>
      </c>
    </row>
    <row r="1670" spans="2:34" ht="15.75" x14ac:dyDescent="0.25">
      <c r="B1670">
        <f t="shared" ca="1" si="101"/>
        <v>1658</v>
      </c>
      <c r="C1670" t="str">
        <f ca="1">IFERROR(VLOOKUP(B1670,'SKT LİSTESİ'!F:F,1,0),"")</f>
        <v/>
      </c>
      <c r="E1670" s="128" t="str">
        <f ca="1">IFERROR(IF($C1670="","",VLOOKUP(FİLTRE!$C1670,'SKT LİSTESİ'!$F:$S,5,0)),"")</f>
        <v/>
      </c>
      <c r="F1670" s="129" t="str">
        <f ca="1">IFERROR(IF($C1670="","",VLOOKUP(FİLTRE!$C1670,'SKT LİSTESİ'!$F:$S,7,0)),"")</f>
        <v/>
      </c>
      <c r="G1670" s="130" t="str">
        <f ca="1">IFERROR(IF($C1670="","",VLOOKUP(FİLTRE!$C1670,'SKT LİSTESİ'!$F:$S,8,0)),"")</f>
        <v/>
      </c>
      <c r="H1670" s="131" t="str">
        <f ca="1">IF(E1670="","",IF($C1670="","",VLOOKUP(FİLTRE!$C1670,'SKT LİSTESİ'!$F:$S,9,0)))</f>
        <v/>
      </c>
      <c r="I1670" s="132" t="str">
        <f ca="1">IFERROR(IF($C1670="","",VLOOKUP(FİLTRE!$C1670,'SKT LİSTESİ'!$F:$S,10,0)),"")</f>
        <v/>
      </c>
      <c r="J1670" s="133" t="str">
        <f ca="1">IFERROR(IF($C1670="","",VLOOKUP(FİLTRE!$C1670,'SKT LİSTESİ'!$F:$S,11,0)),"")</f>
        <v/>
      </c>
      <c r="K1670" s="134" t="str">
        <f ca="1">IFERROR(IF($C1670="","",VLOOKUP(FİLTRE!$C1670,'SKT LİSTESİ'!$F:$S,12,0)),"")</f>
        <v/>
      </c>
      <c r="L1670" s="134" t="str">
        <f ca="1">IFERROR(IF($C1670="","",VLOOKUP(FİLTRE!$C1670,'SKT LİSTESİ'!$F:$S,13,0)),"")</f>
        <v/>
      </c>
      <c r="M1670" s="135" t="str">
        <f ca="1">IFERROR(IF($C1670="","",VLOOKUP(FİLTRE!$C1670,'SKT LİSTESİ'!$F:$AJ,14,0)),"")</f>
        <v/>
      </c>
      <c r="N1670" s="31" t="str">
        <f ca="1">IFERROR(IF($C1670="","",VLOOKUP(FİLTRE!$C1670,'SKT LİSTESİ'!$F:$AJ,22,0)),"")</f>
        <v/>
      </c>
      <c r="O1670" s="136" t="str">
        <f ca="1">IFERROR(IF($C1670="","",VLOOKUP(FİLTRE!$C1670,'SKT LİSTESİ'!$F:$AJ,23,0)),"")</f>
        <v/>
      </c>
      <c r="P1670" s="31"/>
      <c r="Q1670" s="31"/>
      <c r="R1670" s="137" t="str">
        <f ca="1">(IFERROR(IF($C1670="","",VLOOKUP(FİLTRE!$C1670,'SKT LİSTESİ'!$F:$AJ,15,0)),""))</f>
        <v/>
      </c>
      <c r="S1670" s="138" t="str">
        <f ca="1">IFERROR(IF($C1670="","",VLOOKUP(FİLTRE!$C1670,'SKT LİSTESİ'!$F:$AJ,16,0)),"")</f>
        <v/>
      </c>
      <c r="AF1670" s="179" t="str">
        <f t="shared" ca="1" si="102"/>
        <v/>
      </c>
      <c r="AG1670" s="179">
        <f t="shared" ca="1" si="103"/>
        <v>0</v>
      </c>
      <c r="AH1670" s="179">
        <f t="shared" ca="1" si="104"/>
        <v>0</v>
      </c>
    </row>
    <row r="1671" spans="2:34" ht="15.75" x14ac:dyDescent="0.25">
      <c r="B1671">
        <f t="shared" ca="1" si="101"/>
        <v>1659</v>
      </c>
      <c r="C1671" t="str">
        <f ca="1">IFERROR(VLOOKUP(B1671,'SKT LİSTESİ'!F:F,1,0),"")</f>
        <v/>
      </c>
      <c r="E1671" s="128" t="str">
        <f ca="1">IFERROR(IF($C1671="","",VLOOKUP(FİLTRE!$C1671,'SKT LİSTESİ'!$F:$S,5,0)),"")</f>
        <v/>
      </c>
      <c r="F1671" s="129" t="str">
        <f ca="1">IFERROR(IF($C1671="","",VLOOKUP(FİLTRE!$C1671,'SKT LİSTESİ'!$F:$S,7,0)),"")</f>
        <v/>
      </c>
      <c r="G1671" s="130" t="str">
        <f ca="1">IFERROR(IF($C1671="","",VLOOKUP(FİLTRE!$C1671,'SKT LİSTESİ'!$F:$S,8,0)),"")</f>
        <v/>
      </c>
      <c r="H1671" s="131" t="str">
        <f ca="1">IF(E1671="","",IF($C1671="","",VLOOKUP(FİLTRE!$C1671,'SKT LİSTESİ'!$F:$S,9,0)))</f>
        <v/>
      </c>
      <c r="I1671" s="132" t="str">
        <f ca="1">IFERROR(IF($C1671="","",VLOOKUP(FİLTRE!$C1671,'SKT LİSTESİ'!$F:$S,10,0)),"")</f>
        <v/>
      </c>
      <c r="J1671" s="133" t="str">
        <f ca="1">IFERROR(IF($C1671="","",VLOOKUP(FİLTRE!$C1671,'SKT LİSTESİ'!$F:$S,11,0)),"")</f>
        <v/>
      </c>
      <c r="K1671" s="134" t="str">
        <f ca="1">IFERROR(IF($C1671="","",VLOOKUP(FİLTRE!$C1671,'SKT LİSTESİ'!$F:$S,12,0)),"")</f>
        <v/>
      </c>
      <c r="L1671" s="134" t="str">
        <f ca="1">IFERROR(IF($C1671="","",VLOOKUP(FİLTRE!$C1671,'SKT LİSTESİ'!$F:$S,13,0)),"")</f>
        <v/>
      </c>
      <c r="M1671" s="135" t="str">
        <f ca="1">IFERROR(IF($C1671="","",VLOOKUP(FİLTRE!$C1671,'SKT LİSTESİ'!$F:$AJ,14,0)),"")</f>
        <v/>
      </c>
      <c r="N1671" s="31" t="str">
        <f ca="1">IFERROR(IF($C1671="","",VLOOKUP(FİLTRE!$C1671,'SKT LİSTESİ'!$F:$AJ,22,0)),"")</f>
        <v/>
      </c>
      <c r="O1671" s="136" t="str">
        <f ca="1">IFERROR(IF($C1671="","",VLOOKUP(FİLTRE!$C1671,'SKT LİSTESİ'!$F:$AJ,23,0)),"")</f>
        <v/>
      </c>
      <c r="P1671" s="31"/>
      <c r="Q1671" s="31"/>
      <c r="R1671" s="137" t="str">
        <f ca="1">(IFERROR(IF($C1671="","",VLOOKUP(FİLTRE!$C1671,'SKT LİSTESİ'!$F:$AJ,15,0)),""))</f>
        <v/>
      </c>
      <c r="S1671" s="138" t="str">
        <f ca="1">IFERROR(IF($C1671="","",VLOOKUP(FİLTRE!$C1671,'SKT LİSTESİ'!$F:$AJ,16,0)),"")</f>
        <v/>
      </c>
      <c r="AF1671" s="179" t="str">
        <f t="shared" ca="1" si="102"/>
        <v/>
      </c>
      <c r="AG1671" s="179">
        <f t="shared" ca="1" si="103"/>
        <v>0</v>
      </c>
      <c r="AH1671" s="179">
        <f t="shared" ca="1" si="104"/>
        <v>0</v>
      </c>
    </row>
    <row r="1672" spans="2:34" ht="15.75" x14ac:dyDescent="0.25">
      <c r="B1672">
        <f t="shared" ca="1" si="101"/>
        <v>1660</v>
      </c>
      <c r="C1672" t="str">
        <f ca="1">IFERROR(VLOOKUP(B1672,'SKT LİSTESİ'!F:F,1,0),"")</f>
        <v/>
      </c>
      <c r="E1672" s="128" t="str">
        <f ca="1">IFERROR(IF($C1672="","",VLOOKUP(FİLTRE!$C1672,'SKT LİSTESİ'!$F:$S,5,0)),"")</f>
        <v/>
      </c>
      <c r="F1672" s="129" t="str">
        <f ca="1">IFERROR(IF($C1672="","",VLOOKUP(FİLTRE!$C1672,'SKT LİSTESİ'!$F:$S,7,0)),"")</f>
        <v/>
      </c>
      <c r="G1672" s="130" t="str">
        <f ca="1">IFERROR(IF($C1672="","",VLOOKUP(FİLTRE!$C1672,'SKT LİSTESİ'!$F:$S,8,0)),"")</f>
        <v/>
      </c>
      <c r="H1672" s="131" t="str">
        <f ca="1">IF(E1672="","",IF($C1672="","",VLOOKUP(FİLTRE!$C1672,'SKT LİSTESİ'!$F:$S,9,0)))</f>
        <v/>
      </c>
      <c r="I1672" s="132" t="str">
        <f ca="1">IFERROR(IF($C1672="","",VLOOKUP(FİLTRE!$C1672,'SKT LİSTESİ'!$F:$S,10,0)),"")</f>
        <v/>
      </c>
      <c r="J1672" s="133" t="str">
        <f ca="1">IFERROR(IF($C1672="","",VLOOKUP(FİLTRE!$C1672,'SKT LİSTESİ'!$F:$S,11,0)),"")</f>
        <v/>
      </c>
      <c r="K1672" s="134" t="str">
        <f ca="1">IFERROR(IF($C1672="","",VLOOKUP(FİLTRE!$C1672,'SKT LİSTESİ'!$F:$S,12,0)),"")</f>
        <v/>
      </c>
      <c r="L1672" s="134" t="str">
        <f ca="1">IFERROR(IF($C1672="","",VLOOKUP(FİLTRE!$C1672,'SKT LİSTESİ'!$F:$S,13,0)),"")</f>
        <v/>
      </c>
      <c r="M1672" s="135" t="str">
        <f ca="1">IFERROR(IF($C1672="","",VLOOKUP(FİLTRE!$C1672,'SKT LİSTESİ'!$F:$AJ,14,0)),"")</f>
        <v/>
      </c>
      <c r="N1672" s="31" t="str">
        <f ca="1">IFERROR(IF($C1672="","",VLOOKUP(FİLTRE!$C1672,'SKT LİSTESİ'!$F:$AJ,22,0)),"")</f>
        <v/>
      </c>
      <c r="O1672" s="136" t="str">
        <f ca="1">IFERROR(IF($C1672="","",VLOOKUP(FİLTRE!$C1672,'SKT LİSTESİ'!$F:$AJ,23,0)),"")</f>
        <v/>
      </c>
      <c r="P1672" s="31"/>
      <c r="Q1672" s="31"/>
      <c r="R1672" s="137" t="str">
        <f ca="1">(IFERROR(IF($C1672="","",VLOOKUP(FİLTRE!$C1672,'SKT LİSTESİ'!$F:$AJ,15,0)),""))</f>
        <v/>
      </c>
      <c r="S1672" s="138" t="str">
        <f ca="1">IFERROR(IF($C1672="","",VLOOKUP(FİLTRE!$C1672,'SKT LİSTESİ'!$F:$AJ,16,0)),"")</f>
        <v/>
      </c>
      <c r="AF1672" s="179" t="str">
        <f t="shared" ca="1" si="102"/>
        <v/>
      </c>
      <c r="AG1672" s="179">
        <f t="shared" ca="1" si="103"/>
        <v>0</v>
      </c>
      <c r="AH1672" s="179">
        <f t="shared" ca="1" si="104"/>
        <v>0</v>
      </c>
    </row>
    <row r="1673" spans="2:34" ht="15.75" x14ac:dyDescent="0.25">
      <c r="B1673">
        <f t="shared" ca="1" si="101"/>
        <v>1661</v>
      </c>
      <c r="C1673" t="str">
        <f ca="1">IFERROR(VLOOKUP(B1673,'SKT LİSTESİ'!F:F,1,0),"")</f>
        <v/>
      </c>
      <c r="E1673" s="128" t="str">
        <f ca="1">IFERROR(IF($C1673="","",VLOOKUP(FİLTRE!$C1673,'SKT LİSTESİ'!$F:$S,5,0)),"")</f>
        <v/>
      </c>
      <c r="F1673" s="129" t="str">
        <f ca="1">IFERROR(IF($C1673="","",VLOOKUP(FİLTRE!$C1673,'SKT LİSTESİ'!$F:$S,7,0)),"")</f>
        <v/>
      </c>
      <c r="G1673" s="130" t="str">
        <f ca="1">IFERROR(IF($C1673="","",VLOOKUP(FİLTRE!$C1673,'SKT LİSTESİ'!$F:$S,8,0)),"")</f>
        <v/>
      </c>
      <c r="H1673" s="131" t="str">
        <f ca="1">IF(E1673="","",IF($C1673="","",VLOOKUP(FİLTRE!$C1673,'SKT LİSTESİ'!$F:$S,9,0)))</f>
        <v/>
      </c>
      <c r="I1673" s="132" t="str">
        <f ca="1">IFERROR(IF($C1673="","",VLOOKUP(FİLTRE!$C1673,'SKT LİSTESİ'!$F:$S,10,0)),"")</f>
        <v/>
      </c>
      <c r="J1673" s="133" t="str">
        <f ca="1">IFERROR(IF($C1673="","",VLOOKUP(FİLTRE!$C1673,'SKT LİSTESİ'!$F:$S,11,0)),"")</f>
        <v/>
      </c>
      <c r="K1673" s="134" t="str">
        <f ca="1">IFERROR(IF($C1673="","",VLOOKUP(FİLTRE!$C1673,'SKT LİSTESİ'!$F:$S,12,0)),"")</f>
        <v/>
      </c>
      <c r="L1673" s="134" t="str">
        <f ca="1">IFERROR(IF($C1673="","",VLOOKUP(FİLTRE!$C1673,'SKT LİSTESİ'!$F:$S,13,0)),"")</f>
        <v/>
      </c>
      <c r="M1673" s="135" t="str">
        <f ca="1">IFERROR(IF($C1673="","",VLOOKUP(FİLTRE!$C1673,'SKT LİSTESİ'!$F:$AJ,14,0)),"")</f>
        <v/>
      </c>
      <c r="N1673" s="31" t="str">
        <f ca="1">IFERROR(IF($C1673="","",VLOOKUP(FİLTRE!$C1673,'SKT LİSTESİ'!$F:$AJ,22,0)),"")</f>
        <v/>
      </c>
      <c r="O1673" s="136" t="str">
        <f ca="1">IFERROR(IF($C1673="","",VLOOKUP(FİLTRE!$C1673,'SKT LİSTESİ'!$F:$AJ,23,0)),"")</f>
        <v/>
      </c>
      <c r="P1673" s="31"/>
      <c r="Q1673" s="31"/>
      <c r="R1673" s="137" t="str">
        <f ca="1">(IFERROR(IF($C1673="","",VLOOKUP(FİLTRE!$C1673,'SKT LİSTESİ'!$F:$AJ,15,0)),""))</f>
        <v/>
      </c>
      <c r="S1673" s="138" t="str">
        <f ca="1">IFERROR(IF($C1673="","",VLOOKUP(FİLTRE!$C1673,'SKT LİSTESİ'!$F:$AJ,16,0)),"")</f>
        <v/>
      </c>
      <c r="AF1673" s="179" t="str">
        <f t="shared" ca="1" si="102"/>
        <v/>
      </c>
      <c r="AG1673" s="179">
        <f t="shared" ca="1" si="103"/>
        <v>0</v>
      </c>
      <c r="AH1673" s="179">
        <f t="shared" ca="1" si="104"/>
        <v>0</v>
      </c>
    </row>
    <row r="1674" spans="2:34" ht="15.75" x14ac:dyDescent="0.25">
      <c r="B1674">
        <f t="shared" ca="1" si="101"/>
        <v>1662</v>
      </c>
      <c r="C1674" t="str">
        <f ca="1">IFERROR(VLOOKUP(B1674,'SKT LİSTESİ'!F:F,1,0),"")</f>
        <v/>
      </c>
      <c r="E1674" s="128" t="str">
        <f ca="1">IFERROR(IF($C1674="","",VLOOKUP(FİLTRE!$C1674,'SKT LİSTESİ'!$F:$S,5,0)),"")</f>
        <v/>
      </c>
      <c r="F1674" s="129" t="str">
        <f ca="1">IFERROR(IF($C1674="","",VLOOKUP(FİLTRE!$C1674,'SKT LİSTESİ'!$F:$S,7,0)),"")</f>
        <v/>
      </c>
      <c r="G1674" s="130" t="str">
        <f ca="1">IFERROR(IF($C1674="","",VLOOKUP(FİLTRE!$C1674,'SKT LİSTESİ'!$F:$S,8,0)),"")</f>
        <v/>
      </c>
      <c r="H1674" s="131" t="str">
        <f ca="1">IF(E1674="","",IF($C1674="","",VLOOKUP(FİLTRE!$C1674,'SKT LİSTESİ'!$F:$S,9,0)))</f>
        <v/>
      </c>
      <c r="I1674" s="132" t="str">
        <f ca="1">IFERROR(IF($C1674="","",VLOOKUP(FİLTRE!$C1674,'SKT LİSTESİ'!$F:$S,10,0)),"")</f>
        <v/>
      </c>
      <c r="J1674" s="133" t="str">
        <f ca="1">IFERROR(IF($C1674="","",VLOOKUP(FİLTRE!$C1674,'SKT LİSTESİ'!$F:$S,11,0)),"")</f>
        <v/>
      </c>
      <c r="K1674" s="134" t="str">
        <f ca="1">IFERROR(IF($C1674="","",VLOOKUP(FİLTRE!$C1674,'SKT LİSTESİ'!$F:$S,12,0)),"")</f>
        <v/>
      </c>
      <c r="L1674" s="134" t="str">
        <f ca="1">IFERROR(IF($C1674="","",VLOOKUP(FİLTRE!$C1674,'SKT LİSTESİ'!$F:$S,13,0)),"")</f>
        <v/>
      </c>
      <c r="M1674" s="135" t="str">
        <f ca="1">IFERROR(IF($C1674="","",VLOOKUP(FİLTRE!$C1674,'SKT LİSTESİ'!$F:$AJ,14,0)),"")</f>
        <v/>
      </c>
      <c r="N1674" s="31" t="str">
        <f ca="1">IFERROR(IF($C1674="","",VLOOKUP(FİLTRE!$C1674,'SKT LİSTESİ'!$F:$AJ,22,0)),"")</f>
        <v/>
      </c>
      <c r="O1674" s="136" t="str">
        <f ca="1">IFERROR(IF($C1674="","",VLOOKUP(FİLTRE!$C1674,'SKT LİSTESİ'!$F:$AJ,23,0)),"")</f>
        <v/>
      </c>
      <c r="P1674" s="31"/>
      <c r="Q1674" s="31"/>
      <c r="R1674" s="137" t="str">
        <f ca="1">(IFERROR(IF($C1674="","",VLOOKUP(FİLTRE!$C1674,'SKT LİSTESİ'!$F:$AJ,15,0)),""))</f>
        <v/>
      </c>
      <c r="S1674" s="138" t="str">
        <f ca="1">IFERROR(IF($C1674="","",VLOOKUP(FİLTRE!$C1674,'SKT LİSTESİ'!$F:$AJ,16,0)),"")</f>
        <v/>
      </c>
      <c r="AF1674" s="179" t="str">
        <f t="shared" ca="1" si="102"/>
        <v/>
      </c>
      <c r="AG1674" s="179">
        <f t="shared" ca="1" si="103"/>
        <v>0</v>
      </c>
      <c r="AH1674" s="179">
        <f t="shared" ca="1" si="104"/>
        <v>0</v>
      </c>
    </row>
    <row r="1675" spans="2:34" ht="15.75" x14ac:dyDescent="0.25">
      <c r="B1675">
        <f t="shared" ca="1" si="101"/>
        <v>1663</v>
      </c>
      <c r="C1675" t="str">
        <f ca="1">IFERROR(VLOOKUP(B1675,'SKT LİSTESİ'!F:F,1,0),"")</f>
        <v/>
      </c>
      <c r="E1675" s="128" t="str">
        <f ca="1">IFERROR(IF($C1675="","",VLOOKUP(FİLTRE!$C1675,'SKT LİSTESİ'!$F:$S,5,0)),"")</f>
        <v/>
      </c>
      <c r="F1675" s="129" t="str">
        <f ca="1">IFERROR(IF($C1675="","",VLOOKUP(FİLTRE!$C1675,'SKT LİSTESİ'!$F:$S,7,0)),"")</f>
        <v/>
      </c>
      <c r="G1675" s="130" t="str">
        <f ca="1">IFERROR(IF($C1675="","",VLOOKUP(FİLTRE!$C1675,'SKT LİSTESİ'!$F:$S,8,0)),"")</f>
        <v/>
      </c>
      <c r="H1675" s="131" t="str">
        <f ca="1">IF(E1675="","",IF($C1675="","",VLOOKUP(FİLTRE!$C1675,'SKT LİSTESİ'!$F:$S,9,0)))</f>
        <v/>
      </c>
      <c r="I1675" s="132" t="str">
        <f ca="1">IFERROR(IF($C1675="","",VLOOKUP(FİLTRE!$C1675,'SKT LİSTESİ'!$F:$S,10,0)),"")</f>
        <v/>
      </c>
      <c r="J1675" s="133" t="str">
        <f ca="1">IFERROR(IF($C1675="","",VLOOKUP(FİLTRE!$C1675,'SKT LİSTESİ'!$F:$S,11,0)),"")</f>
        <v/>
      </c>
      <c r="K1675" s="134" t="str">
        <f ca="1">IFERROR(IF($C1675="","",VLOOKUP(FİLTRE!$C1675,'SKT LİSTESİ'!$F:$S,12,0)),"")</f>
        <v/>
      </c>
      <c r="L1675" s="134" t="str">
        <f ca="1">IFERROR(IF($C1675="","",VLOOKUP(FİLTRE!$C1675,'SKT LİSTESİ'!$F:$S,13,0)),"")</f>
        <v/>
      </c>
      <c r="M1675" s="135" t="str">
        <f ca="1">IFERROR(IF($C1675="","",VLOOKUP(FİLTRE!$C1675,'SKT LİSTESİ'!$F:$AJ,14,0)),"")</f>
        <v/>
      </c>
      <c r="N1675" s="31" t="str">
        <f ca="1">IFERROR(IF($C1675="","",VLOOKUP(FİLTRE!$C1675,'SKT LİSTESİ'!$F:$AJ,22,0)),"")</f>
        <v/>
      </c>
      <c r="O1675" s="136" t="str">
        <f ca="1">IFERROR(IF($C1675="","",VLOOKUP(FİLTRE!$C1675,'SKT LİSTESİ'!$F:$AJ,23,0)),"")</f>
        <v/>
      </c>
      <c r="P1675" s="31"/>
      <c r="Q1675" s="31"/>
      <c r="R1675" s="137" t="str">
        <f ca="1">(IFERROR(IF($C1675="","",VLOOKUP(FİLTRE!$C1675,'SKT LİSTESİ'!$F:$AJ,15,0)),""))</f>
        <v/>
      </c>
      <c r="S1675" s="138" t="str">
        <f ca="1">IFERROR(IF($C1675="","",VLOOKUP(FİLTRE!$C1675,'SKT LİSTESİ'!$F:$AJ,16,0)),"")</f>
        <v/>
      </c>
      <c r="AF1675" s="179" t="str">
        <f t="shared" ca="1" si="102"/>
        <v/>
      </c>
      <c r="AG1675" s="179">
        <f t="shared" ca="1" si="103"/>
        <v>0</v>
      </c>
      <c r="AH1675" s="179">
        <f t="shared" ca="1" si="104"/>
        <v>0</v>
      </c>
    </row>
    <row r="1676" spans="2:34" ht="15.75" x14ac:dyDescent="0.25">
      <c r="B1676">
        <f t="shared" ca="1" si="101"/>
        <v>1664</v>
      </c>
      <c r="C1676" t="str">
        <f ca="1">IFERROR(VLOOKUP(B1676,'SKT LİSTESİ'!F:F,1,0),"")</f>
        <v/>
      </c>
      <c r="E1676" s="128" t="str">
        <f ca="1">IFERROR(IF($C1676="","",VLOOKUP(FİLTRE!$C1676,'SKT LİSTESİ'!$F:$S,5,0)),"")</f>
        <v/>
      </c>
      <c r="F1676" s="129" t="str">
        <f ca="1">IFERROR(IF($C1676="","",VLOOKUP(FİLTRE!$C1676,'SKT LİSTESİ'!$F:$S,7,0)),"")</f>
        <v/>
      </c>
      <c r="G1676" s="130" t="str">
        <f ca="1">IFERROR(IF($C1676="","",VLOOKUP(FİLTRE!$C1676,'SKT LİSTESİ'!$F:$S,8,0)),"")</f>
        <v/>
      </c>
      <c r="H1676" s="131" t="str">
        <f ca="1">IF(E1676="","",IF($C1676="","",VLOOKUP(FİLTRE!$C1676,'SKT LİSTESİ'!$F:$S,9,0)))</f>
        <v/>
      </c>
      <c r="I1676" s="132" t="str">
        <f ca="1">IFERROR(IF($C1676="","",VLOOKUP(FİLTRE!$C1676,'SKT LİSTESİ'!$F:$S,10,0)),"")</f>
        <v/>
      </c>
      <c r="J1676" s="133" t="str">
        <f ca="1">IFERROR(IF($C1676="","",VLOOKUP(FİLTRE!$C1676,'SKT LİSTESİ'!$F:$S,11,0)),"")</f>
        <v/>
      </c>
      <c r="K1676" s="134" t="str">
        <f ca="1">IFERROR(IF($C1676="","",VLOOKUP(FİLTRE!$C1676,'SKT LİSTESİ'!$F:$S,12,0)),"")</f>
        <v/>
      </c>
      <c r="L1676" s="134" t="str">
        <f ca="1">IFERROR(IF($C1676="","",VLOOKUP(FİLTRE!$C1676,'SKT LİSTESİ'!$F:$S,13,0)),"")</f>
        <v/>
      </c>
      <c r="M1676" s="135" t="str">
        <f ca="1">IFERROR(IF($C1676="","",VLOOKUP(FİLTRE!$C1676,'SKT LİSTESİ'!$F:$AJ,14,0)),"")</f>
        <v/>
      </c>
      <c r="N1676" s="31" t="str">
        <f ca="1">IFERROR(IF($C1676="","",VLOOKUP(FİLTRE!$C1676,'SKT LİSTESİ'!$F:$AJ,22,0)),"")</f>
        <v/>
      </c>
      <c r="O1676" s="136" t="str">
        <f ca="1">IFERROR(IF($C1676="","",VLOOKUP(FİLTRE!$C1676,'SKT LİSTESİ'!$F:$AJ,23,0)),"")</f>
        <v/>
      </c>
      <c r="P1676" s="31"/>
      <c r="Q1676" s="31"/>
      <c r="R1676" s="137" t="str">
        <f ca="1">(IFERROR(IF($C1676="","",VLOOKUP(FİLTRE!$C1676,'SKT LİSTESİ'!$F:$AJ,15,0)),""))</f>
        <v/>
      </c>
      <c r="S1676" s="138" t="str">
        <f ca="1">IFERROR(IF($C1676="","",VLOOKUP(FİLTRE!$C1676,'SKT LİSTESİ'!$F:$AJ,16,0)),"")</f>
        <v/>
      </c>
      <c r="AF1676" s="179" t="str">
        <f t="shared" ca="1" si="102"/>
        <v/>
      </c>
      <c r="AG1676" s="179">
        <f t="shared" ca="1" si="103"/>
        <v>0</v>
      </c>
      <c r="AH1676" s="179">
        <f t="shared" ca="1" si="104"/>
        <v>0</v>
      </c>
    </row>
    <row r="1677" spans="2:34" ht="15.75" x14ac:dyDescent="0.25">
      <c r="B1677">
        <f t="shared" ca="1" si="101"/>
        <v>1665</v>
      </c>
      <c r="C1677" t="str">
        <f ca="1">IFERROR(VLOOKUP(B1677,'SKT LİSTESİ'!F:F,1,0),"")</f>
        <v/>
      </c>
      <c r="E1677" s="128" t="str">
        <f ca="1">IFERROR(IF($C1677="","",VLOOKUP(FİLTRE!$C1677,'SKT LİSTESİ'!$F:$S,5,0)),"")</f>
        <v/>
      </c>
      <c r="F1677" s="129" t="str">
        <f ca="1">IFERROR(IF($C1677="","",VLOOKUP(FİLTRE!$C1677,'SKT LİSTESİ'!$F:$S,7,0)),"")</f>
        <v/>
      </c>
      <c r="G1677" s="130" t="str">
        <f ca="1">IFERROR(IF($C1677="","",VLOOKUP(FİLTRE!$C1677,'SKT LİSTESİ'!$F:$S,8,0)),"")</f>
        <v/>
      </c>
      <c r="H1677" s="131" t="str">
        <f ca="1">IF(E1677="","",IF($C1677="","",VLOOKUP(FİLTRE!$C1677,'SKT LİSTESİ'!$F:$S,9,0)))</f>
        <v/>
      </c>
      <c r="I1677" s="132" t="str">
        <f ca="1">IFERROR(IF($C1677="","",VLOOKUP(FİLTRE!$C1677,'SKT LİSTESİ'!$F:$S,10,0)),"")</f>
        <v/>
      </c>
      <c r="J1677" s="133" t="str">
        <f ca="1">IFERROR(IF($C1677="","",VLOOKUP(FİLTRE!$C1677,'SKT LİSTESİ'!$F:$S,11,0)),"")</f>
        <v/>
      </c>
      <c r="K1677" s="134" t="str">
        <f ca="1">IFERROR(IF($C1677="","",VLOOKUP(FİLTRE!$C1677,'SKT LİSTESİ'!$F:$S,12,0)),"")</f>
        <v/>
      </c>
      <c r="L1677" s="134" t="str">
        <f ca="1">IFERROR(IF($C1677="","",VLOOKUP(FİLTRE!$C1677,'SKT LİSTESİ'!$F:$S,13,0)),"")</f>
        <v/>
      </c>
      <c r="M1677" s="135" t="str">
        <f ca="1">IFERROR(IF($C1677="","",VLOOKUP(FİLTRE!$C1677,'SKT LİSTESİ'!$F:$AJ,14,0)),"")</f>
        <v/>
      </c>
      <c r="N1677" s="31" t="str">
        <f ca="1">IFERROR(IF($C1677="","",VLOOKUP(FİLTRE!$C1677,'SKT LİSTESİ'!$F:$AJ,22,0)),"")</f>
        <v/>
      </c>
      <c r="O1677" s="136" t="str">
        <f ca="1">IFERROR(IF($C1677="","",VLOOKUP(FİLTRE!$C1677,'SKT LİSTESİ'!$F:$AJ,23,0)),"")</f>
        <v/>
      </c>
      <c r="P1677" s="31"/>
      <c r="Q1677" s="31"/>
      <c r="R1677" s="137" t="str">
        <f ca="1">(IFERROR(IF($C1677="","",VLOOKUP(FİLTRE!$C1677,'SKT LİSTESİ'!$F:$AJ,15,0)),""))</f>
        <v/>
      </c>
      <c r="S1677" s="138" t="str">
        <f ca="1">IFERROR(IF($C1677="","",VLOOKUP(FİLTRE!$C1677,'SKT LİSTESİ'!$F:$AJ,16,0)),"")</f>
        <v/>
      </c>
      <c r="AF1677" s="179" t="str">
        <f t="shared" ca="1" si="102"/>
        <v/>
      </c>
      <c r="AG1677" s="179">
        <f t="shared" ca="1" si="103"/>
        <v>0</v>
      </c>
      <c r="AH1677" s="179">
        <f t="shared" ca="1" si="104"/>
        <v>0</v>
      </c>
    </row>
    <row r="1678" spans="2:34" ht="15.75" x14ac:dyDescent="0.25">
      <c r="B1678">
        <f t="shared" ref="B1678:B1741" ca="1" si="105">IF($Y$2=1,(ROW()-12),"")</f>
        <v>1666</v>
      </c>
      <c r="C1678" t="str">
        <f ca="1">IFERROR(VLOOKUP(B1678,'SKT LİSTESİ'!F:F,1,0),"")</f>
        <v/>
      </c>
      <c r="E1678" s="128" t="str">
        <f ca="1">IFERROR(IF($C1678="","",VLOOKUP(FİLTRE!$C1678,'SKT LİSTESİ'!$F:$S,5,0)),"")</f>
        <v/>
      </c>
      <c r="F1678" s="129" t="str">
        <f ca="1">IFERROR(IF($C1678="","",VLOOKUP(FİLTRE!$C1678,'SKT LİSTESİ'!$F:$S,7,0)),"")</f>
        <v/>
      </c>
      <c r="G1678" s="130" t="str">
        <f ca="1">IFERROR(IF($C1678="","",VLOOKUP(FİLTRE!$C1678,'SKT LİSTESİ'!$F:$S,8,0)),"")</f>
        <v/>
      </c>
      <c r="H1678" s="131" t="str">
        <f ca="1">IF(E1678="","",IF($C1678="","",VLOOKUP(FİLTRE!$C1678,'SKT LİSTESİ'!$F:$S,9,0)))</f>
        <v/>
      </c>
      <c r="I1678" s="132" t="str">
        <f ca="1">IFERROR(IF($C1678="","",VLOOKUP(FİLTRE!$C1678,'SKT LİSTESİ'!$F:$S,10,0)),"")</f>
        <v/>
      </c>
      <c r="J1678" s="133" t="str">
        <f ca="1">IFERROR(IF($C1678="","",VLOOKUP(FİLTRE!$C1678,'SKT LİSTESİ'!$F:$S,11,0)),"")</f>
        <v/>
      </c>
      <c r="K1678" s="134" t="str">
        <f ca="1">IFERROR(IF($C1678="","",VLOOKUP(FİLTRE!$C1678,'SKT LİSTESİ'!$F:$S,12,0)),"")</f>
        <v/>
      </c>
      <c r="L1678" s="134" t="str">
        <f ca="1">IFERROR(IF($C1678="","",VLOOKUP(FİLTRE!$C1678,'SKT LİSTESİ'!$F:$S,13,0)),"")</f>
        <v/>
      </c>
      <c r="M1678" s="135" t="str">
        <f ca="1">IFERROR(IF($C1678="","",VLOOKUP(FİLTRE!$C1678,'SKT LİSTESİ'!$F:$AJ,14,0)),"")</f>
        <v/>
      </c>
      <c r="N1678" s="31" t="str">
        <f ca="1">IFERROR(IF($C1678="","",VLOOKUP(FİLTRE!$C1678,'SKT LİSTESİ'!$F:$AJ,22,0)),"")</f>
        <v/>
      </c>
      <c r="O1678" s="136" t="str">
        <f ca="1">IFERROR(IF($C1678="","",VLOOKUP(FİLTRE!$C1678,'SKT LİSTESİ'!$F:$AJ,23,0)),"")</f>
        <v/>
      </c>
      <c r="P1678" s="31"/>
      <c r="Q1678" s="31"/>
      <c r="R1678" s="137" t="str">
        <f ca="1">(IFERROR(IF($C1678="","",VLOOKUP(FİLTRE!$C1678,'SKT LİSTESİ'!$F:$AJ,15,0)),""))</f>
        <v/>
      </c>
      <c r="S1678" s="138" t="str">
        <f ca="1">IFERROR(IF($C1678="","",VLOOKUP(FİLTRE!$C1678,'SKT LİSTESİ'!$F:$AJ,16,0)),"")</f>
        <v/>
      </c>
      <c r="AF1678" s="179" t="str">
        <f t="shared" ref="AF1678:AF1741" ca="1" si="106">IF(E1678&lt;&gt;"SAYIM",K1678,
(IF(AND(E1678="SAYIM",R1678=0),0,(COUNTIFS(E:E,"SAYIM",F:F,F1678,R:R,"&gt;"&amp;0)))))</f>
        <v/>
      </c>
      <c r="AG1678" s="179">
        <f t="shared" ref="AG1678:AG1741" ca="1" si="107">IF(E1678="SAYIM",(IFERROR(R1678/AF1678,0)),0)</f>
        <v>0</v>
      </c>
      <c r="AH1678" s="179">
        <f t="shared" ref="AH1678:AH1741" ca="1" si="108">IF(E1678="SAYIM",(IFERROR(S1678/AF1678,0)),0)</f>
        <v>0</v>
      </c>
    </row>
    <row r="1679" spans="2:34" ht="15.75" x14ac:dyDescent="0.25">
      <c r="B1679">
        <f t="shared" ca="1" si="105"/>
        <v>1667</v>
      </c>
      <c r="C1679" t="str">
        <f ca="1">IFERROR(VLOOKUP(B1679,'SKT LİSTESİ'!F:F,1,0),"")</f>
        <v/>
      </c>
      <c r="E1679" s="128" t="str">
        <f ca="1">IFERROR(IF($C1679="","",VLOOKUP(FİLTRE!$C1679,'SKT LİSTESİ'!$F:$S,5,0)),"")</f>
        <v/>
      </c>
      <c r="F1679" s="129" t="str">
        <f ca="1">IFERROR(IF($C1679="","",VLOOKUP(FİLTRE!$C1679,'SKT LİSTESİ'!$F:$S,7,0)),"")</f>
        <v/>
      </c>
      <c r="G1679" s="130" t="str">
        <f ca="1">IFERROR(IF($C1679="","",VLOOKUP(FİLTRE!$C1679,'SKT LİSTESİ'!$F:$S,8,0)),"")</f>
        <v/>
      </c>
      <c r="H1679" s="131" t="str">
        <f ca="1">IF(E1679="","",IF($C1679="","",VLOOKUP(FİLTRE!$C1679,'SKT LİSTESİ'!$F:$S,9,0)))</f>
        <v/>
      </c>
      <c r="I1679" s="132" t="str">
        <f ca="1">IFERROR(IF($C1679="","",VLOOKUP(FİLTRE!$C1679,'SKT LİSTESİ'!$F:$S,10,0)),"")</f>
        <v/>
      </c>
      <c r="J1679" s="133" t="str">
        <f ca="1">IFERROR(IF($C1679="","",VLOOKUP(FİLTRE!$C1679,'SKT LİSTESİ'!$F:$S,11,0)),"")</f>
        <v/>
      </c>
      <c r="K1679" s="134" t="str">
        <f ca="1">IFERROR(IF($C1679="","",VLOOKUP(FİLTRE!$C1679,'SKT LİSTESİ'!$F:$S,12,0)),"")</f>
        <v/>
      </c>
      <c r="L1679" s="134" t="str">
        <f ca="1">IFERROR(IF($C1679="","",VLOOKUP(FİLTRE!$C1679,'SKT LİSTESİ'!$F:$S,13,0)),"")</f>
        <v/>
      </c>
      <c r="M1679" s="135" t="str">
        <f ca="1">IFERROR(IF($C1679="","",VLOOKUP(FİLTRE!$C1679,'SKT LİSTESİ'!$F:$AJ,14,0)),"")</f>
        <v/>
      </c>
      <c r="N1679" s="31" t="str">
        <f ca="1">IFERROR(IF($C1679="","",VLOOKUP(FİLTRE!$C1679,'SKT LİSTESİ'!$F:$AJ,22,0)),"")</f>
        <v/>
      </c>
      <c r="O1679" s="136" t="str">
        <f ca="1">IFERROR(IF($C1679="","",VLOOKUP(FİLTRE!$C1679,'SKT LİSTESİ'!$F:$AJ,23,0)),"")</f>
        <v/>
      </c>
      <c r="P1679" s="31"/>
      <c r="Q1679" s="31"/>
      <c r="R1679" s="137" t="str">
        <f ca="1">(IFERROR(IF($C1679="","",VLOOKUP(FİLTRE!$C1679,'SKT LİSTESİ'!$F:$AJ,15,0)),""))</f>
        <v/>
      </c>
      <c r="S1679" s="138" t="str">
        <f ca="1">IFERROR(IF($C1679="","",VLOOKUP(FİLTRE!$C1679,'SKT LİSTESİ'!$F:$AJ,16,0)),"")</f>
        <v/>
      </c>
      <c r="AF1679" s="179" t="str">
        <f t="shared" ca="1" si="106"/>
        <v/>
      </c>
      <c r="AG1679" s="179">
        <f t="shared" ca="1" si="107"/>
        <v>0</v>
      </c>
      <c r="AH1679" s="179">
        <f t="shared" ca="1" si="108"/>
        <v>0</v>
      </c>
    </row>
    <row r="1680" spans="2:34" ht="15.75" x14ac:dyDescent="0.25">
      <c r="B1680">
        <f t="shared" ca="1" si="105"/>
        <v>1668</v>
      </c>
      <c r="C1680" t="str">
        <f ca="1">IFERROR(VLOOKUP(B1680,'SKT LİSTESİ'!F:F,1,0),"")</f>
        <v/>
      </c>
      <c r="E1680" s="128" t="str">
        <f ca="1">IFERROR(IF($C1680="","",VLOOKUP(FİLTRE!$C1680,'SKT LİSTESİ'!$F:$S,5,0)),"")</f>
        <v/>
      </c>
      <c r="F1680" s="129" t="str">
        <f ca="1">IFERROR(IF($C1680="","",VLOOKUP(FİLTRE!$C1680,'SKT LİSTESİ'!$F:$S,7,0)),"")</f>
        <v/>
      </c>
      <c r="G1680" s="130" t="str">
        <f ca="1">IFERROR(IF($C1680="","",VLOOKUP(FİLTRE!$C1680,'SKT LİSTESİ'!$F:$S,8,0)),"")</f>
        <v/>
      </c>
      <c r="H1680" s="131" t="str">
        <f ca="1">IF(E1680="","",IF($C1680="","",VLOOKUP(FİLTRE!$C1680,'SKT LİSTESİ'!$F:$S,9,0)))</f>
        <v/>
      </c>
      <c r="I1680" s="132" t="str">
        <f ca="1">IFERROR(IF($C1680="","",VLOOKUP(FİLTRE!$C1680,'SKT LİSTESİ'!$F:$S,10,0)),"")</f>
        <v/>
      </c>
      <c r="J1680" s="133" t="str">
        <f ca="1">IFERROR(IF($C1680="","",VLOOKUP(FİLTRE!$C1680,'SKT LİSTESİ'!$F:$S,11,0)),"")</f>
        <v/>
      </c>
      <c r="K1680" s="134" t="str">
        <f ca="1">IFERROR(IF($C1680="","",VLOOKUP(FİLTRE!$C1680,'SKT LİSTESİ'!$F:$S,12,0)),"")</f>
        <v/>
      </c>
      <c r="L1680" s="134" t="str">
        <f ca="1">IFERROR(IF($C1680="","",VLOOKUP(FİLTRE!$C1680,'SKT LİSTESİ'!$F:$S,13,0)),"")</f>
        <v/>
      </c>
      <c r="M1680" s="135" t="str">
        <f ca="1">IFERROR(IF($C1680="","",VLOOKUP(FİLTRE!$C1680,'SKT LİSTESİ'!$F:$AJ,14,0)),"")</f>
        <v/>
      </c>
      <c r="N1680" s="31" t="str">
        <f ca="1">IFERROR(IF($C1680="","",VLOOKUP(FİLTRE!$C1680,'SKT LİSTESİ'!$F:$AJ,22,0)),"")</f>
        <v/>
      </c>
      <c r="O1680" s="136" t="str">
        <f ca="1">IFERROR(IF($C1680="","",VLOOKUP(FİLTRE!$C1680,'SKT LİSTESİ'!$F:$AJ,23,0)),"")</f>
        <v/>
      </c>
      <c r="P1680" s="31"/>
      <c r="Q1680" s="31"/>
      <c r="R1680" s="137" t="str">
        <f ca="1">(IFERROR(IF($C1680="","",VLOOKUP(FİLTRE!$C1680,'SKT LİSTESİ'!$F:$AJ,15,0)),""))</f>
        <v/>
      </c>
      <c r="S1680" s="138" t="str">
        <f ca="1">IFERROR(IF($C1680="","",VLOOKUP(FİLTRE!$C1680,'SKT LİSTESİ'!$F:$AJ,16,0)),"")</f>
        <v/>
      </c>
      <c r="AF1680" s="179" t="str">
        <f t="shared" ca="1" si="106"/>
        <v/>
      </c>
      <c r="AG1680" s="179">
        <f t="shared" ca="1" si="107"/>
        <v>0</v>
      </c>
      <c r="AH1680" s="179">
        <f t="shared" ca="1" si="108"/>
        <v>0</v>
      </c>
    </row>
    <row r="1681" spans="2:34" ht="15.75" x14ac:dyDescent="0.25">
      <c r="B1681">
        <f t="shared" ca="1" si="105"/>
        <v>1669</v>
      </c>
      <c r="C1681" t="str">
        <f ca="1">IFERROR(VLOOKUP(B1681,'SKT LİSTESİ'!F:F,1,0),"")</f>
        <v/>
      </c>
      <c r="E1681" s="128" t="str">
        <f ca="1">IFERROR(IF($C1681="","",VLOOKUP(FİLTRE!$C1681,'SKT LİSTESİ'!$F:$S,5,0)),"")</f>
        <v/>
      </c>
      <c r="F1681" s="129" t="str">
        <f ca="1">IFERROR(IF($C1681="","",VLOOKUP(FİLTRE!$C1681,'SKT LİSTESİ'!$F:$S,7,0)),"")</f>
        <v/>
      </c>
      <c r="G1681" s="130" t="str">
        <f ca="1">IFERROR(IF($C1681="","",VLOOKUP(FİLTRE!$C1681,'SKT LİSTESİ'!$F:$S,8,0)),"")</f>
        <v/>
      </c>
      <c r="H1681" s="131" t="str">
        <f ca="1">IF(E1681="","",IF($C1681="","",VLOOKUP(FİLTRE!$C1681,'SKT LİSTESİ'!$F:$S,9,0)))</f>
        <v/>
      </c>
      <c r="I1681" s="132" t="str">
        <f ca="1">IFERROR(IF($C1681="","",VLOOKUP(FİLTRE!$C1681,'SKT LİSTESİ'!$F:$S,10,0)),"")</f>
        <v/>
      </c>
      <c r="J1681" s="133" t="str">
        <f ca="1">IFERROR(IF($C1681="","",VLOOKUP(FİLTRE!$C1681,'SKT LİSTESİ'!$F:$S,11,0)),"")</f>
        <v/>
      </c>
      <c r="K1681" s="134" t="str">
        <f ca="1">IFERROR(IF($C1681="","",VLOOKUP(FİLTRE!$C1681,'SKT LİSTESİ'!$F:$S,12,0)),"")</f>
        <v/>
      </c>
      <c r="L1681" s="134" t="str">
        <f ca="1">IFERROR(IF($C1681="","",VLOOKUP(FİLTRE!$C1681,'SKT LİSTESİ'!$F:$S,13,0)),"")</f>
        <v/>
      </c>
      <c r="M1681" s="135" t="str">
        <f ca="1">IFERROR(IF($C1681="","",VLOOKUP(FİLTRE!$C1681,'SKT LİSTESİ'!$F:$AJ,14,0)),"")</f>
        <v/>
      </c>
      <c r="N1681" s="31" t="str">
        <f ca="1">IFERROR(IF($C1681="","",VLOOKUP(FİLTRE!$C1681,'SKT LİSTESİ'!$F:$AJ,22,0)),"")</f>
        <v/>
      </c>
      <c r="O1681" s="136" t="str">
        <f ca="1">IFERROR(IF($C1681="","",VLOOKUP(FİLTRE!$C1681,'SKT LİSTESİ'!$F:$AJ,23,0)),"")</f>
        <v/>
      </c>
      <c r="P1681" s="31"/>
      <c r="Q1681" s="31"/>
      <c r="R1681" s="137" t="str">
        <f ca="1">(IFERROR(IF($C1681="","",VLOOKUP(FİLTRE!$C1681,'SKT LİSTESİ'!$F:$AJ,15,0)),""))</f>
        <v/>
      </c>
      <c r="S1681" s="138" t="str">
        <f ca="1">IFERROR(IF($C1681="","",VLOOKUP(FİLTRE!$C1681,'SKT LİSTESİ'!$F:$AJ,16,0)),"")</f>
        <v/>
      </c>
      <c r="AF1681" s="179" t="str">
        <f t="shared" ca="1" si="106"/>
        <v/>
      </c>
      <c r="AG1681" s="179">
        <f t="shared" ca="1" si="107"/>
        <v>0</v>
      </c>
      <c r="AH1681" s="179">
        <f t="shared" ca="1" si="108"/>
        <v>0</v>
      </c>
    </row>
    <row r="1682" spans="2:34" ht="15.75" x14ac:dyDescent="0.25">
      <c r="B1682">
        <f t="shared" ca="1" si="105"/>
        <v>1670</v>
      </c>
      <c r="C1682" t="str">
        <f ca="1">IFERROR(VLOOKUP(B1682,'SKT LİSTESİ'!F:F,1,0),"")</f>
        <v/>
      </c>
      <c r="E1682" s="128" t="str">
        <f ca="1">IFERROR(IF($C1682="","",VLOOKUP(FİLTRE!$C1682,'SKT LİSTESİ'!$F:$S,5,0)),"")</f>
        <v/>
      </c>
      <c r="F1682" s="129" t="str">
        <f ca="1">IFERROR(IF($C1682="","",VLOOKUP(FİLTRE!$C1682,'SKT LİSTESİ'!$F:$S,7,0)),"")</f>
        <v/>
      </c>
      <c r="G1682" s="130" t="str">
        <f ca="1">IFERROR(IF($C1682="","",VLOOKUP(FİLTRE!$C1682,'SKT LİSTESİ'!$F:$S,8,0)),"")</f>
        <v/>
      </c>
      <c r="H1682" s="131" t="str">
        <f ca="1">IF(E1682="","",IF($C1682="","",VLOOKUP(FİLTRE!$C1682,'SKT LİSTESİ'!$F:$S,9,0)))</f>
        <v/>
      </c>
      <c r="I1682" s="132" t="str">
        <f ca="1">IFERROR(IF($C1682="","",VLOOKUP(FİLTRE!$C1682,'SKT LİSTESİ'!$F:$S,10,0)),"")</f>
        <v/>
      </c>
      <c r="J1682" s="133" t="str">
        <f ca="1">IFERROR(IF($C1682="","",VLOOKUP(FİLTRE!$C1682,'SKT LİSTESİ'!$F:$S,11,0)),"")</f>
        <v/>
      </c>
      <c r="K1682" s="134" t="str">
        <f ca="1">IFERROR(IF($C1682="","",VLOOKUP(FİLTRE!$C1682,'SKT LİSTESİ'!$F:$S,12,0)),"")</f>
        <v/>
      </c>
      <c r="L1682" s="134" t="str">
        <f ca="1">IFERROR(IF($C1682="","",VLOOKUP(FİLTRE!$C1682,'SKT LİSTESİ'!$F:$S,13,0)),"")</f>
        <v/>
      </c>
      <c r="M1682" s="135" t="str">
        <f ca="1">IFERROR(IF($C1682="","",VLOOKUP(FİLTRE!$C1682,'SKT LİSTESİ'!$F:$AJ,14,0)),"")</f>
        <v/>
      </c>
      <c r="N1682" s="31" t="str">
        <f ca="1">IFERROR(IF($C1682="","",VLOOKUP(FİLTRE!$C1682,'SKT LİSTESİ'!$F:$AJ,22,0)),"")</f>
        <v/>
      </c>
      <c r="O1682" s="136" t="str">
        <f ca="1">IFERROR(IF($C1682="","",VLOOKUP(FİLTRE!$C1682,'SKT LİSTESİ'!$F:$AJ,23,0)),"")</f>
        <v/>
      </c>
      <c r="P1682" s="31"/>
      <c r="Q1682" s="31"/>
      <c r="R1682" s="137" t="str">
        <f ca="1">(IFERROR(IF($C1682="","",VLOOKUP(FİLTRE!$C1682,'SKT LİSTESİ'!$F:$AJ,15,0)),""))</f>
        <v/>
      </c>
      <c r="S1682" s="138" t="str">
        <f ca="1">IFERROR(IF($C1682="","",VLOOKUP(FİLTRE!$C1682,'SKT LİSTESİ'!$F:$AJ,16,0)),"")</f>
        <v/>
      </c>
      <c r="AF1682" s="179" t="str">
        <f t="shared" ca="1" si="106"/>
        <v/>
      </c>
      <c r="AG1682" s="179">
        <f t="shared" ca="1" si="107"/>
        <v>0</v>
      </c>
      <c r="AH1682" s="179">
        <f t="shared" ca="1" si="108"/>
        <v>0</v>
      </c>
    </row>
    <row r="1683" spans="2:34" ht="15.75" x14ac:dyDescent="0.25">
      <c r="B1683">
        <f t="shared" ca="1" si="105"/>
        <v>1671</v>
      </c>
      <c r="C1683" t="str">
        <f ca="1">IFERROR(VLOOKUP(B1683,'SKT LİSTESİ'!F:F,1,0),"")</f>
        <v/>
      </c>
      <c r="E1683" s="128" t="str">
        <f ca="1">IFERROR(IF($C1683="","",VLOOKUP(FİLTRE!$C1683,'SKT LİSTESİ'!$F:$S,5,0)),"")</f>
        <v/>
      </c>
      <c r="F1683" s="129" t="str">
        <f ca="1">IFERROR(IF($C1683="","",VLOOKUP(FİLTRE!$C1683,'SKT LİSTESİ'!$F:$S,7,0)),"")</f>
        <v/>
      </c>
      <c r="G1683" s="130" t="str">
        <f ca="1">IFERROR(IF($C1683="","",VLOOKUP(FİLTRE!$C1683,'SKT LİSTESİ'!$F:$S,8,0)),"")</f>
        <v/>
      </c>
      <c r="H1683" s="131" t="str">
        <f ca="1">IF(E1683="","",IF($C1683="","",VLOOKUP(FİLTRE!$C1683,'SKT LİSTESİ'!$F:$S,9,0)))</f>
        <v/>
      </c>
      <c r="I1683" s="132" t="str">
        <f ca="1">IFERROR(IF($C1683="","",VLOOKUP(FİLTRE!$C1683,'SKT LİSTESİ'!$F:$S,10,0)),"")</f>
        <v/>
      </c>
      <c r="J1683" s="133" t="str">
        <f ca="1">IFERROR(IF($C1683="","",VLOOKUP(FİLTRE!$C1683,'SKT LİSTESİ'!$F:$S,11,0)),"")</f>
        <v/>
      </c>
      <c r="K1683" s="134" t="str">
        <f ca="1">IFERROR(IF($C1683="","",VLOOKUP(FİLTRE!$C1683,'SKT LİSTESİ'!$F:$S,12,0)),"")</f>
        <v/>
      </c>
      <c r="L1683" s="134" t="str">
        <f ca="1">IFERROR(IF($C1683="","",VLOOKUP(FİLTRE!$C1683,'SKT LİSTESİ'!$F:$S,13,0)),"")</f>
        <v/>
      </c>
      <c r="M1683" s="135" t="str">
        <f ca="1">IFERROR(IF($C1683="","",VLOOKUP(FİLTRE!$C1683,'SKT LİSTESİ'!$F:$AJ,14,0)),"")</f>
        <v/>
      </c>
      <c r="N1683" s="31" t="str">
        <f ca="1">IFERROR(IF($C1683="","",VLOOKUP(FİLTRE!$C1683,'SKT LİSTESİ'!$F:$AJ,22,0)),"")</f>
        <v/>
      </c>
      <c r="O1683" s="136" t="str">
        <f ca="1">IFERROR(IF($C1683="","",VLOOKUP(FİLTRE!$C1683,'SKT LİSTESİ'!$F:$AJ,23,0)),"")</f>
        <v/>
      </c>
      <c r="P1683" s="31"/>
      <c r="Q1683" s="31"/>
      <c r="R1683" s="137" t="str">
        <f ca="1">(IFERROR(IF($C1683="","",VLOOKUP(FİLTRE!$C1683,'SKT LİSTESİ'!$F:$AJ,15,0)),""))</f>
        <v/>
      </c>
      <c r="S1683" s="138" t="str">
        <f ca="1">IFERROR(IF($C1683="","",VLOOKUP(FİLTRE!$C1683,'SKT LİSTESİ'!$F:$AJ,16,0)),"")</f>
        <v/>
      </c>
      <c r="AF1683" s="179" t="str">
        <f t="shared" ca="1" si="106"/>
        <v/>
      </c>
      <c r="AG1683" s="179">
        <f t="shared" ca="1" si="107"/>
        <v>0</v>
      </c>
      <c r="AH1683" s="179">
        <f t="shared" ca="1" si="108"/>
        <v>0</v>
      </c>
    </row>
    <row r="1684" spans="2:34" ht="15.75" x14ac:dyDescent="0.25">
      <c r="B1684">
        <f t="shared" ca="1" si="105"/>
        <v>1672</v>
      </c>
      <c r="C1684" t="str">
        <f ca="1">IFERROR(VLOOKUP(B1684,'SKT LİSTESİ'!F:F,1,0),"")</f>
        <v/>
      </c>
      <c r="E1684" s="128" t="str">
        <f ca="1">IFERROR(IF($C1684="","",VLOOKUP(FİLTRE!$C1684,'SKT LİSTESİ'!$F:$S,5,0)),"")</f>
        <v/>
      </c>
      <c r="F1684" s="129" t="str">
        <f ca="1">IFERROR(IF($C1684="","",VLOOKUP(FİLTRE!$C1684,'SKT LİSTESİ'!$F:$S,7,0)),"")</f>
        <v/>
      </c>
      <c r="G1684" s="130" t="str">
        <f ca="1">IFERROR(IF($C1684="","",VLOOKUP(FİLTRE!$C1684,'SKT LİSTESİ'!$F:$S,8,0)),"")</f>
        <v/>
      </c>
      <c r="H1684" s="131" t="str">
        <f ca="1">IF(E1684="","",IF($C1684="","",VLOOKUP(FİLTRE!$C1684,'SKT LİSTESİ'!$F:$S,9,0)))</f>
        <v/>
      </c>
      <c r="I1684" s="132" t="str">
        <f ca="1">IFERROR(IF($C1684="","",VLOOKUP(FİLTRE!$C1684,'SKT LİSTESİ'!$F:$S,10,0)),"")</f>
        <v/>
      </c>
      <c r="J1684" s="133" t="str">
        <f ca="1">IFERROR(IF($C1684="","",VLOOKUP(FİLTRE!$C1684,'SKT LİSTESİ'!$F:$S,11,0)),"")</f>
        <v/>
      </c>
      <c r="K1684" s="134" t="str">
        <f ca="1">IFERROR(IF($C1684="","",VLOOKUP(FİLTRE!$C1684,'SKT LİSTESİ'!$F:$S,12,0)),"")</f>
        <v/>
      </c>
      <c r="L1684" s="134" t="str">
        <f ca="1">IFERROR(IF($C1684="","",VLOOKUP(FİLTRE!$C1684,'SKT LİSTESİ'!$F:$S,13,0)),"")</f>
        <v/>
      </c>
      <c r="M1684" s="135" t="str">
        <f ca="1">IFERROR(IF($C1684="","",VLOOKUP(FİLTRE!$C1684,'SKT LİSTESİ'!$F:$AJ,14,0)),"")</f>
        <v/>
      </c>
      <c r="N1684" s="31" t="str">
        <f ca="1">IFERROR(IF($C1684="","",VLOOKUP(FİLTRE!$C1684,'SKT LİSTESİ'!$F:$AJ,22,0)),"")</f>
        <v/>
      </c>
      <c r="O1684" s="136" t="str">
        <f ca="1">IFERROR(IF($C1684="","",VLOOKUP(FİLTRE!$C1684,'SKT LİSTESİ'!$F:$AJ,23,0)),"")</f>
        <v/>
      </c>
      <c r="P1684" s="31"/>
      <c r="Q1684" s="31"/>
      <c r="R1684" s="137" t="str">
        <f ca="1">(IFERROR(IF($C1684="","",VLOOKUP(FİLTRE!$C1684,'SKT LİSTESİ'!$F:$AJ,15,0)),""))</f>
        <v/>
      </c>
      <c r="S1684" s="138" t="str">
        <f ca="1">IFERROR(IF($C1684="","",VLOOKUP(FİLTRE!$C1684,'SKT LİSTESİ'!$F:$AJ,16,0)),"")</f>
        <v/>
      </c>
      <c r="AF1684" s="179" t="str">
        <f t="shared" ca="1" si="106"/>
        <v/>
      </c>
      <c r="AG1684" s="179">
        <f t="shared" ca="1" si="107"/>
        <v>0</v>
      </c>
      <c r="AH1684" s="179">
        <f t="shared" ca="1" si="108"/>
        <v>0</v>
      </c>
    </row>
    <row r="1685" spans="2:34" ht="15.75" x14ac:dyDescent="0.25">
      <c r="B1685">
        <f t="shared" ca="1" si="105"/>
        <v>1673</v>
      </c>
      <c r="C1685" t="str">
        <f ca="1">IFERROR(VLOOKUP(B1685,'SKT LİSTESİ'!F:F,1,0),"")</f>
        <v/>
      </c>
      <c r="E1685" s="128" t="str">
        <f ca="1">IFERROR(IF($C1685="","",VLOOKUP(FİLTRE!$C1685,'SKT LİSTESİ'!$F:$S,5,0)),"")</f>
        <v/>
      </c>
      <c r="F1685" s="129" t="str">
        <f ca="1">IFERROR(IF($C1685="","",VLOOKUP(FİLTRE!$C1685,'SKT LİSTESİ'!$F:$S,7,0)),"")</f>
        <v/>
      </c>
      <c r="G1685" s="130" t="str">
        <f ca="1">IFERROR(IF($C1685="","",VLOOKUP(FİLTRE!$C1685,'SKT LİSTESİ'!$F:$S,8,0)),"")</f>
        <v/>
      </c>
      <c r="H1685" s="131" t="str">
        <f ca="1">IF(E1685="","",IF($C1685="","",VLOOKUP(FİLTRE!$C1685,'SKT LİSTESİ'!$F:$S,9,0)))</f>
        <v/>
      </c>
      <c r="I1685" s="132" t="str">
        <f ca="1">IFERROR(IF($C1685="","",VLOOKUP(FİLTRE!$C1685,'SKT LİSTESİ'!$F:$S,10,0)),"")</f>
        <v/>
      </c>
      <c r="J1685" s="133" t="str">
        <f ca="1">IFERROR(IF($C1685="","",VLOOKUP(FİLTRE!$C1685,'SKT LİSTESİ'!$F:$S,11,0)),"")</f>
        <v/>
      </c>
      <c r="K1685" s="134" t="str">
        <f ca="1">IFERROR(IF($C1685="","",VLOOKUP(FİLTRE!$C1685,'SKT LİSTESİ'!$F:$S,12,0)),"")</f>
        <v/>
      </c>
      <c r="L1685" s="134" t="str">
        <f ca="1">IFERROR(IF($C1685="","",VLOOKUP(FİLTRE!$C1685,'SKT LİSTESİ'!$F:$S,13,0)),"")</f>
        <v/>
      </c>
      <c r="M1685" s="135" t="str">
        <f ca="1">IFERROR(IF($C1685="","",VLOOKUP(FİLTRE!$C1685,'SKT LİSTESİ'!$F:$AJ,14,0)),"")</f>
        <v/>
      </c>
      <c r="N1685" s="31" t="str">
        <f ca="1">IFERROR(IF($C1685="","",VLOOKUP(FİLTRE!$C1685,'SKT LİSTESİ'!$F:$AJ,22,0)),"")</f>
        <v/>
      </c>
      <c r="O1685" s="136" t="str">
        <f ca="1">IFERROR(IF($C1685="","",VLOOKUP(FİLTRE!$C1685,'SKT LİSTESİ'!$F:$AJ,23,0)),"")</f>
        <v/>
      </c>
      <c r="P1685" s="31"/>
      <c r="Q1685" s="31"/>
      <c r="R1685" s="137" t="str">
        <f ca="1">(IFERROR(IF($C1685="","",VLOOKUP(FİLTRE!$C1685,'SKT LİSTESİ'!$F:$AJ,15,0)),""))</f>
        <v/>
      </c>
      <c r="S1685" s="138" t="str">
        <f ca="1">IFERROR(IF($C1685="","",VLOOKUP(FİLTRE!$C1685,'SKT LİSTESİ'!$F:$AJ,16,0)),"")</f>
        <v/>
      </c>
      <c r="AF1685" s="179" t="str">
        <f t="shared" ca="1" si="106"/>
        <v/>
      </c>
      <c r="AG1685" s="179">
        <f t="shared" ca="1" si="107"/>
        <v>0</v>
      </c>
      <c r="AH1685" s="179">
        <f t="shared" ca="1" si="108"/>
        <v>0</v>
      </c>
    </row>
    <row r="1686" spans="2:34" ht="15.75" x14ac:dyDescent="0.25">
      <c r="B1686">
        <f t="shared" ca="1" si="105"/>
        <v>1674</v>
      </c>
      <c r="C1686" t="str">
        <f ca="1">IFERROR(VLOOKUP(B1686,'SKT LİSTESİ'!F:F,1,0),"")</f>
        <v/>
      </c>
      <c r="E1686" s="128" t="str">
        <f ca="1">IFERROR(IF($C1686="","",VLOOKUP(FİLTRE!$C1686,'SKT LİSTESİ'!$F:$S,5,0)),"")</f>
        <v/>
      </c>
      <c r="F1686" s="129" t="str">
        <f ca="1">IFERROR(IF($C1686="","",VLOOKUP(FİLTRE!$C1686,'SKT LİSTESİ'!$F:$S,7,0)),"")</f>
        <v/>
      </c>
      <c r="G1686" s="130" t="str">
        <f ca="1">IFERROR(IF($C1686="","",VLOOKUP(FİLTRE!$C1686,'SKT LİSTESİ'!$F:$S,8,0)),"")</f>
        <v/>
      </c>
      <c r="H1686" s="131" t="str">
        <f ca="1">IF(E1686="","",IF($C1686="","",VLOOKUP(FİLTRE!$C1686,'SKT LİSTESİ'!$F:$S,9,0)))</f>
        <v/>
      </c>
      <c r="I1686" s="132" t="str">
        <f ca="1">IFERROR(IF($C1686="","",VLOOKUP(FİLTRE!$C1686,'SKT LİSTESİ'!$F:$S,10,0)),"")</f>
        <v/>
      </c>
      <c r="J1686" s="133" t="str">
        <f ca="1">IFERROR(IF($C1686="","",VLOOKUP(FİLTRE!$C1686,'SKT LİSTESİ'!$F:$S,11,0)),"")</f>
        <v/>
      </c>
      <c r="K1686" s="134" t="str">
        <f ca="1">IFERROR(IF($C1686="","",VLOOKUP(FİLTRE!$C1686,'SKT LİSTESİ'!$F:$S,12,0)),"")</f>
        <v/>
      </c>
      <c r="L1686" s="134" t="str">
        <f ca="1">IFERROR(IF($C1686="","",VLOOKUP(FİLTRE!$C1686,'SKT LİSTESİ'!$F:$S,13,0)),"")</f>
        <v/>
      </c>
      <c r="M1686" s="135" t="str">
        <f ca="1">IFERROR(IF($C1686="","",VLOOKUP(FİLTRE!$C1686,'SKT LİSTESİ'!$F:$AJ,14,0)),"")</f>
        <v/>
      </c>
      <c r="N1686" s="31" t="str">
        <f ca="1">IFERROR(IF($C1686="","",VLOOKUP(FİLTRE!$C1686,'SKT LİSTESİ'!$F:$AJ,22,0)),"")</f>
        <v/>
      </c>
      <c r="O1686" s="136" t="str">
        <f ca="1">IFERROR(IF($C1686="","",VLOOKUP(FİLTRE!$C1686,'SKT LİSTESİ'!$F:$AJ,23,0)),"")</f>
        <v/>
      </c>
      <c r="P1686" s="31"/>
      <c r="Q1686" s="31"/>
      <c r="R1686" s="137" t="str">
        <f ca="1">(IFERROR(IF($C1686="","",VLOOKUP(FİLTRE!$C1686,'SKT LİSTESİ'!$F:$AJ,15,0)),""))</f>
        <v/>
      </c>
      <c r="S1686" s="138" t="str">
        <f ca="1">IFERROR(IF($C1686="","",VLOOKUP(FİLTRE!$C1686,'SKT LİSTESİ'!$F:$AJ,16,0)),"")</f>
        <v/>
      </c>
      <c r="AF1686" s="179" t="str">
        <f t="shared" ca="1" si="106"/>
        <v/>
      </c>
      <c r="AG1686" s="179">
        <f t="shared" ca="1" si="107"/>
        <v>0</v>
      </c>
      <c r="AH1686" s="179">
        <f t="shared" ca="1" si="108"/>
        <v>0</v>
      </c>
    </row>
    <row r="1687" spans="2:34" ht="15.75" x14ac:dyDescent="0.25">
      <c r="B1687">
        <f t="shared" ca="1" si="105"/>
        <v>1675</v>
      </c>
      <c r="C1687" t="str">
        <f ca="1">IFERROR(VLOOKUP(B1687,'SKT LİSTESİ'!F:F,1,0),"")</f>
        <v/>
      </c>
      <c r="E1687" s="128" t="str">
        <f ca="1">IFERROR(IF($C1687="","",VLOOKUP(FİLTRE!$C1687,'SKT LİSTESİ'!$F:$S,5,0)),"")</f>
        <v/>
      </c>
      <c r="F1687" s="129" t="str">
        <f ca="1">IFERROR(IF($C1687="","",VLOOKUP(FİLTRE!$C1687,'SKT LİSTESİ'!$F:$S,7,0)),"")</f>
        <v/>
      </c>
      <c r="G1687" s="130" t="str">
        <f ca="1">IFERROR(IF($C1687="","",VLOOKUP(FİLTRE!$C1687,'SKT LİSTESİ'!$F:$S,8,0)),"")</f>
        <v/>
      </c>
      <c r="H1687" s="131" t="str">
        <f ca="1">IF(E1687="","",IF($C1687="","",VLOOKUP(FİLTRE!$C1687,'SKT LİSTESİ'!$F:$S,9,0)))</f>
        <v/>
      </c>
      <c r="I1687" s="132" t="str">
        <f ca="1">IFERROR(IF($C1687="","",VLOOKUP(FİLTRE!$C1687,'SKT LİSTESİ'!$F:$S,10,0)),"")</f>
        <v/>
      </c>
      <c r="J1687" s="133" t="str">
        <f ca="1">IFERROR(IF($C1687="","",VLOOKUP(FİLTRE!$C1687,'SKT LİSTESİ'!$F:$S,11,0)),"")</f>
        <v/>
      </c>
      <c r="K1687" s="134" t="str">
        <f ca="1">IFERROR(IF($C1687="","",VLOOKUP(FİLTRE!$C1687,'SKT LİSTESİ'!$F:$S,12,0)),"")</f>
        <v/>
      </c>
      <c r="L1687" s="134" t="str">
        <f ca="1">IFERROR(IF($C1687="","",VLOOKUP(FİLTRE!$C1687,'SKT LİSTESİ'!$F:$S,13,0)),"")</f>
        <v/>
      </c>
      <c r="M1687" s="135" t="str">
        <f ca="1">IFERROR(IF($C1687="","",VLOOKUP(FİLTRE!$C1687,'SKT LİSTESİ'!$F:$AJ,14,0)),"")</f>
        <v/>
      </c>
      <c r="N1687" s="31" t="str">
        <f ca="1">IFERROR(IF($C1687="","",VLOOKUP(FİLTRE!$C1687,'SKT LİSTESİ'!$F:$AJ,22,0)),"")</f>
        <v/>
      </c>
      <c r="O1687" s="136" t="str">
        <f ca="1">IFERROR(IF($C1687="","",VLOOKUP(FİLTRE!$C1687,'SKT LİSTESİ'!$F:$AJ,23,0)),"")</f>
        <v/>
      </c>
      <c r="P1687" s="31"/>
      <c r="Q1687" s="31"/>
      <c r="R1687" s="137" t="str">
        <f ca="1">(IFERROR(IF($C1687="","",VLOOKUP(FİLTRE!$C1687,'SKT LİSTESİ'!$F:$AJ,15,0)),""))</f>
        <v/>
      </c>
      <c r="S1687" s="138" t="str">
        <f ca="1">IFERROR(IF($C1687="","",VLOOKUP(FİLTRE!$C1687,'SKT LİSTESİ'!$F:$AJ,16,0)),"")</f>
        <v/>
      </c>
      <c r="AF1687" s="179" t="str">
        <f t="shared" ca="1" si="106"/>
        <v/>
      </c>
      <c r="AG1687" s="179">
        <f t="shared" ca="1" si="107"/>
        <v>0</v>
      </c>
      <c r="AH1687" s="179">
        <f t="shared" ca="1" si="108"/>
        <v>0</v>
      </c>
    </row>
    <row r="1688" spans="2:34" ht="15.75" x14ac:dyDescent="0.25">
      <c r="B1688">
        <f t="shared" ca="1" si="105"/>
        <v>1676</v>
      </c>
      <c r="C1688" t="str">
        <f ca="1">IFERROR(VLOOKUP(B1688,'SKT LİSTESİ'!F:F,1,0),"")</f>
        <v/>
      </c>
      <c r="E1688" s="128" t="str">
        <f ca="1">IFERROR(IF($C1688="","",VLOOKUP(FİLTRE!$C1688,'SKT LİSTESİ'!$F:$S,5,0)),"")</f>
        <v/>
      </c>
      <c r="F1688" s="129" t="str">
        <f ca="1">IFERROR(IF($C1688="","",VLOOKUP(FİLTRE!$C1688,'SKT LİSTESİ'!$F:$S,7,0)),"")</f>
        <v/>
      </c>
      <c r="G1688" s="130" t="str">
        <f ca="1">IFERROR(IF($C1688="","",VLOOKUP(FİLTRE!$C1688,'SKT LİSTESİ'!$F:$S,8,0)),"")</f>
        <v/>
      </c>
      <c r="H1688" s="131" t="str">
        <f ca="1">IF(E1688="","",IF($C1688="","",VLOOKUP(FİLTRE!$C1688,'SKT LİSTESİ'!$F:$S,9,0)))</f>
        <v/>
      </c>
      <c r="I1688" s="132" t="str">
        <f ca="1">IFERROR(IF($C1688="","",VLOOKUP(FİLTRE!$C1688,'SKT LİSTESİ'!$F:$S,10,0)),"")</f>
        <v/>
      </c>
      <c r="J1688" s="133" t="str">
        <f ca="1">IFERROR(IF($C1688="","",VLOOKUP(FİLTRE!$C1688,'SKT LİSTESİ'!$F:$S,11,0)),"")</f>
        <v/>
      </c>
      <c r="K1688" s="134" t="str">
        <f ca="1">IFERROR(IF($C1688="","",VLOOKUP(FİLTRE!$C1688,'SKT LİSTESİ'!$F:$S,12,0)),"")</f>
        <v/>
      </c>
      <c r="L1688" s="134" t="str">
        <f ca="1">IFERROR(IF($C1688="","",VLOOKUP(FİLTRE!$C1688,'SKT LİSTESİ'!$F:$S,13,0)),"")</f>
        <v/>
      </c>
      <c r="M1688" s="135" t="str">
        <f ca="1">IFERROR(IF($C1688="","",VLOOKUP(FİLTRE!$C1688,'SKT LİSTESİ'!$F:$AJ,14,0)),"")</f>
        <v/>
      </c>
      <c r="N1688" s="31" t="str">
        <f ca="1">IFERROR(IF($C1688="","",VLOOKUP(FİLTRE!$C1688,'SKT LİSTESİ'!$F:$AJ,22,0)),"")</f>
        <v/>
      </c>
      <c r="O1688" s="136" t="str">
        <f ca="1">IFERROR(IF($C1688="","",VLOOKUP(FİLTRE!$C1688,'SKT LİSTESİ'!$F:$AJ,23,0)),"")</f>
        <v/>
      </c>
      <c r="P1688" s="31"/>
      <c r="Q1688" s="31"/>
      <c r="R1688" s="137" t="str">
        <f ca="1">(IFERROR(IF($C1688="","",VLOOKUP(FİLTRE!$C1688,'SKT LİSTESİ'!$F:$AJ,15,0)),""))</f>
        <v/>
      </c>
      <c r="S1688" s="138" t="str">
        <f ca="1">IFERROR(IF($C1688="","",VLOOKUP(FİLTRE!$C1688,'SKT LİSTESİ'!$F:$AJ,16,0)),"")</f>
        <v/>
      </c>
      <c r="AF1688" s="179" t="str">
        <f t="shared" ca="1" si="106"/>
        <v/>
      </c>
      <c r="AG1688" s="179">
        <f t="shared" ca="1" si="107"/>
        <v>0</v>
      </c>
      <c r="AH1688" s="179">
        <f t="shared" ca="1" si="108"/>
        <v>0</v>
      </c>
    </row>
    <row r="1689" spans="2:34" ht="15.75" x14ac:dyDescent="0.25">
      <c r="B1689">
        <f t="shared" ca="1" si="105"/>
        <v>1677</v>
      </c>
      <c r="C1689" t="str">
        <f ca="1">IFERROR(VLOOKUP(B1689,'SKT LİSTESİ'!F:F,1,0),"")</f>
        <v/>
      </c>
      <c r="E1689" s="128" t="str">
        <f ca="1">IFERROR(IF($C1689="","",VLOOKUP(FİLTRE!$C1689,'SKT LİSTESİ'!$F:$S,5,0)),"")</f>
        <v/>
      </c>
      <c r="F1689" s="129" t="str">
        <f ca="1">IFERROR(IF($C1689="","",VLOOKUP(FİLTRE!$C1689,'SKT LİSTESİ'!$F:$S,7,0)),"")</f>
        <v/>
      </c>
      <c r="G1689" s="130" t="str">
        <f ca="1">IFERROR(IF($C1689="","",VLOOKUP(FİLTRE!$C1689,'SKT LİSTESİ'!$F:$S,8,0)),"")</f>
        <v/>
      </c>
      <c r="H1689" s="131" t="str">
        <f ca="1">IF(E1689="","",IF($C1689="","",VLOOKUP(FİLTRE!$C1689,'SKT LİSTESİ'!$F:$S,9,0)))</f>
        <v/>
      </c>
      <c r="I1689" s="132" t="str">
        <f ca="1">IFERROR(IF($C1689="","",VLOOKUP(FİLTRE!$C1689,'SKT LİSTESİ'!$F:$S,10,0)),"")</f>
        <v/>
      </c>
      <c r="J1689" s="133" t="str">
        <f ca="1">IFERROR(IF($C1689="","",VLOOKUP(FİLTRE!$C1689,'SKT LİSTESİ'!$F:$S,11,0)),"")</f>
        <v/>
      </c>
      <c r="K1689" s="134" t="str">
        <f ca="1">IFERROR(IF($C1689="","",VLOOKUP(FİLTRE!$C1689,'SKT LİSTESİ'!$F:$S,12,0)),"")</f>
        <v/>
      </c>
      <c r="L1689" s="134" t="str">
        <f ca="1">IFERROR(IF($C1689="","",VLOOKUP(FİLTRE!$C1689,'SKT LİSTESİ'!$F:$S,13,0)),"")</f>
        <v/>
      </c>
      <c r="M1689" s="135" t="str">
        <f ca="1">IFERROR(IF($C1689="","",VLOOKUP(FİLTRE!$C1689,'SKT LİSTESİ'!$F:$AJ,14,0)),"")</f>
        <v/>
      </c>
      <c r="N1689" s="31" t="str">
        <f ca="1">IFERROR(IF($C1689="","",VLOOKUP(FİLTRE!$C1689,'SKT LİSTESİ'!$F:$AJ,22,0)),"")</f>
        <v/>
      </c>
      <c r="O1689" s="136" t="str">
        <f ca="1">IFERROR(IF($C1689="","",VLOOKUP(FİLTRE!$C1689,'SKT LİSTESİ'!$F:$AJ,23,0)),"")</f>
        <v/>
      </c>
      <c r="P1689" s="31"/>
      <c r="Q1689" s="31"/>
      <c r="R1689" s="137" t="str">
        <f ca="1">(IFERROR(IF($C1689="","",VLOOKUP(FİLTRE!$C1689,'SKT LİSTESİ'!$F:$AJ,15,0)),""))</f>
        <v/>
      </c>
      <c r="S1689" s="138" t="str">
        <f ca="1">IFERROR(IF($C1689="","",VLOOKUP(FİLTRE!$C1689,'SKT LİSTESİ'!$F:$AJ,16,0)),"")</f>
        <v/>
      </c>
      <c r="AF1689" s="179" t="str">
        <f t="shared" ca="1" si="106"/>
        <v/>
      </c>
      <c r="AG1689" s="179">
        <f t="shared" ca="1" si="107"/>
        <v>0</v>
      </c>
      <c r="AH1689" s="179">
        <f t="shared" ca="1" si="108"/>
        <v>0</v>
      </c>
    </row>
    <row r="1690" spans="2:34" ht="15.75" x14ac:dyDescent="0.25">
      <c r="B1690">
        <f t="shared" ca="1" si="105"/>
        <v>1678</v>
      </c>
      <c r="C1690" t="str">
        <f ca="1">IFERROR(VLOOKUP(B1690,'SKT LİSTESİ'!F:F,1,0),"")</f>
        <v/>
      </c>
      <c r="E1690" s="128" t="str">
        <f ca="1">IFERROR(IF($C1690="","",VLOOKUP(FİLTRE!$C1690,'SKT LİSTESİ'!$F:$S,5,0)),"")</f>
        <v/>
      </c>
      <c r="F1690" s="129" t="str">
        <f ca="1">IFERROR(IF($C1690="","",VLOOKUP(FİLTRE!$C1690,'SKT LİSTESİ'!$F:$S,7,0)),"")</f>
        <v/>
      </c>
      <c r="G1690" s="130" t="str">
        <f ca="1">IFERROR(IF($C1690="","",VLOOKUP(FİLTRE!$C1690,'SKT LİSTESİ'!$F:$S,8,0)),"")</f>
        <v/>
      </c>
      <c r="H1690" s="131" t="str">
        <f ca="1">IF(E1690="","",IF($C1690="","",VLOOKUP(FİLTRE!$C1690,'SKT LİSTESİ'!$F:$S,9,0)))</f>
        <v/>
      </c>
      <c r="I1690" s="132" t="str">
        <f ca="1">IFERROR(IF($C1690="","",VLOOKUP(FİLTRE!$C1690,'SKT LİSTESİ'!$F:$S,10,0)),"")</f>
        <v/>
      </c>
      <c r="J1690" s="133" t="str">
        <f ca="1">IFERROR(IF($C1690="","",VLOOKUP(FİLTRE!$C1690,'SKT LİSTESİ'!$F:$S,11,0)),"")</f>
        <v/>
      </c>
      <c r="K1690" s="134" t="str">
        <f ca="1">IFERROR(IF($C1690="","",VLOOKUP(FİLTRE!$C1690,'SKT LİSTESİ'!$F:$S,12,0)),"")</f>
        <v/>
      </c>
      <c r="L1690" s="134" t="str">
        <f ca="1">IFERROR(IF($C1690="","",VLOOKUP(FİLTRE!$C1690,'SKT LİSTESİ'!$F:$S,13,0)),"")</f>
        <v/>
      </c>
      <c r="M1690" s="135" t="str">
        <f ca="1">IFERROR(IF($C1690="","",VLOOKUP(FİLTRE!$C1690,'SKT LİSTESİ'!$F:$AJ,14,0)),"")</f>
        <v/>
      </c>
      <c r="N1690" s="31" t="str">
        <f ca="1">IFERROR(IF($C1690="","",VLOOKUP(FİLTRE!$C1690,'SKT LİSTESİ'!$F:$AJ,22,0)),"")</f>
        <v/>
      </c>
      <c r="O1690" s="136" t="str">
        <f ca="1">IFERROR(IF($C1690="","",VLOOKUP(FİLTRE!$C1690,'SKT LİSTESİ'!$F:$AJ,23,0)),"")</f>
        <v/>
      </c>
      <c r="P1690" s="31"/>
      <c r="Q1690" s="31"/>
      <c r="R1690" s="137" t="str">
        <f ca="1">(IFERROR(IF($C1690="","",VLOOKUP(FİLTRE!$C1690,'SKT LİSTESİ'!$F:$AJ,15,0)),""))</f>
        <v/>
      </c>
      <c r="S1690" s="138" t="str">
        <f ca="1">IFERROR(IF($C1690="","",VLOOKUP(FİLTRE!$C1690,'SKT LİSTESİ'!$F:$AJ,16,0)),"")</f>
        <v/>
      </c>
      <c r="AF1690" s="179" t="str">
        <f t="shared" ca="1" si="106"/>
        <v/>
      </c>
      <c r="AG1690" s="179">
        <f t="shared" ca="1" si="107"/>
        <v>0</v>
      </c>
      <c r="AH1690" s="179">
        <f t="shared" ca="1" si="108"/>
        <v>0</v>
      </c>
    </row>
    <row r="1691" spans="2:34" ht="15.75" x14ac:dyDescent="0.25">
      <c r="B1691">
        <f t="shared" ca="1" si="105"/>
        <v>1679</v>
      </c>
      <c r="C1691" t="str">
        <f ca="1">IFERROR(VLOOKUP(B1691,'SKT LİSTESİ'!F:F,1,0),"")</f>
        <v/>
      </c>
      <c r="E1691" s="128" t="str">
        <f ca="1">IFERROR(IF($C1691="","",VLOOKUP(FİLTRE!$C1691,'SKT LİSTESİ'!$F:$S,5,0)),"")</f>
        <v/>
      </c>
      <c r="F1691" s="129" t="str">
        <f ca="1">IFERROR(IF($C1691="","",VLOOKUP(FİLTRE!$C1691,'SKT LİSTESİ'!$F:$S,7,0)),"")</f>
        <v/>
      </c>
      <c r="G1691" s="130" t="str">
        <f ca="1">IFERROR(IF($C1691="","",VLOOKUP(FİLTRE!$C1691,'SKT LİSTESİ'!$F:$S,8,0)),"")</f>
        <v/>
      </c>
      <c r="H1691" s="131" t="str">
        <f ca="1">IF(E1691="","",IF($C1691="","",VLOOKUP(FİLTRE!$C1691,'SKT LİSTESİ'!$F:$S,9,0)))</f>
        <v/>
      </c>
      <c r="I1691" s="132" t="str">
        <f ca="1">IFERROR(IF($C1691="","",VLOOKUP(FİLTRE!$C1691,'SKT LİSTESİ'!$F:$S,10,0)),"")</f>
        <v/>
      </c>
      <c r="J1691" s="133" t="str">
        <f ca="1">IFERROR(IF($C1691="","",VLOOKUP(FİLTRE!$C1691,'SKT LİSTESİ'!$F:$S,11,0)),"")</f>
        <v/>
      </c>
      <c r="K1691" s="134" t="str">
        <f ca="1">IFERROR(IF($C1691="","",VLOOKUP(FİLTRE!$C1691,'SKT LİSTESİ'!$F:$S,12,0)),"")</f>
        <v/>
      </c>
      <c r="L1691" s="134" t="str">
        <f ca="1">IFERROR(IF($C1691="","",VLOOKUP(FİLTRE!$C1691,'SKT LİSTESİ'!$F:$S,13,0)),"")</f>
        <v/>
      </c>
      <c r="M1691" s="135" t="str">
        <f ca="1">IFERROR(IF($C1691="","",VLOOKUP(FİLTRE!$C1691,'SKT LİSTESİ'!$F:$AJ,14,0)),"")</f>
        <v/>
      </c>
      <c r="N1691" s="31" t="str">
        <f ca="1">IFERROR(IF($C1691="","",VLOOKUP(FİLTRE!$C1691,'SKT LİSTESİ'!$F:$AJ,22,0)),"")</f>
        <v/>
      </c>
      <c r="O1691" s="136" t="str">
        <f ca="1">IFERROR(IF($C1691="","",VLOOKUP(FİLTRE!$C1691,'SKT LİSTESİ'!$F:$AJ,23,0)),"")</f>
        <v/>
      </c>
      <c r="P1691" s="31"/>
      <c r="Q1691" s="31"/>
      <c r="R1691" s="137" t="str">
        <f ca="1">(IFERROR(IF($C1691="","",VLOOKUP(FİLTRE!$C1691,'SKT LİSTESİ'!$F:$AJ,15,0)),""))</f>
        <v/>
      </c>
      <c r="S1691" s="138" t="str">
        <f ca="1">IFERROR(IF($C1691="","",VLOOKUP(FİLTRE!$C1691,'SKT LİSTESİ'!$F:$AJ,16,0)),"")</f>
        <v/>
      </c>
      <c r="AF1691" s="179" t="str">
        <f t="shared" ca="1" si="106"/>
        <v/>
      </c>
      <c r="AG1691" s="179">
        <f t="shared" ca="1" si="107"/>
        <v>0</v>
      </c>
      <c r="AH1691" s="179">
        <f t="shared" ca="1" si="108"/>
        <v>0</v>
      </c>
    </row>
    <row r="1692" spans="2:34" ht="15.75" x14ac:dyDescent="0.25">
      <c r="B1692">
        <f t="shared" ca="1" si="105"/>
        <v>1680</v>
      </c>
      <c r="C1692" t="str">
        <f ca="1">IFERROR(VLOOKUP(B1692,'SKT LİSTESİ'!F:F,1,0),"")</f>
        <v/>
      </c>
      <c r="E1692" s="128" t="str">
        <f ca="1">IFERROR(IF($C1692="","",VLOOKUP(FİLTRE!$C1692,'SKT LİSTESİ'!$F:$S,5,0)),"")</f>
        <v/>
      </c>
      <c r="F1692" s="129" t="str">
        <f ca="1">IFERROR(IF($C1692="","",VLOOKUP(FİLTRE!$C1692,'SKT LİSTESİ'!$F:$S,7,0)),"")</f>
        <v/>
      </c>
      <c r="G1692" s="130" t="str">
        <f ca="1">IFERROR(IF($C1692="","",VLOOKUP(FİLTRE!$C1692,'SKT LİSTESİ'!$F:$S,8,0)),"")</f>
        <v/>
      </c>
      <c r="H1692" s="131" t="str">
        <f ca="1">IF(E1692="","",IF($C1692="","",VLOOKUP(FİLTRE!$C1692,'SKT LİSTESİ'!$F:$S,9,0)))</f>
        <v/>
      </c>
      <c r="I1692" s="132" t="str">
        <f ca="1">IFERROR(IF($C1692="","",VLOOKUP(FİLTRE!$C1692,'SKT LİSTESİ'!$F:$S,10,0)),"")</f>
        <v/>
      </c>
      <c r="J1692" s="133" t="str">
        <f ca="1">IFERROR(IF($C1692="","",VLOOKUP(FİLTRE!$C1692,'SKT LİSTESİ'!$F:$S,11,0)),"")</f>
        <v/>
      </c>
      <c r="K1692" s="134" t="str">
        <f ca="1">IFERROR(IF($C1692="","",VLOOKUP(FİLTRE!$C1692,'SKT LİSTESİ'!$F:$S,12,0)),"")</f>
        <v/>
      </c>
      <c r="L1692" s="134" t="str">
        <f ca="1">IFERROR(IF($C1692="","",VLOOKUP(FİLTRE!$C1692,'SKT LİSTESİ'!$F:$S,13,0)),"")</f>
        <v/>
      </c>
      <c r="M1692" s="135" t="str">
        <f ca="1">IFERROR(IF($C1692="","",VLOOKUP(FİLTRE!$C1692,'SKT LİSTESİ'!$F:$AJ,14,0)),"")</f>
        <v/>
      </c>
      <c r="N1692" s="31" t="str">
        <f ca="1">IFERROR(IF($C1692="","",VLOOKUP(FİLTRE!$C1692,'SKT LİSTESİ'!$F:$AJ,22,0)),"")</f>
        <v/>
      </c>
      <c r="O1692" s="136" t="str">
        <f ca="1">IFERROR(IF($C1692="","",VLOOKUP(FİLTRE!$C1692,'SKT LİSTESİ'!$F:$AJ,23,0)),"")</f>
        <v/>
      </c>
      <c r="P1692" s="31"/>
      <c r="Q1692" s="31"/>
      <c r="R1692" s="137" t="str">
        <f ca="1">(IFERROR(IF($C1692="","",VLOOKUP(FİLTRE!$C1692,'SKT LİSTESİ'!$F:$AJ,15,0)),""))</f>
        <v/>
      </c>
      <c r="S1692" s="138" t="str">
        <f ca="1">IFERROR(IF($C1692="","",VLOOKUP(FİLTRE!$C1692,'SKT LİSTESİ'!$F:$AJ,16,0)),"")</f>
        <v/>
      </c>
      <c r="AF1692" s="179" t="str">
        <f t="shared" ca="1" si="106"/>
        <v/>
      </c>
      <c r="AG1692" s="179">
        <f t="shared" ca="1" si="107"/>
        <v>0</v>
      </c>
      <c r="AH1692" s="179">
        <f t="shared" ca="1" si="108"/>
        <v>0</v>
      </c>
    </row>
    <row r="1693" spans="2:34" ht="15.75" x14ac:dyDescent="0.25">
      <c r="B1693">
        <f t="shared" ca="1" si="105"/>
        <v>1681</v>
      </c>
      <c r="C1693" t="str">
        <f ca="1">IFERROR(VLOOKUP(B1693,'SKT LİSTESİ'!F:F,1,0),"")</f>
        <v/>
      </c>
      <c r="E1693" s="128" t="str">
        <f ca="1">IFERROR(IF($C1693="","",VLOOKUP(FİLTRE!$C1693,'SKT LİSTESİ'!$F:$S,5,0)),"")</f>
        <v/>
      </c>
      <c r="F1693" s="129" t="str">
        <f ca="1">IFERROR(IF($C1693="","",VLOOKUP(FİLTRE!$C1693,'SKT LİSTESİ'!$F:$S,7,0)),"")</f>
        <v/>
      </c>
      <c r="G1693" s="130" t="str">
        <f ca="1">IFERROR(IF($C1693="","",VLOOKUP(FİLTRE!$C1693,'SKT LİSTESİ'!$F:$S,8,0)),"")</f>
        <v/>
      </c>
      <c r="H1693" s="131" t="str">
        <f ca="1">IF(E1693="","",IF($C1693="","",VLOOKUP(FİLTRE!$C1693,'SKT LİSTESİ'!$F:$S,9,0)))</f>
        <v/>
      </c>
      <c r="I1693" s="132" t="str">
        <f ca="1">IFERROR(IF($C1693="","",VLOOKUP(FİLTRE!$C1693,'SKT LİSTESİ'!$F:$S,10,0)),"")</f>
        <v/>
      </c>
      <c r="J1693" s="133" t="str">
        <f ca="1">IFERROR(IF($C1693="","",VLOOKUP(FİLTRE!$C1693,'SKT LİSTESİ'!$F:$S,11,0)),"")</f>
        <v/>
      </c>
      <c r="K1693" s="134" t="str">
        <f ca="1">IFERROR(IF($C1693="","",VLOOKUP(FİLTRE!$C1693,'SKT LİSTESİ'!$F:$S,12,0)),"")</f>
        <v/>
      </c>
      <c r="L1693" s="134" t="str">
        <f ca="1">IFERROR(IF($C1693="","",VLOOKUP(FİLTRE!$C1693,'SKT LİSTESİ'!$F:$S,13,0)),"")</f>
        <v/>
      </c>
      <c r="M1693" s="135" t="str">
        <f ca="1">IFERROR(IF($C1693="","",VLOOKUP(FİLTRE!$C1693,'SKT LİSTESİ'!$F:$AJ,14,0)),"")</f>
        <v/>
      </c>
      <c r="N1693" s="31" t="str">
        <f ca="1">IFERROR(IF($C1693="","",VLOOKUP(FİLTRE!$C1693,'SKT LİSTESİ'!$F:$AJ,22,0)),"")</f>
        <v/>
      </c>
      <c r="O1693" s="136" t="str">
        <f ca="1">IFERROR(IF($C1693="","",VLOOKUP(FİLTRE!$C1693,'SKT LİSTESİ'!$F:$AJ,23,0)),"")</f>
        <v/>
      </c>
      <c r="P1693" s="31"/>
      <c r="Q1693" s="31"/>
      <c r="R1693" s="137" t="str">
        <f ca="1">(IFERROR(IF($C1693="","",VLOOKUP(FİLTRE!$C1693,'SKT LİSTESİ'!$F:$AJ,15,0)),""))</f>
        <v/>
      </c>
      <c r="S1693" s="138" t="str">
        <f ca="1">IFERROR(IF($C1693="","",VLOOKUP(FİLTRE!$C1693,'SKT LİSTESİ'!$F:$AJ,16,0)),"")</f>
        <v/>
      </c>
      <c r="AF1693" s="179" t="str">
        <f t="shared" ca="1" si="106"/>
        <v/>
      </c>
      <c r="AG1693" s="179">
        <f t="shared" ca="1" si="107"/>
        <v>0</v>
      </c>
      <c r="AH1693" s="179">
        <f t="shared" ca="1" si="108"/>
        <v>0</v>
      </c>
    </row>
    <row r="1694" spans="2:34" ht="15.75" x14ac:dyDescent="0.25">
      <c r="B1694">
        <f t="shared" ca="1" si="105"/>
        <v>1682</v>
      </c>
      <c r="C1694" t="str">
        <f ca="1">IFERROR(VLOOKUP(B1694,'SKT LİSTESİ'!F:F,1,0),"")</f>
        <v/>
      </c>
      <c r="E1694" s="128" t="str">
        <f ca="1">IFERROR(IF($C1694="","",VLOOKUP(FİLTRE!$C1694,'SKT LİSTESİ'!$F:$S,5,0)),"")</f>
        <v/>
      </c>
      <c r="F1694" s="129" t="str">
        <f ca="1">IFERROR(IF($C1694="","",VLOOKUP(FİLTRE!$C1694,'SKT LİSTESİ'!$F:$S,7,0)),"")</f>
        <v/>
      </c>
      <c r="G1694" s="130" t="str">
        <f ca="1">IFERROR(IF($C1694="","",VLOOKUP(FİLTRE!$C1694,'SKT LİSTESİ'!$F:$S,8,0)),"")</f>
        <v/>
      </c>
      <c r="H1694" s="131" t="str">
        <f ca="1">IF(E1694="","",IF($C1694="","",VLOOKUP(FİLTRE!$C1694,'SKT LİSTESİ'!$F:$S,9,0)))</f>
        <v/>
      </c>
      <c r="I1694" s="132" t="str">
        <f ca="1">IFERROR(IF($C1694="","",VLOOKUP(FİLTRE!$C1694,'SKT LİSTESİ'!$F:$S,10,0)),"")</f>
        <v/>
      </c>
      <c r="J1694" s="133" t="str">
        <f ca="1">IFERROR(IF($C1694="","",VLOOKUP(FİLTRE!$C1694,'SKT LİSTESİ'!$F:$S,11,0)),"")</f>
        <v/>
      </c>
      <c r="K1694" s="134" t="str">
        <f ca="1">IFERROR(IF($C1694="","",VLOOKUP(FİLTRE!$C1694,'SKT LİSTESİ'!$F:$S,12,0)),"")</f>
        <v/>
      </c>
      <c r="L1694" s="134" t="str">
        <f ca="1">IFERROR(IF($C1694="","",VLOOKUP(FİLTRE!$C1694,'SKT LİSTESİ'!$F:$S,13,0)),"")</f>
        <v/>
      </c>
      <c r="M1694" s="135" t="str">
        <f ca="1">IFERROR(IF($C1694="","",VLOOKUP(FİLTRE!$C1694,'SKT LİSTESİ'!$F:$AJ,14,0)),"")</f>
        <v/>
      </c>
      <c r="N1694" s="31" t="str">
        <f ca="1">IFERROR(IF($C1694="","",VLOOKUP(FİLTRE!$C1694,'SKT LİSTESİ'!$F:$AJ,22,0)),"")</f>
        <v/>
      </c>
      <c r="O1694" s="136" t="str">
        <f ca="1">IFERROR(IF($C1694="","",VLOOKUP(FİLTRE!$C1694,'SKT LİSTESİ'!$F:$AJ,23,0)),"")</f>
        <v/>
      </c>
      <c r="P1694" s="31"/>
      <c r="Q1694" s="31"/>
      <c r="R1694" s="137" t="str">
        <f ca="1">(IFERROR(IF($C1694="","",VLOOKUP(FİLTRE!$C1694,'SKT LİSTESİ'!$F:$AJ,15,0)),""))</f>
        <v/>
      </c>
      <c r="S1694" s="138" t="str">
        <f ca="1">IFERROR(IF($C1694="","",VLOOKUP(FİLTRE!$C1694,'SKT LİSTESİ'!$F:$AJ,16,0)),"")</f>
        <v/>
      </c>
      <c r="AF1694" s="179" t="str">
        <f t="shared" ca="1" si="106"/>
        <v/>
      </c>
      <c r="AG1694" s="179">
        <f t="shared" ca="1" si="107"/>
        <v>0</v>
      </c>
      <c r="AH1694" s="179">
        <f t="shared" ca="1" si="108"/>
        <v>0</v>
      </c>
    </row>
    <row r="1695" spans="2:34" ht="15.75" x14ac:dyDescent="0.25">
      <c r="B1695">
        <f t="shared" ca="1" si="105"/>
        <v>1683</v>
      </c>
      <c r="C1695" t="str">
        <f ca="1">IFERROR(VLOOKUP(B1695,'SKT LİSTESİ'!F:F,1,0),"")</f>
        <v/>
      </c>
      <c r="E1695" s="128" t="str">
        <f ca="1">IFERROR(IF($C1695="","",VLOOKUP(FİLTRE!$C1695,'SKT LİSTESİ'!$F:$S,5,0)),"")</f>
        <v/>
      </c>
      <c r="F1695" s="129" t="str">
        <f ca="1">IFERROR(IF($C1695="","",VLOOKUP(FİLTRE!$C1695,'SKT LİSTESİ'!$F:$S,7,0)),"")</f>
        <v/>
      </c>
      <c r="G1695" s="130" t="str">
        <f ca="1">IFERROR(IF($C1695="","",VLOOKUP(FİLTRE!$C1695,'SKT LİSTESİ'!$F:$S,8,0)),"")</f>
        <v/>
      </c>
      <c r="H1695" s="131" t="str">
        <f ca="1">IF(E1695="","",IF($C1695="","",VLOOKUP(FİLTRE!$C1695,'SKT LİSTESİ'!$F:$S,9,0)))</f>
        <v/>
      </c>
      <c r="I1695" s="132" t="str">
        <f ca="1">IFERROR(IF($C1695="","",VLOOKUP(FİLTRE!$C1695,'SKT LİSTESİ'!$F:$S,10,0)),"")</f>
        <v/>
      </c>
      <c r="J1695" s="133" t="str">
        <f ca="1">IFERROR(IF($C1695="","",VLOOKUP(FİLTRE!$C1695,'SKT LİSTESİ'!$F:$S,11,0)),"")</f>
        <v/>
      </c>
      <c r="K1695" s="134" t="str">
        <f ca="1">IFERROR(IF($C1695="","",VLOOKUP(FİLTRE!$C1695,'SKT LİSTESİ'!$F:$S,12,0)),"")</f>
        <v/>
      </c>
      <c r="L1695" s="134" t="str">
        <f ca="1">IFERROR(IF($C1695="","",VLOOKUP(FİLTRE!$C1695,'SKT LİSTESİ'!$F:$S,13,0)),"")</f>
        <v/>
      </c>
      <c r="M1695" s="135" t="str">
        <f ca="1">IFERROR(IF($C1695="","",VLOOKUP(FİLTRE!$C1695,'SKT LİSTESİ'!$F:$AJ,14,0)),"")</f>
        <v/>
      </c>
      <c r="N1695" s="31" t="str">
        <f ca="1">IFERROR(IF($C1695="","",VLOOKUP(FİLTRE!$C1695,'SKT LİSTESİ'!$F:$AJ,22,0)),"")</f>
        <v/>
      </c>
      <c r="O1695" s="136" t="str">
        <f ca="1">IFERROR(IF($C1695="","",VLOOKUP(FİLTRE!$C1695,'SKT LİSTESİ'!$F:$AJ,23,0)),"")</f>
        <v/>
      </c>
      <c r="P1695" s="31"/>
      <c r="Q1695" s="31"/>
      <c r="R1695" s="137" t="str">
        <f ca="1">(IFERROR(IF($C1695="","",VLOOKUP(FİLTRE!$C1695,'SKT LİSTESİ'!$F:$AJ,15,0)),""))</f>
        <v/>
      </c>
      <c r="S1695" s="138" t="str">
        <f ca="1">IFERROR(IF($C1695="","",VLOOKUP(FİLTRE!$C1695,'SKT LİSTESİ'!$F:$AJ,16,0)),"")</f>
        <v/>
      </c>
      <c r="AF1695" s="179" t="str">
        <f t="shared" ca="1" si="106"/>
        <v/>
      </c>
      <c r="AG1695" s="179">
        <f t="shared" ca="1" si="107"/>
        <v>0</v>
      </c>
      <c r="AH1695" s="179">
        <f t="shared" ca="1" si="108"/>
        <v>0</v>
      </c>
    </row>
    <row r="1696" spans="2:34" ht="15.75" x14ac:dyDescent="0.25">
      <c r="B1696">
        <f t="shared" ca="1" si="105"/>
        <v>1684</v>
      </c>
      <c r="C1696" t="str">
        <f ca="1">IFERROR(VLOOKUP(B1696,'SKT LİSTESİ'!F:F,1,0),"")</f>
        <v/>
      </c>
      <c r="E1696" s="128" t="str">
        <f ca="1">IFERROR(IF($C1696="","",VLOOKUP(FİLTRE!$C1696,'SKT LİSTESİ'!$F:$S,5,0)),"")</f>
        <v/>
      </c>
      <c r="F1696" s="129" t="str">
        <f ca="1">IFERROR(IF($C1696="","",VLOOKUP(FİLTRE!$C1696,'SKT LİSTESİ'!$F:$S,7,0)),"")</f>
        <v/>
      </c>
      <c r="G1696" s="130" t="str">
        <f ca="1">IFERROR(IF($C1696="","",VLOOKUP(FİLTRE!$C1696,'SKT LİSTESİ'!$F:$S,8,0)),"")</f>
        <v/>
      </c>
      <c r="H1696" s="131" t="str">
        <f ca="1">IF(E1696="","",IF($C1696="","",VLOOKUP(FİLTRE!$C1696,'SKT LİSTESİ'!$F:$S,9,0)))</f>
        <v/>
      </c>
      <c r="I1696" s="132" t="str">
        <f ca="1">IFERROR(IF($C1696="","",VLOOKUP(FİLTRE!$C1696,'SKT LİSTESİ'!$F:$S,10,0)),"")</f>
        <v/>
      </c>
      <c r="J1696" s="133" t="str">
        <f ca="1">IFERROR(IF($C1696="","",VLOOKUP(FİLTRE!$C1696,'SKT LİSTESİ'!$F:$S,11,0)),"")</f>
        <v/>
      </c>
      <c r="K1696" s="134" t="str">
        <f ca="1">IFERROR(IF($C1696="","",VLOOKUP(FİLTRE!$C1696,'SKT LİSTESİ'!$F:$S,12,0)),"")</f>
        <v/>
      </c>
      <c r="L1696" s="134" t="str">
        <f ca="1">IFERROR(IF($C1696="","",VLOOKUP(FİLTRE!$C1696,'SKT LİSTESİ'!$F:$S,13,0)),"")</f>
        <v/>
      </c>
      <c r="M1696" s="135" t="str">
        <f ca="1">IFERROR(IF($C1696="","",VLOOKUP(FİLTRE!$C1696,'SKT LİSTESİ'!$F:$AJ,14,0)),"")</f>
        <v/>
      </c>
      <c r="N1696" s="31" t="str">
        <f ca="1">IFERROR(IF($C1696="","",VLOOKUP(FİLTRE!$C1696,'SKT LİSTESİ'!$F:$AJ,22,0)),"")</f>
        <v/>
      </c>
      <c r="O1696" s="136" t="str">
        <f ca="1">IFERROR(IF($C1696="","",VLOOKUP(FİLTRE!$C1696,'SKT LİSTESİ'!$F:$AJ,23,0)),"")</f>
        <v/>
      </c>
      <c r="P1696" s="31"/>
      <c r="Q1696" s="31"/>
      <c r="R1696" s="137" t="str">
        <f ca="1">(IFERROR(IF($C1696="","",VLOOKUP(FİLTRE!$C1696,'SKT LİSTESİ'!$F:$AJ,15,0)),""))</f>
        <v/>
      </c>
      <c r="S1696" s="138" t="str">
        <f ca="1">IFERROR(IF($C1696="","",VLOOKUP(FİLTRE!$C1696,'SKT LİSTESİ'!$F:$AJ,16,0)),"")</f>
        <v/>
      </c>
      <c r="AF1696" s="179" t="str">
        <f t="shared" ca="1" si="106"/>
        <v/>
      </c>
      <c r="AG1696" s="179">
        <f t="shared" ca="1" si="107"/>
        <v>0</v>
      </c>
      <c r="AH1696" s="179">
        <f t="shared" ca="1" si="108"/>
        <v>0</v>
      </c>
    </row>
    <row r="1697" spans="2:34" ht="15.75" x14ac:dyDescent="0.25">
      <c r="B1697">
        <f t="shared" ca="1" si="105"/>
        <v>1685</v>
      </c>
      <c r="C1697" t="str">
        <f ca="1">IFERROR(VLOOKUP(B1697,'SKT LİSTESİ'!F:F,1,0),"")</f>
        <v/>
      </c>
      <c r="E1697" s="128" t="str">
        <f ca="1">IFERROR(IF($C1697="","",VLOOKUP(FİLTRE!$C1697,'SKT LİSTESİ'!$F:$S,5,0)),"")</f>
        <v/>
      </c>
      <c r="F1697" s="129" t="str">
        <f ca="1">IFERROR(IF($C1697="","",VLOOKUP(FİLTRE!$C1697,'SKT LİSTESİ'!$F:$S,7,0)),"")</f>
        <v/>
      </c>
      <c r="G1697" s="130" t="str">
        <f ca="1">IFERROR(IF($C1697="","",VLOOKUP(FİLTRE!$C1697,'SKT LİSTESİ'!$F:$S,8,0)),"")</f>
        <v/>
      </c>
      <c r="H1697" s="131" t="str">
        <f ca="1">IF(E1697="","",IF($C1697="","",VLOOKUP(FİLTRE!$C1697,'SKT LİSTESİ'!$F:$S,9,0)))</f>
        <v/>
      </c>
      <c r="I1697" s="132" t="str">
        <f ca="1">IFERROR(IF($C1697="","",VLOOKUP(FİLTRE!$C1697,'SKT LİSTESİ'!$F:$S,10,0)),"")</f>
        <v/>
      </c>
      <c r="J1697" s="133" t="str">
        <f ca="1">IFERROR(IF($C1697="","",VLOOKUP(FİLTRE!$C1697,'SKT LİSTESİ'!$F:$S,11,0)),"")</f>
        <v/>
      </c>
      <c r="K1697" s="134" t="str">
        <f ca="1">IFERROR(IF($C1697="","",VLOOKUP(FİLTRE!$C1697,'SKT LİSTESİ'!$F:$S,12,0)),"")</f>
        <v/>
      </c>
      <c r="L1697" s="134" t="str">
        <f ca="1">IFERROR(IF($C1697="","",VLOOKUP(FİLTRE!$C1697,'SKT LİSTESİ'!$F:$S,13,0)),"")</f>
        <v/>
      </c>
      <c r="M1697" s="135" t="str">
        <f ca="1">IFERROR(IF($C1697="","",VLOOKUP(FİLTRE!$C1697,'SKT LİSTESİ'!$F:$AJ,14,0)),"")</f>
        <v/>
      </c>
      <c r="N1697" s="31" t="str">
        <f ca="1">IFERROR(IF($C1697="","",VLOOKUP(FİLTRE!$C1697,'SKT LİSTESİ'!$F:$AJ,22,0)),"")</f>
        <v/>
      </c>
      <c r="O1697" s="136" t="str">
        <f ca="1">IFERROR(IF($C1697="","",VLOOKUP(FİLTRE!$C1697,'SKT LİSTESİ'!$F:$AJ,23,0)),"")</f>
        <v/>
      </c>
      <c r="P1697" s="31"/>
      <c r="Q1697" s="31"/>
      <c r="R1697" s="137" t="str">
        <f ca="1">(IFERROR(IF($C1697="","",VLOOKUP(FİLTRE!$C1697,'SKT LİSTESİ'!$F:$AJ,15,0)),""))</f>
        <v/>
      </c>
      <c r="S1697" s="138" t="str">
        <f ca="1">IFERROR(IF($C1697="","",VLOOKUP(FİLTRE!$C1697,'SKT LİSTESİ'!$F:$AJ,16,0)),"")</f>
        <v/>
      </c>
      <c r="AF1697" s="179" t="str">
        <f t="shared" ca="1" si="106"/>
        <v/>
      </c>
      <c r="AG1697" s="179">
        <f t="shared" ca="1" si="107"/>
        <v>0</v>
      </c>
      <c r="AH1697" s="179">
        <f t="shared" ca="1" si="108"/>
        <v>0</v>
      </c>
    </row>
    <row r="1698" spans="2:34" ht="15.75" x14ac:dyDescent="0.25">
      <c r="B1698">
        <f t="shared" ca="1" si="105"/>
        <v>1686</v>
      </c>
      <c r="C1698" t="str">
        <f ca="1">IFERROR(VLOOKUP(B1698,'SKT LİSTESİ'!F:F,1,0),"")</f>
        <v/>
      </c>
      <c r="E1698" s="128" t="str">
        <f ca="1">IFERROR(IF($C1698="","",VLOOKUP(FİLTRE!$C1698,'SKT LİSTESİ'!$F:$S,5,0)),"")</f>
        <v/>
      </c>
      <c r="F1698" s="129" t="str">
        <f ca="1">IFERROR(IF($C1698="","",VLOOKUP(FİLTRE!$C1698,'SKT LİSTESİ'!$F:$S,7,0)),"")</f>
        <v/>
      </c>
      <c r="G1698" s="130" t="str">
        <f ca="1">IFERROR(IF($C1698="","",VLOOKUP(FİLTRE!$C1698,'SKT LİSTESİ'!$F:$S,8,0)),"")</f>
        <v/>
      </c>
      <c r="H1698" s="131" t="str">
        <f ca="1">IF(E1698="","",IF($C1698="","",VLOOKUP(FİLTRE!$C1698,'SKT LİSTESİ'!$F:$S,9,0)))</f>
        <v/>
      </c>
      <c r="I1698" s="132" t="str">
        <f ca="1">IFERROR(IF($C1698="","",VLOOKUP(FİLTRE!$C1698,'SKT LİSTESİ'!$F:$S,10,0)),"")</f>
        <v/>
      </c>
      <c r="J1698" s="133" t="str">
        <f ca="1">IFERROR(IF($C1698="","",VLOOKUP(FİLTRE!$C1698,'SKT LİSTESİ'!$F:$S,11,0)),"")</f>
        <v/>
      </c>
      <c r="K1698" s="134" t="str">
        <f ca="1">IFERROR(IF($C1698="","",VLOOKUP(FİLTRE!$C1698,'SKT LİSTESİ'!$F:$S,12,0)),"")</f>
        <v/>
      </c>
      <c r="L1698" s="134" t="str">
        <f ca="1">IFERROR(IF($C1698="","",VLOOKUP(FİLTRE!$C1698,'SKT LİSTESİ'!$F:$S,13,0)),"")</f>
        <v/>
      </c>
      <c r="M1698" s="135" t="str">
        <f ca="1">IFERROR(IF($C1698="","",VLOOKUP(FİLTRE!$C1698,'SKT LİSTESİ'!$F:$AJ,14,0)),"")</f>
        <v/>
      </c>
      <c r="N1698" s="31" t="str">
        <f ca="1">IFERROR(IF($C1698="","",VLOOKUP(FİLTRE!$C1698,'SKT LİSTESİ'!$F:$AJ,22,0)),"")</f>
        <v/>
      </c>
      <c r="O1698" s="136" t="str">
        <f ca="1">IFERROR(IF($C1698="","",VLOOKUP(FİLTRE!$C1698,'SKT LİSTESİ'!$F:$AJ,23,0)),"")</f>
        <v/>
      </c>
      <c r="P1698" s="31"/>
      <c r="Q1698" s="31"/>
      <c r="R1698" s="137" t="str">
        <f ca="1">(IFERROR(IF($C1698="","",VLOOKUP(FİLTRE!$C1698,'SKT LİSTESİ'!$F:$AJ,15,0)),""))</f>
        <v/>
      </c>
      <c r="S1698" s="138" t="str">
        <f ca="1">IFERROR(IF($C1698="","",VLOOKUP(FİLTRE!$C1698,'SKT LİSTESİ'!$F:$AJ,16,0)),"")</f>
        <v/>
      </c>
      <c r="AF1698" s="179" t="str">
        <f t="shared" ca="1" si="106"/>
        <v/>
      </c>
      <c r="AG1698" s="179">
        <f t="shared" ca="1" si="107"/>
        <v>0</v>
      </c>
      <c r="AH1698" s="179">
        <f t="shared" ca="1" si="108"/>
        <v>0</v>
      </c>
    </row>
    <row r="1699" spans="2:34" ht="15.75" x14ac:dyDescent="0.25">
      <c r="B1699">
        <f t="shared" ca="1" si="105"/>
        <v>1687</v>
      </c>
      <c r="C1699" t="str">
        <f ca="1">IFERROR(VLOOKUP(B1699,'SKT LİSTESİ'!F:F,1,0),"")</f>
        <v/>
      </c>
      <c r="E1699" s="128" t="str">
        <f ca="1">IFERROR(IF($C1699="","",VLOOKUP(FİLTRE!$C1699,'SKT LİSTESİ'!$F:$S,5,0)),"")</f>
        <v/>
      </c>
      <c r="F1699" s="129" t="str">
        <f ca="1">IFERROR(IF($C1699="","",VLOOKUP(FİLTRE!$C1699,'SKT LİSTESİ'!$F:$S,7,0)),"")</f>
        <v/>
      </c>
      <c r="G1699" s="130" t="str">
        <f ca="1">IFERROR(IF($C1699="","",VLOOKUP(FİLTRE!$C1699,'SKT LİSTESİ'!$F:$S,8,0)),"")</f>
        <v/>
      </c>
      <c r="H1699" s="131" t="str">
        <f ca="1">IF(E1699="","",IF($C1699="","",VLOOKUP(FİLTRE!$C1699,'SKT LİSTESİ'!$F:$S,9,0)))</f>
        <v/>
      </c>
      <c r="I1699" s="132" t="str">
        <f ca="1">IFERROR(IF($C1699="","",VLOOKUP(FİLTRE!$C1699,'SKT LİSTESİ'!$F:$S,10,0)),"")</f>
        <v/>
      </c>
      <c r="J1699" s="133" t="str">
        <f ca="1">IFERROR(IF($C1699="","",VLOOKUP(FİLTRE!$C1699,'SKT LİSTESİ'!$F:$S,11,0)),"")</f>
        <v/>
      </c>
      <c r="K1699" s="134" t="str">
        <f ca="1">IFERROR(IF($C1699="","",VLOOKUP(FİLTRE!$C1699,'SKT LİSTESİ'!$F:$S,12,0)),"")</f>
        <v/>
      </c>
      <c r="L1699" s="134" t="str">
        <f ca="1">IFERROR(IF($C1699="","",VLOOKUP(FİLTRE!$C1699,'SKT LİSTESİ'!$F:$S,13,0)),"")</f>
        <v/>
      </c>
      <c r="M1699" s="135" t="str">
        <f ca="1">IFERROR(IF($C1699="","",VLOOKUP(FİLTRE!$C1699,'SKT LİSTESİ'!$F:$AJ,14,0)),"")</f>
        <v/>
      </c>
      <c r="N1699" s="31" t="str">
        <f ca="1">IFERROR(IF($C1699="","",VLOOKUP(FİLTRE!$C1699,'SKT LİSTESİ'!$F:$AJ,22,0)),"")</f>
        <v/>
      </c>
      <c r="O1699" s="136" t="str">
        <f ca="1">IFERROR(IF($C1699="","",VLOOKUP(FİLTRE!$C1699,'SKT LİSTESİ'!$F:$AJ,23,0)),"")</f>
        <v/>
      </c>
      <c r="P1699" s="31"/>
      <c r="Q1699" s="31"/>
      <c r="R1699" s="137" t="str">
        <f ca="1">(IFERROR(IF($C1699="","",VLOOKUP(FİLTRE!$C1699,'SKT LİSTESİ'!$F:$AJ,15,0)),""))</f>
        <v/>
      </c>
      <c r="S1699" s="138" t="str">
        <f ca="1">IFERROR(IF($C1699="","",VLOOKUP(FİLTRE!$C1699,'SKT LİSTESİ'!$F:$AJ,16,0)),"")</f>
        <v/>
      </c>
      <c r="AF1699" s="179" t="str">
        <f t="shared" ca="1" si="106"/>
        <v/>
      </c>
      <c r="AG1699" s="179">
        <f t="shared" ca="1" si="107"/>
        <v>0</v>
      </c>
      <c r="AH1699" s="179">
        <f t="shared" ca="1" si="108"/>
        <v>0</v>
      </c>
    </row>
    <row r="1700" spans="2:34" ht="15.75" x14ac:dyDescent="0.25">
      <c r="B1700">
        <f t="shared" ca="1" si="105"/>
        <v>1688</v>
      </c>
      <c r="C1700" t="str">
        <f ca="1">IFERROR(VLOOKUP(B1700,'SKT LİSTESİ'!F:F,1,0),"")</f>
        <v/>
      </c>
      <c r="E1700" s="128" t="str">
        <f ca="1">IFERROR(IF($C1700="","",VLOOKUP(FİLTRE!$C1700,'SKT LİSTESİ'!$F:$S,5,0)),"")</f>
        <v/>
      </c>
      <c r="F1700" s="129" t="str">
        <f ca="1">IFERROR(IF($C1700="","",VLOOKUP(FİLTRE!$C1700,'SKT LİSTESİ'!$F:$S,7,0)),"")</f>
        <v/>
      </c>
      <c r="G1700" s="130" t="str">
        <f ca="1">IFERROR(IF($C1700="","",VLOOKUP(FİLTRE!$C1700,'SKT LİSTESİ'!$F:$S,8,0)),"")</f>
        <v/>
      </c>
      <c r="H1700" s="131" t="str">
        <f ca="1">IF(E1700="","",IF($C1700="","",VLOOKUP(FİLTRE!$C1700,'SKT LİSTESİ'!$F:$S,9,0)))</f>
        <v/>
      </c>
      <c r="I1700" s="132" t="str">
        <f ca="1">IFERROR(IF($C1700="","",VLOOKUP(FİLTRE!$C1700,'SKT LİSTESİ'!$F:$S,10,0)),"")</f>
        <v/>
      </c>
      <c r="J1700" s="133" t="str">
        <f ca="1">IFERROR(IF($C1700="","",VLOOKUP(FİLTRE!$C1700,'SKT LİSTESİ'!$F:$S,11,0)),"")</f>
        <v/>
      </c>
      <c r="K1700" s="134" t="str">
        <f ca="1">IFERROR(IF($C1700="","",VLOOKUP(FİLTRE!$C1700,'SKT LİSTESİ'!$F:$S,12,0)),"")</f>
        <v/>
      </c>
      <c r="L1700" s="134" t="str">
        <f ca="1">IFERROR(IF($C1700="","",VLOOKUP(FİLTRE!$C1700,'SKT LİSTESİ'!$F:$S,13,0)),"")</f>
        <v/>
      </c>
      <c r="M1700" s="135" t="str">
        <f ca="1">IFERROR(IF($C1700="","",VLOOKUP(FİLTRE!$C1700,'SKT LİSTESİ'!$F:$AJ,14,0)),"")</f>
        <v/>
      </c>
      <c r="N1700" s="31" t="str">
        <f ca="1">IFERROR(IF($C1700="","",VLOOKUP(FİLTRE!$C1700,'SKT LİSTESİ'!$F:$AJ,22,0)),"")</f>
        <v/>
      </c>
      <c r="O1700" s="136" t="str">
        <f ca="1">IFERROR(IF($C1700="","",VLOOKUP(FİLTRE!$C1700,'SKT LİSTESİ'!$F:$AJ,23,0)),"")</f>
        <v/>
      </c>
      <c r="P1700" s="31"/>
      <c r="Q1700" s="31"/>
      <c r="R1700" s="137" t="str">
        <f ca="1">(IFERROR(IF($C1700="","",VLOOKUP(FİLTRE!$C1700,'SKT LİSTESİ'!$F:$AJ,15,0)),""))</f>
        <v/>
      </c>
      <c r="S1700" s="138" t="str">
        <f ca="1">IFERROR(IF($C1700="","",VLOOKUP(FİLTRE!$C1700,'SKT LİSTESİ'!$F:$AJ,16,0)),"")</f>
        <v/>
      </c>
      <c r="AF1700" s="179" t="str">
        <f t="shared" ca="1" si="106"/>
        <v/>
      </c>
      <c r="AG1700" s="179">
        <f t="shared" ca="1" si="107"/>
        <v>0</v>
      </c>
      <c r="AH1700" s="179">
        <f t="shared" ca="1" si="108"/>
        <v>0</v>
      </c>
    </row>
    <row r="1701" spans="2:34" ht="15.75" x14ac:dyDescent="0.25">
      <c r="B1701">
        <f t="shared" ca="1" si="105"/>
        <v>1689</v>
      </c>
      <c r="C1701" t="str">
        <f ca="1">IFERROR(VLOOKUP(B1701,'SKT LİSTESİ'!F:F,1,0),"")</f>
        <v/>
      </c>
      <c r="E1701" s="128" t="str">
        <f ca="1">IFERROR(IF($C1701="","",VLOOKUP(FİLTRE!$C1701,'SKT LİSTESİ'!$F:$S,5,0)),"")</f>
        <v/>
      </c>
      <c r="F1701" s="129" t="str">
        <f ca="1">IFERROR(IF($C1701="","",VLOOKUP(FİLTRE!$C1701,'SKT LİSTESİ'!$F:$S,7,0)),"")</f>
        <v/>
      </c>
      <c r="G1701" s="130" t="str">
        <f ca="1">IFERROR(IF($C1701="","",VLOOKUP(FİLTRE!$C1701,'SKT LİSTESİ'!$F:$S,8,0)),"")</f>
        <v/>
      </c>
      <c r="H1701" s="131" t="str">
        <f ca="1">IF(E1701="","",IF($C1701="","",VLOOKUP(FİLTRE!$C1701,'SKT LİSTESİ'!$F:$S,9,0)))</f>
        <v/>
      </c>
      <c r="I1701" s="132" t="str">
        <f ca="1">IFERROR(IF($C1701="","",VLOOKUP(FİLTRE!$C1701,'SKT LİSTESİ'!$F:$S,10,0)),"")</f>
        <v/>
      </c>
      <c r="J1701" s="133" t="str">
        <f ca="1">IFERROR(IF($C1701="","",VLOOKUP(FİLTRE!$C1701,'SKT LİSTESİ'!$F:$S,11,0)),"")</f>
        <v/>
      </c>
      <c r="K1701" s="134" t="str">
        <f ca="1">IFERROR(IF($C1701="","",VLOOKUP(FİLTRE!$C1701,'SKT LİSTESİ'!$F:$S,12,0)),"")</f>
        <v/>
      </c>
      <c r="L1701" s="134" t="str">
        <f ca="1">IFERROR(IF($C1701="","",VLOOKUP(FİLTRE!$C1701,'SKT LİSTESİ'!$F:$S,13,0)),"")</f>
        <v/>
      </c>
      <c r="M1701" s="135" t="str">
        <f ca="1">IFERROR(IF($C1701="","",VLOOKUP(FİLTRE!$C1701,'SKT LİSTESİ'!$F:$AJ,14,0)),"")</f>
        <v/>
      </c>
      <c r="N1701" s="31" t="str">
        <f ca="1">IFERROR(IF($C1701="","",VLOOKUP(FİLTRE!$C1701,'SKT LİSTESİ'!$F:$AJ,22,0)),"")</f>
        <v/>
      </c>
      <c r="O1701" s="136" t="str">
        <f ca="1">IFERROR(IF($C1701="","",VLOOKUP(FİLTRE!$C1701,'SKT LİSTESİ'!$F:$AJ,23,0)),"")</f>
        <v/>
      </c>
      <c r="P1701" s="31"/>
      <c r="Q1701" s="31"/>
      <c r="R1701" s="137" t="str">
        <f ca="1">(IFERROR(IF($C1701="","",VLOOKUP(FİLTRE!$C1701,'SKT LİSTESİ'!$F:$AJ,15,0)),""))</f>
        <v/>
      </c>
      <c r="S1701" s="138" t="str">
        <f ca="1">IFERROR(IF($C1701="","",VLOOKUP(FİLTRE!$C1701,'SKT LİSTESİ'!$F:$AJ,16,0)),"")</f>
        <v/>
      </c>
      <c r="AF1701" s="179" t="str">
        <f t="shared" ca="1" si="106"/>
        <v/>
      </c>
      <c r="AG1701" s="179">
        <f t="shared" ca="1" si="107"/>
        <v>0</v>
      </c>
      <c r="AH1701" s="179">
        <f t="shared" ca="1" si="108"/>
        <v>0</v>
      </c>
    </row>
    <row r="1702" spans="2:34" ht="15.75" x14ac:dyDescent="0.25">
      <c r="B1702">
        <f t="shared" ca="1" si="105"/>
        <v>1690</v>
      </c>
      <c r="C1702" t="str">
        <f ca="1">IFERROR(VLOOKUP(B1702,'SKT LİSTESİ'!F:F,1,0),"")</f>
        <v/>
      </c>
      <c r="E1702" s="128" t="str">
        <f ca="1">IFERROR(IF($C1702="","",VLOOKUP(FİLTRE!$C1702,'SKT LİSTESİ'!$F:$S,5,0)),"")</f>
        <v/>
      </c>
      <c r="F1702" s="129" t="str">
        <f ca="1">IFERROR(IF($C1702="","",VLOOKUP(FİLTRE!$C1702,'SKT LİSTESİ'!$F:$S,7,0)),"")</f>
        <v/>
      </c>
      <c r="G1702" s="130" t="str">
        <f ca="1">IFERROR(IF($C1702="","",VLOOKUP(FİLTRE!$C1702,'SKT LİSTESİ'!$F:$S,8,0)),"")</f>
        <v/>
      </c>
      <c r="H1702" s="131" t="str">
        <f ca="1">IF(E1702="","",IF($C1702="","",VLOOKUP(FİLTRE!$C1702,'SKT LİSTESİ'!$F:$S,9,0)))</f>
        <v/>
      </c>
      <c r="I1702" s="132" t="str">
        <f ca="1">IFERROR(IF($C1702="","",VLOOKUP(FİLTRE!$C1702,'SKT LİSTESİ'!$F:$S,10,0)),"")</f>
        <v/>
      </c>
      <c r="J1702" s="133" t="str">
        <f ca="1">IFERROR(IF($C1702="","",VLOOKUP(FİLTRE!$C1702,'SKT LİSTESİ'!$F:$S,11,0)),"")</f>
        <v/>
      </c>
      <c r="K1702" s="134" t="str">
        <f ca="1">IFERROR(IF($C1702="","",VLOOKUP(FİLTRE!$C1702,'SKT LİSTESİ'!$F:$S,12,0)),"")</f>
        <v/>
      </c>
      <c r="L1702" s="134" t="str">
        <f ca="1">IFERROR(IF($C1702="","",VLOOKUP(FİLTRE!$C1702,'SKT LİSTESİ'!$F:$S,13,0)),"")</f>
        <v/>
      </c>
      <c r="M1702" s="135" t="str">
        <f ca="1">IFERROR(IF($C1702="","",VLOOKUP(FİLTRE!$C1702,'SKT LİSTESİ'!$F:$AJ,14,0)),"")</f>
        <v/>
      </c>
      <c r="N1702" s="31" t="str">
        <f ca="1">IFERROR(IF($C1702="","",VLOOKUP(FİLTRE!$C1702,'SKT LİSTESİ'!$F:$AJ,22,0)),"")</f>
        <v/>
      </c>
      <c r="O1702" s="136" t="str">
        <f ca="1">IFERROR(IF($C1702="","",VLOOKUP(FİLTRE!$C1702,'SKT LİSTESİ'!$F:$AJ,23,0)),"")</f>
        <v/>
      </c>
      <c r="P1702" s="31"/>
      <c r="Q1702" s="31"/>
      <c r="R1702" s="137" t="str">
        <f ca="1">(IFERROR(IF($C1702="","",VLOOKUP(FİLTRE!$C1702,'SKT LİSTESİ'!$F:$AJ,15,0)),""))</f>
        <v/>
      </c>
      <c r="S1702" s="138" t="str">
        <f ca="1">IFERROR(IF($C1702="","",VLOOKUP(FİLTRE!$C1702,'SKT LİSTESİ'!$F:$AJ,16,0)),"")</f>
        <v/>
      </c>
      <c r="AF1702" s="179" t="str">
        <f t="shared" ca="1" si="106"/>
        <v/>
      </c>
      <c r="AG1702" s="179">
        <f t="shared" ca="1" si="107"/>
        <v>0</v>
      </c>
      <c r="AH1702" s="179">
        <f t="shared" ca="1" si="108"/>
        <v>0</v>
      </c>
    </row>
    <row r="1703" spans="2:34" ht="15.75" x14ac:dyDescent="0.25">
      <c r="B1703">
        <f t="shared" ca="1" si="105"/>
        <v>1691</v>
      </c>
      <c r="C1703" t="str">
        <f ca="1">IFERROR(VLOOKUP(B1703,'SKT LİSTESİ'!F:F,1,0),"")</f>
        <v/>
      </c>
      <c r="E1703" s="128" t="str">
        <f ca="1">IFERROR(IF($C1703="","",VLOOKUP(FİLTRE!$C1703,'SKT LİSTESİ'!$F:$S,5,0)),"")</f>
        <v/>
      </c>
      <c r="F1703" s="129" t="str">
        <f ca="1">IFERROR(IF($C1703="","",VLOOKUP(FİLTRE!$C1703,'SKT LİSTESİ'!$F:$S,7,0)),"")</f>
        <v/>
      </c>
      <c r="G1703" s="130" t="str">
        <f ca="1">IFERROR(IF($C1703="","",VLOOKUP(FİLTRE!$C1703,'SKT LİSTESİ'!$F:$S,8,0)),"")</f>
        <v/>
      </c>
      <c r="H1703" s="131" t="str">
        <f ca="1">IF(E1703="","",IF($C1703="","",VLOOKUP(FİLTRE!$C1703,'SKT LİSTESİ'!$F:$S,9,0)))</f>
        <v/>
      </c>
      <c r="I1703" s="132" t="str">
        <f ca="1">IFERROR(IF($C1703="","",VLOOKUP(FİLTRE!$C1703,'SKT LİSTESİ'!$F:$S,10,0)),"")</f>
        <v/>
      </c>
      <c r="J1703" s="133" t="str">
        <f ca="1">IFERROR(IF($C1703="","",VLOOKUP(FİLTRE!$C1703,'SKT LİSTESİ'!$F:$S,11,0)),"")</f>
        <v/>
      </c>
      <c r="K1703" s="134" t="str">
        <f ca="1">IFERROR(IF($C1703="","",VLOOKUP(FİLTRE!$C1703,'SKT LİSTESİ'!$F:$S,12,0)),"")</f>
        <v/>
      </c>
      <c r="L1703" s="134" t="str">
        <f ca="1">IFERROR(IF($C1703="","",VLOOKUP(FİLTRE!$C1703,'SKT LİSTESİ'!$F:$S,13,0)),"")</f>
        <v/>
      </c>
      <c r="M1703" s="135" t="str">
        <f ca="1">IFERROR(IF($C1703="","",VLOOKUP(FİLTRE!$C1703,'SKT LİSTESİ'!$F:$AJ,14,0)),"")</f>
        <v/>
      </c>
      <c r="N1703" s="31" t="str">
        <f ca="1">IFERROR(IF($C1703="","",VLOOKUP(FİLTRE!$C1703,'SKT LİSTESİ'!$F:$AJ,22,0)),"")</f>
        <v/>
      </c>
      <c r="O1703" s="136" t="str">
        <f ca="1">IFERROR(IF($C1703="","",VLOOKUP(FİLTRE!$C1703,'SKT LİSTESİ'!$F:$AJ,23,0)),"")</f>
        <v/>
      </c>
      <c r="P1703" s="31"/>
      <c r="Q1703" s="31"/>
      <c r="R1703" s="137" t="str">
        <f ca="1">(IFERROR(IF($C1703="","",VLOOKUP(FİLTRE!$C1703,'SKT LİSTESİ'!$F:$AJ,15,0)),""))</f>
        <v/>
      </c>
      <c r="S1703" s="138" t="str">
        <f ca="1">IFERROR(IF($C1703="","",VLOOKUP(FİLTRE!$C1703,'SKT LİSTESİ'!$F:$AJ,16,0)),"")</f>
        <v/>
      </c>
      <c r="AF1703" s="179" t="str">
        <f t="shared" ca="1" si="106"/>
        <v/>
      </c>
      <c r="AG1703" s="179">
        <f t="shared" ca="1" si="107"/>
        <v>0</v>
      </c>
      <c r="AH1703" s="179">
        <f t="shared" ca="1" si="108"/>
        <v>0</v>
      </c>
    </row>
    <row r="1704" spans="2:34" ht="15.75" x14ac:dyDescent="0.25">
      <c r="B1704">
        <f t="shared" ca="1" si="105"/>
        <v>1692</v>
      </c>
      <c r="C1704" t="str">
        <f ca="1">IFERROR(VLOOKUP(B1704,'SKT LİSTESİ'!F:F,1,0),"")</f>
        <v/>
      </c>
      <c r="E1704" s="128" t="str">
        <f ca="1">IFERROR(IF($C1704="","",VLOOKUP(FİLTRE!$C1704,'SKT LİSTESİ'!$F:$S,5,0)),"")</f>
        <v/>
      </c>
      <c r="F1704" s="129" t="str">
        <f ca="1">IFERROR(IF($C1704="","",VLOOKUP(FİLTRE!$C1704,'SKT LİSTESİ'!$F:$S,7,0)),"")</f>
        <v/>
      </c>
      <c r="G1704" s="130" t="str">
        <f ca="1">IFERROR(IF($C1704="","",VLOOKUP(FİLTRE!$C1704,'SKT LİSTESİ'!$F:$S,8,0)),"")</f>
        <v/>
      </c>
      <c r="H1704" s="131" t="str">
        <f ca="1">IF(E1704="","",IF($C1704="","",VLOOKUP(FİLTRE!$C1704,'SKT LİSTESİ'!$F:$S,9,0)))</f>
        <v/>
      </c>
      <c r="I1704" s="132" t="str">
        <f ca="1">IFERROR(IF($C1704="","",VLOOKUP(FİLTRE!$C1704,'SKT LİSTESİ'!$F:$S,10,0)),"")</f>
        <v/>
      </c>
      <c r="J1704" s="133" t="str">
        <f ca="1">IFERROR(IF($C1704="","",VLOOKUP(FİLTRE!$C1704,'SKT LİSTESİ'!$F:$S,11,0)),"")</f>
        <v/>
      </c>
      <c r="K1704" s="134" t="str">
        <f ca="1">IFERROR(IF($C1704="","",VLOOKUP(FİLTRE!$C1704,'SKT LİSTESİ'!$F:$S,12,0)),"")</f>
        <v/>
      </c>
      <c r="L1704" s="134" t="str">
        <f ca="1">IFERROR(IF($C1704="","",VLOOKUP(FİLTRE!$C1704,'SKT LİSTESİ'!$F:$S,13,0)),"")</f>
        <v/>
      </c>
      <c r="M1704" s="135" t="str">
        <f ca="1">IFERROR(IF($C1704="","",VLOOKUP(FİLTRE!$C1704,'SKT LİSTESİ'!$F:$AJ,14,0)),"")</f>
        <v/>
      </c>
      <c r="N1704" s="31" t="str">
        <f ca="1">IFERROR(IF($C1704="","",VLOOKUP(FİLTRE!$C1704,'SKT LİSTESİ'!$F:$AJ,22,0)),"")</f>
        <v/>
      </c>
      <c r="O1704" s="136" t="str">
        <f ca="1">IFERROR(IF($C1704="","",VLOOKUP(FİLTRE!$C1704,'SKT LİSTESİ'!$F:$AJ,23,0)),"")</f>
        <v/>
      </c>
      <c r="P1704" s="31"/>
      <c r="Q1704" s="31"/>
      <c r="R1704" s="137" t="str">
        <f ca="1">(IFERROR(IF($C1704="","",VLOOKUP(FİLTRE!$C1704,'SKT LİSTESİ'!$F:$AJ,15,0)),""))</f>
        <v/>
      </c>
      <c r="S1704" s="138" t="str">
        <f ca="1">IFERROR(IF($C1704="","",VLOOKUP(FİLTRE!$C1704,'SKT LİSTESİ'!$F:$AJ,16,0)),"")</f>
        <v/>
      </c>
      <c r="AF1704" s="179" t="str">
        <f t="shared" ca="1" si="106"/>
        <v/>
      </c>
      <c r="AG1704" s="179">
        <f t="shared" ca="1" si="107"/>
        <v>0</v>
      </c>
      <c r="AH1704" s="179">
        <f t="shared" ca="1" si="108"/>
        <v>0</v>
      </c>
    </row>
    <row r="1705" spans="2:34" ht="15.75" x14ac:dyDescent="0.25">
      <c r="B1705">
        <f t="shared" ca="1" si="105"/>
        <v>1693</v>
      </c>
      <c r="C1705" t="str">
        <f ca="1">IFERROR(VLOOKUP(B1705,'SKT LİSTESİ'!F:F,1,0),"")</f>
        <v/>
      </c>
      <c r="E1705" s="128" t="str">
        <f ca="1">IFERROR(IF($C1705="","",VLOOKUP(FİLTRE!$C1705,'SKT LİSTESİ'!$F:$S,5,0)),"")</f>
        <v/>
      </c>
      <c r="F1705" s="129" t="str">
        <f ca="1">IFERROR(IF($C1705="","",VLOOKUP(FİLTRE!$C1705,'SKT LİSTESİ'!$F:$S,7,0)),"")</f>
        <v/>
      </c>
      <c r="G1705" s="130" t="str">
        <f ca="1">IFERROR(IF($C1705="","",VLOOKUP(FİLTRE!$C1705,'SKT LİSTESİ'!$F:$S,8,0)),"")</f>
        <v/>
      </c>
      <c r="H1705" s="131" t="str">
        <f ca="1">IF(E1705="","",IF($C1705="","",VLOOKUP(FİLTRE!$C1705,'SKT LİSTESİ'!$F:$S,9,0)))</f>
        <v/>
      </c>
      <c r="I1705" s="132" t="str">
        <f ca="1">IFERROR(IF($C1705="","",VLOOKUP(FİLTRE!$C1705,'SKT LİSTESİ'!$F:$S,10,0)),"")</f>
        <v/>
      </c>
      <c r="J1705" s="133" t="str">
        <f ca="1">IFERROR(IF($C1705="","",VLOOKUP(FİLTRE!$C1705,'SKT LİSTESİ'!$F:$S,11,0)),"")</f>
        <v/>
      </c>
      <c r="K1705" s="134" t="str">
        <f ca="1">IFERROR(IF($C1705="","",VLOOKUP(FİLTRE!$C1705,'SKT LİSTESİ'!$F:$S,12,0)),"")</f>
        <v/>
      </c>
      <c r="L1705" s="134" t="str">
        <f ca="1">IFERROR(IF($C1705="","",VLOOKUP(FİLTRE!$C1705,'SKT LİSTESİ'!$F:$S,13,0)),"")</f>
        <v/>
      </c>
      <c r="M1705" s="135" t="str">
        <f ca="1">IFERROR(IF($C1705="","",VLOOKUP(FİLTRE!$C1705,'SKT LİSTESİ'!$F:$AJ,14,0)),"")</f>
        <v/>
      </c>
      <c r="N1705" s="31" t="str">
        <f ca="1">IFERROR(IF($C1705="","",VLOOKUP(FİLTRE!$C1705,'SKT LİSTESİ'!$F:$AJ,22,0)),"")</f>
        <v/>
      </c>
      <c r="O1705" s="136" t="str">
        <f ca="1">IFERROR(IF($C1705="","",VLOOKUP(FİLTRE!$C1705,'SKT LİSTESİ'!$F:$AJ,23,0)),"")</f>
        <v/>
      </c>
      <c r="P1705" s="31"/>
      <c r="Q1705" s="31"/>
      <c r="R1705" s="137" t="str">
        <f ca="1">(IFERROR(IF($C1705="","",VLOOKUP(FİLTRE!$C1705,'SKT LİSTESİ'!$F:$AJ,15,0)),""))</f>
        <v/>
      </c>
      <c r="S1705" s="138" t="str">
        <f ca="1">IFERROR(IF($C1705="","",VLOOKUP(FİLTRE!$C1705,'SKT LİSTESİ'!$F:$AJ,16,0)),"")</f>
        <v/>
      </c>
      <c r="AF1705" s="179" t="str">
        <f t="shared" ca="1" si="106"/>
        <v/>
      </c>
      <c r="AG1705" s="179">
        <f t="shared" ca="1" si="107"/>
        <v>0</v>
      </c>
      <c r="AH1705" s="179">
        <f t="shared" ca="1" si="108"/>
        <v>0</v>
      </c>
    </row>
    <row r="1706" spans="2:34" ht="15.75" x14ac:dyDescent="0.25">
      <c r="B1706">
        <f t="shared" ca="1" si="105"/>
        <v>1694</v>
      </c>
      <c r="C1706" t="str">
        <f ca="1">IFERROR(VLOOKUP(B1706,'SKT LİSTESİ'!F:F,1,0),"")</f>
        <v/>
      </c>
      <c r="E1706" s="128" t="str">
        <f ca="1">IFERROR(IF($C1706="","",VLOOKUP(FİLTRE!$C1706,'SKT LİSTESİ'!$F:$S,5,0)),"")</f>
        <v/>
      </c>
      <c r="F1706" s="129" t="str">
        <f ca="1">IFERROR(IF($C1706="","",VLOOKUP(FİLTRE!$C1706,'SKT LİSTESİ'!$F:$S,7,0)),"")</f>
        <v/>
      </c>
      <c r="G1706" s="130" t="str">
        <f ca="1">IFERROR(IF($C1706="","",VLOOKUP(FİLTRE!$C1706,'SKT LİSTESİ'!$F:$S,8,0)),"")</f>
        <v/>
      </c>
      <c r="H1706" s="131" t="str">
        <f ca="1">IF(E1706="","",IF($C1706="","",VLOOKUP(FİLTRE!$C1706,'SKT LİSTESİ'!$F:$S,9,0)))</f>
        <v/>
      </c>
      <c r="I1706" s="132" t="str">
        <f ca="1">IFERROR(IF($C1706="","",VLOOKUP(FİLTRE!$C1706,'SKT LİSTESİ'!$F:$S,10,0)),"")</f>
        <v/>
      </c>
      <c r="J1706" s="133" t="str">
        <f ca="1">IFERROR(IF($C1706="","",VLOOKUP(FİLTRE!$C1706,'SKT LİSTESİ'!$F:$S,11,0)),"")</f>
        <v/>
      </c>
      <c r="K1706" s="134" t="str">
        <f ca="1">IFERROR(IF($C1706="","",VLOOKUP(FİLTRE!$C1706,'SKT LİSTESİ'!$F:$S,12,0)),"")</f>
        <v/>
      </c>
      <c r="L1706" s="134" t="str">
        <f ca="1">IFERROR(IF($C1706="","",VLOOKUP(FİLTRE!$C1706,'SKT LİSTESİ'!$F:$S,13,0)),"")</f>
        <v/>
      </c>
      <c r="M1706" s="135" t="str">
        <f ca="1">IFERROR(IF($C1706="","",VLOOKUP(FİLTRE!$C1706,'SKT LİSTESİ'!$F:$AJ,14,0)),"")</f>
        <v/>
      </c>
      <c r="N1706" s="31" t="str">
        <f ca="1">IFERROR(IF($C1706="","",VLOOKUP(FİLTRE!$C1706,'SKT LİSTESİ'!$F:$AJ,22,0)),"")</f>
        <v/>
      </c>
      <c r="O1706" s="136" t="str">
        <f ca="1">IFERROR(IF($C1706="","",VLOOKUP(FİLTRE!$C1706,'SKT LİSTESİ'!$F:$AJ,23,0)),"")</f>
        <v/>
      </c>
      <c r="P1706" s="31"/>
      <c r="Q1706" s="31"/>
      <c r="R1706" s="137" t="str">
        <f ca="1">(IFERROR(IF($C1706="","",VLOOKUP(FİLTRE!$C1706,'SKT LİSTESİ'!$F:$AJ,15,0)),""))</f>
        <v/>
      </c>
      <c r="S1706" s="138" t="str">
        <f ca="1">IFERROR(IF($C1706="","",VLOOKUP(FİLTRE!$C1706,'SKT LİSTESİ'!$F:$AJ,16,0)),"")</f>
        <v/>
      </c>
      <c r="AF1706" s="179" t="str">
        <f t="shared" ca="1" si="106"/>
        <v/>
      </c>
      <c r="AG1706" s="179">
        <f t="shared" ca="1" si="107"/>
        <v>0</v>
      </c>
      <c r="AH1706" s="179">
        <f t="shared" ca="1" si="108"/>
        <v>0</v>
      </c>
    </row>
    <row r="1707" spans="2:34" ht="15.75" x14ac:dyDescent="0.25">
      <c r="B1707">
        <f t="shared" ca="1" si="105"/>
        <v>1695</v>
      </c>
      <c r="C1707" t="str">
        <f ca="1">IFERROR(VLOOKUP(B1707,'SKT LİSTESİ'!F:F,1,0),"")</f>
        <v/>
      </c>
      <c r="E1707" s="128" t="str">
        <f ca="1">IFERROR(IF($C1707="","",VLOOKUP(FİLTRE!$C1707,'SKT LİSTESİ'!$F:$S,5,0)),"")</f>
        <v/>
      </c>
      <c r="F1707" s="129" t="str">
        <f ca="1">IFERROR(IF($C1707="","",VLOOKUP(FİLTRE!$C1707,'SKT LİSTESİ'!$F:$S,7,0)),"")</f>
        <v/>
      </c>
      <c r="G1707" s="130" t="str">
        <f ca="1">IFERROR(IF($C1707="","",VLOOKUP(FİLTRE!$C1707,'SKT LİSTESİ'!$F:$S,8,0)),"")</f>
        <v/>
      </c>
      <c r="H1707" s="131" t="str">
        <f ca="1">IF(E1707="","",IF($C1707="","",VLOOKUP(FİLTRE!$C1707,'SKT LİSTESİ'!$F:$S,9,0)))</f>
        <v/>
      </c>
      <c r="I1707" s="132" t="str">
        <f ca="1">IFERROR(IF($C1707="","",VLOOKUP(FİLTRE!$C1707,'SKT LİSTESİ'!$F:$S,10,0)),"")</f>
        <v/>
      </c>
      <c r="J1707" s="133" t="str">
        <f ca="1">IFERROR(IF($C1707="","",VLOOKUP(FİLTRE!$C1707,'SKT LİSTESİ'!$F:$S,11,0)),"")</f>
        <v/>
      </c>
      <c r="K1707" s="134" t="str">
        <f ca="1">IFERROR(IF($C1707="","",VLOOKUP(FİLTRE!$C1707,'SKT LİSTESİ'!$F:$S,12,0)),"")</f>
        <v/>
      </c>
      <c r="L1707" s="134" t="str">
        <f ca="1">IFERROR(IF($C1707="","",VLOOKUP(FİLTRE!$C1707,'SKT LİSTESİ'!$F:$S,13,0)),"")</f>
        <v/>
      </c>
      <c r="M1707" s="135" t="str">
        <f ca="1">IFERROR(IF($C1707="","",VLOOKUP(FİLTRE!$C1707,'SKT LİSTESİ'!$F:$AJ,14,0)),"")</f>
        <v/>
      </c>
      <c r="N1707" s="31" t="str">
        <f ca="1">IFERROR(IF($C1707="","",VLOOKUP(FİLTRE!$C1707,'SKT LİSTESİ'!$F:$AJ,22,0)),"")</f>
        <v/>
      </c>
      <c r="O1707" s="136" t="str">
        <f ca="1">IFERROR(IF($C1707="","",VLOOKUP(FİLTRE!$C1707,'SKT LİSTESİ'!$F:$AJ,23,0)),"")</f>
        <v/>
      </c>
      <c r="P1707" s="31"/>
      <c r="Q1707" s="31"/>
      <c r="R1707" s="137" t="str">
        <f ca="1">(IFERROR(IF($C1707="","",VLOOKUP(FİLTRE!$C1707,'SKT LİSTESİ'!$F:$AJ,15,0)),""))</f>
        <v/>
      </c>
      <c r="S1707" s="138" t="str">
        <f ca="1">IFERROR(IF($C1707="","",VLOOKUP(FİLTRE!$C1707,'SKT LİSTESİ'!$F:$AJ,16,0)),"")</f>
        <v/>
      </c>
      <c r="AF1707" s="179" t="str">
        <f t="shared" ca="1" si="106"/>
        <v/>
      </c>
      <c r="AG1707" s="179">
        <f t="shared" ca="1" si="107"/>
        <v>0</v>
      </c>
      <c r="AH1707" s="179">
        <f t="shared" ca="1" si="108"/>
        <v>0</v>
      </c>
    </row>
    <row r="1708" spans="2:34" ht="15.75" x14ac:dyDescent="0.25">
      <c r="B1708">
        <f t="shared" ca="1" si="105"/>
        <v>1696</v>
      </c>
      <c r="C1708" t="str">
        <f ca="1">IFERROR(VLOOKUP(B1708,'SKT LİSTESİ'!F:F,1,0),"")</f>
        <v/>
      </c>
      <c r="E1708" s="128" t="str">
        <f ca="1">IFERROR(IF($C1708="","",VLOOKUP(FİLTRE!$C1708,'SKT LİSTESİ'!$F:$S,5,0)),"")</f>
        <v/>
      </c>
      <c r="F1708" s="129" t="str">
        <f ca="1">IFERROR(IF($C1708="","",VLOOKUP(FİLTRE!$C1708,'SKT LİSTESİ'!$F:$S,7,0)),"")</f>
        <v/>
      </c>
      <c r="G1708" s="130" t="str">
        <f ca="1">IFERROR(IF($C1708="","",VLOOKUP(FİLTRE!$C1708,'SKT LİSTESİ'!$F:$S,8,0)),"")</f>
        <v/>
      </c>
      <c r="H1708" s="131" t="str">
        <f ca="1">IF(E1708="","",IF($C1708="","",VLOOKUP(FİLTRE!$C1708,'SKT LİSTESİ'!$F:$S,9,0)))</f>
        <v/>
      </c>
      <c r="I1708" s="132" t="str">
        <f ca="1">IFERROR(IF($C1708="","",VLOOKUP(FİLTRE!$C1708,'SKT LİSTESİ'!$F:$S,10,0)),"")</f>
        <v/>
      </c>
      <c r="J1708" s="133" t="str">
        <f ca="1">IFERROR(IF($C1708="","",VLOOKUP(FİLTRE!$C1708,'SKT LİSTESİ'!$F:$S,11,0)),"")</f>
        <v/>
      </c>
      <c r="K1708" s="134" t="str">
        <f ca="1">IFERROR(IF($C1708="","",VLOOKUP(FİLTRE!$C1708,'SKT LİSTESİ'!$F:$S,12,0)),"")</f>
        <v/>
      </c>
      <c r="L1708" s="134" t="str">
        <f ca="1">IFERROR(IF($C1708="","",VLOOKUP(FİLTRE!$C1708,'SKT LİSTESİ'!$F:$S,13,0)),"")</f>
        <v/>
      </c>
      <c r="M1708" s="135" t="str">
        <f ca="1">IFERROR(IF($C1708="","",VLOOKUP(FİLTRE!$C1708,'SKT LİSTESİ'!$F:$AJ,14,0)),"")</f>
        <v/>
      </c>
      <c r="N1708" s="31" t="str">
        <f ca="1">IFERROR(IF($C1708="","",VLOOKUP(FİLTRE!$C1708,'SKT LİSTESİ'!$F:$AJ,22,0)),"")</f>
        <v/>
      </c>
      <c r="O1708" s="136" t="str">
        <f ca="1">IFERROR(IF($C1708="","",VLOOKUP(FİLTRE!$C1708,'SKT LİSTESİ'!$F:$AJ,23,0)),"")</f>
        <v/>
      </c>
      <c r="P1708" s="31"/>
      <c r="Q1708" s="31"/>
      <c r="R1708" s="137" t="str">
        <f ca="1">(IFERROR(IF($C1708="","",VLOOKUP(FİLTRE!$C1708,'SKT LİSTESİ'!$F:$AJ,15,0)),""))</f>
        <v/>
      </c>
      <c r="S1708" s="138" t="str">
        <f ca="1">IFERROR(IF($C1708="","",VLOOKUP(FİLTRE!$C1708,'SKT LİSTESİ'!$F:$AJ,16,0)),"")</f>
        <v/>
      </c>
      <c r="AF1708" s="179" t="str">
        <f t="shared" ca="1" si="106"/>
        <v/>
      </c>
      <c r="AG1708" s="179">
        <f t="shared" ca="1" si="107"/>
        <v>0</v>
      </c>
      <c r="AH1708" s="179">
        <f t="shared" ca="1" si="108"/>
        <v>0</v>
      </c>
    </row>
    <row r="1709" spans="2:34" ht="15.75" x14ac:dyDescent="0.25">
      <c r="B1709">
        <f t="shared" ca="1" si="105"/>
        <v>1697</v>
      </c>
      <c r="C1709" t="str">
        <f ca="1">IFERROR(VLOOKUP(B1709,'SKT LİSTESİ'!F:F,1,0),"")</f>
        <v/>
      </c>
      <c r="E1709" s="128" t="str">
        <f ca="1">IFERROR(IF($C1709="","",VLOOKUP(FİLTRE!$C1709,'SKT LİSTESİ'!$F:$S,5,0)),"")</f>
        <v/>
      </c>
      <c r="F1709" s="129" t="str">
        <f ca="1">IFERROR(IF($C1709="","",VLOOKUP(FİLTRE!$C1709,'SKT LİSTESİ'!$F:$S,7,0)),"")</f>
        <v/>
      </c>
      <c r="G1709" s="130" t="str">
        <f ca="1">IFERROR(IF($C1709="","",VLOOKUP(FİLTRE!$C1709,'SKT LİSTESİ'!$F:$S,8,0)),"")</f>
        <v/>
      </c>
      <c r="H1709" s="131" t="str">
        <f ca="1">IF(E1709="","",IF($C1709="","",VLOOKUP(FİLTRE!$C1709,'SKT LİSTESİ'!$F:$S,9,0)))</f>
        <v/>
      </c>
      <c r="I1709" s="132" t="str">
        <f ca="1">IFERROR(IF($C1709="","",VLOOKUP(FİLTRE!$C1709,'SKT LİSTESİ'!$F:$S,10,0)),"")</f>
        <v/>
      </c>
      <c r="J1709" s="133" t="str">
        <f ca="1">IFERROR(IF($C1709="","",VLOOKUP(FİLTRE!$C1709,'SKT LİSTESİ'!$F:$S,11,0)),"")</f>
        <v/>
      </c>
      <c r="K1709" s="134" t="str">
        <f ca="1">IFERROR(IF($C1709="","",VLOOKUP(FİLTRE!$C1709,'SKT LİSTESİ'!$F:$S,12,0)),"")</f>
        <v/>
      </c>
      <c r="L1709" s="134" t="str">
        <f ca="1">IFERROR(IF($C1709="","",VLOOKUP(FİLTRE!$C1709,'SKT LİSTESİ'!$F:$S,13,0)),"")</f>
        <v/>
      </c>
      <c r="M1709" s="135" t="str">
        <f ca="1">IFERROR(IF($C1709="","",VLOOKUP(FİLTRE!$C1709,'SKT LİSTESİ'!$F:$AJ,14,0)),"")</f>
        <v/>
      </c>
      <c r="N1709" s="31" t="str">
        <f ca="1">IFERROR(IF($C1709="","",VLOOKUP(FİLTRE!$C1709,'SKT LİSTESİ'!$F:$AJ,22,0)),"")</f>
        <v/>
      </c>
      <c r="O1709" s="136" t="str">
        <f ca="1">IFERROR(IF($C1709="","",VLOOKUP(FİLTRE!$C1709,'SKT LİSTESİ'!$F:$AJ,23,0)),"")</f>
        <v/>
      </c>
      <c r="P1709" s="31"/>
      <c r="Q1709" s="31"/>
      <c r="R1709" s="137" t="str">
        <f ca="1">(IFERROR(IF($C1709="","",VLOOKUP(FİLTRE!$C1709,'SKT LİSTESİ'!$F:$AJ,15,0)),""))</f>
        <v/>
      </c>
      <c r="S1709" s="138" t="str">
        <f ca="1">IFERROR(IF($C1709="","",VLOOKUP(FİLTRE!$C1709,'SKT LİSTESİ'!$F:$AJ,16,0)),"")</f>
        <v/>
      </c>
      <c r="AF1709" s="179" t="str">
        <f t="shared" ca="1" si="106"/>
        <v/>
      </c>
      <c r="AG1709" s="179">
        <f t="shared" ca="1" si="107"/>
        <v>0</v>
      </c>
      <c r="AH1709" s="179">
        <f t="shared" ca="1" si="108"/>
        <v>0</v>
      </c>
    </row>
    <row r="1710" spans="2:34" ht="15.75" x14ac:dyDescent="0.25">
      <c r="B1710">
        <f t="shared" ca="1" si="105"/>
        <v>1698</v>
      </c>
      <c r="C1710" t="str">
        <f ca="1">IFERROR(VLOOKUP(B1710,'SKT LİSTESİ'!F:F,1,0),"")</f>
        <v/>
      </c>
      <c r="E1710" s="128" t="str">
        <f ca="1">IFERROR(IF($C1710="","",VLOOKUP(FİLTRE!$C1710,'SKT LİSTESİ'!$F:$S,5,0)),"")</f>
        <v/>
      </c>
      <c r="F1710" s="129" t="str">
        <f ca="1">IFERROR(IF($C1710="","",VLOOKUP(FİLTRE!$C1710,'SKT LİSTESİ'!$F:$S,7,0)),"")</f>
        <v/>
      </c>
      <c r="G1710" s="130" t="str">
        <f ca="1">IFERROR(IF($C1710="","",VLOOKUP(FİLTRE!$C1710,'SKT LİSTESİ'!$F:$S,8,0)),"")</f>
        <v/>
      </c>
      <c r="H1710" s="131" t="str">
        <f ca="1">IF(E1710="","",IF($C1710="","",VLOOKUP(FİLTRE!$C1710,'SKT LİSTESİ'!$F:$S,9,0)))</f>
        <v/>
      </c>
      <c r="I1710" s="132" t="str">
        <f ca="1">IFERROR(IF($C1710="","",VLOOKUP(FİLTRE!$C1710,'SKT LİSTESİ'!$F:$S,10,0)),"")</f>
        <v/>
      </c>
      <c r="J1710" s="133" t="str">
        <f ca="1">IFERROR(IF($C1710="","",VLOOKUP(FİLTRE!$C1710,'SKT LİSTESİ'!$F:$S,11,0)),"")</f>
        <v/>
      </c>
      <c r="K1710" s="134" t="str">
        <f ca="1">IFERROR(IF($C1710="","",VLOOKUP(FİLTRE!$C1710,'SKT LİSTESİ'!$F:$S,12,0)),"")</f>
        <v/>
      </c>
      <c r="L1710" s="134" t="str">
        <f ca="1">IFERROR(IF($C1710="","",VLOOKUP(FİLTRE!$C1710,'SKT LİSTESİ'!$F:$S,13,0)),"")</f>
        <v/>
      </c>
      <c r="M1710" s="135" t="str">
        <f ca="1">IFERROR(IF($C1710="","",VLOOKUP(FİLTRE!$C1710,'SKT LİSTESİ'!$F:$AJ,14,0)),"")</f>
        <v/>
      </c>
      <c r="N1710" s="31" t="str">
        <f ca="1">IFERROR(IF($C1710="","",VLOOKUP(FİLTRE!$C1710,'SKT LİSTESİ'!$F:$AJ,22,0)),"")</f>
        <v/>
      </c>
      <c r="O1710" s="136" t="str">
        <f ca="1">IFERROR(IF($C1710="","",VLOOKUP(FİLTRE!$C1710,'SKT LİSTESİ'!$F:$AJ,23,0)),"")</f>
        <v/>
      </c>
      <c r="P1710" s="31"/>
      <c r="Q1710" s="31"/>
      <c r="R1710" s="137" t="str">
        <f ca="1">(IFERROR(IF($C1710="","",VLOOKUP(FİLTRE!$C1710,'SKT LİSTESİ'!$F:$AJ,15,0)),""))</f>
        <v/>
      </c>
      <c r="S1710" s="138" t="str">
        <f ca="1">IFERROR(IF($C1710="","",VLOOKUP(FİLTRE!$C1710,'SKT LİSTESİ'!$F:$AJ,16,0)),"")</f>
        <v/>
      </c>
      <c r="AF1710" s="179" t="str">
        <f t="shared" ca="1" si="106"/>
        <v/>
      </c>
      <c r="AG1710" s="179">
        <f t="shared" ca="1" si="107"/>
        <v>0</v>
      </c>
      <c r="AH1710" s="179">
        <f t="shared" ca="1" si="108"/>
        <v>0</v>
      </c>
    </row>
    <row r="1711" spans="2:34" ht="15.75" x14ac:dyDescent="0.25">
      <c r="B1711">
        <f t="shared" ca="1" si="105"/>
        <v>1699</v>
      </c>
      <c r="C1711" t="str">
        <f ca="1">IFERROR(VLOOKUP(B1711,'SKT LİSTESİ'!F:F,1,0),"")</f>
        <v/>
      </c>
      <c r="E1711" s="128" t="str">
        <f ca="1">IFERROR(IF($C1711="","",VLOOKUP(FİLTRE!$C1711,'SKT LİSTESİ'!$F:$S,5,0)),"")</f>
        <v/>
      </c>
      <c r="F1711" s="129" t="str">
        <f ca="1">IFERROR(IF($C1711="","",VLOOKUP(FİLTRE!$C1711,'SKT LİSTESİ'!$F:$S,7,0)),"")</f>
        <v/>
      </c>
      <c r="G1711" s="130" t="str">
        <f ca="1">IFERROR(IF($C1711="","",VLOOKUP(FİLTRE!$C1711,'SKT LİSTESİ'!$F:$S,8,0)),"")</f>
        <v/>
      </c>
      <c r="H1711" s="131" t="str">
        <f ca="1">IF(E1711="","",IF($C1711="","",VLOOKUP(FİLTRE!$C1711,'SKT LİSTESİ'!$F:$S,9,0)))</f>
        <v/>
      </c>
      <c r="I1711" s="132" t="str">
        <f ca="1">IFERROR(IF($C1711="","",VLOOKUP(FİLTRE!$C1711,'SKT LİSTESİ'!$F:$S,10,0)),"")</f>
        <v/>
      </c>
      <c r="J1711" s="133" t="str">
        <f ca="1">IFERROR(IF($C1711="","",VLOOKUP(FİLTRE!$C1711,'SKT LİSTESİ'!$F:$S,11,0)),"")</f>
        <v/>
      </c>
      <c r="K1711" s="134" t="str">
        <f ca="1">IFERROR(IF($C1711="","",VLOOKUP(FİLTRE!$C1711,'SKT LİSTESİ'!$F:$S,12,0)),"")</f>
        <v/>
      </c>
      <c r="L1711" s="134" t="str">
        <f ca="1">IFERROR(IF($C1711="","",VLOOKUP(FİLTRE!$C1711,'SKT LİSTESİ'!$F:$S,13,0)),"")</f>
        <v/>
      </c>
      <c r="M1711" s="135" t="str">
        <f ca="1">IFERROR(IF($C1711="","",VLOOKUP(FİLTRE!$C1711,'SKT LİSTESİ'!$F:$AJ,14,0)),"")</f>
        <v/>
      </c>
      <c r="N1711" s="31" t="str">
        <f ca="1">IFERROR(IF($C1711="","",VLOOKUP(FİLTRE!$C1711,'SKT LİSTESİ'!$F:$AJ,22,0)),"")</f>
        <v/>
      </c>
      <c r="O1711" s="136" t="str">
        <f ca="1">IFERROR(IF($C1711="","",VLOOKUP(FİLTRE!$C1711,'SKT LİSTESİ'!$F:$AJ,23,0)),"")</f>
        <v/>
      </c>
      <c r="P1711" s="31"/>
      <c r="Q1711" s="31"/>
      <c r="R1711" s="137" t="str">
        <f ca="1">(IFERROR(IF($C1711="","",VLOOKUP(FİLTRE!$C1711,'SKT LİSTESİ'!$F:$AJ,15,0)),""))</f>
        <v/>
      </c>
      <c r="S1711" s="138" t="str">
        <f ca="1">IFERROR(IF($C1711="","",VLOOKUP(FİLTRE!$C1711,'SKT LİSTESİ'!$F:$AJ,16,0)),"")</f>
        <v/>
      </c>
      <c r="AF1711" s="179" t="str">
        <f t="shared" ca="1" si="106"/>
        <v/>
      </c>
      <c r="AG1711" s="179">
        <f t="shared" ca="1" si="107"/>
        <v>0</v>
      </c>
      <c r="AH1711" s="179">
        <f t="shared" ca="1" si="108"/>
        <v>0</v>
      </c>
    </row>
    <row r="1712" spans="2:34" ht="15.75" x14ac:dyDescent="0.25">
      <c r="B1712">
        <f t="shared" ca="1" si="105"/>
        <v>1700</v>
      </c>
      <c r="C1712" t="str">
        <f ca="1">IFERROR(VLOOKUP(B1712,'SKT LİSTESİ'!F:F,1,0),"")</f>
        <v/>
      </c>
      <c r="E1712" s="128" t="str">
        <f ca="1">IFERROR(IF($C1712="","",VLOOKUP(FİLTRE!$C1712,'SKT LİSTESİ'!$F:$S,5,0)),"")</f>
        <v/>
      </c>
      <c r="F1712" s="129" t="str">
        <f ca="1">IFERROR(IF($C1712="","",VLOOKUP(FİLTRE!$C1712,'SKT LİSTESİ'!$F:$S,7,0)),"")</f>
        <v/>
      </c>
      <c r="G1712" s="130" t="str">
        <f ca="1">IFERROR(IF($C1712="","",VLOOKUP(FİLTRE!$C1712,'SKT LİSTESİ'!$F:$S,8,0)),"")</f>
        <v/>
      </c>
      <c r="H1712" s="131" t="str">
        <f ca="1">IF(E1712="","",IF($C1712="","",VLOOKUP(FİLTRE!$C1712,'SKT LİSTESİ'!$F:$S,9,0)))</f>
        <v/>
      </c>
      <c r="I1712" s="132" t="str">
        <f ca="1">IFERROR(IF($C1712="","",VLOOKUP(FİLTRE!$C1712,'SKT LİSTESİ'!$F:$S,10,0)),"")</f>
        <v/>
      </c>
      <c r="J1712" s="133" t="str">
        <f ca="1">IFERROR(IF($C1712="","",VLOOKUP(FİLTRE!$C1712,'SKT LİSTESİ'!$F:$S,11,0)),"")</f>
        <v/>
      </c>
      <c r="K1712" s="134" t="str">
        <f ca="1">IFERROR(IF($C1712="","",VLOOKUP(FİLTRE!$C1712,'SKT LİSTESİ'!$F:$S,12,0)),"")</f>
        <v/>
      </c>
      <c r="L1712" s="134" t="str">
        <f ca="1">IFERROR(IF($C1712="","",VLOOKUP(FİLTRE!$C1712,'SKT LİSTESİ'!$F:$S,13,0)),"")</f>
        <v/>
      </c>
      <c r="M1712" s="135" t="str">
        <f ca="1">IFERROR(IF($C1712="","",VLOOKUP(FİLTRE!$C1712,'SKT LİSTESİ'!$F:$AJ,14,0)),"")</f>
        <v/>
      </c>
      <c r="N1712" s="31" t="str">
        <f ca="1">IFERROR(IF($C1712="","",VLOOKUP(FİLTRE!$C1712,'SKT LİSTESİ'!$F:$AJ,22,0)),"")</f>
        <v/>
      </c>
      <c r="O1712" s="136" t="str">
        <f ca="1">IFERROR(IF($C1712="","",VLOOKUP(FİLTRE!$C1712,'SKT LİSTESİ'!$F:$AJ,23,0)),"")</f>
        <v/>
      </c>
      <c r="P1712" s="31"/>
      <c r="Q1712" s="31"/>
      <c r="R1712" s="137" t="str">
        <f ca="1">(IFERROR(IF($C1712="","",VLOOKUP(FİLTRE!$C1712,'SKT LİSTESİ'!$F:$AJ,15,0)),""))</f>
        <v/>
      </c>
      <c r="S1712" s="138" t="str">
        <f ca="1">IFERROR(IF($C1712="","",VLOOKUP(FİLTRE!$C1712,'SKT LİSTESİ'!$F:$AJ,16,0)),"")</f>
        <v/>
      </c>
      <c r="AF1712" s="179" t="str">
        <f t="shared" ca="1" si="106"/>
        <v/>
      </c>
      <c r="AG1712" s="179">
        <f t="shared" ca="1" si="107"/>
        <v>0</v>
      </c>
      <c r="AH1712" s="179">
        <f t="shared" ca="1" si="108"/>
        <v>0</v>
      </c>
    </row>
    <row r="1713" spans="2:34" ht="15.75" x14ac:dyDescent="0.25">
      <c r="B1713">
        <f t="shared" ca="1" si="105"/>
        <v>1701</v>
      </c>
      <c r="C1713" t="str">
        <f ca="1">IFERROR(VLOOKUP(B1713,'SKT LİSTESİ'!F:F,1,0),"")</f>
        <v/>
      </c>
      <c r="E1713" s="128" t="str">
        <f ca="1">IFERROR(IF($C1713="","",VLOOKUP(FİLTRE!$C1713,'SKT LİSTESİ'!$F:$S,5,0)),"")</f>
        <v/>
      </c>
      <c r="F1713" s="129" t="str">
        <f ca="1">IFERROR(IF($C1713="","",VLOOKUP(FİLTRE!$C1713,'SKT LİSTESİ'!$F:$S,7,0)),"")</f>
        <v/>
      </c>
      <c r="G1713" s="130" t="str">
        <f ca="1">IFERROR(IF($C1713="","",VLOOKUP(FİLTRE!$C1713,'SKT LİSTESİ'!$F:$S,8,0)),"")</f>
        <v/>
      </c>
      <c r="H1713" s="131" t="str">
        <f ca="1">IF(E1713="","",IF($C1713="","",VLOOKUP(FİLTRE!$C1713,'SKT LİSTESİ'!$F:$S,9,0)))</f>
        <v/>
      </c>
      <c r="I1713" s="132" t="str">
        <f ca="1">IFERROR(IF($C1713="","",VLOOKUP(FİLTRE!$C1713,'SKT LİSTESİ'!$F:$S,10,0)),"")</f>
        <v/>
      </c>
      <c r="J1713" s="133" t="str">
        <f ca="1">IFERROR(IF($C1713="","",VLOOKUP(FİLTRE!$C1713,'SKT LİSTESİ'!$F:$S,11,0)),"")</f>
        <v/>
      </c>
      <c r="K1713" s="134" t="str">
        <f ca="1">IFERROR(IF($C1713="","",VLOOKUP(FİLTRE!$C1713,'SKT LİSTESİ'!$F:$S,12,0)),"")</f>
        <v/>
      </c>
      <c r="L1713" s="134" t="str">
        <f ca="1">IFERROR(IF($C1713="","",VLOOKUP(FİLTRE!$C1713,'SKT LİSTESİ'!$F:$S,13,0)),"")</f>
        <v/>
      </c>
      <c r="M1713" s="135" t="str">
        <f ca="1">IFERROR(IF($C1713="","",VLOOKUP(FİLTRE!$C1713,'SKT LİSTESİ'!$F:$AJ,14,0)),"")</f>
        <v/>
      </c>
      <c r="N1713" s="31" t="str">
        <f ca="1">IFERROR(IF($C1713="","",VLOOKUP(FİLTRE!$C1713,'SKT LİSTESİ'!$F:$AJ,22,0)),"")</f>
        <v/>
      </c>
      <c r="O1713" s="136" t="str">
        <f ca="1">IFERROR(IF($C1713="","",VLOOKUP(FİLTRE!$C1713,'SKT LİSTESİ'!$F:$AJ,23,0)),"")</f>
        <v/>
      </c>
      <c r="P1713" s="31"/>
      <c r="Q1713" s="31"/>
      <c r="R1713" s="137" t="str">
        <f ca="1">(IFERROR(IF($C1713="","",VLOOKUP(FİLTRE!$C1713,'SKT LİSTESİ'!$F:$AJ,15,0)),""))</f>
        <v/>
      </c>
      <c r="S1713" s="138" t="str">
        <f ca="1">IFERROR(IF($C1713="","",VLOOKUP(FİLTRE!$C1713,'SKT LİSTESİ'!$F:$AJ,16,0)),"")</f>
        <v/>
      </c>
      <c r="AF1713" s="179" t="str">
        <f t="shared" ca="1" si="106"/>
        <v/>
      </c>
      <c r="AG1713" s="179">
        <f t="shared" ca="1" si="107"/>
        <v>0</v>
      </c>
      <c r="AH1713" s="179">
        <f t="shared" ca="1" si="108"/>
        <v>0</v>
      </c>
    </row>
    <row r="1714" spans="2:34" ht="15.75" x14ac:dyDescent="0.25">
      <c r="B1714">
        <f t="shared" ca="1" si="105"/>
        <v>1702</v>
      </c>
      <c r="C1714" t="str">
        <f ca="1">IFERROR(VLOOKUP(B1714,'SKT LİSTESİ'!F:F,1,0),"")</f>
        <v/>
      </c>
      <c r="E1714" s="128" t="str">
        <f ca="1">IFERROR(IF($C1714="","",VLOOKUP(FİLTRE!$C1714,'SKT LİSTESİ'!$F:$S,5,0)),"")</f>
        <v/>
      </c>
      <c r="F1714" s="129" t="str">
        <f ca="1">IFERROR(IF($C1714="","",VLOOKUP(FİLTRE!$C1714,'SKT LİSTESİ'!$F:$S,7,0)),"")</f>
        <v/>
      </c>
      <c r="G1714" s="130" t="str">
        <f ca="1">IFERROR(IF($C1714="","",VLOOKUP(FİLTRE!$C1714,'SKT LİSTESİ'!$F:$S,8,0)),"")</f>
        <v/>
      </c>
      <c r="H1714" s="131" t="str">
        <f ca="1">IF(E1714="","",IF($C1714="","",VLOOKUP(FİLTRE!$C1714,'SKT LİSTESİ'!$F:$S,9,0)))</f>
        <v/>
      </c>
      <c r="I1714" s="132" t="str">
        <f ca="1">IFERROR(IF($C1714="","",VLOOKUP(FİLTRE!$C1714,'SKT LİSTESİ'!$F:$S,10,0)),"")</f>
        <v/>
      </c>
      <c r="J1714" s="133" t="str">
        <f ca="1">IFERROR(IF($C1714="","",VLOOKUP(FİLTRE!$C1714,'SKT LİSTESİ'!$F:$S,11,0)),"")</f>
        <v/>
      </c>
      <c r="K1714" s="134" t="str">
        <f ca="1">IFERROR(IF($C1714="","",VLOOKUP(FİLTRE!$C1714,'SKT LİSTESİ'!$F:$S,12,0)),"")</f>
        <v/>
      </c>
      <c r="L1714" s="134" t="str">
        <f ca="1">IFERROR(IF($C1714="","",VLOOKUP(FİLTRE!$C1714,'SKT LİSTESİ'!$F:$S,13,0)),"")</f>
        <v/>
      </c>
      <c r="M1714" s="135" t="str">
        <f ca="1">IFERROR(IF($C1714="","",VLOOKUP(FİLTRE!$C1714,'SKT LİSTESİ'!$F:$AJ,14,0)),"")</f>
        <v/>
      </c>
      <c r="N1714" s="31" t="str">
        <f ca="1">IFERROR(IF($C1714="","",VLOOKUP(FİLTRE!$C1714,'SKT LİSTESİ'!$F:$AJ,22,0)),"")</f>
        <v/>
      </c>
      <c r="O1714" s="136" t="str">
        <f ca="1">IFERROR(IF($C1714="","",VLOOKUP(FİLTRE!$C1714,'SKT LİSTESİ'!$F:$AJ,23,0)),"")</f>
        <v/>
      </c>
      <c r="P1714" s="31"/>
      <c r="Q1714" s="31"/>
      <c r="R1714" s="137" t="str">
        <f ca="1">(IFERROR(IF($C1714="","",VLOOKUP(FİLTRE!$C1714,'SKT LİSTESİ'!$F:$AJ,15,0)),""))</f>
        <v/>
      </c>
      <c r="S1714" s="138" t="str">
        <f ca="1">IFERROR(IF($C1714="","",VLOOKUP(FİLTRE!$C1714,'SKT LİSTESİ'!$F:$AJ,16,0)),"")</f>
        <v/>
      </c>
      <c r="AF1714" s="179" t="str">
        <f t="shared" ca="1" si="106"/>
        <v/>
      </c>
      <c r="AG1714" s="179">
        <f t="shared" ca="1" si="107"/>
        <v>0</v>
      </c>
      <c r="AH1714" s="179">
        <f t="shared" ca="1" si="108"/>
        <v>0</v>
      </c>
    </row>
    <row r="1715" spans="2:34" ht="15.75" x14ac:dyDescent="0.25">
      <c r="B1715">
        <f t="shared" ca="1" si="105"/>
        <v>1703</v>
      </c>
      <c r="C1715" t="str">
        <f ca="1">IFERROR(VLOOKUP(B1715,'SKT LİSTESİ'!F:F,1,0),"")</f>
        <v/>
      </c>
      <c r="E1715" s="128" t="str">
        <f ca="1">IFERROR(IF($C1715="","",VLOOKUP(FİLTRE!$C1715,'SKT LİSTESİ'!$F:$S,5,0)),"")</f>
        <v/>
      </c>
      <c r="F1715" s="129" t="str">
        <f ca="1">IFERROR(IF($C1715="","",VLOOKUP(FİLTRE!$C1715,'SKT LİSTESİ'!$F:$S,7,0)),"")</f>
        <v/>
      </c>
      <c r="G1715" s="130" t="str">
        <f ca="1">IFERROR(IF($C1715="","",VLOOKUP(FİLTRE!$C1715,'SKT LİSTESİ'!$F:$S,8,0)),"")</f>
        <v/>
      </c>
      <c r="H1715" s="131" t="str">
        <f ca="1">IF(E1715="","",IF($C1715="","",VLOOKUP(FİLTRE!$C1715,'SKT LİSTESİ'!$F:$S,9,0)))</f>
        <v/>
      </c>
      <c r="I1715" s="132" t="str">
        <f ca="1">IFERROR(IF($C1715="","",VLOOKUP(FİLTRE!$C1715,'SKT LİSTESİ'!$F:$S,10,0)),"")</f>
        <v/>
      </c>
      <c r="J1715" s="133" t="str">
        <f ca="1">IFERROR(IF($C1715="","",VLOOKUP(FİLTRE!$C1715,'SKT LİSTESİ'!$F:$S,11,0)),"")</f>
        <v/>
      </c>
      <c r="K1715" s="134" t="str">
        <f ca="1">IFERROR(IF($C1715="","",VLOOKUP(FİLTRE!$C1715,'SKT LİSTESİ'!$F:$S,12,0)),"")</f>
        <v/>
      </c>
      <c r="L1715" s="134" t="str">
        <f ca="1">IFERROR(IF($C1715="","",VLOOKUP(FİLTRE!$C1715,'SKT LİSTESİ'!$F:$S,13,0)),"")</f>
        <v/>
      </c>
      <c r="M1715" s="135" t="str">
        <f ca="1">IFERROR(IF($C1715="","",VLOOKUP(FİLTRE!$C1715,'SKT LİSTESİ'!$F:$AJ,14,0)),"")</f>
        <v/>
      </c>
      <c r="N1715" s="31" t="str">
        <f ca="1">IFERROR(IF($C1715="","",VLOOKUP(FİLTRE!$C1715,'SKT LİSTESİ'!$F:$AJ,22,0)),"")</f>
        <v/>
      </c>
      <c r="O1715" s="136" t="str">
        <f ca="1">IFERROR(IF($C1715="","",VLOOKUP(FİLTRE!$C1715,'SKT LİSTESİ'!$F:$AJ,23,0)),"")</f>
        <v/>
      </c>
      <c r="P1715" s="31"/>
      <c r="Q1715" s="31"/>
      <c r="R1715" s="137" t="str">
        <f ca="1">(IFERROR(IF($C1715="","",VLOOKUP(FİLTRE!$C1715,'SKT LİSTESİ'!$F:$AJ,15,0)),""))</f>
        <v/>
      </c>
      <c r="S1715" s="138" t="str">
        <f ca="1">IFERROR(IF($C1715="","",VLOOKUP(FİLTRE!$C1715,'SKT LİSTESİ'!$F:$AJ,16,0)),"")</f>
        <v/>
      </c>
      <c r="AF1715" s="179" t="str">
        <f t="shared" ca="1" si="106"/>
        <v/>
      </c>
      <c r="AG1715" s="179">
        <f t="shared" ca="1" si="107"/>
        <v>0</v>
      </c>
      <c r="AH1715" s="179">
        <f t="shared" ca="1" si="108"/>
        <v>0</v>
      </c>
    </row>
    <row r="1716" spans="2:34" ht="15.75" x14ac:dyDescent="0.25">
      <c r="B1716">
        <f t="shared" ca="1" si="105"/>
        <v>1704</v>
      </c>
      <c r="C1716" t="str">
        <f ca="1">IFERROR(VLOOKUP(B1716,'SKT LİSTESİ'!F:F,1,0),"")</f>
        <v/>
      </c>
      <c r="E1716" s="128" t="str">
        <f ca="1">IFERROR(IF($C1716="","",VLOOKUP(FİLTRE!$C1716,'SKT LİSTESİ'!$F:$S,5,0)),"")</f>
        <v/>
      </c>
      <c r="F1716" s="129" t="str">
        <f ca="1">IFERROR(IF($C1716="","",VLOOKUP(FİLTRE!$C1716,'SKT LİSTESİ'!$F:$S,7,0)),"")</f>
        <v/>
      </c>
      <c r="G1716" s="130" t="str">
        <f ca="1">IFERROR(IF($C1716="","",VLOOKUP(FİLTRE!$C1716,'SKT LİSTESİ'!$F:$S,8,0)),"")</f>
        <v/>
      </c>
      <c r="H1716" s="131" t="str">
        <f ca="1">IF(E1716="","",IF($C1716="","",VLOOKUP(FİLTRE!$C1716,'SKT LİSTESİ'!$F:$S,9,0)))</f>
        <v/>
      </c>
      <c r="I1716" s="132" t="str">
        <f ca="1">IFERROR(IF($C1716="","",VLOOKUP(FİLTRE!$C1716,'SKT LİSTESİ'!$F:$S,10,0)),"")</f>
        <v/>
      </c>
      <c r="J1716" s="133" t="str">
        <f ca="1">IFERROR(IF($C1716="","",VLOOKUP(FİLTRE!$C1716,'SKT LİSTESİ'!$F:$S,11,0)),"")</f>
        <v/>
      </c>
      <c r="K1716" s="134" t="str">
        <f ca="1">IFERROR(IF($C1716="","",VLOOKUP(FİLTRE!$C1716,'SKT LİSTESİ'!$F:$S,12,0)),"")</f>
        <v/>
      </c>
      <c r="L1716" s="134" t="str">
        <f ca="1">IFERROR(IF($C1716="","",VLOOKUP(FİLTRE!$C1716,'SKT LİSTESİ'!$F:$S,13,0)),"")</f>
        <v/>
      </c>
      <c r="M1716" s="135" t="str">
        <f ca="1">IFERROR(IF($C1716="","",VLOOKUP(FİLTRE!$C1716,'SKT LİSTESİ'!$F:$AJ,14,0)),"")</f>
        <v/>
      </c>
      <c r="N1716" s="31" t="str">
        <f ca="1">IFERROR(IF($C1716="","",VLOOKUP(FİLTRE!$C1716,'SKT LİSTESİ'!$F:$AJ,22,0)),"")</f>
        <v/>
      </c>
      <c r="O1716" s="136" t="str">
        <f ca="1">IFERROR(IF($C1716="","",VLOOKUP(FİLTRE!$C1716,'SKT LİSTESİ'!$F:$AJ,23,0)),"")</f>
        <v/>
      </c>
      <c r="P1716" s="31"/>
      <c r="Q1716" s="31"/>
      <c r="R1716" s="137" t="str">
        <f ca="1">(IFERROR(IF($C1716="","",VLOOKUP(FİLTRE!$C1716,'SKT LİSTESİ'!$F:$AJ,15,0)),""))</f>
        <v/>
      </c>
      <c r="S1716" s="138" t="str">
        <f ca="1">IFERROR(IF($C1716="","",VLOOKUP(FİLTRE!$C1716,'SKT LİSTESİ'!$F:$AJ,16,0)),"")</f>
        <v/>
      </c>
      <c r="AF1716" s="179" t="str">
        <f t="shared" ca="1" si="106"/>
        <v/>
      </c>
      <c r="AG1716" s="179">
        <f t="shared" ca="1" si="107"/>
        <v>0</v>
      </c>
      <c r="AH1716" s="179">
        <f t="shared" ca="1" si="108"/>
        <v>0</v>
      </c>
    </row>
    <row r="1717" spans="2:34" ht="15.75" x14ac:dyDescent="0.25">
      <c r="B1717">
        <f t="shared" ca="1" si="105"/>
        <v>1705</v>
      </c>
      <c r="C1717" t="str">
        <f ca="1">IFERROR(VLOOKUP(B1717,'SKT LİSTESİ'!F:F,1,0),"")</f>
        <v/>
      </c>
      <c r="E1717" s="128" t="str">
        <f ca="1">IFERROR(IF($C1717="","",VLOOKUP(FİLTRE!$C1717,'SKT LİSTESİ'!$F:$S,5,0)),"")</f>
        <v/>
      </c>
      <c r="F1717" s="129" t="str">
        <f ca="1">IFERROR(IF($C1717="","",VLOOKUP(FİLTRE!$C1717,'SKT LİSTESİ'!$F:$S,7,0)),"")</f>
        <v/>
      </c>
      <c r="G1717" s="130" t="str">
        <f ca="1">IFERROR(IF($C1717="","",VLOOKUP(FİLTRE!$C1717,'SKT LİSTESİ'!$F:$S,8,0)),"")</f>
        <v/>
      </c>
      <c r="H1717" s="131" t="str">
        <f ca="1">IF(E1717="","",IF($C1717="","",VLOOKUP(FİLTRE!$C1717,'SKT LİSTESİ'!$F:$S,9,0)))</f>
        <v/>
      </c>
      <c r="I1717" s="132" t="str">
        <f ca="1">IFERROR(IF($C1717="","",VLOOKUP(FİLTRE!$C1717,'SKT LİSTESİ'!$F:$S,10,0)),"")</f>
        <v/>
      </c>
      <c r="J1717" s="133" t="str">
        <f ca="1">IFERROR(IF($C1717="","",VLOOKUP(FİLTRE!$C1717,'SKT LİSTESİ'!$F:$S,11,0)),"")</f>
        <v/>
      </c>
      <c r="K1717" s="134" t="str">
        <f ca="1">IFERROR(IF($C1717="","",VLOOKUP(FİLTRE!$C1717,'SKT LİSTESİ'!$F:$S,12,0)),"")</f>
        <v/>
      </c>
      <c r="L1717" s="134" t="str">
        <f ca="1">IFERROR(IF($C1717="","",VLOOKUP(FİLTRE!$C1717,'SKT LİSTESİ'!$F:$S,13,0)),"")</f>
        <v/>
      </c>
      <c r="M1717" s="135" t="str">
        <f ca="1">IFERROR(IF($C1717="","",VLOOKUP(FİLTRE!$C1717,'SKT LİSTESİ'!$F:$AJ,14,0)),"")</f>
        <v/>
      </c>
      <c r="N1717" s="31" t="str">
        <f ca="1">IFERROR(IF($C1717="","",VLOOKUP(FİLTRE!$C1717,'SKT LİSTESİ'!$F:$AJ,22,0)),"")</f>
        <v/>
      </c>
      <c r="O1717" s="136" t="str">
        <f ca="1">IFERROR(IF($C1717="","",VLOOKUP(FİLTRE!$C1717,'SKT LİSTESİ'!$F:$AJ,23,0)),"")</f>
        <v/>
      </c>
      <c r="P1717" s="31"/>
      <c r="Q1717" s="31"/>
      <c r="R1717" s="137" t="str">
        <f ca="1">(IFERROR(IF($C1717="","",VLOOKUP(FİLTRE!$C1717,'SKT LİSTESİ'!$F:$AJ,15,0)),""))</f>
        <v/>
      </c>
      <c r="S1717" s="138" t="str">
        <f ca="1">IFERROR(IF($C1717="","",VLOOKUP(FİLTRE!$C1717,'SKT LİSTESİ'!$F:$AJ,16,0)),"")</f>
        <v/>
      </c>
      <c r="AF1717" s="179" t="str">
        <f t="shared" ca="1" si="106"/>
        <v/>
      </c>
      <c r="AG1717" s="179">
        <f t="shared" ca="1" si="107"/>
        <v>0</v>
      </c>
      <c r="AH1717" s="179">
        <f t="shared" ca="1" si="108"/>
        <v>0</v>
      </c>
    </row>
    <row r="1718" spans="2:34" ht="15.75" x14ac:dyDescent="0.25">
      <c r="B1718">
        <f t="shared" ca="1" si="105"/>
        <v>1706</v>
      </c>
      <c r="C1718" t="str">
        <f ca="1">IFERROR(VLOOKUP(B1718,'SKT LİSTESİ'!F:F,1,0),"")</f>
        <v/>
      </c>
      <c r="E1718" s="128" t="str">
        <f ca="1">IFERROR(IF($C1718="","",VLOOKUP(FİLTRE!$C1718,'SKT LİSTESİ'!$F:$S,5,0)),"")</f>
        <v/>
      </c>
      <c r="F1718" s="129" t="str">
        <f ca="1">IFERROR(IF($C1718="","",VLOOKUP(FİLTRE!$C1718,'SKT LİSTESİ'!$F:$S,7,0)),"")</f>
        <v/>
      </c>
      <c r="G1718" s="130" t="str">
        <f ca="1">IFERROR(IF($C1718="","",VLOOKUP(FİLTRE!$C1718,'SKT LİSTESİ'!$F:$S,8,0)),"")</f>
        <v/>
      </c>
      <c r="H1718" s="131" t="str">
        <f ca="1">IF(E1718="","",IF($C1718="","",VLOOKUP(FİLTRE!$C1718,'SKT LİSTESİ'!$F:$S,9,0)))</f>
        <v/>
      </c>
      <c r="I1718" s="132" t="str">
        <f ca="1">IFERROR(IF($C1718="","",VLOOKUP(FİLTRE!$C1718,'SKT LİSTESİ'!$F:$S,10,0)),"")</f>
        <v/>
      </c>
      <c r="J1718" s="133" t="str">
        <f ca="1">IFERROR(IF($C1718="","",VLOOKUP(FİLTRE!$C1718,'SKT LİSTESİ'!$F:$S,11,0)),"")</f>
        <v/>
      </c>
      <c r="K1718" s="134" t="str">
        <f ca="1">IFERROR(IF($C1718="","",VLOOKUP(FİLTRE!$C1718,'SKT LİSTESİ'!$F:$S,12,0)),"")</f>
        <v/>
      </c>
      <c r="L1718" s="134" t="str">
        <f ca="1">IFERROR(IF($C1718="","",VLOOKUP(FİLTRE!$C1718,'SKT LİSTESİ'!$F:$S,13,0)),"")</f>
        <v/>
      </c>
      <c r="M1718" s="135" t="str">
        <f ca="1">IFERROR(IF($C1718="","",VLOOKUP(FİLTRE!$C1718,'SKT LİSTESİ'!$F:$AJ,14,0)),"")</f>
        <v/>
      </c>
      <c r="N1718" s="31" t="str">
        <f ca="1">IFERROR(IF($C1718="","",VLOOKUP(FİLTRE!$C1718,'SKT LİSTESİ'!$F:$AJ,22,0)),"")</f>
        <v/>
      </c>
      <c r="O1718" s="136" t="str">
        <f ca="1">IFERROR(IF($C1718="","",VLOOKUP(FİLTRE!$C1718,'SKT LİSTESİ'!$F:$AJ,23,0)),"")</f>
        <v/>
      </c>
      <c r="P1718" s="31"/>
      <c r="Q1718" s="31"/>
      <c r="R1718" s="137" t="str">
        <f ca="1">(IFERROR(IF($C1718="","",VLOOKUP(FİLTRE!$C1718,'SKT LİSTESİ'!$F:$AJ,15,0)),""))</f>
        <v/>
      </c>
      <c r="S1718" s="138" t="str">
        <f ca="1">IFERROR(IF($C1718="","",VLOOKUP(FİLTRE!$C1718,'SKT LİSTESİ'!$F:$AJ,16,0)),"")</f>
        <v/>
      </c>
      <c r="AF1718" s="179" t="str">
        <f t="shared" ca="1" si="106"/>
        <v/>
      </c>
      <c r="AG1718" s="179">
        <f t="shared" ca="1" si="107"/>
        <v>0</v>
      </c>
      <c r="AH1718" s="179">
        <f t="shared" ca="1" si="108"/>
        <v>0</v>
      </c>
    </row>
    <row r="1719" spans="2:34" ht="15.75" x14ac:dyDescent="0.25">
      <c r="B1719">
        <f t="shared" ca="1" si="105"/>
        <v>1707</v>
      </c>
      <c r="C1719" t="str">
        <f ca="1">IFERROR(VLOOKUP(B1719,'SKT LİSTESİ'!F:F,1,0),"")</f>
        <v/>
      </c>
      <c r="E1719" s="128" t="str">
        <f ca="1">IFERROR(IF($C1719="","",VLOOKUP(FİLTRE!$C1719,'SKT LİSTESİ'!$F:$S,5,0)),"")</f>
        <v/>
      </c>
      <c r="F1719" s="129" t="str">
        <f ca="1">IFERROR(IF($C1719="","",VLOOKUP(FİLTRE!$C1719,'SKT LİSTESİ'!$F:$S,7,0)),"")</f>
        <v/>
      </c>
      <c r="G1719" s="130" t="str">
        <f ca="1">IFERROR(IF($C1719="","",VLOOKUP(FİLTRE!$C1719,'SKT LİSTESİ'!$F:$S,8,0)),"")</f>
        <v/>
      </c>
      <c r="H1719" s="131" t="str">
        <f ca="1">IF(E1719="","",IF($C1719="","",VLOOKUP(FİLTRE!$C1719,'SKT LİSTESİ'!$F:$S,9,0)))</f>
        <v/>
      </c>
      <c r="I1719" s="132" t="str">
        <f ca="1">IFERROR(IF($C1719="","",VLOOKUP(FİLTRE!$C1719,'SKT LİSTESİ'!$F:$S,10,0)),"")</f>
        <v/>
      </c>
      <c r="J1719" s="133" t="str">
        <f ca="1">IFERROR(IF($C1719="","",VLOOKUP(FİLTRE!$C1719,'SKT LİSTESİ'!$F:$S,11,0)),"")</f>
        <v/>
      </c>
      <c r="K1719" s="134" t="str">
        <f ca="1">IFERROR(IF($C1719="","",VLOOKUP(FİLTRE!$C1719,'SKT LİSTESİ'!$F:$S,12,0)),"")</f>
        <v/>
      </c>
      <c r="L1719" s="134" t="str">
        <f ca="1">IFERROR(IF($C1719="","",VLOOKUP(FİLTRE!$C1719,'SKT LİSTESİ'!$F:$S,13,0)),"")</f>
        <v/>
      </c>
      <c r="M1719" s="135" t="str">
        <f ca="1">IFERROR(IF($C1719="","",VLOOKUP(FİLTRE!$C1719,'SKT LİSTESİ'!$F:$AJ,14,0)),"")</f>
        <v/>
      </c>
      <c r="N1719" s="31" t="str">
        <f ca="1">IFERROR(IF($C1719="","",VLOOKUP(FİLTRE!$C1719,'SKT LİSTESİ'!$F:$AJ,22,0)),"")</f>
        <v/>
      </c>
      <c r="O1719" s="136" t="str">
        <f ca="1">IFERROR(IF($C1719="","",VLOOKUP(FİLTRE!$C1719,'SKT LİSTESİ'!$F:$AJ,23,0)),"")</f>
        <v/>
      </c>
      <c r="P1719" s="31"/>
      <c r="Q1719" s="31"/>
      <c r="R1719" s="137" t="str">
        <f ca="1">(IFERROR(IF($C1719="","",VLOOKUP(FİLTRE!$C1719,'SKT LİSTESİ'!$F:$AJ,15,0)),""))</f>
        <v/>
      </c>
      <c r="S1719" s="138" t="str">
        <f ca="1">IFERROR(IF($C1719="","",VLOOKUP(FİLTRE!$C1719,'SKT LİSTESİ'!$F:$AJ,16,0)),"")</f>
        <v/>
      </c>
      <c r="AF1719" s="179" t="str">
        <f t="shared" ca="1" si="106"/>
        <v/>
      </c>
      <c r="AG1719" s="179">
        <f t="shared" ca="1" si="107"/>
        <v>0</v>
      </c>
      <c r="AH1719" s="179">
        <f t="shared" ca="1" si="108"/>
        <v>0</v>
      </c>
    </row>
    <row r="1720" spans="2:34" ht="15.75" x14ac:dyDescent="0.25">
      <c r="B1720">
        <f t="shared" ca="1" si="105"/>
        <v>1708</v>
      </c>
      <c r="C1720" t="str">
        <f ca="1">IFERROR(VLOOKUP(B1720,'SKT LİSTESİ'!F:F,1,0),"")</f>
        <v/>
      </c>
      <c r="E1720" s="128" t="str">
        <f ca="1">IFERROR(IF($C1720="","",VLOOKUP(FİLTRE!$C1720,'SKT LİSTESİ'!$F:$S,5,0)),"")</f>
        <v/>
      </c>
      <c r="F1720" s="129" t="str">
        <f ca="1">IFERROR(IF($C1720="","",VLOOKUP(FİLTRE!$C1720,'SKT LİSTESİ'!$F:$S,7,0)),"")</f>
        <v/>
      </c>
      <c r="G1720" s="130" t="str">
        <f ca="1">IFERROR(IF($C1720="","",VLOOKUP(FİLTRE!$C1720,'SKT LİSTESİ'!$F:$S,8,0)),"")</f>
        <v/>
      </c>
      <c r="H1720" s="131" t="str">
        <f ca="1">IF(E1720="","",IF($C1720="","",VLOOKUP(FİLTRE!$C1720,'SKT LİSTESİ'!$F:$S,9,0)))</f>
        <v/>
      </c>
      <c r="I1720" s="132" t="str">
        <f ca="1">IFERROR(IF($C1720="","",VLOOKUP(FİLTRE!$C1720,'SKT LİSTESİ'!$F:$S,10,0)),"")</f>
        <v/>
      </c>
      <c r="J1720" s="133" t="str">
        <f ca="1">IFERROR(IF($C1720="","",VLOOKUP(FİLTRE!$C1720,'SKT LİSTESİ'!$F:$S,11,0)),"")</f>
        <v/>
      </c>
      <c r="K1720" s="134" t="str">
        <f ca="1">IFERROR(IF($C1720="","",VLOOKUP(FİLTRE!$C1720,'SKT LİSTESİ'!$F:$S,12,0)),"")</f>
        <v/>
      </c>
      <c r="L1720" s="134" t="str">
        <f ca="1">IFERROR(IF($C1720="","",VLOOKUP(FİLTRE!$C1720,'SKT LİSTESİ'!$F:$S,13,0)),"")</f>
        <v/>
      </c>
      <c r="M1720" s="135" t="str">
        <f ca="1">IFERROR(IF($C1720="","",VLOOKUP(FİLTRE!$C1720,'SKT LİSTESİ'!$F:$AJ,14,0)),"")</f>
        <v/>
      </c>
      <c r="N1720" s="31" t="str">
        <f ca="1">IFERROR(IF($C1720="","",VLOOKUP(FİLTRE!$C1720,'SKT LİSTESİ'!$F:$AJ,22,0)),"")</f>
        <v/>
      </c>
      <c r="O1720" s="136" t="str">
        <f ca="1">IFERROR(IF($C1720="","",VLOOKUP(FİLTRE!$C1720,'SKT LİSTESİ'!$F:$AJ,23,0)),"")</f>
        <v/>
      </c>
      <c r="P1720" s="31"/>
      <c r="Q1720" s="31"/>
      <c r="R1720" s="137" t="str">
        <f ca="1">(IFERROR(IF($C1720="","",VLOOKUP(FİLTRE!$C1720,'SKT LİSTESİ'!$F:$AJ,15,0)),""))</f>
        <v/>
      </c>
      <c r="S1720" s="138" t="str">
        <f ca="1">IFERROR(IF($C1720="","",VLOOKUP(FİLTRE!$C1720,'SKT LİSTESİ'!$F:$AJ,16,0)),"")</f>
        <v/>
      </c>
      <c r="AF1720" s="179" t="str">
        <f t="shared" ca="1" si="106"/>
        <v/>
      </c>
      <c r="AG1720" s="179">
        <f t="shared" ca="1" si="107"/>
        <v>0</v>
      </c>
      <c r="AH1720" s="179">
        <f t="shared" ca="1" si="108"/>
        <v>0</v>
      </c>
    </row>
    <row r="1721" spans="2:34" ht="15.75" x14ac:dyDescent="0.25">
      <c r="B1721">
        <f t="shared" ca="1" si="105"/>
        <v>1709</v>
      </c>
      <c r="C1721" t="str">
        <f ca="1">IFERROR(VLOOKUP(B1721,'SKT LİSTESİ'!F:F,1,0),"")</f>
        <v/>
      </c>
      <c r="E1721" s="128" t="str">
        <f ca="1">IFERROR(IF($C1721="","",VLOOKUP(FİLTRE!$C1721,'SKT LİSTESİ'!$F:$S,5,0)),"")</f>
        <v/>
      </c>
      <c r="F1721" s="129" t="str">
        <f ca="1">IFERROR(IF($C1721="","",VLOOKUP(FİLTRE!$C1721,'SKT LİSTESİ'!$F:$S,7,0)),"")</f>
        <v/>
      </c>
      <c r="G1721" s="130" t="str">
        <f ca="1">IFERROR(IF($C1721="","",VLOOKUP(FİLTRE!$C1721,'SKT LİSTESİ'!$F:$S,8,0)),"")</f>
        <v/>
      </c>
      <c r="H1721" s="131" t="str">
        <f ca="1">IF(E1721="","",IF($C1721="","",VLOOKUP(FİLTRE!$C1721,'SKT LİSTESİ'!$F:$S,9,0)))</f>
        <v/>
      </c>
      <c r="I1721" s="132" t="str">
        <f ca="1">IFERROR(IF($C1721="","",VLOOKUP(FİLTRE!$C1721,'SKT LİSTESİ'!$F:$S,10,0)),"")</f>
        <v/>
      </c>
      <c r="J1721" s="133" t="str">
        <f ca="1">IFERROR(IF($C1721="","",VLOOKUP(FİLTRE!$C1721,'SKT LİSTESİ'!$F:$S,11,0)),"")</f>
        <v/>
      </c>
      <c r="K1721" s="134" t="str">
        <f ca="1">IFERROR(IF($C1721="","",VLOOKUP(FİLTRE!$C1721,'SKT LİSTESİ'!$F:$S,12,0)),"")</f>
        <v/>
      </c>
      <c r="L1721" s="134" t="str">
        <f ca="1">IFERROR(IF($C1721="","",VLOOKUP(FİLTRE!$C1721,'SKT LİSTESİ'!$F:$S,13,0)),"")</f>
        <v/>
      </c>
      <c r="M1721" s="135" t="str">
        <f ca="1">IFERROR(IF($C1721="","",VLOOKUP(FİLTRE!$C1721,'SKT LİSTESİ'!$F:$AJ,14,0)),"")</f>
        <v/>
      </c>
      <c r="N1721" s="31" t="str">
        <f ca="1">IFERROR(IF($C1721="","",VLOOKUP(FİLTRE!$C1721,'SKT LİSTESİ'!$F:$AJ,22,0)),"")</f>
        <v/>
      </c>
      <c r="O1721" s="136" t="str">
        <f ca="1">IFERROR(IF($C1721="","",VLOOKUP(FİLTRE!$C1721,'SKT LİSTESİ'!$F:$AJ,23,0)),"")</f>
        <v/>
      </c>
      <c r="P1721" s="31"/>
      <c r="Q1721" s="31"/>
      <c r="R1721" s="137" t="str">
        <f ca="1">(IFERROR(IF($C1721="","",VLOOKUP(FİLTRE!$C1721,'SKT LİSTESİ'!$F:$AJ,15,0)),""))</f>
        <v/>
      </c>
      <c r="S1721" s="138" t="str">
        <f ca="1">IFERROR(IF($C1721="","",VLOOKUP(FİLTRE!$C1721,'SKT LİSTESİ'!$F:$AJ,16,0)),"")</f>
        <v/>
      </c>
      <c r="AF1721" s="179" t="str">
        <f t="shared" ca="1" si="106"/>
        <v/>
      </c>
      <c r="AG1721" s="179">
        <f t="shared" ca="1" si="107"/>
        <v>0</v>
      </c>
      <c r="AH1721" s="179">
        <f t="shared" ca="1" si="108"/>
        <v>0</v>
      </c>
    </row>
    <row r="1722" spans="2:34" ht="15.75" x14ac:dyDescent="0.25">
      <c r="B1722">
        <f t="shared" ca="1" si="105"/>
        <v>1710</v>
      </c>
      <c r="C1722" t="str">
        <f ca="1">IFERROR(VLOOKUP(B1722,'SKT LİSTESİ'!F:F,1,0),"")</f>
        <v/>
      </c>
      <c r="E1722" s="128" t="str">
        <f ca="1">IFERROR(IF($C1722="","",VLOOKUP(FİLTRE!$C1722,'SKT LİSTESİ'!$F:$S,5,0)),"")</f>
        <v/>
      </c>
      <c r="F1722" s="129" t="str">
        <f ca="1">IFERROR(IF($C1722="","",VLOOKUP(FİLTRE!$C1722,'SKT LİSTESİ'!$F:$S,7,0)),"")</f>
        <v/>
      </c>
      <c r="G1722" s="130" t="str">
        <f ca="1">IFERROR(IF($C1722="","",VLOOKUP(FİLTRE!$C1722,'SKT LİSTESİ'!$F:$S,8,0)),"")</f>
        <v/>
      </c>
      <c r="H1722" s="131" t="str">
        <f ca="1">IF(E1722="","",IF($C1722="","",VLOOKUP(FİLTRE!$C1722,'SKT LİSTESİ'!$F:$S,9,0)))</f>
        <v/>
      </c>
      <c r="I1722" s="132" t="str">
        <f ca="1">IFERROR(IF($C1722="","",VLOOKUP(FİLTRE!$C1722,'SKT LİSTESİ'!$F:$S,10,0)),"")</f>
        <v/>
      </c>
      <c r="J1722" s="133" t="str">
        <f ca="1">IFERROR(IF($C1722="","",VLOOKUP(FİLTRE!$C1722,'SKT LİSTESİ'!$F:$S,11,0)),"")</f>
        <v/>
      </c>
      <c r="K1722" s="134" t="str">
        <f ca="1">IFERROR(IF($C1722="","",VLOOKUP(FİLTRE!$C1722,'SKT LİSTESİ'!$F:$S,12,0)),"")</f>
        <v/>
      </c>
      <c r="L1722" s="134" t="str">
        <f ca="1">IFERROR(IF($C1722="","",VLOOKUP(FİLTRE!$C1722,'SKT LİSTESİ'!$F:$S,13,0)),"")</f>
        <v/>
      </c>
      <c r="M1722" s="135" t="str">
        <f ca="1">IFERROR(IF($C1722="","",VLOOKUP(FİLTRE!$C1722,'SKT LİSTESİ'!$F:$AJ,14,0)),"")</f>
        <v/>
      </c>
      <c r="N1722" s="31" t="str">
        <f ca="1">IFERROR(IF($C1722="","",VLOOKUP(FİLTRE!$C1722,'SKT LİSTESİ'!$F:$AJ,22,0)),"")</f>
        <v/>
      </c>
      <c r="O1722" s="136" t="str">
        <f ca="1">IFERROR(IF($C1722="","",VLOOKUP(FİLTRE!$C1722,'SKT LİSTESİ'!$F:$AJ,23,0)),"")</f>
        <v/>
      </c>
      <c r="P1722" s="31"/>
      <c r="Q1722" s="31"/>
      <c r="R1722" s="137" t="str">
        <f ca="1">(IFERROR(IF($C1722="","",VLOOKUP(FİLTRE!$C1722,'SKT LİSTESİ'!$F:$AJ,15,0)),""))</f>
        <v/>
      </c>
      <c r="S1722" s="138" t="str">
        <f ca="1">IFERROR(IF($C1722="","",VLOOKUP(FİLTRE!$C1722,'SKT LİSTESİ'!$F:$AJ,16,0)),"")</f>
        <v/>
      </c>
      <c r="AF1722" s="179" t="str">
        <f t="shared" ca="1" si="106"/>
        <v/>
      </c>
      <c r="AG1722" s="179">
        <f t="shared" ca="1" si="107"/>
        <v>0</v>
      </c>
      <c r="AH1722" s="179">
        <f t="shared" ca="1" si="108"/>
        <v>0</v>
      </c>
    </row>
    <row r="1723" spans="2:34" ht="15.75" x14ac:dyDescent="0.25">
      <c r="B1723">
        <f t="shared" ca="1" si="105"/>
        <v>1711</v>
      </c>
      <c r="C1723" t="str">
        <f ca="1">IFERROR(VLOOKUP(B1723,'SKT LİSTESİ'!F:F,1,0),"")</f>
        <v/>
      </c>
      <c r="E1723" s="128" t="str">
        <f ca="1">IFERROR(IF($C1723="","",VLOOKUP(FİLTRE!$C1723,'SKT LİSTESİ'!$F:$S,5,0)),"")</f>
        <v/>
      </c>
      <c r="F1723" s="129" t="str">
        <f ca="1">IFERROR(IF($C1723="","",VLOOKUP(FİLTRE!$C1723,'SKT LİSTESİ'!$F:$S,7,0)),"")</f>
        <v/>
      </c>
      <c r="G1723" s="130" t="str">
        <f ca="1">IFERROR(IF($C1723="","",VLOOKUP(FİLTRE!$C1723,'SKT LİSTESİ'!$F:$S,8,0)),"")</f>
        <v/>
      </c>
      <c r="H1723" s="131" t="str">
        <f ca="1">IF(E1723="","",IF($C1723="","",VLOOKUP(FİLTRE!$C1723,'SKT LİSTESİ'!$F:$S,9,0)))</f>
        <v/>
      </c>
      <c r="I1723" s="132" t="str">
        <f ca="1">IFERROR(IF($C1723="","",VLOOKUP(FİLTRE!$C1723,'SKT LİSTESİ'!$F:$S,10,0)),"")</f>
        <v/>
      </c>
      <c r="J1723" s="133" t="str">
        <f ca="1">IFERROR(IF($C1723="","",VLOOKUP(FİLTRE!$C1723,'SKT LİSTESİ'!$F:$S,11,0)),"")</f>
        <v/>
      </c>
      <c r="K1723" s="134" t="str">
        <f ca="1">IFERROR(IF($C1723="","",VLOOKUP(FİLTRE!$C1723,'SKT LİSTESİ'!$F:$S,12,0)),"")</f>
        <v/>
      </c>
      <c r="L1723" s="134" t="str">
        <f ca="1">IFERROR(IF($C1723="","",VLOOKUP(FİLTRE!$C1723,'SKT LİSTESİ'!$F:$S,13,0)),"")</f>
        <v/>
      </c>
      <c r="M1723" s="135" t="str">
        <f ca="1">IFERROR(IF($C1723="","",VLOOKUP(FİLTRE!$C1723,'SKT LİSTESİ'!$F:$AJ,14,0)),"")</f>
        <v/>
      </c>
      <c r="N1723" s="31" t="str">
        <f ca="1">IFERROR(IF($C1723="","",VLOOKUP(FİLTRE!$C1723,'SKT LİSTESİ'!$F:$AJ,22,0)),"")</f>
        <v/>
      </c>
      <c r="O1723" s="136" t="str">
        <f ca="1">IFERROR(IF($C1723="","",VLOOKUP(FİLTRE!$C1723,'SKT LİSTESİ'!$F:$AJ,23,0)),"")</f>
        <v/>
      </c>
      <c r="P1723" s="31"/>
      <c r="Q1723" s="31"/>
      <c r="R1723" s="137" t="str">
        <f ca="1">(IFERROR(IF($C1723="","",VLOOKUP(FİLTRE!$C1723,'SKT LİSTESİ'!$F:$AJ,15,0)),""))</f>
        <v/>
      </c>
      <c r="S1723" s="138" t="str">
        <f ca="1">IFERROR(IF($C1723="","",VLOOKUP(FİLTRE!$C1723,'SKT LİSTESİ'!$F:$AJ,16,0)),"")</f>
        <v/>
      </c>
      <c r="AF1723" s="179" t="str">
        <f t="shared" ca="1" si="106"/>
        <v/>
      </c>
      <c r="AG1723" s="179">
        <f t="shared" ca="1" si="107"/>
        <v>0</v>
      </c>
      <c r="AH1723" s="179">
        <f t="shared" ca="1" si="108"/>
        <v>0</v>
      </c>
    </row>
    <row r="1724" spans="2:34" ht="15.75" x14ac:dyDescent="0.25">
      <c r="B1724">
        <f t="shared" ca="1" si="105"/>
        <v>1712</v>
      </c>
      <c r="C1724" t="str">
        <f ca="1">IFERROR(VLOOKUP(B1724,'SKT LİSTESİ'!F:F,1,0),"")</f>
        <v/>
      </c>
      <c r="E1724" s="128" t="str">
        <f ca="1">IFERROR(IF($C1724="","",VLOOKUP(FİLTRE!$C1724,'SKT LİSTESİ'!$F:$S,5,0)),"")</f>
        <v/>
      </c>
      <c r="F1724" s="129" t="str">
        <f ca="1">IFERROR(IF($C1724="","",VLOOKUP(FİLTRE!$C1724,'SKT LİSTESİ'!$F:$S,7,0)),"")</f>
        <v/>
      </c>
      <c r="G1724" s="130" t="str">
        <f ca="1">IFERROR(IF($C1724="","",VLOOKUP(FİLTRE!$C1724,'SKT LİSTESİ'!$F:$S,8,0)),"")</f>
        <v/>
      </c>
      <c r="H1724" s="131" t="str">
        <f ca="1">IF(E1724="","",IF($C1724="","",VLOOKUP(FİLTRE!$C1724,'SKT LİSTESİ'!$F:$S,9,0)))</f>
        <v/>
      </c>
      <c r="I1724" s="132" t="str">
        <f ca="1">IFERROR(IF($C1724="","",VLOOKUP(FİLTRE!$C1724,'SKT LİSTESİ'!$F:$S,10,0)),"")</f>
        <v/>
      </c>
      <c r="J1724" s="133" t="str">
        <f ca="1">IFERROR(IF($C1724="","",VLOOKUP(FİLTRE!$C1724,'SKT LİSTESİ'!$F:$S,11,0)),"")</f>
        <v/>
      </c>
      <c r="K1724" s="134" t="str">
        <f ca="1">IFERROR(IF($C1724="","",VLOOKUP(FİLTRE!$C1724,'SKT LİSTESİ'!$F:$S,12,0)),"")</f>
        <v/>
      </c>
      <c r="L1724" s="134" t="str">
        <f ca="1">IFERROR(IF($C1724="","",VLOOKUP(FİLTRE!$C1724,'SKT LİSTESİ'!$F:$S,13,0)),"")</f>
        <v/>
      </c>
      <c r="M1724" s="135" t="str">
        <f ca="1">IFERROR(IF($C1724="","",VLOOKUP(FİLTRE!$C1724,'SKT LİSTESİ'!$F:$AJ,14,0)),"")</f>
        <v/>
      </c>
      <c r="N1724" s="31" t="str">
        <f ca="1">IFERROR(IF($C1724="","",VLOOKUP(FİLTRE!$C1724,'SKT LİSTESİ'!$F:$AJ,22,0)),"")</f>
        <v/>
      </c>
      <c r="O1724" s="136" t="str">
        <f ca="1">IFERROR(IF($C1724="","",VLOOKUP(FİLTRE!$C1724,'SKT LİSTESİ'!$F:$AJ,23,0)),"")</f>
        <v/>
      </c>
      <c r="P1724" s="31"/>
      <c r="Q1724" s="31"/>
      <c r="R1724" s="137" t="str">
        <f ca="1">(IFERROR(IF($C1724="","",VLOOKUP(FİLTRE!$C1724,'SKT LİSTESİ'!$F:$AJ,15,0)),""))</f>
        <v/>
      </c>
      <c r="S1724" s="138" t="str">
        <f ca="1">IFERROR(IF($C1724="","",VLOOKUP(FİLTRE!$C1724,'SKT LİSTESİ'!$F:$AJ,16,0)),"")</f>
        <v/>
      </c>
      <c r="AF1724" s="179" t="str">
        <f t="shared" ca="1" si="106"/>
        <v/>
      </c>
      <c r="AG1724" s="179">
        <f t="shared" ca="1" si="107"/>
        <v>0</v>
      </c>
      <c r="AH1724" s="179">
        <f t="shared" ca="1" si="108"/>
        <v>0</v>
      </c>
    </row>
    <row r="1725" spans="2:34" ht="15.75" x14ac:dyDescent="0.25">
      <c r="B1725">
        <f t="shared" ca="1" si="105"/>
        <v>1713</v>
      </c>
      <c r="C1725" t="str">
        <f ca="1">IFERROR(VLOOKUP(B1725,'SKT LİSTESİ'!F:F,1,0),"")</f>
        <v/>
      </c>
      <c r="E1725" s="128" t="str">
        <f ca="1">IFERROR(IF($C1725="","",VLOOKUP(FİLTRE!$C1725,'SKT LİSTESİ'!$F:$S,5,0)),"")</f>
        <v/>
      </c>
      <c r="F1725" s="129" t="str">
        <f ca="1">IFERROR(IF($C1725="","",VLOOKUP(FİLTRE!$C1725,'SKT LİSTESİ'!$F:$S,7,0)),"")</f>
        <v/>
      </c>
      <c r="G1725" s="130" t="str">
        <f ca="1">IFERROR(IF($C1725="","",VLOOKUP(FİLTRE!$C1725,'SKT LİSTESİ'!$F:$S,8,0)),"")</f>
        <v/>
      </c>
      <c r="H1725" s="131" t="str">
        <f ca="1">IF(E1725="","",IF($C1725="","",VLOOKUP(FİLTRE!$C1725,'SKT LİSTESİ'!$F:$S,9,0)))</f>
        <v/>
      </c>
      <c r="I1725" s="132" t="str">
        <f ca="1">IFERROR(IF($C1725="","",VLOOKUP(FİLTRE!$C1725,'SKT LİSTESİ'!$F:$S,10,0)),"")</f>
        <v/>
      </c>
      <c r="J1725" s="133" t="str">
        <f ca="1">IFERROR(IF($C1725="","",VLOOKUP(FİLTRE!$C1725,'SKT LİSTESİ'!$F:$S,11,0)),"")</f>
        <v/>
      </c>
      <c r="K1725" s="134" t="str">
        <f ca="1">IFERROR(IF($C1725="","",VLOOKUP(FİLTRE!$C1725,'SKT LİSTESİ'!$F:$S,12,0)),"")</f>
        <v/>
      </c>
      <c r="L1725" s="134" t="str">
        <f ca="1">IFERROR(IF($C1725="","",VLOOKUP(FİLTRE!$C1725,'SKT LİSTESİ'!$F:$S,13,0)),"")</f>
        <v/>
      </c>
      <c r="M1725" s="135" t="str">
        <f ca="1">IFERROR(IF($C1725="","",VLOOKUP(FİLTRE!$C1725,'SKT LİSTESİ'!$F:$AJ,14,0)),"")</f>
        <v/>
      </c>
      <c r="N1725" s="31" t="str">
        <f ca="1">IFERROR(IF($C1725="","",VLOOKUP(FİLTRE!$C1725,'SKT LİSTESİ'!$F:$AJ,22,0)),"")</f>
        <v/>
      </c>
      <c r="O1725" s="136" t="str">
        <f ca="1">IFERROR(IF($C1725="","",VLOOKUP(FİLTRE!$C1725,'SKT LİSTESİ'!$F:$AJ,23,0)),"")</f>
        <v/>
      </c>
      <c r="P1725" s="31"/>
      <c r="Q1725" s="31"/>
      <c r="R1725" s="137" t="str">
        <f ca="1">(IFERROR(IF($C1725="","",VLOOKUP(FİLTRE!$C1725,'SKT LİSTESİ'!$F:$AJ,15,0)),""))</f>
        <v/>
      </c>
      <c r="S1725" s="138" t="str">
        <f ca="1">IFERROR(IF($C1725="","",VLOOKUP(FİLTRE!$C1725,'SKT LİSTESİ'!$F:$AJ,16,0)),"")</f>
        <v/>
      </c>
      <c r="AF1725" s="179" t="str">
        <f t="shared" ca="1" si="106"/>
        <v/>
      </c>
      <c r="AG1725" s="179">
        <f t="shared" ca="1" si="107"/>
        <v>0</v>
      </c>
      <c r="AH1725" s="179">
        <f t="shared" ca="1" si="108"/>
        <v>0</v>
      </c>
    </row>
    <row r="1726" spans="2:34" ht="15.75" x14ac:dyDescent="0.25">
      <c r="B1726">
        <f t="shared" ca="1" si="105"/>
        <v>1714</v>
      </c>
      <c r="C1726" t="str">
        <f ca="1">IFERROR(VLOOKUP(B1726,'SKT LİSTESİ'!F:F,1,0),"")</f>
        <v/>
      </c>
      <c r="E1726" s="128" t="str">
        <f ca="1">IFERROR(IF($C1726="","",VLOOKUP(FİLTRE!$C1726,'SKT LİSTESİ'!$F:$S,5,0)),"")</f>
        <v/>
      </c>
      <c r="F1726" s="129" t="str">
        <f ca="1">IFERROR(IF($C1726="","",VLOOKUP(FİLTRE!$C1726,'SKT LİSTESİ'!$F:$S,7,0)),"")</f>
        <v/>
      </c>
      <c r="G1726" s="130" t="str">
        <f ca="1">IFERROR(IF($C1726="","",VLOOKUP(FİLTRE!$C1726,'SKT LİSTESİ'!$F:$S,8,0)),"")</f>
        <v/>
      </c>
      <c r="H1726" s="131" t="str">
        <f ca="1">IF(E1726="","",IF($C1726="","",VLOOKUP(FİLTRE!$C1726,'SKT LİSTESİ'!$F:$S,9,0)))</f>
        <v/>
      </c>
      <c r="I1726" s="132" t="str">
        <f ca="1">IFERROR(IF($C1726="","",VLOOKUP(FİLTRE!$C1726,'SKT LİSTESİ'!$F:$S,10,0)),"")</f>
        <v/>
      </c>
      <c r="J1726" s="133" t="str">
        <f ca="1">IFERROR(IF($C1726="","",VLOOKUP(FİLTRE!$C1726,'SKT LİSTESİ'!$F:$S,11,0)),"")</f>
        <v/>
      </c>
      <c r="K1726" s="134" t="str">
        <f ca="1">IFERROR(IF($C1726="","",VLOOKUP(FİLTRE!$C1726,'SKT LİSTESİ'!$F:$S,12,0)),"")</f>
        <v/>
      </c>
      <c r="L1726" s="134" t="str">
        <f ca="1">IFERROR(IF($C1726="","",VLOOKUP(FİLTRE!$C1726,'SKT LİSTESİ'!$F:$S,13,0)),"")</f>
        <v/>
      </c>
      <c r="M1726" s="135" t="str">
        <f ca="1">IFERROR(IF($C1726="","",VLOOKUP(FİLTRE!$C1726,'SKT LİSTESİ'!$F:$AJ,14,0)),"")</f>
        <v/>
      </c>
      <c r="N1726" s="31" t="str">
        <f ca="1">IFERROR(IF($C1726="","",VLOOKUP(FİLTRE!$C1726,'SKT LİSTESİ'!$F:$AJ,22,0)),"")</f>
        <v/>
      </c>
      <c r="O1726" s="136" t="str">
        <f ca="1">IFERROR(IF($C1726="","",VLOOKUP(FİLTRE!$C1726,'SKT LİSTESİ'!$F:$AJ,23,0)),"")</f>
        <v/>
      </c>
      <c r="P1726" s="31"/>
      <c r="Q1726" s="31"/>
      <c r="R1726" s="137" t="str">
        <f ca="1">(IFERROR(IF($C1726="","",VLOOKUP(FİLTRE!$C1726,'SKT LİSTESİ'!$F:$AJ,15,0)),""))</f>
        <v/>
      </c>
      <c r="S1726" s="138" t="str">
        <f ca="1">IFERROR(IF($C1726="","",VLOOKUP(FİLTRE!$C1726,'SKT LİSTESİ'!$F:$AJ,16,0)),"")</f>
        <v/>
      </c>
      <c r="AF1726" s="179" t="str">
        <f t="shared" ca="1" si="106"/>
        <v/>
      </c>
      <c r="AG1726" s="179">
        <f t="shared" ca="1" si="107"/>
        <v>0</v>
      </c>
      <c r="AH1726" s="179">
        <f t="shared" ca="1" si="108"/>
        <v>0</v>
      </c>
    </row>
    <row r="1727" spans="2:34" ht="15.75" x14ac:dyDescent="0.25">
      <c r="B1727">
        <f t="shared" ca="1" si="105"/>
        <v>1715</v>
      </c>
      <c r="C1727" t="str">
        <f ca="1">IFERROR(VLOOKUP(B1727,'SKT LİSTESİ'!F:F,1,0),"")</f>
        <v/>
      </c>
      <c r="E1727" s="128" t="str">
        <f ca="1">IFERROR(IF($C1727="","",VLOOKUP(FİLTRE!$C1727,'SKT LİSTESİ'!$F:$S,5,0)),"")</f>
        <v/>
      </c>
      <c r="F1727" s="129" t="str">
        <f ca="1">IFERROR(IF($C1727="","",VLOOKUP(FİLTRE!$C1727,'SKT LİSTESİ'!$F:$S,7,0)),"")</f>
        <v/>
      </c>
      <c r="G1727" s="130" t="str">
        <f ca="1">IFERROR(IF($C1727="","",VLOOKUP(FİLTRE!$C1727,'SKT LİSTESİ'!$F:$S,8,0)),"")</f>
        <v/>
      </c>
      <c r="H1727" s="131" t="str">
        <f ca="1">IF(E1727="","",IF($C1727="","",VLOOKUP(FİLTRE!$C1727,'SKT LİSTESİ'!$F:$S,9,0)))</f>
        <v/>
      </c>
      <c r="I1727" s="132" t="str">
        <f ca="1">IFERROR(IF($C1727="","",VLOOKUP(FİLTRE!$C1727,'SKT LİSTESİ'!$F:$S,10,0)),"")</f>
        <v/>
      </c>
      <c r="J1727" s="133" t="str">
        <f ca="1">IFERROR(IF($C1727="","",VLOOKUP(FİLTRE!$C1727,'SKT LİSTESİ'!$F:$S,11,0)),"")</f>
        <v/>
      </c>
      <c r="K1727" s="134" t="str">
        <f ca="1">IFERROR(IF($C1727="","",VLOOKUP(FİLTRE!$C1727,'SKT LİSTESİ'!$F:$S,12,0)),"")</f>
        <v/>
      </c>
      <c r="L1727" s="134" t="str">
        <f ca="1">IFERROR(IF($C1727="","",VLOOKUP(FİLTRE!$C1727,'SKT LİSTESİ'!$F:$S,13,0)),"")</f>
        <v/>
      </c>
      <c r="M1727" s="135" t="str">
        <f ca="1">IFERROR(IF($C1727="","",VLOOKUP(FİLTRE!$C1727,'SKT LİSTESİ'!$F:$AJ,14,0)),"")</f>
        <v/>
      </c>
      <c r="N1727" s="31" t="str">
        <f ca="1">IFERROR(IF($C1727="","",VLOOKUP(FİLTRE!$C1727,'SKT LİSTESİ'!$F:$AJ,22,0)),"")</f>
        <v/>
      </c>
      <c r="O1727" s="136" t="str">
        <f ca="1">IFERROR(IF($C1727="","",VLOOKUP(FİLTRE!$C1727,'SKT LİSTESİ'!$F:$AJ,23,0)),"")</f>
        <v/>
      </c>
      <c r="P1727" s="31"/>
      <c r="Q1727" s="31"/>
      <c r="R1727" s="137" t="str">
        <f ca="1">(IFERROR(IF($C1727="","",VLOOKUP(FİLTRE!$C1727,'SKT LİSTESİ'!$F:$AJ,15,0)),""))</f>
        <v/>
      </c>
      <c r="S1727" s="138" t="str">
        <f ca="1">IFERROR(IF($C1727="","",VLOOKUP(FİLTRE!$C1727,'SKT LİSTESİ'!$F:$AJ,16,0)),"")</f>
        <v/>
      </c>
      <c r="AF1727" s="179" t="str">
        <f t="shared" ca="1" si="106"/>
        <v/>
      </c>
      <c r="AG1727" s="179">
        <f t="shared" ca="1" si="107"/>
        <v>0</v>
      </c>
      <c r="AH1727" s="179">
        <f t="shared" ca="1" si="108"/>
        <v>0</v>
      </c>
    </row>
    <row r="1728" spans="2:34" ht="15.75" x14ac:dyDescent="0.25">
      <c r="B1728">
        <f t="shared" ca="1" si="105"/>
        <v>1716</v>
      </c>
      <c r="C1728" t="str">
        <f ca="1">IFERROR(VLOOKUP(B1728,'SKT LİSTESİ'!F:F,1,0),"")</f>
        <v/>
      </c>
      <c r="E1728" s="128" t="str">
        <f ca="1">IFERROR(IF($C1728="","",VLOOKUP(FİLTRE!$C1728,'SKT LİSTESİ'!$F:$S,5,0)),"")</f>
        <v/>
      </c>
      <c r="F1728" s="129" t="str">
        <f ca="1">IFERROR(IF($C1728="","",VLOOKUP(FİLTRE!$C1728,'SKT LİSTESİ'!$F:$S,7,0)),"")</f>
        <v/>
      </c>
      <c r="G1728" s="130" t="str">
        <f ca="1">IFERROR(IF($C1728="","",VLOOKUP(FİLTRE!$C1728,'SKT LİSTESİ'!$F:$S,8,0)),"")</f>
        <v/>
      </c>
      <c r="H1728" s="131" t="str">
        <f ca="1">IF(E1728="","",IF($C1728="","",VLOOKUP(FİLTRE!$C1728,'SKT LİSTESİ'!$F:$S,9,0)))</f>
        <v/>
      </c>
      <c r="I1728" s="132" t="str">
        <f ca="1">IFERROR(IF($C1728="","",VLOOKUP(FİLTRE!$C1728,'SKT LİSTESİ'!$F:$S,10,0)),"")</f>
        <v/>
      </c>
      <c r="J1728" s="133" t="str">
        <f ca="1">IFERROR(IF($C1728="","",VLOOKUP(FİLTRE!$C1728,'SKT LİSTESİ'!$F:$S,11,0)),"")</f>
        <v/>
      </c>
      <c r="K1728" s="134" t="str">
        <f ca="1">IFERROR(IF($C1728="","",VLOOKUP(FİLTRE!$C1728,'SKT LİSTESİ'!$F:$S,12,0)),"")</f>
        <v/>
      </c>
      <c r="L1728" s="134" t="str">
        <f ca="1">IFERROR(IF($C1728="","",VLOOKUP(FİLTRE!$C1728,'SKT LİSTESİ'!$F:$S,13,0)),"")</f>
        <v/>
      </c>
      <c r="M1728" s="135" t="str">
        <f ca="1">IFERROR(IF($C1728="","",VLOOKUP(FİLTRE!$C1728,'SKT LİSTESİ'!$F:$AJ,14,0)),"")</f>
        <v/>
      </c>
      <c r="N1728" s="31" t="str">
        <f ca="1">IFERROR(IF($C1728="","",VLOOKUP(FİLTRE!$C1728,'SKT LİSTESİ'!$F:$AJ,22,0)),"")</f>
        <v/>
      </c>
      <c r="O1728" s="136" t="str">
        <f ca="1">IFERROR(IF($C1728="","",VLOOKUP(FİLTRE!$C1728,'SKT LİSTESİ'!$F:$AJ,23,0)),"")</f>
        <v/>
      </c>
      <c r="P1728" s="31"/>
      <c r="Q1728" s="31"/>
      <c r="R1728" s="137" t="str">
        <f ca="1">(IFERROR(IF($C1728="","",VLOOKUP(FİLTRE!$C1728,'SKT LİSTESİ'!$F:$AJ,15,0)),""))</f>
        <v/>
      </c>
      <c r="S1728" s="138" t="str">
        <f ca="1">IFERROR(IF($C1728="","",VLOOKUP(FİLTRE!$C1728,'SKT LİSTESİ'!$F:$AJ,16,0)),"")</f>
        <v/>
      </c>
      <c r="AF1728" s="179" t="str">
        <f t="shared" ca="1" si="106"/>
        <v/>
      </c>
      <c r="AG1728" s="179">
        <f t="shared" ca="1" si="107"/>
        <v>0</v>
      </c>
      <c r="AH1728" s="179">
        <f t="shared" ca="1" si="108"/>
        <v>0</v>
      </c>
    </row>
    <row r="1729" spans="2:34" ht="15.75" x14ac:dyDescent="0.25">
      <c r="B1729">
        <f t="shared" ca="1" si="105"/>
        <v>1717</v>
      </c>
      <c r="C1729" t="str">
        <f ca="1">IFERROR(VLOOKUP(B1729,'SKT LİSTESİ'!F:F,1,0),"")</f>
        <v/>
      </c>
      <c r="E1729" s="128" t="str">
        <f ca="1">IFERROR(IF($C1729="","",VLOOKUP(FİLTRE!$C1729,'SKT LİSTESİ'!$F:$S,5,0)),"")</f>
        <v/>
      </c>
      <c r="F1729" s="129" t="str">
        <f ca="1">IFERROR(IF($C1729="","",VLOOKUP(FİLTRE!$C1729,'SKT LİSTESİ'!$F:$S,7,0)),"")</f>
        <v/>
      </c>
      <c r="G1729" s="130" t="str">
        <f ca="1">IFERROR(IF($C1729="","",VLOOKUP(FİLTRE!$C1729,'SKT LİSTESİ'!$F:$S,8,0)),"")</f>
        <v/>
      </c>
      <c r="H1729" s="131" t="str">
        <f ca="1">IF(E1729="","",IF($C1729="","",VLOOKUP(FİLTRE!$C1729,'SKT LİSTESİ'!$F:$S,9,0)))</f>
        <v/>
      </c>
      <c r="I1729" s="132" t="str">
        <f ca="1">IFERROR(IF($C1729="","",VLOOKUP(FİLTRE!$C1729,'SKT LİSTESİ'!$F:$S,10,0)),"")</f>
        <v/>
      </c>
      <c r="J1729" s="133" t="str">
        <f ca="1">IFERROR(IF($C1729="","",VLOOKUP(FİLTRE!$C1729,'SKT LİSTESİ'!$F:$S,11,0)),"")</f>
        <v/>
      </c>
      <c r="K1729" s="134" t="str">
        <f ca="1">IFERROR(IF($C1729="","",VLOOKUP(FİLTRE!$C1729,'SKT LİSTESİ'!$F:$S,12,0)),"")</f>
        <v/>
      </c>
      <c r="L1729" s="134" t="str">
        <f ca="1">IFERROR(IF($C1729="","",VLOOKUP(FİLTRE!$C1729,'SKT LİSTESİ'!$F:$S,13,0)),"")</f>
        <v/>
      </c>
      <c r="M1729" s="135" t="str">
        <f ca="1">IFERROR(IF($C1729="","",VLOOKUP(FİLTRE!$C1729,'SKT LİSTESİ'!$F:$AJ,14,0)),"")</f>
        <v/>
      </c>
      <c r="N1729" s="31" t="str">
        <f ca="1">IFERROR(IF($C1729="","",VLOOKUP(FİLTRE!$C1729,'SKT LİSTESİ'!$F:$AJ,22,0)),"")</f>
        <v/>
      </c>
      <c r="O1729" s="136" t="str">
        <f ca="1">IFERROR(IF($C1729="","",VLOOKUP(FİLTRE!$C1729,'SKT LİSTESİ'!$F:$AJ,23,0)),"")</f>
        <v/>
      </c>
      <c r="P1729" s="31"/>
      <c r="Q1729" s="31"/>
      <c r="R1729" s="137" t="str">
        <f ca="1">(IFERROR(IF($C1729="","",VLOOKUP(FİLTRE!$C1729,'SKT LİSTESİ'!$F:$AJ,15,0)),""))</f>
        <v/>
      </c>
      <c r="S1729" s="138" t="str">
        <f ca="1">IFERROR(IF($C1729="","",VLOOKUP(FİLTRE!$C1729,'SKT LİSTESİ'!$F:$AJ,16,0)),"")</f>
        <v/>
      </c>
      <c r="AF1729" s="179" t="str">
        <f t="shared" ca="1" si="106"/>
        <v/>
      </c>
      <c r="AG1729" s="179">
        <f t="shared" ca="1" si="107"/>
        <v>0</v>
      </c>
      <c r="AH1729" s="179">
        <f t="shared" ca="1" si="108"/>
        <v>0</v>
      </c>
    </row>
    <row r="1730" spans="2:34" ht="15.75" x14ac:dyDescent="0.25">
      <c r="B1730">
        <f t="shared" ca="1" si="105"/>
        <v>1718</v>
      </c>
      <c r="C1730" t="str">
        <f ca="1">IFERROR(VLOOKUP(B1730,'SKT LİSTESİ'!F:F,1,0),"")</f>
        <v/>
      </c>
      <c r="E1730" s="128" t="str">
        <f ca="1">IFERROR(IF($C1730="","",VLOOKUP(FİLTRE!$C1730,'SKT LİSTESİ'!$F:$S,5,0)),"")</f>
        <v/>
      </c>
      <c r="F1730" s="129" t="str">
        <f ca="1">IFERROR(IF($C1730="","",VLOOKUP(FİLTRE!$C1730,'SKT LİSTESİ'!$F:$S,7,0)),"")</f>
        <v/>
      </c>
      <c r="G1730" s="130" t="str">
        <f ca="1">IFERROR(IF($C1730="","",VLOOKUP(FİLTRE!$C1730,'SKT LİSTESİ'!$F:$S,8,0)),"")</f>
        <v/>
      </c>
      <c r="H1730" s="131" t="str">
        <f ca="1">IF(E1730="","",IF($C1730="","",VLOOKUP(FİLTRE!$C1730,'SKT LİSTESİ'!$F:$S,9,0)))</f>
        <v/>
      </c>
      <c r="I1730" s="132" t="str">
        <f ca="1">IFERROR(IF($C1730="","",VLOOKUP(FİLTRE!$C1730,'SKT LİSTESİ'!$F:$S,10,0)),"")</f>
        <v/>
      </c>
      <c r="J1730" s="133" t="str">
        <f ca="1">IFERROR(IF($C1730="","",VLOOKUP(FİLTRE!$C1730,'SKT LİSTESİ'!$F:$S,11,0)),"")</f>
        <v/>
      </c>
      <c r="K1730" s="134" t="str">
        <f ca="1">IFERROR(IF($C1730="","",VLOOKUP(FİLTRE!$C1730,'SKT LİSTESİ'!$F:$S,12,0)),"")</f>
        <v/>
      </c>
      <c r="L1730" s="134" t="str">
        <f ca="1">IFERROR(IF($C1730="","",VLOOKUP(FİLTRE!$C1730,'SKT LİSTESİ'!$F:$S,13,0)),"")</f>
        <v/>
      </c>
      <c r="M1730" s="135" t="str">
        <f ca="1">IFERROR(IF($C1730="","",VLOOKUP(FİLTRE!$C1730,'SKT LİSTESİ'!$F:$AJ,14,0)),"")</f>
        <v/>
      </c>
      <c r="N1730" s="31" t="str">
        <f ca="1">IFERROR(IF($C1730="","",VLOOKUP(FİLTRE!$C1730,'SKT LİSTESİ'!$F:$AJ,22,0)),"")</f>
        <v/>
      </c>
      <c r="O1730" s="136" t="str">
        <f ca="1">IFERROR(IF($C1730="","",VLOOKUP(FİLTRE!$C1730,'SKT LİSTESİ'!$F:$AJ,23,0)),"")</f>
        <v/>
      </c>
      <c r="P1730" s="31"/>
      <c r="Q1730" s="31"/>
      <c r="R1730" s="137" t="str">
        <f ca="1">(IFERROR(IF($C1730="","",VLOOKUP(FİLTRE!$C1730,'SKT LİSTESİ'!$F:$AJ,15,0)),""))</f>
        <v/>
      </c>
      <c r="S1730" s="138" t="str">
        <f ca="1">IFERROR(IF($C1730="","",VLOOKUP(FİLTRE!$C1730,'SKT LİSTESİ'!$F:$AJ,16,0)),"")</f>
        <v/>
      </c>
      <c r="AF1730" s="179" t="str">
        <f t="shared" ca="1" si="106"/>
        <v/>
      </c>
      <c r="AG1730" s="179">
        <f t="shared" ca="1" si="107"/>
        <v>0</v>
      </c>
      <c r="AH1730" s="179">
        <f t="shared" ca="1" si="108"/>
        <v>0</v>
      </c>
    </row>
    <row r="1731" spans="2:34" ht="15.75" x14ac:dyDescent="0.25">
      <c r="B1731">
        <f t="shared" ca="1" si="105"/>
        <v>1719</v>
      </c>
      <c r="C1731" t="str">
        <f ca="1">IFERROR(VLOOKUP(B1731,'SKT LİSTESİ'!F:F,1,0),"")</f>
        <v/>
      </c>
      <c r="E1731" s="128" t="str">
        <f ca="1">IFERROR(IF($C1731="","",VLOOKUP(FİLTRE!$C1731,'SKT LİSTESİ'!$F:$S,5,0)),"")</f>
        <v/>
      </c>
      <c r="F1731" s="129" t="str">
        <f ca="1">IFERROR(IF($C1731="","",VLOOKUP(FİLTRE!$C1731,'SKT LİSTESİ'!$F:$S,7,0)),"")</f>
        <v/>
      </c>
      <c r="G1731" s="130" t="str">
        <f ca="1">IFERROR(IF($C1731="","",VLOOKUP(FİLTRE!$C1731,'SKT LİSTESİ'!$F:$S,8,0)),"")</f>
        <v/>
      </c>
      <c r="H1731" s="131" t="str">
        <f ca="1">IF(E1731="","",IF($C1731="","",VLOOKUP(FİLTRE!$C1731,'SKT LİSTESİ'!$F:$S,9,0)))</f>
        <v/>
      </c>
      <c r="I1731" s="132" t="str">
        <f ca="1">IFERROR(IF($C1731="","",VLOOKUP(FİLTRE!$C1731,'SKT LİSTESİ'!$F:$S,10,0)),"")</f>
        <v/>
      </c>
      <c r="J1731" s="133" t="str">
        <f ca="1">IFERROR(IF($C1731="","",VLOOKUP(FİLTRE!$C1731,'SKT LİSTESİ'!$F:$S,11,0)),"")</f>
        <v/>
      </c>
      <c r="K1731" s="134" t="str">
        <f ca="1">IFERROR(IF($C1731="","",VLOOKUP(FİLTRE!$C1731,'SKT LİSTESİ'!$F:$S,12,0)),"")</f>
        <v/>
      </c>
      <c r="L1731" s="134" t="str">
        <f ca="1">IFERROR(IF($C1731="","",VLOOKUP(FİLTRE!$C1731,'SKT LİSTESİ'!$F:$S,13,0)),"")</f>
        <v/>
      </c>
      <c r="M1731" s="135" t="str">
        <f ca="1">IFERROR(IF($C1731="","",VLOOKUP(FİLTRE!$C1731,'SKT LİSTESİ'!$F:$AJ,14,0)),"")</f>
        <v/>
      </c>
      <c r="N1731" s="31" t="str">
        <f ca="1">IFERROR(IF($C1731="","",VLOOKUP(FİLTRE!$C1731,'SKT LİSTESİ'!$F:$AJ,22,0)),"")</f>
        <v/>
      </c>
      <c r="O1731" s="136" t="str">
        <f ca="1">IFERROR(IF($C1731="","",VLOOKUP(FİLTRE!$C1731,'SKT LİSTESİ'!$F:$AJ,23,0)),"")</f>
        <v/>
      </c>
      <c r="P1731" s="31"/>
      <c r="Q1731" s="31"/>
      <c r="R1731" s="137" t="str">
        <f ca="1">(IFERROR(IF($C1731="","",VLOOKUP(FİLTRE!$C1731,'SKT LİSTESİ'!$F:$AJ,15,0)),""))</f>
        <v/>
      </c>
      <c r="S1731" s="138" t="str">
        <f ca="1">IFERROR(IF($C1731="","",VLOOKUP(FİLTRE!$C1731,'SKT LİSTESİ'!$F:$AJ,16,0)),"")</f>
        <v/>
      </c>
      <c r="AF1731" s="179" t="str">
        <f t="shared" ca="1" si="106"/>
        <v/>
      </c>
      <c r="AG1731" s="179">
        <f t="shared" ca="1" si="107"/>
        <v>0</v>
      </c>
      <c r="AH1731" s="179">
        <f t="shared" ca="1" si="108"/>
        <v>0</v>
      </c>
    </row>
    <row r="1732" spans="2:34" ht="15.75" x14ac:dyDescent="0.25">
      <c r="B1732">
        <f t="shared" ca="1" si="105"/>
        <v>1720</v>
      </c>
      <c r="C1732" t="str">
        <f ca="1">IFERROR(VLOOKUP(B1732,'SKT LİSTESİ'!F:F,1,0),"")</f>
        <v/>
      </c>
      <c r="E1732" s="128" t="str">
        <f ca="1">IFERROR(IF($C1732="","",VLOOKUP(FİLTRE!$C1732,'SKT LİSTESİ'!$F:$S,5,0)),"")</f>
        <v/>
      </c>
      <c r="F1732" s="129" t="str">
        <f ca="1">IFERROR(IF($C1732="","",VLOOKUP(FİLTRE!$C1732,'SKT LİSTESİ'!$F:$S,7,0)),"")</f>
        <v/>
      </c>
      <c r="G1732" s="130" t="str">
        <f ca="1">IFERROR(IF($C1732="","",VLOOKUP(FİLTRE!$C1732,'SKT LİSTESİ'!$F:$S,8,0)),"")</f>
        <v/>
      </c>
      <c r="H1732" s="131" t="str">
        <f ca="1">IF(E1732="","",IF($C1732="","",VLOOKUP(FİLTRE!$C1732,'SKT LİSTESİ'!$F:$S,9,0)))</f>
        <v/>
      </c>
      <c r="I1732" s="132" t="str">
        <f ca="1">IFERROR(IF($C1732="","",VLOOKUP(FİLTRE!$C1732,'SKT LİSTESİ'!$F:$S,10,0)),"")</f>
        <v/>
      </c>
      <c r="J1732" s="133" t="str">
        <f ca="1">IFERROR(IF($C1732="","",VLOOKUP(FİLTRE!$C1732,'SKT LİSTESİ'!$F:$S,11,0)),"")</f>
        <v/>
      </c>
      <c r="K1732" s="134" t="str">
        <f ca="1">IFERROR(IF($C1732="","",VLOOKUP(FİLTRE!$C1732,'SKT LİSTESİ'!$F:$S,12,0)),"")</f>
        <v/>
      </c>
      <c r="L1732" s="134" t="str">
        <f ca="1">IFERROR(IF($C1732="","",VLOOKUP(FİLTRE!$C1732,'SKT LİSTESİ'!$F:$S,13,0)),"")</f>
        <v/>
      </c>
      <c r="M1732" s="135" t="str">
        <f ca="1">IFERROR(IF($C1732="","",VLOOKUP(FİLTRE!$C1732,'SKT LİSTESİ'!$F:$AJ,14,0)),"")</f>
        <v/>
      </c>
      <c r="N1732" s="31" t="str">
        <f ca="1">IFERROR(IF($C1732="","",VLOOKUP(FİLTRE!$C1732,'SKT LİSTESİ'!$F:$AJ,22,0)),"")</f>
        <v/>
      </c>
      <c r="O1732" s="136" t="str">
        <f ca="1">IFERROR(IF($C1732="","",VLOOKUP(FİLTRE!$C1732,'SKT LİSTESİ'!$F:$AJ,23,0)),"")</f>
        <v/>
      </c>
      <c r="P1732" s="31"/>
      <c r="Q1732" s="31"/>
      <c r="R1732" s="137" t="str">
        <f ca="1">(IFERROR(IF($C1732="","",VLOOKUP(FİLTRE!$C1732,'SKT LİSTESİ'!$F:$AJ,15,0)),""))</f>
        <v/>
      </c>
      <c r="S1732" s="138" t="str">
        <f ca="1">IFERROR(IF($C1732="","",VLOOKUP(FİLTRE!$C1732,'SKT LİSTESİ'!$F:$AJ,16,0)),"")</f>
        <v/>
      </c>
      <c r="AF1732" s="179" t="str">
        <f t="shared" ca="1" si="106"/>
        <v/>
      </c>
      <c r="AG1732" s="179">
        <f t="shared" ca="1" si="107"/>
        <v>0</v>
      </c>
      <c r="AH1732" s="179">
        <f t="shared" ca="1" si="108"/>
        <v>0</v>
      </c>
    </row>
    <row r="1733" spans="2:34" ht="15.75" x14ac:dyDescent="0.25">
      <c r="B1733">
        <f t="shared" ca="1" si="105"/>
        <v>1721</v>
      </c>
      <c r="C1733" t="str">
        <f ca="1">IFERROR(VLOOKUP(B1733,'SKT LİSTESİ'!F:F,1,0),"")</f>
        <v/>
      </c>
      <c r="E1733" s="128" t="str">
        <f ca="1">IFERROR(IF($C1733="","",VLOOKUP(FİLTRE!$C1733,'SKT LİSTESİ'!$F:$S,5,0)),"")</f>
        <v/>
      </c>
      <c r="F1733" s="129" t="str">
        <f ca="1">IFERROR(IF($C1733="","",VLOOKUP(FİLTRE!$C1733,'SKT LİSTESİ'!$F:$S,7,0)),"")</f>
        <v/>
      </c>
      <c r="G1733" s="130" t="str">
        <f ca="1">IFERROR(IF($C1733="","",VLOOKUP(FİLTRE!$C1733,'SKT LİSTESİ'!$F:$S,8,0)),"")</f>
        <v/>
      </c>
      <c r="H1733" s="131" t="str">
        <f ca="1">IF(E1733="","",IF($C1733="","",VLOOKUP(FİLTRE!$C1733,'SKT LİSTESİ'!$F:$S,9,0)))</f>
        <v/>
      </c>
      <c r="I1733" s="132" t="str">
        <f ca="1">IFERROR(IF($C1733="","",VLOOKUP(FİLTRE!$C1733,'SKT LİSTESİ'!$F:$S,10,0)),"")</f>
        <v/>
      </c>
      <c r="J1733" s="133" t="str">
        <f ca="1">IFERROR(IF($C1733="","",VLOOKUP(FİLTRE!$C1733,'SKT LİSTESİ'!$F:$S,11,0)),"")</f>
        <v/>
      </c>
      <c r="K1733" s="134" t="str">
        <f ca="1">IFERROR(IF($C1733="","",VLOOKUP(FİLTRE!$C1733,'SKT LİSTESİ'!$F:$S,12,0)),"")</f>
        <v/>
      </c>
      <c r="L1733" s="134" t="str">
        <f ca="1">IFERROR(IF($C1733="","",VLOOKUP(FİLTRE!$C1733,'SKT LİSTESİ'!$F:$S,13,0)),"")</f>
        <v/>
      </c>
      <c r="M1733" s="135" t="str">
        <f ca="1">IFERROR(IF($C1733="","",VLOOKUP(FİLTRE!$C1733,'SKT LİSTESİ'!$F:$AJ,14,0)),"")</f>
        <v/>
      </c>
      <c r="N1733" s="31" t="str">
        <f ca="1">IFERROR(IF($C1733="","",VLOOKUP(FİLTRE!$C1733,'SKT LİSTESİ'!$F:$AJ,22,0)),"")</f>
        <v/>
      </c>
      <c r="O1733" s="136" t="str">
        <f ca="1">IFERROR(IF($C1733="","",VLOOKUP(FİLTRE!$C1733,'SKT LİSTESİ'!$F:$AJ,23,0)),"")</f>
        <v/>
      </c>
      <c r="P1733" s="31"/>
      <c r="Q1733" s="31"/>
      <c r="R1733" s="137" t="str">
        <f ca="1">(IFERROR(IF($C1733="","",VLOOKUP(FİLTRE!$C1733,'SKT LİSTESİ'!$F:$AJ,15,0)),""))</f>
        <v/>
      </c>
      <c r="S1733" s="138" t="str">
        <f ca="1">IFERROR(IF($C1733="","",VLOOKUP(FİLTRE!$C1733,'SKT LİSTESİ'!$F:$AJ,16,0)),"")</f>
        <v/>
      </c>
      <c r="AF1733" s="179" t="str">
        <f t="shared" ca="1" si="106"/>
        <v/>
      </c>
      <c r="AG1733" s="179">
        <f t="shared" ca="1" si="107"/>
        <v>0</v>
      </c>
      <c r="AH1733" s="179">
        <f t="shared" ca="1" si="108"/>
        <v>0</v>
      </c>
    </row>
    <row r="1734" spans="2:34" ht="15.75" x14ac:dyDescent="0.25">
      <c r="B1734">
        <f t="shared" ca="1" si="105"/>
        <v>1722</v>
      </c>
      <c r="C1734" t="str">
        <f ca="1">IFERROR(VLOOKUP(B1734,'SKT LİSTESİ'!F:F,1,0),"")</f>
        <v/>
      </c>
      <c r="E1734" s="128" t="str">
        <f ca="1">IFERROR(IF($C1734="","",VLOOKUP(FİLTRE!$C1734,'SKT LİSTESİ'!$F:$S,5,0)),"")</f>
        <v/>
      </c>
      <c r="F1734" s="129" t="str">
        <f ca="1">IFERROR(IF($C1734="","",VLOOKUP(FİLTRE!$C1734,'SKT LİSTESİ'!$F:$S,7,0)),"")</f>
        <v/>
      </c>
      <c r="G1734" s="130" t="str">
        <f ca="1">IFERROR(IF($C1734="","",VLOOKUP(FİLTRE!$C1734,'SKT LİSTESİ'!$F:$S,8,0)),"")</f>
        <v/>
      </c>
      <c r="H1734" s="131" t="str">
        <f ca="1">IF(E1734="","",IF($C1734="","",VLOOKUP(FİLTRE!$C1734,'SKT LİSTESİ'!$F:$S,9,0)))</f>
        <v/>
      </c>
      <c r="I1734" s="132" t="str">
        <f ca="1">IFERROR(IF($C1734="","",VLOOKUP(FİLTRE!$C1734,'SKT LİSTESİ'!$F:$S,10,0)),"")</f>
        <v/>
      </c>
      <c r="J1734" s="133" t="str">
        <f ca="1">IFERROR(IF($C1734="","",VLOOKUP(FİLTRE!$C1734,'SKT LİSTESİ'!$F:$S,11,0)),"")</f>
        <v/>
      </c>
      <c r="K1734" s="134" t="str">
        <f ca="1">IFERROR(IF($C1734="","",VLOOKUP(FİLTRE!$C1734,'SKT LİSTESİ'!$F:$S,12,0)),"")</f>
        <v/>
      </c>
      <c r="L1734" s="134" t="str">
        <f ca="1">IFERROR(IF($C1734="","",VLOOKUP(FİLTRE!$C1734,'SKT LİSTESİ'!$F:$S,13,0)),"")</f>
        <v/>
      </c>
      <c r="M1734" s="135" t="str">
        <f ca="1">IFERROR(IF($C1734="","",VLOOKUP(FİLTRE!$C1734,'SKT LİSTESİ'!$F:$AJ,14,0)),"")</f>
        <v/>
      </c>
      <c r="N1734" s="31" t="str">
        <f ca="1">IFERROR(IF($C1734="","",VLOOKUP(FİLTRE!$C1734,'SKT LİSTESİ'!$F:$AJ,22,0)),"")</f>
        <v/>
      </c>
      <c r="O1734" s="136" t="str">
        <f ca="1">IFERROR(IF($C1734="","",VLOOKUP(FİLTRE!$C1734,'SKT LİSTESİ'!$F:$AJ,23,0)),"")</f>
        <v/>
      </c>
      <c r="P1734" s="31"/>
      <c r="Q1734" s="31"/>
      <c r="R1734" s="137" t="str">
        <f ca="1">(IFERROR(IF($C1734="","",VLOOKUP(FİLTRE!$C1734,'SKT LİSTESİ'!$F:$AJ,15,0)),""))</f>
        <v/>
      </c>
      <c r="S1734" s="138" t="str">
        <f ca="1">IFERROR(IF($C1734="","",VLOOKUP(FİLTRE!$C1734,'SKT LİSTESİ'!$F:$AJ,16,0)),"")</f>
        <v/>
      </c>
      <c r="AF1734" s="179" t="str">
        <f t="shared" ca="1" si="106"/>
        <v/>
      </c>
      <c r="AG1734" s="179">
        <f t="shared" ca="1" si="107"/>
        <v>0</v>
      </c>
      <c r="AH1734" s="179">
        <f t="shared" ca="1" si="108"/>
        <v>0</v>
      </c>
    </row>
    <row r="1735" spans="2:34" ht="15.75" x14ac:dyDescent="0.25">
      <c r="B1735">
        <f t="shared" ca="1" si="105"/>
        <v>1723</v>
      </c>
      <c r="C1735" t="str">
        <f ca="1">IFERROR(VLOOKUP(B1735,'SKT LİSTESİ'!F:F,1,0),"")</f>
        <v/>
      </c>
      <c r="E1735" s="128" t="str">
        <f ca="1">IFERROR(IF($C1735="","",VLOOKUP(FİLTRE!$C1735,'SKT LİSTESİ'!$F:$S,5,0)),"")</f>
        <v/>
      </c>
      <c r="F1735" s="129" t="str">
        <f ca="1">IFERROR(IF($C1735="","",VLOOKUP(FİLTRE!$C1735,'SKT LİSTESİ'!$F:$S,7,0)),"")</f>
        <v/>
      </c>
      <c r="G1735" s="130" t="str">
        <f ca="1">IFERROR(IF($C1735="","",VLOOKUP(FİLTRE!$C1735,'SKT LİSTESİ'!$F:$S,8,0)),"")</f>
        <v/>
      </c>
      <c r="H1735" s="131" t="str">
        <f ca="1">IF(E1735="","",IF($C1735="","",VLOOKUP(FİLTRE!$C1735,'SKT LİSTESİ'!$F:$S,9,0)))</f>
        <v/>
      </c>
      <c r="I1735" s="132" t="str">
        <f ca="1">IFERROR(IF($C1735="","",VLOOKUP(FİLTRE!$C1735,'SKT LİSTESİ'!$F:$S,10,0)),"")</f>
        <v/>
      </c>
      <c r="J1735" s="133" t="str">
        <f ca="1">IFERROR(IF($C1735="","",VLOOKUP(FİLTRE!$C1735,'SKT LİSTESİ'!$F:$S,11,0)),"")</f>
        <v/>
      </c>
      <c r="K1735" s="134" t="str">
        <f ca="1">IFERROR(IF($C1735="","",VLOOKUP(FİLTRE!$C1735,'SKT LİSTESİ'!$F:$S,12,0)),"")</f>
        <v/>
      </c>
      <c r="L1735" s="134" t="str">
        <f ca="1">IFERROR(IF($C1735="","",VLOOKUP(FİLTRE!$C1735,'SKT LİSTESİ'!$F:$S,13,0)),"")</f>
        <v/>
      </c>
      <c r="M1735" s="135" t="str">
        <f ca="1">IFERROR(IF($C1735="","",VLOOKUP(FİLTRE!$C1735,'SKT LİSTESİ'!$F:$AJ,14,0)),"")</f>
        <v/>
      </c>
      <c r="N1735" s="31" t="str">
        <f ca="1">IFERROR(IF($C1735="","",VLOOKUP(FİLTRE!$C1735,'SKT LİSTESİ'!$F:$AJ,22,0)),"")</f>
        <v/>
      </c>
      <c r="O1735" s="136" t="str">
        <f ca="1">IFERROR(IF($C1735="","",VLOOKUP(FİLTRE!$C1735,'SKT LİSTESİ'!$F:$AJ,23,0)),"")</f>
        <v/>
      </c>
      <c r="P1735" s="31"/>
      <c r="Q1735" s="31"/>
      <c r="R1735" s="137" t="str">
        <f ca="1">(IFERROR(IF($C1735="","",VLOOKUP(FİLTRE!$C1735,'SKT LİSTESİ'!$F:$AJ,15,0)),""))</f>
        <v/>
      </c>
      <c r="S1735" s="138" t="str">
        <f ca="1">IFERROR(IF($C1735="","",VLOOKUP(FİLTRE!$C1735,'SKT LİSTESİ'!$F:$AJ,16,0)),"")</f>
        <v/>
      </c>
      <c r="AF1735" s="179" t="str">
        <f t="shared" ca="1" si="106"/>
        <v/>
      </c>
      <c r="AG1735" s="179">
        <f t="shared" ca="1" si="107"/>
        <v>0</v>
      </c>
      <c r="AH1735" s="179">
        <f t="shared" ca="1" si="108"/>
        <v>0</v>
      </c>
    </row>
    <row r="1736" spans="2:34" ht="15.75" x14ac:dyDescent="0.25">
      <c r="B1736">
        <f t="shared" ca="1" si="105"/>
        <v>1724</v>
      </c>
      <c r="C1736" t="str">
        <f ca="1">IFERROR(VLOOKUP(B1736,'SKT LİSTESİ'!F:F,1,0),"")</f>
        <v/>
      </c>
      <c r="E1736" s="128" t="str">
        <f ca="1">IFERROR(IF($C1736="","",VLOOKUP(FİLTRE!$C1736,'SKT LİSTESİ'!$F:$S,5,0)),"")</f>
        <v/>
      </c>
      <c r="F1736" s="129" t="str">
        <f ca="1">IFERROR(IF($C1736="","",VLOOKUP(FİLTRE!$C1736,'SKT LİSTESİ'!$F:$S,7,0)),"")</f>
        <v/>
      </c>
      <c r="G1736" s="130" t="str">
        <f ca="1">IFERROR(IF($C1736="","",VLOOKUP(FİLTRE!$C1736,'SKT LİSTESİ'!$F:$S,8,0)),"")</f>
        <v/>
      </c>
      <c r="H1736" s="131" t="str">
        <f ca="1">IF(E1736="","",IF($C1736="","",VLOOKUP(FİLTRE!$C1736,'SKT LİSTESİ'!$F:$S,9,0)))</f>
        <v/>
      </c>
      <c r="I1736" s="132" t="str">
        <f ca="1">IFERROR(IF($C1736="","",VLOOKUP(FİLTRE!$C1736,'SKT LİSTESİ'!$F:$S,10,0)),"")</f>
        <v/>
      </c>
      <c r="J1736" s="133" t="str">
        <f ca="1">IFERROR(IF($C1736="","",VLOOKUP(FİLTRE!$C1736,'SKT LİSTESİ'!$F:$S,11,0)),"")</f>
        <v/>
      </c>
      <c r="K1736" s="134" t="str">
        <f ca="1">IFERROR(IF($C1736="","",VLOOKUP(FİLTRE!$C1736,'SKT LİSTESİ'!$F:$S,12,0)),"")</f>
        <v/>
      </c>
      <c r="L1736" s="134" t="str">
        <f ca="1">IFERROR(IF($C1736="","",VLOOKUP(FİLTRE!$C1736,'SKT LİSTESİ'!$F:$S,13,0)),"")</f>
        <v/>
      </c>
      <c r="M1736" s="135" t="str">
        <f ca="1">IFERROR(IF($C1736="","",VLOOKUP(FİLTRE!$C1736,'SKT LİSTESİ'!$F:$AJ,14,0)),"")</f>
        <v/>
      </c>
      <c r="N1736" s="31" t="str">
        <f ca="1">IFERROR(IF($C1736="","",VLOOKUP(FİLTRE!$C1736,'SKT LİSTESİ'!$F:$AJ,22,0)),"")</f>
        <v/>
      </c>
      <c r="O1736" s="136" t="str">
        <f ca="1">IFERROR(IF($C1736="","",VLOOKUP(FİLTRE!$C1736,'SKT LİSTESİ'!$F:$AJ,23,0)),"")</f>
        <v/>
      </c>
      <c r="P1736" s="31"/>
      <c r="Q1736" s="31"/>
      <c r="R1736" s="137" t="str">
        <f ca="1">(IFERROR(IF($C1736="","",VLOOKUP(FİLTRE!$C1736,'SKT LİSTESİ'!$F:$AJ,15,0)),""))</f>
        <v/>
      </c>
      <c r="S1736" s="138" t="str">
        <f ca="1">IFERROR(IF($C1736="","",VLOOKUP(FİLTRE!$C1736,'SKT LİSTESİ'!$F:$AJ,16,0)),"")</f>
        <v/>
      </c>
      <c r="AF1736" s="179" t="str">
        <f t="shared" ca="1" si="106"/>
        <v/>
      </c>
      <c r="AG1736" s="179">
        <f t="shared" ca="1" si="107"/>
        <v>0</v>
      </c>
      <c r="AH1736" s="179">
        <f t="shared" ca="1" si="108"/>
        <v>0</v>
      </c>
    </row>
    <row r="1737" spans="2:34" ht="15.75" x14ac:dyDescent="0.25">
      <c r="B1737">
        <f t="shared" ca="1" si="105"/>
        <v>1725</v>
      </c>
      <c r="C1737" t="str">
        <f ca="1">IFERROR(VLOOKUP(B1737,'SKT LİSTESİ'!F:F,1,0),"")</f>
        <v/>
      </c>
      <c r="E1737" s="128" t="str">
        <f ca="1">IFERROR(IF($C1737="","",VLOOKUP(FİLTRE!$C1737,'SKT LİSTESİ'!$F:$S,5,0)),"")</f>
        <v/>
      </c>
      <c r="F1737" s="129" t="str">
        <f ca="1">IFERROR(IF($C1737="","",VLOOKUP(FİLTRE!$C1737,'SKT LİSTESİ'!$F:$S,7,0)),"")</f>
        <v/>
      </c>
      <c r="G1737" s="130" t="str">
        <f ca="1">IFERROR(IF($C1737="","",VLOOKUP(FİLTRE!$C1737,'SKT LİSTESİ'!$F:$S,8,0)),"")</f>
        <v/>
      </c>
      <c r="H1737" s="131" t="str">
        <f ca="1">IF(E1737="","",IF($C1737="","",VLOOKUP(FİLTRE!$C1737,'SKT LİSTESİ'!$F:$S,9,0)))</f>
        <v/>
      </c>
      <c r="I1737" s="132" t="str">
        <f ca="1">IFERROR(IF($C1737="","",VLOOKUP(FİLTRE!$C1737,'SKT LİSTESİ'!$F:$S,10,0)),"")</f>
        <v/>
      </c>
      <c r="J1737" s="133" t="str">
        <f ca="1">IFERROR(IF($C1737="","",VLOOKUP(FİLTRE!$C1737,'SKT LİSTESİ'!$F:$S,11,0)),"")</f>
        <v/>
      </c>
      <c r="K1737" s="134" t="str">
        <f ca="1">IFERROR(IF($C1737="","",VLOOKUP(FİLTRE!$C1737,'SKT LİSTESİ'!$F:$S,12,0)),"")</f>
        <v/>
      </c>
      <c r="L1737" s="134" t="str">
        <f ca="1">IFERROR(IF($C1737="","",VLOOKUP(FİLTRE!$C1737,'SKT LİSTESİ'!$F:$S,13,0)),"")</f>
        <v/>
      </c>
      <c r="M1737" s="135" t="str">
        <f ca="1">IFERROR(IF($C1737="","",VLOOKUP(FİLTRE!$C1737,'SKT LİSTESİ'!$F:$AJ,14,0)),"")</f>
        <v/>
      </c>
      <c r="N1737" s="31" t="str">
        <f ca="1">IFERROR(IF($C1737="","",VLOOKUP(FİLTRE!$C1737,'SKT LİSTESİ'!$F:$AJ,22,0)),"")</f>
        <v/>
      </c>
      <c r="O1737" s="136" t="str">
        <f ca="1">IFERROR(IF($C1737="","",VLOOKUP(FİLTRE!$C1737,'SKT LİSTESİ'!$F:$AJ,23,0)),"")</f>
        <v/>
      </c>
      <c r="P1737" s="31"/>
      <c r="Q1737" s="31"/>
      <c r="R1737" s="137" t="str">
        <f ca="1">(IFERROR(IF($C1737="","",VLOOKUP(FİLTRE!$C1737,'SKT LİSTESİ'!$F:$AJ,15,0)),""))</f>
        <v/>
      </c>
      <c r="S1737" s="138" t="str">
        <f ca="1">IFERROR(IF($C1737="","",VLOOKUP(FİLTRE!$C1737,'SKT LİSTESİ'!$F:$AJ,16,0)),"")</f>
        <v/>
      </c>
      <c r="AF1737" s="179" t="str">
        <f t="shared" ca="1" si="106"/>
        <v/>
      </c>
      <c r="AG1737" s="179">
        <f t="shared" ca="1" si="107"/>
        <v>0</v>
      </c>
      <c r="AH1737" s="179">
        <f t="shared" ca="1" si="108"/>
        <v>0</v>
      </c>
    </row>
    <row r="1738" spans="2:34" ht="15.75" x14ac:dyDescent="0.25">
      <c r="B1738">
        <f t="shared" ca="1" si="105"/>
        <v>1726</v>
      </c>
      <c r="C1738" t="str">
        <f ca="1">IFERROR(VLOOKUP(B1738,'SKT LİSTESİ'!F:F,1,0),"")</f>
        <v/>
      </c>
      <c r="E1738" s="128" t="str">
        <f ca="1">IFERROR(IF($C1738="","",VLOOKUP(FİLTRE!$C1738,'SKT LİSTESİ'!$F:$S,5,0)),"")</f>
        <v/>
      </c>
      <c r="F1738" s="129" t="str">
        <f ca="1">IFERROR(IF($C1738="","",VLOOKUP(FİLTRE!$C1738,'SKT LİSTESİ'!$F:$S,7,0)),"")</f>
        <v/>
      </c>
      <c r="G1738" s="130" t="str">
        <f ca="1">IFERROR(IF($C1738="","",VLOOKUP(FİLTRE!$C1738,'SKT LİSTESİ'!$F:$S,8,0)),"")</f>
        <v/>
      </c>
      <c r="H1738" s="131" t="str">
        <f ca="1">IF(E1738="","",IF($C1738="","",VLOOKUP(FİLTRE!$C1738,'SKT LİSTESİ'!$F:$S,9,0)))</f>
        <v/>
      </c>
      <c r="I1738" s="132" t="str">
        <f ca="1">IFERROR(IF($C1738="","",VLOOKUP(FİLTRE!$C1738,'SKT LİSTESİ'!$F:$S,10,0)),"")</f>
        <v/>
      </c>
      <c r="J1738" s="133" t="str">
        <f ca="1">IFERROR(IF($C1738="","",VLOOKUP(FİLTRE!$C1738,'SKT LİSTESİ'!$F:$S,11,0)),"")</f>
        <v/>
      </c>
      <c r="K1738" s="134" t="str">
        <f ca="1">IFERROR(IF($C1738="","",VLOOKUP(FİLTRE!$C1738,'SKT LİSTESİ'!$F:$S,12,0)),"")</f>
        <v/>
      </c>
      <c r="L1738" s="134" t="str">
        <f ca="1">IFERROR(IF($C1738="","",VLOOKUP(FİLTRE!$C1738,'SKT LİSTESİ'!$F:$S,13,0)),"")</f>
        <v/>
      </c>
      <c r="M1738" s="135" t="str">
        <f ca="1">IFERROR(IF($C1738="","",VLOOKUP(FİLTRE!$C1738,'SKT LİSTESİ'!$F:$AJ,14,0)),"")</f>
        <v/>
      </c>
      <c r="N1738" s="31" t="str">
        <f ca="1">IFERROR(IF($C1738="","",VLOOKUP(FİLTRE!$C1738,'SKT LİSTESİ'!$F:$AJ,22,0)),"")</f>
        <v/>
      </c>
      <c r="O1738" s="136" t="str">
        <f ca="1">IFERROR(IF($C1738="","",VLOOKUP(FİLTRE!$C1738,'SKT LİSTESİ'!$F:$AJ,23,0)),"")</f>
        <v/>
      </c>
      <c r="P1738" s="31"/>
      <c r="Q1738" s="31"/>
      <c r="R1738" s="137" t="str">
        <f ca="1">(IFERROR(IF($C1738="","",VLOOKUP(FİLTRE!$C1738,'SKT LİSTESİ'!$F:$AJ,15,0)),""))</f>
        <v/>
      </c>
      <c r="S1738" s="138" t="str">
        <f ca="1">IFERROR(IF($C1738="","",VLOOKUP(FİLTRE!$C1738,'SKT LİSTESİ'!$F:$AJ,16,0)),"")</f>
        <v/>
      </c>
      <c r="AF1738" s="179" t="str">
        <f t="shared" ca="1" si="106"/>
        <v/>
      </c>
      <c r="AG1738" s="179">
        <f t="shared" ca="1" si="107"/>
        <v>0</v>
      </c>
      <c r="AH1738" s="179">
        <f t="shared" ca="1" si="108"/>
        <v>0</v>
      </c>
    </row>
    <row r="1739" spans="2:34" ht="15.75" x14ac:dyDescent="0.25">
      <c r="B1739">
        <f t="shared" ca="1" si="105"/>
        <v>1727</v>
      </c>
      <c r="C1739" t="str">
        <f ca="1">IFERROR(VLOOKUP(B1739,'SKT LİSTESİ'!F:F,1,0),"")</f>
        <v/>
      </c>
      <c r="E1739" s="128" t="str">
        <f ca="1">IFERROR(IF($C1739="","",VLOOKUP(FİLTRE!$C1739,'SKT LİSTESİ'!$F:$S,5,0)),"")</f>
        <v/>
      </c>
      <c r="F1739" s="129" t="str">
        <f ca="1">IFERROR(IF($C1739="","",VLOOKUP(FİLTRE!$C1739,'SKT LİSTESİ'!$F:$S,7,0)),"")</f>
        <v/>
      </c>
      <c r="G1739" s="130" t="str">
        <f ca="1">IFERROR(IF($C1739="","",VLOOKUP(FİLTRE!$C1739,'SKT LİSTESİ'!$F:$S,8,0)),"")</f>
        <v/>
      </c>
      <c r="H1739" s="131" t="str">
        <f ca="1">IF(E1739="","",IF($C1739="","",VLOOKUP(FİLTRE!$C1739,'SKT LİSTESİ'!$F:$S,9,0)))</f>
        <v/>
      </c>
      <c r="I1739" s="132" t="str">
        <f ca="1">IFERROR(IF($C1739="","",VLOOKUP(FİLTRE!$C1739,'SKT LİSTESİ'!$F:$S,10,0)),"")</f>
        <v/>
      </c>
      <c r="J1739" s="133" t="str">
        <f ca="1">IFERROR(IF($C1739="","",VLOOKUP(FİLTRE!$C1739,'SKT LİSTESİ'!$F:$S,11,0)),"")</f>
        <v/>
      </c>
      <c r="K1739" s="134" t="str">
        <f ca="1">IFERROR(IF($C1739="","",VLOOKUP(FİLTRE!$C1739,'SKT LİSTESİ'!$F:$S,12,0)),"")</f>
        <v/>
      </c>
      <c r="L1739" s="134" t="str">
        <f ca="1">IFERROR(IF($C1739="","",VLOOKUP(FİLTRE!$C1739,'SKT LİSTESİ'!$F:$S,13,0)),"")</f>
        <v/>
      </c>
      <c r="M1739" s="135" t="str">
        <f ca="1">IFERROR(IF($C1739="","",VLOOKUP(FİLTRE!$C1739,'SKT LİSTESİ'!$F:$AJ,14,0)),"")</f>
        <v/>
      </c>
      <c r="N1739" s="31" t="str">
        <f ca="1">IFERROR(IF($C1739="","",VLOOKUP(FİLTRE!$C1739,'SKT LİSTESİ'!$F:$AJ,22,0)),"")</f>
        <v/>
      </c>
      <c r="O1739" s="136" t="str">
        <f ca="1">IFERROR(IF($C1739="","",VLOOKUP(FİLTRE!$C1739,'SKT LİSTESİ'!$F:$AJ,23,0)),"")</f>
        <v/>
      </c>
      <c r="P1739" s="31"/>
      <c r="Q1739" s="31"/>
      <c r="R1739" s="137" t="str">
        <f ca="1">(IFERROR(IF($C1739="","",VLOOKUP(FİLTRE!$C1739,'SKT LİSTESİ'!$F:$AJ,15,0)),""))</f>
        <v/>
      </c>
      <c r="S1739" s="138" t="str">
        <f ca="1">IFERROR(IF($C1739="","",VLOOKUP(FİLTRE!$C1739,'SKT LİSTESİ'!$F:$AJ,16,0)),"")</f>
        <v/>
      </c>
      <c r="AF1739" s="179" t="str">
        <f t="shared" ca="1" si="106"/>
        <v/>
      </c>
      <c r="AG1739" s="179">
        <f t="shared" ca="1" si="107"/>
        <v>0</v>
      </c>
      <c r="AH1739" s="179">
        <f t="shared" ca="1" si="108"/>
        <v>0</v>
      </c>
    </row>
    <row r="1740" spans="2:34" ht="15.75" x14ac:dyDescent="0.25">
      <c r="B1740">
        <f t="shared" ca="1" si="105"/>
        <v>1728</v>
      </c>
      <c r="C1740" t="str">
        <f ca="1">IFERROR(VLOOKUP(B1740,'SKT LİSTESİ'!F:F,1,0),"")</f>
        <v/>
      </c>
      <c r="E1740" s="128" t="str">
        <f ca="1">IFERROR(IF($C1740="","",VLOOKUP(FİLTRE!$C1740,'SKT LİSTESİ'!$F:$S,5,0)),"")</f>
        <v/>
      </c>
      <c r="F1740" s="129" t="str">
        <f ca="1">IFERROR(IF($C1740="","",VLOOKUP(FİLTRE!$C1740,'SKT LİSTESİ'!$F:$S,7,0)),"")</f>
        <v/>
      </c>
      <c r="G1740" s="130" t="str">
        <f ca="1">IFERROR(IF($C1740="","",VLOOKUP(FİLTRE!$C1740,'SKT LİSTESİ'!$F:$S,8,0)),"")</f>
        <v/>
      </c>
      <c r="H1740" s="131" t="str">
        <f ca="1">IF(E1740="","",IF($C1740="","",VLOOKUP(FİLTRE!$C1740,'SKT LİSTESİ'!$F:$S,9,0)))</f>
        <v/>
      </c>
      <c r="I1740" s="132" t="str">
        <f ca="1">IFERROR(IF($C1740="","",VLOOKUP(FİLTRE!$C1740,'SKT LİSTESİ'!$F:$S,10,0)),"")</f>
        <v/>
      </c>
      <c r="J1740" s="133" t="str">
        <f ca="1">IFERROR(IF($C1740="","",VLOOKUP(FİLTRE!$C1740,'SKT LİSTESİ'!$F:$S,11,0)),"")</f>
        <v/>
      </c>
      <c r="K1740" s="134" t="str">
        <f ca="1">IFERROR(IF($C1740="","",VLOOKUP(FİLTRE!$C1740,'SKT LİSTESİ'!$F:$S,12,0)),"")</f>
        <v/>
      </c>
      <c r="L1740" s="134" t="str">
        <f ca="1">IFERROR(IF($C1740="","",VLOOKUP(FİLTRE!$C1740,'SKT LİSTESİ'!$F:$S,13,0)),"")</f>
        <v/>
      </c>
      <c r="M1740" s="135" t="str">
        <f ca="1">IFERROR(IF($C1740="","",VLOOKUP(FİLTRE!$C1740,'SKT LİSTESİ'!$F:$AJ,14,0)),"")</f>
        <v/>
      </c>
      <c r="N1740" s="31" t="str">
        <f ca="1">IFERROR(IF($C1740="","",VLOOKUP(FİLTRE!$C1740,'SKT LİSTESİ'!$F:$AJ,22,0)),"")</f>
        <v/>
      </c>
      <c r="O1740" s="136" t="str">
        <f ca="1">IFERROR(IF($C1740="","",VLOOKUP(FİLTRE!$C1740,'SKT LİSTESİ'!$F:$AJ,23,0)),"")</f>
        <v/>
      </c>
      <c r="P1740" s="31"/>
      <c r="Q1740" s="31"/>
      <c r="R1740" s="137" t="str">
        <f ca="1">(IFERROR(IF($C1740="","",VLOOKUP(FİLTRE!$C1740,'SKT LİSTESİ'!$F:$AJ,15,0)),""))</f>
        <v/>
      </c>
      <c r="S1740" s="138" t="str">
        <f ca="1">IFERROR(IF($C1740="","",VLOOKUP(FİLTRE!$C1740,'SKT LİSTESİ'!$F:$AJ,16,0)),"")</f>
        <v/>
      </c>
      <c r="AF1740" s="179" t="str">
        <f t="shared" ca="1" si="106"/>
        <v/>
      </c>
      <c r="AG1740" s="179">
        <f t="shared" ca="1" si="107"/>
        <v>0</v>
      </c>
      <c r="AH1740" s="179">
        <f t="shared" ca="1" si="108"/>
        <v>0</v>
      </c>
    </row>
    <row r="1741" spans="2:34" ht="15.75" x14ac:dyDescent="0.25">
      <c r="B1741">
        <f t="shared" ca="1" si="105"/>
        <v>1729</v>
      </c>
      <c r="C1741" t="str">
        <f ca="1">IFERROR(VLOOKUP(B1741,'SKT LİSTESİ'!F:F,1,0),"")</f>
        <v/>
      </c>
      <c r="E1741" s="128" t="str">
        <f ca="1">IFERROR(IF($C1741="","",VLOOKUP(FİLTRE!$C1741,'SKT LİSTESİ'!$F:$S,5,0)),"")</f>
        <v/>
      </c>
      <c r="F1741" s="129" t="str">
        <f ca="1">IFERROR(IF($C1741="","",VLOOKUP(FİLTRE!$C1741,'SKT LİSTESİ'!$F:$S,7,0)),"")</f>
        <v/>
      </c>
      <c r="G1741" s="130" t="str">
        <f ca="1">IFERROR(IF($C1741="","",VLOOKUP(FİLTRE!$C1741,'SKT LİSTESİ'!$F:$S,8,0)),"")</f>
        <v/>
      </c>
      <c r="H1741" s="131" t="str">
        <f ca="1">IF(E1741="","",IF($C1741="","",VLOOKUP(FİLTRE!$C1741,'SKT LİSTESİ'!$F:$S,9,0)))</f>
        <v/>
      </c>
      <c r="I1741" s="132" t="str">
        <f ca="1">IFERROR(IF($C1741="","",VLOOKUP(FİLTRE!$C1741,'SKT LİSTESİ'!$F:$S,10,0)),"")</f>
        <v/>
      </c>
      <c r="J1741" s="133" t="str">
        <f ca="1">IFERROR(IF($C1741="","",VLOOKUP(FİLTRE!$C1741,'SKT LİSTESİ'!$F:$S,11,0)),"")</f>
        <v/>
      </c>
      <c r="K1741" s="134" t="str">
        <f ca="1">IFERROR(IF($C1741="","",VLOOKUP(FİLTRE!$C1741,'SKT LİSTESİ'!$F:$S,12,0)),"")</f>
        <v/>
      </c>
      <c r="L1741" s="134" t="str">
        <f ca="1">IFERROR(IF($C1741="","",VLOOKUP(FİLTRE!$C1741,'SKT LİSTESİ'!$F:$S,13,0)),"")</f>
        <v/>
      </c>
      <c r="M1741" s="135" t="str">
        <f ca="1">IFERROR(IF($C1741="","",VLOOKUP(FİLTRE!$C1741,'SKT LİSTESİ'!$F:$AJ,14,0)),"")</f>
        <v/>
      </c>
      <c r="N1741" s="31" t="str">
        <f ca="1">IFERROR(IF($C1741="","",VLOOKUP(FİLTRE!$C1741,'SKT LİSTESİ'!$F:$AJ,22,0)),"")</f>
        <v/>
      </c>
      <c r="O1741" s="136" t="str">
        <f ca="1">IFERROR(IF($C1741="","",VLOOKUP(FİLTRE!$C1741,'SKT LİSTESİ'!$F:$AJ,23,0)),"")</f>
        <v/>
      </c>
      <c r="P1741" s="31"/>
      <c r="Q1741" s="31"/>
      <c r="R1741" s="137" t="str">
        <f ca="1">(IFERROR(IF($C1741="","",VLOOKUP(FİLTRE!$C1741,'SKT LİSTESİ'!$F:$AJ,15,0)),""))</f>
        <v/>
      </c>
      <c r="S1741" s="138" t="str">
        <f ca="1">IFERROR(IF($C1741="","",VLOOKUP(FİLTRE!$C1741,'SKT LİSTESİ'!$F:$AJ,16,0)),"")</f>
        <v/>
      </c>
      <c r="AF1741" s="179" t="str">
        <f t="shared" ca="1" si="106"/>
        <v/>
      </c>
      <c r="AG1741" s="179">
        <f t="shared" ca="1" si="107"/>
        <v>0</v>
      </c>
      <c r="AH1741" s="179">
        <f t="shared" ca="1" si="108"/>
        <v>0</v>
      </c>
    </row>
    <row r="1742" spans="2:34" ht="15.75" x14ac:dyDescent="0.25">
      <c r="B1742">
        <f t="shared" ref="B1742:B1805" ca="1" si="109">IF($Y$2=1,(ROW()-12),"")</f>
        <v>1730</v>
      </c>
      <c r="C1742" t="str">
        <f ca="1">IFERROR(VLOOKUP(B1742,'SKT LİSTESİ'!F:F,1,0),"")</f>
        <v/>
      </c>
      <c r="E1742" s="128" t="str">
        <f ca="1">IFERROR(IF($C1742="","",VLOOKUP(FİLTRE!$C1742,'SKT LİSTESİ'!$F:$S,5,0)),"")</f>
        <v/>
      </c>
      <c r="F1742" s="129" t="str">
        <f ca="1">IFERROR(IF($C1742="","",VLOOKUP(FİLTRE!$C1742,'SKT LİSTESİ'!$F:$S,7,0)),"")</f>
        <v/>
      </c>
      <c r="G1742" s="130" t="str">
        <f ca="1">IFERROR(IF($C1742="","",VLOOKUP(FİLTRE!$C1742,'SKT LİSTESİ'!$F:$S,8,0)),"")</f>
        <v/>
      </c>
      <c r="H1742" s="131" t="str">
        <f ca="1">IF(E1742="","",IF($C1742="","",VLOOKUP(FİLTRE!$C1742,'SKT LİSTESİ'!$F:$S,9,0)))</f>
        <v/>
      </c>
      <c r="I1742" s="132" t="str">
        <f ca="1">IFERROR(IF($C1742="","",VLOOKUP(FİLTRE!$C1742,'SKT LİSTESİ'!$F:$S,10,0)),"")</f>
        <v/>
      </c>
      <c r="J1742" s="133" t="str">
        <f ca="1">IFERROR(IF($C1742="","",VLOOKUP(FİLTRE!$C1742,'SKT LİSTESİ'!$F:$S,11,0)),"")</f>
        <v/>
      </c>
      <c r="K1742" s="134" t="str">
        <f ca="1">IFERROR(IF($C1742="","",VLOOKUP(FİLTRE!$C1742,'SKT LİSTESİ'!$F:$S,12,0)),"")</f>
        <v/>
      </c>
      <c r="L1742" s="134" t="str">
        <f ca="1">IFERROR(IF($C1742="","",VLOOKUP(FİLTRE!$C1742,'SKT LİSTESİ'!$F:$S,13,0)),"")</f>
        <v/>
      </c>
      <c r="M1742" s="135" t="str">
        <f ca="1">IFERROR(IF($C1742="","",VLOOKUP(FİLTRE!$C1742,'SKT LİSTESİ'!$F:$AJ,14,0)),"")</f>
        <v/>
      </c>
      <c r="N1742" s="31" t="str">
        <f ca="1">IFERROR(IF($C1742="","",VLOOKUP(FİLTRE!$C1742,'SKT LİSTESİ'!$F:$AJ,22,0)),"")</f>
        <v/>
      </c>
      <c r="O1742" s="136" t="str">
        <f ca="1">IFERROR(IF($C1742="","",VLOOKUP(FİLTRE!$C1742,'SKT LİSTESİ'!$F:$AJ,23,0)),"")</f>
        <v/>
      </c>
      <c r="P1742" s="31"/>
      <c r="Q1742" s="31"/>
      <c r="R1742" s="137" t="str">
        <f ca="1">(IFERROR(IF($C1742="","",VLOOKUP(FİLTRE!$C1742,'SKT LİSTESİ'!$F:$AJ,15,0)),""))</f>
        <v/>
      </c>
      <c r="S1742" s="138" t="str">
        <f ca="1">IFERROR(IF($C1742="","",VLOOKUP(FİLTRE!$C1742,'SKT LİSTESİ'!$F:$AJ,16,0)),"")</f>
        <v/>
      </c>
      <c r="AF1742" s="179" t="str">
        <f t="shared" ref="AF1742:AF1805" ca="1" si="110">IF(E1742&lt;&gt;"SAYIM",K1742,
(IF(AND(E1742="SAYIM",R1742=0),0,(COUNTIFS(E:E,"SAYIM",F:F,F1742,R:R,"&gt;"&amp;0)))))</f>
        <v/>
      </c>
      <c r="AG1742" s="179">
        <f t="shared" ref="AG1742:AG1805" ca="1" si="111">IF(E1742="SAYIM",(IFERROR(R1742/AF1742,0)),0)</f>
        <v>0</v>
      </c>
      <c r="AH1742" s="179">
        <f t="shared" ref="AH1742:AH1805" ca="1" si="112">IF(E1742="SAYIM",(IFERROR(S1742/AF1742,0)),0)</f>
        <v>0</v>
      </c>
    </row>
    <row r="1743" spans="2:34" ht="15.75" x14ac:dyDescent="0.25">
      <c r="B1743">
        <f t="shared" ca="1" si="109"/>
        <v>1731</v>
      </c>
      <c r="C1743" t="str">
        <f ca="1">IFERROR(VLOOKUP(B1743,'SKT LİSTESİ'!F:F,1,0),"")</f>
        <v/>
      </c>
      <c r="E1743" s="128" t="str">
        <f ca="1">IFERROR(IF($C1743="","",VLOOKUP(FİLTRE!$C1743,'SKT LİSTESİ'!$F:$S,5,0)),"")</f>
        <v/>
      </c>
      <c r="F1743" s="129" t="str">
        <f ca="1">IFERROR(IF($C1743="","",VLOOKUP(FİLTRE!$C1743,'SKT LİSTESİ'!$F:$S,7,0)),"")</f>
        <v/>
      </c>
      <c r="G1743" s="130" t="str">
        <f ca="1">IFERROR(IF($C1743="","",VLOOKUP(FİLTRE!$C1743,'SKT LİSTESİ'!$F:$S,8,0)),"")</f>
        <v/>
      </c>
      <c r="H1743" s="131" t="str">
        <f ca="1">IF(E1743="","",IF($C1743="","",VLOOKUP(FİLTRE!$C1743,'SKT LİSTESİ'!$F:$S,9,0)))</f>
        <v/>
      </c>
      <c r="I1743" s="132" t="str">
        <f ca="1">IFERROR(IF($C1743="","",VLOOKUP(FİLTRE!$C1743,'SKT LİSTESİ'!$F:$S,10,0)),"")</f>
        <v/>
      </c>
      <c r="J1743" s="133" t="str">
        <f ca="1">IFERROR(IF($C1743="","",VLOOKUP(FİLTRE!$C1743,'SKT LİSTESİ'!$F:$S,11,0)),"")</f>
        <v/>
      </c>
      <c r="K1743" s="134" t="str">
        <f ca="1">IFERROR(IF($C1743="","",VLOOKUP(FİLTRE!$C1743,'SKT LİSTESİ'!$F:$S,12,0)),"")</f>
        <v/>
      </c>
      <c r="L1743" s="134" t="str">
        <f ca="1">IFERROR(IF($C1743="","",VLOOKUP(FİLTRE!$C1743,'SKT LİSTESİ'!$F:$S,13,0)),"")</f>
        <v/>
      </c>
      <c r="M1743" s="135" t="str">
        <f ca="1">IFERROR(IF($C1743="","",VLOOKUP(FİLTRE!$C1743,'SKT LİSTESİ'!$F:$AJ,14,0)),"")</f>
        <v/>
      </c>
      <c r="N1743" s="31" t="str">
        <f ca="1">IFERROR(IF($C1743="","",VLOOKUP(FİLTRE!$C1743,'SKT LİSTESİ'!$F:$AJ,22,0)),"")</f>
        <v/>
      </c>
      <c r="O1743" s="136" t="str">
        <f ca="1">IFERROR(IF($C1743="","",VLOOKUP(FİLTRE!$C1743,'SKT LİSTESİ'!$F:$AJ,23,0)),"")</f>
        <v/>
      </c>
      <c r="P1743" s="31"/>
      <c r="Q1743" s="31"/>
      <c r="R1743" s="137" t="str">
        <f ca="1">(IFERROR(IF($C1743="","",VLOOKUP(FİLTRE!$C1743,'SKT LİSTESİ'!$F:$AJ,15,0)),""))</f>
        <v/>
      </c>
      <c r="S1743" s="138" t="str">
        <f ca="1">IFERROR(IF($C1743="","",VLOOKUP(FİLTRE!$C1743,'SKT LİSTESİ'!$F:$AJ,16,0)),"")</f>
        <v/>
      </c>
      <c r="AF1743" s="179" t="str">
        <f t="shared" ca="1" si="110"/>
        <v/>
      </c>
      <c r="AG1743" s="179">
        <f t="shared" ca="1" si="111"/>
        <v>0</v>
      </c>
      <c r="AH1743" s="179">
        <f t="shared" ca="1" si="112"/>
        <v>0</v>
      </c>
    </row>
    <row r="1744" spans="2:34" ht="15.75" x14ac:dyDescent="0.25">
      <c r="B1744">
        <f t="shared" ca="1" si="109"/>
        <v>1732</v>
      </c>
      <c r="C1744" t="str">
        <f ca="1">IFERROR(VLOOKUP(B1744,'SKT LİSTESİ'!F:F,1,0),"")</f>
        <v/>
      </c>
      <c r="E1744" s="128" t="str">
        <f ca="1">IFERROR(IF($C1744="","",VLOOKUP(FİLTRE!$C1744,'SKT LİSTESİ'!$F:$S,5,0)),"")</f>
        <v/>
      </c>
      <c r="F1744" s="129" t="str">
        <f ca="1">IFERROR(IF($C1744="","",VLOOKUP(FİLTRE!$C1744,'SKT LİSTESİ'!$F:$S,7,0)),"")</f>
        <v/>
      </c>
      <c r="G1744" s="130" t="str">
        <f ca="1">IFERROR(IF($C1744="","",VLOOKUP(FİLTRE!$C1744,'SKT LİSTESİ'!$F:$S,8,0)),"")</f>
        <v/>
      </c>
      <c r="H1744" s="131" t="str">
        <f ca="1">IF(E1744="","",IF($C1744="","",VLOOKUP(FİLTRE!$C1744,'SKT LİSTESİ'!$F:$S,9,0)))</f>
        <v/>
      </c>
      <c r="I1744" s="132" t="str">
        <f ca="1">IFERROR(IF($C1744="","",VLOOKUP(FİLTRE!$C1744,'SKT LİSTESİ'!$F:$S,10,0)),"")</f>
        <v/>
      </c>
      <c r="J1744" s="133" t="str">
        <f ca="1">IFERROR(IF($C1744="","",VLOOKUP(FİLTRE!$C1744,'SKT LİSTESİ'!$F:$S,11,0)),"")</f>
        <v/>
      </c>
      <c r="K1744" s="134" t="str">
        <f ca="1">IFERROR(IF($C1744="","",VLOOKUP(FİLTRE!$C1744,'SKT LİSTESİ'!$F:$S,12,0)),"")</f>
        <v/>
      </c>
      <c r="L1744" s="134" t="str">
        <f ca="1">IFERROR(IF($C1744="","",VLOOKUP(FİLTRE!$C1744,'SKT LİSTESİ'!$F:$S,13,0)),"")</f>
        <v/>
      </c>
      <c r="M1744" s="135" t="str">
        <f ca="1">IFERROR(IF($C1744="","",VLOOKUP(FİLTRE!$C1744,'SKT LİSTESİ'!$F:$AJ,14,0)),"")</f>
        <v/>
      </c>
      <c r="N1744" s="31" t="str">
        <f ca="1">IFERROR(IF($C1744="","",VLOOKUP(FİLTRE!$C1744,'SKT LİSTESİ'!$F:$AJ,22,0)),"")</f>
        <v/>
      </c>
      <c r="O1744" s="136" t="str">
        <f ca="1">IFERROR(IF($C1744="","",VLOOKUP(FİLTRE!$C1744,'SKT LİSTESİ'!$F:$AJ,23,0)),"")</f>
        <v/>
      </c>
      <c r="P1744" s="31"/>
      <c r="Q1744" s="31"/>
      <c r="R1744" s="137" t="str">
        <f ca="1">(IFERROR(IF($C1744="","",VLOOKUP(FİLTRE!$C1744,'SKT LİSTESİ'!$F:$AJ,15,0)),""))</f>
        <v/>
      </c>
      <c r="S1744" s="138" t="str">
        <f ca="1">IFERROR(IF($C1744="","",VLOOKUP(FİLTRE!$C1744,'SKT LİSTESİ'!$F:$AJ,16,0)),"")</f>
        <v/>
      </c>
      <c r="AF1744" s="179" t="str">
        <f t="shared" ca="1" si="110"/>
        <v/>
      </c>
      <c r="AG1744" s="179">
        <f t="shared" ca="1" si="111"/>
        <v>0</v>
      </c>
      <c r="AH1744" s="179">
        <f t="shared" ca="1" si="112"/>
        <v>0</v>
      </c>
    </row>
    <row r="1745" spans="2:34" ht="15.75" x14ac:dyDescent="0.25">
      <c r="B1745">
        <f t="shared" ca="1" si="109"/>
        <v>1733</v>
      </c>
      <c r="C1745" t="str">
        <f ca="1">IFERROR(VLOOKUP(B1745,'SKT LİSTESİ'!F:F,1,0),"")</f>
        <v/>
      </c>
      <c r="E1745" s="128" t="str">
        <f ca="1">IFERROR(IF($C1745="","",VLOOKUP(FİLTRE!$C1745,'SKT LİSTESİ'!$F:$S,5,0)),"")</f>
        <v/>
      </c>
      <c r="F1745" s="129" t="str">
        <f ca="1">IFERROR(IF($C1745="","",VLOOKUP(FİLTRE!$C1745,'SKT LİSTESİ'!$F:$S,7,0)),"")</f>
        <v/>
      </c>
      <c r="G1745" s="130" t="str">
        <f ca="1">IFERROR(IF($C1745="","",VLOOKUP(FİLTRE!$C1745,'SKT LİSTESİ'!$F:$S,8,0)),"")</f>
        <v/>
      </c>
      <c r="H1745" s="131" t="str">
        <f ca="1">IF(E1745="","",IF($C1745="","",VLOOKUP(FİLTRE!$C1745,'SKT LİSTESİ'!$F:$S,9,0)))</f>
        <v/>
      </c>
      <c r="I1745" s="132" t="str">
        <f ca="1">IFERROR(IF($C1745="","",VLOOKUP(FİLTRE!$C1745,'SKT LİSTESİ'!$F:$S,10,0)),"")</f>
        <v/>
      </c>
      <c r="J1745" s="133" t="str">
        <f ca="1">IFERROR(IF($C1745="","",VLOOKUP(FİLTRE!$C1745,'SKT LİSTESİ'!$F:$S,11,0)),"")</f>
        <v/>
      </c>
      <c r="K1745" s="134" t="str">
        <f ca="1">IFERROR(IF($C1745="","",VLOOKUP(FİLTRE!$C1745,'SKT LİSTESİ'!$F:$S,12,0)),"")</f>
        <v/>
      </c>
      <c r="L1745" s="134" t="str">
        <f ca="1">IFERROR(IF($C1745="","",VLOOKUP(FİLTRE!$C1745,'SKT LİSTESİ'!$F:$S,13,0)),"")</f>
        <v/>
      </c>
      <c r="M1745" s="135" t="str">
        <f ca="1">IFERROR(IF($C1745="","",VLOOKUP(FİLTRE!$C1745,'SKT LİSTESİ'!$F:$AJ,14,0)),"")</f>
        <v/>
      </c>
      <c r="N1745" s="31" t="str">
        <f ca="1">IFERROR(IF($C1745="","",VLOOKUP(FİLTRE!$C1745,'SKT LİSTESİ'!$F:$AJ,22,0)),"")</f>
        <v/>
      </c>
      <c r="O1745" s="136" t="str">
        <f ca="1">IFERROR(IF($C1745="","",VLOOKUP(FİLTRE!$C1745,'SKT LİSTESİ'!$F:$AJ,23,0)),"")</f>
        <v/>
      </c>
      <c r="P1745" s="31"/>
      <c r="Q1745" s="31"/>
      <c r="R1745" s="137" t="str">
        <f ca="1">(IFERROR(IF($C1745="","",VLOOKUP(FİLTRE!$C1745,'SKT LİSTESİ'!$F:$AJ,15,0)),""))</f>
        <v/>
      </c>
      <c r="S1745" s="138" t="str">
        <f ca="1">IFERROR(IF($C1745="","",VLOOKUP(FİLTRE!$C1745,'SKT LİSTESİ'!$F:$AJ,16,0)),"")</f>
        <v/>
      </c>
      <c r="AF1745" s="179" t="str">
        <f t="shared" ca="1" si="110"/>
        <v/>
      </c>
      <c r="AG1745" s="179">
        <f t="shared" ca="1" si="111"/>
        <v>0</v>
      </c>
      <c r="AH1745" s="179">
        <f t="shared" ca="1" si="112"/>
        <v>0</v>
      </c>
    </row>
    <row r="1746" spans="2:34" ht="15.75" x14ac:dyDescent="0.25">
      <c r="B1746">
        <f t="shared" ca="1" si="109"/>
        <v>1734</v>
      </c>
      <c r="C1746" t="str">
        <f ca="1">IFERROR(VLOOKUP(B1746,'SKT LİSTESİ'!F:F,1,0),"")</f>
        <v/>
      </c>
      <c r="E1746" s="128" t="str">
        <f ca="1">IFERROR(IF($C1746="","",VLOOKUP(FİLTRE!$C1746,'SKT LİSTESİ'!$F:$S,5,0)),"")</f>
        <v/>
      </c>
      <c r="F1746" s="129" t="str">
        <f ca="1">IFERROR(IF($C1746="","",VLOOKUP(FİLTRE!$C1746,'SKT LİSTESİ'!$F:$S,7,0)),"")</f>
        <v/>
      </c>
      <c r="G1746" s="130" t="str">
        <f ca="1">IFERROR(IF($C1746="","",VLOOKUP(FİLTRE!$C1746,'SKT LİSTESİ'!$F:$S,8,0)),"")</f>
        <v/>
      </c>
      <c r="H1746" s="131" t="str">
        <f ca="1">IF(E1746="","",IF($C1746="","",VLOOKUP(FİLTRE!$C1746,'SKT LİSTESİ'!$F:$S,9,0)))</f>
        <v/>
      </c>
      <c r="I1746" s="132" t="str">
        <f ca="1">IFERROR(IF($C1746="","",VLOOKUP(FİLTRE!$C1746,'SKT LİSTESİ'!$F:$S,10,0)),"")</f>
        <v/>
      </c>
      <c r="J1746" s="133" t="str">
        <f ca="1">IFERROR(IF($C1746="","",VLOOKUP(FİLTRE!$C1746,'SKT LİSTESİ'!$F:$S,11,0)),"")</f>
        <v/>
      </c>
      <c r="K1746" s="134" t="str">
        <f ca="1">IFERROR(IF($C1746="","",VLOOKUP(FİLTRE!$C1746,'SKT LİSTESİ'!$F:$S,12,0)),"")</f>
        <v/>
      </c>
      <c r="L1746" s="134" t="str">
        <f ca="1">IFERROR(IF($C1746="","",VLOOKUP(FİLTRE!$C1746,'SKT LİSTESİ'!$F:$S,13,0)),"")</f>
        <v/>
      </c>
      <c r="M1746" s="135" t="str">
        <f ca="1">IFERROR(IF($C1746="","",VLOOKUP(FİLTRE!$C1746,'SKT LİSTESİ'!$F:$AJ,14,0)),"")</f>
        <v/>
      </c>
      <c r="N1746" s="31" t="str">
        <f ca="1">IFERROR(IF($C1746="","",VLOOKUP(FİLTRE!$C1746,'SKT LİSTESİ'!$F:$AJ,22,0)),"")</f>
        <v/>
      </c>
      <c r="O1746" s="136" t="str">
        <f ca="1">IFERROR(IF($C1746="","",VLOOKUP(FİLTRE!$C1746,'SKT LİSTESİ'!$F:$AJ,23,0)),"")</f>
        <v/>
      </c>
      <c r="P1746" s="31"/>
      <c r="Q1746" s="31"/>
      <c r="R1746" s="137" t="str">
        <f ca="1">(IFERROR(IF($C1746="","",VLOOKUP(FİLTRE!$C1746,'SKT LİSTESİ'!$F:$AJ,15,0)),""))</f>
        <v/>
      </c>
      <c r="S1746" s="138" t="str">
        <f ca="1">IFERROR(IF($C1746="","",VLOOKUP(FİLTRE!$C1746,'SKT LİSTESİ'!$F:$AJ,16,0)),"")</f>
        <v/>
      </c>
      <c r="AF1746" s="179" t="str">
        <f t="shared" ca="1" si="110"/>
        <v/>
      </c>
      <c r="AG1746" s="179">
        <f t="shared" ca="1" si="111"/>
        <v>0</v>
      </c>
      <c r="AH1746" s="179">
        <f t="shared" ca="1" si="112"/>
        <v>0</v>
      </c>
    </row>
    <row r="1747" spans="2:34" ht="15.75" x14ac:dyDescent="0.25">
      <c r="B1747">
        <f t="shared" ca="1" si="109"/>
        <v>1735</v>
      </c>
      <c r="C1747" t="str">
        <f ca="1">IFERROR(VLOOKUP(B1747,'SKT LİSTESİ'!F:F,1,0),"")</f>
        <v/>
      </c>
      <c r="E1747" s="128" t="str">
        <f ca="1">IFERROR(IF($C1747="","",VLOOKUP(FİLTRE!$C1747,'SKT LİSTESİ'!$F:$S,5,0)),"")</f>
        <v/>
      </c>
      <c r="F1747" s="129" t="str">
        <f ca="1">IFERROR(IF($C1747="","",VLOOKUP(FİLTRE!$C1747,'SKT LİSTESİ'!$F:$S,7,0)),"")</f>
        <v/>
      </c>
      <c r="G1747" s="130" t="str">
        <f ca="1">IFERROR(IF($C1747="","",VLOOKUP(FİLTRE!$C1747,'SKT LİSTESİ'!$F:$S,8,0)),"")</f>
        <v/>
      </c>
      <c r="H1747" s="131" t="str">
        <f ca="1">IF(E1747="","",IF($C1747="","",VLOOKUP(FİLTRE!$C1747,'SKT LİSTESİ'!$F:$S,9,0)))</f>
        <v/>
      </c>
      <c r="I1747" s="132" t="str">
        <f ca="1">IFERROR(IF($C1747="","",VLOOKUP(FİLTRE!$C1747,'SKT LİSTESİ'!$F:$S,10,0)),"")</f>
        <v/>
      </c>
      <c r="J1747" s="133" t="str">
        <f ca="1">IFERROR(IF($C1747="","",VLOOKUP(FİLTRE!$C1747,'SKT LİSTESİ'!$F:$S,11,0)),"")</f>
        <v/>
      </c>
      <c r="K1747" s="134" t="str">
        <f ca="1">IFERROR(IF($C1747="","",VLOOKUP(FİLTRE!$C1747,'SKT LİSTESİ'!$F:$S,12,0)),"")</f>
        <v/>
      </c>
      <c r="L1747" s="134" t="str">
        <f ca="1">IFERROR(IF($C1747="","",VLOOKUP(FİLTRE!$C1747,'SKT LİSTESİ'!$F:$S,13,0)),"")</f>
        <v/>
      </c>
      <c r="M1747" s="135" t="str">
        <f ca="1">IFERROR(IF($C1747="","",VLOOKUP(FİLTRE!$C1747,'SKT LİSTESİ'!$F:$AJ,14,0)),"")</f>
        <v/>
      </c>
      <c r="N1747" s="31" t="str">
        <f ca="1">IFERROR(IF($C1747="","",VLOOKUP(FİLTRE!$C1747,'SKT LİSTESİ'!$F:$AJ,22,0)),"")</f>
        <v/>
      </c>
      <c r="O1747" s="136" t="str">
        <f ca="1">IFERROR(IF($C1747="","",VLOOKUP(FİLTRE!$C1747,'SKT LİSTESİ'!$F:$AJ,23,0)),"")</f>
        <v/>
      </c>
      <c r="P1747" s="31"/>
      <c r="Q1747" s="31"/>
      <c r="R1747" s="137" t="str">
        <f ca="1">(IFERROR(IF($C1747="","",VLOOKUP(FİLTRE!$C1747,'SKT LİSTESİ'!$F:$AJ,15,0)),""))</f>
        <v/>
      </c>
      <c r="S1747" s="138" t="str">
        <f ca="1">IFERROR(IF($C1747="","",VLOOKUP(FİLTRE!$C1747,'SKT LİSTESİ'!$F:$AJ,16,0)),"")</f>
        <v/>
      </c>
      <c r="AF1747" s="179" t="str">
        <f t="shared" ca="1" si="110"/>
        <v/>
      </c>
      <c r="AG1747" s="179">
        <f t="shared" ca="1" si="111"/>
        <v>0</v>
      </c>
      <c r="AH1747" s="179">
        <f t="shared" ca="1" si="112"/>
        <v>0</v>
      </c>
    </row>
    <row r="1748" spans="2:34" ht="15.75" x14ac:dyDescent="0.25">
      <c r="B1748">
        <f t="shared" ca="1" si="109"/>
        <v>1736</v>
      </c>
      <c r="C1748" t="str">
        <f ca="1">IFERROR(VLOOKUP(B1748,'SKT LİSTESİ'!F:F,1,0),"")</f>
        <v/>
      </c>
      <c r="E1748" s="128" t="str">
        <f ca="1">IFERROR(IF($C1748="","",VLOOKUP(FİLTRE!$C1748,'SKT LİSTESİ'!$F:$S,5,0)),"")</f>
        <v/>
      </c>
      <c r="F1748" s="129" t="str">
        <f ca="1">IFERROR(IF($C1748="","",VLOOKUP(FİLTRE!$C1748,'SKT LİSTESİ'!$F:$S,7,0)),"")</f>
        <v/>
      </c>
      <c r="G1748" s="130" t="str">
        <f ca="1">IFERROR(IF($C1748="","",VLOOKUP(FİLTRE!$C1748,'SKT LİSTESİ'!$F:$S,8,0)),"")</f>
        <v/>
      </c>
      <c r="H1748" s="131" t="str">
        <f ca="1">IF(E1748="","",IF($C1748="","",VLOOKUP(FİLTRE!$C1748,'SKT LİSTESİ'!$F:$S,9,0)))</f>
        <v/>
      </c>
      <c r="I1748" s="132" t="str">
        <f ca="1">IFERROR(IF($C1748="","",VLOOKUP(FİLTRE!$C1748,'SKT LİSTESİ'!$F:$S,10,0)),"")</f>
        <v/>
      </c>
      <c r="J1748" s="133" t="str">
        <f ca="1">IFERROR(IF($C1748="","",VLOOKUP(FİLTRE!$C1748,'SKT LİSTESİ'!$F:$S,11,0)),"")</f>
        <v/>
      </c>
      <c r="K1748" s="134" t="str">
        <f ca="1">IFERROR(IF($C1748="","",VLOOKUP(FİLTRE!$C1748,'SKT LİSTESİ'!$F:$S,12,0)),"")</f>
        <v/>
      </c>
      <c r="L1748" s="134" t="str">
        <f ca="1">IFERROR(IF($C1748="","",VLOOKUP(FİLTRE!$C1748,'SKT LİSTESİ'!$F:$S,13,0)),"")</f>
        <v/>
      </c>
      <c r="M1748" s="135" t="str">
        <f ca="1">IFERROR(IF($C1748="","",VLOOKUP(FİLTRE!$C1748,'SKT LİSTESİ'!$F:$AJ,14,0)),"")</f>
        <v/>
      </c>
      <c r="N1748" s="31" t="str">
        <f ca="1">IFERROR(IF($C1748="","",VLOOKUP(FİLTRE!$C1748,'SKT LİSTESİ'!$F:$AJ,22,0)),"")</f>
        <v/>
      </c>
      <c r="O1748" s="136" t="str">
        <f ca="1">IFERROR(IF($C1748="","",VLOOKUP(FİLTRE!$C1748,'SKT LİSTESİ'!$F:$AJ,23,0)),"")</f>
        <v/>
      </c>
      <c r="P1748" s="31"/>
      <c r="Q1748" s="31"/>
      <c r="R1748" s="137" t="str">
        <f ca="1">(IFERROR(IF($C1748="","",VLOOKUP(FİLTRE!$C1748,'SKT LİSTESİ'!$F:$AJ,15,0)),""))</f>
        <v/>
      </c>
      <c r="S1748" s="138" t="str">
        <f ca="1">IFERROR(IF($C1748="","",VLOOKUP(FİLTRE!$C1748,'SKT LİSTESİ'!$F:$AJ,16,0)),"")</f>
        <v/>
      </c>
      <c r="AF1748" s="179" t="str">
        <f t="shared" ca="1" si="110"/>
        <v/>
      </c>
      <c r="AG1748" s="179">
        <f t="shared" ca="1" si="111"/>
        <v>0</v>
      </c>
      <c r="AH1748" s="179">
        <f t="shared" ca="1" si="112"/>
        <v>0</v>
      </c>
    </row>
    <row r="1749" spans="2:34" ht="15.75" x14ac:dyDescent="0.25">
      <c r="B1749">
        <f t="shared" ca="1" si="109"/>
        <v>1737</v>
      </c>
      <c r="C1749" t="str">
        <f ca="1">IFERROR(VLOOKUP(B1749,'SKT LİSTESİ'!F:F,1,0),"")</f>
        <v/>
      </c>
      <c r="E1749" s="128" t="str">
        <f ca="1">IFERROR(IF($C1749="","",VLOOKUP(FİLTRE!$C1749,'SKT LİSTESİ'!$F:$S,5,0)),"")</f>
        <v/>
      </c>
      <c r="F1749" s="129" t="str">
        <f ca="1">IFERROR(IF($C1749="","",VLOOKUP(FİLTRE!$C1749,'SKT LİSTESİ'!$F:$S,7,0)),"")</f>
        <v/>
      </c>
      <c r="G1749" s="130" t="str">
        <f ca="1">IFERROR(IF($C1749="","",VLOOKUP(FİLTRE!$C1749,'SKT LİSTESİ'!$F:$S,8,0)),"")</f>
        <v/>
      </c>
      <c r="H1749" s="131" t="str">
        <f ca="1">IF(E1749="","",IF($C1749="","",VLOOKUP(FİLTRE!$C1749,'SKT LİSTESİ'!$F:$S,9,0)))</f>
        <v/>
      </c>
      <c r="I1749" s="132" t="str">
        <f ca="1">IFERROR(IF($C1749="","",VLOOKUP(FİLTRE!$C1749,'SKT LİSTESİ'!$F:$S,10,0)),"")</f>
        <v/>
      </c>
      <c r="J1749" s="133" t="str">
        <f ca="1">IFERROR(IF($C1749="","",VLOOKUP(FİLTRE!$C1749,'SKT LİSTESİ'!$F:$S,11,0)),"")</f>
        <v/>
      </c>
      <c r="K1749" s="134" t="str">
        <f ca="1">IFERROR(IF($C1749="","",VLOOKUP(FİLTRE!$C1749,'SKT LİSTESİ'!$F:$S,12,0)),"")</f>
        <v/>
      </c>
      <c r="L1749" s="134" t="str">
        <f ca="1">IFERROR(IF($C1749="","",VLOOKUP(FİLTRE!$C1749,'SKT LİSTESİ'!$F:$S,13,0)),"")</f>
        <v/>
      </c>
      <c r="M1749" s="135" t="str">
        <f ca="1">IFERROR(IF($C1749="","",VLOOKUP(FİLTRE!$C1749,'SKT LİSTESİ'!$F:$AJ,14,0)),"")</f>
        <v/>
      </c>
      <c r="N1749" s="31" t="str">
        <f ca="1">IFERROR(IF($C1749="","",VLOOKUP(FİLTRE!$C1749,'SKT LİSTESİ'!$F:$AJ,22,0)),"")</f>
        <v/>
      </c>
      <c r="O1749" s="136" t="str">
        <f ca="1">IFERROR(IF($C1749="","",VLOOKUP(FİLTRE!$C1749,'SKT LİSTESİ'!$F:$AJ,23,0)),"")</f>
        <v/>
      </c>
      <c r="P1749" s="31"/>
      <c r="Q1749" s="31"/>
      <c r="R1749" s="137" t="str">
        <f ca="1">(IFERROR(IF($C1749="","",VLOOKUP(FİLTRE!$C1749,'SKT LİSTESİ'!$F:$AJ,15,0)),""))</f>
        <v/>
      </c>
      <c r="S1749" s="138" t="str">
        <f ca="1">IFERROR(IF($C1749="","",VLOOKUP(FİLTRE!$C1749,'SKT LİSTESİ'!$F:$AJ,16,0)),"")</f>
        <v/>
      </c>
      <c r="AF1749" s="179" t="str">
        <f t="shared" ca="1" si="110"/>
        <v/>
      </c>
      <c r="AG1749" s="179">
        <f t="shared" ca="1" si="111"/>
        <v>0</v>
      </c>
      <c r="AH1749" s="179">
        <f t="shared" ca="1" si="112"/>
        <v>0</v>
      </c>
    </row>
    <row r="1750" spans="2:34" ht="15.75" x14ac:dyDescent="0.25">
      <c r="B1750">
        <f t="shared" ca="1" si="109"/>
        <v>1738</v>
      </c>
      <c r="C1750" t="str">
        <f ca="1">IFERROR(VLOOKUP(B1750,'SKT LİSTESİ'!F:F,1,0),"")</f>
        <v/>
      </c>
      <c r="E1750" s="128" t="str">
        <f ca="1">IFERROR(IF($C1750="","",VLOOKUP(FİLTRE!$C1750,'SKT LİSTESİ'!$F:$S,5,0)),"")</f>
        <v/>
      </c>
      <c r="F1750" s="129" t="str">
        <f ca="1">IFERROR(IF($C1750="","",VLOOKUP(FİLTRE!$C1750,'SKT LİSTESİ'!$F:$S,7,0)),"")</f>
        <v/>
      </c>
      <c r="G1750" s="130" t="str">
        <f ca="1">IFERROR(IF($C1750="","",VLOOKUP(FİLTRE!$C1750,'SKT LİSTESİ'!$F:$S,8,0)),"")</f>
        <v/>
      </c>
      <c r="H1750" s="131" t="str">
        <f ca="1">IF(E1750="","",IF($C1750="","",VLOOKUP(FİLTRE!$C1750,'SKT LİSTESİ'!$F:$S,9,0)))</f>
        <v/>
      </c>
      <c r="I1750" s="132" t="str">
        <f ca="1">IFERROR(IF($C1750="","",VLOOKUP(FİLTRE!$C1750,'SKT LİSTESİ'!$F:$S,10,0)),"")</f>
        <v/>
      </c>
      <c r="J1750" s="133" t="str">
        <f ca="1">IFERROR(IF($C1750="","",VLOOKUP(FİLTRE!$C1750,'SKT LİSTESİ'!$F:$S,11,0)),"")</f>
        <v/>
      </c>
      <c r="K1750" s="134" t="str">
        <f ca="1">IFERROR(IF($C1750="","",VLOOKUP(FİLTRE!$C1750,'SKT LİSTESİ'!$F:$S,12,0)),"")</f>
        <v/>
      </c>
      <c r="L1750" s="134" t="str">
        <f ca="1">IFERROR(IF($C1750="","",VLOOKUP(FİLTRE!$C1750,'SKT LİSTESİ'!$F:$S,13,0)),"")</f>
        <v/>
      </c>
      <c r="M1750" s="135" t="str">
        <f ca="1">IFERROR(IF($C1750="","",VLOOKUP(FİLTRE!$C1750,'SKT LİSTESİ'!$F:$AJ,14,0)),"")</f>
        <v/>
      </c>
      <c r="N1750" s="31" t="str">
        <f ca="1">IFERROR(IF($C1750="","",VLOOKUP(FİLTRE!$C1750,'SKT LİSTESİ'!$F:$AJ,22,0)),"")</f>
        <v/>
      </c>
      <c r="O1750" s="136" t="str">
        <f ca="1">IFERROR(IF($C1750="","",VLOOKUP(FİLTRE!$C1750,'SKT LİSTESİ'!$F:$AJ,23,0)),"")</f>
        <v/>
      </c>
      <c r="P1750" s="31"/>
      <c r="Q1750" s="31"/>
      <c r="R1750" s="137" t="str">
        <f ca="1">(IFERROR(IF($C1750="","",VLOOKUP(FİLTRE!$C1750,'SKT LİSTESİ'!$F:$AJ,15,0)),""))</f>
        <v/>
      </c>
      <c r="S1750" s="138" t="str">
        <f ca="1">IFERROR(IF($C1750="","",VLOOKUP(FİLTRE!$C1750,'SKT LİSTESİ'!$F:$AJ,16,0)),"")</f>
        <v/>
      </c>
      <c r="AF1750" s="179" t="str">
        <f t="shared" ca="1" si="110"/>
        <v/>
      </c>
      <c r="AG1750" s="179">
        <f t="shared" ca="1" si="111"/>
        <v>0</v>
      </c>
      <c r="AH1750" s="179">
        <f t="shared" ca="1" si="112"/>
        <v>0</v>
      </c>
    </row>
    <row r="1751" spans="2:34" ht="15.75" x14ac:dyDescent="0.25">
      <c r="B1751">
        <f t="shared" ca="1" si="109"/>
        <v>1739</v>
      </c>
      <c r="C1751" t="str">
        <f ca="1">IFERROR(VLOOKUP(B1751,'SKT LİSTESİ'!F:F,1,0),"")</f>
        <v/>
      </c>
      <c r="E1751" s="128" t="str">
        <f ca="1">IFERROR(IF($C1751="","",VLOOKUP(FİLTRE!$C1751,'SKT LİSTESİ'!$F:$S,5,0)),"")</f>
        <v/>
      </c>
      <c r="F1751" s="129" t="str">
        <f ca="1">IFERROR(IF($C1751="","",VLOOKUP(FİLTRE!$C1751,'SKT LİSTESİ'!$F:$S,7,0)),"")</f>
        <v/>
      </c>
      <c r="G1751" s="130" t="str">
        <f ca="1">IFERROR(IF($C1751="","",VLOOKUP(FİLTRE!$C1751,'SKT LİSTESİ'!$F:$S,8,0)),"")</f>
        <v/>
      </c>
      <c r="H1751" s="131" t="str">
        <f ca="1">IF(E1751="","",IF($C1751="","",VLOOKUP(FİLTRE!$C1751,'SKT LİSTESİ'!$F:$S,9,0)))</f>
        <v/>
      </c>
      <c r="I1751" s="132" t="str">
        <f ca="1">IFERROR(IF($C1751="","",VLOOKUP(FİLTRE!$C1751,'SKT LİSTESİ'!$F:$S,10,0)),"")</f>
        <v/>
      </c>
      <c r="J1751" s="133" t="str">
        <f ca="1">IFERROR(IF($C1751="","",VLOOKUP(FİLTRE!$C1751,'SKT LİSTESİ'!$F:$S,11,0)),"")</f>
        <v/>
      </c>
      <c r="K1751" s="134" t="str">
        <f ca="1">IFERROR(IF($C1751="","",VLOOKUP(FİLTRE!$C1751,'SKT LİSTESİ'!$F:$S,12,0)),"")</f>
        <v/>
      </c>
      <c r="L1751" s="134" t="str">
        <f ca="1">IFERROR(IF($C1751="","",VLOOKUP(FİLTRE!$C1751,'SKT LİSTESİ'!$F:$S,13,0)),"")</f>
        <v/>
      </c>
      <c r="M1751" s="135" t="str">
        <f ca="1">IFERROR(IF($C1751="","",VLOOKUP(FİLTRE!$C1751,'SKT LİSTESİ'!$F:$AJ,14,0)),"")</f>
        <v/>
      </c>
      <c r="N1751" s="31" t="str">
        <f ca="1">IFERROR(IF($C1751="","",VLOOKUP(FİLTRE!$C1751,'SKT LİSTESİ'!$F:$AJ,22,0)),"")</f>
        <v/>
      </c>
      <c r="O1751" s="136" t="str">
        <f ca="1">IFERROR(IF($C1751="","",VLOOKUP(FİLTRE!$C1751,'SKT LİSTESİ'!$F:$AJ,23,0)),"")</f>
        <v/>
      </c>
      <c r="P1751" s="31"/>
      <c r="Q1751" s="31"/>
      <c r="R1751" s="137" t="str">
        <f ca="1">(IFERROR(IF($C1751="","",VLOOKUP(FİLTRE!$C1751,'SKT LİSTESİ'!$F:$AJ,15,0)),""))</f>
        <v/>
      </c>
      <c r="S1751" s="138" t="str">
        <f ca="1">IFERROR(IF($C1751="","",VLOOKUP(FİLTRE!$C1751,'SKT LİSTESİ'!$F:$AJ,16,0)),"")</f>
        <v/>
      </c>
      <c r="AF1751" s="179" t="str">
        <f t="shared" ca="1" si="110"/>
        <v/>
      </c>
      <c r="AG1751" s="179">
        <f t="shared" ca="1" si="111"/>
        <v>0</v>
      </c>
      <c r="AH1751" s="179">
        <f t="shared" ca="1" si="112"/>
        <v>0</v>
      </c>
    </row>
    <row r="1752" spans="2:34" ht="15.75" x14ac:dyDescent="0.25">
      <c r="B1752">
        <f t="shared" ca="1" si="109"/>
        <v>1740</v>
      </c>
      <c r="C1752" t="str">
        <f ca="1">IFERROR(VLOOKUP(B1752,'SKT LİSTESİ'!F:F,1,0),"")</f>
        <v/>
      </c>
      <c r="E1752" s="128" t="str">
        <f ca="1">IFERROR(IF($C1752="","",VLOOKUP(FİLTRE!$C1752,'SKT LİSTESİ'!$F:$S,5,0)),"")</f>
        <v/>
      </c>
      <c r="F1752" s="129" t="str">
        <f ca="1">IFERROR(IF($C1752="","",VLOOKUP(FİLTRE!$C1752,'SKT LİSTESİ'!$F:$S,7,0)),"")</f>
        <v/>
      </c>
      <c r="G1752" s="130" t="str">
        <f ca="1">IFERROR(IF($C1752="","",VLOOKUP(FİLTRE!$C1752,'SKT LİSTESİ'!$F:$S,8,0)),"")</f>
        <v/>
      </c>
      <c r="H1752" s="131" t="str">
        <f ca="1">IF(E1752="","",IF($C1752="","",VLOOKUP(FİLTRE!$C1752,'SKT LİSTESİ'!$F:$S,9,0)))</f>
        <v/>
      </c>
      <c r="I1752" s="132" t="str">
        <f ca="1">IFERROR(IF($C1752="","",VLOOKUP(FİLTRE!$C1752,'SKT LİSTESİ'!$F:$S,10,0)),"")</f>
        <v/>
      </c>
      <c r="J1752" s="133" t="str">
        <f ca="1">IFERROR(IF($C1752="","",VLOOKUP(FİLTRE!$C1752,'SKT LİSTESİ'!$F:$S,11,0)),"")</f>
        <v/>
      </c>
      <c r="K1752" s="134" t="str">
        <f ca="1">IFERROR(IF($C1752="","",VLOOKUP(FİLTRE!$C1752,'SKT LİSTESİ'!$F:$S,12,0)),"")</f>
        <v/>
      </c>
      <c r="L1752" s="134" t="str">
        <f ca="1">IFERROR(IF($C1752="","",VLOOKUP(FİLTRE!$C1752,'SKT LİSTESİ'!$F:$S,13,0)),"")</f>
        <v/>
      </c>
      <c r="M1752" s="135" t="str">
        <f ca="1">IFERROR(IF($C1752="","",VLOOKUP(FİLTRE!$C1752,'SKT LİSTESİ'!$F:$AJ,14,0)),"")</f>
        <v/>
      </c>
      <c r="N1752" s="31" t="str">
        <f ca="1">IFERROR(IF($C1752="","",VLOOKUP(FİLTRE!$C1752,'SKT LİSTESİ'!$F:$AJ,22,0)),"")</f>
        <v/>
      </c>
      <c r="O1752" s="136" t="str">
        <f ca="1">IFERROR(IF($C1752="","",VLOOKUP(FİLTRE!$C1752,'SKT LİSTESİ'!$F:$AJ,23,0)),"")</f>
        <v/>
      </c>
      <c r="P1752" s="31"/>
      <c r="Q1752" s="31"/>
      <c r="R1752" s="137" t="str">
        <f ca="1">(IFERROR(IF($C1752="","",VLOOKUP(FİLTRE!$C1752,'SKT LİSTESİ'!$F:$AJ,15,0)),""))</f>
        <v/>
      </c>
      <c r="S1752" s="138" t="str">
        <f ca="1">IFERROR(IF($C1752="","",VLOOKUP(FİLTRE!$C1752,'SKT LİSTESİ'!$F:$AJ,16,0)),"")</f>
        <v/>
      </c>
      <c r="AF1752" s="179" t="str">
        <f t="shared" ca="1" si="110"/>
        <v/>
      </c>
      <c r="AG1752" s="179">
        <f t="shared" ca="1" si="111"/>
        <v>0</v>
      </c>
      <c r="AH1752" s="179">
        <f t="shared" ca="1" si="112"/>
        <v>0</v>
      </c>
    </row>
    <row r="1753" spans="2:34" ht="15.75" x14ac:dyDescent="0.25">
      <c r="B1753">
        <f t="shared" ca="1" si="109"/>
        <v>1741</v>
      </c>
      <c r="C1753" t="str">
        <f ca="1">IFERROR(VLOOKUP(B1753,'SKT LİSTESİ'!F:F,1,0),"")</f>
        <v/>
      </c>
      <c r="E1753" s="128" t="str">
        <f ca="1">IFERROR(IF($C1753="","",VLOOKUP(FİLTRE!$C1753,'SKT LİSTESİ'!$F:$S,5,0)),"")</f>
        <v/>
      </c>
      <c r="F1753" s="129" t="str">
        <f ca="1">IFERROR(IF($C1753="","",VLOOKUP(FİLTRE!$C1753,'SKT LİSTESİ'!$F:$S,7,0)),"")</f>
        <v/>
      </c>
      <c r="G1753" s="130" t="str">
        <f ca="1">IFERROR(IF($C1753="","",VLOOKUP(FİLTRE!$C1753,'SKT LİSTESİ'!$F:$S,8,0)),"")</f>
        <v/>
      </c>
      <c r="H1753" s="131" t="str">
        <f ca="1">IF(E1753="","",IF($C1753="","",VLOOKUP(FİLTRE!$C1753,'SKT LİSTESİ'!$F:$S,9,0)))</f>
        <v/>
      </c>
      <c r="I1753" s="132" t="str">
        <f ca="1">IFERROR(IF($C1753="","",VLOOKUP(FİLTRE!$C1753,'SKT LİSTESİ'!$F:$S,10,0)),"")</f>
        <v/>
      </c>
      <c r="J1753" s="133" t="str">
        <f ca="1">IFERROR(IF($C1753="","",VLOOKUP(FİLTRE!$C1753,'SKT LİSTESİ'!$F:$S,11,0)),"")</f>
        <v/>
      </c>
      <c r="K1753" s="134" t="str">
        <f ca="1">IFERROR(IF($C1753="","",VLOOKUP(FİLTRE!$C1753,'SKT LİSTESİ'!$F:$S,12,0)),"")</f>
        <v/>
      </c>
      <c r="L1753" s="134" t="str">
        <f ca="1">IFERROR(IF($C1753="","",VLOOKUP(FİLTRE!$C1753,'SKT LİSTESİ'!$F:$S,13,0)),"")</f>
        <v/>
      </c>
      <c r="M1753" s="135" t="str">
        <f ca="1">IFERROR(IF($C1753="","",VLOOKUP(FİLTRE!$C1753,'SKT LİSTESİ'!$F:$AJ,14,0)),"")</f>
        <v/>
      </c>
      <c r="N1753" s="31" t="str">
        <f ca="1">IFERROR(IF($C1753="","",VLOOKUP(FİLTRE!$C1753,'SKT LİSTESİ'!$F:$AJ,22,0)),"")</f>
        <v/>
      </c>
      <c r="O1753" s="136" t="str">
        <f ca="1">IFERROR(IF($C1753="","",VLOOKUP(FİLTRE!$C1753,'SKT LİSTESİ'!$F:$AJ,23,0)),"")</f>
        <v/>
      </c>
      <c r="P1753" s="31"/>
      <c r="Q1753" s="31"/>
      <c r="R1753" s="137" t="str">
        <f ca="1">(IFERROR(IF($C1753="","",VLOOKUP(FİLTRE!$C1753,'SKT LİSTESİ'!$F:$AJ,15,0)),""))</f>
        <v/>
      </c>
      <c r="S1753" s="138" t="str">
        <f ca="1">IFERROR(IF($C1753="","",VLOOKUP(FİLTRE!$C1753,'SKT LİSTESİ'!$F:$AJ,16,0)),"")</f>
        <v/>
      </c>
      <c r="AF1753" s="179" t="str">
        <f t="shared" ca="1" si="110"/>
        <v/>
      </c>
      <c r="AG1753" s="179">
        <f t="shared" ca="1" si="111"/>
        <v>0</v>
      </c>
      <c r="AH1753" s="179">
        <f t="shared" ca="1" si="112"/>
        <v>0</v>
      </c>
    </row>
    <row r="1754" spans="2:34" ht="15.75" x14ac:dyDescent="0.25">
      <c r="B1754">
        <f t="shared" ca="1" si="109"/>
        <v>1742</v>
      </c>
      <c r="C1754" t="str">
        <f ca="1">IFERROR(VLOOKUP(B1754,'SKT LİSTESİ'!F:F,1,0),"")</f>
        <v/>
      </c>
      <c r="E1754" s="128" t="str">
        <f ca="1">IFERROR(IF($C1754="","",VLOOKUP(FİLTRE!$C1754,'SKT LİSTESİ'!$F:$S,5,0)),"")</f>
        <v/>
      </c>
      <c r="F1754" s="129" t="str">
        <f ca="1">IFERROR(IF($C1754="","",VLOOKUP(FİLTRE!$C1754,'SKT LİSTESİ'!$F:$S,7,0)),"")</f>
        <v/>
      </c>
      <c r="G1754" s="130" t="str">
        <f ca="1">IFERROR(IF($C1754="","",VLOOKUP(FİLTRE!$C1754,'SKT LİSTESİ'!$F:$S,8,0)),"")</f>
        <v/>
      </c>
      <c r="H1754" s="131" t="str">
        <f ca="1">IF(E1754="","",IF($C1754="","",VLOOKUP(FİLTRE!$C1754,'SKT LİSTESİ'!$F:$S,9,0)))</f>
        <v/>
      </c>
      <c r="I1754" s="132" t="str">
        <f ca="1">IFERROR(IF($C1754="","",VLOOKUP(FİLTRE!$C1754,'SKT LİSTESİ'!$F:$S,10,0)),"")</f>
        <v/>
      </c>
      <c r="J1754" s="133" t="str">
        <f ca="1">IFERROR(IF($C1754="","",VLOOKUP(FİLTRE!$C1754,'SKT LİSTESİ'!$F:$S,11,0)),"")</f>
        <v/>
      </c>
      <c r="K1754" s="134" t="str">
        <f ca="1">IFERROR(IF($C1754="","",VLOOKUP(FİLTRE!$C1754,'SKT LİSTESİ'!$F:$S,12,0)),"")</f>
        <v/>
      </c>
      <c r="L1754" s="134" t="str">
        <f ca="1">IFERROR(IF($C1754="","",VLOOKUP(FİLTRE!$C1754,'SKT LİSTESİ'!$F:$S,13,0)),"")</f>
        <v/>
      </c>
      <c r="M1754" s="135" t="str">
        <f ca="1">IFERROR(IF($C1754="","",VLOOKUP(FİLTRE!$C1754,'SKT LİSTESİ'!$F:$AJ,14,0)),"")</f>
        <v/>
      </c>
      <c r="N1754" s="31" t="str">
        <f ca="1">IFERROR(IF($C1754="","",VLOOKUP(FİLTRE!$C1754,'SKT LİSTESİ'!$F:$AJ,22,0)),"")</f>
        <v/>
      </c>
      <c r="O1754" s="136" t="str">
        <f ca="1">IFERROR(IF($C1754="","",VLOOKUP(FİLTRE!$C1754,'SKT LİSTESİ'!$F:$AJ,23,0)),"")</f>
        <v/>
      </c>
      <c r="P1754" s="31"/>
      <c r="Q1754" s="31"/>
      <c r="R1754" s="137" t="str">
        <f ca="1">(IFERROR(IF($C1754="","",VLOOKUP(FİLTRE!$C1754,'SKT LİSTESİ'!$F:$AJ,15,0)),""))</f>
        <v/>
      </c>
      <c r="S1754" s="138" t="str">
        <f ca="1">IFERROR(IF($C1754="","",VLOOKUP(FİLTRE!$C1754,'SKT LİSTESİ'!$F:$AJ,16,0)),"")</f>
        <v/>
      </c>
      <c r="AF1754" s="179" t="str">
        <f t="shared" ca="1" si="110"/>
        <v/>
      </c>
      <c r="AG1754" s="179">
        <f t="shared" ca="1" si="111"/>
        <v>0</v>
      </c>
      <c r="AH1754" s="179">
        <f t="shared" ca="1" si="112"/>
        <v>0</v>
      </c>
    </row>
    <row r="1755" spans="2:34" ht="15.75" x14ac:dyDescent="0.25">
      <c r="B1755">
        <f t="shared" ca="1" si="109"/>
        <v>1743</v>
      </c>
      <c r="C1755" t="str">
        <f ca="1">IFERROR(VLOOKUP(B1755,'SKT LİSTESİ'!F:F,1,0),"")</f>
        <v/>
      </c>
      <c r="E1755" s="128" t="str">
        <f ca="1">IFERROR(IF($C1755="","",VLOOKUP(FİLTRE!$C1755,'SKT LİSTESİ'!$F:$S,5,0)),"")</f>
        <v/>
      </c>
      <c r="F1755" s="129" t="str">
        <f ca="1">IFERROR(IF($C1755="","",VLOOKUP(FİLTRE!$C1755,'SKT LİSTESİ'!$F:$S,7,0)),"")</f>
        <v/>
      </c>
      <c r="G1755" s="130" t="str">
        <f ca="1">IFERROR(IF($C1755="","",VLOOKUP(FİLTRE!$C1755,'SKT LİSTESİ'!$F:$S,8,0)),"")</f>
        <v/>
      </c>
      <c r="H1755" s="131" t="str">
        <f ca="1">IF(E1755="","",IF($C1755="","",VLOOKUP(FİLTRE!$C1755,'SKT LİSTESİ'!$F:$S,9,0)))</f>
        <v/>
      </c>
      <c r="I1755" s="132" t="str">
        <f ca="1">IFERROR(IF($C1755="","",VLOOKUP(FİLTRE!$C1755,'SKT LİSTESİ'!$F:$S,10,0)),"")</f>
        <v/>
      </c>
      <c r="J1755" s="133" t="str">
        <f ca="1">IFERROR(IF($C1755="","",VLOOKUP(FİLTRE!$C1755,'SKT LİSTESİ'!$F:$S,11,0)),"")</f>
        <v/>
      </c>
      <c r="K1755" s="134" t="str">
        <f ca="1">IFERROR(IF($C1755="","",VLOOKUP(FİLTRE!$C1755,'SKT LİSTESİ'!$F:$S,12,0)),"")</f>
        <v/>
      </c>
      <c r="L1755" s="134" t="str">
        <f ca="1">IFERROR(IF($C1755="","",VLOOKUP(FİLTRE!$C1755,'SKT LİSTESİ'!$F:$S,13,0)),"")</f>
        <v/>
      </c>
      <c r="M1755" s="135" t="str">
        <f ca="1">IFERROR(IF($C1755="","",VLOOKUP(FİLTRE!$C1755,'SKT LİSTESİ'!$F:$AJ,14,0)),"")</f>
        <v/>
      </c>
      <c r="N1755" s="31" t="str">
        <f ca="1">IFERROR(IF($C1755="","",VLOOKUP(FİLTRE!$C1755,'SKT LİSTESİ'!$F:$AJ,22,0)),"")</f>
        <v/>
      </c>
      <c r="O1755" s="136" t="str">
        <f ca="1">IFERROR(IF($C1755="","",VLOOKUP(FİLTRE!$C1755,'SKT LİSTESİ'!$F:$AJ,23,0)),"")</f>
        <v/>
      </c>
      <c r="P1755" s="31"/>
      <c r="Q1755" s="31"/>
      <c r="R1755" s="137" t="str">
        <f ca="1">(IFERROR(IF($C1755="","",VLOOKUP(FİLTRE!$C1755,'SKT LİSTESİ'!$F:$AJ,15,0)),""))</f>
        <v/>
      </c>
      <c r="S1755" s="138" t="str">
        <f ca="1">IFERROR(IF($C1755="","",VLOOKUP(FİLTRE!$C1755,'SKT LİSTESİ'!$F:$AJ,16,0)),"")</f>
        <v/>
      </c>
      <c r="AF1755" s="179" t="str">
        <f t="shared" ca="1" si="110"/>
        <v/>
      </c>
      <c r="AG1755" s="179">
        <f t="shared" ca="1" si="111"/>
        <v>0</v>
      </c>
      <c r="AH1755" s="179">
        <f t="shared" ca="1" si="112"/>
        <v>0</v>
      </c>
    </row>
    <row r="1756" spans="2:34" ht="15.75" x14ac:dyDescent="0.25">
      <c r="B1756">
        <f t="shared" ca="1" si="109"/>
        <v>1744</v>
      </c>
      <c r="C1756" t="str">
        <f ca="1">IFERROR(VLOOKUP(B1756,'SKT LİSTESİ'!F:F,1,0),"")</f>
        <v/>
      </c>
      <c r="E1756" s="128" t="str">
        <f ca="1">IFERROR(IF($C1756="","",VLOOKUP(FİLTRE!$C1756,'SKT LİSTESİ'!$F:$S,5,0)),"")</f>
        <v/>
      </c>
      <c r="F1756" s="129" t="str">
        <f ca="1">IFERROR(IF($C1756="","",VLOOKUP(FİLTRE!$C1756,'SKT LİSTESİ'!$F:$S,7,0)),"")</f>
        <v/>
      </c>
      <c r="G1756" s="130" t="str">
        <f ca="1">IFERROR(IF($C1756="","",VLOOKUP(FİLTRE!$C1756,'SKT LİSTESİ'!$F:$S,8,0)),"")</f>
        <v/>
      </c>
      <c r="H1756" s="131" t="str">
        <f ca="1">IF(E1756="","",IF($C1756="","",VLOOKUP(FİLTRE!$C1756,'SKT LİSTESİ'!$F:$S,9,0)))</f>
        <v/>
      </c>
      <c r="I1756" s="132" t="str">
        <f ca="1">IFERROR(IF($C1756="","",VLOOKUP(FİLTRE!$C1756,'SKT LİSTESİ'!$F:$S,10,0)),"")</f>
        <v/>
      </c>
      <c r="J1756" s="133" t="str">
        <f ca="1">IFERROR(IF($C1756="","",VLOOKUP(FİLTRE!$C1756,'SKT LİSTESİ'!$F:$S,11,0)),"")</f>
        <v/>
      </c>
      <c r="K1756" s="134" t="str">
        <f ca="1">IFERROR(IF($C1756="","",VLOOKUP(FİLTRE!$C1756,'SKT LİSTESİ'!$F:$S,12,0)),"")</f>
        <v/>
      </c>
      <c r="L1756" s="134" t="str">
        <f ca="1">IFERROR(IF($C1756="","",VLOOKUP(FİLTRE!$C1756,'SKT LİSTESİ'!$F:$S,13,0)),"")</f>
        <v/>
      </c>
      <c r="M1756" s="135" t="str">
        <f ca="1">IFERROR(IF($C1756="","",VLOOKUP(FİLTRE!$C1756,'SKT LİSTESİ'!$F:$AJ,14,0)),"")</f>
        <v/>
      </c>
      <c r="N1756" s="31" t="str">
        <f ca="1">IFERROR(IF($C1756="","",VLOOKUP(FİLTRE!$C1756,'SKT LİSTESİ'!$F:$AJ,22,0)),"")</f>
        <v/>
      </c>
      <c r="O1756" s="136" t="str">
        <f ca="1">IFERROR(IF($C1756="","",VLOOKUP(FİLTRE!$C1756,'SKT LİSTESİ'!$F:$AJ,23,0)),"")</f>
        <v/>
      </c>
      <c r="P1756" s="31"/>
      <c r="Q1756" s="31"/>
      <c r="R1756" s="137" t="str">
        <f ca="1">(IFERROR(IF($C1756="","",VLOOKUP(FİLTRE!$C1756,'SKT LİSTESİ'!$F:$AJ,15,0)),""))</f>
        <v/>
      </c>
      <c r="S1756" s="138" t="str">
        <f ca="1">IFERROR(IF($C1756="","",VLOOKUP(FİLTRE!$C1756,'SKT LİSTESİ'!$F:$AJ,16,0)),"")</f>
        <v/>
      </c>
      <c r="AF1756" s="179" t="str">
        <f t="shared" ca="1" si="110"/>
        <v/>
      </c>
      <c r="AG1756" s="179">
        <f t="shared" ca="1" si="111"/>
        <v>0</v>
      </c>
      <c r="AH1756" s="179">
        <f t="shared" ca="1" si="112"/>
        <v>0</v>
      </c>
    </row>
    <row r="1757" spans="2:34" ht="15.75" x14ac:dyDescent="0.25">
      <c r="B1757">
        <f t="shared" ca="1" si="109"/>
        <v>1745</v>
      </c>
      <c r="C1757" t="str">
        <f ca="1">IFERROR(VLOOKUP(B1757,'SKT LİSTESİ'!F:F,1,0),"")</f>
        <v/>
      </c>
      <c r="E1757" s="128" t="str">
        <f ca="1">IFERROR(IF($C1757="","",VLOOKUP(FİLTRE!$C1757,'SKT LİSTESİ'!$F:$S,5,0)),"")</f>
        <v/>
      </c>
      <c r="F1757" s="129" t="str">
        <f ca="1">IFERROR(IF($C1757="","",VLOOKUP(FİLTRE!$C1757,'SKT LİSTESİ'!$F:$S,7,0)),"")</f>
        <v/>
      </c>
      <c r="G1757" s="130" t="str">
        <f ca="1">IFERROR(IF($C1757="","",VLOOKUP(FİLTRE!$C1757,'SKT LİSTESİ'!$F:$S,8,0)),"")</f>
        <v/>
      </c>
      <c r="H1757" s="131" t="str">
        <f ca="1">IF(E1757="","",IF($C1757="","",VLOOKUP(FİLTRE!$C1757,'SKT LİSTESİ'!$F:$S,9,0)))</f>
        <v/>
      </c>
      <c r="I1757" s="132" t="str">
        <f ca="1">IFERROR(IF($C1757="","",VLOOKUP(FİLTRE!$C1757,'SKT LİSTESİ'!$F:$S,10,0)),"")</f>
        <v/>
      </c>
      <c r="J1757" s="133" t="str">
        <f ca="1">IFERROR(IF($C1757="","",VLOOKUP(FİLTRE!$C1757,'SKT LİSTESİ'!$F:$S,11,0)),"")</f>
        <v/>
      </c>
      <c r="K1757" s="134" t="str">
        <f ca="1">IFERROR(IF($C1757="","",VLOOKUP(FİLTRE!$C1757,'SKT LİSTESİ'!$F:$S,12,0)),"")</f>
        <v/>
      </c>
      <c r="L1757" s="134" t="str">
        <f ca="1">IFERROR(IF($C1757="","",VLOOKUP(FİLTRE!$C1757,'SKT LİSTESİ'!$F:$S,13,0)),"")</f>
        <v/>
      </c>
      <c r="M1757" s="135" t="str">
        <f ca="1">IFERROR(IF($C1757="","",VLOOKUP(FİLTRE!$C1757,'SKT LİSTESİ'!$F:$AJ,14,0)),"")</f>
        <v/>
      </c>
      <c r="N1757" s="31" t="str">
        <f ca="1">IFERROR(IF($C1757="","",VLOOKUP(FİLTRE!$C1757,'SKT LİSTESİ'!$F:$AJ,22,0)),"")</f>
        <v/>
      </c>
      <c r="O1757" s="136" t="str">
        <f ca="1">IFERROR(IF($C1757="","",VLOOKUP(FİLTRE!$C1757,'SKT LİSTESİ'!$F:$AJ,23,0)),"")</f>
        <v/>
      </c>
      <c r="P1757" s="31"/>
      <c r="Q1757" s="31"/>
      <c r="R1757" s="137" t="str">
        <f ca="1">(IFERROR(IF($C1757="","",VLOOKUP(FİLTRE!$C1757,'SKT LİSTESİ'!$F:$AJ,15,0)),""))</f>
        <v/>
      </c>
      <c r="S1757" s="138" t="str">
        <f ca="1">IFERROR(IF($C1757="","",VLOOKUP(FİLTRE!$C1757,'SKT LİSTESİ'!$F:$AJ,16,0)),"")</f>
        <v/>
      </c>
      <c r="AF1757" s="179" t="str">
        <f t="shared" ca="1" si="110"/>
        <v/>
      </c>
      <c r="AG1757" s="179">
        <f t="shared" ca="1" si="111"/>
        <v>0</v>
      </c>
      <c r="AH1757" s="179">
        <f t="shared" ca="1" si="112"/>
        <v>0</v>
      </c>
    </row>
    <row r="1758" spans="2:34" ht="15.75" x14ac:dyDescent="0.25">
      <c r="B1758">
        <f t="shared" ca="1" si="109"/>
        <v>1746</v>
      </c>
      <c r="C1758" t="str">
        <f ca="1">IFERROR(VLOOKUP(B1758,'SKT LİSTESİ'!F:F,1,0),"")</f>
        <v/>
      </c>
      <c r="E1758" s="128" t="str">
        <f ca="1">IFERROR(IF($C1758="","",VLOOKUP(FİLTRE!$C1758,'SKT LİSTESİ'!$F:$S,5,0)),"")</f>
        <v/>
      </c>
      <c r="F1758" s="129" t="str">
        <f ca="1">IFERROR(IF($C1758="","",VLOOKUP(FİLTRE!$C1758,'SKT LİSTESİ'!$F:$S,7,0)),"")</f>
        <v/>
      </c>
      <c r="G1758" s="130" t="str">
        <f ca="1">IFERROR(IF($C1758="","",VLOOKUP(FİLTRE!$C1758,'SKT LİSTESİ'!$F:$S,8,0)),"")</f>
        <v/>
      </c>
      <c r="H1758" s="131" t="str">
        <f ca="1">IF(E1758="","",IF($C1758="","",VLOOKUP(FİLTRE!$C1758,'SKT LİSTESİ'!$F:$S,9,0)))</f>
        <v/>
      </c>
      <c r="I1758" s="132" t="str">
        <f ca="1">IFERROR(IF($C1758="","",VLOOKUP(FİLTRE!$C1758,'SKT LİSTESİ'!$F:$S,10,0)),"")</f>
        <v/>
      </c>
      <c r="J1758" s="133" t="str">
        <f ca="1">IFERROR(IF($C1758="","",VLOOKUP(FİLTRE!$C1758,'SKT LİSTESİ'!$F:$S,11,0)),"")</f>
        <v/>
      </c>
      <c r="K1758" s="134" t="str">
        <f ca="1">IFERROR(IF($C1758="","",VLOOKUP(FİLTRE!$C1758,'SKT LİSTESİ'!$F:$S,12,0)),"")</f>
        <v/>
      </c>
      <c r="L1758" s="134" t="str">
        <f ca="1">IFERROR(IF($C1758="","",VLOOKUP(FİLTRE!$C1758,'SKT LİSTESİ'!$F:$S,13,0)),"")</f>
        <v/>
      </c>
      <c r="M1758" s="135" t="str">
        <f ca="1">IFERROR(IF($C1758="","",VLOOKUP(FİLTRE!$C1758,'SKT LİSTESİ'!$F:$AJ,14,0)),"")</f>
        <v/>
      </c>
      <c r="N1758" s="31" t="str">
        <f ca="1">IFERROR(IF($C1758="","",VLOOKUP(FİLTRE!$C1758,'SKT LİSTESİ'!$F:$AJ,22,0)),"")</f>
        <v/>
      </c>
      <c r="O1758" s="136" t="str">
        <f ca="1">IFERROR(IF($C1758="","",VLOOKUP(FİLTRE!$C1758,'SKT LİSTESİ'!$F:$AJ,23,0)),"")</f>
        <v/>
      </c>
      <c r="P1758" s="31"/>
      <c r="Q1758" s="31"/>
      <c r="R1758" s="137" t="str">
        <f ca="1">(IFERROR(IF($C1758="","",VLOOKUP(FİLTRE!$C1758,'SKT LİSTESİ'!$F:$AJ,15,0)),""))</f>
        <v/>
      </c>
      <c r="S1758" s="138" t="str">
        <f ca="1">IFERROR(IF($C1758="","",VLOOKUP(FİLTRE!$C1758,'SKT LİSTESİ'!$F:$AJ,16,0)),"")</f>
        <v/>
      </c>
      <c r="AF1758" s="179" t="str">
        <f t="shared" ca="1" si="110"/>
        <v/>
      </c>
      <c r="AG1758" s="179">
        <f t="shared" ca="1" si="111"/>
        <v>0</v>
      </c>
      <c r="AH1758" s="179">
        <f t="shared" ca="1" si="112"/>
        <v>0</v>
      </c>
    </row>
    <row r="1759" spans="2:34" ht="15.75" x14ac:dyDescent="0.25">
      <c r="B1759">
        <f t="shared" ca="1" si="109"/>
        <v>1747</v>
      </c>
      <c r="C1759" t="str">
        <f ca="1">IFERROR(VLOOKUP(B1759,'SKT LİSTESİ'!F:F,1,0),"")</f>
        <v/>
      </c>
      <c r="E1759" s="128" t="str">
        <f ca="1">IFERROR(IF($C1759="","",VLOOKUP(FİLTRE!$C1759,'SKT LİSTESİ'!$F:$S,5,0)),"")</f>
        <v/>
      </c>
      <c r="F1759" s="129" t="str">
        <f ca="1">IFERROR(IF($C1759="","",VLOOKUP(FİLTRE!$C1759,'SKT LİSTESİ'!$F:$S,7,0)),"")</f>
        <v/>
      </c>
      <c r="G1759" s="130" t="str">
        <f ca="1">IFERROR(IF($C1759="","",VLOOKUP(FİLTRE!$C1759,'SKT LİSTESİ'!$F:$S,8,0)),"")</f>
        <v/>
      </c>
      <c r="H1759" s="131" t="str">
        <f ca="1">IF(E1759="","",IF($C1759="","",VLOOKUP(FİLTRE!$C1759,'SKT LİSTESİ'!$F:$S,9,0)))</f>
        <v/>
      </c>
      <c r="I1759" s="132" t="str">
        <f ca="1">IFERROR(IF($C1759="","",VLOOKUP(FİLTRE!$C1759,'SKT LİSTESİ'!$F:$S,10,0)),"")</f>
        <v/>
      </c>
      <c r="J1759" s="133" t="str">
        <f ca="1">IFERROR(IF($C1759="","",VLOOKUP(FİLTRE!$C1759,'SKT LİSTESİ'!$F:$S,11,0)),"")</f>
        <v/>
      </c>
      <c r="K1759" s="134" t="str">
        <f ca="1">IFERROR(IF($C1759="","",VLOOKUP(FİLTRE!$C1759,'SKT LİSTESİ'!$F:$S,12,0)),"")</f>
        <v/>
      </c>
      <c r="L1759" s="134" t="str">
        <f ca="1">IFERROR(IF($C1759="","",VLOOKUP(FİLTRE!$C1759,'SKT LİSTESİ'!$F:$S,13,0)),"")</f>
        <v/>
      </c>
      <c r="M1759" s="135" t="str">
        <f ca="1">IFERROR(IF($C1759="","",VLOOKUP(FİLTRE!$C1759,'SKT LİSTESİ'!$F:$AJ,14,0)),"")</f>
        <v/>
      </c>
      <c r="N1759" s="31" t="str">
        <f ca="1">IFERROR(IF($C1759="","",VLOOKUP(FİLTRE!$C1759,'SKT LİSTESİ'!$F:$AJ,22,0)),"")</f>
        <v/>
      </c>
      <c r="O1759" s="136" t="str">
        <f ca="1">IFERROR(IF($C1759="","",VLOOKUP(FİLTRE!$C1759,'SKT LİSTESİ'!$F:$AJ,23,0)),"")</f>
        <v/>
      </c>
      <c r="P1759" s="31"/>
      <c r="Q1759" s="31"/>
      <c r="R1759" s="137" t="str">
        <f ca="1">(IFERROR(IF($C1759="","",VLOOKUP(FİLTRE!$C1759,'SKT LİSTESİ'!$F:$AJ,15,0)),""))</f>
        <v/>
      </c>
      <c r="S1759" s="138" t="str">
        <f ca="1">IFERROR(IF($C1759="","",VLOOKUP(FİLTRE!$C1759,'SKT LİSTESİ'!$F:$AJ,16,0)),"")</f>
        <v/>
      </c>
      <c r="AF1759" s="179" t="str">
        <f t="shared" ca="1" si="110"/>
        <v/>
      </c>
      <c r="AG1759" s="179">
        <f t="shared" ca="1" si="111"/>
        <v>0</v>
      </c>
      <c r="AH1759" s="179">
        <f t="shared" ca="1" si="112"/>
        <v>0</v>
      </c>
    </row>
    <row r="1760" spans="2:34" ht="15.75" x14ac:dyDescent="0.25">
      <c r="B1760">
        <f t="shared" ca="1" si="109"/>
        <v>1748</v>
      </c>
      <c r="C1760" t="str">
        <f ca="1">IFERROR(VLOOKUP(B1760,'SKT LİSTESİ'!F:F,1,0),"")</f>
        <v/>
      </c>
      <c r="E1760" s="128" t="str">
        <f ca="1">IFERROR(IF($C1760="","",VLOOKUP(FİLTRE!$C1760,'SKT LİSTESİ'!$F:$S,5,0)),"")</f>
        <v/>
      </c>
      <c r="F1760" s="129" t="str">
        <f ca="1">IFERROR(IF($C1760="","",VLOOKUP(FİLTRE!$C1760,'SKT LİSTESİ'!$F:$S,7,0)),"")</f>
        <v/>
      </c>
      <c r="G1760" s="130" t="str">
        <f ca="1">IFERROR(IF($C1760="","",VLOOKUP(FİLTRE!$C1760,'SKT LİSTESİ'!$F:$S,8,0)),"")</f>
        <v/>
      </c>
      <c r="H1760" s="131" t="str">
        <f ca="1">IF(E1760="","",IF($C1760="","",VLOOKUP(FİLTRE!$C1760,'SKT LİSTESİ'!$F:$S,9,0)))</f>
        <v/>
      </c>
      <c r="I1760" s="132" t="str">
        <f ca="1">IFERROR(IF($C1760="","",VLOOKUP(FİLTRE!$C1760,'SKT LİSTESİ'!$F:$S,10,0)),"")</f>
        <v/>
      </c>
      <c r="J1760" s="133" t="str">
        <f ca="1">IFERROR(IF($C1760="","",VLOOKUP(FİLTRE!$C1760,'SKT LİSTESİ'!$F:$S,11,0)),"")</f>
        <v/>
      </c>
      <c r="K1760" s="134" t="str">
        <f ca="1">IFERROR(IF($C1760="","",VLOOKUP(FİLTRE!$C1760,'SKT LİSTESİ'!$F:$S,12,0)),"")</f>
        <v/>
      </c>
      <c r="L1760" s="134" t="str">
        <f ca="1">IFERROR(IF($C1760="","",VLOOKUP(FİLTRE!$C1760,'SKT LİSTESİ'!$F:$S,13,0)),"")</f>
        <v/>
      </c>
      <c r="M1760" s="135" t="str">
        <f ca="1">IFERROR(IF($C1760="","",VLOOKUP(FİLTRE!$C1760,'SKT LİSTESİ'!$F:$AJ,14,0)),"")</f>
        <v/>
      </c>
      <c r="N1760" s="31" t="str">
        <f ca="1">IFERROR(IF($C1760="","",VLOOKUP(FİLTRE!$C1760,'SKT LİSTESİ'!$F:$AJ,22,0)),"")</f>
        <v/>
      </c>
      <c r="O1760" s="136" t="str">
        <f ca="1">IFERROR(IF($C1760="","",VLOOKUP(FİLTRE!$C1760,'SKT LİSTESİ'!$F:$AJ,23,0)),"")</f>
        <v/>
      </c>
      <c r="P1760" s="31"/>
      <c r="Q1760" s="31"/>
      <c r="R1760" s="137" t="str">
        <f ca="1">(IFERROR(IF($C1760="","",VLOOKUP(FİLTRE!$C1760,'SKT LİSTESİ'!$F:$AJ,15,0)),""))</f>
        <v/>
      </c>
      <c r="S1760" s="138" t="str">
        <f ca="1">IFERROR(IF($C1760="","",VLOOKUP(FİLTRE!$C1760,'SKT LİSTESİ'!$F:$AJ,16,0)),"")</f>
        <v/>
      </c>
      <c r="AF1760" s="179" t="str">
        <f t="shared" ca="1" si="110"/>
        <v/>
      </c>
      <c r="AG1760" s="179">
        <f t="shared" ca="1" si="111"/>
        <v>0</v>
      </c>
      <c r="AH1760" s="179">
        <f t="shared" ca="1" si="112"/>
        <v>0</v>
      </c>
    </row>
    <row r="1761" spans="2:34" ht="15.75" x14ac:dyDescent="0.25">
      <c r="B1761">
        <f t="shared" ca="1" si="109"/>
        <v>1749</v>
      </c>
      <c r="C1761" t="str">
        <f ca="1">IFERROR(VLOOKUP(B1761,'SKT LİSTESİ'!F:F,1,0),"")</f>
        <v/>
      </c>
      <c r="E1761" s="128" t="str">
        <f ca="1">IFERROR(IF($C1761="","",VLOOKUP(FİLTRE!$C1761,'SKT LİSTESİ'!$F:$S,5,0)),"")</f>
        <v/>
      </c>
      <c r="F1761" s="129" t="str">
        <f ca="1">IFERROR(IF($C1761="","",VLOOKUP(FİLTRE!$C1761,'SKT LİSTESİ'!$F:$S,7,0)),"")</f>
        <v/>
      </c>
      <c r="G1761" s="130" t="str">
        <f ca="1">IFERROR(IF($C1761="","",VLOOKUP(FİLTRE!$C1761,'SKT LİSTESİ'!$F:$S,8,0)),"")</f>
        <v/>
      </c>
      <c r="H1761" s="131" t="str">
        <f ca="1">IF(E1761="","",IF($C1761="","",VLOOKUP(FİLTRE!$C1761,'SKT LİSTESİ'!$F:$S,9,0)))</f>
        <v/>
      </c>
      <c r="I1761" s="132" t="str">
        <f ca="1">IFERROR(IF($C1761="","",VLOOKUP(FİLTRE!$C1761,'SKT LİSTESİ'!$F:$S,10,0)),"")</f>
        <v/>
      </c>
      <c r="J1761" s="133" t="str">
        <f ca="1">IFERROR(IF($C1761="","",VLOOKUP(FİLTRE!$C1761,'SKT LİSTESİ'!$F:$S,11,0)),"")</f>
        <v/>
      </c>
      <c r="K1761" s="134" t="str">
        <f ca="1">IFERROR(IF($C1761="","",VLOOKUP(FİLTRE!$C1761,'SKT LİSTESİ'!$F:$S,12,0)),"")</f>
        <v/>
      </c>
      <c r="L1761" s="134" t="str">
        <f ca="1">IFERROR(IF($C1761="","",VLOOKUP(FİLTRE!$C1761,'SKT LİSTESİ'!$F:$S,13,0)),"")</f>
        <v/>
      </c>
      <c r="M1761" s="135" t="str">
        <f ca="1">IFERROR(IF($C1761="","",VLOOKUP(FİLTRE!$C1761,'SKT LİSTESİ'!$F:$AJ,14,0)),"")</f>
        <v/>
      </c>
      <c r="N1761" s="31" t="str">
        <f ca="1">IFERROR(IF($C1761="","",VLOOKUP(FİLTRE!$C1761,'SKT LİSTESİ'!$F:$AJ,22,0)),"")</f>
        <v/>
      </c>
      <c r="O1761" s="136" t="str">
        <f ca="1">IFERROR(IF($C1761="","",VLOOKUP(FİLTRE!$C1761,'SKT LİSTESİ'!$F:$AJ,23,0)),"")</f>
        <v/>
      </c>
      <c r="P1761" s="31"/>
      <c r="Q1761" s="31"/>
      <c r="R1761" s="137" t="str">
        <f ca="1">(IFERROR(IF($C1761="","",VLOOKUP(FİLTRE!$C1761,'SKT LİSTESİ'!$F:$AJ,15,0)),""))</f>
        <v/>
      </c>
      <c r="S1761" s="138" t="str">
        <f ca="1">IFERROR(IF($C1761="","",VLOOKUP(FİLTRE!$C1761,'SKT LİSTESİ'!$F:$AJ,16,0)),"")</f>
        <v/>
      </c>
      <c r="AF1761" s="179" t="str">
        <f t="shared" ca="1" si="110"/>
        <v/>
      </c>
      <c r="AG1761" s="179">
        <f t="shared" ca="1" si="111"/>
        <v>0</v>
      </c>
      <c r="AH1761" s="179">
        <f t="shared" ca="1" si="112"/>
        <v>0</v>
      </c>
    </row>
    <row r="1762" spans="2:34" ht="15.75" x14ac:dyDescent="0.25">
      <c r="B1762">
        <f t="shared" ca="1" si="109"/>
        <v>1750</v>
      </c>
      <c r="C1762" t="str">
        <f ca="1">IFERROR(VLOOKUP(B1762,'SKT LİSTESİ'!F:F,1,0),"")</f>
        <v/>
      </c>
      <c r="E1762" s="128" t="str">
        <f ca="1">IFERROR(IF($C1762="","",VLOOKUP(FİLTRE!$C1762,'SKT LİSTESİ'!$F:$S,5,0)),"")</f>
        <v/>
      </c>
      <c r="F1762" s="129" t="str">
        <f ca="1">IFERROR(IF($C1762="","",VLOOKUP(FİLTRE!$C1762,'SKT LİSTESİ'!$F:$S,7,0)),"")</f>
        <v/>
      </c>
      <c r="G1762" s="130" t="str">
        <f ca="1">IFERROR(IF($C1762="","",VLOOKUP(FİLTRE!$C1762,'SKT LİSTESİ'!$F:$S,8,0)),"")</f>
        <v/>
      </c>
      <c r="H1762" s="131" t="str">
        <f ca="1">IF(E1762="","",IF($C1762="","",VLOOKUP(FİLTRE!$C1762,'SKT LİSTESİ'!$F:$S,9,0)))</f>
        <v/>
      </c>
      <c r="I1762" s="132" t="str">
        <f ca="1">IFERROR(IF($C1762="","",VLOOKUP(FİLTRE!$C1762,'SKT LİSTESİ'!$F:$S,10,0)),"")</f>
        <v/>
      </c>
      <c r="J1762" s="133" t="str">
        <f ca="1">IFERROR(IF($C1762="","",VLOOKUP(FİLTRE!$C1762,'SKT LİSTESİ'!$F:$S,11,0)),"")</f>
        <v/>
      </c>
      <c r="K1762" s="134" t="str">
        <f ca="1">IFERROR(IF($C1762="","",VLOOKUP(FİLTRE!$C1762,'SKT LİSTESİ'!$F:$S,12,0)),"")</f>
        <v/>
      </c>
      <c r="L1762" s="134" t="str">
        <f ca="1">IFERROR(IF($C1762="","",VLOOKUP(FİLTRE!$C1762,'SKT LİSTESİ'!$F:$S,13,0)),"")</f>
        <v/>
      </c>
      <c r="M1762" s="135" t="str">
        <f ca="1">IFERROR(IF($C1762="","",VLOOKUP(FİLTRE!$C1762,'SKT LİSTESİ'!$F:$AJ,14,0)),"")</f>
        <v/>
      </c>
      <c r="N1762" s="31" t="str">
        <f ca="1">IFERROR(IF($C1762="","",VLOOKUP(FİLTRE!$C1762,'SKT LİSTESİ'!$F:$AJ,22,0)),"")</f>
        <v/>
      </c>
      <c r="O1762" s="136" t="str">
        <f ca="1">IFERROR(IF($C1762="","",VLOOKUP(FİLTRE!$C1762,'SKT LİSTESİ'!$F:$AJ,23,0)),"")</f>
        <v/>
      </c>
      <c r="P1762" s="31"/>
      <c r="Q1762" s="31"/>
      <c r="R1762" s="137" t="str">
        <f ca="1">(IFERROR(IF($C1762="","",VLOOKUP(FİLTRE!$C1762,'SKT LİSTESİ'!$F:$AJ,15,0)),""))</f>
        <v/>
      </c>
      <c r="S1762" s="138" t="str">
        <f ca="1">IFERROR(IF($C1762="","",VLOOKUP(FİLTRE!$C1762,'SKT LİSTESİ'!$F:$AJ,16,0)),"")</f>
        <v/>
      </c>
      <c r="AF1762" s="179" t="str">
        <f t="shared" ca="1" si="110"/>
        <v/>
      </c>
      <c r="AG1762" s="179">
        <f t="shared" ca="1" si="111"/>
        <v>0</v>
      </c>
      <c r="AH1762" s="179">
        <f t="shared" ca="1" si="112"/>
        <v>0</v>
      </c>
    </row>
    <row r="1763" spans="2:34" ht="15.75" x14ac:dyDescent="0.25">
      <c r="B1763">
        <f t="shared" ca="1" si="109"/>
        <v>1751</v>
      </c>
      <c r="C1763" t="str">
        <f ca="1">IFERROR(VLOOKUP(B1763,'SKT LİSTESİ'!F:F,1,0),"")</f>
        <v/>
      </c>
      <c r="E1763" s="128" t="str">
        <f ca="1">IFERROR(IF($C1763="","",VLOOKUP(FİLTRE!$C1763,'SKT LİSTESİ'!$F:$S,5,0)),"")</f>
        <v/>
      </c>
      <c r="F1763" s="129" t="str">
        <f ca="1">IFERROR(IF($C1763="","",VLOOKUP(FİLTRE!$C1763,'SKT LİSTESİ'!$F:$S,7,0)),"")</f>
        <v/>
      </c>
      <c r="G1763" s="130" t="str">
        <f ca="1">IFERROR(IF($C1763="","",VLOOKUP(FİLTRE!$C1763,'SKT LİSTESİ'!$F:$S,8,0)),"")</f>
        <v/>
      </c>
      <c r="H1763" s="131" t="str">
        <f ca="1">IF(E1763="","",IF($C1763="","",VLOOKUP(FİLTRE!$C1763,'SKT LİSTESİ'!$F:$S,9,0)))</f>
        <v/>
      </c>
      <c r="I1763" s="132" t="str">
        <f ca="1">IFERROR(IF($C1763="","",VLOOKUP(FİLTRE!$C1763,'SKT LİSTESİ'!$F:$S,10,0)),"")</f>
        <v/>
      </c>
      <c r="J1763" s="133" t="str">
        <f ca="1">IFERROR(IF($C1763="","",VLOOKUP(FİLTRE!$C1763,'SKT LİSTESİ'!$F:$S,11,0)),"")</f>
        <v/>
      </c>
      <c r="K1763" s="134" t="str">
        <f ca="1">IFERROR(IF($C1763="","",VLOOKUP(FİLTRE!$C1763,'SKT LİSTESİ'!$F:$S,12,0)),"")</f>
        <v/>
      </c>
      <c r="L1763" s="134" t="str">
        <f ca="1">IFERROR(IF($C1763="","",VLOOKUP(FİLTRE!$C1763,'SKT LİSTESİ'!$F:$S,13,0)),"")</f>
        <v/>
      </c>
      <c r="M1763" s="135" t="str">
        <f ca="1">IFERROR(IF($C1763="","",VLOOKUP(FİLTRE!$C1763,'SKT LİSTESİ'!$F:$AJ,14,0)),"")</f>
        <v/>
      </c>
      <c r="N1763" s="31" t="str">
        <f ca="1">IFERROR(IF($C1763="","",VLOOKUP(FİLTRE!$C1763,'SKT LİSTESİ'!$F:$AJ,22,0)),"")</f>
        <v/>
      </c>
      <c r="O1763" s="136" t="str">
        <f ca="1">IFERROR(IF($C1763="","",VLOOKUP(FİLTRE!$C1763,'SKT LİSTESİ'!$F:$AJ,23,0)),"")</f>
        <v/>
      </c>
      <c r="P1763" s="31"/>
      <c r="Q1763" s="31"/>
      <c r="R1763" s="137" t="str">
        <f ca="1">(IFERROR(IF($C1763="","",VLOOKUP(FİLTRE!$C1763,'SKT LİSTESİ'!$F:$AJ,15,0)),""))</f>
        <v/>
      </c>
      <c r="S1763" s="138" t="str">
        <f ca="1">IFERROR(IF($C1763="","",VLOOKUP(FİLTRE!$C1763,'SKT LİSTESİ'!$F:$AJ,16,0)),"")</f>
        <v/>
      </c>
      <c r="AF1763" s="179" t="str">
        <f t="shared" ca="1" si="110"/>
        <v/>
      </c>
      <c r="AG1763" s="179">
        <f t="shared" ca="1" si="111"/>
        <v>0</v>
      </c>
      <c r="AH1763" s="179">
        <f t="shared" ca="1" si="112"/>
        <v>0</v>
      </c>
    </row>
    <row r="1764" spans="2:34" ht="15.75" x14ac:dyDescent="0.25">
      <c r="B1764">
        <f t="shared" ca="1" si="109"/>
        <v>1752</v>
      </c>
      <c r="C1764" t="str">
        <f ca="1">IFERROR(VLOOKUP(B1764,'SKT LİSTESİ'!F:F,1,0),"")</f>
        <v/>
      </c>
      <c r="E1764" s="128" t="str">
        <f ca="1">IFERROR(IF($C1764="","",VLOOKUP(FİLTRE!$C1764,'SKT LİSTESİ'!$F:$S,5,0)),"")</f>
        <v/>
      </c>
      <c r="F1764" s="129" t="str">
        <f ca="1">IFERROR(IF($C1764="","",VLOOKUP(FİLTRE!$C1764,'SKT LİSTESİ'!$F:$S,7,0)),"")</f>
        <v/>
      </c>
      <c r="G1764" s="130" t="str">
        <f ca="1">IFERROR(IF($C1764="","",VLOOKUP(FİLTRE!$C1764,'SKT LİSTESİ'!$F:$S,8,0)),"")</f>
        <v/>
      </c>
      <c r="H1764" s="131" t="str">
        <f ca="1">IF(E1764="","",IF($C1764="","",VLOOKUP(FİLTRE!$C1764,'SKT LİSTESİ'!$F:$S,9,0)))</f>
        <v/>
      </c>
      <c r="I1764" s="132" t="str">
        <f ca="1">IFERROR(IF($C1764="","",VLOOKUP(FİLTRE!$C1764,'SKT LİSTESİ'!$F:$S,10,0)),"")</f>
        <v/>
      </c>
      <c r="J1764" s="133" t="str">
        <f ca="1">IFERROR(IF($C1764="","",VLOOKUP(FİLTRE!$C1764,'SKT LİSTESİ'!$F:$S,11,0)),"")</f>
        <v/>
      </c>
      <c r="K1764" s="134" t="str">
        <f ca="1">IFERROR(IF($C1764="","",VLOOKUP(FİLTRE!$C1764,'SKT LİSTESİ'!$F:$S,12,0)),"")</f>
        <v/>
      </c>
      <c r="L1764" s="134" t="str">
        <f ca="1">IFERROR(IF($C1764="","",VLOOKUP(FİLTRE!$C1764,'SKT LİSTESİ'!$F:$S,13,0)),"")</f>
        <v/>
      </c>
      <c r="M1764" s="135" t="str">
        <f ca="1">IFERROR(IF($C1764="","",VLOOKUP(FİLTRE!$C1764,'SKT LİSTESİ'!$F:$AJ,14,0)),"")</f>
        <v/>
      </c>
      <c r="N1764" s="31" t="str">
        <f ca="1">IFERROR(IF($C1764="","",VLOOKUP(FİLTRE!$C1764,'SKT LİSTESİ'!$F:$AJ,22,0)),"")</f>
        <v/>
      </c>
      <c r="O1764" s="136" t="str">
        <f ca="1">IFERROR(IF($C1764="","",VLOOKUP(FİLTRE!$C1764,'SKT LİSTESİ'!$F:$AJ,23,0)),"")</f>
        <v/>
      </c>
      <c r="P1764" s="31"/>
      <c r="Q1764" s="31"/>
      <c r="R1764" s="137" t="str">
        <f ca="1">(IFERROR(IF($C1764="","",VLOOKUP(FİLTRE!$C1764,'SKT LİSTESİ'!$F:$AJ,15,0)),""))</f>
        <v/>
      </c>
      <c r="S1764" s="138" t="str">
        <f ca="1">IFERROR(IF($C1764="","",VLOOKUP(FİLTRE!$C1764,'SKT LİSTESİ'!$F:$AJ,16,0)),"")</f>
        <v/>
      </c>
      <c r="AF1764" s="179" t="str">
        <f t="shared" ca="1" si="110"/>
        <v/>
      </c>
      <c r="AG1764" s="179">
        <f t="shared" ca="1" si="111"/>
        <v>0</v>
      </c>
      <c r="AH1764" s="179">
        <f t="shared" ca="1" si="112"/>
        <v>0</v>
      </c>
    </row>
    <row r="1765" spans="2:34" ht="15.75" x14ac:dyDescent="0.25">
      <c r="B1765">
        <f t="shared" ca="1" si="109"/>
        <v>1753</v>
      </c>
      <c r="C1765" t="str">
        <f ca="1">IFERROR(VLOOKUP(B1765,'SKT LİSTESİ'!F:F,1,0),"")</f>
        <v/>
      </c>
      <c r="E1765" s="128" t="str">
        <f ca="1">IFERROR(IF($C1765="","",VLOOKUP(FİLTRE!$C1765,'SKT LİSTESİ'!$F:$S,5,0)),"")</f>
        <v/>
      </c>
      <c r="F1765" s="129" t="str">
        <f ca="1">IFERROR(IF($C1765="","",VLOOKUP(FİLTRE!$C1765,'SKT LİSTESİ'!$F:$S,7,0)),"")</f>
        <v/>
      </c>
      <c r="G1765" s="130" t="str">
        <f ca="1">IFERROR(IF($C1765="","",VLOOKUP(FİLTRE!$C1765,'SKT LİSTESİ'!$F:$S,8,0)),"")</f>
        <v/>
      </c>
      <c r="H1765" s="131" t="str">
        <f ca="1">IF(E1765="","",IF($C1765="","",VLOOKUP(FİLTRE!$C1765,'SKT LİSTESİ'!$F:$S,9,0)))</f>
        <v/>
      </c>
      <c r="I1765" s="132" t="str">
        <f ca="1">IFERROR(IF($C1765="","",VLOOKUP(FİLTRE!$C1765,'SKT LİSTESİ'!$F:$S,10,0)),"")</f>
        <v/>
      </c>
      <c r="J1765" s="133" t="str">
        <f ca="1">IFERROR(IF($C1765="","",VLOOKUP(FİLTRE!$C1765,'SKT LİSTESİ'!$F:$S,11,0)),"")</f>
        <v/>
      </c>
      <c r="K1765" s="134" t="str">
        <f ca="1">IFERROR(IF($C1765="","",VLOOKUP(FİLTRE!$C1765,'SKT LİSTESİ'!$F:$S,12,0)),"")</f>
        <v/>
      </c>
      <c r="L1765" s="134" t="str">
        <f ca="1">IFERROR(IF($C1765="","",VLOOKUP(FİLTRE!$C1765,'SKT LİSTESİ'!$F:$S,13,0)),"")</f>
        <v/>
      </c>
      <c r="M1765" s="135" t="str">
        <f ca="1">IFERROR(IF($C1765="","",VLOOKUP(FİLTRE!$C1765,'SKT LİSTESİ'!$F:$AJ,14,0)),"")</f>
        <v/>
      </c>
      <c r="N1765" s="31" t="str">
        <f ca="1">IFERROR(IF($C1765="","",VLOOKUP(FİLTRE!$C1765,'SKT LİSTESİ'!$F:$AJ,22,0)),"")</f>
        <v/>
      </c>
      <c r="O1765" s="136" t="str">
        <f ca="1">IFERROR(IF($C1765="","",VLOOKUP(FİLTRE!$C1765,'SKT LİSTESİ'!$F:$AJ,23,0)),"")</f>
        <v/>
      </c>
      <c r="P1765" s="31"/>
      <c r="Q1765" s="31"/>
      <c r="R1765" s="137" t="str">
        <f ca="1">(IFERROR(IF($C1765="","",VLOOKUP(FİLTRE!$C1765,'SKT LİSTESİ'!$F:$AJ,15,0)),""))</f>
        <v/>
      </c>
      <c r="S1765" s="138" t="str">
        <f ca="1">IFERROR(IF($C1765="","",VLOOKUP(FİLTRE!$C1765,'SKT LİSTESİ'!$F:$AJ,16,0)),"")</f>
        <v/>
      </c>
      <c r="AF1765" s="179" t="str">
        <f t="shared" ca="1" si="110"/>
        <v/>
      </c>
      <c r="AG1765" s="179">
        <f t="shared" ca="1" si="111"/>
        <v>0</v>
      </c>
      <c r="AH1765" s="179">
        <f t="shared" ca="1" si="112"/>
        <v>0</v>
      </c>
    </row>
    <row r="1766" spans="2:34" ht="15.75" x14ac:dyDescent="0.25">
      <c r="B1766">
        <f t="shared" ca="1" si="109"/>
        <v>1754</v>
      </c>
      <c r="C1766" t="str">
        <f ca="1">IFERROR(VLOOKUP(B1766,'SKT LİSTESİ'!F:F,1,0),"")</f>
        <v/>
      </c>
      <c r="E1766" s="128" t="str">
        <f ca="1">IFERROR(IF($C1766="","",VLOOKUP(FİLTRE!$C1766,'SKT LİSTESİ'!$F:$S,5,0)),"")</f>
        <v/>
      </c>
      <c r="F1766" s="129" t="str">
        <f ca="1">IFERROR(IF($C1766="","",VLOOKUP(FİLTRE!$C1766,'SKT LİSTESİ'!$F:$S,7,0)),"")</f>
        <v/>
      </c>
      <c r="G1766" s="130" t="str">
        <f ca="1">IFERROR(IF($C1766="","",VLOOKUP(FİLTRE!$C1766,'SKT LİSTESİ'!$F:$S,8,0)),"")</f>
        <v/>
      </c>
      <c r="H1766" s="131" t="str">
        <f ca="1">IF(E1766="","",IF($C1766="","",VLOOKUP(FİLTRE!$C1766,'SKT LİSTESİ'!$F:$S,9,0)))</f>
        <v/>
      </c>
      <c r="I1766" s="132" t="str">
        <f ca="1">IFERROR(IF($C1766="","",VLOOKUP(FİLTRE!$C1766,'SKT LİSTESİ'!$F:$S,10,0)),"")</f>
        <v/>
      </c>
      <c r="J1766" s="133" t="str">
        <f ca="1">IFERROR(IF($C1766="","",VLOOKUP(FİLTRE!$C1766,'SKT LİSTESİ'!$F:$S,11,0)),"")</f>
        <v/>
      </c>
      <c r="K1766" s="134" t="str">
        <f ca="1">IFERROR(IF($C1766="","",VLOOKUP(FİLTRE!$C1766,'SKT LİSTESİ'!$F:$S,12,0)),"")</f>
        <v/>
      </c>
      <c r="L1766" s="134" t="str">
        <f ca="1">IFERROR(IF($C1766="","",VLOOKUP(FİLTRE!$C1766,'SKT LİSTESİ'!$F:$S,13,0)),"")</f>
        <v/>
      </c>
      <c r="M1766" s="135" t="str">
        <f ca="1">IFERROR(IF($C1766="","",VLOOKUP(FİLTRE!$C1766,'SKT LİSTESİ'!$F:$AJ,14,0)),"")</f>
        <v/>
      </c>
      <c r="N1766" s="31" t="str">
        <f ca="1">IFERROR(IF($C1766="","",VLOOKUP(FİLTRE!$C1766,'SKT LİSTESİ'!$F:$AJ,22,0)),"")</f>
        <v/>
      </c>
      <c r="O1766" s="136" t="str">
        <f ca="1">IFERROR(IF($C1766="","",VLOOKUP(FİLTRE!$C1766,'SKT LİSTESİ'!$F:$AJ,23,0)),"")</f>
        <v/>
      </c>
      <c r="P1766" s="31"/>
      <c r="Q1766" s="31"/>
      <c r="R1766" s="137" t="str">
        <f ca="1">(IFERROR(IF($C1766="","",VLOOKUP(FİLTRE!$C1766,'SKT LİSTESİ'!$F:$AJ,15,0)),""))</f>
        <v/>
      </c>
      <c r="S1766" s="138" t="str">
        <f ca="1">IFERROR(IF($C1766="","",VLOOKUP(FİLTRE!$C1766,'SKT LİSTESİ'!$F:$AJ,16,0)),"")</f>
        <v/>
      </c>
      <c r="AF1766" s="179" t="str">
        <f t="shared" ca="1" si="110"/>
        <v/>
      </c>
      <c r="AG1766" s="179">
        <f t="shared" ca="1" si="111"/>
        <v>0</v>
      </c>
      <c r="AH1766" s="179">
        <f t="shared" ca="1" si="112"/>
        <v>0</v>
      </c>
    </row>
    <row r="1767" spans="2:34" ht="15.75" x14ac:dyDescent="0.25">
      <c r="B1767">
        <f t="shared" ca="1" si="109"/>
        <v>1755</v>
      </c>
      <c r="C1767" t="str">
        <f ca="1">IFERROR(VLOOKUP(B1767,'SKT LİSTESİ'!F:F,1,0),"")</f>
        <v/>
      </c>
      <c r="E1767" s="128" t="str">
        <f ca="1">IFERROR(IF($C1767="","",VLOOKUP(FİLTRE!$C1767,'SKT LİSTESİ'!$F:$S,5,0)),"")</f>
        <v/>
      </c>
      <c r="F1767" s="129" t="str">
        <f ca="1">IFERROR(IF($C1767="","",VLOOKUP(FİLTRE!$C1767,'SKT LİSTESİ'!$F:$S,7,0)),"")</f>
        <v/>
      </c>
      <c r="G1767" s="130" t="str">
        <f ca="1">IFERROR(IF($C1767="","",VLOOKUP(FİLTRE!$C1767,'SKT LİSTESİ'!$F:$S,8,0)),"")</f>
        <v/>
      </c>
      <c r="H1767" s="131" t="str">
        <f ca="1">IF(E1767="","",IF($C1767="","",VLOOKUP(FİLTRE!$C1767,'SKT LİSTESİ'!$F:$S,9,0)))</f>
        <v/>
      </c>
      <c r="I1767" s="132" t="str">
        <f ca="1">IFERROR(IF($C1767="","",VLOOKUP(FİLTRE!$C1767,'SKT LİSTESİ'!$F:$S,10,0)),"")</f>
        <v/>
      </c>
      <c r="J1767" s="133" t="str">
        <f ca="1">IFERROR(IF($C1767="","",VLOOKUP(FİLTRE!$C1767,'SKT LİSTESİ'!$F:$S,11,0)),"")</f>
        <v/>
      </c>
      <c r="K1767" s="134" t="str">
        <f ca="1">IFERROR(IF($C1767="","",VLOOKUP(FİLTRE!$C1767,'SKT LİSTESİ'!$F:$S,12,0)),"")</f>
        <v/>
      </c>
      <c r="L1767" s="134" t="str">
        <f ca="1">IFERROR(IF($C1767="","",VLOOKUP(FİLTRE!$C1767,'SKT LİSTESİ'!$F:$S,13,0)),"")</f>
        <v/>
      </c>
      <c r="M1767" s="135" t="str">
        <f ca="1">IFERROR(IF($C1767="","",VLOOKUP(FİLTRE!$C1767,'SKT LİSTESİ'!$F:$AJ,14,0)),"")</f>
        <v/>
      </c>
      <c r="N1767" s="31" t="str">
        <f ca="1">IFERROR(IF($C1767="","",VLOOKUP(FİLTRE!$C1767,'SKT LİSTESİ'!$F:$AJ,22,0)),"")</f>
        <v/>
      </c>
      <c r="O1767" s="136" t="str">
        <f ca="1">IFERROR(IF($C1767="","",VLOOKUP(FİLTRE!$C1767,'SKT LİSTESİ'!$F:$AJ,23,0)),"")</f>
        <v/>
      </c>
      <c r="P1767" s="31"/>
      <c r="Q1767" s="31"/>
      <c r="R1767" s="137" t="str">
        <f ca="1">(IFERROR(IF($C1767="","",VLOOKUP(FİLTRE!$C1767,'SKT LİSTESİ'!$F:$AJ,15,0)),""))</f>
        <v/>
      </c>
      <c r="S1767" s="138" t="str">
        <f ca="1">IFERROR(IF($C1767="","",VLOOKUP(FİLTRE!$C1767,'SKT LİSTESİ'!$F:$AJ,16,0)),"")</f>
        <v/>
      </c>
      <c r="AF1767" s="179" t="str">
        <f t="shared" ca="1" si="110"/>
        <v/>
      </c>
      <c r="AG1767" s="179">
        <f t="shared" ca="1" si="111"/>
        <v>0</v>
      </c>
      <c r="AH1767" s="179">
        <f t="shared" ca="1" si="112"/>
        <v>0</v>
      </c>
    </row>
    <row r="1768" spans="2:34" ht="15.75" x14ac:dyDescent="0.25">
      <c r="B1768">
        <f t="shared" ca="1" si="109"/>
        <v>1756</v>
      </c>
      <c r="C1768" t="str">
        <f ca="1">IFERROR(VLOOKUP(B1768,'SKT LİSTESİ'!F:F,1,0),"")</f>
        <v/>
      </c>
      <c r="E1768" s="128" t="str">
        <f ca="1">IFERROR(IF($C1768="","",VLOOKUP(FİLTRE!$C1768,'SKT LİSTESİ'!$F:$S,5,0)),"")</f>
        <v/>
      </c>
      <c r="F1768" s="129" t="str">
        <f ca="1">IFERROR(IF($C1768="","",VLOOKUP(FİLTRE!$C1768,'SKT LİSTESİ'!$F:$S,7,0)),"")</f>
        <v/>
      </c>
      <c r="G1768" s="130" t="str">
        <f ca="1">IFERROR(IF($C1768="","",VLOOKUP(FİLTRE!$C1768,'SKT LİSTESİ'!$F:$S,8,0)),"")</f>
        <v/>
      </c>
      <c r="H1768" s="131" t="str">
        <f ca="1">IF(E1768="","",IF($C1768="","",VLOOKUP(FİLTRE!$C1768,'SKT LİSTESİ'!$F:$S,9,0)))</f>
        <v/>
      </c>
      <c r="I1768" s="132" t="str">
        <f ca="1">IFERROR(IF($C1768="","",VLOOKUP(FİLTRE!$C1768,'SKT LİSTESİ'!$F:$S,10,0)),"")</f>
        <v/>
      </c>
      <c r="J1768" s="133" t="str">
        <f ca="1">IFERROR(IF($C1768="","",VLOOKUP(FİLTRE!$C1768,'SKT LİSTESİ'!$F:$S,11,0)),"")</f>
        <v/>
      </c>
      <c r="K1768" s="134" t="str">
        <f ca="1">IFERROR(IF($C1768="","",VLOOKUP(FİLTRE!$C1768,'SKT LİSTESİ'!$F:$S,12,0)),"")</f>
        <v/>
      </c>
      <c r="L1768" s="134" t="str">
        <f ca="1">IFERROR(IF($C1768="","",VLOOKUP(FİLTRE!$C1768,'SKT LİSTESİ'!$F:$S,13,0)),"")</f>
        <v/>
      </c>
      <c r="M1768" s="135" t="str">
        <f ca="1">IFERROR(IF($C1768="","",VLOOKUP(FİLTRE!$C1768,'SKT LİSTESİ'!$F:$AJ,14,0)),"")</f>
        <v/>
      </c>
      <c r="N1768" s="31" t="str">
        <f ca="1">IFERROR(IF($C1768="","",VLOOKUP(FİLTRE!$C1768,'SKT LİSTESİ'!$F:$AJ,22,0)),"")</f>
        <v/>
      </c>
      <c r="O1768" s="136" t="str">
        <f ca="1">IFERROR(IF($C1768="","",VLOOKUP(FİLTRE!$C1768,'SKT LİSTESİ'!$F:$AJ,23,0)),"")</f>
        <v/>
      </c>
      <c r="P1768" s="31"/>
      <c r="Q1768" s="31"/>
      <c r="R1768" s="137" t="str">
        <f ca="1">(IFERROR(IF($C1768="","",VLOOKUP(FİLTRE!$C1768,'SKT LİSTESİ'!$F:$AJ,15,0)),""))</f>
        <v/>
      </c>
      <c r="S1768" s="138" t="str">
        <f ca="1">IFERROR(IF($C1768="","",VLOOKUP(FİLTRE!$C1768,'SKT LİSTESİ'!$F:$AJ,16,0)),"")</f>
        <v/>
      </c>
      <c r="AF1768" s="179" t="str">
        <f t="shared" ca="1" si="110"/>
        <v/>
      </c>
      <c r="AG1768" s="179">
        <f t="shared" ca="1" si="111"/>
        <v>0</v>
      </c>
      <c r="AH1768" s="179">
        <f t="shared" ca="1" si="112"/>
        <v>0</v>
      </c>
    </row>
    <row r="1769" spans="2:34" ht="15.75" x14ac:dyDescent="0.25">
      <c r="B1769">
        <f t="shared" ca="1" si="109"/>
        <v>1757</v>
      </c>
      <c r="C1769" t="str">
        <f ca="1">IFERROR(VLOOKUP(B1769,'SKT LİSTESİ'!F:F,1,0),"")</f>
        <v/>
      </c>
      <c r="E1769" s="128" t="str">
        <f ca="1">IFERROR(IF($C1769="","",VLOOKUP(FİLTRE!$C1769,'SKT LİSTESİ'!$F:$S,5,0)),"")</f>
        <v/>
      </c>
      <c r="F1769" s="129" t="str">
        <f ca="1">IFERROR(IF($C1769="","",VLOOKUP(FİLTRE!$C1769,'SKT LİSTESİ'!$F:$S,7,0)),"")</f>
        <v/>
      </c>
      <c r="G1769" s="130" t="str">
        <f ca="1">IFERROR(IF($C1769="","",VLOOKUP(FİLTRE!$C1769,'SKT LİSTESİ'!$F:$S,8,0)),"")</f>
        <v/>
      </c>
      <c r="H1769" s="131" t="str">
        <f ca="1">IF(E1769="","",IF($C1769="","",VLOOKUP(FİLTRE!$C1769,'SKT LİSTESİ'!$F:$S,9,0)))</f>
        <v/>
      </c>
      <c r="I1769" s="132" t="str">
        <f ca="1">IFERROR(IF($C1769="","",VLOOKUP(FİLTRE!$C1769,'SKT LİSTESİ'!$F:$S,10,0)),"")</f>
        <v/>
      </c>
      <c r="J1769" s="133" t="str">
        <f ca="1">IFERROR(IF($C1769="","",VLOOKUP(FİLTRE!$C1769,'SKT LİSTESİ'!$F:$S,11,0)),"")</f>
        <v/>
      </c>
      <c r="K1769" s="134" t="str">
        <f ca="1">IFERROR(IF($C1769="","",VLOOKUP(FİLTRE!$C1769,'SKT LİSTESİ'!$F:$S,12,0)),"")</f>
        <v/>
      </c>
      <c r="L1769" s="134" t="str">
        <f ca="1">IFERROR(IF($C1769="","",VLOOKUP(FİLTRE!$C1769,'SKT LİSTESİ'!$F:$S,13,0)),"")</f>
        <v/>
      </c>
      <c r="M1769" s="135" t="str">
        <f ca="1">IFERROR(IF($C1769="","",VLOOKUP(FİLTRE!$C1769,'SKT LİSTESİ'!$F:$AJ,14,0)),"")</f>
        <v/>
      </c>
      <c r="N1769" s="31" t="str">
        <f ca="1">IFERROR(IF($C1769="","",VLOOKUP(FİLTRE!$C1769,'SKT LİSTESİ'!$F:$AJ,22,0)),"")</f>
        <v/>
      </c>
      <c r="O1769" s="136" t="str">
        <f ca="1">IFERROR(IF($C1769="","",VLOOKUP(FİLTRE!$C1769,'SKT LİSTESİ'!$F:$AJ,23,0)),"")</f>
        <v/>
      </c>
      <c r="P1769" s="31"/>
      <c r="Q1769" s="31"/>
      <c r="R1769" s="137" t="str">
        <f ca="1">(IFERROR(IF($C1769="","",VLOOKUP(FİLTRE!$C1769,'SKT LİSTESİ'!$F:$AJ,15,0)),""))</f>
        <v/>
      </c>
      <c r="S1769" s="138" t="str">
        <f ca="1">IFERROR(IF($C1769="","",VLOOKUP(FİLTRE!$C1769,'SKT LİSTESİ'!$F:$AJ,16,0)),"")</f>
        <v/>
      </c>
      <c r="AF1769" s="179" t="str">
        <f t="shared" ca="1" si="110"/>
        <v/>
      </c>
      <c r="AG1769" s="179">
        <f t="shared" ca="1" si="111"/>
        <v>0</v>
      </c>
      <c r="AH1769" s="179">
        <f t="shared" ca="1" si="112"/>
        <v>0</v>
      </c>
    </row>
    <row r="1770" spans="2:34" ht="15.75" x14ac:dyDescent="0.25">
      <c r="B1770">
        <f t="shared" ca="1" si="109"/>
        <v>1758</v>
      </c>
      <c r="C1770" t="str">
        <f ca="1">IFERROR(VLOOKUP(B1770,'SKT LİSTESİ'!F:F,1,0),"")</f>
        <v/>
      </c>
      <c r="E1770" s="128" t="str">
        <f ca="1">IFERROR(IF($C1770="","",VLOOKUP(FİLTRE!$C1770,'SKT LİSTESİ'!$F:$S,5,0)),"")</f>
        <v/>
      </c>
      <c r="F1770" s="129" t="str">
        <f ca="1">IFERROR(IF($C1770="","",VLOOKUP(FİLTRE!$C1770,'SKT LİSTESİ'!$F:$S,7,0)),"")</f>
        <v/>
      </c>
      <c r="G1770" s="130" t="str">
        <f ca="1">IFERROR(IF($C1770="","",VLOOKUP(FİLTRE!$C1770,'SKT LİSTESİ'!$F:$S,8,0)),"")</f>
        <v/>
      </c>
      <c r="H1770" s="131" t="str">
        <f ca="1">IF(E1770="","",IF($C1770="","",VLOOKUP(FİLTRE!$C1770,'SKT LİSTESİ'!$F:$S,9,0)))</f>
        <v/>
      </c>
      <c r="I1770" s="132" t="str">
        <f ca="1">IFERROR(IF($C1770="","",VLOOKUP(FİLTRE!$C1770,'SKT LİSTESİ'!$F:$S,10,0)),"")</f>
        <v/>
      </c>
      <c r="J1770" s="133" t="str">
        <f ca="1">IFERROR(IF($C1770="","",VLOOKUP(FİLTRE!$C1770,'SKT LİSTESİ'!$F:$S,11,0)),"")</f>
        <v/>
      </c>
      <c r="K1770" s="134" t="str">
        <f ca="1">IFERROR(IF($C1770="","",VLOOKUP(FİLTRE!$C1770,'SKT LİSTESİ'!$F:$S,12,0)),"")</f>
        <v/>
      </c>
      <c r="L1770" s="134" t="str">
        <f ca="1">IFERROR(IF($C1770="","",VLOOKUP(FİLTRE!$C1770,'SKT LİSTESİ'!$F:$S,13,0)),"")</f>
        <v/>
      </c>
      <c r="M1770" s="135" t="str">
        <f ca="1">IFERROR(IF($C1770="","",VLOOKUP(FİLTRE!$C1770,'SKT LİSTESİ'!$F:$AJ,14,0)),"")</f>
        <v/>
      </c>
      <c r="N1770" s="31" t="str">
        <f ca="1">IFERROR(IF($C1770="","",VLOOKUP(FİLTRE!$C1770,'SKT LİSTESİ'!$F:$AJ,22,0)),"")</f>
        <v/>
      </c>
      <c r="O1770" s="136" t="str">
        <f ca="1">IFERROR(IF($C1770="","",VLOOKUP(FİLTRE!$C1770,'SKT LİSTESİ'!$F:$AJ,23,0)),"")</f>
        <v/>
      </c>
      <c r="P1770" s="31"/>
      <c r="Q1770" s="31"/>
      <c r="R1770" s="137" t="str">
        <f ca="1">(IFERROR(IF($C1770="","",VLOOKUP(FİLTRE!$C1770,'SKT LİSTESİ'!$F:$AJ,15,0)),""))</f>
        <v/>
      </c>
      <c r="S1770" s="138" t="str">
        <f ca="1">IFERROR(IF($C1770="","",VLOOKUP(FİLTRE!$C1770,'SKT LİSTESİ'!$F:$AJ,16,0)),"")</f>
        <v/>
      </c>
      <c r="AF1770" s="179" t="str">
        <f t="shared" ca="1" si="110"/>
        <v/>
      </c>
      <c r="AG1770" s="179">
        <f t="shared" ca="1" si="111"/>
        <v>0</v>
      </c>
      <c r="AH1770" s="179">
        <f t="shared" ca="1" si="112"/>
        <v>0</v>
      </c>
    </row>
    <row r="1771" spans="2:34" ht="15.75" x14ac:dyDescent="0.25">
      <c r="B1771">
        <f t="shared" ca="1" si="109"/>
        <v>1759</v>
      </c>
      <c r="C1771" t="str">
        <f ca="1">IFERROR(VLOOKUP(B1771,'SKT LİSTESİ'!F:F,1,0),"")</f>
        <v/>
      </c>
      <c r="E1771" s="128" t="str">
        <f ca="1">IFERROR(IF($C1771="","",VLOOKUP(FİLTRE!$C1771,'SKT LİSTESİ'!$F:$S,5,0)),"")</f>
        <v/>
      </c>
      <c r="F1771" s="129" t="str">
        <f ca="1">IFERROR(IF($C1771="","",VLOOKUP(FİLTRE!$C1771,'SKT LİSTESİ'!$F:$S,7,0)),"")</f>
        <v/>
      </c>
      <c r="G1771" s="130" t="str">
        <f ca="1">IFERROR(IF($C1771="","",VLOOKUP(FİLTRE!$C1771,'SKT LİSTESİ'!$F:$S,8,0)),"")</f>
        <v/>
      </c>
      <c r="H1771" s="131" t="str">
        <f ca="1">IF(E1771="","",IF($C1771="","",VLOOKUP(FİLTRE!$C1771,'SKT LİSTESİ'!$F:$S,9,0)))</f>
        <v/>
      </c>
      <c r="I1771" s="132" t="str">
        <f ca="1">IFERROR(IF($C1771="","",VLOOKUP(FİLTRE!$C1771,'SKT LİSTESİ'!$F:$S,10,0)),"")</f>
        <v/>
      </c>
      <c r="J1771" s="133" t="str">
        <f ca="1">IFERROR(IF($C1771="","",VLOOKUP(FİLTRE!$C1771,'SKT LİSTESİ'!$F:$S,11,0)),"")</f>
        <v/>
      </c>
      <c r="K1771" s="134" t="str">
        <f ca="1">IFERROR(IF($C1771="","",VLOOKUP(FİLTRE!$C1771,'SKT LİSTESİ'!$F:$S,12,0)),"")</f>
        <v/>
      </c>
      <c r="L1771" s="134" t="str">
        <f ca="1">IFERROR(IF($C1771="","",VLOOKUP(FİLTRE!$C1771,'SKT LİSTESİ'!$F:$S,13,0)),"")</f>
        <v/>
      </c>
      <c r="M1771" s="135" t="str">
        <f ca="1">IFERROR(IF($C1771="","",VLOOKUP(FİLTRE!$C1771,'SKT LİSTESİ'!$F:$AJ,14,0)),"")</f>
        <v/>
      </c>
      <c r="N1771" s="31" t="str">
        <f ca="1">IFERROR(IF($C1771="","",VLOOKUP(FİLTRE!$C1771,'SKT LİSTESİ'!$F:$AJ,22,0)),"")</f>
        <v/>
      </c>
      <c r="O1771" s="136" t="str">
        <f ca="1">IFERROR(IF($C1771="","",VLOOKUP(FİLTRE!$C1771,'SKT LİSTESİ'!$F:$AJ,23,0)),"")</f>
        <v/>
      </c>
      <c r="P1771" s="31"/>
      <c r="Q1771" s="31"/>
      <c r="R1771" s="137" t="str">
        <f ca="1">(IFERROR(IF($C1771="","",VLOOKUP(FİLTRE!$C1771,'SKT LİSTESİ'!$F:$AJ,15,0)),""))</f>
        <v/>
      </c>
      <c r="S1771" s="138" t="str">
        <f ca="1">IFERROR(IF($C1771="","",VLOOKUP(FİLTRE!$C1771,'SKT LİSTESİ'!$F:$AJ,16,0)),"")</f>
        <v/>
      </c>
      <c r="AF1771" s="179" t="str">
        <f t="shared" ca="1" si="110"/>
        <v/>
      </c>
      <c r="AG1771" s="179">
        <f t="shared" ca="1" si="111"/>
        <v>0</v>
      </c>
      <c r="AH1771" s="179">
        <f t="shared" ca="1" si="112"/>
        <v>0</v>
      </c>
    </row>
    <row r="1772" spans="2:34" ht="15.75" x14ac:dyDescent="0.25">
      <c r="B1772">
        <f t="shared" ca="1" si="109"/>
        <v>1760</v>
      </c>
      <c r="C1772" t="str">
        <f ca="1">IFERROR(VLOOKUP(B1772,'SKT LİSTESİ'!F:F,1,0),"")</f>
        <v/>
      </c>
      <c r="E1772" s="128" t="str">
        <f ca="1">IFERROR(IF($C1772="","",VLOOKUP(FİLTRE!$C1772,'SKT LİSTESİ'!$F:$S,5,0)),"")</f>
        <v/>
      </c>
      <c r="F1772" s="129" t="str">
        <f ca="1">IFERROR(IF($C1772="","",VLOOKUP(FİLTRE!$C1772,'SKT LİSTESİ'!$F:$S,7,0)),"")</f>
        <v/>
      </c>
      <c r="G1772" s="130" t="str">
        <f ca="1">IFERROR(IF($C1772="","",VLOOKUP(FİLTRE!$C1772,'SKT LİSTESİ'!$F:$S,8,0)),"")</f>
        <v/>
      </c>
      <c r="H1772" s="131" t="str">
        <f ca="1">IF(E1772="","",IF($C1772="","",VLOOKUP(FİLTRE!$C1772,'SKT LİSTESİ'!$F:$S,9,0)))</f>
        <v/>
      </c>
      <c r="I1772" s="132" t="str">
        <f ca="1">IFERROR(IF($C1772="","",VLOOKUP(FİLTRE!$C1772,'SKT LİSTESİ'!$F:$S,10,0)),"")</f>
        <v/>
      </c>
      <c r="J1772" s="133" t="str">
        <f ca="1">IFERROR(IF($C1772="","",VLOOKUP(FİLTRE!$C1772,'SKT LİSTESİ'!$F:$S,11,0)),"")</f>
        <v/>
      </c>
      <c r="K1772" s="134" t="str">
        <f ca="1">IFERROR(IF($C1772="","",VLOOKUP(FİLTRE!$C1772,'SKT LİSTESİ'!$F:$S,12,0)),"")</f>
        <v/>
      </c>
      <c r="L1772" s="134" t="str">
        <f ca="1">IFERROR(IF($C1772="","",VLOOKUP(FİLTRE!$C1772,'SKT LİSTESİ'!$F:$S,13,0)),"")</f>
        <v/>
      </c>
      <c r="M1772" s="135" t="str">
        <f ca="1">IFERROR(IF($C1772="","",VLOOKUP(FİLTRE!$C1772,'SKT LİSTESİ'!$F:$AJ,14,0)),"")</f>
        <v/>
      </c>
      <c r="N1772" s="31" t="str">
        <f ca="1">IFERROR(IF($C1772="","",VLOOKUP(FİLTRE!$C1772,'SKT LİSTESİ'!$F:$AJ,22,0)),"")</f>
        <v/>
      </c>
      <c r="O1772" s="136" t="str">
        <f ca="1">IFERROR(IF($C1772="","",VLOOKUP(FİLTRE!$C1772,'SKT LİSTESİ'!$F:$AJ,23,0)),"")</f>
        <v/>
      </c>
      <c r="P1772" s="31"/>
      <c r="Q1772" s="31"/>
      <c r="R1772" s="137" t="str">
        <f ca="1">(IFERROR(IF($C1772="","",VLOOKUP(FİLTRE!$C1772,'SKT LİSTESİ'!$F:$AJ,15,0)),""))</f>
        <v/>
      </c>
      <c r="S1772" s="138" t="str">
        <f ca="1">IFERROR(IF($C1772="","",VLOOKUP(FİLTRE!$C1772,'SKT LİSTESİ'!$F:$AJ,16,0)),"")</f>
        <v/>
      </c>
      <c r="AF1772" s="179" t="str">
        <f t="shared" ca="1" si="110"/>
        <v/>
      </c>
      <c r="AG1772" s="179">
        <f t="shared" ca="1" si="111"/>
        <v>0</v>
      </c>
      <c r="AH1772" s="179">
        <f t="shared" ca="1" si="112"/>
        <v>0</v>
      </c>
    </row>
    <row r="1773" spans="2:34" ht="15.75" x14ac:dyDescent="0.25">
      <c r="B1773">
        <f t="shared" ca="1" si="109"/>
        <v>1761</v>
      </c>
      <c r="C1773" t="str">
        <f ca="1">IFERROR(VLOOKUP(B1773,'SKT LİSTESİ'!F:F,1,0),"")</f>
        <v/>
      </c>
      <c r="E1773" s="128" t="str">
        <f ca="1">IFERROR(IF($C1773="","",VLOOKUP(FİLTRE!$C1773,'SKT LİSTESİ'!$F:$S,5,0)),"")</f>
        <v/>
      </c>
      <c r="F1773" s="129" t="str">
        <f ca="1">IFERROR(IF($C1773="","",VLOOKUP(FİLTRE!$C1773,'SKT LİSTESİ'!$F:$S,7,0)),"")</f>
        <v/>
      </c>
      <c r="G1773" s="130" t="str">
        <f ca="1">IFERROR(IF($C1773="","",VLOOKUP(FİLTRE!$C1773,'SKT LİSTESİ'!$F:$S,8,0)),"")</f>
        <v/>
      </c>
      <c r="H1773" s="131" t="str">
        <f ca="1">IF(E1773="","",IF($C1773="","",VLOOKUP(FİLTRE!$C1773,'SKT LİSTESİ'!$F:$S,9,0)))</f>
        <v/>
      </c>
      <c r="I1773" s="132" t="str">
        <f ca="1">IFERROR(IF($C1773="","",VLOOKUP(FİLTRE!$C1773,'SKT LİSTESİ'!$F:$S,10,0)),"")</f>
        <v/>
      </c>
      <c r="J1773" s="133" t="str">
        <f ca="1">IFERROR(IF($C1773="","",VLOOKUP(FİLTRE!$C1773,'SKT LİSTESİ'!$F:$S,11,0)),"")</f>
        <v/>
      </c>
      <c r="K1773" s="134" t="str">
        <f ca="1">IFERROR(IF($C1773="","",VLOOKUP(FİLTRE!$C1773,'SKT LİSTESİ'!$F:$S,12,0)),"")</f>
        <v/>
      </c>
      <c r="L1773" s="134" t="str">
        <f ca="1">IFERROR(IF($C1773="","",VLOOKUP(FİLTRE!$C1773,'SKT LİSTESİ'!$F:$S,13,0)),"")</f>
        <v/>
      </c>
      <c r="M1773" s="135" t="str">
        <f ca="1">IFERROR(IF($C1773="","",VLOOKUP(FİLTRE!$C1773,'SKT LİSTESİ'!$F:$AJ,14,0)),"")</f>
        <v/>
      </c>
      <c r="N1773" s="31" t="str">
        <f ca="1">IFERROR(IF($C1773="","",VLOOKUP(FİLTRE!$C1773,'SKT LİSTESİ'!$F:$AJ,22,0)),"")</f>
        <v/>
      </c>
      <c r="O1773" s="136" t="str">
        <f ca="1">IFERROR(IF($C1773="","",VLOOKUP(FİLTRE!$C1773,'SKT LİSTESİ'!$F:$AJ,23,0)),"")</f>
        <v/>
      </c>
      <c r="P1773" s="31"/>
      <c r="Q1773" s="31"/>
      <c r="R1773" s="137" t="str">
        <f ca="1">(IFERROR(IF($C1773="","",VLOOKUP(FİLTRE!$C1773,'SKT LİSTESİ'!$F:$AJ,15,0)),""))</f>
        <v/>
      </c>
      <c r="S1773" s="138" t="str">
        <f ca="1">IFERROR(IF($C1773="","",VLOOKUP(FİLTRE!$C1773,'SKT LİSTESİ'!$F:$AJ,16,0)),"")</f>
        <v/>
      </c>
      <c r="AF1773" s="179" t="str">
        <f t="shared" ca="1" si="110"/>
        <v/>
      </c>
      <c r="AG1773" s="179">
        <f t="shared" ca="1" si="111"/>
        <v>0</v>
      </c>
      <c r="AH1773" s="179">
        <f t="shared" ca="1" si="112"/>
        <v>0</v>
      </c>
    </row>
    <row r="1774" spans="2:34" ht="15.75" x14ac:dyDescent="0.25">
      <c r="B1774">
        <f t="shared" ca="1" si="109"/>
        <v>1762</v>
      </c>
      <c r="C1774" t="str">
        <f ca="1">IFERROR(VLOOKUP(B1774,'SKT LİSTESİ'!F:F,1,0),"")</f>
        <v/>
      </c>
      <c r="E1774" s="128" t="str">
        <f ca="1">IFERROR(IF($C1774="","",VLOOKUP(FİLTRE!$C1774,'SKT LİSTESİ'!$F:$S,5,0)),"")</f>
        <v/>
      </c>
      <c r="F1774" s="129" t="str">
        <f ca="1">IFERROR(IF($C1774="","",VLOOKUP(FİLTRE!$C1774,'SKT LİSTESİ'!$F:$S,7,0)),"")</f>
        <v/>
      </c>
      <c r="G1774" s="130" t="str">
        <f ca="1">IFERROR(IF($C1774="","",VLOOKUP(FİLTRE!$C1774,'SKT LİSTESİ'!$F:$S,8,0)),"")</f>
        <v/>
      </c>
      <c r="H1774" s="131" t="str">
        <f ca="1">IF(E1774="","",IF($C1774="","",VLOOKUP(FİLTRE!$C1774,'SKT LİSTESİ'!$F:$S,9,0)))</f>
        <v/>
      </c>
      <c r="I1774" s="132" t="str">
        <f ca="1">IFERROR(IF($C1774="","",VLOOKUP(FİLTRE!$C1774,'SKT LİSTESİ'!$F:$S,10,0)),"")</f>
        <v/>
      </c>
      <c r="J1774" s="133" t="str">
        <f ca="1">IFERROR(IF($C1774="","",VLOOKUP(FİLTRE!$C1774,'SKT LİSTESİ'!$F:$S,11,0)),"")</f>
        <v/>
      </c>
      <c r="K1774" s="134" t="str">
        <f ca="1">IFERROR(IF($C1774="","",VLOOKUP(FİLTRE!$C1774,'SKT LİSTESİ'!$F:$S,12,0)),"")</f>
        <v/>
      </c>
      <c r="L1774" s="134" t="str">
        <f ca="1">IFERROR(IF($C1774="","",VLOOKUP(FİLTRE!$C1774,'SKT LİSTESİ'!$F:$S,13,0)),"")</f>
        <v/>
      </c>
      <c r="M1774" s="135" t="str">
        <f ca="1">IFERROR(IF($C1774="","",VLOOKUP(FİLTRE!$C1774,'SKT LİSTESİ'!$F:$AJ,14,0)),"")</f>
        <v/>
      </c>
      <c r="N1774" s="31" t="str">
        <f ca="1">IFERROR(IF($C1774="","",VLOOKUP(FİLTRE!$C1774,'SKT LİSTESİ'!$F:$AJ,22,0)),"")</f>
        <v/>
      </c>
      <c r="O1774" s="136" t="str">
        <f ca="1">IFERROR(IF($C1774="","",VLOOKUP(FİLTRE!$C1774,'SKT LİSTESİ'!$F:$AJ,23,0)),"")</f>
        <v/>
      </c>
      <c r="P1774" s="31"/>
      <c r="Q1774" s="31"/>
      <c r="R1774" s="137" t="str">
        <f ca="1">(IFERROR(IF($C1774="","",VLOOKUP(FİLTRE!$C1774,'SKT LİSTESİ'!$F:$AJ,15,0)),""))</f>
        <v/>
      </c>
      <c r="S1774" s="138" t="str">
        <f ca="1">IFERROR(IF($C1774="","",VLOOKUP(FİLTRE!$C1774,'SKT LİSTESİ'!$F:$AJ,16,0)),"")</f>
        <v/>
      </c>
      <c r="AF1774" s="179" t="str">
        <f t="shared" ca="1" si="110"/>
        <v/>
      </c>
      <c r="AG1774" s="179">
        <f t="shared" ca="1" si="111"/>
        <v>0</v>
      </c>
      <c r="AH1774" s="179">
        <f t="shared" ca="1" si="112"/>
        <v>0</v>
      </c>
    </row>
    <row r="1775" spans="2:34" ht="15.75" x14ac:dyDescent="0.25">
      <c r="B1775">
        <f t="shared" ca="1" si="109"/>
        <v>1763</v>
      </c>
      <c r="C1775" t="str">
        <f ca="1">IFERROR(VLOOKUP(B1775,'SKT LİSTESİ'!F:F,1,0),"")</f>
        <v/>
      </c>
      <c r="E1775" s="128" t="str">
        <f ca="1">IFERROR(IF($C1775="","",VLOOKUP(FİLTRE!$C1775,'SKT LİSTESİ'!$F:$S,5,0)),"")</f>
        <v/>
      </c>
      <c r="F1775" s="129" t="str">
        <f ca="1">IFERROR(IF($C1775="","",VLOOKUP(FİLTRE!$C1775,'SKT LİSTESİ'!$F:$S,7,0)),"")</f>
        <v/>
      </c>
      <c r="G1775" s="130" t="str">
        <f ca="1">IFERROR(IF($C1775="","",VLOOKUP(FİLTRE!$C1775,'SKT LİSTESİ'!$F:$S,8,0)),"")</f>
        <v/>
      </c>
      <c r="H1775" s="131" t="str">
        <f ca="1">IF(E1775="","",IF($C1775="","",VLOOKUP(FİLTRE!$C1775,'SKT LİSTESİ'!$F:$S,9,0)))</f>
        <v/>
      </c>
      <c r="I1775" s="132" t="str">
        <f ca="1">IFERROR(IF($C1775="","",VLOOKUP(FİLTRE!$C1775,'SKT LİSTESİ'!$F:$S,10,0)),"")</f>
        <v/>
      </c>
      <c r="J1775" s="133" t="str">
        <f ca="1">IFERROR(IF($C1775="","",VLOOKUP(FİLTRE!$C1775,'SKT LİSTESİ'!$F:$S,11,0)),"")</f>
        <v/>
      </c>
      <c r="K1775" s="134" t="str">
        <f ca="1">IFERROR(IF($C1775="","",VLOOKUP(FİLTRE!$C1775,'SKT LİSTESİ'!$F:$S,12,0)),"")</f>
        <v/>
      </c>
      <c r="L1775" s="134" t="str">
        <f ca="1">IFERROR(IF($C1775="","",VLOOKUP(FİLTRE!$C1775,'SKT LİSTESİ'!$F:$S,13,0)),"")</f>
        <v/>
      </c>
      <c r="M1775" s="135" t="str">
        <f ca="1">IFERROR(IF($C1775="","",VLOOKUP(FİLTRE!$C1775,'SKT LİSTESİ'!$F:$AJ,14,0)),"")</f>
        <v/>
      </c>
      <c r="N1775" s="31" t="str">
        <f ca="1">IFERROR(IF($C1775="","",VLOOKUP(FİLTRE!$C1775,'SKT LİSTESİ'!$F:$AJ,22,0)),"")</f>
        <v/>
      </c>
      <c r="O1775" s="136" t="str">
        <f ca="1">IFERROR(IF($C1775="","",VLOOKUP(FİLTRE!$C1775,'SKT LİSTESİ'!$F:$AJ,23,0)),"")</f>
        <v/>
      </c>
      <c r="P1775" s="31"/>
      <c r="Q1775" s="31"/>
      <c r="R1775" s="137" t="str">
        <f ca="1">(IFERROR(IF($C1775="","",VLOOKUP(FİLTRE!$C1775,'SKT LİSTESİ'!$F:$AJ,15,0)),""))</f>
        <v/>
      </c>
      <c r="S1775" s="138" t="str">
        <f ca="1">IFERROR(IF($C1775="","",VLOOKUP(FİLTRE!$C1775,'SKT LİSTESİ'!$F:$AJ,16,0)),"")</f>
        <v/>
      </c>
      <c r="AF1775" s="179" t="str">
        <f t="shared" ca="1" si="110"/>
        <v/>
      </c>
      <c r="AG1775" s="179">
        <f t="shared" ca="1" si="111"/>
        <v>0</v>
      </c>
      <c r="AH1775" s="179">
        <f t="shared" ca="1" si="112"/>
        <v>0</v>
      </c>
    </row>
    <row r="1776" spans="2:34" ht="15.75" x14ac:dyDescent="0.25">
      <c r="B1776">
        <f t="shared" ca="1" si="109"/>
        <v>1764</v>
      </c>
      <c r="C1776" t="str">
        <f ca="1">IFERROR(VLOOKUP(B1776,'SKT LİSTESİ'!F:F,1,0),"")</f>
        <v/>
      </c>
      <c r="E1776" s="128" t="str">
        <f ca="1">IFERROR(IF($C1776="","",VLOOKUP(FİLTRE!$C1776,'SKT LİSTESİ'!$F:$S,5,0)),"")</f>
        <v/>
      </c>
      <c r="F1776" s="129" t="str">
        <f ca="1">IFERROR(IF($C1776="","",VLOOKUP(FİLTRE!$C1776,'SKT LİSTESİ'!$F:$S,7,0)),"")</f>
        <v/>
      </c>
      <c r="G1776" s="130" t="str">
        <f ca="1">IFERROR(IF($C1776="","",VLOOKUP(FİLTRE!$C1776,'SKT LİSTESİ'!$F:$S,8,0)),"")</f>
        <v/>
      </c>
      <c r="H1776" s="131" t="str">
        <f ca="1">IF(E1776="","",IF($C1776="","",VLOOKUP(FİLTRE!$C1776,'SKT LİSTESİ'!$F:$S,9,0)))</f>
        <v/>
      </c>
      <c r="I1776" s="132" t="str">
        <f ca="1">IFERROR(IF($C1776="","",VLOOKUP(FİLTRE!$C1776,'SKT LİSTESİ'!$F:$S,10,0)),"")</f>
        <v/>
      </c>
      <c r="J1776" s="133" t="str">
        <f ca="1">IFERROR(IF($C1776="","",VLOOKUP(FİLTRE!$C1776,'SKT LİSTESİ'!$F:$S,11,0)),"")</f>
        <v/>
      </c>
      <c r="K1776" s="134" t="str">
        <f ca="1">IFERROR(IF($C1776="","",VLOOKUP(FİLTRE!$C1776,'SKT LİSTESİ'!$F:$S,12,0)),"")</f>
        <v/>
      </c>
      <c r="L1776" s="134" t="str">
        <f ca="1">IFERROR(IF($C1776="","",VLOOKUP(FİLTRE!$C1776,'SKT LİSTESİ'!$F:$S,13,0)),"")</f>
        <v/>
      </c>
      <c r="M1776" s="135" t="str">
        <f ca="1">IFERROR(IF($C1776="","",VLOOKUP(FİLTRE!$C1776,'SKT LİSTESİ'!$F:$AJ,14,0)),"")</f>
        <v/>
      </c>
      <c r="N1776" s="31" t="str">
        <f ca="1">IFERROR(IF($C1776="","",VLOOKUP(FİLTRE!$C1776,'SKT LİSTESİ'!$F:$AJ,22,0)),"")</f>
        <v/>
      </c>
      <c r="O1776" s="136" t="str">
        <f ca="1">IFERROR(IF($C1776="","",VLOOKUP(FİLTRE!$C1776,'SKT LİSTESİ'!$F:$AJ,23,0)),"")</f>
        <v/>
      </c>
      <c r="P1776" s="31"/>
      <c r="Q1776" s="31"/>
      <c r="R1776" s="137" t="str">
        <f ca="1">(IFERROR(IF($C1776="","",VLOOKUP(FİLTRE!$C1776,'SKT LİSTESİ'!$F:$AJ,15,0)),""))</f>
        <v/>
      </c>
      <c r="S1776" s="138" t="str">
        <f ca="1">IFERROR(IF($C1776="","",VLOOKUP(FİLTRE!$C1776,'SKT LİSTESİ'!$F:$AJ,16,0)),"")</f>
        <v/>
      </c>
      <c r="AF1776" s="179" t="str">
        <f t="shared" ca="1" si="110"/>
        <v/>
      </c>
      <c r="AG1776" s="179">
        <f t="shared" ca="1" si="111"/>
        <v>0</v>
      </c>
      <c r="AH1776" s="179">
        <f t="shared" ca="1" si="112"/>
        <v>0</v>
      </c>
    </row>
    <row r="1777" spans="2:34" ht="15.75" x14ac:dyDescent="0.25">
      <c r="B1777">
        <f t="shared" ca="1" si="109"/>
        <v>1765</v>
      </c>
      <c r="C1777" t="str">
        <f ca="1">IFERROR(VLOOKUP(B1777,'SKT LİSTESİ'!F:F,1,0),"")</f>
        <v/>
      </c>
      <c r="E1777" s="128" t="str">
        <f ca="1">IFERROR(IF($C1777="","",VLOOKUP(FİLTRE!$C1777,'SKT LİSTESİ'!$F:$S,5,0)),"")</f>
        <v/>
      </c>
      <c r="F1777" s="129" t="str">
        <f ca="1">IFERROR(IF($C1777="","",VLOOKUP(FİLTRE!$C1777,'SKT LİSTESİ'!$F:$S,7,0)),"")</f>
        <v/>
      </c>
      <c r="G1777" s="130" t="str">
        <f ca="1">IFERROR(IF($C1777="","",VLOOKUP(FİLTRE!$C1777,'SKT LİSTESİ'!$F:$S,8,0)),"")</f>
        <v/>
      </c>
      <c r="H1777" s="131" t="str">
        <f ca="1">IF(E1777="","",IF($C1777="","",VLOOKUP(FİLTRE!$C1777,'SKT LİSTESİ'!$F:$S,9,0)))</f>
        <v/>
      </c>
      <c r="I1777" s="132" t="str">
        <f ca="1">IFERROR(IF($C1777="","",VLOOKUP(FİLTRE!$C1777,'SKT LİSTESİ'!$F:$S,10,0)),"")</f>
        <v/>
      </c>
      <c r="J1777" s="133" t="str">
        <f ca="1">IFERROR(IF($C1777="","",VLOOKUP(FİLTRE!$C1777,'SKT LİSTESİ'!$F:$S,11,0)),"")</f>
        <v/>
      </c>
      <c r="K1777" s="134" t="str">
        <f ca="1">IFERROR(IF($C1777="","",VLOOKUP(FİLTRE!$C1777,'SKT LİSTESİ'!$F:$S,12,0)),"")</f>
        <v/>
      </c>
      <c r="L1777" s="134" t="str">
        <f ca="1">IFERROR(IF($C1777="","",VLOOKUP(FİLTRE!$C1777,'SKT LİSTESİ'!$F:$S,13,0)),"")</f>
        <v/>
      </c>
      <c r="M1777" s="135" t="str">
        <f ca="1">IFERROR(IF($C1777="","",VLOOKUP(FİLTRE!$C1777,'SKT LİSTESİ'!$F:$AJ,14,0)),"")</f>
        <v/>
      </c>
      <c r="N1777" s="31" t="str">
        <f ca="1">IFERROR(IF($C1777="","",VLOOKUP(FİLTRE!$C1777,'SKT LİSTESİ'!$F:$AJ,22,0)),"")</f>
        <v/>
      </c>
      <c r="O1777" s="136" t="str">
        <f ca="1">IFERROR(IF($C1777="","",VLOOKUP(FİLTRE!$C1777,'SKT LİSTESİ'!$F:$AJ,23,0)),"")</f>
        <v/>
      </c>
      <c r="P1777" s="31"/>
      <c r="Q1777" s="31"/>
      <c r="R1777" s="137" t="str">
        <f ca="1">(IFERROR(IF($C1777="","",VLOOKUP(FİLTRE!$C1777,'SKT LİSTESİ'!$F:$AJ,15,0)),""))</f>
        <v/>
      </c>
      <c r="S1777" s="138" t="str">
        <f ca="1">IFERROR(IF($C1777="","",VLOOKUP(FİLTRE!$C1777,'SKT LİSTESİ'!$F:$AJ,16,0)),"")</f>
        <v/>
      </c>
      <c r="AF1777" s="179" t="str">
        <f t="shared" ca="1" si="110"/>
        <v/>
      </c>
      <c r="AG1777" s="179">
        <f t="shared" ca="1" si="111"/>
        <v>0</v>
      </c>
      <c r="AH1777" s="179">
        <f t="shared" ca="1" si="112"/>
        <v>0</v>
      </c>
    </row>
    <row r="1778" spans="2:34" ht="15.75" x14ac:dyDescent="0.25">
      <c r="B1778">
        <f t="shared" ca="1" si="109"/>
        <v>1766</v>
      </c>
      <c r="C1778" t="str">
        <f ca="1">IFERROR(VLOOKUP(B1778,'SKT LİSTESİ'!F:F,1,0),"")</f>
        <v/>
      </c>
      <c r="E1778" s="128" t="str">
        <f ca="1">IFERROR(IF($C1778="","",VLOOKUP(FİLTRE!$C1778,'SKT LİSTESİ'!$F:$S,5,0)),"")</f>
        <v/>
      </c>
      <c r="F1778" s="129" t="str">
        <f ca="1">IFERROR(IF($C1778="","",VLOOKUP(FİLTRE!$C1778,'SKT LİSTESİ'!$F:$S,7,0)),"")</f>
        <v/>
      </c>
      <c r="G1778" s="130" t="str">
        <f ca="1">IFERROR(IF($C1778="","",VLOOKUP(FİLTRE!$C1778,'SKT LİSTESİ'!$F:$S,8,0)),"")</f>
        <v/>
      </c>
      <c r="H1778" s="131" t="str">
        <f ca="1">IF(E1778="","",IF($C1778="","",VLOOKUP(FİLTRE!$C1778,'SKT LİSTESİ'!$F:$S,9,0)))</f>
        <v/>
      </c>
      <c r="I1778" s="132" t="str">
        <f ca="1">IFERROR(IF($C1778="","",VLOOKUP(FİLTRE!$C1778,'SKT LİSTESİ'!$F:$S,10,0)),"")</f>
        <v/>
      </c>
      <c r="J1778" s="133" t="str">
        <f ca="1">IFERROR(IF($C1778="","",VLOOKUP(FİLTRE!$C1778,'SKT LİSTESİ'!$F:$S,11,0)),"")</f>
        <v/>
      </c>
      <c r="K1778" s="134" t="str">
        <f ca="1">IFERROR(IF($C1778="","",VLOOKUP(FİLTRE!$C1778,'SKT LİSTESİ'!$F:$S,12,0)),"")</f>
        <v/>
      </c>
      <c r="L1778" s="134" t="str">
        <f ca="1">IFERROR(IF($C1778="","",VLOOKUP(FİLTRE!$C1778,'SKT LİSTESİ'!$F:$S,13,0)),"")</f>
        <v/>
      </c>
      <c r="M1778" s="135" t="str">
        <f ca="1">IFERROR(IF($C1778="","",VLOOKUP(FİLTRE!$C1778,'SKT LİSTESİ'!$F:$AJ,14,0)),"")</f>
        <v/>
      </c>
      <c r="N1778" s="31" t="str">
        <f ca="1">IFERROR(IF($C1778="","",VLOOKUP(FİLTRE!$C1778,'SKT LİSTESİ'!$F:$AJ,22,0)),"")</f>
        <v/>
      </c>
      <c r="O1778" s="136" t="str">
        <f ca="1">IFERROR(IF($C1778="","",VLOOKUP(FİLTRE!$C1778,'SKT LİSTESİ'!$F:$AJ,23,0)),"")</f>
        <v/>
      </c>
      <c r="P1778" s="31"/>
      <c r="Q1778" s="31"/>
      <c r="R1778" s="137" t="str">
        <f ca="1">(IFERROR(IF($C1778="","",VLOOKUP(FİLTRE!$C1778,'SKT LİSTESİ'!$F:$AJ,15,0)),""))</f>
        <v/>
      </c>
      <c r="S1778" s="138" t="str">
        <f ca="1">IFERROR(IF($C1778="","",VLOOKUP(FİLTRE!$C1778,'SKT LİSTESİ'!$F:$AJ,16,0)),"")</f>
        <v/>
      </c>
      <c r="AF1778" s="179" t="str">
        <f t="shared" ca="1" si="110"/>
        <v/>
      </c>
      <c r="AG1778" s="179">
        <f t="shared" ca="1" si="111"/>
        <v>0</v>
      </c>
      <c r="AH1778" s="179">
        <f t="shared" ca="1" si="112"/>
        <v>0</v>
      </c>
    </row>
    <row r="1779" spans="2:34" ht="15.75" x14ac:dyDescent="0.25">
      <c r="B1779">
        <f t="shared" ca="1" si="109"/>
        <v>1767</v>
      </c>
      <c r="C1779" t="str">
        <f ca="1">IFERROR(VLOOKUP(B1779,'SKT LİSTESİ'!F:F,1,0),"")</f>
        <v/>
      </c>
      <c r="E1779" s="128" t="str">
        <f ca="1">IFERROR(IF($C1779="","",VLOOKUP(FİLTRE!$C1779,'SKT LİSTESİ'!$F:$S,5,0)),"")</f>
        <v/>
      </c>
      <c r="F1779" s="129" t="str">
        <f ca="1">IFERROR(IF($C1779="","",VLOOKUP(FİLTRE!$C1779,'SKT LİSTESİ'!$F:$S,7,0)),"")</f>
        <v/>
      </c>
      <c r="G1779" s="130" t="str">
        <f ca="1">IFERROR(IF($C1779="","",VLOOKUP(FİLTRE!$C1779,'SKT LİSTESİ'!$F:$S,8,0)),"")</f>
        <v/>
      </c>
      <c r="H1779" s="131" t="str">
        <f ca="1">IF(E1779="","",IF($C1779="","",VLOOKUP(FİLTRE!$C1779,'SKT LİSTESİ'!$F:$S,9,0)))</f>
        <v/>
      </c>
      <c r="I1779" s="132" t="str">
        <f ca="1">IFERROR(IF($C1779="","",VLOOKUP(FİLTRE!$C1779,'SKT LİSTESİ'!$F:$S,10,0)),"")</f>
        <v/>
      </c>
      <c r="J1779" s="133" t="str">
        <f ca="1">IFERROR(IF($C1779="","",VLOOKUP(FİLTRE!$C1779,'SKT LİSTESİ'!$F:$S,11,0)),"")</f>
        <v/>
      </c>
      <c r="K1779" s="134" t="str">
        <f ca="1">IFERROR(IF($C1779="","",VLOOKUP(FİLTRE!$C1779,'SKT LİSTESİ'!$F:$S,12,0)),"")</f>
        <v/>
      </c>
      <c r="L1779" s="134" t="str">
        <f ca="1">IFERROR(IF($C1779="","",VLOOKUP(FİLTRE!$C1779,'SKT LİSTESİ'!$F:$S,13,0)),"")</f>
        <v/>
      </c>
      <c r="M1779" s="135" t="str">
        <f ca="1">IFERROR(IF($C1779="","",VLOOKUP(FİLTRE!$C1779,'SKT LİSTESİ'!$F:$AJ,14,0)),"")</f>
        <v/>
      </c>
      <c r="N1779" s="31" t="str">
        <f ca="1">IFERROR(IF($C1779="","",VLOOKUP(FİLTRE!$C1779,'SKT LİSTESİ'!$F:$AJ,22,0)),"")</f>
        <v/>
      </c>
      <c r="O1779" s="136" t="str">
        <f ca="1">IFERROR(IF($C1779="","",VLOOKUP(FİLTRE!$C1779,'SKT LİSTESİ'!$F:$AJ,23,0)),"")</f>
        <v/>
      </c>
      <c r="P1779" s="31"/>
      <c r="Q1779" s="31"/>
      <c r="R1779" s="137" t="str">
        <f ca="1">(IFERROR(IF($C1779="","",VLOOKUP(FİLTRE!$C1779,'SKT LİSTESİ'!$F:$AJ,15,0)),""))</f>
        <v/>
      </c>
      <c r="S1779" s="138" t="str">
        <f ca="1">IFERROR(IF($C1779="","",VLOOKUP(FİLTRE!$C1779,'SKT LİSTESİ'!$F:$AJ,16,0)),"")</f>
        <v/>
      </c>
      <c r="AF1779" s="179" t="str">
        <f t="shared" ca="1" si="110"/>
        <v/>
      </c>
      <c r="AG1779" s="179">
        <f t="shared" ca="1" si="111"/>
        <v>0</v>
      </c>
      <c r="AH1779" s="179">
        <f t="shared" ca="1" si="112"/>
        <v>0</v>
      </c>
    </row>
    <row r="1780" spans="2:34" ht="15.75" x14ac:dyDescent="0.25">
      <c r="B1780">
        <f t="shared" ca="1" si="109"/>
        <v>1768</v>
      </c>
      <c r="C1780" t="str">
        <f ca="1">IFERROR(VLOOKUP(B1780,'SKT LİSTESİ'!F:F,1,0),"")</f>
        <v/>
      </c>
      <c r="E1780" s="128" t="str">
        <f ca="1">IFERROR(IF($C1780="","",VLOOKUP(FİLTRE!$C1780,'SKT LİSTESİ'!$F:$S,5,0)),"")</f>
        <v/>
      </c>
      <c r="F1780" s="129" t="str">
        <f ca="1">IFERROR(IF($C1780="","",VLOOKUP(FİLTRE!$C1780,'SKT LİSTESİ'!$F:$S,7,0)),"")</f>
        <v/>
      </c>
      <c r="G1780" s="130" t="str">
        <f ca="1">IFERROR(IF($C1780="","",VLOOKUP(FİLTRE!$C1780,'SKT LİSTESİ'!$F:$S,8,0)),"")</f>
        <v/>
      </c>
      <c r="H1780" s="131" t="str">
        <f ca="1">IF(E1780="","",IF($C1780="","",VLOOKUP(FİLTRE!$C1780,'SKT LİSTESİ'!$F:$S,9,0)))</f>
        <v/>
      </c>
      <c r="I1780" s="132" t="str">
        <f ca="1">IFERROR(IF($C1780="","",VLOOKUP(FİLTRE!$C1780,'SKT LİSTESİ'!$F:$S,10,0)),"")</f>
        <v/>
      </c>
      <c r="J1780" s="133" t="str">
        <f ca="1">IFERROR(IF($C1780="","",VLOOKUP(FİLTRE!$C1780,'SKT LİSTESİ'!$F:$S,11,0)),"")</f>
        <v/>
      </c>
      <c r="K1780" s="134" t="str">
        <f ca="1">IFERROR(IF($C1780="","",VLOOKUP(FİLTRE!$C1780,'SKT LİSTESİ'!$F:$S,12,0)),"")</f>
        <v/>
      </c>
      <c r="L1780" s="134" t="str">
        <f ca="1">IFERROR(IF($C1780="","",VLOOKUP(FİLTRE!$C1780,'SKT LİSTESİ'!$F:$S,13,0)),"")</f>
        <v/>
      </c>
      <c r="M1780" s="135" t="str">
        <f ca="1">IFERROR(IF($C1780="","",VLOOKUP(FİLTRE!$C1780,'SKT LİSTESİ'!$F:$AJ,14,0)),"")</f>
        <v/>
      </c>
      <c r="N1780" s="31" t="str">
        <f ca="1">IFERROR(IF($C1780="","",VLOOKUP(FİLTRE!$C1780,'SKT LİSTESİ'!$F:$AJ,22,0)),"")</f>
        <v/>
      </c>
      <c r="O1780" s="136" t="str">
        <f ca="1">IFERROR(IF($C1780="","",VLOOKUP(FİLTRE!$C1780,'SKT LİSTESİ'!$F:$AJ,23,0)),"")</f>
        <v/>
      </c>
      <c r="P1780" s="31"/>
      <c r="Q1780" s="31"/>
      <c r="R1780" s="137" t="str">
        <f ca="1">(IFERROR(IF($C1780="","",VLOOKUP(FİLTRE!$C1780,'SKT LİSTESİ'!$F:$AJ,15,0)),""))</f>
        <v/>
      </c>
      <c r="S1780" s="138" t="str">
        <f ca="1">IFERROR(IF($C1780="","",VLOOKUP(FİLTRE!$C1780,'SKT LİSTESİ'!$F:$AJ,16,0)),"")</f>
        <v/>
      </c>
      <c r="AF1780" s="179" t="str">
        <f t="shared" ca="1" si="110"/>
        <v/>
      </c>
      <c r="AG1780" s="179">
        <f t="shared" ca="1" si="111"/>
        <v>0</v>
      </c>
      <c r="AH1780" s="179">
        <f t="shared" ca="1" si="112"/>
        <v>0</v>
      </c>
    </row>
    <row r="1781" spans="2:34" ht="15.75" x14ac:dyDescent="0.25">
      <c r="B1781">
        <f t="shared" ca="1" si="109"/>
        <v>1769</v>
      </c>
      <c r="C1781" t="str">
        <f ca="1">IFERROR(VLOOKUP(B1781,'SKT LİSTESİ'!F:F,1,0),"")</f>
        <v/>
      </c>
      <c r="E1781" s="128" t="str">
        <f ca="1">IFERROR(IF($C1781="","",VLOOKUP(FİLTRE!$C1781,'SKT LİSTESİ'!$F:$S,5,0)),"")</f>
        <v/>
      </c>
      <c r="F1781" s="129" t="str">
        <f ca="1">IFERROR(IF($C1781="","",VLOOKUP(FİLTRE!$C1781,'SKT LİSTESİ'!$F:$S,7,0)),"")</f>
        <v/>
      </c>
      <c r="G1781" s="130" t="str">
        <f ca="1">IFERROR(IF($C1781="","",VLOOKUP(FİLTRE!$C1781,'SKT LİSTESİ'!$F:$S,8,0)),"")</f>
        <v/>
      </c>
      <c r="H1781" s="131" t="str">
        <f ca="1">IF(E1781="","",IF($C1781="","",VLOOKUP(FİLTRE!$C1781,'SKT LİSTESİ'!$F:$S,9,0)))</f>
        <v/>
      </c>
      <c r="I1781" s="132" t="str">
        <f ca="1">IFERROR(IF($C1781="","",VLOOKUP(FİLTRE!$C1781,'SKT LİSTESİ'!$F:$S,10,0)),"")</f>
        <v/>
      </c>
      <c r="J1781" s="133" t="str">
        <f ca="1">IFERROR(IF($C1781="","",VLOOKUP(FİLTRE!$C1781,'SKT LİSTESİ'!$F:$S,11,0)),"")</f>
        <v/>
      </c>
      <c r="K1781" s="134" t="str">
        <f ca="1">IFERROR(IF($C1781="","",VLOOKUP(FİLTRE!$C1781,'SKT LİSTESİ'!$F:$S,12,0)),"")</f>
        <v/>
      </c>
      <c r="L1781" s="134" t="str">
        <f ca="1">IFERROR(IF($C1781="","",VLOOKUP(FİLTRE!$C1781,'SKT LİSTESİ'!$F:$S,13,0)),"")</f>
        <v/>
      </c>
      <c r="M1781" s="135" t="str">
        <f ca="1">IFERROR(IF($C1781="","",VLOOKUP(FİLTRE!$C1781,'SKT LİSTESİ'!$F:$AJ,14,0)),"")</f>
        <v/>
      </c>
      <c r="N1781" s="31" t="str">
        <f ca="1">IFERROR(IF($C1781="","",VLOOKUP(FİLTRE!$C1781,'SKT LİSTESİ'!$F:$AJ,22,0)),"")</f>
        <v/>
      </c>
      <c r="O1781" s="136" t="str">
        <f ca="1">IFERROR(IF($C1781="","",VLOOKUP(FİLTRE!$C1781,'SKT LİSTESİ'!$F:$AJ,23,0)),"")</f>
        <v/>
      </c>
      <c r="P1781" s="31"/>
      <c r="Q1781" s="31"/>
      <c r="R1781" s="137" t="str">
        <f ca="1">(IFERROR(IF($C1781="","",VLOOKUP(FİLTRE!$C1781,'SKT LİSTESİ'!$F:$AJ,15,0)),""))</f>
        <v/>
      </c>
      <c r="S1781" s="138" t="str">
        <f ca="1">IFERROR(IF($C1781="","",VLOOKUP(FİLTRE!$C1781,'SKT LİSTESİ'!$F:$AJ,16,0)),"")</f>
        <v/>
      </c>
      <c r="AF1781" s="179" t="str">
        <f t="shared" ca="1" si="110"/>
        <v/>
      </c>
      <c r="AG1781" s="179">
        <f t="shared" ca="1" si="111"/>
        <v>0</v>
      </c>
      <c r="AH1781" s="179">
        <f t="shared" ca="1" si="112"/>
        <v>0</v>
      </c>
    </row>
    <row r="1782" spans="2:34" ht="15.75" x14ac:dyDescent="0.25">
      <c r="B1782">
        <f t="shared" ca="1" si="109"/>
        <v>1770</v>
      </c>
      <c r="C1782" t="str">
        <f ca="1">IFERROR(VLOOKUP(B1782,'SKT LİSTESİ'!F:F,1,0),"")</f>
        <v/>
      </c>
      <c r="E1782" s="128" t="str">
        <f ca="1">IFERROR(IF($C1782="","",VLOOKUP(FİLTRE!$C1782,'SKT LİSTESİ'!$F:$S,5,0)),"")</f>
        <v/>
      </c>
      <c r="F1782" s="129" t="str">
        <f ca="1">IFERROR(IF($C1782="","",VLOOKUP(FİLTRE!$C1782,'SKT LİSTESİ'!$F:$S,7,0)),"")</f>
        <v/>
      </c>
      <c r="G1782" s="130" t="str">
        <f ca="1">IFERROR(IF($C1782="","",VLOOKUP(FİLTRE!$C1782,'SKT LİSTESİ'!$F:$S,8,0)),"")</f>
        <v/>
      </c>
      <c r="H1782" s="131" t="str">
        <f ca="1">IF(E1782="","",IF($C1782="","",VLOOKUP(FİLTRE!$C1782,'SKT LİSTESİ'!$F:$S,9,0)))</f>
        <v/>
      </c>
      <c r="I1782" s="132" t="str">
        <f ca="1">IFERROR(IF($C1782="","",VLOOKUP(FİLTRE!$C1782,'SKT LİSTESİ'!$F:$S,10,0)),"")</f>
        <v/>
      </c>
      <c r="J1782" s="133" t="str">
        <f ca="1">IFERROR(IF($C1782="","",VLOOKUP(FİLTRE!$C1782,'SKT LİSTESİ'!$F:$S,11,0)),"")</f>
        <v/>
      </c>
      <c r="K1782" s="134" t="str">
        <f ca="1">IFERROR(IF($C1782="","",VLOOKUP(FİLTRE!$C1782,'SKT LİSTESİ'!$F:$S,12,0)),"")</f>
        <v/>
      </c>
      <c r="L1782" s="134" t="str">
        <f ca="1">IFERROR(IF($C1782="","",VLOOKUP(FİLTRE!$C1782,'SKT LİSTESİ'!$F:$S,13,0)),"")</f>
        <v/>
      </c>
      <c r="M1782" s="135" t="str">
        <f ca="1">IFERROR(IF($C1782="","",VLOOKUP(FİLTRE!$C1782,'SKT LİSTESİ'!$F:$AJ,14,0)),"")</f>
        <v/>
      </c>
      <c r="N1782" s="31" t="str">
        <f ca="1">IFERROR(IF($C1782="","",VLOOKUP(FİLTRE!$C1782,'SKT LİSTESİ'!$F:$AJ,22,0)),"")</f>
        <v/>
      </c>
      <c r="O1782" s="136" t="str">
        <f ca="1">IFERROR(IF($C1782="","",VLOOKUP(FİLTRE!$C1782,'SKT LİSTESİ'!$F:$AJ,23,0)),"")</f>
        <v/>
      </c>
      <c r="P1782" s="31"/>
      <c r="Q1782" s="31"/>
      <c r="R1782" s="137" t="str">
        <f ca="1">(IFERROR(IF($C1782="","",VLOOKUP(FİLTRE!$C1782,'SKT LİSTESİ'!$F:$AJ,15,0)),""))</f>
        <v/>
      </c>
      <c r="S1782" s="138" t="str">
        <f ca="1">IFERROR(IF($C1782="","",VLOOKUP(FİLTRE!$C1782,'SKT LİSTESİ'!$F:$AJ,16,0)),"")</f>
        <v/>
      </c>
      <c r="AF1782" s="179" t="str">
        <f t="shared" ca="1" si="110"/>
        <v/>
      </c>
      <c r="AG1782" s="179">
        <f t="shared" ca="1" si="111"/>
        <v>0</v>
      </c>
      <c r="AH1782" s="179">
        <f t="shared" ca="1" si="112"/>
        <v>0</v>
      </c>
    </row>
    <row r="1783" spans="2:34" ht="15.75" x14ac:dyDescent="0.25">
      <c r="B1783">
        <f t="shared" ca="1" si="109"/>
        <v>1771</v>
      </c>
      <c r="C1783" t="str">
        <f ca="1">IFERROR(VLOOKUP(B1783,'SKT LİSTESİ'!F:F,1,0),"")</f>
        <v/>
      </c>
      <c r="E1783" s="128" t="str">
        <f ca="1">IFERROR(IF($C1783="","",VLOOKUP(FİLTRE!$C1783,'SKT LİSTESİ'!$F:$S,5,0)),"")</f>
        <v/>
      </c>
      <c r="F1783" s="129" t="str">
        <f ca="1">IFERROR(IF($C1783="","",VLOOKUP(FİLTRE!$C1783,'SKT LİSTESİ'!$F:$S,7,0)),"")</f>
        <v/>
      </c>
      <c r="G1783" s="130" t="str">
        <f ca="1">IFERROR(IF($C1783="","",VLOOKUP(FİLTRE!$C1783,'SKT LİSTESİ'!$F:$S,8,0)),"")</f>
        <v/>
      </c>
      <c r="H1783" s="131" t="str">
        <f ca="1">IF(E1783="","",IF($C1783="","",VLOOKUP(FİLTRE!$C1783,'SKT LİSTESİ'!$F:$S,9,0)))</f>
        <v/>
      </c>
      <c r="I1783" s="132" t="str">
        <f ca="1">IFERROR(IF($C1783="","",VLOOKUP(FİLTRE!$C1783,'SKT LİSTESİ'!$F:$S,10,0)),"")</f>
        <v/>
      </c>
      <c r="J1783" s="133" t="str">
        <f ca="1">IFERROR(IF($C1783="","",VLOOKUP(FİLTRE!$C1783,'SKT LİSTESİ'!$F:$S,11,0)),"")</f>
        <v/>
      </c>
      <c r="K1783" s="134" t="str">
        <f ca="1">IFERROR(IF($C1783="","",VLOOKUP(FİLTRE!$C1783,'SKT LİSTESİ'!$F:$S,12,0)),"")</f>
        <v/>
      </c>
      <c r="L1783" s="134" t="str">
        <f ca="1">IFERROR(IF($C1783="","",VLOOKUP(FİLTRE!$C1783,'SKT LİSTESİ'!$F:$S,13,0)),"")</f>
        <v/>
      </c>
      <c r="M1783" s="135" t="str">
        <f ca="1">IFERROR(IF($C1783="","",VLOOKUP(FİLTRE!$C1783,'SKT LİSTESİ'!$F:$AJ,14,0)),"")</f>
        <v/>
      </c>
      <c r="N1783" s="31" t="str">
        <f ca="1">IFERROR(IF($C1783="","",VLOOKUP(FİLTRE!$C1783,'SKT LİSTESİ'!$F:$AJ,22,0)),"")</f>
        <v/>
      </c>
      <c r="O1783" s="136" t="str">
        <f ca="1">IFERROR(IF($C1783="","",VLOOKUP(FİLTRE!$C1783,'SKT LİSTESİ'!$F:$AJ,23,0)),"")</f>
        <v/>
      </c>
      <c r="P1783" s="31"/>
      <c r="Q1783" s="31"/>
      <c r="R1783" s="137" t="str">
        <f ca="1">(IFERROR(IF($C1783="","",VLOOKUP(FİLTRE!$C1783,'SKT LİSTESİ'!$F:$AJ,15,0)),""))</f>
        <v/>
      </c>
      <c r="S1783" s="138" t="str">
        <f ca="1">IFERROR(IF($C1783="","",VLOOKUP(FİLTRE!$C1783,'SKT LİSTESİ'!$F:$AJ,16,0)),"")</f>
        <v/>
      </c>
      <c r="AF1783" s="179" t="str">
        <f t="shared" ca="1" si="110"/>
        <v/>
      </c>
      <c r="AG1783" s="179">
        <f t="shared" ca="1" si="111"/>
        <v>0</v>
      </c>
      <c r="AH1783" s="179">
        <f t="shared" ca="1" si="112"/>
        <v>0</v>
      </c>
    </row>
    <row r="1784" spans="2:34" ht="15.75" x14ac:dyDescent="0.25">
      <c r="B1784">
        <f t="shared" ca="1" si="109"/>
        <v>1772</v>
      </c>
      <c r="C1784" t="str">
        <f ca="1">IFERROR(VLOOKUP(B1784,'SKT LİSTESİ'!F:F,1,0),"")</f>
        <v/>
      </c>
      <c r="E1784" s="128" t="str">
        <f ca="1">IFERROR(IF($C1784="","",VLOOKUP(FİLTRE!$C1784,'SKT LİSTESİ'!$F:$S,5,0)),"")</f>
        <v/>
      </c>
      <c r="F1784" s="129" t="str">
        <f ca="1">IFERROR(IF($C1784="","",VLOOKUP(FİLTRE!$C1784,'SKT LİSTESİ'!$F:$S,7,0)),"")</f>
        <v/>
      </c>
      <c r="G1784" s="130" t="str">
        <f ca="1">IFERROR(IF($C1784="","",VLOOKUP(FİLTRE!$C1784,'SKT LİSTESİ'!$F:$S,8,0)),"")</f>
        <v/>
      </c>
      <c r="H1784" s="131" t="str">
        <f ca="1">IF(E1784="","",IF($C1784="","",VLOOKUP(FİLTRE!$C1784,'SKT LİSTESİ'!$F:$S,9,0)))</f>
        <v/>
      </c>
      <c r="I1784" s="132" t="str">
        <f ca="1">IFERROR(IF($C1784="","",VLOOKUP(FİLTRE!$C1784,'SKT LİSTESİ'!$F:$S,10,0)),"")</f>
        <v/>
      </c>
      <c r="J1784" s="133" t="str">
        <f ca="1">IFERROR(IF($C1784="","",VLOOKUP(FİLTRE!$C1784,'SKT LİSTESİ'!$F:$S,11,0)),"")</f>
        <v/>
      </c>
      <c r="K1784" s="134" t="str">
        <f ca="1">IFERROR(IF($C1784="","",VLOOKUP(FİLTRE!$C1784,'SKT LİSTESİ'!$F:$S,12,0)),"")</f>
        <v/>
      </c>
      <c r="L1784" s="134" t="str">
        <f ca="1">IFERROR(IF($C1784="","",VLOOKUP(FİLTRE!$C1784,'SKT LİSTESİ'!$F:$S,13,0)),"")</f>
        <v/>
      </c>
      <c r="M1784" s="135" t="str">
        <f ca="1">IFERROR(IF($C1784="","",VLOOKUP(FİLTRE!$C1784,'SKT LİSTESİ'!$F:$AJ,14,0)),"")</f>
        <v/>
      </c>
      <c r="N1784" s="31" t="str">
        <f ca="1">IFERROR(IF($C1784="","",VLOOKUP(FİLTRE!$C1784,'SKT LİSTESİ'!$F:$AJ,22,0)),"")</f>
        <v/>
      </c>
      <c r="O1784" s="136" t="str">
        <f ca="1">IFERROR(IF($C1784="","",VLOOKUP(FİLTRE!$C1784,'SKT LİSTESİ'!$F:$AJ,23,0)),"")</f>
        <v/>
      </c>
      <c r="P1784" s="31"/>
      <c r="Q1784" s="31"/>
      <c r="R1784" s="137" t="str">
        <f ca="1">(IFERROR(IF($C1784="","",VLOOKUP(FİLTRE!$C1784,'SKT LİSTESİ'!$F:$AJ,15,0)),""))</f>
        <v/>
      </c>
      <c r="S1784" s="138" t="str">
        <f ca="1">IFERROR(IF($C1784="","",VLOOKUP(FİLTRE!$C1784,'SKT LİSTESİ'!$F:$AJ,16,0)),"")</f>
        <v/>
      </c>
      <c r="AF1784" s="179" t="str">
        <f t="shared" ca="1" si="110"/>
        <v/>
      </c>
      <c r="AG1784" s="179">
        <f t="shared" ca="1" si="111"/>
        <v>0</v>
      </c>
      <c r="AH1784" s="179">
        <f t="shared" ca="1" si="112"/>
        <v>0</v>
      </c>
    </row>
    <row r="1785" spans="2:34" ht="15.75" x14ac:dyDescent="0.25">
      <c r="B1785">
        <f t="shared" ca="1" si="109"/>
        <v>1773</v>
      </c>
      <c r="C1785" t="str">
        <f ca="1">IFERROR(VLOOKUP(B1785,'SKT LİSTESİ'!F:F,1,0),"")</f>
        <v/>
      </c>
      <c r="E1785" s="128" t="str">
        <f ca="1">IFERROR(IF($C1785="","",VLOOKUP(FİLTRE!$C1785,'SKT LİSTESİ'!$F:$S,5,0)),"")</f>
        <v/>
      </c>
      <c r="F1785" s="129" t="str">
        <f ca="1">IFERROR(IF($C1785="","",VLOOKUP(FİLTRE!$C1785,'SKT LİSTESİ'!$F:$S,7,0)),"")</f>
        <v/>
      </c>
      <c r="G1785" s="130" t="str">
        <f ca="1">IFERROR(IF($C1785="","",VLOOKUP(FİLTRE!$C1785,'SKT LİSTESİ'!$F:$S,8,0)),"")</f>
        <v/>
      </c>
      <c r="H1785" s="131" t="str">
        <f ca="1">IF(E1785="","",IF($C1785="","",VLOOKUP(FİLTRE!$C1785,'SKT LİSTESİ'!$F:$S,9,0)))</f>
        <v/>
      </c>
      <c r="I1785" s="132" t="str">
        <f ca="1">IFERROR(IF($C1785="","",VLOOKUP(FİLTRE!$C1785,'SKT LİSTESİ'!$F:$S,10,0)),"")</f>
        <v/>
      </c>
      <c r="J1785" s="133" t="str">
        <f ca="1">IFERROR(IF($C1785="","",VLOOKUP(FİLTRE!$C1785,'SKT LİSTESİ'!$F:$S,11,0)),"")</f>
        <v/>
      </c>
      <c r="K1785" s="134" t="str">
        <f ca="1">IFERROR(IF($C1785="","",VLOOKUP(FİLTRE!$C1785,'SKT LİSTESİ'!$F:$S,12,0)),"")</f>
        <v/>
      </c>
      <c r="L1785" s="134" t="str">
        <f ca="1">IFERROR(IF($C1785="","",VLOOKUP(FİLTRE!$C1785,'SKT LİSTESİ'!$F:$S,13,0)),"")</f>
        <v/>
      </c>
      <c r="M1785" s="135" t="str">
        <f ca="1">IFERROR(IF($C1785="","",VLOOKUP(FİLTRE!$C1785,'SKT LİSTESİ'!$F:$AJ,14,0)),"")</f>
        <v/>
      </c>
      <c r="N1785" s="31" t="str">
        <f ca="1">IFERROR(IF($C1785="","",VLOOKUP(FİLTRE!$C1785,'SKT LİSTESİ'!$F:$AJ,22,0)),"")</f>
        <v/>
      </c>
      <c r="O1785" s="136" t="str">
        <f ca="1">IFERROR(IF($C1785="","",VLOOKUP(FİLTRE!$C1785,'SKT LİSTESİ'!$F:$AJ,23,0)),"")</f>
        <v/>
      </c>
      <c r="P1785" s="31"/>
      <c r="Q1785" s="31"/>
      <c r="R1785" s="137" t="str">
        <f ca="1">(IFERROR(IF($C1785="","",VLOOKUP(FİLTRE!$C1785,'SKT LİSTESİ'!$F:$AJ,15,0)),""))</f>
        <v/>
      </c>
      <c r="S1785" s="138" t="str">
        <f ca="1">IFERROR(IF($C1785="","",VLOOKUP(FİLTRE!$C1785,'SKT LİSTESİ'!$F:$AJ,16,0)),"")</f>
        <v/>
      </c>
      <c r="AF1785" s="179" t="str">
        <f t="shared" ca="1" si="110"/>
        <v/>
      </c>
      <c r="AG1785" s="179">
        <f t="shared" ca="1" si="111"/>
        <v>0</v>
      </c>
      <c r="AH1785" s="179">
        <f t="shared" ca="1" si="112"/>
        <v>0</v>
      </c>
    </row>
    <row r="1786" spans="2:34" ht="15.75" x14ac:dyDescent="0.25">
      <c r="B1786">
        <f t="shared" ca="1" si="109"/>
        <v>1774</v>
      </c>
      <c r="C1786" t="str">
        <f ca="1">IFERROR(VLOOKUP(B1786,'SKT LİSTESİ'!F:F,1,0),"")</f>
        <v/>
      </c>
      <c r="E1786" s="128" t="str">
        <f ca="1">IFERROR(IF($C1786="","",VLOOKUP(FİLTRE!$C1786,'SKT LİSTESİ'!$F:$S,5,0)),"")</f>
        <v/>
      </c>
      <c r="F1786" s="129" t="str">
        <f ca="1">IFERROR(IF($C1786="","",VLOOKUP(FİLTRE!$C1786,'SKT LİSTESİ'!$F:$S,7,0)),"")</f>
        <v/>
      </c>
      <c r="G1786" s="130" t="str">
        <f ca="1">IFERROR(IF($C1786="","",VLOOKUP(FİLTRE!$C1786,'SKT LİSTESİ'!$F:$S,8,0)),"")</f>
        <v/>
      </c>
      <c r="H1786" s="131" t="str">
        <f ca="1">IF(E1786="","",IF($C1786="","",VLOOKUP(FİLTRE!$C1786,'SKT LİSTESİ'!$F:$S,9,0)))</f>
        <v/>
      </c>
      <c r="I1786" s="132" t="str">
        <f ca="1">IFERROR(IF($C1786="","",VLOOKUP(FİLTRE!$C1786,'SKT LİSTESİ'!$F:$S,10,0)),"")</f>
        <v/>
      </c>
      <c r="J1786" s="133" t="str">
        <f ca="1">IFERROR(IF($C1786="","",VLOOKUP(FİLTRE!$C1786,'SKT LİSTESİ'!$F:$S,11,0)),"")</f>
        <v/>
      </c>
      <c r="K1786" s="134" t="str">
        <f ca="1">IFERROR(IF($C1786="","",VLOOKUP(FİLTRE!$C1786,'SKT LİSTESİ'!$F:$S,12,0)),"")</f>
        <v/>
      </c>
      <c r="L1786" s="134" t="str">
        <f ca="1">IFERROR(IF($C1786="","",VLOOKUP(FİLTRE!$C1786,'SKT LİSTESİ'!$F:$S,13,0)),"")</f>
        <v/>
      </c>
      <c r="M1786" s="135" t="str">
        <f ca="1">IFERROR(IF($C1786="","",VLOOKUP(FİLTRE!$C1786,'SKT LİSTESİ'!$F:$AJ,14,0)),"")</f>
        <v/>
      </c>
      <c r="N1786" s="31" t="str">
        <f ca="1">IFERROR(IF($C1786="","",VLOOKUP(FİLTRE!$C1786,'SKT LİSTESİ'!$F:$AJ,22,0)),"")</f>
        <v/>
      </c>
      <c r="O1786" s="136" t="str">
        <f ca="1">IFERROR(IF($C1786="","",VLOOKUP(FİLTRE!$C1786,'SKT LİSTESİ'!$F:$AJ,23,0)),"")</f>
        <v/>
      </c>
      <c r="P1786" s="31"/>
      <c r="Q1786" s="31"/>
      <c r="R1786" s="137" t="str">
        <f ca="1">(IFERROR(IF($C1786="","",VLOOKUP(FİLTRE!$C1786,'SKT LİSTESİ'!$F:$AJ,15,0)),""))</f>
        <v/>
      </c>
      <c r="S1786" s="138" t="str">
        <f ca="1">IFERROR(IF($C1786="","",VLOOKUP(FİLTRE!$C1786,'SKT LİSTESİ'!$F:$AJ,16,0)),"")</f>
        <v/>
      </c>
      <c r="AF1786" s="179" t="str">
        <f t="shared" ca="1" si="110"/>
        <v/>
      </c>
      <c r="AG1786" s="179">
        <f t="shared" ca="1" si="111"/>
        <v>0</v>
      </c>
      <c r="AH1786" s="179">
        <f t="shared" ca="1" si="112"/>
        <v>0</v>
      </c>
    </row>
    <row r="1787" spans="2:34" ht="15.75" x14ac:dyDescent="0.25">
      <c r="B1787">
        <f t="shared" ca="1" si="109"/>
        <v>1775</v>
      </c>
      <c r="C1787" t="str">
        <f ca="1">IFERROR(VLOOKUP(B1787,'SKT LİSTESİ'!F:F,1,0),"")</f>
        <v/>
      </c>
      <c r="E1787" s="128" t="str">
        <f ca="1">IFERROR(IF($C1787="","",VLOOKUP(FİLTRE!$C1787,'SKT LİSTESİ'!$F:$S,5,0)),"")</f>
        <v/>
      </c>
      <c r="F1787" s="129" t="str">
        <f ca="1">IFERROR(IF($C1787="","",VLOOKUP(FİLTRE!$C1787,'SKT LİSTESİ'!$F:$S,7,0)),"")</f>
        <v/>
      </c>
      <c r="G1787" s="130" t="str">
        <f ca="1">IFERROR(IF($C1787="","",VLOOKUP(FİLTRE!$C1787,'SKT LİSTESİ'!$F:$S,8,0)),"")</f>
        <v/>
      </c>
      <c r="H1787" s="131" t="str">
        <f ca="1">IF(E1787="","",IF($C1787="","",VLOOKUP(FİLTRE!$C1787,'SKT LİSTESİ'!$F:$S,9,0)))</f>
        <v/>
      </c>
      <c r="I1787" s="132" t="str">
        <f ca="1">IFERROR(IF($C1787="","",VLOOKUP(FİLTRE!$C1787,'SKT LİSTESİ'!$F:$S,10,0)),"")</f>
        <v/>
      </c>
      <c r="J1787" s="133" t="str">
        <f ca="1">IFERROR(IF($C1787="","",VLOOKUP(FİLTRE!$C1787,'SKT LİSTESİ'!$F:$S,11,0)),"")</f>
        <v/>
      </c>
      <c r="K1787" s="134" t="str">
        <f ca="1">IFERROR(IF($C1787="","",VLOOKUP(FİLTRE!$C1787,'SKT LİSTESİ'!$F:$S,12,0)),"")</f>
        <v/>
      </c>
      <c r="L1787" s="134" t="str">
        <f ca="1">IFERROR(IF($C1787="","",VLOOKUP(FİLTRE!$C1787,'SKT LİSTESİ'!$F:$S,13,0)),"")</f>
        <v/>
      </c>
      <c r="M1787" s="135" t="str">
        <f ca="1">IFERROR(IF($C1787="","",VLOOKUP(FİLTRE!$C1787,'SKT LİSTESİ'!$F:$AJ,14,0)),"")</f>
        <v/>
      </c>
      <c r="N1787" s="31" t="str">
        <f ca="1">IFERROR(IF($C1787="","",VLOOKUP(FİLTRE!$C1787,'SKT LİSTESİ'!$F:$AJ,22,0)),"")</f>
        <v/>
      </c>
      <c r="O1787" s="136" t="str">
        <f ca="1">IFERROR(IF($C1787="","",VLOOKUP(FİLTRE!$C1787,'SKT LİSTESİ'!$F:$AJ,23,0)),"")</f>
        <v/>
      </c>
      <c r="P1787" s="31"/>
      <c r="Q1787" s="31"/>
      <c r="R1787" s="137" t="str">
        <f ca="1">(IFERROR(IF($C1787="","",VLOOKUP(FİLTRE!$C1787,'SKT LİSTESİ'!$F:$AJ,15,0)),""))</f>
        <v/>
      </c>
      <c r="S1787" s="138" t="str">
        <f ca="1">IFERROR(IF($C1787="","",VLOOKUP(FİLTRE!$C1787,'SKT LİSTESİ'!$F:$AJ,16,0)),"")</f>
        <v/>
      </c>
      <c r="AF1787" s="179" t="str">
        <f t="shared" ca="1" si="110"/>
        <v/>
      </c>
      <c r="AG1787" s="179">
        <f t="shared" ca="1" si="111"/>
        <v>0</v>
      </c>
      <c r="AH1787" s="179">
        <f t="shared" ca="1" si="112"/>
        <v>0</v>
      </c>
    </row>
    <row r="1788" spans="2:34" ht="15.75" x14ac:dyDescent="0.25">
      <c r="B1788">
        <f t="shared" ca="1" si="109"/>
        <v>1776</v>
      </c>
      <c r="C1788" t="str">
        <f ca="1">IFERROR(VLOOKUP(B1788,'SKT LİSTESİ'!F:F,1,0),"")</f>
        <v/>
      </c>
      <c r="E1788" s="128" t="str">
        <f ca="1">IFERROR(IF($C1788="","",VLOOKUP(FİLTRE!$C1788,'SKT LİSTESİ'!$F:$S,5,0)),"")</f>
        <v/>
      </c>
      <c r="F1788" s="129" t="str">
        <f ca="1">IFERROR(IF($C1788="","",VLOOKUP(FİLTRE!$C1788,'SKT LİSTESİ'!$F:$S,7,0)),"")</f>
        <v/>
      </c>
      <c r="G1788" s="130" t="str">
        <f ca="1">IFERROR(IF($C1788="","",VLOOKUP(FİLTRE!$C1788,'SKT LİSTESİ'!$F:$S,8,0)),"")</f>
        <v/>
      </c>
      <c r="H1788" s="131" t="str">
        <f ca="1">IF(E1788="","",IF($C1788="","",VLOOKUP(FİLTRE!$C1788,'SKT LİSTESİ'!$F:$S,9,0)))</f>
        <v/>
      </c>
      <c r="I1788" s="132" t="str">
        <f ca="1">IFERROR(IF($C1788="","",VLOOKUP(FİLTRE!$C1788,'SKT LİSTESİ'!$F:$S,10,0)),"")</f>
        <v/>
      </c>
      <c r="J1788" s="133" t="str">
        <f ca="1">IFERROR(IF($C1788="","",VLOOKUP(FİLTRE!$C1788,'SKT LİSTESİ'!$F:$S,11,0)),"")</f>
        <v/>
      </c>
      <c r="K1788" s="134" t="str">
        <f ca="1">IFERROR(IF($C1788="","",VLOOKUP(FİLTRE!$C1788,'SKT LİSTESİ'!$F:$S,12,0)),"")</f>
        <v/>
      </c>
      <c r="L1788" s="134" t="str">
        <f ca="1">IFERROR(IF($C1788="","",VLOOKUP(FİLTRE!$C1788,'SKT LİSTESİ'!$F:$S,13,0)),"")</f>
        <v/>
      </c>
      <c r="M1788" s="135" t="str">
        <f ca="1">IFERROR(IF($C1788="","",VLOOKUP(FİLTRE!$C1788,'SKT LİSTESİ'!$F:$AJ,14,0)),"")</f>
        <v/>
      </c>
      <c r="N1788" s="31" t="str">
        <f ca="1">IFERROR(IF($C1788="","",VLOOKUP(FİLTRE!$C1788,'SKT LİSTESİ'!$F:$AJ,22,0)),"")</f>
        <v/>
      </c>
      <c r="O1788" s="136" t="str">
        <f ca="1">IFERROR(IF($C1788="","",VLOOKUP(FİLTRE!$C1788,'SKT LİSTESİ'!$F:$AJ,23,0)),"")</f>
        <v/>
      </c>
      <c r="P1788" s="31"/>
      <c r="Q1788" s="31"/>
      <c r="R1788" s="137" t="str">
        <f ca="1">(IFERROR(IF($C1788="","",VLOOKUP(FİLTRE!$C1788,'SKT LİSTESİ'!$F:$AJ,15,0)),""))</f>
        <v/>
      </c>
      <c r="S1788" s="138" t="str">
        <f ca="1">IFERROR(IF($C1788="","",VLOOKUP(FİLTRE!$C1788,'SKT LİSTESİ'!$F:$AJ,16,0)),"")</f>
        <v/>
      </c>
      <c r="AF1788" s="179" t="str">
        <f t="shared" ca="1" si="110"/>
        <v/>
      </c>
      <c r="AG1788" s="179">
        <f t="shared" ca="1" si="111"/>
        <v>0</v>
      </c>
      <c r="AH1788" s="179">
        <f t="shared" ca="1" si="112"/>
        <v>0</v>
      </c>
    </row>
    <row r="1789" spans="2:34" ht="15.75" x14ac:dyDescent="0.25">
      <c r="B1789">
        <f t="shared" ca="1" si="109"/>
        <v>1777</v>
      </c>
      <c r="C1789" t="str">
        <f ca="1">IFERROR(VLOOKUP(B1789,'SKT LİSTESİ'!F:F,1,0),"")</f>
        <v/>
      </c>
      <c r="E1789" s="128" t="str">
        <f ca="1">IFERROR(IF($C1789="","",VLOOKUP(FİLTRE!$C1789,'SKT LİSTESİ'!$F:$S,5,0)),"")</f>
        <v/>
      </c>
      <c r="F1789" s="129" t="str">
        <f ca="1">IFERROR(IF($C1789="","",VLOOKUP(FİLTRE!$C1789,'SKT LİSTESİ'!$F:$S,7,0)),"")</f>
        <v/>
      </c>
      <c r="G1789" s="130" t="str">
        <f ca="1">IFERROR(IF($C1789="","",VLOOKUP(FİLTRE!$C1789,'SKT LİSTESİ'!$F:$S,8,0)),"")</f>
        <v/>
      </c>
      <c r="H1789" s="131" t="str">
        <f ca="1">IF(E1789="","",IF($C1789="","",VLOOKUP(FİLTRE!$C1789,'SKT LİSTESİ'!$F:$S,9,0)))</f>
        <v/>
      </c>
      <c r="I1789" s="132" t="str">
        <f ca="1">IFERROR(IF($C1789="","",VLOOKUP(FİLTRE!$C1789,'SKT LİSTESİ'!$F:$S,10,0)),"")</f>
        <v/>
      </c>
      <c r="J1789" s="133" t="str">
        <f ca="1">IFERROR(IF($C1789="","",VLOOKUP(FİLTRE!$C1789,'SKT LİSTESİ'!$F:$S,11,0)),"")</f>
        <v/>
      </c>
      <c r="K1789" s="134" t="str">
        <f ca="1">IFERROR(IF($C1789="","",VLOOKUP(FİLTRE!$C1789,'SKT LİSTESİ'!$F:$S,12,0)),"")</f>
        <v/>
      </c>
      <c r="L1789" s="134" t="str">
        <f ca="1">IFERROR(IF($C1789="","",VLOOKUP(FİLTRE!$C1789,'SKT LİSTESİ'!$F:$S,13,0)),"")</f>
        <v/>
      </c>
      <c r="M1789" s="135" t="str">
        <f ca="1">IFERROR(IF($C1789="","",VLOOKUP(FİLTRE!$C1789,'SKT LİSTESİ'!$F:$AJ,14,0)),"")</f>
        <v/>
      </c>
      <c r="N1789" s="31" t="str">
        <f ca="1">IFERROR(IF($C1789="","",VLOOKUP(FİLTRE!$C1789,'SKT LİSTESİ'!$F:$AJ,22,0)),"")</f>
        <v/>
      </c>
      <c r="O1789" s="136" t="str">
        <f ca="1">IFERROR(IF($C1789="","",VLOOKUP(FİLTRE!$C1789,'SKT LİSTESİ'!$F:$AJ,23,0)),"")</f>
        <v/>
      </c>
      <c r="P1789" s="31"/>
      <c r="Q1789" s="31"/>
      <c r="R1789" s="137" t="str">
        <f ca="1">(IFERROR(IF($C1789="","",VLOOKUP(FİLTRE!$C1789,'SKT LİSTESİ'!$F:$AJ,15,0)),""))</f>
        <v/>
      </c>
      <c r="S1789" s="138" t="str">
        <f ca="1">IFERROR(IF($C1789="","",VLOOKUP(FİLTRE!$C1789,'SKT LİSTESİ'!$F:$AJ,16,0)),"")</f>
        <v/>
      </c>
      <c r="AF1789" s="179" t="str">
        <f t="shared" ca="1" si="110"/>
        <v/>
      </c>
      <c r="AG1789" s="179">
        <f t="shared" ca="1" si="111"/>
        <v>0</v>
      </c>
      <c r="AH1789" s="179">
        <f t="shared" ca="1" si="112"/>
        <v>0</v>
      </c>
    </row>
    <row r="1790" spans="2:34" ht="15.75" x14ac:dyDescent="0.25">
      <c r="B1790">
        <f t="shared" ca="1" si="109"/>
        <v>1778</v>
      </c>
      <c r="C1790" t="str">
        <f ca="1">IFERROR(VLOOKUP(B1790,'SKT LİSTESİ'!F:F,1,0),"")</f>
        <v/>
      </c>
      <c r="E1790" s="128" t="str">
        <f ca="1">IFERROR(IF($C1790="","",VLOOKUP(FİLTRE!$C1790,'SKT LİSTESİ'!$F:$S,5,0)),"")</f>
        <v/>
      </c>
      <c r="F1790" s="129" t="str">
        <f ca="1">IFERROR(IF($C1790="","",VLOOKUP(FİLTRE!$C1790,'SKT LİSTESİ'!$F:$S,7,0)),"")</f>
        <v/>
      </c>
      <c r="G1790" s="130" t="str">
        <f ca="1">IFERROR(IF($C1790="","",VLOOKUP(FİLTRE!$C1790,'SKT LİSTESİ'!$F:$S,8,0)),"")</f>
        <v/>
      </c>
      <c r="H1790" s="131" t="str">
        <f ca="1">IF(E1790="","",IF($C1790="","",VLOOKUP(FİLTRE!$C1790,'SKT LİSTESİ'!$F:$S,9,0)))</f>
        <v/>
      </c>
      <c r="I1790" s="132" t="str">
        <f ca="1">IFERROR(IF($C1790="","",VLOOKUP(FİLTRE!$C1790,'SKT LİSTESİ'!$F:$S,10,0)),"")</f>
        <v/>
      </c>
      <c r="J1790" s="133" t="str">
        <f ca="1">IFERROR(IF($C1790="","",VLOOKUP(FİLTRE!$C1790,'SKT LİSTESİ'!$F:$S,11,0)),"")</f>
        <v/>
      </c>
      <c r="K1790" s="134" t="str">
        <f ca="1">IFERROR(IF($C1790="","",VLOOKUP(FİLTRE!$C1790,'SKT LİSTESİ'!$F:$S,12,0)),"")</f>
        <v/>
      </c>
      <c r="L1790" s="134" t="str">
        <f ca="1">IFERROR(IF($C1790="","",VLOOKUP(FİLTRE!$C1790,'SKT LİSTESİ'!$F:$S,13,0)),"")</f>
        <v/>
      </c>
      <c r="M1790" s="135" t="str">
        <f ca="1">IFERROR(IF($C1790="","",VLOOKUP(FİLTRE!$C1790,'SKT LİSTESİ'!$F:$AJ,14,0)),"")</f>
        <v/>
      </c>
      <c r="N1790" s="31" t="str">
        <f ca="1">IFERROR(IF($C1790="","",VLOOKUP(FİLTRE!$C1790,'SKT LİSTESİ'!$F:$AJ,22,0)),"")</f>
        <v/>
      </c>
      <c r="O1790" s="136" t="str">
        <f ca="1">IFERROR(IF($C1790="","",VLOOKUP(FİLTRE!$C1790,'SKT LİSTESİ'!$F:$AJ,23,0)),"")</f>
        <v/>
      </c>
      <c r="P1790" s="31"/>
      <c r="Q1790" s="31"/>
      <c r="R1790" s="137" t="str">
        <f ca="1">(IFERROR(IF($C1790="","",VLOOKUP(FİLTRE!$C1790,'SKT LİSTESİ'!$F:$AJ,15,0)),""))</f>
        <v/>
      </c>
      <c r="S1790" s="138" t="str">
        <f ca="1">IFERROR(IF($C1790="","",VLOOKUP(FİLTRE!$C1790,'SKT LİSTESİ'!$F:$AJ,16,0)),"")</f>
        <v/>
      </c>
      <c r="AF1790" s="179" t="str">
        <f t="shared" ca="1" si="110"/>
        <v/>
      </c>
      <c r="AG1790" s="179">
        <f t="shared" ca="1" si="111"/>
        <v>0</v>
      </c>
      <c r="AH1790" s="179">
        <f t="shared" ca="1" si="112"/>
        <v>0</v>
      </c>
    </row>
    <row r="1791" spans="2:34" ht="15.75" x14ac:dyDescent="0.25">
      <c r="B1791">
        <f t="shared" ca="1" si="109"/>
        <v>1779</v>
      </c>
      <c r="C1791" t="str">
        <f ca="1">IFERROR(VLOOKUP(B1791,'SKT LİSTESİ'!F:F,1,0),"")</f>
        <v/>
      </c>
      <c r="E1791" s="128" t="str">
        <f ca="1">IFERROR(IF($C1791="","",VLOOKUP(FİLTRE!$C1791,'SKT LİSTESİ'!$F:$S,5,0)),"")</f>
        <v/>
      </c>
      <c r="F1791" s="129" t="str">
        <f ca="1">IFERROR(IF($C1791="","",VLOOKUP(FİLTRE!$C1791,'SKT LİSTESİ'!$F:$S,7,0)),"")</f>
        <v/>
      </c>
      <c r="G1791" s="130" t="str">
        <f ca="1">IFERROR(IF($C1791="","",VLOOKUP(FİLTRE!$C1791,'SKT LİSTESİ'!$F:$S,8,0)),"")</f>
        <v/>
      </c>
      <c r="H1791" s="131" t="str">
        <f ca="1">IF(E1791="","",IF($C1791="","",VLOOKUP(FİLTRE!$C1791,'SKT LİSTESİ'!$F:$S,9,0)))</f>
        <v/>
      </c>
      <c r="I1791" s="132" t="str">
        <f ca="1">IFERROR(IF($C1791="","",VLOOKUP(FİLTRE!$C1791,'SKT LİSTESİ'!$F:$S,10,0)),"")</f>
        <v/>
      </c>
      <c r="J1791" s="133" t="str">
        <f ca="1">IFERROR(IF($C1791="","",VLOOKUP(FİLTRE!$C1791,'SKT LİSTESİ'!$F:$S,11,0)),"")</f>
        <v/>
      </c>
      <c r="K1791" s="134" t="str">
        <f ca="1">IFERROR(IF($C1791="","",VLOOKUP(FİLTRE!$C1791,'SKT LİSTESİ'!$F:$S,12,0)),"")</f>
        <v/>
      </c>
      <c r="L1791" s="134" t="str">
        <f ca="1">IFERROR(IF($C1791="","",VLOOKUP(FİLTRE!$C1791,'SKT LİSTESİ'!$F:$S,13,0)),"")</f>
        <v/>
      </c>
      <c r="M1791" s="135" t="str">
        <f ca="1">IFERROR(IF($C1791="","",VLOOKUP(FİLTRE!$C1791,'SKT LİSTESİ'!$F:$AJ,14,0)),"")</f>
        <v/>
      </c>
      <c r="N1791" s="31" t="str">
        <f ca="1">IFERROR(IF($C1791="","",VLOOKUP(FİLTRE!$C1791,'SKT LİSTESİ'!$F:$AJ,22,0)),"")</f>
        <v/>
      </c>
      <c r="O1791" s="136" t="str">
        <f ca="1">IFERROR(IF($C1791="","",VLOOKUP(FİLTRE!$C1791,'SKT LİSTESİ'!$F:$AJ,23,0)),"")</f>
        <v/>
      </c>
      <c r="P1791" s="31"/>
      <c r="Q1791" s="31"/>
      <c r="R1791" s="137" t="str">
        <f ca="1">(IFERROR(IF($C1791="","",VLOOKUP(FİLTRE!$C1791,'SKT LİSTESİ'!$F:$AJ,15,0)),""))</f>
        <v/>
      </c>
      <c r="S1791" s="138" t="str">
        <f ca="1">IFERROR(IF($C1791="","",VLOOKUP(FİLTRE!$C1791,'SKT LİSTESİ'!$F:$AJ,16,0)),"")</f>
        <v/>
      </c>
      <c r="AF1791" s="179" t="str">
        <f t="shared" ca="1" si="110"/>
        <v/>
      </c>
      <c r="AG1791" s="179">
        <f t="shared" ca="1" si="111"/>
        <v>0</v>
      </c>
      <c r="AH1791" s="179">
        <f t="shared" ca="1" si="112"/>
        <v>0</v>
      </c>
    </row>
    <row r="1792" spans="2:34" ht="15.75" x14ac:dyDescent="0.25">
      <c r="B1792">
        <f t="shared" ca="1" si="109"/>
        <v>1780</v>
      </c>
      <c r="C1792" t="str">
        <f ca="1">IFERROR(VLOOKUP(B1792,'SKT LİSTESİ'!F:F,1,0),"")</f>
        <v/>
      </c>
      <c r="E1792" s="128" t="str">
        <f ca="1">IFERROR(IF($C1792="","",VLOOKUP(FİLTRE!$C1792,'SKT LİSTESİ'!$F:$S,5,0)),"")</f>
        <v/>
      </c>
      <c r="F1792" s="129" t="str">
        <f ca="1">IFERROR(IF($C1792="","",VLOOKUP(FİLTRE!$C1792,'SKT LİSTESİ'!$F:$S,7,0)),"")</f>
        <v/>
      </c>
      <c r="G1792" s="130" t="str">
        <f ca="1">IFERROR(IF($C1792="","",VLOOKUP(FİLTRE!$C1792,'SKT LİSTESİ'!$F:$S,8,0)),"")</f>
        <v/>
      </c>
      <c r="H1792" s="131" t="str">
        <f ca="1">IF(E1792="","",IF($C1792="","",VLOOKUP(FİLTRE!$C1792,'SKT LİSTESİ'!$F:$S,9,0)))</f>
        <v/>
      </c>
      <c r="I1792" s="132" t="str">
        <f ca="1">IFERROR(IF($C1792="","",VLOOKUP(FİLTRE!$C1792,'SKT LİSTESİ'!$F:$S,10,0)),"")</f>
        <v/>
      </c>
      <c r="J1792" s="133" t="str">
        <f ca="1">IFERROR(IF($C1792="","",VLOOKUP(FİLTRE!$C1792,'SKT LİSTESİ'!$F:$S,11,0)),"")</f>
        <v/>
      </c>
      <c r="K1792" s="134" t="str">
        <f ca="1">IFERROR(IF($C1792="","",VLOOKUP(FİLTRE!$C1792,'SKT LİSTESİ'!$F:$S,12,0)),"")</f>
        <v/>
      </c>
      <c r="L1792" s="134" t="str">
        <f ca="1">IFERROR(IF($C1792="","",VLOOKUP(FİLTRE!$C1792,'SKT LİSTESİ'!$F:$S,13,0)),"")</f>
        <v/>
      </c>
      <c r="M1792" s="135" t="str">
        <f ca="1">IFERROR(IF($C1792="","",VLOOKUP(FİLTRE!$C1792,'SKT LİSTESİ'!$F:$AJ,14,0)),"")</f>
        <v/>
      </c>
      <c r="N1792" s="31" t="str">
        <f ca="1">IFERROR(IF($C1792="","",VLOOKUP(FİLTRE!$C1792,'SKT LİSTESİ'!$F:$AJ,22,0)),"")</f>
        <v/>
      </c>
      <c r="O1792" s="136" t="str">
        <f ca="1">IFERROR(IF($C1792="","",VLOOKUP(FİLTRE!$C1792,'SKT LİSTESİ'!$F:$AJ,23,0)),"")</f>
        <v/>
      </c>
      <c r="P1792" s="31"/>
      <c r="Q1792" s="31"/>
      <c r="R1792" s="137" t="str">
        <f ca="1">(IFERROR(IF($C1792="","",VLOOKUP(FİLTRE!$C1792,'SKT LİSTESİ'!$F:$AJ,15,0)),""))</f>
        <v/>
      </c>
      <c r="S1792" s="138" t="str">
        <f ca="1">IFERROR(IF($C1792="","",VLOOKUP(FİLTRE!$C1792,'SKT LİSTESİ'!$F:$AJ,16,0)),"")</f>
        <v/>
      </c>
      <c r="AF1792" s="179" t="str">
        <f t="shared" ca="1" si="110"/>
        <v/>
      </c>
      <c r="AG1792" s="179">
        <f t="shared" ca="1" si="111"/>
        <v>0</v>
      </c>
      <c r="AH1792" s="179">
        <f t="shared" ca="1" si="112"/>
        <v>0</v>
      </c>
    </row>
    <row r="1793" spans="2:34" ht="15.75" x14ac:dyDescent="0.25">
      <c r="B1793">
        <f t="shared" ca="1" si="109"/>
        <v>1781</v>
      </c>
      <c r="C1793" t="str">
        <f ca="1">IFERROR(VLOOKUP(B1793,'SKT LİSTESİ'!F:F,1,0),"")</f>
        <v/>
      </c>
      <c r="E1793" s="128" t="str">
        <f ca="1">IFERROR(IF($C1793="","",VLOOKUP(FİLTRE!$C1793,'SKT LİSTESİ'!$F:$S,5,0)),"")</f>
        <v/>
      </c>
      <c r="F1793" s="129" t="str">
        <f ca="1">IFERROR(IF($C1793="","",VLOOKUP(FİLTRE!$C1793,'SKT LİSTESİ'!$F:$S,7,0)),"")</f>
        <v/>
      </c>
      <c r="G1793" s="130" t="str">
        <f ca="1">IFERROR(IF($C1793="","",VLOOKUP(FİLTRE!$C1793,'SKT LİSTESİ'!$F:$S,8,0)),"")</f>
        <v/>
      </c>
      <c r="H1793" s="131" t="str">
        <f ca="1">IF(E1793="","",IF($C1793="","",VLOOKUP(FİLTRE!$C1793,'SKT LİSTESİ'!$F:$S,9,0)))</f>
        <v/>
      </c>
      <c r="I1793" s="132" t="str">
        <f ca="1">IFERROR(IF($C1793="","",VLOOKUP(FİLTRE!$C1793,'SKT LİSTESİ'!$F:$S,10,0)),"")</f>
        <v/>
      </c>
      <c r="J1793" s="133" t="str">
        <f ca="1">IFERROR(IF($C1793="","",VLOOKUP(FİLTRE!$C1793,'SKT LİSTESİ'!$F:$S,11,0)),"")</f>
        <v/>
      </c>
      <c r="K1793" s="134" t="str">
        <f ca="1">IFERROR(IF($C1793="","",VLOOKUP(FİLTRE!$C1793,'SKT LİSTESİ'!$F:$S,12,0)),"")</f>
        <v/>
      </c>
      <c r="L1793" s="134" t="str">
        <f ca="1">IFERROR(IF($C1793="","",VLOOKUP(FİLTRE!$C1793,'SKT LİSTESİ'!$F:$S,13,0)),"")</f>
        <v/>
      </c>
      <c r="M1793" s="135" t="str">
        <f ca="1">IFERROR(IF($C1793="","",VLOOKUP(FİLTRE!$C1793,'SKT LİSTESİ'!$F:$AJ,14,0)),"")</f>
        <v/>
      </c>
      <c r="N1793" s="31" t="str">
        <f ca="1">IFERROR(IF($C1793="","",VLOOKUP(FİLTRE!$C1793,'SKT LİSTESİ'!$F:$AJ,22,0)),"")</f>
        <v/>
      </c>
      <c r="O1793" s="136" t="str">
        <f ca="1">IFERROR(IF($C1793="","",VLOOKUP(FİLTRE!$C1793,'SKT LİSTESİ'!$F:$AJ,23,0)),"")</f>
        <v/>
      </c>
      <c r="P1793" s="31"/>
      <c r="Q1793" s="31"/>
      <c r="R1793" s="137" t="str">
        <f ca="1">(IFERROR(IF($C1793="","",VLOOKUP(FİLTRE!$C1793,'SKT LİSTESİ'!$F:$AJ,15,0)),""))</f>
        <v/>
      </c>
      <c r="S1793" s="138" t="str">
        <f ca="1">IFERROR(IF($C1793="","",VLOOKUP(FİLTRE!$C1793,'SKT LİSTESİ'!$F:$AJ,16,0)),"")</f>
        <v/>
      </c>
      <c r="AF1793" s="179" t="str">
        <f t="shared" ca="1" si="110"/>
        <v/>
      </c>
      <c r="AG1793" s="179">
        <f t="shared" ca="1" si="111"/>
        <v>0</v>
      </c>
      <c r="AH1793" s="179">
        <f t="shared" ca="1" si="112"/>
        <v>0</v>
      </c>
    </row>
    <row r="1794" spans="2:34" ht="15.75" x14ac:dyDescent="0.25">
      <c r="B1794">
        <f t="shared" ca="1" si="109"/>
        <v>1782</v>
      </c>
      <c r="C1794" t="str">
        <f ca="1">IFERROR(VLOOKUP(B1794,'SKT LİSTESİ'!F:F,1,0),"")</f>
        <v/>
      </c>
      <c r="E1794" s="128" t="str">
        <f ca="1">IFERROR(IF($C1794="","",VLOOKUP(FİLTRE!$C1794,'SKT LİSTESİ'!$F:$S,5,0)),"")</f>
        <v/>
      </c>
      <c r="F1794" s="129" t="str">
        <f ca="1">IFERROR(IF($C1794="","",VLOOKUP(FİLTRE!$C1794,'SKT LİSTESİ'!$F:$S,7,0)),"")</f>
        <v/>
      </c>
      <c r="G1794" s="130" t="str">
        <f ca="1">IFERROR(IF($C1794="","",VLOOKUP(FİLTRE!$C1794,'SKT LİSTESİ'!$F:$S,8,0)),"")</f>
        <v/>
      </c>
      <c r="H1794" s="131" t="str">
        <f ca="1">IF(E1794="","",IF($C1794="","",VLOOKUP(FİLTRE!$C1794,'SKT LİSTESİ'!$F:$S,9,0)))</f>
        <v/>
      </c>
      <c r="I1794" s="132" t="str">
        <f ca="1">IFERROR(IF($C1794="","",VLOOKUP(FİLTRE!$C1794,'SKT LİSTESİ'!$F:$S,10,0)),"")</f>
        <v/>
      </c>
      <c r="J1794" s="133" t="str">
        <f ca="1">IFERROR(IF($C1794="","",VLOOKUP(FİLTRE!$C1794,'SKT LİSTESİ'!$F:$S,11,0)),"")</f>
        <v/>
      </c>
      <c r="K1794" s="134" t="str">
        <f ca="1">IFERROR(IF($C1794="","",VLOOKUP(FİLTRE!$C1794,'SKT LİSTESİ'!$F:$S,12,0)),"")</f>
        <v/>
      </c>
      <c r="L1794" s="134" t="str">
        <f ca="1">IFERROR(IF($C1794="","",VLOOKUP(FİLTRE!$C1794,'SKT LİSTESİ'!$F:$S,13,0)),"")</f>
        <v/>
      </c>
      <c r="M1794" s="135" t="str">
        <f ca="1">IFERROR(IF($C1794="","",VLOOKUP(FİLTRE!$C1794,'SKT LİSTESİ'!$F:$AJ,14,0)),"")</f>
        <v/>
      </c>
      <c r="N1794" s="31" t="str">
        <f ca="1">IFERROR(IF($C1794="","",VLOOKUP(FİLTRE!$C1794,'SKT LİSTESİ'!$F:$AJ,22,0)),"")</f>
        <v/>
      </c>
      <c r="O1794" s="136" t="str">
        <f ca="1">IFERROR(IF($C1794="","",VLOOKUP(FİLTRE!$C1794,'SKT LİSTESİ'!$F:$AJ,23,0)),"")</f>
        <v/>
      </c>
      <c r="P1794" s="31"/>
      <c r="Q1794" s="31"/>
      <c r="R1794" s="137" t="str">
        <f ca="1">(IFERROR(IF($C1794="","",VLOOKUP(FİLTRE!$C1794,'SKT LİSTESİ'!$F:$AJ,15,0)),""))</f>
        <v/>
      </c>
      <c r="S1794" s="138" t="str">
        <f ca="1">IFERROR(IF($C1794="","",VLOOKUP(FİLTRE!$C1794,'SKT LİSTESİ'!$F:$AJ,16,0)),"")</f>
        <v/>
      </c>
      <c r="AF1794" s="179" t="str">
        <f t="shared" ca="1" si="110"/>
        <v/>
      </c>
      <c r="AG1794" s="179">
        <f t="shared" ca="1" si="111"/>
        <v>0</v>
      </c>
      <c r="AH1794" s="179">
        <f t="shared" ca="1" si="112"/>
        <v>0</v>
      </c>
    </row>
    <row r="1795" spans="2:34" ht="15.75" x14ac:dyDescent="0.25">
      <c r="B1795">
        <f t="shared" ca="1" si="109"/>
        <v>1783</v>
      </c>
      <c r="C1795" t="str">
        <f ca="1">IFERROR(VLOOKUP(B1795,'SKT LİSTESİ'!F:F,1,0),"")</f>
        <v/>
      </c>
      <c r="E1795" s="128" t="str">
        <f ca="1">IFERROR(IF($C1795="","",VLOOKUP(FİLTRE!$C1795,'SKT LİSTESİ'!$F:$S,5,0)),"")</f>
        <v/>
      </c>
      <c r="F1795" s="129" t="str">
        <f ca="1">IFERROR(IF($C1795="","",VLOOKUP(FİLTRE!$C1795,'SKT LİSTESİ'!$F:$S,7,0)),"")</f>
        <v/>
      </c>
      <c r="G1795" s="130" t="str">
        <f ca="1">IFERROR(IF($C1795="","",VLOOKUP(FİLTRE!$C1795,'SKT LİSTESİ'!$F:$S,8,0)),"")</f>
        <v/>
      </c>
      <c r="H1795" s="131" t="str">
        <f ca="1">IF(E1795="","",IF($C1795="","",VLOOKUP(FİLTRE!$C1795,'SKT LİSTESİ'!$F:$S,9,0)))</f>
        <v/>
      </c>
      <c r="I1795" s="132" t="str">
        <f ca="1">IFERROR(IF($C1795="","",VLOOKUP(FİLTRE!$C1795,'SKT LİSTESİ'!$F:$S,10,0)),"")</f>
        <v/>
      </c>
      <c r="J1795" s="133" t="str">
        <f ca="1">IFERROR(IF($C1795="","",VLOOKUP(FİLTRE!$C1795,'SKT LİSTESİ'!$F:$S,11,0)),"")</f>
        <v/>
      </c>
      <c r="K1795" s="134" t="str">
        <f ca="1">IFERROR(IF($C1795="","",VLOOKUP(FİLTRE!$C1795,'SKT LİSTESİ'!$F:$S,12,0)),"")</f>
        <v/>
      </c>
      <c r="L1795" s="134" t="str">
        <f ca="1">IFERROR(IF($C1795="","",VLOOKUP(FİLTRE!$C1795,'SKT LİSTESİ'!$F:$S,13,0)),"")</f>
        <v/>
      </c>
      <c r="M1795" s="135" t="str">
        <f ca="1">IFERROR(IF($C1795="","",VLOOKUP(FİLTRE!$C1795,'SKT LİSTESİ'!$F:$AJ,14,0)),"")</f>
        <v/>
      </c>
      <c r="N1795" s="31" t="str">
        <f ca="1">IFERROR(IF($C1795="","",VLOOKUP(FİLTRE!$C1795,'SKT LİSTESİ'!$F:$AJ,22,0)),"")</f>
        <v/>
      </c>
      <c r="O1795" s="136" t="str">
        <f ca="1">IFERROR(IF($C1795="","",VLOOKUP(FİLTRE!$C1795,'SKT LİSTESİ'!$F:$AJ,23,0)),"")</f>
        <v/>
      </c>
      <c r="P1795" s="31"/>
      <c r="Q1795" s="31"/>
      <c r="R1795" s="137" t="str">
        <f ca="1">(IFERROR(IF($C1795="","",VLOOKUP(FİLTRE!$C1795,'SKT LİSTESİ'!$F:$AJ,15,0)),""))</f>
        <v/>
      </c>
      <c r="S1795" s="138" t="str">
        <f ca="1">IFERROR(IF($C1795="","",VLOOKUP(FİLTRE!$C1795,'SKT LİSTESİ'!$F:$AJ,16,0)),"")</f>
        <v/>
      </c>
      <c r="AF1795" s="179" t="str">
        <f t="shared" ca="1" si="110"/>
        <v/>
      </c>
      <c r="AG1795" s="179">
        <f t="shared" ca="1" si="111"/>
        <v>0</v>
      </c>
      <c r="AH1795" s="179">
        <f t="shared" ca="1" si="112"/>
        <v>0</v>
      </c>
    </row>
    <row r="1796" spans="2:34" ht="15.75" x14ac:dyDescent="0.25">
      <c r="B1796">
        <f t="shared" ca="1" si="109"/>
        <v>1784</v>
      </c>
      <c r="C1796" t="str">
        <f ca="1">IFERROR(VLOOKUP(B1796,'SKT LİSTESİ'!F:F,1,0),"")</f>
        <v/>
      </c>
      <c r="E1796" s="128" t="str">
        <f ca="1">IFERROR(IF($C1796="","",VLOOKUP(FİLTRE!$C1796,'SKT LİSTESİ'!$F:$S,5,0)),"")</f>
        <v/>
      </c>
      <c r="F1796" s="129" t="str">
        <f ca="1">IFERROR(IF($C1796="","",VLOOKUP(FİLTRE!$C1796,'SKT LİSTESİ'!$F:$S,7,0)),"")</f>
        <v/>
      </c>
      <c r="G1796" s="130" t="str">
        <f ca="1">IFERROR(IF($C1796="","",VLOOKUP(FİLTRE!$C1796,'SKT LİSTESİ'!$F:$S,8,0)),"")</f>
        <v/>
      </c>
      <c r="H1796" s="131" t="str">
        <f ca="1">IF(E1796="","",IF($C1796="","",VLOOKUP(FİLTRE!$C1796,'SKT LİSTESİ'!$F:$S,9,0)))</f>
        <v/>
      </c>
      <c r="I1796" s="132" t="str">
        <f ca="1">IFERROR(IF($C1796="","",VLOOKUP(FİLTRE!$C1796,'SKT LİSTESİ'!$F:$S,10,0)),"")</f>
        <v/>
      </c>
      <c r="J1796" s="133" t="str">
        <f ca="1">IFERROR(IF($C1796="","",VLOOKUP(FİLTRE!$C1796,'SKT LİSTESİ'!$F:$S,11,0)),"")</f>
        <v/>
      </c>
      <c r="K1796" s="134" t="str">
        <f ca="1">IFERROR(IF($C1796="","",VLOOKUP(FİLTRE!$C1796,'SKT LİSTESİ'!$F:$S,12,0)),"")</f>
        <v/>
      </c>
      <c r="L1796" s="134" t="str">
        <f ca="1">IFERROR(IF($C1796="","",VLOOKUP(FİLTRE!$C1796,'SKT LİSTESİ'!$F:$S,13,0)),"")</f>
        <v/>
      </c>
      <c r="M1796" s="135" t="str">
        <f ca="1">IFERROR(IF($C1796="","",VLOOKUP(FİLTRE!$C1796,'SKT LİSTESİ'!$F:$AJ,14,0)),"")</f>
        <v/>
      </c>
      <c r="N1796" s="31" t="str">
        <f ca="1">IFERROR(IF($C1796="","",VLOOKUP(FİLTRE!$C1796,'SKT LİSTESİ'!$F:$AJ,22,0)),"")</f>
        <v/>
      </c>
      <c r="O1796" s="136" t="str">
        <f ca="1">IFERROR(IF($C1796="","",VLOOKUP(FİLTRE!$C1796,'SKT LİSTESİ'!$F:$AJ,23,0)),"")</f>
        <v/>
      </c>
      <c r="P1796" s="31"/>
      <c r="Q1796" s="31"/>
      <c r="R1796" s="137" t="str">
        <f ca="1">(IFERROR(IF($C1796="","",VLOOKUP(FİLTRE!$C1796,'SKT LİSTESİ'!$F:$AJ,15,0)),""))</f>
        <v/>
      </c>
      <c r="S1796" s="138" t="str">
        <f ca="1">IFERROR(IF($C1796="","",VLOOKUP(FİLTRE!$C1796,'SKT LİSTESİ'!$F:$AJ,16,0)),"")</f>
        <v/>
      </c>
      <c r="AF1796" s="179" t="str">
        <f t="shared" ca="1" si="110"/>
        <v/>
      </c>
      <c r="AG1796" s="179">
        <f t="shared" ca="1" si="111"/>
        <v>0</v>
      </c>
      <c r="AH1796" s="179">
        <f t="shared" ca="1" si="112"/>
        <v>0</v>
      </c>
    </row>
    <row r="1797" spans="2:34" ht="15.75" x14ac:dyDescent="0.25">
      <c r="B1797">
        <f t="shared" ca="1" si="109"/>
        <v>1785</v>
      </c>
      <c r="C1797" t="str">
        <f ca="1">IFERROR(VLOOKUP(B1797,'SKT LİSTESİ'!F:F,1,0),"")</f>
        <v/>
      </c>
      <c r="E1797" s="128" t="str">
        <f ca="1">IFERROR(IF($C1797="","",VLOOKUP(FİLTRE!$C1797,'SKT LİSTESİ'!$F:$S,5,0)),"")</f>
        <v/>
      </c>
      <c r="F1797" s="129" t="str">
        <f ca="1">IFERROR(IF($C1797="","",VLOOKUP(FİLTRE!$C1797,'SKT LİSTESİ'!$F:$S,7,0)),"")</f>
        <v/>
      </c>
      <c r="G1797" s="130" t="str">
        <f ca="1">IFERROR(IF($C1797="","",VLOOKUP(FİLTRE!$C1797,'SKT LİSTESİ'!$F:$S,8,0)),"")</f>
        <v/>
      </c>
      <c r="H1797" s="131" t="str">
        <f ca="1">IF(E1797="","",IF($C1797="","",VLOOKUP(FİLTRE!$C1797,'SKT LİSTESİ'!$F:$S,9,0)))</f>
        <v/>
      </c>
      <c r="I1797" s="132" t="str">
        <f ca="1">IFERROR(IF($C1797="","",VLOOKUP(FİLTRE!$C1797,'SKT LİSTESİ'!$F:$S,10,0)),"")</f>
        <v/>
      </c>
      <c r="J1797" s="133" t="str">
        <f ca="1">IFERROR(IF($C1797="","",VLOOKUP(FİLTRE!$C1797,'SKT LİSTESİ'!$F:$S,11,0)),"")</f>
        <v/>
      </c>
      <c r="K1797" s="134" t="str">
        <f ca="1">IFERROR(IF($C1797="","",VLOOKUP(FİLTRE!$C1797,'SKT LİSTESİ'!$F:$S,12,0)),"")</f>
        <v/>
      </c>
      <c r="L1797" s="134" t="str">
        <f ca="1">IFERROR(IF($C1797="","",VLOOKUP(FİLTRE!$C1797,'SKT LİSTESİ'!$F:$S,13,0)),"")</f>
        <v/>
      </c>
      <c r="M1797" s="135" t="str">
        <f ca="1">IFERROR(IF($C1797="","",VLOOKUP(FİLTRE!$C1797,'SKT LİSTESİ'!$F:$AJ,14,0)),"")</f>
        <v/>
      </c>
      <c r="N1797" s="31" t="str">
        <f ca="1">IFERROR(IF($C1797="","",VLOOKUP(FİLTRE!$C1797,'SKT LİSTESİ'!$F:$AJ,22,0)),"")</f>
        <v/>
      </c>
      <c r="O1797" s="136" t="str">
        <f ca="1">IFERROR(IF($C1797="","",VLOOKUP(FİLTRE!$C1797,'SKT LİSTESİ'!$F:$AJ,23,0)),"")</f>
        <v/>
      </c>
      <c r="P1797" s="31"/>
      <c r="Q1797" s="31"/>
      <c r="R1797" s="137" t="str">
        <f ca="1">(IFERROR(IF($C1797="","",VLOOKUP(FİLTRE!$C1797,'SKT LİSTESİ'!$F:$AJ,15,0)),""))</f>
        <v/>
      </c>
      <c r="S1797" s="138" t="str">
        <f ca="1">IFERROR(IF($C1797="","",VLOOKUP(FİLTRE!$C1797,'SKT LİSTESİ'!$F:$AJ,16,0)),"")</f>
        <v/>
      </c>
      <c r="AF1797" s="179" t="str">
        <f t="shared" ca="1" si="110"/>
        <v/>
      </c>
      <c r="AG1797" s="179">
        <f t="shared" ca="1" si="111"/>
        <v>0</v>
      </c>
      <c r="AH1797" s="179">
        <f t="shared" ca="1" si="112"/>
        <v>0</v>
      </c>
    </row>
    <row r="1798" spans="2:34" ht="15.75" x14ac:dyDescent="0.25">
      <c r="B1798">
        <f t="shared" ca="1" si="109"/>
        <v>1786</v>
      </c>
      <c r="C1798" t="str">
        <f ca="1">IFERROR(VLOOKUP(B1798,'SKT LİSTESİ'!F:F,1,0),"")</f>
        <v/>
      </c>
      <c r="E1798" s="128" t="str">
        <f ca="1">IFERROR(IF($C1798="","",VLOOKUP(FİLTRE!$C1798,'SKT LİSTESİ'!$F:$S,5,0)),"")</f>
        <v/>
      </c>
      <c r="F1798" s="129" t="str">
        <f ca="1">IFERROR(IF($C1798="","",VLOOKUP(FİLTRE!$C1798,'SKT LİSTESİ'!$F:$S,7,0)),"")</f>
        <v/>
      </c>
      <c r="G1798" s="130" t="str">
        <f ca="1">IFERROR(IF($C1798="","",VLOOKUP(FİLTRE!$C1798,'SKT LİSTESİ'!$F:$S,8,0)),"")</f>
        <v/>
      </c>
      <c r="H1798" s="131" t="str">
        <f ca="1">IF(E1798="","",IF($C1798="","",VLOOKUP(FİLTRE!$C1798,'SKT LİSTESİ'!$F:$S,9,0)))</f>
        <v/>
      </c>
      <c r="I1798" s="132" t="str">
        <f ca="1">IFERROR(IF($C1798="","",VLOOKUP(FİLTRE!$C1798,'SKT LİSTESİ'!$F:$S,10,0)),"")</f>
        <v/>
      </c>
      <c r="J1798" s="133" t="str">
        <f ca="1">IFERROR(IF($C1798="","",VLOOKUP(FİLTRE!$C1798,'SKT LİSTESİ'!$F:$S,11,0)),"")</f>
        <v/>
      </c>
      <c r="K1798" s="134" t="str">
        <f ca="1">IFERROR(IF($C1798="","",VLOOKUP(FİLTRE!$C1798,'SKT LİSTESİ'!$F:$S,12,0)),"")</f>
        <v/>
      </c>
      <c r="L1798" s="134" t="str">
        <f ca="1">IFERROR(IF($C1798="","",VLOOKUP(FİLTRE!$C1798,'SKT LİSTESİ'!$F:$S,13,0)),"")</f>
        <v/>
      </c>
      <c r="M1798" s="135" t="str">
        <f ca="1">IFERROR(IF($C1798="","",VLOOKUP(FİLTRE!$C1798,'SKT LİSTESİ'!$F:$AJ,14,0)),"")</f>
        <v/>
      </c>
      <c r="N1798" s="31" t="str">
        <f ca="1">IFERROR(IF($C1798="","",VLOOKUP(FİLTRE!$C1798,'SKT LİSTESİ'!$F:$AJ,22,0)),"")</f>
        <v/>
      </c>
      <c r="O1798" s="136" t="str">
        <f ca="1">IFERROR(IF($C1798="","",VLOOKUP(FİLTRE!$C1798,'SKT LİSTESİ'!$F:$AJ,23,0)),"")</f>
        <v/>
      </c>
      <c r="P1798" s="31"/>
      <c r="Q1798" s="31"/>
      <c r="R1798" s="137" t="str">
        <f ca="1">(IFERROR(IF($C1798="","",VLOOKUP(FİLTRE!$C1798,'SKT LİSTESİ'!$F:$AJ,15,0)),""))</f>
        <v/>
      </c>
      <c r="S1798" s="138" t="str">
        <f ca="1">IFERROR(IF($C1798="","",VLOOKUP(FİLTRE!$C1798,'SKT LİSTESİ'!$F:$AJ,16,0)),"")</f>
        <v/>
      </c>
      <c r="AF1798" s="179" t="str">
        <f t="shared" ca="1" si="110"/>
        <v/>
      </c>
      <c r="AG1798" s="179">
        <f t="shared" ca="1" si="111"/>
        <v>0</v>
      </c>
      <c r="AH1798" s="179">
        <f t="shared" ca="1" si="112"/>
        <v>0</v>
      </c>
    </row>
    <row r="1799" spans="2:34" ht="15.75" x14ac:dyDescent="0.25">
      <c r="B1799">
        <f t="shared" ca="1" si="109"/>
        <v>1787</v>
      </c>
      <c r="C1799" t="str">
        <f ca="1">IFERROR(VLOOKUP(B1799,'SKT LİSTESİ'!F:F,1,0),"")</f>
        <v/>
      </c>
      <c r="E1799" s="128" t="str">
        <f ca="1">IFERROR(IF($C1799="","",VLOOKUP(FİLTRE!$C1799,'SKT LİSTESİ'!$F:$S,5,0)),"")</f>
        <v/>
      </c>
      <c r="F1799" s="129" t="str">
        <f ca="1">IFERROR(IF($C1799="","",VLOOKUP(FİLTRE!$C1799,'SKT LİSTESİ'!$F:$S,7,0)),"")</f>
        <v/>
      </c>
      <c r="G1799" s="130" t="str">
        <f ca="1">IFERROR(IF($C1799="","",VLOOKUP(FİLTRE!$C1799,'SKT LİSTESİ'!$F:$S,8,0)),"")</f>
        <v/>
      </c>
      <c r="H1799" s="131" t="str">
        <f ca="1">IF(E1799="","",IF($C1799="","",VLOOKUP(FİLTRE!$C1799,'SKT LİSTESİ'!$F:$S,9,0)))</f>
        <v/>
      </c>
      <c r="I1799" s="132" t="str">
        <f ca="1">IFERROR(IF($C1799="","",VLOOKUP(FİLTRE!$C1799,'SKT LİSTESİ'!$F:$S,10,0)),"")</f>
        <v/>
      </c>
      <c r="J1799" s="133" t="str">
        <f ca="1">IFERROR(IF($C1799="","",VLOOKUP(FİLTRE!$C1799,'SKT LİSTESİ'!$F:$S,11,0)),"")</f>
        <v/>
      </c>
      <c r="K1799" s="134" t="str">
        <f ca="1">IFERROR(IF($C1799="","",VLOOKUP(FİLTRE!$C1799,'SKT LİSTESİ'!$F:$S,12,0)),"")</f>
        <v/>
      </c>
      <c r="L1799" s="134" t="str">
        <f ca="1">IFERROR(IF($C1799="","",VLOOKUP(FİLTRE!$C1799,'SKT LİSTESİ'!$F:$S,13,0)),"")</f>
        <v/>
      </c>
      <c r="M1799" s="135" t="str">
        <f ca="1">IFERROR(IF($C1799="","",VLOOKUP(FİLTRE!$C1799,'SKT LİSTESİ'!$F:$AJ,14,0)),"")</f>
        <v/>
      </c>
      <c r="N1799" s="31" t="str">
        <f ca="1">IFERROR(IF($C1799="","",VLOOKUP(FİLTRE!$C1799,'SKT LİSTESİ'!$F:$AJ,22,0)),"")</f>
        <v/>
      </c>
      <c r="O1799" s="136" t="str">
        <f ca="1">IFERROR(IF($C1799="","",VLOOKUP(FİLTRE!$C1799,'SKT LİSTESİ'!$F:$AJ,23,0)),"")</f>
        <v/>
      </c>
      <c r="P1799" s="31"/>
      <c r="Q1799" s="31"/>
      <c r="R1799" s="137" t="str">
        <f ca="1">(IFERROR(IF($C1799="","",VLOOKUP(FİLTRE!$C1799,'SKT LİSTESİ'!$F:$AJ,15,0)),""))</f>
        <v/>
      </c>
      <c r="S1799" s="138" t="str">
        <f ca="1">IFERROR(IF($C1799="","",VLOOKUP(FİLTRE!$C1799,'SKT LİSTESİ'!$F:$AJ,16,0)),"")</f>
        <v/>
      </c>
      <c r="AF1799" s="179" t="str">
        <f t="shared" ca="1" si="110"/>
        <v/>
      </c>
      <c r="AG1799" s="179">
        <f t="shared" ca="1" si="111"/>
        <v>0</v>
      </c>
      <c r="AH1799" s="179">
        <f t="shared" ca="1" si="112"/>
        <v>0</v>
      </c>
    </row>
    <row r="1800" spans="2:34" ht="15.75" x14ac:dyDescent="0.25">
      <c r="B1800">
        <f t="shared" ca="1" si="109"/>
        <v>1788</v>
      </c>
      <c r="C1800" t="str">
        <f ca="1">IFERROR(VLOOKUP(B1800,'SKT LİSTESİ'!F:F,1,0),"")</f>
        <v/>
      </c>
      <c r="E1800" s="128" t="str">
        <f ca="1">IFERROR(IF($C1800="","",VLOOKUP(FİLTRE!$C1800,'SKT LİSTESİ'!$F:$S,5,0)),"")</f>
        <v/>
      </c>
      <c r="F1800" s="129" t="str">
        <f ca="1">IFERROR(IF($C1800="","",VLOOKUP(FİLTRE!$C1800,'SKT LİSTESİ'!$F:$S,7,0)),"")</f>
        <v/>
      </c>
      <c r="G1800" s="130" t="str">
        <f ca="1">IFERROR(IF($C1800="","",VLOOKUP(FİLTRE!$C1800,'SKT LİSTESİ'!$F:$S,8,0)),"")</f>
        <v/>
      </c>
      <c r="H1800" s="131" t="str">
        <f ca="1">IF(E1800="","",IF($C1800="","",VLOOKUP(FİLTRE!$C1800,'SKT LİSTESİ'!$F:$S,9,0)))</f>
        <v/>
      </c>
      <c r="I1800" s="132" t="str">
        <f ca="1">IFERROR(IF($C1800="","",VLOOKUP(FİLTRE!$C1800,'SKT LİSTESİ'!$F:$S,10,0)),"")</f>
        <v/>
      </c>
      <c r="J1800" s="133" t="str">
        <f ca="1">IFERROR(IF($C1800="","",VLOOKUP(FİLTRE!$C1800,'SKT LİSTESİ'!$F:$S,11,0)),"")</f>
        <v/>
      </c>
      <c r="K1800" s="134" t="str">
        <f ca="1">IFERROR(IF($C1800="","",VLOOKUP(FİLTRE!$C1800,'SKT LİSTESİ'!$F:$S,12,0)),"")</f>
        <v/>
      </c>
      <c r="L1800" s="134" t="str">
        <f ca="1">IFERROR(IF($C1800="","",VLOOKUP(FİLTRE!$C1800,'SKT LİSTESİ'!$F:$S,13,0)),"")</f>
        <v/>
      </c>
      <c r="M1800" s="135" t="str">
        <f ca="1">IFERROR(IF($C1800="","",VLOOKUP(FİLTRE!$C1800,'SKT LİSTESİ'!$F:$AJ,14,0)),"")</f>
        <v/>
      </c>
      <c r="N1800" s="31" t="str">
        <f ca="1">IFERROR(IF($C1800="","",VLOOKUP(FİLTRE!$C1800,'SKT LİSTESİ'!$F:$AJ,22,0)),"")</f>
        <v/>
      </c>
      <c r="O1800" s="136" t="str">
        <f ca="1">IFERROR(IF($C1800="","",VLOOKUP(FİLTRE!$C1800,'SKT LİSTESİ'!$F:$AJ,23,0)),"")</f>
        <v/>
      </c>
      <c r="P1800" s="31"/>
      <c r="Q1800" s="31"/>
      <c r="R1800" s="137" t="str">
        <f ca="1">(IFERROR(IF($C1800="","",VLOOKUP(FİLTRE!$C1800,'SKT LİSTESİ'!$F:$AJ,15,0)),""))</f>
        <v/>
      </c>
      <c r="S1800" s="138" t="str">
        <f ca="1">IFERROR(IF($C1800="","",VLOOKUP(FİLTRE!$C1800,'SKT LİSTESİ'!$F:$AJ,16,0)),"")</f>
        <v/>
      </c>
      <c r="AF1800" s="179" t="str">
        <f t="shared" ca="1" si="110"/>
        <v/>
      </c>
      <c r="AG1800" s="179">
        <f t="shared" ca="1" si="111"/>
        <v>0</v>
      </c>
      <c r="AH1800" s="179">
        <f t="shared" ca="1" si="112"/>
        <v>0</v>
      </c>
    </row>
    <row r="1801" spans="2:34" ht="15.75" x14ac:dyDescent="0.25">
      <c r="B1801">
        <f t="shared" ca="1" si="109"/>
        <v>1789</v>
      </c>
      <c r="C1801" t="str">
        <f ca="1">IFERROR(VLOOKUP(B1801,'SKT LİSTESİ'!F:F,1,0),"")</f>
        <v/>
      </c>
      <c r="E1801" s="128" t="str">
        <f ca="1">IFERROR(IF($C1801="","",VLOOKUP(FİLTRE!$C1801,'SKT LİSTESİ'!$F:$S,5,0)),"")</f>
        <v/>
      </c>
      <c r="F1801" s="129" t="str">
        <f ca="1">IFERROR(IF($C1801="","",VLOOKUP(FİLTRE!$C1801,'SKT LİSTESİ'!$F:$S,7,0)),"")</f>
        <v/>
      </c>
      <c r="G1801" s="130" t="str">
        <f ca="1">IFERROR(IF($C1801="","",VLOOKUP(FİLTRE!$C1801,'SKT LİSTESİ'!$F:$S,8,0)),"")</f>
        <v/>
      </c>
      <c r="H1801" s="131" t="str">
        <f ca="1">IF(E1801="","",IF($C1801="","",VLOOKUP(FİLTRE!$C1801,'SKT LİSTESİ'!$F:$S,9,0)))</f>
        <v/>
      </c>
      <c r="I1801" s="132" t="str">
        <f ca="1">IFERROR(IF($C1801="","",VLOOKUP(FİLTRE!$C1801,'SKT LİSTESİ'!$F:$S,10,0)),"")</f>
        <v/>
      </c>
      <c r="J1801" s="133" t="str">
        <f ca="1">IFERROR(IF($C1801="","",VLOOKUP(FİLTRE!$C1801,'SKT LİSTESİ'!$F:$S,11,0)),"")</f>
        <v/>
      </c>
      <c r="K1801" s="134" t="str">
        <f ca="1">IFERROR(IF($C1801="","",VLOOKUP(FİLTRE!$C1801,'SKT LİSTESİ'!$F:$S,12,0)),"")</f>
        <v/>
      </c>
      <c r="L1801" s="134" t="str">
        <f ca="1">IFERROR(IF($C1801="","",VLOOKUP(FİLTRE!$C1801,'SKT LİSTESİ'!$F:$S,13,0)),"")</f>
        <v/>
      </c>
      <c r="M1801" s="135" t="str">
        <f ca="1">IFERROR(IF($C1801="","",VLOOKUP(FİLTRE!$C1801,'SKT LİSTESİ'!$F:$AJ,14,0)),"")</f>
        <v/>
      </c>
      <c r="N1801" s="31" t="str">
        <f ca="1">IFERROR(IF($C1801="","",VLOOKUP(FİLTRE!$C1801,'SKT LİSTESİ'!$F:$AJ,22,0)),"")</f>
        <v/>
      </c>
      <c r="O1801" s="136" t="str">
        <f ca="1">IFERROR(IF($C1801="","",VLOOKUP(FİLTRE!$C1801,'SKT LİSTESİ'!$F:$AJ,23,0)),"")</f>
        <v/>
      </c>
      <c r="P1801" s="31"/>
      <c r="Q1801" s="31"/>
      <c r="R1801" s="137" t="str">
        <f ca="1">(IFERROR(IF($C1801="","",VLOOKUP(FİLTRE!$C1801,'SKT LİSTESİ'!$F:$AJ,15,0)),""))</f>
        <v/>
      </c>
      <c r="S1801" s="138" t="str">
        <f ca="1">IFERROR(IF($C1801="","",VLOOKUP(FİLTRE!$C1801,'SKT LİSTESİ'!$F:$AJ,16,0)),"")</f>
        <v/>
      </c>
      <c r="AF1801" s="179" t="str">
        <f t="shared" ca="1" si="110"/>
        <v/>
      </c>
      <c r="AG1801" s="179">
        <f t="shared" ca="1" si="111"/>
        <v>0</v>
      </c>
      <c r="AH1801" s="179">
        <f t="shared" ca="1" si="112"/>
        <v>0</v>
      </c>
    </row>
    <row r="1802" spans="2:34" ht="15.75" x14ac:dyDescent="0.25">
      <c r="B1802">
        <f t="shared" ca="1" si="109"/>
        <v>1790</v>
      </c>
      <c r="C1802" t="str">
        <f ca="1">IFERROR(VLOOKUP(B1802,'SKT LİSTESİ'!F:F,1,0),"")</f>
        <v/>
      </c>
      <c r="E1802" s="128" t="str">
        <f ca="1">IFERROR(IF($C1802="","",VLOOKUP(FİLTRE!$C1802,'SKT LİSTESİ'!$F:$S,5,0)),"")</f>
        <v/>
      </c>
      <c r="F1802" s="129" t="str">
        <f ca="1">IFERROR(IF($C1802="","",VLOOKUP(FİLTRE!$C1802,'SKT LİSTESİ'!$F:$S,7,0)),"")</f>
        <v/>
      </c>
      <c r="G1802" s="130" t="str">
        <f ca="1">IFERROR(IF($C1802="","",VLOOKUP(FİLTRE!$C1802,'SKT LİSTESİ'!$F:$S,8,0)),"")</f>
        <v/>
      </c>
      <c r="H1802" s="131" t="str">
        <f ca="1">IF(E1802="","",IF($C1802="","",VLOOKUP(FİLTRE!$C1802,'SKT LİSTESİ'!$F:$S,9,0)))</f>
        <v/>
      </c>
      <c r="I1802" s="132" t="str">
        <f ca="1">IFERROR(IF($C1802="","",VLOOKUP(FİLTRE!$C1802,'SKT LİSTESİ'!$F:$S,10,0)),"")</f>
        <v/>
      </c>
      <c r="J1802" s="133" t="str">
        <f ca="1">IFERROR(IF($C1802="","",VLOOKUP(FİLTRE!$C1802,'SKT LİSTESİ'!$F:$S,11,0)),"")</f>
        <v/>
      </c>
      <c r="K1802" s="134" t="str">
        <f ca="1">IFERROR(IF($C1802="","",VLOOKUP(FİLTRE!$C1802,'SKT LİSTESİ'!$F:$S,12,0)),"")</f>
        <v/>
      </c>
      <c r="L1802" s="134" t="str">
        <f ca="1">IFERROR(IF($C1802="","",VLOOKUP(FİLTRE!$C1802,'SKT LİSTESİ'!$F:$S,13,0)),"")</f>
        <v/>
      </c>
      <c r="M1802" s="135" t="str">
        <f ca="1">IFERROR(IF($C1802="","",VLOOKUP(FİLTRE!$C1802,'SKT LİSTESİ'!$F:$AJ,14,0)),"")</f>
        <v/>
      </c>
      <c r="N1802" s="31" t="str">
        <f ca="1">IFERROR(IF($C1802="","",VLOOKUP(FİLTRE!$C1802,'SKT LİSTESİ'!$F:$AJ,22,0)),"")</f>
        <v/>
      </c>
      <c r="O1802" s="136" t="str">
        <f ca="1">IFERROR(IF($C1802="","",VLOOKUP(FİLTRE!$C1802,'SKT LİSTESİ'!$F:$AJ,23,0)),"")</f>
        <v/>
      </c>
      <c r="P1802" s="31"/>
      <c r="Q1802" s="31"/>
      <c r="R1802" s="137" t="str">
        <f ca="1">(IFERROR(IF($C1802="","",VLOOKUP(FİLTRE!$C1802,'SKT LİSTESİ'!$F:$AJ,15,0)),""))</f>
        <v/>
      </c>
      <c r="S1802" s="138" t="str">
        <f ca="1">IFERROR(IF($C1802="","",VLOOKUP(FİLTRE!$C1802,'SKT LİSTESİ'!$F:$AJ,16,0)),"")</f>
        <v/>
      </c>
      <c r="AF1802" s="179" t="str">
        <f t="shared" ca="1" si="110"/>
        <v/>
      </c>
      <c r="AG1802" s="179">
        <f t="shared" ca="1" si="111"/>
        <v>0</v>
      </c>
      <c r="AH1802" s="179">
        <f t="shared" ca="1" si="112"/>
        <v>0</v>
      </c>
    </row>
    <row r="1803" spans="2:34" ht="15.75" x14ac:dyDescent="0.25">
      <c r="B1803">
        <f t="shared" ca="1" si="109"/>
        <v>1791</v>
      </c>
      <c r="C1803" t="str">
        <f ca="1">IFERROR(VLOOKUP(B1803,'SKT LİSTESİ'!F:F,1,0),"")</f>
        <v/>
      </c>
      <c r="E1803" s="128" t="str">
        <f ca="1">IFERROR(IF($C1803="","",VLOOKUP(FİLTRE!$C1803,'SKT LİSTESİ'!$F:$S,5,0)),"")</f>
        <v/>
      </c>
      <c r="F1803" s="129" t="str">
        <f ca="1">IFERROR(IF($C1803="","",VLOOKUP(FİLTRE!$C1803,'SKT LİSTESİ'!$F:$S,7,0)),"")</f>
        <v/>
      </c>
      <c r="G1803" s="130" t="str">
        <f ca="1">IFERROR(IF($C1803="","",VLOOKUP(FİLTRE!$C1803,'SKT LİSTESİ'!$F:$S,8,0)),"")</f>
        <v/>
      </c>
      <c r="H1803" s="131" t="str">
        <f ca="1">IF(E1803="","",IF($C1803="","",VLOOKUP(FİLTRE!$C1803,'SKT LİSTESİ'!$F:$S,9,0)))</f>
        <v/>
      </c>
      <c r="I1803" s="132" t="str">
        <f ca="1">IFERROR(IF($C1803="","",VLOOKUP(FİLTRE!$C1803,'SKT LİSTESİ'!$F:$S,10,0)),"")</f>
        <v/>
      </c>
      <c r="J1803" s="133" t="str">
        <f ca="1">IFERROR(IF($C1803="","",VLOOKUP(FİLTRE!$C1803,'SKT LİSTESİ'!$F:$S,11,0)),"")</f>
        <v/>
      </c>
      <c r="K1803" s="134" t="str">
        <f ca="1">IFERROR(IF($C1803="","",VLOOKUP(FİLTRE!$C1803,'SKT LİSTESİ'!$F:$S,12,0)),"")</f>
        <v/>
      </c>
      <c r="L1803" s="134" t="str">
        <f ca="1">IFERROR(IF($C1803="","",VLOOKUP(FİLTRE!$C1803,'SKT LİSTESİ'!$F:$S,13,0)),"")</f>
        <v/>
      </c>
      <c r="M1803" s="135" t="str">
        <f ca="1">IFERROR(IF($C1803="","",VLOOKUP(FİLTRE!$C1803,'SKT LİSTESİ'!$F:$AJ,14,0)),"")</f>
        <v/>
      </c>
      <c r="N1803" s="31" t="str">
        <f ca="1">IFERROR(IF($C1803="","",VLOOKUP(FİLTRE!$C1803,'SKT LİSTESİ'!$F:$AJ,22,0)),"")</f>
        <v/>
      </c>
      <c r="O1803" s="136" t="str">
        <f ca="1">IFERROR(IF($C1803="","",VLOOKUP(FİLTRE!$C1803,'SKT LİSTESİ'!$F:$AJ,23,0)),"")</f>
        <v/>
      </c>
      <c r="P1803" s="31"/>
      <c r="Q1803" s="31"/>
      <c r="R1803" s="137" t="str">
        <f ca="1">(IFERROR(IF($C1803="","",VLOOKUP(FİLTRE!$C1803,'SKT LİSTESİ'!$F:$AJ,15,0)),""))</f>
        <v/>
      </c>
      <c r="S1803" s="138" t="str">
        <f ca="1">IFERROR(IF($C1803="","",VLOOKUP(FİLTRE!$C1803,'SKT LİSTESİ'!$F:$AJ,16,0)),"")</f>
        <v/>
      </c>
      <c r="AF1803" s="179" t="str">
        <f t="shared" ca="1" si="110"/>
        <v/>
      </c>
      <c r="AG1803" s="179">
        <f t="shared" ca="1" si="111"/>
        <v>0</v>
      </c>
      <c r="AH1803" s="179">
        <f t="shared" ca="1" si="112"/>
        <v>0</v>
      </c>
    </row>
    <row r="1804" spans="2:34" ht="15.75" x14ac:dyDescent="0.25">
      <c r="B1804">
        <f t="shared" ca="1" si="109"/>
        <v>1792</v>
      </c>
      <c r="C1804" t="str">
        <f ca="1">IFERROR(VLOOKUP(B1804,'SKT LİSTESİ'!F:F,1,0),"")</f>
        <v/>
      </c>
      <c r="E1804" s="128" t="str">
        <f ca="1">IFERROR(IF($C1804="","",VLOOKUP(FİLTRE!$C1804,'SKT LİSTESİ'!$F:$S,5,0)),"")</f>
        <v/>
      </c>
      <c r="F1804" s="129" t="str">
        <f ca="1">IFERROR(IF($C1804="","",VLOOKUP(FİLTRE!$C1804,'SKT LİSTESİ'!$F:$S,7,0)),"")</f>
        <v/>
      </c>
      <c r="G1804" s="130" t="str">
        <f ca="1">IFERROR(IF($C1804="","",VLOOKUP(FİLTRE!$C1804,'SKT LİSTESİ'!$F:$S,8,0)),"")</f>
        <v/>
      </c>
      <c r="H1804" s="131" t="str">
        <f ca="1">IF(E1804="","",IF($C1804="","",VLOOKUP(FİLTRE!$C1804,'SKT LİSTESİ'!$F:$S,9,0)))</f>
        <v/>
      </c>
      <c r="I1804" s="132" t="str">
        <f ca="1">IFERROR(IF($C1804="","",VLOOKUP(FİLTRE!$C1804,'SKT LİSTESİ'!$F:$S,10,0)),"")</f>
        <v/>
      </c>
      <c r="J1804" s="133" t="str">
        <f ca="1">IFERROR(IF($C1804="","",VLOOKUP(FİLTRE!$C1804,'SKT LİSTESİ'!$F:$S,11,0)),"")</f>
        <v/>
      </c>
      <c r="K1804" s="134" t="str">
        <f ca="1">IFERROR(IF($C1804="","",VLOOKUP(FİLTRE!$C1804,'SKT LİSTESİ'!$F:$S,12,0)),"")</f>
        <v/>
      </c>
      <c r="L1804" s="134" t="str">
        <f ca="1">IFERROR(IF($C1804="","",VLOOKUP(FİLTRE!$C1804,'SKT LİSTESİ'!$F:$S,13,0)),"")</f>
        <v/>
      </c>
      <c r="M1804" s="135" t="str">
        <f ca="1">IFERROR(IF($C1804="","",VLOOKUP(FİLTRE!$C1804,'SKT LİSTESİ'!$F:$AJ,14,0)),"")</f>
        <v/>
      </c>
      <c r="N1804" s="31" t="str">
        <f ca="1">IFERROR(IF($C1804="","",VLOOKUP(FİLTRE!$C1804,'SKT LİSTESİ'!$F:$AJ,22,0)),"")</f>
        <v/>
      </c>
      <c r="O1804" s="136" t="str">
        <f ca="1">IFERROR(IF($C1804="","",VLOOKUP(FİLTRE!$C1804,'SKT LİSTESİ'!$F:$AJ,23,0)),"")</f>
        <v/>
      </c>
      <c r="P1804" s="31"/>
      <c r="Q1804" s="31"/>
      <c r="R1804" s="137" t="str">
        <f ca="1">(IFERROR(IF($C1804="","",VLOOKUP(FİLTRE!$C1804,'SKT LİSTESİ'!$F:$AJ,15,0)),""))</f>
        <v/>
      </c>
      <c r="S1804" s="138" t="str">
        <f ca="1">IFERROR(IF($C1804="","",VLOOKUP(FİLTRE!$C1804,'SKT LİSTESİ'!$F:$AJ,16,0)),"")</f>
        <v/>
      </c>
      <c r="AF1804" s="179" t="str">
        <f t="shared" ca="1" si="110"/>
        <v/>
      </c>
      <c r="AG1804" s="179">
        <f t="shared" ca="1" si="111"/>
        <v>0</v>
      </c>
      <c r="AH1804" s="179">
        <f t="shared" ca="1" si="112"/>
        <v>0</v>
      </c>
    </row>
    <row r="1805" spans="2:34" ht="15.75" x14ac:dyDescent="0.25">
      <c r="B1805">
        <f t="shared" ca="1" si="109"/>
        <v>1793</v>
      </c>
      <c r="C1805" t="str">
        <f ca="1">IFERROR(VLOOKUP(B1805,'SKT LİSTESİ'!F:F,1,0),"")</f>
        <v/>
      </c>
      <c r="E1805" s="128" t="str">
        <f ca="1">IFERROR(IF($C1805="","",VLOOKUP(FİLTRE!$C1805,'SKT LİSTESİ'!$F:$S,5,0)),"")</f>
        <v/>
      </c>
      <c r="F1805" s="129" t="str">
        <f ca="1">IFERROR(IF($C1805="","",VLOOKUP(FİLTRE!$C1805,'SKT LİSTESİ'!$F:$S,7,0)),"")</f>
        <v/>
      </c>
      <c r="G1805" s="130" t="str">
        <f ca="1">IFERROR(IF($C1805="","",VLOOKUP(FİLTRE!$C1805,'SKT LİSTESİ'!$F:$S,8,0)),"")</f>
        <v/>
      </c>
      <c r="H1805" s="131" t="str">
        <f ca="1">IF(E1805="","",IF($C1805="","",VLOOKUP(FİLTRE!$C1805,'SKT LİSTESİ'!$F:$S,9,0)))</f>
        <v/>
      </c>
      <c r="I1805" s="132" t="str">
        <f ca="1">IFERROR(IF($C1805="","",VLOOKUP(FİLTRE!$C1805,'SKT LİSTESİ'!$F:$S,10,0)),"")</f>
        <v/>
      </c>
      <c r="J1805" s="133" t="str">
        <f ca="1">IFERROR(IF($C1805="","",VLOOKUP(FİLTRE!$C1805,'SKT LİSTESİ'!$F:$S,11,0)),"")</f>
        <v/>
      </c>
      <c r="K1805" s="134" t="str">
        <f ca="1">IFERROR(IF($C1805="","",VLOOKUP(FİLTRE!$C1805,'SKT LİSTESİ'!$F:$S,12,0)),"")</f>
        <v/>
      </c>
      <c r="L1805" s="134" t="str">
        <f ca="1">IFERROR(IF($C1805="","",VLOOKUP(FİLTRE!$C1805,'SKT LİSTESİ'!$F:$S,13,0)),"")</f>
        <v/>
      </c>
      <c r="M1805" s="135" t="str">
        <f ca="1">IFERROR(IF($C1805="","",VLOOKUP(FİLTRE!$C1805,'SKT LİSTESİ'!$F:$AJ,14,0)),"")</f>
        <v/>
      </c>
      <c r="N1805" s="31" t="str">
        <f ca="1">IFERROR(IF($C1805="","",VLOOKUP(FİLTRE!$C1805,'SKT LİSTESİ'!$F:$AJ,22,0)),"")</f>
        <v/>
      </c>
      <c r="O1805" s="136" t="str">
        <f ca="1">IFERROR(IF($C1805="","",VLOOKUP(FİLTRE!$C1805,'SKT LİSTESİ'!$F:$AJ,23,0)),"")</f>
        <v/>
      </c>
      <c r="P1805" s="31"/>
      <c r="Q1805" s="31"/>
      <c r="R1805" s="137" t="str">
        <f ca="1">(IFERROR(IF($C1805="","",VLOOKUP(FİLTRE!$C1805,'SKT LİSTESİ'!$F:$AJ,15,0)),""))</f>
        <v/>
      </c>
      <c r="S1805" s="138" t="str">
        <f ca="1">IFERROR(IF($C1805="","",VLOOKUP(FİLTRE!$C1805,'SKT LİSTESİ'!$F:$AJ,16,0)),"")</f>
        <v/>
      </c>
      <c r="AF1805" s="179" t="str">
        <f t="shared" ca="1" si="110"/>
        <v/>
      </c>
      <c r="AG1805" s="179">
        <f t="shared" ca="1" si="111"/>
        <v>0</v>
      </c>
      <c r="AH1805" s="179">
        <f t="shared" ca="1" si="112"/>
        <v>0</v>
      </c>
    </row>
    <row r="1806" spans="2:34" ht="15.75" x14ac:dyDescent="0.25">
      <c r="B1806">
        <f t="shared" ref="B1806:B1869" ca="1" si="113">IF($Y$2=1,(ROW()-12),"")</f>
        <v>1794</v>
      </c>
      <c r="C1806" t="str">
        <f ca="1">IFERROR(VLOOKUP(B1806,'SKT LİSTESİ'!F:F,1,0),"")</f>
        <v/>
      </c>
      <c r="E1806" s="128" t="str">
        <f ca="1">IFERROR(IF($C1806="","",VLOOKUP(FİLTRE!$C1806,'SKT LİSTESİ'!$F:$S,5,0)),"")</f>
        <v/>
      </c>
      <c r="F1806" s="129" t="str">
        <f ca="1">IFERROR(IF($C1806="","",VLOOKUP(FİLTRE!$C1806,'SKT LİSTESİ'!$F:$S,7,0)),"")</f>
        <v/>
      </c>
      <c r="G1806" s="130" t="str">
        <f ca="1">IFERROR(IF($C1806="","",VLOOKUP(FİLTRE!$C1806,'SKT LİSTESİ'!$F:$S,8,0)),"")</f>
        <v/>
      </c>
      <c r="H1806" s="131" t="str">
        <f ca="1">IF(E1806="","",IF($C1806="","",VLOOKUP(FİLTRE!$C1806,'SKT LİSTESİ'!$F:$S,9,0)))</f>
        <v/>
      </c>
      <c r="I1806" s="132" t="str">
        <f ca="1">IFERROR(IF($C1806="","",VLOOKUP(FİLTRE!$C1806,'SKT LİSTESİ'!$F:$S,10,0)),"")</f>
        <v/>
      </c>
      <c r="J1806" s="133" t="str">
        <f ca="1">IFERROR(IF($C1806="","",VLOOKUP(FİLTRE!$C1806,'SKT LİSTESİ'!$F:$S,11,0)),"")</f>
        <v/>
      </c>
      <c r="K1806" s="134" t="str">
        <f ca="1">IFERROR(IF($C1806="","",VLOOKUP(FİLTRE!$C1806,'SKT LİSTESİ'!$F:$S,12,0)),"")</f>
        <v/>
      </c>
      <c r="L1806" s="134" t="str">
        <f ca="1">IFERROR(IF($C1806="","",VLOOKUP(FİLTRE!$C1806,'SKT LİSTESİ'!$F:$S,13,0)),"")</f>
        <v/>
      </c>
      <c r="M1806" s="135" t="str">
        <f ca="1">IFERROR(IF($C1806="","",VLOOKUP(FİLTRE!$C1806,'SKT LİSTESİ'!$F:$AJ,14,0)),"")</f>
        <v/>
      </c>
      <c r="N1806" s="31" t="str">
        <f ca="1">IFERROR(IF($C1806="","",VLOOKUP(FİLTRE!$C1806,'SKT LİSTESİ'!$F:$AJ,22,0)),"")</f>
        <v/>
      </c>
      <c r="O1806" s="136" t="str">
        <f ca="1">IFERROR(IF($C1806="","",VLOOKUP(FİLTRE!$C1806,'SKT LİSTESİ'!$F:$AJ,23,0)),"")</f>
        <v/>
      </c>
      <c r="P1806" s="31"/>
      <c r="Q1806" s="31"/>
      <c r="R1806" s="137" t="str">
        <f ca="1">(IFERROR(IF($C1806="","",VLOOKUP(FİLTRE!$C1806,'SKT LİSTESİ'!$F:$AJ,15,0)),""))</f>
        <v/>
      </c>
      <c r="S1806" s="138" t="str">
        <f ca="1">IFERROR(IF($C1806="","",VLOOKUP(FİLTRE!$C1806,'SKT LİSTESİ'!$F:$AJ,16,0)),"")</f>
        <v/>
      </c>
      <c r="AF1806" s="179" t="str">
        <f t="shared" ref="AF1806:AF1869" ca="1" si="114">IF(E1806&lt;&gt;"SAYIM",K1806,
(IF(AND(E1806="SAYIM",R1806=0),0,(COUNTIFS(E:E,"SAYIM",F:F,F1806,R:R,"&gt;"&amp;0)))))</f>
        <v/>
      </c>
      <c r="AG1806" s="179">
        <f t="shared" ref="AG1806:AG1869" ca="1" si="115">IF(E1806="SAYIM",(IFERROR(R1806/AF1806,0)),0)</f>
        <v>0</v>
      </c>
      <c r="AH1806" s="179">
        <f t="shared" ref="AH1806:AH1869" ca="1" si="116">IF(E1806="SAYIM",(IFERROR(S1806/AF1806,0)),0)</f>
        <v>0</v>
      </c>
    </row>
    <row r="1807" spans="2:34" ht="15.75" x14ac:dyDescent="0.25">
      <c r="B1807">
        <f t="shared" ca="1" si="113"/>
        <v>1795</v>
      </c>
      <c r="C1807" t="str">
        <f ca="1">IFERROR(VLOOKUP(B1807,'SKT LİSTESİ'!F:F,1,0),"")</f>
        <v/>
      </c>
      <c r="E1807" s="128" t="str">
        <f ca="1">IFERROR(IF($C1807="","",VLOOKUP(FİLTRE!$C1807,'SKT LİSTESİ'!$F:$S,5,0)),"")</f>
        <v/>
      </c>
      <c r="F1807" s="129" t="str">
        <f ca="1">IFERROR(IF($C1807="","",VLOOKUP(FİLTRE!$C1807,'SKT LİSTESİ'!$F:$S,7,0)),"")</f>
        <v/>
      </c>
      <c r="G1807" s="130" t="str">
        <f ca="1">IFERROR(IF($C1807="","",VLOOKUP(FİLTRE!$C1807,'SKT LİSTESİ'!$F:$S,8,0)),"")</f>
        <v/>
      </c>
      <c r="H1807" s="131" t="str">
        <f ca="1">IF(E1807="","",IF($C1807="","",VLOOKUP(FİLTRE!$C1807,'SKT LİSTESİ'!$F:$S,9,0)))</f>
        <v/>
      </c>
      <c r="I1807" s="132" t="str">
        <f ca="1">IFERROR(IF($C1807="","",VLOOKUP(FİLTRE!$C1807,'SKT LİSTESİ'!$F:$S,10,0)),"")</f>
        <v/>
      </c>
      <c r="J1807" s="133" t="str">
        <f ca="1">IFERROR(IF($C1807="","",VLOOKUP(FİLTRE!$C1807,'SKT LİSTESİ'!$F:$S,11,0)),"")</f>
        <v/>
      </c>
      <c r="K1807" s="134" t="str">
        <f ca="1">IFERROR(IF($C1807="","",VLOOKUP(FİLTRE!$C1807,'SKT LİSTESİ'!$F:$S,12,0)),"")</f>
        <v/>
      </c>
      <c r="L1807" s="134" t="str">
        <f ca="1">IFERROR(IF($C1807="","",VLOOKUP(FİLTRE!$C1807,'SKT LİSTESİ'!$F:$S,13,0)),"")</f>
        <v/>
      </c>
      <c r="M1807" s="135" t="str">
        <f ca="1">IFERROR(IF($C1807="","",VLOOKUP(FİLTRE!$C1807,'SKT LİSTESİ'!$F:$AJ,14,0)),"")</f>
        <v/>
      </c>
      <c r="N1807" s="31" t="str">
        <f ca="1">IFERROR(IF($C1807="","",VLOOKUP(FİLTRE!$C1807,'SKT LİSTESİ'!$F:$AJ,22,0)),"")</f>
        <v/>
      </c>
      <c r="O1807" s="136" t="str">
        <f ca="1">IFERROR(IF($C1807="","",VLOOKUP(FİLTRE!$C1807,'SKT LİSTESİ'!$F:$AJ,23,0)),"")</f>
        <v/>
      </c>
      <c r="P1807" s="31"/>
      <c r="Q1807" s="31"/>
      <c r="R1807" s="137" t="str">
        <f ca="1">(IFERROR(IF($C1807="","",VLOOKUP(FİLTRE!$C1807,'SKT LİSTESİ'!$F:$AJ,15,0)),""))</f>
        <v/>
      </c>
      <c r="S1807" s="138" t="str">
        <f ca="1">IFERROR(IF($C1807="","",VLOOKUP(FİLTRE!$C1807,'SKT LİSTESİ'!$F:$AJ,16,0)),"")</f>
        <v/>
      </c>
      <c r="AF1807" s="179" t="str">
        <f t="shared" ca="1" si="114"/>
        <v/>
      </c>
      <c r="AG1807" s="179">
        <f t="shared" ca="1" si="115"/>
        <v>0</v>
      </c>
      <c r="AH1807" s="179">
        <f t="shared" ca="1" si="116"/>
        <v>0</v>
      </c>
    </row>
    <row r="1808" spans="2:34" ht="15.75" x14ac:dyDescent="0.25">
      <c r="B1808">
        <f t="shared" ca="1" si="113"/>
        <v>1796</v>
      </c>
      <c r="C1808" t="str">
        <f ca="1">IFERROR(VLOOKUP(B1808,'SKT LİSTESİ'!F:F,1,0),"")</f>
        <v/>
      </c>
      <c r="E1808" s="128" t="str">
        <f ca="1">IFERROR(IF($C1808="","",VLOOKUP(FİLTRE!$C1808,'SKT LİSTESİ'!$F:$S,5,0)),"")</f>
        <v/>
      </c>
      <c r="F1808" s="129" t="str">
        <f ca="1">IFERROR(IF($C1808="","",VLOOKUP(FİLTRE!$C1808,'SKT LİSTESİ'!$F:$S,7,0)),"")</f>
        <v/>
      </c>
      <c r="G1808" s="130" t="str">
        <f ca="1">IFERROR(IF($C1808="","",VLOOKUP(FİLTRE!$C1808,'SKT LİSTESİ'!$F:$S,8,0)),"")</f>
        <v/>
      </c>
      <c r="H1808" s="131" t="str">
        <f ca="1">IF(E1808="","",IF($C1808="","",VLOOKUP(FİLTRE!$C1808,'SKT LİSTESİ'!$F:$S,9,0)))</f>
        <v/>
      </c>
      <c r="I1808" s="132" t="str">
        <f ca="1">IFERROR(IF($C1808="","",VLOOKUP(FİLTRE!$C1808,'SKT LİSTESİ'!$F:$S,10,0)),"")</f>
        <v/>
      </c>
      <c r="J1808" s="133" t="str">
        <f ca="1">IFERROR(IF($C1808="","",VLOOKUP(FİLTRE!$C1808,'SKT LİSTESİ'!$F:$S,11,0)),"")</f>
        <v/>
      </c>
      <c r="K1808" s="134" t="str">
        <f ca="1">IFERROR(IF($C1808="","",VLOOKUP(FİLTRE!$C1808,'SKT LİSTESİ'!$F:$S,12,0)),"")</f>
        <v/>
      </c>
      <c r="L1808" s="134" t="str">
        <f ca="1">IFERROR(IF($C1808="","",VLOOKUP(FİLTRE!$C1808,'SKT LİSTESİ'!$F:$S,13,0)),"")</f>
        <v/>
      </c>
      <c r="M1808" s="135" t="str">
        <f ca="1">IFERROR(IF($C1808="","",VLOOKUP(FİLTRE!$C1808,'SKT LİSTESİ'!$F:$AJ,14,0)),"")</f>
        <v/>
      </c>
      <c r="N1808" s="31" t="str">
        <f ca="1">IFERROR(IF($C1808="","",VLOOKUP(FİLTRE!$C1808,'SKT LİSTESİ'!$F:$AJ,22,0)),"")</f>
        <v/>
      </c>
      <c r="O1808" s="136" t="str">
        <f ca="1">IFERROR(IF($C1808="","",VLOOKUP(FİLTRE!$C1808,'SKT LİSTESİ'!$F:$AJ,23,0)),"")</f>
        <v/>
      </c>
      <c r="P1808" s="31"/>
      <c r="Q1808" s="31"/>
      <c r="R1808" s="137" t="str">
        <f ca="1">(IFERROR(IF($C1808="","",VLOOKUP(FİLTRE!$C1808,'SKT LİSTESİ'!$F:$AJ,15,0)),""))</f>
        <v/>
      </c>
      <c r="S1808" s="138" t="str">
        <f ca="1">IFERROR(IF($C1808="","",VLOOKUP(FİLTRE!$C1808,'SKT LİSTESİ'!$F:$AJ,16,0)),"")</f>
        <v/>
      </c>
      <c r="AF1808" s="179" t="str">
        <f t="shared" ca="1" si="114"/>
        <v/>
      </c>
      <c r="AG1808" s="179">
        <f t="shared" ca="1" si="115"/>
        <v>0</v>
      </c>
      <c r="AH1808" s="179">
        <f t="shared" ca="1" si="116"/>
        <v>0</v>
      </c>
    </row>
    <row r="1809" spans="2:34" ht="15.75" x14ac:dyDescent="0.25">
      <c r="B1809">
        <f t="shared" ca="1" si="113"/>
        <v>1797</v>
      </c>
      <c r="C1809" t="str">
        <f ca="1">IFERROR(VLOOKUP(B1809,'SKT LİSTESİ'!F:F,1,0),"")</f>
        <v/>
      </c>
      <c r="E1809" s="128" t="str">
        <f ca="1">IFERROR(IF($C1809="","",VLOOKUP(FİLTRE!$C1809,'SKT LİSTESİ'!$F:$S,5,0)),"")</f>
        <v/>
      </c>
      <c r="F1809" s="129" t="str">
        <f ca="1">IFERROR(IF($C1809="","",VLOOKUP(FİLTRE!$C1809,'SKT LİSTESİ'!$F:$S,7,0)),"")</f>
        <v/>
      </c>
      <c r="G1809" s="130" t="str">
        <f ca="1">IFERROR(IF($C1809="","",VLOOKUP(FİLTRE!$C1809,'SKT LİSTESİ'!$F:$S,8,0)),"")</f>
        <v/>
      </c>
      <c r="H1809" s="131" t="str">
        <f ca="1">IF(E1809="","",IF($C1809="","",VLOOKUP(FİLTRE!$C1809,'SKT LİSTESİ'!$F:$S,9,0)))</f>
        <v/>
      </c>
      <c r="I1809" s="132" t="str">
        <f ca="1">IFERROR(IF($C1809="","",VLOOKUP(FİLTRE!$C1809,'SKT LİSTESİ'!$F:$S,10,0)),"")</f>
        <v/>
      </c>
      <c r="J1809" s="133" t="str">
        <f ca="1">IFERROR(IF($C1809="","",VLOOKUP(FİLTRE!$C1809,'SKT LİSTESİ'!$F:$S,11,0)),"")</f>
        <v/>
      </c>
      <c r="K1809" s="134" t="str">
        <f ca="1">IFERROR(IF($C1809="","",VLOOKUP(FİLTRE!$C1809,'SKT LİSTESİ'!$F:$S,12,0)),"")</f>
        <v/>
      </c>
      <c r="L1809" s="134" t="str">
        <f ca="1">IFERROR(IF($C1809="","",VLOOKUP(FİLTRE!$C1809,'SKT LİSTESİ'!$F:$S,13,0)),"")</f>
        <v/>
      </c>
      <c r="M1809" s="135" t="str">
        <f ca="1">IFERROR(IF($C1809="","",VLOOKUP(FİLTRE!$C1809,'SKT LİSTESİ'!$F:$AJ,14,0)),"")</f>
        <v/>
      </c>
      <c r="N1809" s="31" t="str">
        <f ca="1">IFERROR(IF($C1809="","",VLOOKUP(FİLTRE!$C1809,'SKT LİSTESİ'!$F:$AJ,22,0)),"")</f>
        <v/>
      </c>
      <c r="O1809" s="136" t="str">
        <f ca="1">IFERROR(IF($C1809="","",VLOOKUP(FİLTRE!$C1809,'SKT LİSTESİ'!$F:$AJ,23,0)),"")</f>
        <v/>
      </c>
      <c r="P1809" s="31"/>
      <c r="Q1809" s="31"/>
      <c r="R1809" s="137" t="str">
        <f ca="1">(IFERROR(IF($C1809="","",VLOOKUP(FİLTRE!$C1809,'SKT LİSTESİ'!$F:$AJ,15,0)),""))</f>
        <v/>
      </c>
      <c r="S1809" s="138" t="str">
        <f ca="1">IFERROR(IF($C1809="","",VLOOKUP(FİLTRE!$C1809,'SKT LİSTESİ'!$F:$AJ,16,0)),"")</f>
        <v/>
      </c>
      <c r="AF1809" s="179" t="str">
        <f t="shared" ca="1" si="114"/>
        <v/>
      </c>
      <c r="AG1809" s="179">
        <f t="shared" ca="1" si="115"/>
        <v>0</v>
      </c>
      <c r="AH1809" s="179">
        <f t="shared" ca="1" si="116"/>
        <v>0</v>
      </c>
    </row>
    <row r="1810" spans="2:34" ht="15.75" x14ac:dyDescent="0.25">
      <c r="B1810">
        <f t="shared" ca="1" si="113"/>
        <v>1798</v>
      </c>
      <c r="C1810" t="str">
        <f ca="1">IFERROR(VLOOKUP(B1810,'SKT LİSTESİ'!F:F,1,0),"")</f>
        <v/>
      </c>
      <c r="E1810" s="128" t="str">
        <f ca="1">IFERROR(IF($C1810="","",VLOOKUP(FİLTRE!$C1810,'SKT LİSTESİ'!$F:$S,5,0)),"")</f>
        <v/>
      </c>
      <c r="F1810" s="129" t="str">
        <f ca="1">IFERROR(IF($C1810="","",VLOOKUP(FİLTRE!$C1810,'SKT LİSTESİ'!$F:$S,7,0)),"")</f>
        <v/>
      </c>
      <c r="G1810" s="130" t="str">
        <f ca="1">IFERROR(IF($C1810="","",VLOOKUP(FİLTRE!$C1810,'SKT LİSTESİ'!$F:$S,8,0)),"")</f>
        <v/>
      </c>
      <c r="H1810" s="131" t="str">
        <f ca="1">IF(E1810="","",IF($C1810="","",VLOOKUP(FİLTRE!$C1810,'SKT LİSTESİ'!$F:$S,9,0)))</f>
        <v/>
      </c>
      <c r="I1810" s="132" t="str">
        <f ca="1">IFERROR(IF($C1810="","",VLOOKUP(FİLTRE!$C1810,'SKT LİSTESİ'!$F:$S,10,0)),"")</f>
        <v/>
      </c>
      <c r="J1810" s="133" t="str">
        <f ca="1">IFERROR(IF($C1810="","",VLOOKUP(FİLTRE!$C1810,'SKT LİSTESİ'!$F:$S,11,0)),"")</f>
        <v/>
      </c>
      <c r="K1810" s="134" t="str">
        <f ca="1">IFERROR(IF($C1810="","",VLOOKUP(FİLTRE!$C1810,'SKT LİSTESİ'!$F:$S,12,0)),"")</f>
        <v/>
      </c>
      <c r="L1810" s="134" t="str">
        <f ca="1">IFERROR(IF($C1810="","",VLOOKUP(FİLTRE!$C1810,'SKT LİSTESİ'!$F:$S,13,0)),"")</f>
        <v/>
      </c>
      <c r="M1810" s="135" t="str">
        <f ca="1">IFERROR(IF($C1810="","",VLOOKUP(FİLTRE!$C1810,'SKT LİSTESİ'!$F:$AJ,14,0)),"")</f>
        <v/>
      </c>
      <c r="N1810" s="31" t="str">
        <f ca="1">IFERROR(IF($C1810="","",VLOOKUP(FİLTRE!$C1810,'SKT LİSTESİ'!$F:$AJ,22,0)),"")</f>
        <v/>
      </c>
      <c r="O1810" s="136" t="str">
        <f ca="1">IFERROR(IF($C1810="","",VLOOKUP(FİLTRE!$C1810,'SKT LİSTESİ'!$F:$AJ,23,0)),"")</f>
        <v/>
      </c>
      <c r="P1810" s="31"/>
      <c r="Q1810" s="31"/>
      <c r="R1810" s="137" t="str">
        <f ca="1">(IFERROR(IF($C1810="","",VLOOKUP(FİLTRE!$C1810,'SKT LİSTESİ'!$F:$AJ,15,0)),""))</f>
        <v/>
      </c>
      <c r="S1810" s="138" t="str">
        <f ca="1">IFERROR(IF($C1810="","",VLOOKUP(FİLTRE!$C1810,'SKT LİSTESİ'!$F:$AJ,16,0)),"")</f>
        <v/>
      </c>
      <c r="AF1810" s="179" t="str">
        <f t="shared" ca="1" si="114"/>
        <v/>
      </c>
      <c r="AG1810" s="179">
        <f t="shared" ca="1" si="115"/>
        <v>0</v>
      </c>
      <c r="AH1810" s="179">
        <f t="shared" ca="1" si="116"/>
        <v>0</v>
      </c>
    </row>
    <row r="1811" spans="2:34" ht="15.75" x14ac:dyDescent="0.25">
      <c r="B1811">
        <f t="shared" ca="1" si="113"/>
        <v>1799</v>
      </c>
      <c r="C1811" t="str">
        <f ca="1">IFERROR(VLOOKUP(B1811,'SKT LİSTESİ'!F:F,1,0),"")</f>
        <v/>
      </c>
      <c r="E1811" s="128" t="str">
        <f ca="1">IFERROR(IF($C1811="","",VLOOKUP(FİLTRE!$C1811,'SKT LİSTESİ'!$F:$S,5,0)),"")</f>
        <v/>
      </c>
      <c r="F1811" s="129" t="str">
        <f ca="1">IFERROR(IF($C1811="","",VLOOKUP(FİLTRE!$C1811,'SKT LİSTESİ'!$F:$S,7,0)),"")</f>
        <v/>
      </c>
      <c r="G1811" s="130" t="str">
        <f ca="1">IFERROR(IF($C1811="","",VLOOKUP(FİLTRE!$C1811,'SKT LİSTESİ'!$F:$S,8,0)),"")</f>
        <v/>
      </c>
      <c r="H1811" s="131" t="str">
        <f ca="1">IF(E1811="","",IF($C1811="","",VLOOKUP(FİLTRE!$C1811,'SKT LİSTESİ'!$F:$S,9,0)))</f>
        <v/>
      </c>
      <c r="I1811" s="132" t="str">
        <f ca="1">IFERROR(IF($C1811="","",VLOOKUP(FİLTRE!$C1811,'SKT LİSTESİ'!$F:$S,10,0)),"")</f>
        <v/>
      </c>
      <c r="J1811" s="133" t="str">
        <f ca="1">IFERROR(IF($C1811="","",VLOOKUP(FİLTRE!$C1811,'SKT LİSTESİ'!$F:$S,11,0)),"")</f>
        <v/>
      </c>
      <c r="K1811" s="134" t="str">
        <f ca="1">IFERROR(IF($C1811="","",VLOOKUP(FİLTRE!$C1811,'SKT LİSTESİ'!$F:$S,12,0)),"")</f>
        <v/>
      </c>
      <c r="L1811" s="134" t="str">
        <f ca="1">IFERROR(IF($C1811="","",VLOOKUP(FİLTRE!$C1811,'SKT LİSTESİ'!$F:$S,13,0)),"")</f>
        <v/>
      </c>
      <c r="M1811" s="135" t="str">
        <f ca="1">IFERROR(IF($C1811="","",VLOOKUP(FİLTRE!$C1811,'SKT LİSTESİ'!$F:$AJ,14,0)),"")</f>
        <v/>
      </c>
      <c r="N1811" s="31" t="str">
        <f ca="1">IFERROR(IF($C1811="","",VLOOKUP(FİLTRE!$C1811,'SKT LİSTESİ'!$F:$AJ,22,0)),"")</f>
        <v/>
      </c>
      <c r="O1811" s="136" t="str">
        <f ca="1">IFERROR(IF($C1811="","",VLOOKUP(FİLTRE!$C1811,'SKT LİSTESİ'!$F:$AJ,23,0)),"")</f>
        <v/>
      </c>
      <c r="P1811" s="31"/>
      <c r="Q1811" s="31"/>
      <c r="R1811" s="137" t="str">
        <f ca="1">(IFERROR(IF($C1811="","",VLOOKUP(FİLTRE!$C1811,'SKT LİSTESİ'!$F:$AJ,15,0)),""))</f>
        <v/>
      </c>
      <c r="S1811" s="138" t="str">
        <f ca="1">IFERROR(IF($C1811="","",VLOOKUP(FİLTRE!$C1811,'SKT LİSTESİ'!$F:$AJ,16,0)),"")</f>
        <v/>
      </c>
      <c r="AF1811" s="179" t="str">
        <f t="shared" ca="1" si="114"/>
        <v/>
      </c>
      <c r="AG1811" s="179">
        <f t="shared" ca="1" si="115"/>
        <v>0</v>
      </c>
      <c r="AH1811" s="179">
        <f t="shared" ca="1" si="116"/>
        <v>0</v>
      </c>
    </row>
    <row r="1812" spans="2:34" ht="15.75" x14ac:dyDescent="0.25">
      <c r="B1812">
        <f t="shared" ca="1" si="113"/>
        <v>1800</v>
      </c>
      <c r="C1812" t="str">
        <f ca="1">IFERROR(VLOOKUP(B1812,'SKT LİSTESİ'!F:F,1,0),"")</f>
        <v/>
      </c>
      <c r="E1812" s="128" t="str">
        <f ca="1">IFERROR(IF($C1812="","",VLOOKUP(FİLTRE!$C1812,'SKT LİSTESİ'!$F:$S,5,0)),"")</f>
        <v/>
      </c>
      <c r="F1812" s="129" t="str">
        <f ca="1">IFERROR(IF($C1812="","",VLOOKUP(FİLTRE!$C1812,'SKT LİSTESİ'!$F:$S,7,0)),"")</f>
        <v/>
      </c>
      <c r="G1812" s="130" t="str">
        <f ca="1">IFERROR(IF($C1812="","",VLOOKUP(FİLTRE!$C1812,'SKT LİSTESİ'!$F:$S,8,0)),"")</f>
        <v/>
      </c>
      <c r="H1812" s="131" t="str">
        <f ca="1">IF(E1812="","",IF($C1812="","",VLOOKUP(FİLTRE!$C1812,'SKT LİSTESİ'!$F:$S,9,0)))</f>
        <v/>
      </c>
      <c r="I1812" s="132" t="str">
        <f ca="1">IFERROR(IF($C1812="","",VLOOKUP(FİLTRE!$C1812,'SKT LİSTESİ'!$F:$S,10,0)),"")</f>
        <v/>
      </c>
      <c r="J1812" s="133" t="str">
        <f ca="1">IFERROR(IF($C1812="","",VLOOKUP(FİLTRE!$C1812,'SKT LİSTESİ'!$F:$S,11,0)),"")</f>
        <v/>
      </c>
      <c r="K1812" s="134" t="str">
        <f ca="1">IFERROR(IF($C1812="","",VLOOKUP(FİLTRE!$C1812,'SKT LİSTESİ'!$F:$S,12,0)),"")</f>
        <v/>
      </c>
      <c r="L1812" s="134" t="str">
        <f ca="1">IFERROR(IF($C1812="","",VLOOKUP(FİLTRE!$C1812,'SKT LİSTESİ'!$F:$S,13,0)),"")</f>
        <v/>
      </c>
      <c r="M1812" s="135" t="str">
        <f ca="1">IFERROR(IF($C1812="","",VLOOKUP(FİLTRE!$C1812,'SKT LİSTESİ'!$F:$AJ,14,0)),"")</f>
        <v/>
      </c>
      <c r="N1812" s="31" t="str">
        <f ca="1">IFERROR(IF($C1812="","",VLOOKUP(FİLTRE!$C1812,'SKT LİSTESİ'!$F:$AJ,22,0)),"")</f>
        <v/>
      </c>
      <c r="O1812" s="136" t="str">
        <f ca="1">IFERROR(IF($C1812="","",VLOOKUP(FİLTRE!$C1812,'SKT LİSTESİ'!$F:$AJ,23,0)),"")</f>
        <v/>
      </c>
      <c r="P1812" s="31"/>
      <c r="Q1812" s="31"/>
      <c r="R1812" s="137" t="str">
        <f ca="1">(IFERROR(IF($C1812="","",VLOOKUP(FİLTRE!$C1812,'SKT LİSTESİ'!$F:$AJ,15,0)),""))</f>
        <v/>
      </c>
      <c r="S1812" s="138" t="str">
        <f ca="1">IFERROR(IF($C1812="","",VLOOKUP(FİLTRE!$C1812,'SKT LİSTESİ'!$F:$AJ,16,0)),"")</f>
        <v/>
      </c>
      <c r="AF1812" s="179" t="str">
        <f t="shared" ca="1" si="114"/>
        <v/>
      </c>
      <c r="AG1812" s="179">
        <f t="shared" ca="1" si="115"/>
        <v>0</v>
      </c>
      <c r="AH1812" s="179">
        <f t="shared" ca="1" si="116"/>
        <v>0</v>
      </c>
    </row>
    <row r="1813" spans="2:34" ht="15.75" x14ac:dyDescent="0.25">
      <c r="B1813">
        <f t="shared" ca="1" si="113"/>
        <v>1801</v>
      </c>
      <c r="C1813" t="str">
        <f ca="1">IFERROR(VLOOKUP(B1813,'SKT LİSTESİ'!F:F,1,0),"")</f>
        <v/>
      </c>
      <c r="E1813" s="128" t="str">
        <f ca="1">IFERROR(IF($C1813="","",VLOOKUP(FİLTRE!$C1813,'SKT LİSTESİ'!$F:$S,5,0)),"")</f>
        <v/>
      </c>
      <c r="F1813" s="129" t="str">
        <f ca="1">IFERROR(IF($C1813="","",VLOOKUP(FİLTRE!$C1813,'SKT LİSTESİ'!$F:$S,7,0)),"")</f>
        <v/>
      </c>
      <c r="G1813" s="130" t="str">
        <f ca="1">IFERROR(IF($C1813="","",VLOOKUP(FİLTRE!$C1813,'SKT LİSTESİ'!$F:$S,8,0)),"")</f>
        <v/>
      </c>
      <c r="H1813" s="131" t="str">
        <f ca="1">IF(E1813="","",IF($C1813="","",VLOOKUP(FİLTRE!$C1813,'SKT LİSTESİ'!$F:$S,9,0)))</f>
        <v/>
      </c>
      <c r="I1813" s="132" t="str">
        <f ca="1">IFERROR(IF($C1813="","",VLOOKUP(FİLTRE!$C1813,'SKT LİSTESİ'!$F:$S,10,0)),"")</f>
        <v/>
      </c>
      <c r="J1813" s="133" t="str">
        <f ca="1">IFERROR(IF($C1813="","",VLOOKUP(FİLTRE!$C1813,'SKT LİSTESİ'!$F:$S,11,0)),"")</f>
        <v/>
      </c>
      <c r="K1813" s="134" t="str">
        <f ca="1">IFERROR(IF($C1813="","",VLOOKUP(FİLTRE!$C1813,'SKT LİSTESİ'!$F:$S,12,0)),"")</f>
        <v/>
      </c>
      <c r="L1813" s="134" t="str">
        <f ca="1">IFERROR(IF($C1813="","",VLOOKUP(FİLTRE!$C1813,'SKT LİSTESİ'!$F:$S,13,0)),"")</f>
        <v/>
      </c>
      <c r="M1813" s="135" t="str">
        <f ca="1">IFERROR(IF($C1813="","",VLOOKUP(FİLTRE!$C1813,'SKT LİSTESİ'!$F:$AJ,14,0)),"")</f>
        <v/>
      </c>
      <c r="N1813" s="31" t="str">
        <f ca="1">IFERROR(IF($C1813="","",VLOOKUP(FİLTRE!$C1813,'SKT LİSTESİ'!$F:$AJ,22,0)),"")</f>
        <v/>
      </c>
      <c r="O1813" s="136" t="str">
        <f ca="1">IFERROR(IF($C1813="","",VLOOKUP(FİLTRE!$C1813,'SKT LİSTESİ'!$F:$AJ,23,0)),"")</f>
        <v/>
      </c>
      <c r="P1813" s="31"/>
      <c r="Q1813" s="31"/>
      <c r="R1813" s="137" t="str">
        <f ca="1">(IFERROR(IF($C1813="","",VLOOKUP(FİLTRE!$C1813,'SKT LİSTESİ'!$F:$AJ,15,0)),""))</f>
        <v/>
      </c>
      <c r="S1813" s="138" t="str">
        <f ca="1">IFERROR(IF($C1813="","",VLOOKUP(FİLTRE!$C1813,'SKT LİSTESİ'!$F:$AJ,16,0)),"")</f>
        <v/>
      </c>
      <c r="AF1813" s="179" t="str">
        <f t="shared" ca="1" si="114"/>
        <v/>
      </c>
      <c r="AG1813" s="179">
        <f t="shared" ca="1" si="115"/>
        <v>0</v>
      </c>
      <c r="AH1813" s="179">
        <f t="shared" ca="1" si="116"/>
        <v>0</v>
      </c>
    </row>
    <row r="1814" spans="2:34" ht="15.75" x14ac:dyDescent="0.25">
      <c r="B1814">
        <f t="shared" ca="1" si="113"/>
        <v>1802</v>
      </c>
      <c r="C1814" t="str">
        <f ca="1">IFERROR(VLOOKUP(B1814,'SKT LİSTESİ'!F:F,1,0),"")</f>
        <v/>
      </c>
      <c r="E1814" s="128" t="str">
        <f ca="1">IFERROR(IF($C1814="","",VLOOKUP(FİLTRE!$C1814,'SKT LİSTESİ'!$F:$S,5,0)),"")</f>
        <v/>
      </c>
      <c r="F1814" s="129" t="str">
        <f ca="1">IFERROR(IF($C1814="","",VLOOKUP(FİLTRE!$C1814,'SKT LİSTESİ'!$F:$S,7,0)),"")</f>
        <v/>
      </c>
      <c r="G1814" s="130" t="str">
        <f ca="1">IFERROR(IF($C1814="","",VLOOKUP(FİLTRE!$C1814,'SKT LİSTESİ'!$F:$S,8,0)),"")</f>
        <v/>
      </c>
      <c r="H1814" s="131" t="str">
        <f ca="1">IF(E1814="","",IF($C1814="","",VLOOKUP(FİLTRE!$C1814,'SKT LİSTESİ'!$F:$S,9,0)))</f>
        <v/>
      </c>
      <c r="I1814" s="132" t="str">
        <f ca="1">IFERROR(IF($C1814="","",VLOOKUP(FİLTRE!$C1814,'SKT LİSTESİ'!$F:$S,10,0)),"")</f>
        <v/>
      </c>
      <c r="J1814" s="133" t="str">
        <f ca="1">IFERROR(IF($C1814="","",VLOOKUP(FİLTRE!$C1814,'SKT LİSTESİ'!$F:$S,11,0)),"")</f>
        <v/>
      </c>
      <c r="K1814" s="134" t="str">
        <f ca="1">IFERROR(IF($C1814="","",VLOOKUP(FİLTRE!$C1814,'SKT LİSTESİ'!$F:$S,12,0)),"")</f>
        <v/>
      </c>
      <c r="L1814" s="134" t="str">
        <f ca="1">IFERROR(IF($C1814="","",VLOOKUP(FİLTRE!$C1814,'SKT LİSTESİ'!$F:$S,13,0)),"")</f>
        <v/>
      </c>
      <c r="M1814" s="135" t="str">
        <f ca="1">IFERROR(IF($C1814="","",VLOOKUP(FİLTRE!$C1814,'SKT LİSTESİ'!$F:$AJ,14,0)),"")</f>
        <v/>
      </c>
      <c r="N1814" s="31" t="str">
        <f ca="1">IFERROR(IF($C1814="","",VLOOKUP(FİLTRE!$C1814,'SKT LİSTESİ'!$F:$AJ,22,0)),"")</f>
        <v/>
      </c>
      <c r="O1814" s="136" t="str">
        <f ca="1">IFERROR(IF($C1814="","",VLOOKUP(FİLTRE!$C1814,'SKT LİSTESİ'!$F:$AJ,23,0)),"")</f>
        <v/>
      </c>
      <c r="P1814" s="31"/>
      <c r="Q1814" s="31"/>
      <c r="R1814" s="137" t="str">
        <f ca="1">(IFERROR(IF($C1814="","",VLOOKUP(FİLTRE!$C1814,'SKT LİSTESİ'!$F:$AJ,15,0)),""))</f>
        <v/>
      </c>
      <c r="S1814" s="138" t="str">
        <f ca="1">IFERROR(IF($C1814="","",VLOOKUP(FİLTRE!$C1814,'SKT LİSTESİ'!$F:$AJ,16,0)),"")</f>
        <v/>
      </c>
      <c r="AF1814" s="179" t="str">
        <f t="shared" ca="1" si="114"/>
        <v/>
      </c>
      <c r="AG1814" s="179">
        <f t="shared" ca="1" si="115"/>
        <v>0</v>
      </c>
      <c r="AH1814" s="179">
        <f t="shared" ca="1" si="116"/>
        <v>0</v>
      </c>
    </row>
    <row r="1815" spans="2:34" ht="15.75" x14ac:dyDescent="0.25">
      <c r="B1815">
        <f t="shared" ca="1" si="113"/>
        <v>1803</v>
      </c>
      <c r="C1815" t="str">
        <f ca="1">IFERROR(VLOOKUP(B1815,'SKT LİSTESİ'!F:F,1,0),"")</f>
        <v/>
      </c>
      <c r="E1815" s="128" t="str">
        <f ca="1">IFERROR(IF($C1815="","",VLOOKUP(FİLTRE!$C1815,'SKT LİSTESİ'!$F:$S,5,0)),"")</f>
        <v/>
      </c>
      <c r="F1815" s="129" t="str">
        <f ca="1">IFERROR(IF($C1815="","",VLOOKUP(FİLTRE!$C1815,'SKT LİSTESİ'!$F:$S,7,0)),"")</f>
        <v/>
      </c>
      <c r="G1815" s="130" t="str">
        <f ca="1">IFERROR(IF($C1815="","",VLOOKUP(FİLTRE!$C1815,'SKT LİSTESİ'!$F:$S,8,0)),"")</f>
        <v/>
      </c>
      <c r="H1815" s="131" t="str">
        <f ca="1">IF(E1815="","",IF($C1815="","",VLOOKUP(FİLTRE!$C1815,'SKT LİSTESİ'!$F:$S,9,0)))</f>
        <v/>
      </c>
      <c r="I1815" s="132" t="str">
        <f ca="1">IFERROR(IF($C1815="","",VLOOKUP(FİLTRE!$C1815,'SKT LİSTESİ'!$F:$S,10,0)),"")</f>
        <v/>
      </c>
      <c r="J1815" s="133" t="str">
        <f ca="1">IFERROR(IF($C1815="","",VLOOKUP(FİLTRE!$C1815,'SKT LİSTESİ'!$F:$S,11,0)),"")</f>
        <v/>
      </c>
      <c r="K1815" s="134" t="str">
        <f ca="1">IFERROR(IF($C1815="","",VLOOKUP(FİLTRE!$C1815,'SKT LİSTESİ'!$F:$S,12,0)),"")</f>
        <v/>
      </c>
      <c r="L1815" s="134" t="str">
        <f ca="1">IFERROR(IF($C1815="","",VLOOKUP(FİLTRE!$C1815,'SKT LİSTESİ'!$F:$S,13,0)),"")</f>
        <v/>
      </c>
      <c r="M1815" s="135" t="str">
        <f ca="1">IFERROR(IF($C1815="","",VLOOKUP(FİLTRE!$C1815,'SKT LİSTESİ'!$F:$AJ,14,0)),"")</f>
        <v/>
      </c>
      <c r="N1815" s="31" t="str">
        <f ca="1">IFERROR(IF($C1815="","",VLOOKUP(FİLTRE!$C1815,'SKT LİSTESİ'!$F:$AJ,22,0)),"")</f>
        <v/>
      </c>
      <c r="O1815" s="136" t="str">
        <f ca="1">IFERROR(IF($C1815="","",VLOOKUP(FİLTRE!$C1815,'SKT LİSTESİ'!$F:$AJ,23,0)),"")</f>
        <v/>
      </c>
      <c r="P1815" s="31"/>
      <c r="Q1815" s="31"/>
      <c r="R1815" s="137" t="str">
        <f ca="1">(IFERROR(IF($C1815="","",VLOOKUP(FİLTRE!$C1815,'SKT LİSTESİ'!$F:$AJ,15,0)),""))</f>
        <v/>
      </c>
      <c r="S1815" s="138" t="str">
        <f ca="1">IFERROR(IF($C1815="","",VLOOKUP(FİLTRE!$C1815,'SKT LİSTESİ'!$F:$AJ,16,0)),"")</f>
        <v/>
      </c>
      <c r="AF1815" s="179" t="str">
        <f t="shared" ca="1" si="114"/>
        <v/>
      </c>
      <c r="AG1815" s="179">
        <f t="shared" ca="1" si="115"/>
        <v>0</v>
      </c>
      <c r="AH1815" s="179">
        <f t="shared" ca="1" si="116"/>
        <v>0</v>
      </c>
    </row>
    <row r="1816" spans="2:34" ht="15.75" x14ac:dyDescent="0.25">
      <c r="B1816">
        <f t="shared" ca="1" si="113"/>
        <v>1804</v>
      </c>
      <c r="C1816" t="str">
        <f ca="1">IFERROR(VLOOKUP(B1816,'SKT LİSTESİ'!F:F,1,0),"")</f>
        <v/>
      </c>
      <c r="E1816" s="128" t="str">
        <f ca="1">IFERROR(IF($C1816="","",VLOOKUP(FİLTRE!$C1816,'SKT LİSTESİ'!$F:$S,5,0)),"")</f>
        <v/>
      </c>
      <c r="F1816" s="129" t="str">
        <f ca="1">IFERROR(IF($C1816="","",VLOOKUP(FİLTRE!$C1816,'SKT LİSTESİ'!$F:$S,7,0)),"")</f>
        <v/>
      </c>
      <c r="G1816" s="130" t="str">
        <f ca="1">IFERROR(IF($C1816="","",VLOOKUP(FİLTRE!$C1816,'SKT LİSTESİ'!$F:$S,8,0)),"")</f>
        <v/>
      </c>
      <c r="H1816" s="131" t="str">
        <f ca="1">IF(E1816="","",IF($C1816="","",VLOOKUP(FİLTRE!$C1816,'SKT LİSTESİ'!$F:$S,9,0)))</f>
        <v/>
      </c>
      <c r="I1816" s="132" t="str">
        <f ca="1">IFERROR(IF($C1816="","",VLOOKUP(FİLTRE!$C1816,'SKT LİSTESİ'!$F:$S,10,0)),"")</f>
        <v/>
      </c>
      <c r="J1816" s="133" t="str">
        <f ca="1">IFERROR(IF($C1816="","",VLOOKUP(FİLTRE!$C1816,'SKT LİSTESİ'!$F:$S,11,0)),"")</f>
        <v/>
      </c>
      <c r="K1816" s="134" t="str">
        <f ca="1">IFERROR(IF($C1816="","",VLOOKUP(FİLTRE!$C1816,'SKT LİSTESİ'!$F:$S,12,0)),"")</f>
        <v/>
      </c>
      <c r="L1816" s="134" t="str">
        <f ca="1">IFERROR(IF($C1816="","",VLOOKUP(FİLTRE!$C1816,'SKT LİSTESİ'!$F:$S,13,0)),"")</f>
        <v/>
      </c>
      <c r="M1816" s="135" t="str">
        <f ca="1">IFERROR(IF($C1816="","",VLOOKUP(FİLTRE!$C1816,'SKT LİSTESİ'!$F:$AJ,14,0)),"")</f>
        <v/>
      </c>
      <c r="N1816" s="31" t="str">
        <f ca="1">IFERROR(IF($C1816="","",VLOOKUP(FİLTRE!$C1816,'SKT LİSTESİ'!$F:$AJ,22,0)),"")</f>
        <v/>
      </c>
      <c r="O1816" s="136" t="str">
        <f ca="1">IFERROR(IF($C1816="","",VLOOKUP(FİLTRE!$C1816,'SKT LİSTESİ'!$F:$AJ,23,0)),"")</f>
        <v/>
      </c>
      <c r="P1816" s="31"/>
      <c r="Q1816" s="31"/>
      <c r="R1816" s="137" t="str">
        <f ca="1">(IFERROR(IF($C1816="","",VLOOKUP(FİLTRE!$C1816,'SKT LİSTESİ'!$F:$AJ,15,0)),""))</f>
        <v/>
      </c>
      <c r="S1816" s="138" t="str">
        <f ca="1">IFERROR(IF($C1816="","",VLOOKUP(FİLTRE!$C1816,'SKT LİSTESİ'!$F:$AJ,16,0)),"")</f>
        <v/>
      </c>
      <c r="AF1816" s="179" t="str">
        <f t="shared" ca="1" si="114"/>
        <v/>
      </c>
      <c r="AG1816" s="179">
        <f t="shared" ca="1" si="115"/>
        <v>0</v>
      </c>
      <c r="AH1816" s="179">
        <f t="shared" ca="1" si="116"/>
        <v>0</v>
      </c>
    </row>
    <row r="1817" spans="2:34" ht="15.75" x14ac:dyDescent="0.25">
      <c r="B1817">
        <f t="shared" ca="1" si="113"/>
        <v>1805</v>
      </c>
      <c r="C1817" t="str">
        <f ca="1">IFERROR(VLOOKUP(B1817,'SKT LİSTESİ'!F:F,1,0),"")</f>
        <v/>
      </c>
      <c r="E1817" s="128" t="str">
        <f ca="1">IFERROR(IF($C1817="","",VLOOKUP(FİLTRE!$C1817,'SKT LİSTESİ'!$F:$S,5,0)),"")</f>
        <v/>
      </c>
      <c r="F1817" s="129" t="str">
        <f ca="1">IFERROR(IF($C1817="","",VLOOKUP(FİLTRE!$C1817,'SKT LİSTESİ'!$F:$S,7,0)),"")</f>
        <v/>
      </c>
      <c r="G1817" s="130" t="str">
        <f ca="1">IFERROR(IF($C1817="","",VLOOKUP(FİLTRE!$C1817,'SKT LİSTESİ'!$F:$S,8,0)),"")</f>
        <v/>
      </c>
      <c r="H1817" s="131" t="str">
        <f ca="1">IF(E1817="","",IF($C1817="","",VLOOKUP(FİLTRE!$C1817,'SKT LİSTESİ'!$F:$S,9,0)))</f>
        <v/>
      </c>
      <c r="I1817" s="132" t="str">
        <f ca="1">IFERROR(IF($C1817="","",VLOOKUP(FİLTRE!$C1817,'SKT LİSTESİ'!$F:$S,10,0)),"")</f>
        <v/>
      </c>
      <c r="J1817" s="133" t="str">
        <f ca="1">IFERROR(IF($C1817="","",VLOOKUP(FİLTRE!$C1817,'SKT LİSTESİ'!$F:$S,11,0)),"")</f>
        <v/>
      </c>
      <c r="K1817" s="134" t="str">
        <f ca="1">IFERROR(IF($C1817="","",VLOOKUP(FİLTRE!$C1817,'SKT LİSTESİ'!$F:$S,12,0)),"")</f>
        <v/>
      </c>
      <c r="L1817" s="134" t="str">
        <f ca="1">IFERROR(IF($C1817="","",VLOOKUP(FİLTRE!$C1817,'SKT LİSTESİ'!$F:$S,13,0)),"")</f>
        <v/>
      </c>
      <c r="M1817" s="135" t="str">
        <f ca="1">IFERROR(IF($C1817="","",VLOOKUP(FİLTRE!$C1817,'SKT LİSTESİ'!$F:$AJ,14,0)),"")</f>
        <v/>
      </c>
      <c r="N1817" s="31" t="str">
        <f ca="1">IFERROR(IF($C1817="","",VLOOKUP(FİLTRE!$C1817,'SKT LİSTESİ'!$F:$AJ,22,0)),"")</f>
        <v/>
      </c>
      <c r="O1817" s="136" t="str">
        <f ca="1">IFERROR(IF($C1817="","",VLOOKUP(FİLTRE!$C1817,'SKT LİSTESİ'!$F:$AJ,23,0)),"")</f>
        <v/>
      </c>
      <c r="P1817" s="31"/>
      <c r="Q1817" s="31"/>
      <c r="R1817" s="137" t="str">
        <f ca="1">(IFERROR(IF($C1817="","",VLOOKUP(FİLTRE!$C1817,'SKT LİSTESİ'!$F:$AJ,15,0)),""))</f>
        <v/>
      </c>
      <c r="S1817" s="138" t="str">
        <f ca="1">IFERROR(IF($C1817="","",VLOOKUP(FİLTRE!$C1817,'SKT LİSTESİ'!$F:$AJ,16,0)),"")</f>
        <v/>
      </c>
      <c r="AF1817" s="179" t="str">
        <f t="shared" ca="1" si="114"/>
        <v/>
      </c>
      <c r="AG1817" s="179">
        <f t="shared" ca="1" si="115"/>
        <v>0</v>
      </c>
      <c r="AH1817" s="179">
        <f t="shared" ca="1" si="116"/>
        <v>0</v>
      </c>
    </row>
    <row r="1818" spans="2:34" ht="15.75" x14ac:dyDescent="0.25">
      <c r="B1818">
        <f t="shared" ca="1" si="113"/>
        <v>1806</v>
      </c>
      <c r="C1818" t="str">
        <f ca="1">IFERROR(VLOOKUP(B1818,'SKT LİSTESİ'!F:F,1,0),"")</f>
        <v/>
      </c>
      <c r="E1818" s="128" t="str">
        <f ca="1">IFERROR(IF($C1818="","",VLOOKUP(FİLTRE!$C1818,'SKT LİSTESİ'!$F:$S,5,0)),"")</f>
        <v/>
      </c>
      <c r="F1818" s="129" t="str">
        <f ca="1">IFERROR(IF($C1818="","",VLOOKUP(FİLTRE!$C1818,'SKT LİSTESİ'!$F:$S,7,0)),"")</f>
        <v/>
      </c>
      <c r="G1818" s="130" t="str">
        <f ca="1">IFERROR(IF($C1818="","",VLOOKUP(FİLTRE!$C1818,'SKT LİSTESİ'!$F:$S,8,0)),"")</f>
        <v/>
      </c>
      <c r="H1818" s="131" t="str">
        <f ca="1">IF(E1818="","",IF($C1818="","",VLOOKUP(FİLTRE!$C1818,'SKT LİSTESİ'!$F:$S,9,0)))</f>
        <v/>
      </c>
      <c r="I1818" s="132" t="str">
        <f ca="1">IFERROR(IF($C1818="","",VLOOKUP(FİLTRE!$C1818,'SKT LİSTESİ'!$F:$S,10,0)),"")</f>
        <v/>
      </c>
      <c r="J1818" s="133" t="str">
        <f ca="1">IFERROR(IF($C1818="","",VLOOKUP(FİLTRE!$C1818,'SKT LİSTESİ'!$F:$S,11,0)),"")</f>
        <v/>
      </c>
      <c r="K1818" s="134" t="str">
        <f ca="1">IFERROR(IF($C1818="","",VLOOKUP(FİLTRE!$C1818,'SKT LİSTESİ'!$F:$S,12,0)),"")</f>
        <v/>
      </c>
      <c r="L1818" s="134" t="str">
        <f ca="1">IFERROR(IF($C1818="","",VLOOKUP(FİLTRE!$C1818,'SKT LİSTESİ'!$F:$S,13,0)),"")</f>
        <v/>
      </c>
      <c r="M1818" s="135" t="str">
        <f ca="1">IFERROR(IF($C1818="","",VLOOKUP(FİLTRE!$C1818,'SKT LİSTESİ'!$F:$AJ,14,0)),"")</f>
        <v/>
      </c>
      <c r="N1818" s="31" t="str">
        <f ca="1">IFERROR(IF($C1818="","",VLOOKUP(FİLTRE!$C1818,'SKT LİSTESİ'!$F:$AJ,22,0)),"")</f>
        <v/>
      </c>
      <c r="O1818" s="136" t="str">
        <f ca="1">IFERROR(IF($C1818="","",VLOOKUP(FİLTRE!$C1818,'SKT LİSTESİ'!$F:$AJ,23,0)),"")</f>
        <v/>
      </c>
      <c r="P1818" s="31"/>
      <c r="Q1818" s="31"/>
      <c r="R1818" s="137" t="str">
        <f ca="1">(IFERROR(IF($C1818="","",VLOOKUP(FİLTRE!$C1818,'SKT LİSTESİ'!$F:$AJ,15,0)),""))</f>
        <v/>
      </c>
      <c r="S1818" s="138" t="str">
        <f ca="1">IFERROR(IF($C1818="","",VLOOKUP(FİLTRE!$C1818,'SKT LİSTESİ'!$F:$AJ,16,0)),"")</f>
        <v/>
      </c>
      <c r="AF1818" s="179" t="str">
        <f t="shared" ca="1" si="114"/>
        <v/>
      </c>
      <c r="AG1818" s="179">
        <f t="shared" ca="1" si="115"/>
        <v>0</v>
      </c>
      <c r="AH1818" s="179">
        <f t="shared" ca="1" si="116"/>
        <v>0</v>
      </c>
    </row>
    <row r="1819" spans="2:34" ht="15.75" x14ac:dyDescent="0.25">
      <c r="B1819">
        <f t="shared" ca="1" si="113"/>
        <v>1807</v>
      </c>
      <c r="C1819" t="str">
        <f ca="1">IFERROR(VLOOKUP(B1819,'SKT LİSTESİ'!F:F,1,0),"")</f>
        <v/>
      </c>
      <c r="E1819" s="128" t="str">
        <f ca="1">IFERROR(IF($C1819="","",VLOOKUP(FİLTRE!$C1819,'SKT LİSTESİ'!$F:$S,5,0)),"")</f>
        <v/>
      </c>
      <c r="F1819" s="129" t="str">
        <f ca="1">IFERROR(IF($C1819="","",VLOOKUP(FİLTRE!$C1819,'SKT LİSTESİ'!$F:$S,7,0)),"")</f>
        <v/>
      </c>
      <c r="G1819" s="130" t="str">
        <f ca="1">IFERROR(IF($C1819="","",VLOOKUP(FİLTRE!$C1819,'SKT LİSTESİ'!$F:$S,8,0)),"")</f>
        <v/>
      </c>
      <c r="H1819" s="131" t="str">
        <f ca="1">IF(E1819="","",IF($C1819="","",VLOOKUP(FİLTRE!$C1819,'SKT LİSTESİ'!$F:$S,9,0)))</f>
        <v/>
      </c>
      <c r="I1819" s="132" t="str">
        <f ca="1">IFERROR(IF($C1819="","",VLOOKUP(FİLTRE!$C1819,'SKT LİSTESİ'!$F:$S,10,0)),"")</f>
        <v/>
      </c>
      <c r="J1819" s="133" t="str">
        <f ca="1">IFERROR(IF($C1819="","",VLOOKUP(FİLTRE!$C1819,'SKT LİSTESİ'!$F:$S,11,0)),"")</f>
        <v/>
      </c>
      <c r="K1819" s="134" t="str">
        <f ca="1">IFERROR(IF($C1819="","",VLOOKUP(FİLTRE!$C1819,'SKT LİSTESİ'!$F:$S,12,0)),"")</f>
        <v/>
      </c>
      <c r="L1819" s="134" t="str">
        <f ca="1">IFERROR(IF($C1819="","",VLOOKUP(FİLTRE!$C1819,'SKT LİSTESİ'!$F:$S,13,0)),"")</f>
        <v/>
      </c>
      <c r="M1819" s="135" t="str">
        <f ca="1">IFERROR(IF($C1819="","",VLOOKUP(FİLTRE!$C1819,'SKT LİSTESİ'!$F:$AJ,14,0)),"")</f>
        <v/>
      </c>
      <c r="N1819" s="31" t="str">
        <f ca="1">IFERROR(IF($C1819="","",VLOOKUP(FİLTRE!$C1819,'SKT LİSTESİ'!$F:$AJ,22,0)),"")</f>
        <v/>
      </c>
      <c r="O1819" s="136" t="str">
        <f ca="1">IFERROR(IF($C1819="","",VLOOKUP(FİLTRE!$C1819,'SKT LİSTESİ'!$F:$AJ,23,0)),"")</f>
        <v/>
      </c>
      <c r="P1819" s="31"/>
      <c r="Q1819" s="31"/>
      <c r="R1819" s="137" t="str">
        <f ca="1">(IFERROR(IF($C1819="","",VLOOKUP(FİLTRE!$C1819,'SKT LİSTESİ'!$F:$AJ,15,0)),""))</f>
        <v/>
      </c>
      <c r="S1819" s="138" t="str">
        <f ca="1">IFERROR(IF($C1819="","",VLOOKUP(FİLTRE!$C1819,'SKT LİSTESİ'!$F:$AJ,16,0)),"")</f>
        <v/>
      </c>
      <c r="AF1819" s="179" t="str">
        <f t="shared" ca="1" si="114"/>
        <v/>
      </c>
      <c r="AG1819" s="179">
        <f t="shared" ca="1" si="115"/>
        <v>0</v>
      </c>
      <c r="AH1819" s="179">
        <f t="shared" ca="1" si="116"/>
        <v>0</v>
      </c>
    </row>
    <row r="1820" spans="2:34" ht="15.75" x14ac:dyDescent="0.25">
      <c r="B1820">
        <f t="shared" ca="1" si="113"/>
        <v>1808</v>
      </c>
      <c r="C1820" t="str">
        <f ca="1">IFERROR(VLOOKUP(B1820,'SKT LİSTESİ'!F:F,1,0),"")</f>
        <v/>
      </c>
      <c r="E1820" s="128" t="str">
        <f ca="1">IFERROR(IF($C1820="","",VLOOKUP(FİLTRE!$C1820,'SKT LİSTESİ'!$F:$S,5,0)),"")</f>
        <v/>
      </c>
      <c r="F1820" s="129" t="str">
        <f ca="1">IFERROR(IF($C1820="","",VLOOKUP(FİLTRE!$C1820,'SKT LİSTESİ'!$F:$S,7,0)),"")</f>
        <v/>
      </c>
      <c r="G1820" s="130" t="str">
        <f ca="1">IFERROR(IF($C1820="","",VLOOKUP(FİLTRE!$C1820,'SKT LİSTESİ'!$F:$S,8,0)),"")</f>
        <v/>
      </c>
      <c r="H1820" s="131" t="str">
        <f ca="1">IF(E1820="","",IF($C1820="","",VLOOKUP(FİLTRE!$C1820,'SKT LİSTESİ'!$F:$S,9,0)))</f>
        <v/>
      </c>
      <c r="I1820" s="132" t="str">
        <f ca="1">IFERROR(IF($C1820="","",VLOOKUP(FİLTRE!$C1820,'SKT LİSTESİ'!$F:$S,10,0)),"")</f>
        <v/>
      </c>
      <c r="J1820" s="133" t="str">
        <f ca="1">IFERROR(IF($C1820="","",VLOOKUP(FİLTRE!$C1820,'SKT LİSTESİ'!$F:$S,11,0)),"")</f>
        <v/>
      </c>
      <c r="K1820" s="134" t="str">
        <f ca="1">IFERROR(IF($C1820="","",VLOOKUP(FİLTRE!$C1820,'SKT LİSTESİ'!$F:$S,12,0)),"")</f>
        <v/>
      </c>
      <c r="L1820" s="134" t="str">
        <f ca="1">IFERROR(IF($C1820="","",VLOOKUP(FİLTRE!$C1820,'SKT LİSTESİ'!$F:$S,13,0)),"")</f>
        <v/>
      </c>
      <c r="M1820" s="135" t="str">
        <f ca="1">IFERROR(IF($C1820="","",VLOOKUP(FİLTRE!$C1820,'SKT LİSTESİ'!$F:$AJ,14,0)),"")</f>
        <v/>
      </c>
      <c r="N1820" s="31" t="str">
        <f ca="1">IFERROR(IF($C1820="","",VLOOKUP(FİLTRE!$C1820,'SKT LİSTESİ'!$F:$AJ,22,0)),"")</f>
        <v/>
      </c>
      <c r="O1820" s="136" t="str">
        <f ca="1">IFERROR(IF($C1820="","",VLOOKUP(FİLTRE!$C1820,'SKT LİSTESİ'!$F:$AJ,23,0)),"")</f>
        <v/>
      </c>
      <c r="P1820" s="31"/>
      <c r="Q1820" s="31"/>
      <c r="R1820" s="137" t="str">
        <f ca="1">(IFERROR(IF($C1820="","",VLOOKUP(FİLTRE!$C1820,'SKT LİSTESİ'!$F:$AJ,15,0)),""))</f>
        <v/>
      </c>
      <c r="S1820" s="138" t="str">
        <f ca="1">IFERROR(IF($C1820="","",VLOOKUP(FİLTRE!$C1820,'SKT LİSTESİ'!$F:$AJ,16,0)),"")</f>
        <v/>
      </c>
      <c r="AF1820" s="179" t="str">
        <f t="shared" ca="1" si="114"/>
        <v/>
      </c>
      <c r="AG1820" s="179">
        <f t="shared" ca="1" si="115"/>
        <v>0</v>
      </c>
      <c r="AH1820" s="179">
        <f t="shared" ca="1" si="116"/>
        <v>0</v>
      </c>
    </row>
    <row r="1821" spans="2:34" ht="15.75" x14ac:dyDescent="0.25">
      <c r="B1821">
        <f t="shared" ca="1" si="113"/>
        <v>1809</v>
      </c>
      <c r="C1821" t="str">
        <f ca="1">IFERROR(VLOOKUP(B1821,'SKT LİSTESİ'!F:F,1,0),"")</f>
        <v/>
      </c>
      <c r="E1821" s="128" t="str">
        <f ca="1">IFERROR(IF($C1821="","",VLOOKUP(FİLTRE!$C1821,'SKT LİSTESİ'!$F:$S,5,0)),"")</f>
        <v/>
      </c>
      <c r="F1821" s="129" t="str">
        <f ca="1">IFERROR(IF($C1821="","",VLOOKUP(FİLTRE!$C1821,'SKT LİSTESİ'!$F:$S,7,0)),"")</f>
        <v/>
      </c>
      <c r="G1821" s="130" t="str">
        <f ca="1">IFERROR(IF($C1821="","",VLOOKUP(FİLTRE!$C1821,'SKT LİSTESİ'!$F:$S,8,0)),"")</f>
        <v/>
      </c>
      <c r="H1821" s="131" t="str">
        <f ca="1">IF(E1821="","",IF($C1821="","",VLOOKUP(FİLTRE!$C1821,'SKT LİSTESİ'!$F:$S,9,0)))</f>
        <v/>
      </c>
      <c r="I1821" s="132" t="str">
        <f ca="1">IFERROR(IF($C1821="","",VLOOKUP(FİLTRE!$C1821,'SKT LİSTESİ'!$F:$S,10,0)),"")</f>
        <v/>
      </c>
      <c r="J1821" s="133" t="str">
        <f ca="1">IFERROR(IF($C1821="","",VLOOKUP(FİLTRE!$C1821,'SKT LİSTESİ'!$F:$S,11,0)),"")</f>
        <v/>
      </c>
      <c r="K1821" s="134" t="str">
        <f ca="1">IFERROR(IF($C1821="","",VLOOKUP(FİLTRE!$C1821,'SKT LİSTESİ'!$F:$S,12,0)),"")</f>
        <v/>
      </c>
      <c r="L1821" s="134" t="str">
        <f ca="1">IFERROR(IF($C1821="","",VLOOKUP(FİLTRE!$C1821,'SKT LİSTESİ'!$F:$S,13,0)),"")</f>
        <v/>
      </c>
      <c r="M1821" s="135" t="str">
        <f ca="1">IFERROR(IF($C1821="","",VLOOKUP(FİLTRE!$C1821,'SKT LİSTESİ'!$F:$AJ,14,0)),"")</f>
        <v/>
      </c>
      <c r="N1821" s="31" t="str">
        <f ca="1">IFERROR(IF($C1821="","",VLOOKUP(FİLTRE!$C1821,'SKT LİSTESİ'!$F:$AJ,22,0)),"")</f>
        <v/>
      </c>
      <c r="O1821" s="136" t="str">
        <f ca="1">IFERROR(IF($C1821="","",VLOOKUP(FİLTRE!$C1821,'SKT LİSTESİ'!$F:$AJ,23,0)),"")</f>
        <v/>
      </c>
      <c r="P1821" s="31"/>
      <c r="Q1821" s="31"/>
      <c r="R1821" s="137" t="str">
        <f ca="1">(IFERROR(IF($C1821="","",VLOOKUP(FİLTRE!$C1821,'SKT LİSTESİ'!$F:$AJ,15,0)),""))</f>
        <v/>
      </c>
      <c r="S1821" s="138" t="str">
        <f ca="1">IFERROR(IF($C1821="","",VLOOKUP(FİLTRE!$C1821,'SKT LİSTESİ'!$F:$AJ,16,0)),"")</f>
        <v/>
      </c>
      <c r="AF1821" s="179" t="str">
        <f t="shared" ca="1" si="114"/>
        <v/>
      </c>
      <c r="AG1821" s="179">
        <f t="shared" ca="1" si="115"/>
        <v>0</v>
      </c>
      <c r="AH1821" s="179">
        <f t="shared" ca="1" si="116"/>
        <v>0</v>
      </c>
    </row>
    <row r="1822" spans="2:34" ht="15.75" x14ac:dyDescent="0.25">
      <c r="B1822">
        <f t="shared" ca="1" si="113"/>
        <v>1810</v>
      </c>
      <c r="C1822" t="str">
        <f ca="1">IFERROR(VLOOKUP(B1822,'SKT LİSTESİ'!F:F,1,0),"")</f>
        <v/>
      </c>
      <c r="E1822" s="128" t="str">
        <f ca="1">IFERROR(IF($C1822="","",VLOOKUP(FİLTRE!$C1822,'SKT LİSTESİ'!$F:$S,5,0)),"")</f>
        <v/>
      </c>
      <c r="F1822" s="129" t="str">
        <f ca="1">IFERROR(IF($C1822="","",VLOOKUP(FİLTRE!$C1822,'SKT LİSTESİ'!$F:$S,7,0)),"")</f>
        <v/>
      </c>
      <c r="G1822" s="130" t="str">
        <f ca="1">IFERROR(IF($C1822="","",VLOOKUP(FİLTRE!$C1822,'SKT LİSTESİ'!$F:$S,8,0)),"")</f>
        <v/>
      </c>
      <c r="H1822" s="131" t="str">
        <f ca="1">IF(E1822="","",IF($C1822="","",VLOOKUP(FİLTRE!$C1822,'SKT LİSTESİ'!$F:$S,9,0)))</f>
        <v/>
      </c>
      <c r="I1822" s="132" t="str">
        <f ca="1">IFERROR(IF($C1822="","",VLOOKUP(FİLTRE!$C1822,'SKT LİSTESİ'!$F:$S,10,0)),"")</f>
        <v/>
      </c>
      <c r="J1822" s="133" t="str">
        <f ca="1">IFERROR(IF($C1822="","",VLOOKUP(FİLTRE!$C1822,'SKT LİSTESİ'!$F:$S,11,0)),"")</f>
        <v/>
      </c>
      <c r="K1822" s="134" t="str">
        <f ca="1">IFERROR(IF($C1822="","",VLOOKUP(FİLTRE!$C1822,'SKT LİSTESİ'!$F:$S,12,0)),"")</f>
        <v/>
      </c>
      <c r="L1822" s="134" t="str">
        <f ca="1">IFERROR(IF($C1822="","",VLOOKUP(FİLTRE!$C1822,'SKT LİSTESİ'!$F:$S,13,0)),"")</f>
        <v/>
      </c>
      <c r="M1822" s="135" t="str">
        <f ca="1">IFERROR(IF($C1822="","",VLOOKUP(FİLTRE!$C1822,'SKT LİSTESİ'!$F:$AJ,14,0)),"")</f>
        <v/>
      </c>
      <c r="N1822" s="31" t="str">
        <f ca="1">IFERROR(IF($C1822="","",VLOOKUP(FİLTRE!$C1822,'SKT LİSTESİ'!$F:$AJ,22,0)),"")</f>
        <v/>
      </c>
      <c r="O1822" s="136" t="str">
        <f ca="1">IFERROR(IF($C1822="","",VLOOKUP(FİLTRE!$C1822,'SKT LİSTESİ'!$F:$AJ,23,0)),"")</f>
        <v/>
      </c>
      <c r="P1822" s="31"/>
      <c r="Q1822" s="31"/>
      <c r="R1822" s="137" t="str">
        <f ca="1">(IFERROR(IF($C1822="","",VLOOKUP(FİLTRE!$C1822,'SKT LİSTESİ'!$F:$AJ,15,0)),""))</f>
        <v/>
      </c>
      <c r="S1822" s="138" t="str">
        <f ca="1">IFERROR(IF($C1822="","",VLOOKUP(FİLTRE!$C1822,'SKT LİSTESİ'!$F:$AJ,16,0)),"")</f>
        <v/>
      </c>
      <c r="AF1822" s="179" t="str">
        <f t="shared" ca="1" si="114"/>
        <v/>
      </c>
      <c r="AG1822" s="179">
        <f t="shared" ca="1" si="115"/>
        <v>0</v>
      </c>
      <c r="AH1822" s="179">
        <f t="shared" ca="1" si="116"/>
        <v>0</v>
      </c>
    </row>
    <row r="1823" spans="2:34" ht="15.75" x14ac:dyDescent="0.25">
      <c r="B1823">
        <f t="shared" ca="1" si="113"/>
        <v>1811</v>
      </c>
      <c r="C1823" t="str">
        <f ca="1">IFERROR(VLOOKUP(B1823,'SKT LİSTESİ'!F:F,1,0),"")</f>
        <v/>
      </c>
      <c r="E1823" s="128" t="str">
        <f ca="1">IFERROR(IF($C1823="","",VLOOKUP(FİLTRE!$C1823,'SKT LİSTESİ'!$F:$S,5,0)),"")</f>
        <v/>
      </c>
      <c r="F1823" s="129" t="str">
        <f ca="1">IFERROR(IF($C1823="","",VLOOKUP(FİLTRE!$C1823,'SKT LİSTESİ'!$F:$S,7,0)),"")</f>
        <v/>
      </c>
      <c r="G1823" s="130" t="str">
        <f ca="1">IFERROR(IF($C1823="","",VLOOKUP(FİLTRE!$C1823,'SKT LİSTESİ'!$F:$S,8,0)),"")</f>
        <v/>
      </c>
      <c r="H1823" s="131" t="str">
        <f ca="1">IF(E1823="","",IF($C1823="","",VLOOKUP(FİLTRE!$C1823,'SKT LİSTESİ'!$F:$S,9,0)))</f>
        <v/>
      </c>
      <c r="I1823" s="132" t="str">
        <f ca="1">IFERROR(IF($C1823="","",VLOOKUP(FİLTRE!$C1823,'SKT LİSTESİ'!$F:$S,10,0)),"")</f>
        <v/>
      </c>
      <c r="J1823" s="133" t="str">
        <f ca="1">IFERROR(IF($C1823="","",VLOOKUP(FİLTRE!$C1823,'SKT LİSTESİ'!$F:$S,11,0)),"")</f>
        <v/>
      </c>
      <c r="K1823" s="134" t="str">
        <f ca="1">IFERROR(IF($C1823="","",VLOOKUP(FİLTRE!$C1823,'SKT LİSTESİ'!$F:$S,12,0)),"")</f>
        <v/>
      </c>
      <c r="L1823" s="134" t="str">
        <f ca="1">IFERROR(IF($C1823="","",VLOOKUP(FİLTRE!$C1823,'SKT LİSTESİ'!$F:$S,13,0)),"")</f>
        <v/>
      </c>
      <c r="M1823" s="135" t="str">
        <f ca="1">IFERROR(IF($C1823="","",VLOOKUP(FİLTRE!$C1823,'SKT LİSTESİ'!$F:$AJ,14,0)),"")</f>
        <v/>
      </c>
      <c r="N1823" s="31" t="str">
        <f ca="1">IFERROR(IF($C1823="","",VLOOKUP(FİLTRE!$C1823,'SKT LİSTESİ'!$F:$AJ,22,0)),"")</f>
        <v/>
      </c>
      <c r="O1823" s="136" t="str">
        <f ca="1">IFERROR(IF($C1823="","",VLOOKUP(FİLTRE!$C1823,'SKT LİSTESİ'!$F:$AJ,23,0)),"")</f>
        <v/>
      </c>
      <c r="P1823" s="31"/>
      <c r="Q1823" s="31"/>
      <c r="R1823" s="137" t="str">
        <f ca="1">(IFERROR(IF($C1823="","",VLOOKUP(FİLTRE!$C1823,'SKT LİSTESİ'!$F:$AJ,15,0)),""))</f>
        <v/>
      </c>
      <c r="S1823" s="138" t="str">
        <f ca="1">IFERROR(IF($C1823="","",VLOOKUP(FİLTRE!$C1823,'SKT LİSTESİ'!$F:$AJ,16,0)),"")</f>
        <v/>
      </c>
      <c r="AF1823" s="179" t="str">
        <f t="shared" ca="1" si="114"/>
        <v/>
      </c>
      <c r="AG1823" s="179">
        <f t="shared" ca="1" si="115"/>
        <v>0</v>
      </c>
      <c r="AH1823" s="179">
        <f t="shared" ca="1" si="116"/>
        <v>0</v>
      </c>
    </row>
    <row r="1824" spans="2:34" ht="15.75" x14ac:dyDescent="0.25">
      <c r="B1824">
        <f t="shared" ca="1" si="113"/>
        <v>1812</v>
      </c>
      <c r="C1824" t="str">
        <f ca="1">IFERROR(VLOOKUP(B1824,'SKT LİSTESİ'!F:F,1,0),"")</f>
        <v/>
      </c>
      <c r="E1824" s="128" t="str">
        <f ca="1">IFERROR(IF($C1824="","",VLOOKUP(FİLTRE!$C1824,'SKT LİSTESİ'!$F:$S,5,0)),"")</f>
        <v/>
      </c>
      <c r="F1824" s="129" t="str">
        <f ca="1">IFERROR(IF($C1824="","",VLOOKUP(FİLTRE!$C1824,'SKT LİSTESİ'!$F:$S,7,0)),"")</f>
        <v/>
      </c>
      <c r="G1824" s="130" t="str">
        <f ca="1">IFERROR(IF($C1824="","",VLOOKUP(FİLTRE!$C1824,'SKT LİSTESİ'!$F:$S,8,0)),"")</f>
        <v/>
      </c>
      <c r="H1824" s="131" t="str">
        <f ca="1">IF(E1824="","",IF($C1824="","",VLOOKUP(FİLTRE!$C1824,'SKT LİSTESİ'!$F:$S,9,0)))</f>
        <v/>
      </c>
      <c r="I1824" s="132" t="str">
        <f ca="1">IFERROR(IF($C1824="","",VLOOKUP(FİLTRE!$C1824,'SKT LİSTESİ'!$F:$S,10,0)),"")</f>
        <v/>
      </c>
      <c r="J1824" s="133" t="str">
        <f ca="1">IFERROR(IF($C1824="","",VLOOKUP(FİLTRE!$C1824,'SKT LİSTESİ'!$F:$S,11,0)),"")</f>
        <v/>
      </c>
      <c r="K1824" s="134" t="str">
        <f ca="1">IFERROR(IF($C1824="","",VLOOKUP(FİLTRE!$C1824,'SKT LİSTESİ'!$F:$S,12,0)),"")</f>
        <v/>
      </c>
      <c r="L1824" s="134" t="str">
        <f ca="1">IFERROR(IF($C1824="","",VLOOKUP(FİLTRE!$C1824,'SKT LİSTESİ'!$F:$S,13,0)),"")</f>
        <v/>
      </c>
      <c r="M1824" s="135" t="str">
        <f ca="1">IFERROR(IF($C1824="","",VLOOKUP(FİLTRE!$C1824,'SKT LİSTESİ'!$F:$AJ,14,0)),"")</f>
        <v/>
      </c>
      <c r="N1824" s="31" t="str">
        <f ca="1">IFERROR(IF($C1824="","",VLOOKUP(FİLTRE!$C1824,'SKT LİSTESİ'!$F:$AJ,22,0)),"")</f>
        <v/>
      </c>
      <c r="O1824" s="136" t="str">
        <f ca="1">IFERROR(IF($C1824="","",VLOOKUP(FİLTRE!$C1824,'SKT LİSTESİ'!$F:$AJ,23,0)),"")</f>
        <v/>
      </c>
      <c r="P1824" s="31"/>
      <c r="Q1824" s="31"/>
      <c r="R1824" s="137" t="str">
        <f ca="1">(IFERROR(IF($C1824="","",VLOOKUP(FİLTRE!$C1824,'SKT LİSTESİ'!$F:$AJ,15,0)),""))</f>
        <v/>
      </c>
      <c r="S1824" s="138" t="str">
        <f ca="1">IFERROR(IF($C1824="","",VLOOKUP(FİLTRE!$C1824,'SKT LİSTESİ'!$F:$AJ,16,0)),"")</f>
        <v/>
      </c>
      <c r="AF1824" s="179" t="str">
        <f t="shared" ca="1" si="114"/>
        <v/>
      </c>
      <c r="AG1824" s="179">
        <f t="shared" ca="1" si="115"/>
        <v>0</v>
      </c>
      <c r="AH1824" s="179">
        <f t="shared" ca="1" si="116"/>
        <v>0</v>
      </c>
    </row>
    <row r="1825" spans="2:34" ht="15.75" x14ac:dyDescent="0.25">
      <c r="B1825">
        <f t="shared" ca="1" si="113"/>
        <v>1813</v>
      </c>
      <c r="C1825" t="str">
        <f ca="1">IFERROR(VLOOKUP(B1825,'SKT LİSTESİ'!F:F,1,0),"")</f>
        <v/>
      </c>
      <c r="E1825" s="128" t="str">
        <f ca="1">IFERROR(IF($C1825="","",VLOOKUP(FİLTRE!$C1825,'SKT LİSTESİ'!$F:$S,5,0)),"")</f>
        <v/>
      </c>
      <c r="F1825" s="129" t="str">
        <f ca="1">IFERROR(IF($C1825="","",VLOOKUP(FİLTRE!$C1825,'SKT LİSTESİ'!$F:$S,7,0)),"")</f>
        <v/>
      </c>
      <c r="G1825" s="130" t="str">
        <f ca="1">IFERROR(IF($C1825="","",VLOOKUP(FİLTRE!$C1825,'SKT LİSTESİ'!$F:$S,8,0)),"")</f>
        <v/>
      </c>
      <c r="H1825" s="131" t="str">
        <f ca="1">IF(E1825="","",IF($C1825="","",VLOOKUP(FİLTRE!$C1825,'SKT LİSTESİ'!$F:$S,9,0)))</f>
        <v/>
      </c>
      <c r="I1825" s="132" t="str">
        <f ca="1">IFERROR(IF($C1825="","",VLOOKUP(FİLTRE!$C1825,'SKT LİSTESİ'!$F:$S,10,0)),"")</f>
        <v/>
      </c>
      <c r="J1825" s="133" t="str">
        <f ca="1">IFERROR(IF($C1825="","",VLOOKUP(FİLTRE!$C1825,'SKT LİSTESİ'!$F:$S,11,0)),"")</f>
        <v/>
      </c>
      <c r="K1825" s="134" t="str">
        <f ca="1">IFERROR(IF($C1825="","",VLOOKUP(FİLTRE!$C1825,'SKT LİSTESİ'!$F:$S,12,0)),"")</f>
        <v/>
      </c>
      <c r="L1825" s="134" t="str">
        <f ca="1">IFERROR(IF($C1825="","",VLOOKUP(FİLTRE!$C1825,'SKT LİSTESİ'!$F:$S,13,0)),"")</f>
        <v/>
      </c>
      <c r="M1825" s="135" t="str">
        <f ca="1">IFERROR(IF($C1825="","",VLOOKUP(FİLTRE!$C1825,'SKT LİSTESİ'!$F:$AJ,14,0)),"")</f>
        <v/>
      </c>
      <c r="N1825" s="31" t="str">
        <f ca="1">IFERROR(IF($C1825="","",VLOOKUP(FİLTRE!$C1825,'SKT LİSTESİ'!$F:$AJ,22,0)),"")</f>
        <v/>
      </c>
      <c r="O1825" s="136" t="str">
        <f ca="1">IFERROR(IF($C1825="","",VLOOKUP(FİLTRE!$C1825,'SKT LİSTESİ'!$F:$AJ,23,0)),"")</f>
        <v/>
      </c>
      <c r="P1825" s="31"/>
      <c r="Q1825" s="31"/>
      <c r="R1825" s="137" t="str">
        <f ca="1">(IFERROR(IF($C1825="","",VLOOKUP(FİLTRE!$C1825,'SKT LİSTESİ'!$F:$AJ,15,0)),""))</f>
        <v/>
      </c>
      <c r="S1825" s="138" t="str">
        <f ca="1">IFERROR(IF($C1825="","",VLOOKUP(FİLTRE!$C1825,'SKT LİSTESİ'!$F:$AJ,16,0)),"")</f>
        <v/>
      </c>
      <c r="AF1825" s="179" t="str">
        <f t="shared" ca="1" si="114"/>
        <v/>
      </c>
      <c r="AG1825" s="179">
        <f t="shared" ca="1" si="115"/>
        <v>0</v>
      </c>
      <c r="AH1825" s="179">
        <f t="shared" ca="1" si="116"/>
        <v>0</v>
      </c>
    </row>
    <row r="1826" spans="2:34" ht="15.75" x14ac:dyDescent="0.25">
      <c r="B1826">
        <f t="shared" ca="1" si="113"/>
        <v>1814</v>
      </c>
      <c r="C1826" t="str">
        <f ca="1">IFERROR(VLOOKUP(B1826,'SKT LİSTESİ'!F:F,1,0),"")</f>
        <v/>
      </c>
      <c r="E1826" s="128" t="str">
        <f ca="1">IFERROR(IF($C1826="","",VLOOKUP(FİLTRE!$C1826,'SKT LİSTESİ'!$F:$S,5,0)),"")</f>
        <v/>
      </c>
      <c r="F1826" s="129" t="str">
        <f ca="1">IFERROR(IF($C1826="","",VLOOKUP(FİLTRE!$C1826,'SKT LİSTESİ'!$F:$S,7,0)),"")</f>
        <v/>
      </c>
      <c r="G1826" s="130" t="str">
        <f ca="1">IFERROR(IF($C1826="","",VLOOKUP(FİLTRE!$C1826,'SKT LİSTESİ'!$F:$S,8,0)),"")</f>
        <v/>
      </c>
      <c r="H1826" s="131" t="str">
        <f ca="1">IF(E1826="","",IF($C1826="","",VLOOKUP(FİLTRE!$C1826,'SKT LİSTESİ'!$F:$S,9,0)))</f>
        <v/>
      </c>
      <c r="I1826" s="132" t="str">
        <f ca="1">IFERROR(IF($C1826="","",VLOOKUP(FİLTRE!$C1826,'SKT LİSTESİ'!$F:$S,10,0)),"")</f>
        <v/>
      </c>
      <c r="J1826" s="133" t="str">
        <f ca="1">IFERROR(IF($C1826="","",VLOOKUP(FİLTRE!$C1826,'SKT LİSTESİ'!$F:$S,11,0)),"")</f>
        <v/>
      </c>
      <c r="K1826" s="134" t="str">
        <f ca="1">IFERROR(IF($C1826="","",VLOOKUP(FİLTRE!$C1826,'SKT LİSTESİ'!$F:$S,12,0)),"")</f>
        <v/>
      </c>
      <c r="L1826" s="134" t="str">
        <f ca="1">IFERROR(IF($C1826="","",VLOOKUP(FİLTRE!$C1826,'SKT LİSTESİ'!$F:$S,13,0)),"")</f>
        <v/>
      </c>
      <c r="M1826" s="135" t="str">
        <f ca="1">IFERROR(IF($C1826="","",VLOOKUP(FİLTRE!$C1826,'SKT LİSTESİ'!$F:$AJ,14,0)),"")</f>
        <v/>
      </c>
      <c r="N1826" s="31" t="str">
        <f ca="1">IFERROR(IF($C1826="","",VLOOKUP(FİLTRE!$C1826,'SKT LİSTESİ'!$F:$AJ,22,0)),"")</f>
        <v/>
      </c>
      <c r="O1826" s="136" t="str">
        <f ca="1">IFERROR(IF($C1826="","",VLOOKUP(FİLTRE!$C1826,'SKT LİSTESİ'!$F:$AJ,23,0)),"")</f>
        <v/>
      </c>
      <c r="P1826" s="31"/>
      <c r="Q1826" s="31"/>
      <c r="R1826" s="137" t="str">
        <f ca="1">(IFERROR(IF($C1826="","",VLOOKUP(FİLTRE!$C1826,'SKT LİSTESİ'!$F:$AJ,15,0)),""))</f>
        <v/>
      </c>
      <c r="S1826" s="138" t="str">
        <f ca="1">IFERROR(IF($C1826="","",VLOOKUP(FİLTRE!$C1826,'SKT LİSTESİ'!$F:$AJ,16,0)),"")</f>
        <v/>
      </c>
      <c r="AF1826" s="179" t="str">
        <f t="shared" ca="1" si="114"/>
        <v/>
      </c>
      <c r="AG1826" s="179">
        <f t="shared" ca="1" si="115"/>
        <v>0</v>
      </c>
      <c r="AH1826" s="179">
        <f t="shared" ca="1" si="116"/>
        <v>0</v>
      </c>
    </row>
    <row r="1827" spans="2:34" ht="15.75" x14ac:dyDescent="0.25">
      <c r="B1827">
        <f t="shared" ca="1" si="113"/>
        <v>1815</v>
      </c>
      <c r="C1827" t="str">
        <f ca="1">IFERROR(VLOOKUP(B1827,'SKT LİSTESİ'!F:F,1,0),"")</f>
        <v/>
      </c>
      <c r="E1827" s="128" t="str">
        <f ca="1">IFERROR(IF($C1827="","",VLOOKUP(FİLTRE!$C1827,'SKT LİSTESİ'!$F:$S,5,0)),"")</f>
        <v/>
      </c>
      <c r="F1827" s="129" t="str">
        <f ca="1">IFERROR(IF($C1827="","",VLOOKUP(FİLTRE!$C1827,'SKT LİSTESİ'!$F:$S,7,0)),"")</f>
        <v/>
      </c>
      <c r="G1827" s="130" t="str">
        <f ca="1">IFERROR(IF($C1827="","",VLOOKUP(FİLTRE!$C1827,'SKT LİSTESİ'!$F:$S,8,0)),"")</f>
        <v/>
      </c>
      <c r="H1827" s="131" t="str">
        <f ca="1">IF(E1827="","",IF($C1827="","",VLOOKUP(FİLTRE!$C1827,'SKT LİSTESİ'!$F:$S,9,0)))</f>
        <v/>
      </c>
      <c r="I1827" s="132" t="str">
        <f ca="1">IFERROR(IF($C1827="","",VLOOKUP(FİLTRE!$C1827,'SKT LİSTESİ'!$F:$S,10,0)),"")</f>
        <v/>
      </c>
      <c r="J1827" s="133" t="str">
        <f ca="1">IFERROR(IF($C1827="","",VLOOKUP(FİLTRE!$C1827,'SKT LİSTESİ'!$F:$S,11,0)),"")</f>
        <v/>
      </c>
      <c r="K1827" s="134" t="str">
        <f ca="1">IFERROR(IF($C1827="","",VLOOKUP(FİLTRE!$C1827,'SKT LİSTESİ'!$F:$S,12,0)),"")</f>
        <v/>
      </c>
      <c r="L1827" s="134" t="str">
        <f ca="1">IFERROR(IF($C1827="","",VLOOKUP(FİLTRE!$C1827,'SKT LİSTESİ'!$F:$S,13,0)),"")</f>
        <v/>
      </c>
      <c r="M1827" s="135" t="str">
        <f ca="1">IFERROR(IF($C1827="","",VLOOKUP(FİLTRE!$C1827,'SKT LİSTESİ'!$F:$AJ,14,0)),"")</f>
        <v/>
      </c>
      <c r="N1827" s="31" t="str">
        <f ca="1">IFERROR(IF($C1827="","",VLOOKUP(FİLTRE!$C1827,'SKT LİSTESİ'!$F:$AJ,22,0)),"")</f>
        <v/>
      </c>
      <c r="O1827" s="136" t="str">
        <f ca="1">IFERROR(IF($C1827="","",VLOOKUP(FİLTRE!$C1827,'SKT LİSTESİ'!$F:$AJ,23,0)),"")</f>
        <v/>
      </c>
      <c r="P1827" s="31"/>
      <c r="Q1827" s="31"/>
      <c r="R1827" s="137" t="str">
        <f ca="1">(IFERROR(IF($C1827="","",VLOOKUP(FİLTRE!$C1827,'SKT LİSTESİ'!$F:$AJ,15,0)),""))</f>
        <v/>
      </c>
      <c r="S1827" s="138" t="str">
        <f ca="1">IFERROR(IF($C1827="","",VLOOKUP(FİLTRE!$C1827,'SKT LİSTESİ'!$F:$AJ,16,0)),"")</f>
        <v/>
      </c>
      <c r="AF1827" s="179" t="str">
        <f t="shared" ca="1" si="114"/>
        <v/>
      </c>
      <c r="AG1827" s="179">
        <f t="shared" ca="1" si="115"/>
        <v>0</v>
      </c>
      <c r="AH1827" s="179">
        <f t="shared" ca="1" si="116"/>
        <v>0</v>
      </c>
    </row>
    <row r="1828" spans="2:34" ht="15.75" x14ac:dyDescent="0.25">
      <c r="B1828">
        <f t="shared" ca="1" si="113"/>
        <v>1816</v>
      </c>
      <c r="C1828" t="str">
        <f ca="1">IFERROR(VLOOKUP(B1828,'SKT LİSTESİ'!F:F,1,0),"")</f>
        <v/>
      </c>
      <c r="E1828" s="128" t="str">
        <f ca="1">IFERROR(IF($C1828="","",VLOOKUP(FİLTRE!$C1828,'SKT LİSTESİ'!$F:$S,5,0)),"")</f>
        <v/>
      </c>
      <c r="F1828" s="129" t="str">
        <f ca="1">IFERROR(IF($C1828="","",VLOOKUP(FİLTRE!$C1828,'SKT LİSTESİ'!$F:$S,7,0)),"")</f>
        <v/>
      </c>
      <c r="G1828" s="130" t="str">
        <f ca="1">IFERROR(IF($C1828="","",VLOOKUP(FİLTRE!$C1828,'SKT LİSTESİ'!$F:$S,8,0)),"")</f>
        <v/>
      </c>
      <c r="H1828" s="131" t="str">
        <f ca="1">IF(E1828="","",IF($C1828="","",VLOOKUP(FİLTRE!$C1828,'SKT LİSTESİ'!$F:$S,9,0)))</f>
        <v/>
      </c>
      <c r="I1828" s="132" t="str">
        <f ca="1">IFERROR(IF($C1828="","",VLOOKUP(FİLTRE!$C1828,'SKT LİSTESİ'!$F:$S,10,0)),"")</f>
        <v/>
      </c>
      <c r="J1828" s="133" t="str">
        <f ca="1">IFERROR(IF($C1828="","",VLOOKUP(FİLTRE!$C1828,'SKT LİSTESİ'!$F:$S,11,0)),"")</f>
        <v/>
      </c>
      <c r="K1828" s="134" t="str">
        <f ca="1">IFERROR(IF($C1828="","",VLOOKUP(FİLTRE!$C1828,'SKT LİSTESİ'!$F:$S,12,0)),"")</f>
        <v/>
      </c>
      <c r="L1828" s="134" t="str">
        <f ca="1">IFERROR(IF($C1828="","",VLOOKUP(FİLTRE!$C1828,'SKT LİSTESİ'!$F:$S,13,0)),"")</f>
        <v/>
      </c>
      <c r="M1828" s="135" t="str">
        <f ca="1">IFERROR(IF($C1828="","",VLOOKUP(FİLTRE!$C1828,'SKT LİSTESİ'!$F:$AJ,14,0)),"")</f>
        <v/>
      </c>
      <c r="N1828" s="31" t="str">
        <f ca="1">IFERROR(IF($C1828="","",VLOOKUP(FİLTRE!$C1828,'SKT LİSTESİ'!$F:$AJ,22,0)),"")</f>
        <v/>
      </c>
      <c r="O1828" s="136" t="str">
        <f ca="1">IFERROR(IF($C1828="","",VLOOKUP(FİLTRE!$C1828,'SKT LİSTESİ'!$F:$AJ,23,0)),"")</f>
        <v/>
      </c>
      <c r="P1828" s="31"/>
      <c r="Q1828" s="31"/>
      <c r="R1828" s="137" t="str">
        <f ca="1">(IFERROR(IF($C1828="","",VLOOKUP(FİLTRE!$C1828,'SKT LİSTESİ'!$F:$AJ,15,0)),""))</f>
        <v/>
      </c>
      <c r="S1828" s="138" t="str">
        <f ca="1">IFERROR(IF($C1828="","",VLOOKUP(FİLTRE!$C1828,'SKT LİSTESİ'!$F:$AJ,16,0)),"")</f>
        <v/>
      </c>
      <c r="AF1828" s="179" t="str">
        <f t="shared" ca="1" si="114"/>
        <v/>
      </c>
      <c r="AG1828" s="179">
        <f t="shared" ca="1" si="115"/>
        <v>0</v>
      </c>
      <c r="AH1828" s="179">
        <f t="shared" ca="1" si="116"/>
        <v>0</v>
      </c>
    </row>
    <row r="1829" spans="2:34" ht="15.75" x14ac:dyDescent="0.25">
      <c r="B1829">
        <f t="shared" ca="1" si="113"/>
        <v>1817</v>
      </c>
      <c r="C1829" t="str">
        <f ca="1">IFERROR(VLOOKUP(B1829,'SKT LİSTESİ'!F:F,1,0),"")</f>
        <v/>
      </c>
      <c r="E1829" s="128" t="str">
        <f ca="1">IFERROR(IF($C1829="","",VLOOKUP(FİLTRE!$C1829,'SKT LİSTESİ'!$F:$S,5,0)),"")</f>
        <v/>
      </c>
      <c r="F1829" s="129" t="str">
        <f ca="1">IFERROR(IF($C1829="","",VLOOKUP(FİLTRE!$C1829,'SKT LİSTESİ'!$F:$S,7,0)),"")</f>
        <v/>
      </c>
      <c r="G1829" s="130" t="str">
        <f ca="1">IFERROR(IF($C1829="","",VLOOKUP(FİLTRE!$C1829,'SKT LİSTESİ'!$F:$S,8,0)),"")</f>
        <v/>
      </c>
      <c r="H1829" s="131" t="str">
        <f ca="1">IF(E1829="","",IF($C1829="","",VLOOKUP(FİLTRE!$C1829,'SKT LİSTESİ'!$F:$S,9,0)))</f>
        <v/>
      </c>
      <c r="I1829" s="132" t="str">
        <f ca="1">IFERROR(IF($C1829="","",VLOOKUP(FİLTRE!$C1829,'SKT LİSTESİ'!$F:$S,10,0)),"")</f>
        <v/>
      </c>
      <c r="J1829" s="133" t="str">
        <f ca="1">IFERROR(IF($C1829="","",VLOOKUP(FİLTRE!$C1829,'SKT LİSTESİ'!$F:$S,11,0)),"")</f>
        <v/>
      </c>
      <c r="K1829" s="134" t="str">
        <f ca="1">IFERROR(IF($C1829="","",VLOOKUP(FİLTRE!$C1829,'SKT LİSTESİ'!$F:$S,12,0)),"")</f>
        <v/>
      </c>
      <c r="L1829" s="134" t="str">
        <f ca="1">IFERROR(IF($C1829="","",VLOOKUP(FİLTRE!$C1829,'SKT LİSTESİ'!$F:$S,13,0)),"")</f>
        <v/>
      </c>
      <c r="M1829" s="135" t="str">
        <f ca="1">IFERROR(IF($C1829="","",VLOOKUP(FİLTRE!$C1829,'SKT LİSTESİ'!$F:$AJ,14,0)),"")</f>
        <v/>
      </c>
      <c r="N1829" s="31" t="str">
        <f ca="1">IFERROR(IF($C1829="","",VLOOKUP(FİLTRE!$C1829,'SKT LİSTESİ'!$F:$AJ,22,0)),"")</f>
        <v/>
      </c>
      <c r="O1829" s="136" t="str">
        <f ca="1">IFERROR(IF($C1829="","",VLOOKUP(FİLTRE!$C1829,'SKT LİSTESİ'!$F:$AJ,23,0)),"")</f>
        <v/>
      </c>
      <c r="P1829" s="31"/>
      <c r="Q1829" s="31"/>
      <c r="R1829" s="137" t="str">
        <f ca="1">(IFERROR(IF($C1829="","",VLOOKUP(FİLTRE!$C1829,'SKT LİSTESİ'!$F:$AJ,15,0)),""))</f>
        <v/>
      </c>
      <c r="S1829" s="138" t="str">
        <f ca="1">IFERROR(IF($C1829="","",VLOOKUP(FİLTRE!$C1829,'SKT LİSTESİ'!$F:$AJ,16,0)),"")</f>
        <v/>
      </c>
      <c r="AF1829" s="179" t="str">
        <f t="shared" ca="1" si="114"/>
        <v/>
      </c>
      <c r="AG1829" s="179">
        <f t="shared" ca="1" si="115"/>
        <v>0</v>
      </c>
      <c r="AH1829" s="179">
        <f t="shared" ca="1" si="116"/>
        <v>0</v>
      </c>
    </row>
    <row r="1830" spans="2:34" ht="15.75" x14ac:dyDescent="0.25">
      <c r="B1830">
        <f t="shared" ca="1" si="113"/>
        <v>1818</v>
      </c>
      <c r="C1830" t="str">
        <f ca="1">IFERROR(VLOOKUP(B1830,'SKT LİSTESİ'!F:F,1,0),"")</f>
        <v/>
      </c>
      <c r="E1830" s="128" t="str">
        <f ca="1">IFERROR(IF($C1830="","",VLOOKUP(FİLTRE!$C1830,'SKT LİSTESİ'!$F:$S,5,0)),"")</f>
        <v/>
      </c>
      <c r="F1830" s="129" t="str">
        <f ca="1">IFERROR(IF($C1830="","",VLOOKUP(FİLTRE!$C1830,'SKT LİSTESİ'!$F:$S,7,0)),"")</f>
        <v/>
      </c>
      <c r="G1830" s="130" t="str">
        <f ca="1">IFERROR(IF($C1830="","",VLOOKUP(FİLTRE!$C1830,'SKT LİSTESİ'!$F:$S,8,0)),"")</f>
        <v/>
      </c>
      <c r="H1830" s="131" t="str">
        <f ca="1">IF(E1830="","",IF($C1830="","",VLOOKUP(FİLTRE!$C1830,'SKT LİSTESİ'!$F:$S,9,0)))</f>
        <v/>
      </c>
      <c r="I1830" s="132" t="str">
        <f ca="1">IFERROR(IF($C1830="","",VLOOKUP(FİLTRE!$C1830,'SKT LİSTESİ'!$F:$S,10,0)),"")</f>
        <v/>
      </c>
      <c r="J1830" s="133" t="str">
        <f ca="1">IFERROR(IF($C1830="","",VLOOKUP(FİLTRE!$C1830,'SKT LİSTESİ'!$F:$S,11,0)),"")</f>
        <v/>
      </c>
      <c r="K1830" s="134" t="str">
        <f ca="1">IFERROR(IF($C1830="","",VLOOKUP(FİLTRE!$C1830,'SKT LİSTESİ'!$F:$S,12,0)),"")</f>
        <v/>
      </c>
      <c r="L1830" s="134" t="str">
        <f ca="1">IFERROR(IF($C1830="","",VLOOKUP(FİLTRE!$C1830,'SKT LİSTESİ'!$F:$S,13,0)),"")</f>
        <v/>
      </c>
      <c r="M1830" s="135" t="str">
        <f ca="1">IFERROR(IF($C1830="","",VLOOKUP(FİLTRE!$C1830,'SKT LİSTESİ'!$F:$AJ,14,0)),"")</f>
        <v/>
      </c>
      <c r="N1830" s="31" t="str">
        <f ca="1">IFERROR(IF($C1830="","",VLOOKUP(FİLTRE!$C1830,'SKT LİSTESİ'!$F:$AJ,22,0)),"")</f>
        <v/>
      </c>
      <c r="O1830" s="136" t="str">
        <f ca="1">IFERROR(IF($C1830="","",VLOOKUP(FİLTRE!$C1830,'SKT LİSTESİ'!$F:$AJ,23,0)),"")</f>
        <v/>
      </c>
      <c r="P1830" s="31"/>
      <c r="Q1830" s="31"/>
      <c r="R1830" s="137" t="str">
        <f ca="1">(IFERROR(IF($C1830="","",VLOOKUP(FİLTRE!$C1830,'SKT LİSTESİ'!$F:$AJ,15,0)),""))</f>
        <v/>
      </c>
      <c r="S1830" s="138" t="str">
        <f ca="1">IFERROR(IF($C1830="","",VLOOKUP(FİLTRE!$C1830,'SKT LİSTESİ'!$F:$AJ,16,0)),"")</f>
        <v/>
      </c>
      <c r="AF1830" s="179" t="str">
        <f t="shared" ca="1" si="114"/>
        <v/>
      </c>
      <c r="AG1830" s="179">
        <f t="shared" ca="1" si="115"/>
        <v>0</v>
      </c>
      <c r="AH1830" s="179">
        <f t="shared" ca="1" si="116"/>
        <v>0</v>
      </c>
    </row>
    <row r="1831" spans="2:34" ht="15.75" x14ac:dyDescent="0.25">
      <c r="B1831">
        <f t="shared" ca="1" si="113"/>
        <v>1819</v>
      </c>
      <c r="C1831" t="str">
        <f ca="1">IFERROR(VLOOKUP(B1831,'SKT LİSTESİ'!F:F,1,0),"")</f>
        <v/>
      </c>
      <c r="E1831" s="128" t="str">
        <f ca="1">IFERROR(IF($C1831="","",VLOOKUP(FİLTRE!$C1831,'SKT LİSTESİ'!$F:$S,5,0)),"")</f>
        <v/>
      </c>
      <c r="F1831" s="129" t="str">
        <f ca="1">IFERROR(IF($C1831="","",VLOOKUP(FİLTRE!$C1831,'SKT LİSTESİ'!$F:$S,7,0)),"")</f>
        <v/>
      </c>
      <c r="G1831" s="130" t="str">
        <f ca="1">IFERROR(IF($C1831="","",VLOOKUP(FİLTRE!$C1831,'SKT LİSTESİ'!$F:$S,8,0)),"")</f>
        <v/>
      </c>
      <c r="H1831" s="131" t="str">
        <f ca="1">IF(E1831="","",IF($C1831="","",VLOOKUP(FİLTRE!$C1831,'SKT LİSTESİ'!$F:$S,9,0)))</f>
        <v/>
      </c>
      <c r="I1831" s="132" t="str">
        <f ca="1">IFERROR(IF($C1831="","",VLOOKUP(FİLTRE!$C1831,'SKT LİSTESİ'!$F:$S,10,0)),"")</f>
        <v/>
      </c>
      <c r="J1831" s="133" t="str">
        <f ca="1">IFERROR(IF($C1831="","",VLOOKUP(FİLTRE!$C1831,'SKT LİSTESİ'!$F:$S,11,0)),"")</f>
        <v/>
      </c>
      <c r="K1831" s="134" t="str">
        <f ca="1">IFERROR(IF($C1831="","",VLOOKUP(FİLTRE!$C1831,'SKT LİSTESİ'!$F:$S,12,0)),"")</f>
        <v/>
      </c>
      <c r="L1831" s="134" t="str">
        <f ca="1">IFERROR(IF($C1831="","",VLOOKUP(FİLTRE!$C1831,'SKT LİSTESİ'!$F:$S,13,0)),"")</f>
        <v/>
      </c>
      <c r="M1831" s="135" t="str">
        <f ca="1">IFERROR(IF($C1831="","",VLOOKUP(FİLTRE!$C1831,'SKT LİSTESİ'!$F:$AJ,14,0)),"")</f>
        <v/>
      </c>
      <c r="N1831" s="31" t="str">
        <f ca="1">IFERROR(IF($C1831="","",VLOOKUP(FİLTRE!$C1831,'SKT LİSTESİ'!$F:$AJ,22,0)),"")</f>
        <v/>
      </c>
      <c r="O1831" s="136" t="str">
        <f ca="1">IFERROR(IF($C1831="","",VLOOKUP(FİLTRE!$C1831,'SKT LİSTESİ'!$F:$AJ,23,0)),"")</f>
        <v/>
      </c>
      <c r="P1831" s="31"/>
      <c r="Q1831" s="31"/>
      <c r="R1831" s="137" t="str">
        <f ca="1">(IFERROR(IF($C1831="","",VLOOKUP(FİLTRE!$C1831,'SKT LİSTESİ'!$F:$AJ,15,0)),""))</f>
        <v/>
      </c>
      <c r="S1831" s="138" t="str">
        <f ca="1">IFERROR(IF($C1831="","",VLOOKUP(FİLTRE!$C1831,'SKT LİSTESİ'!$F:$AJ,16,0)),"")</f>
        <v/>
      </c>
      <c r="AF1831" s="179" t="str">
        <f t="shared" ca="1" si="114"/>
        <v/>
      </c>
      <c r="AG1831" s="179">
        <f t="shared" ca="1" si="115"/>
        <v>0</v>
      </c>
      <c r="AH1831" s="179">
        <f t="shared" ca="1" si="116"/>
        <v>0</v>
      </c>
    </row>
    <row r="1832" spans="2:34" ht="15.75" x14ac:dyDescent="0.25">
      <c r="B1832">
        <f t="shared" ca="1" si="113"/>
        <v>1820</v>
      </c>
      <c r="C1832" t="str">
        <f ca="1">IFERROR(VLOOKUP(B1832,'SKT LİSTESİ'!F:F,1,0),"")</f>
        <v/>
      </c>
      <c r="E1832" s="128" t="str">
        <f ca="1">IFERROR(IF($C1832="","",VLOOKUP(FİLTRE!$C1832,'SKT LİSTESİ'!$F:$S,5,0)),"")</f>
        <v/>
      </c>
      <c r="F1832" s="129" t="str">
        <f ca="1">IFERROR(IF($C1832="","",VLOOKUP(FİLTRE!$C1832,'SKT LİSTESİ'!$F:$S,7,0)),"")</f>
        <v/>
      </c>
      <c r="G1832" s="130" t="str">
        <f ca="1">IFERROR(IF($C1832="","",VLOOKUP(FİLTRE!$C1832,'SKT LİSTESİ'!$F:$S,8,0)),"")</f>
        <v/>
      </c>
      <c r="H1832" s="131" t="str">
        <f ca="1">IF(E1832="","",IF($C1832="","",VLOOKUP(FİLTRE!$C1832,'SKT LİSTESİ'!$F:$S,9,0)))</f>
        <v/>
      </c>
      <c r="I1832" s="132" t="str">
        <f ca="1">IFERROR(IF($C1832="","",VLOOKUP(FİLTRE!$C1832,'SKT LİSTESİ'!$F:$S,10,0)),"")</f>
        <v/>
      </c>
      <c r="J1832" s="133" t="str">
        <f ca="1">IFERROR(IF($C1832="","",VLOOKUP(FİLTRE!$C1832,'SKT LİSTESİ'!$F:$S,11,0)),"")</f>
        <v/>
      </c>
      <c r="K1832" s="134" t="str">
        <f ca="1">IFERROR(IF($C1832="","",VLOOKUP(FİLTRE!$C1832,'SKT LİSTESİ'!$F:$S,12,0)),"")</f>
        <v/>
      </c>
      <c r="L1832" s="134" t="str">
        <f ca="1">IFERROR(IF($C1832="","",VLOOKUP(FİLTRE!$C1832,'SKT LİSTESİ'!$F:$S,13,0)),"")</f>
        <v/>
      </c>
      <c r="M1832" s="135" t="str">
        <f ca="1">IFERROR(IF($C1832="","",VLOOKUP(FİLTRE!$C1832,'SKT LİSTESİ'!$F:$AJ,14,0)),"")</f>
        <v/>
      </c>
      <c r="N1832" s="31" t="str">
        <f ca="1">IFERROR(IF($C1832="","",VLOOKUP(FİLTRE!$C1832,'SKT LİSTESİ'!$F:$AJ,22,0)),"")</f>
        <v/>
      </c>
      <c r="O1832" s="136" t="str">
        <f ca="1">IFERROR(IF($C1832="","",VLOOKUP(FİLTRE!$C1832,'SKT LİSTESİ'!$F:$AJ,23,0)),"")</f>
        <v/>
      </c>
      <c r="P1832" s="31"/>
      <c r="Q1832" s="31"/>
      <c r="R1832" s="137" t="str">
        <f ca="1">(IFERROR(IF($C1832="","",VLOOKUP(FİLTRE!$C1832,'SKT LİSTESİ'!$F:$AJ,15,0)),""))</f>
        <v/>
      </c>
      <c r="S1832" s="138" t="str">
        <f ca="1">IFERROR(IF($C1832="","",VLOOKUP(FİLTRE!$C1832,'SKT LİSTESİ'!$F:$AJ,16,0)),"")</f>
        <v/>
      </c>
      <c r="AF1832" s="179" t="str">
        <f t="shared" ca="1" si="114"/>
        <v/>
      </c>
      <c r="AG1832" s="179">
        <f t="shared" ca="1" si="115"/>
        <v>0</v>
      </c>
      <c r="AH1832" s="179">
        <f t="shared" ca="1" si="116"/>
        <v>0</v>
      </c>
    </row>
    <row r="1833" spans="2:34" ht="15.75" x14ac:dyDescent="0.25">
      <c r="B1833">
        <f t="shared" ca="1" si="113"/>
        <v>1821</v>
      </c>
      <c r="C1833" t="str">
        <f ca="1">IFERROR(VLOOKUP(B1833,'SKT LİSTESİ'!F:F,1,0),"")</f>
        <v/>
      </c>
      <c r="E1833" s="128" t="str">
        <f ca="1">IFERROR(IF($C1833="","",VLOOKUP(FİLTRE!$C1833,'SKT LİSTESİ'!$F:$S,5,0)),"")</f>
        <v/>
      </c>
      <c r="F1833" s="129" t="str">
        <f ca="1">IFERROR(IF($C1833="","",VLOOKUP(FİLTRE!$C1833,'SKT LİSTESİ'!$F:$S,7,0)),"")</f>
        <v/>
      </c>
      <c r="G1833" s="130" t="str">
        <f ca="1">IFERROR(IF($C1833="","",VLOOKUP(FİLTRE!$C1833,'SKT LİSTESİ'!$F:$S,8,0)),"")</f>
        <v/>
      </c>
      <c r="H1833" s="131" t="str">
        <f ca="1">IF(E1833="","",IF($C1833="","",VLOOKUP(FİLTRE!$C1833,'SKT LİSTESİ'!$F:$S,9,0)))</f>
        <v/>
      </c>
      <c r="I1833" s="132" t="str">
        <f ca="1">IFERROR(IF($C1833="","",VLOOKUP(FİLTRE!$C1833,'SKT LİSTESİ'!$F:$S,10,0)),"")</f>
        <v/>
      </c>
      <c r="J1833" s="133" t="str">
        <f ca="1">IFERROR(IF($C1833="","",VLOOKUP(FİLTRE!$C1833,'SKT LİSTESİ'!$F:$S,11,0)),"")</f>
        <v/>
      </c>
      <c r="K1833" s="134" t="str">
        <f ca="1">IFERROR(IF($C1833="","",VLOOKUP(FİLTRE!$C1833,'SKT LİSTESİ'!$F:$S,12,0)),"")</f>
        <v/>
      </c>
      <c r="L1833" s="134" t="str">
        <f ca="1">IFERROR(IF($C1833="","",VLOOKUP(FİLTRE!$C1833,'SKT LİSTESİ'!$F:$S,13,0)),"")</f>
        <v/>
      </c>
      <c r="M1833" s="135" t="str">
        <f ca="1">IFERROR(IF($C1833="","",VLOOKUP(FİLTRE!$C1833,'SKT LİSTESİ'!$F:$AJ,14,0)),"")</f>
        <v/>
      </c>
      <c r="N1833" s="31" t="str">
        <f ca="1">IFERROR(IF($C1833="","",VLOOKUP(FİLTRE!$C1833,'SKT LİSTESİ'!$F:$AJ,22,0)),"")</f>
        <v/>
      </c>
      <c r="O1833" s="136" t="str">
        <f ca="1">IFERROR(IF($C1833="","",VLOOKUP(FİLTRE!$C1833,'SKT LİSTESİ'!$F:$AJ,23,0)),"")</f>
        <v/>
      </c>
      <c r="P1833" s="31"/>
      <c r="Q1833" s="31"/>
      <c r="R1833" s="137" t="str">
        <f ca="1">(IFERROR(IF($C1833="","",VLOOKUP(FİLTRE!$C1833,'SKT LİSTESİ'!$F:$AJ,15,0)),""))</f>
        <v/>
      </c>
      <c r="S1833" s="138" t="str">
        <f ca="1">IFERROR(IF($C1833="","",VLOOKUP(FİLTRE!$C1833,'SKT LİSTESİ'!$F:$AJ,16,0)),"")</f>
        <v/>
      </c>
      <c r="AF1833" s="179" t="str">
        <f t="shared" ca="1" si="114"/>
        <v/>
      </c>
      <c r="AG1833" s="179">
        <f t="shared" ca="1" si="115"/>
        <v>0</v>
      </c>
      <c r="AH1833" s="179">
        <f t="shared" ca="1" si="116"/>
        <v>0</v>
      </c>
    </row>
    <row r="1834" spans="2:34" ht="15.75" x14ac:dyDescent="0.25">
      <c r="B1834">
        <f t="shared" ca="1" si="113"/>
        <v>1822</v>
      </c>
      <c r="C1834" t="str">
        <f ca="1">IFERROR(VLOOKUP(B1834,'SKT LİSTESİ'!F:F,1,0),"")</f>
        <v/>
      </c>
      <c r="E1834" s="128" t="str">
        <f ca="1">IFERROR(IF($C1834="","",VLOOKUP(FİLTRE!$C1834,'SKT LİSTESİ'!$F:$S,5,0)),"")</f>
        <v/>
      </c>
      <c r="F1834" s="129" t="str">
        <f ca="1">IFERROR(IF($C1834="","",VLOOKUP(FİLTRE!$C1834,'SKT LİSTESİ'!$F:$S,7,0)),"")</f>
        <v/>
      </c>
      <c r="G1834" s="130" t="str">
        <f ca="1">IFERROR(IF($C1834="","",VLOOKUP(FİLTRE!$C1834,'SKT LİSTESİ'!$F:$S,8,0)),"")</f>
        <v/>
      </c>
      <c r="H1834" s="131" t="str">
        <f ca="1">IF(E1834="","",IF($C1834="","",VLOOKUP(FİLTRE!$C1834,'SKT LİSTESİ'!$F:$S,9,0)))</f>
        <v/>
      </c>
      <c r="I1834" s="132" t="str">
        <f ca="1">IFERROR(IF($C1834="","",VLOOKUP(FİLTRE!$C1834,'SKT LİSTESİ'!$F:$S,10,0)),"")</f>
        <v/>
      </c>
      <c r="J1834" s="133" t="str">
        <f ca="1">IFERROR(IF($C1834="","",VLOOKUP(FİLTRE!$C1834,'SKT LİSTESİ'!$F:$S,11,0)),"")</f>
        <v/>
      </c>
      <c r="K1834" s="134" t="str">
        <f ca="1">IFERROR(IF($C1834="","",VLOOKUP(FİLTRE!$C1834,'SKT LİSTESİ'!$F:$S,12,0)),"")</f>
        <v/>
      </c>
      <c r="L1834" s="134" t="str">
        <f ca="1">IFERROR(IF($C1834="","",VLOOKUP(FİLTRE!$C1834,'SKT LİSTESİ'!$F:$S,13,0)),"")</f>
        <v/>
      </c>
      <c r="M1834" s="135" t="str">
        <f ca="1">IFERROR(IF($C1834="","",VLOOKUP(FİLTRE!$C1834,'SKT LİSTESİ'!$F:$AJ,14,0)),"")</f>
        <v/>
      </c>
      <c r="N1834" s="31" t="str">
        <f ca="1">IFERROR(IF($C1834="","",VLOOKUP(FİLTRE!$C1834,'SKT LİSTESİ'!$F:$AJ,22,0)),"")</f>
        <v/>
      </c>
      <c r="O1834" s="136" t="str">
        <f ca="1">IFERROR(IF($C1834="","",VLOOKUP(FİLTRE!$C1834,'SKT LİSTESİ'!$F:$AJ,23,0)),"")</f>
        <v/>
      </c>
      <c r="P1834" s="31"/>
      <c r="Q1834" s="31"/>
      <c r="R1834" s="137" t="str">
        <f ca="1">(IFERROR(IF($C1834="","",VLOOKUP(FİLTRE!$C1834,'SKT LİSTESİ'!$F:$AJ,15,0)),""))</f>
        <v/>
      </c>
      <c r="S1834" s="138" t="str">
        <f ca="1">IFERROR(IF($C1834="","",VLOOKUP(FİLTRE!$C1834,'SKT LİSTESİ'!$F:$AJ,16,0)),"")</f>
        <v/>
      </c>
      <c r="AF1834" s="179" t="str">
        <f t="shared" ca="1" si="114"/>
        <v/>
      </c>
      <c r="AG1834" s="179">
        <f t="shared" ca="1" si="115"/>
        <v>0</v>
      </c>
      <c r="AH1834" s="179">
        <f t="shared" ca="1" si="116"/>
        <v>0</v>
      </c>
    </row>
    <row r="1835" spans="2:34" ht="15.75" x14ac:dyDescent="0.25">
      <c r="B1835">
        <f t="shared" ca="1" si="113"/>
        <v>1823</v>
      </c>
      <c r="C1835" t="str">
        <f ca="1">IFERROR(VLOOKUP(B1835,'SKT LİSTESİ'!F:F,1,0),"")</f>
        <v/>
      </c>
      <c r="E1835" s="128" t="str">
        <f ca="1">IFERROR(IF($C1835="","",VLOOKUP(FİLTRE!$C1835,'SKT LİSTESİ'!$F:$S,5,0)),"")</f>
        <v/>
      </c>
      <c r="F1835" s="129" t="str">
        <f ca="1">IFERROR(IF($C1835="","",VLOOKUP(FİLTRE!$C1835,'SKT LİSTESİ'!$F:$S,7,0)),"")</f>
        <v/>
      </c>
      <c r="G1835" s="130" t="str">
        <f ca="1">IFERROR(IF($C1835="","",VLOOKUP(FİLTRE!$C1835,'SKT LİSTESİ'!$F:$S,8,0)),"")</f>
        <v/>
      </c>
      <c r="H1835" s="131" t="str">
        <f ca="1">IF(E1835="","",IF($C1835="","",VLOOKUP(FİLTRE!$C1835,'SKT LİSTESİ'!$F:$S,9,0)))</f>
        <v/>
      </c>
      <c r="I1835" s="132" t="str">
        <f ca="1">IFERROR(IF($C1835="","",VLOOKUP(FİLTRE!$C1835,'SKT LİSTESİ'!$F:$S,10,0)),"")</f>
        <v/>
      </c>
      <c r="J1835" s="133" t="str">
        <f ca="1">IFERROR(IF($C1835="","",VLOOKUP(FİLTRE!$C1835,'SKT LİSTESİ'!$F:$S,11,0)),"")</f>
        <v/>
      </c>
      <c r="K1835" s="134" t="str">
        <f ca="1">IFERROR(IF($C1835="","",VLOOKUP(FİLTRE!$C1835,'SKT LİSTESİ'!$F:$S,12,0)),"")</f>
        <v/>
      </c>
      <c r="L1835" s="134" t="str">
        <f ca="1">IFERROR(IF($C1835="","",VLOOKUP(FİLTRE!$C1835,'SKT LİSTESİ'!$F:$S,13,0)),"")</f>
        <v/>
      </c>
      <c r="M1835" s="135" t="str">
        <f ca="1">IFERROR(IF($C1835="","",VLOOKUP(FİLTRE!$C1835,'SKT LİSTESİ'!$F:$AJ,14,0)),"")</f>
        <v/>
      </c>
      <c r="N1835" s="31" t="str">
        <f ca="1">IFERROR(IF($C1835="","",VLOOKUP(FİLTRE!$C1835,'SKT LİSTESİ'!$F:$AJ,22,0)),"")</f>
        <v/>
      </c>
      <c r="O1835" s="136" t="str">
        <f ca="1">IFERROR(IF($C1835="","",VLOOKUP(FİLTRE!$C1835,'SKT LİSTESİ'!$F:$AJ,23,0)),"")</f>
        <v/>
      </c>
      <c r="P1835" s="31"/>
      <c r="Q1835" s="31"/>
      <c r="R1835" s="137" t="str">
        <f ca="1">(IFERROR(IF($C1835="","",VLOOKUP(FİLTRE!$C1835,'SKT LİSTESİ'!$F:$AJ,15,0)),""))</f>
        <v/>
      </c>
      <c r="S1835" s="138" t="str">
        <f ca="1">IFERROR(IF($C1835="","",VLOOKUP(FİLTRE!$C1835,'SKT LİSTESİ'!$F:$AJ,16,0)),"")</f>
        <v/>
      </c>
      <c r="AF1835" s="179" t="str">
        <f t="shared" ca="1" si="114"/>
        <v/>
      </c>
      <c r="AG1835" s="179">
        <f t="shared" ca="1" si="115"/>
        <v>0</v>
      </c>
      <c r="AH1835" s="179">
        <f t="shared" ca="1" si="116"/>
        <v>0</v>
      </c>
    </row>
    <row r="1836" spans="2:34" ht="15.75" x14ac:dyDescent="0.25">
      <c r="B1836">
        <f t="shared" ca="1" si="113"/>
        <v>1824</v>
      </c>
      <c r="C1836" t="str">
        <f ca="1">IFERROR(VLOOKUP(B1836,'SKT LİSTESİ'!F:F,1,0),"")</f>
        <v/>
      </c>
      <c r="E1836" s="128" t="str">
        <f ca="1">IFERROR(IF($C1836="","",VLOOKUP(FİLTRE!$C1836,'SKT LİSTESİ'!$F:$S,5,0)),"")</f>
        <v/>
      </c>
      <c r="F1836" s="129" t="str">
        <f ca="1">IFERROR(IF($C1836="","",VLOOKUP(FİLTRE!$C1836,'SKT LİSTESİ'!$F:$S,7,0)),"")</f>
        <v/>
      </c>
      <c r="G1836" s="130" t="str">
        <f ca="1">IFERROR(IF($C1836="","",VLOOKUP(FİLTRE!$C1836,'SKT LİSTESİ'!$F:$S,8,0)),"")</f>
        <v/>
      </c>
      <c r="H1836" s="131" t="str">
        <f ca="1">IF(E1836="","",IF($C1836="","",VLOOKUP(FİLTRE!$C1836,'SKT LİSTESİ'!$F:$S,9,0)))</f>
        <v/>
      </c>
      <c r="I1836" s="132" t="str">
        <f ca="1">IFERROR(IF($C1836="","",VLOOKUP(FİLTRE!$C1836,'SKT LİSTESİ'!$F:$S,10,0)),"")</f>
        <v/>
      </c>
      <c r="J1836" s="133" t="str">
        <f ca="1">IFERROR(IF($C1836="","",VLOOKUP(FİLTRE!$C1836,'SKT LİSTESİ'!$F:$S,11,0)),"")</f>
        <v/>
      </c>
      <c r="K1836" s="134" t="str">
        <f ca="1">IFERROR(IF($C1836="","",VLOOKUP(FİLTRE!$C1836,'SKT LİSTESİ'!$F:$S,12,0)),"")</f>
        <v/>
      </c>
      <c r="L1836" s="134" t="str">
        <f ca="1">IFERROR(IF($C1836="","",VLOOKUP(FİLTRE!$C1836,'SKT LİSTESİ'!$F:$S,13,0)),"")</f>
        <v/>
      </c>
      <c r="M1836" s="135" t="str">
        <f ca="1">IFERROR(IF($C1836="","",VLOOKUP(FİLTRE!$C1836,'SKT LİSTESİ'!$F:$AJ,14,0)),"")</f>
        <v/>
      </c>
      <c r="N1836" s="31" t="str">
        <f ca="1">IFERROR(IF($C1836="","",VLOOKUP(FİLTRE!$C1836,'SKT LİSTESİ'!$F:$AJ,22,0)),"")</f>
        <v/>
      </c>
      <c r="O1836" s="136" t="str">
        <f ca="1">IFERROR(IF($C1836="","",VLOOKUP(FİLTRE!$C1836,'SKT LİSTESİ'!$F:$AJ,23,0)),"")</f>
        <v/>
      </c>
      <c r="P1836" s="31"/>
      <c r="Q1836" s="31"/>
      <c r="R1836" s="137" t="str">
        <f ca="1">(IFERROR(IF($C1836="","",VLOOKUP(FİLTRE!$C1836,'SKT LİSTESİ'!$F:$AJ,15,0)),""))</f>
        <v/>
      </c>
      <c r="S1836" s="138" t="str">
        <f ca="1">IFERROR(IF($C1836="","",VLOOKUP(FİLTRE!$C1836,'SKT LİSTESİ'!$F:$AJ,16,0)),"")</f>
        <v/>
      </c>
      <c r="AF1836" s="179" t="str">
        <f t="shared" ca="1" si="114"/>
        <v/>
      </c>
      <c r="AG1836" s="179">
        <f t="shared" ca="1" si="115"/>
        <v>0</v>
      </c>
      <c r="AH1836" s="179">
        <f t="shared" ca="1" si="116"/>
        <v>0</v>
      </c>
    </row>
    <row r="1837" spans="2:34" ht="15.75" x14ac:dyDescent="0.25">
      <c r="B1837">
        <f t="shared" ca="1" si="113"/>
        <v>1825</v>
      </c>
      <c r="C1837" t="str">
        <f ca="1">IFERROR(VLOOKUP(B1837,'SKT LİSTESİ'!F:F,1,0),"")</f>
        <v/>
      </c>
      <c r="E1837" s="128" t="str">
        <f ca="1">IFERROR(IF($C1837="","",VLOOKUP(FİLTRE!$C1837,'SKT LİSTESİ'!$F:$S,5,0)),"")</f>
        <v/>
      </c>
      <c r="F1837" s="129" t="str">
        <f ca="1">IFERROR(IF($C1837="","",VLOOKUP(FİLTRE!$C1837,'SKT LİSTESİ'!$F:$S,7,0)),"")</f>
        <v/>
      </c>
      <c r="G1837" s="130" t="str">
        <f ca="1">IFERROR(IF($C1837="","",VLOOKUP(FİLTRE!$C1837,'SKT LİSTESİ'!$F:$S,8,0)),"")</f>
        <v/>
      </c>
      <c r="H1837" s="131" t="str">
        <f ca="1">IF(E1837="","",IF($C1837="","",VLOOKUP(FİLTRE!$C1837,'SKT LİSTESİ'!$F:$S,9,0)))</f>
        <v/>
      </c>
      <c r="I1837" s="132" t="str">
        <f ca="1">IFERROR(IF($C1837="","",VLOOKUP(FİLTRE!$C1837,'SKT LİSTESİ'!$F:$S,10,0)),"")</f>
        <v/>
      </c>
      <c r="J1837" s="133" t="str">
        <f ca="1">IFERROR(IF($C1837="","",VLOOKUP(FİLTRE!$C1837,'SKT LİSTESİ'!$F:$S,11,0)),"")</f>
        <v/>
      </c>
      <c r="K1837" s="134" t="str">
        <f ca="1">IFERROR(IF($C1837="","",VLOOKUP(FİLTRE!$C1837,'SKT LİSTESİ'!$F:$S,12,0)),"")</f>
        <v/>
      </c>
      <c r="L1837" s="134" t="str">
        <f ca="1">IFERROR(IF($C1837="","",VLOOKUP(FİLTRE!$C1837,'SKT LİSTESİ'!$F:$S,13,0)),"")</f>
        <v/>
      </c>
      <c r="M1837" s="135" t="str">
        <f ca="1">IFERROR(IF($C1837="","",VLOOKUP(FİLTRE!$C1837,'SKT LİSTESİ'!$F:$AJ,14,0)),"")</f>
        <v/>
      </c>
      <c r="N1837" s="31" t="str">
        <f ca="1">IFERROR(IF($C1837="","",VLOOKUP(FİLTRE!$C1837,'SKT LİSTESİ'!$F:$AJ,22,0)),"")</f>
        <v/>
      </c>
      <c r="O1837" s="136" t="str">
        <f ca="1">IFERROR(IF($C1837="","",VLOOKUP(FİLTRE!$C1837,'SKT LİSTESİ'!$F:$AJ,23,0)),"")</f>
        <v/>
      </c>
      <c r="P1837" s="31"/>
      <c r="Q1837" s="31"/>
      <c r="R1837" s="137" t="str">
        <f ca="1">(IFERROR(IF($C1837="","",VLOOKUP(FİLTRE!$C1837,'SKT LİSTESİ'!$F:$AJ,15,0)),""))</f>
        <v/>
      </c>
      <c r="S1837" s="138" t="str">
        <f ca="1">IFERROR(IF($C1837="","",VLOOKUP(FİLTRE!$C1837,'SKT LİSTESİ'!$F:$AJ,16,0)),"")</f>
        <v/>
      </c>
      <c r="AF1837" s="179" t="str">
        <f t="shared" ca="1" si="114"/>
        <v/>
      </c>
      <c r="AG1837" s="179">
        <f t="shared" ca="1" si="115"/>
        <v>0</v>
      </c>
      <c r="AH1837" s="179">
        <f t="shared" ca="1" si="116"/>
        <v>0</v>
      </c>
    </row>
    <row r="1838" spans="2:34" ht="15.75" x14ac:dyDescent="0.25">
      <c r="B1838">
        <f t="shared" ca="1" si="113"/>
        <v>1826</v>
      </c>
      <c r="C1838" t="str">
        <f ca="1">IFERROR(VLOOKUP(B1838,'SKT LİSTESİ'!F:F,1,0),"")</f>
        <v/>
      </c>
      <c r="E1838" s="128" t="str">
        <f ca="1">IFERROR(IF($C1838="","",VLOOKUP(FİLTRE!$C1838,'SKT LİSTESİ'!$F:$S,5,0)),"")</f>
        <v/>
      </c>
      <c r="F1838" s="129" t="str">
        <f ca="1">IFERROR(IF($C1838="","",VLOOKUP(FİLTRE!$C1838,'SKT LİSTESİ'!$F:$S,7,0)),"")</f>
        <v/>
      </c>
      <c r="G1838" s="130" t="str">
        <f ca="1">IFERROR(IF($C1838="","",VLOOKUP(FİLTRE!$C1838,'SKT LİSTESİ'!$F:$S,8,0)),"")</f>
        <v/>
      </c>
      <c r="H1838" s="131" t="str">
        <f ca="1">IF(E1838="","",IF($C1838="","",VLOOKUP(FİLTRE!$C1838,'SKT LİSTESİ'!$F:$S,9,0)))</f>
        <v/>
      </c>
      <c r="I1838" s="132" t="str">
        <f ca="1">IFERROR(IF($C1838="","",VLOOKUP(FİLTRE!$C1838,'SKT LİSTESİ'!$F:$S,10,0)),"")</f>
        <v/>
      </c>
      <c r="J1838" s="133" t="str">
        <f ca="1">IFERROR(IF($C1838="","",VLOOKUP(FİLTRE!$C1838,'SKT LİSTESİ'!$F:$S,11,0)),"")</f>
        <v/>
      </c>
      <c r="K1838" s="134" t="str">
        <f ca="1">IFERROR(IF($C1838="","",VLOOKUP(FİLTRE!$C1838,'SKT LİSTESİ'!$F:$S,12,0)),"")</f>
        <v/>
      </c>
      <c r="L1838" s="134" t="str">
        <f ca="1">IFERROR(IF($C1838="","",VLOOKUP(FİLTRE!$C1838,'SKT LİSTESİ'!$F:$S,13,0)),"")</f>
        <v/>
      </c>
      <c r="M1838" s="135" t="str">
        <f ca="1">IFERROR(IF($C1838="","",VLOOKUP(FİLTRE!$C1838,'SKT LİSTESİ'!$F:$AJ,14,0)),"")</f>
        <v/>
      </c>
      <c r="N1838" s="31" t="str">
        <f ca="1">IFERROR(IF($C1838="","",VLOOKUP(FİLTRE!$C1838,'SKT LİSTESİ'!$F:$AJ,22,0)),"")</f>
        <v/>
      </c>
      <c r="O1838" s="136" t="str">
        <f ca="1">IFERROR(IF($C1838="","",VLOOKUP(FİLTRE!$C1838,'SKT LİSTESİ'!$F:$AJ,23,0)),"")</f>
        <v/>
      </c>
      <c r="P1838" s="31"/>
      <c r="Q1838" s="31"/>
      <c r="R1838" s="137" t="str">
        <f ca="1">(IFERROR(IF($C1838="","",VLOOKUP(FİLTRE!$C1838,'SKT LİSTESİ'!$F:$AJ,15,0)),""))</f>
        <v/>
      </c>
      <c r="S1838" s="138" t="str">
        <f ca="1">IFERROR(IF($C1838="","",VLOOKUP(FİLTRE!$C1838,'SKT LİSTESİ'!$F:$AJ,16,0)),"")</f>
        <v/>
      </c>
      <c r="AF1838" s="179" t="str">
        <f t="shared" ca="1" si="114"/>
        <v/>
      </c>
      <c r="AG1838" s="179">
        <f t="shared" ca="1" si="115"/>
        <v>0</v>
      </c>
      <c r="AH1838" s="179">
        <f t="shared" ca="1" si="116"/>
        <v>0</v>
      </c>
    </row>
    <row r="1839" spans="2:34" ht="15.75" x14ac:dyDescent="0.25">
      <c r="B1839">
        <f t="shared" ca="1" si="113"/>
        <v>1827</v>
      </c>
      <c r="C1839" t="str">
        <f ca="1">IFERROR(VLOOKUP(B1839,'SKT LİSTESİ'!F:F,1,0),"")</f>
        <v/>
      </c>
      <c r="E1839" s="128" t="str">
        <f ca="1">IFERROR(IF($C1839="","",VLOOKUP(FİLTRE!$C1839,'SKT LİSTESİ'!$F:$S,5,0)),"")</f>
        <v/>
      </c>
      <c r="F1839" s="129" t="str">
        <f ca="1">IFERROR(IF($C1839="","",VLOOKUP(FİLTRE!$C1839,'SKT LİSTESİ'!$F:$S,7,0)),"")</f>
        <v/>
      </c>
      <c r="G1839" s="130" t="str">
        <f ca="1">IFERROR(IF($C1839="","",VLOOKUP(FİLTRE!$C1839,'SKT LİSTESİ'!$F:$S,8,0)),"")</f>
        <v/>
      </c>
      <c r="H1839" s="131" t="str">
        <f ca="1">IF(E1839="","",IF($C1839="","",VLOOKUP(FİLTRE!$C1839,'SKT LİSTESİ'!$F:$S,9,0)))</f>
        <v/>
      </c>
      <c r="I1839" s="132" t="str">
        <f ca="1">IFERROR(IF($C1839="","",VLOOKUP(FİLTRE!$C1839,'SKT LİSTESİ'!$F:$S,10,0)),"")</f>
        <v/>
      </c>
      <c r="J1839" s="133" t="str">
        <f ca="1">IFERROR(IF($C1839="","",VLOOKUP(FİLTRE!$C1839,'SKT LİSTESİ'!$F:$S,11,0)),"")</f>
        <v/>
      </c>
      <c r="K1839" s="134" t="str">
        <f ca="1">IFERROR(IF($C1839="","",VLOOKUP(FİLTRE!$C1839,'SKT LİSTESİ'!$F:$S,12,0)),"")</f>
        <v/>
      </c>
      <c r="L1839" s="134" t="str">
        <f ca="1">IFERROR(IF($C1839="","",VLOOKUP(FİLTRE!$C1839,'SKT LİSTESİ'!$F:$S,13,0)),"")</f>
        <v/>
      </c>
      <c r="M1839" s="135" t="str">
        <f ca="1">IFERROR(IF($C1839="","",VLOOKUP(FİLTRE!$C1839,'SKT LİSTESİ'!$F:$AJ,14,0)),"")</f>
        <v/>
      </c>
      <c r="N1839" s="31" t="str">
        <f ca="1">IFERROR(IF($C1839="","",VLOOKUP(FİLTRE!$C1839,'SKT LİSTESİ'!$F:$AJ,22,0)),"")</f>
        <v/>
      </c>
      <c r="O1839" s="136" t="str">
        <f ca="1">IFERROR(IF($C1839="","",VLOOKUP(FİLTRE!$C1839,'SKT LİSTESİ'!$F:$AJ,23,0)),"")</f>
        <v/>
      </c>
      <c r="P1839" s="31"/>
      <c r="Q1839" s="31"/>
      <c r="R1839" s="137" t="str">
        <f ca="1">(IFERROR(IF($C1839="","",VLOOKUP(FİLTRE!$C1839,'SKT LİSTESİ'!$F:$AJ,15,0)),""))</f>
        <v/>
      </c>
      <c r="S1839" s="138" t="str">
        <f ca="1">IFERROR(IF($C1839="","",VLOOKUP(FİLTRE!$C1839,'SKT LİSTESİ'!$F:$AJ,16,0)),"")</f>
        <v/>
      </c>
      <c r="AF1839" s="179" t="str">
        <f t="shared" ca="1" si="114"/>
        <v/>
      </c>
      <c r="AG1839" s="179">
        <f t="shared" ca="1" si="115"/>
        <v>0</v>
      </c>
      <c r="AH1839" s="179">
        <f t="shared" ca="1" si="116"/>
        <v>0</v>
      </c>
    </row>
    <row r="1840" spans="2:34" ht="15.75" x14ac:dyDescent="0.25">
      <c r="B1840">
        <f t="shared" ca="1" si="113"/>
        <v>1828</v>
      </c>
      <c r="C1840" t="str">
        <f ca="1">IFERROR(VLOOKUP(B1840,'SKT LİSTESİ'!F:F,1,0),"")</f>
        <v/>
      </c>
      <c r="E1840" s="128" t="str">
        <f ca="1">IFERROR(IF($C1840="","",VLOOKUP(FİLTRE!$C1840,'SKT LİSTESİ'!$F:$S,5,0)),"")</f>
        <v/>
      </c>
      <c r="F1840" s="129" t="str">
        <f ca="1">IFERROR(IF($C1840="","",VLOOKUP(FİLTRE!$C1840,'SKT LİSTESİ'!$F:$S,7,0)),"")</f>
        <v/>
      </c>
      <c r="G1840" s="130" t="str">
        <f ca="1">IFERROR(IF($C1840="","",VLOOKUP(FİLTRE!$C1840,'SKT LİSTESİ'!$F:$S,8,0)),"")</f>
        <v/>
      </c>
      <c r="H1840" s="131" t="str">
        <f ca="1">IF(E1840="","",IF($C1840="","",VLOOKUP(FİLTRE!$C1840,'SKT LİSTESİ'!$F:$S,9,0)))</f>
        <v/>
      </c>
      <c r="I1840" s="132" t="str">
        <f ca="1">IFERROR(IF($C1840="","",VLOOKUP(FİLTRE!$C1840,'SKT LİSTESİ'!$F:$S,10,0)),"")</f>
        <v/>
      </c>
      <c r="J1840" s="133" t="str">
        <f ca="1">IFERROR(IF($C1840="","",VLOOKUP(FİLTRE!$C1840,'SKT LİSTESİ'!$F:$S,11,0)),"")</f>
        <v/>
      </c>
      <c r="K1840" s="134" t="str">
        <f ca="1">IFERROR(IF($C1840="","",VLOOKUP(FİLTRE!$C1840,'SKT LİSTESİ'!$F:$S,12,0)),"")</f>
        <v/>
      </c>
      <c r="L1840" s="134" t="str">
        <f ca="1">IFERROR(IF($C1840="","",VLOOKUP(FİLTRE!$C1840,'SKT LİSTESİ'!$F:$S,13,0)),"")</f>
        <v/>
      </c>
      <c r="M1840" s="135" t="str">
        <f ca="1">IFERROR(IF($C1840="","",VLOOKUP(FİLTRE!$C1840,'SKT LİSTESİ'!$F:$AJ,14,0)),"")</f>
        <v/>
      </c>
      <c r="N1840" s="31" t="str">
        <f ca="1">IFERROR(IF($C1840="","",VLOOKUP(FİLTRE!$C1840,'SKT LİSTESİ'!$F:$AJ,22,0)),"")</f>
        <v/>
      </c>
      <c r="O1840" s="136" t="str">
        <f ca="1">IFERROR(IF($C1840="","",VLOOKUP(FİLTRE!$C1840,'SKT LİSTESİ'!$F:$AJ,23,0)),"")</f>
        <v/>
      </c>
      <c r="P1840" s="31"/>
      <c r="Q1840" s="31"/>
      <c r="R1840" s="137" t="str">
        <f ca="1">(IFERROR(IF($C1840="","",VLOOKUP(FİLTRE!$C1840,'SKT LİSTESİ'!$F:$AJ,15,0)),""))</f>
        <v/>
      </c>
      <c r="S1840" s="138" t="str">
        <f ca="1">IFERROR(IF($C1840="","",VLOOKUP(FİLTRE!$C1840,'SKT LİSTESİ'!$F:$AJ,16,0)),"")</f>
        <v/>
      </c>
      <c r="AF1840" s="179" t="str">
        <f t="shared" ca="1" si="114"/>
        <v/>
      </c>
      <c r="AG1840" s="179">
        <f t="shared" ca="1" si="115"/>
        <v>0</v>
      </c>
      <c r="AH1840" s="179">
        <f t="shared" ca="1" si="116"/>
        <v>0</v>
      </c>
    </row>
    <row r="1841" spans="2:34" ht="15.75" x14ac:dyDescent="0.25">
      <c r="B1841">
        <f t="shared" ca="1" si="113"/>
        <v>1829</v>
      </c>
      <c r="C1841" t="str">
        <f ca="1">IFERROR(VLOOKUP(B1841,'SKT LİSTESİ'!F:F,1,0),"")</f>
        <v/>
      </c>
      <c r="E1841" s="128" t="str">
        <f ca="1">IFERROR(IF($C1841="","",VLOOKUP(FİLTRE!$C1841,'SKT LİSTESİ'!$F:$S,5,0)),"")</f>
        <v/>
      </c>
      <c r="F1841" s="129" t="str">
        <f ca="1">IFERROR(IF($C1841="","",VLOOKUP(FİLTRE!$C1841,'SKT LİSTESİ'!$F:$S,7,0)),"")</f>
        <v/>
      </c>
      <c r="G1841" s="130" t="str">
        <f ca="1">IFERROR(IF($C1841="","",VLOOKUP(FİLTRE!$C1841,'SKT LİSTESİ'!$F:$S,8,0)),"")</f>
        <v/>
      </c>
      <c r="H1841" s="131" t="str">
        <f ca="1">IF(E1841="","",IF($C1841="","",VLOOKUP(FİLTRE!$C1841,'SKT LİSTESİ'!$F:$S,9,0)))</f>
        <v/>
      </c>
      <c r="I1841" s="132" t="str">
        <f ca="1">IFERROR(IF($C1841="","",VLOOKUP(FİLTRE!$C1841,'SKT LİSTESİ'!$F:$S,10,0)),"")</f>
        <v/>
      </c>
      <c r="J1841" s="133" t="str">
        <f ca="1">IFERROR(IF($C1841="","",VLOOKUP(FİLTRE!$C1841,'SKT LİSTESİ'!$F:$S,11,0)),"")</f>
        <v/>
      </c>
      <c r="K1841" s="134" t="str">
        <f ca="1">IFERROR(IF($C1841="","",VLOOKUP(FİLTRE!$C1841,'SKT LİSTESİ'!$F:$S,12,0)),"")</f>
        <v/>
      </c>
      <c r="L1841" s="134" t="str">
        <f ca="1">IFERROR(IF($C1841="","",VLOOKUP(FİLTRE!$C1841,'SKT LİSTESİ'!$F:$S,13,0)),"")</f>
        <v/>
      </c>
      <c r="M1841" s="135" t="str">
        <f ca="1">IFERROR(IF($C1841="","",VLOOKUP(FİLTRE!$C1841,'SKT LİSTESİ'!$F:$AJ,14,0)),"")</f>
        <v/>
      </c>
      <c r="N1841" s="31" t="str">
        <f ca="1">IFERROR(IF($C1841="","",VLOOKUP(FİLTRE!$C1841,'SKT LİSTESİ'!$F:$AJ,22,0)),"")</f>
        <v/>
      </c>
      <c r="O1841" s="136" t="str">
        <f ca="1">IFERROR(IF($C1841="","",VLOOKUP(FİLTRE!$C1841,'SKT LİSTESİ'!$F:$AJ,23,0)),"")</f>
        <v/>
      </c>
      <c r="P1841" s="31"/>
      <c r="Q1841" s="31"/>
      <c r="R1841" s="137" t="str">
        <f ca="1">(IFERROR(IF($C1841="","",VLOOKUP(FİLTRE!$C1841,'SKT LİSTESİ'!$F:$AJ,15,0)),""))</f>
        <v/>
      </c>
      <c r="S1841" s="138" t="str">
        <f ca="1">IFERROR(IF($C1841="","",VLOOKUP(FİLTRE!$C1841,'SKT LİSTESİ'!$F:$AJ,16,0)),"")</f>
        <v/>
      </c>
      <c r="AF1841" s="179" t="str">
        <f t="shared" ca="1" si="114"/>
        <v/>
      </c>
      <c r="AG1841" s="179">
        <f t="shared" ca="1" si="115"/>
        <v>0</v>
      </c>
      <c r="AH1841" s="179">
        <f t="shared" ca="1" si="116"/>
        <v>0</v>
      </c>
    </row>
    <row r="1842" spans="2:34" ht="15.75" x14ac:dyDescent="0.25">
      <c r="B1842">
        <f t="shared" ca="1" si="113"/>
        <v>1830</v>
      </c>
      <c r="C1842" t="str">
        <f ca="1">IFERROR(VLOOKUP(B1842,'SKT LİSTESİ'!F:F,1,0),"")</f>
        <v/>
      </c>
      <c r="E1842" s="128" t="str">
        <f ca="1">IFERROR(IF($C1842="","",VLOOKUP(FİLTRE!$C1842,'SKT LİSTESİ'!$F:$S,5,0)),"")</f>
        <v/>
      </c>
      <c r="F1842" s="129" t="str">
        <f ca="1">IFERROR(IF($C1842="","",VLOOKUP(FİLTRE!$C1842,'SKT LİSTESİ'!$F:$S,7,0)),"")</f>
        <v/>
      </c>
      <c r="G1842" s="130" t="str">
        <f ca="1">IFERROR(IF($C1842="","",VLOOKUP(FİLTRE!$C1842,'SKT LİSTESİ'!$F:$S,8,0)),"")</f>
        <v/>
      </c>
      <c r="H1842" s="131" t="str">
        <f ca="1">IF(E1842="","",IF($C1842="","",VLOOKUP(FİLTRE!$C1842,'SKT LİSTESİ'!$F:$S,9,0)))</f>
        <v/>
      </c>
      <c r="I1842" s="132" t="str">
        <f ca="1">IFERROR(IF($C1842="","",VLOOKUP(FİLTRE!$C1842,'SKT LİSTESİ'!$F:$S,10,0)),"")</f>
        <v/>
      </c>
      <c r="J1842" s="133" t="str">
        <f ca="1">IFERROR(IF($C1842="","",VLOOKUP(FİLTRE!$C1842,'SKT LİSTESİ'!$F:$S,11,0)),"")</f>
        <v/>
      </c>
      <c r="K1842" s="134" t="str">
        <f ca="1">IFERROR(IF($C1842="","",VLOOKUP(FİLTRE!$C1842,'SKT LİSTESİ'!$F:$S,12,0)),"")</f>
        <v/>
      </c>
      <c r="L1842" s="134" t="str">
        <f ca="1">IFERROR(IF($C1842="","",VLOOKUP(FİLTRE!$C1842,'SKT LİSTESİ'!$F:$S,13,0)),"")</f>
        <v/>
      </c>
      <c r="M1842" s="135" t="str">
        <f ca="1">IFERROR(IF($C1842="","",VLOOKUP(FİLTRE!$C1842,'SKT LİSTESİ'!$F:$AJ,14,0)),"")</f>
        <v/>
      </c>
      <c r="N1842" s="31" t="str">
        <f ca="1">IFERROR(IF($C1842="","",VLOOKUP(FİLTRE!$C1842,'SKT LİSTESİ'!$F:$AJ,22,0)),"")</f>
        <v/>
      </c>
      <c r="O1842" s="136" t="str">
        <f ca="1">IFERROR(IF($C1842="","",VLOOKUP(FİLTRE!$C1842,'SKT LİSTESİ'!$F:$AJ,23,0)),"")</f>
        <v/>
      </c>
      <c r="P1842" s="31"/>
      <c r="Q1842" s="31"/>
      <c r="R1842" s="137" t="str">
        <f ca="1">(IFERROR(IF($C1842="","",VLOOKUP(FİLTRE!$C1842,'SKT LİSTESİ'!$F:$AJ,15,0)),""))</f>
        <v/>
      </c>
      <c r="S1842" s="138" t="str">
        <f ca="1">IFERROR(IF($C1842="","",VLOOKUP(FİLTRE!$C1842,'SKT LİSTESİ'!$F:$AJ,16,0)),"")</f>
        <v/>
      </c>
      <c r="AF1842" s="179" t="str">
        <f t="shared" ca="1" si="114"/>
        <v/>
      </c>
      <c r="AG1842" s="179">
        <f t="shared" ca="1" si="115"/>
        <v>0</v>
      </c>
      <c r="AH1842" s="179">
        <f t="shared" ca="1" si="116"/>
        <v>0</v>
      </c>
    </row>
    <row r="1843" spans="2:34" ht="15.75" x14ac:dyDescent="0.25">
      <c r="B1843">
        <f t="shared" ca="1" si="113"/>
        <v>1831</v>
      </c>
      <c r="C1843" t="str">
        <f ca="1">IFERROR(VLOOKUP(B1843,'SKT LİSTESİ'!F:F,1,0),"")</f>
        <v/>
      </c>
      <c r="E1843" s="128" t="str">
        <f ca="1">IFERROR(IF($C1843="","",VLOOKUP(FİLTRE!$C1843,'SKT LİSTESİ'!$F:$S,5,0)),"")</f>
        <v/>
      </c>
      <c r="F1843" s="129" t="str">
        <f ca="1">IFERROR(IF($C1843="","",VLOOKUP(FİLTRE!$C1843,'SKT LİSTESİ'!$F:$S,7,0)),"")</f>
        <v/>
      </c>
      <c r="G1843" s="130" t="str">
        <f ca="1">IFERROR(IF($C1843="","",VLOOKUP(FİLTRE!$C1843,'SKT LİSTESİ'!$F:$S,8,0)),"")</f>
        <v/>
      </c>
      <c r="H1843" s="131" t="str">
        <f ca="1">IF(E1843="","",IF($C1843="","",VLOOKUP(FİLTRE!$C1843,'SKT LİSTESİ'!$F:$S,9,0)))</f>
        <v/>
      </c>
      <c r="I1843" s="132" t="str">
        <f ca="1">IFERROR(IF($C1843="","",VLOOKUP(FİLTRE!$C1843,'SKT LİSTESİ'!$F:$S,10,0)),"")</f>
        <v/>
      </c>
      <c r="J1843" s="133" t="str">
        <f ca="1">IFERROR(IF($C1843="","",VLOOKUP(FİLTRE!$C1843,'SKT LİSTESİ'!$F:$S,11,0)),"")</f>
        <v/>
      </c>
      <c r="K1843" s="134" t="str">
        <f ca="1">IFERROR(IF($C1843="","",VLOOKUP(FİLTRE!$C1843,'SKT LİSTESİ'!$F:$S,12,0)),"")</f>
        <v/>
      </c>
      <c r="L1843" s="134" t="str">
        <f ca="1">IFERROR(IF($C1843="","",VLOOKUP(FİLTRE!$C1843,'SKT LİSTESİ'!$F:$S,13,0)),"")</f>
        <v/>
      </c>
      <c r="M1843" s="135" t="str">
        <f ca="1">IFERROR(IF($C1843="","",VLOOKUP(FİLTRE!$C1843,'SKT LİSTESİ'!$F:$AJ,14,0)),"")</f>
        <v/>
      </c>
      <c r="N1843" s="31" t="str">
        <f ca="1">IFERROR(IF($C1843="","",VLOOKUP(FİLTRE!$C1843,'SKT LİSTESİ'!$F:$AJ,22,0)),"")</f>
        <v/>
      </c>
      <c r="O1843" s="136" t="str">
        <f ca="1">IFERROR(IF($C1843="","",VLOOKUP(FİLTRE!$C1843,'SKT LİSTESİ'!$F:$AJ,23,0)),"")</f>
        <v/>
      </c>
      <c r="P1843" s="31"/>
      <c r="Q1843" s="31"/>
      <c r="R1843" s="137" t="str">
        <f ca="1">(IFERROR(IF($C1843="","",VLOOKUP(FİLTRE!$C1843,'SKT LİSTESİ'!$F:$AJ,15,0)),""))</f>
        <v/>
      </c>
      <c r="S1843" s="138" t="str">
        <f ca="1">IFERROR(IF($C1843="","",VLOOKUP(FİLTRE!$C1843,'SKT LİSTESİ'!$F:$AJ,16,0)),"")</f>
        <v/>
      </c>
      <c r="AF1843" s="179" t="str">
        <f t="shared" ca="1" si="114"/>
        <v/>
      </c>
      <c r="AG1843" s="179">
        <f t="shared" ca="1" si="115"/>
        <v>0</v>
      </c>
      <c r="AH1843" s="179">
        <f t="shared" ca="1" si="116"/>
        <v>0</v>
      </c>
    </row>
    <row r="1844" spans="2:34" ht="15.75" x14ac:dyDescent="0.25">
      <c r="B1844">
        <f t="shared" ca="1" si="113"/>
        <v>1832</v>
      </c>
      <c r="C1844" t="str">
        <f ca="1">IFERROR(VLOOKUP(B1844,'SKT LİSTESİ'!F:F,1,0),"")</f>
        <v/>
      </c>
      <c r="E1844" s="128" t="str">
        <f ca="1">IFERROR(IF($C1844="","",VLOOKUP(FİLTRE!$C1844,'SKT LİSTESİ'!$F:$S,5,0)),"")</f>
        <v/>
      </c>
      <c r="F1844" s="129" t="str">
        <f ca="1">IFERROR(IF($C1844="","",VLOOKUP(FİLTRE!$C1844,'SKT LİSTESİ'!$F:$S,7,0)),"")</f>
        <v/>
      </c>
      <c r="G1844" s="130" t="str">
        <f ca="1">IFERROR(IF($C1844="","",VLOOKUP(FİLTRE!$C1844,'SKT LİSTESİ'!$F:$S,8,0)),"")</f>
        <v/>
      </c>
      <c r="H1844" s="131" t="str">
        <f ca="1">IF(E1844="","",IF($C1844="","",VLOOKUP(FİLTRE!$C1844,'SKT LİSTESİ'!$F:$S,9,0)))</f>
        <v/>
      </c>
      <c r="I1844" s="132" t="str">
        <f ca="1">IFERROR(IF($C1844="","",VLOOKUP(FİLTRE!$C1844,'SKT LİSTESİ'!$F:$S,10,0)),"")</f>
        <v/>
      </c>
      <c r="J1844" s="133" t="str">
        <f ca="1">IFERROR(IF($C1844="","",VLOOKUP(FİLTRE!$C1844,'SKT LİSTESİ'!$F:$S,11,0)),"")</f>
        <v/>
      </c>
      <c r="K1844" s="134" t="str">
        <f ca="1">IFERROR(IF($C1844="","",VLOOKUP(FİLTRE!$C1844,'SKT LİSTESİ'!$F:$S,12,0)),"")</f>
        <v/>
      </c>
      <c r="L1844" s="134" t="str">
        <f ca="1">IFERROR(IF($C1844="","",VLOOKUP(FİLTRE!$C1844,'SKT LİSTESİ'!$F:$S,13,0)),"")</f>
        <v/>
      </c>
      <c r="M1844" s="135" t="str">
        <f ca="1">IFERROR(IF($C1844="","",VLOOKUP(FİLTRE!$C1844,'SKT LİSTESİ'!$F:$AJ,14,0)),"")</f>
        <v/>
      </c>
      <c r="N1844" s="31" t="str">
        <f ca="1">IFERROR(IF($C1844="","",VLOOKUP(FİLTRE!$C1844,'SKT LİSTESİ'!$F:$AJ,22,0)),"")</f>
        <v/>
      </c>
      <c r="O1844" s="136" t="str">
        <f ca="1">IFERROR(IF($C1844="","",VLOOKUP(FİLTRE!$C1844,'SKT LİSTESİ'!$F:$AJ,23,0)),"")</f>
        <v/>
      </c>
      <c r="P1844" s="31"/>
      <c r="Q1844" s="31"/>
      <c r="R1844" s="137" t="str">
        <f ca="1">(IFERROR(IF($C1844="","",VLOOKUP(FİLTRE!$C1844,'SKT LİSTESİ'!$F:$AJ,15,0)),""))</f>
        <v/>
      </c>
      <c r="S1844" s="138" t="str">
        <f ca="1">IFERROR(IF($C1844="","",VLOOKUP(FİLTRE!$C1844,'SKT LİSTESİ'!$F:$AJ,16,0)),"")</f>
        <v/>
      </c>
      <c r="AF1844" s="179" t="str">
        <f t="shared" ca="1" si="114"/>
        <v/>
      </c>
      <c r="AG1844" s="179">
        <f t="shared" ca="1" si="115"/>
        <v>0</v>
      </c>
      <c r="AH1844" s="179">
        <f t="shared" ca="1" si="116"/>
        <v>0</v>
      </c>
    </row>
    <row r="1845" spans="2:34" ht="15.75" x14ac:dyDescent="0.25">
      <c r="B1845">
        <f t="shared" ca="1" si="113"/>
        <v>1833</v>
      </c>
      <c r="C1845" t="str">
        <f ca="1">IFERROR(VLOOKUP(B1845,'SKT LİSTESİ'!F:F,1,0),"")</f>
        <v/>
      </c>
      <c r="E1845" s="128" t="str">
        <f ca="1">IFERROR(IF($C1845="","",VLOOKUP(FİLTRE!$C1845,'SKT LİSTESİ'!$F:$S,5,0)),"")</f>
        <v/>
      </c>
      <c r="F1845" s="129" t="str">
        <f ca="1">IFERROR(IF($C1845="","",VLOOKUP(FİLTRE!$C1845,'SKT LİSTESİ'!$F:$S,7,0)),"")</f>
        <v/>
      </c>
      <c r="G1845" s="130" t="str">
        <f ca="1">IFERROR(IF($C1845="","",VLOOKUP(FİLTRE!$C1845,'SKT LİSTESİ'!$F:$S,8,0)),"")</f>
        <v/>
      </c>
      <c r="H1845" s="131" t="str">
        <f ca="1">IF(E1845="","",IF($C1845="","",VLOOKUP(FİLTRE!$C1845,'SKT LİSTESİ'!$F:$S,9,0)))</f>
        <v/>
      </c>
      <c r="I1845" s="132" t="str">
        <f ca="1">IFERROR(IF($C1845="","",VLOOKUP(FİLTRE!$C1845,'SKT LİSTESİ'!$F:$S,10,0)),"")</f>
        <v/>
      </c>
      <c r="J1845" s="133" t="str">
        <f ca="1">IFERROR(IF($C1845="","",VLOOKUP(FİLTRE!$C1845,'SKT LİSTESİ'!$F:$S,11,0)),"")</f>
        <v/>
      </c>
      <c r="K1845" s="134" t="str">
        <f ca="1">IFERROR(IF($C1845="","",VLOOKUP(FİLTRE!$C1845,'SKT LİSTESİ'!$F:$S,12,0)),"")</f>
        <v/>
      </c>
      <c r="L1845" s="134" t="str">
        <f ca="1">IFERROR(IF($C1845="","",VLOOKUP(FİLTRE!$C1845,'SKT LİSTESİ'!$F:$S,13,0)),"")</f>
        <v/>
      </c>
      <c r="M1845" s="135" t="str">
        <f ca="1">IFERROR(IF($C1845="","",VLOOKUP(FİLTRE!$C1845,'SKT LİSTESİ'!$F:$AJ,14,0)),"")</f>
        <v/>
      </c>
      <c r="N1845" s="31" t="str">
        <f ca="1">IFERROR(IF($C1845="","",VLOOKUP(FİLTRE!$C1845,'SKT LİSTESİ'!$F:$AJ,22,0)),"")</f>
        <v/>
      </c>
      <c r="O1845" s="136" t="str">
        <f ca="1">IFERROR(IF($C1845="","",VLOOKUP(FİLTRE!$C1845,'SKT LİSTESİ'!$F:$AJ,23,0)),"")</f>
        <v/>
      </c>
      <c r="P1845" s="31"/>
      <c r="Q1845" s="31"/>
      <c r="R1845" s="137" t="str">
        <f ca="1">(IFERROR(IF($C1845="","",VLOOKUP(FİLTRE!$C1845,'SKT LİSTESİ'!$F:$AJ,15,0)),""))</f>
        <v/>
      </c>
      <c r="S1845" s="138" t="str">
        <f ca="1">IFERROR(IF($C1845="","",VLOOKUP(FİLTRE!$C1845,'SKT LİSTESİ'!$F:$AJ,16,0)),"")</f>
        <v/>
      </c>
      <c r="AF1845" s="179" t="str">
        <f t="shared" ca="1" si="114"/>
        <v/>
      </c>
      <c r="AG1845" s="179">
        <f t="shared" ca="1" si="115"/>
        <v>0</v>
      </c>
      <c r="AH1845" s="179">
        <f t="shared" ca="1" si="116"/>
        <v>0</v>
      </c>
    </row>
    <row r="1846" spans="2:34" ht="15.75" x14ac:dyDescent="0.25">
      <c r="B1846">
        <f t="shared" ca="1" si="113"/>
        <v>1834</v>
      </c>
      <c r="C1846" t="str">
        <f ca="1">IFERROR(VLOOKUP(B1846,'SKT LİSTESİ'!F:F,1,0),"")</f>
        <v/>
      </c>
      <c r="E1846" s="128" t="str">
        <f ca="1">IFERROR(IF($C1846="","",VLOOKUP(FİLTRE!$C1846,'SKT LİSTESİ'!$F:$S,5,0)),"")</f>
        <v/>
      </c>
      <c r="F1846" s="129" t="str">
        <f ca="1">IFERROR(IF($C1846="","",VLOOKUP(FİLTRE!$C1846,'SKT LİSTESİ'!$F:$S,7,0)),"")</f>
        <v/>
      </c>
      <c r="G1846" s="130" t="str">
        <f ca="1">IFERROR(IF($C1846="","",VLOOKUP(FİLTRE!$C1846,'SKT LİSTESİ'!$F:$S,8,0)),"")</f>
        <v/>
      </c>
      <c r="H1846" s="131" t="str">
        <f ca="1">IF(E1846="","",IF($C1846="","",VLOOKUP(FİLTRE!$C1846,'SKT LİSTESİ'!$F:$S,9,0)))</f>
        <v/>
      </c>
      <c r="I1846" s="132" t="str">
        <f ca="1">IFERROR(IF($C1846="","",VLOOKUP(FİLTRE!$C1846,'SKT LİSTESİ'!$F:$S,10,0)),"")</f>
        <v/>
      </c>
      <c r="J1846" s="133" t="str">
        <f ca="1">IFERROR(IF($C1846="","",VLOOKUP(FİLTRE!$C1846,'SKT LİSTESİ'!$F:$S,11,0)),"")</f>
        <v/>
      </c>
      <c r="K1846" s="134" t="str">
        <f ca="1">IFERROR(IF($C1846="","",VLOOKUP(FİLTRE!$C1846,'SKT LİSTESİ'!$F:$S,12,0)),"")</f>
        <v/>
      </c>
      <c r="L1846" s="134" t="str">
        <f ca="1">IFERROR(IF($C1846="","",VLOOKUP(FİLTRE!$C1846,'SKT LİSTESİ'!$F:$S,13,0)),"")</f>
        <v/>
      </c>
      <c r="M1846" s="135" t="str">
        <f ca="1">IFERROR(IF($C1846="","",VLOOKUP(FİLTRE!$C1846,'SKT LİSTESİ'!$F:$AJ,14,0)),"")</f>
        <v/>
      </c>
      <c r="N1846" s="31" t="str">
        <f ca="1">IFERROR(IF($C1846="","",VLOOKUP(FİLTRE!$C1846,'SKT LİSTESİ'!$F:$AJ,22,0)),"")</f>
        <v/>
      </c>
      <c r="O1846" s="136" t="str">
        <f ca="1">IFERROR(IF($C1846="","",VLOOKUP(FİLTRE!$C1846,'SKT LİSTESİ'!$F:$AJ,23,0)),"")</f>
        <v/>
      </c>
      <c r="P1846" s="31"/>
      <c r="Q1846" s="31"/>
      <c r="R1846" s="137" t="str">
        <f ca="1">(IFERROR(IF($C1846="","",VLOOKUP(FİLTRE!$C1846,'SKT LİSTESİ'!$F:$AJ,15,0)),""))</f>
        <v/>
      </c>
      <c r="S1846" s="138" t="str">
        <f ca="1">IFERROR(IF($C1846="","",VLOOKUP(FİLTRE!$C1846,'SKT LİSTESİ'!$F:$AJ,16,0)),"")</f>
        <v/>
      </c>
      <c r="AF1846" s="179" t="str">
        <f t="shared" ca="1" si="114"/>
        <v/>
      </c>
      <c r="AG1846" s="179">
        <f t="shared" ca="1" si="115"/>
        <v>0</v>
      </c>
      <c r="AH1846" s="179">
        <f t="shared" ca="1" si="116"/>
        <v>0</v>
      </c>
    </row>
    <row r="1847" spans="2:34" ht="15.75" x14ac:dyDescent="0.25">
      <c r="B1847">
        <f t="shared" ca="1" si="113"/>
        <v>1835</v>
      </c>
      <c r="C1847" t="str">
        <f ca="1">IFERROR(VLOOKUP(B1847,'SKT LİSTESİ'!F:F,1,0),"")</f>
        <v/>
      </c>
      <c r="E1847" s="128" t="str">
        <f ca="1">IFERROR(IF($C1847="","",VLOOKUP(FİLTRE!$C1847,'SKT LİSTESİ'!$F:$S,5,0)),"")</f>
        <v/>
      </c>
      <c r="F1847" s="129" t="str">
        <f ca="1">IFERROR(IF($C1847="","",VLOOKUP(FİLTRE!$C1847,'SKT LİSTESİ'!$F:$S,7,0)),"")</f>
        <v/>
      </c>
      <c r="G1847" s="130" t="str">
        <f ca="1">IFERROR(IF($C1847="","",VLOOKUP(FİLTRE!$C1847,'SKT LİSTESİ'!$F:$S,8,0)),"")</f>
        <v/>
      </c>
      <c r="H1847" s="131" t="str">
        <f ca="1">IF(E1847="","",IF($C1847="","",VLOOKUP(FİLTRE!$C1847,'SKT LİSTESİ'!$F:$S,9,0)))</f>
        <v/>
      </c>
      <c r="I1847" s="132" t="str">
        <f ca="1">IFERROR(IF($C1847="","",VLOOKUP(FİLTRE!$C1847,'SKT LİSTESİ'!$F:$S,10,0)),"")</f>
        <v/>
      </c>
      <c r="J1847" s="133" t="str">
        <f ca="1">IFERROR(IF($C1847="","",VLOOKUP(FİLTRE!$C1847,'SKT LİSTESİ'!$F:$S,11,0)),"")</f>
        <v/>
      </c>
      <c r="K1847" s="134" t="str">
        <f ca="1">IFERROR(IF($C1847="","",VLOOKUP(FİLTRE!$C1847,'SKT LİSTESİ'!$F:$S,12,0)),"")</f>
        <v/>
      </c>
      <c r="L1847" s="134" t="str">
        <f ca="1">IFERROR(IF($C1847="","",VLOOKUP(FİLTRE!$C1847,'SKT LİSTESİ'!$F:$S,13,0)),"")</f>
        <v/>
      </c>
      <c r="M1847" s="135" t="str">
        <f ca="1">IFERROR(IF($C1847="","",VLOOKUP(FİLTRE!$C1847,'SKT LİSTESİ'!$F:$AJ,14,0)),"")</f>
        <v/>
      </c>
      <c r="N1847" s="31" t="str">
        <f ca="1">IFERROR(IF($C1847="","",VLOOKUP(FİLTRE!$C1847,'SKT LİSTESİ'!$F:$AJ,22,0)),"")</f>
        <v/>
      </c>
      <c r="O1847" s="136" t="str">
        <f ca="1">IFERROR(IF($C1847="","",VLOOKUP(FİLTRE!$C1847,'SKT LİSTESİ'!$F:$AJ,23,0)),"")</f>
        <v/>
      </c>
      <c r="P1847" s="31"/>
      <c r="Q1847" s="31"/>
      <c r="R1847" s="137" t="str">
        <f ca="1">(IFERROR(IF($C1847="","",VLOOKUP(FİLTRE!$C1847,'SKT LİSTESİ'!$F:$AJ,15,0)),""))</f>
        <v/>
      </c>
      <c r="S1847" s="138" t="str">
        <f ca="1">IFERROR(IF($C1847="","",VLOOKUP(FİLTRE!$C1847,'SKT LİSTESİ'!$F:$AJ,16,0)),"")</f>
        <v/>
      </c>
      <c r="AF1847" s="179" t="str">
        <f t="shared" ca="1" si="114"/>
        <v/>
      </c>
      <c r="AG1847" s="179">
        <f t="shared" ca="1" si="115"/>
        <v>0</v>
      </c>
      <c r="AH1847" s="179">
        <f t="shared" ca="1" si="116"/>
        <v>0</v>
      </c>
    </row>
    <row r="1848" spans="2:34" ht="15.75" x14ac:dyDescent="0.25">
      <c r="B1848">
        <f t="shared" ca="1" si="113"/>
        <v>1836</v>
      </c>
      <c r="C1848" t="str">
        <f ca="1">IFERROR(VLOOKUP(B1848,'SKT LİSTESİ'!F:F,1,0),"")</f>
        <v/>
      </c>
      <c r="E1848" s="128" t="str">
        <f ca="1">IFERROR(IF($C1848="","",VLOOKUP(FİLTRE!$C1848,'SKT LİSTESİ'!$F:$S,5,0)),"")</f>
        <v/>
      </c>
      <c r="F1848" s="129" t="str">
        <f ca="1">IFERROR(IF($C1848="","",VLOOKUP(FİLTRE!$C1848,'SKT LİSTESİ'!$F:$S,7,0)),"")</f>
        <v/>
      </c>
      <c r="G1848" s="130" t="str">
        <f ca="1">IFERROR(IF($C1848="","",VLOOKUP(FİLTRE!$C1848,'SKT LİSTESİ'!$F:$S,8,0)),"")</f>
        <v/>
      </c>
      <c r="H1848" s="131" t="str">
        <f ca="1">IF(E1848="","",IF($C1848="","",VLOOKUP(FİLTRE!$C1848,'SKT LİSTESİ'!$F:$S,9,0)))</f>
        <v/>
      </c>
      <c r="I1848" s="132" t="str">
        <f ca="1">IFERROR(IF($C1848="","",VLOOKUP(FİLTRE!$C1848,'SKT LİSTESİ'!$F:$S,10,0)),"")</f>
        <v/>
      </c>
      <c r="J1848" s="133" t="str">
        <f ca="1">IFERROR(IF($C1848="","",VLOOKUP(FİLTRE!$C1848,'SKT LİSTESİ'!$F:$S,11,0)),"")</f>
        <v/>
      </c>
      <c r="K1848" s="134" t="str">
        <f ca="1">IFERROR(IF($C1848="","",VLOOKUP(FİLTRE!$C1848,'SKT LİSTESİ'!$F:$S,12,0)),"")</f>
        <v/>
      </c>
      <c r="L1848" s="134" t="str">
        <f ca="1">IFERROR(IF($C1848="","",VLOOKUP(FİLTRE!$C1848,'SKT LİSTESİ'!$F:$S,13,0)),"")</f>
        <v/>
      </c>
      <c r="M1848" s="135" t="str">
        <f ca="1">IFERROR(IF($C1848="","",VLOOKUP(FİLTRE!$C1848,'SKT LİSTESİ'!$F:$AJ,14,0)),"")</f>
        <v/>
      </c>
      <c r="N1848" s="31" t="str">
        <f ca="1">IFERROR(IF($C1848="","",VLOOKUP(FİLTRE!$C1848,'SKT LİSTESİ'!$F:$AJ,22,0)),"")</f>
        <v/>
      </c>
      <c r="O1848" s="136" t="str">
        <f ca="1">IFERROR(IF($C1848="","",VLOOKUP(FİLTRE!$C1848,'SKT LİSTESİ'!$F:$AJ,23,0)),"")</f>
        <v/>
      </c>
      <c r="P1848" s="31"/>
      <c r="Q1848" s="31"/>
      <c r="R1848" s="137" t="str">
        <f ca="1">(IFERROR(IF($C1848="","",VLOOKUP(FİLTRE!$C1848,'SKT LİSTESİ'!$F:$AJ,15,0)),""))</f>
        <v/>
      </c>
      <c r="S1848" s="138" t="str">
        <f ca="1">IFERROR(IF($C1848="","",VLOOKUP(FİLTRE!$C1848,'SKT LİSTESİ'!$F:$AJ,16,0)),"")</f>
        <v/>
      </c>
      <c r="AF1848" s="179" t="str">
        <f t="shared" ca="1" si="114"/>
        <v/>
      </c>
      <c r="AG1848" s="179">
        <f t="shared" ca="1" si="115"/>
        <v>0</v>
      </c>
      <c r="AH1848" s="179">
        <f t="shared" ca="1" si="116"/>
        <v>0</v>
      </c>
    </row>
    <row r="1849" spans="2:34" ht="15.75" x14ac:dyDescent="0.25">
      <c r="B1849">
        <f t="shared" ca="1" si="113"/>
        <v>1837</v>
      </c>
      <c r="C1849" t="str">
        <f ca="1">IFERROR(VLOOKUP(B1849,'SKT LİSTESİ'!F:F,1,0),"")</f>
        <v/>
      </c>
      <c r="E1849" s="128" t="str">
        <f ca="1">IFERROR(IF($C1849="","",VLOOKUP(FİLTRE!$C1849,'SKT LİSTESİ'!$F:$S,5,0)),"")</f>
        <v/>
      </c>
      <c r="F1849" s="129" t="str">
        <f ca="1">IFERROR(IF($C1849="","",VLOOKUP(FİLTRE!$C1849,'SKT LİSTESİ'!$F:$S,7,0)),"")</f>
        <v/>
      </c>
      <c r="G1849" s="130" t="str">
        <f ca="1">IFERROR(IF($C1849="","",VLOOKUP(FİLTRE!$C1849,'SKT LİSTESİ'!$F:$S,8,0)),"")</f>
        <v/>
      </c>
      <c r="H1849" s="131" t="str">
        <f ca="1">IF(E1849="","",IF($C1849="","",VLOOKUP(FİLTRE!$C1849,'SKT LİSTESİ'!$F:$S,9,0)))</f>
        <v/>
      </c>
      <c r="I1849" s="132" t="str">
        <f ca="1">IFERROR(IF($C1849="","",VLOOKUP(FİLTRE!$C1849,'SKT LİSTESİ'!$F:$S,10,0)),"")</f>
        <v/>
      </c>
      <c r="J1849" s="133" t="str">
        <f ca="1">IFERROR(IF($C1849="","",VLOOKUP(FİLTRE!$C1849,'SKT LİSTESİ'!$F:$S,11,0)),"")</f>
        <v/>
      </c>
      <c r="K1849" s="134" t="str">
        <f ca="1">IFERROR(IF($C1849="","",VLOOKUP(FİLTRE!$C1849,'SKT LİSTESİ'!$F:$S,12,0)),"")</f>
        <v/>
      </c>
      <c r="L1849" s="134" t="str">
        <f ca="1">IFERROR(IF($C1849="","",VLOOKUP(FİLTRE!$C1849,'SKT LİSTESİ'!$F:$S,13,0)),"")</f>
        <v/>
      </c>
      <c r="M1849" s="135" t="str">
        <f ca="1">IFERROR(IF($C1849="","",VLOOKUP(FİLTRE!$C1849,'SKT LİSTESİ'!$F:$AJ,14,0)),"")</f>
        <v/>
      </c>
      <c r="N1849" s="31" t="str">
        <f ca="1">IFERROR(IF($C1849="","",VLOOKUP(FİLTRE!$C1849,'SKT LİSTESİ'!$F:$AJ,22,0)),"")</f>
        <v/>
      </c>
      <c r="O1849" s="136" t="str">
        <f ca="1">IFERROR(IF($C1849="","",VLOOKUP(FİLTRE!$C1849,'SKT LİSTESİ'!$F:$AJ,23,0)),"")</f>
        <v/>
      </c>
      <c r="P1849" s="31"/>
      <c r="Q1849" s="31"/>
      <c r="R1849" s="137" t="str">
        <f ca="1">(IFERROR(IF($C1849="","",VLOOKUP(FİLTRE!$C1849,'SKT LİSTESİ'!$F:$AJ,15,0)),""))</f>
        <v/>
      </c>
      <c r="S1849" s="138" t="str">
        <f ca="1">IFERROR(IF($C1849="","",VLOOKUP(FİLTRE!$C1849,'SKT LİSTESİ'!$F:$AJ,16,0)),"")</f>
        <v/>
      </c>
      <c r="AF1849" s="179" t="str">
        <f t="shared" ca="1" si="114"/>
        <v/>
      </c>
      <c r="AG1849" s="179">
        <f t="shared" ca="1" si="115"/>
        <v>0</v>
      </c>
      <c r="AH1849" s="179">
        <f t="shared" ca="1" si="116"/>
        <v>0</v>
      </c>
    </row>
    <row r="1850" spans="2:34" ht="15.75" x14ac:dyDescent="0.25">
      <c r="B1850">
        <f t="shared" ca="1" si="113"/>
        <v>1838</v>
      </c>
      <c r="C1850" t="str">
        <f ca="1">IFERROR(VLOOKUP(B1850,'SKT LİSTESİ'!F:F,1,0),"")</f>
        <v/>
      </c>
      <c r="E1850" s="128" t="str">
        <f ca="1">IFERROR(IF($C1850="","",VLOOKUP(FİLTRE!$C1850,'SKT LİSTESİ'!$F:$S,5,0)),"")</f>
        <v/>
      </c>
      <c r="F1850" s="129" t="str">
        <f ca="1">IFERROR(IF($C1850="","",VLOOKUP(FİLTRE!$C1850,'SKT LİSTESİ'!$F:$S,7,0)),"")</f>
        <v/>
      </c>
      <c r="G1850" s="130" t="str">
        <f ca="1">IFERROR(IF($C1850="","",VLOOKUP(FİLTRE!$C1850,'SKT LİSTESİ'!$F:$S,8,0)),"")</f>
        <v/>
      </c>
      <c r="H1850" s="131" t="str">
        <f ca="1">IF(E1850="","",IF($C1850="","",VLOOKUP(FİLTRE!$C1850,'SKT LİSTESİ'!$F:$S,9,0)))</f>
        <v/>
      </c>
      <c r="I1850" s="132" t="str">
        <f ca="1">IFERROR(IF($C1850="","",VLOOKUP(FİLTRE!$C1850,'SKT LİSTESİ'!$F:$S,10,0)),"")</f>
        <v/>
      </c>
      <c r="J1850" s="133" t="str">
        <f ca="1">IFERROR(IF($C1850="","",VLOOKUP(FİLTRE!$C1850,'SKT LİSTESİ'!$F:$S,11,0)),"")</f>
        <v/>
      </c>
      <c r="K1850" s="134" t="str">
        <f ca="1">IFERROR(IF($C1850="","",VLOOKUP(FİLTRE!$C1850,'SKT LİSTESİ'!$F:$S,12,0)),"")</f>
        <v/>
      </c>
      <c r="L1850" s="134" t="str">
        <f ca="1">IFERROR(IF($C1850="","",VLOOKUP(FİLTRE!$C1850,'SKT LİSTESİ'!$F:$S,13,0)),"")</f>
        <v/>
      </c>
      <c r="M1850" s="135" t="str">
        <f ca="1">IFERROR(IF($C1850="","",VLOOKUP(FİLTRE!$C1850,'SKT LİSTESİ'!$F:$AJ,14,0)),"")</f>
        <v/>
      </c>
      <c r="N1850" s="31" t="str">
        <f ca="1">IFERROR(IF($C1850="","",VLOOKUP(FİLTRE!$C1850,'SKT LİSTESİ'!$F:$AJ,22,0)),"")</f>
        <v/>
      </c>
      <c r="O1850" s="136" t="str">
        <f ca="1">IFERROR(IF($C1850="","",VLOOKUP(FİLTRE!$C1850,'SKT LİSTESİ'!$F:$AJ,23,0)),"")</f>
        <v/>
      </c>
      <c r="P1850" s="31"/>
      <c r="Q1850" s="31"/>
      <c r="R1850" s="137" t="str">
        <f ca="1">(IFERROR(IF($C1850="","",VLOOKUP(FİLTRE!$C1850,'SKT LİSTESİ'!$F:$AJ,15,0)),""))</f>
        <v/>
      </c>
      <c r="S1850" s="138" t="str">
        <f ca="1">IFERROR(IF($C1850="","",VLOOKUP(FİLTRE!$C1850,'SKT LİSTESİ'!$F:$AJ,16,0)),"")</f>
        <v/>
      </c>
      <c r="AF1850" s="179" t="str">
        <f t="shared" ca="1" si="114"/>
        <v/>
      </c>
      <c r="AG1850" s="179">
        <f t="shared" ca="1" si="115"/>
        <v>0</v>
      </c>
      <c r="AH1850" s="179">
        <f t="shared" ca="1" si="116"/>
        <v>0</v>
      </c>
    </row>
    <row r="1851" spans="2:34" ht="15.75" x14ac:dyDescent="0.25">
      <c r="B1851">
        <f t="shared" ca="1" si="113"/>
        <v>1839</v>
      </c>
      <c r="C1851" t="str">
        <f ca="1">IFERROR(VLOOKUP(B1851,'SKT LİSTESİ'!F:F,1,0),"")</f>
        <v/>
      </c>
      <c r="E1851" s="128" t="str">
        <f ca="1">IFERROR(IF($C1851="","",VLOOKUP(FİLTRE!$C1851,'SKT LİSTESİ'!$F:$S,5,0)),"")</f>
        <v/>
      </c>
      <c r="F1851" s="129" t="str">
        <f ca="1">IFERROR(IF($C1851="","",VLOOKUP(FİLTRE!$C1851,'SKT LİSTESİ'!$F:$S,7,0)),"")</f>
        <v/>
      </c>
      <c r="G1851" s="130" t="str">
        <f ca="1">IFERROR(IF($C1851="","",VLOOKUP(FİLTRE!$C1851,'SKT LİSTESİ'!$F:$S,8,0)),"")</f>
        <v/>
      </c>
      <c r="H1851" s="131" t="str">
        <f ca="1">IF(E1851="","",IF($C1851="","",VLOOKUP(FİLTRE!$C1851,'SKT LİSTESİ'!$F:$S,9,0)))</f>
        <v/>
      </c>
      <c r="I1851" s="132" t="str">
        <f ca="1">IFERROR(IF($C1851="","",VLOOKUP(FİLTRE!$C1851,'SKT LİSTESİ'!$F:$S,10,0)),"")</f>
        <v/>
      </c>
      <c r="J1851" s="133" t="str">
        <f ca="1">IFERROR(IF($C1851="","",VLOOKUP(FİLTRE!$C1851,'SKT LİSTESİ'!$F:$S,11,0)),"")</f>
        <v/>
      </c>
      <c r="K1851" s="134" t="str">
        <f ca="1">IFERROR(IF($C1851="","",VLOOKUP(FİLTRE!$C1851,'SKT LİSTESİ'!$F:$S,12,0)),"")</f>
        <v/>
      </c>
      <c r="L1851" s="134" t="str">
        <f ca="1">IFERROR(IF($C1851="","",VLOOKUP(FİLTRE!$C1851,'SKT LİSTESİ'!$F:$S,13,0)),"")</f>
        <v/>
      </c>
      <c r="M1851" s="135" t="str">
        <f ca="1">IFERROR(IF($C1851="","",VLOOKUP(FİLTRE!$C1851,'SKT LİSTESİ'!$F:$AJ,14,0)),"")</f>
        <v/>
      </c>
      <c r="N1851" s="31" t="str">
        <f ca="1">IFERROR(IF($C1851="","",VLOOKUP(FİLTRE!$C1851,'SKT LİSTESİ'!$F:$AJ,22,0)),"")</f>
        <v/>
      </c>
      <c r="O1851" s="136" t="str">
        <f ca="1">IFERROR(IF($C1851="","",VLOOKUP(FİLTRE!$C1851,'SKT LİSTESİ'!$F:$AJ,23,0)),"")</f>
        <v/>
      </c>
      <c r="P1851" s="31"/>
      <c r="Q1851" s="31"/>
      <c r="R1851" s="137" t="str">
        <f ca="1">(IFERROR(IF($C1851="","",VLOOKUP(FİLTRE!$C1851,'SKT LİSTESİ'!$F:$AJ,15,0)),""))</f>
        <v/>
      </c>
      <c r="S1851" s="138" t="str">
        <f ca="1">IFERROR(IF($C1851="","",VLOOKUP(FİLTRE!$C1851,'SKT LİSTESİ'!$F:$AJ,16,0)),"")</f>
        <v/>
      </c>
      <c r="AF1851" s="179" t="str">
        <f t="shared" ca="1" si="114"/>
        <v/>
      </c>
      <c r="AG1851" s="179">
        <f t="shared" ca="1" si="115"/>
        <v>0</v>
      </c>
      <c r="AH1851" s="179">
        <f t="shared" ca="1" si="116"/>
        <v>0</v>
      </c>
    </row>
    <row r="1852" spans="2:34" ht="15.75" x14ac:dyDescent="0.25">
      <c r="B1852">
        <f t="shared" ca="1" si="113"/>
        <v>1840</v>
      </c>
      <c r="C1852" t="str">
        <f ca="1">IFERROR(VLOOKUP(B1852,'SKT LİSTESİ'!F:F,1,0),"")</f>
        <v/>
      </c>
      <c r="E1852" s="128" t="str">
        <f ca="1">IFERROR(IF($C1852="","",VLOOKUP(FİLTRE!$C1852,'SKT LİSTESİ'!$F:$S,5,0)),"")</f>
        <v/>
      </c>
      <c r="F1852" s="129" t="str">
        <f ca="1">IFERROR(IF($C1852="","",VLOOKUP(FİLTRE!$C1852,'SKT LİSTESİ'!$F:$S,7,0)),"")</f>
        <v/>
      </c>
      <c r="G1852" s="130" t="str">
        <f ca="1">IFERROR(IF($C1852="","",VLOOKUP(FİLTRE!$C1852,'SKT LİSTESİ'!$F:$S,8,0)),"")</f>
        <v/>
      </c>
      <c r="H1852" s="131" t="str">
        <f ca="1">IF(E1852="","",IF($C1852="","",VLOOKUP(FİLTRE!$C1852,'SKT LİSTESİ'!$F:$S,9,0)))</f>
        <v/>
      </c>
      <c r="I1852" s="132" t="str">
        <f ca="1">IFERROR(IF($C1852="","",VLOOKUP(FİLTRE!$C1852,'SKT LİSTESİ'!$F:$S,10,0)),"")</f>
        <v/>
      </c>
      <c r="J1852" s="133" t="str">
        <f ca="1">IFERROR(IF($C1852="","",VLOOKUP(FİLTRE!$C1852,'SKT LİSTESİ'!$F:$S,11,0)),"")</f>
        <v/>
      </c>
      <c r="K1852" s="134" t="str">
        <f ca="1">IFERROR(IF($C1852="","",VLOOKUP(FİLTRE!$C1852,'SKT LİSTESİ'!$F:$S,12,0)),"")</f>
        <v/>
      </c>
      <c r="L1852" s="134" t="str">
        <f ca="1">IFERROR(IF($C1852="","",VLOOKUP(FİLTRE!$C1852,'SKT LİSTESİ'!$F:$S,13,0)),"")</f>
        <v/>
      </c>
      <c r="M1852" s="135" t="str">
        <f ca="1">IFERROR(IF($C1852="","",VLOOKUP(FİLTRE!$C1852,'SKT LİSTESİ'!$F:$AJ,14,0)),"")</f>
        <v/>
      </c>
      <c r="N1852" s="31" t="str">
        <f ca="1">IFERROR(IF($C1852="","",VLOOKUP(FİLTRE!$C1852,'SKT LİSTESİ'!$F:$AJ,22,0)),"")</f>
        <v/>
      </c>
      <c r="O1852" s="136" t="str">
        <f ca="1">IFERROR(IF($C1852="","",VLOOKUP(FİLTRE!$C1852,'SKT LİSTESİ'!$F:$AJ,23,0)),"")</f>
        <v/>
      </c>
      <c r="P1852" s="31"/>
      <c r="Q1852" s="31"/>
      <c r="R1852" s="137" t="str">
        <f ca="1">(IFERROR(IF($C1852="","",VLOOKUP(FİLTRE!$C1852,'SKT LİSTESİ'!$F:$AJ,15,0)),""))</f>
        <v/>
      </c>
      <c r="S1852" s="138" t="str">
        <f ca="1">IFERROR(IF($C1852="","",VLOOKUP(FİLTRE!$C1852,'SKT LİSTESİ'!$F:$AJ,16,0)),"")</f>
        <v/>
      </c>
      <c r="AF1852" s="179" t="str">
        <f t="shared" ca="1" si="114"/>
        <v/>
      </c>
      <c r="AG1852" s="179">
        <f t="shared" ca="1" si="115"/>
        <v>0</v>
      </c>
      <c r="AH1852" s="179">
        <f t="shared" ca="1" si="116"/>
        <v>0</v>
      </c>
    </row>
    <row r="1853" spans="2:34" ht="15.75" x14ac:dyDescent="0.25">
      <c r="B1853">
        <f t="shared" ca="1" si="113"/>
        <v>1841</v>
      </c>
      <c r="C1853" t="str">
        <f ca="1">IFERROR(VLOOKUP(B1853,'SKT LİSTESİ'!F:F,1,0),"")</f>
        <v/>
      </c>
      <c r="E1853" s="128" t="str">
        <f ca="1">IFERROR(IF($C1853="","",VLOOKUP(FİLTRE!$C1853,'SKT LİSTESİ'!$F:$S,5,0)),"")</f>
        <v/>
      </c>
      <c r="F1853" s="129" t="str">
        <f ca="1">IFERROR(IF($C1853="","",VLOOKUP(FİLTRE!$C1853,'SKT LİSTESİ'!$F:$S,7,0)),"")</f>
        <v/>
      </c>
      <c r="G1853" s="130" t="str">
        <f ca="1">IFERROR(IF($C1853="","",VLOOKUP(FİLTRE!$C1853,'SKT LİSTESİ'!$F:$S,8,0)),"")</f>
        <v/>
      </c>
      <c r="H1853" s="131" t="str">
        <f ca="1">IF(E1853="","",IF($C1853="","",VLOOKUP(FİLTRE!$C1853,'SKT LİSTESİ'!$F:$S,9,0)))</f>
        <v/>
      </c>
      <c r="I1853" s="132" t="str">
        <f ca="1">IFERROR(IF($C1853="","",VLOOKUP(FİLTRE!$C1853,'SKT LİSTESİ'!$F:$S,10,0)),"")</f>
        <v/>
      </c>
      <c r="J1853" s="133" t="str">
        <f ca="1">IFERROR(IF($C1853="","",VLOOKUP(FİLTRE!$C1853,'SKT LİSTESİ'!$F:$S,11,0)),"")</f>
        <v/>
      </c>
      <c r="K1853" s="134" t="str">
        <f ca="1">IFERROR(IF($C1853="","",VLOOKUP(FİLTRE!$C1853,'SKT LİSTESİ'!$F:$S,12,0)),"")</f>
        <v/>
      </c>
      <c r="L1853" s="134" t="str">
        <f ca="1">IFERROR(IF($C1853="","",VLOOKUP(FİLTRE!$C1853,'SKT LİSTESİ'!$F:$S,13,0)),"")</f>
        <v/>
      </c>
      <c r="M1853" s="135" t="str">
        <f ca="1">IFERROR(IF($C1853="","",VLOOKUP(FİLTRE!$C1853,'SKT LİSTESİ'!$F:$AJ,14,0)),"")</f>
        <v/>
      </c>
      <c r="N1853" s="31" t="str">
        <f ca="1">IFERROR(IF($C1853="","",VLOOKUP(FİLTRE!$C1853,'SKT LİSTESİ'!$F:$AJ,22,0)),"")</f>
        <v/>
      </c>
      <c r="O1853" s="136" t="str">
        <f ca="1">IFERROR(IF($C1853="","",VLOOKUP(FİLTRE!$C1853,'SKT LİSTESİ'!$F:$AJ,23,0)),"")</f>
        <v/>
      </c>
      <c r="P1853" s="31"/>
      <c r="Q1853" s="31"/>
      <c r="R1853" s="137" t="str">
        <f ca="1">(IFERROR(IF($C1853="","",VLOOKUP(FİLTRE!$C1853,'SKT LİSTESİ'!$F:$AJ,15,0)),""))</f>
        <v/>
      </c>
      <c r="S1853" s="138" t="str">
        <f ca="1">IFERROR(IF($C1853="","",VLOOKUP(FİLTRE!$C1853,'SKT LİSTESİ'!$F:$AJ,16,0)),"")</f>
        <v/>
      </c>
      <c r="AF1853" s="179" t="str">
        <f t="shared" ca="1" si="114"/>
        <v/>
      </c>
      <c r="AG1853" s="179">
        <f t="shared" ca="1" si="115"/>
        <v>0</v>
      </c>
      <c r="AH1853" s="179">
        <f t="shared" ca="1" si="116"/>
        <v>0</v>
      </c>
    </row>
    <row r="1854" spans="2:34" ht="15.75" x14ac:dyDescent="0.25">
      <c r="B1854">
        <f t="shared" ca="1" si="113"/>
        <v>1842</v>
      </c>
      <c r="C1854" t="str">
        <f ca="1">IFERROR(VLOOKUP(B1854,'SKT LİSTESİ'!F:F,1,0),"")</f>
        <v/>
      </c>
      <c r="E1854" s="128" t="str">
        <f ca="1">IFERROR(IF($C1854="","",VLOOKUP(FİLTRE!$C1854,'SKT LİSTESİ'!$F:$S,5,0)),"")</f>
        <v/>
      </c>
      <c r="F1854" s="129" t="str">
        <f ca="1">IFERROR(IF($C1854="","",VLOOKUP(FİLTRE!$C1854,'SKT LİSTESİ'!$F:$S,7,0)),"")</f>
        <v/>
      </c>
      <c r="G1854" s="130" t="str">
        <f ca="1">IFERROR(IF($C1854="","",VLOOKUP(FİLTRE!$C1854,'SKT LİSTESİ'!$F:$S,8,0)),"")</f>
        <v/>
      </c>
      <c r="H1854" s="131" t="str">
        <f ca="1">IF(E1854="","",IF($C1854="","",VLOOKUP(FİLTRE!$C1854,'SKT LİSTESİ'!$F:$S,9,0)))</f>
        <v/>
      </c>
      <c r="I1854" s="132" t="str">
        <f ca="1">IFERROR(IF($C1854="","",VLOOKUP(FİLTRE!$C1854,'SKT LİSTESİ'!$F:$S,10,0)),"")</f>
        <v/>
      </c>
      <c r="J1854" s="133" t="str">
        <f ca="1">IFERROR(IF($C1854="","",VLOOKUP(FİLTRE!$C1854,'SKT LİSTESİ'!$F:$S,11,0)),"")</f>
        <v/>
      </c>
      <c r="K1854" s="134" t="str">
        <f ca="1">IFERROR(IF($C1854="","",VLOOKUP(FİLTRE!$C1854,'SKT LİSTESİ'!$F:$S,12,0)),"")</f>
        <v/>
      </c>
      <c r="L1854" s="134" t="str">
        <f ca="1">IFERROR(IF($C1854="","",VLOOKUP(FİLTRE!$C1854,'SKT LİSTESİ'!$F:$S,13,0)),"")</f>
        <v/>
      </c>
      <c r="M1854" s="135" t="str">
        <f ca="1">IFERROR(IF($C1854="","",VLOOKUP(FİLTRE!$C1854,'SKT LİSTESİ'!$F:$AJ,14,0)),"")</f>
        <v/>
      </c>
      <c r="N1854" s="31" t="str">
        <f ca="1">IFERROR(IF($C1854="","",VLOOKUP(FİLTRE!$C1854,'SKT LİSTESİ'!$F:$AJ,22,0)),"")</f>
        <v/>
      </c>
      <c r="O1854" s="136" t="str">
        <f ca="1">IFERROR(IF($C1854="","",VLOOKUP(FİLTRE!$C1854,'SKT LİSTESİ'!$F:$AJ,23,0)),"")</f>
        <v/>
      </c>
      <c r="P1854" s="31"/>
      <c r="Q1854" s="31"/>
      <c r="R1854" s="137" t="str">
        <f ca="1">(IFERROR(IF($C1854="","",VLOOKUP(FİLTRE!$C1854,'SKT LİSTESİ'!$F:$AJ,15,0)),""))</f>
        <v/>
      </c>
      <c r="S1854" s="138" t="str">
        <f ca="1">IFERROR(IF($C1854="","",VLOOKUP(FİLTRE!$C1854,'SKT LİSTESİ'!$F:$AJ,16,0)),"")</f>
        <v/>
      </c>
      <c r="AF1854" s="179" t="str">
        <f t="shared" ca="1" si="114"/>
        <v/>
      </c>
      <c r="AG1854" s="179">
        <f t="shared" ca="1" si="115"/>
        <v>0</v>
      </c>
      <c r="AH1854" s="179">
        <f t="shared" ca="1" si="116"/>
        <v>0</v>
      </c>
    </row>
    <row r="1855" spans="2:34" ht="15.75" x14ac:dyDescent="0.25">
      <c r="B1855">
        <f t="shared" ca="1" si="113"/>
        <v>1843</v>
      </c>
      <c r="C1855" t="str">
        <f ca="1">IFERROR(VLOOKUP(B1855,'SKT LİSTESİ'!F:F,1,0),"")</f>
        <v/>
      </c>
      <c r="E1855" s="128" t="str">
        <f ca="1">IFERROR(IF($C1855="","",VLOOKUP(FİLTRE!$C1855,'SKT LİSTESİ'!$F:$S,5,0)),"")</f>
        <v/>
      </c>
      <c r="F1855" s="129" t="str">
        <f ca="1">IFERROR(IF($C1855="","",VLOOKUP(FİLTRE!$C1855,'SKT LİSTESİ'!$F:$S,7,0)),"")</f>
        <v/>
      </c>
      <c r="G1855" s="130" t="str">
        <f ca="1">IFERROR(IF($C1855="","",VLOOKUP(FİLTRE!$C1855,'SKT LİSTESİ'!$F:$S,8,0)),"")</f>
        <v/>
      </c>
      <c r="H1855" s="131" t="str">
        <f ca="1">IF(E1855="","",IF($C1855="","",VLOOKUP(FİLTRE!$C1855,'SKT LİSTESİ'!$F:$S,9,0)))</f>
        <v/>
      </c>
      <c r="I1855" s="132" t="str">
        <f ca="1">IFERROR(IF($C1855="","",VLOOKUP(FİLTRE!$C1855,'SKT LİSTESİ'!$F:$S,10,0)),"")</f>
        <v/>
      </c>
      <c r="J1855" s="133" t="str">
        <f ca="1">IFERROR(IF($C1855="","",VLOOKUP(FİLTRE!$C1855,'SKT LİSTESİ'!$F:$S,11,0)),"")</f>
        <v/>
      </c>
      <c r="K1855" s="134" t="str">
        <f ca="1">IFERROR(IF($C1855="","",VLOOKUP(FİLTRE!$C1855,'SKT LİSTESİ'!$F:$S,12,0)),"")</f>
        <v/>
      </c>
      <c r="L1855" s="134" t="str">
        <f ca="1">IFERROR(IF($C1855="","",VLOOKUP(FİLTRE!$C1855,'SKT LİSTESİ'!$F:$S,13,0)),"")</f>
        <v/>
      </c>
      <c r="M1855" s="135" t="str">
        <f ca="1">IFERROR(IF($C1855="","",VLOOKUP(FİLTRE!$C1855,'SKT LİSTESİ'!$F:$AJ,14,0)),"")</f>
        <v/>
      </c>
      <c r="N1855" s="31" t="str">
        <f ca="1">IFERROR(IF($C1855="","",VLOOKUP(FİLTRE!$C1855,'SKT LİSTESİ'!$F:$AJ,22,0)),"")</f>
        <v/>
      </c>
      <c r="O1855" s="136" t="str">
        <f ca="1">IFERROR(IF($C1855="","",VLOOKUP(FİLTRE!$C1855,'SKT LİSTESİ'!$F:$AJ,23,0)),"")</f>
        <v/>
      </c>
      <c r="P1855" s="31"/>
      <c r="Q1855" s="31"/>
      <c r="R1855" s="137" t="str">
        <f ca="1">(IFERROR(IF($C1855="","",VLOOKUP(FİLTRE!$C1855,'SKT LİSTESİ'!$F:$AJ,15,0)),""))</f>
        <v/>
      </c>
      <c r="S1855" s="138" t="str">
        <f ca="1">IFERROR(IF($C1855="","",VLOOKUP(FİLTRE!$C1855,'SKT LİSTESİ'!$F:$AJ,16,0)),"")</f>
        <v/>
      </c>
      <c r="AF1855" s="179" t="str">
        <f t="shared" ca="1" si="114"/>
        <v/>
      </c>
      <c r="AG1855" s="179">
        <f t="shared" ca="1" si="115"/>
        <v>0</v>
      </c>
      <c r="AH1855" s="179">
        <f t="shared" ca="1" si="116"/>
        <v>0</v>
      </c>
    </row>
    <row r="1856" spans="2:34" ht="15.75" x14ac:dyDescent="0.25">
      <c r="B1856">
        <f t="shared" ca="1" si="113"/>
        <v>1844</v>
      </c>
      <c r="C1856" t="str">
        <f ca="1">IFERROR(VLOOKUP(B1856,'SKT LİSTESİ'!F:F,1,0),"")</f>
        <v/>
      </c>
      <c r="E1856" s="128" t="str">
        <f ca="1">IFERROR(IF($C1856="","",VLOOKUP(FİLTRE!$C1856,'SKT LİSTESİ'!$F:$S,5,0)),"")</f>
        <v/>
      </c>
      <c r="F1856" s="129" t="str">
        <f ca="1">IFERROR(IF($C1856="","",VLOOKUP(FİLTRE!$C1856,'SKT LİSTESİ'!$F:$S,7,0)),"")</f>
        <v/>
      </c>
      <c r="G1856" s="130" t="str">
        <f ca="1">IFERROR(IF($C1856="","",VLOOKUP(FİLTRE!$C1856,'SKT LİSTESİ'!$F:$S,8,0)),"")</f>
        <v/>
      </c>
      <c r="H1856" s="131" t="str">
        <f ca="1">IF(E1856="","",IF($C1856="","",VLOOKUP(FİLTRE!$C1856,'SKT LİSTESİ'!$F:$S,9,0)))</f>
        <v/>
      </c>
      <c r="I1856" s="132" t="str">
        <f ca="1">IFERROR(IF($C1856="","",VLOOKUP(FİLTRE!$C1856,'SKT LİSTESİ'!$F:$S,10,0)),"")</f>
        <v/>
      </c>
      <c r="J1856" s="133" t="str">
        <f ca="1">IFERROR(IF($C1856="","",VLOOKUP(FİLTRE!$C1856,'SKT LİSTESİ'!$F:$S,11,0)),"")</f>
        <v/>
      </c>
      <c r="K1856" s="134" t="str">
        <f ca="1">IFERROR(IF($C1856="","",VLOOKUP(FİLTRE!$C1856,'SKT LİSTESİ'!$F:$S,12,0)),"")</f>
        <v/>
      </c>
      <c r="L1856" s="134" t="str">
        <f ca="1">IFERROR(IF($C1856="","",VLOOKUP(FİLTRE!$C1856,'SKT LİSTESİ'!$F:$S,13,0)),"")</f>
        <v/>
      </c>
      <c r="M1856" s="135" t="str">
        <f ca="1">IFERROR(IF($C1856="","",VLOOKUP(FİLTRE!$C1856,'SKT LİSTESİ'!$F:$AJ,14,0)),"")</f>
        <v/>
      </c>
      <c r="N1856" s="31" t="str">
        <f ca="1">IFERROR(IF($C1856="","",VLOOKUP(FİLTRE!$C1856,'SKT LİSTESİ'!$F:$AJ,22,0)),"")</f>
        <v/>
      </c>
      <c r="O1856" s="136" t="str">
        <f ca="1">IFERROR(IF($C1856="","",VLOOKUP(FİLTRE!$C1856,'SKT LİSTESİ'!$F:$AJ,23,0)),"")</f>
        <v/>
      </c>
      <c r="P1856" s="31"/>
      <c r="Q1856" s="31"/>
      <c r="R1856" s="137" t="str">
        <f ca="1">(IFERROR(IF($C1856="","",VLOOKUP(FİLTRE!$C1856,'SKT LİSTESİ'!$F:$AJ,15,0)),""))</f>
        <v/>
      </c>
      <c r="S1856" s="138" t="str">
        <f ca="1">IFERROR(IF($C1856="","",VLOOKUP(FİLTRE!$C1856,'SKT LİSTESİ'!$F:$AJ,16,0)),"")</f>
        <v/>
      </c>
      <c r="AF1856" s="179" t="str">
        <f t="shared" ca="1" si="114"/>
        <v/>
      </c>
      <c r="AG1856" s="179">
        <f t="shared" ca="1" si="115"/>
        <v>0</v>
      </c>
      <c r="AH1856" s="179">
        <f t="shared" ca="1" si="116"/>
        <v>0</v>
      </c>
    </row>
    <row r="1857" spans="2:34" ht="15.75" x14ac:dyDescent="0.25">
      <c r="B1857">
        <f t="shared" ca="1" si="113"/>
        <v>1845</v>
      </c>
      <c r="C1857" t="str">
        <f ca="1">IFERROR(VLOOKUP(B1857,'SKT LİSTESİ'!F:F,1,0),"")</f>
        <v/>
      </c>
      <c r="E1857" s="128" t="str">
        <f ca="1">IFERROR(IF($C1857="","",VLOOKUP(FİLTRE!$C1857,'SKT LİSTESİ'!$F:$S,5,0)),"")</f>
        <v/>
      </c>
      <c r="F1857" s="129" t="str">
        <f ca="1">IFERROR(IF($C1857="","",VLOOKUP(FİLTRE!$C1857,'SKT LİSTESİ'!$F:$S,7,0)),"")</f>
        <v/>
      </c>
      <c r="G1857" s="130" t="str">
        <f ca="1">IFERROR(IF($C1857="","",VLOOKUP(FİLTRE!$C1857,'SKT LİSTESİ'!$F:$S,8,0)),"")</f>
        <v/>
      </c>
      <c r="H1857" s="131" t="str">
        <f ca="1">IF(E1857="","",IF($C1857="","",VLOOKUP(FİLTRE!$C1857,'SKT LİSTESİ'!$F:$S,9,0)))</f>
        <v/>
      </c>
      <c r="I1857" s="132" t="str">
        <f ca="1">IFERROR(IF($C1857="","",VLOOKUP(FİLTRE!$C1857,'SKT LİSTESİ'!$F:$S,10,0)),"")</f>
        <v/>
      </c>
      <c r="J1857" s="133" t="str">
        <f ca="1">IFERROR(IF($C1857="","",VLOOKUP(FİLTRE!$C1857,'SKT LİSTESİ'!$F:$S,11,0)),"")</f>
        <v/>
      </c>
      <c r="K1857" s="134" t="str">
        <f ca="1">IFERROR(IF($C1857="","",VLOOKUP(FİLTRE!$C1857,'SKT LİSTESİ'!$F:$S,12,0)),"")</f>
        <v/>
      </c>
      <c r="L1857" s="134" t="str">
        <f ca="1">IFERROR(IF($C1857="","",VLOOKUP(FİLTRE!$C1857,'SKT LİSTESİ'!$F:$S,13,0)),"")</f>
        <v/>
      </c>
      <c r="M1857" s="135" t="str">
        <f ca="1">IFERROR(IF($C1857="","",VLOOKUP(FİLTRE!$C1857,'SKT LİSTESİ'!$F:$AJ,14,0)),"")</f>
        <v/>
      </c>
      <c r="N1857" s="31" t="str">
        <f ca="1">IFERROR(IF($C1857="","",VLOOKUP(FİLTRE!$C1857,'SKT LİSTESİ'!$F:$AJ,22,0)),"")</f>
        <v/>
      </c>
      <c r="O1857" s="136" t="str">
        <f ca="1">IFERROR(IF($C1857="","",VLOOKUP(FİLTRE!$C1857,'SKT LİSTESİ'!$F:$AJ,23,0)),"")</f>
        <v/>
      </c>
      <c r="P1857" s="31"/>
      <c r="Q1857" s="31"/>
      <c r="R1857" s="137" t="str">
        <f ca="1">(IFERROR(IF($C1857="","",VLOOKUP(FİLTRE!$C1857,'SKT LİSTESİ'!$F:$AJ,15,0)),""))</f>
        <v/>
      </c>
      <c r="S1857" s="138" t="str">
        <f ca="1">IFERROR(IF($C1857="","",VLOOKUP(FİLTRE!$C1857,'SKT LİSTESİ'!$F:$AJ,16,0)),"")</f>
        <v/>
      </c>
      <c r="AF1857" s="179" t="str">
        <f t="shared" ca="1" si="114"/>
        <v/>
      </c>
      <c r="AG1857" s="179">
        <f t="shared" ca="1" si="115"/>
        <v>0</v>
      </c>
      <c r="AH1857" s="179">
        <f t="shared" ca="1" si="116"/>
        <v>0</v>
      </c>
    </row>
    <row r="1858" spans="2:34" ht="15.75" x14ac:dyDescent="0.25">
      <c r="B1858">
        <f t="shared" ca="1" si="113"/>
        <v>1846</v>
      </c>
      <c r="C1858" t="str">
        <f ca="1">IFERROR(VLOOKUP(B1858,'SKT LİSTESİ'!F:F,1,0),"")</f>
        <v/>
      </c>
      <c r="E1858" s="128" t="str">
        <f ca="1">IFERROR(IF($C1858="","",VLOOKUP(FİLTRE!$C1858,'SKT LİSTESİ'!$F:$S,5,0)),"")</f>
        <v/>
      </c>
      <c r="F1858" s="129" t="str">
        <f ca="1">IFERROR(IF($C1858="","",VLOOKUP(FİLTRE!$C1858,'SKT LİSTESİ'!$F:$S,7,0)),"")</f>
        <v/>
      </c>
      <c r="G1858" s="130" t="str">
        <f ca="1">IFERROR(IF($C1858="","",VLOOKUP(FİLTRE!$C1858,'SKT LİSTESİ'!$F:$S,8,0)),"")</f>
        <v/>
      </c>
      <c r="H1858" s="131" t="str">
        <f ca="1">IF(E1858="","",IF($C1858="","",VLOOKUP(FİLTRE!$C1858,'SKT LİSTESİ'!$F:$S,9,0)))</f>
        <v/>
      </c>
      <c r="I1858" s="132" t="str">
        <f ca="1">IFERROR(IF($C1858="","",VLOOKUP(FİLTRE!$C1858,'SKT LİSTESİ'!$F:$S,10,0)),"")</f>
        <v/>
      </c>
      <c r="J1858" s="133" t="str">
        <f ca="1">IFERROR(IF($C1858="","",VLOOKUP(FİLTRE!$C1858,'SKT LİSTESİ'!$F:$S,11,0)),"")</f>
        <v/>
      </c>
      <c r="K1858" s="134" t="str">
        <f ca="1">IFERROR(IF($C1858="","",VLOOKUP(FİLTRE!$C1858,'SKT LİSTESİ'!$F:$S,12,0)),"")</f>
        <v/>
      </c>
      <c r="L1858" s="134" t="str">
        <f ca="1">IFERROR(IF($C1858="","",VLOOKUP(FİLTRE!$C1858,'SKT LİSTESİ'!$F:$S,13,0)),"")</f>
        <v/>
      </c>
      <c r="M1858" s="135" t="str">
        <f ca="1">IFERROR(IF($C1858="","",VLOOKUP(FİLTRE!$C1858,'SKT LİSTESİ'!$F:$AJ,14,0)),"")</f>
        <v/>
      </c>
      <c r="N1858" s="31" t="str">
        <f ca="1">IFERROR(IF($C1858="","",VLOOKUP(FİLTRE!$C1858,'SKT LİSTESİ'!$F:$AJ,22,0)),"")</f>
        <v/>
      </c>
      <c r="O1858" s="136" t="str">
        <f ca="1">IFERROR(IF($C1858="","",VLOOKUP(FİLTRE!$C1858,'SKT LİSTESİ'!$F:$AJ,23,0)),"")</f>
        <v/>
      </c>
      <c r="P1858" s="31"/>
      <c r="Q1858" s="31"/>
      <c r="R1858" s="137" t="str">
        <f ca="1">(IFERROR(IF($C1858="","",VLOOKUP(FİLTRE!$C1858,'SKT LİSTESİ'!$F:$AJ,15,0)),""))</f>
        <v/>
      </c>
      <c r="S1858" s="138" t="str">
        <f ca="1">IFERROR(IF($C1858="","",VLOOKUP(FİLTRE!$C1858,'SKT LİSTESİ'!$F:$AJ,16,0)),"")</f>
        <v/>
      </c>
      <c r="AF1858" s="179" t="str">
        <f t="shared" ca="1" si="114"/>
        <v/>
      </c>
      <c r="AG1858" s="179">
        <f t="shared" ca="1" si="115"/>
        <v>0</v>
      </c>
      <c r="AH1858" s="179">
        <f t="shared" ca="1" si="116"/>
        <v>0</v>
      </c>
    </row>
    <row r="1859" spans="2:34" ht="15.75" x14ac:dyDescent="0.25">
      <c r="B1859">
        <f t="shared" ca="1" si="113"/>
        <v>1847</v>
      </c>
      <c r="C1859" t="str">
        <f ca="1">IFERROR(VLOOKUP(B1859,'SKT LİSTESİ'!F:F,1,0),"")</f>
        <v/>
      </c>
      <c r="E1859" s="128" t="str">
        <f ca="1">IFERROR(IF($C1859="","",VLOOKUP(FİLTRE!$C1859,'SKT LİSTESİ'!$F:$S,5,0)),"")</f>
        <v/>
      </c>
      <c r="F1859" s="129" t="str">
        <f ca="1">IFERROR(IF($C1859="","",VLOOKUP(FİLTRE!$C1859,'SKT LİSTESİ'!$F:$S,7,0)),"")</f>
        <v/>
      </c>
      <c r="G1859" s="130" t="str">
        <f ca="1">IFERROR(IF($C1859="","",VLOOKUP(FİLTRE!$C1859,'SKT LİSTESİ'!$F:$S,8,0)),"")</f>
        <v/>
      </c>
      <c r="H1859" s="131" t="str">
        <f ca="1">IF(E1859="","",IF($C1859="","",VLOOKUP(FİLTRE!$C1859,'SKT LİSTESİ'!$F:$S,9,0)))</f>
        <v/>
      </c>
      <c r="I1859" s="132" t="str">
        <f ca="1">IFERROR(IF($C1859="","",VLOOKUP(FİLTRE!$C1859,'SKT LİSTESİ'!$F:$S,10,0)),"")</f>
        <v/>
      </c>
      <c r="J1859" s="133" t="str">
        <f ca="1">IFERROR(IF($C1859="","",VLOOKUP(FİLTRE!$C1859,'SKT LİSTESİ'!$F:$S,11,0)),"")</f>
        <v/>
      </c>
      <c r="K1859" s="134" t="str">
        <f ca="1">IFERROR(IF($C1859="","",VLOOKUP(FİLTRE!$C1859,'SKT LİSTESİ'!$F:$S,12,0)),"")</f>
        <v/>
      </c>
      <c r="L1859" s="134" t="str">
        <f ca="1">IFERROR(IF($C1859="","",VLOOKUP(FİLTRE!$C1859,'SKT LİSTESİ'!$F:$S,13,0)),"")</f>
        <v/>
      </c>
      <c r="M1859" s="135" t="str">
        <f ca="1">IFERROR(IF($C1859="","",VLOOKUP(FİLTRE!$C1859,'SKT LİSTESİ'!$F:$AJ,14,0)),"")</f>
        <v/>
      </c>
      <c r="N1859" s="31" t="str">
        <f ca="1">IFERROR(IF($C1859="","",VLOOKUP(FİLTRE!$C1859,'SKT LİSTESİ'!$F:$AJ,22,0)),"")</f>
        <v/>
      </c>
      <c r="O1859" s="136" t="str">
        <f ca="1">IFERROR(IF($C1859="","",VLOOKUP(FİLTRE!$C1859,'SKT LİSTESİ'!$F:$AJ,23,0)),"")</f>
        <v/>
      </c>
      <c r="P1859" s="31"/>
      <c r="Q1859" s="31"/>
      <c r="R1859" s="137" t="str">
        <f ca="1">(IFERROR(IF($C1859="","",VLOOKUP(FİLTRE!$C1859,'SKT LİSTESİ'!$F:$AJ,15,0)),""))</f>
        <v/>
      </c>
      <c r="S1859" s="138" t="str">
        <f ca="1">IFERROR(IF($C1859="","",VLOOKUP(FİLTRE!$C1859,'SKT LİSTESİ'!$F:$AJ,16,0)),"")</f>
        <v/>
      </c>
      <c r="AF1859" s="179" t="str">
        <f t="shared" ca="1" si="114"/>
        <v/>
      </c>
      <c r="AG1859" s="179">
        <f t="shared" ca="1" si="115"/>
        <v>0</v>
      </c>
      <c r="AH1859" s="179">
        <f t="shared" ca="1" si="116"/>
        <v>0</v>
      </c>
    </row>
    <row r="1860" spans="2:34" ht="15.75" x14ac:dyDescent="0.25">
      <c r="B1860">
        <f t="shared" ca="1" si="113"/>
        <v>1848</v>
      </c>
      <c r="C1860" t="str">
        <f ca="1">IFERROR(VLOOKUP(B1860,'SKT LİSTESİ'!F:F,1,0),"")</f>
        <v/>
      </c>
      <c r="E1860" s="128" t="str">
        <f ca="1">IFERROR(IF($C1860="","",VLOOKUP(FİLTRE!$C1860,'SKT LİSTESİ'!$F:$S,5,0)),"")</f>
        <v/>
      </c>
      <c r="F1860" s="129" t="str">
        <f ca="1">IFERROR(IF($C1860="","",VLOOKUP(FİLTRE!$C1860,'SKT LİSTESİ'!$F:$S,7,0)),"")</f>
        <v/>
      </c>
      <c r="G1860" s="130" t="str">
        <f ca="1">IFERROR(IF($C1860="","",VLOOKUP(FİLTRE!$C1860,'SKT LİSTESİ'!$F:$S,8,0)),"")</f>
        <v/>
      </c>
      <c r="H1860" s="131" t="str">
        <f ca="1">IF(E1860="","",IF($C1860="","",VLOOKUP(FİLTRE!$C1860,'SKT LİSTESİ'!$F:$S,9,0)))</f>
        <v/>
      </c>
      <c r="I1860" s="132" t="str">
        <f ca="1">IFERROR(IF($C1860="","",VLOOKUP(FİLTRE!$C1860,'SKT LİSTESİ'!$F:$S,10,0)),"")</f>
        <v/>
      </c>
      <c r="J1860" s="133" t="str">
        <f ca="1">IFERROR(IF($C1860="","",VLOOKUP(FİLTRE!$C1860,'SKT LİSTESİ'!$F:$S,11,0)),"")</f>
        <v/>
      </c>
      <c r="K1860" s="134" t="str">
        <f ca="1">IFERROR(IF($C1860="","",VLOOKUP(FİLTRE!$C1860,'SKT LİSTESİ'!$F:$S,12,0)),"")</f>
        <v/>
      </c>
      <c r="L1860" s="134" t="str">
        <f ca="1">IFERROR(IF($C1860="","",VLOOKUP(FİLTRE!$C1860,'SKT LİSTESİ'!$F:$S,13,0)),"")</f>
        <v/>
      </c>
      <c r="M1860" s="135" t="str">
        <f ca="1">IFERROR(IF($C1860="","",VLOOKUP(FİLTRE!$C1860,'SKT LİSTESİ'!$F:$AJ,14,0)),"")</f>
        <v/>
      </c>
      <c r="N1860" s="31" t="str">
        <f ca="1">IFERROR(IF($C1860="","",VLOOKUP(FİLTRE!$C1860,'SKT LİSTESİ'!$F:$AJ,22,0)),"")</f>
        <v/>
      </c>
      <c r="O1860" s="136" t="str">
        <f ca="1">IFERROR(IF($C1860="","",VLOOKUP(FİLTRE!$C1860,'SKT LİSTESİ'!$F:$AJ,23,0)),"")</f>
        <v/>
      </c>
      <c r="P1860" s="31"/>
      <c r="Q1860" s="31"/>
      <c r="R1860" s="137" t="str">
        <f ca="1">(IFERROR(IF($C1860="","",VLOOKUP(FİLTRE!$C1860,'SKT LİSTESİ'!$F:$AJ,15,0)),""))</f>
        <v/>
      </c>
      <c r="S1860" s="138" t="str">
        <f ca="1">IFERROR(IF($C1860="","",VLOOKUP(FİLTRE!$C1860,'SKT LİSTESİ'!$F:$AJ,16,0)),"")</f>
        <v/>
      </c>
      <c r="AF1860" s="179" t="str">
        <f t="shared" ca="1" si="114"/>
        <v/>
      </c>
      <c r="AG1860" s="179">
        <f t="shared" ca="1" si="115"/>
        <v>0</v>
      </c>
      <c r="AH1860" s="179">
        <f t="shared" ca="1" si="116"/>
        <v>0</v>
      </c>
    </row>
    <row r="1861" spans="2:34" ht="15.75" x14ac:dyDescent="0.25">
      <c r="B1861">
        <f t="shared" ca="1" si="113"/>
        <v>1849</v>
      </c>
      <c r="C1861" t="str">
        <f ca="1">IFERROR(VLOOKUP(B1861,'SKT LİSTESİ'!F:F,1,0),"")</f>
        <v/>
      </c>
      <c r="E1861" s="128" t="str">
        <f ca="1">IFERROR(IF($C1861="","",VLOOKUP(FİLTRE!$C1861,'SKT LİSTESİ'!$F:$S,5,0)),"")</f>
        <v/>
      </c>
      <c r="F1861" s="129" t="str">
        <f ca="1">IFERROR(IF($C1861="","",VLOOKUP(FİLTRE!$C1861,'SKT LİSTESİ'!$F:$S,7,0)),"")</f>
        <v/>
      </c>
      <c r="G1861" s="130" t="str">
        <f ca="1">IFERROR(IF($C1861="","",VLOOKUP(FİLTRE!$C1861,'SKT LİSTESİ'!$F:$S,8,0)),"")</f>
        <v/>
      </c>
      <c r="H1861" s="131" t="str">
        <f ca="1">IF(E1861="","",IF($C1861="","",VLOOKUP(FİLTRE!$C1861,'SKT LİSTESİ'!$F:$S,9,0)))</f>
        <v/>
      </c>
      <c r="I1861" s="132" t="str">
        <f ca="1">IFERROR(IF($C1861="","",VLOOKUP(FİLTRE!$C1861,'SKT LİSTESİ'!$F:$S,10,0)),"")</f>
        <v/>
      </c>
      <c r="J1861" s="133" t="str">
        <f ca="1">IFERROR(IF($C1861="","",VLOOKUP(FİLTRE!$C1861,'SKT LİSTESİ'!$F:$S,11,0)),"")</f>
        <v/>
      </c>
      <c r="K1861" s="134" t="str">
        <f ca="1">IFERROR(IF($C1861="","",VLOOKUP(FİLTRE!$C1861,'SKT LİSTESİ'!$F:$S,12,0)),"")</f>
        <v/>
      </c>
      <c r="L1861" s="134" t="str">
        <f ca="1">IFERROR(IF($C1861="","",VLOOKUP(FİLTRE!$C1861,'SKT LİSTESİ'!$F:$S,13,0)),"")</f>
        <v/>
      </c>
      <c r="M1861" s="135" t="str">
        <f ca="1">IFERROR(IF($C1861="","",VLOOKUP(FİLTRE!$C1861,'SKT LİSTESİ'!$F:$AJ,14,0)),"")</f>
        <v/>
      </c>
      <c r="N1861" s="31" t="str">
        <f ca="1">IFERROR(IF($C1861="","",VLOOKUP(FİLTRE!$C1861,'SKT LİSTESİ'!$F:$AJ,22,0)),"")</f>
        <v/>
      </c>
      <c r="O1861" s="136" t="str">
        <f ca="1">IFERROR(IF($C1861="","",VLOOKUP(FİLTRE!$C1861,'SKT LİSTESİ'!$F:$AJ,23,0)),"")</f>
        <v/>
      </c>
      <c r="P1861" s="31"/>
      <c r="Q1861" s="31"/>
      <c r="R1861" s="137" t="str">
        <f ca="1">(IFERROR(IF($C1861="","",VLOOKUP(FİLTRE!$C1861,'SKT LİSTESİ'!$F:$AJ,15,0)),""))</f>
        <v/>
      </c>
      <c r="S1861" s="138" t="str">
        <f ca="1">IFERROR(IF($C1861="","",VLOOKUP(FİLTRE!$C1861,'SKT LİSTESİ'!$F:$AJ,16,0)),"")</f>
        <v/>
      </c>
      <c r="AF1861" s="179" t="str">
        <f t="shared" ca="1" si="114"/>
        <v/>
      </c>
      <c r="AG1861" s="179">
        <f t="shared" ca="1" si="115"/>
        <v>0</v>
      </c>
      <c r="AH1861" s="179">
        <f t="shared" ca="1" si="116"/>
        <v>0</v>
      </c>
    </row>
    <row r="1862" spans="2:34" ht="15.75" x14ac:dyDescent="0.25">
      <c r="B1862">
        <f t="shared" ca="1" si="113"/>
        <v>1850</v>
      </c>
      <c r="C1862" t="str">
        <f ca="1">IFERROR(VLOOKUP(B1862,'SKT LİSTESİ'!F:F,1,0),"")</f>
        <v/>
      </c>
      <c r="E1862" s="128" t="str">
        <f ca="1">IFERROR(IF($C1862="","",VLOOKUP(FİLTRE!$C1862,'SKT LİSTESİ'!$F:$S,5,0)),"")</f>
        <v/>
      </c>
      <c r="F1862" s="129" t="str">
        <f ca="1">IFERROR(IF($C1862="","",VLOOKUP(FİLTRE!$C1862,'SKT LİSTESİ'!$F:$S,7,0)),"")</f>
        <v/>
      </c>
      <c r="G1862" s="130" t="str">
        <f ca="1">IFERROR(IF($C1862="","",VLOOKUP(FİLTRE!$C1862,'SKT LİSTESİ'!$F:$S,8,0)),"")</f>
        <v/>
      </c>
      <c r="H1862" s="131" t="str">
        <f ca="1">IF(E1862="","",IF($C1862="","",VLOOKUP(FİLTRE!$C1862,'SKT LİSTESİ'!$F:$S,9,0)))</f>
        <v/>
      </c>
      <c r="I1862" s="132" t="str">
        <f ca="1">IFERROR(IF($C1862="","",VLOOKUP(FİLTRE!$C1862,'SKT LİSTESİ'!$F:$S,10,0)),"")</f>
        <v/>
      </c>
      <c r="J1862" s="133" t="str">
        <f ca="1">IFERROR(IF($C1862="","",VLOOKUP(FİLTRE!$C1862,'SKT LİSTESİ'!$F:$S,11,0)),"")</f>
        <v/>
      </c>
      <c r="K1862" s="134" t="str">
        <f ca="1">IFERROR(IF($C1862="","",VLOOKUP(FİLTRE!$C1862,'SKT LİSTESİ'!$F:$S,12,0)),"")</f>
        <v/>
      </c>
      <c r="L1862" s="134" t="str">
        <f ca="1">IFERROR(IF($C1862="","",VLOOKUP(FİLTRE!$C1862,'SKT LİSTESİ'!$F:$S,13,0)),"")</f>
        <v/>
      </c>
      <c r="M1862" s="135" t="str">
        <f ca="1">IFERROR(IF($C1862="","",VLOOKUP(FİLTRE!$C1862,'SKT LİSTESİ'!$F:$AJ,14,0)),"")</f>
        <v/>
      </c>
      <c r="N1862" s="31" t="str">
        <f ca="1">IFERROR(IF($C1862="","",VLOOKUP(FİLTRE!$C1862,'SKT LİSTESİ'!$F:$AJ,22,0)),"")</f>
        <v/>
      </c>
      <c r="O1862" s="136" t="str">
        <f ca="1">IFERROR(IF($C1862="","",VLOOKUP(FİLTRE!$C1862,'SKT LİSTESİ'!$F:$AJ,23,0)),"")</f>
        <v/>
      </c>
      <c r="P1862" s="31"/>
      <c r="Q1862" s="31"/>
      <c r="R1862" s="137" t="str">
        <f ca="1">(IFERROR(IF($C1862="","",VLOOKUP(FİLTRE!$C1862,'SKT LİSTESİ'!$F:$AJ,15,0)),""))</f>
        <v/>
      </c>
      <c r="S1862" s="138" t="str">
        <f ca="1">IFERROR(IF($C1862="","",VLOOKUP(FİLTRE!$C1862,'SKT LİSTESİ'!$F:$AJ,16,0)),"")</f>
        <v/>
      </c>
      <c r="AF1862" s="179" t="str">
        <f t="shared" ca="1" si="114"/>
        <v/>
      </c>
      <c r="AG1862" s="179">
        <f t="shared" ca="1" si="115"/>
        <v>0</v>
      </c>
      <c r="AH1862" s="179">
        <f t="shared" ca="1" si="116"/>
        <v>0</v>
      </c>
    </row>
    <row r="1863" spans="2:34" ht="15.75" x14ac:dyDescent="0.25">
      <c r="B1863">
        <f t="shared" ca="1" si="113"/>
        <v>1851</v>
      </c>
      <c r="C1863" t="str">
        <f ca="1">IFERROR(VLOOKUP(B1863,'SKT LİSTESİ'!F:F,1,0),"")</f>
        <v/>
      </c>
      <c r="E1863" s="128" t="str">
        <f ca="1">IFERROR(IF($C1863="","",VLOOKUP(FİLTRE!$C1863,'SKT LİSTESİ'!$F:$S,5,0)),"")</f>
        <v/>
      </c>
      <c r="F1863" s="129" t="str">
        <f ca="1">IFERROR(IF($C1863="","",VLOOKUP(FİLTRE!$C1863,'SKT LİSTESİ'!$F:$S,7,0)),"")</f>
        <v/>
      </c>
      <c r="G1863" s="130" t="str">
        <f ca="1">IFERROR(IF($C1863="","",VLOOKUP(FİLTRE!$C1863,'SKT LİSTESİ'!$F:$S,8,0)),"")</f>
        <v/>
      </c>
      <c r="H1863" s="131" t="str">
        <f ca="1">IF(E1863="","",IF($C1863="","",VLOOKUP(FİLTRE!$C1863,'SKT LİSTESİ'!$F:$S,9,0)))</f>
        <v/>
      </c>
      <c r="I1863" s="132" t="str">
        <f ca="1">IFERROR(IF($C1863="","",VLOOKUP(FİLTRE!$C1863,'SKT LİSTESİ'!$F:$S,10,0)),"")</f>
        <v/>
      </c>
      <c r="J1863" s="133" t="str">
        <f ca="1">IFERROR(IF($C1863="","",VLOOKUP(FİLTRE!$C1863,'SKT LİSTESİ'!$F:$S,11,0)),"")</f>
        <v/>
      </c>
      <c r="K1863" s="134" t="str">
        <f ca="1">IFERROR(IF($C1863="","",VLOOKUP(FİLTRE!$C1863,'SKT LİSTESİ'!$F:$S,12,0)),"")</f>
        <v/>
      </c>
      <c r="L1863" s="134" t="str">
        <f ca="1">IFERROR(IF($C1863="","",VLOOKUP(FİLTRE!$C1863,'SKT LİSTESİ'!$F:$S,13,0)),"")</f>
        <v/>
      </c>
      <c r="M1863" s="135" t="str">
        <f ca="1">IFERROR(IF($C1863="","",VLOOKUP(FİLTRE!$C1863,'SKT LİSTESİ'!$F:$AJ,14,0)),"")</f>
        <v/>
      </c>
      <c r="N1863" s="31" t="str">
        <f ca="1">IFERROR(IF($C1863="","",VLOOKUP(FİLTRE!$C1863,'SKT LİSTESİ'!$F:$AJ,22,0)),"")</f>
        <v/>
      </c>
      <c r="O1863" s="136" t="str">
        <f ca="1">IFERROR(IF($C1863="","",VLOOKUP(FİLTRE!$C1863,'SKT LİSTESİ'!$F:$AJ,23,0)),"")</f>
        <v/>
      </c>
      <c r="P1863" s="31"/>
      <c r="Q1863" s="31"/>
      <c r="R1863" s="137" t="str">
        <f ca="1">(IFERROR(IF($C1863="","",VLOOKUP(FİLTRE!$C1863,'SKT LİSTESİ'!$F:$AJ,15,0)),""))</f>
        <v/>
      </c>
      <c r="S1863" s="138" t="str">
        <f ca="1">IFERROR(IF($C1863="","",VLOOKUP(FİLTRE!$C1863,'SKT LİSTESİ'!$F:$AJ,16,0)),"")</f>
        <v/>
      </c>
      <c r="AF1863" s="179" t="str">
        <f t="shared" ca="1" si="114"/>
        <v/>
      </c>
      <c r="AG1863" s="179">
        <f t="shared" ca="1" si="115"/>
        <v>0</v>
      </c>
      <c r="AH1863" s="179">
        <f t="shared" ca="1" si="116"/>
        <v>0</v>
      </c>
    </row>
    <row r="1864" spans="2:34" ht="15.75" x14ac:dyDescent="0.25">
      <c r="B1864">
        <f t="shared" ca="1" si="113"/>
        <v>1852</v>
      </c>
      <c r="C1864" t="str">
        <f ca="1">IFERROR(VLOOKUP(B1864,'SKT LİSTESİ'!F:F,1,0),"")</f>
        <v/>
      </c>
      <c r="E1864" s="128" t="str">
        <f ca="1">IFERROR(IF($C1864="","",VLOOKUP(FİLTRE!$C1864,'SKT LİSTESİ'!$F:$S,5,0)),"")</f>
        <v/>
      </c>
      <c r="F1864" s="129" t="str">
        <f ca="1">IFERROR(IF($C1864="","",VLOOKUP(FİLTRE!$C1864,'SKT LİSTESİ'!$F:$S,7,0)),"")</f>
        <v/>
      </c>
      <c r="G1864" s="130" t="str">
        <f ca="1">IFERROR(IF($C1864="","",VLOOKUP(FİLTRE!$C1864,'SKT LİSTESİ'!$F:$S,8,0)),"")</f>
        <v/>
      </c>
      <c r="H1864" s="131" t="str">
        <f ca="1">IF(E1864="","",IF($C1864="","",VLOOKUP(FİLTRE!$C1864,'SKT LİSTESİ'!$F:$S,9,0)))</f>
        <v/>
      </c>
      <c r="I1864" s="132" t="str">
        <f ca="1">IFERROR(IF($C1864="","",VLOOKUP(FİLTRE!$C1864,'SKT LİSTESİ'!$F:$S,10,0)),"")</f>
        <v/>
      </c>
      <c r="J1864" s="133" t="str">
        <f ca="1">IFERROR(IF($C1864="","",VLOOKUP(FİLTRE!$C1864,'SKT LİSTESİ'!$F:$S,11,0)),"")</f>
        <v/>
      </c>
      <c r="K1864" s="134" t="str">
        <f ca="1">IFERROR(IF($C1864="","",VLOOKUP(FİLTRE!$C1864,'SKT LİSTESİ'!$F:$S,12,0)),"")</f>
        <v/>
      </c>
      <c r="L1864" s="134" t="str">
        <f ca="1">IFERROR(IF($C1864="","",VLOOKUP(FİLTRE!$C1864,'SKT LİSTESİ'!$F:$S,13,0)),"")</f>
        <v/>
      </c>
      <c r="M1864" s="135" t="str">
        <f ca="1">IFERROR(IF($C1864="","",VLOOKUP(FİLTRE!$C1864,'SKT LİSTESİ'!$F:$AJ,14,0)),"")</f>
        <v/>
      </c>
      <c r="N1864" s="31" t="str">
        <f ca="1">IFERROR(IF($C1864="","",VLOOKUP(FİLTRE!$C1864,'SKT LİSTESİ'!$F:$AJ,22,0)),"")</f>
        <v/>
      </c>
      <c r="O1864" s="136" t="str">
        <f ca="1">IFERROR(IF($C1864="","",VLOOKUP(FİLTRE!$C1864,'SKT LİSTESİ'!$F:$AJ,23,0)),"")</f>
        <v/>
      </c>
      <c r="P1864" s="31"/>
      <c r="Q1864" s="31"/>
      <c r="R1864" s="137" t="str">
        <f ca="1">(IFERROR(IF($C1864="","",VLOOKUP(FİLTRE!$C1864,'SKT LİSTESİ'!$F:$AJ,15,0)),""))</f>
        <v/>
      </c>
      <c r="S1864" s="138" t="str">
        <f ca="1">IFERROR(IF($C1864="","",VLOOKUP(FİLTRE!$C1864,'SKT LİSTESİ'!$F:$AJ,16,0)),"")</f>
        <v/>
      </c>
      <c r="AF1864" s="179" t="str">
        <f t="shared" ca="1" si="114"/>
        <v/>
      </c>
      <c r="AG1864" s="179">
        <f t="shared" ca="1" si="115"/>
        <v>0</v>
      </c>
      <c r="AH1864" s="179">
        <f t="shared" ca="1" si="116"/>
        <v>0</v>
      </c>
    </row>
    <row r="1865" spans="2:34" ht="15.75" x14ac:dyDescent="0.25">
      <c r="B1865">
        <f t="shared" ca="1" si="113"/>
        <v>1853</v>
      </c>
      <c r="C1865" t="str">
        <f ca="1">IFERROR(VLOOKUP(B1865,'SKT LİSTESİ'!F:F,1,0),"")</f>
        <v/>
      </c>
      <c r="E1865" s="128" t="str">
        <f ca="1">IFERROR(IF($C1865="","",VLOOKUP(FİLTRE!$C1865,'SKT LİSTESİ'!$F:$S,5,0)),"")</f>
        <v/>
      </c>
      <c r="F1865" s="129" t="str">
        <f ca="1">IFERROR(IF($C1865="","",VLOOKUP(FİLTRE!$C1865,'SKT LİSTESİ'!$F:$S,7,0)),"")</f>
        <v/>
      </c>
      <c r="G1865" s="130" t="str">
        <f ca="1">IFERROR(IF($C1865="","",VLOOKUP(FİLTRE!$C1865,'SKT LİSTESİ'!$F:$S,8,0)),"")</f>
        <v/>
      </c>
      <c r="H1865" s="131" t="str">
        <f ca="1">IF(E1865="","",IF($C1865="","",VLOOKUP(FİLTRE!$C1865,'SKT LİSTESİ'!$F:$S,9,0)))</f>
        <v/>
      </c>
      <c r="I1865" s="132" t="str">
        <f ca="1">IFERROR(IF($C1865="","",VLOOKUP(FİLTRE!$C1865,'SKT LİSTESİ'!$F:$S,10,0)),"")</f>
        <v/>
      </c>
      <c r="J1865" s="133" t="str">
        <f ca="1">IFERROR(IF($C1865="","",VLOOKUP(FİLTRE!$C1865,'SKT LİSTESİ'!$F:$S,11,0)),"")</f>
        <v/>
      </c>
      <c r="K1865" s="134" t="str">
        <f ca="1">IFERROR(IF($C1865="","",VLOOKUP(FİLTRE!$C1865,'SKT LİSTESİ'!$F:$S,12,0)),"")</f>
        <v/>
      </c>
      <c r="L1865" s="134" t="str">
        <f ca="1">IFERROR(IF($C1865="","",VLOOKUP(FİLTRE!$C1865,'SKT LİSTESİ'!$F:$S,13,0)),"")</f>
        <v/>
      </c>
      <c r="M1865" s="135" t="str">
        <f ca="1">IFERROR(IF($C1865="","",VLOOKUP(FİLTRE!$C1865,'SKT LİSTESİ'!$F:$AJ,14,0)),"")</f>
        <v/>
      </c>
      <c r="N1865" s="31" t="str">
        <f ca="1">IFERROR(IF($C1865="","",VLOOKUP(FİLTRE!$C1865,'SKT LİSTESİ'!$F:$AJ,22,0)),"")</f>
        <v/>
      </c>
      <c r="O1865" s="136" t="str">
        <f ca="1">IFERROR(IF($C1865="","",VLOOKUP(FİLTRE!$C1865,'SKT LİSTESİ'!$F:$AJ,23,0)),"")</f>
        <v/>
      </c>
      <c r="P1865" s="31"/>
      <c r="Q1865" s="31"/>
      <c r="R1865" s="137" t="str">
        <f ca="1">(IFERROR(IF($C1865="","",VLOOKUP(FİLTRE!$C1865,'SKT LİSTESİ'!$F:$AJ,15,0)),""))</f>
        <v/>
      </c>
      <c r="S1865" s="138" t="str">
        <f ca="1">IFERROR(IF($C1865="","",VLOOKUP(FİLTRE!$C1865,'SKT LİSTESİ'!$F:$AJ,16,0)),"")</f>
        <v/>
      </c>
      <c r="AF1865" s="179" t="str">
        <f t="shared" ca="1" si="114"/>
        <v/>
      </c>
      <c r="AG1865" s="179">
        <f t="shared" ca="1" si="115"/>
        <v>0</v>
      </c>
      <c r="AH1865" s="179">
        <f t="shared" ca="1" si="116"/>
        <v>0</v>
      </c>
    </row>
    <row r="1866" spans="2:34" ht="15.75" x14ac:dyDescent="0.25">
      <c r="B1866">
        <f t="shared" ca="1" si="113"/>
        <v>1854</v>
      </c>
      <c r="C1866" t="str">
        <f ca="1">IFERROR(VLOOKUP(B1866,'SKT LİSTESİ'!F:F,1,0),"")</f>
        <v/>
      </c>
      <c r="E1866" s="128" t="str">
        <f ca="1">IFERROR(IF($C1866="","",VLOOKUP(FİLTRE!$C1866,'SKT LİSTESİ'!$F:$S,5,0)),"")</f>
        <v/>
      </c>
      <c r="F1866" s="129" t="str">
        <f ca="1">IFERROR(IF($C1866="","",VLOOKUP(FİLTRE!$C1866,'SKT LİSTESİ'!$F:$S,7,0)),"")</f>
        <v/>
      </c>
      <c r="G1866" s="130" t="str">
        <f ca="1">IFERROR(IF($C1866="","",VLOOKUP(FİLTRE!$C1866,'SKT LİSTESİ'!$F:$S,8,0)),"")</f>
        <v/>
      </c>
      <c r="H1866" s="131" t="str">
        <f ca="1">IF(E1866="","",IF($C1866="","",VLOOKUP(FİLTRE!$C1866,'SKT LİSTESİ'!$F:$S,9,0)))</f>
        <v/>
      </c>
      <c r="I1866" s="132" t="str">
        <f ca="1">IFERROR(IF($C1866="","",VLOOKUP(FİLTRE!$C1866,'SKT LİSTESİ'!$F:$S,10,0)),"")</f>
        <v/>
      </c>
      <c r="J1866" s="133" t="str">
        <f ca="1">IFERROR(IF($C1866="","",VLOOKUP(FİLTRE!$C1866,'SKT LİSTESİ'!$F:$S,11,0)),"")</f>
        <v/>
      </c>
      <c r="K1866" s="134" t="str">
        <f ca="1">IFERROR(IF($C1866="","",VLOOKUP(FİLTRE!$C1866,'SKT LİSTESİ'!$F:$S,12,0)),"")</f>
        <v/>
      </c>
      <c r="L1866" s="134" t="str">
        <f ca="1">IFERROR(IF($C1866="","",VLOOKUP(FİLTRE!$C1866,'SKT LİSTESİ'!$F:$S,13,0)),"")</f>
        <v/>
      </c>
      <c r="M1866" s="135" t="str">
        <f ca="1">IFERROR(IF($C1866="","",VLOOKUP(FİLTRE!$C1866,'SKT LİSTESİ'!$F:$AJ,14,0)),"")</f>
        <v/>
      </c>
      <c r="N1866" s="31" t="str">
        <f ca="1">IFERROR(IF($C1866="","",VLOOKUP(FİLTRE!$C1866,'SKT LİSTESİ'!$F:$AJ,22,0)),"")</f>
        <v/>
      </c>
      <c r="O1866" s="136" t="str">
        <f ca="1">IFERROR(IF($C1866="","",VLOOKUP(FİLTRE!$C1866,'SKT LİSTESİ'!$F:$AJ,23,0)),"")</f>
        <v/>
      </c>
      <c r="P1866" s="31"/>
      <c r="Q1866" s="31"/>
      <c r="R1866" s="137" t="str">
        <f ca="1">(IFERROR(IF($C1866="","",VLOOKUP(FİLTRE!$C1866,'SKT LİSTESİ'!$F:$AJ,15,0)),""))</f>
        <v/>
      </c>
      <c r="S1866" s="138" t="str">
        <f ca="1">IFERROR(IF($C1866="","",VLOOKUP(FİLTRE!$C1866,'SKT LİSTESİ'!$F:$AJ,16,0)),"")</f>
        <v/>
      </c>
      <c r="AF1866" s="179" t="str">
        <f t="shared" ca="1" si="114"/>
        <v/>
      </c>
      <c r="AG1866" s="179">
        <f t="shared" ca="1" si="115"/>
        <v>0</v>
      </c>
      <c r="AH1866" s="179">
        <f t="shared" ca="1" si="116"/>
        <v>0</v>
      </c>
    </row>
    <row r="1867" spans="2:34" ht="15.75" x14ac:dyDescent="0.25">
      <c r="B1867">
        <f t="shared" ca="1" si="113"/>
        <v>1855</v>
      </c>
      <c r="C1867" t="str">
        <f ca="1">IFERROR(VLOOKUP(B1867,'SKT LİSTESİ'!F:F,1,0),"")</f>
        <v/>
      </c>
      <c r="E1867" s="128" t="str">
        <f ca="1">IFERROR(IF($C1867="","",VLOOKUP(FİLTRE!$C1867,'SKT LİSTESİ'!$F:$S,5,0)),"")</f>
        <v/>
      </c>
      <c r="F1867" s="129" t="str">
        <f ca="1">IFERROR(IF($C1867="","",VLOOKUP(FİLTRE!$C1867,'SKT LİSTESİ'!$F:$S,7,0)),"")</f>
        <v/>
      </c>
      <c r="G1867" s="130" t="str">
        <f ca="1">IFERROR(IF($C1867="","",VLOOKUP(FİLTRE!$C1867,'SKT LİSTESİ'!$F:$S,8,0)),"")</f>
        <v/>
      </c>
      <c r="H1867" s="131" t="str">
        <f ca="1">IF(E1867="","",IF($C1867="","",VLOOKUP(FİLTRE!$C1867,'SKT LİSTESİ'!$F:$S,9,0)))</f>
        <v/>
      </c>
      <c r="I1867" s="132" t="str">
        <f ca="1">IFERROR(IF($C1867="","",VLOOKUP(FİLTRE!$C1867,'SKT LİSTESİ'!$F:$S,10,0)),"")</f>
        <v/>
      </c>
      <c r="J1867" s="133" t="str">
        <f ca="1">IFERROR(IF($C1867="","",VLOOKUP(FİLTRE!$C1867,'SKT LİSTESİ'!$F:$S,11,0)),"")</f>
        <v/>
      </c>
      <c r="K1867" s="134" t="str">
        <f ca="1">IFERROR(IF($C1867="","",VLOOKUP(FİLTRE!$C1867,'SKT LİSTESİ'!$F:$S,12,0)),"")</f>
        <v/>
      </c>
      <c r="L1867" s="134" t="str">
        <f ca="1">IFERROR(IF($C1867="","",VLOOKUP(FİLTRE!$C1867,'SKT LİSTESİ'!$F:$S,13,0)),"")</f>
        <v/>
      </c>
      <c r="M1867" s="135" t="str">
        <f ca="1">IFERROR(IF($C1867="","",VLOOKUP(FİLTRE!$C1867,'SKT LİSTESİ'!$F:$AJ,14,0)),"")</f>
        <v/>
      </c>
      <c r="N1867" s="31" t="str">
        <f ca="1">IFERROR(IF($C1867="","",VLOOKUP(FİLTRE!$C1867,'SKT LİSTESİ'!$F:$AJ,22,0)),"")</f>
        <v/>
      </c>
      <c r="O1867" s="136" t="str">
        <f ca="1">IFERROR(IF($C1867="","",VLOOKUP(FİLTRE!$C1867,'SKT LİSTESİ'!$F:$AJ,23,0)),"")</f>
        <v/>
      </c>
      <c r="P1867" s="31"/>
      <c r="Q1867" s="31"/>
      <c r="R1867" s="137" t="str">
        <f ca="1">(IFERROR(IF($C1867="","",VLOOKUP(FİLTRE!$C1867,'SKT LİSTESİ'!$F:$AJ,15,0)),""))</f>
        <v/>
      </c>
      <c r="S1867" s="138" t="str">
        <f ca="1">IFERROR(IF($C1867="","",VLOOKUP(FİLTRE!$C1867,'SKT LİSTESİ'!$F:$AJ,16,0)),"")</f>
        <v/>
      </c>
      <c r="AF1867" s="179" t="str">
        <f t="shared" ca="1" si="114"/>
        <v/>
      </c>
      <c r="AG1867" s="179">
        <f t="shared" ca="1" si="115"/>
        <v>0</v>
      </c>
      <c r="AH1867" s="179">
        <f t="shared" ca="1" si="116"/>
        <v>0</v>
      </c>
    </row>
    <row r="1868" spans="2:34" ht="15.75" x14ac:dyDescent="0.25">
      <c r="B1868">
        <f t="shared" ca="1" si="113"/>
        <v>1856</v>
      </c>
      <c r="C1868" t="str">
        <f ca="1">IFERROR(VLOOKUP(B1868,'SKT LİSTESİ'!F:F,1,0),"")</f>
        <v/>
      </c>
      <c r="E1868" s="128" t="str">
        <f ca="1">IFERROR(IF($C1868="","",VLOOKUP(FİLTRE!$C1868,'SKT LİSTESİ'!$F:$S,5,0)),"")</f>
        <v/>
      </c>
      <c r="F1868" s="129" t="str">
        <f ca="1">IFERROR(IF($C1868="","",VLOOKUP(FİLTRE!$C1868,'SKT LİSTESİ'!$F:$S,7,0)),"")</f>
        <v/>
      </c>
      <c r="G1868" s="130" t="str">
        <f ca="1">IFERROR(IF($C1868="","",VLOOKUP(FİLTRE!$C1868,'SKT LİSTESİ'!$F:$S,8,0)),"")</f>
        <v/>
      </c>
      <c r="H1868" s="131" t="str">
        <f ca="1">IF(E1868="","",IF($C1868="","",VLOOKUP(FİLTRE!$C1868,'SKT LİSTESİ'!$F:$S,9,0)))</f>
        <v/>
      </c>
      <c r="I1868" s="132" t="str">
        <f ca="1">IFERROR(IF($C1868="","",VLOOKUP(FİLTRE!$C1868,'SKT LİSTESİ'!$F:$S,10,0)),"")</f>
        <v/>
      </c>
      <c r="J1868" s="133" t="str">
        <f ca="1">IFERROR(IF($C1868="","",VLOOKUP(FİLTRE!$C1868,'SKT LİSTESİ'!$F:$S,11,0)),"")</f>
        <v/>
      </c>
      <c r="K1868" s="134" t="str">
        <f ca="1">IFERROR(IF($C1868="","",VLOOKUP(FİLTRE!$C1868,'SKT LİSTESİ'!$F:$S,12,0)),"")</f>
        <v/>
      </c>
      <c r="L1868" s="134" t="str">
        <f ca="1">IFERROR(IF($C1868="","",VLOOKUP(FİLTRE!$C1868,'SKT LİSTESİ'!$F:$S,13,0)),"")</f>
        <v/>
      </c>
      <c r="M1868" s="135" t="str">
        <f ca="1">IFERROR(IF($C1868="","",VLOOKUP(FİLTRE!$C1868,'SKT LİSTESİ'!$F:$AJ,14,0)),"")</f>
        <v/>
      </c>
      <c r="N1868" s="31" t="str">
        <f ca="1">IFERROR(IF($C1868="","",VLOOKUP(FİLTRE!$C1868,'SKT LİSTESİ'!$F:$AJ,22,0)),"")</f>
        <v/>
      </c>
      <c r="O1868" s="136" t="str">
        <f ca="1">IFERROR(IF($C1868="","",VLOOKUP(FİLTRE!$C1868,'SKT LİSTESİ'!$F:$AJ,23,0)),"")</f>
        <v/>
      </c>
      <c r="P1868" s="31"/>
      <c r="Q1868" s="31"/>
      <c r="R1868" s="137" t="str">
        <f ca="1">(IFERROR(IF($C1868="","",VLOOKUP(FİLTRE!$C1868,'SKT LİSTESİ'!$F:$AJ,15,0)),""))</f>
        <v/>
      </c>
      <c r="S1868" s="138" t="str">
        <f ca="1">IFERROR(IF($C1868="","",VLOOKUP(FİLTRE!$C1868,'SKT LİSTESİ'!$F:$AJ,16,0)),"")</f>
        <v/>
      </c>
      <c r="AF1868" s="179" t="str">
        <f t="shared" ca="1" si="114"/>
        <v/>
      </c>
      <c r="AG1868" s="179">
        <f t="shared" ca="1" si="115"/>
        <v>0</v>
      </c>
      <c r="AH1868" s="179">
        <f t="shared" ca="1" si="116"/>
        <v>0</v>
      </c>
    </row>
    <row r="1869" spans="2:34" ht="15.75" x14ac:dyDescent="0.25">
      <c r="B1869">
        <f t="shared" ca="1" si="113"/>
        <v>1857</v>
      </c>
      <c r="C1869" t="str">
        <f ca="1">IFERROR(VLOOKUP(B1869,'SKT LİSTESİ'!F:F,1,0),"")</f>
        <v/>
      </c>
      <c r="E1869" s="128" t="str">
        <f ca="1">IFERROR(IF($C1869="","",VLOOKUP(FİLTRE!$C1869,'SKT LİSTESİ'!$F:$S,5,0)),"")</f>
        <v/>
      </c>
      <c r="F1869" s="129" t="str">
        <f ca="1">IFERROR(IF($C1869="","",VLOOKUP(FİLTRE!$C1869,'SKT LİSTESİ'!$F:$S,7,0)),"")</f>
        <v/>
      </c>
      <c r="G1869" s="130" t="str">
        <f ca="1">IFERROR(IF($C1869="","",VLOOKUP(FİLTRE!$C1869,'SKT LİSTESİ'!$F:$S,8,0)),"")</f>
        <v/>
      </c>
      <c r="H1869" s="131" t="str">
        <f ca="1">IF(E1869="","",IF($C1869="","",VLOOKUP(FİLTRE!$C1869,'SKT LİSTESİ'!$F:$S,9,0)))</f>
        <v/>
      </c>
      <c r="I1869" s="132" t="str">
        <f ca="1">IFERROR(IF($C1869="","",VLOOKUP(FİLTRE!$C1869,'SKT LİSTESİ'!$F:$S,10,0)),"")</f>
        <v/>
      </c>
      <c r="J1869" s="133" t="str">
        <f ca="1">IFERROR(IF($C1869="","",VLOOKUP(FİLTRE!$C1869,'SKT LİSTESİ'!$F:$S,11,0)),"")</f>
        <v/>
      </c>
      <c r="K1869" s="134" t="str">
        <f ca="1">IFERROR(IF($C1869="","",VLOOKUP(FİLTRE!$C1869,'SKT LİSTESİ'!$F:$S,12,0)),"")</f>
        <v/>
      </c>
      <c r="L1869" s="134" t="str">
        <f ca="1">IFERROR(IF($C1869="","",VLOOKUP(FİLTRE!$C1869,'SKT LİSTESİ'!$F:$S,13,0)),"")</f>
        <v/>
      </c>
      <c r="M1869" s="135" t="str">
        <f ca="1">IFERROR(IF($C1869="","",VLOOKUP(FİLTRE!$C1869,'SKT LİSTESİ'!$F:$AJ,14,0)),"")</f>
        <v/>
      </c>
      <c r="N1869" s="31" t="str">
        <f ca="1">IFERROR(IF($C1869="","",VLOOKUP(FİLTRE!$C1869,'SKT LİSTESİ'!$F:$AJ,22,0)),"")</f>
        <v/>
      </c>
      <c r="O1869" s="136" t="str">
        <f ca="1">IFERROR(IF($C1869="","",VLOOKUP(FİLTRE!$C1869,'SKT LİSTESİ'!$F:$AJ,23,0)),"")</f>
        <v/>
      </c>
      <c r="P1869" s="31"/>
      <c r="Q1869" s="31"/>
      <c r="R1869" s="137" t="str">
        <f ca="1">(IFERROR(IF($C1869="","",VLOOKUP(FİLTRE!$C1869,'SKT LİSTESİ'!$F:$AJ,15,0)),""))</f>
        <v/>
      </c>
      <c r="S1869" s="138" t="str">
        <f ca="1">IFERROR(IF($C1869="","",VLOOKUP(FİLTRE!$C1869,'SKT LİSTESİ'!$F:$AJ,16,0)),"")</f>
        <v/>
      </c>
      <c r="AF1869" s="179" t="str">
        <f t="shared" ca="1" si="114"/>
        <v/>
      </c>
      <c r="AG1869" s="179">
        <f t="shared" ca="1" si="115"/>
        <v>0</v>
      </c>
      <c r="AH1869" s="179">
        <f t="shared" ca="1" si="116"/>
        <v>0</v>
      </c>
    </row>
    <row r="1870" spans="2:34" ht="15.75" x14ac:dyDescent="0.25">
      <c r="B1870">
        <f t="shared" ref="B1870:B1933" ca="1" si="117">IF($Y$2=1,(ROW()-12),"")</f>
        <v>1858</v>
      </c>
      <c r="C1870" t="str">
        <f ca="1">IFERROR(VLOOKUP(B1870,'SKT LİSTESİ'!F:F,1,0),"")</f>
        <v/>
      </c>
      <c r="E1870" s="128" t="str">
        <f ca="1">IFERROR(IF($C1870="","",VLOOKUP(FİLTRE!$C1870,'SKT LİSTESİ'!$F:$S,5,0)),"")</f>
        <v/>
      </c>
      <c r="F1870" s="129" t="str">
        <f ca="1">IFERROR(IF($C1870="","",VLOOKUP(FİLTRE!$C1870,'SKT LİSTESİ'!$F:$S,7,0)),"")</f>
        <v/>
      </c>
      <c r="G1870" s="130" t="str">
        <f ca="1">IFERROR(IF($C1870="","",VLOOKUP(FİLTRE!$C1870,'SKT LİSTESİ'!$F:$S,8,0)),"")</f>
        <v/>
      </c>
      <c r="H1870" s="131" t="str">
        <f ca="1">IF(E1870="","",IF($C1870="","",VLOOKUP(FİLTRE!$C1870,'SKT LİSTESİ'!$F:$S,9,0)))</f>
        <v/>
      </c>
      <c r="I1870" s="132" t="str">
        <f ca="1">IFERROR(IF($C1870="","",VLOOKUP(FİLTRE!$C1870,'SKT LİSTESİ'!$F:$S,10,0)),"")</f>
        <v/>
      </c>
      <c r="J1870" s="133" t="str">
        <f ca="1">IFERROR(IF($C1870="","",VLOOKUP(FİLTRE!$C1870,'SKT LİSTESİ'!$F:$S,11,0)),"")</f>
        <v/>
      </c>
      <c r="K1870" s="134" t="str">
        <f ca="1">IFERROR(IF($C1870="","",VLOOKUP(FİLTRE!$C1870,'SKT LİSTESİ'!$F:$S,12,0)),"")</f>
        <v/>
      </c>
      <c r="L1870" s="134" t="str">
        <f ca="1">IFERROR(IF($C1870="","",VLOOKUP(FİLTRE!$C1870,'SKT LİSTESİ'!$F:$S,13,0)),"")</f>
        <v/>
      </c>
      <c r="M1870" s="135" t="str">
        <f ca="1">IFERROR(IF($C1870="","",VLOOKUP(FİLTRE!$C1870,'SKT LİSTESİ'!$F:$AJ,14,0)),"")</f>
        <v/>
      </c>
      <c r="N1870" s="31" t="str">
        <f ca="1">IFERROR(IF($C1870="","",VLOOKUP(FİLTRE!$C1870,'SKT LİSTESİ'!$F:$AJ,22,0)),"")</f>
        <v/>
      </c>
      <c r="O1870" s="136" t="str">
        <f ca="1">IFERROR(IF($C1870="","",VLOOKUP(FİLTRE!$C1870,'SKT LİSTESİ'!$F:$AJ,23,0)),"")</f>
        <v/>
      </c>
      <c r="P1870" s="31"/>
      <c r="Q1870" s="31"/>
      <c r="R1870" s="137" t="str">
        <f ca="1">(IFERROR(IF($C1870="","",VLOOKUP(FİLTRE!$C1870,'SKT LİSTESİ'!$F:$AJ,15,0)),""))</f>
        <v/>
      </c>
      <c r="S1870" s="138" t="str">
        <f ca="1">IFERROR(IF($C1870="","",VLOOKUP(FİLTRE!$C1870,'SKT LİSTESİ'!$F:$AJ,16,0)),"")</f>
        <v/>
      </c>
      <c r="AF1870" s="179" t="str">
        <f t="shared" ref="AF1870:AF1933" ca="1" si="118">IF(E1870&lt;&gt;"SAYIM",K1870,
(IF(AND(E1870="SAYIM",R1870=0),0,(COUNTIFS(E:E,"SAYIM",F:F,F1870,R:R,"&gt;"&amp;0)))))</f>
        <v/>
      </c>
      <c r="AG1870" s="179">
        <f t="shared" ref="AG1870:AG1933" ca="1" si="119">IF(E1870="SAYIM",(IFERROR(R1870/AF1870,0)),0)</f>
        <v>0</v>
      </c>
      <c r="AH1870" s="179">
        <f t="shared" ref="AH1870:AH1933" ca="1" si="120">IF(E1870="SAYIM",(IFERROR(S1870/AF1870,0)),0)</f>
        <v>0</v>
      </c>
    </row>
    <row r="1871" spans="2:34" ht="15.75" x14ac:dyDescent="0.25">
      <c r="B1871">
        <f t="shared" ca="1" si="117"/>
        <v>1859</v>
      </c>
      <c r="C1871" t="str">
        <f ca="1">IFERROR(VLOOKUP(B1871,'SKT LİSTESİ'!F:F,1,0),"")</f>
        <v/>
      </c>
      <c r="E1871" s="128" t="str">
        <f ca="1">IFERROR(IF($C1871="","",VLOOKUP(FİLTRE!$C1871,'SKT LİSTESİ'!$F:$S,5,0)),"")</f>
        <v/>
      </c>
      <c r="F1871" s="129" t="str">
        <f ca="1">IFERROR(IF($C1871="","",VLOOKUP(FİLTRE!$C1871,'SKT LİSTESİ'!$F:$S,7,0)),"")</f>
        <v/>
      </c>
      <c r="G1871" s="130" t="str">
        <f ca="1">IFERROR(IF($C1871="","",VLOOKUP(FİLTRE!$C1871,'SKT LİSTESİ'!$F:$S,8,0)),"")</f>
        <v/>
      </c>
      <c r="H1871" s="131" t="str">
        <f ca="1">IF(E1871="","",IF($C1871="","",VLOOKUP(FİLTRE!$C1871,'SKT LİSTESİ'!$F:$S,9,0)))</f>
        <v/>
      </c>
      <c r="I1871" s="132" t="str">
        <f ca="1">IFERROR(IF($C1871="","",VLOOKUP(FİLTRE!$C1871,'SKT LİSTESİ'!$F:$S,10,0)),"")</f>
        <v/>
      </c>
      <c r="J1871" s="133" t="str">
        <f ca="1">IFERROR(IF($C1871="","",VLOOKUP(FİLTRE!$C1871,'SKT LİSTESİ'!$F:$S,11,0)),"")</f>
        <v/>
      </c>
      <c r="K1871" s="134" t="str">
        <f ca="1">IFERROR(IF($C1871="","",VLOOKUP(FİLTRE!$C1871,'SKT LİSTESİ'!$F:$S,12,0)),"")</f>
        <v/>
      </c>
      <c r="L1871" s="134" t="str">
        <f ca="1">IFERROR(IF($C1871="","",VLOOKUP(FİLTRE!$C1871,'SKT LİSTESİ'!$F:$S,13,0)),"")</f>
        <v/>
      </c>
      <c r="M1871" s="135" t="str">
        <f ca="1">IFERROR(IF($C1871="","",VLOOKUP(FİLTRE!$C1871,'SKT LİSTESİ'!$F:$AJ,14,0)),"")</f>
        <v/>
      </c>
      <c r="N1871" s="31" t="str">
        <f ca="1">IFERROR(IF($C1871="","",VLOOKUP(FİLTRE!$C1871,'SKT LİSTESİ'!$F:$AJ,22,0)),"")</f>
        <v/>
      </c>
      <c r="O1871" s="136" t="str">
        <f ca="1">IFERROR(IF($C1871="","",VLOOKUP(FİLTRE!$C1871,'SKT LİSTESİ'!$F:$AJ,23,0)),"")</f>
        <v/>
      </c>
      <c r="P1871" s="31"/>
      <c r="Q1871" s="31"/>
      <c r="R1871" s="137" t="str">
        <f ca="1">(IFERROR(IF($C1871="","",VLOOKUP(FİLTRE!$C1871,'SKT LİSTESİ'!$F:$AJ,15,0)),""))</f>
        <v/>
      </c>
      <c r="S1871" s="138" t="str">
        <f ca="1">IFERROR(IF($C1871="","",VLOOKUP(FİLTRE!$C1871,'SKT LİSTESİ'!$F:$AJ,16,0)),"")</f>
        <v/>
      </c>
      <c r="AF1871" s="179" t="str">
        <f t="shared" ca="1" si="118"/>
        <v/>
      </c>
      <c r="AG1871" s="179">
        <f t="shared" ca="1" si="119"/>
        <v>0</v>
      </c>
      <c r="AH1871" s="179">
        <f t="shared" ca="1" si="120"/>
        <v>0</v>
      </c>
    </row>
    <row r="1872" spans="2:34" ht="15.75" x14ac:dyDescent="0.25">
      <c r="B1872">
        <f t="shared" ca="1" si="117"/>
        <v>1860</v>
      </c>
      <c r="C1872" t="str">
        <f ca="1">IFERROR(VLOOKUP(B1872,'SKT LİSTESİ'!F:F,1,0),"")</f>
        <v/>
      </c>
      <c r="E1872" s="128" t="str">
        <f ca="1">IFERROR(IF($C1872="","",VLOOKUP(FİLTRE!$C1872,'SKT LİSTESİ'!$F:$S,5,0)),"")</f>
        <v/>
      </c>
      <c r="F1872" s="129" t="str">
        <f ca="1">IFERROR(IF($C1872="","",VLOOKUP(FİLTRE!$C1872,'SKT LİSTESİ'!$F:$S,7,0)),"")</f>
        <v/>
      </c>
      <c r="G1872" s="130" t="str">
        <f ca="1">IFERROR(IF($C1872="","",VLOOKUP(FİLTRE!$C1872,'SKT LİSTESİ'!$F:$S,8,0)),"")</f>
        <v/>
      </c>
      <c r="H1872" s="131" t="str">
        <f ca="1">IF(E1872="","",IF($C1872="","",VLOOKUP(FİLTRE!$C1872,'SKT LİSTESİ'!$F:$S,9,0)))</f>
        <v/>
      </c>
      <c r="I1872" s="132" t="str">
        <f ca="1">IFERROR(IF($C1872="","",VLOOKUP(FİLTRE!$C1872,'SKT LİSTESİ'!$F:$S,10,0)),"")</f>
        <v/>
      </c>
      <c r="J1872" s="133" t="str">
        <f ca="1">IFERROR(IF($C1872="","",VLOOKUP(FİLTRE!$C1872,'SKT LİSTESİ'!$F:$S,11,0)),"")</f>
        <v/>
      </c>
      <c r="K1872" s="134" t="str">
        <f ca="1">IFERROR(IF($C1872="","",VLOOKUP(FİLTRE!$C1872,'SKT LİSTESİ'!$F:$S,12,0)),"")</f>
        <v/>
      </c>
      <c r="L1872" s="134" t="str">
        <f ca="1">IFERROR(IF($C1872="","",VLOOKUP(FİLTRE!$C1872,'SKT LİSTESİ'!$F:$S,13,0)),"")</f>
        <v/>
      </c>
      <c r="M1872" s="135" t="str">
        <f ca="1">IFERROR(IF($C1872="","",VLOOKUP(FİLTRE!$C1872,'SKT LİSTESİ'!$F:$AJ,14,0)),"")</f>
        <v/>
      </c>
      <c r="N1872" s="31" t="str">
        <f ca="1">IFERROR(IF($C1872="","",VLOOKUP(FİLTRE!$C1872,'SKT LİSTESİ'!$F:$AJ,22,0)),"")</f>
        <v/>
      </c>
      <c r="O1872" s="136" t="str">
        <f ca="1">IFERROR(IF($C1872="","",VLOOKUP(FİLTRE!$C1872,'SKT LİSTESİ'!$F:$AJ,23,0)),"")</f>
        <v/>
      </c>
      <c r="P1872" s="31"/>
      <c r="Q1872" s="31"/>
      <c r="R1872" s="137" t="str">
        <f ca="1">(IFERROR(IF($C1872="","",VLOOKUP(FİLTRE!$C1872,'SKT LİSTESİ'!$F:$AJ,15,0)),""))</f>
        <v/>
      </c>
      <c r="S1872" s="138" t="str">
        <f ca="1">IFERROR(IF($C1872="","",VLOOKUP(FİLTRE!$C1872,'SKT LİSTESİ'!$F:$AJ,16,0)),"")</f>
        <v/>
      </c>
      <c r="AF1872" s="179" t="str">
        <f t="shared" ca="1" si="118"/>
        <v/>
      </c>
      <c r="AG1872" s="179">
        <f t="shared" ca="1" si="119"/>
        <v>0</v>
      </c>
      <c r="AH1872" s="179">
        <f t="shared" ca="1" si="120"/>
        <v>0</v>
      </c>
    </row>
    <row r="1873" spans="2:34" ht="15.75" x14ac:dyDescent="0.25">
      <c r="B1873">
        <f t="shared" ca="1" si="117"/>
        <v>1861</v>
      </c>
      <c r="C1873" t="str">
        <f ca="1">IFERROR(VLOOKUP(B1873,'SKT LİSTESİ'!F:F,1,0),"")</f>
        <v/>
      </c>
      <c r="E1873" s="128" t="str">
        <f ca="1">IFERROR(IF($C1873="","",VLOOKUP(FİLTRE!$C1873,'SKT LİSTESİ'!$F:$S,5,0)),"")</f>
        <v/>
      </c>
      <c r="F1873" s="129" t="str">
        <f ca="1">IFERROR(IF($C1873="","",VLOOKUP(FİLTRE!$C1873,'SKT LİSTESİ'!$F:$S,7,0)),"")</f>
        <v/>
      </c>
      <c r="G1873" s="130" t="str">
        <f ca="1">IFERROR(IF($C1873="","",VLOOKUP(FİLTRE!$C1873,'SKT LİSTESİ'!$F:$S,8,0)),"")</f>
        <v/>
      </c>
      <c r="H1873" s="131" t="str">
        <f ca="1">IF(E1873="","",IF($C1873="","",VLOOKUP(FİLTRE!$C1873,'SKT LİSTESİ'!$F:$S,9,0)))</f>
        <v/>
      </c>
      <c r="I1873" s="132" t="str">
        <f ca="1">IFERROR(IF($C1873="","",VLOOKUP(FİLTRE!$C1873,'SKT LİSTESİ'!$F:$S,10,0)),"")</f>
        <v/>
      </c>
      <c r="J1873" s="133" t="str">
        <f ca="1">IFERROR(IF($C1873="","",VLOOKUP(FİLTRE!$C1873,'SKT LİSTESİ'!$F:$S,11,0)),"")</f>
        <v/>
      </c>
      <c r="K1873" s="134" t="str">
        <f ca="1">IFERROR(IF($C1873="","",VLOOKUP(FİLTRE!$C1873,'SKT LİSTESİ'!$F:$S,12,0)),"")</f>
        <v/>
      </c>
      <c r="L1873" s="134" t="str">
        <f ca="1">IFERROR(IF($C1873="","",VLOOKUP(FİLTRE!$C1873,'SKT LİSTESİ'!$F:$S,13,0)),"")</f>
        <v/>
      </c>
      <c r="M1873" s="135" t="str">
        <f ca="1">IFERROR(IF($C1873="","",VLOOKUP(FİLTRE!$C1873,'SKT LİSTESİ'!$F:$AJ,14,0)),"")</f>
        <v/>
      </c>
      <c r="N1873" s="31" t="str">
        <f ca="1">IFERROR(IF($C1873="","",VLOOKUP(FİLTRE!$C1873,'SKT LİSTESİ'!$F:$AJ,22,0)),"")</f>
        <v/>
      </c>
      <c r="O1873" s="136" t="str">
        <f ca="1">IFERROR(IF($C1873="","",VLOOKUP(FİLTRE!$C1873,'SKT LİSTESİ'!$F:$AJ,23,0)),"")</f>
        <v/>
      </c>
      <c r="P1873" s="31"/>
      <c r="Q1873" s="31"/>
      <c r="R1873" s="137" t="str">
        <f ca="1">(IFERROR(IF($C1873="","",VLOOKUP(FİLTRE!$C1873,'SKT LİSTESİ'!$F:$AJ,15,0)),""))</f>
        <v/>
      </c>
      <c r="S1873" s="138" t="str">
        <f ca="1">IFERROR(IF($C1873="","",VLOOKUP(FİLTRE!$C1873,'SKT LİSTESİ'!$F:$AJ,16,0)),"")</f>
        <v/>
      </c>
      <c r="AF1873" s="179" t="str">
        <f t="shared" ca="1" si="118"/>
        <v/>
      </c>
      <c r="AG1873" s="179">
        <f t="shared" ca="1" si="119"/>
        <v>0</v>
      </c>
      <c r="AH1873" s="179">
        <f t="shared" ca="1" si="120"/>
        <v>0</v>
      </c>
    </row>
    <row r="1874" spans="2:34" ht="15.75" x14ac:dyDescent="0.25">
      <c r="B1874">
        <f t="shared" ca="1" si="117"/>
        <v>1862</v>
      </c>
      <c r="C1874" t="str">
        <f ca="1">IFERROR(VLOOKUP(B1874,'SKT LİSTESİ'!F:F,1,0),"")</f>
        <v/>
      </c>
      <c r="E1874" s="128" t="str">
        <f ca="1">IFERROR(IF($C1874="","",VLOOKUP(FİLTRE!$C1874,'SKT LİSTESİ'!$F:$S,5,0)),"")</f>
        <v/>
      </c>
      <c r="F1874" s="129" t="str">
        <f ca="1">IFERROR(IF($C1874="","",VLOOKUP(FİLTRE!$C1874,'SKT LİSTESİ'!$F:$S,7,0)),"")</f>
        <v/>
      </c>
      <c r="G1874" s="130" t="str">
        <f ca="1">IFERROR(IF($C1874="","",VLOOKUP(FİLTRE!$C1874,'SKT LİSTESİ'!$F:$S,8,0)),"")</f>
        <v/>
      </c>
      <c r="H1874" s="131" t="str">
        <f ca="1">IF(E1874="","",IF($C1874="","",VLOOKUP(FİLTRE!$C1874,'SKT LİSTESİ'!$F:$S,9,0)))</f>
        <v/>
      </c>
      <c r="I1874" s="132" t="str">
        <f ca="1">IFERROR(IF($C1874="","",VLOOKUP(FİLTRE!$C1874,'SKT LİSTESİ'!$F:$S,10,0)),"")</f>
        <v/>
      </c>
      <c r="J1874" s="133" t="str">
        <f ca="1">IFERROR(IF($C1874="","",VLOOKUP(FİLTRE!$C1874,'SKT LİSTESİ'!$F:$S,11,0)),"")</f>
        <v/>
      </c>
      <c r="K1874" s="134" t="str">
        <f ca="1">IFERROR(IF($C1874="","",VLOOKUP(FİLTRE!$C1874,'SKT LİSTESİ'!$F:$S,12,0)),"")</f>
        <v/>
      </c>
      <c r="L1874" s="134" t="str">
        <f ca="1">IFERROR(IF($C1874="","",VLOOKUP(FİLTRE!$C1874,'SKT LİSTESİ'!$F:$S,13,0)),"")</f>
        <v/>
      </c>
      <c r="M1874" s="135" t="str">
        <f ca="1">IFERROR(IF($C1874="","",VLOOKUP(FİLTRE!$C1874,'SKT LİSTESİ'!$F:$AJ,14,0)),"")</f>
        <v/>
      </c>
      <c r="N1874" s="31" t="str">
        <f ca="1">IFERROR(IF($C1874="","",VLOOKUP(FİLTRE!$C1874,'SKT LİSTESİ'!$F:$AJ,22,0)),"")</f>
        <v/>
      </c>
      <c r="O1874" s="136" t="str">
        <f ca="1">IFERROR(IF($C1874="","",VLOOKUP(FİLTRE!$C1874,'SKT LİSTESİ'!$F:$AJ,23,0)),"")</f>
        <v/>
      </c>
      <c r="P1874" s="31"/>
      <c r="Q1874" s="31"/>
      <c r="R1874" s="137" t="str">
        <f ca="1">(IFERROR(IF($C1874="","",VLOOKUP(FİLTRE!$C1874,'SKT LİSTESİ'!$F:$AJ,15,0)),""))</f>
        <v/>
      </c>
      <c r="S1874" s="138" t="str">
        <f ca="1">IFERROR(IF($C1874="","",VLOOKUP(FİLTRE!$C1874,'SKT LİSTESİ'!$F:$AJ,16,0)),"")</f>
        <v/>
      </c>
      <c r="AF1874" s="179" t="str">
        <f t="shared" ca="1" si="118"/>
        <v/>
      </c>
      <c r="AG1874" s="179">
        <f t="shared" ca="1" si="119"/>
        <v>0</v>
      </c>
      <c r="AH1874" s="179">
        <f t="shared" ca="1" si="120"/>
        <v>0</v>
      </c>
    </row>
    <row r="1875" spans="2:34" ht="15.75" x14ac:dyDescent="0.25">
      <c r="B1875">
        <f t="shared" ca="1" si="117"/>
        <v>1863</v>
      </c>
      <c r="C1875" t="str">
        <f ca="1">IFERROR(VLOOKUP(B1875,'SKT LİSTESİ'!F:F,1,0),"")</f>
        <v/>
      </c>
      <c r="E1875" s="128" t="str">
        <f ca="1">IFERROR(IF($C1875="","",VLOOKUP(FİLTRE!$C1875,'SKT LİSTESİ'!$F:$S,5,0)),"")</f>
        <v/>
      </c>
      <c r="F1875" s="129" t="str">
        <f ca="1">IFERROR(IF($C1875="","",VLOOKUP(FİLTRE!$C1875,'SKT LİSTESİ'!$F:$S,7,0)),"")</f>
        <v/>
      </c>
      <c r="G1875" s="130" t="str">
        <f ca="1">IFERROR(IF($C1875="","",VLOOKUP(FİLTRE!$C1875,'SKT LİSTESİ'!$F:$S,8,0)),"")</f>
        <v/>
      </c>
      <c r="H1875" s="131" t="str">
        <f ca="1">IF(E1875="","",IF($C1875="","",VLOOKUP(FİLTRE!$C1875,'SKT LİSTESİ'!$F:$S,9,0)))</f>
        <v/>
      </c>
      <c r="I1875" s="132" t="str">
        <f ca="1">IFERROR(IF($C1875="","",VLOOKUP(FİLTRE!$C1875,'SKT LİSTESİ'!$F:$S,10,0)),"")</f>
        <v/>
      </c>
      <c r="J1875" s="133" t="str">
        <f ca="1">IFERROR(IF($C1875="","",VLOOKUP(FİLTRE!$C1875,'SKT LİSTESİ'!$F:$S,11,0)),"")</f>
        <v/>
      </c>
      <c r="K1875" s="134" t="str">
        <f ca="1">IFERROR(IF($C1875="","",VLOOKUP(FİLTRE!$C1875,'SKT LİSTESİ'!$F:$S,12,0)),"")</f>
        <v/>
      </c>
      <c r="L1875" s="134" t="str">
        <f ca="1">IFERROR(IF($C1875="","",VLOOKUP(FİLTRE!$C1875,'SKT LİSTESİ'!$F:$S,13,0)),"")</f>
        <v/>
      </c>
      <c r="M1875" s="135" t="str">
        <f ca="1">IFERROR(IF($C1875="","",VLOOKUP(FİLTRE!$C1875,'SKT LİSTESİ'!$F:$AJ,14,0)),"")</f>
        <v/>
      </c>
      <c r="N1875" s="31" t="str">
        <f ca="1">IFERROR(IF($C1875="","",VLOOKUP(FİLTRE!$C1875,'SKT LİSTESİ'!$F:$AJ,22,0)),"")</f>
        <v/>
      </c>
      <c r="O1875" s="136" t="str">
        <f ca="1">IFERROR(IF($C1875="","",VLOOKUP(FİLTRE!$C1875,'SKT LİSTESİ'!$F:$AJ,23,0)),"")</f>
        <v/>
      </c>
      <c r="P1875" s="31"/>
      <c r="Q1875" s="31"/>
      <c r="R1875" s="137" t="str">
        <f ca="1">(IFERROR(IF($C1875="","",VLOOKUP(FİLTRE!$C1875,'SKT LİSTESİ'!$F:$AJ,15,0)),""))</f>
        <v/>
      </c>
      <c r="S1875" s="138" t="str">
        <f ca="1">IFERROR(IF($C1875="","",VLOOKUP(FİLTRE!$C1875,'SKT LİSTESİ'!$F:$AJ,16,0)),"")</f>
        <v/>
      </c>
      <c r="AF1875" s="179" t="str">
        <f t="shared" ca="1" si="118"/>
        <v/>
      </c>
      <c r="AG1875" s="179">
        <f t="shared" ca="1" si="119"/>
        <v>0</v>
      </c>
      <c r="AH1875" s="179">
        <f t="shared" ca="1" si="120"/>
        <v>0</v>
      </c>
    </row>
    <row r="1876" spans="2:34" ht="15.75" x14ac:dyDescent="0.25">
      <c r="B1876">
        <f t="shared" ca="1" si="117"/>
        <v>1864</v>
      </c>
      <c r="C1876" t="str">
        <f ca="1">IFERROR(VLOOKUP(B1876,'SKT LİSTESİ'!F:F,1,0),"")</f>
        <v/>
      </c>
      <c r="E1876" s="128" t="str">
        <f ca="1">IFERROR(IF($C1876="","",VLOOKUP(FİLTRE!$C1876,'SKT LİSTESİ'!$F:$S,5,0)),"")</f>
        <v/>
      </c>
      <c r="F1876" s="129" t="str">
        <f ca="1">IFERROR(IF($C1876="","",VLOOKUP(FİLTRE!$C1876,'SKT LİSTESİ'!$F:$S,7,0)),"")</f>
        <v/>
      </c>
      <c r="G1876" s="130" t="str">
        <f ca="1">IFERROR(IF($C1876="","",VLOOKUP(FİLTRE!$C1876,'SKT LİSTESİ'!$F:$S,8,0)),"")</f>
        <v/>
      </c>
      <c r="H1876" s="131" t="str">
        <f ca="1">IF(E1876="","",IF($C1876="","",VLOOKUP(FİLTRE!$C1876,'SKT LİSTESİ'!$F:$S,9,0)))</f>
        <v/>
      </c>
      <c r="I1876" s="132" t="str">
        <f ca="1">IFERROR(IF($C1876="","",VLOOKUP(FİLTRE!$C1876,'SKT LİSTESİ'!$F:$S,10,0)),"")</f>
        <v/>
      </c>
      <c r="J1876" s="133" t="str">
        <f ca="1">IFERROR(IF($C1876="","",VLOOKUP(FİLTRE!$C1876,'SKT LİSTESİ'!$F:$S,11,0)),"")</f>
        <v/>
      </c>
      <c r="K1876" s="134" t="str">
        <f ca="1">IFERROR(IF($C1876="","",VLOOKUP(FİLTRE!$C1876,'SKT LİSTESİ'!$F:$S,12,0)),"")</f>
        <v/>
      </c>
      <c r="L1876" s="134" t="str">
        <f ca="1">IFERROR(IF($C1876="","",VLOOKUP(FİLTRE!$C1876,'SKT LİSTESİ'!$F:$S,13,0)),"")</f>
        <v/>
      </c>
      <c r="M1876" s="135" t="str">
        <f ca="1">IFERROR(IF($C1876="","",VLOOKUP(FİLTRE!$C1876,'SKT LİSTESİ'!$F:$AJ,14,0)),"")</f>
        <v/>
      </c>
      <c r="N1876" s="31" t="str">
        <f ca="1">IFERROR(IF($C1876="","",VLOOKUP(FİLTRE!$C1876,'SKT LİSTESİ'!$F:$AJ,22,0)),"")</f>
        <v/>
      </c>
      <c r="O1876" s="136" t="str">
        <f ca="1">IFERROR(IF($C1876="","",VLOOKUP(FİLTRE!$C1876,'SKT LİSTESİ'!$F:$AJ,23,0)),"")</f>
        <v/>
      </c>
      <c r="P1876" s="31"/>
      <c r="Q1876" s="31"/>
      <c r="R1876" s="137" t="str">
        <f ca="1">(IFERROR(IF($C1876="","",VLOOKUP(FİLTRE!$C1876,'SKT LİSTESİ'!$F:$AJ,15,0)),""))</f>
        <v/>
      </c>
      <c r="S1876" s="138" t="str">
        <f ca="1">IFERROR(IF($C1876="","",VLOOKUP(FİLTRE!$C1876,'SKT LİSTESİ'!$F:$AJ,16,0)),"")</f>
        <v/>
      </c>
      <c r="AF1876" s="179" t="str">
        <f t="shared" ca="1" si="118"/>
        <v/>
      </c>
      <c r="AG1876" s="179">
        <f t="shared" ca="1" si="119"/>
        <v>0</v>
      </c>
      <c r="AH1876" s="179">
        <f t="shared" ca="1" si="120"/>
        <v>0</v>
      </c>
    </row>
    <row r="1877" spans="2:34" ht="15.75" x14ac:dyDescent="0.25">
      <c r="B1877">
        <f t="shared" ca="1" si="117"/>
        <v>1865</v>
      </c>
      <c r="C1877" t="str">
        <f ca="1">IFERROR(VLOOKUP(B1877,'SKT LİSTESİ'!F:F,1,0),"")</f>
        <v/>
      </c>
      <c r="E1877" s="128" t="str">
        <f ca="1">IFERROR(IF($C1877="","",VLOOKUP(FİLTRE!$C1877,'SKT LİSTESİ'!$F:$S,5,0)),"")</f>
        <v/>
      </c>
      <c r="F1877" s="129" t="str">
        <f ca="1">IFERROR(IF($C1877="","",VLOOKUP(FİLTRE!$C1877,'SKT LİSTESİ'!$F:$S,7,0)),"")</f>
        <v/>
      </c>
      <c r="G1877" s="130" t="str">
        <f ca="1">IFERROR(IF($C1877="","",VLOOKUP(FİLTRE!$C1877,'SKT LİSTESİ'!$F:$S,8,0)),"")</f>
        <v/>
      </c>
      <c r="H1877" s="131" t="str">
        <f ca="1">IF(E1877="","",IF($C1877="","",VLOOKUP(FİLTRE!$C1877,'SKT LİSTESİ'!$F:$S,9,0)))</f>
        <v/>
      </c>
      <c r="I1877" s="132" t="str">
        <f ca="1">IFERROR(IF($C1877="","",VLOOKUP(FİLTRE!$C1877,'SKT LİSTESİ'!$F:$S,10,0)),"")</f>
        <v/>
      </c>
      <c r="J1877" s="133" t="str">
        <f ca="1">IFERROR(IF($C1877="","",VLOOKUP(FİLTRE!$C1877,'SKT LİSTESİ'!$F:$S,11,0)),"")</f>
        <v/>
      </c>
      <c r="K1877" s="134" t="str">
        <f ca="1">IFERROR(IF($C1877="","",VLOOKUP(FİLTRE!$C1877,'SKT LİSTESİ'!$F:$S,12,0)),"")</f>
        <v/>
      </c>
      <c r="L1877" s="134" t="str">
        <f ca="1">IFERROR(IF($C1877="","",VLOOKUP(FİLTRE!$C1877,'SKT LİSTESİ'!$F:$S,13,0)),"")</f>
        <v/>
      </c>
      <c r="M1877" s="135" t="str">
        <f ca="1">IFERROR(IF($C1877="","",VLOOKUP(FİLTRE!$C1877,'SKT LİSTESİ'!$F:$AJ,14,0)),"")</f>
        <v/>
      </c>
      <c r="N1877" s="31" t="str">
        <f ca="1">IFERROR(IF($C1877="","",VLOOKUP(FİLTRE!$C1877,'SKT LİSTESİ'!$F:$AJ,22,0)),"")</f>
        <v/>
      </c>
      <c r="O1877" s="136" t="str">
        <f ca="1">IFERROR(IF($C1877="","",VLOOKUP(FİLTRE!$C1877,'SKT LİSTESİ'!$F:$AJ,23,0)),"")</f>
        <v/>
      </c>
      <c r="P1877" s="31"/>
      <c r="Q1877" s="31"/>
      <c r="R1877" s="137" t="str">
        <f ca="1">(IFERROR(IF($C1877="","",VLOOKUP(FİLTRE!$C1877,'SKT LİSTESİ'!$F:$AJ,15,0)),""))</f>
        <v/>
      </c>
      <c r="S1877" s="138" t="str">
        <f ca="1">IFERROR(IF($C1877="","",VLOOKUP(FİLTRE!$C1877,'SKT LİSTESİ'!$F:$AJ,16,0)),"")</f>
        <v/>
      </c>
      <c r="AF1877" s="179" t="str">
        <f t="shared" ca="1" si="118"/>
        <v/>
      </c>
      <c r="AG1877" s="179">
        <f t="shared" ca="1" si="119"/>
        <v>0</v>
      </c>
      <c r="AH1877" s="179">
        <f t="shared" ca="1" si="120"/>
        <v>0</v>
      </c>
    </row>
    <row r="1878" spans="2:34" ht="15.75" x14ac:dyDescent="0.25">
      <c r="B1878">
        <f t="shared" ca="1" si="117"/>
        <v>1866</v>
      </c>
      <c r="C1878" t="str">
        <f ca="1">IFERROR(VLOOKUP(B1878,'SKT LİSTESİ'!F:F,1,0),"")</f>
        <v/>
      </c>
      <c r="E1878" s="128" t="str">
        <f ca="1">IFERROR(IF($C1878="","",VLOOKUP(FİLTRE!$C1878,'SKT LİSTESİ'!$F:$S,5,0)),"")</f>
        <v/>
      </c>
      <c r="F1878" s="129" t="str">
        <f ca="1">IFERROR(IF($C1878="","",VLOOKUP(FİLTRE!$C1878,'SKT LİSTESİ'!$F:$S,7,0)),"")</f>
        <v/>
      </c>
      <c r="G1878" s="130" t="str">
        <f ca="1">IFERROR(IF($C1878="","",VLOOKUP(FİLTRE!$C1878,'SKT LİSTESİ'!$F:$S,8,0)),"")</f>
        <v/>
      </c>
      <c r="H1878" s="131" t="str">
        <f ca="1">IF(E1878="","",IF($C1878="","",VLOOKUP(FİLTRE!$C1878,'SKT LİSTESİ'!$F:$S,9,0)))</f>
        <v/>
      </c>
      <c r="I1878" s="132" t="str">
        <f ca="1">IFERROR(IF($C1878="","",VLOOKUP(FİLTRE!$C1878,'SKT LİSTESİ'!$F:$S,10,0)),"")</f>
        <v/>
      </c>
      <c r="J1878" s="133" t="str">
        <f ca="1">IFERROR(IF($C1878="","",VLOOKUP(FİLTRE!$C1878,'SKT LİSTESİ'!$F:$S,11,0)),"")</f>
        <v/>
      </c>
      <c r="K1878" s="134" t="str">
        <f ca="1">IFERROR(IF($C1878="","",VLOOKUP(FİLTRE!$C1878,'SKT LİSTESİ'!$F:$S,12,0)),"")</f>
        <v/>
      </c>
      <c r="L1878" s="134" t="str">
        <f ca="1">IFERROR(IF($C1878="","",VLOOKUP(FİLTRE!$C1878,'SKT LİSTESİ'!$F:$S,13,0)),"")</f>
        <v/>
      </c>
      <c r="M1878" s="135" t="str">
        <f ca="1">IFERROR(IF($C1878="","",VLOOKUP(FİLTRE!$C1878,'SKT LİSTESİ'!$F:$AJ,14,0)),"")</f>
        <v/>
      </c>
      <c r="N1878" s="31" t="str">
        <f ca="1">IFERROR(IF($C1878="","",VLOOKUP(FİLTRE!$C1878,'SKT LİSTESİ'!$F:$AJ,22,0)),"")</f>
        <v/>
      </c>
      <c r="O1878" s="136" t="str">
        <f ca="1">IFERROR(IF($C1878="","",VLOOKUP(FİLTRE!$C1878,'SKT LİSTESİ'!$F:$AJ,23,0)),"")</f>
        <v/>
      </c>
      <c r="P1878" s="31"/>
      <c r="Q1878" s="31"/>
      <c r="R1878" s="137" t="str">
        <f ca="1">(IFERROR(IF($C1878="","",VLOOKUP(FİLTRE!$C1878,'SKT LİSTESİ'!$F:$AJ,15,0)),""))</f>
        <v/>
      </c>
      <c r="S1878" s="138" t="str">
        <f ca="1">IFERROR(IF($C1878="","",VLOOKUP(FİLTRE!$C1878,'SKT LİSTESİ'!$F:$AJ,16,0)),"")</f>
        <v/>
      </c>
      <c r="AF1878" s="179" t="str">
        <f t="shared" ca="1" si="118"/>
        <v/>
      </c>
      <c r="AG1878" s="179">
        <f t="shared" ca="1" si="119"/>
        <v>0</v>
      </c>
      <c r="AH1878" s="179">
        <f t="shared" ca="1" si="120"/>
        <v>0</v>
      </c>
    </row>
    <row r="1879" spans="2:34" ht="15.75" x14ac:dyDescent="0.25">
      <c r="B1879">
        <f t="shared" ca="1" si="117"/>
        <v>1867</v>
      </c>
      <c r="C1879" t="str">
        <f ca="1">IFERROR(VLOOKUP(B1879,'SKT LİSTESİ'!F:F,1,0),"")</f>
        <v/>
      </c>
      <c r="E1879" s="128" t="str">
        <f ca="1">IFERROR(IF($C1879="","",VLOOKUP(FİLTRE!$C1879,'SKT LİSTESİ'!$F:$S,5,0)),"")</f>
        <v/>
      </c>
      <c r="F1879" s="129" t="str">
        <f ca="1">IFERROR(IF($C1879="","",VLOOKUP(FİLTRE!$C1879,'SKT LİSTESİ'!$F:$S,7,0)),"")</f>
        <v/>
      </c>
      <c r="G1879" s="130" t="str">
        <f ca="1">IFERROR(IF($C1879="","",VLOOKUP(FİLTRE!$C1879,'SKT LİSTESİ'!$F:$S,8,0)),"")</f>
        <v/>
      </c>
      <c r="H1879" s="131" t="str">
        <f ca="1">IF(E1879="","",IF($C1879="","",VLOOKUP(FİLTRE!$C1879,'SKT LİSTESİ'!$F:$S,9,0)))</f>
        <v/>
      </c>
      <c r="I1879" s="132" t="str">
        <f ca="1">IFERROR(IF($C1879="","",VLOOKUP(FİLTRE!$C1879,'SKT LİSTESİ'!$F:$S,10,0)),"")</f>
        <v/>
      </c>
      <c r="J1879" s="133" t="str">
        <f ca="1">IFERROR(IF($C1879="","",VLOOKUP(FİLTRE!$C1879,'SKT LİSTESİ'!$F:$S,11,0)),"")</f>
        <v/>
      </c>
      <c r="K1879" s="134" t="str">
        <f ca="1">IFERROR(IF($C1879="","",VLOOKUP(FİLTRE!$C1879,'SKT LİSTESİ'!$F:$S,12,0)),"")</f>
        <v/>
      </c>
      <c r="L1879" s="134" t="str">
        <f ca="1">IFERROR(IF($C1879="","",VLOOKUP(FİLTRE!$C1879,'SKT LİSTESİ'!$F:$S,13,0)),"")</f>
        <v/>
      </c>
      <c r="M1879" s="135" t="str">
        <f ca="1">IFERROR(IF($C1879="","",VLOOKUP(FİLTRE!$C1879,'SKT LİSTESİ'!$F:$AJ,14,0)),"")</f>
        <v/>
      </c>
      <c r="N1879" s="31" t="str">
        <f ca="1">IFERROR(IF($C1879="","",VLOOKUP(FİLTRE!$C1879,'SKT LİSTESİ'!$F:$AJ,22,0)),"")</f>
        <v/>
      </c>
      <c r="O1879" s="136" t="str">
        <f ca="1">IFERROR(IF($C1879="","",VLOOKUP(FİLTRE!$C1879,'SKT LİSTESİ'!$F:$AJ,23,0)),"")</f>
        <v/>
      </c>
      <c r="P1879" s="31"/>
      <c r="Q1879" s="31"/>
      <c r="R1879" s="137" t="str">
        <f ca="1">(IFERROR(IF($C1879="","",VLOOKUP(FİLTRE!$C1879,'SKT LİSTESİ'!$F:$AJ,15,0)),""))</f>
        <v/>
      </c>
      <c r="S1879" s="138" t="str">
        <f ca="1">IFERROR(IF($C1879="","",VLOOKUP(FİLTRE!$C1879,'SKT LİSTESİ'!$F:$AJ,16,0)),"")</f>
        <v/>
      </c>
      <c r="AF1879" s="179" t="str">
        <f t="shared" ca="1" si="118"/>
        <v/>
      </c>
      <c r="AG1879" s="179">
        <f t="shared" ca="1" si="119"/>
        <v>0</v>
      </c>
      <c r="AH1879" s="179">
        <f t="shared" ca="1" si="120"/>
        <v>0</v>
      </c>
    </row>
    <row r="1880" spans="2:34" ht="15.75" x14ac:dyDescent="0.25">
      <c r="B1880">
        <f t="shared" ca="1" si="117"/>
        <v>1868</v>
      </c>
      <c r="C1880" t="str">
        <f ca="1">IFERROR(VLOOKUP(B1880,'SKT LİSTESİ'!F:F,1,0),"")</f>
        <v/>
      </c>
      <c r="E1880" s="128" t="str">
        <f ca="1">IFERROR(IF($C1880="","",VLOOKUP(FİLTRE!$C1880,'SKT LİSTESİ'!$F:$S,5,0)),"")</f>
        <v/>
      </c>
      <c r="F1880" s="129" t="str">
        <f ca="1">IFERROR(IF($C1880="","",VLOOKUP(FİLTRE!$C1880,'SKT LİSTESİ'!$F:$S,7,0)),"")</f>
        <v/>
      </c>
      <c r="G1880" s="130" t="str">
        <f ca="1">IFERROR(IF($C1880="","",VLOOKUP(FİLTRE!$C1880,'SKT LİSTESİ'!$F:$S,8,0)),"")</f>
        <v/>
      </c>
      <c r="H1880" s="131" t="str">
        <f ca="1">IF(E1880="","",IF($C1880="","",VLOOKUP(FİLTRE!$C1880,'SKT LİSTESİ'!$F:$S,9,0)))</f>
        <v/>
      </c>
      <c r="I1880" s="132" t="str">
        <f ca="1">IFERROR(IF($C1880="","",VLOOKUP(FİLTRE!$C1880,'SKT LİSTESİ'!$F:$S,10,0)),"")</f>
        <v/>
      </c>
      <c r="J1880" s="133" t="str">
        <f ca="1">IFERROR(IF($C1880="","",VLOOKUP(FİLTRE!$C1880,'SKT LİSTESİ'!$F:$S,11,0)),"")</f>
        <v/>
      </c>
      <c r="K1880" s="134" t="str">
        <f ca="1">IFERROR(IF($C1880="","",VLOOKUP(FİLTRE!$C1880,'SKT LİSTESİ'!$F:$S,12,0)),"")</f>
        <v/>
      </c>
      <c r="L1880" s="134" t="str">
        <f ca="1">IFERROR(IF($C1880="","",VLOOKUP(FİLTRE!$C1880,'SKT LİSTESİ'!$F:$S,13,0)),"")</f>
        <v/>
      </c>
      <c r="M1880" s="135" t="str">
        <f ca="1">IFERROR(IF($C1880="","",VLOOKUP(FİLTRE!$C1880,'SKT LİSTESİ'!$F:$AJ,14,0)),"")</f>
        <v/>
      </c>
      <c r="N1880" s="31" t="str">
        <f ca="1">IFERROR(IF($C1880="","",VLOOKUP(FİLTRE!$C1880,'SKT LİSTESİ'!$F:$AJ,22,0)),"")</f>
        <v/>
      </c>
      <c r="O1880" s="136" t="str">
        <f ca="1">IFERROR(IF($C1880="","",VLOOKUP(FİLTRE!$C1880,'SKT LİSTESİ'!$F:$AJ,23,0)),"")</f>
        <v/>
      </c>
      <c r="P1880" s="31"/>
      <c r="Q1880" s="31"/>
      <c r="R1880" s="137" t="str">
        <f ca="1">(IFERROR(IF($C1880="","",VLOOKUP(FİLTRE!$C1880,'SKT LİSTESİ'!$F:$AJ,15,0)),""))</f>
        <v/>
      </c>
      <c r="S1880" s="138" t="str">
        <f ca="1">IFERROR(IF($C1880="","",VLOOKUP(FİLTRE!$C1880,'SKT LİSTESİ'!$F:$AJ,16,0)),"")</f>
        <v/>
      </c>
      <c r="AF1880" s="179" t="str">
        <f t="shared" ca="1" si="118"/>
        <v/>
      </c>
      <c r="AG1880" s="179">
        <f t="shared" ca="1" si="119"/>
        <v>0</v>
      </c>
      <c r="AH1880" s="179">
        <f t="shared" ca="1" si="120"/>
        <v>0</v>
      </c>
    </row>
    <row r="1881" spans="2:34" ht="15.75" x14ac:dyDescent="0.25">
      <c r="B1881">
        <f t="shared" ca="1" si="117"/>
        <v>1869</v>
      </c>
      <c r="C1881" t="str">
        <f ca="1">IFERROR(VLOOKUP(B1881,'SKT LİSTESİ'!F:F,1,0),"")</f>
        <v/>
      </c>
      <c r="E1881" s="128" t="str">
        <f ca="1">IFERROR(IF($C1881="","",VLOOKUP(FİLTRE!$C1881,'SKT LİSTESİ'!$F:$S,5,0)),"")</f>
        <v/>
      </c>
      <c r="F1881" s="129" t="str">
        <f ca="1">IFERROR(IF($C1881="","",VLOOKUP(FİLTRE!$C1881,'SKT LİSTESİ'!$F:$S,7,0)),"")</f>
        <v/>
      </c>
      <c r="G1881" s="130" t="str">
        <f ca="1">IFERROR(IF($C1881="","",VLOOKUP(FİLTRE!$C1881,'SKT LİSTESİ'!$F:$S,8,0)),"")</f>
        <v/>
      </c>
      <c r="H1881" s="131" t="str">
        <f ca="1">IF(E1881="","",IF($C1881="","",VLOOKUP(FİLTRE!$C1881,'SKT LİSTESİ'!$F:$S,9,0)))</f>
        <v/>
      </c>
      <c r="I1881" s="132" t="str">
        <f ca="1">IFERROR(IF($C1881="","",VLOOKUP(FİLTRE!$C1881,'SKT LİSTESİ'!$F:$S,10,0)),"")</f>
        <v/>
      </c>
      <c r="J1881" s="133" t="str">
        <f ca="1">IFERROR(IF($C1881="","",VLOOKUP(FİLTRE!$C1881,'SKT LİSTESİ'!$F:$S,11,0)),"")</f>
        <v/>
      </c>
      <c r="K1881" s="134" t="str">
        <f ca="1">IFERROR(IF($C1881="","",VLOOKUP(FİLTRE!$C1881,'SKT LİSTESİ'!$F:$S,12,0)),"")</f>
        <v/>
      </c>
      <c r="L1881" s="134" t="str">
        <f ca="1">IFERROR(IF($C1881="","",VLOOKUP(FİLTRE!$C1881,'SKT LİSTESİ'!$F:$S,13,0)),"")</f>
        <v/>
      </c>
      <c r="M1881" s="135" t="str">
        <f ca="1">IFERROR(IF($C1881="","",VLOOKUP(FİLTRE!$C1881,'SKT LİSTESİ'!$F:$AJ,14,0)),"")</f>
        <v/>
      </c>
      <c r="N1881" s="31" t="str">
        <f ca="1">IFERROR(IF($C1881="","",VLOOKUP(FİLTRE!$C1881,'SKT LİSTESİ'!$F:$AJ,22,0)),"")</f>
        <v/>
      </c>
      <c r="O1881" s="136" t="str">
        <f ca="1">IFERROR(IF($C1881="","",VLOOKUP(FİLTRE!$C1881,'SKT LİSTESİ'!$F:$AJ,23,0)),"")</f>
        <v/>
      </c>
      <c r="P1881" s="31"/>
      <c r="Q1881" s="31"/>
      <c r="R1881" s="137" t="str">
        <f ca="1">(IFERROR(IF($C1881="","",VLOOKUP(FİLTRE!$C1881,'SKT LİSTESİ'!$F:$AJ,15,0)),""))</f>
        <v/>
      </c>
      <c r="S1881" s="138" t="str">
        <f ca="1">IFERROR(IF($C1881="","",VLOOKUP(FİLTRE!$C1881,'SKT LİSTESİ'!$F:$AJ,16,0)),"")</f>
        <v/>
      </c>
      <c r="AF1881" s="179" t="str">
        <f t="shared" ca="1" si="118"/>
        <v/>
      </c>
      <c r="AG1881" s="179">
        <f t="shared" ca="1" si="119"/>
        <v>0</v>
      </c>
      <c r="AH1881" s="179">
        <f t="shared" ca="1" si="120"/>
        <v>0</v>
      </c>
    </row>
    <row r="1882" spans="2:34" ht="15.75" x14ac:dyDescent="0.25">
      <c r="B1882">
        <f t="shared" ca="1" si="117"/>
        <v>1870</v>
      </c>
      <c r="C1882" t="str">
        <f ca="1">IFERROR(VLOOKUP(B1882,'SKT LİSTESİ'!F:F,1,0),"")</f>
        <v/>
      </c>
      <c r="E1882" s="128" t="str">
        <f ca="1">IFERROR(IF($C1882="","",VLOOKUP(FİLTRE!$C1882,'SKT LİSTESİ'!$F:$S,5,0)),"")</f>
        <v/>
      </c>
      <c r="F1882" s="129" t="str">
        <f ca="1">IFERROR(IF($C1882="","",VLOOKUP(FİLTRE!$C1882,'SKT LİSTESİ'!$F:$S,7,0)),"")</f>
        <v/>
      </c>
      <c r="G1882" s="130" t="str">
        <f ca="1">IFERROR(IF($C1882="","",VLOOKUP(FİLTRE!$C1882,'SKT LİSTESİ'!$F:$S,8,0)),"")</f>
        <v/>
      </c>
      <c r="H1882" s="131" t="str">
        <f ca="1">IF(E1882="","",IF($C1882="","",VLOOKUP(FİLTRE!$C1882,'SKT LİSTESİ'!$F:$S,9,0)))</f>
        <v/>
      </c>
      <c r="I1882" s="132" t="str">
        <f ca="1">IFERROR(IF($C1882="","",VLOOKUP(FİLTRE!$C1882,'SKT LİSTESİ'!$F:$S,10,0)),"")</f>
        <v/>
      </c>
      <c r="J1882" s="133" t="str">
        <f ca="1">IFERROR(IF($C1882="","",VLOOKUP(FİLTRE!$C1882,'SKT LİSTESİ'!$F:$S,11,0)),"")</f>
        <v/>
      </c>
      <c r="K1882" s="134" t="str">
        <f ca="1">IFERROR(IF($C1882="","",VLOOKUP(FİLTRE!$C1882,'SKT LİSTESİ'!$F:$S,12,0)),"")</f>
        <v/>
      </c>
      <c r="L1882" s="134" t="str">
        <f ca="1">IFERROR(IF($C1882="","",VLOOKUP(FİLTRE!$C1882,'SKT LİSTESİ'!$F:$S,13,0)),"")</f>
        <v/>
      </c>
      <c r="M1882" s="135" t="str">
        <f ca="1">IFERROR(IF($C1882="","",VLOOKUP(FİLTRE!$C1882,'SKT LİSTESİ'!$F:$AJ,14,0)),"")</f>
        <v/>
      </c>
      <c r="N1882" s="31" t="str">
        <f ca="1">IFERROR(IF($C1882="","",VLOOKUP(FİLTRE!$C1882,'SKT LİSTESİ'!$F:$AJ,22,0)),"")</f>
        <v/>
      </c>
      <c r="O1882" s="136" t="str">
        <f ca="1">IFERROR(IF($C1882="","",VLOOKUP(FİLTRE!$C1882,'SKT LİSTESİ'!$F:$AJ,23,0)),"")</f>
        <v/>
      </c>
      <c r="P1882" s="31"/>
      <c r="Q1882" s="31"/>
      <c r="R1882" s="137" t="str">
        <f ca="1">(IFERROR(IF($C1882="","",VLOOKUP(FİLTRE!$C1882,'SKT LİSTESİ'!$F:$AJ,15,0)),""))</f>
        <v/>
      </c>
      <c r="S1882" s="138" t="str">
        <f ca="1">IFERROR(IF($C1882="","",VLOOKUP(FİLTRE!$C1882,'SKT LİSTESİ'!$F:$AJ,16,0)),"")</f>
        <v/>
      </c>
      <c r="AF1882" s="179" t="str">
        <f t="shared" ca="1" si="118"/>
        <v/>
      </c>
      <c r="AG1882" s="179">
        <f t="shared" ca="1" si="119"/>
        <v>0</v>
      </c>
      <c r="AH1882" s="179">
        <f t="shared" ca="1" si="120"/>
        <v>0</v>
      </c>
    </row>
    <row r="1883" spans="2:34" ht="15.75" x14ac:dyDescent="0.25">
      <c r="B1883">
        <f t="shared" ca="1" si="117"/>
        <v>1871</v>
      </c>
      <c r="C1883" t="str">
        <f ca="1">IFERROR(VLOOKUP(B1883,'SKT LİSTESİ'!F:F,1,0),"")</f>
        <v/>
      </c>
      <c r="E1883" s="128" t="str">
        <f ca="1">IFERROR(IF($C1883="","",VLOOKUP(FİLTRE!$C1883,'SKT LİSTESİ'!$F:$S,5,0)),"")</f>
        <v/>
      </c>
      <c r="F1883" s="129" t="str">
        <f ca="1">IFERROR(IF($C1883="","",VLOOKUP(FİLTRE!$C1883,'SKT LİSTESİ'!$F:$S,7,0)),"")</f>
        <v/>
      </c>
      <c r="G1883" s="130" t="str">
        <f ca="1">IFERROR(IF($C1883="","",VLOOKUP(FİLTRE!$C1883,'SKT LİSTESİ'!$F:$S,8,0)),"")</f>
        <v/>
      </c>
      <c r="H1883" s="131" t="str">
        <f ca="1">IF(E1883="","",IF($C1883="","",VLOOKUP(FİLTRE!$C1883,'SKT LİSTESİ'!$F:$S,9,0)))</f>
        <v/>
      </c>
      <c r="I1883" s="132" t="str">
        <f ca="1">IFERROR(IF($C1883="","",VLOOKUP(FİLTRE!$C1883,'SKT LİSTESİ'!$F:$S,10,0)),"")</f>
        <v/>
      </c>
      <c r="J1883" s="133" t="str">
        <f ca="1">IFERROR(IF($C1883="","",VLOOKUP(FİLTRE!$C1883,'SKT LİSTESİ'!$F:$S,11,0)),"")</f>
        <v/>
      </c>
      <c r="K1883" s="134" t="str">
        <f ca="1">IFERROR(IF($C1883="","",VLOOKUP(FİLTRE!$C1883,'SKT LİSTESİ'!$F:$S,12,0)),"")</f>
        <v/>
      </c>
      <c r="L1883" s="134" t="str">
        <f ca="1">IFERROR(IF($C1883="","",VLOOKUP(FİLTRE!$C1883,'SKT LİSTESİ'!$F:$S,13,0)),"")</f>
        <v/>
      </c>
      <c r="M1883" s="135" t="str">
        <f ca="1">IFERROR(IF($C1883="","",VLOOKUP(FİLTRE!$C1883,'SKT LİSTESİ'!$F:$AJ,14,0)),"")</f>
        <v/>
      </c>
      <c r="N1883" s="31" t="str">
        <f ca="1">IFERROR(IF($C1883="","",VLOOKUP(FİLTRE!$C1883,'SKT LİSTESİ'!$F:$AJ,22,0)),"")</f>
        <v/>
      </c>
      <c r="O1883" s="136" t="str">
        <f ca="1">IFERROR(IF($C1883="","",VLOOKUP(FİLTRE!$C1883,'SKT LİSTESİ'!$F:$AJ,23,0)),"")</f>
        <v/>
      </c>
      <c r="P1883" s="31"/>
      <c r="Q1883" s="31"/>
      <c r="R1883" s="137" t="str">
        <f ca="1">(IFERROR(IF($C1883="","",VLOOKUP(FİLTRE!$C1883,'SKT LİSTESİ'!$F:$AJ,15,0)),""))</f>
        <v/>
      </c>
      <c r="S1883" s="138" t="str">
        <f ca="1">IFERROR(IF($C1883="","",VLOOKUP(FİLTRE!$C1883,'SKT LİSTESİ'!$F:$AJ,16,0)),"")</f>
        <v/>
      </c>
      <c r="AF1883" s="179" t="str">
        <f t="shared" ca="1" si="118"/>
        <v/>
      </c>
      <c r="AG1883" s="179">
        <f t="shared" ca="1" si="119"/>
        <v>0</v>
      </c>
      <c r="AH1883" s="179">
        <f t="shared" ca="1" si="120"/>
        <v>0</v>
      </c>
    </row>
    <row r="1884" spans="2:34" ht="15.75" x14ac:dyDescent="0.25">
      <c r="B1884">
        <f t="shared" ca="1" si="117"/>
        <v>1872</v>
      </c>
      <c r="C1884" t="str">
        <f ca="1">IFERROR(VLOOKUP(B1884,'SKT LİSTESİ'!F:F,1,0),"")</f>
        <v/>
      </c>
      <c r="E1884" s="128" t="str">
        <f ca="1">IFERROR(IF($C1884="","",VLOOKUP(FİLTRE!$C1884,'SKT LİSTESİ'!$F:$S,5,0)),"")</f>
        <v/>
      </c>
      <c r="F1884" s="129" t="str">
        <f ca="1">IFERROR(IF($C1884="","",VLOOKUP(FİLTRE!$C1884,'SKT LİSTESİ'!$F:$S,7,0)),"")</f>
        <v/>
      </c>
      <c r="G1884" s="130" t="str">
        <f ca="1">IFERROR(IF($C1884="","",VLOOKUP(FİLTRE!$C1884,'SKT LİSTESİ'!$F:$S,8,0)),"")</f>
        <v/>
      </c>
      <c r="H1884" s="131" t="str">
        <f ca="1">IF(E1884="","",IF($C1884="","",VLOOKUP(FİLTRE!$C1884,'SKT LİSTESİ'!$F:$S,9,0)))</f>
        <v/>
      </c>
      <c r="I1884" s="132" t="str">
        <f ca="1">IFERROR(IF($C1884="","",VLOOKUP(FİLTRE!$C1884,'SKT LİSTESİ'!$F:$S,10,0)),"")</f>
        <v/>
      </c>
      <c r="J1884" s="133" t="str">
        <f ca="1">IFERROR(IF($C1884="","",VLOOKUP(FİLTRE!$C1884,'SKT LİSTESİ'!$F:$S,11,0)),"")</f>
        <v/>
      </c>
      <c r="K1884" s="134" t="str">
        <f ca="1">IFERROR(IF($C1884="","",VLOOKUP(FİLTRE!$C1884,'SKT LİSTESİ'!$F:$S,12,0)),"")</f>
        <v/>
      </c>
      <c r="L1884" s="134" t="str">
        <f ca="1">IFERROR(IF($C1884="","",VLOOKUP(FİLTRE!$C1884,'SKT LİSTESİ'!$F:$S,13,0)),"")</f>
        <v/>
      </c>
      <c r="M1884" s="135" t="str">
        <f ca="1">IFERROR(IF($C1884="","",VLOOKUP(FİLTRE!$C1884,'SKT LİSTESİ'!$F:$AJ,14,0)),"")</f>
        <v/>
      </c>
      <c r="N1884" s="31" t="str">
        <f ca="1">IFERROR(IF($C1884="","",VLOOKUP(FİLTRE!$C1884,'SKT LİSTESİ'!$F:$AJ,22,0)),"")</f>
        <v/>
      </c>
      <c r="O1884" s="136" t="str">
        <f ca="1">IFERROR(IF($C1884="","",VLOOKUP(FİLTRE!$C1884,'SKT LİSTESİ'!$F:$AJ,23,0)),"")</f>
        <v/>
      </c>
      <c r="P1884" s="31"/>
      <c r="Q1884" s="31"/>
      <c r="R1884" s="137" t="str">
        <f ca="1">(IFERROR(IF($C1884="","",VLOOKUP(FİLTRE!$C1884,'SKT LİSTESİ'!$F:$AJ,15,0)),""))</f>
        <v/>
      </c>
      <c r="S1884" s="138" t="str">
        <f ca="1">IFERROR(IF($C1884="","",VLOOKUP(FİLTRE!$C1884,'SKT LİSTESİ'!$F:$AJ,16,0)),"")</f>
        <v/>
      </c>
      <c r="AF1884" s="179" t="str">
        <f t="shared" ca="1" si="118"/>
        <v/>
      </c>
      <c r="AG1884" s="179">
        <f t="shared" ca="1" si="119"/>
        <v>0</v>
      </c>
      <c r="AH1884" s="179">
        <f t="shared" ca="1" si="120"/>
        <v>0</v>
      </c>
    </row>
    <row r="1885" spans="2:34" ht="15.75" x14ac:dyDescent="0.25">
      <c r="B1885">
        <f t="shared" ca="1" si="117"/>
        <v>1873</v>
      </c>
      <c r="C1885" t="str">
        <f ca="1">IFERROR(VLOOKUP(B1885,'SKT LİSTESİ'!F:F,1,0),"")</f>
        <v/>
      </c>
      <c r="E1885" s="128" t="str">
        <f ca="1">IFERROR(IF($C1885="","",VLOOKUP(FİLTRE!$C1885,'SKT LİSTESİ'!$F:$S,5,0)),"")</f>
        <v/>
      </c>
      <c r="F1885" s="129" t="str">
        <f ca="1">IFERROR(IF($C1885="","",VLOOKUP(FİLTRE!$C1885,'SKT LİSTESİ'!$F:$S,7,0)),"")</f>
        <v/>
      </c>
      <c r="G1885" s="130" t="str">
        <f ca="1">IFERROR(IF($C1885="","",VLOOKUP(FİLTRE!$C1885,'SKT LİSTESİ'!$F:$S,8,0)),"")</f>
        <v/>
      </c>
      <c r="H1885" s="131" t="str">
        <f ca="1">IF(E1885="","",IF($C1885="","",VLOOKUP(FİLTRE!$C1885,'SKT LİSTESİ'!$F:$S,9,0)))</f>
        <v/>
      </c>
      <c r="I1885" s="132" t="str">
        <f ca="1">IFERROR(IF($C1885="","",VLOOKUP(FİLTRE!$C1885,'SKT LİSTESİ'!$F:$S,10,0)),"")</f>
        <v/>
      </c>
      <c r="J1885" s="133" t="str">
        <f ca="1">IFERROR(IF($C1885="","",VLOOKUP(FİLTRE!$C1885,'SKT LİSTESİ'!$F:$S,11,0)),"")</f>
        <v/>
      </c>
      <c r="K1885" s="134" t="str">
        <f ca="1">IFERROR(IF($C1885="","",VLOOKUP(FİLTRE!$C1885,'SKT LİSTESİ'!$F:$S,12,0)),"")</f>
        <v/>
      </c>
      <c r="L1885" s="134" t="str">
        <f ca="1">IFERROR(IF($C1885="","",VLOOKUP(FİLTRE!$C1885,'SKT LİSTESİ'!$F:$S,13,0)),"")</f>
        <v/>
      </c>
      <c r="M1885" s="135" t="str">
        <f ca="1">IFERROR(IF($C1885="","",VLOOKUP(FİLTRE!$C1885,'SKT LİSTESİ'!$F:$AJ,14,0)),"")</f>
        <v/>
      </c>
      <c r="N1885" s="31" t="str">
        <f ca="1">IFERROR(IF($C1885="","",VLOOKUP(FİLTRE!$C1885,'SKT LİSTESİ'!$F:$AJ,22,0)),"")</f>
        <v/>
      </c>
      <c r="O1885" s="136" t="str">
        <f ca="1">IFERROR(IF($C1885="","",VLOOKUP(FİLTRE!$C1885,'SKT LİSTESİ'!$F:$AJ,23,0)),"")</f>
        <v/>
      </c>
      <c r="P1885" s="31"/>
      <c r="Q1885" s="31"/>
      <c r="R1885" s="137" t="str">
        <f ca="1">(IFERROR(IF($C1885="","",VLOOKUP(FİLTRE!$C1885,'SKT LİSTESİ'!$F:$AJ,15,0)),""))</f>
        <v/>
      </c>
      <c r="S1885" s="138" t="str">
        <f ca="1">IFERROR(IF($C1885="","",VLOOKUP(FİLTRE!$C1885,'SKT LİSTESİ'!$F:$AJ,16,0)),"")</f>
        <v/>
      </c>
      <c r="AF1885" s="179" t="str">
        <f t="shared" ca="1" si="118"/>
        <v/>
      </c>
      <c r="AG1885" s="179">
        <f t="shared" ca="1" si="119"/>
        <v>0</v>
      </c>
      <c r="AH1885" s="179">
        <f t="shared" ca="1" si="120"/>
        <v>0</v>
      </c>
    </row>
    <row r="1886" spans="2:34" ht="15.75" x14ac:dyDescent="0.25">
      <c r="B1886">
        <f t="shared" ca="1" si="117"/>
        <v>1874</v>
      </c>
      <c r="C1886" t="str">
        <f ca="1">IFERROR(VLOOKUP(B1886,'SKT LİSTESİ'!F:F,1,0),"")</f>
        <v/>
      </c>
      <c r="E1886" s="128" t="str">
        <f ca="1">IFERROR(IF($C1886="","",VLOOKUP(FİLTRE!$C1886,'SKT LİSTESİ'!$F:$S,5,0)),"")</f>
        <v/>
      </c>
      <c r="F1886" s="129" t="str">
        <f ca="1">IFERROR(IF($C1886="","",VLOOKUP(FİLTRE!$C1886,'SKT LİSTESİ'!$F:$S,7,0)),"")</f>
        <v/>
      </c>
      <c r="G1886" s="130" t="str">
        <f ca="1">IFERROR(IF($C1886="","",VLOOKUP(FİLTRE!$C1886,'SKT LİSTESİ'!$F:$S,8,0)),"")</f>
        <v/>
      </c>
      <c r="H1886" s="131" t="str">
        <f ca="1">IF(E1886="","",IF($C1886="","",VLOOKUP(FİLTRE!$C1886,'SKT LİSTESİ'!$F:$S,9,0)))</f>
        <v/>
      </c>
      <c r="I1886" s="132" t="str">
        <f ca="1">IFERROR(IF($C1886="","",VLOOKUP(FİLTRE!$C1886,'SKT LİSTESİ'!$F:$S,10,0)),"")</f>
        <v/>
      </c>
      <c r="J1886" s="133" t="str">
        <f ca="1">IFERROR(IF($C1886="","",VLOOKUP(FİLTRE!$C1886,'SKT LİSTESİ'!$F:$S,11,0)),"")</f>
        <v/>
      </c>
      <c r="K1886" s="134" t="str">
        <f ca="1">IFERROR(IF($C1886="","",VLOOKUP(FİLTRE!$C1886,'SKT LİSTESİ'!$F:$S,12,0)),"")</f>
        <v/>
      </c>
      <c r="L1886" s="134" t="str">
        <f ca="1">IFERROR(IF($C1886="","",VLOOKUP(FİLTRE!$C1886,'SKT LİSTESİ'!$F:$S,13,0)),"")</f>
        <v/>
      </c>
      <c r="M1886" s="135" t="str">
        <f ca="1">IFERROR(IF($C1886="","",VLOOKUP(FİLTRE!$C1886,'SKT LİSTESİ'!$F:$AJ,14,0)),"")</f>
        <v/>
      </c>
      <c r="N1886" s="31" t="str">
        <f ca="1">IFERROR(IF($C1886="","",VLOOKUP(FİLTRE!$C1886,'SKT LİSTESİ'!$F:$AJ,22,0)),"")</f>
        <v/>
      </c>
      <c r="O1886" s="136" t="str">
        <f ca="1">IFERROR(IF($C1886="","",VLOOKUP(FİLTRE!$C1886,'SKT LİSTESİ'!$F:$AJ,23,0)),"")</f>
        <v/>
      </c>
      <c r="P1886" s="31"/>
      <c r="Q1886" s="31"/>
      <c r="R1886" s="137" t="str">
        <f ca="1">(IFERROR(IF($C1886="","",VLOOKUP(FİLTRE!$C1886,'SKT LİSTESİ'!$F:$AJ,15,0)),""))</f>
        <v/>
      </c>
      <c r="S1886" s="138" t="str">
        <f ca="1">IFERROR(IF($C1886="","",VLOOKUP(FİLTRE!$C1886,'SKT LİSTESİ'!$F:$AJ,16,0)),"")</f>
        <v/>
      </c>
      <c r="AF1886" s="179" t="str">
        <f t="shared" ca="1" si="118"/>
        <v/>
      </c>
      <c r="AG1886" s="179">
        <f t="shared" ca="1" si="119"/>
        <v>0</v>
      </c>
      <c r="AH1886" s="179">
        <f t="shared" ca="1" si="120"/>
        <v>0</v>
      </c>
    </row>
    <row r="1887" spans="2:34" ht="15.75" x14ac:dyDescent="0.25">
      <c r="B1887">
        <f t="shared" ca="1" si="117"/>
        <v>1875</v>
      </c>
      <c r="C1887" t="str">
        <f ca="1">IFERROR(VLOOKUP(B1887,'SKT LİSTESİ'!F:F,1,0),"")</f>
        <v/>
      </c>
      <c r="E1887" s="128" t="str">
        <f ca="1">IFERROR(IF($C1887="","",VLOOKUP(FİLTRE!$C1887,'SKT LİSTESİ'!$F:$S,5,0)),"")</f>
        <v/>
      </c>
      <c r="F1887" s="129" t="str">
        <f ca="1">IFERROR(IF($C1887="","",VLOOKUP(FİLTRE!$C1887,'SKT LİSTESİ'!$F:$S,7,0)),"")</f>
        <v/>
      </c>
      <c r="G1887" s="130" t="str">
        <f ca="1">IFERROR(IF($C1887="","",VLOOKUP(FİLTRE!$C1887,'SKT LİSTESİ'!$F:$S,8,0)),"")</f>
        <v/>
      </c>
      <c r="H1887" s="131" t="str">
        <f ca="1">IF(E1887="","",IF($C1887="","",VLOOKUP(FİLTRE!$C1887,'SKT LİSTESİ'!$F:$S,9,0)))</f>
        <v/>
      </c>
      <c r="I1887" s="132" t="str">
        <f ca="1">IFERROR(IF($C1887="","",VLOOKUP(FİLTRE!$C1887,'SKT LİSTESİ'!$F:$S,10,0)),"")</f>
        <v/>
      </c>
      <c r="J1887" s="133" t="str">
        <f ca="1">IFERROR(IF($C1887="","",VLOOKUP(FİLTRE!$C1887,'SKT LİSTESİ'!$F:$S,11,0)),"")</f>
        <v/>
      </c>
      <c r="K1887" s="134" t="str">
        <f ca="1">IFERROR(IF($C1887="","",VLOOKUP(FİLTRE!$C1887,'SKT LİSTESİ'!$F:$S,12,0)),"")</f>
        <v/>
      </c>
      <c r="L1887" s="134" t="str">
        <f ca="1">IFERROR(IF($C1887="","",VLOOKUP(FİLTRE!$C1887,'SKT LİSTESİ'!$F:$S,13,0)),"")</f>
        <v/>
      </c>
      <c r="M1887" s="135" t="str">
        <f ca="1">IFERROR(IF($C1887="","",VLOOKUP(FİLTRE!$C1887,'SKT LİSTESİ'!$F:$AJ,14,0)),"")</f>
        <v/>
      </c>
      <c r="N1887" s="31" t="str">
        <f ca="1">IFERROR(IF($C1887="","",VLOOKUP(FİLTRE!$C1887,'SKT LİSTESİ'!$F:$AJ,22,0)),"")</f>
        <v/>
      </c>
      <c r="O1887" s="136" t="str">
        <f ca="1">IFERROR(IF($C1887="","",VLOOKUP(FİLTRE!$C1887,'SKT LİSTESİ'!$F:$AJ,23,0)),"")</f>
        <v/>
      </c>
      <c r="P1887" s="31"/>
      <c r="Q1887" s="31"/>
      <c r="R1887" s="137" t="str">
        <f ca="1">(IFERROR(IF($C1887="","",VLOOKUP(FİLTRE!$C1887,'SKT LİSTESİ'!$F:$AJ,15,0)),""))</f>
        <v/>
      </c>
      <c r="S1887" s="138" t="str">
        <f ca="1">IFERROR(IF($C1887="","",VLOOKUP(FİLTRE!$C1887,'SKT LİSTESİ'!$F:$AJ,16,0)),"")</f>
        <v/>
      </c>
      <c r="AF1887" s="179" t="str">
        <f t="shared" ca="1" si="118"/>
        <v/>
      </c>
      <c r="AG1887" s="179">
        <f t="shared" ca="1" si="119"/>
        <v>0</v>
      </c>
      <c r="AH1887" s="179">
        <f t="shared" ca="1" si="120"/>
        <v>0</v>
      </c>
    </row>
    <row r="1888" spans="2:34" ht="15.75" x14ac:dyDescent="0.25">
      <c r="B1888">
        <f t="shared" ca="1" si="117"/>
        <v>1876</v>
      </c>
      <c r="C1888" t="str">
        <f ca="1">IFERROR(VLOOKUP(B1888,'SKT LİSTESİ'!F:F,1,0),"")</f>
        <v/>
      </c>
      <c r="E1888" s="128" t="str">
        <f ca="1">IFERROR(IF($C1888="","",VLOOKUP(FİLTRE!$C1888,'SKT LİSTESİ'!$F:$S,5,0)),"")</f>
        <v/>
      </c>
      <c r="F1888" s="129" t="str">
        <f ca="1">IFERROR(IF($C1888="","",VLOOKUP(FİLTRE!$C1888,'SKT LİSTESİ'!$F:$S,7,0)),"")</f>
        <v/>
      </c>
      <c r="G1888" s="130" t="str">
        <f ca="1">IFERROR(IF($C1888="","",VLOOKUP(FİLTRE!$C1888,'SKT LİSTESİ'!$F:$S,8,0)),"")</f>
        <v/>
      </c>
      <c r="H1888" s="131" t="str">
        <f ca="1">IF(E1888="","",IF($C1888="","",VLOOKUP(FİLTRE!$C1888,'SKT LİSTESİ'!$F:$S,9,0)))</f>
        <v/>
      </c>
      <c r="I1888" s="132" t="str">
        <f ca="1">IFERROR(IF($C1888="","",VLOOKUP(FİLTRE!$C1888,'SKT LİSTESİ'!$F:$S,10,0)),"")</f>
        <v/>
      </c>
      <c r="J1888" s="133" t="str">
        <f ca="1">IFERROR(IF($C1888="","",VLOOKUP(FİLTRE!$C1888,'SKT LİSTESİ'!$F:$S,11,0)),"")</f>
        <v/>
      </c>
      <c r="K1888" s="134" t="str">
        <f ca="1">IFERROR(IF($C1888="","",VLOOKUP(FİLTRE!$C1888,'SKT LİSTESİ'!$F:$S,12,0)),"")</f>
        <v/>
      </c>
      <c r="L1888" s="134" t="str">
        <f ca="1">IFERROR(IF($C1888="","",VLOOKUP(FİLTRE!$C1888,'SKT LİSTESİ'!$F:$S,13,0)),"")</f>
        <v/>
      </c>
      <c r="M1888" s="135" t="str">
        <f ca="1">IFERROR(IF($C1888="","",VLOOKUP(FİLTRE!$C1888,'SKT LİSTESİ'!$F:$AJ,14,0)),"")</f>
        <v/>
      </c>
      <c r="N1888" s="31" t="str">
        <f ca="1">IFERROR(IF($C1888="","",VLOOKUP(FİLTRE!$C1888,'SKT LİSTESİ'!$F:$AJ,22,0)),"")</f>
        <v/>
      </c>
      <c r="O1888" s="136" t="str">
        <f ca="1">IFERROR(IF($C1888="","",VLOOKUP(FİLTRE!$C1888,'SKT LİSTESİ'!$F:$AJ,23,0)),"")</f>
        <v/>
      </c>
      <c r="P1888" s="31"/>
      <c r="Q1888" s="31"/>
      <c r="R1888" s="137" t="str">
        <f ca="1">(IFERROR(IF($C1888="","",VLOOKUP(FİLTRE!$C1888,'SKT LİSTESİ'!$F:$AJ,15,0)),""))</f>
        <v/>
      </c>
      <c r="S1888" s="138" t="str">
        <f ca="1">IFERROR(IF($C1888="","",VLOOKUP(FİLTRE!$C1888,'SKT LİSTESİ'!$F:$AJ,16,0)),"")</f>
        <v/>
      </c>
      <c r="AF1888" s="179" t="str">
        <f t="shared" ca="1" si="118"/>
        <v/>
      </c>
      <c r="AG1888" s="179">
        <f t="shared" ca="1" si="119"/>
        <v>0</v>
      </c>
      <c r="AH1888" s="179">
        <f t="shared" ca="1" si="120"/>
        <v>0</v>
      </c>
    </row>
    <row r="1889" spans="2:34" ht="15.75" x14ac:dyDescent="0.25">
      <c r="B1889">
        <f t="shared" ca="1" si="117"/>
        <v>1877</v>
      </c>
      <c r="C1889" t="str">
        <f ca="1">IFERROR(VLOOKUP(B1889,'SKT LİSTESİ'!F:F,1,0),"")</f>
        <v/>
      </c>
      <c r="E1889" s="128" t="str">
        <f ca="1">IFERROR(IF($C1889="","",VLOOKUP(FİLTRE!$C1889,'SKT LİSTESİ'!$F:$S,5,0)),"")</f>
        <v/>
      </c>
      <c r="F1889" s="129" t="str">
        <f ca="1">IFERROR(IF($C1889="","",VLOOKUP(FİLTRE!$C1889,'SKT LİSTESİ'!$F:$S,7,0)),"")</f>
        <v/>
      </c>
      <c r="G1889" s="130" t="str">
        <f ca="1">IFERROR(IF($C1889="","",VLOOKUP(FİLTRE!$C1889,'SKT LİSTESİ'!$F:$S,8,0)),"")</f>
        <v/>
      </c>
      <c r="H1889" s="131" t="str">
        <f ca="1">IF(E1889="","",IF($C1889="","",VLOOKUP(FİLTRE!$C1889,'SKT LİSTESİ'!$F:$S,9,0)))</f>
        <v/>
      </c>
      <c r="I1889" s="132" t="str">
        <f ca="1">IFERROR(IF($C1889="","",VLOOKUP(FİLTRE!$C1889,'SKT LİSTESİ'!$F:$S,10,0)),"")</f>
        <v/>
      </c>
      <c r="J1889" s="133" t="str">
        <f ca="1">IFERROR(IF($C1889="","",VLOOKUP(FİLTRE!$C1889,'SKT LİSTESİ'!$F:$S,11,0)),"")</f>
        <v/>
      </c>
      <c r="K1889" s="134" t="str">
        <f ca="1">IFERROR(IF($C1889="","",VLOOKUP(FİLTRE!$C1889,'SKT LİSTESİ'!$F:$S,12,0)),"")</f>
        <v/>
      </c>
      <c r="L1889" s="134" t="str">
        <f ca="1">IFERROR(IF($C1889="","",VLOOKUP(FİLTRE!$C1889,'SKT LİSTESİ'!$F:$S,13,0)),"")</f>
        <v/>
      </c>
      <c r="M1889" s="135" t="str">
        <f ca="1">IFERROR(IF($C1889="","",VLOOKUP(FİLTRE!$C1889,'SKT LİSTESİ'!$F:$AJ,14,0)),"")</f>
        <v/>
      </c>
      <c r="N1889" s="31" t="str">
        <f ca="1">IFERROR(IF($C1889="","",VLOOKUP(FİLTRE!$C1889,'SKT LİSTESİ'!$F:$AJ,22,0)),"")</f>
        <v/>
      </c>
      <c r="O1889" s="136" t="str">
        <f ca="1">IFERROR(IF($C1889="","",VLOOKUP(FİLTRE!$C1889,'SKT LİSTESİ'!$F:$AJ,23,0)),"")</f>
        <v/>
      </c>
      <c r="P1889" s="31"/>
      <c r="Q1889" s="31"/>
      <c r="R1889" s="137" t="str">
        <f ca="1">(IFERROR(IF($C1889="","",VLOOKUP(FİLTRE!$C1889,'SKT LİSTESİ'!$F:$AJ,15,0)),""))</f>
        <v/>
      </c>
      <c r="S1889" s="138" t="str">
        <f ca="1">IFERROR(IF($C1889="","",VLOOKUP(FİLTRE!$C1889,'SKT LİSTESİ'!$F:$AJ,16,0)),"")</f>
        <v/>
      </c>
      <c r="AF1889" s="179" t="str">
        <f t="shared" ca="1" si="118"/>
        <v/>
      </c>
      <c r="AG1889" s="179">
        <f t="shared" ca="1" si="119"/>
        <v>0</v>
      </c>
      <c r="AH1889" s="179">
        <f t="shared" ca="1" si="120"/>
        <v>0</v>
      </c>
    </row>
    <row r="1890" spans="2:34" ht="15.75" x14ac:dyDescent="0.25">
      <c r="B1890">
        <f t="shared" ca="1" si="117"/>
        <v>1878</v>
      </c>
      <c r="C1890" t="str">
        <f ca="1">IFERROR(VLOOKUP(B1890,'SKT LİSTESİ'!F:F,1,0),"")</f>
        <v/>
      </c>
      <c r="E1890" s="128" t="str">
        <f ca="1">IFERROR(IF($C1890="","",VLOOKUP(FİLTRE!$C1890,'SKT LİSTESİ'!$F:$S,5,0)),"")</f>
        <v/>
      </c>
      <c r="F1890" s="129" t="str">
        <f ca="1">IFERROR(IF($C1890="","",VLOOKUP(FİLTRE!$C1890,'SKT LİSTESİ'!$F:$S,7,0)),"")</f>
        <v/>
      </c>
      <c r="G1890" s="130" t="str">
        <f ca="1">IFERROR(IF($C1890="","",VLOOKUP(FİLTRE!$C1890,'SKT LİSTESİ'!$F:$S,8,0)),"")</f>
        <v/>
      </c>
      <c r="H1890" s="131" t="str">
        <f ca="1">IF(E1890="","",IF($C1890="","",VLOOKUP(FİLTRE!$C1890,'SKT LİSTESİ'!$F:$S,9,0)))</f>
        <v/>
      </c>
      <c r="I1890" s="132" t="str">
        <f ca="1">IFERROR(IF($C1890="","",VLOOKUP(FİLTRE!$C1890,'SKT LİSTESİ'!$F:$S,10,0)),"")</f>
        <v/>
      </c>
      <c r="J1890" s="133" t="str">
        <f ca="1">IFERROR(IF($C1890="","",VLOOKUP(FİLTRE!$C1890,'SKT LİSTESİ'!$F:$S,11,0)),"")</f>
        <v/>
      </c>
      <c r="K1890" s="134" t="str">
        <f ca="1">IFERROR(IF($C1890="","",VLOOKUP(FİLTRE!$C1890,'SKT LİSTESİ'!$F:$S,12,0)),"")</f>
        <v/>
      </c>
      <c r="L1890" s="134" t="str">
        <f ca="1">IFERROR(IF($C1890="","",VLOOKUP(FİLTRE!$C1890,'SKT LİSTESİ'!$F:$S,13,0)),"")</f>
        <v/>
      </c>
      <c r="M1890" s="135" t="str">
        <f ca="1">IFERROR(IF($C1890="","",VLOOKUP(FİLTRE!$C1890,'SKT LİSTESİ'!$F:$AJ,14,0)),"")</f>
        <v/>
      </c>
      <c r="N1890" s="31" t="str">
        <f ca="1">IFERROR(IF($C1890="","",VLOOKUP(FİLTRE!$C1890,'SKT LİSTESİ'!$F:$AJ,22,0)),"")</f>
        <v/>
      </c>
      <c r="O1890" s="136" t="str">
        <f ca="1">IFERROR(IF($C1890="","",VLOOKUP(FİLTRE!$C1890,'SKT LİSTESİ'!$F:$AJ,23,0)),"")</f>
        <v/>
      </c>
      <c r="P1890" s="31"/>
      <c r="Q1890" s="31"/>
      <c r="R1890" s="137" t="str">
        <f ca="1">(IFERROR(IF($C1890="","",VLOOKUP(FİLTRE!$C1890,'SKT LİSTESİ'!$F:$AJ,15,0)),""))</f>
        <v/>
      </c>
      <c r="S1890" s="138" t="str">
        <f ca="1">IFERROR(IF($C1890="","",VLOOKUP(FİLTRE!$C1890,'SKT LİSTESİ'!$F:$AJ,16,0)),"")</f>
        <v/>
      </c>
      <c r="AF1890" s="179" t="str">
        <f t="shared" ca="1" si="118"/>
        <v/>
      </c>
      <c r="AG1890" s="179">
        <f t="shared" ca="1" si="119"/>
        <v>0</v>
      </c>
      <c r="AH1890" s="179">
        <f t="shared" ca="1" si="120"/>
        <v>0</v>
      </c>
    </row>
    <row r="1891" spans="2:34" ht="15.75" x14ac:dyDescent="0.25">
      <c r="B1891">
        <f t="shared" ca="1" si="117"/>
        <v>1879</v>
      </c>
      <c r="C1891" t="str">
        <f ca="1">IFERROR(VLOOKUP(B1891,'SKT LİSTESİ'!F:F,1,0),"")</f>
        <v/>
      </c>
      <c r="E1891" s="128" t="str">
        <f ca="1">IFERROR(IF($C1891="","",VLOOKUP(FİLTRE!$C1891,'SKT LİSTESİ'!$F:$S,5,0)),"")</f>
        <v/>
      </c>
      <c r="F1891" s="129" t="str">
        <f ca="1">IFERROR(IF($C1891="","",VLOOKUP(FİLTRE!$C1891,'SKT LİSTESİ'!$F:$S,7,0)),"")</f>
        <v/>
      </c>
      <c r="G1891" s="130" t="str">
        <f ca="1">IFERROR(IF($C1891="","",VLOOKUP(FİLTRE!$C1891,'SKT LİSTESİ'!$F:$S,8,0)),"")</f>
        <v/>
      </c>
      <c r="H1891" s="131" t="str">
        <f ca="1">IF(E1891="","",IF($C1891="","",VLOOKUP(FİLTRE!$C1891,'SKT LİSTESİ'!$F:$S,9,0)))</f>
        <v/>
      </c>
      <c r="I1891" s="132" t="str">
        <f ca="1">IFERROR(IF($C1891="","",VLOOKUP(FİLTRE!$C1891,'SKT LİSTESİ'!$F:$S,10,0)),"")</f>
        <v/>
      </c>
      <c r="J1891" s="133" t="str">
        <f ca="1">IFERROR(IF($C1891="","",VLOOKUP(FİLTRE!$C1891,'SKT LİSTESİ'!$F:$S,11,0)),"")</f>
        <v/>
      </c>
      <c r="K1891" s="134" t="str">
        <f ca="1">IFERROR(IF($C1891="","",VLOOKUP(FİLTRE!$C1891,'SKT LİSTESİ'!$F:$S,12,0)),"")</f>
        <v/>
      </c>
      <c r="L1891" s="134" t="str">
        <f ca="1">IFERROR(IF($C1891="","",VLOOKUP(FİLTRE!$C1891,'SKT LİSTESİ'!$F:$S,13,0)),"")</f>
        <v/>
      </c>
      <c r="M1891" s="135" t="str">
        <f ca="1">IFERROR(IF($C1891="","",VLOOKUP(FİLTRE!$C1891,'SKT LİSTESİ'!$F:$AJ,14,0)),"")</f>
        <v/>
      </c>
      <c r="N1891" s="31" t="str">
        <f ca="1">IFERROR(IF($C1891="","",VLOOKUP(FİLTRE!$C1891,'SKT LİSTESİ'!$F:$AJ,22,0)),"")</f>
        <v/>
      </c>
      <c r="O1891" s="136" t="str">
        <f ca="1">IFERROR(IF($C1891="","",VLOOKUP(FİLTRE!$C1891,'SKT LİSTESİ'!$F:$AJ,23,0)),"")</f>
        <v/>
      </c>
      <c r="P1891" s="31"/>
      <c r="Q1891" s="31"/>
      <c r="R1891" s="137" t="str">
        <f ca="1">(IFERROR(IF($C1891="","",VLOOKUP(FİLTRE!$C1891,'SKT LİSTESİ'!$F:$AJ,15,0)),""))</f>
        <v/>
      </c>
      <c r="S1891" s="138" t="str">
        <f ca="1">IFERROR(IF($C1891="","",VLOOKUP(FİLTRE!$C1891,'SKT LİSTESİ'!$F:$AJ,16,0)),"")</f>
        <v/>
      </c>
      <c r="AF1891" s="179" t="str">
        <f t="shared" ca="1" si="118"/>
        <v/>
      </c>
      <c r="AG1891" s="179">
        <f t="shared" ca="1" si="119"/>
        <v>0</v>
      </c>
      <c r="AH1891" s="179">
        <f t="shared" ca="1" si="120"/>
        <v>0</v>
      </c>
    </row>
    <row r="1892" spans="2:34" ht="15.75" x14ac:dyDescent="0.25">
      <c r="B1892">
        <f t="shared" ca="1" si="117"/>
        <v>1880</v>
      </c>
      <c r="C1892" t="str">
        <f ca="1">IFERROR(VLOOKUP(B1892,'SKT LİSTESİ'!F:F,1,0),"")</f>
        <v/>
      </c>
      <c r="E1892" s="128" t="str">
        <f ca="1">IFERROR(IF($C1892="","",VLOOKUP(FİLTRE!$C1892,'SKT LİSTESİ'!$F:$S,5,0)),"")</f>
        <v/>
      </c>
      <c r="F1892" s="129" t="str">
        <f ca="1">IFERROR(IF($C1892="","",VLOOKUP(FİLTRE!$C1892,'SKT LİSTESİ'!$F:$S,7,0)),"")</f>
        <v/>
      </c>
      <c r="G1892" s="130" t="str">
        <f ca="1">IFERROR(IF($C1892="","",VLOOKUP(FİLTRE!$C1892,'SKT LİSTESİ'!$F:$S,8,0)),"")</f>
        <v/>
      </c>
      <c r="H1892" s="131" t="str">
        <f ca="1">IF(E1892="","",IF($C1892="","",VLOOKUP(FİLTRE!$C1892,'SKT LİSTESİ'!$F:$S,9,0)))</f>
        <v/>
      </c>
      <c r="I1892" s="132" t="str">
        <f ca="1">IFERROR(IF($C1892="","",VLOOKUP(FİLTRE!$C1892,'SKT LİSTESİ'!$F:$S,10,0)),"")</f>
        <v/>
      </c>
      <c r="J1892" s="133" t="str">
        <f ca="1">IFERROR(IF($C1892="","",VLOOKUP(FİLTRE!$C1892,'SKT LİSTESİ'!$F:$S,11,0)),"")</f>
        <v/>
      </c>
      <c r="K1892" s="134" t="str">
        <f ca="1">IFERROR(IF($C1892="","",VLOOKUP(FİLTRE!$C1892,'SKT LİSTESİ'!$F:$S,12,0)),"")</f>
        <v/>
      </c>
      <c r="L1892" s="134" t="str">
        <f ca="1">IFERROR(IF($C1892="","",VLOOKUP(FİLTRE!$C1892,'SKT LİSTESİ'!$F:$S,13,0)),"")</f>
        <v/>
      </c>
      <c r="M1892" s="135" t="str">
        <f ca="1">IFERROR(IF($C1892="","",VLOOKUP(FİLTRE!$C1892,'SKT LİSTESİ'!$F:$AJ,14,0)),"")</f>
        <v/>
      </c>
      <c r="N1892" s="31" t="str">
        <f ca="1">IFERROR(IF($C1892="","",VLOOKUP(FİLTRE!$C1892,'SKT LİSTESİ'!$F:$AJ,22,0)),"")</f>
        <v/>
      </c>
      <c r="O1892" s="136" t="str">
        <f ca="1">IFERROR(IF($C1892="","",VLOOKUP(FİLTRE!$C1892,'SKT LİSTESİ'!$F:$AJ,23,0)),"")</f>
        <v/>
      </c>
      <c r="P1892" s="31"/>
      <c r="Q1892" s="31"/>
      <c r="R1892" s="137" t="str">
        <f ca="1">(IFERROR(IF($C1892="","",VLOOKUP(FİLTRE!$C1892,'SKT LİSTESİ'!$F:$AJ,15,0)),""))</f>
        <v/>
      </c>
      <c r="S1892" s="138" t="str">
        <f ca="1">IFERROR(IF($C1892="","",VLOOKUP(FİLTRE!$C1892,'SKT LİSTESİ'!$F:$AJ,16,0)),"")</f>
        <v/>
      </c>
      <c r="AF1892" s="179" t="str">
        <f t="shared" ca="1" si="118"/>
        <v/>
      </c>
      <c r="AG1892" s="179">
        <f t="shared" ca="1" si="119"/>
        <v>0</v>
      </c>
      <c r="AH1892" s="179">
        <f t="shared" ca="1" si="120"/>
        <v>0</v>
      </c>
    </row>
    <row r="1893" spans="2:34" ht="15.75" x14ac:dyDescent="0.25">
      <c r="B1893">
        <f t="shared" ca="1" si="117"/>
        <v>1881</v>
      </c>
      <c r="C1893" t="str">
        <f ca="1">IFERROR(VLOOKUP(B1893,'SKT LİSTESİ'!F:F,1,0),"")</f>
        <v/>
      </c>
      <c r="E1893" s="128" t="str">
        <f ca="1">IFERROR(IF($C1893="","",VLOOKUP(FİLTRE!$C1893,'SKT LİSTESİ'!$F:$S,5,0)),"")</f>
        <v/>
      </c>
      <c r="F1893" s="129" t="str">
        <f ca="1">IFERROR(IF($C1893="","",VLOOKUP(FİLTRE!$C1893,'SKT LİSTESİ'!$F:$S,7,0)),"")</f>
        <v/>
      </c>
      <c r="G1893" s="130" t="str">
        <f ca="1">IFERROR(IF($C1893="","",VLOOKUP(FİLTRE!$C1893,'SKT LİSTESİ'!$F:$S,8,0)),"")</f>
        <v/>
      </c>
      <c r="H1893" s="131" t="str">
        <f ca="1">IF(E1893="","",IF($C1893="","",VLOOKUP(FİLTRE!$C1893,'SKT LİSTESİ'!$F:$S,9,0)))</f>
        <v/>
      </c>
      <c r="I1893" s="132" t="str">
        <f ca="1">IFERROR(IF($C1893="","",VLOOKUP(FİLTRE!$C1893,'SKT LİSTESİ'!$F:$S,10,0)),"")</f>
        <v/>
      </c>
      <c r="J1893" s="133" t="str">
        <f ca="1">IFERROR(IF($C1893="","",VLOOKUP(FİLTRE!$C1893,'SKT LİSTESİ'!$F:$S,11,0)),"")</f>
        <v/>
      </c>
      <c r="K1893" s="134" t="str">
        <f ca="1">IFERROR(IF($C1893="","",VLOOKUP(FİLTRE!$C1893,'SKT LİSTESİ'!$F:$S,12,0)),"")</f>
        <v/>
      </c>
      <c r="L1893" s="134" t="str">
        <f ca="1">IFERROR(IF($C1893="","",VLOOKUP(FİLTRE!$C1893,'SKT LİSTESİ'!$F:$S,13,0)),"")</f>
        <v/>
      </c>
      <c r="M1893" s="135" t="str">
        <f ca="1">IFERROR(IF($C1893="","",VLOOKUP(FİLTRE!$C1893,'SKT LİSTESİ'!$F:$AJ,14,0)),"")</f>
        <v/>
      </c>
      <c r="N1893" s="31" t="str">
        <f ca="1">IFERROR(IF($C1893="","",VLOOKUP(FİLTRE!$C1893,'SKT LİSTESİ'!$F:$AJ,22,0)),"")</f>
        <v/>
      </c>
      <c r="O1893" s="136" t="str">
        <f ca="1">IFERROR(IF($C1893="","",VLOOKUP(FİLTRE!$C1893,'SKT LİSTESİ'!$F:$AJ,23,0)),"")</f>
        <v/>
      </c>
      <c r="P1893" s="31"/>
      <c r="Q1893" s="31"/>
      <c r="R1893" s="137" t="str">
        <f ca="1">(IFERROR(IF($C1893="","",VLOOKUP(FİLTRE!$C1893,'SKT LİSTESİ'!$F:$AJ,15,0)),""))</f>
        <v/>
      </c>
      <c r="S1893" s="138" t="str">
        <f ca="1">IFERROR(IF($C1893="","",VLOOKUP(FİLTRE!$C1893,'SKT LİSTESİ'!$F:$AJ,16,0)),"")</f>
        <v/>
      </c>
      <c r="AF1893" s="179" t="str">
        <f t="shared" ca="1" si="118"/>
        <v/>
      </c>
      <c r="AG1893" s="179">
        <f t="shared" ca="1" si="119"/>
        <v>0</v>
      </c>
      <c r="AH1893" s="179">
        <f t="shared" ca="1" si="120"/>
        <v>0</v>
      </c>
    </row>
    <row r="1894" spans="2:34" ht="15.75" x14ac:dyDescent="0.25">
      <c r="B1894">
        <f t="shared" ca="1" si="117"/>
        <v>1882</v>
      </c>
      <c r="C1894" t="str">
        <f ca="1">IFERROR(VLOOKUP(B1894,'SKT LİSTESİ'!F:F,1,0),"")</f>
        <v/>
      </c>
      <c r="E1894" s="128" t="str">
        <f ca="1">IFERROR(IF($C1894="","",VLOOKUP(FİLTRE!$C1894,'SKT LİSTESİ'!$F:$S,5,0)),"")</f>
        <v/>
      </c>
      <c r="F1894" s="129" t="str">
        <f ca="1">IFERROR(IF($C1894="","",VLOOKUP(FİLTRE!$C1894,'SKT LİSTESİ'!$F:$S,7,0)),"")</f>
        <v/>
      </c>
      <c r="G1894" s="130" t="str">
        <f ca="1">IFERROR(IF($C1894="","",VLOOKUP(FİLTRE!$C1894,'SKT LİSTESİ'!$F:$S,8,0)),"")</f>
        <v/>
      </c>
      <c r="H1894" s="131" t="str">
        <f ca="1">IF(E1894="","",IF($C1894="","",VLOOKUP(FİLTRE!$C1894,'SKT LİSTESİ'!$F:$S,9,0)))</f>
        <v/>
      </c>
      <c r="I1894" s="132" t="str">
        <f ca="1">IFERROR(IF($C1894="","",VLOOKUP(FİLTRE!$C1894,'SKT LİSTESİ'!$F:$S,10,0)),"")</f>
        <v/>
      </c>
      <c r="J1894" s="133" t="str">
        <f ca="1">IFERROR(IF($C1894="","",VLOOKUP(FİLTRE!$C1894,'SKT LİSTESİ'!$F:$S,11,0)),"")</f>
        <v/>
      </c>
      <c r="K1894" s="134" t="str">
        <f ca="1">IFERROR(IF($C1894="","",VLOOKUP(FİLTRE!$C1894,'SKT LİSTESİ'!$F:$S,12,0)),"")</f>
        <v/>
      </c>
      <c r="L1894" s="134" t="str">
        <f ca="1">IFERROR(IF($C1894="","",VLOOKUP(FİLTRE!$C1894,'SKT LİSTESİ'!$F:$S,13,0)),"")</f>
        <v/>
      </c>
      <c r="M1894" s="135" t="str">
        <f ca="1">IFERROR(IF($C1894="","",VLOOKUP(FİLTRE!$C1894,'SKT LİSTESİ'!$F:$AJ,14,0)),"")</f>
        <v/>
      </c>
      <c r="N1894" s="31" t="str">
        <f ca="1">IFERROR(IF($C1894="","",VLOOKUP(FİLTRE!$C1894,'SKT LİSTESİ'!$F:$AJ,22,0)),"")</f>
        <v/>
      </c>
      <c r="O1894" s="136" t="str">
        <f ca="1">IFERROR(IF($C1894="","",VLOOKUP(FİLTRE!$C1894,'SKT LİSTESİ'!$F:$AJ,23,0)),"")</f>
        <v/>
      </c>
      <c r="P1894" s="31"/>
      <c r="Q1894" s="31"/>
      <c r="R1894" s="137" t="str">
        <f ca="1">(IFERROR(IF($C1894="","",VLOOKUP(FİLTRE!$C1894,'SKT LİSTESİ'!$F:$AJ,15,0)),""))</f>
        <v/>
      </c>
      <c r="S1894" s="138" t="str">
        <f ca="1">IFERROR(IF($C1894="","",VLOOKUP(FİLTRE!$C1894,'SKT LİSTESİ'!$F:$AJ,16,0)),"")</f>
        <v/>
      </c>
      <c r="AF1894" s="179" t="str">
        <f t="shared" ca="1" si="118"/>
        <v/>
      </c>
      <c r="AG1894" s="179">
        <f t="shared" ca="1" si="119"/>
        <v>0</v>
      </c>
      <c r="AH1894" s="179">
        <f t="shared" ca="1" si="120"/>
        <v>0</v>
      </c>
    </row>
    <row r="1895" spans="2:34" ht="15.75" x14ac:dyDescent="0.25">
      <c r="B1895">
        <f t="shared" ca="1" si="117"/>
        <v>1883</v>
      </c>
      <c r="C1895" t="str">
        <f ca="1">IFERROR(VLOOKUP(B1895,'SKT LİSTESİ'!F:F,1,0),"")</f>
        <v/>
      </c>
      <c r="E1895" s="128" t="str">
        <f ca="1">IFERROR(IF($C1895="","",VLOOKUP(FİLTRE!$C1895,'SKT LİSTESİ'!$F:$S,5,0)),"")</f>
        <v/>
      </c>
      <c r="F1895" s="129" t="str">
        <f ca="1">IFERROR(IF($C1895="","",VLOOKUP(FİLTRE!$C1895,'SKT LİSTESİ'!$F:$S,7,0)),"")</f>
        <v/>
      </c>
      <c r="G1895" s="130" t="str">
        <f ca="1">IFERROR(IF($C1895="","",VLOOKUP(FİLTRE!$C1895,'SKT LİSTESİ'!$F:$S,8,0)),"")</f>
        <v/>
      </c>
      <c r="H1895" s="131" t="str">
        <f ca="1">IF(E1895="","",IF($C1895="","",VLOOKUP(FİLTRE!$C1895,'SKT LİSTESİ'!$F:$S,9,0)))</f>
        <v/>
      </c>
      <c r="I1895" s="132" t="str">
        <f ca="1">IFERROR(IF($C1895="","",VLOOKUP(FİLTRE!$C1895,'SKT LİSTESİ'!$F:$S,10,0)),"")</f>
        <v/>
      </c>
      <c r="J1895" s="133" t="str">
        <f ca="1">IFERROR(IF($C1895="","",VLOOKUP(FİLTRE!$C1895,'SKT LİSTESİ'!$F:$S,11,0)),"")</f>
        <v/>
      </c>
      <c r="K1895" s="134" t="str">
        <f ca="1">IFERROR(IF($C1895="","",VLOOKUP(FİLTRE!$C1895,'SKT LİSTESİ'!$F:$S,12,0)),"")</f>
        <v/>
      </c>
      <c r="L1895" s="134" t="str">
        <f ca="1">IFERROR(IF($C1895="","",VLOOKUP(FİLTRE!$C1895,'SKT LİSTESİ'!$F:$S,13,0)),"")</f>
        <v/>
      </c>
      <c r="M1895" s="135" t="str">
        <f ca="1">IFERROR(IF($C1895="","",VLOOKUP(FİLTRE!$C1895,'SKT LİSTESİ'!$F:$AJ,14,0)),"")</f>
        <v/>
      </c>
      <c r="N1895" s="31" t="str">
        <f ca="1">IFERROR(IF($C1895="","",VLOOKUP(FİLTRE!$C1895,'SKT LİSTESİ'!$F:$AJ,22,0)),"")</f>
        <v/>
      </c>
      <c r="O1895" s="136" t="str">
        <f ca="1">IFERROR(IF($C1895="","",VLOOKUP(FİLTRE!$C1895,'SKT LİSTESİ'!$F:$AJ,23,0)),"")</f>
        <v/>
      </c>
      <c r="P1895" s="31"/>
      <c r="Q1895" s="31"/>
      <c r="R1895" s="137" t="str">
        <f ca="1">(IFERROR(IF($C1895="","",VLOOKUP(FİLTRE!$C1895,'SKT LİSTESİ'!$F:$AJ,15,0)),""))</f>
        <v/>
      </c>
      <c r="S1895" s="138" t="str">
        <f ca="1">IFERROR(IF($C1895="","",VLOOKUP(FİLTRE!$C1895,'SKT LİSTESİ'!$F:$AJ,16,0)),"")</f>
        <v/>
      </c>
      <c r="AF1895" s="179" t="str">
        <f t="shared" ca="1" si="118"/>
        <v/>
      </c>
      <c r="AG1895" s="179">
        <f t="shared" ca="1" si="119"/>
        <v>0</v>
      </c>
      <c r="AH1895" s="179">
        <f t="shared" ca="1" si="120"/>
        <v>0</v>
      </c>
    </row>
    <row r="1896" spans="2:34" ht="15.75" x14ac:dyDescent="0.25">
      <c r="B1896">
        <f t="shared" ca="1" si="117"/>
        <v>1884</v>
      </c>
      <c r="C1896" t="str">
        <f ca="1">IFERROR(VLOOKUP(B1896,'SKT LİSTESİ'!F:F,1,0),"")</f>
        <v/>
      </c>
      <c r="E1896" s="128" t="str">
        <f ca="1">IFERROR(IF($C1896="","",VLOOKUP(FİLTRE!$C1896,'SKT LİSTESİ'!$F:$S,5,0)),"")</f>
        <v/>
      </c>
      <c r="F1896" s="129" t="str">
        <f ca="1">IFERROR(IF($C1896="","",VLOOKUP(FİLTRE!$C1896,'SKT LİSTESİ'!$F:$S,7,0)),"")</f>
        <v/>
      </c>
      <c r="G1896" s="130" t="str">
        <f ca="1">IFERROR(IF($C1896="","",VLOOKUP(FİLTRE!$C1896,'SKT LİSTESİ'!$F:$S,8,0)),"")</f>
        <v/>
      </c>
      <c r="H1896" s="131" t="str">
        <f ca="1">IF(E1896="","",IF($C1896="","",VLOOKUP(FİLTRE!$C1896,'SKT LİSTESİ'!$F:$S,9,0)))</f>
        <v/>
      </c>
      <c r="I1896" s="132" t="str">
        <f ca="1">IFERROR(IF($C1896="","",VLOOKUP(FİLTRE!$C1896,'SKT LİSTESİ'!$F:$S,10,0)),"")</f>
        <v/>
      </c>
      <c r="J1896" s="133" t="str">
        <f ca="1">IFERROR(IF($C1896="","",VLOOKUP(FİLTRE!$C1896,'SKT LİSTESİ'!$F:$S,11,0)),"")</f>
        <v/>
      </c>
      <c r="K1896" s="134" t="str">
        <f ca="1">IFERROR(IF($C1896="","",VLOOKUP(FİLTRE!$C1896,'SKT LİSTESİ'!$F:$S,12,0)),"")</f>
        <v/>
      </c>
      <c r="L1896" s="134" t="str">
        <f ca="1">IFERROR(IF($C1896="","",VLOOKUP(FİLTRE!$C1896,'SKT LİSTESİ'!$F:$S,13,0)),"")</f>
        <v/>
      </c>
      <c r="M1896" s="135" t="str">
        <f ca="1">IFERROR(IF($C1896="","",VLOOKUP(FİLTRE!$C1896,'SKT LİSTESİ'!$F:$AJ,14,0)),"")</f>
        <v/>
      </c>
      <c r="N1896" s="31" t="str">
        <f ca="1">IFERROR(IF($C1896="","",VLOOKUP(FİLTRE!$C1896,'SKT LİSTESİ'!$F:$AJ,22,0)),"")</f>
        <v/>
      </c>
      <c r="O1896" s="136" t="str">
        <f ca="1">IFERROR(IF($C1896="","",VLOOKUP(FİLTRE!$C1896,'SKT LİSTESİ'!$F:$AJ,23,0)),"")</f>
        <v/>
      </c>
      <c r="P1896" s="31"/>
      <c r="Q1896" s="31"/>
      <c r="R1896" s="137" t="str">
        <f ca="1">(IFERROR(IF($C1896="","",VLOOKUP(FİLTRE!$C1896,'SKT LİSTESİ'!$F:$AJ,15,0)),""))</f>
        <v/>
      </c>
      <c r="S1896" s="138" t="str">
        <f ca="1">IFERROR(IF($C1896="","",VLOOKUP(FİLTRE!$C1896,'SKT LİSTESİ'!$F:$AJ,16,0)),"")</f>
        <v/>
      </c>
      <c r="AF1896" s="179" t="str">
        <f t="shared" ca="1" si="118"/>
        <v/>
      </c>
      <c r="AG1896" s="179">
        <f t="shared" ca="1" si="119"/>
        <v>0</v>
      </c>
      <c r="AH1896" s="179">
        <f t="shared" ca="1" si="120"/>
        <v>0</v>
      </c>
    </row>
    <row r="1897" spans="2:34" ht="15.75" x14ac:dyDescent="0.25">
      <c r="B1897">
        <f t="shared" ca="1" si="117"/>
        <v>1885</v>
      </c>
      <c r="C1897" t="str">
        <f ca="1">IFERROR(VLOOKUP(B1897,'SKT LİSTESİ'!F:F,1,0),"")</f>
        <v/>
      </c>
      <c r="E1897" s="128" t="str">
        <f ca="1">IFERROR(IF($C1897="","",VLOOKUP(FİLTRE!$C1897,'SKT LİSTESİ'!$F:$S,5,0)),"")</f>
        <v/>
      </c>
      <c r="F1897" s="129" t="str">
        <f ca="1">IFERROR(IF($C1897="","",VLOOKUP(FİLTRE!$C1897,'SKT LİSTESİ'!$F:$S,7,0)),"")</f>
        <v/>
      </c>
      <c r="G1897" s="130" t="str">
        <f ca="1">IFERROR(IF($C1897="","",VLOOKUP(FİLTRE!$C1897,'SKT LİSTESİ'!$F:$S,8,0)),"")</f>
        <v/>
      </c>
      <c r="H1897" s="131" t="str">
        <f ca="1">IF(E1897="","",IF($C1897="","",VLOOKUP(FİLTRE!$C1897,'SKT LİSTESİ'!$F:$S,9,0)))</f>
        <v/>
      </c>
      <c r="I1897" s="132" t="str">
        <f ca="1">IFERROR(IF($C1897="","",VLOOKUP(FİLTRE!$C1897,'SKT LİSTESİ'!$F:$S,10,0)),"")</f>
        <v/>
      </c>
      <c r="J1897" s="133" t="str">
        <f ca="1">IFERROR(IF($C1897="","",VLOOKUP(FİLTRE!$C1897,'SKT LİSTESİ'!$F:$S,11,0)),"")</f>
        <v/>
      </c>
      <c r="K1897" s="134" t="str">
        <f ca="1">IFERROR(IF($C1897="","",VLOOKUP(FİLTRE!$C1897,'SKT LİSTESİ'!$F:$S,12,0)),"")</f>
        <v/>
      </c>
      <c r="L1897" s="134" t="str">
        <f ca="1">IFERROR(IF($C1897="","",VLOOKUP(FİLTRE!$C1897,'SKT LİSTESİ'!$F:$S,13,0)),"")</f>
        <v/>
      </c>
      <c r="M1897" s="135" t="str">
        <f ca="1">IFERROR(IF($C1897="","",VLOOKUP(FİLTRE!$C1897,'SKT LİSTESİ'!$F:$AJ,14,0)),"")</f>
        <v/>
      </c>
      <c r="N1897" s="31" t="str">
        <f ca="1">IFERROR(IF($C1897="","",VLOOKUP(FİLTRE!$C1897,'SKT LİSTESİ'!$F:$AJ,22,0)),"")</f>
        <v/>
      </c>
      <c r="O1897" s="136" t="str">
        <f ca="1">IFERROR(IF($C1897="","",VLOOKUP(FİLTRE!$C1897,'SKT LİSTESİ'!$F:$AJ,23,0)),"")</f>
        <v/>
      </c>
      <c r="P1897" s="31"/>
      <c r="Q1897" s="31"/>
      <c r="R1897" s="137" t="str">
        <f ca="1">(IFERROR(IF($C1897="","",VLOOKUP(FİLTRE!$C1897,'SKT LİSTESİ'!$F:$AJ,15,0)),""))</f>
        <v/>
      </c>
      <c r="S1897" s="138" t="str">
        <f ca="1">IFERROR(IF($C1897="","",VLOOKUP(FİLTRE!$C1897,'SKT LİSTESİ'!$F:$AJ,16,0)),"")</f>
        <v/>
      </c>
      <c r="AF1897" s="179" t="str">
        <f t="shared" ca="1" si="118"/>
        <v/>
      </c>
      <c r="AG1897" s="179">
        <f t="shared" ca="1" si="119"/>
        <v>0</v>
      </c>
      <c r="AH1897" s="179">
        <f t="shared" ca="1" si="120"/>
        <v>0</v>
      </c>
    </row>
    <row r="1898" spans="2:34" ht="15.75" x14ac:dyDescent="0.25">
      <c r="B1898">
        <f t="shared" ca="1" si="117"/>
        <v>1886</v>
      </c>
      <c r="C1898" t="str">
        <f ca="1">IFERROR(VLOOKUP(B1898,'SKT LİSTESİ'!F:F,1,0),"")</f>
        <v/>
      </c>
      <c r="E1898" s="128" t="str">
        <f ca="1">IFERROR(IF($C1898="","",VLOOKUP(FİLTRE!$C1898,'SKT LİSTESİ'!$F:$S,5,0)),"")</f>
        <v/>
      </c>
      <c r="F1898" s="129" t="str">
        <f ca="1">IFERROR(IF($C1898="","",VLOOKUP(FİLTRE!$C1898,'SKT LİSTESİ'!$F:$S,7,0)),"")</f>
        <v/>
      </c>
      <c r="G1898" s="130" t="str">
        <f ca="1">IFERROR(IF($C1898="","",VLOOKUP(FİLTRE!$C1898,'SKT LİSTESİ'!$F:$S,8,0)),"")</f>
        <v/>
      </c>
      <c r="H1898" s="131" t="str">
        <f ca="1">IF(E1898="","",IF($C1898="","",VLOOKUP(FİLTRE!$C1898,'SKT LİSTESİ'!$F:$S,9,0)))</f>
        <v/>
      </c>
      <c r="I1898" s="132" t="str">
        <f ca="1">IFERROR(IF($C1898="","",VLOOKUP(FİLTRE!$C1898,'SKT LİSTESİ'!$F:$S,10,0)),"")</f>
        <v/>
      </c>
      <c r="J1898" s="133" t="str">
        <f ca="1">IFERROR(IF($C1898="","",VLOOKUP(FİLTRE!$C1898,'SKT LİSTESİ'!$F:$S,11,0)),"")</f>
        <v/>
      </c>
      <c r="K1898" s="134" t="str">
        <f ca="1">IFERROR(IF($C1898="","",VLOOKUP(FİLTRE!$C1898,'SKT LİSTESİ'!$F:$S,12,0)),"")</f>
        <v/>
      </c>
      <c r="L1898" s="134" t="str">
        <f ca="1">IFERROR(IF($C1898="","",VLOOKUP(FİLTRE!$C1898,'SKT LİSTESİ'!$F:$S,13,0)),"")</f>
        <v/>
      </c>
      <c r="M1898" s="135" t="str">
        <f ca="1">IFERROR(IF($C1898="","",VLOOKUP(FİLTRE!$C1898,'SKT LİSTESİ'!$F:$AJ,14,0)),"")</f>
        <v/>
      </c>
      <c r="N1898" s="31" t="str">
        <f ca="1">IFERROR(IF($C1898="","",VLOOKUP(FİLTRE!$C1898,'SKT LİSTESİ'!$F:$AJ,22,0)),"")</f>
        <v/>
      </c>
      <c r="O1898" s="136" t="str">
        <f ca="1">IFERROR(IF($C1898="","",VLOOKUP(FİLTRE!$C1898,'SKT LİSTESİ'!$F:$AJ,23,0)),"")</f>
        <v/>
      </c>
      <c r="P1898" s="31"/>
      <c r="Q1898" s="31"/>
      <c r="R1898" s="137" t="str">
        <f ca="1">(IFERROR(IF($C1898="","",VLOOKUP(FİLTRE!$C1898,'SKT LİSTESİ'!$F:$AJ,15,0)),""))</f>
        <v/>
      </c>
      <c r="S1898" s="138" t="str">
        <f ca="1">IFERROR(IF($C1898="","",VLOOKUP(FİLTRE!$C1898,'SKT LİSTESİ'!$F:$AJ,16,0)),"")</f>
        <v/>
      </c>
      <c r="AF1898" s="179" t="str">
        <f t="shared" ca="1" si="118"/>
        <v/>
      </c>
      <c r="AG1898" s="179">
        <f t="shared" ca="1" si="119"/>
        <v>0</v>
      </c>
      <c r="AH1898" s="179">
        <f t="shared" ca="1" si="120"/>
        <v>0</v>
      </c>
    </row>
    <row r="1899" spans="2:34" ht="15.75" x14ac:dyDescent="0.25">
      <c r="B1899">
        <f t="shared" ca="1" si="117"/>
        <v>1887</v>
      </c>
      <c r="C1899" t="str">
        <f ca="1">IFERROR(VLOOKUP(B1899,'SKT LİSTESİ'!F:F,1,0),"")</f>
        <v/>
      </c>
      <c r="E1899" s="128" t="str">
        <f ca="1">IFERROR(IF($C1899="","",VLOOKUP(FİLTRE!$C1899,'SKT LİSTESİ'!$F:$S,5,0)),"")</f>
        <v/>
      </c>
      <c r="F1899" s="129" t="str">
        <f ca="1">IFERROR(IF($C1899="","",VLOOKUP(FİLTRE!$C1899,'SKT LİSTESİ'!$F:$S,7,0)),"")</f>
        <v/>
      </c>
      <c r="G1899" s="130" t="str">
        <f ca="1">IFERROR(IF($C1899="","",VLOOKUP(FİLTRE!$C1899,'SKT LİSTESİ'!$F:$S,8,0)),"")</f>
        <v/>
      </c>
      <c r="H1899" s="131" t="str">
        <f ca="1">IF(E1899="","",IF($C1899="","",VLOOKUP(FİLTRE!$C1899,'SKT LİSTESİ'!$F:$S,9,0)))</f>
        <v/>
      </c>
      <c r="I1899" s="132" t="str">
        <f ca="1">IFERROR(IF($C1899="","",VLOOKUP(FİLTRE!$C1899,'SKT LİSTESİ'!$F:$S,10,0)),"")</f>
        <v/>
      </c>
      <c r="J1899" s="133" t="str">
        <f ca="1">IFERROR(IF($C1899="","",VLOOKUP(FİLTRE!$C1899,'SKT LİSTESİ'!$F:$S,11,0)),"")</f>
        <v/>
      </c>
      <c r="K1899" s="134" t="str">
        <f ca="1">IFERROR(IF($C1899="","",VLOOKUP(FİLTRE!$C1899,'SKT LİSTESİ'!$F:$S,12,0)),"")</f>
        <v/>
      </c>
      <c r="L1899" s="134" t="str">
        <f ca="1">IFERROR(IF($C1899="","",VLOOKUP(FİLTRE!$C1899,'SKT LİSTESİ'!$F:$S,13,0)),"")</f>
        <v/>
      </c>
      <c r="M1899" s="135" t="str">
        <f ca="1">IFERROR(IF($C1899="","",VLOOKUP(FİLTRE!$C1899,'SKT LİSTESİ'!$F:$AJ,14,0)),"")</f>
        <v/>
      </c>
      <c r="N1899" s="31" t="str">
        <f ca="1">IFERROR(IF($C1899="","",VLOOKUP(FİLTRE!$C1899,'SKT LİSTESİ'!$F:$AJ,22,0)),"")</f>
        <v/>
      </c>
      <c r="O1899" s="136" t="str">
        <f ca="1">IFERROR(IF($C1899="","",VLOOKUP(FİLTRE!$C1899,'SKT LİSTESİ'!$F:$AJ,23,0)),"")</f>
        <v/>
      </c>
      <c r="P1899" s="31"/>
      <c r="Q1899" s="31"/>
      <c r="R1899" s="137" t="str">
        <f ca="1">(IFERROR(IF($C1899="","",VLOOKUP(FİLTRE!$C1899,'SKT LİSTESİ'!$F:$AJ,15,0)),""))</f>
        <v/>
      </c>
      <c r="S1899" s="138" t="str">
        <f ca="1">IFERROR(IF($C1899="","",VLOOKUP(FİLTRE!$C1899,'SKT LİSTESİ'!$F:$AJ,16,0)),"")</f>
        <v/>
      </c>
      <c r="AF1899" s="179" t="str">
        <f t="shared" ca="1" si="118"/>
        <v/>
      </c>
      <c r="AG1899" s="179">
        <f t="shared" ca="1" si="119"/>
        <v>0</v>
      </c>
      <c r="AH1899" s="179">
        <f t="shared" ca="1" si="120"/>
        <v>0</v>
      </c>
    </row>
    <row r="1900" spans="2:34" ht="15.75" x14ac:dyDescent="0.25">
      <c r="B1900">
        <f t="shared" ca="1" si="117"/>
        <v>1888</v>
      </c>
      <c r="C1900" t="str">
        <f ca="1">IFERROR(VLOOKUP(B1900,'SKT LİSTESİ'!F:F,1,0),"")</f>
        <v/>
      </c>
      <c r="E1900" s="128" t="str">
        <f ca="1">IFERROR(IF($C1900="","",VLOOKUP(FİLTRE!$C1900,'SKT LİSTESİ'!$F:$S,5,0)),"")</f>
        <v/>
      </c>
      <c r="F1900" s="129" t="str">
        <f ca="1">IFERROR(IF($C1900="","",VLOOKUP(FİLTRE!$C1900,'SKT LİSTESİ'!$F:$S,7,0)),"")</f>
        <v/>
      </c>
      <c r="G1900" s="130" t="str">
        <f ca="1">IFERROR(IF($C1900="","",VLOOKUP(FİLTRE!$C1900,'SKT LİSTESİ'!$F:$S,8,0)),"")</f>
        <v/>
      </c>
      <c r="H1900" s="131" t="str">
        <f ca="1">IF(E1900="","",IF($C1900="","",VLOOKUP(FİLTRE!$C1900,'SKT LİSTESİ'!$F:$S,9,0)))</f>
        <v/>
      </c>
      <c r="I1900" s="132" t="str">
        <f ca="1">IFERROR(IF($C1900="","",VLOOKUP(FİLTRE!$C1900,'SKT LİSTESİ'!$F:$S,10,0)),"")</f>
        <v/>
      </c>
      <c r="J1900" s="133" t="str">
        <f ca="1">IFERROR(IF($C1900="","",VLOOKUP(FİLTRE!$C1900,'SKT LİSTESİ'!$F:$S,11,0)),"")</f>
        <v/>
      </c>
      <c r="K1900" s="134" t="str">
        <f ca="1">IFERROR(IF($C1900="","",VLOOKUP(FİLTRE!$C1900,'SKT LİSTESİ'!$F:$S,12,0)),"")</f>
        <v/>
      </c>
      <c r="L1900" s="134" t="str">
        <f ca="1">IFERROR(IF($C1900="","",VLOOKUP(FİLTRE!$C1900,'SKT LİSTESİ'!$F:$S,13,0)),"")</f>
        <v/>
      </c>
      <c r="M1900" s="135" t="str">
        <f ca="1">IFERROR(IF($C1900="","",VLOOKUP(FİLTRE!$C1900,'SKT LİSTESİ'!$F:$AJ,14,0)),"")</f>
        <v/>
      </c>
      <c r="N1900" s="31" t="str">
        <f ca="1">IFERROR(IF($C1900="","",VLOOKUP(FİLTRE!$C1900,'SKT LİSTESİ'!$F:$AJ,22,0)),"")</f>
        <v/>
      </c>
      <c r="O1900" s="136" t="str">
        <f ca="1">IFERROR(IF($C1900="","",VLOOKUP(FİLTRE!$C1900,'SKT LİSTESİ'!$F:$AJ,23,0)),"")</f>
        <v/>
      </c>
      <c r="P1900" s="31"/>
      <c r="Q1900" s="31"/>
      <c r="R1900" s="137" t="str">
        <f ca="1">(IFERROR(IF($C1900="","",VLOOKUP(FİLTRE!$C1900,'SKT LİSTESİ'!$F:$AJ,15,0)),""))</f>
        <v/>
      </c>
      <c r="S1900" s="138" t="str">
        <f ca="1">IFERROR(IF($C1900="","",VLOOKUP(FİLTRE!$C1900,'SKT LİSTESİ'!$F:$AJ,16,0)),"")</f>
        <v/>
      </c>
      <c r="AF1900" s="179" t="str">
        <f t="shared" ca="1" si="118"/>
        <v/>
      </c>
      <c r="AG1900" s="179">
        <f t="shared" ca="1" si="119"/>
        <v>0</v>
      </c>
      <c r="AH1900" s="179">
        <f t="shared" ca="1" si="120"/>
        <v>0</v>
      </c>
    </row>
    <row r="1901" spans="2:34" ht="15.75" x14ac:dyDescent="0.25">
      <c r="B1901">
        <f t="shared" ca="1" si="117"/>
        <v>1889</v>
      </c>
      <c r="C1901" t="str">
        <f ca="1">IFERROR(VLOOKUP(B1901,'SKT LİSTESİ'!F:F,1,0),"")</f>
        <v/>
      </c>
      <c r="E1901" s="128" t="str">
        <f ca="1">IFERROR(IF($C1901="","",VLOOKUP(FİLTRE!$C1901,'SKT LİSTESİ'!$F:$S,5,0)),"")</f>
        <v/>
      </c>
      <c r="F1901" s="129" t="str">
        <f ca="1">IFERROR(IF($C1901="","",VLOOKUP(FİLTRE!$C1901,'SKT LİSTESİ'!$F:$S,7,0)),"")</f>
        <v/>
      </c>
      <c r="G1901" s="130" t="str">
        <f ca="1">IFERROR(IF($C1901="","",VLOOKUP(FİLTRE!$C1901,'SKT LİSTESİ'!$F:$S,8,0)),"")</f>
        <v/>
      </c>
      <c r="H1901" s="131" t="str">
        <f ca="1">IF(E1901="","",IF($C1901="","",VLOOKUP(FİLTRE!$C1901,'SKT LİSTESİ'!$F:$S,9,0)))</f>
        <v/>
      </c>
      <c r="I1901" s="132" t="str">
        <f ca="1">IFERROR(IF($C1901="","",VLOOKUP(FİLTRE!$C1901,'SKT LİSTESİ'!$F:$S,10,0)),"")</f>
        <v/>
      </c>
      <c r="J1901" s="133" t="str">
        <f ca="1">IFERROR(IF($C1901="","",VLOOKUP(FİLTRE!$C1901,'SKT LİSTESİ'!$F:$S,11,0)),"")</f>
        <v/>
      </c>
      <c r="K1901" s="134" t="str">
        <f ca="1">IFERROR(IF($C1901="","",VLOOKUP(FİLTRE!$C1901,'SKT LİSTESİ'!$F:$S,12,0)),"")</f>
        <v/>
      </c>
      <c r="L1901" s="134" t="str">
        <f ca="1">IFERROR(IF($C1901="","",VLOOKUP(FİLTRE!$C1901,'SKT LİSTESİ'!$F:$S,13,0)),"")</f>
        <v/>
      </c>
      <c r="M1901" s="135" t="str">
        <f ca="1">IFERROR(IF($C1901="","",VLOOKUP(FİLTRE!$C1901,'SKT LİSTESİ'!$F:$AJ,14,0)),"")</f>
        <v/>
      </c>
      <c r="N1901" s="31" t="str">
        <f ca="1">IFERROR(IF($C1901="","",VLOOKUP(FİLTRE!$C1901,'SKT LİSTESİ'!$F:$AJ,22,0)),"")</f>
        <v/>
      </c>
      <c r="O1901" s="136" t="str">
        <f ca="1">IFERROR(IF($C1901="","",VLOOKUP(FİLTRE!$C1901,'SKT LİSTESİ'!$F:$AJ,23,0)),"")</f>
        <v/>
      </c>
      <c r="P1901" s="31"/>
      <c r="Q1901" s="31"/>
      <c r="R1901" s="137" t="str">
        <f ca="1">(IFERROR(IF($C1901="","",VLOOKUP(FİLTRE!$C1901,'SKT LİSTESİ'!$F:$AJ,15,0)),""))</f>
        <v/>
      </c>
      <c r="S1901" s="138" t="str">
        <f ca="1">IFERROR(IF($C1901="","",VLOOKUP(FİLTRE!$C1901,'SKT LİSTESİ'!$F:$AJ,16,0)),"")</f>
        <v/>
      </c>
      <c r="AF1901" s="179" t="str">
        <f t="shared" ca="1" si="118"/>
        <v/>
      </c>
      <c r="AG1901" s="179">
        <f t="shared" ca="1" si="119"/>
        <v>0</v>
      </c>
      <c r="AH1901" s="179">
        <f t="shared" ca="1" si="120"/>
        <v>0</v>
      </c>
    </row>
    <row r="1902" spans="2:34" ht="15.75" x14ac:dyDescent="0.25">
      <c r="B1902">
        <f t="shared" ca="1" si="117"/>
        <v>1890</v>
      </c>
      <c r="C1902" t="str">
        <f ca="1">IFERROR(VLOOKUP(B1902,'SKT LİSTESİ'!F:F,1,0),"")</f>
        <v/>
      </c>
      <c r="E1902" s="128" t="str">
        <f ca="1">IFERROR(IF($C1902="","",VLOOKUP(FİLTRE!$C1902,'SKT LİSTESİ'!$F:$S,5,0)),"")</f>
        <v/>
      </c>
      <c r="F1902" s="129" t="str">
        <f ca="1">IFERROR(IF($C1902="","",VLOOKUP(FİLTRE!$C1902,'SKT LİSTESİ'!$F:$S,7,0)),"")</f>
        <v/>
      </c>
      <c r="G1902" s="130" t="str">
        <f ca="1">IFERROR(IF($C1902="","",VLOOKUP(FİLTRE!$C1902,'SKT LİSTESİ'!$F:$S,8,0)),"")</f>
        <v/>
      </c>
      <c r="H1902" s="131" t="str">
        <f ca="1">IF(E1902="","",IF($C1902="","",VLOOKUP(FİLTRE!$C1902,'SKT LİSTESİ'!$F:$S,9,0)))</f>
        <v/>
      </c>
      <c r="I1902" s="132" t="str">
        <f ca="1">IFERROR(IF($C1902="","",VLOOKUP(FİLTRE!$C1902,'SKT LİSTESİ'!$F:$S,10,0)),"")</f>
        <v/>
      </c>
      <c r="J1902" s="133" t="str">
        <f ca="1">IFERROR(IF($C1902="","",VLOOKUP(FİLTRE!$C1902,'SKT LİSTESİ'!$F:$S,11,0)),"")</f>
        <v/>
      </c>
      <c r="K1902" s="134" t="str">
        <f ca="1">IFERROR(IF($C1902="","",VLOOKUP(FİLTRE!$C1902,'SKT LİSTESİ'!$F:$S,12,0)),"")</f>
        <v/>
      </c>
      <c r="L1902" s="134" t="str">
        <f ca="1">IFERROR(IF($C1902="","",VLOOKUP(FİLTRE!$C1902,'SKT LİSTESİ'!$F:$S,13,0)),"")</f>
        <v/>
      </c>
      <c r="M1902" s="135" t="str">
        <f ca="1">IFERROR(IF($C1902="","",VLOOKUP(FİLTRE!$C1902,'SKT LİSTESİ'!$F:$AJ,14,0)),"")</f>
        <v/>
      </c>
      <c r="N1902" s="31" t="str">
        <f ca="1">IFERROR(IF($C1902="","",VLOOKUP(FİLTRE!$C1902,'SKT LİSTESİ'!$F:$AJ,22,0)),"")</f>
        <v/>
      </c>
      <c r="O1902" s="136" t="str">
        <f ca="1">IFERROR(IF($C1902="","",VLOOKUP(FİLTRE!$C1902,'SKT LİSTESİ'!$F:$AJ,23,0)),"")</f>
        <v/>
      </c>
      <c r="P1902" s="31"/>
      <c r="Q1902" s="31"/>
      <c r="R1902" s="137" t="str">
        <f ca="1">(IFERROR(IF($C1902="","",VLOOKUP(FİLTRE!$C1902,'SKT LİSTESİ'!$F:$AJ,15,0)),""))</f>
        <v/>
      </c>
      <c r="S1902" s="138" t="str">
        <f ca="1">IFERROR(IF($C1902="","",VLOOKUP(FİLTRE!$C1902,'SKT LİSTESİ'!$F:$AJ,16,0)),"")</f>
        <v/>
      </c>
      <c r="AF1902" s="179" t="str">
        <f t="shared" ca="1" si="118"/>
        <v/>
      </c>
      <c r="AG1902" s="179">
        <f t="shared" ca="1" si="119"/>
        <v>0</v>
      </c>
      <c r="AH1902" s="179">
        <f t="shared" ca="1" si="120"/>
        <v>0</v>
      </c>
    </row>
    <row r="1903" spans="2:34" ht="15.75" x14ac:dyDescent="0.25">
      <c r="B1903">
        <f t="shared" ca="1" si="117"/>
        <v>1891</v>
      </c>
      <c r="C1903" t="str">
        <f ca="1">IFERROR(VLOOKUP(B1903,'SKT LİSTESİ'!F:F,1,0),"")</f>
        <v/>
      </c>
      <c r="E1903" s="128" t="str">
        <f ca="1">IFERROR(IF($C1903="","",VLOOKUP(FİLTRE!$C1903,'SKT LİSTESİ'!$F:$S,5,0)),"")</f>
        <v/>
      </c>
      <c r="F1903" s="129" t="str">
        <f ca="1">IFERROR(IF($C1903="","",VLOOKUP(FİLTRE!$C1903,'SKT LİSTESİ'!$F:$S,7,0)),"")</f>
        <v/>
      </c>
      <c r="G1903" s="130" t="str">
        <f ca="1">IFERROR(IF($C1903="","",VLOOKUP(FİLTRE!$C1903,'SKT LİSTESİ'!$F:$S,8,0)),"")</f>
        <v/>
      </c>
      <c r="H1903" s="131" t="str">
        <f ca="1">IF(E1903="","",IF($C1903="","",VLOOKUP(FİLTRE!$C1903,'SKT LİSTESİ'!$F:$S,9,0)))</f>
        <v/>
      </c>
      <c r="I1903" s="132" t="str">
        <f ca="1">IFERROR(IF($C1903="","",VLOOKUP(FİLTRE!$C1903,'SKT LİSTESİ'!$F:$S,10,0)),"")</f>
        <v/>
      </c>
      <c r="J1903" s="133" t="str">
        <f ca="1">IFERROR(IF($C1903="","",VLOOKUP(FİLTRE!$C1903,'SKT LİSTESİ'!$F:$S,11,0)),"")</f>
        <v/>
      </c>
      <c r="K1903" s="134" t="str">
        <f ca="1">IFERROR(IF($C1903="","",VLOOKUP(FİLTRE!$C1903,'SKT LİSTESİ'!$F:$S,12,0)),"")</f>
        <v/>
      </c>
      <c r="L1903" s="134" t="str">
        <f ca="1">IFERROR(IF($C1903="","",VLOOKUP(FİLTRE!$C1903,'SKT LİSTESİ'!$F:$S,13,0)),"")</f>
        <v/>
      </c>
      <c r="M1903" s="135" t="str">
        <f ca="1">IFERROR(IF($C1903="","",VLOOKUP(FİLTRE!$C1903,'SKT LİSTESİ'!$F:$AJ,14,0)),"")</f>
        <v/>
      </c>
      <c r="N1903" s="31" t="str">
        <f ca="1">IFERROR(IF($C1903="","",VLOOKUP(FİLTRE!$C1903,'SKT LİSTESİ'!$F:$AJ,22,0)),"")</f>
        <v/>
      </c>
      <c r="O1903" s="136" t="str">
        <f ca="1">IFERROR(IF($C1903="","",VLOOKUP(FİLTRE!$C1903,'SKT LİSTESİ'!$F:$AJ,23,0)),"")</f>
        <v/>
      </c>
      <c r="P1903" s="31"/>
      <c r="Q1903" s="31"/>
      <c r="R1903" s="137" t="str">
        <f ca="1">(IFERROR(IF($C1903="","",VLOOKUP(FİLTRE!$C1903,'SKT LİSTESİ'!$F:$AJ,15,0)),""))</f>
        <v/>
      </c>
      <c r="S1903" s="138" t="str">
        <f ca="1">IFERROR(IF($C1903="","",VLOOKUP(FİLTRE!$C1903,'SKT LİSTESİ'!$F:$AJ,16,0)),"")</f>
        <v/>
      </c>
      <c r="AF1903" s="179" t="str">
        <f t="shared" ca="1" si="118"/>
        <v/>
      </c>
      <c r="AG1903" s="179">
        <f t="shared" ca="1" si="119"/>
        <v>0</v>
      </c>
      <c r="AH1903" s="179">
        <f t="shared" ca="1" si="120"/>
        <v>0</v>
      </c>
    </row>
    <row r="1904" spans="2:34" ht="15.75" x14ac:dyDescent="0.25">
      <c r="B1904">
        <f t="shared" ca="1" si="117"/>
        <v>1892</v>
      </c>
      <c r="C1904" t="str">
        <f ca="1">IFERROR(VLOOKUP(B1904,'SKT LİSTESİ'!F:F,1,0),"")</f>
        <v/>
      </c>
      <c r="E1904" s="128" t="str">
        <f ca="1">IFERROR(IF($C1904="","",VLOOKUP(FİLTRE!$C1904,'SKT LİSTESİ'!$F:$S,5,0)),"")</f>
        <v/>
      </c>
      <c r="F1904" s="129" t="str">
        <f ca="1">IFERROR(IF($C1904="","",VLOOKUP(FİLTRE!$C1904,'SKT LİSTESİ'!$F:$S,7,0)),"")</f>
        <v/>
      </c>
      <c r="G1904" s="130" t="str">
        <f ca="1">IFERROR(IF($C1904="","",VLOOKUP(FİLTRE!$C1904,'SKT LİSTESİ'!$F:$S,8,0)),"")</f>
        <v/>
      </c>
      <c r="H1904" s="131" t="str">
        <f ca="1">IF(E1904="","",IF($C1904="","",VLOOKUP(FİLTRE!$C1904,'SKT LİSTESİ'!$F:$S,9,0)))</f>
        <v/>
      </c>
      <c r="I1904" s="132" t="str">
        <f ca="1">IFERROR(IF($C1904="","",VLOOKUP(FİLTRE!$C1904,'SKT LİSTESİ'!$F:$S,10,0)),"")</f>
        <v/>
      </c>
      <c r="J1904" s="133" t="str">
        <f ca="1">IFERROR(IF($C1904="","",VLOOKUP(FİLTRE!$C1904,'SKT LİSTESİ'!$F:$S,11,0)),"")</f>
        <v/>
      </c>
      <c r="K1904" s="134" t="str">
        <f ca="1">IFERROR(IF($C1904="","",VLOOKUP(FİLTRE!$C1904,'SKT LİSTESİ'!$F:$S,12,0)),"")</f>
        <v/>
      </c>
      <c r="L1904" s="134" t="str">
        <f ca="1">IFERROR(IF($C1904="","",VLOOKUP(FİLTRE!$C1904,'SKT LİSTESİ'!$F:$S,13,0)),"")</f>
        <v/>
      </c>
      <c r="M1904" s="135" t="str">
        <f ca="1">IFERROR(IF($C1904="","",VLOOKUP(FİLTRE!$C1904,'SKT LİSTESİ'!$F:$AJ,14,0)),"")</f>
        <v/>
      </c>
      <c r="N1904" s="31" t="str">
        <f ca="1">IFERROR(IF($C1904="","",VLOOKUP(FİLTRE!$C1904,'SKT LİSTESİ'!$F:$AJ,22,0)),"")</f>
        <v/>
      </c>
      <c r="O1904" s="136" t="str">
        <f ca="1">IFERROR(IF($C1904="","",VLOOKUP(FİLTRE!$C1904,'SKT LİSTESİ'!$F:$AJ,23,0)),"")</f>
        <v/>
      </c>
      <c r="P1904" s="31"/>
      <c r="Q1904" s="31"/>
      <c r="R1904" s="137" t="str">
        <f ca="1">(IFERROR(IF($C1904="","",VLOOKUP(FİLTRE!$C1904,'SKT LİSTESİ'!$F:$AJ,15,0)),""))</f>
        <v/>
      </c>
      <c r="S1904" s="138" t="str">
        <f ca="1">IFERROR(IF($C1904="","",VLOOKUP(FİLTRE!$C1904,'SKT LİSTESİ'!$F:$AJ,16,0)),"")</f>
        <v/>
      </c>
      <c r="AF1904" s="179" t="str">
        <f t="shared" ca="1" si="118"/>
        <v/>
      </c>
      <c r="AG1904" s="179">
        <f t="shared" ca="1" si="119"/>
        <v>0</v>
      </c>
      <c r="AH1904" s="179">
        <f t="shared" ca="1" si="120"/>
        <v>0</v>
      </c>
    </row>
    <row r="1905" spans="2:34" ht="15.75" x14ac:dyDescent="0.25">
      <c r="B1905">
        <f t="shared" ca="1" si="117"/>
        <v>1893</v>
      </c>
      <c r="C1905" t="str">
        <f ca="1">IFERROR(VLOOKUP(B1905,'SKT LİSTESİ'!F:F,1,0),"")</f>
        <v/>
      </c>
      <c r="E1905" s="128" t="str">
        <f ca="1">IFERROR(IF($C1905="","",VLOOKUP(FİLTRE!$C1905,'SKT LİSTESİ'!$F:$S,5,0)),"")</f>
        <v/>
      </c>
      <c r="F1905" s="129" t="str">
        <f ca="1">IFERROR(IF($C1905="","",VLOOKUP(FİLTRE!$C1905,'SKT LİSTESİ'!$F:$S,7,0)),"")</f>
        <v/>
      </c>
      <c r="G1905" s="130" t="str">
        <f ca="1">IFERROR(IF($C1905="","",VLOOKUP(FİLTRE!$C1905,'SKT LİSTESİ'!$F:$S,8,0)),"")</f>
        <v/>
      </c>
      <c r="H1905" s="131" t="str">
        <f ca="1">IF(E1905="","",IF($C1905="","",VLOOKUP(FİLTRE!$C1905,'SKT LİSTESİ'!$F:$S,9,0)))</f>
        <v/>
      </c>
      <c r="I1905" s="132" t="str">
        <f ca="1">IFERROR(IF($C1905="","",VLOOKUP(FİLTRE!$C1905,'SKT LİSTESİ'!$F:$S,10,0)),"")</f>
        <v/>
      </c>
      <c r="J1905" s="133" t="str">
        <f ca="1">IFERROR(IF($C1905="","",VLOOKUP(FİLTRE!$C1905,'SKT LİSTESİ'!$F:$S,11,0)),"")</f>
        <v/>
      </c>
      <c r="K1905" s="134" t="str">
        <f ca="1">IFERROR(IF($C1905="","",VLOOKUP(FİLTRE!$C1905,'SKT LİSTESİ'!$F:$S,12,0)),"")</f>
        <v/>
      </c>
      <c r="L1905" s="134" t="str">
        <f ca="1">IFERROR(IF($C1905="","",VLOOKUP(FİLTRE!$C1905,'SKT LİSTESİ'!$F:$S,13,0)),"")</f>
        <v/>
      </c>
      <c r="M1905" s="135" t="str">
        <f ca="1">IFERROR(IF($C1905="","",VLOOKUP(FİLTRE!$C1905,'SKT LİSTESİ'!$F:$AJ,14,0)),"")</f>
        <v/>
      </c>
      <c r="N1905" s="31" t="str">
        <f ca="1">IFERROR(IF($C1905="","",VLOOKUP(FİLTRE!$C1905,'SKT LİSTESİ'!$F:$AJ,22,0)),"")</f>
        <v/>
      </c>
      <c r="O1905" s="136" t="str">
        <f ca="1">IFERROR(IF($C1905="","",VLOOKUP(FİLTRE!$C1905,'SKT LİSTESİ'!$F:$AJ,23,0)),"")</f>
        <v/>
      </c>
      <c r="P1905" s="31"/>
      <c r="Q1905" s="31"/>
      <c r="R1905" s="137" t="str">
        <f ca="1">(IFERROR(IF($C1905="","",VLOOKUP(FİLTRE!$C1905,'SKT LİSTESİ'!$F:$AJ,15,0)),""))</f>
        <v/>
      </c>
      <c r="S1905" s="138" t="str">
        <f ca="1">IFERROR(IF($C1905="","",VLOOKUP(FİLTRE!$C1905,'SKT LİSTESİ'!$F:$AJ,16,0)),"")</f>
        <v/>
      </c>
      <c r="AF1905" s="179" t="str">
        <f t="shared" ca="1" si="118"/>
        <v/>
      </c>
      <c r="AG1905" s="179">
        <f t="shared" ca="1" si="119"/>
        <v>0</v>
      </c>
      <c r="AH1905" s="179">
        <f t="shared" ca="1" si="120"/>
        <v>0</v>
      </c>
    </row>
    <row r="1906" spans="2:34" ht="15.75" x14ac:dyDescent="0.25">
      <c r="B1906">
        <f t="shared" ca="1" si="117"/>
        <v>1894</v>
      </c>
      <c r="C1906" t="str">
        <f ca="1">IFERROR(VLOOKUP(B1906,'SKT LİSTESİ'!F:F,1,0),"")</f>
        <v/>
      </c>
      <c r="E1906" s="128" t="str">
        <f ca="1">IFERROR(IF($C1906="","",VLOOKUP(FİLTRE!$C1906,'SKT LİSTESİ'!$F:$S,5,0)),"")</f>
        <v/>
      </c>
      <c r="F1906" s="129" t="str">
        <f ca="1">IFERROR(IF($C1906="","",VLOOKUP(FİLTRE!$C1906,'SKT LİSTESİ'!$F:$S,7,0)),"")</f>
        <v/>
      </c>
      <c r="G1906" s="130" t="str">
        <f ca="1">IFERROR(IF($C1906="","",VLOOKUP(FİLTRE!$C1906,'SKT LİSTESİ'!$F:$S,8,0)),"")</f>
        <v/>
      </c>
      <c r="H1906" s="131" t="str">
        <f ca="1">IF(E1906="","",IF($C1906="","",VLOOKUP(FİLTRE!$C1906,'SKT LİSTESİ'!$F:$S,9,0)))</f>
        <v/>
      </c>
      <c r="I1906" s="132" t="str">
        <f ca="1">IFERROR(IF($C1906="","",VLOOKUP(FİLTRE!$C1906,'SKT LİSTESİ'!$F:$S,10,0)),"")</f>
        <v/>
      </c>
      <c r="J1906" s="133" t="str">
        <f ca="1">IFERROR(IF($C1906="","",VLOOKUP(FİLTRE!$C1906,'SKT LİSTESİ'!$F:$S,11,0)),"")</f>
        <v/>
      </c>
      <c r="K1906" s="134" t="str">
        <f ca="1">IFERROR(IF($C1906="","",VLOOKUP(FİLTRE!$C1906,'SKT LİSTESİ'!$F:$S,12,0)),"")</f>
        <v/>
      </c>
      <c r="L1906" s="134" t="str">
        <f ca="1">IFERROR(IF($C1906="","",VLOOKUP(FİLTRE!$C1906,'SKT LİSTESİ'!$F:$S,13,0)),"")</f>
        <v/>
      </c>
      <c r="M1906" s="135" t="str">
        <f ca="1">IFERROR(IF($C1906="","",VLOOKUP(FİLTRE!$C1906,'SKT LİSTESİ'!$F:$AJ,14,0)),"")</f>
        <v/>
      </c>
      <c r="N1906" s="31" t="str">
        <f ca="1">IFERROR(IF($C1906="","",VLOOKUP(FİLTRE!$C1906,'SKT LİSTESİ'!$F:$AJ,22,0)),"")</f>
        <v/>
      </c>
      <c r="O1906" s="136" t="str">
        <f ca="1">IFERROR(IF($C1906="","",VLOOKUP(FİLTRE!$C1906,'SKT LİSTESİ'!$F:$AJ,23,0)),"")</f>
        <v/>
      </c>
      <c r="P1906" s="31"/>
      <c r="Q1906" s="31"/>
      <c r="R1906" s="137" t="str">
        <f ca="1">(IFERROR(IF($C1906="","",VLOOKUP(FİLTRE!$C1906,'SKT LİSTESİ'!$F:$AJ,15,0)),""))</f>
        <v/>
      </c>
      <c r="S1906" s="138" t="str">
        <f ca="1">IFERROR(IF($C1906="","",VLOOKUP(FİLTRE!$C1906,'SKT LİSTESİ'!$F:$AJ,16,0)),"")</f>
        <v/>
      </c>
      <c r="AF1906" s="179" t="str">
        <f t="shared" ca="1" si="118"/>
        <v/>
      </c>
      <c r="AG1906" s="179">
        <f t="shared" ca="1" si="119"/>
        <v>0</v>
      </c>
      <c r="AH1906" s="179">
        <f t="shared" ca="1" si="120"/>
        <v>0</v>
      </c>
    </row>
    <row r="1907" spans="2:34" ht="15.75" x14ac:dyDescent="0.25">
      <c r="B1907">
        <f t="shared" ca="1" si="117"/>
        <v>1895</v>
      </c>
      <c r="C1907" t="str">
        <f ca="1">IFERROR(VLOOKUP(B1907,'SKT LİSTESİ'!F:F,1,0),"")</f>
        <v/>
      </c>
      <c r="E1907" s="128" t="str">
        <f ca="1">IFERROR(IF($C1907="","",VLOOKUP(FİLTRE!$C1907,'SKT LİSTESİ'!$F:$S,5,0)),"")</f>
        <v/>
      </c>
      <c r="F1907" s="129" t="str">
        <f ca="1">IFERROR(IF($C1907="","",VLOOKUP(FİLTRE!$C1907,'SKT LİSTESİ'!$F:$S,7,0)),"")</f>
        <v/>
      </c>
      <c r="G1907" s="130" t="str">
        <f ca="1">IFERROR(IF($C1907="","",VLOOKUP(FİLTRE!$C1907,'SKT LİSTESİ'!$F:$S,8,0)),"")</f>
        <v/>
      </c>
      <c r="H1907" s="131" t="str">
        <f ca="1">IF(E1907="","",IF($C1907="","",VLOOKUP(FİLTRE!$C1907,'SKT LİSTESİ'!$F:$S,9,0)))</f>
        <v/>
      </c>
      <c r="I1907" s="132" t="str">
        <f ca="1">IFERROR(IF($C1907="","",VLOOKUP(FİLTRE!$C1907,'SKT LİSTESİ'!$F:$S,10,0)),"")</f>
        <v/>
      </c>
      <c r="J1907" s="133" t="str">
        <f ca="1">IFERROR(IF($C1907="","",VLOOKUP(FİLTRE!$C1907,'SKT LİSTESİ'!$F:$S,11,0)),"")</f>
        <v/>
      </c>
      <c r="K1907" s="134" t="str">
        <f ca="1">IFERROR(IF($C1907="","",VLOOKUP(FİLTRE!$C1907,'SKT LİSTESİ'!$F:$S,12,0)),"")</f>
        <v/>
      </c>
      <c r="L1907" s="134" t="str">
        <f ca="1">IFERROR(IF($C1907="","",VLOOKUP(FİLTRE!$C1907,'SKT LİSTESİ'!$F:$S,13,0)),"")</f>
        <v/>
      </c>
      <c r="M1907" s="135" t="str">
        <f ca="1">IFERROR(IF($C1907="","",VLOOKUP(FİLTRE!$C1907,'SKT LİSTESİ'!$F:$AJ,14,0)),"")</f>
        <v/>
      </c>
      <c r="N1907" s="31" t="str">
        <f ca="1">IFERROR(IF($C1907="","",VLOOKUP(FİLTRE!$C1907,'SKT LİSTESİ'!$F:$AJ,22,0)),"")</f>
        <v/>
      </c>
      <c r="O1907" s="136" t="str">
        <f ca="1">IFERROR(IF($C1907="","",VLOOKUP(FİLTRE!$C1907,'SKT LİSTESİ'!$F:$AJ,23,0)),"")</f>
        <v/>
      </c>
      <c r="P1907" s="31"/>
      <c r="Q1907" s="31"/>
      <c r="R1907" s="137" t="str">
        <f ca="1">(IFERROR(IF($C1907="","",VLOOKUP(FİLTRE!$C1907,'SKT LİSTESİ'!$F:$AJ,15,0)),""))</f>
        <v/>
      </c>
      <c r="S1907" s="138" t="str">
        <f ca="1">IFERROR(IF($C1907="","",VLOOKUP(FİLTRE!$C1907,'SKT LİSTESİ'!$F:$AJ,16,0)),"")</f>
        <v/>
      </c>
      <c r="AF1907" s="179" t="str">
        <f t="shared" ca="1" si="118"/>
        <v/>
      </c>
      <c r="AG1907" s="179">
        <f t="shared" ca="1" si="119"/>
        <v>0</v>
      </c>
      <c r="AH1907" s="179">
        <f t="shared" ca="1" si="120"/>
        <v>0</v>
      </c>
    </row>
    <row r="1908" spans="2:34" ht="15.75" x14ac:dyDescent="0.25">
      <c r="B1908">
        <f t="shared" ca="1" si="117"/>
        <v>1896</v>
      </c>
      <c r="C1908" t="str">
        <f ca="1">IFERROR(VLOOKUP(B1908,'SKT LİSTESİ'!F:F,1,0),"")</f>
        <v/>
      </c>
      <c r="E1908" s="128" t="str">
        <f ca="1">IFERROR(IF($C1908="","",VLOOKUP(FİLTRE!$C1908,'SKT LİSTESİ'!$F:$S,5,0)),"")</f>
        <v/>
      </c>
      <c r="F1908" s="129" t="str">
        <f ca="1">IFERROR(IF($C1908="","",VLOOKUP(FİLTRE!$C1908,'SKT LİSTESİ'!$F:$S,7,0)),"")</f>
        <v/>
      </c>
      <c r="G1908" s="130" t="str">
        <f ca="1">IFERROR(IF($C1908="","",VLOOKUP(FİLTRE!$C1908,'SKT LİSTESİ'!$F:$S,8,0)),"")</f>
        <v/>
      </c>
      <c r="H1908" s="131" t="str">
        <f ca="1">IF(E1908="","",IF($C1908="","",VLOOKUP(FİLTRE!$C1908,'SKT LİSTESİ'!$F:$S,9,0)))</f>
        <v/>
      </c>
      <c r="I1908" s="132" t="str">
        <f ca="1">IFERROR(IF($C1908="","",VLOOKUP(FİLTRE!$C1908,'SKT LİSTESİ'!$F:$S,10,0)),"")</f>
        <v/>
      </c>
      <c r="J1908" s="133" t="str">
        <f ca="1">IFERROR(IF($C1908="","",VLOOKUP(FİLTRE!$C1908,'SKT LİSTESİ'!$F:$S,11,0)),"")</f>
        <v/>
      </c>
      <c r="K1908" s="134" t="str">
        <f ca="1">IFERROR(IF($C1908="","",VLOOKUP(FİLTRE!$C1908,'SKT LİSTESİ'!$F:$S,12,0)),"")</f>
        <v/>
      </c>
      <c r="L1908" s="134" t="str">
        <f ca="1">IFERROR(IF($C1908="","",VLOOKUP(FİLTRE!$C1908,'SKT LİSTESİ'!$F:$S,13,0)),"")</f>
        <v/>
      </c>
      <c r="M1908" s="135" t="str">
        <f ca="1">IFERROR(IF($C1908="","",VLOOKUP(FİLTRE!$C1908,'SKT LİSTESİ'!$F:$AJ,14,0)),"")</f>
        <v/>
      </c>
      <c r="N1908" s="31" t="str">
        <f ca="1">IFERROR(IF($C1908="","",VLOOKUP(FİLTRE!$C1908,'SKT LİSTESİ'!$F:$AJ,22,0)),"")</f>
        <v/>
      </c>
      <c r="O1908" s="136" t="str">
        <f ca="1">IFERROR(IF($C1908="","",VLOOKUP(FİLTRE!$C1908,'SKT LİSTESİ'!$F:$AJ,23,0)),"")</f>
        <v/>
      </c>
      <c r="P1908" s="31"/>
      <c r="Q1908" s="31"/>
      <c r="R1908" s="137" t="str">
        <f ca="1">(IFERROR(IF($C1908="","",VLOOKUP(FİLTRE!$C1908,'SKT LİSTESİ'!$F:$AJ,15,0)),""))</f>
        <v/>
      </c>
      <c r="S1908" s="138" t="str">
        <f ca="1">IFERROR(IF($C1908="","",VLOOKUP(FİLTRE!$C1908,'SKT LİSTESİ'!$F:$AJ,16,0)),"")</f>
        <v/>
      </c>
      <c r="AF1908" s="179" t="str">
        <f t="shared" ca="1" si="118"/>
        <v/>
      </c>
      <c r="AG1908" s="179">
        <f t="shared" ca="1" si="119"/>
        <v>0</v>
      </c>
      <c r="AH1908" s="179">
        <f t="shared" ca="1" si="120"/>
        <v>0</v>
      </c>
    </row>
    <row r="1909" spans="2:34" ht="15.75" x14ac:dyDescent="0.25">
      <c r="B1909">
        <f t="shared" ca="1" si="117"/>
        <v>1897</v>
      </c>
      <c r="C1909" t="str">
        <f ca="1">IFERROR(VLOOKUP(B1909,'SKT LİSTESİ'!F:F,1,0),"")</f>
        <v/>
      </c>
      <c r="E1909" s="128" t="str">
        <f ca="1">IFERROR(IF($C1909="","",VLOOKUP(FİLTRE!$C1909,'SKT LİSTESİ'!$F:$S,5,0)),"")</f>
        <v/>
      </c>
      <c r="F1909" s="129" t="str">
        <f ca="1">IFERROR(IF($C1909="","",VLOOKUP(FİLTRE!$C1909,'SKT LİSTESİ'!$F:$S,7,0)),"")</f>
        <v/>
      </c>
      <c r="G1909" s="130" t="str">
        <f ca="1">IFERROR(IF($C1909="","",VLOOKUP(FİLTRE!$C1909,'SKT LİSTESİ'!$F:$S,8,0)),"")</f>
        <v/>
      </c>
      <c r="H1909" s="131" t="str">
        <f ca="1">IF(E1909="","",IF($C1909="","",VLOOKUP(FİLTRE!$C1909,'SKT LİSTESİ'!$F:$S,9,0)))</f>
        <v/>
      </c>
      <c r="I1909" s="132" t="str">
        <f ca="1">IFERROR(IF($C1909="","",VLOOKUP(FİLTRE!$C1909,'SKT LİSTESİ'!$F:$S,10,0)),"")</f>
        <v/>
      </c>
      <c r="J1909" s="133" t="str">
        <f ca="1">IFERROR(IF($C1909="","",VLOOKUP(FİLTRE!$C1909,'SKT LİSTESİ'!$F:$S,11,0)),"")</f>
        <v/>
      </c>
      <c r="K1909" s="134" t="str">
        <f ca="1">IFERROR(IF($C1909="","",VLOOKUP(FİLTRE!$C1909,'SKT LİSTESİ'!$F:$S,12,0)),"")</f>
        <v/>
      </c>
      <c r="L1909" s="134" t="str">
        <f ca="1">IFERROR(IF($C1909="","",VLOOKUP(FİLTRE!$C1909,'SKT LİSTESİ'!$F:$S,13,0)),"")</f>
        <v/>
      </c>
      <c r="M1909" s="135" t="str">
        <f ca="1">IFERROR(IF($C1909="","",VLOOKUP(FİLTRE!$C1909,'SKT LİSTESİ'!$F:$AJ,14,0)),"")</f>
        <v/>
      </c>
      <c r="N1909" s="31" t="str">
        <f ca="1">IFERROR(IF($C1909="","",VLOOKUP(FİLTRE!$C1909,'SKT LİSTESİ'!$F:$AJ,22,0)),"")</f>
        <v/>
      </c>
      <c r="O1909" s="136" t="str">
        <f ca="1">IFERROR(IF($C1909="","",VLOOKUP(FİLTRE!$C1909,'SKT LİSTESİ'!$F:$AJ,23,0)),"")</f>
        <v/>
      </c>
      <c r="P1909" s="31"/>
      <c r="Q1909" s="31"/>
      <c r="R1909" s="137" t="str">
        <f ca="1">(IFERROR(IF($C1909="","",VLOOKUP(FİLTRE!$C1909,'SKT LİSTESİ'!$F:$AJ,15,0)),""))</f>
        <v/>
      </c>
      <c r="S1909" s="138" t="str">
        <f ca="1">IFERROR(IF($C1909="","",VLOOKUP(FİLTRE!$C1909,'SKT LİSTESİ'!$F:$AJ,16,0)),"")</f>
        <v/>
      </c>
      <c r="AF1909" s="179" t="str">
        <f t="shared" ca="1" si="118"/>
        <v/>
      </c>
      <c r="AG1909" s="179">
        <f t="shared" ca="1" si="119"/>
        <v>0</v>
      </c>
      <c r="AH1909" s="179">
        <f t="shared" ca="1" si="120"/>
        <v>0</v>
      </c>
    </row>
    <row r="1910" spans="2:34" ht="15.75" x14ac:dyDescent="0.25">
      <c r="B1910">
        <f t="shared" ca="1" si="117"/>
        <v>1898</v>
      </c>
      <c r="C1910" t="str">
        <f ca="1">IFERROR(VLOOKUP(B1910,'SKT LİSTESİ'!F:F,1,0),"")</f>
        <v/>
      </c>
      <c r="E1910" s="128" t="str">
        <f ca="1">IFERROR(IF($C1910="","",VLOOKUP(FİLTRE!$C1910,'SKT LİSTESİ'!$F:$S,5,0)),"")</f>
        <v/>
      </c>
      <c r="F1910" s="129" t="str">
        <f ca="1">IFERROR(IF($C1910="","",VLOOKUP(FİLTRE!$C1910,'SKT LİSTESİ'!$F:$S,7,0)),"")</f>
        <v/>
      </c>
      <c r="G1910" s="130" t="str">
        <f ca="1">IFERROR(IF($C1910="","",VLOOKUP(FİLTRE!$C1910,'SKT LİSTESİ'!$F:$S,8,0)),"")</f>
        <v/>
      </c>
      <c r="H1910" s="131" t="str">
        <f ca="1">IF(E1910="","",IF($C1910="","",VLOOKUP(FİLTRE!$C1910,'SKT LİSTESİ'!$F:$S,9,0)))</f>
        <v/>
      </c>
      <c r="I1910" s="132" t="str">
        <f ca="1">IFERROR(IF($C1910="","",VLOOKUP(FİLTRE!$C1910,'SKT LİSTESİ'!$F:$S,10,0)),"")</f>
        <v/>
      </c>
      <c r="J1910" s="133" t="str">
        <f ca="1">IFERROR(IF($C1910="","",VLOOKUP(FİLTRE!$C1910,'SKT LİSTESİ'!$F:$S,11,0)),"")</f>
        <v/>
      </c>
      <c r="K1910" s="134" t="str">
        <f ca="1">IFERROR(IF($C1910="","",VLOOKUP(FİLTRE!$C1910,'SKT LİSTESİ'!$F:$S,12,0)),"")</f>
        <v/>
      </c>
      <c r="L1910" s="134" t="str">
        <f ca="1">IFERROR(IF($C1910="","",VLOOKUP(FİLTRE!$C1910,'SKT LİSTESİ'!$F:$S,13,0)),"")</f>
        <v/>
      </c>
      <c r="M1910" s="135" t="str">
        <f ca="1">IFERROR(IF($C1910="","",VLOOKUP(FİLTRE!$C1910,'SKT LİSTESİ'!$F:$AJ,14,0)),"")</f>
        <v/>
      </c>
      <c r="N1910" s="31" t="str">
        <f ca="1">IFERROR(IF($C1910="","",VLOOKUP(FİLTRE!$C1910,'SKT LİSTESİ'!$F:$AJ,22,0)),"")</f>
        <v/>
      </c>
      <c r="O1910" s="136" t="str">
        <f ca="1">IFERROR(IF($C1910="","",VLOOKUP(FİLTRE!$C1910,'SKT LİSTESİ'!$F:$AJ,23,0)),"")</f>
        <v/>
      </c>
      <c r="P1910" s="31"/>
      <c r="Q1910" s="31"/>
      <c r="R1910" s="137" t="str">
        <f ca="1">(IFERROR(IF($C1910="","",VLOOKUP(FİLTRE!$C1910,'SKT LİSTESİ'!$F:$AJ,15,0)),""))</f>
        <v/>
      </c>
      <c r="S1910" s="138" t="str">
        <f ca="1">IFERROR(IF($C1910="","",VLOOKUP(FİLTRE!$C1910,'SKT LİSTESİ'!$F:$AJ,16,0)),"")</f>
        <v/>
      </c>
      <c r="AF1910" s="179" t="str">
        <f t="shared" ca="1" si="118"/>
        <v/>
      </c>
      <c r="AG1910" s="179">
        <f t="shared" ca="1" si="119"/>
        <v>0</v>
      </c>
      <c r="AH1910" s="179">
        <f t="shared" ca="1" si="120"/>
        <v>0</v>
      </c>
    </row>
    <row r="1911" spans="2:34" ht="15.75" x14ac:dyDescent="0.25">
      <c r="B1911">
        <f t="shared" ca="1" si="117"/>
        <v>1899</v>
      </c>
      <c r="C1911" t="str">
        <f ca="1">IFERROR(VLOOKUP(B1911,'SKT LİSTESİ'!F:F,1,0),"")</f>
        <v/>
      </c>
      <c r="E1911" s="128" t="str">
        <f ca="1">IFERROR(IF($C1911="","",VLOOKUP(FİLTRE!$C1911,'SKT LİSTESİ'!$F:$S,5,0)),"")</f>
        <v/>
      </c>
      <c r="F1911" s="129" t="str">
        <f ca="1">IFERROR(IF($C1911="","",VLOOKUP(FİLTRE!$C1911,'SKT LİSTESİ'!$F:$S,7,0)),"")</f>
        <v/>
      </c>
      <c r="G1911" s="130" t="str">
        <f ca="1">IFERROR(IF($C1911="","",VLOOKUP(FİLTRE!$C1911,'SKT LİSTESİ'!$F:$S,8,0)),"")</f>
        <v/>
      </c>
      <c r="H1911" s="131" t="str">
        <f ca="1">IF(E1911="","",IF($C1911="","",VLOOKUP(FİLTRE!$C1911,'SKT LİSTESİ'!$F:$S,9,0)))</f>
        <v/>
      </c>
      <c r="I1911" s="132" t="str">
        <f ca="1">IFERROR(IF($C1911="","",VLOOKUP(FİLTRE!$C1911,'SKT LİSTESİ'!$F:$S,10,0)),"")</f>
        <v/>
      </c>
      <c r="J1911" s="133" t="str">
        <f ca="1">IFERROR(IF($C1911="","",VLOOKUP(FİLTRE!$C1911,'SKT LİSTESİ'!$F:$S,11,0)),"")</f>
        <v/>
      </c>
      <c r="K1911" s="134" t="str">
        <f ca="1">IFERROR(IF($C1911="","",VLOOKUP(FİLTRE!$C1911,'SKT LİSTESİ'!$F:$S,12,0)),"")</f>
        <v/>
      </c>
      <c r="L1911" s="134" t="str">
        <f ca="1">IFERROR(IF($C1911="","",VLOOKUP(FİLTRE!$C1911,'SKT LİSTESİ'!$F:$S,13,0)),"")</f>
        <v/>
      </c>
      <c r="M1911" s="135" t="str">
        <f ca="1">IFERROR(IF($C1911="","",VLOOKUP(FİLTRE!$C1911,'SKT LİSTESİ'!$F:$AJ,14,0)),"")</f>
        <v/>
      </c>
      <c r="N1911" s="31" t="str">
        <f ca="1">IFERROR(IF($C1911="","",VLOOKUP(FİLTRE!$C1911,'SKT LİSTESİ'!$F:$AJ,22,0)),"")</f>
        <v/>
      </c>
      <c r="O1911" s="136" t="str">
        <f ca="1">IFERROR(IF($C1911="","",VLOOKUP(FİLTRE!$C1911,'SKT LİSTESİ'!$F:$AJ,23,0)),"")</f>
        <v/>
      </c>
      <c r="P1911" s="31"/>
      <c r="Q1911" s="31"/>
      <c r="R1911" s="137" t="str">
        <f ca="1">(IFERROR(IF($C1911="","",VLOOKUP(FİLTRE!$C1911,'SKT LİSTESİ'!$F:$AJ,15,0)),""))</f>
        <v/>
      </c>
      <c r="S1911" s="138" t="str">
        <f ca="1">IFERROR(IF($C1911="","",VLOOKUP(FİLTRE!$C1911,'SKT LİSTESİ'!$F:$AJ,16,0)),"")</f>
        <v/>
      </c>
      <c r="AF1911" s="179" t="str">
        <f t="shared" ca="1" si="118"/>
        <v/>
      </c>
      <c r="AG1911" s="179">
        <f t="shared" ca="1" si="119"/>
        <v>0</v>
      </c>
      <c r="AH1911" s="179">
        <f t="shared" ca="1" si="120"/>
        <v>0</v>
      </c>
    </row>
    <row r="1912" spans="2:34" ht="15.75" x14ac:dyDescent="0.25">
      <c r="B1912">
        <f t="shared" ca="1" si="117"/>
        <v>1900</v>
      </c>
      <c r="C1912" t="str">
        <f ca="1">IFERROR(VLOOKUP(B1912,'SKT LİSTESİ'!F:F,1,0),"")</f>
        <v/>
      </c>
      <c r="E1912" s="128" t="str">
        <f ca="1">IFERROR(IF($C1912="","",VLOOKUP(FİLTRE!$C1912,'SKT LİSTESİ'!$F:$S,5,0)),"")</f>
        <v/>
      </c>
      <c r="F1912" s="129" t="str">
        <f ca="1">IFERROR(IF($C1912="","",VLOOKUP(FİLTRE!$C1912,'SKT LİSTESİ'!$F:$S,7,0)),"")</f>
        <v/>
      </c>
      <c r="G1912" s="130" t="str">
        <f ca="1">IFERROR(IF($C1912="","",VLOOKUP(FİLTRE!$C1912,'SKT LİSTESİ'!$F:$S,8,0)),"")</f>
        <v/>
      </c>
      <c r="H1912" s="131" t="str">
        <f ca="1">IF(E1912="","",IF($C1912="","",VLOOKUP(FİLTRE!$C1912,'SKT LİSTESİ'!$F:$S,9,0)))</f>
        <v/>
      </c>
      <c r="I1912" s="132" t="str">
        <f ca="1">IFERROR(IF($C1912="","",VLOOKUP(FİLTRE!$C1912,'SKT LİSTESİ'!$F:$S,10,0)),"")</f>
        <v/>
      </c>
      <c r="J1912" s="133" t="str">
        <f ca="1">IFERROR(IF($C1912="","",VLOOKUP(FİLTRE!$C1912,'SKT LİSTESİ'!$F:$S,11,0)),"")</f>
        <v/>
      </c>
      <c r="K1912" s="134" t="str">
        <f ca="1">IFERROR(IF($C1912="","",VLOOKUP(FİLTRE!$C1912,'SKT LİSTESİ'!$F:$S,12,0)),"")</f>
        <v/>
      </c>
      <c r="L1912" s="134" t="str">
        <f ca="1">IFERROR(IF($C1912="","",VLOOKUP(FİLTRE!$C1912,'SKT LİSTESİ'!$F:$S,13,0)),"")</f>
        <v/>
      </c>
      <c r="M1912" s="135" t="str">
        <f ca="1">IFERROR(IF($C1912="","",VLOOKUP(FİLTRE!$C1912,'SKT LİSTESİ'!$F:$AJ,14,0)),"")</f>
        <v/>
      </c>
      <c r="N1912" s="31" t="str">
        <f ca="1">IFERROR(IF($C1912="","",VLOOKUP(FİLTRE!$C1912,'SKT LİSTESİ'!$F:$AJ,22,0)),"")</f>
        <v/>
      </c>
      <c r="O1912" s="136" t="str">
        <f ca="1">IFERROR(IF($C1912="","",VLOOKUP(FİLTRE!$C1912,'SKT LİSTESİ'!$F:$AJ,23,0)),"")</f>
        <v/>
      </c>
      <c r="P1912" s="31"/>
      <c r="Q1912" s="31"/>
      <c r="R1912" s="137" t="str">
        <f ca="1">(IFERROR(IF($C1912="","",VLOOKUP(FİLTRE!$C1912,'SKT LİSTESİ'!$F:$AJ,15,0)),""))</f>
        <v/>
      </c>
      <c r="S1912" s="138" t="str">
        <f ca="1">IFERROR(IF($C1912="","",VLOOKUP(FİLTRE!$C1912,'SKT LİSTESİ'!$F:$AJ,16,0)),"")</f>
        <v/>
      </c>
      <c r="AF1912" s="179" t="str">
        <f t="shared" ca="1" si="118"/>
        <v/>
      </c>
      <c r="AG1912" s="179">
        <f t="shared" ca="1" si="119"/>
        <v>0</v>
      </c>
      <c r="AH1912" s="179">
        <f t="shared" ca="1" si="120"/>
        <v>0</v>
      </c>
    </row>
    <row r="1913" spans="2:34" ht="15.75" x14ac:dyDescent="0.25">
      <c r="B1913">
        <f t="shared" ca="1" si="117"/>
        <v>1901</v>
      </c>
      <c r="C1913" t="str">
        <f ca="1">IFERROR(VLOOKUP(B1913,'SKT LİSTESİ'!F:F,1,0),"")</f>
        <v/>
      </c>
      <c r="E1913" s="128" t="str">
        <f ca="1">IFERROR(IF($C1913="","",VLOOKUP(FİLTRE!$C1913,'SKT LİSTESİ'!$F:$S,5,0)),"")</f>
        <v/>
      </c>
      <c r="F1913" s="129" t="str">
        <f ca="1">IFERROR(IF($C1913="","",VLOOKUP(FİLTRE!$C1913,'SKT LİSTESİ'!$F:$S,7,0)),"")</f>
        <v/>
      </c>
      <c r="G1913" s="130" t="str">
        <f ca="1">IFERROR(IF($C1913="","",VLOOKUP(FİLTRE!$C1913,'SKT LİSTESİ'!$F:$S,8,0)),"")</f>
        <v/>
      </c>
      <c r="H1913" s="131" t="str">
        <f ca="1">IF(E1913="","",IF($C1913="","",VLOOKUP(FİLTRE!$C1913,'SKT LİSTESİ'!$F:$S,9,0)))</f>
        <v/>
      </c>
      <c r="I1913" s="132" t="str">
        <f ca="1">IFERROR(IF($C1913="","",VLOOKUP(FİLTRE!$C1913,'SKT LİSTESİ'!$F:$S,10,0)),"")</f>
        <v/>
      </c>
      <c r="J1913" s="133" t="str">
        <f ca="1">IFERROR(IF($C1913="","",VLOOKUP(FİLTRE!$C1913,'SKT LİSTESİ'!$F:$S,11,0)),"")</f>
        <v/>
      </c>
      <c r="K1913" s="134" t="str">
        <f ca="1">IFERROR(IF($C1913="","",VLOOKUP(FİLTRE!$C1913,'SKT LİSTESİ'!$F:$S,12,0)),"")</f>
        <v/>
      </c>
      <c r="L1913" s="134" t="str">
        <f ca="1">IFERROR(IF($C1913="","",VLOOKUP(FİLTRE!$C1913,'SKT LİSTESİ'!$F:$S,13,0)),"")</f>
        <v/>
      </c>
      <c r="M1913" s="135" t="str">
        <f ca="1">IFERROR(IF($C1913="","",VLOOKUP(FİLTRE!$C1913,'SKT LİSTESİ'!$F:$AJ,14,0)),"")</f>
        <v/>
      </c>
      <c r="N1913" s="31" t="str">
        <f ca="1">IFERROR(IF($C1913="","",VLOOKUP(FİLTRE!$C1913,'SKT LİSTESİ'!$F:$AJ,22,0)),"")</f>
        <v/>
      </c>
      <c r="O1913" s="136" t="str">
        <f ca="1">IFERROR(IF($C1913="","",VLOOKUP(FİLTRE!$C1913,'SKT LİSTESİ'!$F:$AJ,23,0)),"")</f>
        <v/>
      </c>
      <c r="P1913" s="31"/>
      <c r="Q1913" s="31"/>
      <c r="R1913" s="137" t="str">
        <f ca="1">(IFERROR(IF($C1913="","",VLOOKUP(FİLTRE!$C1913,'SKT LİSTESİ'!$F:$AJ,15,0)),""))</f>
        <v/>
      </c>
      <c r="S1913" s="138" t="str">
        <f ca="1">IFERROR(IF($C1913="","",VLOOKUP(FİLTRE!$C1913,'SKT LİSTESİ'!$F:$AJ,16,0)),"")</f>
        <v/>
      </c>
      <c r="AF1913" s="179" t="str">
        <f t="shared" ca="1" si="118"/>
        <v/>
      </c>
      <c r="AG1913" s="179">
        <f t="shared" ca="1" si="119"/>
        <v>0</v>
      </c>
      <c r="AH1913" s="179">
        <f t="shared" ca="1" si="120"/>
        <v>0</v>
      </c>
    </row>
    <row r="1914" spans="2:34" ht="15.75" x14ac:dyDescent="0.25">
      <c r="B1914">
        <f t="shared" ca="1" si="117"/>
        <v>1902</v>
      </c>
      <c r="C1914" t="str">
        <f ca="1">IFERROR(VLOOKUP(B1914,'SKT LİSTESİ'!F:F,1,0),"")</f>
        <v/>
      </c>
      <c r="E1914" s="128" t="str">
        <f ca="1">IFERROR(IF($C1914="","",VLOOKUP(FİLTRE!$C1914,'SKT LİSTESİ'!$F:$S,5,0)),"")</f>
        <v/>
      </c>
      <c r="F1914" s="129" t="str">
        <f ca="1">IFERROR(IF($C1914="","",VLOOKUP(FİLTRE!$C1914,'SKT LİSTESİ'!$F:$S,7,0)),"")</f>
        <v/>
      </c>
      <c r="G1914" s="130" t="str">
        <f ca="1">IFERROR(IF($C1914="","",VLOOKUP(FİLTRE!$C1914,'SKT LİSTESİ'!$F:$S,8,0)),"")</f>
        <v/>
      </c>
      <c r="H1914" s="131" t="str">
        <f ca="1">IF(E1914="","",IF($C1914="","",VLOOKUP(FİLTRE!$C1914,'SKT LİSTESİ'!$F:$S,9,0)))</f>
        <v/>
      </c>
      <c r="I1914" s="132" t="str">
        <f ca="1">IFERROR(IF($C1914="","",VLOOKUP(FİLTRE!$C1914,'SKT LİSTESİ'!$F:$S,10,0)),"")</f>
        <v/>
      </c>
      <c r="J1914" s="133" t="str">
        <f ca="1">IFERROR(IF($C1914="","",VLOOKUP(FİLTRE!$C1914,'SKT LİSTESİ'!$F:$S,11,0)),"")</f>
        <v/>
      </c>
      <c r="K1914" s="134" t="str">
        <f ca="1">IFERROR(IF($C1914="","",VLOOKUP(FİLTRE!$C1914,'SKT LİSTESİ'!$F:$S,12,0)),"")</f>
        <v/>
      </c>
      <c r="L1914" s="134" t="str">
        <f ca="1">IFERROR(IF($C1914="","",VLOOKUP(FİLTRE!$C1914,'SKT LİSTESİ'!$F:$S,13,0)),"")</f>
        <v/>
      </c>
      <c r="M1914" s="135" t="str">
        <f ca="1">IFERROR(IF($C1914="","",VLOOKUP(FİLTRE!$C1914,'SKT LİSTESİ'!$F:$AJ,14,0)),"")</f>
        <v/>
      </c>
      <c r="N1914" s="31" t="str">
        <f ca="1">IFERROR(IF($C1914="","",VLOOKUP(FİLTRE!$C1914,'SKT LİSTESİ'!$F:$AJ,22,0)),"")</f>
        <v/>
      </c>
      <c r="O1914" s="136" t="str">
        <f ca="1">IFERROR(IF($C1914="","",VLOOKUP(FİLTRE!$C1914,'SKT LİSTESİ'!$F:$AJ,23,0)),"")</f>
        <v/>
      </c>
      <c r="P1914" s="31"/>
      <c r="Q1914" s="31"/>
      <c r="R1914" s="137" t="str">
        <f ca="1">(IFERROR(IF($C1914="","",VLOOKUP(FİLTRE!$C1914,'SKT LİSTESİ'!$F:$AJ,15,0)),""))</f>
        <v/>
      </c>
      <c r="S1914" s="138" t="str">
        <f ca="1">IFERROR(IF($C1914="","",VLOOKUP(FİLTRE!$C1914,'SKT LİSTESİ'!$F:$AJ,16,0)),"")</f>
        <v/>
      </c>
      <c r="AF1914" s="179" t="str">
        <f t="shared" ca="1" si="118"/>
        <v/>
      </c>
      <c r="AG1914" s="179">
        <f t="shared" ca="1" si="119"/>
        <v>0</v>
      </c>
      <c r="AH1914" s="179">
        <f t="shared" ca="1" si="120"/>
        <v>0</v>
      </c>
    </row>
    <row r="1915" spans="2:34" ht="15.75" x14ac:dyDescent="0.25">
      <c r="B1915">
        <f t="shared" ca="1" si="117"/>
        <v>1903</v>
      </c>
      <c r="C1915" t="str">
        <f ca="1">IFERROR(VLOOKUP(B1915,'SKT LİSTESİ'!F:F,1,0),"")</f>
        <v/>
      </c>
      <c r="E1915" s="128" t="str">
        <f ca="1">IFERROR(IF($C1915="","",VLOOKUP(FİLTRE!$C1915,'SKT LİSTESİ'!$F:$S,5,0)),"")</f>
        <v/>
      </c>
      <c r="F1915" s="129" t="str">
        <f ca="1">IFERROR(IF($C1915="","",VLOOKUP(FİLTRE!$C1915,'SKT LİSTESİ'!$F:$S,7,0)),"")</f>
        <v/>
      </c>
      <c r="G1915" s="130" t="str">
        <f ca="1">IFERROR(IF($C1915="","",VLOOKUP(FİLTRE!$C1915,'SKT LİSTESİ'!$F:$S,8,0)),"")</f>
        <v/>
      </c>
      <c r="H1915" s="131" t="str">
        <f ca="1">IF(E1915="","",IF($C1915="","",VLOOKUP(FİLTRE!$C1915,'SKT LİSTESİ'!$F:$S,9,0)))</f>
        <v/>
      </c>
      <c r="I1915" s="132" t="str">
        <f ca="1">IFERROR(IF($C1915="","",VLOOKUP(FİLTRE!$C1915,'SKT LİSTESİ'!$F:$S,10,0)),"")</f>
        <v/>
      </c>
      <c r="J1915" s="133" t="str">
        <f ca="1">IFERROR(IF($C1915="","",VLOOKUP(FİLTRE!$C1915,'SKT LİSTESİ'!$F:$S,11,0)),"")</f>
        <v/>
      </c>
      <c r="K1915" s="134" t="str">
        <f ca="1">IFERROR(IF($C1915="","",VLOOKUP(FİLTRE!$C1915,'SKT LİSTESİ'!$F:$S,12,0)),"")</f>
        <v/>
      </c>
      <c r="L1915" s="134" t="str">
        <f ca="1">IFERROR(IF($C1915="","",VLOOKUP(FİLTRE!$C1915,'SKT LİSTESİ'!$F:$S,13,0)),"")</f>
        <v/>
      </c>
      <c r="M1915" s="135" t="str">
        <f ca="1">IFERROR(IF($C1915="","",VLOOKUP(FİLTRE!$C1915,'SKT LİSTESİ'!$F:$AJ,14,0)),"")</f>
        <v/>
      </c>
      <c r="N1915" s="31" t="str">
        <f ca="1">IFERROR(IF($C1915="","",VLOOKUP(FİLTRE!$C1915,'SKT LİSTESİ'!$F:$AJ,22,0)),"")</f>
        <v/>
      </c>
      <c r="O1915" s="136" t="str">
        <f ca="1">IFERROR(IF($C1915="","",VLOOKUP(FİLTRE!$C1915,'SKT LİSTESİ'!$F:$AJ,23,0)),"")</f>
        <v/>
      </c>
      <c r="P1915" s="31"/>
      <c r="Q1915" s="31"/>
      <c r="R1915" s="137" t="str">
        <f ca="1">(IFERROR(IF($C1915="","",VLOOKUP(FİLTRE!$C1915,'SKT LİSTESİ'!$F:$AJ,15,0)),""))</f>
        <v/>
      </c>
      <c r="S1915" s="138" t="str">
        <f ca="1">IFERROR(IF($C1915="","",VLOOKUP(FİLTRE!$C1915,'SKT LİSTESİ'!$F:$AJ,16,0)),"")</f>
        <v/>
      </c>
      <c r="AF1915" s="179" t="str">
        <f t="shared" ca="1" si="118"/>
        <v/>
      </c>
      <c r="AG1915" s="179">
        <f t="shared" ca="1" si="119"/>
        <v>0</v>
      </c>
      <c r="AH1915" s="179">
        <f t="shared" ca="1" si="120"/>
        <v>0</v>
      </c>
    </row>
    <row r="1916" spans="2:34" ht="15.75" x14ac:dyDescent="0.25">
      <c r="B1916">
        <f t="shared" ca="1" si="117"/>
        <v>1904</v>
      </c>
      <c r="C1916" t="str">
        <f ca="1">IFERROR(VLOOKUP(B1916,'SKT LİSTESİ'!F:F,1,0),"")</f>
        <v/>
      </c>
      <c r="E1916" s="128" t="str">
        <f ca="1">IFERROR(IF($C1916="","",VLOOKUP(FİLTRE!$C1916,'SKT LİSTESİ'!$F:$S,5,0)),"")</f>
        <v/>
      </c>
      <c r="F1916" s="129" t="str">
        <f ca="1">IFERROR(IF($C1916="","",VLOOKUP(FİLTRE!$C1916,'SKT LİSTESİ'!$F:$S,7,0)),"")</f>
        <v/>
      </c>
      <c r="G1916" s="130" t="str">
        <f ca="1">IFERROR(IF($C1916="","",VLOOKUP(FİLTRE!$C1916,'SKT LİSTESİ'!$F:$S,8,0)),"")</f>
        <v/>
      </c>
      <c r="H1916" s="131" t="str">
        <f ca="1">IF(E1916="","",IF($C1916="","",VLOOKUP(FİLTRE!$C1916,'SKT LİSTESİ'!$F:$S,9,0)))</f>
        <v/>
      </c>
      <c r="I1916" s="132" t="str">
        <f ca="1">IFERROR(IF($C1916="","",VLOOKUP(FİLTRE!$C1916,'SKT LİSTESİ'!$F:$S,10,0)),"")</f>
        <v/>
      </c>
      <c r="J1916" s="133" t="str">
        <f ca="1">IFERROR(IF($C1916="","",VLOOKUP(FİLTRE!$C1916,'SKT LİSTESİ'!$F:$S,11,0)),"")</f>
        <v/>
      </c>
      <c r="K1916" s="134" t="str">
        <f ca="1">IFERROR(IF($C1916="","",VLOOKUP(FİLTRE!$C1916,'SKT LİSTESİ'!$F:$S,12,0)),"")</f>
        <v/>
      </c>
      <c r="L1916" s="134" t="str">
        <f ca="1">IFERROR(IF($C1916="","",VLOOKUP(FİLTRE!$C1916,'SKT LİSTESİ'!$F:$S,13,0)),"")</f>
        <v/>
      </c>
      <c r="M1916" s="135" t="str">
        <f ca="1">IFERROR(IF($C1916="","",VLOOKUP(FİLTRE!$C1916,'SKT LİSTESİ'!$F:$AJ,14,0)),"")</f>
        <v/>
      </c>
      <c r="N1916" s="31" t="str">
        <f ca="1">IFERROR(IF($C1916="","",VLOOKUP(FİLTRE!$C1916,'SKT LİSTESİ'!$F:$AJ,22,0)),"")</f>
        <v/>
      </c>
      <c r="O1916" s="136" t="str">
        <f ca="1">IFERROR(IF($C1916="","",VLOOKUP(FİLTRE!$C1916,'SKT LİSTESİ'!$F:$AJ,23,0)),"")</f>
        <v/>
      </c>
      <c r="P1916" s="31"/>
      <c r="Q1916" s="31"/>
      <c r="R1916" s="137" t="str">
        <f ca="1">(IFERROR(IF($C1916="","",VLOOKUP(FİLTRE!$C1916,'SKT LİSTESİ'!$F:$AJ,15,0)),""))</f>
        <v/>
      </c>
      <c r="S1916" s="138" t="str">
        <f ca="1">IFERROR(IF($C1916="","",VLOOKUP(FİLTRE!$C1916,'SKT LİSTESİ'!$F:$AJ,16,0)),"")</f>
        <v/>
      </c>
      <c r="AF1916" s="179" t="str">
        <f t="shared" ca="1" si="118"/>
        <v/>
      </c>
      <c r="AG1916" s="179">
        <f t="shared" ca="1" si="119"/>
        <v>0</v>
      </c>
      <c r="AH1916" s="179">
        <f t="shared" ca="1" si="120"/>
        <v>0</v>
      </c>
    </row>
    <row r="1917" spans="2:34" ht="15.75" x14ac:dyDescent="0.25">
      <c r="B1917">
        <f t="shared" ca="1" si="117"/>
        <v>1905</v>
      </c>
      <c r="C1917" t="str">
        <f ca="1">IFERROR(VLOOKUP(B1917,'SKT LİSTESİ'!F:F,1,0),"")</f>
        <v/>
      </c>
      <c r="E1917" s="128" t="str">
        <f ca="1">IFERROR(IF($C1917="","",VLOOKUP(FİLTRE!$C1917,'SKT LİSTESİ'!$F:$S,5,0)),"")</f>
        <v/>
      </c>
      <c r="F1917" s="129" t="str">
        <f ca="1">IFERROR(IF($C1917="","",VLOOKUP(FİLTRE!$C1917,'SKT LİSTESİ'!$F:$S,7,0)),"")</f>
        <v/>
      </c>
      <c r="G1917" s="130" t="str">
        <f ca="1">IFERROR(IF($C1917="","",VLOOKUP(FİLTRE!$C1917,'SKT LİSTESİ'!$F:$S,8,0)),"")</f>
        <v/>
      </c>
      <c r="H1917" s="131" t="str">
        <f ca="1">IF(E1917="","",IF($C1917="","",VLOOKUP(FİLTRE!$C1917,'SKT LİSTESİ'!$F:$S,9,0)))</f>
        <v/>
      </c>
      <c r="I1917" s="132" t="str">
        <f ca="1">IFERROR(IF($C1917="","",VLOOKUP(FİLTRE!$C1917,'SKT LİSTESİ'!$F:$S,10,0)),"")</f>
        <v/>
      </c>
      <c r="J1917" s="133" t="str">
        <f ca="1">IFERROR(IF($C1917="","",VLOOKUP(FİLTRE!$C1917,'SKT LİSTESİ'!$F:$S,11,0)),"")</f>
        <v/>
      </c>
      <c r="K1917" s="134" t="str">
        <f ca="1">IFERROR(IF($C1917="","",VLOOKUP(FİLTRE!$C1917,'SKT LİSTESİ'!$F:$S,12,0)),"")</f>
        <v/>
      </c>
      <c r="L1917" s="134" t="str">
        <f ca="1">IFERROR(IF($C1917="","",VLOOKUP(FİLTRE!$C1917,'SKT LİSTESİ'!$F:$S,13,0)),"")</f>
        <v/>
      </c>
      <c r="M1917" s="135" t="str">
        <f ca="1">IFERROR(IF($C1917="","",VLOOKUP(FİLTRE!$C1917,'SKT LİSTESİ'!$F:$AJ,14,0)),"")</f>
        <v/>
      </c>
      <c r="N1917" s="31" t="str">
        <f ca="1">IFERROR(IF($C1917="","",VLOOKUP(FİLTRE!$C1917,'SKT LİSTESİ'!$F:$AJ,22,0)),"")</f>
        <v/>
      </c>
      <c r="O1917" s="136" t="str">
        <f ca="1">IFERROR(IF($C1917="","",VLOOKUP(FİLTRE!$C1917,'SKT LİSTESİ'!$F:$AJ,23,0)),"")</f>
        <v/>
      </c>
      <c r="P1917" s="31"/>
      <c r="Q1917" s="31"/>
      <c r="R1917" s="137" t="str">
        <f ca="1">(IFERROR(IF($C1917="","",VLOOKUP(FİLTRE!$C1917,'SKT LİSTESİ'!$F:$AJ,15,0)),""))</f>
        <v/>
      </c>
      <c r="S1917" s="138" t="str">
        <f ca="1">IFERROR(IF($C1917="","",VLOOKUP(FİLTRE!$C1917,'SKT LİSTESİ'!$F:$AJ,16,0)),"")</f>
        <v/>
      </c>
      <c r="AF1917" s="179" t="str">
        <f t="shared" ca="1" si="118"/>
        <v/>
      </c>
      <c r="AG1917" s="179">
        <f t="shared" ca="1" si="119"/>
        <v>0</v>
      </c>
      <c r="AH1917" s="179">
        <f t="shared" ca="1" si="120"/>
        <v>0</v>
      </c>
    </row>
    <row r="1918" spans="2:34" ht="15.75" x14ac:dyDescent="0.25">
      <c r="B1918">
        <f t="shared" ca="1" si="117"/>
        <v>1906</v>
      </c>
      <c r="C1918" t="str">
        <f ca="1">IFERROR(VLOOKUP(B1918,'SKT LİSTESİ'!F:F,1,0),"")</f>
        <v/>
      </c>
      <c r="E1918" s="128" t="str">
        <f ca="1">IFERROR(IF($C1918="","",VLOOKUP(FİLTRE!$C1918,'SKT LİSTESİ'!$F:$S,5,0)),"")</f>
        <v/>
      </c>
      <c r="F1918" s="129" t="str">
        <f ca="1">IFERROR(IF($C1918="","",VLOOKUP(FİLTRE!$C1918,'SKT LİSTESİ'!$F:$S,7,0)),"")</f>
        <v/>
      </c>
      <c r="G1918" s="130" t="str">
        <f ca="1">IFERROR(IF($C1918="","",VLOOKUP(FİLTRE!$C1918,'SKT LİSTESİ'!$F:$S,8,0)),"")</f>
        <v/>
      </c>
      <c r="H1918" s="131" t="str">
        <f ca="1">IF(E1918="","",IF($C1918="","",VLOOKUP(FİLTRE!$C1918,'SKT LİSTESİ'!$F:$S,9,0)))</f>
        <v/>
      </c>
      <c r="I1918" s="132" t="str">
        <f ca="1">IFERROR(IF($C1918="","",VLOOKUP(FİLTRE!$C1918,'SKT LİSTESİ'!$F:$S,10,0)),"")</f>
        <v/>
      </c>
      <c r="J1918" s="133" t="str">
        <f ca="1">IFERROR(IF($C1918="","",VLOOKUP(FİLTRE!$C1918,'SKT LİSTESİ'!$F:$S,11,0)),"")</f>
        <v/>
      </c>
      <c r="K1918" s="134" t="str">
        <f ca="1">IFERROR(IF($C1918="","",VLOOKUP(FİLTRE!$C1918,'SKT LİSTESİ'!$F:$S,12,0)),"")</f>
        <v/>
      </c>
      <c r="L1918" s="134" t="str">
        <f ca="1">IFERROR(IF($C1918="","",VLOOKUP(FİLTRE!$C1918,'SKT LİSTESİ'!$F:$S,13,0)),"")</f>
        <v/>
      </c>
      <c r="M1918" s="135" t="str">
        <f ca="1">IFERROR(IF($C1918="","",VLOOKUP(FİLTRE!$C1918,'SKT LİSTESİ'!$F:$AJ,14,0)),"")</f>
        <v/>
      </c>
      <c r="N1918" s="31" t="str">
        <f ca="1">IFERROR(IF($C1918="","",VLOOKUP(FİLTRE!$C1918,'SKT LİSTESİ'!$F:$AJ,22,0)),"")</f>
        <v/>
      </c>
      <c r="O1918" s="136" t="str">
        <f ca="1">IFERROR(IF($C1918="","",VLOOKUP(FİLTRE!$C1918,'SKT LİSTESİ'!$F:$AJ,23,0)),"")</f>
        <v/>
      </c>
      <c r="P1918" s="31"/>
      <c r="Q1918" s="31"/>
      <c r="R1918" s="137" t="str">
        <f ca="1">(IFERROR(IF($C1918="","",VLOOKUP(FİLTRE!$C1918,'SKT LİSTESİ'!$F:$AJ,15,0)),""))</f>
        <v/>
      </c>
      <c r="S1918" s="138" t="str">
        <f ca="1">IFERROR(IF($C1918="","",VLOOKUP(FİLTRE!$C1918,'SKT LİSTESİ'!$F:$AJ,16,0)),"")</f>
        <v/>
      </c>
      <c r="AF1918" s="179" t="str">
        <f t="shared" ca="1" si="118"/>
        <v/>
      </c>
      <c r="AG1918" s="179">
        <f t="shared" ca="1" si="119"/>
        <v>0</v>
      </c>
      <c r="AH1918" s="179">
        <f t="shared" ca="1" si="120"/>
        <v>0</v>
      </c>
    </row>
    <row r="1919" spans="2:34" ht="15.75" x14ac:dyDescent="0.25">
      <c r="B1919">
        <f t="shared" ca="1" si="117"/>
        <v>1907</v>
      </c>
      <c r="C1919" t="str">
        <f ca="1">IFERROR(VLOOKUP(B1919,'SKT LİSTESİ'!F:F,1,0),"")</f>
        <v/>
      </c>
      <c r="E1919" s="128" t="str">
        <f ca="1">IFERROR(IF($C1919="","",VLOOKUP(FİLTRE!$C1919,'SKT LİSTESİ'!$F:$S,5,0)),"")</f>
        <v/>
      </c>
      <c r="F1919" s="129" t="str">
        <f ca="1">IFERROR(IF($C1919="","",VLOOKUP(FİLTRE!$C1919,'SKT LİSTESİ'!$F:$S,7,0)),"")</f>
        <v/>
      </c>
      <c r="G1919" s="130" t="str">
        <f ca="1">IFERROR(IF($C1919="","",VLOOKUP(FİLTRE!$C1919,'SKT LİSTESİ'!$F:$S,8,0)),"")</f>
        <v/>
      </c>
      <c r="H1919" s="131" t="str">
        <f ca="1">IF(E1919="","",IF($C1919="","",VLOOKUP(FİLTRE!$C1919,'SKT LİSTESİ'!$F:$S,9,0)))</f>
        <v/>
      </c>
      <c r="I1919" s="132" t="str">
        <f ca="1">IFERROR(IF($C1919="","",VLOOKUP(FİLTRE!$C1919,'SKT LİSTESİ'!$F:$S,10,0)),"")</f>
        <v/>
      </c>
      <c r="J1919" s="133" t="str">
        <f ca="1">IFERROR(IF($C1919="","",VLOOKUP(FİLTRE!$C1919,'SKT LİSTESİ'!$F:$S,11,0)),"")</f>
        <v/>
      </c>
      <c r="K1919" s="134" t="str">
        <f ca="1">IFERROR(IF($C1919="","",VLOOKUP(FİLTRE!$C1919,'SKT LİSTESİ'!$F:$S,12,0)),"")</f>
        <v/>
      </c>
      <c r="L1919" s="134" t="str">
        <f ca="1">IFERROR(IF($C1919="","",VLOOKUP(FİLTRE!$C1919,'SKT LİSTESİ'!$F:$S,13,0)),"")</f>
        <v/>
      </c>
      <c r="M1919" s="135" t="str">
        <f ca="1">IFERROR(IF($C1919="","",VLOOKUP(FİLTRE!$C1919,'SKT LİSTESİ'!$F:$AJ,14,0)),"")</f>
        <v/>
      </c>
      <c r="N1919" s="31" t="str">
        <f ca="1">IFERROR(IF($C1919="","",VLOOKUP(FİLTRE!$C1919,'SKT LİSTESİ'!$F:$AJ,22,0)),"")</f>
        <v/>
      </c>
      <c r="O1919" s="136" t="str">
        <f ca="1">IFERROR(IF($C1919="","",VLOOKUP(FİLTRE!$C1919,'SKT LİSTESİ'!$F:$AJ,23,0)),"")</f>
        <v/>
      </c>
      <c r="P1919" s="31"/>
      <c r="Q1919" s="31"/>
      <c r="R1919" s="137" t="str">
        <f ca="1">(IFERROR(IF($C1919="","",VLOOKUP(FİLTRE!$C1919,'SKT LİSTESİ'!$F:$AJ,15,0)),""))</f>
        <v/>
      </c>
      <c r="S1919" s="138" t="str">
        <f ca="1">IFERROR(IF($C1919="","",VLOOKUP(FİLTRE!$C1919,'SKT LİSTESİ'!$F:$AJ,16,0)),"")</f>
        <v/>
      </c>
      <c r="AF1919" s="179" t="str">
        <f t="shared" ca="1" si="118"/>
        <v/>
      </c>
      <c r="AG1919" s="179">
        <f t="shared" ca="1" si="119"/>
        <v>0</v>
      </c>
      <c r="AH1919" s="179">
        <f t="shared" ca="1" si="120"/>
        <v>0</v>
      </c>
    </row>
    <row r="1920" spans="2:34" ht="15.75" x14ac:dyDescent="0.25">
      <c r="B1920">
        <f t="shared" ca="1" si="117"/>
        <v>1908</v>
      </c>
      <c r="C1920" t="str">
        <f ca="1">IFERROR(VLOOKUP(B1920,'SKT LİSTESİ'!F:F,1,0),"")</f>
        <v/>
      </c>
      <c r="E1920" s="128" t="str">
        <f ca="1">IFERROR(IF($C1920="","",VLOOKUP(FİLTRE!$C1920,'SKT LİSTESİ'!$F:$S,5,0)),"")</f>
        <v/>
      </c>
      <c r="F1920" s="129" t="str">
        <f ca="1">IFERROR(IF($C1920="","",VLOOKUP(FİLTRE!$C1920,'SKT LİSTESİ'!$F:$S,7,0)),"")</f>
        <v/>
      </c>
      <c r="G1920" s="130" t="str">
        <f ca="1">IFERROR(IF($C1920="","",VLOOKUP(FİLTRE!$C1920,'SKT LİSTESİ'!$F:$S,8,0)),"")</f>
        <v/>
      </c>
      <c r="H1920" s="131" t="str">
        <f ca="1">IF(E1920="","",IF($C1920="","",VLOOKUP(FİLTRE!$C1920,'SKT LİSTESİ'!$F:$S,9,0)))</f>
        <v/>
      </c>
      <c r="I1920" s="132" t="str">
        <f ca="1">IFERROR(IF($C1920="","",VLOOKUP(FİLTRE!$C1920,'SKT LİSTESİ'!$F:$S,10,0)),"")</f>
        <v/>
      </c>
      <c r="J1920" s="133" t="str">
        <f ca="1">IFERROR(IF($C1920="","",VLOOKUP(FİLTRE!$C1920,'SKT LİSTESİ'!$F:$S,11,0)),"")</f>
        <v/>
      </c>
      <c r="K1920" s="134" t="str">
        <f ca="1">IFERROR(IF($C1920="","",VLOOKUP(FİLTRE!$C1920,'SKT LİSTESİ'!$F:$S,12,0)),"")</f>
        <v/>
      </c>
      <c r="L1920" s="134" t="str">
        <f ca="1">IFERROR(IF($C1920="","",VLOOKUP(FİLTRE!$C1920,'SKT LİSTESİ'!$F:$S,13,0)),"")</f>
        <v/>
      </c>
      <c r="M1920" s="135" t="str">
        <f ca="1">IFERROR(IF($C1920="","",VLOOKUP(FİLTRE!$C1920,'SKT LİSTESİ'!$F:$AJ,14,0)),"")</f>
        <v/>
      </c>
      <c r="N1920" s="31" t="str">
        <f ca="1">IFERROR(IF($C1920="","",VLOOKUP(FİLTRE!$C1920,'SKT LİSTESİ'!$F:$AJ,22,0)),"")</f>
        <v/>
      </c>
      <c r="O1920" s="136" t="str">
        <f ca="1">IFERROR(IF($C1920="","",VLOOKUP(FİLTRE!$C1920,'SKT LİSTESİ'!$F:$AJ,23,0)),"")</f>
        <v/>
      </c>
      <c r="P1920" s="31"/>
      <c r="Q1920" s="31"/>
      <c r="R1920" s="137" t="str">
        <f ca="1">(IFERROR(IF($C1920="","",VLOOKUP(FİLTRE!$C1920,'SKT LİSTESİ'!$F:$AJ,15,0)),""))</f>
        <v/>
      </c>
      <c r="S1920" s="138" t="str">
        <f ca="1">IFERROR(IF($C1920="","",VLOOKUP(FİLTRE!$C1920,'SKT LİSTESİ'!$F:$AJ,16,0)),"")</f>
        <v/>
      </c>
      <c r="AF1920" s="179" t="str">
        <f t="shared" ca="1" si="118"/>
        <v/>
      </c>
      <c r="AG1920" s="179">
        <f t="shared" ca="1" si="119"/>
        <v>0</v>
      </c>
      <c r="AH1920" s="179">
        <f t="shared" ca="1" si="120"/>
        <v>0</v>
      </c>
    </row>
    <row r="1921" spans="2:34" ht="15.75" x14ac:dyDescent="0.25">
      <c r="B1921">
        <f t="shared" ca="1" si="117"/>
        <v>1909</v>
      </c>
      <c r="C1921" t="str">
        <f ca="1">IFERROR(VLOOKUP(B1921,'SKT LİSTESİ'!F:F,1,0),"")</f>
        <v/>
      </c>
      <c r="E1921" s="128" t="str">
        <f ca="1">IFERROR(IF($C1921="","",VLOOKUP(FİLTRE!$C1921,'SKT LİSTESİ'!$F:$S,5,0)),"")</f>
        <v/>
      </c>
      <c r="F1921" s="129" t="str">
        <f ca="1">IFERROR(IF($C1921="","",VLOOKUP(FİLTRE!$C1921,'SKT LİSTESİ'!$F:$S,7,0)),"")</f>
        <v/>
      </c>
      <c r="G1921" s="130" t="str">
        <f ca="1">IFERROR(IF($C1921="","",VLOOKUP(FİLTRE!$C1921,'SKT LİSTESİ'!$F:$S,8,0)),"")</f>
        <v/>
      </c>
      <c r="H1921" s="131" t="str">
        <f ca="1">IF(E1921="","",IF($C1921="","",VLOOKUP(FİLTRE!$C1921,'SKT LİSTESİ'!$F:$S,9,0)))</f>
        <v/>
      </c>
      <c r="I1921" s="132" t="str">
        <f ca="1">IFERROR(IF($C1921="","",VLOOKUP(FİLTRE!$C1921,'SKT LİSTESİ'!$F:$S,10,0)),"")</f>
        <v/>
      </c>
      <c r="J1921" s="133" t="str">
        <f ca="1">IFERROR(IF($C1921="","",VLOOKUP(FİLTRE!$C1921,'SKT LİSTESİ'!$F:$S,11,0)),"")</f>
        <v/>
      </c>
      <c r="K1921" s="134" t="str">
        <f ca="1">IFERROR(IF($C1921="","",VLOOKUP(FİLTRE!$C1921,'SKT LİSTESİ'!$F:$S,12,0)),"")</f>
        <v/>
      </c>
      <c r="L1921" s="134" t="str">
        <f ca="1">IFERROR(IF($C1921="","",VLOOKUP(FİLTRE!$C1921,'SKT LİSTESİ'!$F:$S,13,0)),"")</f>
        <v/>
      </c>
      <c r="M1921" s="135" t="str">
        <f ca="1">IFERROR(IF($C1921="","",VLOOKUP(FİLTRE!$C1921,'SKT LİSTESİ'!$F:$AJ,14,0)),"")</f>
        <v/>
      </c>
      <c r="N1921" s="31" t="str">
        <f ca="1">IFERROR(IF($C1921="","",VLOOKUP(FİLTRE!$C1921,'SKT LİSTESİ'!$F:$AJ,22,0)),"")</f>
        <v/>
      </c>
      <c r="O1921" s="136" t="str">
        <f ca="1">IFERROR(IF($C1921="","",VLOOKUP(FİLTRE!$C1921,'SKT LİSTESİ'!$F:$AJ,23,0)),"")</f>
        <v/>
      </c>
      <c r="P1921" s="31"/>
      <c r="Q1921" s="31"/>
      <c r="R1921" s="137" t="str">
        <f ca="1">(IFERROR(IF($C1921="","",VLOOKUP(FİLTRE!$C1921,'SKT LİSTESİ'!$F:$AJ,15,0)),""))</f>
        <v/>
      </c>
      <c r="S1921" s="138" t="str">
        <f ca="1">IFERROR(IF($C1921="","",VLOOKUP(FİLTRE!$C1921,'SKT LİSTESİ'!$F:$AJ,16,0)),"")</f>
        <v/>
      </c>
      <c r="AF1921" s="179" t="str">
        <f t="shared" ca="1" si="118"/>
        <v/>
      </c>
      <c r="AG1921" s="179">
        <f t="shared" ca="1" si="119"/>
        <v>0</v>
      </c>
      <c r="AH1921" s="179">
        <f t="shared" ca="1" si="120"/>
        <v>0</v>
      </c>
    </row>
    <row r="1922" spans="2:34" ht="15.75" x14ac:dyDescent="0.25">
      <c r="B1922">
        <f t="shared" ca="1" si="117"/>
        <v>1910</v>
      </c>
      <c r="C1922" t="str">
        <f ca="1">IFERROR(VLOOKUP(B1922,'SKT LİSTESİ'!F:F,1,0),"")</f>
        <v/>
      </c>
      <c r="E1922" s="128" t="str">
        <f ca="1">IFERROR(IF($C1922="","",VLOOKUP(FİLTRE!$C1922,'SKT LİSTESİ'!$F:$S,5,0)),"")</f>
        <v/>
      </c>
      <c r="F1922" s="129" t="str">
        <f ca="1">IFERROR(IF($C1922="","",VLOOKUP(FİLTRE!$C1922,'SKT LİSTESİ'!$F:$S,7,0)),"")</f>
        <v/>
      </c>
      <c r="G1922" s="130" t="str">
        <f ca="1">IFERROR(IF($C1922="","",VLOOKUP(FİLTRE!$C1922,'SKT LİSTESİ'!$F:$S,8,0)),"")</f>
        <v/>
      </c>
      <c r="H1922" s="131" t="str">
        <f ca="1">IF(E1922="","",IF($C1922="","",VLOOKUP(FİLTRE!$C1922,'SKT LİSTESİ'!$F:$S,9,0)))</f>
        <v/>
      </c>
      <c r="I1922" s="132" t="str">
        <f ca="1">IFERROR(IF($C1922="","",VLOOKUP(FİLTRE!$C1922,'SKT LİSTESİ'!$F:$S,10,0)),"")</f>
        <v/>
      </c>
      <c r="J1922" s="133" t="str">
        <f ca="1">IFERROR(IF($C1922="","",VLOOKUP(FİLTRE!$C1922,'SKT LİSTESİ'!$F:$S,11,0)),"")</f>
        <v/>
      </c>
      <c r="K1922" s="134" t="str">
        <f ca="1">IFERROR(IF($C1922="","",VLOOKUP(FİLTRE!$C1922,'SKT LİSTESİ'!$F:$S,12,0)),"")</f>
        <v/>
      </c>
      <c r="L1922" s="134" t="str">
        <f ca="1">IFERROR(IF($C1922="","",VLOOKUP(FİLTRE!$C1922,'SKT LİSTESİ'!$F:$S,13,0)),"")</f>
        <v/>
      </c>
      <c r="M1922" s="135" t="str">
        <f ca="1">IFERROR(IF($C1922="","",VLOOKUP(FİLTRE!$C1922,'SKT LİSTESİ'!$F:$AJ,14,0)),"")</f>
        <v/>
      </c>
      <c r="N1922" s="31" t="str">
        <f ca="1">IFERROR(IF($C1922="","",VLOOKUP(FİLTRE!$C1922,'SKT LİSTESİ'!$F:$AJ,22,0)),"")</f>
        <v/>
      </c>
      <c r="O1922" s="136" t="str">
        <f ca="1">IFERROR(IF($C1922="","",VLOOKUP(FİLTRE!$C1922,'SKT LİSTESİ'!$F:$AJ,23,0)),"")</f>
        <v/>
      </c>
      <c r="P1922" s="31"/>
      <c r="Q1922" s="31"/>
      <c r="R1922" s="137" t="str">
        <f ca="1">(IFERROR(IF($C1922="","",VLOOKUP(FİLTRE!$C1922,'SKT LİSTESİ'!$F:$AJ,15,0)),""))</f>
        <v/>
      </c>
      <c r="S1922" s="138" t="str">
        <f ca="1">IFERROR(IF($C1922="","",VLOOKUP(FİLTRE!$C1922,'SKT LİSTESİ'!$F:$AJ,16,0)),"")</f>
        <v/>
      </c>
      <c r="AF1922" s="179" t="str">
        <f t="shared" ca="1" si="118"/>
        <v/>
      </c>
      <c r="AG1922" s="179">
        <f t="shared" ca="1" si="119"/>
        <v>0</v>
      </c>
      <c r="AH1922" s="179">
        <f t="shared" ca="1" si="120"/>
        <v>0</v>
      </c>
    </row>
    <row r="1923" spans="2:34" ht="15.75" x14ac:dyDescent="0.25">
      <c r="B1923">
        <f t="shared" ca="1" si="117"/>
        <v>1911</v>
      </c>
      <c r="C1923" t="str">
        <f ca="1">IFERROR(VLOOKUP(B1923,'SKT LİSTESİ'!F:F,1,0),"")</f>
        <v/>
      </c>
      <c r="E1923" s="128" t="str">
        <f ca="1">IFERROR(IF($C1923="","",VLOOKUP(FİLTRE!$C1923,'SKT LİSTESİ'!$F:$S,5,0)),"")</f>
        <v/>
      </c>
      <c r="F1923" s="129" t="str">
        <f ca="1">IFERROR(IF($C1923="","",VLOOKUP(FİLTRE!$C1923,'SKT LİSTESİ'!$F:$S,7,0)),"")</f>
        <v/>
      </c>
      <c r="G1923" s="130" t="str">
        <f ca="1">IFERROR(IF($C1923="","",VLOOKUP(FİLTRE!$C1923,'SKT LİSTESİ'!$F:$S,8,0)),"")</f>
        <v/>
      </c>
      <c r="H1923" s="131" t="str">
        <f ca="1">IF(E1923="","",IF($C1923="","",VLOOKUP(FİLTRE!$C1923,'SKT LİSTESİ'!$F:$S,9,0)))</f>
        <v/>
      </c>
      <c r="I1923" s="132" t="str">
        <f ca="1">IFERROR(IF($C1923="","",VLOOKUP(FİLTRE!$C1923,'SKT LİSTESİ'!$F:$S,10,0)),"")</f>
        <v/>
      </c>
      <c r="J1923" s="133" t="str">
        <f ca="1">IFERROR(IF($C1923="","",VLOOKUP(FİLTRE!$C1923,'SKT LİSTESİ'!$F:$S,11,0)),"")</f>
        <v/>
      </c>
      <c r="K1923" s="134" t="str">
        <f ca="1">IFERROR(IF($C1923="","",VLOOKUP(FİLTRE!$C1923,'SKT LİSTESİ'!$F:$S,12,0)),"")</f>
        <v/>
      </c>
      <c r="L1923" s="134" t="str">
        <f ca="1">IFERROR(IF($C1923="","",VLOOKUP(FİLTRE!$C1923,'SKT LİSTESİ'!$F:$S,13,0)),"")</f>
        <v/>
      </c>
      <c r="M1923" s="135" t="str">
        <f ca="1">IFERROR(IF($C1923="","",VLOOKUP(FİLTRE!$C1923,'SKT LİSTESİ'!$F:$AJ,14,0)),"")</f>
        <v/>
      </c>
      <c r="N1923" s="31" t="str">
        <f ca="1">IFERROR(IF($C1923="","",VLOOKUP(FİLTRE!$C1923,'SKT LİSTESİ'!$F:$AJ,22,0)),"")</f>
        <v/>
      </c>
      <c r="O1923" s="136" t="str">
        <f ca="1">IFERROR(IF($C1923="","",VLOOKUP(FİLTRE!$C1923,'SKT LİSTESİ'!$F:$AJ,23,0)),"")</f>
        <v/>
      </c>
      <c r="P1923" s="31"/>
      <c r="Q1923" s="31"/>
      <c r="R1923" s="137" t="str">
        <f ca="1">(IFERROR(IF($C1923="","",VLOOKUP(FİLTRE!$C1923,'SKT LİSTESİ'!$F:$AJ,15,0)),""))</f>
        <v/>
      </c>
      <c r="S1923" s="138" t="str">
        <f ca="1">IFERROR(IF($C1923="","",VLOOKUP(FİLTRE!$C1923,'SKT LİSTESİ'!$F:$AJ,16,0)),"")</f>
        <v/>
      </c>
      <c r="AF1923" s="179" t="str">
        <f t="shared" ca="1" si="118"/>
        <v/>
      </c>
      <c r="AG1923" s="179">
        <f t="shared" ca="1" si="119"/>
        <v>0</v>
      </c>
      <c r="AH1923" s="179">
        <f t="shared" ca="1" si="120"/>
        <v>0</v>
      </c>
    </row>
    <row r="1924" spans="2:34" ht="15.75" x14ac:dyDescent="0.25">
      <c r="B1924">
        <f t="shared" ca="1" si="117"/>
        <v>1912</v>
      </c>
      <c r="C1924" t="str">
        <f ca="1">IFERROR(VLOOKUP(B1924,'SKT LİSTESİ'!F:F,1,0),"")</f>
        <v/>
      </c>
      <c r="E1924" s="128" t="str">
        <f ca="1">IFERROR(IF($C1924="","",VLOOKUP(FİLTRE!$C1924,'SKT LİSTESİ'!$F:$S,5,0)),"")</f>
        <v/>
      </c>
      <c r="F1924" s="129" t="str">
        <f ca="1">IFERROR(IF($C1924="","",VLOOKUP(FİLTRE!$C1924,'SKT LİSTESİ'!$F:$S,7,0)),"")</f>
        <v/>
      </c>
      <c r="G1924" s="130" t="str">
        <f ca="1">IFERROR(IF($C1924="","",VLOOKUP(FİLTRE!$C1924,'SKT LİSTESİ'!$F:$S,8,0)),"")</f>
        <v/>
      </c>
      <c r="H1924" s="131" t="str">
        <f ca="1">IF(E1924="","",IF($C1924="","",VLOOKUP(FİLTRE!$C1924,'SKT LİSTESİ'!$F:$S,9,0)))</f>
        <v/>
      </c>
      <c r="I1924" s="132" t="str">
        <f ca="1">IFERROR(IF($C1924="","",VLOOKUP(FİLTRE!$C1924,'SKT LİSTESİ'!$F:$S,10,0)),"")</f>
        <v/>
      </c>
      <c r="J1924" s="133" t="str">
        <f ca="1">IFERROR(IF($C1924="","",VLOOKUP(FİLTRE!$C1924,'SKT LİSTESİ'!$F:$S,11,0)),"")</f>
        <v/>
      </c>
      <c r="K1924" s="134" t="str">
        <f ca="1">IFERROR(IF($C1924="","",VLOOKUP(FİLTRE!$C1924,'SKT LİSTESİ'!$F:$S,12,0)),"")</f>
        <v/>
      </c>
      <c r="L1924" s="134" t="str">
        <f ca="1">IFERROR(IF($C1924="","",VLOOKUP(FİLTRE!$C1924,'SKT LİSTESİ'!$F:$S,13,0)),"")</f>
        <v/>
      </c>
      <c r="M1924" s="135" t="str">
        <f ca="1">IFERROR(IF($C1924="","",VLOOKUP(FİLTRE!$C1924,'SKT LİSTESİ'!$F:$AJ,14,0)),"")</f>
        <v/>
      </c>
      <c r="N1924" s="31" t="str">
        <f ca="1">IFERROR(IF($C1924="","",VLOOKUP(FİLTRE!$C1924,'SKT LİSTESİ'!$F:$AJ,22,0)),"")</f>
        <v/>
      </c>
      <c r="O1924" s="136" t="str">
        <f ca="1">IFERROR(IF($C1924="","",VLOOKUP(FİLTRE!$C1924,'SKT LİSTESİ'!$F:$AJ,23,0)),"")</f>
        <v/>
      </c>
      <c r="P1924" s="31"/>
      <c r="Q1924" s="31"/>
      <c r="R1924" s="137" t="str">
        <f ca="1">(IFERROR(IF($C1924="","",VLOOKUP(FİLTRE!$C1924,'SKT LİSTESİ'!$F:$AJ,15,0)),""))</f>
        <v/>
      </c>
      <c r="S1924" s="138" t="str">
        <f ca="1">IFERROR(IF($C1924="","",VLOOKUP(FİLTRE!$C1924,'SKT LİSTESİ'!$F:$AJ,16,0)),"")</f>
        <v/>
      </c>
      <c r="AF1924" s="179" t="str">
        <f t="shared" ca="1" si="118"/>
        <v/>
      </c>
      <c r="AG1924" s="179">
        <f t="shared" ca="1" si="119"/>
        <v>0</v>
      </c>
      <c r="AH1924" s="179">
        <f t="shared" ca="1" si="120"/>
        <v>0</v>
      </c>
    </row>
    <row r="1925" spans="2:34" ht="15.75" x14ac:dyDescent="0.25">
      <c r="B1925">
        <f t="shared" ca="1" si="117"/>
        <v>1913</v>
      </c>
      <c r="C1925" t="str">
        <f ca="1">IFERROR(VLOOKUP(B1925,'SKT LİSTESİ'!F:F,1,0),"")</f>
        <v/>
      </c>
      <c r="E1925" s="128" t="str">
        <f ca="1">IFERROR(IF($C1925="","",VLOOKUP(FİLTRE!$C1925,'SKT LİSTESİ'!$F:$S,5,0)),"")</f>
        <v/>
      </c>
      <c r="F1925" s="129" t="str">
        <f ca="1">IFERROR(IF($C1925="","",VLOOKUP(FİLTRE!$C1925,'SKT LİSTESİ'!$F:$S,7,0)),"")</f>
        <v/>
      </c>
      <c r="G1925" s="130" t="str">
        <f ca="1">IFERROR(IF($C1925="","",VLOOKUP(FİLTRE!$C1925,'SKT LİSTESİ'!$F:$S,8,0)),"")</f>
        <v/>
      </c>
      <c r="H1925" s="131" t="str">
        <f ca="1">IF(E1925="","",IF($C1925="","",VLOOKUP(FİLTRE!$C1925,'SKT LİSTESİ'!$F:$S,9,0)))</f>
        <v/>
      </c>
      <c r="I1925" s="132" t="str">
        <f ca="1">IFERROR(IF($C1925="","",VLOOKUP(FİLTRE!$C1925,'SKT LİSTESİ'!$F:$S,10,0)),"")</f>
        <v/>
      </c>
      <c r="J1925" s="133" t="str">
        <f ca="1">IFERROR(IF($C1925="","",VLOOKUP(FİLTRE!$C1925,'SKT LİSTESİ'!$F:$S,11,0)),"")</f>
        <v/>
      </c>
      <c r="K1925" s="134" t="str">
        <f ca="1">IFERROR(IF($C1925="","",VLOOKUP(FİLTRE!$C1925,'SKT LİSTESİ'!$F:$S,12,0)),"")</f>
        <v/>
      </c>
      <c r="L1925" s="134" t="str">
        <f ca="1">IFERROR(IF($C1925="","",VLOOKUP(FİLTRE!$C1925,'SKT LİSTESİ'!$F:$S,13,0)),"")</f>
        <v/>
      </c>
      <c r="M1925" s="135" t="str">
        <f ca="1">IFERROR(IF($C1925="","",VLOOKUP(FİLTRE!$C1925,'SKT LİSTESİ'!$F:$AJ,14,0)),"")</f>
        <v/>
      </c>
      <c r="N1925" s="31" t="str">
        <f ca="1">IFERROR(IF($C1925="","",VLOOKUP(FİLTRE!$C1925,'SKT LİSTESİ'!$F:$AJ,22,0)),"")</f>
        <v/>
      </c>
      <c r="O1925" s="136" t="str">
        <f ca="1">IFERROR(IF($C1925="","",VLOOKUP(FİLTRE!$C1925,'SKT LİSTESİ'!$F:$AJ,23,0)),"")</f>
        <v/>
      </c>
      <c r="P1925" s="31"/>
      <c r="Q1925" s="31"/>
      <c r="R1925" s="137" t="str">
        <f ca="1">(IFERROR(IF($C1925="","",VLOOKUP(FİLTRE!$C1925,'SKT LİSTESİ'!$F:$AJ,15,0)),""))</f>
        <v/>
      </c>
      <c r="S1925" s="138" t="str">
        <f ca="1">IFERROR(IF($C1925="","",VLOOKUP(FİLTRE!$C1925,'SKT LİSTESİ'!$F:$AJ,16,0)),"")</f>
        <v/>
      </c>
      <c r="AF1925" s="179" t="str">
        <f t="shared" ca="1" si="118"/>
        <v/>
      </c>
      <c r="AG1925" s="179">
        <f t="shared" ca="1" si="119"/>
        <v>0</v>
      </c>
      <c r="AH1925" s="179">
        <f t="shared" ca="1" si="120"/>
        <v>0</v>
      </c>
    </row>
    <row r="1926" spans="2:34" ht="15.75" x14ac:dyDescent="0.25">
      <c r="B1926">
        <f t="shared" ca="1" si="117"/>
        <v>1914</v>
      </c>
      <c r="C1926" t="str">
        <f ca="1">IFERROR(VLOOKUP(B1926,'SKT LİSTESİ'!F:F,1,0),"")</f>
        <v/>
      </c>
      <c r="E1926" s="128" t="str">
        <f ca="1">IFERROR(IF($C1926="","",VLOOKUP(FİLTRE!$C1926,'SKT LİSTESİ'!$F:$S,5,0)),"")</f>
        <v/>
      </c>
      <c r="F1926" s="129" t="str">
        <f ca="1">IFERROR(IF($C1926="","",VLOOKUP(FİLTRE!$C1926,'SKT LİSTESİ'!$F:$S,7,0)),"")</f>
        <v/>
      </c>
      <c r="G1926" s="130" t="str">
        <f ca="1">IFERROR(IF($C1926="","",VLOOKUP(FİLTRE!$C1926,'SKT LİSTESİ'!$F:$S,8,0)),"")</f>
        <v/>
      </c>
      <c r="H1926" s="131" t="str">
        <f ca="1">IF(E1926="","",IF($C1926="","",VLOOKUP(FİLTRE!$C1926,'SKT LİSTESİ'!$F:$S,9,0)))</f>
        <v/>
      </c>
      <c r="I1926" s="132" t="str">
        <f ca="1">IFERROR(IF($C1926="","",VLOOKUP(FİLTRE!$C1926,'SKT LİSTESİ'!$F:$S,10,0)),"")</f>
        <v/>
      </c>
      <c r="J1926" s="133" t="str">
        <f ca="1">IFERROR(IF($C1926="","",VLOOKUP(FİLTRE!$C1926,'SKT LİSTESİ'!$F:$S,11,0)),"")</f>
        <v/>
      </c>
      <c r="K1926" s="134" t="str">
        <f ca="1">IFERROR(IF($C1926="","",VLOOKUP(FİLTRE!$C1926,'SKT LİSTESİ'!$F:$S,12,0)),"")</f>
        <v/>
      </c>
      <c r="L1926" s="134" t="str">
        <f ca="1">IFERROR(IF($C1926="","",VLOOKUP(FİLTRE!$C1926,'SKT LİSTESİ'!$F:$S,13,0)),"")</f>
        <v/>
      </c>
      <c r="M1926" s="135" t="str">
        <f ca="1">IFERROR(IF($C1926="","",VLOOKUP(FİLTRE!$C1926,'SKT LİSTESİ'!$F:$AJ,14,0)),"")</f>
        <v/>
      </c>
      <c r="N1926" s="31" t="str">
        <f ca="1">IFERROR(IF($C1926="","",VLOOKUP(FİLTRE!$C1926,'SKT LİSTESİ'!$F:$AJ,22,0)),"")</f>
        <v/>
      </c>
      <c r="O1926" s="136" t="str">
        <f ca="1">IFERROR(IF($C1926="","",VLOOKUP(FİLTRE!$C1926,'SKT LİSTESİ'!$F:$AJ,23,0)),"")</f>
        <v/>
      </c>
      <c r="P1926" s="31"/>
      <c r="Q1926" s="31"/>
      <c r="R1926" s="137" t="str">
        <f ca="1">(IFERROR(IF($C1926="","",VLOOKUP(FİLTRE!$C1926,'SKT LİSTESİ'!$F:$AJ,15,0)),""))</f>
        <v/>
      </c>
      <c r="S1926" s="138" t="str">
        <f ca="1">IFERROR(IF($C1926="","",VLOOKUP(FİLTRE!$C1926,'SKT LİSTESİ'!$F:$AJ,16,0)),"")</f>
        <v/>
      </c>
      <c r="AF1926" s="179" t="str">
        <f t="shared" ca="1" si="118"/>
        <v/>
      </c>
      <c r="AG1926" s="179">
        <f t="shared" ca="1" si="119"/>
        <v>0</v>
      </c>
      <c r="AH1926" s="179">
        <f t="shared" ca="1" si="120"/>
        <v>0</v>
      </c>
    </row>
    <row r="1927" spans="2:34" ht="15.75" x14ac:dyDescent="0.25">
      <c r="B1927">
        <f t="shared" ca="1" si="117"/>
        <v>1915</v>
      </c>
      <c r="C1927" t="str">
        <f ca="1">IFERROR(VLOOKUP(B1927,'SKT LİSTESİ'!F:F,1,0),"")</f>
        <v/>
      </c>
      <c r="E1927" s="128" t="str">
        <f ca="1">IFERROR(IF($C1927="","",VLOOKUP(FİLTRE!$C1927,'SKT LİSTESİ'!$F:$S,5,0)),"")</f>
        <v/>
      </c>
      <c r="F1927" s="129" t="str">
        <f ca="1">IFERROR(IF($C1927="","",VLOOKUP(FİLTRE!$C1927,'SKT LİSTESİ'!$F:$S,7,0)),"")</f>
        <v/>
      </c>
      <c r="G1927" s="130" t="str">
        <f ca="1">IFERROR(IF($C1927="","",VLOOKUP(FİLTRE!$C1927,'SKT LİSTESİ'!$F:$S,8,0)),"")</f>
        <v/>
      </c>
      <c r="H1927" s="131" t="str">
        <f ca="1">IF(E1927="","",IF($C1927="","",VLOOKUP(FİLTRE!$C1927,'SKT LİSTESİ'!$F:$S,9,0)))</f>
        <v/>
      </c>
      <c r="I1927" s="132" t="str">
        <f ca="1">IFERROR(IF($C1927="","",VLOOKUP(FİLTRE!$C1927,'SKT LİSTESİ'!$F:$S,10,0)),"")</f>
        <v/>
      </c>
      <c r="J1927" s="133" t="str">
        <f ca="1">IFERROR(IF($C1927="","",VLOOKUP(FİLTRE!$C1927,'SKT LİSTESİ'!$F:$S,11,0)),"")</f>
        <v/>
      </c>
      <c r="K1927" s="134" t="str">
        <f ca="1">IFERROR(IF($C1927="","",VLOOKUP(FİLTRE!$C1927,'SKT LİSTESİ'!$F:$S,12,0)),"")</f>
        <v/>
      </c>
      <c r="L1927" s="134" t="str">
        <f ca="1">IFERROR(IF($C1927="","",VLOOKUP(FİLTRE!$C1927,'SKT LİSTESİ'!$F:$S,13,0)),"")</f>
        <v/>
      </c>
      <c r="M1927" s="135" t="str">
        <f ca="1">IFERROR(IF($C1927="","",VLOOKUP(FİLTRE!$C1927,'SKT LİSTESİ'!$F:$AJ,14,0)),"")</f>
        <v/>
      </c>
      <c r="N1927" s="31" t="str">
        <f ca="1">IFERROR(IF($C1927="","",VLOOKUP(FİLTRE!$C1927,'SKT LİSTESİ'!$F:$AJ,22,0)),"")</f>
        <v/>
      </c>
      <c r="O1927" s="136" t="str">
        <f ca="1">IFERROR(IF($C1927="","",VLOOKUP(FİLTRE!$C1927,'SKT LİSTESİ'!$F:$AJ,23,0)),"")</f>
        <v/>
      </c>
      <c r="P1927" s="31"/>
      <c r="Q1927" s="31"/>
      <c r="R1927" s="137" t="str">
        <f ca="1">(IFERROR(IF($C1927="","",VLOOKUP(FİLTRE!$C1927,'SKT LİSTESİ'!$F:$AJ,15,0)),""))</f>
        <v/>
      </c>
      <c r="S1927" s="138" t="str">
        <f ca="1">IFERROR(IF($C1927="","",VLOOKUP(FİLTRE!$C1927,'SKT LİSTESİ'!$F:$AJ,16,0)),"")</f>
        <v/>
      </c>
      <c r="AF1927" s="179" t="str">
        <f t="shared" ca="1" si="118"/>
        <v/>
      </c>
      <c r="AG1927" s="179">
        <f t="shared" ca="1" si="119"/>
        <v>0</v>
      </c>
      <c r="AH1927" s="179">
        <f t="shared" ca="1" si="120"/>
        <v>0</v>
      </c>
    </row>
    <row r="1928" spans="2:34" ht="15.75" x14ac:dyDescent="0.25">
      <c r="B1928">
        <f t="shared" ca="1" si="117"/>
        <v>1916</v>
      </c>
      <c r="C1928" t="str">
        <f ca="1">IFERROR(VLOOKUP(B1928,'SKT LİSTESİ'!F:F,1,0),"")</f>
        <v/>
      </c>
      <c r="E1928" s="128" t="str">
        <f ca="1">IFERROR(IF($C1928="","",VLOOKUP(FİLTRE!$C1928,'SKT LİSTESİ'!$F:$S,5,0)),"")</f>
        <v/>
      </c>
      <c r="F1928" s="129" t="str">
        <f ca="1">IFERROR(IF($C1928="","",VLOOKUP(FİLTRE!$C1928,'SKT LİSTESİ'!$F:$S,7,0)),"")</f>
        <v/>
      </c>
      <c r="G1928" s="130" t="str">
        <f ca="1">IFERROR(IF($C1928="","",VLOOKUP(FİLTRE!$C1928,'SKT LİSTESİ'!$F:$S,8,0)),"")</f>
        <v/>
      </c>
      <c r="H1928" s="131" t="str">
        <f ca="1">IF(E1928="","",IF($C1928="","",VLOOKUP(FİLTRE!$C1928,'SKT LİSTESİ'!$F:$S,9,0)))</f>
        <v/>
      </c>
      <c r="I1928" s="132" t="str">
        <f ca="1">IFERROR(IF($C1928="","",VLOOKUP(FİLTRE!$C1928,'SKT LİSTESİ'!$F:$S,10,0)),"")</f>
        <v/>
      </c>
      <c r="J1928" s="133" t="str">
        <f ca="1">IFERROR(IF($C1928="","",VLOOKUP(FİLTRE!$C1928,'SKT LİSTESİ'!$F:$S,11,0)),"")</f>
        <v/>
      </c>
      <c r="K1928" s="134" t="str">
        <f ca="1">IFERROR(IF($C1928="","",VLOOKUP(FİLTRE!$C1928,'SKT LİSTESİ'!$F:$S,12,0)),"")</f>
        <v/>
      </c>
      <c r="L1928" s="134" t="str">
        <f ca="1">IFERROR(IF($C1928="","",VLOOKUP(FİLTRE!$C1928,'SKT LİSTESİ'!$F:$S,13,0)),"")</f>
        <v/>
      </c>
      <c r="M1928" s="135" t="str">
        <f ca="1">IFERROR(IF($C1928="","",VLOOKUP(FİLTRE!$C1928,'SKT LİSTESİ'!$F:$AJ,14,0)),"")</f>
        <v/>
      </c>
      <c r="N1928" s="31" t="str">
        <f ca="1">IFERROR(IF($C1928="","",VLOOKUP(FİLTRE!$C1928,'SKT LİSTESİ'!$F:$AJ,22,0)),"")</f>
        <v/>
      </c>
      <c r="O1928" s="136" t="str">
        <f ca="1">IFERROR(IF($C1928="","",VLOOKUP(FİLTRE!$C1928,'SKT LİSTESİ'!$F:$AJ,23,0)),"")</f>
        <v/>
      </c>
      <c r="P1928" s="31"/>
      <c r="Q1928" s="31"/>
      <c r="R1928" s="137" t="str">
        <f ca="1">(IFERROR(IF($C1928="","",VLOOKUP(FİLTRE!$C1928,'SKT LİSTESİ'!$F:$AJ,15,0)),""))</f>
        <v/>
      </c>
      <c r="S1928" s="138" t="str">
        <f ca="1">IFERROR(IF($C1928="","",VLOOKUP(FİLTRE!$C1928,'SKT LİSTESİ'!$F:$AJ,16,0)),"")</f>
        <v/>
      </c>
      <c r="AF1928" s="179" t="str">
        <f t="shared" ca="1" si="118"/>
        <v/>
      </c>
      <c r="AG1928" s="179">
        <f t="shared" ca="1" si="119"/>
        <v>0</v>
      </c>
      <c r="AH1928" s="179">
        <f t="shared" ca="1" si="120"/>
        <v>0</v>
      </c>
    </row>
    <row r="1929" spans="2:34" ht="15.75" x14ac:dyDescent="0.25">
      <c r="B1929">
        <f t="shared" ca="1" si="117"/>
        <v>1917</v>
      </c>
      <c r="C1929" t="str">
        <f ca="1">IFERROR(VLOOKUP(B1929,'SKT LİSTESİ'!F:F,1,0),"")</f>
        <v/>
      </c>
      <c r="E1929" s="128" t="str">
        <f ca="1">IFERROR(IF($C1929="","",VLOOKUP(FİLTRE!$C1929,'SKT LİSTESİ'!$F:$S,5,0)),"")</f>
        <v/>
      </c>
      <c r="F1929" s="129" t="str">
        <f ca="1">IFERROR(IF($C1929="","",VLOOKUP(FİLTRE!$C1929,'SKT LİSTESİ'!$F:$S,7,0)),"")</f>
        <v/>
      </c>
      <c r="G1929" s="130" t="str">
        <f ca="1">IFERROR(IF($C1929="","",VLOOKUP(FİLTRE!$C1929,'SKT LİSTESİ'!$F:$S,8,0)),"")</f>
        <v/>
      </c>
      <c r="H1929" s="131" t="str">
        <f ca="1">IF(E1929="","",IF($C1929="","",VLOOKUP(FİLTRE!$C1929,'SKT LİSTESİ'!$F:$S,9,0)))</f>
        <v/>
      </c>
      <c r="I1929" s="132" t="str">
        <f ca="1">IFERROR(IF($C1929="","",VLOOKUP(FİLTRE!$C1929,'SKT LİSTESİ'!$F:$S,10,0)),"")</f>
        <v/>
      </c>
      <c r="J1929" s="133" t="str">
        <f ca="1">IFERROR(IF($C1929="","",VLOOKUP(FİLTRE!$C1929,'SKT LİSTESİ'!$F:$S,11,0)),"")</f>
        <v/>
      </c>
      <c r="K1929" s="134" t="str">
        <f ca="1">IFERROR(IF($C1929="","",VLOOKUP(FİLTRE!$C1929,'SKT LİSTESİ'!$F:$S,12,0)),"")</f>
        <v/>
      </c>
      <c r="L1929" s="134" t="str">
        <f ca="1">IFERROR(IF($C1929="","",VLOOKUP(FİLTRE!$C1929,'SKT LİSTESİ'!$F:$S,13,0)),"")</f>
        <v/>
      </c>
      <c r="M1929" s="135" t="str">
        <f ca="1">IFERROR(IF($C1929="","",VLOOKUP(FİLTRE!$C1929,'SKT LİSTESİ'!$F:$AJ,14,0)),"")</f>
        <v/>
      </c>
      <c r="N1929" s="31" t="str">
        <f ca="1">IFERROR(IF($C1929="","",VLOOKUP(FİLTRE!$C1929,'SKT LİSTESİ'!$F:$AJ,22,0)),"")</f>
        <v/>
      </c>
      <c r="O1929" s="136" t="str">
        <f ca="1">IFERROR(IF($C1929="","",VLOOKUP(FİLTRE!$C1929,'SKT LİSTESİ'!$F:$AJ,23,0)),"")</f>
        <v/>
      </c>
      <c r="P1929" s="31"/>
      <c r="Q1929" s="31"/>
      <c r="R1929" s="137" t="str">
        <f ca="1">(IFERROR(IF($C1929="","",VLOOKUP(FİLTRE!$C1929,'SKT LİSTESİ'!$F:$AJ,15,0)),""))</f>
        <v/>
      </c>
      <c r="S1929" s="138" t="str">
        <f ca="1">IFERROR(IF($C1929="","",VLOOKUP(FİLTRE!$C1929,'SKT LİSTESİ'!$F:$AJ,16,0)),"")</f>
        <v/>
      </c>
      <c r="AF1929" s="179" t="str">
        <f t="shared" ca="1" si="118"/>
        <v/>
      </c>
      <c r="AG1929" s="179">
        <f t="shared" ca="1" si="119"/>
        <v>0</v>
      </c>
      <c r="AH1929" s="179">
        <f t="shared" ca="1" si="120"/>
        <v>0</v>
      </c>
    </row>
    <row r="1930" spans="2:34" ht="15.75" x14ac:dyDescent="0.25">
      <c r="B1930">
        <f t="shared" ca="1" si="117"/>
        <v>1918</v>
      </c>
      <c r="C1930" t="str">
        <f ca="1">IFERROR(VLOOKUP(B1930,'SKT LİSTESİ'!F:F,1,0),"")</f>
        <v/>
      </c>
      <c r="E1930" s="128" t="str">
        <f ca="1">IFERROR(IF($C1930="","",VLOOKUP(FİLTRE!$C1930,'SKT LİSTESİ'!$F:$S,5,0)),"")</f>
        <v/>
      </c>
      <c r="F1930" s="129" t="str">
        <f ca="1">IFERROR(IF($C1930="","",VLOOKUP(FİLTRE!$C1930,'SKT LİSTESİ'!$F:$S,7,0)),"")</f>
        <v/>
      </c>
      <c r="G1930" s="130" t="str">
        <f ca="1">IFERROR(IF($C1930="","",VLOOKUP(FİLTRE!$C1930,'SKT LİSTESİ'!$F:$S,8,0)),"")</f>
        <v/>
      </c>
      <c r="H1930" s="131" t="str">
        <f ca="1">IF(E1930="","",IF($C1930="","",VLOOKUP(FİLTRE!$C1930,'SKT LİSTESİ'!$F:$S,9,0)))</f>
        <v/>
      </c>
      <c r="I1930" s="132" t="str">
        <f ca="1">IFERROR(IF($C1930="","",VLOOKUP(FİLTRE!$C1930,'SKT LİSTESİ'!$F:$S,10,0)),"")</f>
        <v/>
      </c>
      <c r="J1930" s="133" t="str">
        <f ca="1">IFERROR(IF($C1930="","",VLOOKUP(FİLTRE!$C1930,'SKT LİSTESİ'!$F:$S,11,0)),"")</f>
        <v/>
      </c>
      <c r="K1930" s="134" t="str">
        <f ca="1">IFERROR(IF($C1930="","",VLOOKUP(FİLTRE!$C1930,'SKT LİSTESİ'!$F:$S,12,0)),"")</f>
        <v/>
      </c>
      <c r="L1930" s="134" t="str">
        <f ca="1">IFERROR(IF($C1930="","",VLOOKUP(FİLTRE!$C1930,'SKT LİSTESİ'!$F:$S,13,0)),"")</f>
        <v/>
      </c>
      <c r="M1930" s="135" t="str">
        <f ca="1">IFERROR(IF($C1930="","",VLOOKUP(FİLTRE!$C1930,'SKT LİSTESİ'!$F:$AJ,14,0)),"")</f>
        <v/>
      </c>
      <c r="N1930" s="31" t="str">
        <f ca="1">IFERROR(IF($C1930="","",VLOOKUP(FİLTRE!$C1930,'SKT LİSTESİ'!$F:$AJ,22,0)),"")</f>
        <v/>
      </c>
      <c r="O1930" s="136" t="str">
        <f ca="1">IFERROR(IF($C1930="","",VLOOKUP(FİLTRE!$C1930,'SKT LİSTESİ'!$F:$AJ,23,0)),"")</f>
        <v/>
      </c>
      <c r="P1930" s="31"/>
      <c r="Q1930" s="31"/>
      <c r="R1930" s="137" t="str">
        <f ca="1">(IFERROR(IF($C1930="","",VLOOKUP(FİLTRE!$C1930,'SKT LİSTESİ'!$F:$AJ,15,0)),""))</f>
        <v/>
      </c>
      <c r="S1930" s="138" t="str">
        <f ca="1">IFERROR(IF($C1930="","",VLOOKUP(FİLTRE!$C1930,'SKT LİSTESİ'!$F:$AJ,16,0)),"")</f>
        <v/>
      </c>
      <c r="AF1930" s="179" t="str">
        <f t="shared" ca="1" si="118"/>
        <v/>
      </c>
      <c r="AG1930" s="179">
        <f t="shared" ca="1" si="119"/>
        <v>0</v>
      </c>
      <c r="AH1930" s="179">
        <f t="shared" ca="1" si="120"/>
        <v>0</v>
      </c>
    </row>
    <row r="1931" spans="2:34" ht="15.75" x14ac:dyDescent="0.25">
      <c r="B1931">
        <f t="shared" ca="1" si="117"/>
        <v>1919</v>
      </c>
      <c r="C1931" t="str">
        <f ca="1">IFERROR(VLOOKUP(B1931,'SKT LİSTESİ'!F:F,1,0),"")</f>
        <v/>
      </c>
      <c r="E1931" s="128" t="str">
        <f ca="1">IFERROR(IF($C1931="","",VLOOKUP(FİLTRE!$C1931,'SKT LİSTESİ'!$F:$S,5,0)),"")</f>
        <v/>
      </c>
      <c r="F1931" s="129" t="str">
        <f ca="1">IFERROR(IF($C1931="","",VLOOKUP(FİLTRE!$C1931,'SKT LİSTESİ'!$F:$S,7,0)),"")</f>
        <v/>
      </c>
      <c r="G1931" s="130" t="str">
        <f ca="1">IFERROR(IF($C1931="","",VLOOKUP(FİLTRE!$C1931,'SKT LİSTESİ'!$F:$S,8,0)),"")</f>
        <v/>
      </c>
      <c r="H1931" s="131" t="str">
        <f ca="1">IF(E1931="","",IF($C1931="","",VLOOKUP(FİLTRE!$C1931,'SKT LİSTESİ'!$F:$S,9,0)))</f>
        <v/>
      </c>
      <c r="I1931" s="132" t="str">
        <f ca="1">IFERROR(IF($C1931="","",VLOOKUP(FİLTRE!$C1931,'SKT LİSTESİ'!$F:$S,10,0)),"")</f>
        <v/>
      </c>
      <c r="J1931" s="133" t="str">
        <f ca="1">IFERROR(IF($C1931="","",VLOOKUP(FİLTRE!$C1931,'SKT LİSTESİ'!$F:$S,11,0)),"")</f>
        <v/>
      </c>
      <c r="K1931" s="134" t="str">
        <f ca="1">IFERROR(IF($C1931="","",VLOOKUP(FİLTRE!$C1931,'SKT LİSTESİ'!$F:$S,12,0)),"")</f>
        <v/>
      </c>
      <c r="L1931" s="134" t="str">
        <f ca="1">IFERROR(IF($C1931="","",VLOOKUP(FİLTRE!$C1931,'SKT LİSTESİ'!$F:$S,13,0)),"")</f>
        <v/>
      </c>
      <c r="M1931" s="135" t="str">
        <f ca="1">IFERROR(IF($C1931="","",VLOOKUP(FİLTRE!$C1931,'SKT LİSTESİ'!$F:$AJ,14,0)),"")</f>
        <v/>
      </c>
      <c r="N1931" s="31" t="str">
        <f ca="1">IFERROR(IF($C1931="","",VLOOKUP(FİLTRE!$C1931,'SKT LİSTESİ'!$F:$AJ,22,0)),"")</f>
        <v/>
      </c>
      <c r="O1931" s="136" t="str">
        <f ca="1">IFERROR(IF($C1931="","",VLOOKUP(FİLTRE!$C1931,'SKT LİSTESİ'!$F:$AJ,23,0)),"")</f>
        <v/>
      </c>
      <c r="P1931" s="31"/>
      <c r="Q1931" s="31"/>
      <c r="R1931" s="137" t="str">
        <f ca="1">(IFERROR(IF($C1931="","",VLOOKUP(FİLTRE!$C1931,'SKT LİSTESİ'!$F:$AJ,15,0)),""))</f>
        <v/>
      </c>
      <c r="S1931" s="138" t="str">
        <f ca="1">IFERROR(IF($C1931="","",VLOOKUP(FİLTRE!$C1931,'SKT LİSTESİ'!$F:$AJ,16,0)),"")</f>
        <v/>
      </c>
      <c r="AF1931" s="179" t="str">
        <f t="shared" ca="1" si="118"/>
        <v/>
      </c>
      <c r="AG1931" s="179">
        <f t="shared" ca="1" si="119"/>
        <v>0</v>
      </c>
      <c r="AH1931" s="179">
        <f t="shared" ca="1" si="120"/>
        <v>0</v>
      </c>
    </row>
    <row r="1932" spans="2:34" ht="15.75" x14ac:dyDescent="0.25">
      <c r="B1932">
        <f t="shared" ca="1" si="117"/>
        <v>1920</v>
      </c>
      <c r="C1932" t="str">
        <f ca="1">IFERROR(VLOOKUP(B1932,'SKT LİSTESİ'!F:F,1,0),"")</f>
        <v/>
      </c>
      <c r="E1932" s="128" t="str">
        <f ca="1">IFERROR(IF($C1932="","",VLOOKUP(FİLTRE!$C1932,'SKT LİSTESİ'!$F:$S,5,0)),"")</f>
        <v/>
      </c>
      <c r="F1932" s="129" t="str">
        <f ca="1">IFERROR(IF($C1932="","",VLOOKUP(FİLTRE!$C1932,'SKT LİSTESİ'!$F:$S,7,0)),"")</f>
        <v/>
      </c>
      <c r="G1932" s="130" t="str">
        <f ca="1">IFERROR(IF($C1932="","",VLOOKUP(FİLTRE!$C1932,'SKT LİSTESİ'!$F:$S,8,0)),"")</f>
        <v/>
      </c>
      <c r="H1932" s="131" t="str">
        <f ca="1">IF(E1932="","",IF($C1932="","",VLOOKUP(FİLTRE!$C1932,'SKT LİSTESİ'!$F:$S,9,0)))</f>
        <v/>
      </c>
      <c r="I1932" s="132" t="str">
        <f ca="1">IFERROR(IF($C1932="","",VLOOKUP(FİLTRE!$C1932,'SKT LİSTESİ'!$F:$S,10,0)),"")</f>
        <v/>
      </c>
      <c r="J1932" s="133" t="str">
        <f ca="1">IFERROR(IF($C1932="","",VLOOKUP(FİLTRE!$C1932,'SKT LİSTESİ'!$F:$S,11,0)),"")</f>
        <v/>
      </c>
      <c r="K1932" s="134" t="str">
        <f ca="1">IFERROR(IF($C1932="","",VLOOKUP(FİLTRE!$C1932,'SKT LİSTESİ'!$F:$S,12,0)),"")</f>
        <v/>
      </c>
      <c r="L1932" s="134" t="str">
        <f ca="1">IFERROR(IF($C1932="","",VLOOKUP(FİLTRE!$C1932,'SKT LİSTESİ'!$F:$S,13,0)),"")</f>
        <v/>
      </c>
      <c r="M1932" s="135" t="str">
        <f ca="1">IFERROR(IF($C1932="","",VLOOKUP(FİLTRE!$C1932,'SKT LİSTESİ'!$F:$AJ,14,0)),"")</f>
        <v/>
      </c>
      <c r="N1932" s="31" t="str">
        <f ca="1">IFERROR(IF($C1932="","",VLOOKUP(FİLTRE!$C1932,'SKT LİSTESİ'!$F:$AJ,22,0)),"")</f>
        <v/>
      </c>
      <c r="O1932" s="136" t="str">
        <f ca="1">IFERROR(IF($C1932="","",VLOOKUP(FİLTRE!$C1932,'SKT LİSTESİ'!$F:$AJ,23,0)),"")</f>
        <v/>
      </c>
      <c r="P1932" s="31"/>
      <c r="Q1932" s="31"/>
      <c r="R1932" s="137" t="str">
        <f ca="1">(IFERROR(IF($C1932="","",VLOOKUP(FİLTRE!$C1932,'SKT LİSTESİ'!$F:$AJ,15,0)),""))</f>
        <v/>
      </c>
      <c r="S1932" s="138" t="str">
        <f ca="1">IFERROR(IF($C1932="","",VLOOKUP(FİLTRE!$C1932,'SKT LİSTESİ'!$F:$AJ,16,0)),"")</f>
        <v/>
      </c>
      <c r="AF1932" s="179" t="str">
        <f t="shared" ca="1" si="118"/>
        <v/>
      </c>
      <c r="AG1932" s="179">
        <f t="shared" ca="1" si="119"/>
        <v>0</v>
      </c>
      <c r="AH1932" s="179">
        <f t="shared" ca="1" si="120"/>
        <v>0</v>
      </c>
    </row>
    <row r="1933" spans="2:34" ht="15.75" x14ac:dyDescent="0.25">
      <c r="B1933">
        <f t="shared" ca="1" si="117"/>
        <v>1921</v>
      </c>
      <c r="C1933" t="str">
        <f ca="1">IFERROR(VLOOKUP(B1933,'SKT LİSTESİ'!F:F,1,0),"")</f>
        <v/>
      </c>
      <c r="E1933" s="128" t="str">
        <f ca="1">IFERROR(IF($C1933="","",VLOOKUP(FİLTRE!$C1933,'SKT LİSTESİ'!$F:$S,5,0)),"")</f>
        <v/>
      </c>
      <c r="F1933" s="129" t="str">
        <f ca="1">IFERROR(IF($C1933="","",VLOOKUP(FİLTRE!$C1933,'SKT LİSTESİ'!$F:$S,7,0)),"")</f>
        <v/>
      </c>
      <c r="G1933" s="130" t="str">
        <f ca="1">IFERROR(IF($C1933="","",VLOOKUP(FİLTRE!$C1933,'SKT LİSTESİ'!$F:$S,8,0)),"")</f>
        <v/>
      </c>
      <c r="H1933" s="131" t="str">
        <f ca="1">IF(E1933="","",IF($C1933="","",VLOOKUP(FİLTRE!$C1933,'SKT LİSTESİ'!$F:$S,9,0)))</f>
        <v/>
      </c>
      <c r="I1933" s="132" t="str">
        <f ca="1">IFERROR(IF($C1933="","",VLOOKUP(FİLTRE!$C1933,'SKT LİSTESİ'!$F:$S,10,0)),"")</f>
        <v/>
      </c>
      <c r="J1933" s="133" t="str">
        <f ca="1">IFERROR(IF($C1933="","",VLOOKUP(FİLTRE!$C1933,'SKT LİSTESİ'!$F:$S,11,0)),"")</f>
        <v/>
      </c>
      <c r="K1933" s="134" t="str">
        <f ca="1">IFERROR(IF($C1933="","",VLOOKUP(FİLTRE!$C1933,'SKT LİSTESİ'!$F:$S,12,0)),"")</f>
        <v/>
      </c>
      <c r="L1933" s="134" t="str">
        <f ca="1">IFERROR(IF($C1933="","",VLOOKUP(FİLTRE!$C1933,'SKT LİSTESİ'!$F:$S,13,0)),"")</f>
        <v/>
      </c>
      <c r="M1933" s="135" t="str">
        <f ca="1">IFERROR(IF($C1933="","",VLOOKUP(FİLTRE!$C1933,'SKT LİSTESİ'!$F:$AJ,14,0)),"")</f>
        <v/>
      </c>
      <c r="N1933" s="31" t="str">
        <f ca="1">IFERROR(IF($C1933="","",VLOOKUP(FİLTRE!$C1933,'SKT LİSTESİ'!$F:$AJ,22,0)),"")</f>
        <v/>
      </c>
      <c r="O1933" s="136" t="str">
        <f ca="1">IFERROR(IF($C1933="","",VLOOKUP(FİLTRE!$C1933,'SKT LİSTESİ'!$F:$AJ,23,0)),"")</f>
        <v/>
      </c>
      <c r="P1933" s="31"/>
      <c r="Q1933" s="31"/>
      <c r="R1933" s="137" t="str">
        <f ca="1">(IFERROR(IF($C1933="","",VLOOKUP(FİLTRE!$C1933,'SKT LİSTESİ'!$F:$AJ,15,0)),""))</f>
        <v/>
      </c>
      <c r="S1933" s="138" t="str">
        <f ca="1">IFERROR(IF($C1933="","",VLOOKUP(FİLTRE!$C1933,'SKT LİSTESİ'!$F:$AJ,16,0)),"")</f>
        <v/>
      </c>
      <c r="AF1933" s="179" t="str">
        <f t="shared" ca="1" si="118"/>
        <v/>
      </c>
      <c r="AG1933" s="179">
        <f t="shared" ca="1" si="119"/>
        <v>0</v>
      </c>
      <c r="AH1933" s="179">
        <f t="shared" ca="1" si="120"/>
        <v>0</v>
      </c>
    </row>
    <row r="1934" spans="2:34" ht="15.75" x14ac:dyDescent="0.25">
      <c r="B1934">
        <f t="shared" ref="B1934:B1997" ca="1" si="121">IF($Y$2=1,(ROW()-12),"")</f>
        <v>1922</v>
      </c>
      <c r="C1934" t="str">
        <f ca="1">IFERROR(VLOOKUP(B1934,'SKT LİSTESİ'!F:F,1,0),"")</f>
        <v/>
      </c>
      <c r="E1934" s="128" t="str">
        <f ca="1">IFERROR(IF($C1934="","",VLOOKUP(FİLTRE!$C1934,'SKT LİSTESİ'!$F:$S,5,0)),"")</f>
        <v/>
      </c>
      <c r="F1934" s="129" t="str">
        <f ca="1">IFERROR(IF($C1934="","",VLOOKUP(FİLTRE!$C1934,'SKT LİSTESİ'!$F:$S,7,0)),"")</f>
        <v/>
      </c>
      <c r="G1934" s="130" t="str">
        <f ca="1">IFERROR(IF($C1934="","",VLOOKUP(FİLTRE!$C1934,'SKT LİSTESİ'!$F:$S,8,0)),"")</f>
        <v/>
      </c>
      <c r="H1934" s="131" t="str">
        <f ca="1">IF(E1934="","",IF($C1934="","",VLOOKUP(FİLTRE!$C1934,'SKT LİSTESİ'!$F:$S,9,0)))</f>
        <v/>
      </c>
      <c r="I1934" s="132" t="str">
        <f ca="1">IFERROR(IF($C1934="","",VLOOKUP(FİLTRE!$C1934,'SKT LİSTESİ'!$F:$S,10,0)),"")</f>
        <v/>
      </c>
      <c r="J1934" s="133" t="str">
        <f ca="1">IFERROR(IF($C1934="","",VLOOKUP(FİLTRE!$C1934,'SKT LİSTESİ'!$F:$S,11,0)),"")</f>
        <v/>
      </c>
      <c r="K1934" s="134" t="str">
        <f ca="1">IFERROR(IF($C1934="","",VLOOKUP(FİLTRE!$C1934,'SKT LİSTESİ'!$F:$S,12,0)),"")</f>
        <v/>
      </c>
      <c r="L1934" s="134" t="str">
        <f ca="1">IFERROR(IF($C1934="","",VLOOKUP(FİLTRE!$C1934,'SKT LİSTESİ'!$F:$S,13,0)),"")</f>
        <v/>
      </c>
      <c r="M1934" s="135" t="str">
        <f ca="1">IFERROR(IF($C1934="","",VLOOKUP(FİLTRE!$C1934,'SKT LİSTESİ'!$F:$AJ,14,0)),"")</f>
        <v/>
      </c>
      <c r="N1934" s="31" t="str">
        <f ca="1">IFERROR(IF($C1934="","",VLOOKUP(FİLTRE!$C1934,'SKT LİSTESİ'!$F:$AJ,22,0)),"")</f>
        <v/>
      </c>
      <c r="O1934" s="136" t="str">
        <f ca="1">IFERROR(IF($C1934="","",VLOOKUP(FİLTRE!$C1934,'SKT LİSTESİ'!$F:$AJ,23,0)),"")</f>
        <v/>
      </c>
      <c r="P1934" s="31"/>
      <c r="Q1934" s="31"/>
      <c r="R1934" s="137" t="str">
        <f ca="1">(IFERROR(IF($C1934="","",VLOOKUP(FİLTRE!$C1934,'SKT LİSTESİ'!$F:$AJ,15,0)),""))</f>
        <v/>
      </c>
      <c r="S1934" s="138" t="str">
        <f ca="1">IFERROR(IF($C1934="","",VLOOKUP(FİLTRE!$C1934,'SKT LİSTESİ'!$F:$AJ,16,0)),"")</f>
        <v/>
      </c>
      <c r="AF1934" s="179" t="str">
        <f t="shared" ref="AF1934:AF1997" ca="1" si="122">IF(E1934&lt;&gt;"SAYIM",K1934,
(IF(AND(E1934="SAYIM",R1934=0),0,(COUNTIFS(E:E,"SAYIM",F:F,F1934,R:R,"&gt;"&amp;0)))))</f>
        <v/>
      </c>
      <c r="AG1934" s="179">
        <f t="shared" ref="AG1934:AG1997" ca="1" si="123">IF(E1934="SAYIM",(IFERROR(R1934/AF1934,0)),0)</f>
        <v>0</v>
      </c>
      <c r="AH1934" s="179">
        <f t="shared" ref="AH1934:AH1997" ca="1" si="124">IF(E1934="SAYIM",(IFERROR(S1934/AF1934,0)),0)</f>
        <v>0</v>
      </c>
    </row>
    <row r="1935" spans="2:34" ht="15.75" x14ac:dyDescent="0.25">
      <c r="B1935">
        <f t="shared" ca="1" si="121"/>
        <v>1923</v>
      </c>
      <c r="C1935" t="str">
        <f ca="1">IFERROR(VLOOKUP(B1935,'SKT LİSTESİ'!F:F,1,0),"")</f>
        <v/>
      </c>
      <c r="E1935" s="128" t="str">
        <f ca="1">IFERROR(IF($C1935="","",VLOOKUP(FİLTRE!$C1935,'SKT LİSTESİ'!$F:$S,5,0)),"")</f>
        <v/>
      </c>
      <c r="F1935" s="129" t="str">
        <f ca="1">IFERROR(IF($C1935="","",VLOOKUP(FİLTRE!$C1935,'SKT LİSTESİ'!$F:$S,7,0)),"")</f>
        <v/>
      </c>
      <c r="G1935" s="130" t="str">
        <f ca="1">IFERROR(IF($C1935="","",VLOOKUP(FİLTRE!$C1935,'SKT LİSTESİ'!$F:$S,8,0)),"")</f>
        <v/>
      </c>
      <c r="H1935" s="131" t="str">
        <f ca="1">IF(E1935="","",IF($C1935="","",VLOOKUP(FİLTRE!$C1935,'SKT LİSTESİ'!$F:$S,9,0)))</f>
        <v/>
      </c>
      <c r="I1935" s="132" t="str">
        <f ca="1">IFERROR(IF($C1935="","",VLOOKUP(FİLTRE!$C1935,'SKT LİSTESİ'!$F:$S,10,0)),"")</f>
        <v/>
      </c>
      <c r="J1935" s="133" t="str">
        <f ca="1">IFERROR(IF($C1935="","",VLOOKUP(FİLTRE!$C1935,'SKT LİSTESİ'!$F:$S,11,0)),"")</f>
        <v/>
      </c>
      <c r="K1935" s="134" t="str">
        <f ca="1">IFERROR(IF($C1935="","",VLOOKUP(FİLTRE!$C1935,'SKT LİSTESİ'!$F:$S,12,0)),"")</f>
        <v/>
      </c>
      <c r="L1935" s="134" t="str">
        <f ca="1">IFERROR(IF($C1935="","",VLOOKUP(FİLTRE!$C1935,'SKT LİSTESİ'!$F:$S,13,0)),"")</f>
        <v/>
      </c>
      <c r="M1935" s="135" t="str">
        <f ca="1">IFERROR(IF($C1935="","",VLOOKUP(FİLTRE!$C1935,'SKT LİSTESİ'!$F:$AJ,14,0)),"")</f>
        <v/>
      </c>
      <c r="N1935" s="31" t="str">
        <f ca="1">IFERROR(IF($C1935="","",VLOOKUP(FİLTRE!$C1935,'SKT LİSTESİ'!$F:$AJ,22,0)),"")</f>
        <v/>
      </c>
      <c r="O1935" s="136" t="str">
        <f ca="1">IFERROR(IF($C1935="","",VLOOKUP(FİLTRE!$C1935,'SKT LİSTESİ'!$F:$AJ,23,0)),"")</f>
        <v/>
      </c>
      <c r="P1935" s="31"/>
      <c r="Q1935" s="31"/>
      <c r="R1935" s="137" t="str">
        <f ca="1">(IFERROR(IF($C1935="","",VLOOKUP(FİLTRE!$C1935,'SKT LİSTESİ'!$F:$AJ,15,0)),""))</f>
        <v/>
      </c>
      <c r="S1935" s="138" t="str">
        <f ca="1">IFERROR(IF($C1935="","",VLOOKUP(FİLTRE!$C1935,'SKT LİSTESİ'!$F:$AJ,16,0)),"")</f>
        <v/>
      </c>
      <c r="AF1935" s="179" t="str">
        <f t="shared" ca="1" si="122"/>
        <v/>
      </c>
      <c r="AG1935" s="179">
        <f t="shared" ca="1" si="123"/>
        <v>0</v>
      </c>
      <c r="AH1935" s="179">
        <f t="shared" ca="1" si="124"/>
        <v>0</v>
      </c>
    </row>
    <row r="1936" spans="2:34" ht="15.75" x14ac:dyDescent="0.25">
      <c r="B1936">
        <f t="shared" ca="1" si="121"/>
        <v>1924</v>
      </c>
      <c r="C1936" t="str">
        <f ca="1">IFERROR(VLOOKUP(B1936,'SKT LİSTESİ'!F:F,1,0),"")</f>
        <v/>
      </c>
      <c r="E1936" s="128" t="str">
        <f ca="1">IFERROR(IF($C1936="","",VLOOKUP(FİLTRE!$C1936,'SKT LİSTESİ'!$F:$S,5,0)),"")</f>
        <v/>
      </c>
      <c r="F1936" s="129" t="str">
        <f ca="1">IFERROR(IF($C1936="","",VLOOKUP(FİLTRE!$C1936,'SKT LİSTESİ'!$F:$S,7,0)),"")</f>
        <v/>
      </c>
      <c r="G1936" s="130" t="str">
        <f ca="1">IFERROR(IF($C1936="","",VLOOKUP(FİLTRE!$C1936,'SKT LİSTESİ'!$F:$S,8,0)),"")</f>
        <v/>
      </c>
      <c r="H1936" s="131" t="str">
        <f ca="1">IF(E1936="","",IF($C1936="","",VLOOKUP(FİLTRE!$C1936,'SKT LİSTESİ'!$F:$S,9,0)))</f>
        <v/>
      </c>
      <c r="I1936" s="132" t="str">
        <f ca="1">IFERROR(IF($C1936="","",VLOOKUP(FİLTRE!$C1936,'SKT LİSTESİ'!$F:$S,10,0)),"")</f>
        <v/>
      </c>
      <c r="J1936" s="133" t="str">
        <f ca="1">IFERROR(IF($C1936="","",VLOOKUP(FİLTRE!$C1936,'SKT LİSTESİ'!$F:$S,11,0)),"")</f>
        <v/>
      </c>
      <c r="K1936" s="134" t="str">
        <f ca="1">IFERROR(IF($C1936="","",VLOOKUP(FİLTRE!$C1936,'SKT LİSTESİ'!$F:$S,12,0)),"")</f>
        <v/>
      </c>
      <c r="L1936" s="134" t="str">
        <f ca="1">IFERROR(IF($C1936="","",VLOOKUP(FİLTRE!$C1936,'SKT LİSTESİ'!$F:$S,13,0)),"")</f>
        <v/>
      </c>
      <c r="M1936" s="135" t="str">
        <f ca="1">IFERROR(IF($C1936="","",VLOOKUP(FİLTRE!$C1936,'SKT LİSTESİ'!$F:$AJ,14,0)),"")</f>
        <v/>
      </c>
      <c r="N1936" s="31" t="str">
        <f ca="1">IFERROR(IF($C1936="","",VLOOKUP(FİLTRE!$C1936,'SKT LİSTESİ'!$F:$AJ,22,0)),"")</f>
        <v/>
      </c>
      <c r="O1936" s="136" t="str">
        <f ca="1">IFERROR(IF($C1936="","",VLOOKUP(FİLTRE!$C1936,'SKT LİSTESİ'!$F:$AJ,23,0)),"")</f>
        <v/>
      </c>
      <c r="P1936" s="31"/>
      <c r="Q1936" s="31"/>
      <c r="R1936" s="137" t="str">
        <f ca="1">(IFERROR(IF($C1936="","",VLOOKUP(FİLTRE!$C1936,'SKT LİSTESİ'!$F:$AJ,15,0)),""))</f>
        <v/>
      </c>
      <c r="S1936" s="138" t="str">
        <f ca="1">IFERROR(IF($C1936="","",VLOOKUP(FİLTRE!$C1936,'SKT LİSTESİ'!$F:$AJ,16,0)),"")</f>
        <v/>
      </c>
      <c r="AF1936" s="179" t="str">
        <f t="shared" ca="1" si="122"/>
        <v/>
      </c>
      <c r="AG1936" s="179">
        <f t="shared" ca="1" si="123"/>
        <v>0</v>
      </c>
      <c r="AH1936" s="179">
        <f t="shared" ca="1" si="124"/>
        <v>0</v>
      </c>
    </row>
    <row r="1937" spans="2:34" ht="15.75" x14ac:dyDescent="0.25">
      <c r="B1937">
        <f t="shared" ca="1" si="121"/>
        <v>1925</v>
      </c>
      <c r="C1937" t="str">
        <f ca="1">IFERROR(VLOOKUP(B1937,'SKT LİSTESİ'!F:F,1,0),"")</f>
        <v/>
      </c>
      <c r="E1937" s="128" t="str">
        <f ca="1">IFERROR(IF($C1937="","",VLOOKUP(FİLTRE!$C1937,'SKT LİSTESİ'!$F:$S,5,0)),"")</f>
        <v/>
      </c>
      <c r="F1937" s="129" t="str">
        <f ca="1">IFERROR(IF($C1937="","",VLOOKUP(FİLTRE!$C1937,'SKT LİSTESİ'!$F:$S,7,0)),"")</f>
        <v/>
      </c>
      <c r="G1937" s="130" t="str">
        <f ca="1">IFERROR(IF($C1937="","",VLOOKUP(FİLTRE!$C1937,'SKT LİSTESİ'!$F:$S,8,0)),"")</f>
        <v/>
      </c>
      <c r="H1937" s="131" t="str">
        <f ca="1">IF(E1937="","",IF($C1937="","",VLOOKUP(FİLTRE!$C1937,'SKT LİSTESİ'!$F:$S,9,0)))</f>
        <v/>
      </c>
      <c r="I1937" s="132" t="str">
        <f ca="1">IFERROR(IF($C1937="","",VLOOKUP(FİLTRE!$C1937,'SKT LİSTESİ'!$F:$S,10,0)),"")</f>
        <v/>
      </c>
      <c r="J1937" s="133" t="str">
        <f ca="1">IFERROR(IF($C1937="","",VLOOKUP(FİLTRE!$C1937,'SKT LİSTESİ'!$F:$S,11,0)),"")</f>
        <v/>
      </c>
      <c r="K1937" s="134" t="str">
        <f ca="1">IFERROR(IF($C1937="","",VLOOKUP(FİLTRE!$C1937,'SKT LİSTESİ'!$F:$S,12,0)),"")</f>
        <v/>
      </c>
      <c r="L1937" s="134" t="str">
        <f ca="1">IFERROR(IF($C1937="","",VLOOKUP(FİLTRE!$C1937,'SKT LİSTESİ'!$F:$S,13,0)),"")</f>
        <v/>
      </c>
      <c r="M1937" s="135" t="str">
        <f ca="1">IFERROR(IF($C1937="","",VLOOKUP(FİLTRE!$C1937,'SKT LİSTESİ'!$F:$AJ,14,0)),"")</f>
        <v/>
      </c>
      <c r="N1937" s="31" t="str">
        <f ca="1">IFERROR(IF($C1937="","",VLOOKUP(FİLTRE!$C1937,'SKT LİSTESİ'!$F:$AJ,22,0)),"")</f>
        <v/>
      </c>
      <c r="O1937" s="136" t="str">
        <f ca="1">IFERROR(IF($C1937="","",VLOOKUP(FİLTRE!$C1937,'SKT LİSTESİ'!$F:$AJ,23,0)),"")</f>
        <v/>
      </c>
      <c r="P1937" s="31"/>
      <c r="Q1937" s="31"/>
      <c r="R1937" s="137" t="str">
        <f ca="1">(IFERROR(IF($C1937="","",VLOOKUP(FİLTRE!$C1937,'SKT LİSTESİ'!$F:$AJ,15,0)),""))</f>
        <v/>
      </c>
      <c r="S1937" s="138" t="str">
        <f ca="1">IFERROR(IF($C1937="","",VLOOKUP(FİLTRE!$C1937,'SKT LİSTESİ'!$F:$AJ,16,0)),"")</f>
        <v/>
      </c>
      <c r="AF1937" s="179" t="str">
        <f t="shared" ca="1" si="122"/>
        <v/>
      </c>
      <c r="AG1937" s="179">
        <f t="shared" ca="1" si="123"/>
        <v>0</v>
      </c>
      <c r="AH1937" s="179">
        <f t="shared" ca="1" si="124"/>
        <v>0</v>
      </c>
    </row>
    <row r="1938" spans="2:34" ht="15.75" x14ac:dyDescent="0.25">
      <c r="B1938">
        <f t="shared" ca="1" si="121"/>
        <v>1926</v>
      </c>
      <c r="C1938" t="str">
        <f ca="1">IFERROR(VLOOKUP(B1938,'SKT LİSTESİ'!F:F,1,0),"")</f>
        <v/>
      </c>
      <c r="E1938" s="128" t="str">
        <f ca="1">IFERROR(IF($C1938="","",VLOOKUP(FİLTRE!$C1938,'SKT LİSTESİ'!$F:$S,5,0)),"")</f>
        <v/>
      </c>
      <c r="F1938" s="129" t="str">
        <f ca="1">IFERROR(IF($C1938="","",VLOOKUP(FİLTRE!$C1938,'SKT LİSTESİ'!$F:$S,7,0)),"")</f>
        <v/>
      </c>
      <c r="G1938" s="130" t="str">
        <f ca="1">IFERROR(IF($C1938="","",VLOOKUP(FİLTRE!$C1938,'SKT LİSTESİ'!$F:$S,8,0)),"")</f>
        <v/>
      </c>
      <c r="H1938" s="131" t="str">
        <f ca="1">IF(E1938="","",IF($C1938="","",VLOOKUP(FİLTRE!$C1938,'SKT LİSTESİ'!$F:$S,9,0)))</f>
        <v/>
      </c>
      <c r="I1938" s="132" t="str">
        <f ca="1">IFERROR(IF($C1938="","",VLOOKUP(FİLTRE!$C1938,'SKT LİSTESİ'!$F:$S,10,0)),"")</f>
        <v/>
      </c>
      <c r="J1938" s="133" t="str">
        <f ca="1">IFERROR(IF($C1938="","",VLOOKUP(FİLTRE!$C1938,'SKT LİSTESİ'!$F:$S,11,0)),"")</f>
        <v/>
      </c>
      <c r="K1938" s="134" t="str">
        <f ca="1">IFERROR(IF($C1938="","",VLOOKUP(FİLTRE!$C1938,'SKT LİSTESİ'!$F:$S,12,0)),"")</f>
        <v/>
      </c>
      <c r="L1938" s="134" t="str">
        <f ca="1">IFERROR(IF($C1938="","",VLOOKUP(FİLTRE!$C1938,'SKT LİSTESİ'!$F:$S,13,0)),"")</f>
        <v/>
      </c>
      <c r="M1938" s="135" t="str">
        <f ca="1">IFERROR(IF($C1938="","",VLOOKUP(FİLTRE!$C1938,'SKT LİSTESİ'!$F:$AJ,14,0)),"")</f>
        <v/>
      </c>
      <c r="N1938" s="31" t="str">
        <f ca="1">IFERROR(IF($C1938="","",VLOOKUP(FİLTRE!$C1938,'SKT LİSTESİ'!$F:$AJ,22,0)),"")</f>
        <v/>
      </c>
      <c r="O1938" s="136" t="str">
        <f ca="1">IFERROR(IF($C1938="","",VLOOKUP(FİLTRE!$C1938,'SKT LİSTESİ'!$F:$AJ,23,0)),"")</f>
        <v/>
      </c>
      <c r="P1938" s="31"/>
      <c r="Q1938" s="31"/>
      <c r="R1938" s="137" t="str">
        <f ca="1">(IFERROR(IF($C1938="","",VLOOKUP(FİLTRE!$C1938,'SKT LİSTESİ'!$F:$AJ,15,0)),""))</f>
        <v/>
      </c>
      <c r="S1938" s="138" t="str">
        <f ca="1">IFERROR(IF($C1938="","",VLOOKUP(FİLTRE!$C1938,'SKT LİSTESİ'!$F:$AJ,16,0)),"")</f>
        <v/>
      </c>
      <c r="AF1938" s="179" t="str">
        <f t="shared" ca="1" si="122"/>
        <v/>
      </c>
      <c r="AG1938" s="179">
        <f t="shared" ca="1" si="123"/>
        <v>0</v>
      </c>
      <c r="AH1938" s="179">
        <f t="shared" ca="1" si="124"/>
        <v>0</v>
      </c>
    </row>
    <row r="1939" spans="2:34" ht="15.75" x14ac:dyDescent="0.25">
      <c r="B1939">
        <f t="shared" ca="1" si="121"/>
        <v>1927</v>
      </c>
      <c r="C1939" t="str">
        <f ca="1">IFERROR(VLOOKUP(B1939,'SKT LİSTESİ'!F:F,1,0),"")</f>
        <v/>
      </c>
      <c r="E1939" s="128" t="str">
        <f ca="1">IFERROR(IF($C1939="","",VLOOKUP(FİLTRE!$C1939,'SKT LİSTESİ'!$F:$S,5,0)),"")</f>
        <v/>
      </c>
      <c r="F1939" s="129" t="str">
        <f ca="1">IFERROR(IF($C1939="","",VLOOKUP(FİLTRE!$C1939,'SKT LİSTESİ'!$F:$S,7,0)),"")</f>
        <v/>
      </c>
      <c r="G1939" s="130" t="str">
        <f ca="1">IFERROR(IF($C1939="","",VLOOKUP(FİLTRE!$C1939,'SKT LİSTESİ'!$F:$S,8,0)),"")</f>
        <v/>
      </c>
      <c r="H1939" s="131" t="str">
        <f ca="1">IF(E1939="","",IF($C1939="","",VLOOKUP(FİLTRE!$C1939,'SKT LİSTESİ'!$F:$S,9,0)))</f>
        <v/>
      </c>
      <c r="I1939" s="132" t="str">
        <f ca="1">IFERROR(IF($C1939="","",VLOOKUP(FİLTRE!$C1939,'SKT LİSTESİ'!$F:$S,10,0)),"")</f>
        <v/>
      </c>
      <c r="J1939" s="133" t="str">
        <f ca="1">IFERROR(IF($C1939="","",VLOOKUP(FİLTRE!$C1939,'SKT LİSTESİ'!$F:$S,11,0)),"")</f>
        <v/>
      </c>
      <c r="K1939" s="134" t="str">
        <f ca="1">IFERROR(IF($C1939="","",VLOOKUP(FİLTRE!$C1939,'SKT LİSTESİ'!$F:$S,12,0)),"")</f>
        <v/>
      </c>
      <c r="L1939" s="134" t="str">
        <f ca="1">IFERROR(IF($C1939="","",VLOOKUP(FİLTRE!$C1939,'SKT LİSTESİ'!$F:$S,13,0)),"")</f>
        <v/>
      </c>
      <c r="M1939" s="135" t="str">
        <f ca="1">IFERROR(IF($C1939="","",VLOOKUP(FİLTRE!$C1939,'SKT LİSTESİ'!$F:$AJ,14,0)),"")</f>
        <v/>
      </c>
      <c r="N1939" s="31" t="str">
        <f ca="1">IFERROR(IF($C1939="","",VLOOKUP(FİLTRE!$C1939,'SKT LİSTESİ'!$F:$AJ,22,0)),"")</f>
        <v/>
      </c>
      <c r="O1939" s="136" t="str">
        <f ca="1">IFERROR(IF($C1939="","",VLOOKUP(FİLTRE!$C1939,'SKT LİSTESİ'!$F:$AJ,23,0)),"")</f>
        <v/>
      </c>
      <c r="P1939" s="31"/>
      <c r="Q1939" s="31"/>
      <c r="R1939" s="137" t="str">
        <f ca="1">(IFERROR(IF($C1939="","",VLOOKUP(FİLTRE!$C1939,'SKT LİSTESİ'!$F:$AJ,15,0)),""))</f>
        <v/>
      </c>
      <c r="S1939" s="138" t="str">
        <f ca="1">IFERROR(IF($C1939="","",VLOOKUP(FİLTRE!$C1939,'SKT LİSTESİ'!$F:$AJ,16,0)),"")</f>
        <v/>
      </c>
      <c r="AF1939" s="179" t="str">
        <f t="shared" ca="1" si="122"/>
        <v/>
      </c>
      <c r="AG1939" s="179">
        <f t="shared" ca="1" si="123"/>
        <v>0</v>
      </c>
      <c r="AH1939" s="179">
        <f t="shared" ca="1" si="124"/>
        <v>0</v>
      </c>
    </row>
    <row r="1940" spans="2:34" ht="15.75" x14ac:dyDescent="0.25">
      <c r="B1940">
        <f t="shared" ca="1" si="121"/>
        <v>1928</v>
      </c>
      <c r="C1940" t="str">
        <f ca="1">IFERROR(VLOOKUP(B1940,'SKT LİSTESİ'!F:F,1,0),"")</f>
        <v/>
      </c>
      <c r="E1940" s="128" t="str">
        <f ca="1">IFERROR(IF($C1940="","",VLOOKUP(FİLTRE!$C1940,'SKT LİSTESİ'!$F:$S,5,0)),"")</f>
        <v/>
      </c>
      <c r="F1940" s="129" t="str">
        <f ca="1">IFERROR(IF($C1940="","",VLOOKUP(FİLTRE!$C1940,'SKT LİSTESİ'!$F:$S,7,0)),"")</f>
        <v/>
      </c>
      <c r="G1940" s="130" t="str">
        <f ca="1">IFERROR(IF($C1940="","",VLOOKUP(FİLTRE!$C1940,'SKT LİSTESİ'!$F:$S,8,0)),"")</f>
        <v/>
      </c>
      <c r="H1940" s="131" t="str">
        <f ca="1">IF(E1940="","",IF($C1940="","",VLOOKUP(FİLTRE!$C1940,'SKT LİSTESİ'!$F:$S,9,0)))</f>
        <v/>
      </c>
      <c r="I1940" s="132" t="str">
        <f ca="1">IFERROR(IF($C1940="","",VLOOKUP(FİLTRE!$C1940,'SKT LİSTESİ'!$F:$S,10,0)),"")</f>
        <v/>
      </c>
      <c r="J1940" s="133" t="str">
        <f ca="1">IFERROR(IF($C1940="","",VLOOKUP(FİLTRE!$C1940,'SKT LİSTESİ'!$F:$S,11,0)),"")</f>
        <v/>
      </c>
      <c r="K1940" s="134" t="str">
        <f ca="1">IFERROR(IF($C1940="","",VLOOKUP(FİLTRE!$C1940,'SKT LİSTESİ'!$F:$S,12,0)),"")</f>
        <v/>
      </c>
      <c r="L1940" s="134" t="str">
        <f ca="1">IFERROR(IF($C1940="","",VLOOKUP(FİLTRE!$C1940,'SKT LİSTESİ'!$F:$S,13,0)),"")</f>
        <v/>
      </c>
      <c r="M1940" s="135" t="str">
        <f ca="1">IFERROR(IF($C1940="","",VLOOKUP(FİLTRE!$C1940,'SKT LİSTESİ'!$F:$AJ,14,0)),"")</f>
        <v/>
      </c>
      <c r="N1940" s="31" t="str">
        <f ca="1">IFERROR(IF($C1940="","",VLOOKUP(FİLTRE!$C1940,'SKT LİSTESİ'!$F:$AJ,22,0)),"")</f>
        <v/>
      </c>
      <c r="O1940" s="136" t="str">
        <f ca="1">IFERROR(IF($C1940="","",VLOOKUP(FİLTRE!$C1940,'SKT LİSTESİ'!$F:$AJ,23,0)),"")</f>
        <v/>
      </c>
      <c r="P1940" s="31"/>
      <c r="Q1940" s="31"/>
      <c r="R1940" s="137" t="str">
        <f ca="1">(IFERROR(IF($C1940="","",VLOOKUP(FİLTRE!$C1940,'SKT LİSTESİ'!$F:$AJ,15,0)),""))</f>
        <v/>
      </c>
      <c r="S1940" s="138" t="str">
        <f ca="1">IFERROR(IF($C1940="","",VLOOKUP(FİLTRE!$C1940,'SKT LİSTESİ'!$F:$AJ,16,0)),"")</f>
        <v/>
      </c>
      <c r="AF1940" s="179" t="str">
        <f t="shared" ca="1" si="122"/>
        <v/>
      </c>
      <c r="AG1940" s="179">
        <f t="shared" ca="1" si="123"/>
        <v>0</v>
      </c>
      <c r="AH1940" s="179">
        <f t="shared" ca="1" si="124"/>
        <v>0</v>
      </c>
    </row>
    <row r="1941" spans="2:34" ht="15.75" x14ac:dyDescent="0.25">
      <c r="B1941">
        <f t="shared" ca="1" si="121"/>
        <v>1929</v>
      </c>
      <c r="C1941" t="str">
        <f ca="1">IFERROR(VLOOKUP(B1941,'SKT LİSTESİ'!F:F,1,0),"")</f>
        <v/>
      </c>
      <c r="E1941" s="128" t="str">
        <f ca="1">IFERROR(IF($C1941="","",VLOOKUP(FİLTRE!$C1941,'SKT LİSTESİ'!$F:$S,5,0)),"")</f>
        <v/>
      </c>
      <c r="F1941" s="129" t="str">
        <f ca="1">IFERROR(IF($C1941="","",VLOOKUP(FİLTRE!$C1941,'SKT LİSTESİ'!$F:$S,7,0)),"")</f>
        <v/>
      </c>
      <c r="G1941" s="130" t="str">
        <f ca="1">IFERROR(IF($C1941="","",VLOOKUP(FİLTRE!$C1941,'SKT LİSTESİ'!$F:$S,8,0)),"")</f>
        <v/>
      </c>
      <c r="H1941" s="131" t="str">
        <f ca="1">IF(E1941="","",IF($C1941="","",VLOOKUP(FİLTRE!$C1941,'SKT LİSTESİ'!$F:$S,9,0)))</f>
        <v/>
      </c>
      <c r="I1941" s="132" t="str">
        <f ca="1">IFERROR(IF($C1941="","",VLOOKUP(FİLTRE!$C1941,'SKT LİSTESİ'!$F:$S,10,0)),"")</f>
        <v/>
      </c>
      <c r="J1941" s="133" t="str">
        <f ca="1">IFERROR(IF($C1941="","",VLOOKUP(FİLTRE!$C1941,'SKT LİSTESİ'!$F:$S,11,0)),"")</f>
        <v/>
      </c>
      <c r="K1941" s="134" t="str">
        <f ca="1">IFERROR(IF($C1941="","",VLOOKUP(FİLTRE!$C1941,'SKT LİSTESİ'!$F:$S,12,0)),"")</f>
        <v/>
      </c>
      <c r="L1941" s="134" t="str">
        <f ca="1">IFERROR(IF($C1941="","",VLOOKUP(FİLTRE!$C1941,'SKT LİSTESİ'!$F:$S,13,0)),"")</f>
        <v/>
      </c>
      <c r="M1941" s="135" t="str">
        <f ca="1">IFERROR(IF($C1941="","",VLOOKUP(FİLTRE!$C1941,'SKT LİSTESİ'!$F:$AJ,14,0)),"")</f>
        <v/>
      </c>
      <c r="N1941" s="31" t="str">
        <f ca="1">IFERROR(IF($C1941="","",VLOOKUP(FİLTRE!$C1941,'SKT LİSTESİ'!$F:$AJ,22,0)),"")</f>
        <v/>
      </c>
      <c r="O1941" s="136" t="str">
        <f ca="1">IFERROR(IF($C1941="","",VLOOKUP(FİLTRE!$C1941,'SKT LİSTESİ'!$F:$AJ,23,0)),"")</f>
        <v/>
      </c>
      <c r="P1941" s="31"/>
      <c r="Q1941" s="31"/>
      <c r="R1941" s="137" t="str">
        <f ca="1">(IFERROR(IF($C1941="","",VLOOKUP(FİLTRE!$C1941,'SKT LİSTESİ'!$F:$AJ,15,0)),""))</f>
        <v/>
      </c>
      <c r="S1941" s="138" t="str">
        <f ca="1">IFERROR(IF($C1941="","",VLOOKUP(FİLTRE!$C1941,'SKT LİSTESİ'!$F:$AJ,16,0)),"")</f>
        <v/>
      </c>
      <c r="AF1941" s="179" t="str">
        <f t="shared" ca="1" si="122"/>
        <v/>
      </c>
      <c r="AG1941" s="179">
        <f t="shared" ca="1" si="123"/>
        <v>0</v>
      </c>
      <c r="AH1941" s="179">
        <f t="shared" ca="1" si="124"/>
        <v>0</v>
      </c>
    </row>
    <row r="1942" spans="2:34" ht="15.75" x14ac:dyDescent="0.25">
      <c r="B1942">
        <f t="shared" ca="1" si="121"/>
        <v>1930</v>
      </c>
      <c r="C1942" t="str">
        <f ca="1">IFERROR(VLOOKUP(B1942,'SKT LİSTESİ'!F:F,1,0),"")</f>
        <v/>
      </c>
      <c r="E1942" s="128" t="str">
        <f ca="1">IFERROR(IF($C1942="","",VLOOKUP(FİLTRE!$C1942,'SKT LİSTESİ'!$F:$S,5,0)),"")</f>
        <v/>
      </c>
      <c r="F1942" s="129" t="str">
        <f ca="1">IFERROR(IF($C1942="","",VLOOKUP(FİLTRE!$C1942,'SKT LİSTESİ'!$F:$S,7,0)),"")</f>
        <v/>
      </c>
      <c r="G1942" s="130" t="str">
        <f ca="1">IFERROR(IF($C1942="","",VLOOKUP(FİLTRE!$C1942,'SKT LİSTESİ'!$F:$S,8,0)),"")</f>
        <v/>
      </c>
      <c r="H1942" s="131" t="str">
        <f ca="1">IF(E1942="","",IF($C1942="","",VLOOKUP(FİLTRE!$C1942,'SKT LİSTESİ'!$F:$S,9,0)))</f>
        <v/>
      </c>
      <c r="I1942" s="132" t="str">
        <f ca="1">IFERROR(IF($C1942="","",VLOOKUP(FİLTRE!$C1942,'SKT LİSTESİ'!$F:$S,10,0)),"")</f>
        <v/>
      </c>
      <c r="J1942" s="133" t="str">
        <f ca="1">IFERROR(IF($C1942="","",VLOOKUP(FİLTRE!$C1942,'SKT LİSTESİ'!$F:$S,11,0)),"")</f>
        <v/>
      </c>
      <c r="K1942" s="134" t="str">
        <f ca="1">IFERROR(IF($C1942="","",VLOOKUP(FİLTRE!$C1942,'SKT LİSTESİ'!$F:$S,12,0)),"")</f>
        <v/>
      </c>
      <c r="L1942" s="134" t="str">
        <f ca="1">IFERROR(IF($C1942="","",VLOOKUP(FİLTRE!$C1942,'SKT LİSTESİ'!$F:$S,13,0)),"")</f>
        <v/>
      </c>
      <c r="M1942" s="135" t="str">
        <f ca="1">IFERROR(IF($C1942="","",VLOOKUP(FİLTRE!$C1942,'SKT LİSTESİ'!$F:$AJ,14,0)),"")</f>
        <v/>
      </c>
      <c r="N1942" s="31" t="str">
        <f ca="1">IFERROR(IF($C1942="","",VLOOKUP(FİLTRE!$C1942,'SKT LİSTESİ'!$F:$AJ,22,0)),"")</f>
        <v/>
      </c>
      <c r="O1942" s="136" t="str">
        <f ca="1">IFERROR(IF($C1942="","",VLOOKUP(FİLTRE!$C1942,'SKT LİSTESİ'!$F:$AJ,23,0)),"")</f>
        <v/>
      </c>
      <c r="P1942" s="31"/>
      <c r="Q1942" s="31"/>
      <c r="R1942" s="137" t="str">
        <f ca="1">(IFERROR(IF($C1942="","",VLOOKUP(FİLTRE!$C1942,'SKT LİSTESİ'!$F:$AJ,15,0)),""))</f>
        <v/>
      </c>
      <c r="S1942" s="138" t="str">
        <f ca="1">IFERROR(IF($C1942="","",VLOOKUP(FİLTRE!$C1942,'SKT LİSTESİ'!$F:$AJ,16,0)),"")</f>
        <v/>
      </c>
      <c r="AF1942" s="179" t="str">
        <f t="shared" ca="1" si="122"/>
        <v/>
      </c>
      <c r="AG1942" s="179">
        <f t="shared" ca="1" si="123"/>
        <v>0</v>
      </c>
      <c r="AH1942" s="179">
        <f t="shared" ca="1" si="124"/>
        <v>0</v>
      </c>
    </row>
    <row r="1943" spans="2:34" ht="15.75" x14ac:dyDescent="0.25">
      <c r="B1943">
        <f t="shared" ca="1" si="121"/>
        <v>1931</v>
      </c>
      <c r="C1943" t="str">
        <f ca="1">IFERROR(VLOOKUP(B1943,'SKT LİSTESİ'!F:F,1,0),"")</f>
        <v/>
      </c>
      <c r="E1943" s="128" t="str">
        <f ca="1">IFERROR(IF($C1943="","",VLOOKUP(FİLTRE!$C1943,'SKT LİSTESİ'!$F:$S,5,0)),"")</f>
        <v/>
      </c>
      <c r="F1943" s="129" t="str">
        <f ca="1">IFERROR(IF($C1943="","",VLOOKUP(FİLTRE!$C1943,'SKT LİSTESİ'!$F:$S,7,0)),"")</f>
        <v/>
      </c>
      <c r="G1943" s="130" t="str">
        <f ca="1">IFERROR(IF($C1943="","",VLOOKUP(FİLTRE!$C1943,'SKT LİSTESİ'!$F:$S,8,0)),"")</f>
        <v/>
      </c>
      <c r="H1943" s="131" t="str">
        <f ca="1">IF(E1943="","",IF($C1943="","",VLOOKUP(FİLTRE!$C1943,'SKT LİSTESİ'!$F:$S,9,0)))</f>
        <v/>
      </c>
      <c r="I1943" s="132" t="str">
        <f ca="1">IFERROR(IF($C1943="","",VLOOKUP(FİLTRE!$C1943,'SKT LİSTESİ'!$F:$S,10,0)),"")</f>
        <v/>
      </c>
      <c r="J1943" s="133" t="str">
        <f ca="1">IFERROR(IF($C1943="","",VLOOKUP(FİLTRE!$C1943,'SKT LİSTESİ'!$F:$S,11,0)),"")</f>
        <v/>
      </c>
      <c r="K1943" s="134" t="str">
        <f ca="1">IFERROR(IF($C1943="","",VLOOKUP(FİLTRE!$C1943,'SKT LİSTESİ'!$F:$S,12,0)),"")</f>
        <v/>
      </c>
      <c r="L1943" s="134" t="str">
        <f ca="1">IFERROR(IF($C1943="","",VLOOKUP(FİLTRE!$C1943,'SKT LİSTESİ'!$F:$S,13,0)),"")</f>
        <v/>
      </c>
      <c r="M1943" s="135" t="str">
        <f ca="1">IFERROR(IF($C1943="","",VLOOKUP(FİLTRE!$C1943,'SKT LİSTESİ'!$F:$AJ,14,0)),"")</f>
        <v/>
      </c>
      <c r="N1943" s="31" t="str">
        <f ca="1">IFERROR(IF($C1943="","",VLOOKUP(FİLTRE!$C1943,'SKT LİSTESİ'!$F:$AJ,22,0)),"")</f>
        <v/>
      </c>
      <c r="O1943" s="136" t="str">
        <f ca="1">IFERROR(IF($C1943="","",VLOOKUP(FİLTRE!$C1943,'SKT LİSTESİ'!$F:$AJ,23,0)),"")</f>
        <v/>
      </c>
      <c r="P1943" s="31"/>
      <c r="Q1943" s="31"/>
      <c r="R1943" s="137" t="str">
        <f ca="1">(IFERROR(IF($C1943="","",VLOOKUP(FİLTRE!$C1943,'SKT LİSTESİ'!$F:$AJ,15,0)),""))</f>
        <v/>
      </c>
      <c r="S1943" s="138" t="str">
        <f ca="1">IFERROR(IF($C1943="","",VLOOKUP(FİLTRE!$C1943,'SKT LİSTESİ'!$F:$AJ,16,0)),"")</f>
        <v/>
      </c>
      <c r="AF1943" s="179" t="str">
        <f t="shared" ca="1" si="122"/>
        <v/>
      </c>
      <c r="AG1943" s="179">
        <f t="shared" ca="1" si="123"/>
        <v>0</v>
      </c>
      <c r="AH1943" s="179">
        <f t="shared" ca="1" si="124"/>
        <v>0</v>
      </c>
    </row>
    <row r="1944" spans="2:34" ht="15.75" x14ac:dyDescent="0.25">
      <c r="B1944">
        <f t="shared" ca="1" si="121"/>
        <v>1932</v>
      </c>
      <c r="C1944" t="str">
        <f ca="1">IFERROR(VLOOKUP(B1944,'SKT LİSTESİ'!F:F,1,0),"")</f>
        <v/>
      </c>
      <c r="E1944" s="128" t="str">
        <f ca="1">IFERROR(IF($C1944="","",VLOOKUP(FİLTRE!$C1944,'SKT LİSTESİ'!$F:$S,5,0)),"")</f>
        <v/>
      </c>
      <c r="F1944" s="129" t="str">
        <f ca="1">IFERROR(IF($C1944="","",VLOOKUP(FİLTRE!$C1944,'SKT LİSTESİ'!$F:$S,7,0)),"")</f>
        <v/>
      </c>
      <c r="G1944" s="130" t="str">
        <f ca="1">IFERROR(IF($C1944="","",VLOOKUP(FİLTRE!$C1944,'SKT LİSTESİ'!$F:$S,8,0)),"")</f>
        <v/>
      </c>
      <c r="H1944" s="131" t="str">
        <f ca="1">IF(E1944="","",IF($C1944="","",VLOOKUP(FİLTRE!$C1944,'SKT LİSTESİ'!$F:$S,9,0)))</f>
        <v/>
      </c>
      <c r="I1944" s="132" t="str">
        <f ca="1">IFERROR(IF($C1944="","",VLOOKUP(FİLTRE!$C1944,'SKT LİSTESİ'!$F:$S,10,0)),"")</f>
        <v/>
      </c>
      <c r="J1944" s="133" t="str">
        <f ca="1">IFERROR(IF($C1944="","",VLOOKUP(FİLTRE!$C1944,'SKT LİSTESİ'!$F:$S,11,0)),"")</f>
        <v/>
      </c>
      <c r="K1944" s="134" t="str">
        <f ca="1">IFERROR(IF($C1944="","",VLOOKUP(FİLTRE!$C1944,'SKT LİSTESİ'!$F:$S,12,0)),"")</f>
        <v/>
      </c>
      <c r="L1944" s="134" t="str">
        <f ca="1">IFERROR(IF($C1944="","",VLOOKUP(FİLTRE!$C1944,'SKT LİSTESİ'!$F:$S,13,0)),"")</f>
        <v/>
      </c>
      <c r="M1944" s="135" t="str">
        <f ca="1">IFERROR(IF($C1944="","",VLOOKUP(FİLTRE!$C1944,'SKT LİSTESİ'!$F:$AJ,14,0)),"")</f>
        <v/>
      </c>
      <c r="N1944" s="31" t="str">
        <f ca="1">IFERROR(IF($C1944="","",VLOOKUP(FİLTRE!$C1944,'SKT LİSTESİ'!$F:$AJ,22,0)),"")</f>
        <v/>
      </c>
      <c r="O1944" s="136" t="str">
        <f ca="1">IFERROR(IF($C1944="","",VLOOKUP(FİLTRE!$C1944,'SKT LİSTESİ'!$F:$AJ,23,0)),"")</f>
        <v/>
      </c>
      <c r="P1944" s="31"/>
      <c r="Q1944" s="31"/>
      <c r="R1944" s="137" t="str">
        <f ca="1">(IFERROR(IF($C1944="","",VLOOKUP(FİLTRE!$C1944,'SKT LİSTESİ'!$F:$AJ,15,0)),""))</f>
        <v/>
      </c>
      <c r="S1944" s="138" t="str">
        <f ca="1">IFERROR(IF($C1944="","",VLOOKUP(FİLTRE!$C1944,'SKT LİSTESİ'!$F:$AJ,16,0)),"")</f>
        <v/>
      </c>
      <c r="AF1944" s="179" t="str">
        <f t="shared" ca="1" si="122"/>
        <v/>
      </c>
      <c r="AG1944" s="179">
        <f t="shared" ca="1" si="123"/>
        <v>0</v>
      </c>
      <c r="AH1944" s="179">
        <f t="shared" ca="1" si="124"/>
        <v>0</v>
      </c>
    </row>
    <row r="1945" spans="2:34" ht="15.75" x14ac:dyDescent="0.25">
      <c r="B1945">
        <f t="shared" ca="1" si="121"/>
        <v>1933</v>
      </c>
      <c r="C1945" t="str">
        <f ca="1">IFERROR(VLOOKUP(B1945,'SKT LİSTESİ'!F:F,1,0),"")</f>
        <v/>
      </c>
      <c r="E1945" s="128" t="str">
        <f ca="1">IFERROR(IF($C1945="","",VLOOKUP(FİLTRE!$C1945,'SKT LİSTESİ'!$F:$S,5,0)),"")</f>
        <v/>
      </c>
      <c r="F1945" s="129" t="str">
        <f ca="1">IFERROR(IF($C1945="","",VLOOKUP(FİLTRE!$C1945,'SKT LİSTESİ'!$F:$S,7,0)),"")</f>
        <v/>
      </c>
      <c r="G1945" s="130" t="str">
        <f ca="1">IFERROR(IF($C1945="","",VLOOKUP(FİLTRE!$C1945,'SKT LİSTESİ'!$F:$S,8,0)),"")</f>
        <v/>
      </c>
      <c r="H1945" s="131" t="str">
        <f ca="1">IF(E1945="","",IF($C1945="","",VLOOKUP(FİLTRE!$C1945,'SKT LİSTESİ'!$F:$S,9,0)))</f>
        <v/>
      </c>
      <c r="I1945" s="132" t="str">
        <f ca="1">IFERROR(IF($C1945="","",VLOOKUP(FİLTRE!$C1945,'SKT LİSTESİ'!$F:$S,10,0)),"")</f>
        <v/>
      </c>
      <c r="J1945" s="133" t="str">
        <f ca="1">IFERROR(IF($C1945="","",VLOOKUP(FİLTRE!$C1945,'SKT LİSTESİ'!$F:$S,11,0)),"")</f>
        <v/>
      </c>
      <c r="K1945" s="134" t="str">
        <f ca="1">IFERROR(IF($C1945="","",VLOOKUP(FİLTRE!$C1945,'SKT LİSTESİ'!$F:$S,12,0)),"")</f>
        <v/>
      </c>
      <c r="L1945" s="134" t="str">
        <f ca="1">IFERROR(IF($C1945="","",VLOOKUP(FİLTRE!$C1945,'SKT LİSTESİ'!$F:$S,13,0)),"")</f>
        <v/>
      </c>
      <c r="M1945" s="135" t="str">
        <f ca="1">IFERROR(IF($C1945="","",VLOOKUP(FİLTRE!$C1945,'SKT LİSTESİ'!$F:$AJ,14,0)),"")</f>
        <v/>
      </c>
      <c r="N1945" s="31" t="str">
        <f ca="1">IFERROR(IF($C1945="","",VLOOKUP(FİLTRE!$C1945,'SKT LİSTESİ'!$F:$AJ,22,0)),"")</f>
        <v/>
      </c>
      <c r="O1945" s="136" t="str">
        <f ca="1">IFERROR(IF($C1945="","",VLOOKUP(FİLTRE!$C1945,'SKT LİSTESİ'!$F:$AJ,23,0)),"")</f>
        <v/>
      </c>
      <c r="P1945" s="31"/>
      <c r="Q1945" s="31"/>
      <c r="R1945" s="137" t="str">
        <f ca="1">(IFERROR(IF($C1945="","",VLOOKUP(FİLTRE!$C1945,'SKT LİSTESİ'!$F:$AJ,15,0)),""))</f>
        <v/>
      </c>
      <c r="S1945" s="138" t="str">
        <f ca="1">IFERROR(IF($C1945="","",VLOOKUP(FİLTRE!$C1945,'SKT LİSTESİ'!$F:$AJ,16,0)),"")</f>
        <v/>
      </c>
      <c r="AF1945" s="179" t="str">
        <f t="shared" ca="1" si="122"/>
        <v/>
      </c>
      <c r="AG1945" s="179">
        <f t="shared" ca="1" si="123"/>
        <v>0</v>
      </c>
      <c r="AH1945" s="179">
        <f t="shared" ca="1" si="124"/>
        <v>0</v>
      </c>
    </row>
    <row r="1946" spans="2:34" ht="15.75" x14ac:dyDescent="0.25">
      <c r="B1946">
        <f t="shared" ca="1" si="121"/>
        <v>1934</v>
      </c>
      <c r="C1946" t="str">
        <f ca="1">IFERROR(VLOOKUP(B1946,'SKT LİSTESİ'!F:F,1,0),"")</f>
        <v/>
      </c>
      <c r="E1946" s="128" t="str">
        <f ca="1">IFERROR(IF($C1946="","",VLOOKUP(FİLTRE!$C1946,'SKT LİSTESİ'!$F:$S,5,0)),"")</f>
        <v/>
      </c>
      <c r="F1946" s="129" t="str">
        <f ca="1">IFERROR(IF($C1946="","",VLOOKUP(FİLTRE!$C1946,'SKT LİSTESİ'!$F:$S,7,0)),"")</f>
        <v/>
      </c>
      <c r="G1946" s="130" t="str">
        <f ca="1">IFERROR(IF($C1946="","",VLOOKUP(FİLTRE!$C1946,'SKT LİSTESİ'!$F:$S,8,0)),"")</f>
        <v/>
      </c>
      <c r="H1946" s="131" t="str">
        <f ca="1">IF(E1946="","",IF($C1946="","",VLOOKUP(FİLTRE!$C1946,'SKT LİSTESİ'!$F:$S,9,0)))</f>
        <v/>
      </c>
      <c r="I1946" s="132" t="str">
        <f ca="1">IFERROR(IF($C1946="","",VLOOKUP(FİLTRE!$C1946,'SKT LİSTESİ'!$F:$S,10,0)),"")</f>
        <v/>
      </c>
      <c r="J1946" s="133" t="str">
        <f ca="1">IFERROR(IF($C1946="","",VLOOKUP(FİLTRE!$C1946,'SKT LİSTESİ'!$F:$S,11,0)),"")</f>
        <v/>
      </c>
      <c r="K1946" s="134" t="str">
        <f ca="1">IFERROR(IF($C1946="","",VLOOKUP(FİLTRE!$C1946,'SKT LİSTESİ'!$F:$S,12,0)),"")</f>
        <v/>
      </c>
      <c r="L1946" s="134" t="str">
        <f ca="1">IFERROR(IF($C1946="","",VLOOKUP(FİLTRE!$C1946,'SKT LİSTESİ'!$F:$S,13,0)),"")</f>
        <v/>
      </c>
      <c r="M1946" s="135" t="str">
        <f ca="1">IFERROR(IF($C1946="","",VLOOKUP(FİLTRE!$C1946,'SKT LİSTESİ'!$F:$AJ,14,0)),"")</f>
        <v/>
      </c>
      <c r="N1946" s="31" t="str">
        <f ca="1">IFERROR(IF($C1946="","",VLOOKUP(FİLTRE!$C1946,'SKT LİSTESİ'!$F:$AJ,22,0)),"")</f>
        <v/>
      </c>
      <c r="O1946" s="136" t="str">
        <f ca="1">IFERROR(IF($C1946="","",VLOOKUP(FİLTRE!$C1946,'SKT LİSTESİ'!$F:$AJ,23,0)),"")</f>
        <v/>
      </c>
      <c r="P1946" s="31"/>
      <c r="Q1946" s="31"/>
      <c r="R1946" s="137" t="str">
        <f ca="1">(IFERROR(IF($C1946="","",VLOOKUP(FİLTRE!$C1946,'SKT LİSTESİ'!$F:$AJ,15,0)),""))</f>
        <v/>
      </c>
      <c r="S1946" s="138" t="str">
        <f ca="1">IFERROR(IF($C1946="","",VLOOKUP(FİLTRE!$C1946,'SKT LİSTESİ'!$F:$AJ,16,0)),"")</f>
        <v/>
      </c>
      <c r="AF1946" s="179" t="str">
        <f t="shared" ca="1" si="122"/>
        <v/>
      </c>
      <c r="AG1946" s="179">
        <f t="shared" ca="1" si="123"/>
        <v>0</v>
      </c>
      <c r="AH1946" s="179">
        <f t="shared" ca="1" si="124"/>
        <v>0</v>
      </c>
    </row>
    <row r="1947" spans="2:34" ht="15.75" x14ac:dyDescent="0.25">
      <c r="B1947">
        <f t="shared" ca="1" si="121"/>
        <v>1935</v>
      </c>
      <c r="C1947" t="str">
        <f ca="1">IFERROR(VLOOKUP(B1947,'SKT LİSTESİ'!F:F,1,0),"")</f>
        <v/>
      </c>
      <c r="E1947" s="128" t="str">
        <f ca="1">IFERROR(IF($C1947="","",VLOOKUP(FİLTRE!$C1947,'SKT LİSTESİ'!$F:$S,5,0)),"")</f>
        <v/>
      </c>
      <c r="F1947" s="129" t="str">
        <f ca="1">IFERROR(IF($C1947="","",VLOOKUP(FİLTRE!$C1947,'SKT LİSTESİ'!$F:$S,7,0)),"")</f>
        <v/>
      </c>
      <c r="G1947" s="130" t="str">
        <f ca="1">IFERROR(IF($C1947="","",VLOOKUP(FİLTRE!$C1947,'SKT LİSTESİ'!$F:$S,8,0)),"")</f>
        <v/>
      </c>
      <c r="H1947" s="131" t="str">
        <f ca="1">IF(E1947="","",IF($C1947="","",VLOOKUP(FİLTRE!$C1947,'SKT LİSTESİ'!$F:$S,9,0)))</f>
        <v/>
      </c>
      <c r="I1947" s="132" t="str">
        <f ca="1">IFERROR(IF($C1947="","",VLOOKUP(FİLTRE!$C1947,'SKT LİSTESİ'!$F:$S,10,0)),"")</f>
        <v/>
      </c>
      <c r="J1947" s="133" t="str">
        <f ca="1">IFERROR(IF($C1947="","",VLOOKUP(FİLTRE!$C1947,'SKT LİSTESİ'!$F:$S,11,0)),"")</f>
        <v/>
      </c>
      <c r="K1947" s="134" t="str">
        <f ca="1">IFERROR(IF($C1947="","",VLOOKUP(FİLTRE!$C1947,'SKT LİSTESİ'!$F:$S,12,0)),"")</f>
        <v/>
      </c>
      <c r="L1947" s="134" t="str">
        <f ca="1">IFERROR(IF($C1947="","",VLOOKUP(FİLTRE!$C1947,'SKT LİSTESİ'!$F:$S,13,0)),"")</f>
        <v/>
      </c>
      <c r="M1947" s="135" t="str">
        <f ca="1">IFERROR(IF($C1947="","",VLOOKUP(FİLTRE!$C1947,'SKT LİSTESİ'!$F:$AJ,14,0)),"")</f>
        <v/>
      </c>
      <c r="N1947" s="31" t="str">
        <f ca="1">IFERROR(IF($C1947="","",VLOOKUP(FİLTRE!$C1947,'SKT LİSTESİ'!$F:$AJ,22,0)),"")</f>
        <v/>
      </c>
      <c r="O1947" s="136" t="str">
        <f ca="1">IFERROR(IF($C1947="","",VLOOKUP(FİLTRE!$C1947,'SKT LİSTESİ'!$F:$AJ,23,0)),"")</f>
        <v/>
      </c>
      <c r="P1947" s="31"/>
      <c r="Q1947" s="31"/>
      <c r="R1947" s="137" t="str">
        <f ca="1">(IFERROR(IF($C1947="","",VLOOKUP(FİLTRE!$C1947,'SKT LİSTESİ'!$F:$AJ,15,0)),""))</f>
        <v/>
      </c>
      <c r="S1947" s="138" t="str">
        <f ca="1">IFERROR(IF($C1947="","",VLOOKUP(FİLTRE!$C1947,'SKT LİSTESİ'!$F:$AJ,16,0)),"")</f>
        <v/>
      </c>
      <c r="AF1947" s="179" t="str">
        <f t="shared" ca="1" si="122"/>
        <v/>
      </c>
      <c r="AG1947" s="179">
        <f t="shared" ca="1" si="123"/>
        <v>0</v>
      </c>
      <c r="AH1947" s="179">
        <f t="shared" ca="1" si="124"/>
        <v>0</v>
      </c>
    </row>
    <row r="1948" spans="2:34" ht="15.75" x14ac:dyDescent="0.25">
      <c r="B1948">
        <f t="shared" ca="1" si="121"/>
        <v>1936</v>
      </c>
      <c r="C1948" t="str">
        <f ca="1">IFERROR(VLOOKUP(B1948,'SKT LİSTESİ'!F:F,1,0),"")</f>
        <v/>
      </c>
      <c r="E1948" s="128" t="str">
        <f ca="1">IFERROR(IF($C1948="","",VLOOKUP(FİLTRE!$C1948,'SKT LİSTESİ'!$F:$S,5,0)),"")</f>
        <v/>
      </c>
      <c r="F1948" s="129" t="str">
        <f ca="1">IFERROR(IF($C1948="","",VLOOKUP(FİLTRE!$C1948,'SKT LİSTESİ'!$F:$S,7,0)),"")</f>
        <v/>
      </c>
      <c r="G1948" s="130" t="str">
        <f ca="1">IFERROR(IF($C1948="","",VLOOKUP(FİLTRE!$C1948,'SKT LİSTESİ'!$F:$S,8,0)),"")</f>
        <v/>
      </c>
      <c r="H1948" s="131" t="str">
        <f ca="1">IF(E1948="","",IF($C1948="","",VLOOKUP(FİLTRE!$C1948,'SKT LİSTESİ'!$F:$S,9,0)))</f>
        <v/>
      </c>
      <c r="I1948" s="132" t="str">
        <f ca="1">IFERROR(IF($C1948="","",VLOOKUP(FİLTRE!$C1948,'SKT LİSTESİ'!$F:$S,10,0)),"")</f>
        <v/>
      </c>
      <c r="J1948" s="133" t="str">
        <f ca="1">IFERROR(IF($C1948="","",VLOOKUP(FİLTRE!$C1948,'SKT LİSTESİ'!$F:$S,11,0)),"")</f>
        <v/>
      </c>
      <c r="K1948" s="134" t="str">
        <f ca="1">IFERROR(IF($C1948="","",VLOOKUP(FİLTRE!$C1948,'SKT LİSTESİ'!$F:$S,12,0)),"")</f>
        <v/>
      </c>
      <c r="L1948" s="134" t="str">
        <f ca="1">IFERROR(IF($C1948="","",VLOOKUP(FİLTRE!$C1948,'SKT LİSTESİ'!$F:$S,13,0)),"")</f>
        <v/>
      </c>
      <c r="M1948" s="135" t="str">
        <f ca="1">IFERROR(IF($C1948="","",VLOOKUP(FİLTRE!$C1948,'SKT LİSTESİ'!$F:$AJ,14,0)),"")</f>
        <v/>
      </c>
      <c r="N1948" s="31" t="str">
        <f ca="1">IFERROR(IF($C1948="","",VLOOKUP(FİLTRE!$C1948,'SKT LİSTESİ'!$F:$AJ,22,0)),"")</f>
        <v/>
      </c>
      <c r="O1948" s="136" t="str">
        <f ca="1">IFERROR(IF($C1948="","",VLOOKUP(FİLTRE!$C1948,'SKT LİSTESİ'!$F:$AJ,23,0)),"")</f>
        <v/>
      </c>
      <c r="P1948" s="31"/>
      <c r="Q1948" s="31"/>
      <c r="R1948" s="137" t="str">
        <f ca="1">(IFERROR(IF($C1948="","",VLOOKUP(FİLTRE!$C1948,'SKT LİSTESİ'!$F:$AJ,15,0)),""))</f>
        <v/>
      </c>
      <c r="S1948" s="138" t="str">
        <f ca="1">IFERROR(IF($C1948="","",VLOOKUP(FİLTRE!$C1948,'SKT LİSTESİ'!$F:$AJ,16,0)),"")</f>
        <v/>
      </c>
      <c r="AF1948" s="179" t="str">
        <f t="shared" ca="1" si="122"/>
        <v/>
      </c>
      <c r="AG1948" s="179">
        <f t="shared" ca="1" si="123"/>
        <v>0</v>
      </c>
      <c r="AH1948" s="179">
        <f t="shared" ca="1" si="124"/>
        <v>0</v>
      </c>
    </row>
    <row r="1949" spans="2:34" ht="15.75" x14ac:dyDescent="0.25">
      <c r="B1949">
        <f t="shared" ca="1" si="121"/>
        <v>1937</v>
      </c>
      <c r="C1949" t="str">
        <f ca="1">IFERROR(VLOOKUP(B1949,'SKT LİSTESİ'!F:F,1,0),"")</f>
        <v/>
      </c>
      <c r="E1949" s="128" t="str">
        <f ca="1">IFERROR(IF($C1949="","",VLOOKUP(FİLTRE!$C1949,'SKT LİSTESİ'!$F:$S,5,0)),"")</f>
        <v/>
      </c>
      <c r="F1949" s="129" t="str">
        <f ca="1">IFERROR(IF($C1949="","",VLOOKUP(FİLTRE!$C1949,'SKT LİSTESİ'!$F:$S,7,0)),"")</f>
        <v/>
      </c>
      <c r="G1949" s="130" t="str">
        <f ca="1">IFERROR(IF($C1949="","",VLOOKUP(FİLTRE!$C1949,'SKT LİSTESİ'!$F:$S,8,0)),"")</f>
        <v/>
      </c>
      <c r="H1949" s="131" t="str">
        <f ca="1">IF(E1949="","",IF($C1949="","",VLOOKUP(FİLTRE!$C1949,'SKT LİSTESİ'!$F:$S,9,0)))</f>
        <v/>
      </c>
      <c r="I1949" s="132" t="str">
        <f ca="1">IFERROR(IF($C1949="","",VLOOKUP(FİLTRE!$C1949,'SKT LİSTESİ'!$F:$S,10,0)),"")</f>
        <v/>
      </c>
      <c r="J1949" s="133" t="str">
        <f ca="1">IFERROR(IF($C1949="","",VLOOKUP(FİLTRE!$C1949,'SKT LİSTESİ'!$F:$S,11,0)),"")</f>
        <v/>
      </c>
      <c r="K1949" s="134" t="str">
        <f ca="1">IFERROR(IF($C1949="","",VLOOKUP(FİLTRE!$C1949,'SKT LİSTESİ'!$F:$S,12,0)),"")</f>
        <v/>
      </c>
      <c r="L1949" s="134" t="str">
        <f ca="1">IFERROR(IF($C1949="","",VLOOKUP(FİLTRE!$C1949,'SKT LİSTESİ'!$F:$S,13,0)),"")</f>
        <v/>
      </c>
      <c r="M1949" s="135" t="str">
        <f ca="1">IFERROR(IF($C1949="","",VLOOKUP(FİLTRE!$C1949,'SKT LİSTESİ'!$F:$AJ,14,0)),"")</f>
        <v/>
      </c>
      <c r="N1949" s="31" t="str">
        <f ca="1">IFERROR(IF($C1949="","",VLOOKUP(FİLTRE!$C1949,'SKT LİSTESİ'!$F:$AJ,22,0)),"")</f>
        <v/>
      </c>
      <c r="O1949" s="136" t="str">
        <f ca="1">IFERROR(IF($C1949="","",VLOOKUP(FİLTRE!$C1949,'SKT LİSTESİ'!$F:$AJ,23,0)),"")</f>
        <v/>
      </c>
      <c r="P1949" s="31"/>
      <c r="Q1949" s="31"/>
      <c r="R1949" s="137" t="str">
        <f ca="1">(IFERROR(IF($C1949="","",VLOOKUP(FİLTRE!$C1949,'SKT LİSTESİ'!$F:$AJ,15,0)),""))</f>
        <v/>
      </c>
      <c r="S1949" s="138" t="str">
        <f ca="1">IFERROR(IF($C1949="","",VLOOKUP(FİLTRE!$C1949,'SKT LİSTESİ'!$F:$AJ,16,0)),"")</f>
        <v/>
      </c>
      <c r="AF1949" s="179" t="str">
        <f t="shared" ca="1" si="122"/>
        <v/>
      </c>
      <c r="AG1949" s="179">
        <f t="shared" ca="1" si="123"/>
        <v>0</v>
      </c>
      <c r="AH1949" s="179">
        <f t="shared" ca="1" si="124"/>
        <v>0</v>
      </c>
    </row>
    <row r="1950" spans="2:34" ht="15.75" x14ac:dyDescent="0.25">
      <c r="B1950">
        <f t="shared" ca="1" si="121"/>
        <v>1938</v>
      </c>
      <c r="C1950" t="str">
        <f ca="1">IFERROR(VLOOKUP(B1950,'SKT LİSTESİ'!F:F,1,0),"")</f>
        <v/>
      </c>
      <c r="E1950" s="128" t="str">
        <f ca="1">IFERROR(IF($C1950="","",VLOOKUP(FİLTRE!$C1950,'SKT LİSTESİ'!$F:$S,5,0)),"")</f>
        <v/>
      </c>
      <c r="F1950" s="129" t="str">
        <f ca="1">IFERROR(IF($C1950="","",VLOOKUP(FİLTRE!$C1950,'SKT LİSTESİ'!$F:$S,7,0)),"")</f>
        <v/>
      </c>
      <c r="G1950" s="130" t="str">
        <f ca="1">IFERROR(IF($C1950="","",VLOOKUP(FİLTRE!$C1950,'SKT LİSTESİ'!$F:$S,8,0)),"")</f>
        <v/>
      </c>
      <c r="H1950" s="131" t="str">
        <f ca="1">IF(E1950="","",IF($C1950="","",VLOOKUP(FİLTRE!$C1950,'SKT LİSTESİ'!$F:$S,9,0)))</f>
        <v/>
      </c>
      <c r="I1950" s="132" t="str">
        <f ca="1">IFERROR(IF($C1950="","",VLOOKUP(FİLTRE!$C1950,'SKT LİSTESİ'!$F:$S,10,0)),"")</f>
        <v/>
      </c>
      <c r="J1950" s="133" t="str">
        <f ca="1">IFERROR(IF($C1950="","",VLOOKUP(FİLTRE!$C1950,'SKT LİSTESİ'!$F:$S,11,0)),"")</f>
        <v/>
      </c>
      <c r="K1950" s="134" t="str">
        <f ca="1">IFERROR(IF($C1950="","",VLOOKUP(FİLTRE!$C1950,'SKT LİSTESİ'!$F:$S,12,0)),"")</f>
        <v/>
      </c>
      <c r="L1950" s="134" t="str">
        <f ca="1">IFERROR(IF($C1950="","",VLOOKUP(FİLTRE!$C1950,'SKT LİSTESİ'!$F:$S,13,0)),"")</f>
        <v/>
      </c>
      <c r="M1950" s="135" t="str">
        <f ca="1">IFERROR(IF($C1950="","",VLOOKUP(FİLTRE!$C1950,'SKT LİSTESİ'!$F:$AJ,14,0)),"")</f>
        <v/>
      </c>
      <c r="N1950" s="31" t="str">
        <f ca="1">IFERROR(IF($C1950="","",VLOOKUP(FİLTRE!$C1950,'SKT LİSTESİ'!$F:$AJ,22,0)),"")</f>
        <v/>
      </c>
      <c r="O1950" s="136" t="str">
        <f ca="1">IFERROR(IF($C1950="","",VLOOKUP(FİLTRE!$C1950,'SKT LİSTESİ'!$F:$AJ,23,0)),"")</f>
        <v/>
      </c>
      <c r="P1950" s="31"/>
      <c r="Q1950" s="31"/>
      <c r="R1950" s="137" t="str">
        <f ca="1">(IFERROR(IF($C1950="","",VLOOKUP(FİLTRE!$C1950,'SKT LİSTESİ'!$F:$AJ,15,0)),""))</f>
        <v/>
      </c>
      <c r="S1950" s="138" t="str">
        <f ca="1">IFERROR(IF($C1950="","",VLOOKUP(FİLTRE!$C1950,'SKT LİSTESİ'!$F:$AJ,16,0)),"")</f>
        <v/>
      </c>
      <c r="AF1950" s="179" t="str">
        <f t="shared" ca="1" si="122"/>
        <v/>
      </c>
      <c r="AG1950" s="179">
        <f t="shared" ca="1" si="123"/>
        <v>0</v>
      </c>
      <c r="AH1950" s="179">
        <f t="shared" ca="1" si="124"/>
        <v>0</v>
      </c>
    </row>
    <row r="1951" spans="2:34" ht="15.75" x14ac:dyDescent="0.25">
      <c r="B1951">
        <f t="shared" ca="1" si="121"/>
        <v>1939</v>
      </c>
      <c r="C1951" t="str">
        <f ca="1">IFERROR(VLOOKUP(B1951,'SKT LİSTESİ'!F:F,1,0),"")</f>
        <v/>
      </c>
      <c r="E1951" s="128" t="str">
        <f ca="1">IFERROR(IF($C1951="","",VLOOKUP(FİLTRE!$C1951,'SKT LİSTESİ'!$F:$S,5,0)),"")</f>
        <v/>
      </c>
      <c r="F1951" s="129" t="str">
        <f ca="1">IFERROR(IF($C1951="","",VLOOKUP(FİLTRE!$C1951,'SKT LİSTESİ'!$F:$S,7,0)),"")</f>
        <v/>
      </c>
      <c r="G1951" s="130" t="str">
        <f ca="1">IFERROR(IF($C1951="","",VLOOKUP(FİLTRE!$C1951,'SKT LİSTESİ'!$F:$S,8,0)),"")</f>
        <v/>
      </c>
      <c r="H1951" s="131" t="str">
        <f ca="1">IF(E1951="","",IF($C1951="","",VLOOKUP(FİLTRE!$C1951,'SKT LİSTESİ'!$F:$S,9,0)))</f>
        <v/>
      </c>
      <c r="I1951" s="132" t="str">
        <f ca="1">IFERROR(IF($C1951="","",VLOOKUP(FİLTRE!$C1951,'SKT LİSTESİ'!$F:$S,10,0)),"")</f>
        <v/>
      </c>
      <c r="J1951" s="133" t="str">
        <f ca="1">IFERROR(IF($C1951="","",VLOOKUP(FİLTRE!$C1951,'SKT LİSTESİ'!$F:$S,11,0)),"")</f>
        <v/>
      </c>
      <c r="K1951" s="134" t="str">
        <f ca="1">IFERROR(IF($C1951="","",VLOOKUP(FİLTRE!$C1951,'SKT LİSTESİ'!$F:$S,12,0)),"")</f>
        <v/>
      </c>
      <c r="L1951" s="134" t="str">
        <f ca="1">IFERROR(IF($C1951="","",VLOOKUP(FİLTRE!$C1951,'SKT LİSTESİ'!$F:$S,13,0)),"")</f>
        <v/>
      </c>
      <c r="M1951" s="135" t="str">
        <f ca="1">IFERROR(IF($C1951="","",VLOOKUP(FİLTRE!$C1951,'SKT LİSTESİ'!$F:$AJ,14,0)),"")</f>
        <v/>
      </c>
      <c r="N1951" s="31" t="str">
        <f ca="1">IFERROR(IF($C1951="","",VLOOKUP(FİLTRE!$C1951,'SKT LİSTESİ'!$F:$AJ,22,0)),"")</f>
        <v/>
      </c>
      <c r="O1951" s="136" t="str">
        <f ca="1">IFERROR(IF($C1951="","",VLOOKUP(FİLTRE!$C1951,'SKT LİSTESİ'!$F:$AJ,23,0)),"")</f>
        <v/>
      </c>
      <c r="P1951" s="31"/>
      <c r="Q1951" s="31"/>
      <c r="R1951" s="137" t="str">
        <f ca="1">(IFERROR(IF($C1951="","",VLOOKUP(FİLTRE!$C1951,'SKT LİSTESİ'!$F:$AJ,15,0)),""))</f>
        <v/>
      </c>
      <c r="S1951" s="138" t="str">
        <f ca="1">IFERROR(IF($C1951="","",VLOOKUP(FİLTRE!$C1951,'SKT LİSTESİ'!$F:$AJ,16,0)),"")</f>
        <v/>
      </c>
      <c r="AF1951" s="179" t="str">
        <f t="shared" ca="1" si="122"/>
        <v/>
      </c>
      <c r="AG1951" s="179">
        <f t="shared" ca="1" si="123"/>
        <v>0</v>
      </c>
      <c r="AH1951" s="179">
        <f t="shared" ca="1" si="124"/>
        <v>0</v>
      </c>
    </row>
    <row r="1952" spans="2:34" ht="15.75" x14ac:dyDescent="0.25">
      <c r="B1952">
        <f t="shared" ca="1" si="121"/>
        <v>1940</v>
      </c>
      <c r="C1952" t="str">
        <f ca="1">IFERROR(VLOOKUP(B1952,'SKT LİSTESİ'!F:F,1,0),"")</f>
        <v/>
      </c>
      <c r="E1952" s="128" t="str">
        <f ca="1">IFERROR(IF($C1952="","",VLOOKUP(FİLTRE!$C1952,'SKT LİSTESİ'!$F:$S,5,0)),"")</f>
        <v/>
      </c>
      <c r="F1952" s="129" t="str">
        <f ca="1">IFERROR(IF($C1952="","",VLOOKUP(FİLTRE!$C1952,'SKT LİSTESİ'!$F:$S,7,0)),"")</f>
        <v/>
      </c>
      <c r="G1952" s="130" t="str">
        <f ca="1">IFERROR(IF($C1952="","",VLOOKUP(FİLTRE!$C1952,'SKT LİSTESİ'!$F:$S,8,0)),"")</f>
        <v/>
      </c>
      <c r="H1952" s="131" t="str">
        <f ca="1">IF(E1952="","",IF($C1952="","",VLOOKUP(FİLTRE!$C1952,'SKT LİSTESİ'!$F:$S,9,0)))</f>
        <v/>
      </c>
      <c r="I1952" s="132" t="str">
        <f ca="1">IFERROR(IF($C1952="","",VLOOKUP(FİLTRE!$C1952,'SKT LİSTESİ'!$F:$S,10,0)),"")</f>
        <v/>
      </c>
      <c r="J1952" s="133" t="str">
        <f ca="1">IFERROR(IF($C1952="","",VLOOKUP(FİLTRE!$C1952,'SKT LİSTESİ'!$F:$S,11,0)),"")</f>
        <v/>
      </c>
      <c r="K1952" s="134" t="str">
        <f ca="1">IFERROR(IF($C1952="","",VLOOKUP(FİLTRE!$C1952,'SKT LİSTESİ'!$F:$S,12,0)),"")</f>
        <v/>
      </c>
      <c r="L1952" s="134" t="str">
        <f ca="1">IFERROR(IF($C1952="","",VLOOKUP(FİLTRE!$C1952,'SKT LİSTESİ'!$F:$S,13,0)),"")</f>
        <v/>
      </c>
      <c r="M1952" s="135" t="str">
        <f ca="1">IFERROR(IF($C1952="","",VLOOKUP(FİLTRE!$C1952,'SKT LİSTESİ'!$F:$AJ,14,0)),"")</f>
        <v/>
      </c>
      <c r="N1952" s="31" t="str">
        <f ca="1">IFERROR(IF($C1952="","",VLOOKUP(FİLTRE!$C1952,'SKT LİSTESİ'!$F:$AJ,22,0)),"")</f>
        <v/>
      </c>
      <c r="O1952" s="136" t="str">
        <f ca="1">IFERROR(IF($C1952="","",VLOOKUP(FİLTRE!$C1952,'SKT LİSTESİ'!$F:$AJ,23,0)),"")</f>
        <v/>
      </c>
      <c r="P1952" s="31"/>
      <c r="Q1952" s="31"/>
      <c r="R1952" s="137" t="str">
        <f ca="1">(IFERROR(IF($C1952="","",VLOOKUP(FİLTRE!$C1952,'SKT LİSTESİ'!$F:$AJ,15,0)),""))</f>
        <v/>
      </c>
      <c r="S1952" s="138" t="str">
        <f ca="1">IFERROR(IF($C1952="","",VLOOKUP(FİLTRE!$C1952,'SKT LİSTESİ'!$F:$AJ,16,0)),"")</f>
        <v/>
      </c>
      <c r="AF1952" s="179" t="str">
        <f t="shared" ca="1" si="122"/>
        <v/>
      </c>
      <c r="AG1952" s="179">
        <f t="shared" ca="1" si="123"/>
        <v>0</v>
      </c>
      <c r="AH1952" s="179">
        <f t="shared" ca="1" si="124"/>
        <v>0</v>
      </c>
    </row>
    <row r="1953" spans="2:34" ht="15.75" x14ac:dyDescent="0.25">
      <c r="B1953">
        <f t="shared" ca="1" si="121"/>
        <v>1941</v>
      </c>
      <c r="C1953" t="str">
        <f ca="1">IFERROR(VLOOKUP(B1953,'SKT LİSTESİ'!F:F,1,0),"")</f>
        <v/>
      </c>
      <c r="E1953" s="128" t="str">
        <f ca="1">IFERROR(IF($C1953="","",VLOOKUP(FİLTRE!$C1953,'SKT LİSTESİ'!$F:$S,5,0)),"")</f>
        <v/>
      </c>
      <c r="F1953" s="129" t="str">
        <f ca="1">IFERROR(IF($C1953="","",VLOOKUP(FİLTRE!$C1953,'SKT LİSTESİ'!$F:$S,7,0)),"")</f>
        <v/>
      </c>
      <c r="G1953" s="130" t="str">
        <f ca="1">IFERROR(IF($C1953="","",VLOOKUP(FİLTRE!$C1953,'SKT LİSTESİ'!$F:$S,8,0)),"")</f>
        <v/>
      </c>
      <c r="H1953" s="131" t="str">
        <f ca="1">IF(E1953="","",IF($C1953="","",VLOOKUP(FİLTRE!$C1953,'SKT LİSTESİ'!$F:$S,9,0)))</f>
        <v/>
      </c>
      <c r="I1953" s="132" t="str">
        <f ca="1">IFERROR(IF($C1953="","",VLOOKUP(FİLTRE!$C1953,'SKT LİSTESİ'!$F:$S,10,0)),"")</f>
        <v/>
      </c>
      <c r="J1953" s="133" t="str">
        <f ca="1">IFERROR(IF($C1953="","",VLOOKUP(FİLTRE!$C1953,'SKT LİSTESİ'!$F:$S,11,0)),"")</f>
        <v/>
      </c>
      <c r="K1953" s="134" t="str">
        <f ca="1">IFERROR(IF($C1953="","",VLOOKUP(FİLTRE!$C1953,'SKT LİSTESİ'!$F:$S,12,0)),"")</f>
        <v/>
      </c>
      <c r="L1953" s="134" t="str">
        <f ca="1">IFERROR(IF($C1953="","",VLOOKUP(FİLTRE!$C1953,'SKT LİSTESİ'!$F:$S,13,0)),"")</f>
        <v/>
      </c>
      <c r="M1953" s="135" t="str">
        <f ca="1">IFERROR(IF($C1953="","",VLOOKUP(FİLTRE!$C1953,'SKT LİSTESİ'!$F:$AJ,14,0)),"")</f>
        <v/>
      </c>
      <c r="N1953" s="31" t="str">
        <f ca="1">IFERROR(IF($C1953="","",VLOOKUP(FİLTRE!$C1953,'SKT LİSTESİ'!$F:$AJ,22,0)),"")</f>
        <v/>
      </c>
      <c r="O1953" s="136" t="str">
        <f ca="1">IFERROR(IF($C1953="","",VLOOKUP(FİLTRE!$C1953,'SKT LİSTESİ'!$F:$AJ,23,0)),"")</f>
        <v/>
      </c>
      <c r="P1953" s="31"/>
      <c r="Q1953" s="31"/>
      <c r="R1953" s="137" t="str">
        <f ca="1">(IFERROR(IF($C1953="","",VLOOKUP(FİLTRE!$C1953,'SKT LİSTESİ'!$F:$AJ,15,0)),""))</f>
        <v/>
      </c>
      <c r="S1953" s="138" t="str">
        <f ca="1">IFERROR(IF($C1953="","",VLOOKUP(FİLTRE!$C1953,'SKT LİSTESİ'!$F:$AJ,16,0)),"")</f>
        <v/>
      </c>
      <c r="AF1953" s="179" t="str">
        <f t="shared" ca="1" si="122"/>
        <v/>
      </c>
      <c r="AG1953" s="179">
        <f t="shared" ca="1" si="123"/>
        <v>0</v>
      </c>
      <c r="AH1953" s="179">
        <f t="shared" ca="1" si="124"/>
        <v>0</v>
      </c>
    </row>
    <row r="1954" spans="2:34" ht="15.75" x14ac:dyDescent="0.25">
      <c r="B1954">
        <f t="shared" ca="1" si="121"/>
        <v>1942</v>
      </c>
      <c r="C1954" t="str">
        <f ca="1">IFERROR(VLOOKUP(B1954,'SKT LİSTESİ'!F:F,1,0),"")</f>
        <v/>
      </c>
      <c r="E1954" s="128" t="str">
        <f ca="1">IFERROR(IF($C1954="","",VLOOKUP(FİLTRE!$C1954,'SKT LİSTESİ'!$F:$S,5,0)),"")</f>
        <v/>
      </c>
      <c r="F1954" s="129" t="str">
        <f ca="1">IFERROR(IF($C1954="","",VLOOKUP(FİLTRE!$C1954,'SKT LİSTESİ'!$F:$S,7,0)),"")</f>
        <v/>
      </c>
      <c r="G1954" s="130" t="str">
        <f ca="1">IFERROR(IF($C1954="","",VLOOKUP(FİLTRE!$C1954,'SKT LİSTESİ'!$F:$S,8,0)),"")</f>
        <v/>
      </c>
      <c r="H1954" s="131" t="str">
        <f ca="1">IF(E1954="","",IF($C1954="","",VLOOKUP(FİLTRE!$C1954,'SKT LİSTESİ'!$F:$S,9,0)))</f>
        <v/>
      </c>
      <c r="I1954" s="132" t="str">
        <f ca="1">IFERROR(IF($C1954="","",VLOOKUP(FİLTRE!$C1954,'SKT LİSTESİ'!$F:$S,10,0)),"")</f>
        <v/>
      </c>
      <c r="J1954" s="133" t="str">
        <f ca="1">IFERROR(IF($C1954="","",VLOOKUP(FİLTRE!$C1954,'SKT LİSTESİ'!$F:$S,11,0)),"")</f>
        <v/>
      </c>
      <c r="K1954" s="134" t="str">
        <f ca="1">IFERROR(IF($C1954="","",VLOOKUP(FİLTRE!$C1954,'SKT LİSTESİ'!$F:$S,12,0)),"")</f>
        <v/>
      </c>
      <c r="L1954" s="134" t="str">
        <f ca="1">IFERROR(IF($C1954="","",VLOOKUP(FİLTRE!$C1954,'SKT LİSTESİ'!$F:$S,13,0)),"")</f>
        <v/>
      </c>
      <c r="M1954" s="135" t="str">
        <f ca="1">IFERROR(IF($C1954="","",VLOOKUP(FİLTRE!$C1954,'SKT LİSTESİ'!$F:$AJ,14,0)),"")</f>
        <v/>
      </c>
      <c r="N1954" s="31" t="str">
        <f ca="1">IFERROR(IF($C1954="","",VLOOKUP(FİLTRE!$C1954,'SKT LİSTESİ'!$F:$AJ,22,0)),"")</f>
        <v/>
      </c>
      <c r="O1954" s="136" t="str">
        <f ca="1">IFERROR(IF($C1954="","",VLOOKUP(FİLTRE!$C1954,'SKT LİSTESİ'!$F:$AJ,23,0)),"")</f>
        <v/>
      </c>
      <c r="P1954" s="31"/>
      <c r="Q1954" s="31"/>
      <c r="R1954" s="137" t="str">
        <f ca="1">(IFERROR(IF($C1954="","",VLOOKUP(FİLTRE!$C1954,'SKT LİSTESİ'!$F:$AJ,15,0)),""))</f>
        <v/>
      </c>
      <c r="S1954" s="138" t="str">
        <f ca="1">IFERROR(IF($C1954="","",VLOOKUP(FİLTRE!$C1954,'SKT LİSTESİ'!$F:$AJ,16,0)),"")</f>
        <v/>
      </c>
      <c r="AF1954" s="179" t="str">
        <f t="shared" ca="1" si="122"/>
        <v/>
      </c>
      <c r="AG1954" s="179">
        <f t="shared" ca="1" si="123"/>
        <v>0</v>
      </c>
      <c r="AH1954" s="179">
        <f t="shared" ca="1" si="124"/>
        <v>0</v>
      </c>
    </row>
    <row r="1955" spans="2:34" ht="15.75" x14ac:dyDescent="0.25">
      <c r="B1955">
        <f t="shared" ca="1" si="121"/>
        <v>1943</v>
      </c>
      <c r="C1955" t="str">
        <f ca="1">IFERROR(VLOOKUP(B1955,'SKT LİSTESİ'!F:F,1,0),"")</f>
        <v/>
      </c>
      <c r="E1955" s="128" t="str">
        <f ca="1">IFERROR(IF($C1955="","",VLOOKUP(FİLTRE!$C1955,'SKT LİSTESİ'!$F:$S,5,0)),"")</f>
        <v/>
      </c>
      <c r="F1955" s="129" t="str">
        <f ca="1">IFERROR(IF($C1955="","",VLOOKUP(FİLTRE!$C1955,'SKT LİSTESİ'!$F:$S,7,0)),"")</f>
        <v/>
      </c>
      <c r="G1955" s="130" t="str">
        <f ca="1">IFERROR(IF($C1955="","",VLOOKUP(FİLTRE!$C1955,'SKT LİSTESİ'!$F:$S,8,0)),"")</f>
        <v/>
      </c>
      <c r="H1955" s="131" t="str">
        <f ca="1">IF(E1955="","",IF($C1955="","",VLOOKUP(FİLTRE!$C1955,'SKT LİSTESİ'!$F:$S,9,0)))</f>
        <v/>
      </c>
      <c r="I1955" s="132" t="str">
        <f ca="1">IFERROR(IF($C1955="","",VLOOKUP(FİLTRE!$C1955,'SKT LİSTESİ'!$F:$S,10,0)),"")</f>
        <v/>
      </c>
      <c r="J1955" s="133" t="str">
        <f ca="1">IFERROR(IF($C1955="","",VLOOKUP(FİLTRE!$C1955,'SKT LİSTESİ'!$F:$S,11,0)),"")</f>
        <v/>
      </c>
      <c r="K1955" s="134" t="str">
        <f ca="1">IFERROR(IF($C1955="","",VLOOKUP(FİLTRE!$C1955,'SKT LİSTESİ'!$F:$S,12,0)),"")</f>
        <v/>
      </c>
      <c r="L1955" s="134" t="str">
        <f ca="1">IFERROR(IF($C1955="","",VLOOKUP(FİLTRE!$C1955,'SKT LİSTESİ'!$F:$S,13,0)),"")</f>
        <v/>
      </c>
      <c r="M1955" s="135" t="str">
        <f ca="1">IFERROR(IF($C1955="","",VLOOKUP(FİLTRE!$C1955,'SKT LİSTESİ'!$F:$AJ,14,0)),"")</f>
        <v/>
      </c>
      <c r="N1955" s="31" t="str">
        <f ca="1">IFERROR(IF($C1955="","",VLOOKUP(FİLTRE!$C1955,'SKT LİSTESİ'!$F:$AJ,22,0)),"")</f>
        <v/>
      </c>
      <c r="O1955" s="136" t="str">
        <f ca="1">IFERROR(IF($C1955="","",VLOOKUP(FİLTRE!$C1955,'SKT LİSTESİ'!$F:$AJ,23,0)),"")</f>
        <v/>
      </c>
      <c r="P1955" s="31"/>
      <c r="Q1955" s="31"/>
      <c r="R1955" s="137" t="str">
        <f ca="1">(IFERROR(IF($C1955="","",VLOOKUP(FİLTRE!$C1955,'SKT LİSTESİ'!$F:$AJ,15,0)),""))</f>
        <v/>
      </c>
      <c r="S1955" s="138" t="str">
        <f ca="1">IFERROR(IF($C1955="","",VLOOKUP(FİLTRE!$C1955,'SKT LİSTESİ'!$F:$AJ,16,0)),"")</f>
        <v/>
      </c>
      <c r="AF1955" s="179" t="str">
        <f t="shared" ca="1" si="122"/>
        <v/>
      </c>
      <c r="AG1955" s="179">
        <f t="shared" ca="1" si="123"/>
        <v>0</v>
      </c>
      <c r="AH1955" s="179">
        <f t="shared" ca="1" si="124"/>
        <v>0</v>
      </c>
    </row>
    <row r="1956" spans="2:34" ht="15.75" x14ac:dyDescent="0.25">
      <c r="B1956">
        <f t="shared" ca="1" si="121"/>
        <v>1944</v>
      </c>
      <c r="C1956" t="str">
        <f ca="1">IFERROR(VLOOKUP(B1956,'SKT LİSTESİ'!F:F,1,0),"")</f>
        <v/>
      </c>
      <c r="E1956" s="128" t="str">
        <f ca="1">IFERROR(IF($C1956="","",VLOOKUP(FİLTRE!$C1956,'SKT LİSTESİ'!$F:$S,5,0)),"")</f>
        <v/>
      </c>
      <c r="F1956" s="129" t="str">
        <f ca="1">IFERROR(IF($C1956="","",VLOOKUP(FİLTRE!$C1956,'SKT LİSTESİ'!$F:$S,7,0)),"")</f>
        <v/>
      </c>
      <c r="G1956" s="130" t="str">
        <f ca="1">IFERROR(IF($C1956="","",VLOOKUP(FİLTRE!$C1956,'SKT LİSTESİ'!$F:$S,8,0)),"")</f>
        <v/>
      </c>
      <c r="H1956" s="131" t="str">
        <f ca="1">IF(E1956="","",IF($C1956="","",VLOOKUP(FİLTRE!$C1956,'SKT LİSTESİ'!$F:$S,9,0)))</f>
        <v/>
      </c>
      <c r="I1956" s="132" t="str">
        <f ca="1">IFERROR(IF($C1956="","",VLOOKUP(FİLTRE!$C1956,'SKT LİSTESİ'!$F:$S,10,0)),"")</f>
        <v/>
      </c>
      <c r="J1956" s="133" t="str">
        <f ca="1">IFERROR(IF($C1956="","",VLOOKUP(FİLTRE!$C1956,'SKT LİSTESİ'!$F:$S,11,0)),"")</f>
        <v/>
      </c>
      <c r="K1956" s="134" t="str">
        <f ca="1">IFERROR(IF($C1956="","",VLOOKUP(FİLTRE!$C1956,'SKT LİSTESİ'!$F:$S,12,0)),"")</f>
        <v/>
      </c>
      <c r="L1956" s="134" t="str">
        <f ca="1">IFERROR(IF($C1956="","",VLOOKUP(FİLTRE!$C1956,'SKT LİSTESİ'!$F:$S,13,0)),"")</f>
        <v/>
      </c>
      <c r="M1956" s="135" t="str">
        <f ca="1">IFERROR(IF($C1956="","",VLOOKUP(FİLTRE!$C1956,'SKT LİSTESİ'!$F:$AJ,14,0)),"")</f>
        <v/>
      </c>
      <c r="N1956" s="31" t="str">
        <f ca="1">IFERROR(IF($C1956="","",VLOOKUP(FİLTRE!$C1956,'SKT LİSTESİ'!$F:$AJ,22,0)),"")</f>
        <v/>
      </c>
      <c r="O1956" s="136" t="str">
        <f ca="1">IFERROR(IF($C1956="","",VLOOKUP(FİLTRE!$C1956,'SKT LİSTESİ'!$F:$AJ,23,0)),"")</f>
        <v/>
      </c>
      <c r="P1956" s="31"/>
      <c r="Q1956" s="31"/>
      <c r="R1956" s="137" t="str">
        <f ca="1">(IFERROR(IF($C1956="","",VLOOKUP(FİLTRE!$C1956,'SKT LİSTESİ'!$F:$AJ,15,0)),""))</f>
        <v/>
      </c>
      <c r="S1956" s="138" t="str">
        <f ca="1">IFERROR(IF($C1956="","",VLOOKUP(FİLTRE!$C1956,'SKT LİSTESİ'!$F:$AJ,16,0)),"")</f>
        <v/>
      </c>
      <c r="AF1956" s="179" t="str">
        <f t="shared" ca="1" si="122"/>
        <v/>
      </c>
      <c r="AG1956" s="179">
        <f t="shared" ca="1" si="123"/>
        <v>0</v>
      </c>
      <c r="AH1956" s="179">
        <f t="shared" ca="1" si="124"/>
        <v>0</v>
      </c>
    </row>
    <row r="1957" spans="2:34" ht="15.75" x14ac:dyDescent="0.25">
      <c r="B1957">
        <f t="shared" ca="1" si="121"/>
        <v>1945</v>
      </c>
      <c r="C1957" t="str">
        <f ca="1">IFERROR(VLOOKUP(B1957,'SKT LİSTESİ'!F:F,1,0),"")</f>
        <v/>
      </c>
      <c r="E1957" s="128" t="str">
        <f ca="1">IFERROR(IF($C1957="","",VLOOKUP(FİLTRE!$C1957,'SKT LİSTESİ'!$F:$S,5,0)),"")</f>
        <v/>
      </c>
      <c r="F1957" s="129" t="str">
        <f ca="1">IFERROR(IF($C1957="","",VLOOKUP(FİLTRE!$C1957,'SKT LİSTESİ'!$F:$S,7,0)),"")</f>
        <v/>
      </c>
      <c r="G1957" s="130" t="str">
        <f ca="1">IFERROR(IF($C1957="","",VLOOKUP(FİLTRE!$C1957,'SKT LİSTESİ'!$F:$S,8,0)),"")</f>
        <v/>
      </c>
      <c r="H1957" s="131" t="str">
        <f ca="1">IF(E1957="","",IF($C1957="","",VLOOKUP(FİLTRE!$C1957,'SKT LİSTESİ'!$F:$S,9,0)))</f>
        <v/>
      </c>
      <c r="I1957" s="132" t="str">
        <f ca="1">IFERROR(IF($C1957="","",VLOOKUP(FİLTRE!$C1957,'SKT LİSTESİ'!$F:$S,10,0)),"")</f>
        <v/>
      </c>
      <c r="J1957" s="133" t="str">
        <f ca="1">IFERROR(IF($C1957="","",VLOOKUP(FİLTRE!$C1957,'SKT LİSTESİ'!$F:$S,11,0)),"")</f>
        <v/>
      </c>
      <c r="K1957" s="134" t="str">
        <f ca="1">IFERROR(IF($C1957="","",VLOOKUP(FİLTRE!$C1957,'SKT LİSTESİ'!$F:$S,12,0)),"")</f>
        <v/>
      </c>
      <c r="L1957" s="134" t="str">
        <f ca="1">IFERROR(IF($C1957="","",VLOOKUP(FİLTRE!$C1957,'SKT LİSTESİ'!$F:$S,13,0)),"")</f>
        <v/>
      </c>
      <c r="M1957" s="135" t="str">
        <f ca="1">IFERROR(IF($C1957="","",VLOOKUP(FİLTRE!$C1957,'SKT LİSTESİ'!$F:$AJ,14,0)),"")</f>
        <v/>
      </c>
      <c r="N1957" s="31" t="str">
        <f ca="1">IFERROR(IF($C1957="","",VLOOKUP(FİLTRE!$C1957,'SKT LİSTESİ'!$F:$AJ,22,0)),"")</f>
        <v/>
      </c>
      <c r="O1957" s="136" t="str">
        <f ca="1">IFERROR(IF($C1957="","",VLOOKUP(FİLTRE!$C1957,'SKT LİSTESİ'!$F:$AJ,23,0)),"")</f>
        <v/>
      </c>
      <c r="P1957" s="31"/>
      <c r="Q1957" s="31"/>
      <c r="R1957" s="137" t="str">
        <f ca="1">(IFERROR(IF($C1957="","",VLOOKUP(FİLTRE!$C1957,'SKT LİSTESİ'!$F:$AJ,15,0)),""))</f>
        <v/>
      </c>
      <c r="S1957" s="138" t="str">
        <f ca="1">IFERROR(IF($C1957="","",VLOOKUP(FİLTRE!$C1957,'SKT LİSTESİ'!$F:$AJ,16,0)),"")</f>
        <v/>
      </c>
      <c r="AF1957" s="179" t="str">
        <f t="shared" ca="1" si="122"/>
        <v/>
      </c>
      <c r="AG1957" s="179">
        <f t="shared" ca="1" si="123"/>
        <v>0</v>
      </c>
      <c r="AH1957" s="179">
        <f t="shared" ca="1" si="124"/>
        <v>0</v>
      </c>
    </row>
    <row r="1958" spans="2:34" ht="15.75" x14ac:dyDescent="0.25">
      <c r="B1958">
        <f t="shared" ca="1" si="121"/>
        <v>1946</v>
      </c>
      <c r="C1958" t="str">
        <f ca="1">IFERROR(VLOOKUP(B1958,'SKT LİSTESİ'!F:F,1,0),"")</f>
        <v/>
      </c>
      <c r="E1958" s="128" t="str">
        <f ca="1">IFERROR(IF($C1958="","",VLOOKUP(FİLTRE!$C1958,'SKT LİSTESİ'!$F:$S,5,0)),"")</f>
        <v/>
      </c>
      <c r="F1958" s="129" t="str">
        <f ca="1">IFERROR(IF($C1958="","",VLOOKUP(FİLTRE!$C1958,'SKT LİSTESİ'!$F:$S,7,0)),"")</f>
        <v/>
      </c>
      <c r="G1958" s="130" t="str">
        <f ca="1">IFERROR(IF($C1958="","",VLOOKUP(FİLTRE!$C1958,'SKT LİSTESİ'!$F:$S,8,0)),"")</f>
        <v/>
      </c>
      <c r="H1958" s="131" t="str">
        <f ca="1">IF(E1958="","",IF($C1958="","",VLOOKUP(FİLTRE!$C1958,'SKT LİSTESİ'!$F:$S,9,0)))</f>
        <v/>
      </c>
      <c r="I1958" s="132" t="str">
        <f ca="1">IFERROR(IF($C1958="","",VLOOKUP(FİLTRE!$C1958,'SKT LİSTESİ'!$F:$S,10,0)),"")</f>
        <v/>
      </c>
      <c r="J1958" s="133" t="str">
        <f ca="1">IFERROR(IF($C1958="","",VLOOKUP(FİLTRE!$C1958,'SKT LİSTESİ'!$F:$S,11,0)),"")</f>
        <v/>
      </c>
      <c r="K1958" s="134" t="str">
        <f ca="1">IFERROR(IF($C1958="","",VLOOKUP(FİLTRE!$C1958,'SKT LİSTESİ'!$F:$S,12,0)),"")</f>
        <v/>
      </c>
      <c r="L1958" s="134" t="str">
        <f ca="1">IFERROR(IF($C1958="","",VLOOKUP(FİLTRE!$C1958,'SKT LİSTESİ'!$F:$S,13,0)),"")</f>
        <v/>
      </c>
      <c r="M1958" s="135" t="str">
        <f ca="1">IFERROR(IF($C1958="","",VLOOKUP(FİLTRE!$C1958,'SKT LİSTESİ'!$F:$AJ,14,0)),"")</f>
        <v/>
      </c>
      <c r="N1958" s="31" t="str">
        <f ca="1">IFERROR(IF($C1958="","",VLOOKUP(FİLTRE!$C1958,'SKT LİSTESİ'!$F:$AJ,22,0)),"")</f>
        <v/>
      </c>
      <c r="O1958" s="136" t="str">
        <f ca="1">IFERROR(IF($C1958="","",VLOOKUP(FİLTRE!$C1958,'SKT LİSTESİ'!$F:$AJ,23,0)),"")</f>
        <v/>
      </c>
      <c r="P1958" s="31"/>
      <c r="Q1958" s="31"/>
      <c r="R1958" s="137" t="str">
        <f ca="1">(IFERROR(IF($C1958="","",VLOOKUP(FİLTRE!$C1958,'SKT LİSTESİ'!$F:$AJ,15,0)),""))</f>
        <v/>
      </c>
      <c r="S1958" s="138" t="str">
        <f ca="1">IFERROR(IF($C1958="","",VLOOKUP(FİLTRE!$C1958,'SKT LİSTESİ'!$F:$AJ,16,0)),"")</f>
        <v/>
      </c>
      <c r="AF1958" s="179" t="str">
        <f t="shared" ca="1" si="122"/>
        <v/>
      </c>
      <c r="AG1958" s="179">
        <f t="shared" ca="1" si="123"/>
        <v>0</v>
      </c>
      <c r="AH1958" s="179">
        <f t="shared" ca="1" si="124"/>
        <v>0</v>
      </c>
    </row>
    <row r="1959" spans="2:34" ht="15.75" x14ac:dyDescent="0.25">
      <c r="B1959">
        <f t="shared" ca="1" si="121"/>
        <v>1947</v>
      </c>
      <c r="C1959" t="str">
        <f ca="1">IFERROR(VLOOKUP(B1959,'SKT LİSTESİ'!F:F,1,0),"")</f>
        <v/>
      </c>
      <c r="E1959" s="128" t="str">
        <f ca="1">IFERROR(IF($C1959="","",VLOOKUP(FİLTRE!$C1959,'SKT LİSTESİ'!$F:$S,5,0)),"")</f>
        <v/>
      </c>
      <c r="F1959" s="129" t="str">
        <f ca="1">IFERROR(IF($C1959="","",VLOOKUP(FİLTRE!$C1959,'SKT LİSTESİ'!$F:$S,7,0)),"")</f>
        <v/>
      </c>
      <c r="G1959" s="130" t="str">
        <f ca="1">IFERROR(IF($C1959="","",VLOOKUP(FİLTRE!$C1959,'SKT LİSTESİ'!$F:$S,8,0)),"")</f>
        <v/>
      </c>
      <c r="H1959" s="131" t="str">
        <f ca="1">IF(E1959="","",IF($C1959="","",VLOOKUP(FİLTRE!$C1959,'SKT LİSTESİ'!$F:$S,9,0)))</f>
        <v/>
      </c>
      <c r="I1959" s="132" t="str">
        <f ca="1">IFERROR(IF($C1959="","",VLOOKUP(FİLTRE!$C1959,'SKT LİSTESİ'!$F:$S,10,0)),"")</f>
        <v/>
      </c>
      <c r="J1959" s="133" t="str">
        <f ca="1">IFERROR(IF($C1959="","",VLOOKUP(FİLTRE!$C1959,'SKT LİSTESİ'!$F:$S,11,0)),"")</f>
        <v/>
      </c>
      <c r="K1959" s="134" t="str">
        <f ca="1">IFERROR(IF($C1959="","",VLOOKUP(FİLTRE!$C1959,'SKT LİSTESİ'!$F:$S,12,0)),"")</f>
        <v/>
      </c>
      <c r="L1959" s="134" t="str">
        <f ca="1">IFERROR(IF($C1959="","",VLOOKUP(FİLTRE!$C1959,'SKT LİSTESİ'!$F:$S,13,0)),"")</f>
        <v/>
      </c>
      <c r="M1959" s="135" t="str">
        <f ca="1">IFERROR(IF($C1959="","",VLOOKUP(FİLTRE!$C1959,'SKT LİSTESİ'!$F:$AJ,14,0)),"")</f>
        <v/>
      </c>
      <c r="N1959" s="31" t="str">
        <f ca="1">IFERROR(IF($C1959="","",VLOOKUP(FİLTRE!$C1959,'SKT LİSTESİ'!$F:$AJ,22,0)),"")</f>
        <v/>
      </c>
      <c r="O1959" s="136" t="str">
        <f ca="1">IFERROR(IF($C1959="","",VLOOKUP(FİLTRE!$C1959,'SKT LİSTESİ'!$F:$AJ,23,0)),"")</f>
        <v/>
      </c>
      <c r="P1959" s="31"/>
      <c r="Q1959" s="31"/>
      <c r="R1959" s="137" t="str">
        <f ca="1">(IFERROR(IF($C1959="","",VLOOKUP(FİLTRE!$C1959,'SKT LİSTESİ'!$F:$AJ,15,0)),""))</f>
        <v/>
      </c>
      <c r="S1959" s="138" t="str">
        <f ca="1">IFERROR(IF($C1959="","",VLOOKUP(FİLTRE!$C1959,'SKT LİSTESİ'!$F:$AJ,16,0)),"")</f>
        <v/>
      </c>
      <c r="AF1959" s="179" t="str">
        <f t="shared" ca="1" si="122"/>
        <v/>
      </c>
      <c r="AG1959" s="179">
        <f t="shared" ca="1" si="123"/>
        <v>0</v>
      </c>
      <c r="AH1959" s="179">
        <f t="shared" ca="1" si="124"/>
        <v>0</v>
      </c>
    </row>
    <row r="1960" spans="2:34" ht="15.75" x14ac:dyDescent="0.25">
      <c r="B1960">
        <f t="shared" ca="1" si="121"/>
        <v>1948</v>
      </c>
      <c r="C1960" t="str">
        <f ca="1">IFERROR(VLOOKUP(B1960,'SKT LİSTESİ'!F:F,1,0),"")</f>
        <v/>
      </c>
      <c r="E1960" s="128" t="str">
        <f ca="1">IFERROR(IF($C1960="","",VLOOKUP(FİLTRE!$C1960,'SKT LİSTESİ'!$F:$S,5,0)),"")</f>
        <v/>
      </c>
      <c r="F1960" s="129" t="str">
        <f ca="1">IFERROR(IF($C1960="","",VLOOKUP(FİLTRE!$C1960,'SKT LİSTESİ'!$F:$S,7,0)),"")</f>
        <v/>
      </c>
      <c r="G1960" s="130" t="str">
        <f ca="1">IFERROR(IF($C1960="","",VLOOKUP(FİLTRE!$C1960,'SKT LİSTESİ'!$F:$S,8,0)),"")</f>
        <v/>
      </c>
      <c r="H1960" s="131" t="str">
        <f ca="1">IF(E1960="","",IF($C1960="","",VLOOKUP(FİLTRE!$C1960,'SKT LİSTESİ'!$F:$S,9,0)))</f>
        <v/>
      </c>
      <c r="I1960" s="132" t="str">
        <f ca="1">IFERROR(IF($C1960="","",VLOOKUP(FİLTRE!$C1960,'SKT LİSTESİ'!$F:$S,10,0)),"")</f>
        <v/>
      </c>
      <c r="J1960" s="133" t="str">
        <f ca="1">IFERROR(IF($C1960="","",VLOOKUP(FİLTRE!$C1960,'SKT LİSTESİ'!$F:$S,11,0)),"")</f>
        <v/>
      </c>
      <c r="K1960" s="134" t="str">
        <f ca="1">IFERROR(IF($C1960="","",VLOOKUP(FİLTRE!$C1960,'SKT LİSTESİ'!$F:$S,12,0)),"")</f>
        <v/>
      </c>
      <c r="L1960" s="134" t="str">
        <f ca="1">IFERROR(IF($C1960="","",VLOOKUP(FİLTRE!$C1960,'SKT LİSTESİ'!$F:$S,13,0)),"")</f>
        <v/>
      </c>
      <c r="M1960" s="135" t="str">
        <f ca="1">IFERROR(IF($C1960="","",VLOOKUP(FİLTRE!$C1960,'SKT LİSTESİ'!$F:$AJ,14,0)),"")</f>
        <v/>
      </c>
      <c r="N1960" s="31" t="str">
        <f ca="1">IFERROR(IF($C1960="","",VLOOKUP(FİLTRE!$C1960,'SKT LİSTESİ'!$F:$AJ,22,0)),"")</f>
        <v/>
      </c>
      <c r="O1960" s="136" t="str">
        <f ca="1">IFERROR(IF($C1960="","",VLOOKUP(FİLTRE!$C1960,'SKT LİSTESİ'!$F:$AJ,23,0)),"")</f>
        <v/>
      </c>
      <c r="P1960" s="31"/>
      <c r="Q1960" s="31"/>
      <c r="R1960" s="137" t="str">
        <f ca="1">(IFERROR(IF($C1960="","",VLOOKUP(FİLTRE!$C1960,'SKT LİSTESİ'!$F:$AJ,15,0)),""))</f>
        <v/>
      </c>
      <c r="S1960" s="138" t="str">
        <f ca="1">IFERROR(IF($C1960="","",VLOOKUP(FİLTRE!$C1960,'SKT LİSTESİ'!$F:$AJ,16,0)),"")</f>
        <v/>
      </c>
      <c r="AF1960" s="179" t="str">
        <f t="shared" ca="1" si="122"/>
        <v/>
      </c>
      <c r="AG1960" s="179">
        <f t="shared" ca="1" si="123"/>
        <v>0</v>
      </c>
      <c r="AH1960" s="179">
        <f t="shared" ca="1" si="124"/>
        <v>0</v>
      </c>
    </row>
    <row r="1961" spans="2:34" ht="15.75" x14ac:dyDescent="0.25">
      <c r="B1961">
        <f t="shared" ca="1" si="121"/>
        <v>1949</v>
      </c>
      <c r="C1961" t="str">
        <f ca="1">IFERROR(VLOOKUP(B1961,'SKT LİSTESİ'!F:F,1,0),"")</f>
        <v/>
      </c>
      <c r="E1961" s="128" t="str">
        <f ca="1">IFERROR(IF($C1961="","",VLOOKUP(FİLTRE!$C1961,'SKT LİSTESİ'!$F:$S,5,0)),"")</f>
        <v/>
      </c>
      <c r="F1961" s="129" t="str">
        <f ca="1">IFERROR(IF($C1961="","",VLOOKUP(FİLTRE!$C1961,'SKT LİSTESİ'!$F:$S,7,0)),"")</f>
        <v/>
      </c>
      <c r="G1961" s="130" t="str">
        <f ca="1">IFERROR(IF($C1961="","",VLOOKUP(FİLTRE!$C1961,'SKT LİSTESİ'!$F:$S,8,0)),"")</f>
        <v/>
      </c>
      <c r="H1961" s="131" t="str">
        <f ca="1">IF(E1961="","",IF($C1961="","",VLOOKUP(FİLTRE!$C1961,'SKT LİSTESİ'!$F:$S,9,0)))</f>
        <v/>
      </c>
      <c r="I1961" s="132" t="str">
        <f ca="1">IFERROR(IF($C1961="","",VLOOKUP(FİLTRE!$C1961,'SKT LİSTESİ'!$F:$S,10,0)),"")</f>
        <v/>
      </c>
      <c r="J1961" s="133" t="str">
        <f ca="1">IFERROR(IF($C1961="","",VLOOKUP(FİLTRE!$C1961,'SKT LİSTESİ'!$F:$S,11,0)),"")</f>
        <v/>
      </c>
      <c r="K1961" s="134" t="str">
        <f ca="1">IFERROR(IF($C1961="","",VLOOKUP(FİLTRE!$C1961,'SKT LİSTESİ'!$F:$S,12,0)),"")</f>
        <v/>
      </c>
      <c r="L1961" s="134" t="str">
        <f ca="1">IFERROR(IF($C1961="","",VLOOKUP(FİLTRE!$C1961,'SKT LİSTESİ'!$F:$S,13,0)),"")</f>
        <v/>
      </c>
      <c r="M1961" s="135" t="str">
        <f ca="1">IFERROR(IF($C1961="","",VLOOKUP(FİLTRE!$C1961,'SKT LİSTESİ'!$F:$AJ,14,0)),"")</f>
        <v/>
      </c>
      <c r="N1961" s="31" t="str">
        <f ca="1">IFERROR(IF($C1961="","",VLOOKUP(FİLTRE!$C1961,'SKT LİSTESİ'!$F:$AJ,22,0)),"")</f>
        <v/>
      </c>
      <c r="O1961" s="136" t="str">
        <f ca="1">IFERROR(IF($C1961="","",VLOOKUP(FİLTRE!$C1961,'SKT LİSTESİ'!$F:$AJ,23,0)),"")</f>
        <v/>
      </c>
      <c r="P1961" s="31"/>
      <c r="Q1961" s="31"/>
      <c r="R1961" s="137" t="str">
        <f ca="1">(IFERROR(IF($C1961="","",VLOOKUP(FİLTRE!$C1961,'SKT LİSTESİ'!$F:$AJ,15,0)),""))</f>
        <v/>
      </c>
      <c r="S1961" s="138" t="str">
        <f ca="1">IFERROR(IF($C1961="","",VLOOKUP(FİLTRE!$C1961,'SKT LİSTESİ'!$F:$AJ,16,0)),"")</f>
        <v/>
      </c>
      <c r="AF1961" s="179" t="str">
        <f t="shared" ca="1" si="122"/>
        <v/>
      </c>
      <c r="AG1961" s="179">
        <f t="shared" ca="1" si="123"/>
        <v>0</v>
      </c>
      <c r="AH1961" s="179">
        <f t="shared" ca="1" si="124"/>
        <v>0</v>
      </c>
    </row>
    <row r="1962" spans="2:34" ht="15.75" x14ac:dyDescent="0.25">
      <c r="B1962">
        <f t="shared" ca="1" si="121"/>
        <v>1950</v>
      </c>
      <c r="C1962" t="str">
        <f ca="1">IFERROR(VLOOKUP(B1962,'SKT LİSTESİ'!F:F,1,0),"")</f>
        <v/>
      </c>
      <c r="E1962" s="128" t="str">
        <f ca="1">IFERROR(IF($C1962="","",VLOOKUP(FİLTRE!$C1962,'SKT LİSTESİ'!$F:$S,5,0)),"")</f>
        <v/>
      </c>
      <c r="F1962" s="129" t="str">
        <f ca="1">IFERROR(IF($C1962="","",VLOOKUP(FİLTRE!$C1962,'SKT LİSTESİ'!$F:$S,7,0)),"")</f>
        <v/>
      </c>
      <c r="G1962" s="130" t="str">
        <f ca="1">IFERROR(IF($C1962="","",VLOOKUP(FİLTRE!$C1962,'SKT LİSTESİ'!$F:$S,8,0)),"")</f>
        <v/>
      </c>
      <c r="H1962" s="131" t="str">
        <f ca="1">IF(E1962="","",IF($C1962="","",VLOOKUP(FİLTRE!$C1962,'SKT LİSTESİ'!$F:$S,9,0)))</f>
        <v/>
      </c>
      <c r="I1962" s="132" t="str">
        <f ca="1">IFERROR(IF($C1962="","",VLOOKUP(FİLTRE!$C1962,'SKT LİSTESİ'!$F:$S,10,0)),"")</f>
        <v/>
      </c>
      <c r="J1962" s="133" t="str">
        <f ca="1">IFERROR(IF($C1962="","",VLOOKUP(FİLTRE!$C1962,'SKT LİSTESİ'!$F:$S,11,0)),"")</f>
        <v/>
      </c>
      <c r="K1962" s="134" t="str">
        <f ca="1">IFERROR(IF($C1962="","",VLOOKUP(FİLTRE!$C1962,'SKT LİSTESİ'!$F:$S,12,0)),"")</f>
        <v/>
      </c>
      <c r="L1962" s="134" t="str">
        <f ca="1">IFERROR(IF($C1962="","",VLOOKUP(FİLTRE!$C1962,'SKT LİSTESİ'!$F:$S,13,0)),"")</f>
        <v/>
      </c>
      <c r="M1962" s="135" t="str">
        <f ca="1">IFERROR(IF($C1962="","",VLOOKUP(FİLTRE!$C1962,'SKT LİSTESİ'!$F:$AJ,14,0)),"")</f>
        <v/>
      </c>
      <c r="N1962" s="31" t="str">
        <f ca="1">IFERROR(IF($C1962="","",VLOOKUP(FİLTRE!$C1962,'SKT LİSTESİ'!$F:$AJ,22,0)),"")</f>
        <v/>
      </c>
      <c r="O1962" s="136" t="str">
        <f ca="1">IFERROR(IF($C1962="","",VLOOKUP(FİLTRE!$C1962,'SKT LİSTESİ'!$F:$AJ,23,0)),"")</f>
        <v/>
      </c>
      <c r="P1962" s="31"/>
      <c r="Q1962" s="31"/>
      <c r="R1962" s="137" t="str">
        <f ca="1">(IFERROR(IF($C1962="","",VLOOKUP(FİLTRE!$C1962,'SKT LİSTESİ'!$F:$AJ,15,0)),""))</f>
        <v/>
      </c>
      <c r="S1962" s="138" t="str">
        <f ca="1">IFERROR(IF($C1962="","",VLOOKUP(FİLTRE!$C1962,'SKT LİSTESİ'!$F:$AJ,16,0)),"")</f>
        <v/>
      </c>
      <c r="AF1962" s="179" t="str">
        <f t="shared" ca="1" si="122"/>
        <v/>
      </c>
      <c r="AG1962" s="179">
        <f t="shared" ca="1" si="123"/>
        <v>0</v>
      </c>
      <c r="AH1962" s="179">
        <f t="shared" ca="1" si="124"/>
        <v>0</v>
      </c>
    </row>
    <row r="1963" spans="2:34" ht="15.75" x14ac:dyDescent="0.25">
      <c r="B1963">
        <f t="shared" ca="1" si="121"/>
        <v>1951</v>
      </c>
      <c r="C1963" t="str">
        <f ca="1">IFERROR(VLOOKUP(B1963,'SKT LİSTESİ'!F:F,1,0),"")</f>
        <v/>
      </c>
      <c r="E1963" s="128" t="str">
        <f ca="1">IFERROR(IF($C1963="","",VLOOKUP(FİLTRE!$C1963,'SKT LİSTESİ'!$F:$S,5,0)),"")</f>
        <v/>
      </c>
      <c r="F1963" s="129" t="str">
        <f ca="1">IFERROR(IF($C1963="","",VLOOKUP(FİLTRE!$C1963,'SKT LİSTESİ'!$F:$S,7,0)),"")</f>
        <v/>
      </c>
      <c r="G1963" s="130" t="str">
        <f ca="1">IFERROR(IF($C1963="","",VLOOKUP(FİLTRE!$C1963,'SKT LİSTESİ'!$F:$S,8,0)),"")</f>
        <v/>
      </c>
      <c r="H1963" s="131" t="str">
        <f ca="1">IF(E1963="","",IF($C1963="","",VLOOKUP(FİLTRE!$C1963,'SKT LİSTESİ'!$F:$S,9,0)))</f>
        <v/>
      </c>
      <c r="I1963" s="132" t="str">
        <f ca="1">IFERROR(IF($C1963="","",VLOOKUP(FİLTRE!$C1963,'SKT LİSTESİ'!$F:$S,10,0)),"")</f>
        <v/>
      </c>
      <c r="J1963" s="133" t="str">
        <f ca="1">IFERROR(IF($C1963="","",VLOOKUP(FİLTRE!$C1963,'SKT LİSTESİ'!$F:$S,11,0)),"")</f>
        <v/>
      </c>
      <c r="K1963" s="134" t="str">
        <f ca="1">IFERROR(IF($C1963="","",VLOOKUP(FİLTRE!$C1963,'SKT LİSTESİ'!$F:$S,12,0)),"")</f>
        <v/>
      </c>
      <c r="L1963" s="134" t="str">
        <f ca="1">IFERROR(IF($C1963="","",VLOOKUP(FİLTRE!$C1963,'SKT LİSTESİ'!$F:$S,13,0)),"")</f>
        <v/>
      </c>
      <c r="M1963" s="135" t="str">
        <f ca="1">IFERROR(IF($C1963="","",VLOOKUP(FİLTRE!$C1963,'SKT LİSTESİ'!$F:$AJ,14,0)),"")</f>
        <v/>
      </c>
      <c r="N1963" s="31" t="str">
        <f ca="1">IFERROR(IF($C1963="","",VLOOKUP(FİLTRE!$C1963,'SKT LİSTESİ'!$F:$AJ,22,0)),"")</f>
        <v/>
      </c>
      <c r="O1963" s="136" t="str">
        <f ca="1">IFERROR(IF($C1963="","",VLOOKUP(FİLTRE!$C1963,'SKT LİSTESİ'!$F:$AJ,23,0)),"")</f>
        <v/>
      </c>
      <c r="P1963" s="31"/>
      <c r="Q1963" s="31"/>
      <c r="R1963" s="137" t="str">
        <f ca="1">(IFERROR(IF($C1963="","",VLOOKUP(FİLTRE!$C1963,'SKT LİSTESİ'!$F:$AJ,15,0)),""))</f>
        <v/>
      </c>
      <c r="S1963" s="138" t="str">
        <f ca="1">IFERROR(IF($C1963="","",VLOOKUP(FİLTRE!$C1963,'SKT LİSTESİ'!$F:$AJ,16,0)),"")</f>
        <v/>
      </c>
      <c r="AF1963" s="179" t="str">
        <f t="shared" ca="1" si="122"/>
        <v/>
      </c>
      <c r="AG1963" s="179">
        <f t="shared" ca="1" si="123"/>
        <v>0</v>
      </c>
      <c r="AH1963" s="179">
        <f t="shared" ca="1" si="124"/>
        <v>0</v>
      </c>
    </row>
    <row r="1964" spans="2:34" ht="15.75" x14ac:dyDescent="0.25">
      <c r="B1964">
        <f t="shared" ca="1" si="121"/>
        <v>1952</v>
      </c>
      <c r="C1964" t="str">
        <f ca="1">IFERROR(VLOOKUP(B1964,'SKT LİSTESİ'!F:F,1,0),"")</f>
        <v/>
      </c>
      <c r="E1964" s="128" t="str">
        <f ca="1">IFERROR(IF($C1964="","",VLOOKUP(FİLTRE!$C1964,'SKT LİSTESİ'!$F:$S,5,0)),"")</f>
        <v/>
      </c>
      <c r="F1964" s="129" t="str">
        <f ca="1">IFERROR(IF($C1964="","",VLOOKUP(FİLTRE!$C1964,'SKT LİSTESİ'!$F:$S,7,0)),"")</f>
        <v/>
      </c>
      <c r="G1964" s="130" t="str">
        <f ca="1">IFERROR(IF($C1964="","",VLOOKUP(FİLTRE!$C1964,'SKT LİSTESİ'!$F:$S,8,0)),"")</f>
        <v/>
      </c>
      <c r="H1964" s="131" t="str">
        <f ca="1">IF(E1964="","",IF($C1964="","",VLOOKUP(FİLTRE!$C1964,'SKT LİSTESİ'!$F:$S,9,0)))</f>
        <v/>
      </c>
      <c r="I1964" s="132" t="str">
        <f ca="1">IFERROR(IF($C1964="","",VLOOKUP(FİLTRE!$C1964,'SKT LİSTESİ'!$F:$S,10,0)),"")</f>
        <v/>
      </c>
      <c r="J1964" s="133" t="str">
        <f ca="1">IFERROR(IF($C1964="","",VLOOKUP(FİLTRE!$C1964,'SKT LİSTESİ'!$F:$S,11,0)),"")</f>
        <v/>
      </c>
      <c r="K1964" s="134" t="str">
        <f ca="1">IFERROR(IF($C1964="","",VLOOKUP(FİLTRE!$C1964,'SKT LİSTESİ'!$F:$S,12,0)),"")</f>
        <v/>
      </c>
      <c r="L1964" s="134" t="str">
        <f ca="1">IFERROR(IF($C1964="","",VLOOKUP(FİLTRE!$C1964,'SKT LİSTESİ'!$F:$S,13,0)),"")</f>
        <v/>
      </c>
      <c r="M1964" s="135" t="str">
        <f ca="1">IFERROR(IF($C1964="","",VLOOKUP(FİLTRE!$C1964,'SKT LİSTESİ'!$F:$AJ,14,0)),"")</f>
        <v/>
      </c>
      <c r="N1964" s="31" t="str">
        <f ca="1">IFERROR(IF($C1964="","",VLOOKUP(FİLTRE!$C1964,'SKT LİSTESİ'!$F:$AJ,22,0)),"")</f>
        <v/>
      </c>
      <c r="O1964" s="136" t="str">
        <f ca="1">IFERROR(IF($C1964="","",VLOOKUP(FİLTRE!$C1964,'SKT LİSTESİ'!$F:$AJ,23,0)),"")</f>
        <v/>
      </c>
      <c r="P1964" s="31"/>
      <c r="Q1964" s="31"/>
      <c r="R1964" s="137" t="str">
        <f ca="1">(IFERROR(IF($C1964="","",VLOOKUP(FİLTRE!$C1964,'SKT LİSTESİ'!$F:$AJ,15,0)),""))</f>
        <v/>
      </c>
      <c r="S1964" s="138" t="str">
        <f ca="1">IFERROR(IF($C1964="","",VLOOKUP(FİLTRE!$C1964,'SKT LİSTESİ'!$F:$AJ,16,0)),"")</f>
        <v/>
      </c>
      <c r="AF1964" s="179" t="str">
        <f t="shared" ca="1" si="122"/>
        <v/>
      </c>
      <c r="AG1964" s="179">
        <f t="shared" ca="1" si="123"/>
        <v>0</v>
      </c>
      <c r="AH1964" s="179">
        <f t="shared" ca="1" si="124"/>
        <v>0</v>
      </c>
    </row>
    <row r="1965" spans="2:34" ht="15.75" x14ac:dyDescent="0.25">
      <c r="B1965">
        <f t="shared" ca="1" si="121"/>
        <v>1953</v>
      </c>
      <c r="C1965" t="str">
        <f ca="1">IFERROR(VLOOKUP(B1965,'SKT LİSTESİ'!F:F,1,0),"")</f>
        <v/>
      </c>
      <c r="E1965" s="128" t="str">
        <f ca="1">IFERROR(IF($C1965="","",VLOOKUP(FİLTRE!$C1965,'SKT LİSTESİ'!$F:$S,5,0)),"")</f>
        <v/>
      </c>
      <c r="F1965" s="129" t="str">
        <f ca="1">IFERROR(IF($C1965="","",VLOOKUP(FİLTRE!$C1965,'SKT LİSTESİ'!$F:$S,7,0)),"")</f>
        <v/>
      </c>
      <c r="G1965" s="130" t="str">
        <f ca="1">IFERROR(IF($C1965="","",VLOOKUP(FİLTRE!$C1965,'SKT LİSTESİ'!$F:$S,8,0)),"")</f>
        <v/>
      </c>
      <c r="H1965" s="131" t="str">
        <f ca="1">IF(E1965="","",IF($C1965="","",VLOOKUP(FİLTRE!$C1965,'SKT LİSTESİ'!$F:$S,9,0)))</f>
        <v/>
      </c>
      <c r="I1965" s="132" t="str">
        <f ca="1">IFERROR(IF($C1965="","",VLOOKUP(FİLTRE!$C1965,'SKT LİSTESİ'!$F:$S,10,0)),"")</f>
        <v/>
      </c>
      <c r="J1965" s="133" t="str">
        <f ca="1">IFERROR(IF($C1965="","",VLOOKUP(FİLTRE!$C1965,'SKT LİSTESİ'!$F:$S,11,0)),"")</f>
        <v/>
      </c>
      <c r="K1965" s="134" t="str">
        <f ca="1">IFERROR(IF($C1965="","",VLOOKUP(FİLTRE!$C1965,'SKT LİSTESİ'!$F:$S,12,0)),"")</f>
        <v/>
      </c>
      <c r="L1965" s="134" t="str">
        <f ca="1">IFERROR(IF($C1965="","",VLOOKUP(FİLTRE!$C1965,'SKT LİSTESİ'!$F:$S,13,0)),"")</f>
        <v/>
      </c>
      <c r="M1965" s="135" t="str">
        <f ca="1">IFERROR(IF($C1965="","",VLOOKUP(FİLTRE!$C1965,'SKT LİSTESİ'!$F:$AJ,14,0)),"")</f>
        <v/>
      </c>
      <c r="N1965" s="31" t="str">
        <f ca="1">IFERROR(IF($C1965="","",VLOOKUP(FİLTRE!$C1965,'SKT LİSTESİ'!$F:$AJ,22,0)),"")</f>
        <v/>
      </c>
      <c r="O1965" s="136" t="str">
        <f ca="1">IFERROR(IF($C1965="","",VLOOKUP(FİLTRE!$C1965,'SKT LİSTESİ'!$F:$AJ,23,0)),"")</f>
        <v/>
      </c>
      <c r="P1965" s="31"/>
      <c r="Q1965" s="31"/>
      <c r="R1965" s="137" t="str">
        <f ca="1">(IFERROR(IF($C1965="","",VLOOKUP(FİLTRE!$C1965,'SKT LİSTESİ'!$F:$AJ,15,0)),""))</f>
        <v/>
      </c>
      <c r="S1965" s="138" t="str">
        <f ca="1">IFERROR(IF($C1965="","",VLOOKUP(FİLTRE!$C1965,'SKT LİSTESİ'!$F:$AJ,16,0)),"")</f>
        <v/>
      </c>
      <c r="AF1965" s="179" t="str">
        <f t="shared" ca="1" si="122"/>
        <v/>
      </c>
      <c r="AG1965" s="179">
        <f t="shared" ca="1" si="123"/>
        <v>0</v>
      </c>
      <c r="AH1965" s="179">
        <f t="shared" ca="1" si="124"/>
        <v>0</v>
      </c>
    </row>
    <row r="1966" spans="2:34" ht="15.75" x14ac:dyDescent="0.25">
      <c r="B1966">
        <f t="shared" ca="1" si="121"/>
        <v>1954</v>
      </c>
      <c r="C1966" t="str">
        <f ca="1">IFERROR(VLOOKUP(B1966,'SKT LİSTESİ'!F:F,1,0),"")</f>
        <v/>
      </c>
      <c r="E1966" s="128" t="str">
        <f ca="1">IFERROR(IF($C1966="","",VLOOKUP(FİLTRE!$C1966,'SKT LİSTESİ'!$F:$S,5,0)),"")</f>
        <v/>
      </c>
      <c r="F1966" s="129" t="str">
        <f ca="1">IFERROR(IF($C1966="","",VLOOKUP(FİLTRE!$C1966,'SKT LİSTESİ'!$F:$S,7,0)),"")</f>
        <v/>
      </c>
      <c r="G1966" s="130" t="str">
        <f ca="1">IFERROR(IF($C1966="","",VLOOKUP(FİLTRE!$C1966,'SKT LİSTESİ'!$F:$S,8,0)),"")</f>
        <v/>
      </c>
      <c r="H1966" s="131" t="str">
        <f ca="1">IF(E1966="","",IF($C1966="","",VLOOKUP(FİLTRE!$C1966,'SKT LİSTESİ'!$F:$S,9,0)))</f>
        <v/>
      </c>
      <c r="I1966" s="132" t="str">
        <f ca="1">IFERROR(IF($C1966="","",VLOOKUP(FİLTRE!$C1966,'SKT LİSTESİ'!$F:$S,10,0)),"")</f>
        <v/>
      </c>
      <c r="J1966" s="133" t="str">
        <f ca="1">IFERROR(IF($C1966="","",VLOOKUP(FİLTRE!$C1966,'SKT LİSTESİ'!$F:$S,11,0)),"")</f>
        <v/>
      </c>
      <c r="K1966" s="134" t="str">
        <f ca="1">IFERROR(IF($C1966="","",VLOOKUP(FİLTRE!$C1966,'SKT LİSTESİ'!$F:$S,12,0)),"")</f>
        <v/>
      </c>
      <c r="L1966" s="134" t="str">
        <f ca="1">IFERROR(IF($C1966="","",VLOOKUP(FİLTRE!$C1966,'SKT LİSTESİ'!$F:$S,13,0)),"")</f>
        <v/>
      </c>
      <c r="M1966" s="135" t="str">
        <f ca="1">IFERROR(IF($C1966="","",VLOOKUP(FİLTRE!$C1966,'SKT LİSTESİ'!$F:$AJ,14,0)),"")</f>
        <v/>
      </c>
      <c r="N1966" s="31" t="str">
        <f ca="1">IFERROR(IF($C1966="","",VLOOKUP(FİLTRE!$C1966,'SKT LİSTESİ'!$F:$AJ,22,0)),"")</f>
        <v/>
      </c>
      <c r="O1966" s="136" t="str">
        <f ca="1">IFERROR(IF($C1966="","",VLOOKUP(FİLTRE!$C1966,'SKT LİSTESİ'!$F:$AJ,23,0)),"")</f>
        <v/>
      </c>
      <c r="P1966" s="31"/>
      <c r="Q1966" s="31"/>
      <c r="R1966" s="137" t="str">
        <f ca="1">(IFERROR(IF($C1966="","",VLOOKUP(FİLTRE!$C1966,'SKT LİSTESİ'!$F:$AJ,15,0)),""))</f>
        <v/>
      </c>
      <c r="S1966" s="138" t="str">
        <f ca="1">IFERROR(IF($C1966="","",VLOOKUP(FİLTRE!$C1966,'SKT LİSTESİ'!$F:$AJ,16,0)),"")</f>
        <v/>
      </c>
      <c r="AF1966" s="179" t="str">
        <f t="shared" ca="1" si="122"/>
        <v/>
      </c>
      <c r="AG1966" s="179">
        <f t="shared" ca="1" si="123"/>
        <v>0</v>
      </c>
      <c r="AH1966" s="179">
        <f t="shared" ca="1" si="124"/>
        <v>0</v>
      </c>
    </row>
    <row r="1967" spans="2:34" ht="15.75" x14ac:dyDescent="0.25">
      <c r="B1967">
        <f t="shared" ca="1" si="121"/>
        <v>1955</v>
      </c>
      <c r="C1967" t="str">
        <f ca="1">IFERROR(VLOOKUP(B1967,'SKT LİSTESİ'!F:F,1,0),"")</f>
        <v/>
      </c>
      <c r="E1967" s="128" t="str">
        <f ca="1">IFERROR(IF($C1967="","",VLOOKUP(FİLTRE!$C1967,'SKT LİSTESİ'!$F:$S,5,0)),"")</f>
        <v/>
      </c>
      <c r="F1967" s="129" t="str">
        <f ca="1">IFERROR(IF($C1967="","",VLOOKUP(FİLTRE!$C1967,'SKT LİSTESİ'!$F:$S,7,0)),"")</f>
        <v/>
      </c>
      <c r="G1967" s="130" t="str">
        <f ca="1">IFERROR(IF($C1967="","",VLOOKUP(FİLTRE!$C1967,'SKT LİSTESİ'!$F:$S,8,0)),"")</f>
        <v/>
      </c>
      <c r="H1967" s="131" t="str">
        <f ca="1">IF(E1967="","",IF($C1967="","",VLOOKUP(FİLTRE!$C1967,'SKT LİSTESİ'!$F:$S,9,0)))</f>
        <v/>
      </c>
      <c r="I1967" s="132" t="str">
        <f ca="1">IFERROR(IF($C1967="","",VLOOKUP(FİLTRE!$C1967,'SKT LİSTESİ'!$F:$S,10,0)),"")</f>
        <v/>
      </c>
      <c r="J1967" s="133" t="str">
        <f ca="1">IFERROR(IF($C1967="","",VLOOKUP(FİLTRE!$C1967,'SKT LİSTESİ'!$F:$S,11,0)),"")</f>
        <v/>
      </c>
      <c r="K1967" s="134" t="str">
        <f ca="1">IFERROR(IF($C1967="","",VLOOKUP(FİLTRE!$C1967,'SKT LİSTESİ'!$F:$S,12,0)),"")</f>
        <v/>
      </c>
      <c r="L1967" s="134" t="str">
        <f ca="1">IFERROR(IF($C1967="","",VLOOKUP(FİLTRE!$C1967,'SKT LİSTESİ'!$F:$S,13,0)),"")</f>
        <v/>
      </c>
      <c r="M1967" s="135" t="str">
        <f ca="1">IFERROR(IF($C1967="","",VLOOKUP(FİLTRE!$C1967,'SKT LİSTESİ'!$F:$AJ,14,0)),"")</f>
        <v/>
      </c>
      <c r="N1967" s="31" t="str">
        <f ca="1">IFERROR(IF($C1967="","",VLOOKUP(FİLTRE!$C1967,'SKT LİSTESİ'!$F:$AJ,22,0)),"")</f>
        <v/>
      </c>
      <c r="O1967" s="136" t="str">
        <f ca="1">IFERROR(IF($C1967="","",VLOOKUP(FİLTRE!$C1967,'SKT LİSTESİ'!$F:$AJ,23,0)),"")</f>
        <v/>
      </c>
      <c r="P1967" s="31"/>
      <c r="Q1967" s="31"/>
      <c r="R1967" s="137" t="str">
        <f ca="1">(IFERROR(IF($C1967="","",VLOOKUP(FİLTRE!$C1967,'SKT LİSTESİ'!$F:$AJ,15,0)),""))</f>
        <v/>
      </c>
      <c r="S1967" s="138" t="str">
        <f ca="1">IFERROR(IF($C1967="","",VLOOKUP(FİLTRE!$C1967,'SKT LİSTESİ'!$F:$AJ,16,0)),"")</f>
        <v/>
      </c>
      <c r="AF1967" s="179" t="str">
        <f t="shared" ca="1" si="122"/>
        <v/>
      </c>
      <c r="AG1967" s="179">
        <f t="shared" ca="1" si="123"/>
        <v>0</v>
      </c>
      <c r="AH1967" s="179">
        <f t="shared" ca="1" si="124"/>
        <v>0</v>
      </c>
    </row>
    <row r="1968" spans="2:34" ht="15.75" x14ac:dyDescent="0.25">
      <c r="B1968">
        <f t="shared" ca="1" si="121"/>
        <v>1956</v>
      </c>
      <c r="C1968" t="str">
        <f ca="1">IFERROR(VLOOKUP(B1968,'SKT LİSTESİ'!F:F,1,0),"")</f>
        <v/>
      </c>
      <c r="E1968" s="128" t="str">
        <f ca="1">IFERROR(IF($C1968="","",VLOOKUP(FİLTRE!$C1968,'SKT LİSTESİ'!$F:$S,5,0)),"")</f>
        <v/>
      </c>
      <c r="F1968" s="129" t="str">
        <f ca="1">IFERROR(IF($C1968="","",VLOOKUP(FİLTRE!$C1968,'SKT LİSTESİ'!$F:$S,7,0)),"")</f>
        <v/>
      </c>
      <c r="G1968" s="130" t="str">
        <f ca="1">IFERROR(IF($C1968="","",VLOOKUP(FİLTRE!$C1968,'SKT LİSTESİ'!$F:$S,8,0)),"")</f>
        <v/>
      </c>
      <c r="H1968" s="131" t="str">
        <f ca="1">IF(E1968="","",IF($C1968="","",VLOOKUP(FİLTRE!$C1968,'SKT LİSTESİ'!$F:$S,9,0)))</f>
        <v/>
      </c>
      <c r="I1968" s="132" t="str">
        <f ca="1">IFERROR(IF($C1968="","",VLOOKUP(FİLTRE!$C1968,'SKT LİSTESİ'!$F:$S,10,0)),"")</f>
        <v/>
      </c>
      <c r="J1968" s="133" t="str">
        <f ca="1">IFERROR(IF($C1968="","",VLOOKUP(FİLTRE!$C1968,'SKT LİSTESİ'!$F:$S,11,0)),"")</f>
        <v/>
      </c>
      <c r="K1968" s="134" t="str">
        <f ca="1">IFERROR(IF($C1968="","",VLOOKUP(FİLTRE!$C1968,'SKT LİSTESİ'!$F:$S,12,0)),"")</f>
        <v/>
      </c>
      <c r="L1968" s="134" t="str">
        <f ca="1">IFERROR(IF($C1968="","",VLOOKUP(FİLTRE!$C1968,'SKT LİSTESİ'!$F:$S,13,0)),"")</f>
        <v/>
      </c>
      <c r="M1968" s="135" t="str">
        <f ca="1">IFERROR(IF($C1968="","",VLOOKUP(FİLTRE!$C1968,'SKT LİSTESİ'!$F:$AJ,14,0)),"")</f>
        <v/>
      </c>
      <c r="N1968" s="31" t="str">
        <f ca="1">IFERROR(IF($C1968="","",VLOOKUP(FİLTRE!$C1968,'SKT LİSTESİ'!$F:$AJ,22,0)),"")</f>
        <v/>
      </c>
      <c r="O1968" s="136" t="str">
        <f ca="1">IFERROR(IF($C1968="","",VLOOKUP(FİLTRE!$C1968,'SKT LİSTESİ'!$F:$AJ,23,0)),"")</f>
        <v/>
      </c>
      <c r="P1968" s="31"/>
      <c r="Q1968" s="31"/>
      <c r="R1968" s="137" t="str">
        <f ca="1">(IFERROR(IF($C1968="","",VLOOKUP(FİLTRE!$C1968,'SKT LİSTESİ'!$F:$AJ,15,0)),""))</f>
        <v/>
      </c>
      <c r="S1968" s="138" t="str">
        <f ca="1">IFERROR(IF($C1968="","",VLOOKUP(FİLTRE!$C1968,'SKT LİSTESİ'!$F:$AJ,16,0)),"")</f>
        <v/>
      </c>
      <c r="AF1968" s="179" t="str">
        <f t="shared" ca="1" si="122"/>
        <v/>
      </c>
      <c r="AG1968" s="179">
        <f t="shared" ca="1" si="123"/>
        <v>0</v>
      </c>
      <c r="AH1968" s="179">
        <f t="shared" ca="1" si="124"/>
        <v>0</v>
      </c>
    </row>
    <row r="1969" spans="2:34" ht="15.75" x14ac:dyDescent="0.25">
      <c r="B1969">
        <f t="shared" ca="1" si="121"/>
        <v>1957</v>
      </c>
      <c r="C1969" t="str">
        <f ca="1">IFERROR(VLOOKUP(B1969,'SKT LİSTESİ'!F:F,1,0),"")</f>
        <v/>
      </c>
      <c r="E1969" s="128" t="str">
        <f ca="1">IFERROR(IF($C1969="","",VLOOKUP(FİLTRE!$C1969,'SKT LİSTESİ'!$F:$S,5,0)),"")</f>
        <v/>
      </c>
      <c r="F1969" s="129" t="str">
        <f ca="1">IFERROR(IF($C1969="","",VLOOKUP(FİLTRE!$C1969,'SKT LİSTESİ'!$F:$S,7,0)),"")</f>
        <v/>
      </c>
      <c r="G1969" s="130" t="str">
        <f ca="1">IFERROR(IF($C1969="","",VLOOKUP(FİLTRE!$C1969,'SKT LİSTESİ'!$F:$S,8,0)),"")</f>
        <v/>
      </c>
      <c r="H1969" s="131" t="str">
        <f ca="1">IF(E1969="","",IF($C1969="","",VLOOKUP(FİLTRE!$C1969,'SKT LİSTESİ'!$F:$S,9,0)))</f>
        <v/>
      </c>
      <c r="I1969" s="132" t="str">
        <f ca="1">IFERROR(IF($C1969="","",VLOOKUP(FİLTRE!$C1969,'SKT LİSTESİ'!$F:$S,10,0)),"")</f>
        <v/>
      </c>
      <c r="J1969" s="133" t="str">
        <f ca="1">IFERROR(IF($C1969="","",VLOOKUP(FİLTRE!$C1969,'SKT LİSTESİ'!$F:$S,11,0)),"")</f>
        <v/>
      </c>
      <c r="K1969" s="134" t="str">
        <f ca="1">IFERROR(IF($C1969="","",VLOOKUP(FİLTRE!$C1969,'SKT LİSTESİ'!$F:$S,12,0)),"")</f>
        <v/>
      </c>
      <c r="L1969" s="134" t="str">
        <f ca="1">IFERROR(IF($C1969="","",VLOOKUP(FİLTRE!$C1969,'SKT LİSTESİ'!$F:$S,13,0)),"")</f>
        <v/>
      </c>
      <c r="M1969" s="135" t="str">
        <f ca="1">IFERROR(IF($C1969="","",VLOOKUP(FİLTRE!$C1969,'SKT LİSTESİ'!$F:$AJ,14,0)),"")</f>
        <v/>
      </c>
      <c r="N1969" s="31" t="str">
        <f ca="1">IFERROR(IF($C1969="","",VLOOKUP(FİLTRE!$C1969,'SKT LİSTESİ'!$F:$AJ,22,0)),"")</f>
        <v/>
      </c>
      <c r="O1969" s="136" t="str">
        <f ca="1">IFERROR(IF($C1969="","",VLOOKUP(FİLTRE!$C1969,'SKT LİSTESİ'!$F:$AJ,23,0)),"")</f>
        <v/>
      </c>
      <c r="P1969" s="31"/>
      <c r="Q1969" s="31"/>
      <c r="R1969" s="137" t="str">
        <f ca="1">(IFERROR(IF($C1969="","",VLOOKUP(FİLTRE!$C1969,'SKT LİSTESİ'!$F:$AJ,15,0)),""))</f>
        <v/>
      </c>
      <c r="S1969" s="138" t="str">
        <f ca="1">IFERROR(IF($C1969="","",VLOOKUP(FİLTRE!$C1969,'SKT LİSTESİ'!$F:$AJ,16,0)),"")</f>
        <v/>
      </c>
      <c r="AF1969" s="179" t="str">
        <f t="shared" ca="1" si="122"/>
        <v/>
      </c>
      <c r="AG1969" s="179">
        <f t="shared" ca="1" si="123"/>
        <v>0</v>
      </c>
      <c r="AH1969" s="179">
        <f t="shared" ca="1" si="124"/>
        <v>0</v>
      </c>
    </row>
    <row r="1970" spans="2:34" ht="15.75" x14ac:dyDescent="0.25">
      <c r="B1970">
        <f t="shared" ca="1" si="121"/>
        <v>1958</v>
      </c>
      <c r="C1970" t="str">
        <f ca="1">IFERROR(VLOOKUP(B1970,'SKT LİSTESİ'!F:F,1,0),"")</f>
        <v/>
      </c>
      <c r="E1970" s="128" t="str">
        <f ca="1">IFERROR(IF($C1970="","",VLOOKUP(FİLTRE!$C1970,'SKT LİSTESİ'!$F:$S,5,0)),"")</f>
        <v/>
      </c>
      <c r="F1970" s="129" t="str">
        <f ca="1">IFERROR(IF($C1970="","",VLOOKUP(FİLTRE!$C1970,'SKT LİSTESİ'!$F:$S,7,0)),"")</f>
        <v/>
      </c>
      <c r="G1970" s="130" t="str">
        <f ca="1">IFERROR(IF($C1970="","",VLOOKUP(FİLTRE!$C1970,'SKT LİSTESİ'!$F:$S,8,0)),"")</f>
        <v/>
      </c>
      <c r="H1970" s="131" t="str">
        <f ca="1">IF(E1970="","",IF($C1970="","",VLOOKUP(FİLTRE!$C1970,'SKT LİSTESİ'!$F:$S,9,0)))</f>
        <v/>
      </c>
      <c r="I1970" s="132" t="str">
        <f ca="1">IFERROR(IF($C1970="","",VLOOKUP(FİLTRE!$C1970,'SKT LİSTESİ'!$F:$S,10,0)),"")</f>
        <v/>
      </c>
      <c r="J1970" s="133" t="str">
        <f ca="1">IFERROR(IF($C1970="","",VLOOKUP(FİLTRE!$C1970,'SKT LİSTESİ'!$F:$S,11,0)),"")</f>
        <v/>
      </c>
      <c r="K1970" s="134" t="str">
        <f ca="1">IFERROR(IF($C1970="","",VLOOKUP(FİLTRE!$C1970,'SKT LİSTESİ'!$F:$S,12,0)),"")</f>
        <v/>
      </c>
      <c r="L1970" s="134" t="str">
        <f ca="1">IFERROR(IF($C1970="","",VLOOKUP(FİLTRE!$C1970,'SKT LİSTESİ'!$F:$S,13,0)),"")</f>
        <v/>
      </c>
      <c r="M1970" s="135" t="str">
        <f ca="1">IFERROR(IF($C1970="","",VLOOKUP(FİLTRE!$C1970,'SKT LİSTESİ'!$F:$AJ,14,0)),"")</f>
        <v/>
      </c>
      <c r="N1970" s="31" t="str">
        <f ca="1">IFERROR(IF($C1970="","",VLOOKUP(FİLTRE!$C1970,'SKT LİSTESİ'!$F:$AJ,22,0)),"")</f>
        <v/>
      </c>
      <c r="O1970" s="136" t="str">
        <f ca="1">IFERROR(IF($C1970="","",VLOOKUP(FİLTRE!$C1970,'SKT LİSTESİ'!$F:$AJ,23,0)),"")</f>
        <v/>
      </c>
      <c r="P1970" s="31"/>
      <c r="Q1970" s="31"/>
      <c r="R1970" s="137" t="str">
        <f ca="1">(IFERROR(IF($C1970="","",VLOOKUP(FİLTRE!$C1970,'SKT LİSTESİ'!$F:$AJ,15,0)),""))</f>
        <v/>
      </c>
      <c r="S1970" s="138" t="str">
        <f ca="1">IFERROR(IF($C1970="","",VLOOKUP(FİLTRE!$C1970,'SKT LİSTESİ'!$F:$AJ,16,0)),"")</f>
        <v/>
      </c>
      <c r="AF1970" s="179" t="str">
        <f t="shared" ca="1" si="122"/>
        <v/>
      </c>
      <c r="AG1970" s="179">
        <f t="shared" ca="1" si="123"/>
        <v>0</v>
      </c>
      <c r="AH1970" s="179">
        <f t="shared" ca="1" si="124"/>
        <v>0</v>
      </c>
    </row>
    <row r="1971" spans="2:34" ht="15.75" x14ac:dyDescent="0.25">
      <c r="B1971">
        <f t="shared" ca="1" si="121"/>
        <v>1959</v>
      </c>
      <c r="C1971" t="str">
        <f ca="1">IFERROR(VLOOKUP(B1971,'SKT LİSTESİ'!F:F,1,0),"")</f>
        <v/>
      </c>
      <c r="E1971" s="128" t="str">
        <f ca="1">IFERROR(IF($C1971="","",VLOOKUP(FİLTRE!$C1971,'SKT LİSTESİ'!$F:$S,5,0)),"")</f>
        <v/>
      </c>
      <c r="F1971" s="129" t="str">
        <f ca="1">IFERROR(IF($C1971="","",VLOOKUP(FİLTRE!$C1971,'SKT LİSTESİ'!$F:$S,7,0)),"")</f>
        <v/>
      </c>
      <c r="G1971" s="130" t="str">
        <f ca="1">IFERROR(IF($C1971="","",VLOOKUP(FİLTRE!$C1971,'SKT LİSTESİ'!$F:$S,8,0)),"")</f>
        <v/>
      </c>
      <c r="H1971" s="131" t="str">
        <f ca="1">IF(E1971="","",IF($C1971="","",VLOOKUP(FİLTRE!$C1971,'SKT LİSTESİ'!$F:$S,9,0)))</f>
        <v/>
      </c>
      <c r="I1971" s="132" t="str">
        <f ca="1">IFERROR(IF($C1971="","",VLOOKUP(FİLTRE!$C1971,'SKT LİSTESİ'!$F:$S,10,0)),"")</f>
        <v/>
      </c>
      <c r="J1971" s="133" t="str">
        <f ca="1">IFERROR(IF($C1971="","",VLOOKUP(FİLTRE!$C1971,'SKT LİSTESİ'!$F:$S,11,0)),"")</f>
        <v/>
      </c>
      <c r="K1971" s="134" t="str">
        <f ca="1">IFERROR(IF($C1971="","",VLOOKUP(FİLTRE!$C1971,'SKT LİSTESİ'!$F:$S,12,0)),"")</f>
        <v/>
      </c>
      <c r="L1971" s="134" t="str">
        <f ca="1">IFERROR(IF($C1971="","",VLOOKUP(FİLTRE!$C1971,'SKT LİSTESİ'!$F:$S,13,0)),"")</f>
        <v/>
      </c>
      <c r="M1971" s="135" t="str">
        <f ca="1">IFERROR(IF($C1971="","",VLOOKUP(FİLTRE!$C1971,'SKT LİSTESİ'!$F:$AJ,14,0)),"")</f>
        <v/>
      </c>
      <c r="N1971" s="31" t="str">
        <f ca="1">IFERROR(IF($C1971="","",VLOOKUP(FİLTRE!$C1971,'SKT LİSTESİ'!$F:$AJ,22,0)),"")</f>
        <v/>
      </c>
      <c r="O1971" s="136" t="str">
        <f ca="1">IFERROR(IF($C1971="","",VLOOKUP(FİLTRE!$C1971,'SKT LİSTESİ'!$F:$AJ,23,0)),"")</f>
        <v/>
      </c>
      <c r="P1971" s="31"/>
      <c r="Q1971" s="31"/>
      <c r="R1971" s="137" t="str">
        <f ca="1">(IFERROR(IF($C1971="","",VLOOKUP(FİLTRE!$C1971,'SKT LİSTESİ'!$F:$AJ,15,0)),""))</f>
        <v/>
      </c>
      <c r="S1971" s="138" t="str">
        <f ca="1">IFERROR(IF($C1971="","",VLOOKUP(FİLTRE!$C1971,'SKT LİSTESİ'!$F:$AJ,16,0)),"")</f>
        <v/>
      </c>
      <c r="AF1971" s="179" t="str">
        <f t="shared" ca="1" si="122"/>
        <v/>
      </c>
      <c r="AG1971" s="179">
        <f t="shared" ca="1" si="123"/>
        <v>0</v>
      </c>
      <c r="AH1971" s="179">
        <f t="shared" ca="1" si="124"/>
        <v>0</v>
      </c>
    </row>
    <row r="1972" spans="2:34" ht="15.75" x14ac:dyDescent="0.25">
      <c r="B1972">
        <f t="shared" ca="1" si="121"/>
        <v>1960</v>
      </c>
      <c r="C1972" t="str">
        <f ca="1">IFERROR(VLOOKUP(B1972,'SKT LİSTESİ'!F:F,1,0),"")</f>
        <v/>
      </c>
      <c r="E1972" s="128" t="str">
        <f ca="1">IFERROR(IF($C1972="","",VLOOKUP(FİLTRE!$C1972,'SKT LİSTESİ'!$F:$S,5,0)),"")</f>
        <v/>
      </c>
      <c r="F1972" s="129" t="str">
        <f ca="1">IFERROR(IF($C1972="","",VLOOKUP(FİLTRE!$C1972,'SKT LİSTESİ'!$F:$S,7,0)),"")</f>
        <v/>
      </c>
      <c r="G1972" s="130" t="str">
        <f ca="1">IFERROR(IF($C1972="","",VLOOKUP(FİLTRE!$C1972,'SKT LİSTESİ'!$F:$S,8,0)),"")</f>
        <v/>
      </c>
      <c r="H1972" s="131" t="str">
        <f ca="1">IF(E1972="","",IF($C1972="","",VLOOKUP(FİLTRE!$C1972,'SKT LİSTESİ'!$F:$S,9,0)))</f>
        <v/>
      </c>
      <c r="I1972" s="132" t="str">
        <f ca="1">IFERROR(IF($C1972="","",VLOOKUP(FİLTRE!$C1972,'SKT LİSTESİ'!$F:$S,10,0)),"")</f>
        <v/>
      </c>
      <c r="J1972" s="133" t="str">
        <f ca="1">IFERROR(IF($C1972="","",VLOOKUP(FİLTRE!$C1972,'SKT LİSTESİ'!$F:$S,11,0)),"")</f>
        <v/>
      </c>
      <c r="K1972" s="134" t="str">
        <f ca="1">IFERROR(IF($C1972="","",VLOOKUP(FİLTRE!$C1972,'SKT LİSTESİ'!$F:$S,12,0)),"")</f>
        <v/>
      </c>
      <c r="L1972" s="134" t="str">
        <f ca="1">IFERROR(IF($C1972="","",VLOOKUP(FİLTRE!$C1972,'SKT LİSTESİ'!$F:$S,13,0)),"")</f>
        <v/>
      </c>
      <c r="M1972" s="135" t="str">
        <f ca="1">IFERROR(IF($C1972="","",VLOOKUP(FİLTRE!$C1972,'SKT LİSTESİ'!$F:$AJ,14,0)),"")</f>
        <v/>
      </c>
      <c r="N1972" s="31" t="str">
        <f ca="1">IFERROR(IF($C1972="","",VLOOKUP(FİLTRE!$C1972,'SKT LİSTESİ'!$F:$AJ,22,0)),"")</f>
        <v/>
      </c>
      <c r="O1972" s="136" t="str">
        <f ca="1">IFERROR(IF($C1972="","",VLOOKUP(FİLTRE!$C1972,'SKT LİSTESİ'!$F:$AJ,23,0)),"")</f>
        <v/>
      </c>
      <c r="P1972" s="31"/>
      <c r="Q1972" s="31"/>
      <c r="R1972" s="137" t="str">
        <f ca="1">(IFERROR(IF($C1972="","",VLOOKUP(FİLTRE!$C1972,'SKT LİSTESİ'!$F:$AJ,15,0)),""))</f>
        <v/>
      </c>
      <c r="S1972" s="138" t="str">
        <f ca="1">IFERROR(IF($C1972="","",VLOOKUP(FİLTRE!$C1972,'SKT LİSTESİ'!$F:$AJ,16,0)),"")</f>
        <v/>
      </c>
      <c r="AF1972" s="179" t="str">
        <f t="shared" ca="1" si="122"/>
        <v/>
      </c>
      <c r="AG1972" s="179">
        <f t="shared" ca="1" si="123"/>
        <v>0</v>
      </c>
      <c r="AH1972" s="179">
        <f t="shared" ca="1" si="124"/>
        <v>0</v>
      </c>
    </row>
    <row r="1973" spans="2:34" ht="15.75" x14ac:dyDescent="0.25">
      <c r="B1973">
        <f t="shared" ca="1" si="121"/>
        <v>1961</v>
      </c>
      <c r="C1973" t="str">
        <f ca="1">IFERROR(VLOOKUP(B1973,'SKT LİSTESİ'!F:F,1,0),"")</f>
        <v/>
      </c>
      <c r="E1973" s="128" t="str">
        <f ca="1">IFERROR(IF($C1973="","",VLOOKUP(FİLTRE!$C1973,'SKT LİSTESİ'!$F:$S,5,0)),"")</f>
        <v/>
      </c>
      <c r="F1973" s="129" t="str">
        <f ca="1">IFERROR(IF($C1973="","",VLOOKUP(FİLTRE!$C1973,'SKT LİSTESİ'!$F:$S,7,0)),"")</f>
        <v/>
      </c>
      <c r="G1973" s="130" t="str">
        <f ca="1">IFERROR(IF($C1973="","",VLOOKUP(FİLTRE!$C1973,'SKT LİSTESİ'!$F:$S,8,0)),"")</f>
        <v/>
      </c>
      <c r="H1973" s="131" t="str">
        <f ca="1">IF(E1973="","",IF($C1973="","",VLOOKUP(FİLTRE!$C1973,'SKT LİSTESİ'!$F:$S,9,0)))</f>
        <v/>
      </c>
      <c r="I1973" s="132" t="str">
        <f ca="1">IFERROR(IF($C1973="","",VLOOKUP(FİLTRE!$C1973,'SKT LİSTESİ'!$F:$S,10,0)),"")</f>
        <v/>
      </c>
      <c r="J1973" s="133" t="str">
        <f ca="1">IFERROR(IF($C1973="","",VLOOKUP(FİLTRE!$C1973,'SKT LİSTESİ'!$F:$S,11,0)),"")</f>
        <v/>
      </c>
      <c r="K1973" s="134" t="str">
        <f ca="1">IFERROR(IF($C1973="","",VLOOKUP(FİLTRE!$C1973,'SKT LİSTESİ'!$F:$S,12,0)),"")</f>
        <v/>
      </c>
      <c r="L1973" s="134" t="str">
        <f ca="1">IFERROR(IF($C1973="","",VLOOKUP(FİLTRE!$C1973,'SKT LİSTESİ'!$F:$S,13,0)),"")</f>
        <v/>
      </c>
      <c r="M1973" s="135" t="str">
        <f ca="1">IFERROR(IF($C1973="","",VLOOKUP(FİLTRE!$C1973,'SKT LİSTESİ'!$F:$AJ,14,0)),"")</f>
        <v/>
      </c>
      <c r="N1973" s="31" t="str">
        <f ca="1">IFERROR(IF($C1973="","",VLOOKUP(FİLTRE!$C1973,'SKT LİSTESİ'!$F:$AJ,22,0)),"")</f>
        <v/>
      </c>
      <c r="O1973" s="136" t="str">
        <f ca="1">IFERROR(IF($C1973="","",VLOOKUP(FİLTRE!$C1973,'SKT LİSTESİ'!$F:$AJ,23,0)),"")</f>
        <v/>
      </c>
      <c r="P1973" s="31"/>
      <c r="Q1973" s="31"/>
      <c r="R1973" s="137" t="str">
        <f ca="1">(IFERROR(IF($C1973="","",VLOOKUP(FİLTRE!$C1973,'SKT LİSTESİ'!$F:$AJ,15,0)),""))</f>
        <v/>
      </c>
      <c r="S1973" s="138" t="str">
        <f ca="1">IFERROR(IF($C1973="","",VLOOKUP(FİLTRE!$C1973,'SKT LİSTESİ'!$F:$AJ,16,0)),"")</f>
        <v/>
      </c>
      <c r="AF1973" s="179" t="str">
        <f t="shared" ca="1" si="122"/>
        <v/>
      </c>
      <c r="AG1973" s="179">
        <f t="shared" ca="1" si="123"/>
        <v>0</v>
      </c>
      <c r="AH1973" s="179">
        <f t="shared" ca="1" si="124"/>
        <v>0</v>
      </c>
    </row>
    <row r="1974" spans="2:34" ht="15.75" x14ac:dyDescent="0.25">
      <c r="B1974">
        <f t="shared" ca="1" si="121"/>
        <v>1962</v>
      </c>
      <c r="C1974" t="str">
        <f ca="1">IFERROR(VLOOKUP(B1974,'SKT LİSTESİ'!F:F,1,0),"")</f>
        <v/>
      </c>
      <c r="E1974" s="128" t="str">
        <f ca="1">IFERROR(IF($C1974="","",VLOOKUP(FİLTRE!$C1974,'SKT LİSTESİ'!$F:$S,5,0)),"")</f>
        <v/>
      </c>
      <c r="F1974" s="129" t="str">
        <f ca="1">IFERROR(IF($C1974="","",VLOOKUP(FİLTRE!$C1974,'SKT LİSTESİ'!$F:$S,7,0)),"")</f>
        <v/>
      </c>
      <c r="G1974" s="130" t="str">
        <f ca="1">IFERROR(IF($C1974="","",VLOOKUP(FİLTRE!$C1974,'SKT LİSTESİ'!$F:$S,8,0)),"")</f>
        <v/>
      </c>
      <c r="H1974" s="131" t="str">
        <f ca="1">IF(E1974="","",IF($C1974="","",VLOOKUP(FİLTRE!$C1974,'SKT LİSTESİ'!$F:$S,9,0)))</f>
        <v/>
      </c>
      <c r="I1974" s="132" t="str">
        <f ca="1">IFERROR(IF($C1974="","",VLOOKUP(FİLTRE!$C1974,'SKT LİSTESİ'!$F:$S,10,0)),"")</f>
        <v/>
      </c>
      <c r="J1974" s="133" t="str">
        <f ca="1">IFERROR(IF($C1974="","",VLOOKUP(FİLTRE!$C1974,'SKT LİSTESİ'!$F:$S,11,0)),"")</f>
        <v/>
      </c>
      <c r="K1974" s="134" t="str">
        <f ca="1">IFERROR(IF($C1974="","",VLOOKUP(FİLTRE!$C1974,'SKT LİSTESİ'!$F:$S,12,0)),"")</f>
        <v/>
      </c>
      <c r="L1974" s="134" t="str">
        <f ca="1">IFERROR(IF($C1974="","",VLOOKUP(FİLTRE!$C1974,'SKT LİSTESİ'!$F:$S,13,0)),"")</f>
        <v/>
      </c>
      <c r="M1974" s="135" t="str">
        <f ca="1">IFERROR(IF($C1974="","",VLOOKUP(FİLTRE!$C1974,'SKT LİSTESİ'!$F:$AJ,14,0)),"")</f>
        <v/>
      </c>
      <c r="N1974" s="31" t="str">
        <f ca="1">IFERROR(IF($C1974="","",VLOOKUP(FİLTRE!$C1974,'SKT LİSTESİ'!$F:$AJ,22,0)),"")</f>
        <v/>
      </c>
      <c r="O1974" s="136" t="str">
        <f ca="1">IFERROR(IF($C1974="","",VLOOKUP(FİLTRE!$C1974,'SKT LİSTESİ'!$F:$AJ,23,0)),"")</f>
        <v/>
      </c>
      <c r="P1974" s="31"/>
      <c r="Q1974" s="31"/>
      <c r="R1974" s="137" t="str">
        <f ca="1">(IFERROR(IF($C1974="","",VLOOKUP(FİLTRE!$C1974,'SKT LİSTESİ'!$F:$AJ,15,0)),""))</f>
        <v/>
      </c>
      <c r="S1974" s="138" t="str">
        <f ca="1">IFERROR(IF($C1974="","",VLOOKUP(FİLTRE!$C1974,'SKT LİSTESİ'!$F:$AJ,16,0)),"")</f>
        <v/>
      </c>
      <c r="AF1974" s="179" t="str">
        <f t="shared" ca="1" si="122"/>
        <v/>
      </c>
      <c r="AG1974" s="179">
        <f t="shared" ca="1" si="123"/>
        <v>0</v>
      </c>
      <c r="AH1974" s="179">
        <f t="shared" ca="1" si="124"/>
        <v>0</v>
      </c>
    </row>
    <row r="1975" spans="2:34" ht="15.75" x14ac:dyDescent="0.25">
      <c r="B1975">
        <f t="shared" ca="1" si="121"/>
        <v>1963</v>
      </c>
      <c r="C1975" t="str">
        <f ca="1">IFERROR(VLOOKUP(B1975,'SKT LİSTESİ'!F:F,1,0),"")</f>
        <v/>
      </c>
      <c r="E1975" s="128" t="str">
        <f ca="1">IFERROR(IF($C1975="","",VLOOKUP(FİLTRE!$C1975,'SKT LİSTESİ'!$F:$S,5,0)),"")</f>
        <v/>
      </c>
      <c r="F1975" s="129" t="str">
        <f ca="1">IFERROR(IF($C1975="","",VLOOKUP(FİLTRE!$C1975,'SKT LİSTESİ'!$F:$S,7,0)),"")</f>
        <v/>
      </c>
      <c r="G1975" s="130" t="str">
        <f ca="1">IFERROR(IF($C1975="","",VLOOKUP(FİLTRE!$C1975,'SKT LİSTESİ'!$F:$S,8,0)),"")</f>
        <v/>
      </c>
      <c r="H1975" s="131" t="str">
        <f ca="1">IF(E1975="","",IF($C1975="","",VLOOKUP(FİLTRE!$C1975,'SKT LİSTESİ'!$F:$S,9,0)))</f>
        <v/>
      </c>
      <c r="I1975" s="132" t="str">
        <f ca="1">IFERROR(IF($C1975="","",VLOOKUP(FİLTRE!$C1975,'SKT LİSTESİ'!$F:$S,10,0)),"")</f>
        <v/>
      </c>
      <c r="J1975" s="133" t="str">
        <f ca="1">IFERROR(IF($C1975="","",VLOOKUP(FİLTRE!$C1975,'SKT LİSTESİ'!$F:$S,11,0)),"")</f>
        <v/>
      </c>
      <c r="K1975" s="134" t="str">
        <f ca="1">IFERROR(IF($C1975="","",VLOOKUP(FİLTRE!$C1975,'SKT LİSTESİ'!$F:$S,12,0)),"")</f>
        <v/>
      </c>
      <c r="L1975" s="134" t="str">
        <f ca="1">IFERROR(IF($C1975="","",VLOOKUP(FİLTRE!$C1975,'SKT LİSTESİ'!$F:$S,13,0)),"")</f>
        <v/>
      </c>
      <c r="M1975" s="135" t="str">
        <f ca="1">IFERROR(IF($C1975="","",VLOOKUP(FİLTRE!$C1975,'SKT LİSTESİ'!$F:$AJ,14,0)),"")</f>
        <v/>
      </c>
      <c r="N1975" s="31" t="str">
        <f ca="1">IFERROR(IF($C1975="","",VLOOKUP(FİLTRE!$C1975,'SKT LİSTESİ'!$F:$AJ,22,0)),"")</f>
        <v/>
      </c>
      <c r="O1975" s="136" t="str">
        <f ca="1">IFERROR(IF($C1975="","",VLOOKUP(FİLTRE!$C1975,'SKT LİSTESİ'!$F:$AJ,23,0)),"")</f>
        <v/>
      </c>
      <c r="P1975" s="31"/>
      <c r="Q1975" s="31"/>
      <c r="R1975" s="137" t="str">
        <f ca="1">(IFERROR(IF($C1975="","",VLOOKUP(FİLTRE!$C1975,'SKT LİSTESİ'!$F:$AJ,15,0)),""))</f>
        <v/>
      </c>
      <c r="S1975" s="138" t="str">
        <f ca="1">IFERROR(IF($C1975="","",VLOOKUP(FİLTRE!$C1975,'SKT LİSTESİ'!$F:$AJ,16,0)),"")</f>
        <v/>
      </c>
      <c r="AF1975" s="179" t="str">
        <f t="shared" ca="1" si="122"/>
        <v/>
      </c>
      <c r="AG1975" s="179">
        <f t="shared" ca="1" si="123"/>
        <v>0</v>
      </c>
      <c r="AH1975" s="179">
        <f t="shared" ca="1" si="124"/>
        <v>0</v>
      </c>
    </row>
    <row r="1976" spans="2:34" ht="15.75" x14ac:dyDescent="0.25">
      <c r="B1976">
        <f t="shared" ca="1" si="121"/>
        <v>1964</v>
      </c>
      <c r="C1976" t="str">
        <f ca="1">IFERROR(VLOOKUP(B1976,'SKT LİSTESİ'!F:F,1,0),"")</f>
        <v/>
      </c>
      <c r="E1976" s="128" t="str">
        <f ca="1">IFERROR(IF($C1976="","",VLOOKUP(FİLTRE!$C1976,'SKT LİSTESİ'!$F:$S,5,0)),"")</f>
        <v/>
      </c>
      <c r="F1976" s="129" t="str">
        <f ca="1">IFERROR(IF($C1976="","",VLOOKUP(FİLTRE!$C1976,'SKT LİSTESİ'!$F:$S,7,0)),"")</f>
        <v/>
      </c>
      <c r="G1976" s="130" t="str">
        <f ca="1">IFERROR(IF($C1976="","",VLOOKUP(FİLTRE!$C1976,'SKT LİSTESİ'!$F:$S,8,0)),"")</f>
        <v/>
      </c>
      <c r="H1976" s="131" t="str">
        <f ca="1">IF(E1976="","",IF($C1976="","",VLOOKUP(FİLTRE!$C1976,'SKT LİSTESİ'!$F:$S,9,0)))</f>
        <v/>
      </c>
      <c r="I1976" s="132" t="str">
        <f ca="1">IFERROR(IF($C1976="","",VLOOKUP(FİLTRE!$C1976,'SKT LİSTESİ'!$F:$S,10,0)),"")</f>
        <v/>
      </c>
      <c r="J1976" s="133" t="str">
        <f ca="1">IFERROR(IF($C1976="","",VLOOKUP(FİLTRE!$C1976,'SKT LİSTESİ'!$F:$S,11,0)),"")</f>
        <v/>
      </c>
      <c r="K1976" s="134" t="str">
        <f ca="1">IFERROR(IF($C1976="","",VLOOKUP(FİLTRE!$C1976,'SKT LİSTESİ'!$F:$S,12,0)),"")</f>
        <v/>
      </c>
      <c r="L1976" s="134" t="str">
        <f ca="1">IFERROR(IF($C1976="","",VLOOKUP(FİLTRE!$C1976,'SKT LİSTESİ'!$F:$S,13,0)),"")</f>
        <v/>
      </c>
      <c r="M1976" s="135" t="str">
        <f ca="1">IFERROR(IF($C1976="","",VLOOKUP(FİLTRE!$C1976,'SKT LİSTESİ'!$F:$AJ,14,0)),"")</f>
        <v/>
      </c>
      <c r="N1976" s="31" t="str">
        <f ca="1">IFERROR(IF($C1976="","",VLOOKUP(FİLTRE!$C1976,'SKT LİSTESİ'!$F:$AJ,22,0)),"")</f>
        <v/>
      </c>
      <c r="O1976" s="136" t="str">
        <f ca="1">IFERROR(IF($C1976="","",VLOOKUP(FİLTRE!$C1976,'SKT LİSTESİ'!$F:$AJ,23,0)),"")</f>
        <v/>
      </c>
      <c r="P1976" s="31"/>
      <c r="Q1976" s="31"/>
      <c r="R1976" s="137" t="str">
        <f ca="1">(IFERROR(IF($C1976="","",VLOOKUP(FİLTRE!$C1976,'SKT LİSTESİ'!$F:$AJ,15,0)),""))</f>
        <v/>
      </c>
      <c r="S1976" s="138" t="str">
        <f ca="1">IFERROR(IF($C1976="","",VLOOKUP(FİLTRE!$C1976,'SKT LİSTESİ'!$F:$AJ,16,0)),"")</f>
        <v/>
      </c>
      <c r="AF1976" s="179" t="str">
        <f t="shared" ca="1" si="122"/>
        <v/>
      </c>
      <c r="AG1976" s="179">
        <f t="shared" ca="1" si="123"/>
        <v>0</v>
      </c>
      <c r="AH1976" s="179">
        <f t="shared" ca="1" si="124"/>
        <v>0</v>
      </c>
    </row>
    <row r="1977" spans="2:34" ht="15.75" x14ac:dyDescent="0.25">
      <c r="B1977">
        <f t="shared" ca="1" si="121"/>
        <v>1965</v>
      </c>
      <c r="C1977" t="str">
        <f ca="1">IFERROR(VLOOKUP(B1977,'SKT LİSTESİ'!F:F,1,0),"")</f>
        <v/>
      </c>
      <c r="E1977" s="128" t="str">
        <f ca="1">IFERROR(IF($C1977="","",VLOOKUP(FİLTRE!$C1977,'SKT LİSTESİ'!$F:$S,5,0)),"")</f>
        <v/>
      </c>
      <c r="F1977" s="129" t="str">
        <f ca="1">IFERROR(IF($C1977="","",VLOOKUP(FİLTRE!$C1977,'SKT LİSTESİ'!$F:$S,7,0)),"")</f>
        <v/>
      </c>
      <c r="G1977" s="130" t="str">
        <f ca="1">IFERROR(IF($C1977="","",VLOOKUP(FİLTRE!$C1977,'SKT LİSTESİ'!$F:$S,8,0)),"")</f>
        <v/>
      </c>
      <c r="H1977" s="131" t="str">
        <f ca="1">IF(E1977="","",IF($C1977="","",VLOOKUP(FİLTRE!$C1977,'SKT LİSTESİ'!$F:$S,9,0)))</f>
        <v/>
      </c>
      <c r="I1977" s="132" t="str">
        <f ca="1">IFERROR(IF($C1977="","",VLOOKUP(FİLTRE!$C1977,'SKT LİSTESİ'!$F:$S,10,0)),"")</f>
        <v/>
      </c>
      <c r="J1977" s="133" t="str">
        <f ca="1">IFERROR(IF($C1977="","",VLOOKUP(FİLTRE!$C1977,'SKT LİSTESİ'!$F:$S,11,0)),"")</f>
        <v/>
      </c>
      <c r="K1977" s="134" t="str">
        <f ca="1">IFERROR(IF($C1977="","",VLOOKUP(FİLTRE!$C1977,'SKT LİSTESİ'!$F:$S,12,0)),"")</f>
        <v/>
      </c>
      <c r="L1977" s="134" t="str">
        <f ca="1">IFERROR(IF($C1977="","",VLOOKUP(FİLTRE!$C1977,'SKT LİSTESİ'!$F:$S,13,0)),"")</f>
        <v/>
      </c>
      <c r="M1977" s="135" t="str">
        <f ca="1">IFERROR(IF($C1977="","",VLOOKUP(FİLTRE!$C1977,'SKT LİSTESİ'!$F:$AJ,14,0)),"")</f>
        <v/>
      </c>
      <c r="N1977" s="31" t="str">
        <f ca="1">IFERROR(IF($C1977="","",VLOOKUP(FİLTRE!$C1977,'SKT LİSTESİ'!$F:$AJ,22,0)),"")</f>
        <v/>
      </c>
      <c r="O1977" s="136" t="str">
        <f ca="1">IFERROR(IF($C1977="","",VLOOKUP(FİLTRE!$C1977,'SKT LİSTESİ'!$F:$AJ,23,0)),"")</f>
        <v/>
      </c>
      <c r="P1977" s="31"/>
      <c r="Q1977" s="31"/>
      <c r="R1977" s="137" t="str">
        <f ca="1">(IFERROR(IF($C1977="","",VLOOKUP(FİLTRE!$C1977,'SKT LİSTESİ'!$F:$AJ,15,0)),""))</f>
        <v/>
      </c>
      <c r="S1977" s="138" t="str">
        <f ca="1">IFERROR(IF($C1977="","",VLOOKUP(FİLTRE!$C1977,'SKT LİSTESİ'!$F:$AJ,16,0)),"")</f>
        <v/>
      </c>
      <c r="AF1977" s="179" t="str">
        <f t="shared" ca="1" si="122"/>
        <v/>
      </c>
      <c r="AG1977" s="179">
        <f t="shared" ca="1" si="123"/>
        <v>0</v>
      </c>
      <c r="AH1977" s="179">
        <f t="shared" ca="1" si="124"/>
        <v>0</v>
      </c>
    </row>
    <row r="1978" spans="2:34" ht="15.75" x14ac:dyDescent="0.25">
      <c r="B1978">
        <f t="shared" ca="1" si="121"/>
        <v>1966</v>
      </c>
      <c r="C1978" t="str">
        <f ca="1">IFERROR(VLOOKUP(B1978,'SKT LİSTESİ'!F:F,1,0),"")</f>
        <v/>
      </c>
      <c r="E1978" s="128" t="str">
        <f ca="1">IFERROR(IF($C1978="","",VLOOKUP(FİLTRE!$C1978,'SKT LİSTESİ'!$F:$S,5,0)),"")</f>
        <v/>
      </c>
      <c r="F1978" s="129" t="str">
        <f ca="1">IFERROR(IF($C1978="","",VLOOKUP(FİLTRE!$C1978,'SKT LİSTESİ'!$F:$S,7,0)),"")</f>
        <v/>
      </c>
      <c r="G1978" s="130" t="str">
        <f ca="1">IFERROR(IF($C1978="","",VLOOKUP(FİLTRE!$C1978,'SKT LİSTESİ'!$F:$S,8,0)),"")</f>
        <v/>
      </c>
      <c r="H1978" s="131" t="str">
        <f ca="1">IF(E1978="","",IF($C1978="","",VLOOKUP(FİLTRE!$C1978,'SKT LİSTESİ'!$F:$S,9,0)))</f>
        <v/>
      </c>
      <c r="I1978" s="132" t="str">
        <f ca="1">IFERROR(IF($C1978="","",VLOOKUP(FİLTRE!$C1978,'SKT LİSTESİ'!$F:$S,10,0)),"")</f>
        <v/>
      </c>
      <c r="J1978" s="133" t="str">
        <f ca="1">IFERROR(IF($C1978="","",VLOOKUP(FİLTRE!$C1978,'SKT LİSTESİ'!$F:$S,11,0)),"")</f>
        <v/>
      </c>
      <c r="K1978" s="134" t="str">
        <f ca="1">IFERROR(IF($C1978="","",VLOOKUP(FİLTRE!$C1978,'SKT LİSTESİ'!$F:$S,12,0)),"")</f>
        <v/>
      </c>
      <c r="L1978" s="134" t="str">
        <f ca="1">IFERROR(IF($C1978="","",VLOOKUP(FİLTRE!$C1978,'SKT LİSTESİ'!$F:$S,13,0)),"")</f>
        <v/>
      </c>
      <c r="M1978" s="135" t="str">
        <f ca="1">IFERROR(IF($C1978="","",VLOOKUP(FİLTRE!$C1978,'SKT LİSTESİ'!$F:$AJ,14,0)),"")</f>
        <v/>
      </c>
      <c r="N1978" s="31" t="str">
        <f ca="1">IFERROR(IF($C1978="","",VLOOKUP(FİLTRE!$C1978,'SKT LİSTESİ'!$F:$AJ,22,0)),"")</f>
        <v/>
      </c>
      <c r="O1978" s="136" t="str">
        <f ca="1">IFERROR(IF($C1978="","",VLOOKUP(FİLTRE!$C1978,'SKT LİSTESİ'!$F:$AJ,23,0)),"")</f>
        <v/>
      </c>
      <c r="P1978" s="31"/>
      <c r="Q1978" s="31"/>
      <c r="R1978" s="137" t="str">
        <f ca="1">(IFERROR(IF($C1978="","",VLOOKUP(FİLTRE!$C1978,'SKT LİSTESİ'!$F:$AJ,15,0)),""))</f>
        <v/>
      </c>
      <c r="S1978" s="138" t="str">
        <f ca="1">IFERROR(IF($C1978="","",VLOOKUP(FİLTRE!$C1978,'SKT LİSTESİ'!$F:$AJ,16,0)),"")</f>
        <v/>
      </c>
      <c r="AF1978" s="179" t="str">
        <f t="shared" ca="1" si="122"/>
        <v/>
      </c>
      <c r="AG1978" s="179">
        <f t="shared" ca="1" si="123"/>
        <v>0</v>
      </c>
      <c r="AH1978" s="179">
        <f t="shared" ca="1" si="124"/>
        <v>0</v>
      </c>
    </row>
    <row r="1979" spans="2:34" ht="15.75" x14ac:dyDescent="0.25">
      <c r="B1979">
        <f t="shared" ca="1" si="121"/>
        <v>1967</v>
      </c>
      <c r="C1979" t="str">
        <f ca="1">IFERROR(VLOOKUP(B1979,'SKT LİSTESİ'!F:F,1,0),"")</f>
        <v/>
      </c>
      <c r="E1979" s="128" t="str">
        <f ca="1">IFERROR(IF($C1979="","",VLOOKUP(FİLTRE!$C1979,'SKT LİSTESİ'!$F:$S,5,0)),"")</f>
        <v/>
      </c>
      <c r="F1979" s="129" t="str">
        <f ca="1">IFERROR(IF($C1979="","",VLOOKUP(FİLTRE!$C1979,'SKT LİSTESİ'!$F:$S,7,0)),"")</f>
        <v/>
      </c>
      <c r="G1979" s="130" t="str">
        <f ca="1">IFERROR(IF($C1979="","",VLOOKUP(FİLTRE!$C1979,'SKT LİSTESİ'!$F:$S,8,0)),"")</f>
        <v/>
      </c>
      <c r="H1979" s="131" t="str">
        <f ca="1">IF(E1979="","",IF($C1979="","",VLOOKUP(FİLTRE!$C1979,'SKT LİSTESİ'!$F:$S,9,0)))</f>
        <v/>
      </c>
      <c r="I1979" s="132" t="str">
        <f ca="1">IFERROR(IF($C1979="","",VLOOKUP(FİLTRE!$C1979,'SKT LİSTESİ'!$F:$S,10,0)),"")</f>
        <v/>
      </c>
      <c r="J1979" s="133" t="str">
        <f ca="1">IFERROR(IF($C1979="","",VLOOKUP(FİLTRE!$C1979,'SKT LİSTESİ'!$F:$S,11,0)),"")</f>
        <v/>
      </c>
      <c r="K1979" s="134" t="str">
        <f ca="1">IFERROR(IF($C1979="","",VLOOKUP(FİLTRE!$C1979,'SKT LİSTESİ'!$F:$S,12,0)),"")</f>
        <v/>
      </c>
      <c r="L1979" s="134" t="str">
        <f ca="1">IFERROR(IF($C1979="","",VLOOKUP(FİLTRE!$C1979,'SKT LİSTESİ'!$F:$S,13,0)),"")</f>
        <v/>
      </c>
      <c r="M1979" s="135" t="str">
        <f ca="1">IFERROR(IF($C1979="","",VLOOKUP(FİLTRE!$C1979,'SKT LİSTESİ'!$F:$AJ,14,0)),"")</f>
        <v/>
      </c>
      <c r="N1979" s="31" t="str">
        <f ca="1">IFERROR(IF($C1979="","",VLOOKUP(FİLTRE!$C1979,'SKT LİSTESİ'!$F:$AJ,22,0)),"")</f>
        <v/>
      </c>
      <c r="O1979" s="136" t="str">
        <f ca="1">IFERROR(IF($C1979="","",VLOOKUP(FİLTRE!$C1979,'SKT LİSTESİ'!$F:$AJ,23,0)),"")</f>
        <v/>
      </c>
      <c r="P1979" s="31"/>
      <c r="Q1979" s="31"/>
      <c r="R1979" s="137" t="str">
        <f ca="1">(IFERROR(IF($C1979="","",VLOOKUP(FİLTRE!$C1979,'SKT LİSTESİ'!$F:$AJ,15,0)),""))</f>
        <v/>
      </c>
      <c r="S1979" s="138" t="str">
        <f ca="1">IFERROR(IF($C1979="","",VLOOKUP(FİLTRE!$C1979,'SKT LİSTESİ'!$F:$AJ,16,0)),"")</f>
        <v/>
      </c>
      <c r="AF1979" s="179" t="str">
        <f t="shared" ca="1" si="122"/>
        <v/>
      </c>
      <c r="AG1979" s="179">
        <f t="shared" ca="1" si="123"/>
        <v>0</v>
      </c>
      <c r="AH1979" s="179">
        <f t="shared" ca="1" si="124"/>
        <v>0</v>
      </c>
    </row>
    <row r="1980" spans="2:34" ht="15.75" x14ac:dyDescent="0.25">
      <c r="B1980">
        <f t="shared" ca="1" si="121"/>
        <v>1968</v>
      </c>
      <c r="C1980" t="str">
        <f ca="1">IFERROR(VLOOKUP(B1980,'SKT LİSTESİ'!F:F,1,0),"")</f>
        <v/>
      </c>
      <c r="E1980" s="128" t="str">
        <f ca="1">IFERROR(IF($C1980="","",VLOOKUP(FİLTRE!$C1980,'SKT LİSTESİ'!$F:$S,5,0)),"")</f>
        <v/>
      </c>
      <c r="F1980" s="129" t="str">
        <f ca="1">IFERROR(IF($C1980="","",VLOOKUP(FİLTRE!$C1980,'SKT LİSTESİ'!$F:$S,7,0)),"")</f>
        <v/>
      </c>
      <c r="G1980" s="130" t="str">
        <f ca="1">IFERROR(IF($C1980="","",VLOOKUP(FİLTRE!$C1980,'SKT LİSTESİ'!$F:$S,8,0)),"")</f>
        <v/>
      </c>
      <c r="H1980" s="131" t="str">
        <f ca="1">IF(E1980="","",IF($C1980="","",VLOOKUP(FİLTRE!$C1980,'SKT LİSTESİ'!$F:$S,9,0)))</f>
        <v/>
      </c>
      <c r="I1980" s="132" t="str">
        <f ca="1">IFERROR(IF($C1980="","",VLOOKUP(FİLTRE!$C1980,'SKT LİSTESİ'!$F:$S,10,0)),"")</f>
        <v/>
      </c>
      <c r="J1980" s="133" t="str">
        <f ca="1">IFERROR(IF($C1980="","",VLOOKUP(FİLTRE!$C1980,'SKT LİSTESİ'!$F:$S,11,0)),"")</f>
        <v/>
      </c>
      <c r="K1980" s="134" t="str">
        <f ca="1">IFERROR(IF($C1980="","",VLOOKUP(FİLTRE!$C1980,'SKT LİSTESİ'!$F:$S,12,0)),"")</f>
        <v/>
      </c>
      <c r="L1980" s="134" t="str">
        <f ca="1">IFERROR(IF($C1980="","",VLOOKUP(FİLTRE!$C1980,'SKT LİSTESİ'!$F:$S,13,0)),"")</f>
        <v/>
      </c>
      <c r="M1980" s="135" t="str">
        <f ca="1">IFERROR(IF($C1980="","",VLOOKUP(FİLTRE!$C1980,'SKT LİSTESİ'!$F:$AJ,14,0)),"")</f>
        <v/>
      </c>
      <c r="N1980" s="31" t="str">
        <f ca="1">IFERROR(IF($C1980="","",VLOOKUP(FİLTRE!$C1980,'SKT LİSTESİ'!$F:$AJ,22,0)),"")</f>
        <v/>
      </c>
      <c r="O1980" s="136" t="str">
        <f ca="1">IFERROR(IF($C1980="","",VLOOKUP(FİLTRE!$C1980,'SKT LİSTESİ'!$F:$AJ,23,0)),"")</f>
        <v/>
      </c>
      <c r="P1980" s="31"/>
      <c r="Q1980" s="31"/>
      <c r="R1980" s="137" t="str">
        <f ca="1">(IFERROR(IF($C1980="","",VLOOKUP(FİLTRE!$C1980,'SKT LİSTESİ'!$F:$AJ,15,0)),""))</f>
        <v/>
      </c>
      <c r="S1980" s="138" t="str">
        <f ca="1">IFERROR(IF($C1980="","",VLOOKUP(FİLTRE!$C1980,'SKT LİSTESİ'!$F:$AJ,16,0)),"")</f>
        <v/>
      </c>
      <c r="AF1980" s="179" t="str">
        <f t="shared" ca="1" si="122"/>
        <v/>
      </c>
      <c r="AG1980" s="179">
        <f t="shared" ca="1" si="123"/>
        <v>0</v>
      </c>
      <c r="AH1980" s="179">
        <f t="shared" ca="1" si="124"/>
        <v>0</v>
      </c>
    </row>
    <row r="1981" spans="2:34" ht="15.75" x14ac:dyDescent="0.25">
      <c r="B1981">
        <f t="shared" ca="1" si="121"/>
        <v>1969</v>
      </c>
      <c r="C1981" t="str">
        <f ca="1">IFERROR(VLOOKUP(B1981,'SKT LİSTESİ'!F:F,1,0),"")</f>
        <v/>
      </c>
      <c r="E1981" s="128" t="str">
        <f ca="1">IFERROR(IF($C1981="","",VLOOKUP(FİLTRE!$C1981,'SKT LİSTESİ'!$F:$S,5,0)),"")</f>
        <v/>
      </c>
      <c r="F1981" s="129" t="str">
        <f ca="1">IFERROR(IF($C1981="","",VLOOKUP(FİLTRE!$C1981,'SKT LİSTESİ'!$F:$S,7,0)),"")</f>
        <v/>
      </c>
      <c r="G1981" s="130" t="str">
        <f ca="1">IFERROR(IF($C1981="","",VLOOKUP(FİLTRE!$C1981,'SKT LİSTESİ'!$F:$S,8,0)),"")</f>
        <v/>
      </c>
      <c r="H1981" s="131" t="str">
        <f ca="1">IF(E1981="","",IF($C1981="","",VLOOKUP(FİLTRE!$C1981,'SKT LİSTESİ'!$F:$S,9,0)))</f>
        <v/>
      </c>
      <c r="I1981" s="132" t="str">
        <f ca="1">IFERROR(IF($C1981="","",VLOOKUP(FİLTRE!$C1981,'SKT LİSTESİ'!$F:$S,10,0)),"")</f>
        <v/>
      </c>
      <c r="J1981" s="133" t="str">
        <f ca="1">IFERROR(IF($C1981="","",VLOOKUP(FİLTRE!$C1981,'SKT LİSTESİ'!$F:$S,11,0)),"")</f>
        <v/>
      </c>
      <c r="K1981" s="134" t="str">
        <f ca="1">IFERROR(IF($C1981="","",VLOOKUP(FİLTRE!$C1981,'SKT LİSTESİ'!$F:$S,12,0)),"")</f>
        <v/>
      </c>
      <c r="L1981" s="134" t="str">
        <f ca="1">IFERROR(IF($C1981="","",VLOOKUP(FİLTRE!$C1981,'SKT LİSTESİ'!$F:$S,13,0)),"")</f>
        <v/>
      </c>
      <c r="M1981" s="135" t="str">
        <f ca="1">IFERROR(IF($C1981="","",VLOOKUP(FİLTRE!$C1981,'SKT LİSTESİ'!$F:$AJ,14,0)),"")</f>
        <v/>
      </c>
      <c r="N1981" s="31" t="str">
        <f ca="1">IFERROR(IF($C1981="","",VLOOKUP(FİLTRE!$C1981,'SKT LİSTESİ'!$F:$AJ,22,0)),"")</f>
        <v/>
      </c>
      <c r="O1981" s="136" t="str">
        <f ca="1">IFERROR(IF($C1981="","",VLOOKUP(FİLTRE!$C1981,'SKT LİSTESİ'!$F:$AJ,23,0)),"")</f>
        <v/>
      </c>
      <c r="P1981" s="31"/>
      <c r="Q1981" s="31"/>
      <c r="R1981" s="137" t="str">
        <f ca="1">(IFERROR(IF($C1981="","",VLOOKUP(FİLTRE!$C1981,'SKT LİSTESİ'!$F:$AJ,15,0)),""))</f>
        <v/>
      </c>
      <c r="S1981" s="138" t="str">
        <f ca="1">IFERROR(IF($C1981="","",VLOOKUP(FİLTRE!$C1981,'SKT LİSTESİ'!$F:$AJ,16,0)),"")</f>
        <v/>
      </c>
      <c r="AF1981" s="179" t="str">
        <f t="shared" ca="1" si="122"/>
        <v/>
      </c>
      <c r="AG1981" s="179">
        <f t="shared" ca="1" si="123"/>
        <v>0</v>
      </c>
      <c r="AH1981" s="179">
        <f t="shared" ca="1" si="124"/>
        <v>0</v>
      </c>
    </row>
    <row r="1982" spans="2:34" ht="15.75" x14ac:dyDescent="0.25">
      <c r="B1982">
        <f t="shared" ca="1" si="121"/>
        <v>1970</v>
      </c>
      <c r="C1982" t="str">
        <f ca="1">IFERROR(VLOOKUP(B1982,'SKT LİSTESİ'!F:F,1,0),"")</f>
        <v/>
      </c>
      <c r="E1982" s="128" t="str">
        <f ca="1">IFERROR(IF($C1982="","",VLOOKUP(FİLTRE!$C1982,'SKT LİSTESİ'!$F:$S,5,0)),"")</f>
        <v/>
      </c>
      <c r="F1982" s="129" t="str">
        <f ca="1">IFERROR(IF($C1982="","",VLOOKUP(FİLTRE!$C1982,'SKT LİSTESİ'!$F:$S,7,0)),"")</f>
        <v/>
      </c>
      <c r="G1982" s="130" t="str">
        <f ca="1">IFERROR(IF($C1982="","",VLOOKUP(FİLTRE!$C1982,'SKT LİSTESİ'!$F:$S,8,0)),"")</f>
        <v/>
      </c>
      <c r="H1982" s="131" t="str">
        <f ca="1">IF(E1982="","",IF($C1982="","",VLOOKUP(FİLTRE!$C1982,'SKT LİSTESİ'!$F:$S,9,0)))</f>
        <v/>
      </c>
      <c r="I1982" s="132" t="str">
        <f ca="1">IFERROR(IF($C1982="","",VLOOKUP(FİLTRE!$C1982,'SKT LİSTESİ'!$F:$S,10,0)),"")</f>
        <v/>
      </c>
      <c r="J1982" s="133" t="str">
        <f ca="1">IFERROR(IF($C1982="","",VLOOKUP(FİLTRE!$C1982,'SKT LİSTESİ'!$F:$S,11,0)),"")</f>
        <v/>
      </c>
      <c r="K1982" s="134" t="str">
        <f ca="1">IFERROR(IF($C1982="","",VLOOKUP(FİLTRE!$C1982,'SKT LİSTESİ'!$F:$S,12,0)),"")</f>
        <v/>
      </c>
      <c r="L1982" s="134" t="str">
        <f ca="1">IFERROR(IF($C1982="","",VLOOKUP(FİLTRE!$C1982,'SKT LİSTESİ'!$F:$S,13,0)),"")</f>
        <v/>
      </c>
      <c r="M1982" s="135" t="str">
        <f ca="1">IFERROR(IF($C1982="","",VLOOKUP(FİLTRE!$C1982,'SKT LİSTESİ'!$F:$AJ,14,0)),"")</f>
        <v/>
      </c>
      <c r="N1982" s="31" t="str">
        <f ca="1">IFERROR(IF($C1982="","",VLOOKUP(FİLTRE!$C1982,'SKT LİSTESİ'!$F:$AJ,22,0)),"")</f>
        <v/>
      </c>
      <c r="O1982" s="136" t="str">
        <f ca="1">IFERROR(IF($C1982="","",VLOOKUP(FİLTRE!$C1982,'SKT LİSTESİ'!$F:$AJ,23,0)),"")</f>
        <v/>
      </c>
      <c r="P1982" s="31"/>
      <c r="Q1982" s="31"/>
      <c r="R1982" s="137" t="str">
        <f ca="1">(IFERROR(IF($C1982="","",VLOOKUP(FİLTRE!$C1982,'SKT LİSTESİ'!$F:$AJ,15,0)),""))</f>
        <v/>
      </c>
      <c r="S1982" s="138" t="str">
        <f ca="1">IFERROR(IF($C1982="","",VLOOKUP(FİLTRE!$C1982,'SKT LİSTESİ'!$F:$AJ,16,0)),"")</f>
        <v/>
      </c>
      <c r="AF1982" s="179" t="str">
        <f t="shared" ca="1" si="122"/>
        <v/>
      </c>
      <c r="AG1982" s="179">
        <f t="shared" ca="1" si="123"/>
        <v>0</v>
      </c>
      <c r="AH1982" s="179">
        <f t="shared" ca="1" si="124"/>
        <v>0</v>
      </c>
    </row>
    <row r="1983" spans="2:34" ht="15.75" x14ac:dyDescent="0.25">
      <c r="B1983">
        <f t="shared" ca="1" si="121"/>
        <v>1971</v>
      </c>
      <c r="C1983" t="str">
        <f ca="1">IFERROR(VLOOKUP(B1983,'SKT LİSTESİ'!F:F,1,0),"")</f>
        <v/>
      </c>
      <c r="E1983" s="128" t="str">
        <f ca="1">IFERROR(IF($C1983="","",VLOOKUP(FİLTRE!$C1983,'SKT LİSTESİ'!$F:$S,5,0)),"")</f>
        <v/>
      </c>
      <c r="F1983" s="129" t="str">
        <f ca="1">IFERROR(IF($C1983="","",VLOOKUP(FİLTRE!$C1983,'SKT LİSTESİ'!$F:$S,7,0)),"")</f>
        <v/>
      </c>
      <c r="G1983" s="130" t="str">
        <f ca="1">IFERROR(IF($C1983="","",VLOOKUP(FİLTRE!$C1983,'SKT LİSTESİ'!$F:$S,8,0)),"")</f>
        <v/>
      </c>
      <c r="H1983" s="131" t="str">
        <f ca="1">IF(E1983="","",IF($C1983="","",VLOOKUP(FİLTRE!$C1983,'SKT LİSTESİ'!$F:$S,9,0)))</f>
        <v/>
      </c>
      <c r="I1983" s="132" t="str">
        <f ca="1">IFERROR(IF($C1983="","",VLOOKUP(FİLTRE!$C1983,'SKT LİSTESİ'!$F:$S,10,0)),"")</f>
        <v/>
      </c>
      <c r="J1983" s="133" t="str">
        <f ca="1">IFERROR(IF($C1983="","",VLOOKUP(FİLTRE!$C1983,'SKT LİSTESİ'!$F:$S,11,0)),"")</f>
        <v/>
      </c>
      <c r="K1983" s="134" t="str">
        <f ca="1">IFERROR(IF($C1983="","",VLOOKUP(FİLTRE!$C1983,'SKT LİSTESİ'!$F:$S,12,0)),"")</f>
        <v/>
      </c>
      <c r="L1983" s="134" t="str">
        <f ca="1">IFERROR(IF($C1983="","",VLOOKUP(FİLTRE!$C1983,'SKT LİSTESİ'!$F:$S,13,0)),"")</f>
        <v/>
      </c>
      <c r="M1983" s="135" t="str">
        <f ca="1">IFERROR(IF($C1983="","",VLOOKUP(FİLTRE!$C1983,'SKT LİSTESİ'!$F:$AJ,14,0)),"")</f>
        <v/>
      </c>
      <c r="N1983" s="31" t="str">
        <f ca="1">IFERROR(IF($C1983="","",VLOOKUP(FİLTRE!$C1983,'SKT LİSTESİ'!$F:$AJ,22,0)),"")</f>
        <v/>
      </c>
      <c r="O1983" s="136" t="str">
        <f ca="1">IFERROR(IF($C1983="","",VLOOKUP(FİLTRE!$C1983,'SKT LİSTESİ'!$F:$AJ,23,0)),"")</f>
        <v/>
      </c>
      <c r="P1983" s="31"/>
      <c r="Q1983" s="31"/>
      <c r="R1983" s="137" t="str">
        <f ca="1">(IFERROR(IF($C1983="","",VLOOKUP(FİLTRE!$C1983,'SKT LİSTESİ'!$F:$AJ,15,0)),""))</f>
        <v/>
      </c>
      <c r="S1983" s="138" t="str">
        <f ca="1">IFERROR(IF($C1983="","",VLOOKUP(FİLTRE!$C1983,'SKT LİSTESİ'!$F:$AJ,16,0)),"")</f>
        <v/>
      </c>
      <c r="AF1983" s="179" t="str">
        <f t="shared" ca="1" si="122"/>
        <v/>
      </c>
      <c r="AG1983" s="179">
        <f t="shared" ca="1" si="123"/>
        <v>0</v>
      </c>
      <c r="AH1983" s="179">
        <f t="shared" ca="1" si="124"/>
        <v>0</v>
      </c>
    </row>
    <row r="1984" spans="2:34" ht="15.75" x14ac:dyDescent="0.25">
      <c r="B1984">
        <f t="shared" ca="1" si="121"/>
        <v>1972</v>
      </c>
      <c r="C1984" t="str">
        <f ca="1">IFERROR(VLOOKUP(B1984,'SKT LİSTESİ'!F:F,1,0),"")</f>
        <v/>
      </c>
      <c r="E1984" s="128" t="str">
        <f ca="1">IFERROR(IF($C1984="","",VLOOKUP(FİLTRE!$C1984,'SKT LİSTESİ'!$F:$S,5,0)),"")</f>
        <v/>
      </c>
      <c r="F1984" s="129" t="str">
        <f ca="1">IFERROR(IF($C1984="","",VLOOKUP(FİLTRE!$C1984,'SKT LİSTESİ'!$F:$S,7,0)),"")</f>
        <v/>
      </c>
      <c r="G1984" s="130" t="str">
        <f ca="1">IFERROR(IF($C1984="","",VLOOKUP(FİLTRE!$C1984,'SKT LİSTESİ'!$F:$S,8,0)),"")</f>
        <v/>
      </c>
      <c r="H1984" s="131" t="str">
        <f ca="1">IF(E1984="","",IF($C1984="","",VLOOKUP(FİLTRE!$C1984,'SKT LİSTESİ'!$F:$S,9,0)))</f>
        <v/>
      </c>
      <c r="I1984" s="132" t="str">
        <f ca="1">IFERROR(IF($C1984="","",VLOOKUP(FİLTRE!$C1984,'SKT LİSTESİ'!$F:$S,10,0)),"")</f>
        <v/>
      </c>
      <c r="J1984" s="133" t="str">
        <f ca="1">IFERROR(IF($C1984="","",VLOOKUP(FİLTRE!$C1984,'SKT LİSTESİ'!$F:$S,11,0)),"")</f>
        <v/>
      </c>
      <c r="K1984" s="134" t="str">
        <f ca="1">IFERROR(IF($C1984="","",VLOOKUP(FİLTRE!$C1984,'SKT LİSTESİ'!$F:$S,12,0)),"")</f>
        <v/>
      </c>
      <c r="L1984" s="134" t="str">
        <f ca="1">IFERROR(IF($C1984="","",VLOOKUP(FİLTRE!$C1984,'SKT LİSTESİ'!$F:$S,13,0)),"")</f>
        <v/>
      </c>
      <c r="M1984" s="135" t="str">
        <f ca="1">IFERROR(IF($C1984="","",VLOOKUP(FİLTRE!$C1984,'SKT LİSTESİ'!$F:$AJ,14,0)),"")</f>
        <v/>
      </c>
      <c r="N1984" s="31" t="str">
        <f ca="1">IFERROR(IF($C1984="","",VLOOKUP(FİLTRE!$C1984,'SKT LİSTESİ'!$F:$AJ,22,0)),"")</f>
        <v/>
      </c>
      <c r="O1984" s="136" t="str">
        <f ca="1">IFERROR(IF($C1984="","",VLOOKUP(FİLTRE!$C1984,'SKT LİSTESİ'!$F:$AJ,23,0)),"")</f>
        <v/>
      </c>
      <c r="P1984" s="31"/>
      <c r="Q1984" s="31"/>
      <c r="R1984" s="137" t="str">
        <f ca="1">(IFERROR(IF($C1984="","",VLOOKUP(FİLTRE!$C1984,'SKT LİSTESİ'!$F:$AJ,15,0)),""))</f>
        <v/>
      </c>
      <c r="S1984" s="138" t="str">
        <f ca="1">IFERROR(IF($C1984="","",VLOOKUP(FİLTRE!$C1984,'SKT LİSTESİ'!$F:$AJ,16,0)),"")</f>
        <v/>
      </c>
      <c r="AF1984" s="179" t="str">
        <f t="shared" ca="1" si="122"/>
        <v/>
      </c>
      <c r="AG1984" s="179">
        <f t="shared" ca="1" si="123"/>
        <v>0</v>
      </c>
      <c r="AH1984" s="179">
        <f t="shared" ca="1" si="124"/>
        <v>0</v>
      </c>
    </row>
    <row r="1985" spans="2:34" ht="15.75" x14ac:dyDescent="0.25">
      <c r="B1985">
        <f t="shared" ca="1" si="121"/>
        <v>1973</v>
      </c>
      <c r="C1985" t="str">
        <f ca="1">IFERROR(VLOOKUP(B1985,'SKT LİSTESİ'!F:F,1,0),"")</f>
        <v/>
      </c>
      <c r="E1985" s="128" t="str">
        <f ca="1">IFERROR(IF($C1985="","",VLOOKUP(FİLTRE!$C1985,'SKT LİSTESİ'!$F:$S,5,0)),"")</f>
        <v/>
      </c>
      <c r="F1985" s="129" t="str">
        <f ca="1">IFERROR(IF($C1985="","",VLOOKUP(FİLTRE!$C1985,'SKT LİSTESİ'!$F:$S,7,0)),"")</f>
        <v/>
      </c>
      <c r="G1985" s="130" t="str">
        <f ca="1">IFERROR(IF($C1985="","",VLOOKUP(FİLTRE!$C1985,'SKT LİSTESİ'!$F:$S,8,0)),"")</f>
        <v/>
      </c>
      <c r="H1985" s="131" t="str">
        <f ca="1">IF(E1985="","",IF($C1985="","",VLOOKUP(FİLTRE!$C1985,'SKT LİSTESİ'!$F:$S,9,0)))</f>
        <v/>
      </c>
      <c r="I1985" s="132" t="str">
        <f ca="1">IFERROR(IF($C1985="","",VLOOKUP(FİLTRE!$C1985,'SKT LİSTESİ'!$F:$S,10,0)),"")</f>
        <v/>
      </c>
      <c r="J1985" s="133" t="str">
        <f ca="1">IFERROR(IF($C1985="","",VLOOKUP(FİLTRE!$C1985,'SKT LİSTESİ'!$F:$S,11,0)),"")</f>
        <v/>
      </c>
      <c r="K1985" s="134" t="str">
        <f ca="1">IFERROR(IF($C1985="","",VLOOKUP(FİLTRE!$C1985,'SKT LİSTESİ'!$F:$S,12,0)),"")</f>
        <v/>
      </c>
      <c r="L1985" s="134" t="str">
        <f ca="1">IFERROR(IF($C1985="","",VLOOKUP(FİLTRE!$C1985,'SKT LİSTESİ'!$F:$S,13,0)),"")</f>
        <v/>
      </c>
      <c r="M1985" s="135" t="str">
        <f ca="1">IFERROR(IF($C1985="","",VLOOKUP(FİLTRE!$C1985,'SKT LİSTESİ'!$F:$AJ,14,0)),"")</f>
        <v/>
      </c>
      <c r="N1985" s="31" t="str">
        <f ca="1">IFERROR(IF($C1985="","",VLOOKUP(FİLTRE!$C1985,'SKT LİSTESİ'!$F:$AJ,22,0)),"")</f>
        <v/>
      </c>
      <c r="O1985" s="136" t="str">
        <f ca="1">IFERROR(IF($C1985="","",VLOOKUP(FİLTRE!$C1985,'SKT LİSTESİ'!$F:$AJ,23,0)),"")</f>
        <v/>
      </c>
      <c r="P1985" s="31"/>
      <c r="Q1985" s="31"/>
      <c r="R1985" s="137" t="str">
        <f ca="1">(IFERROR(IF($C1985="","",VLOOKUP(FİLTRE!$C1985,'SKT LİSTESİ'!$F:$AJ,15,0)),""))</f>
        <v/>
      </c>
      <c r="S1985" s="138" t="str">
        <f ca="1">IFERROR(IF($C1985="","",VLOOKUP(FİLTRE!$C1985,'SKT LİSTESİ'!$F:$AJ,16,0)),"")</f>
        <v/>
      </c>
      <c r="AF1985" s="179" t="str">
        <f t="shared" ca="1" si="122"/>
        <v/>
      </c>
      <c r="AG1985" s="179">
        <f t="shared" ca="1" si="123"/>
        <v>0</v>
      </c>
      <c r="AH1985" s="179">
        <f t="shared" ca="1" si="124"/>
        <v>0</v>
      </c>
    </row>
    <row r="1986" spans="2:34" ht="15.75" x14ac:dyDescent="0.25">
      <c r="B1986">
        <f t="shared" ca="1" si="121"/>
        <v>1974</v>
      </c>
      <c r="C1986" t="str">
        <f ca="1">IFERROR(VLOOKUP(B1986,'SKT LİSTESİ'!F:F,1,0),"")</f>
        <v/>
      </c>
      <c r="E1986" s="128" t="str">
        <f ca="1">IFERROR(IF($C1986="","",VLOOKUP(FİLTRE!$C1986,'SKT LİSTESİ'!$F:$S,5,0)),"")</f>
        <v/>
      </c>
      <c r="F1986" s="129" t="str">
        <f ca="1">IFERROR(IF($C1986="","",VLOOKUP(FİLTRE!$C1986,'SKT LİSTESİ'!$F:$S,7,0)),"")</f>
        <v/>
      </c>
      <c r="G1986" s="130" t="str">
        <f ca="1">IFERROR(IF($C1986="","",VLOOKUP(FİLTRE!$C1986,'SKT LİSTESİ'!$F:$S,8,0)),"")</f>
        <v/>
      </c>
      <c r="H1986" s="131" t="str">
        <f ca="1">IF(E1986="","",IF($C1986="","",VLOOKUP(FİLTRE!$C1986,'SKT LİSTESİ'!$F:$S,9,0)))</f>
        <v/>
      </c>
      <c r="I1986" s="132" t="str">
        <f ca="1">IFERROR(IF($C1986="","",VLOOKUP(FİLTRE!$C1986,'SKT LİSTESİ'!$F:$S,10,0)),"")</f>
        <v/>
      </c>
      <c r="J1986" s="133" t="str">
        <f ca="1">IFERROR(IF($C1986="","",VLOOKUP(FİLTRE!$C1986,'SKT LİSTESİ'!$F:$S,11,0)),"")</f>
        <v/>
      </c>
      <c r="K1986" s="134" t="str">
        <f ca="1">IFERROR(IF($C1986="","",VLOOKUP(FİLTRE!$C1986,'SKT LİSTESİ'!$F:$S,12,0)),"")</f>
        <v/>
      </c>
      <c r="L1986" s="134" t="str">
        <f ca="1">IFERROR(IF($C1986="","",VLOOKUP(FİLTRE!$C1986,'SKT LİSTESİ'!$F:$S,13,0)),"")</f>
        <v/>
      </c>
      <c r="M1986" s="135" t="str">
        <f ca="1">IFERROR(IF($C1986="","",VLOOKUP(FİLTRE!$C1986,'SKT LİSTESİ'!$F:$AJ,14,0)),"")</f>
        <v/>
      </c>
      <c r="N1986" s="31" t="str">
        <f ca="1">IFERROR(IF($C1986="","",VLOOKUP(FİLTRE!$C1986,'SKT LİSTESİ'!$F:$AJ,22,0)),"")</f>
        <v/>
      </c>
      <c r="O1986" s="136" t="str">
        <f ca="1">IFERROR(IF($C1986="","",VLOOKUP(FİLTRE!$C1986,'SKT LİSTESİ'!$F:$AJ,23,0)),"")</f>
        <v/>
      </c>
      <c r="P1986" s="31"/>
      <c r="Q1986" s="31"/>
      <c r="R1986" s="137" t="str">
        <f ca="1">(IFERROR(IF($C1986="","",VLOOKUP(FİLTRE!$C1986,'SKT LİSTESİ'!$F:$AJ,15,0)),""))</f>
        <v/>
      </c>
      <c r="S1986" s="138" t="str">
        <f ca="1">IFERROR(IF($C1986="","",VLOOKUP(FİLTRE!$C1986,'SKT LİSTESİ'!$F:$AJ,16,0)),"")</f>
        <v/>
      </c>
      <c r="AF1986" s="179" t="str">
        <f t="shared" ca="1" si="122"/>
        <v/>
      </c>
      <c r="AG1986" s="179">
        <f t="shared" ca="1" si="123"/>
        <v>0</v>
      </c>
      <c r="AH1986" s="179">
        <f t="shared" ca="1" si="124"/>
        <v>0</v>
      </c>
    </row>
    <row r="1987" spans="2:34" ht="15.75" x14ac:dyDescent="0.25">
      <c r="B1987">
        <f t="shared" ca="1" si="121"/>
        <v>1975</v>
      </c>
      <c r="C1987" t="str">
        <f ca="1">IFERROR(VLOOKUP(B1987,'SKT LİSTESİ'!F:F,1,0),"")</f>
        <v/>
      </c>
      <c r="E1987" s="128" t="str">
        <f ca="1">IFERROR(IF($C1987="","",VLOOKUP(FİLTRE!$C1987,'SKT LİSTESİ'!$F:$S,5,0)),"")</f>
        <v/>
      </c>
      <c r="F1987" s="129" t="str">
        <f ca="1">IFERROR(IF($C1987="","",VLOOKUP(FİLTRE!$C1987,'SKT LİSTESİ'!$F:$S,7,0)),"")</f>
        <v/>
      </c>
      <c r="G1987" s="130" t="str">
        <f ca="1">IFERROR(IF($C1987="","",VLOOKUP(FİLTRE!$C1987,'SKT LİSTESİ'!$F:$S,8,0)),"")</f>
        <v/>
      </c>
      <c r="H1987" s="131" t="str">
        <f ca="1">IF(E1987="","",IF($C1987="","",VLOOKUP(FİLTRE!$C1987,'SKT LİSTESİ'!$F:$S,9,0)))</f>
        <v/>
      </c>
      <c r="I1987" s="132" t="str">
        <f ca="1">IFERROR(IF($C1987="","",VLOOKUP(FİLTRE!$C1987,'SKT LİSTESİ'!$F:$S,10,0)),"")</f>
        <v/>
      </c>
      <c r="J1987" s="133" t="str">
        <f ca="1">IFERROR(IF($C1987="","",VLOOKUP(FİLTRE!$C1987,'SKT LİSTESİ'!$F:$S,11,0)),"")</f>
        <v/>
      </c>
      <c r="K1987" s="134" t="str">
        <f ca="1">IFERROR(IF($C1987="","",VLOOKUP(FİLTRE!$C1987,'SKT LİSTESİ'!$F:$S,12,0)),"")</f>
        <v/>
      </c>
      <c r="L1987" s="134" t="str">
        <f ca="1">IFERROR(IF($C1987="","",VLOOKUP(FİLTRE!$C1987,'SKT LİSTESİ'!$F:$S,13,0)),"")</f>
        <v/>
      </c>
      <c r="M1987" s="135" t="str">
        <f ca="1">IFERROR(IF($C1987="","",VLOOKUP(FİLTRE!$C1987,'SKT LİSTESİ'!$F:$AJ,14,0)),"")</f>
        <v/>
      </c>
      <c r="N1987" s="31" t="str">
        <f ca="1">IFERROR(IF($C1987="","",VLOOKUP(FİLTRE!$C1987,'SKT LİSTESİ'!$F:$AJ,22,0)),"")</f>
        <v/>
      </c>
      <c r="O1987" s="136" t="str">
        <f ca="1">IFERROR(IF($C1987="","",VLOOKUP(FİLTRE!$C1987,'SKT LİSTESİ'!$F:$AJ,23,0)),"")</f>
        <v/>
      </c>
      <c r="P1987" s="31"/>
      <c r="Q1987" s="31"/>
      <c r="R1987" s="137" t="str">
        <f ca="1">(IFERROR(IF($C1987="","",VLOOKUP(FİLTRE!$C1987,'SKT LİSTESİ'!$F:$AJ,15,0)),""))</f>
        <v/>
      </c>
      <c r="S1987" s="138" t="str">
        <f ca="1">IFERROR(IF($C1987="","",VLOOKUP(FİLTRE!$C1987,'SKT LİSTESİ'!$F:$AJ,16,0)),"")</f>
        <v/>
      </c>
      <c r="AF1987" s="179" t="str">
        <f t="shared" ca="1" si="122"/>
        <v/>
      </c>
      <c r="AG1987" s="179">
        <f t="shared" ca="1" si="123"/>
        <v>0</v>
      </c>
      <c r="AH1987" s="179">
        <f t="shared" ca="1" si="124"/>
        <v>0</v>
      </c>
    </row>
    <row r="1988" spans="2:34" ht="15.75" x14ac:dyDescent="0.25">
      <c r="B1988">
        <f t="shared" ca="1" si="121"/>
        <v>1976</v>
      </c>
      <c r="C1988" t="str">
        <f ca="1">IFERROR(VLOOKUP(B1988,'SKT LİSTESİ'!F:F,1,0),"")</f>
        <v/>
      </c>
      <c r="E1988" s="128" t="str">
        <f ca="1">IFERROR(IF($C1988="","",VLOOKUP(FİLTRE!$C1988,'SKT LİSTESİ'!$F:$S,5,0)),"")</f>
        <v/>
      </c>
      <c r="F1988" s="129" t="str">
        <f ca="1">IFERROR(IF($C1988="","",VLOOKUP(FİLTRE!$C1988,'SKT LİSTESİ'!$F:$S,7,0)),"")</f>
        <v/>
      </c>
      <c r="G1988" s="130" t="str">
        <f ca="1">IFERROR(IF($C1988="","",VLOOKUP(FİLTRE!$C1988,'SKT LİSTESİ'!$F:$S,8,0)),"")</f>
        <v/>
      </c>
      <c r="H1988" s="131" t="str">
        <f ca="1">IF(E1988="","",IF($C1988="","",VLOOKUP(FİLTRE!$C1988,'SKT LİSTESİ'!$F:$S,9,0)))</f>
        <v/>
      </c>
      <c r="I1988" s="132" t="str">
        <f ca="1">IFERROR(IF($C1988="","",VLOOKUP(FİLTRE!$C1988,'SKT LİSTESİ'!$F:$S,10,0)),"")</f>
        <v/>
      </c>
      <c r="J1988" s="133" t="str">
        <f ca="1">IFERROR(IF($C1988="","",VLOOKUP(FİLTRE!$C1988,'SKT LİSTESİ'!$F:$S,11,0)),"")</f>
        <v/>
      </c>
      <c r="K1988" s="134" t="str">
        <f ca="1">IFERROR(IF($C1988="","",VLOOKUP(FİLTRE!$C1988,'SKT LİSTESİ'!$F:$S,12,0)),"")</f>
        <v/>
      </c>
      <c r="L1988" s="134" t="str">
        <f ca="1">IFERROR(IF($C1988="","",VLOOKUP(FİLTRE!$C1988,'SKT LİSTESİ'!$F:$S,13,0)),"")</f>
        <v/>
      </c>
      <c r="M1988" s="135" t="str">
        <f ca="1">IFERROR(IF($C1988="","",VLOOKUP(FİLTRE!$C1988,'SKT LİSTESİ'!$F:$AJ,14,0)),"")</f>
        <v/>
      </c>
      <c r="N1988" s="31" t="str">
        <f ca="1">IFERROR(IF($C1988="","",VLOOKUP(FİLTRE!$C1988,'SKT LİSTESİ'!$F:$AJ,22,0)),"")</f>
        <v/>
      </c>
      <c r="O1988" s="136" t="str">
        <f ca="1">IFERROR(IF($C1988="","",VLOOKUP(FİLTRE!$C1988,'SKT LİSTESİ'!$F:$AJ,23,0)),"")</f>
        <v/>
      </c>
      <c r="P1988" s="31"/>
      <c r="Q1988" s="31"/>
      <c r="R1988" s="137" t="str">
        <f ca="1">(IFERROR(IF($C1988="","",VLOOKUP(FİLTRE!$C1988,'SKT LİSTESİ'!$F:$AJ,15,0)),""))</f>
        <v/>
      </c>
      <c r="S1988" s="138" t="str">
        <f ca="1">IFERROR(IF($C1988="","",VLOOKUP(FİLTRE!$C1988,'SKT LİSTESİ'!$F:$AJ,16,0)),"")</f>
        <v/>
      </c>
      <c r="AF1988" s="179" t="str">
        <f t="shared" ca="1" si="122"/>
        <v/>
      </c>
      <c r="AG1988" s="179">
        <f t="shared" ca="1" si="123"/>
        <v>0</v>
      </c>
      <c r="AH1988" s="179">
        <f t="shared" ca="1" si="124"/>
        <v>0</v>
      </c>
    </row>
    <row r="1989" spans="2:34" ht="15.75" x14ac:dyDescent="0.25">
      <c r="B1989">
        <f t="shared" ca="1" si="121"/>
        <v>1977</v>
      </c>
      <c r="C1989" t="str">
        <f ca="1">IFERROR(VLOOKUP(B1989,'SKT LİSTESİ'!F:F,1,0),"")</f>
        <v/>
      </c>
      <c r="E1989" s="128" t="str">
        <f ca="1">IFERROR(IF($C1989="","",VLOOKUP(FİLTRE!$C1989,'SKT LİSTESİ'!$F:$S,5,0)),"")</f>
        <v/>
      </c>
      <c r="F1989" s="129" t="str">
        <f ca="1">IFERROR(IF($C1989="","",VLOOKUP(FİLTRE!$C1989,'SKT LİSTESİ'!$F:$S,7,0)),"")</f>
        <v/>
      </c>
      <c r="G1989" s="130" t="str">
        <f ca="1">IFERROR(IF($C1989="","",VLOOKUP(FİLTRE!$C1989,'SKT LİSTESİ'!$F:$S,8,0)),"")</f>
        <v/>
      </c>
      <c r="H1989" s="131" t="str">
        <f ca="1">IF(E1989="","",IF($C1989="","",VLOOKUP(FİLTRE!$C1989,'SKT LİSTESİ'!$F:$S,9,0)))</f>
        <v/>
      </c>
      <c r="I1989" s="132" t="str">
        <f ca="1">IFERROR(IF($C1989="","",VLOOKUP(FİLTRE!$C1989,'SKT LİSTESİ'!$F:$S,10,0)),"")</f>
        <v/>
      </c>
      <c r="J1989" s="133" t="str">
        <f ca="1">IFERROR(IF($C1989="","",VLOOKUP(FİLTRE!$C1989,'SKT LİSTESİ'!$F:$S,11,0)),"")</f>
        <v/>
      </c>
      <c r="K1989" s="134" t="str">
        <f ca="1">IFERROR(IF($C1989="","",VLOOKUP(FİLTRE!$C1989,'SKT LİSTESİ'!$F:$S,12,0)),"")</f>
        <v/>
      </c>
      <c r="L1989" s="134" t="str">
        <f ca="1">IFERROR(IF($C1989="","",VLOOKUP(FİLTRE!$C1989,'SKT LİSTESİ'!$F:$S,13,0)),"")</f>
        <v/>
      </c>
      <c r="M1989" s="135" t="str">
        <f ca="1">IFERROR(IF($C1989="","",VLOOKUP(FİLTRE!$C1989,'SKT LİSTESİ'!$F:$AJ,14,0)),"")</f>
        <v/>
      </c>
      <c r="N1989" s="31" t="str">
        <f ca="1">IFERROR(IF($C1989="","",VLOOKUP(FİLTRE!$C1989,'SKT LİSTESİ'!$F:$AJ,22,0)),"")</f>
        <v/>
      </c>
      <c r="O1989" s="136" t="str">
        <f ca="1">IFERROR(IF($C1989="","",VLOOKUP(FİLTRE!$C1989,'SKT LİSTESİ'!$F:$AJ,23,0)),"")</f>
        <v/>
      </c>
      <c r="P1989" s="31"/>
      <c r="Q1989" s="31"/>
      <c r="R1989" s="137" t="str">
        <f ca="1">(IFERROR(IF($C1989="","",VLOOKUP(FİLTRE!$C1989,'SKT LİSTESİ'!$F:$AJ,15,0)),""))</f>
        <v/>
      </c>
      <c r="S1989" s="138" t="str">
        <f ca="1">IFERROR(IF($C1989="","",VLOOKUP(FİLTRE!$C1989,'SKT LİSTESİ'!$F:$AJ,16,0)),"")</f>
        <v/>
      </c>
      <c r="AF1989" s="179" t="str">
        <f t="shared" ca="1" si="122"/>
        <v/>
      </c>
      <c r="AG1989" s="179">
        <f t="shared" ca="1" si="123"/>
        <v>0</v>
      </c>
      <c r="AH1989" s="179">
        <f t="shared" ca="1" si="124"/>
        <v>0</v>
      </c>
    </row>
    <row r="1990" spans="2:34" ht="15.75" x14ac:dyDescent="0.25">
      <c r="B1990">
        <f t="shared" ca="1" si="121"/>
        <v>1978</v>
      </c>
      <c r="C1990" t="str">
        <f ca="1">IFERROR(VLOOKUP(B1990,'SKT LİSTESİ'!F:F,1,0),"")</f>
        <v/>
      </c>
      <c r="E1990" s="128" t="str">
        <f ca="1">IFERROR(IF($C1990="","",VLOOKUP(FİLTRE!$C1990,'SKT LİSTESİ'!$F:$S,5,0)),"")</f>
        <v/>
      </c>
      <c r="F1990" s="129" t="str">
        <f ca="1">IFERROR(IF($C1990="","",VLOOKUP(FİLTRE!$C1990,'SKT LİSTESİ'!$F:$S,7,0)),"")</f>
        <v/>
      </c>
      <c r="G1990" s="130" t="str">
        <f ca="1">IFERROR(IF($C1990="","",VLOOKUP(FİLTRE!$C1990,'SKT LİSTESİ'!$F:$S,8,0)),"")</f>
        <v/>
      </c>
      <c r="H1990" s="131" t="str">
        <f ca="1">IF(E1990="","",IF($C1990="","",VLOOKUP(FİLTRE!$C1990,'SKT LİSTESİ'!$F:$S,9,0)))</f>
        <v/>
      </c>
      <c r="I1990" s="132" t="str">
        <f ca="1">IFERROR(IF($C1990="","",VLOOKUP(FİLTRE!$C1990,'SKT LİSTESİ'!$F:$S,10,0)),"")</f>
        <v/>
      </c>
      <c r="J1990" s="133" t="str">
        <f ca="1">IFERROR(IF($C1990="","",VLOOKUP(FİLTRE!$C1990,'SKT LİSTESİ'!$F:$S,11,0)),"")</f>
        <v/>
      </c>
      <c r="K1990" s="134" t="str">
        <f ca="1">IFERROR(IF($C1990="","",VLOOKUP(FİLTRE!$C1990,'SKT LİSTESİ'!$F:$S,12,0)),"")</f>
        <v/>
      </c>
      <c r="L1990" s="134" t="str">
        <f ca="1">IFERROR(IF($C1990="","",VLOOKUP(FİLTRE!$C1990,'SKT LİSTESİ'!$F:$S,13,0)),"")</f>
        <v/>
      </c>
      <c r="M1990" s="135" t="str">
        <f ca="1">IFERROR(IF($C1990="","",VLOOKUP(FİLTRE!$C1990,'SKT LİSTESİ'!$F:$AJ,14,0)),"")</f>
        <v/>
      </c>
      <c r="N1990" s="31" t="str">
        <f ca="1">IFERROR(IF($C1990="","",VLOOKUP(FİLTRE!$C1990,'SKT LİSTESİ'!$F:$AJ,22,0)),"")</f>
        <v/>
      </c>
      <c r="O1990" s="136" t="str">
        <f ca="1">IFERROR(IF($C1990="","",VLOOKUP(FİLTRE!$C1990,'SKT LİSTESİ'!$F:$AJ,23,0)),"")</f>
        <v/>
      </c>
      <c r="P1990" s="31"/>
      <c r="Q1990" s="31"/>
      <c r="R1990" s="137" t="str">
        <f ca="1">(IFERROR(IF($C1990="","",VLOOKUP(FİLTRE!$C1990,'SKT LİSTESİ'!$F:$AJ,15,0)),""))</f>
        <v/>
      </c>
      <c r="S1990" s="138" t="str">
        <f ca="1">IFERROR(IF($C1990="","",VLOOKUP(FİLTRE!$C1990,'SKT LİSTESİ'!$F:$AJ,16,0)),"")</f>
        <v/>
      </c>
      <c r="AF1990" s="179" t="str">
        <f t="shared" ca="1" si="122"/>
        <v/>
      </c>
      <c r="AG1990" s="179">
        <f t="shared" ca="1" si="123"/>
        <v>0</v>
      </c>
      <c r="AH1990" s="179">
        <f t="shared" ca="1" si="124"/>
        <v>0</v>
      </c>
    </row>
    <row r="1991" spans="2:34" ht="15.75" x14ac:dyDescent="0.25">
      <c r="B1991">
        <f t="shared" ca="1" si="121"/>
        <v>1979</v>
      </c>
      <c r="C1991" t="str">
        <f ca="1">IFERROR(VLOOKUP(B1991,'SKT LİSTESİ'!F:F,1,0),"")</f>
        <v/>
      </c>
      <c r="E1991" s="128" t="str">
        <f ca="1">IFERROR(IF($C1991="","",VLOOKUP(FİLTRE!$C1991,'SKT LİSTESİ'!$F:$S,5,0)),"")</f>
        <v/>
      </c>
      <c r="F1991" s="129" t="str">
        <f ca="1">IFERROR(IF($C1991="","",VLOOKUP(FİLTRE!$C1991,'SKT LİSTESİ'!$F:$S,7,0)),"")</f>
        <v/>
      </c>
      <c r="G1991" s="130" t="str">
        <f ca="1">IFERROR(IF($C1991="","",VLOOKUP(FİLTRE!$C1991,'SKT LİSTESİ'!$F:$S,8,0)),"")</f>
        <v/>
      </c>
      <c r="H1991" s="131" t="str">
        <f ca="1">IF(E1991="","",IF($C1991="","",VLOOKUP(FİLTRE!$C1991,'SKT LİSTESİ'!$F:$S,9,0)))</f>
        <v/>
      </c>
      <c r="I1991" s="132" t="str">
        <f ca="1">IFERROR(IF($C1991="","",VLOOKUP(FİLTRE!$C1991,'SKT LİSTESİ'!$F:$S,10,0)),"")</f>
        <v/>
      </c>
      <c r="J1991" s="133" t="str">
        <f ca="1">IFERROR(IF($C1991="","",VLOOKUP(FİLTRE!$C1991,'SKT LİSTESİ'!$F:$S,11,0)),"")</f>
        <v/>
      </c>
      <c r="K1991" s="134" t="str">
        <f ca="1">IFERROR(IF($C1991="","",VLOOKUP(FİLTRE!$C1991,'SKT LİSTESİ'!$F:$S,12,0)),"")</f>
        <v/>
      </c>
      <c r="L1991" s="134" t="str">
        <f ca="1">IFERROR(IF($C1991="","",VLOOKUP(FİLTRE!$C1991,'SKT LİSTESİ'!$F:$S,13,0)),"")</f>
        <v/>
      </c>
      <c r="M1991" s="135" t="str">
        <f ca="1">IFERROR(IF($C1991="","",VLOOKUP(FİLTRE!$C1991,'SKT LİSTESİ'!$F:$AJ,14,0)),"")</f>
        <v/>
      </c>
      <c r="N1991" s="31" t="str">
        <f ca="1">IFERROR(IF($C1991="","",VLOOKUP(FİLTRE!$C1991,'SKT LİSTESİ'!$F:$AJ,22,0)),"")</f>
        <v/>
      </c>
      <c r="O1991" s="136" t="str">
        <f ca="1">IFERROR(IF($C1991="","",VLOOKUP(FİLTRE!$C1991,'SKT LİSTESİ'!$F:$AJ,23,0)),"")</f>
        <v/>
      </c>
      <c r="P1991" s="31"/>
      <c r="Q1991" s="31"/>
      <c r="R1991" s="137" t="str">
        <f ca="1">(IFERROR(IF($C1991="","",VLOOKUP(FİLTRE!$C1991,'SKT LİSTESİ'!$F:$AJ,15,0)),""))</f>
        <v/>
      </c>
      <c r="S1991" s="138" t="str">
        <f ca="1">IFERROR(IF($C1991="","",VLOOKUP(FİLTRE!$C1991,'SKT LİSTESİ'!$F:$AJ,16,0)),"")</f>
        <v/>
      </c>
      <c r="AF1991" s="179" t="str">
        <f t="shared" ca="1" si="122"/>
        <v/>
      </c>
      <c r="AG1991" s="179">
        <f t="shared" ca="1" si="123"/>
        <v>0</v>
      </c>
      <c r="AH1991" s="179">
        <f t="shared" ca="1" si="124"/>
        <v>0</v>
      </c>
    </row>
    <row r="1992" spans="2:34" ht="15.75" x14ac:dyDescent="0.25">
      <c r="B1992">
        <f t="shared" ca="1" si="121"/>
        <v>1980</v>
      </c>
      <c r="C1992" t="str">
        <f ca="1">IFERROR(VLOOKUP(B1992,'SKT LİSTESİ'!F:F,1,0),"")</f>
        <v/>
      </c>
      <c r="E1992" s="128" t="str">
        <f ca="1">IFERROR(IF($C1992="","",VLOOKUP(FİLTRE!$C1992,'SKT LİSTESİ'!$F:$S,5,0)),"")</f>
        <v/>
      </c>
      <c r="F1992" s="129" t="str">
        <f ca="1">IFERROR(IF($C1992="","",VLOOKUP(FİLTRE!$C1992,'SKT LİSTESİ'!$F:$S,7,0)),"")</f>
        <v/>
      </c>
      <c r="G1992" s="130" t="str">
        <f ca="1">IFERROR(IF($C1992="","",VLOOKUP(FİLTRE!$C1992,'SKT LİSTESİ'!$F:$S,8,0)),"")</f>
        <v/>
      </c>
      <c r="H1992" s="131" t="str">
        <f ca="1">IF(E1992="","",IF($C1992="","",VLOOKUP(FİLTRE!$C1992,'SKT LİSTESİ'!$F:$S,9,0)))</f>
        <v/>
      </c>
      <c r="I1992" s="132" t="str">
        <f ca="1">IFERROR(IF($C1992="","",VLOOKUP(FİLTRE!$C1992,'SKT LİSTESİ'!$F:$S,10,0)),"")</f>
        <v/>
      </c>
      <c r="J1992" s="133" t="str">
        <f ca="1">IFERROR(IF($C1992="","",VLOOKUP(FİLTRE!$C1992,'SKT LİSTESİ'!$F:$S,11,0)),"")</f>
        <v/>
      </c>
      <c r="K1992" s="134" t="str">
        <f ca="1">IFERROR(IF($C1992="","",VLOOKUP(FİLTRE!$C1992,'SKT LİSTESİ'!$F:$S,12,0)),"")</f>
        <v/>
      </c>
      <c r="L1992" s="134" t="str">
        <f ca="1">IFERROR(IF($C1992="","",VLOOKUP(FİLTRE!$C1992,'SKT LİSTESİ'!$F:$S,13,0)),"")</f>
        <v/>
      </c>
      <c r="M1992" s="135" t="str">
        <f ca="1">IFERROR(IF($C1992="","",VLOOKUP(FİLTRE!$C1992,'SKT LİSTESİ'!$F:$AJ,14,0)),"")</f>
        <v/>
      </c>
      <c r="N1992" s="31" t="str">
        <f ca="1">IFERROR(IF($C1992="","",VLOOKUP(FİLTRE!$C1992,'SKT LİSTESİ'!$F:$AJ,22,0)),"")</f>
        <v/>
      </c>
      <c r="O1992" s="136" t="str">
        <f ca="1">IFERROR(IF($C1992="","",VLOOKUP(FİLTRE!$C1992,'SKT LİSTESİ'!$F:$AJ,23,0)),"")</f>
        <v/>
      </c>
      <c r="P1992" s="31"/>
      <c r="Q1992" s="31"/>
      <c r="R1992" s="137" t="str">
        <f ca="1">(IFERROR(IF($C1992="","",VLOOKUP(FİLTRE!$C1992,'SKT LİSTESİ'!$F:$AJ,15,0)),""))</f>
        <v/>
      </c>
      <c r="S1992" s="138" t="str">
        <f ca="1">IFERROR(IF($C1992="","",VLOOKUP(FİLTRE!$C1992,'SKT LİSTESİ'!$F:$AJ,16,0)),"")</f>
        <v/>
      </c>
      <c r="AF1992" s="179" t="str">
        <f t="shared" ca="1" si="122"/>
        <v/>
      </c>
      <c r="AG1992" s="179">
        <f t="shared" ca="1" si="123"/>
        <v>0</v>
      </c>
      <c r="AH1992" s="179">
        <f t="shared" ca="1" si="124"/>
        <v>0</v>
      </c>
    </row>
    <row r="1993" spans="2:34" ht="15.75" x14ac:dyDescent="0.25">
      <c r="B1993">
        <f t="shared" ca="1" si="121"/>
        <v>1981</v>
      </c>
      <c r="C1993" t="str">
        <f ca="1">IFERROR(VLOOKUP(B1993,'SKT LİSTESİ'!F:F,1,0),"")</f>
        <v/>
      </c>
      <c r="E1993" s="128" t="str">
        <f ca="1">IFERROR(IF($C1993="","",VLOOKUP(FİLTRE!$C1993,'SKT LİSTESİ'!$F:$S,5,0)),"")</f>
        <v/>
      </c>
      <c r="F1993" s="129" t="str">
        <f ca="1">IFERROR(IF($C1993="","",VLOOKUP(FİLTRE!$C1993,'SKT LİSTESİ'!$F:$S,7,0)),"")</f>
        <v/>
      </c>
      <c r="G1993" s="130" t="str">
        <f ca="1">IFERROR(IF($C1993="","",VLOOKUP(FİLTRE!$C1993,'SKT LİSTESİ'!$F:$S,8,0)),"")</f>
        <v/>
      </c>
      <c r="H1993" s="131" t="str">
        <f ca="1">IF(E1993="","",IF($C1993="","",VLOOKUP(FİLTRE!$C1993,'SKT LİSTESİ'!$F:$S,9,0)))</f>
        <v/>
      </c>
      <c r="I1993" s="132" t="str">
        <f ca="1">IFERROR(IF($C1993="","",VLOOKUP(FİLTRE!$C1993,'SKT LİSTESİ'!$F:$S,10,0)),"")</f>
        <v/>
      </c>
      <c r="J1993" s="133" t="str">
        <f ca="1">IFERROR(IF($C1993="","",VLOOKUP(FİLTRE!$C1993,'SKT LİSTESİ'!$F:$S,11,0)),"")</f>
        <v/>
      </c>
      <c r="K1993" s="134" t="str">
        <f ca="1">IFERROR(IF($C1993="","",VLOOKUP(FİLTRE!$C1993,'SKT LİSTESİ'!$F:$S,12,0)),"")</f>
        <v/>
      </c>
      <c r="L1993" s="134" t="str">
        <f ca="1">IFERROR(IF($C1993="","",VLOOKUP(FİLTRE!$C1993,'SKT LİSTESİ'!$F:$S,13,0)),"")</f>
        <v/>
      </c>
      <c r="M1993" s="135" t="str">
        <f ca="1">IFERROR(IF($C1993="","",VLOOKUP(FİLTRE!$C1993,'SKT LİSTESİ'!$F:$AJ,14,0)),"")</f>
        <v/>
      </c>
      <c r="N1993" s="31" t="str">
        <f ca="1">IFERROR(IF($C1993="","",VLOOKUP(FİLTRE!$C1993,'SKT LİSTESİ'!$F:$AJ,22,0)),"")</f>
        <v/>
      </c>
      <c r="O1993" s="136" t="str">
        <f ca="1">IFERROR(IF($C1993="","",VLOOKUP(FİLTRE!$C1993,'SKT LİSTESİ'!$F:$AJ,23,0)),"")</f>
        <v/>
      </c>
      <c r="P1993" s="31"/>
      <c r="Q1993" s="31"/>
      <c r="R1993" s="137" t="str">
        <f ca="1">(IFERROR(IF($C1993="","",VLOOKUP(FİLTRE!$C1993,'SKT LİSTESİ'!$F:$AJ,15,0)),""))</f>
        <v/>
      </c>
      <c r="S1993" s="138" t="str">
        <f ca="1">IFERROR(IF($C1993="","",VLOOKUP(FİLTRE!$C1993,'SKT LİSTESİ'!$F:$AJ,16,0)),"")</f>
        <v/>
      </c>
      <c r="AF1993" s="179" t="str">
        <f t="shared" ca="1" si="122"/>
        <v/>
      </c>
      <c r="AG1993" s="179">
        <f t="shared" ca="1" si="123"/>
        <v>0</v>
      </c>
      <c r="AH1993" s="179">
        <f t="shared" ca="1" si="124"/>
        <v>0</v>
      </c>
    </row>
    <row r="1994" spans="2:34" ht="15.75" x14ac:dyDescent="0.25">
      <c r="B1994">
        <f t="shared" ca="1" si="121"/>
        <v>1982</v>
      </c>
      <c r="C1994" t="str">
        <f ca="1">IFERROR(VLOOKUP(B1994,'SKT LİSTESİ'!F:F,1,0),"")</f>
        <v/>
      </c>
      <c r="E1994" s="128" t="str">
        <f ca="1">IFERROR(IF($C1994="","",VLOOKUP(FİLTRE!$C1994,'SKT LİSTESİ'!$F:$S,5,0)),"")</f>
        <v/>
      </c>
      <c r="F1994" s="129" t="str">
        <f ca="1">IFERROR(IF($C1994="","",VLOOKUP(FİLTRE!$C1994,'SKT LİSTESİ'!$F:$S,7,0)),"")</f>
        <v/>
      </c>
      <c r="G1994" s="130" t="str">
        <f ca="1">IFERROR(IF($C1994="","",VLOOKUP(FİLTRE!$C1994,'SKT LİSTESİ'!$F:$S,8,0)),"")</f>
        <v/>
      </c>
      <c r="H1994" s="131" t="str">
        <f ca="1">IF(E1994="","",IF($C1994="","",VLOOKUP(FİLTRE!$C1994,'SKT LİSTESİ'!$F:$S,9,0)))</f>
        <v/>
      </c>
      <c r="I1994" s="132" t="str">
        <f ca="1">IFERROR(IF($C1994="","",VLOOKUP(FİLTRE!$C1994,'SKT LİSTESİ'!$F:$S,10,0)),"")</f>
        <v/>
      </c>
      <c r="J1994" s="133" t="str">
        <f ca="1">IFERROR(IF($C1994="","",VLOOKUP(FİLTRE!$C1994,'SKT LİSTESİ'!$F:$S,11,0)),"")</f>
        <v/>
      </c>
      <c r="K1994" s="134" t="str">
        <f ca="1">IFERROR(IF($C1994="","",VLOOKUP(FİLTRE!$C1994,'SKT LİSTESİ'!$F:$S,12,0)),"")</f>
        <v/>
      </c>
      <c r="L1994" s="134" t="str">
        <f ca="1">IFERROR(IF($C1994="","",VLOOKUP(FİLTRE!$C1994,'SKT LİSTESİ'!$F:$S,13,0)),"")</f>
        <v/>
      </c>
      <c r="M1994" s="135" t="str">
        <f ca="1">IFERROR(IF($C1994="","",VLOOKUP(FİLTRE!$C1994,'SKT LİSTESİ'!$F:$AJ,14,0)),"")</f>
        <v/>
      </c>
      <c r="N1994" s="31" t="str">
        <f ca="1">IFERROR(IF($C1994="","",VLOOKUP(FİLTRE!$C1994,'SKT LİSTESİ'!$F:$AJ,22,0)),"")</f>
        <v/>
      </c>
      <c r="O1994" s="136" t="str">
        <f ca="1">IFERROR(IF($C1994="","",VLOOKUP(FİLTRE!$C1994,'SKT LİSTESİ'!$F:$AJ,23,0)),"")</f>
        <v/>
      </c>
      <c r="P1994" s="31"/>
      <c r="Q1994" s="31"/>
      <c r="R1994" s="137" t="str">
        <f ca="1">(IFERROR(IF($C1994="","",VLOOKUP(FİLTRE!$C1994,'SKT LİSTESİ'!$F:$AJ,15,0)),""))</f>
        <v/>
      </c>
      <c r="S1994" s="138" t="str">
        <f ca="1">IFERROR(IF($C1994="","",VLOOKUP(FİLTRE!$C1994,'SKT LİSTESİ'!$F:$AJ,16,0)),"")</f>
        <v/>
      </c>
      <c r="AF1994" s="179" t="str">
        <f t="shared" ca="1" si="122"/>
        <v/>
      </c>
      <c r="AG1994" s="179">
        <f t="shared" ca="1" si="123"/>
        <v>0</v>
      </c>
      <c r="AH1994" s="179">
        <f t="shared" ca="1" si="124"/>
        <v>0</v>
      </c>
    </row>
    <row r="1995" spans="2:34" ht="15.75" x14ac:dyDescent="0.25">
      <c r="B1995">
        <f t="shared" ca="1" si="121"/>
        <v>1983</v>
      </c>
      <c r="C1995" t="str">
        <f ca="1">IFERROR(VLOOKUP(B1995,'SKT LİSTESİ'!F:F,1,0),"")</f>
        <v/>
      </c>
      <c r="E1995" s="128" t="str">
        <f ca="1">IFERROR(IF($C1995="","",VLOOKUP(FİLTRE!$C1995,'SKT LİSTESİ'!$F:$S,5,0)),"")</f>
        <v/>
      </c>
      <c r="F1995" s="129" t="str">
        <f ca="1">IFERROR(IF($C1995="","",VLOOKUP(FİLTRE!$C1995,'SKT LİSTESİ'!$F:$S,7,0)),"")</f>
        <v/>
      </c>
      <c r="G1995" s="130" t="str">
        <f ca="1">IFERROR(IF($C1995="","",VLOOKUP(FİLTRE!$C1995,'SKT LİSTESİ'!$F:$S,8,0)),"")</f>
        <v/>
      </c>
      <c r="H1995" s="131" t="str">
        <f ca="1">IF(E1995="","",IF($C1995="","",VLOOKUP(FİLTRE!$C1995,'SKT LİSTESİ'!$F:$S,9,0)))</f>
        <v/>
      </c>
      <c r="I1995" s="132" t="str">
        <f ca="1">IFERROR(IF($C1995="","",VLOOKUP(FİLTRE!$C1995,'SKT LİSTESİ'!$F:$S,10,0)),"")</f>
        <v/>
      </c>
      <c r="J1995" s="133" t="str">
        <f ca="1">IFERROR(IF($C1995="","",VLOOKUP(FİLTRE!$C1995,'SKT LİSTESİ'!$F:$S,11,0)),"")</f>
        <v/>
      </c>
      <c r="K1995" s="134" t="str">
        <f ca="1">IFERROR(IF($C1995="","",VLOOKUP(FİLTRE!$C1995,'SKT LİSTESİ'!$F:$S,12,0)),"")</f>
        <v/>
      </c>
      <c r="L1995" s="134" t="str">
        <f ca="1">IFERROR(IF($C1995="","",VLOOKUP(FİLTRE!$C1995,'SKT LİSTESİ'!$F:$S,13,0)),"")</f>
        <v/>
      </c>
      <c r="M1995" s="135" t="str">
        <f ca="1">IFERROR(IF($C1995="","",VLOOKUP(FİLTRE!$C1995,'SKT LİSTESİ'!$F:$AJ,14,0)),"")</f>
        <v/>
      </c>
      <c r="N1995" s="31" t="str">
        <f ca="1">IFERROR(IF($C1995="","",VLOOKUP(FİLTRE!$C1995,'SKT LİSTESİ'!$F:$AJ,22,0)),"")</f>
        <v/>
      </c>
      <c r="O1995" s="136" t="str">
        <f ca="1">IFERROR(IF($C1995="","",VLOOKUP(FİLTRE!$C1995,'SKT LİSTESİ'!$F:$AJ,23,0)),"")</f>
        <v/>
      </c>
      <c r="P1995" s="31"/>
      <c r="Q1995" s="31"/>
      <c r="R1995" s="137" t="str">
        <f ca="1">(IFERROR(IF($C1995="","",VLOOKUP(FİLTRE!$C1995,'SKT LİSTESİ'!$F:$AJ,15,0)),""))</f>
        <v/>
      </c>
      <c r="S1995" s="138" t="str">
        <f ca="1">IFERROR(IF($C1995="","",VLOOKUP(FİLTRE!$C1995,'SKT LİSTESİ'!$F:$AJ,16,0)),"")</f>
        <v/>
      </c>
      <c r="AF1995" s="179" t="str">
        <f t="shared" ca="1" si="122"/>
        <v/>
      </c>
      <c r="AG1995" s="179">
        <f t="shared" ca="1" si="123"/>
        <v>0</v>
      </c>
      <c r="AH1995" s="179">
        <f t="shared" ca="1" si="124"/>
        <v>0</v>
      </c>
    </row>
    <row r="1996" spans="2:34" ht="15.75" x14ac:dyDescent="0.25">
      <c r="B1996">
        <f t="shared" ca="1" si="121"/>
        <v>1984</v>
      </c>
      <c r="C1996" t="str">
        <f ca="1">IFERROR(VLOOKUP(B1996,'SKT LİSTESİ'!F:F,1,0),"")</f>
        <v/>
      </c>
      <c r="E1996" s="128" t="str">
        <f ca="1">IFERROR(IF($C1996="","",VLOOKUP(FİLTRE!$C1996,'SKT LİSTESİ'!$F:$S,5,0)),"")</f>
        <v/>
      </c>
      <c r="F1996" s="129" t="str">
        <f ca="1">IFERROR(IF($C1996="","",VLOOKUP(FİLTRE!$C1996,'SKT LİSTESİ'!$F:$S,7,0)),"")</f>
        <v/>
      </c>
      <c r="G1996" s="130" t="str">
        <f ca="1">IFERROR(IF($C1996="","",VLOOKUP(FİLTRE!$C1996,'SKT LİSTESİ'!$F:$S,8,0)),"")</f>
        <v/>
      </c>
      <c r="H1996" s="131" t="str">
        <f ca="1">IF(E1996="","",IF($C1996="","",VLOOKUP(FİLTRE!$C1996,'SKT LİSTESİ'!$F:$S,9,0)))</f>
        <v/>
      </c>
      <c r="I1996" s="132" t="str">
        <f ca="1">IFERROR(IF($C1996="","",VLOOKUP(FİLTRE!$C1996,'SKT LİSTESİ'!$F:$S,10,0)),"")</f>
        <v/>
      </c>
      <c r="J1996" s="133" t="str">
        <f ca="1">IFERROR(IF($C1996="","",VLOOKUP(FİLTRE!$C1996,'SKT LİSTESİ'!$F:$S,11,0)),"")</f>
        <v/>
      </c>
      <c r="K1996" s="134" t="str">
        <f ca="1">IFERROR(IF($C1996="","",VLOOKUP(FİLTRE!$C1996,'SKT LİSTESİ'!$F:$S,12,0)),"")</f>
        <v/>
      </c>
      <c r="L1996" s="134" t="str">
        <f ca="1">IFERROR(IF($C1996="","",VLOOKUP(FİLTRE!$C1996,'SKT LİSTESİ'!$F:$S,13,0)),"")</f>
        <v/>
      </c>
      <c r="M1996" s="135" t="str">
        <f ca="1">IFERROR(IF($C1996="","",VLOOKUP(FİLTRE!$C1996,'SKT LİSTESİ'!$F:$AJ,14,0)),"")</f>
        <v/>
      </c>
      <c r="N1996" s="31" t="str">
        <f ca="1">IFERROR(IF($C1996="","",VLOOKUP(FİLTRE!$C1996,'SKT LİSTESİ'!$F:$AJ,22,0)),"")</f>
        <v/>
      </c>
      <c r="O1996" s="136" t="str">
        <f ca="1">IFERROR(IF($C1996="","",VLOOKUP(FİLTRE!$C1996,'SKT LİSTESİ'!$F:$AJ,23,0)),"")</f>
        <v/>
      </c>
      <c r="P1996" s="31"/>
      <c r="Q1996" s="31"/>
      <c r="R1996" s="137" t="str">
        <f ca="1">(IFERROR(IF($C1996="","",VLOOKUP(FİLTRE!$C1996,'SKT LİSTESİ'!$F:$AJ,15,0)),""))</f>
        <v/>
      </c>
      <c r="S1996" s="138" t="str">
        <f ca="1">IFERROR(IF($C1996="","",VLOOKUP(FİLTRE!$C1996,'SKT LİSTESİ'!$F:$AJ,16,0)),"")</f>
        <v/>
      </c>
      <c r="AF1996" s="179" t="str">
        <f t="shared" ca="1" si="122"/>
        <v/>
      </c>
      <c r="AG1996" s="179">
        <f t="shared" ca="1" si="123"/>
        <v>0</v>
      </c>
      <c r="AH1996" s="179">
        <f t="shared" ca="1" si="124"/>
        <v>0</v>
      </c>
    </row>
    <row r="1997" spans="2:34" ht="15.75" x14ac:dyDescent="0.25">
      <c r="B1997">
        <f t="shared" ca="1" si="121"/>
        <v>1985</v>
      </c>
      <c r="C1997" t="str">
        <f ca="1">IFERROR(VLOOKUP(B1997,'SKT LİSTESİ'!F:F,1,0),"")</f>
        <v/>
      </c>
      <c r="E1997" s="128" t="str">
        <f ca="1">IFERROR(IF($C1997="","",VLOOKUP(FİLTRE!$C1997,'SKT LİSTESİ'!$F:$S,5,0)),"")</f>
        <v/>
      </c>
      <c r="F1997" s="129" t="str">
        <f ca="1">IFERROR(IF($C1997="","",VLOOKUP(FİLTRE!$C1997,'SKT LİSTESİ'!$F:$S,7,0)),"")</f>
        <v/>
      </c>
      <c r="G1997" s="130" t="str">
        <f ca="1">IFERROR(IF($C1997="","",VLOOKUP(FİLTRE!$C1997,'SKT LİSTESİ'!$F:$S,8,0)),"")</f>
        <v/>
      </c>
      <c r="H1997" s="131" t="str">
        <f ca="1">IF(E1997="","",IF($C1997="","",VLOOKUP(FİLTRE!$C1997,'SKT LİSTESİ'!$F:$S,9,0)))</f>
        <v/>
      </c>
      <c r="I1997" s="132" t="str">
        <f ca="1">IFERROR(IF($C1997="","",VLOOKUP(FİLTRE!$C1997,'SKT LİSTESİ'!$F:$S,10,0)),"")</f>
        <v/>
      </c>
      <c r="J1997" s="133" t="str">
        <f ca="1">IFERROR(IF($C1997="","",VLOOKUP(FİLTRE!$C1997,'SKT LİSTESİ'!$F:$S,11,0)),"")</f>
        <v/>
      </c>
      <c r="K1997" s="134" t="str">
        <f ca="1">IFERROR(IF($C1997="","",VLOOKUP(FİLTRE!$C1997,'SKT LİSTESİ'!$F:$S,12,0)),"")</f>
        <v/>
      </c>
      <c r="L1997" s="134" t="str">
        <f ca="1">IFERROR(IF($C1997="","",VLOOKUP(FİLTRE!$C1997,'SKT LİSTESİ'!$F:$S,13,0)),"")</f>
        <v/>
      </c>
      <c r="M1997" s="135" t="str">
        <f ca="1">IFERROR(IF($C1997="","",VLOOKUP(FİLTRE!$C1997,'SKT LİSTESİ'!$F:$AJ,14,0)),"")</f>
        <v/>
      </c>
      <c r="N1997" s="31" t="str">
        <f ca="1">IFERROR(IF($C1997="","",VLOOKUP(FİLTRE!$C1997,'SKT LİSTESİ'!$F:$AJ,22,0)),"")</f>
        <v/>
      </c>
      <c r="O1997" s="136" t="str">
        <f ca="1">IFERROR(IF($C1997="","",VLOOKUP(FİLTRE!$C1997,'SKT LİSTESİ'!$F:$AJ,23,0)),"")</f>
        <v/>
      </c>
      <c r="P1997" s="31"/>
      <c r="Q1997" s="31"/>
      <c r="R1997" s="137" t="str">
        <f ca="1">(IFERROR(IF($C1997="","",VLOOKUP(FİLTRE!$C1997,'SKT LİSTESİ'!$F:$AJ,15,0)),""))</f>
        <v/>
      </c>
      <c r="S1997" s="138" t="str">
        <f ca="1">IFERROR(IF($C1997="","",VLOOKUP(FİLTRE!$C1997,'SKT LİSTESİ'!$F:$AJ,16,0)),"")</f>
        <v/>
      </c>
      <c r="AF1997" s="179" t="str">
        <f t="shared" ca="1" si="122"/>
        <v/>
      </c>
      <c r="AG1997" s="179">
        <f t="shared" ca="1" si="123"/>
        <v>0</v>
      </c>
      <c r="AH1997" s="179">
        <f t="shared" ca="1" si="124"/>
        <v>0</v>
      </c>
    </row>
    <row r="1998" spans="2:34" ht="15.75" x14ac:dyDescent="0.25">
      <c r="B1998">
        <f t="shared" ref="B1998:B2061" ca="1" si="125">IF($Y$2=1,(ROW()-12),"")</f>
        <v>1986</v>
      </c>
      <c r="C1998" t="str">
        <f ca="1">IFERROR(VLOOKUP(B1998,'SKT LİSTESİ'!F:F,1,0),"")</f>
        <v/>
      </c>
      <c r="E1998" s="128" t="str">
        <f ca="1">IFERROR(IF($C1998="","",VLOOKUP(FİLTRE!$C1998,'SKT LİSTESİ'!$F:$S,5,0)),"")</f>
        <v/>
      </c>
      <c r="F1998" s="129" t="str">
        <f ca="1">IFERROR(IF($C1998="","",VLOOKUP(FİLTRE!$C1998,'SKT LİSTESİ'!$F:$S,7,0)),"")</f>
        <v/>
      </c>
      <c r="G1998" s="130" t="str">
        <f ca="1">IFERROR(IF($C1998="","",VLOOKUP(FİLTRE!$C1998,'SKT LİSTESİ'!$F:$S,8,0)),"")</f>
        <v/>
      </c>
      <c r="H1998" s="131" t="str">
        <f ca="1">IF(E1998="","",IF($C1998="","",VLOOKUP(FİLTRE!$C1998,'SKT LİSTESİ'!$F:$S,9,0)))</f>
        <v/>
      </c>
      <c r="I1998" s="132" t="str">
        <f ca="1">IFERROR(IF($C1998="","",VLOOKUP(FİLTRE!$C1998,'SKT LİSTESİ'!$F:$S,10,0)),"")</f>
        <v/>
      </c>
      <c r="J1998" s="133" t="str">
        <f ca="1">IFERROR(IF($C1998="","",VLOOKUP(FİLTRE!$C1998,'SKT LİSTESİ'!$F:$S,11,0)),"")</f>
        <v/>
      </c>
      <c r="K1998" s="134" t="str">
        <f ca="1">IFERROR(IF($C1998="","",VLOOKUP(FİLTRE!$C1998,'SKT LİSTESİ'!$F:$S,12,0)),"")</f>
        <v/>
      </c>
      <c r="L1998" s="134" t="str">
        <f ca="1">IFERROR(IF($C1998="","",VLOOKUP(FİLTRE!$C1998,'SKT LİSTESİ'!$F:$S,13,0)),"")</f>
        <v/>
      </c>
      <c r="M1998" s="135" t="str">
        <f ca="1">IFERROR(IF($C1998="","",VLOOKUP(FİLTRE!$C1998,'SKT LİSTESİ'!$F:$AJ,14,0)),"")</f>
        <v/>
      </c>
      <c r="N1998" s="31" t="str">
        <f ca="1">IFERROR(IF($C1998="","",VLOOKUP(FİLTRE!$C1998,'SKT LİSTESİ'!$F:$AJ,22,0)),"")</f>
        <v/>
      </c>
      <c r="O1998" s="136" t="str">
        <f ca="1">IFERROR(IF($C1998="","",VLOOKUP(FİLTRE!$C1998,'SKT LİSTESİ'!$F:$AJ,23,0)),"")</f>
        <v/>
      </c>
      <c r="P1998" s="31"/>
      <c r="Q1998" s="31"/>
      <c r="R1998" s="137" t="str">
        <f ca="1">(IFERROR(IF($C1998="","",VLOOKUP(FİLTRE!$C1998,'SKT LİSTESİ'!$F:$AJ,15,0)),""))</f>
        <v/>
      </c>
      <c r="S1998" s="138" t="str">
        <f ca="1">IFERROR(IF($C1998="","",VLOOKUP(FİLTRE!$C1998,'SKT LİSTESİ'!$F:$AJ,16,0)),"")</f>
        <v/>
      </c>
      <c r="AF1998" s="179" t="str">
        <f t="shared" ref="AF1998:AF2061" ca="1" si="126">IF(E1998&lt;&gt;"SAYIM",K1998,
(IF(AND(E1998="SAYIM",R1998=0),0,(COUNTIFS(E:E,"SAYIM",F:F,F1998,R:R,"&gt;"&amp;0)))))</f>
        <v/>
      </c>
      <c r="AG1998" s="179">
        <f t="shared" ref="AG1998:AG2061" ca="1" si="127">IF(E1998="SAYIM",(IFERROR(R1998/AF1998,0)),0)</f>
        <v>0</v>
      </c>
      <c r="AH1998" s="179">
        <f t="shared" ref="AH1998:AH2061" ca="1" si="128">IF(E1998="SAYIM",(IFERROR(S1998/AF1998,0)),0)</f>
        <v>0</v>
      </c>
    </row>
    <row r="1999" spans="2:34" ht="15.75" x14ac:dyDescent="0.25">
      <c r="B1999">
        <f t="shared" ca="1" si="125"/>
        <v>1987</v>
      </c>
      <c r="C1999" t="str">
        <f ca="1">IFERROR(VLOOKUP(B1999,'SKT LİSTESİ'!F:F,1,0),"")</f>
        <v/>
      </c>
      <c r="E1999" s="128" t="str">
        <f ca="1">IFERROR(IF($C1999="","",VLOOKUP(FİLTRE!$C1999,'SKT LİSTESİ'!$F:$S,5,0)),"")</f>
        <v/>
      </c>
      <c r="F1999" s="129" t="str">
        <f ca="1">IFERROR(IF($C1999="","",VLOOKUP(FİLTRE!$C1999,'SKT LİSTESİ'!$F:$S,7,0)),"")</f>
        <v/>
      </c>
      <c r="G1999" s="130" t="str">
        <f ca="1">IFERROR(IF($C1999="","",VLOOKUP(FİLTRE!$C1999,'SKT LİSTESİ'!$F:$S,8,0)),"")</f>
        <v/>
      </c>
      <c r="H1999" s="131" t="str">
        <f ca="1">IF(E1999="","",IF($C1999="","",VLOOKUP(FİLTRE!$C1999,'SKT LİSTESİ'!$F:$S,9,0)))</f>
        <v/>
      </c>
      <c r="I1999" s="132" t="str">
        <f ca="1">IFERROR(IF($C1999="","",VLOOKUP(FİLTRE!$C1999,'SKT LİSTESİ'!$F:$S,10,0)),"")</f>
        <v/>
      </c>
      <c r="J1999" s="133" t="str">
        <f ca="1">IFERROR(IF($C1999="","",VLOOKUP(FİLTRE!$C1999,'SKT LİSTESİ'!$F:$S,11,0)),"")</f>
        <v/>
      </c>
      <c r="K1999" s="134" t="str">
        <f ca="1">IFERROR(IF($C1999="","",VLOOKUP(FİLTRE!$C1999,'SKT LİSTESİ'!$F:$S,12,0)),"")</f>
        <v/>
      </c>
      <c r="L1999" s="134" t="str">
        <f ca="1">IFERROR(IF($C1999="","",VLOOKUP(FİLTRE!$C1999,'SKT LİSTESİ'!$F:$S,13,0)),"")</f>
        <v/>
      </c>
      <c r="M1999" s="135" t="str">
        <f ca="1">IFERROR(IF($C1999="","",VLOOKUP(FİLTRE!$C1999,'SKT LİSTESİ'!$F:$AJ,14,0)),"")</f>
        <v/>
      </c>
      <c r="N1999" s="31" t="str">
        <f ca="1">IFERROR(IF($C1999="","",VLOOKUP(FİLTRE!$C1999,'SKT LİSTESİ'!$F:$AJ,22,0)),"")</f>
        <v/>
      </c>
      <c r="O1999" s="136" t="str">
        <f ca="1">IFERROR(IF($C1999="","",VLOOKUP(FİLTRE!$C1999,'SKT LİSTESİ'!$F:$AJ,23,0)),"")</f>
        <v/>
      </c>
      <c r="P1999" s="31"/>
      <c r="Q1999" s="31"/>
      <c r="R1999" s="137" t="str">
        <f ca="1">(IFERROR(IF($C1999="","",VLOOKUP(FİLTRE!$C1999,'SKT LİSTESİ'!$F:$AJ,15,0)),""))</f>
        <v/>
      </c>
      <c r="S1999" s="138" t="str">
        <f ca="1">IFERROR(IF($C1999="","",VLOOKUP(FİLTRE!$C1999,'SKT LİSTESİ'!$F:$AJ,16,0)),"")</f>
        <v/>
      </c>
      <c r="AF1999" s="179" t="str">
        <f t="shared" ca="1" si="126"/>
        <v/>
      </c>
      <c r="AG1999" s="179">
        <f t="shared" ca="1" si="127"/>
        <v>0</v>
      </c>
      <c r="AH1999" s="179">
        <f t="shared" ca="1" si="128"/>
        <v>0</v>
      </c>
    </row>
    <row r="2000" spans="2:34" ht="15.75" x14ac:dyDescent="0.25">
      <c r="B2000">
        <f t="shared" ca="1" si="125"/>
        <v>1988</v>
      </c>
      <c r="C2000" t="str">
        <f ca="1">IFERROR(VLOOKUP(B2000,'SKT LİSTESİ'!F:F,1,0),"")</f>
        <v/>
      </c>
      <c r="E2000" s="128" t="str">
        <f ca="1">IFERROR(IF($C2000="","",VLOOKUP(FİLTRE!$C2000,'SKT LİSTESİ'!$F:$S,5,0)),"")</f>
        <v/>
      </c>
      <c r="F2000" s="129" t="str">
        <f ca="1">IFERROR(IF($C2000="","",VLOOKUP(FİLTRE!$C2000,'SKT LİSTESİ'!$F:$S,7,0)),"")</f>
        <v/>
      </c>
      <c r="G2000" s="130" t="str">
        <f ca="1">IFERROR(IF($C2000="","",VLOOKUP(FİLTRE!$C2000,'SKT LİSTESİ'!$F:$S,8,0)),"")</f>
        <v/>
      </c>
      <c r="H2000" s="131" t="str">
        <f ca="1">IF(E2000="","",IF($C2000="","",VLOOKUP(FİLTRE!$C2000,'SKT LİSTESİ'!$F:$S,9,0)))</f>
        <v/>
      </c>
      <c r="I2000" s="132" t="str">
        <f ca="1">IFERROR(IF($C2000="","",VLOOKUP(FİLTRE!$C2000,'SKT LİSTESİ'!$F:$S,10,0)),"")</f>
        <v/>
      </c>
      <c r="J2000" s="133" t="str">
        <f ca="1">IFERROR(IF($C2000="","",VLOOKUP(FİLTRE!$C2000,'SKT LİSTESİ'!$F:$S,11,0)),"")</f>
        <v/>
      </c>
      <c r="K2000" s="134" t="str">
        <f ca="1">IFERROR(IF($C2000="","",VLOOKUP(FİLTRE!$C2000,'SKT LİSTESİ'!$F:$S,12,0)),"")</f>
        <v/>
      </c>
      <c r="L2000" s="134" t="str">
        <f ca="1">IFERROR(IF($C2000="","",VLOOKUP(FİLTRE!$C2000,'SKT LİSTESİ'!$F:$S,13,0)),"")</f>
        <v/>
      </c>
      <c r="M2000" s="135" t="str">
        <f ca="1">IFERROR(IF($C2000="","",VLOOKUP(FİLTRE!$C2000,'SKT LİSTESİ'!$F:$AJ,14,0)),"")</f>
        <v/>
      </c>
      <c r="N2000" s="31" t="str">
        <f ca="1">IFERROR(IF($C2000="","",VLOOKUP(FİLTRE!$C2000,'SKT LİSTESİ'!$F:$AJ,22,0)),"")</f>
        <v/>
      </c>
      <c r="O2000" s="136" t="str">
        <f ca="1">IFERROR(IF($C2000="","",VLOOKUP(FİLTRE!$C2000,'SKT LİSTESİ'!$F:$AJ,23,0)),"")</f>
        <v/>
      </c>
      <c r="P2000" s="31"/>
      <c r="Q2000" s="31"/>
      <c r="R2000" s="137" t="str">
        <f ca="1">(IFERROR(IF($C2000="","",VLOOKUP(FİLTRE!$C2000,'SKT LİSTESİ'!$F:$AJ,15,0)),""))</f>
        <v/>
      </c>
      <c r="S2000" s="138" t="str">
        <f ca="1">IFERROR(IF($C2000="","",VLOOKUP(FİLTRE!$C2000,'SKT LİSTESİ'!$F:$AJ,16,0)),"")</f>
        <v/>
      </c>
      <c r="AF2000" s="179" t="str">
        <f t="shared" ca="1" si="126"/>
        <v/>
      </c>
      <c r="AG2000" s="179">
        <f t="shared" ca="1" si="127"/>
        <v>0</v>
      </c>
      <c r="AH2000" s="179">
        <f t="shared" ca="1" si="128"/>
        <v>0</v>
      </c>
    </row>
    <row r="2001" spans="2:34" ht="15.75" x14ac:dyDescent="0.25">
      <c r="B2001">
        <f t="shared" ca="1" si="125"/>
        <v>1989</v>
      </c>
      <c r="C2001" t="str">
        <f ca="1">IFERROR(VLOOKUP(B2001,'SKT LİSTESİ'!F:F,1,0),"")</f>
        <v/>
      </c>
      <c r="E2001" s="128" t="str">
        <f ca="1">IFERROR(IF($C2001="","",VLOOKUP(FİLTRE!$C2001,'SKT LİSTESİ'!$F:$S,5,0)),"")</f>
        <v/>
      </c>
      <c r="F2001" s="129" t="str">
        <f ca="1">IFERROR(IF($C2001="","",VLOOKUP(FİLTRE!$C2001,'SKT LİSTESİ'!$F:$S,7,0)),"")</f>
        <v/>
      </c>
      <c r="G2001" s="130" t="str">
        <f ca="1">IFERROR(IF($C2001="","",VLOOKUP(FİLTRE!$C2001,'SKT LİSTESİ'!$F:$S,8,0)),"")</f>
        <v/>
      </c>
      <c r="H2001" s="131" t="str">
        <f ca="1">IF(E2001="","",IF($C2001="","",VLOOKUP(FİLTRE!$C2001,'SKT LİSTESİ'!$F:$S,9,0)))</f>
        <v/>
      </c>
      <c r="I2001" s="132" t="str">
        <f ca="1">IFERROR(IF($C2001="","",VLOOKUP(FİLTRE!$C2001,'SKT LİSTESİ'!$F:$S,10,0)),"")</f>
        <v/>
      </c>
      <c r="J2001" s="133" t="str">
        <f ca="1">IFERROR(IF($C2001="","",VLOOKUP(FİLTRE!$C2001,'SKT LİSTESİ'!$F:$S,11,0)),"")</f>
        <v/>
      </c>
      <c r="K2001" s="134" t="str">
        <f ca="1">IFERROR(IF($C2001="","",VLOOKUP(FİLTRE!$C2001,'SKT LİSTESİ'!$F:$S,12,0)),"")</f>
        <v/>
      </c>
      <c r="L2001" s="134" t="str">
        <f ca="1">IFERROR(IF($C2001="","",VLOOKUP(FİLTRE!$C2001,'SKT LİSTESİ'!$F:$S,13,0)),"")</f>
        <v/>
      </c>
      <c r="M2001" s="135" t="str">
        <f ca="1">IFERROR(IF($C2001="","",VLOOKUP(FİLTRE!$C2001,'SKT LİSTESİ'!$F:$AJ,14,0)),"")</f>
        <v/>
      </c>
      <c r="N2001" s="31" t="str">
        <f ca="1">IFERROR(IF($C2001="","",VLOOKUP(FİLTRE!$C2001,'SKT LİSTESİ'!$F:$AJ,22,0)),"")</f>
        <v/>
      </c>
      <c r="O2001" s="136" t="str">
        <f ca="1">IFERROR(IF($C2001="","",VLOOKUP(FİLTRE!$C2001,'SKT LİSTESİ'!$F:$AJ,23,0)),"")</f>
        <v/>
      </c>
      <c r="P2001" s="31"/>
      <c r="Q2001" s="31"/>
      <c r="R2001" s="137" t="str">
        <f ca="1">(IFERROR(IF($C2001="","",VLOOKUP(FİLTRE!$C2001,'SKT LİSTESİ'!$F:$AJ,15,0)),""))</f>
        <v/>
      </c>
      <c r="S2001" s="138" t="str">
        <f ca="1">IFERROR(IF($C2001="","",VLOOKUP(FİLTRE!$C2001,'SKT LİSTESİ'!$F:$AJ,16,0)),"")</f>
        <v/>
      </c>
      <c r="AF2001" s="179" t="str">
        <f t="shared" ca="1" si="126"/>
        <v/>
      </c>
      <c r="AG2001" s="179">
        <f t="shared" ca="1" si="127"/>
        <v>0</v>
      </c>
      <c r="AH2001" s="179">
        <f t="shared" ca="1" si="128"/>
        <v>0</v>
      </c>
    </row>
    <row r="2002" spans="2:34" ht="15.75" x14ac:dyDescent="0.25">
      <c r="B2002">
        <f t="shared" ca="1" si="125"/>
        <v>1990</v>
      </c>
      <c r="C2002" t="str">
        <f ca="1">IFERROR(VLOOKUP(B2002,'SKT LİSTESİ'!F:F,1,0),"")</f>
        <v/>
      </c>
      <c r="E2002" s="128" t="str">
        <f ca="1">IFERROR(IF($C2002="","",VLOOKUP(FİLTRE!$C2002,'SKT LİSTESİ'!$F:$S,5,0)),"")</f>
        <v/>
      </c>
      <c r="F2002" s="129" t="str">
        <f ca="1">IFERROR(IF($C2002="","",VLOOKUP(FİLTRE!$C2002,'SKT LİSTESİ'!$F:$S,7,0)),"")</f>
        <v/>
      </c>
      <c r="G2002" s="130" t="str">
        <f ca="1">IFERROR(IF($C2002="","",VLOOKUP(FİLTRE!$C2002,'SKT LİSTESİ'!$F:$S,8,0)),"")</f>
        <v/>
      </c>
      <c r="H2002" s="131" t="str">
        <f ca="1">IF(E2002="","",IF($C2002="","",VLOOKUP(FİLTRE!$C2002,'SKT LİSTESİ'!$F:$S,9,0)))</f>
        <v/>
      </c>
      <c r="I2002" s="132" t="str">
        <f ca="1">IFERROR(IF($C2002="","",VLOOKUP(FİLTRE!$C2002,'SKT LİSTESİ'!$F:$S,10,0)),"")</f>
        <v/>
      </c>
      <c r="J2002" s="133" t="str">
        <f ca="1">IFERROR(IF($C2002="","",VLOOKUP(FİLTRE!$C2002,'SKT LİSTESİ'!$F:$S,11,0)),"")</f>
        <v/>
      </c>
      <c r="K2002" s="134" t="str">
        <f ca="1">IFERROR(IF($C2002="","",VLOOKUP(FİLTRE!$C2002,'SKT LİSTESİ'!$F:$S,12,0)),"")</f>
        <v/>
      </c>
      <c r="L2002" s="134" t="str">
        <f ca="1">IFERROR(IF($C2002="","",VLOOKUP(FİLTRE!$C2002,'SKT LİSTESİ'!$F:$S,13,0)),"")</f>
        <v/>
      </c>
      <c r="M2002" s="135" t="str">
        <f ca="1">IFERROR(IF($C2002="","",VLOOKUP(FİLTRE!$C2002,'SKT LİSTESİ'!$F:$AJ,14,0)),"")</f>
        <v/>
      </c>
      <c r="N2002" s="31" t="str">
        <f ca="1">IFERROR(IF($C2002="","",VLOOKUP(FİLTRE!$C2002,'SKT LİSTESİ'!$F:$AJ,22,0)),"")</f>
        <v/>
      </c>
      <c r="O2002" s="136" t="str">
        <f ca="1">IFERROR(IF($C2002="","",VLOOKUP(FİLTRE!$C2002,'SKT LİSTESİ'!$F:$AJ,23,0)),"")</f>
        <v/>
      </c>
      <c r="P2002" s="31"/>
      <c r="Q2002" s="31"/>
      <c r="R2002" s="137" t="str">
        <f ca="1">(IFERROR(IF($C2002="","",VLOOKUP(FİLTRE!$C2002,'SKT LİSTESİ'!$F:$AJ,15,0)),""))</f>
        <v/>
      </c>
      <c r="S2002" s="138" t="str">
        <f ca="1">IFERROR(IF($C2002="","",VLOOKUP(FİLTRE!$C2002,'SKT LİSTESİ'!$F:$AJ,16,0)),"")</f>
        <v/>
      </c>
      <c r="AF2002" s="179" t="str">
        <f t="shared" ca="1" si="126"/>
        <v/>
      </c>
      <c r="AG2002" s="179">
        <f t="shared" ca="1" si="127"/>
        <v>0</v>
      </c>
      <c r="AH2002" s="179">
        <f t="shared" ca="1" si="128"/>
        <v>0</v>
      </c>
    </row>
    <row r="2003" spans="2:34" ht="15.75" x14ac:dyDescent="0.25">
      <c r="B2003">
        <f t="shared" ca="1" si="125"/>
        <v>1991</v>
      </c>
      <c r="C2003" t="str">
        <f ca="1">IFERROR(VLOOKUP(B2003,'SKT LİSTESİ'!F:F,1,0),"")</f>
        <v/>
      </c>
      <c r="E2003" s="128" t="str">
        <f ca="1">IFERROR(IF($C2003="","",VLOOKUP(FİLTRE!$C2003,'SKT LİSTESİ'!$F:$S,5,0)),"")</f>
        <v/>
      </c>
      <c r="F2003" s="129" t="str">
        <f ca="1">IFERROR(IF($C2003="","",VLOOKUP(FİLTRE!$C2003,'SKT LİSTESİ'!$F:$S,7,0)),"")</f>
        <v/>
      </c>
      <c r="G2003" s="130" t="str">
        <f ca="1">IFERROR(IF($C2003="","",VLOOKUP(FİLTRE!$C2003,'SKT LİSTESİ'!$F:$S,8,0)),"")</f>
        <v/>
      </c>
      <c r="H2003" s="131" t="str">
        <f ca="1">IF(E2003="","",IF($C2003="","",VLOOKUP(FİLTRE!$C2003,'SKT LİSTESİ'!$F:$S,9,0)))</f>
        <v/>
      </c>
      <c r="I2003" s="132" t="str">
        <f ca="1">IFERROR(IF($C2003="","",VLOOKUP(FİLTRE!$C2003,'SKT LİSTESİ'!$F:$S,10,0)),"")</f>
        <v/>
      </c>
      <c r="J2003" s="133" t="str">
        <f ca="1">IFERROR(IF($C2003="","",VLOOKUP(FİLTRE!$C2003,'SKT LİSTESİ'!$F:$S,11,0)),"")</f>
        <v/>
      </c>
      <c r="K2003" s="134" t="str">
        <f ca="1">IFERROR(IF($C2003="","",VLOOKUP(FİLTRE!$C2003,'SKT LİSTESİ'!$F:$S,12,0)),"")</f>
        <v/>
      </c>
      <c r="L2003" s="134" t="str">
        <f ca="1">IFERROR(IF($C2003="","",VLOOKUP(FİLTRE!$C2003,'SKT LİSTESİ'!$F:$S,13,0)),"")</f>
        <v/>
      </c>
      <c r="M2003" s="135" t="str">
        <f ca="1">IFERROR(IF($C2003="","",VLOOKUP(FİLTRE!$C2003,'SKT LİSTESİ'!$F:$AJ,14,0)),"")</f>
        <v/>
      </c>
      <c r="N2003" s="31" t="str">
        <f ca="1">IFERROR(IF($C2003="","",VLOOKUP(FİLTRE!$C2003,'SKT LİSTESİ'!$F:$AJ,22,0)),"")</f>
        <v/>
      </c>
      <c r="O2003" s="136" t="str">
        <f ca="1">IFERROR(IF($C2003="","",VLOOKUP(FİLTRE!$C2003,'SKT LİSTESİ'!$F:$AJ,23,0)),"")</f>
        <v/>
      </c>
      <c r="P2003" s="31"/>
      <c r="Q2003" s="31"/>
      <c r="R2003" s="137" t="str">
        <f ca="1">(IFERROR(IF($C2003="","",VLOOKUP(FİLTRE!$C2003,'SKT LİSTESİ'!$F:$AJ,15,0)),""))</f>
        <v/>
      </c>
      <c r="S2003" s="138" t="str">
        <f ca="1">IFERROR(IF($C2003="","",VLOOKUP(FİLTRE!$C2003,'SKT LİSTESİ'!$F:$AJ,16,0)),"")</f>
        <v/>
      </c>
      <c r="AF2003" s="179" t="str">
        <f t="shared" ca="1" si="126"/>
        <v/>
      </c>
      <c r="AG2003" s="179">
        <f t="shared" ca="1" si="127"/>
        <v>0</v>
      </c>
      <c r="AH2003" s="179">
        <f t="shared" ca="1" si="128"/>
        <v>0</v>
      </c>
    </row>
    <row r="2004" spans="2:34" ht="15.75" x14ac:dyDescent="0.25">
      <c r="B2004">
        <f t="shared" ca="1" si="125"/>
        <v>1992</v>
      </c>
      <c r="C2004" t="str">
        <f ca="1">IFERROR(VLOOKUP(B2004,'SKT LİSTESİ'!F:F,1,0),"")</f>
        <v/>
      </c>
      <c r="E2004" s="128" t="str">
        <f ca="1">IFERROR(IF($C2004="","",VLOOKUP(FİLTRE!$C2004,'SKT LİSTESİ'!$F:$S,5,0)),"")</f>
        <v/>
      </c>
      <c r="F2004" s="129" t="str">
        <f ca="1">IFERROR(IF($C2004="","",VLOOKUP(FİLTRE!$C2004,'SKT LİSTESİ'!$F:$S,7,0)),"")</f>
        <v/>
      </c>
      <c r="G2004" s="130" t="str">
        <f ca="1">IFERROR(IF($C2004="","",VLOOKUP(FİLTRE!$C2004,'SKT LİSTESİ'!$F:$S,8,0)),"")</f>
        <v/>
      </c>
      <c r="H2004" s="131" t="str">
        <f ca="1">IF(E2004="","",IF($C2004="","",VLOOKUP(FİLTRE!$C2004,'SKT LİSTESİ'!$F:$S,9,0)))</f>
        <v/>
      </c>
      <c r="I2004" s="132" t="str">
        <f ca="1">IFERROR(IF($C2004="","",VLOOKUP(FİLTRE!$C2004,'SKT LİSTESİ'!$F:$S,10,0)),"")</f>
        <v/>
      </c>
      <c r="J2004" s="133" t="str">
        <f ca="1">IFERROR(IF($C2004="","",VLOOKUP(FİLTRE!$C2004,'SKT LİSTESİ'!$F:$S,11,0)),"")</f>
        <v/>
      </c>
      <c r="K2004" s="134" t="str">
        <f ca="1">IFERROR(IF($C2004="","",VLOOKUP(FİLTRE!$C2004,'SKT LİSTESİ'!$F:$S,12,0)),"")</f>
        <v/>
      </c>
      <c r="L2004" s="134" t="str">
        <f ca="1">IFERROR(IF($C2004="","",VLOOKUP(FİLTRE!$C2004,'SKT LİSTESİ'!$F:$S,13,0)),"")</f>
        <v/>
      </c>
      <c r="M2004" s="135" t="str">
        <f ca="1">IFERROR(IF($C2004="","",VLOOKUP(FİLTRE!$C2004,'SKT LİSTESİ'!$F:$AJ,14,0)),"")</f>
        <v/>
      </c>
      <c r="N2004" s="31" t="str">
        <f ca="1">IFERROR(IF($C2004="","",VLOOKUP(FİLTRE!$C2004,'SKT LİSTESİ'!$F:$AJ,22,0)),"")</f>
        <v/>
      </c>
      <c r="O2004" s="136" t="str">
        <f ca="1">IFERROR(IF($C2004="","",VLOOKUP(FİLTRE!$C2004,'SKT LİSTESİ'!$F:$AJ,23,0)),"")</f>
        <v/>
      </c>
      <c r="P2004" s="31"/>
      <c r="Q2004" s="31"/>
      <c r="R2004" s="137" t="str">
        <f ca="1">(IFERROR(IF($C2004="","",VLOOKUP(FİLTRE!$C2004,'SKT LİSTESİ'!$F:$AJ,15,0)),""))</f>
        <v/>
      </c>
      <c r="S2004" s="138" t="str">
        <f ca="1">IFERROR(IF($C2004="","",VLOOKUP(FİLTRE!$C2004,'SKT LİSTESİ'!$F:$AJ,16,0)),"")</f>
        <v/>
      </c>
      <c r="AF2004" s="179" t="str">
        <f t="shared" ca="1" si="126"/>
        <v/>
      </c>
      <c r="AG2004" s="179">
        <f t="shared" ca="1" si="127"/>
        <v>0</v>
      </c>
      <c r="AH2004" s="179">
        <f t="shared" ca="1" si="128"/>
        <v>0</v>
      </c>
    </row>
    <row r="2005" spans="2:34" ht="15.75" x14ac:dyDescent="0.25">
      <c r="B2005">
        <f t="shared" ca="1" si="125"/>
        <v>1993</v>
      </c>
      <c r="C2005" t="str">
        <f ca="1">IFERROR(VLOOKUP(B2005,'SKT LİSTESİ'!F:F,1,0),"")</f>
        <v/>
      </c>
      <c r="E2005" s="128" t="str">
        <f ca="1">IFERROR(IF($C2005="","",VLOOKUP(FİLTRE!$C2005,'SKT LİSTESİ'!$F:$S,5,0)),"")</f>
        <v/>
      </c>
      <c r="F2005" s="129" t="str">
        <f ca="1">IFERROR(IF($C2005="","",VLOOKUP(FİLTRE!$C2005,'SKT LİSTESİ'!$F:$S,7,0)),"")</f>
        <v/>
      </c>
      <c r="G2005" s="130" t="str">
        <f ca="1">IFERROR(IF($C2005="","",VLOOKUP(FİLTRE!$C2005,'SKT LİSTESİ'!$F:$S,8,0)),"")</f>
        <v/>
      </c>
      <c r="H2005" s="131" t="str">
        <f ca="1">IF(E2005="","",IF($C2005="","",VLOOKUP(FİLTRE!$C2005,'SKT LİSTESİ'!$F:$S,9,0)))</f>
        <v/>
      </c>
      <c r="I2005" s="132" t="str">
        <f ca="1">IFERROR(IF($C2005="","",VLOOKUP(FİLTRE!$C2005,'SKT LİSTESİ'!$F:$S,10,0)),"")</f>
        <v/>
      </c>
      <c r="J2005" s="133" t="str">
        <f ca="1">IFERROR(IF($C2005="","",VLOOKUP(FİLTRE!$C2005,'SKT LİSTESİ'!$F:$S,11,0)),"")</f>
        <v/>
      </c>
      <c r="K2005" s="134" t="str">
        <f ca="1">IFERROR(IF($C2005="","",VLOOKUP(FİLTRE!$C2005,'SKT LİSTESİ'!$F:$S,12,0)),"")</f>
        <v/>
      </c>
      <c r="L2005" s="134" t="str">
        <f ca="1">IFERROR(IF($C2005="","",VLOOKUP(FİLTRE!$C2005,'SKT LİSTESİ'!$F:$S,13,0)),"")</f>
        <v/>
      </c>
      <c r="M2005" s="135" t="str">
        <f ca="1">IFERROR(IF($C2005="","",VLOOKUP(FİLTRE!$C2005,'SKT LİSTESİ'!$F:$AJ,14,0)),"")</f>
        <v/>
      </c>
      <c r="N2005" s="31" t="str">
        <f ca="1">IFERROR(IF($C2005="","",VLOOKUP(FİLTRE!$C2005,'SKT LİSTESİ'!$F:$AJ,22,0)),"")</f>
        <v/>
      </c>
      <c r="O2005" s="136" t="str">
        <f ca="1">IFERROR(IF($C2005="","",VLOOKUP(FİLTRE!$C2005,'SKT LİSTESİ'!$F:$AJ,23,0)),"")</f>
        <v/>
      </c>
      <c r="P2005" s="31"/>
      <c r="Q2005" s="31"/>
      <c r="R2005" s="137" t="str">
        <f ca="1">(IFERROR(IF($C2005="","",VLOOKUP(FİLTRE!$C2005,'SKT LİSTESİ'!$F:$AJ,15,0)),""))</f>
        <v/>
      </c>
      <c r="S2005" s="138" t="str">
        <f ca="1">IFERROR(IF($C2005="","",VLOOKUP(FİLTRE!$C2005,'SKT LİSTESİ'!$F:$AJ,16,0)),"")</f>
        <v/>
      </c>
      <c r="AF2005" s="179" t="str">
        <f t="shared" ca="1" si="126"/>
        <v/>
      </c>
      <c r="AG2005" s="179">
        <f t="shared" ca="1" si="127"/>
        <v>0</v>
      </c>
      <c r="AH2005" s="179">
        <f t="shared" ca="1" si="128"/>
        <v>0</v>
      </c>
    </row>
    <row r="2006" spans="2:34" ht="15.75" x14ac:dyDescent="0.25">
      <c r="B2006">
        <f t="shared" ca="1" si="125"/>
        <v>1994</v>
      </c>
      <c r="C2006" t="str">
        <f ca="1">IFERROR(VLOOKUP(B2006,'SKT LİSTESİ'!F:F,1,0),"")</f>
        <v/>
      </c>
      <c r="E2006" s="128" t="str">
        <f ca="1">IFERROR(IF($C2006="","",VLOOKUP(FİLTRE!$C2006,'SKT LİSTESİ'!$F:$S,5,0)),"")</f>
        <v/>
      </c>
      <c r="F2006" s="129" t="str">
        <f ca="1">IFERROR(IF($C2006="","",VLOOKUP(FİLTRE!$C2006,'SKT LİSTESİ'!$F:$S,7,0)),"")</f>
        <v/>
      </c>
      <c r="G2006" s="130" t="str">
        <f ca="1">IFERROR(IF($C2006="","",VLOOKUP(FİLTRE!$C2006,'SKT LİSTESİ'!$F:$S,8,0)),"")</f>
        <v/>
      </c>
      <c r="H2006" s="131" t="str">
        <f ca="1">IF(E2006="","",IF($C2006="","",VLOOKUP(FİLTRE!$C2006,'SKT LİSTESİ'!$F:$S,9,0)))</f>
        <v/>
      </c>
      <c r="I2006" s="132" t="str">
        <f ca="1">IFERROR(IF($C2006="","",VLOOKUP(FİLTRE!$C2006,'SKT LİSTESİ'!$F:$S,10,0)),"")</f>
        <v/>
      </c>
      <c r="J2006" s="133" t="str">
        <f ca="1">IFERROR(IF($C2006="","",VLOOKUP(FİLTRE!$C2006,'SKT LİSTESİ'!$F:$S,11,0)),"")</f>
        <v/>
      </c>
      <c r="K2006" s="134" t="str">
        <f ca="1">IFERROR(IF($C2006="","",VLOOKUP(FİLTRE!$C2006,'SKT LİSTESİ'!$F:$S,12,0)),"")</f>
        <v/>
      </c>
      <c r="L2006" s="134" t="str">
        <f ca="1">IFERROR(IF($C2006="","",VLOOKUP(FİLTRE!$C2006,'SKT LİSTESİ'!$F:$S,13,0)),"")</f>
        <v/>
      </c>
      <c r="M2006" s="135" t="str">
        <f ca="1">IFERROR(IF($C2006="","",VLOOKUP(FİLTRE!$C2006,'SKT LİSTESİ'!$F:$AJ,14,0)),"")</f>
        <v/>
      </c>
      <c r="N2006" s="31" t="str">
        <f ca="1">IFERROR(IF($C2006="","",VLOOKUP(FİLTRE!$C2006,'SKT LİSTESİ'!$F:$AJ,22,0)),"")</f>
        <v/>
      </c>
      <c r="O2006" s="136" t="str">
        <f ca="1">IFERROR(IF($C2006="","",VLOOKUP(FİLTRE!$C2006,'SKT LİSTESİ'!$F:$AJ,23,0)),"")</f>
        <v/>
      </c>
      <c r="P2006" s="31"/>
      <c r="Q2006" s="31"/>
      <c r="R2006" s="137" t="str">
        <f ca="1">(IFERROR(IF($C2006="","",VLOOKUP(FİLTRE!$C2006,'SKT LİSTESİ'!$F:$AJ,15,0)),""))</f>
        <v/>
      </c>
      <c r="S2006" s="138" t="str">
        <f ca="1">IFERROR(IF($C2006="","",VLOOKUP(FİLTRE!$C2006,'SKT LİSTESİ'!$F:$AJ,16,0)),"")</f>
        <v/>
      </c>
      <c r="AF2006" s="179" t="str">
        <f t="shared" ca="1" si="126"/>
        <v/>
      </c>
      <c r="AG2006" s="179">
        <f t="shared" ca="1" si="127"/>
        <v>0</v>
      </c>
      <c r="AH2006" s="179">
        <f t="shared" ca="1" si="128"/>
        <v>0</v>
      </c>
    </row>
    <row r="2007" spans="2:34" ht="15.75" x14ac:dyDescent="0.25">
      <c r="B2007">
        <f t="shared" ca="1" si="125"/>
        <v>1995</v>
      </c>
      <c r="C2007" t="str">
        <f ca="1">IFERROR(VLOOKUP(B2007,'SKT LİSTESİ'!F:F,1,0),"")</f>
        <v/>
      </c>
      <c r="E2007" s="128" t="str">
        <f ca="1">IFERROR(IF($C2007="","",VLOOKUP(FİLTRE!$C2007,'SKT LİSTESİ'!$F:$S,5,0)),"")</f>
        <v/>
      </c>
      <c r="F2007" s="129" t="str">
        <f ca="1">IFERROR(IF($C2007="","",VLOOKUP(FİLTRE!$C2007,'SKT LİSTESİ'!$F:$S,7,0)),"")</f>
        <v/>
      </c>
      <c r="G2007" s="130" t="str">
        <f ca="1">IFERROR(IF($C2007="","",VLOOKUP(FİLTRE!$C2007,'SKT LİSTESİ'!$F:$S,8,0)),"")</f>
        <v/>
      </c>
      <c r="H2007" s="131" t="str">
        <f ca="1">IF(E2007="","",IF($C2007="","",VLOOKUP(FİLTRE!$C2007,'SKT LİSTESİ'!$F:$S,9,0)))</f>
        <v/>
      </c>
      <c r="I2007" s="132" t="str">
        <f ca="1">IFERROR(IF($C2007="","",VLOOKUP(FİLTRE!$C2007,'SKT LİSTESİ'!$F:$S,10,0)),"")</f>
        <v/>
      </c>
      <c r="J2007" s="133" t="str">
        <f ca="1">IFERROR(IF($C2007="","",VLOOKUP(FİLTRE!$C2007,'SKT LİSTESİ'!$F:$S,11,0)),"")</f>
        <v/>
      </c>
      <c r="K2007" s="134" t="str">
        <f ca="1">IFERROR(IF($C2007="","",VLOOKUP(FİLTRE!$C2007,'SKT LİSTESİ'!$F:$S,12,0)),"")</f>
        <v/>
      </c>
      <c r="L2007" s="134" t="str">
        <f ca="1">IFERROR(IF($C2007="","",VLOOKUP(FİLTRE!$C2007,'SKT LİSTESİ'!$F:$S,13,0)),"")</f>
        <v/>
      </c>
      <c r="M2007" s="135" t="str">
        <f ca="1">IFERROR(IF($C2007="","",VLOOKUP(FİLTRE!$C2007,'SKT LİSTESİ'!$F:$AJ,14,0)),"")</f>
        <v/>
      </c>
      <c r="N2007" s="31" t="str">
        <f ca="1">IFERROR(IF($C2007="","",VLOOKUP(FİLTRE!$C2007,'SKT LİSTESİ'!$F:$AJ,22,0)),"")</f>
        <v/>
      </c>
      <c r="O2007" s="136" t="str">
        <f ca="1">IFERROR(IF($C2007="","",VLOOKUP(FİLTRE!$C2007,'SKT LİSTESİ'!$F:$AJ,23,0)),"")</f>
        <v/>
      </c>
      <c r="P2007" s="31"/>
      <c r="Q2007" s="31"/>
      <c r="R2007" s="137" t="str">
        <f ca="1">(IFERROR(IF($C2007="","",VLOOKUP(FİLTRE!$C2007,'SKT LİSTESİ'!$F:$AJ,15,0)),""))</f>
        <v/>
      </c>
      <c r="S2007" s="138" t="str">
        <f ca="1">IFERROR(IF($C2007="","",VLOOKUP(FİLTRE!$C2007,'SKT LİSTESİ'!$F:$AJ,16,0)),"")</f>
        <v/>
      </c>
      <c r="AF2007" s="179" t="str">
        <f t="shared" ca="1" si="126"/>
        <v/>
      </c>
      <c r="AG2007" s="179">
        <f t="shared" ca="1" si="127"/>
        <v>0</v>
      </c>
      <c r="AH2007" s="179">
        <f t="shared" ca="1" si="128"/>
        <v>0</v>
      </c>
    </row>
    <row r="2008" spans="2:34" ht="15.75" x14ac:dyDescent="0.25">
      <c r="B2008">
        <f t="shared" ca="1" si="125"/>
        <v>1996</v>
      </c>
      <c r="C2008" t="str">
        <f ca="1">IFERROR(VLOOKUP(B2008,'SKT LİSTESİ'!F:F,1,0),"")</f>
        <v/>
      </c>
      <c r="E2008" s="128" t="str">
        <f ca="1">IFERROR(IF($C2008="","",VLOOKUP(FİLTRE!$C2008,'SKT LİSTESİ'!$F:$S,5,0)),"")</f>
        <v/>
      </c>
      <c r="F2008" s="129" t="str">
        <f ca="1">IFERROR(IF($C2008="","",VLOOKUP(FİLTRE!$C2008,'SKT LİSTESİ'!$F:$S,7,0)),"")</f>
        <v/>
      </c>
      <c r="G2008" s="130" t="str">
        <f ca="1">IFERROR(IF($C2008="","",VLOOKUP(FİLTRE!$C2008,'SKT LİSTESİ'!$F:$S,8,0)),"")</f>
        <v/>
      </c>
      <c r="H2008" s="131" t="str">
        <f ca="1">IF(E2008="","",IF($C2008="","",VLOOKUP(FİLTRE!$C2008,'SKT LİSTESİ'!$F:$S,9,0)))</f>
        <v/>
      </c>
      <c r="I2008" s="132" t="str">
        <f ca="1">IFERROR(IF($C2008="","",VLOOKUP(FİLTRE!$C2008,'SKT LİSTESİ'!$F:$S,10,0)),"")</f>
        <v/>
      </c>
      <c r="J2008" s="133" t="str">
        <f ca="1">IFERROR(IF($C2008="","",VLOOKUP(FİLTRE!$C2008,'SKT LİSTESİ'!$F:$S,11,0)),"")</f>
        <v/>
      </c>
      <c r="K2008" s="134" t="str">
        <f ca="1">IFERROR(IF($C2008="","",VLOOKUP(FİLTRE!$C2008,'SKT LİSTESİ'!$F:$S,12,0)),"")</f>
        <v/>
      </c>
      <c r="L2008" s="134" t="str">
        <f ca="1">IFERROR(IF($C2008="","",VLOOKUP(FİLTRE!$C2008,'SKT LİSTESİ'!$F:$S,13,0)),"")</f>
        <v/>
      </c>
      <c r="M2008" s="135" t="str">
        <f ca="1">IFERROR(IF($C2008="","",VLOOKUP(FİLTRE!$C2008,'SKT LİSTESİ'!$F:$AJ,14,0)),"")</f>
        <v/>
      </c>
      <c r="N2008" s="31" t="str">
        <f ca="1">IFERROR(IF($C2008="","",VLOOKUP(FİLTRE!$C2008,'SKT LİSTESİ'!$F:$AJ,22,0)),"")</f>
        <v/>
      </c>
      <c r="O2008" s="136" t="str">
        <f ca="1">IFERROR(IF($C2008="","",VLOOKUP(FİLTRE!$C2008,'SKT LİSTESİ'!$F:$AJ,23,0)),"")</f>
        <v/>
      </c>
      <c r="P2008" s="31"/>
      <c r="Q2008" s="31"/>
      <c r="R2008" s="137" t="str">
        <f ca="1">(IFERROR(IF($C2008="","",VLOOKUP(FİLTRE!$C2008,'SKT LİSTESİ'!$F:$AJ,15,0)),""))</f>
        <v/>
      </c>
      <c r="S2008" s="138" t="str">
        <f ca="1">IFERROR(IF($C2008="","",VLOOKUP(FİLTRE!$C2008,'SKT LİSTESİ'!$F:$AJ,16,0)),"")</f>
        <v/>
      </c>
      <c r="AF2008" s="179" t="str">
        <f t="shared" ca="1" si="126"/>
        <v/>
      </c>
      <c r="AG2008" s="179">
        <f t="shared" ca="1" si="127"/>
        <v>0</v>
      </c>
      <c r="AH2008" s="179">
        <f t="shared" ca="1" si="128"/>
        <v>0</v>
      </c>
    </row>
    <row r="2009" spans="2:34" ht="15.75" x14ac:dyDescent="0.25">
      <c r="B2009">
        <f t="shared" ca="1" si="125"/>
        <v>1997</v>
      </c>
      <c r="C2009" t="str">
        <f ca="1">IFERROR(VLOOKUP(B2009,'SKT LİSTESİ'!F:F,1,0),"")</f>
        <v/>
      </c>
      <c r="E2009" s="128" t="str">
        <f ca="1">IFERROR(IF($C2009="","",VLOOKUP(FİLTRE!$C2009,'SKT LİSTESİ'!$F:$S,5,0)),"")</f>
        <v/>
      </c>
      <c r="F2009" s="129" t="str">
        <f ca="1">IFERROR(IF($C2009="","",VLOOKUP(FİLTRE!$C2009,'SKT LİSTESİ'!$F:$S,7,0)),"")</f>
        <v/>
      </c>
      <c r="G2009" s="130" t="str">
        <f ca="1">IFERROR(IF($C2009="","",VLOOKUP(FİLTRE!$C2009,'SKT LİSTESİ'!$F:$S,8,0)),"")</f>
        <v/>
      </c>
      <c r="H2009" s="131" t="str">
        <f ca="1">IF(E2009="","",IF($C2009="","",VLOOKUP(FİLTRE!$C2009,'SKT LİSTESİ'!$F:$S,9,0)))</f>
        <v/>
      </c>
      <c r="I2009" s="132" t="str">
        <f ca="1">IFERROR(IF($C2009="","",VLOOKUP(FİLTRE!$C2009,'SKT LİSTESİ'!$F:$S,10,0)),"")</f>
        <v/>
      </c>
      <c r="J2009" s="133" t="str">
        <f ca="1">IFERROR(IF($C2009="","",VLOOKUP(FİLTRE!$C2009,'SKT LİSTESİ'!$F:$S,11,0)),"")</f>
        <v/>
      </c>
      <c r="K2009" s="134" t="str">
        <f ca="1">IFERROR(IF($C2009="","",VLOOKUP(FİLTRE!$C2009,'SKT LİSTESİ'!$F:$S,12,0)),"")</f>
        <v/>
      </c>
      <c r="L2009" s="134" t="str">
        <f ca="1">IFERROR(IF($C2009="","",VLOOKUP(FİLTRE!$C2009,'SKT LİSTESİ'!$F:$S,13,0)),"")</f>
        <v/>
      </c>
      <c r="M2009" s="135" t="str">
        <f ca="1">IFERROR(IF($C2009="","",VLOOKUP(FİLTRE!$C2009,'SKT LİSTESİ'!$F:$AJ,14,0)),"")</f>
        <v/>
      </c>
      <c r="N2009" s="31" t="str">
        <f ca="1">IFERROR(IF($C2009="","",VLOOKUP(FİLTRE!$C2009,'SKT LİSTESİ'!$F:$AJ,22,0)),"")</f>
        <v/>
      </c>
      <c r="O2009" s="136" t="str">
        <f ca="1">IFERROR(IF($C2009="","",VLOOKUP(FİLTRE!$C2009,'SKT LİSTESİ'!$F:$AJ,23,0)),"")</f>
        <v/>
      </c>
      <c r="P2009" s="31"/>
      <c r="Q2009" s="31"/>
      <c r="R2009" s="137" t="str">
        <f ca="1">(IFERROR(IF($C2009="","",VLOOKUP(FİLTRE!$C2009,'SKT LİSTESİ'!$F:$AJ,15,0)),""))</f>
        <v/>
      </c>
      <c r="S2009" s="138" t="str">
        <f ca="1">IFERROR(IF($C2009="","",VLOOKUP(FİLTRE!$C2009,'SKT LİSTESİ'!$F:$AJ,16,0)),"")</f>
        <v/>
      </c>
      <c r="AF2009" s="179" t="str">
        <f t="shared" ca="1" si="126"/>
        <v/>
      </c>
      <c r="AG2009" s="179">
        <f t="shared" ca="1" si="127"/>
        <v>0</v>
      </c>
      <c r="AH2009" s="179">
        <f t="shared" ca="1" si="128"/>
        <v>0</v>
      </c>
    </row>
    <row r="2010" spans="2:34" ht="15.75" x14ac:dyDescent="0.25">
      <c r="B2010">
        <f t="shared" ca="1" si="125"/>
        <v>1998</v>
      </c>
      <c r="C2010" t="str">
        <f ca="1">IFERROR(VLOOKUP(B2010,'SKT LİSTESİ'!F:F,1,0),"")</f>
        <v/>
      </c>
      <c r="E2010" s="128" t="str">
        <f ca="1">IFERROR(IF($C2010="","",VLOOKUP(FİLTRE!$C2010,'SKT LİSTESİ'!$F:$S,5,0)),"")</f>
        <v/>
      </c>
      <c r="F2010" s="129" t="str">
        <f ca="1">IFERROR(IF($C2010="","",VLOOKUP(FİLTRE!$C2010,'SKT LİSTESİ'!$F:$S,7,0)),"")</f>
        <v/>
      </c>
      <c r="G2010" s="130" t="str">
        <f ca="1">IFERROR(IF($C2010="","",VLOOKUP(FİLTRE!$C2010,'SKT LİSTESİ'!$F:$S,8,0)),"")</f>
        <v/>
      </c>
      <c r="H2010" s="131" t="str">
        <f ca="1">IF(E2010="","",IF($C2010="","",VLOOKUP(FİLTRE!$C2010,'SKT LİSTESİ'!$F:$S,9,0)))</f>
        <v/>
      </c>
      <c r="I2010" s="132" t="str">
        <f ca="1">IFERROR(IF($C2010="","",VLOOKUP(FİLTRE!$C2010,'SKT LİSTESİ'!$F:$S,10,0)),"")</f>
        <v/>
      </c>
      <c r="J2010" s="133" t="str">
        <f ca="1">IFERROR(IF($C2010="","",VLOOKUP(FİLTRE!$C2010,'SKT LİSTESİ'!$F:$S,11,0)),"")</f>
        <v/>
      </c>
      <c r="K2010" s="134" t="str">
        <f ca="1">IFERROR(IF($C2010="","",VLOOKUP(FİLTRE!$C2010,'SKT LİSTESİ'!$F:$S,12,0)),"")</f>
        <v/>
      </c>
      <c r="L2010" s="134" t="str">
        <f ca="1">IFERROR(IF($C2010="","",VLOOKUP(FİLTRE!$C2010,'SKT LİSTESİ'!$F:$S,13,0)),"")</f>
        <v/>
      </c>
      <c r="M2010" s="135" t="str">
        <f ca="1">IFERROR(IF($C2010="","",VLOOKUP(FİLTRE!$C2010,'SKT LİSTESİ'!$F:$AJ,14,0)),"")</f>
        <v/>
      </c>
      <c r="N2010" s="31" t="str">
        <f ca="1">IFERROR(IF($C2010="","",VLOOKUP(FİLTRE!$C2010,'SKT LİSTESİ'!$F:$AJ,22,0)),"")</f>
        <v/>
      </c>
      <c r="O2010" s="136" t="str">
        <f ca="1">IFERROR(IF($C2010="","",VLOOKUP(FİLTRE!$C2010,'SKT LİSTESİ'!$F:$AJ,23,0)),"")</f>
        <v/>
      </c>
      <c r="P2010" s="31"/>
      <c r="Q2010" s="31"/>
      <c r="R2010" s="137" t="str">
        <f ca="1">(IFERROR(IF($C2010="","",VLOOKUP(FİLTRE!$C2010,'SKT LİSTESİ'!$F:$AJ,15,0)),""))</f>
        <v/>
      </c>
      <c r="S2010" s="138" t="str">
        <f ca="1">IFERROR(IF($C2010="","",VLOOKUP(FİLTRE!$C2010,'SKT LİSTESİ'!$F:$AJ,16,0)),"")</f>
        <v/>
      </c>
      <c r="AF2010" s="179" t="str">
        <f t="shared" ca="1" si="126"/>
        <v/>
      </c>
      <c r="AG2010" s="179">
        <f t="shared" ca="1" si="127"/>
        <v>0</v>
      </c>
      <c r="AH2010" s="179">
        <f t="shared" ca="1" si="128"/>
        <v>0</v>
      </c>
    </row>
    <row r="2011" spans="2:34" ht="15.75" x14ac:dyDescent="0.25">
      <c r="B2011">
        <f t="shared" ca="1" si="125"/>
        <v>1999</v>
      </c>
      <c r="C2011" t="str">
        <f ca="1">IFERROR(VLOOKUP(B2011,'SKT LİSTESİ'!F:F,1,0),"")</f>
        <v/>
      </c>
      <c r="E2011" s="128" t="str">
        <f ca="1">IFERROR(IF($C2011="","",VLOOKUP(FİLTRE!$C2011,'SKT LİSTESİ'!$F:$S,5,0)),"")</f>
        <v/>
      </c>
      <c r="F2011" s="129" t="str">
        <f ca="1">IFERROR(IF($C2011="","",VLOOKUP(FİLTRE!$C2011,'SKT LİSTESİ'!$F:$S,7,0)),"")</f>
        <v/>
      </c>
      <c r="G2011" s="130" t="str">
        <f ca="1">IFERROR(IF($C2011="","",VLOOKUP(FİLTRE!$C2011,'SKT LİSTESİ'!$F:$S,8,0)),"")</f>
        <v/>
      </c>
      <c r="H2011" s="131" t="str">
        <f ca="1">IF(E2011="","",IF($C2011="","",VLOOKUP(FİLTRE!$C2011,'SKT LİSTESİ'!$F:$S,9,0)))</f>
        <v/>
      </c>
      <c r="I2011" s="132" t="str">
        <f ca="1">IFERROR(IF($C2011="","",VLOOKUP(FİLTRE!$C2011,'SKT LİSTESİ'!$F:$S,10,0)),"")</f>
        <v/>
      </c>
      <c r="J2011" s="133" t="str">
        <f ca="1">IFERROR(IF($C2011="","",VLOOKUP(FİLTRE!$C2011,'SKT LİSTESİ'!$F:$S,11,0)),"")</f>
        <v/>
      </c>
      <c r="K2011" s="134" t="str">
        <f ca="1">IFERROR(IF($C2011="","",VLOOKUP(FİLTRE!$C2011,'SKT LİSTESİ'!$F:$S,12,0)),"")</f>
        <v/>
      </c>
      <c r="L2011" s="134" t="str">
        <f ca="1">IFERROR(IF($C2011="","",VLOOKUP(FİLTRE!$C2011,'SKT LİSTESİ'!$F:$S,13,0)),"")</f>
        <v/>
      </c>
      <c r="M2011" s="135" t="str">
        <f ca="1">IFERROR(IF($C2011="","",VLOOKUP(FİLTRE!$C2011,'SKT LİSTESİ'!$F:$AJ,14,0)),"")</f>
        <v/>
      </c>
      <c r="N2011" s="31" t="str">
        <f ca="1">IFERROR(IF($C2011="","",VLOOKUP(FİLTRE!$C2011,'SKT LİSTESİ'!$F:$AJ,22,0)),"")</f>
        <v/>
      </c>
      <c r="O2011" s="136" t="str">
        <f ca="1">IFERROR(IF($C2011="","",VLOOKUP(FİLTRE!$C2011,'SKT LİSTESİ'!$F:$AJ,23,0)),"")</f>
        <v/>
      </c>
      <c r="P2011" s="31"/>
      <c r="Q2011" s="31"/>
      <c r="R2011" s="137" t="str">
        <f ca="1">(IFERROR(IF($C2011="","",VLOOKUP(FİLTRE!$C2011,'SKT LİSTESİ'!$F:$AJ,15,0)),""))</f>
        <v/>
      </c>
      <c r="S2011" s="138" t="str">
        <f ca="1">IFERROR(IF($C2011="","",VLOOKUP(FİLTRE!$C2011,'SKT LİSTESİ'!$F:$AJ,16,0)),"")</f>
        <v/>
      </c>
      <c r="AF2011" s="179" t="str">
        <f t="shared" ca="1" si="126"/>
        <v/>
      </c>
      <c r="AG2011" s="179">
        <f t="shared" ca="1" si="127"/>
        <v>0</v>
      </c>
      <c r="AH2011" s="179">
        <f t="shared" ca="1" si="128"/>
        <v>0</v>
      </c>
    </row>
    <row r="2012" spans="2:34" ht="15.75" x14ac:dyDescent="0.25">
      <c r="B2012">
        <f t="shared" ca="1" si="125"/>
        <v>2000</v>
      </c>
      <c r="C2012" t="str">
        <f ca="1">IFERROR(VLOOKUP(B2012,'SKT LİSTESİ'!F:F,1,0),"")</f>
        <v/>
      </c>
      <c r="E2012" s="128" t="str">
        <f ca="1">IFERROR(IF($C2012="","",VLOOKUP(FİLTRE!$C2012,'SKT LİSTESİ'!$F:$S,5,0)),"")</f>
        <v/>
      </c>
      <c r="F2012" s="129" t="str">
        <f ca="1">IFERROR(IF($C2012="","",VLOOKUP(FİLTRE!$C2012,'SKT LİSTESİ'!$F:$S,7,0)),"")</f>
        <v/>
      </c>
      <c r="G2012" s="130" t="str">
        <f ca="1">IFERROR(IF($C2012="","",VLOOKUP(FİLTRE!$C2012,'SKT LİSTESİ'!$F:$S,8,0)),"")</f>
        <v/>
      </c>
      <c r="H2012" s="131" t="str">
        <f ca="1">IF(E2012="","",IF($C2012="","",VLOOKUP(FİLTRE!$C2012,'SKT LİSTESİ'!$F:$S,9,0)))</f>
        <v/>
      </c>
      <c r="I2012" s="132" t="str">
        <f ca="1">IFERROR(IF($C2012="","",VLOOKUP(FİLTRE!$C2012,'SKT LİSTESİ'!$F:$S,10,0)),"")</f>
        <v/>
      </c>
      <c r="J2012" s="133" t="str">
        <f ca="1">IFERROR(IF($C2012="","",VLOOKUP(FİLTRE!$C2012,'SKT LİSTESİ'!$F:$S,11,0)),"")</f>
        <v/>
      </c>
      <c r="K2012" s="134" t="str">
        <f ca="1">IFERROR(IF($C2012="","",VLOOKUP(FİLTRE!$C2012,'SKT LİSTESİ'!$F:$S,12,0)),"")</f>
        <v/>
      </c>
      <c r="L2012" s="134" t="str">
        <f ca="1">IFERROR(IF($C2012="","",VLOOKUP(FİLTRE!$C2012,'SKT LİSTESİ'!$F:$S,13,0)),"")</f>
        <v/>
      </c>
      <c r="M2012" s="135" t="str">
        <f ca="1">IFERROR(IF($C2012="","",VLOOKUP(FİLTRE!$C2012,'SKT LİSTESİ'!$F:$AJ,14,0)),"")</f>
        <v/>
      </c>
      <c r="N2012" s="31" t="str">
        <f ca="1">IFERROR(IF($C2012="","",VLOOKUP(FİLTRE!$C2012,'SKT LİSTESİ'!$F:$AJ,22,0)),"")</f>
        <v/>
      </c>
      <c r="O2012" s="136" t="str">
        <f ca="1">IFERROR(IF($C2012="","",VLOOKUP(FİLTRE!$C2012,'SKT LİSTESİ'!$F:$AJ,23,0)),"")</f>
        <v/>
      </c>
      <c r="P2012" s="31"/>
      <c r="Q2012" s="31"/>
      <c r="R2012" s="137" t="str">
        <f ca="1">(IFERROR(IF($C2012="","",VLOOKUP(FİLTRE!$C2012,'SKT LİSTESİ'!$F:$AJ,15,0)),""))</f>
        <v/>
      </c>
      <c r="S2012" s="138" t="str">
        <f ca="1">IFERROR(IF($C2012="","",VLOOKUP(FİLTRE!$C2012,'SKT LİSTESİ'!$F:$AJ,16,0)),"")</f>
        <v/>
      </c>
      <c r="AF2012" s="179" t="str">
        <f t="shared" ca="1" si="126"/>
        <v/>
      </c>
      <c r="AG2012" s="179">
        <f t="shared" ca="1" si="127"/>
        <v>0</v>
      </c>
      <c r="AH2012" s="179">
        <f t="shared" ca="1" si="128"/>
        <v>0</v>
      </c>
    </row>
    <row r="2013" spans="2:34" ht="15.75" x14ac:dyDescent="0.25">
      <c r="B2013">
        <f t="shared" ca="1" si="125"/>
        <v>2001</v>
      </c>
      <c r="C2013" t="str">
        <f ca="1">IFERROR(VLOOKUP(B2013,'SKT LİSTESİ'!F:F,1,0),"")</f>
        <v/>
      </c>
      <c r="E2013" s="128" t="str">
        <f ca="1">IFERROR(IF($C2013="","",VLOOKUP(FİLTRE!$C2013,'SKT LİSTESİ'!$F:$S,5,0)),"")</f>
        <v/>
      </c>
      <c r="F2013" s="129" t="str">
        <f ca="1">IFERROR(IF($C2013="","",VLOOKUP(FİLTRE!$C2013,'SKT LİSTESİ'!$F:$S,7,0)),"")</f>
        <v/>
      </c>
      <c r="G2013" s="130" t="str">
        <f ca="1">IFERROR(IF($C2013="","",VLOOKUP(FİLTRE!$C2013,'SKT LİSTESİ'!$F:$S,8,0)),"")</f>
        <v/>
      </c>
      <c r="H2013" s="131" t="str">
        <f ca="1">IF(E2013="","",IF($C2013="","",VLOOKUP(FİLTRE!$C2013,'SKT LİSTESİ'!$F:$S,9,0)))</f>
        <v/>
      </c>
      <c r="I2013" s="132" t="str">
        <f ca="1">IFERROR(IF($C2013="","",VLOOKUP(FİLTRE!$C2013,'SKT LİSTESİ'!$F:$S,10,0)),"")</f>
        <v/>
      </c>
      <c r="J2013" s="133" t="str">
        <f ca="1">IFERROR(IF($C2013="","",VLOOKUP(FİLTRE!$C2013,'SKT LİSTESİ'!$F:$S,11,0)),"")</f>
        <v/>
      </c>
      <c r="K2013" s="134" t="str">
        <f ca="1">IFERROR(IF($C2013="","",VLOOKUP(FİLTRE!$C2013,'SKT LİSTESİ'!$F:$S,12,0)),"")</f>
        <v/>
      </c>
      <c r="L2013" s="134" t="str">
        <f ca="1">IFERROR(IF($C2013="","",VLOOKUP(FİLTRE!$C2013,'SKT LİSTESİ'!$F:$S,13,0)),"")</f>
        <v/>
      </c>
      <c r="M2013" s="135" t="str">
        <f ca="1">IFERROR(IF($C2013="","",VLOOKUP(FİLTRE!$C2013,'SKT LİSTESİ'!$F:$AJ,14,0)),"")</f>
        <v/>
      </c>
      <c r="N2013" s="31" t="str">
        <f ca="1">IFERROR(IF($C2013="","",VLOOKUP(FİLTRE!$C2013,'SKT LİSTESİ'!$F:$AJ,22,0)),"")</f>
        <v/>
      </c>
      <c r="O2013" s="136" t="str">
        <f ca="1">IFERROR(IF($C2013="","",VLOOKUP(FİLTRE!$C2013,'SKT LİSTESİ'!$F:$AJ,23,0)),"")</f>
        <v/>
      </c>
      <c r="P2013" s="31"/>
      <c r="Q2013" s="31"/>
      <c r="R2013" s="137" t="str">
        <f ca="1">(IFERROR(IF($C2013="","",VLOOKUP(FİLTRE!$C2013,'SKT LİSTESİ'!$F:$AJ,15,0)),""))</f>
        <v/>
      </c>
      <c r="S2013" s="138" t="str">
        <f ca="1">IFERROR(IF($C2013="","",VLOOKUP(FİLTRE!$C2013,'SKT LİSTESİ'!$F:$AJ,16,0)),"")</f>
        <v/>
      </c>
      <c r="AF2013" s="179" t="str">
        <f t="shared" ca="1" si="126"/>
        <v/>
      </c>
      <c r="AG2013" s="179">
        <f t="shared" ca="1" si="127"/>
        <v>0</v>
      </c>
      <c r="AH2013" s="179">
        <f t="shared" ca="1" si="128"/>
        <v>0</v>
      </c>
    </row>
    <row r="2014" spans="2:34" ht="15.75" x14ac:dyDescent="0.25">
      <c r="B2014">
        <f t="shared" ca="1" si="125"/>
        <v>2002</v>
      </c>
      <c r="C2014" t="str">
        <f ca="1">IFERROR(VLOOKUP(B2014,'SKT LİSTESİ'!F:F,1,0),"")</f>
        <v/>
      </c>
      <c r="E2014" s="128" t="str">
        <f ca="1">IFERROR(IF($C2014="","",VLOOKUP(FİLTRE!$C2014,'SKT LİSTESİ'!$F:$S,5,0)),"")</f>
        <v/>
      </c>
      <c r="F2014" s="129" t="str">
        <f ca="1">IFERROR(IF($C2014="","",VLOOKUP(FİLTRE!$C2014,'SKT LİSTESİ'!$F:$S,7,0)),"")</f>
        <v/>
      </c>
      <c r="G2014" s="130" t="str">
        <f ca="1">IFERROR(IF($C2014="","",VLOOKUP(FİLTRE!$C2014,'SKT LİSTESİ'!$F:$S,8,0)),"")</f>
        <v/>
      </c>
      <c r="H2014" s="131" t="str">
        <f ca="1">IF(E2014="","",IF($C2014="","",VLOOKUP(FİLTRE!$C2014,'SKT LİSTESİ'!$F:$S,9,0)))</f>
        <v/>
      </c>
      <c r="I2014" s="132" t="str">
        <f ca="1">IFERROR(IF($C2014="","",VLOOKUP(FİLTRE!$C2014,'SKT LİSTESİ'!$F:$S,10,0)),"")</f>
        <v/>
      </c>
      <c r="J2014" s="133" t="str">
        <f ca="1">IFERROR(IF($C2014="","",VLOOKUP(FİLTRE!$C2014,'SKT LİSTESİ'!$F:$S,11,0)),"")</f>
        <v/>
      </c>
      <c r="K2014" s="134" t="str">
        <f ca="1">IFERROR(IF($C2014="","",VLOOKUP(FİLTRE!$C2014,'SKT LİSTESİ'!$F:$S,12,0)),"")</f>
        <v/>
      </c>
      <c r="L2014" s="134" t="str">
        <f ca="1">IFERROR(IF($C2014="","",VLOOKUP(FİLTRE!$C2014,'SKT LİSTESİ'!$F:$S,13,0)),"")</f>
        <v/>
      </c>
      <c r="M2014" s="135" t="str">
        <f ca="1">IFERROR(IF($C2014="","",VLOOKUP(FİLTRE!$C2014,'SKT LİSTESİ'!$F:$AJ,14,0)),"")</f>
        <v/>
      </c>
      <c r="N2014" s="31" t="str">
        <f ca="1">IFERROR(IF($C2014="","",VLOOKUP(FİLTRE!$C2014,'SKT LİSTESİ'!$F:$AJ,22,0)),"")</f>
        <v/>
      </c>
      <c r="O2014" s="136" t="str">
        <f ca="1">IFERROR(IF($C2014="","",VLOOKUP(FİLTRE!$C2014,'SKT LİSTESİ'!$F:$AJ,23,0)),"")</f>
        <v/>
      </c>
      <c r="P2014" s="31"/>
      <c r="Q2014" s="31"/>
      <c r="R2014" s="137" t="str">
        <f ca="1">(IFERROR(IF($C2014="","",VLOOKUP(FİLTRE!$C2014,'SKT LİSTESİ'!$F:$AJ,15,0)),""))</f>
        <v/>
      </c>
      <c r="S2014" s="138" t="str">
        <f ca="1">IFERROR(IF($C2014="","",VLOOKUP(FİLTRE!$C2014,'SKT LİSTESİ'!$F:$AJ,16,0)),"")</f>
        <v/>
      </c>
      <c r="AF2014" s="179" t="str">
        <f t="shared" ca="1" si="126"/>
        <v/>
      </c>
      <c r="AG2014" s="179">
        <f t="shared" ca="1" si="127"/>
        <v>0</v>
      </c>
      <c r="AH2014" s="179">
        <f t="shared" ca="1" si="128"/>
        <v>0</v>
      </c>
    </row>
    <row r="2015" spans="2:34" ht="15.75" x14ac:dyDescent="0.25">
      <c r="B2015">
        <f t="shared" ca="1" si="125"/>
        <v>2003</v>
      </c>
      <c r="C2015" t="str">
        <f ca="1">IFERROR(VLOOKUP(B2015,'SKT LİSTESİ'!F:F,1,0),"")</f>
        <v/>
      </c>
      <c r="E2015" s="128" t="str">
        <f ca="1">IFERROR(IF($C2015="","",VLOOKUP(FİLTRE!$C2015,'SKT LİSTESİ'!$F:$S,5,0)),"")</f>
        <v/>
      </c>
      <c r="F2015" s="129" t="str">
        <f ca="1">IFERROR(IF($C2015="","",VLOOKUP(FİLTRE!$C2015,'SKT LİSTESİ'!$F:$S,7,0)),"")</f>
        <v/>
      </c>
      <c r="G2015" s="130" t="str">
        <f ca="1">IFERROR(IF($C2015="","",VLOOKUP(FİLTRE!$C2015,'SKT LİSTESİ'!$F:$S,8,0)),"")</f>
        <v/>
      </c>
      <c r="H2015" s="131" t="str">
        <f ca="1">IF(E2015="","",IF($C2015="","",VLOOKUP(FİLTRE!$C2015,'SKT LİSTESİ'!$F:$S,9,0)))</f>
        <v/>
      </c>
      <c r="I2015" s="132" t="str">
        <f ca="1">IFERROR(IF($C2015="","",VLOOKUP(FİLTRE!$C2015,'SKT LİSTESİ'!$F:$S,10,0)),"")</f>
        <v/>
      </c>
      <c r="J2015" s="133" t="str">
        <f ca="1">IFERROR(IF($C2015="","",VLOOKUP(FİLTRE!$C2015,'SKT LİSTESİ'!$F:$S,11,0)),"")</f>
        <v/>
      </c>
      <c r="K2015" s="134" t="str">
        <f ca="1">IFERROR(IF($C2015="","",VLOOKUP(FİLTRE!$C2015,'SKT LİSTESİ'!$F:$S,12,0)),"")</f>
        <v/>
      </c>
      <c r="L2015" s="134" t="str">
        <f ca="1">IFERROR(IF($C2015="","",VLOOKUP(FİLTRE!$C2015,'SKT LİSTESİ'!$F:$S,13,0)),"")</f>
        <v/>
      </c>
      <c r="M2015" s="135" t="str">
        <f ca="1">IFERROR(IF($C2015="","",VLOOKUP(FİLTRE!$C2015,'SKT LİSTESİ'!$F:$AJ,14,0)),"")</f>
        <v/>
      </c>
      <c r="N2015" s="31" t="str">
        <f ca="1">IFERROR(IF($C2015="","",VLOOKUP(FİLTRE!$C2015,'SKT LİSTESİ'!$F:$AJ,22,0)),"")</f>
        <v/>
      </c>
      <c r="O2015" s="136" t="str">
        <f ca="1">IFERROR(IF($C2015="","",VLOOKUP(FİLTRE!$C2015,'SKT LİSTESİ'!$F:$AJ,23,0)),"")</f>
        <v/>
      </c>
      <c r="P2015" s="31"/>
      <c r="Q2015" s="31"/>
      <c r="R2015" s="137" t="str">
        <f ca="1">(IFERROR(IF($C2015="","",VLOOKUP(FİLTRE!$C2015,'SKT LİSTESİ'!$F:$AJ,15,0)),""))</f>
        <v/>
      </c>
      <c r="S2015" s="138" t="str">
        <f ca="1">IFERROR(IF($C2015="","",VLOOKUP(FİLTRE!$C2015,'SKT LİSTESİ'!$F:$AJ,16,0)),"")</f>
        <v/>
      </c>
      <c r="AF2015" s="179" t="str">
        <f t="shared" ca="1" si="126"/>
        <v/>
      </c>
      <c r="AG2015" s="179">
        <f t="shared" ca="1" si="127"/>
        <v>0</v>
      </c>
      <c r="AH2015" s="179">
        <f t="shared" ca="1" si="128"/>
        <v>0</v>
      </c>
    </row>
    <row r="2016" spans="2:34" ht="15.75" x14ac:dyDescent="0.25">
      <c r="B2016">
        <f t="shared" ca="1" si="125"/>
        <v>2004</v>
      </c>
      <c r="C2016" t="str">
        <f ca="1">IFERROR(VLOOKUP(B2016,'SKT LİSTESİ'!F:F,1,0),"")</f>
        <v/>
      </c>
      <c r="E2016" s="128" t="str">
        <f ca="1">IFERROR(IF($C2016="","",VLOOKUP(FİLTRE!$C2016,'SKT LİSTESİ'!$F:$S,5,0)),"")</f>
        <v/>
      </c>
      <c r="F2016" s="129" t="str">
        <f ca="1">IFERROR(IF($C2016="","",VLOOKUP(FİLTRE!$C2016,'SKT LİSTESİ'!$F:$S,7,0)),"")</f>
        <v/>
      </c>
      <c r="G2016" s="130" t="str">
        <f ca="1">IFERROR(IF($C2016="","",VLOOKUP(FİLTRE!$C2016,'SKT LİSTESİ'!$F:$S,8,0)),"")</f>
        <v/>
      </c>
      <c r="H2016" s="131" t="str">
        <f ca="1">IF(E2016="","",IF($C2016="","",VLOOKUP(FİLTRE!$C2016,'SKT LİSTESİ'!$F:$S,9,0)))</f>
        <v/>
      </c>
      <c r="I2016" s="132" t="str">
        <f ca="1">IFERROR(IF($C2016="","",VLOOKUP(FİLTRE!$C2016,'SKT LİSTESİ'!$F:$S,10,0)),"")</f>
        <v/>
      </c>
      <c r="J2016" s="133" t="str">
        <f ca="1">IFERROR(IF($C2016="","",VLOOKUP(FİLTRE!$C2016,'SKT LİSTESİ'!$F:$S,11,0)),"")</f>
        <v/>
      </c>
      <c r="K2016" s="134" t="str">
        <f ca="1">IFERROR(IF($C2016="","",VLOOKUP(FİLTRE!$C2016,'SKT LİSTESİ'!$F:$S,12,0)),"")</f>
        <v/>
      </c>
      <c r="L2016" s="134" t="str">
        <f ca="1">IFERROR(IF($C2016="","",VLOOKUP(FİLTRE!$C2016,'SKT LİSTESİ'!$F:$S,13,0)),"")</f>
        <v/>
      </c>
      <c r="M2016" s="135" t="str">
        <f ca="1">IFERROR(IF($C2016="","",VLOOKUP(FİLTRE!$C2016,'SKT LİSTESİ'!$F:$AJ,14,0)),"")</f>
        <v/>
      </c>
      <c r="N2016" s="31" t="str">
        <f ca="1">IFERROR(IF($C2016="","",VLOOKUP(FİLTRE!$C2016,'SKT LİSTESİ'!$F:$AJ,22,0)),"")</f>
        <v/>
      </c>
      <c r="O2016" s="136" t="str">
        <f ca="1">IFERROR(IF($C2016="","",VLOOKUP(FİLTRE!$C2016,'SKT LİSTESİ'!$F:$AJ,23,0)),"")</f>
        <v/>
      </c>
      <c r="P2016" s="31"/>
      <c r="Q2016" s="31"/>
      <c r="R2016" s="137" t="str">
        <f ca="1">(IFERROR(IF($C2016="","",VLOOKUP(FİLTRE!$C2016,'SKT LİSTESİ'!$F:$AJ,15,0)),""))</f>
        <v/>
      </c>
      <c r="S2016" s="138" t="str">
        <f ca="1">IFERROR(IF($C2016="","",VLOOKUP(FİLTRE!$C2016,'SKT LİSTESİ'!$F:$AJ,16,0)),"")</f>
        <v/>
      </c>
      <c r="AF2016" s="179" t="str">
        <f t="shared" ca="1" si="126"/>
        <v/>
      </c>
      <c r="AG2016" s="179">
        <f t="shared" ca="1" si="127"/>
        <v>0</v>
      </c>
      <c r="AH2016" s="179">
        <f t="shared" ca="1" si="128"/>
        <v>0</v>
      </c>
    </row>
    <row r="2017" spans="2:34" ht="15.75" x14ac:dyDescent="0.25">
      <c r="B2017">
        <f t="shared" ca="1" si="125"/>
        <v>2005</v>
      </c>
      <c r="C2017" t="str">
        <f ca="1">IFERROR(VLOOKUP(B2017,'SKT LİSTESİ'!F:F,1,0),"")</f>
        <v/>
      </c>
      <c r="E2017" s="128" t="str">
        <f ca="1">IFERROR(IF($C2017="","",VLOOKUP(FİLTRE!$C2017,'SKT LİSTESİ'!$F:$S,5,0)),"")</f>
        <v/>
      </c>
      <c r="F2017" s="129" t="str">
        <f ca="1">IFERROR(IF($C2017="","",VLOOKUP(FİLTRE!$C2017,'SKT LİSTESİ'!$F:$S,7,0)),"")</f>
        <v/>
      </c>
      <c r="G2017" s="130" t="str">
        <f ca="1">IFERROR(IF($C2017="","",VLOOKUP(FİLTRE!$C2017,'SKT LİSTESİ'!$F:$S,8,0)),"")</f>
        <v/>
      </c>
      <c r="H2017" s="131" t="str">
        <f ca="1">IF(E2017="","",IF($C2017="","",VLOOKUP(FİLTRE!$C2017,'SKT LİSTESİ'!$F:$S,9,0)))</f>
        <v/>
      </c>
      <c r="I2017" s="132" t="str">
        <f ca="1">IFERROR(IF($C2017="","",VLOOKUP(FİLTRE!$C2017,'SKT LİSTESİ'!$F:$S,10,0)),"")</f>
        <v/>
      </c>
      <c r="J2017" s="133" t="str">
        <f ca="1">IFERROR(IF($C2017="","",VLOOKUP(FİLTRE!$C2017,'SKT LİSTESİ'!$F:$S,11,0)),"")</f>
        <v/>
      </c>
      <c r="K2017" s="134" t="str">
        <f ca="1">IFERROR(IF($C2017="","",VLOOKUP(FİLTRE!$C2017,'SKT LİSTESİ'!$F:$S,12,0)),"")</f>
        <v/>
      </c>
      <c r="L2017" s="134" t="str">
        <f ca="1">IFERROR(IF($C2017="","",VLOOKUP(FİLTRE!$C2017,'SKT LİSTESİ'!$F:$S,13,0)),"")</f>
        <v/>
      </c>
      <c r="M2017" s="135" t="str">
        <f ca="1">IFERROR(IF($C2017="","",VLOOKUP(FİLTRE!$C2017,'SKT LİSTESİ'!$F:$AJ,14,0)),"")</f>
        <v/>
      </c>
      <c r="N2017" s="31" t="str">
        <f ca="1">IFERROR(IF($C2017="","",VLOOKUP(FİLTRE!$C2017,'SKT LİSTESİ'!$F:$AJ,22,0)),"")</f>
        <v/>
      </c>
      <c r="O2017" s="136" t="str">
        <f ca="1">IFERROR(IF($C2017="","",VLOOKUP(FİLTRE!$C2017,'SKT LİSTESİ'!$F:$AJ,23,0)),"")</f>
        <v/>
      </c>
      <c r="P2017" s="31"/>
      <c r="Q2017" s="31"/>
      <c r="R2017" s="137" t="str">
        <f ca="1">(IFERROR(IF($C2017="","",VLOOKUP(FİLTRE!$C2017,'SKT LİSTESİ'!$F:$AJ,15,0)),""))</f>
        <v/>
      </c>
      <c r="S2017" s="138" t="str">
        <f ca="1">IFERROR(IF($C2017="","",VLOOKUP(FİLTRE!$C2017,'SKT LİSTESİ'!$F:$AJ,16,0)),"")</f>
        <v/>
      </c>
      <c r="AF2017" s="179" t="str">
        <f t="shared" ca="1" si="126"/>
        <v/>
      </c>
      <c r="AG2017" s="179">
        <f t="shared" ca="1" si="127"/>
        <v>0</v>
      </c>
      <c r="AH2017" s="179">
        <f t="shared" ca="1" si="128"/>
        <v>0</v>
      </c>
    </row>
    <row r="2018" spans="2:34" ht="15.75" x14ac:dyDescent="0.25">
      <c r="B2018">
        <f t="shared" ca="1" si="125"/>
        <v>2006</v>
      </c>
      <c r="C2018" t="str">
        <f ca="1">IFERROR(VLOOKUP(B2018,'SKT LİSTESİ'!F:F,1,0),"")</f>
        <v/>
      </c>
      <c r="E2018" s="128" t="str">
        <f ca="1">IFERROR(IF($C2018="","",VLOOKUP(FİLTRE!$C2018,'SKT LİSTESİ'!$F:$S,5,0)),"")</f>
        <v/>
      </c>
      <c r="F2018" s="129" t="str">
        <f ca="1">IFERROR(IF($C2018="","",VLOOKUP(FİLTRE!$C2018,'SKT LİSTESİ'!$F:$S,7,0)),"")</f>
        <v/>
      </c>
      <c r="G2018" s="130" t="str">
        <f ca="1">IFERROR(IF($C2018="","",VLOOKUP(FİLTRE!$C2018,'SKT LİSTESİ'!$F:$S,8,0)),"")</f>
        <v/>
      </c>
      <c r="H2018" s="131" t="str">
        <f ca="1">IF(E2018="","",IF($C2018="","",VLOOKUP(FİLTRE!$C2018,'SKT LİSTESİ'!$F:$S,9,0)))</f>
        <v/>
      </c>
      <c r="I2018" s="132" t="str">
        <f ca="1">IFERROR(IF($C2018="","",VLOOKUP(FİLTRE!$C2018,'SKT LİSTESİ'!$F:$S,10,0)),"")</f>
        <v/>
      </c>
      <c r="J2018" s="133" t="str">
        <f ca="1">IFERROR(IF($C2018="","",VLOOKUP(FİLTRE!$C2018,'SKT LİSTESİ'!$F:$S,11,0)),"")</f>
        <v/>
      </c>
      <c r="K2018" s="134" t="str">
        <f ca="1">IFERROR(IF($C2018="","",VLOOKUP(FİLTRE!$C2018,'SKT LİSTESİ'!$F:$S,12,0)),"")</f>
        <v/>
      </c>
      <c r="L2018" s="134" t="str">
        <f ca="1">IFERROR(IF($C2018="","",VLOOKUP(FİLTRE!$C2018,'SKT LİSTESİ'!$F:$S,13,0)),"")</f>
        <v/>
      </c>
      <c r="M2018" s="135" t="str">
        <f ca="1">IFERROR(IF($C2018="","",VLOOKUP(FİLTRE!$C2018,'SKT LİSTESİ'!$F:$AJ,14,0)),"")</f>
        <v/>
      </c>
      <c r="N2018" s="31" t="str">
        <f ca="1">IFERROR(IF($C2018="","",VLOOKUP(FİLTRE!$C2018,'SKT LİSTESİ'!$F:$AJ,22,0)),"")</f>
        <v/>
      </c>
      <c r="O2018" s="136" t="str">
        <f ca="1">IFERROR(IF($C2018="","",VLOOKUP(FİLTRE!$C2018,'SKT LİSTESİ'!$F:$AJ,23,0)),"")</f>
        <v/>
      </c>
      <c r="P2018" s="31"/>
      <c r="Q2018" s="31"/>
      <c r="R2018" s="137" t="str">
        <f ca="1">(IFERROR(IF($C2018="","",VLOOKUP(FİLTRE!$C2018,'SKT LİSTESİ'!$F:$AJ,15,0)),""))</f>
        <v/>
      </c>
      <c r="S2018" s="138" t="str">
        <f ca="1">IFERROR(IF($C2018="","",VLOOKUP(FİLTRE!$C2018,'SKT LİSTESİ'!$F:$AJ,16,0)),"")</f>
        <v/>
      </c>
      <c r="AF2018" s="179" t="str">
        <f t="shared" ca="1" si="126"/>
        <v/>
      </c>
      <c r="AG2018" s="179">
        <f t="shared" ca="1" si="127"/>
        <v>0</v>
      </c>
      <c r="AH2018" s="179">
        <f t="shared" ca="1" si="128"/>
        <v>0</v>
      </c>
    </row>
    <row r="2019" spans="2:34" ht="15.75" x14ac:dyDescent="0.25">
      <c r="B2019">
        <f t="shared" ca="1" si="125"/>
        <v>2007</v>
      </c>
      <c r="C2019" t="str">
        <f ca="1">IFERROR(VLOOKUP(B2019,'SKT LİSTESİ'!F:F,1,0),"")</f>
        <v/>
      </c>
      <c r="E2019" s="128" t="str">
        <f ca="1">IFERROR(IF($C2019="","",VLOOKUP(FİLTRE!$C2019,'SKT LİSTESİ'!$F:$S,5,0)),"")</f>
        <v/>
      </c>
      <c r="F2019" s="129" t="str">
        <f ca="1">IFERROR(IF($C2019="","",VLOOKUP(FİLTRE!$C2019,'SKT LİSTESİ'!$F:$S,7,0)),"")</f>
        <v/>
      </c>
      <c r="G2019" s="130" t="str">
        <f ca="1">IFERROR(IF($C2019="","",VLOOKUP(FİLTRE!$C2019,'SKT LİSTESİ'!$F:$S,8,0)),"")</f>
        <v/>
      </c>
      <c r="H2019" s="131" t="str">
        <f ca="1">IF(E2019="","",IF($C2019="","",VLOOKUP(FİLTRE!$C2019,'SKT LİSTESİ'!$F:$S,9,0)))</f>
        <v/>
      </c>
      <c r="I2019" s="132" t="str">
        <f ca="1">IFERROR(IF($C2019="","",VLOOKUP(FİLTRE!$C2019,'SKT LİSTESİ'!$F:$S,10,0)),"")</f>
        <v/>
      </c>
      <c r="J2019" s="133" t="str">
        <f ca="1">IFERROR(IF($C2019="","",VLOOKUP(FİLTRE!$C2019,'SKT LİSTESİ'!$F:$S,11,0)),"")</f>
        <v/>
      </c>
      <c r="K2019" s="134" t="str">
        <f ca="1">IFERROR(IF($C2019="","",VLOOKUP(FİLTRE!$C2019,'SKT LİSTESİ'!$F:$S,12,0)),"")</f>
        <v/>
      </c>
      <c r="L2019" s="134" t="str">
        <f ca="1">IFERROR(IF($C2019="","",VLOOKUP(FİLTRE!$C2019,'SKT LİSTESİ'!$F:$S,13,0)),"")</f>
        <v/>
      </c>
      <c r="M2019" s="135" t="str">
        <f ca="1">IFERROR(IF($C2019="","",VLOOKUP(FİLTRE!$C2019,'SKT LİSTESİ'!$F:$AJ,14,0)),"")</f>
        <v/>
      </c>
      <c r="N2019" s="31" t="str">
        <f ca="1">IFERROR(IF($C2019="","",VLOOKUP(FİLTRE!$C2019,'SKT LİSTESİ'!$F:$AJ,22,0)),"")</f>
        <v/>
      </c>
      <c r="O2019" s="136" t="str">
        <f ca="1">IFERROR(IF($C2019="","",VLOOKUP(FİLTRE!$C2019,'SKT LİSTESİ'!$F:$AJ,23,0)),"")</f>
        <v/>
      </c>
      <c r="P2019" s="31"/>
      <c r="Q2019" s="31"/>
      <c r="R2019" s="137" t="str">
        <f ca="1">(IFERROR(IF($C2019="","",VLOOKUP(FİLTRE!$C2019,'SKT LİSTESİ'!$F:$AJ,15,0)),""))</f>
        <v/>
      </c>
      <c r="S2019" s="138" t="str">
        <f ca="1">IFERROR(IF($C2019="","",VLOOKUP(FİLTRE!$C2019,'SKT LİSTESİ'!$F:$AJ,16,0)),"")</f>
        <v/>
      </c>
      <c r="AF2019" s="179" t="str">
        <f t="shared" ca="1" si="126"/>
        <v/>
      </c>
      <c r="AG2019" s="179">
        <f t="shared" ca="1" si="127"/>
        <v>0</v>
      </c>
      <c r="AH2019" s="179">
        <f t="shared" ca="1" si="128"/>
        <v>0</v>
      </c>
    </row>
    <row r="2020" spans="2:34" ht="15.75" x14ac:dyDescent="0.25">
      <c r="B2020">
        <f t="shared" ca="1" si="125"/>
        <v>2008</v>
      </c>
      <c r="C2020" t="str">
        <f ca="1">IFERROR(VLOOKUP(B2020,'SKT LİSTESİ'!F:F,1,0),"")</f>
        <v/>
      </c>
      <c r="E2020" s="128" t="str">
        <f ca="1">IFERROR(IF($C2020="","",VLOOKUP(FİLTRE!$C2020,'SKT LİSTESİ'!$F:$S,5,0)),"")</f>
        <v/>
      </c>
      <c r="F2020" s="129" t="str">
        <f ca="1">IFERROR(IF($C2020="","",VLOOKUP(FİLTRE!$C2020,'SKT LİSTESİ'!$F:$S,7,0)),"")</f>
        <v/>
      </c>
      <c r="G2020" s="130" t="str">
        <f ca="1">IFERROR(IF($C2020="","",VLOOKUP(FİLTRE!$C2020,'SKT LİSTESİ'!$F:$S,8,0)),"")</f>
        <v/>
      </c>
      <c r="H2020" s="131" t="str">
        <f ca="1">IF(E2020="","",IF($C2020="","",VLOOKUP(FİLTRE!$C2020,'SKT LİSTESİ'!$F:$S,9,0)))</f>
        <v/>
      </c>
      <c r="I2020" s="132" t="str">
        <f ca="1">IFERROR(IF($C2020="","",VLOOKUP(FİLTRE!$C2020,'SKT LİSTESİ'!$F:$S,10,0)),"")</f>
        <v/>
      </c>
      <c r="J2020" s="133" t="str">
        <f ca="1">IFERROR(IF($C2020="","",VLOOKUP(FİLTRE!$C2020,'SKT LİSTESİ'!$F:$S,11,0)),"")</f>
        <v/>
      </c>
      <c r="K2020" s="134" t="str">
        <f ca="1">IFERROR(IF($C2020="","",VLOOKUP(FİLTRE!$C2020,'SKT LİSTESİ'!$F:$S,12,0)),"")</f>
        <v/>
      </c>
      <c r="L2020" s="134" t="str">
        <f ca="1">IFERROR(IF($C2020="","",VLOOKUP(FİLTRE!$C2020,'SKT LİSTESİ'!$F:$S,13,0)),"")</f>
        <v/>
      </c>
      <c r="M2020" s="135" t="str">
        <f ca="1">IFERROR(IF($C2020="","",VLOOKUP(FİLTRE!$C2020,'SKT LİSTESİ'!$F:$AJ,14,0)),"")</f>
        <v/>
      </c>
      <c r="N2020" s="31" t="str">
        <f ca="1">IFERROR(IF($C2020="","",VLOOKUP(FİLTRE!$C2020,'SKT LİSTESİ'!$F:$AJ,22,0)),"")</f>
        <v/>
      </c>
      <c r="O2020" s="136" t="str">
        <f ca="1">IFERROR(IF($C2020="","",VLOOKUP(FİLTRE!$C2020,'SKT LİSTESİ'!$F:$AJ,23,0)),"")</f>
        <v/>
      </c>
      <c r="P2020" s="31"/>
      <c r="Q2020" s="31"/>
      <c r="R2020" s="137" t="str">
        <f ca="1">(IFERROR(IF($C2020="","",VLOOKUP(FİLTRE!$C2020,'SKT LİSTESİ'!$F:$AJ,15,0)),""))</f>
        <v/>
      </c>
      <c r="S2020" s="138" t="str">
        <f ca="1">IFERROR(IF($C2020="","",VLOOKUP(FİLTRE!$C2020,'SKT LİSTESİ'!$F:$AJ,16,0)),"")</f>
        <v/>
      </c>
      <c r="AF2020" s="179" t="str">
        <f t="shared" ca="1" si="126"/>
        <v/>
      </c>
      <c r="AG2020" s="179">
        <f t="shared" ca="1" si="127"/>
        <v>0</v>
      </c>
      <c r="AH2020" s="179">
        <f t="shared" ca="1" si="128"/>
        <v>0</v>
      </c>
    </row>
    <row r="2021" spans="2:34" ht="15.75" x14ac:dyDescent="0.25">
      <c r="B2021">
        <f t="shared" ca="1" si="125"/>
        <v>2009</v>
      </c>
      <c r="C2021" t="str">
        <f ca="1">IFERROR(VLOOKUP(B2021,'SKT LİSTESİ'!F:F,1,0),"")</f>
        <v/>
      </c>
      <c r="E2021" s="128" t="str">
        <f ca="1">IFERROR(IF($C2021="","",VLOOKUP(FİLTRE!$C2021,'SKT LİSTESİ'!$F:$S,5,0)),"")</f>
        <v/>
      </c>
      <c r="F2021" s="129" t="str">
        <f ca="1">IFERROR(IF($C2021="","",VLOOKUP(FİLTRE!$C2021,'SKT LİSTESİ'!$F:$S,7,0)),"")</f>
        <v/>
      </c>
      <c r="G2021" s="130" t="str">
        <f ca="1">IFERROR(IF($C2021="","",VLOOKUP(FİLTRE!$C2021,'SKT LİSTESİ'!$F:$S,8,0)),"")</f>
        <v/>
      </c>
      <c r="H2021" s="131" t="str">
        <f ca="1">IF(E2021="","",IF($C2021="","",VLOOKUP(FİLTRE!$C2021,'SKT LİSTESİ'!$F:$S,9,0)))</f>
        <v/>
      </c>
      <c r="I2021" s="132" t="str">
        <f ca="1">IFERROR(IF($C2021="","",VLOOKUP(FİLTRE!$C2021,'SKT LİSTESİ'!$F:$S,10,0)),"")</f>
        <v/>
      </c>
      <c r="J2021" s="133" t="str">
        <f ca="1">IFERROR(IF($C2021="","",VLOOKUP(FİLTRE!$C2021,'SKT LİSTESİ'!$F:$S,11,0)),"")</f>
        <v/>
      </c>
      <c r="K2021" s="134" t="str">
        <f ca="1">IFERROR(IF($C2021="","",VLOOKUP(FİLTRE!$C2021,'SKT LİSTESİ'!$F:$S,12,0)),"")</f>
        <v/>
      </c>
      <c r="L2021" s="134" t="str">
        <f ca="1">IFERROR(IF($C2021="","",VLOOKUP(FİLTRE!$C2021,'SKT LİSTESİ'!$F:$S,13,0)),"")</f>
        <v/>
      </c>
      <c r="M2021" s="135" t="str">
        <f ca="1">IFERROR(IF($C2021="","",VLOOKUP(FİLTRE!$C2021,'SKT LİSTESİ'!$F:$AJ,14,0)),"")</f>
        <v/>
      </c>
      <c r="N2021" s="31" t="str">
        <f ca="1">IFERROR(IF($C2021="","",VLOOKUP(FİLTRE!$C2021,'SKT LİSTESİ'!$F:$AJ,22,0)),"")</f>
        <v/>
      </c>
      <c r="O2021" s="136" t="str">
        <f ca="1">IFERROR(IF($C2021="","",VLOOKUP(FİLTRE!$C2021,'SKT LİSTESİ'!$F:$AJ,23,0)),"")</f>
        <v/>
      </c>
      <c r="P2021" s="31"/>
      <c r="Q2021" s="31"/>
      <c r="R2021" s="137" t="str">
        <f ca="1">(IFERROR(IF($C2021="","",VLOOKUP(FİLTRE!$C2021,'SKT LİSTESİ'!$F:$AJ,15,0)),""))</f>
        <v/>
      </c>
      <c r="S2021" s="138" t="str">
        <f ca="1">IFERROR(IF($C2021="","",VLOOKUP(FİLTRE!$C2021,'SKT LİSTESİ'!$F:$AJ,16,0)),"")</f>
        <v/>
      </c>
      <c r="AF2021" s="179" t="str">
        <f t="shared" ca="1" si="126"/>
        <v/>
      </c>
      <c r="AG2021" s="179">
        <f t="shared" ca="1" si="127"/>
        <v>0</v>
      </c>
      <c r="AH2021" s="179">
        <f t="shared" ca="1" si="128"/>
        <v>0</v>
      </c>
    </row>
    <row r="2022" spans="2:34" ht="15.75" x14ac:dyDescent="0.25">
      <c r="B2022">
        <f t="shared" ca="1" si="125"/>
        <v>2010</v>
      </c>
      <c r="C2022" t="str">
        <f ca="1">IFERROR(VLOOKUP(B2022,'SKT LİSTESİ'!F:F,1,0),"")</f>
        <v/>
      </c>
      <c r="E2022" s="128" t="str">
        <f ca="1">IFERROR(IF($C2022="","",VLOOKUP(FİLTRE!$C2022,'SKT LİSTESİ'!$F:$S,5,0)),"")</f>
        <v/>
      </c>
      <c r="F2022" s="129" t="str">
        <f ca="1">IFERROR(IF($C2022="","",VLOOKUP(FİLTRE!$C2022,'SKT LİSTESİ'!$F:$S,7,0)),"")</f>
        <v/>
      </c>
      <c r="G2022" s="130" t="str">
        <f ca="1">IFERROR(IF($C2022="","",VLOOKUP(FİLTRE!$C2022,'SKT LİSTESİ'!$F:$S,8,0)),"")</f>
        <v/>
      </c>
      <c r="H2022" s="131" t="str">
        <f ca="1">IF(E2022="","",IF($C2022="","",VLOOKUP(FİLTRE!$C2022,'SKT LİSTESİ'!$F:$S,9,0)))</f>
        <v/>
      </c>
      <c r="I2022" s="132" t="str">
        <f ca="1">IFERROR(IF($C2022="","",VLOOKUP(FİLTRE!$C2022,'SKT LİSTESİ'!$F:$S,10,0)),"")</f>
        <v/>
      </c>
      <c r="J2022" s="133" t="str">
        <f ca="1">IFERROR(IF($C2022="","",VLOOKUP(FİLTRE!$C2022,'SKT LİSTESİ'!$F:$S,11,0)),"")</f>
        <v/>
      </c>
      <c r="K2022" s="134" t="str">
        <f ca="1">IFERROR(IF($C2022="","",VLOOKUP(FİLTRE!$C2022,'SKT LİSTESİ'!$F:$S,12,0)),"")</f>
        <v/>
      </c>
      <c r="L2022" s="134" t="str">
        <f ca="1">IFERROR(IF($C2022="","",VLOOKUP(FİLTRE!$C2022,'SKT LİSTESİ'!$F:$S,13,0)),"")</f>
        <v/>
      </c>
      <c r="M2022" s="135" t="str">
        <f ca="1">IFERROR(IF($C2022="","",VLOOKUP(FİLTRE!$C2022,'SKT LİSTESİ'!$F:$AJ,14,0)),"")</f>
        <v/>
      </c>
      <c r="N2022" s="31" t="str">
        <f ca="1">IFERROR(IF($C2022="","",VLOOKUP(FİLTRE!$C2022,'SKT LİSTESİ'!$F:$AJ,22,0)),"")</f>
        <v/>
      </c>
      <c r="O2022" s="136" t="str">
        <f ca="1">IFERROR(IF($C2022="","",VLOOKUP(FİLTRE!$C2022,'SKT LİSTESİ'!$F:$AJ,23,0)),"")</f>
        <v/>
      </c>
      <c r="P2022" s="31"/>
      <c r="Q2022" s="31"/>
      <c r="R2022" s="137" t="str">
        <f ca="1">(IFERROR(IF($C2022="","",VLOOKUP(FİLTRE!$C2022,'SKT LİSTESİ'!$F:$AJ,15,0)),""))</f>
        <v/>
      </c>
      <c r="S2022" s="138" t="str">
        <f ca="1">IFERROR(IF($C2022="","",VLOOKUP(FİLTRE!$C2022,'SKT LİSTESİ'!$F:$AJ,16,0)),"")</f>
        <v/>
      </c>
      <c r="AF2022" s="179" t="str">
        <f t="shared" ca="1" si="126"/>
        <v/>
      </c>
      <c r="AG2022" s="179">
        <f t="shared" ca="1" si="127"/>
        <v>0</v>
      </c>
      <c r="AH2022" s="179">
        <f t="shared" ca="1" si="128"/>
        <v>0</v>
      </c>
    </row>
    <row r="2023" spans="2:34" ht="15.75" x14ac:dyDescent="0.25">
      <c r="B2023">
        <f t="shared" ca="1" si="125"/>
        <v>2011</v>
      </c>
      <c r="C2023" t="str">
        <f ca="1">IFERROR(VLOOKUP(B2023,'SKT LİSTESİ'!F:F,1,0),"")</f>
        <v/>
      </c>
      <c r="E2023" s="128" t="str">
        <f ca="1">IFERROR(IF($C2023="","",VLOOKUP(FİLTRE!$C2023,'SKT LİSTESİ'!$F:$S,5,0)),"")</f>
        <v/>
      </c>
      <c r="F2023" s="129" t="str">
        <f ca="1">IFERROR(IF($C2023="","",VLOOKUP(FİLTRE!$C2023,'SKT LİSTESİ'!$F:$S,7,0)),"")</f>
        <v/>
      </c>
      <c r="G2023" s="130" t="str">
        <f ca="1">IFERROR(IF($C2023="","",VLOOKUP(FİLTRE!$C2023,'SKT LİSTESİ'!$F:$S,8,0)),"")</f>
        <v/>
      </c>
      <c r="H2023" s="131" t="str">
        <f ca="1">IF(E2023="","",IF($C2023="","",VLOOKUP(FİLTRE!$C2023,'SKT LİSTESİ'!$F:$S,9,0)))</f>
        <v/>
      </c>
      <c r="I2023" s="132" t="str">
        <f ca="1">IFERROR(IF($C2023="","",VLOOKUP(FİLTRE!$C2023,'SKT LİSTESİ'!$F:$S,10,0)),"")</f>
        <v/>
      </c>
      <c r="J2023" s="133" t="str">
        <f ca="1">IFERROR(IF($C2023="","",VLOOKUP(FİLTRE!$C2023,'SKT LİSTESİ'!$F:$S,11,0)),"")</f>
        <v/>
      </c>
      <c r="K2023" s="134" t="str">
        <f ca="1">IFERROR(IF($C2023="","",VLOOKUP(FİLTRE!$C2023,'SKT LİSTESİ'!$F:$S,12,0)),"")</f>
        <v/>
      </c>
      <c r="L2023" s="134" t="str">
        <f ca="1">IFERROR(IF($C2023="","",VLOOKUP(FİLTRE!$C2023,'SKT LİSTESİ'!$F:$S,13,0)),"")</f>
        <v/>
      </c>
      <c r="M2023" s="135" t="str">
        <f ca="1">IFERROR(IF($C2023="","",VLOOKUP(FİLTRE!$C2023,'SKT LİSTESİ'!$F:$AJ,14,0)),"")</f>
        <v/>
      </c>
      <c r="N2023" s="31" t="str">
        <f ca="1">IFERROR(IF($C2023="","",VLOOKUP(FİLTRE!$C2023,'SKT LİSTESİ'!$F:$AJ,22,0)),"")</f>
        <v/>
      </c>
      <c r="O2023" s="136" t="str">
        <f ca="1">IFERROR(IF($C2023="","",VLOOKUP(FİLTRE!$C2023,'SKT LİSTESİ'!$F:$AJ,23,0)),"")</f>
        <v/>
      </c>
      <c r="P2023" s="31"/>
      <c r="Q2023" s="31"/>
      <c r="R2023" s="137" t="str">
        <f ca="1">(IFERROR(IF($C2023="","",VLOOKUP(FİLTRE!$C2023,'SKT LİSTESİ'!$F:$AJ,15,0)),""))</f>
        <v/>
      </c>
      <c r="S2023" s="138" t="str">
        <f ca="1">IFERROR(IF($C2023="","",VLOOKUP(FİLTRE!$C2023,'SKT LİSTESİ'!$F:$AJ,16,0)),"")</f>
        <v/>
      </c>
      <c r="AF2023" s="179" t="str">
        <f t="shared" ca="1" si="126"/>
        <v/>
      </c>
      <c r="AG2023" s="179">
        <f t="shared" ca="1" si="127"/>
        <v>0</v>
      </c>
      <c r="AH2023" s="179">
        <f t="shared" ca="1" si="128"/>
        <v>0</v>
      </c>
    </row>
    <row r="2024" spans="2:34" ht="15.75" x14ac:dyDescent="0.25">
      <c r="B2024">
        <f t="shared" ca="1" si="125"/>
        <v>2012</v>
      </c>
      <c r="C2024" t="str">
        <f ca="1">IFERROR(VLOOKUP(B2024,'SKT LİSTESİ'!F:F,1,0),"")</f>
        <v/>
      </c>
      <c r="E2024" s="128" t="str">
        <f ca="1">IFERROR(IF($C2024="","",VLOOKUP(FİLTRE!$C2024,'SKT LİSTESİ'!$F:$S,5,0)),"")</f>
        <v/>
      </c>
      <c r="F2024" s="129" t="str">
        <f ca="1">IFERROR(IF($C2024="","",VLOOKUP(FİLTRE!$C2024,'SKT LİSTESİ'!$F:$S,7,0)),"")</f>
        <v/>
      </c>
      <c r="G2024" s="130" t="str">
        <f ca="1">IFERROR(IF($C2024="","",VLOOKUP(FİLTRE!$C2024,'SKT LİSTESİ'!$F:$S,8,0)),"")</f>
        <v/>
      </c>
      <c r="H2024" s="131" t="str">
        <f ca="1">IF(E2024="","",IF($C2024="","",VLOOKUP(FİLTRE!$C2024,'SKT LİSTESİ'!$F:$S,9,0)))</f>
        <v/>
      </c>
      <c r="I2024" s="132" t="str">
        <f ca="1">IFERROR(IF($C2024="","",VLOOKUP(FİLTRE!$C2024,'SKT LİSTESİ'!$F:$S,10,0)),"")</f>
        <v/>
      </c>
      <c r="J2024" s="133" t="str">
        <f ca="1">IFERROR(IF($C2024="","",VLOOKUP(FİLTRE!$C2024,'SKT LİSTESİ'!$F:$S,11,0)),"")</f>
        <v/>
      </c>
      <c r="K2024" s="134" t="str">
        <f ca="1">IFERROR(IF($C2024="","",VLOOKUP(FİLTRE!$C2024,'SKT LİSTESİ'!$F:$S,12,0)),"")</f>
        <v/>
      </c>
      <c r="L2024" s="134" t="str">
        <f ca="1">IFERROR(IF($C2024="","",VLOOKUP(FİLTRE!$C2024,'SKT LİSTESİ'!$F:$S,13,0)),"")</f>
        <v/>
      </c>
      <c r="M2024" s="135" t="str">
        <f ca="1">IFERROR(IF($C2024="","",VLOOKUP(FİLTRE!$C2024,'SKT LİSTESİ'!$F:$AJ,14,0)),"")</f>
        <v/>
      </c>
      <c r="N2024" s="31" t="str">
        <f ca="1">IFERROR(IF($C2024="","",VLOOKUP(FİLTRE!$C2024,'SKT LİSTESİ'!$F:$AJ,22,0)),"")</f>
        <v/>
      </c>
      <c r="O2024" s="136" t="str">
        <f ca="1">IFERROR(IF($C2024="","",VLOOKUP(FİLTRE!$C2024,'SKT LİSTESİ'!$F:$AJ,23,0)),"")</f>
        <v/>
      </c>
      <c r="P2024" s="31"/>
      <c r="Q2024" s="31"/>
      <c r="R2024" s="137" t="str">
        <f ca="1">(IFERROR(IF($C2024="","",VLOOKUP(FİLTRE!$C2024,'SKT LİSTESİ'!$F:$AJ,15,0)),""))</f>
        <v/>
      </c>
      <c r="S2024" s="138" t="str">
        <f ca="1">IFERROR(IF($C2024="","",VLOOKUP(FİLTRE!$C2024,'SKT LİSTESİ'!$F:$AJ,16,0)),"")</f>
        <v/>
      </c>
      <c r="AF2024" s="179" t="str">
        <f t="shared" ca="1" si="126"/>
        <v/>
      </c>
      <c r="AG2024" s="179">
        <f t="shared" ca="1" si="127"/>
        <v>0</v>
      </c>
      <c r="AH2024" s="179">
        <f t="shared" ca="1" si="128"/>
        <v>0</v>
      </c>
    </row>
    <row r="2025" spans="2:34" ht="15.75" x14ac:dyDescent="0.25">
      <c r="B2025">
        <f t="shared" ca="1" si="125"/>
        <v>2013</v>
      </c>
      <c r="C2025" t="str">
        <f ca="1">IFERROR(VLOOKUP(B2025,'SKT LİSTESİ'!F:F,1,0),"")</f>
        <v/>
      </c>
      <c r="E2025" s="128" t="str">
        <f ca="1">IFERROR(IF($C2025="","",VLOOKUP(FİLTRE!$C2025,'SKT LİSTESİ'!$F:$S,5,0)),"")</f>
        <v/>
      </c>
      <c r="F2025" s="129" t="str">
        <f ca="1">IFERROR(IF($C2025="","",VLOOKUP(FİLTRE!$C2025,'SKT LİSTESİ'!$F:$S,7,0)),"")</f>
        <v/>
      </c>
      <c r="G2025" s="130" t="str">
        <f ca="1">IFERROR(IF($C2025="","",VLOOKUP(FİLTRE!$C2025,'SKT LİSTESİ'!$F:$S,8,0)),"")</f>
        <v/>
      </c>
      <c r="H2025" s="131" t="str">
        <f ca="1">IF(E2025="","",IF($C2025="","",VLOOKUP(FİLTRE!$C2025,'SKT LİSTESİ'!$F:$S,9,0)))</f>
        <v/>
      </c>
      <c r="I2025" s="132" t="str">
        <f ca="1">IFERROR(IF($C2025="","",VLOOKUP(FİLTRE!$C2025,'SKT LİSTESİ'!$F:$S,10,0)),"")</f>
        <v/>
      </c>
      <c r="J2025" s="133" t="str">
        <f ca="1">IFERROR(IF($C2025="","",VLOOKUP(FİLTRE!$C2025,'SKT LİSTESİ'!$F:$S,11,0)),"")</f>
        <v/>
      </c>
      <c r="K2025" s="134" t="str">
        <f ca="1">IFERROR(IF($C2025="","",VLOOKUP(FİLTRE!$C2025,'SKT LİSTESİ'!$F:$S,12,0)),"")</f>
        <v/>
      </c>
      <c r="L2025" s="134" t="str">
        <f ca="1">IFERROR(IF($C2025="","",VLOOKUP(FİLTRE!$C2025,'SKT LİSTESİ'!$F:$S,13,0)),"")</f>
        <v/>
      </c>
      <c r="M2025" s="135" t="str">
        <f ca="1">IFERROR(IF($C2025="","",VLOOKUP(FİLTRE!$C2025,'SKT LİSTESİ'!$F:$AJ,14,0)),"")</f>
        <v/>
      </c>
      <c r="N2025" s="31" t="str">
        <f ca="1">IFERROR(IF($C2025="","",VLOOKUP(FİLTRE!$C2025,'SKT LİSTESİ'!$F:$AJ,22,0)),"")</f>
        <v/>
      </c>
      <c r="O2025" s="136" t="str">
        <f ca="1">IFERROR(IF($C2025="","",VLOOKUP(FİLTRE!$C2025,'SKT LİSTESİ'!$F:$AJ,23,0)),"")</f>
        <v/>
      </c>
      <c r="P2025" s="31"/>
      <c r="Q2025" s="31"/>
      <c r="R2025" s="137" t="str">
        <f ca="1">(IFERROR(IF($C2025="","",VLOOKUP(FİLTRE!$C2025,'SKT LİSTESİ'!$F:$AJ,15,0)),""))</f>
        <v/>
      </c>
      <c r="S2025" s="138" t="str">
        <f ca="1">IFERROR(IF($C2025="","",VLOOKUP(FİLTRE!$C2025,'SKT LİSTESİ'!$F:$AJ,16,0)),"")</f>
        <v/>
      </c>
      <c r="AF2025" s="179" t="str">
        <f t="shared" ca="1" si="126"/>
        <v/>
      </c>
      <c r="AG2025" s="179">
        <f t="shared" ca="1" si="127"/>
        <v>0</v>
      </c>
      <c r="AH2025" s="179">
        <f t="shared" ca="1" si="128"/>
        <v>0</v>
      </c>
    </row>
    <row r="2026" spans="2:34" ht="15.75" x14ac:dyDescent="0.25">
      <c r="B2026">
        <f t="shared" ca="1" si="125"/>
        <v>2014</v>
      </c>
      <c r="C2026" t="str">
        <f ca="1">IFERROR(VLOOKUP(B2026,'SKT LİSTESİ'!F:F,1,0),"")</f>
        <v/>
      </c>
      <c r="E2026" s="128" t="str">
        <f ca="1">IFERROR(IF($C2026="","",VLOOKUP(FİLTRE!$C2026,'SKT LİSTESİ'!$F:$S,5,0)),"")</f>
        <v/>
      </c>
      <c r="F2026" s="129" t="str">
        <f ca="1">IFERROR(IF($C2026="","",VLOOKUP(FİLTRE!$C2026,'SKT LİSTESİ'!$F:$S,7,0)),"")</f>
        <v/>
      </c>
      <c r="G2026" s="130" t="str">
        <f ca="1">IFERROR(IF($C2026="","",VLOOKUP(FİLTRE!$C2026,'SKT LİSTESİ'!$F:$S,8,0)),"")</f>
        <v/>
      </c>
      <c r="H2026" s="131" t="str">
        <f ca="1">IF(E2026="","",IF($C2026="","",VLOOKUP(FİLTRE!$C2026,'SKT LİSTESİ'!$F:$S,9,0)))</f>
        <v/>
      </c>
      <c r="I2026" s="132" t="str">
        <f ca="1">IFERROR(IF($C2026="","",VLOOKUP(FİLTRE!$C2026,'SKT LİSTESİ'!$F:$S,10,0)),"")</f>
        <v/>
      </c>
      <c r="J2026" s="133" t="str">
        <f ca="1">IFERROR(IF($C2026="","",VLOOKUP(FİLTRE!$C2026,'SKT LİSTESİ'!$F:$S,11,0)),"")</f>
        <v/>
      </c>
      <c r="K2026" s="134" t="str">
        <f ca="1">IFERROR(IF($C2026="","",VLOOKUP(FİLTRE!$C2026,'SKT LİSTESİ'!$F:$S,12,0)),"")</f>
        <v/>
      </c>
      <c r="L2026" s="134" t="str">
        <f ca="1">IFERROR(IF($C2026="","",VLOOKUP(FİLTRE!$C2026,'SKT LİSTESİ'!$F:$S,13,0)),"")</f>
        <v/>
      </c>
      <c r="M2026" s="135" t="str">
        <f ca="1">IFERROR(IF($C2026="","",VLOOKUP(FİLTRE!$C2026,'SKT LİSTESİ'!$F:$AJ,14,0)),"")</f>
        <v/>
      </c>
      <c r="N2026" s="31" t="str">
        <f ca="1">IFERROR(IF($C2026="","",VLOOKUP(FİLTRE!$C2026,'SKT LİSTESİ'!$F:$AJ,22,0)),"")</f>
        <v/>
      </c>
      <c r="O2026" s="136" t="str">
        <f ca="1">IFERROR(IF($C2026="","",VLOOKUP(FİLTRE!$C2026,'SKT LİSTESİ'!$F:$AJ,23,0)),"")</f>
        <v/>
      </c>
      <c r="P2026" s="31"/>
      <c r="Q2026" s="31"/>
      <c r="R2026" s="137" t="str">
        <f ca="1">(IFERROR(IF($C2026="","",VLOOKUP(FİLTRE!$C2026,'SKT LİSTESİ'!$F:$AJ,15,0)),""))</f>
        <v/>
      </c>
      <c r="S2026" s="138" t="str">
        <f ca="1">IFERROR(IF($C2026="","",VLOOKUP(FİLTRE!$C2026,'SKT LİSTESİ'!$F:$AJ,16,0)),"")</f>
        <v/>
      </c>
      <c r="AF2026" s="179" t="str">
        <f t="shared" ca="1" si="126"/>
        <v/>
      </c>
      <c r="AG2026" s="179">
        <f t="shared" ca="1" si="127"/>
        <v>0</v>
      </c>
      <c r="AH2026" s="179">
        <f t="shared" ca="1" si="128"/>
        <v>0</v>
      </c>
    </row>
    <row r="2027" spans="2:34" ht="15.75" x14ac:dyDescent="0.25">
      <c r="B2027">
        <f t="shared" ca="1" si="125"/>
        <v>2015</v>
      </c>
      <c r="C2027" t="str">
        <f ca="1">IFERROR(VLOOKUP(B2027,'SKT LİSTESİ'!F:F,1,0),"")</f>
        <v/>
      </c>
      <c r="E2027" s="128" t="str">
        <f ca="1">IFERROR(IF($C2027="","",VLOOKUP(FİLTRE!$C2027,'SKT LİSTESİ'!$F:$S,5,0)),"")</f>
        <v/>
      </c>
      <c r="F2027" s="129" t="str">
        <f ca="1">IFERROR(IF($C2027="","",VLOOKUP(FİLTRE!$C2027,'SKT LİSTESİ'!$F:$S,7,0)),"")</f>
        <v/>
      </c>
      <c r="G2027" s="130" t="str">
        <f ca="1">IFERROR(IF($C2027="","",VLOOKUP(FİLTRE!$C2027,'SKT LİSTESİ'!$F:$S,8,0)),"")</f>
        <v/>
      </c>
      <c r="H2027" s="131" t="str">
        <f ca="1">IF(E2027="","",IF($C2027="","",VLOOKUP(FİLTRE!$C2027,'SKT LİSTESİ'!$F:$S,9,0)))</f>
        <v/>
      </c>
      <c r="I2027" s="132" t="str">
        <f ca="1">IFERROR(IF($C2027="","",VLOOKUP(FİLTRE!$C2027,'SKT LİSTESİ'!$F:$S,10,0)),"")</f>
        <v/>
      </c>
      <c r="J2027" s="133" t="str">
        <f ca="1">IFERROR(IF($C2027="","",VLOOKUP(FİLTRE!$C2027,'SKT LİSTESİ'!$F:$S,11,0)),"")</f>
        <v/>
      </c>
      <c r="K2027" s="134" t="str">
        <f ca="1">IFERROR(IF($C2027="","",VLOOKUP(FİLTRE!$C2027,'SKT LİSTESİ'!$F:$S,12,0)),"")</f>
        <v/>
      </c>
      <c r="L2027" s="134" t="str">
        <f ca="1">IFERROR(IF($C2027="","",VLOOKUP(FİLTRE!$C2027,'SKT LİSTESİ'!$F:$S,13,0)),"")</f>
        <v/>
      </c>
      <c r="M2027" s="135" t="str">
        <f ca="1">IFERROR(IF($C2027="","",VLOOKUP(FİLTRE!$C2027,'SKT LİSTESİ'!$F:$AJ,14,0)),"")</f>
        <v/>
      </c>
      <c r="N2027" s="31" t="str">
        <f ca="1">IFERROR(IF($C2027="","",VLOOKUP(FİLTRE!$C2027,'SKT LİSTESİ'!$F:$AJ,22,0)),"")</f>
        <v/>
      </c>
      <c r="O2027" s="136" t="str">
        <f ca="1">IFERROR(IF($C2027="","",VLOOKUP(FİLTRE!$C2027,'SKT LİSTESİ'!$F:$AJ,23,0)),"")</f>
        <v/>
      </c>
      <c r="P2027" s="31"/>
      <c r="Q2027" s="31"/>
      <c r="R2027" s="137" t="str">
        <f ca="1">(IFERROR(IF($C2027="","",VLOOKUP(FİLTRE!$C2027,'SKT LİSTESİ'!$F:$AJ,15,0)),""))</f>
        <v/>
      </c>
      <c r="S2027" s="138" t="str">
        <f ca="1">IFERROR(IF($C2027="","",VLOOKUP(FİLTRE!$C2027,'SKT LİSTESİ'!$F:$AJ,16,0)),"")</f>
        <v/>
      </c>
      <c r="AF2027" s="179" t="str">
        <f t="shared" ca="1" si="126"/>
        <v/>
      </c>
      <c r="AG2027" s="179">
        <f t="shared" ca="1" si="127"/>
        <v>0</v>
      </c>
      <c r="AH2027" s="179">
        <f t="shared" ca="1" si="128"/>
        <v>0</v>
      </c>
    </row>
    <row r="2028" spans="2:34" ht="15.75" x14ac:dyDescent="0.25">
      <c r="B2028">
        <f t="shared" ca="1" si="125"/>
        <v>2016</v>
      </c>
      <c r="C2028" t="str">
        <f ca="1">IFERROR(VLOOKUP(B2028,'SKT LİSTESİ'!F:F,1,0),"")</f>
        <v/>
      </c>
      <c r="E2028" s="128" t="str">
        <f ca="1">IFERROR(IF($C2028="","",VLOOKUP(FİLTRE!$C2028,'SKT LİSTESİ'!$F:$S,5,0)),"")</f>
        <v/>
      </c>
      <c r="F2028" s="129" t="str">
        <f ca="1">IFERROR(IF($C2028="","",VLOOKUP(FİLTRE!$C2028,'SKT LİSTESİ'!$F:$S,7,0)),"")</f>
        <v/>
      </c>
      <c r="G2028" s="130" t="str">
        <f ca="1">IFERROR(IF($C2028="","",VLOOKUP(FİLTRE!$C2028,'SKT LİSTESİ'!$F:$S,8,0)),"")</f>
        <v/>
      </c>
      <c r="H2028" s="131" t="str">
        <f ca="1">IF(E2028="","",IF($C2028="","",VLOOKUP(FİLTRE!$C2028,'SKT LİSTESİ'!$F:$S,9,0)))</f>
        <v/>
      </c>
      <c r="I2028" s="132" t="str">
        <f ca="1">IFERROR(IF($C2028="","",VLOOKUP(FİLTRE!$C2028,'SKT LİSTESİ'!$F:$S,10,0)),"")</f>
        <v/>
      </c>
      <c r="J2028" s="133" t="str">
        <f ca="1">IFERROR(IF($C2028="","",VLOOKUP(FİLTRE!$C2028,'SKT LİSTESİ'!$F:$S,11,0)),"")</f>
        <v/>
      </c>
      <c r="K2028" s="134" t="str">
        <f ca="1">IFERROR(IF($C2028="","",VLOOKUP(FİLTRE!$C2028,'SKT LİSTESİ'!$F:$S,12,0)),"")</f>
        <v/>
      </c>
      <c r="L2028" s="134" t="str">
        <f ca="1">IFERROR(IF($C2028="","",VLOOKUP(FİLTRE!$C2028,'SKT LİSTESİ'!$F:$S,13,0)),"")</f>
        <v/>
      </c>
      <c r="M2028" s="135" t="str">
        <f ca="1">IFERROR(IF($C2028="","",VLOOKUP(FİLTRE!$C2028,'SKT LİSTESİ'!$F:$AJ,14,0)),"")</f>
        <v/>
      </c>
      <c r="N2028" s="31" t="str">
        <f ca="1">IFERROR(IF($C2028="","",VLOOKUP(FİLTRE!$C2028,'SKT LİSTESİ'!$F:$AJ,22,0)),"")</f>
        <v/>
      </c>
      <c r="O2028" s="136" t="str">
        <f ca="1">IFERROR(IF($C2028="","",VLOOKUP(FİLTRE!$C2028,'SKT LİSTESİ'!$F:$AJ,23,0)),"")</f>
        <v/>
      </c>
      <c r="P2028" s="31"/>
      <c r="Q2028" s="31"/>
      <c r="R2028" s="137" t="str">
        <f ca="1">(IFERROR(IF($C2028="","",VLOOKUP(FİLTRE!$C2028,'SKT LİSTESİ'!$F:$AJ,15,0)),""))</f>
        <v/>
      </c>
      <c r="S2028" s="138" t="str">
        <f ca="1">IFERROR(IF($C2028="","",VLOOKUP(FİLTRE!$C2028,'SKT LİSTESİ'!$F:$AJ,16,0)),"")</f>
        <v/>
      </c>
      <c r="AF2028" s="179" t="str">
        <f t="shared" ca="1" si="126"/>
        <v/>
      </c>
      <c r="AG2028" s="179">
        <f t="shared" ca="1" si="127"/>
        <v>0</v>
      </c>
      <c r="AH2028" s="179">
        <f t="shared" ca="1" si="128"/>
        <v>0</v>
      </c>
    </row>
    <row r="2029" spans="2:34" ht="15.75" x14ac:dyDescent="0.25">
      <c r="B2029">
        <f t="shared" ca="1" si="125"/>
        <v>2017</v>
      </c>
      <c r="C2029" t="str">
        <f ca="1">IFERROR(VLOOKUP(B2029,'SKT LİSTESİ'!F:F,1,0),"")</f>
        <v/>
      </c>
      <c r="E2029" s="128" t="str">
        <f ca="1">IFERROR(IF($C2029="","",VLOOKUP(FİLTRE!$C2029,'SKT LİSTESİ'!$F:$S,5,0)),"")</f>
        <v/>
      </c>
      <c r="F2029" s="129" t="str">
        <f ca="1">IFERROR(IF($C2029="","",VLOOKUP(FİLTRE!$C2029,'SKT LİSTESİ'!$F:$S,7,0)),"")</f>
        <v/>
      </c>
      <c r="G2029" s="130" t="str">
        <f ca="1">IFERROR(IF($C2029="","",VLOOKUP(FİLTRE!$C2029,'SKT LİSTESİ'!$F:$S,8,0)),"")</f>
        <v/>
      </c>
      <c r="H2029" s="131" t="str">
        <f ca="1">IF(E2029="","",IF($C2029="","",VLOOKUP(FİLTRE!$C2029,'SKT LİSTESİ'!$F:$S,9,0)))</f>
        <v/>
      </c>
      <c r="I2029" s="132" t="str">
        <f ca="1">IFERROR(IF($C2029="","",VLOOKUP(FİLTRE!$C2029,'SKT LİSTESİ'!$F:$S,10,0)),"")</f>
        <v/>
      </c>
      <c r="J2029" s="133" t="str">
        <f ca="1">IFERROR(IF($C2029="","",VLOOKUP(FİLTRE!$C2029,'SKT LİSTESİ'!$F:$S,11,0)),"")</f>
        <v/>
      </c>
      <c r="K2029" s="134" t="str">
        <f ca="1">IFERROR(IF($C2029="","",VLOOKUP(FİLTRE!$C2029,'SKT LİSTESİ'!$F:$S,12,0)),"")</f>
        <v/>
      </c>
      <c r="L2029" s="134" t="str">
        <f ca="1">IFERROR(IF($C2029="","",VLOOKUP(FİLTRE!$C2029,'SKT LİSTESİ'!$F:$S,13,0)),"")</f>
        <v/>
      </c>
      <c r="M2029" s="135" t="str">
        <f ca="1">IFERROR(IF($C2029="","",VLOOKUP(FİLTRE!$C2029,'SKT LİSTESİ'!$F:$AJ,14,0)),"")</f>
        <v/>
      </c>
      <c r="N2029" s="31" t="str">
        <f ca="1">IFERROR(IF($C2029="","",VLOOKUP(FİLTRE!$C2029,'SKT LİSTESİ'!$F:$AJ,22,0)),"")</f>
        <v/>
      </c>
      <c r="O2029" s="136" t="str">
        <f ca="1">IFERROR(IF($C2029="","",VLOOKUP(FİLTRE!$C2029,'SKT LİSTESİ'!$F:$AJ,23,0)),"")</f>
        <v/>
      </c>
      <c r="P2029" s="31"/>
      <c r="Q2029" s="31"/>
      <c r="R2029" s="137" t="str">
        <f ca="1">(IFERROR(IF($C2029="","",VLOOKUP(FİLTRE!$C2029,'SKT LİSTESİ'!$F:$AJ,15,0)),""))</f>
        <v/>
      </c>
      <c r="S2029" s="138" t="str">
        <f ca="1">IFERROR(IF($C2029="","",VLOOKUP(FİLTRE!$C2029,'SKT LİSTESİ'!$F:$AJ,16,0)),"")</f>
        <v/>
      </c>
      <c r="AF2029" s="179" t="str">
        <f t="shared" ca="1" si="126"/>
        <v/>
      </c>
      <c r="AG2029" s="179">
        <f t="shared" ca="1" si="127"/>
        <v>0</v>
      </c>
      <c r="AH2029" s="179">
        <f t="shared" ca="1" si="128"/>
        <v>0</v>
      </c>
    </row>
    <row r="2030" spans="2:34" ht="15.75" x14ac:dyDescent="0.25">
      <c r="B2030">
        <f t="shared" ca="1" si="125"/>
        <v>2018</v>
      </c>
      <c r="C2030" t="str">
        <f ca="1">IFERROR(VLOOKUP(B2030,'SKT LİSTESİ'!F:F,1,0),"")</f>
        <v/>
      </c>
      <c r="E2030" s="128" t="str">
        <f ca="1">IFERROR(IF($C2030="","",VLOOKUP(FİLTRE!$C2030,'SKT LİSTESİ'!$F:$S,5,0)),"")</f>
        <v/>
      </c>
      <c r="F2030" s="129" t="str">
        <f ca="1">IFERROR(IF($C2030="","",VLOOKUP(FİLTRE!$C2030,'SKT LİSTESİ'!$F:$S,7,0)),"")</f>
        <v/>
      </c>
      <c r="G2030" s="130" t="str">
        <f ca="1">IFERROR(IF($C2030="","",VLOOKUP(FİLTRE!$C2030,'SKT LİSTESİ'!$F:$S,8,0)),"")</f>
        <v/>
      </c>
      <c r="H2030" s="131" t="str">
        <f ca="1">IF(E2030="","",IF($C2030="","",VLOOKUP(FİLTRE!$C2030,'SKT LİSTESİ'!$F:$S,9,0)))</f>
        <v/>
      </c>
      <c r="I2030" s="132" t="str">
        <f ca="1">IFERROR(IF($C2030="","",VLOOKUP(FİLTRE!$C2030,'SKT LİSTESİ'!$F:$S,10,0)),"")</f>
        <v/>
      </c>
      <c r="J2030" s="133" t="str">
        <f ca="1">IFERROR(IF($C2030="","",VLOOKUP(FİLTRE!$C2030,'SKT LİSTESİ'!$F:$S,11,0)),"")</f>
        <v/>
      </c>
      <c r="K2030" s="134" t="str">
        <f ca="1">IFERROR(IF($C2030="","",VLOOKUP(FİLTRE!$C2030,'SKT LİSTESİ'!$F:$S,12,0)),"")</f>
        <v/>
      </c>
      <c r="L2030" s="134" t="str">
        <f ca="1">IFERROR(IF($C2030="","",VLOOKUP(FİLTRE!$C2030,'SKT LİSTESİ'!$F:$S,13,0)),"")</f>
        <v/>
      </c>
      <c r="M2030" s="135" t="str">
        <f ca="1">IFERROR(IF($C2030="","",VLOOKUP(FİLTRE!$C2030,'SKT LİSTESİ'!$F:$AJ,14,0)),"")</f>
        <v/>
      </c>
      <c r="N2030" s="31" t="str">
        <f ca="1">IFERROR(IF($C2030="","",VLOOKUP(FİLTRE!$C2030,'SKT LİSTESİ'!$F:$AJ,22,0)),"")</f>
        <v/>
      </c>
      <c r="O2030" s="136" t="str">
        <f ca="1">IFERROR(IF($C2030="","",VLOOKUP(FİLTRE!$C2030,'SKT LİSTESİ'!$F:$AJ,23,0)),"")</f>
        <v/>
      </c>
      <c r="P2030" s="31"/>
      <c r="Q2030" s="31"/>
      <c r="R2030" s="137" t="str">
        <f ca="1">(IFERROR(IF($C2030="","",VLOOKUP(FİLTRE!$C2030,'SKT LİSTESİ'!$F:$AJ,15,0)),""))</f>
        <v/>
      </c>
      <c r="S2030" s="138" t="str">
        <f ca="1">IFERROR(IF($C2030="","",VLOOKUP(FİLTRE!$C2030,'SKT LİSTESİ'!$F:$AJ,16,0)),"")</f>
        <v/>
      </c>
      <c r="AF2030" s="179" t="str">
        <f t="shared" ca="1" si="126"/>
        <v/>
      </c>
      <c r="AG2030" s="179">
        <f t="shared" ca="1" si="127"/>
        <v>0</v>
      </c>
      <c r="AH2030" s="179">
        <f t="shared" ca="1" si="128"/>
        <v>0</v>
      </c>
    </row>
    <row r="2031" spans="2:34" ht="15.75" x14ac:dyDescent="0.25">
      <c r="B2031">
        <f t="shared" ca="1" si="125"/>
        <v>2019</v>
      </c>
      <c r="C2031" t="str">
        <f ca="1">IFERROR(VLOOKUP(B2031,'SKT LİSTESİ'!F:F,1,0),"")</f>
        <v/>
      </c>
      <c r="E2031" s="128" t="str">
        <f ca="1">IFERROR(IF($C2031="","",VLOOKUP(FİLTRE!$C2031,'SKT LİSTESİ'!$F:$S,5,0)),"")</f>
        <v/>
      </c>
      <c r="F2031" s="129" t="str">
        <f ca="1">IFERROR(IF($C2031="","",VLOOKUP(FİLTRE!$C2031,'SKT LİSTESİ'!$F:$S,7,0)),"")</f>
        <v/>
      </c>
      <c r="G2031" s="130" t="str">
        <f ca="1">IFERROR(IF($C2031="","",VLOOKUP(FİLTRE!$C2031,'SKT LİSTESİ'!$F:$S,8,0)),"")</f>
        <v/>
      </c>
      <c r="H2031" s="131" t="str">
        <f ca="1">IF(E2031="","",IF($C2031="","",VLOOKUP(FİLTRE!$C2031,'SKT LİSTESİ'!$F:$S,9,0)))</f>
        <v/>
      </c>
      <c r="I2031" s="132" t="str">
        <f ca="1">IFERROR(IF($C2031="","",VLOOKUP(FİLTRE!$C2031,'SKT LİSTESİ'!$F:$S,10,0)),"")</f>
        <v/>
      </c>
      <c r="J2031" s="133" t="str">
        <f ca="1">IFERROR(IF($C2031="","",VLOOKUP(FİLTRE!$C2031,'SKT LİSTESİ'!$F:$S,11,0)),"")</f>
        <v/>
      </c>
      <c r="K2031" s="134" t="str">
        <f ca="1">IFERROR(IF($C2031="","",VLOOKUP(FİLTRE!$C2031,'SKT LİSTESİ'!$F:$S,12,0)),"")</f>
        <v/>
      </c>
      <c r="L2031" s="134" t="str">
        <f ca="1">IFERROR(IF($C2031="","",VLOOKUP(FİLTRE!$C2031,'SKT LİSTESİ'!$F:$S,13,0)),"")</f>
        <v/>
      </c>
      <c r="M2031" s="135" t="str">
        <f ca="1">IFERROR(IF($C2031="","",VLOOKUP(FİLTRE!$C2031,'SKT LİSTESİ'!$F:$AJ,14,0)),"")</f>
        <v/>
      </c>
      <c r="N2031" s="31" t="str">
        <f ca="1">IFERROR(IF($C2031="","",VLOOKUP(FİLTRE!$C2031,'SKT LİSTESİ'!$F:$AJ,22,0)),"")</f>
        <v/>
      </c>
      <c r="O2031" s="136" t="str">
        <f ca="1">IFERROR(IF($C2031="","",VLOOKUP(FİLTRE!$C2031,'SKT LİSTESİ'!$F:$AJ,23,0)),"")</f>
        <v/>
      </c>
      <c r="P2031" s="31"/>
      <c r="Q2031" s="31"/>
      <c r="R2031" s="137" t="str">
        <f ca="1">(IFERROR(IF($C2031="","",VLOOKUP(FİLTRE!$C2031,'SKT LİSTESİ'!$F:$AJ,15,0)),""))</f>
        <v/>
      </c>
      <c r="S2031" s="138" t="str">
        <f ca="1">IFERROR(IF($C2031="","",VLOOKUP(FİLTRE!$C2031,'SKT LİSTESİ'!$F:$AJ,16,0)),"")</f>
        <v/>
      </c>
      <c r="AF2031" s="179" t="str">
        <f t="shared" ca="1" si="126"/>
        <v/>
      </c>
      <c r="AG2031" s="179">
        <f t="shared" ca="1" si="127"/>
        <v>0</v>
      </c>
      <c r="AH2031" s="179">
        <f t="shared" ca="1" si="128"/>
        <v>0</v>
      </c>
    </row>
    <row r="2032" spans="2:34" ht="15.75" x14ac:dyDescent="0.25">
      <c r="B2032">
        <f t="shared" ca="1" si="125"/>
        <v>2020</v>
      </c>
      <c r="C2032" t="str">
        <f ca="1">IFERROR(VLOOKUP(B2032,'SKT LİSTESİ'!F:F,1,0),"")</f>
        <v/>
      </c>
      <c r="E2032" s="128" t="str">
        <f ca="1">IFERROR(IF($C2032="","",VLOOKUP(FİLTRE!$C2032,'SKT LİSTESİ'!$F:$S,5,0)),"")</f>
        <v/>
      </c>
      <c r="F2032" s="129" t="str">
        <f ca="1">IFERROR(IF($C2032="","",VLOOKUP(FİLTRE!$C2032,'SKT LİSTESİ'!$F:$S,7,0)),"")</f>
        <v/>
      </c>
      <c r="G2032" s="130" t="str">
        <f ca="1">IFERROR(IF($C2032="","",VLOOKUP(FİLTRE!$C2032,'SKT LİSTESİ'!$F:$S,8,0)),"")</f>
        <v/>
      </c>
      <c r="H2032" s="131" t="str">
        <f ca="1">IF(E2032="","",IF($C2032="","",VLOOKUP(FİLTRE!$C2032,'SKT LİSTESİ'!$F:$S,9,0)))</f>
        <v/>
      </c>
      <c r="I2032" s="132" t="str">
        <f ca="1">IFERROR(IF($C2032="","",VLOOKUP(FİLTRE!$C2032,'SKT LİSTESİ'!$F:$S,10,0)),"")</f>
        <v/>
      </c>
      <c r="J2032" s="133" t="str">
        <f ca="1">IFERROR(IF($C2032="","",VLOOKUP(FİLTRE!$C2032,'SKT LİSTESİ'!$F:$S,11,0)),"")</f>
        <v/>
      </c>
      <c r="K2032" s="134" t="str">
        <f ca="1">IFERROR(IF($C2032="","",VLOOKUP(FİLTRE!$C2032,'SKT LİSTESİ'!$F:$S,12,0)),"")</f>
        <v/>
      </c>
      <c r="L2032" s="134" t="str">
        <f ca="1">IFERROR(IF($C2032="","",VLOOKUP(FİLTRE!$C2032,'SKT LİSTESİ'!$F:$S,13,0)),"")</f>
        <v/>
      </c>
      <c r="M2032" s="135" t="str">
        <f ca="1">IFERROR(IF($C2032="","",VLOOKUP(FİLTRE!$C2032,'SKT LİSTESİ'!$F:$AJ,14,0)),"")</f>
        <v/>
      </c>
      <c r="N2032" s="31" t="str">
        <f ca="1">IFERROR(IF($C2032="","",VLOOKUP(FİLTRE!$C2032,'SKT LİSTESİ'!$F:$AJ,22,0)),"")</f>
        <v/>
      </c>
      <c r="O2032" s="136" t="str">
        <f ca="1">IFERROR(IF($C2032="","",VLOOKUP(FİLTRE!$C2032,'SKT LİSTESİ'!$F:$AJ,23,0)),"")</f>
        <v/>
      </c>
      <c r="P2032" s="31"/>
      <c r="Q2032" s="31"/>
      <c r="R2032" s="137" t="str">
        <f ca="1">(IFERROR(IF($C2032="","",VLOOKUP(FİLTRE!$C2032,'SKT LİSTESİ'!$F:$AJ,15,0)),""))</f>
        <v/>
      </c>
      <c r="S2032" s="138" t="str">
        <f ca="1">IFERROR(IF($C2032="","",VLOOKUP(FİLTRE!$C2032,'SKT LİSTESİ'!$F:$AJ,16,0)),"")</f>
        <v/>
      </c>
      <c r="AF2032" s="179" t="str">
        <f t="shared" ca="1" si="126"/>
        <v/>
      </c>
      <c r="AG2032" s="179">
        <f t="shared" ca="1" si="127"/>
        <v>0</v>
      </c>
      <c r="AH2032" s="179">
        <f t="shared" ca="1" si="128"/>
        <v>0</v>
      </c>
    </row>
    <row r="2033" spans="2:34" ht="15.75" x14ac:dyDescent="0.25">
      <c r="B2033">
        <f t="shared" ca="1" si="125"/>
        <v>2021</v>
      </c>
      <c r="C2033" t="str">
        <f ca="1">IFERROR(VLOOKUP(B2033,'SKT LİSTESİ'!F:F,1,0),"")</f>
        <v/>
      </c>
      <c r="E2033" s="128" t="str">
        <f ca="1">IFERROR(IF($C2033="","",VLOOKUP(FİLTRE!$C2033,'SKT LİSTESİ'!$F:$S,5,0)),"")</f>
        <v/>
      </c>
      <c r="F2033" s="129" t="str">
        <f ca="1">IFERROR(IF($C2033="","",VLOOKUP(FİLTRE!$C2033,'SKT LİSTESİ'!$F:$S,7,0)),"")</f>
        <v/>
      </c>
      <c r="G2033" s="130" t="str">
        <f ca="1">IFERROR(IF($C2033="","",VLOOKUP(FİLTRE!$C2033,'SKT LİSTESİ'!$F:$S,8,0)),"")</f>
        <v/>
      </c>
      <c r="H2033" s="131" t="str">
        <f ca="1">IF(E2033="","",IF($C2033="","",VLOOKUP(FİLTRE!$C2033,'SKT LİSTESİ'!$F:$S,9,0)))</f>
        <v/>
      </c>
      <c r="I2033" s="132" t="str">
        <f ca="1">IFERROR(IF($C2033="","",VLOOKUP(FİLTRE!$C2033,'SKT LİSTESİ'!$F:$S,10,0)),"")</f>
        <v/>
      </c>
      <c r="J2033" s="133" t="str">
        <f ca="1">IFERROR(IF($C2033="","",VLOOKUP(FİLTRE!$C2033,'SKT LİSTESİ'!$F:$S,11,0)),"")</f>
        <v/>
      </c>
      <c r="K2033" s="134" t="str">
        <f ca="1">IFERROR(IF($C2033="","",VLOOKUP(FİLTRE!$C2033,'SKT LİSTESİ'!$F:$S,12,0)),"")</f>
        <v/>
      </c>
      <c r="L2033" s="134" t="str">
        <f ca="1">IFERROR(IF($C2033="","",VLOOKUP(FİLTRE!$C2033,'SKT LİSTESİ'!$F:$S,13,0)),"")</f>
        <v/>
      </c>
      <c r="M2033" s="135" t="str">
        <f ca="1">IFERROR(IF($C2033="","",VLOOKUP(FİLTRE!$C2033,'SKT LİSTESİ'!$F:$AJ,14,0)),"")</f>
        <v/>
      </c>
      <c r="N2033" s="31" t="str">
        <f ca="1">IFERROR(IF($C2033="","",VLOOKUP(FİLTRE!$C2033,'SKT LİSTESİ'!$F:$AJ,22,0)),"")</f>
        <v/>
      </c>
      <c r="O2033" s="136" t="str">
        <f ca="1">IFERROR(IF($C2033="","",VLOOKUP(FİLTRE!$C2033,'SKT LİSTESİ'!$F:$AJ,23,0)),"")</f>
        <v/>
      </c>
      <c r="P2033" s="31"/>
      <c r="Q2033" s="31"/>
      <c r="R2033" s="137" t="str">
        <f ca="1">(IFERROR(IF($C2033="","",VLOOKUP(FİLTRE!$C2033,'SKT LİSTESİ'!$F:$AJ,15,0)),""))</f>
        <v/>
      </c>
      <c r="S2033" s="138" t="str">
        <f ca="1">IFERROR(IF($C2033="","",VLOOKUP(FİLTRE!$C2033,'SKT LİSTESİ'!$F:$AJ,16,0)),"")</f>
        <v/>
      </c>
      <c r="AF2033" s="179" t="str">
        <f t="shared" ca="1" si="126"/>
        <v/>
      </c>
      <c r="AG2033" s="179">
        <f t="shared" ca="1" si="127"/>
        <v>0</v>
      </c>
      <c r="AH2033" s="179">
        <f t="shared" ca="1" si="128"/>
        <v>0</v>
      </c>
    </row>
    <row r="2034" spans="2:34" ht="15.75" x14ac:dyDescent="0.25">
      <c r="B2034">
        <f t="shared" ca="1" si="125"/>
        <v>2022</v>
      </c>
      <c r="C2034" t="str">
        <f ca="1">IFERROR(VLOOKUP(B2034,'SKT LİSTESİ'!F:F,1,0),"")</f>
        <v/>
      </c>
      <c r="E2034" s="128" t="str">
        <f ca="1">IFERROR(IF($C2034="","",VLOOKUP(FİLTRE!$C2034,'SKT LİSTESİ'!$F:$S,5,0)),"")</f>
        <v/>
      </c>
      <c r="F2034" s="129" t="str">
        <f ca="1">IFERROR(IF($C2034="","",VLOOKUP(FİLTRE!$C2034,'SKT LİSTESİ'!$F:$S,7,0)),"")</f>
        <v/>
      </c>
      <c r="G2034" s="130" t="str">
        <f ca="1">IFERROR(IF($C2034="","",VLOOKUP(FİLTRE!$C2034,'SKT LİSTESİ'!$F:$S,8,0)),"")</f>
        <v/>
      </c>
      <c r="H2034" s="131" t="str">
        <f ca="1">IF(E2034="","",IF($C2034="","",VLOOKUP(FİLTRE!$C2034,'SKT LİSTESİ'!$F:$S,9,0)))</f>
        <v/>
      </c>
      <c r="I2034" s="132" t="str">
        <f ca="1">IFERROR(IF($C2034="","",VLOOKUP(FİLTRE!$C2034,'SKT LİSTESİ'!$F:$S,10,0)),"")</f>
        <v/>
      </c>
      <c r="J2034" s="133" t="str">
        <f ca="1">IFERROR(IF($C2034="","",VLOOKUP(FİLTRE!$C2034,'SKT LİSTESİ'!$F:$S,11,0)),"")</f>
        <v/>
      </c>
      <c r="K2034" s="134" t="str">
        <f ca="1">IFERROR(IF($C2034="","",VLOOKUP(FİLTRE!$C2034,'SKT LİSTESİ'!$F:$S,12,0)),"")</f>
        <v/>
      </c>
      <c r="L2034" s="134" t="str">
        <f ca="1">IFERROR(IF($C2034="","",VLOOKUP(FİLTRE!$C2034,'SKT LİSTESİ'!$F:$S,13,0)),"")</f>
        <v/>
      </c>
      <c r="M2034" s="135" t="str">
        <f ca="1">IFERROR(IF($C2034="","",VLOOKUP(FİLTRE!$C2034,'SKT LİSTESİ'!$F:$AJ,14,0)),"")</f>
        <v/>
      </c>
      <c r="N2034" s="31" t="str">
        <f ca="1">IFERROR(IF($C2034="","",VLOOKUP(FİLTRE!$C2034,'SKT LİSTESİ'!$F:$AJ,22,0)),"")</f>
        <v/>
      </c>
      <c r="O2034" s="136" t="str">
        <f ca="1">IFERROR(IF($C2034="","",VLOOKUP(FİLTRE!$C2034,'SKT LİSTESİ'!$F:$AJ,23,0)),"")</f>
        <v/>
      </c>
      <c r="P2034" s="31"/>
      <c r="Q2034" s="31"/>
      <c r="R2034" s="137" t="str">
        <f ca="1">(IFERROR(IF($C2034="","",VLOOKUP(FİLTRE!$C2034,'SKT LİSTESİ'!$F:$AJ,15,0)),""))</f>
        <v/>
      </c>
      <c r="S2034" s="138" t="str">
        <f ca="1">IFERROR(IF($C2034="","",VLOOKUP(FİLTRE!$C2034,'SKT LİSTESİ'!$F:$AJ,16,0)),"")</f>
        <v/>
      </c>
      <c r="AF2034" s="179" t="str">
        <f t="shared" ca="1" si="126"/>
        <v/>
      </c>
      <c r="AG2034" s="179">
        <f t="shared" ca="1" si="127"/>
        <v>0</v>
      </c>
      <c r="AH2034" s="179">
        <f t="shared" ca="1" si="128"/>
        <v>0</v>
      </c>
    </row>
    <row r="2035" spans="2:34" ht="15.75" x14ac:dyDescent="0.25">
      <c r="B2035">
        <f t="shared" ca="1" si="125"/>
        <v>2023</v>
      </c>
      <c r="C2035" t="str">
        <f ca="1">IFERROR(VLOOKUP(B2035,'SKT LİSTESİ'!F:F,1,0),"")</f>
        <v/>
      </c>
      <c r="E2035" s="128" t="str">
        <f ca="1">IFERROR(IF($C2035="","",VLOOKUP(FİLTRE!$C2035,'SKT LİSTESİ'!$F:$S,5,0)),"")</f>
        <v/>
      </c>
      <c r="F2035" s="129" t="str">
        <f ca="1">IFERROR(IF($C2035="","",VLOOKUP(FİLTRE!$C2035,'SKT LİSTESİ'!$F:$S,7,0)),"")</f>
        <v/>
      </c>
      <c r="G2035" s="130" t="str">
        <f ca="1">IFERROR(IF($C2035="","",VLOOKUP(FİLTRE!$C2035,'SKT LİSTESİ'!$F:$S,8,0)),"")</f>
        <v/>
      </c>
      <c r="H2035" s="131" t="str">
        <f ca="1">IF(E2035="","",IF($C2035="","",VLOOKUP(FİLTRE!$C2035,'SKT LİSTESİ'!$F:$S,9,0)))</f>
        <v/>
      </c>
      <c r="I2035" s="132" t="str">
        <f ca="1">IFERROR(IF($C2035="","",VLOOKUP(FİLTRE!$C2035,'SKT LİSTESİ'!$F:$S,10,0)),"")</f>
        <v/>
      </c>
      <c r="J2035" s="133" t="str">
        <f ca="1">IFERROR(IF($C2035="","",VLOOKUP(FİLTRE!$C2035,'SKT LİSTESİ'!$F:$S,11,0)),"")</f>
        <v/>
      </c>
      <c r="K2035" s="134" t="str">
        <f ca="1">IFERROR(IF($C2035="","",VLOOKUP(FİLTRE!$C2035,'SKT LİSTESİ'!$F:$S,12,0)),"")</f>
        <v/>
      </c>
      <c r="L2035" s="134" t="str">
        <f ca="1">IFERROR(IF($C2035="","",VLOOKUP(FİLTRE!$C2035,'SKT LİSTESİ'!$F:$S,13,0)),"")</f>
        <v/>
      </c>
      <c r="M2035" s="135" t="str">
        <f ca="1">IFERROR(IF($C2035="","",VLOOKUP(FİLTRE!$C2035,'SKT LİSTESİ'!$F:$AJ,14,0)),"")</f>
        <v/>
      </c>
      <c r="N2035" s="31" t="str">
        <f ca="1">IFERROR(IF($C2035="","",VLOOKUP(FİLTRE!$C2035,'SKT LİSTESİ'!$F:$AJ,22,0)),"")</f>
        <v/>
      </c>
      <c r="O2035" s="136" t="str">
        <f ca="1">IFERROR(IF($C2035="","",VLOOKUP(FİLTRE!$C2035,'SKT LİSTESİ'!$F:$AJ,23,0)),"")</f>
        <v/>
      </c>
      <c r="P2035" s="31"/>
      <c r="Q2035" s="31"/>
      <c r="R2035" s="137" t="str">
        <f ca="1">(IFERROR(IF($C2035="","",VLOOKUP(FİLTRE!$C2035,'SKT LİSTESİ'!$F:$AJ,15,0)),""))</f>
        <v/>
      </c>
      <c r="S2035" s="138" t="str">
        <f ca="1">IFERROR(IF($C2035="","",VLOOKUP(FİLTRE!$C2035,'SKT LİSTESİ'!$F:$AJ,16,0)),"")</f>
        <v/>
      </c>
      <c r="AF2035" s="179" t="str">
        <f t="shared" ca="1" si="126"/>
        <v/>
      </c>
      <c r="AG2035" s="179">
        <f t="shared" ca="1" si="127"/>
        <v>0</v>
      </c>
      <c r="AH2035" s="179">
        <f t="shared" ca="1" si="128"/>
        <v>0</v>
      </c>
    </row>
    <row r="2036" spans="2:34" ht="15.75" x14ac:dyDescent="0.25">
      <c r="B2036">
        <f t="shared" ca="1" si="125"/>
        <v>2024</v>
      </c>
      <c r="C2036" t="str">
        <f ca="1">IFERROR(VLOOKUP(B2036,'SKT LİSTESİ'!F:F,1,0),"")</f>
        <v/>
      </c>
      <c r="E2036" s="128" t="str">
        <f ca="1">IFERROR(IF($C2036="","",VLOOKUP(FİLTRE!$C2036,'SKT LİSTESİ'!$F:$S,5,0)),"")</f>
        <v/>
      </c>
      <c r="F2036" s="129" t="str">
        <f ca="1">IFERROR(IF($C2036="","",VLOOKUP(FİLTRE!$C2036,'SKT LİSTESİ'!$F:$S,7,0)),"")</f>
        <v/>
      </c>
      <c r="G2036" s="130" t="str">
        <f ca="1">IFERROR(IF($C2036="","",VLOOKUP(FİLTRE!$C2036,'SKT LİSTESİ'!$F:$S,8,0)),"")</f>
        <v/>
      </c>
      <c r="H2036" s="131" t="str">
        <f ca="1">IF(E2036="","",IF($C2036="","",VLOOKUP(FİLTRE!$C2036,'SKT LİSTESİ'!$F:$S,9,0)))</f>
        <v/>
      </c>
      <c r="I2036" s="132" t="str">
        <f ca="1">IFERROR(IF($C2036="","",VLOOKUP(FİLTRE!$C2036,'SKT LİSTESİ'!$F:$S,10,0)),"")</f>
        <v/>
      </c>
      <c r="J2036" s="133" t="str">
        <f ca="1">IFERROR(IF($C2036="","",VLOOKUP(FİLTRE!$C2036,'SKT LİSTESİ'!$F:$S,11,0)),"")</f>
        <v/>
      </c>
      <c r="K2036" s="134" t="str">
        <f ca="1">IFERROR(IF($C2036="","",VLOOKUP(FİLTRE!$C2036,'SKT LİSTESİ'!$F:$S,12,0)),"")</f>
        <v/>
      </c>
      <c r="L2036" s="134" t="str">
        <f ca="1">IFERROR(IF($C2036="","",VLOOKUP(FİLTRE!$C2036,'SKT LİSTESİ'!$F:$S,13,0)),"")</f>
        <v/>
      </c>
      <c r="M2036" s="135" t="str">
        <f ca="1">IFERROR(IF($C2036="","",VLOOKUP(FİLTRE!$C2036,'SKT LİSTESİ'!$F:$AJ,14,0)),"")</f>
        <v/>
      </c>
      <c r="N2036" s="31" t="str">
        <f ca="1">IFERROR(IF($C2036="","",VLOOKUP(FİLTRE!$C2036,'SKT LİSTESİ'!$F:$AJ,22,0)),"")</f>
        <v/>
      </c>
      <c r="O2036" s="136" t="str">
        <f ca="1">IFERROR(IF($C2036="","",VLOOKUP(FİLTRE!$C2036,'SKT LİSTESİ'!$F:$AJ,23,0)),"")</f>
        <v/>
      </c>
      <c r="P2036" s="31"/>
      <c r="Q2036" s="31"/>
      <c r="R2036" s="137" t="str">
        <f ca="1">(IFERROR(IF($C2036="","",VLOOKUP(FİLTRE!$C2036,'SKT LİSTESİ'!$F:$AJ,15,0)),""))</f>
        <v/>
      </c>
      <c r="S2036" s="138" t="str">
        <f ca="1">IFERROR(IF($C2036="","",VLOOKUP(FİLTRE!$C2036,'SKT LİSTESİ'!$F:$AJ,16,0)),"")</f>
        <v/>
      </c>
      <c r="AF2036" s="179" t="str">
        <f t="shared" ca="1" si="126"/>
        <v/>
      </c>
      <c r="AG2036" s="179">
        <f t="shared" ca="1" si="127"/>
        <v>0</v>
      </c>
      <c r="AH2036" s="179">
        <f t="shared" ca="1" si="128"/>
        <v>0</v>
      </c>
    </row>
    <row r="2037" spans="2:34" ht="15.75" x14ac:dyDescent="0.25">
      <c r="B2037">
        <f t="shared" ca="1" si="125"/>
        <v>2025</v>
      </c>
      <c r="C2037" t="str">
        <f ca="1">IFERROR(VLOOKUP(B2037,'SKT LİSTESİ'!F:F,1,0),"")</f>
        <v/>
      </c>
      <c r="E2037" s="128" t="str">
        <f ca="1">IFERROR(IF($C2037="","",VLOOKUP(FİLTRE!$C2037,'SKT LİSTESİ'!$F:$S,5,0)),"")</f>
        <v/>
      </c>
      <c r="F2037" s="129" t="str">
        <f ca="1">IFERROR(IF($C2037="","",VLOOKUP(FİLTRE!$C2037,'SKT LİSTESİ'!$F:$S,7,0)),"")</f>
        <v/>
      </c>
      <c r="G2037" s="130" t="str">
        <f ca="1">IFERROR(IF($C2037="","",VLOOKUP(FİLTRE!$C2037,'SKT LİSTESİ'!$F:$S,8,0)),"")</f>
        <v/>
      </c>
      <c r="H2037" s="131" t="str">
        <f ca="1">IF(E2037="","",IF($C2037="","",VLOOKUP(FİLTRE!$C2037,'SKT LİSTESİ'!$F:$S,9,0)))</f>
        <v/>
      </c>
      <c r="I2037" s="132" t="str">
        <f ca="1">IFERROR(IF($C2037="","",VLOOKUP(FİLTRE!$C2037,'SKT LİSTESİ'!$F:$S,10,0)),"")</f>
        <v/>
      </c>
      <c r="J2037" s="133" t="str">
        <f ca="1">IFERROR(IF($C2037="","",VLOOKUP(FİLTRE!$C2037,'SKT LİSTESİ'!$F:$S,11,0)),"")</f>
        <v/>
      </c>
      <c r="K2037" s="134" t="str">
        <f ca="1">IFERROR(IF($C2037="","",VLOOKUP(FİLTRE!$C2037,'SKT LİSTESİ'!$F:$S,12,0)),"")</f>
        <v/>
      </c>
      <c r="L2037" s="134" t="str">
        <f ca="1">IFERROR(IF($C2037="","",VLOOKUP(FİLTRE!$C2037,'SKT LİSTESİ'!$F:$S,13,0)),"")</f>
        <v/>
      </c>
      <c r="M2037" s="135" t="str">
        <f ca="1">IFERROR(IF($C2037="","",VLOOKUP(FİLTRE!$C2037,'SKT LİSTESİ'!$F:$AJ,14,0)),"")</f>
        <v/>
      </c>
      <c r="N2037" s="31" t="str">
        <f ca="1">IFERROR(IF($C2037="","",VLOOKUP(FİLTRE!$C2037,'SKT LİSTESİ'!$F:$AJ,22,0)),"")</f>
        <v/>
      </c>
      <c r="O2037" s="136" t="str">
        <f ca="1">IFERROR(IF($C2037="","",VLOOKUP(FİLTRE!$C2037,'SKT LİSTESİ'!$F:$AJ,23,0)),"")</f>
        <v/>
      </c>
      <c r="P2037" s="31"/>
      <c r="Q2037" s="31"/>
      <c r="R2037" s="137" t="str">
        <f ca="1">(IFERROR(IF($C2037="","",VLOOKUP(FİLTRE!$C2037,'SKT LİSTESİ'!$F:$AJ,15,0)),""))</f>
        <v/>
      </c>
      <c r="S2037" s="138" t="str">
        <f ca="1">IFERROR(IF($C2037="","",VLOOKUP(FİLTRE!$C2037,'SKT LİSTESİ'!$F:$AJ,16,0)),"")</f>
        <v/>
      </c>
      <c r="AF2037" s="179" t="str">
        <f t="shared" ca="1" si="126"/>
        <v/>
      </c>
      <c r="AG2037" s="179">
        <f t="shared" ca="1" si="127"/>
        <v>0</v>
      </c>
      <c r="AH2037" s="179">
        <f t="shared" ca="1" si="128"/>
        <v>0</v>
      </c>
    </row>
    <row r="2038" spans="2:34" ht="15.75" x14ac:dyDescent="0.25">
      <c r="B2038">
        <f t="shared" ca="1" si="125"/>
        <v>2026</v>
      </c>
      <c r="C2038" t="str">
        <f ca="1">IFERROR(VLOOKUP(B2038,'SKT LİSTESİ'!F:F,1,0),"")</f>
        <v/>
      </c>
      <c r="E2038" s="128" t="str">
        <f ca="1">IFERROR(IF($C2038="","",VLOOKUP(FİLTRE!$C2038,'SKT LİSTESİ'!$F:$S,5,0)),"")</f>
        <v/>
      </c>
      <c r="F2038" s="129" t="str">
        <f ca="1">IFERROR(IF($C2038="","",VLOOKUP(FİLTRE!$C2038,'SKT LİSTESİ'!$F:$S,7,0)),"")</f>
        <v/>
      </c>
      <c r="G2038" s="130" t="str">
        <f ca="1">IFERROR(IF($C2038="","",VLOOKUP(FİLTRE!$C2038,'SKT LİSTESİ'!$F:$S,8,0)),"")</f>
        <v/>
      </c>
      <c r="H2038" s="131" t="str">
        <f ca="1">IF(E2038="","",IF($C2038="","",VLOOKUP(FİLTRE!$C2038,'SKT LİSTESİ'!$F:$S,9,0)))</f>
        <v/>
      </c>
      <c r="I2038" s="132" t="str">
        <f ca="1">IFERROR(IF($C2038="","",VLOOKUP(FİLTRE!$C2038,'SKT LİSTESİ'!$F:$S,10,0)),"")</f>
        <v/>
      </c>
      <c r="J2038" s="133" t="str">
        <f ca="1">IFERROR(IF($C2038="","",VLOOKUP(FİLTRE!$C2038,'SKT LİSTESİ'!$F:$S,11,0)),"")</f>
        <v/>
      </c>
      <c r="K2038" s="134" t="str">
        <f ca="1">IFERROR(IF($C2038="","",VLOOKUP(FİLTRE!$C2038,'SKT LİSTESİ'!$F:$S,12,0)),"")</f>
        <v/>
      </c>
      <c r="L2038" s="134" t="str">
        <f ca="1">IFERROR(IF($C2038="","",VLOOKUP(FİLTRE!$C2038,'SKT LİSTESİ'!$F:$S,13,0)),"")</f>
        <v/>
      </c>
      <c r="M2038" s="135" t="str">
        <f ca="1">IFERROR(IF($C2038="","",VLOOKUP(FİLTRE!$C2038,'SKT LİSTESİ'!$F:$AJ,14,0)),"")</f>
        <v/>
      </c>
      <c r="N2038" s="31" t="str">
        <f ca="1">IFERROR(IF($C2038="","",VLOOKUP(FİLTRE!$C2038,'SKT LİSTESİ'!$F:$AJ,22,0)),"")</f>
        <v/>
      </c>
      <c r="O2038" s="136" t="str">
        <f ca="1">IFERROR(IF($C2038="","",VLOOKUP(FİLTRE!$C2038,'SKT LİSTESİ'!$F:$AJ,23,0)),"")</f>
        <v/>
      </c>
      <c r="P2038" s="31"/>
      <c r="Q2038" s="31"/>
      <c r="R2038" s="137" t="str">
        <f ca="1">(IFERROR(IF($C2038="","",VLOOKUP(FİLTRE!$C2038,'SKT LİSTESİ'!$F:$AJ,15,0)),""))</f>
        <v/>
      </c>
      <c r="S2038" s="138" t="str">
        <f ca="1">IFERROR(IF($C2038="","",VLOOKUP(FİLTRE!$C2038,'SKT LİSTESİ'!$F:$AJ,16,0)),"")</f>
        <v/>
      </c>
      <c r="AF2038" s="179" t="str">
        <f t="shared" ca="1" si="126"/>
        <v/>
      </c>
      <c r="AG2038" s="179">
        <f t="shared" ca="1" si="127"/>
        <v>0</v>
      </c>
      <c r="AH2038" s="179">
        <f t="shared" ca="1" si="128"/>
        <v>0</v>
      </c>
    </row>
    <row r="2039" spans="2:34" ht="15.75" x14ac:dyDescent="0.25">
      <c r="B2039">
        <f t="shared" ca="1" si="125"/>
        <v>2027</v>
      </c>
      <c r="C2039" t="str">
        <f ca="1">IFERROR(VLOOKUP(B2039,'SKT LİSTESİ'!F:F,1,0),"")</f>
        <v/>
      </c>
      <c r="E2039" s="128" t="str">
        <f ca="1">IFERROR(IF($C2039="","",VLOOKUP(FİLTRE!$C2039,'SKT LİSTESİ'!$F:$S,5,0)),"")</f>
        <v/>
      </c>
      <c r="F2039" s="129" t="str">
        <f ca="1">IFERROR(IF($C2039="","",VLOOKUP(FİLTRE!$C2039,'SKT LİSTESİ'!$F:$S,7,0)),"")</f>
        <v/>
      </c>
      <c r="G2039" s="130" t="str">
        <f ca="1">IFERROR(IF($C2039="","",VLOOKUP(FİLTRE!$C2039,'SKT LİSTESİ'!$F:$S,8,0)),"")</f>
        <v/>
      </c>
      <c r="H2039" s="131" t="str">
        <f ca="1">IF(E2039="","",IF($C2039="","",VLOOKUP(FİLTRE!$C2039,'SKT LİSTESİ'!$F:$S,9,0)))</f>
        <v/>
      </c>
      <c r="I2039" s="132" t="str">
        <f ca="1">IFERROR(IF($C2039="","",VLOOKUP(FİLTRE!$C2039,'SKT LİSTESİ'!$F:$S,10,0)),"")</f>
        <v/>
      </c>
      <c r="J2039" s="133" t="str">
        <f ca="1">IFERROR(IF($C2039="","",VLOOKUP(FİLTRE!$C2039,'SKT LİSTESİ'!$F:$S,11,0)),"")</f>
        <v/>
      </c>
      <c r="K2039" s="134" t="str">
        <f ca="1">IFERROR(IF($C2039="","",VLOOKUP(FİLTRE!$C2039,'SKT LİSTESİ'!$F:$S,12,0)),"")</f>
        <v/>
      </c>
      <c r="L2039" s="134" t="str">
        <f ca="1">IFERROR(IF($C2039="","",VLOOKUP(FİLTRE!$C2039,'SKT LİSTESİ'!$F:$S,13,0)),"")</f>
        <v/>
      </c>
      <c r="M2039" s="135" t="str">
        <f ca="1">IFERROR(IF($C2039="","",VLOOKUP(FİLTRE!$C2039,'SKT LİSTESİ'!$F:$AJ,14,0)),"")</f>
        <v/>
      </c>
      <c r="N2039" s="31" t="str">
        <f ca="1">IFERROR(IF($C2039="","",VLOOKUP(FİLTRE!$C2039,'SKT LİSTESİ'!$F:$AJ,22,0)),"")</f>
        <v/>
      </c>
      <c r="O2039" s="136" t="str">
        <f ca="1">IFERROR(IF($C2039="","",VLOOKUP(FİLTRE!$C2039,'SKT LİSTESİ'!$F:$AJ,23,0)),"")</f>
        <v/>
      </c>
      <c r="P2039" s="31"/>
      <c r="Q2039" s="31"/>
      <c r="R2039" s="137" t="str">
        <f ca="1">(IFERROR(IF($C2039="","",VLOOKUP(FİLTRE!$C2039,'SKT LİSTESİ'!$F:$AJ,15,0)),""))</f>
        <v/>
      </c>
      <c r="S2039" s="138" t="str">
        <f ca="1">IFERROR(IF($C2039="","",VLOOKUP(FİLTRE!$C2039,'SKT LİSTESİ'!$F:$AJ,16,0)),"")</f>
        <v/>
      </c>
      <c r="AF2039" s="179" t="str">
        <f t="shared" ca="1" si="126"/>
        <v/>
      </c>
      <c r="AG2039" s="179">
        <f t="shared" ca="1" si="127"/>
        <v>0</v>
      </c>
      <c r="AH2039" s="179">
        <f t="shared" ca="1" si="128"/>
        <v>0</v>
      </c>
    </row>
    <row r="2040" spans="2:34" ht="15.75" x14ac:dyDescent="0.25">
      <c r="B2040">
        <f t="shared" ca="1" si="125"/>
        <v>2028</v>
      </c>
      <c r="C2040" t="str">
        <f ca="1">IFERROR(VLOOKUP(B2040,'SKT LİSTESİ'!F:F,1,0),"")</f>
        <v/>
      </c>
      <c r="E2040" s="128" t="str">
        <f ca="1">IFERROR(IF($C2040="","",VLOOKUP(FİLTRE!$C2040,'SKT LİSTESİ'!$F:$S,5,0)),"")</f>
        <v/>
      </c>
      <c r="F2040" s="129" t="str">
        <f ca="1">IFERROR(IF($C2040="","",VLOOKUP(FİLTRE!$C2040,'SKT LİSTESİ'!$F:$S,7,0)),"")</f>
        <v/>
      </c>
      <c r="G2040" s="130" t="str">
        <f ca="1">IFERROR(IF($C2040="","",VLOOKUP(FİLTRE!$C2040,'SKT LİSTESİ'!$F:$S,8,0)),"")</f>
        <v/>
      </c>
      <c r="H2040" s="131" t="str">
        <f ca="1">IF(E2040="","",IF($C2040="","",VLOOKUP(FİLTRE!$C2040,'SKT LİSTESİ'!$F:$S,9,0)))</f>
        <v/>
      </c>
      <c r="I2040" s="132" t="str">
        <f ca="1">IFERROR(IF($C2040="","",VLOOKUP(FİLTRE!$C2040,'SKT LİSTESİ'!$F:$S,10,0)),"")</f>
        <v/>
      </c>
      <c r="J2040" s="133" t="str">
        <f ca="1">IFERROR(IF($C2040="","",VLOOKUP(FİLTRE!$C2040,'SKT LİSTESİ'!$F:$S,11,0)),"")</f>
        <v/>
      </c>
      <c r="K2040" s="134" t="str">
        <f ca="1">IFERROR(IF($C2040="","",VLOOKUP(FİLTRE!$C2040,'SKT LİSTESİ'!$F:$S,12,0)),"")</f>
        <v/>
      </c>
      <c r="L2040" s="134" t="str">
        <f ca="1">IFERROR(IF($C2040="","",VLOOKUP(FİLTRE!$C2040,'SKT LİSTESİ'!$F:$S,13,0)),"")</f>
        <v/>
      </c>
      <c r="M2040" s="135" t="str">
        <f ca="1">IFERROR(IF($C2040="","",VLOOKUP(FİLTRE!$C2040,'SKT LİSTESİ'!$F:$AJ,14,0)),"")</f>
        <v/>
      </c>
      <c r="N2040" s="31" t="str">
        <f ca="1">IFERROR(IF($C2040="","",VLOOKUP(FİLTRE!$C2040,'SKT LİSTESİ'!$F:$AJ,22,0)),"")</f>
        <v/>
      </c>
      <c r="O2040" s="136" t="str">
        <f ca="1">IFERROR(IF($C2040="","",VLOOKUP(FİLTRE!$C2040,'SKT LİSTESİ'!$F:$AJ,23,0)),"")</f>
        <v/>
      </c>
      <c r="P2040" s="31"/>
      <c r="Q2040" s="31"/>
      <c r="R2040" s="137" t="str">
        <f ca="1">(IFERROR(IF($C2040="","",VLOOKUP(FİLTRE!$C2040,'SKT LİSTESİ'!$F:$AJ,15,0)),""))</f>
        <v/>
      </c>
      <c r="S2040" s="138" t="str">
        <f ca="1">IFERROR(IF($C2040="","",VLOOKUP(FİLTRE!$C2040,'SKT LİSTESİ'!$F:$AJ,16,0)),"")</f>
        <v/>
      </c>
      <c r="AF2040" s="179" t="str">
        <f t="shared" ca="1" si="126"/>
        <v/>
      </c>
      <c r="AG2040" s="179">
        <f t="shared" ca="1" si="127"/>
        <v>0</v>
      </c>
      <c r="AH2040" s="179">
        <f t="shared" ca="1" si="128"/>
        <v>0</v>
      </c>
    </row>
    <row r="2041" spans="2:34" ht="15.75" x14ac:dyDescent="0.25">
      <c r="B2041">
        <f t="shared" ca="1" si="125"/>
        <v>2029</v>
      </c>
      <c r="C2041" t="str">
        <f ca="1">IFERROR(VLOOKUP(B2041,'SKT LİSTESİ'!F:F,1,0),"")</f>
        <v/>
      </c>
      <c r="E2041" s="128" t="str">
        <f ca="1">IFERROR(IF($C2041="","",VLOOKUP(FİLTRE!$C2041,'SKT LİSTESİ'!$F:$S,5,0)),"")</f>
        <v/>
      </c>
      <c r="F2041" s="129" t="str">
        <f ca="1">IFERROR(IF($C2041="","",VLOOKUP(FİLTRE!$C2041,'SKT LİSTESİ'!$F:$S,7,0)),"")</f>
        <v/>
      </c>
      <c r="G2041" s="130" t="str">
        <f ca="1">IFERROR(IF($C2041="","",VLOOKUP(FİLTRE!$C2041,'SKT LİSTESİ'!$F:$S,8,0)),"")</f>
        <v/>
      </c>
      <c r="H2041" s="131" t="str">
        <f ca="1">IF(E2041="","",IF($C2041="","",VLOOKUP(FİLTRE!$C2041,'SKT LİSTESİ'!$F:$S,9,0)))</f>
        <v/>
      </c>
      <c r="I2041" s="132" t="str">
        <f ca="1">IFERROR(IF($C2041="","",VLOOKUP(FİLTRE!$C2041,'SKT LİSTESİ'!$F:$S,10,0)),"")</f>
        <v/>
      </c>
      <c r="J2041" s="133" t="str">
        <f ca="1">IFERROR(IF($C2041="","",VLOOKUP(FİLTRE!$C2041,'SKT LİSTESİ'!$F:$S,11,0)),"")</f>
        <v/>
      </c>
      <c r="K2041" s="134" t="str">
        <f ca="1">IFERROR(IF($C2041="","",VLOOKUP(FİLTRE!$C2041,'SKT LİSTESİ'!$F:$S,12,0)),"")</f>
        <v/>
      </c>
      <c r="L2041" s="134" t="str">
        <f ca="1">IFERROR(IF($C2041="","",VLOOKUP(FİLTRE!$C2041,'SKT LİSTESİ'!$F:$S,13,0)),"")</f>
        <v/>
      </c>
      <c r="M2041" s="135" t="str">
        <f ca="1">IFERROR(IF($C2041="","",VLOOKUP(FİLTRE!$C2041,'SKT LİSTESİ'!$F:$AJ,14,0)),"")</f>
        <v/>
      </c>
      <c r="N2041" s="31" t="str">
        <f ca="1">IFERROR(IF($C2041="","",VLOOKUP(FİLTRE!$C2041,'SKT LİSTESİ'!$F:$AJ,22,0)),"")</f>
        <v/>
      </c>
      <c r="O2041" s="136" t="str">
        <f ca="1">IFERROR(IF($C2041="","",VLOOKUP(FİLTRE!$C2041,'SKT LİSTESİ'!$F:$AJ,23,0)),"")</f>
        <v/>
      </c>
      <c r="P2041" s="31"/>
      <c r="Q2041" s="31"/>
      <c r="R2041" s="137" t="str">
        <f ca="1">(IFERROR(IF($C2041="","",VLOOKUP(FİLTRE!$C2041,'SKT LİSTESİ'!$F:$AJ,15,0)),""))</f>
        <v/>
      </c>
      <c r="S2041" s="138" t="str">
        <f ca="1">IFERROR(IF($C2041="","",VLOOKUP(FİLTRE!$C2041,'SKT LİSTESİ'!$F:$AJ,16,0)),"")</f>
        <v/>
      </c>
      <c r="AF2041" s="179" t="str">
        <f t="shared" ca="1" si="126"/>
        <v/>
      </c>
      <c r="AG2041" s="179">
        <f t="shared" ca="1" si="127"/>
        <v>0</v>
      </c>
      <c r="AH2041" s="179">
        <f t="shared" ca="1" si="128"/>
        <v>0</v>
      </c>
    </row>
    <row r="2042" spans="2:34" ht="15.75" x14ac:dyDescent="0.25">
      <c r="B2042">
        <f t="shared" ca="1" si="125"/>
        <v>2030</v>
      </c>
      <c r="C2042" t="str">
        <f ca="1">IFERROR(VLOOKUP(B2042,'SKT LİSTESİ'!F:F,1,0),"")</f>
        <v/>
      </c>
      <c r="E2042" s="128" t="str">
        <f ca="1">IFERROR(IF($C2042="","",VLOOKUP(FİLTRE!$C2042,'SKT LİSTESİ'!$F:$S,5,0)),"")</f>
        <v/>
      </c>
      <c r="F2042" s="129" t="str">
        <f ca="1">IFERROR(IF($C2042="","",VLOOKUP(FİLTRE!$C2042,'SKT LİSTESİ'!$F:$S,7,0)),"")</f>
        <v/>
      </c>
      <c r="G2042" s="130" t="str">
        <f ca="1">IFERROR(IF($C2042="","",VLOOKUP(FİLTRE!$C2042,'SKT LİSTESİ'!$F:$S,8,0)),"")</f>
        <v/>
      </c>
      <c r="H2042" s="131" t="str">
        <f ca="1">IF(E2042="","",IF($C2042="","",VLOOKUP(FİLTRE!$C2042,'SKT LİSTESİ'!$F:$S,9,0)))</f>
        <v/>
      </c>
      <c r="I2042" s="132" t="str">
        <f ca="1">IFERROR(IF($C2042="","",VLOOKUP(FİLTRE!$C2042,'SKT LİSTESİ'!$F:$S,10,0)),"")</f>
        <v/>
      </c>
      <c r="J2042" s="133" t="str">
        <f ca="1">IFERROR(IF($C2042="","",VLOOKUP(FİLTRE!$C2042,'SKT LİSTESİ'!$F:$S,11,0)),"")</f>
        <v/>
      </c>
      <c r="K2042" s="134" t="str">
        <f ca="1">IFERROR(IF($C2042="","",VLOOKUP(FİLTRE!$C2042,'SKT LİSTESİ'!$F:$S,12,0)),"")</f>
        <v/>
      </c>
      <c r="L2042" s="134" t="str">
        <f ca="1">IFERROR(IF($C2042="","",VLOOKUP(FİLTRE!$C2042,'SKT LİSTESİ'!$F:$S,13,0)),"")</f>
        <v/>
      </c>
      <c r="M2042" s="135" t="str">
        <f ca="1">IFERROR(IF($C2042="","",VLOOKUP(FİLTRE!$C2042,'SKT LİSTESİ'!$F:$AJ,14,0)),"")</f>
        <v/>
      </c>
      <c r="N2042" s="31" t="str">
        <f ca="1">IFERROR(IF($C2042="","",VLOOKUP(FİLTRE!$C2042,'SKT LİSTESİ'!$F:$AJ,22,0)),"")</f>
        <v/>
      </c>
      <c r="O2042" s="136" t="str">
        <f ca="1">IFERROR(IF($C2042="","",VLOOKUP(FİLTRE!$C2042,'SKT LİSTESİ'!$F:$AJ,23,0)),"")</f>
        <v/>
      </c>
      <c r="P2042" s="31"/>
      <c r="Q2042" s="31"/>
      <c r="R2042" s="137" t="str">
        <f ca="1">(IFERROR(IF($C2042="","",VLOOKUP(FİLTRE!$C2042,'SKT LİSTESİ'!$F:$AJ,15,0)),""))</f>
        <v/>
      </c>
      <c r="S2042" s="138" t="str">
        <f ca="1">IFERROR(IF($C2042="","",VLOOKUP(FİLTRE!$C2042,'SKT LİSTESİ'!$F:$AJ,16,0)),"")</f>
        <v/>
      </c>
      <c r="AF2042" s="179" t="str">
        <f t="shared" ca="1" si="126"/>
        <v/>
      </c>
      <c r="AG2042" s="179">
        <f t="shared" ca="1" si="127"/>
        <v>0</v>
      </c>
      <c r="AH2042" s="179">
        <f t="shared" ca="1" si="128"/>
        <v>0</v>
      </c>
    </row>
    <row r="2043" spans="2:34" ht="15.75" x14ac:dyDescent="0.25">
      <c r="B2043">
        <f t="shared" ca="1" si="125"/>
        <v>2031</v>
      </c>
      <c r="C2043" t="str">
        <f ca="1">IFERROR(VLOOKUP(B2043,'SKT LİSTESİ'!F:F,1,0),"")</f>
        <v/>
      </c>
      <c r="E2043" s="128" t="str">
        <f ca="1">IFERROR(IF($C2043="","",VLOOKUP(FİLTRE!$C2043,'SKT LİSTESİ'!$F:$S,5,0)),"")</f>
        <v/>
      </c>
      <c r="F2043" s="129" t="str">
        <f ca="1">IFERROR(IF($C2043="","",VLOOKUP(FİLTRE!$C2043,'SKT LİSTESİ'!$F:$S,7,0)),"")</f>
        <v/>
      </c>
      <c r="G2043" s="130" t="str">
        <f ca="1">IFERROR(IF($C2043="","",VLOOKUP(FİLTRE!$C2043,'SKT LİSTESİ'!$F:$S,8,0)),"")</f>
        <v/>
      </c>
      <c r="H2043" s="131" t="str">
        <f ca="1">IF(E2043="","",IF($C2043="","",VLOOKUP(FİLTRE!$C2043,'SKT LİSTESİ'!$F:$S,9,0)))</f>
        <v/>
      </c>
      <c r="I2043" s="132" t="str">
        <f ca="1">IFERROR(IF($C2043="","",VLOOKUP(FİLTRE!$C2043,'SKT LİSTESİ'!$F:$S,10,0)),"")</f>
        <v/>
      </c>
      <c r="J2043" s="133" t="str">
        <f ca="1">IFERROR(IF($C2043="","",VLOOKUP(FİLTRE!$C2043,'SKT LİSTESİ'!$F:$S,11,0)),"")</f>
        <v/>
      </c>
      <c r="K2043" s="134" t="str">
        <f ca="1">IFERROR(IF($C2043="","",VLOOKUP(FİLTRE!$C2043,'SKT LİSTESİ'!$F:$S,12,0)),"")</f>
        <v/>
      </c>
      <c r="L2043" s="134" t="str">
        <f ca="1">IFERROR(IF($C2043="","",VLOOKUP(FİLTRE!$C2043,'SKT LİSTESİ'!$F:$S,13,0)),"")</f>
        <v/>
      </c>
      <c r="M2043" s="135" t="str">
        <f ca="1">IFERROR(IF($C2043="","",VLOOKUP(FİLTRE!$C2043,'SKT LİSTESİ'!$F:$AJ,14,0)),"")</f>
        <v/>
      </c>
      <c r="N2043" s="31" t="str">
        <f ca="1">IFERROR(IF($C2043="","",VLOOKUP(FİLTRE!$C2043,'SKT LİSTESİ'!$F:$AJ,22,0)),"")</f>
        <v/>
      </c>
      <c r="O2043" s="136" t="str">
        <f ca="1">IFERROR(IF($C2043="","",VLOOKUP(FİLTRE!$C2043,'SKT LİSTESİ'!$F:$AJ,23,0)),"")</f>
        <v/>
      </c>
      <c r="P2043" s="31"/>
      <c r="Q2043" s="31"/>
      <c r="R2043" s="137" t="str">
        <f ca="1">(IFERROR(IF($C2043="","",VLOOKUP(FİLTRE!$C2043,'SKT LİSTESİ'!$F:$AJ,15,0)),""))</f>
        <v/>
      </c>
      <c r="S2043" s="138" t="str">
        <f ca="1">IFERROR(IF($C2043="","",VLOOKUP(FİLTRE!$C2043,'SKT LİSTESİ'!$F:$AJ,16,0)),"")</f>
        <v/>
      </c>
      <c r="AF2043" s="179" t="str">
        <f t="shared" ca="1" si="126"/>
        <v/>
      </c>
      <c r="AG2043" s="179">
        <f t="shared" ca="1" si="127"/>
        <v>0</v>
      </c>
      <c r="AH2043" s="179">
        <f t="shared" ca="1" si="128"/>
        <v>0</v>
      </c>
    </row>
    <row r="2044" spans="2:34" ht="15.75" x14ac:dyDescent="0.25">
      <c r="B2044">
        <f t="shared" ca="1" si="125"/>
        <v>2032</v>
      </c>
      <c r="C2044" t="str">
        <f ca="1">IFERROR(VLOOKUP(B2044,'SKT LİSTESİ'!F:F,1,0),"")</f>
        <v/>
      </c>
      <c r="E2044" s="128" t="str">
        <f ca="1">IFERROR(IF($C2044="","",VLOOKUP(FİLTRE!$C2044,'SKT LİSTESİ'!$F:$S,5,0)),"")</f>
        <v/>
      </c>
      <c r="F2044" s="129" t="str">
        <f ca="1">IFERROR(IF($C2044="","",VLOOKUP(FİLTRE!$C2044,'SKT LİSTESİ'!$F:$S,7,0)),"")</f>
        <v/>
      </c>
      <c r="G2044" s="130" t="str">
        <f ca="1">IFERROR(IF($C2044="","",VLOOKUP(FİLTRE!$C2044,'SKT LİSTESİ'!$F:$S,8,0)),"")</f>
        <v/>
      </c>
      <c r="H2044" s="131" t="str">
        <f ca="1">IF(E2044="","",IF($C2044="","",VLOOKUP(FİLTRE!$C2044,'SKT LİSTESİ'!$F:$S,9,0)))</f>
        <v/>
      </c>
      <c r="I2044" s="132" t="str">
        <f ca="1">IFERROR(IF($C2044="","",VLOOKUP(FİLTRE!$C2044,'SKT LİSTESİ'!$F:$S,10,0)),"")</f>
        <v/>
      </c>
      <c r="J2044" s="133" t="str">
        <f ca="1">IFERROR(IF($C2044="","",VLOOKUP(FİLTRE!$C2044,'SKT LİSTESİ'!$F:$S,11,0)),"")</f>
        <v/>
      </c>
      <c r="K2044" s="134" t="str">
        <f ca="1">IFERROR(IF($C2044="","",VLOOKUP(FİLTRE!$C2044,'SKT LİSTESİ'!$F:$S,12,0)),"")</f>
        <v/>
      </c>
      <c r="L2044" s="134" t="str">
        <f ca="1">IFERROR(IF($C2044="","",VLOOKUP(FİLTRE!$C2044,'SKT LİSTESİ'!$F:$S,13,0)),"")</f>
        <v/>
      </c>
      <c r="M2044" s="135" t="str">
        <f ca="1">IFERROR(IF($C2044="","",VLOOKUP(FİLTRE!$C2044,'SKT LİSTESİ'!$F:$AJ,14,0)),"")</f>
        <v/>
      </c>
      <c r="N2044" s="31" t="str">
        <f ca="1">IFERROR(IF($C2044="","",VLOOKUP(FİLTRE!$C2044,'SKT LİSTESİ'!$F:$AJ,22,0)),"")</f>
        <v/>
      </c>
      <c r="O2044" s="136" t="str">
        <f ca="1">IFERROR(IF($C2044="","",VLOOKUP(FİLTRE!$C2044,'SKT LİSTESİ'!$F:$AJ,23,0)),"")</f>
        <v/>
      </c>
      <c r="P2044" s="31"/>
      <c r="Q2044" s="31"/>
      <c r="R2044" s="137" t="str">
        <f ca="1">(IFERROR(IF($C2044="","",VLOOKUP(FİLTRE!$C2044,'SKT LİSTESİ'!$F:$AJ,15,0)),""))</f>
        <v/>
      </c>
      <c r="S2044" s="138" t="str">
        <f ca="1">IFERROR(IF($C2044="","",VLOOKUP(FİLTRE!$C2044,'SKT LİSTESİ'!$F:$AJ,16,0)),"")</f>
        <v/>
      </c>
      <c r="AF2044" s="179" t="str">
        <f t="shared" ca="1" si="126"/>
        <v/>
      </c>
      <c r="AG2044" s="179">
        <f t="shared" ca="1" si="127"/>
        <v>0</v>
      </c>
      <c r="AH2044" s="179">
        <f t="shared" ca="1" si="128"/>
        <v>0</v>
      </c>
    </row>
    <row r="2045" spans="2:34" ht="15.75" x14ac:dyDescent="0.25">
      <c r="B2045">
        <f t="shared" ca="1" si="125"/>
        <v>2033</v>
      </c>
      <c r="C2045" t="str">
        <f ca="1">IFERROR(VLOOKUP(B2045,'SKT LİSTESİ'!F:F,1,0),"")</f>
        <v/>
      </c>
      <c r="E2045" s="128" t="str">
        <f ca="1">IFERROR(IF($C2045="","",VLOOKUP(FİLTRE!$C2045,'SKT LİSTESİ'!$F:$S,5,0)),"")</f>
        <v/>
      </c>
      <c r="F2045" s="129" t="str">
        <f ca="1">IFERROR(IF($C2045="","",VLOOKUP(FİLTRE!$C2045,'SKT LİSTESİ'!$F:$S,7,0)),"")</f>
        <v/>
      </c>
      <c r="G2045" s="130" t="str">
        <f ca="1">IFERROR(IF($C2045="","",VLOOKUP(FİLTRE!$C2045,'SKT LİSTESİ'!$F:$S,8,0)),"")</f>
        <v/>
      </c>
      <c r="H2045" s="131" t="str">
        <f ca="1">IF(E2045="","",IF($C2045="","",VLOOKUP(FİLTRE!$C2045,'SKT LİSTESİ'!$F:$S,9,0)))</f>
        <v/>
      </c>
      <c r="I2045" s="132" t="str">
        <f ca="1">IFERROR(IF($C2045="","",VLOOKUP(FİLTRE!$C2045,'SKT LİSTESİ'!$F:$S,10,0)),"")</f>
        <v/>
      </c>
      <c r="J2045" s="133" t="str">
        <f ca="1">IFERROR(IF($C2045="","",VLOOKUP(FİLTRE!$C2045,'SKT LİSTESİ'!$F:$S,11,0)),"")</f>
        <v/>
      </c>
      <c r="K2045" s="134" t="str">
        <f ca="1">IFERROR(IF($C2045="","",VLOOKUP(FİLTRE!$C2045,'SKT LİSTESİ'!$F:$S,12,0)),"")</f>
        <v/>
      </c>
      <c r="L2045" s="134" t="str">
        <f ca="1">IFERROR(IF($C2045="","",VLOOKUP(FİLTRE!$C2045,'SKT LİSTESİ'!$F:$S,13,0)),"")</f>
        <v/>
      </c>
      <c r="M2045" s="135" t="str">
        <f ca="1">IFERROR(IF($C2045="","",VLOOKUP(FİLTRE!$C2045,'SKT LİSTESİ'!$F:$AJ,14,0)),"")</f>
        <v/>
      </c>
      <c r="N2045" s="31" t="str">
        <f ca="1">IFERROR(IF($C2045="","",VLOOKUP(FİLTRE!$C2045,'SKT LİSTESİ'!$F:$AJ,22,0)),"")</f>
        <v/>
      </c>
      <c r="O2045" s="136" t="str">
        <f ca="1">IFERROR(IF($C2045="","",VLOOKUP(FİLTRE!$C2045,'SKT LİSTESİ'!$F:$AJ,23,0)),"")</f>
        <v/>
      </c>
      <c r="P2045" s="31"/>
      <c r="Q2045" s="31"/>
      <c r="R2045" s="137" t="str">
        <f ca="1">(IFERROR(IF($C2045="","",VLOOKUP(FİLTRE!$C2045,'SKT LİSTESİ'!$F:$AJ,15,0)),""))</f>
        <v/>
      </c>
      <c r="S2045" s="138" t="str">
        <f ca="1">IFERROR(IF($C2045="","",VLOOKUP(FİLTRE!$C2045,'SKT LİSTESİ'!$F:$AJ,16,0)),"")</f>
        <v/>
      </c>
      <c r="AF2045" s="179" t="str">
        <f t="shared" ca="1" si="126"/>
        <v/>
      </c>
      <c r="AG2045" s="179">
        <f t="shared" ca="1" si="127"/>
        <v>0</v>
      </c>
      <c r="AH2045" s="179">
        <f t="shared" ca="1" si="128"/>
        <v>0</v>
      </c>
    </row>
    <row r="2046" spans="2:34" ht="15.75" x14ac:dyDescent="0.25">
      <c r="B2046">
        <f t="shared" ca="1" si="125"/>
        <v>2034</v>
      </c>
      <c r="C2046" t="str">
        <f ca="1">IFERROR(VLOOKUP(B2046,'SKT LİSTESİ'!F:F,1,0),"")</f>
        <v/>
      </c>
      <c r="E2046" s="128" t="str">
        <f ca="1">IFERROR(IF($C2046="","",VLOOKUP(FİLTRE!$C2046,'SKT LİSTESİ'!$F:$S,5,0)),"")</f>
        <v/>
      </c>
      <c r="F2046" s="129" t="str">
        <f ca="1">IFERROR(IF($C2046="","",VLOOKUP(FİLTRE!$C2046,'SKT LİSTESİ'!$F:$S,7,0)),"")</f>
        <v/>
      </c>
      <c r="G2046" s="130" t="str">
        <f ca="1">IFERROR(IF($C2046="","",VLOOKUP(FİLTRE!$C2046,'SKT LİSTESİ'!$F:$S,8,0)),"")</f>
        <v/>
      </c>
      <c r="H2046" s="131" t="str">
        <f ca="1">IF(E2046="","",IF($C2046="","",VLOOKUP(FİLTRE!$C2046,'SKT LİSTESİ'!$F:$S,9,0)))</f>
        <v/>
      </c>
      <c r="I2046" s="132" t="str">
        <f ca="1">IFERROR(IF($C2046="","",VLOOKUP(FİLTRE!$C2046,'SKT LİSTESİ'!$F:$S,10,0)),"")</f>
        <v/>
      </c>
      <c r="J2046" s="133" t="str">
        <f ca="1">IFERROR(IF($C2046="","",VLOOKUP(FİLTRE!$C2046,'SKT LİSTESİ'!$F:$S,11,0)),"")</f>
        <v/>
      </c>
      <c r="K2046" s="134" t="str">
        <f ca="1">IFERROR(IF($C2046="","",VLOOKUP(FİLTRE!$C2046,'SKT LİSTESİ'!$F:$S,12,0)),"")</f>
        <v/>
      </c>
      <c r="L2046" s="134" t="str">
        <f ca="1">IFERROR(IF($C2046="","",VLOOKUP(FİLTRE!$C2046,'SKT LİSTESİ'!$F:$S,13,0)),"")</f>
        <v/>
      </c>
      <c r="M2046" s="135" t="str">
        <f ca="1">IFERROR(IF($C2046="","",VLOOKUP(FİLTRE!$C2046,'SKT LİSTESİ'!$F:$AJ,14,0)),"")</f>
        <v/>
      </c>
      <c r="N2046" s="31" t="str">
        <f ca="1">IFERROR(IF($C2046="","",VLOOKUP(FİLTRE!$C2046,'SKT LİSTESİ'!$F:$AJ,22,0)),"")</f>
        <v/>
      </c>
      <c r="O2046" s="136" t="str">
        <f ca="1">IFERROR(IF($C2046="","",VLOOKUP(FİLTRE!$C2046,'SKT LİSTESİ'!$F:$AJ,23,0)),"")</f>
        <v/>
      </c>
      <c r="P2046" s="31"/>
      <c r="Q2046" s="31"/>
      <c r="R2046" s="137" t="str">
        <f ca="1">(IFERROR(IF($C2046="","",VLOOKUP(FİLTRE!$C2046,'SKT LİSTESİ'!$F:$AJ,15,0)),""))</f>
        <v/>
      </c>
      <c r="S2046" s="138" t="str">
        <f ca="1">IFERROR(IF($C2046="","",VLOOKUP(FİLTRE!$C2046,'SKT LİSTESİ'!$F:$AJ,16,0)),"")</f>
        <v/>
      </c>
      <c r="AF2046" s="179" t="str">
        <f t="shared" ca="1" si="126"/>
        <v/>
      </c>
      <c r="AG2046" s="179">
        <f t="shared" ca="1" si="127"/>
        <v>0</v>
      </c>
      <c r="AH2046" s="179">
        <f t="shared" ca="1" si="128"/>
        <v>0</v>
      </c>
    </row>
    <row r="2047" spans="2:34" ht="15.75" x14ac:dyDescent="0.25">
      <c r="B2047">
        <f t="shared" ca="1" si="125"/>
        <v>2035</v>
      </c>
      <c r="C2047" t="str">
        <f ca="1">IFERROR(VLOOKUP(B2047,'SKT LİSTESİ'!F:F,1,0),"")</f>
        <v/>
      </c>
      <c r="E2047" s="128" t="str">
        <f ca="1">IFERROR(IF($C2047="","",VLOOKUP(FİLTRE!$C2047,'SKT LİSTESİ'!$F:$S,5,0)),"")</f>
        <v/>
      </c>
      <c r="F2047" s="129" t="str">
        <f ca="1">IFERROR(IF($C2047="","",VLOOKUP(FİLTRE!$C2047,'SKT LİSTESİ'!$F:$S,7,0)),"")</f>
        <v/>
      </c>
      <c r="G2047" s="130" t="str">
        <f ca="1">IFERROR(IF($C2047="","",VLOOKUP(FİLTRE!$C2047,'SKT LİSTESİ'!$F:$S,8,0)),"")</f>
        <v/>
      </c>
      <c r="H2047" s="131" t="str">
        <f ca="1">IF(E2047="","",IF($C2047="","",VLOOKUP(FİLTRE!$C2047,'SKT LİSTESİ'!$F:$S,9,0)))</f>
        <v/>
      </c>
      <c r="I2047" s="132" t="str">
        <f ca="1">IFERROR(IF($C2047="","",VLOOKUP(FİLTRE!$C2047,'SKT LİSTESİ'!$F:$S,10,0)),"")</f>
        <v/>
      </c>
      <c r="J2047" s="133" t="str">
        <f ca="1">IFERROR(IF($C2047="","",VLOOKUP(FİLTRE!$C2047,'SKT LİSTESİ'!$F:$S,11,0)),"")</f>
        <v/>
      </c>
      <c r="K2047" s="134" t="str">
        <f ca="1">IFERROR(IF($C2047="","",VLOOKUP(FİLTRE!$C2047,'SKT LİSTESİ'!$F:$S,12,0)),"")</f>
        <v/>
      </c>
      <c r="L2047" s="134" t="str">
        <f ca="1">IFERROR(IF($C2047="","",VLOOKUP(FİLTRE!$C2047,'SKT LİSTESİ'!$F:$S,13,0)),"")</f>
        <v/>
      </c>
      <c r="M2047" s="135" t="str">
        <f ca="1">IFERROR(IF($C2047="","",VLOOKUP(FİLTRE!$C2047,'SKT LİSTESİ'!$F:$AJ,14,0)),"")</f>
        <v/>
      </c>
      <c r="N2047" s="31" t="str">
        <f ca="1">IFERROR(IF($C2047="","",VLOOKUP(FİLTRE!$C2047,'SKT LİSTESİ'!$F:$AJ,22,0)),"")</f>
        <v/>
      </c>
      <c r="O2047" s="136" t="str">
        <f ca="1">IFERROR(IF($C2047="","",VLOOKUP(FİLTRE!$C2047,'SKT LİSTESİ'!$F:$AJ,23,0)),"")</f>
        <v/>
      </c>
      <c r="P2047" s="31"/>
      <c r="Q2047" s="31"/>
      <c r="R2047" s="137" t="str">
        <f ca="1">(IFERROR(IF($C2047="","",VLOOKUP(FİLTRE!$C2047,'SKT LİSTESİ'!$F:$AJ,15,0)),""))</f>
        <v/>
      </c>
      <c r="S2047" s="138" t="str">
        <f ca="1">IFERROR(IF($C2047="","",VLOOKUP(FİLTRE!$C2047,'SKT LİSTESİ'!$F:$AJ,16,0)),"")</f>
        <v/>
      </c>
      <c r="AF2047" s="179" t="str">
        <f t="shared" ca="1" si="126"/>
        <v/>
      </c>
      <c r="AG2047" s="179">
        <f t="shared" ca="1" si="127"/>
        <v>0</v>
      </c>
      <c r="AH2047" s="179">
        <f t="shared" ca="1" si="128"/>
        <v>0</v>
      </c>
    </row>
    <row r="2048" spans="2:34" ht="15.75" x14ac:dyDescent="0.25">
      <c r="B2048">
        <f t="shared" ca="1" si="125"/>
        <v>2036</v>
      </c>
      <c r="C2048" t="str">
        <f ca="1">IFERROR(VLOOKUP(B2048,'SKT LİSTESİ'!F:F,1,0),"")</f>
        <v/>
      </c>
      <c r="E2048" s="128" t="str">
        <f ca="1">IFERROR(IF($C2048="","",VLOOKUP(FİLTRE!$C2048,'SKT LİSTESİ'!$F:$S,5,0)),"")</f>
        <v/>
      </c>
      <c r="F2048" s="129" t="str">
        <f ca="1">IFERROR(IF($C2048="","",VLOOKUP(FİLTRE!$C2048,'SKT LİSTESİ'!$F:$S,7,0)),"")</f>
        <v/>
      </c>
      <c r="G2048" s="130" t="str">
        <f ca="1">IFERROR(IF($C2048="","",VLOOKUP(FİLTRE!$C2048,'SKT LİSTESİ'!$F:$S,8,0)),"")</f>
        <v/>
      </c>
      <c r="H2048" s="131" t="str">
        <f ca="1">IF(E2048="","",IF($C2048="","",VLOOKUP(FİLTRE!$C2048,'SKT LİSTESİ'!$F:$S,9,0)))</f>
        <v/>
      </c>
      <c r="I2048" s="132" t="str">
        <f ca="1">IFERROR(IF($C2048="","",VLOOKUP(FİLTRE!$C2048,'SKT LİSTESİ'!$F:$S,10,0)),"")</f>
        <v/>
      </c>
      <c r="J2048" s="133" t="str">
        <f ca="1">IFERROR(IF($C2048="","",VLOOKUP(FİLTRE!$C2048,'SKT LİSTESİ'!$F:$S,11,0)),"")</f>
        <v/>
      </c>
      <c r="K2048" s="134" t="str">
        <f ca="1">IFERROR(IF($C2048="","",VLOOKUP(FİLTRE!$C2048,'SKT LİSTESİ'!$F:$S,12,0)),"")</f>
        <v/>
      </c>
      <c r="L2048" s="134" t="str">
        <f ca="1">IFERROR(IF($C2048="","",VLOOKUP(FİLTRE!$C2048,'SKT LİSTESİ'!$F:$S,13,0)),"")</f>
        <v/>
      </c>
      <c r="M2048" s="135" t="str">
        <f ca="1">IFERROR(IF($C2048="","",VLOOKUP(FİLTRE!$C2048,'SKT LİSTESİ'!$F:$AJ,14,0)),"")</f>
        <v/>
      </c>
      <c r="N2048" s="31" t="str">
        <f ca="1">IFERROR(IF($C2048="","",VLOOKUP(FİLTRE!$C2048,'SKT LİSTESİ'!$F:$AJ,22,0)),"")</f>
        <v/>
      </c>
      <c r="O2048" s="136" t="str">
        <f ca="1">IFERROR(IF($C2048="","",VLOOKUP(FİLTRE!$C2048,'SKT LİSTESİ'!$F:$AJ,23,0)),"")</f>
        <v/>
      </c>
      <c r="P2048" s="31"/>
      <c r="Q2048" s="31"/>
      <c r="R2048" s="137" t="str">
        <f ca="1">(IFERROR(IF($C2048="","",VLOOKUP(FİLTRE!$C2048,'SKT LİSTESİ'!$F:$AJ,15,0)),""))</f>
        <v/>
      </c>
      <c r="S2048" s="138" t="str">
        <f ca="1">IFERROR(IF($C2048="","",VLOOKUP(FİLTRE!$C2048,'SKT LİSTESİ'!$F:$AJ,16,0)),"")</f>
        <v/>
      </c>
      <c r="AF2048" s="179" t="str">
        <f t="shared" ca="1" si="126"/>
        <v/>
      </c>
      <c r="AG2048" s="179">
        <f t="shared" ca="1" si="127"/>
        <v>0</v>
      </c>
      <c r="AH2048" s="179">
        <f t="shared" ca="1" si="128"/>
        <v>0</v>
      </c>
    </row>
    <row r="2049" spans="2:34" ht="15.75" x14ac:dyDescent="0.25">
      <c r="B2049">
        <f t="shared" ca="1" si="125"/>
        <v>2037</v>
      </c>
      <c r="C2049" t="str">
        <f ca="1">IFERROR(VLOOKUP(B2049,'SKT LİSTESİ'!F:F,1,0),"")</f>
        <v/>
      </c>
      <c r="E2049" s="128" t="str">
        <f ca="1">IFERROR(IF($C2049="","",VLOOKUP(FİLTRE!$C2049,'SKT LİSTESİ'!$F:$S,5,0)),"")</f>
        <v/>
      </c>
      <c r="F2049" s="129" t="str">
        <f ca="1">IFERROR(IF($C2049="","",VLOOKUP(FİLTRE!$C2049,'SKT LİSTESİ'!$F:$S,7,0)),"")</f>
        <v/>
      </c>
      <c r="G2049" s="130" t="str">
        <f ca="1">IFERROR(IF($C2049="","",VLOOKUP(FİLTRE!$C2049,'SKT LİSTESİ'!$F:$S,8,0)),"")</f>
        <v/>
      </c>
      <c r="H2049" s="131" t="str">
        <f ca="1">IF(E2049="","",IF($C2049="","",VLOOKUP(FİLTRE!$C2049,'SKT LİSTESİ'!$F:$S,9,0)))</f>
        <v/>
      </c>
      <c r="I2049" s="132" t="str">
        <f ca="1">IFERROR(IF($C2049="","",VLOOKUP(FİLTRE!$C2049,'SKT LİSTESİ'!$F:$S,10,0)),"")</f>
        <v/>
      </c>
      <c r="J2049" s="133" t="str">
        <f ca="1">IFERROR(IF($C2049="","",VLOOKUP(FİLTRE!$C2049,'SKT LİSTESİ'!$F:$S,11,0)),"")</f>
        <v/>
      </c>
      <c r="K2049" s="134" t="str">
        <f ca="1">IFERROR(IF($C2049="","",VLOOKUP(FİLTRE!$C2049,'SKT LİSTESİ'!$F:$S,12,0)),"")</f>
        <v/>
      </c>
      <c r="L2049" s="134" t="str">
        <f ca="1">IFERROR(IF($C2049="","",VLOOKUP(FİLTRE!$C2049,'SKT LİSTESİ'!$F:$S,13,0)),"")</f>
        <v/>
      </c>
      <c r="M2049" s="135" t="str">
        <f ca="1">IFERROR(IF($C2049="","",VLOOKUP(FİLTRE!$C2049,'SKT LİSTESİ'!$F:$AJ,14,0)),"")</f>
        <v/>
      </c>
      <c r="N2049" s="31" t="str">
        <f ca="1">IFERROR(IF($C2049="","",VLOOKUP(FİLTRE!$C2049,'SKT LİSTESİ'!$F:$AJ,22,0)),"")</f>
        <v/>
      </c>
      <c r="O2049" s="136" t="str">
        <f ca="1">IFERROR(IF($C2049="","",VLOOKUP(FİLTRE!$C2049,'SKT LİSTESİ'!$F:$AJ,23,0)),"")</f>
        <v/>
      </c>
      <c r="P2049" s="31"/>
      <c r="Q2049" s="31"/>
      <c r="R2049" s="137" t="str">
        <f ca="1">(IFERROR(IF($C2049="","",VLOOKUP(FİLTRE!$C2049,'SKT LİSTESİ'!$F:$AJ,15,0)),""))</f>
        <v/>
      </c>
      <c r="S2049" s="138" t="str">
        <f ca="1">IFERROR(IF($C2049="","",VLOOKUP(FİLTRE!$C2049,'SKT LİSTESİ'!$F:$AJ,16,0)),"")</f>
        <v/>
      </c>
      <c r="AF2049" s="179" t="str">
        <f t="shared" ca="1" si="126"/>
        <v/>
      </c>
      <c r="AG2049" s="179">
        <f t="shared" ca="1" si="127"/>
        <v>0</v>
      </c>
      <c r="AH2049" s="179">
        <f t="shared" ca="1" si="128"/>
        <v>0</v>
      </c>
    </row>
    <row r="2050" spans="2:34" ht="15.75" x14ac:dyDescent="0.25">
      <c r="B2050">
        <f t="shared" ca="1" si="125"/>
        <v>2038</v>
      </c>
      <c r="C2050" t="str">
        <f ca="1">IFERROR(VLOOKUP(B2050,'SKT LİSTESİ'!F:F,1,0),"")</f>
        <v/>
      </c>
      <c r="E2050" s="128" t="str">
        <f ca="1">IFERROR(IF($C2050="","",VLOOKUP(FİLTRE!$C2050,'SKT LİSTESİ'!$F:$S,5,0)),"")</f>
        <v/>
      </c>
      <c r="F2050" s="129" t="str">
        <f ca="1">IFERROR(IF($C2050="","",VLOOKUP(FİLTRE!$C2050,'SKT LİSTESİ'!$F:$S,7,0)),"")</f>
        <v/>
      </c>
      <c r="G2050" s="130" t="str">
        <f ca="1">IFERROR(IF($C2050="","",VLOOKUP(FİLTRE!$C2050,'SKT LİSTESİ'!$F:$S,8,0)),"")</f>
        <v/>
      </c>
      <c r="H2050" s="131" t="str">
        <f ca="1">IF(E2050="","",IF($C2050="","",VLOOKUP(FİLTRE!$C2050,'SKT LİSTESİ'!$F:$S,9,0)))</f>
        <v/>
      </c>
      <c r="I2050" s="132" t="str">
        <f ca="1">IFERROR(IF($C2050="","",VLOOKUP(FİLTRE!$C2050,'SKT LİSTESİ'!$F:$S,10,0)),"")</f>
        <v/>
      </c>
      <c r="J2050" s="133" t="str">
        <f ca="1">IFERROR(IF($C2050="","",VLOOKUP(FİLTRE!$C2050,'SKT LİSTESİ'!$F:$S,11,0)),"")</f>
        <v/>
      </c>
      <c r="K2050" s="134" t="str">
        <f ca="1">IFERROR(IF($C2050="","",VLOOKUP(FİLTRE!$C2050,'SKT LİSTESİ'!$F:$S,12,0)),"")</f>
        <v/>
      </c>
      <c r="L2050" s="134" t="str">
        <f ca="1">IFERROR(IF($C2050="","",VLOOKUP(FİLTRE!$C2050,'SKT LİSTESİ'!$F:$S,13,0)),"")</f>
        <v/>
      </c>
      <c r="M2050" s="135" t="str">
        <f ca="1">IFERROR(IF($C2050="","",VLOOKUP(FİLTRE!$C2050,'SKT LİSTESİ'!$F:$AJ,14,0)),"")</f>
        <v/>
      </c>
      <c r="N2050" s="31" t="str">
        <f ca="1">IFERROR(IF($C2050="","",VLOOKUP(FİLTRE!$C2050,'SKT LİSTESİ'!$F:$AJ,22,0)),"")</f>
        <v/>
      </c>
      <c r="O2050" s="136" t="str">
        <f ca="1">IFERROR(IF($C2050="","",VLOOKUP(FİLTRE!$C2050,'SKT LİSTESİ'!$F:$AJ,23,0)),"")</f>
        <v/>
      </c>
      <c r="P2050" s="31"/>
      <c r="Q2050" s="31"/>
      <c r="R2050" s="137" t="str">
        <f ca="1">(IFERROR(IF($C2050="","",VLOOKUP(FİLTRE!$C2050,'SKT LİSTESİ'!$F:$AJ,15,0)),""))</f>
        <v/>
      </c>
      <c r="S2050" s="138" t="str">
        <f ca="1">IFERROR(IF($C2050="","",VLOOKUP(FİLTRE!$C2050,'SKT LİSTESİ'!$F:$AJ,16,0)),"")</f>
        <v/>
      </c>
      <c r="AF2050" s="179" t="str">
        <f t="shared" ca="1" si="126"/>
        <v/>
      </c>
      <c r="AG2050" s="179">
        <f t="shared" ca="1" si="127"/>
        <v>0</v>
      </c>
      <c r="AH2050" s="179">
        <f t="shared" ca="1" si="128"/>
        <v>0</v>
      </c>
    </row>
    <row r="2051" spans="2:34" ht="15.75" x14ac:dyDescent="0.25">
      <c r="B2051">
        <f t="shared" ca="1" si="125"/>
        <v>2039</v>
      </c>
      <c r="C2051" t="str">
        <f ca="1">IFERROR(VLOOKUP(B2051,'SKT LİSTESİ'!F:F,1,0),"")</f>
        <v/>
      </c>
      <c r="E2051" s="128" t="str">
        <f ca="1">IFERROR(IF($C2051="","",VLOOKUP(FİLTRE!$C2051,'SKT LİSTESİ'!$F:$S,5,0)),"")</f>
        <v/>
      </c>
      <c r="F2051" s="129" t="str">
        <f ca="1">IFERROR(IF($C2051="","",VLOOKUP(FİLTRE!$C2051,'SKT LİSTESİ'!$F:$S,7,0)),"")</f>
        <v/>
      </c>
      <c r="G2051" s="130" t="str">
        <f ca="1">IFERROR(IF($C2051="","",VLOOKUP(FİLTRE!$C2051,'SKT LİSTESİ'!$F:$S,8,0)),"")</f>
        <v/>
      </c>
      <c r="H2051" s="131" t="str">
        <f ca="1">IF(E2051="","",IF($C2051="","",VLOOKUP(FİLTRE!$C2051,'SKT LİSTESİ'!$F:$S,9,0)))</f>
        <v/>
      </c>
      <c r="I2051" s="132" t="str">
        <f ca="1">IFERROR(IF($C2051="","",VLOOKUP(FİLTRE!$C2051,'SKT LİSTESİ'!$F:$S,10,0)),"")</f>
        <v/>
      </c>
      <c r="J2051" s="133" t="str">
        <f ca="1">IFERROR(IF($C2051="","",VLOOKUP(FİLTRE!$C2051,'SKT LİSTESİ'!$F:$S,11,0)),"")</f>
        <v/>
      </c>
      <c r="K2051" s="134" t="str">
        <f ca="1">IFERROR(IF($C2051="","",VLOOKUP(FİLTRE!$C2051,'SKT LİSTESİ'!$F:$S,12,0)),"")</f>
        <v/>
      </c>
      <c r="L2051" s="134" t="str">
        <f ca="1">IFERROR(IF($C2051="","",VLOOKUP(FİLTRE!$C2051,'SKT LİSTESİ'!$F:$S,13,0)),"")</f>
        <v/>
      </c>
      <c r="M2051" s="135" t="str">
        <f ca="1">IFERROR(IF($C2051="","",VLOOKUP(FİLTRE!$C2051,'SKT LİSTESİ'!$F:$AJ,14,0)),"")</f>
        <v/>
      </c>
      <c r="N2051" s="31" t="str">
        <f ca="1">IFERROR(IF($C2051="","",VLOOKUP(FİLTRE!$C2051,'SKT LİSTESİ'!$F:$AJ,22,0)),"")</f>
        <v/>
      </c>
      <c r="O2051" s="136" t="str">
        <f ca="1">IFERROR(IF($C2051="","",VLOOKUP(FİLTRE!$C2051,'SKT LİSTESİ'!$F:$AJ,23,0)),"")</f>
        <v/>
      </c>
      <c r="P2051" s="31"/>
      <c r="Q2051" s="31"/>
      <c r="R2051" s="137" t="str">
        <f ca="1">(IFERROR(IF($C2051="","",VLOOKUP(FİLTRE!$C2051,'SKT LİSTESİ'!$F:$AJ,15,0)),""))</f>
        <v/>
      </c>
      <c r="S2051" s="138" t="str">
        <f ca="1">IFERROR(IF($C2051="","",VLOOKUP(FİLTRE!$C2051,'SKT LİSTESİ'!$F:$AJ,16,0)),"")</f>
        <v/>
      </c>
      <c r="AF2051" s="179" t="str">
        <f t="shared" ca="1" si="126"/>
        <v/>
      </c>
      <c r="AG2051" s="179">
        <f t="shared" ca="1" si="127"/>
        <v>0</v>
      </c>
      <c r="AH2051" s="179">
        <f t="shared" ca="1" si="128"/>
        <v>0</v>
      </c>
    </row>
    <row r="2052" spans="2:34" ht="15.75" x14ac:dyDescent="0.25">
      <c r="B2052">
        <f t="shared" ca="1" si="125"/>
        <v>2040</v>
      </c>
      <c r="C2052" t="str">
        <f ca="1">IFERROR(VLOOKUP(B2052,'SKT LİSTESİ'!F:F,1,0),"")</f>
        <v/>
      </c>
      <c r="E2052" s="128" t="str">
        <f ca="1">IFERROR(IF($C2052="","",VLOOKUP(FİLTRE!$C2052,'SKT LİSTESİ'!$F:$S,5,0)),"")</f>
        <v/>
      </c>
      <c r="F2052" s="129" t="str">
        <f ca="1">IFERROR(IF($C2052="","",VLOOKUP(FİLTRE!$C2052,'SKT LİSTESİ'!$F:$S,7,0)),"")</f>
        <v/>
      </c>
      <c r="G2052" s="130" t="str">
        <f ca="1">IFERROR(IF($C2052="","",VLOOKUP(FİLTRE!$C2052,'SKT LİSTESİ'!$F:$S,8,0)),"")</f>
        <v/>
      </c>
      <c r="H2052" s="131" t="str">
        <f ca="1">IF(E2052="","",IF($C2052="","",VLOOKUP(FİLTRE!$C2052,'SKT LİSTESİ'!$F:$S,9,0)))</f>
        <v/>
      </c>
      <c r="I2052" s="132" t="str">
        <f ca="1">IFERROR(IF($C2052="","",VLOOKUP(FİLTRE!$C2052,'SKT LİSTESİ'!$F:$S,10,0)),"")</f>
        <v/>
      </c>
      <c r="J2052" s="133" t="str">
        <f ca="1">IFERROR(IF($C2052="","",VLOOKUP(FİLTRE!$C2052,'SKT LİSTESİ'!$F:$S,11,0)),"")</f>
        <v/>
      </c>
      <c r="K2052" s="134" t="str">
        <f ca="1">IFERROR(IF($C2052="","",VLOOKUP(FİLTRE!$C2052,'SKT LİSTESİ'!$F:$S,12,0)),"")</f>
        <v/>
      </c>
      <c r="L2052" s="134" t="str">
        <f ca="1">IFERROR(IF($C2052="","",VLOOKUP(FİLTRE!$C2052,'SKT LİSTESİ'!$F:$S,13,0)),"")</f>
        <v/>
      </c>
      <c r="M2052" s="135" t="str">
        <f ca="1">IFERROR(IF($C2052="","",VLOOKUP(FİLTRE!$C2052,'SKT LİSTESİ'!$F:$AJ,14,0)),"")</f>
        <v/>
      </c>
      <c r="N2052" s="31" t="str">
        <f ca="1">IFERROR(IF($C2052="","",VLOOKUP(FİLTRE!$C2052,'SKT LİSTESİ'!$F:$AJ,22,0)),"")</f>
        <v/>
      </c>
      <c r="O2052" s="136" t="str">
        <f ca="1">IFERROR(IF($C2052="","",VLOOKUP(FİLTRE!$C2052,'SKT LİSTESİ'!$F:$AJ,23,0)),"")</f>
        <v/>
      </c>
      <c r="P2052" s="31"/>
      <c r="Q2052" s="31"/>
      <c r="R2052" s="137" t="str">
        <f ca="1">(IFERROR(IF($C2052="","",VLOOKUP(FİLTRE!$C2052,'SKT LİSTESİ'!$F:$AJ,15,0)),""))</f>
        <v/>
      </c>
      <c r="S2052" s="138" t="str">
        <f ca="1">IFERROR(IF($C2052="","",VLOOKUP(FİLTRE!$C2052,'SKT LİSTESİ'!$F:$AJ,16,0)),"")</f>
        <v/>
      </c>
      <c r="AF2052" s="179" t="str">
        <f t="shared" ca="1" si="126"/>
        <v/>
      </c>
      <c r="AG2052" s="179">
        <f t="shared" ca="1" si="127"/>
        <v>0</v>
      </c>
      <c r="AH2052" s="179">
        <f t="shared" ca="1" si="128"/>
        <v>0</v>
      </c>
    </row>
    <row r="2053" spans="2:34" ht="15.75" x14ac:dyDescent="0.25">
      <c r="B2053">
        <f t="shared" ca="1" si="125"/>
        <v>2041</v>
      </c>
      <c r="C2053" t="str">
        <f ca="1">IFERROR(VLOOKUP(B2053,'SKT LİSTESİ'!F:F,1,0),"")</f>
        <v/>
      </c>
      <c r="E2053" s="128" t="str">
        <f ca="1">IFERROR(IF($C2053="","",VLOOKUP(FİLTRE!$C2053,'SKT LİSTESİ'!$F:$S,5,0)),"")</f>
        <v/>
      </c>
      <c r="F2053" s="129" t="str">
        <f ca="1">IFERROR(IF($C2053="","",VLOOKUP(FİLTRE!$C2053,'SKT LİSTESİ'!$F:$S,7,0)),"")</f>
        <v/>
      </c>
      <c r="G2053" s="130" t="str">
        <f ca="1">IFERROR(IF($C2053="","",VLOOKUP(FİLTRE!$C2053,'SKT LİSTESİ'!$F:$S,8,0)),"")</f>
        <v/>
      </c>
      <c r="H2053" s="131" t="str">
        <f ca="1">IF(E2053="","",IF($C2053="","",VLOOKUP(FİLTRE!$C2053,'SKT LİSTESİ'!$F:$S,9,0)))</f>
        <v/>
      </c>
      <c r="I2053" s="132" t="str">
        <f ca="1">IFERROR(IF($C2053="","",VLOOKUP(FİLTRE!$C2053,'SKT LİSTESİ'!$F:$S,10,0)),"")</f>
        <v/>
      </c>
      <c r="J2053" s="133" t="str">
        <f ca="1">IFERROR(IF($C2053="","",VLOOKUP(FİLTRE!$C2053,'SKT LİSTESİ'!$F:$S,11,0)),"")</f>
        <v/>
      </c>
      <c r="K2053" s="134" t="str">
        <f ca="1">IFERROR(IF($C2053="","",VLOOKUP(FİLTRE!$C2053,'SKT LİSTESİ'!$F:$S,12,0)),"")</f>
        <v/>
      </c>
      <c r="L2053" s="134" t="str">
        <f ca="1">IFERROR(IF($C2053="","",VLOOKUP(FİLTRE!$C2053,'SKT LİSTESİ'!$F:$S,13,0)),"")</f>
        <v/>
      </c>
      <c r="M2053" s="135" t="str">
        <f ca="1">IFERROR(IF($C2053="","",VLOOKUP(FİLTRE!$C2053,'SKT LİSTESİ'!$F:$AJ,14,0)),"")</f>
        <v/>
      </c>
      <c r="N2053" s="31" t="str">
        <f ca="1">IFERROR(IF($C2053="","",VLOOKUP(FİLTRE!$C2053,'SKT LİSTESİ'!$F:$AJ,22,0)),"")</f>
        <v/>
      </c>
      <c r="O2053" s="136" t="str">
        <f ca="1">IFERROR(IF($C2053="","",VLOOKUP(FİLTRE!$C2053,'SKT LİSTESİ'!$F:$AJ,23,0)),"")</f>
        <v/>
      </c>
      <c r="P2053" s="31"/>
      <c r="Q2053" s="31"/>
      <c r="R2053" s="137" t="str">
        <f ca="1">(IFERROR(IF($C2053="","",VLOOKUP(FİLTRE!$C2053,'SKT LİSTESİ'!$F:$AJ,15,0)),""))</f>
        <v/>
      </c>
      <c r="S2053" s="138" t="str">
        <f ca="1">IFERROR(IF($C2053="","",VLOOKUP(FİLTRE!$C2053,'SKT LİSTESİ'!$F:$AJ,16,0)),"")</f>
        <v/>
      </c>
      <c r="AF2053" s="179" t="str">
        <f t="shared" ca="1" si="126"/>
        <v/>
      </c>
      <c r="AG2053" s="179">
        <f t="shared" ca="1" si="127"/>
        <v>0</v>
      </c>
      <c r="AH2053" s="179">
        <f t="shared" ca="1" si="128"/>
        <v>0</v>
      </c>
    </row>
    <row r="2054" spans="2:34" ht="15.75" x14ac:dyDescent="0.25">
      <c r="B2054">
        <f t="shared" ca="1" si="125"/>
        <v>2042</v>
      </c>
      <c r="C2054" t="str">
        <f ca="1">IFERROR(VLOOKUP(B2054,'SKT LİSTESİ'!F:F,1,0),"")</f>
        <v/>
      </c>
      <c r="E2054" s="128" t="str">
        <f ca="1">IFERROR(IF($C2054="","",VLOOKUP(FİLTRE!$C2054,'SKT LİSTESİ'!$F:$S,5,0)),"")</f>
        <v/>
      </c>
      <c r="F2054" s="129" t="str">
        <f ca="1">IFERROR(IF($C2054="","",VLOOKUP(FİLTRE!$C2054,'SKT LİSTESİ'!$F:$S,7,0)),"")</f>
        <v/>
      </c>
      <c r="G2054" s="130" t="str">
        <f ca="1">IFERROR(IF($C2054="","",VLOOKUP(FİLTRE!$C2054,'SKT LİSTESİ'!$F:$S,8,0)),"")</f>
        <v/>
      </c>
      <c r="H2054" s="131" t="str">
        <f ca="1">IF(E2054="","",IF($C2054="","",VLOOKUP(FİLTRE!$C2054,'SKT LİSTESİ'!$F:$S,9,0)))</f>
        <v/>
      </c>
      <c r="I2054" s="132" t="str">
        <f ca="1">IFERROR(IF($C2054="","",VLOOKUP(FİLTRE!$C2054,'SKT LİSTESİ'!$F:$S,10,0)),"")</f>
        <v/>
      </c>
      <c r="J2054" s="133" t="str">
        <f ca="1">IFERROR(IF($C2054="","",VLOOKUP(FİLTRE!$C2054,'SKT LİSTESİ'!$F:$S,11,0)),"")</f>
        <v/>
      </c>
      <c r="K2054" s="134" t="str">
        <f ca="1">IFERROR(IF($C2054="","",VLOOKUP(FİLTRE!$C2054,'SKT LİSTESİ'!$F:$S,12,0)),"")</f>
        <v/>
      </c>
      <c r="L2054" s="134" t="str">
        <f ca="1">IFERROR(IF($C2054="","",VLOOKUP(FİLTRE!$C2054,'SKT LİSTESİ'!$F:$S,13,0)),"")</f>
        <v/>
      </c>
      <c r="M2054" s="135" t="str">
        <f ca="1">IFERROR(IF($C2054="","",VLOOKUP(FİLTRE!$C2054,'SKT LİSTESİ'!$F:$AJ,14,0)),"")</f>
        <v/>
      </c>
      <c r="N2054" s="31" t="str">
        <f ca="1">IFERROR(IF($C2054="","",VLOOKUP(FİLTRE!$C2054,'SKT LİSTESİ'!$F:$AJ,22,0)),"")</f>
        <v/>
      </c>
      <c r="O2054" s="136" t="str">
        <f ca="1">IFERROR(IF($C2054="","",VLOOKUP(FİLTRE!$C2054,'SKT LİSTESİ'!$F:$AJ,23,0)),"")</f>
        <v/>
      </c>
      <c r="P2054" s="31"/>
      <c r="Q2054" s="31"/>
      <c r="R2054" s="137" t="str">
        <f ca="1">(IFERROR(IF($C2054="","",VLOOKUP(FİLTRE!$C2054,'SKT LİSTESİ'!$F:$AJ,15,0)),""))</f>
        <v/>
      </c>
      <c r="S2054" s="138" t="str">
        <f ca="1">IFERROR(IF($C2054="","",VLOOKUP(FİLTRE!$C2054,'SKT LİSTESİ'!$F:$AJ,16,0)),"")</f>
        <v/>
      </c>
      <c r="AF2054" s="179" t="str">
        <f t="shared" ca="1" si="126"/>
        <v/>
      </c>
      <c r="AG2054" s="179">
        <f t="shared" ca="1" si="127"/>
        <v>0</v>
      </c>
      <c r="AH2054" s="179">
        <f t="shared" ca="1" si="128"/>
        <v>0</v>
      </c>
    </row>
    <row r="2055" spans="2:34" ht="15.75" x14ac:dyDescent="0.25">
      <c r="B2055">
        <f t="shared" ca="1" si="125"/>
        <v>2043</v>
      </c>
      <c r="C2055" t="str">
        <f ca="1">IFERROR(VLOOKUP(B2055,'SKT LİSTESİ'!F:F,1,0),"")</f>
        <v/>
      </c>
      <c r="E2055" s="128" t="str">
        <f ca="1">IFERROR(IF($C2055="","",VLOOKUP(FİLTRE!$C2055,'SKT LİSTESİ'!$F:$S,5,0)),"")</f>
        <v/>
      </c>
      <c r="F2055" s="129" t="str">
        <f ca="1">IFERROR(IF($C2055="","",VLOOKUP(FİLTRE!$C2055,'SKT LİSTESİ'!$F:$S,7,0)),"")</f>
        <v/>
      </c>
      <c r="G2055" s="130" t="str">
        <f ca="1">IFERROR(IF($C2055="","",VLOOKUP(FİLTRE!$C2055,'SKT LİSTESİ'!$F:$S,8,0)),"")</f>
        <v/>
      </c>
      <c r="H2055" s="131" t="str">
        <f ca="1">IF(E2055="","",IF($C2055="","",VLOOKUP(FİLTRE!$C2055,'SKT LİSTESİ'!$F:$S,9,0)))</f>
        <v/>
      </c>
      <c r="I2055" s="132" t="str">
        <f ca="1">IFERROR(IF($C2055="","",VLOOKUP(FİLTRE!$C2055,'SKT LİSTESİ'!$F:$S,10,0)),"")</f>
        <v/>
      </c>
      <c r="J2055" s="133" t="str">
        <f ca="1">IFERROR(IF($C2055="","",VLOOKUP(FİLTRE!$C2055,'SKT LİSTESİ'!$F:$S,11,0)),"")</f>
        <v/>
      </c>
      <c r="K2055" s="134" t="str">
        <f ca="1">IFERROR(IF($C2055="","",VLOOKUP(FİLTRE!$C2055,'SKT LİSTESİ'!$F:$S,12,0)),"")</f>
        <v/>
      </c>
      <c r="L2055" s="134" t="str">
        <f ca="1">IFERROR(IF($C2055="","",VLOOKUP(FİLTRE!$C2055,'SKT LİSTESİ'!$F:$S,13,0)),"")</f>
        <v/>
      </c>
      <c r="M2055" s="135" t="str">
        <f ca="1">IFERROR(IF($C2055="","",VLOOKUP(FİLTRE!$C2055,'SKT LİSTESİ'!$F:$AJ,14,0)),"")</f>
        <v/>
      </c>
      <c r="N2055" s="31" t="str">
        <f ca="1">IFERROR(IF($C2055="","",VLOOKUP(FİLTRE!$C2055,'SKT LİSTESİ'!$F:$AJ,22,0)),"")</f>
        <v/>
      </c>
      <c r="O2055" s="136" t="str">
        <f ca="1">IFERROR(IF($C2055="","",VLOOKUP(FİLTRE!$C2055,'SKT LİSTESİ'!$F:$AJ,23,0)),"")</f>
        <v/>
      </c>
      <c r="P2055" s="31"/>
      <c r="Q2055" s="31"/>
      <c r="R2055" s="137" t="str">
        <f ca="1">(IFERROR(IF($C2055="","",VLOOKUP(FİLTRE!$C2055,'SKT LİSTESİ'!$F:$AJ,15,0)),""))</f>
        <v/>
      </c>
      <c r="S2055" s="138" t="str">
        <f ca="1">IFERROR(IF($C2055="","",VLOOKUP(FİLTRE!$C2055,'SKT LİSTESİ'!$F:$AJ,16,0)),"")</f>
        <v/>
      </c>
      <c r="AF2055" s="179" t="str">
        <f t="shared" ca="1" si="126"/>
        <v/>
      </c>
      <c r="AG2055" s="179">
        <f t="shared" ca="1" si="127"/>
        <v>0</v>
      </c>
      <c r="AH2055" s="179">
        <f t="shared" ca="1" si="128"/>
        <v>0</v>
      </c>
    </row>
    <row r="2056" spans="2:34" ht="15.75" x14ac:dyDescent="0.25">
      <c r="B2056">
        <f t="shared" ca="1" si="125"/>
        <v>2044</v>
      </c>
      <c r="C2056" t="str">
        <f ca="1">IFERROR(VLOOKUP(B2056,'SKT LİSTESİ'!F:F,1,0),"")</f>
        <v/>
      </c>
      <c r="E2056" s="128" t="str">
        <f ca="1">IFERROR(IF($C2056="","",VLOOKUP(FİLTRE!$C2056,'SKT LİSTESİ'!$F:$S,5,0)),"")</f>
        <v/>
      </c>
      <c r="F2056" s="129" t="str">
        <f ca="1">IFERROR(IF($C2056="","",VLOOKUP(FİLTRE!$C2056,'SKT LİSTESİ'!$F:$S,7,0)),"")</f>
        <v/>
      </c>
      <c r="G2056" s="130" t="str">
        <f ca="1">IFERROR(IF($C2056="","",VLOOKUP(FİLTRE!$C2056,'SKT LİSTESİ'!$F:$S,8,0)),"")</f>
        <v/>
      </c>
      <c r="H2056" s="131" t="str">
        <f ca="1">IF(E2056="","",IF($C2056="","",VLOOKUP(FİLTRE!$C2056,'SKT LİSTESİ'!$F:$S,9,0)))</f>
        <v/>
      </c>
      <c r="I2056" s="132" t="str">
        <f ca="1">IFERROR(IF($C2056="","",VLOOKUP(FİLTRE!$C2056,'SKT LİSTESİ'!$F:$S,10,0)),"")</f>
        <v/>
      </c>
      <c r="J2056" s="133" t="str">
        <f ca="1">IFERROR(IF($C2056="","",VLOOKUP(FİLTRE!$C2056,'SKT LİSTESİ'!$F:$S,11,0)),"")</f>
        <v/>
      </c>
      <c r="K2056" s="134" t="str">
        <f ca="1">IFERROR(IF($C2056="","",VLOOKUP(FİLTRE!$C2056,'SKT LİSTESİ'!$F:$S,12,0)),"")</f>
        <v/>
      </c>
      <c r="L2056" s="134" t="str">
        <f ca="1">IFERROR(IF($C2056="","",VLOOKUP(FİLTRE!$C2056,'SKT LİSTESİ'!$F:$S,13,0)),"")</f>
        <v/>
      </c>
      <c r="M2056" s="135" t="str">
        <f ca="1">IFERROR(IF($C2056="","",VLOOKUP(FİLTRE!$C2056,'SKT LİSTESİ'!$F:$AJ,14,0)),"")</f>
        <v/>
      </c>
      <c r="N2056" s="31" t="str">
        <f ca="1">IFERROR(IF($C2056="","",VLOOKUP(FİLTRE!$C2056,'SKT LİSTESİ'!$F:$AJ,22,0)),"")</f>
        <v/>
      </c>
      <c r="O2056" s="136" t="str">
        <f ca="1">IFERROR(IF($C2056="","",VLOOKUP(FİLTRE!$C2056,'SKT LİSTESİ'!$F:$AJ,23,0)),"")</f>
        <v/>
      </c>
      <c r="P2056" s="31"/>
      <c r="Q2056" s="31"/>
      <c r="R2056" s="137" t="str">
        <f ca="1">(IFERROR(IF($C2056="","",VLOOKUP(FİLTRE!$C2056,'SKT LİSTESİ'!$F:$AJ,15,0)),""))</f>
        <v/>
      </c>
      <c r="S2056" s="138" t="str">
        <f ca="1">IFERROR(IF($C2056="","",VLOOKUP(FİLTRE!$C2056,'SKT LİSTESİ'!$F:$AJ,16,0)),"")</f>
        <v/>
      </c>
      <c r="AF2056" s="179" t="str">
        <f t="shared" ca="1" si="126"/>
        <v/>
      </c>
      <c r="AG2056" s="179">
        <f t="shared" ca="1" si="127"/>
        <v>0</v>
      </c>
      <c r="AH2056" s="179">
        <f t="shared" ca="1" si="128"/>
        <v>0</v>
      </c>
    </row>
    <row r="2057" spans="2:34" ht="15.75" x14ac:dyDescent="0.25">
      <c r="B2057">
        <f t="shared" ca="1" si="125"/>
        <v>2045</v>
      </c>
      <c r="C2057" t="str">
        <f ca="1">IFERROR(VLOOKUP(B2057,'SKT LİSTESİ'!F:F,1,0),"")</f>
        <v/>
      </c>
      <c r="E2057" s="128" t="str">
        <f ca="1">IFERROR(IF($C2057="","",VLOOKUP(FİLTRE!$C2057,'SKT LİSTESİ'!$F:$S,5,0)),"")</f>
        <v/>
      </c>
      <c r="F2057" s="129" t="str">
        <f ca="1">IFERROR(IF($C2057="","",VLOOKUP(FİLTRE!$C2057,'SKT LİSTESİ'!$F:$S,7,0)),"")</f>
        <v/>
      </c>
      <c r="G2057" s="130" t="str">
        <f ca="1">IFERROR(IF($C2057="","",VLOOKUP(FİLTRE!$C2057,'SKT LİSTESİ'!$F:$S,8,0)),"")</f>
        <v/>
      </c>
      <c r="H2057" s="131" t="str">
        <f ca="1">IF(E2057="","",IF($C2057="","",VLOOKUP(FİLTRE!$C2057,'SKT LİSTESİ'!$F:$S,9,0)))</f>
        <v/>
      </c>
      <c r="I2057" s="132" t="str">
        <f ca="1">IFERROR(IF($C2057="","",VLOOKUP(FİLTRE!$C2057,'SKT LİSTESİ'!$F:$S,10,0)),"")</f>
        <v/>
      </c>
      <c r="J2057" s="133" t="str">
        <f ca="1">IFERROR(IF($C2057="","",VLOOKUP(FİLTRE!$C2057,'SKT LİSTESİ'!$F:$S,11,0)),"")</f>
        <v/>
      </c>
      <c r="K2057" s="134" t="str">
        <f ca="1">IFERROR(IF($C2057="","",VLOOKUP(FİLTRE!$C2057,'SKT LİSTESİ'!$F:$S,12,0)),"")</f>
        <v/>
      </c>
      <c r="L2057" s="134" t="str">
        <f ca="1">IFERROR(IF($C2057="","",VLOOKUP(FİLTRE!$C2057,'SKT LİSTESİ'!$F:$S,13,0)),"")</f>
        <v/>
      </c>
      <c r="M2057" s="135" t="str">
        <f ca="1">IFERROR(IF($C2057="","",VLOOKUP(FİLTRE!$C2057,'SKT LİSTESİ'!$F:$AJ,14,0)),"")</f>
        <v/>
      </c>
      <c r="N2057" s="31" t="str">
        <f ca="1">IFERROR(IF($C2057="","",VLOOKUP(FİLTRE!$C2057,'SKT LİSTESİ'!$F:$AJ,22,0)),"")</f>
        <v/>
      </c>
      <c r="O2057" s="136" t="str">
        <f ca="1">IFERROR(IF($C2057="","",VLOOKUP(FİLTRE!$C2057,'SKT LİSTESİ'!$F:$AJ,23,0)),"")</f>
        <v/>
      </c>
      <c r="P2057" s="31"/>
      <c r="Q2057" s="31"/>
      <c r="R2057" s="137" t="str">
        <f ca="1">(IFERROR(IF($C2057="","",VLOOKUP(FİLTRE!$C2057,'SKT LİSTESİ'!$F:$AJ,15,0)),""))</f>
        <v/>
      </c>
      <c r="S2057" s="138" t="str">
        <f ca="1">IFERROR(IF($C2057="","",VLOOKUP(FİLTRE!$C2057,'SKT LİSTESİ'!$F:$AJ,16,0)),"")</f>
        <v/>
      </c>
      <c r="AF2057" s="179" t="str">
        <f t="shared" ca="1" si="126"/>
        <v/>
      </c>
      <c r="AG2057" s="179">
        <f t="shared" ca="1" si="127"/>
        <v>0</v>
      </c>
      <c r="AH2057" s="179">
        <f t="shared" ca="1" si="128"/>
        <v>0</v>
      </c>
    </row>
    <row r="2058" spans="2:34" ht="15.75" x14ac:dyDescent="0.25">
      <c r="B2058">
        <f t="shared" ca="1" si="125"/>
        <v>2046</v>
      </c>
      <c r="C2058" t="str">
        <f ca="1">IFERROR(VLOOKUP(B2058,'SKT LİSTESİ'!F:F,1,0),"")</f>
        <v/>
      </c>
      <c r="E2058" s="128" t="str">
        <f ca="1">IFERROR(IF($C2058="","",VLOOKUP(FİLTRE!$C2058,'SKT LİSTESİ'!$F:$S,5,0)),"")</f>
        <v/>
      </c>
      <c r="F2058" s="129" t="str">
        <f ca="1">IFERROR(IF($C2058="","",VLOOKUP(FİLTRE!$C2058,'SKT LİSTESİ'!$F:$S,7,0)),"")</f>
        <v/>
      </c>
      <c r="G2058" s="130" t="str">
        <f ca="1">IFERROR(IF($C2058="","",VLOOKUP(FİLTRE!$C2058,'SKT LİSTESİ'!$F:$S,8,0)),"")</f>
        <v/>
      </c>
      <c r="H2058" s="131" t="str">
        <f ca="1">IF(E2058="","",IF($C2058="","",VLOOKUP(FİLTRE!$C2058,'SKT LİSTESİ'!$F:$S,9,0)))</f>
        <v/>
      </c>
      <c r="I2058" s="132" t="str">
        <f ca="1">IFERROR(IF($C2058="","",VLOOKUP(FİLTRE!$C2058,'SKT LİSTESİ'!$F:$S,10,0)),"")</f>
        <v/>
      </c>
      <c r="J2058" s="133" t="str">
        <f ca="1">IFERROR(IF($C2058="","",VLOOKUP(FİLTRE!$C2058,'SKT LİSTESİ'!$F:$S,11,0)),"")</f>
        <v/>
      </c>
      <c r="K2058" s="134" t="str">
        <f ca="1">IFERROR(IF($C2058="","",VLOOKUP(FİLTRE!$C2058,'SKT LİSTESİ'!$F:$S,12,0)),"")</f>
        <v/>
      </c>
      <c r="L2058" s="134" t="str">
        <f ca="1">IFERROR(IF($C2058="","",VLOOKUP(FİLTRE!$C2058,'SKT LİSTESİ'!$F:$S,13,0)),"")</f>
        <v/>
      </c>
      <c r="M2058" s="135" t="str">
        <f ca="1">IFERROR(IF($C2058="","",VLOOKUP(FİLTRE!$C2058,'SKT LİSTESİ'!$F:$AJ,14,0)),"")</f>
        <v/>
      </c>
      <c r="N2058" s="31" t="str">
        <f ca="1">IFERROR(IF($C2058="","",VLOOKUP(FİLTRE!$C2058,'SKT LİSTESİ'!$F:$AJ,22,0)),"")</f>
        <v/>
      </c>
      <c r="O2058" s="136" t="str">
        <f ca="1">IFERROR(IF($C2058="","",VLOOKUP(FİLTRE!$C2058,'SKT LİSTESİ'!$F:$AJ,23,0)),"")</f>
        <v/>
      </c>
      <c r="P2058" s="31"/>
      <c r="Q2058" s="31"/>
      <c r="R2058" s="137" t="str">
        <f ca="1">(IFERROR(IF($C2058="","",VLOOKUP(FİLTRE!$C2058,'SKT LİSTESİ'!$F:$AJ,15,0)),""))</f>
        <v/>
      </c>
      <c r="S2058" s="138" t="str">
        <f ca="1">IFERROR(IF($C2058="","",VLOOKUP(FİLTRE!$C2058,'SKT LİSTESİ'!$F:$AJ,16,0)),"")</f>
        <v/>
      </c>
      <c r="AF2058" s="179" t="str">
        <f t="shared" ca="1" si="126"/>
        <v/>
      </c>
      <c r="AG2058" s="179">
        <f t="shared" ca="1" si="127"/>
        <v>0</v>
      </c>
      <c r="AH2058" s="179">
        <f t="shared" ca="1" si="128"/>
        <v>0</v>
      </c>
    </row>
    <row r="2059" spans="2:34" ht="15.75" x14ac:dyDescent="0.25">
      <c r="B2059">
        <f t="shared" ca="1" si="125"/>
        <v>2047</v>
      </c>
      <c r="C2059" t="str">
        <f ca="1">IFERROR(VLOOKUP(B2059,'SKT LİSTESİ'!F:F,1,0),"")</f>
        <v/>
      </c>
      <c r="E2059" s="128" t="str">
        <f ca="1">IFERROR(IF($C2059="","",VLOOKUP(FİLTRE!$C2059,'SKT LİSTESİ'!$F:$S,5,0)),"")</f>
        <v/>
      </c>
      <c r="F2059" s="129" t="str">
        <f ca="1">IFERROR(IF($C2059="","",VLOOKUP(FİLTRE!$C2059,'SKT LİSTESİ'!$F:$S,7,0)),"")</f>
        <v/>
      </c>
      <c r="G2059" s="130" t="str">
        <f ca="1">IFERROR(IF($C2059="","",VLOOKUP(FİLTRE!$C2059,'SKT LİSTESİ'!$F:$S,8,0)),"")</f>
        <v/>
      </c>
      <c r="H2059" s="131" t="str">
        <f ca="1">IF(E2059="","",IF($C2059="","",VLOOKUP(FİLTRE!$C2059,'SKT LİSTESİ'!$F:$S,9,0)))</f>
        <v/>
      </c>
      <c r="I2059" s="132" t="str">
        <f ca="1">IFERROR(IF($C2059="","",VLOOKUP(FİLTRE!$C2059,'SKT LİSTESİ'!$F:$S,10,0)),"")</f>
        <v/>
      </c>
      <c r="J2059" s="133" t="str">
        <f ca="1">IFERROR(IF($C2059="","",VLOOKUP(FİLTRE!$C2059,'SKT LİSTESİ'!$F:$S,11,0)),"")</f>
        <v/>
      </c>
      <c r="K2059" s="134" t="str">
        <f ca="1">IFERROR(IF($C2059="","",VLOOKUP(FİLTRE!$C2059,'SKT LİSTESİ'!$F:$S,12,0)),"")</f>
        <v/>
      </c>
      <c r="L2059" s="134" t="str">
        <f ca="1">IFERROR(IF($C2059="","",VLOOKUP(FİLTRE!$C2059,'SKT LİSTESİ'!$F:$S,13,0)),"")</f>
        <v/>
      </c>
      <c r="M2059" s="135" t="str">
        <f ca="1">IFERROR(IF($C2059="","",VLOOKUP(FİLTRE!$C2059,'SKT LİSTESİ'!$F:$AJ,14,0)),"")</f>
        <v/>
      </c>
      <c r="N2059" s="31" t="str">
        <f ca="1">IFERROR(IF($C2059="","",VLOOKUP(FİLTRE!$C2059,'SKT LİSTESİ'!$F:$AJ,22,0)),"")</f>
        <v/>
      </c>
      <c r="O2059" s="136" t="str">
        <f ca="1">IFERROR(IF($C2059="","",VLOOKUP(FİLTRE!$C2059,'SKT LİSTESİ'!$F:$AJ,23,0)),"")</f>
        <v/>
      </c>
      <c r="P2059" s="31"/>
      <c r="Q2059" s="31"/>
      <c r="R2059" s="137" t="str">
        <f ca="1">(IFERROR(IF($C2059="","",VLOOKUP(FİLTRE!$C2059,'SKT LİSTESİ'!$F:$AJ,15,0)),""))</f>
        <v/>
      </c>
      <c r="S2059" s="138" t="str">
        <f ca="1">IFERROR(IF($C2059="","",VLOOKUP(FİLTRE!$C2059,'SKT LİSTESİ'!$F:$AJ,16,0)),"")</f>
        <v/>
      </c>
      <c r="AF2059" s="179" t="str">
        <f t="shared" ca="1" si="126"/>
        <v/>
      </c>
      <c r="AG2059" s="179">
        <f t="shared" ca="1" si="127"/>
        <v>0</v>
      </c>
      <c r="AH2059" s="179">
        <f t="shared" ca="1" si="128"/>
        <v>0</v>
      </c>
    </row>
    <row r="2060" spans="2:34" ht="15.75" x14ac:dyDescent="0.25">
      <c r="B2060">
        <f t="shared" ca="1" si="125"/>
        <v>2048</v>
      </c>
      <c r="C2060" t="str">
        <f ca="1">IFERROR(VLOOKUP(B2060,'SKT LİSTESİ'!F:F,1,0),"")</f>
        <v/>
      </c>
      <c r="E2060" s="128" t="str">
        <f ca="1">IFERROR(IF($C2060="","",VLOOKUP(FİLTRE!$C2060,'SKT LİSTESİ'!$F:$S,5,0)),"")</f>
        <v/>
      </c>
      <c r="F2060" s="129" t="str">
        <f ca="1">IFERROR(IF($C2060="","",VLOOKUP(FİLTRE!$C2060,'SKT LİSTESİ'!$F:$S,7,0)),"")</f>
        <v/>
      </c>
      <c r="G2060" s="130" t="str">
        <f ca="1">IFERROR(IF($C2060="","",VLOOKUP(FİLTRE!$C2060,'SKT LİSTESİ'!$F:$S,8,0)),"")</f>
        <v/>
      </c>
      <c r="H2060" s="131" t="str">
        <f ca="1">IF(E2060="","",IF($C2060="","",VLOOKUP(FİLTRE!$C2060,'SKT LİSTESİ'!$F:$S,9,0)))</f>
        <v/>
      </c>
      <c r="I2060" s="132" t="str">
        <f ca="1">IFERROR(IF($C2060="","",VLOOKUP(FİLTRE!$C2060,'SKT LİSTESİ'!$F:$S,10,0)),"")</f>
        <v/>
      </c>
      <c r="J2060" s="133" t="str">
        <f ca="1">IFERROR(IF($C2060="","",VLOOKUP(FİLTRE!$C2060,'SKT LİSTESİ'!$F:$S,11,0)),"")</f>
        <v/>
      </c>
      <c r="K2060" s="134" t="str">
        <f ca="1">IFERROR(IF($C2060="","",VLOOKUP(FİLTRE!$C2060,'SKT LİSTESİ'!$F:$S,12,0)),"")</f>
        <v/>
      </c>
      <c r="L2060" s="134" t="str">
        <f ca="1">IFERROR(IF($C2060="","",VLOOKUP(FİLTRE!$C2060,'SKT LİSTESİ'!$F:$S,13,0)),"")</f>
        <v/>
      </c>
      <c r="M2060" s="135" t="str">
        <f ca="1">IFERROR(IF($C2060="","",VLOOKUP(FİLTRE!$C2060,'SKT LİSTESİ'!$F:$AJ,14,0)),"")</f>
        <v/>
      </c>
      <c r="N2060" s="31" t="str">
        <f ca="1">IFERROR(IF($C2060="","",VLOOKUP(FİLTRE!$C2060,'SKT LİSTESİ'!$F:$AJ,22,0)),"")</f>
        <v/>
      </c>
      <c r="O2060" s="136" t="str">
        <f ca="1">IFERROR(IF($C2060="","",VLOOKUP(FİLTRE!$C2060,'SKT LİSTESİ'!$F:$AJ,23,0)),"")</f>
        <v/>
      </c>
      <c r="P2060" s="31"/>
      <c r="Q2060" s="31"/>
      <c r="R2060" s="137" t="str">
        <f ca="1">(IFERROR(IF($C2060="","",VLOOKUP(FİLTRE!$C2060,'SKT LİSTESİ'!$F:$AJ,15,0)),""))</f>
        <v/>
      </c>
      <c r="S2060" s="138" t="str">
        <f ca="1">IFERROR(IF($C2060="","",VLOOKUP(FİLTRE!$C2060,'SKT LİSTESİ'!$F:$AJ,16,0)),"")</f>
        <v/>
      </c>
      <c r="AF2060" s="179" t="str">
        <f t="shared" ca="1" si="126"/>
        <v/>
      </c>
      <c r="AG2060" s="179">
        <f t="shared" ca="1" si="127"/>
        <v>0</v>
      </c>
      <c r="AH2060" s="179">
        <f t="shared" ca="1" si="128"/>
        <v>0</v>
      </c>
    </row>
    <row r="2061" spans="2:34" ht="15.75" x14ac:dyDescent="0.25">
      <c r="B2061">
        <f t="shared" ca="1" si="125"/>
        <v>2049</v>
      </c>
      <c r="C2061" t="str">
        <f ca="1">IFERROR(VLOOKUP(B2061,'SKT LİSTESİ'!F:F,1,0),"")</f>
        <v/>
      </c>
      <c r="E2061" s="128" t="str">
        <f ca="1">IFERROR(IF($C2061="","",VLOOKUP(FİLTRE!$C2061,'SKT LİSTESİ'!$F:$S,5,0)),"")</f>
        <v/>
      </c>
      <c r="F2061" s="129" t="str">
        <f ca="1">IFERROR(IF($C2061="","",VLOOKUP(FİLTRE!$C2061,'SKT LİSTESİ'!$F:$S,7,0)),"")</f>
        <v/>
      </c>
      <c r="G2061" s="130" t="str">
        <f ca="1">IFERROR(IF($C2061="","",VLOOKUP(FİLTRE!$C2061,'SKT LİSTESİ'!$F:$S,8,0)),"")</f>
        <v/>
      </c>
      <c r="H2061" s="131" t="str">
        <f ca="1">IF(E2061="","",IF($C2061="","",VLOOKUP(FİLTRE!$C2061,'SKT LİSTESİ'!$F:$S,9,0)))</f>
        <v/>
      </c>
      <c r="I2061" s="132" t="str">
        <f ca="1">IFERROR(IF($C2061="","",VLOOKUP(FİLTRE!$C2061,'SKT LİSTESİ'!$F:$S,10,0)),"")</f>
        <v/>
      </c>
      <c r="J2061" s="133" t="str">
        <f ca="1">IFERROR(IF($C2061="","",VLOOKUP(FİLTRE!$C2061,'SKT LİSTESİ'!$F:$S,11,0)),"")</f>
        <v/>
      </c>
      <c r="K2061" s="134" t="str">
        <f ca="1">IFERROR(IF($C2061="","",VLOOKUP(FİLTRE!$C2061,'SKT LİSTESİ'!$F:$S,12,0)),"")</f>
        <v/>
      </c>
      <c r="L2061" s="134" t="str">
        <f ca="1">IFERROR(IF($C2061="","",VLOOKUP(FİLTRE!$C2061,'SKT LİSTESİ'!$F:$S,13,0)),"")</f>
        <v/>
      </c>
      <c r="M2061" s="135" t="str">
        <f ca="1">IFERROR(IF($C2061="","",VLOOKUP(FİLTRE!$C2061,'SKT LİSTESİ'!$F:$AJ,14,0)),"")</f>
        <v/>
      </c>
      <c r="N2061" s="31" t="str">
        <f ca="1">IFERROR(IF($C2061="","",VLOOKUP(FİLTRE!$C2061,'SKT LİSTESİ'!$F:$AJ,22,0)),"")</f>
        <v/>
      </c>
      <c r="O2061" s="136" t="str">
        <f ca="1">IFERROR(IF($C2061="","",VLOOKUP(FİLTRE!$C2061,'SKT LİSTESİ'!$F:$AJ,23,0)),"")</f>
        <v/>
      </c>
      <c r="P2061" s="31"/>
      <c r="Q2061" s="31"/>
      <c r="R2061" s="137" t="str">
        <f ca="1">(IFERROR(IF($C2061="","",VLOOKUP(FİLTRE!$C2061,'SKT LİSTESİ'!$F:$AJ,15,0)),""))</f>
        <v/>
      </c>
      <c r="S2061" s="138" t="str">
        <f ca="1">IFERROR(IF($C2061="","",VLOOKUP(FİLTRE!$C2061,'SKT LİSTESİ'!$F:$AJ,16,0)),"")</f>
        <v/>
      </c>
      <c r="AF2061" s="179" t="str">
        <f t="shared" ca="1" si="126"/>
        <v/>
      </c>
      <c r="AG2061" s="179">
        <f t="shared" ca="1" si="127"/>
        <v>0</v>
      </c>
      <c r="AH2061" s="179">
        <f t="shared" ca="1" si="128"/>
        <v>0</v>
      </c>
    </row>
    <row r="2062" spans="2:34" ht="15.75" x14ac:dyDescent="0.25">
      <c r="B2062">
        <f t="shared" ref="B2062:B2125" ca="1" si="129">IF($Y$2=1,(ROW()-12),"")</f>
        <v>2050</v>
      </c>
      <c r="C2062" t="str">
        <f ca="1">IFERROR(VLOOKUP(B2062,'SKT LİSTESİ'!F:F,1,0),"")</f>
        <v/>
      </c>
      <c r="E2062" s="128" t="str">
        <f ca="1">IFERROR(IF($C2062="","",VLOOKUP(FİLTRE!$C2062,'SKT LİSTESİ'!$F:$S,5,0)),"")</f>
        <v/>
      </c>
      <c r="F2062" s="129" t="str">
        <f ca="1">IFERROR(IF($C2062="","",VLOOKUP(FİLTRE!$C2062,'SKT LİSTESİ'!$F:$S,7,0)),"")</f>
        <v/>
      </c>
      <c r="G2062" s="130" t="str">
        <f ca="1">IFERROR(IF($C2062="","",VLOOKUP(FİLTRE!$C2062,'SKT LİSTESİ'!$F:$S,8,0)),"")</f>
        <v/>
      </c>
      <c r="H2062" s="131" t="str">
        <f ca="1">IF(E2062="","",IF($C2062="","",VLOOKUP(FİLTRE!$C2062,'SKT LİSTESİ'!$F:$S,9,0)))</f>
        <v/>
      </c>
      <c r="I2062" s="132" t="str">
        <f ca="1">IFERROR(IF($C2062="","",VLOOKUP(FİLTRE!$C2062,'SKT LİSTESİ'!$F:$S,10,0)),"")</f>
        <v/>
      </c>
      <c r="J2062" s="133" t="str">
        <f ca="1">IFERROR(IF($C2062="","",VLOOKUP(FİLTRE!$C2062,'SKT LİSTESİ'!$F:$S,11,0)),"")</f>
        <v/>
      </c>
      <c r="K2062" s="134" t="str">
        <f ca="1">IFERROR(IF($C2062="","",VLOOKUP(FİLTRE!$C2062,'SKT LİSTESİ'!$F:$S,12,0)),"")</f>
        <v/>
      </c>
      <c r="L2062" s="134" t="str">
        <f ca="1">IFERROR(IF($C2062="","",VLOOKUP(FİLTRE!$C2062,'SKT LİSTESİ'!$F:$S,13,0)),"")</f>
        <v/>
      </c>
      <c r="M2062" s="135" t="str">
        <f ca="1">IFERROR(IF($C2062="","",VLOOKUP(FİLTRE!$C2062,'SKT LİSTESİ'!$F:$AJ,14,0)),"")</f>
        <v/>
      </c>
      <c r="N2062" s="31" t="str">
        <f ca="1">IFERROR(IF($C2062="","",VLOOKUP(FİLTRE!$C2062,'SKT LİSTESİ'!$F:$AJ,22,0)),"")</f>
        <v/>
      </c>
      <c r="O2062" s="136" t="str">
        <f ca="1">IFERROR(IF($C2062="","",VLOOKUP(FİLTRE!$C2062,'SKT LİSTESİ'!$F:$AJ,23,0)),"")</f>
        <v/>
      </c>
      <c r="P2062" s="31"/>
      <c r="Q2062" s="31"/>
      <c r="R2062" s="137" t="str">
        <f ca="1">(IFERROR(IF($C2062="","",VLOOKUP(FİLTRE!$C2062,'SKT LİSTESİ'!$F:$AJ,15,0)),""))</f>
        <v/>
      </c>
      <c r="S2062" s="138" t="str">
        <f ca="1">IFERROR(IF($C2062="","",VLOOKUP(FİLTRE!$C2062,'SKT LİSTESİ'!$F:$AJ,16,0)),"")</f>
        <v/>
      </c>
      <c r="AF2062" s="179" t="str">
        <f t="shared" ref="AF2062:AF2125" ca="1" si="130">IF(E2062&lt;&gt;"SAYIM",K2062,
(IF(AND(E2062="SAYIM",R2062=0),0,(COUNTIFS(E:E,"SAYIM",F:F,F2062,R:R,"&gt;"&amp;0)))))</f>
        <v/>
      </c>
      <c r="AG2062" s="179">
        <f t="shared" ref="AG2062:AG2125" ca="1" si="131">IF(E2062="SAYIM",(IFERROR(R2062/AF2062,0)),0)</f>
        <v>0</v>
      </c>
      <c r="AH2062" s="179">
        <f t="shared" ref="AH2062:AH2125" ca="1" si="132">IF(E2062="SAYIM",(IFERROR(S2062/AF2062,0)),0)</f>
        <v>0</v>
      </c>
    </row>
    <row r="2063" spans="2:34" ht="15.75" x14ac:dyDescent="0.25">
      <c r="B2063">
        <f t="shared" ca="1" si="129"/>
        <v>2051</v>
      </c>
      <c r="C2063" t="str">
        <f ca="1">IFERROR(VLOOKUP(B2063,'SKT LİSTESİ'!F:F,1,0),"")</f>
        <v/>
      </c>
      <c r="E2063" s="128" t="str">
        <f ca="1">IFERROR(IF($C2063="","",VLOOKUP(FİLTRE!$C2063,'SKT LİSTESİ'!$F:$S,5,0)),"")</f>
        <v/>
      </c>
      <c r="F2063" s="129" t="str">
        <f ca="1">IFERROR(IF($C2063="","",VLOOKUP(FİLTRE!$C2063,'SKT LİSTESİ'!$F:$S,7,0)),"")</f>
        <v/>
      </c>
      <c r="G2063" s="130" t="str">
        <f ca="1">IFERROR(IF($C2063="","",VLOOKUP(FİLTRE!$C2063,'SKT LİSTESİ'!$F:$S,8,0)),"")</f>
        <v/>
      </c>
      <c r="H2063" s="131" t="str">
        <f ca="1">IF(E2063="","",IF($C2063="","",VLOOKUP(FİLTRE!$C2063,'SKT LİSTESİ'!$F:$S,9,0)))</f>
        <v/>
      </c>
      <c r="I2063" s="132" t="str">
        <f ca="1">IFERROR(IF($C2063="","",VLOOKUP(FİLTRE!$C2063,'SKT LİSTESİ'!$F:$S,10,0)),"")</f>
        <v/>
      </c>
      <c r="J2063" s="133" t="str">
        <f ca="1">IFERROR(IF($C2063="","",VLOOKUP(FİLTRE!$C2063,'SKT LİSTESİ'!$F:$S,11,0)),"")</f>
        <v/>
      </c>
      <c r="K2063" s="134" t="str">
        <f ca="1">IFERROR(IF($C2063="","",VLOOKUP(FİLTRE!$C2063,'SKT LİSTESİ'!$F:$S,12,0)),"")</f>
        <v/>
      </c>
      <c r="L2063" s="134" t="str">
        <f ca="1">IFERROR(IF($C2063="","",VLOOKUP(FİLTRE!$C2063,'SKT LİSTESİ'!$F:$S,13,0)),"")</f>
        <v/>
      </c>
      <c r="M2063" s="135" t="str">
        <f ca="1">IFERROR(IF($C2063="","",VLOOKUP(FİLTRE!$C2063,'SKT LİSTESİ'!$F:$AJ,14,0)),"")</f>
        <v/>
      </c>
      <c r="N2063" s="31" t="str">
        <f ca="1">IFERROR(IF($C2063="","",VLOOKUP(FİLTRE!$C2063,'SKT LİSTESİ'!$F:$AJ,22,0)),"")</f>
        <v/>
      </c>
      <c r="O2063" s="136" t="str">
        <f ca="1">IFERROR(IF($C2063="","",VLOOKUP(FİLTRE!$C2063,'SKT LİSTESİ'!$F:$AJ,23,0)),"")</f>
        <v/>
      </c>
      <c r="P2063" s="31"/>
      <c r="Q2063" s="31"/>
      <c r="R2063" s="137" t="str">
        <f ca="1">(IFERROR(IF($C2063="","",VLOOKUP(FİLTRE!$C2063,'SKT LİSTESİ'!$F:$AJ,15,0)),""))</f>
        <v/>
      </c>
      <c r="S2063" s="138" t="str">
        <f ca="1">IFERROR(IF($C2063="","",VLOOKUP(FİLTRE!$C2063,'SKT LİSTESİ'!$F:$AJ,16,0)),"")</f>
        <v/>
      </c>
      <c r="AF2063" s="179" t="str">
        <f t="shared" ca="1" si="130"/>
        <v/>
      </c>
      <c r="AG2063" s="179">
        <f t="shared" ca="1" si="131"/>
        <v>0</v>
      </c>
      <c r="AH2063" s="179">
        <f t="shared" ca="1" si="132"/>
        <v>0</v>
      </c>
    </row>
    <row r="2064" spans="2:34" ht="15.75" x14ac:dyDescent="0.25">
      <c r="B2064">
        <f t="shared" ca="1" si="129"/>
        <v>2052</v>
      </c>
      <c r="C2064" t="str">
        <f ca="1">IFERROR(VLOOKUP(B2064,'SKT LİSTESİ'!F:F,1,0),"")</f>
        <v/>
      </c>
      <c r="E2064" s="128" t="str">
        <f ca="1">IFERROR(IF($C2064="","",VLOOKUP(FİLTRE!$C2064,'SKT LİSTESİ'!$F:$S,5,0)),"")</f>
        <v/>
      </c>
      <c r="F2064" s="129" t="str">
        <f ca="1">IFERROR(IF($C2064="","",VLOOKUP(FİLTRE!$C2064,'SKT LİSTESİ'!$F:$S,7,0)),"")</f>
        <v/>
      </c>
      <c r="G2064" s="130" t="str">
        <f ca="1">IFERROR(IF($C2064="","",VLOOKUP(FİLTRE!$C2064,'SKT LİSTESİ'!$F:$S,8,0)),"")</f>
        <v/>
      </c>
      <c r="H2064" s="131" t="str">
        <f ca="1">IF(E2064="","",IF($C2064="","",VLOOKUP(FİLTRE!$C2064,'SKT LİSTESİ'!$F:$S,9,0)))</f>
        <v/>
      </c>
      <c r="I2064" s="132" t="str">
        <f ca="1">IFERROR(IF($C2064="","",VLOOKUP(FİLTRE!$C2064,'SKT LİSTESİ'!$F:$S,10,0)),"")</f>
        <v/>
      </c>
      <c r="J2064" s="133" t="str">
        <f ca="1">IFERROR(IF($C2064="","",VLOOKUP(FİLTRE!$C2064,'SKT LİSTESİ'!$F:$S,11,0)),"")</f>
        <v/>
      </c>
      <c r="K2064" s="134" t="str">
        <f ca="1">IFERROR(IF($C2064="","",VLOOKUP(FİLTRE!$C2064,'SKT LİSTESİ'!$F:$S,12,0)),"")</f>
        <v/>
      </c>
      <c r="L2064" s="134" t="str">
        <f ca="1">IFERROR(IF($C2064="","",VLOOKUP(FİLTRE!$C2064,'SKT LİSTESİ'!$F:$S,13,0)),"")</f>
        <v/>
      </c>
      <c r="M2064" s="135" t="str">
        <f ca="1">IFERROR(IF($C2064="","",VLOOKUP(FİLTRE!$C2064,'SKT LİSTESİ'!$F:$AJ,14,0)),"")</f>
        <v/>
      </c>
      <c r="N2064" s="31" t="str">
        <f ca="1">IFERROR(IF($C2064="","",VLOOKUP(FİLTRE!$C2064,'SKT LİSTESİ'!$F:$AJ,22,0)),"")</f>
        <v/>
      </c>
      <c r="O2064" s="136" t="str">
        <f ca="1">IFERROR(IF($C2064="","",VLOOKUP(FİLTRE!$C2064,'SKT LİSTESİ'!$F:$AJ,23,0)),"")</f>
        <v/>
      </c>
      <c r="P2064" s="31"/>
      <c r="Q2064" s="31"/>
      <c r="R2064" s="137" t="str">
        <f ca="1">(IFERROR(IF($C2064="","",VLOOKUP(FİLTRE!$C2064,'SKT LİSTESİ'!$F:$AJ,15,0)),""))</f>
        <v/>
      </c>
      <c r="S2064" s="138" t="str">
        <f ca="1">IFERROR(IF($C2064="","",VLOOKUP(FİLTRE!$C2064,'SKT LİSTESİ'!$F:$AJ,16,0)),"")</f>
        <v/>
      </c>
      <c r="AF2064" s="179" t="str">
        <f t="shared" ca="1" si="130"/>
        <v/>
      </c>
      <c r="AG2064" s="179">
        <f t="shared" ca="1" si="131"/>
        <v>0</v>
      </c>
      <c r="AH2064" s="179">
        <f t="shared" ca="1" si="132"/>
        <v>0</v>
      </c>
    </row>
    <row r="2065" spans="2:34" ht="15.75" x14ac:dyDescent="0.25">
      <c r="B2065">
        <f t="shared" ca="1" si="129"/>
        <v>2053</v>
      </c>
      <c r="C2065" t="str">
        <f ca="1">IFERROR(VLOOKUP(B2065,'SKT LİSTESİ'!F:F,1,0),"")</f>
        <v/>
      </c>
      <c r="E2065" s="128" t="str">
        <f ca="1">IFERROR(IF($C2065="","",VLOOKUP(FİLTRE!$C2065,'SKT LİSTESİ'!$F:$S,5,0)),"")</f>
        <v/>
      </c>
      <c r="F2065" s="129" t="str">
        <f ca="1">IFERROR(IF($C2065="","",VLOOKUP(FİLTRE!$C2065,'SKT LİSTESİ'!$F:$S,7,0)),"")</f>
        <v/>
      </c>
      <c r="G2065" s="130" t="str">
        <f ca="1">IFERROR(IF($C2065="","",VLOOKUP(FİLTRE!$C2065,'SKT LİSTESİ'!$F:$S,8,0)),"")</f>
        <v/>
      </c>
      <c r="H2065" s="131" t="str">
        <f ca="1">IF(E2065="","",IF($C2065="","",VLOOKUP(FİLTRE!$C2065,'SKT LİSTESİ'!$F:$S,9,0)))</f>
        <v/>
      </c>
      <c r="I2065" s="132" t="str">
        <f ca="1">IFERROR(IF($C2065="","",VLOOKUP(FİLTRE!$C2065,'SKT LİSTESİ'!$F:$S,10,0)),"")</f>
        <v/>
      </c>
      <c r="J2065" s="133" t="str">
        <f ca="1">IFERROR(IF($C2065="","",VLOOKUP(FİLTRE!$C2065,'SKT LİSTESİ'!$F:$S,11,0)),"")</f>
        <v/>
      </c>
      <c r="K2065" s="134" t="str">
        <f ca="1">IFERROR(IF($C2065="","",VLOOKUP(FİLTRE!$C2065,'SKT LİSTESİ'!$F:$S,12,0)),"")</f>
        <v/>
      </c>
      <c r="L2065" s="134" t="str">
        <f ca="1">IFERROR(IF($C2065="","",VLOOKUP(FİLTRE!$C2065,'SKT LİSTESİ'!$F:$S,13,0)),"")</f>
        <v/>
      </c>
      <c r="M2065" s="135" t="str">
        <f ca="1">IFERROR(IF($C2065="","",VLOOKUP(FİLTRE!$C2065,'SKT LİSTESİ'!$F:$AJ,14,0)),"")</f>
        <v/>
      </c>
      <c r="N2065" s="31" t="str">
        <f ca="1">IFERROR(IF($C2065="","",VLOOKUP(FİLTRE!$C2065,'SKT LİSTESİ'!$F:$AJ,22,0)),"")</f>
        <v/>
      </c>
      <c r="O2065" s="136" t="str">
        <f ca="1">IFERROR(IF($C2065="","",VLOOKUP(FİLTRE!$C2065,'SKT LİSTESİ'!$F:$AJ,23,0)),"")</f>
        <v/>
      </c>
      <c r="P2065" s="31"/>
      <c r="Q2065" s="31"/>
      <c r="R2065" s="137" t="str">
        <f ca="1">(IFERROR(IF($C2065="","",VLOOKUP(FİLTRE!$C2065,'SKT LİSTESİ'!$F:$AJ,15,0)),""))</f>
        <v/>
      </c>
      <c r="S2065" s="138" t="str">
        <f ca="1">IFERROR(IF($C2065="","",VLOOKUP(FİLTRE!$C2065,'SKT LİSTESİ'!$F:$AJ,16,0)),"")</f>
        <v/>
      </c>
      <c r="AF2065" s="179" t="str">
        <f t="shared" ca="1" si="130"/>
        <v/>
      </c>
      <c r="AG2065" s="179">
        <f t="shared" ca="1" si="131"/>
        <v>0</v>
      </c>
      <c r="AH2065" s="179">
        <f t="shared" ca="1" si="132"/>
        <v>0</v>
      </c>
    </row>
    <row r="2066" spans="2:34" ht="15.75" x14ac:dyDescent="0.25">
      <c r="B2066">
        <f t="shared" ca="1" si="129"/>
        <v>2054</v>
      </c>
      <c r="C2066" t="str">
        <f ca="1">IFERROR(VLOOKUP(B2066,'SKT LİSTESİ'!F:F,1,0),"")</f>
        <v/>
      </c>
      <c r="E2066" s="128" t="str">
        <f ca="1">IFERROR(IF($C2066="","",VLOOKUP(FİLTRE!$C2066,'SKT LİSTESİ'!$F:$S,5,0)),"")</f>
        <v/>
      </c>
      <c r="F2066" s="129" t="str">
        <f ca="1">IFERROR(IF($C2066="","",VLOOKUP(FİLTRE!$C2066,'SKT LİSTESİ'!$F:$S,7,0)),"")</f>
        <v/>
      </c>
      <c r="G2066" s="130" t="str">
        <f ca="1">IFERROR(IF($C2066="","",VLOOKUP(FİLTRE!$C2066,'SKT LİSTESİ'!$F:$S,8,0)),"")</f>
        <v/>
      </c>
      <c r="H2066" s="131" t="str">
        <f ca="1">IF(E2066="","",IF($C2066="","",VLOOKUP(FİLTRE!$C2066,'SKT LİSTESİ'!$F:$S,9,0)))</f>
        <v/>
      </c>
      <c r="I2066" s="132" t="str">
        <f ca="1">IFERROR(IF($C2066="","",VLOOKUP(FİLTRE!$C2066,'SKT LİSTESİ'!$F:$S,10,0)),"")</f>
        <v/>
      </c>
      <c r="J2066" s="133" t="str">
        <f ca="1">IFERROR(IF($C2066="","",VLOOKUP(FİLTRE!$C2066,'SKT LİSTESİ'!$F:$S,11,0)),"")</f>
        <v/>
      </c>
      <c r="K2066" s="134" t="str">
        <f ca="1">IFERROR(IF($C2066="","",VLOOKUP(FİLTRE!$C2066,'SKT LİSTESİ'!$F:$S,12,0)),"")</f>
        <v/>
      </c>
      <c r="L2066" s="134" t="str">
        <f ca="1">IFERROR(IF($C2066="","",VLOOKUP(FİLTRE!$C2066,'SKT LİSTESİ'!$F:$S,13,0)),"")</f>
        <v/>
      </c>
      <c r="M2066" s="135" t="str">
        <f ca="1">IFERROR(IF($C2066="","",VLOOKUP(FİLTRE!$C2066,'SKT LİSTESİ'!$F:$AJ,14,0)),"")</f>
        <v/>
      </c>
      <c r="N2066" s="31" t="str">
        <f ca="1">IFERROR(IF($C2066="","",VLOOKUP(FİLTRE!$C2066,'SKT LİSTESİ'!$F:$AJ,22,0)),"")</f>
        <v/>
      </c>
      <c r="O2066" s="136" t="str">
        <f ca="1">IFERROR(IF($C2066="","",VLOOKUP(FİLTRE!$C2066,'SKT LİSTESİ'!$F:$AJ,23,0)),"")</f>
        <v/>
      </c>
      <c r="P2066" s="31"/>
      <c r="Q2066" s="31"/>
      <c r="R2066" s="137" t="str">
        <f ca="1">(IFERROR(IF($C2066="","",VLOOKUP(FİLTRE!$C2066,'SKT LİSTESİ'!$F:$AJ,15,0)),""))</f>
        <v/>
      </c>
      <c r="S2066" s="138" t="str">
        <f ca="1">IFERROR(IF($C2066="","",VLOOKUP(FİLTRE!$C2066,'SKT LİSTESİ'!$F:$AJ,16,0)),"")</f>
        <v/>
      </c>
      <c r="AF2066" s="179" t="str">
        <f t="shared" ca="1" si="130"/>
        <v/>
      </c>
      <c r="AG2066" s="179">
        <f t="shared" ca="1" si="131"/>
        <v>0</v>
      </c>
      <c r="AH2066" s="179">
        <f t="shared" ca="1" si="132"/>
        <v>0</v>
      </c>
    </row>
    <row r="2067" spans="2:34" ht="15.75" x14ac:dyDescent="0.25">
      <c r="B2067">
        <f t="shared" ca="1" si="129"/>
        <v>2055</v>
      </c>
      <c r="C2067" t="str">
        <f ca="1">IFERROR(VLOOKUP(B2067,'SKT LİSTESİ'!F:F,1,0),"")</f>
        <v/>
      </c>
      <c r="E2067" s="128" t="str">
        <f ca="1">IFERROR(IF($C2067="","",VLOOKUP(FİLTRE!$C2067,'SKT LİSTESİ'!$F:$S,5,0)),"")</f>
        <v/>
      </c>
      <c r="F2067" s="129" t="str">
        <f ca="1">IFERROR(IF($C2067="","",VLOOKUP(FİLTRE!$C2067,'SKT LİSTESİ'!$F:$S,7,0)),"")</f>
        <v/>
      </c>
      <c r="G2067" s="130" t="str">
        <f ca="1">IFERROR(IF($C2067="","",VLOOKUP(FİLTRE!$C2067,'SKT LİSTESİ'!$F:$S,8,0)),"")</f>
        <v/>
      </c>
      <c r="H2067" s="131" t="str">
        <f ca="1">IF(E2067="","",IF($C2067="","",VLOOKUP(FİLTRE!$C2067,'SKT LİSTESİ'!$F:$S,9,0)))</f>
        <v/>
      </c>
      <c r="I2067" s="132" t="str">
        <f ca="1">IFERROR(IF($C2067="","",VLOOKUP(FİLTRE!$C2067,'SKT LİSTESİ'!$F:$S,10,0)),"")</f>
        <v/>
      </c>
      <c r="J2067" s="133" t="str">
        <f ca="1">IFERROR(IF($C2067="","",VLOOKUP(FİLTRE!$C2067,'SKT LİSTESİ'!$F:$S,11,0)),"")</f>
        <v/>
      </c>
      <c r="K2067" s="134" t="str">
        <f ca="1">IFERROR(IF($C2067="","",VLOOKUP(FİLTRE!$C2067,'SKT LİSTESİ'!$F:$S,12,0)),"")</f>
        <v/>
      </c>
      <c r="L2067" s="134" t="str">
        <f ca="1">IFERROR(IF($C2067="","",VLOOKUP(FİLTRE!$C2067,'SKT LİSTESİ'!$F:$S,13,0)),"")</f>
        <v/>
      </c>
      <c r="M2067" s="135" t="str">
        <f ca="1">IFERROR(IF($C2067="","",VLOOKUP(FİLTRE!$C2067,'SKT LİSTESİ'!$F:$AJ,14,0)),"")</f>
        <v/>
      </c>
      <c r="N2067" s="31" t="str">
        <f ca="1">IFERROR(IF($C2067="","",VLOOKUP(FİLTRE!$C2067,'SKT LİSTESİ'!$F:$AJ,22,0)),"")</f>
        <v/>
      </c>
      <c r="O2067" s="136" t="str">
        <f ca="1">IFERROR(IF($C2067="","",VLOOKUP(FİLTRE!$C2067,'SKT LİSTESİ'!$F:$AJ,23,0)),"")</f>
        <v/>
      </c>
      <c r="P2067" s="31"/>
      <c r="Q2067" s="31"/>
      <c r="R2067" s="137" t="str">
        <f ca="1">(IFERROR(IF($C2067="","",VLOOKUP(FİLTRE!$C2067,'SKT LİSTESİ'!$F:$AJ,15,0)),""))</f>
        <v/>
      </c>
      <c r="S2067" s="138" t="str">
        <f ca="1">IFERROR(IF($C2067="","",VLOOKUP(FİLTRE!$C2067,'SKT LİSTESİ'!$F:$AJ,16,0)),"")</f>
        <v/>
      </c>
      <c r="AF2067" s="179" t="str">
        <f t="shared" ca="1" si="130"/>
        <v/>
      </c>
      <c r="AG2067" s="179">
        <f t="shared" ca="1" si="131"/>
        <v>0</v>
      </c>
      <c r="AH2067" s="179">
        <f t="shared" ca="1" si="132"/>
        <v>0</v>
      </c>
    </row>
    <row r="2068" spans="2:34" ht="15.75" x14ac:dyDescent="0.25">
      <c r="B2068">
        <f t="shared" ca="1" si="129"/>
        <v>2056</v>
      </c>
      <c r="C2068" t="str">
        <f ca="1">IFERROR(VLOOKUP(B2068,'SKT LİSTESİ'!F:F,1,0),"")</f>
        <v/>
      </c>
      <c r="E2068" s="128" t="str">
        <f ca="1">IFERROR(IF($C2068="","",VLOOKUP(FİLTRE!$C2068,'SKT LİSTESİ'!$F:$S,5,0)),"")</f>
        <v/>
      </c>
      <c r="F2068" s="129" t="str">
        <f ca="1">IFERROR(IF($C2068="","",VLOOKUP(FİLTRE!$C2068,'SKT LİSTESİ'!$F:$S,7,0)),"")</f>
        <v/>
      </c>
      <c r="G2068" s="130" t="str">
        <f ca="1">IFERROR(IF($C2068="","",VLOOKUP(FİLTRE!$C2068,'SKT LİSTESİ'!$F:$S,8,0)),"")</f>
        <v/>
      </c>
      <c r="H2068" s="131" t="str">
        <f ca="1">IF(E2068="","",IF($C2068="","",VLOOKUP(FİLTRE!$C2068,'SKT LİSTESİ'!$F:$S,9,0)))</f>
        <v/>
      </c>
      <c r="I2068" s="132" t="str">
        <f ca="1">IFERROR(IF($C2068="","",VLOOKUP(FİLTRE!$C2068,'SKT LİSTESİ'!$F:$S,10,0)),"")</f>
        <v/>
      </c>
      <c r="J2068" s="133" t="str">
        <f ca="1">IFERROR(IF($C2068="","",VLOOKUP(FİLTRE!$C2068,'SKT LİSTESİ'!$F:$S,11,0)),"")</f>
        <v/>
      </c>
      <c r="K2068" s="134" t="str">
        <f ca="1">IFERROR(IF($C2068="","",VLOOKUP(FİLTRE!$C2068,'SKT LİSTESİ'!$F:$S,12,0)),"")</f>
        <v/>
      </c>
      <c r="L2068" s="134" t="str">
        <f ca="1">IFERROR(IF($C2068="","",VLOOKUP(FİLTRE!$C2068,'SKT LİSTESİ'!$F:$S,13,0)),"")</f>
        <v/>
      </c>
      <c r="M2068" s="135" t="str">
        <f ca="1">IFERROR(IF($C2068="","",VLOOKUP(FİLTRE!$C2068,'SKT LİSTESİ'!$F:$AJ,14,0)),"")</f>
        <v/>
      </c>
      <c r="N2068" s="31" t="str">
        <f ca="1">IFERROR(IF($C2068="","",VLOOKUP(FİLTRE!$C2068,'SKT LİSTESİ'!$F:$AJ,22,0)),"")</f>
        <v/>
      </c>
      <c r="O2068" s="136" t="str">
        <f ca="1">IFERROR(IF($C2068="","",VLOOKUP(FİLTRE!$C2068,'SKT LİSTESİ'!$F:$AJ,23,0)),"")</f>
        <v/>
      </c>
      <c r="P2068" s="31"/>
      <c r="Q2068" s="31"/>
      <c r="R2068" s="137" t="str">
        <f ca="1">(IFERROR(IF($C2068="","",VLOOKUP(FİLTRE!$C2068,'SKT LİSTESİ'!$F:$AJ,15,0)),""))</f>
        <v/>
      </c>
      <c r="S2068" s="138" t="str">
        <f ca="1">IFERROR(IF($C2068="","",VLOOKUP(FİLTRE!$C2068,'SKT LİSTESİ'!$F:$AJ,16,0)),"")</f>
        <v/>
      </c>
      <c r="AF2068" s="179" t="str">
        <f t="shared" ca="1" si="130"/>
        <v/>
      </c>
      <c r="AG2068" s="179">
        <f t="shared" ca="1" si="131"/>
        <v>0</v>
      </c>
      <c r="AH2068" s="179">
        <f t="shared" ca="1" si="132"/>
        <v>0</v>
      </c>
    </row>
    <row r="2069" spans="2:34" ht="15.75" x14ac:dyDescent="0.25">
      <c r="B2069">
        <f t="shared" ca="1" si="129"/>
        <v>2057</v>
      </c>
      <c r="C2069" t="str">
        <f ca="1">IFERROR(VLOOKUP(B2069,'SKT LİSTESİ'!F:F,1,0),"")</f>
        <v/>
      </c>
      <c r="E2069" s="128" t="str">
        <f ca="1">IFERROR(IF($C2069="","",VLOOKUP(FİLTRE!$C2069,'SKT LİSTESİ'!$F:$S,5,0)),"")</f>
        <v/>
      </c>
      <c r="F2069" s="129" t="str">
        <f ca="1">IFERROR(IF($C2069="","",VLOOKUP(FİLTRE!$C2069,'SKT LİSTESİ'!$F:$S,7,0)),"")</f>
        <v/>
      </c>
      <c r="G2069" s="130" t="str">
        <f ca="1">IFERROR(IF($C2069="","",VLOOKUP(FİLTRE!$C2069,'SKT LİSTESİ'!$F:$S,8,0)),"")</f>
        <v/>
      </c>
      <c r="H2069" s="131" t="str">
        <f ca="1">IF(E2069="","",IF($C2069="","",VLOOKUP(FİLTRE!$C2069,'SKT LİSTESİ'!$F:$S,9,0)))</f>
        <v/>
      </c>
      <c r="I2069" s="132" t="str">
        <f ca="1">IFERROR(IF($C2069="","",VLOOKUP(FİLTRE!$C2069,'SKT LİSTESİ'!$F:$S,10,0)),"")</f>
        <v/>
      </c>
      <c r="J2069" s="133" t="str">
        <f ca="1">IFERROR(IF($C2069="","",VLOOKUP(FİLTRE!$C2069,'SKT LİSTESİ'!$F:$S,11,0)),"")</f>
        <v/>
      </c>
      <c r="K2069" s="134" t="str">
        <f ca="1">IFERROR(IF($C2069="","",VLOOKUP(FİLTRE!$C2069,'SKT LİSTESİ'!$F:$S,12,0)),"")</f>
        <v/>
      </c>
      <c r="L2069" s="134" t="str">
        <f ca="1">IFERROR(IF($C2069="","",VLOOKUP(FİLTRE!$C2069,'SKT LİSTESİ'!$F:$S,13,0)),"")</f>
        <v/>
      </c>
      <c r="M2069" s="135" t="str">
        <f ca="1">IFERROR(IF($C2069="","",VLOOKUP(FİLTRE!$C2069,'SKT LİSTESİ'!$F:$AJ,14,0)),"")</f>
        <v/>
      </c>
      <c r="N2069" s="31" t="str">
        <f ca="1">IFERROR(IF($C2069="","",VLOOKUP(FİLTRE!$C2069,'SKT LİSTESİ'!$F:$AJ,22,0)),"")</f>
        <v/>
      </c>
      <c r="O2069" s="136" t="str">
        <f ca="1">IFERROR(IF($C2069="","",VLOOKUP(FİLTRE!$C2069,'SKT LİSTESİ'!$F:$AJ,23,0)),"")</f>
        <v/>
      </c>
      <c r="P2069" s="31"/>
      <c r="Q2069" s="31"/>
      <c r="R2069" s="137" t="str">
        <f ca="1">(IFERROR(IF($C2069="","",VLOOKUP(FİLTRE!$C2069,'SKT LİSTESİ'!$F:$AJ,15,0)),""))</f>
        <v/>
      </c>
      <c r="S2069" s="138" t="str">
        <f ca="1">IFERROR(IF($C2069="","",VLOOKUP(FİLTRE!$C2069,'SKT LİSTESİ'!$F:$AJ,16,0)),"")</f>
        <v/>
      </c>
      <c r="AF2069" s="179" t="str">
        <f t="shared" ca="1" si="130"/>
        <v/>
      </c>
      <c r="AG2069" s="179">
        <f t="shared" ca="1" si="131"/>
        <v>0</v>
      </c>
      <c r="AH2069" s="179">
        <f t="shared" ca="1" si="132"/>
        <v>0</v>
      </c>
    </row>
    <row r="2070" spans="2:34" ht="15.75" x14ac:dyDescent="0.25">
      <c r="B2070">
        <f t="shared" ca="1" si="129"/>
        <v>2058</v>
      </c>
      <c r="C2070" t="str">
        <f ca="1">IFERROR(VLOOKUP(B2070,'SKT LİSTESİ'!F:F,1,0),"")</f>
        <v/>
      </c>
      <c r="E2070" s="128" t="str">
        <f ca="1">IFERROR(IF($C2070="","",VLOOKUP(FİLTRE!$C2070,'SKT LİSTESİ'!$F:$S,5,0)),"")</f>
        <v/>
      </c>
      <c r="F2070" s="129" t="str">
        <f ca="1">IFERROR(IF($C2070="","",VLOOKUP(FİLTRE!$C2070,'SKT LİSTESİ'!$F:$S,7,0)),"")</f>
        <v/>
      </c>
      <c r="G2070" s="130" t="str">
        <f ca="1">IFERROR(IF($C2070="","",VLOOKUP(FİLTRE!$C2070,'SKT LİSTESİ'!$F:$S,8,0)),"")</f>
        <v/>
      </c>
      <c r="H2070" s="131" t="str">
        <f ca="1">IF(E2070="","",IF($C2070="","",VLOOKUP(FİLTRE!$C2070,'SKT LİSTESİ'!$F:$S,9,0)))</f>
        <v/>
      </c>
      <c r="I2070" s="132" t="str">
        <f ca="1">IFERROR(IF($C2070="","",VLOOKUP(FİLTRE!$C2070,'SKT LİSTESİ'!$F:$S,10,0)),"")</f>
        <v/>
      </c>
      <c r="J2070" s="133" t="str">
        <f ca="1">IFERROR(IF($C2070="","",VLOOKUP(FİLTRE!$C2070,'SKT LİSTESİ'!$F:$S,11,0)),"")</f>
        <v/>
      </c>
      <c r="K2070" s="134" t="str">
        <f ca="1">IFERROR(IF($C2070="","",VLOOKUP(FİLTRE!$C2070,'SKT LİSTESİ'!$F:$S,12,0)),"")</f>
        <v/>
      </c>
      <c r="L2070" s="134" t="str">
        <f ca="1">IFERROR(IF($C2070="","",VLOOKUP(FİLTRE!$C2070,'SKT LİSTESİ'!$F:$S,13,0)),"")</f>
        <v/>
      </c>
      <c r="M2070" s="135" t="str">
        <f ca="1">IFERROR(IF($C2070="","",VLOOKUP(FİLTRE!$C2070,'SKT LİSTESİ'!$F:$AJ,14,0)),"")</f>
        <v/>
      </c>
      <c r="N2070" s="31" t="str">
        <f ca="1">IFERROR(IF($C2070="","",VLOOKUP(FİLTRE!$C2070,'SKT LİSTESİ'!$F:$AJ,22,0)),"")</f>
        <v/>
      </c>
      <c r="O2070" s="136" t="str">
        <f ca="1">IFERROR(IF($C2070="","",VLOOKUP(FİLTRE!$C2070,'SKT LİSTESİ'!$F:$AJ,23,0)),"")</f>
        <v/>
      </c>
      <c r="P2070" s="31"/>
      <c r="Q2070" s="31"/>
      <c r="R2070" s="137" t="str">
        <f ca="1">(IFERROR(IF($C2070="","",VLOOKUP(FİLTRE!$C2070,'SKT LİSTESİ'!$F:$AJ,15,0)),""))</f>
        <v/>
      </c>
      <c r="S2070" s="138" t="str">
        <f ca="1">IFERROR(IF($C2070="","",VLOOKUP(FİLTRE!$C2070,'SKT LİSTESİ'!$F:$AJ,16,0)),"")</f>
        <v/>
      </c>
      <c r="AF2070" s="179" t="str">
        <f t="shared" ca="1" si="130"/>
        <v/>
      </c>
      <c r="AG2070" s="179">
        <f t="shared" ca="1" si="131"/>
        <v>0</v>
      </c>
      <c r="AH2070" s="179">
        <f t="shared" ca="1" si="132"/>
        <v>0</v>
      </c>
    </row>
    <row r="2071" spans="2:34" ht="15.75" x14ac:dyDescent="0.25">
      <c r="B2071">
        <f t="shared" ca="1" si="129"/>
        <v>2059</v>
      </c>
      <c r="C2071" t="str">
        <f ca="1">IFERROR(VLOOKUP(B2071,'SKT LİSTESİ'!F:F,1,0),"")</f>
        <v/>
      </c>
      <c r="E2071" s="128" t="str">
        <f ca="1">IFERROR(IF($C2071="","",VLOOKUP(FİLTRE!$C2071,'SKT LİSTESİ'!$F:$S,5,0)),"")</f>
        <v/>
      </c>
      <c r="F2071" s="129" t="str">
        <f ca="1">IFERROR(IF($C2071="","",VLOOKUP(FİLTRE!$C2071,'SKT LİSTESİ'!$F:$S,7,0)),"")</f>
        <v/>
      </c>
      <c r="G2071" s="130" t="str">
        <f ca="1">IFERROR(IF($C2071="","",VLOOKUP(FİLTRE!$C2071,'SKT LİSTESİ'!$F:$S,8,0)),"")</f>
        <v/>
      </c>
      <c r="H2071" s="131" t="str">
        <f ca="1">IF(E2071="","",IF($C2071="","",VLOOKUP(FİLTRE!$C2071,'SKT LİSTESİ'!$F:$S,9,0)))</f>
        <v/>
      </c>
      <c r="I2071" s="132" t="str">
        <f ca="1">IFERROR(IF($C2071="","",VLOOKUP(FİLTRE!$C2071,'SKT LİSTESİ'!$F:$S,10,0)),"")</f>
        <v/>
      </c>
      <c r="J2071" s="133" t="str">
        <f ca="1">IFERROR(IF($C2071="","",VLOOKUP(FİLTRE!$C2071,'SKT LİSTESİ'!$F:$S,11,0)),"")</f>
        <v/>
      </c>
      <c r="K2071" s="134" t="str">
        <f ca="1">IFERROR(IF($C2071="","",VLOOKUP(FİLTRE!$C2071,'SKT LİSTESİ'!$F:$S,12,0)),"")</f>
        <v/>
      </c>
      <c r="L2071" s="134" t="str">
        <f ca="1">IFERROR(IF($C2071="","",VLOOKUP(FİLTRE!$C2071,'SKT LİSTESİ'!$F:$S,13,0)),"")</f>
        <v/>
      </c>
      <c r="M2071" s="135" t="str">
        <f ca="1">IFERROR(IF($C2071="","",VLOOKUP(FİLTRE!$C2071,'SKT LİSTESİ'!$F:$AJ,14,0)),"")</f>
        <v/>
      </c>
      <c r="N2071" s="31" t="str">
        <f ca="1">IFERROR(IF($C2071="","",VLOOKUP(FİLTRE!$C2071,'SKT LİSTESİ'!$F:$AJ,22,0)),"")</f>
        <v/>
      </c>
      <c r="O2071" s="136" t="str">
        <f ca="1">IFERROR(IF($C2071="","",VLOOKUP(FİLTRE!$C2071,'SKT LİSTESİ'!$F:$AJ,23,0)),"")</f>
        <v/>
      </c>
      <c r="P2071" s="31"/>
      <c r="Q2071" s="31"/>
      <c r="R2071" s="137" t="str">
        <f ca="1">(IFERROR(IF($C2071="","",VLOOKUP(FİLTRE!$C2071,'SKT LİSTESİ'!$F:$AJ,15,0)),""))</f>
        <v/>
      </c>
      <c r="S2071" s="138" t="str">
        <f ca="1">IFERROR(IF($C2071="","",VLOOKUP(FİLTRE!$C2071,'SKT LİSTESİ'!$F:$AJ,16,0)),"")</f>
        <v/>
      </c>
      <c r="AF2071" s="179" t="str">
        <f t="shared" ca="1" si="130"/>
        <v/>
      </c>
      <c r="AG2071" s="179">
        <f t="shared" ca="1" si="131"/>
        <v>0</v>
      </c>
      <c r="AH2071" s="179">
        <f t="shared" ca="1" si="132"/>
        <v>0</v>
      </c>
    </row>
    <row r="2072" spans="2:34" ht="15.75" x14ac:dyDescent="0.25">
      <c r="B2072">
        <f t="shared" ca="1" si="129"/>
        <v>2060</v>
      </c>
      <c r="C2072" t="str">
        <f ca="1">IFERROR(VLOOKUP(B2072,'SKT LİSTESİ'!F:F,1,0),"")</f>
        <v/>
      </c>
      <c r="E2072" s="128" t="str">
        <f ca="1">IFERROR(IF($C2072="","",VLOOKUP(FİLTRE!$C2072,'SKT LİSTESİ'!$F:$S,5,0)),"")</f>
        <v/>
      </c>
      <c r="F2072" s="129" t="str">
        <f ca="1">IFERROR(IF($C2072="","",VLOOKUP(FİLTRE!$C2072,'SKT LİSTESİ'!$F:$S,7,0)),"")</f>
        <v/>
      </c>
      <c r="G2072" s="130" t="str">
        <f ca="1">IFERROR(IF($C2072="","",VLOOKUP(FİLTRE!$C2072,'SKT LİSTESİ'!$F:$S,8,0)),"")</f>
        <v/>
      </c>
      <c r="H2072" s="131" t="str">
        <f ca="1">IF(E2072="","",IF($C2072="","",VLOOKUP(FİLTRE!$C2072,'SKT LİSTESİ'!$F:$S,9,0)))</f>
        <v/>
      </c>
      <c r="I2072" s="132" t="str">
        <f ca="1">IFERROR(IF($C2072="","",VLOOKUP(FİLTRE!$C2072,'SKT LİSTESİ'!$F:$S,10,0)),"")</f>
        <v/>
      </c>
      <c r="J2072" s="133" t="str">
        <f ca="1">IFERROR(IF($C2072="","",VLOOKUP(FİLTRE!$C2072,'SKT LİSTESİ'!$F:$S,11,0)),"")</f>
        <v/>
      </c>
      <c r="K2072" s="134" t="str">
        <f ca="1">IFERROR(IF($C2072="","",VLOOKUP(FİLTRE!$C2072,'SKT LİSTESİ'!$F:$S,12,0)),"")</f>
        <v/>
      </c>
      <c r="L2072" s="134" t="str">
        <f ca="1">IFERROR(IF($C2072="","",VLOOKUP(FİLTRE!$C2072,'SKT LİSTESİ'!$F:$S,13,0)),"")</f>
        <v/>
      </c>
      <c r="M2072" s="135" t="str">
        <f ca="1">IFERROR(IF($C2072="","",VLOOKUP(FİLTRE!$C2072,'SKT LİSTESİ'!$F:$AJ,14,0)),"")</f>
        <v/>
      </c>
      <c r="N2072" s="31" t="str">
        <f ca="1">IFERROR(IF($C2072="","",VLOOKUP(FİLTRE!$C2072,'SKT LİSTESİ'!$F:$AJ,22,0)),"")</f>
        <v/>
      </c>
      <c r="O2072" s="136" t="str">
        <f ca="1">IFERROR(IF($C2072="","",VLOOKUP(FİLTRE!$C2072,'SKT LİSTESİ'!$F:$AJ,23,0)),"")</f>
        <v/>
      </c>
      <c r="P2072" s="31"/>
      <c r="Q2072" s="31"/>
      <c r="R2072" s="137" t="str">
        <f ca="1">(IFERROR(IF($C2072="","",VLOOKUP(FİLTRE!$C2072,'SKT LİSTESİ'!$F:$AJ,15,0)),""))</f>
        <v/>
      </c>
      <c r="S2072" s="138" t="str">
        <f ca="1">IFERROR(IF($C2072="","",VLOOKUP(FİLTRE!$C2072,'SKT LİSTESİ'!$F:$AJ,16,0)),"")</f>
        <v/>
      </c>
      <c r="AF2072" s="179" t="str">
        <f t="shared" ca="1" si="130"/>
        <v/>
      </c>
      <c r="AG2072" s="179">
        <f t="shared" ca="1" si="131"/>
        <v>0</v>
      </c>
      <c r="AH2072" s="179">
        <f t="shared" ca="1" si="132"/>
        <v>0</v>
      </c>
    </row>
    <row r="2073" spans="2:34" ht="15.75" x14ac:dyDescent="0.25">
      <c r="B2073">
        <f t="shared" ca="1" si="129"/>
        <v>2061</v>
      </c>
      <c r="C2073" t="str">
        <f ca="1">IFERROR(VLOOKUP(B2073,'SKT LİSTESİ'!F:F,1,0),"")</f>
        <v/>
      </c>
      <c r="E2073" s="128" t="str">
        <f ca="1">IFERROR(IF($C2073="","",VLOOKUP(FİLTRE!$C2073,'SKT LİSTESİ'!$F:$S,5,0)),"")</f>
        <v/>
      </c>
      <c r="F2073" s="129" t="str">
        <f ca="1">IFERROR(IF($C2073="","",VLOOKUP(FİLTRE!$C2073,'SKT LİSTESİ'!$F:$S,7,0)),"")</f>
        <v/>
      </c>
      <c r="G2073" s="130" t="str">
        <f ca="1">IFERROR(IF($C2073="","",VLOOKUP(FİLTRE!$C2073,'SKT LİSTESİ'!$F:$S,8,0)),"")</f>
        <v/>
      </c>
      <c r="H2073" s="131" t="str">
        <f ca="1">IF(E2073="","",IF($C2073="","",VLOOKUP(FİLTRE!$C2073,'SKT LİSTESİ'!$F:$S,9,0)))</f>
        <v/>
      </c>
      <c r="I2073" s="132" t="str">
        <f ca="1">IFERROR(IF($C2073="","",VLOOKUP(FİLTRE!$C2073,'SKT LİSTESİ'!$F:$S,10,0)),"")</f>
        <v/>
      </c>
      <c r="J2073" s="133" t="str">
        <f ca="1">IFERROR(IF($C2073="","",VLOOKUP(FİLTRE!$C2073,'SKT LİSTESİ'!$F:$S,11,0)),"")</f>
        <v/>
      </c>
      <c r="K2073" s="134" t="str">
        <f ca="1">IFERROR(IF($C2073="","",VLOOKUP(FİLTRE!$C2073,'SKT LİSTESİ'!$F:$S,12,0)),"")</f>
        <v/>
      </c>
      <c r="L2073" s="134" t="str">
        <f ca="1">IFERROR(IF($C2073="","",VLOOKUP(FİLTRE!$C2073,'SKT LİSTESİ'!$F:$S,13,0)),"")</f>
        <v/>
      </c>
      <c r="M2073" s="135" t="str">
        <f ca="1">IFERROR(IF($C2073="","",VLOOKUP(FİLTRE!$C2073,'SKT LİSTESİ'!$F:$AJ,14,0)),"")</f>
        <v/>
      </c>
      <c r="N2073" s="31" t="str">
        <f ca="1">IFERROR(IF($C2073="","",VLOOKUP(FİLTRE!$C2073,'SKT LİSTESİ'!$F:$AJ,22,0)),"")</f>
        <v/>
      </c>
      <c r="O2073" s="136" t="str">
        <f ca="1">IFERROR(IF($C2073="","",VLOOKUP(FİLTRE!$C2073,'SKT LİSTESİ'!$F:$AJ,23,0)),"")</f>
        <v/>
      </c>
      <c r="P2073" s="31"/>
      <c r="Q2073" s="31"/>
      <c r="R2073" s="137" t="str">
        <f ca="1">(IFERROR(IF($C2073="","",VLOOKUP(FİLTRE!$C2073,'SKT LİSTESİ'!$F:$AJ,15,0)),""))</f>
        <v/>
      </c>
      <c r="S2073" s="138" t="str">
        <f ca="1">IFERROR(IF($C2073="","",VLOOKUP(FİLTRE!$C2073,'SKT LİSTESİ'!$F:$AJ,16,0)),"")</f>
        <v/>
      </c>
      <c r="AF2073" s="179" t="str">
        <f t="shared" ca="1" si="130"/>
        <v/>
      </c>
      <c r="AG2073" s="179">
        <f t="shared" ca="1" si="131"/>
        <v>0</v>
      </c>
      <c r="AH2073" s="179">
        <f t="shared" ca="1" si="132"/>
        <v>0</v>
      </c>
    </row>
    <row r="2074" spans="2:34" ht="15.75" x14ac:dyDescent="0.25">
      <c r="B2074">
        <f t="shared" ca="1" si="129"/>
        <v>2062</v>
      </c>
      <c r="C2074" t="str">
        <f ca="1">IFERROR(VLOOKUP(B2074,'SKT LİSTESİ'!F:F,1,0),"")</f>
        <v/>
      </c>
      <c r="E2074" s="128" t="str">
        <f ca="1">IFERROR(IF($C2074="","",VLOOKUP(FİLTRE!$C2074,'SKT LİSTESİ'!$F:$S,5,0)),"")</f>
        <v/>
      </c>
      <c r="F2074" s="129" t="str">
        <f ca="1">IFERROR(IF($C2074="","",VLOOKUP(FİLTRE!$C2074,'SKT LİSTESİ'!$F:$S,7,0)),"")</f>
        <v/>
      </c>
      <c r="G2074" s="130" t="str">
        <f ca="1">IFERROR(IF($C2074="","",VLOOKUP(FİLTRE!$C2074,'SKT LİSTESİ'!$F:$S,8,0)),"")</f>
        <v/>
      </c>
      <c r="H2074" s="131" t="str">
        <f ca="1">IF(E2074="","",IF($C2074="","",VLOOKUP(FİLTRE!$C2074,'SKT LİSTESİ'!$F:$S,9,0)))</f>
        <v/>
      </c>
      <c r="I2074" s="132" t="str">
        <f ca="1">IFERROR(IF($C2074="","",VLOOKUP(FİLTRE!$C2074,'SKT LİSTESİ'!$F:$S,10,0)),"")</f>
        <v/>
      </c>
      <c r="J2074" s="133" t="str">
        <f ca="1">IFERROR(IF($C2074="","",VLOOKUP(FİLTRE!$C2074,'SKT LİSTESİ'!$F:$S,11,0)),"")</f>
        <v/>
      </c>
      <c r="K2074" s="134" t="str">
        <f ca="1">IFERROR(IF($C2074="","",VLOOKUP(FİLTRE!$C2074,'SKT LİSTESİ'!$F:$S,12,0)),"")</f>
        <v/>
      </c>
      <c r="L2074" s="134" t="str">
        <f ca="1">IFERROR(IF($C2074="","",VLOOKUP(FİLTRE!$C2074,'SKT LİSTESİ'!$F:$S,13,0)),"")</f>
        <v/>
      </c>
      <c r="M2074" s="135" t="str">
        <f ca="1">IFERROR(IF($C2074="","",VLOOKUP(FİLTRE!$C2074,'SKT LİSTESİ'!$F:$AJ,14,0)),"")</f>
        <v/>
      </c>
      <c r="N2074" s="31" t="str">
        <f ca="1">IFERROR(IF($C2074="","",VLOOKUP(FİLTRE!$C2074,'SKT LİSTESİ'!$F:$AJ,22,0)),"")</f>
        <v/>
      </c>
      <c r="O2074" s="136" t="str">
        <f ca="1">IFERROR(IF($C2074="","",VLOOKUP(FİLTRE!$C2074,'SKT LİSTESİ'!$F:$AJ,23,0)),"")</f>
        <v/>
      </c>
      <c r="P2074" s="31"/>
      <c r="Q2074" s="31"/>
      <c r="R2074" s="137" t="str">
        <f ca="1">(IFERROR(IF($C2074="","",VLOOKUP(FİLTRE!$C2074,'SKT LİSTESİ'!$F:$AJ,15,0)),""))</f>
        <v/>
      </c>
      <c r="S2074" s="138" t="str">
        <f ca="1">IFERROR(IF($C2074="","",VLOOKUP(FİLTRE!$C2074,'SKT LİSTESİ'!$F:$AJ,16,0)),"")</f>
        <v/>
      </c>
      <c r="AF2074" s="179" t="str">
        <f t="shared" ca="1" si="130"/>
        <v/>
      </c>
      <c r="AG2074" s="179">
        <f t="shared" ca="1" si="131"/>
        <v>0</v>
      </c>
      <c r="AH2074" s="179">
        <f t="shared" ca="1" si="132"/>
        <v>0</v>
      </c>
    </row>
    <row r="2075" spans="2:34" ht="15.75" x14ac:dyDescent="0.25">
      <c r="B2075">
        <f t="shared" ca="1" si="129"/>
        <v>2063</v>
      </c>
      <c r="C2075" t="str">
        <f ca="1">IFERROR(VLOOKUP(B2075,'SKT LİSTESİ'!F:F,1,0),"")</f>
        <v/>
      </c>
      <c r="E2075" s="128" t="str">
        <f ca="1">IFERROR(IF($C2075="","",VLOOKUP(FİLTRE!$C2075,'SKT LİSTESİ'!$F:$S,5,0)),"")</f>
        <v/>
      </c>
      <c r="F2075" s="129" t="str">
        <f ca="1">IFERROR(IF($C2075="","",VLOOKUP(FİLTRE!$C2075,'SKT LİSTESİ'!$F:$S,7,0)),"")</f>
        <v/>
      </c>
      <c r="G2075" s="130" t="str">
        <f ca="1">IFERROR(IF($C2075="","",VLOOKUP(FİLTRE!$C2075,'SKT LİSTESİ'!$F:$S,8,0)),"")</f>
        <v/>
      </c>
      <c r="H2075" s="131" t="str">
        <f ca="1">IF(E2075="","",IF($C2075="","",VLOOKUP(FİLTRE!$C2075,'SKT LİSTESİ'!$F:$S,9,0)))</f>
        <v/>
      </c>
      <c r="I2075" s="132" t="str">
        <f ca="1">IFERROR(IF($C2075="","",VLOOKUP(FİLTRE!$C2075,'SKT LİSTESİ'!$F:$S,10,0)),"")</f>
        <v/>
      </c>
      <c r="J2075" s="133" t="str">
        <f ca="1">IFERROR(IF($C2075="","",VLOOKUP(FİLTRE!$C2075,'SKT LİSTESİ'!$F:$S,11,0)),"")</f>
        <v/>
      </c>
      <c r="K2075" s="134" t="str">
        <f ca="1">IFERROR(IF($C2075="","",VLOOKUP(FİLTRE!$C2075,'SKT LİSTESİ'!$F:$S,12,0)),"")</f>
        <v/>
      </c>
      <c r="L2075" s="134" t="str">
        <f ca="1">IFERROR(IF($C2075="","",VLOOKUP(FİLTRE!$C2075,'SKT LİSTESİ'!$F:$S,13,0)),"")</f>
        <v/>
      </c>
      <c r="M2075" s="135" t="str">
        <f ca="1">IFERROR(IF($C2075="","",VLOOKUP(FİLTRE!$C2075,'SKT LİSTESİ'!$F:$AJ,14,0)),"")</f>
        <v/>
      </c>
      <c r="N2075" s="31" t="str">
        <f ca="1">IFERROR(IF($C2075="","",VLOOKUP(FİLTRE!$C2075,'SKT LİSTESİ'!$F:$AJ,22,0)),"")</f>
        <v/>
      </c>
      <c r="O2075" s="136" t="str">
        <f ca="1">IFERROR(IF($C2075="","",VLOOKUP(FİLTRE!$C2075,'SKT LİSTESİ'!$F:$AJ,23,0)),"")</f>
        <v/>
      </c>
      <c r="P2075" s="31"/>
      <c r="Q2075" s="31"/>
      <c r="R2075" s="137" t="str">
        <f ca="1">(IFERROR(IF($C2075="","",VLOOKUP(FİLTRE!$C2075,'SKT LİSTESİ'!$F:$AJ,15,0)),""))</f>
        <v/>
      </c>
      <c r="S2075" s="138" t="str">
        <f ca="1">IFERROR(IF($C2075="","",VLOOKUP(FİLTRE!$C2075,'SKT LİSTESİ'!$F:$AJ,16,0)),"")</f>
        <v/>
      </c>
      <c r="AF2075" s="179" t="str">
        <f t="shared" ca="1" si="130"/>
        <v/>
      </c>
      <c r="AG2075" s="179">
        <f t="shared" ca="1" si="131"/>
        <v>0</v>
      </c>
      <c r="AH2075" s="179">
        <f t="shared" ca="1" si="132"/>
        <v>0</v>
      </c>
    </row>
    <row r="2076" spans="2:34" ht="15.75" x14ac:dyDescent="0.25">
      <c r="B2076">
        <f t="shared" ca="1" si="129"/>
        <v>2064</v>
      </c>
      <c r="C2076" t="str">
        <f ca="1">IFERROR(VLOOKUP(B2076,'SKT LİSTESİ'!F:F,1,0),"")</f>
        <v/>
      </c>
      <c r="E2076" s="128" t="str">
        <f ca="1">IFERROR(IF($C2076="","",VLOOKUP(FİLTRE!$C2076,'SKT LİSTESİ'!$F:$S,5,0)),"")</f>
        <v/>
      </c>
      <c r="F2076" s="129" t="str">
        <f ca="1">IFERROR(IF($C2076="","",VLOOKUP(FİLTRE!$C2076,'SKT LİSTESİ'!$F:$S,7,0)),"")</f>
        <v/>
      </c>
      <c r="G2076" s="130" t="str">
        <f ca="1">IFERROR(IF($C2076="","",VLOOKUP(FİLTRE!$C2076,'SKT LİSTESİ'!$F:$S,8,0)),"")</f>
        <v/>
      </c>
      <c r="H2076" s="131" t="str">
        <f ca="1">IF(E2076="","",IF($C2076="","",VLOOKUP(FİLTRE!$C2076,'SKT LİSTESİ'!$F:$S,9,0)))</f>
        <v/>
      </c>
      <c r="I2076" s="132" t="str">
        <f ca="1">IFERROR(IF($C2076="","",VLOOKUP(FİLTRE!$C2076,'SKT LİSTESİ'!$F:$S,10,0)),"")</f>
        <v/>
      </c>
      <c r="J2076" s="133" t="str">
        <f ca="1">IFERROR(IF($C2076="","",VLOOKUP(FİLTRE!$C2076,'SKT LİSTESİ'!$F:$S,11,0)),"")</f>
        <v/>
      </c>
      <c r="K2076" s="134" t="str">
        <f ca="1">IFERROR(IF($C2076="","",VLOOKUP(FİLTRE!$C2076,'SKT LİSTESİ'!$F:$S,12,0)),"")</f>
        <v/>
      </c>
      <c r="L2076" s="134" t="str">
        <f ca="1">IFERROR(IF($C2076="","",VLOOKUP(FİLTRE!$C2076,'SKT LİSTESİ'!$F:$S,13,0)),"")</f>
        <v/>
      </c>
      <c r="M2076" s="135" t="str">
        <f ca="1">IFERROR(IF($C2076="","",VLOOKUP(FİLTRE!$C2076,'SKT LİSTESİ'!$F:$AJ,14,0)),"")</f>
        <v/>
      </c>
      <c r="N2076" s="31" t="str">
        <f ca="1">IFERROR(IF($C2076="","",VLOOKUP(FİLTRE!$C2076,'SKT LİSTESİ'!$F:$AJ,22,0)),"")</f>
        <v/>
      </c>
      <c r="O2076" s="136" t="str">
        <f ca="1">IFERROR(IF($C2076="","",VLOOKUP(FİLTRE!$C2076,'SKT LİSTESİ'!$F:$AJ,23,0)),"")</f>
        <v/>
      </c>
      <c r="P2076" s="31"/>
      <c r="Q2076" s="31"/>
      <c r="R2076" s="137" t="str">
        <f ca="1">(IFERROR(IF($C2076="","",VLOOKUP(FİLTRE!$C2076,'SKT LİSTESİ'!$F:$AJ,15,0)),""))</f>
        <v/>
      </c>
      <c r="S2076" s="138" t="str">
        <f ca="1">IFERROR(IF($C2076="","",VLOOKUP(FİLTRE!$C2076,'SKT LİSTESİ'!$F:$AJ,16,0)),"")</f>
        <v/>
      </c>
      <c r="AF2076" s="179" t="str">
        <f t="shared" ca="1" si="130"/>
        <v/>
      </c>
      <c r="AG2076" s="179">
        <f t="shared" ca="1" si="131"/>
        <v>0</v>
      </c>
      <c r="AH2076" s="179">
        <f t="shared" ca="1" si="132"/>
        <v>0</v>
      </c>
    </row>
    <row r="2077" spans="2:34" ht="15.75" x14ac:dyDescent="0.25">
      <c r="B2077">
        <f t="shared" ca="1" si="129"/>
        <v>2065</v>
      </c>
      <c r="C2077" t="str">
        <f ca="1">IFERROR(VLOOKUP(B2077,'SKT LİSTESİ'!F:F,1,0),"")</f>
        <v/>
      </c>
      <c r="E2077" s="128" t="str">
        <f ca="1">IFERROR(IF($C2077="","",VLOOKUP(FİLTRE!$C2077,'SKT LİSTESİ'!$F:$S,5,0)),"")</f>
        <v/>
      </c>
      <c r="F2077" s="129" t="str">
        <f ca="1">IFERROR(IF($C2077="","",VLOOKUP(FİLTRE!$C2077,'SKT LİSTESİ'!$F:$S,7,0)),"")</f>
        <v/>
      </c>
      <c r="G2077" s="130" t="str">
        <f ca="1">IFERROR(IF($C2077="","",VLOOKUP(FİLTRE!$C2077,'SKT LİSTESİ'!$F:$S,8,0)),"")</f>
        <v/>
      </c>
      <c r="H2077" s="131" t="str">
        <f ca="1">IF(E2077="","",IF($C2077="","",VLOOKUP(FİLTRE!$C2077,'SKT LİSTESİ'!$F:$S,9,0)))</f>
        <v/>
      </c>
      <c r="I2077" s="132" t="str">
        <f ca="1">IFERROR(IF($C2077="","",VLOOKUP(FİLTRE!$C2077,'SKT LİSTESİ'!$F:$S,10,0)),"")</f>
        <v/>
      </c>
      <c r="J2077" s="133" t="str">
        <f ca="1">IFERROR(IF($C2077="","",VLOOKUP(FİLTRE!$C2077,'SKT LİSTESİ'!$F:$S,11,0)),"")</f>
        <v/>
      </c>
      <c r="K2077" s="134" t="str">
        <f ca="1">IFERROR(IF($C2077="","",VLOOKUP(FİLTRE!$C2077,'SKT LİSTESİ'!$F:$S,12,0)),"")</f>
        <v/>
      </c>
      <c r="L2077" s="134" t="str">
        <f ca="1">IFERROR(IF($C2077="","",VLOOKUP(FİLTRE!$C2077,'SKT LİSTESİ'!$F:$S,13,0)),"")</f>
        <v/>
      </c>
      <c r="M2077" s="135" t="str">
        <f ca="1">IFERROR(IF($C2077="","",VLOOKUP(FİLTRE!$C2077,'SKT LİSTESİ'!$F:$AJ,14,0)),"")</f>
        <v/>
      </c>
      <c r="N2077" s="31" t="str">
        <f ca="1">IFERROR(IF($C2077="","",VLOOKUP(FİLTRE!$C2077,'SKT LİSTESİ'!$F:$AJ,22,0)),"")</f>
        <v/>
      </c>
      <c r="O2077" s="136" t="str">
        <f ca="1">IFERROR(IF($C2077="","",VLOOKUP(FİLTRE!$C2077,'SKT LİSTESİ'!$F:$AJ,23,0)),"")</f>
        <v/>
      </c>
      <c r="P2077" s="31"/>
      <c r="Q2077" s="31"/>
      <c r="R2077" s="137" t="str">
        <f ca="1">(IFERROR(IF($C2077="","",VLOOKUP(FİLTRE!$C2077,'SKT LİSTESİ'!$F:$AJ,15,0)),""))</f>
        <v/>
      </c>
      <c r="S2077" s="138" t="str">
        <f ca="1">IFERROR(IF($C2077="","",VLOOKUP(FİLTRE!$C2077,'SKT LİSTESİ'!$F:$AJ,16,0)),"")</f>
        <v/>
      </c>
      <c r="AF2077" s="179" t="str">
        <f t="shared" ca="1" si="130"/>
        <v/>
      </c>
      <c r="AG2077" s="179">
        <f t="shared" ca="1" si="131"/>
        <v>0</v>
      </c>
      <c r="AH2077" s="179">
        <f t="shared" ca="1" si="132"/>
        <v>0</v>
      </c>
    </row>
    <row r="2078" spans="2:34" ht="15.75" x14ac:dyDescent="0.25">
      <c r="B2078">
        <f t="shared" ca="1" si="129"/>
        <v>2066</v>
      </c>
      <c r="C2078" t="str">
        <f ca="1">IFERROR(VLOOKUP(B2078,'SKT LİSTESİ'!F:F,1,0),"")</f>
        <v/>
      </c>
      <c r="E2078" s="128" t="str">
        <f ca="1">IFERROR(IF($C2078="","",VLOOKUP(FİLTRE!$C2078,'SKT LİSTESİ'!$F:$S,5,0)),"")</f>
        <v/>
      </c>
      <c r="F2078" s="129" t="str">
        <f ca="1">IFERROR(IF($C2078="","",VLOOKUP(FİLTRE!$C2078,'SKT LİSTESİ'!$F:$S,7,0)),"")</f>
        <v/>
      </c>
      <c r="G2078" s="130" t="str">
        <f ca="1">IFERROR(IF($C2078="","",VLOOKUP(FİLTRE!$C2078,'SKT LİSTESİ'!$F:$S,8,0)),"")</f>
        <v/>
      </c>
      <c r="H2078" s="131" t="str">
        <f ca="1">IF(E2078="","",IF($C2078="","",VLOOKUP(FİLTRE!$C2078,'SKT LİSTESİ'!$F:$S,9,0)))</f>
        <v/>
      </c>
      <c r="I2078" s="132" t="str">
        <f ca="1">IFERROR(IF($C2078="","",VLOOKUP(FİLTRE!$C2078,'SKT LİSTESİ'!$F:$S,10,0)),"")</f>
        <v/>
      </c>
      <c r="J2078" s="133" t="str">
        <f ca="1">IFERROR(IF($C2078="","",VLOOKUP(FİLTRE!$C2078,'SKT LİSTESİ'!$F:$S,11,0)),"")</f>
        <v/>
      </c>
      <c r="K2078" s="134" t="str">
        <f ca="1">IFERROR(IF($C2078="","",VLOOKUP(FİLTRE!$C2078,'SKT LİSTESİ'!$F:$S,12,0)),"")</f>
        <v/>
      </c>
      <c r="L2078" s="134" t="str">
        <f ca="1">IFERROR(IF($C2078="","",VLOOKUP(FİLTRE!$C2078,'SKT LİSTESİ'!$F:$S,13,0)),"")</f>
        <v/>
      </c>
      <c r="M2078" s="135" t="str">
        <f ca="1">IFERROR(IF($C2078="","",VLOOKUP(FİLTRE!$C2078,'SKT LİSTESİ'!$F:$AJ,14,0)),"")</f>
        <v/>
      </c>
      <c r="N2078" s="31" t="str">
        <f ca="1">IFERROR(IF($C2078="","",VLOOKUP(FİLTRE!$C2078,'SKT LİSTESİ'!$F:$AJ,22,0)),"")</f>
        <v/>
      </c>
      <c r="O2078" s="136" t="str">
        <f ca="1">IFERROR(IF($C2078="","",VLOOKUP(FİLTRE!$C2078,'SKT LİSTESİ'!$F:$AJ,23,0)),"")</f>
        <v/>
      </c>
      <c r="P2078" s="31"/>
      <c r="Q2078" s="31"/>
      <c r="R2078" s="137" t="str">
        <f ca="1">(IFERROR(IF($C2078="","",VLOOKUP(FİLTRE!$C2078,'SKT LİSTESİ'!$F:$AJ,15,0)),""))</f>
        <v/>
      </c>
      <c r="S2078" s="138" t="str">
        <f ca="1">IFERROR(IF($C2078="","",VLOOKUP(FİLTRE!$C2078,'SKT LİSTESİ'!$F:$AJ,16,0)),"")</f>
        <v/>
      </c>
      <c r="AF2078" s="179" t="str">
        <f t="shared" ca="1" si="130"/>
        <v/>
      </c>
      <c r="AG2078" s="179">
        <f t="shared" ca="1" si="131"/>
        <v>0</v>
      </c>
      <c r="AH2078" s="179">
        <f t="shared" ca="1" si="132"/>
        <v>0</v>
      </c>
    </row>
    <row r="2079" spans="2:34" ht="15.75" x14ac:dyDescent="0.25">
      <c r="B2079">
        <f t="shared" ca="1" si="129"/>
        <v>2067</v>
      </c>
      <c r="C2079" t="str">
        <f ca="1">IFERROR(VLOOKUP(B2079,'SKT LİSTESİ'!F:F,1,0),"")</f>
        <v/>
      </c>
      <c r="E2079" s="128" t="str">
        <f ca="1">IFERROR(IF($C2079="","",VLOOKUP(FİLTRE!$C2079,'SKT LİSTESİ'!$F:$S,5,0)),"")</f>
        <v/>
      </c>
      <c r="F2079" s="129" t="str">
        <f ca="1">IFERROR(IF($C2079="","",VLOOKUP(FİLTRE!$C2079,'SKT LİSTESİ'!$F:$S,7,0)),"")</f>
        <v/>
      </c>
      <c r="G2079" s="130" t="str">
        <f ca="1">IFERROR(IF($C2079="","",VLOOKUP(FİLTRE!$C2079,'SKT LİSTESİ'!$F:$S,8,0)),"")</f>
        <v/>
      </c>
      <c r="H2079" s="131" t="str">
        <f ca="1">IF(E2079="","",IF($C2079="","",VLOOKUP(FİLTRE!$C2079,'SKT LİSTESİ'!$F:$S,9,0)))</f>
        <v/>
      </c>
      <c r="I2079" s="132" t="str">
        <f ca="1">IFERROR(IF($C2079="","",VLOOKUP(FİLTRE!$C2079,'SKT LİSTESİ'!$F:$S,10,0)),"")</f>
        <v/>
      </c>
      <c r="J2079" s="133" t="str">
        <f ca="1">IFERROR(IF($C2079="","",VLOOKUP(FİLTRE!$C2079,'SKT LİSTESİ'!$F:$S,11,0)),"")</f>
        <v/>
      </c>
      <c r="K2079" s="134" t="str">
        <f ca="1">IFERROR(IF($C2079="","",VLOOKUP(FİLTRE!$C2079,'SKT LİSTESİ'!$F:$S,12,0)),"")</f>
        <v/>
      </c>
      <c r="L2079" s="134" t="str">
        <f ca="1">IFERROR(IF($C2079="","",VLOOKUP(FİLTRE!$C2079,'SKT LİSTESİ'!$F:$S,13,0)),"")</f>
        <v/>
      </c>
      <c r="M2079" s="135" t="str">
        <f ca="1">IFERROR(IF($C2079="","",VLOOKUP(FİLTRE!$C2079,'SKT LİSTESİ'!$F:$AJ,14,0)),"")</f>
        <v/>
      </c>
      <c r="N2079" s="31" t="str">
        <f ca="1">IFERROR(IF($C2079="","",VLOOKUP(FİLTRE!$C2079,'SKT LİSTESİ'!$F:$AJ,22,0)),"")</f>
        <v/>
      </c>
      <c r="O2079" s="136" t="str">
        <f ca="1">IFERROR(IF($C2079="","",VLOOKUP(FİLTRE!$C2079,'SKT LİSTESİ'!$F:$AJ,23,0)),"")</f>
        <v/>
      </c>
      <c r="P2079" s="31"/>
      <c r="Q2079" s="31"/>
      <c r="R2079" s="137" t="str">
        <f ca="1">(IFERROR(IF($C2079="","",VLOOKUP(FİLTRE!$C2079,'SKT LİSTESİ'!$F:$AJ,15,0)),""))</f>
        <v/>
      </c>
      <c r="S2079" s="138" t="str">
        <f ca="1">IFERROR(IF($C2079="","",VLOOKUP(FİLTRE!$C2079,'SKT LİSTESİ'!$F:$AJ,16,0)),"")</f>
        <v/>
      </c>
      <c r="AF2079" s="179" t="str">
        <f t="shared" ca="1" si="130"/>
        <v/>
      </c>
      <c r="AG2079" s="179">
        <f t="shared" ca="1" si="131"/>
        <v>0</v>
      </c>
      <c r="AH2079" s="179">
        <f t="shared" ca="1" si="132"/>
        <v>0</v>
      </c>
    </row>
    <row r="2080" spans="2:34" ht="15.75" x14ac:dyDescent="0.25">
      <c r="B2080">
        <f t="shared" ca="1" si="129"/>
        <v>2068</v>
      </c>
      <c r="C2080" t="str">
        <f ca="1">IFERROR(VLOOKUP(B2080,'SKT LİSTESİ'!F:F,1,0),"")</f>
        <v/>
      </c>
      <c r="E2080" s="128" t="str">
        <f ca="1">IFERROR(IF($C2080="","",VLOOKUP(FİLTRE!$C2080,'SKT LİSTESİ'!$F:$S,5,0)),"")</f>
        <v/>
      </c>
      <c r="F2080" s="129" t="str">
        <f ca="1">IFERROR(IF($C2080="","",VLOOKUP(FİLTRE!$C2080,'SKT LİSTESİ'!$F:$S,7,0)),"")</f>
        <v/>
      </c>
      <c r="G2080" s="130" t="str">
        <f ca="1">IFERROR(IF($C2080="","",VLOOKUP(FİLTRE!$C2080,'SKT LİSTESİ'!$F:$S,8,0)),"")</f>
        <v/>
      </c>
      <c r="H2080" s="131" t="str">
        <f ca="1">IF(E2080="","",IF($C2080="","",VLOOKUP(FİLTRE!$C2080,'SKT LİSTESİ'!$F:$S,9,0)))</f>
        <v/>
      </c>
      <c r="I2080" s="132" t="str">
        <f ca="1">IFERROR(IF($C2080="","",VLOOKUP(FİLTRE!$C2080,'SKT LİSTESİ'!$F:$S,10,0)),"")</f>
        <v/>
      </c>
      <c r="J2080" s="133" t="str">
        <f ca="1">IFERROR(IF($C2080="","",VLOOKUP(FİLTRE!$C2080,'SKT LİSTESİ'!$F:$S,11,0)),"")</f>
        <v/>
      </c>
      <c r="K2080" s="134" t="str">
        <f ca="1">IFERROR(IF($C2080="","",VLOOKUP(FİLTRE!$C2080,'SKT LİSTESİ'!$F:$S,12,0)),"")</f>
        <v/>
      </c>
      <c r="L2080" s="134" t="str">
        <f ca="1">IFERROR(IF($C2080="","",VLOOKUP(FİLTRE!$C2080,'SKT LİSTESİ'!$F:$S,13,0)),"")</f>
        <v/>
      </c>
      <c r="M2080" s="135" t="str">
        <f ca="1">IFERROR(IF($C2080="","",VLOOKUP(FİLTRE!$C2080,'SKT LİSTESİ'!$F:$AJ,14,0)),"")</f>
        <v/>
      </c>
      <c r="N2080" s="31" t="str">
        <f ca="1">IFERROR(IF($C2080="","",VLOOKUP(FİLTRE!$C2080,'SKT LİSTESİ'!$F:$AJ,22,0)),"")</f>
        <v/>
      </c>
      <c r="O2080" s="136" t="str">
        <f ca="1">IFERROR(IF($C2080="","",VLOOKUP(FİLTRE!$C2080,'SKT LİSTESİ'!$F:$AJ,23,0)),"")</f>
        <v/>
      </c>
      <c r="P2080" s="31"/>
      <c r="Q2080" s="31"/>
      <c r="R2080" s="137" t="str">
        <f ca="1">(IFERROR(IF($C2080="","",VLOOKUP(FİLTRE!$C2080,'SKT LİSTESİ'!$F:$AJ,15,0)),""))</f>
        <v/>
      </c>
      <c r="S2080" s="138" t="str">
        <f ca="1">IFERROR(IF($C2080="","",VLOOKUP(FİLTRE!$C2080,'SKT LİSTESİ'!$F:$AJ,16,0)),"")</f>
        <v/>
      </c>
      <c r="AF2080" s="179" t="str">
        <f t="shared" ca="1" si="130"/>
        <v/>
      </c>
      <c r="AG2080" s="179">
        <f t="shared" ca="1" si="131"/>
        <v>0</v>
      </c>
      <c r="AH2080" s="179">
        <f t="shared" ca="1" si="132"/>
        <v>0</v>
      </c>
    </row>
    <row r="2081" spans="2:34" ht="15.75" x14ac:dyDescent="0.25">
      <c r="B2081">
        <f t="shared" ca="1" si="129"/>
        <v>2069</v>
      </c>
      <c r="C2081" t="str">
        <f ca="1">IFERROR(VLOOKUP(B2081,'SKT LİSTESİ'!F:F,1,0),"")</f>
        <v/>
      </c>
      <c r="E2081" s="128" t="str">
        <f ca="1">IFERROR(IF($C2081="","",VLOOKUP(FİLTRE!$C2081,'SKT LİSTESİ'!$F:$S,5,0)),"")</f>
        <v/>
      </c>
      <c r="F2081" s="129" t="str">
        <f ca="1">IFERROR(IF($C2081="","",VLOOKUP(FİLTRE!$C2081,'SKT LİSTESİ'!$F:$S,7,0)),"")</f>
        <v/>
      </c>
      <c r="G2081" s="130" t="str">
        <f ca="1">IFERROR(IF($C2081="","",VLOOKUP(FİLTRE!$C2081,'SKT LİSTESİ'!$F:$S,8,0)),"")</f>
        <v/>
      </c>
      <c r="H2081" s="131" t="str">
        <f ca="1">IF(E2081="","",IF($C2081="","",VLOOKUP(FİLTRE!$C2081,'SKT LİSTESİ'!$F:$S,9,0)))</f>
        <v/>
      </c>
      <c r="I2081" s="132" t="str">
        <f ca="1">IFERROR(IF($C2081="","",VLOOKUP(FİLTRE!$C2081,'SKT LİSTESİ'!$F:$S,10,0)),"")</f>
        <v/>
      </c>
      <c r="J2081" s="133" t="str">
        <f ca="1">IFERROR(IF($C2081="","",VLOOKUP(FİLTRE!$C2081,'SKT LİSTESİ'!$F:$S,11,0)),"")</f>
        <v/>
      </c>
      <c r="K2081" s="134" t="str">
        <f ca="1">IFERROR(IF($C2081="","",VLOOKUP(FİLTRE!$C2081,'SKT LİSTESİ'!$F:$S,12,0)),"")</f>
        <v/>
      </c>
      <c r="L2081" s="134" t="str">
        <f ca="1">IFERROR(IF($C2081="","",VLOOKUP(FİLTRE!$C2081,'SKT LİSTESİ'!$F:$S,13,0)),"")</f>
        <v/>
      </c>
      <c r="M2081" s="135" t="str">
        <f ca="1">IFERROR(IF($C2081="","",VLOOKUP(FİLTRE!$C2081,'SKT LİSTESİ'!$F:$AJ,14,0)),"")</f>
        <v/>
      </c>
      <c r="N2081" s="31" t="str">
        <f ca="1">IFERROR(IF($C2081="","",VLOOKUP(FİLTRE!$C2081,'SKT LİSTESİ'!$F:$AJ,22,0)),"")</f>
        <v/>
      </c>
      <c r="O2081" s="136" t="str">
        <f ca="1">IFERROR(IF($C2081="","",VLOOKUP(FİLTRE!$C2081,'SKT LİSTESİ'!$F:$AJ,23,0)),"")</f>
        <v/>
      </c>
      <c r="P2081" s="31"/>
      <c r="Q2081" s="31"/>
      <c r="R2081" s="137" t="str">
        <f ca="1">(IFERROR(IF($C2081="","",VLOOKUP(FİLTRE!$C2081,'SKT LİSTESİ'!$F:$AJ,15,0)),""))</f>
        <v/>
      </c>
      <c r="S2081" s="138" t="str">
        <f ca="1">IFERROR(IF($C2081="","",VLOOKUP(FİLTRE!$C2081,'SKT LİSTESİ'!$F:$AJ,16,0)),"")</f>
        <v/>
      </c>
      <c r="AF2081" s="179" t="str">
        <f t="shared" ca="1" si="130"/>
        <v/>
      </c>
      <c r="AG2081" s="179">
        <f t="shared" ca="1" si="131"/>
        <v>0</v>
      </c>
      <c r="AH2081" s="179">
        <f t="shared" ca="1" si="132"/>
        <v>0</v>
      </c>
    </row>
    <row r="2082" spans="2:34" ht="15.75" x14ac:dyDescent="0.25">
      <c r="B2082">
        <f t="shared" ca="1" si="129"/>
        <v>2070</v>
      </c>
      <c r="C2082" t="str">
        <f ca="1">IFERROR(VLOOKUP(B2082,'SKT LİSTESİ'!F:F,1,0),"")</f>
        <v/>
      </c>
      <c r="E2082" s="128" t="str">
        <f ca="1">IFERROR(IF($C2082="","",VLOOKUP(FİLTRE!$C2082,'SKT LİSTESİ'!$F:$S,5,0)),"")</f>
        <v/>
      </c>
      <c r="F2082" s="129" t="str">
        <f ca="1">IFERROR(IF($C2082="","",VLOOKUP(FİLTRE!$C2082,'SKT LİSTESİ'!$F:$S,7,0)),"")</f>
        <v/>
      </c>
      <c r="G2082" s="130" t="str">
        <f ca="1">IFERROR(IF($C2082="","",VLOOKUP(FİLTRE!$C2082,'SKT LİSTESİ'!$F:$S,8,0)),"")</f>
        <v/>
      </c>
      <c r="H2082" s="131" t="str">
        <f ca="1">IF(E2082="","",IF($C2082="","",VLOOKUP(FİLTRE!$C2082,'SKT LİSTESİ'!$F:$S,9,0)))</f>
        <v/>
      </c>
      <c r="I2082" s="132" t="str">
        <f ca="1">IFERROR(IF($C2082="","",VLOOKUP(FİLTRE!$C2082,'SKT LİSTESİ'!$F:$S,10,0)),"")</f>
        <v/>
      </c>
      <c r="J2082" s="133" t="str">
        <f ca="1">IFERROR(IF($C2082="","",VLOOKUP(FİLTRE!$C2082,'SKT LİSTESİ'!$F:$S,11,0)),"")</f>
        <v/>
      </c>
      <c r="K2082" s="134" t="str">
        <f ca="1">IFERROR(IF($C2082="","",VLOOKUP(FİLTRE!$C2082,'SKT LİSTESİ'!$F:$S,12,0)),"")</f>
        <v/>
      </c>
      <c r="L2082" s="134" t="str">
        <f ca="1">IFERROR(IF($C2082="","",VLOOKUP(FİLTRE!$C2082,'SKT LİSTESİ'!$F:$S,13,0)),"")</f>
        <v/>
      </c>
      <c r="M2082" s="135" t="str">
        <f ca="1">IFERROR(IF($C2082="","",VLOOKUP(FİLTRE!$C2082,'SKT LİSTESİ'!$F:$AJ,14,0)),"")</f>
        <v/>
      </c>
      <c r="N2082" s="31" t="str">
        <f ca="1">IFERROR(IF($C2082="","",VLOOKUP(FİLTRE!$C2082,'SKT LİSTESİ'!$F:$AJ,22,0)),"")</f>
        <v/>
      </c>
      <c r="O2082" s="136" t="str">
        <f ca="1">IFERROR(IF($C2082="","",VLOOKUP(FİLTRE!$C2082,'SKT LİSTESİ'!$F:$AJ,23,0)),"")</f>
        <v/>
      </c>
      <c r="P2082" s="31"/>
      <c r="Q2082" s="31"/>
      <c r="R2082" s="137" t="str">
        <f ca="1">(IFERROR(IF($C2082="","",VLOOKUP(FİLTRE!$C2082,'SKT LİSTESİ'!$F:$AJ,15,0)),""))</f>
        <v/>
      </c>
      <c r="S2082" s="138" t="str">
        <f ca="1">IFERROR(IF($C2082="","",VLOOKUP(FİLTRE!$C2082,'SKT LİSTESİ'!$F:$AJ,16,0)),"")</f>
        <v/>
      </c>
      <c r="AF2082" s="179" t="str">
        <f t="shared" ca="1" si="130"/>
        <v/>
      </c>
      <c r="AG2082" s="179">
        <f t="shared" ca="1" si="131"/>
        <v>0</v>
      </c>
      <c r="AH2082" s="179">
        <f t="shared" ca="1" si="132"/>
        <v>0</v>
      </c>
    </row>
    <row r="2083" spans="2:34" ht="15.75" x14ac:dyDescent="0.25">
      <c r="B2083">
        <f t="shared" ca="1" si="129"/>
        <v>2071</v>
      </c>
      <c r="C2083" t="str">
        <f ca="1">IFERROR(VLOOKUP(B2083,'SKT LİSTESİ'!F:F,1,0),"")</f>
        <v/>
      </c>
      <c r="E2083" s="128" t="str">
        <f ca="1">IFERROR(IF($C2083="","",VLOOKUP(FİLTRE!$C2083,'SKT LİSTESİ'!$F:$S,5,0)),"")</f>
        <v/>
      </c>
      <c r="F2083" s="129" t="str">
        <f ca="1">IFERROR(IF($C2083="","",VLOOKUP(FİLTRE!$C2083,'SKT LİSTESİ'!$F:$S,7,0)),"")</f>
        <v/>
      </c>
      <c r="G2083" s="130" t="str">
        <f ca="1">IFERROR(IF($C2083="","",VLOOKUP(FİLTRE!$C2083,'SKT LİSTESİ'!$F:$S,8,0)),"")</f>
        <v/>
      </c>
      <c r="H2083" s="131" t="str">
        <f ca="1">IF(E2083="","",IF($C2083="","",VLOOKUP(FİLTRE!$C2083,'SKT LİSTESİ'!$F:$S,9,0)))</f>
        <v/>
      </c>
      <c r="I2083" s="132" t="str">
        <f ca="1">IFERROR(IF($C2083="","",VLOOKUP(FİLTRE!$C2083,'SKT LİSTESİ'!$F:$S,10,0)),"")</f>
        <v/>
      </c>
      <c r="J2083" s="133" t="str">
        <f ca="1">IFERROR(IF($C2083="","",VLOOKUP(FİLTRE!$C2083,'SKT LİSTESİ'!$F:$S,11,0)),"")</f>
        <v/>
      </c>
      <c r="K2083" s="134" t="str">
        <f ca="1">IFERROR(IF($C2083="","",VLOOKUP(FİLTRE!$C2083,'SKT LİSTESİ'!$F:$S,12,0)),"")</f>
        <v/>
      </c>
      <c r="L2083" s="134" t="str">
        <f ca="1">IFERROR(IF($C2083="","",VLOOKUP(FİLTRE!$C2083,'SKT LİSTESİ'!$F:$S,13,0)),"")</f>
        <v/>
      </c>
      <c r="M2083" s="135" t="str">
        <f ca="1">IFERROR(IF($C2083="","",VLOOKUP(FİLTRE!$C2083,'SKT LİSTESİ'!$F:$AJ,14,0)),"")</f>
        <v/>
      </c>
      <c r="N2083" s="31" t="str">
        <f ca="1">IFERROR(IF($C2083="","",VLOOKUP(FİLTRE!$C2083,'SKT LİSTESİ'!$F:$AJ,22,0)),"")</f>
        <v/>
      </c>
      <c r="O2083" s="136" t="str">
        <f ca="1">IFERROR(IF($C2083="","",VLOOKUP(FİLTRE!$C2083,'SKT LİSTESİ'!$F:$AJ,23,0)),"")</f>
        <v/>
      </c>
      <c r="P2083" s="31"/>
      <c r="Q2083" s="31"/>
      <c r="R2083" s="137" t="str">
        <f ca="1">(IFERROR(IF($C2083="","",VLOOKUP(FİLTRE!$C2083,'SKT LİSTESİ'!$F:$AJ,15,0)),""))</f>
        <v/>
      </c>
      <c r="S2083" s="138" t="str">
        <f ca="1">IFERROR(IF($C2083="","",VLOOKUP(FİLTRE!$C2083,'SKT LİSTESİ'!$F:$AJ,16,0)),"")</f>
        <v/>
      </c>
      <c r="AF2083" s="179" t="str">
        <f t="shared" ca="1" si="130"/>
        <v/>
      </c>
      <c r="AG2083" s="179">
        <f t="shared" ca="1" si="131"/>
        <v>0</v>
      </c>
      <c r="AH2083" s="179">
        <f t="shared" ca="1" si="132"/>
        <v>0</v>
      </c>
    </row>
    <row r="2084" spans="2:34" ht="15.75" x14ac:dyDescent="0.25">
      <c r="B2084">
        <f t="shared" ca="1" si="129"/>
        <v>2072</v>
      </c>
      <c r="C2084" t="str">
        <f ca="1">IFERROR(VLOOKUP(B2084,'SKT LİSTESİ'!F:F,1,0),"")</f>
        <v/>
      </c>
      <c r="E2084" s="128" t="str">
        <f ca="1">IFERROR(IF($C2084="","",VLOOKUP(FİLTRE!$C2084,'SKT LİSTESİ'!$F:$S,5,0)),"")</f>
        <v/>
      </c>
      <c r="F2084" s="129" t="str">
        <f ca="1">IFERROR(IF($C2084="","",VLOOKUP(FİLTRE!$C2084,'SKT LİSTESİ'!$F:$S,7,0)),"")</f>
        <v/>
      </c>
      <c r="G2084" s="130" t="str">
        <f ca="1">IFERROR(IF($C2084="","",VLOOKUP(FİLTRE!$C2084,'SKT LİSTESİ'!$F:$S,8,0)),"")</f>
        <v/>
      </c>
      <c r="H2084" s="131" t="str">
        <f ca="1">IF(E2084="","",IF($C2084="","",VLOOKUP(FİLTRE!$C2084,'SKT LİSTESİ'!$F:$S,9,0)))</f>
        <v/>
      </c>
      <c r="I2084" s="132" t="str">
        <f ca="1">IFERROR(IF($C2084="","",VLOOKUP(FİLTRE!$C2084,'SKT LİSTESİ'!$F:$S,10,0)),"")</f>
        <v/>
      </c>
      <c r="J2084" s="133" t="str">
        <f ca="1">IFERROR(IF($C2084="","",VLOOKUP(FİLTRE!$C2084,'SKT LİSTESİ'!$F:$S,11,0)),"")</f>
        <v/>
      </c>
      <c r="K2084" s="134" t="str">
        <f ca="1">IFERROR(IF($C2084="","",VLOOKUP(FİLTRE!$C2084,'SKT LİSTESİ'!$F:$S,12,0)),"")</f>
        <v/>
      </c>
      <c r="L2084" s="134" t="str">
        <f ca="1">IFERROR(IF($C2084="","",VLOOKUP(FİLTRE!$C2084,'SKT LİSTESİ'!$F:$S,13,0)),"")</f>
        <v/>
      </c>
      <c r="M2084" s="135" t="str">
        <f ca="1">IFERROR(IF($C2084="","",VLOOKUP(FİLTRE!$C2084,'SKT LİSTESİ'!$F:$AJ,14,0)),"")</f>
        <v/>
      </c>
      <c r="N2084" s="31" t="str">
        <f ca="1">IFERROR(IF($C2084="","",VLOOKUP(FİLTRE!$C2084,'SKT LİSTESİ'!$F:$AJ,22,0)),"")</f>
        <v/>
      </c>
      <c r="O2084" s="136" t="str">
        <f ca="1">IFERROR(IF($C2084="","",VLOOKUP(FİLTRE!$C2084,'SKT LİSTESİ'!$F:$AJ,23,0)),"")</f>
        <v/>
      </c>
      <c r="P2084" s="31"/>
      <c r="Q2084" s="31"/>
      <c r="R2084" s="137" t="str">
        <f ca="1">(IFERROR(IF($C2084="","",VLOOKUP(FİLTRE!$C2084,'SKT LİSTESİ'!$F:$AJ,15,0)),""))</f>
        <v/>
      </c>
      <c r="S2084" s="138" t="str">
        <f ca="1">IFERROR(IF($C2084="","",VLOOKUP(FİLTRE!$C2084,'SKT LİSTESİ'!$F:$AJ,16,0)),"")</f>
        <v/>
      </c>
      <c r="AF2084" s="179" t="str">
        <f t="shared" ca="1" si="130"/>
        <v/>
      </c>
      <c r="AG2084" s="179">
        <f t="shared" ca="1" si="131"/>
        <v>0</v>
      </c>
      <c r="AH2084" s="179">
        <f t="shared" ca="1" si="132"/>
        <v>0</v>
      </c>
    </row>
    <row r="2085" spans="2:34" ht="15.75" x14ac:dyDescent="0.25">
      <c r="B2085">
        <f t="shared" ca="1" si="129"/>
        <v>2073</v>
      </c>
      <c r="C2085" t="str">
        <f ca="1">IFERROR(VLOOKUP(B2085,'SKT LİSTESİ'!F:F,1,0),"")</f>
        <v/>
      </c>
      <c r="E2085" s="128" t="str">
        <f ca="1">IFERROR(IF($C2085="","",VLOOKUP(FİLTRE!$C2085,'SKT LİSTESİ'!$F:$S,5,0)),"")</f>
        <v/>
      </c>
      <c r="F2085" s="129" t="str">
        <f ca="1">IFERROR(IF($C2085="","",VLOOKUP(FİLTRE!$C2085,'SKT LİSTESİ'!$F:$S,7,0)),"")</f>
        <v/>
      </c>
      <c r="G2085" s="130" t="str">
        <f ca="1">IFERROR(IF($C2085="","",VLOOKUP(FİLTRE!$C2085,'SKT LİSTESİ'!$F:$S,8,0)),"")</f>
        <v/>
      </c>
      <c r="H2085" s="131" t="str">
        <f ca="1">IF(E2085="","",IF($C2085="","",VLOOKUP(FİLTRE!$C2085,'SKT LİSTESİ'!$F:$S,9,0)))</f>
        <v/>
      </c>
      <c r="I2085" s="132" t="str">
        <f ca="1">IFERROR(IF($C2085="","",VLOOKUP(FİLTRE!$C2085,'SKT LİSTESİ'!$F:$S,10,0)),"")</f>
        <v/>
      </c>
      <c r="J2085" s="133" t="str">
        <f ca="1">IFERROR(IF($C2085="","",VLOOKUP(FİLTRE!$C2085,'SKT LİSTESİ'!$F:$S,11,0)),"")</f>
        <v/>
      </c>
      <c r="K2085" s="134" t="str">
        <f ca="1">IFERROR(IF($C2085="","",VLOOKUP(FİLTRE!$C2085,'SKT LİSTESİ'!$F:$S,12,0)),"")</f>
        <v/>
      </c>
      <c r="L2085" s="134" t="str">
        <f ca="1">IFERROR(IF($C2085="","",VLOOKUP(FİLTRE!$C2085,'SKT LİSTESİ'!$F:$S,13,0)),"")</f>
        <v/>
      </c>
      <c r="M2085" s="135" t="str">
        <f ca="1">IFERROR(IF($C2085="","",VLOOKUP(FİLTRE!$C2085,'SKT LİSTESİ'!$F:$AJ,14,0)),"")</f>
        <v/>
      </c>
      <c r="N2085" s="31" t="str">
        <f ca="1">IFERROR(IF($C2085="","",VLOOKUP(FİLTRE!$C2085,'SKT LİSTESİ'!$F:$AJ,22,0)),"")</f>
        <v/>
      </c>
      <c r="O2085" s="136" t="str">
        <f ca="1">IFERROR(IF($C2085="","",VLOOKUP(FİLTRE!$C2085,'SKT LİSTESİ'!$F:$AJ,23,0)),"")</f>
        <v/>
      </c>
      <c r="P2085" s="31"/>
      <c r="Q2085" s="31"/>
      <c r="R2085" s="137" t="str">
        <f ca="1">(IFERROR(IF($C2085="","",VLOOKUP(FİLTRE!$C2085,'SKT LİSTESİ'!$F:$AJ,15,0)),""))</f>
        <v/>
      </c>
      <c r="S2085" s="138" t="str">
        <f ca="1">IFERROR(IF($C2085="","",VLOOKUP(FİLTRE!$C2085,'SKT LİSTESİ'!$F:$AJ,16,0)),"")</f>
        <v/>
      </c>
      <c r="AF2085" s="179" t="str">
        <f t="shared" ca="1" si="130"/>
        <v/>
      </c>
      <c r="AG2085" s="179">
        <f t="shared" ca="1" si="131"/>
        <v>0</v>
      </c>
      <c r="AH2085" s="179">
        <f t="shared" ca="1" si="132"/>
        <v>0</v>
      </c>
    </row>
    <row r="2086" spans="2:34" ht="15.75" x14ac:dyDescent="0.25">
      <c r="B2086">
        <f t="shared" ca="1" si="129"/>
        <v>2074</v>
      </c>
      <c r="C2086" t="str">
        <f ca="1">IFERROR(VLOOKUP(B2086,'SKT LİSTESİ'!F:F,1,0),"")</f>
        <v/>
      </c>
      <c r="E2086" s="128" t="str">
        <f ca="1">IFERROR(IF($C2086="","",VLOOKUP(FİLTRE!$C2086,'SKT LİSTESİ'!$F:$S,5,0)),"")</f>
        <v/>
      </c>
      <c r="F2086" s="129" t="str">
        <f ca="1">IFERROR(IF($C2086="","",VLOOKUP(FİLTRE!$C2086,'SKT LİSTESİ'!$F:$S,7,0)),"")</f>
        <v/>
      </c>
      <c r="G2086" s="130" t="str">
        <f ca="1">IFERROR(IF($C2086="","",VLOOKUP(FİLTRE!$C2086,'SKT LİSTESİ'!$F:$S,8,0)),"")</f>
        <v/>
      </c>
      <c r="H2086" s="131" t="str">
        <f ca="1">IF(E2086="","",IF($C2086="","",VLOOKUP(FİLTRE!$C2086,'SKT LİSTESİ'!$F:$S,9,0)))</f>
        <v/>
      </c>
      <c r="I2086" s="132" t="str">
        <f ca="1">IFERROR(IF($C2086="","",VLOOKUP(FİLTRE!$C2086,'SKT LİSTESİ'!$F:$S,10,0)),"")</f>
        <v/>
      </c>
      <c r="J2086" s="133" t="str">
        <f ca="1">IFERROR(IF($C2086="","",VLOOKUP(FİLTRE!$C2086,'SKT LİSTESİ'!$F:$S,11,0)),"")</f>
        <v/>
      </c>
      <c r="K2086" s="134" t="str">
        <f ca="1">IFERROR(IF($C2086="","",VLOOKUP(FİLTRE!$C2086,'SKT LİSTESİ'!$F:$S,12,0)),"")</f>
        <v/>
      </c>
      <c r="L2086" s="134" t="str">
        <f ca="1">IFERROR(IF($C2086="","",VLOOKUP(FİLTRE!$C2086,'SKT LİSTESİ'!$F:$S,13,0)),"")</f>
        <v/>
      </c>
      <c r="M2086" s="135" t="str">
        <f ca="1">IFERROR(IF($C2086="","",VLOOKUP(FİLTRE!$C2086,'SKT LİSTESİ'!$F:$AJ,14,0)),"")</f>
        <v/>
      </c>
      <c r="N2086" s="31" t="str">
        <f ca="1">IFERROR(IF($C2086="","",VLOOKUP(FİLTRE!$C2086,'SKT LİSTESİ'!$F:$AJ,22,0)),"")</f>
        <v/>
      </c>
      <c r="O2086" s="136" t="str">
        <f ca="1">IFERROR(IF($C2086="","",VLOOKUP(FİLTRE!$C2086,'SKT LİSTESİ'!$F:$AJ,23,0)),"")</f>
        <v/>
      </c>
      <c r="P2086" s="31"/>
      <c r="Q2086" s="31"/>
      <c r="R2086" s="137" t="str">
        <f ca="1">(IFERROR(IF($C2086="","",VLOOKUP(FİLTRE!$C2086,'SKT LİSTESİ'!$F:$AJ,15,0)),""))</f>
        <v/>
      </c>
      <c r="S2086" s="138" t="str">
        <f ca="1">IFERROR(IF($C2086="","",VLOOKUP(FİLTRE!$C2086,'SKT LİSTESİ'!$F:$AJ,16,0)),"")</f>
        <v/>
      </c>
      <c r="AF2086" s="179" t="str">
        <f t="shared" ca="1" si="130"/>
        <v/>
      </c>
      <c r="AG2086" s="179">
        <f t="shared" ca="1" si="131"/>
        <v>0</v>
      </c>
      <c r="AH2086" s="179">
        <f t="shared" ca="1" si="132"/>
        <v>0</v>
      </c>
    </row>
    <row r="2087" spans="2:34" ht="15.75" x14ac:dyDescent="0.25">
      <c r="B2087">
        <f t="shared" ca="1" si="129"/>
        <v>2075</v>
      </c>
      <c r="C2087" t="str">
        <f ca="1">IFERROR(VLOOKUP(B2087,'SKT LİSTESİ'!F:F,1,0),"")</f>
        <v/>
      </c>
      <c r="E2087" s="128" t="str">
        <f ca="1">IFERROR(IF($C2087="","",VLOOKUP(FİLTRE!$C2087,'SKT LİSTESİ'!$F:$S,5,0)),"")</f>
        <v/>
      </c>
      <c r="F2087" s="129" t="str">
        <f ca="1">IFERROR(IF($C2087="","",VLOOKUP(FİLTRE!$C2087,'SKT LİSTESİ'!$F:$S,7,0)),"")</f>
        <v/>
      </c>
      <c r="G2087" s="130" t="str">
        <f ca="1">IFERROR(IF($C2087="","",VLOOKUP(FİLTRE!$C2087,'SKT LİSTESİ'!$F:$S,8,0)),"")</f>
        <v/>
      </c>
      <c r="H2087" s="131" t="str">
        <f ca="1">IF(E2087="","",IF($C2087="","",VLOOKUP(FİLTRE!$C2087,'SKT LİSTESİ'!$F:$S,9,0)))</f>
        <v/>
      </c>
      <c r="I2087" s="132" t="str">
        <f ca="1">IFERROR(IF($C2087="","",VLOOKUP(FİLTRE!$C2087,'SKT LİSTESİ'!$F:$S,10,0)),"")</f>
        <v/>
      </c>
      <c r="J2087" s="133" t="str">
        <f ca="1">IFERROR(IF($C2087="","",VLOOKUP(FİLTRE!$C2087,'SKT LİSTESİ'!$F:$S,11,0)),"")</f>
        <v/>
      </c>
      <c r="K2087" s="134" t="str">
        <f ca="1">IFERROR(IF($C2087="","",VLOOKUP(FİLTRE!$C2087,'SKT LİSTESİ'!$F:$S,12,0)),"")</f>
        <v/>
      </c>
      <c r="L2087" s="134" t="str">
        <f ca="1">IFERROR(IF($C2087="","",VLOOKUP(FİLTRE!$C2087,'SKT LİSTESİ'!$F:$S,13,0)),"")</f>
        <v/>
      </c>
      <c r="M2087" s="135" t="str">
        <f ca="1">IFERROR(IF($C2087="","",VLOOKUP(FİLTRE!$C2087,'SKT LİSTESİ'!$F:$AJ,14,0)),"")</f>
        <v/>
      </c>
      <c r="N2087" s="31" t="str">
        <f ca="1">IFERROR(IF($C2087="","",VLOOKUP(FİLTRE!$C2087,'SKT LİSTESİ'!$F:$AJ,22,0)),"")</f>
        <v/>
      </c>
      <c r="O2087" s="136" t="str">
        <f ca="1">IFERROR(IF($C2087="","",VLOOKUP(FİLTRE!$C2087,'SKT LİSTESİ'!$F:$AJ,23,0)),"")</f>
        <v/>
      </c>
      <c r="P2087" s="31"/>
      <c r="Q2087" s="31"/>
      <c r="R2087" s="137" t="str">
        <f ca="1">(IFERROR(IF($C2087="","",VLOOKUP(FİLTRE!$C2087,'SKT LİSTESİ'!$F:$AJ,15,0)),""))</f>
        <v/>
      </c>
      <c r="S2087" s="138" t="str">
        <f ca="1">IFERROR(IF($C2087="","",VLOOKUP(FİLTRE!$C2087,'SKT LİSTESİ'!$F:$AJ,16,0)),"")</f>
        <v/>
      </c>
      <c r="AF2087" s="179" t="str">
        <f t="shared" ca="1" si="130"/>
        <v/>
      </c>
      <c r="AG2087" s="179">
        <f t="shared" ca="1" si="131"/>
        <v>0</v>
      </c>
      <c r="AH2087" s="179">
        <f t="shared" ca="1" si="132"/>
        <v>0</v>
      </c>
    </row>
    <row r="2088" spans="2:34" ht="15.75" x14ac:dyDescent="0.25">
      <c r="B2088">
        <f t="shared" ca="1" si="129"/>
        <v>2076</v>
      </c>
      <c r="C2088" t="str">
        <f ca="1">IFERROR(VLOOKUP(B2088,'SKT LİSTESİ'!F:F,1,0),"")</f>
        <v/>
      </c>
      <c r="E2088" s="128" t="str">
        <f ca="1">IFERROR(IF($C2088="","",VLOOKUP(FİLTRE!$C2088,'SKT LİSTESİ'!$F:$S,5,0)),"")</f>
        <v/>
      </c>
      <c r="F2088" s="129" t="str">
        <f ca="1">IFERROR(IF($C2088="","",VLOOKUP(FİLTRE!$C2088,'SKT LİSTESİ'!$F:$S,7,0)),"")</f>
        <v/>
      </c>
      <c r="G2088" s="130" t="str">
        <f ca="1">IFERROR(IF($C2088="","",VLOOKUP(FİLTRE!$C2088,'SKT LİSTESİ'!$F:$S,8,0)),"")</f>
        <v/>
      </c>
      <c r="H2088" s="131" t="str">
        <f ca="1">IF(E2088="","",IF($C2088="","",VLOOKUP(FİLTRE!$C2088,'SKT LİSTESİ'!$F:$S,9,0)))</f>
        <v/>
      </c>
      <c r="I2088" s="132" t="str">
        <f ca="1">IFERROR(IF($C2088="","",VLOOKUP(FİLTRE!$C2088,'SKT LİSTESİ'!$F:$S,10,0)),"")</f>
        <v/>
      </c>
      <c r="J2088" s="133" t="str">
        <f ca="1">IFERROR(IF($C2088="","",VLOOKUP(FİLTRE!$C2088,'SKT LİSTESİ'!$F:$S,11,0)),"")</f>
        <v/>
      </c>
      <c r="K2088" s="134" t="str">
        <f ca="1">IFERROR(IF($C2088="","",VLOOKUP(FİLTRE!$C2088,'SKT LİSTESİ'!$F:$S,12,0)),"")</f>
        <v/>
      </c>
      <c r="L2088" s="134" t="str">
        <f ca="1">IFERROR(IF($C2088="","",VLOOKUP(FİLTRE!$C2088,'SKT LİSTESİ'!$F:$S,13,0)),"")</f>
        <v/>
      </c>
      <c r="M2088" s="135" t="str">
        <f ca="1">IFERROR(IF($C2088="","",VLOOKUP(FİLTRE!$C2088,'SKT LİSTESİ'!$F:$AJ,14,0)),"")</f>
        <v/>
      </c>
      <c r="N2088" s="31" t="str">
        <f ca="1">IFERROR(IF($C2088="","",VLOOKUP(FİLTRE!$C2088,'SKT LİSTESİ'!$F:$AJ,22,0)),"")</f>
        <v/>
      </c>
      <c r="O2088" s="136" t="str">
        <f ca="1">IFERROR(IF($C2088="","",VLOOKUP(FİLTRE!$C2088,'SKT LİSTESİ'!$F:$AJ,23,0)),"")</f>
        <v/>
      </c>
      <c r="P2088" s="31"/>
      <c r="Q2088" s="31"/>
      <c r="R2088" s="137" t="str">
        <f ca="1">(IFERROR(IF($C2088="","",VLOOKUP(FİLTRE!$C2088,'SKT LİSTESİ'!$F:$AJ,15,0)),""))</f>
        <v/>
      </c>
      <c r="S2088" s="138" t="str">
        <f ca="1">IFERROR(IF($C2088="","",VLOOKUP(FİLTRE!$C2088,'SKT LİSTESİ'!$F:$AJ,16,0)),"")</f>
        <v/>
      </c>
      <c r="AF2088" s="179" t="str">
        <f t="shared" ca="1" si="130"/>
        <v/>
      </c>
      <c r="AG2088" s="179">
        <f t="shared" ca="1" si="131"/>
        <v>0</v>
      </c>
      <c r="AH2088" s="179">
        <f t="shared" ca="1" si="132"/>
        <v>0</v>
      </c>
    </row>
    <row r="2089" spans="2:34" ht="15.75" x14ac:dyDescent="0.25">
      <c r="B2089">
        <f t="shared" ca="1" si="129"/>
        <v>2077</v>
      </c>
      <c r="C2089" t="str">
        <f ca="1">IFERROR(VLOOKUP(B2089,'SKT LİSTESİ'!F:F,1,0),"")</f>
        <v/>
      </c>
      <c r="E2089" s="128" t="str">
        <f ca="1">IFERROR(IF($C2089="","",VLOOKUP(FİLTRE!$C2089,'SKT LİSTESİ'!$F:$S,5,0)),"")</f>
        <v/>
      </c>
      <c r="F2089" s="129" t="str">
        <f ca="1">IFERROR(IF($C2089="","",VLOOKUP(FİLTRE!$C2089,'SKT LİSTESİ'!$F:$S,7,0)),"")</f>
        <v/>
      </c>
      <c r="G2089" s="130" t="str">
        <f ca="1">IFERROR(IF($C2089="","",VLOOKUP(FİLTRE!$C2089,'SKT LİSTESİ'!$F:$S,8,0)),"")</f>
        <v/>
      </c>
      <c r="H2089" s="131" t="str">
        <f ca="1">IF(E2089="","",IF($C2089="","",VLOOKUP(FİLTRE!$C2089,'SKT LİSTESİ'!$F:$S,9,0)))</f>
        <v/>
      </c>
      <c r="I2089" s="132" t="str">
        <f ca="1">IFERROR(IF($C2089="","",VLOOKUP(FİLTRE!$C2089,'SKT LİSTESİ'!$F:$S,10,0)),"")</f>
        <v/>
      </c>
      <c r="J2089" s="133" t="str">
        <f ca="1">IFERROR(IF($C2089="","",VLOOKUP(FİLTRE!$C2089,'SKT LİSTESİ'!$F:$S,11,0)),"")</f>
        <v/>
      </c>
      <c r="K2089" s="134" t="str">
        <f ca="1">IFERROR(IF($C2089="","",VLOOKUP(FİLTRE!$C2089,'SKT LİSTESİ'!$F:$S,12,0)),"")</f>
        <v/>
      </c>
      <c r="L2089" s="134" t="str">
        <f ca="1">IFERROR(IF($C2089="","",VLOOKUP(FİLTRE!$C2089,'SKT LİSTESİ'!$F:$S,13,0)),"")</f>
        <v/>
      </c>
      <c r="M2089" s="135" t="str">
        <f ca="1">IFERROR(IF($C2089="","",VLOOKUP(FİLTRE!$C2089,'SKT LİSTESİ'!$F:$AJ,14,0)),"")</f>
        <v/>
      </c>
      <c r="N2089" s="31" t="str">
        <f ca="1">IFERROR(IF($C2089="","",VLOOKUP(FİLTRE!$C2089,'SKT LİSTESİ'!$F:$AJ,22,0)),"")</f>
        <v/>
      </c>
      <c r="O2089" s="136" t="str">
        <f ca="1">IFERROR(IF($C2089="","",VLOOKUP(FİLTRE!$C2089,'SKT LİSTESİ'!$F:$AJ,23,0)),"")</f>
        <v/>
      </c>
      <c r="P2089" s="31"/>
      <c r="Q2089" s="31"/>
      <c r="R2089" s="137" t="str">
        <f ca="1">(IFERROR(IF($C2089="","",VLOOKUP(FİLTRE!$C2089,'SKT LİSTESİ'!$F:$AJ,15,0)),""))</f>
        <v/>
      </c>
      <c r="S2089" s="138" t="str">
        <f ca="1">IFERROR(IF($C2089="","",VLOOKUP(FİLTRE!$C2089,'SKT LİSTESİ'!$F:$AJ,16,0)),"")</f>
        <v/>
      </c>
      <c r="AF2089" s="179" t="str">
        <f t="shared" ca="1" si="130"/>
        <v/>
      </c>
      <c r="AG2089" s="179">
        <f t="shared" ca="1" si="131"/>
        <v>0</v>
      </c>
      <c r="AH2089" s="179">
        <f t="shared" ca="1" si="132"/>
        <v>0</v>
      </c>
    </row>
    <row r="2090" spans="2:34" ht="15.75" x14ac:dyDescent="0.25">
      <c r="B2090">
        <f t="shared" ca="1" si="129"/>
        <v>2078</v>
      </c>
      <c r="C2090" t="str">
        <f ca="1">IFERROR(VLOOKUP(B2090,'SKT LİSTESİ'!F:F,1,0),"")</f>
        <v/>
      </c>
      <c r="E2090" s="128" t="str">
        <f ca="1">IFERROR(IF($C2090="","",VLOOKUP(FİLTRE!$C2090,'SKT LİSTESİ'!$F:$S,5,0)),"")</f>
        <v/>
      </c>
      <c r="F2090" s="129" t="str">
        <f ca="1">IFERROR(IF($C2090="","",VLOOKUP(FİLTRE!$C2090,'SKT LİSTESİ'!$F:$S,7,0)),"")</f>
        <v/>
      </c>
      <c r="G2090" s="130" t="str">
        <f ca="1">IFERROR(IF($C2090="","",VLOOKUP(FİLTRE!$C2090,'SKT LİSTESİ'!$F:$S,8,0)),"")</f>
        <v/>
      </c>
      <c r="H2090" s="131" t="str">
        <f ca="1">IF(E2090="","",IF($C2090="","",VLOOKUP(FİLTRE!$C2090,'SKT LİSTESİ'!$F:$S,9,0)))</f>
        <v/>
      </c>
      <c r="I2090" s="132" t="str">
        <f ca="1">IFERROR(IF($C2090="","",VLOOKUP(FİLTRE!$C2090,'SKT LİSTESİ'!$F:$S,10,0)),"")</f>
        <v/>
      </c>
      <c r="J2090" s="133" t="str">
        <f ca="1">IFERROR(IF($C2090="","",VLOOKUP(FİLTRE!$C2090,'SKT LİSTESİ'!$F:$S,11,0)),"")</f>
        <v/>
      </c>
      <c r="K2090" s="134" t="str">
        <f ca="1">IFERROR(IF($C2090="","",VLOOKUP(FİLTRE!$C2090,'SKT LİSTESİ'!$F:$S,12,0)),"")</f>
        <v/>
      </c>
      <c r="L2090" s="134" t="str">
        <f ca="1">IFERROR(IF($C2090="","",VLOOKUP(FİLTRE!$C2090,'SKT LİSTESİ'!$F:$S,13,0)),"")</f>
        <v/>
      </c>
      <c r="M2090" s="135" t="str">
        <f ca="1">IFERROR(IF($C2090="","",VLOOKUP(FİLTRE!$C2090,'SKT LİSTESİ'!$F:$AJ,14,0)),"")</f>
        <v/>
      </c>
      <c r="N2090" s="31" t="str">
        <f ca="1">IFERROR(IF($C2090="","",VLOOKUP(FİLTRE!$C2090,'SKT LİSTESİ'!$F:$AJ,22,0)),"")</f>
        <v/>
      </c>
      <c r="O2090" s="136" t="str">
        <f ca="1">IFERROR(IF($C2090="","",VLOOKUP(FİLTRE!$C2090,'SKT LİSTESİ'!$F:$AJ,23,0)),"")</f>
        <v/>
      </c>
      <c r="P2090" s="31"/>
      <c r="Q2090" s="31"/>
      <c r="R2090" s="137" t="str">
        <f ca="1">(IFERROR(IF($C2090="","",VLOOKUP(FİLTRE!$C2090,'SKT LİSTESİ'!$F:$AJ,15,0)),""))</f>
        <v/>
      </c>
      <c r="S2090" s="138" t="str">
        <f ca="1">IFERROR(IF($C2090="","",VLOOKUP(FİLTRE!$C2090,'SKT LİSTESİ'!$F:$AJ,16,0)),"")</f>
        <v/>
      </c>
      <c r="AF2090" s="179" t="str">
        <f t="shared" ca="1" si="130"/>
        <v/>
      </c>
      <c r="AG2090" s="179">
        <f t="shared" ca="1" si="131"/>
        <v>0</v>
      </c>
      <c r="AH2090" s="179">
        <f t="shared" ca="1" si="132"/>
        <v>0</v>
      </c>
    </row>
    <row r="2091" spans="2:34" ht="15.75" x14ac:dyDescent="0.25">
      <c r="B2091">
        <f t="shared" ca="1" si="129"/>
        <v>2079</v>
      </c>
      <c r="C2091" t="str">
        <f ca="1">IFERROR(VLOOKUP(B2091,'SKT LİSTESİ'!F:F,1,0),"")</f>
        <v/>
      </c>
      <c r="E2091" s="128" t="str">
        <f ca="1">IFERROR(IF($C2091="","",VLOOKUP(FİLTRE!$C2091,'SKT LİSTESİ'!$F:$S,5,0)),"")</f>
        <v/>
      </c>
      <c r="F2091" s="129" t="str">
        <f ca="1">IFERROR(IF($C2091="","",VLOOKUP(FİLTRE!$C2091,'SKT LİSTESİ'!$F:$S,7,0)),"")</f>
        <v/>
      </c>
      <c r="G2091" s="130" t="str">
        <f ca="1">IFERROR(IF($C2091="","",VLOOKUP(FİLTRE!$C2091,'SKT LİSTESİ'!$F:$S,8,0)),"")</f>
        <v/>
      </c>
      <c r="H2091" s="131" t="str">
        <f ca="1">IF(E2091="","",IF($C2091="","",VLOOKUP(FİLTRE!$C2091,'SKT LİSTESİ'!$F:$S,9,0)))</f>
        <v/>
      </c>
      <c r="I2091" s="132" t="str">
        <f ca="1">IFERROR(IF($C2091="","",VLOOKUP(FİLTRE!$C2091,'SKT LİSTESİ'!$F:$S,10,0)),"")</f>
        <v/>
      </c>
      <c r="J2091" s="133" t="str">
        <f ca="1">IFERROR(IF($C2091="","",VLOOKUP(FİLTRE!$C2091,'SKT LİSTESİ'!$F:$S,11,0)),"")</f>
        <v/>
      </c>
      <c r="K2091" s="134" t="str">
        <f ca="1">IFERROR(IF($C2091="","",VLOOKUP(FİLTRE!$C2091,'SKT LİSTESİ'!$F:$S,12,0)),"")</f>
        <v/>
      </c>
      <c r="L2091" s="134" t="str">
        <f ca="1">IFERROR(IF($C2091="","",VLOOKUP(FİLTRE!$C2091,'SKT LİSTESİ'!$F:$S,13,0)),"")</f>
        <v/>
      </c>
      <c r="M2091" s="135" t="str">
        <f ca="1">IFERROR(IF($C2091="","",VLOOKUP(FİLTRE!$C2091,'SKT LİSTESİ'!$F:$AJ,14,0)),"")</f>
        <v/>
      </c>
      <c r="N2091" s="31" t="str">
        <f ca="1">IFERROR(IF($C2091="","",VLOOKUP(FİLTRE!$C2091,'SKT LİSTESİ'!$F:$AJ,22,0)),"")</f>
        <v/>
      </c>
      <c r="O2091" s="136" t="str">
        <f ca="1">IFERROR(IF($C2091="","",VLOOKUP(FİLTRE!$C2091,'SKT LİSTESİ'!$F:$AJ,23,0)),"")</f>
        <v/>
      </c>
      <c r="P2091" s="31"/>
      <c r="Q2091" s="31"/>
      <c r="R2091" s="137" t="str">
        <f ca="1">(IFERROR(IF($C2091="","",VLOOKUP(FİLTRE!$C2091,'SKT LİSTESİ'!$F:$AJ,15,0)),""))</f>
        <v/>
      </c>
      <c r="S2091" s="138" t="str">
        <f ca="1">IFERROR(IF($C2091="","",VLOOKUP(FİLTRE!$C2091,'SKT LİSTESİ'!$F:$AJ,16,0)),"")</f>
        <v/>
      </c>
      <c r="AF2091" s="179" t="str">
        <f t="shared" ca="1" si="130"/>
        <v/>
      </c>
      <c r="AG2091" s="179">
        <f t="shared" ca="1" si="131"/>
        <v>0</v>
      </c>
      <c r="AH2091" s="179">
        <f t="shared" ca="1" si="132"/>
        <v>0</v>
      </c>
    </row>
    <row r="2092" spans="2:34" ht="15.75" x14ac:dyDescent="0.25">
      <c r="B2092">
        <f t="shared" ca="1" si="129"/>
        <v>2080</v>
      </c>
      <c r="C2092" t="str">
        <f ca="1">IFERROR(VLOOKUP(B2092,'SKT LİSTESİ'!F:F,1,0),"")</f>
        <v/>
      </c>
      <c r="E2092" s="128" t="str">
        <f ca="1">IFERROR(IF($C2092="","",VLOOKUP(FİLTRE!$C2092,'SKT LİSTESİ'!$F:$S,5,0)),"")</f>
        <v/>
      </c>
      <c r="F2092" s="129" t="str">
        <f ca="1">IFERROR(IF($C2092="","",VLOOKUP(FİLTRE!$C2092,'SKT LİSTESİ'!$F:$S,7,0)),"")</f>
        <v/>
      </c>
      <c r="G2092" s="130" t="str">
        <f ca="1">IFERROR(IF($C2092="","",VLOOKUP(FİLTRE!$C2092,'SKT LİSTESİ'!$F:$S,8,0)),"")</f>
        <v/>
      </c>
      <c r="H2092" s="131" t="str">
        <f ca="1">IF(E2092="","",IF($C2092="","",VLOOKUP(FİLTRE!$C2092,'SKT LİSTESİ'!$F:$S,9,0)))</f>
        <v/>
      </c>
      <c r="I2092" s="132" t="str">
        <f ca="1">IFERROR(IF($C2092="","",VLOOKUP(FİLTRE!$C2092,'SKT LİSTESİ'!$F:$S,10,0)),"")</f>
        <v/>
      </c>
      <c r="J2092" s="133" t="str">
        <f ca="1">IFERROR(IF($C2092="","",VLOOKUP(FİLTRE!$C2092,'SKT LİSTESİ'!$F:$S,11,0)),"")</f>
        <v/>
      </c>
      <c r="K2092" s="134" t="str">
        <f ca="1">IFERROR(IF($C2092="","",VLOOKUP(FİLTRE!$C2092,'SKT LİSTESİ'!$F:$S,12,0)),"")</f>
        <v/>
      </c>
      <c r="L2092" s="134" t="str">
        <f ca="1">IFERROR(IF($C2092="","",VLOOKUP(FİLTRE!$C2092,'SKT LİSTESİ'!$F:$S,13,0)),"")</f>
        <v/>
      </c>
      <c r="M2092" s="135" t="str">
        <f ca="1">IFERROR(IF($C2092="","",VLOOKUP(FİLTRE!$C2092,'SKT LİSTESİ'!$F:$AJ,14,0)),"")</f>
        <v/>
      </c>
      <c r="N2092" s="31" t="str">
        <f ca="1">IFERROR(IF($C2092="","",VLOOKUP(FİLTRE!$C2092,'SKT LİSTESİ'!$F:$AJ,22,0)),"")</f>
        <v/>
      </c>
      <c r="O2092" s="136" t="str">
        <f ca="1">IFERROR(IF($C2092="","",VLOOKUP(FİLTRE!$C2092,'SKT LİSTESİ'!$F:$AJ,23,0)),"")</f>
        <v/>
      </c>
      <c r="P2092" s="31"/>
      <c r="Q2092" s="31"/>
      <c r="R2092" s="137" t="str">
        <f ca="1">(IFERROR(IF($C2092="","",VLOOKUP(FİLTRE!$C2092,'SKT LİSTESİ'!$F:$AJ,15,0)),""))</f>
        <v/>
      </c>
      <c r="S2092" s="138" t="str">
        <f ca="1">IFERROR(IF($C2092="","",VLOOKUP(FİLTRE!$C2092,'SKT LİSTESİ'!$F:$AJ,16,0)),"")</f>
        <v/>
      </c>
      <c r="AF2092" s="179" t="str">
        <f t="shared" ca="1" si="130"/>
        <v/>
      </c>
      <c r="AG2092" s="179">
        <f t="shared" ca="1" si="131"/>
        <v>0</v>
      </c>
      <c r="AH2092" s="179">
        <f t="shared" ca="1" si="132"/>
        <v>0</v>
      </c>
    </row>
    <row r="2093" spans="2:34" ht="15.75" x14ac:dyDescent="0.25">
      <c r="B2093">
        <f t="shared" ca="1" si="129"/>
        <v>2081</v>
      </c>
      <c r="C2093" t="str">
        <f ca="1">IFERROR(VLOOKUP(B2093,'SKT LİSTESİ'!F:F,1,0),"")</f>
        <v/>
      </c>
      <c r="E2093" s="128" t="str">
        <f ca="1">IFERROR(IF($C2093="","",VLOOKUP(FİLTRE!$C2093,'SKT LİSTESİ'!$F:$S,5,0)),"")</f>
        <v/>
      </c>
      <c r="F2093" s="129" t="str">
        <f ca="1">IFERROR(IF($C2093="","",VLOOKUP(FİLTRE!$C2093,'SKT LİSTESİ'!$F:$S,7,0)),"")</f>
        <v/>
      </c>
      <c r="G2093" s="130" t="str">
        <f ca="1">IFERROR(IF($C2093="","",VLOOKUP(FİLTRE!$C2093,'SKT LİSTESİ'!$F:$S,8,0)),"")</f>
        <v/>
      </c>
      <c r="H2093" s="131" t="str">
        <f ca="1">IF(E2093="","",IF($C2093="","",VLOOKUP(FİLTRE!$C2093,'SKT LİSTESİ'!$F:$S,9,0)))</f>
        <v/>
      </c>
      <c r="I2093" s="132" t="str">
        <f ca="1">IFERROR(IF($C2093="","",VLOOKUP(FİLTRE!$C2093,'SKT LİSTESİ'!$F:$S,10,0)),"")</f>
        <v/>
      </c>
      <c r="J2093" s="133" t="str">
        <f ca="1">IFERROR(IF($C2093="","",VLOOKUP(FİLTRE!$C2093,'SKT LİSTESİ'!$F:$S,11,0)),"")</f>
        <v/>
      </c>
      <c r="K2093" s="134" t="str">
        <f ca="1">IFERROR(IF($C2093="","",VLOOKUP(FİLTRE!$C2093,'SKT LİSTESİ'!$F:$S,12,0)),"")</f>
        <v/>
      </c>
      <c r="L2093" s="134" t="str">
        <f ca="1">IFERROR(IF($C2093="","",VLOOKUP(FİLTRE!$C2093,'SKT LİSTESİ'!$F:$S,13,0)),"")</f>
        <v/>
      </c>
      <c r="M2093" s="135" t="str">
        <f ca="1">IFERROR(IF($C2093="","",VLOOKUP(FİLTRE!$C2093,'SKT LİSTESİ'!$F:$AJ,14,0)),"")</f>
        <v/>
      </c>
      <c r="N2093" s="31" t="str">
        <f ca="1">IFERROR(IF($C2093="","",VLOOKUP(FİLTRE!$C2093,'SKT LİSTESİ'!$F:$AJ,22,0)),"")</f>
        <v/>
      </c>
      <c r="O2093" s="136" t="str">
        <f ca="1">IFERROR(IF($C2093="","",VLOOKUP(FİLTRE!$C2093,'SKT LİSTESİ'!$F:$AJ,23,0)),"")</f>
        <v/>
      </c>
      <c r="P2093" s="31"/>
      <c r="Q2093" s="31"/>
      <c r="R2093" s="137" t="str">
        <f ca="1">(IFERROR(IF($C2093="","",VLOOKUP(FİLTRE!$C2093,'SKT LİSTESİ'!$F:$AJ,15,0)),""))</f>
        <v/>
      </c>
      <c r="S2093" s="138" t="str">
        <f ca="1">IFERROR(IF($C2093="","",VLOOKUP(FİLTRE!$C2093,'SKT LİSTESİ'!$F:$AJ,16,0)),"")</f>
        <v/>
      </c>
      <c r="AF2093" s="179" t="str">
        <f t="shared" ca="1" si="130"/>
        <v/>
      </c>
      <c r="AG2093" s="179">
        <f t="shared" ca="1" si="131"/>
        <v>0</v>
      </c>
      <c r="AH2093" s="179">
        <f t="shared" ca="1" si="132"/>
        <v>0</v>
      </c>
    </row>
    <row r="2094" spans="2:34" ht="15.75" x14ac:dyDescent="0.25">
      <c r="B2094">
        <f t="shared" ca="1" si="129"/>
        <v>2082</v>
      </c>
      <c r="C2094" t="str">
        <f ca="1">IFERROR(VLOOKUP(B2094,'SKT LİSTESİ'!F:F,1,0),"")</f>
        <v/>
      </c>
      <c r="E2094" s="128" t="str">
        <f ca="1">IFERROR(IF($C2094="","",VLOOKUP(FİLTRE!$C2094,'SKT LİSTESİ'!$F:$S,5,0)),"")</f>
        <v/>
      </c>
      <c r="F2094" s="129" t="str">
        <f ca="1">IFERROR(IF($C2094="","",VLOOKUP(FİLTRE!$C2094,'SKT LİSTESİ'!$F:$S,7,0)),"")</f>
        <v/>
      </c>
      <c r="G2094" s="130" t="str">
        <f ca="1">IFERROR(IF($C2094="","",VLOOKUP(FİLTRE!$C2094,'SKT LİSTESİ'!$F:$S,8,0)),"")</f>
        <v/>
      </c>
      <c r="H2094" s="131" t="str">
        <f ca="1">IF(E2094="","",IF($C2094="","",VLOOKUP(FİLTRE!$C2094,'SKT LİSTESİ'!$F:$S,9,0)))</f>
        <v/>
      </c>
      <c r="I2094" s="132" t="str">
        <f ca="1">IFERROR(IF($C2094="","",VLOOKUP(FİLTRE!$C2094,'SKT LİSTESİ'!$F:$S,10,0)),"")</f>
        <v/>
      </c>
      <c r="J2094" s="133" t="str">
        <f ca="1">IFERROR(IF($C2094="","",VLOOKUP(FİLTRE!$C2094,'SKT LİSTESİ'!$F:$S,11,0)),"")</f>
        <v/>
      </c>
      <c r="K2094" s="134" t="str">
        <f ca="1">IFERROR(IF($C2094="","",VLOOKUP(FİLTRE!$C2094,'SKT LİSTESİ'!$F:$S,12,0)),"")</f>
        <v/>
      </c>
      <c r="L2094" s="134" t="str">
        <f ca="1">IFERROR(IF($C2094="","",VLOOKUP(FİLTRE!$C2094,'SKT LİSTESİ'!$F:$S,13,0)),"")</f>
        <v/>
      </c>
      <c r="M2094" s="135" t="str">
        <f ca="1">IFERROR(IF($C2094="","",VLOOKUP(FİLTRE!$C2094,'SKT LİSTESİ'!$F:$AJ,14,0)),"")</f>
        <v/>
      </c>
      <c r="N2094" s="31" t="str">
        <f ca="1">IFERROR(IF($C2094="","",VLOOKUP(FİLTRE!$C2094,'SKT LİSTESİ'!$F:$AJ,22,0)),"")</f>
        <v/>
      </c>
      <c r="O2094" s="136" t="str">
        <f ca="1">IFERROR(IF($C2094="","",VLOOKUP(FİLTRE!$C2094,'SKT LİSTESİ'!$F:$AJ,23,0)),"")</f>
        <v/>
      </c>
      <c r="P2094" s="31"/>
      <c r="Q2094" s="31"/>
      <c r="R2094" s="137" t="str">
        <f ca="1">(IFERROR(IF($C2094="","",VLOOKUP(FİLTRE!$C2094,'SKT LİSTESİ'!$F:$AJ,15,0)),""))</f>
        <v/>
      </c>
      <c r="S2094" s="138" t="str">
        <f ca="1">IFERROR(IF($C2094="","",VLOOKUP(FİLTRE!$C2094,'SKT LİSTESİ'!$F:$AJ,16,0)),"")</f>
        <v/>
      </c>
      <c r="AF2094" s="179" t="str">
        <f t="shared" ca="1" si="130"/>
        <v/>
      </c>
      <c r="AG2094" s="179">
        <f t="shared" ca="1" si="131"/>
        <v>0</v>
      </c>
      <c r="AH2094" s="179">
        <f t="shared" ca="1" si="132"/>
        <v>0</v>
      </c>
    </row>
    <row r="2095" spans="2:34" ht="15.75" x14ac:dyDescent="0.25">
      <c r="B2095">
        <f t="shared" ca="1" si="129"/>
        <v>2083</v>
      </c>
      <c r="C2095" t="str">
        <f ca="1">IFERROR(VLOOKUP(B2095,'SKT LİSTESİ'!F:F,1,0),"")</f>
        <v/>
      </c>
      <c r="E2095" s="128" t="str">
        <f ca="1">IFERROR(IF($C2095="","",VLOOKUP(FİLTRE!$C2095,'SKT LİSTESİ'!$F:$S,5,0)),"")</f>
        <v/>
      </c>
      <c r="F2095" s="129" t="str">
        <f ca="1">IFERROR(IF($C2095="","",VLOOKUP(FİLTRE!$C2095,'SKT LİSTESİ'!$F:$S,7,0)),"")</f>
        <v/>
      </c>
      <c r="G2095" s="130" t="str">
        <f ca="1">IFERROR(IF($C2095="","",VLOOKUP(FİLTRE!$C2095,'SKT LİSTESİ'!$F:$S,8,0)),"")</f>
        <v/>
      </c>
      <c r="H2095" s="131" t="str">
        <f ca="1">IF(E2095="","",IF($C2095="","",VLOOKUP(FİLTRE!$C2095,'SKT LİSTESİ'!$F:$S,9,0)))</f>
        <v/>
      </c>
      <c r="I2095" s="132" t="str">
        <f ca="1">IFERROR(IF($C2095="","",VLOOKUP(FİLTRE!$C2095,'SKT LİSTESİ'!$F:$S,10,0)),"")</f>
        <v/>
      </c>
      <c r="J2095" s="133" t="str">
        <f ca="1">IFERROR(IF($C2095="","",VLOOKUP(FİLTRE!$C2095,'SKT LİSTESİ'!$F:$S,11,0)),"")</f>
        <v/>
      </c>
      <c r="K2095" s="134" t="str">
        <f ca="1">IFERROR(IF($C2095="","",VLOOKUP(FİLTRE!$C2095,'SKT LİSTESİ'!$F:$S,12,0)),"")</f>
        <v/>
      </c>
      <c r="L2095" s="134" t="str">
        <f ca="1">IFERROR(IF($C2095="","",VLOOKUP(FİLTRE!$C2095,'SKT LİSTESİ'!$F:$S,13,0)),"")</f>
        <v/>
      </c>
      <c r="M2095" s="135" t="str">
        <f ca="1">IFERROR(IF($C2095="","",VLOOKUP(FİLTRE!$C2095,'SKT LİSTESİ'!$F:$AJ,14,0)),"")</f>
        <v/>
      </c>
      <c r="N2095" s="31" t="str">
        <f ca="1">IFERROR(IF($C2095="","",VLOOKUP(FİLTRE!$C2095,'SKT LİSTESİ'!$F:$AJ,22,0)),"")</f>
        <v/>
      </c>
      <c r="O2095" s="136" t="str">
        <f ca="1">IFERROR(IF($C2095="","",VLOOKUP(FİLTRE!$C2095,'SKT LİSTESİ'!$F:$AJ,23,0)),"")</f>
        <v/>
      </c>
      <c r="P2095" s="31"/>
      <c r="Q2095" s="31"/>
      <c r="R2095" s="137" t="str">
        <f ca="1">(IFERROR(IF($C2095="","",VLOOKUP(FİLTRE!$C2095,'SKT LİSTESİ'!$F:$AJ,15,0)),""))</f>
        <v/>
      </c>
      <c r="S2095" s="138" t="str">
        <f ca="1">IFERROR(IF($C2095="","",VLOOKUP(FİLTRE!$C2095,'SKT LİSTESİ'!$F:$AJ,16,0)),"")</f>
        <v/>
      </c>
      <c r="AF2095" s="179" t="str">
        <f t="shared" ca="1" si="130"/>
        <v/>
      </c>
      <c r="AG2095" s="179">
        <f t="shared" ca="1" si="131"/>
        <v>0</v>
      </c>
      <c r="AH2095" s="179">
        <f t="shared" ca="1" si="132"/>
        <v>0</v>
      </c>
    </row>
    <row r="2096" spans="2:34" ht="15.75" x14ac:dyDescent="0.25">
      <c r="B2096">
        <f t="shared" ca="1" si="129"/>
        <v>2084</v>
      </c>
      <c r="C2096" t="str">
        <f ca="1">IFERROR(VLOOKUP(B2096,'SKT LİSTESİ'!F:F,1,0),"")</f>
        <v/>
      </c>
      <c r="E2096" s="128" t="str">
        <f ca="1">IFERROR(IF($C2096="","",VLOOKUP(FİLTRE!$C2096,'SKT LİSTESİ'!$F:$S,5,0)),"")</f>
        <v/>
      </c>
      <c r="F2096" s="129" t="str">
        <f ca="1">IFERROR(IF($C2096="","",VLOOKUP(FİLTRE!$C2096,'SKT LİSTESİ'!$F:$S,7,0)),"")</f>
        <v/>
      </c>
      <c r="G2096" s="130" t="str">
        <f ca="1">IFERROR(IF($C2096="","",VLOOKUP(FİLTRE!$C2096,'SKT LİSTESİ'!$F:$S,8,0)),"")</f>
        <v/>
      </c>
      <c r="H2096" s="131" t="str">
        <f ca="1">IF(E2096="","",IF($C2096="","",VLOOKUP(FİLTRE!$C2096,'SKT LİSTESİ'!$F:$S,9,0)))</f>
        <v/>
      </c>
      <c r="I2096" s="132" t="str">
        <f ca="1">IFERROR(IF($C2096="","",VLOOKUP(FİLTRE!$C2096,'SKT LİSTESİ'!$F:$S,10,0)),"")</f>
        <v/>
      </c>
      <c r="J2096" s="133" t="str">
        <f ca="1">IFERROR(IF($C2096="","",VLOOKUP(FİLTRE!$C2096,'SKT LİSTESİ'!$F:$S,11,0)),"")</f>
        <v/>
      </c>
      <c r="K2096" s="134" t="str">
        <f ca="1">IFERROR(IF($C2096="","",VLOOKUP(FİLTRE!$C2096,'SKT LİSTESİ'!$F:$S,12,0)),"")</f>
        <v/>
      </c>
      <c r="L2096" s="134" t="str">
        <f ca="1">IFERROR(IF($C2096="","",VLOOKUP(FİLTRE!$C2096,'SKT LİSTESİ'!$F:$S,13,0)),"")</f>
        <v/>
      </c>
      <c r="M2096" s="135" t="str">
        <f ca="1">IFERROR(IF($C2096="","",VLOOKUP(FİLTRE!$C2096,'SKT LİSTESİ'!$F:$AJ,14,0)),"")</f>
        <v/>
      </c>
      <c r="N2096" s="31" t="str">
        <f ca="1">IFERROR(IF($C2096="","",VLOOKUP(FİLTRE!$C2096,'SKT LİSTESİ'!$F:$AJ,22,0)),"")</f>
        <v/>
      </c>
      <c r="O2096" s="136" t="str">
        <f ca="1">IFERROR(IF($C2096="","",VLOOKUP(FİLTRE!$C2096,'SKT LİSTESİ'!$F:$AJ,23,0)),"")</f>
        <v/>
      </c>
      <c r="P2096" s="31"/>
      <c r="Q2096" s="31"/>
      <c r="R2096" s="137" t="str">
        <f ca="1">(IFERROR(IF($C2096="","",VLOOKUP(FİLTRE!$C2096,'SKT LİSTESİ'!$F:$AJ,15,0)),""))</f>
        <v/>
      </c>
      <c r="S2096" s="138" t="str">
        <f ca="1">IFERROR(IF($C2096="","",VLOOKUP(FİLTRE!$C2096,'SKT LİSTESİ'!$F:$AJ,16,0)),"")</f>
        <v/>
      </c>
      <c r="AF2096" s="179" t="str">
        <f t="shared" ca="1" si="130"/>
        <v/>
      </c>
      <c r="AG2096" s="179">
        <f t="shared" ca="1" si="131"/>
        <v>0</v>
      </c>
      <c r="AH2096" s="179">
        <f t="shared" ca="1" si="132"/>
        <v>0</v>
      </c>
    </row>
    <row r="2097" spans="2:34" ht="15.75" x14ac:dyDescent="0.25">
      <c r="B2097">
        <f t="shared" ca="1" si="129"/>
        <v>2085</v>
      </c>
      <c r="C2097" t="str">
        <f ca="1">IFERROR(VLOOKUP(B2097,'SKT LİSTESİ'!F:F,1,0),"")</f>
        <v/>
      </c>
      <c r="E2097" s="128" t="str">
        <f ca="1">IFERROR(IF($C2097="","",VLOOKUP(FİLTRE!$C2097,'SKT LİSTESİ'!$F:$S,5,0)),"")</f>
        <v/>
      </c>
      <c r="F2097" s="129" t="str">
        <f ca="1">IFERROR(IF($C2097="","",VLOOKUP(FİLTRE!$C2097,'SKT LİSTESİ'!$F:$S,7,0)),"")</f>
        <v/>
      </c>
      <c r="G2097" s="130" t="str">
        <f ca="1">IFERROR(IF($C2097="","",VLOOKUP(FİLTRE!$C2097,'SKT LİSTESİ'!$F:$S,8,0)),"")</f>
        <v/>
      </c>
      <c r="H2097" s="131" t="str">
        <f ca="1">IF(E2097="","",IF($C2097="","",VLOOKUP(FİLTRE!$C2097,'SKT LİSTESİ'!$F:$S,9,0)))</f>
        <v/>
      </c>
      <c r="I2097" s="132" t="str">
        <f ca="1">IFERROR(IF($C2097="","",VLOOKUP(FİLTRE!$C2097,'SKT LİSTESİ'!$F:$S,10,0)),"")</f>
        <v/>
      </c>
      <c r="J2097" s="133" t="str">
        <f ca="1">IFERROR(IF($C2097="","",VLOOKUP(FİLTRE!$C2097,'SKT LİSTESİ'!$F:$S,11,0)),"")</f>
        <v/>
      </c>
      <c r="K2097" s="134" t="str">
        <f ca="1">IFERROR(IF($C2097="","",VLOOKUP(FİLTRE!$C2097,'SKT LİSTESİ'!$F:$S,12,0)),"")</f>
        <v/>
      </c>
      <c r="L2097" s="134" t="str">
        <f ca="1">IFERROR(IF($C2097="","",VLOOKUP(FİLTRE!$C2097,'SKT LİSTESİ'!$F:$S,13,0)),"")</f>
        <v/>
      </c>
      <c r="M2097" s="135" t="str">
        <f ca="1">IFERROR(IF($C2097="","",VLOOKUP(FİLTRE!$C2097,'SKT LİSTESİ'!$F:$AJ,14,0)),"")</f>
        <v/>
      </c>
      <c r="N2097" s="31" t="str">
        <f ca="1">IFERROR(IF($C2097="","",VLOOKUP(FİLTRE!$C2097,'SKT LİSTESİ'!$F:$AJ,22,0)),"")</f>
        <v/>
      </c>
      <c r="O2097" s="136" t="str">
        <f ca="1">IFERROR(IF($C2097="","",VLOOKUP(FİLTRE!$C2097,'SKT LİSTESİ'!$F:$AJ,23,0)),"")</f>
        <v/>
      </c>
      <c r="P2097" s="31"/>
      <c r="Q2097" s="31"/>
      <c r="R2097" s="137" t="str">
        <f ca="1">(IFERROR(IF($C2097="","",VLOOKUP(FİLTRE!$C2097,'SKT LİSTESİ'!$F:$AJ,15,0)),""))</f>
        <v/>
      </c>
      <c r="S2097" s="138" t="str">
        <f ca="1">IFERROR(IF($C2097="","",VLOOKUP(FİLTRE!$C2097,'SKT LİSTESİ'!$F:$AJ,16,0)),"")</f>
        <v/>
      </c>
      <c r="AF2097" s="179" t="str">
        <f t="shared" ca="1" si="130"/>
        <v/>
      </c>
      <c r="AG2097" s="179">
        <f t="shared" ca="1" si="131"/>
        <v>0</v>
      </c>
      <c r="AH2097" s="179">
        <f t="shared" ca="1" si="132"/>
        <v>0</v>
      </c>
    </row>
    <row r="2098" spans="2:34" ht="15.75" x14ac:dyDescent="0.25">
      <c r="B2098">
        <f t="shared" ca="1" si="129"/>
        <v>2086</v>
      </c>
      <c r="C2098" t="str">
        <f ca="1">IFERROR(VLOOKUP(B2098,'SKT LİSTESİ'!F:F,1,0),"")</f>
        <v/>
      </c>
      <c r="E2098" s="128" t="str">
        <f ca="1">IFERROR(IF($C2098="","",VLOOKUP(FİLTRE!$C2098,'SKT LİSTESİ'!$F:$S,5,0)),"")</f>
        <v/>
      </c>
      <c r="F2098" s="129" t="str">
        <f ca="1">IFERROR(IF($C2098="","",VLOOKUP(FİLTRE!$C2098,'SKT LİSTESİ'!$F:$S,7,0)),"")</f>
        <v/>
      </c>
      <c r="G2098" s="130" t="str">
        <f ca="1">IFERROR(IF($C2098="","",VLOOKUP(FİLTRE!$C2098,'SKT LİSTESİ'!$F:$S,8,0)),"")</f>
        <v/>
      </c>
      <c r="H2098" s="131" t="str">
        <f ca="1">IF(E2098="","",IF($C2098="","",VLOOKUP(FİLTRE!$C2098,'SKT LİSTESİ'!$F:$S,9,0)))</f>
        <v/>
      </c>
      <c r="I2098" s="132" t="str">
        <f ca="1">IFERROR(IF($C2098="","",VLOOKUP(FİLTRE!$C2098,'SKT LİSTESİ'!$F:$S,10,0)),"")</f>
        <v/>
      </c>
      <c r="J2098" s="133" t="str">
        <f ca="1">IFERROR(IF($C2098="","",VLOOKUP(FİLTRE!$C2098,'SKT LİSTESİ'!$F:$S,11,0)),"")</f>
        <v/>
      </c>
      <c r="K2098" s="134" t="str">
        <f ca="1">IFERROR(IF($C2098="","",VLOOKUP(FİLTRE!$C2098,'SKT LİSTESİ'!$F:$S,12,0)),"")</f>
        <v/>
      </c>
      <c r="L2098" s="134" t="str">
        <f ca="1">IFERROR(IF($C2098="","",VLOOKUP(FİLTRE!$C2098,'SKT LİSTESİ'!$F:$S,13,0)),"")</f>
        <v/>
      </c>
      <c r="M2098" s="135" t="str">
        <f ca="1">IFERROR(IF($C2098="","",VLOOKUP(FİLTRE!$C2098,'SKT LİSTESİ'!$F:$AJ,14,0)),"")</f>
        <v/>
      </c>
      <c r="N2098" s="31" t="str">
        <f ca="1">IFERROR(IF($C2098="","",VLOOKUP(FİLTRE!$C2098,'SKT LİSTESİ'!$F:$AJ,22,0)),"")</f>
        <v/>
      </c>
      <c r="O2098" s="136" t="str">
        <f ca="1">IFERROR(IF($C2098="","",VLOOKUP(FİLTRE!$C2098,'SKT LİSTESİ'!$F:$AJ,23,0)),"")</f>
        <v/>
      </c>
      <c r="P2098" s="31"/>
      <c r="Q2098" s="31"/>
      <c r="R2098" s="137" t="str">
        <f ca="1">(IFERROR(IF($C2098="","",VLOOKUP(FİLTRE!$C2098,'SKT LİSTESİ'!$F:$AJ,15,0)),""))</f>
        <v/>
      </c>
      <c r="S2098" s="138" t="str">
        <f ca="1">IFERROR(IF($C2098="","",VLOOKUP(FİLTRE!$C2098,'SKT LİSTESİ'!$F:$AJ,16,0)),"")</f>
        <v/>
      </c>
      <c r="AF2098" s="179" t="str">
        <f t="shared" ca="1" si="130"/>
        <v/>
      </c>
      <c r="AG2098" s="179">
        <f t="shared" ca="1" si="131"/>
        <v>0</v>
      </c>
      <c r="AH2098" s="179">
        <f t="shared" ca="1" si="132"/>
        <v>0</v>
      </c>
    </row>
    <row r="2099" spans="2:34" ht="15.75" x14ac:dyDescent="0.25">
      <c r="B2099">
        <f t="shared" ca="1" si="129"/>
        <v>2087</v>
      </c>
      <c r="C2099" t="str">
        <f ca="1">IFERROR(VLOOKUP(B2099,'SKT LİSTESİ'!F:F,1,0),"")</f>
        <v/>
      </c>
      <c r="E2099" s="128" t="str">
        <f ca="1">IFERROR(IF($C2099="","",VLOOKUP(FİLTRE!$C2099,'SKT LİSTESİ'!$F:$S,5,0)),"")</f>
        <v/>
      </c>
      <c r="F2099" s="129" t="str">
        <f ca="1">IFERROR(IF($C2099="","",VLOOKUP(FİLTRE!$C2099,'SKT LİSTESİ'!$F:$S,7,0)),"")</f>
        <v/>
      </c>
      <c r="G2099" s="130" t="str">
        <f ca="1">IFERROR(IF($C2099="","",VLOOKUP(FİLTRE!$C2099,'SKT LİSTESİ'!$F:$S,8,0)),"")</f>
        <v/>
      </c>
      <c r="H2099" s="131" t="str">
        <f ca="1">IF(E2099="","",IF($C2099="","",VLOOKUP(FİLTRE!$C2099,'SKT LİSTESİ'!$F:$S,9,0)))</f>
        <v/>
      </c>
      <c r="I2099" s="132" t="str">
        <f ca="1">IFERROR(IF($C2099="","",VLOOKUP(FİLTRE!$C2099,'SKT LİSTESİ'!$F:$S,10,0)),"")</f>
        <v/>
      </c>
      <c r="J2099" s="133" t="str">
        <f ca="1">IFERROR(IF($C2099="","",VLOOKUP(FİLTRE!$C2099,'SKT LİSTESİ'!$F:$S,11,0)),"")</f>
        <v/>
      </c>
      <c r="K2099" s="134" t="str">
        <f ca="1">IFERROR(IF($C2099="","",VLOOKUP(FİLTRE!$C2099,'SKT LİSTESİ'!$F:$S,12,0)),"")</f>
        <v/>
      </c>
      <c r="L2099" s="134" t="str">
        <f ca="1">IFERROR(IF($C2099="","",VLOOKUP(FİLTRE!$C2099,'SKT LİSTESİ'!$F:$S,13,0)),"")</f>
        <v/>
      </c>
      <c r="M2099" s="135" t="str">
        <f ca="1">IFERROR(IF($C2099="","",VLOOKUP(FİLTRE!$C2099,'SKT LİSTESİ'!$F:$AJ,14,0)),"")</f>
        <v/>
      </c>
      <c r="N2099" s="31" t="str">
        <f ca="1">IFERROR(IF($C2099="","",VLOOKUP(FİLTRE!$C2099,'SKT LİSTESİ'!$F:$AJ,22,0)),"")</f>
        <v/>
      </c>
      <c r="O2099" s="136" t="str">
        <f ca="1">IFERROR(IF($C2099="","",VLOOKUP(FİLTRE!$C2099,'SKT LİSTESİ'!$F:$AJ,23,0)),"")</f>
        <v/>
      </c>
      <c r="P2099" s="31"/>
      <c r="Q2099" s="31"/>
      <c r="R2099" s="137" t="str">
        <f ca="1">(IFERROR(IF($C2099="","",VLOOKUP(FİLTRE!$C2099,'SKT LİSTESİ'!$F:$AJ,15,0)),""))</f>
        <v/>
      </c>
      <c r="S2099" s="138" t="str">
        <f ca="1">IFERROR(IF($C2099="","",VLOOKUP(FİLTRE!$C2099,'SKT LİSTESİ'!$F:$AJ,16,0)),"")</f>
        <v/>
      </c>
      <c r="AF2099" s="179" t="str">
        <f t="shared" ca="1" si="130"/>
        <v/>
      </c>
      <c r="AG2099" s="179">
        <f t="shared" ca="1" si="131"/>
        <v>0</v>
      </c>
      <c r="AH2099" s="179">
        <f t="shared" ca="1" si="132"/>
        <v>0</v>
      </c>
    </row>
    <row r="2100" spans="2:34" ht="15.75" x14ac:dyDescent="0.25">
      <c r="B2100">
        <f t="shared" ca="1" si="129"/>
        <v>2088</v>
      </c>
      <c r="C2100" t="str">
        <f ca="1">IFERROR(VLOOKUP(B2100,'SKT LİSTESİ'!F:F,1,0),"")</f>
        <v/>
      </c>
      <c r="E2100" s="128" t="str">
        <f ca="1">IFERROR(IF($C2100="","",VLOOKUP(FİLTRE!$C2100,'SKT LİSTESİ'!$F:$S,5,0)),"")</f>
        <v/>
      </c>
      <c r="F2100" s="129" t="str">
        <f ca="1">IFERROR(IF($C2100="","",VLOOKUP(FİLTRE!$C2100,'SKT LİSTESİ'!$F:$S,7,0)),"")</f>
        <v/>
      </c>
      <c r="G2100" s="130" t="str">
        <f ca="1">IFERROR(IF($C2100="","",VLOOKUP(FİLTRE!$C2100,'SKT LİSTESİ'!$F:$S,8,0)),"")</f>
        <v/>
      </c>
      <c r="H2100" s="131" t="str">
        <f ca="1">IF(E2100="","",IF($C2100="","",VLOOKUP(FİLTRE!$C2100,'SKT LİSTESİ'!$F:$S,9,0)))</f>
        <v/>
      </c>
      <c r="I2100" s="132" t="str">
        <f ca="1">IFERROR(IF($C2100="","",VLOOKUP(FİLTRE!$C2100,'SKT LİSTESİ'!$F:$S,10,0)),"")</f>
        <v/>
      </c>
      <c r="J2100" s="133" t="str">
        <f ca="1">IFERROR(IF($C2100="","",VLOOKUP(FİLTRE!$C2100,'SKT LİSTESİ'!$F:$S,11,0)),"")</f>
        <v/>
      </c>
      <c r="K2100" s="134" t="str">
        <f ca="1">IFERROR(IF($C2100="","",VLOOKUP(FİLTRE!$C2100,'SKT LİSTESİ'!$F:$S,12,0)),"")</f>
        <v/>
      </c>
      <c r="L2100" s="134" t="str">
        <f ca="1">IFERROR(IF($C2100="","",VLOOKUP(FİLTRE!$C2100,'SKT LİSTESİ'!$F:$S,13,0)),"")</f>
        <v/>
      </c>
      <c r="M2100" s="135" t="str">
        <f ca="1">IFERROR(IF($C2100="","",VLOOKUP(FİLTRE!$C2100,'SKT LİSTESİ'!$F:$AJ,14,0)),"")</f>
        <v/>
      </c>
      <c r="N2100" s="31" t="str">
        <f ca="1">IFERROR(IF($C2100="","",VLOOKUP(FİLTRE!$C2100,'SKT LİSTESİ'!$F:$AJ,22,0)),"")</f>
        <v/>
      </c>
      <c r="O2100" s="136" t="str">
        <f ca="1">IFERROR(IF($C2100="","",VLOOKUP(FİLTRE!$C2100,'SKT LİSTESİ'!$F:$AJ,23,0)),"")</f>
        <v/>
      </c>
      <c r="P2100" s="31"/>
      <c r="Q2100" s="31"/>
      <c r="R2100" s="137" t="str">
        <f ca="1">(IFERROR(IF($C2100="","",VLOOKUP(FİLTRE!$C2100,'SKT LİSTESİ'!$F:$AJ,15,0)),""))</f>
        <v/>
      </c>
      <c r="S2100" s="138" t="str">
        <f ca="1">IFERROR(IF($C2100="","",VLOOKUP(FİLTRE!$C2100,'SKT LİSTESİ'!$F:$AJ,16,0)),"")</f>
        <v/>
      </c>
      <c r="AF2100" s="179" t="str">
        <f t="shared" ca="1" si="130"/>
        <v/>
      </c>
      <c r="AG2100" s="179">
        <f t="shared" ca="1" si="131"/>
        <v>0</v>
      </c>
      <c r="AH2100" s="179">
        <f t="shared" ca="1" si="132"/>
        <v>0</v>
      </c>
    </row>
    <row r="2101" spans="2:34" ht="15.75" x14ac:dyDescent="0.25">
      <c r="B2101">
        <f t="shared" ca="1" si="129"/>
        <v>2089</v>
      </c>
      <c r="C2101" t="str">
        <f ca="1">IFERROR(VLOOKUP(B2101,'SKT LİSTESİ'!F:F,1,0),"")</f>
        <v/>
      </c>
      <c r="E2101" s="128" t="str">
        <f ca="1">IFERROR(IF($C2101="","",VLOOKUP(FİLTRE!$C2101,'SKT LİSTESİ'!$F:$S,5,0)),"")</f>
        <v/>
      </c>
      <c r="F2101" s="129" t="str">
        <f ca="1">IFERROR(IF($C2101="","",VLOOKUP(FİLTRE!$C2101,'SKT LİSTESİ'!$F:$S,7,0)),"")</f>
        <v/>
      </c>
      <c r="G2101" s="130" t="str">
        <f ca="1">IFERROR(IF($C2101="","",VLOOKUP(FİLTRE!$C2101,'SKT LİSTESİ'!$F:$S,8,0)),"")</f>
        <v/>
      </c>
      <c r="H2101" s="131" t="str">
        <f ca="1">IF(E2101="","",IF($C2101="","",VLOOKUP(FİLTRE!$C2101,'SKT LİSTESİ'!$F:$S,9,0)))</f>
        <v/>
      </c>
      <c r="I2101" s="132" t="str">
        <f ca="1">IFERROR(IF($C2101="","",VLOOKUP(FİLTRE!$C2101,'SKT LİSTESİ'!$F:$S,10,0)),"")</f>
        <v/>
      </c>
      <c r="J2101" s="133" t="str">
        <f ca="1">IFERROR(IF($C2101="","",VLOOKUP(FİLTRE!$C2101,'SKT LİSTESİ'!$F:$S,11,0)),"")</f>
        <v/>
      </c>
      <c r="K2101" s="134" t="str">
        <f ca="1">IFERROR(IF($C2101="","",VLOOKUP(FİLTRE!$C2101,'SKT LİSTESİ'!$F:$S,12,0)),"")</f>
        <v/>
      </c>
      <c r="L2101" s="134" t="str">
        <f ca="1">IFERROR(IF($C2101="","",VLOOKUP(FİLTRE!$C2101,'SKT LİSTESİ'!$F:$S,13,0)),"")</f>
        <v/>
      </c>
      <c r="M2101" s="135" t="str">
        <f ca="1">IFERROR(IF($C2101="","",VLOOKUP(FİLTRE!$C2101,'SKT LİSTESİ'!$F:$AJ,14,0)),"")</f>
        <v/>
      </c>
      <c r="N2101" s="31" t="str">
        <f ca="1">IFERROR(IF($C2101="","",VLOOKUP(FİLTRE!$C2101,'SKT LİSTESİ'!$F:$AJ,22,0)),"")</f>
        <v/>
      </c>
      <c r="O2101" s="136" t="str">
        <f ca="1">IFERROR(IF($C2101="","",VLOOKUP(FİLTRE!$C2101,'SKT LİSTESİ'!$F:$AJ,23,0)),"")</f>
        <v/>
      </c>
      <c r="P2101" s="31"/>
      <c r="Q2101" s="31"/>
      <c r="R2101" s="137" t="str">
        <f ca="1">(IFERROR(IF($C2101="","",VLOOKUP(FİLTRE!$C2101,'SKT LİSTESİ'!$F:$AJ,15,0)),""))</f>
        <v/>
      </c>
      <c r="S2101" s="138" t="str">
        <f ca="1">IFERROR(IF($C2101="","",VLOOKUP(FİLTRE!$C2101,'SKT LİSTESİ'!$F:$AJ,16,0)),"")</f>
        <v/>
      </c>
      <c r="AF2101" s="179" t="str">
        <f t="shared" ca="1" si="130"/>
        <v/>
      </c>
      <c r="AG2101" s="179">
        <f t="shared" ca="1" si="131"/>
        <v>0</v>
      </c>
      <c r="AH2101" s="179">
        <f t="shared" ca="1" si="132"/>
        <v>0</v>
      </c>
    </row>
    <row r="2102" spans="2:34" ht="15.75" x14ac:dyDescent="0.25">
      <c r="B2102">
        <f t="shared" ca="1" si="129"/>
        <v>2090</v>
      </c>
      <c r="C2102" t="str">
        <f ca="1">IFERROR(VLOOKUP(B2102,'SKT LİSTESİ'!F:F,1,0),"")</f>
        <v/>
      </c>
      <c r="E2102" s="128" t="str">
        <f ca="1">IFERROR(IF($C2102="","",VLOOKUP(FİLTRE!$C2102,'SKT LİSTESİ'!$F:$S,5,0)),"")</f>
        <v/>
      </c>
      <c r="F2102" s="129" t="str">
        <f ca="1">IFERROR(IF($C2102="","",VLOOKUP(FİLTRE!$C2102,'SKT LİSTESİ'!$F:$S,7,0)),"")</f>
        <v/>
      </c>
      <c r="G2102" s="130" t="str">
        <f ca="1">IFERROR(IF($C2102="","",VLOOKUP(FİLTRE!$C2102,'SKT LİSTESİ'!$F:$S,8,0)),"")</f>
        <v/>
      </c>
      <c r="H2102" s="131" t="str">
        <f ca="1">IF(E2102="","",IF($C2102="","",VLOOKUP(FİLTRE!$C2102,'SKT LİSTESİ'!$F:$S,9,0)))</f>
        <v/>
      </c>
      <c r="I2102" s="132" t="str">
        <f ca="1">IFERROR(IF($C2102="","",VLOOKUP(FİLTRE!$C2102,'SKT LİSTESİ'!$F:$S,10,0)),"")</f>
        <v/>
      </c>
      <c r="J2102" s="133" t="str">
        <f ca="1">IFERROR(IF($C2102="","",VLOOKUP(FİLTRE!$C2102,'SKT LİSTESİ'!$F:$S,11,0)),"")</f>
        <v/>
      </c>
      <c r="K2102" s="134" t="str">
        <f ca="1">IFERROR(IF($C2102="","",VLOOKUP(FİLTRE!$C2102,'SKT LİSTESİ'!$F:$S,12,0)),"")</f>
        <v/>
      </c>
      <c r="L2102" s="134" t="str">
        <f ca="1">IFERROR(IF($C2102="","",VLOOKUP(FİLTRE!$C2102,'SKT LİSTESİ'!$F:$S,13,0)),"")</f>
        <v/>
      </c>
      <c r="M2102" s="135" t="str">
        <f ca="1">IFERROR(IF($C2102="","",VLOOKUP(FİLTRE!$C2102,'SKT LİSTESİ'!$F:$AJ,14,0)),"")</f>
        <v/>
      </c>
      <c r="N2102" s="31" t="str">
        <f ca="1">IFERROR(IF($C2102="","",VLOOKUP(FİLTRE!$C2102,'SKT LİSTESİ'!$F:$AJ,22,0)),"")</f>
        <v/>
      </c>
      <c r="O2102" s="136" t="str">
        <f ca="1">IFERROR(IF($C2102="","",VLOOKUP(FİLTRE!$C2102,'SKT LİSTESİ'!$F:$AJ,23,0)),"")</f>
        <v/>
      </c>
      <c r="P2102" s="31"/>
      <c r="Q2102" s="31"/>
      <c r="R2102" s="137" t="str">
        <f ca="1">(IFERROR(IF($C2102="","",VLOOKUP(FİLTRE!$C2102,'SKT LİSTESİ'!$F:$AJ,15,0)),""))</f>
        <v/>
      </c>
      <c r="S2102" s="138" t="str">
        <f ca="1">IFERROR(IF($C2102="","",VLOOKUP(FİLTRE!$C2102,'SKT LİSTESİ'!$F:$AJ,16,0)),"")</f>
        <v/>
      </c>
      <c r="AF2102" s="179" t="str">
        <f t="shared" ca="1" si="130"/>
        <v/>
      </c>
      <c r="AG2102" s="179">
        <f t="shared" ca="1" si="131"/>
        <v>0</v>
      </c>
      <c r="AH2102" s="179">
        <f t="shared" ca="1" si="132"/>
        <v>0</v>
      </c>
    </row>
    <row r="2103" spans="2:34" ht="15.75" x14ac:dyDescent="0.25">
      <c r="B2103">
        <f t="shared" ca="1" si="129"/>
        <v>2091</v>
      </c>
      <c r="C2103" t="str">
        <f ca="1">IFERROR(VLOOKUP(B2103,'SKT LİSTESİ'!F:F,1,0),"")</f>
        <v/>
      </c>
      <c r="E2103" s="128" t="str">
        <f ca="1">IFERROR(IF($C2103="","",VLOOKUP(FİLTRE!$C2103,'SKT LİSTESİ'!$F:$S,5,0)),"")</f>
        <v/>
      </c>
      <c r="F2103" s="129" t="str">
        <f ca="1">IFERROR(IF($C2103="","",VLOOKUP(FİLTRE!$C2103,'SKT LİSTESİ'!$F:$S,7,0)),"")</f>
        <v/>
      </c>
      <c r="G2103" s="130" t="str">
        <f ca="1">IFERROR(IF($C2103="","",VLOOKUP(FİLTRE!$C2103,'SKT LİSTESİ'!$F:$S,8,0)),"")</f>
        <v/>
      </c>
      <c r="H2103" s="131" t="str">
        <f ca="1">IF(E2103="","",IF($C2103="","",VLOOKUP(FİLTRE!$C2103,'SKT LİSTESİ'!$F:$S,9,0)))</f>
        <v/>
      </c>
      <c r="I2103" s="132" t="str">
        <f ca="1">IFERROR(IF($C2103="","",VLOOKUP(FİLTRE!$C2103,'SKT LİSTESİ'!$F:$S,10,0)),"")</f>
        <v/>
      </c>
      <c r="J2103" s="133" t="str">
        <f ca="1">IFERROR(IF($C2103="","",VLOOKUP(FİLTRE!$C2103,'SKT LİSTESİ'!$F:$S,11,0)),"")</f>
        <v/>
      </c>
      <c r="K2103" s="134" t="str">
        <f ca="1">IFERROR(IF($C2103="","",VLOOKUP(FİLTRE!$C2103,'SKT LİSTESİ'!$F:$S,12,0)),"")</f>
        <v/>
      </c>
      <c r="L2103" s="134" t="str">
        <f ca="1">IFERROR(IF($C2103="","",VLOOKUP(FİLTRE!$C2103,'SKT LİSTESİ'!$F:$S,13,0)),"")</f>
        <v/>
      </c>
      <c r="M2103" s="135" t="str">
        <f ca="1">IFERROR(IF($C2103="","",VLOOKUP(FİLTRE!$C2103,'SKT LİSTESİ'!$F:$AJ,14,0)),"")</f>
        <v/>
      </c>
      <c r="N2103" s="31" t="str">
        <f ca="1">IFERROR(IF($C2103="","",VLOOKUP(FİLTRE!$C2103,'SKT LİSTESİ'!$F:$AJ,22,0)),"")</f>
        <v/>
      </c>
      <c r="O2103" s="136" t="str">
        <f ca="1">IFERROR(IF($C2103="","",VLOOKUP(FİLTRE!$C2103,'SKT LİSTESİ'!$F:$AJ,23,0)),"")</f>
        <v/>
      </c>
      <c r="P2103" s="31"/>
      <c r="Q2103" s="31"/>
      <c r="R2103" s="137" t="str">
        <f ca="1">(IFERROR(IF($C2103="","",VLOOKUP(FİLTRE!$C2103,'SKT LİSTESİ'!$F:$AJ,15,0)),""))</f>
        <v/>
      </c>
      <c r="S2103" s="138" t="str">
        <f ca="1">IFERROR(IF($C2103="","",VLOOKUP(FİLTRE!$C2103,'SKT LİSTESİ'!$F:$AJ,16,0)),"")</f>
        <v/>
      </c>
      <c r="AF2103" s="179" t="str">
        <f t="shared" ca="1" si="130"/>
        <v/>
      </c>
      <c r="AG2103" s="179">
        <f t="shared" ca="1" si="131"/>
        <v>0</v>
      </c>
      <c r="AH2103" s="179">
        <f t="shared" ca="1" si="132"/>
        <v>0</v>
      </c>
    </row>
    <row r="2104" spans="2:34" ht="15.75" x14ac:dyDescent="0.25">
      <c r="B2104">
        <f t="shared" ca="1" si="129"/>
        <v>2092</v>
      </c>
      <c r="C2104" t="str">
        <f ca="1">IFERROR(VLOOKUP(B2104,'SKT LİSTESİ'!F:F,1,0),"")</f>
        <v/>
      </c>
      <c r="E2104" s="128" t="str">
        <f ca="1">IFERROR(IF($C2104="","",VLOOKUP(FİLTRE!$C2104,'SKT LİSTESİ'!$F:$S,5,0)),"")</f>
        <v/>
      </c>
      <c r="F2104" s="129" t="str">
        <f ca="1">IFERROR(IF($C2104="","",VLOOKUP(FİLTRE!$C2104,'SKT LİSTESİ'!$F:$S,7,0)),"")</f>
        <v/>
      </c>
      <c r="G2104" s="130" t="str">
        <f ca="1">IFERROR(IF($C2104="","",VLOOKUP(FİLTRE!$C2104,'SKT LİSTESİ'!$F:$S,8,0)),"")</f>
        <v/>
      </c>
      <c r="H2104" s="131" t="str">
        <f ca="1">IF(E2104="","",IF($C2104="","",VLOOKUP(FİLTRE!$C2104,'SKT LİSTESİ'!$F:$S,9,0)))</f>
        <v/>
      </c>
      <c r="I2104" s="132" t="str">
        <f ca="1">IFERROR(IF($C2104="","",VLOOKUP(FİLTRE!$C2104,'SKT LİSTESİ'!$F:$S,10,0)),"")</f>
        <v/>
      </c>
      <c r="J2104" s="133" t="str">
        <f ca="1">IFERROR(IF($C2104="","",VLOOKUP(FİLTRE!$C2104,'SKT LİSTESİ'!$F:$S,11,0)),"")</f>
        <v/>
      </c>
      <c r="K2104" s="134" t="str">
        <f ca="1">IFERROR(IF($C2104="","",VLOOKUP(FİLTRE!$C2104,'SKT LİSTESİ'!$F:$S,12,0)),"")</f>
        <v/>
      </c>
      <c r="L2104" s="134" t="str">
        <f ca="1">IFERROR(IF($C2104="","",VLOOKUP(FİLTRE!$C2104,'SKT LİSTESİ'!$F:$S,13,0)),"")</f>
        <v/>
      </c>
      <c r="M2104" s="135" t="str">
        <f ca="1">IFERROR(IF($C2104="","",VLOOKUP(FİLTRE!$C2104,'SKT LİSTESİ'!$F:$AJ,14,0)),"")</f>
        <v/>
      </c>
      <c r="N2104" s="31" t="str">
        <f ca="1">IFERROR(IF($C2104="","",VLOOKUP(FİLTRE!$C2104,'SKT LİSTESİ'!$F:$AJ,22,0)),"")</f>
        <v/>
      </c>
      <c r="O2104" s="136" t="str">
        <f ca="1">IFERROR(IF($C2104="","",VLOOKUP(FİLTRE!$C2104,'SKT LİSTESİ'!$F:$AJ,23,0)),"")</f>
        <v/>
      </c>
      <c r="P2104" s="31"/>
      <c r="Q2104" s="31"/>
      <c r="R2104" s="137" t="str">
        <f ca="1">(IFERROR(IF($C2104="","",VLOOKUP(FİLTRE!$C2104,'SKT LİSTESİ'!$F:$AJ,15,0)),""))</f>
        <v/>
      </c>
      <c r="S2104" s="138" t="str">
        <f ca="1">IFERROR(IF($C2104="","",VLOOKUP(FİLTRE!$C2104,'SKT LİSTESİ'!$F:$AJ,16,0)),"")</f>
        <v/>
      </c>
      <c r="AF2104" s="179" t="str">
        <f t="shared" ca="1" si="130"/>
        <v/>
      </c>
      <c r="AG2104" s="179">
        <f t="shared" ca="1" si="131"/>
        <v>0</v>
      </c>
      <c r="AH2104" s="179">
        <f t="shared" ca="1" si="132"/>
        <v>0</v>
      </c>
    </row>
    <row r="2105" spans="2:34" ht="15.75" x14ac:dyDescent="0.25">
      <c r="B2105">
        <f t="shared" ca="1" si="129"/>
        <v>2093</v>
      </c>
      <c r="C2105" t="str">
        <f ca="1">IFERROR(VLOOKUP(B2105,'SKT LİSTESİ'!F:F,1,0),"")</f>
        <v/>
      </c>
      <c r="E2105" s="128" t="str">
        <f ca="1">IFERROR(IF($C2105="","",VLOOKUP(FİLTRE!$C2105,'SKT LİSTESİ'!$F:$S,5,0)),"")</f>
        <v/>
      </c>
      <c r="F2105" s="129" t="str">
        <f ca="1">IFERROR(IF($C2105="","",VLOOKUP(FİLTRE!$C2105,'SKT LİSTESİ'!$F:$S,7,0)),"")</f>
        <v/>
      </c>
      <c r="G2105" s="130" t="str">
        <f ca="1">IFERROR(IF($C2105="","",VLOOKUP(FİLTRE!$C2105,'SKT LİSTESİ'!$F:$S,8,0)),"")</f>
        <v/>
      </c>
      <c r="H2105" s="131" t="str">
        <f ca="1">IF(E2105="","",IF($C2105="","",VLOOKUP(FİLTRE!$C2105,'SKT LİSTESİ'!$F:$S,9,0)))</f>
        <v/>
      </c>
      <c r="I2105" s="132" t="str">
        <f ca="1">IFERROR(IF($C2105="","",VLOOKUP(FİLTRE!$C2105,'SKT LİSTESİ'!$F:$S,10,0)),"")</f>
        <v/>
      </c>
      <c r="J2105" s="133" t="str">
        <f ca="1">IFERROR(IF($C2105="","",VLOOKUP(FİLTRE!$C2105,'SKT LİSTESİ'!$F:$S,11,0)),"")</f>
        <v/>
      </c>
      <c r="K2105" s="134" t="str">
        <f ca="1">IFERROR(IF($C2105="","",VLOOKUP(FİLTRE!$C2105,'SKT LİSTESİ'!$F:$S,12,0)),"")</f>
        <v/>
      </c>
      <c r="L2105" s="134" t="str">
        <f ca="1">IFERROR(IF($C2105="","",VLOOKUP(FİLTRE!$C2105,'SKT LİSTESİ'!$F:$S,13,0)),"")</f>
        <v/>
      </c>
      <c r="M2105" s="135" t="str">
        <f ca="1">IFERROR(IF($C2105="","",VLOOKUP(FİLTRE!$C2105,'SKT LİSTESİ'!$F:$AJ,14,0)),"")</f>
        <v/>
      </c>
      <c r="N2105" s="31" t="str">
        <f ca="1">IFERROR(IF($C2105="","",VLOOKUP(FİLTRE!$C2105,'SKT LİSTESİ'!$F:$AJ,22,0)),"")</f>
        <v/>
      </c>
      <c r="O2105" s="136" t="str">
        <f ca="1">IFERROR(IF($C2105="","",VLOOKUP(FİLTRE!$C2105,'SKT LİSTESİ'!$F:$AJ,23,0)),"")</f>
        <v/>
      </c>
      <c r="P2105" s="31"/>
      <c r="Q2105" s="31"/>
      <c r="R2105" s="137" t="str">
        <f ca="1">(IFERROR(IF($C2105="","",VLOOKUP(FİLTRE!$C2105,'SKT LİSTESİ'!$F:$AJ,15,0)),""))</f>
        <v/>
      </c>
      <c r="S2105" s="138" t="str">
        <f ca="1">IFERROR(IF($C2105="","",VLOOKUP(FİLTRE!$C2105,'SKT LİSTESİ'!$F:$AJ,16,0)),"")</f>
        <v/>
      </c>
      <c r="AF2105" s="179" t="str">
        <f t="shared" ca="1" si="130"/>
        <v/>
      </c>
      <c r="AG2105" s="179">
        <f t="shared" ca="1" si="131"/>
        <v>0</v>
      </c>
      <c r="AH2105" s="179">
        <f t="shared" ca="1" si="132"/>
        <v>0</v>
      </c>
    </row>
    <row r="2106" spans="2:34" ht="15.75" x14ac:dyDescent="0.25">
      <c r="B2106">
        <f t="shared" ca="1" si="129"/>
        <v>2094</v>
      </c>
      <c r="C2106" t="str">
        <f ca="1">IFERROR(VLOOKUP(B2106,'SKT LİSTESİ'!F:F,1,0),"")</f>
        <v/>
      </c>
      <c r="E2106" s="128" t="str">
        <f ca="1">IFERROR(IF($C2106="","",VLOOKUP(FİLTRE!$C2106,'SKT LİSTESİ'!$F:$S,5,0)),"")</f>
        <v/>
      </c>
      <c r="F2106" s="129" t="str">
        <f ca="1">IFERROR(IF($C2106="","",VLOOKUP(FİLTRE!$C2106,'SKT LİSTESİ'!$F:$S,7,0)),"")</f>
        <v/>
      </c>
      <c r="G2106" s="130" t="str">
        <f ca="1">IFERROR(IF($C2106="","",VLOOKUP(FİLTRE!$C2106,'SKT LİSTESİ'!$F:$S,8,0)),"")</f>
        <v/>
      </c>
      <c r="H2106" s="131" t="str">
        <f ca="1">IF(E2106="","",IF($C2106="","",VLOOKUP(FİLTRE!$C2106,'SKT LİSTESİ'!$F:$S,9,0)))</f>
        <v/>
      </c>
      <c r="I2106" s="132" t="str">
        <f ca="1">IFERROR(IF($C2106="","",VLOOKUP(FİLTRE!$C2106,'SKT LİSTESİ'!$F:$S,10,0)),"")</f>
        <v/>
      </c>
      <c r="J2106" s="133" t="str">
        <f ca="1">IFERROR(IF($C2106="","",VLOOKUP(FİLTRE!$C2106,'SKT LİSTESİ'!$F:$S,11,0)),"")</f>
        <v/>
      </c>
      <c r="K2106" s="134" t="str">
        <f ca="1">IFERROR(IF($C2106="","",VLOOKUP(FİLTRE!$C2106,'SKT LİSTESİ'!$F:$S,12,0)),"")</f>
        <v/>
      </c>
      <c r="L2106" s="134" t="str">
        <f ca="1">IFERROR(IF($C2106="","",VLOOKUP(FİLTRE!$C2106,'SKT LİSTESİ'!$F:$S,13,0)),"")</f>
        <v/>
      </c>
      <c r="M2106" s="135" t="str">
        <f ca="1">IFERROR(IF($C2106="","",VLOOKUP(FİLTRE!$C2106,'SKT LİSTESİ'!$F:$AJ,14,0)),"")</f>
        <v/>
      </c>
      <c r="N2106" s="31" t="str">
        <f ca="1">IFERROR(IF($C2106="","",VLOOKUP(FİLTRE!$C2106,'SKT LİSTESİ'!$F:$AJ,22,0)),"")</f>
        <v/>
      </c>
      <c r="O2106" s="136" t="str">
        <f ca="1">IFERROR(IF($C2106="","",VLOOKUP(FİLTRE!$C2106,'SKT LİSTESİ'!$F:$AJ,23,0)),"")</f>
        <v/>
      </c>
      <c r="P2106" s="31"/>
      <c r="Q2106" s="31"/>
      <c r="R2106" s="137" t="str">
        <f ca="1">(IFERROR(IF($C2106="","",VLOOKUP(FİLTRE!$C2106,'SKT LİSTESİ'!$F:$AJ,15,0)),""))</f>
        <v/>
      </c>
      <c r="S2106" s="138" t="str">
        <f ca="1">IFERROR(IF($C2106="","",VLOOKUP(FİLTRE!$C2106,'SKT LİSTESİ'!$F:$AJ,16,0)),"")</f>
        <v/>
      </c>
      <c r="AF2106" s="179" t="str">
        <f t="shared" ca="1" si="130"/>
        <v/>
      </c>
      <c r="AG2106" s="179">
        <f t="shared" ca="1" si="131"/>
        <v>0</v>
      </c>
      <c r="AH2106" s="179">
        <f t="shared" ca="1" si="132"/>
        <v>0</v>
      </c>
    </row>
    <row r="2107" spans="2:34" ht="15.75" x14ac:dyDescent="0.25">
      <c r="B2107">
        <f t="shared" ca="1" si="129"/>
        <v>2095</v>
      </c>
      <c r="C2107" t="str">
        <f ca="1">IFERROR(VLOOKUP(B2107,'SKT LİSTESİ'!F:F,1,0),"")</f>
        <v/>
      </c>
      <c r="E2107" s="128" t="str">
        <f ca="1">IFERROR(IF($C2107="","",VLOOKUP(FİLTRE!$C2107,'SKT LİSTESİ'!$F:$S,5,0)),"")</f>
        <v/>
      </c>
      <c r="F2107" s="129" t="str">
        <f ca="1">IFERROR(IF($C2107="","",VLOOKUP(FİLTRE!$C2107,'SKT LİSTESİ'!$F:$S,7,0)),"")</f>
        <v/>
      </c>
      <c r="G2107" s="130" t="str">
        <f ca="1">IFERROR(IF($C2107="","",VLOOKUP(FİLTRE!$C2107,'SKT LİSTESİ'!$F:$S,8,0)),"")</f>
        <v/>
      </c>
      <c r="H2107" s="131" t="str">
        <f ca="1">IF(E2107="","",IF($C2107="","",VLOOKUP(FİLTRE!$C2107,'SKT LİSTESİ'!$F:$S,9,0)))</f>
        <v/>
      </c>
      <c r="I2107" s="132" t="str">
        <f ca="1">IFERROR(IF($C2107="","",VLOOKUP(FİLTRE!$C2107,'SKT LİSTESİ'!$F:$S,10,0)),"")</f>
        <v/>
      </c>
      <c r="J2107" s="133" t="str">
        <f ca="1">IFERROR(IF($C2107="","",VLOOKUP(FİLTRE!$C2107,'SKT LİSTESİ'!$F:$S,11,0)),"")</f>
        <v/>
      </c>
      <c r="K2107" s="134" t="str">
        <f ca="1">IFERROR(IF($C2107="","",VLOOKUP(FİLTRE!$C2107,'SKT LİSTESİ'!$F:$S,12,0)),"")</f>
        <v/>
      </c>
      <c r="L2107" s="134" t="str">
        <f ca="1">IFERROR(IF($C2107="","",VLOOKUP(FİLTRE!$C2107,'SKT LİSTESİ'!$F:$S,13,0)),"")</f>
        <v/>
      </c>
      <c r="M2107" s="135" t="str">
        <f ca="1">IFERROR(IF($C2107="","",VLOOKUP(FİLTRE!$C2107,'SKT LİSTESİ'!$F:$AJ,14,0)),"")</f>
        <v/>
      </c>
      <c r="N2107" s="31" t="str">
        <f ca="1">IFERROR(IF($C2107="","",VLOOKUP(FİLTRE!$C2107,'SKT LİSTESİ'!$F:$AJ,22,0)),"")</f>
        <v/>
      </c>
      <c r="O2107" s="136" t="str">
        <f ca="1">IFERROR(IF($C2107="","",VLOOKUP(FİLTRE!$C2107,'SKT LİSTESİ'!$F:$AJ,23,0)),"")</f>
        <v/>
      </c>
      <c r="P2107" s="31"/>
      <c r="Q2107" s="31"/>
      <c r="R2107" s="137" t="str">
        <f ca="1">(IFERROR(IF($C2107="","",VLOOKUP(FİLTRE!$C2107,'SKT LİSTESİ'!$F:$AJ,15,0)),""))</f>
        <v/>
      </c>
      <c r="S2107" s="138" t="str">
        <f ca="1">IFERROR(IF($C2107="","",VLOOKUP(FİLTRE!$C2107,'SKT LİSTESİ'!$F:$AJ,16,0)),"")</f>
        <v/>
      </c>
      <c r="AF2107" s="179" t="str">
        <f t="shared" ca="1" si="130"/>
        <v/>
      </c>
      <c r="AG2107" s="179">
        <f t="shared" ca="1" si="131"/>
        <v>0</v>
      </c>
      <c r="AH2107" s="179">
        <f t="shared" ca="1" si="132"/>
        <v>0</v>
      </c>
    </row>
    <row r="2108" spans="2:34" ht="15.75" x14ac:dyDescent="0.25">
      <c r="B2108">
        <f t="shared" ca="1" si="129"/>
        <v>2096</v>
      </c>
      <c r="C2108" t="str">
        <f ca="1">IFERROR(VLOOKUP(B2108,'SKT LİSTESİ'!F:F,1,0),"")</f>
        <v/>
      </c>
      <c r="E2108" s="128" t="str">
        <f ca="1">IFERROR(IF($C2108="","",VLOOKUP(FİLTRE!$C2108,'SKT LİSTESİ'!$F:$S,5,0)),"")</f>
        <v/>
      </c>
      <c r="F2108" s="129" t="str">
        <f ca="1">IFERROR(IF($C2108="","",VLOOKUP(FİLTRE!$C2108,'SKT LİSTESİ'!$F:$S,7,0)),"")</f>
        <v/>
      </c>
      <c r="G2108" s="130" t="str">
        <f ca="1">IFERROR(IF($C2108="","",VLOOKUP(FİLTRE!$C2108,'SKT LİSTESİ'!$F:$S,8,0)),"")</f>
        <v/>
      </c>
      <c r="H2108" s="131" t="str">
        <f ca="1">IF(E2108="","",IF($C2108="","",VLOOKUP(FİLTRE!$C2108,'SKT LİSTESİ'!$F:$S,9,0)))</f>
        <v/>
      </c>
      <c r="I2108" s="132" t="str">
        <f ca="1">IFERROR(IF($C2108="","",VLOOKUP(FİLTRE!$C2108,'SKT LİSTESİ'!$F:$S,10,0)),"")</f>
        <v/>
      </c>
      <c r="J2108" s="133" t="str">
        <f ca="1">IFERROR(IF($C2108="","",VLOOKUP(FİLTRE!$C2108,'SKT LİSTESİ'!$F:$S,11,0)),"")</f>
        <v/>
      </c>
      <c r="K2108" s="134" t="str">
        <f ca="1">IFERROR(IF($C2108="","",VLOOKUP(FİLTRE!$C2108,'SKT LİSTESİ'!$F:$S,12,0)),"")</f>
        <v/>
      </c>
      <c r="L2108" s="134" t="str">
        <f ca="1">IFERROR(IF($C2108="","",VLOOKUP(FİLTRE!$C2108,'SKT LİSTESİ'!$F:$S,13,0)),"")</f>
        <v/>
      </c>
      <c r="M2108" s="135" t="str">
        <f ca="1">IFERROR(IF($C2108="","",VLOOKUP(FİLTRE!$C2108,'SKT LİSTESİ'!$F:$AJ,14,0)),"")</f>
        <v/>
      </c>
      <c r="N2108" s="31" t="str">
        <f ca="1">IFERROR(IF($C2108="","",VLOOKUP(FİLTRE!$C2108,'SKT LİSTESİ'!$F:$AJ,22,0)),"")</f>
        <v/>
      </c>
      <c r="O2108" s="136" t="str">
        <f ca="1">IFERROR(IF($C2108="","",VLOOKUP(FİLTRE!$C2108,'SKT LİSTESİ'!$F:$AJ,23,0)),"")</f>
        <v/>
      </c>
      <c r="P2108" s="31"/>
      <c r="Q2108" s="31"/>
      <c r="R2108" s="137" t="str">
        <f ca="1">(IFERROR(IF($C2108="","",VLOOKUP(FİLTRE!$C2108,'SKT LİSTESİ'!$F:$AJ,15,0)),""))</f>
        <v/>
      </c>
      <c r="S2108" s="138" t="str">
        <f ca="1">IFERROR(IF($C2108="","",VLOOKUP(FİLTRE!$C2108,'SKT LİSTESİ'!$F:$AJ,16,0)),"")</f>
        <v/>
      </c>
      <c r="AF2108" s="179" t="str">
        <f t="shared" ca="1" si="130"/>
        <v/>
      </c>
      <c r="AG2108" s="179">
        <f t="shared" ca="1" si="131"/>
        <v>0</v>
      </c>
      <c r="AH2108" s="179">
        <f t="shared" ca="1" si="132"/>
        <v>0</v>
      </c>
    </row>
    <row r="2109" spans="2:34" ht="15.75" x14ac:dyDescent="0.25">
      <c r="B2109">
        <f t="shared" ca="1" si="129"/>
        <v>2097</v>
      </c>
      <c r="C2109" t="str">
        <f ca="1">IFERROR(VLOOKUP(B2109,'SKT LİSTESİ'!F:F,1,0),"")</f>
        <v/>
      </c>
      <c r="E2109" s="128" t="str">
        <f ca="1">IFERROR(IF($C2109="","",VLOOKUP(FİLTRE!$C2109,'SKT LİSTESİ'!$F:$S,5,0)),"")</f>
        <v/>
      </c>
      <c r="F2109" s="129" t="str">
        <f ca="1">IFERROR(IF($C2109="","",VLOOKUP(FİLTRE!$C2109,'SKT LİSTESİ'!$F:$S,7,0)),"")</f>
        <v/>
      </c>
      <c r="G2109" s="130" t="str">
        <f ca="1">IFERROR(IF($C2109="","",VLOOKUP(FİLTRE!$C2109,'SKT LİSTESİ'!$F:$S,8,0)),"")</f>
        <v/>
      </c>
      <c r="H2109" s="131" t="str">
        <f ca="1">IF(E2109="","",IF($C2109="","",VLOOKUP(FİLTRE!$C2109,'SKT LİSTESİ'!$F:$S,9,0)))</f>
        <v/>
      </c>
      <c r="I2109" s="132" t="str">
        <f ca="1">IFERROR(IF($C2109="","",VLOOKUP(FİLTRE!$C2109,'SKT LİSTESİ'!$F:$S,10,0)),"")</f>
        <v/>
      </c>
      <c r="J2109" s="133" t="str">
        <f ca="1">IFERROR(IF($C2109="","",VLOOKUP(FİLTRE!$C2109,'SKT LİSTESİ'!$F:$S,11,0)),"")</f>
        <v/>
      </c>
      <c r="K2109" s="134" t="str">
        <f ca="1">IFERROR(IF($C2109="","",VLOOKUP(FİLTRE!$C2109,'SKT LİSTESİ'!$F:$S,12,0)),"")</f>
        <v/>
      </c>
      <c r="L2109" s="134" t="str">
        <f ca="1">IFERROR(IF($C2109="","",VLOOKUP(FİLTRE!$C2109,'SKT LİSTESİ'!$F:$S,13,0)),"")</f>
        <v/>
      </c>
      <c r="M2109" s="135" t="str">
        <f ca="1">IFERROR(IF($C2109="","",VLOOKUP(FİLTRE!$C2109,'SKT LİSTESİ'!$F:$AJ,14,0)),"")</f>
        <v/>
      </c>
      <c r="N2109" s="31" t="str">
        <f ca="1">IFERROR(IF($C2109="","",VLOOKUP(FİLTRE!$C2109,'SKT LİSTESİ'!$F:$AJ,22,0)),"")</f>
        <v/>
      </c>
      <c r="O2109" s="136" t="str">
        <f ca="1">IFERROR(IF($C2109="","",VLOOKUP(FİLTRE!$C2109,'SKT LİSTESİ'!$F:$AJ,23,0)),"")</f>
        <v/>
      </c>
      <c r="P2109" s="31"/>
      <c r="Q2109" s="31"/>
      <c r="R2109" s="137" t="str">
        <f ca="1">(IFERROR(IF($C2109="","",VLOOKUP(FİLTRE!$C2109,'SKT LİSTESİ'!$F:$AJ,15,0)),""))</f>
        <v/>
      </c>
      <c r="S2109" s="138" t="str">
        <f ca="1">IFERROR(IF($C2109="","",VLOOKUP(FİLTRE!$C2109,'SKT LİSTESİ'!$F:$AJ,16,0)),"")</f>
        <v/>
      </c>
      <c r="AF2109" s="179" t="str">
        <f t="shared" ca="1" si="130"/>
        <v/>
      </c>
      <c r="AG2109" s="179">
        <f t="shared" ca="1" si="131"/>
        <v>0</v>
      </c>
      <c r="AH2109" s="179">
        <f t="shared" ca="1" si="132"/>
        <v>0</v>
      </c>
    </row>
    <row r="2110" spans="2:34" ht="15.75" x14ac:dyDescent="0.25">
      <c r="B2110">
        <f t="shared" ca="1" si="129"/>
        <v>2098</v>
      </c>
      <c r="C2110" t="str">
        <f ca="1">IFERROR(VLOOKUP(B2110,'SKT LİSTESİ'!F:F,1,0),"")</f>
        <v/>
      </c>
      <c r="E2110" s="128" t="str">
        <f ca="1">IFERROR(IF($C2110="","",VLOOKUP(FİLTRE!$C2110,'SKT LİSTESİ'!$F:$S,5,0)),"")</f>
        <v/>
      </c>
      <c r="F2110" s="129" t="str">
        <f ca="1">IFERROR(IF($C2110="","",VLOOKUP(FİLTRE!$C2110,'SKT LİSTESİ'!$F:$S,7,0)),"")</f>
        <v/>
      </c>
      <c r="G2110" s="130" t="str">
        <f ca="1">IFERROR(IF($C2110="","",VLOOKUP(FİLTRE!$C2110,'SKT LİSTESİ'!$F:$S,8,0)),"")</f>
        <v/>
      </c>
      <c r="H2110" s="131" t="str">
        <f ca="1">IF(E2110="","",IF($C2110="","",VLOOKUP(FİLTRE!$C2110,'SKT LİSTESİ'!$F:$S,9,0)))</f>
        <v/>
      </c>
      <c r="I2110" s="132" t="str">
        <f ca="1">IFERROR(IF($C2110="","",VLOOKUP(FİLTRE!$C2110,'SKT LİSTESİ'!$F:$S,10,0)),"")</f>
        <v/>
      </c>
      <c r="J2110" s="133" t="str">
        <f ca="1">IFERROR(IF($C2110="","",VLOOKUP(FİLTRE!$C2110,'SKT LİSTESİ'!$F:$S,11,0)),"")</f>
        <v/>
      </c>
      <c r="K2110" s="134" t="str">
        <f ca="1">IFERROR(IF($C2110="","",VLOOKUP(FİLTRE!$C2110,'SKT LİSTESİ'!$F:$S,12,0)),"")</f>
        <v/>
      </c>
      <c r="L2110" s="134" t="str">
        <f ca="1">IFERROR(IF($C2110="","",VLOOKUP(FİLTRE!$C2110,'SKT LİSTESİ'!$F:$S,13,0)),"")</f>
        <v/>
      </c>
      <c r="M2110" s="135" t="str">
        <f ca="1">IFERROR(IF($C2110="","",VLOOKUP(FİLTRE!$C2110,'SKT LİSTESİ'!$F:$AJ,14,0)),"")</f>
        <v/>
      </c>
      <c r="N2110" s="31" t="str">
        <f ca="1">IFERROR(IF($C2110="","",VLOOKUP(FİLTRE!$C2110,'SKT LİSTESİ'!$F:$AJ,22,0)),"")</f>
        <v/>
      </c>
      <c r="O2110" s="136" t="str">
        <f ca="1">IFERROR(IF($C2110="","",VLOOKUP(FİLTRE!$C2110,'SKT LİSTESİ'!$F:$AJ,23,0)),"")</f>
        <v/>
      </c>
      <c r="P2110" s="31"/>
      <c r="Q2110" s="31"/>
      <c r="R2110" s="137" t="str">
        <f ca="1">(IFERROR(IF($C2110="","",VLOOKUP(FİLTRE!$C2110,'SKT LİSTESİ'!$F:$AJ,15,0)),""))</f>
        <v/>
      </c>
      <c r="S2110" s="138" t="str">
        <f ca="1">IFERROR(IF($C2110="","",VLOOKUP(FİLTRE!$C2110,'SKT LİSTESİ'!$F:$AJ,16,0)),"")</f>
        <v/>
      </c>
      <c r="AF2110" s="179" t="str">
        <f t="shared" ca="1" si="130"/>
        <v/>
      </c>
      <c r="AG2110" s="179">
        <f t="shared" ca="1" si="131"/>
        <v>0</v>
      </c>
      <c r="AH2110" s="179">
        <f t="shared" ca="1" si="132"/>
        <v>0</v>
      </c>
    </row>
    <row r="2111" spans="2:34" ht="15.75" x14ac:dyDescent="0.25">
      <c r="B2111">
        <f t="shared" ca="1" si="129"/>
        <v>2099</v>
      </c>
      <c r="C2111" t="str">
        <f ca="1">IFERROR(VLOOKUP(B2111,'SKT LİSTESİ'!F:F,1,0),"")</f>
        <v/>
      </c>
      <c r="E2111" s="128" t="str">
        <f ca="1">IFERROR(IF($C2111="","",VLOOKUP(FİLTRE!$C2111,'SKT LİSTESİ'!$F:$S,5,0)),"")</f>
        <v/>
      </c>
      <c r="F2111" s="129" t="str">
        <f ca="1">IFERROR(IF($C2111="","",VLOOKUP(FİLTRE!$C2111,'SKT LİSTESİ'!$F:$S,7,0)),"")</f>
        <v/>
      </c>
      <c r="G2111" s="130" t="str">
        <f ca="1">IFERROR(IF($C2111="","",VLOOKUP(FİLTRE!$C2111,'SKT LİSTESİ'!$F:$S,8,0)),"")</f>
        <v/>
      </c>
      <c r="H2111" s="131" t="str">
        <f ca="1">IF(E2111="","",IF($C2111="","",VLOOKUP(FİLTRE!$C2111,'SKT LİSTESİ'!$F:$S,9,0)))</f>
        <v/>
      </c>
      <c r="I2111" s="132" t="str">
        <f ca="1">IFERROR(IF($C2111="","",VLOOKUP(FİLTRE!$C2111,'SKT LİSTESİ'!$F:$S,10,0)),"")</f>
        <v/>
      </c>
      <c r="J2111" s="133" t="str">
        <f ca="1">IFERROR(IF($C2111="","",VLOOKUP(FİLTRE!$C2111,'SKT LİSTESİ'!$F:$S,11,0)),"")</f>
        <v/>
      </c>
      <c r="K2111" s="134" t="str">
        <f ca="1">IFERROR(IF($C2111="","",VLOOKUP(FİLTRE!$C2111,'SKT LİSTESİ'!$F:$S,12,0)),"")</f>
        <v/>
      </c>
      <c r="L2111" s="134" t="str">
        <f ca="1">IFERROR(IF($C2111="","",VLOOKUP(FİLTRE!$C2111,'SKT LİSTESİ'!$F:$S,13,0)),"")</f>
        <v/>
      </c>
      <c r="M2111" s="135" t="str">
        <f ca="1">IFERROR(IF($C2111="","",VLOOKUP(FİLTRE!$C2111,'SKT LİSTESİ'!$F:$AJ,14,0)),"")</f>
        <v/>
      </c>
      <c r="N2111" s="31" t="str">
        <f ca="1">IFERROR(IF($C2111="","",VLOOKUP(FİLTRE!$C2111,'SKT LİSTESİ'!$F:$AJ,22,0)),"")</f>
        <v/>
      </c>
      <c r="O2111" s="136" t="str">
        <f ca="1">IFERROR(IF($C2111="","",VLOOKUP(FİLTRE!$C2111,'SKT LİSTESİ'!$F:$AJ,23,0)),"")</f>
        <v/>
      </c>
      <c r="P2111" s="31"/>
      <c r="Q2111" s="31"/>
      <c r="R2111" s="137" t="str">
        <f ca="1">(IFERROR(IF($C2111="","",VLOOKUP(FİLTRE!$C2111,'SKT LİSTESİ'!$F:$AJ,15,0)),""))</f>
        <v/>
      </c>
      <c r="S2111" s="138" t="str">
        <f ca="1">IFERROR(IF($C2111="","",VLOOKUP(FİLTRE!$C2111,'SKT LİSTESİ'!$F:$AJ,16,0)),"")</f>
        <v/>
      </c>
      <c r="AF2111" s="179" t="str">
        <f t="shared" ca="1" si="130"/>
        <v/>
      </c>
      <c r="AG2111" s="179">
        <f t="shared" ca="1" si="131"/>
        <v>0</v>
      </c>
      <c r="AH2111" s="179">
        <f t="shared" ca="1" si="132"/>
        <v>0</v>
      </c>
    </row>
    <row r="2112" spans="2:34" ht="15.75" x14ac:dyDescent="0.25">
      <c r="B2112">
        <f t="shared" ca="1" si="129"/>
        <v>2100</v>
      </c>
      <c r="C2112" t="str">
        <f ca="1">IFERROR(VLOOKUP(B2112,'SKT LİSTESİ'!F:F,1,0),"")</f>
        <v/>
      </c>
      <c r="E2112" s="128" t="str">
        <f ca="1">IFERROR(IF($C2112="","",VLOOKUP(FİLTRE!$C2112,'SKT LİSTESİ'!$F:$S,5,0)),"")</f>
        <v/>
      </c>
      <c r="F2112" s="129" t="str">
        <f ca="1">IFERROR(IF($C2112="","",VLOOKUP(FİLTRE!$C2112,'SKT LİSTESİ'!$F:$S,7,0)),"")</f>
        <v/>
      </c>
      <c r="G2112" s="130" t="str">
        <f ca="1">IFERROR(IF($C2112="","",VLOOKUP(FİLTRE!$C2112,'SKT LİSTESİ'!$F:$S,8,0)),"")</f>
        <v/>
      </c>
      <c r="H2112" s="131" t="str">
        <f ca="1">IF(E2112="","",IF($C2112="","",VLOOKUP(FİLTRE!$C2112,'SKT LİSTESİ'!$F:$S,9,0)))</f>
        <v/>
      </c>
      <c r="I2112" s="132" t="str">
        <f ca="1">IFERROR(IF($C2112="","",VLOOKUP(FİLTRE!$C2112,'SKT LİSTESİ'!$F:$S,10,0)),"")</f>
        <v/>
      </c>
      <c r="J2112" s="133" t="str">
        <f ca="1">IFERROR(IF($C2112="","",VLOOKUP(FİLTRE!$C2112,'SKT LİSTESİ'!$F:$S,11,0)),"")</f>
        <v/>
      </c>
      <c r="K2112" s="134" t="str">
        <f ca="1">IFERROR(IF($C2112="","",VLOOKUP(FİLTRE!$C2112,'SKT LİSTESİ'!$F:$S,12,0)),"")</f>
        <v/>
      </c>
      <c r="L2112" s="134" t="str">
        <f ca="1">IFERROR(IF($C2112="","",VLOOKUP(FİLTRE!$C2112,'SKT LİSTESİ'!$F:$S,13,0)),"")</f>
        <v/>
      </c>
      <c r="M2112" s="135" t="str">
        <f ca="1">IFERROR(IF($C2112="","",VLOOKUP(FİLTRE!$C2112,'SKT LİSTESİ'!$F:$AJ,14,0)),"")</f>
        <v/>
      </c>
      <c r="N2112" s="31" t="str">
        <f ca="1">IFERROR(IF($C2112="","",VLOOKUP(FİLTRE!$C2112,'SKT LİSTESİ'!$F:$AJ,22,0)),"")</f>
        <v/>
      </c>
      <c r="O2112" s="136" t="str">
        <f ca="1">IFERROR(IF($C2112="","",VLOOKUP(FİLTRE!$C2112,'SKT LİSTESİ'!$F:$AJ,23,0)),"")</f>
        <v/>
      </c>
      <c r="P2112" s="31"/>
      <c r="Q2112" s="31"/>
      <c r="R2112" s="137" t="str">
        <f ca="1">(IFERROR(IF($C2112="","",VLOOKUP(FİLTRE!$C2112,'SKT LİSTESİ'!$F:$AJ,15,0)),""))</f>
        <v/>
      </c>
      <c r="S2112" s="138" t="str">
        <f ca="1">IFERROR(IF($C2112="","",VLOOKUP(FİLTRE!$C2112,'SKT LİSTESİ'!$F:$AJ,16,0)),"")</f>
        <v/>
      </c>
      <c r="AF2112" s="179" t="str">
        <f t="shared" ca="1" si="130"/>
        <v/>
      </c>
      <c r="AG2112" s="179">
        <f t="shared" ca="1" si="131"/>
        <v>0</v>
      </c>
      <c r="AH2112" s="179">
        <f t="shared" ca="1" si="132"/>
        <v>0</v>
      </c>
    </row>
    <row r="2113" spans="2:34" ht="15.75" x14ac:dyDescent="0.25">
      <c r="B2113">
        <f t="shared" ca="1" si="129"/>
        <v>2101</v>
      </c>
      <c r="C2113" t="str">
        <f ca="1">IFERROR(VLOOKUP(B2113,'SKT LİSTESİ'!F:F,1,0),"")</f>
        <v/>
      </c>
      <c r="E2113" s="128" t="str">
        <f ca="1">IFERROR(IF($C2113="","",VLOOKUP(FİLTRE!$C2113,'SKT LİSTESİ'!$F:$S,5,0)),"")</f>
        <v/>
      </c>
      <c r="F2113" s="129" t="str">
        <f ca="1">IFERROR(IF($C2113="","",VLOOKUP(FİLTRE!$C2113,'SKT LİSTESİ'!$F:$S,7,0)),"")</f>
        <v/>
      </c>
      <c r="G2113" s="130" t="str">
        <f ca="1">IFERROR(IF($C2113="","",VLOOKUP(FİLTRE!$C2113,'SKT LİSTESİ'!$F:$S,8,0)),"")</f>
        <v/>
      </c>
      <c r="H2113" s="131" t="str">
        <f ca="1">IF(E2113="","",IF($C2113="","",VLOOKUP(FİLTRE!$C2113,'SKT LİSTESİ'!$F:$S,9,0)))</f>
        <v/>
      </c>
      <c r="I2113" s="132" t="str">
        <f ca="1">IFERROR(IF($C2113="","",VLOOKUP(FİLTRE!$C2113,'SKT LİSTESİ'!$F:$S,10,0)),"")</f>
        <v/>
      </c>
      <c r="J2113" s="133" t="str">
        <f ca="1">IFERROR(IF($C2113="","",VLOOKUP(FİLTRE!$C2113,'SKT LİSTESİ'!$F:$S,11,0)),"")</f>
        <v/>
      </c>
      <c r="K2113" s="134" t="str">
        <f ca="1">IFERROR(IF($C2113="","",VLOOKUP(FİLTRE!$C2113,'SKT LİSTESİ'!$F:$S,12,0)),"")</f>
        <v/>
      </c>
      <c r="L2113" s="134" t="str">
        <f ca="1">IFERROR(IF($C2113="","",VLOOKUP(FİLTRE!$C2113,'SKT LİSTESİ'!$F:$S,13,0)),"")</f>
        <v/>
      </c>
      <c r="M2113" s="135" t="str">
        <f ca="1">IFERROR(IF($C2113="","",VLOOKUP(FİLTRE!$C2113,'SKT LİSTESİ'!$F:$AJ,14,0)),"")</f>
        <v/>
      </c>
      <c r="N2113" s="31" t="str">
        <f ca="1">IFERROR(IF($C2113="","",VLOOKUP(FİLTRE!$C2113,'SKT LİSTESİ'!$F:$AJ,22,0)),"")</f>
        <v/>
      </c>
      <c r="O2113" s="136" t="str">
        <f ca="1">IFERROR(IF($C2113="","",VLOOKUP(FİLTRE!$C2113,'SKT LİSTESİ'!$F:$AJ,23,0)),"")</f>
        <v/>
      </c>
      <c r="P2113" s="31"/>
      <c r="Q2113" s="31"/>
      <c r="R2113" s="137" t="str">
        <f ca="1">(IFERROR(IF($C2113="","",VLOOKUP(FİLTRE!$C2113,'SKT LİSTESİ'!$F:$AJ,15,0)),""))</f>
        <v/>
      </c>
      <c r="S2113" s="138" t="str">
        <f ca="1">IFERROR(IF($C2113="","",VLOOKUP(FİLTRE!$C2113,'SKT LİSTESİ'!$F:$AJ,16,0)),"")</f>
        <v/>
      </c>
      <c r="AF2113" s="179" t="str">
        <f t="shared" ca="1" si="130"/>
        <v/>
      </c>
      <c r="AG2113" s="179">
        <f t="shared" ca="1" si="131"/>
        <v>0</v>
      </c>
      <c r="AH2113" s="179">
        <f t="shared" ca="1" si="132"/>
        <v>0</v>
      </c>
    </row>
    <row r="2114" spans="2:34" ht="15.75" x14ac:dyDescent="0.25">
      <c r="B2114">
        <f t="shared" ca="1" si="129"/>
        <v>2102</v>
      </c>
      <c r="C2114" t="str">
        <f ca="1">IFERROR(VLOOKUP(B2114,'SKT LİSTESİ'!F:F,1,0),"")</f>
        <v/>
      </c>
      <c r="E2114" s="128" t="str">
        <f ca="1">IFERROR(IF($C2114="","",VLOOKUP(FİLTRE!$C2114,'SKT LİSTESİ'!$F:$S,5,0)),"")</f>
        <v/>
      </c>
      <c r="F2114" s="129" t="str">
        <f ca="1">IFERROR(IF($C2114="","",VLOOKUP(FİLTRE!$C2114,'SKT LİSTESİ'!$F:$S,7,0)),"")</f>
        <v/>
      </c>
      <c r="G2114" s="130" t="str">
        <f ca="1">IFERROR(IF($C2114="","",VLOOKUP(FİLTRE!$C2114,'SKT LİSTESİ'!$F:$S,8,0)),"")</f>
        <v/>
      </c>
      <c r="H2114" s="131" t="str">
        <f ca="1">IF(E2114="","",IF($C2114="","",VLOOKUP(FİLTRE!$C2114,'SKT LİSTESİ'!$F:$S,9,0)))</f>
        <v/>
      </c>
      <c r="I2114" s="132" t="str">
        <f ca="1">IFERROR(IF($C2114="","",VLOOKUP(FİLTRE!$C2114,'SKT LİSTESİ'!$F:$S,10,0)),"")</f>
        <v/>
      </c>
      <c r="J2114" s="133" t="str">
        <f ca="1">IFERROR(IF($C2114="","",VLOOKUP(FİLTRE!$C2114,'SKT LİSTESİ'!$F:$S,11,0)),"")</f>
        <v/>
      </c>
      <c r="K2114" s="134" t="str">
        <f ca="1">IFERROR(IF($C2114="","",VLOOKUP(FİLTRE!$C2114,'SKT LİSTESİ'!$F:$S,12,0)),"")</f>
        <v/>
      </c>
      <c r="L2114" s="134" t="str">
        <f ca="1">IFERROR(IF($C2114="","",VLOOKUP(FİLTRE!$C2114,'SKT LİSTESİ'!$F:$S,13,0)),"")</f>
        <v/>
      </c>
      <c r="M2114" s="135" t="str">
        <f ca="1">IFERROR(IF($C2114="","",VLOOKUP(FİLTRE!$C2114,'SKT LİSTESİ'!$F:$AJ,14,0)),"")</f>
        <v/>
      </c>
      <c r="N2114" s="31" t="str">
        <f ca="1">IFERROR(IF($C2114="","",VLOOKUP(FİLTRE!$C2114,'SKT LİSTESİ'!$F:$AJ,22,0)),"")</f>
        <v/>
      </c>
      <c r="O2114" s="136" t="str">
        <f ca="1">IFERROR(IF($C2114="","",VLOOKUP(FİLTRE!$C2114,'SKT LİSTESİ'!$F:$AJ,23,0)),"")</f>
        <v/>
      </c>
      <c r="P2114" s="31"/>
      <c r="Q2114" s="31"/>
      <c r="R2114" s="137" t="str">
        <f ca="1">(IFERROR(IF($C2114="","",VLOOKUP(FİLTRE!$C2114,'SKT LİSTESİ'!$F:$AJ,15,0)),""))</f>
        <v/>
      </c>
      <c r="S2114" s="138" t="str">
        <f ca="1">IFERROR(IF($C2114="","",VLOOKUP(FİLTRE!$C2114,'SKT LİSTESİ'!$F:$AJ,16,0)),"")</f>
        <v/>
      </c>
      <c r="AF2114" s="179" t="str">
        <f t="shared" ca="1" si="130"/>
        <v/>
      </c>
      <c r="AG2114" s="179">
        <f t="shared" ca="1" si="131"/>
        <v>0</v>
      </c>
      <c r="AH2114" s="179">
        <f t="shared" ca="1" si="132"/>
        <v>0</v>
      </c>
    </row>
    <row r="2115" spans="2:34" ht="15.75" x14ac:dyDescent="0.25">
      <c r="B2115">
        <f t="shared" ca="1" si="129"/>
        <v>2103</v>
      </c>
      <c r="C2115" t="str">
        <f ca="1">IFERROR(VLOOKUP(B2115,'SKT LİSTESİ'!F:F,1,0),"")</f>
        <v/>
      </c>
      <c r="E2115" s="128" t="str">
        <f ca="1">IFERROR(IF($C2115="","",VLOOKUP(FİLTRE!$C2115,'SKT LİSTESİ'!$F:$S,5,0)),"")</f>
        <v/>
      </c>
      <c r="F2115" s="129" t="str">
        <f ca="1">IFERROR(IF($C2115="","",VLOOKUP(FİLTRE!$C2115,'SKT LİSTESİ'!$F:$S,7,0)),"")</f>
        <v/>
      </c>
      <c r="G2115" s="130" t="str">
        <f ca="1">IFERROR(IF($C2115="","",VLOOKUP(FİLTRE!$C2115,'SKT LİSTESİ'!$F:$S,8,0)),"")</f>
        <v/>
      </c>
      <c r="H2115" s="131" t="str">
        <f ca="1">IF(E2115="","",IF($C2115="","",VLOOKUP(FİLTRE!$C2115,'SKT LİSTESİ'!$F:$S,9,0)))</f>
        <v/>
      </c>
      <c r="I2115" s="132" t="str">
        <f ca="1">IFERROR(IF($C2115="","",VLOOKUP(FİLTRE!$C2115,'SKT LİSTESİ'!$F:$S,10,0)),"")</f>
        <v/>
      </c>
      <c r="J2115" s="133" t="str">
        <f ca="1">IFERROR(IF($C2115="","",VLOOKUP(FİLTRE!$C2115,'SKT LİSTESİ'!$F:$S,11,0)),"")</f>
        <v/>
      </c>
      <c r="K2115" s="134" t="str">
        <f ca="1">IFERROR(IF($C2115="","",VLOOKUP(FİLTRE!$C2115,'SKT LİSTESİ'!$F:$S,12,0)),"")</f>
        <v/>
      </c>
      <c r="L2115" s="134" t="str">
        <f ca="1">IFERROR(IF($C2115="","",VLOOKUP(FİLTRE!$C2115,'SKT LİSTESİ'!$F:$S,13,0)),"")</f>
        <v/>
      </c>
      <c r="M2115" s="135" t="str">
        <f ca="1">IFERROR(IF($C2115="","",VLOOKUP(FİLTRE!$C2115,'SKT LİSTESİ'!$F:$AJ,14,0)),"")</f>
        <v/>
      </c>
      <c r="N2115" s="31" t="str">
        <f ca="1">IFERROR(IF($C2115="","",VLOOKUP(FİLTRE!$C2115,'SKT LİSTESİ'!$F:$AJ,22,0)),"")</f>
        <v/>
      </c>
      <c r="O2115" s="136" t="str">
        <f ca="1">IFERROR(IF($C2115="","",VLOOKUP(FİLTRE!$C2115,'SKT LİSTESİ'!$F:$AJ,23,0)),"")</f>
        <v/>
      </c>
      <c r="P2115" s="31"/>
      <c r="Q2115" s="31"/>
      <c r="R2115" s="137" t="str">
        <f ca="1">(IFERROR(IF($C2115="","",VLOOKUP(FİLTRE!$C2115,'SKT LİSTESİ'!$F:$AJ,15,0)),""))</f>
        <v/>
      </c>
      <c r="S2115" s="138" t="str">
        <f ca="1">IFERROR(IF($C2115="","",VLOOKUP(FİLTRE!$C2115,'SKT LİSTESİ'!$F:$AJ,16,0)),"")</f>
        <v/>
      </c>
      <c r="AF2115" s="179" t="str">
        <f t="shared" ca="1" si="130"/>
        <v/>
      </c>
      <c r="AG2115" s="179">
        <f t="shared" ca="1" si="131"/>
        <v>0</v>
      </c>
      <c r="AH2115" s="179">
        <f t="shared" ca="1" si="132"/>
        <v>0</v>
      </c>
    </row>
    <row r="2116" spans="2:34" ht="15.75" x14ac:dyDescent="0.25">
      <c r="B2116">
        <f t="shared" ca="1" si="129"/>
        <v>2104</v>
      </c>
      <c r="C2116" t="str">
        <f ca="1">IFERROR(VLOOKUP(B2116,'SKT LİSTESİ'!F:F,1,0),"")</f>
        <v/>
      </c>
      <c r="E2116" s="128" t="str">
        <f ca="1">IFERROR(IF($C2116="","",VLOOKUP(FİLTRE!$C2116,'SKT LİSTESİ'!$F:$S,5,0)),"")</f>
        <v/>
      </c>
      <c r="F2116" s="129" t="str">
        <f ca="1">IFERROR(IF($C2116="","",VLOOKUP(FİLTRE!$C2116,'SKT LİSTESİ'!$F:$S,7,0)),"")</f>
        <v/>
      </c>
      <c r="G2116" s="130" t="str">
        <f ca="1">IFERROR(IF($C2116="","",VLOOKUP(FİLTRE!$C2116,'SKT LİSTESİ'!$F:$S,8,0)),"")</f>
        <v/>
      </c>
      <c r="H2116" s="131" t="str">
        <f ca="1">IF(E2116="","",IF($C2116="","",VLOOKUP(FİLTRE!$C2116,'SKT LİSTESİ'!$F:$S,9,0)))</f>
        <v/>
      </c>
      <c r="I2116" s="132" t="str">
        <f ca="1">IFERROR(IF($C2116="","",VLOOKUP(FİLTRE!$C2116,'SKT LİSTESİ'!$F:$S,10,0)),"")</f>
        <v/>
      </c>
      <c r="J2116" s="133" t="str">
        <f ca="1">IFERROR(IF($C2116="","",VLOOKUP(FİLTRE!$C2116,'SKT LİSTESİ'!$F:$S,11,0)),"")</f>
        <v/>
      </c>
      <c r="K2116" s="134" t="str">
        <f ca="1">IFERROR(IF($C2116="","",VLOOKUP(FİLTRE!$C2116,'SKT LİSTESİ'!$F:$S,12,0)),"")</f>
        <v/>
      </c>
      <c r="L2116" s="134" t="str">
        <f ca="1">IFERROR(IF($C2116="","",VLOOKUP(FİLTRE!$C2116,'SKT LİSTESİ'!$F:$S,13,0)),"")</f>
        <v/>
      </c>
      <c r="M2116" s="135" t="str">
        <f ca="1">IFERROR(IF($C2116="","",VLOOKUP(FİLTRE!$C2116,'SKT LİSTESİ'!$F:$AJ,14,0)),"")</f>
        <v/>
      </c>
      <c r="N2116" s="31" t="str">
        <f ca="1">IFERROR(IF($C2116="","",VLOOKUP(FİLTRE!$C2116,'SKT LİSTESİ'!$F:$AJ,22,0)),"")</f>
        <v/>
      </c>
      <c r="O2116" s="136" t="str">
        <f ca="1">IFERROR(IF($C2116="","",VLOOKUP(FİLTRE!$C2116,'SKT LİSTESİ'!$F:$AJ,23,0)),"")</f>
        <v/>
      </c>
      <c r="P2116" s="31"/>
      <c r="Q2116" s="31"/>
      <c r="R2116" s="137" t="str">
        <f ca="1">(IFERROR(IF($C2116="","",VLOOKUP(FİLTRE!$C2116,'SKT LİSTESİ'!$F:$AJ,15,0)),""))</f>
        <v/>
      </c>
      <c r="S2116" s="138" t="str">
        <f ca="1">IFERROR(IF($C2116="","",VLOOKUP(FİLTRE!$C2116,'SKT LİSTESİ'!$F:$AJ,16,0)),"")</f>
        <v/>
      </c>
      <c r="AF2116" s="179" t="str">
        <f t="shared" ca="1" si="130"/>
        <v/>
      </c>
      <c r="AG2116" s="179">
        <f t="shared" ca="1" si="131"/>
        <v>0</v>
      </c>
      <c r="AH2116" s="179">
        <f t="shared" ca="1" si="132"/>
        <v>0</v>
      </c>
    </row>
    <row r="2117" spans="2:34" ht="15.75" x14ac:dyDescent="0.25">
      <c r="B2117">
        <f t="shared" ca="1" si="129"/>
        <v>2105</v>
      </c>
      <c r="C2117" t="str">
        <f ca="1">IFERROR(VLOOKUP(B2117,'SKT LİSTESİ'!F:F,1,0),"")</f>
        <v/>
      </c>
      <c r="E2117" s="128" t="str">
        <f ca="1">IFERROR(IF($C2117="","",VLOOKUP(FİLTRE!$C2117,'SKT LİSTESİ'!$F:$S,5,0)),"")</f>
        <v/>
      </c>
      <c r="F2117" s="129" t="str">
        <f ca="1">IFERROR(IF($C2117="","",VLOOKUP(FİLTRE!$C2117,'SKT LİSTESİ'!$F:$S,7,0)),"")</f>
        <v/>
      </c>
      <c r="G2117" s="130" t="str">
        <f ca="1">IFERROR(IF($C2117="","",VLOOKUP(FİLTRE!$C2117,'SKT LİSTESİ'!$F:$S,8,0)),"")</f>
        <v/>
      </c>
      <c r="H2117" s="131" t="str">
        <f ca="1">IF(E2117="","",IF($C2117="","",VLOOKUP(FİLTRE!$C2117,'SKT LİSTESİ'!$F:$S,9,0)))</f>
        <v/>
      </c>
      <c r="I2117" s="132" t="str">
        <f ca="1">IFERROR(IF($C2117="","",VLOOKUP(FİLTRE!$C2117,'SKT LİSTESİ'!$F:$S,10,0)),"")</f>
        <v/>
      </c>
      <c r="J2117" s="133" t="str">
        <f ca="1">IFERROR(IF($C2117="","",VLOOKUP(FİLTRE!$C2117,'SKT LİSTESİ'!$F:$S,11,0)),"")</f>
        <v/>
      </c>
      <c r="K2117" s="134" t="str">
        <f ca="1">IFERROR(IF($C2117="","",VLOOKUP(FİLTRE!$C2117,'SKT LİSTESİ'!$F:$S,12,0)),"")</f>
        <v/>
      </c>
      <c r="L2117" s="134" t="str">
        <f ca="1">IFERROR(IF($C2117="","",VLOOKUP(FİLTRE!$C2117,'SKT LİSTESİ'!$F:$S,13,0)),"")</f>
        <v/>
      </c>
      <c r="M2117" s="135" t="str">
        <f ca="1">IFERROR(IF($C2117="","",VLOOKUP(FİLTRE!$C2117,'SKT LİSTESİ'!$F:$AJ,14,0)),"")</f>
        <v/>
      </c>
      <c r="N2117" s="31" t="str">
        <f ca="1">IFERROR(IF($C2117="","",VLOOKUP(FİLTRE!$C2117,'SKT LİSTESİ'!$F:$AJ,22,0)),"")</f>
        <v/>
      </c>
      <c r="O2117" s="136" t="str">
        <f ca="1">IFERROR(IF($C2117="","",VLOOKUP(FİLTRE!$C2117,'SKT LİSTESİ'!$F:$AJ,23,0)),"")</f>
        <v/>
      </c>
      <c r="P2117" s="31"/>
      <c r="Q2117" s="31"/>
      <c r="R2117" s="137" t="str">
        <f ca="1">(IFERROR(IF($C2117="","",VLOOKUP(FİLTRE!$C2117,'SKT LİSTESİ'!$F:$AJ,15,0)),""))</f>
        <v/>
      </c>
      <c r="S2117" s="138" t="str">
        <f ca="1">IFERROR(IF($C2117="","",VLOOKUP(FİLTRE!$C2117,'SKT LİSTESİ'!$F:$AJ,16,0)),"")</f>
        <v/>
      </c>
      <c r="AF2117" s="179" t="str">
        <f t="shared" ca="1" si="130"/>
        <v/>
      </c>
      <c r="AG2117" s="179">
        <f t="shared" ca="1" si="131"/>
        <v>0</v>
      </c>
      <c r="AH2117" s="179">
        <f t="shared" ca="1" si="132"/>
        <v>0</v>
      </c>
    </row>
    <row r="2118" spans="2:34" ht="15.75" x14ac:dyDescent="0.25">
      <c r="B2118">
        <f t="shared" ca="1" si="129"/>
        <v>2106</v>
      </c>
      <c r="C2118" t="str">
        <f ca="1">IFERROR(VLOOKUP(B2118,'SKT LİSTESİ'!F:F,1,0),"")</f>
        <v/>
      </c>
      <c r="E2118" s="128" t="str">
        <f ca="1">IFERROR(IF($C2118="","",VLOOKUP(FİLTRE!$C2118,'SKT LİSTESİ'!$F:$S,5,0)),"")</f>
        <v/>
      </c>
      <c r="F2118" s="129" t="str">
        <f ca="1">IFERROR(IF($C2118="","",VLOOKUP(FİLTRE!$C2118,'SKT LİSTESİ'!$F:$S,7,0)),"")</f>
        <v/>
      </c>
      <c r="G2118" s="130" t="str">
        <f ca="1">IFERROR(IF($C2118="","",VLOOKUP(FİLTRE!$C2118,'SKT LİSTESİ'!$F:$S,8,0)),"")</f>
        <v/>
      </c>
      <c r="H2118" s="131" t="str">
        <f ca="1">IF(E2118="","",IF($C2118="","",VLOOKUP(FİLTRE!$C2118,'SKT LİSTESİ'!$F:$S,9,0)))</f>
        <v/>
      </c>
      <c r="I2118" s="132" t="str">
        <f ca="1">IFERROR(IF($C2118="","",VLOOKUP(FİLTRE!$C2118,'SKT LİSTESİ'!$F:$S,10,0)),"")</f>
        <v/>
      </c>
      <c r="J2118" s="133" t="str">
        <f ca="1">IFERROR(IF($C2118="","",VLOOKUP(FİLTRE!$C2118,'SKT LİSTESİ'!$F:$S,11,0)),"")</f>
        <v/>
      </c>
      <c r="K2118" s="134" t="str">
        <f ca="1">IFERROR(IF($C2118="","",VLOOKUP(FİLTRE!$C2118,'SKT LİSTESİ'!$F:$S,12,0)),"")</f>
        <v/>
      </c>
      <c r="L2118" s="134" t="str">
        <f ca="1">IFERROR(IF($C2118="","",VLOOKUP(FİLTRE!$C2118,'SKT LİSTESİ'!$F:$S,13,0)),"")</f>
        <v/>
      </c>
      <c r="M2118" s="135" t="str">
        <f ca="1">IFERROR(IF($C2118="","",VLOOKUP(FİLTRE!$C2118,'SKT LİSTESİ'!$F:$AJ,14,0)),"")</f>
        <v/>
      </c>
      <c r="N2118" s="31" t="str">
        <f ca="1">IFERROR(IF($C2118="","",VLOOKUP(FİLTRE!$C2118,'SKT LİSTESİ'!$F:$AJ,22,0)),"")</f>
        <v/>
      </c>
      <c r="O2118" s="136" t="str">
        <f ca="1">IFERROR(IF($C2118="","",VLOOKUP(FİLTRE!$C2118,'SKT LİSTESİ'!$F:$AJ,23,0)),"")</f>
        <v/>
      </c>
      <c r="P2118" s="31"/>
      <c r="Q2118" s="31"/>
      <c r="R2118" s="137" t="str">
        <f ca="1">(IFERROR(IF($C2118="","",VLOOKUP(FİLTRE!$C2118,'SKT LİSTESİ'!$F:$AJ,15,0)),""))</f>
        <v/>
      </c>
      <c r="S2118" s="138" t="str">
        <f ca="1">IFERROR(IF($C2118="","",VLOOKUP(FİLTRE!$C2118,'SKT LİSTESİ'!$F:$AJ,16,0)),"")</f>
        <v/>
      </c>
      <c r="AF2118" s="179" t="str">
        <f t="shared" ca="1" si="130"/>
        <v/>
      </c>
      <c r="AG2118" s="179">
        <f t="shared" ca="1" si="131"/>
        <v>0</v>
      </c>
      <c r="AH2118" s="179">
        <f t="shared" ca="1" si="132"/>
        <v>0</v>
      </c>
    </row>
    <row r="2119" spans="2:34" ht="15.75" x14ac:dyDescent="0.25">
      <c r="B2119">
        <f t="shared" ca="1" si="129"/>
        <v>2107</v>
      </c>
      <c r="C2119" t="str">
        <f ca="1">IFERROR(VLOOKUP(B2119,'SKT LİSTESİ'!F:F,1,0),"")</f>
        <v/>
      </c>
      <c r="E2119" s="128" t="str">
        <f ca="1">IFERROR(IF($C2119="","",VLOOKUP(FİLTRE!$C2119,'SKT LİSTESİ'!$F:$S,5,0)),"")</f>
        <v/>
      </c>
      <c r="F2119" s="129" t="str">
        <f ca="1">IFERROR(IF($C2119="","",VLOOKUP(FİLTRE!$C2119,'SKT LİSTESİ'!$F:$S,7,0)),"")</f>
        <v/>
      </c>
      <c r="G2119" s="130" t="str">
        <f ca="1">IFERROR(IF($C2119="","",VLOOKUP(FİLTRE!$C2119,'SKT LİSTESİ'!$F:$S,8,0)),"")</f>
        <v/>
      </c>
      <c r="H2119" s="131" t="str">
        <f ca="1">IF(E2119="","",IF($C2119="","",VLOOKUP(FİLTRE!$C2119,'SKT LİSTESİ'!$F:$S,9,0)))</f>
        <v/>
      </c>
      <c r="I2119" s="132" t="str">
        <f ca="1">IFERROR(IF($C2119="","",VLOOKUP(FİLTRE!$C2119,'SKT LİSTESİ'!$F:$S,10,0)),"")</f>
        <v/>
      </c>
      <c r="J2119" s="133" t="str">
        <f ca="1">IFERROR(IF($C2119="","",VLOOKUP(FİLTRE!$C2119,'SKT LİSTESİ'!$F:$S,11,0)),"")</f>
        <v/>
      </c>
      <c r="K2119" s="134" t="str">
        <f ca="1">IFERROR(IF($C2119="","",VLOOKUP(FİLTRE!$C2119,'SKT LİSTESİ'!$F:$S,12,0)),"")</f>
        <v/>
      </c>
      <c r="L2119" s="134" t="str">
        <f ca="1">IFERROR(IF($C2119="","",VLOOKUP(FİLTRE!$C2119,'SKT LİSTESİ'!$F:$S,13,0)),"")</f>
        <v/>
      </c>
      <c r="M2119" s="135" t="str">
        <f ca="1">IFERROR(IF($C2119="","",VLOOKUP(FİLTRE!$C2119,'SKT LİSTESİ'!$F:$AJ,14,0)),"")</f>
        <v/>
      </c>
      <c r="N2119" s="31" t="str">
        <f ca="1">IFERROR(IF($C2119="","",VLOOKUP(FİLTRE!$C2119,'SKT LİSTESİ'!$F:$AJ,22,0)),"")</f>
        <v/>
      </c>
      <c r="O2119" s="136" t="str">
        <f ca="1">IFERROR(IF($C2119="","",VLOOKUP(FİLTRE!$C2119,'SKT LİSTESİ'!$F:$AJ,23,0)),"")</f>
        <v/>
      </c>
      <c r="P2119" s="31"/>
      <c r="Q2119" s="31"/>
      <c r="R2119" s="137" t="str">
        <f ca="1">(IFERROR(IF($C2119="","",VLOOKUP(FİLTRE!$C2119,'SKT LİSTESİ'!$F:$AJ,15,0)),""))</f>
        <v/>
      </c>
      <c r="S2119" s="138" t="str">
        <f ca="1">IFERROR(IF($C2119="","",VLOOKUP(FİLTRE!$C2119,'SKT LİSTESİ'!$F:$AJ,16,0)),"")</f>
        <v/>
      </c>
      <c r="AF2119" s="179" t="str">
        <f t="shared" ca="1" si="130"/>
        <v/>
      </c>
      <c r="AG2119" s="179">
        <f t="shared" ca="1" si="131"/>
        <v>0</v>
      </c>
      <c r="AH2119" s="179">
        <f t="shared" ca="1" si="132"/>
        <v>0</v>
      </c>
    </row>
    <row r="2120" spans="2:34" ht="15.75" x14ac:dyDescent="0.25">
      <c r="B2120">
        <f t="shared" ca="1" si="129"/>
        <v>2108</v>
      </c>
      <c r="C2120" t="str">
        <f ca="1">IFERROR(VLOOKUP(B2120,'SKT LİSTESİ'!F:F,1,0),"")</f>
        <v/>
      </c>
      <c r="E2120" s="128" t="str">
        <f ca="1">IFERROR(IF($C2120="","",VLOOKUP(FİLTRE!$C2120,'SKT LİSTESİ'!$F:$S,5,0)),"")</f>
        <v/>
      </c>
      <c r="F2120" s="129" t="str">
        <f ca="1">IFERROR(IF($C2120="","",VLOOKUP(FİLTRE!$C2120,'SKT LİSTESİ'!$F:$S,7,0)),"")</f>
        <v/>
      </c>
      <c r="G2120" s="130" t="str">
        <f ca="1">IFERROR(IF($C2120="","",VLOOKUP(FİLTRE!$C2120,'SKT LİSTESİ'!$F:$S,8,0)),"")</f>
        <v/>
      </c>
      <c r="H2120" s="131" t="str">
        <f ca="1">IF(E2120="","",IF($C2120="","",VLOOKUP(FİLTRE!$C2120,'SKT LİSTESİ'!$F:$S,9,0)))</f>
        <v/>
      </c>
      <c r="I2120" s="132" t="str">
        <f ca="1">IFERROR(IF($C2120="","",VLOOKUP(FİLTRE!$C2120,'SKT LİSTESİ'!$F:$S,10,0)),"")</f>
        <v/>
      </c>
      <c r="J2120" s="133" t="str">
        <f ca="1">IFERROR(IF($C2120="","",VLOOKUP(FİLTRE!$C2120,'SKT LİSTESİ'!$F:$S,11,0)),"")</f>
        <v/>
      </c>
      <c r="K2120" s="134" t="str">
        <f ca="1">IFERROR(IF($C2120="","",VLOOKUP(FİLTRE!$C2120,'SKT LİSTESİ'!$F:$S,12,0)),"")</f>
        <v/>
      </c>
      <c r="L2120" s="134" t="str">
        <f ca="1">IFERROR(IF($C2120="","",VLOOKUP(FİLTRE!$C2120,'SKT LİSTESİ'!$F:$S,13,0)),"")</f>
        <v/>
      </c>
      <c r="M2120" s="135" t="str">
        <f ca="1">IFERROR(IF($C2120="","",VLOOKUP(FİLTRE!$C2120,'SKT LİSTESİ'!$F:$AJ,14,0)),"")</f>
        <v/>
      </c>
      <c r="N2120" s="31" t="str">
        <f ca="1">IFERROR(IF($C2120="","",VLOOKUP(FİLTRE!$C2120,'SKT LİSTESİ'!$F:$AJ,22,0)),"")</f>
        <v/>
      </c>
      <c r="O2120" s="136" t="str">
        <f ca="1">IFERROR(IF($C2120="","",VLOOKUP(FİLTRE!$C2120,'SKT LİSTESİ'!$F:$AJ,23,0)),"")</f>
        <v/>
      </c>
      <c r="P2120" s="31"/>
      <c r="Q2120" s="31"/>
      <c r="R2120" s="137" t="str">
        <f ca="1">(IFERROR(IF($C2120="","",VLOOKUP(FİLTRE!$C2120,'SKT LİSTESİ'!$F:$AJ,15,0)),""))</f>
        <v/>
      </c>
      <c r="S2120" s="138" t="str">
        <f ca="1">IFERROR(IF($C2120="","",VLOOKUP(FİLTRE!$C2120,'SKT LİSTESİ'!$F:$AJ,16,0)),"")</f>
        <v/>
      </c>
      <c r="AF2120" s="179" t="str">
        <f t="shared" ca="1" si="130"/>
        <v/>
      </c>
      <c r="AG2120" s="179">
        <f t="shared" ca="1" si="131"/>
        <v>0</v>
      </c>
      <c r="AH2120" s="179">
        <f t="shared" ca="1" si="132"/>
        <v>0</v>
      </c>
    </row>
    <row r="2121" spans="2:34" ht="15.75" x14ac:dyDescent="0.25">
      <c r="B2121">
        <f t="shared" ca="1" si="129"/>
        <v>2109</v>
      </c>
      <c r="C2121" t="str">
        <f ca="1">IFERROR(VLOOKUP(B2121,'SKT LİSTESİ'!F:F,1,0),"")</f>
        <v/>
      </c>
      <c r="E2121" s="128" t="str">
        <f ca="1">IFERROR(IF($C2121="","",VLOOKUP(FİLTRE!$C2121,'SKT LİSTESİ'!$F:$S,5,0)),"")</f>
        <v/>
      </c>
      <c r="F2121" s="129" t="str">
        <f ca="1">IFERROR(IF($C2121="","",VLOOKUP(FİLTRE!$C2121,'SKT LİSTESİ'!$F:$S,7,0)),"")</f>
        <v/>
      </c>
      <c r="G2121" s="130" t="str">
        <f ca="1">IFERROR(IF($C2121="","",VLOOKUP(FİLTRE!$C2121,'SKT LİSTESİ'!$F:$S,8,0)),"")</f>
        <v/>
      </c>
      <c r="H2121" s="131" t="str">
        <f ca="1">IF(E2121="","",IF($C2121="","",VLOOKUP(FİLTRE!$C2121,'SKT LİSTESİ'!$F:$S,9,0)))</f>
        <v/>
      </c>
      <c r="I2121" s="132" t="str">
        <f ca="1">IFERROR(IF($C2121="","",VLOOKUP(FİLTRE!$C2121,'SKT LİSTESİ'!$F:$S,10,0)),"")</f>
        <v/>
      </c>
      <c r="J2121" s="133" t="str">
        <f ca="1">IFERROR(IF($C2121="","",VLOOKUP(FİLTRE!$C2121,'SKT LİSTESİ'!$F:$S,11,0)),"")</f>
        <v/>
      </c>
      <c r="K2121" s="134" t="str">
        <f ca="1">IFERROR(IF($C2121="","",VLOOKUP(FİLTRE!$C2121,'SKT LİSTESİ'!$F:$S,12,0)),"")</f>
        <v/>
      </c>
      <c r="L2121" s="134" t="str">
        <f ca="1">IFERROR(IF($C2121="","",VLOOKUP(FİLTRE!$C2121,'SKT LİSTESİ'!$F:$S,13,0)),"")</f>
        <v/>
      </c>
      <c r="M2121" s="135" t="str">
        <f ca="1">IFERROR(IF($C2121="","",VLOOKUP(FİLTRE!$C2121,'SKT LİSTESİ'!$F:$AJ,14,0)),"")</f>
        <v/>
      </c>
      <c r="N2121" s="31" t="str">
        <f ca="1">IFERROR(IF($C2121="","",VLOOKUP(FİLTRE!$C2121,'SKT LİSTESİ'!$F:$AJ,22,0)),"")</f>
        <v/>
      </c>
      <c r="O2121" s="136" t="str">
        <f ca="1">IFERROR(IF($C2121="","",VLOOKUP(FİLTRE!$C2121,'SKT LİSTESİ'!$F:$AJ,23,0)),"")</f>
        <v/>
      </c>
      <c r="P2121" s="31"/>
      <c r="Q2121" s="31"/>
      <c r="R2121" s="137" t="str">
        <f ca="1">(IFERROR(IF($C2121="","",VLOOKUP(FİLTRE!$C2121,'SKT LİSTESİ'!$F:$AJ,15,0)),""))</f>
        <v/>
      </c>
      <c r="S2121" s="138" t="str">
        <f ca="1">IFERROR(IF($C2121="","",VLOOKUP(FİLTRE!$C2121,'SKT LİSTESİ'!$F:$AJ,16,0)),"")</f>
        <v/>
      </c>
      <c r="AF2121" s="179" t="str">
        <f t="shared" ca="1" si="130"/>
        <v/>
      </c>
      <c r="AG2121" s="179">
        <f t="shared" ca="1" si="131"/>
        <v>0</v>
      </c>
      <c r="AH2121" s="179">
        <f t="shared" ca="1" si="132"/>
        <v>0</v>
      </c>
    </row>
    <row r="2122" spans="2:34" ht="15.75" x14ac:dyDescent="0.25">
      <c r="B2122">
        <f t="shared" ca="1" si="129"/>
        <v>2110</v>
      </c>
      <c r="C2122" t="str">
        <f ca="1">IFERROR(VLOOKUP(B2122,'SKT LİSTESİ'!F:F,1,0),"")</f>
        <v/>
      </c>
      <c r="E2122" s="128" t="str">
        <f ca="1">IFERROR(IF($C2122="","",VLOOKUP(FİLTRE!$C2122,'SKT LİSTESİ'!$F:$S,5,0)),"")</f>
        <v/>
      </c>
      <c r="F2122" s="129" t="str">
        <f ca="1">IFERROR(IF($C2122="","",VLOOKUP(FİLTRE!$C2122,'SKT LİSTESİ'!$F:$S,7,0)),"")</f>
        <v/>
      </c>
      <c r="G2122" s="130" t="str">
        <f ca="1">IFERROR(IF($C2122="","",VLOOKUP(FİLTRE!$C2122,'SKT LİSTESİ'!$F:$S,8,0)),"")</f>
        <v/>
      </c>
      <c r="H2122" s="131" t="str">
        <f ca="1">IF(E2122="","",IF($C2122="","",VLOOKUP(FİLTRE!$C2122,'SKT LİSTESİ'!$F:$S,9,0)))</f>
        <v/>
      </c>
      <c r="I2122" s="132" t="str">
        <f ca="1">IFERROR(IF($C2122="","",VLOOKUP(FİLTRE!$C2122,'SKT LİSTESİ'!$F:$S,10,0)),"")</f>
        <v/>
      </c>
      <c r="J2122" s="133" t="str">
        <f ca="1">IFERROR(IF($C2122="","",VLOOKUP(FİLTRE!$C2122,'SKT LİSTESİ'!$F:$S,11,0)),"")</f>
        <v/>
      </c>
      <c r="K2122" s="134" t="str">
        <f ca="1">IFERROR(IF($C2122="","",VLOOKUP(FİLTRE!$C2122,'SKT LİSTESİ'!$F:$S,12,0)),"")</f>
        <v/>
      </c>
      <c r="L2122" s="134" t="str">
        <f ca="1">IFERROR(IF($C2122="","",VLOOKUP(FİLTRE!$C2122,'SKT LİSTESİ'!$F:$S,13,0)),"")</f>
        <v/>
      </c>
      <c r="M2122" s="135" t="str">
        <f ca="1">IFERROR(IF($C2122="","",VLOOKUP(FİLTRE!$C2122,'SKT LİSTESİ'!$F:$AJ,14,0)),"")</f>
        <v/>
      </c>
      <c r="N2122" s="31" t="str">
        <f ca="1">IFERROR(IF($C2122="","",VLOOKUP(FİLTRE!$C2122,'SKT LİSTESİ'!$F:$AJ,22,0)),"")</f>
        <v/>
      </c>
      <c r="O2122" s="136" t="str">
        <f ca="1">IFERROR(IF($C2122="","",VLOOKUP(FİLTRE!$C2122,'SKT LİSTESİ'!$F:$AJ,23,0)),"")</f>
        <v/>
      </c>
      <c r="P2122" s="31"/>
      <c r="Q2122" s="31"/>
      <c r="R2122" s="137" t="str">
        <f ca="1">(IFERROR(IF($C2122="","",VLOOKUP(FİLTRE!$C2122,'SKT LİSTESİ'!$F:$AJ,15,0)),""))</f>
        <v/>
      </c>
      <c r="S2122" s="138" t="str">
        <f ca="1">IFERROR(IF($C2122="","",VLOOKUP(FİLTRE!$C2122,'SKT LİSTESİ'!$F:$AJ,16,0)),"")</f>
        <v/>
      </c>
      <c r="AF2122" s="179" t="str">
        <f t="shared" ca="1" si="130"/>
        <v/>
      </c>
      <c r="AG2122" s="179">
        <f t="shared" ca="1" si="131"/>
        <v>0</v>
      </c>
      <c r="AH2122" s="179">
        <f t="shared" ca="1" si="132"/>
        <v>0</v>
      </c>
    </row>
    <row r="2123" spans="2:34" ht="15.75" x14ac:dyDescent="0.25">
      <c r="B2123">
        <f t="shared" ca="1" si="129"/>
        <v>2111</v>
      </c>
      <c r="C2123" t="str">
        <f ca="1">IFERROR(VLOOKUP(B2123,'SKT LİSTESİ'!F:F,1,0),"")</f>
        <v/>
      </c>
      <c r="E2123" s="128" t="str">
        <f ca="1">IFERROR(IF($C2123="","",VLOOKUP(FİLTRE!$C2123,'SKT LİSTESİ'!$F:$S,5,0)),"")</f>
        <v/>
      </c>
      <c r="F2123" s="129" t="str">
        <f ca="1">IFERROR(IF($C2123="","",VLOOKUP(FİLTRE!$C2123,'SKT LİSTESİ'!$F:$S,7,0)),"")</f>
        <v/>
      </c>
      <c r="G2123" s="130" t="str">
        <f ca="1">IFERROR(IF($C2123="","",VLOOKUP(FİLTRE!$C2123,'SKT LİSTESİ'!$F:$S,8,0)),"")</f>
        <v/>
      </c>
      <c r="H2123" s="131" t="str">
        <f ca="1">IF(E2123="","",IF($C2123="","",VLOOKUP(FİLTRE!$C2123,'SKT LİSTESİ'!$F:$S,9,0)))</f>
        <v/>
      </c>
      <c r="I2123" s="132" t="str">
        <f ca="1">IFERROR(IF($C2123="","",VLOOKUP(FİLTRE!$C2123,'SKT LİSTESİ'!$F:$S,10,0)),"")</f>
        <v/>
      </c>
      <c r="J2123" s="133" t="str">
        <f ca="1">IFERROR(IF($C2123="","",VLOOKUP(FİLTRE!$C2123,'SKT LİSTESİ'!$F:$S,11,0)),"")</f>
        <v/>
      </c>
      <c r="K2123" s="134" t="str">
        <f ca="1">IFERROR(IF($C2123="","",VLOOKUP(FİLTRE!$C2123,'SKT LİSTESİ'!$F:$S,12,0)),"")</f>
        <v/>
      </c>
      <c r="L2123" s="134" t="str">
        <f ca="1">IFERROR(IF($C2123="","",VLOOKUP(FİLTRE!$C2123,'SKT LİSTESİ'!$F:$S,13,0)),"")</f>
        <v/>
      </c>
      <c r="M2123" s="135" t="str">
        <f ca="1">IFERROR(IF($C2123="","",VLOOKUP(FİLTRE!$C2123,'SKT LİSTESİ'!$F:$AJ,14,0)),"")</f>
        <v/>
      </c>
      <c r="N2123" s="31" t="str">
        <f ca="1">IFERROR(IF($C2123="","",VLOOKUP(FİLTRE!$C2123,'SKT LİSTESİ'!$F:$AJ,22,0)),"")</f>
        <v/>
      </c>
      <c r="O2123" s="136" t="str">
        <f ca="1">IFERROR(IF($C2123="","",VLOOKUP(FİLTRE!$C2123,'SKT LİSTESİ'!$F:$AJ,23,0)),"")</f>
        <v/>
      </c>
      <c r="P2123" s="31"/>
      <c r="Q2123" s="31"/>
      <c r="R2123" s="137" t="str">
        <f ca="1">(IFERROR(IF($C2123="","",VLOOKUP(FİLTRE!$C2123,'SKT LİSTESİ'!$F:$AJ,15,0)),""))</f>
        <v/>
      </c>
      <c r="S2123" s="138" t="str">
        <f ca="1">IFERROR(IF($C2123="","",VLOOKUP(FİLTRE!$C2123,'SKT LİSTESİ'!$F:$AJ,16,0)),"")</f>
        <v/>
      </c>
      <c r="AF2123" s="179" t="str">
        <f t="shared" ca="1" si="130"/>
        <v/>
      </c>
      <c r="AG2123" s="179">
        <f t="shared" ca="1" si="131"/>
        <v>0</v>
      </c>
      <c r="AH2123" s="179">
        <f t="shared" ca="1" si="132"/>
        <v>0</v>
      </c>
    </row>
    <row r="2124" spans="2:34" ht="15.75" x14ac:dyDescent="0.25">
      <c r="B2124">
        <f t="shared" ca="1" si="129"/>
        <v>2112</v>
      </c>
      <c r="C2124" t="str">
        <f ca="1">IFERROR(VLOOKUP(B2124,'SKT LİSTESİ'!F:F,1,0),"")</f>
        <v/>
      </c>
      <c r="E2124" s="128" t="str">
        <f ca="1">IFERROR(IF($C2124="","",VLOOKUP(FİLTRE!$C2124,'SKT LİSTESİ'!$F:$S,5,0)),"")</f>
        <v/>
      </c>
      <c r="F2124" s="129" t="str">
        <f ca="1">IFERROR(IF($C2124="","",VLOOKUP(FİLTRE!$C2124,'SKT LİSTESİ'!$F:$S,7,0)),"")</f>
        <v/>
      </c>
      <c r="G2124" s="130" t="str">
        <f ca="1">IFERROR(IF($C2124="","",VLOOKUP(FİLTRE!$C2124,'SKT LİSTESİ'!$F:$S,8,0)),"")</f>
        <v/>
      </c>
      <c r="H2124" s="131" t="str">
        <f ca="1">IF(E2124="","",IF($C2124="","",VLOOKUP(FİLTRE!$C2124,'SKT LİSTESİ'!$F:$S,9,0)))</f>
        <v/>
      </c>
      <c r="I2124" s="132" t="str">
        <f ca="1">IFERROR(IF($C2124="","",VLOOKUP(FİLTRE!$C2124,'SKT LİSTESİ'!$F:$S,10,0)),"")</f>
        <v/>
      </c>
      <c r="J2124" s="133" t="str">
        <f ca="1">IFERROR(IF($C2124="","",VLOOKUP(FİLTRE!$C2124,'SKT LİSTESİ'!$F:$S,11,0)),"")</f>
        <v/>
      </c>
      <c r="K2124" s="134" t="str">
        <f ca="1">IFERROR(IF($C2124="","",VLOOKUP(FİLTRE!$C2124,'SKT LİSTESİ'!$F:$S,12,0)),"")</f>
        <v/>
      </c>
      <c r="L2124" s="134" t="str">
        <f ca="1">IFERROR(IF($C2124="","",VLOOKUP(FİLTRE!$C2124,'SKT LİSTESİ'!$F:$S,13,0)),"")</f>
        <v/>
      </c>
      <c r="M2124" s="135" t="str">
        <f ca="1">IFERROR(IF($C2124="","",VLOOKUP(FİLTRE!$C2124,'SKT LİSTESİ'!$F:$AJ,14,0)),"")</f>
        <v/>
      </c>
      <c r="N2124" s="31" t="str">
        <f ca="1">IFERROR(IF($C2124="","",VLOOKUP(FİLTRE!$C2124,'SKT LİSTESİ'!$F:$AJ,22,0)),"")</f>
        <v/>
      </c>
      <c r="O2124" s="136" t="str">
        <f ca="1">IFERROR(IF($C2124="","",VLOOKUP(FİLTRE!$C2124,'SKT LİSTESİ'!$F:$AJ,23,0)),"")</f>
        <v/>
      </c>
      <c r="P2124" s="31"/>
      <c r="Q2124" s="31"/>
      <c r="R2124" s="137" t="str">
        <f ca="1">(IFERROR(IF($C2124="","",VLOOKUP(FİLTRE!$C2124,'SKT LİSTESİ'!$F:$AJ,15,0)),""))</f>
        <v/>
      </c>
      <c r="S2124" s="138" t="str">
        <f ca="1">IFERROR(IF($C2124="","",VLOOKUP(FİLTRE!$C2124,'SKT LİSTESİ'!$F:$AJ,16,0)),"")</f>
        <v/>
      </c>
      <c r="AF2124" s="179" t="str">
        <f t="shared" ca="1" si="130"/>
        <v/>
      </c>
      <c r="AG2124" s="179">
        <f t="shared" ca="1" si="131"/>
        <v>0</v>
      </c>
      <c r="AH2124" s="179">
        <f t="shared" ca="1" si="132"/>
        <v>0</v>
      </c>
    </row>
    <row r="2125" spans="2:34" ht="15.75" x14ac:dyDescent="0.25">
      <c r="B2125">
        <f t="shared" ca="1" si="129"/>
        <v>2113</v>
      </c>
      <c r="C2125" t="str">
        <f ca="1">IFERROR(VLOOKUP(B2125,'SKT LİSTESİ'!F:F,1,0),"")</f>
        <v/>
      </c>
      <c r="E2125" s="128" t="str">
        <f ca="1">IFERROR(IF($C2125="","",VLOOKUP(FİLTRE!$C2125,'SKT LİSTESİ'!$F:$S,5,0)),"")</f>
        <v/>
      </c>
      <c r="F2125" s="129" t="str">
        <f ca="1">IFERROR(IF($C2125="","",VLOOKUP(FİLTRE!$C2125,'SKT LİSTESİ'!$F:$S,7,0)),"")</f>
        <v/>
      </c>
      <c r="G2125" s="130" t="str">
        <f ca="1">IFERROR(IF($C2125="","",VLOOKUP(FİLTRE!$C2125,'SKT LİSTESİ'!$F:$S,8,0)),"")</f>
        <v/>
      </c>
      <c r="H2125" s="131" t="str">
        <f ca="1">IF(E2125="","",IF($C2125="","",VLOOKUP(FİLTRE!$C2125,'SKT LİSTESİ'!$F:$S,9,0)))</f>
        <v/>
      </c>
      <c r="I2125" s="132" t="str">
        <f ca="1">IFERROR(IF($C2125="","",VLOOKUP(FİLTRE!$C2125,'SKT LİSTESİ'!$F:$S,10,0)),"")</f>
        <v/>
      </c>
      <c r="J2125" s="133" t="str">
        <f ca="1">IFERROR(IF($C2125="","",VLOOKUP(FİLTRE!$C2125,'SKT LİSTESİ'!$F:$S,11,0)),"")</f>
        <v/>
      </c>
      <c r="K2125" s="134" t="str">
        <f ca="1">IFERROR(IF($C2125="","",VLOOKUP(FİLTRE!$C2125,'SKT LİSTESİ'!$F:$S,12,0)),"")</f>
        <v/>
      </c>
      <c r="L2125" s="134" t="str">
        <f ca="1">IFERROR(IF($C2125="","",VLOOKUP(FİLTRE!$C2125,'SKT LİSTESİ'!$F:$S,13,0)),"")</f>
        <v/>
      </c>
      <c r="M2125" s="135" t="str">
        <f ca="1">IFERROR(IF($C2125="","",VLOOKUP(FİLTRE!$C2125,'SKT LİSTESİ'!$F:$AJ,14,0)),"")</f>
        <v/>
      </c>
      <c r="N2125" s="31" t="str">
        <f ca="1">IFERROR(IF($C2125="","",VLOOKUP(FİLTRE!$C2125,'SKT LİSTESİ'!$F:$AJ,22,0)),"")</f>
        <v/>
      </c>
      <c r="O2125" s="136" t="str">
        <f ca="1">IFERROR(IF($C2125="","",VLOOKUP(FİLTRE!$C2125,'SKT LİSTESİ'!$F:$AJ,23,0)),"")</f>
        <v/>
      </c>
      <c r="P2125" s="31"/>
      <c r="Q2125" s="31"/>
      <c r="R2125" s="137" t="str">
        <f ca="1">(IFERROR(IF($C2125="","",VLOOKUP(FİLTRE!$C2125,'SKT LİSTESİ'!$F:$AJ,15,0)),""))</f>
        <v/>
      </c>
      <c r="S2125" s="138" t="str">
        <f ca="1">IFERROR(IF($C2125="","",VLOOKUP(FİLTRE!$C2125,'SKT LİSTESİ'!$F:$AJ,16,0)),"")</f>
        <v/>
      </c>
      <c r="AF2125" s="179" t="str">
        <f t="shared" ca="1" si="130"/>
        <v/>
      </c>
      <c r="AG2125" s="179">
        <f t="shared" ca="1" si="131"/>
        <v>0</v>
      </c>
      <c r="AH2125" s="179">
        <f t="shared" ca="1" si="132"/>
        <v>0</v>
      </c>
    </row>
    <row r="2126" spans="2:34" ht="15.75" x14ac:dyDescent="0.25">
      <c r="B2126">
        <f t="shared" ref="B2126:B2189" ca="1" si="133">IF($Y$2=1,(ROW()-12),"")</f>
        <v>2114</v>
      </c>
      <c r="C2126" t="str">
        <f ca="1">IFERROR(VLOOKUP(B2126,'SKT LİSTESİ'!F:F,1,0),"")</f>
        <v/>
      </c>
      <c r="E2126" s="128" t="str">
        <f ca="1">IFERROR(IF($C2126="","",VLOOKUP(FİLTRE!$C2126,'SKT LİSTESİ'!$F:$S,5,0)),"")</f>
        <v/>
      </c>
      <c r="F2126" s="129" t="str">
        <f ca="1">IFERROR(IF($C2126="","",VLOOKUP(FİLTRE!$C2126,'SKT LİSTESİ'!$F:$S,7,0)),"")</f>
        <v/>
      </c>
      <c r="G2126" s="130" t="str">
        <f ca="1">IFERROR(IF($C2126="","",VLOOKUP(FİLTRE!$C2126,'SKT LİSTESİ'!$F:$S,8,0)),"")</f>
        <v/>
      </c>
      <c r="H2126" s="131" t="str">
        <f ca="1">IF(E2126="","",IF($C2126="","",VLOOKUP(FİLTRE!$C2126,'SKT LİSTESİ'!$F:$S,9,0)))</f>
        <v/>
      </c>
      <c r="I2126" s="132" t="str">
        <f ca="1">IFERROR(IF($C2126="","",VLOOKUP(FİLTRE!$C2126,'SKT LİSTESİ'!$F:$S,10,0)),"")</f>
        <v/>
      </c>
      <c r="J2126" s="133" t="str">
        <f ca="1">IFERROR(IF($C2126="","",VLOOKUP(FİLTRE!$C2126,'SKT LİSTESİ'!$F:$S,11,0)),"")</f>
        <v/>
      </c>
      <c r="K2126" s="134" t="str">
        <f ca="1">IFERROR(IF($C2126="","",VLOOKUP(FİLTRE!$C2126,'SKT LİSTESİ'!$F:$S,12,0)),"")</f>
        <v/>
      </c>
      <c r="L2126" s="134" t="str">
        <f ca="1">IFERROR(IF($C2126="","",VLOOKUP(FİLTRE!$C2126,'SKT LİSTESİ'!$F:$S,13,0)),"")</f>
        <v/>
      </c>
      <c r="M2126" s="135" t="str">
        <f ca="1">IFERROR(IF($C2126="","",VLOOKUP(FİLTRE!$C2126,'SKT LİSTESİ'!$F:$AJ,14,0)),"")</f>
        <v/>
      </c>
      <c r="N2126" s="31" t="str">
        <f ca="1">IFERROR(IF($C2126="","",VLOOKUP(FİLTRE!$C2126,'SKT LİSTESİ'!$F:$AJ,22,0)),"")</f>
        <v/>
      </c>
      <c r="O2126" s="136" t="str">
        <f ca="1">IFERROR(IF($C2126="","",VLOOKUP(FİLTRE!$C2126,'SKT LİSTESİ'!$F:$AJ,23,0)),"")</f>
        <v/>
      </c>
      <c r="P2126" s="31"/>
      <c r="Q2126" s="31"/>
      <c r="R2126" s="137" t="str">
        <f ca="1">(IFERROR(IF($C2126="","",VLOOKUP(FİLTRE!$C2126,'SKT LİSTESİ'!$F:$AJ,15,0)),""))</f>
        <v/>
      </c>
      <c r="S2126" s="138" t="str">
        <f ca="1">IFERROR(IF($C2126="","",VLOOKUP(FİLTRE!$C2126,'SKT LİSTESİ'!$F:$AJ,16,0)),"")</f>
        <v/>
      </c>
      <c r="AF2126" s="179" t="str">
        <f t="shared" ref="AF2126:AF2189" ca="1" si="134">IF(E2126&lt;&gt;"SAYIM",K2126,
(IF(AND(E2126="SAYIM",R2126=0),0,(COUNTIFS(E:E,"SAYIM",F:F,F2126,R:R,"&gt;"&amp;0)))))</f>
        <v/>
      </c>
      <c r="AG2126" s="179">
        <f t="shared" ref="AG2126:AG2189" ca="1" si="135">IF(E2126="SAYIM",(IFERROR(R2126/AF2126,0)),0)</f>
        <v>0</v>
      </c>
      <c r="AH2126" s="179">
        <f t="shared" ref="AH2126:AH2189" ca="1" si="136">IF(E2126="SAYIM",(IFERROR(S2126/AF2126,0)),0)</f>
        <v>0</v>
      </c>
    </row>
    <row r="2127" spans="2:34" ht="15.75" x14ac:dyDescent="0.25">
      <c r="B2127">
        <f t="shared" ca="1" si="133"/>
        <v>2115</v>
      </c>
      <c r="C2127" t="str">
        <f ca="1">IFERROR(VLOOKUP(B2127,'SKT LİSTESİ'!F:F,1,0),"")</f>
        <v/>
      </c>
      <c r="E2127" s="128" t="str">
        <f ca="1">IFERROR(IF($C2127="","",VLOOKUP(FİLTRE!$C2127,'SKT LİSTESİ'!$F:$S,5,0)),"")</f>
        <v/>
      </c>
      <c r="F2127" s="129" t="str">
        <f ca="1">IFERROR(IF($C2127="","",VLOOKUP(FİLTRE!$C2127,'SKT LİSTESİ'!$F:$S,7,0)),"")</f>
        <v/>
      </c>
      <c r="G2127" s="130" t="str">
        <f ca="1">IFERROR(IF($C2127="","",VLOOKUP(FİLTRE!$C2127,'SKT LİSTESİ'!$F:$S,8,0)),"")</f>
        <v/>
      </c>
      <c r="H2127" s="131" t="str">
        <f ca="1">IF(E2127="","",IF($C2127="","",VLOOKUP(FİLTRE!$C2127,'SKT LİSTESİ'!$F:$S,9,0)))</f>
        <v/>
      </c>
      <c r="I2127" s="132" t="str">
        <f ca="1">IFERROR(IF($C2127="","",VLOOKUP(FİLTRE!$C2127,'SKT LİSTESİ'!$F:$S,10,0)),"")</f>
        <v/>
      </c>
      <c r="J2127" s="133" t="str">
        <f ca="1">IFERROR(IF($C2127="","",VLOOKUP(FİLTRE!$C2127,'SKT LİSTESİ'!$F:$S,11,0)),"")</f>
        <v/>
      </c>
      <c r="K2127" s="134" t="str">
        <f ca="1">IFERROR(IF($C2127="","",VLOOKUP(FİLTRE!$C2127,'SKT LİSTESİ'!$F:$S,12,0)),"")</f>
        <v/>
      </c>
      <c r="L2127" s="134" t="str">
        <f ca="1">IFERROR(IF($C2127="","",VLOOKUP(FİLTRE!$C2127,'SKT LİSTESİ'!$F:$S,13,0)),"")</f>
        <v/>
      </c>
      <c r="M2127" s="135" t="str">
        <f ca="1">IFERROR(IF($C2127="","",VLOOKUP(FİLTRE!$C2127,'SKT LİSTESİ'!$F:$AJ,14,0)),"")</f>
        <v/>
      </c>
      <c r="N2127" s="31" t="str">
        <f ca="1">IFERROR(IF($C2127="","",VLOOKUP(FİLTRE!$C2127,'SKT LİSTESİ'!$F:$AJ,22,0)),"")</f>
        <v/>
      </c>
      <c r="O2127" s="136" t="str">
        <f ca="1">IFERROR(IF($C2127="","",VLOOKUP(FİLTRE!$C2127,'SKT LİSTESİ'!$F:$AJ,23,0)),"")</f>
        <v/>
      </c>
      <c r="P2127" s="31"/>
      <c r="Q2127" s="31"/>
      <c r="R2127" s="137" t="str">
        <f ca="1">(IFERROR(IF($C2127="","",VLOOKUP(FİLTRE!$C2127,'SKT LİSTESİ'!$F:$AJ,15,0)),""))</f>
        <v/>
      </c>
      <c r="S2127" s="138" t="str">
        <f ca="1">IFERROR(IF($C2127="","",VLOOKUP(FİLTRE!$C2127,'SKT LİSTESİ'!$F:$AJ,16,0)),"")</f>
        <v/>
      </c>
      <c r="AF2127" s="179" t="str">
        <f t="shared" ca="1" si="134"/>
        <v/>
      </c>
      <c r="AG2127" s="179">
        <f t="shared" ca="1" si="135"/>
        <v>0</v>
      </c>
      <c r="AH2127" s="179">
        <f t="shared" ca="1" si="136"/>
        <v>0</v>
      </c>
    </row>
    <row r="2128" spans="2:34" ht="15.75" x14ac:dyDescent="0.25">
      <c r="B2128">
        <f t="shared" ca="1" si="133"/>
        <v>2116</v>
      </c>
      <c r="C2128" t="str">
        <f ca="1">IFERROR(VLOOKUP(B2128,'SKT LİSTESİ'!F:F,1,0),"")</f>
        <v/>
      </c>
      <c r="E2128" s="128" t="str">
        <f ca="1">IFERROR(IF($C2128="","",VLOOKUP(FİLTRE!$C2128,'SKT LİSTESİ'!$F:$S,5,0)),"")</f>
        <v/>
      </c>
      <c r="F2128" s="129" t="str">
        <f ca="1">IFERROR(IF($C2128="","",VLOOKUP(FİLTRE!$C2128,'SKT LİSTESİ'!$F:$S,7,0)),"")</f>
        <v/>
      </c>
      <c r="G2128" s="130" t="str">
        <f ca="1">IFERROR(IF($C2128="","",VLOOKUP(FİLTRE!$C2128,'SKT LİSTESİ'!$F:$S,8,0)),"")</f>
        <v/>
      </c>
      <c r="H2128" s="131" t="str">
        <f ca="1">IF(E2128="","",IF($C2128="","",VLOOKUP(FİLTRE!$C2128,'SKT LİSTESİ'!$F:$S,9,0)))</f>
        <v/>
      </c>
      <c r="I2128" s="132" t="str">
        <f ca="1">IFERROR(IF($C2128="","",VLOOKUP(FİLTRE!$C2128,'SKT LİSTESİ'!$F:$S,10,0)),"")</f>
        <v/>
      </c>
      <c r="J2128" s="133" t="str">
        <f ca="1">IFERROR(IF($C2128="","",VLOOKUP(FİLTRE!$C2128,'SKT LİSTESİ'!$F:$S,11,0)),"")</f>
        <v/>
      </c>
      <c r="K2128" s="134" t="str">
        <f ca="1">IFERROR(IF($C2128="","",VLOOKUP(FİLTRE!$C2128,'SKT LİSTESİ'!$F:$S,12,0)),"")</f>
        <v/>
      </c>
      <c r="L2128" s="134" t="str">
        <f ca="1">IFERROR(IF($C2128="","",VLOOKUP(FİLTRE!$C2128,'SKT LİSTESİ'!$F:$S,13,0)),"")</f>
        <v/>
      </c>
      <c r="M2128" s="135" t="str">
        <f ca="1">IFERROR(IF($C2128="","",VLOOKUP(FİLTRE!$C2128,'SKT LİSTESİ'!$F:$AJ,14,0)),"")</f>
        <v/>
      </c>
      <c r="N2128" s="31" t="str">
        <f ca="1">IFERROR(IF($C2128="","",VLOOKUP(FİLTRE!$C2128,'SKT LİSTESİ'!$F:$AJ,22,0)),"")</f>
        <v/>
      </c>
      <c r="O2128" s="136" t="str">
        <f ca="1">IFERROR(IF($C2128="","",VLOOKUP(FİLTRE!$C2128,'SKT LİSTESİ'!$F:$AJ,23,0)),"")</f>
        <v/>
      </c>
      <c r="P2128" s="31"/>
      <c r="Q2128" s="31"/>
      <c r="R2128" s="137" t="str">
        <f ca="1">(IFERROR(IF($C2128="","",VLOOKUP(FİLTRE!$C2128,'SKT LİSTESİ'!$F:$AJ,15,0)),""))</f>
        <v/>
      </c>
      <c r="S2128" s="138" t="str">
        <f ca="1">IFERROR(IF($C2128="","",VLOOKUP(FİLTRE!$C2128,'SKT LİSTESİ'!$F:$AJ,16,0)),"")</f>
        <v/>
      </c>
      <c r="AF2128" s="179" t="str">
        <f t="shared" ca="1" si="134"/>
        <v/>
      </c>
      <c r="AG2128" s="179">
        <f t="shared" ca="1" si="135"/>
        <v>0</v>
      </c>
      <c r="AH2128" s="179">
        <f t="shared" ca="1" si="136"/>
        <v>0</v>
      </c>
    </row>
    <row r="2129" spans="2:34" ht="15.75" x14ac:dyDescent="0.25">
      <c r="B2129">
        <f t="shared" ca="1" si="133"/>
        <v>2117</v>
      </c>
      <c r="C2129" t="str">
        <f ca="1">IFERROR(VLOOKUP(B2129,'SKT LİSTESİ'!F:F,1,0),"")</f>
        <v/>
      </c>
      <c r="E2129" s="128" t="str">
        <f ca="1">IFERROR(IF($C2129="","",VLOOKUP(FİLTRE!$C2129,'SKT LİSTESİ'!$F:$S,5,0)),"")</f>
        <v/>
      </c>
      <c r="F2129" s="129" t="str">
        <f ca="1">IFERROR(IF($C2129="","",VLOOKUP(FİLTRE!$C2129,'SKT LİSTESİ'!$F:$S,7,0)),"")</f>
        <v/>
      </c>
      <c r="G2129" s="130" t="str">
        <f ca="1">IFERROR(IF($C2129="","",VLOOKUP(FİLTRE!$C2129,'SKT LİSTESİ'!$F:$S,8,0)),"")</f>
        <v/>
      </c>
      <c r="H2129" s="131" t="str">
        <f ca="1">IF(E2129="","",IF($C2129="","",VLOOKUP(FİLTRE!$C2129,'SKT LİSTESİ'!$F:$S,9,0)))</f>
        <v/>
      </c>
      <c r="I2129" s="132" t="str">
        <f ca="1">IFERROR(IF($C2129="","",VLOOKUP(FİLTRE!$C2129,'SKT LİSTESİ'!$F:$S,10,0)),"")</f>
        <v/>
      </c>
      <c r="J2129" s="133" t="str">
        <f ca="1">IFERROR(IF($C2129="","",VLOOKUP(FİLTRE!$C2129,'SKT LİSTESİ'!$F:$S,11,0)),"")</f>
        <v/>
      </c>
      <c r="K2129" s="134" t="str">
        <f ca="1">IFERROR(IF($C2129="","",VLOOKUP(FİLTRE!$C2129,'SKT LİSTESİ'!$F:$S,12,0)),"")</f>
        <v/>
      </c>
      <c r="L2129" s="134" t="str">
        <f ca="1">IFERROR(IF($C2129="","",VLOOKUP(FİLTRE!$C2129,'SKT LİSTESİ'!$F:$S,13,0)),"")</f>
        <v/>
      </c>
      <c r="M2129" s="135" t="str">
        <f ca="1">IFERROR(IF($C2129="","",VLOOKUP(FİLTRE!$C2129,'SKT LİSTESİ'!$F:$AJ,14,0)),"")</f>
        <v/>
      </c>
      <c r="N2129" s="31" t="str">
        <f ca="1">IFERROR(IF($C2129="","",VLOOKUP(FİLTRE!$C2129,'SKT LİSTESİ'!$F:$AJ,22,0)),"")</f>
        <v/>
      </c>
      <c r="O2129" s="136" t="str">
        <f ca="1">IFERROR(IF($C2129="","",VLOOKUP(FİLTRE!$C2129,'SKT LİSTESİ'!$F:$AJ,23,0)),"")</f>
        <v/>
      </c>
      <c r="P2129" s="31"/>
      <c r="Q2129" s="31"/>
      <c r="R2129" s="137" t="str">
        <f ca="1">(IFERROR(IF($C2129="","",VLOOKUP(FİLTRE!$C2129,'SKT LİSTESİ'!$F:$AJ,15,0)),""))</f>
        <v/>
      </c>
      <c r="S2129" s="138" t="str">
        <f ca="1">IFERROR(IF($C2129="","",VLOOKUP(FİLTRE!$C2129,'SKT LİSTESİ'!$F:$AJ,16,0)),"")</f>
        <v/>
      </c>
      <c r="AF2129" s="179" t="str">
        <f t="shared" ca="1" si="134"/>
        <v/>
      </c>
      <c r="AG2129" s="179">
        <f t="shared" ca="1" si="135"/>
        <v>0</v>
      </c>
      <c r="AH2129" s="179">
        <f t="shared" ca="1" si="136"/>
        <v>0</v>
      </c>
    </row>
    <row r="2130" spans="2:34" ht="15.75" x14ac:dyDescent="0.25">
      <c r="B2130">
        <f t="shared" ca="1" si="133"/>
        <v>2118</v>
      </c>
      <c r="C2130" t="str">
        <f ca="1">IFERROR(VLOOKUP(B2130,'SKT LİSTESİ'!F:F,1,0),"")</f>
        <v/>
      </c>
      <c r="E2130" s="128" t="str">
        <f ca="1">IFERROR(IF($C2130="","",VLOOKUP(FİLTRE!$C2130,'SKT LİSTESİ'!$F:$S,5,0)),"")</f>
        <v/>
      </c>
      <c r="F2130" s="129" t="str">
        <f ca="1">IFERROR(IF($C2130="","",VLOOKUP(FİLTRE!$C2130,'SKT LİSTESİ'!$F:$S,7,0)),"")</f>
        <v/>
      </c>
      <c r="G2130" s="130" t="str">
        <f ca="1">IFERROR(IF($C2130="","",VLOOKUP(FİLTRE!$C2130,'SKT LİSTESİ'!$F:$S,8,0)),"")</f>
        <v/>
      </c>
      <c r="H2130" s="131" t="str">
        <f ca="1">IF(E2130="","",IF($C2130="","",VLOOKUP(FİLTRE!$C2130,'SKT LİSTESİ'!$F:$S,9,0)))</f>
        <v/>
      </c>
      <c r="I2130" s="132" t="str">
        <f ca="1">IFERROR(IF($C2130="","",VLOOKUP(FİLTRE!$C2130,'SKT LİSTESİ'!$F:$S,10,0)),"")</f>
        <v/>
      </c>
      <c r="J2130" s="133" t="str">
        <f ca="1">IFERROR(IF($C2130="","",VLOOKUP(FİLTRE!$C2130,'SKT LİSTESİ'!$F:$S,11,0)),"")</f>
        <v/>
      </c>
      <c r="K2130" s="134" t="str">
        <f ca="1">IFERROR(IF($C2130="","",VLOOKUP(FİLTRE!$C2130,'SKT LİSTESİ'!$F:$S,12,0)),"")</f>
        <v/>
      </c>
      <c r="L2130" s="134" t="str">
        <f ca="1">IFERROR(IF($C2130="","",VLOOKUP(FİLTRE!$C2130,'SKT LİSTESİ'!$F:$S,13,0)),"")</f>
        <v/>
      </c>
      <c r="M2130" s="135" t="str">
        <f ca="1">IFERROR(IF($C2130="","",VLOOKUP(FİLTRE!$C2130,'SKT LİSTESİ'!$F:$AJ,14,0)),"")</f>
        <v/>
      </c>
      <c r="N2130" s="31" t="str">
        <f ca="1">IFERROR(IF($C2130="","",VLOOKUP(FİLTRE!$C2130,'SKT LİSTESİ'!$F:$AJ,22,0)),"")</f>
        <v/>
      </c>
      <c r="O2130" s="136" t="str">
        <f ca="1">IFERROR(IF($C2130="","",VLOOKUP(FİLTRE!$C2130,'SKT LİSTESİ'!$F:$AJ,23,0)),"")</f>
        <v/>
      </c>
      <c r="P2130" s="31"/>
      <c r="Q2130" s="31"/>
      <c r="R2130" s="137" t="str">
        <f ca="1">(IFERROR(IF($C2130="","",VLOOKUP(FİLTRE!$C2130,'SKT LİSTESİ'!$F:$AJ,15,0)),""))</f>
        <v/>
      </c>
      <c r="S2130" s="138" t="str">
        <f ca="1">IFERROR(IF($C2130="","",VLOOKUP(FİLTRE!$C2130,'SKT LİSTESİ'!$F:$AJ,16,0)),"")</f>
        <v/>
      </c>
      <c r="AF2130" s="179" t="str">
        <f t="shared" ca="1" si="134"/>
        <v/>
      </c>
      <c r="AG2130" s="179">
        <f t="shared" ca="1" si="135"/>
        <v>0</v>
      </c>
      <c r="AH2130" s="179">
        <f t="shared" ca="1" si="136"/>
        <v>0</v>
      </c>
    </row>
    <row r="2131" spans="2:34" ht="15.75" x14ac:dyDescent="0.25">
      <c r="B2131">
        <f t="shared" ca="1" si="133"/>
        <v>2119</v>
      </c>
      <c r="C2131" t="str">
        <f ca="1">IFERROR(VLOOKUP(B2131,'SKT LİSTESİ'!F:F,1,0),"")</f>
        <v/>
      </c>
      <c r="E2131" s="128" t="str">
        <f ca="1">IFERROR(IF($C2131="","",VLOOKUP(FİLTRE!$C2131,'SKT LİSTESİ'!$F:$S,5,0)),"")</f>
        <v/>
      </c>
      <c r="F2131" s="129" t="str">
        <f ca="1">IFERROR(IF($C2131="","",VLOOKUP(FİLTRE!$C2131,'SKT LİSTESİ'!$F:$S,7,0)),"")</f>
        <v/>
      </c>
      <c r="G2131" s="130" t="str">
        <f ca="1">IFERROR(IF($C2131="","",VLOOKUP(FİLTRE!$C2131,'SKT LİSTESİ'!$F:$S,8,0)),"")</f>
        <v/>
      </c>
      <c r="H2131" s="131" t="str">
        <f ca="1">IF(E2131="","",IF($C2131="","",VLOOKUP(FİLTRE!$C2131,'SKT LİSTESİ'!$F:$S,9,0)))</f>
        <v/>
      </c>
      <c r="I2131" s="132" t="str">
        <f ca="1">IFERROR(IF($C2131="","",VLOOKUP(FİLTRE!$C2131,'SKT LİSTESİ'!$F:$S,10,0)),"")</f>
        <v/>
      </c>
      <c r="J2131" s="133" t="str">
        <f ca="1">IFERROR(IF($C2131="","",VLOOKUP(FİLTRE!$C2131,'SKT LİSTESİ'!$F:$S,11,0)),"")</f>
        <v/>
      </c>
      <c r="K2131" s="134" t="str">
        <f ca="1">IFERROR(IF($C2131="","",VLOOKUP(FİLTRE!$C2131,'SKT LİSTESİ'!$F:$S,12,0)),"")</f>
        <v/>
      </c>
      <c r="L2131" s="134" t="str">
        <f ca="1">IFERROR(IF($C2131="","",VLOOKUP(FİLTRE!$C2131,'SKT LİSTESİ'!$F:$S,13,0)),"")</f>
        <v/>
      </c>
      <c r="M2131" s="135" t="str">
        <f ca="1">IFERROR(IF($C2131="","",VLOOKUP(FİLTRE!$C2131,'SKT LİSTESİ'!$F:$AJ,14,0)),"")</f>
        <v/>
      </c>
      <c r="N2131" s="31" t="str">
        <f ca="1">IFERROR(IF($C2131="","",VLOOKUP(FİLTRE!$C2131,'SKT LİSTESİ'!$F:$AJ,22,0)),"")</f>
        <v/>
      </c>
      <c r="O2131" s="136" t="str">
        <f ca="1">IFERROR(IF($C2131="","",VLOOKUP(FİLTRE!$C2131,'SKT LİSTESİ'!$F:$AJ,23,0)),"")</f>
        <v/>
      </c>
      <c r="P2131" s="31"/>
      <c r="Q2131" s="31"/>
      <c r="R2131" s="137" t="str">
        <f ca="1">(IFERROR(IF($C2131="","",VLOOKUP(FİLTRE!$C2131,'SKT LİSTESİ'!$F:$AJ,15,0)),""))</f>
        <v/>
      </c>
      <c r="S2131" s="138" t="str">
        <f ca="1">IFERROR(IF($C2131="","",VLOOKUP(FİLTRE!$C2131,'SKT LİSTESİ'!$F:$AJ,16,0)),"")</f>
        <v/>
      </c>
      <c r="AF2131" s="179" t="str">
        <f t="shared" ca="1" si="134"/>
        <v/>
      </c>
      <c r="AG2131" s="179">
        <f t="shared" ca="1" si="135"/>
        <v>0</v>
      </c>
      <c r="AH2131" s="179">
        <f t="shared" ca="1" si="136"/>
        <v>0</v>
      </c>
    </row>
    <row r="2132" spans="2:34" ht="15.75" x14ac:dyDescent="0.25">
      <c r="B2132">
        <f t="shared" ca="1" si="133"/>
        <v>2120</v>
      </c>
      <c r="C2132" t="str">
        <f ca="1">IFERROR(VLOOKUP(B2132,'SKT LİSTESİ'!F:F,1,0),"")</f>
        <v/>
      </c>
      <c r="E2132" s="128" t="str">
        <f ca="1">IFERROR(IF($C2132="","",VLOOKUP(FİLTRE!$C2132,'SKT LİSTESİ'!$F:$S,5,0)),"")</f>
        <v/>
      </c>
      <c r="F2132" s="129" t="str">
        <f ca="1">IFERROR(IF($C2132="","",VLOOKUP(FİLTRE!$C2132,'SKT LİSTESİ'!$F:$S,7,0)),"")</f>
        <v/>
      </c>
      <c r="G2132" s="130" t="str">
        <f ca="1">IFERROR(IF($C2132="","",VLOOKUP(FİLTRE!$C2132,'SKT LİSTESİ'!$F:$S,8,0)),"")</f>
        <v/>
      </c>
      <c r="H2132" s="131" t="str">
        <f ca="1">IF(E2132="","",IF($C2132="","",VLOOKUP(FİLTRE!$C2132,'SKT LİSTESİ'!$F:$S,9,0)))</f>
        <v/>
      </c>
      <c r="I2132" s="132" t="str">
        <f ca="1">IFERROR(IF($C2132="","",VLOOKUP(FİLTRE!$C2132,'SKT LİSTESİ'!$F:$S,10,0)),"")</f>
        <v/>
      </c>
      <c r="J2132" s="133" t="str">
        <f ca="1">IFERROR(IF($C2132="","",VLOOKUP(FİLTRE!$C2132,'SKT LİSTESİ'!$F:$S,11,0)),"")</f>
        <v/>
      </c>
      <c r="K2132" s="134" t="str">
        <f ca="1">IFERROR(IF($C2132="","",VLOOKUP(FİLTRE!$C2132,'SKT LİSTESİ'!$F:$S,12,0)),"")</f>
        <v/>
      </c>
      <c r="L2132" s="134" t="str">
        <f ca="1">IFERROR(IF($C2132="","",VLOOKUP(FİLTRE!$C2132,'SKT LİSTESİ'!$F:$S,13,0)),"")</f>
        <v/>
      </c>
      <c r="M2132" s="135" t="str">
        <f ca="1">IFERROR(IF($C2132="","",VLOOKUP(FİLTRE!$C2132,'SKT LİSTESİ'!$F:$AJ,14,0)),"")</f>
        <v/>
      </c>
      <c r="N2132" s="31" t="str">
        <f ca="1">IFERROR(IF($C2132="","",VLOOKUP(FİLTRE!$C2132,'SKT LİSTESİ'!$F:$AJ,22,0)),"")</f>
        <v/>
      </c>
      <c r="O2132" s="136" t="str">
        <f ca="1">IFERROR(IF($C2132="","",VLOOKUP(FİLTRE!$C2132,'SKT LİSTESİ'!$F:$AJ,23,0)),"")</f>
        <v/>
      </c>
      <c r="P2132" s="31"/>
      <c r="Q2132" s="31"/>
      <c r="R2132" s="137" t="str">
        <f ca="1">(IFERROR(IF($C2132="","",VLOOKUP(FİLTRE!$C2132,'SKT LİSTESİ'!$F:$AJ,15,0)),""))</f>
        <v/>
      </c>
      <c r="S2132" s="138" t="str">
        <f ca="1">IFERROR(IF($C2132="","",VLOOKUP(FİLTRE!$C2132,'SKT LİSTESİ'!$F:$AJ,16,0)),"")</f>
        <v/>
      </c>
      <c r="AF2132" s="179" t="str">
        <f t="shared" ca="1" si="134"/>
        <v/>
      </c>
      <c r="AG2132" s="179">
        <f t="shared" ca="1" si="135"/>
        <v>0</v>
      </c>
      <c r="AH2132" s="179">
        <f t="shared" ca="1" si="136"/>
        <v>0</v>
      </c>
    </row>
    <row r="2133" spans="2:34" ht="15.75" x14ac:dyDescent="0.25">
      <c r="B2133">
        <f t="shared" ca="1" si="133"/>
        <v>2121</v>
      </c>
      <c r="C2133" t="str">
        <f ca="1">IFERROR(VLOOKUP(B2133,'SKT LİSTESİ'!F:F,1,0),"")</f>
        <v/>
      </c>
      <c r="E2133" s="128" t="str">
        <f ca="1">IFERROR(IF($C2133="","",VLOOKUP(FİLTRE!$C2133,'SKT LİSTESİ'!$F:$S,5,0)),"")</f>
        <v/>
      </c>
      <c r="F2133" s="129" t="str">
        <f ca="1">IFERROR(IF($C2133="","",VLOOKUP(FİLTRE!$C2133,'SKT LİSTESİ'!$F:$S,7,0)),"")</f>
        <v/>
      </c>
      <c r="G2133" s="130" t="str">
        <f ca="1">IFERROR(IF($C2133="","",VLOOKUP(FİLTRE!$C2133,'SKT LİSTESİ'!$F:$S,8,0)),"")</f>
        <v/>
      </c>
      <c r="H2133" s="131" t="str">
        <f ca="1">IF(E2133="","",IF($C2133="","",VLOOKUP(FİLTRE!$C2133,'SKT LİSTESİ'!$F:$S,9,0)))</f>
        <v/>
      </c>
      <c r="I2133" s="132" t="str">
        <f ca="1">IFERROR(IF($C2133="","",VLOOKUP(FİLTRE!$C2133,'SKT LİSTESİ'!$F:$S,10,0)),"")</f>
        <v/>
      </c>
      <c r="J2133" s="133" t="str">
        <f ca="1">IFERROR(IF($C2133="","",VLOOKUP(FİLTRE!$C2133,'SKT LİSTESİ'!$F:$S,11,0)),"")</f>
        <v/>
      </c>
      <c r="K2133" s="134" t="str">
        <f ca="1">IFERROR(IF($C2133="","",VLOOKUP(FİLTRE!$C2133,'SKT LİSTESİ'!$F:$S,12,0)),"")</f>
        <v/>
      </c>
      <c r="L2133" s="134" t="str">
        <f ca="1">IFERROR(IF($C2133="","",VLOOKUP(FİLTRE!$C2133,'SKT LİSTESİ'!$F:$S,13,0)),"")</f>
        <v/>
      </c>
      <c r="M2133" s="135" t="str">
        <f ca="1">IFERROR(IF($C2133="","",VLOOKUP(FİLTRE!$C2133,'SKT LİSTESİ'!$F:$AJ,14,0)),"")</f>
        <v/>
      </c>
      <c r="N2133" s="31" t="str">
        <f ca="1">IFERROR(IF($C2133="","",VLOOKUP(FİLTRE!$C2133,'SKT LİSTESİ'!$F:$AJ,22,0)),"")</f>
        <v/>
      </c>
      <c r="O2133" s="136" t="str">
        <f ca="1">IFERROR(IF($C2133="","",VLOOKUP(FİLTRE!$C2133,'SKT LİSTESİ'!$F:$AJ,23,0)),"")</f>
        <v/>
      </c>
      <c r="P2133" s="31"/>
      <c r="Q2133" s="31"/>
      <c r="R2133" s="137" t="str">
        <f ca="1">(IFERROR(IF($C2133="","",VLOOKUP(FİLTRE!$C2133,'SKT LİSTESİ'!$F:$AJ,15,0)),""))</f>
        <v/>
      </c>
      <c r="S2133" s="138" t="str">
        <f ca="1">IFERROR(IF($C2133="","",VLOOKUP(FİLTRE!$C2133,'SKT LİSTESİ'!$F:$AJ,16,0)),"")</f>
        <v/>
      </c>
      <c r="AF2133" s="179" t="str">
        <f t="shared" ca="1" si="134"/>
        <v/>
      </c>
      <c r="AG2133" s="179">
        <f t="shared" ca="1" si="135"/>
        <v>0</v>
      </c>
      <c r="AH2133" s="179">
        <f t="shared" ca="1" si="136"/>
        <v>0</v>
      </c>
    </row>
    <row r="2134" spans="2:34" ht="15.75" x14ac:dyDescent="0.25">
      <c r="B2134">
        <f t="shared" ca="1" si="133"/>
        <v>2122</v>
      </c>
      <c r="C2134" t="str">
        <f ca="1">IFERROR(VLOOKUP(B2134,'SKT LİSTESİ'!F:F,1,0),"")</f>
        <v/>
      </c>
      <c r="E2134" s="128" t="str">
        <f ca="1">IFERROR(IF($C2134="","",VLOOKUP(FİLTRE!$C2134,'SKT LİSTESİ'!$F:$S,5,0)),"")</f>
        <v/>
      </c>
      <c r="F2134" s="129" t="str">
        <f ca="1">IFERROR(IF($C2134="","",VLOOKUP(FİLTRE!$C2134,'SKT LİSTESİ'!$F:$S,7,0)),"")</f>
        <v/>
      </c>
      <c r="G2134" s="130" t="str">
        <f ca="1">IFERROR(IF($C2134="","",VLOOKUP(FİLTRE!$C2134,'SKT LİSTESİ'!$F:$S,8,0)),"")</f>
        <v/>
      </c>
      <c r="H2134" s="131" t="str">
        <f ca="1">IF(E2134="","",IF($C2134="","",VLOOKUP(FİLTRE!$C2134,'SKT LİSTESİ'!$F:$S,9,0)))</f>
        <v/>
      </c>
      <c r="I2134" s="132" t="str">
        <f ca="1">IFERROR(IF($C2134="","",VLOOKUP(FİLTRE!$C2134,'SKT LİSTESİ'!$F:$S,10,0)),"")</f>
        <v/>
      </c>
      <c r="J2134" s="133" t="str">
        <f ca="1">IFERROR(IF($C2134="","",VLOOKUP(FİLTRE!$C2134,'SKT LİSTESİ'!$F:$S,11,0)),"")</f>
        <v/>
      </c>
      <c r="K2134" s="134" t="str">
        <f ca="1">IFERROR(IF($C2134="","",VLOOKUP(FİLTRE!$C2134,'SKT LİSTESİ'!$F:$S,12,0)),"")</f>
        <v/>
      </c>
      <c r="L2134" s="134" t="str">
        <f ca="1">IFERROR(IF($C2134="","",VLOOKUP(FİLTRE!$C2134,'SKT LİSTESİ'!$F:$S,13,0)),"")</f>
        <v/>
      </c>
      <c r="M2134" s="135" t="str">
        <f ca="1">IFERROR(IF($C2134="","",VLOOKUP(FİLTRE!$C2134,'SKT LİSTESİ'!$F:$AJ,14,0)),"")</f>
        <v/>
      </c>
      <c r="N2134" s="31" t="str">
        <f ca="1">IFERROR(IF($C2134="","",VLOOKUP(FİLTRE!$C2134,'SKT LİSTESİ'!$F:$AJ,22,0)),"")</f>
        <v/>
      </c>
      <c r="O2134" s="136" t="str">
        <f ca="1">IFERROR(IF($C2134="","",VLOOKUP(FİLTRE!$C2134,'SKT LİSTESİ'!$F:$AJ,23,0)),"")</f>
        <v/>
      </c>
      <c r="P2134" s="31"/>
      <c r="Q2134" s="31"/>
      <c r="R2134" s="137" t="str">
        <f ca="1">(IFERROR(IF($C2134="","",VLOOKUP(FİLTRE!$C2134,'SKT LİSTESİ'!$F:$AJ,15,0)),""))</f>
        <v/>
      </c>
      <c r="S2134" s="138" t="str">
        <f ca="1">IFERROR(IF($C2134="","",VLOOKUP(FİLTRE!$C2134,'SKT LİSTESİ'!$F:$AJ,16,0)),"")</f>
        <v/>
      </c>
      <c r="AF2134" s="179" t="str">
        <f t="shared" ca="1" si="134"/>
        <v/>
      </c>
      <c r="AG2134" s="179">
        <f t="shared" ca="1" si="135"/>
        <v>0</v>
      </c>
      <c r="AH2134" s="179">
        <f t="shared" ca="1" si="136"/>
        <v>0</v>
      </c>
    </row>
    <row r="2135" spans="2:34" ht="15.75" x14ac:dyDescent="0.25">
      <c r="B2135">
        <f t="shared" ca="1" si="133"/>
        <v>2123</v>
      </c>
      <c r="C2135" t="str">
        <f ca="1">IFERROR(VLOOKUP(B2135,'SKT LİSTESİ'!F:F,1,0),"")</f>
        <v/>
      </c>
      <c r="E2135" s="128" t="str">
        <f ca="1">IFERROR(IF($C2135="","",VLOOKUP(FİLTRE!$C2135,'SKT LİSTESİ'!$F:$S,5,0)),"")</f>
        <v/>
      </c>
      <c r="F2135" s="129" t="str">
        <f ca="1">IFERROR(IF($C2135="","",VLOOKUP(FİLTRE!$C2135,'SKT LİSTESİ'!$F:$S,7,0)),"")</f>
        <v/>
      </c>
      <c r="G2135" s="130" t="str">
        <f ca="1">IFERROR(IF($C2135="","",VLOOKUP(FİLTRE!$C2135,'SKT LİSTESİ'!$F:$S,8,0)),"")</f>
        <v/>
      </c>
      <c r="H2135" s="131" t="str">
        <f ca="1">IF(E2135="","",IF($C2135="","",VLOOKUP(FİLTRE!$C2135,'SKT LİSTESİ'!$F:$S,9,0)))</f>
        <v/>
      </c>
      <c r="I2135" s="132" t="str">
        <f ca="1">IFERROR(IF($C2135="","",VLOOKUP(FİLTRE!$C2135,'SKT LİSTESİ'!$F:$S,10,0)),"")</f>
        <v/>
      </c>
      <c r="J2135" s="133" t="str">
        <f ca="1">IFERROR(IF($C2135="","",VLOOKUP(FİLTRE!$C2135,'SKT LİSTESİ'!$F:$S,11,0)),"")</f>
        <v/>
      </c>
      <c r="K2135" s="134" t="str">
        <f ca="1">IFERROR(IF($C2135="","",VLOOKUP(FİLTRE!$C2135,'SKT LİSTESİ'!$F:$S,12,0)),"")</f>
        <v/>
      </c>
      <c r="L2135" s="134" t="str">
        <f ca="1">IFERROR(IF($C2135="","",VLOOKUP(FİLTRE!$C2135,'SKT LİSTESİ'!$F:$S,13,0)),"")</f>
        <v/>
      </c>
      <c r="M2135" s="135" t="str">
        <f ca="1">IFERROR(IF($C2135="","",VLOOKUP(FİLTRE!$C2135,'SKT LİSTESİ'!$F:$AJ,14,0)),"")</f>
        <v/>
      </c>
      <c r="N2135" s="31" t="str">
        <f ca="1">IFERROR(IF($C2135="","",VLOOKUP(FİLTRE!$C2135,'SKT LİSTESİ'!$F:$AJ,22,0)),"")</f>
        <v/>
      </c>
      <c r="O2135" s="136" t="str">
        <f ca="1">IFERROR(IF($C2135="","",VLOOKUP(FİLTRE!$C2135,'SKT LİSTESİ'!$F:$AJ,23,0)),"")</f>
        <v/>
      </c>
      <c r="P2135" s="31"/>
      <c r="Q2135" s="31"/>
      <c r="R2135" s="137" t="str">
        <f ca="1">(IFERROR(IF($C2135="","",VLOOKUP(FİLTRE!$C2135,'SKT LİSTESİ'!$F:$AJ,15,0)),""))</f>
        <v/>
      </c>
      <c r="S2135" s="138" t="str">
        <f ca="1">IFERROR(IF($C2135="","",VLOOKUP(FİLTRE!$C2135,'SKT LİSTESİ'!$F:$AJ,16,0)),"")</f>
        <v/>
      </c>
      <c r="AF2135" s="179" t="str">
        <f t="shared" ca="1" si="134"/>
        <v/>
      </c>
      <c r="AG2135" s="179">
        <f t="shared" ca="1" si="135"/>
        <v>0</v>
      </c>
      <c r="AH2135" s="179">
        <f t="shared" ca="1" si="136"/>
        <v>0</v>
      </c>
    </row>
    <row r="2136" spans="2:34" ht="15.75" x14ac:dyDescent="0.25">
      <c r="B2136">
        <f t="shared" ca="1" si="133"/>
        <v>2124</v>
      </c>
      <c r="C2136" t="str">
        <f ca="1">IFERROR(VLOOKUP(B2136,'SKT LİSTESİ'!F:F,1,0),"")</f>
        <v/>
      </c>
      <c r="E2136" s="128" t="str">
        <f ca="1">IFERROR(IF($C2136="","",VLOOKUP(FİLTRE!$C2136,'SKT LİSTESİ'!$F:$S,5,0)),"")</f>
        <v/>
      </c>
      <c r="F2136" s="129" t="str">
        <f ca="1">IFERROR(IF($C2136="","",VLOOKUP(FİLTRE!$C2136,'SKT LİSTESİ'!$F:$S,7,0)),"")</f>
        <v/>
      </c>
      <c r="G2136" s="130" t="str">
        <f ca="1">IFERROR(IF($C2136="","",VLOOKUP(FİLTRE!$C2136,'SKT LİSTESİ'!$F:$S,8,0)),"")</f>
        <v/>
      </c>
      <c r="H2136" s="131" t="str">
        <f ca="1">IF(E2136="","",IF($C2136="","",VLOOKUP(FİLTRE!$C2136,'SKT LİSTESİ'!$F:$S,9,0)))</f>
        <v/>
      </c>
      <c r="I2136" s="132" t="str">
        <f ca="1">IFERROR(IF($C2136="","",VLOOKUP(FİLTRE!$C2136,'SKT LİSTESİ'!$F:$S,10,0)),"")</f>
        <v/>
      </c>
      <c r="J2136" s="133" t="str">
        <f ca="1">IFERROR(IF($C2136="","",VLOOKUP(FİLTRE!$C2136,'SKT LİSTESİ'!$F:$S,11,0)),"")</f>
        <v/>
      </c>
      <c r="K2136" s="134" t="str">
        <f ca="1">IFERROR(IF($C2136="","",VLOOKUP(FİLTRE!$C2136,'SKT LİSTESİ'!$F:$S,12,0)),"")</f>
        <v/>
      </c>
      <c r="L2136" s="134" t="str">
        <f ca="1">IFERROR(IF($C2136="","",VLOOKUP(FİLTRE!$C2136,'SKT LİSTESİ'!$F:$S,13,0)),"")</f>
        <v/>
      </c>
      <c r="M2136" s="135" t="str">
        <f ca="1">IFERROR(IF($C2136="","",VLOOKUP(FİLTRE!$C2136,'SKT LİSTESİ'!$F:$AJ,14,0)),"")</f>
        <v/>
      </c>
      <c r="N2136" s="31" t="str">
        <f ca="1">IFERROR(IF($C2136="","",VLOOKUP(FİLTRE!$C2136,'SKT LİSTESİ'!$F:$AJ,22,0)),"")</f>
        <v/>
      </c>
      <c r="O2136" s="136" t="str">
        <f ca="1">IFERROR(IF($C2136="","",VLOOKUP(FİLTRE!$C2136,'SKT LİSTESİ'!$F:$AJ,23,0)),"")</f>
        <v/>
      </c>
      <c r="P2136" s="31"/>
      <c r="Q2136" s="31"/>
      <c r="R2136" s="137" t="str">
        <f ca="1">(IFERROR(IF($C2136="","",VLOOKUP(FİLTRE!$C2136,'SKT LİSTESİ'!$F:$AJ,15,0)),""))</f>
        <v/>
      </c>
      <c r="S2136" s="138" t="str">
        <f ca="1">IFERROR(IF($C2136="","",VLOOKUP(FİLTRE!$C2136,'SKT LİSTESİ'!$F:$AJ,16,0)),"")</f>
        <v/>
      </c>
      <c r="AF2136" s="179" t="str">
        <f t="shared" ca="1" si="134"/>
        <v/>
      </c>
      <c r="AG2136" s="179">
        <f t="shared" ca="1" si="135"/>
        <v>0</v>
      </c>
      <c r="AH2136" s="179">
        <f t="shared" ca="1" si="136"/>
        <v>0</v>
      </c>
    </row>
    <row r="2137" spans="2:34" ht="15.75" x14ac:dyDescent="0.25">
      <c r="B2137">
        <f t="shared" ca="1" si="133"/>
        <v>2125</v>
      </c>
      <c r="C2137" t="str">
        <f ca="1">IFERROR(VLOOKUP(B2137,'SKT LİSTESİ'!F:F,1,0),"")</f>
        <v/>
      </c>
      <c r="E2137" s="128" t="str">
        <f ca="1">IFERROR(IF($C2137="","",VLOOKUP(FİLTRE!$C2137,'SKT LİSTESİ'!$F:$S,5,0)),"")</f>
        <v/>
      </c>
      <c r="F2137" s="129" t="str">
        <f ca="1">IFERROR(IF($C2137="","",VLOOKUP(FİLTRE!$C2137,'SKT LİSTESİ'!$F:$S,7,0)),"")</f>
        <v/>
      </c>
      <c r="G2137" s="130" t="str">
        <f ca="1">IFERROR(IF($C2137="","",VLOOKUP(FİLTRE!$C2137,'SKT LİSTESİ'!$F:$S,8,0)),"")</f>
        <v/>
      </c>
      <c r="H2137" s="131" t="str">
        <f ca="1">IF(E2137="","",IF($C2137="","",VLOOKUP(FİLTRE!$C2137,'SKT LİSTESİ'!$F:$S,9,0)))</f>
        <v/>
      </c>
      <c r="I2137" s="132" t="str">
        <f ca="1">IFERROR(IF($C2137="","",VLOOKUP(FİLTRE!$C2137,'SKT LİSTESİ'!$F:$S,10,0)),"")</f>
        <v/>
      </c>
      <c r="J2137" s="133" t="str">
        <f ca="1">IFERROR(IF($C2137="","",VLOOKUP(FİLTRE!$C2137,'SKT LİSTESİ'!$F:$S,11,0)),"")</f>
        <v/>
      </c>
      <c r="K2137" s="134" t="str">
        <f ca="1">IFERROR(IF($C2137="","",VLOOKUP(FİLTRE!$C2137,'SKT LİSTESİ'!$F:$S,12,0)),"")</f>
        <v/>
      </c>
      <c r="L2137" s="134" t="str">
        <f ca="1">IFERROR(IF($C2137="","",VLOOKUP(FİLTRE!$C2137,'SKT LİSTESİ'!$F:$S,13,0)),"")</f>
        <v/>
      </c>
      <c r="M2137" s="135" t="str">
        <f ca="1">IFERROR(IF($C2137="","",VLOOKUP(FİLTRE!$C2137,'SKT LİSTESİ'!$F:$AJ,14,0)),"")</f>
        <v/>
      </c>
      <c r="N2137" s="31" t="str">
        <f ca="1">IFERROR(IF($C2137="","",VLOOKUP(FİLTRE!$C2137,'SKT LİSTESİ'!$F:$AJ,22,0)),"")</f>
        <v/>
      </c>
      <c r="O2137" s="136" t="str">
        <f ca="1">IFERROR(IF($C2137="","",VLOOKUP(FİLTRE!$C2137,'SKT LİSTESİ'!$F:$AJ,23,0)),"")</f>
        <v/>
      </c>
      <c r="P2137" s="31"/>
      <c r="Q2137" s="31"/>
      <c r="R2137" s="137" t="str">
        <f ca="1">(IFERROR(IF($C2137="","",VLOOKUP(FİLTRE!$C2137,'SKT LİSTESİ'!$F:$AJ,15,0)),""))</f>
        <v/>
      </c>
      <c r="S2137" s="138" t="str">
        <f ca="1">IFERROR(IF($C2137="","",VLOOKUP(FİLTRE!$C2137,'SKT LİSTESİ'!$F:$AJ,16,0)),"")</f>
        <v/>
      </c>
      <c r="AF2137" s="179" t="str">
        <f t="shared" ca="1" si="134"/>
        <v/>
      </c>
      <c r="AG2137" s="179">
        <f t="shared" ca="1" si="135"/>
        <v>0</v>
      </c>
      <c r="AH2137" s="179">
        <f t="shared" ca="1" si="136"/>
        <v>0</v>
      </c>
    </row>
    <row r="2138" spans="2:34" ht="15.75" x14ac:dyDescent="0.25">
      <c r="B2138">
        <f t="shared" ca="1" si="133"/>
        <v>2126</v>
      </c>
      <c r="C2138" t="str">
        <f ca="1">IFERROR(VLOOKUP(B2138,'SKT LİSTESİ'!F:F,1,0),"")</f>
        <v/>
      </c>
      <c r="E2138" s="128" t="str">
        <f ca="1">IFERROR(IF($C2138="","",VLOOKUP(FİLTRE!$C2138,'SKT LİSTESİ'!$F:$S,5,0)),"")</f>
        <v/>
      </c>
      <c r="F2138" s="129" t="str">
        <f ca="1">IFERROR(IF($C2138="","",VLOOKUP(FİLTRE!$C2138,'SKT LİSTESİ'!$F:$S,7,0)),"")</f>
        <v/>
      </c>
      <c r="G2138" s="130" t="str">
        <f ca="1">IFERROR(IF($C2138="","",VLOOKUP(FİLTRE!$C2138,'SKT LİSTESİ'!$F:$S,8,0)),"")</f>
        <v/>
      </c>
      <c r="H2138" s="131" t="str">
        <f ca="1">IF(E2138="","",IF($C2138="","",VLOOKUP(FİLTRE!$C2138,'SKT LİSTESİ'!$F:$S,9,0)))</f>
        <v/>
      </c>
      <c r="I2138" s="132" t="str">
        <f ca="1">IFERROR(IF($C2138="","",VLOOKUP(FİLTRE!$C2138,'SKT LİSTESİ'!$F:$S,10,0)),"")</f>
        <v/>
      </c>
      <c r="J2138" s="133" t="str">
        <f ca="1">IFERROR(IF($C2138="","",VLOOKUP(FİLTRE!$C2138,'SKT LİSTESİ'!$F:$S,11,0)),"")</f>
        <v/>
      </c>
      <c r="K2138" s="134" t="str">
        <f ca="1">IFERROR(IF($C2138="","",VLOOKUP(FİLTRE!$C2138,'SKT LİSTESİ'!$F:$S,12,0)),"")</f>
        <v/>
      </c>
      <c r="L2138" s="134" t="str">
        <f ca="1">IFERROR(IF($C2138="","",VLOOKUP(FİLTRE!$C2138,'SKT LİSTESİ'!$F:$S,13,0)),"")</f>
        <v/>
      </c>
      <c r="M2138" s="135" t="str">
        <f ca="1">IFERROR(IF($C2138="","",VLOOKUP(FİLTRE!$C2138,'SKT LİSTESİ'!$F:$AJ,14,0)),"")</f>
        <v/>
      </c>
      <c r="N2138" s="31" t="str">
        <f ca="1">IFERROR(IF($C2138="","",VLOOKUP(FİLTRE!$C2138,'SKT LİSTESİ'!$F:$AJ,22,0)),"")</f>
        <v/>
      </c>
      <c r="O2138" s="136" t="str">
        <f ca="1">IFERROR(IF($C2138="","",VLOOKUP(FİLTRE!$C2138,'SKT LİSTESİ'!$F:$AJ,23,0)),"")</f>
        <v/>
      </c>
      <c r="P2138" s="31"/>
      <c r="Q2138" s="31"/>
      <c r="R2138" s="137" t="str">
        <f ca="1">(IFERROR(IF($C2138="","",VLOOKUP(FİLTRE!$C2138,'SKT LİSTESİ'!$F:$AJ,15,0)),""))</f>
        <v/>
      </c>
      <c r="S2138" s="138" t="str">
        <f ca="1">IFERROR(IF($C2138="","",VLOOKUP(FİLTRE!$C2138,'SKT LİSTESİ'!$F:$AJ,16,0)),"")</f>
        <v/>
      </c>
      <c r="AF2138" s="179" t="str">
        <f t="shared" ca="1" si="134"/>
        <v/>
      </c>
      <c r="AG2138" s="179">
        <f t="shared" ca="1" si="135"/>
        <v>0</v>
      </c>
      <c r="AH2138" s="179">
        <f t="shared" ca="1" si="136"/>
        <v>0</v>
      </c>
    </row>
    <row r="2139" spans="2:34" ht="15.75" x14ac:dyDescent="0.25">
      <c r="B2139">
        <f t="shared" ca="1" si="133"/>
        <v>2127</v>
      </c>
      <c r="C2139" t="str">
        <f ca="1">IFERROR(VLOOKUP(B2139,'SKT LİSTESİ'!F:F,1,0),"")</f>
        <v/>
      </c>
      <c r="E2139" s="128" t="str">
        <f ca="1">IFERROR(IF($C2139="","",VLOOKUP(FİLTRE!$C2139,'SKT LİSTESİ'!$F:$S,5,0)),"")</f>
        <v/>
      </c>
      <c r="F2139" s="129" t="str">
        <f ca="1">IFERROR(IF($C2139="","",VLOOKUP(FİLTRE!$C2139,'SKT LİSTESİ'!$F:$S,7,0)),"")</f>
        <v/>
      </c>
      <c r="G2139" s="130" t="str">
        <f ca="1">IFERROR(IF($C2139="","",VLOOKUP(FİLTRE!$C2139,'SKT LİSTESİ'!$F:$S,8,0)),"")</f>
        <v/>
      </c>
      <c r="H2139" s="131" t="str">
        <f ca="1">IF(E2139="","",IF($C2139="","",VLOOKUP(FİLTRE!$C2139,'SKT LİSTESİ'!$F:$S,9,0)))</f>
        <v/>
      </c>
      <c r="I2139" s="132" t="str">
        <f ca="1">IFERROR(IF($C2139="","",VLOOKUP(FİLTRE!$C2139,'SKT LİSTESİ'!$F:$S,10,0)),"")</f>
        <v/>
      </c>
      <c r="J2139" s="133" t="str">
        <f ca="1">IFERROR(IF($C2139="","",VLOOKUP(FİLTRE!$C2139,'SKT LİSTESİ'!$F:$S,11,0)),"")</f>
        <v/>
      </c>
      <c r="K2139" s="134" t="str">
        <f ca="1">IFERROR(IF($C2139="","",VLOOKUP(FİLTRE!$C2139,'SKT LİSTESİ'!$F:$S,12,0)),"")</f>
        <v/>
      </c>
      <c r="L2139" s="134" t="str">
        <f ca="1">IFERROR(IF($C2139="","",VLOOKUP(FİLTRE!$C2139,'SKT LİSTESİ'!$F:$S,13,0)),"")</f>
        <v/>
      </c>
      <c r="M2139" s="135" t="str">
        <f ca="1">IFERROR(IF($C2139="","",VLOOKUP(FİLTRE!$C2139,'SKT LİSTESİ'!$F:$AJ,14,0)),"")</f>
        <v/>
      </c>
      <c r="N2139" s="31" t="str">
        <f ca="1">IFERROR(IF($C2139="","",VLOOKUP(FİLTRE!$C2139,'SKT LİSTESİ'!$F:$AJ,22,0)),"")</f>
        <v/>
      </c>
      <c r="O2139" s="136" t="str">
        <f ca="1">IFERROR(IF($C2139="","",VLOOKUP(FİLTRE!$C2139,'SKT LİSTESİ'!$F:$AJ,23,0)),"")</f>
        <v/>
      </c>
      <c r="P2139" s="31"/>
      <c r="Q2139" s="31"/>
      <c r="R2139" s="137" t="str">
        <f ca="1">(IFERROR(IF($C2139="","",VLOOKUP(FİLTRE!$C2139,'SKT LİSTESİ'!$F:$AJ,15,0)),""))</f>
        <v/>
      </c>
      <c r="S2139" s="138" t="str">
        <f ca="1">IFERROR(IF($C2139="","",VLOOKUP(FİLTRE!$C2139,'SKT LİSTESİ'!$F:$AJ,16,0)),"")</f>
        <v/>
      </c>
      <c r="AF2139" s="179" t="str">
        <f t="shared" ca="1" si="134"/>
        <v/>
      </c>
      <c r="AG2139" s="179">
        <f t="shared" ca="1" si="135"/>
        <v>0</v>
      </c>
      <c r="AH2139" s="179">
        <f t="shared" ca="1" si="136"/>
        <v>0</v>
      </c>
    </row>
    <row r="2140" spans="2:34" ht="15.75" x14ac:dyDescent="0.25">
      <c r="B2140">
        <f t="shared" ca="1" si="133"/>
        <v>2128</v>
      </c>
      <c r="C2140" t="str">
        <f ca="1">IFERROR(VLOOKUP(B2140,'SKT LİSTESİ'!F:F,1,0),"")</f>
        <v/>
      </c>
      <c r="E2140" s="128" t="str">
        <f ca="1">IFERROR(IF($C2140="","",VLOOKUP(FİLTRE!$C2140,'SKT LİSTESİ'!$F:$S,5,0)),"")</f>
        <v/>
      </c>
      <c r="F2140" s="129" t="str">
        <f ca="1">IFERROR(IF($C2140="","",VLOOKUP(FİLTRE!$C2140,'SKT LİSTESİ'!$F:$S,7,0)),"")</f>
        <v/>
      </c>
      <c r="G2140" s="130" t="str">
        <f ca="1">IFERROR(IF($C2140="","",VLOOKUP(FİLTRE!$C2140,'SKT LİSTESİ'!$F:$S,8,0)),"")</f>
        <v/>
      </c>
      <c r="H2140" s="131" t="str">
        <f ca="1">IF(E2140="","",IF($C2140="","",VLOOKUP(FİLTRE!$C2140,'SKT LİSTESİ'!$F:$S,9,0)))</f>
        <v/>
      </c>
      <c r="I2140" s="132" t="str">
        <f ca="1">IFERROR(IF($C2140="","",VLOOKUP(FİLTRE!$C2140,'SKT LİSTESİ'!$F:$S,10,0)),"")</f>
        <v/>
      </c>
      <c r="J2140" s="133" t="str">
        <f ca="1">IFERROR(IF($C2140="","",VLOOKUP(FİLTRE!$C2140,'SKT LİSTESİ'!$F:$S,11,0)),"")</f>
        <v/>
      </c>
      <c r="K2140" s="134" t="str">
        <f ca="1">IFERROR(IF($C2140="","",VLOOKUP(FİLTRE!$C2140,'SKT LİSTESİ'!$F:$S,12,0)),"")</f>
        <v/>
      </c>
      <c r="L2140" s="134" t="str">
        <f ca="1">IFERROR(IF($C2140="","",VLOOKUP(FİLTRE!$C2140,'SKT LİSTESİ'!$F:$S,13,0)),"")</f>
        <v/>
      </c>
      <c r="M2140" s="135" t="str">
        <f ca="1">IFERROR(IF($C2140="","",VLOOKUP(FİLTRE!$C2140,'SKT LİSTESİ'!$F:$AJ,14,0)),"")</f>
        <v/>
      </c>
      <c r="N2140" s="31" t="str">
        <f ca="1">IFERROR(IF($C2140="","",VLOOKUP(FİLTRE!$C2140,'SKT LİSTESİ'!$F:$AJ,22,0)),"")</f>
        <v/>
      </c>
      <c r="O2140" s="136" t="str">
        <f ca="1">IFERROR(IF($C2140="","",VLOOKUP(FİLTRE!$C2140,'SKT LİSTESİ'!$F:$AJ,23,0)),"")</f>
        <v/>
      </c>
      <c r="P2140" s="31"/>
      <c r="Q2140" s="31"/>
      <c r="R2140" s="137" t="str">
        <f ca="1">(IFERROR(IF($C2140="","",VLOOKUP(FİLTRE!$C2140,'SKT LİSTESİ'!$F:$AJ,15,0)),""))</f>
        <v/>
      </c>
      <c r="S2140" s="138" t="str">
        <f ca="1">IFERROR(IF($C2140="","",VLOOKUP(FİLTRE!$C2140,'SKT LİSTESİ'!$F:$AJ,16,0)),"")</f>
        <v/>
      </c>
      <c r="AF2140" s="179" t="str">
        <f t="shared" ca="1" si="134"/>
        <v/>
      </c>
      <c r="AG2140" s="179">
        <f t="shared" ca="1" si="135"/>
        <v>0</v>
      </c>
      <c r="AH2140" s="179">
        <f t="shared" ca="1" si="136"/>
        <v>0</v>
      </c>
    </row>
    <row r="2141" spans="2:34" ht="15.75" x14ac:dyDescent="0.25">
      <c r="B2141">
        <f t="shared" ca="1" si="133"/>
        <v>2129</v>
      </c>
      <c r="C2141" t="str">
        <f ca="1">IFERROR(VLOOKUP(B2141,'SKT LİSTESİ'!F:F,1,0),"")</f>
        <v/>
      </c>
      <c r="E2141" s="128" t="str">
        <f ca="1">IFERROR(IF($C2141="","",VLOOKUP(FİLTRE!$C2141,'SKT LİSTESİ'!$F:$S,5,0)),"")</f>
        <v/>
      </c>
      <c r="F2141" s="129" t="str">
        <f ca="1">IFERROR(IF($C2141="","",VLOOKUP(FİLTRE!$C2141,'SKT LİSTESİ'!$F:$S,7,0)),"")</f>
        <v/>
      </c>
      <c r="G2141" s="130" t="str">
        <f ca="1">IFERROR(IF($C2141="","",VLOOKUP(FİLTRE!$C2141,'SKT LİSTESİ'!$F:$S,8,0)),"")</f>
        <v/>
      </c>
      <c r="H2141" s="131" t="str">
        <f ca="1">IF(E2141="","",IF($C2141="","",VLOOKUP(FİLTRE!$C2141,'SKT LİSTESİ'!$F:$S,9,0)))</f>
        <v/>
      </c>
      <c r="I2141" s="132" t="str">
        <f ca="1">IFERROR(IF($C2141="","",VLOOKUP(FİLTRE!$C2141,'SKT LİSTESİ'!$F:$S,10,0)),"")</f>
        <v/>
      </c>
      <c r="J2141" s="133" t="str">
        <f ca="1">IFERROR(IF($C2141="","",VLOOKUP(FİLTRE!$C2141,'SKT LİSTESİ'!$F:$S,11,0)),"")</f>
        <v/>
      </c>
      <c r="K2141" s="134" t="str">
        <f ca="1">IFERROR(IF($C2141="","",VLOOKUP(FİLTRE!$C2141,'SKT LİSTESİ'!$F:$S,12,0)),"")</f>
        <v/>
      </c>
      <c r="L2141" s="134" t="str">
        <f ca="1">IFERROR(IF($C2141="","",VLOOKUP(FİLTRE!$C2141,'SKT LİSTESİ'!$F:$S,13,0)),"")</f>
        <v/>
      </c>
      <c r="M2141" s="135" t="str">
        <f ca="1">IFERROR(IF($C2141="","",VLOOKUP(FİLTRE!$C2141,'SKT LİSTESİ'!$F:$AJ,14,0)),"")</f>
        <v/>
      </c>
      <c r="N2141" s="31" t="str">
        <f ca="1">IFERROR(IF($C2141="","",VLOOKUP(FİLTRE!$C2141,'SKT LİSTESİ'!$F:$AJ,22,0)),"")</f>
        <v/>
      </c>
      <c r="O2141" s="136" t="str">
        <f ca="1">IFERROR(IF($C2141="","",VLOOKUP(FİLTRE!$C2141,'SKT LİSTESİ'!$F:$AJ,23,0)),"")</f>
        <v/>
      </c>
      <c r="P2141" s="31"/>
      <c r="Q2141" s="31"/>
      <c r="R2141" s="137" t="str">
        <f ca="1">(IFERROR(IF($C2141="","",VLOOKUP(FİLTRE!$C2141,'SKT LİSTESİ'!$F:$AJ,15,0)),""))</f>
        <v/>
      </c>
      <c r="S2141" s="138" t="str">
        <f ca="1">IFERROR(IF($C2141="","",VLOOKUP(FİLTRE!$C2141,'SKT LİSTESİ'!$F:$AJ,16,0)),"")</f>
        <v/>
      </c>
      <c r="AF2141" s="179" t="str">
        <f t="shared" ca="1" si="134"/>
        <v/>
      </c>
      <c r="AG2141" s="179">
        <f t="shared" ca="1" si="135"/>
        <v>0</v>
      </c>
      <c r="AH2141" s="179">
        <f t="shared" ca="1" si="136"/>
        <v>0</v>
      </c>
    </row>
    <row r="2142" spans="2:34" ht="15.75" x14ac:dyDescent="0.25">
      <c r="B2142">
        <f t="shared" ca="1" si="133"/>
        <v>2130</v>
      </c>
      <c r="C2142" t="str">
        <f ca="1">IFERROR(VLOOKUP(B2142,'SKT LİSTESİ'!F:F,1,0),"")</f>
        <v/>
      </c>
      <c r="E2142" s="128" t="str">
        <f ca="1">IFERROR(IF($C2142="","",VLOOKUP(FİLTRE!$C2142,'SKT LİSTESİ'!$F:$S,5,0)),"")</f>
        <v/>
      </c>
      <c r="F2142" s="129" t="str">
        <f ca="1">IFERROR(IF($C2142="","",VLOOKUP(FİLTRE!$C2142,'SKT LİSTESİ'!$F:$S,7,0)),"")</f>
        <v/>
      </c>
      <c r="G2142" s="130" t="str">
        <f ca="1">IFERROR(IF($C2142="","",VLOOKUP(FİLTRE!$C2142,'SKT LİSTESİ'!$F:$S,8,0)),"")</f>
        <v/>
      </c>
      <c r="H2142" s="131" t="str">
        <f ca="1">IF(E2142="","",IF($C2142="","",VLOOKUP(FİLTRE!$C2142,'SKT LİSTESİ'!$F:$S,9,0)))</f>
        <v/>
      </c>
      <c r="I2142" s="132" t="str">
        <f ca="1">IFERROR(IF($C2142="","",VLOOKUP(FİLTRE!$C2142,'SKT LİSTESİ'!$F:$S,10,0)),"")</f>
        <v/>
      </c>
      <c r="J2142" s="133" t="str">
        <f ca="1">IFERROR(IF($C2142="","",VLOOKUP(FİLTRE!$C2142,'SKT LİSTESİ'!$F:$S,11,0)),"")</f>
        <v/>
      </c>
      <c r="K2142" s="134" t="str">
        <f ca="1">IFERROR(IF($C2142="","",VLOOKUP(FİLTRE!$C2142,'SKT LİSTESİ'!$F:$S,12,0)),"")</f>
        <v/>
      </c>
      <c r="L2142" s="134" t="str">
        <f ca="1">IFERROR(IF($C2142="","",VLOOKUP(FİLTRE!$C2142,'SKT LİSTESİ'!$F:$S,13,0)),"")</f>
        <v/>
      </c>
      <c r="M2142" s="135" t="str">
        <f ca="1">IFERROR(IF($C2142="","",VLOOKUP(FİLTRE!$C2142,'SKT LİSTESİ'!$F:$AJ,14,0)),"")</f>
        <v/>
      </c>
      <c r="N2142" s="31" t="str">
        <f ca="1">IFERROR(IF($C2142="","",VLOOKUP(FİLTRE!$C2142,'SKT LİSTESİ'!$F:$AJ,22,0)),"")</f>
        <v/>
      </c>
      <c r="O2142" s="136" t="str">
        <f ca="1">IFERROR(IF($C2142="","",VLOOKUP(FİLTRE!$C2142,'SKT LİSTESİ'!$F:$AJ,23,0)),"")</f>
        <v/>
      </c>
      <c r="P2142" s="31"/>
      <c r="Q2142" s="31"/>
      <c r="R2142" s="137" t="str">
        <f ca="1">(IFERROR(IF($C2142="","",VLOOKUP(FİLTRE!$C2142,'SKT LİSTESİ'!$F:$AJ,15,0)),""))</f>
        <v/>
      </c>
      <c r="S2142" s="138" t="str">
        <f ca="1">IFERROR(IF($C2142="","",VLOOKUP(FİLTRE!$C2142,'SKT LİSTESİ'!$F:$AJ,16,0)),"")</f>
        <v/>
      </c>
      <c r="AF2142" s="179" t="str">
        <f t="shared" ca="1" si="134"/>
        <v/>
      </c>
      <c r="AG2142" s="179">
        <f t="shared" ca="1" si="135"/>
        <v>0</v>
      </c>
      <c r="AH2142" s="179">
        <f t="shared" ca="1" si="136"/>
        <v>0</v>
      </c>
    </row>
    <row r="2143" spans="2:34" ht="15.75" x14ac:dyDescent="0.25">
      <c r="B2143">
        <f t="shared" ca="1" si="133"/>
        <v>2131</v>
      </c>
      <c r="C2143" t="str">
        <f ca="1">IFERROR(VLOOKUP(B2143,'SKT LİSTESİ'!F:F,1,0),"")</f>
        <v/>
      </c>
      <c r="E2143" s="128" t="str">
        <f ca="1">IFERROR(IF($C2143="","",VLOOKUP(FİLTRE!$C2143,'SKT LİSTESİ'!$F:$S,5,0)),"")</f>
        <v/>
      </c>
      <c r="F2143" s="129" t="str">
        <f ca="1">IFERROR(IF($C2143="","",VLOOKUP(FİLTRE!$C2143,'SKT LİSTESİ'!$F:$S,7,0)),"")</f>
        <v/>
      </c>
      <c r="G2143" s="130" t="str">
        <f ca="1">IFERROR(IF($C2143="","",VLOOKUP(FİLTRE!$C2143,'SKT LİSTESİ'!$F:$S,8,0)),"")</f>
        <v/>
      </c>
      <c r="H2143" s="131" t="str">
        <f ca="1">IF(E2143="","",IF($C2143="","",VLOOKUP(FİLTRE!$C2143,'SKT LİSTESİ'!$F:$S,9,0)))</f>
        <v/>
      </c>
      <c r="I2143" s="132" t="str">
        <f ca="1">IFERROR(IF($C2143="","",VLOOKUP(FİLTRE!$C2143,'SKT LİSTESİ'!$F:$S,10,0)),"")</f>
        <v/>
      </c>
      <c r="J2143" s="133" t="str">
        <f ca="1">IFERROR(IF($C2143="","",VLOOKUP(FİLTRE!$C2143,'SKT LİSTESİ'!$F:$S,11,0)),"")</f>
        <v/>
      </c>
      <c r="K2143" s="134" t="str">
        <f ca="1">IFERROR(IF($C2143="","",VLOOKUP(FİLTRE!$C2143,'SKT LİSTESİ'!$F:$S,12,0)),"")</f>
        <v/>
      </c>
      <c r="L2143" s="134" t="str">
        <f ca="1">IFERROR(IF($C2143="","",VLOOKUP(FİLTRE!$C2143,'SKT LİSTESİ'!$F:$S,13,0)),"")</f>
        <v/>
      </c>
      <c r="M2143" s="135" t="str">
        <f ca="1">IFERROR(IF($C2143="","",VLOOKUP(FİLTRE!$C2143,'SKT LİSTESİ'!$F:$AJ,14,0)),"")</f>
        <v/>
      </c>
      <c r="N2143" s="31" t="str">
        <f ca="1">IFERROR(IF($C2143="","",VLOOKUP(FİLTRE!$C2143,'SKT LİSTESİ'!$F:$AJ,22,0)),"")</f>
        <v/>
      </c>
      <c r="O2143" s="136" t="str">
        <f ca="1">IFERROR(IF($C2143="","",VLOOKUP(FİLTRE!$C2143,'SKT LİSTESİ'!$F:$AJ,23,0)),"")</f>
        <v/>
      </c>
      <c r="P2143" s="31"/>
      <c r="Q2143" s="31"/>
      <c r="R2143" s="137" t="str">
        <f ca="1">(IFERROR(IF($C2143="","",VLOOKUP(FİLTRE!$C2143,'SKT LİSTESİ'!$F:$AJ,15,0)),""))</f>
        <v/>
      </c>
      <c r="S2143" s="138" t="str">
        <f ca="1">IFERROR(IF($C2143="","",VLOOKUP(FİLTRE!$C2143,'SKT LİSTESİ'!$F:$AJ,16,0)),"")</f>
        <v/>
      </c>
      <c r="AF2143" s="179" t="str">
        <f t="shared" ca="1" si="134"/>
        <v/>
      </c>
      <c r="AG2143" s="179">
        <f t="shared" ca="1" si="135"/>
        <v>0</v>
      </c>
      <c r="AH2143" s="179">
        <f t="shared" ca="1" si="136"/>
        <v>0</v>
      </c>
    </row>
    <row r="2144" spans="2:34" ht="15.75" x14ac:dyDescent="0.25">
      <c r="B2144">
        <f t="shared" ca="1" si="133"/>
        <v>2132</v>
      </c>
      <c r="C2144" t="str">
        <f ca="1">IFERROR(VLOOKUP(B2144,'SKT LİSTESİ'!F:F,1,0),"")</f>
        <v/>
      </c>
      <c r="E2144" s="128" t="str">
        <f ca="1">IFERROR(IF($C2144="","",VLOOKUP(FİLTRE!$C2144,'SKT LİSTESİ'!$F:$S,5,0)),"")</f>
        <v/>
      </c>
      <c r="F2144" s="129" t="str">
        <f ca="1">IFERROR(IF($C2144="","",VLOOKUP(FİLTRE!$C2144,'SKT LİSTESİ'!$F:$S,7,0)),"")</f>
        <v/>
      </c>
      <c r="G2144" s="130" t="str">
        <f ca="1">IFERROR(IF($C2144="","",VLOOKUP(FİLTRE!$C2144,'SKT LİSTESİ'!$F:$S,8,0)),"")</f>
        <v/>
      </c>
      <c r="H2144" s="131" t="str">
        <f ca="1">IF(E2144="","",IF($C2144="","",VLOOKUP(FİLTRE!$C2144,'SKT LİSTESİ'!$F:$S,9,0)))</f>
        <v/>
      </c>
      <c r="I2144" s="132" t="str">
        <f ca="1">IFERROR(IF($C2144="","",VLOOKUP(FİLTRE!$C2144,'SKT LİSTESİ'!$F:$S,10,0)),"")</f>
        <v/>
      </c>
      <c r="J2144" s="133" t="str">
        <f ca="1">IFERROR(IF($C2144="","",VLOOKUP(FİLTRE!$C2144,'SKT LİSTESİ'!$F:$S,11,0)),"")</f>
        <v/>
      </c>
      <c r="K2144" s="134" t="str">
        <f ca="1">IFERROR(IF($C2144="","",VLOOKUP(FİLTRE!$C2144,'SKT LİSTESİ'!$F:$S,12,0)),"")</f>
        <v/>
      </c>
      <c r="L2144" s="134" t="str">
        <f ca="1">IFERROR(IF($C2144="","",VLOOKUP(FİLTRE!$C2144,'SKT LİSTESİ'!$F:$S,13,0)),"")</f>
        <v/>
      </c>
      <c r="M2144" s="135" t="str">
        <f ca="1">IFERROR(IF($C2144="","",VLOOKUP(FİLTRE!$C2144,'SKT LİSTESİ'!$F:$AJ,14,0)),"")</f>
        <v/>
      </c>
      <c r="N2144" s="31" t="str">
        <f ca="1">IFERROR(IF($C2144="","",VLOOKUP(FİLTRE!$C2144,'SKT LİSTESİ'!$F:$AJ,22,0)),"")</f>
        <v/>
      </c>
      <c r="O2144" s="136" t="str">
        <f ca="1">IFERROR(IF($C2144="","",VLOOKUP(FİLTRE!$C2144,'SKT LİSTESİ'!$F:$AJ,23,0)),"")</f>
        <v/>
      </c>
      <c r="P2144" s="31"/>
      <c r="Q2144" s="31"/>
      <c r="R2144" s="137" t="str">
        <f ca="1">(IFERROR(IF($C2144="","",VLOOKUP(FİLTRE!$C2144,'SKT LİSTESİ'!$F:$AJ,15,0)),""))</f>
        <v/>
      </c>
      <c r="S2144" s="138" t="str">
        <f ca="1">IFERROR(IF($C2144="","",VLOOKUP(FİLTRE!$C2144,'SKT LİSTESİ'!$F:$AJ,16,0)),"")</f>
        <v/>
      </c>
      <c r="AF2144" s="179" t="str">
        <f t="shared" ca="1" si="134"/>
        <v/>
      </c>
      <c r="AG2144" s="179">
        <f t="shared" ca="1" si="135"/>
        <v>0</v>
      </c>
      <c r="AH2144" s="179">
        <f t="shared" ca="1" si="136"/>
        <v>0</v>
      </c>
    </row>
    <row r="2145" spans="2:34" ht="15.75" x14ac:dyDescent="0.25">
      <c r="B2145">
        <f t="shared" ca="1" si="133"/>
        <v>2133</v>
      </c>
      <c r="C2145" t="str">
        <f ca="1">IFERROR(VLOOKUP(B2145,'SKT LİSTESİ'!F:F,1,0),"")</f>
        <v/>
      </c>
      <c r="E2145" s="128" t="str">
        <f ca="1">IFERROR(IF($C2145="","",VLOOKUP(FİLTRE!$C2145,'SKT LİSTESİ'!$F:$S,5,0)),"")</f>
        <v/>
      </c>
      <c r="F2145" s="129" t="str">
        <f ca="1">IFERROR(IF($C2145="","",VLOOKUP(FİLTRE!$C2145,'SKT LİSTESİ'!$F:$S,7,0)),"")</f>
        <v/>
      </c>
      <c r="G2145" s="130" t="str">
        <f ca="1">IFERROR(IF($C2145="","",VLOOKUP(FİLTRE!$C2145,'SKT LİSTESİ'!$F:$S,8,0)),"")</f>
        <v/>
      </c>
      <c r="H2145" s="131" t="str">
        <f ca="1">IF(E2145="","",IF($C2145="","",VLOOKUP(FİLTRE!$C2145,'SKT LİSTESİ'!$F:$S,9,0)))</f>
        <v/>
      </c>
      <c r="I2145" s="132" t="str">
        <f ca="1">IFERROR(IF($C2145="","",VLOOKUP(FİLTRE!$C2145,'SKT LİSTESİ'!$F:$S,10,0)),"")</f>
        <v/>
      </c>
      <c r="J2145" s="133" t="str">
        <f ca="1">IFERROR(IF($C2145="","",VLOOKUP(FİLTRE!$C2145,'SKT LİSTESİ'!$F:$S,11,0)),"")</f>
        <v/>
      </c>
      <c r="K2145" s="134" t="str">
        <f ca="1">IFERROR(IF($C2145="","",VLOOKUP(FİLTRE!$C2145,'SKT LİSTESİ'!$F:$S,12,0)),"")</f>
        <v/>
      </c>
      <c r="L2145" s="134" t="str">
        <f ca="1">IFERROR(IF($C2145="","",VLOOKUP(FİLTRE!$C2145,'SKT LİSTESİ'!$F:$S,13,0)),"")</f>
        <v/>
      </c>
      <c r="M2145" s="135" t="str">
        <f ca="1">IFERROR(IF($C2145="","",VLOOKUP(FİLTRE!$C2145,'SKT LİSTESİ'!$F:$AJ,14,0)),"")</f>
        <v/>
      </c>
      <c r="N2145" s="31" t="str">
        <f ca="1">IFERROR(IF($C2145="","",VLOOKUP(FİLTRE!$C2145,'SKT LİSTESİ'!$F:$AJ,22,0)),"")</f>
        <v/>
      </c>
      <c r="O2145" s="136" t="str">
        <f ca="1">IFERROR(IF($C2145="","",VLOOKUP(FİLTRE!$C2145,'SKT LİSTESİ'!$F:$AJ,23,0)),"")</f>
        <v/>
      </c>
      <c r="P2145" s="31"/>
      <c r="Q2145" s="31"/>
      <c r="R2145" s="137" t="str">
        <f ca="1">(IFERROR(IF($C2145="","",VLOOKUP(FİLTRE!$C2145,'SKT LİSTESİ'!$F:$AJ,15,0)),""))</f>
        <v/>
      </c>
      <c r="S2145" s="138" t="str">
        <f ca="1">IFERROR(IF($C2145="","",VLOOKUP(FİLTRE!$C2145,'SKT LİSTESİ'!$F:$AJ,16,0)),"")</f>
        <v/>
      </c>
      <c r="AF2145" s="179" t="str">
        <f t="shared" ca="1" si="134"/>
        <v/>
      </c>
      <c r="AG2145" s="179">
        <f t="shared" ca="1" si="135"/>
        <v>0</v>
      </c>
      <c r="AH2145" s="179">
        <f t="shared" ca="1" si="136"/>
        <v>0</v>
      </c>
    </row>
    <row r="2146" spans="2:34" ht="15.75" x14ac:dyDescent="0.25">
      <c r="B2146">
        <f t="shared" ca="1" si="133"/>
        <v>2134</v>
      </c>
      <c r="C2146" t="str">
        <f ca="1">IFERROR(VLOOKUP(B2146,'SKT LİSTESİ'!F:F,1,0),"")</f>
        <v/>
      </c>
      <c r="E2146" s="128" t="str">
        <f ca="1">IFERROR(IF($C2146="","",VLOOKUP(FİLTRE!$C2146,'SKT LİSTESİ'!$F:$S,5,0)),"")</f>
        <v/>
      </c>
      <c r="F2146" s="129" t="str">
        <f ca="1">IFERROR(IF($C2146="","",VLOOKUP(FİLTRE!$C2146,'SKT LİSTESİ'!$F:$S,7,0)),"")</f>
        <v/>
      </c>
      <c r="G2146" s="130" t="str">
        <f ca="1">IFERROR(IF($C2146="","",VLOOKUP(FİLTRE!$C2146,'SKT LİSTESİ'!$F:$S,8,0)),"")</f>
        <v/>
      </c>
      <c r="H2146" s="131" t="str">
        <f ca="1">IF(E2146="","",IF($C2146="","",VLOOKUP(FİLTRE!$C2146,'SKT LİSTESİ'!$F:$S,9,0)))</f>
        <v/>
      </c>
      <c r="I2146" s="132" t="str">
        <f ca="1">IFERROR(IF($C2146="","",VLOOKUP(FİLTRE!$C2146,'SKT LİSTESİ'!$F:$S,10,0)),"")</f>
        <v/>
      </c>
      <c r="J2146" s="133" t="str">
        <f ca="1">IFERROR(IF($C2146="","",VLOOKUP(FİLTRE!$C2146,'SKT LİSTESİ'!$F:$S,11,0)),"")</f>
        <v/>
      </c>
      <c r="K2146" s="134" t="str">
        <f ca="1">IFERROR(IF($C2146="","",VLOOKUP(FİLTRE!$C2146,'SKT LİSTESİ'!$F:$S,12,0)),"")</f>
        <v/>
      </c>
      <c r="L2146" s="134" t="str">
        <f ca="1">IFERROR(IF($C2146="","",VLOOKUP(FİLTRE!$C2146,'SKT LİSTESİ'!$F:$S,13,0)),"")</f>
        <v/>
      </c>
      <c r="M2146" s="135" t="str">
        <f ca="1">IFERROR(IF($C2146="","",VLOOKUP(FİLTRE!$C2146,'SKT LİSTESİ'!$F:$AJ,14,0)),"")</f>
        <v/>
      </c>
      <c r="N2146" s="31" t="str">
        <f ca="1">IFERROR(IF($C2146="","",VLOOKUP(FİLTRE!$C2146,'SKT LİSTESİ'!$F:$AJ,22,0)),"")</f>
        <v/>
      </c>
      <c r="O2146" s="136" t="str">
        <f ca="1">IFERROR(IF($C2146="","",VLOOKUP(FİLTRE!$C2146,'SKT LİSTESİ'!$F:$AJ,23,0)),"")</f>
        <v/>
      </c>
      <c r="P2146" s="31"/>
      <c r="Q2146" s="31"/>
      <c r="R2146" s="137" t="str">
        <f ca="1">(IFERROR(IF($C2146="","",VLOOKUP(FİLTRE!$C2146,'SKT LİSTESİ'!$F:$AJ,15,0)),""))</f>
        <v/>
      </c>
      <c r="S2146" s="138" t="str">
        <f ca="1">IFERROR(IF($C2146="","",VLOOKUP(FİLTRE!$C2146,'SKT LİSTESİ'!$F:$AJ,16,0)),"")</f>
        <v/>
      </c>
      <c r="AF2146" s="179" t="str">
        <f t="shared" ca="1" si="134"/>
        <v/>
      </c>
      <c r="AG2146" s="179">
        <f t="shared" ca="1" si="135"/>
        <v>0</v>
      </c>
      <c r="AH2146" s="179">
        <f t="shared" ca="1" si="136"/>
        <v>0</v>
      </c>
    </row>
    <row r="2147" spans="2:34" ht="15.75" x14ac:dyDescent="0.25">
      <c r="B2147">
        <f t="shared" ca="1" si="133"/>
        <v>2135</v>
      </c>
      <c r="C2147" t="str">
        <f ca="1">IFERROR(VLOOKUP(B2147,'SKT LİSTESİ'!F:F,1,0),"")</f>
        <v/>
      </c>
      <c r="E2147" s="128" t="str">
        <f ca="1">IFERROR(IF($C2147="","",VLOOKUP(FİLTRE!$C2147,'SKT LİSTESİ'!$F:$S,5,0)),"")</f>
        <v/>
      </c>
      <c r="F2147" s="129" t="str">
        <f ca="1">IFERROR(IF($C2147="","",VLOOKUP(FİLTRE!$C2147,'SKT LİSTESİ'!$F:$S,7,0)),"")</f>
        <v/>
      </c>
      <c r="G2147" s="130" t="str">
        <f ca="1">IFERROR(IF($C2147="","",VLOOKUP(FİLTRE!$C2147,'SKT LİSTESİ'!$F:$S,8,0)),"")</f>
        <v/>
      </c>
      <c r="H2147" s="131" t="str">
        <f ca="1">IF(E2147="","",IF($C2147="","",VLOOKUP(FİLTRE!$C2147,'SKT LİSTESİ'!$F:$S,9,0)))</f>
        <v/>
      </c>
      <c r="I2147" s="132" t="str">
        <f ca="1">IFERROR(IF($C2147="","",VLOOKUP(FİLTRE!$C2147,'SKT LİSTESİ'!$F:$S,10,0)),"")</f>
        <v/>
      </c>
      <c r="J2147" s="133" t="str">
        <f ca="1">IFERROR(IF($C2147="","",VLOOKUP(FİLTRE!$C2147,'SKT LİSTESİ'!$F:$S,11,0)),"")</f>
        <v/>
      </c>
      <c r="K2147" s="134" t="str">
        <f ca="1">IFERROR(IF($C2147="","",VLOOKUP(FİLTRE!$C2147,'SKT LİSTESİ'!$F:$S,12,0)),"")</f>
        <v/>
      </c>
      <c r="L2147" s="134" t="str">
        <f ca="1">IFERROR(IF($C2147="","",VLOOKUP(FİLTRE!$C2147,'SKT LİSTESİ'!$F:$S,13,0)),"")</f>
        <v/>
      </c>
      <c r="M2147" s="135" t="str">
        <f ca="1">IFERROR(IF($C2147="","",VLOOKUP(FİLTRE!$C2147,'SKT LİSTESİ'!$F:$AJ,14,0)),"")</f>
        <v/>
      </c>
      <c r="N2147" s="31" t="str">
        <f ca="1">IFERROR(IF($C2147="","",VLOOKUP(FİLTRE!$C2147,'SKT LİSTESİ'!$F:$AJ,22,0)),"")</f>
        <v/>
      </c>
      <c r="O2147" s="136" t="str">
        <f ca="1">IFERROR(IF($C2147="","",VLOOKUP(FİLTRE!$C2147,'SKT LİSTESİ'!$F:$AJ,23,0)),"")</f>
        <v/>
      </c>
      <c r="P2147" s="31"/>
      <c r="Q2147" s="31"/>
      <c r="R2147" s="137" t="str">
        <f ca="1">(IFERROR(IF($C2147="","",VLOOKUP(FİLTRE!$C2147,'SKT LİSTESİ'!$F:$AJ,15,0)),""))</f>
        <v/>
      </c>
      <c r="S2147" s="138" t="str">
        <f ca="1">IFERROR(IF($C2147="","",VLOOKUP(FİLTRE!$C2147,'SKT LİSTESİ'!$F:$AJ,16,0)),"")</f>
        <v/>
      </c>
      <c r="AF2147" s="179" t="str">
        <f t="shared" ca="1" si="134"/>
        <v/>
      </c>
      <c r="AG2147" s="179">
        <f t="shared" ca="1" si="135"/>
        <v>0</v>
      </c>
      <c r="AH2147" s="179">
        <f t="shared" ca="1" si="136"/>
        <v>0</v>
      </c>
    </row>
    <row r="2148" spans="2:34" ht="15.75" x14ac:dyDescent="0.25">
      <c r="B2148">
        <f t="shared" ca="1" si="133"/>
        <v>2136</v>
      </c>
      <c r="C2148" t="str">
        <f ca="1">IFERROR(VLOOKUP(B2148,'SKT LİSTESİ'!F:F,1,0),"")</f>
        <v/>
      </c>
      <c r="E2148" s="128" t="str">
        <f ca="1">IFERROR(IF($C2148="","",VLOOKUP(FİLTRE!$C2148,'SKT LİSTESİ'!$F:$S,5,0)),"")</f>
        <v/>
      </c>
      <c r="F2148" s="129" t="str">
        <f ca="1">IFERROR(IF($C2148="","",VLOOKUP(FİLTRE!$C2148,'SKT LİSTESİ'!$F:$S,7,0)),"")</f>
        <v/>
      </c>
      <c r="G2148" s="130" t="str">
        <f ca="1">IFERROR(IF($C2148="","",VLOOKUP(FİLTRE!$C2148,'SKT LİSTESİ'!$F:$S,8,0)),"")</f>
        <v/>
      </c>
      <c r="H2148" s="131" t="str">
        <f ca="1">IF(E2148="","",IF($C2148="","",VLOOKUP(FİLTRE!$C2148,'SKT LİSTESİ'!$F:$S,9,0)))</f>
        <v/>
      </c>
      <c r="I2148" s="132" t="str">
        <f ca="1">IFERROR(IF($C2148="","",VLOOKUP(FİLTRE!$C2148,'SKT LİSTESİ'!$F:$S,10,0)),"")</f>
        <v/>
      </c>
      <c r="J2148" s="133" t="str">
        <f ca="1">IFERROR(IF($C2148="","",VLOOKUP(FİLTRE!$C2148,'SKT LİSTESİ'!$F:$S,11,0)),"")</f>
        <v/>
      </c>
      <c r="K2148" s="134" t="str">
        <f ca="1">IFERROR(IF($C2148="","",VLOOKUP(FİLTRE!$C2148,'SKT LİSTESİ'!$F:$S,12,0)),"")</f>
        <v/>
      </c>
      <c r="L2148" s="134" t="str">
        <f ca="1">IFERROR(IF($C2148="","",VLOOKUP(FİLTRE!$C2148,'SKT LİSTESİ'!$F:$S,13,0)),"")</f>
        <v/>
      </c>
      <c r="M2148" s="135" t="str">
        <f ca="1">IFERROR(IF($C2148="","",VLOOKUP(FİLTRE!$C2148,'SKT LİSTESİ'!$F:$AJ,14,0)),"")</f>
        <v/>
      </c>
      <c r="N2148" s="31" t="str">
        <f ca="1">IFERROR(IF($C2148="","",VLOOKUP(FİLTRE!$C2148,'SKT LİSTESİ'!$F:$AJ,22,0)),"")</f>
        <v/>
      </c>
      <c r="O2148" s="136" t="str">
        <f ca="1">IFERROR(IF($C2148="","",VLOOKUP(FİLTRE!$C2148,'SKT LİSTESİ'!$F:$AJ,23,0)),"")</f>
        <v/>
      </c>
      <c r="P2148" s="31"/>
      <c r="Q2148" s="31"/>
      <c r="R2148" s="137" t="str">
        <f ca="1">(IFERROR(IF($C2148="","",VLOOKUP(FİLTRE!$C2148,'SKT LİSTESİ'!$F:$AJ,15,0)),""))</f>
        <v/>
      </c>
      <c r="S2148" s="138" t="str">
        <f ca="1">IFERROR(IF($C2148="","",VLOOKUP(FİLTRE!$C2148,'SKT LİSTESİ'!$F:$AJ,16,0)),"")</f>
        <v/>
      </c>
      <c r="AF2148" s="179" t="str">
        <f t="shared" ca="1" si="134"/>
        <v/>
      </c>
      <c r="AG2148" s="179">
        <f t="shared" ca="1" si="135"/>
        <v>0</v>
      </c>
      <c r="AH2148" s="179">
        <f t="shared" ca="1" si="136"/>
        <v>0</v>
      </c>
    </row>
    <row r="2149" spans="2:34" ht="15.75" x14ac:dyDescent="0.25">
      <c r="B2149">
        <f t="shared" ca="1" si="133"/>
        <v>2137</v>
      </c>
      <c r="C2149" t="str">
        <f ca="1">IFERROR(VLOOKUP(B2149,'SKT LİSTESİ'!F:F,1,0),"")</f>
        <v/>
      </c>
      <c r="E2149" s="128" t="str">
        <f ca="1">IFERROR(IF($C2149="","",VLOOKUP(FİLTRE!$C2149,'SKT LİSTESİ'!$F:$S,5,0)),"")</f>
        <v/>
      </c>
      <c r="F2149" s="129" t="str">
        <f ca="1">IFERROR(IF($C2149="","",VLOOKUP(FİLTRE!$C2149,'SKT LİSTESİ'!$F:$S,7,0)),"")</f>
        <v/>
      </c>
      <c r="G2149" s="130" t="str">
        <f ca="1">IFERROR(IF($C2149="","",VLOOKUP(FİLTRE!$C2149,'SKT LİSTESİ'!$F:$S,8,0)),"")</f>
        <v/>
      </c>
      <c r="H2149" s="131" t="str">
        <f ca="1">IF(E2149="","",IF($C2149="","",VLOOKUP(FİLTRE!$C2149,'SKT LİSTESİ'!$F:$S,9,0)))</f>
        <v/>
      </c>
      <c r="I2149" s="132" t="str">
        <f ca="1">IFERROR(IF($C2149="","",VLOOKUP(FİLTRE!$C2149,'SKT LİSTESİ'!$F:$S,10,0)),"")</f>
        <v/>
      </c>
      <c r="J2149" s="133" t="str">
        <f ca="1">IFERROR(IF($C2149="","",VLOOKUP(FİLTRE!$C2149,'SKT LİSTESİ'!$F:$S,11,0)),"")</f>
        <v/>
      </c>
      <c r="K2149" s="134" t="str">
        <f ca="1">IFERROR(IF($C2149="","",VLOOKUP(FİLTRE!$C2149,'SKT LİSTESİ'!$F:$S,12,0)),"")</f>
        <v/>
      </c>
      <c r="L2149" s="134" t="str">
        <f ca="1">IFERROR(IF($C2149="","",VLOOKUP(FİLTRE!$C2149,'SKT LİSTESİ'!$F:$S,13,0)),"")</f>
        <v/>
      </c>
      <c r="M2149" s="135" t="str">
        <f ca="1">IFERROR(IF($C2149="","",VLOOKUP(FİLTRE!$C2149,'SKT LİSTESİ'!$F:$AJ,14,0)),"")</f>
        <v/>
      </c>
      <c r="N2149" s="31" t="str">
        <f ca="1">IFERROR(IF($C2149="","",VLOOKUP(FİLTRE!$C2149,'SKT LİSTESİ'!$F:$AJ,22,0)),"")</f>
        <v/>
      </c>
      <c r="O2149" s="136" t="str">
        <f ca="1">IFERROR(IF($C2149="","",VLOOKUP(FİLTRE!$C2149,'SKT LİSTESİ'!$F:$AJ,23,0)),"")</f>
        <v/>
      </c>
      <c r="P2149" s="31"/>
      <c r="Q2149" s="31"/>
      <c r="R2149" s="137" t="str">
        <f ca="1">(IFERROR(IF($C2149="","",VLOOKUP(FİLTRE!$C2149,'SKT LİSTESİ'!$F:$AJ,15,0)),""))</f>
        <v/>
      </c>
      <c r="S2149" s="138" t="str">
        <f ca="1">IFERROR(IF($C2149="","",VLOOKUP(FİLTRE!$C2149,'SKT LİSTESİ'!$F:$AJ,16,0)),"")</f>
        <v/>
      </c>
      <c r="AF2149" s="179" t="str">
        <f t="shared" ca="1" si="134"/>
        <v/>
      </c>
      <c r="AG2149" s="179">
        <f t="shared" ca="1" si="135"/>
        <v>0</v>
      </c>
      <c r="AH2149" s="179">
        <f t="shared" ca="1" si="136"/>
        <v>0</v>
      </c>
    </row>
    <row r="2150" spans="2:34" ht="15.75" x14ac:dyDescent="0.25">
      <c r="B2150">
        <f t="shared" ca="1" si="133"/>
        <v>2138</v>
      </c>
      <c r="C2150" t="str">
        <f ca="1">IFERROR(VLOOKUP(B2150,'SKT LİSTESİ'!F:F,1,0),"")</f>
        <v/>
      </c>
      <c r="E2150" s="128" t="str">
        <f ca="1">IFERROR(IF($C2150="","",VLOOKUP(FİLTRE!$C2150,'SKT LİSTESİ'!$F:$S,5,0)),"")</f>
        <v/>
      </c>
      <c r="F2150" s="129" t="str">
        <f ca="1">IFERROR(IF($C2150="","",VLOOKUP(FİLTRE!$C2150,'SKT LİSTESİ'!$F:$S,7,0)),"")</f>
        <v/>
      </c>
      <c r="G2150" s="130" t="str">
        <f ca="1">IFERROR(IF($C2150="","",VLOOKUP(FİLTRE!$C2150,'SKT LİSTESİ'!$F:$S,8,0)),"")</f>
        <v/>
      </c>
      <c r="H2150" s="131" t="str">
        <f ca="1">IF(E2150="","",IF($C2150="","",VLOOKUP(FİLTRE!$C2150,'SKT LİSTESİ'!$F:$S,9,0)))</f>
        <v/>
      </c>
      <c r="I2150" s="132" t="str">
        <f ca="1">IFERROR(IF($C2150="","",VLOOKUP(FİLTRE!$C2150,'SKT LİSTESİ'!$F:$S,10,0)),"")</f>
        <v/>
      </c>
      <c r="J2150" s="133" t="str">
        <f ca="1">IFERROR(IF($C2150="","",VLOOKUP(FİLTRE!$C2150,'SKT LİSTESİ'!$F:$S,11,0)),"")</f>
        <v/>
      </c>
      <c r="K2150" s="134" t="str">
        <f ca="1">IFERROR(IF($C2150="","",VLOOKUP(FİLTRE!$C2150,'SKT LİSTESİ'!$F:$S,12,0)),"")</f>
        <v/>
      </c>
      <c r="L2150" s="134" t="str">
        <f ca="1">IFERROR(IF($C2150="","",VLOOKUP(FİLTRE!$C2150,'SKT LİSTESİ'!$F:$S,13,0)),"")</f>
        <v/>
      </c>
      <c r="M2150" s="135" t="str">
        <f ca="1">IFERROR(IF($C2150="","",VLOOKUP(FİLTRE!$C2150,'SKT LİSTESİ'!$F:$AJ,14,0)),"")</f>
        <v/>
      </c>
      <c r="N2150" s="31" t="str">
        <f ca="1">IFERROR(IF($C2150="","",VLOOKUP(FİLTRE!$C2150,'SKT LİSTESİ'!$F:$AJ,22,0)),"")</f>
        <v/>
      </c>
      <c r="O2150" s="136" t="str">
        <f ca="1">IFERROR(IF($C2150="","",VLOOKUP(FİLTRE!$C2150,'SKT LİSTESİ'!$F:$AJ,23,0)),"")</f>
        <v/>
      </c>
      <c r="P2150" s="31"/>
      <c r="Q2150" s="31"/>
      <c r="R2150" s="137" t="str">
        <f ca="1">(IFERROR(IF($C2150="","",VLOOKUP(FİLTRE!$C2150,'SKT LİSTESİ'!$F:$AJ,15,0)),""))</f>
        <v/>
      </c>
      <c r="S2150" s="138" t="str">
        <f ca="1">IFERROR(IF($C2150="","",VLOOKUP(FİLTRE!$C2150,'SKT LİSTESİ'!$F:$AJ,16,0)),"")</f>
        <v/>
      </c>
      <c r="AF2150" s="179" t="str">
        <f t="shared" ca="1" si="134"/>
        <v/>
      </c>
      <c r="AG2150" s="179">
        <f t="shared" ca="1" si="135"/>
        <v>0</v>
      </c>
      <c r="AH2150" s="179">
        <f t="shared" ca="1" si="136"/>
        <v>0</v>
      </c>
    </row>
    <row r="2151" spans="2:34" ht="15.75" x14ac:dyDescent="0.25">
      <c r="B2151">
        <f t="shared" ca="1" si="133"/>
        <v>2139</v>
      </c>
      <c r="C2151" t="str">
        <f ca="1">IFERROR(VLOOKUP(B2151,'SKT LİSTESİ'!F:F,1,0),"")</f>
        <v/>
      </c>
      <c r="E2151" s="128" t="str">
        <f ca="1">IFERROR(IF($C2151="","",VLOOKUP(FİLTRE!$C2151,'SKT LİSTESİ'!$F:$S,5,0)),"")</f>
        <v/>
      </c>
      <c r="F2151" s="129" t="str">
        <f ca="1">IFERROR(IF($C2151="","",VLOOKUP(FİLTRE!$C2151,'SKT LİSTESİ'!$F:$S,7,0)),"")</f>
        <v/>
      </c>
      <c r="G2151" s="130" t="str">
        <f ca="1">IFERROR(IF($C2151="","",VLOOKUP(FİLTRE!$C2151,'SKT LİSTESİ'!$F:$S,8,0)),"")</f>
        <v/>
      </c>
      <c r="H2151" s="131" t="str">
        <f ca="1">IF(E2151="","",IF($C2151="","",VLOOKUP(FİLTRE!$C2151,'SKT LİSTESİ'!$F:$S,9,0)))</f>
        <v/>
      </c>
      <c r="I2151" s="132" t="str">
        <f ca="1">IFERROR(IF($C2151="","",VLOOKUP(FİLTRE!$C2151,'SKT LİSTESİ'!$F:$S,10,0)),"")</f>
        <v/>
      </c>
      <c r="J2151" s="133" t="str">
        <f ca="1">IFERROR(IF($C2151="","",VLOOKUP(FİLTRE!$C2151,'SKT LİSTESİ'!$F:$S,11,0)),"")</f>
        <v/>
      </c>
      <c r="K2151" s="134" t="str">
        <f ca="1">IFERROR(IF($C2151="","",VLOOKUP(FİLTRE!$C2151,'SKT LİSTESİ'!$F:$S,12,0)),"")</f>
        <v/>
      </c>
      <c r="L2151" s="134" t="str">
        <f ca="1">IFERROR(IF($C2151="","",VLOOKUP(FİLTRE!$C2151,'SKT LİSTESİ'!$F:$S,13,0)),"")</f>
        <v/>
      </c>
      <c r="M2151" s="135" t="str">
        <f ca="1">IFERROR(IF($C2151="","",VLOOKUP(FİLTRE!$C2151,'SKT LİSTESİ'!$F:$AJ,14,0)),"")</f>
        <v/>
      </c>
      <c r="N2151" s="31" t="str">
        <f ca="1">IFERROR(IF($C2151="","",VLOOKUP(FİLTRE!$C2151,'SKT LİSTESİ'!$F:$AJ,22,0)),"")</f>
        <v/>
      </c>
      <c r="O2151" s="136" t="str">
        <f ca="1">IFERROR(IF($C2151="","",VLOOKUP(FİLTRE!$C2151,'SKT LİSTESİ'!$F:$AJ,23,0)),"")</f>
        <v/>
      </c>
      <c r="P2151" s="31"/>
      <c r="Q2151" s="31"/>
      <c r="R2151" s="137" t="str">
        <f ca="1">(IFERROR(IF($C2151="","",VLOOKUP(FİLTRE!$C2151,'SKT LİSTESİ'!$F:$AJ,15,0)),""))</f>
        <v/>
      </c>
      <c r="S2151" s="138" t="str">
        <f ca="1">IFERROR(IF($C2151="","",VLOOKUP(FİLTRE!$C2151,'SKT LİSTESİ'!$F:$AJ,16,0)),"")</f>
        <v/>
      </c>
      <c r="AF2151" s="179" t="str">
        <f t="shared" ca="1" si="134"/>
        <v/>
      </c>
      <c r="AG2151" s="179">
        <f t="shared" ca="1" si="135"/>
        <v>0</v>
      </c>
      <c r="AH2151" s="179">
        <f t="shared" ca="1" si="136"/>
        <v>0</v>
      </c>
    </row>
    <row r="2152" spans="2:34" ht="15.75" x14ac:dyDescent="0.25">
      <c r="B2152">
        <f t="shared" ca="1" si="133"/>
        <v>2140</v>
      </c>
      <c r="C2152" t="str">
        <f ca="1">IFERROR(VLOOKUP(B2152,'SKT LİSTESİ'!F:F,1,0),"")</f>
        <v/>
      </c>
      <c r="E2152" s="128" t="str">
        <f ca="1">IFERROR(IF($C2152="","",VLOOKUP(FİLTRE!$C2152,'SKT LİSTESİ'!$F:$S,5,0)),"")</f>
        <v/>
      </c>
      <c r="F2152" s="129" t="str">
        <f ca="1">IFERROR(IF($C2152="","",VLOOKUP(FİLTRE!$C2152,'SKT LİSTESİ'!$F:$S,7,0)),"")</f>
        <v/>
      </c>
      <c r="G2152" s="130" t="str">
        <f ca="1">IFERROR(IF($C2152="","",VLOOKUP(FİLTRE!$C2152,'SKT LİSTESİ'!$F:$S,8,0)),"")</f>
        <v/>
      </c>
      <c r="H2152" s="131" t="str">
        <f ca="1">IF(E2152="","",IF($C2152="","",VLOOKUP(FİLTRE!$C2152,'SKT LİSTESİ'!$F:$S,9,0)))</f>
        <v/>
      </c>
      <c r="I2152" s="132" t="str">
        <f ca="1">IFERROR(IF($C2152="","",VLOOKUP(FİLTRE!$C2152,'SKT LİSTESİ'!$F:$S,10,0)),"")</f>
        <v/>
      </c>
      <c r="J2152" s="133" t="str">
        <f ca="1">IFERROR(IF($C2152="","",VLOOKUP(FİLTRE!$C2152,'SKT LİSTESİ'!$F:$S,11,0)),"")</f>
        <v/>
      </c>
      <c r="K2152" s="134" t="str">
        <f ca="1">IFERROR(IF($C2152="","",VLOOKUP(FİLTRE!$C2152,'SKT LİSTESİ'!$F:$S,12,0)),"")</f>
        <v/>
      </c>
      <c r="L2152" s="134" t="str">
        <f ca="1">IFERROR(IF($C2152="","",VLOOKUP(FİLTRE!$C2152,'SKT LİSTESİ'!$F:$S,13,0)),"")</f>
        <v/>
      </c>
      <c r="M2152" s="135" t="str">
        <f ca="1">IFERROR(IF($C2152="","",VLOOKUP(FİLTRE!$C2152,'SKT LİSTESİ'!$F:$AJ,14,0)),"")</f>
        <v/>
      </c>
      <c r="N2152" s="31" t="str">
        <f ca="1">IFERROR(IF($C2152="","",VLOOKUP(FİLTRE!$C2152,'SKT LİSTESİ'!$F:$AJ,22,0)),"")</f>
        <v/>
      </c>
      <c r="O2152" s="136" t="str">
        <f ca="1">IFERROR(IF($C2152="","",VLOOKUP(FİLTRE!$C2152,'SKT LİSTESİ'!$F:$AJ,23,0)),"")</f>
        <v/>
      </c>
      <c r="P2152" s="31"/>
      <c r="Q2152" s="31"/>
      <c r="R2152" s="137" t="str">
        <f ca="1">(IFERROR(IF($C2152="","",VLOOKUP(FİLTRE!$C2152,'SKT LİSTESİ'!$F:$AJ,15,0)),""))</f>
        <v/>
      </c>
      <c r="S2152" s="138" t="str">
        <f ca="1">IFERROR(IF($C2152="","",VLOOKUP(FİLTRE!$C2152,'SKT LİSTESİ'!$F:$AJ,16,0)),"")</f>
        <v/>
      </c>
      <c r="AF2152" s="179" t="str">
        <f t="shared" ca="1" si="134"/>
        <v/>
      </c>
      <c r="AG2152" s="179">
        <f t="shared" ca="1" si="135"/>
        <v>0</v>
      </c>
      <c r="AH2152" s="179">
        <f t="shared" ca="1" si="136"/>
        <v>0</v>
      </c>
    </row>
    <row r="2153" spans="2:34" ht="15.75" x14ac:dyDescent="0.25">
      <c r="B2153">
        <f t="shared" ca="1" si="133"/>
        <v>2141</v>
      </c>
      <c r="C2153" t="str">
        <f ca="1">IFERROR(VLOOKUP(B2153,'SKT LİSTESİ'!F:F,1,0),"")</f>
        <v/>
      </c>
      <c r="E2153" s="128" t="str">
        <f ca="1">IFERROR(IF($C2153="","",VLOOKUP(FİLTRE!$C2153,'SKT LİSTESİ'!$F:$S,5,0)),"")</f>
        <v/>
      </c>
      <c r="F2153" s="129" t="str">
        <f ca="1">IFERROR(IF($C2153="","",VLOOKUP(FİLTRE!$C2153,'SKT LİSTESİ'!$F:$S,7,0)),"")</f>
        <v/>
      </c>
      <c r="G2153" s="130" t="str">
        <f ca="1">IFERROR(IF($C2153="","",VLOOKUP(FİLTRE!$C2153,'SKT LİSTESİ'!$F:$S,8,0)),"")</f>
        <v/>
      </c>
      <c r="H2153" s="131" t="str">
        <f ca="1">IF(E2153="","",IF($C2153="","",VLOOKUP(FİLTRE!$C2153,'SKT LİSTESİ'!$F:$S,9,0)))</f>
        <v/>
      </c>
      <c r="I2153" s="132" t="str">
        <f ca="1">IFERROR(IF($C2153="","",VLOOKUP(FİLTRE!$C2153,'SKT LİSTESİ'!$F:$S,10,0)),"")</f>
        <v/>
      </c>
      <c r="J2153" s="133" t="str">
        <f ca="1">IFERROR(IF($C2153="","",VLOOKUP(FİLTRE!$C2153,'SKT LİSTESİ'!$F:$S,11,0)),"")</f>
        <v/>
      </c>
      <c r="K2153" s="134" t="str">
        <f ca="1">IFERROR(IF($C2153="","",VLOOKUP(FİLTRE!$C2153,'SKT LİSTESİ'!$F:$S,12,0)),"")</f>
        <v/>
      </c>
      <c r="L2153" s="134" t="str">
        <f ca="1">IFERROR(IF($C2153="","",VLOOKUP(FİLTRE!$C2153,'SKT LİSTESİ'!$F:$S,13,0)),"")</f>
        <v/>
      </c>
      <c r="M2153" s="135" t="str">
        <f ca="1">IFERROR(IF($C2153="","",VLOOKUP(FİLTRE!$C2153,'SKT LİSTESİ'!$F:$AJ,14,0)),"")</f>
        <v/>
      </c>
      <c r="N2153" s="31" t="str">
        <f ca="1">IFERROR(IF($C2153="","",VLOOKUP(FİLTRE!$C2153,'SKT LİSTESİ'!$F:$AJ,22,0)),"")</f>
        <v/>
      </c>
      <c r="O2153" s="136" t="str">
        <f ca="1">IFERROR(IF($C2153="","",VLOOKUP(FİLTRE!$C2153,'SKT LİSTESİ'!$F:$AJ,23,0)),"")</f>
        <v/>
      </c>
      <c r="P2153" s="31"/>
      <c r="Q2153" s="31"/>
      <c r="R2153" s="137" t="str">
        <f ca="1">(IFERROR(IF($C2153="","",VLOOKUP(FİLTRE!$C2153,'SKT LİSTESİ'!$F:$AJ,15,0)),""))</f>
        <v/>
      </c>
      <c r="S2153" s="138" t="str">
        <f ca="1">IFERROR(IF($C2153="","",VLOOKUP(FİLTRE!$C2153,'SKT LİSTESİ'!$F:$AJ,16,0)),"")</f>
        <v/>
      </c>
      <c r="AF2153" s="179" t="str">
        <f t="shared" ca="1" si="134"/>
        <v/>
      </c>
      <c r="AG2153" s="179">
        <f t="shared" ca="1" si="135"/>
        <v>0</v>
      </c>
      <c r="AH2153" s="179">
        <f t="shared" ca="1" si="136"/>
        <v>0</v>
      </c>
    </row>
    <row r="2154" spans="2:34" ht="15.75" x14ac:dyDescent="0.25">
      <c r="B2154">
        <f t="shared" ca="1" si="133"/>
        <v>2142</v>
      </c>
      <c r="C2154" t="str">
        <f ca="1">IFERROR(VLOOKUP(B2154,'SKT LİSTESİ'!F:F,1,0),"")</f>
        <v/>
      </c>
      <c r="E2154" s="128" t="str">
        <f ca="1">IFERROR(IF($C2154="","",VLOOKUP(FİLTRE!$C2154,'SKT LİSTESİ'!$F:$S,5,0)),"")</f>
        <v/>
      </c>
      <c r="F2154" s="129" t="str">
        <f ca="1">IFERROR(IF($C2154="","",VLOOKUP(FİLTRE!$C2154,'SKT LİSTESİ'!$F:$S,7,0)),"")</f>
        <v/>
      </c>
      <c r="G2154" s="130" t="str">
        <f ca="1">IFERROR(IF($C2154="","",VLOOKUP(FİLTRE!$C2154,'SKT LİSTESİ'!$F:$S,8,0)),"")</f>
        <v/>
      </c>
      <c r="H2154" s="131" t="str">
        <f ca="1">IF(E2154="","",IF($C2154="","",VLOOKUP(FİLTRE!$C2154,'SKT LİSTESİ'!$F:$S,9,0)))</f>
        <v/>
      </c>
      <c r="I2154" s="132" t="str">
        <f ca="1">IFERROR(IF($C2154="","",VLOOKUP(FİLTRE!$C2154,'SKT LİSTESİ'!$F:$S,10,0)),"")</f>
        <v/>
      </c>
      <c r="J2154" s="133" t="str">
        <f ca="1">IFERROR(IF($C2154="","",VLOOKUP(FİLTRE!$C2154,'SKT LİSTESİ'!$F:$S,11,0)),"")</f>
        <v/>
      </c>
      <c r="K2154" s="134" t="str">
        <f ca="1">IFERROR(IF($C2154="","",VLOOKUP(FİLTRE!$C2154,'SKT LİSTESİ'!$F:$S,12,0)),"")</f>
        <v/>
      </c>
      <c r="L2154" s="134" t="str">
        <f ca="1">IFERROR(IF($C2154="","",VLOOKUP(FİLTRE!$C2154,'SKT LİSTESİ'!$F:$S,13,0)),"")</f>
        <v/>
      </c>
      <c r="M2154" s="135" t="str">
        <f ca="1">IFERROR(IF($C2154="","",VLOOKUP(FİLTRE!$C2154,'SKT LİSTESİ'!$F:$AJ,14,0)),"")</f>
        <v/>
      </c>
      <c r="N2154" s="31" t="str">
        <f ca="1">IFERROR(IF($C2154="","",VLOOKUP(FİLTRE!$C2154,'SKT LİSTESİ'!$F:$AJ,22,0)),"")</f>
        <v/>
      </c>
      <c r="O2154" s="136" t="str">
        <f ca="1">IFERROR(IF($C2154="","",VLOOKUP(FİLTRE!$C2154,'SKT LİSTESİ'!$F:$AJ,23,0)),"")</f>
        <v/>
      </c>
      <c r="P2154" s="31"/>
      <c r="Q2154" s="31"/>
      <c r="R2154" s="137" t="str">
        <f ca="1">(IFERROR(IF($C2154="","",VLOOKUP(FİLTRE!$C2154,'SKT LİSTESİ'!$F:$AJ,15,0)),""))</f>
        <v/>
      </c>
      <c r="S2154" s="138" t="str">
        <f ca="1">IFERROR(IF($C2154="","",VLOOKUP(FİLTRE!$C2154,'SKT LİSTESİ'!$F:$AJ,16,0)),"")</f>
        <v/>
      </c>
      <c r="AF2154" s="179" t="str">
        <f t="shared" ca="1" si="134"/>
        <v/>
      </c>
      <c r="AG2154" s="179">
        <f t="shared" ca="1" si="135"/>
        <v>0</v>
      </c>
      <c r="AH2154" s="179">
        <f t="shared" ca="1" si="136"/>
        <v>0</v>
      </c>
    </row>
    <row r="2155" spans="2:34" ht="15.75" x14ac:dyDescent="0.25">
      <c r="B2155">
        <f t="shared" ca="1" si="133"/>
        <v>2143</v>
      </c>
      <c r="C2155" t="str">
        <f ca="1">IFERROR(VLOOKUP(B2155,'SKT LİSTESİ'!F:F,1,0),"")</f>
        <v/>
      </c>
      <c r="E2155" s="128" t="str">
        <f ca="1">IFERROR(IF($C2155="","",VLOOKUP(FİLTRE!$C2155,'SKT LİSTESİ'!$F:$S,5,0)),"")</f>
        <v/>
      </c>
      <c r="F2155" s="129" t="str">
        <f ca="1">IFERROR(IF($C2155="","",VLOOKUP(FİLTRE!$C2155,'SKT LİSTESİ'!$F:$S,7,0)),"")</f>
        <v/>
      </c>
      <c r="G2155" s="130" t="str">
        <f ca="1">IFERROR(IF($C2155="","",VLOOKUP(FİLTRE!$C2155,'SKT LİSTESİ'!$F:$S,8,0)),"")</f>
        <v/>
      </c>
      <c r="H2155" s="131" t="str">
        <f ca="1">IF(E2155="","",IF($C2155="","",VLOOKUP(FİLTRE!$C2155,'SKT LİSTESİ'!$F:$S,9,0)))</f>
        <v/>
      </c>
      <c r="I2155" s="132" t="str">
        <f ca="1">IFERROR(IF($C2155="","",VLOOKUP(FİLTRE!$C2155,'SKT LİSTESİ'!$F:$S,10,0)),"")</f>
        <v/>
      </c>
      <c r="J2155" s="133" t="str">
        <f ca="1">IFERROR(IF($C2155="","",VLOOKUP(FİLTRE!$C2155,'SKT LİSTESİ'!$F:$S,11,0)),"")</f>
        <v/>
      </c>
      <c r="K2155" s="134" t="str">
        <f ca="1">IFERROR(IF($C2155="","",VLOOKUP(FİLTRE!$C2155,'SKT LİSTESİ'!$F:$S,12,0)),"")</f>
        <v/>
      </c>
      <c r="L2155" s="134" t="str">
        <f ca="1">IFERROR(IF($C2155="","",VLOOKUP(FİLTRE!$C2155,'SKT LİSTESİ'!$F:$S,13,0)),"")</f>
        <v/>
      </c>
      <c r="M2155" s="135" t="str">
        <f ca="1">IFERROR(IF($C2155="","",VLOOKUP(FİLTRE!$C2155,'SKT LİSTESİ'!$F:$AJ,14,0)),"")</f>
        <v/>
      </c>
      <c r="N2155" s="31" t="str">
        <f ca="1">IFERROR(IF($C2155="","",VLOOKUP(FİLTRE!$C2155,'SKT LİSTESİ'!$F:$AJ,22,0)),"")</f>
        <v/>
      </c>
      <c r="O2155" s="136" t="str">
        <f ca="1">IFERROR(IF($C2155="","",VLOOKUP(FİLTRE!$C2155,'SKT LİSTESİ'!$F:$AJ,23,0)),"")</f>
        <v/>
      </c>
      <c r="P2155" s="31"/>
      <c r="Q2155" s="31"/>
      <c r="R2155" s="137" t="str">
        <f ca="1">(IFERROR(IF($C2155="","",VLOOKUP(FİLTRE!$C2155,'SKT LİSTESİ'!$F:$AJ,15,0)),""))</f>
        <v/>
      </c>
      <c r="S2155" s="138" t="str">
        <f ca="1">IFERROR(IF($C2155="","",VLOOKUP(FİLTRE!$C2155,'SKT LİSTESİ'!$F:$AJ,16,0)),"")</f>
        <v/>
      </c>
      <c r="AF2155" s="179" t="str">
        <f t="shared" ca="1" si="134"/>
        <v/>
      </c>
      <c r="AG2155" s="179">
        <f t="shared" ca="1" si="135"/>
        <v>0</v>
      </c>
      <c r="AH2155" s="179">
        <f t="shared" ca="1" si="136"/>
        <v>0</v>
      </c>
    </row>
    <row r="2156" spans="2:34" ht="15.75" x14ac:dyDescent="0.25">
      <c r="B2156">
        <f t="shared" ca="1" si="133"/>
        <v>2144</v>
      </c>
      <c r="C2156" t="str">
        <f ca="1">IFERROR(VLOOKUP(B2156,'SKT LİSTESİ'!F:F,1,0),"")</f>
        <v/>
      </c>
      <c r="E2156" s="128" t="str">
        <f ca="1">IFERROR(IF($C2156="","",VLOOKUP(FİLTRE!$C2156,'SKT LİSTESİ'!$F:$S,5,0)),"")</f>
        <v/>
      </c>
      <c r="F2156" s="129" t="str">
        <f ca="1">IFERROR(IF($C2156="","",VLOOKUP(FİLTRE!$C2156,'SKT LİSTESİ'!$F:$S,7,0)),"")</f>
        <v/>
      </c>
      <c r="G2156" s="130" t="str">
        <f ca="1">IFERROR(IF($C2156="","",VLOOKUP(FİLTRE!$C2156,'SKT LİSTESİ'!$F:$S,8,0)),"")</f>
        <v/>
      </c>
      <c r="H2156" s="131" t="str">
        <f ca="1">IF(E2156="","",IF($C2156="","",VLOOKUP(FİLTRE!$C2156,'SKT LİSTESİ'!$F:$S,9,0)))</f>
        <v/>
      </c>
      <c r="I2156" s="132" t="str">
        <f ca="1">IFERROR(IF($C2156="","",VLOOKUP(FİLTRE!$C2156,'SKT LİSTESİ'!$F:$S,10,0)),"")</f>
        <v/>
      </c>
      <c r="J2156" s="133" t="str">
        <f ca="1">IFERROR(IF($C2156="","",VLOOKUP(FİLTRE!$C2156,'SKT LİSTESİ'!$F:$S,11,0)),"")</f>
        <v/>
      </c>
      <c r="K2156" s="134" t="str">
        <f ca="1">IFERROR(IF($C2156="","",VLOOKUP(FİLTRE!$C2156,'SKT LİSTESİ'!$F:$S,12,0)),"")</f>
        <v/>
      </c>
      <c r="L2156" s="134" t="str">
        <f ca="1">IFERROR(IF($C2156="","",VLOOKUP(FİLTRE!$C2156,'SKT LİSTESİ'!$F:$S,13,0)),"")</f>
        <v/>
      </c>
      <c r="M2156" s="135" t="str">
        <f ca="1">IFERROR(IF($C2156="","",VLOOKUP(FİLTRE!$C2156,'SKT LİSTESİ'!$F:$AJ,14,0)),"")</f>
        <v/>
      </c>
      <c r="N2156" s="31" t="str">
        <f ca="1">IFERROR(IF($C2156="","",VLOOKUP(FİLTRE!$C2156,'SKT LİSTESİ'!$F:$AJ,22,0)),"")</f>
        <v/>
      </c>
      <c r="O2156" s="136" t="str">
        <f ca="1">IFERROR(IF($C2156="","",VLOOKUP(FİLTRE!$C2156,'SKT LİSTESİ'!$F:$AJ,23,0)),"")</f>
        <v/>
      </c>
      <c r="P2156" s="31"/>
      <c r="Q2156" s="31"/>
      <c r="R2156" s="137" t="str">
        <f ca="1">(IFERROR(IF($C2156="","",VLOOKUP(FİLTRE!$C2156,'SKT LİSTESİ'!$F:$AJ,15,0)),""))</f>
        <v/>
      </c>
      <c r="S2156" s="138" t="str">
        <f ca="1">IFERROR(IF($C2156="","",VLOOKUP(FİLTRE!$C2156,'SKT LİSTESİ'!$F:$AJ,16,0)),"")</f>
        <v/>
      </c>
      <c r="AF2156" s="179" t="str">
        <f t="shared" ca="1" si="134"/>
        <v/>
      </c>
      <c r="AG2156" s="179">
        <f t="shared" ca="1" si="135"/>
        <v>0</v>
      </c>
      <c r="AH2156" s="179">
        <f t="shared" ca="1" si="136"/>
        <v>0</v>
      </c>
    </row>
    <row r="2157" spans="2:34" ht="15.75" x14ac:dyDescent="0.25">
      <c r="B2157">
        <f t="shared" ca="1" si="133"/>
        <v>2145</v>
      </c>
      <c r="C2157" t="str">
        <f ca="1">IFERROR(VLOOKUP(B2157,'SKT LİSTESİ'!F:F,1,0),"")</f>
        <v/>
      </c>
      <c r="E2157" s="128" t="str">
        <f ca="1">IFERROR(IF($C2157="","",VLOOKUP(FİLTRE!$C2157,'SKT LİSTESİ'!$F:$S,5,0)),"")</f>
        <v/>
      </c>
      <c r="F2157" s="129" t="str">
        <f ca="1">IFERROR(IF($C2157="","",VLOOKUP(FİLTRE!$C2157,'SKT LİSTESİ'!$F:$S,7,0)),"")</f>
        <v/>
      </c>
      <c r="G2157" s="130" t="str">
        <f ca="1">IFERROR(IF($C2157="","",VLOOKUP(FİLTRE!$C2157,'SKT LİSTESİ'!$F:$S,8,0)),"")</f>
        <v/>
      </c>
      <c r="H2157" s="131" t="str">
        <f ca="1">IF(E2157="","",IF($C2157="","",VLOOKUP(FİLTRE!$C2157,'SKT LİSTESİ'!$F:$S,9,0)))</f>
        <v/>
      </c>
      <c r="I2157" s="132" t="str">
        <f ca="1">IFERROR(IF($C2157="","",VLOOKUP(FİLTRE!$C2157,'SKT LİSTESİ'!$F:$S,10,0)),"")</f>
        <v/>
      </c>
      <c r="J2157" s="133" t="str">
        <f ca="1">IFERROR(IF($C2157="","",VLOOKUP(FİLTRE!$C2157,'SKT LİSTESİ'!$F:$S,11,0)),"")</f>
        <v/>
      </c>
      <c r="K2157" s="134" t="str">
        <f ca="1">IFERROR(IF($C2157="","",VLOOKUP(FİLTRE!$C2157,'SKT LİSTESİ'!$F:$S,12,0)),"")</f>
        <v/>
      </c>
      <c r="L2157" s="134" t="str">
        <f ca="1">IFERROR(IF($C2157="","",VLOOKUP(FİLTRE!$C2157,'SKT LİSTESİ'!$F:$S,13,0)),"")</f>
        <v/>
      </c>
      <c r="M2157" s="135" t="str">
        <f ca="1">IFERROR(IF($C2157="","",VLOOKUP(FİLTRE!$C2157,'SKT LİSTESİ'!$F:$AJ,14,0)),"")</f>
        <v/>
      </c>
      <c r="N2157" s="31" t="str">
        <f ca="1">IFERROR(IF($C2157="","",VLOOKUP(FİLTRE!$C2157,'SKT LİSTESİ'!$F:$AJ,22,0)),"")</f>
        <v/>
      </c>
      <c r="O2157" s="136" t="str">
        <f ca="1">IFERROR(IF($C2157="","",VLOOKUP(FİLTRE!$C2157,'SKT LİSTESİ'!$F:$AJ,23,0)),"")</f>
        <v/>
      </c>
      <c r="P2157" s="31"/>
      <c r="Q2157" s="31"/>
      <c r="R2157" s="137" t="str">
        <f ca="1">(IFERROR(IF($C2157="","",VLOOKUP(FİLTRE!$C2157,'SKT LİSTESİ'!$F:$AJ,15,0)),""))</f>
        <v/>
      </c>
      <c r="S2157" s="138" t="str">
        <f ca="1">IFERROR(IF($C2157="","",VLOOKUP(FİLTRE!$C2157,'SKT LİSTESİ'!$F:$AJ,16,0)),"")</f>
        <v/>
      </c>
      <c r="AF2157" s="179" t="str">
        <f t="shared" ca="1" si="134"/>
        <v/>
      </c>
      <c r="AG2157" s="179">
        <f t="shared" ca="1" si="135"/>
        <v>0</v>
      </c>
      <c r="AH2157" s="179">
        <f t="shared" ca="1" si="136"/>
        <v>0</v>
      </c>
    </row>
    <row r="2158" spans="2:34" ht="15.75" x14ac:dyDescent="0.25">
      <c r="B2158">
        <f t="shared" ca="1" si="133"/>
        <v>2146</v>
      </c>
      <c r="C2158" t="str">
        <f ca="1">IFERROR(VLOOKUP(B2158,'SKT LİSTESİ'!F:F,1,0),"")</f>
        <v/>
      </c>
      <c r="E2158" s="128" t="str">
        <f ca="1">IFERROR(IF($C2158="","",VLOOKUP(FİLTRE!$C2158,'SKT LİSTESİ'!$F:$S,5,0)),"")</f>
        <v/>
      </c>
      <c r="F2158" s="129" t="str">
        <f ca="1">IFERROR(IF($C2158="","",VLOOKUP(FİLTRE!$C2158,'SKT LİSTESİ'!$F:$S,7,0)),"")</f>
        <v/>
      </c>
      <c r="G2158" s="130" t="str">
        <f ca="1">IFERROR(IF($C2158="","",VLOOKUP(FİLTRE!$C2158,'SKT LİSTESİ'!$F:$S,8,0)),"")</f>
        <v/>
      </c>
      <c r="H2158" s="131" t="str">
        <f ca="1">IF(E2158="","",IF($C2158="","",VLOOKUP(FİLTRE!$C2158,'SKT LİSTESİ'!$F:$S,9,0)))</f>
        <v/>
      </c>
      <c r="I2158" s="132" t="str">
        <f ca="1">IFERROR(IF($C2158="","",VLOOKUP(FİLTRE!$C2158,'SKT LİSTESİ'!$F:$S,10,0)),"")</f>
        <v/>
      </c>
      <c r="J2158" s="133" t="str">
        <f ca="1">IFERROR(IF($C2158="","",VLOOKUP(FİLTRE!$C2158,'SKT LİSTESİ'!$F:$S,11,0)),"")</f>
        <v/>
      </c>
      <c r="K2158" s="134" t="str">
        <f ca="1">IFERROR(IF($C2158="","",VLOOKUP(FİLTRE!$C2158,'SKT LİSTESİ'!$F:$S,12,0)),"")</f>
        <v/>
      </c>
      <c r="L2158" s="134" t="str">
        <f ca="1">IFERROR(IF($C2158="","",VLOOKUP(FİLTRE!$C2158,'SKT LİSTESİ'!$F:$S,13,0)),"")</f>
        <v/>
      </c>
      <c r="M2158" s="135" t="str">
        <f ca="1">IFERROR(IF($C2158="","",VLOOKUP(FİLTRE!$C2158,'SKT LİSTESİ'!$F:$AJ,14,0)),"")</f>
        <v/>
      </c>
      <c r="N2158" s="31" t="str">
        <f ca="1">IFERROR(IF($C2158="","",VLOOKUP(FİLTRE!$C2158,'SKT LİSTESİ'!$F:$AJ,22,0)),"")</f>
        <v/>
      </c>
      <c r="O2158" s="136" t="str">
        <f ca="1">IFERROR(IF($C2158="","",VLOOKUP(FİLTRE!$C2158,'SKT LİSTESİ'!$F:$AJ,23,0)),"")</f>
        <v/>
      </c>
      <c r="P2158" s="31"/>
      <c r="Q2158" s="31"/>
      <c r="R2158" s="137" t="str">
        <f ca="1">(IFERROR(IF($C2158="","",VLOOKUP(FİLTRE!$C2158,'SKT LİSTESİ'!$F:$AJ,15,0)),""))</f>
        <v/>
      </c>
      <c r="S2158" s="138" t="str">
        <f ca="1">IFERROR(IF($C2158="","",VLOOKUP(FİLTRE!$C2158,'SKT LİSTESİ'!$F:$AJ,16,0)),"")</f>
        <v/>
      </c>
      <c r="AF2158" s="179" t="str">
        <f t="shared" ca="1" si="134"/>
        <v/>
      </c>
      <c r="AG2158" s="179">
        <f t="shared" ca="1" si="135"/>
        <v>0</v>
      </c>
      <c r="AH2158" s="179">
        <f t="shared" ca="1" si="136"/>
        <v>0</v>
      </c>
    </row>
    <row r="2159" spans="2:34" ht="15.75" x14ac:dyDescent="0.25">
      <c r="B2159">
        <f t="shared" ca="1" si="133"/>
        <v>2147</v>
      </c>
      <c r="C2159" t="str">
        <f ca="1">IFERROR(VLOOKUP(B2159,'SKT LİSTESİ'!F:F,1,0),"")</f>
        <v/>
      </c>
      <c r="E2159" s="128" t="str">
        <f ca="1">IFERROR(IF($C2159="","",VLOOKUP(FİLTRE!$C2159,'SKT LİSTESİ'!$F:$S,5,0)),"")</f>
        <v/>
      </c>
      <c r="F2159" s="129" t="str">
        <f ca="1">IFERROR(IF($C2159="","",VLOOKUP(FİLTRE!$C2159,'SKT LİSTESİ'!$F:$S,7,0)),"")</f>
        <v/>
      </c>
      <c r="G2159" s="130" t="str">
        <f ca="1">IFERROR(IF($C2159="","",VLOOKUP(FİLTRE!$C2159,'SKT LİSTESİ'!$F:$S,8,0)),"")</f>
        <v/>
      </c>
      <c r="H2159" s="131" t="str">
        <f ca="1">IF(E2159="","",IF($C2159="","",VLOOKUP(FİLTRE!$C2159,'SKT LİSTESİ'!$F:$S,9,0)))</f>
        <v/>
      </c>
      <c r="I2159" s="132" t="str">
        <f ca="1">IFERROR(IF($C2159="","",VLOOKUP(FİLTRE!$C2159,'SKT LİSTESİ'!$F:$S,10,0)),"")</f>
        <v/>
      </c>
      <c r="J2159" s="133" t="str">
        <f ca="1">IFERROR(IF($C2159="","",VLOOKUP(FİLTRE!$C2159,'SKT LİSTESİ'!$F:$S,11,0)),"")</f>
        <v/>
      </c>
      <c r="K2159" s="134" t="str">
        <f ca="1">IFERROR(IF($C2159="","",VLOOKUP(FİLTRE!$C2159,'SKT LİSTESİ'!$F:$S,12,0)),"")</f>
        <v/>
      </c>
      <c r="L2159" s="134" t="str">
        <f ca="1">IFERROR(IF($C2159="","",VLOOKUP(FİLTRE!$C2159,'SKT LİSTESİ'!$F:$S,13,0)),"")</f>
        <v/>
      </c>
      <c r="M2159" s="135" t="str">
        <f ca="1">IFERROR(IF($C2159="","",VLOOKUP(FİLTRE!$C2159,'SKT LİSTESİ'!$F:$AJ,14,0)),"")</f>
        <v/>
      </c>
      <c r="N2159" s="31" t="str">
        <f ca="1">IFERROR(IF($C2159="","",VLOOKUP(FİLTRE!$C2159,'SKT LİSTESİ'!$F:$AJ,22,0)),"")</f>
        <v/>
      </c>
      <c r="O2159" s="136" t="str">
        <f ca="1">IFERROR(IF($C2159="","",VLOOKUP(FİLTRE!$C2159,'SKT LİSTESİ'!$F:$AJ,23,0)),"")</f>
        <v/>
      </c>
      <c r="P2159" s="31"/>
      <c r="Q2159" s="31"/>
      <c r="R2159" s="137" t="str">
        <f ca="1">(IFERROR(IF($C2159="","",VLOOKUP(FİLTRE!$C2159,'SKT LİSTESİ'!$F:$AJ,15,0)),""))</f>
        <v/>
      </c>
      <c r="S2159" s="138" t="str">
        <f ca="1">IFERROR(IF($C2159="","",VLOOKUP(FİLTRE!$C2159,'SKT LİSTESİ'!$F:$AJ,16,0)),"")</f>
        <v/>
      </c>
      <c r="AF2159" s="179" t="str">
        <f t="shared" ca="1" si="134"/>
        <v/>
      </c>
      <c r="AG2159" s="179">
        <f t="shared" ca="1" si="135"/>
        <v>0</v>
      </c>
      <c r="AH2159" s="179">
        <f t="shared" ca="1" si="136"/>
        <v>0</v>
      </c>
    </row>
    <row r="2160" spans="2:34" ht="15.75" x14ac:dyDescent="0.25">
      <c r="B2160">
        <f t="shared" ca="1" si="133"/>
        <v>2148</v>
      </c>
      <c r="C2160" t="str">
        <f ca="1">IFERROR(VLOOKUP(B2160,'SKT LİSTESİ'!F:F,1,0),"")</f>
        <v/>
      </c>
      <c r="E2160" s="128" t="str">
        <f ca="1">IFERROR(IF($C2160="","",VLOOKUP(FİLTRE!$C2160,'SKT LİSTESİ'!$F:$S,5,0)),"")</f>
        <v/>
      </c>
      <c r="F2160" s="129" t="str">
        <f ca="1">IFERROR(IF($C2160="","",VLOOKUP(FİLTRE!$C2160,'SKT LİSTESİ'!$F:$S,7,0)),"")</f>
        <v/>
      </c>
      <c r="G2160" s="130" t="str">
        <f ca="1">IFERROR(IF($C2160="","",VLOOKUP(FİLTRE!$C2160,'SKT LİSTESİ'!$F:$S,8,0)),"")</f>
        <v/>
      </c>
      <c r="H2160" s="131" t="str">
        <f ca="1">IF(E2160="","",IF($C2160="","",VLOOKUP(FİLTRE!$C2160,'SKT LİSTESİ'!$F:$S,9,0)))</f>
        <v/>
      </c>
      <c r="I2160" s="132" t="str">
        <f ca="1">IFERROR(IF($C2160="","",VLOOKUP(FİLTRE!$C2160,'SKT LİSTESİ'!$F:$S,10,0)),"")</f>
        <v/>
      </c>
      <c r="J2160" s="133" t="str">
        <f ca="1">IFERROR(IF($C2160="","",VLOOKUP(FİLTRE!$C2160,'SKT LİSTESİ'!$F:$S,11,0)),"")</f>
        <v/>
      </c>
      <c r="K2160" s="134" t="str">
        <f ca="1">IFERROR(IF($C2160="","",VLOOKUP(FİLTRE!$C2160,'SKT LİSTESİ'!$F:$S,12,0)),"")</f>
        <v/>
      </c>
      <c r="L2160" s="134" t="str">
        <f ca="1">IFERROR(IF($C2160="","",VLOOKUP(FİLTRE!$C2160,'SKT LİSTESİ'!$F:$S,13,0)),"")</f>
        <v/>
      </c>
      <c r="M2160" s="135" t="str">
        <f ca="1">IFERROR(IF($C2160="","",VLOOKUP(FİLTRE!$C2160,'SKT LİSTESİ'!$F:$AJ,14,0)),"")</f>
        <v/>
      </c>
      <c r="N2160" s="31" t="str">
        <f ca="1">IFERROR(IF($C2160="","",VLOOKUP(FİLTRE!$C2160,'SKT LİSTESİ'!$F:$AJ,22,0)),"")</f>
        <v/>
      </c>
      <c r="O2160" s="136" t="str">
        <f ca="1">IFERROR(IF($C2160="","",VLOOKUP(FİLTRE!$C2160,'SKT LİSTESİ'!$F:$AJ,23,0)),"")</f>
        <v/>
      </c>
      <c r="P2160" s="31"/>
      <c r="Q2160" s="31"/>
      <c r="R2160" s="137" t="str">
        <f ca="1">(IFERROR(IF($C2160="","",VLOOKUP(FİLTRE!$C2160,'SKT LİSTESİ'!$F:$AJ,15,0)),""))</f>
        <v/>
      </c>
      <c r="S2160" s="138" t="str">
        <f ca="1">IFERROR(IF($C2160="","",VLOOKUP(FİLTRE!$C2160,'SKT LİSTESİ'!$F:$AJ,16,0)),"")</f>
        <v/>
      </c>
      <c r="AF2160" s="179" t="str">
        <f t="shared" ca="1" si="134"/>
        <v/>
      </c>
      <c r="AG2160" s="179">
        <f t="shared" ca="1" si="135"/>
        <v>0</v>
      </c>
      <c r="AH2160" s="179">
        <f t="shared" ca="1" si="136"/>
        <v>0</v>
      </c>
    </row>
    <row r="2161" spans="2:34" ht="15.75" x14ac:dyDescent="0.25">
      <c r="B2161">
        <f t="shared" ca="1" si="133"/>
        <v>2149</v>
      </c>
      <c r="C2161" t="str">
        <f ca="1">IFERROR(VLOOKUP(B2161,'SKT LİSTESİ'!F:F,1,0),"")</f>
        <v/>
      </c>
      <c r="E2161" s="128" t="str">
        <f ca="1">IFERROR(IF($C2161="","",VLOOKUP(FİLTRE!$C2161,'SKT LİSTESİ'!$F:$S,5,0)),"")</f>
        <v/>
      </c>
      <c r="F2161" s="129" t="str">
        <f ca="1">IFERROR(IF($C2161="","",VLOOKUP(FİLTRE!$C2161,'SKT LİSTESİ'!$F:$S,7,0)),"")</f>
        <v/>
      </c>
      <c r="G2161" s="130" t="str">
        <f ca="1">IFERROR(IF($C2161="","",VLOOKUP(FİLTRE!$C2161,'SKT LİSTESİ'!$F:$S,8,0)),"")</f>
        <v/>
      </c>
      <c r="H2161" s="131" t="str">
        <f ca="1">IF(E2161="","",IF($C2161="","",VLOOKUP(FİLTRE!$C2161,'SKT LİSTESİ'!$F:$S,9,0)))</f>
        <v/>
      </c>
      <c r="I2161" s="132" t="str">
        <f ca="1">IFERROR(IF($C2161="","",VLOOKUP(FİLTRE!$C2161,'SKT LİSTESİ'!$F:$S,10,0)),"")</f>
        <v/>
      </c>
      <c r="J2161" s="133" t="str">
        <f ca="1">IFERROR(IF($C2161="","",VLOOKUP(FİLTRE!$C2161,'SKT LİSTESİ'!$F:$S,11,0)),"")</f>
        <v/>
      </c>
      <c r="K2161" s="134" t="str">
        <f ca="1">IFERROR(IF($C2161="","",VLOOKUP(FİLTRE!$C2161,'SKT LİSTESİ'!$F:$S,12,0)),"")</f>
        <v/>
      </c>
      <c r="L2161" s="134" t="str">
        <f ca="1">IFERROR(IF($C2161="","",VLOOKUP(FİLTRE!$C2161,'SKT LİSTESİ'!$F:$S,13,0)),"")</f>
        <v/>
      </c>
      <c r="M2161" s="135" t="str">
        <f ca="1">IFERROR(IF($C2161="","",VLOOKUP(FİLTRE!$C2161,'SKT LİSTESİ'!$F:$AJ,14,0)),"")</f>
        <v/>
      </c>
      <c r="N2161" s="31" t="str">
        <f ca="1">IFERROR(IF($C2161="","",VLOOKUP(FİLTRE!$C2161,'SKT LİSTESİ'!$F:$AJ,22,0)),"")</f>
        <v/>
      </c>
      <c r="O2161" s="136" t="str">
        <f ca="1">IFERROR(IF($C2161="","",VLOOKUP(FİLTRE!$C2161,'SKT LİSTESİ'!$F:$AJ,23,0)),"")</f>
        <v/>
      </c>
      <c r="P2161" s="31"/>
      <c r="Q2161" s="31"/>
      <c r="R2161" s="137" t="str">
        <f ca="1">(IFERROR(IF($C2161="","",VLOOKUP(FİLTRE!$C2161,'SKT LİSTESİ'!$F:$AJ,15,0)),""))</f>
        <v/>
      </c>
      <c r="S2161" s="138" t="str">
        <f ca="1">IFERROR(IF($C2161="","",VLOOKUP(FİLTRE!$C2161,'SKT LİSTESİ'!$F:$AJ,16,0)),"")</f>
        <v/>
      </c>
      <c r="AF2161" s="179" t="str">
        <f t="shared" ca="1" si="134"/>
        <v/>
      </c>
      <c r="AG2161" s="179">
        <f t="shared" ca="1" si="135"/>
        <v>0</v>
      </c>
      <c r="AH2161" s="179">
        <f t="shared" ca="1" si="136"/>
        <v>0</v>
      </c>
    </row>
    <row r="2162" spans="2:34" ht="15.75" x14ac:dyDescent="0.25">
      <c r="B2162">
        <f t="shared" ca="1" si="133"/>
        <v>2150</v>
      </c>
      <c r="C2162" t="str">
        <f ca="1">IFERROR(VLOOKUP(B2162,'SKT LİSTESİ'!F:F,1,0),"")</f>
        <v/>
      </c>
      <c r="E2162" s="128" t="str">
        <f ca="1">IFERROR(IF($C2162="","",VLOOKUP(FİLTRE!$C2162,'SKT LİSTESİ'!$F:$S,5,0)),"")</f>
        <v/>
      </c>
      <c r="F2162" s="129" t="str">
        <f ca="1">IFERROR(IF($C2162="","",VLOOKUP(FİLTRE!$C2162,'SKT LİSTESİ'!$F:$S,7,0)),"")</f>
        <v/>
      </c>
      <c r="G2162" s="130" t="str">
        <f ca="1">IFERROR(IF($C2162="","",VLOOKUP(FİLTRE!$C2162,'SKT LİSTESİ'!$F:$S,8,0)),"")</f>
        <v/>
      </c>
      <c r="H2162" s="131" t="str">
        <f ca="1">IF(E2162="","",IF($C2162="","",VLOOKUP(FİLTRE!$C2162,'SKT LİSTESİ'!$F:$S,9,0)))</f>
        <v/>
      </c>
      <c r="I2162" s="132" t="str">
        <f ca="1">IFERROR(IF($C2162="","",VLOOKUP(FİLTRE!$C2162,'SKT LİSTESİ'!$F:$S,10,0)),"")</f>
        <v/>
      </c>
      <c r="J2162" s="133" t="str">
        <f ca="1">IFERROR(IF($C2162="","",VLOOKUP(FİLTRE!$C2162,'SKT LİSTESİ'!$F:$S,11,0)),"")</f>
        <v/>
      </c>
      <c r="K2162" s="134" t="str">
        <f ca="1">IFERROR(IF($C2162="","",VLOOKUP(FİLTRE!$C2162,'SKT LİSTESİ'!$F:$S,12,0)),"")</f>
        <v/>
      </c>
      <c r="L2162" s="134" t="str">
        <f ca="1">IFERROR(IF($C2162="","",VLOOKUP(FİLTRE!$C2162,'SKT LİSTESİ'!$F:$S,13,0)),"")</f>
        <v/>
      </c>
      <c r="M2162" s="135" t="str">
        <f ca="1">IFERROR(IF($C2162="","",VLOOKUP(FİLTRE!$C2162,'SKT LİSTESİ'!$F:$AJ,14,0)),"")</f>
        <v/>
      </c>
      <c r="N2162" s="31" t="str">
        <f ca="1">IFERROR(IF($C2162="","",VLOOKUP(FİLTRE!$C2162,'SKT LİSTESİ'!$F:$AJ,22,0)),"")</f>
        <v/>
      </c>
      <c r="O2162" s="136" t="str">
        <f ca="1">IFERROR(IF($C2162="","",VLOOKUP(FİLTRE!$C2162,'SKT LİSTESİ'!$F:$AJ,23,0)),"")</f>
        <v/>
      </c>
      <c r="P2162" s="31"/>
      <c r="Q2162" s="31"/>
      <c r="R2162" s="137" t="str">
        <f ca="1">(IFERROR(IF($C2162="","",VLOOKUP(FİLTRE!$C2162,'SKT LİSTESİ'!$F:$AJ,15,0)),""))</f>
        <v/>
      </c>
      <c r="S2162" s="138" t="str">
        <f ca="1">IFERROR(IF($C2162="","",VLOOKUP(FİLTRE!$C2162,'SKT LİSTESİ'!$F:$AJ,16,0)),"")</f>
        <v/>
      </c>
      <c r="AF2162" s="179" t="str">
        <f t="shared" ca="1" si="134"/>
        <v/>
      </c>
      <c r="AG2162" s="179">
        <f t="shared" ca="1" si="135"/>
        <v>0</v>
      </c>
      <c r="AH2162" s="179">
        <f t="shared" ca="1" si="136"/>
        <v>0</v>
      </c>
    </row>
    <row r="2163" spans="2:34" ht="15.75" x14ac:dyDescent="0.25">
      <c r="B2163">
        <f t="shared" ca="1" si="133"/>
        <v>2151</v>
      </c>
      <c r="C2163" t="str">
        <f ca="1">IFERROR(VLOOKUP(B2163,'SKT LİSTESİ'!F:F,1,0),"")</f>
        <v/>
      </c>
      <c r="E2163" s="128" t="str">
        <f ca="1">IFERROR(IF($C2163="","",VLOOKUP(FİLTRE!$C2163,'SKT LİSTESİ'!$F:$S,5,0)),"")</f>
        <v/>
      </c>
      <c r="F2163" s="129" t="str">
        <f ca="1">IFERROR(IF($C2163="","",VLOOKUP(FİLTRE!$C2163,'SKT LİSTESİ'!$F:$S,7,0)),"")</f>
        <v/>
      </c>
      <c r="G2163" s="130" t="str">
        <f ca="1">IFERROR(IF($C2163="","",VLOOKUP(FİLTRE!$C2163,'SKT LİSTESİ'!$F:$S,8,0)),"")</f>
        <v/>
      </c>
      <c r="H2163" s="131" t="str">
        <f ca="1">IF(E2163="","",IF($C2163="","",VLOOKUP(FİLTRE!$C2163,'SKT LİSTESİ'!$F:$S,9,0)))</f>
        <v/>
      </c>
      <c r="I2163" s="132" t="str">
        <f ca="1">IFERROR(IF($C2163="","",VLOOKUP(FİLTRE!$C2163,'SKT LİSTESİ'!$F:$S,10,0)),"")</f>
        <v/>
      </c>
      <c r="J2163" s="133" t="str">
        <f ca="1">IFERROR(IF($C2163="","",VLOOKUP(FİLTRE!$C2163,'SKT LİSTESİ'!$F:$S,11,0)),"")</f>
        <v/>
      </c>
      <c r="K2163" s="134" t="str">
        <f ca="1">IFERROR(IF($C2163="","",VLOOKUP(FİLTRE!$C2163,'SKT LİSTESİ'!$F:$S,12,0)),"")</f>
        <v/>
      </c>
      <c r="L2163" s="134" t="str">
        <f ca="1">IFERROR(IF($C2163="","",VLOOKUP(FİLTRE!$C2163,'SKT LİSTESİ'!$F:$S,13,0)),"")</f>
        <v/>
      </c>
      <c r="M2163" s="135" t="str">
        <f ca="1">IFERROR(IF($C2163="","",VLOOKUP(FİLTRE!$C2163,'SKT LİSTESİ'!$F:$AJ,14,0)),"")</f>
        <v/>
      </c>
      <c r="N2163" s="31" t="str">
        <f ca="1">IFERROR(IF($C2163="","",VLOOKUP(FİLTRE!$C2163,'SKT LİSTESİ'!$F:$AJ,22,0)),"")</f>
        <v/>
      </c>
      <c r="O2163" s="136" t="str">
        <f ca="1">IFERROR(IF($C2163="","",VLOOKUP(FİLTRE!$C2163,'SKT LİSTESİ'!$F:$AJ,23,0)),"")</f>
        <v/>
      </c>
      <c r="P2163" s="31"/>
      <c r="Q2163" s="31"/>
      <c r="R2163" s="137" t="str">
        <f ca="1">(IFERROR(IF($C2163="","",VLOOKUP(FİLTRE!$C2163,'SKT LİSTESİ'!$F:$AJ,15,0)),""))</f>
        <v/>
      </c>
      <c r="S2163" s="138" t="str">
        <f ca="1">IFERROR(IF($C2163="","",VLOOKUP(FİLTRE!$C2163,'SKT LİSTESİ'!$F:$AJ,16,0)),"")</f>
        <v/>
      </c>
      <c r="AF2163" s="179" t="str">
        <f t="shared" ca="1" si="134"/>
        <v/>
      </c>
      <c r="AG2163" s="179">
        <f t="shared" ca="1" si="135"/>
        <v>0</v>
      </c>
      <c r="AH2163" s="179">
        <f t="shared" ca="1" si="136"/>
        <v>0</v>
      </c>
    </row>
    <row r="2164" spans="2:34" ht="15.75" x14ac:dyDescent="0.25">
      <c r="B2164">
        <f t="shared" ca="1" si="133"/>
        <v>2152</v>
      </c>
      <c r="C2164" t="str">
        <f ca="1">IFERROR(VLOOKUP(B2164,'SKT LİSTESİ'!F:F,1,0),"")</f>
        <v/>
      </c>
      <c r="E2164" s="128" t="str">
        <f ca="1">IFERROR(IF($C2164="","",VLOOKUP(FİLTRE!$C2164,'SKT LİSTESİ'!$F:$S,5,0)),"")</f>
        <v/>
      </c>
      <c r="F2164" s="129" t="str">
        <f ca="1">IFERROR(IF($C2164="","",VLOOKUP(FİLTRE!$C2164,'SKT LİSTESİ'!$F:$S,7,0)),"")</f>
        <v/>
      </c>
      <c r="G2164" s="130" t="str">
        <f ca="1">IFERROR(IF($C2164="","",VLOOKUP(FİLTRE!$C2164,'SKT LİSTESİ'!$F:$S,8,0)),"")</f>
        <v/>
      </c>
      <c r="H2164" s="131" t="str">
        <f ca="1">IF(E2164="","",IF($C2164="","",VLOOKUP(FİLTRE!$C2164,'SKT LİSTESİ'!$F:$S,9,0)))</f>
        <v/>
      </c>
      <c r="I2164" s="132" t="str">
        <f ca="1">IFERROR(IF($C2164="","",VLOOKUP(FİLTRE!$C2164,'SKT LİSTESİ'!$F:$S,10,0)),"")</f>
        <v/>
      </c>
      <c r="J2164" s="133" t="str">
        <f ca="1">IFERROR(IF($C2164="","",VLOOKUP(FİLTRE!$C2164,'SKT LİSTESİ'!$F:$S,11,0)),"")</f>
        <v/>
      </c>
      <c r="K2164" s="134" t="str">
        <f ca="1">IFERROR(IF($C2164="","",VLOOKUP(FİLTRE!$C2164,'SKT LİSTESİ'!$F:$S,12,0)),"")</f>
        <v/>
      </c>
      <c r="L2164" s="134" t="str">
        <f ca="1">IFERROR(IF($C2164="","",VLOOKUP(FİLTRE!$C2164,'SKT LİSTESİ'!$F:$S,13,0)),"")</f>
        <v/>
      </c>
      <c r="M2164" s="135" t="str">
        <f ca="1">IFERROR(IF($C2164="","",VLOOKUP(FİLTRE!$C2164,'SKT LİSTESİ'!$F:$AJ,14,0)),"")</f>
        <v/>
      </c>
      <c r="N2164" s="31" t="str">
        <f ca="1">IFERROR(IF($C2164="","",VLOOKUP(FİLTRE!$C2164,'SKT LİSTESİ'!$F:$AJ,22,0)),"")</f>
        <v/>
      </c>
      <c r="O2164" s="136" t="str">
        <f ca="1">IFERROR(IF($C2164="","",VLOOKUP(FİLTRE!$C2164,'SKT LİSTESİ'!$F:$AJ,23,0)),"")</f>
        <v/>
      </c>
      <c r="P2164" s="31"/>
      <c r="Q2164" s="31"/>
      <c r="R2164" s="137" t="str">
        <f ca="1">(IFERROR(IF($C2164="","",VLOOKUP(FİLTRE!$C2164,'SKT LİSTESİ'!$F:$AJ,15,0)),""))</f>
        <v/>
      </c>
      <c r="S2164" s="138" t="str">
        <f ca="1">IFERROR(IF($C2164="","",VLOOKUP(FİLTRE!$C2164,'SKT LİSTESİ'!$F:$AJ,16,0)),"")</f>
        <v/>
      </c>
      <c r="AF2164" s="179" t="str">
        <f t="shared" ca="1" si="134"/>
        <v/>
      </c>
      <c r="AG2164" s="179">
        <f t="shared" ca="1" si="135"/>
        <v>0</v>
      </c>
      <c r="AH2164" s="179">
        <f t="shared" ca="1" si="136"/>
        <v>0</v>
      </c>
    </row>
    <row r="2165" spans="2:34" ht="15.75" x14ac:dyDescent="0.25">
      <c r="B2165">
        <f t="shared" ca="1" si="133"/>
        <v>2153</v>
      </c>
      <c r="C2165" t="str">
        <f ca="1">IFERROR(VLOOKUP(B2165,'SKT LİSTESİ'!F:F,1,0),"")</f>
        <v/>
      </c>
      <c r="E2165" s="128" t="str">
        <f ca="1">IFERROR(IF($C2165="","",VLOOKUP(FİLTRE!$C2165,'SKT LİSTESİ'!$F:$S,5,0)),"")</f>
        <v/>
      </c>
      <c r="F2165" s="129" t="str">
        <f ca="1">IFERROR(IF($C2165="","",VLOOKUP(FİLTRE!$C2165,'SKT LİSTESİ'!$F:$S,7,0)),"")</f>
        <v/>
      </c>
      <c r="G2165" s="130" t="str">
        <f ca="1">IFERROR(IF($C2165="","",VLOOKUP(FİLTRE!$C2165,'SKT LİSTESİ'!$F:$S,8,0)),"")</f>
        <v/>
      </c>
      <c r="H2165" s="131" t="str">
        <f ca="1">IF(E2165="","",IF($C2165="","",VLOOKUP(FİLTRE!$C2165,'SKT LİSTESİ'!$F:$S,9,0)))</f>
        <v/>
      </c>
      <c r="I2165" s="132" t="str">
        <f ca="1">IFERROR(IF($C2165="","",VLOOKUP(FİLTRE!$C2165,'SKT LİSTESİ'!$F:$S,10,0)),"")</f>
        <v/>
      </c>
      <c r="J2165" s="133" t="str">
        <f ca="1">IFERROR(IF($C2165="","",VLOOKUP(FİLTRE!$C2165,'SKT LİSTESİ'!$F:$S,11,0)),"")</f>
        <v/>
      </c>
      <c r="K2165" s="134" t="str">
        <f ca="1">IFERROR(IF($C2165="","",VLOOKUP(FİLTRE!$C2165,'SKT LİSTESİ'!$F:$S,12,0)),"")</f>
        <v/>
      </c>
      <c r="L2165" s="134" t="str">
        <f ca="1">IFERROR(IF($C2165="","",VLOOKUP(FİLTRE!$C2165,'SKT LİSTESİ'!$F:$S,13,0)),"")</f>
        <v/>
      </c>
      <c r="M2165" s="135" t="str">
        <f ca="1">IFERROR(IF($C2165="","",VLOOKUP(FİLTRE!$C2165,'SKT LİSTESİ'!$F:$AJ,14,0)),"")</f>
        <v/>
      </c>
      <c r="N2165" s="31" t="str">
        <f ca="1">IFERROR(IF($C2165="","",VLOOKUP(FİLTRE!$C2165,'SKT LİSTESİ'!$F:$AJ,22,0)),"")</f>
        <v/>
      </c>
      <c r="O2165" s="136" t="str">
        <f ca="1">IFERROR(IF($C2165="","",VLOOKUP(FİLTRE!$C2165,'SKT LİSTESİ'!$F:$AJ,23,0)),"")</f>
        <v/>
      </c>
      <c r="P2165" s="31"/>
      <c r="Q2165" s="31"/>
      <c r="R2165" s="137" t="str">
        <f ca="1">(IFERROR(IF($C2165="","",VLOOKUP(FİLTRE!$C2165,'SKT LİSTESİ'!$F:$AJ,15,0)),""))</f>
        <v/>
      </c>
      <c r="S2165" s="138" t="str">
        <f ca="1">IFERROR(IF($C2165="","",VLOOKUP(FİLTRE!$C2165,'SKT LİSTESİ'!$F:$AJ,16,0)),"")</f>
        <v/>
      </c>
      <c r="AF2165" s="179" t="str">
        <f t="shared" ca="1" si="134"/>
        <v/>
      </c>
      <c r="AG2165" s="179">
        <f t="shared" ca="1" si="135"/>
        <v>0</v>
      </c>
      <c r="AH2165" s="179">
        <f t="shared" ca="1" si="136"/>
        <v>0</v>
      </c>
    </row>
    <row r="2166" spans="2:34" ht="15.75" x14ac:dyDescent="0.25">
      <c r="B2166">
        <f t="shared" ca="1" si="133"/>
        <v>2154</v>
      </c>
      <c r="C2166" t="str">
        <f ca="1">IFERROR(VLOOKUP(B2166,'SKT LİSTESİ'!F:F,1,0),"")</f>
        <v/>
      </c>
      <c r="E2166" s="128" t="str">
        <f ca="1">IFERROR(IF($C2166="","",VLOOKUP(FİLTRE!$C2166,'SKT LİSTESİ'!$F:$S,5,0)),"")</f>
        <v/>
      </c>
      <c r="F2166" s="129" t="str">
        <f ca="1">IFERROR(IF($C2166="","",VLOOKUP(FİLTRE!$C2166,'SKT LİSTESİ'!$F:$S,7,0)),"")</f>
        <v/>
      </c>
      <c r="G2166" s="130" t="str">
        <f ca="1">IFERROR(IF($C2166="","",VLOOKUP(FİLTRE!$C2166,'SKT LİSTESİ'!$F:$S,8,0)),"")</f>
        <v/>
      </c>
      <c r="H2166" s="131" t="str">
        <f ca="1">IF(E2166="","",IF($C2166="","",VLOOKUP(FİLTRE!$C2166,'SKT LİSTESİ'!$F:$S,9,0)))</f>
        <v/>
      </c>
      <c r="I2166" s="132" t="str">
        <f ca="1">IFERROR(IF($C2166="","",VLOOKUP(FİLTRE!$C2166,'SKT LİSTESİ'!$F:$S,10,0)),"")</f>
        <v/>
      </c>
      <c r="J2166" s="133" t="str">
        <f ca="1">IFERROR(IF($C2166="","",VLOOKUP(FİLTRE!$C2166,'SKT LİSTESİ'!$F:$S,11,0)),"")</f>
        <v/>
      </c>
      <c r="K2166" s="134" t="str">
        <f ca="1">IFERROR(IF($C2166="","",VLOOKUP(FİLTRE!$C2166,'SKT LİSTESİ'!$F:$S,12,0)),"")</f>
        <v/>
      </c>
      <c r="L2166" s="134" t="str">
        <f ca="1">IFERROR(IF($C2166="","",VLOOKUP(FİLTRE!$C2166,'SKT LİSTESİ'!$F:$S,13,0)),"")</f>
        <v/>
      </c>
      <c r="M2166" s="135" t="str">
        <f ca="1">IFERROR(IF($C2166="","",VLOOKUP(FİLTRE!$C2166,'SKT LİSTESİ'!$F:$AJ,14,0)),"")</f>
        <v/>
      </c>
      <c r="N2166" s="31" t="str">
        <f ca="1">IFERROR(IF($C2166="","",VLOOKUP(FİLTRE!$C2166,'SKT LİSTESİ'!$F:$AJ,22,0)),"")</f>
        <v/>
      </c>
      <c r="O2166" s="136" t="str">
        <f ca="1">IFERROR(IF($C2166="","",VLOOKUP(FİLTRE!$C2166,'SKT LİSTESİ'!$F:$AJ,23,0)),"")</f>
        <v/>
      </c>
      <c r="P2166" s="31"/>
      <c r="Q2166" s="31"/>
      <c r="R2166" s="137" t="str">
        <f ca="1">(IFERROR(IF($C2166="","",VLOOKUP(FİLTRE!$C2166,'SKT LİSTESİ'!$F:$AJ,15,0)),""))</f>
        <v/>
      </c>
      <c r="S2166" s="138" t="str">
        <f ca="1">IFERROR(IF($C2166="","",VLOOKUP(FİLTRE!$C2166,'SKT LİSTESİ'!$F:$AJ,16,0)),"")</f>
        <v/>
      </c>
      <c r="AF2166" s="179" t="str">
        <f t="shared" ca="1" si="134"/>
        <v/>
      </c>
      <c r="AG2166" s="179">
        <f t="shared" ca="1" si="135"/>
        <v>0</v>
      </c>
      <c r="AH2166" s="179">
        <f t="shared" ca="1" si="136"/>
        <v>0</v>
      </c>
    </row>
    <row r="2167" spans="2:34" ht="15.75" x14ac:dyDescent="0.25">
      <c r="B2167">
        <f t="shared" ca="1" si="133"/>
        <v>2155</v>
      </c>
      <c r="C2167" t="str">
        <f ca="1">IFERROR(VLOOKUP(B2167,'SKT LİSTESİ'!F:F,1,0),"")</f>
        <v/>
      </c>
      <c r="E2167" s="128" t="str">
        <f ca="1">IFERROR(IF($C2167="","",VLOOKUP(FİLTRE!$C2167,'SKT LİSTESİ'!$F:$S,5,0)),"")</f>
        <v/>
      </c>
      <c r="F2167" s="129" t="str">
        <f ca="1">IFERROR(IF($C2167="","",VLOOKUP(FİLTRE!$C2167,'SKT LİSTESİ'!$F:$S,7,0)),"")</f>
        <v/>
      </c>
      <c r="G2167" s="130" t="str">
        <f ca="1">IFERROR(IF($C2167="","",VLOOKUP(FİLTRE!$C2167,'SKT LİSTESİ'!$F:$S,8,0)),"")</f>
        <v/>
      </c>
      <c r="H2167" s="131" t="str">
        <f ca="1">IF(E2167="","",IF($C2167="","",VLOOKUP(FİLTRE!$C2167,'SKT LİSTESİ'!$F:$S,9,0)))</f>
        <v/>
      </c>
      <c r="I2167" s="132" t="str">
        <f ca="1">IFERROR(IF($C2167="","",VLOOKUP(FİLTRE!$C2167,'SKT LİSTESİ'!$F:$S,10,0)),"")</f>
        <v/>
      </c>
      <c r="J2167" s="133" t="str">
        <f ca="1">IFERROR(IF($C2167="","",VLOOKUP(FİLTRE!$C2167,'SKT LİSTESİ'!$F:$S,11,0)),"")</f>
        <v/>
      </c>
      <c r="K2167" s="134" t="str">
        <f ca="1">IFERROR(IF($C2167="","",VLOOKUP(FİLTRE!$C2167,'SKT LİSTESİ'!$F:$S,12,0)),"")</f>
        <v/>
      </c>
      <c r="L2167" s="134" t="str">
        <f ca="1">IFERROR(IF($C2167="","",VLOOKUP(FİLTRE!$C2167,'SKT LİSTESİ'!$F:$S,13,0)),"")</f>
        <v/>
      </c>
      <c r="M2167" s="135" t="str">
        <f ca="1">IFERROR(IF($C2167="","",VLOOKUP(FİLTRE!$C2167,'SKT LİSTESİ'!$F:$AJ,14,0)),"")</f>
        <v/>
      </c>
      <c r="N2167" s="31" t="str">
        <f ca="1">IFERROR(IF($C2167="","",VLOOKUP(FİLTRE!$C2167,'SKT LİSTESİ'!$F:$AJ,22,0)),"")</f>
        <v/>
      </c>
      <c r="O2167" s="136" t="str">
        <f ca="1">IFERROR(IF($C2167="","",VLOOKUP(FİLTRE!$C2167,'SKT LİSTESİ'!$F:$AJ,23,0)),"")</f>
        <v/>
      </c>
      <c r="P2167" s="31"/>
      <c r="Q2167" s="31"/>
      <c r="R2167" s="137" t="str">
        <f ca="1">(IFERROR(IF($C2167="","",VLOOKUP(FİLTRE!$C2167,'SKT LİSTESİ'!$F:$AJ,15,0)),""))</f>
        <v/>
      </c>
      <c r="S2167" s="138" t="str">
        <f ca="1">IFERROR(IF($C2167="","",VLOOKUP(FİLTRE!$C2167,'SKT LİSTESİ'!$F:$AJ,16,0)),"")</f>
        <v/>
      </c>
      <c r="AF2167" s="179" t="str">
        <f t="shared" ca="1" si="134"/>
        <v/>
      </c>
      <c r="AG2167" s="179">
        <f t="shared" ca="1" si="135"/>
        <v>0</v>
      </c>
      <c r="AH2167" s="179">
        <f t="shared" ca="1" si="136"/>
        <v>0</v>
      </c>
    </row>
    <row r="2168" spans="2:34" ht="15.75" x14ac:dyDescent="0.25">
      <c r="B2168">
        <f t="shared" ca="1" si="133"/>
        <v>2156</v>
      </c>
      <c r="C2168" t="str">
        <f ca="1">IFERROR(VLOOKUP(B2168,'SKT LİSTESİ'!F:F,1,0),"")</f>
        <v/>
      </c>
      <c r="E2168" s="128" t="str">
        <f ca="1">IFERROR(IF($C2168="","",VLOOKUP(FİLTRE!$C2168,'SKT LİSTESİ'!$F:$S,5,0)),"")</f>
        <v/>
      </c>
      <c r="F2168" s="129" t="str">
        <f ca="1">IFERROR(IF($C2168="","",VLOOKUP(FİLTRE!$C2168,'SKT LİSTESİ'!$F:$S,7,0)),"")</f>
        <v/>
      </c>
      <c r="G2168" s="130" t="str">
        <f ca="1">IFERROR(IF($C2168="","",VLOOKUP(FİLTRE!$C2168,'SKT LİSTESİ'!$F:$S,8,0)),"")</f>
        <v/>
      </c>
      <c r="H2168" s="131" t="str">
        <f ca="1">IF(E2168="","",IF($C2168="","",VLOOKUP(FİLTRE!$C2168,'SKT LİSTESİ'!$F:$S,9,0)))</f>
        <v/>
      </c>
      <c r="I2168" s="132" t="str">
        <f ca="1">IFERROR(IF($C2168="","",VLOOKUP(FİLTRE!$C2168,'SKT LİSTESİ'!$F:$S,10,0)),"")</f>
        <v/>
      </c>
      <c r="J2168" s="133" t="str">
        <f ca="1">IFERROR(IF($C2168="","",VLOOKUP(FİLTRE!$C2168,'SKT LİSTESİ'!$F:$S,11,0)),"")</f>
        <v/>
      </c>
      <c r="K2168" s="134" t="str">
        <f ca="1">IFERROR(IF($C2168="","",VLOOKUP(FİLTRE!$C2168,'SKT LİSTESİ'!$F:$S,12,0)),"")</f>
        <v/>
      </c>
      <c r="L2168" s="134" t="str">
        <f ca="1">IFERROR(IF($C2168="","",VLOOKUP(FİLTRE!$C2168,'SKT LİSTESİ'!$F:$S,13,0)),"")</f>
        <v/>
      </c>
      <c r="M2168" s="135" t="str">
        <f ca="1">IFERROR(IF($C2168="","",VLOOKUP(FİLTRE!$C2168,'SKT LİSTESİ'!$F:$AJ,14,0)),"")</f>
        <v/>
      </c>
      <c r="N2168" s="31" t="str">
        <f ca="1">IFERROR(IF($C2168="","",VLOOKUP(FİLTRE!$C2168,'SKT LİSTESİ'!$F:$AJ,22,0)),"")</f>
        <v/>
      </c>
      <c r="O2168" s="136" t="str">
        <f ca="1">IFERROR(IF($C2168="","",VLOOKUP(FİLTRE!$C2168,'SKT LİSTESİ'!$F:$AJ,23,0)),"")</f>
        <v/>
      </c>
      <c r="P2168" s="31"/>
      <c r="Q2168" s="31"/>
      <c r="R2168" s="137" t="str">
        <f ca="1">(IFERROR(IF($C2168="","",VLOOKUP(FİLTRE!$C2168,'SKT LİSTESİ'!$F:$AJ,15,0)),""))</f>
        <v/>
      </c>
      <c r="S2168" s="138" t="str">
        <f ca="1">IFERROR(IF($C2168="","",VLOOKUP(FİLTRE!$C2168,'SKT LİSTESİ'!$F:$AJ,16,0)),"")</f>
        <v/>
      </c>
      <c r="AF2168" s="179" t="str">
        <f t="shared" ca="1" si="134"/>
        <v/>
      </c>
      <c r="AG2168" s="179">
        <f t="shared" ca="1" si="135"/>
        <v>0</v>
      </c>
      <c r="AH2168" s="179">
        <f t="shared" ca="1" si="136"/>
        <v>0</v>
      </c>
    </row>
    <row r="2169" spans="2:34" ht="15.75" x14ac:dyDescent="0.25">
      <c r="B2169">
        <f t="shared" ca="1" si="133"/>
        <v>2157</v>
      </c>
      <c r="C2169" t="str">
        <f ca="1">IFERROR(VLOOKUP(B2169,'SKT LİSTESİ'!F:F,1,0),"")</f>
        <v/>
      </c>
      <c r="E2169" s="128" t="str">
        <f ca="1">IFERROR(IF($C2169="","",VLOOKUP(FİLTRE!$C2169,'SKT LİSTESİ'!$F:$S,5,0)),"")</f>
        <v/>
      </c>
      <c r="F2169" s="129" t="str">
        <f ca="1">IFERROR(IF($C2169="","",VLOOKUP(FİLTRE!$C2169,'SKT LİSTESİ'!$F:$S,7,0)),"")</f>
        <v/>
      </c>
      <c r="G2169" s="130" t="str">
        <f ca="1">IFERROR(IF($C2169="","",VLOOKUP(FİLTRE!$C2169,'SKT LİSTESİ'!$F:$S,8,0)),"")</f>
        <v/>
      </c>
      <c r="H2169" s="131" t="str">
        <f ca="1">IF(E2169="","",IF($C2169="","",VLOOKUP(FİLTRE!$C2169,'SKT LİSTESİ'!$F:$S,9,0)))</f>
        <v/>
      </c>
      <c r="I2169" s="132" t="str">
        <f ca="1">IFERROR(IF($C2169="","",VLOOKUP(FİLTRE!$C2169,'SKT LİSTESİ'!$F:$S,10,0)),"")</f>
        <v/>
      </c>
      <c r="J2169" s="133" t="str">
        <f ca="1">IFERROR(IF($C2169="","",VLOOKUP(FİLTRE!$C2169,'SKT LİSTESİ'!$F:$S,11,0)),"")</f>
        <v/>
      </c>
      <c r="K2169" s="134" t="str">
        <f ca="1">IFERROR(IF($C2169="","",VLOOKUP(FİLTRE!$C2169,'SKT LİSTESİ'!$F:$S,12,0)),"")</f>
        <v/>
      </c>
      <c r="L2169" s="134" t="str">
        <f ca="1">IFERROR(IF($C2169="","",VLOOKUP(FİLTRE!$C2169,'SKT LİSTESİ'!$F:$S,13,0)),"")</f>
        <v/>
      </c>
      <c r="M2169" s="135" t="str">
        <f ca="1">IFERROR(IF($C2169="","",VLOOKUP(FİLTRE!$C2169,'SKT LİSTESİ'!$F:$AJ,14,0)),"")</f>
        <v/>
      </c>
      <c r="N2169" s="31" t="str">
        <f ca="1">IFERROR(IF($C2169="","",VLOOKUP(FİLTRE!$C2169,'SKT LİSTESİ'!$F:$AJ,22,0)),"")</f>
        <v/>
      </c>
      <c r="O2169" s="136" t="str">
        <f ca="1">IFERROR(IF($C2169="","",VLOOKUP(FİLTRE!$C2169,'SKT LİSTESİ'!$F:$AJ,23,0)),"")</f>
        <v/>
      </c>
      <c r="P2169" s="31"/>
      <c r="Q2169" s="31"/>
      <c r="R2169" s="137" t="str">
        <f ca="1">(IFERROR(IF($C2169="","",VLOOKUP(FİLTRE!$C2169,'SKT LİSTESİ'!$F:$AJ,15,0)),""))</f>
        <v/>
      </c>
      <c r="S2169" s="138" t="str">
        <f ca="1">IFERROR(IF($C2169="","",VLOOKUP(FİLTRE!$C2169,'SKT LİSTESİ'!$F:$AJ,16,0)),"")</f>
        <v/>
      </c>
      <c r="AF2169" s="179" t="str">
        <f t="shared" ca="1" si="134"/>
        <v/>
      </c>
      <c r="AG2169" s="179">
        <f t="shared" ca="1" si="135"/>
        <v>0</v>
      </c>
      <c r="AH2169" s="179">
        <f t="shared" ca="1" si="136"/>
        <v>0</v>
      </c>
    </row>
    <row r="2170" spans="2:34" ht="15.75" x14ac:dyDescent="0.25">
      <c r="B2170">
        <f t="shared" ca="1" si="133"/>
        <v>2158</v>
      </c>
      <c r="C2170" t="str">
        <f ca="1">IFERROR(VLOOKUP(B2170,'SKT LİSTESİ'!F:F,1,0),"")</f>
        <v/>
      </c>
      <c r="E2170" s="128" t="str">
        <f ca="1">IFERROR(IF($C2170="","",VLOOKUP(FİLTRE!$C2170,'SKT LİSTESİ'!$F:$S,5,0)),"")</f>
        <v/>
      </c>
      <c r="F2170" s="129" t="str">
        <f ca="1">IFERROR(IF($C2170="","",VLOOKUP(FİLTRE!$C2170,'SKT LİSTESİ'!$F:$S,7,0)),"")</f>
        <v/>
      </c>
      <c r="G2170" s="130" t="str">
        <f ca="1">IFERROR(IF($C2170="","",VLOOKUP(FİLTRE!$C2170,'SKT LİSTESİ'!$F:$S,8,0)),"")</f>
        <v/>
      </c>
      <c r="H2170" s="131" t="str">
        <f ca="1">IF(E2170="","",IF($C2170="","",VLOOKUP(FİLTRE!$C2170,'SKT LİSTESİ'!$F:$S,9,0)))</f>
        <v/>
      </c>
      <c r="I2170" s="132" t="str">
        <f ca="1">IFERROR(IF($C2170="","",VLOOKUP(FİLTRE!$C2170,'SKT LİSTESİ'!$F:$S,10,0)),"")</f>
        <v/>
      </c>
      <c r="J2170" s="133" t="str">
        <f ca="1">IFERROR(IF($C2170="","",VLOOKUP(FİLTRE!$C2170,'SKT LİSTESİ'!$F:$S,11,0)),"")</f>
        <v/>
      </c>
      <c r="K2170" s="134" t="str">
        <f ca="1">IFERROR(IF($C2170="","",VLOOKUP(FİLTRE!$C2170,'SKT LİSTESİ'!$F:$S,12,0)),"")</f>
        <v/>
      </c>
      <c r="L2170" s="134" t="str">
        <f ca="1">IFERROR(IF($C2170="","",VLOOKUP(FİLTRE!$C2170,'SKT LİSTESİ'!$F:$S,13,0)),"")</f>
        <v/>
      </c>
      <c r="M2170" s="135" t="str">
        <f ca="1">IFERROR(IF($C2170="","",VLOOKUP(FİLTRE!$C2170,'SKT LİSTESİ'!$F:$AJ,14,0)),"")</f>
        <v/>
      </c>
      <c r="N2170" s="31" t="str">
        <f ca="1">IFERROR(IF($C2170="","",VLOOKUP(FİLTRE!$C2170,'SKT LİSTESİ'!$F:$AJ,22,0)),"")</f>
        <v/>
      </c>
      <c r="O2170" s="136" t="str">
        <f ca="1">IFERROR(IF($C2170="","",VLOOKUP(FİLTRE!$C2170,'SKT LİSTESİ'!$F:$AJ,23,0)),"")</f>
        <v/>
      </c>
      <c r="P2170" s="31"/>
      <c r="Q2170" s="31"/>
      <c r="R2170" s="137" t="str">
        <f ca="1">(IFERROR(IF($C2170="","",VLOOKUP(FİLTRE!$C2170,'SKT LİSTESİ'!$F:$AJ,15,0)),""))</f>
        <v/>
      </c>
      <c r="S2170" s="138" t="str">
        <f ca="1">IFERROR(IF($C2170="","",VLOOKUP(FİLTRE!$C2170,'SKT LİSTESİ'!$F:$AJ,16,0)),"")</f>
        <v/>
      </c>
      <c r="AF2170" s="179" t="str">
        <f t="shared" ca="1" si="134"/>
        <v/>
      </c>
      <c r="AG2170" s="179">
        <f t="shared" ca="1" si="135"/>
        <v>0</v>
      </c>
      <c r="AH2170" s="179">
        <f t="shared" ca="1" si="136"/>
        <v>0</v>
      </c>
    </row>
    <row r="2171" spans="2:34" ht="15.75" x14ac:dyDescent="0.25">
      <c r="B2171">
        <f t="shared" ca="1" si="133"/>
        <v>2159</v>
      </c>
      <c r="C2171" t="str">
        <f ca="1">IFERROR(VLOOKUP(B2171,'SKT LİSTESİ'!F:F,1,0),"")</f>
        <v/>
      </c>
      <c r="E2171" s="128" t="str">
        <f ca="1">IFERROR(IF($C2171="","",VLOOKUP(FİLTRE!$C2171,'SKT LİSTESİ'!$F:$S,5,0)),"")</f>
        <v/>
      </c>
      <c r="F2171" s="129" t="str">
        <f ca="1">IFERROR(IF($C2171="","",VLOOKUP(FİLTRE!$C2171,'SKT LİSTESİ'!$F:$S,7,0)),"")</f>
        <v/>
      </c>
      <c r="G2171" s="130" t="str">
        <f ca="1">IFERROR(IF($C2171="","",VLOOKUP(FİLTRE!$C2171,'SKT LİSTESİ'!$F:$S,8,0)),"")</f>
        <v/>
      </c>
      <c r="H2171" s="131" t="str">
        <f ca="1">IF(E2171="","",IF($C2171="","",VLOOKUP(FİLTRE!$C2171,'SKT LİSTESİ'!$F:$S,9,0)))</f>
        <v/>
      </c>
      <c r="I2171" s="132" t="str">
        <f ca="1">IFERROR(IF($C2171="","",VLOOKUP(FİLTRE!$C2171,'SKT LİSTESİ'!$F:$S,10,0)),"")</f>
        <v/>
      </c>
      <c r="J2171" s="133" t="str">
        <f ca="1">IFERROR(IF($C2171="","",VLOOKUP(FİLTRE!$C2171,'SKT LİSTESİ'!$F:$S,11,0)),"")</f>
        <v/>
      </c>
      <c r="K2171" s="134" t="str">
        <f ca="1">IFERROR(IF($C2171="","",VLOOKUP(FİLTRE!$C2171,'SKT LİSTESİ'!$F:$S,12,0)),"")</f>
        <v/>
      </c>
      <c r="L2171" s="134" t="str">
        <f ca="1">IFERROR(IF($C2171="","",VLOOKUP(FİLTRE!$C2171,'SKT LİSTESİ'!$F:$S,13,0)),"")</f>
        <v/>
      </c>
      <c r="M2171" s="135" t="str">
        <f ca="1">IFERROR(IF($C2171="","",VLOOKUP(FİLTRE!$C2171,'SKT LİSTESİ'!$F:$AJ,14,0)),"")</f>
        <v/>
      </c>
      <c r="N2171" s="31" t="str">
        <f ca="1">IFERROR(IF($C2171="","",VLOOKUP(FİLTRE!$C2171,'SKT LİSTESİ'!$F:$AJ,22,0)),"")</f>
        <v/>
      </c>
      <c r="O2171" s="136" t="str">
        <f ca="1">IFERROR(IF($C2171="","",VLOOKUP(FİLTRE!$C2171,'SKT LİSTESİ'!$F:$AJ,23,0)),"")</f>
        <v/>
      </c>
      <c r="P2171" s="31"/>
      <c r="Q2171" s="31"/>
      <c r="R2171" s="137" t="str">
        <f ca="1">(IFERROR(IF($C2171="","",VLOOKUP(FİLTRE!$C2171,'SKT LİSTESİ'!$F:$AJ,15,0)),""))</f>
        <v/>
      </c>
      <c r="S2171" s="138" t="str">
        <f ca="1">IFERROR(IF($C2171="","",VLOOKUP(FİLTRE!$C2171,'SKT LİSTESİ'!$F:$AJ,16,0)),"")</f>
        <v/>
      </c>
      <c r="AF2171" s="179" t="str">
        <f t="shared" ca="1" si="134"/>
        <v/>
      </c>
      <c r="AG2171" s="179">
        <f t="shared" ca="1" si="135"/>
        <v>0</v>
      </c>
      <c r="AH2171" s="179">
        <f t="shared" ca="1" si="136"/>
        <v>0</v>
      </c>
    </row>
    <row r="2172" spans="2:34" ht="15.75" x14ac:dyDescent="0.25">
      <c r="B2172">
        <f t="shared" ca="1" si="133"/>
        <v>2160</v>
      </c>
      <c r="C2172" t="str">
        <f ca="1">IFERROR(VLOOKUP(B2172,'SKT LİSTESİ'!F:F,1,0),"")</f>
        <v/>
      </c>
      <c r="E2172" s="128" t="str">
        <f ca="1">IFERROR(IF($C2172="","",VLOOKUP(FİLTRE!$C2172,'SKT LİSTESİ'!$F:$S,5,0)),"")</f>
        <v/>
      </c>
      <c r="F2172" s="129" t="str">
        <f ca="1">IFERROR(IF($C2172="","",VLOOKUP(FİLTRE!$C2172,'SKT LİSTESİ'!$F:$S,7,0)),"")</f>
        <v/>
      </c>
      <c r="G2172" s="130" t="str">
        <f ca="1">IFERROR(IF($C2172="","",VLOOKUP(FİLTRE!$C2172,'SKT LİSTESİ'!$F:$S,8,0)),"")</f>
        <v/>
      </c>
      <c r="H2172" s="131" t="str">
        <f ca="1">IF(E2172="","",IF($C2172="","",VLOOKUP(FİLTRE!$C2172,'SKT LİSTESİ'!$F:$S,9,0)))</f>
        <v/>
      </c>
      <c r="I2172" s="132" t="str">
        <f ca="1">IFERROR(IF($C2172="","",VLOOKUP(FİLTRE!$C2172,'SKT LİSTESİ'!$F:$S,10,0)),"")</f>
        <v/>
      </c>
      <c r="J2172" s="133" t="str">
        <f ca="1">IFERROR(IF($C2172="","",VLOOKUP(FİLTRE!$C2172,'SKT LİSTESİ'!$F:$S,11,0)),"")</f>
        <v/>
      </c>
      <c r="K2172" s="134" t="str">
        <f ca="1">IFERROR(IF($C2172="","",VLOOKUP(FİLTRE!$C2172,'SKT LİSTESİ'!$F:$S,12,0)),"")</f>
        <v/>
      </c>
      <c r="L2172" s="134" t="str">
        <f ca="1">IFERROR(IF($C2172="","",VLOOKUP(FİLTRE!$C2172,'SKT LİSTESİ'!$F:$S,13,0)),"")</f>
        <v/>
      </c>
      <c r="M2172" s="135" t="str">
        <f ca="1">IFERROR(IF($C2172="","",VLOOKUP(FİLTRE!$C2172,'SKT LİSTESİ'!$F:$AJ,14,0)),"")</f>
        <v/>
      </c>
      <c r="N2172" s="31" t="str">
        <f ca="1">IFERROR(IF($C2172="","",VLOOKUP(FİLTRE!$C2172,'SKT LİSTESİ'!$F:$AJ,22,0)),"")</f>
        <v/>
      </c>
      <c r="O2172" s="136" t="str">
        <f ca="1">IFERROR(IF($C2172="","",VLOOKUP(FİLTRE!$C2172,'SKT LİSTESİ'!$F:$AJ,23,0)),"")</f>
        <v/>
      </c>
      <c r="P2172" s="31"/>
      <c r="Q2172" s="31"/>
      <c r="R2172" s="137" t="str">
        <f ca="1">(IFERROR(IF($C2172="","",VLOOKUP(FİLTRE!$C2172,'SKT LİSTESİ'!$F:$AJ,15,0)),""))</f>
        <v/>
      </c>
      <c r="S2172" s="138" t="str">
        <f ca="1">IFERROR(IF($C2172="","",VLOOKUP(FİLTRE!$C2172,'SKT LİSTESİ'!$F:$AJ,16,0)),"")</f>
        <v/>
      </c>
      <c r="AF2172" s="179" t="str">
        <f t="shared" ca="1" si="134"/>
        <v/>
      </c>
      <c r="AG2172" s="179">
        <f t="shared" ca="1" si="135"/>
        <v>0</v>
      </c>
      <c r="AH2172" s="179">
        <f t="shared" ca="1" si="136"/>
        <v>0</v>
      </c>
    </row>
    <row r="2173" spans="2:34" ht="15.75" x14ac:dyDescent="0.25">
      <c r="B2173">
        <f t="shared" ca="1" si="133"/>
        <v>2161</v>
      </c>
      <c r="C2173" t="str">
        <f ca="1">IFERROR(VLOOKUP(B2173,'SKT LİSTESİ'!F:F,1,0),"")</f>
        <v/>
      </c>
      <c r="E2173" s="128" t="str">
        <f ca="1">IFERROR(IF($C2173="","",VLOOKUP(FİLTRE!$C2173,'SKT LİSTESİ'!$F:$S,5,0)),"")</f>
        <v/>
      </c>
      <c r="F2173" s="129" t="str">
        <f ca="1">IFERROR(IF($C2173="","",VLOOKUP(FİLTRE!$C2173,'SKT LİSTESİ'!$F:$S,7,0)),"")</f>
        <v/>
      </c>
      <c r="G2173" s="130" t="str">
        <f ca="1">IFERROR(IF($C2173="","",VLOOKUP(FİLTRE!$C2173,'SKT LİSTESİ'!$F:$S,8,0)),"")</f>
        <v/>
      </c>
      <c r="H2173" s="131" t="str">
        <f ca="1">IF(E2173="","",IF($C2173="","",VLOOKUP(FİLTRE!$C2173,'SKT LİSTESİ'!$F:$S,9,0)))</f>
        <v/>
      </c>
      <c r="I2173" s="132" t="str">
        <f ca="1">IFERROR(IF($C2173="","",VLOOKUP(FİLTRE!$C2173,'SKT LİSTESİ'!$F:$S,10,0)),"")</f>
        <v/>
      </c>
      <c r="J2173" s="133" t="str">
        <f ca="1">IFERROR(IF($C2173="","",VLOOKUP(FİLTRE!$C2173,'SKT LİSTESİ'!$F:$S,11,0)),"")</f>
        <v/>
      </c>
      <c r="K2173" s="134" t="str">
        <f ca="1">IFERROR(IF($C2173="","",VLOOKUP(FİLTRE!$C2173,'SKT LİSTESİ'!$F:$S,12,0)),"")</f>
        <v/>
      </c>
      <c r="L2173" s="134" t="str">
        <f ca="1">IFERROR(IF($C2173="","",VLOOKUP(FİLTRE!$C2173,'SKT LİSTESİ'!$F:$S,13,0)),"")</f>
        <v/>
      </c>
      <c r="M2173" s="135" t="str">
        <f ca="1">IFERROR(IF($C2173="","",VLOOKUP(FİLTRE!$C2173,'SKT LİSTESİ'!$F:$AJ,14,0)),"")</f>
        <v/>
      </c>
      <c r="N2173" s="31" t="str">
        <f ca="1">IFERROR(IF($C2173="","",VLOOKUP(FİLTRE!$C2173,'SKT LİSTESİ'!$F:$AJ,22,0)),"")</f>
        <v/>
      </c>
      <c r="O2173" s="136" t="str">
        <f ca="1">IFERROR(IF($C2173="","",VLOOKUP(FİLTRE!$C2173,'SKT LİSTESİ'!$F:$AJ,23,0)),"")</f>
        <v/>
      </c>
      <c r="P2173" s="31"/>
      <c r="Q2173" s="31"/>
      <c r="R2173" s="137" t="str">
        <f ca="1">(IFERROR(IF($C2173="","",VLOOKUP(FİLTRE!$C2173,'SKT LİSTESİ'!$F:$AJ,15,0)),""))</f>
        <v/>
      </c>
      <c r="S2173" s="138" t="str">
        <f ca="1">IFERROR(IF($C2173="","",VLOOKUP(FİLTRE!$C2173,'SKT LİSTESİ'!$F:$AJ,16,0)),"")</f>
        <v/>
      </c>
      <c r="AF2173" s="179" t="str">
        <f t="shared" ca="1" si="134"/>
        <v/>
      </c>
      <c r="AG2173" s="179">
        <f t="shared" ca="1" si="135"/>
        <v>0</v>
      </c>
      <c r="AH2173" s="179">
        <f t="shared" ca="1" si="136"/>
        <v>0</v>
      </c>
    </row>
    <row r="2174" spans="2:34" ht="15.75" x14ac:dyDescent="0.25">
      <c r="B2174">
        <f t="shared" ca="1" si="133"/>
        <v>2162</v>
      </c>
      <c r="C2174" t="str">
        <f ca="1">IFERROR(VLOOKUP(B2174,'SKT LİSTESİ'!F:F,1,0),"")</f>
        <v/>
      </c>
      <c r="E2174" s="128" t="str">
        <f ca="1">IFERROR(IF($C2174="","",VLOOKUP(FİLTRE!$C2174,'SKT LİSTESİ'!$F:$S,5,0)),"")</f>
        <v/>
      </c>
      <c r="F2174" s="129" t="str">
        <f ca="1">IFERROR(IF($C2174="","",VLOOKUP(FİLTRE!$C2174,'SKT LİSTESİ'!$F:$S,7,0)),"")</f>
        <v/>
      </c>
      <c r="G2174" s="130" t="str">
        <f ca="1">IFERROR(IF($C2174="","",VLOOKUP(FİLTRE!$C2174,'SKT LİSTESİ'!$F:$S,8,0)),"")</f>
        <v/>
      </c>
      <c r="H2174" s="131" t="str">
        <f ca="1">IF(E2174="","",IF($C2174="","",VLOOKUP(FİLTRE!$C2174,'SKT LİSTESİ'!$F:$S,9,0)))</f>
        <v/>
      </c>
      <c r="I2174" s="132" t="str">
        <f ca="1">IFERROR(IF($C2174="","",VLOOKUP(FİLTRE!$C2174,'SKT LİSTESİ'!$F:$S,10,0)),"")</f>
        <v/>
      </c>
      <c r="J2174" s="133" t="str">
        <f ca="1">IFERROR(IF($C2174="","",VLOOKUP(FİLTRE!$C2174,'SKT LİSTESİ'!$F:$S,11,0)),"")</f>
        <v/>
      </c>
      <c r="K2174" s="134" t="str">
        <f ca="1">IFERROR(IF($C2174="","",VLOOKUP(FİLTRE!$C2174,'SKT LİSTESİ'!$F:$S,12,0)),"")</f>
        <v/>
      </c>
      <c r="L2174" s="134" t="str">
        <f ca="1">IFERROR(IF($C2174="","",VLOOKUP(FİLTRE!$C2174,'SKT LİSTESİ'!$F:$S,13,0)),"")</f>
        <v/>
      </c>
      <c r="M2174" s="135" t="str">
        <f ca="1">IFERROR(IF($C2174="","",VLOOKUP(FİLTRE!$C2174,'SKT LİSTESİ'!$F:$AJ,14,0)),"")</f>
        <v/>
      </c>
      <c r="N2174" s="31" t="str">
        <f ca="1">IFERROR(IF($C2174="","",VLOOKUP(FİLTRE!$C2174,'SKT LİSTESİ'!$F:$AJ,22,0)),"")</f>
        <v/>
      </c>
      <c r="O2174" s="136" t="str">
        <f ca="1">IFERROR(IF($C2174="","",VLOOKUP(FİLTRE!$C2174,'SKT LİSTESİ'!$F:$AJ,23,0)),"")</f>
        <v/>
      </c>
      <c r="P2174" s="31"/>
      <c r="Q2174" s="31"/>
      <c r="R2174" s="137" t="str">
        <f ca="1">(IFERROR(IF($C2174="","",VLOOKUP(FİLTRE!$C2174,'SKT LİSTESİ'!$F:$AJ,15,0)),""))</f>
        <v/>
      </c>
      <c r="S2174" s="138" t="str">
        <f ca="1">IFERROR(IF($C2174="","",VLOOKUP(FİLTRE!$C2174,'SKT LİSTESİ'!$F:$AJ,16,0)),"")</f>
        <v/>
      </c>
      <c r="AF2174" s="179" t="str">
        <f t="shared" ca="1" si="134"/>
        <v/>
      </c>
      <c r="AG2174" s="179">
        <f t="shared" ca="1" si="135"/>
        <v>0</v>
      </c>
      <c r="AH2174" s="179">
        <f t="shared" ca="1" si="136"/>
        <v>0</v>
      </c>
    </row>
    <row r="2175" spans="2:34" ht="15.75" x14ac:dyDescent="0.25">
      <c r="B2175">
        <f t="shared" ca="1" si="133"/>
        <v>2163</v>
      </c>
      <c r="C2175" t="str">
        <f ca="1">IFERROR(VLOOKUP(B2175,'SKT LİSTESİ'!F:F,1,0),"")</f>
        <v/>
      </c>
      <c r="E2175" s="128" t="str">
        <f ca="1">IFERROR(IF($C2175="","",VLOOKUP(FİLTRE!$C2175,'SKT LİSTESİ'!$F:$S,5,0)),"")</f>
        <v/>
      </c>
      <c r="F2175" s="129" t="str">
        <f ca="1">IFERROR(IF($C2175="","",VLOOKUP(FİLTRE!$C2175,'SKT LİSTESİ'!$F:$S,7,0)),"")</f>
        <v/>
      </c>
      <c r="G2175" s="130" t="str">
        <f ca="1">IFERROR(IF($C2175="","",VLOOKUP(FİLTRE!$C2175,'SKT LİSTESİ'!$F:$S,8,0)),"")</f>
        <v/>
      </c>
      <c r="H2175" s="131" t="str">
        <f ca="1">IF(E2175="","",IF($C2175="","",VLOOKUP(FİLTRE!$C2175,'SKT LİSTESİ'!$F:$S,9,0)))</f>
        <v/>
      </c>
      <c r="I2175" s="132" t="str">
        <f ca="1">IFERROR(IF($C2175="","",VLOOKUP(FİLTRE!$C2175,'SKT LİSTESİ'!$F:$S,10,0)),"")</f>
        <v/>
      </c>
      <c r="J2175" s="133" t="str">
        <f ca="1">IFERROR(IF($C2175="","",VLOOKUP(FİLTRE!$C2175,'SKT LİSTESİ'!$F:$S,11,0)),"")</f>
        <v/>
      </c>
      <c r="K2175" s="134" t="str">
        <f ca="1">IFERROR(IF($C2175="","",VLOOKUP(FİLTRE!$C2175,'SKT LİSTESİ'!$F:$S,12,0)),"")</f>
        <v/>
      </c>
      <c r="L2175" s="134" t="str">
        <f ca="1">IFERROR(IF($C2175="","",VLOOKUP(FİLTRE!$C2175,'SKT LİSTESİ'!$F:$S,13,0)),"")</f>
        <v/>
      </c>
      <c r="M2175" s="135" t="str">
        <f ca="1">IFERROR(IF($C2175="","",VLOOKUP(FİLTRE!$C2175,'SKT LİSTESİ'!$F:$AJ,14,0)),"")</f>
        <v/>
      </c>
      <c r="N2175" s="31" t="str">
        <f ca="1">IFERROR(IF($C2175="","",VLOOKUP(FİLTRE!$C2175,'SKT LİSTESİ'!$F:$AJ,22,0)),"")</f>
        <v/>
      </c>
      <c r="O2175" s="136" t="str">
        <f ca="1">IFERROR(IF($C2175="","",VLOOKUP(FİLTRE!$C2175,'SKT LİSTESİ'!$F:$AJ,23,0)),"")</f>
        <v/>
      </c>
      <c r="P2175" s="31"/>
      <c r="Q2175" s="31"/>
      <c r="R2175" s="137" t="str">
        <f ca="1">(IFERROR(IF($C2175="","",VLOOKUP(FİLTRE!$C2175,'SKT LİSTESİ'!$F:$AJ,15,0)),""))</f>
        <v/>
      </c>
      <c r="S2175" s="138" t="str">
        <f ca="1">IFERROR(IF($C2175="","",VLOOKUP(FİLTRE!$C2175,'SKT LİSTESİ'!$F:$AJ,16,0)),"")</f>
        <v/>
      </c>
      <c r="AF2175" s="179" t="str">
        <f t="shared" ca="1" si="134"/>
        <v/>
      </c>
      <c r="AG2175" s="179">
        <f t="shared" ca="1" si="135"/>
        <v>0</v>
      </c>
      <c r="AH2175" s="179">
        <f t="shared" ca="1" si="136"/>
        <v>0</v>
      </c>
    </row>
    <row r="2176" spans="2:34" ht="15.75" x14ac:dyDescent="0.25">
      <c r="B2176">
        <f t="shared" ca="1" si="133"/>
        <v>2164</v>
      </c>
      <c r="C2176" t="str">
        <f ca="1">IFERROR(VLOOKUP(B2176,'SKT LİSTESİ'!F:F,1,0),"")</f>
        <v/>
      </c>
      <c r="E2176" s="128" t="str">
        <f ca="1">IFERROR(IF($C2176="","",VLOOKUP(FİLTRE!$C2176,'SKT LİSTESİ'!$F:$S,5,0)),"")</f>
        <v/>
      </c>
      <c r="F2176" s="129" t="str">
        <f ca="1">IFERROR(IF($C2176="","",VLOOKUP(FİLTRE!$C2176,'SKT LİSTESİ'!$F:$S,7,0)),"")</f>
        <v/>
      </c>
      <c r="G2176" s="130" t="str">
        <f ca="1">IFERROR(IF($C2176="","",VLOOKUP(FİLTRE!$C2176,'SKT LİSTESİ'!$F:$S,8,0)),"")</f>
        <v/>
      </c>
      <c r="H2176" s="131" t="str">
        <f ca="1">IF(E2176="","",IF($C2176="","",VLOOKUP(FİLTRE!$C2176,'SKT LİSTESİ'!$F:$S,9,0)))</f>
        <v/>
      </c>
      <c r="I2176" s="132" t="str">
        <f ca="1">IFERROR(IF($C2176="","",VLOOKUP(FİLTRE!$C2176,'SKT LİSTESİ'!$F:$S,10,0)),"")</f>
        <v/>
      </c>
      <c r="J2176" s="133" t="str">
        <f ca="1">IFERROR(IF($C2176="","",VLOOKUP(FİLTRE!$C2176,'SKT LİSTESİ'!$F:$S,11,0)),"")</f>
        <v/>
      </c>
      <c r="K2176" s="134" t="str">
        <f ca="1">IFERROR(IF($C2176="","",VLOOKUP(FİLTRE!$C2176,'SKT LİSTESİ'!$F:$S,12,0)),"")</f>
        <v/>
      </c>
      <c r="L2176" s="134" t="str">
        <f ca="1">IFERROR(IF($C2176="","",VLOOKUP(FİLTRE!$C2176,'SKT LİSTESİ'!$F:$S,13,0)),"")</f>
        <v/>
      </c>
      <c r="M2176" s="135" t="str">
        <f ca="1">IFERROR(IF($C2176="","",VLOOKUP(FİLTRE!$C2176,'SKT LİSTESİ'!$F:$AJ,14,0)),"")</f>
        <v/>
      </c>
      <c r="N2176" s="31" t="str">
        <f ca="1">IFERROR(IF($C2176="","",VLOOKUP(FİLTRE!$C2176,'SKT LİSTESİ'!$F:$AJ,22,0)),"")</f>
        <v/>
      </c>
      <c r="O2176" s="136" t="str">
        <f ca="1">IFERROR(IF($C2176="","",VLOOKUP(FİLTRE!$C2176,'SKT LİSTESİ'!$F:$AJ,23,0)),"")</f>
        <v/>
      </c>
      <c r="P2176" s="31"/>
      <c r="Q2176" s="31"/>
      <c r="R2176" s="137" t="str">
        <f ca="1">(IFERROR(IF($C2176="","",VLOOKUP(FİLTRE!$C2176,'SKT LİSTESİ'!$F:$AJ,15,0)),""))</f>
        <v/>
      </c>
      <c r="S2176" s="138" t="str">
        <f ca="1">IFERROR(IF($C2176="","",VLOOKUP(FİLTRE!$C2176,'SKT LİSTESİ'!$F:$AJ,16,0)),"")</f>
        <v/>
      </c>
      <c r="AF2176" s="179" t="str">
        <f t="shared" ca="1" si="134"/>
        <v/>
      </c>
      <c r="AG2176" s="179">
        <f t="shared" ca="1" si="135"/>
        <v>0</v>
      </c>
      <c r="AH2176" s="179">
        <f t="shared" ca="1" si="136"/>
        <v>0</v>
      </c>
    </row>
    <row r="2177" spans="2:34" ht="15.75" x14ac:dyDescent="0.25">
      <c r="B2177">
        <f t="shared" ca="1" si="133"/>
        <v>2165</v>
      </c>
      <c r="C2177" t="str">
        <f ca="1">IFERROR(VLOOKUP(B2177,'SKT LİSTESİ'!F:F,1,0),"")</f>
        <v/>
      </c>
      <c r="E2177" s="128" t="str">
        <f ca="1">IFERROR(IF($C2177="","",VLOOKUP(FİLTRE!$C2177,'SKT LİSTESİ'!$F:$S,5,0)),"")</f>
        <v/>
      </c>
      <c r="F2177" s="129" t="str">
        <f ca="1">IFERROR(IF($C2177="","",VLOOKUP(FİLTRE!$C2177,'SKT LİSTESİ'!$F:$S,7,0)),"")</f>
        <v/>
      </c>
      <c r="G2177" s="130" t="str">
        <f ca="1">IFERROR(IF($C2177="","",VLOOKUP(FİLTRE!$C2177,'SKT LİSTESİ'!$F:$S,8,0)),"")</f>
        <v/>
      </c>
      <c r="H2177" s="131" t="str">
        <f ca="1">IF(E2177="","",IF($C2177="","",VLOOKUP(FİLTRE!$C2177,'SKT LİSTESİ'!$F:$S,9,0)))</f>
        <v/>
      </c>
      <c r="I2177" s="132" t="str">
        <f ca="1">IFERROR(IF($C2177="","",VLOOKUP(FİLTRE!$C2177,'SKT LİSTESİ'!$F:$S,10,0)),"")</f>
        <v/>
      </c>
      <c r="J2177" s="133" t="str">
        <f ca="1">IFERROR(IF($C2177="","",VLOOKUP(FİLTRE!$C2177,'SKT LİSTESİ'!$F:$S,11,0)),"")</f>
        <v/>
      </c>
      <c r="K2177" s="134" t="str">
        <f ca="1">IFERROR(IF($C2177="","",VLOOKUP(FİLTRE!$C2177,'SKT LİSTESİ'!$F:$S,12,0)),"")</f>
        <v/>
      </c>
      <c r="L2177" s="134" t="str">
        <f ca="1">IFERROR(IF($C2177="","",VLOOKUP(FİLTRE!$C2177,'SKT LİSTESİ'!$F:$S,13,0)),"")</f>
        <v/>
      </c>
      <c r="M2177" s="135" t="str">
        <f ca="1">IFERROR(IF($C2177="","",VLOOKUP(FİLTRE!$C2177,'SKT LİSTESİ'!$F:$AJ,14,0)),"")</f>
        <v/>
      </c>
      <c r="N2177" s="31" t="str">
        <f ca="1">IFERROR(IF($C2177="","",VLOOKUP(FİLTRE!$C2177,'SKT LİSTESİ'!$F:$AJ,22,0)),"")</f>
        <v/>
      </c>
      <c r="O2177" s="136" t="str">
        <f ca="1">IFERROR(IF($C2177="","",VLOOKUP(FİLTRE!$C2177,'SKT LİSTESİ'!$F:$AJ,23,0)),"")</f>
        <v/>
      </c>
      <c r="P2177" s="31"/>
      <c r="Q2177" s="31"/>
      <c r="R2177" s="137" t="str">
        <f ca="1">(IFERROR(IF($C2177="","",VLOOKUP(FİLTRE!$C2177,'SKT LİSTESİ'!$F:$AJ,15,0)),""))</f>
        <v/>
      </c>
      <c r="S2177" s="138" t="str">
        <f ca="1">IFERROR(IF($C2177="","",VLOOKUP(FİLTRE!$C2177,'SKT LİSTESİ'!$F:$AJ,16,0)),"")</f>
        <v/>
      </c>
      <c r="AF2177" s="179" t="str">
        <f t="shared" ca="1" si="134"/>
        <v/>
      </c>
      <c r="AG2177" s="179">
        <f t="shared" ca="1" si="135"/>
        <v>0</v>
      </c>
      <c r="AH2177" s="179">
        <f t="shared" ca="1" si="136"/>
        <v>0</v>
      </c>
    </row>
    <row r="2178" spans="2:34" ht="15.75" x14ac:dyDescent="0.25">
      <c r="B2178">
        <f t="shared" ca="1" si="133"/>
        <v>2166</v>
      </c>
      <c r="C2178" t="str">
        <f ca="1">IFERROR(VLOOKUP(B2178,'SKT LİSTESİ'!F:F,1,0),"")</f>
        <v/>
      </c>
      <c r="E2178" s="128" t="str">
        <f ca="1">IFERROR(IF($C2178="","",VLOOKUP(FİLTRE!$C2178,'SKT LİSTESİ'!$F:$S,5,0)),"")</f>
        <v/>
      </c>
      <c r="F2178" s="129" t="str">
        <f ca="1">IFERROR(IF($C2178="","",VLOOKUP(FİLTRE!$C2178,'SKT LİSTESİ'!$F:$S,7,0)),"")</f>
        <v/>
      </c>
      <c r="G2178" s="130" t="str">
        <f ca="1">IFERROR(IF($C2178="","",VLOOKUP(FİLTRE!$C2178,'SKT LİSTESİ'!$F:$S,8,0)),"")</f>
        <v/>
      </c>
      <c r="H2178" s="131" t="str">
        <f ca="1">IF(E2178="","",IF($C2178="","",VLOOKUP(FİLTRE!$C2178,'SKT LİSTESİ'!$F:$S,9,0)))</f>
        <v/>
      </c>
      <c r="I2178" s="132" t="str">
        <f ca="1">IFERROR(IF($C2178="","",VLOOKUP(FİLTRE!$C2178,'SKT LİSTESİ'!$F:$S,10,0)),"")</f>
        <v/>
      </c>
      <c r="J2178" s="133" t="str">
        <f ca="1">IFERROR(IF($C2178="","",VLOOKUP(FİLTRE!$C2178,'SKT LİSTESİ'!$F:$S,11,0)),"")</f>
        <v/>
      </c>
      <c r="K2178" s="134" t="str">
        <f ca="1">IFERROR(IF($C2178="","",VLOOKUP(FİLTRE!$C2178,'SKT LİSTESİ'!$F:$S,12,0)),"")</f>
        <v/>
      </c>
      <c r="L2178" s="134" t="str">
        <f ca="1">IFERROR(IF($C2178="","",VLOOKUP(FİLTRE!$C2178,'SKT LİSTESİ'!$F:$S,13,0)),"")</f>
        <v/>
      </c>
      <c r="M2178" s="135" t="str">
        <f ca="1">IFERROR(IF($C2178="","",VLOOKUP(FİLTRE!$C2178,'SKT LİSTESİ'!$F:$AJ,14,0)),"")</f>
        <v/>
      </c>
      <c r="N2178" s="31" t="str">
        <f ca="1">IFERROR(IF($C2178="","",VLOOKUP(FİLTRE!$C2178,'SKT LİSTESİ'!$F:$AJ,22,0)),"")</f>
        <v/>
      </c>
      <c r="O2178" s="136" t="str">
        <f ca="1">IFERROR(IF($C2178="","",VLOOKUP(FİLTRE!$C2178,'SKT LİSTESİ'!$F:$AJ,23,0)),"")</f>
        <v/>
      </c>
      <c r="P2178" s="31"/>
      <c r="Q2178" s="31"/>
      <c r="R2178" s="137" t="str">
        <f ca="1">(IFERROR(IF($C2178="","",VLOOKUP(FİLTRE!$C2178,'SKT LİSTESİ'!$F:$AJ,15,0)),""))</f>
        <v/>
      </c>
      <c r="S2178" s="138" t="str">
        <f ca="1">IFERROR(IF($C2178="","",VLOOKUP(FİLTRE!$C2178,'SKT LİSTESİ'!$F:$AJ,16,0)),"")</f>
        <v/>
      </c>
      <c r="AF2178" s="179" t="str">
        <f t="shared" ca="1" si="134"/>
        <v/>
      </c>
      <c r="AG2178" s="179">
        <f t="shared" ca="1" si="135"/>
        <v>0</v>
      </c>
      <c r="AH2178" s="179">
        <f t="shared" ca="1" si="136"/>
        <v>0</v>
      </c>
    </row>
    <row r="2179" spans="2:34" ht="15.75" x14ac:dyDescent="0.25">
      <c r="B2179">
        <f t="shared" ca="1" si="133"/>
        <v>2167</v>
      </c>
      <c r="C2179" t="str">
        <f ca="1">IFERROR(VLOOKUP(B2179,'SKT LİSTESİ'!F:F,1,0),"")</f>
        <v/>
      </c>
      <c r="E2179" s="128" t="str">
        <f ca="1">IFERROR(IF($C2179="","",VLOOKUP(FİLTRE!$C2179,'SKT LİSTESİ'!$F:$S,5,0)),"")</f>
        <v/>
      </c>
      <c r="F2179" s="129" t="str">
        <f ca="1">IFERROR(IF($C2179="","",VLOOKUP(FİLTRE!$C2179,'SKT LİSTESİ'!$F:$S,7,0)),"")</f>
        <v/>
      </c>
      <c r="G2179" s="130" t="str">
        <f ca="1">IFERROR(IF($C2179="","",VLOOKUP(FİLTRE!$C2179,'SKT LİSTESİ'!$F:$S,8,0)),"")</f>
        <v/>
      </c>
      <c r="H2179" s="131" t="str">
        <f ca="1">IF(E2179="","",IF($C2179="","",VLOOKUP(FİLTRE!$C2179,'SKT LİSTESİ'!$F:$S,9,0)))</f>
        <v/>
      </c>
      <c r="I2179" s="132" t="str">
        <f ca="1">IFERROR(IF($C2179="","",VLOOKUP(FİLTRE!$C2179,'SKT LİSTESİ'!$F:$S,10,0)),"")</f>
        <v/>
      </c>
      <c r="J2179" s="133" t="str">
        <f ca="1">IFERROR(IF($C2179="","",VLOOKUP(FİLTRE!$C2179,'SKT LİSTESİ'!$F:$S,11,0)),"")</f>
        <v/>
      </c>
      <c r="K2179" s="134" t="str">
        <f ca="1">IFERROR(IF($C2179="","",VLOOKUP(FİLTRE!$C2179,'SKT LİSTESİ'!$F:$S,12,0)),"")</f>
        <v/>
      </c>
      <c r="L2179" s="134" t="str">
        <f ca="1">IFERROR(IF($C2179="","",VLOOKUP(FİLTRE!$C2179,'SKT LİSTESİ'!$F:$S,13,0)),"")</f>
        <v/>
      </c>
      <c r="M2179" s="135" t="str">
        <f ca="1">IFERROR(IF($C2179="","",VLOOKUP(FİLTRE!$C2179,'SKT LİSTESİ'!$F:$AJ,14,0)),"")</f>
        <v/>
      </c>
      <c r="N2179" s="31" t="str">
        <f ca="1">IFERROR(IF($C2179="","",VLOOKUP(FİLTRE!$C2179,'SKT LİSTESİ'!$F:$AJ,22,0)),"")</f>
        <v/>
      </c>
      <c r="O2179" s="136" t="str">
        <f ca="1">IFERROR(IF($C2179="","",VLOOKUP(FİLTRE!$C2179,'SKT LİSTESİ'!$F:$AJ,23,0)),"")</f>
        <v/>
      </c>
      <c r="P2179" s="31"/>
      <c r="Q2179" s="31"/>
      <c r="R2179" s="137" t="str">
        <f ca="1">(IFERROR(IF($C2179="","",VLOOKUP(FİLTRE!$C2179,'SKT LİSTESİ'!$F:$AJ,15,0)),""))</f>
        <v/>
      </c>
      <c r="S2179" s="138" t="str">
        <f ca="1">IFERROR(IF($C2179="","",VLOOKUP(FİLTRE!$C2179,'SKT LİSTESİ'!$F:$AJ,16,0)),"")</f>
        <v/>
      </c>
      <c r="AF2179" s="179" t="str">
        <f t="shared" ca="1" si="134"/>
        <v/>
      </c>
      <c r="AG2179" s="179">
        <f t="shared" ca="1" si="135"/>
        <v>0</v>
      </c>
      <c r="AH2179" s="179">
        <f t="shared" ca="1" si="136"/>
        <v>0</v>
      </c>
    </row>
    <row r="2180" spans="2:34" ht="15.75" x14ac:dyDescent="0.25">
      <c r="B2180">
        <f t="shared" ca="1" si="133"/>
        <v>2168</v>
      </c>
      <c r="C2180" t="str">
        <f ca="1">IFERROR(VLOOKUP(B2180,'SKT LİSTESİ'!F:F,1,0),"")</f>
        <v/>
      </c>
      <c r="E2180" s="128" t="str">
        <f ca="1">IFERROR(IF($C2180="","",VLOOKUP(FİLTRE!$C2180,'SKT LİSTESİ'!$F:$S,5,0)),"")</f>
        <v/>
      </c>
      <c r="F2180" s="129" t="str">
        <f ca="1">IFERROR(IF($C2180="","",VLOOKUP(FİLTRE!$C2180,'SKT LİSTESİ'!$F:$S,7,0)),"")</f>
        <v/>
      </c>
      <c r="G2180" s="130" t="str">
        <f ca="1">IFERROR(IF($C2180="","",VLOOKUP(FİLTRE!$C2180,'SKT LİSTESİ'!$F:$S,8,0)),"")</f>
        <v/>
      </c>
      <c r="H2180" s="131" t="str">
        <f ca="1">IF(E2180="","",IF($C2180="","",VLOOKUP(FİLTRE!$C2180,'SKT LİSTESİ'!$F:$S,9,0)))</f>
        <v/>
      </c>
      <c r="I2180" s="132" t="str">
        <f ca="1">IFERROR(IF($C2180="","",VLOOKUP(FİLTRE!$C2180,'SKT LİSTESİ'!$F:$S,10,0)),"")</f>
        <v/>
      </c>
      <c r="J2180" s="133" t="str">
        <f ca="1">IFERROR(IF($C2180="","",VLOOKUP(FİLTRE!$C2180,'SKT LİSTESİ'!$F:$S,11,0)),"")</f>
        <v/>
      </c>
      <c r="K2180" s="134" t="str">
        <f ca="1">IFERROR(IF($C2180="","",VLOOKUP(FİLTRE!$C2180,'SKT LİSTESİ'!$F:$S,12,0)),"")</f>
        <v/>
      </c>
      <c r="L2180" s="134" t="str">
        <f ca="1">IFERROR(IF($C2180="","",VLOOKUP(FİLTRE!$C2180,'SKT LİSTESİ'!$F:$S,13,0)),"")</f>
        <v/>
      </c>
      <c r="M2180" s="135" t="str">
        <f ca="1">IFERROR(IF($C2180="","",VLOOKUP(FİLTRE!$C2180,'SKT LİSTESİ'!$F:$AJ,14,0)),"")</f>
        <v/>
      </c>
      <c r="N2180" s="31" t="str">
        <f ca="1">IFERROR(IF($C2180="","",VLOOKUP(FİLTRE!$C2180,'SKT LİSTESİ'!$F:$AJ,22,0)),"")</f>
        <v/>
      </c>
      <c r="O2180" s="136" t="str">
        <f ca="1">IFERROR(IF($C2180="","",VLOOKUP(FİLTRE!$C2180,'SKT LİSTESİ'!$F:$AJ,23,0)),"")</f>
        <v/>
      </c>
      <c r="P2180" s="31"/>
      <c r="Q2180" s="31"/>
      <c r="R2180" s="137" t="str">
        <f ca="1">(IFERROR(IF($C2180="","",VLOOKUP(FİLTRE!$C2180,'SKT LİSTESİ'!$F:$AJ,15,0)),""))</f>
        <v/>
      </c>
      <c r="S2180" s="138" t="str">
        <f ca="1">IFERROR(IF($C2180="","",VLOOKUP(FİLTRE!$C2180,'SKT LİSTESİ'!$F:$AJ,16,0)),"")</f>
        <v/>
      </c>
      <c r="AF2180" s="179" t="str">
        <f t="shared" ca="1" si="134"/>
        <v/>
      </c>
      <c r="AG2180" s="179">
        <f t="shared" ca="1" si="135"/>
        <v>0</v>
      </c>
      <c r="AH2180" s="179">
        <f t="shared" ca="1" si="136"/>
        <v>0</v>
      </c>
    </row>
    <row r="2181" spans="2:34" ht="15.75" x14ac:dyDescent="0.25">
      <c r="B2181">
        <f t="shared" ca="1" si="133"/>
        <v>2169</v>
      </c>
      <c r="C2181" t="str">
        <f ca="1">IFERROR(VLOOKUP(B2181,'SKT LİSTESİ'!F:F,1,0),"")</f>
        <v/>
      </c>
      <c r="E2181" s="128" t="str">
        <f ca="1">IFERROR(IF($C2181="","",VLOOKUP(FİLTRE!$C2181,'SKT LİSTESİ'!$F:$S,5,0)),"")</f>
        <v/>
      </c>
      <c r="F2181" s="129" t="str">
        <f ca="1">IFERROR(IF($C2181="","",VLOOKUP(FİLTRE!$C2181,'SKT LİSTESİ'!$F:$S,7,0)),"")</f>
        <v/>
      </c>
      <c r="G2181" s="130" t="str">
        <f ca="1">IFERROR(IF($C2181="","",VLOOKUP(FİLTRE!$C2181,'SKT LİSTESİ'!$F:$S,8,0)),"")</f>
        <v/>
      </c>
      <c r="H2181" s="131" t="str">
        <f ca="1">IF(E2181="","",IF($C2181="","",VLOOKUP(FİLTRE!$C2181,'SKT LİSTESİ'!$F:$S,9,0)))</f>
        <v/>
      </c>
      <c r="I2181" s="132" t="str">
        <f ca="1">IFERROR(IF($C2181="","",VLOOKUP(FİLTRE!$C2181,'SKT LİSTESİ'!$F:$S,10,0)),"")</f>
        <v/>
      </c>
      <c r="J2181" s="133" t="str">
        <f ca="1">IFERROR(IF($C2181="","",VLOOKUP(FİLTRE!$C2181,'SKT LİSTESİ'!$F:$S,11,0)),"")</f>
        <v/>
      </c>
      <c r="K2181" s="134" t="str">
        <f ca="1">IFERROR(IF($C2181="","",VLOOKUP(FİLTRE!$C2181,'SKT LİSTESİ'!$F:$S,12,0)),"")</f>
        <v/>
      </c>
      <c r="L2181" s="134" t="str">
        <f ca="1">IFERROR(IF($C2181="","",VLOOKUP(FİLTRE!$C2181,'SKT LİSTESİ'!$F:$S,13,0)),"")</f>
        <v/>
      </c>
      <c r="M2181" s="135" t="str">
        <f ca="1">IFERROR(IF($C2181="","",VLOOKUP(FİLTRE!$C2181,'SKT LİSTESİ'!$F:$AJ,14,0)),"")</f>
        <v/>
      </c>
      <c r="N2181" s="31" t="str">
        <f ca="1">IFERROR(IF($C2181="","",VLOOKUP(FİLTRE!$C2181,'SKT LİSTESİ'!$F:$AJ,22,0)),"")</f>
        <v/>
      </c>
      <c r="O2181" s="136" t="str">
        <f ca="1">IFERROR(IF($C2181="","",VLOOKUP(FİLTRE!$C2181,'SKT LİSTESİ'!$F:$AJ,23,0)),"")</f>
        <v/>
      </c>
      <c r="P2181" s="31"/>
      <c r="Q2181" s="31"/>
      <c r="R2181" s="137" t="str">
        <f ca="1">(IFERROR(IF($C2181="","",VLOOKUP(FİLTRE!$C2181,'SKT LİSTESİ'!$F:$AJ,15,0)),""))</f>
        <v/>
      </c>
      <c r="S2181" s="138" t="str">
        <f ca="1">IFERROR(IF($C2181="","",VLOOKUP(FİLTRE!$C2181,'SKT LİSTESİ'!$F:$AJ,16,0)),"")</f>
        <v/>
      </c>
      <c r="AF2181" s="179" t="str">
        <f t="shared" ca="1" si="134"/>
        <v/>
      </c>
      <c r="AG2181" s="179">
        <f t="shared" ca="1" si="135"/>
        <v>0</v>
      </c>
      <c r="AH2181" s="179">
        <f t="shared" ca="1" si="136"/>
        <v>0</v>
      </c>
    </row>
    <row r="2182" spans="2:34" ht="15.75" x14ac:dyDescent="0.25">
      <c r="B2182">
        <f t="shared" ca="1" si="133"/>
        <v>2170</v>
      </c>
      <c r="C2182" t="str">
        <f ca="1">IFERROR(VLOOKUP(B2182,'SKT LİSTESİ'!F:F,1,0),"")</f>
        <v/>
      </c>
      <c r="E2182" s="128" t="str">
        <f ca="1">IFERROR(IF($C2182="","",VLOOKUP(FİLTRE!$C2182,'SKT LİSTESİ'!$F:$S,5,0)),"")</f>
        <v/>
      </c>
      <c r="F2182" s="129" t="str">
        <f ca="1">IFERROR(IF($C2182="","",VLOOKUP(FİLTRE!$C2182,'SKT LİSTESİ'!$F:$S,7,0)),"")</f>
        <v/>
      </c>
      <c r="G2182" s="130" t="str">
        <f ca="1">IFERROR(IF($C2182="","",VLOOKUP(FİLTRE!$C2182,'SKT LİSTESİ'!$F:$S,8,0)),"")</f>
        <v/>
      </c>
      <c r="H2182" s="131" t="str">
        <f ca="1">IF(E2182="","",IF($C2182="","",VLOOKUP(FİLTRE!$C2182,'SKT LİSTESİ'!$F:$S,9,0)))</f>
        <v/>
      </c>
      <c r="I2182" s="132" t="str">
        <f ca="1">IFERROR(IF($C2182="","",VLOOKUP(FİLTRE!$C2182,'SKT LİSTESİ'!$F:$S,10,0)),"")</f>
        <v/>
      </c>
      <c r="J2182" s="133" t="str">
        <f ca="1">IFERROR(IF($C2182="","",VLOOKUP(FİLTRE!$C2182,'SKT LİSTESİ'!$F:$S,11,0)),"")</f>
        <v/>
      </c>
      <c r="K2182" s="134" t="str">
        <f ca="1">IFERROR(IF($C2182="","",VLOOKUP(FİLTRE!$C2182,'SKT LİSTESİ'!$F:$S,12,0)),"")</f>
        <v/>
      </c>
      <c r="L2182" s="134" t="str">
        <f ca="1">IFERROR(IF($C2182="","",VLOOKUP(FİLTRE!$C2182,'SKT LİSTESİ'!$F:$S,13,0)),"")</f>
        <v/>
      </c>
      <c r="M2182" s="135" t="str">
        <f ca="1">IFERROR(IF($C2182="","",VLOOKUP(FİLTRE!$C2182,'SKT LİSTESİ'!$F:$AJ,14,0)),"")</f>
        <v/>
      </c>
      <c r="N2182" s="31" t="str">
        <f ca="1">IFERROR(IF($C2182="","",VLOOKUP(FİLTRE!$C2182,'SKT LİSTESİ'!$F:$AJ,22,0)),"")</f>
        <v/>
      </c>
      <c r="O2182" s="136" t="str">
        <f ca="1">IFERROR(IF($C2182="","",VLOOKUP(FİLTRE!$C2182,'SKT LİSTESİ'!$F:$AJ,23,0)),"")</f>
        <v/>
      </c>
      <c r="P2182" s="31"/>
      <c r="Q2182" s="31"/>
      <c r="R2182" s="137" t="str">
        <f ca="1">(IFERROR(IF($C2182="","",VLOOKUP(FİLTRE!$C2182,'SKT LİSTESİ'!$F:$AJ,15,0)),""))</f>
        <v/>
      </c>
      <c r="S2182" s="138" t="str">
        <f ca="1">IFERROR(IF($C2182="","",VLOOKUP(FİLTRE!$C2182,'SKT LİSTESİ'!$F:$AJ,16,0)),"")</f>
        <v/>
      </c>
      <c r="AF2182" s="179" t="str">
        <f t="shared" ca="1" si="134"/>
        <v/>
      </c>
      <c r="AG2182" s="179">
        <f t="shared" ca="1" si="135"/>
        <v>0</v>
      </c>
      <c r="AH2182" s="179">
        <f t="shared" ca="1" si="136"/>
        <v>0</v>
      </c>
    </row>
    <row r="2183" spans="2:34" ht="15.75" x14ac:dyDescent="0.25">
      <c r="B2183">
        <f t="shared" ca="1" si="133"/>
        <v>2171</v>
      </c>
      <c r="C2183" t="str">
        <f ca="1">IFERROR(VLOOKUP(B2183,'SKT LİSTESİ'!F:F,1,0),"")</f>
        <v/>
      </c>
      <c r="E2183" s="128" t="str">
        <f ca="1">IFERROR(IF($C2183="","",VLOOKUP(FİLTRE!$C2183,'SKT LİSTESİ'!$F:$S,5,0)),"")</f>
        <v/>
      </c>
      <c r="F2183" s="129" t="str">
        <f ca="1">IFERROR(IF($C2183="","",VLOOKUP(FİLTRE!$C2183,'SKT LİSTESİ'!$F:$S,7,0)),"")</f>
        <v/>
      </c>
      <c r="G2183" s="130" t="str">
        <f ca="1">IFERROR(IF($C2183="","",VLOOKUP(FİLTRE!$C2183,'SKT LİSTESİ'!$F:$S,8,0)),"")</f>
        <v/>
      </c>
      <c r="H2183" s="131" t="str">
        <f ca="1">IF(E2183="","",IF($C2183="","",VLOOKUP(FİLTRE!$C2183,'SKT LİSTESİ'!$F:$S,9,0)))</f>
        <v/>
      </c>
      <c r="I2183" s="132" t="str">
        <f ca="1">IFERROR(IF($C2183="","",VLOOKUP(FİLTRE!$C2183,'SKT LİSTESİ'!$F:$S,10,0)),"")</f>
        <v/>
      </c>
      <c r="J2183" s="133" t="str">
        <f ca="1">IFERROR(IF($C2183="","",VLOOKUP(FİLTRE!$C2183,'SKT LİSTESİ'!$F:$S,11,0)),"")</f>
        <v/>
      </c>
      <c r="K2183" s="134" t="str">
        <f ca="1">IFERROR(IF($C2183="","",VLOOKUP(FİLTRE!$C2183,'SKT LİSTESİ'!$F:$S,12,0)),"")</f>
        <v/>
      </c>
      <c r="L2183" s="134" t="str">
        <f ca="1">IFERROR(IF($C2183="","",VLOOKUP(FİLTRE!$C2183,'SKT LİSTESİ'!$F:$S,13,0)),"")</f>
        <v/>
      </c>
      <c r="M2183" s="135" t="str">
        <f ca="1">IFERROR(IF($C2183="","",VLOOKUP(FİLTRE!$C2183,'SKT LİSTESİ'!$F:$AJ,14,0)),"")</f>
        <v/>
      </c>
      <c r="N2183" s="31" t="str">
        <f ca="1">IFERROR(IF($C2183="","",VLOOKUP(FİLTRE!$C2183,'SKT LİSTESİ'!$F:$AJ,22,0)),"")</f>
        <v/>
      </c>
      <c r="O2183" s="136" t="str">
        <f ca="1">IFERROR(IF($C2183="","",VLOOKUP(FİLTRE!$C2183,'SKT LİSTESİ'!$F:$AJ,23,0)),"")</f>
        <v/>
      </c>
      <c r="P2183" s="31"/>
      <c r="Q2183" s="31"/>
      <c r="R2183" s="137" t="str">
        <f ca="1">(IFERROR(IF($C2183="","",VLOOKUP(FİLTRE!$C2183,'SKT LİSTESİ'!$F:$AJ,15,0)),""))</f>
        <v/>
      </c>
      <c r="S2183" s="138" t="str">
        <f ca="1">IFERROR(IF($C2183="","",VLOOKUP(FİLTRE!$C2183,'SKT LİSTESİ'!$F:$AJ,16,0)),"")</f>
        <v/>
      </c>
      <c r="AF2183" s="179" t="str">
        <f t="shared" ca="1" si="134"/>
        <v/>
      </c>
      <c r="AG2183" s="179">
        <f t="shared" ca="1" si="135"/>
        <v>0</v>
      </c>
      <c r="AH2183" s="179">
        <f t="shared" ca="1" si="136"/>
        <v>0</v>
      </c>
    </row>
    <row r="2184" spans="2:34" ht="15.75" x14ac:dyDescent="0.25">
      <c r="B2184">
        <f t="shared" ca="1" si="133"/>
        <v>2172</v>
      </c>
      <c r="C2184" t="str">
        <f ca="1">IFERROR(VLOOKUP(B2184,'SKT LİSTESİ'!F:F,1,0),"")</f>
        <v/>
      </c>
      <c r="E2184" s="128" t="str">
        <f ca="1">IFERROR(IF($C2184="","",VLOOKUP(FİLTRE!$C2184,'SKT LİSTESİ'!$F:$S,5,0)),"")</f>
        <v/>
      </c>
      <c r="F2184" s="129" t="str">
        <f ca="1">IFERROR(IF($C2184="","",VLOOKUP(FİLTRE!$C2184,'SKT LİSTESİ'!$F:$S,7,0)),"")</f>
        <v/>
      </c>
      <c r="G2184" s="130" t="str">
        <f ca="1">IFERROR(IF($C2184="","",VLOOKUP(FİLTRE!$C2184,'SKT LİSTESİ'!$F:$S,8,0)),"")</f>
        <v/>
      </c>
      <c r="H2184" s="131" t="str">
        <f ca="1">IF(E2184="","",IF($C2184="","",VLOOKUP(FİLTRE!$C2184,'SKT LİSTESİ'!$F:$S,9,0)))</f>
        <v/>
      </c>
      <c r="I2184" s="132" t="str">
        <f ca="1">IFERROR(IF($C2184="","",VLOOKUP(FİLTRE!$C2184,'SKT LİSTESİ'!$F:$S,10,0)),"")</f>
        <v/>
      </c>
      <c r="J2184" s="133" t="str">
        <f ca="1">IFERROR(IF($C2184="","",VLOOKUP(FİLTRE!$C2184,'SKT LİSTESİ'!$F:$S,11,0)),"")</f>
        <v/>
      </c>
      <c r="K2184" s="134" t="str">
        <f ca="1">IFERROR(IF($C2184="","",VLOOKUP(FİLTRE!$C2184,'SKT LİSTESİ'!$F:$S,12,0)),"")</f>
        <v/>
      </c>
      <c r="L2184" s="134" t="str">
        <f ca="1">IFERROR(IF($C2184="","",VLOOKUP(FİLTRE!$C2184,'SKT LİSTESİ'!$F:$S,13,0)),"")</f>
        <v/>
      </c>
      <c r="M2184" s="135" t="str">
        <f ca="1">IFERROR(IF($C2184="","",VLOOKUP(FİLTRE!$C2184,'SKT LİSTESİ'!$F:$AJ,14,0)),"")</f>
        <v/>
      </c>
      <c r="N2184" s="31" t="str">
        <f ca="1">IFERROR(IF($C2184="","",VLOOKUP(FİLTRE!$C2184,'SKT LİSTESİ'!$F:$AJ,22,0)),"")</f>
        <v/>
      </c>
      <c r="O2184" s="136" t="str">
        <f ca="1">IFERROR(IF($C2184="","",VLOOKUP(FİLTRE!$C2184,'SKT LİSTESİ'!$F:$AJ,23,0)),"")</f>
        <v/>
      </c>
      <c r="P2184" s="31"/>
      <c r="Q2184" s="31"/>
      <c r="R2184" s="137" t="str">
        <f ca="1">(IFERROR(IF($C2184="","",VLOOKUP(FİLTRE!$C2184,'SKT LİSTESİ'!$F:$AJ,15,0)),""))</f>
        <v/>
      </c>
      <c r="S2184" s="138" t="str">
        <f ca="1">IFERROR(IF($C2184="","",VLOOKUP(FİLTRE!$C2184,'SKT LİSTESİ'!$F:$AJ,16,0)),"")</f>
        <v/>
      </c>
      <c r="AF2184" s="179" t="str">
        <f t="shared" ca="1" si="134"/>
        <v/>
      </c>
      <c r="AG2184" s="179">
        <f t="shared" ca="1" si="135"/>
        <v>0</v>
      </c>
      <c r="AH2184" s="179">
        <f t="shared" ca="1" si="136"/>
        <v>0</v>
      </c>
    </row>
    <row r="2185" spans="2:34" ht="15.75" x14ac:dyDescent="0.25">
      <c r="B2185">
        <f t="shared" ca="1" si="133"/>
        <v>2173</v>
      </c>
      <c r="C2185" t="str">
        <f ca="1">IFERROR(VLOOKUP(B2185,'SKT LİSTESİ'!F:F,1,0),"")</f>
        <v/>
      </c>
      <c r="E2185" s="128" t="str">
        <f ca="1">IFERROR(IF($C2185="","",VLOOKUP(FİLTRE!$C2185,'SKT LİSTESİ'!$F:$S,5,0)),"")</f>
        <v/>
      </c>
      <c r="F2185" s="129" t="str">
        <f ca="1">IFERROR(IF($C2185="","",VLOOKUP(FİLTRE!$C2185,'SKT LİSTESİ'!$F:$S,7,0)),"")</f>
        <v/>
      </c>
      <c r="G2185" s="130" t="str">
        <f ca="1">IFERROR(IF($C2185="","",VLOOKUP(FİLTRE!$C2185,'SKT LİSTESİ'!$F:$S,8,0)),"")</f>
        <v/>
      </c>
      <c r="H2185" s="131" t="str">
        <f ca="1">IF(E2185="","",IF($C2185="","",VLOOKUP(FİLTRE!$C2185,'SKT LİSTESİ'!$F:$S,9,0)))</f>
        <v/>
      </c>
      <c r="I2185" s="132" t="str">
        <f ca="1">IFERROR(IF($C2185="","",VLOOKUP(FİLTRE!$C2185,'SKT LİSTESİ'!$F:$S,10,0)),"")</f>
        <v/>
      </c>
      <c r="J2185" s="133" t="str">
        <f ca="1">IFERROR(IF($C2185="","",VLOOKUP(FİLTRE!$C2185,'SKT LİSTESİ'!$F:$S,11,0)),"")</f>
        <v/>
      </c>
      <c r="K2185" s="134" t="str">
        <f ca="1">IFERROR(IF($C2185="","",VLOOKUP(FİLTRE!$C2185,'SKT LİSTESİ'!$F:$S,12,0)),"")</f>
        <v/>
      </c>
      <c r="L2185" s="134" t="str">
        <f ca="1">IFERROR(IF($C2185="","",VLOOKUP(FİLTRE!$C2185,'SKT LİSTESİ'!$F:$S,13,0)),"")</f>
        <v/>
      </c>
      <c r="M2185" s="135" t="str">
        <f ca="1">IFERROR(IF($C2185="","",VLOOKUP(FİLTRE!$C2185,'SKT LİSTESİ'!$F:$AJ,14,0)),"")</f>
        <v/>
      </c>
      <c r="N2185" s="31" t="str">
        <f ca="1">IFERROR(IF($C2185="","",VLOOKUP(FİLTRE!$C2185,'SKT LİSTESİ'!$F:$AJ,22,0)),"")</f>
        <v/>
      </c>
      <c r="O2185" s="136" t="str">
        <f ca="1">IFERROR(IF($C2185="","",VLOOKUP(FİLTRE!$C2185,'SKT LİSTESİ'!$F:$AJ,23,0)),"")</f>
        <v/>
      </c>
      <c r="P2185" s="31"/>
      <c r="Q2185" s="31"/>
      <c r="R2185" s="137" t="str">
        <f ca="1">(IFERROR(IF($C2185="","",VLOOKUP(FİLTRE!$C2185,'SKT LİSTESİ'!$F:$AJ,15,0)),""))</f>
        <v/>
      </c>
      <c r="S2185" s="138" t="str">
        <f ca="1">IFERROR(IF($C2185="","",VLOOKUP(FİLTRE!$C2185,'SKT LİSTESİ'!$F:$AJ,16,0)),"")</f>
        <v/>
      </c>
      <c r="AF2185" s="179" t="str">
        <f t="shared" ca="1" si="134"/>
        <v/>
      </c>
      <c r="AG2185" s="179">
        <f t="shared" ca="1" si="135"/>
        <v>0</v>
      </c>
      <c r="AH2185" s="179">
        <f t="shared" ca="1" si="136"/>
        <v>0</v>
      </c>
    </row>
    <row r="2186" spans="2:34" ht="15.75" x14ac:dyDescent="0.25">
      <c r="B2186">
        <f t="shared" ca="1" si="133"/>
        <v>2174</v>
      </c>
      <c r="C2186" t="str">
        <f ca="1">IFERROR(VLOOKUP(B2186,'SKT LİSTESİ'!F:F,1,0),"")</f>
        <v/>
      </c>
      <c r="E2186" s="128" t="str">
        <f ca="1">IFERROR(IF($C2186="","",VLOOKUP(FİLTRE!$C2186,'SKT LİSTESİ'!$F:$S,5,0)),"")</f>
        <v/>
      </c>
      <c r="F2186" s="129" t="str">
        <f ca="1">IFERROR(IF($C2186="","",VLOOKUP(FİLTRE!$C2186,'SKT LİSTESİ'!$F:$S,7,0)),"")</f>
        <v/>
      </c>
      <c r="G2186" s="130" t="str">
        <f ca="1">IFERROR(IF($C2186="","",VLOOKUP(FİLTRE!$C2186,'SKT LİSTESİ'!$F:$S,8,0)),"")</f>
        <v/>
      </c>
      <c r="H2186" s="131" t="str">
        <f ca="1">IF(E2186="","",IF($C2186="","",VLOOKUP(FİLTRE!$C2186,'SKT LİSTESİ'!$F:$S,9,0)))</f>
        <v/>
      </c>
      <c r="I2186" s="132" t="str">
        <f ca="1">IFERROR(IF($C2186="","",VLOOKUP(FİLTRE!$C2186,'SKT LİSTESİ'!$F:$S,10,0)),"")</f>
        <v/>
      </c>
      <c r="J2186" s="133" t="str">
        <f ca="1">IFERROR(IF($C2186="","",VLOOKUP(FİLTRE!$C2186,'SKT LİSTESİ'!$F:$S,11,0)),"")</f>
        <v/>
      </c>
      <c r="K2186" s="134" t="str">
        <f ca="1">IFERROR(IF($C2186="","",VLOOKUP(FİLTRE!$C2186,'SKT LİSTESİ'!$F:$S,12,0)),"")</f>
        <v/>
      </c>
      <c r="L2186" s="134" t="str">
        <f ca="1">IFERROR(IF($C2186="","",VLOOKUP(FİLTRE!$C2186,'SKT LİSTESİ'!$F:$S,13,0)),"")</f>
        <v/>
      </c>
      <c r="M2186" s="135" t="str">
        <f ca="1">IFERROR(IF($C2186="","",VLOOKUP(FİLTRE!$C2186,'SKT LİSTESİ'!$F:$AJ,14,0)),"")</f>
        <v/>
      </c>
      <c r="N2186" s="31" t="str">
        <f ca="1">IFERROR(IF($C2186="","",VLOOKUP(FİLTRE!$C2186,'SKT LİSTESİ'!$F:$AJ,22,0)),"")</f>
        <v/>
      </c>
      <c r="O2186" s="136" t="str">
        <f ca="1">IFERROR(IF($C2186="","",VLOOKUP(FİLTRE!$C2186,'SKT LİSTESİ'!$F:$AJ,23,0)),"")</f>
        <v/>
      </c>
      <c r="P2186" s="31"/>
      <c r="Q2186" s="31"/>
      <c r="R2186" s="137" t="str">
        <f ca="1">(IFERROR(IF($C2186="","",VLOOKUP(FİLTRE!$C2186,'SKT LİSTESİ'!$F:$AJ,15,0)),""))</f>
        <v/>
      </c>
      <c r="S2186" s="138" t="str">
        <f ca="1">IFERROR(IF($C2186="","",VLOOKUP(FİLTRE!$C2186,'SKT LİSTESİ'!$F:$AJ,16,0)),"")</f>
        <v/>
      </c>
      <c r="AF2186" s="179" t="str">
        <f t="shared" ca="1" si="134"/>
        <v/>
      </c>
      <c r="AG2186" s="179">
        <f t="shared" ca="1" si="135"/>
        <v>0</v>
      </c>
      <c r="AH2186" s="179">
        <f t="shared" ca="1" si="136"/>
        <v>0</v>
      </c>
    </row>
    <row r="2187" spans="2:34" ht="15.75" x14ac:dyDescent="0.25">
      <c r="B2187">
        <f t="shared" ca="1" si="133"/>
        <v>2175</v>
      </c>
      <c r="C2187" t="str">
        <f ca="1">IFERROR(VLOOKUP(B2187,'SKT LİSTESİ'!F:F,1,0),"")</f>
        <v/>
      </c>
      <c r="E2187" s="128" t="str">
        <f ca="1">IFERROR(IF($C2187="","",VLOOKUP(FİLTRE!$C2187,'SKT LİSTESİ'!$F:$S,5,0)),"")</f>
        <v/>
      </c>
      <c r="F2187" s="129" t="str">
        <f ca="1">IFERROR(IF($C2187="","",VLOOKUP(FİLTRE!$C2187,'SKT LİSTESİ'!$F:$S,7,0)),"")</f>
        <v/>
      </c>
      <c r="G2187" s="130" t="str">
        <f ca="1">IFERROR(IF($C2187="","",VLOOKUP(FİLTRE!$C2187,'SKT LİSTESİ'!$F:$S,8,0)),"")</f>
        <v/>
      </c>
      <c r="H2187" s="131" t="str">
        <f ca="1">IF(E2187="","",IF($C2187="","",VLOOKUP(FİLTRE!$C2187,'SKT LİSTESİ'!$F:$S,9,0)))</f>
        <v/>
      </c>
      <c r="I2187" s="132" t="str">
        <f ca="1">IFERROR(IF($C2187="","",VLOOKUP(FİLTRE!$C2187,'SKT LİSTESİ'!$F:$S,10,0)),"")</f>
        <v/>
      </c>
      <c r="J2187" s="133" t="str">
        <f ca="1">IFERROR(IF($C2187="","",VLOOKUP(FİLTRE!$C2187,'SKT LİSTESİ'!$F:$S,11,0)),"")</f>
        <v/>
      </c>
      <c r="K2187" s="134" t="str">
        <f ca="1">IFERROR(IF($C2187="","",VLOOKUP(FİLTRE!$C2187,'SKT LİSTESİ'!$F:$S,12,0)),"")</f>
        <v/>
      </c>
      <c r="L2187" s="134" t="str">
        <f ca="1">IFERROR(IF($C2187="","",VLOOKUP(FİLTRE!$C2187,'SKT LİSTESİ'!$F:$S,13,0)),"")</f>
        <v/>
      </c>
      <c r="M2187" s="135" t="str">
        <f ca="1">IFERROR(IF($C2187="","",VLOOKUP(FİLTRE!$C2187,'SKT LİSTESİ'!$F:$AJ,14,0)),"")</f>
        <v/>
      </c>
      <c r="N2187" s="31" t="str">
        <f ca="1">IFERROR(IF($C2187="","",VLOOKUP(FİLTRE!$C2187,'SKT LİSTESİ'!$F:$AJ,22,0)),"")</f>
        <v/>
      </c>
      <c r="O2187" s="136" t="str">
        <f ca="1">IFERROR(IF($C2187="","",VLOOKUP(FİLTRE!$C2187,'SKT LİSTESİ'!$F:$AJ,23,0)),"")</f>
        <v/>
      </c>
      <c r="P2187" s="31"/>
      <c r="Q2187" s="31"/>
      <c r="R2187" s="137" t="str">
        <f ca="1">(IFERROR(IF($C2187="","",VLOOKUP(FİLTRE!$C2187,'SKT LİSTESİ'!$F:$AJ,15,0)),""))</f>
        <v/>
      </c>
      <c r="S2187" s="138" t="str">
        <f ca="1">IFERROR(IF($C2187="","",VLOOKUP(FİLTRE!$C2187,'SKT LİSTESİ'!$F:$AJ,16,0)),"")</f>
        <v/>
      </c>
      <c r="AF2187" s="179" t="str">
        <f t="shared" ca="1" si="134"/>
        <v/>
      </c>
      <c r="AG2187" s="179">
        <f t="shared" ca="1" si="135"/>
        <v>0</v>
      </c>
      <c r="AH2187" s="179">
        <f t="shared" ca="1" si="136"/>
        <v>0</v>
      </c>
    </row>
    <row r="2188" spans="2:34" ht="15.75" x14ac:dyDescent="0.25">
      <c r="B2188">
        <f t="shared" ca="1" si="133"/>
        <v>2176</v>
      </c>
      <c r="C2188" t="str">
        <f ca="1">IFERROR(VLOOKUP(B2188,'SKT LİSTESİ'!F:F,1,0),"")</f>
        <v/>
      </c>
      <c r="E2188" s="128" t="str">
        <f ca="1">IFERROR(IF($C2188="","",VLOOKUP(FİLTRE!$C2188,'SKT LİSTESİ'!$F:$S,5,0)),"")</f>
        <v/>
      </c>
      <c r="F2188" s="129" t="str">
        <f ca="1">IFERROR(IF($C2188="","",VLOOKUP(FİLTRE!$C2188,'SKT LİSTESİ'!$F:$S,7,0)),"")</f>
        <v/>
      </c>
      <c r="G2188" s="130" t="str">
        <f ca="1">IFERROR(IF($C2188="","",VLOOKUP(FİLTRE!$C2188,'SKT LİSTESİ'!$F:$S,8,0)),"")</f>
        <v/>
      </c>
      <c r="H2188" s="131" t="str">
        <f ca="1">IF(E2188="","",IF($C2188="","",VLOOKUP(FİLTRE!$C2188,'SKT LİSTESİ'!$F:$S,9,0)))</f>
        <v/>
      </c>
      <c r="I2188" s="132" t="str">
        <f ca="1">IFERROR(IF($C2188="","",VLOOKUP(FİLTRE!$C2188,'SKT LİSTESİ'!$F:$S,10,0)),"")</f>
        <v/>
      </c>
      <c r="J2188" s="133" t="str">
        <f ca="1">IFERROR(IF($C2188="","",VLOOKUP(FİLTRE!$C2188,'SKT LİSTESİ'!$F:$S,11,0)),"")</f>
        <v/>
      </c>
      <c r="K2188" s="134" t="str">
        <f ca="1">IFERROR(IF($C2188="","",VLOOKUP(FİLTRE!$C2188,'SKT LİSTESİ'!$F:$S,12,0)),"")</f>
        <v/>
      </c>
      <c r="L2188" s="134" t="str">
        <f ca="1">IFERROR(IF($C2188="","",VLOOKUP(FİLTRE!$C2188,'SKT LİSTESİ'!$F:$S,13,0)),"")</f>
        <v/>
      </c>
      <c r="M2188" s="135" t="str">
        <f ca="1">IFERROR(IF($C2188="","",VLOOKUP(FİLTRE!$C2188,'SKT LİSTESİ'!$F:$AJ,14,0)),"")</f>
        <v/>
      </c>
      <c r="N2188" s="31" t="str">
        <f ca="1">IFERROR(IF($C2188="","",VLOOKUP(FİLTRE!$C2188,'SKT LİSTESİ'!$F:$AJ,22,0)),"")</f>
        <v/>
      </c>
      <c r="O2188" s="136" t="str">
        <f ca="1">IFERROR(IF($C2188="","",VLOOKUP(FİLTRE!$C2188,'SKT LİSTESİ'!$F:$AJ,23,0)),"")</f>
        <v/>
      </c>
      <c r="P2188" s="31"/>
      <c r="Q2188" s="31"/>
      <c r="R2188" s="137" t="str">
        <f ca="1">(IFERROR(IF($C2188="","",VLOOKUP(FİLTRE!$C2188,'SKT LİSTESİ'!$F:$AJ,15,0)),""))</f>
        <v/>
      </c>
      <c r="S2188" s="138" t="str">
        <f ca="1">IFERROR(IF($C2188="","",VLOOKUP(FİLTRE!$C2188,'SKT LİSTESİ'!$F:$AJ,16,0)),"")</f>
        <v/>
      </c>
      <c r="AF2188" s="179" t="str">
        <f t="shared" ca="1" si="134"/>
        <v/>
      </c>
      <c r="AG2188" s="179">
        <f t="shared" ca="1" si="135"/>
        <v>0</v>
      </c>
      <c r="AH2188" s="179">
        <f t="shared" ca="1" si="136"/>
        <v>0</v>
      </c>
    </row>
    <row r="2189" spans="2:34" ht="15.75" x14ac:dyDescent="0.25">
      <c r="B2189">
        <f t="shared" ca="1" si="133"/>
        <v>2177</v>
      </c>
      <c r="C2189" t="str">
        <f ca="1">IFERROR(VLOOKUP(B2189,'SKT LİSTESİ'!F:F,1,0),"")</f>
        <v/>
      </c>
      <c r="E2189" s="128" t="str">
        <f ca="1">IFERROR(IF($C2189="","",VLOOKUP(FİLTRE!$C2189,'SKT LİSTESİ'!$F:$S,5,0)),"")</f>
        <v/>
      </c>
      <c r="F2189" s="129" t="str">
        <f ca="1">IFERROR(IF($C2189="","",VLOOKUP(FİLTRE!$C2189,'SKT LİSTESİ'!$F:$S,7,0)),"")</f>
        <v/>
      </c>
      <c r="G2189" s="130" t="str">
        <f ca="1">IFERROR(IF($C2189="","",VLOOKUP(FİLTRE!$C2189,'SKT LİSTESİ'!$F:$S,8,0)),"")</f>
        <v/>
      </c>
      <c r="H2189" s="131" t="str">
        <f ca="1">IF(E2189="","",IF($C2189="","",VLOOKUP(FİLTRE!$C2189,'SKT LİSTESİ'!$F:$S,9,0)))</f>
        <v/>
      </c>
      <c r="I2189" s="132" t="str">
        <f ca="1">IFERROR(IF($C2189="","",VLOOKUP(FİLTRE!$C2189,'SKT LİSTESİ'!$F:$S,10,0)),"")</f>
        <v/>
      </c>
      <c r="J2189" s="133" t="str">
        <f ca="1">IFERROR(IF($C2189="","",VLOOKUP(FİLTRE!$C2189,'SKT LİSTESİ'!$F:$S,11,0)),"")</f>
        <v/>
      </c>
      <c r="K2189" s="134" t="str">
        <f ca="1">IFERROR(IF($C2189="","",VLOOKUP(FİLTRE!$C2189,'SKT LİSTESİ'!$F:$S,12,0)),"")</f>
        <v/>
      </c>
      <c r="L2189" s="134" t="str">
        <f ca="1">IFERROR(IF($C2189="","",VLOOKUP(FİLTRE!$C2189,'SKT LİSTESİ'!$F:$S,13,0)),"")</f>
        <v/>
      </c>
      <c r="M2189" s="135" t="str">
        <f ca="1">IFERROR(IF($C2189="","",VLOOKUP(FİLTRE!$C2189,'SKT LİSTESİ'!$F:$AJ,14,0)),"")</f>
        <v/>
      </c>
      <c r="N2189" s="31" t="str">
        <f ca="1">IFERROR(IF($C2189="","",VLOOKUP(FİLTRE!$C2189,'SKT LİSTESİ'!$F:$AJ,22,0)),"")</f>
        <v/>
      </c>
      <c r="O2189" s="136" t="str">
        <f ca="1">IFERROR(IF($C2189="","",VLOOKUP(FİLTRE!$C2189,'SKT LİSTESİ'!$F:$AJ,23,0)),"")</f>
        <v/>
      </c>
      <c r="P2189" s="31"/>
      <c r="Q2189" s="31"/>
      <c r="R2189" s="137" t="str">
        <f ca="1">(IFERROR(IF($C2189="","",VLOOKUP(FİLTRE!$C2189,'SKT LİSTESİ'!$F:$AJ,15,0)),""))</f>
        <v/>
      </c>
      <c r="S2189" s="138" t="str">
        <f ca="1">IFERROR(IF($C2189="","",VLOOKUP(FİLTRE!$C2189,'SKT LİSTESİ'!$F:$AJ,16,0)),"")</f>
        <v/>
      </c>
      <c r="AF2189" s="179" t="str">
        <f t="shared" ca="1" si="134"/>
        <v/>
      </c>
      <c r="AG2189" s="179">
        <f t="shared" ca="1" si="135"/>
        <v>0</v>
      </c>
      <c r="AH2189" s="179">
        <f t="shared" ca="1" si="136"/>
        <v>0</v>
      </c>
    </row>
    <row r="2190" spans="2:34" ht="15.75" x14ac:dyDescent="0.25">
      <c r="B2190">
        <f t="shared" ref="B2190:B2253" ca="1" si="137">IF($Y$2=1,(ROW()-12),"")</f>
        <v>2178</v>
      </c>
      <c r="C2190" t="str">
        <f ca="1">IFERROR(VLOOKUP(B2190,'SKT LİSTESİ'!F:F,1,0),"")</f>
        <v/>
      </c>
      <c r="E2190" s="128" t="str">
        <f ca="1">IFERROR(IF($C2190="","",VLOOKUP(FİLTRE!$C2190,'SKT LİSTESİ'!$F:$S,5,0)),"")</f>
        <v/>
      </c>
      <c r="F2190" s="129" t="str">
        <f ca="1">IFERROR(IF($C2190="","",VLOOKUP(FİLTRE!$C2190,'SKT LİSTESİ'!$F:$S,7,0)),"")</f>
        <v/>
      </c>
      <c r="G2190" s="130" t="str">
        <f ca="1">IFERROR(IF($C2190="","",VLOOKUP(FİLTRE!$C2190,'SKT LİSTESİ'!$F:$S,8,0)),"")</f>
        <v/>
      </c>
      <c r="H2190" s="131" t="str">
        <f ca="1">IF(E2190="","",IF($C2190="","",VLOOKUP(FİLTRE!$C2190,'SKT LİSTESİ'!$F:$S,9,0)))</f>
        <v/>
      </c>
      <c r="I2190" s="132" t="str">
        <f ca="1">IFERROR(IF($C2190="","",VLOOKUP(FİLTRE!$C2190,'SKT LİSTESİ'!$F:$S,10,0)),"")</f>
        <v/>
      </c>
      <c r="J2190" s="133" t="str">
        <f ca="1">IFERROR(IF($C2190="","",VLOOKUP(FİLTRE!$C2190,'SKT LİSTESİ'!$F:$S,11,0)),"")</f>
        <v/>
      </c>
      <c r="K2190" s="134" t="str">
        <f ca="1">IFERROR(IF($C2190="","",VLOOKUP(FİLTRE!$C2190,'SKT LİSTESİ'!$F:$S,12,0)),"")</f>
        <v/>
      </c>
      <c r="L2190" s="134" t="str">
        <f ca="1">IFERROR(IF($C2190="","",VLOOKUP(FİLTRE!$C2190,'SKT LİSTESİ'!$F:$S,13,0)),"")</f>
        <v/>
      </c>
      <c r="M2190" s="135" t="str">
        <f ca="1">IFERROR(IF($C2190="","",VLOOKUP(FİLTRE!$C2190,'SKT LİSTESİ'!$F:$AJ,14,0)),"")</f>
        <v/>
      </c>
      <c r="N2190" s="31" t="str">
        <f ca="1">IFERROR(IF($C2190="","",VLOOKUP(FİLTRE!$C2190,'SKT LİSTESİ'!$F:$AJ,22,0)),"")</f>
        <v/>
      </c>
      <c r="O2190" s="136" t="str">
        <f ca="1">IFERROR(IF($C2190="","",VLOOKUP(FİLTRE!$C2190,'SKT LİSTESİ'!$F:$AJ,23,0)),"")</f>
        <v/>
      </c>
      <c r="P2190" s="31"/>
      <c r="Q2190" s="31"/>
      <c r="R2190" s="137" t="str">
        <f ca="1">(IFERROR(IF($C2190="","",VLOOKUP(FİLTRE!$C2190,'SKT LİSTESİ'!$F:$AJ,15,0)),""))</f>
        <v/>
      </c>
      <c r="S2190" s="138" t="str">
        <f ca="1">IFERROR(IF($C2190="","",VLOOKUP(FİLTRE!$C2190,'SKT LİSTESİ'!$F:$AJ,16,0)),"")</f>
        <v/>
      </c>
      <c r="AF2190" s="179" t="str">
        <f t="shared" ref="AF2190:AF2253" ca="1" si="138">IF(E2190&lt;&gt;"SAYIM",K2190,
(IF(AND(E2190="SAYIM",R2190=0),0,(COUNTIFS(E:E,"SAYIM",F:F,F2190,R:R,"&gt;"&amp;0)))))</f>
        <v/>
      </c>
      <c r="AG2190" s="179">
        <f t="shared" ref="AG2190:AG2253" ca="1" si="139">IF(E2190="SAYIM",(IFERROR(R2190/AF2190,0)),0)</f>
        <v>0</v>
      </c>
      <c r="AH2190" s="179">
        <f t="shared" ref="AH2190:AH2253" ca="1" si="140">IF(E2190="SAYIM",(IFERROR(S2190/AF2190,0)),0)</f>
        <v>0</v>
      </c>
    </row>
    <row r="2191" spans="2:34" ht="15.75" x14ac:dyDescent="0.25">
      <c r="B2191">
        <f t="shared" ca="1" si="137"/>
        <v>2179</v>
      </c>
      <c r="C2191" t="str">
        <f ca="1">IFERROR(VLOOKUP(B2191,'SKT LİSTESİ'!F:F,1,0),"")</f>
        <v/>
      </c>
      <c r="E2191" s="128" t="str">
        <f ca="1">IFERROR(IF($C2191="","",VLOOKUP(FİLTRE!$C2191,'SKT LİSTESİ'!$F:$S,5,0)),"")</f>
        <v/>
      </c>
      <c r="F2191" s="129" t="str">
        <f ca="1">IFERROR(IF($C2191="","",VLOOKUP(FİLTRE!$C2191,'SKT LİSTESİ'!$F:$S,7,0)),"")</f>
        <v/>
      </c>
      <c r="G2191" s="130" t="str">
        <f ca="1">IFERROR(IF($C2191="","",VLOOKUP(FİLTRE!$C2191,'SKT LİSTESİ'!$F:$S,8,0)),"")</f>
        <v/>
      </c>
      <c r="H2191" s="131" t="str">
        <f ca="1">IF(E2191="","",IF($C2191="","",VLOOKUP(FİLTRE!$C2191,'SKT LİSTESİ'!$F:$S,9,0)))</f>
        <v/>
      </c>
      <c r="I2191" s="132" t="str">
        <f ca="1">IFERROR(IF($C2191="","",VLOOKUP(FİLTRE!$C2191,'SKT LİSTESİ'!$F:$S,10,0)),"")</f>
        <v/>
      </c>
      <c r="J2191" s="133" t="str">
        <f ca="1">IFERROR(IF($C2191="","",VLOOKUP(FİLTRE!$C2191,'SKT LİSTESİ'!$F:$S,11,0)),"")</f>
        <v/>
      </c>
      <c r="K2191" s="134" t="str">
        <f ca="1">IFERROR(IF($C2191="","",VLOOKUP(FİLTRE!$C2191,'SKT LİSTESİ'!$F:$S,12,0)),"")</f>
        <v/>
      </c>
      <c r="L2191" s="134" t="str">
        <f ca="1">IFERROR(IF($C2191="","",VLOOKUP(FİLTRE!$C2191,'SKT LİSTESİ'!$F:$S,13,0)),"")</f>
        <v/>
      </c>
      <c r="M2191" s="135" t="str">
        <f ca="1">IFERROR(IF($C2191="","",VLOOKUP(FİLTRE!$C2191,'SKT LİSTESİ'!$F:$AJ,14,0)),"")</f>
        <v/>
      </c>
      <c r="N2191" s="31" t="str">
        <f ca="1">IFERROR(IF($C2191="","",VLOOKUP(FİLTRE!$C2191,'SKT LİSTESİ'!$F:$AJ,22,0)),"")</f>
        <v/>
      </c>
      <c r="O2191" s="136" t="str">
        <f ca="1">IFERROR(IF($C2191="","",VLOOKUP(FİLTRE!$C2191,'SKT LİSTESİ'!$F:$AJ,23,0)),"")</f>
        <v/>
      </c>
      <c r="P2191" s="31"/>
      <c r="Q2191" s="31"/>
      <c r="R2191" s="137" t="str">
        <f ca="1">(IFERROR(IF($C2191="","",VLOOKUP(FİLTRE!$C2191,'SKT LİSTESİ'!$F:$AJ,15,0)),""))</f>
        <v/>
      </c>
      <c r="S2191" s="138" t="str">
        <f ca="1">IFERROR(IF($C2191="","",VLOOKUP(FİLTRE!$C2191,'SKT LİSTESİ'!$F:$AJ,16,0)),"")</f>
        <v/>
      </c>
      <c r="AF2191" s="179" t="str">
        <f t="shared" ca="1" si="138"/>
        <v/>
      </c>
      <c r="AG2191" s="179">
        <f t="shared" ca="1" si="139"/>
        <v>0</v>
      </c>
      <c r="AH2191" s="179">
        <f t="shared" ca="1" si="140"/>
        <v>0</v>
      </c>
    </row>
    <row r="2192" spans="2:34" ht="15.75" x14ac:dyDescent="0.25">
      <c r="B2192">
        <f t="shared" ca="1" si="137"/>
        <v>2180</v>
      </c>
      <c r="C2192" t="str">
        <f ca="1">IFERROR(VLOOKUP(B2192,'SKT LİSTESİ'!F:F,1,0),"")</f>
        <v/>
      </c>
      <c r="E2192" s="128" t="str">
        <f ca="1">IFERROR(IF($C2192="","",VLOOKUP(FİLTRE!$C2192,'SKT LİSTESİ'!$F:$S,5,0)),"")</f>
        <v/>
      </c>
      <c r="F2192" s="129" t="str">
        <f ca="1">IFERROR(IF($C2192="","",VLOOKUP(FİLTRE!$C2192,'SKT LİSTESİ'!$F:$S,7,0)),"")</f>
        <v/>
      </c>
      <c r="G2192" s="130" t="str">
        <f ca="1">IFERROR(IF($C2192="","",VLOOKUP(FİLTRE!$C2192,'SKT LİSTESİ'!$F:$S,8,0)),"")</f>
        <v/>
      </c>
      <c r="H2192" s="131" t="str">
        <f ca="1">IF(E2192="","",IF($C2192="","",VLOOKUP(FİLTRE!$C2192,'SKT LİSTESİ'!$F:$S,9,0)))</f>
        <v/>
      </c>
      <c r="I2192" s="132" t="str">
        <f ca="1">IFERROR(IF($C2192="","",VLOOKUP(FİLTRE!$C2192,'SKT LİSTESİ'!$F:$S,10,0)),"")</f>
        <v/>
      </c>
      <c r="J2192" s="133" t="str">
        <f ca="1">IFERROR(IF($C2192="","",VLOOKUP(FİLTRE!$C2192,'SKT LİSTESİ'!$F:$S,11,0)),"")</f>
        <v/>
      </c>
      <c r="K2192" s="134" t="str">
        <f ca="1">IFERROR(IF($C2192="","",VLOOKUP(FİLTRE!$C2192,'SKT LİSTESİ'!$F:$S,12,0)),"")</f>
        <v/>
      </c>
      <c r="L2192" s="134" t="str">
        <f ca="1">IFERROR(IF($C2192="","",VLOOKUP(FİLTRE!$C2192,'SKT LİSTESİ'!$F:$S,13,0)),"")</f>
        <v/>
      </c>
      <c r="M2192" s="135" t="str">
        <f ca="1">IFERROR(IF($C2192="","",VLOOKUP(FİLTRE!$C2192,'SKT LİSTESİ'!$F:$AJ,14,0)),"")</f>
        <v/>
      </c>
      <c r="N2192" s="31" t="str">
        <f ca="1">IFERROR(IF($C2192="","",VLOOKUP(FİLTRE!$C2192,'SKT LİSTESİ'!$F:$AJ,22,0)),"")</f>
        <v/>
      </c>
      <c r="O2192" s="136" t="str">
        <f ca="1">IFERROR(IF($C2192="","",VLOOKUP(FİLTRE!$C2192,'SKT LİSTESİ'!$F:$AJ,23,0)),"")</f>
        <v/>
      </c>
      <c r="P2192" s="31"/>
      <c r="Q2192" s="31"/>
      <c r="R2192" s="137" t="str">
        <f ca="1">(IFERROR(IF($C2192="","",VLOOKUP(FİLTRE!$C2192,'SKT LİSTESİ'!$F:$AJ,15,0)),""))</f>
        <v/>
      </c>
      <c r="S2192" s="138" t="str">
        <f ca="1">IFERROR(IF($C2192="","",VLOOKUP(FİLTRE!$C2192,'SKT LİSTESİ'!$F:$AJ,16,0)),"")</f>
        <v/>
      </c>
      <c r="AF2192" s="179" t="str">
        <f t="shared" ca="1" si="138"/>
        <v/>
      </c>
      <c r="AG2192" s="179">
        <f t="shared" ca="1" si="139"/>
        <v>0</v>
      </c>
      <c r="AH2192" s="179">
        <f t="shared" ca="1" si="140"/>
        <v>0</v>
      </c>
    </row>
    <row r="2193" spans="2:34" ht="15.75" x14ac:dyDescent="0.25">
      <c r="B2193">
        <f t="shared" ca="1" si="137"/>
        <v>2181</v>
      </c>
      <c r="C2193" t="str">
        <f ca="1">IFERROR(VLOOKUP(B2193,'SKT LİSTESİ'!F:F,1,0),"")</f>
        <v/>
      </c>
      <c r="E2193" s="128" t="str">
        <f ca="1">IFERROR(IF($C2193="","",VLOOKUP(FİLTRE!$C2193,'SKT LİSTESİ'!$F:$S,5,0)),"")</f>
        <v/>
      </c>
      <c r="F2193" s="129" t="str">
        <f ca="1">IFERROR(IF($C2193="","",VLOOKUP(FİLTRE!$C2193,'SKT LİSTESİ'!$F:$S,7,0)),"")</f>
        <v/>
      </c>
      <c r="G2193" s="130" t="str">
        <f ca="1">IFERROR(IF($C2193="","",VLOOKUP(FİLTRE!$C2193,'SKT LİSTESİ'!$F:$S,8,0)),"")</f>
        <v/>
      </c>
      <c r="H2193" s="131" t="str">
        <f ca="1">IF(E2193="","",IF($C2193="","",VLOOKUP(FİLTRE!$C2193,'SKT LİSTESİ'!$F:$S,9,0)))</f>
        <v/>
      </c>
      <c r="I2193" s="132" t="str">
        <f ca="1">IFERROR(IF($C2193="","",VLOOKUP(FİLTRE!$C2193,'SKT LİSTESİ'!$F:$S,10,0)),"")</f>
        <v/>
      </c>
      <c r="J2193" s="133" t="str">
        <f ca="1">IFERROR(IF($C2193="","",VLOOKUP(FİLTRE!$C2193,'SKT LİSTESİ'!$F:$S,11,0)),"")</f>
        <v/>
      </c>
      <c r="K2193" s="134" t="str">
        <f ca="1">IFERROR(IF($C2193="","",VLOOKUP(FİLTRE!$C2193,'SKT LİSTESİ'!$F:$S,12,0)),"")</f>
        <v/>
      </c>
      <c r="L2193" s="134" t="str">
        <f ca="1">IFERROR(IF($C2193="","",VLOOKUP(FİLTRE!$C2193,'SKT LİSTESİ'!$F:$S,13,0)),"")</f>
        <v/>
      </c>
      <c r="M2193" s="135" t="str">
        <f ca="1">IFERROR(IF($C2193="","",VLOOKUP(FİLTRE!$C2193,'SKT LİSTESİ'!$F:$AJ,14,0)),"")</f>
        <v/>
      </c>
      <c r="N2193" s="31" t="str">
        <f ca="1">IFERROR(IF($C2193="","",VLOOKUP(FİLTRE!$C2193,'SKT LİSTESİ'!$F:$AJ,22,0)),"")</f>
        <v/>
      </c>
      <c r="O2193" s="136" t="str">
        <f ca="1">IFERROR(IF($C2193="","",VLOOKUP(FİLTRE!$C2193,'SKT LİSTESİ'!$F:$AJ,23,0)),"")</f>
        <v/>
      </c>
      <c r="P2193" s="31"/>
      <c r="Q2193" s="31"/>
      <c r="R2193" s="137" t="str">
        <f ca="1">(IFERROR(IF($C2193="","",VLOOKUP(FİLTRE!$C2193,'SKT LİSTESİ'!$F:$AJ,15,0)),""))</f>
        <v/>
      </c>
      <c r="S2193" s="138" t="str">
        <f ca="1">IFERROR(IF($C2193="","",VLOOKUP(FİLTRE!$C2193,'SKT LİSTESİ'!$F:$AJ,16,0)),"")</f>
        <v/>
      </c>
      <c r="AF2193" s="179" t="str">
        <f t="shared" ca="1" si="138"/>
        <v/>
      </c>
      <c r="AG2193" s="179">
        <f t="shared" ca="1" si="139"/>
        <v>0</v>
      </c>
      <c r="AH2193" s="179">
        <f t="shared" ca="1" si="140"/>
        <v>0</v>
      </c>
    </row>
    <row r="2194" spans="2:34" ht="15.75" x14ac:dyDescent="0.25">
      <c r="B2194">
        <f t="shared" ca="1" si="137"/>
        <v>2182</v>
      </c>
      <c r="C2194" t="str">
        <f ca="1">IFERROR(VLOOKUP(B2194,'SKT LİSTESİ'!F:F,1,0),"")</f>
        <v/>
      </c>
      <c r="E2194" s="128" t="str">
        <f ca="1">IFERROR(IF($C2194="","",VLOOKUP(FİLTRE!$C2194,'SKT LİSTESİ'!$F:$S,5,0)),"")</f>
        <v/>
      </c>
      <c r="F2194" s="129" t="str">
        <f ca="1">IFERROR(IF($C2194="","",VLOOKUP(FİLTRE!$C2194,'SKT LİSTESİ'!$F:$S,7,0)),"")</f>
        <v/>
      </c>
      <c r="G2194" s="130" t="str">
        <f ca="1">IFERROR(IF($C2194="","",VLOOKUP(FİLTRE!$C2194,'SKT LİSTESİ'!$F:$S,8,0)),"")</f>
        <v/>
      </c>
      <c r="H2194" s="131" t="str">
        <f ca="1">IF(E2194="","",IF($C2194="","",VLOOKUP(FİLTRE!$C2194,'SKT LİSTESİ'!$F:$S,9,0)))</f>
        <v/>
      </c>
      <c r="I2194" s="132" t="str">
        <f ca="1">IFERROR(IF($C2194="","",VLOOKUP(FİLTRE!$C2194,'SKT LİSTESİ'!$F:$S,10,0)),"")</f>
        <v/>
      </c>
      <c r="J2194" s="133" t="str">
        <f ca="1">IFERROR(IF($C2194="","",VLOOKUP(FİLTRE!$C2194,'SKT LİSTESİ'!$F:$S,11,0)),"")</f>
        <v/>
      </c>
      <c r="K2194" s="134" t="str">
        <f ca="1">IFERROR(IF($C2194="","",VLOOKUP(FİLTRE!$C2194,'SKT LİSTESİ'!$F:$S,12,0)),"")</f>
        <v/>
      </c>
      <c r="L2194" s="134" t="str">
        <f ca="1">IFERROR(IF($C2194="","",VLOOKUP(FİLTRE!$C2194,'SKT LİSTESİ'!$F:$S,13,0)),"")</f>
        <v/>
      </c>
      <c r="M2194" s="135" t="str">
        <f ca="1">IFERROR(IF($C2194="","",VLOOKUP(FİLTRE!$C2194,'SKT LİSTESİ'!$F:$AJ,14,0)),"")</f>
        <v/>
      </c>
      <c r="N2194" s="31" t="str">
        <f ca="1">IFERROR(IF($C2194="","",VLOOKUP(FİLTRE!$C2194,'SKT LİSTESİ'!$F:$AJ,22,0)),"")</f>
        <v/>
      </c>
      <c r="O2194" s="136" t="str">
        <f ca="1">IFERROR(IF($C2194="","",VLOOKUP(FİLTRE!$C2194,'SKT LİSTESİ'!$F:$AJ,23,0)),"")</f>
        <v/>
      </c>
      <c r="P2194" s="31"/>
      <c r="Q2194" s="31"/>
      <c r="R2194" s="137" t="str">
        <f ca="1">(IFERROR(IF($C2194="","",VLOOKUP(FİLTRE!$C2194,'SKT LİSTESİ'!$F:$AJ,15,0)),""))</f>
        <v/>
      </c>
      <c r="S2194" s="138" t="str">
        <f ca="1">IFERROR(IF($C2194="","",VLOOKUP(FİLTRE!$C2194,'SKT LİSTESİ'!$F:$AJ,16,0)),"")</f>
        <v/>
      </c>
      <c r="AF2194" s="179" t="str">
        <f t="shared" ca="1" si="138"/>
        <v/>
      </c>
      <c r="AG2194" s="179">
        <f t="shared" ca="1" si="139"/>
        <v>0</v>
      </c>
      <c r="AH2194" s="179">
        <f t="shared" ca="1" si="140"/>
        <v>0</v>
      </c>
    </row>
    <row r="2195" spans="2:34" ht="15.75" x14ac:dyDescent="0.25">
      <c r="B2195">
        <f t="shared" ca="1" si="137"/>
        <v>2183</v>
      </c>
      <c r="C2195" t="str">
        <f ca="1">IFERROR(VLOOKUP(B2195,'SKT LİSTESİ'!F:F,1,0),"")</f>
        <v/>
      </c>
      <c r="E2195" s="128" t="str">
        <f ca="1">IFERROR(IF($C2195="","",VLOOKUP(FİLTRE!$C2195,'SKT LİSTESİ'!$F:$S,5,0)),"")</f>
        <v/>
      </c>
      <c r="F2195" s="129" t="str">
        <f ca="1">IFERROR(IF($C2195="","",VLOOKUP(FİLTRE!$C2195,'SKT LİSTESİ'!$F:$S,7,0)),"")</f>
        <v/>
      </c>
      <c r="G2195" s="130" t="str">
        <f ca="1">IFERROR(IF($C2195="","",VLOOKUP(FİLTRE!$C2195,'SKT LİSTESİ'!$F:$S,8,0)),"")</f>
        <v/>
      </c>
      <c r="H2195" s="131" t="str">
        <f ca="1">IF(E2195="","",IF($C2195="","",VLOOKUP(FİLTRE!$C2195,'SKT LİSTESİ'!$F:$S,9,0)))</f>
        <v/>
      </c>
      <c r="I2195" s="132" t="str">
        <f ca="1">IFERROR(IF($C2195="","",VLOOKUP(FİLTRE!$C2195,'SKT LİSTESİ'!$F:$S,10,0)),"")</f>
        <v/>
      </c>
      <c r="J2195" s="133" t="str">
        <f ca="1">IFERROR(IF($C2195="","",VLOOKUP(FİLTRE!$C2195,'SKT LİSTESİ'!$F:$S,11,0)),"")</f>
        <v/>
      </c>
      <c r="K2195" s="134" t="str">
        <f ca="1">IFERROR(IF($C2195="","",VLOOKUP(FİLTRE!$C2195,'SKT LİSTESİ'!$F:$S,12,0)),"")</f>
        <v/>
      </c>
      <c r="L2195" s="134" t="str">
        <f ca="1">IFERROR(IF($C2195="","",VLOOKUP(FİLTRE!$C2195,'SKT LİSTESİ'!$F:$S,13,0)),"")</f>
        <v/>
      </c>
      <c r="M2195" s="135" t="str">
        <f ca="1">IFERROR(IF($C2195="","",VLOOKUP(FİLTRE!$C2195,'SKT LİSTESİ'!$F:$AJ,14,0)),"")</f>
        <v/>
      </c>
      <c r="N2195" s="31" t="str">
        <f ca="1">IFERROR(IF($C2195="","",VLOOKUP(FİLTRE!$C2195,'SKT LİSTESİ'!$F:$AJ,22,0)),"")</f>
        <v/>
      </c>
      <c r="O2195" s="136" t="str">
        <f ca="1">IFERROR(IF($C2195="","",VLOOKUP(FİLTRE!$C2195,'SKT LİSTESİ'!$F:$AJ,23,0)),"")</f>
        <v/>
      </c>
      <c r="P2195" s="31"/>
      <c r="Q2195" s="31"/>
      <c r="R2195" s="137" t="str">
        <f ca="1">(IFERROR(IF($C2195="","",VLOOKUP(FİLTRE!$C2195,'SKT LİSTESİ'!$F:$AJ,15,0)),""))</f>
        <v/>
      </c>
      <c r="S2195" s="138" t="str">
        <f ca="1">IFERROR(IF($C2195="","",VLOOKUP(FİLTRE!$C2195,'SKT LİSTESİ'!$F:$AJ,16,0)),"")</f>
        <v/>
      </c>
      <c r="AF2195" s="179" t="str">
        <f t="shared" ca="1" si="138"/>
        <v/>
      </c>
      <c r="AG2195" s="179">
        <f t="shared" ca="1" si="139"/>
        <v>0</v>
      </c>
      <c r="AH2195" s="179">
        <f t="shared" ca="1" si="140"/>
        <v>0</v>
      </c>
    </row>
    <row r="2196" spans="2:34" ht="15.75" x14ac:dyDescent="0.25">
      <c r="B2196">
        <f t="shared" ca="1" si="137"/>
        <v>2184</v>
      </c>
      <c r="C2196" t="str">
        <f ca="1">IFERROR(VLOOKUP(B2196,'SKT LİSTESİ'!F:F,1,0),"")</f>
        <v/>
      </c>
      <c r="E2196" s="128" t="str">
        <f ca="1">IFERROR(IF($C2196="","",VLOOKUP(FİLTRE!$C2196,'SKT LİSTESİ'!$F:$S,5,0)),"")</f>
        <v/>
      </c>
      <c r="F2196" s="129" t="str">
        <f ca="1">IFERROR(IF($C2196="","",VLOOKUP(FİLTRE!$C2196,'SKT LİSTESİ'!$F:$S,7,0)),"")</f>
        <v/>
      </c>
      <c r="G2196" s="130" t="str">
        <f ca="1">IFERROR(IF($C2196="","",VLOOKUP(FİLTRE!$C2196,'SKT LİSTESİ'!$F:$S,8,0)),"")</f>
        <v/>
      </c>
      <c r="H2196" s="131" t="str">
        <f ca="1">IF(E2196="","",IF($C2196="","",VLOOKUP(FİLTRE!$C2196,'SKT LİSTESİ'!$F:$S,9,0)))</f>
        <v/>
      </c>
      <c r="I2196" s="132" t="str">
        <f ca="1">IFERROR(IF($C2196="","",VLOOKUP(FİLTRE!$C2196,'SKT LİSTESİ'!$F:$S,10,0)),"")</f>
        <v/>
      </c>
      <c r="J2196" s="133" t="str">
        <f ca="1">IFERROR(IF($C2196="","",VLOOKUP(FİLTRE!$C2196,'SKT LİSTESİ'!$F:$S,11,0)),"")</f>
        <v/>
      </c>
      <c r="K2196" s="134" t="str">
        <f ca="1">IFERROR(IF($C2196="","",VLOOKUP(FİLTRE!$C2196,'SKT LİSTESİ'!$F:$S,12,0)),"")</f>
        <v/>
      </c>
      <c r="L2196" s="134" t="str">
        <f ca="1">IFERROR(IF($C2196="","",VLOOKUP(FİLTRE!$C2196,'SKT LİSTESİ'!$F:$S,13,0)),"")</f>
        <v/>
      </c>
      <c r="M2196" s="135" t="str">
        <f ca="1">IFERROR(IF($C2196="","",VLOOKUP(FİLTRE!$C2196,'SKT LİSTESİ'!$F:$AJ,14,0)),"")</f>
        <v/>
      </c>
      <c r="N2196" s="31" t="str">
        <f ca="1">IFERROR(IF($C2196="","",VLOOKUP(FİLTRE!$C2196,'SKT LİSTESİ'!$F:$AJ,22,0)),"")</f>
        <v/>
      </c>
      <c r="O2196" s="136" t="str">
        <f ca="1">IFERROR(IF($C2196="","",VLOOKUP(FİLTRE!$C2196,'SKT LİSTESİ'!$F:$AJ,23,0)),"")</f>
        <v/>
      </c>
      <c r="P2196" s="31"/>
      <c r="Q2196" s="31"/>
      <c r="R2196" s="137" t="str">
        <f ca="1">(IFERROR(IF($C2196="","",VLOOKUP(FİLTRE!$C2196,'SKT LİSTESİ'!$F:$AJ,15,0)),""))</f>
        <v/>
      </c>
      <c r="S2196" s="138" t="str">
        <f ca="1">IFERROR(IF($C2196="","",VLOOKUP(FİLTRE!$C2196,'SKT LİSTESİ'!$F:$AJ,16,0)),"")</f>
        <v/>
      </c>
      <c r="AF2196" s="179" t="str">
        <f t="shared" ca="1" si="138"/>
        <v/>
      </c>
      <c r="AG2196" s="179">
        <f t="shared" ca="1" si="139"/>
        <v>0</v>
      </c>
      <c r="AH2196" s="179">
        <f t="shared" ca="1" si="140"/>
        <v>0</v>
      </c>
    </row>
    <row r="2197" spans="2:34" ht="15.75" x14ac:dyDescent="0.25">
      <c r="B2197">
        <f t="shared" ca="1" si="137"/>
        <v>2185</v>
      </c>
      <c r="C2197" t="str">
        <f ca="1">IFERROR(VLOOKUP(B2197,'SKT LİSTESİ'!F:F,1,0),"")</f>
        <v/>
      </c>
      <c r="E2197" s="128" t="str">
        <f ca="1">IFERROR(IF($C2197="","",VLOOKUP(FİLTRE!$C2197,'SKT LİSTESİ'!$F:$S,5,0)),"")</f>
        <v/>
      </c>
      <c r="F2197" s="129" t="str">
        <f ca="1">IFERROR(IF($C2197="","",VLOOKUP(FİLTRE!$C2197,'SKT LİSTESİ'!$F:$S,7,0)),"")</f>
        <v/>
      </c>
      <c r="G2197" s="130" t="str">
        <f ca="1">IFERROR(IF($C2197="","",VLOOKUP(FİLTRE!$C2197,'SKT LİSTESİ'!$F:$S,8,0)),"")</f>
        <v/>
      </c>
      <c r="H2197" s="131" t="str">
        <f ca="1">IF(E2197="","",IF($C2197="","",VLOOKUP(FİLTRE!$C2197,'SKT LİSTESİ'!$F:$S,9,0)))</f>
        <v/>
      </c>
      <c r="I2197" s="132" t="str">
        <f ca="1">IFERROR(IF($C2197="","",VLOOKUP(FİLTRE!$C2197,'SKT LİSTESİ'!$F:$S,10,0)),"")</f>
        <v/>
      </c>
      <c r="J2197" s="133" t="str">
        <f ca="1">IFERROR(IF($C2197="","",VLOOKUP(FİLTRE!$C2197,'SKT LİSTESİ'!$F:$S,11,0)),"")</f>
        <v/>
      </c>
      <c r="K2197" s="134" t="str">
        <f ca="1">IFERROR(IF($C2197="","",VLOOKUP(FİLTRE!$C2197,'SKT LİSTESİ'!$F:$S,12,0)),"")</f>
        <v/>
      </c>
      <c r="L2197" s="134" t="str">
        <f ca="1">IFERROR(IF($C2197="","",VLOOKUP(FİLTRE!$C2197,'SKT LİSTESİ'!$F:$S,13,0)),"")</f>
        <v/>
      </c>
      <c r="M2197" s="135" t="str">
        <f ca="1">IFERROR(IF($C2197="","",VLOOKUP(FİLTRE!$C2197,'SKT LİSTESİ'!$F:$AJ,14,0)),"")</f>
        <v/>
      </c>
      <c r="N2197" s="31" t="str">
        <f ca="1">IFERROR(IF($C2197="","",VLOOKUP(FİLTRE!$C2197,'SKT LİSTESİ'!$F:$AJ,22,0)),"")</f>
        <v/>
      </c>
      <c r="O2197" s="136" t="str">
        <f ca="1">IFERROR(IF($C2197="","",VLOOKUP(FİLTRE!$C2197,'SKT LİSTESİ'!$F:$AJ,23,0)),"")</f>
        <v/>
      </c>
      <c r="P2197" s="31"/>
      <c r="Q2197" s="31"/>
      <c r="R2197" s="137" t="str">
        <f ca="1">(IFERROR(IF($C2197="","",VLOOKUP(FİLTRE!$C2197,'SKT LİSTESİ'!$F:$AJ,15,0)),""))</f>
        <v/>
      </c>
      <c r="S2197" s="138" t="str">
        <f ca="1">IFERROR(IF($C2197="","",VLOOKUP(FİLTRE!$C2197,'SKT LİSTESİ'!$F:$AJ,16,0)),"")</f>
        <v/>
      </c>
      <c r="AF2197" s="179" t="str">
        <f t="shared" ca="1" si="138"/>
        <v/>
      </c>
      <c r="AG2197" s="179">
        <f t="shared" ca="1" si="139"/>
        <v>0</v>
      </c>
      <c r="AH2197" s="179">
        <f t="shared" ca="1" si="140"/>
        <v>0</v>
      </c>
    </row>
    <row r="2198" spans="2:34" ht="15.75" x14ac:dyDescent="0.25">
      <c r="B2198">
        <f t="shared" ca="1" si="137"/>
        <v>2186</v>
      </c>
      <c r="C2198" t="str">
        <f ca="1">IFERROR(VLOOKUP(B2198,'SKT LİSTESİ'!F:F,1,0),"")</f>
        <v/>
      </c>
      <c r="E2198" s="128" t="str">
        <f ca="1">IFERROR(IF($C2198="","",VLOOKUP(FİLTRE!$C2198,'SKT LİSTESİ'!$F:$S,5,0)),"")</f>
        <v/>
      </c>
      <c r="F2198" s="129" t="str">
        <f ca="1">IFERROR(IF($C2198="","",VLOOKUP(FİLTRE!$C2198,'SKT LİSTESİ'!$F:$S,7,0)),"")</f>
        <v/>
      </c>
      <c r="G2198" s="130" t="str">
        <f ca="1">IFERROR(IF($C2198="","",VLOOKUP(FİLTRE!$C2198,'SKT LİSTESİ'!$F:$S,8,0)),"")</f>
        <v/>
      </c>
      <c r="H2198" s="131" t="str">
        <f ca="1">IF(E2198="","",IF($C2198="","",VLOOKUP(FİLTRE!$C2198,'SKT LİSTESİ'!$F:$S,9,0)))</f>
        <v/>
      </c>
      <c r="I2198" s="132" t="str">
        <f ca="1">IFERROR(IF($C2198="","",VLOOKUP(FİLTRE!$C2198,'SKT LİSTESİ'!$F:$S,10,0)),"")</f>
        <v/>
      </c>
      <c r="J2198" s="133" t="str">
        <f ca="1">IFERROR(IF($C2198="","",VLOOKUP(FİLTRE!$C2198,'SKT LİSTESİ'!$F:$S,11,0)),"")</f>
        <v/>
      </c>
      <c r="K2198" s="134" t="str">
        <f ca="1">IFERROR(IF($C2198="","",VLOOKUP(FİLTRE!$C2198,'SKT LİSTESİ'!$F:$S,12,0)),"")</f>
        <v/>
      </c>
      <c r="L2198" s="134" t="str">
        <f ca="1">IFERROR(IF($C2198="","",VLOOKUP(FİLTRE!$C2198,'SKT LİSTESİ'!$F:$S,13,0)),"")</f>
        <v/>
      </c>
      <c r="M2198" s="135" t="str">
        <f ca="1">IFERROR(IF($C2198="","",VLOOKUP(FİLTRE!$C2198,'SKT LİSTESİ'!$F:$AJ,14,0)),"")</f>
        <v/>
      </c>
      <c r="N2198" s="31" t="str">
        <f ca="1">IFERROR(IF($C2198="","",VLOOKUP(FİLTRE!$C2198,'SKT LİSTESİ'!$F:$AJ,22,0)),"")</f>
        <v/>
      </c>
      <c r="O2198" s="136" t="str">
        <f ca="1">IFERROR(IF($C2198="","",VLOOKUP(FİLTRE!$C2198,'SKT LİSTESİ'!$F:$AJ,23,0)),"")</f>
        <v/>
      </c>
      <c r="P2198" s="31"/>
      <c r="Q2198" s="31"/>
      <c r="R2198" s="137" t="str">
        <f ca="1">(IFERROR(IF($C2198="","",VLOOKUP(FİLTRE!$C2198,'SKT LİSTESİ'!$F:$AJ,15,0)),""))</f>
        <v/>
      </c>
      <c r="S2198" s="138" t="str">
        <f ca="1">IFERROR(IF($C2198="","",VLOOKUP(FİLTRE!$C2198,'SKT LİSTESİ'!$F:$AJ,16,0)),"")</f>
        <v/>
      </c>
      <c r="AF2198" s="179" t="str">
        <f t="shared" ca="1" si="138"/>
        <v/>
      </c>
      <c r="AG2198" s="179">
        <f t="shared" ca="1" si="139"/>
        <v>0</v>
      </c>
      <c r="AH2198" s="179">
        <f t="shared" ca="1" si="140"/>
        <v>0</v>
      </c>
    </row>
    <row r="2199" spans="2:34" ht="15.75" x14ac:dyDescent="0.25">
      <c r="B2199">
        <f t="shared" ca="1" si="137"/>
        <v>2187</v>
      </c>
      <c r="C2199" t="str">
        <f ca="1">IFERROR(VLOOKUP(B2199,'SKT LİSTESİ'!F:F,1,0),"")</f>
        <v/>
      </c>
      <c r="E2199" s="128" t="str">
        <f ca="1">IFERROR(IF($C2199="","",VLOOKUP(FİLTRE!$C2199,'SKT LİSTESİ'!$F:$S,5,0)),"")</f>
        <v/>
      </c>
      <c r="F2199" s="129" t="str">
        <f ca="1">IFERROR(IF($C2199="","",VLOOKUP(FİLTRE!$C2199,'SKT LİSTESİ'!$F:$S,7,0)),"")</f>
        <v/>
      </c>
      <c r="G2199" s="130" t="str">
        <f ca="1">IFERROR(IF($C2199="","",VLOOKUP(FİLTRE!$C2199,'SKT LİSTESİ'!$F:$S,8,0)),"")</f>
        <v/>
      </c>
      <c r="H2199" s="131" t="str">
        <f ca="1">IF(E2199="","",IF($C2199="","",VLOOKUP(FİLTRE!$C2199,'SKT LİSTESİ'!$F:$S,9,0)))</f>
        <v/>
      </c>
      <c r="I2199" s="132" t="str">
        <f ca="1">IFERROR(IF($C2199="","",VLOOKUP(FİLTRE!$C2199,'SKT LİSTESİ'!$F:$S,10,0)),"")</f>
        <v/>
      </c>
      <c r="J2199" s="133" t="str">
        <f ca="1">IFERROR(IF($C2199="","",VLOOKUP(FİLTRE!$C2199,'SKT LİSTESİ'!$F:$S,11,0)),"")</f>
        <v/>
      </c>
      <c r="K2199" s="134" t="str">
        <f ca="1">IFERROR(IF($C2199="","",VLOOKUP(FİLTRE!$C2199,'SKT LİSTESİ'!$F:$S,12,0)),"")</f>
        <v/>
      </c>
      <c r="L2199" s="134" t="str">
        <f ca="1">IFERROR(IF($C2199="","",VLOOKUP(FİLTRE!$C2199,'SKT LİSTESİ'!$F:$S,13,0)),"")</f>
        <v/>
      </c>
      <c r="M2199" s="135" t="str">
        <f ca="1">IFERROR(IF($C2199="","",VLOOKUP(FİLTRE!$C2199,'SKT LİSTESİ'!$F:$AJ,14,0)),"")</f>
        <v/>
      </c>
      <c r="N2199" s="31" t="str">
        <f ca="1">IFERROR(IF($C2199="","",VLOOKUP(FİLTRE!$C2199,'SKT LİSTESİ'!$F:$AJ,22,0)),"")</f>
        <v/>
      </c>
      <c r="O2199" s="136" t="str">
        <f ca="1">IFERROR(IF($C2199="","",VLOOKUP(FİLTRE!$C2199,'SKT LİSTESİ'!$F:$AJ,23,0)),"")</f>
        <v/>
      </c>
      <c r="P2199" s="31"/>
      <c r="Q2199" s="31"/>
      <c r="R2199" s="137" t="str">
        <f ca="1">(IFERROR(IF($C2199="","",VLOOKUP(FİLTRE!$C2199,'SKT LİSTESİ'!$F:$AJ,15,0)),""))</f>
        <v/>
      </c>
      <c r="S2199" s="138" t="str">
        <f ca="1">IFERROR(IF($C2199="","",VLOOKUP(FİLTRE!$C2199,'SKT LİSTESİ'!$F:$AJ,16,0)),"")</f>
        <v/>
      </c>
      <c r="AF2199" s="179" t="str">
        <f t="shared" ca="1" si="138"/>
        <v/>
      </c>
      <c r="AG2199" s="179">
        <f t="shared" ca="1" si="139"/>
        <v>0</v>
      </c>
      <c r="AH2199" s="179">
        <f t="shared" ca="1" si="140"/>
        <v>0</v>
      </c>
    </row>
    <row r="2200" spans="2:34" ht="15.75" x14ac:dyDescent="0.25">
      <c r="B2200">
        <f t="shared" ca="1" si="137"/>
        <v>2188</v>
      </c>
      <c r="C2200" t="str">
        <f ca="1">IFERROR(VLOOKUP(B2200,'SKT LİSTESİ'!F:F,1,0),"")</f>
        <v/>
      </c>
      <c r="E2200" s="128" t="str">
        <f ca="1">IFERROR(IF($C2200="","",VLOOKUP(FİLTRE!$C2200,'SKT LİSTESİ'!$F:$S,5,0)),"")</f>
        <v/>
      </c>
      <c r="F2200" s="129" t="str">
        <f ca="1">IFERROR(IF($C2200="","",VLOOKUP(FİLTRE!$C2200,'SKT LİSTESİ'!$F:$S,7,0)),"")</f>
        <v/>
      </c>
      <c r="G2200" s="130" t="str">
        <f ca="1">IFERROR(IF($C2200="","",VLOOKUP(FİLTRE!$C2200,'SKT LİSTESİ'!$F:$S,8,0)),"")</f>
        <v/>
      </c>
      <c r="H2200" s="131" t="str">
        <f ca="1">IF(E2200="","",IF($C2200="","",VLOOKUP(FİLTRE!$C2200,'SKT LİSTESİ'!$F:$S,9,0)))</f>
        <v/>
      </c>
      <c r="I2200" s="132" t="str">
        <f ca="1">IFERROR(IF($C2200="","",VLOOKUP(FİLTRE!$C2200,'SKT LİSTESİ'!$F:$S,10,0)),"")</f>
        <v/>
      </c>
      <c r="J2200" s="133" t="str">
        <f ca="1">IFERROR(IF($C2200="","",VLOOKUP(FİLTRE!$C2200,'SKT LİSTESİ'!$F:$S,11,0)),"")</f>
        <v/>
      </c>
      <c r="K2200" s="134" t="str">
        <f ca="1">IFERROR(IF($C2200="","",VLOOKUP(FİLTRE!$C2200,'SKT LİSTESİ'!$F:$S,12,0)),"")</f>
        <v/>
      </c>
      <c r="L2200" s="134" t="str">
        <f ca="1">IFERROR(IF($C2200="","",VLOOKUP(FİLTRE!$C2200,'SKT LİSTESİ'!$F:$S,13,0)),"")</f>
        <v/>
      </c>
      <c r="M2200" s="135" t="str">
        <f ca="1">IFERROR(IF($C2200="","",VLOOKUP(FİLTRE!$C2200,'SKT LİSTESİ'!$F:$AJ,14,0)),"")</f>
        <v/>
      </c>
      <c r="N2200" s="31" t="str">
        <f ca="1">IFERROR(IF($C2200="","",VLOOKUP(FİLTRE!$C2200,'SKT LİSTESİ'!$F:$AJ,22,0)),"")</f>
        <v/>
      </c>
      <c r="O2200" s="136" t="str">
        <f ca="1">IFERROR(IF($C2200="","",VLOOKUP(FİLTRE!$C2200,'SKT LİSTESİ'!$F:$AJ,23,0)),"")</f>
        <v/>
      </c>
      <c r="P2200" s="31"/>
      <c r="Q2200" s="31"/>
      <c r="R2200" s="137" t="str">
        <f ca="1">(IFERROR(IF($C2200="","",VLOOKUP(FİLTRE!$C2200,'SKT LİSTESİ'!$F:$AJ,15,0)),""))</f>
        <v/>
      </c>
      <c r="S2200" s="138" t="str">
        <f ca="1">IFERROR(IF($C2200="","",VLOOKUP(FİLTRE!$C2200,'SKT LİSTESİ'!$F:$AJ,16,0)),"")</f>
        <v/>
      </c>
      <c r="AF2200" s="179" t="str">
        <f t="shared" ca="1" si="138"/>
        <v/>
      </c>
      <c r="AG2200" s="179">
        <f t="shared" ca="1" si="139"/>
        <v>0</v>
      </c>
      <c r="AH2200" s="179">
        <f t="shared" ca="1" si="140"/>
        <v>0</v>
      </c>
    </row>
    <row r="2201" spans="2:34" ht="15.75" x14ac:dyDescent="0.25">
      <c r="B2201">
        <f t="shared" ca="1" si="137"/>
        <v>2189</v>
      </c>
      <c r="C2201" t="str">
        <f ca="1">IFERROR(VLOOKUP(B2201,'SKT LİSTESİ'!F:F,1,0),"")</f>
        <v/>
      </c>
      <c r="E2201" s="128" t="str">
        <f ca="1">IFERROR(IF($C2201="","",VLOOKUP(FİLTRE!$C2201,'SKT LİSTESİ'!$F:$S,5,0)),"")</f>
        <v/>
      </c>
      <c r="F2201" s="129" t="str">
        <f ca="1">IFERROR(IF($C2201="","",VLOOKUP(FİLTRE!$C2201,'SKT LİSTESİ'!$F:$S,7,0)),"")</f>
        <v/>
      </c>
      <c r="G2201" s="130" t="str">
        <f ca="1">IFERROR(IF($C2201="","",VLOOKUP(FİLTRE!$C2201,'SKT LİSTESİ'!$F:$S,8,0)),"")</f>
        <v/>
      </c>
      <c r="H2201" s="131" t="str">
        <f ca="1">IF(E2201="","",IF($C2201="","",VLOOKUP(FİLTRE!$C2201,'SKT LİSTESİ'!$F:$S,9,0)))</f>
        <v/>
      </c>
      <c r="I2201" s="132" t="str">
        <f ca="1">IFERROR(IF($C2201="","",VLOOKUP(FİLTRE!$C2201,'SKT LİSTESİ'!$F:$S,10,0)),"")</f>
        <v/>
      </c>
      <c r="J2201" s="133" t="str">
        <f ca="1">IFERROR(IF($C2201="","",VLOOKUP(FİLTRE!$C2201,'SKT LİSTESİ'!$F:$S,11,0)),"")</f>
        <v/>
      </c>
      <c r="K2201" s="134" t="str">
        <f ca="1">IFERROR(IF($C2201="","",VLOOKUP(FİLTRE!$C2201,'SKT LİSTESİ'!$F:$S,12,0)),"")</f>
        <v/>
      </c>
      <c r="L2201" s="134" t="str">
        <f ca="1">IFERROR(IF($C2201="","",VLOOKUP(FİLTRE!$C2201,'SKT LİSTESİ'!$F:$S,13,0)),"")</f>
        <v/>
      </c>
      <c r="M2201" s="135" t="str">
        <f ca="1">IFERROR(IF($C2201="","",VLOOKUP(FİLTRE!$C2201,'SKT LİSTESİ'!$F:$AJ,14,0)),"")</f>
        <v/>
      </c>
      <c r="N2201" s="31" t="str">
        <f ca="1">IFERROR(IF($C2201="","",VLOOKUP(FİLTRE!$C2201,'SKT LİSTESİ'!$F:$AJ,22,0)),"")</f>
        <v/>
      </c>
      <c r="O2201" s="136" t="str">
        <f ca="1">IFERROR(IF($C2201="","",VLOOKUP(FİLTRE!$C2201,'SKT LİSTESİ'!$F:$AJ,23,0)),"")</f>
        <v/>
      </c>
      <c r="P2201" s="31"/>
      <c r="Q2201" s="31"/>
      <c r="R2201" s="137" t="str">
        <f ca="1">(IFERROR(IF($C2201="","",VLOOKUP(FİLTRE!$C2201,'SKT LİSTESİ'!$F:$AJ,15,0)),""))</f>
        <v/>
      </c>
      <c r="S2201" s="138" t="str">
        <f ca="1">IFERROR(IF($C2201="","",VLOOKUP(FİLTRE!$C2201,'SKT LİSTESİ'!$F:$AJ,16,0)),"")</f>
        <v/>
      </c>
      <c r="AF2201" s="179" t="str">
        <f t="shared" ca="1" si="138"/>
        <v/>
      </c>
      <c r="AG2201" s="179">
        <f t="shared" ca="1" si="139"/>
        <v>0</v>
      </c>
      <c r="AH2201" s="179">
        <f t="shared" ca="1" si="140"/>
        <v>0</v>
      </c>
    </row>
    <row r="2202" spans="2:34" ht="15.75" x14ac:dyDescent="0.25">
      <c r="B2202">
        <f t="shared" ca="1" si="137"/>
        <v>2190</v>
      </c>
      <c r="C2202" t="str">
        <f ca="1">IFERROR(VLOOKUP(B2202,'SKT LİSTESİ'!F:F,1,0),"")</f>
        <v/>
      </c>
      <c r="E2202" s="128" t="str">
        <f ca="1">IFERROR(IF($C2202="","",VLOOKUP(FİLTRE!$C2202,'SKT LİSTESİ'!$F:$S,5,0)),"")</f>
        <v/>
      </c>
      <c r="F2202" s="129" t="str">
        <f ca="1">IFERROR(IF($C2202="","",VLOOKUP(FİLTRE!$C2202,'SKT LİSTESİ'!$F:$S,7,0)),"")</f>
        <v/>
      </c>
      <c r="G2202" s="130" t="str">
        <f ca="1">IFERROR(IF($C2202="","",VLOOKUP(FİLTRE!$C2202,'SKT LİSTESİ'!$F:$S,8,0)),"")</f>
        <v/>
      </c>
      <c r="H2202" s="131" t="str">
        <f ca="1">IF(E2202="","",IF($C2202="","",VLOOKUP(FİLTRE!$C2202,'SKT LİSTESİ'!$F:$S,9,0)))</f>
        <v/>
      </c>
      <c r="I2202" s="132" t="str">
        <f ca="1">IFERROR(IF($C2202="","",VLOOKUP(FİLTRE!$C2202,'SKT LİSTESİ'!$F:$S,10,0)),"")</f>
        <v/>
      </c>
      <c r="J2202" s="133" t="str">
        <f ca="1">IFERROR(IF($C2202="","",VLOOKUP(FİLTRE!$C2202,'SKT LİSTESİ'!$F:$S,11,0)),"")</f>
        <v/>
      </c>
      <c r="K2202" s="134" t="str">
        <f ca="1">IFERROR(IF($C2202="","",VLOOKUP(FİLTRE!$C2202,'SKT LİSTESİ'!$F:$S,12,0)),"")</f>
        <v/>
      </c>
      <c r="L2202" s="134" t="str">
        <f ca="1">IFERROR(IF($C2202="","",VLOOKUP(FİLTRE!$C2202,'SKT LİSTESİ'!$F:$S,13,0)),"")</f>
        <v/>
      </c>
      <c r="M2202" s="135" t="str">
        <f ca="1">IFERROR(IF($C2202="","",VLOOKUP(FİLTRE!$C2202,'SKT LİSTESİ'!$F:$AJ,14,0)),"")</f>
        <v/>
      </c>
      <c r="N2202" s="31" t="str">
        <f ca="1">IFERROR(IF($C2202="","",VLOOKUP(FİLTRE!$C2202,'SKT LİSTESİ'!$F:$AJ,22,0)),"")</f>
        <v/>
      </c>
      <c r="O2202" s="136" t="str">
        <f ca="1">IFERROR(IF($C2202="","",VLOOKUP(FİLTRE!$C2202,'SKT LİSTESİ'!$F:$AJ,23,0)),"")</f>
        <v/>
      </c>
      <c r="P2202" s="31"/>
      <c r="Q2202" s="31"/>
      <c r="R2202" s="137" t="str">
        <f ca="1">(IFERROR(IF($C2202="","",VLOOKUP(FİLTRE!$C2202,'SKT LİSTESİ'!$F:$AJ,15,0)),""))</f>
        <v/>
      </c>
      <c r="S2202" s="138" t="str">
        <f ca="1">IFERROR(IF($C2202="","",VLOOKUP(FİLTRE!$C2202,'SKT LİSTESİ'!$F:$AJ,16,0)),"")</f>
        <v/>
      </c>
      <c r="AF2202" s="179" t="str">
        <f t="shared" ca="1" si="138"/>
        <v/>
      </c>
      <c r="AG2202" s="179">
        <f t="shared" ca="1" si="139"/>
        <v>0</v>
      </c>
      <c r="AH2202" s="179">
        <f t="shared" ca="1" si="140"/>
        <v>0</v>
      </c>
    </row>
    <row r="2203" spans="2:34" ht="15.75" x14ac:dyDescent="0.25">
      <c r="B2203">
        <f t="shared" ca="1" si="137"/>
        <v>2191</v>
      </c>
      <c r="C2203" t="str">
        <f ca="1">IFERROR(VLOOKUP(B2203,'SKT LİSTESİ'!F:F,1,0),"")</f>
        <v/>
      </c>
      <c r="E2203" s="128" t="str">
        <f ca="1">IFERROR(IF($C2203="","",VLOOKUP(FİLTRE!$C2203,'SKT LİSTESİ'!$F:$S,5,0)),"")</f>
        <v/>
      </c>
      <c r="F2203" s="129" t="str">
        <f ca="1">IFERROR(IF($C2203="","",VLOOKUP(FİLTRE!$C2203,'SKT LİSTESİ'!$F:$S,7,0)),"")</f>
        <v/>
      </c>
      <c r="G2203" s="130" t="str">
        <f ca="1">IFERROR(IF($C2203="","",VLOOKUP(FİLTRE!$C2203,'SKT LİSTESİ'!$F:$S,8,0)),"")</f>
        <v/>
      </c>
      <c r="H2203" s="131" t="str">
        <f ca="1">IF(E2203="","",IF($C2203="","",VLOOKUP(FİLTRE!$C2203,'SKT LİSTESİ'!$F:$S,9,0)))</f>
        <v/>
      </c>
      <c r="I2203" s="132" t="str">
        <f ca="1">IFERROR(IF($C2203="","",VLOOKUP(FİLTRE!$C2203,'SKT LİSTESİ'!$F:$S,10,0)),"")</f>
        <v/>
      </c>
      <c r="J2203" s="133" t="str">
        <f ca="1">IFERROR(IF($C2203="","",VLOOKUP(FİLTRE!$C2203,'SKT LİSTESİ'!$F:$S,11,0)),"")</f>
        <v/>
      </c>
      <c r="K2203" s="134" t="str">
        <f ca="1">IFERROR(IF($C2203="","",VLOOKUP(FİLTRE!$C2203,'SKT LİSTESİ'!$F:$S,12,0)),"")</f>
        <v/>
      </c>
      <c r="L2203" s="134" t="str">
        <f ca="1">IFERROR(IF($C2203="","",VLOOKUP(FİLTRE!$C2203,'SKT LİSTESİ'!$F:$S,13,0)),"")</f>
        <v/>
      </c>
      <c r="M2203" s="135" t="str">
        <f ca="1">IFERROR(IF($C2203="","",VLOOKUP(FİLTRE!$C2203,'SKT LİSTESİ'!$F:$AJ,14,0)),"")</f>
        <v/>
      </c>
      <c r="N2203" s="31" t="str">
        <f ca="1">IFERROR(IF($C2203="","",VLOOKUP(FİLTRE!$C2203,'SKT LİSTESİ'!$F:$AJ,22,0)),"")</f>
        <v/>
      </c>
      <c r="O2203" s="136" t="str">
        <f ca="1">IFERROR(IF($C2203="","",VLOOKUP(FİLTRE!$C2203,'SKT LİSTESİ'!$F:$AJ,23,0)),"")</f>
        <v/>
      </c>
      <c r="P2203" s="31"/>
      <c r="Q2203" s="31"/>
      <c r="R2203" s="137" t="str">
        <f ca="1">(IFERROR(IF($C2203="","",VLOOKUP(FİLTRE!$C2203,'SKT LİSTESİ'!$F:$AJ,15,0)),""))</f>
        <v/>
      </c>
      <c r="S2203" s="138" t="str">
        <f ca="1">IFERROR(IF($C2203="","",VLOOKUP(FİLTRE!$C2203,'SKT LİSTESİ'!$F:$AJ,16,0)),"")</f>
        <v/>
      </c>
      <c r="AF2203" s="179" t="str">
        <f t="shared" ca="1" si="138"/>
        <v/>
      </c>
      <c r="AG2203" s="179">
        <f t="shared" ca="1" si="139"/>
        <v>0</v>
      </c>
      <c r="AH2203" s="179">
        <f t="shared" ca="1" si="140"/>
        <v>0</v>
      </c>
    </row>
    <row r="2204" spans="2:34" ht="15.75" x14ac:dyDescent="0.25">
      <c r="B2204">
        <f t="shared" ca="1" si="137"/>
        <v>2192</v>
      </c>
      <c r="C2204" t="str">
        <f ca="1">IFERROR(VLOOKUP(B2204,'SKT LİSTESİ'!F:F,1,0),"")</f>
        <v/>
      </c>
      <c r="E2204" s="128" t="str">
        <f ca="1">IFERROR(IF($C2204="","",VLOOKUP(FİLTRE!$C2204,'SKT LİSTESİ'!$F:$S,5,0)),"")</f>
        <v/>
      </c>
      <c r="F2204" s="129" t="str">
        <f ca="1">IFERROR(IF($C2204="","",VLOOKUP(FİLTRE!$C2204,'SKT LİSTESİ'!$F:$S,7,0)),"")</f>
        <v/>
      </c>
      <c r="G2204" s="130" t="str">
        <f ca="1">IFERROR(IF($C2204="","",VLOOKUP(FİLTRE!$C2204,'SKT LİSTESİ'!$F:$S,8,0)),"")</f>
        <v/>
      </c>
      <c r="H2204" s="131" t="str">
        <f ca="1">IF(E2204="","",IF($C2204="","",VLOOKUP(FİLTRE!$C2204,'SKT LİSTESİ'!$F:$S,9,0)))</f>
        <v/>
      </c>
      <c r="I2204" s="132" t="str">
        <f ca="1">IFERROR(IF($C2204="","",VLOOKUP(FİLTRE!$C2204,'SKT LİSTESİ'!$F:$S,10,0)),"")</f>
        <v/>
      </c>
      <c r="J2204" s="133" t="str">
        <f ca="1">IFERROR(IF($C2204="","",VLOOKUP(FİLTRE!$C2204,'SKT LİSTESİ'!$F:$S,11,0)),"")</f>
        <v/>
      </c>
      <c r="K2204" s="134" t="str">
        <f ca="1">IFERROR(IF($C2204="","",VLOOKUP(FİLTRE!$C2204,'SKT LİSTESİ'!$F:$S,12,0)),"")</f>
        <v/>
      </c>
      <c r="L2204" s="134" t="str">
        <f ca="1">IFERROR(IF($C2204="","",VLOOKUP(FİLTRE!$C2204,'SKT LİSTESİ'!$F:$S,13,0)),"")</f>
        <v/>
      </c>
      <c r="M2204" s="135" t="str">
        <f ca="1">IFERROR(IF($C2204="","",VLOOKUP(FİLTRE!$C2204,'SKT LİSTESİ'!$F:$AJ,14,0)),"")</f>
        <v/>
      </c>
      <c r="N2204" s="31" t="str">
        <f ca="1">IFERROR(IF($C2204="","",VLOOKUP(FİLTRE!$C2204,'SKT LİSTESİ'!$F:$AJ,22,0)),"")</f>
        <v/>
      </c>
      <c r="O2204" s="136" t="str">
        <f ca="1">IFERROR(IF($C2204="","",VLOOKUP(FİLTRE!$C2204,'SKT LİSTESİ'!$F:$AJ,23,0)),"")</f>
        <v/>
      </c>
      <c r="P2204" s="31"/>
      <c r="Q2204" s="31"/>
      <c r="R2204" s="137" t="str">
        <f ca="1">(IFERROR(IF($C2204="","",VLOOKUP(FİLTRE!$C2204,'SKT LİSTESİ'!$F:$AJ,15,0)),""))</f>
        <v/>
      </c>
      <c r="S2204" s="138" t="str">
        <f ca="1">IFERROR(IF($C2204="","",VLOOKUP(FİLTRE!$C2204,'SKT LİSTESİ'!$F:$AJ,16,0)),"")</f>
        <v/>
      </c>
      <c r="AF2204" s="179" t="str">
        <f t="shared" ca="1" si="138"/>
        <v/>
      </c>
      <c r="AG2204" s="179">
        <f t="shared" ca="1" si="139"/>
        <v>0</v>
      </c>
      <c r="AH2204" s="179">
        <f t="shared" ca="1" si="140"/>
        <v>0</v>
      </c>
    </row>
    <row r="2205" spans="2:34" ht="15.75" x14ac:dyDescent="0.25">
      <c r="B2205">
        <f t="shared" ca="1" si="137"/>
        <v>2193</v>
      </c>
      <c r="C2205" t="str">
        <f ca="1">IFERROR(VLOOKUP(B2205,'SKT LİSTESİ'!F:F,1,0),"")</f>
        <v/>
      </c>
      <c r="E2205" s="128" t="str">
        <f ca="1">IFERROR(IF($C2205="","",VLOOKUP(FİLTRE!$C2205,'SKT LİSTESİ'!$F:$S,5,0)),"")</f>
        <v/>
      </c>
      <c r="F2205" s="129" t="str">
        <f ca="1">IFERROR(IF($C2205="","",VLOOKUP(FİLTRE!$C2205,'SKT LİSTESİ'!$F:$S,7,0)),"")</f>
        <v/>
      </c>
      <c r="G2205" s="130" t="str">
        <f ca="1">IFERROR(IF($C2205="","",VLOOKUP(FİLTRE!$C2205,'SKT LİSTESİ'!$F:$S,8,0)),"")</f>
        <v/>
      </c>
      <c r="H2205" s="131" t="str">
        <f ca="1">IF(E2205="","",IF($C2205="","",VLOOKUP(FİLTRE!$C2205,'SKT LİSTESİ'!$F:$S,9,0)))</f>
        <v/>
      </c>
      <c r="I2205" s="132" t="str">
        <f ca="1">IFERROR(IF($C2205="","",VLOOKUP(FİLTRE!$C2205,'SKT LİSTESİ'!$F:$S,10,0)),"")</f>
        <v/>
      </c>
      <c r="J2205" s="133" t="str">
        <f ca="1">IFERROR(IF($C2205="","",VLOOKUP(FİLTRE!$C2205,'SKT LİSTESİ'!$F:$S,11,0)),"")</f>
        <v/>
      </c>
      <c r="K2205" s="134" t="str">
        <f ca="1">IFERROR(IF($C2205="","",VLOOKUP(FİLTRE!$C2205,'SKT LİSTESİ'!$F:$S,12,0)),"")</f>
        <v/>
      </c>
      <c r="L2205" s="134" t="str">
        <f ca="1">IFERROR(IF($C2205="","",VLOOKUP(FİLTRE!$C2205,'SKT LİSTESİ'!$F:$S,13,0)),"")</f>
        <v/>
      </c>
      <c r="M2205" s="135" t="str">
        <f ca="1">IFERROR(IF($C2205="","",VLOOKUP(FİLTRE!$C2205,'SKT LİSTESİ'!$F:$AJ,14,0)),"")</f>
        <v/>
      </c>
      <c r="N2205" s="31" t="str">
        <f ca="1">IFERROR(IF($C2205="","",VLOOKUP(FİLTRE!$C2205,'SKT LİSTESİ'!$F:$AJ,22,0)),"")</f>
        <v/>
      </c>
      <c r="O2205" s="136" t="str">
        <f ca="1">IFERROR(IF($C2205="","",VLOOKUP(FİLTRE!$C2205,'SKT LİSTESİ'!$F:$AJ,23,0)),"")</f>
        <v/>
      </c>
      <c r="P2205" s="31"/>
      <c r="Q2205" s="31"/>
      <c r="R2205" s="137" t="str">
        <f ca="1">(IFERROR(IF($C2205="","",VLOOKUP(FİLTRE!$C2205,'SKT LİSTESİ'!$F:$AJ,15,0)),""))</f>
        <v/>
      </c>
      <c r="S2205" s="138" t="str">
        <f ca="1">IFERROR(IF($C2205="","",VLOOKUP(FİLTRE!$C2205,'SKT LİSTESİ'!$F:$AJ,16,0)),"")</f>
        <v/>
      </c>
      <c r="AF2205" s="179" t="str">
        <f t="shared" ca="1" si="138"/>
        <v/>
      </c>
      <c r="AG2205" s="179">
        <f t="shared" ca="1" si="139"/>
        <v>0</v>
      </c>
      <c r="AH2205" s="179">
        <f t="shared" ca="1" si="140"/>
        <v>0</v>
      </c>
    </row>
    <row r="2206" spans="2:34" ht="15.75" x14ac:dyDescent="0.25">
      <c r="B2206">
        <f t="shared" ca="1" si="137"/>
        <v>2194</v>
      </c>
      <c r="C2206" t="str">
        <f ca="1">IFERROR(VLOOKUP(B2206,'SKT LİSTESİ'!F:F,1,0),"")</f>
        <v/>
      </c>
      <c r="E2206" s="128" t="str">
        <f ca="1">IFERROR(IF($C2206="","",VLOOKUP(FİLTRE!$C2206,'SKT LİSTESİ'!$F:$S,5,0)),"")</f>
        <v/>
      </c>
      <c r="F2206" s="129" t="str">
        <f ca="1">IFERROR(IF($C2206="","",VLOOKUP(FİLTRE!$C2206,'SKT LİSTESİ'!$F:$S,7,0)),"")</f>
        <v/>
      </c>
      <c r="G2206" s="130" t="str">
        <f ca="1">IFERROR(IF($C2206="","",VLOOKUP(FİLTRE!$C2206,'SKT LİSTESİ'!$F:$S,8,0)),"")</f>
        <v/>
      </c>
      <c r="H2206" s="131" t="str">
        <f ca="1">IF(E2206="","",IF($C2206="","",VLOOKUP(FİLTRE!$C2206,'SKT LİSTESİ'!$F:$S,9,0)))</f>
        <v/>
      </c>
      <c r="I2206" s="132" t="str">
        <f ca="1">IFERROR(IF($C2206="","",VLOOKUP(FİLTRE!$C2206,'SKT LİSTESİ'!$F:$S,10,0)),"")</f>
        <v/>
      </c>
      <c r="J2206" s="133" t="str">
        <f ca="1">IFERROR(IF($C2206="","",VLOOKUP(FİLTRE!$C2206,'SKT LİSTESİ'!$F:$S,11,0)),"")</f>
        <v/>
      </c>
      <c r="K2206" s="134" t="str">
        <f ca="1">IFERROR(IF($C2206="","",VLOOKUP(FİLTRE!$C2206,'SKT LİSTESİ'!$F:$S,12,0)),"")</f>
        <v/>
      </c>
      <c r="L2206" s="134" t="str">
        <f ca="1">IFERROR(IF($C2206="","",VLOOKUP(FİLTRE!$C2206,'SKT LİSTESİ'!$F:$S,13,0)),"")</f>
        <v/>
      </c>
      <c r="M2206" s="135" t="str">
        <f ca="1">IFERROR(IF($C2206="","",VLOOKUP(FİLTRE!$C2206,'SKT LİSTESİ'!$F:$AJ,14,0)),"")</f>
        <v/>
      </c>
      <c r="N2206" s="31" t="str">
        <f ca="1">IFERROR(IF($C2206="","",VLOOKUP(FİLTRE!$C2206,'SKT LİSTESİ'!$F:$AJ,22,0)),"")</f>
        <v/>
      </c>
      <c r="O2206" s="136" t="str">
        <f ca="1">IFERROR(IF($C2206="","",VLOOKUP(FİLTRE!$C2206,'SKT LİSTESİ'!$F:$AJ,23,0)),"")</f>
        <v/>
      </c>
      <c r="P2206" s="31"/>
      <c r="Q2206" s="31"/>
      <c r="R2206" s="137" t="str">
        <f ca="1">(IFERROR(IF($C2206="","",VLOOKUP(FİLTRE!$C2206,'SKT LİSTESİ'!$F:$AJ,15,0)),""))</f>
        <v/>
      </c>
      <c r="S2206" s="138" t="str">
        <f ca="1">IFERROR(IF($C2206="","",VLOOKUP(FİLTRE!$C2206,'SKT LİSTESİ'!$F:$AJ,16,0)),"")</f>
        <v/>
      </c>
      <c r="AF2206" s="179" t="str">
        <f t="shared" ca="1" si="138"/>
        <v/>
      </c>
      <c r="AG2206" s="179">
        <f t="shared" ca="1" si="139"/>
        <v>0</v>
      </c>
      <c r="AH2206" s="179">
        <f t="shared" ca="1" si="140"/>
        <v>0</v>
      </c>
    </row>
    <row r="2207" spans="2:34" ht="15.75" x14ac:dyDescent="0.25">
      <c r="B2207">
        <f t="shared" ca="1" si="137"/>
        <v>2195</v>
      </c>
      <c r="C2207" t="str">
        <f ca="1">IFERROR(VLOOKUP(B2207,'SKT LİSTESİ'!F:F,1,0),"")</f>
        <v/>
      </c>
      <c r="E2207" s="128" t="str">
        <f ca="1">IFERROR(IF($C2207="","",VLOOKUP(FİLTRE!$C2207,'SKT LİSTESİ'!$F:$S,5,0)),"")</f>
        <v/>
      </c>
      <c r="F2207" s="129" t="str">
        <f ca="1">IFERROR(IF($C2207="","",VLOOKUP(FİLTRE!$C2207,'SKT LİSTESİ'!$F:$S,7,0)),"")</f>
        <v/>
      </c>
      <c r="G2207" s="130" t="str">
        <f ca="1">IFERROR(IF($C2207="","",VLOOKUP(FİLTRE!$C2207,'SKT LİSTESİ'!$F:$S,8,0)),"")</f>
        <v/>
      </c>
      <c r="H2207" s="131" t="str">
        <f ca="1">IF(E2207="","",IF($C2207="","",VLOOKUP(FİLTRE!$C2207,'SKT LİSTESİ'!$F:$S,9,0)))</f>
        <v/>
      </c>
      <c r="I2207" s="132" t="str">
        <f ca="1">IFERROR(IF($C2207="","",VLOOKUP(FİLTRE!$C2207,'SKT LİSTESİ'!$F:$S,10,0)),"")</f>
        <v/>
      </c>
      <c r="J2207" s="133" t="str">
        <f ca="1">IFERROR(IF($C2207="","",VLOOKUP(FİLTRE!$C2207,'SKT LİSTESİ'!$F:$S,11,0)),"")</f>
        <v/>
      </c>
      <c r="K2207" s="134" t="str">
        <f ca="1">IFERROR(IF($C2207="","",VLOOKUP(FİLTRE!$C2207,'SKT LİSTESİ'!$F:$S,12,0)),"")</f>
        <v/>
      </c>
      <c r="L2207" s="134" t="str">
        <f ca="1">IFERROR(IF($C2207="","",VLOOKUP(FİLTRE!$C2207,'SKT LİSTESİ'!$F:$S,13,0)),"")</f>
        <v/>
      </c>
      <c r="M2207" s="135" t="str">
        <f ca="1">IFERROR(IF($C2207="","",VLOOKUP(FİLTRE!$C2207,'SKT LİSTESİ'!$F:$AJ,14,0)),"")</f>
        <v/>
      </c>
      <c r="N2207" s="31" t="str">
        <f ca="1">IFERROR(IF($C2207="","",VLOOKUP(FİLTRE!$C2207,'SKT LİSTESİ'!$F:$AJ,22,0)),"")</f>
        <v/>
      </c>
      <c r="O2207" s="136" t="str">
        <f ca="1">IFERROR(IF($C2207="","",VLOOKUP(FİLTRE!$C2207,'SKT LİSTESİ'!$F:$AJ,23,0)),"")</f>
        <v/>
      </c>
      <c r="P2207" s="31"/>
      <c r="Q2207" s="31"/>
      <c r="R2207" s="137" t="str">
        <f ca="1">(IFERROR(IF($C2207="","",VLOOKUP(FİLTRE!$C2207,'SKT LİSTESİ'!$F:$AJ,15,0)),""))</f>
        <v/>
      </c>
      <c r="S2207" s="138" t="str">
        <f ca="1">IFERROR(IF($C2207="","",VLOOKUP(FİLTRE!$C2207,'SKT LİSTESİ'!$F:$AJ,16,0)),"")</f>
        <v/>
      </c>
      <c r="AF2207" s="179" t="str">
        <f t="shared" ca="1" si="138"/>
        <v/>
      </c>
      <c r="AG2207" s="179">
        <f t="shared" ca="1" si="139"/>
        <v>0</v>
      </c>
      <c r="AH2207" s="179">
        <f t="shared" ca="1" si="140"/>
        <v>0</v>
      </c>
    </row>
    <row r="2208" spans="2:34" ht="15.75" x14ac:dyDescent="0.25">
      <c r="B2208">
        <f t="shared" ca="1" si="137"/>
        <v>2196</v>
      </c>
      <c r="C2208" t="str">
        <f ca="1">IFERROR(VLOOKUP(B2208,'SKT LİSTESİ'!F:F,1,0),"")</f>
        <v/>
      </c>
      <c r="E2208" s="128" t="str">
        <f ca="1">IFERROR(IF($C2208="","",VLOOKUP(FİLTRE!$C2208,'SKT LİSTESİ'!$F:$S,5,0)),"")</f>
        <v/>
      </c>
      <c r="F2208" s="129" t="str">
        <f ca="1">IFERROR(IF($C2208="","",VLOOKUP(FİLTRE!$C2208,'SKT LİSTESİ'!$F:$S,7,0)),"")</f>
        <v/>
      </c>
      <c r="G2208" s="130" t="str">
        <f ca="1">IFERROR(IF($C2208="","",VLOOKUP(FİLTRE!$C2208,'SKT LİSTESİ'!$F:$S,8,0)),"")</f>
        <v/>
      </c>
      <c r="H2208" s="131" t="str">
        <f ca="1">IF(E2208="","",IF($C2208="","",VLOOKUP(FİLTRE!$C2208,'SKT LİSTESİ'!$F:$S,9,0)))</f>
        <v/>
      </c>
      <c r="I2208" s="132" t="str">
        <f ca="1">IFERROR(IF($C2208="","",VLOOKUP(FİLTRE!$C2208,'SKT LİSTESİ'!$F:$S,10,0)),"")</f>
        <v/>
      </c>
      <c r="J2208" s="133" t="str">
        <f ca="1">IFERROR(IF($C2208="","",VLOOKUP(FİLTRE!$C2208,'SKT LİSTESİ'!$F:$S,11,0)),"")</f>
        <v/>
      </c>
      <c r="K2208" s="134" t="str">
        <f ca="1">IFERROR(IF($C2208="","",VLOOKUP(FİLTRE!$C2208,'SKT LİSTESİ'!$F:$S,12,0)),"")</f>
        <v/>
      </c>
      <c r="L2208" s="134" t="str">
        <f ca="1">IFERROR(IF($C2208="","",VLOOKUP(FİLTRE!$C2208,'SKT LİSTESİ'!$F:$S,13,0)),"")</f>
        <v/>
      </c>
      <c r="M2208" s="135" t="str">
        <f ca="1">IFERROR(IF($C2208="","",VLOOKUP(FİLTRE!$C2208,'SKT LİSTESİ'!$F:$AJ,14,0)),"")</f>
        <v/>
      </c>
      <c r="N2208" s="31" t="str">
        <f ca="1">IFERROR(IF($C2208="","",VLOOKUP(FİLTRE!$C2208,'SKT LİSTESİ'!$F:$AJ,22,0)),"")</f>
        <v/>
      </c>
      <c r="O2208" s="136" t="str">
        <f ca="1">IFERROR(IF($C2208="","",VLOOKUP(FİLTRE!$C2208,'SKT LİSTESİ'!$F:$AJ,23,0)),"")</f>
        <v/>
      </c>
      <c r="P2208" s="31"/>
      <c r="Q2208" s="31"/>
      <c r="R2208" s="137" t="str">
        <f ca="1">(IFERROR(IF($C2208="","",VLOOKUP(FİLTRE!$C2208,'SKT LİSTESİ'!$F:$AJ,15,0)),""))</f>
        <v/>
      </c>
      <c r="S2208" s="138" t="str">
        <f ca="1">IFERROR(IF($C2208="","",VLOOKUP(FİLTRE!$C2208,'SKT LİSTESİ'!$F:$AJ,16,0)),"")</f>
        <v/>
      </c>
      <c r="AF2208" s="179" t="str">
        <f t="shared" ca="1" si="138"/>
        <v/>
      </c>
      <c r="AG2208" s="179">
        <f t="shared" ca="1" si="139"/>
        <v>0</v>
      </c>
      <c r="AH2208" s="179">
        <f t="shared" ca="1" si="140"/>
        <v>0</v>
      </c>
    </row>
    <row r="2209" spans="2:34" ht="15.75" x14ac:dyDescent="0.25">
      <c r="B2209">
        <f t="shared" ca="1" si="137"/>
        <v>2197</v>
      </c>
      <c r="C2209" t="str">
        <f ca="1">IFERROR(VLOOKUP(B2209,'SKT LİSTESİ'!F:F,1,0),"")</f>
        <v/>
      </c>
      <c r="E2209" s="128" t="str">
        <f ca="1">IFERROR(IF($C2209="","",VLOOKUP(FİLTRE!$C2209,'SKT LİSTESİ'!$F:$S,5,0)),"")</f>
        <v/>
      </c>
      <c r="F2209" s="129" t="str">
        <f ca="1">IFERROR(IF($C2209="","",VLOOKUP(FİLTRE!$C2209,'SKT LİSTESİ'!$F:$S,7,0)),"")</f>
        <v/>
      </c>
      <c r="G2209" s="130" t="str">
        <f ca="1">IFERROR(IF($C2209="","",VLOOKUP(FİLTRE!$C2209,'SKT LİSTESİ'!$F:$S,8,0)),"")</f>
        <v/>
      </c>
      <c r="H2209" s="131" t="str">
        <f ca="1">IF(E2209="","",IF($C2209="","",VLOOKUP(FİLTRE!$C2209,'SKT LİSTESİ'!$F:$S,9,0)))</f>
        <v/>
      </c>
      <c r="I2209" s="132" t="str">
        <f ca="1">IFERROR(IF($C2209="","",VLOOKUP(FİLTRE!$C2209,'SKT LİSTESİ'!$F:$S,10,0)),"")</f>
        <v/>
      </c>
      <c r="J2209" s="133" t="str">
        <f ca="1">IFERROR(IF($C2209="","",VLOOKUP(FİLTRE!$C2209,'SKT LİSTESİ'!$F:$S,11,0)),"")</f>
        <v/>
      </c>
      <c r="K2209" s="134" t="str">
        <f ca="1">IFERROR(IF($C2209="","",VLOOKUP(FİLTRE!$C2209,'SKT LİSTESİ'!$F:$S,12,0)),"")</f>
        <v/>
      </c>
      <c r="L2209" s="134" t="str">
        <f ca="1">IFERROR(IF($C2209="","",VLOOKUP(FİLTRE!$C2209,'SKT LİSTESİ'!$F:$S,13,0)),"")</f>
        <v/>
      </c>
      <c r="M2209" s="135" t="str">
        <f ca="1">IFERROR(IF($C2209="","",VLOOKUP(FİLTRE!$C2209,'SKT LİSTESİ'!$F:$AJ,14,0)),"")</f>
        <v/>
      </c>
      <c r="N2209" s="31" t="str">
        <f ca="1">IFERROR(IF($C2209="","",VLOOKUP(FİLTRE!$C2209,'SKT LİSTESİ'!$F:$AJ,22,0)),"")</f>
        <v/>
      </c>
      <c r="O2209" s="136" t="str">
        <f ca="1">IFERROR(IF($C2209="","",VLOOKUP(FİLTRE!$C2209,'SKT LİSTESİ'!$F:$AJ,23,0)),"")</f>
        <v/>
      </c>
      <c r="P2209" s="31"/>
      <c r="Q2209" s="31"/>
      <c r="R2209" s="137" t="str">
        <f ca="1">(IFERROR(IF($C2209="","",VLOOKUP(FİLTRE!$C2209,'SKT LİSTESİ'!$F:$AJ,15,0)),""))</f>
        <v/>
      </c>
      <c r="S2209" s="138" t="str">
        <f ca="1">IFERROR(IF($C2209="","",VLOOKUP(FİLTRE!$C2209,'SKT LİSTESİ'!$F:$AJ,16,0)),"")</f>
        <v/>
      </c>
      <c r="AF2209" s="179" t="str">
        <f t="shared" ca="1" si="138"/>
        <v/>
      </c>
      <c r="AG2209" s="179">
        <f t="shared" ca="1" si="139"/>
        <v>0</v>
      </c>
      <c r="AH2209" s="179">
        <f t="shared" ca="1" si="140"/>
        <v>0</v>
      </c>
    </row>
    <row r="2210" spans="2:34" ht="15.75" x14ac:dyDescent="0.25">
      <c r="B2210">
        <f t="shared" ca="1" si="137"/>
        <v>2198</v>
      </c>
      <c r="C2210" t="str">
        <f ca="1">IFERROR(VLOOKUP(B2210,'SKT LİSTESİ'!F:F,1,0),"")</f>
        <v/>
      </c>
      <c r="E2210" s="128" t="str">
        <f ca="1">IFERROR(IF($C2210="","",VLOOKUP(FİLTRE!$C2210,'SKT LİSTESİ'!$F:$S,5,0)),"")</f>
        <v/>
      </c>
      <c r="F2210" s="129" t="str">
        <f ca="1">IFERROR(IF($C2210="","",VLOOKUP(FİLTRE!$C2210,'SKT LİSTESİ'!$F:$S,7,0)),"")</f>
        <v/>
      </c>
      <c r="G2210" s="130" t="str">
        <f ca="1">IFERROR(IF($C2210="","",VLOOKUP(FİLTRE!$C2210,'SKT LİSTESİ'!$F:$S,8,0)),"")</f>
        <v/>
      </c>
      <c r="H2210" s="131" t="str">
        <f ca="1">IF(E2210="","",IF($C2210="","",VLOOKUP(FİLTRE!$C2210,'SKT LİSTESİ'!$F:$S,9,0)))</f>
        <v/>
      </c>
      <c r="I2210" s="132" t="str">
        <f ca="1">IFERROR(IF($C2210="","",VLOOKUP(FİLTRE!$C2210,'SKT LİSTESİ'!$F:$S,10,0)),"")</f>
        <v/>
      </c>
      <c r="J2210" s="133" t="str">
        <f ca="1">IFERROR(IF($C2210="","",VLOOKUP(FİLTRE!$C2210,'SKT LİSTESİ'!$F:$S,11,0)),"")</f>
        <v/>
      </c>
      <c r="K2210" s="134" t="str">
        <f ca="1">IFERROR(IF($C2210="","",VLOOKUP(FİLTRE!$C2210,'SKT LİSTESİ'!$F:$S,12,0)),"")</f>
        <v/>
      </c>
      <c r="L2210" s="134" t="str">
        <f ca="1">IFERROR(IF($C2210="","",VLOOKUP(FİLTRE!$C2210,'SKT LİSTESİ'!$F:$S,13,0)),"")</f>
        <v/>
      </c>
      <c r="M2210" s="135" t="str">
        <f ca="1">IFERROR(IF($C2210="","",VLOOKUP(FİLTRE!$C2210,'SKT LİSTESİ'!$F:$AJ,14,0)),"")</f>
        <v/>
      </c>
      <c r="N2210" s="31" t="str">
        <f ca="1">IFERROR(IF($C2210="","",VLOOKUP(FİLTRE!$C2210,'SKT LİSTESİ'!$F:$AJ,22,0)),"")</f>
        <v/>
      </c>
      <c r="O2210" s="136" t="str">
        <f ca="1">IFERROR(IF($C2210="","",VLOOKUP(FİLTRE!$C2210,'SKT LİSTESİ'!$F:$AJ,23,0)),"")</f>
        <v/>
      </c>
      <c r="P2210" s="31"/>
      <c r="Q2210" s="31"/>
      <c r="R2210" s="137" t="str">
        <f ca="1">(IFERROR(IF($C2210="","",VLOOKUP(FİLTRE!$C2210,'SKT LİSTESİ'!$F:$AJ,15,0)),""))</f>
        <v/>
      </c>
      <c r="S2210" s="138" t="str">
        <f ca="1">IFERROR(IF($C2210="","",VLOOKUP(FİLTRE!$C2210,'SKT LİSTESİ'!$F:$AJ,16,0)),"")</f>
        <v/>
      </c>
      <c r="AF2210" s="179" t="str">
        <f t="shared" ca="1" si="138"/>
        <v/>
      </c>
      <c r="AG2210" s="179">
        <f t="shared" ca="1" si="139"/>
        <v>0</v>
      </c>
      <c r="AH2210" s="179">
        <f t="shared" ca="1" si="140"/>
        <v>0</v>
      </c>
    </row>
    <row r="2211" spans="2:34" ht="15.75" x14ac:dyDescent="0.25">
      <c r="B2211">
        <f t="shared" ca="1" si="137"/>
        <v>2199</v>
      </c>
      <c r="C2211" t="str">
        <f ca="1">IFERROR(VLOOKUP(B2211,'SKT LİSTESİ'!F:F,1,0),"")</f>
        <v/>
      </c>
      <c r="E2211" s="128" t="str">
        <f ca="1">IFERROR(IF($C2211="","",VLOOKUP(FİLTRE!$C2211,'SKT LİSTESİ'!$F:$S,5,0)),"")</f>
        <v/>
      </c>
      <c r="F2211" s="129" t="str">
        <f ca="1">IFERROR(IF($C2211="","",VLOOKUP(FİLTRE!$C2211,'SKT LİSTESİ'!$F:$S,7,0)),"")</f>
        <v/>
      </c>
      <c r="G2211" s="130" t="str">
        <f ca="1">IFERROR(IF($C2211="","",VLOOKUP(FİLTRE!$C2211,'SKT LİSTESİ'!$F:$S,8,0)),"")</f>
        <v/>
      </c>
      <c r="H2211" s="131" t="str">
        <f ca="1">IF(E2211="","",IF($C2211="","",VLOOKUP(FİLTRE!$C2211,'SKT LİSTESİ'!$F:$S,9,0)))</f>
        <v/>
      </c>
      <c r="I2211" s="132" t="str">
        <f ca="1">IFERROR(IF($C2211="","",VLOOKUP(FİLTRE!$C2211,'SKT LİSTESİ'!$F:$S,10,0)),"")</f>
        <v/>
      </c>
      <c r="J2211" s="133" t="str">
        <f ca="1">IFERROR(IF($C2211="","",VLOOKUP(FİLTRE!$C2211,'SKT LİSTESİ'!$F:$S,11,0)),"")</f>
        <v/>
      </c>
      <c r="K2211" s="134" t="str">
        <f ca="1">IFERROR(IF($C2211="","",VLOOKUP(FİLTRE!$C2211,'SKT LİSTESİ'!$F:$S,12,0)),"")</f>
        <v/>
      </c>
      <c r="L2211" s="134" t="str">
        <f ca="1">IFERROR(IF($C2211="","",VLOOKUP(FİLTRE!$C2211,'SKT LİSTESİ'!$F:$S,13,0)),"")</f>
        <v/>
      </c>
      <c r="M2211" s="135" t="str">
        <f ca="1">IFERROR(IF($C2211="","",VLOOKUP(FİLTRE!$C2211,'SKT LİSTESİ'!$F:$AJ,14,0)),"")</f>
        <v/>
      </c>
      <c r="N2211" s="31" t="str">
        <f ca="1">IFERROR(IF($C2211="","",VLOOKUP(FİLTRE!$C2211,'SKT LİSTESİ'!$F:$AJ,22,0)),"")</f>
        <v/>
      </c>
      <c r="O2211" s="136" t="str">
        <f ca="1">IFERROR(IF($C2211="","",VLOOKUP(FİLTRE!$C2211,'SKT LİSTESİ'!$F:$AJ,23,0)),"")</f>
        <v/>
      </c>
      <c r="P2211" s="31"/>
      <c r="Q2211" s="31"/>
      <c r="R2211" s="137" t="str">
        <f ca="1">(IFERROR(IF($C2211="","",VLOOKUP(FİLTRE!$C2211,'SKT LİSTESİ'!$F:$AJ,15,0)),""))</f>
        <v/>
      </c>
      <c r="S2211" s="138" t="str">
        <f ca="1">IFERROR(IF($C2211="","",VLOOKUP(FİLTRE!$C2211,'SKT LİSTESİ'!$F:$AJ,16,0)),"")</f>
        <v/>
      </c>
      <c r="AF2211" s="179" t="str">
        <f t="shared" ca="1" si="138"/>
        <v/>
      </c>
      <c r="AG2211" s="179">
        <f t="shared" ca="1" si="139"/>
        <v>0</v>
      </c>
      <c r="AH2211" s="179">
        <f t="shared" ca="1" si="140"/>
        <v>0</v>
      </c>
    </row>
    <row r="2212" spans="2:34" ht="15.75" x14ac:dyDescent="0.25">
      <c r="B2212">
        <f t="shared" ca="1" si="137"/>
        <v>2200</v>
      </c>
      <c r="C2212" t="str">
        <f ca="1">IFERROR(VLOOKUP(B2212,'SKT LİSTESİ'!F:F,1,0),"")</f>
        <v/>
      </c>
      <c r="E2212" s="128" t="str">
        <f ca="1">IFERROR(IF($C2212="","",VLOOKUP(FİLTRE!$C2212,'SKT LİSTESİ'!$F:$S,5,0)),"")</f>
        <v/>
      </c>
      <c r="F2212" s="129" t="str">
        <f ca="1">IFERROR(IF($C2212="","",VLOOKUP(FİLTRE!$C2212,'SKT LİSTESİ'!$F:$S,7,0)),"")</f>
        <v/>
      </c>
      <c r="G2212" s="130" t="str">
        <f ca="1">IFERROR(IF($C2212="","",VLOOKUP(FİLTRE!$C2212,'SKT LİSTESİ'!$F:$S,8,0)),"")</f>
        <v/>
      </c>
      <c r="H2212" s="131" t="str">
        <f ca="1">IF(E2212="","",IF($C2212="","",VLOOKUP(FİLTRE!$C2212,'SKT LİSTESİ'!$F:$S,9,0)))</f>
        <v/>
      </c>
      <c r="I2212" s="132" t="str">
        <f ca="1">IFERROR(IF($C2212="","",VLOOKUP(FİLTRE!$C2212,'SKT LİSTESİ'!$F:$S,10,0)),"")</f>
        <v/>
      </c>
      <c r="J2212" s="133" t="str">
        <f ca="1">IFERROR(IF($C2212="","",VLOOKUP(FİLTRE!$C2212,'SKT LİSTESİ'!$F:$S,11,0)),"")</f>
        <v/>
      </c>
      <c r="K2212" s="134" t="str">
        <f ca="1">IFERROR(IF($C2212="","",VLOOKUP(FİLTRE!$C2212,'SKT LİSTESİ'!$F:$S,12,0)),"")</f>
        <v/>
      </c>
      <c r="L2212" s="134" t="str">
        <f ca="1">IFERROR(IF($C2212="","",VLOOKUP(FİLTRE!$C2212,'SKT LİSTESİ'!$F:$S,13,0)),"")</f>
        <v/>
      </c>
      <c r="M2212" s="135" t="str">
        <f ca="1">IFERROR(IF($C2212="","",VLOOKUP(FİLTRE!$C2212,'SKT LİSTESİ'!$F:$AJ,14,0)),"")</f>
        <v/>
      </c>
      <c r="N2212" s="31" t="str">
        <f ca="1">IFERROR(IF($C2212="","",VLOOKUP(FİLTRE!$C2212,'SKT LİSTESİ'!$F:$AJ,22,0)),"")</f>
        <v/>
      </c>
      <c r="O2212" s="136" t="str">
        <f ca="1">IFERROR(IF($C2212="","",VLOOKUP(FİLTRE!$C2212,'SKT LİSTESİ'!$F:$AJ,23,0)),"")</f>
        <v/>
      </c>
      <c r="P2212" s="31"/>
      <c r="Q2212" s="31"/>
      <c r="R2212" s="137" t="str">
        <f ca="1">(IFERROR(IF($C2212="","",VLOOKUP(FİLTRE!$C2212,'SKT LİSTESİ'!$F:$AJ,15,0)),""))</f>
        <v/>
      </c>
      <c r="S2212" s="138" t="str">
        <f ca="1">IFERROR(IF($C2212="","",VLOOKUP(FİLTRE!$C2212,'SKT LİSTESİ'!$F:$AJ,16,0)),"")</f>
        <v/>
      </c>
      <c r="AF2212" s="179" t="str">
        <f t="shared" ca="1" si="138"/>
        <v/>
      </c>
      <c r="AG2212" s="179">
        <f t="shared" ca="1" si="139"/>
        <v>0</v>
      </c>
      <c r="AH2212" s="179">
        <f t="shared" ca="1" si="140"/>
        <v>0</v>
      </c>
    </row>
    <row r="2213" spans="2:34" ht="15.75" x14ac:dyDescent="0.25">
      <c r="B2213">
        <f t="shared" ca="1" si="137"/>
        <v>2201</v>
      </c>
      <c r="C2213" t="str">
        <f ca="1">IFERROR(VLOOKUP(B2213,'SKT LİSTESİ'!F:F,1,0),"")</f>
        <v/>
      </c>
      <c r="E2213" s="128" t="str">
        <f ca="1">IFERROR(IF($C2213="","",VLOOKUP(FİLTRE!$C2213,'SKT LİSTESİ'!$F:$S,5,0)),"")</f>
        <v/>
      </c>
      <c r="F2213" s="129" t="str">
        <f ca="1">IFERROR(IF($C2213="","",VLOOKUP(FİLTRE!$C2213,'SKT LİSTESİ'!$F:$S,7,0)),"")</f>
        <v/>
      </c>
      <c r="G2213" s="130" t="str">
        <f ca="1">IFERROR(IF($C2213="","",VLOOKUP(FİLTRE!$C2213,'SKT LİSTESİ'!$F:$S,8,0)),"")</f>
        <v/>
      </c>
      <c r="H2213" s="131" t="str">
        <f ca="1">IF(E2213="","",IF($C2213="","",VLOOKUP(FİLTRE!$C2213,'SKT LİSTESİ'!$F:$S,9,0)))</f>
        <v/>
      </c>
      <c r="I2213" s="132" t="str">
        <f ca="1">IFERROR(IF($C2213="","",VLOOKUP(FİLTRE!$C2213,'SKT LİSTESİ'!$F:$S,10,0)),"")</f>
        <v/>
      </c>
      <c r="J2213" s="133" t="str">
        <f ca="1">IFERROR(IF($C2213="","",VLOOKUP(FİLTRE!$C2213,'SKT LİSTESİ'!$F:$S,11,0)),"")</f>
        <v/>
      </c>
      <c r="K2213" s="134" t="str">
        <f ca="1">IFERROR(IF($C2213="","",VLOOKUP(FİLTRE!$C2213,'SKT LİSTESİ'!$F:$S,12,0)),"")</f>
        <v/>
      </c>
      <c r="L2213" s="134" t="str">
        <f ca="1">IFERROR(IF($C2213="","",VLOOKUP(FİLTRE!$C2213,'SKT LİSTESİ'!$F:$S,13,0)),"")</f>
        <v/>
      </c>
      <c r="M2213" s="135" t="str">
        <f ca="1">IFERROR(IF($C2213="","",VLOOKUP(FİLTRE!$C2213,'SKT LİSTESİ'!$F:$AJ,14,0)),"")</f>
        <v/>
      </c>
      <c r="N2213" s="31" t="str">
        <f ca="1">IFERROR(IF($C2213="","",VLOOKUP(FİLTRE!$C2213,'SKT LİSTESİ'!$F:$AJ,22,0)),"")</f>
        <v/>
      </c>
      <c r="O2213" s="136" t="str">
        <f ca="1">IFERROR(IF($C2213="","",VLOOKUP(FİLTRE!$C2213,'SKT LİSTESİ'!$F:$AJ,23,0)),"")</f>
        <v/>
      </c>
      <c r="P2213" s="31"/>
      <c r="Q2213" s="31"/>
      <c r="R2213" s="137" t="str">
        <f ca="1">(IFERROR(IF($C2213="","",VLOOKUP(FİLTRE!$C2213,'SKT LİSTESİ'!$F:$AJ,15,0)),""))</f>
        <v/>
      </c>
      <c r="S2213" s="138" t="str">
        <f ca="1">IFERROR(IF($C2213="","",VLOOKUP(FİLTRE!$C2213,'SKT LİSTESİ'!$F:$AJ,16,0)),"")</f>
        <v/>
      </c>
      <c r="AF2213" s="179" t="str">
        <f t="shared" ca="1" si="138"/>
        <v/>
      </c>
      <c r="AG2213" s="179">
        <f t="shared" ca="1" si="139"/>
        <v>0</v>
      </c>
      <c r="AH2213" s="179">
        <f t="shared" ca="1" si="140"/>
        <v>0</v>
      </c>
    </row>
    <row r="2214" spans="2:34" ht="15.75" x14ac:dyDescent="0.25">
      <c r="B2214">
        <f t="shared" ca="1" si="137"/>
        <v>2202</v>
      </c>
      <c r="C2214" t="str">
        <f ca="1">IFERROR(VLOOKUP(B2214,'SKT LİSTESİ'!F:F,1,0),"")</f>
        <v/>
      </c>
      <c r="E2214" s="128" t="str">
        <f ca="1">IFERROR(IF($C2214="","",VLOOKUP(FİLTRE!$C2214,'SKT LİSTESİ'!$F:$S,5,0)),"")</f>
        <v/>
      </c>
      <c r="F2214" s="129" t="str">
        <f ca="1">IFERROR(IF($C2214="","",VLOOKUP(FİLTRE!$C2214,'SKT LİSTESİ'!$F:$S,7,0)),"")</f>
        <v/>
      </c>
      <c r="G2214" s="130" t="str">
        <f ca="1">IFERROR(IF($C2214="","",VLOOKUP(FİLTRE!$C2214,'SKT LİSTESİ'!$F:$S,8,0)),"")</f>
        <v/>
      </c>
      <c r="H2214" s="131" t="str">
        <f ca="1">IF(E2214="","",IF($C2214="","",VLOOKUP(FİLTRE!$C2214,'SKT LİSTESİ'!$F:$S,9,0)))</f>
        <v/>
      </c>
      <c r="I2214" s="132" t="str">
        <f ca="1">IFERROR(IF($C2214="","",VLOOKUP(FİLTRE!$C2214,'SKT LİSTESİ'!$F:$S,10,0)),"")</f>
        <v/>
      </c>
      <c r="J2214" s="133" t="str">
        <f ca="1">IFERROR(IF($C2214="","",VLOOKUP(FİLTRE!$C2214,'SKT LİSTESİ'!$F:$S,11,0)),"")</f>
        <v/>
      </c>
      <c r="K2214" s="134" t="str">
        <f ca="1">IFERROR(IF($C2214="","",VLOOKUP(FİLTRE!$C2214,'SKT LİSTESİ'!$F:$S,12,0)),"")</f>
        <v/>
      </c>
      <c r="L2214" s="134" t="str">
        <f ca="1">IFERROR(IF($C2214="","",VLOOKUP(FİLTRE!$C2214,'SKT LİSTESİ'!$F:$S,13,0)),"")</f>
        <v/>
      </c>
      <c r="M2214" s="135" t="str">
        <f ca="1">IFERROR(IF($C2214="","",VLOOKUP(FİLTRE!$C2214,'SKT LİSTESİ'!$F:$AJ,14,0)),"")</f>
        <v/>
      </c>
      <c r="N2214" s="31" t="str">
        <f ca="1">IFERROR(IF($C2214="","",VLOOKUP(FİLTRE!$C2214,'SKT LİSTESİ'!$F:$AJ,22,0)),"")</f>
        <v/>
      </c>
      <c r="O2214" s="136" t="str">
        <f ca="1">IFERROR(IF($C2214="","",VLOOKUP(FİLTRE!$C2214,'SKT LİSTESİ'!$F:$AJ,23,0)),"")</f>
        <v/>
      </c>
      <c r="P2214" s="31"/>
      <c r="Q2214" s="31"/>
      <c r="R2214" s="137" t="str">
        <f ca="1">(IFERROR(IF($C2214="","",VLOOKUP(FİLTRE!$C2214,'SKT LİSTESİ'!$F:$AJ,15,0)),""))</f>
        <v/>
      </c>
      <c r="S2214" s="138" t="str">
        <f ca="1">IFERROR(IF($C2214="","",VLOOKUP(FİLTRE!$C2214,'SKT LİSTESİ'!$F:$AJ,16,0)),"")</f>
        <v/>
      </c>
      <c r="AF2214" s="179" t="str">
        <f t="shared" ca="1" si="138"/>
        <v/>
      </c>
      <c r="AG2214" s="179">
        <f t="shared" ca="1" si="139"/>
        <v>0</v>
      </c>
      <c r="AH2214" s="179">
        <f t="shared" ca="1" si="140"/>
        <v>0</v>
      </c>
    </row>
    <row r="2215" spans="2:34" ht="15.75" x14ac:dyDescent="0.25">
      <c r="B2215">
        <f t="shared" ca="1" si="137"/>
        <v>2203</v>
      </c>
      <c r="C2215" t="str">
        <f ca="1">IFERROR(VLOOKUP(B2215,'SKT LİSTESİ'!F:F,1,0),"")</f>
        <v/>
      </c>
      <c r="E2215" s="128" t="str">
        <f ca="1">IFERROR(IF($C2215="","",VLOOKUP(FİLTRE!$C2215,'SKT LİSTESİ'!$F:$S,5,0)),"")</f>
        <v/>
      </c>
      <c r="F2215" s="129" t="str">
        <f ca="1">IFERROR(IF($C2215="","",VLOOKUP(FİLTRE!$C2215,'SKT LİSTESİ'!$F:$S,7,0)),"")</f>
        <v/>
      </c>
      <c r="G2215" s="130" t="str">
        <f ca="1">IFERROR(IF($C2215="","",VLOOKUP(FİLTRE!$C2215,'SKT LİSTESİ'!$F:$S,8,0)),"")</f>
        <v/>
      </c>
      <c r="H2215" s="131" t="str">
        <f ca="1">IF(E2215="","",IF($C2215="","",VLOOKUP(FİLTRE!$C2215,'SKT LİSTESİ'!$F:$S,9,0)))</f>
        <v/>
      </c>
      <c r="I2215" s="132" t="str">
        <f ca="1">IFERROR(IF($C2215="","",VLOOKUP(FİLTRE!$C2215,'SKT LİSTESİ'!$F:$S,10,0)),"")</f>
        <v/>
      </c>
      <c r="J2215" s="133" t="str">
        <f ca="1">IFERROR(IF($C2215="","",VLOOKUP(FİLTRE!$C2215,'SKT LİSTESİ'!$F:$S,11,0)),"")</f>
        <v/>
      </c>
      <c r="K2215" s="134" t="str">
        <f ca="1">IFERROR(IF($C2215="","",VLOOKUP(FİLTRE!$C2215,'SKT LİSTESİ'!$F:$S,12,0)),"")</f>
        <v/>
      </c>
      <c r="L2215" s="134" t="str">
        <f ca="1">IFERROR(IF($C2215="","",VLOOKUP(FİLTRE!$C2215,'SKT LİSTESİ'!$F:$S,13,0)),"")</f>
        <v/>
      </c>
      <c r="M2215" s="135" t="str">
        <f ca="1">IFERROR(IF($C2215="","",VLOOKUP(FİLTRE!$C2215,'SKT LİSTESİ'!$F:$AJ,14,0)),"")</f>
        <v/>
      </c>
      <c r="N2215" s="31" t="str">
        <f ca="1">IFERROR(IF($C2215="","",VLOOKUP(FİLTRE!$C2215,'SKT LİSTESİ'!$F:$AJ,22,0)),"")</f>
        <v/>
      </c>
      <c r="O2215" s="136" t="str">
        <f ca="1">IFERROR(IF($C2215="","",VLOOKUP(FİLTRE!$C2215,'SKT LİSTESİ'!$F:$AJ,23,0)),"")</f>
        <v/>
      </c>
      <c r="P2215" s="31"/>
      <c r="Q2215" s="31"/>
      <c r="R2215" s="137" t="str">
        <f ca="1">(IFERROR(IF($C2215="","",VLOOKUP(FİLTRE!$C2215,'SKT LİSTESİ'!$F:$AJ,15,0)),""))</f>
        <v/>
      </c>
      <c r="S2215" s="138" t="str">
        <f ca="1">IFERROR(IF($C2215="","",VLOOKUP(FİLTRE!$C2215,'SKT LİSTESİ'!$F:$AJ,16,0)),"")</f>
        <v/>
      </c>
      <c r="AF2215" s="179" t="str">
        <f t="shared" ca="1" si="138"/>
        <v/>
      </c>
      <c r="AG2215" s="179">
        <f t="shared" ca="1" si="139"/>
        <v>0</v>
      </c>
      <c r="AH2215" s="179">
        <f t="shared" ca="1" si="140"/>
        <v>0</v>
      </c>
    </row>
    <row r="2216" spans="2:34" ht="15.75" x14ac:dyDescent="0.25">
      <c r="B2216">
        <f t="shared" ca="1" si="137"/>
        <v>2204</v>
      </c>
      <c r="C2216" t="str">
        <f ca="1">IFERROR(VLOOKUP(B2216,'SKT LİSTESİ'!F:F,1,0),"")</f>
        <v/>
      </c>
      <c r="E2216" s="128" t="str">
        <f ca="1">IFERROR(IF($C2216="","",VLOOKUP(FİLTRE!$C2216,'SKT LİSTESİ'!$F:$S,5,0)),"")</f>
        <v/>
      </c>
      <c r="F2216" s="129" t="str">
        <f ca="1">IFERROR(IF($C2216="","",VLOOKUP(FİLTRE!$C2216,'SKT LİSTESİ'!$F:$S,7,0)),"")</f>
        <v/>
      </c>
      <c r="G2216" s="130" t="str">
        <f ca="1">IFERROR(IF($C2216="","",VLOOKUP(FİLTRE!$C2216,'SKT LİSTESİ'!$F:$S,8,0)),"")</f>
        <v/>
      </c>
      <c r="H2216" s="131" t="str">
        <f ca="1">IF(E2216="","",IF($C2216="","",VLOOKUP(FİLTRE!$C2216,'SKT LİSTESİ'!$F:$S,9,0)))</f>
        <v/>
      </c>
      <c r="I2216" s="132" t="str">
        <f ca="1">IFERROR(IF($C2216="","",VLOOKUP(FİLTRE!$C2216,'SKT LİSTESİ'!$F:$S,10,0)),"")</f>
        <v/>
      </c>
      <c r="J2216" s="133" t="str">
        <f ca="1">IFERROR(IF($C2216="","",VLOOKUP(FİLTRE!$C2216,'SKT LİSTESİ'!$F:$S,11,0)),"")</f>
        <v/>
      </c>
      <c r="K2216" s="134" t="str">
        <f ca="1">IFERROR(IF($C2216="","",VLOOKUP(FİLTRE!$C2216,'SKT LİSTESİ'!$F:$S,12,0)),"")</f>
        <v/>
      </c>
      <c r="L2216" s="134" t="str">
        <f ca="1">IFERROR(IF($C2216="","",VLOOKUP(FİLTRE!$C2216,'SKT LİSTESİ'!$F:$S,13,0)),"")</f>
        <v/>
      </c>
      <c r="M2216" s="135" t="str">
        <f ca="1">IFERROR(IF($C2216="","",VLOOKUP(FİLTRE!$C2216,'SKT LİSTESİ'!$F:$AJ,14,0)),"")</f>
        <v/>
      </c>
      <c r="N2216" s="31" t="str">
        <f ca="1">IFERROR(IF($C2216="","",VLOOKUP(FİLTRE!$C2216,'SKT LİSTESİ'!$F:$AJ,22,0)),"")</f>
        <v/>
      </c>
      <c r="O2216" s="136" t="str">
        <f ca="1">IFERROR(IF($C2216="","",VLOOKUP(FİLTRE!$C2216,'SKT LİSTESİ'!$F:$AJ,23,0)),"")</f>
        <v/>
      </c>
      <c r="P2216" s="31"/>
      <c r="Q2216" s="31"/>
      <c r="R2216" s="137" t="str">
        <f ca="1">(IFERROR(IF($C2216="","",VLOOKUP(FİLTRE!$C2216,'SKT LİSTESİ'!$F:$AJ,15,0)),""))</f>
        <v/>
      </c>
      <c r="S2216" s="138" t="str">
        <f ca="1">IFERROR(IF($C2216="","",VLOOKUP(FİLTRE!$C2216,'SKT LİSTESİ'!$F:$AJ,16,0)),"")</f>
        <v/>
      </c>
      <c r="AF2216" s="179" t="str">
        <f t="shared" ca="1" si="138"/>
        <v/>
      </c>
      <c r="AG2216" s="179">
        <f t="shared" ca="1" si="139"/>
        <v>0</v>
      </c>
      <c r="AH2216" s="179">
        <f t="shared" ca="1" si="140"/>
        <v>0</v>
      </c>
    </row>
    <row r="2217" spans="2:34" ht="15.75" x14ac:dyDescent="0.25">
      <c r="B2217">
        <f t="shared" ca="1" si="137"/>
        <v>2205</v>
      </c>
      <c r="C2217" t="str">
        <f ca="1">IFERROR(VLOOKUP(B2217,'SKT LİSTESİ'!F:F,1,0),"")</f>
        <v/>
      </c>
      <c r="E2217" s="128" t="str">
        <f ca="1">IFERROR(IF($C2217="","",VLOOKUP(FİLTRE!$C2217,'SKT LİSTESİ'!$F:$S,5,0)),"")</f>
        <v/>
      </c>
      <c r="F2217" s="129" t="str">
        <f ca="1">IFERROR(IF($C2217="","",VLOOKUP(FİLTRE!$C2217,'SKT LİSTESİ'!$F:$S,7,0)),"")</f>
        <v/>
      </c>
      <c r="G2217" s="130" t="str">
        <f ca="1">IFERROR(IF($C2217="","",VLOOKUP(FİLTRE!$C2217,'SKT LİSTESİ'!$F:$S,8,0)),"")</f>
        <v/>
      </c>
      <c r="H2217" s="131" t="str">
        <f ca="1">IF(E2217="","",IF($C2217="","",VLOOKUP(FİLTRE!$C2217,'SKT LİSTESİ'!$F:$S,9,0)))</f>
        <v/>
      </c>
      <c r="I2217" s="132" t="str">
        <f ca="1">IFERROR(IF($C2217="","",VLOOKUP(FİLTRE!$C2217,'SKT LİSTESİ'!$F:$S,10,0)),"")</f>
        <v/>
      </c>
      <c r="J2217" s="133" t="str">
        <f ca="1">IFERROR(IF($C2217="","",VLOOKUP(FİLTRE!$C2217,'SKT LİSTESİ'!$F:$S,11,0)),"")</f>
        <v/>
      </c>
      <c r="K2217" s="134" t="str">
        <f ca="1">IFERROR(IF($C2217="","",VLOOKUP(FİLTRE!$C2217,'SKT LİSTESİ'!$F:$S,12,0)),"")</f>
        <v/>
      </c>
      <c r="L2217" s="134" t="str">
        <f ca="1">IFERROR(IF($C2217="","",VLOOKUP(FİLTRE!$C2217,'SKT LİSTESİ'!$F:$S,13,0)),"")</f>
        <v/>
      </c>
      <c r="M2217" s="135" t="str">
        <f ca="1">IFERROR(IF($C2217="","",VLOOKUP(FİLTRE!$C2217,'SKT LİSTESİ'!$F:$AJ,14,0)),"")</f>
        <v/>
      </c>
      <c r="N2217" s="31" t="str">
        <f ca="1">IFERROR(IF($C2217="","",VLOOKUP(FİLTRE!$C2217,'SKT LİSTESİ'!$F:$AJ,22,0)),"")</f>
        <v/>
      </c>
      <c r="O2217" s="136" t="str">
        <f ca="1">IFERROR(IF($C2217="","",VLOOKUP(FİLTRE!$C2217,'SKT LİSTESİ'!$F:$AJ,23,0)),"")</f>
        <v/>
      </c>
      <c r="P2217" s="31"/>
      <c r="Q2217" s="31"/>
      <c r="R2217" s="137" t="str">
        <f ca="1">(IFERROR(IF($C2217="","",VLOOKUP(FİLTRE!$C2217,'SKT LİSTESİ'!$F:$AJ,15,0)),""))</f>
        <v/>
      </c>
      <c r="S2217" s="138" t="str">
        <f ca="1">IFERROR(IF($C2217="","",VLOOKUP(FİLTRE!$C2217,'SKT LİSTESİ'!$F:$AJ,16,0)),"")</f>
        <v/>
      </c>
      <c r="AF2217" s="179" t="str">
        <f t="shared" ca="1" si="138"/>
        <v/>
      </c>
      <c r="AG2217" s="179">
        <f t="shared" ca="1" si="139"/>
        <v>0</v>
      </c>
      <c r="AH2217" s="179">
        <f t="shared" ca="1" si="140"/>
        <v>0</v>
      </c>
    </row>
    <row r="2218" spans="2:34" ht="15.75" x14ac:dyDescent="0.25">
      <c r="B2218">
        <f t="shared" ca="1" si="137"/>
        <v>2206</v>
      </c>
      <c r="C2218" t="str">
        <f ca="1">IFERROR(VLOOKUP(B2218,'SKT LİSTESİ'!F:F,1,0),"")</f>
        <v/>
      </c>
      <c r="E2218" s="128" t="str">
        <f ca="1">IFERROR(IF($C2218="","",VLOOKUP(FİLTRE!$C2218,'SKT LİSTESİ'!$F:$S,5,0)),"")</f>
        <v/>
      </c>
      <c r="F2218" s="129" t="str">
        <f ca="1">IFERROR(IF($C2218="","",VLOOKUP(FİLTRE!$C2218,'SKT LİSTESİ'!$F:$S,7,0)),"")</f>
        <v/>
      </c>
      <c r="G2218" s="130" t="str">
        <f ca="1">IFERROR(IF($C2218="","",VLOOKUP(FİLTRE!$C2218,'SKT LİSTESİ'!$F:$S,8,0)),"")</f>
        <v/>
      </c>
      <c r="H2218" s="131" t="str">
        <f ca="1">IF(E2218="","",IF($C2218="","",VLOOKUP(FİLTRE!$C2218,'SKT LİSTESİ'!$F:$S,9,0)))</f>
        <v/>
      </c>
      <c r="I2218" s="132" t="str">
        <f ca="1">IFERROR(IF($C2218="","",VLOOKUP(FİLTRE!$C2218,'SKT LİSTESİ'!$F:$S,10,0)),"")</f>
        <v/>
      </c>
      <c r="J2218" s="133" t="str">
        <f ca="1">IFERROR(IF($C2218="","",VLOOKUP(FİLTRE!$C2218,'SKT LİSTESİ'!$F:$S,11,0)),"")</f>
        <v/>
      </c>
      <c r="K2218" s="134" t="str">
        <f ca="1">IFERROR(IF($C2218="","",VLOOKUP(FİLTRE!$C2218,'SKT LİSTESİ'!$F:$S,12,0)),"")</f>
        <v/>
      </c>
      <c r="L2218" s="134" t="str">
        <f ca="1">IFERROR(IF($C2218="","",VLOOKUP(FİLTRE!$C2218,'SKT LİSTESİ'!$F:$S,13,0)),"")</f>
        <v/>
      </c>
      <c r="M2218" s="135" t="str">
        <f ca="1">IFERROR(IF($C2218="","",VLOOKUP(FİLTRE!$C2218,'SKT LİSTESİ'!$F:$AJ,14,0)),"")</f>
        <v/>
      </c>
      <c r="N2218" s="31" t="str">
        <f ca="1">IFERROR(IF($C2218="","",VLOOKUP(FİLTRE!$C2218,'SKT LİSTESİ'!$F:$AJ,22,0)),"")</f>
        <v/>
      </c>
      <c r="O2218" s="136" t="str">
        <f ca="1">IFERROR(IF($C2218="","",VLOOKUP(FİLTRE!$C2218,'SKT LİSTESİ'!$F:$AJ,23,0)),"")</f>
        <v/>
      </c>
      <c r="P2218" s="31"/>
      <c r="Q2218" s="31"/>
      <c r="R2218" s="137" t="str">
        <f ca="1">(IFERROR(IF($C2218="","",VLOOKUP(FİLTRE!$C2218,'SKT LİSTESİ'!$F:$AJ,15,0)),""))</f>
        <v/>
      </c>
      <c r="S2218" s="138" t="str">
        <f ca="1">IFERROR(IF($C2218="","",VLOOKUP(FİLTRE!$C2218,'SKT LİSTESİ'!$F:$AJ,16,0)),"")</f>
        <v/>
      </c>
      <c r="AF2218" s="179" t="str">
        <f t="shared" ca="1" si="138"/>
        <v/>
      </c>
      <c r="AG2218" s="179">
        <f t="shared" ca="1" si="139"/>
        <v>0</v>
      </c>
      <c r="AH2218" s="179">
        <f t="shared" ca="1" si="140"/>
        <v>0</v>
      </c>
    </row>
    <row r="2219" spans="2:34" ht="15.75" x14ac:dyDescent="0.25">
      <c r="B2219">
        <f t="shared" ca="1" si="137"/>
        <v>2207</v>
      </c>
      <c r="C2219" t="str">
        <f ca="1">IFERROR(VLOOKUP(B2219,'SKT LİSTESİ'!F:F,1,0),"")</f>
        <v/>
      </c>
      <c r="E2219" s="128" t="str">
        <f ca="1">IFERROR(IF($C2219="","",VLOOKUP(FİLTRE!$C2219,'SKT LİSTESİ'!$F:$S,5,0)),"")</f>
        <v/>
      </c>
      <c r="F2219" s="129" t="str">
        <f ca="1">IFERROR(IF($C2219="","",VLOOKUP(FİLTRE!$C2219,'SKT LİSTESİ'!$F:$S,7,0)),"")</f>
        <v/>
      </c>
      <c r="G2219" s="130" t="str">
        <f ca="1">IFERROR(IF($C2219="","",VLOOKUP(FİLTRE!$C2219,'SKT LİSTESİ'!$F:$S,8,0)),"")</f>
        <v/>
      </c>
      <c r="H2219" s="131" t="str">
        <f ca="1">IF(E2219="","",IF($C2219="","",VLOOKUP(FİLTRE!$C2219,'SKT LİSTESİ'!$F:$S,9,0)))</f>
        <v/>
      </c>
      <c r="I2219" s="132" t="str">
        <f ca="1">IFERROR(IF($C2219="","",VLOOKUP(FİLTRE!$C2219,'SKT LİSTESİ'!$F:$S,10,0)),"")</f>
        <v/>
      </c>
      <c r="J2219" s="133" t="str">
        <f ca="1">IFERROR(IF($C2219="","",VLOOKUP(FİLTRE!$C2219,'SKT LİSTESİ'!$F:$S,11,0)),"")</f>
        <v/>
      </c>
      <c r="K2219" s="134" t="str">
        <f ca="1">IFERROR(IF($C2219="","",VLOOKUP(FİLTRE!$C2219,'SKT LİSTESİ'!$F:$S,12,0)),"")</f>
        <v/>
      </c>
      <c r="L2219" s="134" t="str">
        <f ca="1">IFERROR(IF($C2219="","",VLOOKUP(FİLTRE!$C2219,'SKT LİSTESİ'!$F:$S,13,0)),"")</f>
        <v/>
      </c>
      <c r="M2219" s="135" t="str">
        <f ca="1">IFERROR(IF($C2219="","",VLOOKUP(FİLTRE!$C2219,'SKT LİSTESİ'!$F:$AJ,14,0)),"")</f>
        <v/>
      </c>
      <c r="N2219" s="31" t="str">
        <f ca="1">IFERROR(IF($C2219="","",VLOOKUP(FİLTRE!$C2219,'SKT LİSTESİ'!$F:$AJ,22,0)),"")</f>
        <v/>
      </c>
      <c r="O2219" s="136" t="str">
        <f ca="1">IFERROR(IF($C2219="","",VLOOKUP(FİLTRE!$C2219,'SKT LİSTESİ'!$F:$AJ,23,0)),"")</f>
        <v/>
      </c>
      <c r="P2219" s="31"/>
      <c r="Q2219" s="31"/>
      <c r="R2219" s="137" t="str">
        <f ca="1">(IFERROR(IF($C2219="","",VLOOKUP(FİLTRE!$C2219,'SKT LİSTESİ'!$F:$AJ,15,0)),""))</f>
        <v/>
      </c>
      <c r="S2219" s="138" t="str">
        <f ca="1">IFERROR(IF($C2219="","",VLOOKUP(FİLTRE!$C2219,'SKT LİSTESİ'!$F:$AJ,16,0)),"")</f>
        <v/>
      </c>
      <c r="AF2219" s="179" t="str">
        <f t="shared" ca="1" si="138"/>
        <v/>
      </c>
      <c r="AG2219" s="179">
        <f t="shared" ca="1" si="139"/>
        <v>0</v>
      </c>
      <c r="AH2219" s="179">
        <f t="shared" ca="1" si="140"/>
        <v>0</v>
      </c>
    </row>
    <row r="2220" spans="2:34" ht="15.75" x14ac:dyDescent="0.25">
      <c r="B2220">
        <f t="shared" ca="1" si="137"/>
        <v>2208</v>
      </c>
      <c r="C2220" t="str">
        <f ca="1">IFERROR(VLOOKUP(B2220,'SKT LİSTESİ'!F:F,1,0),"")</f>
        <v/>
      </c>
      <c r="E2220" s="128" t="str">
        <f ca="1">IFERROR(IF($C2220="","",VLOOKUP(FİLTRE!$C2220,'SKT LİSTESİ'!$F:$S,5,0)),"")</f>
        <v/>
      </c>
      <c r="F2220" s="129" t="str">
        <f ca="1">IFERROR(IF($C2220="","",VLOOKUP(FİLTRE!$C2220,'SKT LİSTESİ'!$F:$S,7,0)),"")</f>
        <v/>
      </c>
      <c r="G2220" s="130" t="str">
        <f ca="1">IFERROR(IF($C2220="","",VLOOKUP(FİLTRE!$C2220,'SKT LİSTESİ'!$F:$S,8,0)),"")</f>
        <v/>
      </c>
      <c r="H2220" s="131" t="str">
        <f ca="1">IF(E2220="","",IF($C2220="","",VLOOKUP(FİLTRE!$C2220,'SKT LİSTESİ'!$F:$S,9,0)))</f>
        <v/>
      </c>
      <c r="I2220" s="132" t="str">
        <f ca="1">IFERROR(IF($C2220="","",VLOOKUP(FİLTRE!$C2220,'SKT LİSTESİ'!$F:$S,10,0)),"")</f>
        <v/>
      </c>
      <c r="J2220" s="133" t="str">
        <f ca="1">IFERROR(IF($C2220="","",VLOOKUP(FİLTRE!$C2220,'SKT LİSTESİ'!$F:$S,11,0)),"")</f>
        <v/>
      </c>
      <c r="K2220" s="134" t="str">
        <f ca="1">IFERROR(IF($C2220="","",VLOOKUP(FİLTRE!$C2220,'SKT LİSTESİ'!$F:$S,12,0)),"")</f>
        <v/>
      </c>
      <c r="L2220" s="134" t="str">
        <f ca="1">IFERROR(IF($C2220="","",VLOOKUP(FİLTRE!$C2220,'SKT LİSTESİ'!$F:$S,13,0)),"")</f>
        <v/>
      </c>
      <c r="M2220" s="135" t="str">
        <f ca="1">IFERROR(IF($C2220="","",VLOOKUP(FİLTRE!$C2220,'SKT LİSTESİ'!$F:$AJ,14,0)),"")</f>
        <v/>
      </c>
      <c r="N2220" s="31" t="str">
        <f ca="1">IFERROR(IF($C2220="","",VLOOKUP(FİLTRE!$C2220,'SKT LİSTESİ'!$F:$AJ,22,0)),"")</f>
        <v/>
      </c>
      <c r="O2220" s="136" t="str">
        <f ca="1">IFERROR(IF($C2220="","",VLOOKUP(FİLTRE!$C2220,'SKT LİSTESİ'!$F:$AJ,23,0)),"")</f>
        <v/>
      </c>
      <c r="P2220" s="31"/>
      <c r="Q2220" s="31"/>
      <c r="R2220" s="137" t="str">
        <f ca="1">(IFERROR(IF($C2220="","",VLOOKUP(FİLTRE!$C2220,'SKT LİSTESİ'!$F:$AJ,15,0)),""))</f>
        <v/>
      </c>
      <c r="S2220" s="138" t="str">
        <f ca="1">IFERROR(IF($C2220="","",VLOOKUP(FİLTRE!$C2220,'SKT LİSTESİ'!$F:$AJ,16,0)),"")</f>
        <v/>
      </c>
      <c r="AF2220" s="179" t="str">
        <f t="shared" ca="1" si="138"/>
        <v/>
      </c>
      <c r="AG2220" s="179">
        <f t="shared" ca="1" si="139"/>
        <v>0</v>
      </c>
      <c r="AH2220" s="179">
        <f t="shared" ca="1" si="140"/>
        <v>0</v>
      </c>
    </row>
    <row r="2221" spans="2:34" ht="15.75" x14ac:dyDescent="0.25">
      <c r="B2221">
        <f t="shared" ca="1" si="137"/>
        <v>2209</v>
      </c>
      <c r="C2221" t="str">
        <f ca="1">IFERROR(VLOOKUP(B2221,'SKT LİSTESİ'!F:F,1,0),"")</f>
        <v/>
      </c>
      <c r="E2221" s="128" t="str">
        <f ca="1">IFERROR(IF($C2221="","",VLOOKUP(FİLTRE!$C2221,'SKT LİSTESİ'!$F:$S,5,0)),"")</f>
        <v/>
      </c>
      <c r="F2221" s="129" t="str">
        <f ca="1">IFERROR(IF($C2221="","",VLOOKUP(FİLTRE!$C2221,'SKT LİSTESİ'!$F:$S,7,0)),"")</f>
        <v/>
      </c>
      <c r="G2221" s="130" t="str">
        <f ca="1">IFERROR(IF($C2221="","",VLOOKUP(FİLTRE!$C2221,'SKT LİSTESİ'!$F:$S,8,0)),"")</f>
        <v/>
      </c>
      <c r="H2221" s="131" t="str">
        <f ca="1">IF(E2221="","",IF($C2221="","",VLOOKUP(FİLTRE!$C2221,'SKT LİSTESİ'!$F:$S,9,0)))</f>
        <v/>
      </c>
      <c r="I2221" s="132" t="str">
        <f ca="1">IFERROR(IF($C2221="","",VLOOKUP(FİLTRE!$C2221,'SKT LİSTESİ'!$F:$S,10,0)),"")</f>
        <v/>
      </c>
      <c r="J2221" s="133" t="str">
        <f ca="1">IFERROR(IF($C2221="","",VLOOKUP(FİLTRE!$C2221,'SKT LİSTESİ'!$F:$S,11,0)),"")</f>
        <v/>
      </c>
      <c r="K2221" s="134" t="str">
        <f ca="1">IFERROR(IF($C2221="","",VLOOKUP(FİLTRE!$C2221,'SKT LİSTESİ'!$F:$S,12,0)),"")</f>
        <v/>
      </c>
      <c r="L2221" s="134" t="str">
        <f ca="1">IFERROR(IF($C2221="","",VLOOKUP(FİLTRE!$C2221,'SKT LİSTESİ'!$F:$S,13,0)),"")</f>
        <v/>
      </c>
      <c r="M2221" s="135" t="str">
        <f ca="1">IFERROR(IF($C2221="","",VLOOKUP(FİLTRE!$C2221,'SKT LİSTESİ'!$F:$AJ,14,0)),"")</f>
        <v/>
      </c>
      <c r="N2221" s="31" t="str">
        <f ca="1">IFERROR(IF($C2221="","",VLOOKUP(FİLTRE!$C2221,'SKT LİSTESİ'!$F:$AJ,22,0)),"")</f>
        <v/>
      </c>
      <c r="O2221" s="136" t="str">
        <f ca="1">IFERROR(IF($C2221="","",VLOOKUP(FİLTRE!$C2221,'SKT LİSTESİ'!$F:$AJ,23,0)),"")</f>
        <v/>
      </c>
      <c r="P2221" s="31"/>
      <c r="Q2221" s="31"/>
      <c r="R2221" s="137" t="str">
        <f ca="1">(IFERROR(IF($C2221="","",VLOOKUP(FİLTRE!$C2221,'SKT LİSTESİ'!$F:$AJ,15,0)),""))</f>
        <v/>
      </c>
      <c r="S2221" s="138" t="str">
        <f ca="1">IFERROR(IF($C2221="","",VLOOKUP(FİLTRE!$C2221,'SKT LİSTESİ'!$F:$AJ,16,0)),"")</f>
        <v/>
      </c>
      <c r="AF2221" s="179" t="str">
        <f t="shared" ca="1" si="138"/>
        <v/>
      </c>
      <c r="AG2221" s="179">
        <f t="shared" ca="1" si="139"/>
        <v>0</v>
      </c>
      <c r="AH2221" s="179">
        <f t="shared" ca="1" si="140"/>
        <v>0</v>
      </c>
    </row>
    <row r="2222" spans="2:34" ht="15.75" x14ac:dyDescent="0.25">
      <c r="B2222">
        <f t="shared" ca="1" si="137"/>
        <v>2210</v>
      </c>
      <c r="C2222" t="str">
        <f ca="1">IFERROR(VLOOKUP(B2222,'SKT LİSTESİ'!F:F,1,0),"")</f>
        <v/>
      </c>
      <c r="E2222" s="128" t="str">
        <f ca="1">IFERROR(IF($C2222="","",VLOOKUP(FİLTRE!$C2222,'SKT LİSTESİ'!$F:$S,5,0)),"")</f>
        <v/>
      </c>
      <c r="F2222" s="129" t="str">
        <f ca="1">IFERROR(IF($C2222="","",VLOOKUP(FİLTRE!$C2222,'SKT LİSTESİ'!$F:$S,7,0)),"")</f>
        <v/>
      </c>
      <c r="G2222" s="130" t="str">
        <f ca="1">IFERROR(IF($C2222="","",VLOOKUP(FİLTRE!$C2222,'SKT LİSTESİ'!$F:$S,8,0)),"")</f>
        <v/>
      </c>
      <c r="H2222" s="131" t="str">
        <f ca="1">IF(E2222="","",IF($C2222="","",VLOOKUP(FİLTRE!$C2222,'SKT LİSTESİ'!$F:$S,9,0)))</f>
        <v/>
      </c>
      <c r="I2222" s="132" t="str">
        <f ca="1">IFERROR(IF($C2222="","",VLOOKUP(FİLTRE!$C2222,'SKT LİSTESİ'!$F:$S,10,0)),"")</f>
        <v/>
      </c>
      <c r="J2222" s="133" t="str">
        <f ca="1">IFERROR(IF($C2222="","",VLOOKUP(FİLTRE!$C2222,'SKT LİSTESİ'!$F:$S,11,0)),"")</f>
        <v/>
      </c>
      <c r="K2222" s="134" t="str">
        <f ca="1">IFERROR(IF($C2222="","",VLOOKUP(FİLTRE!$C2222,'SKT LİSTESİ'!$F:$S,12,0)),"")</f>
        <v/>
      </c>
      <c r="L2222" s="134" t="str">
        <f ca="1">IFERROR(IF($C2222="","",VLOOKUP(FİLTRE!$C2222,'SKT LİSTESİ'!$F:$S,13,0)),"")</f>
        <v/>
      </c>
      <c r="M2222" s="135" t="str">
        <f ca="1">IFERROR(IF($C2222="","",VLOOKUP(FİLTRE!$C2222,'SKT LİSTESİ'!$F:$AJ,14,0)),"")</f>
        <v/>
      </c>
      <c r="N2222" s="31" t="str">
        <f ca="1">IFERROR(IF($C2222="","",VLOOKUP(FİLTRE!$C2222,'SKT LİSTESİ'!$F:$AJ,22,0)),"")</f>
        <v/>
      </c>
      <c r="O2222" s="136" t="str">
        <f ca="1">IFERROR(IF($C2222="","",VLOOKUP(FİLTRE!$C2222,'SKT LİSTESİ'!$F:$AJ,23,0)),"")</f>
        <v/>
      </c>
      <c r="P2222" s="31"/>
      <c r="Q2222" s="31"/>
      <c r="R2222" s="137" t="str">
        <f ca="1">(IFERROR(IF($C2222="","",VLOOKUP(FİLTRE!$C2222,'SKT LİSTESİ'!$F:$AJ,15,0)),""))</f>
        <v/>
      </c>
      <c r="S2222" s="138" t="str">
        <f ca="1">IFERROR(IF($C2222="","",VLOOKUP(FİLTRE!$C2222,'SKT LİSTESİ'!$F:$AJ,16,0)),"")</f>
        <v/>
      </c>
      <c r="AF2222" s="179" t="str">
        <f t="shared" ca="1" si="138"/>
        <v/>
      </c>
      <c r="AG2222" s="179">
        <f t="shared" ca="1" si="139"/>
        <v>0</v>
      </c>
      <c r="AH2222" s="179">
        <f t="shared" ca="1" si="140"/>
        <v>0</v>
      </c>
    </row>
    <row r="2223" spans="2:34" ht="15.75" x14ac:dyDescent="0.25">
      <c r="B2223">
        <f t="shared" ca="1" si="137"/>
        <v>2211</v>
      </c>
      <c r="C2223" t="str">
        <f ca="1">IFERROR(VLOOKUP(B2223,'SKT LİSTESİ'!F:F,1,0),"")</f>
        <v/>
      </c>
      <c r="E2223" s="128" t="str">
        <f ca="1">IFERROR(IF($C2223="","",VLOOKUP(FİLTRE!$C2223,'SKT LİSTESİ'!$F:$S,5,0)),"")</f>
        <v/>
      </c>
      <c r="F2223" s="129" t="str">
        <f ca="1">IFERROR(IF($C2223="","",VLOOKUP(FİLTRE!$C2223,'SKT LİSTESİ'!$F:$S,7,0)),"")</f>
        <v/>
      </c>
      <c r="G2223" s="130" t="str">
        <f ca="1">IFERROR(IF($C2223="","",VLOOKUP(FİLTRE!$C2223,'SKT LİSTESİ'!$F:$S,8,0)),"")</f>
        <v/>
      </c>
      <c r="H2223" s="131" t="str">
        <f ca="1">IF(E2223="","",IF($C2223="","",VLOOKUP(FİLTRE!$C2223,'SKT LİSTESİ'!$F:$S,9,0)))</f>
        <v/>
      </c>
      <c r="I2223" s="132" t="str">
        <f ca="1">IFERROR(IF($C2223="","",VLOOKUP(FİLTRE!$C2223,'SKT LİSTESİ'!$F:$S,10,0)),"")</f>
        <v/>
      </c>
      <c r="J2223" s="133" t="str">
        <f ca="1">IFERROR(IF($C2223="","",VLOOKUP(FİLTRE!$C2223,'SKT LİSTESİ'!$F:$S,11,0)),"")</f>
        <v/>
      </c>
      <c r="K2223" s="134" t="str">
        <f ca="1">IFERROR(IF($C2223="","",VLOOKUP(FİLTRE!$C2223,'SKT LİSTESİ'!$F:$S,12,0)),"")</f>
        <v/>
      </c>
      <c r="L2223" s="134" t="str">
        <f ca="1">IFERROR(IF($C2223="","",VLOOKUP(FİLTRE!$C2223,'SKT LİSTESİ'!$F:$S,13,0)),"")</f>
        <v/>
      </c>
      <c r="M2223" s="135" t="str">
        <f ca="1">IFERROR(IF($C2223="","",VLOOKUP(FİLTRE!$C2223,'SKT LİSTESİ'!$F:$AJ,14,0)),"")</f>
        <v/>
      </c>
      <c r="N2223" s="31" t="str">
        <f ca="1">IFERROR(IF($C2223="","",VLOOKUP(FİLTRE!$C2223,'SKT LİSTESİ'!$F:$AJ,22,0)),"")</f>
        <v/>
      </c>
      <c r="O2223" s="136" t="str">
        <f ca="1">IFERROR(IF($C2223="","",VLOOKUP(FİLTRE!$C2223,'SKT LİSTESİ'!$F:$AJ,23,0)),"")</f>
        <v/>
      </c>
      <c r="P2223" s="31"/>
      <c r="Q2223" s="31"/>
      <c r="R2223" s="137" t="str">
        <f ca="1">(IFERROR(IF($C2223="","",VLOOKUP(FİLTRE!$C2223,'SKT LİSTESİ'!$F:$AJ,15,0)),""))</f>
        <v/>
      </c>
      <c r="S2223" s="138" t="str">
        <f ca="1">IFERROR(IF($C2223="","",VLOOKUP(FİLTRE!$C2223,'SKT LİSTESİ'!$F:$AJ,16,0)),"")</f>
        <v/>
      </c>
      <c r="AF2223" s="179" t="str">
        <f t="shared" ca="1" si="138"/>
        <v/>
      </c>
      <c r="AG2223" s="179">
        <f t="shared" ca="1" si="139"/>
        <v>0</v>
      </c>
      <c r="AH2223" s="179">
        <f t="shared" ca="1" si="140"/>
        <v>0</v>
      </c>
    </row>
    <row r="2224" spans="2:34" ht="15.75" x14ac:dyDescent="0.25">
      <c r="B2224">
        <f t="shared" ca="1" si="137"/>
        <v>2212</v>
      </c>
      <c r="C2224" t="str">
        <f ca="1">IFERROR(VLOOKUP(B2224,'SKT LİSTESİ'!F:F,1,0),"")</f>
        <v/>
      </c>
      <c r="E2224" s="128" t="str">
        <f ca="1">IFERROR(IF($C2224="","",VLOOKUP(FİLTRE!$C2224,'SKT LİSTESİ'!$F:$S,5,0)),"")</f>
        <v/>
      </c>
      <c r="F2224" s="129" t="str">
        <f ca="1">IFERROR(IF($C2224="","",VLOOKUP(FİLTRE!$C2224,'SKT LİSTESİ'!$F:$S,7,0)),"")</f>
        <v/>
      </c>
      <c r="G2224" s="130" t="str">
        <f ca="1">IFERROR(IF($C2224="","",VLOOKUP(FİLTRE!$C2224,'SKT LİSTESİ'!$F:$S,8,0)),"")</f>
        <v/>
      </c>
      <c r="H2224" s="131" t="str">
        <f ca="1">IF(E2224="","",IF($C2224="","",VLOOKUP(FİLTRE!$C2224,'SKT LİSTESİ'!$F:$S,9,0)))</f>
        <v/>
      </c>
      <c r="I2224" s="132" t="str">
        <f ca="1">IFERROR(IF($C2224="","",VLOOKUP(FİLTRE!$C2224,'SKT LİSTESİ'!$F:$S,10,0)),"")</f>
        <v/>
      </c>
      <c r="J2224" s="133" t="str">
        <f ca="1">IFERROR(IF($C2224="","",VLOOKUP(FİLTRE!$C2224,'SKT LİSTESİ'!$F:$S,11,0)),"")</f>
        <v/>
      </c>
      <c r="K2224" s="134" t="str">
        <f ca="1">IFERROR(IF($C2224="","",VLOOKUP(FİLTRE!$C2224,'SKT LİSTESİ'!$F:$S,12,0)),"")</f>
        <v/>
      </c>
      <c r="L2224" s="134" t="str">
        <f ca="1">IFERROR(IF($C2224="","",VLOOKUP(FİLTRE!$C2224,'SKT LİSTESİ'!$F:$S,13,0)),"")</f>
        <v/>
      </c>
      <c r="M2224" s="135" t="str">
        <f ca="1">IFERROR(IF($C2224="","",VLOOKUP(FİLTRE!$C2224,'SKT LİSTESİ'!$F:$AJ,14,0)),"")</f>
        <v/>
      </c>
      <c r="N2224" s="31" t="str">
        <f ca="1">IFERROR(IF($C2224="","",VLOOKUP(FİLTRE!$C2224,'SKT LİSTESİ'!$F:$AJ,22,0)),"")</f>
        <v/>
      </c>
      <c r="O2224" s="136" t="str">
        <f ca="1">IFERROR(IF($C2224="","",VLOOKUP(FİLTRE!$C2224,'SKT LİSTESİ'!$F:$AJ,23,0)),"")</f>
        <v/>
      </c>
      <c r="P2224" s="31"/>
      <c r="Q2224" s="31"/>
      <c r="R2224" s="137" t="str">
        <f ca="1">(IFERROR(IF($C2224="","",VLOOKUP(FİLTRE!$C2224,'SKT LİSTESİ'!$F:$AJ,15,0)),""))</f>
        <v/>
      </c>
      <c r="S2224" s="138" t="str">
        <f ca="1">IFERROR(IF($C2224="","",VLOOKUP(FİLTRE!$C2224,'SKT LİSTESİ'!$F:$AJ,16,0)),"")</f>
        <v/>
      </c>
      <c r="AF2224" s="179" t="str">
        <f t="shared" ca="1" si="138"/>
        <v/>
      </c>
      <c r="AG2224" s="179">
        <f t="shared" ca="1" si="139"/>
        <v>0</v>
      </c>
      <c r="AH2224" s="179">
        <f t="shared" ca="1" si="140"/>
        <v>0</v>
      </c>
    </row>
    <row r="2225" spans="2:34" ht="15.75" x14ac:dyDescent="0.25">
      <c r="B2225">
        <f t="shared" ca="1" si="137"/>
        <v>2213</v>
      </c>
      <c r="C2225" t="str">
        <f ca="1">IFERROR(VLOOKUP(B2225,'SKT LİSTESİ'!F:F,1,0),"")</f>
        <v/>
      </c>
      <c r="E2225" s="128" t="str">
        <f ca="1">IFERROR(IF($C2225="","",VLOOKUP(FİLTRE!$C2225,'SKT LİSTESİ'!$F:$S,5,0)),"")</f>
        <v/>
      </c>
      <c r="F2225" s="129" t="str">
        <f ca="1">IFERROR(IF($C2225="","",VLOOKUP(FİLTRE!$C2225,'SKT LİSTESİ'!$F:$S,7,0)),"")</f>
        <v/>
      </c>
      <c r="G2225" s="130" t="str">
        <f ca="1">IFERROR(IF($C2225="","",VLOOKUP(FİLTRE!$C2225,'SKT LİSTESİ'!$F:$S,8,0)),"")</f>
        <v/>
      </c>
      <c r="H2225" s="131" t="str">
        <f ca="1">IF(E2225="","",IF($C2225="","",VLOOKUP(FİLTRE!$C2225,'SKT LİSTESİ'!$F:$S,9,0)))</f>
        <v/>
      </c>
      <c r="I2225" s="132" t="str">
        <f ca="1">IFERROR(IF($C2225="","",VLOOKUP(FİLTRE!$C2225,'SKT LİSTESİ'!$F:$S,10,0)),"")</f>
        <v/>
      </c>
      <c r="J2225" s="133" t="str">
        <f ca="1">IFERROR(IF($C2225="","",VLOOKUP(FİLTRE!$C2225,'SKT LİSTESİ'!$F:$S,11,0)),"")</f>
        <v/>
      </c>
      <c r="K2225" s="134" t="str">
        <f ca="1">IFERROR(IF($C2225="","",VLOOKUP(FİLTRE!$C2225,'SKT LİSTESİ'!$F:$S,12,0)),"")</f>
        <v/>
      </c>
      <c r="L2225" s="134" t="str">
        <f ca="1">IFERROR(IF($C2225="","",VLOOKUP(FİLTRE!$C2225,'SKT LİSTESİ'!$F:$S,13,0)),"")</f>
        <v/>
      </c>
      <c r="M2225" s="135" t="str">
        <f ca="1">IFERROR(IF($C2225="","",VLOOKUP(FİLTRE!$C2225,'SKT LİSTESİ'!$F:$AJ,14,0)),"")</f>
        <v/>
      </c>
      <c r="N2225" s="31" t="str">
        <f ca="1">IFERROR(IF($C2225="","",VLOOKUP(FİLTRE!$C2225,'SKT LİSTESİ'!$F:$AJ,22,0)),"")</f>
        <v/>
      </c>
      <c r="O2225" s="136" t="str">
        <f ca="1">IFERROR(IF($C2225="","",VLOOKUP(FİLTRE!$C2225,'SKT LİSTESİ'!$F:$AJ,23,0)),"")</f>
        <v/>
      </c>
      <c r="P2225" s="31"/>
      <c r="Q2225" s="31"/>
      <c r="R2225" s="137" t="str">
        <f ca="1">(IFERROR(IF($C2225="","",VLOOKUP(FİLTRE!$C2225,'SKT LİSTESİ'!$F:$AJ,15,0)),""))</f>
        <v/>
      </c>
      <c r="S2225" s="138" t="str">
        <f ca="1">IFERROR(IF($C2225="","",VLOOKUP(FİLTRE!$C2225,'SKT LİSTESİ'!$F:$AJ,16,0)),"")</f>
        <v/>
      </c>
      <c r="AF2225" s="179" t="str">
        <f t="shared" ca="1" si="138"/>
        <v/>
      </c>
      <c r="AG2225" s="179">
        <f t="shared" ca="1" si="139"/>
        <v>0</v>
      </c>
      <c r="AH2225" s="179">
        <f t="shared" ca="1" si="140"/>
        <v>0</v>
      </c>
    </row>
    <row r="2226" spans="2:34" ht="15.75" x14ac:dyDescent="0.25">
      <c r="B2226">
        <f t="shared" ca="1" si="137"/>
        <v>2214</v>
      </c>
      <c r="C2226" t="str">
        <f ca="1">IFERROR(VLOOKUP(B2226,'SKT LİSTESİ'!F:F,1,0),"")</f>
        <v/>
      </c>
      <c r="E2226" s="128" t="str">
        <f ca="1">IFERROR(IF($C2226="","",VLOOKUP(FİLTRE!$C2226,'SKT LİSTESİ'!$F:$S,5,0)),"")</f>
        <v/>
      </c>
      <c r="F2226" s="129" t="str">
        <f ca="1">IFERROR(IF($C2226="","",VLOOKUP(FİLTRE!$C2226,'SKT LİSTESİ'!$F:$S,7,0)),"")</f>
        <v/>
      </c>
      <c r="G2226" s="130" t="str">
        <f ca="1">IFERROR(IF($C2226="","",VLOOKUP(FİLTRE!$C2226,'SKT LİSTESİ'!$F:$S,8,0)),"")</f>
        <v/>
      </c>
      <c r="H2226" s="131" t="str">
        <f ca="1">IF(E2226="","",IF($C2226="","",VLOOKUP(FİLTRE!$C2226,'SKT LİSTESİ'!$F:$S,9,0)))</f>
        <v/>
      </c>
      <c r="I2226" s="132" t="str">
        <f ca="1">IFERROR(IF($C2226="","",VLOOKUP(FİLTRE!$C2226,'SKT LİSTESİ'!$F:$S,10,0)),"")</f>
        <v/>
      </c>
      <c r="J2226" s="133" t="str">
        <f ca="1">IFERROR(IF($C2226="","",VLOOKUP(FİLTRE!$C2226,'SKT LİSTESİ'!$F:$S,11,0)),"")</f>
        <v/>
      </c>
      <c r="K2226" s="134" t="str">
        <f ca="1">IFERROR(IF($C2226="","",VLOOKUP(FİLTRE!$C2226,'SKT LİSTESİ'!$F:$S,12,0)),"")</f>
        <v/>
      </c>
      <c r="L2226" s="134" t="str">
        <f ca="1">IFERROR(IF($C2226="","",VLOOKUP(FİLTRE!$C2226,'SKT LİSTESİ'!$F:$S,13,0)),"")</f>
        <v/>
      </c>
      <c r="M2226" s="135" t="str">
        <f ca="1">IFERROR(IF($C2226="","",VLOOKUP(FİLTRE!$C2226,'SKT LİSTESİ'!$F:$AJ,14,0)),"")</f>
        <v/>
      </c>
      <c r="N2226" s="31" t="str">
        <f ca="1">IFERROR(IF($C2226="","",VLOOKUP(FİLTRE!$C2226,'SKT LİSTESİ'!$F:$AJ,22,0)),"")</f>
        <v/>
      </c>
      <c r="O2226" s="136" t="str">
        <f ca="1">IFERROR(IF($C2226="","",VLOOKUP(FİLTRE!$C2226,'SKT LİSTESİ'!$F:$AJ,23,0)),"")</f>
        <v/>
      </c>
      <c r="P2226" s="31"/>
      <c r="Q2226" s="31"/>
      <c r="R2226" s="137" t="str">
        <f ca="1">(IFERROR(IF($C2226="","",VLOOKUP(FİLTRE!$C2226,'SKT LİSTESİ'!$F:$AJ,15,0)),""))</f>
        <v/>
      </c>
      <c r="S2226" s="138" t="str">
        <f ca="1">IFERROR(IF($C2226="","",VLOOKUP(FİLTRE!$C2226,'SKT LİSTESİ'!$F:$AJ,16,0)),"")</f>
        <v/>
      </c>
      <c r="AF2226" s="179" t="str">
        <f t="shared" ca="1" si="138"/>
        <v/>
      </c>
      <c r="AG2226" s="179">
        <f t="shared" ca="1" si="139"/>
        <v>0</v>
      </c>
      <c r="AH2226" s="179">
        <f t="shared" ca="1" si="140"/>
        <v>0</v>
      </c>
    </row>
    <row r="2227" spans="2:34" ht="15.75" x14ac:dyDescent="0.25">
      <c r="B2227">
        <f t="shared" ca="1" si="137"/>
        <v>2215</v>
      </c>
      <c r="C2227" t="str">
        <f ca="1">IFERROR(VLOOKUP(B2227,'SKT LİSTESİ'!F:F,1,0),"")</f>
        <v/>
      </c>
      <c r="E2227" s="128" t="str">
        <f ca="1">IFERROR(IF($C2227="","",VLOOKUP(FİLTRE!$C2227,'SKT LİSTESİ'!$F:$S,5,0)),"")</f>
        <v/>
      </c>
      <c r="F2227" s="129" t="str">
        <f ca="1">IFERROR(IF($C2227="","",VLOOKUP(FİLTRE!$C2227,'SKT LİSTESİ'!$F:$S,7,0)),"")</f>
        <v/>
      </c>
      <c r="G2227" s="130" t="str">
        <f ca="1">IFERROR(IF($C2227="","",VLOOKUP(FİLTRE!$C2227,'SKT LİSTESİ'!$F:$S,8,0)),"")</f>
        <v/>
      </c>
      <c r="H2227" s="131" t="str">
        <f ca="1">IF(E2227="","",IF($C2227="","",VLOOKUP(FİLTRE!$C2227,'SKT LİSTESİ'!$F:$S,9,0)))</f>
        <v/>
      </c>
      <c r="I2227" s="132" t="str">
        <f ca="1">IFERROR(IF($C2227="","",VLOOKUP(FİLTRE!$C2227,'SKT LİSTESİ'!$F:$S,10,0)),"")</f>
        <v/>
      </c>
      <c r="J2227" s="133" t="str">
        <f ca="1">IFERROR(IF($C2227="","",VLOOKUP(FİLTRE!$C2227,'SKT LİSTESİ'!$F:$S,11,0)),"")</f>
        <v/>
      </c>
      <c r="K2227" s="134" t="str">
        <f ca="1">IFERROR(IF($C2227="","",VLOOKUP(FİLTRE!$C2227,'SKT LİSTESİ'!$F:$S,12,0)),"")</f>
        <v/>
      </c>
      <c r="L2227" s="134" t="str">
        <f ca="1">IFERROR(IF($C2227="","",VLOOKUP(FİLTRE!$C2227,'SKT LİSTESİ'!$F:$S,13,0)),"")</f>
        <v/>
      </c>
      <c r="M2227" s="135" t="str">
        <f ca="1">IFERROR(IF($C2227="","",VLOOKUP(FİLTRE!$C2227,'SKT LİSTESİ'!$F:$AJ,14,0)),"")</f>
        <v/>
      </c>
      <c r="N2227" s="31" t="str">
        <f ca="1">IFERROR(IF($C2227="","",VLOOKUP(FİLTRE!$C2227,'SKT LİSTESİ'!$F:$AJ,22,0)),"")</f>
        <v/>
      </c>
      <c r="O2227" s="136" t="str">
        <f ca="1">IFERROR(IF($C2227="","",VLOOKUP(FİLTRE!$C2227,'SKT LİSTESİ'!$F:$AJ,23,0)),"")</f>
        <v/>
      </c>
      <c r="P2227" s="31"/>
      <c r="Q2227" s="31"/>
      <c r="R2227" s="137" t="str">
        <f ca="1">(IFERROR(IF($C2227="","",VLOOKUP(FİLTRE!$C2227,'SKT LİSTESİ'!$F:$AJ,15,0)),""))</f>
        <v/>
      </c>
      <c r="S2227" s="138" t="str">
        <f ca="1">IFERROR(IF($C2227="","",VLOOKUP(FİLTRE!$C2227,'SKT LİSTESİ'!$F:$AJ,16,0)),"")</f>
        <v/>
      </c>
      <c r="AF2227" s="179" t="str">
        <f t="shared" ca="1" si="138"/>
        <v/>
      </c>
      <c r="AG2227" s="179">
        <f t="shared" ca="1" si="139"/>
        <v>0</v>
      </c>
      <c r="AH2227" s="179">
        <f t="shared" ca="1" si="140"/>
        <v>0</v>
      </c>
    </row>
    <row r="2228" spans="2:34" ht="15.75" x14ac:dyDescent="0.25">
      <c r="B2228">
        <f t="shared" ca="1" si="137"/>
        <v>2216</v>
      </c>
      <c r="C2228" t="str">
        <f ca="1">IFERROR(VLOOKUP(B2228,'SKT LİSTESİ'!F:F,1,0),"")</f>
        <v/>
      </c>
      <c r="E2228" s="128" t="str">
        <f ca="1">IFERROR(IF($C2228="","",VLOOKUP(FİLTRE!$C2228,'SKT LİSTESİ'!$F:$S,5,0)),"")</f>
        <v/>
      </c>
      <c r="F2228" s="129" t="str">
        <f ca="1">IFERROR(IF($C2228="","",VLOOKUP(FİLTRE!$C2228,'SKT LİSTESİ'!$F:$S,7,0)),"")</f>
        <v/>
      </c>
      <c r="G2228" s="130" t="str">
        <f ca="1">IFERROR(IF($C2228="","",VLOOKUP(FİLTRE!$C2228,'SKT LİSTESİ'!$F:$S,8,0)),"")</f>
        <v/>
      </c>
      <c r="H2228" s="131" t="str">
        <f ca="1">IF(E2228="","",IF($C2228="","",VLOOKUP(FİLTRE!$C2228,'SKT LİSTESİ'!$F:$S,9,0)))</f>
        <v/>
      </c>
      <c r="I2228" s="132" t="str">
        <f ca="1">IFERROR(IF($C2228="","",VLOOKUP(FİLTRE!$C2228,'SKT LİSTESİ'!$F:$S,10,0)),"")</f>
        <v/>
      </c>
      <c r="J2228" s="133" t="str">
        <f ca="1">IFERROR(IF($C2228="","",VLOOKUP(FİLTRE!$C2228,'SKT LİSTESİ'!$F:$S,11,0)),"")</f>
        <v/>
      </c>
      <c r="K2228" s="134" t="str">
        <f ca="1">IFERROR(IF($C2228="","",VLOOKUP(FİLTRE!$C2228,'SKT LİSTESİ'!$F:$S,12,0)),"")</f>
        <v/>
      </c>
      <c r="L2228" s="134" t="str">
        <f ca="1">IFERROR(IF($C2228="","",VLOOKUP(FİLTRE!$C2228,'SKT LİSTESİ'!$F:$S,13,0)),"")</f>
        <v/>
      </c>
      <c r="M2228" s="135" t="str">
        <f ca="1">IFERROR(IF($C2228="","",VLOOKUP(FİLTRE!$C2228,'SKT LİSTESİ'!$F:$AJ,14,0)),"")</f>
        <v/>
      </c>
      <c r="N2228" s="31" t="str">
        <f ca="1">IFERROR(IF($C2228="","",VLOOKUP(FİLTRE!$C2228,'SKT LİSTESİ'!$F:$AJ,22,0)),"")</f>
        <v/>
      </c>
      <c r="O2228" s="136" t="str">
        <f ca="1">IFERROR(IF($C2228="","",VLOOKUP(FİLTRE!$C2228,'SKT LİSTESİ'!$F:$AJ,23,0)),"")</f>
        <v/>
      </c>
      <c r="P2228" s="31"/>
      <c r="Q2228" s="31"/>
      <c r="R2228" s="137" t="str">
        <f ca="1">(IFERROR(IF($C2228="","",VLOOKUP(FİLTRE!$C2228,'SKT LİSTESİ'!$F:$AJ,15,0)),""))</f>
        <v/>
      </c>
      <c r="S2228" s="138" t="str">
        <f ca="1">IFERROR(IF($C2228="","",VLOOKUP(FİLTRE!$C2228,'SKT LİSTESİ'!$F:$AJ,16,0)),"")</f>
        <v/>
      </c>
      <c r="AF2228" s="179" t="str">
        <f t="shared" ca="1" si="138"/>
        <v/>
      </c>
      <c r="AG2228" s="179">
        <f t="shared" ca="1" si="139"/>
        <v>0</v>
      </c>
      <c r="AH2228" s="179">
        <f t="shared" ca="1" si="140"/>
        <v>0</v>
      </c>
    </row>
    <row r="2229" spans="2:34" ht="15.75" x14ac:dyDescent="0.25">
      <c r="B2229">
        <f t="shared" ca="1" si="137"/>
        <v>2217</v>
      </c>
      <c r="C2229" t="str">
        <f ca="1">IFERROR(VLOOKUP(B2229,'SKT LİSTESİ'!F:F,1,0),"")</f>
        <v/>
      </c>
      <c r="E2229" s="128" t="str">
        <f ca="1">IFERROR(IF($C2229="","",VLOOKUP(FİLTRE!$C2229,'SKT LİSTESİ'!$F:$S,5,0)),"")</f>
        <v/>
      </c>
      <c r="F2229" s="129" t="str">
        <f ca="1">IFERROR(IF($C2229="","",VLOOKUP(FİLTRE!$C2229,'SKT LİSTESİ'!$F:$S,7,0)),"")</f>
        <v/>
      </c>
      <c r="G2229" s="130" t="str">
        <f ca="1">IFERROR(IF($C2229="","",VLOOKUP(FİLTRE!$C2229,'SKT LİSTESİ'!$F:$S,8,0)),"")</f>
        <v/>
      </c>
      <c r="H2229" s="131" t="str">
        <f ca="1">IF(E2229="","",IF($C2229="","",VLOOKUP(FİLTRE!$C2229,'SKT LİSTESİ'!$F:$S,9,0)))</f>
        <v/>
      </c>
      <c r="I2229" s="132" t="str">
        <f ca="1">IFERROR(IF($C2229="","",VLOOKUP(FİLTRE!$C2229,'SKT LİSTESİ'!$F:$S,10,0)),"")</f>
        <v/>
      </c>
      <c r="J2229" s="133" t="str">
        <f ca="1">IFERROR(IF($C2229="","",VLOOKUP(FİLTRE!$C2229,'SKT LİSTESİ'!$F:$S,11,0)),"")</f>
        <v/>
      </c>
      <c r="K2229" s="134" t="str">
        <f ca="1">IFERROR(IF($C2229="","",VLOOKUP(FİLTRE!$C2229,'SKT LİSTESİ'!$F:$S,12,0)),"")</f>
        <v/>
      </c>
      <c r="L2229" s="134" t="str">
        <f ca="1">IFERROR(IF($C2229="","",VLOOKUP(FİLTRE!$C2229,'SKT LİSTESİ'!$F:$S,13,0)),"")</f>
        <v/>
      </c>
      <c r="M2229" s="135" t="str">
        <f ca="1">IFERROR(IF($C2229="","",VLOOKUP(FİLTRE!$C2229,'SKT LİSTESİ'!$F:$AJ,14,0)),"")</f>
        <v/>
      </c>
      <c r="N2229" s="31" t="str">
        <f ca="1">IFERROR(IF($C2229="","",VLOOKUP(FİLTRE!$C2229,'SKT LİSTESİ'!$F:$AJ,22,0)),"")</f>
        <v/>
      </c>
      <c r="O2229" s="136" t="str">
        <f ca="1">IFERROR(IF($C2229="","",VLOOKUP(FİLTRE!$C2229,'SKT LİSTESİ'!$F:$AJ,23,0)),"")</f>
        <v/>
      </c>
      <c r="P2229" s="31"/>
      <c r="Q2229" s="31"/>
      <c r="R2229" s="137" t="str">
        <f ca="1">(IFERROR(IF($C2229="","",VLOOKUP(FİLTRE!$C2229,'SKT LİSTESİ'!$F:$AJ,15,0)),""))</f>
        <v/>
      </c>
      <c r="S2229" s="138" t="str">
        <f ca="1">IFERROR(IF($C2229="","",VLOOKUP(FİLTRE!$C2229,'SKT LİSTESİ'!$F:$AJ,16,0)),"")</f>
        <v/>
      </c>
      <c r="AF2229" s="179" t="str">
        <f t="shared" ca="1" si="138"/>
        <v/>
      </c>
      <c r="AG2229" s="179">
        <f t="shared" ca="1" si="139"/>
        <v>0</v>
      </c>
      <c r="AH2229" s="179">
        <f t="shared" ca="1" si="140"/>
        <v>0</v>
      </c>
    </row>
    <row r="2230" spans="2:34" ht="15.75" x14ac:dyDescent="0.25">
      <c r="B2230">
        <f t="shared" ca="1" si="137"/>
        <v>2218</v>
      </c>
      <c r="C2230" t="str">
        <f ca="1">IFERROR(VLOOKUP(B2230,'SKT LİSTESİ'!F:F,1,0),"")</f>
        <v/>
      </c>
      <c r="E2230" s="128" t="str">
        <f ca="1">IFERROR(IF($C2230="","",VLOOKUP(FİLTRE!$C2230,'SKT LİSTESİ'!$F:$S,5,0)),"")</f>
        <v/>
      </c>
      <c r="F2230" s="129" t="str">
        <f ca="1">IFERROR(IF($C2230="","",VLOOKUP(FİLTRE!$C2230,'SKT LİSTESİ'!$F:$S,7,0)),"")</f>
        <v/>
      </c>
      <c r="G2230" s="130" t="str">
        <f ca="1">IFERROR(IF($C2230="","",VLOOKUP(FİLTRE!$C2230,'SKT LİSTESİ'!$F:$S,8,0)),"")</f>
        <v/>
      </c>
      <c r="H2230" s="131" t="str">
        <f ca="1">IF(E2230="","",IF($C2230="","",VLOOKUP(FİLTRE!$C2230,'SKT LİSTESİ'!$F:$S,9,0)))</f>
        <v/>
      </c>
      <c r="I2230" s="132" t="str">
        <f ca="1">IFERROR(IF($C2230="","",VLOOKUP(FİLTRE!$C2230,'SKT LİSTESİ'!$F:$S,10,0)),"")</f>
        <v/>
      </c>
      <c r="J2230" s="133" t="str">
        <f ca="1">IFERROR(IF($C2230="","",VLOOKUP(FİLTRE!$C2230,'SKT LİSTESİ'!$F:$S,11,0)),"")</f>
        <v/>
      </c>
      <c r="K2230" s="134" t="str">
        <f ca="1">IFERROR(IF($C2230="","",VLOOKUP(FİLTRE!$C2230,'SKT LİSTESİ'!$F:$S,12,0)),"")</f>
        <v/>
      </c>
      <c r="L2230" s="134" t="str">
        <f ca="1">IFERROR(IF($C2230="","",VLOOKUP(FİLTRE!$C2230,'SKT LİSTESİ'!$F:$S,13,0)),"")</f>
        <v/>
      </c>
      <c r="M2230" s="135" t="str">
        <f ca="1">IFERROR(IF($C2230="","",VLOOKUP(FİLTRE!$C2230,'SKT LİSTESİ'!$F:$AJ,14,0)),"")</f>
        <v/>
      </c>
      <c r="N2230" s="31" t="str">
        <f ca="1">IFERROR(IF($C2230="","",VLOOKUP(FİLTRE!$C2230,'SKT LİSTESİ'!$F:$AJ,22,0)),"")</f>
        <v/>
      </c>
      <c r="O2230" s="136" t="str">
        <f ca="1">IFERROR(IF($C2230="","",VLOOKUP(FİLTRE!$C2230,'SKT LİSTESİ'!$F:$AJ,23,0)),"")</f>
        <v/>
      </c>
      <c r="P2230" s="31"/>
      <c r="Q2230" s="31"/>
      <c r="R2230" s="137" t="str">
        <f ca="1">(IFERROR(IF($C2230="","",VLOOKUP(FİLTRE!$C2230,'SKT LİSTESİ'!$F:$AJ,15,0)),""))</f>
        <v/>
      </c>
      <c r="S2230" s="138" t="str">
        <f ca="1">IFERROR(IF($C2230="","",VLOOKUP(FİLTRE!$C2230,'SKT LİSTESİ'!$F:$AJ,16,0)),"")</f>
        <v/>
      </c>
      <c r="AF2230" s="179" t="str">
        <f t="shared" ca="1" si="138"/>
        <v/>
      </c>
      <c r="AG2230" s="179">
        <f t="shared" ca="1" si="139"/>
        <v>0</v>
      </c>
      <c r="AH2230" s="179">
        <f t="shared" ca="1" si="140"/>
        <v>0</v>
      </c>
    </row>
    <row r="2231" spans="2:34" ht="15.75" x14ac:dyDescent="0.25">
      <c r="B2231">
        <f t="shared" ca="1" si="137"/>
        <v>2219</v>
      </c>
      <c r="C2231" t="str">
        <f ca="1">IFERROR(VLOOKUP(B2231,'SKT LİSTESİ'!F:F,1,0),"")</f>
        <v/>
      </c>
      <c r="E2231" s="128" t="str">
        <f ca="1">IFERROR(IF($C2231="","",VLOOKUP(FİLTRE!$C2231,'SKT LİSTESİ'!$F:$S,5,0)),"")</f>
        <v/>
      </c>
      <c r="F2231" s="129" t="str">
        <f ca="1">IFERROR(IF($C2231="","",VLOOKUP(FİLTRE!$C2231,'SKT LİSTESİ'!$F:$S,7,0)),"")</f>
        <v/>
      </c>
      <c r="G2231" s="130" t="str">
        <f ca="1">IFERROR(IF($C2231="","",VLOOKUP(FİLTRE!$C2231,'SKT LİSTESİ'!$F:$S,8,0)),"")</f>
        <v/>
      </c>
      <c r="H2231" s="131" t="str">
        <f ca="1">IF(E2231="","",IF($C2231="","",VLOOKUP(FİLTRE!$C2231,'SKT LİSTESİ'!$F:$S,9,0)))</f>
        <v/>
      </c>
      <c r="I2231" s="132" t="str">
        <f ca="1">IFERROR(IF($C2231="","",VLOOKUP(FİLTRE!$C2231,'SKT LİSTESİ'!$F:$S,10,0)),"")</f>
        <v/>
      </c>
      <c r="J2231" s="133" t="str">
        <f ca="1">IFERROR(IF($C2231="","",VLOOKUP(FİLTRE!$C2231,'SKT LİSTESİ'!$F:$S,11,0)),"")</f>
        <v/>
      </c>
      <c r="K2231" s="134" t="str">
        <f ca="1">IFERROR(IF($C2231="","",VLOOKUP(FİLTRE!$C2231,'SKT LİSTESİ'!$F:$S,12,0)),"")</f>
        <v/>
      </c>
      <c r="L2231" s="134" t="str">
        <f ca="1">IFERROR(IF($C2231="","",VLOOKUP(FİLTRE!$C2231,'SKT LİSTESİ'!$F:$S,13,0)),"")</f>
        <v/>
      </c>
      <c r="M2231" s="135" t="str">
        <f ca="1">IFERROR(IF($C2231="","",VLOOKUP(FİLTRE!$C2231,'SKT LİSTESİ'!$F:$AJ,14,0)),"")</f>
        <v/>
      </c>
      <c r="N2231" s="31" t="str">
        <f ca="1">IFERROR(IF($C2231="","",VLOOKUP(FİLTRE!$C2231,'SKT LİSTESİ'!$F:$AJ,22,0)),"")</f>
        <v/>
      </c>
      <c r="O2231" s="136" t="str">
        <f ca="1">IFERROR(IF($C2231="","",VLOOKUP(FİLTRE!$C2231,'SKT LİSTESİ'!$F:$AJ,23,0)),"")</f>
        <v/>
      </c>
      <c r="P2231" s="31"/>
      <c r="Q2231" s="31"/>
      <c r="R2231" s="137" t="str">
        <f ca="1">(IFERROR(IF($C2231="","",VLOOKUP(FİLTRE!$C2231,'SKT LİSTESİ'!$F:$AJ,15,0)),""))</f>
        <v/>
      </c>
      <c r="S2231" s="138" t="str">
        <f ca="1">IFERROR(IF($C2231="","",VLOOKUP(FİLTRE!$C2231,'SKT LİSTESİ'!$F:$AJ,16,0)),"")</f>
        <v/>
      </c>
      <c r="AF2231" s="179" t="str">
        <f t="shared" ca="1" si="138"/>
        <v/>
      </c>
      <c r="AG2231" s="179">
        <f t="shared" ca="1" si="139"/>
        <v>0</v>
      </c>
      <c r="AH2231" s="179">
        <f t="shared" ca="1" si="140"/>
        <v>0</v>
      </c>
    </row>
    <row r="2232" spans="2:34" ht="15.75" x14ac:dyDescent="0.25">
      <c r="B2232">
        <f t="shared" ca="1" si="137"/>
        <v>2220</v>
      </c>
      <c r="C2232" t="str">
        <f ca="1">IFERROR(VLOOKUP(B2232,'SKT LİSTESİ'!F:F,1,0),"")</f>
        <v/>
      </c>
      <c r="E2232" s="128" t="str">
        <f ca="1">IFERROR(IF($C2232="","",VLOOKUP(FİLTRE!$C2232,'SKT LİSTESİ'!$F:$S,5,0)),"")</f>
        <v/>
      </c>
      <c r="F2232" s="129" t="str">
        <f ca="1">IFERROR(IF($C2232="","",VLOOKUP(FİLTRE!$C2232,'SKT LİSTESİ'!$F:$S,7,0)),"")</f>
        <v/>
      </c>
      <c r="G2232" s="130" t="str">
        <f ca="1">IFERROR(IF($C2232="","",VLOOKUP(FİLTRE!$C2232,'SKT LİSTESİ'!$F:$S,8,0)),"")</f>
        <v/>
      </c>
      <c r="H2232" s="131" t="str">
        <f ca="1">IF(E2232="","",IF($C2232="","",VLOOKUP(FİLTRE!$C2232,'SKT LİSTESİ'!$F:$S,9,0)))</f>
        <v/>
      </c>
      <c r="I2232" s="132" t="str">
        <f ca="1">IFERROR(IF($C2232="","",VLOOKUP(FİLTRE!$C2232,'SKT LİSTESİ'!$F:$S,10,0)),"")</f>
        <v/>
      </c>
      <c r="J2232" s="133" t="str">
        <f ca="1">IFERROR(IF($C2232="","",VLOOKUP(FİLTRE!$C2232,'SKT LİSTESİ'!$F:$S,11,0)),"")</f>
        <v/>
      </c>
      <c r="K2232" s="134" t="str">
        <f ca="1">IFERROR(IF($C2232="","",VLOOKUP(FİLTRE!$C2232,'SKT LİSTESİ'!$F:$S,12,0)),"")</f>
        <v/>
      </c>
      <c r="L2232" s="134" t="str">
        <f ca="1">IFERROR(IF($C2232="","",VLOOKUP(FİLTRE!$C2232,'SKT LİSTESİ'!$F:$S,13,0)),"")</f>
        <v/>
      </c>
      <c r="M2232" s="135" t="str">
        <f ca="1">IFERROR(IF($C2232="","",VLOOKUP(FİLTRE!$C2232,'SKT LİSTESİ'!$F:$AJ,14,0)),"")</f>
        <v/>
      </c>
      <c r="N2232" s="31" t="str">
        <f ca="1">IFERROR(IF($C2232="","",VLOOKUP(FİLTRE!$C2232,'SKT LİSTESİ'!$F:$AJ,22,0)),"")</f>
        <v/>
      </c>
      <c r="O2232" s="136" t="str">
        <f ca="1">IFERROR(IF($C2232="","",VLOOKUP(FİLTRE!$C2232,'SKT LİSTESİ'!$F:$AJ,23,0)),"")</f>
        <v/>
      </c>
      <c r="P2232" s="31"/>
      <c r="Q2232" s="31"/>
      <c r="R2232" s="137" t="str">
        <f ca="1">(IFERROR(IF($C2232="","",VLOOKUP(FİLTRE!$C2232,'SKT LİSTESİ'!$F:$AJ,15,0)),""))</f>
        <v/>
      </c>
      <c r="S2232" s="138" t="str">
        <f ca="1">IFERROR(IF($C2232="","",VLOOKUP(FİLTRE!$C2232,'SKT LİSTESİ'!$F:$AJ,16,0)),"")</f>
        <v/>
      </c>
      <c r="AF2232" s="179" t="str">
        <f t="shared" ca="1" si="138"/>
        <v/>
      </c>
      <c r="AG2232" s="179">
        <f t="shared" ca="1" si="139"/>
        <v>0</v>
      </c>
      <c r="AH2232" s="179">
        <f t="shared" ca="1" si="140"/>
        <v>0</v>
      </c>
    </row>
    <row r="2233" spans="2:34" ht="15.75" x14ac:dyDescent="0.25">
      <c r="B2233">
        <f t="shared" ca="1" si="137"/>
        <v>2221</v>
      </c>
      <c r="C2233" t="str">
        <f ca="1">IFERROR(VLOOKUP(B2233,'SKT LİSTESİ'!F:F,1,0),"")</f>
        <v/>
      </c>
      <c r="E2233" s="128" t="str">
        <f ca="1">IFERROR(IF($C2233="","",VLOOKUP(FİLTRE!$C2233,'SKT LİSTESİ'!$F:$S,5,0)),"")</f>
        <v/>
      </c>
      <c r="F2233" s="129" t="str">
        <f ca="1">IFERROR(IF($C2233="","",VLOOKUP(FİLTRE!$C2233,'SKT LİSTESİ'!$F:$S,7,0)),"")</f>
        <v/>
      </c>
      <c r="G2233" s="130" t="str">
        <f ca="1">IFERROR(IF($C2233="","",VLOOKUP(FİLTRE!$C2233,'SKT LİSTESİ'!$F:$S,8,0)),"")</f>
        <v/>
      </c>
      <c r="H2233" s="131" t="str">
        <f ca="1">IF(E2233="","",IF($C2233="","",VLOOKUP(FİLTRE!$C2233,'SKT LİSTESİ'!$F:$S,9,0)))</f>
        <v/>
      </c>
      <c r="I2233" s="132" t="str">
        <f ca="1">IFERROR(IF($C2233="","",VLOOKUP(FİLTRE!$C2233,'SKT LİSTESİ'!$F:$S,10,0)),"")</f>
        <v/>
      </c>
      <c r="J2233" s="133" t="str">
        <f ca="1">IFERROR(IF($C2233="","",VLOOKUP(FİLTRE!$C2233,'SKT LİSTESİ'!$F:$S,11,0)),"")</f>
        <v/>
      </c>
      <c r="K2233" s="134" t="str">
        <f ca="1">IFERROR(IF($C2233="","",VLOOKUP(FİLTRE!$C2233,'SKT LİSTESİ'!$F:$S,12,0)),"")</f>
        <v/>
      </c>
      <c r="L2233" s="134" t="str">
        <f ca="1">IFERROR(IF($C2233="","",VLOOKUP(FİLTRE!$C2233,'SKT LİSTESİ'!$F:$S,13,0)),"")</f>
        <v/>
      </c>
      <c r="M2233" s="135" t="str">
        <f ca="1">IFERROR(IF($C2233="","",VLOOKUP(FİLTRE!$C2233,'SKT LİSTESİ'!$F:$AJ,14,0)),"")</f>
        <v/>
      </c>
      <c r="N2233" s="31" t="str">
        <f ca="1">IFERROR(IF($C2233="","",VLOOKUP(FİLTRE!$C2233,'SKT LİSTESİ'!$F:$AJ,22,0)),"")</f>
        <v/>
      </c>
      <c r="O2233" s="136" t="str">
        <f ca="1">IFERROR(IF($C2233="","",VLOOKUP(FİLTRE!$C2233,'SKT LİSTESİ'!$F:$AJ,23,0)),"")</f>
        <v/>
      </c>
      <c r="P2233" s="31"/>
      <c r="Q2233" s="31"/>
      <c r="R2233" s="137" t="str">
        <f ca="1">(IFERROR(IF($C2233="","",VLOOKUP(FİLTRE!$C2233,'SKT LİSTESİ'!$F:$AJ,15,0)),""))</f>
        <v/>
      </c>
      <c r="S2233" s="138" t="str">
        <f ca="1">IFERROR(IF($C2233="","",VLOOKUP(FİLTRE!$C2233,'SKT LİSTESİ'!$F:$AJ,16,0)),"")</f>
        <v/>
      </c>
      <c r="AF2233" s="179" t="str">
        <f t="shared" ca="1" si="138"/>
        <v/>
      </c>
      <c r="AG2233" s="179">
        <f t="shared" ca="1" si="139"/>
        <v>0</v>
      </c>
      <c r="AH2233" s="179">
        <f t="shared" ca="1" si="140"/>
        <v>0</v>
      </c>
    </row>
    <row r="2234" spans="2:34" ht="15.75" x14ac:dyDescent="0.25">
      <c r="B2234">
        <f t="shared" ca="1" si="137"/>
        <v>2222</v>
      </c>
      <c r="C2234" t="str">
        <f ca="1">IFERROR(VLOOKUP(B2234,'SKT LİSTESİ'!F:F,1,0),"")</f>
        <v/>
      </c>
      <c r="E2234" s="128" t="str">
        <f ca="1">IFERROR(IF($C2234="","",VLOOKUP(FİLTRE!$C2234,'SKT LİSTESİ'!$F:$S,5,0)),"")</f>
        <v/>
      </c>
      <c r="F2234" s="129" t="str">
        <f ca="1">IFERROR(IF($C2234="","",VLOOKUP(FİLTRE!$C2234,'SKT LİSTESİ'!$F:$S,7,0)),"")</f>
        <v/>
      </c>
      <c r="G2234" s="130" t="str">
        <f ca="1">IFERROR(IF($C2234="","",VLOOKUP(FİLTRE!$C2234,'SKT LİSTESİ'!$F:$S,8,0)),"")</f>
        <v/>
      </c>
      <c r="H2234" s="131" t="str">
        <f ca="1">IF(E2234="","",IF($C2234="","",VLOOKUP(FİLTRE!$C2234,'SKT LİSTESİ'!$F:$S,9,0)))</f>
        <v/>
      </c>
      <c r="I2234" s="132" t="str">
        <f ca="1">IFERROR(IF($C2234="","",VLOOKUP(FİLTRE!$C2234,'SKT LİSTESİ'!$F:$S,10,0)),"")</f>
        <v/>
      </c>
      <c r="J2234" s="133" t="str">
        <f ca="1">IFERROR(IF($C2234="","",VLOOKUP(FİLTRE!$C2234,'SKT LİSTESİ'!$F:$S,11,0)),"")</f>
        <v/>
      </c>
      <c r="K2234" s="134" t="str">
        <f ca="1">IFERROR(IF($C2234="","",VLOOKUP(FİLTRE!$C2234,'SKT LİSTESİ'!$F:$S,12,0)),"")</f>
        <v/>
      </c>
      <c r="L2234" s="134" t="str">
        <f ca="1">IFERROR(IF($C2234="","",VLOOKUP(FİLTRE!$C2234,'SKT LİSTESİ'!$F:$S,13,0)),"")</f>
        <v/>
      </c>
      <c r="M2234" s="135" t="str">
        <f ca="1">IFERROR(IF($C2234="","",VLOOKUP(FİLTRE!$C2234,'SKT LİSTESİ'!$F:$AJ,14,0)),"")</f>
        <v/>
      </c>
      <c r="N2234" s="31" t="str">
        <f ca="1">IFERROR(IF($C2234="","",VLOOKUP(FİLTRE!$C2234,'SKT LİSTESİ'!$F:$AJ,22,0)),"")</f>
        <v/>
      </c>
      <c r="O2234" s="136" t="str">
        <f ca="1">IFERROR(IF($C2234="","",VLOOKUP(FİLTRE!$C2234,'SKT LİSTESİ'!$F:$AJ,23,0)),"")</f>
        <v/>
      </c>
      <c r="P2234" s="31"/>
      <c r="Q2234" s="31"/>
      <c r="R2234" s="137" t="str">
        <f ca="1">(IFERROR(IF($C2234="","",VLOOKUP(FİLTRE!$C2234,'SKT LİSTESİ'!$F:$AJ,15,0)),""))</f>
        <v/>
      </c>
      <c r="S2234" s="138" t="str">
        <f ca="1">IFERROR(IF($C2234="","",VLOOKUP(FİLTRE!$C2234,'SKT LİSTESİ'!$F:$AJ,16,0)),"")</f>
        <v/>
      </c>
      <c r="AF2234" s="179" t="str">
        <f t="shared" ca="1" si="138"/>
        <v/>
      </c>
      <c r="AG2234" s="179">
        <f t="shared" ca="1" si="139"/>
        <v>0</v>
      </c>
      <c r="AH2234" s="179">
        <f t="shared" ca="1" si="140"/>
        <v>0</v>
      </c>
    </row>
    <row r="2235" spans="2:34" ht="15.75" x14ac:dyDescent="0.25">
      <c r="B2235">
        <f t="shared" ca="1" si="137"/>
        <v>2223</v>
      </c>
      <c r="C2235" t="str">
        <f ca="1">IFERROR(VLOOKUP(B2235,'SKT LİSTESİ'!F:F,1,0),"")</f>
        <v/>
      </c>
      <c r="E2235" s="128" t="str">
        <f ca="1">IFERROR(IF($C2235="","",VLOOKUP(FİLTRE!$C2235,'SKT LİSTESİ'!$F:$S,5,0)),"")</f>
        <v/>
      </c>
      <c r="F2235" s="129" t="str">
        <f ca="1">IFERROR(IF($C2235="","",VLOOKUP(FİLTRE!$C2235,'SKT LİSTESİ'!$F:$S,7,0)),"")</f>
        <v/>
      </c>
      <c r="G2235" s="130" t="str">
        <f ca="1">IFERROR(IF($C2235="","",VLOOKUP(FİLTRE!$C2235,'SKT LİSTESİ'!$F:$S,8,0)),"")</f>
        <v/>
      </c>
      <c r="H2235" s="131" t="str">
        <f ca="1">IF(E2235="","",IF($C2235="","",VLOOKUP(FİLTRE!$C2235,'SKT LİSTESİ'!$F:$S,9,0)))</f>
        <v/>
      </c>
      <c r="I2235" s="132" t="str">
        <f ca="1">IFERROR(IF($C2235="","",VLOOKUP(FİLTRE!$C2235,'SKT LİSTESİ'!$F:$S,10,0)),"")</f>
        <v/>
      </c>
      <c r="J2235" s="133" t="str">
        <f ca="1">IFERROR(IF($C2235="","",VLOOKUP(FİLTRE!$C2235,'SKT LİSTESİ'!$F:$S,11,0)),"")</f>
        <v/>
      </c>
      <c r="K2235" s="134" t="str">
        <f ca="1">IFERROR(IF($C2235="","",VLOOKUP(FİLTRE!$C2235,'SKT LİSTESİ'!$F:$S,12,0)),"")</f>
        <v/>
      </c>
      <c r="L2235" s="134" t="str">
        <f ca="1">IFERROR(IF($C2235="","",VLOOKUP(FİLTRE!$C2235,'SKT LİSTESİ'!$F:$S,13,0)),"")</f>
        <v/>
      </c>
      <c r="M2235" s="135" t="str">
        <f ca="1">IFERROR(IF($C2235="","",VLOOKUP(FİLTRE!$C2235,'SKT LİSTESİ'!$F:$AJ,14,0)),"")</f>
        <v/>
      </c>
      <c r="N2235" s="31" t="str">
        <f ca="1">IFERROR(IF($C2235="","",VLOOKUP(FİLTRE!$C2235,'SKT LİSTESİ'!$F:$AJ,22,0)),"")</f>
        <v/>
      </c>
      <c r="O2235" s="136" t="str">
        <f ca="1">IFERROR(IF($C2235="","",VLOOKUP(FİLTRE!$C2235,'SKT LİSTESİ'!$F:$AJ,23,0)),"")</f>
        <v/>
      </c>
      <c r="P2235" s="31"/>
      <c r="Q2235" s="31"/>
      <c r="R2235" s="137" t="str">
        <f ca="1">(IFERROR(IF($C2235="","",VLOOKUP(FİLTRE!$C2235,'SKT LİSTESİ'!$F:$AJ,15,0)),""))</f>
        <v/>
      </c>
      <c r="S2235" s="138" t="str">
        <f ca="1">IFERROR(IF($C2235="","",VLOOKUP(FİLTRE!$C2235,'SKT LİSTESİ'!$F:$AJ,16,0)),"")</f>
        <v/>
      </c>
      <c r="AF2235" s="179" t="str">
        <f t="shared" ca="1" si="138"/>
        <v/>
      </c>
      <c r="AG2235" s="179">
        <f t="shared" ca="1" si="139"/>
        <v>0</v>
      </c>
      <c r="AH2235" s="179">
        <f t="shared" ca="1" si="140"/>
        <v>0</v>
      </c>
    </row>
    <row r="2236" spans="2:34" ht="15.75" x14ac:dyDescent="0.25">
      <c r="B2236">
        <f t="shared" ca="1" si="137"/>
        <v>2224</v>
      </c>
      <c r="C2236" t="str">
        <f ca="1">IFERROR(VLOOKUP(B2236,'SKT LİSTESİ'!F:F,1,0),"")</f>
        <v/>
      </c>
      <c r="E2236" s="128" t="str">
        <f ca="1">IFERROR(IF($C2236="","",VLOOKUP(FİLTRE!$C2236,'SKT LİSTESİ'!$F:$S,5,0)),"")</f>
        <v/>
      </c>
      <c r="F2236" s="129" t="str">
        <f ca="1">IFERROR(IF($C2236="","",VLOOKUP(FİLTRE!$C2236,'SKT LİSTESİ'!$F:$S,7,0)),"")</f>
        <v/>
      </c>
      <c r="G2236" s="130" t="str">
        <f ca="1">IFERROR(IF($C2236="","",VLOOKUP(FİLTRE!$C2236,'SKT LİSTESİ'!$F:$S,8,0)),"")</f>
        <v/>
      </c>
      <c r="H2236" s="131" t="str">
        <f ca="1">IF(E2236="","",IF($C2236="","",VLOOKUP(FİLTRE!$C2236,'SKT LİSTESİ'!$F:$S,9,0)))</f>
        <v/>
      </c>
      <c r="I2236" s="132" t="str">
        <f ca="1">IFERROR(IF($C2236="","",VLOOKUP(FİLTRE!$C2236,'SKT LİSTESİ'!$F:$S,10,0)),"")</f>
        <v/>
      </c>
      <c r="J2236" s="133" t="str">
        <f ca="1">IFERROR(IF($C2236="","",VLOOKUP(FİLTRE!$C2236,'SKT LİSTESİ'!$F:$S,11,0)),"")</f>
        <v/>
      </c>
      <c r="K2236" s="134" t="str">
        <f ca="1">IFERROR(IF($C2236="","",VLOOKUP(FİLTRE!$C2236,'SKT LİSTESİ'!$F:$S,12,0)),"")</f>
        <v/>
      </c>
      <c r="L2236" s="134" t="str">
        <f ca="1">IFERROR(IF($C2236="","",VLOOKUP(FİLTRE!$C2236,'SKT LİSTESİ'!$F:$S,13,0)),"")</f>
        <v/>
      </c>
      <c r="M2236" s="135" t="str">
        <f ca="1">IFERROR(IF($C2236="","",VLOOKUP(FİLTRE!$C2236,'SKT LİSTESİ'!$F:$AJ,14,0)),"")</f>
        <v/>
      </c>
      <c r="N2236" s="31" t="str">
        <f ca="1">IFERROR(IF($C2236="","",VLOOKUP(FİLTRE!$C2236,'SKT LİSTESİ'!$F:$AJ,22,0)),"")</f>
        <v/>
      </c>
      <c r="O2236" s="136" t="str">
        <f ca="1">IFERROR(IF($C2236="","",VLOOKUP(FİLTRE!$C2236,'SKT LİSTESİ'!$F:$AJ,23,0)),"")</f>
        <v/>
      </c>
      <c r="P2236" s="31"/>
      <c r="Q2236" s="31"/>
      <c r="R2236" s="137" t="str">
        <f ca="1">(IFERROR(IF($C2236="","",VLOOKUP(FİLTRE!$C2236,'SKT LİSTESİ'!$F:$AJ,15,0)),""))</f>
        <v/>
      </c>
      <c r="S2236" s="138" t="str">
        <f ca="1">IFERROR(IF($C2236="","",VLOOKUP(FİLTRE!$C2236,'SKT LİSTESİ'!$F:$AJ,16,0)),"")</f>
        <v/>
      </c>
      <c r="AF2236" s="179" t="str">
        <f t="shared" ca="1" si="138"/>
        <v/>
      </c>
      <c r="AG2236" s="179">
        <f t="shared" ca="1" si="139"/>
        <v>0</v>
      </c>
      <c r="AH2236" s="179">
        <f t="shared" ca="1" si="140"/>
        <v>0</v>
      </c>
    </row>
    <row r="2237" spans="2:34" ht="15.75" x14ac:dyDescent="0.25">
      <c r="B2237">
        <f t="shared" ca="1" si="137"/>
        <v>2225</v>
      </c>
      <c r="C2237" t="str">
        <f ca="1">IFERROR(VLOOKUP(B2237,'SKT LİSTESİ'!F:F,1,0),"")</f>
        <v/>
      </c>
      <c r="E2237" s="128" t="str">
        <f ca="1">IFERROR(IF($C2237="","",VLOOKUP(FİLTRE!$C2237,'SKT LİSTESİ'!$F:$S,5,0)),"")</f>
        <v/>
      </c>
      <c r="F2237" s="129" t="str">
        <f ca="1">IFERROR(IF($C2237="","",VLOOKUP(FİLTRE!$C2237,'SKT LİSTESİ'!$F:$S,7,0)),"")</f>
        <v/>
      </c>
      <c r="G2237" s="130" t="str">
        <f ca="1">IFERROR(IF($C2237="","",VLOOKUP(FİLTRE!$C2237,'SKT LİSTESİ'!$F:$S,8,0)),"")</f>
        <v/>
      </c>
      <c r="H2237" s="131" t="str">
        <f ca="1">IF(E2237="","",IF($C2237="","",VLOOKUP(FİLTRE!$C2237,'SKT LİSTESİ'!$F:$S,9,0)))</f>
        <v/>
      </c>
      <c r="I2237" s="132" t="str">
        <f ca="1">IFERROR(IF($C2237="","",VLOOKUP(FİLTRE!$C2237,'SKT LİSTESİ'!$F:$S,10,0)),"")</f>
        <v/>
      </c>
      <c r="J2237" s="133" t="str">
        <f ca="1">IFERROR(IF($C2237="","",VLOOKUP(FİLTRE!$C2237,'SKT LİSTESİ'!$F:$S,11,0)),"")</f>
        <v/>
      </c>
      <c r="K2237" s="134" t="str">
        <f ca="1">IFERROR(IF($C2237="","",VLOOKUP(FİLTRE!$C2237,'SKT LİSTESİ'!$F:$S,12,0)),"")</f>
        <v/>
      </c>
      <c r="L2237" s="134" t="str">
        <f ca="1">IFERROR(IF($C2237="","",VLOOKUP(FİLTRE!$C2237,'SKT LİSTESİ'!$F:$S,13,0)),"")</f>
        <v/>
      </c>
      <c r="M2237" s="135" t="str">
        <f ca="1">IFERROR(IF($C2237="","",VLOOKUP(FİLTRE!$C2237,'SKT LİSTESİ'!$F:$AJ,14,0)),"")</f>
        <v/>
      </c>
      <c r="N2237" s="31" t="str">
        <f ca="1">IFERROR(IF($C2237="","",VLOOKUP(FİLTRE!$C2237,'SKT LİSTESİ'!$F:$AJ,22,0)),"")</f>
        <v/>
      </c>
      <c r="O2237" s="136" t="str">
        <f ca="1">IFERROR(IF($C2237="","",VLOOKUP(FİLTRE!$C2237,'SKT LİSTESİ'!$F:$AJ,23,0)),"")</f>
        <v/>
      </c>
      <c r="P2237" s="31"/>
      <c r="Q2237" s="31"/>
      <c r="R2237" s="137" t="str">
        <f ca="1">(IFERROR(IF($C2237="","",VLOOKUP(FİLTRE!$C2237,'SKT LİSTESİ'!$F:$AJ,15,0)),""))</f>
        <v/>
      </c>
      <c r="S2237" s="138" t="str">
        <f ca="1">IFERROR(IF($C2237="","",VLOOKUP(FİLTRE!$C2237,'SKT LİSTESİ'!$F:$AJ,16,0)),"")</f>
        <v/>
      </c>
      <c r="AF2237" s="179" t="str">
        <f t="shared" ca="1" si="138"/>
        <v/>
      </c>
      <c r="AG2237" s="179">
        <f t="shared" ca="1" si="139"/>
        <v>0</v>
      </c>
      <c r="AH2237" s="179">
        <f t="shared" ca="1" si="140"/>
        <v>0</v>
      </c>
    </row>
    <row r="2238" spans="2:34" ht="15.75" x14ac:dyDescent="0.25">
      <c r="B2238">
        <f t="shared" ca="1" si="137"/>
        <v>2226</v>
      </c>
      <c r="C2238" t="str">
        <f ca="1">IFERROR(VLOOKUP(B2238,'SKT LİSTESİ'!F:F,1,0),"")</f>
        <v/>
      </c>
      <c r="E2238" s="128" t="str">
        <f ca="1">IFERROR(IF($C2238="","",VLOOKUP(FİLTRE!$C2238,'SKT LİSTESİ'!$F:$S,5,0)),"")</f>
        <v/>
      </c>
      <c r="F2238" s="129" t="str">
        <f ca="1">IFERROR(IF($C2238="","",VLOOKUP(FİLTRE!$C2238,'SKT LİSTESİ'!$F:$S,7,0)),"")</f>
        <v/>
      </c>
      <c r="G2238" s="130" t="str">
        <f ca="1">IFERROR(IF($C2238="","",VLOOKUP(FİLTRE!$C2238,'SKT LİSTESİ'!$F:$S,8,0)),"")</f>
        <v/>
      </c>
      <c r="H2238" s="131" t="str">
        <f ca="1">IF(E2238="","",IF($C2238="","",VLOOKUP(FİLTRE!$C2238,'SKT LİSTESİ'!$F:$S,9,0)))</f>
        <v/>
      </c>
      <c r="I2238" s="132" t="str">
        <f ca="1">IFERROR(IF($C2238="","",VLOOKUP(FİLTRE!$C2238,'SKT LİSTESİ'!$F:$S,10,0)),"")</f>
        <v/>
      </c>
      <c r="J2238" s="133" t="str">
        <f ca="1">IFERROR(IF($C2238="","",VLOOKUP(FİLTRE!$C2238,'SKT LİSTESİ'!$F:$S,11,0)),"")</f>
        <v/>
      </c>
      <c r="K2238" s="134" t="str">
        <f ca="1">IFERROR(IF($C2238="","",VLOOKUP(FİLTRE!$C2238,'SKT LİSTESİ'!$F:$S,12,0)),"")</f>
        <v/>
      </c>
      <c r="L2238" s="134" t="str">
        <f ca="1">IFERROR(IF($C2238="","",VLOOKUP(FİLTRE!$C2238,'SKT LİSTESİ'!$F:$S,13,0)),"")</f>
        <v/>
      </c>
      <c r="M2238" s="135" t="str">
        <f ca="1">IFERROR(IF($C2238="","",VLOOKUP(FİLTRE!$C2238,'SKT LİSTESİ'!$F:$AJ,14,0)),"")</f>
        <v/>
      </c>
      <c r="N2238" s="31" t="str">
        <f ca="1">IFERROR(IF($C2238="","",VLOOKUP(FİLTRE!$C2238,'SKT LİSTESİ'!$F:$AJ,22,0)),"")</f>
        <v/>
      </c>
      <c r="O2238" s="136" t="str">
        <f ca="1">IFERROR(IF($C2238="","",VLOOKUP(FİLTRE!$C2238,'SKT LİSTESİ'!$F:$AJ,23,0)),"")</f>
        <v/>
      </c>
      <c r="P2238" s="31"/>
      <c r="Q2238" s="31"/>
      <c r="R2238" s="137" t="str">
        <f ca="1">(IFERROR(IF($C2238="","",VLOOKUP(FİLTRE!$C2238,'SKT LİSTESİ'!$F:$AJ,15,0)),""))</f>
        <v/>
      </c>
      <c r="S2238" s="138" t="str">
        <f ca="1">IFERROR(IF($C2238="","",VLOOKUP(FİLTRE!$C2238,'SKT LİSTESİ'!$F:$AJ,16,0)),"")</f>
        <v/>
      </c>
      <c r="AF2238" s="179" t="str">
        <f t="shared" ca="1" si="138"/>
        <v/>
      </c>
      <c r="AG2238" s="179">
        <f t="shared" ca="1" si="139"/>
        <v>0</v>
      </c>
      <c r="AH2238" s="179">
        <f t="shared" ca="1" si="140"/>
        <v>0</v>
      </c>
    </row>
    <row r="2239" spans="2:34" ht="15.75" x14ac:dyDescent="0.25">
      <c r="B2239">
        <f t="shared" ca="1" si="137"/>
        <v>2227</v>
      </c>
      <c r="C2239" t="str">
        <f ca="1">IFERROR(VLOOKUP(B2239,'SKT LİSTESİ'!F:F,1,0),"")</f>
        <v/>
      </c>
      <c r="E2239" s="128" t="str">
        <f ca="1">IFERROR(IF($C2239="","",VLOOKUP(FİLTRE!$C2239,'SKT LİSTESİ'!$F:$S,5,0)),"")</f>
        <v/>
      </c>
      <c r="F2239" s="129" t="str">
        <f ca="1">IFERROR(IF($C2239="","",VLOOKUP(FİLTRE!$C2239,'SKT LİSTESİ'!$F:$S,7,0)),"")</f>
        <v/>
      </c>
      <c r="G2239" s="130" t="str">
        <f ca="1">IFERROR(IF($C2239="","",VLOOKUP(FİLTRE!$C2239,'SKT LİSTESİ'!$F:$S,8,0)),"")</f>
        <v/>
      </c>
      <c r="H2239" s="131" t="str">
        <f ca="1">IF(E2239="","",IF($C2239="","",VLOOKUP(FİLTRE!$C2239,'SKT LİSTESİ'!$F:$S,9,0)))</f>
        <v/>
      </c>
      <c r="I2239" s="132" t="str">
        <f ca="1">IFERROR(IF($C2239="","",VLOOKUP(FİLTRE!$C2239,'SKT LİSTESİ'!$F:$S,10,0)),"")</f>
        <v/>
      </c>
      <c r="J2239" s="133" t="str">
        <f ca="1">IFERROR(IF($C2239="","",VLOOKUP(FİLTRE!$C2239,'SKT LİSTESİ'!$F:$S,11,0)),"")</f>
        <v/>
      </c>
      <c r="K2239" s="134" t="str">
        <f ca="1">IFERROR(IF($C2239="","",VLOOKUP(FİLTRE!$C2239,'SKT LİSTESİ'!$F:$S,12,0)),"")</f>
        <v/>
      </c>
      <c r="L2239" s="134" t="str">
        <f ca="1">IFERROR(IF($C2239="","",VLOOKUP(FİLTRE!$C2239,'SKT LİSTESİ'!$F:$S,13,0)),"")</f>
        <v/>
      </c>
      <c r="M2239" s="135" t="str">
        <f ca="1">IFERROR(IF($C2239="","",VLOOKUP(FİLTRE!$C2239,'SKT LİSTESİ'!$F:$AJ,14,0)),"")</f>
        <v/>
      </c>
      <c r="N2239" s="31" t="str">
        <f ca="1">IFERROR(IF($C2239="","",VLOOKUP(FİLTRE!$C2239,'SKT LİSTESİ'!$F:$AJ,22,0)),"")</f>
        <v/>
      </c>
      <c r="O2239" s="136" t="str">
        <f ca="1">IFERROR(IF($C2239="","",VLOOKUP(FİLTRE!$C2239,'SKT LİSTESİ'!$F:$AJ,23,0)),"")</f>
        <v/>
      </c>
      <c r="P2239" s="31"/>
      <c r="Q2239" s="31"/>
      <c r="R2239" s="137" t="str">
        <f ca="1">(IFERROR(IF($C2239="","",VLOOKUP(FİLTRE!$C2239,'SKT LİSTESİ'!$F:$AJ,15,0)),""))</f>
        <v/>
      </c>
      <c r="S2239" s="138" t="str">
        <f ca="1">IFERROR(IF($C2239="","",VLOOKUP(FİLTRE!$C2239,'SKT LİSTESİ'!$F:$AJ,16,0)),"")</f>
        <v/>
      </c>
      <c r="AF2239" s="179" t="str">
        <f t="shared" ca="1" si="138"/>
        <v/>
      </c>
      <c r="AG2239" s="179">
        <f t="shared" ca="1" si="139"/>
        <v>0</v>
      </c>
      <c r="AH2239" s="179">
        <f t="shared" ca="1" si="140"/>
        <v>0</v>
      </c>
    </row>
    <row r="2240" spans="2:34" ht="15.75" x14ac:dyDescent="0.25">
      <c r="B2240">
        <f t="shared" ca="1" si="137"/>
        <v>2228</v>
      </c>
      <c r="C2240" t="str">
        <f ca="1">IFERROR(VLOOKUP(B2240,'SKT LİSTESİ'!F:F,1,0),"")</f>
        <v/>
      </c>
      <c r="E2240" s="128" t="str">
        <f ca="1">IFERROR(IF($C2240="","",VLOOKUP(FİLTRE!$C2240,'SKT LİSTESİ'!$F:$S,5,0)),"")</f>
        <v/>
      </c>
      <c r="F2240" s="129" t="str">
        <f ca="1">IFERROR(IF($C2240="","",VLOOKUP(FİLTRE!$C2240,'SKT LİSTESİ'!$F:$S,7,0)),"")</f>
        <v/>
      </c>
      <c r="G2240" s="130" t="str">
        <f ca="1">IFERROR(IF($C2240="","",VLOOKUP(FİLTRE!$C2240,'SKT LİSTESİ'!$F:$S,8,0)),"")</f>
        <v/>
      </c>
      <c r="H2240" s="131" t="str">
        <f ca="1">IF(E2240="","",IF($C2240="","",VLOOKUP(FİLTRE!$C2240,'SKT LİSTESİ'!$F:$S,9,0)))</f>
        <v/>
      </c>
      <c r="I2240" s="132" t="str">
        <f ca="1">IFERROR(IF($C2240="","",VLOOKUP(FİLTRE!$C2240,'SKT LİSTESİ'!$F:$S,10,0)),"")</f>
        <v/>
      </c>
      <c r="J2240" s="133" t="str">
        <f ca="1">IFERROR(IF($C2240="","",VLOOKUP(FİLTRE!$C2240,'SKT LİSTESİ'!$F:$S,11,0)),"")</f>
        <v/>
      </c>
      <c r="K2240" s="134" t="str">
        <f ca="1">IFERROR(IF($C2240="","",VLOOKUP(FİLTRE!$C2240,'SKT LİSTESİ'!$F:$S,12,0)),"")</f>
        <v/>
      </c>
      <c r="L2240" s="134" t="str">
        <f ca="1">IFERROR(IF($C2240="","",VLOOKUP(FİLTRE!$C2240,'SKT LİSTESİ'!$F:$S,13,0)),"")</f>
        <v/>
      </c>
      <c r="M2240" s="135" t="str">
        <f ca="1">IFERROR(IF($C2240="","",VLOOKUP(FİLTRE!$C2240,'SKT LİSTESİ'!$F:$AJ,14,0)),"")</f>
        <v/>
      </c>
      <c r="N2240" s="31" t="str">
        <f ca="1">IFERROR(IF($C2240="","",VLOOKUP(FİLTRE!$C2240,'SKT LİSTESİ'!$F:$AJ,22,0)),"")</f>
        <v/>
      </c>
      <c r="O2240" s="136" t="str">
        <f ca="1">IFERROR(IF($C2240="","",VLOOKUP(FİLTRE!$C2240,'SKT LİSTESİ'!$F:$AJ,23,0)),"")</f>
        <v/>
      </c>
      <c r="P2240" s="31"/>
      <c r="Q2240" s="31"/>
      <c r="R2240" s="137" t="str">
        <f ca="1">(IFERROR(IF($C2240="","",VLOOKUP(FİLTRE!$C2240,'SKT LİSTESİ'!$F:$AJ,15,0)),""))</f>
        <v/>
      </c>
      <c r="S2240" s="138" t="str">
        <f ca="1">IFERROR(IF($C2240="","",VLOOKUP(FİLTRE!$C2240,'SKT LİSTESİ'!$F:$AJ,16,0)),"")</f>
        <v/>
      </c>
      <c r="AF2240" s="179" t="str">
        <f t="shared" ca="1" si="138"/>
        <v/>
      </c>
      <c r="AG2240" s="179">
        <f t="shared" ca="1" si="139"/>
        <v>0</v>
      </c>
      <c r="AH2240" s="179">
        <f t="shared" ca="1" si="140"/>
        <v>0</v>
      </c>
    </row>
    <row r="2241" spans="2:34" ht="15.75" x14ac:dyDescent="0.25">
      <c r="B2241">
        <f t="shared" ca="1" si="137"/>
        <v>2229</v>
      </c>
      <c r="C2241" t="str">
        <f ca="1">IFERROR(VLOOKUP(B2241,'SKT LİSTESİ'!F:F,1,0),"")</f>
        <v/>
      </c>
      <c r="E2241" s="128" t="str">
        <f ca="1">IFERROR(IF($C2241="","",VLOOKUP(FİLTRE!$C2241,'SKT LİSTESİ'!$F:$S,5,0)),"")</f>
        <v/>
      </c>
      <c r="F2241" s="129" t="str">
        <f ca="1">IFERROR(IF($C2241="","",VLOOKUP(FİLTRE!$C2241,'SKT LİSTESİ'!$F:$S,7,0)),"")</f>
        <v/>
      </c>
      <c r="G2241" s="130" t="str">
        <f ca="1">IFERROR(IF($C2241="","",VLOOKUP(FİLTRE!$C2241,'SKT LİSTESİ'!$F:$S,8,0)),"")</f>
        <v/>
      </c>
      <c r="H2241" s="131" t="str">
        <f ca="1">IF(E2241="","",IF($C2241="","",VLOOKUP(FİLTRE!$C2241,'SKT LİSTESİ'!$F:$S,9,0)))</f>
        <v/>
      </c>
      <c r="I2241" s="132" t="str">
        <f ca="1">IFERROR(IF($C2241="","",VLOOKUP(FİLTRE!$C2241,'SKT LİSTESİ'!$F:$S,10,0)),"")</f>
        <v/>
      </c>
      <c r="J2241" s="133" t="str">
        <f ca="1">IFERROR(IF($C2241="","",VLOOKUP(FİLTRE!$C2241,'SKT LİSTESİ'!$F:$S,11,0)),"")</f>
        <v/>
      </c>
      <c r="K2241" s="134" t="str">
        <f ca="1">IFERROR(IF($C2241="","",VLOOKUP(FİLTRE!$C2241,'SKT LİSTESİ'!$F:$S,12,0)),"")</f>
        <v/>
      </c>
      <c r="L2241" s="134" t="str">
        <f ca="1">IFERROR(IF($C2241="","",VLOOKUP(FİLTRE!$C2241,'SKT LİSTESİ'!$F:$S,13,0)),"")</f>
        <v/>
      </c>
      <c r="M2241" s="135" t="str">
        <f ca="1">IFERROR(IF($C2241="","",VLOOKUP(FİLTRE!$C2241,'SKT LİSTESİ'!$F:$AJ,14,0)),"")</f>
        <v/>
      </c>
      <c r="N2241" s="31" t="str">
        <f ca="1">IFERROR(IF($C2241="","",VLOOKUP(FİLTRE!$C2241,'SKT LİSTESİ'!$F:$AJ,22,0)),"")</f>
        <v/>
      </c>
      <c r="O2241" s="136" t="str">
        <f ca="1">IFERROR(IF($C2241="","",VLOOKUP(FİLTRE!$C2241,'SKT LİSTESİ'!$F:$AJ,23,0)),"")</f>
        <v/>
      </c>
      <c r="P2241" s="31"/>
      <c r="Q2241" s="31"/>
      <c r="R2241" s="137" t="str">
        <f ca="1">(IFERROR(IF($C2241="","",VLOOKUP(FİLTRE!$C2241,'SKT LİSTESİ'!$F:$AJ,15,0)),""))</f>
        <v/>
      </c>
      <c r="S2241" s="138" t="str">
        <f ca="1">IFERROR(IF($C2241="","",VLOOKUP(FİLTRE!$C2241,'SKT LİSTESİ'!$F:$AJ,16,0)),"")</f>
        <v/>
      </c>
      <c r="AF2241" s="179" t="str">
        <f t="shared" ca="1" si="138"/>
        <v/>
      </c>
      <c r="AG2241" s="179">
        <f t="shared" ca="1" si="139"/>
        <v>0</v>
      </c>
      <c r="AH2241" s="179">
        <f t="shared" ca="1" si="140"/>
        <v>0</v>
      </c>
    </row>
    <row r="2242" spans="2:34" ht="15.75" x14ac:dyDescent="0.25">
      <c r="B2242">
        <f t="shared" ca="1" si="137"/>
        <v>2230</v>
      </c>
      <c r="C2242" t="str">
        <f ca="1">IFERROR(VLOOKUP(B2242,'SKT LİSTESİ'!F:F,1,0),"")</f>
        <v/>
      </c>
      <c r="E2242" s="128" t="str">
        <f ca="1">IFERROR(IF($C2242="","",VLOOKUP(FİLTRE!$C2242,'SKT LİSTESİ'!$F:$S,5,0)),"")</f>
        <v/>
      </c>
      <c r="F2242" s="129" t="str">
        <f ca="1">IFERROR(IF($C2242="","",VLOOKUP(FİLTRE!$C2242,'SKT LİSTESİ'!$F:$S,7,0)),"")</f>
        <v/>
      </c>
      <c r="G2242" s="130" t="str">
        <f ca="1">IFERROR(IF($C2242="","",VLOOKUP(FİLTRE!$C2242,'SKT LİSTESİ'!$F:$S,8,0)),"")</f>
        <v/>
      </c>
      <c r="H2242" s="131" t="str">
        <f ca="1">IF(E2242="","",IF($C2242="","",VLOOKUP(FİLTRE!$C2242,'SKT LİSTESİ'!$F:$S,9,0)))</f>
        <v/>
      </c>
      <c r="I2242" s="132" t="str">
        <f ca="1">IFERROR(IF($C2242="","",VLOOKUP(FİLTRE!$C2242,'SKT LİSTESİ'!$F:$S,10,0)),"")</f>
        <v/>
      </c>
      <c r="J2242" s="133" t="str">
        <f ca="1">IFERROR(IF($C2242="","",VLOOKUP(FİLTRE!$C2242,'SKT LİSTESİ'!$F:$S,11,0)),"")</f>
        <v/>
      </c>
      <c r="K2242" s="134" t="str">
        <f ca="1">IFERROR(IF($C2242="","",VLOOKUP(FİLTRE!$C2242,'SKT LİSTESİ'!$F:$S,12,0)),"")</f>
        <v/>
      </c>
      <c r="L2242" s="134" t="str">
        <f ca="1">IFERROR(IF($C2242="","",VLOOKUP(FİLTRE!$C2242,'SKT LİSTESİ'!$F:$S,13,0)),"")</f>
        <v/>
      </c>
      <c r="M2242" s="135" t="str">
        <f ca="1">IFERROR(IF($C2242="","",VLOOKUP(FİLTRE!$C2242,'SKT LİSTESİ'!$F:$AJ,14,0)),"")</f>
        <v/>
      </c>
      <c r="N2242" s="31" t="str">
        <f ca="1">IFERROR(IF($C2242="","",VLOOKUP(FİLTRE!$C2242,'SKT LİSTESİ'!$F:$AJ,22,0)),"")</f>
        <v/>
      </c>
      <c r="O2242" s="136" t="str">
        <f ca="1">IFERROR(IF($C2242="","",VLOOKUP(FİLTRE!$C2242,'SKT LİSTESİ'!$F:$AJ,23,0)),"")</f>
        <v/>
      </c>
      <c r="P2242" s="31"/>
      <c r="Q2242" s="31"/>
      <c r="R2242" s="137" t="str">
        <f ca="1">(IFERROR(IF($C2242="","",VLOOKUP(FİLTRE!$C2242,'SKT LİSTESİ'!$F:$AJ,15,0)),""))</f>
        <v/>
      </c>
      <c r="S2242" s="138" t="str">
        <f ca="1">IFERROR(IF($C2242="","",VLOOKUP(FİLTRE!$C2242,'SKT LİSTESİ'!$F:$AJ,16,0)),"")</f>
        <v/>
      </c>
      <c r="AF2242" s="179" t="str">
        <f t="shared" ca="1" si="138"/>
        <v/>
      </c>
      <c r="AG2242" s="179">
        <f t="shared" ca="1" si="139"/>
        <v>0</v>
      </c>
      <c r="AH2242" s="179">
        <f t="shared" ca="1" si="140"/>
        <v>0</v>
      </c>
    </row>
    <row r="2243" spans="2:34" ht="15.75" x14ac:dyDescent="0.25">
      <c r="B2243">
        <f t="shared" ca="1" si="137"/>
        <v>2231</v>
      </c>
      <c r="C2243" t="str">
        <f ca="1">IFERROR(VLOOKUP(B2243,'SKT LİSTESİ'!F:F,1,0),"")</f>
        <v/>
      </c>
      <c r="E2243" s="128" t="str">
        <f ca="1">IFERROR(IF($C2243="","",VLOOKUP(FİLTRE!$C2243,'SKT LİSTESİ'!$F:$S,5,0)),"")</f>
        <v/>
      </c>
      <c r="F2243" s="129" t="str">
        <f ca="1">IFERROR(IF($C2243="","",VLOOKUP(FİLTRE!$C2243,'SKT LİSTESİ'!$F:$S,7,0)),"")</f>
        <v/>
      </c>
      <c r="G2243" s="130" t="str">
        <f ca="1">IFERROR(IF($C2243="","",VLOOKUP(FİLTRE!$C2243,'SKT LİSTESİ'!$F:$S,8,0)),"")</f>
        <v/>
      </c>
      <c r="H2243" s="131" t="str">
        <f ca="1">IF(E2243="","",IF($C2243="","",VLOOKUP(FİLTRE!$C2243,'SKT LİSTESİ'!$F:$S,9,0)))</f>
        <v/>
      </c>
      <c r="I2243" s="132" t="str">
        <f ca="1">IFERROR(IF($C2243="","",VLOOKUP(FİLTRE!$C2243,'SKT LİSTESİ'!$F:$S,10,0)),"")</f>
        <v/>
      </c>
      <c r="J2243" s="133" t="str">
        <f ca="1">IFERROR(IF($C2243="","",VLOOKUP(FİLTRE!$C2243,'SKT LİSTESİ'!$F:$S,11,0)),"")</f>
        <v/>
      </c>
      <c r="K2243" s="134" t="str">
        <f ca="1">IFERROR(IF($C2243="","",VLOOKUP(FİLTRE!$C2243,'SKT LİSTESİ'!$F:$S,12,0)),"")</f>
        <v/>
      </c>
      <c r="L2243" s="134" t="str">
        <f ca="1">IFERROR(IF($C2243="","",VLOOKUP(FİLTRE!$C2243,'SKT LİSTESİ'!$F:$S,13,0)),"")</f>
        <v/>
      </c>
      <c r="M2243" s="135" t="str">
        <f ca="1">IFERROR(IF($C2243="","",VLOOKUP(FİLTRE!$C2243,'SKT LİSTESİ'!$F:$AJ,14,0)),"")</f>
        <v/>
      </c>
      <c r="N2243" s="31" t="str">
        <f ca="1">IFERROR(IF($C2243="","",VLOOKUP(FİLTRE!$C2243,'SKT LİSTESİ'!$F:$AJ,22,0)),"")</f>
        <v/>
      </c>
      <c r="O2243" s="136" t="str">
        <f ca="1">IFERROR(IF($C2243="","",VLOOKUP(FİLTRE!$C2243,'SKT LİSTESİ'!$F:$AJ,23,0)),"")</f>
        <v/>
      </c>
      <c r="P2243" s="31"/>
      <c r="Q2243" s="31"/>
      <c r="R2243" s="137" t="str">
        <f ca="1">(IFERROR(IF($C2243="","",VLOOKUP(FİLTRE!$C2243,'SKT LİSTESİ'!$F:$AJ,15,0)),""))</f>
        <v/>
      </c>
      <c r="S2243" s="138" t="str">
        <f ca="1">IFERROR(IF($C2243="","",VLOOKUP(FİLTRE!$C2243,'SKT LİSTESİ'!$F:$AJ,16,0)),"")</f>
        <v/>
      </c>
      <c r="AF2243" s="179" t="str">
        <f t="shared" ca="1" si="138"/>
        <v/>
      </c>
      <c r="AG2243" s="179">
        <f t="shared" ca="1" si="139"/>
        <v>0</v>
      </c>
      <c r="AH2243" s="179">
        <f t="shared" ca="1" si="140"/>
        <v>0</v>
      </c>
    </row>
    <row r="2244" spans="2:34" ht="15.75" x14ac:dyDescent="0.25">
      <c r="B2244">
        <f t="shared" ca="1" si="137"/>
        <v>2232</v>
      </c>
      <c r="C2244" t="str">
        <f ca="1">IFERROR(VLOOKUP(B2244,'SKT LİSTESİ'!F:F,1,0),"")</f>
        <v/>
      </c>
      <c r="E2244" s="128" t="str">
        <f ca="1">IFERROR(IF($C2244="","",VLOOKUP(FİLTRE!$C2244,'SKT LİSTESİ'!$F:$S,5,0)),"")</f>
        <v/>
      </c>
      <c r="F2244" s="129" t="str">
        <f ca="1">IFERROR(IF($C2244="","",VLOOKUP(FİLTRE!$C2244,'SKT LİSTESİ'!$F:$S,7,0)),"")</f>
        <v/>
      </c>
      <c r="G2244" s="130" t="str">
        <f ca="1">IFERROR(IF($C2244="","",VLOOKUP(FİLTRE!$C2244,'SKT LİSTESİ'!$F:$S,8,0)),"")</f>
        <v/>
      </c>
      <c r="H2244" s="131" t="str">
        <f ca="1">IF(E2244="","",IF($C2244="","",VLOOKUP(FİLTRE!$C2244,'SKT LİSTESİ'!$F:$S,9,0)))</f>
        <v/>
      </c>
      <c r="I2244" s="132" t="str">
        <f ca="1">IFERROR(IF($C2244="","",VLOOKUP(FİLTRE!$C2244,'SKT LİSTESİ'!$F:$S,10,0)),"")</f>
        <v/>
      </c>
      <c r="J2244" s="133" t="str">
        <f ca="1">IFERROR(IF($C2244="","",VLOOKUP(FİLTRE!$C2244,'SKT LİSTESİ'!$F:$S,11,0)),"")</f>
        <v/>
      </c>
      <c r="K2244" s="134" t="str">
        <f ca="1">IFERROR(IF($C2244="","",VLOOKUP(FİLTRE!$C2244,'SKT LİSTESİ'!$F:$S,12,0)),"")</f>
        <v/>
      </c>
      <c r="L2244" s="134" t="str">
        <f ca="1">IFERROR(IF($C2244="","",VLOOKUP(FİLTRE!$C2244,'SKT LİSTESİ'!$F:$S,13,0)),"")</f>
        <v/>
      </c>
      <c r="M2244" s="135" t="str">
        <f ca="1">IFERROR(IF($C2244="","",VLOOKUP(FİLTRE!$C2244,'SKT LİSTESİ'!$F:$AJ,14,0)),"")</f>
        <v/>
      </c>
      <c r="N2244" s="31" t="str">
        <f ca="1">IFERROR(IF($C2244="","",VLOOKUP(FİLTRE!$C2244,'SKT LİSTESİ'!$F:$AJ,22,0)),"")</f>
        <v/>
      </c>
      <c r="O2244" s="136" t="str">
        <f ca="1">IFERROR(IF($C2244="","",VLOOKUP(FİLTRE!$C2244,'SKT LİSTESİ'!$F:$AJ,23,0)),"")</f>
        <v/>
      </c>
      <c r="P2244" s="31"/>
      <c r="Q2244" s="31"/>
      <c r="R2244" s="137" t="str">
        <f ca="1">(IFERROR(IF($C2244="","",VLOOKUP(FİLTRE!$C2244,'SKT LİSTESİ'!$F:$AJ,15,0)),""))</f>
        <v/>
      </c>
      <c r="S2244" s="138" t="str">
        <f ca="1">IFERROR(IF($C2244="","",VLOOKUP(FİLTRE!$C2244,'SKT LİSTESİ'!$F:$AJ,16,0)),"")</f>
        <v/>
      </c>
      <c r="AF2244" s="179" t="str">
        <f t="shared" ca="1" si="138"/>
        <v/>
      </c>
      <c r="AG2244" s="179">
        <f t="shared" ca="1" si="139"/>
        <v>0</v>
      </c>
      <c r="AH2244" s="179">
        <f t="shared" ca="1" si="140"/>
        <v>0</v>
      </c>
    </row>
    <row r="2245" spans="2:34" ht="15.75" x14ac:dyDescent="0.25">
      <c r="B2245">
        <f t="shared" ca="1" si="137"/>
        <v>2233</v>
      </c>
      <c r="C2245" t="str">
        <f ca="1">IFERROR(VLOOKUP(B2245,'SKT LİSTESİ'!F:F,1,0),"")</f>
        <v/>
      </c>
      <c r="E2245" s="128" t="str">
        <f ca="1">IFERROR(IF($C2245="","",VLOOKUP(FİLTRE!$C2245,'SKT LİSTESİ'!$F:$S,5,0)),"")</f>
        <v/>
      </c>
      <c r="F2245" s="129" t="str">
        <f ca="1">IFERROR(IF($C2245="","",VLOOKUP(FİLTRE!$C2245,'SKT LİSTESİ'!$F:$S,7,0)),"")</f>
        <v/>
      </c>
      <c r="G2245" s="130" t="str">
        <f ca="1">IFERROR(IF($C2245="","",VLOOKUP(FİLTRE!$C2245,'SKT LİSTESİ'!$F:$S,8,0)),"")</f>
        <v/>
      </c>
      <c r="H2245" s="131" t="str">
        <f ca="1">IF(E2245="","",IF($C2245="","",VLOOKUP(FİLTRE!$C2245,'SKT LİSTESİ'!$F:$S,9,0)))</f>
        <v/>
      </c>
      <c r="I2245" s="132" t="str">
        <f ca="1">IFERROR(IF($C2245="","",VLOOKUP(FİLTRE!$C2245,'SKT LİSTESİ'!$F:$S,10,0)),"")</f>
        <v/>
      </c>
      <c r="J2245" s="133" t="str">
        <f ca="1">IFERROR(IF($C2245="","",VLOOKUP(FİLTRE!$C2245,'SKT LİSTESİ'!$F:$S,11,0)),"")</f>
        <v/>
      </c>
      <c r="K2245" s="134" t="str">
        <f ca="1">IFERROR(IF($C2245="","",VLOOKUP(FİLTRE!$C2245,'SKT LİSTESİ'!$F:$S,12,0)),"")</f>
        <v/>
      </c>
      <c r="L2245" s="134" t="str">
        <f ca="1">IFERROR(IF($C2245="","",VLOOKUP(FİLTRE!$C2245,'SKT LİSTESİ'!$F:$S,13,0)),"")</f>
        <v/>
      </c>
      <c r="M2245" s="135" t="str">
        <f ca="1">IFERROR(IF($C2245="","",VLOOKUP(FİLTRE!$C2245,'SKT LİSTESİ'!$F:$AJ,14,0)),"")</f>
        <v/>
      </c>
      <c r="N2245" s="31" t="str">
        <f ca="1">IFERROR(IF($C2245="","",VLOOKUP(FİLTRE!$C2245,'SKT LİSTESİ'!$F:$AJ,22,0)),"")</f>
        <v/>
      </c>
      <c r="O2245" s="136" t="str">
        <f ca="1">IFERROR(IF($C2245="","",VLOOKUP(FİLTRE!$C2245,'SKT LİSTESİ'!$F:$AJ,23,0)),"")</f>
        <v/>
      </c>
      <c r="P2245" s="31"/>
      <c r="Q2245" s="31"/>
      <c r="R2245" s="137" t="str">
        <f ca="1">(IFERROR(IF($C2245="","",VLOOKUP(FİLTRE!$C2245,'SKT LİSTESİ'!$F:$AJ,15,0)),""))</f>
        <v/>
      </c>
      <c r="S2245" s="138" t="str">
        <f ca="1">IFERROR(IF($C2245="","",VLOOKUP(FİLTRE!$C2245,'SKT LİSTESİ'!$F:$AJ,16,0)),"")</f>
        <v/>
      </c>
      <c r="AF2245" s="179" t="str">
        <f t="shared" ca="1" si="138"/>
        <v/>
      </c>
      <c r="AG2245" s="179">
        <f t="shared" ca="1" si="139"/>
        <v>0</v>
      </c>
      <c r="AH2245" s="179">
        <f t="shared" ca="1" si="140"/>
        <v>0</v>
      </c>
    </row>
    <row r="2246" spans="2:34" ht="15.75" x14ac:dyDescent="0.25">
      <c r="B2246">
        <f t="shared" ca="1" si="137"/>
        <v>2234</v>
      </c>
      <c r="C2246" t="str">
        <f ca="1">IFERROR(VLOOKUP(B2246,'SKT LİSTESİ'!F:F,1,0),"")</f>
        <v/>
      </c>
      <c r="E2246" s="128" t="str">
        <f ca="1">IFERROR(IF($C2246="","",VLOOKUP(FİLTRE!$C2246,'SKT LİSTESİ'!$F:$S,5,0)),"")</f>
        <v/>
      </c>
      <c r="F2246" s="129" t="str">
        <f ca="1">IFERROR(IF($C2246="","",VLOOKUP(FİLTRE!$C2246,'SKT LİSTESİ'!$F:$S,7,0)),"")</f>
        <v/>
      </c>
      <c r="G2246" s="130" t="str">
        <f ca="1">IFERROR(IF($C2246="","",VLOOKUP(FİLTRE!$C2246,'SKT LİSTESİ'!$F:$S,8,0)),"")</f>
        <v/>
      </c>
      <c r="H2246" s="131" t="str">
        <f ca="1">IF(E2246="","",IF($C2246="","",VLOOKUP(FİLTRE!$C2246,'SKT LİSTESİ'!$F:$S,9,0)))</f>
        <v/>
      </c>
      <c r="I2246" s="132" t="str">
        <f ca="1">IFERROR(IF($C2246="","",VLOOKUP(FİLTRE!$C2246,'SKT LİSTESİ'!$F:$S,10,0)),"")</f>
        <v/>
      </c>
      <c r="J2246" s="133" t="str">
        <f ca="1">IFERROR(IF($C2246="","",VLOOKUP(FİLTRE!$C2246,'SKT LİSTESİ'!$F:$S,11,0)),"")</f>
        <v/>
      </c>
      <c r="K2246" s="134" t="str">
        <f ca="1">IFERROR(IF($C2246="","",VLOOKUP(FİLTRE!$C2246,'SKT LİSTESİ'!$F:$S,12,0)),"")</f>
        <v/>
      </c>
      <c r="L2246" s="134" t="str">
        <f ca="1">IFERROR(IF($C2246="","",VLOOKUP(FİLTRE!$C2246,'SKT LİSTESİ'!$F:$S,13,0)),"")</f>
        <v/>
      </c>
      <c r="M2246" s="135" t="str">
        <f ca="1">IFERROR(IF($C2246="","",VLOOKUP(FİLTRE!$C2246,'SKT LİSTESİ'!$F:$AJ,14,0)),"")</f>
        <v/>
      </c>
      <c r="N2246" s="31" t="str">
        <f ca="1">IFERROR(IF($C2246="","",VLOOKUP(FİLTRE!$C2246,'SKT LİSTESİ'!$F:$AJ,22,0)),"")</f>
        <v/>
      </c>
      <c r="O2246" s="136" t="str">
        <f ca="1">IFERROR(IF($C2246="","",VLOOKUP(FİLTRE!$C2246,'SKT LİSTESİ'!$F:$AJ,23,0)),"")</f>
        <v/>
      </c>
      <c r="P2246" s="31"/>
      <c r="Q2246" s="31"/>
      <c r="R2246" s="137" t="str">
        <f ca="1">(IFERROR(IF($C2246="","",VLOOKUP(FİLTRE!$C2246,'SKT LİSTESİ'!$F:$AJ,15,0)),""))</f>
        <v/>
      </c>
      <c r="S2246" s="138" t="str">
        <f ca="1">IFERROR(IF($C2246="","",VLOOKUP(FİLTRE!$C2246,'SKT LİSTESİ'!$F:$AJ,16,0)),"")</f>
        <v/>
      </c>
      <c r="AF2246" s="179" t="str">
        <f t="shared" ca="1" si="138"/>
        <v/>
      </c>
      <c r="AG2246" s="179">
        <f t="shared" ca="1" si="139"/>
        <v>0</v>
      </c>
      <c r="AH2246" s="179">
        <f t="shared" ca="1" si="140"/>
        <v>0</v>
      </c>
    </row>
    <row r="2247" spans="2:34" ht="15.75" x14ac:dyDescent="0.25">
      <c r="B2247">
        <f t="shared" ca="1" si="137"/>
        <v>2235</v>
      </c>
      <c r="C2247" t="str">
        <f ca="1">IFERROR(VLOOKUP(B2247,'SKT LİSTESİ'!F:F,1,0),"")</f>
        <v/>
      </c>
      <c r="E2247" s="128" t="str">
        <f ca="1">IFERROR(IF($C2247="","",VLOOKUP(FİLTRE!$C2247,'SKT LİSTESİ'!$F:$S,5,0)),"")</f>
        <v/>
      </c>
      <c r="F2247" s="129" t="str">
        <f ca="1">IFERROR(IF($C2247="","",VLOOKUP(FİLTRE!$C2247,'SKT LİSTESİ'!$F:$S,7,0)),"")</f>
        <v/>
      </c>
      <c r="G2247" s="130" t="str">
        <f ca="1">IFERROR(IF($C2247="","",VLOOKUP(FİLTRE!$C2247,'SKT LİSTESİ'!$F:$S,8,0)),"")</f>
        <v/>
      </c>
      <c r="H2247" s="131" t="str">
        <f ca="1">IF(E2247="","",IF($C2247="","",VLOOKUP(FİLTRE!$C2247,'SKT LİSTESİ'!$F:$S,9,0)))</f>
        <v/>
      </c>
      <c r="I2247" s="132" t="str">
        <f ca="1">IFERROR(IF($C2247="","",VLOOKUP(FİLTRE!$C2247,'SKT LİSTESİ'!$F:$S,10,0)),"")</f>
        <v/>
      </c>
      <c r="J2247" s="133" t="str">
        <f ca="1">IFERROR(IF($C2247="","",VLOOKUP(FİLTRE!$C2247,'SKT LİSTESİ'!$F:$S,11,0)),"")</f>
        <v/>
      </c>
      <c r="K2247" s="134" t="str">
        <f ca="1">IFERROR(IF($C2247="","",VLOOKUP(FİLTRE!$C2247,'SKT LİSTESİ'!$F:$S,12,0)),"")</f>
        <v/>
      </c>
      <c r="L2247" s="134" t="str">
        <f ca="1">IFERROR(IF($C2247="","",VLOOKUP(FİLTRE!$C2247,'SKT LİSTESİ'!$F:$S,13,0)),"")</f>
        <v/>
      </c>
      <c r="M2247" s="135" t="str">
        <f ca="1">IFERROR(IF($C2247="","",VLOOKUP(FİLTRE!$C2247,'SKT LİSTESİ'!$F:$AJ,14,0)),"")</f>
        <v/>
      </c>
      <c r="N2247" s="31" t="str">
        <f ca="1">IFERROR(IF($C2247="","",VLOOKUP(FİLTRE!$C2247,'SKT LİSTESİ'!$F:$AJ,22,0)),"")</f>
        <v/>
      </c>
      <c r="O2247" s="136" t="str">
        <f ca="1">IFERROR(IF($C2247="","",VLOOKUP(FİLTRE!$C2247,'SKT LİSTESİ'!$F:$AJ,23,0)),"")</f>
        <v/>
      </c>
      <c r="P2247" s="31"/>
      <c r="Q2247" s="31"/>
      <c r="R2247" s="137" t="str">
        <f ca="1">(IFERROR(IF($C2247="","",VLOOKUP(FİLTRE!$C2247,'SKT LİSTESİ'!$F:$AJ,15,0)),""))</f>
        <v/>
      </c>
      <c r="S2247" s="138" t="str">
        <f ca="1">IFERROR(IF($C2247="","",VLOOKUP(FİLTRE!$C2247,'SKT LİSTESİ'!$F:$AJ,16,0)),"")</f>
        <v/>
      </c>
      <c r="AF2247" s="179" t="str">
        <f t="shared" ca="1" si="138"/>
        <v/>
      </c>
      <c r="AG2247" s="179">
        <f t="shared" ca="1" si="139"/>
        <v>0</v>
      </c>
      <c r="AH2247" s="179">
        <f t="shared" ca="1" si="140"/>
        <v>0</v>
      </c>
    </row>
    <row r="2248" spans="2:34" ht="15.75" x14ac:dyDescent="0.25">
      <c r="B2248">
        <f t="shared" ca="1" si="137"/>
        <v>2236</v>
      </c>
      <c r="C2248" t="str">
        <f ca="1">IFERROR(VLOOKUP(B2248,'SKT LİSTESİ'!F:F,1,0),"")</f>
        <v/>
      </c>
      <c r="E2248" s="128" t="str">
        <f ca="1">IFERROR(IF($C2248="","",VLOOKUP(FİLTRE!$C2248,'SKT LİSTESİ'!$F:$S,5,0)),"")</f>
        <v/>
      </c>
      <c r="F2248" s="129" t="str">
        <f ca="1">IFERROR(IF($C2248="","",VLOOKUP(FİLTRE!$C2248,'SKT LİSTESİ'!$F:$S,7,0)),"")</f>
        <v/>
      </c>
      <c r="G2248" s="130" t="str">
        <f ca="1">IFERROR(IF($C2248="","",VLOOKUP(FİLTRE!$C2248,'SKT LİSTESİ'!$F:$S,8,0)),"")</f>
        <v/>
      </c>
      <c r="H2248" s="131" t="str">
        <f ca="1">IF(E2248="","",IF($C2248="","",VLOOKUP(FİLTRE!$C2248,'SKT LİSTESİ'!$F:$S,9,0)))</f>
        <v/>
      </c>
      <c r="I2248" s="132" t="str">
        <f ca="1">IFERROR(IF($C2248="","",VLOOKUP(FİLTRE!$C2248,'SKT LİSTESİ'!$F:$S,10,0)),"")</f>
        <v/>
      </c>
      <c r="J2248" s="133" t="str">
        <f ca="1">IFERROR(IF($C2248="","",VLOOKUP(FİLTRE!$C2248,'SKT LİSTESİ'!$F:$S,11,0)),"")</f>
        <v/>
      </c>
      <c r="K2248" s="134" t="str">
        <f ca="1">IFERROR(IF($C2248="","",VLOOKUP(FİLTRE!$C2248,'SKT LİSTESİ'!$F:$S,12,0)),"")</f>
        <v/>
      </c>
      <c r="L2248" s="134" t="str">
        <f ca="1">IFERROR(IF($C2248="","",VLOOKUP(FİLTRE!$C2248,'SKT LİSTESİ'!$F:$S,13,0)),"")</f>
        <v/>
      </c>
      <c r="M2248" s="135" t="str">
        <f ca="1">IFERROR(IF($C2248="","",VLOOKUP(FİLTRE!$C2248,'SKT LİSTESİ'!$F:$AJ,14,0)),"")</f>
        <v/>
      </c>
      <c r="N2248" s="31" t="str">
        <f ca="1">IFERROR(IF($C2248="","",VLOOKUP(FİLTRE!$C2248,'SKT LİSTESİ'!$F:$AJ,22,0)),"")</f>
        <v/>
      </c>
      <c r="O2248" s="136" t="str">
        <f ca="1">IFERROR(IF($C2248="","",VLOOKUP(FİLTRE!$C2248,'SKT LİSTESİ'!$F:$AJ,23,0)),"")</f>
        <v/>
      </c>
      <c r="P2248" s="31"/>
      <c r="Q2248" s="31"/>
      <c r="R2248" s="137" t="str">
        <f ca="1">(IFERROR(IF($C2248="","",VLOOKUP(FİLTRE!$C2248,'SKT LİSTESİ'!$F:$AJ,15,0)),""))</f>
        <v/>
      </c>
      <c r="S2248" s="138" t="str">
        <f ca="1">IFERROR(IF($C2248="","",VLOOKUP(FİLTRE!$C2248,'SKT LİSTESİ'!$F:$AJ,16,0)),"")</f>
        <v/>
      </c>
      <c r="AF2248" s="179" t="str">
        <f t="shared" ca="1" si="138"/>
        <v/>
      </c>
      <c r="AG2248" s="179">
        <f t="shared" ca="1" si="139"/>
        <v>0</v>
      </c>
      <c r="AH2248" s="179">
        <f t="shared" ca="1" si="140"/>
        <v>0</v>
      </c>
    </row>
    <row r="2249" spans="2:34" ht="15.75" x14ac:dyDescent="0.25">
      <c r="B2249">
        <f t="shared" ca="1" si="137"/>
        <v>2237</v>
      </c>
      <c r="C2249" t="str">
        <f ca="1">IFERROR(VLOOKUP(B2249,'SKT LİSTESİ'!F:F,1,0),"")</f>
        <v/>
      </c>
      <c r="E2249" s="128" t="str">
        <f ca="1">IFERROR(IF($C2249="","",VLOOKUP(FİLTRE!$C2249,'SKT LİSTESİ'!$F:$S,5,0)),"")</f>
        <v/>
      </c>
      <c r="F2249" s="129" t="str">
        <f ca="1">IFERROR(IF($C2249="","",VLOOKUP(FİLTRE!$C2249,'SKT LİSTESİ'!$F:$S,7,0)),"")</f>
        <v/>
      </c>
      <c r="G2249" s="130" t="str">
        <f ca="1">IFERROR(IF($C2249="","",VLOOKUP(FİLTRE!$C2249,'SKT LİSTESİ'!$F:$S,8,0)),"")</f>
        <v/>
      </c>
      <c r="H2249" s="131" t="str">
        <f ca="1">IF(E2249="","",IF($C2249="","",VLOOKUP(FİLTRE!$C2249,'SKT LİSTESİ'!$F:$S,9,0)))</f>
        <v/>
      </c>
      <c r="I2249" s="132" t="str">
        <f ca="1">IFERROR(IF($C2249="","",VLOOKUP(FİLTRE!$C2249,'SKT LİSTESİ'!$F:$S,10,0)),"")</f>
        <v/>
      </c>
      <c r="J2249" s="133" t="str">
        <f ca="1">IFERROR(IF($C2249="","",VLOOKUP(FİLTRE!$C2249,'SKT LİSTESİ'!$F:$S,11,0)),"")</f>
        <v/>
      </c>
      <c r="K2249" s="134" t="str">
        <f ca="1">IFERROR(IF($C2249="","",VLOOKUP(FİLTRE!$C2249,'SKT LİSTESİ'!$F:$S,12,0)),"")</f>
        <v/>
      </c>
      <c r="L2249" s="134" t="str">
        <f ca="1">IFERROR(IF($C2249="","",VLOOKUP(FİLTRE!$C2249,'SKT LİSTESİ'!$F:$S,13,0)),"")</f>
        <v/>
      </c>
      <c r="M2249" s="135" t="str">
        <f ca="1">IFERROR(IF($C2249="","",VLOOKUP(FİLTRE!$C2249,'SKT LİSTESİ'!$F:$AJ,14,0)),"")</f>
        <v/>
      </c>
      <c r="N2249" s="31" t="str">
        <f ca="1">IFERROR(IF($C2249="","",VLOOKUP(FİLTRE!$C2249,'SKT LİSTESİ'!$F:$AJ,22,0)),"")</f>
        <v/>
      </c>
      <c r="O2249" s="136" t="str">
        <f ca="1">IFERROR(IF($C2249="","",VLOOKUP(FİLTRE!$C2249,'SKT LİSTESİ'!$F:$AJ,23,0)),"")</f>
        <v/>
      </c>
      <c r="P2249" s="31"/>
      <c r="Q2249" s="31"/>
      <c r="R2249" s="137" t="str">
        <f ca="1">(IFERROR(IF($C2249="","",VLOOKUP(FİLTRE!$C2249,'SKT LİSTESİ'!$F:$AJ,15,0)),""))</f>
        <v/>
      </c>
      <c r="S2249" s="138" t="str">
        <f ca="1">IFERROR(IF($C2249="","",VLOOKUP(FİLTRE!$C2249,'SKT LİSTESİ'!$F:$AJ,16,0)),"")</f>
        <v/>
      </c>
      <c r="AF2249" s="179" t="str">
        <f t="shared" ca="1" si="138"/>
        <v/>
      </c>
      <c r="AG2249" s="179">
        <f t="shared" ca="1" si="139"/>
        <v>0</v>
      </c>
      <c r="AH2249" s="179">
        <f t="shared" ca="1" si="140"/>
        <v>0</v>
      </c>
    </row>
    <row r="2250" spans="2:34" ht="15.75" x14ac:dyDescent="0.25">
      <c r="B2250">
        <f t="shared" ca="1" si="137"/>
        <v>2238</v>
      </c>
      <c r="C2250" t="str">
        <f ca="1">IFERROR(VLOOKUP(B2250,'SKT LİSTESİ'!F:F,1,0),"")</f>
        <v/>
      </c>
      <c r="E2250" s="128" t="str">
        <f ca="1">IFERROR(IF($C2250="","",VLOOKUP(FİLTRE!$C2250,'SKT LİSTESİ'!$F:$S,5,0)),"")</f>
        <v/>
      </c>
      <c r="F2250" s="129" t="str">
        <f ca="1">IFERROR(IF($C2250="","",VLOOKUP(FİLTRE!$C2250,'SKT LİSTESİ'!$F:$S,7,0)),"")</f>
        <v/>
      </c>
      <c r="G2250" s="130" t="str">
        <f ca="1">IFERROR(IF($C2250="","",VLOOKUP(FİLTRE!$C2250,'SKT LİSTESİ'!$F:$S,8,0)),"")</f>
        <v/>
      </c>
      <c r="H2250" s="131" t="str">
        <f ca="1">IF(E2250="","",IF($C2250="","",VLOOKUP(FİLTRE!$C2250,'SKT LİSTESİ'!$F:$S,9,0)))</f>
        <v/>
      </c>
      <c r="I2250" s="132" t="str">
        <f ca="1">IFERROR(IF($C2250="","",VLOOKUP(FİLTRE!$C2250,'SKT LİSTESİ'!$F:$S,10,0)),"")</f>
        <v/>
      </c>
      <c r="J2250" s="133" t="str">
        <f ca="1">IFERROR(IF($C2250="","",VLOOKUP(FİLTRE!$C2250,'SKT LİSTESİ'!$F:$S,11,0)),"")</f>
        <v/>
      </c>
      <c r="K2250" s="134" t="str">
        <f ca="1">IFERROR(IF($C2250="","",VLOOKUP(FİLTRE!$C2250,'SKT LİSTESİ'!$F:$S,12,0)),"")</f>
        <v/>
      </c>
      <c r="L2250" s="134" t="str">
        <f ca="1">IFERROR(IF($C2250="","",VLOOKUP(FİLTRE!$C2250,'SKT LİSTESİ'!$F:$S,13,0)),"")</f>
        <v/>
      </c>
      <c r="M2250" s="135" t="str">
        <f ca="1">IFERROR(IF($C2250="","",VLOOKUP(FİLTRE!$C2250,'SKT LİSTESİ'!$F:$AJ,14,0)),"")</f>
        <v/>
      </c>
      <c r="N2250" s="31" t="str">
        <f ca="1">IFERROR(IF($C2250="","",VLOOKUP(FİLTRE!$C2250,'SKT LİSTESİ'!$F:$AJ,22,0)),"")</f>
        <v/>
      </c>
      <c r="O2250" s="136" t="str">
        <f ca="1">IFERROR(IF($C2250="","",VLOOKUP(FİLTRE!$C2250,'SKT LİSTESİ'!$F:$AJ,23,0)),"")</f>
        <v/>
      </c>
      <c r="P2250" s="31"/>
      <c r="Q2250" s="31"/>
      <c r="R2250" s="137" t="str">
        <f ca="1">(IFERROR(IF($C2250="","",VLOOKUP(FİLTRE!$C2250,'SKT LİSTESİ'!$F:$AJ,15,0)),""))</f>
        <v/>
      </c>
      <c r="S2250" s="138" t="str">
        <f ca="1">IFERROR(IF($C2250="","",VLOOKUP(FİLTRE!$C2250,'SKT LİSTESİ'!$F:$AJ,16,0)),"")</f>
        <v/>
      </c>
      <c r="AF2250" s="179" t="str">
        <f t="shared" ca="1" si="138"/>
        <v/>
      </c>
      <c r="AG2250" s="179">
        <f t="shared" ca="1" si="139"/>
        <v>0</v>
      </c>
      <c r="AH2250" s="179">
        <f t="shared" ca="1" si="140"/>
        <v>0</v>
      </c>
    </row>
    <row r="2251" spans="2:34" ht="15.75" x14ac:dyDescent="0.25">
      <c r="B2251">
        <f t="shared" ca="1" si="137"/>
        <v>2239</v>
      </c>
      <c r="C2251" t="str">
        <f ca="1">IFERROR(VLOOKUP(B2251,'SKT LİSTESİ'!F:F,1,0),"")</f>
        <v/>
      </c>
      <c r="E2251" s="128" t="str">
        <f ca="1">IFERROR(IF($C2251="","",VLOOKUP(FİLTRE!$C2251,'SKT LİSTESİ'!$F:$S,5,0)),"")</f>
        <v/>
      </c>
      <c r="F2251" s="129" t="str">
        <f ca="1">IFERROR(IF($C2251="","",VLOOKUP(FİLTRE!$C2251,'SKT LİSTESİ'!$F:$S,7,0)),"")</f>
        <v/>
      </c>
      <c r="G2251" s="130" t="str">
        <f ca="1">IFERROR(IF($C2251="","",VLOOKUP(FİLTRE!$C2251,'SKT LİSTESİ'!$F:$S,8,0)),"")</f>
        <v/>
      </c>
      <c r="H2251" s="131" t="str">
        <f ca="1">IF(E2251="","",IF($C2251="","",VLOOKUP(FİLTRE!$C2251,'SKT LİSTESİ'!$F:$S,9,0)))</f>
        <v/>
      </c>
      <c r="I2251" s="132" t="str">
        <f ca="1">IFERROR(IF($C2251="","",VLOOKUP(FİLTRE!$C2251,'SKT LİSTESİ'!$F:$S,10,0)),"")</f>
        <v/>
      </c>
      <c r="J2251" s="133" t="str">
        <f ca="1">IFERROR(IF($C2251="","",VLOOKUP(FİLTRE!$C2251,'SKT LİSTESİ'!$F:$S,11,0)),"")</f>
        <v/>
      </c>
      <c r="K2251" s="134" t="str">
        <f ca="1">IFERROR(IF($C2251="","",VLOOKUP(FİLTRE!$C2251,'SKT LİSTESİ'!$F:$S,12,0)),"")</f>
        <v/>
      </c>
      <c r="L2251" s="134" t="str">
        <f ca="1">IFERROR(IF($C2251="","",VLOOKUP(FİLTRE!$C2251,'SKT LİSTESİ'!$F:$S,13,0)),"")</f>
        <v/>
      </c>
      <c r="M2251" s="135" t="str">
        <f ca="1">IFERROR(IF($C2251="","",VLOOKUP(FİLTRE!$C2251,'SKT LİSTESİ'!$F:$AJ,14,0)),"")</f>
        <v/>
      </c>
      <c r="N2251" s="31" t="str">
        <f ca="1">IFERROR(IF($C2251="","",VLOOKUP(FİLTRE!$C2251,'SKT LİSTESİ'!$F:$AJ,22,0)),"")</f>
        <v/>
      </c>
      <c r="O2251" s="136" t="str">
        <f ca="1">IFERROR(IF($C2251="","",VLOOKUP(FİLTRE!$C2251,'SKT LİSTESİ'!$F:$AJ,23,0)),"")</f>
        <v/>
      </c>
      <c r="P2251" s="31"/>
      <c r="Q2251" s="31"/>
      <c r="R2251" s="137" t="str">
        <f ca="1">(IFERROR(IF($C2251="","",VLOOKUP(FİLTRE!$C2251,'SKT LİSTESİ'!$F:$AJ,15,0)),""))</f>
        <v/>
      </c>
      <c r="S2251" s="138" t="str">
        <f ca="1">IFERROR(IF($C2251="","",VLOOKUP(FİLTRE!$C2251,'SKT LİSTESİ'!$F:$AJ,16,0)),"")</f>
        <v/>
      </c>
      <c r="AF2251" s="179" t="str">
        <f t="shared" ca="1" si="138"/>
        <v/>
      </c>
      <c r="AG2251" s="179">
        <f t="shared" ca="1" si="139"/>
        <v>0</v>
      </c>
      <c r="AH2251" s="179">
        <f t="shared" ca="1" si="140"/>
        <v>0</v>
      </c>
    </row>
    <row r="2252" spans="2:34" ht="15.75" x14ac:dyDescent="0.25">
      <c r="B2252">
        <f t="shared" ca="1" si="137"/>
        <v>2240</v>
      </c>
      <c r="C2252" t="str">
        <f ca="1">IFERROR(VLOOKUP(B2252,'SKT LİSTESİ'!F:F,1,0),"")</f>
        <v/>
      </c>
      <c r="E2252" s="128" t="str">
        <f ca="1">IFERROR(IF($C2252="","",VLOOKUP(FİLTRE!$C2252,'SKT LİSTESİ'!$F:$S,5,0)),"")</f>
        <v/>
      </c>
      <c r="F2252" s="129" t="str">
        <f ca="1">IFERROR(IF($C2252="","",VLOOKUP(FİLTRE!$C2252,'SKT LİSTESİ'!$F:$S,7,0)),"")</f>
        <v/>
      </c>
      <c r="G2252" s="130" t="str">
        <f ca="1">IFERROR(IF($C2252="","",VLOOKUP(FİLTRE!$C2252,'SKT LİSTESİ'!$F:$S,8,0)),"")</f>
        <v/>
      </c>
      <c r="H2252" s="131" t="str">
        <f ca="1">IF(E2252="","",IF($C2252="","",VLOOKUP(FİLTRE!$C2252,'SKT LİSTESİ'!$F:$S,9,0)))</f>
        <v/>
      </c>
      <c r="I2252" s="132" t="str">
        <f ca="1">IFERROR(IF($C2252="","",VLOOKUP(FİLTRE!$C2252,'SKT LİSTESİ'!$F:$S,10,0)),"")</f>
        <v/>
      </c>
      <c r="J2252" s="133" t="str">
        <f ca="1">IFERROR(IF($C2252="","",VLOOKUP(FİLTRE!$C2252,'SKT LİSTESİ'!$F:$S,11,0)),"")</f>
        <v/>
      </c>
      <c r="K2252" s="134" t="str">
        <f ca="1">IFERROR(IF($C2252="","",VLOOKUP(FİLTRE!$C2252,'SKT LİSTESİ'!$F:$S,12,0)),"")</f>
        <v/>
      </c>
      <c r="L2252" s="134" t="str">
        <f ca="1">IFERROR(IF($C2252="","",VLOOKUP(FİLTRE!$C2252,'SKT LİSTESİ'!$F:$S,13,0)),"")</f>
        <v/>
      </c>
      <c r="M2252" s="135" t="str">
        <f ca="1">IFERROR(IF($C2252="","",VLOOKUP(FİLTRE!$C2252,'SKT LİSTESİ'!$F:$AJ,14,0)),"")</f>
        <v/>
      </c>
      <c r="N2252" s="31" t="str">
        <f ca="1">IFERROR(IF($C2252="","",VLOOKUP(FİLTRE!$C2252,'SKT LİSTESİ'!$F:$AJ,22,0)),"")</f>
        <v/>
      </c>
      <c r="O2252" s="136" t="str">
        <f ca="1">IFERROR(IF($C2252="","",VLOOKUP(FİLTRE!$C2252,'SKT LİSTESİ'!$F:$AJ,23,0)),"")</f>
        <v/>
      </c>
      <c r="P2252" s="31"/>
      <c r="Q2252" s="31"/>
      <c r="R2252" s="137" t="str">
        <f ca="1">(IFERROR(IF($C2252="","",VLOOKUP(FİLTRE!$C2252,'SKT LİSTESİ'!$F:$AJ,15,0)),""))</f>
        <v/>
      </c>
      <c r="S2252" s="138" t="str">
        <f ca="1">IFERROR(IF($C2252="","",VLOOKUP(FİLTRE!$C2252,'SKT LİSTESİ'!$F:$AJ,16,0)),"")</f>
        <v/>
      </c>
      <c r="AF2252" s="179" t="str">
        <f t="shared" ca="1" si="138"/>
        <v/>
      </c>
      <c r="AG2252" s="179">
        <f t="shared" ca="1" si="139"/>
        <v>0</v>
      </c>
      <c r="AH2252" s="179">
        <f t="shared" ca="1" si="140"/>
        <v>0</v>
      </c>
    </row>
    <row r="2253" spans="2:34" ht="15.75" x14ac:dyDescent="0.25">
      <c r="B2253">
        <f t="shared" ca="1" si="137"/>
        <v>2241</v>
      </c>
      <c r="C2253" t="str">
        <f ca="1">IFERROR(VLOOKUP(B2253,'SKT LİSTESİ'!F:F,1,0),"")</f>
        <v/>
      </c>
      <c r="E2253" s="128" t="str">
        <f ca="1">IFERROR(IF($C2253="","",VLOOKUP(FİLTRE!$C2253,'SKT LİSTESİ'!$F:$S,5,0)),"")</f>
        <v/>
      </c>
      <c r="F2253" s="129" t="str">
        <f ca="1">IFERROR(IF($C2253="","",VLOOKUP(FİLTRE!$C2253,'SKT LİSTESİ'!$F:$S,7,0)),"")</f>
        <v/>
      </c>
      <c r="G2253" s="130" t="str">
        <f ca="1">IFERROR(IF($C2253="","",VLOOKUP(FİLTRE!$C2253,'SKT LİSTESİ'!$F:$S,8,0)),"")</f>
        <v/>
      </c>
      <c r="H2253" s="131" t="str">
        <f ca="1">IF(E2253="","",IF($C2253="","",VLOOKUP(FİLTRE!$C2253,'SKT LİSTESİ'!$F:$S,9,0)))</f>
        <v/>
      </c>
      <c r="I2253" s="132" t="str">
        <f ca="1">IFERROR(IF($C2253="","",VLOOKUP(FİLTRE!$C2253,'SKT LİSTESİ'!$F:$S,10,0)),"")</f>
        <v/>
      </c>
      <c r="J2253" s="133" t="str">
        <f ca="1">IFERROR(IF($C2253="","",VLOOKUP(FİLTRE!$C2253,'SKT LİSTESİ'!$F:$S,11,0)),"")</f>
        <v/>
      </c>
      <c r="K2253" s="134" t="str">
        <f ca="1">IFERROR(IF($C2253="","",VLOOKUP(FİLTRE!$C2253,'SKT LİSTESİ'!$F:$S,12,0)),"")</f>
        <v/>
      </c>
      <c r="L2253" s="134" t="str">
        <f ca="1">IFERROR(IF($C2253="","",VLOOKUP(FİLTRE!$C2253,'SKT LİSTESİ'!$F:$S,13,0)),"")</f>
        <v/>
      </c>
      <c r="M2253" s="135" t="str">
        <f ca="1">IFERROR(IF($C2253="","",VLOOKUP(FİLTRE!$C2253,'SKT LİSTESİ'!$F:$AJ,14,0)),"")</f>
        <v/>
      </c>
      <c r="N2253" s="31" t="str">
        <f ca="1">IFERROR(IF($C2253="","",VLOOKUP(FİLTRE!$C2253,'SKT LİSTESİ'!$F:$AJ,22,0)),"")</f>
        <v/>
      </c>
      <c r="O2253" s="136" t="str">
        <f ca="1">IFERROR(IF($C2253="","",VLOOKUP(FİLTRE!$C2253,'SKT LİSTESİ'!$F:$AJ,23,0)),"")</f>
        <v/>
      </c>
      <c r="P2253" s="31"/>
      <c r="Q2253" s="31"/>
      <c r="R2253" s="137" t="str">
        <f ca="1">(IFERROR(IF($C2253="","",VLOOKUP(FİLTRE!$C2253,'SKT LİSTESİ'!$F:$AJ,15,0)),""))</f>
        <v/>
      </c>
      <c r="S2253" s="138" t="str">
        <f ca="1">IFERROR(IF($C2253="","",VLOOKUP(FİLTRE!$C2253,'SKT LİSTESİ'!$F:$AJ,16,0)),"")</f>
        <v/>
      </c>
      <c r="AF2253" s="179" t="str">
        <f t="shared" ca="1" si="138"/>
        <v/>
      </c>
      <c r="AG2253" s="179">
        <f t="shared" ca="1" si="139"/>
        <v>0</v>
      </c>
      <c r="AH2253" s="179">
        <f t="shared" ca="1" si="140"/>
        <v>0</v>
      </c>
    </row>
    <row r="2254" spans="2:34" ht="15.75" x14ac:dyDescent="0.25">
      <c r="B2254">
        <f t="shared" ref="B2254:B2317" ca="1" si="141">IF($Y$2=1,(ROW()-12),"")</f>
        <v>2242</v>
      </c>
      <c r="C2254" t="str">
        <f ca="1">IFERROR(VLOOKUP(B2254,'SKT LİSTESİ'!F:F,1,0),"")</f>
        <v/>
      </c>
      <c r="E2254" s="128" t="str">
        <f ca="1">IFERROR(IF($C2254="","",VLOOKUP(FİLTRE!$C2254,'SKT LİSTESİ'!$F:$S,5,0)),"")</f>
        <v/>
      </c>
      <c r="F2254" s="129" t="str">
        <f ca="1">IFERROR(IF($C2254="","",VLOOKUP(FİLTRE!$C2254,'SKT LİSTESİ'!$F:$S,7,0)),"")</f>
        <v/>
      </c>
      <c r="G2254" s="130" t="str">
        <f ca="1">IFERROR(IF($C2254="","",VLOOKUP(FİLTRE!$C2254,'SKT LİSTESİ'!$F:$S,8,0)),"")</f>
        <v/>
      </c>
      <c r="H2254" s="131" t="str">
        <f ca="1">IF(E2254="","",IF($C2254="","",VLOOKUP(FİLTRE!$C2254,'SKT LİSTESİ'!$F:$S,9,0)))</f>
        <v/>
      </c>
      <c r="I2254" s="132" t="str">
        <f ca="1">IFERROR(IF($C2254="","",VLOOKUP(FİLTRE!$C2254,'SKT LİSTESİ'!$F:$S,10,0)),"")</f>
        <v/>
      </c>
      <c r="J2254" s="133" t="str">
        <f ca="1">IFERROR(IF($C2254="","",VLOOKUP(FİLTRE!$C2254,'SKT LİSTESİ'!$F:$S,11,0)),"")</f>
        <v/>
      </c>
      <c r="K2254" s="134" t="str">
        <f ca="1">IFERROR(IF($C2254="","",VLOOKUP(FİLTRE!$C2254,'SKT LİSTESİ'!$F:$S,12,0)),"")</f>
        <v/>
      </c>
      <c r="L2254" s="134" t="str">
        <f ca="1">IFERROR(IF($C2254="","",VLOOKUP(FİLTRE!$C2254,'SKT LİSTESİ'!$F:$S,13,0)),"")</f>
        <v/>
      </c>
      <c r="M2254" s="135" t="str">
        <f ca="1">IFERROR(IF($C2254="","",VLOOKUP(FİLTRE!$C2254,'SKT LİSTESİ'!$F:$AJ,14,0)),"")</f>
        <v/>
      </c>
      <c r="N2254" s="31" t="str">
        <f ca="1">IFERROR(IF($C2254="","",VLOOKUP(FİLTRE!$C2254,'SKT LİSTESİ'!$F:$AJ,22,0)),"")</f>
        <v/>
      </c>
      <c r="O2254" s="136" t="str">
        <f ca="1">IFERROR(IF($C2254="","",VLOOKUP(FİLTRE!$C2254,'SKT LİSTESİ'!$F:$AJ,23,0)),"")</f>
        <v/>
      </c>
      <c r="P2254" s="31"/>
      <c r="Q2254" s="31"/>
      <c r="R2254" s="137" t="str">
        <f ca="1">(IFERROR(IF($C2254="","",VLOOKUP(FİLTRE!$C2254,'SKT LİSTESİ'!$F:$AJ,15,0)),""))</f>
        <v/>
      </c>
      <c r="S2254" s="138" t="str">
        <f ca="1">IFERROR(IF($C2254="","",VLOOKUP(FİLTRE!$C2254,'SKT LİSTESİ'!$F:$AJ,16,0)),"")</f>
        <v/>
      </c>
      <c r="AF2254" s="179" t="str">
        <f t="shared" ref="AF2254:AF2317" ca="1" si="142">IF(E2254&lt;&gt;"SAYIM",K2254,
(IF(AND(E2254="SAYIM",R2254=0),0,(COUNTIFS(E:E,"SAYIM",F:F,F2254,R:R,"&gt;"&amp;0)))))</f>
        <v/>
      </c>
      <c r="AG2254" s="179">
        <f t="shared" ref="AG2254:AG2317" ca="1" si="143">IF(E2254="SAYIM",(IFERROR(R2254/AF2254,0)),0)</f>
        <v>0</v>
      </c>
      <c r="AH2254" s="179">
        <f t="shared" ref="AH2254:AH2317" ca="1" si="144">IF(E2254="SAYIM",(IFERROR(S2254/AF2254,0)),0)</f>
        <v>0</v>
      </c>
    </row>
    <row r="2255" spans="2:34" ht="15.75" x14ac:dyDescent="0.25">
      <c r="B2255">
        <f t="shared" ca="1" si="141"/>
        <v>2243</v>
      </c>
      <c r="C2255" t="str">
        <f ca="1">IFERROR(VLOOKUP(B2255,'SKT LİSTESİ'!F:F,1,0),"")</f>
        <v/>
      </c>
      <c r="E2255" s="128" t="str">
        <f ca="1">IFERROR(IF($C2255="","",VLOOKUP(FİLTRE!$C2255,'SKT LİSTESİ'!$F:$S,5,0)),"")</f>
        <v/>
      </c>
      <c r="F2255" s="129" t="str">
        <f ca="1">IFERROR(IF($C2255="","",VLOOKUP(FİLTRE!$C2255,'SKT LİSTESİ'!$F:$S,7,0)),"")</f>
        <v/>
      </c>
      <c r="G2255" s="130" t="str">
        <f ca="1">IFERROR(IF($C2255="","",VLOOKUP(FİLTRE!$C2255,'SKT LİSTESİ'!$F:$S,8,0)),"")</f>
        <v/>
      </c>
      <c r="H2255" s="131" t="str">
        <f ca="1">IF(E2255="","",IF($C2255="","",VLOOKUP(FİLTRE!$C2255,'SKT LİSTESİ'!$F:$S,9,0)))</f>
        <v/>
      </c>
      <c r="I2255" s="132" t="str">
        <f ca="1">IFERROR(IF($C2255="","",VLOOKUP(FİLTRE!$C2255,'SKT LİSTESİ'!$F:$S,10,0)),"")</f>
        <v/>
      </c>
      <c r="J2255" s="133" t="str">
        <f ca="1">IFERROR(IF($C2255="","",VLOOKUP(FİLTRE!$C2255,'SKT LİSTESİ'!$F:$S,11,0)),"")</f>
        <v/>
      </c>
      <c r="K2255" s="134" t="str">
        <f ca="1">IFERROR(IF($C2255="","",VLOOKUP(FİLTRE!$C2255,'SKT LİSTESİ'!$F:$S,12,0)),"")</f>
        <v/>
      </c>
      <c r="L2255" s="134" t="str">
        <f ca="1">IFERROR(IF($C2255="","",VLOOKUP(FİLTRE!$C2255,'SKT LİSTESİ'!$F:$S,13,0)),"")</f>
        <v/>
      </c>
      <c r="M2255" s="135" t="str">
        <f ca="1">IFERROR(IF($C2255="","",VLOOKUP(FİLTRE!$C2255,'SKT LİSTESİ'!$F:$AJ,14,0)),"")</f>
        <v/>
      </c>
      <c r="N2255" s="31" t="str">
        <f ca="1">IFERROR(IF($C2255="","",VLOOKUP(FİLTRE!$C2255,'SKT LİSTESİ'!$F:$AJ,22,0)),"")</f>
        <v/>
      </c>
      <c r="O2255" s="136" t="str">
        <f ca="1">IFERROR(IF($C2255="","",VLOOKUP(FİLTRE!$C2255,'SKT LİSTESİ'!$F:$AJ,23,0)),"")</f>
        <v/>
      </c>
      <c r="P2255" s="31"/>
      <c r="Q2255" s="31"/>
      <c r="R2255" s="137" t="str">
        <f ca="1">(IFERROR(IF($C2255="","",VLOOKUP(FİLTRE!$C2255,'SKT LİSTESİ'!$F:$AJ,15,0)),""))</f>
        <v/>
      </c>
      <c r="S2255" s="138" t="str">
        <f ca="1">IFERROR(IF($C2255="","",VLOOKUP(FİLTRE!$C2255,'SKT LİSTESİ'!$F:$AJ,16,0)),"")</f>
        <v/>
      </c>
      <c r="AF2255" s="179" t="str">
        <f t="shared" ca="1" si="142"/>
        <v/>
      </c>
      <c r="AG2255" s="179">
        <f t="shared" ca="1" si="143"/>
        <v>0</v>
      </c>
      <c r="AH2255" s="179">
        <f t="shared" ca="1" si="144"/>
        <v>0</v>
      </c>
    </row>
    <row r="2256" spans="2:34" ht="15.75" x14ac:dyDescent="0.25">
      <c r="B2256">
        <f t="shared" ca="1" si="141"/>
        <v>2244</v>
      </c>
      <c r="C2256" t="str">
        <f ca="1">IFERROR(VLOOKUP(B2256,'SKT LİSTESİ'!F:F,1,0),"")</f>
        <v/>
      </c>
      <c r="E2256" s="128" t="str">
        <f ca="1">IFERROR(IF($C2256="","",VLOOKUP(FİLTRE!$C2256,'SKT LİSTESİ'!$F:$S,5,0)),"")</f>
        <v/>
      </c>
      <c r="F2256" s="129" t="str">
        <f ca="1">IFERROR(IF($C2256="","",VLOOKUP(FİLTRE!$C2256,'SKT LİSTESİ'!$F:$S,7,0)),"")</f>
        <v/>
      </c>
      <c r="G2256" s="130" t="str">
        <f ca="1">IFERROR(IF($C2256="","",VLOOKUP(FİLTRE!$C2256,'SKT LİSTESİ'!$F:$S,8,0)),"")</f>
        <v/>
      </c>
      <c r="H2256" s="131" t="str">
        <f ca="1">IF(E2256="","",IF($C2256="","",VLOOKUP(FİLTRE!$C2256,'SKT LİSTESİ'!$F:$S,9,0)))</f>
        <v/>
      </c>
      <c r="I2256" s="132" t="str">
        <f ca="1">IFERROR(IF($C2256="","",VLOOKUP(FİLTRE!$C2256,'SKT LİSTESİ'!$F:$S,10,0)),"")</f>
        <v/>
      </c>
      <c r="J2256" s="133" t="str">
        <f ca="1">IFERROR(IF($C2256="","",VLOOKUP(FİLTRE!$C2256,'SKT LİSTESİ'!$F:$S,11,0)),"")</f>
        <v/>
      </c>
      <c r="K2256" s="134" t="str">
        <f ca="1">IFERROR(IF($C2256="","",VLOOKUP(FİLTRE!$C2256,'SKT LİSTESİ'!$F:$S,12,0)),"")</f>
        <v/>
      </c>
      <c r="L2256" s="134" t="str">
        <f ca="1">IFERROR(IF($C2256="","",VLOOKUP(FİLTRE!$C2256,'SKT LİSTESİ'!$F:$S,13,0)),"")</f>
        <v/>
      </c>
      <c r="M2256" s="135" t="str">
        <f ca="1">IFERROR(IF($C2256="","",VLOOKUP(FİLTRE!$C2256,'SKT LİSTESİ'!$F:$AJ,14,0)),"")</f>
        <v/>
      </c>
      <c r="N2256" s="31" t="str">
        <f ca="1">IFERROR(IF($C2256="","",VLOOKUP(FİLTRE!$C2256,'SKT LİSTESİ'!$F:$AJ,22,0)),"")</f>
        <v/>
      </c>
      <c r="O2256" s="136" t="str">
        <f ca="1">IFERROR(IF($C2256="","",VLOOKUP(FİLTRE!$C2256,'SKT LİSTESİ'!$F:$AJ,23,0)),"")</f>
        <v/>
      </c>
      <c r="P2256" s="31"/>
      <c r="Q2256" s="31"/>
      <c r="R2256" s="137" t="str">
        <f ca="1">(IFERROR(IF($C2256="","",VLOOKUP(FİLTRE!$C2256,'SKT LİSTESİ'!$F:$AJ,15,0)),""))</f>
        <v/>
      </c>
      <c r="S2256" s="138" t="str">
        <f ca="1">IFERROR(IF($C2256="","",VLOOKUP(FİLTRE!$C2256,'SKT LİSTESİ'!$F:$AJ,16,0)),"")</f>
        <v/>
      </c>
      <c r="AF2256" s="179" t="str">
        <f t="shared" ca="1" si="142"/>
        <v/>
      </c>
      <c r="AG2256" s="179">
        <f t="shared" ca="1" si="143"/>
        <v>0</v>
      </c>
      <c r="AH2256" s="179">
        <f t="shared" ca="1" si="144"/>
        <v>0</v>
      </c>
    </row>
    <row r="2257" spans="2:34" ht="15.75" x14ac:dyDescent="0.25">
      <c r="B2257">
        <f t="shared" ca="1" si="141"/>
        <v>2245</v>
      </c>
      <c r="C2257" t="str">
        <f ca="1">IFERROR(VLOOKUP(B2257,'SKT LİSTESİ'!F:F,1,0),"")</f>
        <v/>
      </c>
      <c r="E2257" s="128" t="str">
        <f ca="1">IFERROR(IF($C2257="","",VLOOKUP(FİLTRE!$C2257,'SKT LİSTESİ'!$F:$S,5,0)),"")</f>
        <v/>
      </c>
      <c r="F2257" s="129" t="str">
        <f ca="1">IFERROR(IF($C2257="","",VLOOKUP(FİLTRE!$C2257,'SKT LİSTESİ'!$F:$S,7,0)),"")</f>
        <v/>
      </c>
      <c r="G2257" s="130" t="str">
        <f ca="1">IFERROR(IF($C2257="","",VLOOKUP(FİLTRE!$C2257,'SKT LİSTESİ'!$F:$S,8,0)),"")</f>
        <v/>
      </c>
      <c r="H2257" s="131" t="str">
        <f ca="1">IF(E2257="","",IF($C2257="","",VLOOKUP(FİLTRE!$C2257,'SKT LİSTESİ'!$F:$S,9,0)))</f>
        <v/>
      </c>
      <c r="I2257" s="132" t="str">
        <f ca="1">IFERROR(IF($C2257="","",VLOOKUP(FİLTRE!$C2257,'SKT LİSTESİ'!$F:$S,10,0)),"")</f>
        <v/>
      </c>
      <c r="J2257" s="133" t="str">
        <f ca="1">IFERROR(IF($C2257="","",VLOOKUP(FİLTRE!$C2257,'SKT LİSTESİ'!$F:$S,11,0)),"")</f>
        <v/>
      </c>
      <c r="K2257" s="134" t="str">
        <f ca="1">IFERROR(IF($C2257="","",VLOOKUP(FİLTRE!$C2257,'SKT LİSTESİ'!$F:$S,12,0)),"")</f>
        <v/>
      </c>
      <c r="L2257" s="134" t="str">
        <f ca="1">IFERROR(IF($C2257="","",VLOOKUP(FİLTRE!$C2257,'SKT LİSTESİ'!$F:$S,13,0)),"")</f>
        <v/>
      </c>
      <c r="M2257" s="135" t="str">
        <f ca="1">IFERROR(IF($C2257="","",VLOOKUP(FİLTRE!$C2257,'SKT LİSTESİ'!$F:$AJ,14,0)),"")</f>
        <v/>
      </c>
      <c r="N2257" s="31" t="str">
        <f ca="1">IFERROR(IF($C2257="","",VLOOKUP(FİLTRE!$C2257,'SKT LİSTESİ'!$F:$AJ,22,0)),"")</f>
        <v/>
      </c>
      <c r="O2257" s="136" t="str">
        <f ca="1">IFERROR(IF($C2257="","",VLOOKUP(FİLTRE!$C2257,'SKT LİSTESİ'!$F:$AJ,23,0)),"")</f>
        <v/>
      </c>
      <c r="P2257" s="31"/>
      <c r="Q2257" s="31"/>
      <c r="R2257" s="137" t="str">
        <f ca="1">(IFERROR(IF($C2257="","",VLOOKUP(FİLTRE!$C2257,'SKT LİSTESİ'!$F:$AJ,15,0)),""))</f>
        <v/>
      </c>
      <c r="S2257" s="138" t="str">
        <f ca="1">IFERROR(IF($C2257="","",VLOOKUP(FİLTRE!$C2257,'SKT LİSTESİ'!$F:$AJ,16,0)),"")</f>
        <v/>
      </c>
      <c r="AF2257" s="179" t="str">
        <f t="shared" ca="1" si="142"/>
        <v/>
      </c>
      <c r="AG2257" s="179">
        <f t="shared" ca="1" si="143"/>
        <v>0</v>
      </c>
      <c r="AH2257" s="179">
        <f t="shared" ca="1" si="144"/>
        <v>0</v>
      </c>
    </row>
    <row r="2258" spans="2:34" ht="15.75" x14ac:dyDescent="0.25">
      <c r="B2258">
        <f t="shared" ca="1" si="141"/>
        <v>2246</v>
      </c>
      <c r="C2258" t="str">
        <f ca="1">IFERROR(VLOOKUP(B2258,'SKT LİSTESİ'!F:F,1,0),"")</f>
        <v/>
      </c>
      <c r="E2258" s="128" t="str">
        <f ca="1">IFERROR(IF($C2258="","",VLOOKUP(FİLTRE!$C2258,'SKT LİSTESİ'!$F:$S,5,0)),"")</f>
        <v/>
      </c>
      <c r="F2258" s="129" t="str">
        <f ca="1">IFERROR(IF($C2258="","",VLOOKUP(FİLTRE!$C2258,'SKT LİSTESİ'!$F:$S,7,0)),"")</f>
        <v/>
      </c>
      <c r="G2258" s="130" t="str">
        <f ca="1">IFERROR(IF($C2258="","",VLOOKUP(FİLTRE!$C2258,'SKT LİSTESİ'!$F:$S,8,0)),"")</f>
        <v/>
      </c>
      <c r="H2258" s="131" t="str">
        <f ca="1">IF(E2258="","",IF($C2258="","",VLOOKUP(FİLTRE!$C2258,'SKT LİSTESİ'!$F:$S,9,0)))</f>
        <v/>
      </c>
      <c r="I2258" s="132" t="str">
        <f ca="1">IFERROR(IF($C2258="","",VLOOKUP(FİLTRE!$C2258,'SKT LİSTESİ'!$F:$S,10,0)),"")</f>
        <v/>
      </c>
      <c r="J2258" s="133" t="str">
        <f ca="1">IFERROR(IF($C2258="","",VLOOKUP(FİLTRE!$C2258,'SKT LİSTESİ'!$F:$S,11,0)),"")</f>
        <v/>
      </c>
      <c r="K2258" s="134" t="str">
        <f ca="1">IFERROR(IF($C2258="","",VLOOKUP(FİLTRE!$C2258,'SKT LİSTESİ'!$F:$S,12,0)),"")</f>
        <v/>
      </c>
      <c r="L2258" s="134" t="str">
        <f ca="1">IFERROR(IF($C2258="","",VLOOKUP(FİLTRE!$C2258,'SKT LİSTESİ'!$F:$S,13,0)),"")</f>
        <v/>
      </c>
      <c r="M2258" s="135" t="str">
        <f ca="1">IFERROR(IF($C2258="","",VLOOKUP(FİLTRE!$C2258,'SKT LİSTESİ'!$F:$AJ,14,0)),"")</f>
        <v/>
      </c>
      <c r="N2258" s="31" t="str">
        <f ca="1">IFERROR(IF($C2258="","",VLOOKUP(FİLTRE!$C2258,'SKT LİSTESİ'!$F:$AJ,22,0)),"")</f>
        <v/>
      </c>
      <c r="O2258" s="136" t="str">
        <f ca="1">IFERROR(IF($C2258="","",VLOOKUP(FİLTRE!$C2258,'SKT LİSTESİ'!$F:$AJ,23,0)),"")</f>
        <v/>
      </c>
      <c r="P2258" s="31"/>
      <c r="Q2258" s="31"/>
      <c r="R2258" s="137" t="str">
        <f ca="1">(IFERROR(IF($C2258="","",VLOOKUP(FİLTRE!$C2258,'SKT LİSTESİ'!$F:$AJ,15,0)),""))</f>
        <v/>
      </c>
      <c r="S2258" s="138" t="str">
        <f ca="1">IFERROR(IF($C2258="","",VLOOKUP(FİLTRE!$C2258,'SKT LİSTESİ'!$F:$AJ,16,0)),"")</f>
        <v/>
      </c>
      <c r="AF2258" s="179" t="str">
        <f t="shared" ca="1" si="142"/>
        <v/>
      </c>
      <c r="AG2258" s="179">
        <f t="shared" ca="1" si="143"/>
        <v>0</v>
      </c>
      <c r="AH2258" s="179">
        <f t="shared" ca="1" si="144"/>
        <v>0</v>
      </c>
    </row>
    <row r="2259" spans="2:34" ht="15.75" x14ac:dyDescent="0.25">
      <c r="B2259">
        <f t="shared" ca="1" si="141"/>
        <v>2247</v>
      </c>
      <c r="C2259" t="str">
        <f ca="1">IFERROR(VLOOKUP(B2259,'SKT LİSTESİ'!F:F,1,0),"")</f>
        <v/>
      </c>
      <c r="E2259" s="128" t="str">
        <f ca="1">IFERROR(IF($C2259="","",VLOOKUP(FİLTRE!$C2259,'SKT LİSTESİ'!$F:$S,5,0)),"")</f>
        <v/>
      </c>
      <c r="F2259" s="129" t="str">
        <f ca="1">IFERROR(IF($C2259="","",VLOOKUP(FİLTRE!$C2259,'SKT LİSTESİ'!$F:$S,7,0)),"")</f>
        <v/>
      </c>
      <c r="G2259" s="130" t="str">
        <f ca="1">IFERROR(IF($C2259="","",VLOOKUP(FİLTRE!$C2259,'SKT LİSTESİ'!$F:$S,8,0)),"")</f>
        <v/>
      </c>
      <c r="H2259" s="131" t="str">
        <f ca="1">IF(E2259="","",IF($C2259="","",VLOOKUP(FİLTRE!$C2259,'SKT LİSTESİ'!$F:$S,9,0)))</f>
        <v/>
      </c>
      <c r="I2259" s="132" t="str">
        <f ca="1">IFERROR(IF($C2259="","",VLOOKUP(FİLTRE!$C2259,'SKT LİSTESİ'!$F:$S,10,0)),"")</f>
        <v/>
      </c>
      <c r="J2259" s="133" t="str">
        <f ca="1">IFERROR(IF($C2259="","",VLOOKUP(FİLTRE!$C2259,'SKT LİSTESİ'!$F:$S,11,0)),"")</f>
        <v/>
      </c>
      <c r="K2259" s="134" t="str">
        <f ca="1">IFERROR(IF($C2259="","",VLOOKUP(FİLTRE!$C2259,'SKT LİSTESİ'!$F:$S,12,0)),"")</f>
        <v/>
      </c>
      <c r="L2259" s="134" t="str">
        <f ca="1">IFERROR(IF($C2259="","",VLOOKUP(FİLTRE!$C2259,'SKT LİSTESİ'!$F:$S,13,0)),"")</f>
        <v/>
      </c>
      <c r="M2259" s="135" t="str">
        <f ca="1">IFERROR(IF($C2259="","",VLOOKUP(FİLTRE!$C2259,'SKT LİSTESİ'!$F:$AJ,14,0)),"")</f>
        <v/>
      </c>
      <c r="N2259" s="31" t="str">
        <f ca="1">IFERROR(IF($C2259="","",VLOOKUP(FİLTRE!$C2259,'SKT LİSTESİ'!$F:$AJ,22,0)),"")</f>
        <v/>
      </c>
      <c r="O2259" s="136" t="str">
        <f ca="1">IFERROR(IF($C2259="","",VLOOKUP(FİLTRE!$C2259,'SKT LİSTESİ'!$F:$AJ,23,0)),"")</f>
        <v/>
      </c>
      <c r="P2259" s="31"/>
      <c r="Q2259" s="31"/>
      <c r="R2259" s="137" t="str">
        <f ca="1">(IFERROR(IF($C2259="","",VLOOKUP(FİLTRE!$C2259,'SKT LİSTESİ'!$F:$AJ,15,0)),""))</f>
        <v/>
      </c>
      <c r="S2259" s="138" t="str">
        <f ca="1">IFERROR(IF($C2259="","",VLOOKUP(FİLTRE!$C2259,'SKT LİSTESİ'!$F:$AJ,16,0)),"")</f>
        <v/>
      </c>
      <c r="AF2259" s="179" t="str">
        <f t="shared" ca="1" si="142"/>
        <v/>
      </c>
      <c r="AG2259" s="179">
        <f t="shared" ca="1" si="143"/>
        <v>0</v>
      </c>
      <c r="AH2259" s="179">
        <f t="shared" ca="1" si="144"/>
        <v>0</v>
      </c>
    </row>
    <row r="2260" spans="2:34" ht="15.75" x14ac:dyDescent="0.25">
      <c r="B2260">
        <f t="shared" ca="1" si="141"/>
        <v>2248</v>
      </c>
      <c r="C2260" t="str">
        <f ca="1">IFERROR(VLOOKUP(B2260,'SKT LİSTESİ'!F:F,1,0),"")</f>
        <v/>
      </c>
      <c r="E2260" s="128" t="str">
        <f ca="1">IFERROR(IF($C2260="","",VLOOKUP(FİLTRE!$C2260,'SKT LİSTESİ'!$F:$S,5,0)),"")</f>
        <v/>
      </c>
      <c r="F2260" s="129" t="str">
        <f ca="1">IFERROR(IF($C2260="","",VLOOKUP(FİLTRE!$C2260,'SKT LİSTESİ'!$F:$S,7,0)),"")</f>
        <v/>
      </c>
      <c r="G2260" s="130" t="str">
        <f ca="1">IFERROR(IF($C2260="","",VLOOKUP(FİLTRE!$C2260,'SKT LİSTESİ'!$F:$S,8,0)),"")</f>
        <v/>
      </c>
      <c r="H2260" s="131" t="str">
        <f ca="1">IF(E2260="","",IF($C2260="","",VLOOKUP(FİLTRE!$C2260,'SKT LİSTESİ'!$F:$S,9,0)))</f>
        <v/>
      </c>
      <c r="I2260" s="132" t="str">
        <f ca="1">IFERROR(IF($C2260="","",VLOOKUP(FİLTRE!$C2260,'SKT LİSTESİ'!$F:$S,10,0)),"")</f>
        <v/>
      </c>
      <c r="J2260" s="133" t="str">
        <f ca="1">IFERROR(IF($C2260="","",VLOOKUP(FİLTRE!$C2260,'SKT LİSTESİ'!$F:$S,11,0)),"")</f>
        <v/>
      </c>
      <c r="K2260" s="134" t="str">
        <f ca="1">IFERROR(IF($C2260="","",VLOOKUP(FİLTRE!$C2260,'SKT LİSTESİ'!$F:$S,12,0)),"")</f>
        <v/>
      </c>
      <c r="L2260" s="134" t="str">
        <f ca="1">IFERROR(IF($C2260="","",VLOOKUP(FİLTRE!$C2260,'SKT LİSTESİ'!$F:$S,13,0)),"")</f>
        <v/>
      </c>
      <c r="M2260" s="135" t="str">
        <f ca="1">IFERROR(IF($C2260="","",VLOOKUP(FİLTRE!$C2260,'SKT LİSTESİ'!$F:$AJ,14,0)),"")</f>
        <v/>
      </c>
      <c r="N2260" s="31" t="str">
        <f ca="1">IFERROR(IF($C2260="","",VLOOKUP(FİLTRE!$C2260,'SKT LİSTESİ'!$F:$AJ,22,0)),"")</f>
        <v/>
      </c>
      <c r="O2260" s="136" t="str">
        <f ca="1">IFERROR(IF($C2260="","",VLOOKUP(FİLTRE!$C2260,'SKT LİSTESİ'!$F:$AJ,23,0)),"")</f>
        <v/>
      </c>
      <c r="P2260" s="31"/>
      <c r="Q2260" s="31"/>
      <c r="R2260" s="137" t="str">
        <f ca="1">(IFERROR(IF($C2260="","",VLOOKUP(FİLTRE!$C2260,'SKT LİSTESİ'!$F:$AJ,15,0)),""))</f>
        <v/>
      </c>
      <c r="S2260" s="138" t="str">
        <f ca="1">IFERROR(IF($C2260="","",VLOOKUP(FİLTRE!$C2260,'SKT LİSTESİ'!$F:$AJ,16,0)),"")</f>
        <v/>
      </c>
      <c r="AF2260" s="179" t="str">
        <f t="shared" ca="1" si="142"/>
        <v/>
      </c>
      <c r="AG2260" s="179">
        <f t="shared" ca="1" si="143"/>
        <v>0</v>
      </c>
      <c r="AH2260" s="179">
        <f t="shared" ca="1" si="144"/>
        <v>0</v>
      </c>
    </row>
    <row r="2261" spans="2:34" ht="15.75" x14ac:dyDescent="0.25">
      <c r="B2261">
        <f t="shared" ca="1" si="141"/>
        <v>2249</v>
      </c>
      <c r="C2261" t="str">
        <f ca="1">IFERROR(VLOOKUP(B2261,'SKT LİSTESİ'!F:F,1,0),"")</f>
        <v/>
      </c>
      <c r="E2261" s="128" t="str">
        <f ca="1">IFERROR(IF($C2261="","",VLOOKUP(FİLTRE!$C2261,'SKT LİSTESİ'!$F:$S,5,0)),"")</f>
        <v/>
      </c>
      <c r="F2261" s="129" t="str">
        <f ca="1">IFERROR(IF($C2261="","",VLOOKUP(FİLTRE!$C2261,'SKT LİSTESİ'!$F:$S,7,0)),"")</f>
        <v/>
      </c>
      <c r="G2261" s="130" t="str">
        <f ca="1">IFERROR(IF($C2261="","",VLOOKUP(FİLTRE!$C2261,'SKT LİSTESİ'!$F:$S,8,0)),"")</f>
        <v/>
      </c>
      <c r="H2261" s="131" t="str">
        <f ca="1">IF(E2261="","",IF($C2261="","",VLOOKUP(FİLTRE!$C2261,'SKT LİSTESİ'!$F:$S,9,0)))</f>
        <v/>
      </c>
      <c r="I2261" s="132" t="str">
        <f ca="1">IFERROR(IF($C2261="","",VLOOKUP(FİLTRE!$C2261,'SKT LİSTESİ'!$F:$S,10,0)),"")</f>
        <v/>
      </c>
      <c r="J2261" s="133" t="str">
        <f ca="1">IFERROR(IF($C2261="","",VLOOKUP(FİLTRE!$C2261,'SKT LİSTESİ'!$F:$S,11,0)),"")</f>
        <v/>
      </c>
      <c r="K2261" s="134" t="str">
        <f ca="1">IFERROR(IF($C2261="","",VLOOKUP(FİLTRE!$C2261,'SKT LİSTESİ'!$F:$S,12,0)),"")</f>
        <v/>
      </c>
      <c r="L2261" s="134" t="str">
        <f ca="1">IFERROR(IF($C2261="","",VLOOKUP(FİLTRE!$C2261,'SKT LİSTESİ'!$F:$S,13,0)),"")</f>
        <v/>
      </c>
      <c r="M2261" s="135" t="str">
        <f ca="1">IFERROR(IF($C2261="","",VLOOKUP(FİLTRE!$C2261,'SKT LİSTESİ'!$F:$AJ,14,0)),"")</f>
        <v/>
      </c>
      <c r="N2261" s="31" t="str">
        <f ca="1">IFERROR(IF($C2261="","",VLOOKUP(FİLTRE!$C2261,'SKT LİSTESİ'!$F:$AJ,22,0)),"")</f>
        <v/>
      </c>
      <c r="O2261" s="136" t="str">
        <f ca="1">IFERROR(IF($C2261="","",VLOOKUP(FİLTRE!$C2261,'SKT LİSTESİ'!$F:$AJ,23,0)),"")</f>
        <v/>
      </c>
      <c r="P2261" s="31"/>
      <c r="Q2261" s="31"/>
      <c r="R2261" s="137" t="str">
        <f ca="1">(IFERROR(IF($C2261="","",VLOOKUP(FİLTRE!$C2261,'SKT LİSTESİ'!$F:$AJ,15,0)),""))</f>
        <v/>
      </c>
      <c r="S2261" s="138" t="str">
        <f ca="1">IFERROR(IF($C2261="","",VLOOKUP(FİLTRE!$C2261,'SKT LİSTESİ'!$F:$AJ,16,0)),"")</f>
        <v/>
      </c>
      <c r="AF2261" s="179" t="str">
        <f t="shared" ca="1" si="142"/>
        <v/>
      </c>
      <c r="AG2261" s="179">
        <f t="shared" ca="1" si="143"/>
        <v>0</v>
      </c>
      <c r="AH2261" s="179">
        <f t="shared" ca="1" si="144"/>
        <v>0</v>
      </c>
    </row>
    <row r="2262" spans="2:34" ht="15.75" x14ac:dyDescent="0.25">
      <c r="B2262">
        <f t="shared" ca="1" si="141"/>
        <v>2250</v>
      </c>
      <c r="C2262" t="str">
        <f ca="1">IFERROR(VLOOKUP(B2262,'SKT LİSTESİ'!F:F,1,0),"")</f>
        <v/>
      </c>
      <c r="E2262" s="128" t="str">
        <f ca="1">IFERROR(IF($C2262="","",VLOOKUP(FİLTRE!$C2262,'SKT LİSTESİ'!$F:$S,5,0)),"")</f>
        <v/>
      </c>
      <c r="F2262" s="129" t="str">
        <f ca="1">IFERROR(IF($C2262="","",VLOOKUP(FİLTRE!$C2262,'SKT LİSTESİ'!$F:$S,7,0)),"")</f>
        <v/>
      </c>
      <c r="G2262" s="130" t="str">
        <f ca="1">IFERROR(IF($C2262="","",VLOOKUP(FİLTRE!$C2262,'SKT LİSTESİ'!$F:$S,8,0)),"")</f>
        <v/>
      </c>
      <c r="H2262" s="131" t="str">
        <f ca="1">IF(E2262="","",IF($C2262="","",VLOOKUP(FİLTRE!$C2262,'SKT LİSTESİ'!$F:$S,9,0)))</f>
        <v/>
      </c>
      <c r="I2262" s="132" t="str">
        <f ca="1">IFERROR(IF($C2262="","",VLOOKUP(FİLTRE!$C2262,'SKT LİSTESİ'!$F:$S,10,0)),"")</f>
        <v/>
      </c>
      <c r="J2262" s="133" t="str">
        <f ca="1">IFERROR(IF($C2262="","",VLOOKUP(FİLTRE!$C2262,'SKT LİSTESİ'!$F:$S,11,0)),"")</f>
        <v/>
      </c>
      <c r="K2262" s="134" t="str">
        <f ca="1">IFERROR(IF($C2262="","",VLOOKUP(FİLTRE!$C2262,'SKT LİSTESİ'!$F:$S,12,0)),"")</f>
        <v/>
      </c>
      <c r="L2262" s="134" t="str">
        <f ca="1">IFERROR(IF($C2262="","",VLOOKUP(FİLTRE!$C2262,'SKT LİSTESİ'!$F:$S,13,0)),"")</f>
        <v/>
      </c>
      <c r="M2262" s="135" t="str">
        <f ca="1">IFERROR(IF($C2262="","",VLOOKUP(FİLTRE!$C2262,'SKT LİSTESİ'!$F:$AJ,14,0)),"")</f>
        <v/>
      </c>
      <c r="N2262" s="31" t="str">
        <f ca="1">IFERROR(IF($C2262="","",VLOOKUP(FİLTRE!$C2262,'SKT LİSTESİ'!$F:$AJ,22,0)),"")</f>
        <v/>
      </c>
      <c r="O2262" s="136" t="str">
        <f ca="1">IFERROR(IF($C2262="","",VLOOKUP(FİLTRE!$C2262,'SKT LİSTESİ'!$F:$AJ,23,0)),"")</f>
        <v/>
      </c>
      <c r="P2262" s="31"/>
      <c r="Q2262" s="31"/>
      <c r="R2262" s="137" t="str">
        <f ca="1">(IFERROR(IF($C2262="","",VLOOKUP(FİLTRE!$C2262,'SKT LİSTESİ'!$F:$AJ,15,0)),""))</f>
        <v/>
      </c>
      <c r="S2262" s="138" t="str">
        <f ca="1">IFERROR(IF($C2262="","",VLOOKUP(FİLTRE!$C2262,'SKT LİSTESİ'!$F:$AJ,16,0)),"")</f>
        <v/>
      </c>
      <c r="AF2262" s="179" t="str">
        <f t="shared" ca="1" si="142"/>
        <v/>
      </c>
      <c r="AG2262" s="179">
        <f t="shared" ca="1" si="143"/>
        <v>0</v>
      </c>
      <c r="AH2262" s="179">
        <f t="shared" ca="1" si="144"/>
        <v>0</v>
      </c>
    </row>
    <row r="2263" spans="2:34" ht="15.75" x14ac:dyDescent="0.25">
      <c r="B2263">
        <f t="shared" ca="1" si="141"/>
        <v>2251</v>
      </c>
      <c r="C2263" t="str">
        <f ca="1">IFERROR(VLOOKUP(B2263,'SKT LİSTESİ'!F:F,1,0),"")</f>
        <v/>
      </c>
      <c r="E2263" s="128" t="str">
        <f ca="1">IFERROR(IF($C2263="","",VLOOKUP(FİLTRE!$C2263,'SKT LİSTESİ'!$F:$S,5,0)),"")</f>
        <v/>
      </c>
      <c r="F2263" s="129" t="str">
        <f ca="1">IFERROR(IF($C2263="","",VLOOKUP(FİLTRE!$C2263,'SKT LİSTESİ'!$F:$S,7,0)),"")</f>
        <v/>
      </c>
      <c r="G2263" s="130" t="str">
        <f ca="1">IFERROR(IF($C2263="","",VLOOKUP(FİLTRE!$C2263,'SKT LİSTESİ'!$F:$S,8,0)),"")</f>
        <v/>
      </c>
      <c r="H2263" s="131" t="str">
        <f ca="1">IF(E2263="","",IF($C2263="","",VLOOKUP(FİLTRE!$C2263,'SKT LİSTESİ'!$F:$S,9,0)))</f>
        <v/>
      </c>
      <c r="I2263" s="132" t="str">
        <f ca="1">IFERROR(IF($C2263="","",VLOOKUP(FİLTRE!$C2263,'SKT LİSTESİ'!$F:$S,10,0)),"")</f>
        <v/>
      </c>
      <c r="J2263" s="133" t="str">
        <f ca="1">IFERROR(IF($C2263="","",VLOOKUP(FİLTRE!$C2263,'SKT LİSTESİ'!$F:$S,11,0)),"")</f>
        <v/>
      </c>
      <c r="K2263" s="134" t="str">
        <f ca="1">IFERROR(IF($C2263="","",VLOOKUP(FİLTRE!$C2263,'SKT LİSTESİ'!$F:$S,12,0)),"")</f>
        <v/>
      </c>
      <c r="L2263" s="134" t="str">
        <f ca="1">IFERROR(IF($C2263="","",VLOOKUP(FİLTRE!$C2263,'SKT LİSTESİ'!$F:$S,13,0)),"")</f>
        <v/>
      </c>
      <c r="M2263" s="135" t="str">
        <f ca="1">IFERROR(IF($C2263="","",VLOOKUP(FİLTRE!$C2263,'SKT LİSTESİ'!$F:$AJ,14,0)),"")</f>
        <v/>
      </c>
      <c r="N2263" s="31" t="str">
        <f ca="1">IFERROR(IF($C2263="","",VLOOKUP(FİLTRE!$C2263,'SKT LİSTESİ'!$F:$AJ,22,0)),"")</f>
        <v/>
      </c>
      <c r="O2263" s="136" t="str">
        <f ca="1">IFERROR(IF($C2263="","",VLOOKUP(FİLTRE!$C2263,'SKT LİSTESİ'!$F:$AJ,23,0)),"")</f>
        <v/>
      </c>
      <c r="P2263" s="31"/>
      <c r="Q2263" s="31"/>
      <c r="R2263" s="137" t="str">
        <f ca="1">(IFERROR(IF($C2263="","",VLOOKUP(FİLTRE!$C2263,'SKT LİSTESİ'!$F:$AJ,15,0)),""))</f>
        <v/>
      </c>
      <c r="S2263" s="138" t="str">
        <f ca="1">IFERROR(IF($C2263="","",VLOOKUP(FİLTRE!$C2263,'SKT LİSTESİ'!$F:$AJ,16,0)),"")</f>
        <v/>
      </c>
      <c r="AF2263" s="179" t="str">
        <f t="shared" ca="1" si="142"/>
        <v/>
      </c>
      <c r="AG2263" s="179">
        <f t="shared" ca="1" si="143"/>
        <v>0</v>
      </c>
      <c r="AH2263" s="179">
        <f t="shared" ca="1" si="144"/>
        <v>0</v>
      </c>
    </row>
    <row r="2264" spans="2:34" ht="15.75" x14ac:dyDescent="0.25">
      <c r="B2264">
        <f t="shared" ca="1" si="141"/>
        <v>2252</v>
      </c>
      <c r="C2264" t="str">
        <f ca="1">IFERROR(VLOOKUP(B2264,'SKT LİSTESİ'!F:F,1,0),"")</f>
        <v/>
      </c>
      <c r="E2264" s="128" t="str">
        <f ca="1">IFERROR(IF($C2264="","",VLOOKUP(FİLTRE!$C2264,'SKT LİSTESİ'!$F:$S,5,0)),"")</f>
        <v/>
      </c>
      <c r="F2264" s="129" t="str">
        <f ca="1">IFERROR(IF($C2264="","",VLOOKUP(FİLTRE!$C2264,'SKT LİSTESİ'!$F:$S,7,0)),"")</f>
        <v/>
      </c>
      <c r="G2264" s="130" t="str">
        <f ca="1">IFERROR(IF($C2264="","",VLOOKUP(FİLTRE!$C2264,'SKT LİSTESİ'!$F:$S,8,0)),"")</f>
        <v/>
      </c>
      <c r="H2264" s="131" t="str">
        <f ca="1">IF(E2264="","",IF($C2264="","",VLOOKUP(FİLTRE!$C2264,'SKT LİSTESİ'!$F:$S,9,0)))</f>
        <v/>
      </c>
      <c r="I2264" s="132" t="str">
        <f ca="1">IFERROR(IF($C2264="","",VLOOKUP(FİLTRE!$C2264,'SKT LİSTESİ'!$F:$S,10,0)),"")</f>
        <v/>
      </c>
      <c r="J2264" s="133" t="str">
        <f ca="1">IFERROR(IF($C2264="","",VLOOKUP(FİLTRE!$C2264,'SKT LİSTESİ'!$F:$S,11,0)),"")</f>
        <v/>
      </c>
      <c r="K2264" s="134" t="str">
        <f ca="1">IFERROR(IF($C2264="","",VLOOKUP(FİLTRE!$C2264,'SKT LİSTESİ'!$F:$S,12,0)),"")</f>
        <v/>
      </c>
      <c r="L2264" s="134" t="str">
        <f ca="1">IFERROR(IF($C2264="","",VLOOKUP(FİLTRE!$C2264,'SKT LİSTESİ'!$F:$S,13,0)),"")</f>
        <v/>
      </c>
      <c r="M2264" s="135" t="str">
        <f ca="1">IFERROR(IF($C2264="","",VLOOKUP(FİLTRE!$C2264,'SKT LİSTESİ'!$F:$AJ,14,0)),"")</f>
        <v/>
      </c>
      <c r="N2264" s="31" t="str">
        <f ca="1">IFERROR(IF($C2264="","",VLOOKUP(FİLTRE!$C2264,'SKT LİSTESİ'!$F:$AJ,22,0)),"")</f>
        <v/>
      </c>
      <c r="O2264" s="136" t="str">
        <f ca="1">IFERROR(IF($C2264="","",VLOOKUP(FİLTRE!$C2264,'SKT LİSTESİ'!$F:$AJ,23,0)),"")</f>
        <v/>
      </c>
      <c r="P2264" s="31"/>
      <c r="Q2264" s="31"/>
      <c r="R2264" s="137" t="str">
        <f ca="1">(IFERROR(IF($C2264="","",VLOOKUP(FİLTRE!$C2264,'SKT LİSTESİ'!$F:$AJ,15,0)),""))</f>
        <v/>
      </c>
      <c r="S2264" s="138" t="str">
        <f ca="1">IFERROR(IF($C2264="","",VLOOKUP(FİLTRE!$C2264,'SKT LİSTESİ'!$F:$AJ,16,0)),"")</f>
        <v/>
      </c>
      <c r="AF2264" s="179" t="str">
        <f t="shared" ca="1" si="142"/>
        <v/>
      </c>
      <c r="AG2264" s="179">
        <f t="shared" ca="1" si="143"/>
        <v>0</v>
      </c>
      <c r="AH2264" s="179">
        <f t="shared" ca="1" si="144"/>
        <v>0</v>
      </c>
    </row>
    <row r="2265" spans="2:34" ht="15.75" x14ac:dyDescent="0.25">
      <c r="B2265">
        <f t="shared" ca="1" si="141"/>
        <v>2253</v>
      </c>
      <c r="C2265" t="str">
        <f ca="1">IFERROR(VLOOKUP(B2265,'SKT LİSTESİ'!F:F,1,0),"")</f>
        <v/>
      </c>
      <c r="E2265" s="128" t="str">
        <f ca="1">IFERROR(IF($C2265="","",VLOOKUP(FİLTRE!$C2265,'SKT LİSTESİ'!$F:$S,5,0)),"")</f>
        <v/>
      </c>
      <c r="F2265" s="129" t="str">
        <f ca="1">IFERROR(IF($C2265="","",VLOOKUP(FİLTRE!$C2265,'SKT LİSTESİ'!$F:$S,7,0)),"")</f>
        <v/>
      </c>
      <c r="G2265" s="130" t="str">
        <f ca="1">IFERROR(IF($C2265="","",VLOOKUP(FİLTRE!$C2265,'SKT LİSTESİ'!$F:$S,8,0)),"")</f>
        <v/>
      </c>
      <c r="H2265" s="131" t="str">
        <f ca="1">IF(E2265="","",IF($C2265="","",VLOOKUP(FİLTRE!$C2265,'SKT LİSTESİ'!$F:$S,9,0)))</f>
        <v/>
      </c>
      <c r="I2265" s="132" t="str">
        <f ca="1">IFERROR(IF($C2265="","",VLOOKUP(FİLTRE!$C2265,'SKT LİSTESİ'!$F:$S,10,0)),"")</f>
        <v/>
      </c>
      <c r="J2265" s="133" t="str">
        <f ca="1">IFERROR(IF($C2265="","",VLOOKUP(FİLTRE!$C2265,'SKT LİSTESİ'!$F:$S,11,0)),"")</f>
        <v/>
      </c>
      <c r="K2265" s="134" t="str">
        <f ca="1">IFERROR(IF($C2265="","",VLOOKUP(FİLTRE!$C2265,'SKT LİSTESİ'!$F:$S,12,0)),"")</f>
        <v/>
      </c>
      <c r="L2265" s="134" t="str">
        <f ca="1">IFERROR(IF($C2265="","",VLOOKUP(FİLTRE!$C2265,'SKT LİSTESİ'!$F:$S,13,0)),"")</f>
        <v/>
      </c>
      <c r="M2265" s="135" t="str">
        <f ca="1">IFERROR(IF($C2265="","",VLOOKUP(FİLTRE!$C2265,'SKT LİSTESİ'!$F:$AJ,14,0)),"")</f>
        <v/>
      </c>
      <c r="N2265" s="31" t="str">
        <f ca="1">IFERROR(IF($C2265="","",VLOOKUP(FİLTRE!$C2265,'SKT LİSTESİ'!$F:$AJ,22,0)),"")</f>
        <v/>
      </c>
      <c r="O2265" s="136" t="str">
        <f ca="1">IFERROR(IF($C2265="","",VLOOKUP(FİLTRE!$C2265,'SKT LİSTESİ'!$F:$AJ,23,0)),"")</f>
        <v/>
      </c>
      <c r="P2265" s="31"/>
      <c r="Q2265" s="31"/>
      <c r="R2265" s="137" t="str">
        <f ca="1">(IFERROR(IF($C2265="","",VLOOKUP(FİLTRE!$C2265,'SKT LİSTESİ'!$F:$AJ,15,0)),""))</f>
        <v/>
      </c>
      <c r="S2265" s="138" t="str">
        <f ca="1">IFERROR(IF($C2265="","",VLOOKUP(FİLTRE!$C2265,'SKT LİSTESİ'!$F:$AJ,16,0)),"")</f>
        <v/>
      </c>
      <c r="AF2265" s="179" t="str">
        <f t="shared" ca="1" si="142"/>
        <v/>
      </c>
      <c r="AG2265" s="179">
        <f t="shared" ca="1" si="143"/>
        <v>0</v>
      </c>
      <c r="AH2265" s="179">
        <f t="shared" ca="1" si="144"/>
        <v>0</v>
      </c>
    </row>
    <row r="2266" spans="2:34" ht="15.75" x14ac:dyDescent="0.25">
      <c r="B2266">
        <f t="shared" ca="1" si="141"/>
        <v>2254</v>
      </c>
      <c r="C2266" t="str">
        <f ca="1">IFERROR(VLOOKUP(B2266,'SKT LİSTESİ'!F:F,1,0),"")</f>
        <v/>
      </c>
      <c r="E2266" s="128" t="str">
        <f ca="1">IFERROR(IF($C2266="","",VLOOKUP(FİLTRE!$C2266,'SKT LİSTESİ'!$F:$S,5,0)),"")</f>
        <v/>
      </c>
      <c r="F2266" s="129" t="str">
        <f ca="1">IFERROR(IF($C2266="","",VLOOKUP(FİLTRE!$C2266,'SKT LİSTESİ'!$F:$S,7,0)),"")</f>
        <v/>
      </c>
      <c r="G2266" s="130" t="str">
        <f ca="1">IFERROR(IF($C2266="","",VLOOKUP(FİLTRE!$C2266,'SKT LİSTESİ'!$F:$S,8,0)),"")</f>
        <v/>
      </c>
      <c r="H2266" s="131" t="str">
        <f ca="1">IF(E2266="","",IF($C2266="","",VLOOKUP(FİLTRE!$C2266,'SKT LİSTESİ'!$F:$S,9,0)))</f>
        <v/>
      </c>
      <c r="I2266" s="132" t="str">
        <f ca="1">IFERROR(IF($C2266="","",VLOOKUP(FİLTRE!$C2266,'SKT LİSTESİ'!$F:$S,10,0)),"")</f>
        <v/>
      </c>
      <c r="J2266" s="133" t="str">
        <f ca="1">IFERROR(IF($C2266="","",VLOOKUP(FİLTRE!$C2266,'SKT LİSTESİ'!$F:$S,11,0)),"")</f>
        <v/>
      </c>
      <c r="K2266" s="134" t="str">
        <f ca="1">IFERROR(IF($C2266="","",VLOOKUP(FİLTRE!$C2266,'SKT LİSTESİ'!$F:$S,12,0)),"")</f>
        <v/>
      </c>
      <c r="L2266" s="134" t="str">
        <f ca="1">IFERROR(IF($C2266="","",VLOOKUP(FİLTRE!$C2266,'SKT LİSTESİ'!$F:$S,13,0)),"")</f>
        <v/>
      </c>
      <c r="M2266" s="135" t="str">
        <f ca="1">IFERROR(IF($C2266="","",VLOOKUP(FİLTRE!$C2266,'SKT LİSTESİ'!$F:$AJ,14,0)),"")</f>
        <v/>
      </c>
      <c r="N2266" s="31" t="str">
        <f ca="1">IFERROR(IF($C2266="","",VLOOKUP(FİLTRE!$C2266,'SKT LİSTESİ'!$F:$AJ,22,0)),"")</f>
        <v/>
      </c>
      <c r="O2266" s="136" t="str">
        <f ca="1">IFERROR(IF($C2266="","",VLOOKUP(FİLTRE!$C2266,'SKT LİSTESİ'!$F:$AJ,23,0)),"")</f>
        <v/>
      </c>
      <c r="P2266" s="31"/>
      <c r="Q2266" s="31"/>
      <c r="R2266" s="137" t="str">
        <f ca="1">(IFERROR(IF($C2266="","",VLOOKUP(FİLTRE!$C2266,'SKT LİSTESİ'!$F:$AJ,15,0)),""))</f>
        <v/>
      </c>
      <c r="S2266" s="138" t="str">
        <f ca="1">IFERROR(IF($C2266="","",VLOOKUP(FİLTRE!$C2266,'SKT LİSTESİ'!$F:$AJ,16,0)),"")</f>
        <v/>
      </c>
      <c r="AF2266" s="179" t="str">
        <f t="shared" ca="1" si="142"/>
        <v/>
      </c>
      <c r="AG2266" s="179">
        <f t="shared" ca="1" si="143"/>
        <v>0</v>
      </c>
      <c r="AH2266" s="179">
        <f t="shared" ca="1" si="144"/>
        <v>0</v>
      </c>
    </row>
    <row r="2267" spans="2:34" ht="15.75" x14ac:dyDescent="0.25">
      <c r="B2267">
        <f t="shared" ca="1" si="141"/>
        <v>2255</v>
      </c>
      <c r="C2267" t="str">
        <f ca="1">IFERROR(VLOOKUP(B2267,'SKT LİSTESİ'!F:F,1,0),"")</f>
        <v/>
      </c>
      <c r="E2267" s="128" t="str">
        <f ca="1">IFERROR(IF($C2267="","",VLOOKUP(FİLTRE!$C2267,'SKT LİSTESİ'!$F:$S,5,0)),"")</f>
        <v/>
      </c>
      <c r="F2267" s="129" t="str">
        <f ca="1">IFERROR(IF($C2267="","",VLOOKUP(FİLTRE!$C2267,'SKT LİSTESİ'!$F:$S,7,0)),"")</f>
        <v/>
      </c>
      <c r="G2267" s="130" t="str">
        <f ca="1">IFERROR(IF($C2267="","",VLOOKUP(FİLTRE!$C2267,'SKT LİSTESİ'!$F:$S,8,0)),"")</f>
        <v/>
      </c>
      <c r="H2267" s="131" t="str">
        <f ca="1">IF(E2267="","",IF($C2267="","",VLOOKUP(FİLTRE!$C2267,'SKT LİSTESİ'!$F:$S,9,0)))</f>
        <v/>
      </c>
      <c r="I2267" s="132" t="str">
        <f ca="1">IFERROR(IF($C2267="","",VLOOKUP(FİLTRE!$C2267,'SKT LİSTESİ'!$F:$S,10,0)),"")</f>
        <v/>
      </c>
      <c r="J2267" s="133" t="str">
        <f ca="1">IFERROR(IF($C2267="","",VLOOKUP(FİLTRE!$C2267,'SKT LİSTESİ'!$F:$S,11,0)),"")</f>
        <v/>
      </c>
      <c r="K2267" s="134" t="str">
        <f ca="1">IFERROR(IF($C2267="","",VLOOKUP(FİLTRE!$C2267,'SKT LİSTESİ'!$F:$S,12,0)),"")</f>
        <v/>
      </c>
      <c r="L2267" s="134" t="str">
        <f ca="1">IFERROR(IF($C2267="","",VLOOKUP(FİLTRE!$C2267,'SKT LİSTESİ'!$F:$S,13,0)),"")</f>
        <v/>
      </c>
      <c r="M2267" s="135" t="str">
        <f ca="1">IFERROR(IF($C2267="","",VLOOKUP(FİLTRE!$C2267,'SKT LİSTESİ'!$F:$AJ,14,0)),"")</f>
        <v/>
      </c>
      <c r="N2267" s="31" t="str">
        <f ca="1">IFERROR(IF($C2267="","",VLOOKUP(FİLTRE!$C2267,'SKT LİSTESİ'!$F:$AJ,22,0)),"")</f>
        <v/>
      </c>
      <c r="O2267" s="136" t="str">
        <f ca="1">IFERROR(IF($C2267="","",VLOOKUP(FİLTRE!$C2267,'SKT LİSTESİ'!$F:$AJ,23,0)),"")</f>
        <v/>
      </c>
      <c r="P2267" s="31"/>
      <c r="Q2267" s="31"/>
      <c r="R2267" s="137" t="str">
        <f ca="1">(IFERROR(IF($C2267="","",VLOOKUP(FİLTRE!$C2267,'SKT LİSTESİ'!$F:$AJ,15,0)),""))</f>
        <v/>
      </c>
      <c r="S2267" s="138" t="str">
        <f ca="1">IFERROR(IF($C2267="","",VLOOKUP(FİLTRE!$C2267,'SKT LİSTESİ'!$F:$AJ,16,0)),"")</f>
        <v/>
      </c>
      <c r="AF2267" s="179" t="str">
        <f t="shared" ca="1" si="142"/>
        <v/>
      </c>
      <c r="AG2267" s="179">
        <f t="shared" ca="1" si="143"/>
        <v>0</v>
      </c>
      <c r="AH2267" s="179">
        <f t="shared" ca="1" si="144"/>
        <v>0</v>
      </c>
    </row>
    <row r="2268" spans="2:34" ht="15.75" x14ac:dyDescent="0.25">
      <c r="B2268">
        <f t="shared" ca="1" si="141"/>
        <v>2256</v>
      </c>
      <c r="C2268" t="str">
        <f ca="1">IFERROR(VLOOKUP(B2268,'SKT LİSTESİ'!F:F,1,0),"")</f>
        <v/>
      </c>
      <c r="E2268" s="128" t="str">
        <f ca="1">IFERROR(IF($C2268="","",VLOOKUP(FİLTRE!$C2268,'SKT LİSTESİ'!$F:$S,5,0)),"")</f>
        <v/>
      </c>
      <c r="F2268" s="129" t="str">
        <f ca="1">IFERROR(IF($C2268="","",VLOOKUP(FİLTRE!$C2268,'SKT LİSTESİ'!$F:$S,7,0)),"")</f>
        <v/>
      </c>
      <c r="G2268" s="130" t="str">
        <f ca="1">IFERROR(IF($C2268="","",VLOOKUP(FİLTRE!$C2268,'SKT LİSTESİ'!$F:$S,8,0)),"")</f>
        <v/>
      </c>
      <c r="H2268" s="131" t="str">
        <f ca="1">IF(E2268="","",IF($C2268="","",VLOOKUP(FİLTRE!$C2268,'SKT LİSTESİ'!$F:$S,9,0)))</f>
        <v/>
      </c>
      <c r="I2268" s="132" t="str">
        <f ca="1">IFERROR(IF($C2268="","",VLOOKUP(FİLTRE!$C2268,'SKT LİSTESİ'!$F:$S,10,0)),"")</f>
        <v/>
      </c>
      <c r="J2268" s="133" t="str">
        <f ca="1">IFERROR(IF($C2268="","",VLOOKUP(FİLTRE!$C2268,'SKT LİSTESİ'!$F:$S,11,0)),"")</f>
        <v/>
      </c>
      <c r="K2268" s="134" t="str">
        <f ca="1">IFERROR(IF($C2268="","",VLOOKUP(FİLTRE!$C2268,'SKT LİSTESİ'!$F:$S,12,0)),"")</f>
        <v/>
      </c>
      <c r="L2268" s="134" t="str">
        <f ca="1">IFERROR(IF($C2268="","",VLOOKUP(FİLTRE!$C2268,'SKT LİSTESİ'!$F:$S,13,0)),"")</f>
        <v/>
      </c>
      <c r="M2268" s="135" t="str">
        <f ca="1">IFERROR(IF($C2268="","",VLOOKUP(FİLTRE!$C2268,'SKT LİSTESİ'!$F:$AJ,14,0)),"")</f>
        <v/>
      </c>
      <c r="N2268" s="31" t="str">
        <f ca="1">IFERROR(IF($C2268="","",VLOOKUP(FİLTRE!$C2268,'SKT LİSTESİ'!$F:$AJ,22,0)),"")</f>
        <v/>
      </c>
      <c r="O2268" s="136" t="str">
        <f ca="1">IFERROR(IF($C2268="","",VLOOKUP(FİLTRE!$C2268,'SKT LİSTESİ'!$F:$AJ,23,0)),"")</f>
        <v/>
      </c>
      <c r="P2268" s="31"/>
      <c r="Q2268" s="31"/>
      <c r="R2268" s="137" t="str">
        <f ca="1">(IFERROR(IF($C2268="","",VLOOKUP(FİLTRE!$C2268,'SKT LİSTESİ'!$F:$AJ,15,0)),""))</f>
        <v/>
      </c>
      <c r="S2268" s="138" t="str">
        <f ca="1">IFERROR(IF($C2268="","",VLOOKUP(FİLTRE!$C2268,'SKT LİSTESİ'!$F:$AJ,16,0)),"")</f>
        <v/>
      </c>
      <c r="AF2268" s="179" t="str">
        <f t="shared" ca="1" si="142"/>
        <v/>
      </c>
      <c r="AG2268" s="179">
        <f t="shared" ca="1" si="143"/>
        <v>0</v>
      </c>
      <c r="AH2268" s="179">
        <f t="shared" ca="1" si="144"/>
        <v>0</v>
      </c>
    </row>
    <row r="2269" spans="2:34" ht="15.75" x14ac:dyDescent="0.25">
      <c r="B2269">
        <f t="shared" ca="1" si="141"/>
        <v>2257</v>
      </c>
      <c r="C2269" t="str">
        <f ca="1">IFERROR(VLOOKUP(B2269,'SKT LİSTESİ'!F:F,1,0),"")</f>
        <v/>
      </c>
      <c r="E2269" s="128" t="str">
        <f ca="1">IFERROR(IF($C2269="","",VLOOKUP(FİLTRE!$C2269,'SKT LİSTESİ'!$F:$S,5,0)),"")</f>
        <v/>
      </c>
      <c r="F2269" s="129" t="str">
        <f ca="1">IFERROR(IF($C2269="","",VLOOKUP(FİLTRE!$C2269,'SKT LİSTESİ'!$F:$S,7,0)),"")</f>
        <v/>
      </c>
      <c r="G2269" s="130" t="str">
        <f ca="1">IFERROR(IF($C2269="","",VLOOKUP(FİLTRE!$C2269,'SKT LİSTESİ'!$F:$S,8,0)),"")</f>
        <v/>
      </c>
      <c r="H2269" s="131" t="str">
        <f ca="1">IF(E2269="","",IF($C2269="","",VLOOKUP(FİLTRE!$C2269,'SKT LİSTESİ'!$F:$S,9,0)))</f>
        <v/>
      </c>
      <c r="I2269" s="132" t="str">
        <f ca="1">IFERROR(IF($C2269="","",VLOOKUP(FİLTRE!$C2269,'SKT LİSTESİ'!$F:$S,10,0)),"")</f>
        <v/>
      </c>
      <c r="J2269" s="133" t="str">
        <f ca="1">IFERROR(IF($C2269="","",VLOOKUP(FİLTRE!$C2269,'SKT LİSTESİ'!$F:$S,11,0)),"")</f>
        <v/>
      </c>
      <c r="K2269" s="134" t="str">
        <f ca="1">IFERROR(IF($C2269="","",VLOOKUP(FİLTRE!$C2269,'SKT LİSTESİ'!$F:$S,12,0)),"")</f>
        <v/>
      </c>
      <c r="L2269" s="134" t="str">
        <f ca="1">IFERROR(IF($C2269="","",VLOOKUP(FİLTRE!$C2269,'SKT LİSTESİ'!$F:$S,13,0)),"")</f>
        <v/>
      </c>
      <c r="M2269" s="135" t="str">
        <f ca="1">IFERROR(IF($C2269="","",VLOOKUP(FİLTRE!$C2269,'SKT LİSTESİ'!$F:$AJ,14,0)),"")</f>
        <v/>
      </c>
      <c r="N2269" s="31" t="str">
        <f ca="1">IFERROR(IF($C2269="","",VLOOKUP(FİLTRE!$C2269,'SKT LİSTESİ'!$F:$AJ,22,0)),"")</f>
        <v/>
      </c>
      <c r="O2269" s="136" t="str">
        <f ca="1">IFERROR(IF($C2269="","",VLOOKUP(FİLTRE!$C2269,'SKT LİSTESİ'!$F:$AJ,23,0)),"")</f>
        <v/>
      </c>
      <c r="P2269" s="31"/>
      <c r="Q2269" s="31"/>
      <c r="R2269" s="137" t="str">
        <f ca="1">(IFERROR(IF($C2269="","",VLOOKUP(FİLTRE!$C2269,'SKT LİSTESİ'!$F:$AJ,15,0)),""))</f>
        <v/>
      </c>
      <c r="S2269" s="138" t="str">
        <f ca="1">IFERROR(IF($C2269="","",VLOOKUP(FİLTRE!$C2269,'SKT LİSTESİ'!$F:$AJ,16,0)),"")</f>
        <v/>
      </c>
      <c r="AF2269" s="179" t="str">
        <f t="shared" ca="1" si="142"/>
        <v/>
      </c>
      <c r="AG2269" s="179">
        <f t="shared" ca="1" si="143"/>
        <v>0</v>
      </c>
      <c r="AH2269" s="179">
        <f t="shared" ca="1" si="144"/>
        <v>0</v>
      </c>
    </row>
    <row r="2270" spans="2:34" ht="15.75" x14ac:dyDescent="0.25">
      <c r="B2270">
        <f t="shared" ca="1" si="141"/>
        <v>2258</v>
      </c>
      <c r="C2270" t="str">
        <f ca="1">IFERROR(VLOOKUP(B2270,'SKT LİSTESİ'!F:F,1,0),"")</f>
        <v/>
      </c>
      <c r="E2270" s="128" t="str">
        <f ca="1">IFERROR(IF($C2270="","",VLOOKUP(FİLTRE!$C2270,'SKT LİSTESİ'!$F:$S,5,0)),"")</f>
        <v/>
      </c>
      <c r="F2270" s="129" t="str">
        <f ca="1">IFERROR(IF($C2270="","",VLOOKUP(FİLTRE!$C2270,'SKT LİSTESİ'!$F:$S,7,0)),"")</f>
        <v/>
      </c>
      <c r="G2270" s="130" t="str">
        <f ca="1">IFERROR(IF($C2270="","",VLOOKUP(FİLTRE!$C2270,'SKT LİSTESİ'!$F:$S,8,0)),"")</f>
        <v/>
      </c>
      <c r="H2270" s="131" t="str">
        <f ca="1">IF(E2270="","",IF($C2270="","",VLOOKUP(FİLTRE!$C2270,'SKT LİSTESİ'!$F:$S,9,0)))</f>
        <v/>
      </c>
      <c r="I2270" s="132" t="str">
        <f ca="1">IFERROR(IF($C2270="","",VLOOKUP(FİLTRE!$C2270,'SKT LİSTESİ'!$F:$S,10,0)),"")</f>
        <v/>
      </c>
      <c r="J2270" s="133" t="str">
        <f ca="1">IFERROR(IF($C2270="","",VLOOKUP(FİLTRE!$C2270,'SKT LİSTESİ'!$F:$S,11,0)),"")</f>
        <v/>
      </c>
      <c r="K2270" s="134" t="str">
        <f ca="1">IFERROR(IF($C2270="","",VLOOKUP(FİLTRE!$C2270,'SKT LİSTESİ'!$F:$S,12,0)),"")</f>
        <v/>
      </c>
      <c r="L2270" s="134" t="str">
        <f ca="1">IFERROR(IF($C2270="","",VLOOKUP(FİLTRE!$C2270,'SKT LİSTESİ'!$F:$S,13,0)),"")</f>
        <v/>
      </c>
      <c r="M2270" s="135" t="str">
        <f ca="1">IFERROR(IF($C2270="","",VLOOKUP(FİLTRE!$C2270,'SKT LİSTESİ'!$F:$AJ,14,0)),"")</f>
        <v/>
      </c>
      <c r="N2270" s="31" t="str">
        <f ca="1">IFERROR(IF($C2270="","",VLOOKUP(FİLTRE!$C2270,'SKT LİSTESİ'!$F:$AJ,22,0)),"")</f>
        <v/>
      </c>
      <c r="O2270" s="136" t="str">
        <f ca="1">IFERROR(IF($C2270="","",VLOOKUP(FİLTRE!$C2270,'SKT LİSTESİ'!$F:$AJ,23,0)),"")</f>
        <v/>
      </c>
      <c r="P2270" s="31"/>
      <c r="Q2270" s="31"/>
      <c r="R2270" s="137" t="str">
        <f ca="1">(IFERROR(IF($C2270="","",VLOOKUP(FİLTRE!$C2270,'SKT LİSTESİ'!$F:$AJ,15,0)),""))</f>
        <v/>
      </c>
      <c r="S2270" s="138" t="str">
        <f ca="1">IFERROR(IF($C2270="","",VLOOKUP(FİLTRE!$C2270,'SKT LİSTESİ'!$F:$AJ,16,0)),"")</f>
        <v/>
      </c>
      <c r="AF2270" s="179" t="str">
        <f t="shared" ca="1" si="142"/>
        <v/>
      </c>
      <c r="AG2270" s="179">
        <f t="shared" ca="1" si="143"/>
        <v>0</v>
      </c>
      <c r="AH2270" s="179">
        <f t="shared" ca="1" si="144"/>
        <v>0</v>
      </c>
    </row>
    <row r="2271" spans="2:34" ht="15.75" x14ac:dyDescent="0.25">
      <c r="B2271">
        <f t="shared" ca="1" si="141"/>
        <v>2259</v>
      </c>
      <c r="C2271" t="str">
        <f ca="1">IFERROR(VLOOKUP(B2271,'SKT LİSTESİ'!F:F,1,0),"")</f>
        <v/>
      </c>
      <c r="E2271" s="128" t="str">
        <f ca="1">IFERROR(IF($C2271="","",VLOOKUP(FİLTRE!$C2271,'SKT LİSTESİ'!$F:$S,5,0)),"")</f>
        <v/>
      </c>
      <c r="F2271" s="129" t="str">
        <f ca="1">IFERROR(IF($C2271="","",VLOOKUP(FİLTRE!$C2271,'SKT LİSTESİ'!$F:$S,7,0)),"")</f>
        <v/>
      </c>
      <c r="G2271" s="130" t="str">
        <f ca="1">IFERROR(IF($C2271="","",VLOOKUP(FİLTRE!$C2271,'SKT LİSTESİ'!$F:$S,8,0)),"")</f>
        <v/>
      </c>
      <c r="H2271" s="131" t="str">
        <f ca="1">IF(E2271="","",IF($C2271="","",VLOOKUP(FİLTRE!$C2271,'SKT LİSTESİ'!$F:$S,9,0)))</f>
        <v/>
      </c>
      <c r="I2271" s="132" t="str">
        <f ca="1">IFERROR(IF($C2271="","",VLOOKUP(FİLTRE!$C2271,'SKT LİSTESİ'!$F:$S,10,0)),"")</f>
        <v/>
      </c>
      <c r="J2271" s="133" t="str">
        <f ca="1">IFERROR(IF($C2271="","",VLOOKUP(FİLTRE!$C2271,'SKT LİSTESİ'!$F:$S,11,0)),"")</f>
        <v/>
      </c>
      <c r="K2271" s="134" t="str">
        <f ca="1">IFERROR(IF($C2271="","",VLOOKUP(FİLTRE!$C2271,'SKT LİSTESİ'!$F:$S,12,0)),"")</f>
        <v/>
      </c>
      <c r="L2271" s="134" t="str">
        <f ca="1">IFERROR(IF($C2271="","",VLOOKUP(FİLTRE!$C2271,'SKT LİSTESİ'!$F:$S,13,0)),"")</f>
        <v/>
      </c>
      <c r="M2271" s="135" t="str">
        <f ca="1">IFERROR(IF($C2271="","",VLOOKUP(FİLTRE!$C2271,'SKT LİSTESİ'!$F:$AJ,14,0)),"")</f>
        <v/>
      </c>
      <c r="N2271" s="31" t="str">
        <f ca="1">IFERROR(IF($C2271="","",VLOOKUP(FİLTRE!$C2271,'SKT LİSTESİ'!$F:$AJ,22,0)),"")</f>
        <v/>
      </c>
      <c r="O2271" s="136" t="str">
        <f ca="1">IFERROR(IF($C2271="","",VLOOKUP(FİLTRE!$C2271,'SKT LİSTESİ'!$F:$AJ,23,0)),"")</f>
        <v/>
      </c>
      <c r="P2271" s="31"/>
      <c r="Q2271" s="31"/>
      <c r="R2271" s="137" t="str">
        <f ca="1">(IFERROR(IF($C2271="","",VLOOKUP(FİLTRE!$C2271,'SKT LİSTESİ'!$F:$AJ,15,0)),""))</f>
        <v/>
      </c>
      <c r="S2271" s="138" t="str">
        <f ca="1">IFERROR(IF($C2271="","",VLOOKUP(FİLTRE!$C2271,'SKT LİSTESİ'!$F:$AJ,16,0)),"")</f>
        <v/>
      </c>
      <c r="AF2271" s="179" t="str">
        <f t="shared" ca="1" si="142"/>
        <v/>
      </c>
      <c r="AG2271" s="179">
        <f t="shared" ca="1" si="143"/>
        <v>0</v>
      </c>
      <c r="AH2271" s="179">
        <f t="shared" ca="1" si="144"/>
        <v>0</v>
      </c>
    </row>
    <row r="2272" spans="2:34" ht="15.75" x14ac:dyDescent="0.25">
      <c r="B2272">
        <f t="shared" ca="1" si="141"/>
        <v>2260</v>
      </c>
      <c r="C2272" t="str">
        <f ca="1">IFERROR(VLOOKUP(B2272,'SKT LİSTESİ'!F:F,1,0),"")</f>
        <v/>
      </c>
      <c r="E2272" s="128" t="str">
        <f ca="1">IFERROR(IF($C2272="","",VLOOKUP(FİLTRE!$C2272,'SKT LİSTESİ'!$F:$S,5,0)),"")</f>
        <v/>
      </c>
      <c r="F2272" s="129" t="str">
        <f ca="1">IFERROR(IF($C2272="","",VLOOKUP(FİLTRE!$C2272,'SKT LİSTESİ'!$F:$S,7,0)),"")</f>
        <v/>
      </c>
      <c r="G2272" s="130" t="str">
        <f ca="1">IFERROR(IF($C2272="","",VLOOKUP(FİLTRE!$C2272,'SKT LİSTESİ'!$F:$S,8,0)),"")</f>
        <v/>
      </c>
      <c r="H2272" s="131" t="str">
        <f ca="1">IF(E2272="","",IF($C2272="","",VLOOKUP(FİLTRE!$C2272,'SKT LİSTESİ'!$F:$S,9,0)))</f>
        <v/>
      </c>
      <c r="I2272" s="132" t="str">
        <f ca="1">IFERROR(IF($C2272="","",VLOOKUP(FİLTRE!$C2272,'SKT LİSTESİ'!$F:$S,10,0)),"")</f>
        <v/>
      </c>
      <c r="J2272" s="133" t="str">
        <f ca="1">IFERROR(IF($C2272="","",VLOOKUP(FİLTRE!$C2272,'SKT LİSTESİ'!$F:$S,11,0)),"")</f>
        <v/>
      </c>
      <c r="K2272" s="134" t="str">
        <f ca="1">IFERROR(IF($C2272="","",VLOOKUP(FİLTRE!$C2272,'SKT LİSTESİ'!$F:$S,12,0)),"")</f>
        <v/>
      </c>
      <c r="L2272" s="134" t="str">
        <f ca="1">IFERROR(IF($C2272="","",VLOOKUP(FİLTRE!$C2272,'SKT LİSTESİ'!$F:$S,13,0)),"")</f>
        <v/>
      </c>
      <c r="M2272" s="135" t="str">
        <f ca="1">IFERROR(IF($C2272="","",VLOOKUP(FİLTRE!$C2272,'SKT LİSTESİ'!$F:$AJ,14,0)),"")</f>
        <v/>
      </c>
      <c r="N2272" s="31" t="str">
        <f ca="1">IFERROR(IF($C2272="","",VLOOKUP(FİLTRE!$C2272,'SKT LİSTESİ'!$F:$AJ,22,0)),"")</f>
        <v/>
      </c>
      <c r="O2272" s="136" t="str">
        <f ca="1">IFERROR(IF($C2272="","",VLOOKUP(FİLTRE!$C2272,'SKT LİSTESİ'!$F:$AJ,23,0)),"")</f>
        <v/>
      </c>
      <c r="P2272" s="31"/>
      <c r="Q2272" s="31"/>
      <c r="R2272" s="137" t="str">
        <f ca="1">(IFERROR(IF($C2272="","",VLOOKUP(FİLTRE!$C2272,'SKT LİSTESİ'!$F:$AJ,15,0)),""))</f>
        <v/>
      </c>
      <c r="S2272" s="138" t="str">
        <f ca="1">IFERROR(IF($C2272="","",VLOOKUP(FİLTRE!$C2272,'SKT LİSTESİ'!$F:$AJ,16,0)),"")</f>
        <v/>
      </c>
      <c r="AF2272" s="179" t="str">
        <f t="shared" ca="1" si="142"/>
        <v/>
      </c>
      <c r="AG2272" s="179">
        <f t="shared" ca="1" si="143"/>
        <v>0</v>
      </c>
      <c r="AH2272" s="179">
        <f t="shared" ca="1" si="144"/>
        <v>0</v>
      </c>
    </row>
    <row r="2273" spans="2:34" ht="15.75" x14ac:dyDescent="0.25">
      <c r="B2273">
        <f t="shared" ca="1" si="141"/>
        <v>2261</v>
      </c>
      <c r="C2273" t="str">
        <f ca="1">IFERROR(VLOOKUP(B2273,'SKT LİSTESİ'!F:F,1,0),"")</f>
        <v/>
      </c>
      <c r="E2273" s="128" t="str">
        <f ca="1">IFERROR(IF($C2273="","",VLOOKUP(FİLTRE!$C2273,'SKT LİSTESİ'!$F:$S,5,0)),"")</f>
        <v/>
      </c>
      <c r="F2273" s="129" t="str">
        <f ca="1">IFERROR(IF($C2273="","",VLOOKUP(FİLTRE!$C2273,'SKT LİSTESİ'!$F:$S,7,0)),"")</f>
        <v/>
      </c>
      <c r="G2273" s="130" t="str">
        <f ca="1">IFERROR(IF($C2273="","",VLOOKUP(FİLTRE!$C2273,'SKT LİSTESİ'!$F:$S,8,0)),"")</f>
        <v/>
      </c>
      <c r="H2273" s="131" t="str">
        <f ca="1">IF(E2273="","",IF($C2273="","",VLOOKUP(FİLTRE!$C2273,'SKT LİSTESİ'!$F:$S,9,0)))</f>
        <v/>
      </c>
      <c r="I2273" s="132" t="str">
        <f ca="1">IFERROR(IF($C2273="","",VLOOKUP(FİLTRE!$C2273,'SKT LİSTESİ'!$F:$S,10,0)),"")</f>
        <v/>
      </c>
      <c r="J2273" s="133" t="str">
        <f ca="1">IFERROR(IF($C2273="","",VLOOKUP(FİLTRE!$C2273,'SKT LİSTESİ'!$F:$S,11,0)),"")</f>
        <v/>
      </c>
      <c r="K2273" s="134" t="str">
        <f ca="1">IFERROR(IF($C2273="","",VLOOKUP(FİLTRE!$C2273,'SKT LİSTESİ'!$F:$S,12,0)),"")</f>
        <v/>
      </c>
      <c r="L2273" s="134" t="str">
        <f ca="1">IFERROR(IF($C2273="","",VLOOKUP(FİLTRE!$C2273,'SKT LİSTESİ'!$F:$S,13,0)),"")</f>
        <v/>
      </c>
      <c r="M2273" s="135" t="str">
        <f ca="1">IFERROR(IF($C2273="","",VLOOKUP(FİLTRE!$C2273,'SKT LİSTESİ'!$F:$AJ,14,0)),"")</f>
        <v/>
      </c>
      <c r="N2273" s="31" t="str">
        <f ca="1">IFERROR(IF($C2273="","",VLOOKUP(FİLTRE!$C2273,'SKT LİSTESİ'!$F:$AJ,22,0)),"")</f>
        <v/>
      </c>
      <c r="O2273" s="136" t="str">
        <f ca="1">IFERROR(IF($C2273="","",VLOOKUP(FİLTRE!$C2273,'SKT LİSTESİ'!$F:$AJ,23,0)),"")</f>
        <v/>
      </c>
      <c r="P2273" s="31"/>
      <c r="Q2273" s="31"/>
      <c r="R2273" s="137" t="str">
        <f ca="1">(IFERROR(IF($C2273="","",VLOOKUP(FİLTRE!$C2273,'SKT LİSTESİ'!$F:$AJ,15,0)),""))</f>
        <v/>
      </c>
      <c r="S2273" s="138" t="str">
        <f ca="1">IFERROR(IF($C2273="","",VLOOKUP(FİLTRE!$C2273,'SKT LİSTESİ'!$F:$AJ,16,0)),"")</f>
        <v/>
      </c>
      <c r="AF2273" s="179" t="str">
        <f t="shared" ca="1" si="142"/>
        <v/>
      </c>
      <c r="AG2273" s="179">
        <f t="shared" ca="1" si="143"/>
        <v>0</v>
      </c>
      <c r="AH2273" s="179">
        <f t="shared" ca="1" si="144"/>
        <v>0</v>
      </c>
    </row>
    <row r="2274" spans="2:34" ht="15.75" x14ac:dyDescent="0.25">
      <c r="B2274">
        <f t="shared" ca="1" si="141"/>
        <v>2262</v>
      </c>
      <c r="C2274" t="str">
        <f ca="1">IFERROR(VLOOKUP(B2274,'SKT LİSTESİ'!F:F,1,0),"")</f>
        <v/>
      </c>
      <c r="E2274" s="128" t="str">
        <f ca="1">IFERROR(IF($C2274="","",VLOOKUP(FİLTRE!$C2274,'SKT LİSTESİ'!$F:$S,5,0)),"")</f>
        <v/>
      </c>
      <c r="F2274" s="129" t="str">
        <f ca="1">IFERROR(IF($C2274="","",VLOOKUP(FİLTRE!$C2274,'SKT LİSTESİ'!$F:$S,7,0)),"")</f>
        <v/>
      </c>
      <c r="G2274" s="130" t="str">
        <f ca="1">IFERROR(IF($C2274="","",VLOOKUP(FİLTRE!$C2274,'SKT LİSTESİ'!$F:$S,8,0)),"")</f>
        <v/>
      </c>
      <c r="H2274" s="131" t="str">
        <f ca="1">IF(E2274="","",IF($C2274="","",VLOOKUP(FİLTRE!$C2274,'SKT LİSTESİ'!$F:$S,9,0)))</f>
        <v/>
      </c>
      <c r="I2274" s="132" t="str">
        <f ca="1">IFERROR(IF($C2274="","",VLOOKUP(FİLTRE!$C2274,'SKT LİSTESİ'!$F:$S,10,0)),"")</f>
        <v/>
      </c>
      <c r="J2274" s="133" t="str">
        <f ca="1">IFERROR(IF($C2274="","",VLOOKUP(FİLTRE!$C2274,'SKT LİSTESİ'!$F:$S,11,0)),"")</f>
        <v/>
      </c>
      <c r="K2274" s="134" t="str">
        <f ca="1">IFERROR(IF($C2274="","",VLOOKUP(FİLTRE!$C2274,'SKT LİSTESİ'!$F:$S,12,0)),"")</f>
        <v/>
      </c>
      <c r="L2274" s="134" t="str">
        <f ca="1">IFERROR(IF($C2274="","",VLOOKUP(FİLTRE!$C2274,'SKT LİSTESİ'!$F:$S,13,0)),"")</f>
        <v/>
      </c>
      <c r="M2274" s="135" t="str">
        <f ca="1">IFERROR(IF($C2274="","",VLOOKUP(FİLTRE!$C2274,'SKT LİSTESİ'!$F:$AJ,14,0)),"")</f>
        <v/>
      </c>
      <c r="N2274" s="31" t="str">
        <f ca="1">IFERROR(IF($C2274="","",VLOOKUP(FİLTRE!$C2274,'SKT LİSTESİ'!$F:$AJ,22,0)),"")</f>
        <v/>
      </c>
      <c r="O2274" s="136" t="str">
        <f ca="1">IFERROR(IF($C2274="","",VLOOKUP(FİLTRE!$C2274,'SKT LİSTESİ'!$F:$AJ,23,0)),"")</f>
        <v/>
      </c>
      <c r="P2274" s="31"/>
      <c r="Q2274" s="31"/>
      <c r="R2274" s="137" t="str">
        <f ca="1">(IFERROR(IF($C2274="","",VLOOKUP(FİLTRE!$C2274,'SKT LİSTESİ'!$F:$AJ,15,0)),""))</f>
        <v/>
      </c>
      <c r="S2274" s="138" t="str">
        <f ca="1">IFERROR(IF($C2274="","",VLOOKUP(FİLTRE!$C2274,'SKT LİSTESİ'!$F:$AJ,16,0)),"")</f>
        <v/>
      </c>
      <c r="AF2274" s="179" t="str">
        <f t="shared" ca="1" si="142"/>
        <v/>
      </c>
      <c r="AG2274" s="179">
        <f t="shared" ca="1" si="143"/>
        <v>0</v>
      </c>
      <c r="AH2274" s="179">
        <f t="shared" ca="1" si="144"/>
        <v>0</v>
      </c>
    </row>
    <row r="2275" spans="2:34" ht="15.75" x14ac:dyDescent="0.25">
      <c r="B2275">
        <f t="shared" ca="1" si="141"/>
        <v>2263</v>
      </c>
      <c r="C2275" t="str">
        <f ca="1">IFERROR(VLOOKUP(B2275,'SKT LİSTESİ'!F:F,1,0),"")</f>
        <v/>
      </c>
      <c r="E2275" s="128" t="str">
        <f ca="1">IFERROR(IF($C2275="","",VLOOKUP(FİLTRE!$C2275,'SKT LİSTESİ'!$F:$S,5,0)),"")</f>
        <v/>
      </c>
      <c r="F2275" s="129" t="str">
        <f ca="1">IFERROR(IF($C2275="","",VLOOKUP(FİLTRE!$C2275,'SKT LİSTESİ'!$F:$S,7,0)),"")</f>
        <v/>
      </c>
      <c r="G2275" s="130" t="str">
        <f ca="1">IFERROR(IF($C2275="","",VLOOKUP(FİLTRE!$C2275,'SKT LİSTESİ'!$F:$S,8,0)),"")</f>
        <v/>
      </c>
      <c r="H2275" s="131" t="str">
        <f ca="1">IF(E2275="","",IF($C2275="","",VLOOKUP(FİLTRE!$C2275,'SKT LİSTESİ'!$F:$S,9,0)))</f>
        <v/>
      </c>
      <c r="I2275" s="132" t="str">
        <f ca="1">IFERROR(IF($C2275="","",VLOOKUP(FİLTRE!$C2275,'SKT LİSTESİ'!$F:$S,10,0)),"")</f>
        <v/>
      </c>
      <c r="J2275" s="133" t="str">
        <f ca="1">IFERROR(IF($C2275="","",VLOOKUP(FİLTRE!$C2275,'SKT LİSTESİ'!$F:$S,11,0)),"")</f>
        <v/>
      </c>
      <c r="K2275" s="134" t="str">
        <f ca="1">IFERROR(IF($C2275="","",VLOOKUP(FİLTRE!$C2275,'SKT LİSTESİ'!$F:$S,12,0)),"")</f>
        <v/>
      </c>
      <c r="L2275" s="134" t="str">
        <f ca="1">IFERROR(IF($C2275="","",VLOOKUP(FİLTRE!$C2275,'SKT LİSTESİ'!$F:$S,13,0)),"")</f>
        <v/>
      </c>
      <c r="M2275" s="135" t="str">
        <f ca="1">IFERROR(IF($C2275="","",VLOOKUP(FİLTRE!$C2275,'SKT LİSTESİ'!$F:$AJ,14,0)),"")</f>
        <v/>
      </c>
      <c r="N2275" s="31" t="str">
        <f ca="1">IFERROR(IF($C2275="","",VLOOKUP(FİLTRE!$C2275,'SKT LİSTESİ'!$F:$AJ,22,0)),"")</f>
        <v/>
      </c>
      <c r="O2275" s="136" t="str">
        <f ca="1">IFERROR(IF($C2275="","",VLOOKUP(FİLTRE!$C2275,'SKT LİSTESİ'!$F:$AJ,23,0)),"")</f>
        <v/>
      </c>
      <c r="P2275" s="31"/>
      <c r="Q2275" s="31"/>
      <c r="R2275" s="137" t="str">
        <f ca="1">(IFERROR(IF($C2275="","",VLOOKUP(FİLTRE!$C2275,'SKT LİSTESİ'!$F:$AJ,15,0)),""))</f>
        <v/>
      </c>
      <c r="S2275" s="138" t="str">
        <f ca="1">IFERROR(IF($C2275="","",VLOOKUP(FİLTRE!$C2275,'SKT LİSTESİ'!$F:$AJ,16,0)),"")</f>
        <v/>
      </c>
      <c r="AF2275" s="179" t="str">
        <f t="shared" ca="1" si="142"/>
        <v/>
      </c>
      <c r="AG2275" s="179">
        <f t="shared" ca="1" si="143"/>
        <v>0</v>
      </c>
      <c r="AH2275" s="179">
        <f t="shared" ca="1" si="144"/>
        <v>0</v>
      </c>
    </row>
    <row r="2276" spans="2:34" ht="15.75" x14ac:dyDescent="0.25">
      <c r="B2276">
        <f t="shared" ca="1" si="141"/>
        <v>2264</v>
      </c>
      <c r="C2276" t="str">
        <f ca="1">IFERROR(VLOOKUP(B2276,'SKT LİSTESİ'!F:F,1,0),"")</f>
        <v/>
      </c>
      <c r="E2276" s="128" t="str">
        <f ca="1">IFERROR(IF($C2276="","",VLOOKUP(FİLTRE!$C2276,'SKT LİSTESİ'!$F:$S,5,0)),"")</f>
        <v/>
      </c>
      <c r="F2276" s="129" t="str">
        <f ca="1">IFERROR(IF($C2276="","",VLOOKUP(FİLTRE!$C2276,'SKT LİSTESİ'!$F:$S,7,0)),"")</f>
        <v/>
      </c>
      <c r="G2276" s="130" t="str">
        <f ca="1">IFERROR(IF($C2276="","",VLOOKUP(FİLTRE!$C2276,'SKT LİSTESİ'!$F:$S,8,0)),"")</f>
        <v/>
      </c>
      <c r="H2276" s="131" t="str">
        <f ca="1">IF(E2276="","",IF($C2276="","",VLOOKUP(FİLTRE!$C2276,'SKT LİSTESİ'!$F:$S,9,0)))</f>
        <v/>
      </c>
      <c r="I2276" s="132" t="str">
        <f ca="1">IFERROR(IF($C2276="","",VLOOKUP(FİLTRE!$C2276,'SKT LİSTESİ'!$F:$S,10,0)),"")</f>
        <v/>
      </c>
      <c r="J2276" s="133" t="str">
        <f ca="1">IFERROR(IF($C2276="","",VLOOKUP(FİLTRE!$C2276,'SKT LİSTESİ'!$F:$S,11,0)),"")</f>
        <v/>
      </c>
      <c r="K2276" s="134" t="str">
        <f ca="1">IFERROR(IF($C2276="","",VLOOKUP(FİLTRE!$C2276,'SKT LİSTESİ'!$F:$S,12,0)),"")</f>
        <v/>
      </c>
      <c r="L2276" s="134" t="str">
        <f ca="1">IFERROR(IF($C2276="","",VLOOKUP(FİLTRE!$C2276,'SKT LİSTESİ'!$F:$S,13,0)),"")</f>
        <v/>
      </c>
      <c r="M2276" s="135" t="str">
        <f ca="1">IFERROR(IF($C2276="","",VLOOKUP(FİLTRE!$C2276,'SKT LİSTESİ'!$F:$AJ,14,0)),"")</f>
        <v/>
      </c>
      <c r="N2276" s="31" t="str">
        <f ca="1">IFERROR(IF($C2276="","",VLOOKUP(FİLTRE!$C2276,'SKT LİSTESİ'!$F:$AJ,22,0)),"")</f>
        <v/>
      </c>
      <c r="O2276" s="136" t="str">
        <f ca="1">IFERROR(IF($C2276="","",VLOOKUP(FİLTRE!$C2276,'SKT LİSTESİ'!$F:$AJ,23,0)),"")</f>
        <v/>
      </c>
      <c r="P2276" s="31"/>
      <c r="Q2276" s="31"/>
      <c r="R2276" s="137" t="str">
        <f ca="1">(IFERROR(IF($C2276="","",VLOOKUP(FİLTRE!$C2276,'SKT LİSTESİ'!$F:$AJ,15,0)),""))</f>
        <v/>
      </c>
      <c r="S2276" s="138" t="str">
        <f ca="1">IFERROR(IF($C2276="","",VLOOKUP(FİLTRE!$C2276,'SKT LİSTESİ'!$F:$AJ,16,0)),"")</f>
        <v/>
      </c>
      <c r="AF2276" s="179" t="str">
        <f t="shared" ca="1" si="142"/>
        <v/>
      </c>
      <c r="AG2276" s="179">
        <f t="shared" ca="1" si="143"/>
        <v>0</v>
      </c>
      <c r="AH2276" s="179">
        <f t="shared" ca="1" si="144"/>
        <v>0</v>
      </c>
    </row>
    <row r="2277" spans="2:34" ht="15.75" x14ac:dyDescent="0.25">
      <c r="B2277">
        <f t="shared" ca="1" si="141"/>
        <v>2265</v>
      </c>
      <c r="C2277" t="str">
        <f ca="1">IFERROR(VLOOKUP(B2277,'SKT LİSTESİ'!F:F,1,0),"")</f>
        <v/>
      </c>
      <c r="E2277" s="128" t="str">
        <f ca="1">IFERROR(IF($C2277="","",VLOOKUP(FİLTRE!$C2277,'SKT LİSTESİ'!$F:$S,5,0)),"")</f>
        <v/>
      </c>
      <c r="F2277" s="129" t="str">
        <f ca="1">IFERROR(IF($C2277="","",VLOOKUP(FİLTRE!$C2277,'SKT LİSTESİ'!$F:$S,7,0)),"")</f>
        <v/>
      </c>
      <c r="G2277" s="130" t="str">
        <f ca="1">IFERROR(IF($C2277="","",VLOOKUP(FİLTRE!$C2277,'SKT LİSTESİ'!$F:$S,8,0)),"")</f>
        <v/>
      </c>
      <c r="H2277" s="131" t="str">
        <f ca="1">IF(E2277="","",IF($C2277="","",VLOOKUP(FİLTRE!$C2277,'SKT LİSTESİ'!$F:$S,9,0)))</f>
        <v/>
      </c>
      <c r="I2277" s="132" t="str">
        <f ca="1">IFERROR(IF($C2277="","",VLOOKUP(FİLTRE!$C2277,'SKT LİSTESİ'!$F:$S,10,0)),"")</f>
        <v/>
      </c>
      <c r="J2277" s="133" t="str">
        <f ca="1">IFERROR(IF($C2277="","",VLOOKUP(FİLTRE!$C2277,'SKT LİSTESİ'!$F:$S,11,0)),"")</f>
        <v/>
      </c>
      <c r="K2277" s="134" t="str">
        <f ca="1">IFERROR(IF($C2277="","",VLOOKUP(FİLTRE!$C2277,'SKT LİSTESİ'!$F:$S,12,0)),"")</f>
        <v/>
      </c>
      <c r="L2277" s="134" t="str">
        <f ca="1">IFERROR(IF($C2277="","",VLOOKUP(FİLTRE!$C2277,'SKT LİSTESİ'!$F:$S,13,0)),"")</f>
        <v/>
      </c>
      <c r="M2277" s="135" t="str">
        <f ca="1">IFERROR(IF($C2277="","",VLOOKUP(FİLTRE!$C2277,'SKT LİSTESİ'!$F:$AJ,14,0)),"")</f>
        <v/>
      </c>
      <c r="N2277" s="31" t="str">
        <f ca="1">IFERROR(IF($C2277="","",VLOOKUP(FİLTRE!$C2277,'SKT LİSTESİ'!$F:$AJ,22,0)),"")</f>
        <v/>
      </c>
      <c r="O2277" s="136" t="str">
        <f ca="1">IFERROR(IF($C2277="","",VLOOKUP(FİLTRE!$C2277,'SKT LİSTESİ'!$F:$AJ,23,0)),"")</f>
        <v/>
      </c>
      <c r="P2277" s="31"/>
      <c r="Q2277" s="31"/>
      <c r="R2277" s="137" t="str">
        <f ca="1">(IFERROR(IF($C2277="","",VLOOKUP(FİLTRE!$C2277,'SKT LİSTESİ'!$F:$AJ,15,0)),""))</f>
        <v/>
      </c>
      <c r="S2277" s="138" t="str">
        <f ca="1">IFERROR(IF($C2277="","",VLOOKUP(FİLTRE!$C2277,'SKT LİSTESİ'!$F:$AJ,16,0)),"")</f>
        <v/>
      </c>
      <c r="AF2277" s="179" t="str">
        <f t="shared" ca="1" si="142"/>
        <v/>
      </c>
      <c r="AG2277" s="179">
        <f t="shared" ca="1" si="143"/>
        <v>0</v>
      </c>
      <c r="AH2277" s="179">
        <f t="shared" ca="1" si="144"/>
        <v>0</v>
      </c>
    </row>
    <row r="2278" spans="2:34" ht="15.75" x14ac:dyDescent="0.25">
      <c r="B2278">
        <f t="shared" ca="1" si="141"/>
        <v>2266</v>
      </c>
      <c r="C2278" t="str">
        <f ca="1">IFERROR(VLOOKUP(B2278,'SKT LİSTESİ'!F:F,1,0),"")</f>
        <v/>
      </c>
      <c r="E2278" s="128" t="str">
        <f ca="1">IFERROR(IF($C2278="","",VLOOKUP(FİLTRE!$C2278,'SKT LİSTESİ'!$F:$S,5,0)),"")</f>
        <v/>
      </c>
      <c r="F2278" s="129" t="str">
        <f ca="1">IFERROR(IF($C2278="","",VLOOKUP(FİLTRE!$C2278,'SKT LİSTESİ'!$F:$S,7,0)),"")</f>
        <v/>
      </c>
      <c r="G2278" s="130" t="str">
        <f ca="1">IFERROR(IF($C2278="","",VLOOKUP(FİLTRE!$C2278,'SKT LİSTESİ'!$F:$S,8,0)),"")</f>
        <v/>
      </c>
      <c r="H2278" s="131" t="str">
        <f ca="1">IF(E2278="","",IF($C2278="","",VLOOKUP(FİLTRE!$C2278,'SKT LİSTESİ'!$F:$S,9,0)))</f>
        <v/>
      </c>
      <c r="I2278" s="132" t="str">
        <f ca="1">IFERROR(IF($C2278="","",VLOOKUP(FİLTRE!$C2278,'SKT LİSTESİ'!$F:$S,10,0)),"")</f>
        <v/>
      </c>
      <c r="J2278" s="133" t="str">
        <f ca="1">IFERROR(IF($C2278="","",VLOOKUP(FİLTRE!$C2278,'SKT LİSTESİ'!$F:$S,11,0)),"")</f>
        <v/>
      </c>
      <c r="K2278" s="134" t="str">
        <f ca="1">IFERROR(IF($C2278="","",VLOOKUP(FİLTRE!$C2278,'SKT LİSTESİ'!$F:$S,12,0)),"")</f>
        <v/>
      </c>
      <c r="L2278" s="134" t="str">
        <f ca="1">IFERROR(IF($C2278="","",VLOOKUP(FİLTRE!$C2278,'SKT LİSTESİ'!$F:$S,13,0)),"")</f>
        <v/>
      </c>
      <c r="M2278" s="135" t="str">
        <f ca="1">IFERROR(IF($C2278="","",VLOOKUP(FİLTRE!$C2278,'SKT LİSTESİ'!$F:$AJ,14,0)),"")</f>
        <v/>
      </c>
      <c r="N2278" s="31" t="str">
        <f ca="1">IFERROR(IF($C2278="","",VLOOKUP(FİLTRE!$C2278,'SKT LİSTESİ'!$F:$AJ,22,0)),"")</f>
        <v/>
      </c>
      <c r="O2278" s="136" t="str">
        <f ca="1">IFERROR(IF($C2278="","",VLOOKUP(FİLTRE!$C2278,'SKT LİSTESİ'!$F:$AJ,23,0)),"")</f>
        <v/>
      </c>
      <c r="P2278" s="31"/>
      <c r="Q2278" s="31"/>
      <c r="R2278" s="137" t="str">
        <f ca="1">(IFERROR(IF($C2278="","",VLOOKUP(FİLTRE!$C2278,'SKT LİSTESİ'!$F:$AJ,15,0)),""))</f>
        <v/>
      </c>
      <c r="S2278" s="138" t="str">
        <f ca="1">IFERROR(IF($C2278="","",VLOOKUP(FİLTRE!$C2278,'SKT LİSTESİ'!$F:$AJ,16,0)),"")</f>
        <v/>
      </c>
      <c r="AF2278" s="179" t="str">
        <f t="shared" ca="1" si="142"/>
        <v/>
      </c>
      <c r="AG2278" s="179">
        <f t="shared" ca="1" si="143"/>
        <v>0</v>
      </c>
      <c r="AH2278" s="179">
        <f t="shared" ca="1" si="144"/>
        <v>0</v>
      </c>
    </row>
    <row r="2279" spans="2:34" ht="15.75" x14ac:dyDescent="0.25">
      <c r="B2279">
        <f t="shared" ca="1" si="141"/>
        <v>2267</v>
      </c>
      <c r="C2279" t="str">
        <f ca="1">IFERROR(VLOOKUP(B2279,'SKT LİSTESİ'!F:F,1,0),"")</f>
        <v/>
      </c>
      <c r="E2279" s="128" t="str">
        <f ca="1">IFERROR(IF($C2279="","",VLOOKUP(FİLTRE!$C2279,'SKT LİSTESİ'!$F:$S,5,0)),"")</f>
        <v/>
      </c>
      <c r="F2279" s="129" t="str">
        <f ca="1">IFERROR(IF($C2279="","",VLOOKUP(FİLTRE!$C2279,'SKT LİSTESİ'!$F:$S,7,0)),"")</f>
        <v/>
      </c>
      <c r="G2279" s="130" t="str">
        <f ca="1">IFERROR(IF($C2279="","",VLOOKUP(FİLTRE!$C2279,'SKT LİSTESİ'!$F:$S,8,0)),"")</f>
        <v/>
      </c>
      <c r="H2279" s="131" t="str">
        <f ca="1">IF(E2279="","",IF($C2279="","",VLOOKUP(FİLTRE!$C2279,'SKT LİSTESİ'!$F:$S,9,0)))</f>
        <v/>
      </c>
      <c r="I2279" s="132" t="str">
        <f ca="1">IFERROR(IF($C2279="","",VLOOKUP(FİLTRE!$C2279,'SKT LİSTESİ'!$F:$S,10,0)),"")</f>
        <v/>
      </c>
      <c r="J2279" s="133" t="str">
        <f ca="1">IFERROR(IF($C2279="","",VLOOKUP(FİLTRE!$C2279,'SKT LİSTESİ'!$F:$S,11,0)),"")</f>
        <v/>
      </c>
      <c r="K2279" s="134" t="str">
        <f ca="1">IFERROR(IF($C2279="","",VLOOKUP(FİLTRE!$C2279,'SKT LİSTESİ'!$F:$S,12,0)),"")</f>
        <v/>
      </c>
      <c r="L2279" s="134" t="str">
        <f ca="1">IFERROR(IF($C2279="","",VLOOKUP(FİLTRE!$C2279,'SKT LİSTESİ'!$F:$S,13,0)),"")</f>
        <v/>
      </c>
      <c r="M2279" s="135" t="str">
        <f ca="1">IFERROR(IF($C2279="","",VLOOKUP(FİLTRE!$C2279,'SKT LİSTESİ'!$F:$AJ,14,0)),"")</f>
        <v/>
      </c>
      <c r="N2279" s="31" t="str">
        <f ca="1">IFERROR(IF($C2279="","",VLOOKUP(FİLTRE!$C2279,'SKT LİSTESİ'!$F:$AJ,22,0)),"")</f>
        <v/>
      </c>
      <c r="O2279" s="136" t="str">
        <f ca="1">IFERROR(IF($C2279="","",VLOOKUP(FİLTRE!$C2279,'SKT LİSTESİ'!$F:$AJ,23,0)),"")</f>
        <v/>
      </c>
      <c r="P2279" s="31"/>
      <c r="Q2279" s="31"/>
      <c r="R2279" s="137" t="str">
        <f ca="1">(IFERROR(IF($C2279="","",VLOOKUP(FİLTRE!$C2279,'SKT LİSTESİ'!$F:$AJ,15,0)),""))</f>
        <v/>
      </c>
      <c r="S2279" s="138" t="str">
        <f ca="1">IFERROR(IF($C2279="","",VLOOKUP(FİLTRE!$C2279,'SKT LİSTESİ'!$F:$AJ,16,0)),"")</f>
        <v/>
      </c>
      <c r="AF2279" s="179" t="str">
        <f t="shared" ca="1" si="142"/>
        <v/>
      </c>
      <c r="AG2279" s="179">
        <f t="shared" ca="1" si="143"/>
        <v>0</v>
      </c>
      <c r="AH2279" s="179">
        <f t="shared" ca="1" si="144"/>
        <v>0</v>
      </c>
    </row>
    <row r="2280" spans="2:34" ht="15.75" x14ac:dyDescent="0.25">
      <c r="B2280">
        <f t="shared" ca="1" si="141"/>
        <v>2268</v>
      </c>
      <c r="C2280" t="str">
        <f ca="1">IFERROR(VLOOKUP(B2280,'SKT LİSTESİ'!F:F,1,0),"")</f>
        <v/>
      </c>
      <c r="E2280" s="128" t="str">
        <f ca="1">IFERROR(IF($C2280="","",VLOOKUP(FİLTRE!$C2280,'SKT LİSTESİ'!$F:$S,5,0)),"")</f>
        <v/>
      </c>
      <c r="F2280" s="129" t="str">
        <f ca="1">IFERROR(IF($C2280="","",VLOOKUP(FİLTRE!$C2280,'SKT LİSTESİ'!$F:$S,7,0)),"")</f>
        <v/>
      </c>
      <c r="G2280" s="130" t="str">
        <f ca="1">IFERROR(IF($C2280="","",VLOOKUP(FİLTRE!$C2280,'SKT LİSTESİ'!$F:$S,8,0)),"")</f>
        <v/>
      </c>
      <c r="H2280" s="131" t="str">
        <f ca="1">IF(E2280="","",IF($C2280="","",VLOOKUP(FİLTRE!$C2280,'SKT LİSTESİ'!$F:$S,9,0)))</f>
        <v/>
      </c>
      <c r="I2280" s="132" t="str">
        <f ca="1">IFERROR(IF($C2280="","",VLOOKUP(FİLTRE!$C2280,'SKT LİSTESİ'!$F:$S,10,0)),"")</f>
        <v/>
      </c>
      <c r="J2280" s="133" t="str">
        <f ca="1">IFERROR(IF($C2280="","",VLOOKUP(FİLTRE!$C2280,'SKT LİSTESİ'!$F:$S,11,0)),"")</f>
        <v/>
      </c>
      <c r="K2280" s="134" t="str">
        <f ca="1">IFERROR(IF($C2280="","",VLOOKUP(FİLTRE!$C2280,'SKT LİSTESİ'!$F:$S,12,0)),"")</f>
        <v/>
      </c>
      <c r="L2280" s="134" t="str">
        <f ca="1">IFERROR(IF($C2280="","",VLOOKUP(FİLTRE!$C2280,'SKT LİSTESİ'!$F:$S,13,0)),"")</f>
        <v/>
      </c>
      <c r="M2280" s="135" t="str">
        <f ca="1">IFERROR(IF($C2280="","",VLOOKUP(FİLTRE!$C2280,'SKT LİSTESİ'!$F:$AJ,14,0)),"")</f>
        <v/>
      </c>
      <c r="N2280" s="31" t="str">
        <f ca="1">IFERROR(IF($C2280="","",VLOOKUP(FİLTRE!$C2280,'SKT LİSTESİ'!$F:$AJ,22,0)),"")</f>
        <v/>
      </c>
      <c r="O2280" s="136" t="str">
        <f ca="1">IFERROR(IF($C2280="","",VLOOKUP(FİLTRE!$C2280,'SKT LİSTESİ'!$F:$AJ,23,0)),"")</f>
        <v/>
      </c>
      <c r="P2280" s="31"/>
      <c r="Q2280" s="31"/>
      <c r="R2280" s="137" t="str">
        <f ca="1">(IFERROR(IF($C2280="","",VLOOKUP(FİLTRE!$C2280,'SKT LİSTESİ'!$F:$AJ,15,0)),""))</f>
        <v/>
      </c>
      <c r="S2280" s="138" t="str">
        <f ca="1">IFERROR(IF($C2280="","",VLOOKUP(FİLTRE!$C2280,'SKT LİSTESİ'!$F:$AJ,16,0)),"")</f>
        <v/>
      </c>
      <c r="AF2280" s="179" t="str">
        <f t="shared" ca="1" si="142"/>
        <v/>
      </c>
      <c r="AG2280" s="179">
        <f t="shared" ca="1" si="143"/>
        <v>0</v>
      </c>
      <c r="AH2280" s="179">
        <f t="shared" ca="1" si="144"/>
        <v>0</v>
      </c>
    </row>
    <row r="2281" spans="2:34" ht="15.75" x14ac:dyDescent="0.25">
      <c r="B2281">
        <f t="shared" ca="1" si="141"/>
        <v>2269</v>
      </c>
      <c r="C2281" t="str">
        <f ca="1">IFERROR(VLOOKUP(B2281,'SKT LİSTESİ'!F:F,1,0),"")</f>
        <v/>
      </c>
      <c r="E2281" s="128" t="str">
        <f ca="1">IFERROR(IF($C2281="","",VLOOKUP(FİLTRE!$C2281,'SKT LİSTESİ'!$F:$S,5,0)),"")</f>
        <v/>
      </c>
      <c r="F2281" s="129" t="str">
        <f ca="1">IFERROR(IF($C2281="","",VLOOKUP(FİLTRE!$C2281,'SKT LİSTESİ'!$F:$S,7,0)),"")</f>
        <v/>
      </c>
      <c r="G2281" s="130" t="str">
        <f ca="1">IFERROR(IF($C2281="","",VLOOKUP(FİLTRE!$C2281,'SKT LİSTESİ'!$F:$S,8,0)),"")</f>
        <v/>
      </c>
      <c r="H2281" s="131" t="str">
        <f ca="1">IF(E2281="","",IF($C2281="","",VLOOKUP(FİLTRE!$C2281,'SKT LİSTESİ'!$F:$S,9,0)))</f>
        <v/>
      </c>
      <c r="I2281" s="132" t="str">
        <f ca="1">IFERROR(IF($C2281="","",VLOOKUP(FİLTRE!$C2281,'SKT LİSTESİ'!$F:$S,10,0)),"")</f>
        <v/>
      </c>
      <c r="J2281" s="133" t="str">
        <f ca="1">IFERROR(IF($C2281="","",VLOOKUP(FİLTRE!$C2281,'SKT LİSTESİ'!$F:$S,11,0)),"")</f>
        <v/>
      </c>
      <c r="K2281" s="134" t="str">
        <f ca="1">IFERROR(IF($C2281="","",VLOOKUP(FİLTRE!$C2281,'SKT LİSTESİ'!$F:$S,12,0)),"")</f>
        <v/>
      </c>
      <c r="L2281" s="134" t="str">
        <f ca="1">IFERROR(IF($C2281="","",VLOOKUP(FİLTRE!$C2281,'SKT LİSTESİ'!$F:$S,13,0)),"")</f>
        <v/>
      </c>
      <c r="M2281" s="135" t="str">
        <f ca="1">IFERROR(IF($C2281="","",VLOOKUP(FİLTRE!$C2281,'SKT LİSTESİ'!$F:$AJ,14,0)),"")</f>
        <v/>
      </c>
      <c r="N2281" s="31" t="str">
        <f ca="1">IFERROR(IF($C2281="","",VLOOKUP(FİLTRE!$C2281,'SKT LİSTESİ'!$F:$AJ,22,0)),"")</f>
        <v/>
      </c>
      <c r="O2281" s="136" t="str">
        <f ca="1">IFERROR(IF($C2281="","",VLOOKUP(FİLTRE!$C2281,'SKT LİSTESİ'!$F:$AJ,23,0)),"")</f>
        <v/>
      </c>
      <c r="P2281" s="31"/>
      <c r="Q2281" s="31"/>
      <c r="R2281" s="137" t="str">
        <f ca="1">(IFERROR(IF($C2281="","",VLOOKUP(FİLTRE!$C2281,'SKT LİSTESİ'!$F:$AJ,15,0)),""))</f>
        <v/>
      </c>
      <c r="S2281" s="138" t="str">
        <f ca="1">IFERROR(IF($C2281="","",VLOOKUP(FİLTRE!$C2281,'SKT LİSTESİ'!$F:$AJ,16,0)),"")</f>
        <v/>
      </c>
      <c r="AF2281" s="179" t="str">
        <f t="shared" ca="1" si="142"/>
        <v/>
      </c>
      <c r="AG2281" s="179">
        <f t="shared" ca="1" si="143"/>
        <v>0</v>
      </c>
      <c r="AH2281" s="179">
        <f t="shared" ca="1" si="144"/>
        <v>0</v>
      </c>
    </row>
    <row r="2282" spans="2:34" ht="15.75" x14ac:dyDescent="0.25">
      <c r="B2282">
        <f t="shared" ca="1" si="141"/>
        <v>2270</v>
      </c>
      <c r="C2282" t="str">
        <f ca="1">IFERROR(VLOOKUP(B2282,'SKT LİSTESİ'!F:F,1,0),"")</f>
        <v/>
      </c>
      <c r="E2282" s="128" t="str">
        <f ca="1">IFERROR(IF($C2282="","",VLOOKUP(FİLTRE!$C2282,'SKT LİSTESİ'!$F:$S,5,0)),"")</f>
        <v/>
      </c>
      <c r="F2282" s="129" t="str">
        <f ca="1">IFERROR(IF($C2282="","",VLOOKUP(FİLTRE!$C2282,'SKT LİSTESİ'!$F:$S,7,0)),"")</f>
        <v/>
      </c>
      <c r="G2282" s="130" t="str">
        <f ca="1">IFERROR(IF($C2282="","",VLOOKUP(FİLTRE!$C2282,'SKT LİSTESİ'!$F:$S,8,0)),"")</f>
        <v/>
      </c>
      <c r="H2282" s="131" t="str">
        <f ca="1">IF(E2282="","",IF($C2282="","",VLOOKUP(FİLTRE!$C2282,'SKT LİSTESİ'!$F:$S,9,0)))</f>
        <v/>
      </c>
      <c r="I2282" s="132" t="str">
        <f ca="1">IFERROR(IF($C2282="","",VLOOKUP(FİLTRE!$C2282,'SKT LİSTESİ'!$F:$S,10,0)),"")</f>
        <v/>
      </c>
      <c r="J2282" s="133" t="str">
        <f ca="1">IFERROR(IF($C2282="","",VLOOKUP(FİLTRE!$C2282,'SKT LİSTESİ'!$F:$S,11,0)),"")</f>
        <v/>
      </c>
      <c r="K2282" s="134" t="str">
        <f ca="1">IFERROR(IF($C2282="","",VLOOKUP(FİLTRE!$C2282,'SKT LİSTESİ'!$F:$S,12,0)),"")</f>
        <v/>
      </c>
      <c r="L2282" s="134" t="str">
        <f ca="1">IFERROR(IF($C2282="","",VLOOKUP(FİLTRE!$C2282,'SKT LİSTESİ'!$F:$S,13,0)),"")</f>
        <v/>
      </c>
      <c r="M2282" s="135" t="str">
        <f ca="1">IFERROR(IF($C2282="","",VLOOKUP(FİLTRE!$C2282,'SKT LİSTESİ'!$F:$AJ,14,0)),"")</f>
        <v/>
      </c>
      <c r="N2282" s="31" t="str">
        <f ca="1">IFERROR(IF($C2282="","",VLOOKUP(FİLTRE!$C2282,'SKT LİSTESİ'!$F:$AJ,22,0)),"")</f>
        <v/>
      </c>
      <c r="O2282" s="136" t="str">
        <f ca="1">IFERROR(IF($C2282="","",VLOOKUP(FİLTRE!$C2282,'SKT LİSTESİ'!$F:$AJ,23,0)),"")</f>
        <v/>
      </c>
      <c r="P2282" s="31"/>
      <c r="Q2282" s="31"/>
      <c r="R2282" s="137" t="str">
        <f ca="1">(IFERROR(IF($C2282="","",VLOOKUP(FİLTRE!$C2282,'SKT LİSTESİ'!$F:$AJ,15,0)),""))</f>
        <v/>
      </c>
      <c r="S2282" s="138" t="str">
        <f ca="1">IFERROR(IF($C2282="","",VLOOKUP(FİLTRE!$C2282,'SKT LİSTESİ'!$F:$AJ,16,0)),"")</f>
        <v/>
      </c>
      <c r="AF2282" s="179" t="str">
        <f t="shared" ca="1" si="142"/>
        <v/>
      </c>
      <c r="AG2282" s="179">
        <f t="shared" ca="1" si="143"/>
        <v>0</v>
      </c>
      <c r="AH2282" s="179">
        <f t="shared" ca="1" si="144"/>
        <v>0</v>
      </c>
    </row>
    <row r="2283" spans="2:34" ht="15.75" x14ac:dyDescent="0.25">
      <c r="B2283">
        <f t="shared" ca="1" si="141"/>
        <v>2271</v>
      </c>
      <c r="C2283" t="str">
        <f ca="1">IFERROR(VLOOKUP(B2283,'SKT LİSTESİ'!F:F,1,0),"")</f>
        <v/>
      </c>
      <c r="E2283" s="128" t="str">
        <f ca="1">IFERROR(IF($C2283="","",VLOOKUP(FİLTRE!$C2283,'SKT LİSTESİ'!$F:$S,5,0)),"")</f>
        <v/>
      </c>
      <c r="F2283" s="129" t="str">
        <f ca="1">IFERROR(IF($C2283="","",VLOOKUP(FİLTRE!$C2283,'SKT LİSTESİ'!$F:$S,7,0)),"")</f>
        <v/>
      </c>
      <c r="G2283" s="130" t="str">
        <f ca="1">IFERROR(IF($C2283="","",VLOOKUP(FİLTRE!$C2283,'SKT LİSTESİ'!$F:$S,8,0)),"")</f>
        <v/>
      </c>
      <c r="H2283" s="131" t="str">
        <f ca="1">IF(E2283="","",IF($C2283="","",VLOOKUP(FİLTRE!$C2283,'SKT LİSTESİ'!$F:$S,9,0)))</f>
        <v/>
      </c>
      <c r="I2283" s="132" t="str">
        <f ca="1">IFERROR(IF($C2283="","",VLOOKUP(FİLTRE!$C2283,'SKT LİSTESİ'!$F:$S,10,0)),"")</f>
        <v/>
      </c>
      <c r="J2283" s="133" t="str">
        <f ca="1">IFERROR(IF($C2283="","",VLOOKUP(FİLTRE!$C2283,'SKT LİSTESİ'!$F:$S,11,0)),"")</f>
        <v/>
      </c>
      <c r="K2283" s="134" t="str">
        <f ca="1">IFERROR(IF($C2283="","",VLOOKUP(FİLTRE!$C2283,'SKT LİSTESİ'!$F:$S,12,0)),"")</f>
        <v/>
      </c>
      <c r="L2283" s="134" t="str">
        <f ca="1">IFERROR(IF($C2283="","",VLOOKUP(FİLTRE!$C2283,'SKT LİSTESİ'!$F:$S,13,0)),"")</f>
        <v/>
      </c>
      <c r="M2283" s="135" t="str">
        <f ca="1">IFERROR(IF($C2283="","",VLOOKUP(FİLTRE!$C2283,'SKT LİSTESİ'!$F:$AJ,14,0)),"")</f>
        <v/>
      </c>
      <c r="N2283" s="31" t="str">
        <f ca="1">IFERROR(IF($C2283="","",VLOOKUP(FİLTRE!$C2283,'SKT LİSTESİ'!$F:$AJ,22,0)),"")</f>
        <v/>
      </c>
      <c r="O2283" s="136" t="str">
        <f ca="1">IFERROR(IF($C2283="","",VLOOKUP(FİLTRE!$C2283,'SKT LİSTESİ'!$F:$AJ,23,0)),"")</f>
        <v/>
      </c>
      <c r="P2283" s="31"/>
      <c r="Q2283" s="31"/>
      <c r="R2283" s="137" t="str">
        <f ca="1">(IFERROR(IF($C2283="","",VLOOKUP(FİLTRE!$C2283,'SKT LİSTESİ'!$F:$AJ,15,0)),""))</f>
        <v/>
      </c>
      <c r="S2283" s="138" t="str">
        <f ca="1">IFERROR(IF($C2283="","",VLOOKUP(FİLTRE!$C2283,'SKT LİSTESİ'!$F:$AJ,16,0)),"")</f>
        <v/>
      </c>
      <c r="AF2283" s="179" t="str">
        <f t="shared" ca="1" si="142"/>
        <v/>
      </c>
      <c r="AG2283" s="179">
        <f t="shared" ca="1" si="143"/>
        <v>0</v>
      </c>
      <c r="AH2283" s="179">
        <f t="shared" ca="1" si="144"/>
        <v>0</v>
      </c>
    </row>
    <row r="2284" spans="2:34" ht="15.75" x14ac:dyDescent="0.25">
      <c r="B2284">
        <f t="shared" ca="1" si="141"/>
        <v>2272</v>
      </c>
      <c r="C2284" t="str">
        <f ca="1">IFERROR(VLOOKUP(B2284,'SKT LİSTESİ'!F:F,1,0),"")</f>
        <v/>
      </c>
      <c r="E2284" s="128" t="str">
        <f ca="1">IFERROR(IF($C2284="","",VLOOKUP(FİLTRE!$C2284,'SKT LİSTESİ'!$F:$S,5,0)),"")</f>
        <v/>
      </c>
      <c r="F2284" s="129" t="str">
        <f ca="1">IFERROR(IF($C2284="","",VLOOKUP(FİLTRE!$C2284,'SKT LİSTESİ'!$F:$S,7,0)),"")</f>
        <v/>
      </c>
      <c r="G2284" s="130" t="str">
        <f ca="1">IFERROR(IF($C2284="","",VLOOKUP(FİLTRE!$C2284,'SKT LİSTESİ'!$F:$S,8,0)),"")</f>
        <v/>
      </c>
      <c r="H2284" s="131" t="str">
        <f ca="1">IF(E2284="","",IF($C2284="","",VLOOKUP(FİLTRE!$C2284,'SKT LİSTESİ'!$F:$S,9,0)))</f>
        <v/>
      </c>
      <c r="I2284" s="132" t="str">
        <f ca="1">IFERROR(IF($C2284="","",VLOOKUP(FİLTRE!$C2284,'SKT LİSTESİ'!$F:$S,10,0)),"")</f>
        <v/>
      </c>
      <c r="J2284" s="133" t="str">
        <f ca="1">IFERROR(IF($C2284="","",VLOOKUP(FİLTRE!$C2284,'SKT LİSTESİ'!$F:$S,11,0)),"")</f>
        <v/>
      </c>
      <c r="K2284" s="134" t="str">
        <f ca="1">IFERROR(IF($C2284="","",VLOOKUP(FİLTRE!$C2284,'SKT LİSTESİ'!$F:$S,12,0)),"")</f>
        <v/>
      </c>
      <c r="L2284" s="134" t="str">
        <f ca="1">IFERROR(IF($C2284="","",VLOOKUP(FİLTRE!$C2284,'SKT LİSTESİ'!$F:$S,13,0)),"")</f>
        <v/>
      </c>
      <c r="M2284" s="135" t="str">
        <f ca="1">IFERROR(IF($C2284="","",VLOOKUP(FİLTRE!$C2284,'SKT LİSTESİ'!$F:$AJ,14,0)),"")</f>
        <v/>
      </c>
      <c r="N2284" s="31" t="str">
        <f ca="1">IFERROR(IF($C2284="","",VLOOKUP(FİLTRE!$C2284,'SKT LİSTESİ'!$F:$AJ,22,0)),"")</f>
        <v/>
      </c>
      <c r="O2284" s="136" t="str">
        <f ca="1">IFERROR(IF($C2284="","",VLOOKUP(FİLTRE!$C2284,'SKT LİSTESİ'!$F:$AJ,23,0)),"")</f>
        <v/>
      </c>
      <c r="P2284" s="31"/>
      <c r="Q2284" s="31"/>
      <c r="R2284" s="137" t="str">
        <f ca="1">(IFERROR(IF($C2284="","",VLOOKUP(FİLTRE!$C2284,'SKT LİSTESİ'!$F:$AJ,15,0)),""))</f>
        <v/>
      </c>
      <c r="S2284" s="138" t="str">
        <f ca="1">IFERROR(IF($C2284="","",VLOOKUP(FİLTRE!$C2284,'SKT LİSTESİ'!$F:$AJ,16,0)),"")</f>
        <v/>
      </c>
      <c r="AF2284" s="179" t="str">
        <f t="shared" ca="1" si="142"/>
        <v/>
      </c>
      <c r="AG2284" s="179">
        <f t="shared" ca="1" si="143"/>
        <v>0</v>
      </c>
      <c r="AH2284" s="179">
        <f t="shared" ca="1" si="144"/>
        <v>0</v>
      </c>
    </row>
    <row r="2285" spans="2:34" ht="15.75" x14ac:dyDescent="0.25">
      <c r="B2285">
        <f t="shared" ca="1" si="141"/>
        <v>2273</v>
      </c>
      <c r="C2285" t="str">
        <f ca="1">IFERROR(VLOOKUP(B2285,'SKT LİSTESİ'!F:F,1,0),"")</f>
        <v/>
      </c>
      <c r="E2285" s="128" t="str">
        <f ca="1">IFERROR(IF($C2285="","",VLOOKUP(FİLTRE!$C2285,'SKT LİSTESİ'!$F:$S,5,0)),"")</f>
        <v/>
      </c>
      <c r="F2285" s="129" t="str">
        <f ca="1">IFERROR(IF($C2285="","",VLOOKUP(FİLTRE!$C2285,'SKT LİSTESİ'!$F:$S,7,0)),"")</f>
        <v/>
      </c>
      <c r="G2285" s="130" t="str">
        <f ca="1">IFERROR(IF($C2285="","",VLOOKUP(FİLTRE!$C2285,'SKT LİSTESİ'!$F:$S,8,0)),"")</f>
        <v/>
      </c>
      <c r="H2285" s="131" t="str">
        <f ca="1">IF(E2285="","",IF($C2285="","",VLOOKUP(FİLTRE!$C2285,'SKT LİSTESİ'!$F:$S,9,0)))</f>
        <v/>
      </c>
      <c r="I2285" s="132" t="str">
        <f ca="1">IFERROR(IF($C2285="","",VLOOKUP(FİLTRE!$C2285,'SKT LİSTESİ'!$F:$S,10,0)),"")</f>
        <v/>
      </c>
      <c r="J2285" s="133" t="str">
        <f ca="1">IFERROR(IF($C2285="","",VLOOKUP(FİLTRE!$C2285,'SKT LİSTESİ'!$F:$S,11,0)),"")</f>
        <v/>
      </c>
      <c r="K2285" s="134" t="str">
        <f ca="1">IFERROR(IF($C2285="","",VLOOKUP(FİLTRE!$C2285,'SKT LİSTESİ'!$F:$S,12,0)),"")</f>
        <v/>
      </c>
      <c r="L2285" s="134" t="str">
        <f ca="1">IFERROR(IF($C2285="","",VLOOKUP(FİLTRE!$C2285,'SKT LİSTESİ'!$F:$S,13,0)),"")</f>
        <v/>
      </c>
      <c r="M2285" s="135" t="str">
        <f ca="1">IFERROR(IF($C2285="","",VLOOKUP(FİLTRE!$C2285,'SKT LİSTESİ'!$F:$AJ,14,0)),"")</f>
        <v/>
      </c>
      <c r="N2285" s="31" t="str">
        <f ca="1">IFERROR(IF($C2285="","",VLOOKUP(FİLTRE!$C2285,'SKT LİSTESİ'!$F:$AJ,22,0)),"")</f>
        <v/>
      </c>
      <c r="O2285" s="136" t="str">
        <f ca="1">IFERROR(IF($C2285="","",VLOOKUP(FİLTRE!$C2285,'SKT LİSTESİ'!$F:$AJ,23,0)),"")</f>
        <v/>
      </c>
      <c r="P2285" s="31"/>
      <c r="Q2285" s="31"/>
      <c r="R2285" s="137" t="str">
        <f ca="1">(IFERROR(IF($C2285="","",VLOOKUP(FİLTRE!$C2285,'SKT LİSTESİ'!$F:$AJ,15,0)),""))</f>
        <v/>
      </c>
      <c r="S2285" s="138" t="str">
        <f ca="1">IFERROR(IF($C2285="","",VLOOKUP(FİLTRE!$C2285,'SKT LİSTESİ'!$F:$AJ,16,0)),"")</f>
        <v/>
      </c>
      <c r="AF2285" s="179" t="str">
        <f t="shared" ca="1" si="142"/>
        <v/>
      </c>
      <c r="AG2285" s="179">
        <f t="shared" ca="1" si="143"/>
        <v>0</v>
      </c>
      <c r="AH2285" s="179">
        <f t="shared" ca="1" si="144"/>
        <v>0</v>
      </c>
    </row>
    <row r="2286" spans="2:34" ht="15.75" x14ac:dyDescent="0.25">
      <c r="B2286">
        <f t="shared" ca="1" si="141"/>
        <v>2274</v>
      </c>
      <c r="C2286" t="str">
        <f ca="1">IFERROR(VLOOKUP(B2286,'SKT LİSTESİ'!F:F,1,0),"")</f>
        <v/>
      </c>
      <c r="E2286" s="128" t="str">
        <f ca="1">IFERROR(IF($C2286="","",VLOOKUP(FİLTRE!$C2286,'SKT LİSTESİ'!$F:$S,5,0)),"")</f>
        <v/>
      </c>
      <c r="F2286" s="129" t="str">
        <f ca="1">IFERROR(IF($C2286="","",VLOOKUP(FİLTRE!$C2286,'SKT LİSTESİ'!$F:$S,7,0)),"")</f>
        <v/>
      </c>
      <c r="G2286" s="130" t="str">
        <f ca="1">IFERROR(IF($C2286="","",VLOOKUP(FİLTRE!$C2286,'SKT LİSTESİ'!$F:$S,8,0)),"")</f>
        <v/>
      </c>
      <c r="H2286" s="131" t="str">
        <f ca="1">IF(E2286="","",IF($C2286="","",VLOOKUP(FİLTRE!$C2286,'SKT LİSTESİ'!$F:$S,9,0)))</f>
        <v/>
      </c>
      <c r="I2286" s="132" t="str">
        <f ca="1">IFERROR(IF($C2286="","",VLOOKUP(FİLTRE!$C2286,'SKT LİSTESİ'!$F:$S,10,0)),"")</f>
        <v/>
      </c>
      <c r="J2286" s="133" t="str">
        <f ca="1">IFERROR(IF($C2286="","",VLOOKUP(FİLTRE!$C2286,'SKT LİSTESİ'!$F:$S,11,0)),"")</f>
        <v/>
      </c>
      <c r="K2286" s="134" t="str">
        <f ca="1">IFERROR(IF($C2286="","",VLOOKUP(FİLTRE!$C2286,'SKT LİSTESİ'!$F:$S,12,0)),"")</f>
        <v/>
      </c>
      <c r="L2286" s="134" t="str">
        <f ca="1">IFERROR(IF($C2286="","",VLOOKUP(FİLTRE!$C2286,'SKT LİSTESİ'!$F:$S,13,0)),"")</f>
        <v/>
      </c>
      <c r="M2286" s="135" t="str">
        <f ca="1">IFERROR(IF($C2286="","",VLOOKUP(FİLTRE!$C2286,'SKT LİSTESİ'!$F:$AJ,14,0)),"")</f>
        <v/>
      </c>
      <c r="N2286" s="31" t="str">
        <f ca="1">IFERROR(IF($C2286="","",VLOOKUP(FİLTRE!$C2286,'SKT LİSTESİ'!$F:$AJ,22,0)),"")</f>
        <v/>
      </c>
      <c r="O2286" s="136" t="str">
        <f ca="1">IFERROR(IF($C2286="","",VLOOKUP(FİLTRE!$C2286,'SKT LİSTESİ'!$F:$AJ,23,0)),"")</f>
        <v/>
      </c>
      <c r="P2286" s="31"/>
      <c r="Q2286" s="31"/>
      <c r="R2286" s="137" t="str">
        <f ca="1">(IFERROR(IF($C2286="","",VLOOKUP(FİLTRE!$C2286,'SKT LİSTESİ'!$F:$AJ,15,0)),""))</f>
        <v/>
      </c>
      <c r="S2286" s="138" t="str">
        <f ca="1">IFERROR(IF($C2286="","",VLOOKUP(FİLTRE!$C2286,'SKT LİSTESİ'!$F:$AJ,16,0)),"")</f>
        <v/>
      </c>
      <c r="AF2286" s="179" t="str">
        <f t="shared" ca="1" si="142"/>
        <v/>
      </c>
      <c r="AG2286" s="179">
        <f t="shared" ca="1" si="143"/>
        <v>0</v>
      </c>
      <c r="AH2286" s="179">
        <f t="shared" ca="1" si="144"/>
        <v>0</v>
      </c>
    </row>
    <row r="2287" spans="2:34" ht="15.75" x14ac:dyDescent="0.25">
      <c r="B2287">
        <f t="shared" ca="1" si="141"/>
        <v>2275</v>
      </c>
      <c r="C2287" t="str">
        <f ca="1">IFERROR(VLOOKUP(B2287,'SKT LİSTESİ'!F:F,1,0),"")</f>
        <v/>
      </c>
      <c r="E2287" s="128" t="str">
        <f ca="1">IFERROR(IF($C2287="","",VLOOKUP(FİLTRE!$C2287,'SKT LİSTESİ'!$F:$S,5,0)),"")</f>
        <v/>
      </c>
      <c r="F2287" s="129" t="str">
        <f ca="1">IFERROR(IF($C2287="","",VLOOKUP(FİLTRE!$C2287,'SKT LİSTESİ'!$F:$S,7,0)),"")</f>
        <v/>
      </c>
      <c r="G2287" s="130" t="str">
        <f ca="1">IFERROR(IF($C2287="","",VLOOKUP(FİLTRE!$C2287,'SKT LİSTESİ'!$F:$S,8,0)),"")</f>
        <v/>
      </c>
      <c r="H2287" s="131" t="str">
        <f ca="1">IF(E2287="","",IF($C2287="","",VLOOKUP(FİLTRE!$C2287,'SKT LİSTESİ'!$F:$S,9,0)))</f>
        <v/>
      </c>
      <c r="I2287" s="132" t="str">
        <f ca="1">IFERROR(IF($C2287="","",VLOOKUP(FİLTRE!$C2287,'SKT LİSTESİ'!$F:$S,10,0)),"")</f>
        <v/>
      </c>
      <c r="J2287" s="133" t="str">
        <f ca="1">IFERROR(IF($C2287="","",VLOOKUP(FİLTRE!$C2287,'SKT LİSTESİ'!$F:$S,11,0)),"")</f>
        <v/>
      </c>
      <c r="K2287" s="134" t="str">
        <f ca="1">IFERROR(IF($C2287="","",VLOOKUP(FİLTRE!$C2287,'SKT LİSTESİ'!$F:$S,12,0)),"")</f>
        <v/>
      </c>
      <c r="L2287" s="134" t="str">
        <f ca="1">IFERROR(IF($C2287="","",VLOOKUP(FİLTRE!$C2287,'SKT LİSTESİ'!$F:$S,13,0)),"")</f>
        <v/>
      </c>
      <c r="M2287" s="135" t="str">
        <f ca="1">IFERROR(IF($C2287="","",VLOOKUP(FİLTRE!$C2287,'SKT LİSTESİ'!$F:$AJ,14,0)),"")</f>
        <v/>
      </c>
      <c r="N2287" s="31" t="str">
        <f ca="1">IFERROR(IF($C2287="","",VLOOKUP(FİLTRE!$C2287,'SKT LİSTESİ'!$F:$AJ,22,0)),"")</f>
        <v/>
      </c>
      <c r="O2287" s="136" t="str">
        <f ca="1">IFERROR(IF($C2287="","",VLOOKUP(FİLTRE!$C2287,'SKT LİSTESİ'!$F:$AJ,23,0)),"")</f>
        <v/>
      </c>
      <c r="P2287" s="31"/>
      <c r="Q2287" s="31"/>
      <c r="R2287" s="137" t="str">
        <f ca="1">(IFERROR(IF($C2287="","",VLOOKUP(FİLTRE!$C2287,'SKT LİSTESİ'!$F:$AJ,15,0)),""))</f>
        <v/>
      </c>
      <c r="S2287" s="138" t="str">
        <f ca="1">IFERROR(IF($C2287="","",VLOOKUP(FİLTRE!$C2287,'SKT LİSTESİ'!$F:$AJ,16,0)),"")</f>
        <v/>
      </c>
      <c r="AF2287" s="179" t="str">
        <f t="shared" ca="1" si="142"/>
        <v/>
      </c>
      <c r="AG2287" s="179">
        <f t="shared" ca="1" si="143"/>
        <v>0</v>
      </c>
      <c r="AH2287" s="179">
        <f t="shared" ca="1" si="144"/>
        <v>0</v>
      </c>
    </row>
    <row r="2288" spans="2:34" ht="15.75" x14ac:dyDescent="0.25">
      <c r="B2288">
        <f t="shared" ca="1" si="141"/>
        <v>2276</v>
      </c>
      <c r="C2288" t="str">
        <f ca="1">IFERROR(VLOOKUP(B2288,'SKT LİSTESİ'!F:F,1,0),"")</f>
        <v/>
      </c>
      <c r="E2288" s="128" t="str">
        <f ca="1">IFERROR(IF($C2288="","",VLOOKUP(FİLTRE!$C2288,'SKT LİSTESİ'!$F:$S,5,0)),"")</f>
        <v/>
      </c>
      <c r="F2288" s="129" t="str">
        <f ca="1">IFERROR(IF($C2288="","",VLOOKUP(FİLTRE!$C2288,'SKT LİSTESİ'!$F:$S,7,0)),"")</f>
        <v/>
      </c>
      <c r="G2288" s="130" t="str">
        <f ca="1">IFERROR(IF($C2288="","",VLOOKUP(FİLTRE!$C2288,'SKT LİSTESİ'!$F:$S,8,0)),"")</f>
        <v/>
      </c>
      <c r="H2288" s="131" t="str">
        <f ca="1">IF(E2288="","",IF($C2288="","",VLOOKUP(FİLTRE!$C2288,'SKT LİSTESİ'!$F:$S,9,0)))</f>
        <v/>
      </c>
      <c r="I2288" s="132" t="str">
        <f ca="1">IFERROR(IF($C2288="","",VLOOKUP(FİLTRE!$C2288,'SKT LİSTESİ'!$F:$S,10,0)),"")</f>
        <v/>
      </c>
      <c r="J2288" s="133" t="str">
        <f ca="1">IFERROR(IF($C2288="","",VLOOKUP(FİLTRE!$C2288,'SKT LİSTESİ'!$F:$S,11,0)),"")</f>
        <v/>
      </c>
      <c r="K2288" s="134" t="str">
        <f ca="1">IFERROR(IF($C2288="","",VLOOKUP(FİLTRE!$C2288,'SKT LİSTESİ'!$F:$S,12,0)),"")</f>
        <v/>
      </c>
      <c r="L2288" s="134" t="str">
        <f ca="1">IFERROR(IF($C2288="","",VLOOKUP(FİLTRE!$C2288,'SKT LİSTESİ'!$F:$S,13,0)),"")</f>
        <v/>
      </c>
      <c r="M2288" s="135" t="str">
        <f ca="1">IFERROR(IF($C2288="","",VLOOKUP(FİLTRE!$C2288,'SKT LİSTESİ'!$F:$AJ,14,0)),"")</f>
        <v/>
      </c>
      <c r="N2288" s="31" t="str">
        <f ca="1">IFERROR(IF($C2288="","",VLOOKUP(FİLTRE!$C2288,'SKT LİSTESİ'!$F:$AJ,22,0)),"")</f>
        <v/>
      </c>
      <c r="O2288" s="136" t="str">
        <f ca="1">IFERROR(IF($C2288="","",VLOOKUP(FİLTRE!$C2288,'SKT LİSTESİ'!$F:$AJ,23,0)),"")</f>
        <v/>
      </c>
      <c r="P2288" s="31"/>
      <c r="Q2288" s="31"/>
      <c r="R2288" s="137" t="str">
        <f ca="1">(IFERROR(IF($C2288="","",VLOOKUP(FİLTRE!$C2288,'SKT LİSTESİ'!$F:$AJ,15,0)),""))</f>
        <v/>
      </c>
      <c r="S2288" s="138" t="str">
        <f ca="1">IFERROR(IF($C2288="","",VLOOKUP(FİLTRE!$C2288,'SKT LİSTESİ'!$F:$AJ,16,0)),"")</f>
        <v/>
      </c>
      <c r="AF2288" s="179" t="str">
        <f t="shared" ca="1" si="142"/>
        <v/>
      </c>
      <c r="AG2288" s="179">
        <f t="shared" ca="1" si="143"/>
        <v>0</v>
      </c>
      <c r="AH2288" s="179">
        <f t="shared" ca="1" si="144"/>
        <v>0</v>
      </c>
    </row>
    <row r="2289" spans="2:34" ht="15.75" x14ac:dyDescent="0.25">
      <c r="B2289">
        <f t="shared" ca="1" si="141"/>
        <v>2277</v>
      </c>
      <c r="C2289" t="str">
        <f ca="1">IFERROR(VLOOKUP(B2289,'SKT LİSTESİ'!F:F,1,0),"")</f>
        <v/>
      </c>
      <c r="E2289" s="128" t="str">
        <f ca="1">IFERROR(IF($C2289="","",VLOOKUP(FİLTRE!$C2289,'SKT LİSTESİ'!$F:$S,5,0)),"")</f>
        <v/>
      </c>
      <c r="F2289" s="129" t="str">
        <f ca="1">IFERROR(IF($C2289="","",VLOOKUP(FİLTRE!$C2289,'SKT LİSTESİ'!$F:$S,7,0)),"")</f>
        <v/>
      </c>
      <c r="G2289" s="130" t="str">
        <f ca="1">IFERROR(IF($C2289="","",VLOOKUP(FİLTRE!$C2289,'SKT LİSTESİ'!$F:$S,8,0)),"")</f>
        <v/>
      </c>
      <c r="H2289" s="131" t="str">
        <f ca="1">IF(E2289="","",IF($C2289="","",VLOOKUP(FİLTRE!$C2289,'SKT LİSTESİ'!$F:$S,9,0)))</f>
        <v/>
      </c>
      <c r="I2289" s="132" t="str">
        <f ca="1">IFERROR(IF($C2289="","",VLOOKUP(FİLTRE!$C2289,'SKT LİSTESİ'!$F:$S,10,0)),"")</f>
        <v/>
      </c>
      <c r="J2289" s="133" t="str">
        <f ca="1">IFERROR(IF($C2289="","",VLOOKUP(FİLTRE!$C2289,'SKT LİSTESİ'!$F:$S,11,0)),"")</f>
        <v/>
      </c>
      <c r="K2289" s="134" t="str">
        <f ca="1">IFERROR(IF($C2289="","",VLOOKUP(FİLTRE!$C2289,'SKT LİSTESİ'!$F:$S,12,0)),"")</f>
        <v/>
      </c>
      <c r="L2289" s="134" t="str">
        <f ca="1">IFERROR(IF($C2289="","",VLOOKUP(FİLTRE!$C2289,'SKT LİSTESİ'!$F:$S,13,0)),"")</f>
        <v/>
      </c>
      <c r="M2289" s="135" t="str">
        <f ca="1">IFERROR(IF($C2289="","",VLOOKUP(FİLTRE!$C2289,'SKT LİSTESİ'!$F:$AJ,14,0)),"")</f>
        <v/>
      </c>
      <c r="N2289" s="31" t="str">
        <f ca="1">IFERROR(IF($C2289="","",VLOOKUP(FİLTRE!$C2289,'SKT LİSTESİ'!$F:$AJ,22,0)),"")</f>
        <v/>
      </c>
      <c r="O2289" s="136" t="str">
        <f ca="1">IFERROR(IF($C2289="","",VLOOKUP(FİLTRE!$C2289,'SKT LİSTESİ'!$F:$AJ,23,0)),"")</f>
        <v/>
      </c>
      <c r="P2289" s="31"/>
      <c r="Q2289" s="31"/>
      <c r="R2289" s="137" t="str">
        <f ca="1">(IFERROR(IF($C2289="","",VLOOKUP(FİLTRE!$C2289,'SKT LİSTESİ'!$F:$AJ,15,0)),""))</f>
        <v/>
      </c>
      <c r="S2289" s="138" t="str">
        <f ca="1">IFERROR(IF($C2289="","",VLOOKUP(FİLTRE!$C2289,'SKT LİSTESİ'!$F:$AJ,16,0)),"")</f>
        <v/>
      </c>
      <c r="AF2289" s="179" t="str">
        <f t="shared" ca="1" si="142"/>
        <v/>
      </c>
      <c r="AG2289" s="179">
        <f t="shared" ca="1" si="143"/>
        <v>0</v>
      </c>
      <c r="AH2289" s="179">
        <f t="shared" ca="1" si="144"/>
        <v>0</v>
      </c>
    </row>
    <row r="2290" spans="2:34" ht="15.75" x14ac:dyDescent="0.25">
      <c r="B2290">
        <f t="shared" ca="1" si="141"/>
        <v>2278</v>
      </c>
      <c r="C2290" t="str">
        <f ca="1">IFERROR(VLOOKUP(B2290,'SKT LİSTESİ'!F:F,1,0),"")</f>
        <v/>
      </c>
      <c r="E2290" s="128" t="str">
        <f ca="1">IFERROR(IF($C2290="","",VLOOKUP(FİLTRE!$C2290,'SKT LİSTESİ'!$F:$S,5,0)),"")</f>
        <v/>
      </c>
      <c r="F2290" s="129" t="str">
        <f ca="1">IFERROR(IF($C2290="","",VLOOKUP(FİLTRE!$C2290,'SKT LİSTESİ'!$F:$S,7,0)),"")</f>
        <v/>
      </c>
      <c r="G2290" s="130" t="str">
        <f ca="1">IFERROR(IF($C2290="","",VLOOKUP(FİLTRE!$C2290,'SKT LİSTESİ'!$F:$S,8,0)),"")</f>
        <v/>
      </c>
      <c r="H2290" s="131" t="str">
        <f ca="1">IF(E2290="","",IF($C2290="","",VLOOKUP(FİLTRE!$C2290,'SKT LİSTESİ'!$F:$S,9,0)))</f>
        <v/>
      </c>
      <c r="I2290" s="132" t="str">
        <f ca="1">IFERROR(IF($C2290="","",VLOOKUP(FİLTRE!$C2290,'SKT LİSTESİ'!$F:$S,10,0)),"")</f>
        <v/>
      </c>
      <c r="J2290" s="133" t="str">
        <f ca="1">IFERROR(IF($C2290="","",VLOOKUP(FİLTRE!$C2290,'SKT LİSTESİ'!$F:$S,11,0)),"")</f>
        <v/>
      </c>
      <c r="K2290" s="134" t="str">
        <f ca="1">IFERROR(IF($C2290="","",VLOOKUP(FİLTRE!$C2290,'SKT LİSTESİ'!$F:$S,12,0)),"")</f>
        <v/>
      </c>
      <c r="L2290" s="134" t="str">
        <f ca="1">IFERROR(IF($C2290="","",VLOOKUP(FİLTRE!$C2290,'SKT LİSTESİ'!$F:$S,13,0)),"")</f>
        <v/>
      </c>
      <c r="M2290" s="135" t="str">
        <f ca="1">IFERROR(IF($C2290="","",VLOOKUP(FİLTRE!$C2290,'SKT LİSTESİ'!$F:$AJ,14,0)),"")</f>
        <v/>
      </c>
      <c r="N2290" s="31" t="str">
        <f ca="1">IFERROR(IF($C2290="","",VLOOKUP(FİLTRE!$C2290,'SKT LİSTESİ'!$F:$AJ,22,0)),"")</f>
        <v/>
      </c>
      <c r="O2290" s="136" t="str">
        <f ca="1">IFERROR(IF($C2290="","",VLOOKUP(FİLTRE!$C2290,'SKT LİSTESİ'!$F:$AJ,23,0)),"")</f>
        <v/>
      </c>
      <c r="P2290" s="31"/>
      <c r="Q2290" s="31"/>
      <c r="R2290" s="137" t="str">
        <f ca="1">(IFERROR(IF($C2290="","",VLOOKUP(FİLTRE!$C2290,'SKT LİSTESİ'!$F:$AJ,15,0)),""))</f>
        <v/>
      </c>
      <c r="S2290" s="138" t="str">
        <f ca="1">IFERROR(IF($C2290="","",VLOOKUP(FİLTRE!$C2290,'SKT LİSTESİ'!$F:$AJ,16,0)),"")</f>
        <v/>
      </c>
      <c r="AF2290" s="179" t="str">
        <f t="shared" ca="1" si="142"/>
        <v/>
      </c>
      <c r="AG2290" s="179">
        <f t="shared" ca="1" si="143"/>
        <v>0</v>
      </c>
      <c r="AH2290" s="179">
        <f t="shared" ca="1" si="144"/>
        <v>0</v>
      </c>
    </row>
    <row r="2291" spans="2:34" ht="15.75" x14ac:dyDescent="0.25">
      <c r="B2291">
        <f t="shared" ca="1" si="141"/>
        <v>2279</v>
      </c>
      <c r="C2291" t="str">
        <f ca="1">IFERROR(VLOOKUP(B2291,'SKT LİSTESİ'!F:F,1,0),"")</f>
        <v/>
      </c>
      <c r="E2291" s="128" t="str">
        <f ca="1">IFERROR(IF($C2291="","",VLOOKUP(FİLTRE!$C2291,'SKT LİSTESİ'!$F:$S,5,0)),"")</f>
        <v/>
      </c>
      <c r="F2291" s="129" t="str">
        <f ca="1">IFERROR(IF($C2291="","",VLOOKUP(FİLTRE!$C2291,'SKT LİSTESİ'!$F:$S,7,0)),"")</f>
        <v/>
      </c>
      <c r="G2291" s="130" t="str">
        <f ca="1">IFERROR(IF($C2291="","",VLOOKUP(FİLTRE!$C2291,'SKT LİSTESİ'!$F:$S,8,0)),"")</f>
        <v/>
      </c>
      <c r="H2291" s="131" t="str">
        <f ca="1">IF(E2291="","",IF($C2291="","",VLOOKUP(FİLTRE!$C2291,'SKT LİSTESİ'!$F:$S,9,0)))</f>
        <v/>
      </c>
      <c r="I2291" s="132" t="str">
        <f ca="1">IFERROR(IF($C2291="","",VLOOKUP(FİLTRE!$C2291,'SKT LİSTESİ'!$F:$S,10,0)),"")</f>
        <v/>
      </c>
      <c r="J2291" s="133" t="str">
        <f ca="1">IFERROR(IF($C2291="","",VLOOKUP(FİLTRE!$C2291,'SKT LİSTESİ'!$F:$S,11,0)),"")</f>
        <v/>
      </c>
      <c r="K2291" s="134" t="str">
        <f ca="1">IFERROR(IF($C2291="","",VLOOKUP(FİLTRE!$C2291,'SKT LİSTESİ'!$F:$S,12,0)),"")</f>
        <v/>
      </c>
      <c r="L2291" s="134" t="str">
        <f ca="1">IFERROR(IF($C2291="","",VLOOKUP(FİLTRE!$C2291,'SKT LİSTESİ'!$F:$S,13,0)),"")</f>
        <v/>
      </c>
      <c r="M2291" s="135" t="str">
        <f ca="1">IFERROR(IF($C2291="","",VLOOKUP(FİLTRE!$C2291,'SKT LİSTESİ'!$F:$AJ,14,0)),"")</f>
        <v/>
      </c>
      <c r="N2291" s="31" t="str">
        <f ca="1">IFERROR(IF($C2291="","",VLOOKUP(FİLTRE!$C2291,'SKT LİSTESİ'!$F:$AJ,22,0)),"")</f>
        <v/>
      </c>
      <c r="O2291" s="136" t="str">
        <f ca="1">IFERROR(IF($C2291="","",VLOOKUP(FİLTRE!$C2291,'SKT LİSTESİ'!$F:$AJ,23,0)),"")</f>
        <v/>
      </c>
      <c r="P2291" s="31"/>
      <c r="Q2291" s="31"/>
      <c r="R2291" s="137" t="str">
        <f ca="1">(IFERROR(IF($C2291="","",VLOOKUP(FİLTRE!$C2291,'SKT LİSTESİ'!$F:$AJ,15,0)),""))</f>
        <v/>
      </c>
      <c r="S2291" s="138" t="str">
        <f ca="1">IFERROR(IF($C2291="","",VLOOKUP(FİLTRE!$C2291,'SKT LİSTESİ'!$F:$AJ,16,0)),"")</f>
        <v/>
      </c>
      <c r="AF2291" s="179" t="str">
        <f t="shared" ca="1" si="142"/>
        <v/>
      </c>
      <c r="AG2291" s="179">
        <f t="shared" ca="1" si="143"/>
        <v>0</v>
      </c>
      <c r="AH2291" s="179">
        <f t="shared" ca="1" si="144"/>
        <v>0</v>
      </c>
    </row>
    <row r="2292" spans="2:34" ht="15.75" x14ac:dyDescent="0.25">
      <c r="B2292">
        <f t="shared" ca="1" si="141"/>
        <v>2280</v>
      </c>
      <c r="C2292" t="str">
        <f ca="1">IFERROR(VLOOKUP(B2292,'SKT LİSTESİ'!F:F,1,0),"")</f>
        <v/>
      </c>
      <c r="E2292" s="128" t="str">
        <f ca="1">IFERROR(IF($C2292="","",VLOOKUP(FİLTRE!$C2292,'SKT LİSTESİ'!$F:$S,5,0)),"")</f>
        <v/>
      </c>
      <c r="F2292" s="129" t="str">
        <f ca="1">IFERROR(IF($C2292="","",VLOOKUP(FİLTRE!$C2292,'SKT LİSTESİ'!$F:$S,7,0)),"")</f>
        <v/>
      </c>
      <c r="G2292" s="130" t="str">
        <f ca="1">IFERROR(IF($C2292="","",VLOOKUP(FİLTRE!$C2292,'SKT LİSTESİ'!$F:$S,8,0)),"")</f>
        <v/>
      </c>
      <c r="H2292" s="131" t="str">
        <f ca="1">IF(E2292="","",IF($C2292="","",VLOOKUP(FİLTRE!$C2292,'SKT LİSTESİ'!$F:$S,9,0)))</f>
        <v/>
      </c>
      <c r="I2292" s="132" t="str">
        <f ca="1">IFERROR(IF($C2292="","",VLOOKUP(FİLTRE!$C2292,'SKT LİSTESİ'!$F:$S,10,0)),"")</f>
        <v/>
      </c>
      <c r="J2292" s="133" t="str">
        <f ca="1">IFERROR(IF($C2292="","",VLOOKUP(FİLTRE!$C2292,'SKT LİSTESİ'!$F:$S,11,0)),"")</f>
        <v/>
      </c>
      <c r="K2292" s="134" t="str">
        <f ca="1">IFERROR(IF($C2292="","",VLOOKUP(FİLTRE!$C2292,'SKT LİSTESİ'!$F:$S,12,0)),"")</f>
        <v/>
      </c>
      <c r="L2292" s="134" t="str">
        <f ca="1">IFERROR(IF($C2292="","",VLOOKUP(FİLTRE!$C2292,'SKT LİSTESİ'!$F:$S,13,0)),"")</f>
        <v/>
      </c>
      <c r="M2292" s="135" t="str">
        <f ca="1">IFERROR(IF($C2292="","",VLOOKUP(FİLTRE!$C2292,'SKT LİSTESİ'!$F:$AJ,14,0)),"")</f>
        <v/>
      </c>
      <c r="N2292" s="31" t="str">
        <f ca="1">IFERROR(IF($C2292="","",VLOOKUP(FİLTRE!$C2292,'SKT LİSTESİ'!$F:$AJ,22,0)),"")</f>
        <v/>
      </c>
      <c r="O2292" s="136" t="str">
        <f ca="1">IFERROR(IF($C2292="","",VLOOKUP(FİLTRE!$C2292,'SKT LİSTESİ'!$F:$AJ,23,0)),"")</f>
        <v/>
      </c>
      <c r="P2292" s="31"/>
      <c r="Q2292" s="31"/>
      <c r="R2292" s="137" t="str">
        <f ca="1">(IFERROR(IF($C2292="","",VLOOKUP(FİLTRE!$C2292,'SKT LİSTESİ'!$F:$AJ,15,0)),""))</f>
        <v/>
      </c>
      <c r="S2292" s="138" t="str">
        <f ca="1">IFERROR(IF($C2292="","",VLOOKUP(FİLTRE!$C2292,'SKT LİSTESİ'!$F:$AJ,16,0)),"")</f>
        <v/>
      </c>
      <c r="AF2292" s="179" t="str">
        <f t="shared" ca="1" si="142"/>
        <v/>
      </c>
      <c r="AG2292" s="179">
        <f t="shared" ca="1" si="143"/>
        <v>0</v>
      </c>
      <c r="AH2292" s="179">
        <f t="shared" ca="1" si="144"/>
        <v>0</v>
      </c>
    </row>
    <row r="2293" spans="2:34" ht="15.75" x14ac:dyDescent="0.25">
      <c r="B2293">
        <f t="shared" ca="1" si="141"/>
        <v>2281</v>
      </c>
      <c r="C2293" t="str">
        <f ca="1">IFERROR(VLOOKUP(B2293,'SKT LİSTESİ'!F:F,1,0),"")</f>
        <v/>
      </c>
      <c r="E2293" s="128" t="str">
        <f ca="1">IFERROR(IF($C2293="","",VLOOKUP(FİLTRE!$C2293,'SKT LİSTESİ'!$F:$S,5,0)),"")</f>
        <v/>
      </c>
      <c r="F2293" s="129" t="str">
        <f ca="1">IFERROR(IF($C2293="","",VLOOKUP(FİLTRE!$C2293,'SKT LİSTESİ'!$F:$S,7,0)),"")</f>
        <v/>
      </c>
      <c r="G2293" s="130" t="str">
        <f ca="1">IFERROR(IF($C2293="","",VLOOKUP(FİLTRE!$C2293,'SKT LİSTESİ'!$F:$S,8,0)),"")</f>
        <v/>
      </c>
      <c r="H2293" s="131" t="str">
        <f ca="1">IF(E2293="","",IF($C2293="","",VLOOKUP(FİLTRE!$C2293,'SKT LİSTESİ'!$F:$S,9,0)))</f>
        <v/>
      </c>
      <c r="I2293" s="132" t="str">
        <f ca="1">IFERROR(IF($C2293="","",VLOOKUP(FİLTRE!$C2293,'SKT LİSTESİ'!$F:$S,10,0)),"")</f>
        <v/>
      </c>
      <c r="J2293" s="133" t="str">
        <f ca="1">IFERROR(IF($C2293="","",VLOOKUP(FİLTRE!$C2293,'SKT LİSTESİ'!$F:$S,11,0)),"")</f>
        <v/>
      </c>
      <c r="K2293" s="134" t="str">
        <f ca="1">IFERROR(IF($C2293="","",VLOOKUP(FİLTRE!$C2293,'SKT LİSTESİ'!$F:$S,12,0)),"")</f>
        <v/>
      </c>
      <c r="L2293" s="134" t="str">
        <f ca="1">IFERROR(IF($C2293="","",VLOOKUP(FİLTRE!$C2293,'SKT LİSTESİ'!$F:$S,13,0)),"")</f>
        <v/>
      </c>
      <c r="M2293" s="135" t="str">
        <f ca="1">IFERROR(IF($C2293="","",VLOOKUP(FİLTRE!$C2293,'SKT LİSTESİ'!$F:$AJ,14,0)),"")</f>
        <v/>
      </c>
      <c r="N2293" s="31" t="str">
        <f ca="1">IFERROR(IF($C2293="","",VLOOKUP(FİLTRE!$C2293,'SKT LİSTESİ'!$F:$AJ,22,0)),"")</f>
        <v/>
      </c>
      <c r="O2293" s="136" t="str">
        <f ca="1">IFERROR(IF($C2293="","",VLOOKUP(FİLTRE!$C2293,'SKT LİSTESİ'!$F:$AJ,23,0)),"")</f>
        <v/>
      </c>
      <c r="P2293" s="31"/>
      <c r="Q2293" s="31"/>
      <c r="R2293" s="137" t="str">
        <f ca="1">(IFERROR(IF($C2293="","",VLOOKUP(FİLTRE!$C2293,'SKT LİSTESİ'!$F:$AJ,15,0)),""))</f>
        <v/>
      </c>
      <c r="S2293" s="138" t="str">
        <f ca="1">IFERROR(IF($C2293="","",VLOOKUP(FİLTRE!$C2293,'SKT LİSTESİ'!$F:$AJ,16,0)),"")</f>
        <v/>
      </c>
      <c r="AF2293" s="179" t="str">
        <f t="shared" ca="1" si="142"/>
        <v/>
      </c>
      <c r="AG2293" s="179">
        <f t="shared" ca="1" si="143"/>
        <v>0</v>
      </c>
      <c r="AH2293" s="179">
        <f t="shared" ca="1" si="144"/>
        <v>0</v>
      </c>
    </row>
    <row r="2294" spans="2:34" ht="15.75" x14ac:dyDescent="0.25">
      <c r="B2294">
        <f t="shared" ca="1" si="141"/>
        <v>2282</v>
      </c>
      <c r="C2294" t="str">
        <f ca="1">IFERROR(VLOOKUP(B2294,'SKT LİSTESİ'!F:F,1,0),"")</f>
        <v/>
      </c>
      <c r="E2294" s="128" t="str">
        <f ca="1">IFERROR(IF($C2294="","",VLOOKUP(FİLTRE!$C2294,'SKT LİSTESİ'!$F:$S,5,0)),"")</f>
        <v/>
      </c>
      <c r="F2294" s="129" t="str">
        <f ca="1">IFERROR(IF($C2294="","",VLOOKUP(FİLTRE!$C2294,'SKT LİSTESİ'!$F:$S,7,0)),"")</f>
        <v/>
      </c>
      <c r="G2294" s="130" t="str">
        <f ca="1">IFERROR(IF($C2294="","",VLOOKUP(FİLTRE!$C2294,'SKT LİSTESİ'!$F:$S,8,0)),"")</f>
        <v/>
      </c>
      <c r="H2294" s="131" t="str">
        <f ca="1">IF(E2294="","",IF($C2294="","",VLOOKUP(FİLTRE!$C2294,'SKT LİSTESİ'!$F:$S,9,0)))</f>
        <v/>
      </c>
      <c r="I2294" s="132" t="str">
        <f ca="1">IFERROR(IF($C2294="","",VLOOKUP(FİLTRE!$C2294,'SKT LİSTESİ'!$F:$S,10,0)),"")</f>
        <v/>
      </c>
      <c r="J2294" s="133" t="str">
        <f ca="1">IFERROR(IF($C2294="","",VLOOKUP(FİLTRE!$C2294,'SKT LİSTESİ'!$F:$S,11,0)),"")</f>
        <v/>
      </c>
      <c r="K2294" s="134" t="str">
        <f ca="1">IFERROR(IF($C2294="","",VLOOKUP(FİLTRE!$C2294,'SKT LİSTESİ'!$F:$S,12,0)),"")</f>
        <v/>
      </c>
      <c r="L2294" s="134" t="str">
        <f ca="1">IFERROR(IF($C2294="","",VLOOKUP(FİLTRE!$C2294,'SKT LİSTESİ'!$F:$S,13,0)),"")</f>
        <v/>
      </c>
      <c r="M2294" s="135" t="str">
        <f ca="1">IFERROR(IF($C2294="","",VLOOKUP(FİLTRE!$C2294,'SKT LİSTESİ'!$F:$AJ,14,0)),"")</f>
        <v/>
      </c>
      <c r="N2294" s="31" t="str">
        <f ca="1">IFERROR(IF($C2294="","",VLOOKUP(FİLTRE!$C2294,'SKT LİSTESİ'!$F:$AJ,22,0)),"")</f>
        <v/>
      </c>
      <c r="O2294" s="136" t="str">
        <f ca="1">IFERROR(IF($C2294="","",VLOOKUP(FİLTRE!$C2294,'SKT LİSTESİ'!$F:$AJ,23,0)),"")</f>
        <v/>
      </c>
      <c r="P2294" s="31"/>
      <c r="Q2294" s="31"/>
      <c r="R2294" s="137" t="str">
        <f ca="1">(IFERROR(IF($C2294="","",VLOOKUP(FİLTRE!$C2294,'SKT LİSTESİ'!$F:$AJ,15,0)),""))</f>
        <v/>
      </c>
      <c r="S2294" s="138" t="str">
        <f ca="1">IFERROR(IF($C2294="","",VLOOKUP(FİLTRE!$C2294,'SKT LİSTESİ'!$F:$AJ,16,0)),"")</f>
        <v/>
      </c>
      <c r="AF2294" s="179" t="str">
        <f t="shared" ca="1" si="142"/>
        <v/>
      </c>
      <c r="AG2294" s="179">
        <f t="shared" ca="1" si="143"/>
        <v>0</v>
      </c>
      <c r="AH2294" s="179">
        <f t="shared" ca="1" si="144"/>
        <v>0</v>
      </c>
    </row>
    <row r="2295" spans="2:34" ht="15.75" x14ac:dyDescent="0.25">
      <c r="B2295">
        <f t="shared" ca="1" si="141"/>
        <v>2283</v>
      </c>
      <c r="C2295" t="str">
        <f ca="1">IFERROR(VLOOKUP(B2295,'SKT LİSTESİ'!F:F,1,0),"")</f>
        <v/>
      </c>
      <c r="E2295" s="128" t="str">
        <f ca="1">IFERROR(IF($C2295="","",VLOOKUP(FİLTRE!$C2295,'SKT LİSTESİ'!$F:$S,5,0)),"")</f>
        <v/>
      </c>
      <c r="F2295" s="129" t="str">
        <f ca="1">IFERROR(IF($C2295="","",VLOOKUP(FİLTRE!$C2295,'SKT LİSTESİ'!$F:$S,7,0)),"")</f>
        <v/>
      </c>
      <c r="G2295" s="130" t="str">
        <f ca="1">IFERROR(IF($C2295="","",VLOOKUP(FİLTRE!$C2295,'SKT LİSTESİ'!$F:$S,8,0)),"")</f>
        <v/>
      </c>
      <c r="H2295" s="131" t="str">
        <f ca="1">IF(E2295="","",IF($C2295="","",VLOOKUP(FİLTRE!$C2295,'SKT LİSTESİ'!$F:$S,9,0)))</f>
        <v/>
      </c>
      <c r="I2295" s="132" t="str">
        <f ca="1">IFERROR(IF($C2295="","",VLOOKUP(FİLTRE!$C2295,'SKT LİSTESİ'!$F:$S,10,0)),"")</f>
        <v/>
      </c>
      <c r="J2295" s="133" t="str">
        <f ca="1">IFERROR(IF($C2295="","",VLOOKUP(FİLTRE!$C2295,'SKT LİSTESİ'!$F:$S,11,0)),"")</f>
        <v/>
      </c>
      <c r="K2295" s="134" t="str">
        <f ca="1">IFERROR(IF($C2295="","",VLOOKUP(FİLTRE!$C2295,'SKT LİSTESİ'!$F:$S,12,0)),"")</f>
        <v/>
      </c>
      <c r="L2295" s="134" t="str">
        <f ca="1">IFERROR(IF($C2295="","",VLOOKUP(FİLTRE!$C2295,'SKT LİSTESİ'!$F:$S,13,0)),"")</f>
        <v/>
      </c>
      <c r="M2295" s="135" t="str">
        <f ca="1">IFERROR(IF($C2295="","",VLOOKUP(FİLTRE!$C2295,'SKT LİSTESİ'!$F:$AJ,14,0)),"")</f>
        <v/>
      </c>
      <c r="N2295" s="31" t="str">
        <f ca="1">IFERROR(IF($C2295="","",VLOOKUP(FİLTRE!$C2295,'SKT LİSTESİ'!$F:$AJ,22,0)),"")</f>
        <v/>
      </c>
      <c r="O2295" s="136" t="str">
        <f ca="1">IFERROR(IF($C2295="","",VLOOKUP(FİLTRE!$C2295,'SKT LİSTESİ'!$F:$AJ,23,0)),"")</f>
        <v/>
      </c>
      <c r="P2295" s="31"/>
      <c r="Q2295" s="31"/>
      <c r="R2295" s="137" t="str">
        <f ca="1">(IFERROR(IF($C2295="","",VLOOKUP(FİLTRE!$C2295,'SKT LİSTESİ'!$F:$AJ,15,0)),""))</f>
        <v/>
      </c>
      <c r="S2295" s="138" t="str">
        <f ca="1">IFERROR(IF($C2295="","",VLOOKUP(FİLTRE!$C2295,'SKT LİSTESİ'!$F:$AJ,16,0)),"")</f>
        <v/>
      </c>
      <c r="AF2295" s="179" t="str">
        <f t="shared" ca="1" si="142"/>
        <v/>
      </c>
      <c r="AG2295" s="179">
        <f t="shared" ca="1" si="143"/>
        <v>0</v>
      </c>
      <c r="AH2295" s="179">
        <f t="shared" ca="1" si="144"/>
        <v>0</v>
      </c>
    </row>
    <row r="2296" spans="2:34" ht="15.75" x14ac:dyDescent="0.25">
      <c r="B2296">
        <f t="shared" ca="1" si="141"/>
        <v>2284</v>
      </c>
      <c r="C2296" t="str">
        <f ca="1">IFERROR(VLOOKUP(B2296,'SKT LİSTESİ'!F:F,1,0),"")</f>
        <v/>
      </c>
      <c r="E2296" s="128" t="str">
        <f ca="1">IFERROR(IF($C2296="","",VLOOKUP(FİLTRE!$C2296,'SKT LİSTESİ'!$F:$S,5,0)),"")</f>
        <v/>
      </c>
      <c r="F2296" s="129" t="str">
        <f ca="1">IFERROR(IF($C2296="","",VLOOKUP(FİLTRE!$C2296,'SKT LİSTESİ'!$F:$S,7,0)),"")</f>
        <v/>
      </c>
      <c r="G2296" s="130" t="str">
        <f ca="1">IFERROR(IF($C2296="","",VLOOKUP(FİLTRE!$C2296,'SKT LİSTESİ'!$F:$S,8,0)),"")</f>
        <v/>
      </c>
      <c r="H2296" s="131" t="str">
        <f ca="1">IF(E2296="","",IF($C2296="","",VLOOKUP(FİLTRE!$C2296,'SKT LİSTESİ'!$F:$S,9,0)))</f>
        <v/>
      </c>
      <c r="I2296" s="132" t="str">
        <f ca="1">IFERROR(IF($C2296="","",VLOOKUP(FİLTRE!$C2296,'SKT LİSTESİ'!$F:$S,10,0)),"")</f>
        <v/>
      </c>
      <c r="J2296" s="133" t="str">
        <f ca="1">IFERROR(IF($C2296="","",VLOOKUP(FİLTRE!$C2296,'SKT LİSTESİ'!$F:$S,11,0)),"")</f>
        <v/>
      </c>
      <c r="K2296" s="134" t="str">
        <f ca="1">IFERROR(IF($C2296="","",VLOOKUP(FİLTRE!$C2296,'SKT LİSTESİ'!$F:$S,12,0)),"")</f>
        <v/>
      </c>
      <c r="L2296" s="134" t="str">
        <f ca="1">IFERROR(IF($C2296="","",VLOOKUP(FİLTRE!$C2296,'SKT LİSTESİ'!$F:$S,13,0)),"")</f>
        <v/>
      </c>
      <c r="M2296" s="135" t="str">
        <f ca="1">IFERROR(IF($C2296="","",VLOOKUP(FİLTRE!$C2296,'SKT LİSTESİ'!$F:$AJ,14,0)),"")</f>
        <v/>
      </c>
      <c r="N2296" s="31" t="str">
        <f ca="1">IFERROR(IF($C2296="","",VLOOKUP(FİLTRE!$C2296,'SKT LİSTESİ'!$F:$AJ,22,0)),"")</f>
        <v/>
      </c>
      <c r="O2296" s="136" t="str">
        <f ca="1">IFERROR(IF($C2296="","",VLOOKUP(FİLTRE!$C2296,'SKT LİSTESİ'!$F:$AJ,23,0)),"")</f>
        <v/>
      </c>
      <c r="P2296" s="31"/>
      <c r="Q2296" s="31"/>
      <c r="R2296" s="137" t="str">
        <f ca="1">(IFERROR(IF($C2296="","",VLOOKUP(FİLTRE!$C2296,'SKT LİSTESİ'!$F:$AJ,15,0)),""))</f>
        <v/>
      </c>
      <c r="S2296" s="138" t="str">
        <f ca="1">IFERROR(IF($C2296="","",VLOOKUP(FİLTRE!$C2296,'SKT LİSTESİ'!$F:$AJ,16,0)),"")</f>
        <v/>
      </c>
      <c r="AF2296" s="179" t="str">
        <f t="shared" ca="1" si="142"/>
        <v/>
      </c>
      <c r="AG2296" s="179">
        <f t="shared" ca="1" si="143"/>
        <v>0</v>
      </c>
      <c r="AH2296" s="179">
        <f t="shared" ca="1" si="144"/>
        <v>0</v>
      </c>
    </row>
    <row r="2297" spans="2:34" ht="15.75" x14ac:dyDescent="0.25">
      <c r="B2297">
        <f t="shared" ca="1" si="141"/>
        <v>2285</v>
      </c>
      <c r="C2297" t="str">
        <f ca="1">IFERROR(VLOOKUP(B2297,'SKT LİSTESİ'!F:F,1,0),"")</f>
        <v/>
      </c>
      <c r="E2297" s="128" t="str">
        <f ca="1">IFERROR(IF($C2297="","",VLOOKUP(FİLTRE!$C2297,'SKT LİSTESİ'!$F:$S,5,0)),"")</f>
        <v/>
      </c>
      <c r="F2297" s="129" t="str">
        <f ca="1">IFERROR(IF($C2297="","",VLOOKUP(FİLTRE!$C2297,'SKT LİSTESİ'!$F:$S,7,0)),"")</f>
        <v/>
      </c>
      <c r="G2297" s="130" t="str">
        <f ca="1">IFERROR(IF($C2297="","",VLOOKUP(FİLTRE!$C2297,'SKT LİSTESİ'!$F:$S,8,0)),"")</f>
        <v/>
      </c>
      <c r="H2297" s="131" t="str">
        <f ca="1">IF(E2297="","",IF($C2297="","",VLOOKUP(FİLTRE!$C2297,'SKT LİSTESİ'!$F:$S,9,0)))</f>
        <v/>
      </c>
      <c r="I2297" s="132" t="str">
        <f ca="1">IFERROR(IF($C2297="","",VLOOKUP(FİLTRE!$C2297,'SKT LİSTESİ'!$F:$S,10,0)),"")</f>
        <v/>
      </c>
      <c r="J2297" s="133" t="str">
        <f ca="1">IFERROR(IF($C2297="","",VLOOKUP(FİLTRE!$C2297,'SKT LİSTESİ'!$F:$S,11,0)),"")</f>
        <v/>
      </c>
      <c r="K2297" s="134" t="str">
        <f ca="1">IFERROR(IF($C2297="","",VLOOKUP(FİLTRE!$C2297,'SKT LİSTESİ'!$F:$S,12,0)),"")</f>
        <v/>
      </c>
      <c r="L2297" s="134" t="str">
        <f ca="1">IFERROR(IF($C2297="","",VLOOKUP(FİLTRE!$C2297,'SKT LİSTESİ'!$F:$S,13,0)),"")</f>
        <v/>
      </c>
      <c r="M2297" s="135" t="str">
        <f ca="1">IFERROR(IF($C2297="","",VLOOKUP(FİLTRE!$C2297,'SKT LİSTESİ'!$F:$AJ,14,0)),"")</f>
        <v/>
      </c>
      <c r="N2297" s="31" t="str">
        <f ca="1">IFERROR(IF($C2297="","",VLOOKUP(FİLTRE!$C2297,'SKT LİSTESİ'!$F:$AJ,22,0)),"")</f>
        <v/>
      </c>
      <c r="O2297" s="136" t="str">
        <f ca="1">IFERROR(IF($C2297="","",VLOOKUP(FİLTRE!$C2297,'SKT LİSTESİ'!$F:$AJ,23,0)),"")</f>
        <v/>
      </c>
      <c r="P2297" s="31"/>
      <c r="Q2297" s="31"/>
      <c r="R2297" s="137" t="str">
        <f ca="1">(IFERROR(IF($C2297="","",VLOOKUP(FİLTRE!$C2297,'SKT LİSTESİ'!$F:$AJ,15,0)),""))</f>
        <v/>
      </c>
      <c r="S2297" s="138" t="str">
        <f ca="1">IFERROR(IF($C2297="","",VLOOKUP(FİLTRE!$C2297,'SKT LİSTESİ'!$F:$AJ,16,0)),"")</f>
        <v/>
      </c>
      <c r="AF2297" s="179" t="str">
        <f t="shared" ca="1" si="142"/>
        <v/>
      </c>
      <c r="AG2297" s="179">
        <f t="shared" ca="1" si="143"/>
        <v>0</v>
      </c>
      <c r="AH2297" s="179">
        <f t="shared" ca="1" si="144"/>
        <v>0</v>
      </c>
    </row>
    <row r="2298" spans="2:34" ht="15.75" x14ac:dyDescent="0.25">
      <c r="B2298">
        <f t="shared" ca="1" si="141"/>
        <v>2286</v>
      </c>
      <c r="C2298" t="str">
        <f ca="1">IFERROR(VLOOKUP(B2298,'SKT LİSTESİ'!F:F,1,0),"")</f>
        <v/>
      </c>
      <c r="E2298" s="128" t="str">
        <f ca="1">IFERROR(IF($C2298="","",VLOOKUP(FİLTRE!$C2298,'SKT LİSTESİ'!$F:$S,5,0)),"")</f>
        <v/>
      </c>
      <c r="F2298" s="129" t="str">
        <f ca="1">IFERROR(IF($C2298="","",VLOOKUP(FİLTRE!$C2298,'SKT LİSTESİ'!$F:$S,7,0)),"")</f>
        <v/>
      </c>
      <c r="G2298" s="130" t="str">
        <f ca="1">IFERROR(IF($C2298="","",VLOOKUP(FİLTRE!$C2298,'SKT LİSTESİ'!$F:$S,8,0)),"")</f>
        <v/>
      </c>
      <c r="H2298" s="131" t="str">
        <f ca="1">IF(E2298="","",IF($C2298="","",VLOOKUP(FİLTRE!$C2298,'SKT LİSTESİ'!$F:$S,9,0)))</f>
        <v/>
      </c>
      <c r="I2298" s="132" t="str">
        <f ca="1">IFERROR(IF($C2298="","",VLOOKUP(FİLTRE!$C2298,'SKT LİSTESİ'!$F:$S,10,0)),"")</f>
        <v/>
      </c>
      <c r="J2298" s="133" t="str">
        <f ca="1">IFERROR(IF($C2298="","",VLOOKUP(FİLTRE!$C2298,'SKT LİSTESİ'!$F:$S,11,0)),"")</f>
        <v/>
      </c>
      <c r="K2298" s="134" t="str">
        <f ca="1">IFERROR(IF($C2298="","",VLOOKUP(FİLTRE!$C2298,'SKT LİSTESİ'!$F:$S,12,0)),"")</f>
        <v/>
      </c>
      <c r="L2298" s="134" t="str">
        <f ca="1">IFERROR(IF($C2298="","",VLOOKUP(FİLTRE!$C2298,'SKT LİSTESİ'!$F:$S,13,0)),"")</f>
        <v/>
      </c>
      <c r="M2298" s="135" t="str">
        <f ca="1">IFERROR(IF($C2298="","",VLOOKUP(FİLTRE!$C2298,'SKT LİSTESİ'!$F:$AJ,14,0)),"")</f>
        <v/>
      </c>
      <c r="N2298" s="31" t="str">
        <f ca="1">IFERROR(IF($C2298="","",VLOOKUP(FİLTRE!$C2298,'SKT LİSTESİ'!$F:$AJ,22,0)),"")</f>
        <v/>
      </c>
      <c r="O2298" s="136" t="str">
        <f ca="1">IFERROR(IF($C2298="","",VLOOKUP(FİLTRE!$C2298,'SKT LİSTESİ'!$F:$AJ,23,0)),"")</f>
        <v/>
      </c>
      <c r="P2298" s="31"/>
      <c r="Q2298" s="31"/>
      <c r="R2298" s="137" t="str">
        <f ca="1">(IFERROR(IF($C2298="","",VLOOKUP(FİLTRE!$C2298,'SKT LİSTESİ'!$F:$AJ,15,0)),""))</f>
        <v/>
      </c>
      <c r="S2298" s="138" t="str">
        <f ca="1">IFERROR(IF($C2298="","",VLOOKUP(FİLTRE!$C2298,'SKT LİSTESİ'!$F:$AJ,16,0)),"")</f>
        <v/>
      </c>
      <c r="AF2298" s="179" t="str">
        <f t="shared" ca="1" si="142"/>
        <v/>
      </c>
      <c r="AG2298" s="179">
        <f t="shared" ca="1" si="143"/>
        <v>0</v>
      </c>
      <c r="AH2298" s="179">
        <f t="shared" ca="1" si="144"/>
        <v>0</v>
      </c>
    </row>
    <row r="2299" spans="2:34" ht="15.75" x14ac:dyDescent="0.25">
      <c r="B2299">
        <f t="shared" ca="1" si="141"/>
        <v>2287</v>
      </c>
      <c r="C2299" t="str">
        <f ca="1">IFERROR(VLOOKUP(B2299,'SKT LİSTESİ'!F:F,1,0),"")</f>
        <v/>
      </c>
      <c r="E2299" s="128" t="str">
        <f ca="1">IFERROR(IF($C2299="","",VLOOKUP(FİLTRE!$C2299,'SKT LİSTESİ'!$F:$S,5,0)),"")</f>
        <v/>
      </c>
      <c r="F2299" s="129" t="str">
        <f ca="1">IFERROR(IF($C2299="","",VLOOKUP(FİLTRE!$C2299,'SKT LİSTESİ'!$F:$S,7,0)),"")</f>
        <v/>
      </c>
      <c r="G2299" s="130" t="str">
        <f ca="1">IFERROR(IF($C2299="","",VLOOKUP(FİLTRE!$C2299,'SKT LİSTESİ'!$F:$S,8,0)),"")</f>
        <v/>
      </c>
      <c r="H2299" s="131" t="str">
        <f ca="1">IF(E2299="","",IF($C2299="","",VLOOKUP(FİLTRE!$C2299,'SKT LİSTESİ'!$F:$S,9,0)))</f>
        <v/>
      </c>
      <c r="I2299" s="132" t="str">
        <f ca="1">IFERROR(IF($C2299="","",VLOOKUP(FİLTRE!$C2299,'SKT LİSTESİ'!$F:$S,10,0)),"")</f>
        <v/>
      </c>
      <c r="J2299" s="133" t="str">
        <f ca="1">IFERROR(IF($C2299="","",VLOOKUP(FİLTRE!$C2299,'SKT LİSTESİ'!$F:$S,11,0)),"")</f>
        <v/>
      </c>
      <c r="K2299" s="134" t="str">
        <f ca="1">IFERROR(IF($C2299="","",VLOOKUP(FİLTRE!$C2299,'SKT LİSTESİ'!$F:$S,12,0)),"")</f>
        <v/>
      </c>
      <c r="L2299" s="134" t="str">
        <f ca="1">IFERROR(IF($C2299="","",VLOOKUP(FİLTRE!$C2299,'SKT LİSTESİ'!$F:$S,13,0)),"")</f>
        <v/>
      </c>
      <c r="M2299" s="135" t="str">
        <f ca="1">IFERROR(IF($C2299="","",VLOOKUP(FİLTRE!$C2299,'SKT LİSTESİ'!$F:$AJ,14,0)),"")</f>
        <v/>
      </c>
      <c r="N2299" s="31" t="str">
        <f ca="1">IFERROR(IF($C2299="","",VLOOKUP(FİLTRE!$C2299,'SKT LİSTESİ'!$F:$AJ,22,0)),"")</f>
        <v/>
      </c>
      <c r="O2299" s="136" t="str">
        <f ca="1">IFERROR(IF($C2299="","",VLOOKUP(FİLTRE!$C2299,'SKT LİSTESİ'!$F:$AJ,23,0)),"")</f>
        <v/>
      </c>
      <c r="P2299" s="31"/>
      <c r="Q2299" s="31"/>
      <c r="R2299" s="137" t="str">
        <f ca="1">(IFERROR(IF($C2299="","",VLOOKUP(FİLTRE!$C2299,'SKT LİSTESİ'!$F:$AJ,15,0)),""))</f>
        <v/>
      </c>
      <c r="S2299" s="138" t="str">
        <f ca="1">IFERROR(IF($C2299="","",VLOOKUP(FİLTRE!$C2299,'SKT LİSTESİ'!$F:$AJ,16,0)),"")</f>
        <v/>
      </c>
      <c r="AF2299" s="179" t="str">
        <f t="shared" ca="1" si="142"/>
        <v/>
      </c>
      <c r="AG2299" s="179">
        <f t="shared" ca="1" si="143"/>
        <v>0</v>
      </c>
      <c r="AH2299" s="179">
        <f t="shared" ca="1" si="144"/>
        <v>0</v>
      </c>
    </row>
    <row r="2300" spans="2:34" ht="15.75" x14ac:dyDescent="0.25">
      <c r="B2300">
        <f t="shared" ca="1" si="141"/>
        <v>2288</v>
      </c>
      <c r="C2300" t="str">
        <f ca="1">IFERROR(VLOOKUP(B2300,'SKT LİSTESİ'!F:F,1,0),"")</f>
        <v/>
      </c>
      <c r="E2300" s="128" t="str">
        <f ca="1">IFERROR(IF($C2300="","",VLOOKUP(FİLTRE!$C2300,'SKT LİSTESİ'!$F:$S,5,0)),"")</f>
        <v/>
      </c>
      <c r="F2300" s="129" t="str">
        <f ca="1">IFERROR(IF($C2300="","",VLOOKUP(FİLTRE!$C2300,'SKT LİSTESİ'!$F:$S,7,0)),"")</f>
        <v/>
      </c>
      <c r="G2300" s="130" t="str">
        <f ca="1">IFERROR(IF($C2300="","",VLOOKUP(FİLTRE!$C2300,'SKT LİSTESİ'!$F:$S,8,0)),"")</f>
        <v/>
      </c>
      <c r="H2300" s="131" t="str">
        <f ca="1">IF(E2300="","",IF($C2300="","",VLOOKUP(FİLTRE!$C2300,'SKT LİSTESİ'!$F:$S,9,0)))</f>
        <v/>
      </c>
      <c r="I2300" s="132" t="str">
        <f ca="1">IFERROR(IF($C2300="","",VLOOKUP(FİLTRE!$C2300,'SKT LİSTESİ'!$F:$S,10,0)),"")</f>
        <v/>
      </c>
      <c r="J2300" s="133" t="str">
        <f ca="1">IFERROR(IF($C2300="","",VLOOKUP(FİLTRE!$C2300,'SKT LİSTESİ'!$F:$S,11,0)),"")</f>
        <v/>
      </c>
      <c r="K2300" s="134" t="str">
        <f ca="1">IFERROR(IF($C2300="","",VLOOKUP(FİLTRE!$C2300,'SKT LİSTESİ'!$F:$S,12,0)),"")</f>
        <v/>
      </c>
      <c r="L2300" s="134" t="str">
        <f ca="1">IFERROR(IF($C2300="","",VLOOKUP(FİLTRE!$C2300,'SKT LİSTESİ'!$F:$S,13,0)),"")</f>
        <v/>
      </c>
      <c r="M2300" s="135" t="str">
        <f ca="1">IFERROR(IF($C2300="","",VLOOKUP(FİLTRE!$C2300,'SKT LİSTESİ'!$F:$AJ,14,0)),"")</f>
        <v/>
      </c>
      <c r="N2300" s="31" t="str">
        <f ca="1">IFERROR(IF($C2300="","",VLOOKUP(FİLTRE!$C2300,'SKT LİSTESİ'!$F:$AJ,22,0)),"")</f>
        <v/>
      </c>
      <c r="O2300" s="136" t="str">
        <f ca="1">IFERROR(IF($C2300="","",VLOOKUP(FİLTRE!$C2300,'SKT LİSTESİ'!$F:$AJ,23,0)),"")</f>
        <v/>
      </c>
      <c r="P2300" s="31"/>
      <c r="Q2300" s="31"/>
      <c r="R2300" s="137" t="str">
        <f ca="1">(IFERROR(IF($C2300="","",VLOOKUP(FİLTRE!$C2300,'SKT LİSTESİ'!$F:$AJ,15,0)),""))</f>
        <v/>
      </c>
      <c r="S2300" s="138" t="str">
        <f ca="1">IFERROR(IF($C2300="","",VLOOKUP(FİLTRE!$C2300,'SKT LİSTESİ'!$F:$AJ,16,0)),"")</f>
        <v/>
      </c>
      <c r="AF2300" s="179" t="str">
        <f t="shared" ca="1" si="142"/>
        <v/>
      </c>
      <c r="AG2300" s="179">
        <f t="shared" ca="1" si="143"/>
        <v>0</v>
      </c>
      <c r="AH2300" s="179">
        <f t="shared" ca="1" si="144"/>
        <v>0</v>
      </c>
    </row>
    <row r="2301" spans="2:34" ht="15.75" x14ac:dyDescent="0.25">
      <c r="B2301">
        <f t="shared" ca="1" si="141"/>
        <v>2289</v>
      </c>
      <c r="C2301" t="str">
        <f ca="1">IFERROR(VLOOKUP(B2301,'SKT LİSTESİ'!F:F,1,0),"")</f>
        <v/>
      </c>
      <c r="E2301" s="128" t="str">
        <f ca="1">IFERROR(IF($C2301="","",VLOOKUP(FİLTRE!$C2301,'SKT LİSTESİ'!$F:$S,5,0)),"")</f>
        <v/>
      </c>
      <c r="F2301" s="129" t="str">
        <f ca="1">IFERROR(IF($C2301="","",VLOOKUP(FİLTRE!$C2301,'SKT LİSTESİ'!$F:$S,7,0)),"")</f>
        <v/>
      </c>
      <c r="G2301" s="130" t="str">
        <f ca="1">IFERROR(IF($C2301="","",VLOOKUP(FİLTRE!$C2301,'SKT LİSTESİ'!$F:$S,8,0)),"")</f>
        <v/>
      </c>
      <c r="H2301" s="131" t="str">
        <f ca="1">IF(E2301="","",IF($C2301="","",VLOOKUP(FİLTRE!$C2301,'SKT LİSTESİ'!$F:$S,9,0)))</f>
        <v/>
      </c>
      <c r="I2301" s="132" t="str">
        <f ca="1">IFERROR(IF($C2301="","",VLOOKUP(FİLTRE!$C2301,'SKT LİSTESİ'!$F:$S,10,0)),"")</f>
        <v/>
      </c>
      <c r="J2301" s="133" t="str">
        <f ca="1">IFERROR(IF($C2301="","",VLOOKUP(FİLTRE!$C2301,'SKT LİSTESİ'!$F:$S,11,0)),"")</f>
        <v/>
      </c>
      <c r="K2301" s="134" t="str">
        <f ca="1">IFERROR(IF($C2301="","",VLOOKUP(FİLTRE!$C2301,'SKT LİSTESİ'!$F:$S,12,0)),"")</f>
        <v/>
      </c>
      <c r="L2301" s="134" t="str">
        <f ca="1">IFERROR(IF($C2301="","",VLOOKUP(FİLTRE!$C2301,'SKT LİSTESİ'!$F:$S,13,0)),"")</f>
        <v/>
      </c>
      <c r="M2301" s="135" t="str">
        <f ca="1">IFERROR(IF($C2301="","",VLOOKUP(FİLTRE!$C2301,'SKT LİSTESİ'!$F:$AJ,14,0)),"")</f>
        <v/>
      </c>
      <c r="N2301" s="31" t="str">
        <f ca="1">IFERROR(IF($C2301="","",VLOOKUP(FİLTRE!$C2301,'SKT LİSTESİ'!$F:$AJ,22,0)),"")</f>
        <v/>
      </c>
      <c r="O2301" s="136" t="str">
        <f ca="1">IFERROR(IF($C2301="","",VLOOKUP(FİLTRE!$C2301,'SKT LİSTESİ'!$F:$AJ,23,0)),"")</f>
        <v/>
      </c>
      <c r="P2301" s="31"/>
      <c r="Q2301" s="31"/>
      <c r="R2301" s="137" t="str">
        <f ca="1">(IFERROR(IF($C2301="","",VLOOKUP(FİLTRE!$C2301,'SKT LİSTESİ'!$F:$AJ,15,0)),""))</f>
        <v/>
      </c>
      <c r="S2301" s="138" t="str">
        <f ca="1">IFERROR(IF($C2301="","",VLOOKUP(FİLTRE!$C2301,'SKT LİSTESİ'!$F:$AJ,16,0)),"")</f>
        <v/>
      </c>
      <c r="AF2301" s="179" t="str">
        <f t="shared" ca="1" si="142"/>
        <v/>
      </c>
      <c r="AG2301" s="179">
        <f t="shared" ca="1" si="143"/>
        <v>0</v>
      </c>
      <c r="AH2301" s="179">
        <f t="shared" ca="1" si="144"/>
        <v>0</v>
      </c>
    </row>
    <row r="2302" spans="2:34" ht="15.75" x14ac:dyDescent="0.25">
      <c r="B2302">
        <f t="shared" ca="1" si="141"/>
        <v>2290</v>
      </c>
      <c r="C2302" t="str">
        <f ca="1">IFERROR(VLOOKUP(B2302,'SKT LİSTESİ'!F:F,1,0),"")</f>
        <v/>
      </c>
      <c r="E2302" s="128" t="str">
        <f ca="1">IFERROR(IF($C2302="","",VLOOKUP(FİLTRE!$C2302,'SKT LİSTESİ'!$F:$S,5,0)),"")</f>
        <v/>
      </c>
      <c r="F2302" s="129" t="str">
        <f ca="1">IFERROR(IF($C2302="","",VLOOKUP(FİLTRE!$C2302,'SKT LİSTESİ'!$F:$S,7,0)),"")</f>
        <v/>
      </c>
      <c r="G2302" s="130" t="str">
        <f ca="1">IFERROR(IF($C2302="","",VLOOKUP(FİLTRE!$C2302,'SKT LİSTESİ'!$F:$S,8,0)),"")</f>
        <v/>
      </c>
      <c r="H2302" s="131" t="str">
        <f ca="1">IF(E2302="","",IF($C2302="","",VLOOKUP(FİLTRE!$C2302,'SKT LİSTESİ'!$F:$S,9,0)))</f>
        <v/>
      </c>
      <c r="I2302" s="132" t="str">
        <f ca="1">IFERROR(IF($C2302="","",VLOOKUP(FİLTRE!$C2302,'SKT LİSTESİ'!$F:$S,10,0)),"")</f>
        <v/>
      </c>
      <c r="J2302" s="133" t="str">
        <f ca="1">IFERROR(IF($C2302="","",VLOOKUP(FİLTRE!$C2302,'SKT LİSTESİ'!$F:$S,11,0)),"")</f>
        <v/>
      </c>
      <c r="K2302" s="134" t="str">
        <f ca="1">IFERROR(IF($C2302="","",VLOOKUP(FİLTRE!$C2302,'SKT LİSTESİ'!$F:$S,12,0)),"")</f>
        <v/>
      </c>
      <c r="L2302" s="134" t="str">
        <f ca="1">IFERROR(IF($C2302="","",VLOOKUP(FİLTRE!$C2302,'SKT LİSTESİ'!$F:$S,13,0)),"")</f>
        <v/>
      </c>
      <c r="M2302" s="135" t="str">
        <f ca="1">IFERROR(IF($C2302="","",VLOOKUP(FİLTRE!$C2302,'SKT LİSTESİ'!$F:$AJ,14,0)),"")</f>
        <v/>
      </c>
      <c r="N2302" s="31" t="str">
        <f ca="1">IFERROR(IF($C2302="","",VLOOKUP(FİLTRE!$C2302,'SKT LİSTESİ'!$F:$AJ,22,0)),"")</f>
        <v/>
      </c>
      <c r="O2302" s="136" t="str">
        <f ca="1">IFERROR(IF($C2302="","",VLOOKUP(FİLTRE!$C2302,'SKT LİSTESİ'!$F:$AJ,23,0)),"")</f>
        <v/>
      </c>
      <c r="P2302" s="31"/>
      <c r="Q2302" s="31"/>
      <c r="R2302" s="137" t="str">
        <f ca="1">(IFERROR(IF($C2302="","",VLOOKUP(FİLTRE!$C2302,'SKT LİSTESİ'!$F:$AJ,15,0)),""))</f>
        <v/>
      </c>
      <c r="S2302" s="138" t="str">
        <f ca="1">IFERROR(IF($C2302="","",VLOOKUP(FİLTRE!$C2302,'SKT LİSTESİ'!$F:$AJ,16,0)),"")</f>
        <v/>
      </c>
      <c r="AF2302" s="179" t="str">
        <f t="shared" ca="1" si="142"/>
        <v/>
      </c>
      <c r="AG2302" s="179">
        <f t="shared" ca="1" si="143"/>
        <v>0</v>
      </c>
      <c r="AH2302" s="179">
        <f t="shared" ca="1" si="144"/>
        <v>0</v>
      </c>
    </row>
    <row r="2303" spans="2:34" ht="15.75" x14ac:dyDescent="0.25">
      <c r="B2303">
        <f t="shared" ca="1" si="141"/>
        <v>2291</v>
      </c>
      <c r="C2303" t="str">
        <f ca="1">IFERROR(VLOOKUP(B2303,'SKT LİSTESİ'!F:F,1,0),"")</f>
        <v/>
      </c>
      <c r="E2303" s="128" t="str">
        <f ca="1">IFERROR(IF($C2303="","",VLOOKUP(FİLTRE!$C2303,'SKT LİSTESİ'!$F:$S,5,0)),"")</f>
        <v/>
      </c>
      <c r="F2303" s="129" t="str">
        <f ca="1">IFERROR(IF($C2303="","",VLOOKUP(FİLTRE!$C2303,'SKT LİSTESİ'!$F:$S,7,0)),"")</f>
        <v/>
      </c>
      <c r="G2303" s="130" t="str">
        <f ca="1">IFERROR(IF($C2303="","",VLOOKUP(FİLTRE!$C2303,'SKT LİSTESİ'!$F:$S,8,0)),"")</f>
        <v/>
      </c>
      <c r="H2303" s="131" t="str">
        <f ca="1">IF(E2303="","",IF($C2303="","",VLOOKUP(FİLTRE!$C2303,'SKT LİSTESİ'!$F:$S,9,0)))</f>
        <v/>
      </c>
      <c r="I2303" s="132" t="str">
        <f ca="1">IFERROR(IF($C2303="","",VLOOKUP(FİLTRE!$C2303,'SKT LİSTESİ'!$F:$S,10,0)),"")</f>
        <v/>
      </c>
      <c r="J2303" s="133" t="str">
        <f ca="1">IFERROR(IF($C2303="","",VLOOKUP(FİLTRE!$C2303,'SKT LİSTESİ'!$F:$S,11,0)),"")</f>
        <v/>
      </c>
      <c r="K2303" s="134" t="str">
        <f ca="1">IFERROR(IF($C2303="","",VLOOKUP(FİLTRE!$C2303,'SKT LİSTESİ'!$F:$S,12,0)),"")</f>
        <v/>
      </c>
      <c r="L2303" s="134" t="str">
        <f ca="1">IFERROR(IF($C2303="","",VLOOKUP(FİLTRE!$C2303,'SKT LİSTESİ'!$F:$S,13,0)),"")</f>
        <v/>
      </c>
      <c r="M2303" s="135" t="str">
        <f ca="1">IFERROR(IF($C2303="","",VLOOKUP(FİLTRE!$C2303,'SKT LİSTESİ'!$F:$AJ,14,0)),"")</f>
        <v/>
      </c>
      <c r="N2303" s="31" t="str">
        <f ca="1">IFERROR(IF($C2303="","",VLOOKUP(FİLTRE!$C2303,'SKT LİSTESİ'!$F:$AJ,22,0)),"")</f>
        <v/>
      </c>
      <c r="O2303" s="136" t="str">
        <f ca="1">IFERROR(IF($C2303="","",VLOOKUP(FİLTRE!$C2303,'SKT LİSTESİ'!$F:$AJ,23,0)),"")</f>
        <v/>
      </c>
      <c r="P2303" s="31"/>
      <c r="Q2303" s="31"/>
      <c r="R2303" s="137" t="str">
        <f ca="1">(IFERROR(IF($C2303="","",VLOOKUP(FİLTRE!$C2303,'SKT LİSTESİ'!$F:$AJ,15,0)),""))</f>
        <v/>
      </c>
      <c r="S2303" s="138" t="str">
        <f ca="1">IFERROR(IF($C2303="","",VLOOKUP(FİLTRE!$C2303,'SKT LİSTESİ'!$F:$AJ,16,0)),"")</f>
        <v/>
      </c>
      <c r="AF2303" s="179" t="str">
        <f t="shared" ca="1" si="142"/>
        <v/>
      </c>
      <c r="AG2303" s="179">
        <f t="shared" ca="1" si="143"/>
        <v>0</v>
      </c>
      <c r="AH2303" s="179">
        <f t="shared" ca="1" si="144"/>
        <v>0</v>
      </c>
    </row>
    <row r="2304" spans="2:34" ht="15.75" x14ac:dyDescent="0.25">
      <c r="B2304">
        <f t="shared" ca="1" si="141"/>
        <v>2292</v>
      </c>
      <c r="C2304" t="str">
        <f ca="1">IFERROR(VLOOKUP(B2304,'SKT LİSTESİ'!F:F,1,0),"")</f>
        <v/>
      </c>
      <c r="E2304" s="128" t="str">
        <f ca="1">IFERROR(IF($C2304="","",VLOOKUP(FİLTRE!$C2304,'SKT LİSTESİ'!$F:$S,5,0)),"")</f>
        <v/>
      </c>
      <c r="F2304" s="129" t="str">
        <f ca="1">IFERROR(IF($C2304="","",VLOOKUP(FİLTRE!$C2304,'SKT LİSTESİ'!$F:$S,7,0)),"")</f>
        <v/>
      </c>
      <c r="G2304" s="130" t="str">
        <f ca="1">IFERROR(IF($C2304="","",VLOOKUP(FİLTRE!$C2304,'SKT LİSTESİ'!$F:$S,8,0)),"")</f>
        <v/>
      </c>
      <c r="H2304" s="131" t="str">
        <f ca="1">IF(E2304="","",IF($C2304="","",VLOOKUP(FİLTRE!$C2304,'SKT LİSTESİ'!$F:$S,9,0)))</f>
        <v/>
      </c>
      <c r="I2304" s="132" t="str">
        <f ca="1">IFERROR(IF($C2304="","",VLOOKUP(FİLTRE!$C2304,'SKT LİSTESİ'!$F:$S,10,0)),"")</f>
        <v/>
      </c>
      <c r="J2304" s="133" t="str">
        <f ca="1">IFERROR(IF($C2304="","",VLOOKUP(FİLTRE!$C2304,'SKT LİSTESİ'!$F:$S,11,0)),"")</f>
        <v/>
      </c>
      <c r="K2304" s="134" t="str">
        <f ca="1">IFERROR(IF($C2304="","",VLOOKUP(FİLTRE!$C2304,'SKT LİSTESİ'!$F:$S,12,0)),"")</f>
        <v/>
      </c>
      <c r="L2304" s="134" t="str">
        <f ca="1">IFERROR(IF($C2304="","",VLOOKUP(FİLTRE!$C2304,'SKT LİSTESİ'!$F:$S,13,0)),"")</f>
        <v/>
      </c>
      <c r="M2304" s="135" t="str">
        <f ca="1">IFERROR(IF($C2304="","",VLOOKUP(FİLTRE!$C2304,'SKT LİSTESİ'!$F:$AJ,14,0)),"")</f>
        <v/>
      </c>
      <c r="N2304" s="31" t="str">
        <f ca="1">IFERROR(IF($C2304="","",VLOOKUP(FİLTRE!$C2304,'SKT LİSTESİ'!$F:$AJ,22,0)),"")</f>
        <v/>
      </c>
      <c r="O2304" s="136" t="str">
        <f ca="1">IFERROR(IF($C2304="","",VLOOKUP(FİLTRE!$C2304,'SKT LİSTESİ'!$F:$AJ,23,0)),"")</f>
        <v/>
      </c>
      <c r="P2304" s="31"/>
      <c r="Q2304" s="31"/>
      <c r="R2304" s="137" t="str">
        <f ca="1">(IFERROR(IF($C2304="","",VLOOKUP(FİLTRE!$C2304,'SKT LİSTESİ'!$F:$AJ,15,0)),""))</f>
        <v/>
      </c>
      <c r="S2304" s="138" t="str">
        <f ca="1">IFERROR(IF($C2304="","",VLOOKUP(FİLTRE!$C2304,'SKT LİSTESİ'!$F:$AJ,16,0)),"")</f>
        <v/>
      </c>
      <c r="AF2304" s="179" t="str">
        <f t="shared" ca="1" si="142"/>
        <v/>
      </c>
      <c r="AG2304" s="179">
        <f t="shared" ca="1" si="143"/>
        <v>0</v>
      </c>
      <c r="AH2304" s="179">
        <f t="shared" ca="1" si="144"/>
        <v>0</v>
      </c>
    </row>
    <row r="2305" spans="2:34" ht="15.75" x14ac:dyDescent="0.25">
      <c r="B2305">
        <f t="shared" ca="1" si="141"/>
        <v>2293</v>
      </c>
      <c r="C2305" t="str">
        <f ca="1">IFERROR(VLOOKUP(B2305,'SKT LİSTESİ'!F:F,1,0),"")</f>
        <v/>
      </c>
      <c r="E2305" s="128" t="str">
        <f ca="1">IFERROR(IF($C2305="","",VLOOKUP(FİLTRE!$C2305,'SKT LİSTESİ'!$F:$S,5,0)),"")</f>
        <v/>
      </c>
      <c r="F2305" s="129" t="str">
        <f ca="1">IFERROR(IF($C2305="","",VLOOKUP(FİLTRE!$C2305,'SKT LİSTESİ'!$F:$S,7,0)),"")</f>
        <v/>
      </c>
      <c r="G2305" s="130" t="str">
        <f ca="1">IFERROR(IF($C2305="","",VLOOKUP(FİLTRE!$C2305,'SKT LİSTESİ'!$F:$S,8,0)),"")</f>
        <v/>
      </c>
      <c r="H2305" s="131" t="str">
        <f ca="1">IF(E2305="","",IF($C2305="","",VLOOKUP(FİLTRE!$C2305,'SKT LİSTESİ'!$F:$S,9,0)))</f>
        <v/>
      </c>
      <c r="I2305" s="132" t="str">
        <f ca="1">IFERROR(IF($C2305="","",VLOOKUP(FİLTRE!$C2305,'SKT LİSTESİ'!$F:$S,10,0)),"")</f>
        <v/>
      </c>
      <c r="J2305" s="133" t="str">
        <f ca="1">IFERROR(IF($C2305="","",VLOOKUP(FİLTRE!$C2305,'SKT LİSTESİ'!$F:$S,11,0)),"")</f>
        <v/>
      </c>
      <c r="K2305" s="134" t="str">
        <f ca="1">IFERROR(IF($C2305="","",VLOOKUP(FİLTRE!$C2305,'SKT LİSTESİ'!$F:$S,12,0)),"")</f>
        <v/>
      </c>
      <c r="L2305" s="134" t="str">
        <f ca="1">IFERROR(IF($C2305="","",VLOOKUP(FİLTRE!$C2305,'SKT LİSTESİ'!$F:$S,13,0)),"")</f>
        <v/>
      </c>
      <c r="M2305" s="135" t="str">
        <f ca="1">IFERROR(IF($C2305="","",VLOOKUP(FİLTRE!$C2305,'SKT LİSTESİ'!$F:$AJ,14,0)),"")</f>
        <v/>
      </c>
      <c r="N2305" s="31" t="str">
        <f ca="1">IFERROR(IF($C2305="","",VLOOKUP(FİLTRE!$C2305,'SKT LİSTESİ'!$F:$AJ,22,0)),"")</f>
        <v/>
      </c>
      <c r="O2305" s="136" t="str">
        <f ca="1">IFERROR(IF($C2305="","",VLOOKUP(FİLTRE!$C2305,'SKT LİSTESİ'!$F:$AJ,23,0)),"")</f>
        <v/>
      </c>
      <c r="P2305" s="31"/>
      <c r="Q2305" s="31"/>
      <c r="R2305" s="137" t="str">
        <f ca="1">(IFERROR(IF($C2305="","",VLOOKUP(FİLTRE!$C2305,'SKT LİSTESİ'!$F:$AJ,15,0)),""))</f>
        <v/>
      </c>
      <c r="S2305" s="138" t="str">
        <f ca="1">IFERROR(IF($C2305="","",VLOOKUP(FİLTRE!$C2305,'SKT LİSTESİ'!$F:$AJ,16,0)),"")</f>
        <v/>
      </c>
      <c r="AF2305" s="179" t="str">
        <f t="shared" ca="1" si="142"/>
        <v/>
      </c>
      <c r="AG2305" s="179">
        <f t="shared" ca="1" si="143"/>
        <v>0</v>
      </c>
      <c r="AH2305" s="179">
        <f t="shared" ca="1" si="144"/>
        <v>0</v>
      </c>
    </row>
    <row r="2306" spans="2:34" ht="15.75" x14ac:dyDescent="0.25">
      <c r="B2306">
        <f t="shared" ca="1" si="141"/>
        <v>2294</v>
      </c>
      <c r="C2306" t="str">
        <f ca="1">IFERROR(VLOOKUP(B2306,'SKT LİSTESİ'!F:F,1,0),"")</f>
        <v/>
      </c>
      <c r="E2306" s="128" t="str">
        <f ca="1">IFERROR(IF($C2306="","",VLOOKUP(FİLTRE!$C2306,'SKT LİSTESİ'!$F:$S,5,0)),"")</f>
        <v/>
      </c>
      <c r="F2306" s="129" t="str">
        <f ca="1">IFERROR(IF($C2306="","",VLOOKUP(FİLTRE!$C2306,'SKT LİSTESİ'!$F:$S,7,0)),"")</f>
        <v/>
      </c>
      <c r="G2306" s="130" t="str">
        <f ca="1">IFERROR(IF($C2306="","",VLOOKUP(FİLTRE!$C2306,'SKT LİSTESİ'!$F:$S,8,0)),"")</f>
        <v/>
      </c>
      <c r="H2306" s="131" t="str">
        <f ca="1">IF(E2306="","",IF($C2306="","",VLOOKUP(FİLTRE!$C2306,'SKT LİSTESİ'!$F:$S,9,0)))</f>
        <v/>
      </c>
      <c r="I2306" s="132" t="str">
        <f ca="1">IFERROR(IF($C2306="","",VLOOKUP(FİLTRE!$C2306,'SKT LİSTESİ'!$F:$S,10,0)),"")</f>
        <v/>
      </c>
      <c r="J2306" s="133" t="str">
        <f ca="1">IFERROR(IF($C2306="","",VLOOKUP(FİLTRE!$C2306,'SKT LİSTESİ'!$F:$S,11,0)),"")</f>
        <v/>
      </c>
      <c r="K2306" s="134" t="str">
        <f ca="1">IFERROR(IF($C2306="","",VLOOKUP(FİLTRE!$C2306,'SKT LİSTESİ'!$F:$S,12,0)),"")</f>
        <v/>
      </c>
      <c r="L2306" s="134" t="str">
        <f ca="1">IFERROR(IF($C2306="","",VLOOKUP(FİLTRE!$C2306,'SKT LİSTESİ'!$F:$S,13,0)),"")</f>
        <v/>
      </c>
      <c r="M2306" s="135" t="str">
        <f ca="1">IFERROR(IF($C2306="","",VLOOKUP(FİLTRE!$C2306,'SKT LİSTESİ'!$F:$AJ,14,0)),"")</f>
        <v/>
      </c>
      <c r="N2306" s="31" t="str">
        <f ca="1">IFERROR(IF($C2306="","",VLOOKUP(FİLTRE!$C2306,'SKT LİSTESİ'!$F:$AJ,22,0)),"")</f>
        <v/>
      </c>
      <c r="O2306" s="136" t="str">
        <f ca="1">IFERROR(IF($C2306="","",VLOOKUP(FİLTRE!$C2306,'SKT LİSTESİ'!$F:$AJ,23,0)),"")</f>
        <v/>
      </c>
      <c r="P2306" s="31"/>
      <c r="Q2306" s="31"/>
      <c r="R2306" s="137" t="str">
        <f ca="1">(IFERROR(IF($C2306="","",VLOOKUP(FİLTRE!$C2306,'SKT LİSTESİ'!$F:$AJ,15,0)),""))</f>
        <v/>
      </c>
      <c r="S2306" s="138" t="str">
        <f ca="1">IFERROR(IF($C2306="","",VLOOKUP(FİLTRE!$C2306,'SKT LİSTESİ'!$F:$AJ,16,0)),"")</f>
        <v/>
      </c>
      <c r="AF2306" s="179" t="str">
        <f t="shared" ca="1" si="142"/>
        <v/>
      </c>
      <c r="AG2306" s="179">
        <f t="shared" ca="1" si="143"/>
        <v>0</v>
      </c>
      <c r="AH2306" s="179">
        <f t="shared" ca="1" si="144"/>
        <v>0</v>
      </c>
    </row>
    <row r="2307" spans="2:34" ht="15.75" x14ac:dyDescent="0.25">
      <c r="B2307">
        <f t="shared" ca="1" si="141"/>
        <v>2295</v>
      </c>
      <c r="C2307" t="str">
        <f ca="1">IFERROR(VLOOKUP(B2307,'SKT LİSTESİ'!F:F,1,0),"")</f>
        <v/>
      </c>
      <c r="E2307" s="128" t="str">
        <f ca="1">IFERROR(IF($C2307="","",VLOOKUP(FİLTRE!$C2307,'SKT LİSTESİ'!$F:$S,5,0)),"")</f>
        <v/>
      </c>
      <c r="F2307" s="129" t="str">
        <f ca="1">IFERROR(IF($C2307="","",VLOOKUP(FİLTRE!$C2307,'SKT LİSTESİ'!$F:$S,7,0)),"")</f>
        <v/>
      </c>
      <c r="G2307" s="130" t="str">
        <f ca="1">IFERROR(IF($C2307="","",VLOOKUP(FİLTRE!$C2307,'SKT LİSTESİ'!$F:$S,8,0)),"")</f>
        <v/>
      </c>
      <c r="H2307" s="131" t="str">
        <f ca="1">IF(E2307="","",IF($C2307="","",VLOOKUP(FİLTRE!$C2307,'SKT LİSTESİ'!$F:$S,9,0)))</f>
        <v/>
      </c>
      <c r="I2307" s="132" t="str">
        <f ca="1">IFERROR(IF($C2307="","",VLOOKUP(FİLTRE!$C2307,'SKT LİSTESİ'!$F:$S,10,0)),"")</f>
        <v/>
      </c>
      <c r="J2307" s="133" t="str">
        <f ca="1">IFERROR(IF($C2307="","",VLOOKUP(FİLTRE!$C2307,'SKT LİSTESİ'!$F:$S,11,0)),"")</f>
        <v/>
      </c>
      <c r="K2307" s="134" t="str">
        <f ca="1">IFERROR(IF($C2307="","",VLOOKUP(FİLTRE!$C2307,'SKT LİSTESİ'!$F:$S,12,0)),"")</f>
        <v/>
      </c>
      <c r="L2307" s="134" t="str">
        <f ca="1">IFERROR(IF($C2307="","",VLOOKUP(FİLTRE!$C2307,'SKT LİSTESİ'!$F:$S,13,0)),"")</f>
        <v/>
      </c>
      <c r="M2307" s="135" t="str">
        <f ca="1">IFERROR(IF($C2307="","",VLOOKUP(FİLTRE!$C2307,'SKT LİSTESİ'!$F:$AJ,14,0)),"")</f>
        <v/>
      </c>
      <c r="N2307" s="31" t="str">
        <f ca="1">IFERROR(IF($C2307="","",VLOOKUP(FİLTRE!$C2307,'SKT LİSTESİ'!$F:$AJ,22,0)),"")</f>
        <v/>
      </c>
      <c r="O2307" s="136" t="str">
        <f ca="1">IFERROR(IF($C2307="","",VLOOKUP(FİLTRE!$C2307,'SKT LİSTESİ'!$F:$AJ,23,0)),"")</f>
        <v/>
      </c>
      <c r="P2307" s="31"/>
      <c r="Q2307" s="31"/>
      <c r="R2307" s="137" t="str">
        <f ca="1">(IFERROR(IF($C2307="","",VLOOKUP(FİLTRE!$C2307,'SKT LİSTESİ'!$F:$AJ,15,0)),""))</f>
        <v/>
      </c>
      <c r="S2307" s="138" t="str">
        <f ca="1">IFERROR(IF($C2307="","",VLOOKUP(FİLTRE!$C2307,'SKT LİSTESİ'!$F:$AJ,16,0)),"")</f>
        <v/>
      </c>
      <c r="AF2307" s="179" t="str">
        <f t="shared" ca="1" si="142"/>
        <v/>
      </c>
      <c r="AG2307" s="179">
        <f t="shared" ca="1" si="143"/>
        <v>0</v>
      </c>
      <c r="AH2307" s="179">
        <f t="shared" ca="1" si="144"/>
        <v>0</v>
      </c>
    </row>
    <row r="2308" spans="2:34" ht="15.75" x14ac:dyDescent="0.25">
      <c r="B2308">
        <f t="shared" ca="1" si="141"/>
        <v>2296</v>
      </c>
      <c r="C2308" t="str">
        <f ca="1">IFERROR(VLOOKUP(B2308,'SKT LİSTESİ'!F:F,1,0),"")</f>
        <v/>
      </c>
      <c r="E2308" s="128" t="str">
        <f ca="1">IFERROR(IF($C2308="","",VLOOKUP(FİLTRE!$C2308,'SKT LİSTESİ'!$F:$S,5,0)),"")</f>
        <v/>
      </c>
      <c r="F2308" s="129" t="str">
        <f ca="1">IFERROR(IF($C2308="","",VLOOKUP(FİLTRE!$C2308,'SKT LİSTESİ'!$F:$S,7,0)),"")</f>
        <v/>
      </c>
      <c r="G2308" s="130" t="str">
        <f ca="1">IFERROR(IF($C2308="","",VLOOKUP(FİLTRE!$C2308,'SKT LİSTESİ'!$F:$S,8,0)),"")</f>
        <v/>
      </c>
      <c r="H2308" s="131" t="str">
        <f ca="1">IF(E2308="","",IF($C2308="","",VLOOKUP(FİLTRE!$C2308,'SKT LİSTESİ'!$F:$S,9,0)))</f>
        <v/>
      </c>
      <c r="I2308" s="132" t="str">
        <f ca="1">IFERROR(IF($C2308="","",VLOOKUP(FİLTRE!$C2308,'SKT LİSTESİ'!$F:$S,10,0)),"")</f>
        <v/>
      </c>
      <c r="J2308" s="133" t="str">
        <f ca="1">IFERROR(IF($C2308="","",VLOOKUP(FİLTRE!$C2308,'SKT LİSTESİ'!$F:$S,11,0)),"")</f>
        <v/>
      </c>
      <c r="K2308" s="134" t="str">
        <f ca="1">IFERROR(IF($C2308="","",VLOOKUP(FİLTRE!$C2308,'SKT LİSTESİ'!$F:$S,12,0)),"")</f>
        <v/>
      </c>
      <c r="L2308" s="134" t="str">
        <f ca="1">IFERROR(IF($C2308="","",VLOOKUP(FİLTRE!$C2308,'SKT LİSTESİ'!$F:$S,13,0)),"")</f>
        <v/>
      </c>
      <c r="M2308" s="135" t="str">
        <f ca="1">IFERROR(IF($C2308="","",VLOOKUP(FİLTRE!$C2308,'SKT LİSTESİ'!$F:$AJ,14,0)),"")</f>
        <v/>
      </c>
      <c r="N2308" s="31" t="str">
        <f ca="1">IFERROR(IF($C2308="","",VLOOKUP(FİLTRE!$C2308,'SKT LİSTESİ'!$F:$AJ,22,0)),"")</f>
        <v/>
      </c>
      <c r="O2308" s="136" t="str">
        <f ca="1">IFERROR(IF($C2308="","",VLOOKUP(FİLTRE!$C2308,'SKT LİSTESİ'!$F:$AJ,23,0)),"")</f>
        <v/>
      </c>
      <c r="P2308" s="31"/>
      <c r="Q2308" s="31"/>
      <c r="R2308" s="137" t="str">
        <f ca="1">(IFERROR(IF($C2308="","",VLOOKUP(FİLTRE!$C2308,'SKT LİSTESİ'!$F:$AJ,15,0)),""))</f>
        <v/>
      </c>
      <c r="S2308" s="138" t="str">
        <f ca="1">IFERROR(IF($C2308="","",VLOOKUP(FİLTRE!$C2308,'SKT LİSTESİ'!$F:$AJ,16,0)),"")</f>
        <v/>
      </c>
      <c r="AF2308" s="179" t="str">
        <f t="shared" ca="1" si="142"/>
        <v/>
      </c>
      <c r="AG2308" s="179">
        <f t="shared" ca="1" si="143"/>
        <v>0</v>
      </c>
      <c r="AH2308" s="179">
        <f t="shared" ca="1" si="144"/>
        <v>0</v>
      </c>
    </row>
    <row r="2309" spans="2:34" ht="15.75" x14ac:dyDescent="0.25">
      <c r="B2309">
        <f t="shared" ca="1" si="141"/>
        <v>2297</v>
      </c>
      <c r="C2309" t="str">
        <f ca="1">IFERROR(VLOOKUP(B2309,'SKT LİSTESİ'!F:F,1,0),"")</f>
        <v/>
      </c>
      <c r="E2309" s="128" t="str">
        <f ca="1">IFERROR(IF($C2309="","",VLOOKUP(FİLTRE!$C2309,'SKT LİSTESİ'!$F:$S,5,0)),"")</f>
        <v/>
      </c>
      <c r="F2309" s="129" t="str">
        <f ca="1">IFERROR(IF($C2309="","",VLOOKUP(FİLTRE!$C2309,'SKT LİSTESİ'!$F:$S,7,0)),"")</f>
        <v/>
      </c>
      <c r="G2309" s="130" t="str">
        <f ca="1">IFERROR(IF($C2309="","",VLOOKUP(FİLTRE!$C2309,'SKT LİSTESİ'!$F:$S,8,0)),"")</f>
        <v/>
      </c>
      <c r="H2309" s="131" t="str">
        <f ca="1">IF(E2309="","",IF($C2309="","",VLOOKUP(FİLTRE!$C2309,'SKT LİSTESİ'!$F:$S,9,0)))</f>
        <v/>
      </c>
      <c r="I2309" s="132" t="str">
        <f ca="1">IFERROR(IF($C2309="","",VLOOKUP(FİLTRE!$C2309,'SKT LİSTESİ'!$F:$S,10,0)),"")</f>
        <v/>
      </c>
      <c r="J2309" s="133" t="str">
        <f ca="1">IFERROR(IF($C2309="","",VLOOKUP(FİLTRE!$C2309,'SKT LİSTESİ'!$F:$S,11,0)),"")</f>
        <v/>
      </c>
      <c r="K2309" s="134" t="str">
        <f ca="1">IFERROR(IF($C2309="","",VLOOKUP(FİLTRE!$C2309,'SKT LİSTESİ'!$F:$S,12,0)),"")</f>
        <v/>
      </c>
      <c r="L2309" s="134" t="str">
        <f ca="1">IFERROR(IF($C2309="","",VLOOKUP(FİLTRE!$C2309,'SKT LİSTESİ'!$F:$S,13,0)),"")</f>
        <v/>
      </c>
      <c r="M2309" s="135" t="str">
        <f ca="1">IFERROR(IF($C2309="","",VLOOKUP(FİLTRE!$C2309,'SKT LİSTESİ'!$F:$AJ,14,0)),"")</f>
        <v/>
      </c>
      <c r="N2309" s="31" t="str">
        <f ca="1">IFERROR(IF($C2309="","",VLOOKUP(FİLTRE!$C2309,'SKT LİSTESİ'!$F:$AJ,22,0)),"")</f>
        <v/>
      </c>
      <c r="O2309" s="136" t="str">
        <f ca="1">IFERROR(IF($C2309="","",VLOOKUP(FİLTRE!$C2309,'SKT LİSTESİ'!$F:$AJ,23,0)),"")</f>
        <v/>
      </c>
      <c r="P2309" s="31"/>
      <c r="Q2309" s="31"/>
      <c r="R2309" s="137" t="str">
        <f ca="1">(IFERROR(IF($C2309="","",VLOOKUP(FİLTRE!$C2309,'SKT LİSTESİ'!$F:$AJ,15,0)),""))</f>
        <v/>
      </c>
      <c r="S2309" s="138" t="str">
        <f ca="1">IFERROR(IF($C2309="","",VLOOKUP(FİLTRE!$C2309,'SKT LİSTESİ'!$F:$AJ,16,0)),"")</f>
        <v/>
      </c>
      <c r="AF2309" s="179" t="str">
        <f t="shared" ca="1" si="142"/>
        <v/>
      </c>
      <c r="AG2309" s="179">
        <f t="shared" ca="1" si="143"/>
        <v>0</v>
      </c>
      <c r="AH2309" s="179">
        <f t="shared" ca="1" si="144"/>
        <v>0</v>
      </c>
    </row>
    <row r="2310" spans="2:34" ht="15.75" x14ac:dyDescent="0.25">
      <c r="B2310">
        <f t="shared" ca="1" si="141"/>
        <v>2298</v>
      </c>
      <c r="C2310" t="str">
        <f ca="1">IFERROR(VLOOKUP(B2310,'SKT LİSTESİ'!F:F,1,0),"")</f>
        <v/>
      </c>
      <c r="E2310" s="128" t="str">
        <f ca="1">IFERROR(IF($C2310="","",VLOOKUP(FİLTRE!$C2310,'SKT LİSTESİ'!$F:$S,5,0)),"")</f>
        <v/>
      </c>
      <c r="F2310" s="129" t="str">
        <f ca="1">IFERROR(IF($C2310="","",VLOOKUP(FİLTRE!$C2310,'SKT LİSTESİ'!$F:$S,7,0)),"")</f>
        <v/>
      </c>
      <c r="G2310" s="130" t="str">
        <f ca="1">IFERROR(IF($C2310="","",VLOOKUP(FİLTRE!$C2310,'SKT LİSTESİ'!$F:$S,8,0)),"")</f>
        <v/>
      </c>
      <c r="H2310" s="131" t="str">
        <f ca="1">IF(E2310="","",IF($C2310="","",VLOOKUP(FİLTRE!$C2310,'SKT LİSTESİ'!$F:$S,9,0)))</f>
        <v/>
      </c>
      <c r="I2310" s="132" t="str">
        <f ca="1">IFERROR(IF($C2310="","",VLOOKUP(FİLTRE!$C2310,'SKT LİSTESİ'!$F:$S,10,0)),"")</f>
        <v/>
      </c>
      <c r="J2310" s="133" t="str">
        <f ca="1">IFERROR(IF($C2310="","",VLOOKUP(FİLTRE!$C2310,'SKT LİSTESİ'!$F:$S,11,0)),"")</f>
        <v/>
      </c>
      <c r="K2310" s="134" t="str">
        <f ca="1">IFERROR(IF($C2310="","",VLOOKUP(FİLTRE!$C2310,'SKT LİSTESİ'!$F:$S,12,0)),"")</f>
        <v/>
      </c>
      <c r="L2310" s="134" t="str">
        <f ca="1">IFERROR(IF($C2310="","",VLOOKUP(FİLTRE!$C2310,'SKT LİSTESİ'!$F:$S,13,0)),"")</f>
        <v/>
      </c>
      <c r="M2310" s="135" t="str">
        <f ca="1">IFERROR(IF($C2310="","",VLOOKUP(FİLTRE!$C2310,'SKT LİSTESİ'!$F:$AJ,14,0)),"")</f>
        <v/>
      </c>
      <c r="N2310" s="31" t="str">
        <f ca="1">IFERROR(IF($C2310="","",VLOOKUP(FİLTRE!$C2310,'SKT LİSTESİ'!$F:$AJ,22,0)),"")</f>
        <v/>
      </c>
      <c r="O2310" s="136" t="str">
        <f ca="1">IFERROR(IF($C2310="","",VLOOKUP(FİLTRE!$C2310,'SKT LİSTESİ'!$F:$AJ,23,0)),"")</f>
        <v/>
      </c>
      <c r="P2310" s="31"/>
      <c r="Q2310" s="31"/>
      <c r="R2310" s="137" t="str">
        <f ca="1">(IFERROR(IF($C2310="","",VLOOKUP(FİLTRE!$C2310,'SKT LİSTESİ'!$F:$AJ,15,0)),""))</f>
        <v/>
      </c>
      <c r="S2310" s="138" t="str">
        <f ca="1">IFERROR(IF($C2310="","",VLOOKUP(FİLTRE!$C2310,'SKT LİSTESİ'!$F:$AJ,16,0)),"")</f>
        <v/>
      </c>
      <c r="AF2310" s="179" t="str">
        <f t="shared" ca="1" si="142"/>
        <v/>
      </c>
      <c r="AG2310" s="179">
        <f t="shared" ca="1" si="143"/>
        <v>0</v>
      </c>
      <c r="AH2310" s="179">
        <f t="shared" ca="1" si="144"/>
        <v>0</v>
      </c>
    </row>
    <row r="2311" spans="2:34" ht="15.75" x14ac:dyDescent="0.25">
      <c r="B2311">
        <f t="shared" ca="1" si="141"/>
        <v>2299</v>
      </c>
      <c r="C2311" t="str">
        <f ca="1">IFERROR(VLOOKUP(B2311,'SKT LİSTESİ'!F:F,1,0),"")</f>
        <v/>
      </c>
      <c r="E2311" s="128" t="str">
        <f ca="1">IFERROR(IF($C2311="","",VLOOKUP(FİLTRE!$C2311,'SKT LİSTESİ'!$F:$S,5,0)),"")</f>
        <v/>
      </c>
      <c r="F2311" s="129" t="str">
        <f ca="1">IFERROR(IF($C2311="","",VLOOKUP(FİLTRE!$C2311,'SKT LİSTESİ'!$F:$S,7,0)),"")</f>
        <v/>
      </c>
      <c r="G2311" s="130" t="str">
        <f ca="1">IFERROR(IF($C2311="","",VLOOKUP(FİLTRE!$C2311,'SKT LİSTESİ'!$F:$S,8,0)),"")</f>
        <v/>
      </c>
      <c r="H2311" s="131" t="str">
        <f ca="1">IF(E2311="","",IF($C2311="","",VLOOKUP(FİLTRE!$C2311,'SKT LİSTESİ'!$F:$S,9,0)))</f>
        <v/>
      </c>
      <c r="I2311" s="132" t="str">
        <f ca="1">IFERROR(IF($C2311="","",VLOOKUP(FİLTRE!$C2311,'SKT LİSTESİ'!$F:$S,10,0)),"")</f>
        <v/>
      </c>
      <c r="J2311" s="133" t="str">
        <f ca="1">IFERROR(IF($C2311="","",VLOOKUP(FİLTRE!$C2311,'SKT LİSTESİ'!$F:$S,11,0)),"")</f>
        <v/>
      </c>
      <c r="K2311" s="134" t="str">
        <f ca="1">IFERROR(IF($C2311="","",VLOOKUP(FİLTRE!$C2311,'SKT LİSTESİ'!$F:$S,12,0)),"")</f>
        <v/>
      </c>
      <c r="L2311" s="134" t="str">
        <f ca="1">IFERROR(IF($C2311="","",VLOOKUP(FİLTRE!$C2311,'SKT LİSTESİ'!$F:$S,13,0)),"")</f>
        <v/>
      </c>
      <c r="M2311" s="135" t="str">
        <f ca="1">IFERROR(IF($C2311="","",VLOOKUP(FİLTRE!$C2311,'SKT LİSTESİ'!$F:$AJ,14,0)),"")</f>
        <v/>
      </c>
      <c r="N2311" s="31" t="str">
        <f ca="1">IFERROR(IF($C2311="","",VLOOKUP(FİLTRE!$C2311,'SKT LİSTESİ'!$F:$AJ,22,0)),"")</f>
        <v/>
      </c>
      <c r="O2311" s="136" t="str">
        <f ca="1">IFERROR(IF($C2311="","",VLOOKUP(FİLTRE!$C2311,'SKT LİSTESİ'!$F:$AJ,23,0)),"")</f>
        <v/>
      </c>
      <c r="P2311" s="31"/>
      <c r="Q2311" s="31"/>
      <c r="R2311" s="137" t="str">
        <f ca="1">(IFERROR(IF($C2311="","",VLOOKUP(FİLTRE!$C2311,'SKT LİSTESİ'!$F:$AJ,15,0)),""))</f>
        <v/>
      </c>
      <c r="S2311" s="138" t="str">
        <f ca="1">IFERROR(IF($C2311="","",VLOOKUP(FİLTRE!$C2311,'SKT LİSTESİ'!$F:$AJ,16,0)),"")</f>
        <v/>
      </c>
      <c r="AF2311" s="179" t="str">
        <f t="shared" ca="1" si="142"/>
        <v/>
      </c>
      <c r="AG2311" s="179">
        <f t="shared" ca="1" si="143"/>
        <v>0</v>
      </c>
      <c r="AH2311" s="179">
        <f t="shared" ca="1" si="144"/>
        <v>0</v>
      </c>
    </row>
    <row r="2312" spans="2:34" ht="15.75" x14ac:dyDescent="0.25">
      <c r="B2312">
        <f t="shared" ca="1" si="141"/>
        <v>2300</v>
      </c>
      <c r="C2312" t="str">
        <f ca="1">IFERROR(VLOOKUP(B2312,'SKT LİSTESİ'!F:F,1,0),"")</f>
        <v/>
      </c>
      <c r="E2312" s="128" t="str">
        <f ca="1">IFERROR(IF($C2312="","",VLOOKUP(FİLTRE!$C2312,'SKT LİSTESİ'!$F:$S,5,0)),"")</f>
        <v/>
      </c>
      <c r="F2312" s="129" t="str">
        <f ca="1">IFERROR(IF($C2312="","",VLOOKUP(FİLTRE!$C2312,'SKT LİSTESİ'!$F:$S,7,0)),"")</f>
        <v/>
      </c>
      <c r="G2312" s="130" t="str">
        <f ca="1">IFERROR(IF($C2312="","",VLOOKUP(FİLTRE!$C2312,'SKT LİSTESİ'!$F:$S,8,0)),"")</f>
        <v/>
      </c>
      <c r="H2312" s="131" t="str">
        <f ca="1">IF(E2312="","",IF($C2312="","",VLOOKUP(FİLTRE!$C2312,'SKT LİSTESİ'!$F:$S,9,0)))</f>
        <v/>
      </c>
      <c r="I2312" s="132" t="str">
        <f ca="1">IFERROR(IF($C2312="","",VLOOKUP(FİLTRE!$C2312,'SKT LİSTESİ'!$F:$S,10,0)),"")</f>
        <v/>
      </c>
      <c r="J2312" s="133" t="str">
        <f ca="1">IFERROR(IF($C2312="","",VLOOKUP(FİLTRE!$C2312,'SKT LİSTESİ'!$F:$S,11,0)),"")</f>
        <v/>
      </c>
      <c r="K2312" s="134" t="str">
        <f ca="1">IFERROR(IF($C2312="","",VLOOKUP(FİLTRE!$C2312,'SKT LİSTESİ'!$F:$S,12,0)),"")</f>
        <v/>
      </c>
      <c r="L2312" s="134" t="str">
        <f ca="1">IFERROR(IF($C2312="","",VLOOKUP(FİLTRE!$C2312,'SKT LİSTESİ'!$F:$S,13,0)),"")</f>
        <v/>
      </c>
      <c r="M2312" s="135" t="str">
        <f ca="1">IFERROR(IF($C2312="","",VLOOKUP(FİLTRE!$C2312,'SKT LİSTESİ'!$F:$AJ,14,0)),"")</f>
        <v/>
      </c>
      <c r="N2312" s="31" t="str">
        <f ca="1">IFERROR(IF($C2312="","",VLOOKUP(FİLTRE!$C2312,'SKT LİSTESİ'!$F:$AJ,22,0)),"")</f>
        <v/>
      </c>
      <c r="O2312" s="136" t="str">
        <f ca="1">IFERROR(IF($C2312="","",VLOOKUP(FİLTRE!$C2312,'SKT LİSTESİ'!$F:$AJ,23,0)),"")</f>
        <v/>
      </c>
      <c r="P2312" s="31"/>
      <c r="Q2312" s="31"/>
      <c r="R2312" s="137" t="str">
        <f ca="1">(IFERROR(IF($C2312="","",VLOOKUP(FİLTRE!$C2312,'SKT LİSTESİ'!$F:$AJ,15,0)),""))</f>
        <v/>
      </c>
      <c r="S2312" s="138" t="str">
        <f ca="1">IFERROR(IF($C2312="","",VLOOKUP(FİLTRE!$C2312,'SKT LİSTESİ'!$F:$AJ,16,0)),"")</f>
        <v/>
      </c>
      <c r="AF2312" s="179" t="str">
        <f t="shared" ca="1" si="142"/>
        <v/>
      </c>
      <c r="AG2312" s="179">
        <f t="shared" ca="1" si="143"/>
        <v>0</v>
      </c>
      <c r="AH2312" s="179">
        <f t="shared" ca="1" si="144"/>
        <v>0</v>
      </c>
    </row>
    <row r="2313" spans="2:34" ht="15.75" x14ac:dyDescent="0.25">
      <c r="B2313">
        <f t="shared" ca="1" si="141"/>
        <v>2301</v>
      </c>
      <c r="C2313" t="str">
        <f ca="1">IFERROR(VLOOKUP(B2313,'SKT LİSTESİ'!F:F,1,0),"")</f>
        <v/>
      </c>
      <c r="E2313" s="128" t="str">
        <f ca="1">IFERROR(IF($C2313="","",VLOOKUP(FİLTRE!$C2313,'SKT LİSTESİ'!$F:$S,5,0)),"")</f>
        <v/>
      </c>
      <c r="F2313" s="129" t="str">
        <f ca="1">IFERROR(IF($C2313="","",VLOOKUP(FİLTRE!$C2313,'SKT LİSTESİ'!$F:$S,7,0)),"")</f>
        <v/>
      </c>
      <c r="G2313" s="130" t="str">
        <f ca="1">IFERROR(IF($C2313="","",VLOOKUP(FİLTRE!$C2313,'SKT LİSTESİ'!$F:$S,8,0)),"")</f>
        <v/>
      </c>
      <c r="H2313" s="131" t="str">
        <f ca="1">IF(E2313="","",IF($C2313="","",VLOOKUP(FİLTRE!$C2313,'SKT LİSTESİ'!$F:$S,9,0)))</f>
        <v/>
      </c>
      <c r="I2313" s="132" t="str">
        <f ca="1">IFERROR(IF($C2313="","",VLOOKUP(FİLTRE!$C2313,'SKT LİSTESİ'!$F:$S,10,0)),"")</f>
        <v/>
      </c>
      <c r="J2313" s="133" t="str">
        <f ca="1">IFERROR(IF($C2313="","",VLOOKUP(FİLTRE!$C2313,'SKT LİSTESİ'!$F:$S,11,0)),"")</f>
        <v/>
      </c>
      <c r="K2313" s="134" t="str">
        <f ca="1">IFERROR(IF($C2313="","",VLOOKUP(FİLTRE!$C2313,'SKT LİSTESİ'!$F:$S,12,0)),"")</f>
        <v/>
      </c>
      <c r="L2313" s="134" t="str">
        <f ca="1">IFERROR(IF($C2313="","",VLOOKUP(FİLTRE!$C2313,'SKT LİSTESİ'!$F:$S,13,0)),"")</f>
        <v/>
      </c>
      <c r="M2313" s="135" t="str">
        <f ca="1">IFERROR(IF($C2313="","",VLOOKUP(FİLTRE!$C2313,'SKT LİSTESİ'!$F:$AJ,14,0)),"")</f>
        <v/>
      </c>
      <c r="N2313" s="31" t="str">
        <f ca="1">IFERROR(IF($C2313="","",VLOOKUP(FİLTRE!$C2313,'SKT LİSTESİ'!$F:$AJ,22,0)),"")</f>
        <v/>
      </c>
      <c r="O2313" s="136" t="str">
        <f ca="1">IFERROR(IF($C2313="","",VLOOKUP(FİLTRE!$C2313,'SKT LİSTESİ'!$F:$AJ,23,0)),"")</f>
        <v/>
      </c>
      <c r="P2313" s="31"/>
      <c r="Q2313" s="31"/>
      <c r="R2313" s="137" t="str">
        <f ca="1">(IFERROR(IF($C2313="","",VLOOKUP(FİLTRE!$C2313,'SKT LİSTESİ'!$F:$AJ,15,0)),""))</f>
        <v/>
      </c>
      <c r="S2313" s="138" t="str">
        <f ca="1">IFERROR(IF($C2313="","",VLOOKUP(FİLTRE!$C2313,'SKT LİSTESİ'!$F:$AJ,16,0)),"")</f>
        <v/>
      </c>
      <c r="AF2313" s="179" t="str">
        <f t="shared" ca="1" si="142"/>
        <v/>
      </c>
      <c r="AG2313" s="179">
        <f t="shared" ca="1" si="143"/>
        <v>0</v>
      </c>
      <c r="AH2313" s="179">
        <f t="shared" ca="1" si="144"/>
        <v>0</v>
      </c>
    </row>
    <row r="2314" spans="2:34" ht="15.75" x14ac:dyDescent="0.25">
      <c r="B2314">
        <f t="shared" ca="1" si="141"/>
        <v>2302</v>
      </c>
      <c r="C2314" t="str">
        <f ca="1">IFERROR(VLOOKUP(B2314,'SKT LİSTESİ'!F:F,1,0),"")</f>
        <v/>
      </c>
      <c r="E2314" s="128" t="str">
        <f ca="1">IFERROR(IF($C2314="","",VLOOKUP(FİLTRE!$C2314,'SKT LİSTESİ'!$F:$S,5,0)),"")</f>
        <v/>
      </c>
      <c r="F2314" s="129" t="str">
        <f ca="1">IFERROR(IF($C2314="","",VLOOKUP(FİLTRE!$C2314,'SKT LİSTESİ'!$F:$S,7,0)),"")</f>
        <v/>
      </c>
      <c r="G2314" s="130" t="str">
        <f ca="1">IFERROR(IF($C2314="","",VLOOKUP(FİLTRE!$C2314,'SKT LİSTESİ'!$F:$S,8,0)),"")</f>
        <v/>
      </c>
      <c r="H2314" s="131" t="str">
        <f ca="1">IF(E2314="","",IF($C2314="","",VLOOKUP(FİLTRE!$C2314,'SKT LİSTESİ'!$F:$S,9,0)))</f>
        <v/>
      </c>
      <c r="I2314" s="132" t="str">
        <f ca="1">IFERROR(IF($C2314="","",VLOOKUP(FİLTRE!$C2314,'SKT LİSTESİ'!$F:$S,10,0)),"")</f>
        <v/>
      </c>
      <c r="J2314" s="133" t="str">
        <f ca="1">IFERROR(IF($C2314="","",VLOOKUP(FİLTRE!$C2314,'SKT LİSTESİ'!$F:$S,11,0)),"")</f>
        <v/>
      </c>
      <c r="K2314" s="134" t="str">
        <f ca="1">IFERROR(IF($C2314="","",VLOOKUP(FİLTRE!$C2314,'SKT LİSTESİ'!$F:$S,12,0)),"")</f>
        <v/>
      </c>
      <c r="L2314" s="134" t="str">
        <f ca="1">IFERROR(IF($C2314="","",VLOOKUP(FİLTRE!$C2314,'SKT LİSTESİ'!$F:$S,13,0)),"")</f>
        <v/>
      </c>
      <c r="M2314" s="135" t="str">
        <f ca="1">IFERROR(IF($C2314="","",VLOOKUP(FİLTRE!$C2314,'SKT LİSTESİ'!$F:$AJ,14,0)),"")</f>
        <v/>
      </c>
      <c r="N2314" s="31" t="str">
        <f ca="1">IFERROR(IF($C2314="","",VLOOKUP(FİLTRE!$C2314,'SKT LİSTESİ'!$F:$AJ,22,0)),"")</f>
        <v/>
      </c>
      <c r="O2314" s="136" t="str">
        <f ca="1">IFERROR(IF($C2314="","",VLOOKUP(FİLTRE!$C2314,'SKT LİSTESİ'!$F:$AJ,23,0)),"")</f>
        <v/>
      </c>
      <c r="P2314" s="31"/>
      <c r="Q2314" s="31"/>
      <c r="R2314" s="137" t="str">
        <f ca="1">(IFERROR(IF($C2314="","",VLOOKUP(FİLTRE!$C2314,'SKT LİSTESİ'!$F:$AJ,15,0)),""))</f>
        <v/>
      </c>
      <c r="S2314" s="138" t="str">
        <f ca="1">IFERROR(IF($C2314="","",VLOOKUP(FİLTRE!$C2314,'SKT LİSTESİ'!$F:$AJ,16,0)),"")</f>
        <v/>
      </c>
      <c r="AF2314" s="179" t="str">
        <f t="shared" ca="1" si="142"/>
        <v/>
      </c>
      <c r="AG2314" s="179">
        <f t="shared" ca="1" si="143"/>
        <v>0</v>
      </c>
      <c r="AH2314" s="179">
        <f t="shared" ca="1" si="144"/>
        <v>0</v>
      </c>
    </row>
    <row r="2315" spans="2:34" ht="15.75" x14ac:dyDescent="0.25">
      <c r="B2315">
        <f t="shared" ca="1" si="141"/>
        <v>2303</v>
      </c>
      <c r="C2315" t="str">
        <f ca="1">IFERROR(VLOOKUP(B2315,'SKT LİSTESİ'!F:F,1,0),"")</f>
        <v/>
      </c>
      <c r="E2315" s="128" t="str">
        <f ca="1">IFERROR(IF($C2315="","",VLOOKUP(FİLTRE!$C2315,'SKT LİSTESİ'!$F:$S,5,0)),"")</f>
        <v/>
      </c>
      <c r="F2315" s="129" t="str">
        <f ca="1">IFERROR(IF($C2315="","",VLOOKUP(FİLTRE!$C2315,'SKT LİSTESİ'!$F:$S,7,0)),"")</f>
        <v/>
      </c>
      <c r="G2315" s="130" t="str">
        <f ca="1">IFERROR(IF($C2315="","",VLOOKUP(FİLTRE!$C2315,'SKT LİSTESİ'!$F:$S,8,0)),"")</f>
        <v/>
      </c>
      <c r="H2315" s="131" t="str">
        <f ca="1">IF(E2315="","",IF($C2315="","",VLOOKUP(FİLTRE!$C2315,'SKT LİSTESİ'!$F:$S,9,0)))</f>
        <v/>
      </c>
      <c r="I2315" s="132" t="str">
        <f ca="1">IFERROR(IF($C2315="","",VLOOKUP(FİLTRE!$C2315,'SKT LİSTESİ'!$F:$S,10,0)),"")</f>
        <v/>
      </c>
      <c r="J2315" s="133" t="str">
        <f ca="1">IFERROR(IF($C2315="","",VLOOKUP(FİLTRE!$C2315,'SKT LİSTESİ'!$F:$S,11,0)),"")</f>
        <v/>
      </c>
      <c r="K2315" s="134" t="str">
        <f ca="1">IFERROR(IF($C2315="","",VLOOKUP(FİLTRE!$C2315,'SKT LİSTESİ'!$F:$S,12,0)),"")</f>
        <v/>
      </c>
      <c r="L2315" s="134" t="str">
        <f ca="1">IFERROR(IF($C2315="","",VLOOKUP(FİLTRE!$C2315,'SKT LİSTESİ'!$F:$S,13,0)),"")</f>
        <v/>
      </c>
      <c r="M2315" s="135" t="str">
        <f ca="1">IFERROR(IF($C2315="","",VLOOKUP(FİLTRE!$C2315,'SKT LİSTESİ'!$F:$AJ,14,0)),"")</f>
        <v/>
      </c>
      <c r="N2315" s="31" t="str">
        <f ca="1">IFERROR(IF($C2315="","",VLOOKUP(FİLTRE!$C2315,'SKT LİSTESİ'!$F:$AJ,22,0)),"")</f>
        <v/>
      </c>
      <c r="O2315" s="136" t="str">
        <f ca="1">IFERROR(IF($C2315="","",VLOOKUP(FİLTRE!$C2315,'SKT LİSTESİ'!$F:$AJ,23,0)),"")</f>
        <v/>
      </c>
      <c r="P2315" s="31"/>
      <c r="Q2315" s="31"/>
      <c r="R2315" s="137" t="str">
        <f ca="1">(IFERROR(IF($C2315="","",VLOOKUP(FİLTRE!$C2315,'SKT LİSTESİ'!$F:$AJ,15,0)),""))</f>
        <v/>
      </c>
      <c r="S2315" s="138" t="str">
        <f ca="1">IFERROR(IF($C2315="","",VLOOKUP(FİLTRE!$C2315,'SKT LİSTESİ'!$F:$AJ,16,0)),"")</f>
        <v/>
      </c>
      <c r="AF2315" s="179" t="str">
        <f t="shared" ca="1" si="142"/>
        <v/>
      </c>
      <c r="AG2315" s="179">
        <f t="shared" ca="1" si="143"/>
        <v>0</v>
      </c>
      <c r="AH2315" s="179">
        <f t="shared" ca="1" si="144"/>
        <v>0</v>
      </c>
    </row>
    <row r="2316" spans="2:34" ht="15.75" x14ac:dyDescent="0.25">
      <c r="B2316">
        <f t="shared" ca="1" si="141"/>
        <v>2304</v>
      </c>
      <c r="C2316" t="str">
        <f ca="1">IFERROR(VLOOKUP(B2316,'SKT LİSTESİ'!F:F,1,0),"")</f>
        <v/>
      </c>
      <c r="E2316" s="128" t="str">
        <f ca="1">IFERROR(IF($C2316="","",VLOOKUP(FİLTRE!$C2316,'SKT LİSTESİ'!$F:$S,5,0)),"")</f>
        <v/>
      </c>
      <c r="F2316" s="129" t="str">
        <f ca="1">IFERROR(IF($C2316="","",VLOOKUP(FİLTRE!$C2316,'SKT LİSTESİ'!$F:$S,7,0)),"")</f>
        <v/>
      </c>
      <c r="G2316" s="130" t="str">
        <f ca="1">IFERROR(IF($C2316="","",VLOOKUP(FİLTRE!$C2316,'SKT LİSTESİ'!$F:$S,8,0)),"")</f>
        <v/>
      </c>
      <c r="H2316" s="131" t="str">
        <f ca="1">IF(E2316="","",IF($C2316="","",VLOOKUP(FİLTRE!$C2316,'SKT LİSTESİ'!$F:$S,9,0)))</f>
        <v/>
      </c>
      <c r="I2316" s="132" t="str">
        <f ca="1">IFERROR(IF($C2316="","",VLOOKUP(FİLTRE!$C2316,'SKT LİSTESİ'!$F:$S,10,0)),"")</f>
        <v/>
      </c>
      <c r="J2316" s="133" t="str">
        <f ca="1">IFERROR(IF($C2316="","",VLOOKUP(FİLTRE!$C2316,'SKT LİSTESİ'!$F:$S,11,0)),"")</f>
        <v/>
      </c>
      <c r="K2316" s="134" t="str">
        <f ca="1">IFERROR(IF($C2316="","",VLOOKUP(FİLTRE!$C2316,'SKT LİSTESİ'!$F:$S,12,0)),"")</f>
        <v/>
      </c>
      <c r="L2316" s="134" t="str">
        <f ca="1">IFERROR(IF($C2316="","",VLOOKUP(FİLTRE!$C2316,'SKT LİSTESİ'!$F:$S,13,0)),"")</f>
        <v/>
      </c>
      <c r="M2316" s="135" t="str">
        <f ca="1">IFERROR(IF($C2316="","",VLOOKUP(FİLTRE!$C2316,'SKT LİSTESİ'!$F:$AJ,14,0)),"")</f>
        <v/>
      </c>
      <c r="N2316" s="31" t="str">
        <f ca="1">IFERROR(IF($C2316="","",VLOOKUP(FİLTRE!$C2316,'SKT LİSTESİ'!$F:$AJ,22,0)),"")</f>
        <v/>
      </c>
      <c r="O2316" s="136" t="str">
        <f ca="1">IFERROR(IF($C2316="","",VLOOKUP(FİLTRE!$C2316,'SKT LİSTESİ'!$F:$AJ,23,0)),"")</f>
        <v/>
      </c>
      <c r="P2316" s="31"/>
      <c r="Q2316" s="31"/>
      <c r="R2316" s="137" t="str">
        <f ca="1">(IFERROR(IF($C2316="","",VLOOKUP(FİLTRE!$C2316,'SKT LİSTESİ'!$F:$AJ,15,0)),""))</f>
        <v/>
      </c>
      <c r="S2316" s="138" t="str">
        <f ca="1">IFERROR(IF($C2316="","",VLOOKUP(FİLTRE!$C2316,'SKT LİSTESİ'!$F:$AJ,16,0)),"")</f>
        <v/>
      </c>
      <c r="AF2316" s="179" t="str">
        <f t="shared" ca="1" si="142"/>
        <v/>
      </c>
      <c r="AG2316" s="179">
        <f t="shared" ca="1" si="143"/>
        <v>0</v>
      </c>
      <c r="AH2316" s="179">
        <f t="shared" ca="1" si="144"/>
        <v>0</v>
      </c>
    </row>
    <row r="2317" spans="2:34" ht="15.75" x14ac:dyDescent="0.25">
      <c r="B2317">
        <f t="shared" ca="1" si="141"/>
        <v>2305</v>
      </c>
      <c r="C2317" t="str">
        <f ca="1">IFERROR(VLOOKUP(B2317,'SKT LİSTESİ'!F:F,1,0),"")</f>
        <v/>
      </c>
      <c r="E2317" s="128" t="str">
        <f ca="1">IFERROR(IF($C2317="","",VLOOKUP(FİLTRE!$C2317,'SKT LİSTESİ'!$F:$S,5,0)),"")</f>
        <v/>
      </c>
      <c r="F2317" s="129" t="str">
        <f ca="1">IFERROR(IF($C2317="","",VLOOKUP(FİLTRE!$C2317,'SKT LİSTESİ'!$F:$S,7,0)),"")</f>
        <v/>
      </c>
      <c r="G2317" s="130" t="str">
        <f ca="1">IFERROR(IF($C2317="","",VLOOKUP(FİLTRE!$C2317,'SKT LİSTESİ'!$F:$S,8,0)),"")</f>
        <v/>
      </c>
      <c r="H2317" s="131" t="str">
        <f ca="1">IF(E2317="","",IF($C2317="","",VLOOKUP(FİLTRE!$C2317,'SKT LİSTESİ'!$F:$S,9,0)))</f>
        <v/>
      </c>
      <c r="I2317" s="132" t="str">
        <f ca="1">IFERROR(IF($C2317="","",VLOOKUP(FİLTRE!$C2317,'SKT LİSTESİ'!$F:$S,10,0)),"")</f>
        <v/>
      </c>
      <c r="J2317" s="133" t="str">
        <f ca="1">IFERROR(IF($C2317="","",VLOOKUP(FİLTRE!$C2317,'SKT LİSTESİ'!$F:$S,11,0)),"")</f>
        <v/>
      </c>
      <c r="K2317" s="134" t="str">
        <f ca="1">IFERROR(IF($C2317="","",VLOOKUP(FİLTRE!$C2317,'SKT LİSTESİ'!$F:$S,12,0)),"")</f>
        <v/>
      </c>
      <c r="L2317" s="134" t="str">
        <f ca="1">IFERROR(IF($C2317="","",VLOOKUP(FİLTRE!$C2317,'SKT LİSTESİ'!$F:$S,13,0)),"")</f>
        <v/>
      </c>
      <c r="M2317" s="135" t="str">
        <f ca="1">IFERROR(IF($C2317="","",VLOOKUP(FİLTRE!$C2317,'SKT LİSTESİ'!$F:$AJ,14,0)),"")</f>
        <v/>
      </c>
      <c r="N2317" s="31" t="str">
        <f ca="1">IFERROR(IF($C2317="","",VLOOKUP(FİLTRE!$C2317,'SKT LİSTESİ'!$F:$AJ,22,0)),"")</f>
        <v/>
      </c>
      <c r="O2317" s="136" t="str">
        <f ca="1">IFERROR(IF($C2317="","",VLOOKUP(FİLTRE!$C2317,'SKT LİSTESİ'!$F:$AJ,23,0)),"")</f>
        <v/>
      </c>
      <c r="P2317" s="31"/>
      <c r="Q2317" s="31"/>
      <c r="R2317" s="137" t="str">
        <f ca="1">(IFERROR(IF($C2317="","",VLOOKUP(FİLTRE!$C2317,'SKT LİSTESİ'!$F:$AJ,15,0)),""))</f>
        <v/>
      </c>
      <c r="S2317" s="138" t="str">
        <f ca="1">IFERROR(IF($C2317="","",VLOOKUP(FİLTRE!$C2317,'SKT LİSTESİ'!$F:$AJ,16,0)),"")</f>
        <v/>
      </c>
      <c r="AF2317" s="179" t="str">
        <f t="shared" ca="1" si="142"/>
        <v/>
      </c>
      <c r="AG2317" s="179">
        <f t="shared" ca="1" si="143"/>
        <v>0</v>
      </c>
      <c r="AH2317" s="179">
        <f t="shared" ca="1" si="144"/>
        <v>0</v>
      </c>
    </row>
    <row r="2318" spans="2:34" ht="15.75" x14ac:dyDescent="0.25">
      <c r="B2318">
        <f t="shared" ref="B2318:B2381" ca="1" si="145">IF($Y$2=1,(ROW()-12),"")</f>
        <v>2306</v>
      </c>
      <c r="C2318" t="str">
        <f ca="1">IFERROR(VLOOKUP(B2318,'SKT LİSTESİ'!F:F,1,0),"")</f>
        <v/>
      </c>
      <c r="E2318" s="128" t="str">
        <f ca="1">IFERROR(IF($C2318="","",VLOOKUP(FİLTRE!$C2318,'SKT LİSTESİ'!$F:$S,5,0)),"")</f>
        <v/>
      </c>
      <c r="F2318" s="129" t="str">
        <f ca="1">IFERROR(IF($C2318="","",VLOOKUP(FİLTRE!$C2318,'SKT LİSTESİ'!$F:$S,7,0)),"")</f>
        <v/>
      </c>
      <c r="G2318" s="130" t="str">
        <f ca="1">IFERROR(IF($C2318="","",VLOOKUP(FİLTRE!$C2318,'SKT LİSTESİ'!$F:$S,8,0)),"")</f>
        <v/>
      </c>
      <c r="H2318" s="131" t="str">
        <f ca="1">IF(E2318="","",IF($C2318="","",VLOOKUP(FİLTRE!$C2318,'SKT LİSTESİ'!$F:$S,9,0)))</f>
        <v/>
      </c>
      <c r="I2318" s="132" t="str">
        <f ca="1">IFERROR(IF($C2318="","",VLOOKUP(FİLTRE!$C2318,'SKT LİSTESİ'!$F:$S,10,0)),"")</f>
        <v/>
      </c>
      <c r="J2318" s="133" t="str">
        <f ca="1">IFERROR(IF($C2318="","",VLOOKUP(FİLTRE!$C2318,'SKT LİSTESİ'!$F:$S,11,0)),"")</f>
        <v/>
      </c>
      <c r="K2318" s="134" t="str">
        <f ca="1">IFERROR(IF($C2318="","",VLOOKUP(FİLTRE!$C2318,'SKT LİSTESİ'!$F:$S,12,0)),"")</f>
        <v/>
      </c>
      <c r="L2318" s="134" t="str">
        <f ca="1">IFERROR(IF($C2318="","",VLOOKUP(FİLTRE!$C2318,'SKT LİSTESİ'!$F:$S,13,0)),"")</f>
        <v/>
      </c>
      <c r="M2318" s="135" t="str">
        <f ca="1">IFERROR(IF($C2318="","",VLOOKUP(FİLTRE!$C2318,'SKT LİSTESİ'!$F:$AJ,14,0)),"")</f>
        <v/>
      </c>
      <c r="N2318" s="31" t="str">
        <f ca="1">IFERROR(IF($C2318="","",VLOOKUP(FİLTRE!$C2318,'SKT LİSTESİ'!$F:$AJ,22,0)),"")</f>
        <v/>
      </c>
      <c r="O2318" s="136" t="str">
        <f ca="1">IFERROR(IF($C2318="","",VLOOKUP(FİLTRE!$C2318,'SKT LİSTESİ'!$F:$AJ,23,0)),"")</f>
        <v/>
      </c>
      <c r="P2318" s="31"/>
      <c r="Q2318" s="31"/>
      <c r="R2318" s="137" t="str">
        <f ca="1">(IFERROR(IF($C2318="","",VLOOKUP(FİLTRE!$C2318,'SKT LİSTESİ'!$F:$AJ,15,0)),""))</f>
        <v/>
      </c>
      <c r="S2318" s="138" t="str">
        <f ca="1">IFERROR(IF($C2318="","",VLOOKUP(FİLTRE!$C2318,'SKT LİSTESİ'!$F:$AJ,16,0)),"")</f>
        <v/>
      </c>
      <c r="AF2318" s="179" t="str">
        <f t="shared" ref="AF2318:AF2381" ca="1" si="146">IF(E2318&lt;&gt;"SAYIM",K2318,
(IF(AND(E2318="SAYIM",R2318=0),0,(COUNTIFS(E:E,"SAYIM",F:F,F2318,R:R,"&gt;"&amp;0)))))</f>
        <v/>
      </c>
      <c r="AG2318" s="179">
        <f t="shared" ref="AG2318:AG2381" ca="1" si="147">IF(E2318="SAYIM",(IFERROR(R2318/AF2318,0)),0)</f>
        <v>0</v>
      </c>
      <c r="AH2318" s="179">
        <f t="shared" ref="AH2318:AH2381" ca="1" si="148">IF(E2318="SAYIM",(IFERROR(S2318/AF2318,0)),0)</f>
        <v>0</v>
      </c>
    </row>
    <row r="2319" spans="2:34" ht="15.75" x14ac:dyDescent="0.25">
      <c r="B2319">
        <f t="shared" ca="1" si="145"/>
        <v>2307</v>
      </c>
      <c r="C2319" t="str">
        <f ca="1">IFERROR(VLOOKUP(B2319,'SKT LİSTESİ'!F:F,1,0),"")</f>
        <v/>
      </c>
      <c r="E2319" s="128" t="str">
        <f ca="1">IFERROR(IF($C2319="","",VLOOKUP(FİLTRE!$C2319,'SKT LİSTESİ'!$F:$S,5,0)),"")</f>
        <v/>
      </c>
      <c r="F2319" s="129" t="str">
        <f ca="1">IFERROR(IF($C2319="","",VLOOKUP(FİLTRE!$C2319,'SKT LİSTESİ'!$F:$S,7,0)),"")</f>
        <v/>
      </c>
      <c r="G2319" s="130" t="str">
        <f ca="1">IFERROR(IF($C2319="","",VLOOKUP(FİLTRE!$C2319,'SKT LİSTESİ'!$F:$S,8,0)),"")</f>
        <v/>
      </c>
      <c r="H2319" s="131" t="str">
        <f ca="1">IF(E2319="","",IF($C2319="","",VLOOKUP(FİLTRE!$C2319,'SKT LİSTESİ'!$F:$S,9,0)))</f>
        <v/>
      </c>
      <c r="I2319" s="132" t="str">
        <f ca="1">IFERROR(IF($C2319="","",VLOOKUP(FİLTRE!$C2319,'SKT LİSTESİ'!$F:$S,10,0)),"")</f>
        <v/>
      </c>
      <c r="J2319" s="133" t="str">
        <f ca="1">IFERROR(IF($C2319="","",VLOOKUP(FİLTRE!$C2319,'SKT LİSTESİ'!$F:$S,11,0)),"")</f>
        <v/>
      </c>
      <c r="K2319" s="134" t="str">
        <f ca="1">IFERROR(IF($C2319="","",VLOOKUP(FİLTRE!$C2319,'SKT LİSTESİ'!$F:$S,12,0)),"")</f>
        <v/>
      </c>
      <c r="L2319" s="134" t="str">
        <f ca="1">IFERROR(IF($C2319="","",VLOOKUP(FİLTRE!$C2319,'SKT LİSTESİ'!$F:$S,13,0)),"")</f>
        <v/>
      </c>
      <c r="M2319" s="135" t="str">
        <f ca="1">IFERROR(IF($C2319="","",VLOOKUP(FİLTRE!$C2319,'SKT LİSTESİ'!$F:$AJ,14,0)),"")</f>
        <v/>
      </c>
      <c r="N2319" s="31" t="str">
        <f ca="1">IFERROR(IF($C2319="","",VLOOKUP(FİLTRE!$C2319,'SKT LİSTESİ'!$F:$AJ,22,0)),"")</f>
        <v/>
      </c>
      <c r="O2319" s="136" t="str">
        <f ca="1">IFERROR(IF($C2319="","",VLOOKUP(FİLTRE!$C2319,'SKT LİSTESİ'!$F:$AJ,23,0)),"")</f>
        <v/>
      </c>
      <c r="P2319" s="31"/>
      <c r="Q2319" s="31"/>
      <c r="R2319" s="137" t="str">
        <f ca="1">(IFERROR(IF($C2319="","",VLOOKUP(FİLTRE!$C2319,'SKT LİSTESİ'!$F:$AJ,15,0)),""))</f>
        <v/>
      </c>
      <c r="S2319" s="138" t="str">
        <f ca="1">IFERROR(IF($C2319="","",VLOOKUP(FİLTRE!$C2319,'SKT LİSTESİ'!$F:$AJ,16,0)),"")</f>
        <v/>
      </c>
      <c r="AF2319" s="179" t="str">
        <f t="shared" ca="1" si="146"/>
        <v/>
      </c>
      <c r="AG2319" s="179">
        <f t="shared" ca="1" si="147"/>
        <v>0</v>
      </c>
      <c r="AH2319" s="179">
        <f t="shared" ca="1" si="148"/>
        <v>0</v>
      </c>
    </row>
    <row r="2320" spans="2:34" ht="15.75" x14ac:dyDescent="0.25">
      <c r="B2320">
        <f t="shared" ca="1" si="145"/>
        <v>2308</v>
      </c>
      <c r="C2320" t="str">
        <f ca="1">IFERROR(VLOOKUP(B2320,'SKT LİSTESİ'!F:F,1,0),"")</f>
        <v/>
      </c>
      <c r="E2320" s="128" t="str">
        <f ca="1">IFERROR(IF($C2320="","",VLOOKUP(FİLTRE!$C2320,'SKT LİSTESİ'!$F:$S,5,0)),"")</f>
        <v/>
      </c>
      <c r="F2320" s="129" t="str">
        <f ca="1">IFERROR(IF($C2320="","",VLOOKUP(FİLTRE!$C2320,'SKT LİSTESİ'!$F:$S,7,0)),"")</f>
        <v/>
      </c>
      <c r="G2320" s="130" t="str">
        <f ca="1">IFERROR(IF($C2320="","",VLOOKUP(FİLTRE!$C2320,'SKT LİSTESİ'!$F:$S,8,0)),"")</f>
        <v/>
      </c>
      <c r="H2320" s="131" t="str">
        <f ca="1">IF(E2320="","",IF($C2320="","",VLOOKUP(FİLTRE!$C2320,'SKT LİSTESİ'!$F:$S,9,0)))</f>
        <v/>
      </c>
      <c r="I2320" s="132" t="str">
        <f ca="1">IFERROR(IF($C2320="","",VLOOKUP(FİLTRE!$C2320,'SKT LİSTESİ'!$F:$S,10,0)),"")</f>
        <v/>
      </c>
      <c r="J2320" s="133" t="str">
        <f ca="1">IFERROR(IF($C2320="","",VLOOKUP(FİLTRE!$C2320,'SKT LİSTESİ'!$F:$S,11,0)),"")</f>
        <v/>
      </c>
      <c r="K2320" s="134" t="str">
        <f ca="1">IFERROR(IF($C2320="","",VLOOKUP(FİLTRE!$C2320,'SKT LİSTESİ'!$F:$S,12,0)),"")</f>
        <v/>
      </c>
      <c r="L2320" s="134" t="str">
        <f ca="1">IFERROR(IF($C2320="","",VLOOKUP(FİLTRE!$C2320,'SKT LİSTESİ'!$F:$S,13,0)),"")</f>
        <v/>
      </c>
      <c r="M2320" s="135" t="str">
        <f ca="1">IFERROR(IF($C2320="","",VLOOKUP(FİLTRE!$C2320,'SKT LİSTESİ'!$F:$AJ,14,0)),"")</f>
        <v/>
      </c>
      <c r="N2320" s="31" t="str">
        <f ca="1">IFERROR(IF($C2320="","",VLOOKUP(FİLTRE!$C2320,'SKT LİSTESİ'!$F:$AJ,22,0)),"")</f>
        <v/>
      </c>
      <c r="O2320" s="136" t="str">
        <f ca="1">IFERROR(IF($C2320="","",VLOOKUP(FİLTRE!$C2320,'SKT LİSTESİ'!$F:$AJ,23,0)),"")</f>
        <v/>
      </c>
      <c r="P2320" s="31"/>
      <c r="Q2320" s="31"/>
      <c r="R2320" s="137" t="str">
        <f ca="1">(IFERROR(IF($C2320="","",VLOOKUP(FİLTRE!$C2320,'SKT LİSTESİ'!$F:$AJ,15,0)),""))</f>
        <v/>
      </c>
      <c r="S2320" s="138" t="str">
        <f ca="1">IFERROR(IF($C2320="","",VLOOKUP(FİLTRE!$C2320,'SKT LİSTESİ'!$F:$AJ,16,0)),"")</f>
        <v/>
      </c>
      <c r="AF2320" s="179" t="str">
        <f t="shared" ca="1" si="146"/>
        <v/>
      </c>
      <c r="AG2320" s="179">
        <f t="shared" ca="1" si="147"/>
        <v>0</v>
      </c>
      <c r="AH2320" s="179">
        <f t="shared" ca="1" si="148"/>
        <v>0</v>
      </c>
    </row>
    <row r="2321" spans="2:34" ht="15.75" x14ac:dyDescent="0.25">
      <c r="B2321">
        <f t="shared" ca="1" si="145"/>
        <v>2309</v>
      </c>
      <c r="C2321" t="str">
        <f ca="1">IFERROR(VLOOKUP(B2321,'SKT LİSTESİ'!F:F,1,0),"")</f>
        <v/>
      </c>
      <c r="E2321" s="128" t="str">
        <f ca="1">IFERROR(IF($C2321="","",VLOOKUP(FİLTRE!$C2321,'SKT LİSTESİ'!$F:$S,5,0)),"")</f>
        <v/>
      </c>
      <c r="F2321" s="129" t="str">
        <f ca="1">IFERROR(IF($C2321="","",VLOOKUP(FİLTRE!$C2321,'SKT LİSTESİ'!$F:$S,7,0)),"")</f>
        <v/>
      </c>
      <c r="G2321" s="130" t="str">
        <f ca="1">IFERROR(IF($C2321="","",VLOOKUP(FİLTRE!$C2321,'SKT LİSTESİ'!$F:$S,8,0)),"")</f>
        <v/>
      </c>
      <c r="H2321" s="131" t="str">
        <f ca="1">IF(E2321="","",IF($C2321="","",VLOOKUP(FİLTRE!$C2321,'SKT LİSTESİ'!$F:$S,9,0)))</f>
        <v/>
      </c>
      <c r="I2321" s="132" t="str">
        <f ca="1">IFERROR(IF($C2321="","",VLOOKUP(FİLTRE!$C2321,'SKT LİSTESİ'!$F:$S,10,0)),"")</f>
        <v/>
      </c>
      <c r="J2321" s="133" t="str">
        <f ca="1">IFERROR(IF($C2321="","",VLOOKUP(FİLTRE!$C2321,'SKT LİSTESİ'!$F:$S,11,0)),"")</f>
        <v/>
      </c>
      <c r="K2321" s="134" t="str">
        <f ca="1">IFERROR(IF($C2321="","",VLOOKUP(FİLTRE!$C2321,'SKT LİSTESİ'!$F:$S,12,0)),"")</f>
        <v/>
      </c>
      <c r="L2321" s="134" t="str">
        <f ca="1">IFERROR(IF($C2321="","",VLOOKUP(FİLTRE!$C2321,'SKT LİSTESİ'!$F:$S,13,0)),"")</f>
        <v/>
      </c>
      <c r="M2321" s="135" t="str">
        <f ca="1">IFERROR(IF($C2321="","",VLOOKUP(FİLTRE!$C2321,'SKT LİSTESİ'!$F:$AJ,14,0)),"")</f>
        <v/>
      </c>
      <c r="N2321" s="31" t="str">
        <f ca="1">IFERROR(IF($C2321="","",VLOOKUP(FİLTRE!$C2321,'SKT LİSTESİ'!$F:$AJ,22,0)),"")</f>
        <v/>
      </c>
      <c r="O2321" s="136" t="str">
        <f ca="1">IFERROR(IF($C2321="","",VLOOKUP(FİLTRE!$C2321,'SKT LİSTESİ'!$F:$AJ,23,0)),"")</f>
        <v/>
      </c>
      <c r="P2321" s="31"/>
      <c r="Q2321" s="31"/>
      <c r="R2321" s="137" t="str">
        <f ca="1">(IFERROR(IF($C2321="","",VLOOKUP(FİLTRE!$C2321,'SKT LİSTESİ'!$F:$AJ,15,0)),""))</f>
        <v/>
      </c>
      <c r="S2321" s="138" t="str">
        <f ca="1">IFERROR(IF($C2321="","",VLOOKUP(FİLTRE!$C2321,'SKT LİSTESİ'!$F:$AJ,16,0)),"")</f>
        <v/>
      </c>
      <c r="AF2321" s="179" t="str">
        <f t="shared" ca="1" si="146"/>
        <v/>
      </c>
      <c r="AG2321" s="179">
        <f t="shared" ca="1" si="147"/>
        <v>0</v>
      </c>
      <c r="AH2321" s="179">
        <f t="shared" ca="1" si="148"/>
        <v>0</v>
      </c>
    </row>
    <row r="2322" spans="2:34" ht="15.75" x14ac:dyDescent="0.25">
      <c r="B2322">
        <f t="shared" ca="1" si="145"/>
        <v>2310</v>
      </c>
      <c r="C2322" t="str">
        <f ca="1">IFERROR(VLOOKUP(B2322,'SKT LİSTESİ'!F:F,1,0),"")</f>
        <v/>
      </c>
      <c r="E2322" s="128" t="str">
        <f ca="1">IFERROR(IF($C2322="","",VLOOKUP(FİLTRE!$C2322,'SKT LİSTESİ'!$F:$S,5,0)),"")</f>
        <v/>
      </c>
      <c r="F2322" s="129" t="str">
        <f ca="1">IFERROR(IF($C2322="","",VLOOKUP(FİLTRE!$C2322,'SKT LİSTESİ'!$F:$S,7,0)),"")</f>
        <v/>
      </c>
      <c r="G2322" s="130" t="str">
        <f ca="1">IFERROR(IF($C2322="","",VLOOKUP(FİLTRE!$C2322,'SKT LİSTESİ'!$F:$S,8,0)),"")</f>
        <v/>
      </c>
      <c r="H2322" s="131" t="str">
        <f ca="1">IF(E2322="","",IF($C2322="","",VLOOKUP(FİLTRE!$C2322,'SKT LİSTESİ'!$F:$S,9,0)))</f>
        <v/>
      </c>
      <c r="I2322" s="132" t="str">
        <f ca="1">IFERROR(IF($C2322="","",VLOOKUP(FİLTRE!$C2322,'SKT LİSTESİ'!$F:$S,10,0)),"")</f>
        <v/>
      </c>
      <c r="J2322" s="133" t="str">
        <f ca="1">IFERROR(IF($C2322="","",VLOOKUP(FİLTRE!$C2322,'SKT LİSTESİ'!$F:$S,11,0)),"")</f>
        <v/>
      </c>
      <c r="K2322" s="134" t="str">
        <f ca="1">IFERROR(IF($C2322="","",VLOOKUP(FİLTRE!$C2322,'SKT LİSTESİ'!$F:$S,12,0)),"")</f>
        <v/>
      </c>
      <c r="L2322" s="134" t="str">
        <f ca="1">IFERROR(IF($C2322="","",VLOOKUP(FİLTRE!$C2322,'SKT LİSTESİ'!$F:$S,13,0)),"")</f>
        <v/>
      </c>
      <c r="M2322" s="135" t="str">
        <f ca="1">IFERROR(IF($C2322="","",VLOOKUP(FİLTRE!$C2322,'SKT LİSTESİ'!$F:$AJ,14,0)),"")</f>
        <v/>
      </c>
      <c r="N2322" s="31" t="str">
        <f ca="1">IFERROR(IF($C2322="","",VLOOKUP(FİLTRE!$C2322,'SKT LİSTESİ'!$F:$AJ,22,0)),"")</f>
        <v/>
      </c>
      <c r="O2322" s="136" t="str">
        <f ca="1">IFERROR(IF($C2322="","",VLOOKUP(FİLTRE!$C2322,'SKT LİSTESİ'!$F:$AJ,23,0)),"")</f>
        <v/>
      </c>
      <c r="P2322" s="31"/>
      <c r="Q2322" s="31"/>
      <c r="R2322" s="137" t="str">
        <f ca="1">(IFERROR(IF($C2322="","",VLOOKUP(FİLTRE!$C2322,'SKT LİSTESİ'!$F:$AJ,15,0)),""))</f>
        <v/>
      </c>
      <c r="S2322" s="138" t="str">
        <f ca="1">IFERROR(IF($C2322="","",VLOOKUP(FİLTRE!$C2322,'SKT LİSTESİ'!$F:$AJ,16,0)),"")</f>
        <v/>
      </c>
      <c r="AF2322" s="179" t="str">
        <f t="shared" ca="1" si="146"/>
        <v/>
      </c>
      <c r="AG2322" s="179">
        <f t="shared" ca="1" si="147"/>
        <v>0</v>
      </c>
      <c r="AH2322" s="179">
        <f t="shared" ca="1" si="148"/>
        <v>0</v>
      </c>
    </row>
    <row r="2323" spans="2:34" ht="15.75" x14ac:dyDescent="0.25">
      <c r="B2323">
        <f t="shared" ca="1" si="145"/>
        <v>2311</v>
      </c>
      <c r="C2323" t="str">
        <f ca="1">IFERROR(VLOOKUP(B2323,'SKT LİSTESİ'!F:F,1,0),"")</f>
        <v/>
      </c>
      <c r="E2323" s="128" t="str">
        <f ca="1">IFERROR(IF($C2323="","",VLOOKUP(FİLTRE!$C2323,'SKT LİSTESİ'!$F:$S,5,0)),"")</f>
        <v/>
      </c>
      <c r="F2323" s="129" t="str">
        <f ca="1">IFERROR(IF($C2323="","",VLOOKUP(FİLTRE!$C2323,'SKT LİSTESİ'!$F:$S,7,0)),"")</f>
        <v/>
      </c>
      <c r="G2323" s="130" t="str">
        <f ca="1">IFERROR(IF($C2323="","",VLOOKUP(FİLTRE!$C2323,'SKT LİSTESİ'!$F:$S,8,0)),"")</f>
        <v/>
      </c>
      <c r="H2323" s="131" t="str">
        <f ca="1">IF(E2323="","",IF($C2323="","",VLOOKUP(FİLTRE!$C2323,'SKT LİSTESİ'!$F:$S,9,0)))</f>
        <v/>
      </c>
      <c r="I2323" s="132" t="str">
        <f ca="1">IFERROR(IF($C2323="","",VLOOKUP(FİLTRE!$C2323,'SKT LİSTESİ'!$F:$S,10,0)),"")</f>
        <v/>
      </c>
      <c r="J2323" s="133" t="str">
        <f ca="1">IFERROR(IF($C2323="","",VLOOKUP(FİLTRE!$C2323,'SKT LİSTESİ'!$F:$S,11,0)),"")</f>
        <v/>
      </c>
      <c r="K2323" s="134" t="str">
        <f ca="1">IFERROR(IF($C2323="","",VLOOKUP(FİLTRE!$C2323,'SKT LİSTESİ'!$F:$S,12,0)),"")</f>
        <v/>
      </c>
      <c r="L2323" s="134" t="str">
        <f ca="1">IFERROR(IF($C2323="","",VLOOKUP(FİLTRE!$C2323,'SKT LİSTESİ'!$F:$S,13,0)),"")</f>
        <v/>
      </c>
      <c r="M2323" s="135" t="str">
        <f ca="1">IFERROR(IF($C2323="","",VLOOKUP(FİLTRE!$C2323,'SKT LİSTESİ'!$F:$AJ,14,0)),"")</f>
        <v/>
      </c>
      <c r="N2323" s="31" t="str">
        <f ca="1">IFERROR(IF($C2323="","",VLOOKUP(FİLTRE!$C2323,'SKT LİSTESİ'!$F:$AJ,22,0)),"")</f>
        <v/>
      </c>
      <c r="O2323" s="136" t="str">
        <f ca="1">IFERROR(IF($C2323="","",VLOOKUP(FİLTRE!$C2323,'SKT LİSTESİ'!$F:$AJ,23,0)),"")</f>
        <v/>
      </c>
      <c r="P2323" s="31"/>
      <c r="Q2323" s="31"/>
      <c r="R2323" s="137" t="str">
        <f ca="1">(IFERROR(IF($C2323="","",VLOOKUP(FİLTRE!$C2323,'SKT LİSTESİ'!$F:$AJ,15,0)),""))</f>
        <v/>
      </c>
      <c r="S2323" s="138" t="str">
        <f ca="1">IFERROR(IF($C2323="","",VLOOKUP(FİLTRE!$C2323,'SKT LİSTESİ'!$F:$AJ,16,0)),"")</f>
        <v/>
      </c>
      <c r="AF2323" s="179" t="str">
        <f t="shared" ca="1" si="146"/>
        <v/>
      </c>
      <c r="AG2323" s="179">
        <f t="shared" ca="1" si="147"/>
        <v>0</v>
      </c>
      <c r="AH2323" s="179">
        <f t="shared" ca="1" si="148"/>
        <v>0</v>
      </c>
    </row>
    <row r="2324" spans="2:34" ht="15.75" x14ac:dyDescent="0.25">
      <c r="B2324">
        <f t="shared" ca="1" si="145"/>
        <v>2312</v>
      </c>
      <c r="C2324" t="str">
        <f ca="1">IFERROR(VLOOKUP(B2324,'SKT LİSTESİ'!F:F,1,0),"")</f>
        <v/>
      </c>
      <c r="E2324" s="128" t="str">
        <f ca="1">IFERROR(IF($C2324="","",VLOOKUP(FİLTRE!$C2324,'SKT LİSTESİ'!$F:$S,5,0)),"")</f>
        <v/>
      </c>
      <c r="F2324" s="129" t="str">
        <f ca="1">IFERROR(IF($C2324="","",VLOOKUP(FİLTRE!$C2324,'SKT LİSTESİ'!$F:$S,7,0)),"")</f>
        <v/>
      </c>
      <c r="G2324" s="130" t="str">
        <f ca="1">IFERROR(IF($C2324="","",VLOOKUP(FİLTRE!$C2324,'SKT LİSTESİ'!$F:$S,8,0)),"")</f>
        <v/>
      </c>
      <c r="H2324" s="131" t="str">
        <f ca="1">IF(E2324="","",IF($C2324="","",VLOOKUP(FİLTRE!$C2324,'SKT LİSTESİ'!$F:$S,9,0)))</f>
        <v/>
      </c>
      <c r="I2324" s="132" t="str">
        <f ca="1">IFERROR(IF($C2324="","",VLOOKUP(FİLTRE!$C2324,'SKT LİSTESİ'!$F:$S,10,0)),"")</f>
        <v/>
      </c>
      <c r="J2324" s="133" t="str">
        <f ca="1">IFERROR(IF($C2324="","",VLOOKUP(FİLTRE!$C2324,'SKT LİSTESİ'!$F:$S,11,0)),"")</f>
        <v/>
      </c>
      <c r="K2324" s="134" t="str">
        <f ca="1">IFERROR(IF($C2324="","",VLOOKUP(FİLTRE!$C2324,'SKT LİSTESİ'!$F:$S,12,0)),"")</f>
        <v/>
      </c>
      <c r="L2324" s="134" t="str">
        <f ca="1">IFERROR(IF($C2324="","",VLOOKUP(FİLTRE!$C2324,'SKT LİSTESİ'!$F:$S,13,0)),"")</f>
        <v/>
      </c>
      <c r="M2324" s="135" t="str">
        <f ca="1">IFERROR(IF($C2324="","",VLOOKUP(FİLTRE!$C2324,'SKT LİSTESİ'!$F:$AJ,14,0)),"")</f>
        <v/>
      </c>
      <c r="N2324" s="31" t="str">
        <f ca="1">IFERROR(IF($C2324="","",VLOOKUP(FİLTRE!$C2324,'SKT LİSTESİ'!$F:$AJ,22,0)),"")</f>
        <v/>
      </c>
      <c r="O2324" s="136" t="str">
        <f ca="1">IFERROR(IF($C2324="","",VLOOKUP(FİLTRE!$C2324,'SKT LİSTESİ'!$F:$AJ,23,0)),"")</f>
        <v/>
      </c>
      <c r="P2324" s="31"/>
      <c r="Q2324" s="31"/>
      <c r="R2324" s="137" t="str">
        <f ca="1">(IFERROR(IF($C2324="","",VLOOKUP(FİLTRE!$C2324,'SKT LİSTESİ'!$F:$AJ,15,0)),""))</f>
        <v/>
      </c>
      <c r="S2324" s="138" t="str">
        <f ca="1">IFERROR(IF($C2324="","",VLOOKUP(FİLTRE!$C2324,'SKT LİSTESİ'!$F:$AJ,16,0)),"")</f>
        <v/>
      </c>
      <c r="AF2324" s="179" t="str">
        <f t="shared" ca="1" si="146"/>
        <v/>
      </c>
      <c r="AG2324" s="179">
        <f t="shared" ca="1" si="147"/>
        <v>0</v>
      </c>
      <c r="AH2324" s="179">
        <f t="shared" ca="1" si="148"/>
        <v>0</v>
      </c>
    </row>
    <row r="2325" spans="2:34" ht="15.75" x14ac:dyDescent="0.25">
      <c r="B2325">
        <f t="shared" ca="1" si="145"/>
        <v>2313</v>
      </c>
      <c r="C2325" t="str">
        <f ca="1">IFERROR(VLOOKUP(B2325,'SKT LİSTESİ'!F:F,1,0),"")</f>
        <v/>
      </c>
      <c r="E2325" s="128" t="str">
        <f ca="1">IFERROR(IF($C2325="","",VLOOKUP(FİLTRE!$C2325,'SKT LİSTESİ'!$F:$S,5,0)),"")</f>
        <v/>
      </c>
      <c r="F2325" s="129" t="str">
        <f ca="1">IFERROR(IF($C2325="","",VLOOKUP(FİLTRE!$C2325,'SKT LİSTESİ'!$F:$S,7,0)),"")</f>
        <v/>
      </c>
      <c r="G2325" s="130" t="str">
        <f ca="1">IFERROR(IF($C2325="","",VLOOKUP(FİLTRE!$C2325,'SKT LİSTESİ'!$F:$S,8,0)),"")</f>
        <v/>
      </c>
      <c r="H2325" s="131" t="str">
        <f ca="1">IF(E2325="","",IF($C2325="","",VLOOKUP(FİLTRE!$C2325,'SKT LİSTESİ'!$F:$S,9,0)))</f>
        <v/>
      </c>
      <c r="I2325" s="132" t="str">
        <f ca="1">IFERROR(IF($C2325="","",VLOOKUP(FİLTRE!$C2325,'SKT LİSTESİ'!$F:$S,10,0)),"")</f>
        <v/>
      </c>
      <c r="J2325" s="133" t="str">
        <f ca="1">IFERROR(IF($C2325="","",VLOOKUP(FİLTRE!$C2325,'SKT LİSTESİ'!$F:$S,11,0)),"")</f>
        <v/>
      </c>
      <c r="K2325" s="134" t="str">
        <f ca="1">IFERROR(IF($C2325="","",VLOOKUP(FİLTRE!$C2325,'SKT LİSTESİ'!$F:$S,12,0)),"")</f>
        <v/>
      </c>
      <c r="L2325" s="134" t="str">
        <f ca="1">IFERROR(IF($C2325="","",VLOOKUP(FİLTRE!$C2325,'SKT LİSTESİ'!$F:$S,13,0)),"")</f>
        <v/>
      </c>
      <c r="M2325" s="135" t="str">
        <f ca="1">IFERROR(IF($C2325="","",VLOOKUP(FİLTRE!$C2325,'SKT LİSTESİ'!$F:$AJ,14,0)),"")</f>
        <v/>
      </c>
      <c r="N2325" s="31" t="str">
        <f ca="1">IFERROR(IF($C2325="","",VLOOKUP(FİLTRE!$C2325,'SKT LİSTESİ'!$F:$AJ,22,0)),"")</f>
        <v/>
      </c>
      <c r="O2325" s="136" t="str">
        <f ca="1">IFERROR(IF($C2325="","",VLOOKUP(FİLTRE!$C2325,'SKT LİSTESİ'!$F:$AJ,23,0)),"")</f>
        <v/>
      </c>
      <c r="P2325" s="31"/>
      <c r="Q2325" s="31"/>
      <c r="R2325" s="137" t="str">
        <f ca="1">(IFERROR(IF($C2325="","",VLOOKUP(FİLTRE!$C2325,'SKT LİSTESİ'!$F:$AJ,15,0)),""))</f>
        <v/>
      </c>
      <c r="S2325" s="138" t="str">
        <f ca="1">IFERROR(IF($C2325="","",VLOOKUP(FİLTRE!$C2325,'SKT LİSTESİ'!$F:$AJ,16,0)),"")</f>
        <v/>
      </c>
      <c r="AF2325" s="179" t="str">
        <f t="shared" ca="1" si="146"/>
        <v/>
      </c>
      <c r="AG2325" s="179">
        <f t="shared" ca="1" si="147"/>
        <v>0</v>
      </c>
      <c r="AH2325" s="179">
        <f t="shared" ca="1" si="148"/>
        <v>0</v>
      </c>
    </row>
    <row r="2326" spans="2:34" ht="15.75" x14ac:dyDescent="0.25">
      <c r="B2326">
        <f t="shared" ca="1" si="145"/>
        <v>2314</v>
      </c>
      <c r="C2326" t="str">
        <f ca="1">IFERROR(VLOOKUP(B2326,'SKT LİSTESİ'!F:F,1,0),"")</f>
        <v/>
      </c>
      <c r="E2326" s="128" t="str">
        <f ca="1">IFERROR(IF($C2326="","",VLOOKUP(FİLTRE!$C2326,'SKT LİSTESİ'!$F:$S,5,0)),"")</f>
        <v/>
      </c>
      <c r="F2326" s="129" t="str">
        <f ca="1">IFERROR(IF($C2326="","",VLOOKUP(FİLTRE!$C2326,'SKT LİSTESİ'!$F:$S,7,0)),"")</f>
        <v/>
      </c>
      <c r="G2326" s="130" t="str">
        <f ca="1">IFERROR(IF($C2326="","",VLOOKUP(FİLTRE!$C2326,'SKT LİSTESİ'!$F:$S,8,0)),"")</f>
        <v/>
      </c>
      <c r="H2326" s="131" t="str">
        <f ca="1">IF(E2326="","",IF($C2326="","",VLOOKUP(FİLTRE!$C2326,'SKT LİSTESİ'!$F:$S,9,0)))</f>
        <v/>
      </c>
      <c r="I2326" s="132" t="str">
        <f ca="1">IFERROR(IF($C2326="","",VLOOKUP(FİLTRE!$C2326,'SKT LİSTESİ'!$F:$S,10,0)),"")</f>
        <v/>
      </c>
      <c r="J2326" s="133" t="str">
        <f ca="1">IFERROR(IF($C2326="","",VLOOKUP(FİLTRE!$C2326,'SKT LİSTESİ'!$F:$S,11,0)),"")</f>
        <v/>
      </c>
      <c r="K2326" s="134" t="str">
        <f ca="1">IFERROR(IF($C2326="","",VLOOKUP(FİLTRE!$C2326,'SKT LİSTESİ'!$F:$S,12,0)),"")</f>
        <v/>
      </c>
      <c r="L2326" s="134" t="str">
        <f ca="1">IFERROR(IF($C2326="","",VLOOKUP(FİLTRE!$C2326,'SKT LİSTESİ'!$F:$S,13,0)),"")</f>
        <v/>
      </c>
      <c r="M2326" s="135" t="str">
        <f ca="1">IFERROR(IF($C2326="","",VLOOKUP(FİLTRE!$C2326,'SKT LİSTESİ'!$F:$AJ,14,0)),"")</f>
        <v/>
      </c>
      <c r="N2326" s="31" t="str">
        <f ca="1">IFERROR(IF($C2326="","",VLOOKUP(FİLTRE!$C2326,'SKT LİSTESİ'!$F:$AJ,22,0)),"")</f>
        <v/>
      </c>
      <c r="O2326" s="136" t="str">
        <f ca="1">IFERROR(IF($C2326="","",VLOOKUP(FİLTRE!$C2326,'SKT LİSTESİ'!$F:$AJ,23,0)),"")</f>
        <v/>
      </c>
      <c r="P2326" s="31"/>
      <c r="Q2326" s="31"/>
      <c r="R2326" s="137" t="str">
        <f ca="1">(IFERROR(IF($C2326="","",VLOOKUP(FİLTRE!$C2326,'SKT LİSTESİ'!$F:$AJ,15,0)),""))</f>
        <v/>
      </c>
      <c r="S2326" s="138" t="str">
        <f ca="1">IFERROR(IF($C2326="","",VLOOKUP(FİLTRE!$C2326,'SKT LİSTESİ'!$F:$AJ,16,0)),"")</f>
        <v/>
      </c>
      <c r="AF2326" s="179" t="str">
        <f t="shared" ca="1" si="146"/>
        <v/>
      </c>
      <c r="AG2326" s="179">
        <f t="shared" ca="1" si="147"/>
        <v>0</v>
      </c>
      <c r="AH2326" s="179">
        <f t="shared" ca="1" si="148"/>
        <v>0</v>
      </c>
    </row>
    <row r="2327" spans="2:34" ht="15.75" x14ac:dyDescent="0.25">
      <c r="B2327">
        <f t="shared" ca="1" si="145"/>
        <v>2315</v>
      </c>
      <c r="C2327" t="str">
        <f ca="1">IFERROR(VLOOKUP(B2327,'SKT LİSTESİ'!F:F,1,0),"")</f>
        <v/>
      </c>
      <c r="E2327" s="128" t="str">
        <f ca="1">IFERROR(IF($C2327="","",VLOOKUP(FİLTRE!$C2327,'SKT LİSTESİ'!$F:$S,5,0)),"")</f>
        <v/>
      </c>
      <c r="F2327" s="129" t="str">
        <f ca="1">IFERROR(IF($C2327="","",VLOOKUP(FİLTRE!$C2327,'SKT LİSTESİ'!$F:$S,7,0)),"")</f>
        <v/>
      </c>
      <c r="G2327" s="130" t="str">
        <f ca="1">IFERROR(IF($C2327="","",VLOOKUP(FİLTRE!$C2327,'SKT LİSTESİ'!$F:$S,8,0)),"")</f>
        <v/>
      </c>
      <c r="H2327" s="131" t="str">
        <f ca="1">IF(E2327="","",IF($C2327="","",VLOOKUP(FİLTRE!$C2327,'SKT LİSTESİ'!$F:$S,9,0)))</f>
        <v/>
      </c>
      <c r="I2327" s="132" t="str">
        <f ca="1">IFERROR(IF($C2327="","",VLOOKUP(FİLTRE!$C2327,'SKT LİSTESİ'!$F:$S,10,0)),"")</f>
        <v/>
      </c>
      <c r="J2327" s="133" t="str">
        <f ca="1">IFERROR(IF($C2327="","",VLOOKUP(FİLTRE!$C2327,'SKT LİSTESİ'!$F:$S,11,0)),"")</f>
        <v/>
      </c>
      <c r="K2327" s="134" t="str">
        <f ca="1">IFERROR(IF($C2327="","",VLOOKUP(FİLTRE!$C2327,'SKT LİSTESİ'!$F:$S,12,0)),"")</f>
        <v/>
      </c>
      <c r="L2327" s="134" t="str">
        <f ca="1">IFERROR(IF($C2327="","",VLOOKUP(FİLTRE!$C2327,'SKT LİSTESİ'!$F:$S,13,0)),"")</f>
        <v/>
      </c>
      <c r="M2327" s="135" t="str">
        <f ca="1">IFERROR(IF($C2327="","",VLOOKUP(FİLTRE!$C2327,'SKT LİSTESİ'!$F:$AJ,14,0)),"")</f>
        <v/>
      </c>
      <c r="N2327" s="31" t="str">
        <f ca="1">IFERROR(IF($C2327="","",VLOOKUP(FİLTRE!$C2327,'SKT LİSTESİ'!$F:$AJ,22,0)),"")</f>
        <v/>
      </c>
      <c r="O2327" s="136" t="str">
        <f ca="1">IFERROR(IF($C2327="","",VLOOKUP(FİLTRE!$C2327,'SKT LİSTESİ'!$F:$AJ,23,0)),"")</f>
        <v/>
      </c>
      <c r="P2327" s="31"/>
      <c r="Q2327" s="31"/>
      <c r="R2327" s="137" t="str">
        <f ca="1">(IFERROR(IF($C2327="","",VLOOKUP(FİLTRE!$C2327,'SKT LİSTESİ'!$F:$AJ,15,0)),""))</f>
        <v/>
      </c>
      <c r="S2327" s="138" t="str">
        <f ca="1">IFERROR(IF($C2327="","",VLOOKUP(FİLTRE!$C2327,'SKT LİSTESİ'!$F:$AJ,16,0)),"")</f>
        <v/>
      </c>
      <c r="AF2327" s="179" t="str">
        <f t="shared" ca="1" si="146"/>
        <v/>
      </c>
      <c r="AG2327" s="179">
        <f t="shared" ca="1" si="147"/>
        <v>0</v>
      </c>
      <c r="AH2327" s="179">
        <f t="shared" ca="1" si="148"/>
        <v>0</v>
      </c>
    </row>
    <row r="2328" spans="2:34" ht="15.75" x14ac:dyDescent="0.25">
      <c r="B2328">
        <f t="shared" ca="1" si="145"/>
        <v>2316</v>
      </c>
      <c r="C2328" t="str">
        <f ca="1">IFERROR(VLOOKUP(B2328,'SKT LİSTESİ'!F:F,1,0),"")</f>
        <v/>
      </c>
      <c r="E2328" s="128" t="str">
        <f ca="1">IFERROR(IF($C2328="","",VLOOKUP(FİLTRE!$C2328,'SKT LİSTESİ'!$F:$S,5,0)),"")</f>
        <v/>
      </c>
      <c r="F2328" s="129" t="str">
        <f ca="1">IFERROR(IF($C2328="","",VLOOKUP(FİLTRE!$C2328,'SKT LİSTESİ'!$F:$S,7,0)),"")</f>
        <v/>
      </c>
      <c r="G2328" s="130" t="str">
        <f ca="1">IFERROR(IF($C2328="","",VLOOKUP(FİLTRE!$C2328,'SKT LİSTESİ'!$F:$S,8,0)),"")</f>
        <v/>
      </c>
      <c r="H2328" s="131" t="str">
        <f ca="1">IF(E2328="","",IF($C2328="","",VLOOKUP(FİLTRE!$C2328,'SKT LİSTESİ'!$F:$S,9,0)))</f>
        <v/>
      </c>
      <c r="I2328" s="132" t="str">
        <f ca="1">IFERROR(IF($C2328="","",VLOOKUP(FİLTRE!$C2328,'SKT LİSTESİ'!$F:$S,10,0)),"")</f>
        <v/>
      </c>
      <c r="J2328" s="133" t="str">
        <f ca="1">IFERROR(IF($C2328="","",VLOOKUP(FİLTRE!$C2328,'SKT LİSTESİ'!$F:$S,11,0)),"")</f>
        <v/>
      </c>
      <c r="K2328" s="134" t="str">
        <f ca="1">IFERROR(IF($C2328="","",VLOOKUP(FİLTRE!$C2328,'SKT LİSTESİ'!$F:$S,12,0)),"")</f>
        <v/>
      </c>
      <c r="L2328" s="134" t="str">
        <f ca="1">IFERROR(IF($C2328="","",VLOOKUP(FİLTRE!$C2328,'SKT LİSTESİ'!$F:$S,13,0)),"")</f>
        <v/>
      </c>
      <c r="M2328" s="135" t="str">
        <f ca="1">IFERROR(IF($C2328="","",VLOOKUP(FİLTRE!$C2328,'SKT LİSTESİ'!$F:$AJ,14,0)),"")</f>
        <v/>
      </c>
      <c r="N2328" s="31" t="str">
        <f ca="1">IFERROR(IF($C2328="","",VLOOKUP(FİLTRE!$C2328,'SKT LİSTESİ'!$F:$AJ,22,0)),"")</f>
        <v/>
      </c>
      <c r="O2328" s="136" t="str">
        <f ca="1">IFERROR(IF($C2328="","",VLOOKUP(FİLTRE!$C2328,'SKT LİSTESİ'!$F:$AJ,23,0)),"")</f>
        <v/>
      </c>
      <c r="P2328" s="31"/>
      <c r="Q2328" s="31"/>
      <c r="R2328" s="137" t="str">
        <f ca="1">(IFERROR(IF($C2328="","",VLOOKUP(FİLTRE!$C2328,'SKT LİSTESİ'!$F:$AJ,15,0)),""))</f>
        <v/>
      </c>
      <c r="S2328" s="138" t="str">
        <f ca="1">IFERROR(IF($C2328="","",VLOOKUP(FİLTRE!$C2328,'SKT LİSTESİ'!$F:$AJ,16,0)),"")</f>
        <v/>
      </c>
      <c r="AF2328" s="179" t="str">
        <f t="shared" ca="1" si="146"/>
        <v/>
      </c>
      <c r="AG2328" s="179">
        <f t="shared" ca="1" si="147"/>
        <v>0</v>
      </c>
      <c r="AH2328" s="179">
        <f t="shared" ca="1" si="148"/>
        <v>0</v>
      </c>
    </row>
    <row r="2329" spans="2:34" ht="15.75" x14ac:dyDescent="0.25">
      <c r="B2329">
        <f t="shared" ca="1" si="145"/>
        <v>2317</v>
      </c>
      <c r="C2329" t="str">
        <f ca="1">IFERROR(VLOOKUP(B2329,'SKT LİSTESİ'!F:F,1,0),"")</f>
        <v/>
      </c>
      <c r="E2329" s="128" t="str">
        <f ca="1">IFERROR(IF($C2329="","",VLOOKUP(FİLTRE!$C2329,'SKT LİSTESİ'!$F:$S,5,0)),"")</f>
        <v/>
      </c>
      <c r="F2329" s="129" t="str">
        <f ca="1">IFERROR(IF($C2329="","",VLOOKUP(FİLTRE!$C2329,'SKT LİSTESİ'!$F:$S,7,0)),"")</f>
        <v/>
      </c>
      <c r="G2329" s="130" t="str">
        <f ca="1">IFERROR(IF($C2329="","",VLOOKUP(FİLTRE!$C2329,'SKT LİSTESİ'!$F:$S,8,0)),"")</f>
        <v/>
      </c>
      <c r="H2329" s="131" t="str">
        <f ca="1">IF(E2329="","",IF($C2329="","",VLOOKUP(FİLTRE!$C2329,'SKT LİSTESİ'!$F:$S,9,0)))</f>
        <v/>
      </c>
      <c r="I2329" s="132" t="str">
        <f ca="1">IFERROR(IF($C2329="","",VLOOKUP(FİLTRE!$C2329,'SKT LİSTESİ'!$F:$S,10,0)),"")</f>
        <v/>
      </c>
      <c r="J2329" s="133" t="str">
        <f ca="1">IFERROR(IF($C2329="","",VLOOKUP(FİLTRE!$C2329,'SKT LİSTESİ'!$F:$S,11,0)),"")</f>
        <v/>
      </c>
      <c r="K2329" s="134" t="str">
        <f ca="1">IFERROR(IF($C2329="","",VLOOKUP(FİLTRE!$C2329,'SKT LİSTESİ'!$F:$S,12,0)),"")</f>
        <v/>
      </c>
      <c r="L2329" s="134" t="str">
        <f ca="1">IFERROR(IF($C2329="","",VLOOKUP(FİLTRE!$C2329,'SKT LİSTESİ'!$F:$S,13,0)),"")</f>
        <v/>
      </c>
      <c r="M2329" s="135" t="str">
        <f ca="1">IFERROR(IF($C2329="","",VLOOKUP(FİLTRE!$C2329,'SKT LİSTESİ'!$F:$AJ,14,0)),"")</f>
        <v/>
      </c>
      <c r="N2329" s="31" t="str">
        <f ca="1">IFERROR(IF($C2329="","",VLOOKUP(FİLTRE!$C2329,'SKT LİSTESİ'!$F:$AJ,22,0)),"")</f>
        <v/>
      </c>
      <c r="O2329" s="136" t="str">
        <f ca="1">IFERROR(IF($C2329="","",VLOOKUP(FİLTRE!$C2329,'SKT LİSTESİ'!$F:$AJ,23,0)),"")</f>
        <v/>
      </c>
      <c r="P2329" s="31"/>
      <c r="Q2329" s="31"/>
      <c r="R2329" s="137" t="str">
        <f ca="1">(IFERROR(IF($C2329="","",VLOOKUP(FİLTRE!$C2329,'SKT LİSTESİ'!$F:$AJ,15,0)),""))</f>
        <v/>
      </c>
      <c r="S2329" s="138" t="str">
        <f ca="1">IFERROR(IF($C2329="","",VLOOKUP(FİLTRE!$C2329,'SKT LİSTESİ'!$F:$AJ,16,0)),"")</f>
        <v/>
      </c>
      <c r="AF2329" s="179" t="str">
        <f t="shared" ca="1" si="146"/>
        <v/>
      </c>
      <c r="AG2329" s="179">
        <f t="shared" ca="1" si="147"/>
        <v>0</v>
      </c>
      <c r="AH2329" s="179">
        <f t="shared" ca="1" si="148"/>
        <v>0</v>
      </c>
    </row>
    <row r="2330" spans="2:34" ht="15.75" x14ac:dyDescent="0.25">
      <c r="B2330">
        <f t="shared" ca="1" si="145"/>
        <v>2318</v>
      </c>
      <c r="C2330" t="str">
        <f ca="1">IFERROR(VLOOKUP(B2330,'SKT LİSTESİ'!F:F,1,0),"")</f>
        <v/>
      </c>
      <c r="E2330" s="128" t="str">
        <f ca="1">IFERROR(IF($C2330="","",VLOOKUP(FİLTRE!$C2330,'SKT LİSTESİ'!$F:$S,5,0)),"")</f>
        <v/>
      </c>
      <c r="F2330" s="129" t="str">
        <f ca="1">IFERROR(IF($C2330="","",VLOOKUP(FİLTRE!$C2330,'SKT LİSTESİ'!$F:$S,7,0)),"")</f>
        <v/>
      </c>
      <c r="G2330" s="130" t="str">
        <f ca="1">IFERROR(IF($C2330="","",VLOOKUP(FİLTRE!$C2330,'SKT LİSTESİ'!$F:$S,8,0)),"")</f>
        <v/>
      </c>
      <c r="H2330" s="131" t="str">
        <f ca="1">IF(E2330="","",IF($C2330="","",VLOOKUP(FİLTRE!$C2330,'SKT LİSTESİ'!$F:$S,9,0)))</f>
        <v/>
      </c>
      <c r="I2330" s="132" t="str">
        <f ca="1">IFERROR(IF($C2330="","",VLOOKUP(FİLTRE!$C2330,'SKT LİSTESİ'!$F:$S,10,0)),"")</f>
        <v/>
      </c>
      <c r="J2330" s="133" t="str">
        <f ca="1">IFERROR(IF($C2330="","",VLOOKUP(FİLTRE!$C2330,'SKT LİSTESİ'!$F:$S,11,0)),"")</f>
        <v/>
      </c>
      <c r="K2330" s="134" t="str">
        <f ca="1">IFERROR(IF($C2330="","",VLOOKUP(FİLTRE!$C2330,'SKT LİSTESİ'!$F:$S,12,0)),"")</f>
        <v/>
      </c>
      <c r="L2330" s="134" t="str">
        <f ca="1">IFERROR(IF($C2330="","",VLOOKUP(FİLTRE!$C2330,'SKT LİSTESİ'!$F:$S,13,0)),"")</f>
        <v/>
      </c>
      <c r="M2330" s="135" t="str">
        <f ca="1">IFERROR(IF($C2330="","",VLOOKUP(FİLTRE!$C2330,'SKT LİSTESİ'!$F:$AJ,14,0)),"")</f>
        <v/>
      </c>
      <c r="N2330" s="31" t="str">
        <f ca="1">IFERROR(IF($C2330="","",VLOOKUP(FİLTRE!$C2330,'SKT LİSTESİ'!$F:$AJ,22,0)),"")</f>
        <v/>
      </c>
      <c r="O2330" s="136" t="str">
        <f ca="1">IFERROR(IF($C2330="","",VLOOKUP(FİLTRE!$C2330,'SKT LİSTESİ'!$F:$AJ,23,0)),"")</f>
        <v/>
      </c>
      <c r="P2330" s="31"/>
      <c r="Q2330" s="31"/>
      <c r="R2330" s="137" t="str">
        <f ca="1">(IFERROR(IF($C2330="","",VLOOKUP(FİLTRE!$C2330,'SKT LİSTESİ'!$F:$AJ,15,0)),""))</f>
        <v/>
      </c>
      <c r="S2330" s="138" t="str">
        <f ca="1">IFERROR(IF($C2330="","",VLOOKUP(FİLTRE!$C2330,'SKT LİSTESİ'!$F:$AJ,16,0)),"")</f>
        <v/>
      </c>
      <c r="AF2330" s="179" t="str">
        <f t="shared" ca="1" si="146"/>
        <v/>
      </c>
      <c r="AG2330" s="179">
        <f t="shared" ca="1" si="147"/>
        <v>0</v>
      </c>
      <c r="AH2330" s="179">
        <f t="shared" ca="1" si="148"/>
        <v>0</v>
      </c>
    </row>
    <row r="2331" spans="2:34" ht="15.75" x14ac:dyDescent="0.25">
      <c r="B2331">
        <f t="shared" ca="1" si="145"/>
        <v>2319</v>
      </c>
      <c r="C2331" t="str">
        <f ca="1">IFERROR(VLOOKUP(B2331,'SKT LİSTESİ'!F:F,1,0),"")</f>
        <v/>
      </c>
      <c r="E2331" s="128" t="str">
        <f ca="1">IFERROR(IF($C2331="","",VLOOKUP(FİLTRE!$C2331,'SKT LİSTESİ'!$F:$S,5,0)),"")</f>
        <v/>
      </c>
      <c r="F2331" s="129" t="str">
        <f ca="1">IFERROR(IF($C2331="","",VLOOKUP(FİLTRE!$C2331,'SKT LİSTESİ'!$F:$S,7,0)),"")</f>
        <v/>
      </c>
      <c r="G2331" s="130" t="str">
        <f ca="1">IFERROR(IF($C2331="","",VLOOKUP(FİLTRE!$C2331,'SKT LİSTESİ'!$F:$S,8,0)),"")</f>
        <v/>
      </c>
      <c r="H2331" s="131" t="str">
        <f ca="1">IF(E2331="","",IF($C2331="","",VLOOKUP(FİLTRE!$C2331,'SKT LİSTESİ'!$F:$S,9,0)))</f>
        <v/>
      </c>
      <c r="I2331" s="132" t="str">
        <f ca="1">IFERROR(IF($C2331="","",VLOOKUP(FİLTRE!$C2331,'SKT LİSTESİ'!$F:$S,10,0)),"")</f>
        <v/>
      </c>
      <c r="J2331" s="133" t="str">
        <f ca="1">IFERROR(IF($C2331="","",VLOOKUP(FİLTRE!$C2331,'SKT LİSTESİ'!$F:$S,11,0)),"")</f>
        <v/>
      </c>
      <c r="K2331" s="134" t="str">
        <f ca="1">IFERROR(IF($C2331="","",VLOOKUP(FİLTRE!$C2331,'SKT LİSTESİ'!$F:$S,12,0)),"")</f>
        <v/>
      </c>
      <c r="L2331" s="134" t="str">
        <f ca="1">IFERROR(IF($C2331="","",VLOOKUP(FİLTRE!$C2331,'SKT LİSTESİ'!$F:$S,13,0)),"")</f>
        <v/>
      </c>
      <c r="M2331" s="135" t="str">
        <f ca="1">IFERROR(IF($C2331="","",VLOOKUP(FİLTRE!$C2331,'SKT LİSTESİ'!$F:$AJ,14,0)),"")</f>
        <v/>
      </c>
      <c r="N2331" s="31" t="str">
        <f ca="1">IFERROR(IF($C2331="","",VLOOKUP(FİLTRE!$C2331,'SKT LİSTESİ'!$F:$AJ,22,0)),"")</f>
        <v/>
      </c>
      <c r="O2331" s="136" t="str">
        <f ca="1">IFERROR(IF($C2331="","",VLOOKUP(FİLTRE!$C2331,'SKT LİSTESİ'!$F:$AJ,23,0)),"")</f>
        <v/>
      </c>
      <c r="P2331" s="31"/>
      <c r="Q2331" s="31"/>
      <c r="R2331" s="137" t="str">
        <f ca="1">(IFERROR(IF($C2331="","",VLOOKUP(FİLTRE!$C2331,'SKT LİSTESİ'!$F:$AJ,15,0)),""))</f>
        <v/>
      </c>
      <c r="S2331" s="138" t="str">
        <f ca="1">IFERROR(IF($C2331="","",VLOOKUP(FİLTRE!$C2331,'SKT LİSTESİ'!$F:$AJ,16,0)),"")</f>
        <v/>
      </c>
      <c r="AF2331" s="179" t="str">
        <f t="shared" ca="1" si="146"/>
        <v/>
      </c>
      <c r="AG2331" s="179">
        <f t="shared" ca="1" si="147"/>
        <v>0</v>
      </c>
      <c r="AH2331" s="179">
        <f t="shared" ca="1" si="148"/>
        <v>0</v>
      </c>
    </row>
    <row r="2332" spans="2:34" ht="15.75" x14ac:dyDescent="0.25">
      <c r="B2332">
        <f t="shared" ca="1" si="145"/>
        <v>2320</v>
      </c>
      <c r="C2332" t="str">
        <f ca="1">IFERROR(VLOOKUP(B2332,'SKT LİSTESİ'!F:F,1,0),"")</f>
        <v/>
      </c>
      <c r="E2332" s="128" t="str">
        <f ca="1">IFERROR(IF($C2332="","",VLOOKUP(FİLTRE!$C2332,'SKT LİSTESİ'!$F:$S,5,0)),"")</f>
        <v/>
      </c>
      <c r="F2332" s="129" t="str">
        <f ca="1">IFERROR(IF($C2332="","",VLOOKUP(FİLTRE!$C2332,'SKT LİSTESİ'!$F:$S,7,0)),"")</f>
        <v/>
      </c>
      <c r="G2332" s="130" t="str">
        <f ca="1">IFERROR(IF($C2332="","",VLOOKUP(FİLTRE!$C2332,'SKT LİSTESİ'!$F:$S,8,0)),"")</f>
        <v/>
      </c>
      <c r="H2332" s="131" t="str">
        <f ca="1">IF(E2332="","",IF($C2332="","",VLOOKUP(FİLTRE!$C2332,'SKT LİSTESİ'!$F:$S,9,0)))</f>
        <v/>
      </c>
      <c r="I2332" s="132" t="str">
        <f ca="1">IFERROR(IF($C2332="","",VLOOKUP(FİLTRE!$C2332,'SKT LİSTESİ'!$F:$S,10,0)),"")</f>
        <v/>
      </c>
      <c r="J2332" s="133" t="str">
        <f ca="1">IFERROR(IF($C2332="","",VLOOKUP(FİLTRE!$C2332,'SKT LİSTESİ'!$F:$S,11,0)),"")</f>
        <v/>
      </c>
      <c r="K2332" s="134" t="str">
        <f ca="1">IFERROR(IF($C2332="","",VLOOKUP(FİLTRE!$C2332,'SKT LİSTESİ'!$F:$S,12,0)),"")</f>
        <v/>
      </c>
      <c r="L2332" s="134" t="str">
        <f ca="1">IFERROR(IF($C2332="","",VLOOKUP(FİLTRE!$C2332,'SKT LİSTESİ'!$F:$S,13,0)),"")</f>
        <v/>
      </c>
      <c r="M2332" s="135" t="str">
        <f ca="1">IFERROR(IF($C2332="","",VLOOKUP(FİLTRE!$C2332,'SKT LİSTESİ'!$F:$AJ,14,0)),"")</f>
        <v/>
      </c>
      <c r="N2332" s="31" t="str">
        <f ca="1">IFERROR(IF($C2332="","",VLOOKUP(FİLTRE!$C2332,'SKT LİSTESİ'!$F:$AJ,22,0)),"")</f>
        <v/>
      </c>
      <c r="O2332" s="136" t="str">
        <f ca="1">IFERROR(IF($C2332="","",VLOOKUP(FİLTRE!$C2332,'SKT LİSTESİ'!$F:$AJ,23,0)),"")</f>
        <v/>
      </c>
      <c r="P2332" s="31"/>
      <c r="Q2332" s="31"/>
      <c r="R2332" s="137" t="str">
        <f ca="1">(IFERROR(IF($C2332="","",VLOOKUP(FİLTRE!$C2332,'SKT LİSTESİ'!$F:$AJ,15,0)),""))</f>
        <v/>
      </c>
      <c r="S2332" s="138" t="str">
        <f ca="1">IFERROR(IF($C2332="","",VLOOKUP(FİLTRE!$C2332,'SKT LİSTESİ'!$F:$AJ,16,0)),"")</f>
        <v/>
      </c>
      <c r="AF2332" s="179" t="str">
        <f t="shared" ca="1" si="146"/>
        <v/>
      </c>
      <c r="AG2332" s="179">
        <f t="shared" ca="1" si="147"/>
        <v>0</v>
      </c>
      <c r="AH2332" s="179">
        <f t="shared" ca="1" si="148"/>
        <v>0</v>
      </c>
    </row>
    <row r="2333" spans="2:34" ht="15.75" x14ac:dyDescent="0.25">
      <c r="B2333">
        <f t="shared" ca="1" si="145"/>
        <v>2321</v>
      </c>
      <c r="C2333" t="str">
        <f ca="1">IFERROR(VLOOKUP(B2333,'SKT LİSTESİ'!F:F,1,0),"")</f>
        <v/>
      </c>
      <c r="E2333" s="128" t="str">
        <f ca="1">IFERROR(IF($C2333="","",VLOOKUP(FİLTRE!$C2333,'SKT LİSTESİ'!$F:$S,5,0)),"")</f>
        <v/>
      </c>
      <c r="F2333" s="129" t="str">
        <f ca="1">IFERROR(IF($C2333="","",VLOOKUP(FİLTRE!$C2333,'SKT LİSTESİ'!$F:$S,7,0)),"")</f>
        <v/>
      </c>
      <c r="G2333" s="130" t="str">
        <f ca="1">IFERROR(IF($C2333="","",VLOOKUP(FİLTRE!$C2333,'SKT LİSTESİ'!$F:$S,8,0)),"")</f>
        <v/>
      </c>
      <c r="H2333" s="131" t="str">
        <f ca="1">IF(E2333="","",IF($C2333="","",VLOOKUP(FİLTRE!$C2333,'SKT LİSTESİ'!$F:$S,9,0)))</f>
        <v/>
      </c>
      <c r="I2333" s="132" t="str">
        <f ca="1">IFERROR(IF($C2333="","",VLOOKUP(FİLTRE!$C2333,'SKT LİSTESİ'!$F:$S,10,0)),"")</f>
        <v/>
      </c>
      <c r="J2333" s="133" t="str">
        <f ca="1">IFERROR(IF($C2333="","",VLOOKUP(FİLTRE!$C2333,'SKT LİSTESİ'!$F:$S,11,0)),"")</f>
        <v/>
      </c>
      <c r="K2333" s="134" t="str">
        <f ca="1">IFERROR(IF($C2333="","",VLOOKUP(FİLTRE!$C2333,'SKT LİSTESİ'!$F:$S,12,0)),"")</f>
        <v/>
      </c>
      <c r="L2333" s="134" t="str">
        <f ca="1">IFERROR(IF($C2333="","",VLOOKUP(FİLTRE!$C2333,'SKT LİSTESİ'!$F:$S,13,0)),"")</f>
        <v/>
      </c>
      <c r="M2333" s="135" t="str">
        <f ca="1">IFERROR(IF($C2333="","",VLOOKUP(FİLTRE!$C2333,'SKT LİSTESİ'!$F:$AJ,14,0)),"")</f>
        <v/>
      </c>
      <c r="N2333" s="31" t="str">
        <f ca="1">IFERROR(IF($C2333="","",VLOOKUP(FİLTRE!$C2333,'SKT LİSTESİ'!$F:$AJ,22,0)),"")</f>
        <v/>
      </c>
      <c r="O2333" s="136" t="str">
        <f ca="1">IFERROR(IF($C2333="","",VLOOKUP(FİLTRE!$C2333,'SKT LİSTESİ'!$F:$AJ,23,0)),"")</f>
        <v/>
      </c>
      <c r="P2333" s="31"/>
      <c r="Q2333" s="31"/>
      <c r="R2333" s="137" t="str">
        <f ca="1">(IFERROR(IF($C2333="","",VLOOKUP(FİLTRE!$C2333,'SKT LİSTESİ'!$F:$AJ,15,0)),""))</f>
        <v/>
      </c>
      <c r="S2333" s="138" t="str">
        <f ca="1">IFERROR(IF($C2333="","",VLOOKUP(FİLTRE!$C2333,'SKT LİSTESİ'!$F:$AJ,16,0)),"")</f>
        <v/>
      </c>
      <c r="AF2333" s="179" t="str">
        <f t="shared" ca="1" si="146"/>
        <v/>
      </c>
      <c r="AG2333" s="179">
        <f t="shared" ca="1" si="147"/>
        <v>0</v>
      </c>
      <c r="AH2333" s="179">
        <f t="shared" ca="1" si="148"/>
        <v>0</v>
      </c>
    </row>
    <row r="2334" spans="2:34" ht="15.75" x14ac:dyDescent="0.25">
      <c r="B2334">
        <f t="shared" ca="1" si="145"/>
        <v>2322</v>
      </c>
      <c r="C2334" t="str">
        <f ca="1">IFERROR(VLOOKUP(B2334,'SKT LİSTESİ'!F:F,1,0),"")</f>
        <v/>
      </c>
      <c r="E2334" s="128" t="str">
        <f ca="1">IFERROR(IF($C2334="","",VLOOKUP(FİLTRE!$C2334,'SKT LİSTESİ'!$F:$S,5,0)),"")</f>
        <v/>
      </c>
      <c r="F2334" s="129" t="str">
        <f ca="1">IFERROR(IF($C2334="","",VLOOKUP(FİLTRE!$C2334,'SKT LİSTESİ'!$F:$S,7,0)),"")</f>
        <v/>
      </c>
      <c r="G2334" s="130" t="str">
        <f ca="1">IFERROR(IF($C2334="","",VLOOKUP(FİLTRE!$C2334,'SKT LİSTESİ'!$F:$S,8,0)),"")</f>
        <v/>
      </c>
      <c r="H2334" s="131" t="str">
        <f ca="1">IF(E2334="","",IF($C2334="","",VLOOKUP(FİLTRE!$C2334,'SKT LİSTESİ'!$F:$S,9,0)))</f>
        <v/>
      </c>
      <c r="I2334" s="132" t="str">
        <f ca="1">IFERROR(IF($C2334="","",VLOOKUP(FİLTRE!$C2334,'SKT LİSTESİ'!$F:$S,10,0)),"")</f>
        <v/>
      </c>
      <c r="J2334" s="133" t="str">
        <f ca="1">IFERROR(IF($C2334="","",VLOOKUP(FİLTRE!$C2334,'SKT LİSTESİ'!$F:$S,11,0)),"")</f>
        <v/>
      </c>
      <c r="K2334" s="134" t="str">
        <f ca="1">IFERROR(IF($C2334="","",VLOOKUP(FİLTRE!$C2334,'SKT LİSTESİ'!$F:$S,12,0)),"")</f>
        <v/>
      </c>
      <c r="L2334" s="134" t="str">
        <f ca="1">IFERROR(IF($C2334="","",VLOOKUP(FİLTRE!$C2334,'SKT LİSTESİ'!$F:$S,13,0)),"")</f>
        <v/>
      </c>
      <c r="M2334" s="135" t="str">
        <f ca="1">IFERROR(IF($C2334="","",VLOOKUP(FİLTRE!$C2334,'SKT LİSTESİ'!$F:$AJ,14,0)),"")</f>
        <v/>
      </c>
      <c r="N2334" s="31" t="str">
        <f ca="1">IFERROR(IF($C2334="","",VLOOKUP(FİLTRE!$C2334,'SKT LİSTESİ'!$F:$AJ,22,0)),"")</f>
        <v/>
      </c>
      <c r="O2334" s="136" t="str">
        <f ca="1">IFERROR(IF($C2334="","",VLOOKUP(FİLTRE!$C2334,'SKT LİSTESİ'!$F:$AJ,23,0)),"")</f>
        <v/>
      </c>
      <c r="P2334" s="31"/>
      <c r="Q2334" s="31"/>
      <c r="R2334" s="137" t="str">
        <f ca="1">(IFERROR(IF($C2334="","",VLOOKUP(FİLTRE!$C2334,'SKT LİSTESİ'!$F:$AJ,15,0)),""))</f>
        <v/>
      </c>
      <c r="S2334" s="138" t="str">
        <f ca="1">IFERROR(IF($C2334="","",VLOOKUP(FİLTRE!$C2334,'SKT LİSTESİ'!$F:$AJ,16,0)),"")</f>
        <v/>
      </c>
      <c r="AF2334" s="179" t="str">
        <f t="shared" ca="1" si="146"/>
        <v/>
      </c>
      <c r="AG2334" s="179">
        <f t="shared" ca="1" si="147"/>
        <v>0</v>
      </c>
      <c r="AH2334" s="179">
        <f t="shared" ca="1" si="148"/>
        <v>0</v>
      </c>
    </row>
    <row r="2335" spans="2:34" ht="15.75" x14ac:dyDescent="0.25">
      <c r="B2335">
        <f t="shared" ca="1" si="145"/>
        <v>2323</v>
      </c>
      <c r="C2335" t="str">
        <f ca="1">IFERROR(VLOOKUP(B2335,'SKT LİSTESİ'!F:F,1,0),"")</f>
        <v/>
      </c>
      <c r="E2335" s="128" t="str">
        <f ca="1">IFERROR(IF($C2335="","",VLOOKUP(FİLTRE!$C2335,'SKT LİSTESİ'!$F:$S,5,0)),"")</f>
        <v/>
      </c>
      <c r="F2335" s="129" t="str">
        <f ca="1">IFERROR(IF($C2335="","",VLOOKUP(FİLTRE!$C2335,'SKT LİSTESİ'!$F:$S,7,0)),"")</f>
        <v/>
      </c>
      <c r="G2335" s="130" t="str">
        <f ca="1">IFERROR(IF($C2335="","",VLOOKUP(FİLTRE!$C2335,'SKT LİSTESİ'!$F:$S,8,0)),"")</f>
        <v/>
      </c>
      <c r="H2335" s="131" t="str">
        <f ca="1">IF(E2335="","",IF($C2335="","",VLOOKUP(FİLTRE!$C2335,'SKT LİSTESİ'!$F:$S,9,0)))</f>
        <v/>
      </c>
      <c r="I2335" s="132" t="str">
        <f ca="1">IFERROR(IF($C2335="","",VLOOKUP(FİLTRE!$C2335,'SKT LİSTESİ'!$F:$S,10,0)),"")</f>
        <v/>
      </c>
      <c r="J2335" s="133" t="str">
        <f ca="1">IFERROR(IF($C2335="","",VLOOKUP(FİLTRE!$C2335,'SKT LİSTESİ'!$F:$S,11,0)),"")</f>
        <v/>
      </c>
      <c r="K2335" s="134" t="str">
        <f ca="1">IFERROR(IF($C2335="","",VLOOKUP(FİLTRE!$C2335,'SKT LİSTESİ'!$F:$S,12,0)),"")</f>
        <v/>
      </c>
      <c r="L2335" s="134" t="str">
        <f ca="1">IFERROR(IF($C2335="","",VLOOKUP(FİLTRE!$C2335,'SKT LİSTESİ'!$F:$S,13,0)),"")</f>
        <v/>
      </c>
      <c r="M2335" s="135" t="str">
        <f ca="1">IFERROR(IF($C2335="","",VLOOKUP(FİLTRE!$C2335,'SKT LİSTESİ'!$F:$AJ,14,0)),"")</f>
        <v/>
      </c>
      <c r="N2335" s="31" t="str">
        <f ca="1">IFERROR(IF($C2335="","",VLOOKUP(FİLTRE!$C2335,'SKT LİSTESİ'!$F:$AJ,22,0)),"")</f>
        <v/>
      </c>
      <c r="O2335" s="136" t="str">
        <f ca="1">IFERROR(IF($C2335="","",VLOOKUP(FİLTRE!$C2335,'SKT LİSTESİ'!$F:$AJ,23,0)),"")</f>
        <v/>
      </c>
      <c r="P2335" s="31"/>
      <c r="Q2335" s="31"/>
      <c r="R2335" s="137" t="str">
        <f ca="1">(IFERROR(IF($C2335="","",VLOOKUP(FİLTRE!$C2335,'SKT LİSTESİ'!$F:$AJ,15,0)),""))</f>
        <v/>
      </c>
      <c r="S2335" s="138" t="str">
        <f ca="1">IFERROR(IF($C2335="","",VLOOKUP(FİLTRE!$C2335,'SKT LİSTESİ'!$F:$AJ,16,0)),"")</f>
        <v/>
      </c>
      <c r="AF2335" s="179" t="str">
        <f t="shared" ca="1" si="146"/>
        <v/>
      </c>
      <c r="AG2335" s="179">
        <f t="shared" ca="1" si="147"/>
        <v>0</v>
      </c>
      <c r="AH2335" s="179">
        <f t="shared" ca="1" si="148"/>
        <v>0</v>
      </c>
    </row>
    <row r="2336" spans="2:34" ht="15.75" x14ac:dyDescent="0.25">
      <c r="B2336">
        <f t="shared" ca="1" si="145"/>
        <v>2324</v>
      </c>
      <c r="C2336" t="str">
        <f ca="1">IFERROR(VLOOKUP(B2336,'SKT LİSTESİ'!F:F,1,0),"")</f>
        <v/>
      </c>
      <c r="E2336" s="128" t="str">
        <f ca="1">IFERROR(IF($C2336="","",VLOOKUP(FİLTRE!$C2336,'SKT LİSTESİ'!$F:$S,5,0)),"")</f>
        <v/>
      </c>
      <c r="F2336" s="129" t="str">
        <f ca="1">IFERROR(IF($C2336="","",VLOOKUP(FİLTRE!$C2336,'SKT LİSTESİ'!$F:$S,7,0)),"")</f>
        <v/>
      </c>
      <c r="G2336" s="130" t="str">
        <f ca="1">IFERROR(IF($C2336="","",VLOOKUP(FİLTRE!$C2336,'SKT LİSTESİ'!$F:$S,8,0)),"")</f>
        <v/>
      </c>
      <c r="H2336" s="131" t="str">
        <f ca="1">IF(E2336="","",IF($C2336="","",VLOOKUP(FİLTRE!$C2336,'SKT LİSTESİ'!$F:$S,9,0)))</f>
        <v/>
      </c>
      <c r="I2336" s="132" t="str">
        <f ca="1">IFERROR(IF($C2336="","",VLOOKUP(FİLTRE!$C2336,'SKT LİSTESİ'!$F:$S,10,0)),"")</f>
        <v/>
      </c>
      <c r="J2336" s="133" t="str">
        <f ca="1">IFERROR(IF($C2336="","",VLOOKUP(FİLTRE!$C2336,'SKT LİSTESİ'!$F:$S,11,0)),"")</f>
        <v/>
      </c>
      <c r="K2336" s="134" t="str">
        <f ca="1">IFERROR(IF($C2336="","",VLOOKUP(FİLTRE!$C2336,'SKT LİSTESİ'!$F:$S,12,0)),"")</f>
        <v/>
      </c>
      <c r="L2336" s="134" t="str">
        <f ca="1">IFERROR(IF($C2336="","",VLOOKUP(FİLTRE!$C2336,'SKT LİSTESİ'!$F:$S,13,0)),"")</f>
        <v/>
      </c>
      <c r="M2336" s="135" t="str">
        <f ca="1">IFERROR(IF($C2336="","",VLOOKUP(FİLTRE!$C2336,'SKT LİSTESİ'!$F:$AJ,14,0)),"")</f>
        <v/>
      </c>
      <c r="N2336" s="31" t="str">
        <f ca="1">IFERROR(IF($C2336="","",VLOOKUP(FİLTRE!$C2336,'SKT LİSTESİ'!$F:$AJ,22,0)),"")</f>
        <v/>
      </c>
      <c r="O2336" s="136" t="str">
        <f ca="1">IFERROR(IF($C2336="","",VLOOKUP(FİLTRE!$C2336,'SKT LİSTESİ'!$F:$AJ,23,0)),"")</f>
        <v/>
      </c>
      <c r="P2336" s="31"/>
      <c r="Q2336" s="31"/>
      <c r="R2336" s="137" t="str">
        <f ca="1">(IFERROR(IF($C2336="","",VLOOKUP(FİLTRE!$C2336,'SKT LİSTESİ'!$F:$AJ,15,0)),""))</f>
        <v/>
      </c>
      <c r="S2336" s="138" t="str">
        <f ca="1">IFERROR(IF($C2336="","",VLOOKUP(FİLTRE!$C2336,'SKT LİSTESİ'!$F:$AJ,16,0)),"")</f>
        <v/>
      </c>
      <c r="AF2336" s="179" t="str">
        <f t="shared" ca="1" si="146"/>
        <v/>
      </c>
      <c r="AG2336" s="179">
        <f t="shared" ca="1" si="147"/>
        <v>0</v>
      </c>
      <c r="AH2336" s="179">
        <f t="shared" ca="1" si="148"/>
        <v>0</v>
      </c>
    </row>
    <row r="2337" spans="2:34" ht="15.75" x14ac:dyDescent="0.25">
      <c r="B2337">
        <f t="shared" ca="1" si="145"/>
        <v>2325</v>
      </c>
      <c r="C2337" t="str">
        <f ca="1">IFERROR(VLOOKUP(B2337,'SKT LİSTESİ'!F:F,1,0),"")</f>
        <v/>
      </c>
      <c r="E2337" s="128" t="str">
        <f ca="1">IFERROR(IF($C2337="","",VLOOKUP(FİLTRE!$C2337,'SKT LİSTESİ'!$F:$S,5,0)),"")</f>
        <v/>
      </c>
      <c r="F2337" s="129" t="str">
        <f ca="1">IFERROR(IF($C2337="","",VLOOKUP(FİLTRE!$C2337,'SKT LİSTESİ'!$F:$S,7,0)),"")</f>
        <v/>
      </c>
      <c r="G2337" s="130" t="str">
        <f ca="1">IFERROR(IF($C2337="","",VLOOKUP(FİLTRE!$C2337,'SKT LİSTESİ'!$F:$S,8,0)),"")</f>
        <v/>
      </c>
      <c r="H2337" s="131" t="str">
        <f ca="1">IF(E2337="","",IF($C2337="","",VLOOKUP(FİLTRE!$C2337,'SKT LİSTESİ'!$F:$S,9,0)))</f>
        <v/>
      </c>
      <c r="I2337" s="132" t="str">
        <f ca="1">IFERROR(IF($C2337="","",VLOOKUP(FİLTRE!$C2337,'SKT LİSTESİ'!$F:$S,10,0)),"")</f>
        <v/>
      </c>
      <c r="J2337" s="133" t="str">
        <f ca="1">IFERROR(IF($C2337="","",VLOOKUP(FİLTRE!$C2337,'SKT LİSTESİ'!$F:$S,11,0)),"")</f>
        <v/>
      </c>
      <c r="K2337" s="134" t="str">
        <f ca="1">IFERROR(IF($C2337="","",VLOOKUP(FİLTRE!$C2337,'SKT LİSTESİ'!$F:$S,12,0)),"")</f>
        <v/>
      </c>
      <c r="L2337" s="134" t="str">
        <f ca="1">IFERROR(IF($C2337="","",VLOOKUP(FİLTRE!$C2337,'SKT LİSTESİ'!$F:$S,13,0)),"")</f>
        <v/>
      </c>
      <c r="M2337" s="135" t="str">
        <f ca="1">IFERROR(IF($C2337="","",VLOOKUP(FİLTRE!$C2337,'SKT LİSTESİ'!$F:$AJ,14,0)),"")</f>
        <v/>
      </c>
      <c r="N2337" s="31" t="str">
        <f ca="1">IFERROR(IF($C2337="","",VLOOKUP(FİLTRE!$C2337,'SKT LİSTESİ'!$F:$AJ,22,0)),"")</f>
        <v/>
      </c>
      <c r="O2337" s="136" t="str">
        <f ca="1">IFERROR(IF($C2337="","",VLOOKUP(FİLTRE!$C2337,'SKT LİSTESİ'!$F:$AJ,23,0)),"")</f>
        <v/>
      </c>
      <c r="P2337" s="31"/>
      <c r="Q2337" s="31"/>
      <c r="R2337" s="137" t="str">
        <f ca="1">(IFERROR(IF($C2337="","",VLOOKUP(FİLTRE!$C2337,'SKT LİSTESİ'!$F:$AJ,15,0)),""))</f>
        <v/>
      </c>
      <c r="S2337" s="138" t="str">
        <f ca="1">IFERROR(IF($C2337="","",VLOOKUP(FİLTRE!$C2337,'SKT LİSTESİ'!$F:$AJ,16,0)),"")</f>
        <v/>
      </c>
      <c r="AF2337" s="179" t="str">
        <f t="shared" ca="1" si="146"/>
        <v/>
      </c>
      <c r="AG2337" s="179">
        <f t="shared" ca="1" si="147"/>
        <v>0</v>
      </c>
      <c r="AH2337" s="179">
        <f t="shared" ca="1" si="148"/>
        <v>0</v>
      </c>
    </row>
    <row r="2338" spans="2:34" ht="15.75" x14ac:dyDescent="0.25">
      <c r="B2338">
        <f t="shared" ca="1" si="145"/>
        <v>2326</v>
      </c>
      <c r="C2338" t="str">
        <f ca="1">IFERROR(VLOOKUP(B2338,'SKT LİSTESİ'!F:F,1,0),"")</f>
        <v/>
      </c>
      <c r="E2338" s="128" t="str">
        <f ca="1">IFERROR(IF($C2338="","",VLOOKUP(FİLTRE!$C2338,'SKT LİSTESİ'!$F:$S,5,0)),"")</f>
        <v/>
      </c>
      <c r="F2338" s="129" t="str">
        <f ca="1">IFERROR(IF($C2338="","",VLOOKUP(FİLTRE!$C2338,'SKT LİSTESİ'!$F:$S,7,0)),"")</f>
        <v/>
      </c>
      <c r="G2338" s="130" t="str">
        <f ca="1">IFERROR(IF($C2338="","",VLOOKUP(FİLTRE!$C2338,'SKT LİSTESİ'!$F:$S,8,0)),"")</f>
        <v/>
      </c>
      <c r="H2338" s="131" t="str">
        <f ca="1">IF(E2338="","",IF($C2338="","",VLOOKUP(FİLTRE!$C2338,'SKT LİSTESİ'!$F:$S,9,0)))</f>
        <v/>
      </c>
      <c r="I2338" s="132" t="str">
        <f ca="1">IFERROR(IF($C2338="","",VLOOKUP(FİLTRE!$C2338,'SKT LİSTESİ'!$F:$S,10,0)),"")</f>
        <v/>
      </c>
      <c r="J2338" s="133" t="str">
        <f ca="1">IFERROR(IF($C2338="","",VLOOKUP(FİLTRE!$C2338,'SKT LİSTESİ'!$F:$S,11,0)),"")</f>
        <v/>
      </c>
      <c r="K2338" s="134" t="str">
        <f ca="1">IFERROR(IF($C2338="","",VLOOKUP(FİLTRE!$C2338,'SKT LİSTESİ'!$F:$S,12,0)),"")</f>
        <v/>
      </c>
      <c r="L2338" s="134" t="str">
        <f ca="1">IFERROR(IF($C2338="","",VLOOKUP(FİLTRE!$C2338,'SKT LİSTESİ'!$F:$S,13,0)),"")</f>
        <v/>
      </c>
      <c r="M2338" s="135" t="str">
        <f ca="1">IFERROR(IF($C2338="","",VLOOKUP(FİLTRE!$C2338,'SKT LİSTESİ'!$F:$AJ,14,0)),"")</f>
        <v/>
      </c>
      <c r="N2338" s="31" t="str">
        <f ca="1">IFERROR(IF($C2338="","",VLOOKUP(FİLTRE!$C2338,'SKT LİSTESİ'!$F:$AJ,22,0)),"")</f>
        <v/>
      </c>
      <c r="O2338" s="136" t="str">
        <f ca="1">IFERROR(IF($C2338="","",VLOOKUP(FİLTRE!$C2338,'SKT LİSTESİ'!$F:$AJ,23,0)),"")</f>
        <v/>
      </c>
      <c r="P2338" s="31"/>
      <c r="Q2338" s="31"/>
      <c r="R2338" s="137" t="str">
        <f ca="1">(IFERROR(IF($C2338="","",VLOOKUP(FİLTRE!$C2338,'SKT LİSTESİ'!$F:$AJ,15,0)),""))</f>
        <v/>
      </c>
      <c r="S2338" s="138" t="str">
        <f ca="1">IFERROR(IF($C2338="","",VLOOKUP(FİLTRE!$C2338,'SKT LİSTESİ'!$F:$AJ,16,0)),"")</f>
        <v/>
      </c>
      <c r="AF2338" s="179" t="str">
        <f t="shared" ca="1" si="146"/>
        <v/>
      </c>
      <c r="AG2338" s="179">
        <f t="shared" ca="1" si="147"/>
        <v>0</v>
      </c>
      <c r="AH2338" s="179">
        <f t="shared" ca="1" si="148"/>
        <v>0</v>
      </c>
    </row>
    <row r="2339" spans="2:34" ht="15.75" x14ac:dyDescent="0.25">
      <c r="B2339">
        <f t="shared" ca="1" si="145"/>
        <v>2327</v>
      </c>
      <c r="C2339" t="str">
        <f ca="1">IFERROR(VLOOKUP(B2339,'SKT LİSTESİ'!F:F,1,0),"")</f>
        <v/>
      </c>
      <c r="E2339" s="128" t="str">
        <f ca="1">IFERROR(IF($C2339="","",VLOOKUP(FİLTRE!$C2339,'SKT LİSTESİ'!$F:$S,5,0)),"")</f>
        <v/>
      </c>
      <c r="F2339" s="129" t="str">
        <f ca="1">IFERROR(IF($C2339="","",VLOOKUP(FİLTRE!$C2339,'SKT LİSTESİ'!$F:$S,7,0)),"")</f>
        <v/>
      </c>
      <c r="G2339" s="130" t="str">
        <f ca="1">IFERROR(IF($C2339="","",VLOOKUP(FİLTRE!$C2339,'SKT LİSTESİ'!$F:$S,8,0)),"")</f>
        <v/>
      </c>
      <c r="H2339" s="131" t="str">
        <f ca="1">IF(E2339="","",IF($C2339="","",VLOOKUP(FİLTRE!$C2339,'SKT LİSTESİ'!$F:$S,9,0)))</f>
        <v/>
      </c>
      <c r="I2339" s="132" t="str">
        <f ca="1">IFERROR(IF($C2339="","",VLOOKUP(FİLTRE!$C2339,'SKT LİSTESİ'!$F:$S,10,0)),"")</f>
        <v/>
      </c>
      <c r="J2339" s="133" t="str">
        <f ca="1">IFERROR(IF($C2339="","",VLOOKUP(FİLTRE!$C2339,'SKT LİSTESİ'!$F:$S,11,0)),"")</f>
        <v/>
      </c>
      <c r="K2339" s="134" t="str">
        <f ca="1">IFERROR(IF($C2339="","",VLOOKUP(FİLTRE!$C2339,'SKT LİSTESİ'!$F:$S,12,0)),"")</f>
        <v/>
      </c>
      <c r="L2339" s="134" t="str">
        <f ca="1">IFERROR(IF($C2339="","",VLOOKUP(FİLTRE!$C2339,'SKT LİSTESİ'!$F:$S,13,0)),"")</f>
        <v/>
      </c>
      <c r="M2339" s="135" t="str">
        <f ca="1">IFERROR(IF($C2339="","",VLOOKUP(FİLTRE!$C2339,'SKT LİSTESİ'!$F:$AJ,14,0)),"")</f>
        <v/>
      </c>
      <c r="N2339" s="31" t="str">
        <f ca="1">IFERROR(IF($C2339="","",VLOOKUP(FİLTRE!$C2339,'SKT LİSTESİ'!$F:$AJ,22,0)),"")</f>
        <v/>
      </c>
      <c r="O2339" s="136" t="str">
        <f ca="1">IFERROR(IF($C2339="","",VLOOKUP(FİLTRE!$C2339,'SKT LİSTESİ'!$F:$AJ,23,0)),"")</f>
        <v/>
      </c>
      <c r="P2339" s="31"/>
      <c r="Q2339" s="31"/>
      <c r="R2339" s="137" t="str">
        <f ca="1">(IFERROR(IF($C2339="","",VLOOKUP(FİLTRE!$C2339,'SKT LİSTESİ'!$F:$AJ,15,0)),""))</f>
        <v/>
      </c>
      <c r="S2339" s="138" t="str">
        <f ca="1">IFERROR(IF($C2339="","",VLOOKUP(FİLTRE!$C2339,'SKT LİSTESİ'!$F:$AJ,16,0)),"")</f>
        <v/>
      </c>
      <c r="AF2339" s="179" t="str">
        <f t="shared" ca="1" si="146"/>
        <v/>
      </c>
      <c r="AG2339" s="179">
        <f t="shared" ca="1" si="147"/>
        <v>0</v>
      </c>
      <c r="AH2339" s="179">
        <f t="shared" ca="1" si="148"/>
        <v>0</v>
      </c>
    </row>
    <row r="2340" spans="2:34" ht="15.75" x14ac:dyDescent="0.25">
      <c r="B2340">
        <f t="shared" ca="1" si="145"/>
        <v>2328</v>
      </c>
      <c r="C2340" t="str">
        <f ca="1">IFERROR(VLOOKUP(B2340,'SKT LİSTESİ'!F:F,1,0),"")</f>
        <v/>
      </c>
      <c r="E2340" s="128" t="str">
        <f ca="1">IFERROR(IF($C2340="","",VLOOKUP(FİLTRE!$C2340,'SKT LİSTESİ'!$F:$S,5,0)),"")</f>
        <v/>
      </c>
      <c r="F2340" s="129" t="str">
        <f ca="1">IFERROR(IF($C2340="","",VLOOKUP(FİLTRE!$C2340,'SKT LİSTESİ'!$F:$S,7,0)),"")</f>
        <v/>
      </c>
      <c r="G2340" s="130" t="str">
        <f ca="1">IFERROR(IF($C2340="","",VLOOKUP(FİLTRE!$C2340,'SKT LİSTESİ'!$F:$S,8,0)),"")</f>
        <v/>
      </c>
      <c r="H2340" s="131" t="str">
        <f ca="1">IF(E2340="","",IF($C2340="","",VLOOKUP(FİLTRE!$C2340,'SKT LİSTESİ'!$F:$S,9,0)))</f>
        <v/>
      </c>
      <c r="I2340" s="132" t="str">
        <f ca="1">IFERROR(IF($C2340="","",VLOOKUP(FİLTRE!$C2340,'SKT LİSTESİ'!$F:$S,10,0)),"")</f>
        <v/>
      </c>
      <c r="J2340" s="133" t="str">
        <f ca="1">IFERROR(IF($C2340="","",VLOOKUP(FİLTRE!$C2340,'SKT LİSTESİ'!$F:$S,11,0)),"")</f>
        <v/>
      </c>
      <c r="K2340" s="134" t="str">
        <f ca="1">IFERROR(IF($C2340="","",VLOOKUP(FİLTRE!$C2340,'SKT LİSTESİ'!$F:$S,12,0)),"")</f>
        <v/>
      </c>
      <c r="L2340" s="134" t="str">
        <f ca="1">IFERROR(IF($C2340="","",VLOOKUP(FİLTRE!$C2340,'SKT LİSTESİ'!$F:$S,13,0)),"")</f>
        <v/>
      </c>
      <c r="M2340" s="135" t="str">
        <f ca="1">IFERROR(IF($C2340="","",VLOOKUP(FİLTRE!$C2340,'SKT LİSTESİ'!$F:$AJ,14,0)),"")</f>
        <v/>
      </c>
      <c r="N2340" s="31" t="str">
        <f ca="1">IFERROR(IF($C2340="","",VLOOKUP(FİLTRE!$C2340,'SKT LİSTESİ'!$F:$AJ,22,0)),"")</f>
        <v/>
      </c>
      <c r="O2340" s="136" t="str">
        <f ca="1">IFERROR(IF($C2340="","",VLOOKUP(FİLTRE!$C2340,'SKT LİSTESİ'!$F:$AJ,23,0)),"")</f>
        <v/>
      </c>
      <c r="P2340" s="31"/>
      <c r="Q2340" s="31"/>
      <c r="R2340" s="137" t="str">
        <f ca="1">(IFERROR(IF($C2340="","",VLOOKUP(FİLTRE!$C2340,'SKT LİSTESİ'!$F:$AJ,15,0)),""))</f>
        <v/>
      </c>
      <c r="S2340" s="138" t="str">
        <f ca="1">IFERROR(IF($C2340="","",VLOOKUP(FİLTRE!$C2340,'SKT LİSTESİ'!$F:$AJ,16,0)),"")</f>
        <v/>
      </c>
      <c r="AF2340" s="179" t="str">
        <f t="shared" ca="1" si="146"/>
        <v/>
      </c>
      <c r="AG2340" s="179">
        <f t="shared" ca="1" si="147"/>
        <v>0</v>
      </c>
      <c r="AH2340" s="179">
        <f t="shared" ca="1" si="148"/>
        <v>0</v>
      </c>
    </row>
    <row r="2341" spans="2:34" ht="15.75" x14ac:dyDescent="0.25">
      <c r="B2341">
        <f t="shared" ca="1" si="145"/>
        <v>2329</v>
      </c>
      <c r="C2341" t="str">
        <f ca="1">IFERROR(VLOOKUP(B2341,'SKT LİSTESİ'!F:F,1,0),"")</f>
        <v/>
      </c>
      <c r="E2341" s="128" t="str">
        <f ca="1">IFERROR(IF($C2341="","",VLOOKUP(FİLTRE!$C2341,'SKT LİSTESİ'!$F:$S,5,0)),"")</f>
        <v/>
      </c>
      <c r="F2341" s="129" t="str">
        <f ca="1">IFERROR(IF($C2341="","",VLOOKUP(FİLTRE!$C2341,'SKT LİSTESİ'!$F:$S,7,0)),"")</f>
        <v/>
      </c>
      <c r="G2341" s="130" t="str">
        <f ca="1">IFERROR(IF($C2341="","",VLOOKUP(FİLTRE!$C2341,'SKT LİSTESİ'!$F:$S,8,0)),"")</f>
        <v/>
      </c>
      <c r="H2341" s="131" t="str">
        <f ca="1">IF(E2341="","",IF($C2341="","",VLOOKUP(FİLTRE!$C2341,'SKT LİSTESİ'!$F:$S,9,0)))</f>
        <v/>
      </c>
      <c r="I2341" s="132" t="str">
        <f ca="1">IFERROR(IF($C2341="","",VLOOKUP(FİLTRE!$C2341,'SKT LİSTESİ'!$F:$S,10,0)),"")</f>
        <v/>
      </c>
      <c r="J2341" s="133" t="str">
        <f ca="1">IFERROR(IF($C2341="","",VLOOKUP(FİLTRE!$C2341,'SKT LİSTESİ'!$F:$S,11,0)),"")</f>
        <v/>
      </c>
      <c r="K2341" s="134" t="str">
        <f ca="1">IFERROR(IF($C2341="","",VLOOKUP(FİLTRE!$C2341,'SKT LİSTESİ'!$F:$S,12,0)),"")</f>
        <v/>
      </c>
      <c r="L2341" s="134" t="str">
        <f ca="1">IFERROR(IF($C2341="","",VLOOKUP(FİLTRE!$C2341,'SKT LİSTESİ'!$F:$S,13,0)),"")</f>
        <v/>
      </c>
      <c r="M2341" s="135" t="str">
        <f ca="1">IFERROR(IF($C2341="","",VLOOKUP(FİLTRE!$C2341,'SKT LİSTESİ'!$F:$AJ,14,0)),"")</f>
        <v/>
      </c>
      <c r="N2341" s="31" t="str">
        <f ca="1">IFERROR(IF($C2341="","",VLOOKUP(FİLTRE!$C2341,'SKT LİSTESİ'!$F:$AJ,22,0)),"")</f>
        <v/>
      </c>
      <c r="O2341" s="136" t="str">
        <f ca="1">IFERROR(IF($C2341="","",VLOOKUP(FİLTRE!$C2341,'SKT LİSTESİ'!$F:$AJ,23,0)),"")</f>
        <v/>
      </c>
      <c r="P2341" s="31"/>
      <c r="Q2341" s="31"/>
      <c r="R2341" s="137" t="str">
        <f ca="1">(IFERROR(IF($C2341="","",VLOOKUP(FİLTRE!$C2341,'SKT LİSTESİ'!$F:$AJ,15,0)),""))</f>
        <v/>
      </c>
      <c r="S2341" s="138" t="str">
        <f ca="1">IFERROR(IF($C2341="","",VLOOKUP(FİLTRE!$C2341,'SKT LİSTESİ'!$F:$AJ,16,0)),"")</f>
        <v/>
      </c>
      <c r="AF2341" s="179" t="str">
        <f t="shared" ca="1" si="146"/>
        <v/>
      </c>
      <c r="AG2341" s="179">
        <f t="shared" ca="1" si="147"/>
        <v>0</v>
      </c>
      <c r="AH2341" s="179">
        <f t="shared" ca="1" si="148"/>
        <v>0</v>
      </c>
    </row>
    <row r="2342" spans="2:34" ht="15.75" x14ac:dyDescent="0.25">
      <c r="B2342">
        <f t="shared" ca="1" si="145"/>
        <v>2330</v>
      </c>
      <c r="C2342" t="str">
        <f ca="1">IFERROR(VLOOKUP(B2342,'SKT LİSTESİ'!F:F,1,0),"")</f>
        <v/>
      </c>
      <c r="E2342" s="128" t="str">
        <f ca="1">IFERROR(IF($C2342="","",VLOOKUP(FİLTRE!$C2342,'SKT LİSTESİ'!$F:$S,5,0)),"")</f>
        <v/>
      </c>
      <c r="F2342" s="129" t="str">
        <f ca="1">IFERROR(IF($C2342="","",VLOOKUP(FİLTRE!$C2342,'SKT LİSTESİ'!$F:$S,7,0)),"")</f>
        <v/>
      </c>
      <c r="G2342" s="130" t="str">
        <f ca="1">IFERROR(IF($C2342="","",VLOOKUP(FİLTRE!$C2342,'SKT LİSTESİ'!$F:$S,8,0)),"")</f>
        <v/>
      </c>
      <c r="H2342" s="131" t="str">
        <f ca="1">IF(E2342="","",IF($C2342="","",VLOOKUP(FİLTRE!$C2342,'SKT LİSTESİ'!$F:$S,9,0)))</f>
        <v/>
      </c>
      <c r="I2342" s="132" t="str">
        <f ca="1">IFERROR(IF($C2342="","",VLOOKUP(FİLTRE!$C2342,'SKT LİSTESİ'!$F:$S,10,0)),"")</f>
        <v/>
      </c>
      <c r="J2342" s="133" t="str">
        <f ca="1">IFERROR(IF($C2342="","",VLOOKUP(FİLTRE!$C2342,'SKT LİSTESİ'!$F:$S,11,0)),"")</f>
        <v/>
      </c>
      <c r="K2342" s="134" t="str">
        <f ca="1">IFERROR(IF($C2342="","",VLOOKUP(FİLTRE!$C2342,'SKT LİSTESİ'!$F:$S,12,0)),"")</f>
        <v/>
      </c>
      <c r="L2342" s="134" t="str">
        <f ca="1">IFERROR(IF($C2342="","",VLOOKUP(FİLTRE!$C2342,'SKT LİSTESİ'!$F:$S,13,0)),"")</f>
        <v/>
      </c>
      <c r="M2342" s="135" t="str">
        <f ca="1">IFERROR(IF($C2342="","",VLOOKUP(FİLTRE!$C2342,'SKT LİSTESİ'!$F:$AJ,14,0)),"")</f>
        <v/>
      </c>
      <c r="N2342" s="31" t="str">
        <f ca="1">IFERROR(IF($C2342="","",VLOOKUP(FİLTRE!$C2342,'SKT LİSTESİ'!$F:$AJ,22,0)),"")</f>
        <v/>
      </c>
      <c r="O2342" s="136" t="str">
        <f ca="1">IFERROR(IF($C2342="","",VLOOKUP(FİLTRE!$C2342,'SKT LİSTESİ'!$F:$AJ,23,0)),"")</f>
        <v/>
      </c>
      <c r="P2342" s="31"/>
      <c r="Q2342" s="31"/>
      <c r="R2342" s="137" t="str">
        <f ca="1">(IFERROR(IF($C2342="","",VLOOKUP(FİLTRE!$C2342,'SKT LİSTESİ'!$F:$AJ,15,0)),""))</f>
        <v/>
      </c>
      <c r="S2342" s="138" t="str">
        <f ca="1">IFERROR(IF($C2342="","",VLOOKUP(FİLTRE!$C2342,'SKT LİSTESİ'!$F:$AJ,16,0)),"")</f>
        <v/>
      </c>
      <c r="AF2342" s="179" t="str">
        <f t="shared" ca="1" si="146"/>
        <v/>
      </c>
      <c r="AG2342" s="179">
        <f t="shared" ca="1" si="147"/>
        <v>0</v>
      </c>
      <c r="AH2342" s="179">
        <f t="shared" ca="1" si="148"/>
        <v>0</v>
      </c>
    </row>
    <row r="2343" spans="2:34" ht="15.75" x14ac:dyDescent="0.25">
      <c r="B2343">
        <f t="shared" ca="1" si="145"/>
        <v>2331</v>
      </c>
      <c r="C2343" t="str">
        <f ca="1">IFERROR(VLOOKUP(B2343,'SKT LİSTESİ'!F:F,1,0),"")</f>
        <v/>
      </c>
      <c r="E2343" s="128" t="str">
        <f ca="1">IFERROR(IF($C2343="","",VLOOKUP(FİLTRE!$C2343,'SKT LİSTESİ'!$F:$S,5,0)),"")</f>
        <v/>
      </c>
      <c r="F2343" s="129" t="str">
        <f ca="1">IFERROR(IF($C2343="","",VLOOKUP(FİLTRE!$C2343,'SKT LİSTESİ'!$F:$S,7,0)),"")</f>
        <v/>
      </c>
      <c r="G2343" s="130" t="str">
        <f ca="1">IFERROR(IF($C2343="","",VLOOKUP(FİLTRE!$C2343,'SKT LİSTESİ'!$F:$S,8,0)),"")</f>
        <v/>
      </c>
      <c r="H2343" s="131" t="str">
        <f ca="1">IF(E2343="","",IF($C2343="","",VLOOKUP(FİLTRE!$C2343,'SKT LİSTESİ'!$F:$S,9,0)))</f>
        <v/>
      </c>
      <c r="I2343" s="132" t="str">
        <f ca="1">IFERROR(IF($C2343="","",VLOOKUP(FİLTRE!$C2343,'SKT LİSTESİ'!$F:$S,10,0)),"")</f>
        <v/>
      </c>
      <c r="J2343" s="133" t="str">
        <f ca="1">IFERROR(IF($C2343="","",VLOOKUP(FİLTRE!$C2343,'SKT LİSTESİ'!$F:$S,11,0)),"")</f>
        <v/>
      </c>
      <c r="K2343" s="134" t="str">
        <f ca="1">IFERROR(IF($C2343="","",VLOOKUP(FİLTRE!$C2343,'SKT LİSTESİ'!$F:$S,12,0)),"")</f>
        <v/>
      </c>
      <c r="L2343" s="134" t="str">
        <f ca="1">IFERROR(IF($C2343="","",VLOOKUP(FİLTRE!$C2343,'SKT LİSTESİ'!$F:$S,13,0)),"")</f>
        <v/>
      </c>
      <c r="M2343" s="135" t="str">
        <f ca="1">IFERROR(IF($C2343="","",VLOOKUP(FİLTRE!$C2343,'SKT LİSTESİ'!$F:$AJ,14,0)),"")</f>
        <v/>
      </c>
      <c r="N2343" s="31" t="str">
        <f ca="1">IFERROR(IF($C2343="","",VLOOKUP(FİLTRE!$C2343,'SKT LİSTESİ'!$F:$AJ,22,0)),"")</f>
        <v/>
      </c>
      <c r="O2343" s="136" t="str">
        <f ca="1">IFERROR(IF($C2343="","",VLOOKUP(FİLTRE!$C2343,'SKT LİSTESİ'!$F:$AJ,23,0)),"")</f>
        <v/>
      </c>
      <c r="P2343" s="31"/>
      <c r="Q2343" s="31"/>
      <c r="R2343" s="137" t="str">
        <f ca="1">(IFERROR(IF($C2343="","",VLOOKUP(FİLTRE!$C2343,'SKT LİSTESİ'!$F:$AJ,15,0)),""))</f>
        <v/>
      </c>
      <c r="S2343" s="138" t="str">
        <f ca="1">IFERROR(IF($C2343="","",VLOOKUP(FİLTRE!$C2343,'SKT LİSTESİ'!$F:$AJ,16,0)),"")</f>
        <v/>
      </c>
      <c r="AF2343" s="179" t="str">
        <f t="shared" ca="1" si="146"/>
        <v/>
      </c>
      <c r="AG2343" s="179">
        <f t="shared" ca="1" si="147"/>
        <v>0</v>
      </c>
      <c r="AH2343" s="179">
        <f t="shared" ca="1" si="148"/>
        <v>0</v>
      </c>
    </row>
    <row r="2344" spans="2:34" ht="15.75" x14ac:dyDescent="0.25">
      <c r="B2344">
        <f t="shared" ca="1" si="145"/>
        <v>2332</v>
      </c>
      <c r="C2344" t="str">
        <f ca="1">IFERROR(VLOOKUP(B2344,'SKT LİSTESİ'!F:F,1,0),"")</f>
        <v/>
      </c>
      <c r="E2344" s="128" t="str">
        <f ca="1">IFERROR(IF($C2344="","",VLOOKUP(FİLTRE!$C2344,'SKT LİSTESİ'!$F:$S,5,0)),"")</f>
        <v/>
      </c>
      <c r="F2344" s="129" t="str">
        <f ca="1">IFERROR(IF($C2344="","",VLOOKUP(FİLTRE!$C2344,'SKT LİSTESİ'!$F:$S,7,0)),"")</f>
        <v/>
      </c>
      <c r="G2344" s="130" t="str">
        <f ca="1">IFERROR(IF($C2344="","",VLOOKUP(FİLTRE!$C2344,'SKT LİSTESİ'!$F:$S,8,0)),"")</f>
        <v/>
      </c>
      <c r="H2344" s="131" t="str">
        <f ca="1">IF(E2344="","",IF($C2344="","",VLOOKUP(FİLTRE!$C2344,'SKT LİSTESİ'!$F:$S,9,0)))</f>
        <v/>
      </c>
      <c r="I2344" s="132" t="str">
        <f ca="1">IFERROR(IF($C2344="","",VLOOKUP(FİLTRE!$C2344,'SKT LİSTESİ'!$F:$S,10,0)),"")</f>
        <v/>
      </c>
      <c r="J2344" s="133" t="str">
        <f ca="1">IFERROR(IF($C2344="","",VLOOKUP(FİLTRE!$C2344,'SKT LİSTESİ'!$F:$S,11,0)),"")</f>
        <v/>
      </c>
      <c r="K2344" s="134" t="str">
        <f ca="1">IFERROR(IF($C2344="","",VLOOKUP(FİLTRE!$C2344,'SKT LİSTESİ'!$F:$S,12,0)),"")</f>
        <v/>
      </c>
      <c r="L2344" s="134" t="str">
        <f ca="1">IFERROR(IF($C2344="","",VLOOKUP(FİLTRE!$C2344,'SKT LİSTESİ'!$F:$S,13,0)),"")</f>
        <v/>
      </c>
      <c r="M2344" s="135" t="str">
        <f ca="1">IFERROR(IF($C2344="","",VLOOKUP(FİLTRE!$C2344,'SKT LİSTESİ'!$F:$AJ,14,0)),"")</f>
        <v/>
      </c>
      <c r="N2344" s="31" t="str">
        <f ca="1">IFERROR(IF($C2344="","",VLOOKUP(FİLTRE!$C2344,'SKT LİSTESİ'!$F:$AJ,22,0)),"")</f>
        <v/>
      </c>
      <c r="O2344" s="136" t="str">
        <f ca="1">IFERROR(IF($C2344="","",VLOOKUP(FİLTRE!$C2344,'SKT LİSTESİ'!$F:$AJ,23,0)),"")</f>
        <v/>
      </c>
      <c r="P2344" s="31"/>
      <c r="Q2344" s="31"/>
      <c r="R2344" s="137" t="str">
        <f ca="1">(IFERROR(IF($C2344="","",VLOOKUP(FİLTRE!$C2344,'SKT LİSTESİ'!$F:$AJ,15,0)),""))</f>
        <v/>
      </c>
      <c r="S2344" s="138" t="str">
        <f ca="1">IFERROR(IF($C2344="","",VLOOKUP(FİLTRE!$C2344,'SKT LİSTESİ'!$F:$AJ,16,0)),"")</f>
        <v/>
      </c>
      <c r="AF2344" s="179" t="str">
        <f t="shared" ca="1" si="146"/>
        <v/>
      </c>
      <c r="AG2344" s="179">
        <f t="shared" ca="1" si="147"/>
        <v>0</v>
      </c>
      <c r="AH2344" s="179">
        <f t="shared" ca="1" si="148"/>
        <v>0</v>
      </c>
    </row>
    <row r="2345" spans="2:34" ht="15.75" x14ac:dyDescent="0.25">
      <c r="B2345">
        <f t="shared" ca="1" si="145"/>
        <v>2333</v>
      </c>
      <c r="C2345" t="str">
        <f ca="1">IFERROR(VLOOKUP(B2345,'SKT LİSTESİ'!F:F,1,0),"")</f>
        <v/>
      </c>
      <c r="E2345" s="128" t="str">
        <f ca="1">IFERROR(IF($C2345="","",VLOOKUP(FİLTRE!$C2345,'SKT LİSTESİ'!$F:$S,5,0)),"")</f>
        <v/>
      </c>
      <c r="F2345" s="129" t="str">
        <f ca="1">IFERROR(IF($C2345="","",VLOOKUP(FİLTRE!$C2345,'SKT LİSTESİ'!$F:$S,7,0)),"")</f>
        <v/>
      </c>
      <c r="G2345" s="130" t="str">
        <f ca="1">IFERROR(IF($C2345="","",VLOOKUP(FİLTRE!$C2345,'SKT LİSTESİ'!$F:$S,8,0)),"")</f>
        <v/>
      </c>
      <c r="H2345" s="131" t="str">
        <f ca="1">IF(E2345="","",IF($C2345="","",VLOOKUP(FİLTRE!$C2345,'SKT LİSTESİ'!$F:$S,9,0)))</f>
        <v/>
      </c>
      <c r="I2345" s="132" t="str">
        <f ca="1">IFERROR(IF($C2345="","",VLOOKUP(FİLTRE!$C2345,'SKT LİSTESİ'!$F:$S,10,0)),"")</f>
        <v/>
      </c>
      <c r="J2345" s="133" t="str">
        <f ca="1">IFERROR(IF($C2345="","",VLOOKUP(FİLTRE!$C2345,'SKT LİSTESİ'!$F:$S,11,0)),"")</f>
        <v/>
      </c>
      <c r="K2345" s="134" t="str">
        <f ca="1">IFERROR(IF($C2345="","",VLOOKUP(FİLTRE!$C2345,'SKT LİSTESİ'!$F:$S,12,0)),"")</f>
        <v/>
      </c>
      <c r="L2345" s="134" t="str">
        <f ca="1">IFERROR(IF($C2345="","",VLOOKUP(FİLTRE!$C2345,'SKT LİSTESİ'!$F:$S,13,0)),"")</f>
        <v/>
      </c>
      <c r="M2345" s="135" t="str">
        <f ca="1">IFERROR(IF($C2345="","",VLOOKUP(FİLTRE!$C2345,'SKT LİSTESİ'!$F:$AJ,14,0)),"")</f>
        <v/>
      </c>
      <c r="N2345" s="31" t="str">
        <f ca="1">IFERROR(IF($C2345="","",VLOOKUP(FİLTRE!$C2345,'SKT LİSTESİ'!$F:$AJ,22,0)),"")</f>
        <v/>
      </c>
      <c r="O2345" s="136" t="str">
        <f ca="1">IFERROR(IF($C2345="","",VLOOKUP(FİLTRE!$C2345,'SKT LİSTESİ'!$F:$AJ,23,0)),"")</f>
        <v/>
      </c>
      <c r="P2345" s="31"/>
      <c r="Q2345" s="31"/>
      <c r="R2345" s="137" t="str">
        <f ca="1">(IFERROR(IF($C2345="","",VLOOKUP(FİLTRE!$C2345,'SKT LİSTESİ'!$F:$AJ,15,0)),""))</f>
        <v/>
      </c>
      <c r="S2345" s="138" t="str">
        <f ca="1">IFERROR(IF($C2345="","",VLOOKUP(FİLTRE!$C2345,'SKT LİSTESİ'!$F:$AJ,16,0)),"")</f>
        <v/>
      </c>
      <c r="AF2345" s="179" t="str">
        <f t="shared" ca="1" si="146"/>
        <v/>
      </c>
      <c r="AG2345" s="179">
        <f t="shared" ca="1" si="147"/>
        <v>0</v>
      </c>
      <c r="AH2345" s="179">
        <f t="shared" ca="1" si="148"/>
        <v>0</v>
      </c>
    </row>
    <row r="2346" spans="2:34" ht="15.75" x14ac:dyDescent="0.25">
      <c r="B2346">
        <f t="shared" ca="1" si="145"/>
        <v>2334</v>
      </c>
      <c r="C2346" t="str">
        <f ca="1">IFERROR(VLOOKUP(B2346,'SKT LİSTESİ'!F:F,1,0),"")</f>
        <v/>
      </c>
      <c r="E2346" s="128" t="str">
        <f ca="1">IFERROR(IF($C2346="","",VLOOKUP(FİLTRE!$C2346,'SKT LİSTESİ'!$F:$S,5,0)),"")</f>
        <v/>
      </c>
      <c r="F2346" s="129" t="str">
        <f ca="1">IFERROR(IF($C2346="","",VLOOKUP(FİLTRE!$C2346,'SKT LİSTESİ'!$F:$S,7,0)),"")</f>
        <v/>
      </c>
      <c r="G2346" s="130" t="str">
        <f ca="1">IFERROR(IF($C2346="","",VLOOKUP(FİLTRE!$C2346,'SKT LİSTESİ'!$F:$S,8,0)),"")</f>
        <v/>
      </c>
      <c r="H2346" s="131" t="str">
        <f ca="1">IF(E2346="","",IF($C2346="","",VLOOKUP(FİLTRE!$C2346,'SKT LİSTESİ'!$F:$S,9,0)))</f>
        <v/>
      </c>
      <c r="I2346" s="132" t="str">
        <f ca="1">IFERROR(IF($C2346="","",VLOOKUP(FİLTRE!$C2346,'SKT LİSTESİ'!$F:$S,10,0)),"")</f>
        <v/>
      </c>
      <c r="J2346" s="133" t="str">
        <f ca="1">IFERROR(IF($C2346="","",VLOOKUP(FİLTRE!$C2346,'SKT LİSTESİ'!$F:$S,11,0)),"")</f>
        <v/>
      </c>
      <c r="K2346" s="134" t="str">
        <f ca="1">IFERROR(IF($C2346="","",VLOOKUP(FİLTRE!$C2346,'SKT LİSTESİ'!$F:$S,12,0)),"")</f>
        <v/>
      </c>
      <c r="L2346" s="134" t="str">
        <f ca="1">IFERROR(IF($C2346="","",VLOOKUP(FİLTRE!$C2346,'SKT LİSTESİ'!$F:$S,13,0)),"")</f>
        <v/>
      </c>
      <c r="M2346" s="135" t="str">
        <f ca="1">IFERROR(IF($C2346="","",VLOOKUP(FİLTRE!$C2346,'SKT LİSTESİ'!$F:$AJ,14,0)),"")</f>
        <v/>
      </c>
      <c r="N2346" s="31" t="str">
        <f ca="1">IFERROR(IF($C2346="","",VLOOKUP(FİLTRE!$C2346,'SKT LİSTESİ'!$F:$AJ,22,0)),"")</f>
        <v/>
      </c>
      <c r="O2346" s="136" t="str">
        <f ca="1">IFERROR(IF($C2346="","",VLOOKUP(FİLTRE!$C2346,'SKT LİSTESİ'!$F:$AJ,23,0)),"")</f>
        <v/>
      </c>
      <c r="P2346" s="31"/>
      <c r="Q2346" s="31"/>
      <c r="R2346" s="137" t="str">
        <f ca="1">(IFERROR(IF($C2346="","",VLOOKUP(FİLTRE!$C2346,'SKT LİSTESİ'!$F:$AJ,15,0)),""))</f>
        <v/>
      </c>
      <c r="S2346" s="138" t="str">
        <f ca="1">IFERROR(IF($C2346="","",VLOOKUP(FİLTRE!$C2346,'SKT LİSTESİ'!$F:$AJ,16,0)),"")</f>
        <v/>
      </c>
      <c r="AF2346" s="179" t="str">
        <f t="shared" ca="1" si="146"/>
        <v/>
      </c>
      <c r="AG2346" s="179">
        <f t="shared" ca="1" si="147"/>
        <v>0</v>
      </c>
      <c r="AH2346" s="179">
        <f t="shared" ca="1" si="148"/>
        <v>0</v>
      </c>
    </row>
    <row r="2347" spans="2:34" ht="15.75" x14ac:dyDescent="0.25">
      <c r="B2347">
        <f t="shared" ca="1" si="145"/>
        <v>2335</v>
      </c>
      <c r="C2347" t="str">
        <f ca="1">IFERROR(VLOOKUP(B2347,'SKT LİSTESİ'!F:F,1,0),"")</f>
        <v/>
      </c>
      <c r="E2347" s="128" t="str">
        <f ca="1">IFERROR(IF($C2347="","",VLOOKUP(FİLTRE!$C2347,'SKT LİSTESİ'!$F:$S,5,0)),"")</f>
        <v/>
      </c>
      <c r="F2347" s="129" t="str">
        <f ca="1">IFERROR(IF($C2347="","",VLOOKUP(FİLTRE!$C2347,'SKT LİSTESİ'!$F:$S,7,0)),"")</f>
        <v/>
      </c>
      <c r="G2347" s="130" t="str">
        <f ca="1">IFERROR(IF($C2347="","",VLOOKUP(FİLTRE!$C2347,'SKT LİSTESİ'!$F:$S,8,0)),"")</f>
        <v/>
      </c>
      <c r="H2347" s="131" t="str">
        <f ca="1">IF(E2347="","",IF($C2347="","",VLOOKUP(FİLTRE!$C2347,'SKT LİSTESİ'!$F:$S,9,0)))</f>
        <v/>
      </c>
      <c r="I2347" s="132" t="str">
        <f ca="1">IFERROR(IF($C2347="","",VLOOKUP(FİLTRE!$C2347,'SKT LİSTESİ'!$F:$S,10,0)),"")</f>
        <v/>
      </c>
      <c r="J2347" s="133" t="str">
        <f ca="1">IFERROR(IF($C2347="","",VLOOKUP(FİLTRE!$C2347,'SKT LİSTESİ'!$F:$S,11,0)),"")</f>
        <v/>
      </c>
      <c r="K2347" s="134" t="str">
        <f ca="1">IFERROR(IF($C2347="","",VLOOKUP(FİLTRE!$C2347,'SKT LİSTESİ'!$F:$S,12,0)),"")</f>
        <v/>
      </c>
      <c r="L2347" s="134" t="str">
        <f ca="1">IFERROR(IF($C2347="","",VLOOKUP(FİLTRE!$C2347,'SKT LİSTESİ'!$F:$S,13,0)),"")</f>
        <v/>
      </c>
      <c r="M2347" s="135" t="str">
        <f ca="1">IFERROR(IF($C2347="","",VLOOKUP(FİLTRE!$C2347,'SKT LİSTESİ'!$F:$AJ,14,0)),"")</f>
        <v/>
      </c>
      <c r="N2347" s="31" t="str">
        <f ca="1">IFERROR(IF($C2347="","",VLOOKUP(FİLTRE!$C2347,'SKT LİSTESİ'!$F:$AJ,22,0)),"")</f>
        <v/>
      </c>
      <c r="O2347" s="136" t="str">
        <f ca="1">IFERROR(IF($C2347="","",VLOOKUP(FİLTRE!$C2347,'SKT LİSTESİ'!$F:$AJ,23,0)),"")</f>
        <v/>
      </c>
      <c r="P2347" s="31"/>
      <c r="Q2347" s="31"/>
      <c r="R2347" s="137" t="str">
        <f ca="1">(IFERROR(IF($C2347="","",VLOOKUP(FİLTRE!$C2347,'SKT LİSTESİ'!$F:$AJ,15,0)),""))</f>
        <v/>
      </c>
      <c r="S2347" s="138" t="str">
        <f ca="1">IFERROR(IF($C2347="","",VLOOKUP(FİLTRE!$C2347,'SKT LİSTESİ'!$F:$AJ,16,0)),"")</f>
        <v/>
      </c>
      <c r="AF2347" s="179" t="str">
        <f t="shared" ca="1" si="146"/>
        <v/>
      </c>
      <c r="AG2347" s="179">
        <f t="shared" ca="1" si="147"/>
        <v>0</v>
      </c>
      <c r="AH2347" s="179">
        <f t="shared" ca="1" si="148"/>
        <v>0</v>
      </c>
    </row>
    <row r="2348" spans="2:34" ht="15.75" x14ac:dyDescent="0.25">
      <c r="B2348">
        <f t="shared" ca="1" si="145"/>
        <v>2336</v>
      </c>
      <c r="C2348" t="str">
        <f ca="1">IFERROR(VLOOKUP(B2348,'SKT LİSTESİ'!F:F,1,0),"")</f>
        <v/>
      </c>
      <c r="E2348" s="128" t="str">
        <f ca="1">IFERROR(IF($C2348="","",VLOOKUP(FİLTRE!$C2348,'SKT LİSTESİ'!$F:$S,5,0)),"")</f>
        <v/>
      </c>
      <c r="F2348" s="129" t="str">
        <f ca="1">IFERROR(IF($C2348="","",VLOOKUP(FİLTRE!$C2348,'SKT LİSTESİ'!$F:$S,7,0)),"")</f>
        <v/>
      </c>
      <c r="G2348" s="130" t="str">
        <f ca="1">IFERROR(IF($C2348="","",VLOOKUP(FİLTRE!$C2348,'SKT LİSTESİ'!$F:$S,8,0)),"")</f>
        <v/>
      </c>
      <c r="H2348" s="131" t="str">
        <f ca="1">IF(E2348="","",IF($C2348="","",VLOOKUP(FİLTRE!$C2348,'SKT LİSTESİ'!$F:$S,9,0)))</f>
        <v/>
      </c>
      <c r="I2348" s="132" t="str">
        <f ca="1">IFERROR(IF($C2348="","",VLOOKUP(FİLTRE!$C2348,'SKT LİSTESİ'!$F:$S,10,0)),"")</f>
        <v/>
      </c>
      <c r="J2348" s="133" t="str">
        <f ca="1">IFERROR(IF($C2348="","",VLOOKUP(FİLTRE!$C2348,'SKT LİSTESİ'!$F:$S,11,0)),"")</f>
        <v/>
      </c>
      <c r="K2348" s="134" t="str">
        <f ca="1">IFERROR(IF($C2348="","",VLOOKUP(FİLTRE!$C2348,'SKT LİSTESİ'!$F:$S,12,0)),"")</f>
        <v/>
      </c>
      <c r="L2348" s="134" t="str">
        <f ca="1">IFERROR(IF($C2348="","",VLOOKUP(FİLTRE!$C2348,'SKT LİSTESİ'!$F:$S,13,0)),"")</f>
        <v/>
      </c>
      <c r="M2348" s="135" t="str">
        <f ca="1">IFERROR(IF($C2348="","",VLOOKUP(FİLTRE!$C2348,'SKT LİSTESİ'!$F:$AJ,14,0)),"")</f>
        <v/>
      </c>
      <c r="N2348" s="31" t="str">
        <f ca="1">IFERROR(IF($C2348="","",VLOOKUP(FİLTRE!$C2348,'SKT LİSTESİ'!$F:$AJ,22,0)),"")</f>
        <v/>
      </c>
      <c r="O2348" s="136" t="str">
        <f ca="1">IFERROR(IF($C2348="","",VLOOKUP(FİLTRE!$C2348,'SKT LİSTESİ'!$F:$AJ,23,0)),"")</f>
        <v/>
      </c>
      <c r="P2348" s="31"/>
      <c r="Q2348" s="31"/>
      <c r="R2348" s="137" t="str">
        <f ca="1">(IFERROR(IF($C2348="","",VLOOKUP(FİLTRE!$C2348,'SKT LİSTESİ'!$F:$AJ,15,0)),""))</f>
        <v/>
      </c>
      <c r="S2348" s="138" t="str">
        <f ca="1">IFERROR(IF($C2348="","",VLOOKUP(FİLTRE!$C2348,'SKT LİSTESİ'!$F:$AJ,16,0)),"")</f>
        <v/>
      </c>
      <c r="AF2348" s="179" t="str">
        <f t="shared" ca="1" si="146"/>
        <v/>
      </c>
      <c r="AG2348" s="179">
        <f t="shared" ca="1" si="147"/>
        <v>0</v>
      </c>
      <c r="AH2348" s="179">
        <f t="shared" ca="1" si="148"/>
        <v>0</v>
      </c>
    </row>
    <row r="2349" spans="2:34" ht="15.75" x14ac:dyDescent="0.25">
      <c r="B2349">
        <f t="shared" ca="1" si="145"/>
        <v>2337</v>
      </c>
      <c r="C2349" t="str">
        <f ca="1">IFERROR(VLOOKUP(B2349,'SKT LİSTESİ'!F:F,1,0),"")</f>
        <v/>
      </c>
      <c r="E2349" s="128" t="str">
        <f ca="1">IFERROR(IF($C2349="","",VLOOKUP(FİLTRE!$C2349,'SKT LİSTESİ'!$F:$S,5,0)),"")</f>
        <v/>
      </c>
      <c r="F2349" s="129" t="str">
        <f ca="1">IFERROR(IF($C2349="","",VLOOKUP(FİLTRE!$C2349,'SKT LİSTESİ'!$F:$S,7,0)),"")</f>
        <v/>
      </c>
      <c r="G2349" s="130" t="str">
        <f ca="1">IFERROR(IF($C2349="","",VLOOKUP(FİLTRE!$C2349,'SKT LİSTESİ'!$F:$S,8,0)),"")</f>
        <v/>
      </c>
      <c r="H2349" s="131" t="str">
        <f ca="1">IF(E2349="","",IF($C2349="","",VLOOKUP(FİLTRE!$C2349,'SKT LİSTESİ'!$F:$S,9,0)))</f>
        <v/>
      </c>
      <c r="I2349" s="132" t="str">
        <f ca="1">IFERROR(IF($C2349="","",VLOOKUP(FİLTRE!$C2349,'SKT LİSTESİ'!$F:$S,10,0)),"")</f>
        <v/>
      </c>
      <c r="J2349" s="133" t="str">
        <f ca="1">IFERROR(IF($C2349="","",VLOOKUP(FİLTRE!$C2349,'SKT LİSTESİ'!$F:$S,11,0)),"")</f>
        <v/>
      </c>
      <c r="K2349" s="134" t="str">
        <f ca="1">IFERROR(IF($C2349="","",VLOOKUP(FİLTRE!$C2349,'SKT LİSTESİ'!$F:$S,12,0)),"")</f>
        <v/>
      </c>
      <c r="L2349" s="134" t="str">
        <f ca="1">IFERROR(IF($C2349="","",VLOOKUP(FİLTRE!$C2349,'SKT LİSTESİ'!$F:$S,13,0)),"")</f>
        <v/>
      </c>
      <c r="M2349" s="135" t="str">
        <f ca="1">IFERROR(IF($C2349="","",VLOOKUP(FİLTRE!$C2349,'SKT LİSTESİ'!$F:$AJ,14,0)),"")</f>
        <v/>
      </c>
      <c r="N2349" s="31" t="str">
        <f ca="1">IFERROR(IF($C2349="","",VLOOKUP(FİLTRE!$C2349,'SKT LİSTESİ'!$F:$AJ,22,0)),"")</f>
        <v/>
      </c>
      <c r="O2349" s="136" t="str">
        <f ca="1">IFERROR(IF($C2349="","",VLOOKUP(FİLTRE!$C2349,'SKT LİSTESİ'!$F:$AJ,23,0)),"")</f>
        <v/>
      </c>
      <c r="P2349" s="31"/>
      <c r="Q2349" s="31"/>
      <c r="R2349" s="137" t="str">
        <f ca="1">(IFERROR(IF($C2349="","",VLOOKUP(FİLTRE!$C2349,'SKT LİSTESİ'!$F:$AJ,15,0)),""))</f>
        <v/>
      </c>
      <c r="S2349" s="138" t="str">
        <f ca="1">IFERROR(IF($C2349="","",VLOOKUP(FİLTRE!$C2349,'SKT LİSTESİ'!$F:$AJ,16,0)),"")</f>
        <v/>
      </c>
      <c r="AF2349" s="179" t="str">
        <f t="shared" ca="1" si="146"/>
        <v/>
      </c>
      <c r="AG2349" s="179">
        <f t="shared" ca="1" si="147"/>
        <v>0</v>
      </c>
      <c r="AH2349" s="179">
        <f t="shared" ca="1" si="148"/>
        <v>0</v>
      </c>
    </row>
    <row r="2350" spans="2:34" ht="15.75" x14ac:dyDescent="0.25">
      <c r="B2350">
        <f t="shared" ca="1" si="145"/>
        <v>2338</v>
      </c>
      <c r="C2350" t="str">
        <f ca="1">IFERROR(VLOOKUP(B2350,'SKT LİSTESİ'!F:F,1,0),"")</f>
        <v/>
      </c>
      <c r="E2350" s="128" t="str">
        <f ca="1">IFERROR(IF($C2350="","",VLOOKUP(FİLTRE!$C2350,'SKT LİSTESİ'!$F:$S,5,0)),"")</f>
        <v/>
      </c>
      <c r="F2350" s="129" t="str">
        <f ca="1">IFERROR(IF($C2350="","",VLOOKUP(FİLTRE!$C2350,'SKT LİSTESİ'!$F:$S,7,0)),"")</f>
        <v/>
      </c>
      <c r="G2350" s="130" t="str">
        <f ca="1">IFERROR(IF($C2350="","",VLOOKUP(FİLTRE!$C2350,'SKT LİSTESİ'!$F:$S,8,0)),"")</f>
        <v/>
      </c>
      <c r="H2350" s="131" t="str">
        <f ca="1">IF(E2350="","",IF($C2350="","",VLOOKUP(FİLTRE!$C2350,'SKT LİSTESİ'!$F:$S,9,0)))</f>
        <v/>
      </c>
      <c r="I2350" s="132" t="str">
        <f ca="1">IFERROR(IF($C2350="","",VLOOKUP(FİLTRE!$C2350,'SKT LİSTESİ'!$F:$S,10,0)),"")</f>
        <v/>
      </c>
      <c r="J2350" s="133" t="str">
        <f ca="1">IFERROR(IF($C2350="","",VLOOKUP(FİLTRE!$C2350,'SKT LİSTESİ'!$F:$S,11,0)),"")</f>
        <v/>
      </c>
      <c r="K2350" s="134" t="str">
        <f ca="1">IFERROR(IF($C2350="","",VLOOKUP(FİLTRE!$C2350,'SKT LİSTESİ'!$F:$S,12,0)),"")</f>
        <v/>
      </c>
      <c r="L2350" s="134" t="str">
        <f ca="1">IFERROR(IF($C2350="","",VLOOKUP(FİLTRE!$C2350,'SKT LİSTESİ'!$F:$S,13,0)),"")</f>
        <v/>
      </c>
      <c r="M2350" s="135" t="str">
        <f ca="1">IFERROR(IF($C2350="","",VLOOKUP(FİLTRE!$C2350,'SKT LİSTESİ'!$F:$AJ,14,0)),"")</f>
        <v/>
      </c>
      <c r="N2350" s="31" t="str">
        <f ca="1">IFERROR(IF($C2350="","",VLOOKUP(FİLTRE!$C2350,'SKT LİSTESİ'!$F:$AJ,22,0)),"")</f>
        <v/>
      </c>
      <c r="O2350" s="136" t="str">
        <f ca="1">IFERROR(IF($C2350="","",VLOOKUP(FİLTRE!$C2350,'SKT LİSTESİ'!$F:$AJ,23,0)),"")</f>
        <v/>
      </c>
      <c r="P2350" s="31"/>
      <c r="Q2350" s="31"/>
      <c r="R2350" s="137" t="str">
        <f ca="1">(IFERROR(IF($C2350="","",VLOOKUP(FİLTRE!$C2350,'SKT LİSTESİ'!$F:$AJ,15,0)),""))</f>
        <v/>
      </c>
      <c r="S2350" s="138" t="str">
        <f ca="1">IFERROR(IF($C2350="","",VLOOKUP(FİLTRE!$C2350,'SKT LİSTESİ'!$F:$AJ,16,0)),"")</f>
        <v/>
      </c>
      <c r="AF2350" s="179" t="str">
        <f t="shared" ca="1" si="146"/>
        <v/>
      </c>
      <c r="AG2350" s="179">
        <f t="shared" ca="1" si="147"/>
        <v>0</v>
      </c>
      <c r="AH2350" s="179">
        <f t="shared" ca="1" si="148"/>
        <v>0</v>
      </c>
    </row>
    <row r="2351" spans="2:34" ht="15.75" x14ac:dyDescent="0.25">
      <c r="B2351">
        <f t="shared" ca="1" si="145"/>
        <v>2339</v>
      </c>
      <c r="C2351" t="str">
        <f ca="1">IFERROR(VLOOKUP(B2351,'SKT LİSTESİ'!F:F,1,0),"")</f>
        <v/>
      </c>
      <c r="E2351" s="128" t="str">
        <f ca="1">IFERROR(IF($C2351="","",VLOOKUP(FİLTRE!$C2351,'SKT LİSTESİ'!$F:$S,5,0)),"")</f>
        <v/>
      </c>
      <c r="F2351" s="129" t="str">
        <f ca="1">IFERROR(IF($C2351="","",VLOOKUP(FİLTRE!$C2351,'SKT LİSTESİ'!$F:$S,7,0)),"")</f>
        <v/>
      </c>
      <c r="G2351" s="130" t="str">
        <f ca="1">IFERROR(IF($C2351="","",VLOOKUP(FİLTRE!$C2351,'SKT LİSTESİ'!$F:$S,8,0)),"")</f>
        <v/>
      </c>
      <c r="H2351" s="131" t="str">
        <f ca="1">IF(E2351="","",IF($C2351="","",VLOOKUP(FİLTRE!$C2351,'SKT LİSTESİ'!$F:$S,9,0)))</f>
        <v/>
      </c>
      <c r="I2351" s="132" t="str">
        <f ca="1">IFERROR(IF($C2351="","",VLOOKUP(FİLTRE!$C2351,'SKT LİSTESİ'!$F:$S,10,0)),"")</f>
        <v/>
      </c>
      <c r="J2351" s="133" t="str">
        <f ca="1">IFERROR(IF($C2351="","",VLOOKUP(FİLTRE!$C2351,'SKT LİSTESİ'!$F:$S,11,0)),"")</f>
        <v/>
      </c>
      <c r="K2351" s="134" t="str">
        <f ca="1">IFERROR(IF($C2351="","",VLOOKUP(FİLTRE!$C2351,'SKT LİSTESİ'!$F:$S,12,0)),"")</f>
        <v/>
      </c>
      <c r="L2351" s="134" t="str">
        <f ca="1">IFERROR(IF($C2351="","",VLOOKUP(FİLTRE!$C2351,'SKT LİSTESİ'!$F:$S,13,0)),"")</f>
        <v/>
      </c>
      <c r="M2351" s="135" t="str">
        <f ca="1">IFERROR(IF($C2351="","",VLOOKUP(FİLTRE!$C2351,'SKT LİSTESİ'!$F:$AJ,14,0)),"")</f>
        <v/>
      </c>
      <c r="N2351" s="31" t="str">
        <f ca="1">IFERROR(IF($C2351="","",VLOOKUP(FİLTRE!$C2351,'SKT LİSTESİ'!$F:$AJ,22,0)),"")</f>
        <v/>
      </c>
      <c r="O2351" s="136" t="str">
        <f ca="1">IFERROR(IF($C2351="","",VLOOKUP(FİLTRE!$C2351,'SKT LİSTESİ'!$F:$AJ,23,0)),"")</f>
        <v/>
      </c>
      <c r="P2351" s="31"/>
      <c r="Q2351" s="31"/>
      <c r="R2351" s="137" t="str">
        <f ca="1">(IFERROR(IF($C2351="","",VLOOKUP(FİLTRE!$C2351,'SKT LİSTESİ'!$F:$AJ,15,0)),""))</f>
        <v/>
      </c>
      <c r="S2351" s="138" t="str">
        <f ca="1">IFERROR(IF($C2351="","",VLOOKUP(FİLTRE!$C2351,'SKT LİSTESİ'!$F:$AJ,16,0)),"")</f>
        <v/>
      </c>
      <c r="AF2351" s="179" t="str">
        <f t="shared" ca="1" si="146"/>
        <v/>
      </c>
      <c r="AG2351" s="179">
        <f t="shared" ca="1" si="147"/>
        <v>0</v>
      </c>
      <c r="AH2351" s="179">
        <f t="shared" ca="1" si="148"/>
        <v>0</v>
      </c>
    </row>
    <row r="2352" spans="2:34" ht="15.75" x14ac:dyDescent="0.25">
      <c r="B2352">
        <f t="shared" ca="1" si="145"/>
        <v>2340</v>
      </c>
      <c r="C2352" t="str">
        <f ca="1">IFERROR(VLOOKUP(B2352,'SKT LİSTESİ'!F:F,1,0),"")</f>
        <v/>
      </c>
      <c r="E2352" s="128" t="str">
        <f ca="1">IFERROR(IF($C2352="","",VLOOKUP(FİLTRE!$C2352,'SKT LİSTESİ'!$F:$S,5,0)),"")</f>
        <v/>
      </c>
      <c r="F2352" s="129" t="str">
        <f ca="1">IFERROR(IF($C2352="","",VLOOKUP(FİLTRE!$C2352,'SKT LİSTESİ'!$F:$S,7,0)),"")</f>
        <v/>
      </c>
      <c r="G2352" s="130" t="str">
        <f ca="1">IFERROR(IF($C2352="","",VLOOKUP(FİLTRE!$C2352,'SKT LİSTESİ'!$F:$S,8,0)),"")</f>
        <v/>
      </c>
      <c r="H2352" s="131" t="str">
        <f ca="1">IF(E2352="","",IF($C2352="","",VLOOKUP(FİLTRE!$C2352,'SKT LİSTESİ'!$F:$S,9,0)))</f>
        <v/>
      </c>
      <c r="I2352" s="132" t="str">
        <f ca="1">IFERROR(IF($C2352="","",VLOOKUP(FİLTRE!$C2352,'SKT LİSTESİ'!$F:$S,10,0)),"")</f>
        <v/>
      </c>
      <c r="J2352" s="133" t="str">
        <f ca="1">IFERROR(IF($C2352="","",VLOOKUP(FİLTRE!$C2352,'SKT LİSTESİ'!$F:$S,11,0)),"")</f>
        <v/>
      </c>
      <c r="K2352" s="134" t="str">
        <f ca="1">IFERROR(IF($C2352="","",VLOOKUP(FİLTRE!$C2352,'SKT LİSTESİ'!$F:$S,12,0)),"")</f>
        <v/>
      </c>
      <c r="L2352" s="134" t="str">
        <f ca="1">IFERROR(IF($C2352="","",VLOOKUP(FİLTRE!$C2352,'SKT LİSTESİ'!$F:$S,13,0)),"")</f>
        <v/>
      </c>
      <c r="M2352" s="135" t="str">
        <f ca="1">IFERROR(IF($C2352="","",VLOOKUP(FİLTRE!$C2352,'SKT LİSTESİ'!$F:$AJ,14,0)),"")</f>
        <v/>
      </c>
      <c r="N2352" s="31" t="str">
        <f ca="1">IFERROR(IF($C2352="","",VLOOKUP(FİLTRE!$C2352,'SKT LİSTESİ'!$F:$AJ,22,0)),"")</f>
        <v/>
      </c>
      <c r="O2352" s="136" t="str">
        <f ca="1">IFERROR(IF($C2352="","",VLOOKUP(FİLTRE!$C2352,'SKT LİSTESİ'!$F:$AJ,23,0)),"")</f>
        <v/>
      </c>
      <c r="P2352" s="31"/>
      <c r="Q2352" s="31"/>
      <c r="R2352" s="137" t="str">
        <f ca="1">(IFERROR(IF($C2352="","",VLOOKUP(FİLTRE!$C2352,'SKT LİSTESİ'!$F:$AJ,15,0)),""))</f>
        <v/>
      </c>
      <c r="S2352" s="138" t="str">
        <f ca="1">IFERROR(IF($C2352="","",VLOOKUP(FİLTRE!$C2352,'SKT LİSTESİ'!$F:$AJ,16,0)),"")</f>
        <v/>
      </c>
      <c r="AF2352" s="179" t="str">
        <f t="shared" ca="1" si="146"/>
        <v/>
      </c>
      <c r="AG2352" s="179">
        <f t="shared" ca="1" si="147"/>
        <v>0</v>
      </c>
      <c r="AH2352" s="179">
        <f t="shared" ca="1" si="148"/>
        <v>0</v>
      </c>
    </row>
    <row r="2353" spans="2:34" ht="15.75" x14ac:dyDescent="0.25">
      <c r="B2353">
        <f t="shared" ca="1" si="145"/>
        <v>2341</v>
      </c>
      <c r="C2353" t="str">
        <f ca="1">IFERROR(VLOOKUP(B2353,'SKT LİSTESİ'!F:F,1,0),"")</f>
        <v/>
      </c>
      <c r="E2353" s="128" t="str">
        <f ca="1">IFERROR(IF($C2353="","",VLOOKUP(FİLTRE!$C2353,'SKT LİSTESİ'!$F:$S,5,0)),"")</f>
        <v/>
      </c>
      <c r="F2353" s="129" t="str">
        <f ca="1">IFERROR(IF($C2353="","",VLOOKUP(FİLTRE!$C2353,'SKT LİSTESİ'!$F:$S,7,0)),"")</f>
        <v/>
      </c>
      <c r="G2353" s="130" t="str">
        <f ca="1">IFERROR(IF($C2353="","",VLOOKUP(FİLTRE!$C2353,'SKT LİSTESİ'!$F:$S,8,0)),"")</f>
        <v/>
      </c>
      <c r="H2353" s="131" t="str">
        <f ca="1">IF(E2353="","",IF($C2353="","",VLOOKUP(FİLTRE!$C2353,'SKT LİSTESİ'!$F:$S,9,0)))</f>
        <v/>
      </c>
      <c r="I2353" s="132" t="str">
        <f ca="1">IFERROR(IF($C2353="","",VLOOKUP(FİLTRE!$C2353,'SKT LİSTESİ'!$F:$S,10,0)),"")</f>
        <v/>
      </c>
      <c r="J2353" s="133" t="str">
        <f ca="1">IFERROR(IF($C2353="","",VLOOKUP(FİLTRE!$C2353,'SKT LİSTESİ'!$F:$S,11,0)),"")</f>
        <v/>
      </c>
      <c r="K2353" s="134" t="str">
        <f ca="1">IFERROR(IF($C2353="","",VLOOKUP(FİLTRE!$C2353,'SKT LİSTESİ'!$F:$S,12,0)),"")</f>
        <v/>
      </c>
      <c r="L2353" s="134" t="str">
        <f ca="1">IFERROR(IF($C2353="","",VLOOKUP(FİLTRE!$C2353,'SKT LİSTESİ'!$F:$S,13,0)),"")</f>
        <v/>
      </c>
      <c r="M2353" s="135" t="str">
        <f ca="1">IFERROR(IF($C2353="","",VLOOKUP(FİLTRE!$C2353,'SKT LİSTESİ'!$F:$AJ,14,0)),"")</f>
        <v/>
      </c>
      <c r="N2353" s="31" t="str">
        <f ca="1">IFERROR(IF($C2353="","",VLOOKUP(FİLTRE!$C2353,'SKT LİSTESİ'!$F:$AJ,22,0)),"")</f>
        <v/>
      </c>
      <c r="O2353" s="136" t="str">
        <f ca="1">IFERROR(IF($C2353="","",VLOOKUP(FİLTRE!$C2353,'SKT LİSTESİ'!$F:$AJ,23,0)),"")</f>
        <v/>
      </c>
      <c r="P2353" s="31"/>
      <c r="Q2353" s="31"/>
      <c r="R2353" s="137" t="str">
        <f ca="1">(IFERROR(IF($C2353="","",VLOOKUP(FİLTRE!$C2353,'SKT LİSTESİ'!$F:$AJ,15,0)),""))</f>
        <v/>
      </c>
      <c r="S2353" s="138" t="str">
        <f ca="1">IFERROR(IF($C2353="","",VLOOKUP(FİLTRE!$C2353,'SKT LİSTESİ'!$F:$AJ,16,0)),"")</f>
        <v/>
      </c>
      <c r="AF2353" s="179" t="str">
        <f t="shared" ca="1" si="146"/>
        <v/>
      </c>
      <c r="AG2353" s="179">
        <f t="shared" ca="1" si="147"/>
        <v>0</v>
      </c>
      <c r="AH2353" s="179">
        <f t="shared" ca="1" si="148"/>
        <v>0</v>
      </c>
    </row>
    <row r="2354" spans="2:34" ht="15.75" x14ac:dyDescent="0.25">
      <c r="B2354">
        <f t="shared" ca="1" si="145"/>
        <v>2342</v>
      </c>
      <c r="C2354" t="str">
        <f ca="1">IFERROR(VLOOKUP(B2354,'SKT LİSTESİ'!F:F,1,0),"")</f>
        <v/>
      </c>
      <c r="E2354" s="128" t="str">
        <f ca="1">IFERROR(IF($C2354="","",VLOOKUP(FİLTRE!$C2354,'SKT LİSTESİ'!$F:$S,5,0)),"")</f>
        <v/>
      </c>
      <c r="F2354" s="129" t="str">
        <f ca="1">IFERROR(IF($C2354="","",VLOOKUP(FİLTRE!$C2354,'SKT LİSTESİ'!$F:$S,7,0)),"")</f>
        <v/>
      </c>
      <c r="G2354" s="130" t="str">
        <f ca="1">IFERROR(IF($C2354="","",VLOOKUP(FİLTRE!$C2354,'SKT LİSTESİ'!$F:$S,8,0)),"")</f>
        <v/>
      </c>
      <c r="H2354" s="131" t="str">
        <f ca="1">IF(E2354="","",IF($C2354="","",VLOOKUP(FİLTRE!$C2354,'SKT LİSTESİ'!$F:$S,9,0)))</f>
        <v/>
      </c>
      <c r="I2354" s="132" t="str">
        <f ca="1">IFERROR(IF($C2354="","",VLOOKUP(FİLTRE!$C2354,'SKT LİSTESİ'!$F:$S,10,0)),"")</f>
        <v/>
      </c>
      <c r="J2354" s="133" t="str">
        <f ca="1">IFERROR(IF($C2354="","",VLOOKUP(FİLTRE!$C2354,'SKT LİSTESİ'!$F:$S,11,0)),"")</f>
        <v/>
      </c>
      <c r="K2354" s="134" t="str">
        <f ca="1">IFERROR(IF($C2354="","",VLOOKUP(FİLTRE!$C2354,'SKT LİSTESİ'!$F:$S,12,0)),"")</f>
        <v/>
      </c>
      <c r="L2354" s="134" t="str">
        <f ca="1">IFERROR(IF($C2354="","",VLOOKUP(FİLTRE!$C2354,'SKT LİSTESİ'!$F:$S,13,0)),"")</f>
        <v/>
      </c>
      <c r="M2354" s="135" t="str">
        <f ca="1">IFERROR(IF($C2354="","",VLOOKUP(FİLTRE!$C2354,'SKT LİSTESİ'!$F:$AJ,14,0)),"")</f>
        <v/>
      </c>
      <c r="N2354" s="31" t="str">
        <f ca="1">IFERROR(IF($C2354="","",VLOOKUP(FİLTRE!$C2354,'SKT LİSTESİ'!$F:$AJ,22,0)),"")</f>
        <v/>
      </c>
      <c r="O2354" s="136" t="str">
        <f ca="1">IFERROR(IF($C2354="","",VLOOKUP(FİLTRE!$C2354,'SKT LİSTESİ'!$F:$AJ,23,0)),"")</f>
        <v/>
      </c>
      <c r="P2354" s="31"/>
      <c r="Q2354" s="31"/>
      <c r="R2354" s="137" t="str">
        <f ca="1">(IFERROR(IF($C2354="","",VLOOKUP(FİLTRE!$C2354,'SKT LİSTESİ'!$F:$AJ,15,0)),""))</f>
        <v/>
      </c>
      <c r="S2354" s="138" t="str">
        <f ca="1">IFERROR(IF($C2354="","",VLOOKUP(FİLTRE!$C2354,'SKT LİSTESİ'!$F:$AJ,16,0)),"")</f>
        <v/>
      </c>
      <c r="AF2354" s="179" t="str">
        <f t="shared" ca="1" si="146"/>
        <v/>
      </c>
      <c r="AG2354" s="179">
        <f t="shared" ca="1" si="147"/>
        <v>0</v>
      </c>
      <c r="AH2354" s="179">
        <f t="shared" ca="1" si="148"/>
        <v>0</v>
      </c>
    </row>
    <row r="2355" spans="2:34" ht="15.75" x14ac:dyDescent="0.25">
      <c r="B2355">
        <f t="shared" ca="1" si="145"/>
        <v>2343</v>
      </c>
      <c r="C2355" t="str">
        <f ca="1">IFERROR(VLOOKUP(B2355,'SKT LİSTESİ'!F:F,1,0),"")</f>
        <v/>
      </c>
      <c r="E2355" s="128" t="str">
        <f ca="1">IFERROR(IF($C2355="","",VLOOKUP(FİLTRE!$C2355,'SKT LİSTESİ'!$F:$S,5,0)),"")</f>
        <v/>
      </c>
      <c r="F2355" s="129" t="str">
        <f ca="1">IFERROR(IF($C2355="","",VLOOKUP(FİLTRE!$C2355,'SKT LİSTESİ'!$F:$S,7,0)),"")</f>
        <v/>
      </c>
      <c r="G2355" s="130" t="str">
        <f ca="1">IFERROR(IF($C2355="","",VLOOKUP(FİLTRE!$C2355,'SKT LİSTESİ'!$F:$S,8,0)),"")</f>
        <v/>
      </c>
      <c r="H2355" s="131" t="str">
        <f ca="1">IF(E2355="","",IF($C2355="","",VLOOKUP(FİLTRE!$C2355,'SKT LİSTESİ'!$F:$S,9,0)))</f>
        <v/>
      </c>
      <c r="I2355" s="132" t="str">
        <f ca="1">IFERROR(IF($C2355="","",VLOOKUP(FİLTRE!$C2355,'SKT LİSTESİ'!$F:$S,10,0)),"")</f>
        <v/>
      </c>
      <c r="J2355" s="133" t="str">
        <f ca="1">IFERROR(IF($C2355="","",VLOOKUP(FİLTRE!$C2355,'SKT LİSTESİ'!$F:$S,11,0)),"")</f>
        <v/>
      </c>
      <c r="K2355" s="134" t="str">
        <f ca="1">IFERROR(IF($C2355="","",VLOOKUP(FİLTRE!$C2355,'SKT LİSTESİ'!$F:$S,12,0)),"")</f>
        <v/>
      </c>
      <c r="L2355" s="134" t="str">
        <f ca="1">IFERROR(IF($C2355="","",VLOOKUP(FİLTRE!$C2355,'SKT LİSTESİ'!$F:$S,13,0)),"")</f>
        <v/>
      </c>
      <c r="M2355" s="135" t="str">
        <f ca="1">IFERROR(IF($C2355="","",VLOOKUP(FİLTRE!$C2355,'SKT LİSTESİ'!$F:$AJ,14,0)),"")</f>
        <v/>
      </c>
      <c r="N2355" s="31" t="str">
        <f ca="1">IFERROR(IF($C2355="","",VLOOKUP(FİLTRE!$C2355,'SKT LİSTESİ'!$F:$AJ,22,0)),"")</f>
        <v/>
      </c>
      <c r="O2355" s="136" t="str">
        <f ca="1">IFERROR(IF($C2355="","",VLOOKUP(FİLTRE!$C2355,'SKT LİSTESİ'!$F:$AJ,23,0)),"")</f>
        <v/>
      </c>
      <c r="P2355" s="31"/>
      <c r="Q2355" s="31"/>
      <c r="R2355" s="137" t="str">
        <f ca="1">(IFERROR(IF($C2355="","",VLOOKUP(FİLTRE!$C2355,'SKT LİSTESİ'!$F:$AJ,15,0)),""))</f>
        <v/>
      </c>
      <c r="S2355" s="138" t="str">
        <f ca="1">IFERROR(IF($C2355="","",VLOOKUP(FİLTRE!$C2355,'SKT LİSTESİ'!$F:$AJ,16,0)),"")</f>
        <v/>
      </c>
      <c r="AF2355" s="179" t="str">
        <f t="shared" ca="1" si="146"/>
        <v/>
      </c>
      <c r="AG2355" s="179">
        <f t="shared" ca="1" si="147"/>
        <v>0</v>
      </c>
      <c r="AH2355" s="179">
        <f t="shared" ca="1" si="148"/>
        <v>0</v>
      </c>
    </row>
    <row r="2356" spans="2:34" ht="15.75" x14ac:dyDescent="0.25">
      <c r="B2356">
        <f t="shared" ca="1" si="145"/>
        <v>2344</v>
      </c>
      <c r="C2356" t="str">
        <f ca="1">IFERROR(VLOOKUP(B2356,'SKT LİSTESİ'!F:F,1,0),"")</f>
        <v/>
      </c>
      <c r="E2356" s="128" t="str">
        <f ca="1">IFERROR(IF($C2356="","",VLOOKUP(FİLTRE!$C2356,'SKT LİSTESİ'!$F:$S,5,0)),"")</f>
        <v/>
      </c>
      <c r="F2356" s="129" t="str">
        <f ca="1">IFERROR(IF($C2356="","",VLOOKUP(FİLTRE!$C2356,'SKT LİSTESİ'!$F:$S,7,0)),"")</f>
        <v/>
      </c>
      <c r="G2356" s="130" t="str">
        <f ca="1">IFERROR(IF($C2356="","",VLOOKUP(FİLTRE!$C2356,'SKT LİSTESİ'!$F:$S,8,0)),"")</f>
        <v/>
      </c>
      <c r="H2356" s="131" t="str">
        <f ca="1">IF(E2356="","",IF($C2356="","",VLOOKUP(FİLTRE!$C2356,'SKT LİSTESİ'!$F:$S,9,0)))</f>
        <v/>
      </c>
      <c r="I2356" s="132" t="str">
        <f ca="1">IFERROR(IF($C2356="","",VLOOKUP(FİLTRE!$C2356,'SKT LİSTESİ'!$F:$S,10,0)),"")</f>
        <v/>
      </c>
      <c r="J2356" s="133" t="str">
        <f ca="1">IFERROR(IF($C2356="","",VLOOKUP(FİLTRE!$C2356,'SKT LİSTESİ'!$F:$S,11,0)),"")</f>
        <v/>
      </c>
      <c r="K2356" s="134" t="str">
        <f ca="1">IFERROR(IF($C2356="","",VLOOKUP(FİLTRE!$C2356,'SKT LİSTESİ'!$F:$S,12,0)),"")</f>
        <v/>
      </c>
      <c r="L2356" s="134" t="str">
        <f ca="1">IFERROR(IF($C2356="","",VLOOKUP(FİLTRE!$C2356,'SKT LİSTESİ'!$F:$S,13,0)),"")</f>
        <v/>
      </c>
      <c r="M2356" s="135" t="str">
        <f ca="1">IFERROR(IF($C2356="","",VLOOKUP(FİLTRE!$C2356,'SKT LİSTESİ'!$F:$AJ,14,0)),"")</f>
        <v/>
      </c>
      <c r="N2356" s="31" t="str">
        <f ca="1">IFERROR(IF($C2356="","",VLOOKUP(FİLTRE!$C2356,'SKT LİSTESİ'!$F:$AJ,22,0)),"")</f>
        <v/>
      </c>
      <c r="O2356" s="136" t="str">
        <f ca="1">IFERROR(IF($C2356="","",VLOOKUP(FİLTRE!$C2356,'SKT LİSTESİ'!$F:$AJ,23,0)),"")</f>
        <v/>
      </c>
      <c r="P2356" s="31"/>
      <c r="Q2356" s="31"/>
      <c r="R2356" s="137" t="str">
        <f ca="1">(IFERROR(IF($C2356="","",VLOOKUP(FİLTRE!$C2356,'SKT LİSTESİ'!$F:$AJ,15,0)),""))</f>
        <v/>
      </c>
      <c r="S2356" s="138" t="str">
        <f ca="1">IFERROR(IF($C2356="","",VLOOKUP(FİLTRE!$C2356,'SKT LİSTESİ'!$F:$AJ,16,0)),"")</f>
        <v/>
      </c>
      <c r="AF2356" s="179" t="str">
        <f t="shared" ca="1" si="146"/>
        <v/>
      </c>
      <c r="AG2356" s="179">
        <f t="shared" ca="1" si="147"/>
        <v>0</v>
      </c>
      <c r="AH2356" s="179">
        <f t="shared" ca="1" si="148"/>
        <v>0</v>
      </c>
    </row>
    <row r="2357" spans="2:34" ht="15.75" x14ac:dyDescent="0.25">
      <c r="B2357">
        <f t="shared" ca="1" si="145"/>
        <v>2345</v>
      </c>
      <c r="C2357" t="str">
        <f ca="1">IFERROR(VLOOKUP(B2357,'SKT LİSTESİ'!F:F,1,0),"")</f>
        <v/>
      </c>
      <c r="E2357" s="128" t="str">
        <f ca="1">IFERROR(IF($C2357="","",VLOOKUP(FİLTRE!$C2357,'SKT LİSTESİ'!$F:$S,5,0)),"")</f>
        <v/>
      </c>
      <c r="F2357" s="129" t="str">
        <f ca="1">IFERROR(IF($C2357="","",VLOOKUP(FİLTRE!$C2357,'SKT LİSTESİ'!$F:$S,7,0)),"")</f>
        <v/>
      </c>
      <c r="G2357" s="130" t="str">
        <f ca="1">IFERROR(IF($C2357="","",VLOOKUP(FİLTRE!$C2357,'SKT LİSTESİ'!$F:$S,8,0)),"")</f>
        <v/>
      </c>
      <c r="H2357" s="131" t="str">
        <f ca="1">IF(E2357="","",IF($C2357="","",VLOOKUP(FİLTRE!$C2357,'SKT LİSTESİ'!$F:$S,9,0)))</f>
        <v/>
      </c>
      <c r="I2357" s="132" t="str">
        <f ca="1">IFERROR(IF($C2357="","",VLOOKUP(FİLTRE!$C2357,'SKT LİSTESİ'!$F:$S,10,0)),"")</f>
        <v/>
      </c>
      <c r="J2357" s="133" t="str">
        <f ca="1">IFERROR(IF($C2357="","",VLOOKUP(FİLTRE!$C2357,'SKT LİSTESİ'!$F:$S,11,0)),"")</f>
        <v/>
      </c>
      <c r="K2357" s="134" t="str">
        <f ca="1">IFERROR(IF($C2357="","",VLOOKUP(FİLTRE!$C2357,'SKT LİSTESİ'!$F:$S,12,0)),"")</f>
        <v/>
      </c>
      <c r="L2357" s="134" t="str">
        <f ca="1">IFERROR(IF($C2357="","",VLOOKUP(FİLTRE!$C2357,'SKT LİSTESİ'!$F:$S,13,0)),"")</f>
        <v/>
      </c>
      <c r="M2357" s="135" t="str">
        <f ca="1">IFERROR(IF($C2357="","",VLOOKUP(FİLTRE!$C2357,'SKT LİSTESİ'!$F:$AJ,14,0)),"")</f>
        <v/>
      </c>
      <c r="N2357" s="31" t="str">
        <f ca="1">IFERROR(IF($C2357="","",VLOOKUP(FİLTRE!$C2357,'SKT LİSTESİ'!$F:$AJ,22,0)),"")</f>
        <v/>
      </c>
      <c r="O2357" s="136" t="str">
        <f ca="1">IFERROR(IF($C2357="","",VLOOKUP(FİLTRE!$C2357,'SKT LİSTESİ'!$F:$AJ,23,0)),"")</f>
        <v/>
      </c>
      <c r="P2357" s="31"/>
      <c r="Q2357" s="31"/>
      <c r="R2357" s="137" t="str">
        <f ca="1">(IFERROR(IF($C2357="","",VLOOKUP(FİLTRE!$C2357,'SKT LİSTESİ'!$F:$AJ,15,0)),""))</f>
        <v/>
      </c>
      <c r="S2357" s="138" t="str">
        <f ca="1">IFERROR(IF($C2357="","",VLOOKUP(FİLTRE!$C2357,'SKT LİSTESİ'!$F:$AJ,16,0)),"")</f>
        <v/>
      </c>
      <c r="AF2357" s="179" t="str">
        <f t="shared" ca="1" si="146"/>
        <v/>
      </c>
      <c r="AG2357" s="179">
        <f t="shared" ca="1" si="147"/>
        <v>0</v>
      </c>
      <c r="AH2357" s="179">
        <f t="shared" ca="1" si="148"/>
        <v>0</v>
      </c>
    </row>
    <row r="2358" spans="2:34" ht="15.75" x14ac:dyDescent="0.25">
      <c r="B2358">
        <f t="shared" ca="1" si="145"/>
        <v>2346</v>
      </c>
      <c r="C2358" t="str">
        <f ca="1">IFERROR(VLOOKUP(B2358,'SKT LİSTESİ'!F:F,1,0),"")</f>
        <v/>
      </c>
      <c r="E2358" s="128" t="str">
        <f ca="1">IFERROR(IF($C2358="","",VLOOKUP(FİLTRE!$C2358,'SKT LİSTESİ'!$F:$S,5,0)),"")</f>
        <v/>
      </c>
      <c r="F2358" s="129" t="str">
        <f ca="1">IFERROR(IF($C2358="","",VLOOKUP(FİLTRE!$C2358,'SKT LİSTESİ'!$F:$S,7,0)),"")</f>
        <v/>
      </c>
      <c r="G2358" s="130" t="str">
        <f ca="1">IFERROR(IF($C2358="","",VLOOKUP(FİLTRE!$C2358,'SKT LİSTESİ'!$F:$S,8,0)),"")</f>
        <v/>
      </c>
      <c r="H2358" s="131" t="str">
        <f ca="1">IF(E2358="","",IF($C2358="","",VLOOKUP(FİLTRE!$C2358,'SKT LİSTESİ'!$F:$S,9,0)))</f>
        <v/>
      </c>
      <c r="I2358" s="132" t="str">
        <f ca="1">IFERROR(IF($C2358="","",VLOOKUP(FİLTRE!$C2358,'SKT LİSTESİ'!$F:$S,10,0)),"")</f>
        <v/>
      </c>
      <c r="J2358" s="133" t="str">
        <f ca="1">IFERROR(IF($C2358="","",VLOOKUP(FİLTRE!$C2358,'SKT LİSTESİ'!$F:$S,11,0)),"")</f>
        <v/>
      </c>
      <c r="K2358" s="134" t="str">
        <f ca="1">IFERROR(IF($C2358="","",VLOOKUP(FİLTRE!$C2358,'SKT LİSTESİ'!$F:$S,12,0)),"")</f>
        <v/>
      </c>
      <c r="L2358" s="134" t="str">
        <f ca="1">IFERROR(IF($C2358="","",VLOOKUP(FİLTRE!$C2358,'SKT LİSTESİ'!$F:$S,13,0)),"")</f>
        <v/>
      </c>
      <c r="M2358" s="135" t="str">
        <f ca="1">IFERROR(IF($C2358="","",VLOOKUP(FİLTRE!$C2358,'SKT LİSTESİ'!$F:$AJ,14,0)),"")</f>
        <v/>
      </c>
      <c r="N2358" s="31" t="str">
        <f ca="1">IFERROR(IF($C2358="","",VLOOKUP(FİLTRE!$C2358,'SKT LİSTESİ'!$F:$AJ,22,0)),"")</f>
        <v/>
      </c>
      <c r="O2358" s="136" t="str">
        <f ca="1">IFERROR(IF($C2358="","",VLOOKUP(FİLTRE!$C2358,'SKT LİSTESİ'!$F:$AJ,23,0)),"")</f>
        <v/>
      </c>
      <c r="P2358" s="31"/>
      <c r="Q2358" s="31"/>
      <c r="R2358" s="137" t="str">
        <f ca="1">(IFERROR(IF($C2358="","",VLOOKUP(FİLTRE!$C2358,'SKT LİSTESİ'!$F:$AJ,15,0)),""))</f>
        <v/>
      </c>
      <c r="S2358" s="138" t="str">
        <f ca="1">IFERROR(IF($C2358="","",VLOOKUP(FİLTRE!$C2358,'SKT LİSTESİ'!$F:$AJ,16,0)),"")</f>
        <v/>
      </c>
      <c r="AF2358" s="179" t="str">
        <f t="shared" ca="1" si="146"/>
        <v/>
      </c>
      <c r="AG2358" s="179">
        <f t="shared" ca="1" si="147"/>
        <v>0</v>
      </c>
      <c r="AH2358" s="179">
        <f t="shared" ca="1" si="148"/>
        <v>0</v>
      </c>
    </row>
    <row r="2359" spans="2:34" ht="15.75" x14ac:dyDescent="0.25">
      <c r="B2359">
        <f t="shared" ca="1" si="145"/>
        <v>2347</v>
      </c>
      <c r="C2359" t="str">
        <f ca="1">IFERROR(VLOOKUP(B2359,'SKT LİSTESİ'!F:F,1,0),"")</f>
        <v/>
      </c>
      <c r="E2359" s="128" t="str">
        <f ca="1">IFERROR(IF($C2359="","",VLOOKUP(FİLTRE!$C2359,'SKT LİSTESİ'!$F:$S,5,0)),"")</f>
        <v/>
      </c>
      <c r="F2359" s="129" t="str">
        <f ca="1">IFERROR(IF($C2359="","",VLOOKUP(FİLTRE!$C2359,'SKT LİSTESİ'!$F:$S,7,0)),"")</f>
        <v/>
      </c>
      <c r="G2359" s="130" t="str">
        <f ca="1">IFERROR(IF($C2359="","",VLOOKUP(FİLTRE!$C2359,'SKT LİSTESİ'!$F:$S,8,0)),"")</f>
        <v/>
      </c>
      <c r="H2359" s="131" t="str">
        <f ca="1">IF(E2359="","",IF($C2359="","",VLOOKUP(FİLTRE!$C2359,'SKT LİSTESİ'!$F:$S,9,0)))</f>
        <v/>
      </c>
      <c r="I2359" s="132" t="str">
        <f ca="1">IFERROR(IF($C2359="","",VLOOKUP(FİLTRE!$C2359,'SKT LİSTESİ'!$F:$S,10,0)),"")</f>
        <v/>
      </c>
      <c r="J2359" s="133" t="str">
        <f ca="1">IFERROR(IF($C2359="","",VLOOKUP(FİLTRE!$C2359,'SKT LİSTESİ'!$F:$S,11,0)),"")</f>
        <v/>
      </c>
      <c r="K2359" s="134" t="str">
        <f ca="1">IFERROR(IF($C2359="","",VLOOKUP(FİLTRE!$C2359,'SKT LİSTESİ'!$F:$S,12,0)),"")</f>
        <v/>
      </c>
      <c r="L2359" s="134" t="str">
        <f ca="1">IFERROR(IF($C2359="","",VLOOKUP(FİLTRE!$C2359,'SKT LİSTESİ'!$F:$S,13,0)),"")</f>
        <v/>
      </c>
      <c r="M2359" s="135" t="str">
        <f ca="1">IFERROR(IF($C2359="","",VLOOKUP(FİLTRE!$C2359,'SKT LİSTESİ'!$F:$AJ,14,0)),"")</f>
        <v/>
      </c>
      <c r="N2359" s="31" t="str">
        <f ca="1">IFERROR(IF($C2359="","",VLOOKUP(FİLTRE!$C2359,'SKT LİSTESİ'!$F:$AJ,22,0)),"")</f>
        <v/>
      </c>
      <c r="O2359" s="136" t="str">
        <f ca="1">IFERROR(IF($C2359="","",VLOOKUP(FİLTRE!$C2359,'SKT LİSTESİ'!$F:$AJ,23,0)),"")</f>
        <v/>
      </c>
      <c r="P2359" s="31"/>
      <c r="Q2359" s="31"/>
      <c r="R2359" s="137" t="str">
        <f ca="1">(IFERROR(IF($C2359="","",VLOOKUP(FİLTRE!$C2359,'SKT LİSTESİ'!$F:$AJ,15,0)),""))</f>
        <v/>
      </c>
      <c r="S2359" s="138" t="str">
        <f ca="1">IFERROR(IF($C2359="","",VLOOKUP(FİLTRE!$C2359,'SKT LİSTESİ'!$F:$AJ,16,0)),"")</f>
        <v/>
      </c>
      <c r="AF2359" s="179" t="str">
        <f t="shared" ca="1" si="146"/>
        <v/>
      </c>
      <c r="AG2359" s="179">
        <f t="shared" ca="1" si="147"/>
        <v>0</v>
      </c>
      <c r="AH2359" s="179">
        <f t="shared" ca="1" si="148"/>
        <v>0</v>
      </c>
    </row>
    <row r="2360" spans="2:34" ht="15.75" x14ac:dyDescent="0.25">
      <c r="B2360">
        <f t="shared" ca="1" si="145"/>
        <v>2348</v>
      </c>
      <c r="C2360" t="str">
        <f ca="1">IFERROR(VLOOKUP(B2360,'SKT LİSTESİ'!F:F,1,0),"")</f>
        <v/>
      </c>
      <c r="E2360" s="128" t="str">
        <f ca="1">IFERROR(IF($C2360="","",VLOOKUP(FİLTRE!$C2360,'SKT LİSTESİ'!$F:$S,5,0)),"")</f>
        <v/>
      </c>
      <c r="F2360" s="129" t="str">
        <f ca="1">IFERROR(IF($C2360="","",VLOOKUP(FİLTRE!$C2360,'SKT LİSTESİ'!$F:$S,7,0)),"")</f>
        <v/>
      </c>
      <c r="G2360" s="130" t="str">
        <f ca="1">IFERROR(IF($C2360="","",VLOOKUP(FİLTRE!$C2360,'SKT LİSTESİ'!$F:$S,8,0)),"")</f>
        <v/>
      </c>
      <c r="H2360" s="131" t="str">
        <f ca="1">IF(E2360="","",IF($C2360="","",VLOOKUP(FİLTRE!$C2360,'SKT LİSTESİ'!$F:$S,9,0)))</f>
        <v/>
      </c>
      <c r="I2360" s="132" t="str">
        <f ca="1">IFERROR(IF($C2360="","",VLOOKUP(FİLTRE!$C2360,'SKT LİSTESİ'!$F:$S,10,0)),"")</f>
        <v/>
      </c>
      <c r="J2360" s="133" t="str">
        <f ca="1">IFERROR(IF($C2360="","",VLOOKUP(FİLTRE!$C2360,'SKT LİSTESİ'!$F:$S,11,0)),"")</f>
        <v/>
      </c>
      <c r="K2360" s="134" t="str">
        <f ca="1">IFERROR(IF($C2360="","",VLOOKUP(FİLTRE!$C2360,'SKT LİSTESİ'!$F:$S,12,0)),"")</f>
        <v/>
      </c>
      <c r="L2360" s="134" t="str">
        <f ca="1">IFERROR(IF($C2360="","",VLOOKUP(FİLTRE!$C2360,'SKT LİSTESİ'!$F:$S,13,0)),"")</f>
        <v/>
      </c>
      <c r="M2360" s="135" t="str">
        <f ca="1">IFERROR(IF($C2360="","",VLOOKUP(FİLTRE!$C2360,'SKT LİSTESİ'!$F:$AJ,14,0)),"")</f>
        <v/>
      </c>
      <c r="N2360" s="31" t="str">
        <f ca="1">IFERROR(IF($C2360="","",VLOOKUP(FİLTRE!$C2360,'SKT LİSTESİ'!$F:$AJ,22,0)),"")</f>
        <v/>
      </c>
      <c r="O2360" s="136" t="str">
        <f ca="1">IFERROR(IF($C2360="","",VLOOKUP(FİLTRE!$C2360,'SKT LİSTESİ'!$F:$AJ,23,0)),"")</f>
        <v/>
      </c>
      <c r="P2360" s="31"/>
      <c r="Q2360" s="31"/>
      <c r="R2360" s="137" t="str">
        <f ca="1">(IFERROR(IF($C2360="","",VLOOKUP(FİLTRE!$C2360,'SKT LİSTESİ'!$F:$AJ,15,0)),""))</f>
        <v/>
      </c>
      <c r="S2360" s="138" t="str">
        <f ca="1">IFERROR(IF($C2360="","",VLOOKUP(FİLTRE!$C2360,'SKT LİSTESİ'!$F:$AJ,16,0)),"")</f>
        <v/>
      </c>
      <c r="AF2360" s="179" t="str">
        <f t="shared" ca="1" si="146"/>
        <v/>
      </c>
      <c r="AG2360" s="179">
        <f t="shared" ca="1" si="147"/>
        <v>0</v>
      </c>
      <c r="AH2360" s="179">
        <f t="shared" ca="1" si="148"/>
        <v>0</v>
      </c>
    </row>
    <row r="2361" spans="2:34" ht="15.75" x14ac:dyDescent="0.25">
      <c r="B2361">
        <f t="shared" ca="1" si="145"/>
        <v>2349</v>
      </c>
      <c r="C2361" t="str">
        <f ca="1">IFERROR(VLOOKUP(B2361,'SKT LİSTESİ'!F:F,1,0),"")</f>
        <v/>
      </c>
      <c r="E2361" s="128" t="str">
        <f ca="1">IFERROR(IF($C2361="","",VLOOKUP(FİLTRE!$C2361,'SKT LİSTESİ'!$F:$S,5,0)),"")</f>
        <v/>
      </c>
      <c r="F2361" s="129" t="str">
        <f ca="1">IFERROR(IF($C2361="","",VLOOKUP(FİLTRE!$C2361,'SKT LİSTESİ'!$F:$S,7,0)),"")</f>
        <v/>
      </c>
      <c r="G2361" s="130" t="str">
        <f ca="1">IFERROR(IF($C2361="","",VLOOKUP(FİLTRE!$C2361,'SKT LİSTESİ'!$F:$S,8,0)),"")</f>
        <v/>
      </c>
      <c r="H2361" s="131" t="str">
        <f ca="1">IF(E2361="","",IF($C2361="","",VLOOKUP(FİLTRE!$C2361,'SKT LİSTESİ'!$F:$S,9,0)))</f>
        <v/>
      </c>
      <c r="I2361" s="132" t="str">
        <f ca="1">IFERROR(IF($C2361="","",VLOOKUP(FİLTRE!$C2361,'SKT LİSTESİ'!$F:$S,10,0)),"")</f>
        <v/>
      </c>
      <c r="J2361" s="133" t="str">
        <f ca="1">IFERROR(IF($C2361="","",VLOOKUP(FİLTRE!$C2361,'SKT LİSTESİ'!$F:$S,11,0)),"")</f>
        <v/>
      </c>
      <c r="K2361" s="134" t="str">
        <f ca="1">IFERROR(IF($C2361="","",VLOOKUP(FİLTRE!$C2361,'SKT LİSTESİ'!$F:$S,12,0)),"")</f>
        <v/>
      </c>
      <c r="L2361" s="134" t="str">
        <f ca="1">IFERROR(IF($C2361="","",VLOOKUP(FİLTRE!$C2361,'SKT LİSTESİ'!$F:$S,13,0)),"")</f>
        <v/>
      </c>
      <c r="M2361" s="135" t="str">
        <f ca="1">IFERROR(IF($C2361="","",VLOOKUP(FİLTRE!$C2361,'SKT LİSTESİ'!$F:$AJ,14,0)),"")</f>
        <v/>
      </c>
      <c r="N2361" s="31" t="str">
        <f ca="1">IFERROR(IF($C2361="","",VLOOKUP(FİLTRE!$C2361,'SKT LİSTESİ'!$F:$AJ,22,0)),"")</f>
        <v/>
      </c>
      <c r="O2361" s="136" t="str">
        <f ca="1">IFERROR(IF($C2361="","",VLOOKUP(FİLTRE!$C2361,'SKT LİSTESİ'!$F:$AJ,23,0)),"")</f>
        <v/>
      </c>
      <c r="P2361" s="31"/>
      <c r="Q2361" s="31"/>
      <c r="R2361" s="137" t="str">
        <f ca="1">(IFERROR(IF($C2361="","",VLOOKUP(FİLTRE!$C2361,'SKT LİSTESİ'!$F:$AJ,15,0)),""))</f>
        <v/>
      </c>
      <c r="S2361" s="138" t="str">
        <f ca="1">IFERROR(IF($C2361="","",VLOOKUP(FİLTRE!$C2361,'SKT LİSTESİ'!$F:$AJ,16,0)),"")</f>
        <v/>
      </c>
      <c r="AF2361" s="179" t="str">
        <f t="shared" ca="1" si="146"/>
        <v/>
      </c>
      <c r="AG2361" s="179">
        <f t="shared" ca="1" si="147"/>
        <v>0</v>
      </c>
      <c r="AH2361" s="179">
        <f t="shared" ca="1" si="148"/>
        <v>0</v>
      </c>
    </row>
    <row r="2362" spans="2:34" ht="15.75" x14ac:dyDescent="0.25">
      <c r="B2362">
        <f t="shared" ca="1" si="145"/>
        <v>2350</v>
      </c>
      <c r="C2362" t="str">
        <f ca="1">IFERROR(VLOOKUP(B2362,'SKT LİSTESİ'!F:F,1,0),"")</f>
        <v/>
      </c>
      <c r="E2362" s="128" t="str">
        <f ca="1">IFERROR(IF($C2362="","",VLOOKUP(FİLTRE!$C2362,'SKT LİSTESİ'!$F:$S,5,0)),"")</f>
        <v/>
      </c>
      <c r="F2362" s="129" t="str">
        <f ca="1">IFERROR(IF($C2362="","",VLOOKUP(FİLTRE!$C2362,'SKT LİSTESİ'!$F:$S,7,0)),"")</f>
        <v/>
      </c>
      <c r="G2362" s="130" t="str">
        <f ca="1">IFERROR(IF($C2362="","",VLOOKUP(FİLTRE!$C2362,'SKT LİSTESİ'!$F:$S,8,0)),"")</f>
        <v/>
      </c>
      <c r="H2362" s="131" t="str">
        <f ca="1">IF(E2362="","",IF($C2362="","",VLOOKUP(FİLTRE!$C2362,'SKT LİSTESİ'!$F:$S,9,0)))</f>
        <v/>
      </c>
      <c r="I2362" s="132" t="str">
        <f ca="1">IFERROR(IF($C2362="","",VLOOKUP(FİLTRE!$C2362,'SKT LİSTESİ'!$F:$S,10,0)),"")</f>
        <v/>
      </c>
      <c r="J2362" s="133" t="str">
        <f ca="1">IFERROR(IF($C2362="","",VLOOKUP(FİLTRE!$C2362,'SKT LİSTESİ'!$F:$S,11,0)),"")</f>
        <v/>
      </c>
      <c r="K2362" s="134" t="str">
        <f ca="1">IFERROR(IF($C2362="","",VLOOKUP(FİLTRE!$C2362,'SKT LİSTESİ'!$F:$S,12,0)),"")</f>
        <v/>
      </c>
      <c r="L2362" s="134" t="str">
        <f ca="1">IFERROR(IF($C2362="","",VLOOKUP(FİLTRE!$C2362,'SKT LİSTESİ'!$F:$S,13,0)),"")</f>
        <v/>
      </c>
      <c r="M2362" s="135" t="str">
        <f ca="1">IFERROR(IF($C2362="","",VLOOKUP(FİLTRE!$C2362,'SKT LİSTESİ'!$F:$AJ,14,0)),"")</f>
        <v/>
      </c>
      <c r="N2362" s="31" t="str">
        <f ca="1">IFERROR(IF($C2362="","",VLOOKUP(FİLTRE!$C2362,'SKT LİSTESİ'!$F:$AJ,22,0)),"")</f>
        <v/>
      </c>
      <c r="O2362" s="136" t="str">
        <f ca="1">IFERROR(IF($C2362="","",VLOOKUP(FİLTRE!$C2362,'SKT LİSTESİ'!$F:$AJ,23,0)),"")</f>
        <v/>
      </c>
      <c r="P2362" s="31"/>
      <c r="Q2362" s="31"/>
      <c r="R2362" s="137" t="str">
        <f ca="1">(IFERROR(IF($C2362="","",VLOOKUP(FİLTRE!$C2362,'SKT LİSTESİ'!$F:$AJ,15,0)),""))</f>
        <v/>
      </c>
      <c r="S2362" s="138" t="str">
        <f ca="1">IFERROR(IF($C2362="","",VLOOKUP(FİLTRE!$C2362,'SKT LİSTESİ'!$F:$AJ,16,0)),"")</f>
        <v/>
      </c>
      <c r="AF2362" s="179" t="str">
        <f t="shared" ca="1" si="146"/>
        <v/>
      </c>
      <c r="AG2362" s="179">
        <f t="shared" ca="1" si="147"/>
        <v>0</v>
      </c>
      <c r="AH2362" s="179">
        <f t="shared" ca="1" si="148"/>
        <v>0</v>
      </c>
    </row>
    <row r="2363" spans="2:34" ht="15.75" x14ac:dyDescent="0.25">
      <c r="B2363">
        <f t="shared" ca="1" si="145"/>
        <v>2351</v>
      </c>
      <c r="C2363" t="str">
        <f ca="1">IFERROR(VLOOKUP(B2363,'SKT LİSTESİ'!F:F,1,0),"")</f>
        <v/>
      </c>
      <c r="E2363" s="128" t="str">
        <f ca="1">IFERROR(IF($C2363="","",VLOOKUP(FİLTRE!$C2363,'SKT LİSTESİ'!$F:$S,5,0)),"")</f>
        <v/>
      </c>
      <c r="F2363" s="129" t="str">
        <f ca="1">IFERROR(IF($C2363="","",VLOOKUP(FİLTRE!$C2363,'SKT LİSTESİ'!$F:$S,7,0)),"")</f>
        <v/>
      </c>
      <c r="G2363" s="130" t="str">
        <f ca="1">IFERROR(IF($C2363="","",VLOOKUP(FİLTRE!$C2363,'SKT LİSTESİ'!$F:$S,8,0)),"")</f>
        <v/>
      </c>
      <c r="H2363" s="131" t="str">
        <f ca="1">IF(E2363="","",IF($C2363="","",VLOOKUP(FİLTRE!$C2363,'SKT LİSTESİ'!$F:$S,9,0)))</f>
        <v/>
      </c>
      <c r="I2363" s="132" t="str">
        <f ca="1">IFERROR(IF($C2363="","",VLOOKUP(FİLTRE!$C2363,'SKT LİSTESİ'!$F:$S,10,0)),"")</f>
        <v/>
      </c>
      <c r="J2363" s="133" t="str">
        <f ca="1">IFERROR(IF($C2363="","",VLOOKUP(FİLTRE!$C2363,'SKT LİSTESİ'!$F:$S,11,0)),"")</f>
        <v/>
      </c>
      <c r="K2363" s="134" t="str">
        <f ca="1">IFERROR(IF($C2363="","",VLOOKUP(FİLTRE!$C2363,'SKT LİSTESİ'!$F:$S,12,0)),"")</f>
        <v/>
      </c>
      <c r="L2363" s="134" t="str">
        <f ca="1">IFERROR(IF($C2363="","",VLOOKUP(FİLTRE!$C2363,'SKT LİSTESİ'!$F:$S,13,0)),"")</f>
        <v/>
      </c>
      <c r="M2363" s="135" t="str">
        <f ca="1">IFERROR(IF($C2363="","",VLOOKUP(FİLTRE!$C2363,'SKT LİSTESİ'!$F:$AJ,14,0)),"")</f>
        <v/>
      </c>
      <c r="N2363" s="31" t="str">
        <f ca="1">IFERROR(IF($C2363="","",VLOOKUP(FİLTRE!$C2363,'SKT LİSTESİ'!$F:$AJ,22,0)),"")</f>
        <v/>
      </c>
      <c r="O2363" s="136" t="str">
        <f ca="1">IFERROR(IF($C2363="","",VLOOKUP(FİLTRE!$C2363,'SKT LİSTESİ'!$F:$AJ,23,0)),"")</f>
        <v/>
      </c>
      <c r="P2363" s="31"/>
      <c r="Q2363" s="31"/>
      <c r="R2363" s="137" t="str">
        <f ca="1">(IFERROR(IF($C2363="","",VLOOKUP(FİLTRE!$C2363,'SKT LİSTESİ'!$F:$AJ,15,0)),""))</f>
        <v/>
      </c>
      <c r="S2363" s="138" t="str">
        <f ca="1">IFERROR(IF($C2363="","",VLOOKUP(FİLTRE!$C2363,'SKT LİSTESİ'!$F:$AJ,16,0)),"")</f>
        <v/>
      </c>
      <c r="AF2363" s="179" t="str">
        <f t="shared" ca="1" si="146"/>
        <v/>
      </c>
      <c r="AG2363" s="179">
        <f t="shared" ca="1" si="147"/>
        <v>0</v>
      </c>
      <c r="AH2363" s="179">
        <f t="shared" ca="1" si="148"/>
        <v>0</v>
      </c>
    </row>
    <row r="2364" spans="2:34" ht="15.75" x14ac:dyDescent="0.25">
      <c r="B2364">
        <f t="shared" ca="1" si="145"/>
        <v>2352</v>
      </c>
      <c r="C2364" t="str">
        <f ca="1">IFERROR(VLOOKUP(B2364,'SKT LİSTESİ'!F:F,1,0),"")</f>
        <v/>
      </c>
      <c r="E2364" s="128" t="str">
        <f ca="1">IFERROR(IF($C2364="","",VLOOKUP(FİLTRE!$C2364,'SKT LİSTESİ'!$F:$S,5,0)),"")</f>
        <v/>
      </c>
      <c r="F2364" s="129" t="str">
        <f ca="1">IFERROR(IF($C2364="","",VLOOKUP(FİLTRE!$C2364,'SKT LİSTESİ'!$F:$S,7,0)),"")</f>
        <v/>
      </c>
      <c r="G2364" s="130" t="str">
        <f ca="1">IFERROR(IF($C2364="","",VLOOKUP(FİLTRE!$C2364,'SKT LİSTESİ'!$F:$S,8,0)),"")</f>
        <v/>
      </c>
      <c r="H2364" s="131" t="str">
        <f ca="1">IF(E2364="","",IF($C2364="","",VLOOKUP(FİLTRE!$C2364,'SKT LİSTESİ'!$F:$S,9,0)))</f>
        <v/>
      </c>
      <c r="I2364" s="132" t="str">
        <f ca="1">IFERROR(IF($C2364="","",VLOOKUP(FİLTRE!$C2364,'SKT LİSTESİ'!$F:$S,10,0)),"")</f>
        <v/>
      </c>
      <c r="J2364" s="133" t="str">
        <f ca="1">IFERROR(IF($C2364="","",VLOOKUP(FİLTRE!$C2364,'SKT LİSTESİ'!$F:$S,11,0)),"")</f>
        <v/>
      </c>
      <c r="K2364" s="134" t="str">
        <f ca="1">IFERROR(IF($C2364="","",VLOOKUP(FİLTRE!$C2364,'SKT LİSTESİ'!$F:$S,12,0)),"")</f>
        <v/>
      </c>
      <c r="L2364" s="134" t="str">
        <f ca="1">IFERROR(IF($C2364="","",VLOOKUP(FİLTRE!$C2364,'SKT LİSTESİ'!$F:$S,13,0)),"")</f>
        <v/>
      </c>
      <c r="M2364" s="135" t="str">
        <f ca="1">IFERROR(IF($C2364="","",VLOOKUP(FİLTRE!$C2364,'SKT LİSTESİ'!$F:$AJ,14,0)),"")</f>
        <v/>
      </c>
      <c r="N2364" s="31" t="str">
        <f ca="1">IFERROR(IF($C2364="","",VLOOKUP(FİLTRE!$C2364,'SKT LİSTESİ'!$F:$AJ,22,0)),"")</f>
        <v/>
      </c>
      <c r="O2364" s="136" t="str">
        <f ca="1">IFERROR(IF($C2364="","",VLOOKUP(FİLTRE!$C2364,'SKT LİSTESİ'!$F:$AJ,23,0)),"")</f>
        <v/>
      </c>
      <c r="P2364" s="31"/>
      <c r="Q2364" s="31"/>
      <c r="R2364" s="137" t="str">
        <f ca="1">(IFERROR(IF($C2364="","",VLOOKUP(FİLTRE!$C2364,'SKT LİSTESİ'!$F:$AJ,15,0)),""))</f>
        <v/>
      </c>
      <c r="S2364" s="138" t="str">
        <f ca="1">IFERROR(IF($C2364="","",VLOOKUP(FİLTRE!$C2364,'SKT LİSTESİ'!$F:$AJ,16,0)),"")</f>
        <v/>
      </c>
      <c r="AF2364" s="179" t="str">
        <f t="shared" ca="1" si="146"/>
        <v/>
      </c>
      <c r="AG2364" s="179">
        <f t="shared" ca="1" si="147"/>
        <v>0</v>
      </c>
      <c r="AH2364" s="179">
        <f t="shared" ca="1" si="148"/>
        <v>0</v>
      </c>
    </row>
    <row r="2365" spans="2:34" ht="15.75" x14ac:dyDescent="0.25">
      <c r="B2365">
        <f t="shared" ca="1" si="145"/>
        <v>2353</v>
      </c>
      <c r="C2365" t="str">
        <f ca="1">IFERROR(VLOOKUP(B2365,'SKT LİSTESİ'!F:F,1,0),"")</f>
        <v/>
      </c>
      <c r="E2365" s="128" t="str">
        <f ca="1">IFERROR(IF($C2365="","",VLOOKUP(FİLTRE!$C2365,'SKT LİSTESİ'!$F:$S,5,0)),"")</f>
        <v/>
      </c>
      <c r="F2365" s="129" t="str">
        <f ca="1">IFERROR(IF($C2365="","",VLOOKUP(FİLTRE!$C2365,'SKT LİSTESİ'!$F:$S,7,0)),"")</f>
        <v/>
      </c>
      <c r="G2365" s="130" t="str">
        <f ca="1">IFERROR(IF($C2365="","",VLOOKUP(FİLTRE!$C2365,'SKT LİSTESİ'!$F:$S,8,0)),"")</f>
        <v/>
      </c>
      <c r="H2365" s="131" t="str">
        <f ca="1">IF(E2365="","",IF($C2365="","",VLOOKUP(FİLTRE!$C2365,'SKT LİSTESİ'!$F:$S,9,0)))</f>
        <v/>
      </c>
      <c r="I2365" s="132" t="str">
        <f ca="1">IFERROR(IF($C2365="","",VLOOKUP(FİLTRE!$C2365,'SKT LİSTESİ'!$F:$S,10,0)),"")</f>
        <v/>
      </c>
      <c r="J2365" s="133" t="str">
        <f ca="1">IFERROR(IF($C2365="","",VLOOKUP(FİLTRE!$C2365,'SKT LİSTESİ'!$F:$S,11,0)),"")</f>
        <v/>
      </c>
      <c r="K2365" s="134" t="str">
        <f ca="1">IFERROR(IF($C2365="","",VLOOKUP(FİLTRE!$C2365,'SKT LİSTESİ'!$F:$S,12,0)),"")</f>
        <v/>
      </c>
      <c r="L2365" s="134" t="str">
        <f ca="1">IFERROR(IF($C2365="","",VLOOKUP(FİLTRE!$C2365,'SKT LİSTESİ'!$F:$S,13,0)),"")</f>
        <v/>
      </c>
      <c r="M2365" s="135" t="str">
        <f ca="1">IFERROR(IF($C2365="","",VLOOKUP(FİLTRE!$C2365,'SKT LİSTESİ'!$F:$AJ,14,0)),"")</f>
        <v/>
      </c>
      <c r="N2365" s="31" t="str">
        <f ca="1">IFERROR(IF($C2365="","",VLOOKUP(FİLTRE!$C2365,'SKT LİSTESİ'!$F:$AJ,22,0)),"")</f>
        <v/>
      </c>
      <c r="O2365" s="136" t="str">
        <f ca="1">IFERROR(IF($C2365="","",VLOOKUP(FİLTRE!$C2365,'SKT LİSTESİ'!$F:$AJ,23,0)),"")</f>
        <v/>
      </c>
      <c r="P2365" s="31"/>
      <c r="Q2365" s="31"/>
      <c r="R2365" s="137" t="str">
        <f ca="1">(IFERROR(IF($C2365="","",VLOOKUP(FİLTRE!$C2365,'SKT LİSTESİ'!$F:$AJ,15,0)),""))</f>
        <v/>
      </c>
      <c r="S2365" s="138" t="str">
        <f ca="1">IFERROR(IF($C2365="","",VLOOKUP(FİLTRE!$C2365,'SKT LİSTESİ'!$F:$AJ,16,0)),"")</f>
        <v/>
      </c>
      <c r="AF2365" s="179" t="str">
        <f t="shared" ca="1" si="146"/>
        <v/>
      </c>
      <c r="AG2365" s="179">
        <f t="shared" ca="1" si="147"/>
        <v>0</v>
      </c>
      <c r="AH2365" s="179">
        <f t="shared" ca="1" si="148"/>
        <v>0</v>
      </c>
    </row>
    <row r="2366" spans="2:34" ht="15.75" x14ac:dyDescent="0.25">
      <c r="B2366">
        <f t="shared" ca="1" si="145"/>
        <v>2354</v>
      </c>
      <c r="C2366" t="str">
        <f ca="1">IFERROR(VLOOKUP(B2366,'SKT LİSTESİ'!F:F,1,0),"")</f>
        <v/>
      </c>
      <c r="E2366" s="128" t="str">
        <f ca="1">IFERROR(IF($C2366="","",VLOOKUP(FİLTRE!$C2366,'SKT LİSTESİ'!$F:$S,5,0)),"")</f>
        <v/>
      </c>
      <c r="F2366" s="129" t="str">
        <f ca="1">IFERROR(IF($C2366="","",VLOOKUP(FİLTRE!$C2366,'SKT LİSTESİ'!$F:$S,7,0)),"")</f>
        <v/>
      </c>
      <c r="G2366" s="130" t="str">
        <f ca="1">IFERROR(IF($C2366="","",VLOOKUP(FİLTRE!$C2366,'SKT LİSTESİ'!$F:$S,8,0)),"")</f>
        <v/>
      </c>
      <c r="H2366" s="131" t="str">
        <f ca="1">IF(E2366="","",IF($C2366="","",VLOOKUP(FİLTRE!$C2366,'SKT LİSTESİ'!$F:$S,9,0)))</f>
        <v/>
      </c>
      <c r="I2366" s="132" t="str">
        <f ca="1">IFERROR(IF($C2366="","",VLOOKUP(FİLTRE!$C2366,'SKT LİSTESİ'!$F:$S,10,0)),"")</f>
        <v/>
      </c>
      <c r="J2366" s="133" t="str">
        <f ca="1">IFERROR(IF($C2366="","",VLOOKUP(FİLTRE!$C2366,'SKT LİSTESİ'!$F:$S,11,0)),"")</f>
        <v/>
      </c>
      <c r="K2366" s="134" t="str">
        <f ca="1">IFERROR(IF($C2366="","",VLOOKUP(FİLTRE!$C2366,'SKT LİSTESİ'!$F:$S,12,0)),"")</f>
        <v/>
      </c>
      <c r="L2366" s="134" t="str">
        <f ca="1">IFERROR(IF($C2366="","",VLOOKUP(FİLTRE!$C2366,'SKT LİSTESİ'!$F:$S,13,0)),"")</f>
        <v/>
      </c>
      <c r="M2366" s="135" t="str">
        <f ca="1">IFERROR(IF($C2366="","",VLOOKUP(FİLTRE!$C2366,'SKT LİSTESİ'!$F:$AJ,14,0)),"")</f>
        <v/>
      </c>
      <c r="N2366" s="31" t="str">
        <f ca="1">IFERROR(IF($C2366="","",VLOOKUP(FİLTRE!$C2366,'SKT LİSTESİ'!$F:$AJ,22,0)),"")</f>
        <v/>
      </c>
      <c r="O2366" s="136" t="str">
        <f ca="1">IFERROR(IF($C2366="","",VLOOKUP(FİLTRE!$C2366,'SKT LİSTESİ'!$F:$AJ,23,0)),"")</f>
        <v/>
      </c>
      <c r="P2366" s="31"/>
      <c r="Q2366" s="31"/>
      <c r="R2366" s="137" t="str">
        <f ca="1">(IFERROR(IF($C2366="","",VLOOKUP(FİLTRE!$C2366,'SKT LİSTESİ'!$F:$AJ,15,0)),""))</f>
        <v/>
      </c>
      <c r="S2366" s="138" t="str">
        <f ca="1">IFERROR(IF($C2366="","",VLOOKUP(FİLTRE!$C2366,'SKT LİSTESİ'!$F:$AJ,16,0)),"")</f>
        <v/>
      </c>
      <c r="AF2366" s="179" t="str">
        <f t="shared" ca="1" si="146"/>
        <v/>
      </c>
      <c r="AG2366" s="179">
        <f t="shared" ca="1" si="147"/>
        <v>0</v>
      </c>
      <c r="AH2366" s="179">
        <f t="shared" ca="1" si="148"/>
        <v>0</v>
      </c>
    </row>
    <row r="2367" spans="2:34" ht="15.75" x14ac:dyDescent="0.25">
      <c r="B2367">
        <f t="shared" ca="1" si="145"/>
        <v>2355</v>
      </c>
      <c r="C2367" t="str">
        <f ca="1">IFERROR(VLOOKUP(B2367,'SKT LİSTESİ'!F:F,1,0),"")</f>
        <v/>
      </c>
      <c r="E2367" s="128" t="str">
        <f ca="1">IFERROR(IF($C2367="","",VLOOKUP(FİLTRE!$C2367,'SKT LİSTESİ'!$F:$S,5,0)),"")</f>
        <v/>
      </c>
      <c r="F2367" s="129" t="str">
        <f ca="1">IFERROR(IF($C2367="","",VLOOKUP(FİLTRE!$C2367,'SKT LİSTESİ'!$F:$S,7,0)),"")</f>
        <v/>
      </c>
      <c r="G2367" s="130" t="str">
        <f ca="1">IFERROR(IF($C2367="","",VLOOKUP(FİLTRE!$C2367,'SKT LİSTESİ'!$F:$S,8,0)),"")</f>
        <v/>
      </c>
      <c r="H2367" s="131" t="str">
        <f ca="1">IF(E2367="","",IF($C2367="","",VLOOKUP(FİLTRE!$C2367,'SKT LİSTESİ'!$F:$S,9,0)))</f>
        <v/>
      </c>
      <c r="I2367" s="132" t="str">
        <f ca="1">IFERROR(IF($C2367="","",VLOOKUP(FİLTRE!$C2367,'SKT LİSTESİ'!$F:$S,10,0)),"")</f>
        <v/>
      </c>
      <c r="J2367" s="133" t="str">
        <f ca="1">IFERROR(IF($C2367="","",VLOOKUP(FİLTRE!$C2367,'SKT LİSTESİ'!$F:$S,11,0)),"")</f>
        <v/>
      </c>
      <c r="K2367" s="134" t="str">
        <f ca="1">IFERROR(IF($C2367="","",VLOOKUP(FİLTRE!$C2367,'SKT LİSTESİ'!$F:$S,12,0)),"")</f>
        <v/>
      </c>
      <c r="L2367" s="134" t="str">
        <f ca="1">IFERROR(IF($C2367="","",VLOOKUP(FİLTRE!$C2367,'SKT LİSTESİ'!$F:$S,13,0)),"")</f>
        <v/>
      </c>
      <c r="M2367" s="135" t="str">
        <f ca="1">IFERROR(IF($C2367="","",VLOOKUP(FİLTRE!$C2367,'SKT LİSTESİ'!$F:$AJ,14,0)),"")</f>
        <v/>
      </c>
      <c r="N2367" s="31" t="str">
        <f ca="1">IFERROR(IF($C2367="","",VLOOKUP(FİLTRE!$C2367,'SKT LİSTESİ'!$F:$AJ,22,0)),"")</f>
        <v/>
      </c>
      <c r="O2367" s="136" t="str">
        <f ca="1">IFERROR(IF($C2367="","",VLOOKUP(FİLTRE!$C2367,'SKT LİSTESİ'!$F:$AJ,23,0)),"")</f>
        <v/>
      </c>
      <c r="P2367" s="31"/>
      <c r="Q2367" s="31"/>
      <c r="R2367" s="137" t="str">
        <f ca="1">(IFERROR(IF($C2367="","",VLOOKUP(FİLTRE!$C2367,'SKT LİSTESİ'!$F:$AJ,15,0)),""))</f>
        <v/>
      </c>
      <c r="S2367" s="138" t="str">
        <f ca="1">IFERROR(IF($C2367="","",VLOOKUP(FİLTRE!$C2367,'SKT LİSTESİ'!$F:$AJ,16,0)),"")</f>
        <v/>
      </c>
      <c r="AF2367" s="179" t="str">
        <f t="shared" ca="1" si="146"/>
        <v/>
      </c>
      <c r="AG2367" s="179">
        <f t="shared" ca="1" si="147"/>
        <v>0</v>
      </c>
      <c r="AH2367" s="179">
        <f t="shared" ca="1" si="148"/>
        <v>0</v>
      </c>
    </row>
    <row r="2368" spans="2:34" ht="15.75" x14ac:dyDescent="0.25">
      <c r="B2368">
        <f t="shared" ca="1" si="145"/>
        <v>2356</v>
      </c>
      <c r="C2368" t="str">
        <f ca="1">IFERROR(VLOOKUP(B2368,'SKT LİSTESİ'!F:F,1,0),"")</f>
        <v/>
      </c>
      <c r="E2368" s="128" t="str">
        <f ca="1">IFERROR(IF($C2368="","",VLOOKUP(FİLTRE!$C2368,'SKT LİSTESİ'!$F:$S,5,0)),"")</f>
        <v/>
      </c>
      <c r="F2368" s="129" t="str">
        <f ca="1">IFERROR(IF($C2368="","",VLOOKUP(FİLTRE!$C2368,'SKT LİSTESİ'!$F:$S,7,0)),"")</f>
        <v/>
      </c>
      <c r="G2368" s="130" t="str">
        <f ca="1">IFERROR(IF($C2368="","",VLOOKUP(FİLTRE!$C2368,'SKT LİSTESİ'!$F:$S,8,0)),"")</f>
        <v/>
      </c>
      <c r="H2368" s="131" t="str">
        <f ca="1">IF(E2368="","",IF($C2368="","",VLOOKUP(FİLTRE!$C2368,'SKT LİSTESİ'!$F:$S,9,0)))</f>
        <v/>
      </c>
      <c r="I2368" s="132" t="str">
        <f ca="1">IFERROR(IF($C2368="","",VLOOKUP(FİLTRE!$C2368,'SKT LİSTESİ'!$F:$S,10,0)),"")</f>
        <v/>
      </c>
      <c r="J2368" s="133" t="str">
        <f ca="1">IFERROR(IF($C2368="","",VLOOKUP(FİLTRE!$C2368,'SKT LİSTESİ'!$F:$S,11,0)),"")</f>
        <v/>
      </c>
      <c r="K2368" s="134" t="str">
        <f ca="1">IFERROR(IF($C2368="","",VLOOKUP(FİLTRE!$C2368,'SKT LİSTESİ'!$F:$S,12,0)),"")</f>
        <v/>
      </c>
      <c r="L2368" s="134" t="str">
        <f ca="1">IFERROR(IF($C2368="","",VLOOKUP(FİLTRE!$C2368,'SKT LİSTESİ'!$F:$S,13,0)),"")</f>
        <v/>
      </c>
      <c r="M2368" s="135" t="str">
        <f ca="1">IFERROR(IF($C2368="","",VLOOKUP(FİLTRE!$C2368,'SKT LİSTESİ'!$F:$AJ,14,0)),"")</f>
        <v/>
      </c>
      <c r="N2368" s="31" t="str">
        <f ca="1">IFERROR(IF($C2368="","",VLOOKUP(FİLTRE!$C2368,'SKT LİSTESİ'!$F:$AJ,22,0)),"")</f>
        <v/>
      </c>
      <c r="O2368" s="136" t="str">
        <f ca="1">IFERROR(IF($C2368="","",VLOOKUP(FİLTRE!$C2368,'SKT LİSTESİ'!$F:$AJ,23,0)),"")</f>
        <v/>
      </c>
      <c r="P2368" s="31"/>
      <c r="Q2368" s="31"/>
      <c r="R2368" s="137" t="str">
        <f ca="1">(IFERROR(IF($C2368="","",VLOOKUP(FİLTRE!$C2368,'SKT LİSTESİ'!$F:$AJ,15,0)),""))</f>
        <v/>
      </c>
      <c r="S2368" s="138" t="str">
        <f ca="1">IFERROR(IF($C2368="","",VLOOKUP(FİLTRE!$C2368,'SKT LİSTESİ'!$F:$AJ,16,0)),"")</f>
        <v/>
      </c>
      <c r="AF2368" s="179" t="str">
        <f t="shared" ca="1" si="146"/>
        <v/>
      </c>
      <c r="AG2368" s="179">
        <f t="shared" ca="1" si="147"/>
        <v>0</v>
      </c>
      <c r="AH2368" s="179">
        <f t="shared" ca="1" si="148"/>
        <v>0</v>
      </c>
    </row>
    <row r="2369" spans="2:34" ht="15.75" x14ac:dyDescent="0.25">
      <c r="B2369">
        <f t="shared" ca="1" si="145"/>
        <v>2357</v>
      </c>
      <c r="C2369" t="str">
        <f ca="1">IFERROR(VLOOKUP(B2369,'SKT LİSTESİ'!F:F,1,0),"")</f>
        <v/>
      </c>
      <c r="E2369" s="128" t="str">
        <f ca="1">IFERROR(IF($C2369="","",VLOOKUP(FİLTRE!$C2369,'SKT LİSTESİ'!$F:$S,5,0)),"")</f>
        <v/>
      </c>
      <c r="F2369" s="129" t="str">
        <f ca="1">IFERROR(IF($C2369="","",VLOOKUP(FİLTRE!$C2369,'SKT LİSTESİ'!$F:$S,7,0)),"")</f>
        <v/>
      </c>
      <c r="G2369" s="130" t="str">
        <f ca="1">IFERROR(IF($C2369="","",VLOOKUP(FİLTRE!$C2369,'SKT LİSTESİ'!$F:$S,8,0)),"")</f>
        <v/>
      </c>
      <c r="H2369" s="131" t="str">
        <f ca="1">IF(E2369="","",IF($C2369="","",VLOOKUP(FİLTRE!$C2369,'SKT LİSTESİ'!$F:$S,9,0)))</f>
        <v/>
      </c>
      <c r="I2369" s="132" t="str">
        <f ca="1">IFERROR(IF($C2369="","",VLOOKUP(FİLTRE!$C2369,'SKT LİSTESİ'!$F:$S,10,0)),"")</f>
        <v/>
      </c>
      <c r="J2369" s="133" t="str">
        <f ca="1">IFERROR(IF($C2369="","",VLOOKUP(FİLTRE!$C2369,'SKT LİSTESİ'!$F:$S,11,0)),"")</f>
        <v/>
      </c>
      <c r="K2369" s="134" t="str">
        <f ca="1">IFERROR(IF($C2369="","",VLOOKUP(FİLTRE!$C2369,'SKT LİSTESİ'!$F:$S,12,0)),"")</f>
        <v/>
      </c>
      <c r="L2369" s="134" t="str">
        <f ca="1">IFERROR(IF($C2369="","",VLOOKUP(FİLTRE!$C2369,'SKT LİSTESİ'!$F:$S,13,0)),"")</f>
        <v/>
      </c>
      <c r="M2369" s="135" t="str">
        <f ca="1">IFERROR(IF($C2369="","",VLOOKUP(FİLTRE!$C2369,'SKT LİSTESİ'!$F:$AJ,14,0)),"")</f>
        <v/>
      </c>
      <c r="N2369" s="31" t="str">
        <f ca="1">IFERROR(IF($C2369="","",VLOOKUP(FİLTRE!$C2369,'SKT LİSTESİ'!$F:$AJ,22,0)),"")</f>
        <v/>
      </c>
      <c r="O2369" s="136" t="str">
        <f ca="1">IFERROR(IF($C2369="","",VLOOKUP(FİLTRE!$C2369,'SKT LİSTESİ'!$F:$AJ,23,0)),"")</f>
        <v/>
      </c>
      <c r="P2369" s="31"/>
      <c r="Q2369" s="31"/>
      <c r="R2369" s="137" t="str">
        <f ca="1">(IFERROR(IF($C2369="","",VLOOKUP(FİLTRE!$C2369,'SKT LİSTESİ'!$F:$AJ,15,0)),""))</f>
        <v/>
      </c>
      <c r="S2369" s="138" t="str">
        <f ca="1">IFERROR(IF($C2369="","",VLOOKUP(FİLTRE!$C2369,'SKT LİSTESİ'!$F:$AJ,16,0)),"")</f>
        <v/>
      </c>
      <c r="AF2369" s="179" t="str">
        <f t="shared" ca="1" si="146"/>
        <v/>
      </c>
      <c r="AG2369" s="179">
        <f t="shared" ca="1" si="147"/>
        <v>0</v>
      </c>
      <c r="AH2369" s="179">
        <f t="shared" ca="1" si="148"/>
        <v>0</v>
      </c>
    </row>
    <row r="2370" spans="2:34" ht="15.75" x14ac:dyDescent="0.25">
      <c r="B2370">
        <f t="shared" ca="1" si="145"/>
        <v>2358</v>
      </c>
      <c r="C2370" t="str">
        <f ca="1">IFERROR(VLOOKUP(B2370,'SKT LİSTESİ'!F:F,1,0),"")</f>
        <v/>
      </c>
      <c r="E2370" s="128" t="str">
        <f ca="1">IFERROR(IF($C2370="","",VLOOKUP(FİLTRE!$C2370,'SKT LİSTESİ'!$F:$S,5,0)),"")</f>
        <v/>
      </c>
      <c r="F2370" s="129" t="str">
        <f ca="1">IFERROR(IF($C2370="","",VLOOKUP(FİLTRE!$C2370,'SKT LİSTESİ'!$F:$S,7,0)),"")</f>
        <v/>
      </c>
      <c r="G2370" s="130" t="str">
        <f ca="1">IFERROR(IF($C2370="","",VLOOKUP(FİLTRE!$C2370,'SKT LİSTESİ'!$F:$S,8,0)),"")</f>
        <v/>
      </c>
      <c r="H2370" s="131" t="str">
        <f ca="1">IF(E2370="","",IF($C2370="","",VLOOKUP(FİLTRE!$C2370,'SKT LİSTESİ'!$F:$S,9,0)))</f>
        <v/>
      </c>
      <c r="I2370" s="132" t="str">
        <f ca="1">IFERROR(IF($C2370="","",VLOOKUP(FİLTRE!$C2370,'SKT LİSTESİ'!$F:$S,10,0)),"")</f>
        <v/>
      </c>
      <c r="J2370" s="133" t="str">
        <f ca="1">IFERROR(IF($C2370="","",VLOOKUP(FİLTRE!$C2370,'SKT LİSTESİ'!$F:$S,11,0)),"")</f>
        <v/>
      </c>
      <c r="K2370" s="134" t="str">
        <f ca="1">IFERROR(IF($C2370="","",VLOOKUP(FİLTRE!$C2370,'SKT LİSTESİ'!$F:$S,12,0)),"")</f>
        <v/>
      </c>
      <c r="L2370" s="134" t="str">
        <f ca="1">IFERROR(IF($C2370="","",VLOOKUP(FİLTRE!$C2370,'SKT LİSTESİ'!$F:$S,13,0)),"")</f>
        <v/>
      </c>
      <c r="M2370" s="135" t="str">
        <f ca="1">IFERROR(IF($C2370="","",VLOOKUP(FİLTRE!$C2370,'SKT LİSTESİ'!$F:$AJ,14,0)),"")</f>
        <v/>
      </c>
      <c r="N2370" s="31" t="str">
        <f ca="1">IFERROR(IF($C2370="","",VLOOKUP(FİLTRE!$C2370,'SKT LİSTESİ'!$F:$AJ,22,0)),"")</f>
        <v/>
      </c>
      <c r="O2370" s="136" t="str">
        <f ca="1">IFERROR(IF($C2370="","",VLOOKUP(FİLTRE!$C2370,'SKT LİSTESİ'!$F:$AJ,23,0)),"")</f>
        <v/>
      </c>
      <c r="P2370" s="31"/>
      <c r="Q2370" s="31"/>
      <c r="R2370" s="137" t="str">
        <f ca="1">(IFERROR(IF($C2370="","",VLOOKUP(FİLTRE!$C2370,'SKT LİSTESİ'!$F:$AJ,15,0)),""))</f>
        <v/>
      </c>
      <c r="S2370" s="138" t="str">
        <f ca="1">IFERROR(IF($C2370="","",VLOOKUP(FİLTRE!$C2370,'SKT LİSTESİ'!$F:$AJ,16,0)),"")</f>
        <v/>
      </c>
      <c r="AF2370" s="179" t="str">
        <f t="shared" ca="1" si="146"/>
        <v/>
      </c>
      <c r="AG2370" s="179">
        <f t="shared" ca="1" si="147"/>
        <v>0</v>
      </c>
      <c r="AH2370" s="179">
        <f t="shared" ca="1" si="148"/>
        <v>0</v>
      </c>
    </row>
    <row r="2371" spans="2:34" ht="15.75" x14ac:dyDescent="0.25">
      <c r="B2371">
        <f t="shared" ca="1" si="145"/>
        <v>2359</v>
      </c>
      <c r="C2371" t="str">
        <f ca="1">IFERROR(VLOOKUP(B2371,'SKT LİSTESİ'!F:F,1,0),"")</f>
        <v/>
      </c>
      <c r="E2371" s="128" t="str">
        <f ca="1">IFERROR(IF($C2371="","",VLOOKUP(FİLTRE!$C2371,'SKT LİSTESİ'!$F:$S,5,0)),"")</f>
        <v/>
      </c>
      <c r="F2371" s="129" t="str">
        <f ca="1">IFERROR(IF($C2371="","",VLOOKUP(FİLTRE!$C2371,'SKT LİSTESİ'!$F:$S,7,0)),"")</f>
        <v/>
      </c>
      <c r="G2371" s="130" t="str">
        <f ca="1">IFERROR(IF($C2371="","",VLOOKUP(FİLTRE!$C2371,'SKT LİSTESİ'!$F:$S,8,0)),"")</f>
        <v/>
      </c>
      <c r="H2371" s="131" t="str">
        <f ca="1">IF(E2371="","",IF($C2371="","",VLOOKUP(FİLTRE!$C2371,'SKT LİSTESİ'!$F:$S,9,0)))</f>
        <v/>
      </c>
      <c r="I2371" s="132" t="str">
        <f ca="1">IFERROR(IF($C2371="","",VLOOKUP(FİLTRE!$C2371,'SKT LİSTESİ'!$F:$S,10,0)),"")</f>
        <v/>
      </c>
      <c r="J2371" s="133" t="str">
        <f ca="1">IFERROR(IF($C2371="","",VLOOKUP(FİLTRE!$C2371,'SKT LİSTESİ'!$F:$S,11,0)),"")</f>
        <v/>
      </c>
      <c r="K2371" s="134" t="str">
        <f ca="1">IFERROR(IF($C2371="","",VLOOKUP(FİLTRE!$C2371,'SKT LİSTESİ'!$F:$S,12,0)),"")</f>
        <v/>
      </c>
      <c r="L2371" s="134" t="str">
        <f ca="1">IFERROR(IF($C2371="","",VLOOKUP(FİLTRE!$C2371,'SKT LİSTESİ'!$F:$S,13,0)),"")</f>
        <v/>
      </c>
      <c r="M2371" s="135" t="str">
        <f ca="1">IFERROR(IF($C2371="","",VLOOKUP(FİLTRE!$C2371,'SKT LİSTESİ'!$F:$AJ,14,0)),"")</f>
        <v/>
      </c>
      <c r="N2371" s="31" t="str">
        <f ca="1">IFERROR(IF($C2371="","",VLOOKUP(FİLTRE!$C2371,'SKT LİSTESİ'!$F:$AJ,22,0)),"")</f>
        <v/>
      </c>
      <c r="O2371" s="136" t="str">
        <f ca="1">IFERROR(IF($C2371="","",VLOOKUP(FİLTRE!$C2371,'SKT LİSTESİ'!$F:$AJ,23,0)),"")</f>
        <v/>
      </c>
      <c r="P2371" s="31"/>
      <c r="Q2371" s="31"/>
      <c r="R2371" s="137" t="str">
        <f ca="1">(IFERROR(IF($C2371="","",VLOOKUP(FİLTRE!$C2371,'SKT LİSTESİ'!$F:$AJ,15,0)),""))</f>
        <v/>
      </c>
      <c r="S2371" s="138" t="str">
        <f ca="1">IFERROR(IF($C2371="","",VLOOKUP(FİLTRE!$C2371,'SKT LİSTESİ'!$F:$AJ,16,0)),"")</f>
        <v/>
      </c>
      <c r="AF2371" s="179" t="str">
        <f t="shared" ca="1" si="146"/>
        <v/>
      </c>
      <c r="AG2371" s="179">
        <f t="shared" ca="1" si="147"/>
        <v>0</v>
      </c>
      <c r="AH2371" s="179">
        <f t="shared" ca="1" si="148"/>
        <v>0</v>
      </c>
    </row>
    <row r="2372" spans="2:34" ht="15.75" x14ac:dyDescent="0.25">
      <c r="B2372">
        <f t="shared" ca="1" si="145"/>
        <v>2360</v>
      </c>
      <c r="C2372" t="str">
        <f ca="1">IFERROR(VLOOKUP(B2372,'SKT LİSTESİ'!F:F,1,0),"")</f>
        <v/>
      </c>
      <c r="E2372" s="128" t="str">
        <f ca="1">IFERROR(IF($C2372="","",VLOOKUP(FİLTRE!$C2372,'SKT LİSTESİ'!$F:$S,5,0)),"")</f>
        <v/>
      </c>
      <c r="F2372" s="129" t="str">
        <f ca="1">IFERROR(IF($C2372="","",VLOOKUP(FİLTRE!$C2372,'SKT LİSTESİ'!$F:$S,7,0)),"")</f>
        <v/>
      </c>
      <c r="G2372" s="130" t="str">
        <f ca="1">IFERROR(IF($C2372="","",VLOOKUP(FİLTRE!$C2372,'SKT LİSTESİ'!$F:$S,8,0)),"")</f>
        <v/>
      </c>
      <c r="H2372" s="131" t="str">
        <f ca="1">IF(E2372="","",IF($C2372="","",VLOOKUP(FİLTRE!$C2372,'SKT LİSTESİ'!$F:$S,9,0)))</f>
        <v/>
      </c>
      <c r="I2372" s="132" t="str">
        <f ca="1">IFERROR(IF($C2372="","",VLOOKUP(FİLTRE!$C2372,'SKT LİSTESİ'!$F:$S,10,0)),"")</f>
        <v/>
      </c>
      <c r="J2372" s="133" t="str">
        <f ca="1">IFERROR(IF($C2372="","",VLOOKUP(FİLTRE!$C2372,'SKT LİSTESİ'!$F:$S,11,0)),"")</f>
        <v/>
      </c>
      <c r="K2372" s="134" t="str">
        <f ca="1">IFERROR(IF($C2372="","",VLOOKUP(FİLTRE!$C2372,'SKT LİSTESİ'!$F:$S,12,0)),"")</f>
        <v/>
      </c>
      <c r="L2372" s="134" t="str">
        <f ca="1">IFERROR(IF($C2372="","",VLOOKUP(FİLTRE!$C2372,'SKT LİSTESİ'!$F:$S,13,0)),"")</f>
        <v/>
      </c>
      <c r="M2372" s="135" t="str">
        <f ca="1">IFERROR(IF($C2372="","",VLOOKUP(FİLTRE!$C2372,'SKT LİSTESİ'!$F:$AJ,14,0)),"")</f>
        <v/>
      </c>
      <c r="N2372" s="31" t="str">
        <f ca="1">IFERROR(IF($C2372="","",VLOOKUP(FİLTRE!$C2372,'SKT LİSTESİ'!$F:$AJ,22,0)),"")</f>
        <v/>
      </c>
      <c r="O2372" s="136" t="str">
        <f ca="1">IFERROR(IF($C2372="","",VLOOKUP(FİLTRE!$C2372,'SKT LİSTESİ'!$F:$AJ,23,0)),"")</f>
        <v/>
      </c>
      <c r="P2372" s="31"/>
      <c r="Q2372" s="31"/>
      <c r="R2372" s="137" t="str">
        <f ca="1">(IFERROR(IF($C2372="","",VLOOKUP(FİLTRE!$C2372,'SKT LİSTESİ'!$F:$AJ,15,0)),""))</f>
        <v/>
      </c>
      <c r="S2372" s="138" t="str">
        <f ca="1">IFERROR(IF($C2372="","",VLOOKUP(FİLTRE!$C2372,'SKT LİSTESİ'!$F:$AJ,16,0)),"")</f>
        <v/>
      </c>
      <c r="AF2372" s="179" t="str">
        <f t="shared" ca="1" si="146"/>
        <v/>
      </c>
      <c r="AG2372" s="179">
        <f t="shared" ca="1" si="147"/>
        <v>0</v>
      </c>
      <c r="AH2372" s="179">
        <f t="shared" ca="1" si="148"/>
        <v>0</v>
      </c>
    </row>
    <row r="2373" spans="2:34" ht="15.75" x14ac:dyDescent="0.25">
      <c r="B2373">
        <f t="shared" ca="1" si="145"/>
        <v>2361</v>
      </c>
      <c r="C2373" t="str">
        <f ca="1">IFERROR(VLOOKUP(B2373,'SKT LİSTESİ'!F:F,1,0),"")</f>
        <v/>
      </c>
      <c r="E2373" s="128" t="str">
        <f ca="1">IFERROR(IF($C2373="","",VLOOKUP(FİLTRE!$C2373,'SKT LİSTESİ'!$F:$S,5,0)),"")</f>
        <v/>
      </c>
      <c r="F2373" s="129" t="str">
        <f ca="1">IFERROR(IF($C2373="","",VLOOKUP(FİLTRE!$C2373,'SKT LİSTESİ'!$F:$S,7,0)),"")</f>
        <v/>
      </c>
      <c r="G2373" s="130" t="str">
        <f ca="1">IFERROR(IF($C2373="","",VLOOKUP(FİLTRE!$C2373,'SKT LİSTESİ'!$F:$S,8,0)),"")</f>
        <v/>
      </c>
      <c r="H2373" s="131" t="str">
        <f ca="1">IF(E2373="","",IF($C2373="","",VLOOKUP(FİLTRE!$C2373,'SKT LİSTESİ'!$F:$S,9,0)))</f>
        <v/>
      </c>
      <c r="I2373" s="132" t="str">
        <f ca="1">IFERROR(IF($C2373="","",VLOOKUP(FİLTRE!$C2373,'SKT LİSTESİ'!$F:$S,10,0)),"")</f>
        <v/>
      </c>
      <c r="J2373" s="133" t="str">
        <f ca="1">IFERROR(IF($C2373="","",VLOOKUP(FİLTRE!$C2373,'SKT LİSTESİ'!$F:$S,11,0)),"")</f>
        <v/>
      </c>
      <c r="K2373" s="134" t="str">
        <f ca="1">IFERROR(IF($C2373="","",VLOOKUP(FİLTRE!$C2373,'SKT LİSTESİ'!$F:$S,12,0)),"")</f>
        <v/>
      </c>
      <c r="L2373" s="134" t="str">
        <f ca="1">IFERROR(IF($C2373="","",VLOOKUP(FİLTRE!$C2373,'SKT LİSTESİ'!$F:$S,13,0)),"")</f>
        <v/>
      </c>
      <c r="M2373" s="135" t="str">
        <f ca="1">IFERROR(IF($C2373="","",VLOOKUP(FİLTRE!$C2373,'SKT LİSTESİ'!$F:$AJ,14,0)),"")</f>
        <v/>
      </c>
      <c r="N2373" s="31" t="str">
        <f ca="1">IFERROR(IF($C2373="","",VLOOKUP(FİLTRE!$C2373,'SKT LİSTESİ'!$F:$AJ,22,0)),"")</f>
        <v/>
      </c>
      <c r="O2373" s="136" t="str">
        <f ca="1">IFERROR(IF($C2373="","",VLOOKUP(FİLTRE!$C2373,'SKT LİSTESİ'!$F:$AJ,23,0)),"")</f>
        <v/>
      </c>
      <c r="P2373" s="31"/>
      <c r="Q2373" s="31"/>
      <c r="R2373" s="137" t="str">
        <f ca="1">(IFERROR(IF($C2373="","",VLOOKUP(FİLTRE!$C2373,'SKT LİSTESİ'!$F:$AJ,15,0)),""))</f>
        <v/>
      </c>
      <c r="S2373" s="138" t="str">
        <f ca="1">IFERROR(IF($C2373="","",VLOOKUP(FİLTRE!$C2373,'SKT LİSTESİ'!$F:$AJ,16,0)),"")</f>
        <v/>
      </c>
      <c r="AF2373" s="179" t="str">
        <f t="shared" ca="1" si="146"/>
        <v/>
      </c>
      <c r="AG2373" s="179">
        <f t="shared" ca="1" si="147"/>
        <v>0</v>
      </c>
      <c r="AH2373" s="179">
        <f t="shared" ca="1" si="148"/>
        <v>0</v>
      </c>
    </row>
    <row r="2374" spans="2:34" ht="15.75" x14ac:dyDescent="0.25">
      <c r="B2374">
        <f t="shared" ca="1" si="145"/>
        <v>2362</v>
      </c>
      <c r="C2374" t="str">
        <f ca="1">IFERROR(VLOOKUP(B2374,'SKT LİSTESİ'!F:F,1,0),"")</f>
        <v/>
      </c>
      <c r="E2374" s="128" t="str">
        <f ca="1">IFERROR(IF($C2374="","",VLOOKUP(FİLTRE!$C2374,'SKT LİSTESİ'!$F:$S,5,0)),"")</f>
        <v/>
      </c>
      <c r="F2374" s="129" t="str">
        <f ca="1">IFERROR(IF($C2374="","",VLOOKUP(FİLTRE!$C2374,'SKT LİSTESİ'!$F:$S,7,0)),"")</f>
        <v/>
      </c>
      <c r="G2374" s="130" t="str">
        <f ca="1">IFERROR(IF($C2374="","",VLOOKUP(FİLTRE!$C2374,'SKT LİSTESİ'!$F:$S,8,0)),"")</f>
        <v/>
      </c>
      <c r="H2374" s="131" t="str">
        <f ca="1">IF(E2374="","",IF($C2374="","",VLOOKUP(FİLTRE!$C2374,'SKT LİSTESİ'!$F:$S,9,0)))</f>
        <v/>
      </c>
      <c r="I2374" s="132" t="str">
        <f ca="1">IFERROR(IF($C2374="","",VLOOKUP(FİLTRE!$C2374,'SKT LİSTESİ'!$F:$S,10,0)),"")</f>
        <v/>
      </c>
      <c r="J2374" s="133" t="str">
        <f ca="1">IFERROR(IF($C2374="","",VLOOKUP(FİLTRE!$C2374,'SKT LİSTESİ'!$F:$S,11,0)),"")</f>
        <v/>
      </c>
      <c r="K2374" s="134" t="str">
        <f ca="1">IFERROR(IF($C2374="","",VLOOKUP(FİLTRE!$C2374,'SKT LİSTESİ'!$F:$S,12,0)),"")</f>
        <v/>
      </c>
      <c r="L2374" s="134" t="str">
        <f ca="1">IFERROR(IF($C2374="","",VLOOKUP(FİLTRE!$C2374,'SKT LİSTESİ'!$F:$S,13,0)),"")</f>
        <v/>
      </c>
      <c r="M2374" s="135" t="str">
        <f ca="1">IFERROR(IF($C2374="","",VLOOKUP(FİLTRE!$C2374,'SKT LİSTESİ'!$F:$AJ,14,0)),"")</f>
        <v/>
      </c>
      <c r="N2374" s="31" t="str">
        <f ca="1">IFERROR(IF($C2374="","",VLOOKUP(FİLTRE!$C2374,'SKT LİSTESİ'!$F:$AJ,22,0)),"")</f>
        <v/>
      </c>
      <c r="O2374" s="136" t="str">
        <f ca="1">IFERROR(IF($C2374="","",VLOOKUP(FİLTRE!$C2374,'SKT LİSTESİ'!$F:$AJ,23,0)),"")</f>
        <v/>
      </c>
      <c r="P2374" s="31"/>
      <c r="Q2374" s="31"/>
      <c r="R2374" s="137" t="str">
        <f ca="1">(IFERROR(IF($C2374="","",VLOOKUP(FİLTRE!$C2374,'SKT LİSTESİ'!$F:$AJ,15,0)),""))</f>
        <v/>
      </c>
      <c r="S2374" s="138" t="str">
        <f ca="1">IFERROR(IF($C2374="","",VLOOKUP(FİLTRE!$C2374,'SKT LİSTESİ'!$F:$AJ,16,0)),"")</f>
        <v/>
      </c>
      <c r="AF2374" s="179" t="str">
        <f t="shared" ca="1" si="146"/>
        <v/>
      </c>
      <c r="AG2374" s="179">
        <f t="shared" ca="1" si="147"/>
        <v>0</v>
      </c>
      <c r="AH2374" s="179">
        <f t="shared" ca="1" si="148"/>
        <v>0</v>
      </c>
    </row>
    <row r="2375" spans="2:34" ht="15.75" x14ac:dyDescent="0.25">
      <c r="B2375">
        <f t="shared" ca="1" si="145"/>
        <v>2363</v>
      </c>
      <c r="C2375" t="str">
        <f ca="1">IFERROR(VLOOKUP(B2375,'SKT LİSTESİ'!F:F,1,0),"")</f>
        <v/>
      </c>
      <c r="E2375" s="128" t="str">
        <f ca="1">IFERROR(IF($C2375="","",VLOOKUP(FİLTRE!$C2375,'SKT LİSTESİ'!$F:$S,5,0)),"")</f>
        <v/>
      </c>
      <c r="F2375" s="129" t="str">
        <f ca="1">IFERROR(IF($C2375="","",VLOOKUP(FİLTRE!$C2375,'SKT LİSTESİ'!$F:$S,7,0)),"")</f>
        <v/>
      </c>
      <c r="G2375" s="130" t="str">
        <f ca="1">IFERROR(IF($C2375="","",VLOOKUP(FİLTRE!$C2375,'SKT LİSTESİ'!$F:$S,8,0)),"")</f>
        <v/>
      </c>
      <c r="H2375" s="131" t="str">
        <f ca="1">IF(E2375="","",IF($C2375="","",VLOOKUP(FİLTRE!$C2375,'SKT LİSTESİ'!$F:$S,9,0)))</f>
        <v/>
      </c>
      <c r="I2375" s="132" t="str">
        <f ca="1">IFERROR(IF($C2375="","",VLOOKUP(FİLTRE!$C2375,'SKT LİSTESİ'!$F:$S,10,0)),"")</f>
        <v/>
      </c>
      <c r="J2375" s="133" t="str">
        <f ca="1">IFERROR(IF($C2375="","",VLOOKUP(FİLTRE!$C2375,'SKT LİSTESİ'!$F:$S,11,0)),"")</f>
        <v/>
      </c>
      <c r="K2375" s="134" t="str">
        <f ca="1">IFERROR(IF($C2375="","",VLOOKUP(FİLTRE!$C2375,'SKT LİSTESİ'!$F:$S,12,0)),"")</f>
        <v/>
      </c>
      <c r="L2375" s="134" t="str">
        <f ca="1">IFERROR(IF($C2375="","",VLOOKUP(FİLTRE!$C2375,'SKT LİSTESİ'!$F:$S,13,0)),"")</f>
        <v/>
      </c>
      <c r="M2375" s="135" t="str">
        <f ca="1">IFERROR(IF($C2375="","",VLOOKUP(FİLTRE!$C2375,'SKT LİSTESİ'!$F:$AJ,14,0)),"")</f>
        <v/>
      </c>
      <c r="N2375" s="31" t="str">
        <f ca="1">IFERROR(IF($C2375="","",VLOOKUP(FİLTRE!$C2375,'SKT LİSTESİ'!$F:$AJ,22,0)),"")</f>
        <v/>
      </c>
      <c r="O2375" s="136" t="str">
        <f ca="1">IFERROR(IF($C2375="","",VLOOKUP(FİLTRE!$C2375,'SKT LİSTESİ'!$F:$AJ,23,0)),"")</f>
        <v/>
      </c>
      <c r="P2375" s="31"/>
      <c r="Q2375" s="31"/>
      <c r="R2375" s="137" t="str">
        <f ca="1">(IFERROR(IF($C2375="","",VLOOKUP(FİLTRE!$C2375,'SKT LİSTESİ'!$F:$AJ,15,0)),""))</f>
        <v/>
      </c>
      <c r="S2375" s="138" t="str">
        <f ca="1">IFERROR(IF($C2375="","",VLOOKUP(FİLTRE!$C2375,'SKT LİSTESİ'!$F:$AJ,16,0)),"")</f>
        <v/>
      </c>
      <c r="AF2375" s="179" t="str">
        <f t="shared" ca="1" si="146"/>
        <v/>
      </c>
      <c r="AG2375" s="179">
        <f t="shared" ca="1" si="147"/>
        <v>0</v>
      </c>
      <c r="AH2375" s="179">
        <f t="shared" ca="1" si="148"/>
        <v>0</v>
      </c>
    </row>
    <row r="2376" spans="2:34" ht="15.75" x14ac:dyDescent="0.25">
      <c r="B2376">
        <f t="shared" ca="1" si="145"/>
        <v>2364</v>
      </c>
      <c r="C2376" t="str">
        <f ca="1">IFERROR(VLOOKUP(B2376,'SKT LİSTESİ'!F:F,1,0),"")</f>
        <v/>
      </c>
      <c r="E2376" s="128" t="str">
        <f ca="1">IFERROR(IF($C2376="","",VLOOKUP(FİLTRE!$C2376,'SKT LİSTESİ'!$F:$S,5,0)),"")</f>
        <v/>
      </c>
      <c r="F2376" s="129" t="str">
        <f ca="1">IFERROR(IF($C2376="","",VLOOKUP(FİLTRE!$C2376,'SKT LİSTESİ'!$F:$S,7,0)),"")</f>
        <v/>
      </c>
      <c r="G2376" s="130" t="str">
        <f ca="1">IFERROR(IF($C2376="","",VLOOKUP(FİLTRE!$C2376,'SKT LİSTESİ'!$F:$S,8,0)),"")</f>
        <v/>
      </c>
      <c r="H2376" s="131" t="str">
        <f ca="1">IF(E2376="","",IF($C2376="","",VLOOKUP(FİLTRE!$C2376,'SKT LİSTESİ'!$F:$S,9,0)))</f>
        <v/>
      </c>
      <c r="I2376" s="132" t="str">
        <f ca="1">IFERROR(IF($C2376="","",VLOOKUP(FİLTRE!$C2376,'SKT LİSTESİ'!$F:$S,10,0)),"")</f>
        <v/>
      </c>
      <c r="J2376" s="133" t="str">
        <f ca="1">IFERROR(IF($C2376="","",VLOOKUP(FİLTRE!$C2376,'SKT LİSTESİ'!$F:$S,11,0)),"")</f>
        <v/>
      </c>
      <c r="K2376" s="134" t="str">
        <f ca="1">IFERROR(IF($C2376="","",VLOOKUP(FİLTRE!$C2376,'SKT LİSTESİ'!$F:$S,12,0)),"")</f>
        <v/>
      </c>
      <c r="L2376" s="134" t="str">
        <f ca="1">IFERROR(IF($C2376="","",VLOOKUP(FİLTRE!$C2376,'SKT LİSTESİ'!$F:$S,13,0)),"")</f>
        <v/>
      </c>
      <c r="M2376" s="135" t="str">
        <f ca="1">IFERROR(IF($C2376="","",VLOOKUP(FİLTRE!$C2376,'SKT LİSTESİ'!$F:$AJ,14,0)),"")</f>
        <v/>
      </c>
      <c r="N2376" s="31" t="str">
        <f ca="1">IFERROR(IF($C2376="","",VLOOKUP(FİLTRE!$C2376,'SKT LİSTESİ'!$F:$AJ,22,0)),"")</f>
        <v/>
      </c>
      <c r="O2376" s="136" t="str">
        <f ca="1">IFERROR(IF($C2376="","",VLOOKUP(FİLTRE!$C2376,'SKT LİSTESİ'!$F:$AJ,23,0)),"")</f>
        <v/>
      </c>
      <c r="P2376" s="31"/>
      <c r="Q2376" s="31"/>
      <c r="R2376" s="137" t="str">
        <f ca="1">(IFERROR(IF($C2376="","",VLOOKUP(FİLTRE!$C2376,'SKT LİSTESİ'!$F:$AJ,15,0)),""))</f>
        <v/>
      </c>
      <c r="S2376" s="138" t="str">
        <f ca="1">IFERROR(IF($C2376="","",VLOOKUP(FİLTRE!$C2376,'SKT LİSTESİ'!$F:$AJ,16,0)),"")</f>
        <v/>
      </c>
      <c r="AF2376" s="179" t="str">
        <f t="shared" ca="1" si="146"/>
        <v/>
      </c>
      <c r="AG2376" s="179">
        <f t="shared" ca="1" si="147"/>
        <v>0</v>
      </c>
      <c r="AH2376" s="179">
        <f t="shared" ca="1" si="148"/>
        <v>0</v>
      </c>
    </row>
    <row r="2377" spans="2:34" ht="15.75" x14ac:dyDescent="0.25">
      <c r="B2377">
        <f t="shared" ca="1" si="145"/>
        <v>2365</v>
      </c>
      <c r="C2377" t="str">
        <f ca="1">IFERROR(VLOOKUP(B2377,'SKT LİSTESİ'!F:F,1,0),"")</f>
        <v/>
      </c>
      <c r="E2377" s="128" t="str">
        <f ca="1">IFERROR(IF($C2377="","",VLOOKUP(FİLTRE!$C2377,'SKT LİSTESİ'!$F:$S,5,0)),"")</f>
        <v/>
      </c>
      <c r="F2377" s="129" t="str">
        <f ca="1">IFERROR(IF($C2377="","",VLOOKUP(FİLTRE!$C2377,'SKT LİSTESİ'!$F:$S,7,0)),"")</f>
        <v/>
      </c>
      <c r="G2377" s="130" t="str">
        <f ca="1">IFERROR(IF($C2377="","",VLOOKUP(FİLTRE!$C2377,'SKT LİSTESİ'!$F:$S,8,0)),"")</f>
        <v/>
      </c>
      <c r="H2377" s="131" t="str">
        <f ca="1">IF(E2377="","",IF($C2377="","",VLOOKUP(FİLTRE!$C2377,'SKT LİSTESİ'!$F:$S,9,0)))</f>
        <v/>
      </c>
      <c r="I2377" s="132" t="str">
        <f ca="1">IFERROR(IF($C2377="","",VLOOKUP(FİLTRE!$C2377,'SKT LİSTESİ'!$F:$S,10,0)),"")</f>
        <v/>
      </c>
      <c r="J2377" s="133" t="str">
        <f ca="1">IFERROR(IF($C2377="","",VLOOKUP(FİLTRE!$C2377,'SKT LİSTESİ'!$F:$S,11,0)),"")</f>
        <v/>
      </c>
      <c r="K2377" s="134" t="str">
        <f ca="1">IFERROR(IF($C2377="","",VLOOKUP(FİLTRE!$C2377,'SKT LİSTESİ'!$F:$S,12,0)),"")</f>
        <v/>
      </c>
      <c r="L2377" s="134" t="str">
        <f ca="1">IFERROR(IF($C2377="","",VLOOKUP(FİLTRE!$C2377,'SKT LİSTESİ'!$F:$S,13,0)),"")</f>
        <v/>
      </c>
      <c r="M2377" s="135" t="str">
        <f ca="1">IFERROR(IF($C2377="","",VLOOKUP(FİLTRE!$C2377,'SKT LİSTESİ'!$F:$AJ,14,0)),"")</f>
        <v/>
      </c>
      <c r="N2377" s="31" t="str">
        <f ca="1">IFERROR(IF($C2377="","",VLOOKUP(FİLTRE!$C2377,'SKT LİSTESİ'!$F:$AJ,22,0)),"")</f>
        <v/>
      </c>
      <c r="O2377" s="136" t="str">
        <f ca="1">IFERROR(IF($C2377="","",VLOOKUP(FİLTRE!$C2377,'SKT LİSTESİ'!$F:$AJ,23,0)),"")</f>
        <v/>
      </c>
      <c r="P2377" s="31"/>
      <c r="Q2377" s="31"/>
      <c r="R2377" s="137" t="str">
        <f ca="1">(IFERROR(IF($C2377="","",VLOOKUP(FİLTRE!$C2377,'SKT LİSTESİ'!$F:$AJ,15,0)),""))</f>
        <v/>
      </c>
      <c r="S2377" s="138" t="str">
        <f ca="1">IFERROR(IF($C2377="","",VLOOKUP(FİLTRE!$C2377,'SKT LİSTESİ'!$F:$AJ,16,0)),"")</f>
        <v/>
      </c>
      <c r="AF2377" s="179" t="str">
        <f t="shared" ca="1" si="146"/>
        <v/>
      </c>
      <c r="AG2377" s="179">
        <f t="shared" ca="1" si="147"/>
        <v>0</v>
      </c>
      <c r="AH2377" s="179">
        <f t="shared" ca="1" si="148"/>
        <v>0</v>
      </c>
    </row>
    <row r="2378" spans="2:34" ht="15.75" x14ac:dyDescent="0.25">
      <c r="B2378">
        <f t="shared" ca="1" si="145"/>
        <v>2366</v>
      </c>
      <c r="C2378" t="str">
        <f ca="1">IFERROR(VLOOKUP(B2378,'SKT LİSTESİ'!F:F,1,0),"")</f>
        <v/>
      </c>
      <c r="E2378" s="128" t="str">
        <f ca="1">IFERROR(IF($C2378="","",VLOOKUP(FİLTRE!$C2378,'SKT LİSTESİ'!$F:$S,5,0)),"")</f>
        <v/>
      </c>
      <c r="F2378" s="129" t="str">
        <f ca="1">IFERROR(IF($C2378="","",VLOOKUP(FİLTRE!$C2378,'SKT LİSTESİ'!$F:$S,7,0)),"")</f>
        <v/>
      </c>
      <c r="G2378" s="130" t="str">
        <f ca="1">IFERROR(IF($C2378="","",VLOOKUP(FİLTRE!$C2378,'SKT LİSTESİ'!$F:$S,8,0)),"")</f>
        <v/>
      </c>
      <c r="H2378" s="131" t="str">
        <f ca="1">IF(E2378="","",IF($C2378="","",VLOOKUP(FİLTRE!$C2378,'SKT LİSTESİ'!$F:$S,9,0)))</f>
        <v/>
      </c>
      <c r="I2378" s="132" t="str">
        <f ca="1">IFERROR(IF($C2378="","",VLOOKUP(FİLTRE!$C2378,'SKT LİSTESİ'!$F:$S,10,0)),"")</f>
        <v/>
      </c>
      <c r="J2378" s="133" t="str">
        <f ca="1">IFERROR(IF($C2378="","",VLOOKUP(FİLTRE!$C2378,'SKT LİSTESİ'!$F:$S,11,0)),"")</f>
        <v/>
      </c>
      <c r="K2378" s="134" t="str">
        <f ca="1">IFERROR(IF($C2378="","",VLOOKUP(FİLTRE!$C2378,'SKT LİSTESİ'!$F:$S,12,0)),"")</f>
        <v/>
      </c>
      <c r="L2378" s="134" t="str">
        <f ca="1">IFERROR(IF($C2378="","",VLOOKUP(FİLTRE!$C2378,'SKT LİSTESİ'!$F:$S,13,0)),"")</f>
        <v/>
      </c>
      <c r="M2378" s="135" t="str">
        <f ca="1">IFERROR(IF($C2378="","",VLOOKUP(FİLTRE!$C2378,'SKT LİSTESİ'!$F:$AJ,14,0)),"")</f>
        <v/>
      </c>
      <c r="N2378" s="31" t="str">
        <f ca="1">IFERROR(IF($C2378="","",VLOOKUP(FİLTRE!$C2378,'SKT LİSTESİ'!$F:$AJ,22,0)),"")</f>
        <v/>
      </c>
      <c r="O2378" s="136" t="str">
        <f ca="1">IFERROR(IF($C2378="","",VLOOKUP(FİLTRE!$C2378,'SKT LİSTESİ'!$F:$AJ,23,0)),"")</f>
        <v/>
      </c>
      <c r="P2378" s="31"/>
      <c r="Q2378" s="31"/>
      <c r="R2378" s="137" t="str">
        <f ca="1">(IFERROR(IF($C2378="","",VLOOKUP(FİLTRE!$C2378,'SKT LİSTESİ'!$F:$AJ,15,0)),""))</f>
        <v/>
      </c>
      <c r="S2378" s="138" t="str">
        <f ca="1">IFERROR(IF($C2378="","",VLOOKUP(FİLTRE!$C2378,'SKT LİSTESİ'!$F:$AJ,16,0)),"")</f>
        <v/>
      </c>
      <c r="AF2378" s="179" t="str">
        <f t="shared" ca="1" si="146"/>
        <v/>
      </c>
      <c r="AG2378" s="179">
        <f t="shared" ca="1" si="147"/>
        <v>0</v>
      </c>
      <c r="AH2378" s="179">
        <f t="shared" ca="1" si="148"/>
        <v>0</v>
      </c>
    </row>
    <row r="2379" spans="2:34" ht="15.75" x14ac:dyDescent="0.25">
      <c r="B2379">
        <f t="shared" ca="1" si="145"/>
        <v>2367</v>
      </c>
      <c r="C2379" t="str">
        <f ca="1">IFERROR(VLOOKUP(B2379,'SKT LİSTESİ'!F:F,1,0),"")</f>
        <v/>
      </c>
      <c r="E2379" s="128" t="str">
        <f ca="1">IFERROR(IF($C2379="","",VLOOKUP(FİLTRE!$C2379,'SKT LİSTESİ'!$F:$S,5,0)),"")</f>
        <v/>
      </c>
      <c r="F2379" s="129" t="str">
        <f ca="1">IFERROR(IF($C2379="","",VLOOKUP(FİLTRE!$C2379,'SKT LİSTESİ'!$F:$S,7,0)),"")</f>
        <v/>
      </c>
      <c r="G2379" s="130" t="str">
        <f ca="1">IFERROR(IF($C2379="","",VLOOKUP(FİLTRE!$C2379,'SKT LİSTESİ'!$F:$S,8,0)),"")</f>
        <v/>
      </c>
      <c r="H2379" s="131" t="str">
        <f ca="1">IF(E2379="","",IF($C2379="","",VLOOKUP(FİLTRE!$C2379,'SKT LİSTESİ'!$F:$S,9,0)))</f>
        <v/>
      </c>
      <c r="I2379" s="132" t="str">
        <f ca="1">IFERROR(IF($C2379="","",VLOOKUP(FİLTRE!$C2379,'SKT LİSTESİ'!$F:$S,10,0)),"")</f>
        <v/>
      </c>
      <c r="J2379" s="133" t="str">
        <f ca="1">IFERROR(IF($C2379="","",VLOOKUP(FİLTRE!$C2379,'SKT LİSTESİ'!$F:$S,11,0)),"")</f>
        <v/>
      </c>
      <c r="K2379" s="134" t="str">
        <f ca="1">IFERROR(IF($C2379="","",VLOOKUP(FİLTRE!$C2379,'SKT LİSTESİ'!$F:$S,12,0)),"")</f>
        <v/>
      </c>
      <c r="L2379" s="134" t="str">
        <f ca="1">IFERROR(IF($C2379="","",VLOOKUP(FİLTRE!$C2379,'SKT LİSTESİ'!$F:$S,13,0)),"")</f>
        <v/>
      </c>
      <c r="M2379" s="135" t="str">
        <f ca="1">IFERROR(IF($C2379="","",VLOOKUP(FİLTRE!$C2379,'SKT LİSTESİ'!$F:$AJ,14,0)),"")</f>
        <v/>
      </c>
      <c r="N2379" s="31" t="str">
        <f ca="1">IFERROR(IF($C2379="","",VLOOKUP(FİLTRE!$C2379,'SKT LİSTESİ'!$F:$AJ,22,0)),"")</f>
        <v/>
      </c>
      <c r="O2379" s="136" t="str">
        <f ca="1">IFERROR(IF($C2379="","",VLOOKUP(FİLTRE!$C2379,'SKT LİSTESİ'!$F:$AJ,23,0)),"")</f>
        <v/>
      </c>
      <c r="P2379" s="31"/>
      <c r="Q2379" s="31"/>
      <c r="R2379" s="137" t="str">
        <f ca="1">(IFERROR(IF($C2379="","",VLOOKUP(FİLTRE!$C2379,'SKT LİSTESİ'!$F:$AJ,15,0)),""))</f>
        <v/>
      </c>
      <c r="S2379" s="138" t="str">
        <f ca="1">IFERROR(IF($C2379="","",VLOOKUP(FİLTRE!$C2379,'SKT LİSTESİ'!$F:$AJ,16,0)),"")</f>
        <v/>
      </c>
      <c r="AF2379" s="179" t="str">
        <f t="shared" ca="1" si="146"/>
        <v/>
      </c>
      <c r="AG2379" s="179">
        <f t="shared" ca="1" si="147"/>
        <v>0</v>
      </c>
      <c r="AH2379" s="179">
        <f t="shared" ca="1" si="148"/>
        <v>0</v>
      </c>
    </row>
    <row r="2380" spans="2:34" ht="15.75" x14ac:dyDescent="0.25">
      <c r="B2380">
        <f t="shared" ca="1" si="145"/>
        <v>2368</v>
      </c>
      <c r="C2380" t="str">
        <f ca="1">IFERROR(VLOOKUP(B2380,'SKT LİSTESİ'!F:F,1,0),"")</f>
        <v/>
      </c>
      <c r="E2380" s="128" t="str">
        <f ca="1">IFERROR(IF($C2380="","",VLOOKUP(FİLTRE!$C2380,'SKT LİSTESİ'!$F:$S,5,0)),"")</f>
        <v/>
      </c>
      <c r="F2380" s="129" t="str">
        <f ca="1">IFERROR(IF($C2380="","",VLOOKUP(FİLTRE!$C2380,'SKT LİSTESİ'!$F:$S,7,0)),"")</f>
        <v/>
      </c>
      <c r="G2380" s="130" t="str">
        <f ca="1">IFERROR(IF($C2380="","",VLOOKUP(FİLTRE!$C2380,'SKT LİSTESİ'!$F:$S,8,0)),"")</f>
        <v/>
      </c>
      <c r="H2380" s="131" t="str">
        <f ca="1">IF(E2380="","",IF($C2380="","",VLOOKUP(FİLTRE!$C2380,'SKT LİSTESİ'!$F:$S,9,0)))</f>
        <v/>
      </c>
      <c r="I2380" s="132" t="str">
        <f ca="1">IFERROR(IF($C2380="","",VLOOKUP(FİLTRE!$C2380,'SKT LİSTESİ'!$F:$S,10,0)),"")</f>
        <v/>
      </c>
      <c r="J2380" s="133" t="str">
        <f ca="1">IFERROR(IF($C2380="","",VLOOKUP(FİLTRE!$C2380,'SKT LİSTESİ'!$F:$S,11,0)),"")</f>
        <v/>
      </c>
      <c r="K2380" s="134" t="str">
        <f ca="1">IFERROR(IF($C2380="","",VLOOKUP(FİLTRE!$C2380,'SKT LİSTESİ'!$F:$S,12,0)),"")</f>
        <v/>
      </c>
      <c r="L2380" s="134" t="str">
        <f ca="1">IFERROR(IF($C2380="","",VLOOKUP(FİLTRE!$C2380,'SKT LİSTESİ'!$F:$S,13,0)),"")</f>
        <v/>
      </c>
      <c r="M2380" s="135" t="str">
        <f ca="1">IFERROR(IF($C2380="","",VLOOKUP(FİLTRE!$C2380,'SKT LİSTESİ'!$F:$AJ,14,0)),"")</f>
        <v/>
      </c>
      <c r="N2380" s="31" t="str">
        <f ca="1">IFERROR(IF($C2380="","",VLOOKUP(FİLTRE!$C2380,'SKT LİSTESİ'!$F:$AJ,22,0)),"")</f>
        <v/>
      </c>
      <c r="O2380" s="136" t="str">
        <f ca="1">IFERROR(IF($C2380="","",VLOOKUP(FİLTRE!$C2380,'SKT LİSTESİ'!$F:$AJ,23,0)),"")</f>
        <v/>
      </c>
      <c r="P2380" s="31"/>
      <c r="Q2380" s="31"/>
      <c r="R2380" s="137" t="str">
        <f ca="1">(IFERROR(IF($C2380="","",VLOOKUP(FİLTRE!$C2380,'SKT LİSTESİ'!$F:$AJ,15,0)),""))</f>
        <v/>
      </c>
      <c r="S2380" s="138" t="str">
        <f ca="1">IFERROR(IF($C2380="","",VLOOKUP(FİLTRE!$C2380,'SKT LİSTESİ'!$F:$AJ,16,0)),"")</f>
        <v/>
      </c>
      <c r="AF2380" s="179" t="str">
        <f t="shared" ca="1" si="146"/>
        <v/>
      </c>
      <c r="AG2380" s="179">
        <f t="shared" ca="1" si="147"/>
        <v>0</v>
      </c>
      <c r="AH2380" s="179">
        <f t="shared" ca="1" si="148"/>
        <v>0</v>
      </c>
    </row>
    <row r="2381" spans="2:34" ht="15.75" x14ac:dyDescent="0.25">
      <c r="B2381">
        <f t="shared" ca="1" si="145"/>
        <v>2369</v>
      </c>
      <c r="C2381" t="str">
        <f ca="1">IFERROR(VLOOKUP(B2381,'SKT LİSTESİ'!F:F,1,0),"")</f>
        <v/>
      </c>
      <c r="E2381" s="128" t="str">
        <f ca="1">IFERROR(IF($C2381="","",VLOOKUP(FİLTRE!$C2381,'SKT LİSTESİ'!$F:$S,5,0)),"")</f>
        <v/>
      </c>
      <c r="F2381" s="129" t="str">
        <f ca="1">IFERROR(IF($C2381="","",VLOOKUP(FİLTRE!$C2381,'SKT LİSTESİ'!$F:$S,7,0)),"")</f>
        <v/>
      </c>
      <c r="G2381" s="130" t="str">
        <f ca="1">IFERROR(IF($C2381="","",VLOOKUP(FİLTRE!$C2381,'SKT LİSTESİ'!$F:$S,8,0)),"")</f>
        <v/>
      </c>
      <c r="H2381" s="131" t="str">
        <f ca="1">IF(E2381="","",IF($C2381="","",VLOOKUP(FİLTRE!$C2381,'SKT LİSTESİ'!$F:$S,9,0)))</f>
        <v/>
      </c>
      <c r="I2381" s="132" t="str">
        <f ca="1">IFERROR(IF($C2381="","",VLOOKUP(FİLTRE!$C2381,'SKT LİSTESİ'!$F:$S,10,0)),"")</f>
        <v/>
      </c>
      <c r="J2381" s="133" t="str">
        <f ca="1">IFERROR(IF($C2381="","",VLOOKUP(FİLTRE!$C2381,'SKT LİSTESİ'!$F:$S,11,0)),"")</f>
        <v/>
      </c>
      <c r="K2381" s="134" t="str">
        <f ca="1">IFERROR(IF($C2381="","",VLOOKUP(FİLTRE!$C2381,'SKT LİSTESİ'!$F:$S,12,0)),"")</f>
        <v/>
      </c>
      <c r="L2381" s="134" t="str">
        <f ca="1">IFERROR(IF($C2381="","",VLOOKUP(FİLTRE!$C2381,'SKT LİSTESİ'!$F:$S,13,0)),"")</f>
        <v/>
      </c>
      <c r="M2381" s="135" t="str">
        <f ca="1">IFERROR(IF($C2381="","",VLOOKUP(FİLTRE!$C2381,'SKT LİSTESİ'!$F:$AJ,14,0)),"")</f>
        <v/>
      </c>
      <c r="N2381" s="31" t="str">
        <f ca="1">IFERROR(IF($C2381="","",VLOOKUP(FİLTRE!$C2381,'SKT LİSTESİ'!$F:$AJ,22,0)),"")</f>
        <v/>
      </c>
      <c r="O2381" s="136" t="str">
        <f ca="1">IFERROR(IF($C2381="","",VLOOKUP(FİLTRE!$C2381,'SKT LİSTESİ'!$F:$AJ,23,0)),"")</f>
        <v/>
      </c>
      <c r="P2381" s="31"/>
      <c r="Q2381" s="31"/>
      <c r="R2381" s="137" t="str">
        <f ca="1">(IFERROR(IF($C2381="","",VLOOKUP(FİLTRE!$C2381,'SKT LİSTESİ'!$F:$AJ,15,0)),""))</f>
        <v/>
      </c>
      <c r="S2381" s="138" t="str">
        <f ca="1">IFERROR(IF($C2381="","",VLOOKUP(FİLTRE!$C2381,'SKT LİSTESİ'!$F:$AJ,16,0)),"")</f>
        <v/>
      </c>
      <c r="AF2381" s="179" t="str">
        <f t="shared" ca="1" si="146"/>
        <v/>
      </c>
      <c r="AG2381" s="179">
        <f t="shared" ca="1" si="147"/>
        <v>0</v>
      </c>
      <c r="AH2381" s="179">
        <f t="shared" ca="1" si="148"/>
        <v>0</v>
      </c>
    </row>
    <row r="2382" spans="2:34" ht="15.75" x14ac:dyDescent="0.25">
      <c r="B2382">
        <f t="shared" ref="B2382:B2445" ca="1" si="149">IF($Y$2=1,(ROW()-12),"")</f>
        <v>2370</v>
      </c>
      <c r="C2382" t="str">
        <f ca="1">IFERROR(VLOOKUP(B2382,'SKT LİSTESİ'!F:F,1,0),"")</f>
        <v/>
      </c>
      <c r="E2382" s="128" t="str">
        <f ca="1">IFERROR(IF($C2382="","",VLOOKUP(FİLTRE!$C2382,'SKT LİSTESİ'!$F:$S,5,0)),"")</f>
        <v/>
      </c>
      <c r="F2382" s="129" t="str">
        <f ca="1">IFERROR(IF($C2382="","",VLOOKUP(FİLTRE!$C2382,'SKT LİSTESİ'!$F:$S,7,0)),"")</f>
        <v/>
      </c>
      <c r="G2382" s="130" t="str">
        <f ca="1">IFERROR(IF($C2382="","",VLOOKUP(FİLTRE!$C2382,'SKT LİSTESİ'!$F:$S,8,0)),"")</f>
        <v/>
      </c>
      <c r="H2382" s="131" t="str">
        <f ca="1">IF(E2382="","",IF($C2382="","",VLOOKUP(FİLTRE!$C2382,'SKT LİSTESİ'!$F:$S,9,0)))</f>
        <v/>
      </c>
      <c r="I2382" s="132" t="str">
        <f ca="1">IFERROR(IF($C2382="","",VLOOKUP(FİLTRE!$C2382,'SKT LİSTESİ'!$F:$S,10,0)),"")</f>
        <v/>
      </c>
      <c r="J2382" s="133" t="str">
        <f ca="1">IFERROR(IF($C2382="","",VLOOKUP(FİLTRE!$C2382,'SKT LİSTESİ'!$F:$S,11,0)),"")</f>
        <v/>
      </c>
      <c r="K2382" s="134" t="str">
        <f ca="1">IFERROR(IF($C2382="","",VLOOKUP(FİLTRE!$C2382,'SKT LİSTESİ'!$F:$S,12,0)),"")</f>
        <v/>
      </c>
      <c r="L2382" s="134" t="str">
        <f ca="1">IFERROR(IF($C2382="","",VLOOKUP(FİLTRE!$C2382,'SKT LİSTESİ'!$F:$S,13,0)),"")</f>
        <v/>
      </c>
      <c r="M2382" s="135" t="str">
        <f ca="1">IFERROR(IF($C2382="","",VLOOKUP(FİLTRE!$C2382,'SKT LİSTESİ'!$F:$AJ,14,0)),"")</f>
        <v/>
      </c>
      <c r="N2382" s="31" t="str">
        <f ca="1">IFERROR(IF($C2382="","",VLOOKUP(FİLTRE!$C2382,'SKT LİSTESİ'!$F:$AJ,22,0)),"")</f>
        <v/>
      </c>
      <c r="O2382" s="136" t="str">
        <f ca="1">IFERROR(IF($C2382="","",VLOOKUP(FİLTRE!$C2382,'SKT LİSTESİ'!$F:$AJ,23,0)),"")</f>
        <v/>
      </c>
      <c r="P2382" s="31"/>
      <c r="Q2382" s="31"/>
      <c r="R2382" s="137" t="str">
        <f ca="1">(IFERROR(IF($C2382="","",VLOOKUP(FİLTRE!$C2382,'SKT LİSTESİ'!$F:$AJ,15,0)),""))</f>
        <v/>
      </c>
      <c r="S2382" s="138" t="str">
        <f ca="1">IFERROR(IF($C2382="","",VLOOKUP(FİLTRE!$C2382,'SKT LİSTESİ'!$F:$AJ,16,0)),"")</f>
        <v/>
      </c>
      <c r="AF2382" s="179" t="str">
        <f t="shared" ref="AF2382:AF2445" ca="1" si="150">IF(E2382&lt;&gt;"SAYIM",K2382,
(IF(AND(E2382="SAYIM",R2382=0),0,(COUNTIFS(E:E,"SAYIM",F:F,F2382,R:R,"&gt;"&amp;0)))))</f>
        <v/>
      </c>
      <c r="AG2382" s="179">
        <f t="shared" ref="AG2382:AG2445" ca="1" si="151">IF(E2382="SAYIM",(IFERROR(R2382/AF2382,0)),0)</f>
        <v>0</v>
      </c>
      <c r="AH2382" s="179">
        <f t="shared" ref="AH2382:AH2445" ca="1" si="152">IF(E2382="SAYIM",(IFERROR(S2382/AF2382,0)),0)</f>
        <v>0</v>
      </c>
    </row>
    <row r="2383" spans="2:34" ht="15.75" x14ac:dyDescent="0.25">
      <c r="B2383">
        <f t="shared" ca="1" si="149"/>
        <v>2371</v>
      </c>
      <c r="C2383" t="str">
        <f ca="1">IFERROR(VLOOKUP(B2383,'SKT LİSTESİ'!F:F,1,0),"")</f>
        <v/>
      </c>
      <c r="E2383" s="128" t="str">
        <f ca="1">IFERROR(IF($C2383="","",VLOOKUP(FİLTRE!$C2383,'SKT LİSTESİ'!$F:$S,5,0)),"")</f>
        <v/>
      </c>
      <c r="F2383" s="129" t="str">
        <f ca="1">IFERROR(IF($C2383="","",VLOOKUP(FİLTRE!$C2383,'SKT LİSTESİ'!$F:$S,7,0)),"")</f>
        <v/>
      </c>
      <c r="G2383" s="130" t="str">
        <f ca="1">IFERROR(IF($C2383="","",VLOOKUP(FİLTRE!$C2383,'SKT LİSTESİ'!$F:$S,8,0)),"")</f>
        <v/>
      </c>
      <c r="H2383" s="131" t="str">
        <f ca="1">IF(E2383="","",IF($C2383="","",VLOOKUP(FİLTRE!$C2383,'SKT LİSTESİ'!$F:$S,9,0)))</f>
        <v/>
      </c>
      <c r="I2383" s="132" t="str">
        <f ca="1">IFERROR(IF($C2383="","",VLOOKUP(FİLTRE!$C2383,'SKT LİSTESİ'!$F:$S,10,0)),"")</f>
        <v/>
      </c>
      <c r="J2383" s="133" t="str">
        <f ca="1">IFERROR(IF($C2383="","",VLOOKUP(FİLTRE!$C2383,'SKT LİSTESİ'!$F:$S,11,0)),"")</f>
        <v/>
      </c>
      <c r="K2383" s="134" t="str">
        <f ca="1">IFERROR(IF($C2383="","",VLOOKUP(FİLTRE!$C2383,'SKT LİSTESİ'!$F:$S,12,0)),"")</f>
        <v/>
      </c>
      <c r="L2383" s="134" t="str">
        <f ca="1">IFERROR(IF($C2383="","",VLOOKUP(FİLTRE!$C2383,'SKT LİSTESİ'!$F:$S,13,0)),"")</f>
        <v/>
      </c>
      <c r="M2383" s="135" t="str">
        <f ca="1">IFERROR(IF($C2383="","",VLOOKUP(FİLTRE!$C2383,'SKT LİSTESİ'!$F:$AJ,14,0)),"")</f>
        <v/>
      </c>
      <c r="N2383" s="31" t="str">
        <f ca="1">IFERROR(IF($C2383="","",VLOOKUP(FİLTRE!$C2383,'SKT LİSTESİ'!$F:$AJ,22,0)),"")</f>
        <v/>
      </c>
      <c r="O2383" s="136" t="str">
        <f ca="1">IFERROR(IF($C2383="","",VLOOKUP(FİLTRE!$C2383,'SKT LİSTESİ'!$F:$AJ,23,0)),"")</f>
        <v/>
      </c>
      <c r="P2383" s="31"/>
      <c r="Q2383" s="31"/>
      <c r="R2383" s="137" t="str">
        <f ca="1">(IFERROR(IF($C2383="","",VLOOKUP(FİLTRE!$C2383,'SKT LİSTESİ'!$F:$AJ,15,0)),""))</f>
        <v/>
      </c>
      <c r="S2383" s="138" t="str">
        <f ca="1">IFERROR(IF($C2383="","",VLOOKUP(FİLTRE!$C2383,'SKT LİSTESİ'!$F:$AJ,16,0)),"")</f>
        <v/>
      </c>
      <c r="AF2383" s="179" t="str">
        <f t="shared" ca="1" si="150"/>
        <v/>
      </c>
      <c r="AG2383" s="179">
        <f t="shared" ca="1" si="151"/>
        <v>0</v>
      </c>
      <c r="AH2383" s="179">
        <f t="shared" ca="1" si="152"/>
        <v>0</v>
      </c>
    </row>
    <row r="2384" spans="2:34" ht="15.75" x14ac:dyDescent="0.25">
      <c r="B2384">
        <f t="shared" ca="1" si="149"/>
        <v>2372</v>
      </c>
      <c r="C2384" t="str">
        <f ca="1">IFERROR(VLOOKUP(B2384,'SKT LİSTESİ'!F:F,1,0),"")</f>
        <v/>
      </c>
      <c r="E2384" s="128" t="str">
        <f ca="1">IFERROR(IF($C2384="","",VLOOKUP(FİLTRE!$C2384,'SKT LİSTESİ'!$F:$S,5,0)),"")</f>
        <v/>
      </c>
      <c r="F2384" s="129" t="str">
        <f ca="1">IFERROR(IF($C2384="","",VLOOKUP(FİLTRE!$C2384,'SKT LİSTESİ'!$F:$S,7,0)),"")</f>
        <v/>
      </c>
      <c r="G2384" s="130" t="str">
        <f ca="1">IFERROR(IF($C2384="","",VLOOKUP(FİLTRE!$C2384,'SKT LİSTESİ'!$F:$S,8,0)),"")</f>
        <v/>
      </c>
      <c r="H2384" s="131" t="str">
        <f ca="1">IF(E2384="","",IF($C2384="","",VLOOKUP(FİLTRE!$C2384,'SKT LİSTESİ'!$F:$S,9,0)))</f>
        <v/>
      </c>
      <c r="I2384" s="132" t="str">
        <f ca="1">IFERROR(IF($C2384="","",VLOOKUP(FİLTRE!$C2384,'SKT LİSTESİ'!$F:$S,10,0)),"")</f>
        <v/>
      </c>
      <c r="J2384" s="133" t="str">
        <f ca="1">IFERROR(IF($C2384="","",VLOOKUP(FİLTRE!$C2384,'SKT LİSTESİ'!$F:$S,11,0)),"")</f>
        <v/>
      </c>
      <c r="K2384" s="134" t="str">
        <f ca="1">IFERROR(IF($C2384="","",VLOOKUP(FİLTRE!$C2384,'SKT LİSTESİ'!$F:$S,12,0)),"")</f>
        <v/>
      </c>
      <c r="L2384" s="134" t="str">
        <f ca="1">IFERROR(IF($C2384="","",VLOOKUP(FİLTRE!$C2384,'SKT LİSTESİ'!$F:$S,13,0)),"")</f>
        <v/>
      </c>
      <c r="M2384" s="135" t="str">
        <f ca="1">IFERROR(IF($C2384="","",VLOOKUP(FİLTRE!$C2384,'SKT LİSTESİ'!$F:$AJ,14,0)),"")</f>
        <v/>
      </c>
      <c r="N2384" s="31" t="str">
        <f ca="1">IFERROR(IF($C2384="","",VLOOKUP(FİLTRE!$C2384,'SKT LİSTESİ'!$F:$AJ,22,0)),"")</f>
        <v/>
      </c>
      <c r="O2384" s="136" t="str">
        <f ca="1">IFERROR(IF($C2384="","",VLOOKUP(FİLTRE!$C2384,'SKT LİSTESİ'!$F:$AJ,23,0)),"")</f>
        <v/>
      </c>
      <c r="P2384" s="31"/>
      <c r="Q2384" s="31"/>
      <c r="R2384" s="137" t="str">
        <f ca="1">(IFERROR(IF($C2384="","",VLOOKUP(FİLTRE!$C2384,'SKT LİSTESİ'!$F:$AJ,15,0)),""))</f>
        <v/>
      </c>
      <c r="S2384" s="138" t="str">
        <f ca="1">IFERROR(IF($C2384="","",VLOOKUP(FİLTRE!$C2384,'SKT LİSTESİ'!$F:$AJ,16,0)),"")</f>
        <v/>
      </c>
      <c r="AF2384" s="179" t="str">
        <f t="shared" ca="1" si="150"/>
        <v/>
      </c>
      <c r="AG2384" s="179">
        <f t="shared" ca="1" si="151"/>
        <v>0</v>
      </c>
      <c r="AH2384" s="179">
        <f t="shared" ca="1" si="152"/>
        <v>0</v>
      </c>
    </row>
    <row r="2385" spans="2:34" ht="15.75" x14ac:dyDescent="0.25">
      <c r="B2385">
        <f t="shared" ca="1" si="149"/>
        <v>2373</v>
      </c>
      <c r="C2385" t="str">
        <f ca="1">IFERROR(VLOOKUP(B2385,'SKT LİSTESİ'!F:F,1,0),"")</f>
        <v/>
      </c>
      <c r="E2385" s="128" t="str">
        <f ca="1">IFERROR(IF($C2385="","",VLOOKUP(FİLTRE!$C2385,'SKT LİSTESİ'!$F:$S,5,0)),"")</f>
        <v/>
      </c>
      <c r="F2385" s="129" t="str">
        <f ca="1">IFERROR(IF($C2385="","",VLOOKUP(FİLTRE!$C2385,'SKT LİSTESİ'!$F:$S,7,0)),"")</f>
        <v/>
      </c>
      <c r="G2385" s="130" t="str">
        <f ca="1">IFERROR(IF($C2385="","",VLOOKUP(FİLTRE!$C2385,'SKT LİSTESİ'!$F:$S,8,0)),"")</f>
        <v/>
      </c>
      <c r="H2385" s="131" t="str">
        <f ca="1">IF(E2385="","",IF($C2385="","",VLOOKUP(FİLTRE!$C2385,'SKT LİSTESİ'!$F:$S,9,0)))</f>
        <v/>
      </c>
      <c r="I2385" s="132" t="str">
        <f ca="1">IFERROR(IF($C2385="","",VLOOKUP(FİLTRE!$C2385,'SKT LİSTESİ'!$F:$S,10,0)),"")</f>
        <v/>
      </c>
      <c r="J2385" s="133" t="str">
        <f ca="1">IFERROR(IF($C2385="","",VLOOKUP(FİLTRE!$C2385,'SKT LİSTESİ'!$F:$S,11,0)),"")</f>
        <v/>
      </c>
      <c r="K2385" s="134" t="str">
        <f ca="1">IFERROR(IF($C2385="","",VLOOKUP(FİLTRE!$C2385,'SKT LİSTESİ'!$F:$S,12,0)),"")</f>
        <v/>
      </c>
      <c r="L2385" s="134" t="str">
        <f ca="1">IFERROR(IF($C2385="","",VLOOKUP(FİLTRE!$C2385,'SKT LİSTESİ'!$F:$S,13,0)),"")</f>
        <v/>
      </c>
      <c r="M2385" s="135" t="str">
        <f ca="1">IFERROR(IF($C2385="","",VLOOKUP(FİLTRE!$C2385,'SKT LİSTESİ'!$F:$AJ,14,0)),"")</f>
        <v/>
      </c>
      <c r="N2385" s="31" t="str">
        <f ca="1">IFERROR(IF($C2385="","",VLOOKUP(FİLTRE!$C2385,'SKT LİSTESİ'!$F:$AJ,22,0)),"")</f>
        <v/>
      </c>
      <c r="O2385" s="136" t="str">
        <f ca="1">IFERROR(IF($C2385="","",VLOOKUP(FİLTRE!$C2385,'SKT LİSTESİ'!$F:$AJ,23,0)),"")</f>
        <v/>
      </c>
      <c r="P2385" s="31"/>
      <c r="Q2385" s="31"/>
      <c r="R2385" s="137" t="str">
        <f ca="1">(IFERROR(IF($C2385="","",VLOOKUP(FİLTRE!$C2385,'SKT LİSTESİ'!$F:$AJ,15,0)),""))</f>
        <v/>
      </c>
      <c r="S2385" s="138" t="str">
        <f ca="1">IFERROR(IF($C2385="","",VLOOKUP(FİLTRE!$C2385,'SKT LİSTESİ'!$F:$AJ,16,0)),"")</f>
        <v/>
      </c>
      <c r="AF2385" s="179" t="str">
        <f t="shared" ca="1" si="150"/>
        <v/>
      </c>
      <c r="AG2385" s="179">
        <f t="shared" ca="1" si="151"/>
        <v>0</v>
      </c>
      <c r="AH2385" s="179">
        <f t="shared" ca="1" si="152"/>
        <v>0</v>
      </c>
    </row>
    <row r="2386" spans="2:34" ht="15.75" x14ac:dyDescent="0.25">
      <c r="B2386">
        <f t="shared" ca="1" si="149"/>
        <v>2374</v>
      </c>
      <c r="C2386" t="str">
        <f ca="1">IFERROR(VLOOKUP(B2386,'SKT LİSTESİ'!F:F,1,0),"")</f>
        <v/>
      </c>
      <c r="E2386" s="128" t="str">
        <f ca="1">IFERROR(IF($C2386="","",VLOOKUP(FİLTRE!$C2386,'SKT LİSTESİ'!$F:$S,5,0)),"")</f>
        <v/>
      </c>
      <c r="F2386" s="129" t="str">
        <f ca="1">IFERROR(IF($C2386="","",VLOOKUP(FİLTRE!$C2386,'SKT LİSTESİ'!$F:$S,7,0)),"")</f>
        <v/>
      </c>
      <c r="G2386" s="130" t="str">
        <f ca="1">IFERROR(IF($C2386="","",VLOOKUP(FİLTRE!$C2386,'SKT LİSTESİ'!$F:$S,8,0)),"")</f>
        <v/>
      </c>
      <c r="H2386" s="131" t="str">
        <f ca="1">IF(E2386="","",IF($C2386="","",VLOOKUP(FİLTRE!$C2386,'SKT LİSTESİ'!$F:$S,9,0)))</f>
        <v/>
      </c>
      <c r="I2386" s="132" t="str">
        <f ca="1">IFERROR(IF($C2386="","",VLOOKUP(FİLTRE!$C2386,'SKT LİSTESİ'!$F:$S,10,0)),"")</f>
        <v/>
      </c>
      <c r="J2386" s="133" t="str">
        <f ca="1">IFERROR(IF($C2386="","",VLOOKUP(FİLTRE!$C2386,'SKT LİSTESİ'!$F:$S,11,0)),"")</f>
        <v/>
      </c>
      <c r="K2386" s="134" t="str">
        <f ca="1">IFERROR(IF($C2386="","",VLOOKUP(FİLTRE!$C2386,'SKT LİSTESİ'!$F:$S,12,0)),"")</f>
        <v/>
      </c>
      <c r="L2386" s="134" t="str">
        <f ca="1">IFERROR(IF($C2386="","",VLOOKUP(FİLTRE!$C2386,'SKT LİSTESİ'!$F:$S,13,0)),"")</f>
        <v/>
      </c>
      <c r="M2386" s="135" t="str">
        <f ca="1">IFERROR(IF($C2386="","",VLOOKUP(FİLTRE!$C2386,'SKT LİSTESİ'!$F:$AJ,14,0)),"")</f>
        <v/>
      </c>
      <c r="N2386" s="31" t="str">
        <f ca="1">IFERROR(IF($C2386="","",VLOOKUP(FİLTRE!$C2386,'SKT LİSTESİ'!$F:$AJ,22,0)),"")</f>
        <v/>
      </c>
      <c r="O2386" s="136" t="str">
        <f ca="1">IFERROR(IF($C2386="","",VLOOKUP(FİLTRE!$C2386,'SKT LİSTESİ'!$F:$AJ,23,0)),"")</f>
        <v/>
      </c>
      <c r="P2386" s="31"/>
      <c r="Q2386" s="31"/>
      <c r="R2386" s="137" t="str">
        <f ca="1">(IFERROR(IF($C2386="","",VLOOKUP(FİLTRE!$C2386,'SKT LİSTESİ'!$F:$AJ,15,0)),""))</f>
        <v/>
      </c>
      <c r="S2386" s="138" t="str">
        <f ca="1">IFERROR(IF($C2386="","",VLOOKUP(FİLTRE!$C2386,'SKT LİSTESİ'!$F:$AJ,16,0)),"")</f>
        <v/>
      </c>
      <c r="AF2386" s="179" t="str">
        <f t="shared" ca="1" si="150"/>
        <v/>
      </c>
      <c r="AG2386" s="179">
        <f t="shared" ca="1" si="151"/>
        <v>0</v>
      </c>
      <c r="AH2386" s="179">
        <f t="shared" ca="1" si="152"/>
        <v>0</v>
      </c>
    </row>
    <row r="2387" spans="2:34" ht="15.75" x14ac:dyDescent="0.25">
      <c r="B2387">
        <f t="shared" ca="1" si="149"/>
        <v>2375</v>
      </c>
      <c r="C2387" t="str">
        <f ca="1">IFERROR(VLOOKUP(B2387,'SKT LİSTESİ'!F:F,1,0),"")</f>
        <v/>
      </c>
      <c r="E2387" s="128" t="str">
        <f ca="1">IFERROR(IF($C2387="","",VLOOKUP(FİLTRE!$C2387,'SKT LİSTESİ'!$F:$S,5,0)),"")</f>
        <v/>
      </c>
      <c r="F2387" s="129" t="str">
        <f ca="1">IFERROR(IF($C2387="","",VLOOKUP(FİLTRE!$C2387,'SKT LİSTESİ'!$F:$S,7,0)),"")</f>
        <v/>
      </c>
      <c r="G2387" s="130" t="str">
        <f ca="1">IFERROR(IF($C2387="","",VLOOKUP(FİLTRE!$C2387,'SKT LİSTESİ'!$F:$S,8,0)),"")</f>
        <v/>
      </c>
      <c r="H2387" s="131" t="str">
        <f ca="1">IF(E2387="","",IF($C2387="","",VLOOKUP(FİLTRE!$C2387,'SKT LİSTESİ'!$F:$S,9,0)))</f>
        <v/>
      </c>
      <c r="I2387" s="132" t="str">
        <f ca="1">IFERROR(IF($C2387="","",VLOOKUP(FİLTRE!$C2387,'SKT LİSTESİ'!$F:$S,10,0)),"")</f>
        <v/>
      </c>
      <c r="J2387" s="133" t="str">
        <f ca="1">IFERROR(IF($C2387="","",VLOOKUP(FİLTRE!$C2387,'SKT LİSTESİ'!$F:$S,11,0)),"")</f>
        <v/>
      </c>
      <c r="K2387" s="134" t="str">
        <f ca="1">IFERROR(IF($C2387="","",VLOOKUP(FİLTRE!$C2387,'SKT LİSTESİ'!$F:$S,12,0)),"")</f>
        <v/>
      </c>
      <c r="L2387" s="134" t="str">
        <f ca="1">IFERROR(IF($C2387="","",VLOOKUP(FİLTRE!$C2387,'SKT LİSTESİ'!$F:$S,13,0)),"")</f>
        <v/>
      </c>
      <c r="M2387" s="135" t="str">
        <f ca="1">IFERROR(IF($C2387="","",VLOOKUP(FİLTRE!$C2387,'SKT LİSTESİ'!$F:$AJ,14,0)),"")</f>
        <v/>
      </c>
      <c r="N2387" s="31" t="str">
        <f ca="1">IFERROR(IF($C2387="","",VLOOKUP(FİLTRE!$C2387,'SKT LİSTESİ'!$F:$AJ,22,0)),"")</f>
        <v/>
      </c>
      <c r="O2387" s="136" t="str">
        <f ca="1">IFERROR(IF($C2387="","",VLOOKUP(FİLTRE!$C2387,'SKT LİSTESİ'!$F:$AJ,23,0)),"")</f>
        <v/>
      </c>
      <c r="P2387" s="31"/>
      <c r="Q2387" s="31"/>
      <c r="R2387" s="137" t="str">
        <f ca="1">(IFERROR(IF($C2387="","",VLOOKUP(FİLTRE!$C2387,'SKT LİSTESİ'!$F:$AJ,15,0)),""))</f>
        <v/>
      </c>
      <c r="S2387" s="138" t="str">
        <f ca="1">IFERROR(IF($C2387="","",VLOOKUP(FİLTRE!$C2387,'SKT LİSTESİ'!$F:$AJ,16,0)),"")</f>
        <v/>
      </c>
      <c r="AF2387" s="179" t="str">
        <f t="shared" ca="1" si="150"/>
        <v/>
      </c>
      <c r="AG2387" s="179">
        <f t="shared" ca="1" si="151"/>
        <v>0</v>
      </c>
      <c r="AH2387" s="179">
        <f t="shared" ca="1" si="152"/>
        <v>0</v>
      </c>
    </row>
    <row r="2388" spans="2:34" ht="15.75" x14ac:dyDescent="0.25">
      <c r="B2388">
        <f t="shared" ca="1" si="149"/>
        <v>2376</v>
      </c>
      <c r="C2388" t="str">
        <f ca="1">IFERROR(VLOOKUP(B2388,'SKT LİSTESİ'!F:F,1,0),"")</f>
        <v/>
      </c>
      <c r="E2388" s="128" t="str">
        <f ca="1">IFERROR(IF($C2388="","",VLOOKUP(FİLTRE!$C2388,'SKT LİSTESİ'!$F:$S,5,0)),"")</f>
        <v/>
      </c>
      <c r="F2388" s="129" t="str">
        <f ca="1">IFERROR(IF($C2388="","",VLOOKUP(FİLTRE!$C2388,'SKT LİSTESİ'!$F:$S,7,0)),"")</f>
        <v/>
      </c>
      <c r="G2388" s="130" t="str">
        <f ca="1">IFERROR(IF($C2388="","",VLOOKUP(FİLTRE!$C2388,'SKT LİSTESİ'!$F:$S,8,0)),"")</f>
        <v/>
      </c>
      <c r="H2388" s="131" t="str">
        <f ca="1">IF(E2388="","",IF($C2388="","",VLOOKUP(FİLTRE!$C2388,'SKT LİSTESİ'!$F:$S,9,0)))</f>
        <v/>
      </c>
      <c r="I2388" s="132" t="str">
        <f ca="1">IFERROR(IF($C2388="","",VLOOKUP(FİLTRE!$C2388,'SKT LİSTESİ'!$F:$S,10,0)),"")</f>
        <v/>
      </c>
      <c r="J2388" s="133" t="str">
        <f ca="1">IFERROR(IF($C2388="","",VLOOKUP(FİLTRE!$C2388,'SKT LİSTESİ'!$F:$S,11,0)),"")</f>
        <v/>
      </c>
      <c r="K2388" s="134" t="str">
        <f ca="1">IFERROR(IF($C2388="","",VLOOKUP(FİLTRE!$C2388,'SKT LİSTESİ'!$F:$S,12,0)),"")</f>
        <v/>
      </c>
      <c r="L2388" s="134" t="str">
        <f ca="1">IFERROR(IF($C2388="","",VLOOKUP(FİLTRE!$C2388,'SKT LİSTESİ'!$F:$S,13,0)),"")</f>
        <v/>
      </c>
      <c r="M2388" s="135" t="str">
        <f ca="1">IFERROR(IF($C2388="","",VLOOKUP(FİLTRE!$C2388,'SKT LİSTESİ'!$F:$AJ,14,0)),"")</f>
        <v/>
      </c>
      <c r="N2388" s="31" t="str">
        <f ca="1">IFERROR(IF($C2388="","",VLOOKUP(FİLTRE!$C2388,'SKT LİSTESİ'!$F:$AJ,22,0)),"")</f>
        <v/>
      </c>
      <c r="O2388" s="136" t="str">
        <f ca="1">IFERROR(IF($C2388="","",VLOOKUP(FİLTRE!$C2388,'SKT LİSTESİ'!$F:$AJ,23,0)),"")</f>
        <v/>
      </c>
      <c r="P2388" s="31"/>
      <c r="Q2388" s="31"/>
      <c r="R2388" s="137" t="str">
        <f ca="1">(IFERROR(IF($C2388="","",VLOOKUP(FİLTRE!$C2388,'SKT LİSTESİ'!$F:$AJ,15,0)),""))</f>
        <v/>
      </c>
      <c r="S2388" s="138" t="str">
        <f ca="1">IFERROR(IF($C2388="","",VLOOKUP(FİLTRE!$C2388,'SKT LİSTESİ'!$F:$AJ,16,0)),"")</f>
        <v/>
      </c>
      <c r="AF2388" s="179" t="str">
        <f t="shared" ca="1" si="150"/>
        <v/>
      </c>
      <c r="AG2388" s="179">
        <f t="shared" ca="1" si="151"/>
        <v>0</v>
      </c>
      <c r="AH2388" s="179">
        <f t="shared" ca="1" si="152"/>
        <v>0</v>
      </c>
    </row>
    <row r="2389" spans="2:34" ht="15.75" x14ac:dyDescent="0.25">
      <c r="B2389">
        <f t="shared" ca="1" si="149"/>
        <v>2377</v>
      </c>
      <c r="C2389" t="str">
        <f ca="1">IFERROR(VLOOKUP(B2389,'SKT LİSTESİ'!F:F,1,0),"")</f>
        <v/>
      </c>
      <c r="E2389" s="128" t="str">
        <f ca="1">IFERROR(IF($C2389="","",VLOOKUP(FİLTRE!$C2389,'SKT LİSTESİ'!$F:$S,5,0)),"")</f>
        <v/>
      </c>
      <c r="F2389" s="129" t="str">
        <f ca="1">IFERROR(IF($C2389="","",VLOOKUP(FİLTRE!$C2389,'SKT LİSTESİ'!$F:$S,7,0)),"")</f>
        <v/>
      </c>
      <c r="G2389" s="130" t="str">
        <f ca="1">IFERROR(IF($C2389="","",VLOOKUP(FİLTRE!$C2389,'SKT LİSTESİ'!$F:$S,8,0)),"")</f>
        <v/>
      </c>
      <c r="H2389" s="131" t="str">
        <f ca="1">IF(E2389="","",IF($C2389="","",VLOOKUP(FİLTRE!$C2389,'SKT LİSTESİ'!$F:$S,9,0)))</f>
        <v/>
      </c>
      <c r="I2389" s="132" t="str">
        <f ca="1">IFERROR(IF($C2389="","",VLOOKUP(FİLTRE!$C2389,'SKT LİSTESİ'!$F:$S,10,0)),"")</f>
        <v/>
      </c>
      <c r="J2389" s="133" t="str">
        <f ca="1">IFERROR(IF($C2389="","",VLOOKUP(FİLTRE!$C2389,'SKT LİSTESİ'!$F:$S,11,0)),"")</f>
        <v/>
      </c>
      <c r="K2389" s="134" t="str">
        <f ca="1">IFERROR(IF($C2389="","",VLOOKUP(FİLTRE!$C2389,'SKT LİSTESİ'!$F:$S,12,0)),"")</f>
        <v/>
      </c>
      <c r="L2389" s="134" t="str">
        <f ca="1">IFERROR(IF($C2389="","",VLOOKUP(FİLTRE!$C2389,'SKT LİSTESİ'!$F:$S,13,0)),"")</f>
        <v/>
      </c>
      <c r="M2389" s="135" t="str">
        <f ca="1">IFERROR(IF($C2389="","",VLOOKUP(FİLTRE!$C2389,'SKT LİSTESİ'!$F:$AJ,14,0)),"")</f>
        <v/>
      </c>
      <c r="N2389" s="31" t="str">
        <f ca="1">IFERROR(IF($C2389="","",VLOOKUP(FİLTRE!$C2389,'SKT LİSTESİ'!$F:$AJ,22,0)),"")</f>
        <v/>
      </c>
      <c r="O2389" s="136" t="str">
        <f ca="1">IFERROR(IF($C2389="","",VLOOKUP(FİLTRE!$C2389,'SKT LİSTESİ'!$F:$AJ,23,0)),"")</f>
        <v/>
      </c>
      <c r="P2389" s="31"/>
      <c r="Q2389" s="31"/>
      <c r="R2389" s="137" t="str">
        <f ca="1">(IFERROR(IF($C2389="","",VLOOKUP(FİLTRE!$C2389,'SKT LİSTESİ'!$F:$AJ,15,0)),""))</f>
        <v/>
      </c>
      <c r="S2389" s="138" t="str">
        <f ca="1">IFERROR(IF($C2389="","",VLOOKUP(FİLTRE!$C2389,'SKT LİSTESİ'!$F:$AJ,16,0)),"")</f>
        <v/>
      </c>
      <c r="AF2389" s="179" t="str">
        <f t="shared" ca="1" si="150"/>
        <v/>
      </c>
      <c r="AG2389" s="179">
        <f t="shared" ca="1" si="151"/>
        <v>0</v>
      </c>
      <c r="AH2389" s="179">
        <f t="shared" ca="1" si="152"/>
        <v>0</v>
      </c>
    </row>
    <row r="2390" spans="2:34" ht="15.75" x14ac:dyDescent="0.25">
      <c r="B2390">
        <f t="shared" ca="1" si="149"/>
        <v>2378</v>
      </c>
      <c r="C2390" t="str">
        <f ca="1">IFERROR(VLOOKUP(B2390,'SKT LİSTESİ'!F:F,1,0),"")</f>
        <v/>
      </c>
      <c r="E2390" s="128" t="str">
        <f ca="1">IFERROR(IF($C2390="","",VLOOKUP(FİLTRE!$C2390,'SKT LİSTESİ'!$F:$S,5,0)),"")</f>
        <v/>
      </c>
      <c r="F2390" s="129" t="str">
        <f ca="1">IFERROR(IF($C2390="","",VLOOKUP(FİLTRE!$C2390,'SKT LİSTESİ'!$F:$S,7,0)),"")</f>
        <v/>
      </c>
      <c r="G2390" s="130" t="str">
        <f ca="1">IFERROR(IF($C2390="","",VLOOKUP(FİLTRE!$C2390,'SKT LİSTESİ'!$F:$S,8,0)),"")</f>
        <v/>
      </c>
      <c r="H2390" s="131" t="str">
        <f ca="1">IF(E2390="","",IF($C2390="","",VLOOKUP(FİLTRE!$C2390,'SKT LİSTESİ'!$F:$S,9,0)))</f>
        <v/>
      </c>
      <c r="I2390" s="132" t="str">
        <f ca="1">IFERROR(IF($C2390="","",VLOOKUP(FİLTRE!$C2390,'SKT LİSTESİ'!$F:$S,10,0)),"")</f>
        <v/>
      </c>
      <c r="J2390" s="133" t="str">
        <f ca="1">IFERROR(IF($C2390="","",VLOOKUP(FİLTRE!$C2390,'SKT LİSTESİ'!$F:$S,11,0)),"")</f>
        <v/>
      </c>
      <c r="K2390" s="134" t="str">
        <f ca="1">IFERROR(IF($C2390="","",VLOOKUP(FİLTRE!$C2390,'SKT LİSTESİ'!$F:$S,12,0)),"")</f>
        <v/>
      </c>
      <c r="L2390" s="134" t="str">
        <f ca="1">IFERROR(IF($C2390="","",VLOOKUP(FİLTRE!$C2390,'SKT LİSTESİ'!$F:$S,13,0)),"")</f>
        <v/>
      </c>
      <c r="M2390" s="135" t="str">
        <f ca="1">IFERROR(IF($C2390="","",VLOOKUP(FİLTRE!$C2390,'SKT LİSTESİ'!$F:$AJ,14,0)),"")</f>
        <v/>
      </c>
      <c r="N2390" s="31" t="str">
        <f ca="1">IFERROR(IF($C2390="","",VLOOKUP(FİLTRE!$C2390,'SKT LİSTESİ'!$F:$AJ,22,0)),"")</f>
        <v/>
      </c>
      <c r="O2390" s="136" t="str">
        <f ca="1">IFERROR(IF($C2390="","",VLOOKUP(FİLTRE!$C2390,'SKT LİSTESİ'!$F:$AJ,23,0)),"")</f>
        <v/>
      </c>
      <c r="P2390" s="31"/>
      <c r="Q2390" s="31"/>
      <c r="R2390" s="137" t="str">
        <f ca="1">(IFERROR(IF($C2390="","",VLOOKUP(FİLTRE!$C2390,'SKT LİSTESİ'!$F:$AJ,15,0)),""))</f>
        <v/>
      </c>
      <c r="S2390" s="138" t="str">
        <f ca="1">IFERROR(IF($C2390="","",VLOOKUP(FİLTRE!$C2390,'SKT LİSTESİ'!$F:$AJ,16,0)),"")</f>
        <v/>
      </c>
      <c r="AF2390" s="179" t="str">
        <f t="shared" ca="1" si="150"/>
        <v/>
      </c>
      <c r="AG2390" s="179">
        <f t="shared" ca="1" si="151"/>
        <v>0</v>
      </c>
      <c r="AH2390" s="179">
        <f t="shared" ca="1" si="152"/>
        <v>0</v>
      </c>
    </row>
    <row r="2391" spans="2:34" ht="15.75" x14ac:dyDescent="0.25">
      <c r="B2391">
        <f t="shared" ca="1" si="149"/>
        <v>2379</v>
      </c>
      <c r="C2391" t="str">
        <f ca="1">IFERROR(VLOOKUP(B2391,'SKT LİSTESİ'!F:F,1,0),"")</f>
        <v/>
      </c>
      <c r="E2391" s="128" t="str">
        <f ca="1">IFERROR(IF($C2391="","",VLOOKUP(FİLTRE!$C2391,'SKT LİSTESİ'!$F:$S,5,0)),"")</f>
        <v/>
      </c>
      <c r="F2391" s="129" t="str">
        <f ca="1">IFERROR(IF($C2391="","",VLOOKUP(FİLTRE!$C2391,'SKT LİSTESİ'!$F:$S,7,0)),"")</f>
        <v/>
      </c>
      <c r="G2391" s="130" t="str">
        <f ca="1">IFERROR(IF($C2391="","",VLOOKUP(FİLTRE!$C2391,'SKT LİSTESİ'!$F:$S,8,0)),"")</f>
        <v/>
      </c>
      <c r="H2391" s="131" t="str">
        <f ca="1">IF(E2391="","",IF($C2391="","",VLOOKUP(FİLTRE!$C2391,'SKT LİSTESİ'!$F:$S,9,0)))</f>
        <v/>
      </c>
      <c r="I2391" s="132" t="str">
        <f ca="1">IFERROR(IF($C2391="","",VLOOKUP(FİLTRE!$C2391,'SKT LİSTESİ'!$F:$S,10,0)),"")</f>
        <v/>
      </c>
      <c r="J2391" s="133" t="str">
        <f ca="1">IFERROR(IF($C2391="","",VLOOKUP(FİLTRE!$C2391,'SKT LİSTESİ'!$F:$S,11,0)),"")</f>
        <v/>
      </c>
      <c r="K2391" s="134" t="str">
        <f ca="1">IFERROR(IF($C2391="","",VLOOKUP(FİLTRE!$C2391,'SKT LİSTESİ'!$F:$S,12,0)),"")</f>
        <v/>
      </c>
      <c r="L2391" s="134" t="str">
        <f ca="1">IFERROR(IF($C2391="","",VLOOKUP(FİLTRE!$C2391,'SKT LİSTESİ'!$F:$S,13,0)),"")</f>
        <v/>
      </c>
      <c r="M2391" s="135" t="str">
        <f ca="1">IFERROR(IF($C2391="","",VLOOKUP(FİLTRE!$C2391,'SKT LİSTESİ'!$F:$AJ,14,0)),"")</f>
        <v/>
      </c>
      <c r="N2391" s="31" t="str">
        <f ca="1">IFERROR(IF($C2391="","",VLOOKUP(FİLTRE!$C2391,'SKT LİSTESİ'!$F:$AJ,22,0)),"")</f>
        <v/>
      </c>
      <c r="O2391" s="136" t="str">
        <f ca="1">IFERROR(IF($C2391="","",VLOOKUP(FİLTRE!$C2391,'SKT LİSTESİ'!$F:$AJ,23,0)),"")</f>
        <v/>
      </c>
      <c r="P2391" s="31"/>
      <c r="Q2391" s="31"/>
      <c r="R2391" s="137" t="str">
        <f ca="1">(IFERROR(IF($C2391="","",VLOOKUP(FİLTRE!$C2391,'SKT LİSTESİ'!$F:$AJ,15,0)),""))</f>
        <v/>
      </c>
      <c r="S2391" s="138" t="str">
        <f ca="1">IFERROR(IF($C2391="","",VLOOKUP(FİLTRE!$C2391,'SKT LİSTESİ'!$F:$AJ,16,0)),"")</f>
        <v/>
      </c>
      <c r="AF2391" s="179" t="str">
        <f t="shared" ca="1" si="150"/>
        <v/>
      </c>
      <c r="AG2391" s="179">
        <f t="shared" ca="1" si="151"/>
        <v>0</v>
      </c>
      <c r="AH2391" s="179">
        <f t="shared" ca="1" si="152"/>
        <v>0</v>
      </c>
    </row>
    <row r="2392" spans="2:34" ht="15.75" x14ac:dyDescent="0.25">
      <c r="B2392">
        <f t="shared" ca="1" si="149"/>
        <v>2380</v>
      </c>
      <c r="C2392" t="str">
        <f ca="1">IFERROR(VLOOKUP(B2392,'SKT LİSTESİ'!F:F,1,0),"")</f>
        <v/>
      </c>
      <c r="E2392" s="128" t="str">
        <f ca="1">IFERROR(IF($C2392="","",VLOOKUP(FİLTRE!$C2392,'SKT LİSTESİ'!$F:$S,5,0)),"")</f>
        <v/>
      </c>
      <c r="F2392" s="129" t="str">
        <f ca="1">IFERROR(IF($C2392="","",VLOOKUP(FİLTRE!$C2392,'SKT LİSTESİ'!$F:$S,7,0)),"")</f>
        <v/>
      </c>
      <c r="G2392" s="130" t="str">
        <f ca="1">IFERROR(IF($C2392="","",VLOOKUP(FİLTRE!$C2392,'SKT LİSTESİ'!$F:$S,8,0)),"")</f>
        <v/>
      </c>
      <c r="H2392" s="131" t="str">
        <f ca="1">IF(E2392="","",IF($C2392="","",VLOOKUP(FİLTRE!$C2392,'SKT LİSTESİ'!$F:$S,9,0)))</f>
        <v/>
      </c>
      <c r="I2392" s="132" t="str">
        <f ca="1">IFERROR(IF($C2392="","",VLOOKUP(FİLTRE!$C2392,'SKT LİSTESİ'!$F:$S,10,0)),"")</f>
        <v/>
      </c>
      <c r="J2392" s="133" t="str">
        <f ca="1">IFERROR(IF($C2392="","",VLOOKUP(FİLTRE!$C2392,'SKT LİSTESİ'!$F:$S,11,0)),"")</f>
        <v/>
      </c>
      <c r="K2392" s="134" t="str">
        <f ca="1">IFERROR(IF($C2392="","",VLOOKUP(FİLTRE!$C2392,'SKT LİSTESİ'!$F:$S,12,0)),"")</f>
        <v/>
      </c>
      <c r="L2392" s="134" t="str">
        <f ca="1">IFERROR(IF($C2392="","",VLOOKUP(FİLTRE!$C2392,'SKT LİSTESİ'!$F:$S,13,0)),"")</f>
        <v/>
      </c>
      <c r="M2392" s="135" t="str">
        <f ca="1">IFERROR(IF($C2392="","",VLOOKUP(FİLTRE!$C2392,'SKT LİSTESİ'!$F:$AJ,14,0)),"")</f>
        <v/>
      </c>
      <c r="N2392" s="31" t="str">
        <f ca="1">IFERROR(IF($C2392="","",VLOOKUP(FİLTRE!$C2392,'SKT LİSTESİ'!$F:$AJ,22,0)),"")</f>
        <v/>
      </c>
      <c r="O2392" s="136" t="str">
        <f ca="1">IFERROR(IF($C2392="","",VLOOKUP(FİLTRE!$C2392,'SKT LİSTESİ'!$F:$AJ,23,0)),"")</f>
        <v/>
      </c>
      <c r="P2392" s="31"/>
      <c r="Q2392" s="31"/>
      <c r="R2392" s="137" t="str">
        <f ca="1">(IFERROR(IF($C2392="","",VLOOKUP(FİLTRE!$C2392,'SKT LİSTESİ'!$F:$AJ,15,0)),""))</f>
        <v/>
      </c>
      <c r="S2392" s="138" t="str">
        <f ca="1">IFERROR(IF($C2392="","",VLOOKUP(FİLTRE!$C2392,'SKT LİSTESİ'!$F:$AJ,16,0)),"")</f>
        <v/>
      </c>
      <c r="AF2392" s="179" t="str">
        <f t="shared" ca="1" si="150"/>
        <v/>
      </c>
      <c r="AG2392" s="179">
        <f t="shared" ca="1" si="151"/>
        <v>0</v>
      </c>
      <c r="AH2392" s="179">
        <f t="shared" ca="1" si="152"/>
        <v>0</v>
      </c>
    </row>
    <row r="2393" spans="2:34" ht="15.75" x14ac:dyDescent="0.25">
      <c r="B2393">
        <f t="shared" ca="1" si="149"/>
        <v>2381</v>
      </c>
      <c r="C2393" t="str">
        <f ca="1">IFERROR(VLOOKUP(B2393,'SKT LİSTESİ'!F:F,1,0),"")</f>
        <v/>
      </c>
      <c r="E2393" s="128" t="str">
        <f ca="1">IFERROR(IF($C2393="","",VLOOKUP(FİLTRE!$C2393,'SKT LİSTESİ'!$F:$S,5,0)),"")</f>
        <v/>
      </c>
      <c r="F2393" s="129" t="str">
        <f ca="1">IFERROR(IF($C2393="","",VLOOKUP(FİLTRE!$C2393,'SKT LİSTESİ'!$F:$S,7,0)),"")</f>
        <v/>
      </c>
      <c r="G2393" s="130" t="str">
        <f ca="1">IFERROR(IF($C2393="","",VLOOKUP(FİLTRE!$C2393,'SKT LİSTESİ'!$F:$S,8,0)),"")</f>
        <v/>
      </c>
      <c r="H2393" s="131" t="str">
        <f ca="1">IF(E2393="","",IF($C2393="","",VLOOKUP(FİLTRE!$C2393,'SKT LİSTESİ'!$F:$S,9,0)))</f>
        <v/>
      </c>
      <c r="I2393" s="132" t="str">
        <f ca="1">IFERROR(IF($C2393="","",VLOOKUP(FİLTRE!$C2393,'SKT LİSTESİ'!$F:$S,10,0)),"")</f>
        <v/>
      </c>
      <c r="J2393" s="133" t="str">
        <f ca="1">IFERROR(IF($C2393="","",VLOOKUP(FİLTRE!$C2393,'SKT LİSTESİ'!$F:$S,11,0)),"")</f>
        <v/>
      </c>
      <c r="K2393" s="134" t="str">
        <f ca="1">IFERROR(IF($C2393="","",VLOOKUP(FİLTRE!$C2393,'SKT LİSTESİ'!$F:$S,12,0)),"")</f>
        <v/>
      </c>
      <c r="L2393" s="134" t="str">
        <f ca="1">IFERROR(IF($C2393="","",VLOOKUP(FİLTRE!$C2393,'SKT LİSTESİ'!$F:$S,13,0)),"")</f>
        <v/>
      </c>
      <c r="M2393" s="135" t="str">
        <f ca="1">IFERROR(IF($C2393="","",VLOOKUP(FİLTRE!$C2393,'SKT LİSTESİ'!$F:$AJ,14,0)),"")</f>
        <v/>
      </c>
      <c r="N2393" s="31" t="str">
        <f ca="1">IFERROR(IF($C2393="","",VLOOKUP(FİLTRE!$C2393,'SKT LİSTESİ'!$F:$AJ,22,0)),"")</f>
        <v/>
      </c>
      <c r="O2393" s="136" t="str">
        <f ca="1">IFERROR(IF($C2393="","",VLOOKUP(FİLTRE!$C2393,'SKT LİSTESİ'!$F:$AJ,23,0)),"")</f>
        <v/>
      </c>
      <c r="P2393" s="31"/>
      <c r="Q2393" s="31"/>
      <c r="R2393" s="137" t="str">
        <f ca="1">(IFERROR(IF($C2393="","",VLOOKUP(FİLTRE!$C2393,'SKT LİSTESİ'!$F:$AJ,15,0)),""))</f>
        <v/>
      </c>
      <c r="S2393" s="138" t="str">
        <f ca="1">IFERROR(IF($C2393="","",VLOOKUP(FİLTRE!$C2393,'SKT LİSTESİ'!$F:$AJ,16,0)),"")</f>
        <v/>
      </c>
      <c r="AF2393" s="179" t="str">
        <f t="shared" ca="1" si="150"/>
        <v/>
      </c>
      <c r="AG2393" s="179">
        <f t="shared" ca="1" si="151"/>
        <v>0</v>
      </c>
      <c r="AH2393" s="179">
        <f t="shared" ca="1" si="152"/>
        <v>0</v>
      </c>
    </row>
    <row r="2394" spans="2:34" ht="15.75" x14ac:dyDescent="0.25">
      <c r="B2394">
        <f t="shared" ca="1" si="149"/>
        <v>2382</v>
      </c>
      <c r="C2394" t="str">
        <f ca="1">IFERROR(VLOOKUP(B2394,'SKT LİSTESİ'!F:F,1,0),"")</f>
        <v/>
      </c>
      <c r="E2394" s="128" t="str">
        <f ca="1">IFERROR(IF($C2394="","",VLOOKUP(FİLTRE!$C2394,'SKT LİSTESİ'!$F:$S,5,0)),"")</f>
        <v/>
      </c>
      <c r="F2394" s="129" t="str">
        <f ca="1">IFERROR(IF($C2394="","",VLOOKUP(FİLTRE!$C2394,'SKT LİSTESİ'!$F:$S,7,0)),"")</f>
        <v/>
      </c>
      <c r="G2394" s="130" t="str">
        <f ca="1">IFERROR(IF($C2394="","",VLOOKUP(FİLTRE!$C2394,'SKT LİSTESİ'!$F:$S,8,0)),"")</f>
        <v/>
      </c>
      <c r="H2394" s="131" t="str">
        <f ca="1">IF(E2394="","",IF($C2394="","",VLOOKUP(FİLTRE!$C2394,'SKT LİSTESİ'!$F:$S,9,0)))</f>
        <v/>
      </c>
      <c r="I2394" s="132" t="str">
        <f ca="1">IFERROR(IF($C2394="","",VLOOKUP(FİLTRE!$C2394,'SKT LİSTESİ'!$F:$S,10,0)),"")</f>
        <v/>
      </c>
      <c r="J2394" s="133" t="str">
        <f ca="1">IFERROR(IF($C2394="","",VLOOKUP(FİLTRE!$C2394,'SKT LİSTESİ'!$F:$S,11,0)),"")</f>
        <v/>
      </c>
      <c r="K2394" s="134" t="str">
        <f ca="1">IFERROR(IF($C2394="","",VLOOKUP(FİLTRE!$C2394,'SKT LİSTESİ'!$F:$S,12,0)),"")</f>
        <v/>
      </c>
      <c r="L2394" s="134" t="str">
        <f ca="1">IFERROR(IF($C2394="","",VLOOKUP(FİLTRE!$C2394,'SKT LİSTESİ'!$F:$S,13,0)),"")</f>
        <v/>
      </c>
      <c r="M2394" s="135" t="str">
        <f ca="1">IFERROR(IF($C2394="","",VLOOKUP(FİLTRE!$C2394,'SKT LİSTESİ'!$F:$AJ,14,0)),"")</f>
        <v/>
      </c>
      <c r="N2394" s="31" t="str">
        <f ca="1">IFERROR(IF($C2394="","",VLOOKUP(FİLTRE!$C2394,'SKT LİSTESİ'!$F:$AJ,22,0)),"")</f>
        <v/>
      </c>
      <c r="O2394" s="136" t="str">
        <f ca="1">IFERROR(IF($C2394="","",VLOOKUP(FİLTRE!$C2394,'SKT LİSTESİ'!$F:$AJ,23,0)),"")</f>
        <v/>
      </c>
      <c r="P2394" s="31"/>
      <c r="Q2394" s="31"/>
      <c r="R2394" s="137" t="str">
        <f ca="1">(IFERROR(IF($C2394="","",VLOOKUP(FİLTRE!$C2394,'SKT LİSTESİ'!$F:$AJ,15,0)),""))</f>
        <v/>
      </c>
      <c r="S2394" s="138" t="str">
        <f ca="1">IFERROR(IF($C2394="","",VLOOKUP(FİLTRE!$C2394,'SKT LİSTESİ'!$F:$AJ,16,0)),"")</f>
        <v/>
      </c>
      <c r="AF2394" s="179" t="str">
        <f t="shared" ca="1" si="150"/>
        <v/>
      </c>
      <c r="AG2394" s="179">
        <f t="shared" ca="1" si="151"/>
        <v>0</v>
      </c>
      <c r="AH2394" s="179">
        <f t="shared" ca="1" si="152"/>
        <v>0</v>
      </c>
    </row>
    <row r="2395" spans="2:34" ht="15.75" x14ac:dyDescent="0.25">
      <c r="B2395">
        <f t="shared" ca="1" si="149"/>
        <v>2383</v>
      </c>
      <c r="C2395" t="str">
        <f ca="1">IFERROR(VLOOKUP(B2395,'SKT LİSTESİ'!F:F,1,0),"")</f>
        <v/>
      </c>
      <c r="E2395" s="128" t="str">
        <f ca="1">IFERROR(IF($C2395="","",VLOOKUP(FİLTRE!$C2395,'SKT LİSTESİ'!$F:$S,5,0)),"")</f>
        <v/>
      </c>
      <c r="F2395" s="129" t="str">
        <f ca="1">IFERROR(IF($C2395="","",VLOOKUP(FİLTRE!$C2395,'SKT LİSTESİ'!$F:$S,7,0)),"")</f>
        <v/>
      </c>
      <c r="G2395" s="130" t="str">
        <f ca="1">IFERROR(IF($C2395="","",VLOOKUP(FİLTRE!$C2395,'SKT LİSTESİ'!$F:$S,8,0)),"")</f>
        <v/>
      </c>
      <c r="H2395" s="131" t="str">
        <f ca="1">IF(E2395="","",IF($C2395="","",VLOOKUP(FİLTRE!$C2395,'SKT LİSTESİ'!$F:$S,9,0)))</f>
        <v/>
      </c>
      <c r="I2395" s="132" t="str">
        <f ca="1">IFERROR(IF($C2395="","",VLOOKUP(FİLTRE!$C2395,'SKT LİSTESİ'!$F:$S,10,0)),"")</f>
        <v/>
      </c>
      <c r="J2395" s="133" t="str">
        <f ca="1">IFERROR(IF($C2395="","",VLOOKUP(FİLTRE!$C2395,'SKT LİSTESİ'!$F:$S,11,0)),"")</f>
        <v/>
      </c>
      <c r="K2395" s="134" t="str">
        <f ca="1">IFERROR(IF($C2395="","",VLOOKUP(FİLTRE!$C2395,'SKT LİSTESİ'!$F:$S,12,0)),"")</f>
        <v/>
      </c>
      <c r="L2395" s="134" t="str">
        <f ca="1">IFERROR(IF($C2395="","",VLOOKUP(FİLTRE!$C2395,'SKT LİSTESİ'!$F:$S,13,0)),"")</f>
        <v/>
      </c>
      <c r="M2395" s="135" t="str">
        <f ca="1">IFERROR(IF($C2395="","",VLOOKUP(FİLTRE!$C2395,'SKT LİSTESİ'!$F:$AJ,14,0)),"")</f>
        <v/>
      </c>
      <c r="N2395" s="31" t="str">
        <f ca="1">IFERROR(IF($C2395="","",VLOOKUP(FİLTRE!$C2395,'SKT LİSTESİ'!$F:$AJ,22,0)),"")</f>
        <v/>
      </c>
      <c r="O2395" s="136" t="str">
        <f ca="1">IFERROR(IF($C2395="","",VLOOKUP(FİLTRE!$C2395,'SKT LİSTESİ'!$F:$AJ,23,0)),"")</f>
        <v/>
      </c>
      <c r="P2395" s="31"/>
      <c r="Q2395" s="31"/>
      <c r="R2395" s="137" t="str">
        <f ca="1">(IFERROR(IF($C2395="","",VLOOKUP(FİLTRE!$C2395,'SKT LİSTESİ'!$F:$AJ,15,0)),""))</f>
        <v/>
      </c>
      <c r="S2395" s="138" t="str">
        <f ca="1">IFERROR(IF($C2395="","",VLOOKUP(FİLTRE!$C2395,'SKT LİSTESİ'!$F:$AJ,16,0)),"")</f>
        <v/>
      </c>
      <c r="AF2395" s="179" t="str">
        <f t="shared" ca="1" si="150"/>
        <v/>
      </c>
      <c r="AG2395" s="179">
        <f t="shared" ca="1" si="151"/>
        <v>0</v>
      </c>
      <c r="AH2395" s="179">
        <f t="shared" ca="1" si="152"/>
        <v>0</v>
      </c>
    </row>
    <row r="2396" spans="2:34" ht="15.75" x14ac:dyDescent="0.25">
      <c r="B2396">
        <f t="shared" ca="1" si="149"/>
        <v>2384</v>
      </c>
      <c r="C2396" t="str">
        <f ca="1">IFERROR(VLOOKUP(B2396,'SKT LİSTESİ'!F:F,1,0),"")</f>
        <v/>
      </c>
      <c r="E2396" s="128" t="str">
        <f ca="1">IFERROR(IF($C2396="","",VLOOKUP(FİLTRE!$C2396,'SKT LİSTESİ'!$F:$S,5,0)),"")</f>
        <v/>
      </c>
      <c r="F2396" s="129" t="str">
        <f ca="1">IFERROR(IF($C2396="","",VLOOKUP(FİLTRE!$C2396,'SKT LİSTESİ'!$F:$S,7,0)),"")</f>
        <v/>
      </c>
      <c r="G2396" s="130" t="str">
        <f ca="1">IFERROR(IF($C2396="","",VLOOKUP(FİLTRE!$C2396,'SKT LİSTESİ'!$F:$S,8,0)),"")</f>
        <v/>
      </c>
      <c r="H2396" s="131" t="str">
        <f ca="1">IF(E2396="","",IF($C2396="","",VLOOKUP(FİLTRE!$C2396,'SKT LİSTESİ'!$F:$S,9,0)))</f>
        <v/>
      </c>
      <c r="I2396" s="132" t="str">
        <f ca="1">IFERROR(IF($C2396="","",VLOOKUP(FİLTRE!$C2396,'SKT LİSTESİ'!$F:$S,10,0)),"")</f>
        <v/>
      </c>
      <c r="J2396" s="133" t="str">
        <f ca="1">IFERROR(IF($C2396="","",VLOOKUP(FİLTRE!$C2396,'SKT LİSTESİ'!$F:$S,11,0)),"")</f>
        <v/>
      </c>
      <c r="K2396" s="134" t="str">
        <f ca="1">IFERROR(IF($C2396="","",VLOOKUP(FİLTRE!$C2396,'SKT LİSTESİ'!$F:$S,12,0)),"")</f>
        <v/>
      </c>
      <c r="L2396" s="134" t="str">
        <f ca="1">IFERROR(IF($C2396="","",VLOOKUP(FİLTRE!$C2396,'SKT LİSTESİ'!$F:$S,13,0)),"")</f>
        <v/>
      </c>
      <c r="M2396" s="135" t="str">
        <f ca="1">IFERROR(IF($C2396="","",VLOOKUP(FİLTRE!$C2396,'SKT LİSTESİ'!$F:$AJ,14,0)),"")</f>
        <v/>
      </c>
      <c r="N2396" s="31" t="str">
        <f ca="1">IFERROR(IF($C2396="","",VLOOKUP(FİLTRE!$C2396,'SKT LİSTESİ'!$F:$AJ,22,0)),"")</f>
        <v/>
      </c>
      <c r="O2396" s="136" t="str">
        <f ca="1">IFERROR(IF($C2396="","",VLOOKUP(FİLTRE!$C2396,'SKT LİSTESİ'!$F:$AJ,23,0)),"")</f>
        <v/>
      </c>
      <c r="P2396" s="31"/>
      <c r="Q2396" s="31"/>
      <c r="R2396" s="137" t="str">
        <f ca="1">(IFERROR(IF($C2396="","",VLOOKUP(FİLTRE!$C2396,'SKT LİSTESİ'!$F:$AJ,15,0)),""))</f>
        <v/>
      </c>
      <c r="S2396" s="138" t="str">
        <f ca="1">IFERROR(IF($C2396="","",VLOOKUP(FİLTRE!$C2396,'SKT LİSTESİ'!$F:$AJ,16,0)),"")</f>
        <v/>
      </c>
      <c r="AF2396" s="179" t="str">
        <f t="shared" ca="1" si="150"/>
        <v/>
      </c>
      <c r="AG2396" s="179">
        <f t="shared" ca="1" si="151"/>
        <v>0</v>
      </c>
      <c r="AH2396" s="179">
        <f t="shared" ca="1" si="152"/>
        <v>0</v>
      </c>
    </row>
    <row r="2397" spans="2:34" ht="15.75" x14ac:dyDescent="0.25">
      <c r="B2397">
        <f t="shared" ca="1" si="149"/>
        <v>2385</v>
      </c>
      <c r="C2397" t="str">
        <f ca="1">IFERROR(VLOOKUP(B2397,'SKT LİSTESİ'!F:F,1,0),"")</f>
        <v/>
      </c>
      <c r="E2397" s="128" t="str">
        <f ca="1">IFERROR(IF($C2397="","",VLOOKUP(FİLTRE!$C2397,'SKT LİSTESİ'!$F:$S,5,0)),"")</f>
        <v/>
      </c>
      <c r="F2397" s="129" t="str">
        <f ca="1">IFERROR(IF($C2397="","",VLOOKUP(FİLTRE!$C2397,'SKT LİSTESİ'!$F:$S,7,0)),"")</f>
        <v/>
      </c>
      <c r="G2397" s="130" t="str">
        <f ca="1">IFERROR(IF($C2397="","",VLOOKUP(FİLTRE!$C2397,'SKT LİSTESİ'!$F:$S,8,0)),"")</f>
        <v/>
      </c>
      <c r="H2397" s="131" t="str">
        <f ca="1">IF(E2397="","",IF($C2397="","",VLOOKUP(FİLTRE!$C2397,'SKT LİSTESİ'!$F:$S,9,0)))</f>
        <v/>
      </c>
      <c r="I2397" s="132" t="str">
        <f ca="1">IFERROR(IF($C2397="","",VLOOKUP(FİLTRE!$C2397,'SKT LİSTESİ'!$F:$S,10,0)),"")</f>
        <v/>
      </c>
      <c r="J2397" s="133" t="str">
        <f ca="1">IFERROR(IF($C2397="","",VLOOKUP(FİLTRE!$C2397,'SKT LİSTESİ'!$F:$S,11,0)),"")</f>
        <v/>
      </c>
      <c r="K2397" s="134" t="str">
        <f ca="1">IFERROR(IF($C2397="","",VLOOKUP(FİLTRE!$C2397,'SKT LİSTESİ'!$F:$S,12,0)),"")</f>
        <v/>
      </c>
      <c r="L2397" s="134" t="str">
        <f ca="1">IFERROR(IF($C2397="","",VLOOKUP(FİLTRE!$C2397,'SKT LİSTESİ'!$F:$S,13,0)),"")</f>
        <v/>
      </c>
      <c r="M2397" s="135" t="str">
        <f ca="1">IFERROR(IF($C2397="","",VLOOKUP(FİLTRE!$C2397,'SKT LİSTESİ'!$F:$AJ,14,0)),"")</f>
        <v/>
      </c>
      <c r="N2397" s="31" t="str">
        <f ca="1">IFERROR(IF($C2397="","",VLOOKUP(FİLTRE!$C2397,'SKT LİSTESİ'!$F:$AJ,22,0)),"")</f>
        <v/>
      </c>
      <c r="O2397" s="136" t="str">
        <f ca="1">IFERROR(IF($C2397="","",VLOOKUP(FİLTRE!$C2397,'SKT LİSTESİ'!$F:$AJ,23,0)),"")</f>
        <v/>
      </c>
      <c r="P2397" s="31"/>
      <c r="Q2397" s="31"/>
      <c r="R2397" s="137" t="str">
        <f ca="1">(IFERROR(IF($C2397="","",VLOOKUP(FİLTRE!$C2397,'SKT LİSTESİ'!$F:$AJ,15,0)),""))</f>
        <v/>
      </c>
      <c r="S2397" s="138" t="str">
        <f ca="1">IFERROR(IF($C2397="","",VLOOKUP(FİLTRE!$C2397,'SKT LİSTESİ'!$F:$AJ,16,0)),"")</f>
        <v/>
      </c>
      <c r="AF2397" s="179" t="str">
        <f t="shared" ca="1" si="150"/>
        <v/>
      </c>
      <c r="AG2397" s="179">
        <f t="shared" ca="1" si="151"/>
        <v>0</v>
      </c>
      <c r="AH2397" s="179">
        <f t="shared" ca="1" si="152"/>
        <v>0</v>
      </c>
    </row>
    <row r="2398" spans="2:34" ht="15.75" x14ac:dyDescent="0.25">
      <c r="B2398">
        <f t="shared" ca="1" si="149"/>
        <v>2386</v>
      </c>
      <c r="C2398" t="str">
        <f ca="1">IFERROR(VLOOKUP(B2398,'SKT LİSTESİ'!F:F,1,0),"")</f>
        <v/>
      </c>
      <c r="E2398" s="128" t="str">
        <f ca="1">IFERROR(IF($C2398="","",VLOOKUP(FİLTRE!$C2398,'SKT LİSTESİ'!$F:$S,5,0)),"")</f>
        <v/>
      </c>
      <c r="F2398" s="129" t="str">
        <f ca="1">IFERROR(IF($C2398="","",VLOOKUP(FİLTRE!$C2398,'SKT LİSTESİ'!$F:$S,7,0)),"")</f>
        <v/>
      </c>
      <c r="G2398" s="130" t="str">
        <f ca="1">IFERROR(IF($C2398="","",VLOOKUP(FİLTRE!$C2398,'SKT LİSTESİ'!$F:$S,8,0)),"")</f>
        <v/>
      </c>
      <c r="H2398" s="131" t="str">
        <f ca="1">IF(E2398="","",IF($C2398="","",VLOOKUP(FİLTRE!$C2398,'SKT LİSTESİ'!$F:$S,9,0)))</f>
        <v/>
      </c>
      <c r="I2398" s="132" t="str">
        <f ca="1">IFERROR(IF($C2398="","",VLOOKUP(FİLTRE!$C2398,'SKT LİSTESİ'!$F:$S,10,0)),"")</f>
        <v/>
      </c>
      <c r="J2398" s="133" t="str">
        <f ca="1">IFERROR(IF($C2398="","",VLOOKUP(FİLTRE!$C2398,'SKT LİSTESİ'!$F:$S,11,0)),"")</f>
        <v/>
      </c>
      <c r="K2398" s="134" t="str">
        <f ca="1">IFERROR(IF($C2398="","",VLOOKUP(FİLTRE!$C2398,'SKT LİSTESİ'!$F:$S,12,0)),"")</f>
        <v/>
      </c>
      <c r="L2398" s="134" t="str">
        <f ca="1">IFERROR(IF($C2398="","",VLOOKUP(FİLTRE!$C2398,'SKT LİSTESİ'!$F:$S,13,0)),"")</f>
        <v/>
      </c>
      <c r="M2398" s="135" t="str">
        <f ca="1">IFERROR(IF($C2398="","",VLOOKUP(FİLTRE!$C2398,'SKT LİSTESİ'!$F:$AJ,14,0)),"")</f>
        <v/>
      </c>
      <c r="N2398" s="31" t="str">
        <f ca="1">IFERROR(IF($C2398="","",VLOOKUP(FİLTRE!$C2398,'SKT LİSTESİ'!$F:$AJ,22,0)),"")</f>
        <v/>
      </c>
      <c r="O2398" s="136" t="str">
        <f ca="1">IFERROR(IF($C2398="","",VLOOKUP(FİLTRE!$C2398,'SKT LİSTESİ'!$F:$AJ,23,0)),"")</f>
        <v/>
      </c>
      <c r="P2398" s="31"/>
      <c r="Q2398" s="31"/>
      <c r="R2398" s="137" t="str">
        <f ca="1">(IFERROR(IF($C2398="","",VLOOKUP(FİLTRE!$C2398,'SKT LİSTESİ'!$F:$AJ,15,0)),""))</f>
        <v/>
      </c>
      <c r="S2398" s="138" t="str">
        <f ca="1">IFERROR(IF($C2398="","",VLOOKUP(FİLTRE!$C2398,'SKT LİSTESİ'!$F:$AJ,16,0)),"")</f>
        <v/>
      </c>
      <c r="AF2398" s="179" t="str">
        <f t="shared" ca="1" si="150"/>
        <v/>
      </c>
      <c r="AG2398" s="179">
        <f t="shared" ca="1" si="151"/>
        <v>0</v>
      </c>
      <c r="AH2398" s="179">
        <f t="shared" ca="1" si="152"/>
        <v>0</v>
      </c>
    </row>
    <row r="2399" spans="2:34" ht="15.75" x14ac:dyDescent="0.25">
      <c r="B2399">
        <f t="shared" ca="1" si="149"/>
        <v>2387</v>
      </c>
      <c r="C2399" t="str">
        <f ca="1">IFERROR(VLOOKUP(B2399,'SKT LİSTESİ'!F:F,1,0),"")</f>
        <v/>
      </c>
      <c r="E2399" s="128" t="str">
        <f ca="1">IFERROR(IF($C2399="","",VLOOKUP(FİLTRE!$C2399,'SKT LİSTESİ'!$F:$S,5,0)),"")</f>
        <v/>
      </c>
      <c r="F2399" s="129" t="str">
        <f ca="1">IFERROR(IF($C2399="","",VLOOKUP(FİLTRE!$C2399,'SKT LİSTESİ'!$F:$S,7,0)),"")</f>
        <v/>
      </c>
      <c r="G2399" s="130" t="str">
        <f ca="1">IFERROR(IF($C2399="","",VLOOKUP(FİLTRE!$C2399,'SKT LİSTESİ'!$F:$S,8,0)),"")</f>
        <v/>
      </c>
      <c r="H2399" s="131" t="str">
        <f ca="1">IF(E2399="","",IF($C2399="","",VLOOKUP(FİLTRE!$C2399,'SKT LİSTESİ'!$F:$S,9,0)))</f>
        <v/>
      </c>
      <c r="I2399" s="132" t="str">
        <f ca="1">IFERROR(IF($C2399="","",VLOOKUP(FİLTRE!$C2399,'SKT LİSTESİ'!$F:$S,10,0)),"")</f>
        <v/>
      </c>
      <c r="J2399" s="133" t="str">
        <f ca="1">IFERROR(IF($C2399="","",VLOOKUP(FİLTRE!$C2399,'SKT LİSTESİ'!$F:$S,11,0)),"")</f>
        <v/>
      </c>
      <c r="K2399" s="134" t="str">
        <f ca="1">IFERROR(IF($C2399="","",VLOOKUP(FİLTRE!$C2399,'SKT LİSTESİ'!$F:$S,12,0)),"")</f>
        <v/>
      </c>
      <c r="L2399" s="134" t="str">
        <f ca="1">IFERROR(IF($C2399="","",VLOOKUP(FİLTRE!$C2399,'SKT LİSTESİ'!$F:$S,13,0)),"")</f>
        <v/>
      </c>
      <c r="M2399" s="135" t="str">
        <f ca="1">IFERROR(IF($C2399="","",VLOOKUP(FİLTRE!$C2399,'SKT LİSTESİ'!$F:$AJ,14,0)),"")</f>
        <v/>
      </c>
      <c r="N2399" s="31" t="str">
        <f ca="1">IFERROR(IF($C2399="","",VLOOKUP(FİLTRE!$C2399,'SKT LİSTESİ'!$F:$AJ,22,0)),"")</f>
        <v/>
      </c>
      <c r="O2399" s="136" t="str">
        <f ca="1">IFERROR(IF($C2399="","",VLOOKUP(FİLTRE!$C2399,'SKT LİSTESİ'!$F:$AJ,23,0)),"")</f>
        <v/>
      </c>
      <c r="P2399" s="31"/>
      <c r="Q2399" s="31"/>
      <c r="R2399" s="137" t="str">
        <f ca="1">(IFERROR(IF($C2399="","",VLOOKUP(FİLTRE!$C2399,'SKT LİSTESİ'!$F:$AJ,15,0)),""))</f>
        <v/>
      </c>
      <c r="S2399" s="138" t="str">
        <f ca="1">IFERROR(IF($C2399="","",VLOOKUP(FİLTRE!$C2399,'SKT LİSTESİ'!$F:$AJ,16,0)),"")</f>
        <v/>
      </c>
      <c r="AF2399" s="179" t="str">
        <f t="shared" ca="1" si="150"/>
        <v/>
      </c>
      <c r="AG2399" s="179">
        <f t="shared" ca="1" si="151"/>
        <v>0</v>
      </c>
      <c r="AH2399" s="179">
        <f t="shared" ca="1" si="152"/>
        <v>0</v>
      </c>
    </row>
    <row r="2400" spans="2:34" ht="15.75" x14ac:dyDescent="0.25">
      <c r="B2400">
        <f t="shared" ca="1" si="149"/>
        <v>2388</v>
      </c>
      <c r="C2400" t="str">
        <f ca="1">IFERROR(VLOOKUP(B2400,'SKT LİSTESİ'!F:F,1,0),"")</f>
        <v/>
      </c>
      <c r="E2400" s="128" t="str">
        <f ca="1">IFERROR(IF($C2400="","",VLOOKUP(FİLTRE!$C2400,'SKT LİSTESİ'!$F:$S,5,0)),"")</f>
        <v/>
      </c>
      <c r="F2400" s="129" t="str">
        <f ca="1">IFERROR(IF($C2400="","",VLOOKUP(FİLTRE!$C2400,'SKT LİSTESİ'!$F:$S,7,0)),"")</f>
        <v/>
      </c>
      <c r="G2400" s="130" t="str">
        <f ca="1">IFERROR(IF($C2400="","",VLOOKUP(FİLTRE!$C2400,'SKT LİSTESİ'!$F:$S,8,0)),"")</f>
        <v/>
      </c>
      <c r="H2400" s="131" t="str">
        <f ca="1">IF(E2400="","",IF($C2400="","",VLOOKUP(FİLTRE!$C2400,'SKT LİSTESİ'!$F:$S,9,0)))</f>
        <v/>
      </c>
      <c r="I2400" s="132" t="str">
        <f ca="1">IFERROR(IF($C2400="","",VLOOKUP(FİLTRE!$C2400,'SKT LİSTESİ'!$F:$S,10,0)),"")</f>
        <v/>
      </c>
      <c r="J2400" s="133" t="str">
        <f ca="1">IFERROR(IF($C2400="","",VLOOKUP(FİLTRE!$C2400,'SKT LİSTESİ'!$F:$S,11,0)),"")</f>
        <v/>
      </c>
      <c r="K2400" s="134" t="str">
        <f ca="1">IFERROR(IF($C2400="","",VLOOKUP(FİLTRE!$C2400,'SKT LİSTESİ'!$F:$S,12,0)),"")</f>
        <v/>
      </c>
      <c r="L2400" s="134" t="str">
        <f ca="1">IFERROR(IF($C2400="","",VLOOKUP(FİLTRE!$C2400,'SKT LİSTESİ'!$F:$S,13,0)),"")</f>
        <v/>
      </c>
      <c r="M2400" s="135" t="str">
        <f ca="1">IFERROR(IF($C2400="","",VLOOKUP(FİLTRE!$C2400,'SKT LİSTESİ'!$F:$AJ,14,0)),"")</f>
        <v/>
      </c>
      <c r="N2400" s="31" t="str">
        <f ca="1">IFERROR(IF($C2400="","",VLOOKUP(FİLTRE!$C2400,'SKT LİSTESİ'!$F:$AJ,22,0)),"")</f>
        <v/>
      </c>
      <c r="O2400" s="136" t="str">
        <f ca="1">IFERROR(IF($C2400="","",VLOOKUP(FİLTRE!$C2400,'SKT LİSTESİ'!$F:$AJ,23,0)),"")</f>
        <v/>
      </c>
      <c r="P2400" s="31"/>
      <c r="Q2400" s="31"/>
      <c r="R2400" s="137" t="str">
        <f ca="1">(IFERROR(IF($C2400="","",VLOOKUP(FİLTRE!$C2400,'SKT LİSTESİ'!$F:$AJ,15,0)),""))</f>
        <v/>
      </c>
      <c r="S2400" s="138" t="str">
        <f ca="1">IFERROR(IF($C2400="","",VLOOKUP(FİLTRE!$C2400,'SKT LİSTESİ'!$F:$AJ,16,0)),"")</f>
        <v/>
      </c>
      <c r="AF2400" s="179" t="str">
        <f t="shared" ca="1" si="150"/>
        <v/>
      </c>
      <c r="AG2400" s="179">
        <f t="shared" ca="1" si="151"/>
        <v>0</v>
      </c>
      <c r="AH2400" s="179">
        <f t="shared" ca="1" si="152"/>
        <v>0</v>
      </c>
    </row>
    <row r="2401" spans="2:34" ht="15.75" x14ac:dyDescent="0.25">
      <c r="B2401">
        <f t="shared" ca="1" si="149"/>
        <v>2389</v>
      </c>
      <c r="C2401" t="str">
        <f ca="1">IFERROR(VLOOKUP(B2401,'SKT LİSTESİ'!F:F,1,0),"")</f>
        <v/>
      </c>
      <c r="E2401" s="128" t="str">
        <f ca="1">IFERROR(IF($C2401="","",VLOOKUP(FİLTRE!$C2401,'SKT LİSTESİ'!$F:$S,5,0)),"")</f>
        <v/>
      </c>
      <c r="F2401" s="129" t="str">
        <f ca="1">IFERROR(IF($C2401="","",VLOOKUP(FİLTRE!$C2401,'SKT LİSTESİ'!$F:$S,7,0)),"")</f>
        <v/>
      </c>
      <c r="G2401" s="130" t="str">
        <f ca="1">IFERROR(IF($C2401="","",VLOOKUP(FİLTRE!$C2401,'SKT LİSTESİ'!$F:$S,8,0)),"")</f>
        <v/>
      </c>
      <c r="H2401" s="131" t="str">
        <f ca="1">IF(E2401="","",IF($C2401="","",VLOOKUP(FİLTRE!$C2401,'SKT LİSTESİ'!$F:$S,9,0)))</f>
        <v/>
      </c>
      <c r="I2401" s="132" t="str">
        <f ca="1">IFERROR(IF($C2401="","",VLOOKUP(FİLTRE!$C2401,'SKT LİSTESİ'!$F:$S,10,0)),"")</f>
        <v/>
      </c>
      <c r="J2401" s="133" t="str">
        <f ca="1">IFERROR(IF($C2401="","",VLOOKUP(FİLTRE!$C2401,'SKT LİSTESİ'!$F:$S,11,0)),"")</f>
        <v/>
      </c>
      <c r="K2401" s="134" t="str">
        <f ca="1">IFERROR(IF($C2401="","",VLOOKUP(FİLTRE!$C2401,'SKT LİSTESİ'!$F:$S,12,0)),"")</f>
        <v/>
      </c>
      <c r="L2401" s="134" t="str">
        <f ca="1">IFERROR(IF($C2401="","",VLOOKUP(FİLTRE!$C2401,'SKT LİSTESİ'!$F:$S,13,0)),"")</f>
        <v/>
      </c>
      <c r="M2401" s="135" t="str">
        <f ca="1">IFERROR(IF($C2401="","",VLOOKUP(FİLTRE!$C2401,'SKT LİSTESİ'!$F:$AJ,14,0)),"")</f>
        <v/>
      </c>
      <c r="N2401" s="31" t="str">
        <f ca="1">IFERROR(IF($C2401="","",VLOOKUP(FİLTRE!$C2401,'SKT LİSTESİ'!$F:$AJ,22,0)),"")</f>
        <v/>
      </c>
      <c r="O2401" s="136" t="str">
        <f ca="1">IFERROR(IF($C2401="","",VLOOKUP(FİLTRE!$C2401,'SKT LİSTESİ'!$F:$AJ,23,0)),"")</f>
        <v/>
      </c>
      <c r="P2401" s="31"/>
      <c r="Q2401" s="31"/>
      <c r="R2401" s="137" t="str">
        <f ca="1">(IFERROR(IF($C2401="","",VLOOKUP(FİLTRE!$C2401,'SKT LİSTESİ'!$F:$AJ,15,0)),""))</f>
        <v/>
      </c>
      <c r="S2401" s="138" t="str">
        <f ca="1">IFERROR(IF($C2401="","",VLOOKUP(FİLTRE!$C2401,'SKT LİSTESİ'!$F:$AJ,16,0)),"")</f>
        <v/>
      </c>
      <c r="AF2401" s="179" t="str">
        <f t="shared" ca="1" si="150"/>
        <v/>
      </c>
      <c r="AG2401" s="179">
        <f t="shared" ca="1" si="151"/>
        <v>0</v>
      </c>
      <c r="AH2401" s="179">
        <f t="shared" ca="1" si="152"/>
        <v>0</v>
      </c>
    </row>
    <row r="2402" spans="2:34" ht="15.75" x14ac:dyDescent="0.25">
      <c r="B2402">
        <f t="shared" ca="1" si="149"/>
        <v>2390</v>
      </c>
      <c r="C2402" t="str">
        <f ca="1">IFERROR(VLOOKUP(B2402,'SKT LİSTESİ'!F:F,1,0),"")</f>
        <v/>
      </c>
      <c r="E2402" s="128" t="str">
        <f ca="1">IFERROR(IF($C2402="","",VLOOKUP(FİLTRE!$C2402,'SKT LİSTESİ'!$F:$S,5,0)),"")</f>
        <v/>
      </c>
      <c r="F2402" s="129" t="str">
        <f ca="1">IFERROR(IF($C2402="","",VLOOKUP(FİLTRE!$C2402,'SKT LİSTESİ'!$F:$S,7,0)),"")</f>
        <v/>
      </c>
      <c r="G2402" s="130" t="str">
        <f ca="1">IFERROR(IF($C2402="","",VLOOKUP(FİLTRE!$C2402,'SKT LİSTESİ'!$F:$S,8,0)),"")</f>
        <v/>
      </c>
      <c r="H2402" s="131" t="str">
        <f ca="1">IF(E2402="","",IF($C2402="","",VLOOKUP(FİLTRE!$C2402,'SKT LİSTESİ'!$F:$S,9,0)))</f>
        <v/>
      </c>
      <c r="I2402" s="132" t="str">
        <f ca="1">IFERROR(IF($C2402="","",VLOOKUP(FİLTRE!$C2402,'SKT LİSTESİ'!$F:$S,10,0)),"")</f>
        <v/>
      </c>
      <c r="J2402" s="133" t="str">
        <f ca="1">IFERROR(IF($C2402="","",VLOOKUP(FİLTRE!$C2402,'SKT LİSTESİ'!$F:$S,11,0)),"")</f>
        <v/>
      </c>
      <c r="K2402" s="134" t="str">
        <f ca="1">IFERROR(IF($C2402="","",VLOOKUP(FİLTRE!$C2402,'SKT LİSTESİ'!$F:$S,12,0)),"")</f>
        <v/>
      </c>
      <c r="L2402" s="134" t="str">
        <f ca="1">IFERROR(IF($C2402="","",VLOOKUP(FİLTRE!$C2402,'SKT LİSTESİ'!$F:$S,13,0)),"")</f>
        <v/>
      </c>
      <c r="M2402" s="135" t="str">
        <f ca="1">IFERROR(IF($C2402="","",VLOOKUP(FİLTRE!$C2402,'SKT LİSTESİ'!$F:$AJ,14,0)),"")</f>
        <v/>
      </c>
      <c r="N2402" s="31" t="str">
        <f ca="1">IFERROR(IF($C2402="","",VLOOKUP(FİLTRE!$C2402,'SKT LİSTESİ'!$F:$AJ,22,0)),"")</f>
        <v/>
      </c>
      <c r="O2402" s="136" t="str">
        <f ca="1">IFERROR(IF($C2402="","",VLOOKUP(FİLTRE!$C2402,'SKT LİSTESİ'!$F:$AJ,23,0)),"")</f>
        <v/>
      </c>
      <c r="P2402" s="31"/>
      <c r="Q2402" s="31"/>
      <c r="R2402" s="137" t="str">
        <f ca="1">(IFERROR(IF($C2402="","",VLOOKUP(FİLTRE!$C2402,'SKT LİSTESİ'!$F:$AJ,15,0)),""))</f>
        <v/>
      </c>
      <c r="S2402" s="138" t="str">
        <f ca="1">IFERROR(IF($C2402="","",VLOOKUP(FİLTRE!$C2402,'SKT LİSTESİ'!$F:$AJ,16,0)),"")</f>
        <v/>
      </c>
      <c r="AF2402" s="179" t="str">
        <f t="shared" ca="1" si="150"/>
        <v/>
      </c>
      <c r="AG2402" s="179">
        <f t="shared" ca="1" si="151"/>
        <v>0</v>
      </c>
      <c r="AH2402" s="179">
        <f t="shared" ca="1" si="152"/>
        <v>0</v>
      </c>
    </row>
    <row r="2403" spans="2:34" ht="15.75" x14ac:dyDescent="0.25">
      <c r="B2403">
        <f t="shared" ca="1" si="149"/>
        <v>2391</v>
      </c>
      <c r="C2403" t="str">
        <f ca="1">IFERROR(VLOOKUP(B2403,'SKT LİSTESİ'!F:F,1,0),"")</f>
        <v/>
      </c>
      <c r="E2403" s="128" t="str">
        <f ca="1">IFERROR(IF($C2403="","",VLOOKUP(FİLTRE!$C2403,'SKT LİSTESİ'!$F:$S,5,0)),"")</f>
        <v/>
      </c>
      <c r="F2403" s="129" t="str">
        <f ca="1">IFERROR(IF($C2403="","",VLOOKUP(FİLTRE!$C2403,'SKT LİSTESİ'!$F:$S,7,0)),"")</f>
        <v/>
      </c>
      <c r="G2403" s="130" t="str">
        <f ca="1">IFERROR(IF($C2403="","",VLOOKUP(FİLTRE!$C2403,'SKT LİSTESİ'!$F:$S,8,0)),"")</f>
        <v/>
      </c>
      <c r="H2403" s="131" t="str">
        <f ca="1">IF(E2403="","",IF($C2403="","",VLOOKUP(FİLTRE!$C2403,'SKT LİSTESİ'!$F:$S,9,0)))</f>
        <v/>
      </c>
      <c r="I2403" s="132" t="str">
        <f ca="1">IFERROR(IF($C2403="","",VLOOKUP(FİLTRE!$C2403,'SKT LİSTESİ'!$F:$S,10,0)),"")</f>
        <v/>
      </c>
      <c r="J2403" s="133" t="str">
        <f ca="1">IFERROR(IF($C2403="","",VLOOKUP(FİLTRE!$C2403,'SKT LİSTESİ'!$F:$S,11,0)),"")</f>
        <v/>
      </c>
      <c r="K2403" s="134" t="str">
        <f ca="1">IFERROR(IF($C2403="","",VLOOKUP(FİLTRE!$C2403,'SKT LİSTESİ'!$F:$S,12,0)),"")</f>
        <v/>
      </c>
      <c r="L2403" s="134" t="str">
        <f ca="1">IFERROR(IF($C2403="","",VLOOKUP(FİLTRE!$C2403,'SKT LİSTESİ'!$F:$S,13,0)),"")</f>
        <v/>
      </c>
      <c r="M2403" s="135" t="str">
        <f ca="1">IFERROR(IF($C2403="","",VLOOKUP(FİLTRE!$C2403,'SKT LİSTESİ'!$F:$AJ,14,0)),"")</f>
        <v/>
      </c>
      <c r="N2403" s="31" t="str">
        <f ca="1">IFERROR(IF($C2403="","",VLOOKUP(FİLTRE!$C2403,'SKT LİSTESİ'!$F:$AJ,22,0)),"")</f>
        <v/>
      </c>
      <c r="O2403" s="136" t="str">
        <f ca="1">IFERROR(IF($C2403="","",VLOOKUP(FİLTRE!$C2403,'SKT LİSTESİ'!$F:$AJ,23,0)),"")</f>
        <v/>
      </c>
      <c r="P2403" s="31"/>
      <c r="Q2403" s="31"/>
      <c r="R2403" s="137" t="str">
        <f ca="1">(IFERROR(IF($C2403="","",VLOOKUP(FİLTRE!$C2403,'SKT LİSTESİ'!$F:$AJ,15,0)),""))</f>
        <v/>
      </c>
      <c r="S2403" s="138" t="str">
        <f ca="1">IFERROR(IF($C2403="","",VLOOKUP(FİLTRE!$C2403,'SKT LİSTESİ'!$F:$AJ,16,0)),"")</f>
        <v/>
      </c>
      <c r="AF2403" s="179" t="str">
        <f t="shared" ca="1" si="150"/>
        <v/>
      </c>
      <c r="AG2403" s="179">
        <f t="shared" ca="1" si="151"/>
        <v>0</v>
      </c>
      <c r="AH2403" s="179">
        <f t="shared" ca="1" si="152"/>
        <v>0</v>
      </c>
    </row>
    <row r="2404" spans="2:34" ht="15.75" x14ac:dyDescent="0.25">
      <c r="B2404">
        <f t="shared" ca="1" si="149"/>
        <v>2392</v>
      </c>
      <c r="C2404" t="str">
        <f ca="1">IFERROR(VLOOKUP(B2404,'SKT LİSTESİ'!F:F,1,0),"")</f>
        <v/>
      </c>
      <c r="E2404" s="128" t="str">
        <f ca="1">IFERROR(IF($C2404="","",VLOOKUP(FİLTRE!$C2404,'SKT LİSTESİ'!$F:$S,5,0)),"")</f>
        <v/>
      </c>
      <c r="F2404" s="129" t="str">
        <f ca="1">IFERROR(IF($C2404="","",VLOOKUP(FİLTRE!$C2404,'SKT LİSTESİ'!$F:$S,7,0)),"")</f>
        <v/>
      </c>
      <c r="G2404" s="130" t="str">
        <f ca="1">IFERROR(IF($C2404="","",VLOOKUP(FİLTRE!$C2404,'SKT LİSTESİ'!$F:$S,8,0)),"")</f>
        <v/>
      </c>
      <c r="H2404" s="131" t="str">
        <f ca="1">IF(E2404="","",IF($C2404="","",VLOOKUP(FİLTRE!$C2404,'SKT LİSTESİ'!$F:$S,9,0)))</f>
        <v/>
      </c>
      <c r="I2404" s="132" t="str">
        <f ca="1">IFERROR(IF($C2404="","",VLOOKUP(FİLTRE!$C2404,'SKT LİSTESİ'!$F:$S,10,0)),"")</f>
        <v/>
      </c>
      <c r="J2404" s="133" t="str">
        <f ca="1">IFERROR(IF($C2404="","",VLOOKUP(FİLTRE!$C2404,'SKT LİSTESİ'!$F:$S,11,0)),"")</f>
        <v/>
      </c>
      <c r="K2404" s="134" t="str">
        <f ca="1">IFERROR(IF($C2404="","",VLOOKUP(FİLTRE!$C2404,'SKT LİSTESİ'!$F:$S,12,0)),"")</f>
        <v/>
      </c>
      <c r="L2404" s="134" t="str">
        <f ca="1">IFERROR(IF($C2404="","",VLOOKUP(FİLTRE!$C2404,'SKT LİSTESİ'!$F:$S,13,0)),"")</f>
        <v/>
      </c>
      <c r="M2404" s="135" t="str">
        <f ca="1">IFERROR(IF($C2404="","",VLOOKUP(FİLTRE!$C2404,'SKT LİSTESİ'!$F:$AJ,14,0)),"")</f>
        <v/>
      </c>
      <c r="N2404" s="31" t="str">
        <f ca="1">IFERROR(IF($C2404="","",VLOOKUP(FİLTRE!$C2404,'SKT LİSTESİ'!$F:$AJ,22,0)),"")</f>
        <v/>
      </c>
      <c r="O2404" s="136" t="str">
        <f ca="1">IFERROR(IF($C2404="","",VLOOKUP(FİLTRE!$C2404,'SKT LİSTESİ'!$F:$AJ,23,0)),"")</f>
        <v/>
      </c>
      <c r="P2404" s="31"/>
      <c r="Q2404" s="31"/>
      <c r="R2404" s="137" t="str">
        <f ca="1">(IFERROR(IF($C2404="","",VLOOKUP(FİLTRE!$C2404,'SKT LİSTESİ'!$F:$AJ,15,0)),""))</f>
        <v/>
      </c>
      <c r="S2404" s="138" t="str">
        <f ca="1">IFERROR(IF($C2404="","",VLOOKUP(FİLTRE!$C2404,'SKT LİSTESİ'!$F:$AJ,16,0)),"")</f>
        <v/>
      </c>
      <c r="AF2404" s="179" t="str">
        <f t="shared" ca="1" si="150"/>
        <v/>
      </c>
      <c r="AG2404" s="179">
        <f t="shared" ca="1" si="151"/>
        <v>0</v>
      </c>
      <c r="AH2404" s="179">
        <f t="shared" ca="1" si="152"/>
        <v>0</v>
      </c>
    </row>
    <row r="2405" spans="2:34" ht="15.75" x14ac:dyDescent="0.25">
      <c r="B2405">
        <f t="shared" ca="1" si="149"/>
        <v>2393</v>
      </c>
      <c r="C2405" t="str">
        <f ca="1">IFERROR(VLOOKUP(B2405,'SKT LİSTESİ'!F:F,1,0),"")</f>
        <v/>
      </c>
      <c r="E2405" s="128" t="str">
        <f ca="1">IFERROR(IF($C2405="","",VLOOKUP(FİLTRE!$C2405,'SKT LİSTESİ'!$F:$S,5,0)),"")</f>
        <v/>
      </c>
      <c r="F2405" s="129" t="str">
        <f ca="1">IFERROR(IF($C2405="","",VLOOKUP(FİLTRE!$C2405,'SKT LİSTESİ'!$F:$S,7,0)),"")</f>
        <v/>
      </c>
      <c r="G2405" s="130" t="str">
        <f ca="1">IFERROR(IF($C2405="","",VLOOKUP(FİLTRE!$C2405,'SKT LİSTESİ'!$F:$S,8,0)),"")</f>
        <v/>
      </c>
      <c r="H2405" s="131" t="str">
        <f ca="1">IF(E2405="","",IF($C2405="","",VLOOKUP(FİLTRE!$C2405,'SKT LİSTESİ'!$F:$S,9,0)))</f>
        <v/>
      </c>
      <c r="I2405" s="132" t="str">
        <f ca="1">IFERROR(IF($C2405="","",VLOOKUP(FİLTRE!$C2405,'SKT LİSTESİ'!$F:$S,10,0)),"")</f>
        <v/>
      </c>
      <c r="J2405" s="133" t="str">
        <f ca="1">IFERROR(IF($C2405="","",VLOOKUP(FİLTRE!$C2405,'SKT LİSTESİ'!$F:$S,11,0)),"")</f>
        <v/>
      </c>
      <c r="K2405" s="134" t="str">
        <f ca="1">IFERROR(IF($C2405="","",VLOOKUP(FİLTRE!$C2405,'SKT LİSTESİ'!$F:$S,12,0)),"")</f>
        <v/>
      </c>
      <c r="L2405" s="134" t="str">
        <f ca="1">IFERROR(IF($C2405="","",VLOOKUP(FİLTRE!$C2405,'SKT LİSTESİ'!$F:$S,13,0)),"")</f>
        <v/>
      </c>
      <c r="M2405" s="135" t="str">
        <f ca="1">IFERROR(IF($C2405="","",VLOOKUP(FİLTRE!$C2405,'SKT LİSTESİ'!$F:$AJ,14,0)),"")</f>
        <v/>
      </c>
      <c r="N2405" s="31" t="str">
        <f ca="1">IFERROR(IF($C2405="","",VLOOKUP(FİLTRE!$C2405,'SKT LİSTESİ'!$F:$AJ,22,0)),"")</f>
        <v/>
      </c>
      <c r="O2405" s="136" t="str">
        <f ca="1">IFERROR(IF($C2405="","",VLOOKUP(FİLTRE!$C2405,'SKT LİSTESİ'!$F:$AJ,23,0)),"")</f>
        <v/>
      </c>
      <c r="P2405" s="31"/>
      <c r="Q2405" s="31"/>
      <c r="R2405" s="137" t="str">
        <f ca="1">(IFERROR(IF($C2405="","",VLOOKUP(FİLTRE!$C2405,'SKT LİSTESİ'!$F:$AJ,15,0)),""))</f>
        <v/>
      </c>
      <c r="S2405" s="138" t="str">
        <f ca="1">IFERROR(IF($C2405="","",VLOOKUP(FİLTRE!$C2405,'SKT LİSTESİ'!$F:$AJ,16,0)),"")</f>
        <v/>
      </c>
      <c r="AF2405" s="179" t="str">
        <f t="shared" ca="1" si="150"/>
        <v/>
      </c>
      <c r="AG2405" s="179">
        <f t="shared" ca="1" si="151"/>
        <v>0</v>
      </c>
      <c r="AH2405" s="179">
        <f t="shared" ca="1" si="152"/>
        <v>0</v>
      </c>
    </row>
    <row r="2406" spans="2:34" ht="15.75" x14ac:dyDescent="0.25">
      <c r="B2406">
        <f t="shared" ca="1" si="149"/>
        <v>2394</v>
      </c>
      <c r="C2406" t="str">
        <f ca="1">IFERROR(VLOOKUP(B2406,'SKT LİSTESİ'!F:F,1,0),"")</f>
        <v/>
      </c>
      <c r="E2406" s="128" t="str">
        <f ca="1">IFERROR(IF($C2406="","",VLOOKUP(FİLTRE!$C2406,'SKT LİSTESİ'!$F:$S,5,0)),"")</f>
        <v/>
      </c>
      <c r="F2406" s="129" t="str">
        <f ca="1">IFERROR(IF($C2406="","",VLOOKUP(FİLTRE!$C2406,'SKT LİSTESİ'!$F:$S,7,0)),"")</f>
        <v/>
      </c>
      <c r="G2406" s="130" t="str">
        <f ca="1">IFERROR(IF($C2406="","",VLOOKUP(FİLTRE!$C2406,'SKT LİSTESİ'!$F:$S,8,0)),"")</f>
        <v/>
      </c>
      <c r="H2406" s="131" t="str">
        <f ca="1">IF(E2406="","",IF($C2406="","",VLOOKUP(FİLTRE!$C2406,'SKT LİSTESİ'!$F:$S,9,0)))</f>
        <v/>
      </c>
      <c r="I2406" s="132" t="str">
        <f ca="1">IFERROR(IF($C2406="","",VLOOKUP(FİLTRE!$C2406,'SKT LİSTESİ'!$F:$S,10,0)),"")</f>
        <v/>
      </c>
      <c r="J2406" s="133" t="str">
        <f ca="1">IFERROR(IF($C2406="","",VLOOKUP(FİLTRE!$C2406,'SKT LİSTESİ'!$F:$S,11,0)),"")</f>
        <v/>
      </c>
      <c r="K2406" s="134" t="str">
        <f ca="1">IFERROR(IF($C2406="","",VLOOKUP(FİLTRE!$C2406,'SKT LİSTESİ'!$F:$S,12,0)),"")</f>
        <v/>
      </c>
      <c r="L2406" s="134" t="str">
        <f ca="1">IFERROR(IF($C2406="","",VLOOKUP(FİLTRE!$C2406,'SKT LİSTESİ'!$F:$S,13,0)),"")</f>
        <v/>
      </c>
      <c r="M2406" s="135" t="str">
        <f ca="1">IFERROR(IF($C2406="","",VLOOKUP(FİLTRE!$C2406,'SKT LİSTESİ'!$F:$AJ,14,0)),"")</f>
        <v/>
      </c>
      <c r="N2406" s="31" t="str">
        <f ca="1">IFERROR(IF($C2406="","",VLOOKUP(FİLTRE!$C2406,'SKT LİSTESİ'!$F:$AJ,22,0)),"")</f>
        <v/>
      </c>
      <c r="O2406" s="136" t="str">
        <f ca="1">IFERROR(IF($C2406="","",VLOOKUP(FİLTRE!$C2406,'SKT LİSTESİ'!$F:$AJ,23,0)),"")</f>
        <v/>
      </c>
      <c r="P2406" s="31"/>
      <c r="Q2406" s="31"/>
      <c r="R2406" s="137" t="str">
        <f ca="1">(IFERROR(IF($C2406="","",VLOOKUP(FİLTRE!$C2406,'SKT LİSTESİ'!$F:$AJ,15,0)),""))</f>
        <v/>
      </c>
      <c r="S2406" s="138" t="str">
        <f ca="1">IFERROR(IF($C2406="","",VLOOKUP(FİLTRE!$C2406,'SKT LİSTESİ'!$F:$AJ,16,0)),"")</f>
        <v/>
      </c>
      <c r="AF2406" s="179" t="str">
        <f t="shared" ca="1" si="150"/>
        <v/>
      </c>
      <c r="AG2406" s="179">
        <f t="shared" ca="1" si="151"/>
        <v>0</v>
      </c>
      <c r="AH2406" s="179">
        <f t="shared" ca="1" si="152"/>
        <v>0</v>
      </c>
    </row>
    <row r="2407" spans="2:34" ht="15.75" x14ac:dyDescent="0.25">
      <c r="B2407">
        <f t="shared" ca="1" si="149"/>
        <v>2395</v>
      </c>
      <c r="C2407" t="str">
        <f ca="1">IFERROR(VLOOKUP(B2407,'SKT LİSTESİ'!F:F,1,0),"")</f>
        <v/>
      </c>
      <c r="E2407" s="128" t="str">
        <f ca="1">IFERROR(IF($C2407="","",VLOOKUP(FİLTRE!$C2407,'SKT LİSTESİ'!$F:$S,5,0)),"")</f>
        <v/>
      </c>
      <c r="F2407" s="129" t="str">
        <f ca="1">IFERROR(IF($C2407="","",VLOOKUP(FİLTRE!$C2407,'SKT LİSTESİ'!$F:$S,7,0)),"")</f>
        <v/>
      </c>
      <c r="G2407" s="130" t="str">
        <f ca="1">IFERROR(IF($C2407="","",VLOOKUP(FİLTRE!$C2407,'SKT LİSTESİ'!$F:$S,8,0)),"")</f>
        <v/>
      </c>
      <c r="H2407" s="131" t="str">
        <f ca="1">IF(E2407="","",IF($C2407="","",VLOOKUP(FİLTRE!$C2407,'SKT LİSTESİ'!$F:$S,9,0)))</f>
        <v/>
      </c>
      <c r="I2407" s="132" t="str">
        <f ca="1">IFERROR(IF($C2407="","",VLOOKUP(FİLTRE!$C2407,'SKT LİSTESİ'!$F:$S,10,0)),"")</f>
        <v/>
      </c>
      <c r="J2407" s="133" t="str">
        <f ca="1">IFERROR(IF($C2407="","",VLOOKUP(FİLTRE!$C2407,'SKT LİSTESİ'!$F:$S,11,0)),"")</f>
        <v/>
      </c>
      <c r="K2407" s="134" t="str">
        <f ca="1">IFERROR(IF($C2407="","",VLOOKUP(FİLTRE!$C2407,'SKT LİSTESİ'!$F:$S,12,0)),"")</f>
        <v/>
      </c>
      <c r="L2407" s="134" t="str">
        <f ca="1">IFERROR(IF($C2407="","",VLOOKUP(FİLTRE!$C2407,'SKT LİSTESİ'!$F:$S,13,0)),"")</f>
        <v/>
      </c>
      <c r="M2407" s="135" t="str">
        <f ca="1">IFERROR(IF($C2407="","",VLOOKUP(FİLTRE!$C2407,'SKT LİSTESİ'!$F:$AJ,14,0)),"")</f>
        <v/>
      </c>
      <c r="N2407" s="31" t="str">
        <f ca="1">IFERROR(IF($C2407="","",VLOOKUP(FİLTRE!$C2407,'SKT LİSTESİ'!$F:$AJ,22,0)),"")</f>
        <v/>
      </c>
      <c r="O2407" s="136" t="str">
        <f ca="1">IFERROR(IF($C2407="","",VLOOKUP(FİLTRE!$C2407,'SKT LİSTESİ'!$F:$AJ,23,0)),"")</f>
        <v/>
      </c>
      <c r="P2407" s="31"/>
      <c r="Q2407" s="31"/>
      <c r="R2407" s="137" t="str">
        <f ca="1">(IFERROR(IF($C2407="","",VLOOKUP(FİLTRE!$C2407,'SKT LİSTESİ'!$F:$AJ,15,0)),""))</f>
        <v/>
      </c>
      <c r="S2407" s="138" t="str">
        <f ca="1">IFERROR(IF($C2407="","",VLOOKUP(FİLTRE!$C2407,'SKT LİSTESİ'!$F:$AJ,16,0)),"")</f>
        <v/>
      </c>
      <c r="AF2407" s="179" t="str">
        <f t="shared" ca="1" si="150"/>
        <v/>
      </c>
      <c r="AG2407" s="179">
        <f t="shared" ca="1" si="151"/>
        <v>0</v>
      </c>
      <c r="AH2407" s="179">
        <f t="shared" ca="1" si="152"/>
        <v>0</v>
      </c>
    </row>
    <row r="2408" spans="2:34" ht="15.75" x14ac:dyDescent="0.25">
      <c r="B2408">
        <f t="shared" ca="1" si="149"/>
        <v>2396</v>
      </c>
      <c r="C2408" t="str">
        <f ca="1">IFERROR(VLOOKUP(B2408,'SKT LİSTESİ'!F:F,1,0),"")</f>
        <v/>
      </c>
      <c r="E2408" s="128" t="str">
        <f ca="1">IFERROR(IF($C2408="","",VLOOKUP(FİLTRE!$C2408,'SKT LİSTESİ'!$F:$S,5,0)),"")</f>
        <v/>
      </c>
      <c r="F2408" s="129" t="str">
        <f ca="1">IFERROR(IF($C2408="","",VLOOKUP(FİLTRE!$C2408,'SKT LİSTESİ'!$F:$S,7,0)),"")</f>
        <v/>
      </c>
      <c r="G2408" s="130" t="str">
        <f ca="1">IFERROR(IF($C2408="","",VLOOKUP(FİLTRE!$C2408,'SKT LİSTESİ'!$F:$S,8,0)),"")</f>
        <v/>
      </c>
      <c r="H2408" s="131" t="str">
        <f ca="1">IF(E2408="","",IF($C2408="","",VLOOKUP(FİLTRE!$C2408,'SKT LİSTESİ'!$F:$S,9,0)))</f>
        <v/>
      </c>
      <c r="I2408" s="132" t="str">
        <f ca="1">IFERROR(IF($C2408="","",VLOOKUP(FİLTRE!$C2408,'SKT LİSTESİ'!$F:$S,10,0)),"")</f>
        <v/>
      </c>
      <c r="J2408" s="133" t="str">
        <f ca="1">IFERROR(IF($C2408="","",VLOOKUP(FİLTRE!$C2408,'SKT LİSTESİ'!$F:$S,11,0)),"")</f>
        <v/>
      </c>
      <c r="K2408" s="134" t="str">
        <f ca="1">IFERROR(IF($C2408="","",VLOOKUP(FİLTRE!$C2408,'SKT LİSTESİ'!$F:$S,12,0)),"")</f>
        <v/>
      </c>
      <c r="L2408" s="134" t="str">
        <f ca="1">IFERROR(IF($C2408="","",VLOOKUP(FİLTRE!$C2408,'SKT LİSTESİ'!$F:$S,13,0)),"")</f>
        <v/>
      </c>
      <c r="M2408" s="135" t="str">
        <f ca="1">IFERROR(IF($C2408="","",VLOOKUP(FİLTRE!$C2408,'SKT LİSTESİ'!$F:$AJ,14,0)),"")</f>
        <v/>
      </c>
      <c r="N2408" s="31" t="str">
        <f ca="1">IFERROR(IF($C2408="","",VLOOKUP(FİLTRE!$C2408,'SKT LİSTESİ'!$F:$AJ,22,0)),"")</f>
        <v/>
      </c>
      <c r="O2408" s="136" t="str">
        <f ca="1">IFERROR(IF($C2408="","",VLOOKUP(FİLTRE!$C2408,'SKT LİSTESİ'!$F:$AJ,23,0)),"")</f>
        <v/>
      </c>
      <c r="P2408" s="31"/>
      <c r="Q2408" s="31"/>
      <c r="R2408" s="137" t="str">
        <f ca="1">(IFERROR(IF($C2408="","",VLOOKUP(FİLTRE!$C2408,'SKT LİSTESİ'!$F:$AJ,15,0)),""))</f>
        <v/>
      </c>
      <c r="S2408" s="138" t="str">
        <f ca="1">IFERROR(IF($C2408="","",VLOOKUP(FİLTRE!$C2408,'SKT LİSTESİ'!$F:$AJ,16,0)),"")</f>
        <v/>
      </c>
      <c r="AF2408" s="179" t="str">
        <f t="shared" ca="1" si="150"/>
        <v/>
      </c>
      <c r="AG2408" s="179">
        <f t="shared" ca="1" si="151"/>
        <v>0</v>
      </c>
      <c r="AH2408" s="179">
        <f t="shared" ca="1" si="152"/>
        <v>0</v>
      </c>
    </row>
    <row r="2409" spans="2:34" ht="15.75" x14ac:dyDescent="0.25">
      <c r="B2409">
        <f t="shared" ca="1" si="149"/>
        <v>2397</v>
      </c>
      <c r="C2409" t="str">
        <f ca="1">IFERROR(VLOOKUP(B2409,'SKT LİSTESİ'!F:F,1,0),"")</f>
        <v/>
      </c>
      <c r="E2409" s="128" t="str">
        <f ca="1">IFERROR(IF($C2409="","",VLOOKUP(FİLTRE!$C2409,'SKT LİSTESİ'!$F:$S,5,0)),"")</f>
        <v/>
      </c>
      <c r="F2409" s="129" t="str">
        <f ca="1">IFERROR(IF($C2409="","",VLOOKUP(FİLTRE!$C2409,'SKT LİSTESİ'!$F:$S,7,0)),"")</f>
        <v/>
      </c>
      <c r="G2409" s="130" t="str">
        <f ca="1">IFERROR(IF($C2409="","",VLOOKUP(FİLTRE!$C2409,'SKT LİSTESİ'!$F:$S,8,0)),"")</f>
        <v/>
      </c>
      <c r="H2409" s="131" t="str">
        <f ca="1">IF(E2409="","",IF($C2409="","",VLOOKUP(FİLTRE!$C2409,'SKT LİSTESİ'!$F:$S,9,0)))</f>
        <v/>
      </c>
      <c r="I2409" s="132" t="str">
        <f ca="1">IFERROR(IF($C2409="","",VLOOKUP(FİLTRE!$C2409,'SKT LİSTESİ'!$F:$S,10,0)),"")</f>
        <v/>
      </c>
      <c r="J2409" s="133" t="str">
        <f ca="1">IFERROR(IF($C2409="","",VLOOKUP(FİLTRE!$C2409,'SKT LİSTESİ'!$F:$S,11,0)),"")</f>
        <v/>
      </c>
      <c r="K2409" s="134" t="str">
        <f ca="1">IFERROR(IF($C2409="","",VLOOKUP(FİLTRE!$C2409,'SKT LİSTESİ'!$F:$S,12,0)),"")</f>
        <v/>
      </c>
      <c r="L2409" s="134" t="str">
        <f ca="1">IFERROR(IF($C2409="","",VLOOKUP(FİLTRE!$C2409,'SKT LİSTESİ'!$F:$S,13,0)),"")</f>
        <v/>
      </c>
      <c r="M2409" s="135" t="str">
        <f ca="1">IFERROR(IF($C2409="","",VLOOKUP(FİLTRE!$C2409,'SKT LİSTESİ'!$F:$AJ,14,0)),"")</f>
        <v/>
      </c>
      <c r="N2409" s="31" t="str">
        <f ca="1">IFERROR(IF($C2409="","",VLOOKUP(FİLTRE!$C2409,'SKT LİSTESİ'!$F:$AJ,22,0)),"")</f>
        <v/>
      </c>
      <c r="O2409" s="136" t="str">
        <f ca="1">IFERROR(IF($C2409="","",VLOOKUP(FİLTRE!$C2409,'SKT LİSTESİ'!$F:$AJ,23,0)),"")</f>
        <v/>
      </c>
      <c r="P2409" s="31"/>
      <c r="Q2409" s="31"/>
      <c r="R2409" s="137" t="str">
        <f ca="1">(IFERROR(IF($C2409="","",VLOOKUP(FİLTRE!$C2409,'SKT LİSTESİ'!$F:$AJ,15,0)),""))</f>
        <v/>
      </c>
      <c r="S2409" s="138" t="str">
        <f ca="1">IFERROR(IF($C2409="","",VLOOKUP(FİLTRE!$C2409,'SKT LİSTESİ'!$F:$AJ,16,0)),"")</f>
        <v/>
      </c>
      <c r="AF2409" s="179" t="str">
        <f t="shared" ca="1" si="150"/>
        <v/>
      </c>
      <c r="AG2409" s="179">
        <f t="shared" ca="1" si="151"/>
        <v>0</v>
      </c>
      <c r="AH2409" s="179">
        <f t="shared" ca="1" si="152"/>
        <v>0</v>
      </c>
    </row>
    <row r="2410" spans="2:34" ht="15.75" x14ac:dyDescent="0.25">
      <c r="B2410">
        <f t="shared" ca="1" si="149"/>
        <v>2398</v>
      </c>
      <c r="C2410" t="str">
        <f ca="1">IFERROR(VLOOKUP(B2410,'SKT LİSTESİ'!F:F,1,0),"")</f>
        <v/>
      </c>
      <c r="E2410" s="128" t="str">
        <f ca="1">IFERROR(IF($C2410="","",VLOOKUP(FİLTRE!$C2410,'SKT LİSTESİ'!$F:$S,5,0)),"")</f>
        <v/>
      </c>
      <c r="F2410" s="129" t="str">
        <f ca="1">IFERROR(IF($C2410="","",VLOOKUP(FİLTRE!$C2410,'SKT LİSTESİ'!$F:$S,7,0)),"")</f>
        <v/>
      </c>
      <c r="G2410" s="130" t="str">
        <f ca="1">IFERROR(IF($C2410="","",VLOOKUP(FİLTRE!$C2410,'SKT LİSTESİ'!$F:$S,8,0)),"")</f>
        <v/>
      </c>
      <c r="H2410" s="131" t="str">
        <f ca="1">IF(E2410="","",IF($C2410="","",VLOOKUP(FİLTRE!$C2410,'SKT LİSTESİ'!$F:$S,9,0)))</f>
        <v/>
      </c>
      <c r="I2410" s="132" t="str">
        <f ca="1">IFERROR(IF($C2410="","",VLOOKUP(FİLTRE!$C2410,'SKT LİSTESİ'!$F:$S,10,0)),"")</f>
        <v/>
      </c>
      <c r="J2410" s="133" t="str">
        <f ca="1">IFERROR(IF($C2410="","",VLOOKUP(FİLTRE!$C2410,'SKT LİSTESİ'!$F:$S,11,0)),"")</f>
        <v/>
      </c>
      <c r="K2410" s="134" t="str">
        <f ca="1">IFERROR(IF($C2410="","",VLOOKUP(FİLTRE!$C2410,'SKT LİSTESİ'!$F:$S,12,0)),"")</f>
        <v/>
      </c>
      <c r="L2410" s="134" t="str">
        <f ca="1">IFERROR(IF($C2410="","",VLOOKUP(FİLTRE!$C2410,'SKT LİSTESİ'!$F:$S,13,0)),"")</f>
        <v/>
      </c>
      <c r="M2410" s="135" t="str">
        <f ca="1">IFERROR(IF($C2410="","",VLOOKUP(FİLTRE!$C2410,'SKT LİSTESİ'!$F:$AJ,14,0)),"")</f>
        <v/>
      </c>
      <c r="N2410" s="31" t="str">
        <f ca="1">IFERROR(IF($C2410="","",VLOOKUP(FİLTRE!$C2410,'SKT LİSTESİ'!$F:$AJ,22,0)),"")</f>
        <v/>
      </c>
      <c r="O2410" s="136" t="str">
        <f ca="1">IFERROR(IF($C2410="","",VLOOKUP(FİLTRE!$C2410,'SKT LİSTESİ'!$F:$AJ,23,0)),"")</f>
        <v/>
      </c>
      <c r="P2410" s="31"/>
      <c r="Q2410" s="31"/>
      <c r="R2410" s="137" t="str">
        <f ca="1">(IFERROR(IF($C2410="","",VLOOKUP(FİLTRE!$C2410,'SKT LİSTESİ'!$F:$AJ,15,0)),""))</f>
        <v/>
      </c>
      <c r="S2410" s="138" t="str">
        <f ca="1">IFERROR(IF($C2410="","",VLOOKUP(FİLTRE!$C2410,'SKT LİSTESİ'!$F:$AJ,16,0)),"")</f>
        <v/>
      </c>
      <c r="AF2410" s="179" t="str">
        <f t="shared" ca="1" si="150"/>
        <v/>
      </c>
      <c r="AG2410" s="179">
        <f t="shared" ca="1" si="151"/>
        <v>0</v>
      </c>
      <c r="AH2410" s="179">
        <f t="shared" ca="1" si="152"/>
        <v>0</v>
      </c>
    </row>
    <row r="2411" spans="2:34" ht="15.75" x14ac:dyDescent="0.25">
      <c r="B2411">
        <f t="shared" ca="1" si="149"/>
        <v>2399</v>
      </c>
      <c r="C2411" t="str">
        <f ca="1">IFERROR(VLOOKUP(B2411,'SKT LİSTESİ'!F:F,1,0),"")</f>
        <v/>
      </c>
      <c r="E2411" s="128" t="str">
        <f ca="1">IFERROR(IF($C2411="","",VLOOKUP(FİLTRE!$C2411,'SKT LİSTESİ'!$F:$S,5,0)),"")</f>
        <v/>
      </c>
      <c r="F2411" s="129" t="str">
        <f ca="1">IFERROR(IF($C2411="","",VLOOKUP(FİLTRE!$C2411,'SKT LİSTESİ'!$F:$S,7,0)),"")</f>
        <v/>
      </c>
      <c r="G2411" s="130" t="str">
        <f ca="1">IFERROR(IF($C2411="","",VLOOKUP(FİLTRE!$C2411,'SKT LİSTESİ'!$F:$S,8,0)),"")</f>
        <v/>
      </c>
      <c r="H2411" s="131" t="str">
        <f ca="1">IF(E2411="","",IF($C2411="","",VLOOKUP(FİLTRE!$C2411,'SKT LİSTESİ'!$F:$S,9,0)))</f>
        <v/>
      </c>
      <c r="I2411" s="132" t="str">
        <f ca="1">IFERROR(IF($C2411="","",VLOOKUP(FİLTRE!$C2411,'SKT LİSTESİ'!$F:$S,10,0)),"")</f>
        <v/>
      </c>
      <c r="J2411" s="133" t="str">
        <f ca="1">IFERROR(IF($C2411="","",VLOOKUP(FİLTRE!$C2411,'SKT LİSTESİ'!$F:$S,11,0)),"")</f>
        <v/>
      </c>
      <c r="K2411" s="134" t="str">
        <f ca="1">IFERROR(IF($C2411="","",VLOOKUP(FİLTRE!$C2411,'SKT LİSTESİ'!$F:$S,12,0)),"")</f>
        <v/>
      </c>
      <c r="L2411" s="134" t="str">
        <f ca="1">IFERROR(IF($C2411="","",VLOOKUP(FİLTRE!$C2411,'SKT LİSTESİ'!$F:$S,13,0)),"")</f>
        <v/>
      </c>
      <c r="M2411" s="135" t="str">
        <f ca="1">IFERROR(IF($C2411="","",VLOOKUP(FİLTRE!$C2411,'SKT LİSTESİ'!$F:$AJ,14,0)),"")</f>
        <v/>
      </c>
      <c r="N2411" s="31" t="str">
        <f ca="1">IFERROR(IF($C2411="","",VLOOKUP(FİLTRE!$C2411,'SKT LİSTESİ'!$F:$AJ,22,0)),"")</f>
        <v/>
      </c>
      <c r="O2411" s="136" t="str">
        <f ca="1">IFERROR(IF($C2411="","",VLOOKUP(FİLTRE!$C2411,'SKT LİSTESİ'!$F:$AJ,23,0)),"")</f>
        <v/>
      </c>
      <c r="P2411" s="31"/>
      <c r="Q2411" s="31"/>
      <c r="R2411" s="137" t="str">
        <f ca="1">(IFERROR(IF($C2411="","",VLOOKUP(FİLTRE!$C2411,'SKT LİSTESİ'!$F:$AJ,15,0)),""))</f>
        <v/>
      </c>
      <c r="S2411" s="138" t="str">
        <f ca="1">IFERROR(IF($C2411="","",VLOOKUP(FİLTRE!$C2411,'SKT LİSTESİ'!$F:$AJ,16,0)),"")</f>
        <v/>
      </c>
      <c r="AF2411" s="179" t="str">
        <f t="shared" ca="1" si="150"/>
        <v/>
      </c>
      <c r="AG2411" s="179">
        <f t="shared" ca="1" si="151"/>
        <v>0</v>
      </c>
      <c r="AH2411" s="179">
        <f t="shared" ca="1" si="152"/>
        <v>0</v>
      </c>
    </row>
    <row r="2412" spans="2:34" ht="15.75" x14ac:dyDescent="0.25">
      <c r="B2412">
        <f t="shared" ca="1" si="149"/>
        <v>2400</v>
      </c>
      <c r="C2412" t="str">
        <f ca="1">IFERROR(VLOOKUP(B2412,'SKT LİSTESİ'!F:F,1,0),"")</f>
        <v/>
      </c>
      <c r="E2412" s="128" t="str">
        <f ca="1">IFERROR(IF($C2412="","",VLOOKUP(FİLTRE!$C2412,'SKT LİSTESİ'!$F:$S,5,0)),"")</f>
        <v/>
      </c>
      <c r="F2412" s="129" t="str">
        <f ca="1">IFERROR(IF($C2412="","",VLOOKUP(FİLTRE!$C2412,'SKT LİSTESİ'!$F:$S,7,0)),"")</f>
        <v/>
      </c>
      <c r="G2412" s="130" t="str">
        <f ca="1">IFERROR(IF($C2412="","",VLOOKUP(FİLTRE!$C2412,'SKT LİSTESİ'!$F:$S,8,0)),"")</f>
        <v/>
      </c>
      <c r="H2412" s="131" t="str">
        <f ca="1">IF(E2412="","",IF($C2412="","",VLOOKUP(FİLTRE!$C2412,'SKT LİSTESİ'!$F:$S,9,0)))</f>
        <v/>
      </c>
      <c r="I2412" s="132" t="str">
        <f ca="1">IFERROR(IF($C2412="","",VLOOKUP(FİLTRE!$C2412,'SKT LİSTESİ'!$F:$S,10,0)),"")</f>
        <v/>
      </c>
      <c r="J2412" s="133" t="str">
        <f ca="1">IFERROR(IF($C2412="","",VLOOKUP(FİLTRE!$C2412,'SKT LİSTESİ'!$F:$S,11,0)),"")</f>
        <v/>
      </c>
      <c r="K2412" s="134" t="str">
        <f ca="1">IFERROR(IF($C2412="","",VLOOKUP(FİLTRE!$C2412,'SKT LİSTESİ'!$F:$S,12,0)),"")</f>
        <v/>
      </c>
      <c r="L2412" s="134" t="str">
        <f ca="1">IFERROR(IF($C2412="","",VLOOKUP(FİLTRE!$C2412,'SKT LİSTESİ'!$F:$S,13,0)),"")</f>
        <v/>
      </c>
      <c r="M2412" s="135" t="str">
        <f ca="1">IFERROR(IF($C2412="","",VLOOKUP(FİLTRE!$C2412,'SKT LİSTESİ'!$F:$AJ,14,0)),"")</f>
        <v/>
      </c>
      <c r="N2412" s="31" t="str">
        <f ca="1">IFERROR(IF($C2412="","",VLOOKUP(FİLTRE!$C2412,'SKT LİSTESİ'!$F:$AJ,22,0)),"")</f>
        <v/>
      </c>
      <c r="O2412" s="136" t="str">
        <f ca="1">IFERROR(IF($C2412="","",VLOOKUP(FİLTRE!$C2412,'SKT LİSTESİ'!$F:$AJ,23,0)),"")</f>
        <v/>
      </c>
      <c r="P2412" s="31"/>
      <c r="Q2412" s="31"/>
      <c r="R2412" s="137" t="str">
        <f ca="1">(IFERROR(IF($C2412="","",VLOOKUP(FİLTRE!$C2412,'SKT LİSTESİ'!$F:$AJ,15,0)),""))</f>
        <v/>
      </c>
      <c r="S2412" s="138" t="str">
        <f ca="1">IFERROR(IF($C2412="","",VLOOKUP(FİLTRE!$C2412,'SKT LİSTESİ'!$F:$AJ,16,0)),"")</f>
        <v/>
      </c>
      <c r="AF2412" s="179" t="str">
        <f t="shared" ca="1" si="150"/>
        <v/>
      </c>
      <c r="AG2412" s="179">
        <f t="shared" ca="1" si="151"/>
        <v>0</v>
      </c>
      <c r="AH2412" s="179">
        <f t="shared" ca="1" si="152"/>
        <v>0</v>
      </c>
    </row>
    <row r="2413" spans="2:34" ht="15.75" x14ac:dyDescent="0.25">
      <c r="B2413">
        <f t="shared" ca="1" si="149"/>
        <v>2401</v>
      </c>
      <c r="C2413" t="str">
        <f ca="1">IFERROR(VLOOKUP(B2413,'SKT LİSTESİ'!F:F,1,0),"")</f>
        <v/>
      </c>
      <c r="E2413" s="128" t="str">
        <f ca="1">IFERROR(IF($C2413="","",VLOOKUP(FİLTRE!$C2413,'SKT LİSTESİ'!$F:$S,5,0)),"")</f>
        <v/>
      </c>
      <c r="F2413" s="129" t="str">
        <f ca="1">IFERROR(IF($C2413="","",VLOOKUP(FİLTRE!$C2413,'SKT LİSTESİ'!$F:$S,7,0)),"")</f>
        <v/>
      </c>
      <c r="G2413" s="130" t="str">
        <f ca="1">IFERROR(IF($C2413="","",VLOOKUP(FİLTRE!$C2413,'SKT LİSTESİ'!$F:$S,8,0)),"")</f>
        <v/>
      </c>
      <c r="H2413" s="131" t="str">
        <f ca="1">IF(E2413="","",IF($C2413="","",VLOOKUP(FİLTRE!$C2413,'SKT LİSTESİ'!$F:$S,9,0)))</f>
        <v/>
      </c>
      <c r="I2413" s="132" t="str">
        <f ca="1">IFERROR(IF($C2413="","",VLOOKUP(FİLTRE!$C2413,'SKT LİSTESİ'!$F:$S,10,0)),"")</f>
        <v/>
      </c>
      <c r="J2413" s="133" t="str">
        <f ca="1">IFERROR(IF($C2413="","",VLOOKUP(FİLTRE!$C2413,'SKT LİSTESİ'!$F:$S,11,0)),"")</f>
        <v/>
      </c>
      <c r="K2413" s="134" t="str">
        <f ca="1">IFERROR(IF($C2413="","",VLOOKUP(FİLTRE!$C2413,'SKT LİSTESİ'!$F:$S,12,0)),"")</f>
        <v/>
      </c>
      <c r="L2413" s="134" t="str">
        <f ca="1">IFERROR(IF($C2413="","",VLOOKUP(FİLTRE!$C2413,'SKT LİSTESİ'!$F:$S,13,0)),"")</f>
        <v/>
      </c>
      <c r="M2413" s="135" t="str">
        <f ca="1">IFERROR(IF($C2413="","",VLOOKUP(FİLTRE!$C2413,'SKT LİSTESİ'!$F:$AJ,14,0)),"")</f>
        <v/>
      </c>
      <c r="N2413" s="31" t="str">
        <f ca="1">IFERROR(IF($C2413="","",VLOOKUP(FİLTRE!$C2413,'SKT LİSTESİ'!$F:$AJ,22,0)),"")</f>
        <v/>
      </c>
      <c r="O2413" s="136" t="str">
        <f ca="1">IFERROR(IF($C2413="","",VLOOKUP(FİLTRE!$C2413,'SKT LİSTESİ'!$F:$AJ,23,0)),"")</f>
        <v/>
      </c>
      <c r="P2413" s="31"/>
      <c r="Q2413" s="31"/>
      <c r="R2413" s="137" t="str">
        <f ca="1">(IFERROR(IF($C2413="","",VLOOKUP(FİLTRE!$C2413,'SKT LİSTESİ'!$F:$AJ,15,0)),""))</f>
        <v/>
      </c>
      <c r="S2413" s="138" t="str">
        <f ca="1">IFERROR(IF($C2413="","",VLOOKUP(FİLTRE!$C2413,'SKT LİSTESİ'!$F:$AJ,16,0)),"")</f>
        <v/>
      </c>
      <c r="AF2413" s="179" t="str">
        <f t="shared" ca="1" si="150"/>
        <v/>
      </c>
      <c r="AG2413" s="179">
        <f t="shared" ca="1" si="151"/>
        <v>0</v>
      </c>
      <c r="AH2413" s="179">
        <f t="shared" ca="1" si="152"/>
        <v>0</v>
      </c>
    </row>
    <row r="2414" spans="2:34" ht="15.75" x14ac:dyDescent="0.25">
      <c r="B2414">
        <f t="shared" ca="1" si="149"/>
        <v>2402</v>
      </c>
      <c r="C2414" t="str">
        <f ca="1">IFERROR(VLOOKUP(B2414,'SKT LİSTESİ'!F:F,1,0),"")</f>
        <v/>
      </c>
      <c r="E2414" s="128" t="str">
        <f ca="1">IFERROR(IF($C2414="","",VLOOKUP(FİLTRE!$C2414,'SKT LİSTESİ'!$F:$S,5,0)),"")</f>
        <v/>
      </c>
      <c r="F2414" s="129" t="str">
        <f ca="1">IFERROR(IF($C2414="","",VLOOKUP(FİLTRE!$C2414,'SKT LİSTESİ'!$F:$S,7,0)),"")</f>
        <v/>
      </c>
      <c r="G2414" s="130" t="str">
        <f ca="1">IFERROR(IF($C2414="","",VLOOKUP(FİLTRE!$C2414,'SKT LİSTESİ'!$F:$S,8,0)),"")</f>
        <v/>
      </c>
      <c r="H2414" s="131" t="str">
        <f ca="1">IF(E2414="","",IF($C2414="","",VLOOKUP(FİLTRE!$C2414,'SKT LİSTESİ'!$F:$S,9,0)))</f>
        <v/>
      </c>
      <c r="I2414" s="132" t="str">
        <f ca="1">IFERROR(IF($C2414="","",VLOOKUP(FİLTRE!$C2414,'SKT LİSTESİ'!$F:$S,10,0)),"")</f>
        <v/>
      </c>
      <c r="J2414" s="133" t="str">
        <f ca="1">IFERROR(IF($C2414="","",VLOOKUP(FİLTRE!$C2414,'SKT LİSTESİ'!$F:$S,11,0)),"")</f>
        <v/>
      </c>
      <c r="K2414" s="134" t="str">
        <f ca="1">IFERROR(IF($C2414="","",VLOOKUP(FİLTRE!$C2414,'SKT LİSTESİ'!$F:$S,12,0)),"")</f>
        <v/>
      </c>
      <c r="L2414" s="134" t="str">
        <f ca="1">IFERROR(IF($C2414="","",VLOOKUP(FİLTRE!$C2414,'SKT LİSTESİ'!$F:$S,13,0)),"")</f>
        <v/>
      </c>
      <c r="M2414" s="135" t="str">
        <f ca="1">IFERROR(IF($C2414="","",VLOOKUP(FİLTRE!$C2414,'SKT LİSTESİ'!$F:$AJ,14,0)),"")</f>
        <v/>
      </c>
      <c r="N2414" s="31" t="str">
        <f ca="1">IFERROR(IF($C2414="","",VLOOKUP(FİLTRE!$C2414,'SKT LİSTESİ'!$F:$AJ,22,0)),"")</f>
        <v/>
      </c>
      <c r="O2414" s="136" t="str">
        <f ca="1">IFERROR(IF($C2414="","",VLOOKUP(FİLTRE!$C2414,'SKT LİSTESİ'!$F:$AJ,23,0)),"")</f>
        <v/>
      </c>
      <c r="P2414" s="31"/>
      <c r="Q2414" s="31"/>
      <c r="R2414" s="137" t="str">
        <f ca="1">(IFERROR(IF($C2414="","",VLOOKUP(FİLTRE!$C2414,'SKT LİSTESİ'!$F:$AJ,15,0)),""))</f>
        <v/>
      </c>
      <c r="S2414" s="138" t="str">
        <f ca="1">IFERROR(IF($C2414="","",VLOOKUP(FİLTRE!$C2414,'SKT LİSTESİ'!$F:$AJ,16,0)),"")</f>
        <v/>
      </c>
      <c r="AF2414" s="179" t="str">
        <f t="shared" ca="1" si="150"/>
        <v/>
      </c>
      <c r="AG2414" s="179">
        <f t="shared" ca="1" si="151"/>
        <v>0</v>
      </c>
      <c r="AH2414" s="179">
        <f t="shared" ca="1" si="152"/>
        <v>0</v>
      </c>
    </row>
    <row r="2415" spans="2:34" ht="15.75" x14ac:dyDescent="0.25">
      <c r="B2415">
        <f t="shared" ca="1" si="149"/>
        <v>2403</v>
      </c>
      <c r="C2415" t="str">
        <f ca="1">IFERROR(VLOOKUP(B2415,'SKT LİSTESİ'!F:F,1,0),"")</f>
        <v/>
      </c>
      <c r="E2415" s="128" t="str">
        <f ca="1">IFERROR(IF($C2415="","",VLOOKUP(FİLTRE!$C2415,'SKT LİSTESİ'!$F:$S,5,0)),"")</f>
        <v/>
      </c>
      <c r="F2415" s="129" t="str">
        <f ca="1">IFERROR(IF($C2415="","",VLOOKUP(FİLTRE!$C2415,'SKT LİSTESİ'!$F:$S,7,0)),"")</f>
        <v/>
      </c>
      <c r="G2415" s="130" t="str">
        <f ca="1">IFERROR(IF($C2415="","",VLOOKUP(FİLTRE!$C2415,'SKT LİSTESİ'!$F:$S,8,0)),"")</f>
        <v/>
      </c>
      <c r="H2415" s="131" t="str">
        <f ca="1">IF(E2415="","",IF($C2415="","",VLOOKUP(FİLTRE!$C2415,'SKT LİSTESİ'!$F:$S,9,0)))</f>
        <v/>
      </c>
      <c r="I2415" s="132" t="str">
        <f ca="1">IFERROR(IF($C2415="","",VLOOKUP(FİLTRE!$C2415,'SKT LİSTESİ'!$F:$S,10,0)),"")</f>
        <v/>
      </c>
      <c r="J2415" s="133" t="str">
        <f ca="1">IFERROR(IF($C2415="","",VLOOKUP(FİLTRE!$C2415,'SKT LİSTESİ'!$F:$S,11,0)),"")</f>
        <v/>
      </c>
      <c r="K2415" s="134" t="str">
        <f ca="1">IFERROR(IF($C2415="","",VLOOKUP(FİLTRE!$C2415,'SKT LİSTESİ'!$F:$S,12,0)),"")</f>
        <v/>
      </c>
      <c r="L2415" s="134" t="str">
        <f ca="1">IFERROR(IF($C2415="","",VLOOKUP(FİLTRE!$C2415,'SKT LİSTESİ'!$F:$S,13,0)),"")</f>
        <v/>
      </c>
      <c r="M2415" s="135" t="str">
        <f ca="1">IFERROR(IF($C2415="","",VLOOKUP(FİLTRE!$C2415,'SKT LİSTESİ'!$F:$AJ,14,0)),"")</f>
        <v/>
      </c>
      <c r="N2415" s="31" t="str">
        <f ca="1">IFERROR(IF($C2415="","",VLOOKUP(FİLTRE!$C2415,'SKT LİSTESİ'!$F:$AJ,22,0)),"")</f>
        <v/>
      </c>
      <c r="O2415" s="136" t="str">
        <f ca="1">IFERROR(IF($C2415="","",VLOOKUP(FİLTRE!$C2415,'SKT LİSTESİ'!$F:$AJ,23,0)),"")</f>
        <v/>
      </c>
      <c r="P2415" s="31"/>
      <c r="Q2415" s="31"/>
      <c r="R2415" s="137" t="str">
        <f ca="1">(IFERROR(IF($C2415="","",VLOOKUP(FİLTRE!$C2415,'SKT LİSTESİ'!$F:$AJ,15,0)),""))</f>
        <v/>
      </c>
      <c r="S2415" s="138" t="str">
        <f ca="1">IFERROR(IF($C2415="","",VLOOKUP(FİLTRE!$C2415,'SKT LİSTESİ'!$F:$AJ,16,0)),"")</f>
        <v/>
      </c>
      <c r="AF2415" s="179" t="str">
        <f t="shared" ca="1" si="150"/>
        <v/>
      </c>
      <c r="AG2415" s="179">
        <f t="shared" ca="1" si="151"/>
        <v>0</v>
      </c>
      <c r="AH2415" s="179">
        <f t="shared" ca="1" si="152"/>
        <v>0</v>
      </c>
    </row>
    <row r="2416" spans="2:34" ht="15.75" x14ac:dyDescent="0.25">
      <c r="B2416">
        <f t="shared" ca="1" si="149"/>
        <v>2404</v>
      </c>
      <c r="C2416" t="str">
        <f ca="1">IFERROR(VLOOKUP(B2416,'SKT LİSTESİ'!F:F,1,0),"")</f>
        <v/>
      </c>
      <c r="E2416" s="128" t="str">
        <f ca="1">IFERROR(IF($C2416="","",VLOOKUP(FİLTRE!$C2416,'SKT LİSTESİ'!$F:$S,5,0)),"")</f>
        <v/>
      </c>
      <c r="F2416" s="129" t="str">
        <f ca="1">IFERROR(IF($C2416="","",VLOOKUP(FİLTRE!$C2416,'SKT LİSTESİ'!$F:$S,7,0)),"")</f>
        <v/>
      </c>
      <c r="G2416" s="130" t="str">
        <f ca="1">IFERROR(IF($C2416="","",VLOOKUP(FİLTRE!$C2416,'SKT LİSTESİ'!$F:$S,8,0)),"")</f>
        <v/>
      </c>
      <c r="H2416" s="131" t="str">
        <f ca="1">IF(E2416="","",IF($C2416="","",VLOOKUP(FİLTRE!$C2416,'SKT LİSTESİ'!$F:$S,9,0)))</f>
        <v/>
      </c>
      <c r="I2416" s="132" t="str">
        <f ca="1">IFERROR(IF($C2416="","",VLOOKUP(FİLTRE!$C2416,'SKT LİSTESİ'!$F:$S,10,0)),"")</f>
        <v/>
      </c>
      <c r="J2416" s="133" t="str">
        <f ca="1">IFERROR(IF($C2416="","",VLOOKUP(FİLTRE!$C2416,'SKT LİSTESİ'!$F:$S,11,0)),"")</f>
        <v/>
      </c>
      <c r="K2416" s="134" t="str">
        <f ca="1">IFERROR(IF($C2416="","",VLOOKUP(FİLTRE!$C2416,'SKT LİSTESİ'!$F:$S,12,0)),"")</f>
        <v/>
      </c>
      <c r="L2416" s="134" t="str">
        <f ca="1">IFERROR(IF($C2416="","",VLOOKUP(FİLTRE!$C2416,'SKT LİSTESİ'!$F:$S,13,0)),"")</f>
        <v/>
      </c>
      <c r="M2416" s="135" t="str">
        <f ca="1">IFERROR(IF($C2416="","",VLOOKUP(FİLTRE!$C2416,'SKT LİSTESİ'!$F:$AJ,14,0)),"")</f>
        <v/>
      </c>
      <c r="N2416" s="31" t="str">
        <f ca="1">IFERROR(IF($C2416="","",VLOOKUP(FİLTRE!$C2416,'SKT LİSTESİ'!$F:$AJ,22,0)),"")</f>
        <v/>
      </c>
      <c r="O2416" s="136" t="str">
        <f ca="1">IFERROR(IF($C2416="","",VLOOKUP(FİLTRE!$C2416,'SKT LİSTESİ'!$F:$AJ,23,0)),"")</f>
        <v/>
      </c>
      <c r="P2416" s="31"/>
      <c r="Q2416" s="31"/>
      <c r="R2416" s="137" t="str">
        <f ca="1">(IFERROR(IF($C2416="","",VLOOKUP(FİLTRE!$C2416,'SKT LİSTESİ'!$F:$AJ,15,0)),""))</f>
        <v/>
      </c>
      <c r="S2416" s="138" t="str">
        <f ca="1">IFERROR(IF($C2416="","",VLOOKUP(FİLTRE!$C2416,'SKT LİSTESİ'!$F:$AJ,16,0)),"")</f>
        <v/>
      </c>
      <c r="AF2416" s="179" t="str">
        <f t="shared" ca="1" si="150"/>
        <v/>
      </c>
      <c r="AG2416" s="179">
        <f t="shared" ca="1" si="151"/>
        <v>0</v>
      </c>
      <c r="AH2416" s="179">
        <f t="shared" ca="1" si="152"/>
        <v>0</v>
      </c>
    </row>
    <row r="2417" spans="2:34" ht="15.75" x14ac:dyDescent="0.25">
      <c r="B2417">
        <f t="shared" ca="1" si="149"/>
        <v>2405</v>
      </c>
      <c r="C2417" t="str">
        <f ca="1">IFERROR(VLOOKUP(B2417,'SKT LİSTESİ'!F:F,1,0),"")</f>
        <v/>
      </c>
      <c r="E2417" s="128" t="str">
        <f ca="1">IFERROR(IF($C2417="","",VLOOKUP(FİLTRE!$C2417,'SKT LİSTESİ'!$F:$S,5,0)),"")</f>
        <v/>
      </c>
      <c r="F2417" s="129" t="str">
        <f ca="1">IFERROR(IF($C2417="","",VLOOKUP(FİLTRE!$C2417,'SKT LİSTESİ'!$F:$S,7,0)),"")</f>
        <v/>
      </c>
      <c r="G2417" s="130" t="str">
        <f ca="1">IFERROR(IF($C2417="","",VLOOKUP(FİLTRE!$C2417,'SKT LİSTESİ'!$F:$S,8,0)),"")</f>
        <v/>
      </c>
      <c r="H2417" s="131" t="str">
        <f ca="1">IF(E2417="","",IF($C2417="","",VLOOKUP(FİLTRE!$C2417,'SKT LİSTESİ'!$F:$S,9,0)))</f>
        <v/>
      </c>
      <c r="I2417" s="132" t="str">
        <f ca="1">IFERROR(IF($C2417="","",VLOOKUP(FİLTRE!$C2417,'SKT LİSTESİ'!$F:$S,10,0)),"")</f>
        <v/>
      </c>
      <c r="J2417" s="133" t="str">
        <f ca="1">IFERROR(IF($C2417="","",VLOOKUP(FİLTRE!$C2417,'SKT LİSTESİ'!$F:$S,11,0)),"")</f>
        <v/>
      </c>
      <c r="K2417" s="134" t="str">
        <f ca="1">IFERROR(IF($C2417="","",VLOOKUP(FİLTRE!$C2417,'SKT LİSTESİ'!$F:$S,12,0)),"")</f>
        <v/>
      </c>
      <c r="L2417" s="134" t="str">
        <f ca="1">IFERROR(IF($C2417="","",VLOOKUP(FİLTRE!$C2417,'SKT LİSTESİ'!$F:$S,13,0)),"")</f>
        <v/>
      </c>
      <c r="M2417" s="135" t="str">
        <f ca="1">IFERROR(IF($C2417="","",VLOOKUP(FİLTRE!$C2417,'SKT LİSTESİ'!$F:$AJ,14,0)),"")</f>
        <v/>
      </c>
      <c r="N2417" s="31" t="str">
        <f ca="1">IFERROR(IF($C2417="","",VLOOKUP(FİLTRE!$C2417,'SKT LİSTESİ'!$F:$AJ,22,0)),"")</f>
        <v/>
      </c>
      <c r="O2417" s="136" t="str">
        <f ca="1">IFERROR(IF($C2417="","",VLOOKUP(FİLTRE!$C2417,'SKT LİSTESİ'!$F:$AJ,23,0)),"")</f>
        <v/>
      </c>
      <c r="P2417" s="31"/>
      <c r="Q2417" s="31"/>
      <c r="R2417" s="137" t="str">
        <f ca="1">(IFERROR(IF($C2417="","",VLOOKUP(FİLTRE!$C2417,'SKT LİSTESİ'!$F:$AJ,15,0)),""))</f>
        <v/>
      </c>
      <c r="S2417" s="138" t="str">
        <f ca="1">IFERROR(IF($C2417="","",VLOOKUP(FİLTRE!$C2417,'SKT LİSTESİ'!$F:$AJ,16,0)),"")</f>
        <v/>
      </c>
      <c r="AF2417" s="179" t="str">
        <f t="shared" ca="1" si="150"/>
        <v/>
      </c>
      <c r="AG2417" s="179">
        <f t="shared" ca="1" si="151"/>
        <v>0</v>
      </c>
      <c r="AH2417" s="179">
        <f t="shared" ca="1" si="152"/>
        <v>0</v>
      </c>
    </row>
    <row r="2418" spans="2:34" ht="15.75" x14ac:dyDescent="0.25">
      <c r="B2418">
        <f t="shared" ca="1" si="149"/>
        <v>2406</v>
      </c>
      <c r="C2418" t="str">
        <f ca="1">IFERROR(VLOOKUP(B2418,'SKT LİSTESİ'!F:F,1,0),"")</f>
        <v/>
      </c>
      <c r="E2418" s="128" t="str">
        <f ca="1">IFERROR(IF($C2418="","",VLOOKUP(FİLTRE!$C2418,'SKT LİSTESİ'!$F:$S,5,0)),"")</f>
        <v/>
      </c>
      <c r="F2418" s="129" t="str">
        <f ca="1">IFERROR(IF($C2418="","",VLOOKUP(FİLTRE!$C2418,'SKT LİSTESİ'!$F:$S,7,0)),"")</f>
        <v/>
      </c>
      <c r="G2418" s="130" t="str">
        <f ca="1">IFERROR(IF($C2418="","",VLOOKUP(FİLTRE!$C2418,'SKT LİSTESİ'!$F:$S,8,0)),"")</f>
        <v/>
      </c>
      <c r="H2418" s="131" t="str">
        <f ca="1">IF(E2418="","",IF($C2418="","",VLOOKUP(FİLTRE!$C2418,'SKT LİSTESİ'!$F:$S,9,0)))</f>
        <v/>
      </c>
      <c r="I2418" s="132" t="str">
        <f ca="1">IFERROR(IF($C2418="","",VLOOKUP(FİLTRE!$C2418,'SKT LİSTESİ'!$F:$S,10,0)),"")</f>
        <v/>
      </c>
      <c r="J2418" s="133" t="str">
        <f ca="1">IFERROR(IF($C2418="","",VLOOKUP(FİLTRE!$C2418,'SKT LİSTESİ'!$F:$S,11,0)),"")</f>
        <v/>
      </c>
      <c r="K2418" s="134" t="str">
        <f ca="1">IFERROR(IF($C2418="","",VLOOKUP(FİLTRE!$C2418,'SKT LİSTESİ'!$F:$S,12,0)),"")</f>
        <v/>
      </c>
      <c r="L2418" s="134" t="str">
        <f ca="1">IFERROR(IF($C2418="","",VLOOKUP(FİLTRE!$C2418,'SKT LİSTESİ'!$F:$S,13,0)),"")</f>
        <v/>
      </c>
      <c r="M2418" s="135" t="str">
        <f ca="1">IFERROR(IF($C2418="","",VLOOKUP(FİLTRE!$C2418,'SKT LİSTESİ'!$F:$AJ,14,0)),"")</f>
        <v/>
      </c>
      <c r="N2418" s="31" t="str">
        <f ca="1">IFERROR(IF($C2418="","",VLOOKUP(FİLTRE!$C2418,'SKT LİSTESİ'!$F:$AJ,22,0)),"")</f>
        <v/>
      </c>
      <c r="O2418" s="136" t="str">
        <f ca="1">IFERROR(IF($C2418="","",VLOOKUP(FİLTRE!$C2418,'SKT LİSTESİ'!$F:$AJ,23,0)),"")</f>
        <v/>
      </c>
      <c r="P2418" s="31"/>
      <c r="Q2418" s="31"/>
      <c r="R2418" s="137" t="str">
        <f ca="1">(IFERROR(IF($C2418="","",VLOOKUP(FİLTRE!$C2418,'SKT LİSTESİ'!$F:$AJ,15,0)),""))</f>
        <v/>
      </c>
      <c r="S2418" s="138" t="str">
        <f ca="1">IFERROR(IF($C2418="","",VLOOKUP(FİLTRE!$C2418,'SKT LİSTESİ'!$F:$AJ,16,0)),"")</f>
        <v/>
      </c>
      <c r="AF2418" s="179" t="str">
        <f t="shared" ca="1" si="150"/>
        <v/>
      </c>
      <c r="AG2418" s="179">
        <f t="shared" ca="1" si="151"/>
        <v>0</v>
      </c>
      <c r="AH2418" s="179">
        <f t="shared" ca="1" si="152"/>
        <v>0</v>
      </c>
    </row>
    <row r="2419" spans="2:34" ht="15.75" x14ac:dyDescent="0.25">
      <c r="B2419">
        <f t="shared" ca="1" si="149"/>
        <v>2407</v>
      </c>
      <c r="C2419" t="str">
        <f ca="1">IFERROR(VLOOKUP(B2419,'SKT LİSTESİ'!F:F,1,0),"")</f>
        <v/>
      </c>
      <c r="E2419" s="128" t="str">
        <f ca="1">IFERROR(IF($C2419="","",VLOOKUP(FİLTRE!$C2419,'SKT LİSTESİ'!$F:$S,5,0)),"")</f>
        <v/>
      </c>
      <c r="F2419" s="129" t="str">
        <f ca="1">IFERROR(IF($C2419="","",VLOOKUP(FİLTRE!$C2419,'SKT LİSTESİ'!$F:$S,7,0)),"")</f>
        <v/>
      </c>
      <c r="G2419" s="130" t="str">
        <f ca="1">IFERROR(IF($C2419="","",VLOOKUP(FİLTRE!$C2419,'SKT LİSTESİ'!$F:$S,8,0)),"")</f>
        <v/>
      </c>
      <c r="H2419" s="131" t="str">
        <f ca="1">IF(E2419="","",IF($C2419="","",VLOOKUP(FİLTRE!$C2419,'SKT LİSTESİ'!$F:$S,9,0)))</f>
        <v/>
      </c>
      <c r="I2419" s="132" t="str">
        <f ca="1">IFERROR(IF($C2419="","",VLOOKUP(FİLTRE!$C2419,'SKT LİSTESİ'!$F:$S,10,0)),"")</f>
        <v/>
      </c>
      <c r="J2419" s="133" t="str">
        <f ca="1">IFERROR(IF($C2419="","",VLOOKUP(FİLTRE!$C2419,'SKT LİSTESİ'!$F:$S,11,0)),"")</f>
        <v/>
      </c>
      <c r="K2419" s="134" t="str">
        <f ca="1">IFERROR(IF($C2419="","",VLOOKUP(FİLTRE!$C2419,'SKT LİSTESİ'!$F:$S,12,0)),"")</f>
        <v/>
      </c>
      <c r="L2419" s="134" t="str">
        <f ca="1">IFERROR(IF($C2419="","",VLOOKUP(FİLTRE!$C2419,'SKT LİSTESİ'!$F:$S,13,0)),"")</f>
        <v/>
      </c>
      <c r="M2419" s="135" t="str">
        <f ca="1">IFERROR(IF($C2419="","",VLOOKUP(FİLTRE!$C2419,'SKT LİSTESİ'!$F:$AJ,14,0)),"")</f>
        <v/>
      </c>
      <c r="N2419" s="31" t="str">
        <f ca="1">IFERROR(IF($C2419="","",VLOOKUP(FİLTRE!$C2419,'SKT LİSTESİ'!$F:$AJ,22,0)),"")</f>
        <v/>
      </c>
      <c r="O2419" s="136" t="str">
        <f ca="1">IFERROR(IF($C2419="","",VLOOKUP(FİLTRE!$C2419,'SKT LİSTESİ'!$F:$AJ,23,0)),"")</f>
        <v/>
      </c>
      <c r="P2419" s="31"/>
      <c r="Q2419" s="31"/>
      <c r="R2419" s="137" t="str">
        <f ca="1">(IFERROR(IF($C2419="","",VLOOKUP(FİLTRE!$C2419,'SKT LİSTESİ'!$F:$AJ,15,0)),""))</f>
        <v/>
      </c>
      <c r="S2419" s="138" t="str">
        <f ca="1">IFERROR(IF($C2419="","",VLOOKUP(FİLTRE!$C2419,'SKT LİSTESİ'!$F:$AJ,16,0)),"")</f>
        <v/>
      </c>
      <c r="AF2419" s="179" t="str">
        <f t="shared" ca="1" si="150"/>
        <v/>
      </c>
      <c r="AG2419" s="179">
        <f t="shared" ca="1" si="151"/>
        <v>0</v>
      </c>
      <c r="AH2419" s="179">
        <f t="shared" ca="1" si="152"/>
        <v>0</v>
      </c>
    </row>
    <row r="2420" spans="2:34" ht="15.75" x14ac:dyDescent="0.25">
      <c r="B2420">
        <f t="shared" ca="1" si="149"/>
        <v>2408</v>
      </c>
      <c r="C2420" t="str">
        <f ca="1">IFERROR(VLOOKUP(B2420,'SKT LİSTESİ'!F:F,1,0),"")</f>
        <v/>
      </c>
      <c r="E2420" s="128" t="str">
        <f ca="1">IFERROR(IF($C2420="","",VLOOKUP(FİLTRE!$C2420,'SKT LİSTESİ'!$F:$S,5,0)),"")</f>
        <v/>
      </c>
      <c r="F2420" s="129" t="str">
        <f ca="1">IFERROR(IF($C2420="","",VLOOKUP(FİLTRE!$C2420,'SKT LİSTESİ'!$F:$S,7,0)),"")</f>
        <v/>
      </c>
      <c r="G2420" s="130" t="str">
        <f ca="1">IFERROR(IF($C2420="","",VLOOKUP(FİLTRE!$C2420,'SKT LİSTESİ'!$F:$S,8,0)),"")</f>
        <v/>
      </c>
      <c r="H2420" s="131" t="str">
        <f ca="1">IF(E2420="","",IF($C2420="","",VLOOKUP(FİLTRE!$C2420,'SKT LİSTESİ'!$F:$S,9,0)))</f>
        <v/>
      </c>
      <c r="I2420" s="132" t="str">
        <f ca="1">IFERROR(IF($C2420="","",VLOOKUP(FİLTRE!$C2420,'SKT LİSTESİ'!$F:$S,10,0)),"")</f>
        <v/>
      </c>
      <c r="J2420" s="133" t="str">
        <f ca="1">IFERROR(IF($C2420="","",VLOOKUP(FİLTRE!$C2420,'SKT LİSTESİ'!$F:$S,11,0)),"")</f>
        <v/>
      </c>
      <c r="K2420" s="134" t="str">
        <f ca="1">IFERROR(IF($C2420="","",VLOOKUP(FİLTRE!$C2420,'SKT LİSTESİ'!$F:$S,12,0)),"")</f>
        <v/>
      </c>
      <c r="L2420" s="134" t="str">
        <f ca="1">IFERROR(IF($C2420="","",VLOOKUP(FİLTRE!$C2420,'SKT LİSTESİ'!$F:$S,13,0)),"")</f>
        <v/>
      </c>
      <c r="M2420" s="135" t="str">
        <f ca="1">IFERROR(IF($C2420="","",VLOOKUP(FİLTRE!$C2420,'SKT LİSTESİ'!$F:$AJ,14,0)),"")</f>
        <v/>
      </c>
      <c r="N2420" s="31" t="str">
        <f ca="1">IFERROR(IF($C2420="","",VLOOKUP(FİLTRE!$C2420,'SKT LİSTESİ'!$F:$AJ,22,0)),"")</f>
        <v/>
      </c>
      <c r="O2420" s="136" t="str">
        <f ca="1">IFERROR(IF($C2420="","",VLOOKUP(FİLTRE!$C2420,'SKT LİSTESİ'!$F:$AJ,23,0)),"")</f>
        <v/>
      </c>
      <c r="P2420" s="31"/>
      <c r="Q2420" s="31"/>
      <c r="R2420" s="137" t="str">
        <f ca="1">(IFERROR(IF($C2420="","",VLOOKUP(FİLTRE!$C2420,'SKT LİSTESİ'!$F:$AJ,15,0)),""))</f>
        <v/>
      </c>
      <c r="S2420" s="138" t="str">
        <f ca="1">IFERROR(IF($C2420="","",VLOOKUP(FİLTRE!$C2420,'SKT LİSTESİ'!$F:$AJ,16,0)),"")</f>
        <v/>
      </c>
      <c r="AF2420" s="179" t="str">
        <f t="shared" ca="1" si="150"/>
        <v/>
      </c>
      <c r="AG2420" s="179">
        <f t="shared" ca="1" si="151"/>
        <v>0</v>
      </c>
      <c r="AH2420" s="179">
        <f t="shared" ca="1" si="152"/>
        <v>0</v>
      </c>
    </row>
    <row r="2421" spans="2:34" ht="15.75" x14ac:dyDescent="0.25">
      <c r="B2421">
        <f t="shared" ca="1" si="149"/>
        <v>2409</v>
      </c>
      <c r="C2421" t="str">
        <f ca="1">IFERROR(VLOOKUP(B2421,'SKT LİSTESİ'!F:F,1,0),"")</f>
        <v/>
      </c>
      <c r="E2421" s="128" t="str">
        <f ca="1">IFERROR(IF($C2421="","",VLOOKUP(FİLTRE!$C2421,'SKT LİSTESİ'!$F:$S,5,0)),"")</f>
        <v/>
      </c>
      <c r="F2421" s="129" t="str">
        <f ca="1">IFERROR(IF($C2421="","",VLOOKUP(FİLTRE!$C2421,'SKT LİSTESİ'!$F:$S,7,0)),"")</f>
        <v/>
      </c>
      <c r="G2421" s="130" t="str">
        <f ca="1">IFERROR(IF($C2421="","",VLOOKUP(FİLTRE!$C2421,'SKT LİSTESİ'!$F:$S,8,0)),"")</f>
        <v/>
      </c>
      <c r="H2421" s="131" t="str">
        <f ca="1">IF(E2421="","",IF($C2421="","",VLOOKUP(FİLTRE!$C2421,'SKT LİSTESİ'!$F:$S,9,0)))</f>
        <v/>
      </c>
      <c r="I2421" s="132" t="str">
        <f ca="1">IFERROR(IF($C2421="","",VLOOKUP(FİLTRE!$C2421,'SKT LİSTESİ'!$F:$S,10,0)),"")</f>
        <v/>
      </c>
      <c r="J2421" s="133" t="str">
        <f ca="1">IFERROR(IF($C2421="","",VLOOKUP(FİLTRE!$C2421,'SKT LİSTESİ'!$F:$S,11,0)),"")</f>
        <v/>
      </c>
      <c r="K2421" s="134" t="str">
        <f ca="1">IFERROR(IF($C2421="","",VLOOKUP(FİLTRE!$C2421,'SKT LİSTESİ'!$F:$S,12,0)),"")</f>
        <v/>
      </c>
      <c r="L2421" s="134" t="str">
        <f ca="1">IFERROR(IF($C2421="","",VLOOKUP(FİLTRE!$C2421,'SKT LİSTESİ'!$F:$S,13,0)),"")</f>
        <v/>
      </c>
      <c r="M2421" s="135" t="str">
        <f ca="1">IFERROR(IF($C2421="","",VLOOKUP(FİLTRE!$C2421,'SKT LİSTESİ'!$F:$AJ,14,0)),"")</f>
        <v/>
      </c>
      <c r="N2421" s="31" t="str">
        <f ca="1">IFERROR(IF($C2421="","",VLOOKUP(FİLTRE!$C2421,'SKT LİSTESİ'!$F:$AJ,22,0)),"")</f>
        <v/>
      </c>
      <c r="O2421" s="136" t="str">
        <f ca="1">IFERROR(IF($C2421="","",VLOOKUP(FİLTRE!$C2421,'SKT LİSTESİ'!$F:$AJ,23,0)),"")</f>
        <v/>
      </c>
      <c r="P2421" s="31"/>
      <c r="Q2421" s="31"/>
      <c r="R2421" s="137" t="str">
        <f ca="1">(IFERROR(IF($C2421="","",VLOOKUP(FİLTRE!$C2421,'SKT LİSTESİ'!$F:$AJ,15,0)),""))</f>
        <v/>
      </c>
      <c r="S2421" s="138" t="str">
        <f ca="1">IFERROR(IF($C2421="","",VLOOKUP(FİLTRE!$C2421,'SKT LİSTESİ'!$F:$AJ,16,0)),"")</f>
        <v/>
      </c>
      <c r="AF2421" s="179" t="str">
        <f t="shared" ca="1" si="150"/>
        <v/>
      </c>
      <c r="AG2421" s="179">
        <f t="shared" ca="1" si="151"/>
        <v>0</v>
      </c>
      <c r="AH2421" s="179">
        <f t="shared" ca="1" si="152"/>
        <v>0</v>
      </c>
    </row>
    <row r="2422" spans="2:34" ht="15.75" x14ac:dyDescent="0.25">
      <c r="B2422">
        <f t="shared" ca="1" si="149"/>
        <v>2410</v>
      </c>
      <c r="C2422" t="str">
        <f ca="1">IFERROR(VLOOKUP(B2422,'SKT LİSTESİ'!F:F,1,0),"")</f>
        <v/>
      </c>
      <c r="E2422" s="128" t="str">
        <f ca="1">IFERROR(IF($C2422="","",VLOOKUP(FİLTRE!$C2422,'SKT LİSTESİ'!$F:$S,5,0)),"")</f>
        <v/>
      </c>
      <c r="F2422" s="129" t="str">
        <f ca="1">IFERROR(IF($C2422="","",VLOOKUP(FİLTRE!$C2422,'SKT LİSTESİ'!$F:$S,7,0)),"")</f>
        <v/>
      </c>
      <c r="G2422" s="130" t="str">
        <f ca="1">IFERROR(IF($C2422="","",VLOOKUP(FİLTRE!$C2422,'SKT LİSTESİ'!$F:$S,8,0)),"")</f>
        <v/>
      </c>
      <c r="H2422" s="131" t="str">
        <f ca="1">IF(E2422="","",IF($C2422="","",VLOOKUP(FİLTRE!$C2422,'SKT LİSTESİ'!$F:$S,9,0)))</f>
        <v/>
      </c>
      <c r="I2422" s="132" t="str">
        <f ca="1">IFERROR(IF($C2422="","",VLOOKUP(FİLTRE!$C2422,'SKT LİSTESİ'!$F:$S,10,0)),"")</f>
        <v/>
      </c>
      <c r="J2422" s="133" t="str">
        <f ca="1">IFERROR(IF($C2422="","",VLOOKUP(FİLTRE!$C2422,'SKT LİSTESİ'!$F:$S,11,0)),"")</f>
        <v/>
      </c>
      <c r="K2422" s="134" t="str">
        <f ca="1">IFERROR(IF($C2422="","",VLOOKUP(FİLTRE!$C2422,'SKT LİSTESİ'!$F:$S,12,0)),"")</f>
        <v/>
      </c>
      <c r="L2422" s="134" t="str">
        <f ca="1">IFERROR(IF($C2422="","",VLOOKUP(FİLTRE!$C2422,'SKT LİSTESİ'!$F:$S,13,0)),"")</f>
        <v/>
      </c>
      <c r="M2422" s="135" t="str">
        <f ca="1">IFERROR(IF($C2422="","",VLOOKUP(FİLTRE!$C2422,'SKT LİSTESİ'!$F:$AJ,14,0)),"")</f>
        <v/>
      </c>
      <c r="N2422" s="31" t="str">
        <f ca="1">IFERROR(IF($C2422="","",VLOOKUP(FİLTRE!$C2422,'SKT LİSTESİ'!$F:$AJ,22,0)),"")</f>
        <v/>
      </c>
      <c r="O2422" s="136" t="str">
        <f ca="1">IFERROR(IF($C2422="","",VLOOKUP(FİLTRE!$C2422,'SKT LİSTESİ'!$F:$AJ,23,0)),"")</f>
        <v/>
      </c>
      <c r="P2422" s="31"/>
      <c r="Q2422" s="31"/>
      <c r="R2422" s="137" t="str">
        <f ca="1">(IFERROR(IF($C2422="","",VLOOKUP(FİLTRE!$C2422,'SKT LİSTESİ'!$F:$AJ,15,0)),""))</f>
        <v/>
      </c>
      <c r="S2422" s="138" t="str">
        <f ca="1">IFERROR(IF($C2422="","",VLOOKUP(FİLTRE!$C2422,'SKT LİSTESİ'!$F:$AJ,16,0)),"")</f>
        <v/>
      </c>
      <c r="AF2422" s="179" t="str">
        <f t="shared" ca="1" si="150"/>
        <v/>
      </c>
      <c r="AG2422" s="179">
        <f t="shared" ca="1" si="151"/>
        <v>0</v>
      </c>
      <c r="AH2422" s="179">
        <f t="shared" ca="1" si="152"/>
        <v>0</v>
      </c>
    </row>
    <row r="2423" spans="2:34" ht="15.75" x14ac:dyDescent="0.25">
      <c r="B2423">
        <f t="shared" ca="1" si="149"/>
        <v>2411</v>
      </c>
      <c r="C2423" t="str">
        <f ca="1">IFERROR(VLOOKUP(B2423,'SKT LİSTESİ'!F:F,1,0),"")</f>
        <v/>
      </c>
      <c r="E2423" s="128" t="str">
        <f ca="1">IFERROR(IF($C2423="","",VLOOKUP(FİLTRE!$C2423,'SKT LİSTESİ'!$F:$S,5,0)),"")</f>
        <v/>
      </c>
      <c r="F2423" s="129" t="str">
        <f ca="1">IFERROR(IF($C2423="","",VLOOKUP(FİLTRE!$C2423,'SKT LİSTESİ'!$F:$S,7,0)),"")</f>
        <v/>
      </c>
      <c r="G2423" s="130" t="str">
        <f ca="1">IFERROR(IF($C2423="","",VLOOKUP(FİLTRE!$C2423,'SKT LİSTESİ'!$F:$S,8,0)),"")</f>
        <v/>
      </c>
      <c r="H2423" s="131" t="str">
        <f ca="1">IF(E2423="","",IF($C2423="","",VLOOKUP(FİLTRE!$C2423,'SKT LİSTESİ'!$F:$S,9,0)))</f>
        <v/>
      </c>
      <c r="I2423" s="132" t="str">
        <f ca="1">IFERROR(IF($C2423="","",VLOOKUP(FİLTRE!$C2423,'SKT LİSTESİ'!$F:$S,10,0)),"")</f>
        <v/>
      </c>
      <c r="J2423" s="133" t="str">
        <f ca="1">IFERROR(IF($C2423="","",VLOOKUP(FİLTRE!$C2423,'SKT LİSTESİ'!$F:$S,11,0)),"")</f>
        <v/>
      </c>
      <c r="K2423" s="134" t="str">
        <f ca="1">IFERROR(IF($C2423="","",VLOOKUP(FİLTRE!$C2423,'SKT LİSTESİ'!$F:$S,12,0)),"")</f>
        <v/>
      </c>
      <c r="L2423" s="134" t="str">
        <f ca="1">IFERROR(IF($C2423="","",VLOOKUP(FİLTRE!$C2423,'SKT LİSTESİ'!$F:$S,13,0)),"")</f>
        <v/>
      </c>
      <c r="M2423" s="135" t="str">
        <f ca="1">IFERROR(IF($C2423="","",VLOOKUP(FİLTRE!$C2423,'SKT LİSTESİ'!$F:$AJ,14,0)),"")</f>
        <v/>
      </c>
      <c r="N2423" s="31" t="str">
        <f ca="1">IFERROR(IF($C2423="","",VLOOKUP(FİLTRE!$C2423,'SKT LİSTESİ'!$F:$AJ,22,0)),"")</f>
        <v/>
      </c>
      <c r="O2423" s="136" t="str">
        <f ca="1">IFERROR(IF($C2423="","",VLOOKUP(FİLTRE!$C2423,'SKT LİSTESİ'!$F:$AJ,23,0)),"")</f>
        <v/>
      </c>
      <c r="P2423" s="31"/>
      <c r="Q2423" s="31"/>
      <c r="R2423" s="137" t="str">
        <f ca="1">(IFERROR(IF($C2423="","",VLOOKUP(FİLTRE!$C2423,'SKT LİSTESİ'!$F:$AJ,15,0)),""))</f>
        <v/>
      </c>
      <c r="S2423" s="138" t="str">
        <f ca="1">IFERROR(IF($C2423="","",VLOOKUP(FİLTRE!$C2423,'SKT LİSTESİ'!$F:$AJ,16,0)),"")</f>
        <v/>
      </c>
      <c r="AF2423" s="179" t="str">
        <f t="shared" ca="1" si="150"/>
        <v/>
      </c>
      <c r="AG2423" s="179">
        <f t="shared" ca="1" si="151"/>
        <v>0</v>
      </c>
      <c r="AH2423" s="179">
        <f t="shared" ca="1" si="152"/>
        <v>0</v>
      </c>
    </row>
    <row r="2424" spans="2:34" ht="15.75" x14ac:dyDescent="0.25">
      <c r="B2424">
        <f t="shared" ca="1" si="149"/>
        <v>2412</v>
      </c>
      <c r="C2424" t="str">
        <f ca="1">IFERROR(VLOOKUP(B2424,'SKT LİSTESİ'!F:F,1,0),"")</f>
        <v/>
      </c>
      <c r="E2424" s="128" t="str">
        <f ca="1">IFERROR(IF($C2424="","",VLOOKUP(FİLTRE!$C2424,'SKT LİSTESİ'!$F:$S,5,0)),"")</f>
        <v/>
      </c>
      <c r="F2424" s="129" t="str">
        <f ca="1">IFERROR(IF($C2424="","",VLOOKUP(FİLTRE!$C2424,'SKT LİSTESİ'!$F:$S,7,0)),"")</f>
        <v/>
      </c>
      <c r="G2424" s="130" t="str">
        <f ca="1">IFERROR(IF($C2424="","",VLOOKUP(FİLTRE!$C2424,'SKT LİSTESİ'!$F:$S,8,0)),"")</f>
        <v/>
      </c>
      <c r="H2424" s="131" t="str">
        <f ca="1">IF(E2424="","",IF($C2424="","",VLOOKUP(FİLTRE!$C2424,'SKT LİSTESİ'!$F:$S,9,0)))</f>
        <v/>
      </c>
      <c r="I2424" s="132" t="str">
        <f ca="1">IFERROR(IF($C2424="","",VLOOKUP(FİLTRE!$C2424,'SKT LİSTESİ'!$F:$S,10,0)),"")</f>
        <v/>
      </c>
      <c r="J2424" s="133" t="str">
        <f ca="1">IFERROR(IF($C2424="","",VLOOKUP(FİLTRE!$C2424,'SKT LİSTESİ'!$F:$S,11,0)),"")</f>
        <v/>
      </c>
      <c r="K2424" s="134" t="str">
        <f ca="1">IFERROR(IF($C2424="","",VLOOKUP(FİLTRE!$C2424,'SKT LİSTESİ'!$F:$S,12,0)),"")</f>
        <v/>
      </c>
      <c r="L2424" s="134" t="str">
        <f ca="1">IFERROR(IF($C2424="","",VLOOKUP(FİLTRE!$C2424,'SKT LİSTESİ'!$F:$S,13,0)),"")</f>
        <v/>
      </c>
      <c r="M2424" s="135" t="str">
        <f ca="1">IFERROR(IF($C2424="","",VLOOKUP(FİLTRE!$C2424,'SKT LİSTESİ'!$F:$AJ,14,0)),"")</f>
        <v/>
      </c>
      <c r="N2424" s="31" t="str">
        <f ca="1">IFERROR(IF($C2424="","",VLOOKUP(FİLTRE!$C2424,'SKT LİSTESİ'!$F:$AJ,22,0)),"")</f>
        <v/>
      </c>
      <c r="O2424" s="136" t="str">
        <f ca="1">IFERROR(IF($C2424="","",VLOOKUP(FİLTRE!$C2424,'SKT LİSTESİ'!$F:$AJ,23,0)),"")</f>
        <v/>
      </c>
      <c r="P2424" s="31"/>
      <c r="Q2424" s="31"/>
      <c r="R2424" s="137" t="str">
        <f ca="1">(IFERROR(IF($C2424="","",VLOOKUP(FİLTRE!$C2424,'SKT LİSTESİ'!$F:$AJ,15,0)),""))</f>
        <v/>
      </c>
      <c r="S2424" s="138" t="str">
        <f ca="1">IFERROR(IF($C2424="","",VLOOKUP(FİLTRE!$C2424,'SKT LİSTESİ'!$F:$AJ,16,0)),"")</f>
        <v/>
      </c>
      <c r="AF2424" s="179" t="str">
        <f t="shared" ca="1" si="150"/>
        <v/>
      </c>
      <c r="AG2424" s="179">
        <f t="shared" ca="1" si="151"/>
        <v>0</v>
      </c>
      <c r="AH2424" s="179">
        <f t="shared" ca="1" si="152"/>
        <v>0</v>
      </c>
    </row>
    <row r="2425" spans="2:34" ht="15.75" x14ac:dyDescent="0.25">
      <c r="B2425">
        <f t="shared" ca="1" si="149"/>
        <v>2413</v>
      </c>
      <c r="C2425" t="str">
        <f ca="1">IFERROR(VLOOKUP(B2425,'SKT LİSTESİ'!F:F,1,0),"")</f>
        <v/>
      </c>
      <c r="E2425" s="128" t="str">
        <f ca="1">IFERROR(IF($C2425="","",VLOOKUP(FİLTRE!$C2425,'SKT LİSTESİ'!$F:$S,5,0)),"")</f>
        <v/>
      </c>
      <c r="F2425" s="129" t="str">
        <f ca="1">IFERROR(IF($C2425="","",VLOOKUP(FİLTRE!$C2425,'SKT LİSTESİ'!$F:$S,7,0)),"")</f>
        <v/>
      </c>
      <c r="G2425" s="130" t="str">
        <f ca="1">IFERROR(IF($C2425="","",VLOOKUP(FİLTRE!$C2425,'SKT LİSTESİ'!$F:$S,8,0)),"")</f>
        <v/>
      </c>
      <c r="H2425" s="131" t="str">
        <f ca="1">IF(E2425="","",IF($C2425="","",VLOOKUP(FİLTRE!$C2425,'SKT LİSTESİ'!$F:$S,9,0)))</f>
        <v/>
      </c>
      <c r="I2425" s="132" t="str">
        <f ca="1">IFERROR(IF($C2425="","",VLOOKUP(FİLTRE!$C2425,'SKT LİSTESİ'!$F:$S,10,0)),"")</f>
        <v/>
      </c>
      <c r="J2425" s="133" t="str">
        <f ca="1">IFERROR(IF($C2425="","",VLOOKUP(FİLTRE!$C2425,'SKT LİSTESİ'!$F:$S,11,0)),"")</f>
        <v/>
      </c>
      <c r="K2425" s="134" t="str">
        <f ca="1">IFERROR(IF($C2425="","",VLOOKUP(FİLTRE!$C2425,'SKT LİSTESİ'!$F:$S,12,0)),"")</f>
        <v/>
      </c>
      <c r="L2425" s="134" t="str">
        <f ca="1">IFERROR(IF($C2425="","",VLOOKUP(FİLTRE!$C2425,'SKT LİSTESİ'!$F:$S,13,0)),"")</f>
        <v/>
      </c>
      <c r="M2425" s="135" t="str">
        <f ca="1">IFERROR(IF($C2425="","",VLOOKUP(FİLTRE!$C2425,'SKT LİSTESİ'!$F:$AJ,14,0)),"")</f>
        <v/>
      </c>
      <c r="N2425" s="31" t="str">
        <f ca="1">IFERROR(IF($C2425="","",VLOOKUP(FİLTRE!$C2425,'SKT LİSTESİ'!$F:$AJ,22,0)),"")</f>
        <v/>
      </c>
      <c r="O2425" s="136" t="str">
        <f ca="1">IFERROR(IF($C2425="","",VLOOKUP(FİLTRE!$C2425,'SKT LİSTESİ'!$F:$AJ,23,0)),"")</f>
        <v/>
      </c>
      <c r="P2425" s="31"/>
      <c r="Q2425" s="31"/>
      <c r="R2425" s="137" t="str">
        <f ca="1">(IFERROR(IF($C2425="","",VLOOKUP(FİLTRE!$C2425,'SKT LİSTESİ'!$F:$AJ,15,0)),""))</f>
        <v/>
      </c>
      <c r="S2425" s="138" t="str">
        <f ca="1">IFERROR(IF($C2425="","",VLOOKUP(FİLTRE!$C2425,'SKT LİSTESİ'!$F:$AJ,16,0)),"")</f>
        <v/>
      </c>
      <c r="AF2425" s="179" t="str">
        <f t="shared" ca="1" si="150"/>
        <v/>
      </c>
      <c r="AG2425" s="179">
        <f t="shared" ca="1" si="151"/>
        <v>0</v>
      </c>
      <c r="AH2425" s="179">
        <f t="shared" ca="1" si="152"/>
        <v>0</v>
      </c>
    </row>
    <row r="2426" spans="2:34" ht="15.75" x14ac:dyDescent="0.25">
      <c r="B2426">
        <f t="shared" ca="1" si="149"/>
        <v>2414</v>
      </c>
      <c r="C2426" t="str">
        <f ca="1">IFERROR(VLOOKUP(B2426,'SKT LİSTESİ'!F:F,1,0),"")</f>
        <v/>
      </c>
      <c r="E2426" s="128" t="str">
        <f ca="1">IFERROR(IF($C2426="","",VLOOKUP(FİLTRE!$C2426,'SKT LİSTESİ'!$F:$S,5,0)),"")</f>
        <v/>
      </c>
      <c r="F2426" s="129" t="str">
        <f ca="1">IFERROR(IF($C2426="","",VLOOKUP(FİLTRE!$C2426,'SKT LİSTESİ'!$F:$S,7,0)),"")</f>
        <v/>
      </c>
      <c r="G2426" s="130" t="str">
        <f ca="1">IFERROR(IF($C2426="","",VLOOKUP(FİLTRE!$C2426,'SKT LİSTESİ'!$F:$S,8,0)),"")</f>
        <v/>
      </c>
      <c r="H2426" s="131" t="str">
        <f ca="1">IF(E2426="","",IF($C2426="","",VLOOKUP(FİLTRE!$C2426,'SKT LİSTESİ'!$F:$S,9,0)))</f>
        <v/>
      </c>
      <c r="I2426" s="132" t="str">
        <f ca="1">IFERROR(IF($C2426="","",VLOOKUP(FİLTRE!$C2426,'SKT LİSTESİ'!$F:$S,10,0)),"")</f>
        <v/>
      </c>
      <c r="J2426" s="133" t="str">
        <f ca="1">IFERROR(IF($C2426="","",VLOOKUP(FİLTRE!$C2426,'SKT LİSTESİ'!$F:$S,11,0)),"")</f>
        <v/>
      </c>
      <c r="K2426" s="134" t="str">
        <f ca="1">IFERROR(IF($C2426="","",VLOOKUP(FİLTRE!$C2426,'SKT LİSTESİ'!$F:$S,12,0)),"")</f>
        <v/>
      </c>
      <c r="L2426" s="134" t="str">
        <f ca="1">IFERROR(IF($C2426="","",VLOOKUP(FİLTRE!$C2426,'SKT LİSTESİ'!$F:$S,13,0)),"")</f>
        <v/>
      </c>
      <c r="M2426" s="135" t="str">
        <f ca="1">IFERROR(IF($C2426="","",VLOOKUP(FİLTRE!$C2426,'SKT LİSTESİ'!$F:$AJ,14,0)),"")</f>
        <v/>
      </c>
      <c r="N2426" s="31" t="str">
        <f ca="1">IFERROR(IF($C2426="","",VLOOKUP(FİLTRE!$C2426,'SKT LİSTESİ'!$F:$AJ,22,0)),"")</f>
        <v/>
      </c>
      <c r="O2426" s="136" t="str">
        <f ca="1">IFERROR(IF($C2426="","",VLOOKUP(FİLTRE!$C2426,'SKT LİSTESİ'!$F:$AJ,23,0)),"")</f>
        <v/>
      </c>
      <c r="P2426" s="31"/>
      <c r="Q2426" s="31"/>
      <c r="R2426" s="137" t="str">
        <f ca="1">(IFERROR(IF($C2426="","",VLOOKUP(FİLTRE!$C2426,'SKT LİSTESİ'!$F:$AJ,15,0)),""))</f>
        <v/>
      </c>
      <c r="S2426" s="138" t="str">
        <f ca="1">IFERROR(IF($C2426="","",VLOOKUP(FİLTRE!$C2426,'SKT LİSTESİ'!$F:$AJ,16,0)),"")</f>
        <v/>
      </c>
      <c r="AF2426" s="179" t="str">
        <f t="shared" ca="1" si="150"/>
        <v/>
      </c>
      <c r="AG2426" s="179">
        <f t="shared" ca="1" si="151"/>
        <v>0</v>
      </c>
      <c r="AH2426" s="179">
        <f t="shared" ca="1" si="152"/>
        <v>0</v>
      </c>
    </row>
    <row r="2427" spans="2:34" ht="15.75" x14ac:dyDescent="0.25">
      <c r="B2427">
        <f t="shared" ca="1" si="149"/>
        <v>2415</v>
      </c>
      <c r="C2427" t="str">
        <f ca="1">IFERROR(VLOOKUP(B2427,'SKT LİSTESİ'!F:F,1,0),"")</f>
        <v/>
      </c>
      <c r="E2427" s="128" t="str">
        <f ca="1">IFERROR(IF($C2427="","",VLOOKUP(FİLTRE!$C2427,'SKT LİSTESİ'!$F:$S,5,0)),"")</f>
        <v/>
      </c>
      <c r="F2427" s="129" t="str">
        <f ca="1">IFERROR(IF($C2427="","",VLOOKUP(FİLTRE!$C2427,'SKT LİSTESİ'!$F:$S,7,0)),"")</f>
        <v/>
      </c>
      <c r="G2427" s="130" t="str">
        <f ca="1">IFERROR(IF($C2427="","",VLOOKUP(FİLTRE!$C2427,'SKT LİSTESİ'!$F:$S,8,0)),"")</f>
        <v/>
      </c>
      <c r="H2427" s="131" t="str">
        <f ca="1">IF(E2427="","",IF($C2427="","",VLOOKUP(FİLTRE!$C2427,'SKT LİSTESİ'!$F:$S,9,0)))</f>
        <v/>
      </c>
      <c r="I2427" s="132" t="str">
        <f ca="1">IFERROR(IF($C2427="","",VLOOKUP(FİLTRE!$C2427,'SKT LİSTESİ'!$F:$S,10,0)),"")</f>
        <v/>
      </c>
      <c r="J2427" s="133" t="str">
        <f ca="1">IFERROR(IF($C2427="","",VLOOKUP(FİLTRE!$C2427,'SKT LİSTESİ'!$F:$S,11,0)),"")</f>
        <v/>
      </c>
      <c r="K2427" s="134" t="str">
        <f ca="1">IFERROR(IF($C2427="","",VLOOKUP(FİLTRE!$C2427,'SKT LİSTESİ'!$F:$S,12,0)),"")</f>
        <v/>
      </c>
      <c r="L2427" s="134" t="str">
        <f ca="1">IFERROR(IF($C2427="","",VLOOKUP(FİLTRE!$C2427,'SKT LİSTESİ'!$F:$S,13,0)),"")</f>
        <v/>
      </c>
      <c r="M2427" s="135" t="str">
        <f ca="1">IFERROR(IF($C2427="","",VLOOKUP(FİLTRE!$C2427,'SKT LİSTESİ'!$F:$AJ,14,0)),"")</f>
        <v/>
      </c>
      <c r="N2427" s="31" t="str">
        <f ca="1">IFERROR(IF($C2427="","",VLOOKUP(FİLTRE!$C2427,'SKT LİSTESİ'!$F:$AJ,22,0)),"")</f>
        <v/>
      </c>
      <c r="O2427" s="136" t="str">
        <f ca="1">IFERROR(IF($C2427="","",VLOOKUP(FİLTRE!$C2427,'SKT LİSTESİ'!$F:$AJ,23,0)),"")</f>
        <v/>
      </c>
      <c r="P2427" s="31"/>
      <c r="Q2427" s="31"/>
      <c r="R2427" s="137" t="str">
        <f ca="1">(IFERROR(IF($C2427="","",VLOOKUP(FİLTRE!$C2427,'SKT LİSTESİ'!$F:$AJ,15,0)),""))</f>
        <v/>
      </c>
      <c r="S2427" s="138" t="str">
        <f ca="1">IFERROR(IF($C2427="","",VLOOKUP(FİLTRE!$C2427,'SKT LİSTESİ'!$F:$AJ,16,0)),"")</f>
        <v/>
      </c>
      <c r="AF2427" s="179" t="str">
        <f t="shared" ca="1" si="150"/>
        <v/>
      </c>
      <c r="AG2427" s="179">
        <f t="shared" ca="1" si="151"/>
        <v>0</v>
      </c>
      <c r="AH2427" s="179">
        <f t="shared" ca="1" si="152"/>
        <v>0</v>
      </c>
    </row>
    <row r="2428" spans="2:34" ht="15.75" x14ac:dyDescent="0.25">
      <c r="B2428">
        <f t="shared" ca="1" si="149"/>
        <v>2416</v>
      </c>
      <c r="C2428" t="str">
        <f ca="1">IFERROR(VLOOKUP(B2428,'SKT LİSTESİ'!F:F,1,0),"")</f>
        <v/>
      </c>
      <c r="E2428" s="128" t="str">
        <f ca="1">IFERROR(IF($C2428="","",VLOOKUP(FİLTRE!$C2428,'SKT LİSTESİ'!$F:$S,5,0)),"")</f>
        <v/>
      </c>
      <c r="F2428" s="129" t="str">
        <f ca="1">IFERROR(IF($C2428="","",VLOOKUP(FİLTRE!$C2428,'SKT LİSTESİ'!$F:$S,7,0)),"")</f>
        <v/>
      </c>
      <c r="G2428" s="130" t="str">
        <f ca="1">IFERROR(IF($C2428="","",VLOOKUP(FİLTRE!$C2428,'SKT LİSTESİ'!$F:$S,8,0)),"")</f>
        <v/>
      </c>
      <c r="H2428" s="131" t="str">
        <f ca="1">IF(E2428="","",IF($C2428="","",VLOOKUP(FİLTRE!$C2428,'SKT LİSTESİ'!$F:$S,9,0)))</f>
        <v/>
      </c>
      <c r="I2428" s="132" t="str">
        <f ca="1">IFERROR(IF($C2428="","",VLOOKUP(FİLTRE!$C2428,'SKT LİSTESİ'!$F:$S,10,0)),"")</f>
        <v/>
      </c>
      <c r="J2428" s="133" t="str">
        <f ca="1">IFERROR(IF($C2428="","",VLOOKUP(FİLTRE!$C2428,'SKT LİSTESİ'!$F:$S,11,0)),"")</f>
        <v/>
      </c>
      <c r="K2428" s="134" t="str">
        <f ca="1">IFERROR(IF($C2428="","",VLOOKUP(FİLTRE!$C2428,'SKT LİSTESİ'!$F:$S,12,0)),"")</f>
        <v/>
      </c>
      <c r="L2428" s="134" t="str">
        <f ca="1">IFERROR(IF($C2428="","",VLOOKUP(FİLTRE!$C2428,'SKT LİSTESİ'!$F:$S,13,0)),"")</f>
        <v/>
      </c>
      <c r="M2428" s="135" t="str">
        <f ca="1">IFERROR(IF($C2428="","",VLOOKUP(FİLTRE!$C2428,'SKT LİSTESİ'!$F:$AJ,14,0)),"")</f>
        <v/>
      </c>
      <c r="N2428" s="31" t="str">
        <f ca="1">IFERROR(IF($C2428="","",VLOOKUP(FİLTRE!$C2428,'SKT LİSTESİ'!$F:$AJ,22,0)),"")</f>
        <v/>
      </c>
      <c r="O2428" s="136" t="str">
        <f ca="1">IFERROR(IF($C2428="","",VLOOKUP(FİLTRE!$C2428,'SKT LİSTESİ'!$F:$AJ,23,0)),"")</f>
        <v/>
      </c>
      <c r="P2428" s="31"/>
      <c r="Q2428" s="31"/>
      <c r="R2428" s="137" t="str">
        <f ca="1">(IFERROR(IF($C2428="","",VLOOKUP(FİLTRE!$C2428,'SKT LİSTESİ'!$F:$AJ,15,0)),""))</f>
        <v/>
      </c>
      <c r="S2428" s="138" t="str">
        <f ca="1">IFERROR(IF($C2428="","",VLOOKUP(FİLTRE!$C2428,'SKT LİSTESİ'!$F:$AJ,16,0)),"")</f>
        <v/>
      </c>
      <c r="AF2428" s="179" t="str">
        <f t="shared" ca="1" si="150"/>
        <v/>
      </c>
      <c r="AG2428" s="179">
        <f t="shared" ca="1" si="151"/>
        <v>0</v>
      </c>
      <c r="AH2428" s="179">
        <f t="shared" ca="1" si="152"/>
        <v>0</v>
      </c>
    </row>
    <row r="2429" spans="2:34" ht="15.75" x14ac:dyDescent="0.25">
      <c r="B2429">
        <f t="shared" ca="1" si="149"/>
        <v>2417</v>
      </c>
      <c r="C2429" t="str">
        <f ca="1">IFERROR(VLOOKUP(B2429,'SKT LİSTESİ'!F:F,1,0),"")</f>
        <v/>
      </c>
      <c r="E2429" s="128" t="str">
        <f ca="1">IFERROR(IF($C2429="","",VLOOKUP(FİLTRE!$C2429,'SKT LİSTESİ'!$F:$S,5,0)),"")</f>
        <v/>
      </c>
      <c r="F2429" s="129" t="str">
        <f ca="1">IFERROR(IF($C2429="","",VLOOKUP(FİLTRE!$C2429,'SKT LİSTESİ'!$F:$S,7,0)),"")</f>
        <v/>
      </c>
      <c r="G2429" s="130" t="str">
        <f ca="1">IFERROR(IF($C2429="","",VLOOKUP(FİLTRE!$C2429,'SKT LİSTESİ'!$F:$S,8,0)),"")</f>
        <v/>
      </c>
      <c r="H2429" s="131" t="str">
        <f ca="1">IF(E2429="","",IF($C2429="","",VLOOKUP(FİLTRE!$C2429,'SKT LİSTESİ'!$F:$S,9,0)))</f>
        <v/>
      </c>
      <c r="I2429" s="132" t="str">
        <f ca="1">IFERROR(IF($C2429="","",VLOOKUP(FİLTRE!$C2429,'SKT LİSTESİ'!$F:$S,10,0)),"")</f>
        <v/>
      </c>
      <c r="J2429" s="133" t="str">
        <f ca="1">IFERROR(IF($C2429="","",VLOOKUP(FİLTRE!$C2429,'SKT LİSTESİ'!$F:$S,11,0)),"")</f>
        <v/>
      </c>
      <c r="K2429" s="134" t="str">
        <f ca="1">IFERROR(IF($C2429="","",VLOOKUP(FİLTRE!$C2429,'SKT LİSTESİ'!$F:$S,12,0)),"")</f>
        <v/>
      </c>
      <c r="L2429" s="134" t="str">
        <f ca="1">IFERROR(IF($C2429="","",VLOOKUP(FİLTRE!$C2429,'SKT LİSTESİ'!$F:$S,13,0)),"")</f>
        <v/>
      </c>
      <c r="M2429" s="135" t="str">
        <f ca="1">IFERROR(IF($C2429="","",VLOOKUP(FİLTRE!$C2429,'SKT LİSTESİ'!$F:$AJ,14,0)),"")</f>
        <v/>
      </c>
      <c r="N2429" s="31" t="str">
        <f ca="1">IFERROR(IF($C2429="","",VLOOKUP(FİLTRE!$C2429,'SKT LİSTESİ'!$F:$AJ,22,0)),"")</f>
        <v/>
      </c>
      <c r="O2429" s="136" t="str">
        <f ca="1">IFERROR(IF($C2429="","",VLOOKUP(FİLTRE!$C2429,'SKT LİSTESİ'!$F:$AJ,23,0)),"")</f>
        <v/>
      </c>
      <c r="P2429" s="31"/>
      <c r="Q2429" s="31"/>
      <c r="R2429" s="137" t="str">
        <f ca="1">(IFERROR(IF($C2429="","",VLOOKUP(FİLTRE!$C2429,'SKT LİSTESİ'!$F:$AJ,15,0)),""))</f>
        <v/>
      </c>
      <c r="S2429" s="138" t="str">
        <f ca="1">IFERROR(IF($C2429="","",VLOOKUP(FİLTRE!$C2429,'SKT LİSTESİ'!$F:$AJ,16,0)),"")</f>
        <v/>
      </c>
      <c r="AF2429" s="179" t="str">
        <f t="shared" ca="1" si="150"/>
        <v/>
      </c>
      <c r="AG2429" s="179">
        <f t="shared" ca="1" si="151"/>
        <v>0</v>
      </c>
      <c r="AH2429" s="179">
        <f t="shared" ca="1" si="152"/>
        <v>0</v>
      </c>
    </row>
    <row r="2430" spans="2:34" ht="15.75" x14ac:dyDescent="0.25">
      <c r="B2430">
        <f t="shared" ca="1" si="149"/>
        <v>2418</v>
      </c>
      <c r="C2430" t="str">
        <f ca="1">IFERROR(VLOOKUP(B2430,'SKT LİSTESİ'!F:F,1,0),"")</f>
        <v/>
      </c>
      <c r="E2430" s="128" t="str">
        <f ca="1">IFERROR(IF($C2430="","",VLOOKUP(FİLTRE!$C2430,'SKT LİSTESİ'!$F:$S,5,0)),"")</f>
        <v/>
      </c>
      <c r="F2430" s="129" t="str">
        <f ca="1">IFERROR(IF($C2430="","",VLOOKUP(FİLTRE!$C2430,'SKT LİSTESİ'!$F:$S,7,0)),"")</f>
        <v/>
      </c>
      <c r="G2430" s="130" t="str">
        <f ca="1">IFERROR(IF($C2430="","",VLOOKUP(FİLTRE!$C2430,'SKT LİSTESİ'!$F:$S,8,0)),"")</f>
        <v/>
      </c>
      <c r="H2430" s="131" t="str">
        <f ca="1">IF(E2430="","",IF($C2430="","",VLOOKUP(FİLTRE!$C2430,'SKT LİSTESİ'!$F:$S,9,0)))</f>
        <v/>
      </c>
      <c r="I2430" s="132" t="str">
        <f ca="1">IFERROR(IF($C2430="","",VLOOKUP(FİLTRE!$C2430,'SKT LİSTESİ'!$F:$S,10,0)),"")</f>
        <v/>
      </c>
      <c r="J2430" s="133" t="str">
        <f ca="1">IFERROR(IF($C2430="","",VLOOKUP(FİLTRE!$C2430,'SKT LİSTESİ'!$F:$S,11,0)),"")</f>
        <v/>
      </c>
      <c r="K2430" s="134" t="str">
        <f ca="1">IFERROR(IF($C2430="","",VLOOKUP(FİLTRE!$C2430,'SKT LİSTESİ'!$F:$S,12,0)),"")</f>
        <v/>
      </c>
      <c r="L2430" s="134" t="str">
        <f ca="1">IFERROR(IF($C2430="","",VLOOKUP(FİLTRE!$C2430,'SKT LİSTESİ'!$F:$S,13,0)),"")</f>
        <v/>
      </c>
      <c r="M2430" s="135" t="str">
        <f ca="1">IFERROR(IF($C2430="","",VLOOKUP(FİLTRE!$C2430,'SKT LİSTESİ'!$F:$AJ,14,0)),"")</f>
        <v/>
      </c>
      <c r="N2430" s="31" t="str">
        <f ca="1">IFERROR(IF($C2430="","",VLOOKUP(FİLTRE!$C2430,'SKT LİSTESİ'!$F:$AJ,22,0)),"")</f>
        <v/>
      </c>
      <c r="O2430" s="136" t="str">
        <f ca="1">IFERROR(IF($C2430="","",VLOOKUP(FİLTRE!$C2430,'SKT LİSTESİ'!$F:$AJ,23,0)),"")</f>
        <v/>
      </c>
      <c r="P2430" s="31"/>
      <c r="Q2430" s="31"/>
      <c r="R2430" s="137" t="str">
        <f ca="1">(IFERROR(IF($C2430="","",VLOOKUP(FİLTRE!$C2430,'SKT LİSTESİ'!$F:$AJ,15,0)),""))</f>
        <v/>
      </c>
      <c r="S2430" s="138" t="str">
        <f ca="1">IFERROR(IF($C2430="","",VLOOKUP(FİLTRE!$C2430,'SKT LİSTESİ'!$F:$AJ,16,0)),"")</f>
        <v/>
      </c>
      <c r="AF2430" s="179" t="str">
        <f t="shared" ca="1" si="150"/>
        <v/>
      </c>
      <c r="AG2430" s="179">
        <f t="shared" ca="1" si="151"/>
        <v>0</v>
      </c>
      <c r="AH2430" s="179">
        <f t="shared" ca="1" si="152"/>
        <v>0</v>
      </c>
    </row>
    <row r="2431" spans="2:34" ht="15.75" x14ac:dyDescent="0.25">
      <c r="B2431">
        <f t="shared" ca="1" si="149"/>
        <v>2419</v>
      </c>
      <c r="C2431" t="str">
        <f ca="1">IFERROR(VLOOKUP(B2431,'SKT LİSTESİ'!F:F,1,0),"")</f>
        <v/>
      </c>
      <c r="E2431" s="128" t="str">
        <f ca="1">IFERROR(IF($C2431="","",VLOOKUP(FİLTRE!$C2431,'SKT LİSTESİ'!$F:$S,5,0)),"")</f>
        <v/>
      </c>
      <c r="F2431" s="129" t="str">
        <f ca="1">IFERROR(IF($C2431="","",VLOOKUP(FİLTRE!$C2431,'SKT LİSTESİ'!$F:$S,7,0)),"")</f>
        <v/>
      </c>
      <c r="G2431" s="130" t="str">
        <f ca="1">IFERROR(IF($C2431="","",VLOOKUP(FİLTRE!$C2431,'SKT LİSTESİ'!$F:$S,8,0)),"")</f>
        <v/>
      </c>
      <c r="H2431" s="131" t="str">
        <f ca="1">IF(E2431="","",IF($C2431="","",VLOOKUP(FİLTRE!$C2431,'SKT LİSTESİ'!$F:$S,9,0)))</f>
        <v/>
      </c>
      <c r="I2431" s="132" t="str">
        <f ca="1">IFERROR(IF($C2431="","",VLOOKUP(FİLTRE!$C2431,'SKT LİSTESİ'!$F:$S,10,0)),"")</f>
        <v/>
      </c>
      <c r="J2431" s="133" t="str">
        <f ca="1">IFERROR(IF($C2431="","",VLOOKUP(FİLTRE!$C2431,'SKT LİSTESİ'!$F:$S,11,0)),"")</f>
        <v/>
      </c>
      <c r="K2431" s="134" t="str">
        <f ca="1">IFERROR(IF($C2431="","",VLOOKUP(FİLTRE!$C2431,'SKT LİSTESİ'!$F:$S,12,0)),"")</f>
        <v/>
      </c>
      <c r="L2431" s="134" t="str">
        <f ca="1">IFERROR(IF($C2431="","",VLOOKUP(FİLTRE!$C2431,'SKT LİSTESİ'!$F:$S,13,0)),"")</f>
        <v/>
      </c>
      <c r="M2431" s="135" t="str">
        <f ca="1">IFERROR(IF($C2431="","",VLOOKUP(FİLTRE!$C2431,'SKT LİSTESİ'!$F:$AJ,14,0)),"")</f>
        <v/>
      </c>
      <c r="N2431" s="31" t="str">
        <f ca="1">IFERROR(IF($C2431="","",VLOOKUP(FİLTRE!$C2431,'SKT LİSTESİ'!$F:$AJ,22,0)),"")</f>
        <v/>
      </c>
      <c r="O2431" s="136" t="str">
        <f ca="1">IFERROR(IF($C2431="","",VLOOKUP(FİLTRE!$C2431,'SKT LİSTESİ'!$F:$AJ,23,0)),"")</f>
        <v/>
      </c>
      <c r="P2431" s="31"/>
      <c r="Q2431" s="31"/>
      <c r="R2431" s="137" t="str">
        <f ca="1">(IFERROR(IF($C2431="","",VLOOKUP(FİLTRE!$C2431,'SKT LİSTESİ'!$F:$AJ,15,0)),""))</f>
        <v/>
      </c>
      <c r="S2431" s="138" t="str">
        <f ca="1">IFERROR(IF($C2431="","",VLOOKUP(FİLTRE!$C2431,'SKT LİSTESİ'!$F:$AJ,16,0)),"")</f>
        <v/>
      </c>
      <c r="AF2431" s="179" t="str">
        <f t="shared" ca="1" si="150"/>
        <v/>
      </c>
      <c r="AG2431" s="179">
        <f t="shared" ca="1" si="151"/>
        <v>0</v>
      </c>
      <c r="AH2431" s="179">
        <f t="shared" ca="1" si="152"/>
        <v>0</v>
      </c>
    </row>
    <row r="2432" spans="2:34" ht="15.75" x14ac:dyDescent="0.25">
      <c r="B2432">
        <f t="shared" ca="1" si="149"/>
        <v>2420</v>
      </c>
      <c r="C2432" t="str">
        <f ca="1">IFERROR(VLOOKUP(B2432,'SKT LİSTESİ'!F:F,1,0),"")</f>
        <v/>
      </c>
      <c r="E2432" s="128" t="str">
        <f ca="1">IFERROR(IF($C2432="","",VLOOKUP(FİLTRE!$C2432,'SKT LİSTESİ'!$F:$S,5,0)),"")</f>
        <v/>
      </c>
      <c r="F2432" s="129" t="str">
        <f ca="1">IFERROR(IF($C2432="","",VLOOKUP(FİLTRE!$C2432,'SKT LİSTESİ'!$F:$S,7,0)),"")</f>
        <v/>
      </c>
      <c r="G2432" s="130" t="str">
        <f ca="1">IFERROR(IF($C2432="","",VLOOKUP(FİLTRE!$C2432,'SKT LİSTESİ'!$F:$S,8,0)),"")</f>
        <v/>
      </c>
      <c r="H2432" s="131" t="str">
        <f ca="1">IF(E2432="","",IF($C2432="","",VLOOKUP(FİLTRE!$C2432,'SKT LİSTESİ'!$F:$S,9,0)))</f>
        <v/>
      </c>
      <c r="I2432" s="132" t="str">
        <f ca="1">IFERROR(IF($C2432="","",VLOOKUP(FİLTRE!$C2432,'SKT LİSTESİ'!$F:$S,10,0)),"")</f>
        <v/>
      </c>
      <c r="J2432" s="133" t="str">
        <f ca="1">IFERROR(IF($C2432="","",VLOOKUP(FİLTRE!$C2432,'SKT LİSTESİ'!$F:$S,11,0)),"")</f>
        <v/>
      </c>
      <c r="K2432" s="134" t="str">
        <f ca="1">IFERROR(IF($C2432="","",VLOOKUP(FİLTRE!$C2432,'SKT LİSTESİ'!$F:$S,12,0)),"")</f>
        <v/>
      </c>
      <c r="L2432" s="134" t="str">
        <f ca="1">IFERROR(IF($C2432="","",VLOOKUP(FİLTRE!$C2432,'SKT LİSTESİ'!$F:$S,13,0)),"")</f>
        <v/>
      </c>
      <c r="M2432" s="135" t="str">
        <f ca="1">IFERROR(IF($C2432="","",VLOOKUP(FİLTRE!$C2432,'SKT LİSTESİ'!$F:$AJ,14,0)),"")</f>
        <v/>
      </c>
      <c r="N2432" s="31" t="str">
        <f ca="1">IFERROR(IF($C2432="","",VLOOKUP(FİLTRE!$C2432,'SKT LİSTESİ'!$F:$AJ,22,0)),"")</f>
        <v/>
      </c>
      <c r="O2432" s="136" t="str">
        <f ca="1">IFERROR(IF($C2432="","",VLOOKUP(FİLTRE!$C2432,'SKT LİSTESİ'!$F:$AJ,23,0)),"")</f>
        <v/>
      </c>
      <c r="P2432" s="31"/>
      <c r="Q2432" s="31"/>
      <c r="R2432" s="137" t="str">
        <f ca="1">(IFERROR(IF($C2432="","",VLOOKUP(FİLTRE!$C2432,'SKT LİSTESİ'!$F:$AJ,15,0)),""))</f>
        <v/>
      </c>
      <c r="S2432" s="138" t="str">
        <f ca="1">IFERROR(IF($C2432="","",VLOOKUP(FİLTRE!$C2432,'SKT LİSTESİ'!$F:$AJ,16,0)),"")</f>
        <v/>
      </c>
      <c r="AF2432" s="179" t="str">
        <f t="shared" ca="1" si="150"/>
        <v/>
      </c>
      <c r="AG2432" s="179">
        <f t="shared" ca="1" si="151"/>
        <v>0</v>
      </c>
      <c r="AH2432" s="179">
        <f t="shared" ca="1" si="152"/>
        <v>0</v>
      </c>
    </row>
    <row r="2433" spans="2:34" ht="15.75" x14ac:dyDescent="0.25">
      <c r="B2433">
        <f t="shared" ca="1" si="149"/>
        <v>2421</v>
      </c>
      <c r="C2433" t="str">
        <f ca="1">IFERROR(VLOOKUP(B2433,'SKT LİSTESİ'!F:F,1,0),"")</f>
        <v/>
      </c>
      <c r="E2433" s="128" t="str">
        <f ca="1">IFERROR(IF($C2433="","",VLOOKUP(FİLTRE!$C2433,'SKT LİSTESİ'!$F:$S,5,0)),"")</f>
        <v/>
      </c>
      <c r="F2433" s="129" t="str">
        <f ca="1">IFERROR(IF($C2433="","",VLOOKUP(FİLTRE!$C2433,'SKT LİSTESİ'!$F:$S,7,0)),"")</f>
        <v/>
      </c>
      <c r="G2433" s="130" t="str">
        <f ca="1">IFERROR(IF($C2433="","",VLOOKUP(FİLTRE!$C2433,'SKT LİSTESİ'!$F:$S,8,0)),"")</f>
        <v/>
      </c>
      <c r="H2433" s="131" t="str">
        <f ca="1">IF(E2433="","",IF($C2433="","",VLOOKUP(FİLTRE!$C2433,'SKT LİSTESİ'!$F:$S,9,0)))</f>
        <v/>
      </c>
      <c r="I2433" s="132" t="str">
        <f ca="1">IFERROR(IF($C2433="","",VLOOKUP(FİLTRE!$C2433,'SKT LİSTESİ'!$F:$S,10,0)),"")</f>
        <v/>
      </c>
      <c r="J2433" s="133" t="str">
        <f ca="1">IFERROR(IF($C2433="","",VLOOKUP(FİLTRE!$C2433,'SKT LİSTESİ'!$F:$S,11,0)),"")</f>
        <v/>
      </c>
      <c r="K2433" s="134" t="str">
        <f ca="1">IFERROR(IF($C2433="","",VLOOKUP(FİLTRE!$C2433,'SKT LİSTESİ'!$F:$S,12,0)),"")</f>
        <v/>
      </c>
      <c r="L2433" s="134" t="str">
        <f ca="1">IFERROR(IF($C2433="","",VLOOKUP(FİLTRE!$C2433,'SKT LİSTESİ'!$F:$S,13,0)),"")</f>
        <v/>
      </c>
      <c r="M2433" s="135" t="str">
        <f ca="1">IFERROR(IF($C2433="","",VLOOKUP(FİLTRE!$C2433,'SKT LİSTESİ'!$F:$AJ,14,0)),"")</f>
        <v/>
      </c>
      <c r="N2433" s="31" t="str">
        <f ca="1">IFERROR(IF($C2433="","",VLOOKUP(FİLTRE!$C2433,'SKT LİSTESİ'!$F:$AJ,22,0)),"")</f>
        <v/>
      </c>
      <c r="O2433" s="136" t="str">
        <f ca="1">IFERROR(IF($C2433="","",VLOOKUP(FİLTRE!$C2433,'SKT LİSTESİ'!$F:$AJ,23,0)),"")</f>
        <v/>
      </c>
      <c r="P2433" s="31"/>
      <c r="Q2433" s="31"/>
      <c r="R2433" s="137" t="str">
        <f ca="1">(IFERROR(IF($C2433="","",VLOOKUP(FİLTRE!$C2433,'SKT LİSTESİ'!$F:$AJ,15,0)),""))</f>
        <v/>
      </c>
      <c r="S2433" s="138" t="str">
        <f ca="1">IFERROR(IF($C2433="","",VLOOKUP(FİLTRE!$C2433,'SKT LİSTESİ'!$F:$AJ,16,0)),"")</f>
        <v/>
      </c>
      <c r="AF2433" s="179" t="str">
        <f t="shared" ca="1" si="150"/>
        <v/>
      </c>
      <c r="AG2433" s="179">
        <f t="shared" ca="1" si="151"/>
        <v>0</v>
      </c>
      <c r="AH2433" s="179">
        <f t="shared" ca="1" si="152"/>
        <v>0</v>
      </c>
    </row>
    <row r="2434" spans="2:34" ht="15.75" x14ac:dyDescent="0.25">
      <c r="B2434">
        <f t="shared" ca="1" si="149"/>
        <v>2422</v>
      </c>
      <c r="C2434" t="str">
        <f ca="1">IFERROR(VLOOKUP(B2434,'SKT LİSTESİ'!F:F,1,0),"")</f>
        <v/>
      </c>
      <c r="E2434" s="128" t="str">
        <f ca="1">IFERROR(IF($C2434="","",VLOOKUP(FİLTRE!$C2434,'SKT LİSTESİ'!$F:$S,5,0)),"")</f>
        <v/>
      </c>
      <c r="F2434" s="129" t="str">
        <f ca="1">IFERROR(IF($C2434="","",VLOOKUP(FİLTRE!$C2434,'SKT LİSTESİ'!$F:$S,7,0)),"")</f>
        <v/>
      </c>
      <c r="G2434" s="130" t="str">
        <f ca="1">IFERROR(IF($C2434="","",VLOOKUP(FİLTRE!$C2434,'SKT LİSTESİ'!$F:$S,8,0)),"")</f>
        <v/>
      </c>
      <c r="H2434" s="131" t="str">
        <f ca="1">IF(E2434="","",IF($C2434="","",VLOOKUP(FİLTRE!$C2434,'SKT LİSTESİ'!$F:$S,9,0)))</f>
        <v/>
      </c>
      <c r="I2434" s="132" t="str">
        <f ca="1">IFERROR(IF($C2434="","",VLOOKUP(FİLTRE!$C2434,'SKT LİSTESİ'!$F:$S,10,0)),"")</f>
        <v/>
      </c>
      <c r="J2434" s="133" t="str">
        <f ca="1">IFERROR(IF($C2434="","",VLOOKUP(FİLTRE!$C2434,'SKT LİSTESİ'!$F:$S,11,0)),"")</f>
        <v/>
      </c>
      <c r="K2434" s="134" t="str">
        <f ca="1">IFERROR(IF($C2434="","",VLOOKUP(FİLTRE!$C2434,'SKT LİSTESİ'!$F:$S,12,0)),"")</f>
        <v/>
      </c>
      <c r="L2434" s="134" t="str">
        <f ca="1">IFERROR(IF($C2434="","",VLOOKUP(FİLTRE!$C2434,'SKT LİSTESİ'!$F:$S,13,0)),"")</f>
        <v/>
      </c>
      <c r="M2434" s="135" t="str">
        <f ca="1">IFERROR(IF($C2434="","",VLOOKUP(FİLTRE!$C2434,'SKT LİSTESİ'!$F:$AJ,14,0)),"")</f>
        <v/>
      </c>
      <c r="N2434" s="31" t="str">
        <f ca="1">IFERROR(IF($C2434="","",VLOOKUP(FİLTRE!$C2434,'SKT LİSTESİ'!$F:$AJ,22,0)),"")</f>
        <v/>
      </c>
      <c r="O2434" s="136" t="str">
        <f ca="1">IFERROR(IF($C2434="","",VLOOKUP(FİLTRE!$C2434,'SKT LİSTESİ'!$F:$AJ,23,0)),"")</f>
        <v/>
      </c>
      <c r="P2434" s="31"/>
      <c r="Q2434" s="31"/>
      <c r="R2434" s="137" t="str">
        <f ca="1">(IFERROR(IF($C2434="","",VLOOKUP(FİLTRE!$C2434,'SKT LİSTESİ'!$F:$AJ,15,0)),""))</f>
        <v/>
      </c>
      <c r="S2434" s="138" t="str">
        <f ca="1">IFERROR(IF($C2434="","",VLOOKUP(FİLTRE!$C2434,'SKT LİSTESİ'!$F:$AJ,16,0)),"")</f>
        <v/>
      </c>
      <c r="AF2434" s="179" t="str">
        <f t="shared" ca="1" si="150"/>
        <v/>
      </c>
      <c r="AG2434" s="179">
        <f t="shared" ca="1" si="151"/>
        <v>0</v>
      </c>
      <c r="AH2434" s="179">
        <f t="shared" ca="1" si="152"/>
        <v>0</v>
      </c>
    </row>
    <row r="2435" spans="2:34" ht="15.75" x14ac:dyDescent="0.25">
      <c r="B2435">
        <f t="shared" ca="1" si="149"/>
        <v>2423</v>
      </c>
      <c r="C2435" t="str">
        <f ca="1">IFERROR(VLOOKUP(B2435,'SKT LİSTESİ'!F:F,1,0),"")</f>
        <v/>
      </c>
      <c r="E2435" s="128" t="str">
        <f ca="1">IFERROR(IF($C2435="","",VLOOKUP(FİLTRE!$C2435,'SKT LİSTESİ'!$F:$S,5,0)),"")</f>
        <v/>
      </c>
      <c r="F2435" s="129" t="str">
        <f ca="1">IFERROR(IF($C2435="","",VLOOKUP(FİLTRE!$C2435,'SKT LİSTESİ'!$F:$S,7,0)),"")</f>
        <v/>
      </c>
      <c r="G2435" s="130" t="str">
        <f ca="1">IFERROR(IF($C2435="","",VLOOKUP(FİLTRE!$C2435,'SKT LİSTESİ'!$F:$S,8,0)),"")</f>
        <v/>
      </c>
      <c r="H2435" s="131" t="str">
        <f ca="1">IF(E2435="","",IF($C2435="","",VLOOKUP(FİLTRE!$C2435,'SKT LİSTESİ'!$F:$S,9,0)))</f>
        <v/>
      </c>
      <c r="I2435" s="132" t="str">
        <f ca="1">IFERROR(IF($C2435="","",VLOOKUP(FİLTRE!$C2435,'SKT LİSTESİ'!$F:$S,10,0)),"")</f>
        <v/>
      </c>
      <c r="J2435" s="133" t="str">
        <f ca="1">IFERROR(IF($C2435="","",VLOOKUP(FİLTRE!$C2435,'SKT LİSTESİ'!$F:$S,11,0)),"")</f>
        <v/>
      </c>
      <c r="K2435" s="134" t="str">
        <f ca="1">IFERROR(IF($C2435="","",VLOOKUP(FİLTRE!$C2435,'SKT LİSTESİ'!$F:$S,12,0)),"")</f>
        <v/>
      </c>
      <c r="L2435" s="134" t="str">
        <f ca="1">IFERROR(IF($C2435="","",VLOOKUP(FİLTRE!$C2435,'SKT LİSTESİ'!$F:$S,13,0)),"")</f>
        <v/>
      </c>
      <c r="M2435" s="135" t="str">
        <f ca="1">IFERROR(IF($C2435="","",VLOOKUP(FİLTRE!$C2435,'SKT LİSTESİ'!$F:$AJ,14,0)),"")</f>
        <v/>
      </c>
      <c r="N2435" s="31" t="str">
        <f ca="1">IFERROR(IF($C2435="","",VLOOKUP(FİLTRE!$C2435,'SKT LİSTESİ'!$F:$AJ,22,0)),"")</f>
        <v/>
      </c>
      <c r="O2435" s="136" t="str">
        <f ca="1">IFERROR(IF($C2435="","",VLOOKUP(FİLTRE!$C2435,'SKT LİSTESİ'!$F:$AJ,23,0)),"")</f>
        <v/>
      </c>
      <c r="P2435" s="31"/>
      <c r="Q2435" s="31"/>
      <c r="R2435" s="137" t="str">
        <f ca="1">(IFERROR(IF($C2435="","",VLOOKUP(FİLTRE!$C2435,'SKT LİSTESİ'!$F:$AJ,15,0)),""))</f>
        <v/>
      </c>
      <c r="S2435" s="138" t="str">
        <f ca="1">IFERROR(IF($C2435="","",VLOOKUP(FİLTRE!$C2435,'SKT LİSTESİ'!$F:$AJ,16,0)),"")</f>
        <v/>
      </c>
      <c r="AF2435" s="179" t="str">
        <f t="shared" ca="1" si="150"/>
        <v/>
      </c>
      <c r="AG2435" s="179">
        <f t="shared" ca="1" si="151"/>
        <v>0</v>
      </c>
      <c r="AH2435" s="179">
        <f t="shared" ca="1" si="152"/>
        <v>0</v>
      </c>
    </row>
    <row r="2436" spans="2:34" ht="15.75" x14ac:dyDescent="0.25">
      <c r="B2436">
        <f t="shared" ca="1" si="149"/>
        <v>2424</v>
      </c>
      <c r="C2436" t="str">
        <f ca="1">IFERROR(VLOOKUP(B2436,'SKT LİSTESİ'!F:F,1,0),"")</f>
        <v/>
      </c>
      <c r="E2436" s="128" t="str">
        <f ca="1">IFERROR(IF($C2436="","",VLOOKUP(FİLTRE!$C2436,'SKT LİSTESİ'!$F:$S,5,0)),"")</f>
        <v/>
      </c>
      <c r="F2436" s="129" t="str">
        <f ca="1">IFERROR(IF($C2436="","",VLOOKUP(FİLTRE!$C2436,'SKT LİSTESİ'!$F:$S,7,0)),"")</f>
        <v/>
      </c>
      <c r="G2436" s="130" t="str">
        <f ca="1">IFERROR(IF($C2436="","",VLOOKUP(FİLTRE!$C2436,'SKT LİSTESİ'!$F:$S,8,0)),"")</f>
        <v/>
      </c>
      <c r="H2436" s="131" t="str">
        <f ca="1">IF(E2436="","",IF($C2436="","",VLOOKUP(FİLTRE!$C2436,'SKT LİSTESİ'!$F:$S,9,0)))</f>
        <v/>
      </c>
      <c r="I2436" s="132" t="str">
        <f ca="1">IFERROR(IF($C2436="","",VLOOKUP(FİLTRE!$C2436,'SKT LİSTESİ'!$F:$S,10,0)),"")</f>
        <v/>
      </c>
      <c r="J2436" s="133" t="str">
        <f ca="1">IFERROR(IF($C2436="","",VLOOKUP(FİLTRE!$C2436,'SKT LİSTESİ'!$F:$S,11,0)),"")</f>
        <v/>
      </c>
      <c r="K2436" s="134" t="str">
        <f ca="1">IFERROR(IF($C2436="","",VLOOKUP(FİLTRE!$C2436,'SKT LİSTESİ'!$F:$S,12,0)),"")</f>
        <v/>
      </c>
      <c r="L2436" s="134" t="str">
        <f ca="1">IFERROR(IF($C2436="","",VLOOKUP(FİLTRE!$C2436,'SKT LİSTESİ'!$F:$S,13,0)),"")</f>
        <v/>
      </c>
      <c r="M2436" s="135" t="str">
        <f ca="1">IFERROR(IF($C2436="","",VLOOKUP(FİLTRE!$C2436,'SKT LİSTESİ'!$F:$AJ,14,0)),"")</f>
        <v/>
      </c>
      <c r="N2436" s="31" t="str">
        <f ca="1">IFERROR(IF($C2436="","",VLOOKUP(FİLTRE!$C2436,'SKT LİSTESİ'!$F:$AJ,22,0)),"")</f>
        <v/>
      </c>
      <c r="O2436" s="136" t="str">
        <f ca="1">IFERROR(IF($C2436="","",VLOOKUP(FİLTRE!$C2436,'SKT LİSTESİ'!$F:$AJ,23,0)),"")</f>
        <v/>
      </c>
      <c r="P2436" s="31"/>
      <c r="Q2436" s="31"/>
      <c r="R2436" s="137" t="str">
        <f ca="1">(IFERROR(IF($C2436="","",VLOOKUP(FİLTRE!$C2436,'SKT LİSTESİ'!$F:$AJ,15,0)),""))</f>
        <v/>
      </c>
      <c r="S2436" s="138" t="str">
        <f ca="1">IFERROR(IF($C2436="","",VLOOKUP(FİLTRE!$C2436,'SKT LİSTESİ'!$F:$AJ,16,0)),"")</f>
        <v/>
      </c>
      <c r="AF2436" s="179" t="str">
        <f t="shared" ca="1" si="150"/>
        <v/>
      </c>
      <c r="AG2436" s="179">
        <f t="shared" ca="1" si="151"/>
        <v>0</v>
      </c>
      <c r="AH2436" s="179">
        <f t="shared" ca="1" si="152"/>
        <v>0</v>
      </c>
    </row>
    <row r="2437" spans="2:34" ht="15.75" x14ac:dyDescent="0.25">
      <c r="B2437">
        <f t="shared" ca="1" si="149"/>
        <v>2425</v>
      </c>
      <c r="C2437" t="str">
        <f ca="1">IFERROR(VLOOKUP(B2437,'SKT LİSTESİ'!F:F,1,0),"")</f>
        <v/>
      </c>
      <c r="E2437" s="128" t="str">
        <f ca="1">IFERROR(IF($C2437="","",VLOOKUP(FİLTRE!$C2437,'SKT LİSTESİ'!$F:$S,5,0)),"")</f>
        <v/>
      </c>
      <c r="F2437" s="129" t="str">
        <f ca="1">IFERROR(IF($C2437="","",VLOOKUP(FİLTRE!$C2437,'SKT LİSTESİ'!$F:$S,7,0)),"")</f>
        <v/>
      </c>
      <c r="G2437" s="130" t="str">
        <f ca="1">IFERROR(IF($C2437="","",VLOOKUP(FİLTRE!$C2437,'SKT LİSTESİ'!$F:$S,8,0)),"")</f>
        <v/>
      </c>
      <c r="H2437" s="131" t="str">
        <f ca="1">IF(E2437="","",IF($C2437="","",VLOOKUP(FİLTRE!$C2437,'SKT LİSTESİ'!$F:$S,9,0)))</f>
        <v/>
      </c>
      <c r="I2437" s="132" t="str">
        <f ca="1">IFERROR(IF($C2437="","",VLOOKUP(FİLTRE!$C2437,'SKT LİSTESİ'!$F:$S,10,0)),"")</f>
        <v/>
      </c>
      <c r="J2437" s="133" t="str">
        <f ca="1">IFERROR(IF($C2437="","",VLOOKUP(FİLTRE!$C2437,'SKT LİSTESİ'!$F:$S,11,0)),"")</f>
        <v/>
      </c>
      <c r="K2437" s="134" t="str">
        <f ca="1">IFERROR(IF($C2437="","",VLOOKUP(FİLTRE!$C2437,'SKT LİSTESİ'!$F:$S,12,0)),"")</f>
        <v/>
      </c>
      <c r="L2437" s="134" t="str">
        <f ca="1">IFERROR(IF($C2437="","",VLOOKUP(FİLTRE!$C2437,'SKT LİSTESİ'!$F:$S,13,0)),"")</f>
        <v/>
      </c>
      <c r="M2437" s="135" t="str">
        <f ca="1">IFERROR(IF($C2437="","",VLOOKUP(FİLTRE!$C2437,'SKT LİSTESİ'!$F:$AJ,14,0)),"")</f>
        <v/>
      </c>
      <c r="N2437" s="31" t="str">
        <f ca="1">IFERROR(IF($C2437="","",VLOOKUP(FİLTRE!$C2437,'SKT LİSTESİ'!$F:$AJ,22,0)),"")</f>
        <v/>
      </c>
      <c r="O2437" s="136" t="str">
        <f ca="1">IFERROR(IF($C2437="","",VLOOKUP(FİLTRE!$C2437,'SKT LİSTESİ'!$F:$AJ,23,0)),"")</f>
        <v/>
      </c>
      <c r="P2437" s="31"/>
      <c r="Q2437" s="31"/>
      <c r="R2437" s="137" t="str">
        <f ca="1">(IFERROR(IF($C2437="","",VLOOKUP(FİLTRE!$C2437,'SKT LİSTESİ'!$F:$AJ,15,0)),""))</f>
        <v/>
      </c>
      <c r="S2437" s="138" t="str">
        <f ca="1">IFERROR(IF($C2437="","",VLOOKUP(FİLTRE!$C2437,'SKT LİSTESİ'!$F:$AJ,16,0)),"")</f>
        <v/>
      </c>
      <c r="AF2437" s="179" t="str">
        <f t="shared" ca="1" si="150"/>
        <v/>
      </c>
      <c r="AG2437" s="179">
        <f t="shared" ca="1" si="151"/>
        <v>0</v>
      </c>
      <c r="AH2437" s="179">
        <f t="shared" ca="1" si="152"/>
        <v>0</v>
      </c>
    </row>
    <row r="2438" spans="2:34" ht="15.75" x14ac:dyDescent="0.25">
      <c r="B2438">
        <f t="shared" ca="1" si="149"/>
        <v>2426</v>
      </c>
      <c r="C2438" t="str">
        <f ca="1">IFERROR(VLOOKUP(B2438,'SKT LİSTESİ'!F:F,1,0),"")</f>
        <v/>
      </c>
      <c r="E2438" s="128" t="str">
        <f ca="1">IFERROR(IF($C2438="","",VLOOKUP(FİLTRE!$C2438,'SKT LİSTESİ'!$F:$S,5,0)),"")</f>
        <v/>
      </c>
      <c r="F2438" s="129" t="str">
        <f ca="1">IFERROR(IF($C2438="","",VLOOKUP(FİLTRE!$C2438,'SKT LİSTESİ'!$F:$S,7,0)),"")</f>
        <v/>
      </c>
      <c r="G2438" s="130" t="str">
        <f ca="1">IFERROR(IF($C2438="","",VLOOKUP(FİLTRE!$C2438,'SKT LİSTESİ'!$F:$S,8,0)),"")</f>
        <v/>
      </c>
      <c r="H2438" s="131" t="str">
        <f ca="1">IF(E2438="","",IF($C2438="","",VLOOKUP(FİLTRE!$C2438,'SKT LİSTESİ'!$F:$S,9,0)))</f>
        <v/>
      </c>
      <c r="I2438" s="132" t="str">
        <f ca="1">IFERROR(IF($C2438="","",VLOOKUP(FİLTRE!$C2438,'SKT LİSTESİ'!$F:$S,10,0)),"")</f>
        <v/>
      </c>
      <c r="J2438" s="133" t="str">
        <f ca="1">IFERROR(IF($C2438="","",VLOOKUP(FİLTRE!$C2438,'SKT LİSTESİ'!$F:$S,11,0)),"")</f>
        <v/>
      </c>
      <c r="K2438" s="134" t="str">
        <f ca="1">IFERROR(IF($C2438="","",VLOOKUP(FİLTRE!$C2438,'SKT LİSTESİ'!$F:$S,12,0)),"")</f>
        <v/>
      </c>
      <c r="L2438" s="134" t="str">
        <f ca="1">IFERROR(IF($C2438="","",VLOOKUP(FİLTRE!$C2438,'SKT LİSTESİ'!$F:$S,13,0)),"")</f>
        <v/>
      </c>
      <c r="M2438" s="135" t="str">
        <f ca="1">IFERROR(IF($C2438="","",VLOOKUP(FİLTRE!$C2438,'SKT LİSTESİ'!$F:$AJ,14,0)),"")</f>
        <v/>
      </c>
      <c r="N2438" s="31" t="str">
        <f ca="1">IFERROR(IF($C2438="","",VLOOKUP(FİLTRE!$C2438,'SKT LİSTESİ'!$F:$AJ,22,0)),"")</f>
        <v/>
      </c>
      <c r="O2438" s="136" t="str">
        <f ca="1">IFERROR(IF($C2438="","",VLOOKUP(FİLTRE!$C2438,'SKT LİSTESİ'!$F:$AJ,23,0)),"")</f>
        <v/>
      </c>
      <c r="P2438" s="31"/>
      <c r="Q2438" s="31"/>
      <c r="R2438" s="137" t="str">
        <f ca="1">(IFERROR(IF($C2438="","",VLOOKUP(FİLTRE!$C2438,'SKT LİSTESİ'!$F:$AJ,15,0)),""))</f>
        <v/>
      </c>
      <c r="S2438" s="138" t="str">
        <f ca="1">IFERROR(IF($C2438="","",VLOOKUP(FİLTRE!$C2438,'SKT LİSTESİ'!$F:$AJ,16,0)),"")</f>
        <v/>
      </c>
      <c r="AF2438" s="179" t="str">
        <f t="shared" ca="1" si="150"/>
        <v/>
      </c>
      <c r="AG2438" s="179">
        <f t="shared" ca="1" si="151"/>
        <v>0</v>
      </c>
      <c r="AH2438" s="179">
        <f t="shared" ca="1" si="152"/>
        <v>0</v>
      </c>
    </row>
    <row r="2439" spans="2:34" ht="15.75" x14ac:dyDescent="0.25">
      <c r="B2439">
        <f t="shared" ca="1" si="149"/>
        <v>2427</v>
      </c>
      <c r="C2439" t="str">
        <f ca="1">IFERROR(VLOOKUP(B2439,'SKT LİSTESİ'!F:F,1,0),"")</f>
        <v/>
      </c>
      <c r="E2439" s="128" t="str">
        <f ca="1">IFERROR(IF($C2439="","",VLOOKUP(FİLTRE!$C2439,'SKT LİSTESİ'!$F:$S,5,0)),"")</f>
        <v/>
      </c>
      <c r="F2439" s="129" t="str">
        <f ca="1">IFERROR(IF($C2439="","",VLOOKUP(FİLTRE!$C2439,'SKT LİSTESİ'!$F:$S,7,0)),"")</f>
        <v/>
      </c>
      <c r="G2439" s="130" t="str">
        <f ca="1">IFERROR(IF($C2439="","",VLOOKUP(FİLTRE!$C2439,'SKT LİSTESİ'!$F:$S,8,0)),"")</f>
        <v/>
      </c>
      <c r="H2439" s="131" t="str">
        <f ca="1">IF(E2439="","",IF($C2439="","",VLOOKUP(FİLTRE!$C2439,'SKT LİSTESİ'!$F:$S,9,0)))</f>
        <v/>
      </c>
      <c r="I2439" s="132" t="str">
        <f ca="1">IFERROR(IF($C2439="","",VLOOKUP(FİLTRE!$C2439,'SKT LİSTESİ'!$F:$S,10,0)),"")</f>
        <v/>
      </c>
      <c r="J2439" s="133" t="str">
        <f ca="1">IFERROR(IF($C2439="","",VLOOKUP(FİLTRE!$C2439,'SKT LİSTESİ'!$F:$S,11,0)),"")</f>
        <v/>
      </c>
      <c r="K2439" s="134" t="str">
        <f ca="1">IFERROR(IF($C2439="","",VLOOKUP(FİLTRE!$C2439,'SKT LİSTESİ'!$F:$S,12,0)),"")</f>
        <v/>
      </c>
      <c r="L2439" s="134" t="str">
        <f ca="1">IFERROR(IF($C2439="","",VLOOKUP(FİLTRE!$C2439,'SKT LİSTESİ'!$F:$S,13,0)),"")</f>
        <v/>
      </c>
      <c r="M2439" s="135" t="str">
        <f ca="1">IFERROR(IF($C2439="","",VLOOKUP(FİLTRE!$C2439,'SKT LİSTESİ'!$F:$AJ,14,0)),"")</f>
        <v/>
      </c>
      <c r="N2439" s="31" t="str">
        <f ca="1">IFERROR(IF($C2439="","",VLOOKUP(FİLTRE!$C2439,'SKT LİSTESİ'!$F:$AJ,22,0)),"")</f>
        <v/>
      </c>
      <c r="O2439" s="136" t="str">
        <f ca="1">IFERROR(IF($C2439="","",VLOOKUP(FİLTRE!$C2439,'SKT LİSTESİ'!$F:$AJ,23,0)),"")</f>
        <v/>
      </c>
      <c r="P2439" s="31"/>
      <c r="Q2439" s="31"/>
      <c r="R2439" s="137" t="str">
        <f ca="1">(IFERROR(IF($C2439="","",VLOOKUP(FİLTRE!$C2439,'SKT LİSTESİ'!$F:$AJ,15,0)),""))</f>
        <v/>
      </c>
      <c r="S2439" s="138" t="str">
        <f ca="1">IFERROR(IF($C2439="","",VLOOKUP(FİLTRE!$C2439,'SKT LİSTESİ'!$F:$AJ,16,0)),"")</f>
        <v/>
      </c>
      <c r="AF2439" s="179" t="str">
        <f t="shared" ca="1" si="150"/>
        <v/>
      </c>
      <c r="AG2439" s="179">
        <f t="shared" ca="1" si="151"/>
        <v>0</v>
      </c>
      <c r="AH2439" s="179">
        <f t="shared" ca="1" si="152"/>
        <v>0</v>
      </c>
    </row>
    <row r="2440" spans="2:34" ht="15.75" x14ac:dyDescent="0.25">
      <c r="B2440">
        <f t="shared" ca="1" si="149"/>
        <v>2428</v>
      </c>
      <c r="C2440" t="str">
        <f ca="1">IFERROR(VLOOKUP(B2440,'SKT LİSTESİ'!F:F,1,0),"")</f>
        <v/>
      </c>
      <c r="E2440" s="128" t="str">
        <f ca="1">IFERROR(IF($C2440="","",VLOOKUP(FİLTRE!$C2440,'SKT LİSTESİ'!$F:$S,5,0)),"")</f>
        <v/>
      </c>
      <c r="F2440" s="129" t="str">
        <f ca="1">IFERROR(IF($C2440="","",VLOOKUP(FİLTRE!$C2440,'SKT LİSTESİ'!$F:$S,7,0)),"")</f>
        <v/>
      </c>
      <c r="G2440" s="130" t="str">
        <f ca="1">IFERROR(IF($C2440="","",VLOOKUP(FİLTRE!$C2440,'SKT LİSTESİ'!$F:$S,8,0)),"")</f>
        <v/>
      </c>
      <c r="H2440" s="131" t="str">
        <f ca="1">IF(E2440="","",IF($C2440="","",VLOOKUP(FİLTRE!$C2440,'SKT LİSTESİ'!$F:$S,9,0)))</f>
        <v/>
      </c>
      <c r="I2440" s="132" t="str">
        <f ca="1">IFERROR(IF($C2440="","",VLOOKUP(FİLTRE!$C2440,'SKT LİSTESİ'!$F:$S,10,0)),"")</f>
        <v/>
      </c>
      <c r="J2440" s="133" t="str">
        <f ca="1">IFERROR(IF($C2440="","",VLOOKUP(FİLTRE!$C2440,'SKT LİSTESİ'!$F:$S,11,0)),"")</f>
        <v/>
      </c>
      <c r="K2440" s="134" t="str">
        <f ca="1">IFERROR(IF($C2440="","",VLOOKUP(FİLTRE!$C2440,'SKT LİSTESİ'!$F:$S,12,0)),"")</f>
        <v/>
      </c>
      <c r="L2440" s="134" t="str">
        <f ca="1">IFERROR(IF($C2440="","",VLOOKUP(FİLTRE!$C2440,'SKT LİSTESİ'!$F:$S,13,0)),"")</f>
        <v/>
      </c>
      <c r="M2440" s="135" t="str">
        <f ca="1">IFERROR(IF($C2440="","",VLOOKUP(FİLTRE!$C2440,'SKT LİSTESİ'!$F:$AJ,14,0)),"")</f>
        <v/>
      </c>
      <c r="N2440" s="31" t="str">
        <f ca="1">IFERROR(IF($C2440="","",VLOOKUP(FİLTRE!$C2440,'SKT LİSTESİ'!$F:$AJ,22,0)),"")</f>
        <v/>
      </c>
      <c r="O2440" s="136" t="str">
        <f ca="1">IFERROR(IF($C2440="","",VLOOKUP(FİLTRE!$C2440,'SKT LİSTESİ'!$F:$AJ,23,0)),"")</f>
        <v/>
      </c>
      <c r="P2440" s="31"/>
      <c r="Q2440" s="31"/>
      <c r="R2440" s="137" t="str">
        <f ca="1">(IFERROR(IF($C2440="","",VLOOKUP(FİLTRE!$C2440,'SKT LİSTESİ'!$F:$AJ,15,0)),""))</f>
        <v/>
      </c>
      <c r="S2440" s="138" t="str">
        <f ca="1">IFERROR(IF($C2440="","",VLOOKUP(FİLTRE!$C2440,'SKT LİSTESİ'!$F:$AJ,16,0)),"")</f>
        <v/>
      </c>
      <c r="AF2440" s="179" t="str">
        <f t="shared" ca="1" si="150"/>
        <v/>
      </c>
      <c r="AG2440" s="179">
        <f t="shared" ca="1" si="151"/>
        <v>0</v>
      </c>
      <c r="AH2440" s="179">
        <f t="shared" ca="1" si="152"/>
        <v>0</v>
      </c>
    </row>
    <row r="2441" spans="2:34" ht="15.75" x14ac:dyDescent="0.25">
      <c r="B2441">
        <f t="shared" ca="1" si="149"/>
        <v>2429</v>
      </c>
      <c r="C2441" t="str">
        <f ca="1">IFERROR(VLOOKUP(B2441,'SKT LİSTESİ'!F:F,1,0),"")</f>
        <v/>
      </c>
      <c r="E2441" s="128" t="str">
        <f ca="1">IFERROR(IF($C2441="","",VLOOKUP(FİLTRE!$C2441,'SKT LİSTESİ'!$F:$S,5,0)),"")</f>
        <v/>
      </c>
      <c r="F2441" s="129" t="str">
        <f ca="1">IFERROR(IF($C2441="","",VLOOKUP(FİLTRE!$C2441,'SKT LİSTESİ'!$F:$S,7,0)),"")</f>
        <v/>
      </c>
      <c r="G2441" s="130" t="str">
        <f ca="1">IFERROR(IF($C2441="","",VLOOKUP(FİLTRE!$C2441,'SKT LİSTESİ'!$F:$S,8,0)),"")</f>
        <v/>
      </c>
      <c r="H2441" s="131" t="str">
        <f ca="1">IF(E2441="","",IF($C2441="","",VLOOKUP(FİLTRE!$C2441,'SKT LİSTESİ'!$F:$S,9,0)))</f>
        <v/>
      </c>
      <c r="I2441" s="132" t="str">
        <f ca="1">IFERROR(IF($C2441="","",VLOOKUP(FİLTRE!$C2441,'SKT LİSTESİ'!$F:$S,10,0)),"")</f>
        <v/>
      </c>
      <c r="J2441" s="133" t="str">
        <f ca="1">IFERROR(IF($C2441="","",VLOOKUP(FİLTRE!$C2441,'SKT LİSTESİ'!$F:$S,11,0)),"")</f>
        <v/>
      </c>
      <c r="K2441" s="134" t="str">
        <f ca="1">IFERROR(IF($C2441="","",VLOOKUP(FİLTRE!$C2441,'SKT LİSTESİ'!$F:$S,12,0)),"")</f>
        <v/>
      </c>
      <c r="L2441" s="134" t="str">
        <f ca="1">IFERROR(IF($C2441="","",VLOOKUP(FİLTRE!$C2441,'SKT LİSTESİ'!$F:$S,13,0)),"")</f>
        <v/>
      </c>
      <c r="M2441" s="135" t="str">
        <f ca="1">IFERROR(IF($C2441="","",VLOOKUP(FİLTRE!$C2441,'SKT LİSTESİ'!$F:$AJ,14,0)),"")</f>
        <v/>
      </c>
      <c r="N2441" s="31" t="str">
        <f ca="1">IFERROR(IF($C2441="","",VLOOKUP(FİLTRE!$C2441,'SKT LİSTESİ'!$F:$AJ,22,0)),"")</f>
        <v/>
      </c>
      <c r="O2441" s="136" t="str">
        <f ca="1">IFERROR(IF($C2441="","",VLOOKUP(FİLTRE!$C2441,'SKT LİSTESİ'!$F:$AJ,23,0)),"")</f>
        <v/>
      </c>
      <c r="P2441" s="31"/>
      <c r="Q2441" s="31"/>
      <c r="R2441" s="137" t="str">
        <f ca="1">(IFERROR(IF($C2441="","",VLOOKUP(FİLTRE!$C2441,'SKT LİSTESİ'!$F:$AJ,15,0)),""))</f>
        <v/>
      </c>
      <c r="S2441" s="138" t="str">
        <f ca="1">IFERROR(IF($C2441="","",VLOOKUP(FİLTRE!$C2441,'SKT LİSTESİ'!$F:$AJ,16,0)),"")</f>
        <v/>
      </c>
      <c r="AF2441" s="179" t="str">
        <f t="shared" ca="1" si="150"/>
        <v/>
      </c>
      <c r="AG2441" s="179">
        <f t="shared" ca="1" si="151"/>
        <v>0</v>
      </c>
      <c r="AH2441" s="179">
        <f t="shared" ca="1" si="152"/>
        <v>0</v>
      </c>
    </row>
    <row r="2442" spans="2:34" ht="15.75" x14ac:dyDescent="0.25">
      <c r="B2442">
        <f t="shared" ca="1" si="149"/>
        <v>2430</v>
      </c>
      <c r="C2442" t="str">
        <f ca="1">IFERROR(VLOOKUP(B2442,'SKT LİSTESİ'!F:F,1,0),"")</f>
        <v/>
      </c>
      <c r="E2442" s="128" t="str">
        <f ca="1">IFERROR(IF($C2442="","",VLOOKUP(FİLTRE!$C2442,'SKT LİSTESİ'!$F:$S,5,0)),"")</f>
        <v/>
      </c>
      <c r="F2442" s="129" t="str">
        <f ca="1">IFERROR(IF($C2442="","",VLOOKUP(FİLTRE!$C2442,'SKT LİSTESİ'!$F:$S,7,0)),"")</f>
        <v/>
      </c>
      <c r="G2442" s="130" t="str">
        <f ca="1">IFERROR(IF($C2442="","",VLOOKUP(FİLTRE!$C2442,'SKT LİSTESİ'!$F:$S,8,0)),"")</f>
        <v/>
      </c>
      <c r="H2442" s="131" t="str">
        <f ca="1">IF(E2442="","",IF($C2442="","",VLOOKUP(FİLTRE!$C2442,'SKT LİSTESİ'!$F:$S,9,0)))</f>
        <v/>
      </c>
      <c r="I2442" s="132" t="str">
        <f ca="1">IFERROR(IF($C2442="","",VLOOKUP(FİLTRE!$C2442,'SKT LİSTESİ'!$F:$S,10,0)),"")</f>
        <v/>
      </c>
      <c r="J2442" s="133" t="str">
        <f ca="1">IFERROR(IF($C2442="","",VLOOKUP(FİLTRE!$C2442,'SKT LİSTESİ'!$F:$S,11,0)),"")</f>
        <v/>
      </c>
      <c r="K2442" s="134" t="str">
        <f ca="1">IFERROR(IF($C2442="","",VLOOKUP(FİLTRE!$C2442,'SKT LİSTESİ'!$F:$S,12,0)),"")</f>
        <v/>
      </c>
      <c r="L2442" s="134" t="str">
        <f ca="1">IFERROR(IF($C2442="","",VLOOKUP(FİLTRE!$C2442,'SKT LİSTESİ'!$F:$S,13,0)),"")</f>
        <v/>
      </c>
      <c r="M2442" s="135" t="str">
        <f ca="1">IFERROR(IF($C2442="","",VLOOKUP(FİLTRE!$C2442,'SKT LİSTESİ'!$F:$AJ,14,0)),"")</f>
        <v/>
      </c>
      <c r="N2442" s="31" t="str">
        <f ca="1">IFERROR(IF($C2442="","",VLOOKUP(FİLTRE!$C2442,'SKT LİSTESİ'!$F:$AJ,22,0)),"")</f>
        <v/>
      </c>
      <c r="O2442" s="136" t="str">
        <f ca="1">IFERROR(IF($C2442="","",VLOOKUP(FİLTRE!$C2442,'SKT LİSTESİ'!$F:$AJ,23,0)),"")</f>
        <v/>
      </c>
      <c r="P2442" s="31"/>
      <c r="Q2442" s="31"/>
      <c r="R2442" s="137" t="str">
        <f ca="1">(IFERROR(IF($C2442="","",VLOOKUP(FİLTRE!$C2442,'SKT LİSTESİ'!$F:$AJ,15,0)),""))</f>
        <v/>
      </c>
      <c r="S2442" s="138" t="str">
        <f ca="1">IFERROR(IF($C2442="","",VLOOKUP(FİLTRE!$C2442,'SKT LİSTESİ'!$F:$AJ,16,0)),"")</f>
        <v/>
      </c>
      <c r="AF2442" s="179" t="str">
        <f t="shared" ca="1" si="150"/>
        <v/>
      </c>
      <c r="AG2442" s="179">
        <f t="shared" ca="1" si="151"/>
        <v>0</v>
      </c>
      <c r="AH2442" s="179">
        <f t="shared" ca="1" si="152"/>
        <v>0</v>
      </c>
    </row>
    <row r="2443" spans="2:34" ht="15.75" x14ac:dyDescent="0.25">
      <c r="B2443">
        <f t="shared" ca="1" si="149"/>
        <v>2431</v>
      </c>
      <c r="C2443" t="str">
        <f ca="1">IFERROR(VLOOKUP(B2443,'SKT LİSTESİ'!F:F,1,0),"")</f>
        <v/>
      </c>
      <c r="E2443" s="128" t="str">
        <f ca="1">IFERROR(IF($C2443="","",VLOOKUP(FİLTRE!$C2443,'SKT LİSTESİ'!$F:$S,5,0)),"")</f>
        <v/>
      </c>
      <c r="F2443" s="129" t="str">
        <f ca="1">IFERROR(IF($C2443="","",VLOOKUP(FİLTRE!$C2443,'SKT LİSTESİ'!$F:$S,7,0)),"")</f>
        <v/>
      </c>
      <c r="G2443" s="130" t="str">
        <f ca="1">IFERROR(IF($C2443="","",VLOOKUP(FİLTRE!$C2443,'SKT LİSTESİ'!$F:$S,8,0)),"")</f>
        <v/>
      </c>
      <c r="H2443" s="131" t="str">
        <f ca="1">IF(E2443="","",IF($C2443="","",VLOOKUP(FİLTRE!$C2443,'SKT LİSTESİ'!$F:$S,9,0)))</f>
        <v/>
      </c>
      <c r="I2443" s="132" t="str">
        <f ca="1">IFERROR(IF($C2443="","",VLOOKUP(FİLTRE!$C2443,'SKT LİSTESİ'!$F:$S,10,0)),"")</f>
        <v/>
      </c>
      <c r="J2443" s="133" t="str">
        <f ca="1">IFERROR(IF($C2443="","",VLOOKUP(FİLTRE!$C2443,'SKT LİSTESİ'!$F:$S,11,0)),"")</f>
        <v/>
      </c>
      <c r="K2443" s="134" t="str">
        <f ca="1">IFERROR(IF($C2443="","",VLOOKUP(FİLTRE!$C2443,'SKT LİSTESİ'!$F:$S,12,0)),"")</f>
        <v/>
      </c>
      <c r="L2443" s="134" t="str">
        <f ca="1">IFERROR(IF($C2443="","",VLOOKUP(FİLTRE!$C2443,'SKT LİSTESİ'!$F:$S,13,0)),"")</f>
        <v/>
      </c>
      <c r="M2443" s="135" t="str">
        <f ca="1">IFERROR(IF($C2443="","",VLOOKUP(FİLTRE!$C2443,'SKT LİSTESİ'!$F:$AJ,14,0)),"")</f>
        <v/>
      </c>
      <c r="N2443" s="31" t="str">
        <f ca="1">IFERROR(IF($C2443="","",VLOOKUP(FİLTRE!$C2443,'SKT LİSTESİ'!$F:$AJ,22,0)),"")</f>
        <v/>
      </c>
      <c r="O2443" s="136" t="str">
        <f ca="1">IFERROR(IF($C2443="","",VLOOKUP(FİLTRE!$C2443,'SKT LİSTESİ'!$F:$AJ,23,0)),"")</f>
        <v/>
      </c>
      <c r="P2443" s="31"/>
      <c r="Q2443" s="31"/>
      <c r="R2443" s="137" t="str">
        <f ca="1">(IFERROR(IF($C2443="","",VLOOKUP(FİLTRE!$C2443,'SKT LİSTESİ'!$F:$AJ,15,0)),""))</f>
        <v/>
      </c>
      <c r="S2443" s="138" t="str">
        <f ca="1">IFERROR(IF($C2443="","",VLOOKUP(FİLTRE!$C2443,'SKT LİSTESİ'!$F:$AJ,16,0)),"")</f>
        <v/>
      </c>
      <c r="AF2443" s="179" t="str">
        <f t="shared" ca="1" si="150"/>
        <v/>
      </c>
      <c r="AG2443" s="179">
        <f t="shared" ca="1" si="151"/>
        <v>0</v>
      </c>
      <c r="AH2443" s="179">
        <f t="shared" ca="1" si="152"/>
        <v>0</v>
      </c>
    </row>
    <row r="2444" spans="2:34" ht="15.75" x14ac:dyDescent="0.25">
      <c r="B2444">
        <f t="shared" ca="1" si="149"/>
        <v>2432</v>
      </c>
      <c r="C2444" t="str">
        <f ca="1">IFERROR(VLOOKUP(B2444,'SKT LİSTESİ'!F:F,1,0),"")</f>
        <v/>
      </c>
      <c r="E2444" s="128" t="str">
        <f ca="1">IFERROR(IF($C2444="","",VLOOKUP(FİLTRE!$C2444,'SKT LİSTESİ'!$F:$S,5,0)),"")</f>
        <v/>
      </c>
      <c r="F2444" s="129" t="str">
        <f ca="1">IFERROR(IF($C2444="","",VLOOKUP(FİLTRE!$C2444,'SKT LİSTESİ'!$F:$S,7,0)),"")</f>
        <v/>
      </c>
      <c r="G2444" s="130" t="str">
        <f ca="1">IFERROR(IF($C2444="","",VLOOKUP(FİLTRE!$C2444,'SKT LİSTESİ'!$F:$S,8,0)),"")</f>
        <v/>
      </c>
      <c r="H2444" s="131" t="str">
        <f ca="1">IF(E2444="","",IF($C2444="","",VLOOKUP(FİLTRE!$C2444,'SKT LİSTESİ'!$F:$S,9,0)))</f>
        <v/>
      </c>
      <c r="I2444" s="132" t="str">
        <f ca="1">IFERROR(IF($C2444="","",VLOOKUP(FİLTRE!$C2444,'SKT LİSTESİ'!$F:$S,10,0)),"")</f>
        <v/>
      </c>
      <c r="J2444" s="133" t="str">
        <f ca="1">IFERROR(IF($C2444="","",VLOOKUP(FİLTRE!$C2444,'SKT LİSTESİ'!$F:$S,11,0)),"")</f>
        <v/>
      </c>
      <c r="K2444" s="134" t="str">
        <f ca="1">IFERROR(IF($C2444="","",VLOOKUP(FİLTRE!$C2444,'SKT LİSTESİ'!$F:$S,12,0)),"")</f>
        <v/>
      </c>
      <c r="L2444" s="134" t="str">
        <f ca="1">IFERROR(IF($C2444="","",VLOOKUP(FİLTRE!$C2444,'SKT LİSTESİ'!$F:$S,13,0)),"")</f>
        <v/>
      </c>
      <c r="M2444" s="135" t="str">
        <f ca="1">IFERROR(IF($C2444="","",VLOOKUP(FİLTRE!$C2444,'SKT LİSTESİ'!$F:$AJ,14,0)),"")</f>
        <v/>
      </c>
      <c r="N2444" s="31" t="str">
        <f ca="1">IFERROR(IF($C2444="","",VLOOKUP(FİLTRE!$C2444,'SKT LİSTESİ'!$F:$AJ,22,0)),"")</f>
        <v/>
      </c>
      <c r="O2444" s="136" t="str">
        <f ca="1">IFERROR(IF($C2444="","",VLOOKUP(FİLTRE!$C2444,'SKT LİSTESİ'!$F:$AJ,23,0)),"")</f>
        <v/>
      </c>
      <c r="P2444" s="31"/>
      <c r="Q2444" s="31"/>
      <c r="R2444" s="137" t="str">
        <f ca="1">(IFERROR(IF($C2444="","",VLOOKUP(FİLTRE!$C2444,'SKT LİSTESİ'!$F:$AJ,15,0)),""))</f>
        <v/>
      </c>
      <c r="S2444" s="138" t="str">
        <f ca="1">IFERROR(IF($C2444="","",VLOOKUP(FİLTRE!$C2444,'SKT LİSTESİ'!$F:$AJ,16,0)),"")</f>
        <v/>
      </c>
      <c r="AF2444" s="179" t="str">
        <f t="shared" ca="1" si="150"/>
        <v/>
      </c>
      <c r="AG2444" s="179">
        <f t="shared" ca="1" si="151"/>
        <v>0</v>
      </c>
      <c r="AH2444" s="179">
        <f t="shared" ca="1" si="152"/>
        <v>0</v>
      </c>
    </row>
    <row r="2445" spans="2:34" ht="15.75" x14ac:dyDescent="0.25">
      <c r="B2445">
        <f t="shared" ca="1" si="149"/>
        <v>2433</v>
      </c>
      <c r="C2445" t="str">
        <f ca="1">IFERROR(VLOOKUP(B2445,'SKT LİSTESİ'!F:F,1,0),"")</f>
        <v/>
      </c>
      <c r="E2445" s="128" t="str">
        <f ca="1">IFERROR(IF($C2445="","",VLOOKUP(FİLTRE!$C2445,'SKT LİSTESİ'!$F:$S,5,0)),"")</f>
        <v/>
      </c>
      <c r="F2445" s="129" t="str">
        <f ca="1">IFERROR(IF($C2445="","",VLOOKUP(FİLTRE!$C2445,'SKT LİSTESİ'!$F:$S,7,0)),"")</f>
        <v/>
      </c>
      <c r="G2445" s="130" t="str">
        <f ca="1">IFERROR(IF($C2445="","",VLOOKUP(FİLTRE!$C2445,'SKT LİSTESİ'!$F:$S,8,0)),"")</f>
        <v/>
      </c>
      <c r="H2445" s="131" t="str">
        <f ca="1">IF(E2445="","",IF($C2445="","",VLOOKUP(FİLTRE!$C2445,'SKT LİSTESİ'!$F:$S,9,0)))</f>
        <v/>
      </c>
      <c r="I2445" s="132" t="str">
        <f ca="1">IFERROR(IF($C2445="","",VLOOKUP(FİLTRE!$C2445,'SKT LİSTESİ'!$F:$S,10,0)),"")</f>
        <v/>
      </c>
      <c r="J2445" s="133" t="str">
        <f ca="1">IFERROR(IF($C2445="","",VLOOKUP(FİLTRE!$C2445,'SKT LİSTESİ'!$F:$S,11,0)),"")</f>
        <v/>
      </c>
      <c r="K2445" s="134" t="str">
        <f ca="1">IFERROR(IF($C2445="","",VLOOKUP(FİLTRE!$C2445,'SKT LİSTESİ'!$F:$S,12,0)),"")</f>
        <v/>
      </c>
      <c r="L2445" s="134" t="str">
        <f ca="1">IFERROR(IF($C2445="","",VLOOKUP(FİLTRE!$C2445,'SKT LİSTESİ'!$F:$S,13,0)),"")</f>
        <v/>
      </c>
      <c r="M2445" s="135" t="str">
        <f ca="1">IFERROR(IF($C2445="","",VLOOKUP(FİLTRE!$C2445,'SKT LİSTESİ'!$F:$AJ,14,0)),"")</f>
        <v/>
      </c>
      <c r="N2445" s="31" t="str">
        <f ca="1">IFERROR(IF($C2445="","",VLOOKUP(FİLTRE!$C2445,'SKT LİSTESİ'!$F:$AJ,22,0)),"")</f>
        <v/>
      </c>
      <c r="O2445" s="136" t="str">
        <f ca="1">IFERROR(IF($C2445="","",VLOOKUP(FİLTRE!$C2445,'SKT LİSTESİ'!$F:$AJ,23,0)),"")</f>
        <v/>
      </c>
      <c r="P2445" s="31"/>
      <c r="Q2445" s="31"/>
      <c r="R2445" s="137" t="str">
        <f ca="1">(IFERROR(IF($C2445="","",VLOOKUP(FİLTRE!$C2445,'SKT LİSTESİ'!$F:$AJ,15,0)),""))</f>
        <v/>
      </c>
      <c r="S2445" s="138" t="str">
        <f ca="1">IFERROR(IF($C2445="","",VLOOKUP(FİLTRE!$C2445,'SKT LİSTESİ'!$F:$AJ,16,0)),"")</f>
        <v/>
      </c>
      <c r="AF2445" s="179" t="str">
        <f t="shared" ca="1" si="150"/>
        <v/>
      </c>
      <c r="AG2445" s="179">
        <f t="shared" ca="1" si="151"/>
        <v>0</v>
      </c>
      <c r="AH2445" s="179">
        <f t="shared" ca="1" si="152"/>
        <v>0</v>
      </c>
    </row>
    <row r="2446" spans="2:34" ht="15.75" x14ac:dyDescent="0.25">
      <c r="B2446">
        <f t="shared" ref="B2446:B2509" ca="1" si="153">IF($Y$2=1,(ROW()-12),"")</f>
        <v>2434</v>
      </c>
      <c r="C2446" t="str">
        <f ca="1">IFERROR(VLOOKUP(B2446,'SKT LİSTESİ'!F:F,1,0),"")</f>
        <v/>
      </c>
      <c r="E2446" s="128" t="str">
        <f ca="1">IFERROR(IF($C2446="","",VLOOKUP(FİLTRE!$C2446,'SKT LİSTESİ'!$F:$S,5,0)),"")</f>
        <v/>
      </c>
      <c r="F2446" s="129" t="str">
        <f ca="1">IFERROR(IF($C2446="","",VLOOKUP(FİLTRE!$C2446,'SKT LİSTESİ'!$F:$S,7,0)),"")</f>
        <v/>
      </c>
      <c r="G2446" s="130" t="str">
        <f ca="1">IFERROR(IF($C2446="","",VLOOKUP(FİLTRE!$C2446,'SKT LİSTESİ'!$F:$S,8,0)),"")</f>
        <v/>
      </c>
      <c r="H2446" s="131" t="str">
        <f ca="1">IF(E2446="","",IF($C2446="","",VLOOKUP(FİLTRE!$C2446,'SKT LİSTESİ'!$F:$S,9,0)))</f>
        <v/>
      </c>
      <c r="I2446" s="132" t="str">
        <f ca="1">IFERROR(IF($C2446="","",VLOOKUP(FİLTRE!$C2446,'SKT LİSTESİ'!$F:$S,10,0)),"")</f>
        <v/>
      </c>
      <c r="J2446" s="133" t="str">
        <f ca="1">IFERROR(IF($C2446="","",VLOOKUP(FİLTRE!$C2446,'SKT LİSTESİ'!$F:$S,11,0)),"")</f>
        <v/>
      </c>
      <c r="K2446" s="134" t="str">
        <f ca="1">IFERROR(IF($C2446="","",VLOOKUP(FİLTRE!$C2446,'SKT LİSTESİ'!$F:$S,12,0)),"")</f>
        <v/>
      </c>
      <c r="L2446" s="134" t="str">
        <f ca="1">IFERROR(IF($C2446="","",VLOOKUP(FİLTRE!$C2446,'SKT LİSTESİ'!$F:$S,13,0)),"")</f>
        <v/>
      </c>
      <c r="M2446" s="135" t="str">
        <f ca="1">IFERROR(IF($C2446="","",VLOOKUP(FİLTRE!$C2446,'SKT LİSTESİ'!$F:$AJ,14,0)),"")</f>
        <v/>
      </c>
      <c r="N2446" s="31" t="str">
        <f ca="1">IFERROR(IF($C2446="","",VLOOKUP(FİLTRE!$C2446,'SKT LİSTESİ'!$F:$AJ,22,0)),"")</f>
        <v/>
      </c>
      <c r="O2446" s="136" t="str">
        <f ca="1">IFERROR(IF($C2446="","",VLOOKUP(FİLTRE!$C2446,'SKT LİSTESİ'!$F:$AJ,23,0)),"")</f>
        <v/>
      </c>
      <c r="P2446" s="31"/>
      <c r="Q2446" s="31"/>
      <c r="R2446" s="137" t="str">
        <f ca="1">(IFERROR(IF($C2446="","",VLOOKUP(FİLTRE!$C2446,'SKT LİSTESİ'!$F:$AJ,15,0)),""))</f>
        <v/>
      </c>
      <c r="S2446" s="138" t="str">
        <f ca="1">IFERROR(IF($C2446="","",VLOOKUP(FİLTRE!$C2446,'SKT LİSTESİ'!$F:$AJ,16,0)),"")</f>
        <v/>
      </c>
      <c r="AF2446" s="179" t="str">
        <f t="shared" ref="AF2446:AF2509" ca="1" si="154">IF(E2446&lt;&gt;"SAYIM",K2446,
(IF(AND(E2446="SAYIM",R2446=0),0,(COUNTIFS(E:E,"SAYIM",F:F,F2446,R:R,"&gt;"&amp;0)))))</f>
        <v/>
      </c>
      <c r="AG2446" s="179">
        <f t="shared" ref="AG2446:AG2509" ca="1" si="155">IF(E2446="SAYIM",(IFERROR(R2446/AF2446,0)),0)</f>
        <v>0</v>
      </c>
      <c r="AH2446" s="179">
        <f t="shared" ref="AH2446:AH2509" ca="1" si="156">IF(E2446="SAYIM",(IFERROR(S2446/AF2446,0)),0)</f>
        <v>0</v>
      </c>
    </row>
    <row r="2447" spans="2:34" ht="15.75" x14ac:dyDescent="0.25">
      <c r="B2447">
        <f t="shared" ca="1" si="153"/>
        <v>2435</v>
      </c>
      <c r="C2447" t="str">
        <f ca="1">IFERROR(VLOOKUP(B2447,'SKT LİSTESİ'!F:F,1,0),"")</f>
        <v/>
      </c>
      <c r="E2447" s="128" t="str">
        <f ca="1">IFERROR(IF($C2447="","",VLOOKUP(FİLTRE!$C2447,'SKT LİSTESİ'!$F:$S,5,0)),"")</f>
        <v/>
      </c>
      <c r="F2447" s="129" t="str">
        <f ca="1">IFERROR(IF($C2447="","",VLOOKUP(FİLTRE!$C2447,'SKT LİSTESİ'!$F:$S,7,0)),"")</f>
        <v/>
      </c>
      <c r="G2447" s="130" t="str">
        <f ca="1">IFERROR(IF($C2447="","",VLOOKUP(FİLTRE!$C2447,'SKT LİSTESİ'!$F:$S,8,0)),"")</f>
        <v/>
      </c>
      <c r="H2447" s="131" t="str">
        <f ca="1">IF(E2447="","",IF($C2447="","",VLOOKUP(FİLTRE!$C2447,'SKT LİSTESİ'!$F:$S,9,0)))</f>
        <v/>
      </c>
      <c r="I2447" s="132" t="str">
        <f ca="1">IFERROR(IF($C2447="","",VLOOKUP(FİLTRE!$C2447,'SKT LİSTESİ'!$F:$S,10,0)),"")</f>
        <v/>
      </c>
      <c r="J2447" s="133" t="str">
        <f ca="1">IFERROR(IF($C2447="","",VLOOKUP(FİLTRE!$C2447,'SKT LİSTESİ'!$F:$S,11,0)),"")</f>
        <v/>
      </c>
      <c r="K2447" s="134" t="str">
        <f ca="1">IFERROR(IF($C2447="","",VLOOKUP(FİLTRE!$C2447,'SKT LİSTESİ'!$F:$S,12,0)),"")</f>
        <v/>
      </c>
      <c r="L2447" s="134" t="str">
        <f ca="1">IFERROR(IF($C2447="","",VLOOKUP(FİLTRE!$C2447,'SKT LİSTESİ'!$F:$S,13,0)),"")</f>
        <v/>
      </c>
      <c r="M2447" s="135" t="str">
        <f ca="1">IFERROR(IF($C2447="","",VLOOKUP(FİLTRE!$C2447,'SKT LİSTESİ'!$F:$AJ,14,0)),"")</f>
        <v/>
      </c>
      <c r="N2447" s="31" t="str">
        <f ca="1">IFERROR(IF($C2447="","",VLOOKUP(FİLTRE!$C2447,'SKT LİSTESİ'!$F:$AJ,22,0)),"")</f>
        <v/>
      </c>
      <c r="O2447" s="136" t="str">
        <f ca="1">IFERROR(IF($C2447="","",VLOOKUP(FİLTRE!$C2447,'SKT LİSTESİ'!$F:$AJ,23,0)),"")</f>
        <v/>
      </c>
      <c r="P2447" s="31"/>
      <c r="Q2447" s="31"/>
      <c r="R2447" s="137" t="str">
        <f ca="1">(IFERROR(IF($C2447="","",VLOOKUP(FİLTRE!$C2447,'SKT LİSTESİ'!$F:$AJ,15,0)),""))</f>
        <v/>
      </c>
      <c r="S2447" s="138" t="str">
        <f ca="1">IFERROR(IF($C2447="","",VLOOKUP(FİLTRE!$C2447,'SKT LİSTESİ'!$F:$AJ,16,0)),"")</f>
        <v/>
      </c>
      <c r="AF2447" s="179" t="str">
        <f t="shared" ca="1" si="154"/>
        <v/>
      </c>
      <c r="AG2447" s="179">
        <f t="shared" ca="1" si="155"/>
        <v>0</v>
      </c>
      <c r="AH2447" s="179">
        <f t="shared" ca="1" si="156"/>
        <v>0</v>
      </c>
    </row>
    <row r="2448" spans="2:34" ht="15.75" x14ac:dyDescent="0.25">
      <c r="B2448">
        <f t="shared" ca="1" si="153"/>
        <v>2436</v>
      </c>
      <c r="C2448" t="str">
        <f ca="1">IFERROR(VLOOKUP(B2448,'SKT LİSTESİ'!F:F,1,0),"")</f>
        <v/>
      </c>
      <c r="E2448" s="128" t="str">
        <f ca="1">IFERROR(IF($C2448="","",VLOOKUP(FİLTRE!$C2448,'SKT LİSTESİ'!$F:$S,5,0)),"")</f>
        <v/>
      </c>
      <c r="F2448" s="129" t="str">
        <f ca="1">IFERROR(IF($C2448="","",VLOOKUP(FİLTRE!$C2448,'SKT LİSTESİ'!$F:$S,7,0)),"")</f>
        <v/>
      </c>
      <c r="G2448" s="130" t="str">
        <f ca="1">IFERROR(IF($C2448="","",VLOOKUP(FİLTRE!$C2448,'SKT LİSTESİ'!$F:$S,8,0)),"")</f>
        <v/>
      </c>
      <c r="H2448" s="131" t="str">
        <f ca="1">IF(E2448="","",IF($C2448="","",VLOOKUP(FİLTRE!$C2448,'SKT LİSTESİ'!$F:$S,9,0)))</f>
        <v/>
      </c>
      <c r="I2448" s="132" t="str">
        <f ca="1">IFERROR(IF($C2448="","",VLOOKUP(FİLTRE!$C2448,'SKT LİSTESİ'!$F:$S,10,0)),"")</f>
        <v/>
      </c>
      <c r="J2448" s="133" t="str">
        <f ca="1">IFERROR(IF($C2448="","",VLOOKUP(FİLTRE!$C2448,'SKT LİSTESİ'!$F:$S,11,0)),"")</f>
        <v/>
      </c>
      <c r="K2448" s="134" t="str">
        <f ca="1">IFERROR(IF($C2448="","",VLOOKUP(FİLTRE!$C2448,'SKT LİSTESİ'!$F:$S,12,0)),"")</f>
        <v/>
      </c>
      <c r="L2448" s="134" t="str">
        <f ca="1">IFERROR(IF($C2448="","",VLOOKUP(FİLTRE!$C2448,'SKT LİSTESİ'!$F:$S,13,0)),"")</f>
        <v/>
      </c>
      <c r="M2448" s="135" t="str">
        <f ca="1">IFERROR(IF($C2448="","",VLOOKUP(FİLTRE!$C2448,'SKT LİSTESİ'!$F:$AJ,14,0)),"")</f>
        <v/>
      </c>
      <c r="N2448" s="31" t="str">
        <f ca="1">IFERROR(IF($C2448="","",VLOOKUP(FİLTRE!$C2448,'SKT LİSTESİ'!$F:$AJ,22,0)),"")</f>
        <v/>
      </c>
      <c r="O2448" s="136" t="str">
        <f ca="1">IFERROR(IF($C2448="","",VLOOKUP(FİLTRE!$C2448,'SKT LİSTESİ'!$F:$AJ,23,0)),"")</f>
        <v/>
      </c>
      <c r="P2448" s="31"/>
      <c r="Q2448" s="31"/>
      <c r="R2448" s="137" t="str">
        <f ca="1">(IFERROR(IF($C2448="","",VLOOKUP(FİLTRE!$C2448,'SKT LİSTESİ'!$F:$AJ,15,0)),""))</f>
        <v/>
      </c>
      <c r="S2448" s="138" t="str">
        <f ca="1">IFERROR(IF($C2448="","",VLOOKUP(FİLTRE!$C2448,'SKT LİSTESİ'!$F:$AJ,16,0)),"")</f>
        <v/>
      </c>
      <c r="AF2448" s="179" t="str">
        <f t="shared" ca="1" si="154"/>
        <v/>
      </c>
      <c r="AG2448" s="179">
        <f t="shared" ca="1" si="155"/>
        <v>0</v>
      </c>
      <c r="AH2448" s="179">
        <f t="shared" ca="1" si="156"/>
        <v>0</v>
      </c>
    </row>
    <row r="2449" spans="2:34" ht="15.75" x14ac:dyDescent="0.25">
      <c r="B2449">
        <f t="shared" ca="1" si="153"/>
        <v>2437</v>
      </c>
      <c r="C2449" t="str">
        <f ca="1">IFERROR(VLOOKUP(B2449,'SKT LİSTESİ'!F:F,1,0),"")</f>
        <v/>
      </c>
      <c r="E2449" s="128" t="str">
        <f ca="1">IFERROR(IF($C2449="","",VLOOKUP(FİLTRE!$C2449,'SKT LİSTESİ'!$F:$S,5,0)),"")</f>
        <v/>
      </c>
      <c r="F2449" s="129" t="str">
        <f ca="1">IFERROR(IF($C2449="","",VLOOKUP(FİLTRE!$C2449,'SKT LİSTESİ'!$F:$S,7,0)),"")</f>
        <v/>
      </c>
      <c r="G2449" s="130" t="str">
        <f ca="1">IFERROR(IF($C2449="","",VLOOKUP(FİLTRE!$C2449,'SKT LİSTESİ'!$F:$S,8,0)),"")</f>
        <v/>
      </c>
      <c r="H2449" s="131" t="str">
        <f ca="1">IF(E2449="","",IF($C2449="","",VLOOKUP(FİLTRE!$C2449,'SKT LİSTESİ'!$F:$S,9,0)))</f>
        <v/>
      </c>
      <c r="I2449" s="132" t="str">
        <f ca="1">IFERROR(IF($C2449="","",VLOOKUP(FİLTRE!$C2449,'SKT LİSTESİ'!$F:$S,10,0)),"")</f>
        <v/>
      </c>
      <c r="J2449" s="133" t="str">
        <f ca="1">IFERROR(IF($C2449="","",VLOOKUP(FİLTRE!$C2449,'SKT LİSTESİ'!$F:$S,11,0)),"")</f>
        <v/>
      </c>
      <c r="K2449" s="134" t="str">
        <f ca="1">IFERROR(IF($C2449="","",VLOOKUP(FİLTRE!$C2449,'SKT LİSTESİ'!$F:$S,12,0)),"")</f>
        <v/>
      </c>
      <c r="L2449" s="134" t="str">
        <f ca="1">IFERROR(IF($C2449="","",VLOOKUP(FİLTRE!$C2449,'SKT LİSTESİ'!$F:$S,13,0)),"")</f>
        <v/>
      </c>
      <c r="M2449" s="135" t="str">
        <f ca="1">IFERROR(IF($C2449="","",VLOOKUP(FİLTRE!$C2449,'SKT LİSTESİ'!$F:$AJ,14,0)),"")</f>
        <v/>
      </c>
      <c r="N2449" s="31" t="str">
        <f ca="1">IFERROR(IF($C2449="","",VLOOKUP(FİLTRE!$C2449,'SKT LİSTESİ'!$F:$AJ,22,0)),"")</f>
        <v/>
      </c>
      <c r="O2449" s="136" t="str">
        <f ca="1">IFERROR(IF($C2449="","",VLOOKUP(FİLTRE!$C2449,'SKT LİSTESİ'!$F:$AJ,23,0)),"")</f>
        <v/>
      </c>
      <c r="P2449" s="31"/>
      <c r="Q2449" s="31"/>
      <c r="R2449" s="137" t="str">
        <f ca="1">(IFERROR(IF($C2449="","",VLOOKUP(FİLTRE!$C2449,'SKT LİSTESİ'!$F:$AJ,15,0)),""))</f>
        <v/>
      </c>
      <c r="S2449" s="138" t="str">
        <f ca="1">IFERROR(IF($C2449="","",VLOOKUP(FİLTRE!$C2449,'SKT LİSTESİ'!$F:$AJ,16,0)),"")</f>
        <v/>
      </c>
      <c r="AF2449" s="179" t="str">
        <f t="shared" ca="1" si="154"/>
        <v/>
      </c>
      <c r="AG2449" s="179">
        <f t="shared" ca="1" si="155"/>
        <v>0</v>
      </c>
      <c r="AH2449" s="179">
        <f t="shared" ca="1" si="156"/>
        <v>0</v>
      </c>
    </row>
    <row r="2450" spans="2:34" ht="15.75" x14ac:dyDescent="0.25">
      <c r="B2450">
        <f t="shared" ca="1" si="153"/>
        <v>2438</v>
      </c>
      <c r="C2450" t="str">
        <f ca="1">IFERROR(VLOOKUP(B2450,'SKT LİSTESİ'!F:F,1,0),"")</f>
        <v/>
      </c>
      <c r="E2450" s="128" t="str">
        <f ca="1">IFERROR(IF($C2450="","",VLOOKUP(FİLTRE!$C2450,'SKT LİSTESİ'!$F:$S,5,0)),"")</f>
        <v/>
      </c>
      <c r="F2450" s="129" t="str">
        <f ca="1">IFERROR(IF($C2450="","",VLOOKUP(FİLTRE!$C2450,'SKT LİSTESİ'!$F:$S,7,0)),"")</f>
        <v/>
      </c>
      <c r="G2450" s="130" t="str">
        <f ca="1">IFERROR(IF($C2450="","",VLOOKUP(FİLTRE!$C2450,'SKT LİSTESİ'!$F:$S,8,0)),"")</f>
        <v/>
      </c>
      <c r="H2450" s="131" t="str">
        <f ca="1">IF(E2450="","",IF($C2450="","",VLOOKUP(FİLTRE!$C2450,'SKT LİSTESİ'!$F:$S,9,0)))</f>
        <v/>
      </c>
      <c r="I2450" s="132" t="str">
        <f ca="1">IFERROR(IF($C2450="","",VLOOKUP(FİLTRE!$C2450,'SKT LİSTESİ'!$F:$S,10,0)),"")</f>
        <v/>
      </c>
      <c r="J2450" s="133" t="str">
        <f ca="1">IFERROR(IF($C2450="","",VLOOKUP(FİLTRE!$C2450,'SKT LİSTESİ'!$F:$S,11,0)),"")</f>
        <v/>
      </c>
      <c r="K2450" s="134" t="str">
        <f ca="1">IFERROR(IF($C2450="","",VLOOKUP(FİLTRE!$C2450,'SKT LİSTESİ'!$F:$S,12,0)),"")</f>
        <v/>
      </c>
      <c r="L2450" s="134" t="str">
        <f ca="1">IFERROR(IF($C2450="","",VLOOKUP(FİLTRE!$C2450,'SKT LİSTESİ'!$F:$S,13,0)),"")</f>
        <v/>
      </c>
      <c r="M2450" s="135" t="str">
        <f ca="1">IFERROR(IF($C2450="","",VLOOKUP(FİLTRE!$C2450,'SKT LİSTESİ'!$F:$AJ,14,0)),"")</f>
        <v/>
      </c>
      <c r="N2450" s="31" t="str">
        <f ca="1">IFERROR(IF($C2450="","",VLOOKUP(FİLTRE!$C2450,'SKT LİSTESİ'!$F:$AJ,22,0)),"")</f>
        <v/>
      </c>
      <c r="O2450" s="136" t="str">
        <f ca="1">IFERROR(IF($C2450="","",VLOOKUP(FİLTRE!$C2450,'SKT LİSTESİ'!$F:$AJ,23,0)),"")</f>
        <v/>
      </c>
      <c r="P2450" s="31"/>
      <c r="Q2450" s="31"/>
      <c r="R2450" s="137" t="str">
        <f ca="1">(IFERROR(IF($C2450="","",VLOOKUP(FİLTRE!$C2450,'SKT LİSTESİ'!$F:$AJ,15,0)),""))</f>
        <v/>
      </c>
      <c r="S2450" s="138" t="str">
        <f ca="1">IFERROR(IF($C2450="","",VLOOKUP(FİLTRE!$C2450,'SKT LİSTESİ'!$F:$AJ,16,0)),"")</f>
        <v/>
      </c>
      <c r="AF2450" s="179" t="str">
        <f t="shared" ca="1" si="154"/>
        <v/>
      </c>
      <c r="AG2450" s="179">
        <f t="shared" ca="1" si="155"/>
        <v>0</v>
      </c>
      <c r="AH2450" s="179">
        <f t="shared" ca="1" si="156"/>
        <v>0</v>
      </c>
    </row>
    <row r="2451" spans="2:34" ht="15.75" x14ac:dyDescent="0.25">
      <c r="B2451">
        <f t="shared" ca="1" si="153"/>
        <v>2439</v>
      </c>
      <c r="C2451" t="str">
        <f ca="1">IFERROR(VLOOKUP(B2451,'SKT LİSTESİ'!F:F,1,0),"")</f>
        <v/>
      </c>
      <c r="E2451" s="128" t="str">
        <f ca="1">IFERROR(IF($C2451="","",VLOOKUP(FİLTRE!$C2451,'SKT LİSTESİ'!$F:$S,5,0)),"")</f>
        <v/>
      </c>
      <c r="F2451" s="129" t="str">
        <f ca="1">IFERROR(IF($C2451="","",VLOOKUP(FİLTRE!$C2451,'SKT LİSTESİ'!$F:$S,7,0)),"")</f>
        <v/>
      </c>
      <c r="G2451" s="130" t="str">
        <f ca="1">IFERROR(IF($C2451="","",VLOOKUP(FİLTRE!$C2451,'SKT LİSTESİ'!$F:$S,8,0)),"")</f>
        <v/>
      </c>
      <c r="H2451" s="131" t="str">
        <f ca="1">IF(E2451="","",IF($C2451="","",VLOOKUP(FİLTRE!$C2451,'SKT LİSTESİ'!$F:$S,9,0)))</f>
        <v/>
      </c>
      <c r="I2451" s="132" t="str">
        <f ca="1">IFERROR(IF($C2451="","",VLOOKUP(FİLTRE!$C2451,'SKT LİSTESİ'!$F:$S,10,0)),"")</f>
        <v/>
      </c>
      <c r="J2451" s="133" t="str">
        <f ca="1">IFERROR(IF($C2451="","",VLOOKUP(FİLTRE!$C2451,'SKT LİSTESİ'!$F:$S,11,0)),"")</f>
        <v/>
      </c>
      <c r="K2451" s="134" t="str">
        <f ca="1">IFERROR(IF($C2451="","",VLOOKUP(FİLTRE!$C2451,'SKT LİSTESİ'!$F:$S,12,0)),"")</f>
        <v/>
      </c>
      <c r="L2451" s="134" t="str">
        <f ca="1">IFERROR(IF($C2451="","",VLOOKUP(FİLTRE!$C2451,'SKT LİSTESİ'!$F:$S,13,0)),"")</f>
        <v/>
      </c>
      <c r="M2451" s="135" t="str">
        <f ca="1">IFERROR(IF($C2451="","",VLOOKUP(FİLTRE!$C2451,'SKT LİSTESİ'!$F:$AJ,14,0)),"")</f>
        <v/>
      </c>
      <c r="N2451" s="31" t="str">
        <f ca="1">IFERROR(IF($C2451="","",VLOOKUP(FİLTRE!$C2451,'SKT LİSTESİ'!$F:$AJ,22,0)),"")</f>
        <v/>
      </c>
      <c r="O2451" s="136" t="str">
        <f ca="1">IFERROR(IF($C2451="","",VLOOKUP(FİLTRE!$C2451,'SKT LİSTESİ'!$F:$AJ,23,0)),"")</f>
        <v/>
      </c>
      <c r="P2451" s="31"/>
      <c r="Q2451" s="31"/>
      <c r="R2451" s="137" t="str">
        <f ca="1">(IFERROR(IF($C2451="","",VLOOKUP(FİLTRE!$C2451,'SKT LİSTESİ'!$F:$AJ,15,0)),""))</f>
        <v/>
      </c>
      <c r="S2451" s="138" t="str">
        <f ca="1">IFERROR(IF($C2451="","",VLOOKUP(FİLTRE!$C2451,'SKT LİSTESİ'!$F:$AJ,16,0)),"")</f>
        <v/>
      </c>
      <c r="AF2451" s="179" t="str">
        <f t="shared" ca="1" si="154"/>
        <v/>
      </c>
      <c r="AG2451" s="179">
        <f t="shared" ca="1" si="155"/>
        <v>0</v>
      </c>
      <c r="AH2451" s="179">
        <f t="shared" ca="1" si="156"/>
        <v>0</v>
      </c>
    </row>
    <row r="2452" spans="2:34" ht="15.75" x14ac:dyDescent="0.25">
      <c r="B2452">
        <f t="shared" ca="1" si="153"/>
        <v>2440</v>
      </c>
      <c r="C2452" t="str">
        <f ca="1">IFERROR(VLOOKUP(B2452,'SKT LİSTESİ'!F:F,1,0),"")</f>
        <v/>
      </c>
      <c r="E2452" s="128" t="str">
        <f ca="1">IFERROR(IF($C2452="","",VLOOKUP(FİLTRE!$C2452,'SKT LİSTESİ'!$F:$S,5,0)),"")</f>
        <v/>
      </c>
      <c r="F2452" s="129" t="str">
        <f ca="1">IFERROR(IF($C2452="","",VLOOKUP(FİLTRE!$C2452,'SKT LİSTESİ'!$F:$S,7,0)),"")</f>
        <v/>
      </c>
      <c r="G2452" s="130" t="str">
        <f ca="1">IFERROR(IF($C2452="","",VLOOKUP(FİLTRE!$C2452,'SKT LİSTESİ'!$F:$S,8,0)),"")</f>
        <v/>
      </c>
      <c r="H2452" s="131" t="str">
        <f ca="1">IF(E2452="","",IF($C2452="","",VLOOKUP(FİLTRE!$C2452,'SKT LİSTESİ'!$F:$S,9,0)))</f>
        <v/>
      </c>
      <c r="I2452" s="132" t="str">
        <f ca="1">IFERROR(IF($C2452="","",VLOOKUP(FİLTRE!$C2452,'SKT LİSTESİ'!$F:$S,10,0)),"")</f>
        <v/>
      </c>
      <c r="J2452" s="133" t="str">
        <f ca="1">IFERROR(IF($C2452="","",VLOOKUP(FİLTRE!$C2452,'SKT LİSTESİ'!$F:$S,11,0)),"")</f>
        <v/>
      </c>
      <c r="K2452" s="134" t="str">
        <f ca="1">IFERROR(IF($C2452="","",VLOOKUP(FİLTRE!$C2452,'SKT LİSTESİ'!$F:$S,12,0)),"")</f>
        <v/>
      </c>
      <c r="L2452" s="134" t="str">
        <f ca="1">IFERROR(IF($C2452="","",VLOOKUP(FİLTRE!$C2452,'SKT LİSTESİ'!$F:$S,13,0)),"")</f>
        <v/>
      </c>
      <c r="M2452" s="135" t="str">
        <f ca="1">IFERROR(IF($C2452="","",VLOOKUP(FİLTRE!$C2452,'SKT LİSTESİ'!$F:$AJ,14,0)),"")</f>
        <v/>
      </c>
      <c r="N2452" s="31" t="str">
        <f ca="1">IFERROR(IF($C2452="","",VLOOKUP(FİLTRE!$C2452,'SKT LİSTESİ'!$F:$AJ,22,0)),"")</f>
        <v/>
      </c>
      <c r="O2452" s="136" t="str">
        <f ca="1">IFERROR(IF($C2452="","",VLOOKUP(FİLTRE!$C2452,'SKT LİSTESİ'!$F:$AJ,23,0)),"")</f>
        <v/>
      </c>
      <c r="P2452" s="31"/>
      <c r="Q2452" s="31"/>
      <c r="R2452" s="137" t="str">
        <f ca="1">(IFERROR(IF($C2452="","",VLOOKUP(FİLTRE!$C2452,'SKT LİSTESİ'!$F:$AJ,15,0)),""))</f>
        <v/>
      </c>
      <c r="S2452" s="138" t="str">
        <f ca="1">IFERROR(IF($C2452="","",VLOOKUP(FİLTRE!$C2452,'SKT LİSTESİ'!$F:$AJ,16,0)),"")</f>
        <v/>
      </c>
      <c r="AF2452" s="179" t="str">
        <f t="shared" ca="1" si="154"/>
        <v/>
      </c>
      <c r="AG2452" s="179">
        <f t="shared" ca="1" si="155"/>
        <v>0</v>
      </c>
      <c r="AH2452" s="179">
        <f t="shared" ca="1" si="156"/>
        <v>0</v>
      </c>
    </row>
    <row r="2453" spans="2:34" ht="15.75" x14ac:dyDescent="0.25">
      <c r="B2453">
        <f t="shared" ca="1" si="153"/>
        <v>2441</v>
      </c>
      <c r="C2453" t="str">
        <f ca="1">IFERROR(VLOOKUP(B2453,'SKT LİSTESİ'!F:F,1,0),"")</f>
        <v/>
      </c>
      <c r="E2453" s="128" t="str">
        <f ca="1">IFERROR(IF($C2453="","",VLOOKUP(FİLTRE!$C2453,'SKT LİSTESİ'!$F:$S,5,0)),"")</f>
        <v/>
      </c>
      <c r="F2453" s="129" t="str">
        <f ca="1">IFERROR(IF($C2453="","",VLOOKUP(FİLTRE!$C2453,'SKT LİSTESİ'!$F:$S,7,0)),"")</f>
        <v/>
      </c>
      <c r="G2453" s="130" t="str">
        <f ca="1">IFERROR(IF($C2453="","",VLOOKUP(FİLTRE!$C2453,'SKT LİSTESİ'!$F:$S,8,0)),"")</f>
        <v/>
      </c>
      <c r="H2453" s="131" t="str">
        <f ca="1">IF(E2453="","",IF($C2453="","",VLOOKUP(FİLTRE!$C2453,'SKT LİSTESİ'!$F:$S,9,0)))</f>
        <v/>
      </c>
      <c r="I2453" s="132" t="str">
        <f ca="1">IFERROR(IF($C2453="","",VLOOKUP(FİLTRE!$C2453,'SKT LİSTESİ'!$F:$S,10,0)),"")</f>
        <v/>
      </c>
      <c r="J2453" s="133" t="str">
        <f ca="1">IFERROR(IF($C2453="","",VLOOKUP(FİLTRE!$C2453,'SKT LİSTESİ'!$F:$S,11,0)),"")</f>
        <v/>
      </c>
      <c r="K2453" s="134" t="str">
        <f ca="1">IFERROR(IF($C2453="","",VLOOKUP(FİLTRE!$C2453,'SKT LİSTESİ'!$F:$S,12,0)),"")</f>
        <v/>
      </c>
      <c r="L2453" s="134" t="str">
        <f ca="1">IFERROR(IF($C2453="","",VLOOKUP(FİLTRE!$C2453,'SKT LİSTESİ'!$F:$S,13,0)),"")</f>
        <v/>
      </c>
      <c r="M2453" s="135" t="str">
        <f ca="1">IFERROR(IF($C2453="","",VLOOKUP(FİLTRE!$C2453,'SKT LİSTESİ'!$F:$AJ,14,0)),"")</f>
        <v/>
      </c>
      <c r="N2453" s="31" t="str">
        <f ca="1">IFERROR(IF($C2453="","",VLOOKUP(FİLTRE!$C2453,'SKT LİSTESİ'!$F:$AJ,22,0)),"")</f>
        <v/>
      </c>
      <c r="O2453" s="136" t="str">
        <f ca="1">IFERROR(IF($C2453="","",VLOOKUP(FİLTRE!$C2453,'SKT LİSTESİ'!$F:$AJ,23,0)),"")</f>
        <v/>
      </c>
      <c r="P2453" s="31"/>
      <c r="Q2453" s="31"/>
      <c r="R2453" s="137" t="str">
        <f ca="1">(IFERROR(IF($C2453="","",VLOOKUP(FİLTRE!$C2453,'SKT LİSTESİ'!$F:$AJ,15,0)),""))</f>
        <v/>
      </c>
      <c r="S2453" s="138" t="str">
        <f ca="1">IFERROR(IF($C2453="","",VLOOKUP(FİLTRE!$C2453,'SKT LİSTESİ'!$F:$AJ,16,0)),"")</f>
        <v/>
      </c>
      <c r="AF2453" s="179" t="str">
        <f t="shared" ca="1" si="154"/>
        <v/>
      </c>
      <c r="AG2453" s="179">
        <f t="shared" ca="1" si="155"/>
        <v>0</v>
      </c>
      <c r="AH2453" s="179">
        <f t="shared" ca="1" si="156"/>
        <v>0</v>
      </c>
    </row>
    <row r="2454" spans="2:34" ht="15.75" x14ac:dyDescent="0.25">
      <c r="B2454">
        <f t="shared" ca="1" si="153"/>
        <v>2442</v>
      </c>
      <c r="C2454" t="str">
        <f ca="1">IFERROR(VLOOKUP(B2454,'SKT LİSTESİ'!F:F,1,0),"")</f>
        <v/>
      </c>
      <c r="E2454" s="128" t="str">
        <f ca="1">IFERROR(IF($C2454="","",VLOOKUP(FİLTRE!$C2454,'SKT LİSTESİ'!$F:$S,5,0)),"")</f>
        <v/>
      </c>
      <c r="F2454" s="129" t="str">
        <f ca="1">IFERROR(IF($C2454="","",VLOOKUP(FİLTRE!$C2454,'SKT LİSTESİ'!$F:$S,7,0)),"")</f>
        <v/>
      </c>
      <c r="G2454" s="130" t="str">
        <f ca="1">IFERROR(IF($C2454="","",VLOOKUP(FİLTRE!$C2454,'SKT LİSTESİ'!$F:$S,8,0)),"")</f>
        <v/>
      </c>
      <c r="H2454" s="131" t="str">
        <f ca="1">IF(E2454="","",IF($C2454="","",VLOOKUP(FİLTRE!$C2454,'SKT LİSTESİ'!$F:$S,9,0)))</f>
        <v/>
      </c>
      <c r="I2454" s="132" t="str">
        <f ca="1">IFERROR(IF($C2454="","",VLOOKUP(FİLTRE!$C2454,'SKT LİSTESİ'!$F:$S,10,0)),"")</f>
        <v/>
      </c>
      <c r="J2454" s="133" t="str">
        <f ca="1">IFERROR(IF($C2454="","",VLOOKUP(FİLTRE!$C2454,'SKT LİSTESİ'!$F:$S,11,0)),"")</f>
        <v/>
      </c>
      <c r="K2454" s="134" t="str">
        <f ca="1">IFERROR(IF($C2454="","",VLOOKUP(FİLTRE!$C2454,'SKT LİSTESİ'!$F:$S,12,0)),"")</f>
        <v/>
      </c>
      <c r="L2454" s="134" t="str">
        <f ca="1">IFERROR(IF($C2454="","",VLOOKUP(FİLTRE!$C2454,'SKT LİSTESİ'!$F:$S,13,0)),"")</f>
        <v/>
      </c>
      <c r="M2454" s="135" t="str">
        <f ca="1">IFERROR(IF($C2454="","",VLOOKUP(FİLTRE!$C2454,'SKT LİSTESİ'!$F:$AJ,14,0)),"")</f>
        <v/>
      </c>
      <c r="N2454" s="31" t="str">
        <f ca="1">IFERROR(IF($C2454="","",VLOOKUP(FİLTRE!$C2454,'SKT LİSTESİ'!$F:$AJ,22,0)),"")</f>
        <v/>
      </c>
      <c r="O2454" s="136" t="str">
        <f ca="1">IFERROR(IF($C2454="","",VLOOKUP(FİLTRE!$C2454,'SKT LİSTESİ'!$F:$AJ,23,0)),"")</f>
        <v/>
      </c>
      <c r="P2454" s="31"/>
      <c r="Q2454" s="31"/>
      <c r="R2454" s="137" t="str">
        <f ca="1">(IFERROR(IF($C2454="","",VLOOKUP(FİLTRE!$C2454,'SKT LİSTESİ'!$F:$AJ,15,0)),""))</f>
        <v/>
      </c>
      <c r="S2454" s="138" t="str">
        <f ca="1">IFERROR(IF($C2454="","",VLOOKUP(FİLTRE!$C2454,'SKT LİSTESİ'!$F:$AJ,16,0)),"")</f>
        <v/>
      </c>
      <c r="AF2454" s="179" t="str">
        <f t="shared" ca="1" si="154"/>
        <v/>
      </c>
      <c r="AG2454" s="179">
        <f t="shared" ca="1" si="155"/>
        <v>0</v>
      </c>
      <c r="AH2454" s="179">
        <f t="shared" ca="1" si="156"/>
        <v>0</v>
      </c>
    </row>
    <row r="2455" spans="2:34" ht="15.75" x14ac:dyDescent="0.25">
      <c r="B2455">
        <f t="shared" ca="1" si="153"/>
        <v>2443</v>
      </c>
      <c r="C2455" t="str">
        <f ca="1">IFERROR(VLOOKUP(B2455,'SKT LİSTESİ'!F:F,1,0),"")</f>
        <v/>
      </c>
      <c r="E2455" s="128" t="str">
        <f ca="1">IFERROR(IF($C2455="","",VLOOKUP(FİLTRE!$C2455,'SKT LİSTESİ'!$F:$S,5,0)),"")</f>
        <v/>
      </c>
      <c r="F2455" s="129" t="str">
        <f ca="1">IFERROR(IF($C2455="","",VLOOKUP(FİLTRE!$C2455,'SKT LİSTESİ'!$F:$S,7,0)),"")</f>
        <v/>
      </c>
      <c r="G2455" s="130" t="str">
        <f ca="1">IFERROR(IF($C2455="","",VLOOKUP(FİLTRE!$C2455,'SKT LİSTESİ'!$F:$S,8,0)),"")</f>
        <v/>
      </c>
      <c r="H2455" s="131" t="str">
        <f ca="1">IF(E2455="","",IF($C2455="","",VLOOKUP(FİLTRE!$C2455,'SKT LİSTESİ'!$F:$S,9,0)))</f>
        <v/>
      </c>
      <c r="I2455" s="132" t="str">
        <f ca="1">IFERROR(IF($C2455="","",VLOOKUP(FİLTRE!$C2455,'SKT LİSTESİ'!$F:$S,10,0)),"")</f>
        <v/>
      </c>
      <c r="J2455" s="133" t="str">
        <f ca="1">IFERROR(IF($C2455="","",VLOOKUP(FİLTRE!$C2455,'SKT LİSTESİ'!$F:$S,11,0)),"")</f>
        <v/>
      </c>
      <c r="K2455" s="134" t="str">
        <f ca="1">IFERROR(IF($C2455="","",VLOOKUP(FİLTRE!$C2455,'SKT LİSTESİ'!$F:$S,12,0)),"")</f>
        <v/>
      </c>
      <c r="L2455" s="134" t="str">
        <f ca="1">IFERROR(IF($C2455="","",VLOOKUP(FİLTRE!$C2455,'SKT LİSTESİ'!$F:$S,13,0)),"")</f>
        <v/>
      </c>
      <c r="M2455" s="135" t="str">
        <f ca="1">IFERROR(IF($C2455="","",VLOOKUP(FİLTRE!$C2455,'SKT LİSTESİ'!$F:$AJ,14,0)),"")</f>
        <v/>
      </c>
      <c r="N2455" s="31" t="str">
        <f ca="1">IFERROR(IF($C2455="","",VLOOKUP(FİLTRE!$C2455,'SKT LİSTESİ'!$F:$AJ,22,0)),"")</f>
        <v/>
      </c>
      <c r="O2455" s="136" t="str">
        <f ca="1">IFERROR(IF($C2455="","",VLOOKUP(FİLTRE!$C2455,'SKT LİSTESİ'!$F:$AJ,23,0)),"")</f>
        <v/>
      </c>
      <c r="P2455" s="31"/>
      <c r="Q2455" s="31"/>
      <c r="R2455" s="137" t="str">
        <f ca="1">(IFERROR(IF($C2455="","",VLOOKUP(FİLTRE!$C2455,'SKT LİSTESİ'!$F:$AJ,15,0)),""))</f>
        <v/>
      </c>
      <c r="S2455" s="138" t="str">
        <f ca="1">IFERROR(IF($C2455="","",VLOOKUP(FİLTRE!$C2455,'SKT LİSTESİ'!$F:$AJ,16,0)),"")</f>
        <v/>
      </c>
      <c r="AF2455" s="179" t="str">
        <f t="shared" ca="1" si="154"/>
        <v/>
      </c>
      <c r="AG2455" s="179">
        <f t="shared" ca="1" si="155"/>
        <v>0</v>
      </c>
      <c r="AH2455" s="179">
        <f t="shared" ca="1" si="156"/>
        <v>0</v>
      </c>
    </row>
    <row r="2456" spans="2:34" ht="15.75" x14ac:dyDescent="0.25">
      <c r="B2456">
        <f t="shared" ca="1" si="153"/>
        <v>2444</v>
      </c>
      <c r="C2456" t="str">
        <f ca="1">IFERROR(VLOOKUP(B2456,'SKT LİSTESİ'!F:F,1,0),"")</f>
        <v/>
      </c>
      <c r="E2456" s="128" t="str">
        <f ca="1">IFERROR(IF($C2456="","",VLOOKUP(FİLTRE!$C2456,'SKT LİSTESİ'!$F:$S,5,0)),"")</f>
        <v/>
      </c>
      <c r="F2456" s="129" t="str">
        <f ca="1">IFERROR(IF($C2456="","",VLOOKUP(FİLTRE!$C2456,'SKT LİSTESİ'!$F:$S,7,0)),"")</f>
        <v/>
      </c>
      <c r="G2456" s="130" t="str">
        <f ca="1">IFERROR(IF($C2456="","",VLOOKUP(FİLTRE!$C2456,'SKT LİSTESİ'!$F:$S,8,0)),"")</f>
        <v/>
      </c>
      <c r="H2456" s="131" t="str">
        <f ca="1">IF(E2456="","",IF($C2456="","",VLOOKUP(FİLTRE!$C2456,'SKT LİSTESİ'!$F:$S,9,0)))</f>
        <v/>
      </c>
      <c r="I2456" s="132" t="str">
        <f ca="1">IFERROR(IF($C2456="","",VLOOKUP(FİLTRE!$C2456,'SKT LİSTESİ'!$F:$S,10,0)),"")</f>
        <v/>
      </c>
      <c r="J2456" s="133" t="str">
        <f ca="1">IFERROR(IF($C2456="","",VLOOKUP(FİLTRE!$C2456,'SKT LİSTESİ'!$F:$S,11,0)),"")</f>
        <v/>
      </c>
      <c r="K2456" s="134" t="str">
        <f ca="1">IFERROR(IF($C2456="","",VLOOKUP(FİLTRE!$C2456,'SKT LİSTESİ'!$F:$S,12,0)),"")</f>
        <v/>
      </c>
      <c r="L2456" s="134" t="str">
        <f ca="1">IFERROR(IF($C2456="","",VLOOKUP(FİLTRE!$C2456,'SKT LİSTESİ'!$F:$S,13,0)),"")</f>
        <v/>
      </c>
      <c r="M2456" s="135" t="str">
        <f ca="1">IFERROR(IF($C2456="","",VLOOKUP(FİLTRE!$C2456,'SKT LİSTESİ'!$F:$AJ,14,0)),"")</f>
        <v/>
      </c>
      <c r="N2456" s="31" t="str">
        <f ca="1">IFERROR(IF($C2456="","",VLOOKUP(FİLTRE!$C2456,'SKT LİSTESİ'!$F:$AJ,22,0)),"")</f>
        <v/>
      </c>
      <c r="O2456" s="136" t="str">
        <f ca="1">IFERROR(IF($C2456="","",VLOOKUP(FİLTRE!$C2456,'SKT LİSTESİ'!$F:$AJ,23,0)),"")</f>
        <v/>
      </c>
      <c r="P2456" s="31"/>
      <c r="Q2456" s="31"/>
      <c r="R2456" s="137" t="str">
        <f ca="1">(IFERROR(IF($C2456="","",VLOOKUP(FİLTRE!$C2456,'SKT LİSTESİ'!$F:$AJ,15,0)),""))</f>
        <v/>
      </c>
      <c r="S2456" s="138" t="str">
        <f ca="1">IFERROR(IF($C2456="","",VLOOKUP(FİLTRE!$C2456,'SKT LİSTESİ'!$F:$AJ,16,0)),"")</f>
        <v/>
      </c>
      <c r="AF2456" s="179" t="str">
        <f t="shared" ca="1" si="154"/>
        <v/>
      </c>
      <c r="AG2456" s="179">
        <f t="shared" ca="1" si="155"/>
        <v>0</v>
      </c>
      <c r="AH2456" s="179">
        <f t="shared" ca="1" si="156"/>
        <v>0</v>
      </c>
    </row>
    <row r="2457" spans="2:34" ht="15.75" x14ac:dyDescent="0.25">
      <c r="B2457">
        <f t="shared" ca="1" si="153"/>
        <v>2445</v>
      </c>
      <c r="C2457" t="str">
        <f ca="1">IFERROR(VLOOKUP(B2457,'SKT LİSTESİ'!F:F,1,0),"")</f>
        <v/>
      </c>
      <c r="E2457" s="128" t="str">
        <f ca="1">IFERROR(IF($C2457="","",VLOOKUP(FİLTRE!$C2457,'SKT LİSTESİ'!$F:$S,5,0)),"")</f>
        <v/>
      </c>
      <c r="F2457" s="129" t="str">
        <f ca="1">IFERROR(IF($C2457="","",VLOOKUP(FİLTRE!$C2457,'SKT LİSTESİ'!$F:$S,7,0)),"")</f>
        <v/>
      </c>
      <c r="G2457" s="130" t="str">
        <f ca="1">IFERROR(IF($C2457="","",VLOOKUP(FİLTRE!$C2457,'SKT LİSTESİ'!$F:$S,8,0)),"")</f>
        <v/>
      </c>
      <c r="H2457" s="131" t="str">
        <f ca="1">IF(E2457="","",IF($C2457="","",VLOOKUP(FİLTRE!$C2457,'SKT LİSTESİ'!$F:$S,9,0)))</f>
        <v/>
      </c>
      <c r="I2457" s="132" t="str">
        <f ca="1">IFERROR(IF($C2457="","",VLOOKUP(FİLTRE!$C2457,'SKT LİSTESİ'!$F:$S,10,0)),"")</f>
        <v/>
      </c>
      <c r="J2457" s="133" t="str">
        <f ca="1">IFERROR(IF($C2457="","",VLOOKUP(FİLTRE!$C2457,'SKT LİSTESİ'!$F:$S,11,0)),"")</f>
        <v/>
      </c>
      <c r="K2457" s="134" t="str">
        <f ca="1">IFERROR(IF($C2457="","",VLOOKUP(FİLTRE!$C2457,'SKT LİSTESİ'!$F:$S,12,0)),"")</f>
        <v/>
      </c>
      <c r="L2457" s="134" t="str">
        <f ca="1">IFERROR(IF($C2457="","",VLOOKUP(FİLTRE!$C2457,'SKT LİSTESİ'!$F:$S,13,0)),"")</f>
        <v/>
      </c>
      <c r="M2457" s="135" t="str">
        <f ca="1">IFERROR(IF($C2457="","",VLOOKUP(FİLTRE!$C2457,'SKT LİSTESİ'!$F:$AJ,14,0)),"")</f>
        <v/>
      </c>
      <c r="N2457" s="31" t="str">
        <f ca="1">IFERROR(IF($C2457="","",VLOOKUP(FİLTRE!$C2457,'SKT LİSTESİ'!$F:$AJ,22,0)),"")</f>
        <v/>
      </c>
      <c r="O2457" s="136" t="str">
        <f ca="1">IFERROR(IF($C2457="","",VLOOKUP(FİLTRE!$C2457,'SKT LİSTESİ'!$F:$AJ,23,0)),"")</f>
        <v/>
      </c>
      <c r="P2457" s="31"/>
      <c r="Q2457" s="31"/>
      <c r="R2457" s="137" t="str">
        <f ca="1">(IFERROR(IF($C2457="","",VLOOKUP(FİLTRE!$C2457,'SKT LİSTESİ'!$F:$AJ,15,0)),""))</f>
        <v/>
      </c>
      <c r="S2457" s="138" t="str">
        <f ca="1">IFERROR(IF($C2457="","",VLOOKUP(FİLTRE!$C2457,'SKT LİSTESİ'!$F:$AJ,16,0)),"")</f>
        <v/>
      </c>
      <c r="AF2457" s="179" t="str">
        <f t="shared" ca="1" si="154"/>
        <v/>
      </c>
      <c r="AG2457" s="179">
        <f t="shared" ca="1" si="155"/>
        <v>0</v>
      </c>
      <c r="AH2457" s="179">
        <f t="shared" ca="1" si="156"/>
        <v>0</v>
      </c>
    </row>
    <row r="2458" spans="2:34" ht="15.75" x14ac:dyDescent="0.25">
      <c r="B2458">
        <f t="shared" ca="1" si="153"/>
        <v>2446</v>
      </c>
      <c r="C2458" t="str">
        <f ca="1">IFERROR(VLOOKUP(B2458,'SKT LİSTESİ'!F:F,1,0),"")</f>
        <v/>
      </c>
      <c r="E2458" s="128" t="str">
        <f ca="1">IFERROR(IF($C2458="","",VLOOKUP(FİLTRE!$C2458,'SKT LİSTESİ'!$F:$S,5,0)),"")</f>
        <v/>
      </c>
      <c r="F2458" s="129" t="str">
        <f ca="1">IFERROR(IF($C2458="","",VLOOKUP(FİLTRE!$C2458,'SKT LİSTESİ'!$F:$S,7,0)),"")</f>
        <v/>
      </c>
      <c r="G2458" s="130" t="str">
        <f ca="1">IFERROR(IF($C2458="","",VLOOKUP(FİLTRE!$C2458,'SKT LİSTESİ'!$F:$S,8,0)),"")</f>
        <v/>
      </c>
      <c r="H2458" s="131" t="str">
        <f ca="1">IF(E2458="","",IF($C2458="","",VLOOKUP(FİLTRE!$C2458,'SKT LİSTESİ'!$F:$S,9,0)))</f>
        <v/>
      </c>
      <c r="I2458" s="132" t="str">
        <f ca="1">IFERROR(IF($C2458="","",VLOOKUP(FİLTRE!$C2458,'SKT LİSTESİ'!$F:$S,10,0)),"")</f>
        <v/>
      </c>
      <c r="J2458" s="133" t="str">
        <f ca="1">IFERROR(IF($C2458="","",VLOOKUP(FİLTRE!$C2458,'SKT LİSTESİ'!$F:$S,11,0)),"")</f>
        <v/>
      </c>
      <c r="K2458" s="134" t="str">
        <f ca="1">IFERROR(IF($C2458="","",VLOOKUP(FİLTRE!$C2458,'SKT LİSTESİ'!$F:$S,12,0)),"")</f>
        <v/>
      </c>
      <c r="L2458" s="134" t="str">
        <f ca="1">IFERROR(IF($C2458="","",VLOOKUP(FİLTRE!$C2458,'SKT LİSTESİ'!$F:$S,13,0)),"")</f>
        <v/>
      </c>
      <c r="M2458" s="135" t="str">
        <f ca="1">IFERROR(IF($C2458="","",VLOOKUP(FİLTRE!$C2458,'SKT LİSTESİ'!$F:$AJ,14,0)),"")</f>
        <v/>
      </c>
      <c r="N2458" s="31" t="str">
        <f ca="1">IFERROR(IF($C2458="","",VLOOKUP(FİLTRE!$C2458,'SKT LİSTESİ'!$F:$AJ,22,0)),"")</f>
        <v/>
      </c>
      <c r="O2458" s="136" t="str">
        <f ca="1">IFERROR(IF($C2458="","",VLOOKUP(FİLTRE!$C2458,'SKT LİSTESİ'!$F:$AJ,23,0)),"")</f>
        <v/>
      </c>
      <c r="P2458" s="31"/>
      <c r="Q2458" s="31"/>
      <c r="R2458" s="137" t="str">
        <f ca="1">(IFERROR(IF($C2458="","",VLOOKUP(FİLTRE!$C2458,'SKT LİSTESİ'!$F:$AJ,15,0)),""))</f>
        <v/>
      </c>
      <c r="S2458" s="138" t="str">
        <f ca="1">IFERROR(IF($C2458="","",VLOOKUP(FİLTRE!$C2458,'SKT LİSTESİ'!$F:$AJ,16,0)),"")</f>
        <v/>
      </c>
      <c r="AF2458" s="179" t="str">
        <f t="shared" ca="1" si="154"/>
        <v/>
      </c>
      <c r="AG2458" s="179">
        <f t="shared" ca="1" si="155"/>
        <v>0</v>
      </c>
      <c r="AH2458" s="179">
        <f t="shared" ca="1" si="156"/>
        <v>0</v>
      </c>
    </row>
    <row r="2459" spans="2:34" ht="15.75" x14ac:dyDescent="0.25">
      <c r="B2459">
        <f t="shared" ca="1" si="153"/>
        <v>2447</v>
      </c>
      <c r="C2459" t="str">
        <f ca="1">IFERROR(VLOOKUP(B2459,'SKT LİSTESİ'!F:F,1,0),"")</f>
        <v/>
      </c>
      <c r="E2459" s="128" t="str">
        <f ca="1">IFERROR(IF($C2459="","",VLOOKUP(FİLTRE!$C2459,'SKT LİSTESİ'!$F:$S,5,0)),"")</f>
        <v/>
      </c>
      <c r="F2459" s="129" t="str">
        <f ca="1">IFERROR(IF($C2459="","",VLOOKUP(FİLTRE!$C2459,'SKT LİSTESİ'!$F:$S,7,0)),"")</f>
        <v/>
      </c>
      <c r="G2459" s="130" t="str">
        <f ca="1">IFERROR(IF($C2459="","",VLOOKUP(FİLTRE!$C2459,'SKT LİSTESİ'!$F:$S,8,0)),"")</f>
        <v/>
      </c>
      <c r="H2459" s="131" t="str">
        <f ca="1">IF(E2459="","",IF($C2459="","",VLOOKUP(FİLTRE!$C2459,'SKT LİSTESİ'!$F:$S,9,0)))</f>
        <v/>
      </c>
      <c r="I2459" s="132" t="str">
        <f ca="1">IFERROR(IF($C2459="","",VLOOKUP(FİLTRE!$C2459,'SKT LİSTESİ'!$F:$S,10,0)),"")</f>
        <v/>
      </c>
      <c r="J2459" s="133" t="str">
        <f ca="1">IFERROR(IF($C2459="","",VLOOKUP(FİLTRE!$C2459,'SKT LİSTESİ'!$F:$S,11,0)),"")</f>
        <v/>
      </c>
      <c r="K2459" s="134" t="str">
        <f ca="1">IFERROR(IF($C2459="","",VLOOKUP(FİLTRE!$C2459,'SKT LİSTESİ'!$F:$S,12,0)),"")</f>
        <v/>
      </c>
      <c r="L2459" s="134" t="str">
        <f ca="1">IFERROR(IF($C2459="","",VLOOKUP(FİLTRE!$C2459,'SKT LİSTESİ'!$F:$S,13,0)),"")</f>
        <v/>
      </c>
      <c r="M2459" s="135" t="str">
        <f ca="1">IFERROR(IF($C2459="","",VLOOKUP(FİLTRE!$C2459,'SKT LİSTESİ'!$F:$AJ,14,0)),"")</f>
        <v/>
      </c>
      <c r="N2459" s="31" t="str">
        <f ca="1">IFERROR(IF($C2459="","",VLOOKUP(FİLTRE!$C2459,'SKT LİSTESİ'!$F:$AJ,22,0)),"")</f>
        <v/>
      </c>
      <c r="O2459" s="136" t="str">
        <f ca="1">IFERROR(IF($C2459="","",VLOOKUP(FİLTRE!$C2459,'SKT LİSTESİ'!$F:$AJ,23,0)),"")</f>
        <v/>
      </c>
      <c r="P2459" s="31"/>
      <c r="Q2459" s="31"/>
      <c r="R2459" s="137" t="str">
        <f ca="1">(IFERROR(IF($C2459="","",VLOOKUP(FİLTRE!$C2459,'SKT LİSTESİ'!$F:$AJ,15,0)),""))</f>
        <v/>
      </c>
      <c r="S2459" s="138" t="str">
        <f ca="1">IFERROR(IF($C2459="","",VLOOKUP(FİLTRE!$C2459,'SKT LİSTESİ'!$F:$AJ,16,0)),"")</f>
        <v/>
      </c>
      <c r="AF2459" s="179" t="str">
        <f t="shared" ca="1" si="154"/>
        <v/>
      </c>
      <c r="AG2459" s="179">
        <f t="shared" ca="1" si="155"/>
        <v>0</v>
      </c>
      <c r="AH2459" s="179">
        <f t="shared" ca="1" si="156"/>
        <v>0</v>
      </c>
    </row>
    <row r="2460" spans="2:34" ht="15.75" x14ac:dyDescent="0.25">
      <c r="B2460">
        <f t="shared" ca="1" si="153"/>
        <v>2448</v>
      </c>
      <c r="C2460" t="str">
        <f ca="1">IFERROR(VLOOKUP(B2460,'SKT LİSTESİ'!F:F,1,0),"")</f>
        <v/>
      </c>
      <c r="E2460" s="128" t="str">
        <f ca="1">IFERROR(IF($C2460="","",VLOOKUP(FİLTRE!$C2460,'SKT LİSTESİ'!$F:$S,5,0)),"")</f>
        <v/>
      </c>
      <c r="F2460" s="129" t="str">
        <f ca="1">IFERROR(IF($C2460="","",VLOOKUP(FİLTRE!$C2460,'SKT LİSTESİ'!$F:$S,7,0)),"")</f>
        <v/>
      </c>
      <c r="G2460" s="130" t="str">
        <f ca="1">IFERROR(IF($C2460="","",VLOOKUP(FİLTRE!$C2460,'SKT LİSTESİ'!$F:$S,8,0)),"")</f>
        <v/>
      </c>
      <c r="H2460" s="131" t="str">
        <f ca="1">IF(E2460="","",IF($C2460="","",VLOOKUP(FİLTRE!$C2460,'SKT LİSTESİ'!$F:$S,9,0)))</f>
        <v/>
      </c>
      <c r="I2460" s="132" t="str">
        <f ca="1">IFERROR(IF($C2460="","",VLOOKUP(FİLTRE!$C2460,'SKT LİSTESİ'!$F:$S,10,0)),"")</f>
        <v/>
      </c>
      <c r="J2460" s="133" t="str">
        <f ca="1">IFERROR(IF($C2460="","",VLOOKUP(FİLTRE!$C2460,'SKT LİSTESİ'!$F:$S,11,0)),"")</f>
        <v/>
      </c>
      <c r="K2460" s="134" t="str">
        <f ca="1">IFERROR(IF($C2460="","",VLOOKUP(FİLTRE!$C2460,'SKT LİSTESİ'!$F:$S,12,0)),"")</f>
        <v/>
      </c>
      <c r="L2460" s="134" t="str">
        <f ca="1">IFERROR(IF($C2460="","",VLOOKUP(FİLTRE!$C2460,'SKT LİSTESİ'!$F:$S,13,0)),"")</f>
        <v/>
      </c>
      <c r="M2460" s="135" t="str">
        <f ca="1">IFERROR(IF($C2460="","",VLOOKUP(FİLTRE!$C2460,'SKT LİSTESİ'!$F:$AJ,14,0)),"")</f>
        <v/>
      </c>
      <c r="N2460" s="31" t="str">
        <f ca="1">IFERROR(IF($C2460="","",VLOOKUP(FİLTRE!$C2460,'SKT LİSTESİ'!$F:$AJ,22,0)),"")</f>
        <v/>
      </c>
      <c r="O2460" s="136" t="str">
        <f ca="1">IFERROR(IF($C2460="","",VLOOKUP(FİLTRE!$C2460,'SKT LİSTESİ'!$F:$AJ,23,0)),"")</f>
        <v/>
      </c>
      <c r="P2460" s="31"/>
      <c r="Q2460" s="31"/>
      <c r="R2460" s="137" t="str">
        <f ca="1">(IFERROR(IF($C2460="","",VLOOKUP(FİLTRE!$C2460,'SKT LİSTESİ'!$F:$AJ,15,0)),""))</f>
        <v/>
      </c>
      <c r="S2460" s="138" t="str">
        <f ca="1">IFERROR(IF($C2460="","",VLOOKUP(FİLTRE!$C2460,'SKT LİSTESİ'!$F:$AJ,16,0)),"")</f>
        <v/>
      </c>
      <c r="AF2460" s="179" t="str">
        <f t="shared" ca="1" si="154"/>
        <v/>
      </c>
      <c r="AG2460" s="179">
        <f t="shared" ca="1" si="155"/>
        <v>0</v>
      </c>
      <c r="AH2460" s="179">
        <f t="shared" ca="1" si="156"/>
        <v>0</v>
      </c>
    </row>
    <row r="2461" spans="2:34" ht="15.75" x14ac:dyDescent="0.25">
      <c r="B2461">
        <f t="shared" ca="1" si="153"/>
        <v>2449</v>
      </c>
      <c r="C2461" t="str">
        <f ca="1">IFERROR(VLOOKUP(B2461,'SKT LİSTESİ'!F:F,1,0),"")</f>
        <v/>
      </c>
      <c r="E2461" s="128" t="str">
        <f ca="1">IFERROR(IF($C2461="","",VLOOKUP(FİLTRE!$C2461,'SKT LİSTESİ'!$F:$S,5,0)),"")</f>
        <v/>
      </c>
      <c r="F2461" s="129" t="str">
        <f ca="1">IFERROR(IF($C2461="","",VLOOKUP(FİLTRE!$C2461,'SKT LİSTESİ'!$F:$S,7,0)),"")</f>
        <v/>
      </c>
      <c r="G2461" s="130" t="str">
        <f ca="1">IFERROR(IF($C2461="","",VLOOKUP(FİLTRE!$C2461,'SKT LİSTESİ'!$F:$S,8,0)),"")</f>
        <v/>
      </c>
      <c r="H2461" s="131" t="str">
        <f ca="1">IF(E2461="","",IF($C2461="","",VLOOKUP(FİLTRE!$C2461,'SKT LİSTESİ'!$F:$S,9,0)))</f>
        <v/>
      </c>
      <c r="I2461" s="132" t="str">
        <f ca="1">IFERROR(IF($C2461="","",VLOOKUP(FİLTRE!$C2461,'SKT LİSTESİ'!$F:$S,10,0)),"")</f>
        <v/>
      </c>
      <c r="J2461" s="133" t="str">
        <f ca="1">IFERROR(IF($C2461="","",VLOOKUP(FİLTRE!$C2461,'SKT LİSTESİ'!$F:$S,11,0)),"")</f>
        <v/>
      </c>
      <c r="K2461" s="134" t="str">
        <f ca="1">IFERROR(IF($C2461="","",VLOOKUP(FİLTRE!$C2461,'SKT LİSTESİ'!$F:$S,12,0)),"")</f>
        <v/>
      </c>
      <c r="L2461" s="134" t="str">
        <f ca="1">IFERROR(IF($C2461="","",VLOOKUP(FİLTRE!$C2461,'SKT LİSTESİ'!$F:$S,13,0)),"")</f>
        <v/>
      </c>
      <c r="M2461" s="135" t="str">
        <f ca="1">IFERROR(IF($C2461="","",VLOOKUP(FİLTRE!$C2461,'SKT LİSTESİ'!$F:$AJ,14,0)),"")</f>
        <v/>
      </c>
      <c r="N2461" s="31" t="str">
        <f ca="1">IFERROR(IF($C2461="","",VLOOKUP(FİLTRE!$C2461,'SKT LİSTESİ'!$F:$AJ,22,0)),"")</f>
        <v/>
      </c>
      <c r="O2461" s="136" t="str">
        <f ca="1">IFERROR(IF($C2461="","",VLOOKUP(FİLTRE!$C2461,'SKT LİSTESİ'!$F:$AJ,23,0)),"")</f>
        <v/>
      </c>
      <c r="P2461" s="31"/>
      <c r="Q2461" s="31"/>
      <c r="R2461" s="137" t="str">
        <f ca="1">(IFERROR(IF($C2461="","",VLOOKUP(FİLTRE!$C2461,'SKT LİSTESİ'!$F:$AJ,15,0)),""))</f>
        <v/>
      </c>
      <c r="S2461" s="138" t="str">
        <f ca="1">IFERROR(IF($C2461="","",VLOOKUP(FİLTRE!$C2461,'SKT LİSTESİ'!$F:$AJ,16,0)),"")</f>
        <v/>
      </c>
      <c r="AF2461" s="179" t="str">
        <f t="shared" ca="1" si="154"/>
        <v/>
      </c>
      <c r="AG2461" s="179">
        <f t="shared" ca="1" si="155"/>
        <v>0</v>
      </c>
      <c r="AH2461" s="179">
        <f t="shared" ca="1" si="156"/>
        <v>0</v>
      </c>
    </row>
    <row r="2462" spans="2:34" ht="15.75" x14ac:dyDescent="0.25">
      <c r="B2462">
        <f t="shared" ca="1" si="153"/>
        <v>2450</v>
      </c>
      <c r="C2462" t="str">
        <f ca="1">IFERROR(VLOOKUP(B2462,'SKT LİSTESİ'!F:F,1,0),"")</f>
        <v/>
      </c>
      <c r="E2462" s="128" t="str">
        <f ca="1">IFERROR(IF($C2462="","",VLOOKUP(FİLTRE!$C2462,'SKT LİSTESİ'!$F:$S,5,0)),"")</f>
        <v/>
      </c>
      <c r="F2462" s="129" t="str">
        <f ca="1">IFERROR(IF($C2462="","",VLOOKUP(FİLTRE!$C2462,'SKT LİSTESİ'!$F:$S,7,0)),"")</f>
        <v/>
      </c>
      <c r="G2462" s="130" t="str">
        <f ca="1">IFERROR(IF($C2462="","",VLOOKUP(FİLTRE!$C2462,'SKT LİSTESİ'!$F:$S,8,0)),"")</f>
        <v/>
      </c>
      <c r="H2462" s="131" t="str">
        <f ca="1">IF(E2462="","",IF($C2462="","",VLOOKUP(FİLTRE!$C2462,'SKT LİSTESİ'!$F:$S,9,0)))</f>
        <v/>
      </c>
      <c r="I2462" s="132" t="str">
        <f ca="1">IFERROR(IF($C2462="","",VLOOKUP(FİLTRE!$C2462,'SKT LİSTESİ'!$F:$S,10,0)),"")</f>
        <v/>
      </c>
      <c r="J2462" s="133" t="str">
        <f ca="1">IFERROR(IF($C2462="","",VLOOKUP(FİLTRE!$C2462,'SKT LİSTESİ'!$F:$S,11,0)),"")</f>
        <v/>
      </c>
      <c r="K2462" s="134" t="str">
        <f ca="1">IFERROR(IF($C2462="","",VLOOKUP(FİLTRE!$C2462,'SKT LİSTESİ'!$F:$S,12,0)),"")</f>
        <v/>
      </c>
      <c r="L2462" s="134" t="str">
        <f ca="1">IFERROR(IF($C2462="","",VLOOKUP(FİLTRE!$C2462,'SKT LİSTESİ'!$F:$S,13,0)),"")</f>
        <v/>
      </c>
      <c r="M2462" s="135" t="str">
        <f ca="1">IFERROR(IF($C2462="","",VLOOKUP(FİLTRE!$C2462,'SKT LİSTESİ'!$F:$AJ,14,0)),"")</f>
        <v/>
      </c>
      <c r="N2462" s="31" t="str">
        <f ca="1">IFERROR(IF($C2462="","",VLOOKUP(FİLTRE!$C2462,'SKT LİSTESİ'!$F:$AJ,22,0)),"")</f>
        <v/>
      </c>
      <c r="O2462" s="136" t="str">
        <f ca="1">IFERROR(IF($C2462="","",VLOOKUP(FİLTRE!$C2462,'SKT LİSTESİ'!$F:$AJ,23,0)),"")</f>
        <v/>
      </c>
      <c r="P2462" s="31"/>
      <c r="Q2462" s="31"/>
      <c r="R2462" s="137" t="str">
        <f ca="1">(IFERROR(IF($C2462="","",VLOOKUP(FİLTRE!$C2462,'SKT LİSTESİ'!$F:$AJ,15,0)),""))</f>
        <v/>
      </c>
      <c r="S2462" s="138" t="str">
        <f ca="1">IFERROR(IF($C2462="","",VLOOKUP(FİLTRE!$C2462,'SKT LİSTESİ'!$F:$AJ,16,0)),"")</f>
        <v/>
      </c>
      <c r="AF2462" s="179" t="str">
        <f t="shared" ca="1" si="154"/>
        <v/>
      </c>
      <c r="AG2462" s="179">
        <f t="shared" ca="1" si="155"/>
        <v>0</v>
      </c>
      <c r="AH2462" s="179">
        <f t="shared" ca="1" si="156"/>
        <v>0</v>
      </c>
    </row>
    <row r="2463" spans="2:34" ht="15.75" x14ac:dyDescent="0.25">
      <c r="B2463">
        <f t="shared" ca="1" si="153"/>
        <v>2451</v>
      </c>
      <c r="C2463" t="str">
        <f ca="1">IFERROR(VLOOKUP(B2463,'SKT LİSTESİ'!F:F,1,0),"")</f>
        <v/>
      </c>
      <c r="E2463" s="128" t="str">
        <f ca="1">IFERROR(IF($C2463="","",VLOOKUP(FİLTRE!$C2463,'SKT LİSTESİ'!$F:$S,5,0)),"")</f>
        <v/>
      </c>
      <c r="F2463" s="129" t="str">
        <f ca="1">IFERROR(IF($C2463="","",VLOOKUP(FİLTRE!$C2463,'SKT LİSTESİ'!$F:$S,7,0)),"")</f>
        <v/>
      </c>
      <c r="G2463" s="130" t="str">
        <f ca="1">IFERROR(IF($C2463="","",VLOOKUP(FİLTRE!$C2463,'SKT LİSTESİ'!$F:$S,8,0)),"")</f>
        <v/>
      </c>
      <c r="H2463" s="131" t="str">
        <f ca="1">IF(E2463="","",IF($C2463="","",VLOOKUP(FİLTRE!$C2463,'SKT LİSTESİ'!$F:$S,9,0)))</f>
        <v/>
      </c>
      <c r="I2463" s="132" t="str">
        <f ca="1">IFERROR(IF($C2463="","",VLOOKUP(FİLTRE!$C2463,'SKT LİSTESİ'!$F:$S,10,0)),"")</f>
        <v/>
      </c>
      <c r="J2463" s="133" t="str">
        <f ca="1">IFERROR(IF($C2463="","",VLOOKUP(FİLTRE!$C2463,'SKT LİSTESİ'!$F:$S,11,0)),"")</f>
        <v/>
      </c>
      <c r="K2463" s="134" t="str">
        <f ca="1">IFERROR(IF($C2463="","",VLOOKUP(FİLTRE!$C2463,'SKT LİSTESİ'!$F:$S,12,0)),"")</f>
        <v/>
      </c>
      <c r="L2463" s="134" t="str">
        <f ca="1">IFERROR(IF($C2463="","",VLOOKUP(FİLTRE!$C2463,'SKT LİSTESİ'!$F:$S,13,0)),"")</f>
        <v/>
      </c>
      <c r="M2463" s="135" t="str">
        <f ca="1">IFERROR(IF($C2463="","",VLOOKUP(FİLTRE!$C2463,'SKT LİSTESİ'!$F:$AJ,14,0)),"")</f>
        <v/>
      </c>
      <c r="N2463" s="31" t="str">
        <f ca="1">IFERROR(IF($C2463="","",VLOOKUP(FİLTRE!$C2463,'SKT LİSTESİ'!$F:$AJ,22,0)),"")</f>
        <v/>
      </c>
      <c r="O2463" s="136" t="str">
        <f ca="1">IFERROR(IF($C2463="","",VLOOKUP(FİLTRE!$C2463,'SKT LİSTESİ'!$F:$AJ,23,0)),"")</f>
        <v/>
      </c>
      <c r="P2463" s="31"/>
      <c r="Q2463" s="31"/>
      <c r="R2463" s="137" t="str">
        <f ca="1">(IFERROR(IF($C2463="","",VLOOKUP(FİLTRE!$C2463,'SKT LİSTESİ'!$F:$AJ,15,0)),""))</f>
        <v/>
      </c>
      <c r="S2463" s="138" t="str">
        <f ca="1">IFERROR(IF($C2463="","",VLOOKUP(FİLTRE!$C2463,'SKT LİSTESİ'!$F:$AJ,16,0)),"")</f>
        <v/>
      </c>
      <c r="AF2463" s="179" t="str">
        <f t="shared" ca="1" si="154"/>
        <v/>
      </c>
      <c r="AG2463" s="179">
        <f t="shared" ca="1" si="155"/>
        <v>0</v>
      </c>
      <c r="AH2463" s="179">
        <f t="shared" ca="1" si="156"/>
        <v>0</v>
      </c>
    </row>
    <row r="2464" spans="2:34" ht="15.75" x14ac:dyDescent="0.25">
      <c r="B2464">
        <f t="shared" ca="1" si="153"/>
        <v>2452</v>
      </c>
      <c r="C2464" t="str">
        <f ca="1">IFERROR(VLOOKUP(B2464,'SKT LİSTESİ'!F:F,1,0),"")</f>
        <v/>
      </c>
      <c r="E2464" s="128" t="str">
        <f ca="1">IFERROR(IF($C2464="","",VLOOKUP(FİLTRE!$C2464,'SKT LİSTESİ'!$F:$S,5,0)),"")</f>
        <v/>
      </c>
      <c r="F2464" s="129" t="str">
        <f ca="1">IFERROR(IF($C2464="","",VLOOKUP(FİLTRE!$C2464,'SKT LİSTESİ'!$F:$S,7,0)),"")</f>
        <v/>
      </c>
      <c r="G2464" s="130" t="str">
        <f ca="1">IFERROR(IF($C2464="","",VLOOKUP(FİLTRE!$C2464,'SKT LİSTESİ'!$F:$S,8,0)),"")</f>
        <v/>
      </c>
      <c r="H2464" s="131" t="str">
        <f ca="1">IF(E2464="","",IF($C2464="","",VLOOKUP(FİLTRE!$C2464,'SKT LİSTESİ'!$F:$S,9,0)))</f>
        <v/>
      </c>
      <c r="I2464" s="132" t="str">
        <f ca="1">IFERROR(IF($C2464="","",VLOOKUP(FİLTRE!$C2464,'SKT LİSTESİ'!$F:$S,10,0)),"")</f>
        <v/>
      </c>
      <c r="J2464" s="133" t="str">
        <f ca="1">IFERROR(IF($C2464="","",VLOOKUP(FİLTRE!$C2464,'SKT LİSTESİ'!$F:$S,11,0)),"")</f>
        <v/>
      </c>
      <c r="K2464" s="134" t="str">
        <f ca="1">IFERROR(IF($C2464="","",VLOOKUP(FİLTRE!$C2464,'SKT LİSTESİ'!$F:$S,12,0)),"")</f>
        <v/>
      </c>
      <c r="L2464" s="134" t="str">
        <f ca="1">IFERROR(IF($C2464="","",VLOOKUP(FİLTRE!$C2464,'SKT LİSTESİ'!$F:$S,13,0)),"")</f>
        <v/>
      </c>
      <c r="M2464" s="135" t="str">
        <f ca="1">IFERROR(IF($C2464="","",VLOOKUP(FİLTRE!$C2464,'SKT LİSTESİ'!$F:$AJ,14,0)),"")</f>
        <v/>
      </c>
      <c r="N2464" s="31" t="str">
        <f ca="1">IFERROR(IF($C2464="","",VLOOKUP(FİLTRE!$C2464,'SKT LİSTESİ'!$F:$AJ,22,0)),"")</f>
        <v/>
      </c>
      <c r="O2464" s="136" t="str">
        <f ca="1">IFERROR(IF($C2464="","",VLOOKUP(FİLTRE!$C2464,'SKT LİSTESİ'!$F:$AJ,23,0)),"")</f>
        <v/>
      </c>
      <c r="P2464" s="31"/>
      <c r="Q2464" s="31"/>
      <c r="R2464" s="137" t="str">
        <f ca="1">(IFERROR(IF($C2464="","",VLOOKUP(FİLTRE!$C2464,'SKT LİSTESİ'!$F:$AJ,15,0)),""))</f>
        <v/>
      </c>
      <c r="S2464" s="138" t="str">
        <f ca="1">IFERROR(IF($C2464="","",VLOOKUP(FİLTRE!$C2464,'SKT LİSTESİ'!$F:$AJ,16,0)),"")</f>
        <v/>
      </c>
      <c r="AF2464" s="179" t="str">
        <f t="shared" ca="1" si="154"/>
        <v/>
      </c>
      <c r="AG2464" s="179">
        <f t="shared" ca="1" si="155"/>
        <v>0</v>
      </c>
      <c r="AH2464" s="179">
        <f t="shared" ca="1" si="156"/>
        <v>0</v>
      </c>
    </row>
    <row r="2465" spans="2:34" ht="15.75" x14ac:dyDescent="0.25">
      <c r="B2465">
        <f t="shared" ca="1" si="153"/>
        <v>2453</v>
      </c>
      <c r="C2465" t="str">
        <f ca="1">IFERROR(VLOOKUP(B2465,'SKT LİSTESİ'!F:F,1,0),"")</f>
        <v/>
      </c>
      <c r="E2465" s="128" t="str">
        <f ca="1">IFERROR(IF($C2465="","",VLOOKUP(FİLTRE!$C2465,'SKT LİSTESİ'!$F:$S,5,0)),"")</f>
        <v/>
      </c>
      <c r="F2465" s="129" t="str">
        <f ca="1">IFERROR(IF($C2465="","",VLOOKUP(FİLTRE!$C2465,'SKT LİSTESİ'!$F:$S,7,0)),"")</f>
        <v/>
      </c>
      <c r="G2465" s="130" t="str">
        <f ca="1">IFERROR(IF($C2465="","",VLOOKUP(FİLTRE!$C2465,'SKT LİSTESİ'!$F:$S,8,0)),"")</f>
        <v/>
      </c>
      <c r="H2465" s="131" t="str">
        <f ca="1">IF(E2465="","",IF($C2465="","",VLOOKUP(FİLTRE!$C2465,'SKT LİSTESİ'!$F:$S,9,0)))</f>
        <v/>
      </c>
      <c r="I2465" s="132" t="str">
        <f ca="1">IFERROR(IF($C2465="","",VLOOKUP(FİLTRE!$C2465,'SKT LİSTESİ'!$F:$S,10,0)),"")</f>
        <v/>
      </c>
      <c r="J2465" s="133" t="str">
        <f ca="1">IFERROR(IF($C2465="","",VLOOKUP(FİLTRE!$C2465,'SKT LİSTESİ'!$F:$S,11,0)),"")</f>
        <v/>
      </c>
      <c r="K2465" s="134" t="str">
        <f ca="1">IFERROR(IF($C2465="","",VLOOKUP(FİLTRE!$C2465,'SKT LİSTESİ'!$F:$S,12,0)),"")</f>
        <v/>
      </c>
      <c r="L2465" s="134" t="str">
        <f ca="1">IFERROR(IF($C2465="","",VLOOKUP(FİLTRE!$C2465,'SKT LİSTESİ'!$F:$S,13,0)),"")</f>
        <v/>
      </c>
      <c r="M2465" s="135" t="str">
        <f ca="1">IFERROR(IF($C2465="","",VLOOKUP(FİLTRE!$C2465,'SKT LİSTESİ'!$F:$AJ,14,0)),"")</f>
        <v/>
      </c>
      <c r="N2465" s="31" t="str">
        <f ca="1">IFERROR(IF($C2465="","",VLOOKUP(FİLTRE!$C2465,'SKT LİSTESİ'!$F:$AJ,22,0)),"")</f>
        <v/>
      </c>
      <c r="O2465" s="136" t="str">
        <f ca="1">IFERROR(IF($C2465="","",VLOOKUP(FİLTRE!$C2465,'SKT LİSTESİ'!$F:$AJ,23,0)),"")</f>
        <v/>
      </c>
      <c r="P2465" s="31"/>
      <c r="Q2465" s="31"/>
      <c r="R2465" s="137" t="str">
        <f ca="1">(IFERROR(IF($C2465="","",VLOOKUP(FİLTRE!$C2465,'SKT LİSTESİ'!$F:$AJ,15,0)),""))</f>
        <v/>
      </c>
      <c r="S2465" s="138" t="str">
        <f ca="1">IFERROR(IF($C2465="","",VLOOKUP(FİLTRE!$C2465,'SKT LİSTESİ'!$F:$AJ,16,0)),"")</f>
        <v/>
      </c>
      <c r="AF2465" s="179" t="str">
        <f t="shared" ca="1" si="154"/>
        <v/>
      </c>
      <c r="AG2465" s="179">
        <f t="shared" ca="1" si="155"/>
        <v>0</v>
      </c>
      <c r="AH2465" s="179">
        <f t="shared" ca="1" si="156"/>
        <v>0</v>
      </c>
    </row>
    <row r="2466" spans="2:34" ht="15.75" x14ac:dyDescent="0.25">
      <c r="B2466">
        <f t="shared" ca="1" si="153"/>
        <v>2454</v>
      </c>
      <c r="C2466" t="str">
        <f ca="1">IFERROR(VLOOKUP(B2466,'SKT LİSTESİ'!F:F,1,0),"")</f>
        <v/>
      </c>
      <c r="E2466" s="128" t="str">
        <f ca="1">IFERROR(IF($C2466="","",VLOOKUP(FİLTRE!$C2466,'SKT LİSTESİ'!$F:$S,5,0)),"")</f>
        <v/>
      </c>
      <c r="F2466" s="129" t="str">
        <f ca="1">IFERROR(IF($C2466="","",VLOOKUP(FİLTRE!$C2466,'SKT LİSTESİ'!$F:$S,7,0)),"")</f>
        <v/>
      </c>
      <c r="G2466" s="130" t="str">
        <f ca="1">IFERROR(IF($C2466="","",VLOOKUP(FİLTRE!$C2466,'SKT LİSTESİ'!$F:$S,8,0)),"")</f>
        <v/>
      </c>
      <c r="H2466" s="131" t="str">
        <f ca="1">IF(E2466="","",IF($C2466="","",VLOOKUP(FİLTRE!$C2466,'SKT LİSTESİ'!$F:$S,9,0)))</f>
        <v/>
      </c>
      <c r="I2466" s="132" t="str">
        <f ca="1">IFERROR(IF($C2466="","",VLOOKUP(FİLTRE!$C2466,'SKT LİSTESİ'!$F:$S,10,0)),"")</f>
        <v/>
      </c>
      <c r="J2466" s="133" t="str">
        <f ca="1">IFERROR(IF($C2466="","",VLOOKUP(FİLTRE!$C2466,'SKT LİSTESİ'!$F:$S,11,0)),"")</f>
        <v/>
      </c>
      <c r="K2466" s="134" t="str">
        <f ca="1">IFERROR(IF($C2466="","",VLOOKUP(FİLTRE!$C2466,'SKT LİSTESİ'!$F:$S,12,0)),"")</f>
        <v/>
      </c>
      <c r="L2466" s="134" t="str">
        <f ca="1">IFERROR(IF($C2466="","",VLOOKUP(FİLTRE!$C2466,'SKT LİSTESİ'!$F:$S,13,0)),"")</f>
        <v/>
      </c>
      <c r="M2466" s="135" t="str">
        <f ca="1">IFERROR(IF($C2466="","",VLOOKUP(FİLTRE!$C2466,'SKT LİSTESİ'!$F:$AJ,14,0)),"")</f>
        <v/>
      </c>
      <c r="N2466" s="31" t="str">
        <f ca="1">IFERROR(IF($C2466="","",VLOOKUP(FİLTRE!$C2466,'SKT LİSTESİ'!$F:$AJ,22,0)),"")</f>
        <v/>
      </c>
      <c r="O2466" s="136" t="str">
        <f ca="1">IFERROR(IF($C2466="","",VLOOKUP(FİLTRE!$C2466,'SKT LİSTESİ'!$F:$AJ,23,0)),"")</f>
        <v/>
      </c>
      <c r="P2466" s="31"/>
      <c r="Q2466" s="31"/>
      <c r="R2466" s="137" t="str">
        <f ca="1">(IFERROR(IF($C2466="","",VLOOKUP(FİLTRE!$C2466,'SKT LİSTESİ'!$F:$AJ,15,0)),""))</f>
        <v/>
      </c>
      <c r="S2466" s="138" t="str">
        <f ca="1">IFERROR(IF($C2466="","",VLOOKUP(FİLTRE!$C2466,'SKT LİSTESİ'!$F:$AJ,16,0)),"")</f>
        <v/>
      </c>
      <c r="AF2466" s="179" t="str">
        <f t="shared" ca="1" si="154"/>
        <v/>
      </c>
      <c r="AG2466" s="179">
        <f t="shared" ca="1" si="155"/>
        <v>0</v>
      </c>
      <c r="AH2466" s="179">
        <f t="shared" ca="1" si="156"/>
        <v>0</v>
      </c>
    </row>
    <row r="2467" spans="2:34" ht="15.75" x14ac:dyDescent="0.25">
      <c r="B2467">
        <f t="shared" ca="1" si="153"/>
        <v>2455</v>
      </c>
      <c r="C2467" t="str">
        <f ca="1">IFERROR(VLOOKUP(B2467,'SKT LİSTESİ'!F:F,1,0),"")</f>
        <v/>
      </c>
      <c r="E2467" s="128" t="str">
        <f ca="1">IFERROR(IF($C2467="","",VLOOKUP(FİLTRE!$C2467,'SKT LİSTESİ'!$F:$S,5,0)),"")</f>
        <v/>
      </c>
      <c r="F2467" s="129" t="str">
        <f ca="1">IFERROR(IF($C2467="","",VLOOKUP(FİLTRE!$C2467,'SKT LİSTESİ'!$F:$S,7,0)),"")</f>
        <v/>
      </c>
      <c r="G2467" s="130" t="str">
        <f ca="1">IFERROR(IF($C2467="","",VLOOKUP(FİLTRE!$C2467,'SKT LİSTESİ'!$F:$S,8,0)),"")</f>
        <v/>
      </c>
      <c r="H2467" s="131" t="str">
        <f ca="1">IF(E2467="","",IF($C2467="","",VLOOKUP(FİLTRE!$C2467,'SKT LİSTESİ'!$F:$S,9,0)))</f>
        <v/>
      </c>
      <c r="I2467" s="132" t="str">
        <f ca="1">IFERROR(IF($C2467="","",VLOOKUP(FİLTRE!$C2467,'SKT LİSTESİ'!$F:$S,10,0)),"")</f>
        <v/>
      </c>
      <c r="J2467" s="133" t="str">
        <f ca="1">IFERROR(IF($C2467="","",VLOOKUP(FİLTRE!$C2467,'SKT LİSTESİ'!$F:$S,11,0)),"")</f>
        <v/>
      </c>
      <c r="K2467" s="134" t="str">
        <f ca="1">IFERROR(IF($C2467="","",VLOOKUP(FİLTRE!$C2467,'SKT LİSTESİ'!$F:$S,12,0)),"")</f>
        <v/>
      </c>
      <c r="L2467" s="134" t="str">
        <f ca="1">IFERROR(IF($C2467="","",VLOOKUP(FİLTRE!$C2467,'SKT LİSTESİ'!$F:$S,13,0)),"")</f>
        <v/>
      </c>
      <c r="M2467" s="135" t="str">
        <f ca="1">IFERROR(IF($C2467="","",VLOOKUP(FİLTRE!$C2467,'SKT LİSTESİ'!$F:$AJ,14,0)),"")</f>
        <v/>
      </c>
      <c r="N2467" s="31" t="str">
        <f ca="1">IFERROR(IF($C2467="","",VLOOKUP(FİLTRE!$C2467,'SKT LİSTESİ'!$F:$AJ,22,0)),"")</f>
        <v/>
      </c>
      <c r="O2467" s="136" t="str">
        <f ca="1">IFERROR(IF($C2467="","",VLOOKUP(FİLTRE!$C2467,'SKT LİSTESİ'!$F:$AJ,23,0)),"")</f>
        <v/>
      </c>
      <c r="P2467" s="31"/>
      <c r="Q2467" s="31"/>
      <c r="R2467" s="137" t="str">
        <f ca="1">(IFERROR(IF($C2467="","",VLOOKUP(FİLTRE!$C2467,'SKT LİSTESİ'!$F:$AJ,15,0)),""))</f>
        <v/>
      </c>
      <c r="S2467" s="138" t="str">
        <f ca="1">IFERROR(IF($C2467="","",VLOOKUP(FİLTRE!$C2467,'SKT LİSTESİ'!$F:$AJ,16,0)),"")</f>
        <v/>
      </c>
      <c r="AF2467" s="179" t="str">
        <f t="shared" ca="1" si="154"/>
        <v/>
      </c>
      <c r="AG2467" s="179">
        <f t="shared" ca="1" si="155"/>
        <v>0</v>
      </c>
      <c r="AH2467" s="179">
        <f t="shared" ca="1" si="156"/>
        <v>0</v>
      </c>
    </row>
    <row r="2468" spans="2:34" ht="15.75" x14ac:dyDescent="0.25">
      <c r="B2468">
        <f t="shared" ca="1" si="153"/>
        <v>2456</v>
      </c>
      <c r="C2468" t="str">
        <f ca="1">IFERROR(VLOOKUP(B2468,'SKT LİSTESİ'!F:F,1,0),"")</f>
        <v/>
      </c>
      <c r="E2468" s="128" t="str">
        <f ca="1">IFERROR(IF($C2468="","",VLOOKUP(FİLTRE!$C2468,'SKT LİSTESİ'!$F:$S,5,0)),"")</f>
        <v/>
      </c>
      <c r="F2468" s="129" t="str">
        <f ca="1">IFERROR(IF($C2468="","",VLOOKUP(FİLTRE!$C2468,'SKT LİSTESİ'!$F:$S,7,0)),"")</f>
        <v/>
      </c>
      <c r="G2468" s="130" t="str">
        <f ca="1">IFERROR(IF($C2468="","",VLOOKUP(FİLTRE!$C2468,'SKT LİSTESİ'!$F:$S,8,0)),"")</f>
        <v/>
      </c>
      <c r="H2468" s="131" t="str">
        <f ca="1">IF(E2468="","",IF($C2468="","",VLOOKUP(FİLTRE!$C2468,'SKT LİSTESİ'!$F:$S,9,0)))</f>
        <v/>
      </c>
      <c r="I2468" s="132" t="str">
        <f ca="1">IFERROR(IF($C2468="","",VLOOKUP(FİLTRE!$C2468,'SKT LİSTESİ'!$F:$S,10,0)),"")</f>
        <v/>
      </c>
      <c r="J2468" s="133" t="str">
        <f ca="1">IFERROR(IF($C2468="","",VLOOKUP(FİLTRE!$C2468,'SKT LİSTESİ'!$F:$S,11,0)),"")</f>
        <v/>
      </c>
      <c r="K2468" s="134" t="str">
        <f ca="1">IFERROR(IF($C2468="","",VLOOKUP(FİLTRE!$C2468,'SKT LİSTESİ'!$F:$S,12,0)),"")</f>
        <v/>
      </c>
      <c r="L2468" s="134" t="str">
        <f ca="1">IFERROR(IF($C2468="","",VLOOKUP(FİLTRE!$C2468,'SKT LİSTESİ'!$F:$S,13,0)),"")</f>
        <v/>
      </c>
      <c r="M2468" s="135" t="str">
        <f ca="1">IFERROR(IF($C2468="","",VLOOKUP(FİLTRE!$C2468,'SKT LİSTESİ'!$F:$AJ,14,0)),"")</f>
        <v/>
      </c>
      <c r="N2468" s="31" t="str">
        <f ca="1">IFERROR(IF($C2468="","",VLOOKUP(FİLTRE!$C2468,'SKT LİSTESİ'!$F:$AJ,22,0)),"")</f>
        <v/>
      </c>
      <c r="O2468" s="136" t="str">
        <f ca="1">IFERROR(IF($C2468="","",VLOOKUP(FİLTRE!$C2468,'SKT LİSTESİ'!$F:$AJ,23,0)),"")</f>
        <v/>
      </c>
      <c r="P2468" s="31"/>
      <c r="Q2468" s="31"/>
      <c r="R2468" s="137" t="str">
        <f ca="1">(IFERROR(IF($C2468="","",VLOOKUP(FİLTRE!$C2468,'SKT LİSTESİ'!$F:$AJ,15,0)),""))</f>
        <v/>
      </c>
      <c r="S2468" s="138" t="str">
        <f ca="1">IFERROR(IF($C2468="","",VLOOKUP(FİLTRE!$C2468,'SKT LİSTESİ'!$F:$AJ,16,0)),"")</f>
        <v/>
      </c>
      <c r="AF2468" s="179" t="str">
        <f t="shared" ca="1" si="154"/>
        <v/>
      </c>
      <c r="AG2468" s="179">
        <f t="shared" ca="1" si="155"/>
        <v>0</v>
      </c>
      <c r="AH2468" s="179">
        <f t="shared" ca="1" si="156"/>
        <v>0</v>
      </c>
    </row>
    <row r="2469" spans="2:34" ht="15.75" x14ac:dyDescent="0.25">
      <c r="B2469">
        <f t="shared" ca="1" si="153"/>
        <v>2457</v>
      </c>
      <c r="C2469" t="str">
        <f ca="1">IFERROR(VLOOKUP(B2469,'SKT LİSTESİ'!F:F,1,0),"")</f>
        <v/>
      </c>
      <c r="E2469" s="128" t="str">
        <f ca="1">IFERROR(IF($C2469="","",VLOOKUP(FİLTRE!$C2469,'SKT LİSTESİ'!$F:$S,5,0)),"")</f>
        <v/>
      </c>
      <c r="F2469" s="129" t="str">
        <f ca="1">IFERROR(IF($C2469="","",VLOOKUP(FİLTRE!$C2469,'SKT LİSTESİ'!$F:$S,7,0)),"")</f>
        <v/>
      </c>
      <c r="G2469" s="130" t="str">
        <f ca="1">IFERROR(IF($C2469="","",VLOOKUP(FİLTRE!$C2469,'SKT LİSTESİ'!$F:$S,8,0)),"")</f>
        <v/>
      </c>
      <c r="H2469" s="131" t="str">
        <f ca="1">IF(E2469="","",IF($C2469="","",VLOOKUP(FİLTRE!$C2469,'SKT LİSTESİ'!$F:$S,9,0)))</f>
        <v/>
      </c>
      <c r="I2469" s="132" t="str">
        <f ca="1">IFERROR(IF($C2469="","",VLOOKUP(FİLTRE!$C2469,'SKT LİSTESİ'!$F:$S,10,0)),"")</f>
        <v/>
      </c>
      <c r="J2469" s="133" t="str">
        <f ca="1">IFERROR(IF($C2469="","",VLOOKUP(FİLTRE!$C2469,'SKT LİSTESİ'!$F:$S,11,0)),"")</f>
        <v/>
      </c>
      <c r="K2469" s="134" t="str">
        <f ca="1">IFERROR(IF($C2469="","",VLOOKUP(FİLTRE!$C2469,'SKT LİSTESİ'!$F:$S,12,0)),"")</f>
        <v/>
      </c>
      <c r="L2469" s="134" t="str">
        <f ca="1">IFERROR(IF($C2469="","",VLOOKUP(FİLTRE!$C2469,'SKT LİSTESİ'!$F:$S,13,0)),"")</f>
        <v/>
      </c>
      <c r="M2469" s="135" t="str">
        <f ca="1">IFERROR(IF($C2469="","",VLOOKUP(FİLTRE!$C2469,'SKT LİSTESİ'!$F:$AJ,14,0)),"")</f>
        <v/>
      </c>
      <c r="N2469" s="31" t="str">
        <f ca="1">IFERROR(IF($C2469="","",VLOOKUP(FİLTRE!$C2469,'SKT LİSTESİ'!$F:$AJ,22,0)),"")</f>
        <v/>
      </c>
      <c r="O2469" s="136" t="str">
        <f ca="1">IFERROR(IF($C2469="","",VLOOKUP(FİLTRE!$C2469,'SKT LİSTESİ'!$F:$AJ,23,0)),"")</f>
        <v/>
      </c>
      <c r="P2469" s="31"/>
      <c r="Q2469" s="31"/>
      <c r="R2469" s="137" t="str">
        <f ca="1">(IFERROR(IF($C2469="","",VLOOKUP(FİLTRE!$C2469,'SKT LİSTESİ'!$F:$AJ,15,0)),""))</f>
        <v/>
      </c>
      <c r="S2469" s="138" t="str">
        <f ca="1">IFERROR(IF($C2469="","",VLOOKUP(FİLTRE!$C2469,'SKT LİSTESİ'!$F:$AJ,16,0)),"")</f>
        <v/>
      </c>
      <c r="AF2469" s="179" t="str">
        <f t="shared" ca="1" si="154"/>
        <v/>
      </c>
      <c r="AG2469" s="179">
        <f t="shared" ca="1" si="155"/>
        <v>0</v>
      </c>
      <c r="AH2469" s="179">
        <f t="shared" ca="1" si="156"/>
        <v>0</v>
      </c>
    </row>
    <row r="2470" spans="2:34" ht="15.75" x14ac:dyDescent="0.25">
      <c r="B2470">
        <f t="shared" ca="1" si="153"/>
        <v>2458</v>
      </c>
      <c r="C2470" t="str">
        <f ca="1">IFERROR(VLOOKUP(B2470,'SKT LİSTESİ'!F:F,1,0),"")</f>
        <v/>
      </c>
      <c r="E2470" s="128" t="str">
        <f ca="1">IFERROR(IF($C2470="","",VLOOKUP(FİLTRE!$C2470,'SKT LİSTESİ'!$F:$S,5,0)),"")</f>
        <v/>
      </c>
      <c r="F2470" s="129" t="str">
        <f ca="1">IFERROR(IF($C2470="","",VLOOKUP(FİLTRE!$C2470,'SKT LİSTESİ'!$F:$S,7,0)),"")</f>
        <v/>
      </c>
      <c r="G2470" s="130" t="str">
        <f ca="1">IFERROR(IF($C2470="","",VLOOKUP(FİLTRE!$C2470,'SKT LİSTESİ'!$F:$S,8,0)),"")</f>
        <v/>
      </c>
      <c r="H2470" s="131" t="str">
        <f ca="1">IF(E2470="","",IF($C2470="","",VLOOKUP(FİLTRE!$C2470,'SKT LİSTESİ'!$F:$S,9,0)))</f>
        <v/>
      </c>
      <c r="I2470" s="132" t="str">
        <f ca="1">IFERROR(IF($C2470="","",VLOOKUP(FİLTRE!$C2470,'SKT LİSTESİ'!$F:$S,10,0)),"")</f>
        <v/>
      </c>
      <c r="J2470" s="133" t="str">
        <f ca="1">IFERROR(IF($C2470="","",VLOOKUP(FİLTRE!$C2470,'SKT LİSTESİ'!$F:$S,11,0)),"")</f>
        <v/>
      </c>
      <c r="K2470" s="134" t="str">
        <f ca="1">IFERROR(IF($C2470="","",VLOOKUP(FİLTRE!$C2470,'SKT LİSTESİ'!$F:$S,12,0)),"")</f>
        <v/>
      </c>
      <c r="L2470" s="134" t="str">
        <f ca="1">IFERROR(IF($C2470="","",VLOOKUP(FİLTRE!$C2470,'SKT LİSTESİ'!$F:$S,13,0)),"")</f>
        <v/>
      </c>
      <c r="M2470" s="135" t="str">
        <f ca="1">IFERROR(IF($C2470="","",VLOOKUP(FİLTRE!$C2470,'SKT LİSTESİ'!$F:$AJ,14,0)),"")</f>
        <v/>
      </c>
      <c r="N2470" s="31" t="str">
        <f ca="1">IFERROR(IF($C2470="","",VLOOKUP(FİLTRE!$C2470,'SKT LİSTESİ'!$F:$AJ,22,0)),"")</f>
        <v/>
      </c>
      <c r="O2470" s="136" t="str">
        <f ca="1">IFERROR(IF($C2470="","",VLOOKUP(FİLTRE!$C2470,'SKT LİSTESİ'!$F:$AJ,23,0)),"")</f>
        <v/>
      </c>
      <c r="P2470" s="31"/>
      <c r="Q2470" s="31"/>
      <c r="R2470" s="137" t="str">
        <f ca="1">(IFERROR(IF($C2470="","",VLOOKUP(FİLTRE!$C2470,'SKT LİSTESİ'!$F:$AJ,15,0)),""))</f>
        <v/>
      </c>
      <c r="S2470" s="138" t="str">
        <f ca="1">IFERROR(IF($C2470="","",VLOOKUP(FİLTRE!$C2470,'SKT LİSTESİ'!$F:$AJ,16,0)),"")</f>
        <v/>
      </c>
      <c r="AF2470" s="179" t="str">
        <f t="shared" ca="1" si="154"/>
        <v/>
      </c>
      <c r="AG2470" s="179">
        <f t="shared" ca="1" si="155"/>
        <v>0</v>
      </c>
      <c r="AH2470" s="179">
        <f t="shared" ca="1" si="156"/>
        <v>0</v>
      </c>
    </row>
    <row r="2471" spans="2:34" ht="15.75" x14ac:dyDescent="0.25">
      <c r="B2471">
        <f t="shared" ca="1" si="153"/>
        <v>2459</v>
      </c>
      <c r="C2471" t="str">
        <f ca="1">IFERROR(VLOOKUP(B2471,'SKT LİSTESİ'!F:F,1,0),"")</f>
        <v/>
      </c>
      <c r="E2471" s="128" t="str">
        <f ca="1">IFERROR(IF($C2471="","",VLOOKUP(FİLTRE!$C2471,'SKT LİSTESİ'!$F:$S,5,0)),"")</f>
        <v/>
      </c>
      <c r="F2471" s="129" t="str">
        <f ca="1">IFERROR(IF($C2471="","",VLOOKUP(FİLTRE!$C2471,'SKT LİSTESİ'!$F:$S,7,0)),"")</f>
        <v/>
      </c>
      <c r="G2471" s="130" t="str">
        <f ca="1">IFERROR(IF($C2471="","",VLOOKUP(FİLTRE!$C2471,'SKT LİSTESİ'!$F:$S,8,0)),"")</f>
        <v/>
      </c>
      <c r="H2471" s="131" t="str">
        <f ca="1">IF(E2471="","",IF($C2471="","",VLOOKUP(FİLTRE!$C2471,'SKT LİSTESİ'!$F:$S,9,0)))</f>
        <v/>
      </c>
      <c r="I2471" s="132" t="str">
        <f ca="1">IFERROR(IF($C2471="","",VLOOKUP(FİLTRE!$C2471,'SKT LİSTESİ'!$F:$S,10,0)),"")</f>
        <v/>
      </c>
      <c r="J2471" s="133" t="str">
        <f ca="1">IFERROR(IF($C2471="","",VLOOKUP(FİLTRE!$C2471,'SKT LİSTESİ'!$F:$S,11,0)),"")</f>
        <v/>
      </c>
      <c r="K2471" s="134" t="str">
        <f ca="1">IFERROR(IF($C2471="","",VLOOKUP(FİLTRE!$C2471,'SKT LİSTESİ'!$F:$S,12,0)),"")</f>
        <v/>
      </c>
      <c r="L2471" s="134" t="str">
        <f ca="1">IFERROR(IF($C2471="","",VLOOKUP(FİLTRE!$C2471,'SKT LİSTESİ'!$F:$S,13,0)),"")</f>
        <v/>
      </c>
      <c r="M2471" s="135" t="str">
        <f ca="1">IFERROR(IF($C2471="","",VLOOKUP(FİLTRE!$C2471,'SKT LİSTESİ'!$F:$AJ,14,0)),"")</f>
        <v/>
      </c>
      <c r="N2471" s="31" t="str">
        <f ca="1">IFERROR(IF($C2471="","",VLOOKUP(FİLTRE!$C2471,'SKT LİSTESİ'!$F:$AJ,22,0)),"")</f>
        <v/>
      </c>
      <c r="O2471" s="136" t="str">
        <f ca="1">IFERROR(IF($C2471="","",VLOOKUP(FİLTRE!$C2471,'SKT LİSTESİ'!$F:$AJ,23,0)),"")</f>
        <v/>
      </c>
      <c r="P2471" s="31"/>
      <c r="Q2471" s="31"/>
      <c r="R2471" s="137" t="str">
        <f ca="1">(IFERROR(IF($C2471="","",VLOOKUP(FİLTRE!$C2471,'SKT LİSTESİ'!$F:$AJ,15,0)),""))</f>
        <v/>
      </c>
      <c r="S2471" s="138" t="str">
        <f ca="1">IFERROR(IF($C2471="","",VLOOKUP(FİLTRE!$C2471,'SKT LİSTESİ'!$F:$AJ,16,0)),"")</f>
        <v/>
      </c>
      <c r="AF2471" s="179" t="str">
        <f t="shared" ca="1" si="154"/>
        <v/>
      </c>
      <c r="AG2471" s="179">
        <f t="shared" ca="1" si="155"/>
        <v>0</v>
      </c>
      <c r="AH2471" s="179">
        <f t="shared" ca="1" si="156"/>
        <v>0</v>
      </c>
    </row>
    <row r="2472" spans="2:34" ht="15.75" x14ac:dyDescent="0.25">
      <c r="B2472">
        <f t="shared" ca="1" si="153"/>
        <v>2460</v>
      </c>
      <c r="C2472" t="str">
        <f ca="1">IFERROR(VLOOKUP(B2472,'SKT LİSTESİ'!F:F,1,0),"")</f>
        <v/>
      </c>
      <c r="E2472" s="128" t="str">
        <f ca="1">IFERROR(IF($C2472="","",VLOOKUP(FİLTRE!$C2472,'SKT LİSTESİ'!$F:$S,5,0)),"")</f>
        <v/>
      </c>
      <c r="F2472" s="129" t="str">
        <f ca="1">IFERROR(IF($C2472="","",VLOOKUP(FİLTRE!$C2472,'SKT LİSTESİ'!$F:$S,7,0)),"")</f>
        <v/>
      </c>
      <c r="G2472" s="130" t="str">
        <f ca="1">IFERROR(IF($C2472="","",VLOOKUP(FİLTRE!$C2472,'SKT LİSTESİ'!$F:$S,8,0)),"")</f>
        <v/>
      </c>
      <c r="H2472" s="131" t="str">
        <f ca="1">IF(E2472="","",IF($C2472="","",VLOOKUP(FİLTRE!$C2472,'SKT LİSTESİ'!$F:$S,9,0)))</f>
        <v/>
      </c>
      <c r="I2472" s="132" t="str">
        <f ca="1">IFERROR(IF($C2472="","",VLOOKUP(FİLTRE!$C2472,'SKT LİSTESİ'!$F:$S,10,0)),"")</f>
        <v/>
      </c>
      <c r="J2472" s="133" t="str">
        <f ca="1">IFERROR(IF($C2472="","",VLOOKUP(FİLTRE!$C2472,'SKT LİSTESİ'!$F:$S,11,0)),"")</f>
        <v/>
      </c>
      <c r="K2472" s="134" t="str">
        <f ca="1">IFERROR(IF($C2472="","",VLOOKUP(FİLTRE!$C2472,'SKT LİSTESİ'!$F:$S,12,0)),"")</f>
        <v/>
      </c>
      <c r="L2472" s="134" t="str">
        <f ca="1">IFERROR(IF($C2472="","",VLOOKUP(FİLTRE!$C2472,'SKT LİSTESİ'!$F:$S,13,0)),"")</f>
        <v/>
      </c>
      <c r="M2472" s="135" t="str">
        <f ca="1">IFERROR(IF($C2472="","",VLOOKUP(FİLTRE!$C2472,'SKT LİSTESİ'!$F:$AJ,14,0)),"")</f>
        <v/>
      </c>
      <c r="N2472" s="31" t="str">
        <f ca="1">IFERROR(IF($C2472="","",VLOOKUP(FİLTRE!$C2472,'SKT LİSTESİ'!$F:$AJ,22,0)),"")</f>
        <v/>
      </c>
      <c r="O2472" s="136" t="str">
        <f ca="1">IFERROR(IF($C2472="","",VLOOKUP(FİLTRE!$C2472,'SKT LİSTESİ'!$F:$AJ,23,0)),"")</f>
        <v/>
      </c>
      <c r="P2472" s="31"/>
      <c r="Q2472" s="31"/>
      <c r="R2472" s="137" t="str">
        <f ca="1">(IFERROR(IF($C2472="","",VLOOKUP(FİLTRE!$C2472,'SKT LİSTESİ'!$F:$AJ,15,0)),""))</f>
        <v/>
      </c>
      <c r="S2472" s="138" t="str">
        <f ca="1">IFERROR(IF($C2472="","",VLOOKUP(FİLTRE!$C2472,'SKT LİSTESİ'!$F:$AJ,16,0)),"")</f>
        <v/>
      </c>
      <c r="AF2472" s="179" t="str">
        <f t="shared" ca="1" si="154"/>
        <v/>
      </c>
      <c r="AG2472" s="179">
        <f t="shared" ca="1" si="155"/>
        <v>0</v>
      </c>
      <c r="AH2472" s="179">
        <f t="shared" ca="1" si="156"/>
        <v>0</v>
      </c>
    </row>
    <row r="2473" spans="2:34" ht="15.75" x14ac:dyDescent="0.25">
      <c r="B2473">
        <f t="shared" ca="1" si="153"/>
        <v>2461</v>
      </c>
      <c r="C2473" t="str">
        <f ca="1">IFERROR(VLOOKUP(B2473,'SKT LİSTESİ'!F:F,1,0),"")</f>
        <v/>
      </c>
      <c r="E2473" s="128" t="str">
        <f ca="1">IFERROR(IF($C2473="","",VLOOKUP(FİLTRE!$C2473,'SKT LİSTESİ'!$F:$S,5,0)),"")</f>
        <v/>
      </c>
      <c r="F2473" s="129" t="str">
        <f ca="1">IFERROR(IF($C2473="","",VLOOKUP(FİLTRE!$C2473,'SKT LİSTESİ'!$F:$S,7,0)),"")</f>
        <v/>
      </c>
      <c r="G2473" s="130" t="str">
        <f ca="1">IFERROR(IF($C2473="","",VLOOKUP(FİLTRE!$C2473,'SKT LİSTESİ'!$F:$S,8,0)),"")</f>
        <v/>
      </c>
      <c r="H2473" s="131" t="str">
        <f ca="1">IF(E2473="","",IF($C2473="","",VLOOKUP(FİLTRE!$C2473,'SKT LİSTESİ'!$F:$S,9,0)))</f>
        <v/>
      </c>
      <c r="I2473" s="132" t="str">
        <f ca="1">IFERROR(IF($C2473="","",VLOOKUP(FİLTRE!$C2473,'SKT LİSTESİ'!$F:$S,10,0)),"")</f>
        <v/>
      </c>
      <c r="J2473" s="133" t="str">
        <f ca="1">IFERROR(IF($C2473="","",VLOOKUP(FİLTRE!$C2473,'SKT LİSTESİ'!$F:$S,11,0)),"")</f>
        <v/>
      </c>
      <c r="K2473" s="134" t="str">
        <f ca="1">IFERROR(IF($C2473="","",VLOOKUP(FİLTRE!$C2473,'SKT LİSTESİ'!$F:$S,12,0)),"")</f>
        <v/>
      </c>
      <c r="L2473" s="134" t="str">
        <f ca="1">IFERROR(IF($C2473="","",VLOOKUP(FİLTRE!$C2473,'SKT LİSTESİ'!$F:$S,13,0)),"")</f>
        <v/>
      </c>
      <c r="M2473" s="135" t="str">
        <f ca="1">IFERROR(IF($C2473="","",VLOOKUP(FİLTRE!$C2473,'SKT LİSTESİ'!$F:$AJ,14,0)),"")</f>
        <v/>
      </c>
      <c r="N2473" s="31" t="str">
        <f ca="1">IFERROR(IF($C2473="","",VLOOKUP(FİLTRE!$C2473,'SKT LİSTESİ'!$F:$AJ,22,0)),"")</f>
        <v/>
      </c>
      <c r="O2473" s="136" t="str">
        <f ca="1">IFERROR(IF($C2473="","",VLOOKUP(FİLTRE!$C2473,'SKT LİSTESİ'!$F:$AJ,23,0)),"")</f>
        <v/>
      </c>
      <c r="P2473" s="31"/>
      <c r="Q2473" s="31"/>
      <c r="R2473" s="137" t="str">
        <f ca="1">(IFERROR(IF($C2473="","",VLOOKUP(FİLTRE!$C2473,'SKT LİSTESİ'!$F:$AJ,15,0)),""))</f>
        <v/>
      </c>
      <c r="S2473" s="138" t="str">
        <f ca="1">IFERROR(IF($C2473="","",VLOOKUP(FİLTRE!$C2473,'SKT LİSTESİ'!$F:$AJ,16,0)),"")</f>
        <v/>
      </c>
      <c r="AF2473" s="179" t="str">
        <f t="shared" ca="1" si="154"/>
        <v/>
      </c>
      <c r="AG2473" s="179">
        <f t="shared" ca="1" si="155"/>
        <v>0</v>
      </c>
      <c r="AH2473" s="179">
        <f t="shared" ca="1" si="156"/>
        <v>0</v>
      </c>
    </row>
    <row r="2474" spans="2:34" ht="15.75" x14ac:dyDescent="0.25">
      <c r="B2474">
        <f t="shared" ca="1" si="153"/>
        <v>2462</v>
      </c>
      <c r="C2474" t="str">
        <f ca="1">IFERROR(VLOOKUP(B2474,'SKT LİSTESİ'!F:F,1,0),"")</f>
        <v/>
      </c>
      <c r="E2474" s="128" t="str">
        <f ca="1">IFERROR(IF($C2474="","",VLOOKUP(FİLTRE!$C2474,'SKT LİSTESİ'!$F:$S,5,0)),"")</f>
        <v/>
      </c>
      <c r="F2474" s="129" t="str">
        <f ca="1">IFERROR(IF($C2474="","",VLOOKUP(FİLTRE!$C2474,'SKT LİSTESİ'!$F:$S,7,0)),"")</f>
        <v/>
      </c>
      <c r="G2474" s="130" t="str">
        <f ca="1">IFERROR(IF($C2474="","",VLOOKUP(FİLTRE!$C2474,'SKT LİSTESİ'!$F:$S,8,0)),"")</f>
        <v/>
      </c>
      <c r="H2474" s="131" t="str">
        <f ca="1">IF(E2474="","",IF($C2474="","",VLOOKUP(FİLTRE!$C2474,'SKT LİSTESİ'!$F:$S,9,0)))</f>
        <v/>
      </c>
      <c r="I2474" s="132" t="str">
        <f ca="1">IFERROR(IF($C2474="","",VLOOKUP(FİLTRE!$C2474,'SKT LİSTESİ'!$F:$S,10,0)),"")</f>
        <v/>
      </c>
      <c r="J2474" s="133" t="str">
        <f ca="1">IFERROR(IF($C2474="","",VLOOKUP(FİLTRE!$C2474,'SKT LİSTESİ'!$F:$S,11,0)),"")</f>
        <v/>
      </c>
      <c r="K2474" s="134" t="str">
        <f ca="1">IFERROR(IF($C2474="","",VLOOKUP(FİLTRE!$C2474,'SKT LİSTESİ'!$F:$S,12,0)),"")</f>
        <v/>
      </c>
      <c r="L2474" s="134" t="str">
        <f ca="1">IFERROR(IF($C2474="","",VLOOKUP(FİLTRE!$C2474,'SKT LİSTESİ'!$F:$S,13,0)),"")</f>
        <v/>
      </c>
      <c r="M2474" s="135" t="str">
        <f ca="1">IFERROR(IF($C2474="","",VLOOKUP(FİLTRE!$C2474,'SKT LİSTESİ'!$F:$AJ,14,0)),"")</f>
        <v/>
      </c>
      <c r="N2474" s="31" t="str">
        <f ca="1">IFERROR(IF($C2474="","",VLOOKUP(FİLTRE!$C2474,'SKT LİSTESİ'!$F:$AJ,22,0)),"")</f>
        <v/>
      </c>
      <c r="O2474" s="136" t="str">
        <f ca="1">IFERROR(IF($C2474="","",VLOOKUP(FİLTRE!$C2474,'SKT LİSTESİ'!$F:$AJ,23,0)),"")</f>
        <v/>
      </c>
      <c r="P2474" s="31"/>
      <c r="Q2474" s="31"/>
      <c r="R2474" s="137" t="str">
        <f ca="1">(IFERROR(IF($C2474="","",VLOOKUP(FİLTRE!$C2474,'SKT LİSTESİ'!$F:$AJ,15,0)),""))</f>
        <v/>
      </c>
      <c r="S2474" s="138" t="str">
        <f ca="1">IFERROR(IF($C2474="","",VLOOKUP(FİLTRE!$C2474,'SKT LİSTESİ'!$F:$AJ,16,0)),"")</f>
        <v/>
      </c>
      <c r="AF2474" s="179" t="str">
        <f t="shared" ca="1" si="154"/>
        <v/>
      </c>
      <c r="AG2474" s="179">
        <f t="shared" ca="1" si="155"/>
        <v>0</v>
      </c>
      <c r="AH2474" s="179">
        <f t="shared" ca="1" si="156"/>
        <v>0</v>
      </c>
    </row>
    <row r="2475" spans="2:34" ht="15.75" x14ac:dyDescent="0.25">
      <c r="B2475">
        <f t="shared" ca="1" si="153"/>
        <v>2463</v>
      </c>
      <c r="C2475" t="str">
        <f ca="1">IFERROR(VLOOKUP(B2475,'SKT LİSTESİ'!F:F,1,0),"")</f>
        <v/>
      </c>
      <c r="E2475" s="128" t="str">
        <f ca="1">IFERROR(IF($C2475="","",VLOOKUP(FİLTRE!$C2475,'SKT LİSTESİ'!$F:$S,5,0)),"")</f>
        <v/>
      </c>
      <c r="F2475" s="129" t="str">
        <f ca="1">IFERROR(IF($C2475="","",VLOOKUP(FİLTRE!$C2475,'SKT LİSTESİ'!$F:$S,7,0)),"")</f>
        <v/>
      </c>
      <c r="G2475" s="130" t="str">
        <f ca="1">IFERROR(IF($C2475="","",VLOOKUP(FİLTRE!$C2475,'SKT LİSTESİ'!$F:$S,8,0)),"")</f>
        <v/>
      </c>
      <c r="H2475" s="131" t="str">
        <f ca="1">IF(E2475="","",IF($C2475="","",VLOOKUP(FİLTRE!$C2475,'SKT LİSTESİ'!$F:$S,9,0)))</f>
        <v/>
      </c>
      <c r="I2475" s="132" t="str">
        <f ca="1">IFERROR(IF($C2475="","",VLOOKUP(FİLTRE!$C2475,'SKT LİSTESİ'!$F:$S,10,0)),"")</f>
        <v/>
      </c>
      <c r="J2475" s="133" t="str">
        <f ca="1">IFERROR(IF($C2475="","",VLOOKUP(FİLTRE!$C2475,'SKT LİSTESİ'!$F:$S,11,0)),"")</f>
        <v/>
      </c>
      <c r="K2475" s="134" t="str">
        <f ca="1">IFERROR(IF($C2475="","",VLOOKUP(FİLTRE!$C2475,'SKT LİSTESİ'!$F:$S,12,0)),"")</f>
        <v/>
      </c>
      <c r="L2475" s="134" t="str">
        <f ca="1">IFERROR(IF($C2475="","",VLOOKUP(FİLTRE!$C2475,'SKT LİSTESİ'!$F:$S,13,0)),"")</f>
        <v/>
      </c>
      <c r="M2475" s="135" t="str">
        <f ca="1">IFERROR(IF($C2475="","",VLOOKUP(FİLTRE!$C2475,'SKT LİSTESİ'!$F:$AJ,14,0)),"")</f>
        <v/>
      </c>
      <c r="N2475" s="31" t="str">
        <f ca="1">IFERROR(IF($C2475="","",VLOOKUP(FİLTRE!$C2475,'SKT LİSTESİ'!$F:$AJ,22,0)),"")</f>
        <v/>
      </c>
      <c r="O2475" s="136" t="str">
        <f ca="1">IFERROR(IF($C2475="","",VLOOKUP(FİLTRE!$C2475,'SKT LİSTESİ'!$F:$AJ,23,0)),"")</f>
        <v/>
      </c>
      <c r="P2475" s="31"/>
      <c r="Q2475" s="31"/>
      <c r="R2475" s="137" t="str">
        <f ca="1">(IFERROR(IF($C2475="","",VLOOKUP(FİLTRE!$C2475,'SKT LİSTESİ'!$F:$AJ,15,0)),""))</f>
        <v/>
      </c>
      <c r="S2475" s="138" t="str">
        <f ca="1">IFERROR(IF($C2475="","",VLOOKUP(FİLTRE!$C2475,'SKT LİSTESİ'!$F:$AJ,16,0)),"")</f>
        <v/>
      </c>
      <c r="AF2475" s="179" t="str">
        <f t="shared" ca="1" si="154"/>
        <v/>
      </c>
      <c r="AG2475" s="179">
        <f t="shared" ca="1" si="155"/>
        <v>0</v>
      </c>
      <c r="AH2475" s="179">
        <f t="shared" ca="1" si="156"/>
        <v>0</v>
      </c>
    </row>
    <row r="2476" spans="2:34" ht="15.75" x14ac:dyDescent="0.25">
      <c r="B2476">
        <f t="shared" ca="1" si="153"/>
        <v>2464</v>
      </c>
      <c r="C2476" t="str">
        <f ca="1">IFERROR(VLOOKUP(B2476,'SKT LİSTESİ'!F:F,1,0),"")</f>
        <v/>
      </c>
      <c r="E2476" s="128" t="str">
        <f ca="1">IFERROR(IF($C2476="","",VLOOKUP(FİLTRE!$C2476,'SKT LİSTESİ'!$F:$S,5,0)),"")</f>
        <v/>
      </c>
      <c r="F2476" s="129" t="str">
        <f ca="1">IFERROR(IF($C2476="","",VLOOKUP(FİLTRE!$C2476,'SKT LİSTESİ'!$F:$S,7,0)),"")</f>
        <v/>
      </c>
      <c r="G2476" s="130" t="str">
        <f ca="1">IFERROR(IF($C2476="","",VLOOKUP(FİLTRE!$C2476,'SKT LİSTESİ'!$F:$S,8,0)),"")</f>
        <v/>
      </c>
      <c r="H2476" s="131" t="str">
        <f ca="1">IF(E2476="","",IF($C2476="","",VLOOKUP(FİLTRE!$C2476,'SKT LİSTESİ'!$F:$S,9,0)))</f>
        <v/>
      </c>
      <c r="I2476" s="132" t="str">
        <f ca="1">IFERROR(IF($C2476="","",VLOOKUP(FİLTRE!$C2476,'SKT LİSTESİ'!$F:$S,10,0)),"")</f>
        <v/>
      </c>
      <c r="J2476" s="133" t="str">
        <f ca="1">IFERROR(IF($C2476="","",VLOOKUP(FİLTRE!$C2476,'SKT LİSTESİ'!$F:$S,11,0)),"")</f>
        <v/>
      </c>
      <c r="K2476" s="134" t="str">
        <f ca="1">IFERROR(IF($C2476="","",VLOOKUP(FİLTRE!$C2476,'SKT LİSTESİ'!$F:$S,12,0)),"")</f>
        <v/>
      </c>
      <c r="L2476" s="134" t="str">
        <f ca="1">IFERROR(IF($C2476="","",VLOOKUP(FİLTRE!$C2476,'SKT LİSTESİ'!$F:$S,13,0)),"")</f>
        <v/>
      </c>
      <c r="M2476" s="135" t="str">
        <f ca="1">IFERROR(IF($C2476="","",VLOOKUP(FİLTRE!$C2476,'SKT LİSTESİ'!$F:$AJ,14,0)),"")</f>
        <v/>
      </c>
      <c r="N2476" s="31" t="str">
        <f ca="1">IFERROR(IF($C2476="","",VLOOKUP(FİLTRE!$C2476,'SKT LİSTESİ'!$F:$AJ,22,0)),"")</f>
        <v/>
      </c>
      <c r="O2476" s="136" t="str">
        <f ca="1">IFERROR(IF($C2476="","",VLOOKUP(FİLTRE!$C2476,'SKT LİSTESİ'!$F:$AJ,23,0)),"")</f>
        <v/>
      </c>
      <c r="P2476" s="31"/>
      <c r="Q2476" s="31"/>
      <c r="R2476" s="137" t="str">
        <f ca="1">(IFERROR(IF($C2476="","",VLOOKUP(FİLTRE!$C2476,'SKT LİSTESİ'!$F:$AJ,15,0)),""))</f>
        <v/>
      </c>
      <c r="S2476" s="138" t="str">
        <f ca="1">IFERROR(IF($C2476="","",VLOOKUP(FİLTRE!$C2476,'SKT LİSTESİ'!$F:$AJ,16,0)),"")</f>
        <v/>
      </c>
      <c r="AF2476" s="179" t="str">
        <f t="shared" ca="1" si="154"/>
        <v/>
      </c>
      <c r="AG2476" s="179">
        <f t="shared" ca="1" si="155"/>
        <v>0</v>
      </c>
      <c r="AH2476" s="179">
        <f t="shared" ca="1" si="156"/>
        <v>0</v>
      </c>
    </row>
    <row r="2477" spans="2:34" ht="15.75" x14ac:dyDescent="0.25">
      <c r="B2477">
        <f t="shared" ca="1" si="153"/>
        <v>2465</v>
      </c>
      <c r="C2477" t="str">
        <f ca="1">IFERROR(VLOOKUP(B2477,'SKT LİSTESİ'!F:F,1,0),"")</f>
        <v/>
      </c>
      <c r="E2477" s="128" t="str">
        <f ca="1">IFERROR(IF($C2477="","",VLOOKUP(FİLTRE!$C2477,'SKT LİSTESİ'!$F:$S,5,0)),"")</f>
        <v/>
      </c>
      <c r="F2477" s="129" t="str">
        <f ca="1">IFERROR(IF($C2477="","",VLOOKUP(FİLTRE!$C2477,'SKT LİSTESİ'!$F:$S,7,0)),"")</f>
        <v/>
      </c>
      <c r="G2477" s="130" t="str">
        <f ca="1">IFERROR(IF($C2477="","",VLOOKUP(FİLTRE!$C2477,'SKT LİSTESİ'!$F:$S,8,0)),"")</f>
        <v/>
      </c>
      <c r="H2477" s="131" t="str">
        <f ca="1">IF(E2477="","",IF($C2477="","",VLOOKUP(FİLTRE!$C2477,'SKT LİSTESİ'!$F:$S,9,0)))</f>
        <v/>
      </c>
      <c r="I2477" s="132" t="str">
        <f ca="1">IFERROR(IF($C2477="","",VLOOKUP(FİLTRE!$C2477,'SKT LİSTESİ'!$F:$S,10,0)),"")</f>
        <v/>
      </c>
      <c r="J2477" s="133" t="str">
        <f ca="1">IFERROR(IF($C2477="","",VLOOKUP(FİLTRE!$C2477,'SKT LİSTESİ'!$F:$S,11,0)),"")</f>
        <v/>
      </c>
      <c r="K2477" s="134" t="str">
        <f ca="1">IFERROR(IF($C2477="","",VLOOKUP(FİLTRE!$C2477,'SKT LİSTESİ'!$F:$S,12,0)),"")</f>
        <v/>
      </c>
      <c r="L2477" s="134" t="str">
        <f ca="1">IFERROR(IF($C2477="","",VLOOKUP(FİLTRE!$C2477,'SKT LİSTESİ'!$F:$S,13,0)),"")</f>
        <v/>
      </c>
      <c r="M2477" s="135" t="str">
        <f ca="1">IFERROR(IF($C2477="","",VLOOKUP(FİLTRE!$C2477,'SKT LİSTESİ'!$F:$AJ,14,0)),"")</f>
        <v/>
      </c>
      <c r="N2477" s="31" t="str">
        <f ca="1">IFERROR(IF($C2477="","",VLOOKUP(FİLTRE!$C2477,'SKT LİSTESİ'!$F:$AJ,22,0)),"")</f>
        <v/>
      </c>
      <c r="O2477" s="136" t="str">
        <f ca="1">IFERROR(IF($C2477="","",VLOOKUP(FİLTRE!$C2477,'SKT LİSTESİ'!$F:$AJ,23,0)),"")</f>
        <v/>
      </c>
      <c r="P2477" s="31"/>
      <c r="Q2477" s="31"/>
      <c r="R2477" s="137" t="str">
        <f ca="1">(IFERROR(IF($C2477="","",VLOOKUP(FİLTRE!$C2477,'SKT LİSTESİ'!$F:$AJ,15,0)),""))</f>
        <v/>
      </c>
      <c r="S2477" s="138" t="str">
        <f ca="1">IFERROR(IF($C2477="","",VLOOKUP(FİLTRE!$C2477,'SKT LİSTESİ'!$F:$AJ,16,0)),"")</f>
        <v/>
      </c>
      <c r="AF2477" s="179" t="str">
        <f t="shared" ca="1" si="154"/>
        <v/>
      </c>
      <c r="AG2477" s="179">
        <f t="shared" ca="1" si="155"/>
        <v>0</v>
      </c>
      <c r="AH2477" s="179">
        <f t="shared" ca="1" si="156"/>
        <v>0</v>
      </c>
    </row>
    <row r="2478" spans="2:34" ht="15.75" x14ac:dyDescent="0.25">
      <c r="B2478">
        <f t="shared" ca="1" si="153"/>
        <v>2466</v>
      </c>
      <c r="C2478" t="str">
        <f ca="1">IFERROR(VLOOKUP(B2478,'SKT LİSTESİ'!F:F,1,0),"")</f>
        <v/>
      </c>
      <c r="E2478" s="128" t="str">
        <f ca="1">IFERROR(IF($C2478="","",VLOOKUP(FİLTRE!$C2478,'SKT LİSTESİ'!$F:$S,5,0)),"")</f>
        <v/>
      </c>
      <c r="F2478" s="129" t="str">
        <f ca="1">IFERROR(IF($C2478="","",VLOOKUP(FİLTRE!$C2478,'SKT LİSTESİ'!$F:$S,7,0)),"")</f>
        <v/>
      </c>
      <c r="G2478" s="130" t="str">
        <f ca="1">IFERROR(IF($C2478="","",VLOOKUP(FİLTRE!$C2478,'SKT LİSTESİ'!$F:$S,8,0)),"")</f>
        <v/>
      </c>
      <c r="H2478" s="131" t="str">
        <f ca="1">IF(E2478="","",IF($C2478="","",VLOOKUP(FİLTRE!$C2478,'SKT LİSTESİ'!$F:$S,9,0)))</f>
        <v/>
      </c>
      <c r="I2478" s="132" t="str">
        <f ca="1">IFERROR(IF($C2478="","",VLOOKUP(FİLTRE!$C2478,'SKT LİSTESİ'!$F:$S,10,0)),"")</f>
        <v/>
      </c>
      <c r="J2478" s="133" t="str">
        <f ca="1">IFERROR(IF($C2478="","",VLOOKUP(FİLTRE!$C2478,'SKT LİSTESİ'!$F:$S,11,0)),"")</f>
        <v/>
      </c>
      <c r="K2478" s="134" t="str">
        <f ca="1">IFERROR(IF($C2478="","",VLOOKUP(FİLTRE!$C2478,'SKT LİSTESİ'!$F:$S,12,0)),"")</f>
        <v/>
      </c>
      <c r="L2478" s="134" t="str">
        <f ca="1">IFERROR(IF($C2478="","",VLOOKUP(FİLTRE!$C2478,'SKT LİSTESİ'!$F:$S,13,0)),"")</f>
        <v/>
      </c>
      <c r="M2478" s="135" t="str">
        <f ca="1">IFERROR(IF($C2478="","",VLOOKUP(FİLTRE!$C2478,'SKT LİSTESİ'!$F:$AJ,14,0)),"")</f>
        <v/>
      </c>
      <c r="N2478" s="31" t="str">
        <f ca="1">IFERROR(IF($C2478="","",VLOOKUP(FİLTRE!$C2478,'SKT LİSTESİ'!$F:$AJ,22,0)),"")</f>
        <v/>
      </c>
      <c r="O2478" s="136" t="str">
        <f ca="1">IFERROR(IF($C2478="","",VLOOKUP(FİLTRE!$C2478,'SKT LİSTESİ'!$F:$AJ,23,0)),"")</f>
        <v/>
      </c>
      <c r="P2478" s="31"/>
      <c r="Q2478" s="31"/>
      <c r="R2478" s="137" t="str">
        <f ca="1">(IFERROR(IF($C2478="","",VLOOKUP(FİLTRE!$C2478,'SKT LİSTESİ'!$F:$AJ,15,0)),""))</f>
        <v/>
      </c>
      <c r="S2478" s="138" t="str">
        <f ca="1">IFERROR(IF($C2478="","",VLOOKUP(FİLTRE!$C2478,'SKT LİSTESİ'!$F:$AJ,16,0)),"")</f>
        <v/>
      </c>
      <c r="AF2478" s="179" t="str">
        <f t="shared" ca="1" si="154"/>
        <v/>
      </c>
      <c r="AG2478" s="179">
        <f t="shared" ca="1" si="155"/>
        <v>0</v>
      </c>
      <c r="AH2478" s="179">
        <f t="shared" ca="1" si="156"/>
        <v>0</v>
      </c>
    </row>
    <row r="2479" spans="2:34" ht="15.75" x14ac:dyDescent="0.25">
      <c r="B2479">
        <f t="shared" ca="1" si="153"/>
        <v>2467</v>
      </c>
      <c r="C2479" t="str">
        <f ca="1">IFERROR(VLOOKUP(B2479,'SKT LİSTESİ'!F:F,1,0),"")</f>
        <v/>
      </c>
      <c r="E2479" s="128" t="str">
        <f ca="1">IFERROR(IF($C2479="","",VLOOKUP(FİLTRE!$C2479,'SKT LİSTESİ'!$F:$S,5,0)),"")</f>
        <v/>
      </c>
      <c r="F2479" s="129" t="str">
        <f ca="1">IFERROR(IF($C2479="","",VLOOKUP(FİLTRE!$C2479,'SKT LİSTESİ'!$F:$S,7,0)),"")</f>
        <v/>
      </c>
      <c r="G2479" s="130" t="str">
        <f ca="1">IFERROR(IF($C2479="","",VLOOKUP(FİLTRE!$C2479,'SKT LİSTESİ'!$F:$S,8,0)),"")</f>
        <v/>
      </c>
      <c r="H2479" s="131" t="str">
        <f ca="1">IF(E2479="","",IF($C2479="","",VLOOKUP(FİLTRE!$C2479,'SKT LİSTESİ'!$F:$S,9,0)))</f>
        <v/>
      </c>
      <c r="I2479" s="132" t="str">
        <f ca="1">IFERROR(IF($C2479="","",VLOOKUP(FİLTRE!$C2479,'SKT LİSTESİ'!$F:$S,10,0)),"")</f>
        <v/>
      </c>
      <c r="J2479" s="133" t="str">
        <f ca="1">IFERROR(IF($C2479="","",VLOOKUP(FİLTRE!$C2479,'SKT LİSTESİ'!$F:$S,11,0)),"")</f>
        <v/>
      </c>
      <c r="K2479" s="134" t="str">
        <f ca="1">IFERROR(IF($C2479="","",VLOOKUP(FİLTRE!$C2479,'SKT LİSTESİ'!$F:$S,12,0)),"")</f>
        <v/>
      </c>
      <c r="L2479" s="134" t="str">
        <f ca="1">IFERROR(IF($C2479="","",VLOOKUP(FİLTRE!$C2479,'SKT LİSTESİ'!$F:$S,13,0)),"")</f>
        <v/>
      </c>
      <c r="M2479" s="135" t="str">
        <f ca="1">IFERROR(IF($C2479="","",VLOOKUP(FİLTRE!$C2479,'SKT LİSTESİ'!$F:$AJ,14,0)),"")</f>
        <v/>
      </c>
      <c r="N2479" s="31" t="str">
        <f ca="1">IFERROR(IF($C2479="","",VLOOKUP(FİLTRE!$C2479,'SKT LİSTESİ'!$F:$AJ,22,0)),"")</f>
        <v/>
      </c>
      <c r="O2479" s="136" t="str">
        <f ca="1">IFERROR(IF($C2479="","",VLOOKUP(FİLTRE!$C2479,'SKT LİSTESİ'!$F:$AJ,23,0)),"")</f>
        <v/>
      </c>
      <c r="P2479" s="31"/>
      <c r="Q2479" s="31"/>
      <c r="R2479" s="137" t="str">
        <f ca="1">(IFERROR(IF($C2479="","",VLOOKUP(FİLTRE!$C2479,'SKT LİSTESİ'!$F:$AJ,15,0)),""))</f>
        <v/>
      </c>
      <c r="S2479" s="138" t="str">
        <f ca="1">IFERROR(IF($C2479="","",VLOOKUP(FİLTRE!$C2479,'SKT LİSTESİ'!$F:$AJ,16,0)),"")</f>
        <v/>
      </c>
      <c r="AF2479" s="179" t="str">
        <f t="shared" ca="1" si="154"/>
        <v/>
      </c>
      <c r="AG2479" s="179">
        <f t="shared" ca="1" si="155"/>
        <v>0</v>
      </c>
      <c r="AH2479" s="179">
        <f t="shared" ca="1" si="156"/>
        <v>0</v>
      </c>
    </row>
    <row r="2480" spans="2:34" ht="15.75" x14ac:dyDescent="0.25">
      <c r="B2480">
        <f t="shared" ca="1" si="153"/>
        <v>2468</v>
      </c>
      <c r="C2480" t="str">
        <f ca="1">IFERROR(VLOOKUP(B2480,'SKT LİSTESİ'!F:F,1,0),"")</f>
        <v/>
      </c>
      <c r="E2480" s="128" t="str">
        <f ca="1">IFERROR(IF($C2480="","",VLOOKUP(FİLTRE!$C2480,'SKT LİSTESİ'!$F:$S,5,0)),"")</f>
        <v/>
      </c>
      <c r="F2480" s="129" t="str">
        <f ca="1">IFERROR(IF($C2480="","",VLOOKUP(FİLTRE!$C2480,'SKT LİSTESİ'!$F:$S,7,0)),"")</f>
        <v/>
      </c>
      <c r="G2480" s="130" t="str">
        <f ca="1">IFERROR(IF($C2480="","",VLOOKUP(FİLTRE!$C2480,'SKT LİSTESİ'!$F:$S,8,0)),"")</f>
        <v/>
      </c>
      <c r="H2480" s="131" t="str">
        <f ca="1">IF(E2480="","",IF($C2480="","",VLOOKUP(FİLTRE!$C2480,'SKT LİSTESİ'!$F:$S,9,0)))</f>
        <v/>
      </c>
      <c r="I2480" s="132" t="str">
        <f ca="1">IFERROR(IF($C2480="","",VLOOKUP(FİLTRE!$C2480,'SKT LİSTESİ'!$F:$S,10,0)),"")</f>
        <v/>
      </c>
      <c r="J2480" s="133" t="str">
        <f ca="1">IFERROR(IF($C2480="","",VLOOKUP(FİLTRE!$C2480,'SKT LİSTESİ'!$F:$S,11,0)),"")</f>
        <v/>
      </c>
      <c r="K2480" s="134" t="str">
        <f ca="1">IFERROR(IF($C2480="","",VLOOKUP(FİLTRE!$C2480,'SKT LİSTESİ'!$F:$S,12,0)),"")</f>
        <v/>
      </c>
      <c r="L2480" s="134" t="str">
        <f ca="1">IFERROR(IF($C2480="","",VLOOKUP(FİLTRE!$C2480,'SKT LİSTESİ'!$F:$S,13,0)),"")</f>
        <v/>
      </c>
      <c r="M2480" s="135" t="str">
        <f ca="1">IFERROR(IF($C2480="","",VLOOKUP(FİLTRE!$C2480,'SKT LİSTESİ'!$F:$AJ,14,0)),"")</f>
        <v/>
      </c>
      <c r="N2480" s="31" t="str">
        <f ca="1">IFERROR(IF($C2480="","",VLOOKUP(FİLTRE!$C2480,'SKT LİSTESİ'!$F:$AJ,22,0)),"")</f>
        <v/>
      </c>
      <c r="O2480" s="136" t="str">
        <f ca="1">IFERROR(IF($C2480="","",VLOOKUP(FİLTRE!$C2480,'SKT LİSTESİ'!$F:$AJ,23,0)),"")</f>
        <v/>
      </c>
      <c r="P2480" s="31"/>
      <c r="Q2480" s="31"/>
      <c r="R2480" s="137" t="str">
        <f ca="1">(IFERROR(IF($C2480="","",VLOOKUP(FİLTRE!$C2480,'SKT LİSTESİ'!$F:$AJ,15,0)),""))</f>
        <v/>
      </c>
      <c r="S2480" s="138" t="str">
        <f ca="1">IFERROR(IF($C2480="","",VLOOKUP(FİLTRE!$C2480,'SKT LİSTESİ'!$F:$AJ,16,0)),"")</f>
        <v/>
      </c>
      <c r="AF2480" s="179" t="str">
        <f t="shared" ca="1" si="154"/>
        <v/>
      </c>
      <c r="AG2480" s="179">
        <f t="shared" ca="1" si="155"/>
        <v>0</v>
      </c>
      <c r="AH2480" s="179">
        <f t="shared" ca="1" si="156"/>
        <v>0</v>
      </c>
    </row>
    <row r="2481" spans="2:34" ht="15.75" x14ac:dyDescent="0.25">
      <c r="B2481">
        <f t="shared" ca="1" si="153"/>
        <v>2469</v>
      </c>
      <c r="C2481" t="str">
        <f ca="1">IFERROR(VLOOKUP(B2481,'SKT LİSTESİ'!F:F,1,0),"")</f>
        <v/>
      </c>
      <c r="E2481" s="128" t="str">
        <f ca="1">IFERROR(IF($C2481="","",VLOOKUP(FİLTRE!$C2481,'SKT LİSTESİ'!$F:$S,5,0)),"")</f>
        <v/>
      </c>
      <c r="F2481" s="129" t="str">
        <f ca="1">IFERROR(IF($C2481="","",VLOOKUP(FİLTRE!$C2481,'SKT LİSTESİ'!$F:$S,7,0)),"")</f>
        <v/>
      </c>
      <c r="G2481" s="130" t="str">
        <f ca="1">IFERROR(IF($C2481="","",VLOOKUP(FİLTRE!$C2481,'SKT LİSTESİ'!$F:$S,8,0)),"")</f>
        <v/>
      </c>
      <c r="H2481" s="131" t="str">
        <f ca="1">IF(E2481="","",IF($C2481="","",VLOOKUP(FİLTRE!$C2481,'SKT LİSTESİ'!$F:$S,9,0)))</f>
        <v/>
      </c>
      <c r="I2481" s="132" t="str">
        <f ca="1">IFERROR(IF($C2481="","",VLOOKUP(FİLTRE!$C2481,'SKT LİSTESİ'!$F:$S,10,0)),"")</f>
        <v/>
      </c>
      <c r="J2481" s="133" t="str">
        <f ca="1">IFERROR(IF($C2481="","",VLOOKUP(FİLTRE!$C2481,'SKT LİSTESİ'!$F:$S,11,0)),"")</f>
        <v/>
      </c>
      <c r="K2481" s="134" t="str">
        <f ca="1">IFERROR(IF($C2481="","",VLOOKUP(FİLTRE!$C2481,'SKT LİSTESİ'!$F:$S,12,0)),"")</f>
        <v/>
      </c>
      <c r="L2481" s="134" t="str">
        <f ca="1">IFERROR(IF($C2481="","",VLOOKUP(FİLTRE!$C2481,'SKT LİSTESİ'!$F:$S,13,0)),"")</f>
        <v/>
      </c>
      <c r="M2481" s="135" t="str">
        <f ca="1">IFERROR(IF($C2481="","",VLOOKUP(FİLTRE!$C2481,'SKT LİSTESİ'!$F:$AJ,14,0)),"")</f>
        <v/>
      </c>
      <c r="N2481" s="31" t="str">
        <f ca="1">IFERROR(IF($C2481="","",VLOOKUP(FİLTRE!$C2481,'SKT LİSTESİ'!$F:$AJ,22,0)),"")</f>
        <v/>
      </c>
      <c r="O2481" s="136" t="str">
        <f ca="1">IFERROR(IF($C2481="","",VLOOKUP(FİLTRE!$C2481,'SKT LİSTESİ'!$F:$AJ,23,0)),"")</f>
        <v/>
      </c>
      <c r="P2481" s="31"/>
      <c r="Q2481" s="31"/>
      <c r="R2481" s="137" t="str">
        <f ca="1">(IFERROR(IF($C2481="","",VLOOKUP(FİLTRE!$C2481,'SKT LİSTESİ'!$F:$AJ,15,0)),""))</f>
        <v/>
      </c>
      <c r="S2481" s="138" t="str">
        <f ca="1">IFERROR(IF($C2481="","",VLOOKUP(FİLTRE!$C2481,'SKT LİSTESİ'!$F:$AJ,16,0)),"")</f>
        <v/>
      </c>
      <c r="AF2481" s="179" t="str">
        <f t="shared" ca="1" si="154"/>
        <v/>
      </c>
      <c r="AG2481" s="179">
        <f t="shared" ca="1" si="155"/>
        <v>0</v>
      </c>
      <c r="AH2481" s="179">
        <f t="shared" ca="1" si="156"/>
        <v>0</v>
      </c>
    </row>
    <row r="2482" spans="2:34" ht="15.75" x14ac:dyDescent="0.25">
      <c r="B2482">
        <f t="shared" ca="1" si="153"/>
        <v>2470</v>
      </c>
      <c r="C2482" t="str">
        <f ca="1">IFERROR(VLOOKUP(B2482,'SKT LİSTESİ'!F:F,1,0),"")</f>
        <v/>
      </c>
      <c r="E2482" s="128" t="str">
        <f ca="1">IFERROR(IF($C2482="","",VLOOKUP(FİLTRE!$C2482,'SKT LİSTESİ'!$F:$S,5,0)),"")</f>
        <v/>
      </c>
      <c r="F2482" s="129" t="str">
        <f ca="1">IFERROR(IF($C2482="","",VLOOKUP(FİLTRE!$C2482,'SKT LİSTESİ'!$F:$S,7,0)),"")</f>
        <v/>
      </c>
      <c r="G2482" s="130" t="str">
        <f ca="1">IFERROR(IF($C2482="","",VLOOKUP(FİLTRE!$C2482,'SKT LİSTESİ'!$F:$S,8,0)),"")</f>
        <v/>
      </c>
      <c r="H2482" s="131" t="str">
        <f ca="1">IF(E2482="","",IF($C2482="","",VLOOKUP(FİLTRE!$C2482,'SKT LİSTESİ'!$F:$S,9,0)))</f>
        <v/>
      </c>
      <c r="I2482" s="132" t="str">
        <f ca="1">IFERROR(IF($C2482="","",VLOOKUP(FİLTRE!$C2482,'SKT LİSTESİ'!$F:$S,10,0)),"")</f>
        <v/>
      </c>
      <c r="J2482" s="133" t="str">
        <f ca="1">IFERROR(IF($C2482="","",VLOOKUP(FİLTRE!$C2482,'SKT LİSTESİ'!$F:$S,11,0)),"")</f>
        <v/>
      </c>
      <c r="K2482" s="134" t="str">
        <f ca="1">IFERROR(IF($C2482="","",VLOOKUP(FİLTRE!$C2482,'SKT LİSTESİ'!$F:$S,12,0)),"")</f>
        <v/>
      </c>
      <c r="L2482" s="134" t="str">
        <f ca="1">IFERROR(IF($C2482="","",VLOOKUP(FİLTRE!$C2482,'SKT LİSTESİ'!$F:$S,13,0)),"")</f>
        <v/>
      </c>
      <c r="M2482" s="135" t="str">
        <f ca="1">IFERROR(IF($C2482="","",VLOOKUP(FİLTRE!$C2482,'SKT LİSTESİ'!$F:$AJ,14,0)),"")</f>
        <v/>
      </c>
      <c r="N2482" s="31" t="str">
        <f ca="1">IFERROR(IF($C2482="","",VLOOKUP(FİLTRE!$C2482,'SKT LİSTESİ'!$F:$AJ,22,0)),"")</f>
        <v/>
      </c>
      <c r="O2482" s="136" t="str">
        <f ca="1">IFERROR(IF($C2482="","",VLOOKUP(FİLTRE!$C2482,'SKT LİSTESİ'!$F:$AJ,23,0)),"")</f>
        <v/>
      </c>
      <c r="P2482" s="31"/>
      <c r="Q2482" s="31"/>
      <c r="R2482" s="137" t="str">
        <f ca="1">(IFERROR(IF($C2482="","",VLOOKUP(FİLTRE!$C2482,'SKT LİSTESİ'!$F:$AJ,15,0)),""))</f>
        <v/>
      </c>
      <c r="S2482" s="138" t="str">
        <f ca="1">IFERROR(IF($C2482="","",VLOOKUP(FİLTRE!$C2482,'SKT LİSTESİ'!$F:$AJ,16,0)),"")</f>
        <v/>
      </c>
      <c r="AF2482" s="179" t="str">
        <f t="shared" ca="1" si="154"/>
        <v/>
      </c>
      <c r="AG2482" s="179">
        <f t="shared" ca="1" si="155"/>
        <v>0</v>
      </c>
      <c r="AH2482" s="179">
        <f t="shared" ca="1" si="156"/>
        <v>0</v>
      </c>
    </row>
    <row r="2483" spans="2:34" ht="15.75" x14ac:dyDescent="0.25">
      <c r="B2483">
        <f t="shared" ca="1" si="153"/>
        <v>2471</v>
      </c>
      <c r="C2483" t="str">
        <f ca="1">IFERROR(VLOOKUP(B2483,'SKT LİSTESİ'!F:F,1,0),"")</f>
        <v/>
      </c>
      <c r="E2483" s="128" t="str">
        <f ca="1">IFERROR(IF($C2483="","",VLOOKUP(FİLTRE!$C2483,'SKT LİSTESİ'!$F:$S,5,0)),"")</f>
        <v/>
      </c>
      <c r="F2483" s="129" t="str">
        <f ca="1">IFERROR(IF($C2483="","",VLOOKUP(FİLTRE!$C2483,'SKT LİSTESİ'!$F:$S,7,0)),"")</f>
        <v/>
      </c>
      <c r="G2483" s="130" t="str">
        <f ca="1">IFERROR(IF($C2483="","",VLOOKUP(FİLTRE!$C2483,'SKT LİSTESİ'!$F:$S,8,0)),"")</f>
        <v/>
      </c>
      <c r="H2483" s="131" t="str">
        <f ca="1">IF(E2483="","",IF($C2483="","",VLOOKUP(FİLTRE!$C2483,'SKT LİSTESİ'!$F:$S,9,0)))</f>
        <v/>
      </c>
      <c r="I2483" s="132" t="str">
        <f ca="1">IFERROR(IF($C2483="","",VLOOKUP(FİLTRE!$C2483,'SKT LİSTESİ'!$F:$S,10,0)),"")</f>
        <v/>
      </c>
      <c r="J2483" s="133" t="str">
        <f ca="1">IFERROR(IF($C2483="","",VLOOKUP(FİLTRE!$C2483,'SKT LİSTESİ'!$F:$S,11,0)),"")</f>
        <v/>
      </c>
      <c r="K2483" s="134" t="str">
        <f ca="1">IFERROR(IF($C2483="","",VLOOKUP(FİLTRE!$C2483,'SKT LİSTESİ'!$F:$S,12,0)),"")</f>
        <v/>
      </c>
      <c r="L2483" s="134" t="str">
        <f ca="1">IFERROR(IF($C2483="","",VLOOKUP(FİLTRE!$C2483,'SKT LİSTESİ'!$F:$S,13,0)),"")</f>
        <v/>
      </c>
      <c r="M2483" s="135" t="str">
        <f ca="1">IFERROR(IF($C2483="","",VLOOKUP(FİLTRE!$C2483,'SKT LİSTESİ'!$F:$AJ,14,0)),"")</f>
        <v/>
      </c>
      <c r="N2483" s="31" t="str">
        <f ca="1">IFERROR(IF($C2483="","",VLOOKUP(FİLTRE!$C2483,'SKT LİSTESİ'!$F:$AJ,22,0)),"")</f>
        <v/>
      </c>
      <c r="O2483" s="136" t="str">
        <f ca="1">IFERROR(IF($C2483="","",VLOOKUP(FİLTRE!$C2483,'SKT LİSTESİ'!$F:$AJ,23,0)),"")</f>
        <v/>
      </c>
      <c r="P2483" s="31"/>
      <c r="Q2483" s="31"/>
      <c r="R2483" s="137" t="str">
        <f ca="1">(IFERROR(IF($C2483="","",VLOOKUP(FİLTRE!$C2483,'SKT LİSTESİ'!$F:$AJ,15,0)),""))</f>
        <v/>
      </c>
      <c r="S2483" s="138" t="str">
        <f ca="1">IFERROR(IF($C2483="","",VLOOKUP(FİLTRE!$C2483,'SKT LİSTESİ'!$F:$AJ,16,0)),"")</f>
        <v/>
      </c>
      <c r="AF2483" s="179" t="str">
        <f t="shared" ca="1" si="154"/>
        <v/>
      </c>
      <c r="AG2483" s="179">
        <f t="shared" ca="1" si="155"/>
        <v>0</v>
      </c>
      <c r="AH2483" s="179">
        <f t="shared" ca="1" si="156"/>
        <v>0</v>
      </c>
    </row>
    <row r="2484" spans="2:34" ht="15.75" x14ac:dyDescent="0.25">
      <c r="B2484">
        <f t="shared" ca="1" si="153"/>
        <v>2472</v>
      </c>
      <c r="C2484" t="str">
        <f ca="1">IFERROR(VLOOKUP(B2484,'SKT LİSTESİ'!F:F,1,0),"")</f>
        <v/>
      </c>
      <c r="E2484" s="128" t="str">
        <f ca="1">IFERROR(IF($C2484="","",VLOOKUP(FİLTRE!$C2484,'SKT LİSTESİ'!$F:$S,5,0)),"")</f>
        <v/>
      </c>
      <c r="F2484" s="129" t="str">
        <f ca="1">IFERROR(IF($C2484="","",VLOOKUP(FİLTRE!$C2484,'SKT LİSTESİ'!$F:$S,7,0)),"")</f>
        <v/>
      </c>
      <c r="G2484" s="130" t="str">
        <f ca="1">IFERROR(IF($C2484="","",VLOOKUP(FİLTRE!$C2484,'SKT LİSTESİ'!$F:$S,8,0)),"")</f>
        <v/>
      </c>
      <c r="H2484" s="131" t="str">
        <f ca="1">IF(E2484="","",IF($C2484="","",VLOOKUP(FİLTRE!$C2484,'SKT LİSTESİ'!$F:$S,9,0)))</f>
        <v/>
      </c>
      <c r="I2484" s="132" t="str">
        <f ca="1">IFERROR(IF($C2484="","",VLOOKUP(FİLTRE!$C2484,'SKT LİSTESİ'!$F:$S,10,0)),"")</f>
        <v/>
      </c>
      <c r="J2484" s="133" t="str">
        <f ca="1">IFERROR(IF($C2484="","",VLOOKUP(FİLTRE!$C2484,'SKT LİSTESİ'!$F:$S,11,0)),"")</f>
        <v/>
      </c>
      <c r="K2484" s="134" t="str">
        <f ca="1">IFERROR(IF($C2484="","",VLOOKUP(FİLTRE!$C2484,'SKT LİSTESİ'!$F:$S,12,0)),"")</f>
        <v/>
      </c>
      <c r="L2484" s="134" t="str">
        <f ca="1">IFERROR(IF($C2484="","",VLOOKUP(FİLTRE!$C2484,'SKT LİSTESİ'!$F:$S,13,0)),"")</f>
        <v/>
      </c>
      <c r="M2484" s="135" t="str">
        <f ca="1">IFERROR(IF($C2484="","",VLOOKUP(FİLTRE!$C2484,'SKT LİSTESİ'!$F:$AJ,14,0)),"")</f>
        <v/>
      </c>
      <c r="N2484" s="31" t="str">
        <f ca="1">IFERROR(IF($C2484="","",VLOOKUP(FİLTRE!$C2484,'SKT LİSTESİ'!$F:$AJ,22,0)),"")</f>
        <v/>
      </c>
      <c r="O2484" s="136" t="str">
        <f ca="1">IFERROR(IF($C2484="","",VLOOKUP(FİLTRE!$C2484,'SKT LİSTESİ'!$F:$AJ,23,0)),"")</f>
        <v/>
      </c>
      <c r="P2484" s="31"/>
      <c r="Q2484" s="31"/>
      <c r="R2484" s="137" t="str">
        <f ca="1">(IFERROR(IF($C2484="","",VLOOKUP(FİLTRE!$C2484,'SKT LİSTESİ'!$F:$AJ,15,0)),""))</f>
        <v/>
      </c>
      <c r="S2484" s="138" t="str">
        <f ca="1">IFERROR(IF($C2484="","",VLOOKUP(FİLTRE!$C2484,'SKT LİSTESİ'!$F:$AJ,16,0)),"")</f>
        <v/>
      </c>
      <c r="AF2484" s="179" t="str">
        <f t="shared" ca="1" si="154"/>
        <v/>
      </c>
      <c r="AG2484" s="179">
        <f t="shared" ca="1" si="155"/>
        <v>0</v>
      </c>
      <c r="AH2484" s="179">
        <f t="shared" ca="1" si="156"/>
        <v>0</v>
      </c>
    </row>
    <row r="2485" spans="2:34" ht="15.75" x14ac:dyDescent="0.25">
      <c r="B2485">
        <f t="shared" ca="1" si="153"/>
        <v>2473</v>
      </c>
      <c r="C2485" t="str">
        <f ca="1">IFERROR(VLOOKUP(B2485,'SKT LİSTESİ'!F:F,1,0),"")</f>
        <v/>
      </c>
      <c r="E2485" s="128" t="str">
        <f ca="1">IFERROR(IF($C2485="","",VLOOKUP(FİLTRE!$C2485,'SKT LİSTESİ'!$F:$S,5,0)),"")</f>
        <v/>
      </c>
      <c r="F2485" s="129" t="str">
        <f ca="1">IFERROR(IF($C2485="","",VLOOKUP(FİLTRE!$C2485,'SKT LİSTESİ'!$F:$S,7,0)),"")</f>
        <v/>
      </c>
      <c r="G2485" s="130" t="str">
        <f ca="1">IFERROR(IF($C2485="","",VLOOKUP(FİLTRE!$C2485,'SKT LİSTESİ'!$F:$S,8,0)),"")</f>
        <v/>
      </c>
      <c r="H2485" s="131" t="str">
        <f ca="1">IF(E2485="","",IF($C2485="","",VLOOKUP(FİLTRE!$C2485,'SKT LİSTESİ'!$F:$S,9,0)))</f>
        <v/>
      </c>
      <c r="I2485" s="132" t="str">
        <f ca="1">IFERROR(IF($C2485="","",VLOOKUP(FİLTRE!$C2485,'SKT LİSTESİ'!$F:$S,10,0)),"")</f>
        <v/>
      </c>
      <c r="J2485" s="133" t="str">
        <f ca="1">IFERROR(IF($C2485="","",VLOOKUP(FİLTRE!$C2485,'SKT LİSTESİ'!$F:$S,11,0)),"")</f>
        <v/>
      </c>
      <c r="K2485" s="134" t="str">
        <f ca="1">IFERROR(IF($C2485="","",VLOOKUP(FİLTRE!$C2485,'SKT LİSTESİ'!$F:$S,12,0)),"")</f>
        <v/>
      </c>
      <c r="L2485" s="134" t="str">
        <f ca="1">IFERROR(IF($C2485="","",VLOOKUP(FİLTRE!$C2485,'SKT LİSTESİ'!$F:$S,13,0)),"")</f>
        <v/>
      </c>
      <c r="M2485" s="135" t="str">
        <f ca="1">IFERROR(IF($C2485="","",VLOOKUP(FİLTRE!$C2485,'SKT LİSTESİ'!$F:$AJ,14,0)),"")</f>
        <v/>
      </c>
      <c r="N2485" s="31" t="str">
        <f ca="1">IFERROR(IF($C2485="","",VLOOKUP(FİLTRE!$C2485,'SKT LİSTESİ'!$F:$AJ,22,0)),"")</f>
        <v/>
      </c>
      <c r="O2485" s="136" t="str">
        <f ca="1">IFERROR(IF($C2485="","",VLOOKUP(FİLTRE!$C2485,'SKT LİSTESİ'!$F:$AJ,23,0)),"")</f>
        <v/>
      </c>
      <c r="P2485" s="31"/>
      <c r="Q2485" s="31"/>
      <c r="R2485" s="137" t="str">
        <f ca="1">(IFERROR(IF($C2485="","",VLOOKUP(FİLTRE!$C2485,'SKT LİSTESİ'!$F:$AJ,15,0)),""))</f>
        <v/>
      </c>
      <c r="S2485" s="138" t="str">
        <f ca="1">IFERROR(IF($C2485="","",VLOOKUP(FİLTRE!$C2485,'SKT LİSTESİ'!$F:$AJ,16,0)),"")</f>
        <v/>
      </c>
      <c r="AF2485" s="179" t="str">
        <f t="shared" ca="1" si="154"/>
        <v/>
      </c>
      <c r="AG2485" s="179">
        <f t="shared" ca="1" si="155"/>
        <v>0</v>
      </c>
      <c r="AH2485" s="179">
        <f t="shared" ca="1" si="156"/>
        <v>0</v>
      </c>
    </row>
    <row r="2486" spans="2:34" ht="15.75" x14ac:dyDescent="0.25">
      <c r="B2486">
        <f t="shared" ca="1" si="153"/>
        <v>2474</v>
      </c>
      <c r="C2486" t="str">
        <f ca="1">IFERROR(VLOOKUP(B2486,'SKT LİSTESİ'!F:F,1,0),"")</f>
        <v/>
      </c>
      <c r="E2486" s="128" t="str">
        <f ca="1">IFERROR(IF($C2486="","",VLOOKUP(FİLTRE!$C2486,'SKT LİSTESİ'!$F:$S,5,0)),"")</f>
        <v/>
      </c>
      <c r="F2486" s="129" t="str">
        <f ca="1">IFERROR(IF($C2486="","",VLOOKUP(FİLTRE!$C2486,'SKT LİSTESİ'!$F:$S,7,0)),"")</f>
        <v/>
      </c>
      <c r="G2486" s="130" t="str">
        <f ca="1">IFERROR(IF($C2486="","",VLOOKUP(FİLTRE!$C2486,'SKT LİSTESİ'!$F:$S,8,0)),"")</f>
        <v/>
      </c>
      <c r="H2486" s="131" t="str">
        <f ca="1">IF(E2486="","",IF($C2486="","",VLOOKUP(FİLTRE!$C2486,'SKT LİSTESİ'!$F:$S,9,0)))</f>
        <v/>
      </c>
      <c r="I2486" s="132" t="str">
        <f ca="1">IFERROR(IF($C2486="","",VLOOKUP(FİLTRE!$C2486,'SKT LİSTESİ'!$F:$S,10,0)),"")</f>
        <v/>
      </c>
      <c r="J2486" s="133" t="str">
        <f ca="1">IFERROR(IF($C2486="","",VLOOKUP(FİLTRE!$C2486,'SKT LİSTESİ'!$F:$S,11,0)),"")</f>
        <v/>
      </c>
      <c r="K2486" s="134" t="str">
        <f ca="1">IFERROR(IF($C2486="","",VLOOKUP(FİLTRE!$C2486,'SKT LİSTESİ'!$F:$S,12,0)),"")</f>
        <v/>
      </c>
      <c r="L2486" s="134" t="str">
        <f ca="1">IFERROR(IF($C2486="","",VLOOKUP(FİLTRE!$C2486,'SKT LİSTESİ'!$F:$S,13,0)),"")</f>
        <v/>
      </c>
      <c r="M2486" s="135" t="str">
        <f ca="1">IFERROR(IF($C2486="","",VLOOKUP(FİLTRE!$C2486,'SKT LİSTESİ'!$F:$AJ,14,0)),"")</f>
        <v/>
      </c>
      <c r="N2486" s="31" t="str">
        <f ca="1">IFERROR(IF($C2486="","",VLOOKUP(FİLTRE!$C2486,'SKT LİSTESİ'!$F:$AJ,22,0)),"")</f>
        <v/>
      </c>
      <c r="O2486" s="136" t="str">
        <f ca="1">IFERROR(IF($C2486="","",VLOOKUP(FİLTRE!$C2486,'SKT LİSTESİ'!$F:$AJ,23,0)),"")</f>
        <v/>
      </c>
      <c r="P2486" s="31"/>
      <c r="Q2486" s="31"/>
      <c r="R2486" s="137" t="str">
        <f ca="1">(IFERROR(IF($C2486="","",VLOOKUP(FİLTRE!$C2486,'SKT LİSTESİ'!$F:$AJ,15,0)),""))</f>
        <v/>
      </c>
      <c r="S2486" s="138" t="str">
        <f ca="1">IFERROR(IF($C2486="","",VLOOKUP(FİLTRE!$C2486,'SKT LİSTESİ'!$F:$AJ,16,0)),"")</f>
        <v/>
      </c>
      <c r="AF2486" s="179" t="str">
        <f t="shared" ca="1" si="154"/>
        <v/>
      </c>
      <c r="AG2486" s="179">
        <f t="shared" ca="1" si="155"/>
        <v>0</v>
      </c>
      <c r="AH2486" s="179">
        <f t="shared" ca="1" si="156"/>
        <v>0</v>
      </c>
    </row>
    <row r="2487" spans="2:34" ht="15.75" x14ac:dyDescent="0.25">
      <c r="B2487">
        <f t="shared" ca="1" si="153"/>
        <v>2475</v>
      </c>
      <c r="C2487" t="str">
        <f ca="1">IFERROR(VLOOKUP(B2487,'SKT LİSTESİ'!F:F,1,0),"")</f>
        <v/>
      </c>
      <c r="E2487" s="128" t="str">
        <f ca="1">IFERROR(IF($C2487="","",VLOOKUP(FİLTRE!$C2487,'SKT LİSTESİ'!$F:$S,5,0)),"")</f>
        <v/>
      </c>
      <c r="F2487" s="129" t="str">
        <f ca="1">IFERROR(IF($C2487="","",VLOOKUP(FİLTRE!$C2487,'SKT LİSTESİ'!$F:$S,7,0)),"")</f>
        <v/>
      </c>
      <c r="G2487" s="130" t="str">
        <f ca="1">IFERROR(IF($C2487="","",VLOOKUP(FİLTRE!$C2487,'SKT LİSTESİ'!$F:$S,8,0)),"")</f>
        <v/>
      </c>
      <c r="H2487" s="131" t="str">
        <f ca="1">IF(E2487="","",IF($C2487="","",VLOOKUP(FİLTRE!$C2487,'SKT LİSTESİ'!$F:$S,9,0)))</f>
        <v/>
      </c>
      <c r="I2487" s="132" t="str">
        <f ca="1">IFERROR(IF($C2487="","",VLOOKUP(FİLTRE!$C2487,'SKT LİSTESİ'!$F:$S,10,0)),"")</f>
        <v/>
      </c>
      <c r="J2487" s="133" t="str">
        <f ca="1">IFERROR(IF($C2487="","",VLOOKUP(FİLTRE!$C2487,'SKT LİSTESİ'!$F:$S,11,0)),"")</f>
        <v/>
      </c>
      <c r="K2487" s="134" t="str">
        <f ca="1">IFERROR(IF($C2487="","",VLOOKUP(FİLTRE!$C2487,'SKT LİSTESİ'!$F:$S,12,0)),"")</f>
        <v/>
      </c>
      <c r="L2487" s="134" t="str">
        <f ca="1">IFERROR(IF($C2487="","",VLOOKUP(FİLTRE!$C2487,'SKT LİSTESİ'!$F:$S,13,0)),"")</f>
        <v/>
      </c>
      <c r="M2487" s="135" t="str">
        <f ca="1">IFERROR(IF($C2487="","",VLOOKUP(FİLTRE!$C2487,'SKT LİSTESİ'!$F:$AJ,14,0)),"")</f>
        <v/>
      </c>
      <c r="N2487" s="31" t="str">
        <f ca="1">IFERROR(IF($C2487="","",VLOOKUP(FİLTRE!$C2487,'SKT LİSTESİ'!$F:$AJ,22,0)),"")</f>
        <v/>
      </c>
      <c r="O2487" s="136" t="str">
        <f ca="1">IFERROR(IF($C2487="","",VLOOKUP(FİLTRE!$C2487,'SKT LİSTESİ'!$F:$AJ,23,0)),"")</f>
        <v/>
      </c>
      <c r="P2487" s="31"/>
      <c r="Q2487" s="31"/>
      <c r="R2487" s="137" t="str">
        <f ca="1">(IFERROR(IF($C2487="","",VLOOKUP(FİLTRE!$C2487,'SKT LİSTESİ'!$F:$AJ,15,0)),""))</f>
        <v/>
      </c>
      <c r="S2487" s="138" t="str">
        <f ca="1">IFERROR(IF($C2487="","",VLOOKUP(FİLTRE!$C2487,'SKT LİSTESİ'!$F:$AJ,16,0)),"")</f>
        <v/>
      </c>
      <c r="AF2487" s="179" t="str">
        <f t="shared" ca="1" si="154"/>
        <v/>
      </c>
      <c r="AG2487" s="179">
        <f t="shared" ca="1" si="155"/>
        <v>0</v>
      </c>
      <c r="AH2487" s="179">
        <f t="shared" ca="1" si="156"/>
        <v>0</v>
      </c>
    </row>
    <row r="2488" spans="2:34" ht="15.75" x14ac:dyDescent="0.25">
      <c r="B2488">
        <f t="shared" ca="1" si="153"/>
        <v>2476</v>
      </c>
      <c r="C2488" t="str">
        <f ca="1">IFERROR(VLOOKUP(B2488,'SKT LİSTESİ'!F:F,1,0),"")</f>
        <v/>
      </c>
      <c r="E2488" s="128" t="str">
        <f ca="1">IFERROR(IF($C2488="","",VLOOKUP(FİLTRE!$C2488,'SKT LİSTESİ'!$F:$S,5,0)),"")</f>
        <v/>
      </c>
      <c r="F2488" s="129" t="str">
        <f ca="1">IFERROR(IF($C2488="","",VLOOKUP(FİLTRE!$C2488,'SKT LİSTESİ'!$F:$S,7,0)),"")</f>
        <v/>
      </c>
      <c r="G2488" s="130" t="str">
        <f ca="1">IFERROR(IF($C2488="","",VLOOKUP(FİLTRE!$C2488,'SKT LİSTESİ'!$F:$S,8,0)),"")</f>
        <v/>
      </c>
      <c r="H2488" s="131" t="str">
        <f ca="1">IF(E2488="","",IF($C2488="","",VLOOKUP(FİLTRE!$C2488,'SKT LİSTESİ'!$F:$S,9,0)))</f>
        <v/>
      </c>
      <c r="I2488" s="132" t="str">
        <f ca="1">IFERROR(IF($C2488="","",VLOOKUP(FİLTRE!$C2488,'SKT LİSTESİ'!$F:$S,10,0)),"")</f>
        <v/>
      </c>
      <c r="J2488" s="133" t="str">
        <f ca="1">IFERROR(IF($C2488="","",VLOOKUP(FİLTRE!$C2488,'SKT LİSTESİ'!$F:$S,11,0)),"")</f>
        <v/>
      </c>
      <c r="K2488" s="134" t="str">
        <f ca="1">IFERROR(IF($C2488="","",VLOOKUP(FİLTRE!$C2488,'SKT LİSTESİ'!$F:$S,12,0)),"")</f>
        <v/>
      </c>
      <c r="L2488" s="134" t="str">
        <f ca="1">IFERROR(IF($C2488="","",VLOOKUP(FİLTRE!$C2488,'SKT LİSTESİ'!$F:$S,13,0)),"")</f>
        <v/>
      </c>
      <c r="M2488" s="135" t="str">
        <f ca="1">IFERROR(IF($C2488="","",VLOOKUP(FİLTRE!$C2488,'SKT LİSTESİ'!$F:$AJ,14,0)),"")</f>
        <v/>
      </c>
      <c r="N2488" s="31" t="str">
        <f ca="1">IFERROR(IF($C2488="","",VLOOKUP(FİLTRE!$C2488,'SKT LİSTESİ'!$F:$AJ,22,0)),"")</f>
        <v/>
      </c>
      <c r="O2488" s="136" t="str">
        <f ca="1">IFERROR(IF($C2488="","",VLOOKUP(FİLTRE!$C2488,'SKT LİSTESİ'!$F:$AJ,23,0)),"")</f>
        <v/>
      </c>
      <c r="P2488" s="31"/>
      <c r="Q2488" s="31"/>
      <c r="R2488" s="137" t="str">
        <f ca="1">(IFERROR(IF($C2488="","",VLOOKUP(FİLTRE!$C2488,'SKT LİSTESİ'!$F:$AJ,15,0)),""))</f>
        <v/>
      </c>
      <c r="S2488" s="138" t="str">
        <f ca="1">IFERROR(IF($C2488="","",VLOOKUP(FİLTRE!$C2488,'SKT LİSTESİ'!$F:$AJ,16,0)),"")</f>
        <v/>
      </c>
      <c r="AF2488" s="179" t="str">
        <f t="shared" ca="1" si="154"/>
        <v/>
      </c>
      <c r="AG2488" s="179">
        <f t="shared" ca="1" si="155"/>
        <v>0</v>
      </c>
      <c r="AH2488" s="179">
        <f t="shared" ca="1" si="156"/>
        <v>0</v>
      </c>
    </row>
    <row r="2489" spans="2:34" ht="15.75" x14ac:dyDescent="0.25">
      <c r="B2489">
        <f t="shared" ca="1" si="153"/>
        <v>2477</v>
      </c>
      <c r="C2489" t="str">
        <f ca="1">IFERROR(VLOOKUP(B2489,'SKT LİSTESİ'!F:F,1,0),"")</f>
        <v/>
      </c>
      <c r="E2489" s="128" t="str">
        <f ca="1">IFERROR(IF($C2489="","",VLOOKUP(FİLTRE!$C2489,'SKT LİSTESİ'!$F:$S,5,0)),"")</f>
        <v/>
      </c>
      <c r="F2489" s="129" t="str">
        <f ca="1">IFERROR(IF($C2489="","",VLOOKUP(FİLTRE!$C2489,'SKT LİSTESİ'!$F:$S,7,0)),"")</f>
        <v/>
      </c>
      <c r="G2489" s="130" t="str">
        <f ca="1">IFERROR(IF($C2489="","",VLOOKUP(FİLTRE!$C2489,'SKT LİSTESİ'!$F:$S,8,0)),"")</f>
        <v/>
      </c>
      <c r="H2489" s="131" t="str">
        <f ca="1">IF(E2489="","",IF($C2489="","",VLOOKUP(FİLTRE!$C2489,'SKT LİSTESİ'!$F:$S,9,0)))</f>
        <v/>
      </c>
      <c r="I2489" s="132" t="str">
        <f ca="1">IFERROR(IF($C2489="","",VLOOKUP(FİLTRE!$C2489,'SKT LİSTESİ'!$F:$S,10,0)),"")</f>
        <v/>
      </c>
      <c r="J2489" s="133" t="str">
        <f ca="1">IFERROR(IF($C2489="","",VLOOKUP(FİLTRE!$C2489,'SKT LİSTESİ'!$F:$S,11,0)),"")</f>
        <v/>
      </c>
      <c r="K2489" s="134" t="str">
        <f ca="1">IFERROR(IF($C2489="","",VLOOKUP(FİLTRE!$C2489,'SKT LİSTESİ'!$F:$S,12,0)),"")</f>
        <v/>
      </c>
      <c r="L2489" s="134" t="str">
        <f ca="1">IFERROR(IF($C2489="","",VLOOKUP(FİLTRE!$C2489,'SKT LİSTESİ'!$F:$S,13,0)),"")</f>
        <v/>
      </c>
      <c r="M2489" s="135" t="str">
        <f ca="1">IFERROR(IF($C2489="","",VLOOKUP(FİLTRE!$C2489,'SKT LİSTESİ'!$F:$AJ,14,0)),"")</f>
        <v/>
      </c>
      <c r="N2489" s="31" t="str">
        <f ca="1">IFERROR(IF($C2489="","",VLOOKUP(FİLTRE!$C2489,'SKT LİSTESİ'!$F:$AJ,22,0)),"")</f>
        <v/>
      </c>
      <c r="O2489" s="136" t="str">
        <f ca="1">IFERROR(IF($C2489="","",VLOOKUP(FİLTRE!$C2489,'SKT LİSTESİ'!$F:$AJ,23,0)),"")</f>
        <v/>
      </c>
      <c r="P2489" s="31"/>
      <c r="Q2489" s="31"/>
      <c r="R2489" s="137" t="str">
        <f ca="1">(IFERROR(IF($C2489="","",VLOOKUP(FİLTRE!$C2489,'SKT LİSTESİ'!$F:$AJ,15,0)),""))</f>
        <v/>
      </c>
      <c r="S2489" s="138" t="str">
        <f ca="1">IFERROR(IF($C2489="","",VLOOKUP(FİLTRE!$C2489,'SKT LİSTESİ'!$F:$AJ,16,0)),"")</f>
        <v/>
      </c>
      <c r="AF2489" s="179" t="str">
        <f t="shared" ca="1" si="154"/>
        <v/>
      </c>
      <c r="AG2489" s="179">
        <f t="shared" ca="1" si="155"/>
        <v>0</v>
      </c>
      <c r="AH2489" s="179">
        <f t="shared" ca="1" si="156"/>
        <v>0</v>
      </c>
    </row>
    <row r="2490" spans="2:34" ht="15.75" x14ac:dyDescent="0.25">
      <c r="B2490">
        <f t="shared" ca="1" si="153"/>
        <v>2478</v>
      </c>
      <c r="C2490" t="str">
        <f ca="1">IFERROR(VLOOKUP(B2490,'SKT LİSTESİ'!F:F,1,0),"")</f>
        <v/>
      </c>
      <c r="E2490" s="128" t="str">
        <f ca="1">IFERROR(IF($C2490="","",VLOOKUP(FİLTRE!$C2490,'SKT LİSTESİ'!$F:$S,5,0)),"")</f>
        <v/>
      </c>
      <c r="F2490" s="129" t="str">
        <f ca="1">IFERROR(IF($C2490="","",VLOOKUP(FİLTRE!$C2490,'SKT LİSTESİ'!$F:$S,7,0)),"")</f>
        <v/>
      </c>
      <c r="G2490" s="130" t="str">
        <f ca="1">IFERROR(IF($C2490="","",VLOOKUP(FİLTRE!$C2490,'SKT LİSTESİ'!$F:$S,8,0)),"")</f>
        <v/>
      </c>
      <c r="H2490" s="131" t="str">
        <f ca="1">IF(E2490="","",IF($C2490="","",VLOOKUP(FİLTRE!$C2490,'SKT LİSTESİ'!$F:$S,9,0)))</f>
        <v/>
      </c>
      <c r="I2490" s="132" t="str">
        <f ca="1">IFERROR(IF($C2490="","",VLOOKUP(FİLTRE!$C2490,'SKT LİSTESİ'!$F:$S,10,0)),"")</f>
        <v/>
      </c>
      <c r="J2490" s="133" t="str">
        <f ca="1">IFERROR(IF($C2490="","",VLOOKUP(FİLTRE!$C2490,'SKT LİSTESİ'!$F:$S,11,0)),"")</f>
        <v/>
      </c>
      <c r="K2490" s="134" t="str">
        <f ca="1">IFERROR(IF($C2490="","",VLOOKUP(FİLTRE!$C2490,'SKT LİSTESİ'!$F:$S,12,0)),"")</f>
        <v/>
      </c>
      <c r="L2490" s="134" t="str">
        <f ca="1">IFERROR(IF($C2490="","",VLOOKUP(FİLTRE!$C2490,'SKT LİSTESİ'!$F:$S,13,0)),"")</f>
        <v/>
      </c>
      <c r="M2490" s="135" t="str">
        <f ca="1">IFERROR(IF($C2490="","",VLOOKUP(FİLTRE!$C2490,'SKT LİSTESİ'!$F:$AJ,14,0)),"")</f>
        <v/>
      </c>
      <c r="N2490" s="31" t="str">
        <f ca="1">IFERROR(IF($C2490="","",VLOOKUP(FİLTRE!$C2490,'SKT LİSTESİ'!$F:$AJ,22,0)),"")</f>
        <v/>
      </c>
      <c r="O2490" s="136" t="str">
        <f ca="1">IFERROR(IF($C2490="","",VLOOKUP(FİLTRE!$C2490,'SKT LİSTESİ'!$F:$AJ,23,0)),"")</f>
        <v/>
      </c>
      <c r="P2490" s="31"/>
      <c r="Q2490" s="31"/>
      <c r="R2490" s="137" t="str">
        <f ca="1">(IFERROR(IF($C2490="","",VLOOKUP(FİLTRE!$C2490,'SKT LİSTESİ'!$F:$AJ,15,0)),""))</f>
        <v/>
      </c>
      <c r="S2490" s="138" t="str">
        <f ca="1">IFERROR(IF($C2490="","",VLOOKUP(FİLTRE!$C2490,'SKT LİSTESİ'!$F:$AJ,16,0)),"")</f>
        <v/>
      </c>
      <c r="AF2490" s="179" t="str">
        <f t="shared" ca="1" si="154"/>
        <v/>
      </c>
      <c r="AG2490" s="179">
        <f t="shared" ca="1" si="155"/>
        <v>0</v>
      </c>
      <c r="AH2490" s="179">
        <f t="shared" ca="1" si="156"/>
        <v>0</v>
      </c>
    </row>
    <row r="2491" spans="2:34" ht="15.75" x14ac:dyDescent="0.25">
      <c r="B2491">
        <f t="shared" ca="1" si="153"/>
        <v>2479</v>
      </c>
      <c r="C2491" t="str">
        <f ca="1">IFERROR(VLOOKUP(B2491,'SKT LİSTESİ'!F:F,1,0),"")</f>
        <v/>
      </c>
      <c r="E2491" s="128" t="str">
        <f ca="1">IFERROR(IF($C2491="","",VLOOKUP(FİLTRE!$C2491,'SKT LİSTESİ'!$F:$S,5,0)),"")</f>
        <v/>
      </c>
      <c r="F2491" s="129" t="str">
        <f ca="1">IFERROR(IF($C2491="","",VLOOKUP(FİLTRE!$C2491,'SKT LİSTESİ'!$F:$S,7,0)),"")</f>
        <v/>
      </c>
      <c r="G2491" s="130" t="str">
        <f ca="1">IFERROR(IF($C2491="","",VLOOKUP(FİLTRE!$C2491,'SKT LİSTESİ'!$F:$S,8,0)),"")</f>
        <v/>
      </c>
      <c r="H2491" s="131" t="str">
        <f ca="1">IF(E2491="","",IF($C2491="","",VLOOKUP(FİLTRE!$C2491,'SKT LİSTESİ'!$F:$S,9,0)))</f>
        <v/>
      </c>
      <c r="I2491" s="132" t="str">
        <f ca="1">IFERROR(IF($C2491="","",VLOOKUP(FİLTRE!$C2491,'SKT LİSTESİ'!$F:$S,10,0)),"")</f>
        <v/>
      </c>
      <c r="J2491" s="133" t="str">
        <f ca="1">IFERROR(IF($C2491="","",VLOOKUP(FİLTRE!$C2491,'SKT LİSTESİ'!$F:$S,11,0)),"")</f>
        <v/>
      </c>
      <c r="K2491" s="134" t="str">
        <f ca="1">IFERROR(IF($C2491="","",VLOOKUP(FİLTRE!$C2491,'SKT LİSTESİ'!$F:$S,12,0)),"")</f>
        <v/>
      </c>
      <c r="L2491" s="134" t="str">
        <f ca="1">IFERROR(IF($C2491="","",VLOOKUP(FİLTRE!$C2491,'SKT LİSTESİ'!$F:$S,13,0)),"")</f>
        <v/>
      </c>
      <c r="M2491" s="135" t="str">
        <f ca="1">IFERROR(IF($C2491="","",VLOOKUP(FİLTRE!$C2491,'SKT LİSTESİ'!$F:$AJ,14,0)),"")</f>
        <v/>
      </c>
      <c r="N2491" s="31" t="str">
        <f ca="1">IFERROR(IF($C2491="","",VLOOKUP(FİLTRE!$C2491,'SKT LİSTESİ'!$F:$AJ,22,0)),"")</f>
        <v/>
      </c>
      <c r="O2491" s="136" t="str">
        <f ca="1">IFERROR(IF($C2491="","",VLOOKUP(FİLTRE!$C2491,'SKT LİSTESİ'!$F:$AJ,23,0)),"")</f>
        <v/>
      </c>
      <c r="P2491" s="31"/>
      <c r="Q2491" s="31"/>
      <c r="R2491" s="137" t="str">
        <f ca="1">(IFERROR(IF($C2491="","",VLOOKUP(FİLTRE!$C2491,'SKT LİSTESİ'!$F:$AJ,15,0)),""))</f>
        <v/>
      </c>
      <c r="S2491" s="138" t="str">
        <f ca="1">IFERROR(IF($C2491="","",VLOOKUP(FİLTRE!$C2491,'SKT LİSTESİ'!$F:$AJ,16,0)),"")</f>
        <v/>
      </c>
      <c r="AF2491" s="179" t="str">
        <f t="shared" ca="1" si="154"/>
        <v/>
      </c>
      <c r="AG2491" s="179">
        <f t="shared" ca="1" si="155"/>
        <v>0</v>
      </c>
      <c r="AH2491" s="179">
        <f t="shared" ca="1" si="156"/>
        <v>0</v>
      </c>
    </row>
    <row r="2492" spans="2:34" ht="15.75" x14ac:dyDescent="0.25">
      <c r="B2492">
        <f t="shared" ca="1" si="153"/>
        <v>2480</v>
      </c>
      <c r="C2492" t="str">
        <f ca="1">IFERROR(VLOOKUP(B2492,'SKT LİSTESİ'!F:F,1,0),"")</f>
        <v/>
      </c>
      <c r="E2492" s="128" t="str">
        <f ca="1">IFERROR(IF($C2492="","",VLOOKUP(FİLTRE!$C2492,'SKT LİSTESİ'!$F:$S,5,0)),"")</f>
        <v/>
      </c>
      <c r="F2492" s="129" t="str">
        <f ca="1">IFERROR(IF($C2492="","",VLOOKUP(FİLTRE!$C2492,'SKT LİSTESİ'!$F:$S,7,0)),"")</f>
        <v/>
      </c>
      <c r="G2492" s="130" t="str">
        <f ca="1">IFERROR(IF($C2492="","",VLOOKUP(FİLTRE!$C2492,'SKT LİSTESİ'!$F:$S,8,0)),"")</f>
        <v/>
      </c>
      <c r="H2492" s="131" t="str">
        <f ca="1">IF(E2492="","",IF($C2492="","",VLOOKUP(FİLTRE!$C2492,'SKT LİSTESİ'!$F:$S,9,0)))</f>
        <v/>
      </c>
      <c r="I2492" s="132" t="str">
        <f ca="1">IFERROR(IF($C2492="","",VLOOKUP(FİLTRE!$C2492,'SKT LİSTESİ'!$F:$S,10,0)),"")</f>
        <v/>
      </c>
      <c r="J2492" s="133" t="str">
        <f ca="1">IFERROR(IF($C2492="","",VLOOKUP(FİLTRE!$C2492,'SKT LİSTESİ'!$F:$S,11,0)),"")</f>
        <v/>
      </c>
      <c r="K2492" s="134" t="str">
        <f ca="1">IFERROR(IF($C2492="","",VLOOKUP(FİLTRE!$C2492,'SKT LİSTESİ'!$F:$S,12,0)),"")</f>
        <v/>
      </c>
      <c r="L2492" s="134" t="str">
        <f ca="1">IFERROR(IF($C2492="","",VLOOKUP(FİLTRE!$C2492,'SKT LİSTESİ'!$F:$S,13,0)),"")</f>
        <v/>
      </c>
      <c r="M2492" s="135" t="str">
        <f ca="1">IFERROR(IF($C2492="","",VLOOKUP(FİLTRE!$C2492,'SKT LİSTESİ'!$F:$AJ,14,0)),"")</f>
        <v/>
      </c>
      <c r="N2492" s="31" t="str">
        <f ca="1">IFERROR(IF($C2492="","",VLOOKUP(FİLTRE!$C2492,'SKT LİSTESİ'!$F:$AJ,22,0)),"")</f>
        <v/>
      </c>
      <c r="O2492" s="136" t="str">
        <f ca="1">IFERROR(IF($C2492="","",VLOOKUP(FİLTRE!$C2492,'SKT LİSTESİ'!$F:$AJ,23,0)),"")</f>
        <v/>
      </c>
      <c r="P2492" s="31"/>
      <c r="Q2492" s="31"/>
      <c r="R2492" s="137" t="str">
        <f ca="1">(IFERROR(IF($C2492="","",VLOOKUP(FİLTRE!$C2492,'SKT LİSTESİ'!$F:$AJ,15,0)),""))</f>
        <v/>
      </c>
      <c r="S2492" s="138" t="str">
        <f ca="1">IFERROR(IF($C2492="","",VLOOKUP(FİLTRE!$C2492,'SKT LİSTESİ'!$F:$AJ,16,0)),"")</f>
        <v/>
      </c>
      <c r="AF2492" s="179" t="str">
        <f t="shared" ca="1" si="154"/>
        <v/>
      </c>
      <c r="AG2492" s="179">
        <f t="shared" ca="1" si="155"/>
        <v>0</v>
      </c>
      <c r="AH2492" s="179">
        <f t="shared" ca="1" si="156"/>
        <v>0</v>
      </c>
    </row>
    <row r="2493" spans="2:34" ht="15.75" x14ac:dyDescent="0.25">
      <c r="B2493">
        <f t="shared" ca="1" si="153"/>
        <v>2481</v>
      </c>
      <c r="C2493" t="str">
        <f ca="1">IFERROR(VLOOKUP(B2493,'SKT LİSTESİ'!F:F,1,0),"")</f>
        <v/>
      </c>
      <c r="E2493" s="128" t="str">
        <f ca="1">IFERROR(IF($C2493="","",VLOOKUP(FİLTRE!$C2493,'SKT LİSTESİ'!$F:$S,5,0)),"")</f>
        <v/>
      </c>
      <c r="F2493" s="129" t="str">
        <f ca="1">IFERROR(IF($C2493="","",VLOOKUP(FİLTRE!$C2493,'SKT LİSTESİ'!$F:$S,7,0)),"")</f>
        <v/>
      </c>
      <c r="G2493" s="130" t="str">
        <f ca="1">IFERROR(IF($C2493="","",VLOOKUP(FİLTRE!$C2493,'SKT LİSTESİ'!$F:$S,8,0)),"")</f>
        <v/>
      </c>
      <c r="H2493" s="131" t="str">
        <f ca="1">IF(E2493="","",IF($C2493="","",VLOOKUP(FİLTRE!$C2493,'SKT LİSTESİ'!$F:$S,9,0)))</f>
        <v/>
      </c>
      <c r="I2493" s="132" t="str">
        <f ca="1">IFERROR(IF($C2493="","",VLOOKUP(FİLTRE!$C2493,'SKT LİSTESİ'!$F:$S,10,0)),"")</f>
        <v/>
      </c>
      <c r="J2493" s="133" t="str">
        <f ca="1">IFERROR(IF($C2493="","",VLOOKUP(FİLTRE!$C2493,'SKT LİSTESİ'!$F:$S,11,0)),"")</f>
        <v/>
      </c>
      <c r="K2493" s="134" t="str">
        <f ca="1">IFERROR(IF($C2493="","",VLOOKUP(FİLTRE!$C2493,'SKT LİSTESİ'!$F:$S,12,0)),"")</f>
        <v/>
      </c>
      <c r="L2493" s="134" t="str">
        <f ca="1">IFERROR(IF($C2493="","",VLOOKUP(FİLTRE!$C2493,'SKT LİSTESİ'!$F:$S,13,0)),"")</f>
        <v/>
      </c>
      <c r="M2493" s="135" t="str">
        <f ca="1">IFERROR(IF($C2493="","",VLOOKUP(FİLTRE!$C2493,'SKT LİSTESİ'!$F:$AJ,14,0)),"")</f>
        <v/>
      </c>
      <c r="N2493" s="31" t="str">
        <f ca="1">IFERROR(IF($C2493="","",VLOOKUP(FİLTRE!$C2493,'SKT LİSTESİ'!$F:$AJ,22,0)),"")</f>
        <v/>
      </c>
      <c r="O2493" s="136" t="str">
        <f ca="1">IFERROR(IF($C2493="","",VLOOKUP(FİLTRE!$C2493,'SKT LİSTESİ'!$F:$AJ,23,0)),"")</f>
        <v/>
      </c>
      <c r="P2493" s="31"/>
      <c r="Q2493" s="31"/>
      <c r="R2493" s="137" t="str">
        <f ca="1">(IFERROR(IF($C2493="","",VLOOKUP(FİLTRE!$C2493,'SKT LİSTESİ'!$F:$AJ,15,0)),""))</f>
        <v/>
      </c>
      <c r="S2493" s="138" t="str">
        <f ca="1">IFERROR(IF($C2493="","",VLOOKUP(FİLTRE!$C2493,'SKT LİSTESİ'!$F:$AJ,16,0)),"")</f>
        <v/>
      </c>
      <c r="AF2493" s="179" t="str">
        <f t="shared" ca="1" si="154"/>
        <v/>
      </c>
      <c r="AG2493" s="179">
        <f t="shared" ca="1" si="155"/>
        <v>0</v>
      </c>
      <c r="AH2493" s="179">
        <f t="shared" ca="1" si="156"/>
        <v>0</v>
      </c>
    </row>
    <row r="2494" spans="2:34" ht="15.75" x14ac:dyDescent="0.25">
      <c r="B2494">
        <f t="shared" ca="1" si="153"/>
        <v>2482</v>
      </c>
      <c r="C2494" t="str">
        <f ca="1">IFERROR(VLOOKUP(B2494,'SKT LİSTESİ'!F:F,1,0),"")</f>
        <v/>
      </c>
      <c r="E2494" s="128" t="str">
        <f ca="1">IFERROR(IF($C2494="","",VLOOKUP(FİLTRE!$C2494,'SKT LİSTESİ'!$F:$S,5,0)),"")</f>
        <v/>
      </c>
      <c r="F2494" s="129" t="str">
        <f ca="1">IFERROR(IF($C2494="","",VLOOKUP(FİLTRE!$C2494,'SKT LİSTESİ'!$F:$S,7,0)),"")</f>
        <v/>
      </c>
      <c r="G2494" s="130" t="str">
        <f ca="1">IFERROR(IF($C2494="","",VLOOKUP(FİLTRE!$C2494,'SKT LİSTESİ'!$F:$S,8,0)),"")</f>
        <v/>
      </c>
      <c r="H2494" s="131" t="str">
        <f ca="1">IF(E2494="","",IF($C2494="","",VLOOKUP(FİLTRE!$C2494,'SKT LİSTESİ'!$F:$S,9,0)))</f>
        <v/>
      </c>
      <c r="I2494" s="132" t="str">
        <f ca="1">IFERROR(IF($C2494="","",VLOOKUP(FİLTRE!$C2494,'SKT LİSTESİ'!$F:$S,10,0)),"")</f>
        <v/>
      </c>
      <c r="J2494" s="133" t="str">
        <f ca="1">IFERROR(IF($C2494="","",VLOOKUP(FİLTRE!$C2494,'SKT LİSTESİ'!$F:$S,11,0)),"")</f>
        <v/>
      </c>
      <c r="K2494" s="134" t="str">
        <f ca="1">IFERROR(IF($C2494="","",VLOOKUP(FİLTRE!$C2494,'SKT LİSTESİ'!$F:$S,12,0)),"")</f>
        <v/>
      </c>
      <c r="L2494" s="134" t="str">
        <f ca="1">IFERROR(IF($C2494="","",VLOOKUP(FİLTRE!$C2494,'SKT LİSTESİ'!$F:$S,13,0)),"")</f>
        <v/>
      </c>
      <c r="M2494" s="135" t="str">
        <f ca="1">IFERROR(IF($C2494="","",VLOOKUP(FİLTRE!$C2494,'SKT LİSTESİ'!$F:$AJ,14,0)),"")</f>
        <v/>
      </c>
      <c r="N2494" s="31" t="str">
        <f ca="1">IFERROR(IF($C2494="","",VLOOKUP(FİLTRE!$C2494,'SKT LİSTESİ'!$F:$AJ,22,0)),"")</f>
        <v/>
      </c>
      <c r="O2494" s="136" t="str">
        <f ca="1">IFERROR(IF($C2494="","",VLOOKUP(FİLTRE!$C2494,'SKT LİSTESİ'!$F:$AJ,23,0)),"")</f>
        <v/>
      </c>
      <c r="P2494" s="31"/>
      <c r="Q2494" s="31"/>
      <c r="R2494" s="137" t="str">
        <f ca="1">(IFERROR(IF($C2494="","",VLOOKUP(FİLTRE!$C2494,'SKT LİSTESİ'!$F:$AJ,15,0)),""))</f>
        <v/>
      </c>
      <c r="S2494" s="138" t="str">
        <f ca="1">IFERROR(IF($C2494="","",VLOOKUP(FİLTRE!$C2494,'SKT LİSTESİ'!$F:$AJ,16,0)),"")</f>
        <v/>
      </c>
      <c r="AF2494" s="179" t="str">
        <f t="shared" ca="1" si="154"/>
        <v/>
      </c>
      <c r="AG2494" s="179">
        <f t="shared" ca="1" si="155"/>
        <v>0</v>
      </c>
      <c r="AH2494" s="179">
        <f t="shared" ca="1" si="156"/>
        <v>0</v>
      </c>
    </row>
    <row r="2495" spans="2:34" ht="15.75" x14ac:dyDescent="0.25">
      <c r="B2495">
        <f t="shared" ca="1" si="153"/>
        <v>2483</v>
      </c>
      <c r="C2495" t="str">
        <f ca="1">IFERROR(VLOOKUP(B2495,'SKT LİSTESİ'!F:F,1,0),"")</f>
        <v/>
      </c>
      <c r="E2495" s="128" t="str">
        <f ca="1">IFERROR(IF($C2495="","",VLOOKUP(FİLTRE!$C2495,'SKT LİSTESİ'!$F:$S,5,0)),"")</f>
        <v/>
      </c>
      <c r="F2495" s="129" t="str">
        <f ca="1">IFERROR(IF($C2495="","",VLOOKUP(FİLTRE!$C2495,'SKT LİSTESİ'!$F:$S,7,0)),"")</f>
        <v/>
      </c>
      <c r="G2495" s="130" t="str">
        <f ca="1">IFERROR(IF($C2495="","",VLOOKUP(FİLTRE!$C2495,'SKT LİSTESİ'!$F:$S,8,0)),"")</f>
        <v/>
      </c>
      <c r="H2495" s="131" t="str">
        <f ca="1">IF(E2495="","",IF($C2495="","",VLOOKUP(FİLTRE!$C2495,'SKT LİSTESİ'!$F:$S,9,0)))</f>
        <v/>
      </c>
      <c r="I2495" s="132" t="str">
        <f ca="1">IFERROR(IF($C2495="","",VLOOKUP(FİLTRE!$C2495,'SKT LİSTESİ'!$F:$S,10,0)),"")</f>
        <v/>
      </c>
      <c r="J2495" s="133" t="str">
        <f ca="1">IFERROR(IF($C2495="","",VLOOKUP(FİLTRE!$C2495,'SKT LİSTESİ'!$F:$S,11,0)),"")</f>
        <v/>
      </c>
      <c r="K2495" s="134" t="str">
        <f ca="1">IFERROR(IF($C2495="","",VLOOKUP(FİLTRE!$C2495,'SKT LİSTESİ'!$F:$S,12,0)),"")</f>
        <v/>
      </c>
      <c r="L2495" s="134" t="str">
        <f ca="1">IFERROR(IF($C2495="","",VLOOKUP(FİLTRE!$C2495,'SKT LİSTESİ'!$F:$S,13,0)),"")</f>
        <v/>
      </c>
      <c r="M2495" s="135" t="str">
        <f ca="1">IFERROR(IF($C2495="","",VLOOKUP(FİLTRE!$C2495,'SKT LİSTESİ'!$F:$AJ,14,0)),"")</f>
        <v/>
      </c>
      <c r="N2495" s="31" t="str">
        <f ca="1">IFERROR(IF($C2495="","",VLOOKUP(FİLTRE!$C2495,'SKT LİSTESİ'!$F:$AJ,22,0)),"")</f>
        <v/>
      </c>
      <c r="O2495" s="136" t="str">
        <f ca="1">IFERROR(IF($C2495="","",VLOOKUP(FİLTRE!$C2495,'SKT LİSTESİ'!$F:$AJ,23,0)),"")</f>
        <v/>
      </c>
      <c r="P2495" s="31"/>
      <c r="Q2495" s="31"/>
      <c r="R2495" s="137" t="str">
        <f ca="1">(IFERROR(IF($C2495="","",VLOOKUP(FİLTRE!$C2495,'SKT LİSTESİ'!$F:$AJ,15,0)),""))</f>
        <v/>
      </c>
      <c r="S2495" s="138" t="str">
        <f ca="1">IFERROR(IF($C2495="","",VLOOKUP(FİLTRE!$C2495,'SKT LİSTESİ'!$F:$AJ,16,0)),"")</f>
        <v/>
      </c>
      <c r="AF2495" s="179" t="str">
        <f t="shared" ca="1" si="154"/>
        <v/>
      </c>
      <c r="AG2495" s="179">
        <f t="shared" ca="1" si="155"/>
        <v>0</v>
      </c>
      <c r="AH2495" s="179">
        <f t="shared" ca="1" si="156"/>
        <v>0</v>
      </c>
    </row>
    <row r="2496" spans="2:34" ht="15.75" x14ac:dyDescent="0.25">
      <c r="B2496">
        <f t="shared" ca="1" si="153"/>
        <v>2484</v>
      </c>
      <c r="C2496" t="str">
        <f ca="1">IFERROR(VLOOKUP(B2496,'SKT LİSTESİ'!F:F,1,0),"")</f>
        <v/>
      </c>
      <c r="E2496" s="128" t="str">
        <f ca="1">IFERROR(IF($C2496="","",VLOOKUP(FİLTRE!$C2496,'SKT LİSTESİ'!$F:$S,5,0)),"")</f>
        <v/>
      </c>
      <c r="F2496" s="129" t="str">
        <f ca="1">IFERROR(IF($C2496="","",VLOOKUP(FİLTRE!$C2496,'SKT LİSTESİ'!$F:$S,7,0)),"")</f>
        <v/>
      </c>
      <c r="G2496" s="130" t="str">
        <f ca="1">IFERROR(IF($C2496="","",VLOOKUP(FİLTRE!$C2496,'SKT LİSTESİ'!$F:$S,8,0)),"")</f>
        <v/>
      </c>
      <c r="H2496" s="131" t="str">
        <f ca="1">IF(E2496="","",IF($C2496="","",VLOOKUP(FİLTRE!$C2496,'SKT LİSTESİ'!$F:$S,9,0)))</f>
        <v/>
      </c>
      <c r="I2496" s="132" t="str">
        <f ca="1">IFERROR(IF($C2496="","",VLOOKUP(FİLTRE!$C2496,'SKT LİSTESİ'!$F:$S,10,0)),"")</f>
        <v/>
      </c>
      <c r="J2496" s="133" t="str">
        <f ca="1">IFERROR(IF($C2496="","",VLOOKUP(FİLTRE!$C2496,'SKT LİSTESİ'!$F:$S,11,0)),"")</f>
        <v/>
      </c>
      <c r="K2496" s="134" t="str">
        <f ca="1">IFERROR(IF($C2496="","",VLOOKUP(FİLTRE!$C2496,'SKT LİSTESİ'!$F:$S,12,0)),"")</f>
        <v/>
      </c>
      <c r="L2496" s="134" t="str">
        <f ca="1">IFERROR(IF($C2496="","",VLOOKUP(FİLTRE!$C2496,'SKT LİSTESİ'!$F:$S,13,0)),"")</f>
        <v/>
      </c>
      <c r="M2496" s="135" t="str">
        <f ca="1">IFERROR(IF($C2496="","",VLOOKUP(FİLTRE!$C2496,'SKT LİSTESİ'!$F:$AJ,14,0)),"")</f>
        <v/>
      </c>
      <c r="N2496" s="31" t="str">
        <f ca="1">IFERROR(IF($C2496="","",VLOOKUP(FİLTRE!$C2496,'SKT LİSTESİ'!$F:$AJ,22,0)),"")</f>
        <v/>
      </c>
      <c r="O2496" s="136" t="str">
        <f ca="1">IFERROR(IF($C2496="","",VLOOKUP(FİLTRE!$C2496,'SKT LİSTESİ'!$F:$AJ,23,0)),"")</f>
        <v/>
      </c>
      <c r="P2496" s="31"/>
      <c r="Q2496" s="31"/>
      <c r="R2496" s="137" t="str">
        <f ca="1">(IFERROR(IF($C2496="","",VLOOKUP(FİLTRE!$C2496,'SKT LİSTESİ'!$F:$AJ,15,0)),""))</f>
        <v/>
      </c>
      <c r="S2496" s="138" t="str">
        <f ca="1">IFERROR(IF($C2496="","",VLOOKUP(FİLTRE!$C2496,'SKT LİSTESİ'!$F:$AJ,16,0)),"")</f>
        <v/>
      </c>
      <c r="AF2496" s="179" t="str">
        <f t="shared" ca="1" si="154"/>
        <v/>
      </c>
      <c r="AG2496" s="179">
        <f t="shared" ca="1" si="155"/>
        <v>0</v>
      </c>
      <c r="AH2496" s="179">
        <f t="shared" ca="1" si="156"/>
        <v>0</v>
      </c>
    </row>
    <row r="2497" spans="2:34" ht="15.75" x14ac:dyDescent="0.25">
      <c r="B2497">
        <f t="shared" ca="1" si="153"/>
        <v>2485</v>
      </c>
      <c r="C2497" t="str">
        <f ca="1">IFERROR(VLOOKUP(B2497,'SKT LİSTESİ'!F:F,1,0),"")</f>
        <v/>
      </c>
      <c r="E2497" s="128" t="str">
        <f ca="1">IFERROR(IF($C2497="","",VLOOKUP(FİLTRE!$C2497,'SKT LİSTESİ'!$F:$S,5,0)),"")</f>
        <v/>
      </c>
      <c r="F2497" s="129" t="str">
        <f ca="1">IFERROR(IF($C2497="","",VLOOKUP(FİLTRE!$C2497,'SKT LİSTESİ'!$F:$S,7,0)),"")</f>
        <v/>
      </c>
      <c r="G2497" s="130" t="str">
        <f ca="1">IFERROR(IF($C2497="","",VLOOKUP(FİLTRE!$C2497,'SKT LİSTESİ'!$F:$S,8,0)),"")</f>
        <v/>
      </c>
      <c r="H2497" s="131" t="str">
        <f ca="1">IF(E2497="","",IF($C2497="","",VLOOKUP(FİLTRE!$C2497,'SKT LİSTESİ'!$F:$S,9,0)))</f>
        <v/>
      </c>
      <c r="I2497" s="132" t="str">
        <f ca="1">IFERROR(IF($C2497="","",VLOOKUP(FİLTRE!$C2497,'SKT LİSTESİ'!$F:$S,10,0)),"")</f>
        <v/>
      </c>
      <c r="J2497" s="133" t="str">
        <f ca="1">IFERROR(IF($C2497="","",VLOOKUP(FİLTRE!$C2497,'SKT LİSTESİ'!$F:$S,11,0)),"")</f>
        <v/>
      </c>
      <c r="K2497" s="134" t="str">
        <f ca="1">IFERROR(IF($C2497="","",VLOOKUP(FİLTRE!$C2497,'SKT LİSTESİ'!$F:$S,12,0)),"")</f>
        <v/>
      </c>
      <c r="L2497" s="134" t="str">
        <f ca="1">IFERROR(IF($C2497="","",VLOOKUP(FİLTRE!$C2497,'SKT LİSTESİ'!$F:$S,13,0)),"")</f>
        <v/>
      </c>
      <c r="M2497" s="135" t="str">
        <f ca="1">IFERROR(IF($C2497="","",VLOOKUP(FİLTRE!$C2497,'SKT LİSTESİ'!$F:$AJ,14,0)),"")</f>
        <v/>
      </c>
      <c r="N2497" s="31" t="str">
        <f ca="1">IFERROR(IF($C2497="","",VLOOKUP(FİLTRE!$C2497,'SKT LİSTESİ'!$F:$AJ,22,0)),"")</f>
        <v/>
      </c>
      <c r="O2497" s="136" t="str">
        <f ca="1">IFERROR(IF($C2497="","",VLOOKUP(FİLTRE!$C2497,'SKT LİSTESİ'!$F:$AJ,23,0)),"")</f>
        <v/>
      </c>
      <c r="P2497" s="31"/>
      <c r="Q2497" s="31"/>
      <c r="R2497" s="137" t="str">
        <f ca="1">(IFERROR(IF($C2497="","",VLOOKUP(FİLTRE!$C2497,'SKT LİSTESİ'!$F:$AJ,15,0)),""))</f>
        <v/>
      </c>
      <c r="S2497" s="138" t="str">
        <f ca="1">IFERROR(IF($C2497="","",VLOOKUP(FİLTRE!$C2497,'SKT LİSTESİ'!$F:$AJ,16,0)),"")</f>
        <v/>
      </c>
      <c r="AF2497" s="179" t="str">
        <f t="shared" ca="1" si="154"/>
        <v/>
      </c>
      <c r="AG2497" s="179">
        <f t="shared" ca="1" si="155"/>
        <v>0</v>
      </c>
      <c r="AH2497" s="179">
        <f t="shared" ca="1" si="156"/>
        <v>0</v>
      </c>
    </row>
    <row r="2498" spans="2:34" ht="15.75" x14ac:dyDescent="0.25">
      <c r="B2498">
        <f t="shared" ca="1" si="153"/>
        <v>2486</v>
      </c>
      <c r="C2498" t="str">
        <f ca="1">IFERROR(VLOOKUP(B2498,'SKT LİSTESİ'!F:F,1,0),"")</f>
        <v/>
      </c>
      <c r="E2498" s="128" t="str">
        <f ca="1">IFERROR(IF($C2498="","",VLOOKUP(FİLTRE!$C2498,'SKT LİSTESİ'!$F:$S,5,0)),"")</f>
        <v/>
      </c>
      <c r="F2498" s="129" t="str">
        <f ca="1">IFERROR(IF($C2498="","",VLOOKUP(FİLTRE!$C2498,'SKT LİSTESİ'!$F:$S,7,0)),"")</f>
        <v/>
      </c>
      <c r="G2498" s="130" t="str">
        <f ca="1">IFERROR(IF($C2498="","",VLOOKUP(FİLTRE!$C2498,'SKT LİSTESİ'!$F:$S,8,0)),"")</f>
        <v/>
      </c>
      <c r="H2498" s="131" t="str">
        <f ca="1">IF(E2498="","",IF($C2498="","",VLOOKUP(FİLTRE!$C2498,'SKT LİSTESİ'!$F:$S,9,0)))</f>
        <v/>
      </c>
      <c r="I2498" s="132" t="str">
        <f ca="1">IFERROR(IF($C2498="","",VLOOKUP(FİLTRE!$C2498,'SKT LİSTESİ'!$F:$S,10,0)),"")</f>
        <v/>
      </c>
      <c r="J2498" s="133" t="str">
        <f ca="1">IFERROR(IF($C2498="","",VLOOKUP(FİLTRE!$C2498,'SKT LİSTESİ'!$F:$S,11,0)),"")</f>
        <v/>
      </c>
      <c r="K2498" s="134" t="str">
        <f ca="1">IFERROR(IF($C2498="","",VLOOKUP(FİLTRE!$C2498,'SKT LİSTESİ'!$F:$S,12,0)),"")</f>
        <v/>
      </c>
      <c r="L2498" s="134" t="str">
        <f ca="1">IFERROR(IF($C2498="","",VLOOKUP(FİLTRE!$C2498,'SKT LİSTESİ'!$F:$S,13,0)),"")</f>
        <v/>
      </c>
      <c r="M2498" s="135" t="str">
        <f ca="1">IFERROR(IF($C2498="","",VLOOKUP(FİLTRE!$C2498,'SKT LİSTESİ'!$F:$AJ,14,0)),"")</f>
        <v/>
      </c>
      <c r="N2498" s="31" t="str">
        <f ca="1">IFERROR(IF($C2498="","",VLOOKUP(FİLTRE!$C2498,'SKT LİSTESİ'!$F:$AJ,22,0)),"")</f>
        <v/>
      </c>
      <c r="O2498" s="136" t="str">
        <f ca="1">IFERROR(IF($C2498="","",VLOOKUP(FİLTRE!$C2498,'SKT LİSTESİ'!$F:$AJ,23,0)),"")</f>
        <v/>
      </c>
      <c r="P2498" s="31"/>
      <c r="Q2498" s="31"/>
      <c r="R2498" s="137" t="str">
        <f ca="1">(IFERROR(IF($C2498="","",VLOOKUP(FİLTRE!$C2498,'SKT LİSTESİ'!$F:$AJ,15,0)),""))</f>
        <v/>
      </c>
      <c r="S2498" s="138" t="str">
        <f ca="1">IFERROR(IF($C2498="","",VLOOKUP(FİLTRE!$C2498,'SKT LİSTESİ'!$F:$AJ,16,0)),"")</f>
        <v/>
      </c>
      <c r="AF2498" s="179" t="str">
        <f t="shared" ca="1" si="154"/>
        <v/>
      </c>
      <c r="AG2498" s="179">
        <f t="shared" ca="1" si="155"/>
        <v>0</v>
      </c>
      <c r="AH2498" s="179">
        <f t="shared" ca="1" si="156"/>
        <v>0</v>
      </c>
    </row>
    <row r="2499" spans="2:34" ht="15.75" x14ac:dyDescent="0.25">
      <c r="B2499">
        <f t="shared" ca="1" si="153"/>
        <v>2487</v>
      </c>
      <c r="C2499" t="str">
        <f ca="1">IFERROR(VLOOKUP(B2499,'SKT LİSTESİ'!F:F,1,0),"")</f>
        <v/>
      </c>
      <c r="E2499" s="128" t="str">
        <f ca="1">IFERROR(IF($C2499="","",VLOOKUP(FİLTRE!$C2499,'SKT LİSTESİ'!$F:$S,5,0)),"")</f>
        <v/>
      </c>
      <c r="F2499" s="129" t="str">
        <f ca="1">IFERROR(IF($C2499="","",VLOOKUP(FİLTRE!$C2499,'SKT LİSTESİ'!$F:$S,7,0)),"")</f>
        <v/>
      </c>
      <c r="G2499" s="130" t="str">
        <f ca="1">IFERROR(IF($C2499="","",VLOOKUP(FİLTRE!$C2499,'SKT LİSTESİ'!$F:$S,8,0)),"")</f>
        <v/>
      </c>
      <c r="H2499" s="131" t="str">
        <f ca="1">IF(E2499="","",IF($C2499="","",VLOOKUP(FİLTRE!$C2499,'SKT LİSTESİ'!$F:$S,9,0)))</f>
        <v/>
      </c>
      <c r="I2499" s="132" t="str">
        <f ca="1">IFERROR(IF($C2499="","",VLOOKUP(FİLTRE!$C2499,'SKT LİSTESİ'!$F:$S,10,0)),"")</f>
        <v/>
      </c>
      <c r="J2499" s="133" t="str">
        <f ca="1">IFERROR(IF($C2499="","",VLOOKUP(FİLTRE!$C2499,'SKT LİSTESİ'!$F:$S,11,0)),"")</f>
        <v/>
      </c>
      <c r="K2499" s="134" t="str">
        <f ca="1">IFERROR(IF($C2499="","",VLOOKUP(FİLTRE!$C2499,'SKT LİSTESİ'!$F:$S,12,0)),"")</f>
        <v/>
      </c>
      <c r="L2499" s="134" t="str">
        <f ca="1">IFERROR(IF($C2499="","",VLOOKUP(FİLTRE!$C2499,'SKT LİSTESİ'!$F:$S,13,0)),"")</f>
        <v/>
      </c>
      <c r="M2499" s="135" t="str">
        <f ca="1">IFERROR(IF($C2499="","",VLOOKUP(FİLTRE!$C2499,'SKT LİSTESİ'!$F:$AJ,14,0)),"")</f>
        <v/>
      </c>
      <c r="N2499" s="31" t="str">
        <f ca="1">IFERROR(IF($C2499="","",VLOOKUP(FİLTRE!$C2499,'SKT LİSTESİ'!$F:$AJ,22,0)),"")</f>
        <v/>
      </c>
      <c r="O2499" s="136" t="str">
        <f ca="1">IFERROR(IF($C2499="","",VLOOKUP(FİLTRE!$C2499,'SKT LİSTESİ'!$F:$AJ,23,0)),"")</f>
        <v/>
      </c>
      <c r="P2499" s="31"/>
      <c r="Q2499" s="31"/>
      <c r="R2499" s="137" t="str">
        <f ca="1">(IFERROR(IF($C2499="","",VLOOKUP(FİLTRE!$C2499,'SKT LİSTESİ'!$F:$AJ,15,0)),""))</f>
        <v/>
      </c>
      <c r="S2499" s="138" t="str">
        <f ca="1">IFERROR(IF($C2499="","",VLOOKUP(FİLTRE!$C2499,'SKT LİSTESİ'!$F:$AJ,16,0)),"")</f>
        <v/>
      </c>
      <c r="AF2499" s="179" t="str">
        <f t="shared" ca="1" si="154"/>
        <v/>
      </c>
      <c r="AG2499" s="179">
        <f t="shared" ca="1" si="155"/>
        <v>0</v>
      </c>
      <c r="AH2499" s="179">
        <f t="shared" ca="1" si="156"/>
        <v>0</v>
      </c>
    </row>
    <row r="2500" spans="2:34" ht="15.75" x14ac:dyDescent="0.25">
      <c r="B2500">
        <f t="shared" ca="1" si="153"/>
        <v>2488</v>
      </c>
      <c r="C2500" t="str">
        <f ca="1">IFERROR(VLOOKUP(B2500,'SKT LİSTESİ'!F:F,1,0),"")</f>
        <v/>
      </c>
      <c r="E2500" s="128" t="str">
        <f ca="1">IFERROR(IF($C2500="","",VLOOKUP(FİLTRE!$C2500,'SKT LİSTESİ'!$F:$S,5,0)),"")</f>
        <v/>
      </c>
      <c r="F2500" s="129" t="str">
        <f ca="1">IFERROR(IF($C2500="","",VLOOKUP(FİLTRE!$C2500,'SKT LİSTESİ'!$F:$S,7,0)),"")</f>
        <v/>
      </c>
      <c r="G2500" s="130" t="str">
        <f ca="1">IFERROR(IF($C2500="","",VLOOKUP(FİLTRE!$C2500,'SKT LİSTESİ'!$F:$S,8,0)),"")</f>
        <v/>
      </c>
      <c r="H2500" s="131" t="str">
        <f ca="1">IF(E2500="","",IF($C2500="","",VLOOKUP(FİLTRE!$C2500,'SKT LİSTESİ'!$F:$S,9,0)))</f>
        <v/>
      </c>
      <c r="I2500" s="132" t="str">
        <f ca="1">IFERROR(IF($C2500="","",VLOOKUP(FİLTRE!$C2500,'SKT LİSTESİ'!$F:$S,10,0)),"")</f>
        <v/>
      </c>
      <c r="J2500" s="133" t="str">
        <f ca="1">IFERROR(IF($C2500="","",VLOOKUP(FİLTRE!$C2500,'SKT LİSTESİ'!$F:$S,11,0)),"")</f>
        <v/>
      </c>
      <c r="K2500" s="134" t="str">
        <f ca="1">IFERROR(IF($C2500="","",VLOOKUP(FİLTRE!$C2500,'SKT LİSTESİ'!$F:$S,12,0)),"")</f>
        <v/>
      </c>
      <c r="L2500" s="134" t="str">
        <f ca="1">IFERROR(IF($C2500="","",VLOOKUP(FİLTRE!$C2500,'SKT LİSTESİ'!$F:$S,13,0)),"")</f>
        <v/>
      </c>
      <c r="M2500" s="135" t="str">
        <f ca="1">IFERROR(IF($C2500="","",VLOOKUP(FİLTRE!$C2500,'SKT LİSTESİ'!$F:$AJ,14,0)),"")</f>
        <v/>
      </c>
      <c r="N2500" s="31" t="str">
        <f ca="1">IFERROR(IF($C2500="","",VLOOKUP(FİLTRE!$C2500,'SKT LİSTESİ'!$F:$AJ,22,0)),"")</f>
        <v/>
      </c>
      <c r="O2500" s="136" t="str">
        <f ca="1">IFERROR(IF($C2500="","",VLOOKUP(FİLTRE!$C2500,'SKT LİSTESİ'!$F:$AJ,23,0)),"")</f>
        <v/>
      </c>
      <c r="P2500" s="31"/>
      <c r="Q2500" s="31"/>
      <c r="R2500" s="137" t="str">
        <f ca="1">(IFERROR(IF($C2500="","",VLOOKUP(FİLTRE!$C2500,'SKT LİSTESİ'!$F:$AJ,15,0)),""))</f>
        <v/>
      </c>
      <c r="S2500" s="138" t="str">
        <f ca="1">IFERROR(IF($C2500="","",VLOOKUP(FİLTRE!$C2500,'SKT LİSTESİ'!$F:$AJ,16,0)),"")</f>
        <v/>
      </c>
      <c r="AF2500" s="179" t="str">
        <f t="shared" ca="1" si="154"/>
        <v/>
      </c>
      <c r="AG2500" s="179">
        <f t="shared" ca="1" si="155"/>
        <v>0</v>
      </c>
      <c r="AH2500" s="179">
        <f t="shared" ca="1" si="156"/>
        <v>0</v>
      </c>
    </row>
    <row r="2501" spans="2:34" ht="15.75" x14ac:dyDescent="0.25">
      <c r="B2501">
        <f t="shared" ca="1" si="153"/>
        <v>2489</v>
      </c>
      <c r="C2501" t="str">
        <f ca="1">IFERROR(VLOOKUP(B2501,'SKT LİSTESİ'!F:F,1,0),"")</f>
        <v/>
      </c>
      <c r="E2501" s="128" t="str">
        <f ca="1">IFERROR(IF($C2501="","",VLOOKUP(FİLTRE!$C2501,'SKT LİSTESİ'!$F:$S,5,0)),"")</f>
        <v/>
      </c>
      <c r="F2501" s="129" t="str">
        <f ca="1">IFERROR(IF($C2501="","",VLOOKUP(FİLTRE!$C2501,'SKT LİSTESİ'!$F:$S,7,0)),"")</f>
        <v/>
      </c>
      <c r="G2501" s="130" t="str">
        <f ca="1">IFERROR(IF($C2501="","",VLOOKUP(FİLTRE!$C2501,'SKT LİSTESİ'!$F:$S,8,0)),"")</f>
        <v/>
      </c>
      <c r="H2501" s="131" t="str">
        <f ca="1">IF(E2501="","",IF($C2501="","",VLOOKUP(FİLTRE!$C2501,'SKT LİSTESİ'!$F:$S,9,0)))</f>
        <v/>
      </c>
      <c r="I2501" s="132" t="str">
        <f ca="1">IFERROR(IF($C2501="","",VLOOKUP(FİLTRE!$C2501,'SKT LİSTESİ'!$F:$S,10,0)),"")</f>
        <v/>
      </c>
      <c r="J2501" s="133" t="str">
        <f ca="1">IFERROR(IF($C2501="","",VLOOKUP(FİLTRE!$C2501,'SKT LİSTESİ'!$F:$S,11,0)),"")</f>
        <v/>
      </c>
      <c r="K2501" s="134" t="str">
        <f ca="1">IFERROR(IF($C2501="","",VLOOKUP(FİLTRE!$C2501,'SKT LİSTESİ'!$F:$S,12,0)),"")</f>
        <v/>
      </c>
      <c r="L2501" s="134" t="str">
        <f ca="1">IFERROR(IF($C2501="","",VLOOKUP(FİLTRE!$C2501,'SKT LİSTESİ'!$F:$S,13,0)),"")</f>
        <v/>
      </c>
      <c r="M2501" s="135" t="str">
        <f ca="1">IFERROR(IF($C2501="","",VLOOKUP(FİLTRE!$C2501,'SKT LİSTESİ'!$F:$AJ,14,0)),"")</f>
        <v/>
      </c>
      <c r="N2501" s="31" t="str">
        <f ca="1">IFERROR(IF($C2501="","",VLOOKUP(FİLTRE!$C2501,'SKT LİSTESİ'!$F:$AJ,22,0)),"")</f>
        <v/>
      </c>
      <c r="O2501" s="136" t="str">
        <f ca="1">IFERROR(IF($C2501="","",VLOOKUP(FİLTRE!$C2501,'SKT LİSTESİ'!$F:$AJ,23,0)),"")</f>
        <v/>
      </c>
      <c r="P2501" s="31"/>
      <c r="Q2501" s="31"/>
      <c r="R2501" s="137" t="str">
        <f ca="1">(IFERROR(IF($C2501="","",VLOOKUP(FİLTRE!$C2501,'SKT LİSTESİ'!$F:$AJ,15,0)),""))</f>
        <v/>
      </c>
      <c r="S2501" s="138" t="str">
        <f ca="1">IFERROR(IF($C2501="","",VLOOKUP(FİLTRE!$C2501,'SKT LİSTESİ'!$F:$AJ,16,0)),"")</f>
        <v/>
      </c>
      <c r="AF2501" s="179" t="str">
        <f t="shared" ca="1" si="154"/>
        <v/>
      </c>
      <c r="AG2501" s="179">
        <f t="shared" ca="1" si="155"/>
        <v>0</v>
      </c>
      <c r="AH2501" s="179">
        <f t="shared" ca="1" si="156"/>
        <v>0</v>
      </c>
    </row>
    <row r="2502" spans="2:34" ht="15.75" x14ac:dyDescent="0.25">
      <c r="B2502">
        <f t="shared" ca="1" si="153"/>
        <v>2490</v>
      </c>
      <c r="C2502" t="str">
        <f ca="1">IFERROR(VLOOKUP(B2502,'SKT LİSTESİ'!F:F,1,0),"")</f>
        <v/>
      </c>
      <c r="E2502" s="128" t="str">
        <f ca="1">IFERROR(IF($C2502="","",VLOOKUP(FİLTRE!$C2502,'SKT LİSTESİ'!$F:$S,5,0)),"")</f>
        <v/>
      </c>
      <c r="F2502" s="129" t="str">
        <f ca="1">IFERROR(IF($C2502="","",VLOOKUP(FİLTRE!$C2502,'SKT LİSTESİ'!$F:$S,7,0)),"")</f>
        <v/>
      </c>
      <c r="G2502" s="130" t="str">
        <f ca="1">IFERROR(IF($C2502="","",VLOOKUP(FİLTRE!$C2502,'SKT LİSTESİ'!$F:$S,8,0)),"")</f>
        <v/>
      </c>
      <c r="H2502" s="131" t="str">
        <f ca="1">IF(E2502="","",IF($C2502="","",VLOOKUP(FİLTRE!$C2502,'SKT LİSTESİ'!$F:$S,9,0)))</f>
        <v/>
      </c>
      <c r="I2502" s="132" t="str">
        <f ca="1">IFERROR(IF($C2502="","",VLOOKUP(FİLTRE!$C2502,'SKT LİSTESİ'!$F:$S,10,0)),"")</f>
        <v/>
      </c>
      <c r="J2502" s="133" t="str">
        <f ca="1">IFERROR(IF($C2502="","",VLOOKUP(FİLTRE!$C2502,'SKT LİSTESİ'!$F:$S,11,0)),"")</f>
        <v/>
      </c>
      <c r="K2502" s="134" t="str">
        <f ca="1">IFERROR(IF($C2502="","",VLOOKUP(FİLTRE!$C2502,'SKT LİSTESİ'!$F:$S,12,0)),"")</f>
        <v/>
      </c>
      <c r="L2502" s="134" t="str">
        <f ca="1">IFERROR(IF($C2502="","",VLOOKUP(FİLTRE!$C2502,'SKT LİSTESİ'!$F:$S,13,0)),"")</f>
        <v/>
      </c>
      <c r="M2502" s="135" t="str">
        <f ca="1">IFERROR(IF($C2502="","",VLOOKUP(FİLTRE!$C2502,'SKT LİSTESİ'!$F:$AJ,14,0)),"")</f>
        <v/>
      </c>
      <c r="N2502" s="31" t="str">
        <f ca="1">IFERROR(IF($C2502="","",VLOOKUP(FİLTRE!$C2502,'SKT LİSTESİ'!$F:$AJ,22,0)),"")</f>
        <v/>
      </c>
      <c r="O2502" s="136" t="str">
        <f ca="1">IFERROR(IF($C2502="","",VLOOKUP(FİLTRE!$C2502,'SKT LİSTESİ'!$F:$AJ,23,0)),"")</f>
        <v/>
      </c>
      <c r="P2502" s="31"/>
      <c r="Q2502" s="31"/>
      <c r="R2502" s="137" t="str">
        <f ca="1">(IFERROR(IF($C2502="","",VLOOKUP(FİLTRE!$C2502,'SKT LİSTESİ'!$F:$AJ,15,0)),""))</f>
        <v/>
      </c>
      <c r="S2502" s="138" t="str">
        <f ca="1">IFERROR(IF($C2502="","",VLOOKUP(FİLTRE!$C2502,'SKT LİSTESİ'!$F:$AJ,16,0)),"")</f>
        <v/>
      </c>
      <c r="AF2502" s="179" t="str">
        <f t="shared" ca="1" si="154"/>
        <v/>
      </c>
      <c r="AG2502" s="179">
        <f t="shared" ca="1" si="155"/>
        <v>0</v>
      </c>
      <c r="AH2502" s="179">
        <f t="shared" ca="1" si="156"/>
        <v>0</v>
      </c>
    </row>
    <row r="2503" spans="2:34" ht="15.75" x14ac:dyDescent="0.25">
      <c r="B2503">
        <f t="shared" ca="1" si="153"/>
        <v>2491</v>
      </c>
      <c r="C2503" t="str">
        <f ca="1">IFERROR(VLOOKUP(B2503,'SKT LİSTESİ'!F:F,1,0),"")</f>
        <v/>
      </c>
      <c r="E2503" s="128" t="str">
        <f ca="1">IFERROR(IF($C2503="","",VLOOKUP(FİLTRE!$C2503,'SKT LİSTESİ'!$F:$S,5,0)),"")</f>
        <v/>
      </c>
      <c r="F2503" s="129" t="str">
        <f ca="1">IFERROR(IF($C2503="","",VLOOKUP(FİLTRE!$C2503,'SKT LİSTESİ'!$F:$S,7,0)),"")</f>
        <v/>
      </c>
      <c r="G2503" s="130" t="str">
        <f ca="1">IFERROR(IF($C2503="","",VLOOKUP(FİLTRE!$C2503,'SKT LİSTESİ'!$F:$S,8,0)),"")</f>
        <v/>
      </c>
      <c r="H2503" s="131" t="str">
        <f ca="1">IF(E2503="","",IF($C2503="","",VLOOKUP(FİLTRE!$C2503,'SKT LİSTESİ'!$F:$S,9,0)))</f>
        <v/>
      </c>
      <c r="I2503" s="132" t="str">
        <f ca="1">IFERROR(IF($C2503="","",VLOOKUP(FİLTRE!$C2503,'SKT LİSTESİ'!$F:$S,10,0)),"")</f>
        <v/>
      </c>
      <c r="J2503" s="133" t="str">
        <f ca="1">IFERROR(IF($C2503="","",VLOOKUP(FİLTRE!$C2503,'SKT LİSTESİ'!$F:$S,11,0)),"")</f>
        <v/>
      </c>
      <c r="K2503" s="134" t="str">
        <f ca="1">IFERROR(IF($C2503="","",VLOOKUP(FİLTRE!$C2503,'SKT LİSTESİ'!$F:$S,12,0)),"")</f>
        <v/>
      </c>
      <c r="L2503" s="134" t="str">
        <f ca="1">IFERROR(IF($C2503="","",VLOOKUP(FİLTRE!$C2503,'SKT LİSTESİ'!$F:$S,13,0)),"")</f>
        <v/>
      </c>
      <c r="M2503" s="135" t="str">
        <f ca="1">IFERROR(IF($C2503="","",VLOOKUP(FİLTRE!$C2503,'SKT LİSTESİ'!$F:$AJ,14,0)),"")</f>
        <v/>
      </c>
      <c r="N2503" s="31" t="str">
        <f ca="1">IFERROR(IF($C2503="","",VLOOKUP(FİLTRE!$C2503,'SKT LİSTESİ'!$F:$AJ,22,0)),"")</f>
        <v/>
      </c>
      <c r="O2503" s="136" t="str">
        <f ca="1">IFERROR(IF($C2503="","",VLOOKUP(FİLTRE!$C2503,'SKT LİSTESİ'!$F:$AJ,23,0)),"")</f>
        <v/>
      </c>
      <c r="P2503" s="31"/>
      <c r="Q2503" s="31"/>
      <c r="R2503" s="137" t="str">
        <f ca="1">(IFERROR(IF($C2503="","",VLOOKUP(FİLTRE!$C2503,'SKT LİSTESİ'!$F:$AJ,15,0)),""))</f>
        <v/>
      </c>
      <c r="S2503" s="138" t="str">
        <f ca="1">IFERROR(IF($C2503="","",VLOOKUP(FİLTRE!$C2503,'SKT LİSTESİ'!$F:$AJ,16,0)),"")</f>
        <v/>
      </c>
      <c r="AF2503" s="179" t="str">
        <f t="shared" ca="1" si="154"/>
        <v/>
      </c>
      <c r="AG2503" s="179">
        <f t="shared" ca="1" si="155"/>
        <v>0</v>
      </c>
      <c r="AH2503" s="179">
        <f t="shared" ca="1" si="156"/>
        <v>0</v>
      </c>
    </row>
    <row r="2504" spans="2:34" ht="15.75" x14ac:dyDescent="0.25">
      <c r="B2504">
        <f t="shared" ca="1" si="153"/>
        <v>2492</v>
      </c>
      <c r="C2504" t="str">
        <f ca="1">IFERROR(VLOOKUP(B2504,'SKT LİSTESİ'!F:F,1,0),"")</f>
        <v/>
      </c>
      <c r="E2504" s="128" t="str">
        <f ca="1">IFERROR(IF($C2504="","",VLOOKUP(FİLTRE!$C2504,'SKT LİSTESİ'!$F:$S,5,0)),"")</f>
        <v/>
      </c>
      <c r="F2504" s="129" t="str">
        <f ca="1">IFERROR(IF($C2504="","",VLOOKUP(FİLTRE!$C2504,'SKT LİSTESİ'!$F:$S,7,0)),"")</f>
        <v/>
      </c>
      <c r="G2504" s="130" t="str">
        <f ca="1">IFERROR(IF($C2504="","",VLOOKUP(FİLTRE!$C2504,'SKT LİSTESİ'!$F:$S,8,0)),"")</f>
        <v/>
      </c>
      <c r="H2504" s="131" t="str">
        <f ca="1">IF(E2504="","",IF($C2504="","",VLOOKUP(FİLTRE!$C2504,'SKT LİSTESİ'!$F:$S,9,0)))</f>
        <v/>
      </c>
      <c r="I2504" s="132" t="str">
        <f ca="1">IFERROR(IF($C2504="","",VLOOKUP(FİLTRE!$C2504,'SKT LİSTESİ'!$F:$S,10,0)),"")</f>
        <v/>
      </c>
      <c r="J2504" s="133" t="str">
        <f ca="1">IFERROR(IF($C2504="","",VLOOKUP(FİLTRE!$C2504,'SKT LİSTESİ'!$F:$S,11,0)),"")</f>
        <v/>
      </c>
      <c r="K2504" s="134" t="str">
        <f ca="1">IFERROR(IF($C2504="","",VLOOKUP(FİLTRE!$C2504,'SKT LİSTESİ'!$F:$S,12,0)),"")</f>
        <v/>
      </c>
      <c r="L2504" s="134" t="str">
        <f ca="1">IFERROR(IF($C2504="","",VLOOKUP(FİLTRE!$C2504,'SKT LİSTESİ'!$F:$S,13,0)),"")</f>
        <v/>
      </c>
      <c r="M2504" s="135" t="str">
        <f ca="1">IFERROR(IF($C2504="","",VLOOKUP(FİLTRE!$C2504,'SKT LİSTESİ'!$F:$AJ,14,0)),"")</f>
        <v/>
      </c>
      <c r="N2504" s="31" t="str">
        <f ca="1">IFERROR(IF($C2504="","",VLOOKUP(FİLTRE!$C2504,'SKT LİSTESİ'!$F:$AJ,22,0)),"")</f>
        <v/>
      </c>
      <c r="O2504" s="136" t="str">
        <f ca="1">IFERROR(IF($C2504="","",VLOOKUP(FİLTRE!$C2504,'SKT LİSTESİ'!$F:$AJ,23,0)),"")</f>
        <v/>
      </c>
      <c r="P2504" s="31"/>
      <c r="Q2504" s="31"/>
      <c r="R2504" s="137" t="str">
        <f ca="1">(IFERROR(IF($C2504="","",VLOOKUP(FİLTRE!$C2504,'SKT LİSTESİ'!$F:$AJ,15,0)),""))</f>
        <v/>
      </c>
      <c r="S2504" s="138" t="str">
        <f ca="1">IFERROR(IF($C2504="","",VLOOKUP(FİLTRE!$C2504,'SKT LİSTESİ'!$F:$AJ,16,0)),"")</f>
        <v/>
      </c>
      <c r="AF2504" s="179" t="str">
        <f t="shared" ca="1" si="154"/>
        <v/>
      </c>
      <c r="AG2504" s="179">
        <f t="shared" ca="1" si="155"/>
        <v>0</v>
      </c>
      <c r="AH2504" s="179">
        <f t="shared" ca="1" si="156"/>
        <v>0</v>
      </c>
    </row>
    <row r="2505" spans="2:34" ht="15.75" x14ac:dyDescent="0.25">
      <c r="B2505">
        <f t="shared" ca="1" si="153"/>
        <v>2493</v>
      </c>
      <c r="C2505" t="str">
        <f ca="1">IFERROR(VLOOKUP(B2505,'SKT LİSTESİ'!F:F,1,0),"")</f>
        <v/>
      </c>
      <c r="E2505" s="128" t="str">
        <f ca="1">IFERROR(IF($C2505="","",VLOOKUP(FİLTRE!$C2505,'SKT LİSTESİ'!$F:$S,5,0)),"")</f>
        <v/>
      </c>
      <c r="F2505" s="129" t="str">
        <f ca="1">IFERROR(IF($C2505="","",VLOOKUP(FİLTRE!$C2505,'SKT LİSTESİ'!$F:$S,7,0)),"")</f>
        <v/>
      </c>
      <c r="G2505" s="130" t="str">
        <f ca="1">IFERROR(IF($C2505="","",VLOOKUP(FİLTRE!$C2505,'SKT LİSTESİ'!$F:$S,8,0)),"")</f>
        <v/>
      </c>
      <c r="H2505" s="131" t="str">
        <f ca="1">IF(E2505="","",IF($C2505="","",VLOOKUP(FİLTRE!$C2505,'SKT LİSTESİ'!$F:$S,9,0)))</f>
        <v/>
      </c>
      <c r="I2505" s="132" t="str">
        <f ca="1">IFERROR(IF($C2505="","",VLOOKUP(FİLTRE!$C2505,'SKT LİSTESİ'!$F:$S,10,0)),"")</f>
        <v/>
      </c>
      <c r="J2505" s="133" t="str">
        <f ca="1">IFERROR(IF($C2505="","",VLOOKUP(FİLTRE!$C2505,'SKT LİSTESİ'!$F:$S,11,0)),"")</f>
        <v/>
      </c>
      <c r="K2505" s="134" t="str">
        <f ca="1">IFERROR(IF($C2505="","",VLOOKUP(FİLTRE!$C2505,'SKT LİSTESİ'!$F:$S,12,0)),"")</f>
        <v/>
      </c>
      <c r="L2505" s="134" t="str">
        <f ca="1">IFERROR(IF($C2505="","",VLOOKUP(FİLTRE!$C2505,'SKT LİSTESİ'!$F:$S,13,0)),"")</f>
        <v/>
      </c>
      <c r="M2505" s="135" t="str">
        <f ca="1">IFERROR(IF($C2505="","",VLOOKUP(FİLTRE!$C2505,'SKT LİSTESİ'!$F:$AJ,14,0)),"")</f>
        <v/>
      </c>
      <c r="N2505" s="31" t="str">
        <f ca="1">IFERROR(IF($C2505="","",VLOOKUP(FİLTRE!$C2505,'SKT LİSTESİ'!$F:$AJ,22,0)),"")</f>
        <v/>
      </c>
      <c r="O2505" s="136" t="str">
        <f ca="1">IFERROR(IF($C2505="","",VLOOKUP(FİLTRE!$C2505,'SKT LİSTESİ'!$F:$AJ,23,0)),"")</f>
        <v/>
      </c>
      <c r="P2505" s="31"/>
      <c r="Q2505" s="31"/>
      <c r="R2505" s="137" t="str">
        <f ca="1">(IFERROR(IF($C2505="","",VLOOKUP(FİLTRE!$C2505,'SKT LİSTESİ'!$F:$AJ,15,0)),""))</f>
        <v/>
      </c>
      <c r="S2505" s="138" t="str">
        <f ca="1">IFERROR(IF($C2505="","",VLOOKUP(FİLTRE!$C2505,'SKT LİSTESİ'!$F:$AJ,16,0)),"")</f>
        <v/>
      </c>
      <c r="AF2505" s="179" t="str">
        <f t="shared" ca="1" si="154"/>
        <v/>
      </c>
      <c r="AG2505" s="179">
        <f t="shared" ca="1" si="155"/>
        <v>0</v>
      </c>
      <c r="AH2505" s="179">
        <f t="shared" ca="1" si="156"/>
        <v>0</v>
      </c>
    </row>
    <row r="2506" spans="2:34" ht="15.75" x14ac:dyDescent="0.25">
      <c r="B2506">
        <f t="shared" ca="1" si="153"/>
        <v>2494</v>
      </c>
      <c r="C2506" t="str">
        <f ca="1">IFERROR(VLOOKUP(B2506,'SKT LİSTESİ'!F:F,1,0),"")</f>
        <v/>
      </c>
      <c r="E2506" s="128" t="str">
        <f ca="1">IFERROR(IF($C2506="","",VLOOKUP(FİLTRE!$C2506,'SKT LİSTESİ'!$F:$S,5,0)),"")</f>
        <v/>
      </c>
      <c r="F2506" s="129" t="str">
        <f ca="1">IFERROR(IF($C2506="","",VLOOKUP(FİLTRE!$C2506,'SKT LİSTESİ'!$F:$S,7,0)),"")</f>
        <v/>
      </c>
      <c r="G2506" s="130" t="str">
        <f ca="1">IFERROR(IF($C2506="","",VLOOKUP(FİLTRE!$C2506,'SKT LİSTESİ'!$F:$S,8,0)),"")</f>
        <v/>
      </c>
      <c r="H2506" s="131" t="str">
        <f ca="1">IF(E2506="","",IF($C2506="","",VLOOKUP(FİLTRE!$C2506,'SKT LİSTESİ'!$F:$S,9,0)))</f>
        <v/>
      </c>
      <c r="I2506" s="132" t="str">
        <f ca="1">IFERROR(IF($C2506="","",VLOOKUP(FİLTRE!$C2506,'SKT LİSTESİ'!$F:$S,10,0)),"")</f>
        <v/>
      </c>
      <c r="J2506" s="133" t="str">
        <f ca="1">IFERROR(IF($C2506="","",VLOOKUP(FİLTRE!$C2506,'SKT LİSTESİ'!$F:$S,11,0)),"")</f>
        <v/>
      </c>
      <c r="K2506" s="134" t="str">
        <f ca="1">IFERROR(IF($C2506="","",VLOOKUP(FİLTRE!$C2506,'SKT LİSTESİ'!$F:$S,12,0)),"")</f>
        <v/>
      </c>
      <c r="L2506" s="134" t="str">
        <f ca="1">IFERROR(IF($C2506="","",VLOOKUP(FİLTRE!$C2506,'SKT LİSTESİ'!$F:$S,13,0)),"")</f>
        <v/>
      </c>
      <c r="M2506" s="135" t="str">
        <f ca="1">IFERROR(IF($C2506="","",VLOOKUP(FİLTRE!$C2506,'SKT LİSTESİ'!$F:$AJ,14,0)),"")</f>
        <v/>
      </c>
      <c r="N2506" s="31" t="str">
        <f ca="1">IFERROR(IF($C2506="","",VLOOKUP(FİLTRE!$C2506,'SKT LİSTESİ'!$F:$AJ,22,0)),"")</f>
        <v/>
      </c>
      <c r="O2506" s="136" t="str">
        <f ca="1">IFERROR(IF($C2506="","",VLOOKUP(FİLTRE!$C2506,'SKT LİSTESİ'!$F:$AJ,23,0)),"")</f>
        <v/>
      </c>
      <c r="P2506" s="31"/>
      <c r="Q2506" s="31"/>
      <c r="R2506" s="137" t="str">
        <f ca="1">(IFERROR(IF($C2506="","",VLOOKUP(FİLTRE!$C2506,'SKT LİSTESİ'!$F:$AJ,15,0)),""))</f>
        <v/>
      </c>
      <c r="S2506" s="138" t="str">
        <f ca="1">IFERROR(IF($C2506="","",VLOOKUP(FİLTRE!$C2506,'SKT LİSTESİ'!$F:$AJ,16,0)),"")</f>
        <v/>
      </c>
      <c r="AF2506" s="179" t="str">
        <f t="shared" ca="1" si="154"/>
        <v/>
      </c>
      <c r="AG2506" s="179">
        <f t="shared" ca="1" si="155"/>
        <v>0</v>
      </c>
      <c r="AH2506" s="179">
        <f t="shared" ca="1" si="156"/>
        <v>0</v>
      </c>
    </row>
    <row r="2507" spans="2:34" ht="15.75" x14ac:dyDescent="0.25">
      <c r="B2507">
        <f t="shared" ca="1" si="153"/>
        <v>2495</v>
      </c>
      <c r="C2507" t="str">
        <f ca="1">IFERROR(VLOOKUP(B2507,'SKT LİSTESİ'!F:F,1,0),"")</f>
        <v/>
      </c>
      <c r="E2507" s="128" t="str">
        <f ca="1">IFERROR(IF($C2507="","",VLOOKUP(FİLTRE!$C2507,'SKT LİSTESİ'!$F:$S,5,0)),"")</f>
        <v/>
      </c>
      <c r="F2507" s="129" t="str">
        <f ca="1">IFERROR(IF($C2507="","",VLOOKUP(FİLTRE!$C2507,'SKT LİSTESİ'!$F:$S,7,0)),"")</f>
        <v/>
      </c>
      <c r="G2507" s="130" t="str">
        <f ca="1">IFERROR(IF($C2507="","",VLOOKUP(FİLTRE!$C2507,'SKT LİSTESİ'!$F:$S,8,0)),"")</f>
        <v/>
      </c>
      <c r="H2507" s="131" t="str">
        <f ca="1">IF(E2507="","",IF($C2507="","",VLOOKUP(FİLTRE!$C2507,'SKT LİSTESİ'!$F:$S,9,0)))</f>
        <v/>
      </c>
      <c r="I2507" s="132" t="str">
        <f ca="1">IFERROR(IF($C2507="","",VLOOKUP(FİLTRE!$C2507,'SKT LİSTESİ'!$F:$S,10,0)),"")</f>
        <v/>
      </c>
      <c r="J2507" s="133" t="str">
        <f ca="1">IFERROR(IF($C2507="","",VLOOKUP(FİLTRE!$C2507,'SKT LİSTESİ'!$F:$S,11,0)),"")</f>
        <v/>
      </c>
      <c r="K2507" s="134" t="str">
        <f ca="1">IFERROR(IF($C2507="","",VLOOKUP(FİLTRE!$C2507,'SKT LİSTESİ'!$F:$S,12,0)),"")</f>
        <v/>
      </c>
      <c r="L2507" s="134" t="str">
        <f ca="1">IFERROR(IF($C2507="","",VLOOKUP(FİLTRE!$C2507,'SKT LİSTESİ'!$F:$S,13,0)),"")</f>
        <v/>
      </c>
      <c r="M2507" s="135" t="str">
        <f ca="1">IFERROR(IF($C2507="","",VLOOKUP(FİLTRE!$C2507,'SKT LİSTESİ'!$F:$AJ,14,0)),"")</f>
        <v/>
      </c>
      <c r="N2507" s="31" t="str">
        <f ca="1">IFERROR(IF($C2507="","",VLOOKUP(FİLTRE!$C2507,'SKT LİSTESİ'!$F:$AJ,22,0)),"")</f>
        <v/>
      </c>
      <c r="O2507" s="136" t="str">
        <f ca="1">IFERROR(IF($C2507="","",VLOOKUP(FİLTRE!$C2507,'SKT LİSTESİ'!$F:$AJ,23,0)),"")</f>
        <v/>
      </c>
      <c r="P2507" s="31"/>
      <c r="Q2507" s="31"/>
      <c r="R2507" s="137" t="str">
        <f ca="1">(IFERROR(IF($C2507="","",VLOOKUP(FİLTRE!$C2507,'SKT LİSTESİ'!$F:$AJ,15,0)),""))</f>
        <v/>
      </c>
      <c r="S2507" s="138" t="str">
        <f ca="1">IFERROR(IF($C2507="","",VLOOKUP(FİLTRE!$C2507,'SKT LİSTESİ'!$F:$AJ,16,0)),"")</f>
        <v/>
      </c>
      <c r="AF2507" s="179" t="str">
        <f t="shared" ca="1" si="154"/>
        <v/>
      </c>
      <c r="AG2507" s="179">
        <f t="shared" ca="1" si="155"/>
        <v>0</v>
      </c>
      <c r="AH2507" s="179">
        <f t="shared" ca="1" si="156"/>
        <v>0</v>
      </c>
    </row>
    <row r="2508" spans="2:34" ht="15.75" x14ac:dyDescent="0.25">
      <c r="B2508">
        <f t="shared" ca="1" si="153"/>
        <v>2496</v>
      </c>
      <c r="C2508" t="str">
        <f ca="1">IFERROR(VLOOKUP(B2508,'SKT LİSTESİ'!F:F,1,0),"")</f>
        <v/>
      </c>
      <c r="E2508" s="128" t="str">
        <f ca="1">IFERROR(IF($C2508="","",VLOOKUP(FİLTRE!$C2508,'SKT LİSTESİ'!$F:$S,5,0)),"")</f>
        <v/>
      </c>
      <c r="F2508" s="129" t="str">
        <f ca="1">IFERROR(IF($C2508="","",VLOOKUP(FİLTRE!$C2508,'SKT LİSTESİ'!$F:$S,7,0)),"")</f>
        <v/>
      </c>
      <c r="G2508" s="130" t="str">
        <f ca="1">IFERROR(IF($C2508="","",VLOOKUP(FİLTRE!$C2508,'SKT LİSTESİ'!$F:$S,8,0)),"")</f>
        <v/>
      </c>
      <c r="H2508" s="131" t="str">
        <f ca="1">IF(E2508="","",IF($C2508="","",VLOOKUP(FİLTRE!$C2508,'SKT LİSTESİ'!$F:$S,9,0)))</f>
        <v/>
      </c>
      <c r="I2508" s="132" t="str">
        <f ca="1">IFERROR(IF($C2508="","",VLOOKUP(FİLTRE!$C2508,'SKT LİSTESİ'!$F:$S,10,0)),"")</f>
        <v/>
      </c>
      <c r="J2508" s="133" t="str">
        <f ca="1">IFERROR(IF($C2508="","",VLOOKUP(FİLTRE!$C2508,'SKT LİSTESİ'!$F:$S,11,0)),"")</f>
        <v/>
      </c>
      <c r="K2508" s="134" t="str">
        <f ca="1">IFERROR(IF($C2508="","",VLOOKUP(FİLTRE!$C2508,'SKT LİSTESİ'!$F:$S,12,0)),"")</f>
        <v/>
      </c>
      <c r="L2508" s="134" t="str">
        <f ca="1">IFERROR(IF($C2508="","",VLOOKUP(FİLTRE!$C2508,'SKT LİSTESİ'!$F:$S,13,0)),"")</f>
        <v/>
      </c>
      <c r="M2508" s="135" t="str">
        <f ca="1">IFERROR(IF($C2508="","",VLOOKUP(FİLTRE!$C2508,'SKT LİSTESİ'!$F:$AJ,14,0)),"")</f>
        <v/>
      </c>
      <c r="N2508" s="31" t="str">
        <f ca="1">IFERROR(IF($C2508="","",VLOOKUP(FİLTRE!$C2508,'SKT LİSTESİ'!$F:$AJ,22,0)),"")</f>
        <v/>
      </c>
      <c r="O2508" s="136" t="str">
        <f ca="1">IFERROR(IF($C2508="","",VLOOKUP(FİLTRE!$C2508,'SKT LİSTESİ'!$F:$AJ,23,0)),"")</f>
        <v/>
      </c>
      <c r="P2508" s="31"/>
      <c r="Q2508" s="31"/>
      <c r="R2508" s="137" t="str">
        <f ca="1">(IFERROR(IF($C2508="","",VLOOKUP(FİLTRE!$C2508,'SKT LİSTESİ'!$F:$AJ,15,0)),""))</f>
        <v/>
      </c>
      <c r="S2508" s="138" t="str">
        <f ca="1">IFERROR(IF($C2508="","",VLOOKUP(FİLTRE!$C2508,'SKT LİSTESİ'!$F:$AJ,16,0)),"")</f>
        <v/>
      </c>
      <c r="AF2508" s="179" t="str">
        <f t="shared" ca="1" si="154"/>
        <v/>
      </c>
      <c r="AG2508" s="179">
        <f t="shared" ca="1" si="155"/>
        <v>0</v>
      </c>
      <c r="AH2508" s="179">
        <f t="shared" ca="1" si="156"/>
        <v>0</v>
      </c>
    </row>
    <row r="2509" spans="2:34" ht="15.75" x14ac:dyDescent="0.25">
      <c r="B2509">
        <f t="shared" ca="1" si="153"/>
        <v>2497</v>
      </c>
      <c r="C2509" t="str">
        <f ca="1">IFERROR(VLOOKUP(B2509,'SKT LİSTESİ'!F:F,1,0),"")</f>
        <v/>
      </c>
      <c r="E2509" s="128" t="str">
        <f ca="1">IFERROR(IF($C2509="","",VLOOKUP(FİLTRE!$C2509,'SKT LİSTESİ'!$F:$S,5,0)),"")</f>
        <v/>
      </c>
      <c r="F2509" s="129" t="str">
        <f ca="1">IFERROR(IF($C2509="","",VLOOKUP(FİLTRE!$C2509,'SKT LİSTESİ'!$F:$S,7,0)),"")</f>
        <v/>
      </c>
      <c r="G2509" s="130" t="str">
        <f ca="1">IFERROR(IF($C2509="","",VLOOKUP(FİLTRE!$C2509,'SKT LİSTESİ'!$F:$S,8,0)),"")</f>
        <v/>
      </c>
      <c r="H2509" s="131" t="str">
        <f ca="1">IF(E2509="","",IF($C2509="","",VLOOKUP(FİLTRE!$C2509,'SKT LİSTESİ'!$F:$S,9,0)))</f>
        <v/>
      </c>
      <c r="I2509" s="132" t="str">
        <f ca="1">IFERROR(IF($C2509="","",VLOOKUP(FİLTRE!$C2509,'SKT LİSTESİ'!$F:$S,10,0)),"")</f>
        <v/>
      </c>
      <c r="J2509" s="133" t="str">
        <f ca="1">IFERROR(IF($C2509="","",VLOOKUP(FİLTRE!$C2509,'SKT LİSTESİ'!$F:$S,11,0)),"")</f>
        <v/>
      </c>
      <c r="K2509" s="134" t="str">
        <f ca="1">IFERROR(IF($C2509="","",VLOOKUP(FİLTRE!$C2509,'SKT LİSTESİ'!$F:$S,12,0)),"")</f>
        <v/>
      </c>
      <c r="L2509" s="134" t="str">
        <f ca="1">IFERROR(IF($C2509="","",VLOOKUP(FİLTRE!$C2509,'SKT LİSTESİ'!$F:$S,13,0)),"")</f>
        <v/>
      </c>
      <c r="M2509" s="135" t="str">
        <f ca="1">IFERROR(IF($C2509="","",VLOOKUP(FİLTRE!$C2509,'SKT LİSTESİ'!$F:$AJ,14,0)),"")</f>
        <v/>
      </c>
      <c r="N2509" s="31" t="str">
        <f ca="1">IFERROR(IF($C2509="","",VLOOKUP(FİLTRE!$C2509,'SKT LİSTESİ'!$F:$AJ,22,0)),"")</f>
        <v/>
      </c>
      <c r="O2509" s="136" t="str">
        <f ca="1">IFERROR(IF($C2509="","",VLOOKUP(FİLTRE!$C2509,'SKT LİSTESİ'!$F:$AJ,23,0)),"")</f>
        <v/>
      </c>
      <c r="P2509" s="31"/>
      <c r="Q2509" s="31"/>
      <c r="R2509" s="137" t="str">
        <f ca="1">(IFERROR(IF($C2509="","",VLOOKUP(FİLTRE!$C2509,'SKT LİSTESİ'!$F:$AJ,15,0)),""))</f>
        <v/>
      </c>
      <c r="S2509" s="138" t="str">
        <f ca="1">IFERROR(IF($C2509="","",VLOOKUP(FİLTRE!$C2509,'SKT LİSTESİ'!$F:$AJ,16,0)),"")</f>
        <v/>
      </c>
      <c r="AF2509" s="179" t="str">
        <f t="shared" ca="1" si="154"/>
        <v/>
      </c>
      <c r="AG2509" s="179">
        <f t="shared" ca="1" si="155"/>
        <v>0</v>
      </c>
      <c r="AH2509" s="179">
        <f t="shared" ca="1" si="156"/>
        <v>0</v>
      </c>
    </row>
    <row r="2510" spans="2:34" ht="15.75" x14ac:dyDescent="0.25">
      <c r="B2510">
        <f t="shared" ref="B2510:B2573" ca="1" si="157">IF($Y$2=1,(ROW()-12),"")</f>
        <v>2498</v>
      </c>
      <c r="C2510" t="str">
        <f ca="1">IFERROR(VLOOKUP(B2510,'SKT LİSTESİ'!F:F,1,0),"")</f>
        <v/>
      </c>
      <c r="E2510" s="128" t="str">
        <f ca="1">IFERROR(IF($C2510="","",VLOOKUP(FİLTRE!$C2510,'SKT LİSTESİ'!$F:$S,5,0)),"")</f>
        <v/>
      </c>
      <c r="F2510" s="129" t="str">
        <f ca="1">IFERROR(IF($C2510="","",VLOOKUP(FİLTRE!$C2510,'SKT LİSTESİ'!$F:$S,7,0)),"")</f>
        <v/>
      </c>
      <c r="G2510" s="130" t="str">
        <f ca="1">IFERROR(IF($C2510="","",VLOOKUP(FİLTRE!$C2510,'SKT LİSTESİ'!$F:$S,8,0)),"")</f>
        <v/>
      </c>
      <c r="H2510" s="131" t="str">
        <f ca="1">IF(E2510="","",IF($C2510="","",VLOOKUP(FİLTRE!$C2510,'SKT LİSTESİ'!$F:$S,9,0)))</f>
        <v/>
      </c>
      <c r="I2510" s="132" t="str">
        <f ca="1">IFERROR(IF($C2510="","",VLOOKUP(FİLTRE!$C2510,'SKT LİSTESİ'!$F:$S,10,0)),"")</f>
        <v/>
      </c>
      <c r="J2510" s="133" t="str">
        <f ca="1">IFERROR(IF($C2510="","",VLOOKUP(FİLTRE!$C2510,'SKT LİSTESİ'!$F:$S,11,0)),"")</f>
        <v/>
      </c>
      <c r="K2510" s="134" t="str">
        <f ca="1">IFERROR(IF($C2510="","",VLOOKUP(FİLTRE!$C2510,'SKT LİSTESİ'!$F:$S,12,0)),"")</f>
        <v/>
      </c>
      <c r="L2510" s="134" t="str">
        <f ca="1">IFERROR(IF($C2510="","",VLOOKUP(FİLTRE!$C2510,'SKT LİSTESİ'!$F:$S,13,0)),"")</f>
        <v/>
      </c>
      <c r="M2510" s="135" t="str">
        <f ca="1">IFERROR(IF($C2510="","",VLOOKUP(FİLTRE!$C2510,'SKT LİSTESİ'!$F:$AJ,14,0)),"")</f>
        <v/>
      </c>
      <c r="N2510" s="31" t="str">
        <f ca="1">IFERROR(IF($C2510="","",VLOOKUP(FİLTRE!$C2510,'SKT LİSTESİ'!$F:$AJ,22,0)),"")</f>
        <v/>
      </c>
      <c r="O2510" s="136" t="str">
        <f ca="1">IFERROR(IF($C2510="","",VLOOKUP(FİLTRE!$C2510,'SKT LİSTESİ'!$F:$AJ,23,0)),"")</f>
        <v/>
      </c>
      <c r="P2510" s="31"/>
      <c r="Q2510" s="31"/>
      <c r="R2510" s="137" t="str">
        <f ca="1">(IFERROR(IF($C2510="","",VLOOKUP(FİLTRE!$C2510,'SKT LİSTESİ'!$F:$AJ,15,0)),""))</f>
        <v/>
      </c>
      <c r="S2510" s="138" t="str">
        <f ca="1">IFERROR(IF($C2510="","",VLOOKUP(FİLTRE!$C2510,'SKT LİSTESİ'!$F:$AJ,16,0)),"")</f>
        <v/>
      </c>
      <c r="AF2510" s="179" t="str">
        <f t="shared" ref="AF2510:AF2573" ca="1" si="158">IF(E2510&lt;&gt;"SAYIM",K2510,
(IF(AND(E2510="SAYIM",R2510=0),0,(COUNTIFS(E:E,"SAYIM",F:F,F2510,R:R,"&gt;"&amp;0)))))</f>
        <v/>
      </c>
      <c r="AG2510" s="179">
        <f t="shared" ref="AG2510:AG2573" ca="1" si="159">IF(E2510="SAYIM",(IFERROR(R2510/AF2510,0)),0)</f>
        <v>0</v>
      </c>
      <c r="AH2510" s="179">
        <f t="shared" ref="AH2510:AH2573" ca="1" si="160">IF(E2510="SAYIM",(IFERROR(S2510/AF2510,0)),0)</f>
        <v>0</v>
      </c>
    </row>
    <row r="2511" spans="2:34" ht="15.75" x14ac:dyDescent="0.25">
      <c r="B2511">
        <f t="shared" ca="1" si="157"/>
        <v>2499</v>
      </c>
      <c r="C2511" t="str">
        <f ca="1">IFERROR(VLOOKUP(B2511,'SKT LİSTESİ'!F:F,1,0),"")</f>
        <v/>
      </c>
      <c r="E2511" s="128" t="str">
        <f ca="1">IFERROR(IF($C2511="","",VLOOKUP(FİLTRE!$C2511,'SKT LİSTESİ'!$F:$S,5,0)),"")</f>
        <v/>
      </c>
      <c r="F2511" s="129" t="str">
        <f ca="1">IFERROR(IF($C2511="","",VLOOKUP(FİLTRE!$C2511,'SKT LİSTESİ'!$F:$S,7,0)),"")</f>
        <v/>
      </c>
      <c r="G2511" s="130" t="str">
        <f ca="1">IFERROR(IF($C2511="","",VLOOKUP(FİLTRE!$C2511,'SKT LİSTESİ'!$F:$S,8,0)),"")</f>
        <v/>
      </c>
      <c r="H2511" s="131" t="str">
        <f ca="1">IF(E2511="","",IF($C2511="","",VLOOKUP(FİLTRE!$C2511,'SKT LİSTESİ'!$F:$S,9,0)))</f>
        <v/>
      </c>
      <c r="I2511" s="132" t="str">
        <f ca="1">IFERROR(IF($C2511="","",VLOOKUP(FİLTRE!$C2511,'SKT LİSTESİ'!$F:$S,10,0)),"")</f>
        <v/>
      </c>
      <c r="J2511" s="133" t="str">
        <f ca="1">IFERROR(IF($C2511="","",VLOOKUP(FİLTRE!$C2511,'SKT LİSTESİ'!$F:$S,11,0)),"")</f>
        <v/>
      </c>
      <c r="K2511" s="134" t="str">
        <f ca="1">IFERROR(IF($C2511="","",VLOOKUP(FİLTRE!$C2511,'SKT LİSTESİ'!$F:$S,12,0)),"")</f>
        <v/>
      </c>
      <c r="L2511" s="134" t="str">
        <f ca="1">IFERROR(IF($C2511="","",VLOOKUP(FİLTRE!$C2511,'SKT LİSTESİ'!$F:$S,13,0)),"")</f>
        <v/>
      </c>
      <c r="M2511" s="135" t="str">
        <f ca="1">IFERROR(IF($C2511="","",VLOOKUP(FİLTRE!$C2511,'SKT LİSTESİ'!$F:$AJ,14,0)),"")</f>
        <v/>
      </c>
      <c r="N2511" s="31" t="str">
        <f ca="1">IFERROR(IF($C2511="","",VLOOKUP(FİLTRE!$C2511,'SKT LİSTESİ'!$F:$AJ,22,0)),"")</f>
        <v/>
      </c>
      <c r="O2511" s="136" t="str">
        <f ca="1">IFERROR(IF($C2511="","",VLOOKUP(FİLTRE!$C2511,'SKT LİSTESİ'!$F:$AJ,23,0)),"")</f>
        <v/>
      </c>
      <c r="P2511" s="31"/>
      <c r="Q2511" s="31"/>
      <c r="R2511" s="137" t="str">
        <f ca="1">(IFERROR(IF($C2511="","",VLOOKUP(FİLTRE!$C2511,'SKT LİSTESİ'!$F:$AJ,15,0)),""))</f>
        <v/>
      </c>
      <c r="S2511" s="138" t="str">
        <f ca="1">IFERROR(IF($C2511="","",VLOOKUP(FİLTRE!$C2511,'SKT LİSTESİ'!$F:$AJ,16,0)),"")</f>
        <v/>
      </c>
      <c r="AF2511" s="179" t="str">
        <f t="shared" ca="1" si="158"/>
        <v/>
      </c>
      <c r="AG2511" s="179">
        <f t="shared" ca="1" si="159"/>
        <v>0</v>
      </c>
      <c r="AH2511" s="179">
        <f t="shared" ca="1" si="160"/>
        <v>0</v>
      </c>
    </row>
    <row r="2512" spans="2:34" ht="15.75" x14ac:dyDescent="0.25">
      <c r="B2512">
        <f t="shared" ca="1" si="157"/>
        <v>2500</v>
      </c>
      <c r="C2512" t="str">
        <f ca="1">IFERROR(VLOOKUP(B2512,'SKT LİSTESİ'!F:F,1,0),"")</f>
        <v/>
      </c>
      <c r="E2512" s="128" t="str">
        <f ca="1">IFERROR(IF($C2512="","",VLOOKUP(FİLTRE!$C2512,'SKT LİSTESİ'!$F:$S,5,0)),"")</f>
        <v/>
      </c>
      <c r="F2512" s="129" t="str">
        <f ca="1">IFERROR(IF($C2512="","",VLOOKUP(FİLTRE!$C2512,'SKT LİSTESİ'!$F:$S,7,0)),"")</f>
        <v/>
      </c>
      <c r="G2512" s="130" t="str">
        <f ca="1">IFERROR(IF($C2512="","",VLOOKUP(FİLTRE!$C2512,'SKT LİSTESİ'!$F:$S,8,0)),"")</f>
        <v/>
      </c>
      <c r="H2512" s="131" t="str">
        <f ca="1">IF(E2512="","",IF($C2512="","",VLOOKUP(FİLTRE!$C2512,'SKT LİSTESİ'!$F:$S,9,0)))</f>
        <v/>
      </c>
      <c r="I2512" s="132" t="str">
        <f ca="1">IFERROR(IF($C2512="","",VLOOKUP(FİLTRE!$C2512,'SKT LİSTESİ'!$F:$S,10,0)),"")</f>
        <v/>
      </c>
      <c r="J2512" s="133" t="str">
        <f ca="1">IFERROR(IF($C2512="","",VLOOKUP(FİLTRE!$C2512,'SKT LİSTESİ'!$F:$S,11,0)),"")</f>
        <v/>
      </c>
      <c r="K2512" s="134" t="str">
        <f ca="1">IFERROR(IF($C2512="","",VLOOKUP(FİLTRE!$C2512,'SKT LİSTESİ'!$F:$S,12,0)),"")</f>
        <v/>
      </c>
      <c r="L2512" s="134" t="str">
        <f ca="1">IFERROR(IF($C2512="","",VLOOKUP(FİLTRE!$C2512,'SKT LİSTESİ'!$F:$S,13,0)),"")</f>
        <v/>
      </c>
      <c r="M2512" s="135" t="str">
        <f ca="1">IFERROR(IF($C2512="","",VLOOKUP(FİLTRE!$C2512,'SKT LİSTESİ'!$F:$AJ,14,0)),"")</f>
        <v/>
      </c>
      <c r="N2512" s="31" t="str">
        <f ca="1">IFERROR(IF($C2512="","",VLOOKUP(FİLTRE!$C2512,'SKT LİSTESİ'!$F:$AJ,22,0)),"")</f>
        <v/>
      </c>
      <c r="O2512" s="136" t="str">
        <f ca="1">IFERROR(IF($C2512="","",VLOOKUP(FİLTRE!$C2512,'SKT LİSTESİ'!$F:$AJ,23,0)),"")</f>
        <v/>
      </c>
      <c r="P2512" s="31"/>
      <c r="Q2512" s="31"/>
      <c r="R2512" s="137" t="str">
        <f ca="1">(IFERROR(IF($C2512="","",VLOOKUP(FİLTRE!$C2512,'SKT LİSTESİ'!$F:$AJ,15,0)),""))</f>
        <v/>
      </c>
      <c r="S2512" s="138" t="str">
        <f ca="1">IFERROR(IF($C2512="","",VLOOKUP(FİLTRE!$C2512,'SKT LİSTESİ'!$F:$AJ,16,0)),"")</f>
        <v/>
      </c>
      <c r="AF2512" s="179" t="str">
        <f t="shared" ca="1" si="158"/>
        <v/>
      </c>
      <c r="AG2512" s="179">
        <f t="shared" ca="1" si="159"/>
        <v>0</v>
      </c>
      <c r="AH2512" s="179">
        <f t="shared" ca="1" si="160"/>
        <v>0</v>
      </c>
    </row>
    <row r="2513" spans="2:34" ht="15.75" x14ac:dyDescent="0.25">
      <c r="B2513">
        <f t="shared" ca="1" si="157"/>
        <v>2501</v>
      </c>
      <c r="C2513" t="str">
        <f ca="1">IFERROR(VLOOKUP(B2513,'SKT LİSTESİ'!F:F,1,0),"")</f>
        <v/>
      </c>
      <c r="E2513" s="128" t="str">
        <f ca="1">IFERROR(IF($C2513="","",VLOOKUP(FİLTRE!$C2513,'SKT LİSTESİ'!$F:$S,5,0)),"")</f>
        <v/>
      </c>
      <c r="F2513" s="129" t="str">
        <f ca="1">IFERROR(IF($C2513="","",VLOOKUP(FİLTRE!$C2513,'SKT LİSTESİ'!$F:$S,7,0)),"")</f>
        <v/>
      </c>
      <c r="G2513" s="130" t="str">
        <f ca="1">IFERROR(IF($C2513="","",VLOOKUP(FİLTRE!$C2513,'SKT LİSTESİ'!$F:$S,8,0)),"")</f>
        <v/>
      </c>
      <c r="H2513" s="131" t="str">
        <f ca="1">IF(E2513="","",IF($C2513="","",VLOOKUP(FİLTRE!$C2513,'SKT LİSTESİ'!$F:$S,9,0)))</f>
        <v/>
      </c>
      <c r="I2513" s="132" t="str">
        <f ca="1">IFERROR(IF($C2513="","",VLOOKUP(FİLTRE!$C2513,'SKT LİSTESİ'!$F:$S,10,0)),"")</f>
        <v/>
      </c>
      <c r="J2513" s="133" t="str">
        <f ca="1">IFERROR(IF($C2513="","",VLOOKUP(FİLTRE!$C2513,'SKT LİSTESİ'!$F:$S,11,0)),"")</f>
        <v/>
      </c>
      <c r="K2513" s="134" t="str">
        <f ca="1">IFERROR(IF($C2513="","",VLOOKUP(FİLTRE!$C2513,'SKT LİSTESİ'!$F:$S,12,0)),"")</f>
        <v/>
      </c>
      <c r="L2513" s="134" t="str">
        <f ca="1">IFERROR(IF($C2513="","",VLOOKUP(FİLTRE!$C2513,'SKT LİSTESİ'!$F:$S,13,0)),"")</f>
        <v/>
      </c>
      <c r="M2513" s="135" t="str">
        <f ca="1">IFERROR(IF($C2513="","",VLOOKUP(FİLTRE!$C2513,'SKT LİSTESİ'!$F:$AJ,14,0)),"")</f>
        <v/>
      </c>
      <c r="N2513" s="31" t="str">
        <f ca="1">IFERROR(IF($C2513="","",VLOOKUP(FİLTRE!$C2513,'SKT LİSTESİ'!$F:$AJ,22,0)),"")</f>
        <v/>
      </c>
      <c r="O2513" s="136" t="str">
        <f ca="1">IFERROR(IF($C2513="","",VLOOKUP(FİLTRE!$C2513,'SKT LİSTESİ'!$F:$AJ,23,0)),"")</f>
        <v/>
      </c>
      <c r="P2513" s="31"/>
      <c r="Q2513" s="31"/>
      <c r="R2513" s="137" t="str">
        <f ca="1">(IFERROR(IF($C2513="","",VLOOKUP(FİLTRE!$C2513,'SKT LİSTESİ'!$F:$AJ,15,0)),""))</f>
        <v/>
      </c>
      <c r="S2513" s="138" t="str">
        <f ca="1">IFERROR(IF($C2513="","",VLOOKUP(FİLTRE!$C2513,'SKT LİSTESİ'!$F:$AJ,16,0)),"")</f>
        <v/>
      </c>
      <c r="AF2513" s="179" t="str">
        <f t="shared" ca="1" si="158"/>
        <v/>
      </c>
      <c r="AG2513" s="179">
        <f t="shared" ca="1" si="159"/>
        <v>0</v>
      </c>
      <c r="AH2513" s="179">
        <f t="shared" ca="1" si="160"/>
        <v>0</v>
      </c>
    </row>
    <row r="2514" spans="2:34" ht="15.75" x14ac:dyDescent="0.25">
      <c r="B2514">
        <f t="shared" ca="1" si="157"/>
        <v>2502</v>
      </c>
      <c r="C2514" t="str">
        <f ca="1">IFERROR(VLOOKUP(B2514,'SKT LİSTESİ'!F:F,1,0),"")</f>
        <v/>
      </c>
      <c r="E2514" s="128" t="str">
        <f ca="1">IFERROR(IF($C2514="","",VLOOKUP(FİLTRE!$C2514,'SKT LİSTESİ'!$F:$S,5,0)),"")</f>
        <v/>
      </c>
      <c r="F2514" s="129" t="str">
        <f ca="1">IFERROR(IF($C2514="","",VLOOKUP(FİLTRE!$C2514,'SKT LİSTESİ'!$F:$S,7,0)),"")</f>
        <v/>
      </c>
      <c r="G2514" s="130" t="str">
        <f ca="1">IFERROR(IF($C2514="","",VLOOKUP(FİLTRE!$C2514,'SKT LİSTESİ'!$F:$S,8,0)),"")</f>
        <v/>
      </c>
      <c r="H2514" s="131" t="str">
        <f ca="1">IF(E2514="","",IF($C2514="","",VLOOKUP(FİLTRE!$C2514,'SKT LİSTESİ'!$F:$S,9,0)))</f>
        <v/>
      </c>
      <c r="I2514" s="132" t="str">
        <f ca="1">IFERROR(IF($C2514="","",VLOOKUP(FİLTRE!$C2514,'SKT LİSTESİ'!$F:$S,10,0)),"")</f>
        <v/>
      </c>
      <c r="J2514" s="133" t="str">
        <f ca="1">IFERROR(IF($C2514="","",VLOOKUP(FİLTRE!$C2514,'SKT LİSTESİ'!$F:$S,11,0)),"")</f>
        <v/>
      </c>
      <c r="K2514" s="134" t="str">
        <f ca="1">IFERROR(IF($C2514="","",VLOOKUP(FİLTRE!$C2514,'SKT LİSTESİ'!$F:$S,12,0)),"")</f>
        <v/>
      </c>
      <c r="L2514" s="134" t="str">
        <f ca="1">IFERROR(IF($C2514="","",VLOOKUP(FİLTRE!$C2514,'SKT LİSTESİ'!$F:$S,13,0)),"")</f>
        <v/>
      </c>
      <c r="M2514" s="135" t="str">
        <f ca="1">IFERROR(IF($C2514="","",VLOOKUP(FİLTRE!$C2514,'SKT LİSTESİ'!$F:$AJ,14,0)),"")</f>
        <v/>
      </c>
      <c r="N2514" s="31" t="str">
        <f ca="1">IFERROR(IF($C2514="","",VLOOKUP(FİLTRE!$C2514,'SKT LİSTESİ'!$F:$AJ,22,0)),"")</f>
        <v/>
      </c>
      <c r="O2514" s="136" t="str">
        <f ca="1">IFERROR(IF($C2514="","",VLOOKUP(FİLTRE!$C2514,'SKT LİSTESİ'!$F:$AJ,23,0)),"")</f>
        <v/>
      </c>
      <c r="P2514" s="31"/>
      <c r="Q2514" s="31"/>
      <c r="R2514" s="137" t="str">
        <f ca="1">(IFERROR(IF($C2514="","",VLOOKUP(FİLTRE!$C2514,'SKT LİSTESİ'!$F:$AJ,15,0)),""))</f>
        <v/>
      </c>
      <c r="S2514" s="138" t="str">
        <f ca="1">IFERROR(IF($C2514="","",VLOOKUP(FİLTRE!$C2514,'SKT LİSTESİ'!$F:$AJ,16,0)),"")</f>
        <v/>
      </c>
      <c r="AF2514" s="179" t="str">
        <f t="shared" ca="1" si="158"/>
        <v/>
      </c>
      <c r="AG2514" s="179">
        <f t="shared" ca="1" si="159"/>
        <v>0</v>
      </c>
      <c r="AH2514" s="179">
        <f t="shared" ca="1" si="160"/>
        <v>0</v>
      </c>
    </row>
    <row r="2515" spans="2:34" ht="15.75" x14ac:dyDescent="0.25">
      <c r="B2515">
        <f t="shared" ca="1" si="157"/>
        <v>2503</v>
      </c>
      <c r="C2515" t="str">
        <f ca="1">IFERROR(VLOOKUP(B2515,'SKT LİSTESİ'!F:F,1,0),"")</f>
        <v/>
      </c>
      <c r="E2515" s="128" t="str">
        <f ca="1">IFERROR(IF($C2515="","",VLOOKUP(FİLTRE!$C2515,'SKT LİSTESİ'!$F:$S,5,0)),"")</f>
        <v/>
      </c>
      <c r="F2515" s="129" t="str">
        <f ca="1">IFERROR(IF($C2515="","",VLOOKUP(FİLTRE!$C2515,'SKT LİSTESİ'!$F:$S,7,0)),"")</f>
        <v/>
      </c>
      <c r="G2515" s="130" t="str">
        <f ca="1">IFERROR(IF($C2515="","",VLOOKUP(FİLTRE!$C2515,'SKT LİSTESİ'!$F:$S,8,0)),"")</f>
        <v/>
      </c>
      <c r="H2515" s="131" t="str">
        <f ca="1">IF(E2515="","",IF($C2515="","",VLOOKUP(FİLTRE!$C2515,'SKT LİSTESİ'!$F:$S,9,0)))</f>
        <v/>
      </c>
      <c r="I2515" s="132" t="str">
        <f ca="1">IFERROR(IF($C2515="","",VLOOKUP(FİLTRE!$C2515,'SKT LİSTESİ'!$F:$S,10,0)),"")</f>
        <v/>
      </c>
      <c r="J2515" s="133" t="str">
        <f ca="1">IFERROR(IF($C2515="","",VLOOKUP(FİLTRE!$C2515,'SKT LİSTESİ'!$F:$S,11,0)),"")</f>
        <v/>
      </c>
      <c r="K2515" s="134" t="str">
        <f ca="1">IFERROR(IF($C2515="","",VLOOKUP(FİLTRE!$C2515,'SKT LİSTESİ'!$F:$S,12,0)),"")</f>
        <v/>
      </c>
      <c r="L2515" s="134" t="str">
        <f ca="1">IFERROR(IF($C2515="","",VLOOKUP(FİLTRE!$C2515,'SKT LİSTESİ'!$F:$S,13,0)),"")</f>
        <v/>
      </c>
      <c r="M2515" s="135" t="str">
        <f ca="1">IFERROR(IF($C2515="","",VLOOKUP(FİLTRE!$C2515,'SKT LİSTESİ'!$F:$AJ,14,0)),"")</f>
        <v/>
      </c>
      <c r="N2515" s="31" t="str">
        <f ca="1">IFERROR(IF($C2515="","",VLOOKUP(FİLTRE!$C2515,'SKT LİSTESİ'!$F:$AJ,22,0)),"")</f>
        <v/>
      </c>
      <c r="O2515" s="136" t="str">
        <f ca="1">IFERROR(IF($C2515="","",VLOOKUP(FİLTRE!$C2515,'SKT LİSTESİ'!$F:$AJ,23,0)),"")</f>
        <v/>
      </c>
      <c r="P2515" s="31"/>
      <c r="Q2515" s="31"/>
      <c r="R2515" s="137" t="str">
        <f ca="1">(IFERROR(IF($C2515="","",VLOOKUP(FİLTRE!$C2515,'SKT LİSTESİ'!$F:$AJ,15,0)),""))</f>
        <v/>
      </c>
      <c r="S2515" s="138" t="str">
        <f ca="1">IFERROR(IF($C2515="","",VLOOKUP(FİLTRE!$C2515,'SKT LİSTESİ'!$F:$AJ,16,0)),"")</f>
        <v/>
      </c>
      <c r="AF2515" s="179" t="str">
        <f t="shared" ca="1" si="158"/>
        <v/>
      </c>
      <c r="AG2515" s="179">
        <f t="shared" ca="1" si="159"/>
        <v>0</v>
      </c>
      <c r="AH2515" s="179">
        <f t="shared" ca="1" si="160"/>
        <v>0</v>
      </c>
    </row>
    <row r="2516" spans="2:34" ht="15.75" x14ac:dyDescent="0.25">
      <c r="B2516">
        <f t="shared" ca="1" si="157"/>
        <v>2504</v>
      </c>
      <c r="C2516" t="str">
        <f ca="1">IFERROR(VLOOKUP(B2516,'SKT LİSTESİ'!F:F,1,0),"")</f>
        <v/>
      </c>
      <c r="E2516" s="128" t="str">
        <f ca="1">IFERROR(IF($C2516="","",VLOOKUP(FİLTRE!$C2516,'SKT LİSTESİ'!$F:$S,5,0)),"")</f>
        <v/>
      </c>
      <c r="F2516" s="129" t="str">
        <f ca="1">IFERROR(IF($C2516="","",VLOOKUP(FİLTRE!$C2516,'SKT LİSTESİ'!$F:$S,7,0)),"")</f>
        <v/>
      </c>
      <c r="G2516" s="130" t="str">
        <f ca="1">IFERROR(IF($C2516="","",VLOOKUP(FİLTRE!$C2516,'SKT LİSTESİ'!$F:$S,8,0)),"")</f>
        <v/>
      </c>
      <c r="H2516" s="131" t="str">
        <f ca="1">IF(E2516="","",IF($C2516="","",VLOOKUP(FİLTRE!$C2516,'SKT LİSTESİ'!$F:$S,9,0)))</f>
        <v/>
      </c>
      <c r="I2516" s="132" t="str">
        <f ca="1">IFERROR(IF($C2516="","",VLOOKUP(FİLTRE!$C2516,'SKT LİSTESİ'!$F:$S,10,0)),"")</f>
        <v/>
      </c>
      <c r="J2516" s="133" t="str">
        <f ca="1">IFERROR(IF($C2516="","",VLOOKUP(FİLTRE!$C2516,'SKT LİSTESİ'!$F:$S,11,0)),"")</f>
        <v/>
      </c>
      <c r="K2516" s="134" t="str">
        <f ca="1">IFERROR(IF($C2516="","",VLOOKUP(FİLTRE!$C2516,'SKT LİSTESİ'!$F:$S,12,0)),"")</f>
        <v/>
      </c>
      <c r="L2516" s="134" t="str">
        <f ca="1">IFERROR(IF($C2516="","",VLOOKUP(FİLTRE!$C2516,'SKT LİSTESİ'!$F:$S,13,0)),"")</f>
        <v/>
      </c>
      <c r="M2516" s="135" t="str">
        <f ca="1">IFERROR(IF($C2516="","",VLOOKUP(FİLTRE!$C2516,'SKT LİSTESİ'!$F:$AJ,14,0)),"")</f>
        <v/>
      </c>
      <c r="N2516" s="31" t="str">
        <f ca="1">IFERROR(IF($C2516="","",VLOOKUP(FİLTRE!$C2516,'SKT LİSTESİ'!$F:$AJ,22,0)),"")</f>
        <v/>
      </c>
      <c r="O2516" s="136" t="str">
        <f ca="1">IFERROR(IF($C2516="","",VLOOKUP(FİLTRE!$C2516,'SKT LİSTESİ'!$F:$AJ,23,0)),"")</f>
        <v/>
      </c>
      <c r="P2516" s="31"/>
      <c r="Q2516" s="31"/>
      <c r="R2516" s="137" t="str">
        <f ca="1">(IFERROR(IF($C2516="","",VLOOKUP(FİLTRE!$C2516,'SKT LİSTESİ'!$F:$AJ,15,0)),""))</f>
        <v/>
      </c>
      <c r="S2516" s="138" t="str">
        <f ca="1">IFERROR(IF($C2516="","",VLOOKUP(FİLTRE!$C2516,'SKT LİSTESİ'!$F:$AJ,16,0)),"")</f>
        <v/>
      </c>
      <c r="AF2516" s="179" t="str">
        <f t="shared" ca="1" si="158"/>
        <v/>
      </c>
      <c r="AG2516" s="179">
        <f t="shared" ca="1" si="159"/>
        <v>0</v>
      </c>
      <c r="AH2516" s="179">
        <f t="shared" ca="1" si="160"/>
        <v>0</v>
      </c>
    </row>
    <row r="2517" spans="2:34" ht="15.75" x14ac:dyDescent="0.25">
      <c r="B2517">
        <f t="shared" ca="1" si="157"/>
        <v>2505</v>
      </c>
      <c r="C2517" t="str">
        <f ca="1">IFERROR(VLOOKUP(B2517,'SKT LİSTESİ'!F:F,1,0),"")</f>
        <v/>
      </c>
      <c r="E2517" s="128" t="str">
        <f ca="1">IFERROR(IF($C2517="","",VLOOKUP(FİLTRE!$C2517,'SKT LİSTESİ'!$F:$S,5,0)),"")</f>
        <v/>
      </c>
      <c r="F2517" s="129" t="str">
        <f ca="1">IFERROR(IF($C2517="","",VLOOKUP(FİLTRE!$C2517,'SKT LİSTESİ'!$F:$S,7,0)),"")</f>
        <v/>
      </c>
      <c r="G2517" s="130" t="str">
        <f ca="1">IFERROR(IF($C2517="","",VLOOKUP(FİLTRE!$C2517,'SKT LİSTESİ'!$F:$S,8,0)),"")</f>
        <v/>
      </c>
      <c r="H2517" s="131" t="str">
        <f ca="1">IF(E2517="","",IF($C2517="","",VLOOKUP(FİLTRE!$C2517,'SKT LİSTESİ'!$F:$S,9,0)))</f>
        <v/>
      </c>
      <c r="I2517" s="132" t="str">
        <f ca="1">IFERROR(IF($C2517="","",VLOOKUP(FİLTRE!$C2517,'SKT LİSTESİ'!$F:$S,10,0)),"")</f>
        <v/>
      </c>
      <c r="J2517" s="133" t="str">
        <f ca="1">IFERROR(IF($C2517="","",VLOOKUP(FİLTRE!$C2517,'SKT LİSTESİ'!$F:$S,11,0)),"")</f>
        <v/>
      </c>
      <c r="K2517" s="134" t="str">
        <f ca="1">IFERROR(IF($C2517="","",VLOOKUP(FİLTRE!$C2517,'SKT LİSTESİ'!$F:$S,12,0)),"")</f>
        <v/>
      </c>
      <c r="L2517" s="134" t="str">
        <f ca="1">IFERROR(IF($C2517="","",VLOOKUP(FİLTRE!$C2517,'SKT LİSTESİ'!$F:$S,13,0)),"")</f>
        <v/>
      </c>
      <c r="M2517" s="135" t="str">
        <f ca="1">IFERROR(IF($C2517="","",VLOOKUP(FİLTRE!$C2517,'SKT LİSTESİ'!$F:$AJ,14,0)),"")</f>
        <v/>
      </c>
      <c r="N2517" s="31" t="str">
        <f ca="1">IFERROR(IF($C2517="","",VLOOKUP(FİLTRE!$C2517,'SKT LİSTESİ'!$F:$AJ,22,0)),"")</f>
        <v/>
      </c>
      <c r="O2517" s="136" t="str">
        <f ca="1">IFERROR(IF($C2517="","",VLOOKUP(FİLTRE!$C2517,'SKT LİSTESİ'!$F:$AJ,23,0)),"")</f>
        <v/>
      </c>
      <c r="P2517" s="31"/>
      <c r="Q2517" s="31"/>
      <c r="R2517" s="137" t="str">
        <f ca="1">(IFERROR(IF($C2517="","",VLOOKUP(FİLTRE!$C2517,'SKT LİSTESİ'!$F:$AJ,15,0)),""))</f>
        <v/>
      </c>
      <c r="S2517" s="138" t="str">
        <f ca="1">IFERROR(IF($C2517="","",VLOOKUP(FİLTRE!$C2517,'SKT LİSTESİ'!$F:$AJ,16,0)),"")</f>
        <v/>
      </c>
      <c r="AF2517" s="179" t="str">
        <f t="shared" ca="1" si="158"/>
        <v/>
      </c>
      <c r="AG2517" s="179">
        <f t="shared" ca="1" si="159"/>
        <v>0</v>
      </c>
      <c r="AH2517" s="179">
        <f t="shared" ca="1" si="160"/>
        <v>0</v>
      </c>
    </row>
    <row r="2518" spans="2:34" ht="15.75" x14ac:dyDescent="0.25">
      <c r="B2518">
        <f t="shared" ca="1" si="157"/>
        <v>2506</v>
      </c>
      <c r="C2518" t="str">
        <f ca="1">IFERROR(VLOOKUP(B2518,'SKT LİSTESİ'!F:F,1,0),"")</f>
        <v/>
      </c>
      <c r="E2518" s="128" t="str">
        <f ca="1">IFERROR(IF($C2518="","",VLOOKUP(FİLTRE!$C2518,'SKT LİSTESİ'!$F:$S,5,0)),"")</f>
        <v/>
      </c>
      <c r="F2518" s="129" t="str">
        <f ca="1">IFERROR(IF($C2518="","",VLOOKUP(FİLTRE!$C2518,'SKT LİSTESİ'!$F:$S,7,0)),"")</f>
        <v/>
      </c>
      <c r="G2518" s="130" t="str">
        <f ca="1">IFERROR(IF($C2518="","",VLOOKUP(FİLTRE!$C2518,'SKT LİSTESİ'!$F:$S,8,0)),"")</f>
        <v/>
      </c>
      <c r="H2518" s="131" t="str">
        <f ca="1">IF(E2518="","",IF($C2518="","",VLOOKUP(FİLTRE!$C2518,'SKT LİSTESİ'!$F:$S,9,0)))</f>
        <v/>
      </c>
      <c r="I2518" s="132" t="str">
        <f ca="1">IFERROR(IF($C2518="","",VLOOKUP(FİLTRE!$C2518,'SKT LİSTESİ'!$F:$S,10,0)),"")</f>
        <v/>
      </c>
      <c r="J2518" s="133" t="str">
        <f ca="1">IFERROR(IF($C2518="","",VLOOKUP(FİLTRE!$C2518,'SKT LİSTESİ'!$F:$S,11,0)),"")</f>
        <v/>
      </c>
      <c r="K2518" s="134" t="str">
        <f ca="1">IFERROR(IF($C2518="","",VLOOKUP(FİLTRE!$C2518,'SKT LİSTESİ'!$F:$S,12,0)),"")</f>
        <v/>
      </c>
      <c r="L2518" s="134" t="str">
        <f ca="1">IFERROR(IF($C2518="","",VLOOKUP(FİLTRE!$C2518,'SKT LİSTESİ'!$F:$S,13,0)),"")</f>
        <v/>
      </c>
      <c r="M2518" s="135" t="str">
        <f ca="1">IFERROR(IF($C2518="","",VLOOKUP(FİLTRE!$C2518,'SKT LİSTESİ'!$F:$AJ,14,0)),"")</f>
        <v/>
      </c>
      <c r="N2518" s="31" t="str">
        <f ca="1">IFERROR(IF($C2518="","",VLOOKUP(FİLTRE!$C2518,'SKT LİSTESİ'!$F:$AJ,22,0)),"")</f>
        <v/>
      </c>
      <c r="O2518" s="136" t="str">
        <f ca="1">IFERROR(IF($C2518="","",VLOOKUP(FİLTRE!$C2518,'SKT LİSTESİ'!$F:$AJ,23,0)),"")</f>
        <v/>
      </c>
      <c r="P2518" s="31"/>
      <c r="Q2518" s="31"/>
      <c r="R2518" s="137" t="str">
        <f ca="1">(IFERROR(IF($C2518="","",VLOOKUP(FİLTRE!$C2518,'SKT LİSTESİ'!$F:$AJ,15,0)),""))</f>
        <v/>
      </c>
      <c r="S2518" s="138" t="str">
        <f ca="1">IFERROR(IF($C2518="","",VLOOKUP(FİLTRE!$C2518,'SKT LİSTESİ'!$F:$AJ,16,0)),"")</f>
        <v/>
      </c>
      <c r="AF2518" s="179" t="str">
        <f t="shared" ca="1" si="158"/>
        <v/>
      </c>
      <c r="AG2518" s="179">
        <f t="shared" ca="1" si="159"/>
        <v>0</v>
      </c>
      <c r="AH2518" s="179">
        <f t="shared" ca="1" si="160"/>
        <v>0</v>
      </c>
    </row>
    <row r="2519" spans="2:34" ht="15.75" x14ac:dyDescent="0.25">
      <c r="B2519">
        <f t="shared" ca="1" si="157"/>
        <v>2507</v>
      </c>
      <c r="C2519" t="str">
        <f ca="1">IFERROR(VLOOKUP(B2519,'SKT LİSTESİ'!F:F,1,0),"")</f>
        <v/>
      </c>
      <c r="E2519" s="128" t="str">
        <f ca="1">IFERROR(IF($C2519="","",VLOOKUP(FİLTRE!$C2519,'SKT LİSTESİ'!$F:$S,5,0)),"")</f>
        <v/>
      </c>
      <c r="F2519" s="129" t="str">
        <f ca="1">IFERROR(IF($C2519="","",VLOOKUP(FİLTRE!$C2519,'SKT LİSTESİ'!$F:$S,7,0)),"")</f>
        <v/>
      </c>
      <c r="G2519" s="130" t="str">
        <f ca="1">IFERROR(IF($C2519="","",VLOOKUP(FİLTRE!$C2519,'SKT LİSTESİ'!$F:$S,8,0)),"")</f>
        <v/>
      </c>
      <c r="H2519" s="131" t="str">
        <f ca="1">IF(E2519="","",IF($C2519="","",VLOOKUP(FİLTRE!$C2519,'SKT LİSTESİ'!$F:$S,9,0)))</f>
        <v/>
      </c>
      <c r="I2519" s="132" t="str">
        <f ca="1">IFERROR(IF($C2519="","",VLOOKUP(FİLTRE!$C2519,'SKT LİSTESİ'!$F:$S,10,0)),"")</f>
        <v/>
      </c>
      <c r="J2519" s="133" t="str">
        <f ca="1">IFERROR(IF($C2519="","",VLOOKUP(FİLTRE!$C2519,'SKT LİSTESİ'!$F:$S,11,0)),"")</f>
        <v/>
      </c>
      <c r="K2519" s="134" t="str">
        <f ca="1">IFERROR(IF($C2519="","",VLOOKUP(FİLTRE!$C2519,'SKT LİSTESİ'!$F:$S,12,0)),"")</f>
        <v/>
      </c>
      <c r="L2519" s="134" t="str">
        <f ca="1">IFERROR(IF($C2519="","",VLOOKUP(FİLTRE!$C2519,'SKT LİSTESİ'!$F:$S,13,0)),"")</f>
        <v/>
      </c>
      <c r="M2519" s="135" t="str">
        <f ca="1">IFERROR(IF($C2519="","",VLOOKUP(FİLTRE!$C2519,'SKT LİSTESİ'!$F:$AJ,14,0)),"")</f>
        <v/>
      </c>
      <c r="N2519" s="31" t="str">
        <f ca="1">IFERROR(IF($C2519="","",VLOOKUP(FİLTRE!$C2519,'SKT LİSTESİ'!$F:$AJ,22,0)),"")</f>
        <v/>
      </c>
      <c r="O2519" s="136" t="str">
        <f ca="1">IFERROR(IF($C2519="","",VLOOKUP(FİLTRE!$C2519,'SKT LİSTESİ'!$F:$AJ,23,0)),"")</f>
        <v/>
      </c>
      <c r="P2519" s="31"/>
      <c r="Q2519" s="31"/>
      <c r="R2519" s="137" t="str">
        <f ca="1">(IFERROR(IF($C2519="","",VLOOKUP(FİLTRE!$C2519,'SKT LİSTESİ'!$F:$AJ,15,0)),""))</f>
        <v/>
      </c>
      <c r="S2519" s="138" t="str">
        <f ca="1">IFERROR(IF($C2519="","",VLOOKUP(FİLTRE!$C2519,'SKT LİSTESİ'!$F:$AJ,16,0)),"")</f>
        <v/>
      </c>
      <c r="AF2519" s="179" t="str">
        <f t="shared" ca="1" si="158"/>
        <v/>
      </c>
      <c r="AG2519" s="179">
        <f t="shared" ca="1" si="159"/>
        <v>0</v>
      </c>
      <c r="AH2519" s="179">
        <f t="shared" ca="1" si="160"/>
        <v>0</v>
      </c>
    </row>
    <row r="2520" spans="2:34" ht="15.75" x14ac:dyDescent="0.25">
      <c r="B2520">
        <f t="shared" ca="1" si="157"/>
        <v>2508</v>
      </c>
      <c r="C2520" t="str">
        <f ca="1">IFERROR(VLOOKUP(B2520,'SKT LİSTESİ'!F:F,1,0),"")</f>
        <v/>
      </c>
      <c r="E2520" s="128" t="str">
        <f ca="1">IFERROR(IF($C2520="","",VLOOKUP(FİLTRE!$C2520,'SKT LİSTESİ'!$F:$S,5,0)),"")</f>
        <v/>
      </c>
      <c r="F2520" s="129" t="str">
        <f ca="1">IFERROR(IF($C2520="","",VLOOKUP(FİLTRE!$C2520,'SKT LİSTESİ'!$F:$S,7,0)),"")</f>
        <v/>
      </c>
      <c r="G2520" s="130" t="str">
        <f ca="1">IFERROR(IF($C2520="","",VLOOKUP(FİLTRE!$C2520,'SKT LİSTESİ'!$F:$S,8,0)),"")</f>
        <v/>
      </c>
      <c r="H2520" s="131" t="str">
        <f ca="1">IF(E2520="","",IF($C2520="","",VLOOKUP(FİLTRE!$C2520,'SKT LİSTESİ'!$F:$S,9,0)))</f>
        <v/>
      </c>
      <c r="I2520" s="132" t="str">
        <f ca="1">IFERROR(IF($C2520="","",VLOOKUP(FİLTRE!$C2520,'SKT LİSTESİ'!$F:$S,10,0)),"")</f>
        <v/>
      </c>
      <c r="J2520" s="133" t="str">
        <f ca="1">IFERROR(IF($C2520="","",VLOOKUP(FİLTRE!$C2520,'SKT LİSTESİ'!$F:$S,11,0)),"")</f>
        <v/>
      </c>
      <c r="K2520" s="134" t="str">
        <f ca="1">IFERROR(IF($C2520="","",VLOOKUP(FİLTRE!$C2520,'SKT LİSTESİ'!$F:$S,12,0)),"")</f>
        <v/>
      </c>
      <c r="L2520" s="134" t="str">
        <f ca="1">IFERROR(IF($C2520="","",VLOOKUP(FİLTRE!$C2520,'SKT LİSTESİ'!$F:$S,13,0)),"")</f>
        <v/>
      </c>
      <c r="M2520" s="135" t="str">
        <f ca="1">IFERROR(IF($C2520="","",VLOOKUP(FİLTRE!$C2520,'SKT LİSTESİ'!$F:$AJ,14,0)),"")</f>
        <v/>
      </c>
      <c r="N2520" s="31" t="str">
        <f ca="1">IFERROR(IF($C2520="","",VLOOKUP(FİLTRE!$C2520,'SKT LİSTESİ'!$F:$AJ,22,0)),"")</f>
        <v/>
      </c>
      <c r="O2520" s="136" t="str">
        <f ca="1">IFERROR(IF($C2520="","",VLOOKUP(FİLTRE!$C2520,'SKT LİSTESİ'!$F:$AJ,23,0)),"")</f>
        <v/>
      </c>
      <c r="P2520" s="31"/>
      <c r="Q2520" s="31"/>
      <c r="R2520" s="137" t="str">
        <f ca="1">(IFERROR(IF($C2520="","",VLOOKUP(FİLTRE!$C2520,'SKT LİSTESİ'!$F:$AJ,15,0)),""))</f>
        <v/>
      </c>
      <c r="S2520" s="138" t="str">
        <f ca="1">IFERROR(IF($C2520="","",VLOOKUP(FİLTRE!$C2520,'SKT LİSTESİ'!$F:$AJ,16,0)),"")</f>
        <v/>
      </c>
      <c r="AF2520" s="179" t="str">
        <f t="shared" ca="1" si="158"/>
        <v/>
      </c>
      <c r="AG2520" s="179">
        <f t="shared" ca="1" si="159"/>
        <v>0</v>
      </c>
      <c r="AH2520" s="179">
        <f t="shared" ca="1" si="160"/>
        <v>0</v>
      </c>
    </row>
    <row r="2521" spans="2:34" ht="15.75" x14ac:dyDescent="0.25">
      <c r="B2521">
        <f t="shared" ca="1" si="157"/>
        <v>2509</v>
      </c>
      <c r="C2521" t="str">
        <f ca="1">IFERROR(VLOOKUP(B2521,'SKT LİSTESİ'!F:F,1,0),"")</f>
        <v/>
      </c>
      <c r="E2521" s="128" t="str">
        <f ca="1">IFERROR(IF($C2521="","",VLOOKUP(FİLTRE!$C2521,'SKT LİSTESİ'!$F:$S,5,0)),"")</f>
        <v/>
      </c>
      <c r="F2521" s="129" t="str">
        <f ca="1">IFERROR(IF($C2521="","",VLOOKUP(FİLTRE!$C2521,'SKT LİSTESİ'!$F:$S,7,0)),"")</f>
        <v/>
      </c>
      <c r="G2521" s="130" t="str">
        <f ca="1">IFERROR(IF($C2521="","",VLOOKUP(FİLTRE!$C2521,'SKT LİSTESİ'!$F:$S,8,0)),"")</f>
        <v/>
      </c>
      <c r="H2521" s="131" t="str">
        <f ca="1">IF(E2521="","",IF($C2521="","",VLOOKUP(FİLTRE!$C2521,'SKT LİSTESİ'!$F:$S,9,0)))</f>
        <v/>
      </c>
      <c r="I2521" s="132" t="str">
        <f ca="1">IFERROR(IF($C2521="","",VLOOKUP(FİLTRE!$C2521,'SKT LİSTESİ'!$F:$S,10,0)),"")</f>
        <v/>
      </c>
      <c r="J2521" s="133" t="str">
        <f ca="1">IFERROR(IF($C2521="","",VLOOKUP(FİLTRE!$C2521,'SKT LİSTESİ'!$F:$S,11,0)),"")</f>
        <v/>
      </c>
      <c r="K2521" s="134" t="str">
        <f ca="1">IFERROR(IF($C2521="","",VLOOKUP(FİLTRE!$C2521,'SKT LİSTESİ'!$F:$S,12,0)),"")</f>
        <v/>
      </c>
      <c r="L2521" s="134" t="str">
        <f ca="1">IFERROR(IF($C2521="","",VLOOKUP(FİLTRE!$C2521,'SKT LİSTESİ'!$F:$S,13,0)),"")</f>
        <v/>
      </c>
      <c r="M2521" s="135" t="str">
        <f ca="1">IFERROR(IF($C2521="","",VLOOKUP(FİLTRE!$C2521,'SKT LİSTESİ'!$F:$AJ,14,0)),"")</f>
        <v/>
      </c>
      <c r="N2521" s="31" t="str">
        <f ca="1">IFERROR(IF($C2521="","",VLOOKUP(FİLTRE!$C2521,'SKT LİSTESİ'!$F:$AJ,22,0)),"")</f>
        <v/>
      </c>
      <c r="O2521" s="136" t="str">
        <f ca="1">IFERROR(IF($C2521="","",VLOOKUP(FİLTRE!$C2521,'SKT LİSTESİ'!$F:$AJ,23,0)),"")</f>
        <v/>
      </c>
      <c r="P2521" s="31"/>
      <c r="Q2521" s="31"/>
      <c r="R2521" s="137" t="str">
        <f ca="1">(IFERROR(IF($C2521="","",VLOOKUP(FİLTRE!$C2521,'SKT LİSTESİ'!$F:$AJ,15,0)),""))</f>
        <v/>
      </c>
      <c r="S2521" s="138" t="str">
        <f ca="1">IFERROR(IF($C2521="","",VLOOKUP(FİLTRE!$C2521,'SKT LİSTESİ'!$F:$AJ,16,0)),"")</f>
        <v/>
      </c>
      <c r="AF2521" s="179" t="str">
        <f t="shared" ca="1" si="158"/>
        <v/>
      </c>
      <c r="AG2521" s="179">
        <f t="shared" ca="1" si="159"/>
        <v>0</v>
      </c>
      <c r="AH2521" s="179">
        <f t="shared" ca="1" si="160"/>
        <v>0</v>
      </c>
    </row>
    <row r="2522" spans="2:34" ht="15.75" x14ac:dyDescent="0.25">
      <c r="B2522">
        <f t="shared" ca="1" si="157"/>
        <v>2510</v>
      </c>
      <c r="C2522" t="str">
        <f ca="1">IFERROR(VLOOKUP(B2522,'SKT LİSTESİ'!F:F,1,0),"")</f>
        <v/>
      </c>
      <c r="E2522" s="128" t="str">
        <f ca="1">IFERROR(IF($C2522="","",VLOOKUP(FİLTRE!$C2522,'SKT LİSTESİ'!$F:$S,5,0)),"")</f>
        <v/>
      </c>
      <c r="F2522" s="129" t="str">
        <f ca="1">IFERROR(IF($C2522="","",VLOOKUP(FİLTRE!$C2522,'SKT LİSTESİ'!$F:$S,7,0)),"")</f>
        <v/>
      </c>
      <c r="G2522" s="130" t="str">
        <f ca="1">IFERROR(IF($C2522="","",VLOOKUP(FİLTRE!$C2522,'SKT LİSTESİ'!$F:$S,8,0)),"")</f>
        <v/>
      </c>
      <c r="H2522" s="131" t="str">
        <f ca="1">IF(E2522="","",IF($C2522="","",VLOOKUP(FİLTRE!$C2522,'SKT LİSTESİ'!$F:$S,9,0)))</f>
        <v/>
      </c>
      <c r="I2522" s="132" t="str">
        <f ca="1">IFERROR(IF($C2522="","",VLOOKUP(FİLTRE!$C2522,'SKT LİSTESİ'!$F:$S,10,0)),"")</f>
        <v/>
      </c>
      <c r="J2522" s="133" t="str">
        <f ca="1">IFERROR(IF($C2522="","",VLOOKUP(FİLTRE!$C2522,'SKT LİSTESİ'!$F:$S,11,0)),"")</f>
        <v/>
      </c>
      <c r="K2522" s="134" t="str">
        <f ca="1">IFERROR(IF($C2522="","",VLOOKUP(FİLTRE!$C2522,'SKT LİSTESİ'!$F:$S,12,0)),"")</f>
        <v/>
      </c>
      <c r="L2522" s="134" t="str">
        <f ca="1">IFERROR(IF($C2522="","",VLOOKUP(FİLTRE!$C2522,'SKT LİSTESİ'!$F:$S,13,0)),"")</f>
        <v/>
      </c>
      <c r="M2522" s="135" t="str">
        <f ca="1">IFERROR(IF($C2522="","",VLOOKUP(FİLTRE!$C2522,'SKT LİSTESİ'!$F:$AJ,14,0)),"")</f>
        <v/>
      </c>
      <c r="N2522" s="31" t="str">
        <f ca="1">IFERROR(IF($C2522="","",VLOOKUP(FİLTRE!$C2522,'SKT LİSTESİ'!$F:$AJ,22,0)),"")</f>
        <v/>
      </c>
      <c r="O2522" s="136" t="str">
        <f ca="1">IFERROR(IF($C2522="","",VLOOKUP(FİLTRE!$C2522,'SKT LİSTESİ'!$F:$AJ,23,0)),"")</f>
        <v/>
      </c>
      <c r="P2522" s="31"/>
      <c r="Q2522" s="31"/>
      <c r="R2522" s="137" t="str">
        <f ca="1">(IFERROR(IF($C2522="","",VLOOKUP(FİLTRE!$C2522,'SKT LİSTESİ'!$F:$AJ,15,0)),""))</f>
        <v/>
      </c>
      <c r="S2522" s="138" t="str">
        <f ca="1">IFERROR(IF($C2522="","",VLOOKUP(FİLTRE!$C2522,'SKT LİSTESİ'!$F:$AJ,16,0)),"")</f>
        <v/>
      </c>
      <c r="AF2522" s="179" t="str">
        <f t="shared" ca="1" si="158"/>
        <v/>
      </c>
      <c r="AG2522" s="179">
        <f t="shared" ca="1" si="159"/>
        <v>0</v>
      </c>
      <c r="AH2522" s="179">
        <f t="shared" ca="1" si="160"/>
        <v>0</v>
      </c>
    </row>
    <row r="2523" spans="2:34" ht="15.75" x14ac:dyDescent="0.25">
      <c r="B2523">
        <f t="shared" ca="1" si="157"/>
        <v>2511</v>
      </c>
      <c r="C2523" t="str">
        <f ca="1">IFERROR(VLOOKUP(B2523,'SKT LİSTESİ'!F:F,1,0),"")</f>
        <v/>
      </c>
      <c r="E2523" s="128" t="str">
        <f ca="1">IFERROR(IF($C2523="","",VLOOKUP(FİLTRE!$C2523,'SKT LİSTESİ'!$F:$S,5,0)),"")</f>
        <v/>
      </c>
      <c r="F2523" s="129" t="str">
        <f ca="1">IFERROR(IF($C2523="","",VLOOKUP(FİLTRE!$C2523,'SKT LİSTESİ'!$F:$S,7,0)),"")</f>
        <v/>
      </c>
      <c r="G2523" s="130" t="str">
        <f ca="1">IFERROR(IF($C2523="","",VLOOKUP(FİLTRE!$C2523,'SKT LİSTESİ'!$F:$S,8,0)),"")</f>
        <v/>
      </c>
      <c r="H2523" s="131" t="str">
        <f ca="1">IF(E2523="","",IF($C2523="","",VLOOKUP(FİLTRE!$C2523,'SKT LİSTESİ'!$F:$S,9,0)))</f>
        <v/>
      </c>
      <c r="I2523" s="132" t="str">
        <f ca="1">IFERROR(IF($C2523="","",VLOOKUP(FİLTRE!$C2523,'SKT LİSTESİ'!$F:$S,10,0)),"")</f>
        <v/>
      </c>
      <c r="J2523" s="133" t="str">
        <f ca="1">IFERROR(IF($C2523="","",VLOOKUP(FİLTRE!$C2523,'SKT LİSTESİ'!$F:$S,11,0)),"")</f>
        <v/>
      </c>
      <c r="K2523" s="134" t="str">
        <f ca="1">IFERROR(IF($C2523="","",VLOOKUP(FİLTRE!$C2523,'SKT LİSTESİ'!$F:$S,12,0)),"")</f>
        <v/>
      </c>
      <c r="L2523" s="134" t="str">
        <f ca="1">IFERROR(IF($C2523="","",VLOOKUP(FİLTRE!$C2523,'SKT LİSTESİ'!$F:$S,13,0)),"")</f>
        <v/>
      </c>
      <c r="M2523" s="135" t="str">
        <f ca="1">IFERROR(IF($C2523="","",VLOOKUP(FİLTRE!$C2523,'SKT LİSTESİ'!$F:$AJ,14,0)),"")</f>
        <v/>
      </c>
      <c r="N2523" s="31" t="str">
        <f ca="1">IFERROR(IF($C2523="","",VLOOKUP(FİLTRE!$C2523,'SKT LİSTESİ'!$F:$AJ,22,0)),"")</f>
        <v/>
      </c>
      <c r="O2523" s="136" t="str">
        <f ca="1">IFERROR(IF($C2523="","",VLOOKUP(FİLTRE!$C2523,'SKT LİSTESİ'!$F:$AJ,23,0)),"")</f>
        <v/>
      </c>
      <c r="P2523" s="31"/>
      <c r="Q2523" s="31"/>
      <c r="R2523" s="137" t="str">
        <f ca="1">(IFERROR(IF($C2523="","",VLOOKUP(FİLTRE!$C2523,'SKT LİSTESİ'!$F:$AJ,15,0)),""))</f>
        <v/>
      </c>
      <c r="S2523" s="138" t="str">
        <f ca="1">IFERROR(IF($C2523="","",VLOOKUP(FİLTRE!$C2523,'SKT LİSTESİ'!$F:$AJ,16,0)),"")</f>
        <v/>
      </c>
      <c r="AF2523" s="179" t="str">
        <f t="shared" ca="1" si="158"/>
        <v/>
      </c>
      <c r="AG2523" s="179">
        <f t="shared" ca="1" si="159"/>
        <v>0</v>
      </c>
      <c r="AH2523" s="179">
        <f t="shared" ca="1" si="160"/>
        <v>0</v>
      </c>
    </row>
    <row r="2524" spans="2:34" ht="15.75" x14ac:dyDescent="0.25">
      <c r="B2524">
        <f t="shared" ca="1" si="157"/>
        <v>2512</v>
      </c>
      <c r="C2524" t="str">
        <f ca="1">IFERROR(VLOOKUP(B2524,'SKT LİSTESİ'!F:F,1,0),"")</f>
        <v/>
      </c>
      <c r="E2524" s="128" t="str">
        <f ca="1">IFERROR(IF($C2524="","",VLOOKUP(FİLTRE!$C2524,'SKT LİSTESİ'!$F:$S,5,0)),"")</f>
        <v/>
      </c>
      <c r="F2524" s="129" t="str">
        <f ca="1">IFERROR(IF($C2524="","",VLOOKUP(FİLTRE!$C2524,'SKT LİSTESİ'!$F:$S,7,0)),"")</f>
        <v/>
      </c>
      <c r="G2524" s="130" t="str">
        <f ca="1">IFERROR(IF($C2524="","",VLOOKUP(FİLTRE!$C2524,'SKT LİSTESİ'!$F:$S,8,0)),"")</f>
        <v/>
      </c>
      <c r="H2524" s="131" t="str">
        <f ca="1">IF(E2524="","",IF($C2524="","",VLOOKUP(FİLTRE!$C2524,'SKT LİSTESİ'!$F:$S,9,0)))</f>
        <v/>
      </c>
      <c r="I2524" s="132" t="str">
        <f ca="1">IFERROR(IF($C2524="","",VLOOKUP(FİLTRE!$C2524,'SKT LİSTESİ'!$F:$S,10,0)),"")</f>
        <v/>
      </c>
      <c r="J2524" s="133" t="str">
        <f ca="1">IFERROR(IF($C2524="","",VLOOKUP(FİLTRE!$C2524,'SKT LİSTESİ'!$F:$S,11,0)),"")</f>
        <v/>
      </c>
      <c r="K2524" s="134" t="str">
        <f ca="1">IFERROR(IF($C2524="","",VLOOKUP(FİLTRE!$C2524,'SKT LİSTESİ'!$F:$S,12,0)),"")</f>
        <v/>
      </c>
      <c r="L2524" s="134" t="str">
        <f ca="1">IFERROR(IF($C2524="","",VLOOKUP(FİLTRE!$C2524,'SKT LİSTESİ'!$F:$S,13,0)),"")</f>
        <v/>
      </c>
      <c r="M2524" s="135" t="str">
        <f ca="1">IFERROR(IF($C2524="","",VLOOKUP(FİLTRE!$C2524,'SKT LİSTESİ'!$F:$AJ,14,0)),"")</f>
        <v/>
      </c>
      <c r="N2524" s="31" t="str">
        <f ca="1">IFERROR(IF($C2524="","",VLOOKUP(FİLTRE!$C2524,'SKT LİSTESİ'!$F:$AJ,22,0)),"")</f>
        <v/>
      </c>
      <c r="O2524" s="136" t="str">
        <f ca="1">IFERROR(IF($C2524="","",VLOOKUP(FİLTRE!$C2524,'SKT LİSTESİ'!$F:$AJ,23,0)),"")</f>
        <v/>
      </c>
      <c r="P2524" s="31"/>
      <c r="Q2524" s="31"/>
      <c r="R2524" s="137" t="str">
        <f ca="1">(IFERROR(IF($C2524="","",VLOOKUP(FİLTRE!$C2524,'SKT LİSTESİ'!$F:$AJ,15,0)),""))</f>
        <v/>
      </c>
      <c r="S2524" s="138" t="str">
        <f ca="1">IFERROR(IF($C2524="","",VLOOKUP(FİLTRE!$C2524,'SKT LİSTESİ'!$F:$AJ,16,0)),"")</f>
        <v/>
      </c>
      <c r="AF2524" s="179" t="str">
        <f t="shared" ca="1" si="158"/>
        <v/>
      </c>
      <c r="AG2524" s="179">
        <f t="shared" ca="1" si="159"/>
        <v>0</v>
      </c>
      <c r="AH2524" s="179">
        <f t="shared" ca="1" si="160"/>
        <v>0</v>
      </c>
    </row>
    <row r="2525" spans="2:34" ht="15.75" x14ac:dyDescent="0.25">
      <c r="B2525">
        <f t="shared" ca="1" si="157"/>
        <v>2513</v>
      </c>
      <c r="C2525" t="str">
        <f ca="1">IFERROR(VLOOKUP(B2525,'SKT LİSTESİ'!F:F,1,0),"")</f>
        <v/>
      </c>
      <c r="E2525" s="128" t="str">
        <f ca="1">IFERROR(IF($C2525="","",VLOOKUP(FİLTRE!$C2525,'SKT LİSTESİ'!$F:$S,5,0)),"")</f>
        <v/>
      </c>
      <c r="F2525" s="129" t="str">
        <f ca="1">IFERROR(IF($C2525="","",VLOOKUP(FİLTRE!$C2525,'SKT LİSTESİ'!$F:$S,7,0)),"")</f>
        <v/>
      </c>
      <c r="G2525" s="130" t="str">
        <f ca="1">IFERROR(IF($C2525="","",VLOOKUP(FİLTRE!$C2525,'SKT LİSTESİ'!$F:$S,8,0)),"")</f>
        <v/>
      </c>
      <c r="H2525" s="131" t="str">
        <f ca="1">IF(E2525="","",IF($C2525="","",VLOOKUP(FİLTRE!$C2525,'SKT LİSTESİ'!$F:$S,9,0)))</f>
        <v/>
      </c>
      <c r="I2525" s="132" t="str">
        <f ca="1">IFERROR(IF($C2525="","",VLOOKUP(FİLTRE!$C2525,'SKT LİSTESİ'!$F:$S,10,0)),"")</f>
        <v/>
      </c>
      <c r="J2525" s="133" t="str">
        <f ca="1">IFERROR(IF($C2525="","",VLOOKUP(FİLTRE!$C2525,'SKT LİSTESİ'!$F:$S,11,0)),"")</f>
        <v/>
      </c>
      <c r="K2525" s="134" t="str">
        <f ca="1">IFERROR(IF($C2525="","",VLOOKUP(FİLTRE!$C2525,'SKT LİSTESİ'!$F:$S,12,0)),"")</f>
        <v/>
      </c>
      <c r="L2525" s="134" t="str">
        <f ca="1">IFERROR(IF($C2525="","",VLOOKUP(FİLTRE!$C2525,'SKT LİSTESİ'!$F:$S,13,0)),"")</f>
        <v/>
      </c>
      <c r="M2525" s="135" t="str">
        <f ca="1">IFERROR(IF($C2525="","",VLOOKUP(FİLTRE!$C2525,'SKT LİSTESİ'!$F:$AJ,14,0)),"")</f>
        <v/>
      </c>
      <c r="N2525" s="31" t="str">
        <f ca="1">IFERROR(IF($C2525="","",VLOOKUP(FİLTRE!$C2525,'SKT LİSTESİ'!$F:$AJ,22,0)),"")</f>
        <v/>
      </c>
      <c r="O2525" s="136" t="str">
        <f ca="1">IFERROR(IF($C2525="","",VLOOKUP(FİLTRE!$C2525,'SKT LİSTESİ'!$F:$AJ,23,0)),"")</f>
        <v/>
      </c>
      <c r="P2525" s="31"/>
      <c r="Q2525" s="31"/>
      <c r="R2525" s="137" t="str">
        <f ca="1">(IFERROR(IF($C2525="","",VLOOKUP(FİLTRE!$C2525,'SKT LİSTESİ'!$F:$AJ,15,0)),""))</f>
        <v/>
      </c>
      <c r="S2525" s="138" t="str">
        <f ca="1">IFERROR(IF($C2525="","",VLOOKUP(FİLTRE!$C2525,'SKT LİSTESİ'!$F:$AJ,16,0)),"")</f>
        <v/>
      </c>
      <c r="AF2525" s="179" t="str">
        <f t="shared" ca="1" si="158"/>
        <v/>
      </c>
      <c r="AG2525" s="179">
        <f t="shared" ca="1" si="159"/>
        <v>0</v>
      </c>
      <c r="AH2525" s="179">
        <f t="shared" ca="1" si="160"/>
        <v>0</v>
      </c>
    </row>
    <row r="2526" spans="2:34" ht="15.75" x14ac:dyDescent="0.25">
      <c r="B2526">
        <f t="shared" ca="1" si="157"/>
        <v>2514</v>
      </c>
      <c r="C2526" t="str">
        <f ca="1">IFERROR(VLOOKUP(B2526,'SKT LİSTESİ'!F:F,1,0),"")</f>
        <v/>
      </c>
      <c r="E2526" s="128" t="str">
        <f ca="1">IFERROR(IF($C2526="","",VLOOKUP(FİLTRE!$C2526,'SKT LİSTESİ'!$F:$S,5,0)),"")</f>
        <v/>
      </c>
      <c r="F2526" s="129" t="str">
        <f ca="1">IFERROR(IF($C2526="","",VLOOKUP(FİLTRE!$C2526,'SKT LİSTESİ'!$F:$S,7,0)),"")</f>
        <v/>
      </c>
      <c r="G2526" s="130" t="str">
        <f ca="1">IFERROR(IF($C2526="","",VLOOKUP(FİLTRE!$C2526,'SKT LİSTESİ'!$F:$S,8,0)),"")</f>
        <v/>
      </c>
      <c r="H2526" s="131" t="str">
        <f ca="1">IF(E2526="","",IF($C2526="","",VLOOKUP(FİLTRE!$C2526,'SKT LİSTESİ'!$F:$S,9,0)))</f>
        <v/>
      </c>
      <c r="I2526" s="132" t="str">
        <f ca="1">IFERROR(IF($C2526="","",VLOOKUP(FİLTRE!$C2526,'SKT LİSTESİ'!$F:$S,10,0)),"")</f>
        <v/>
      </c>
      <c r="J2526" s="133" t="str">
        <f ca="1">IFERROR(IF($C2526="","",VLOOKUP(FİLTRE!$C2526,'SKT LİSTESİ'!$F:$S,11,0)),"")</f>
        <v/>
      </c>
      <c r="K2526" s="134" t="str">
        <f ca="1">IFERROR(IF($C2526="","",VLOOKUP(FİLTRE!$C2526,'SKT LİSTESİ'!$F:$S,12,0)),"")</f>
        <v/>
      </c>
      <c r="L2526" s="134" t="str">
        <f ca="1">IFERROR(IF($C2526="","",VLOOKUP(FİLTRE!$C2526,'SKT LİSTESİ'!$F:$S,13,0)),"")</f>
        <v/>
      </c>
      <c r="M2526" s="135" t="str">
        <f ca="1">IFERROR(IF($C2526="","",VLOOKUP(FİLTRE!$C2526,'SKT LİSTESİ'!$F:$AJ,14,0)),"")</f>
        <v/>
      </c>
      <c r="N2526" s="31" t="str">
        <f ca="1">IFERROR(IF($C2526="","",VLOOKUP(FİLTRE!$C2526,'SKT LİSTESİ'!$F:$AJ,22,0)),"")</f>
        <v/>
      </c>
      <c r="O2526" s="136" t="str">
        <f ca="1">IFERROR(IF($C2526="","",VLOOKUP(FİLTRE!$C2526,'SKT LİSTESİ'!$F:$AJ,23,0)),"")</f>
        <v/>
      </c>
      <c r="P2526" s="31"/>
      <c r="Q2526" s="31"/>
      <c r="R2526" s="137" t="str">
        <f ca="1">(IFERROR(IF($C2526="","",VLOOKUP(FİLTRE!$C2526,'SKT LİSTESİ'!$F:$AJ,15,0)),""))</f>
        <v/>
      </c>
      <c r="S2526" s="138" t="str">
        <f ca="1">IFERROR(IF($C2526="","",VLOOKUP(FİLTRE!$C2526,'SKT LİSTESİ'!$F:$AJ,16,0)),"")</f>
        <v/>
      </c>
      <c r="AF2526" s="179" t="str">
        <f t="shared" ca="1" si="158"/>
        <v/>
      </c>
      <c r="AG2526" s="179">
        <f t="shared" ca="1" si="159"/>
        <v>0</v>
      </c>
      <c r="AH2526" s="179">
        <f t="shared" ca="1" si="160"/>
        <v>0</v>
      </c>
    </row>
    <row r="2527" spans="2:34" ht="15.75" x14ac:dyDescent="0.25">
      <c r="B2527">
        <f t="shared" ca="1" si="157"/>
        <v>2515</v>
      </c>
      <c r="C2527" t="str">
        <f ca="1">IFERROR(VLOOKUP(B2527,'SKT LİSTESİ'!F:F,1,0),"")</f>
        <v/>
      </c>
      <c r="E2527" s="128" t="str">
        <f ca="1">IFERROR(IF($C2527="","",VLOOKUP(FİLTRE!$C2527,'SKT LİSTESİ'!$F:$S,5,0)),"")</f>
        <v/>
      </c>
      <c r="F2527" s="129" t="str">
        <f ca="1">IFERROR(IF($C2527="","",VLOOKUP(FİLTRE!$C2527,'SKT LİSTESİ'!$F:$S,7,0)),"")</f>
        <v/>
      </c>
      <c r="G2527" s="130" t="str">
        <f ca="1">IFERROR(IF($C2527="","",VLOOKUP(FİLTRE!$C2527,'SKT LİSTESİ'!$F:$S,8,0)),"")</f>
        <v/>
      </c>
      <c r="H2527" s="131" t="str">
        <f ca="1">IF(E2527="","",IF($C2527="","",VLOOKUP(FİLTRE!$C2527,'SKT LİSTESİ'!$F:$S,9,0)))</f>
        <v/>
      </c>
      <c r="I2527" s="132" t="str">
        <f ca="1">IFERROR(IF($C2527="","",VLOOKUP(FİLTRE!$C2527,'SKT LİSTESİ'!$F:$S,10,0)),"")</f>
        <v/>
      </c>
      <c r="J2527" s="133" t="str">
        <f ca="1">IFERROR(IF($C2527="","",VLOOKUP(FİLTRE!$C2527,'SKT LİSTESİ'!$F:$S,11,0)),"")</f>
        <v/>
      </c>
      <c r="K2527" s="134" t="str">
        <f ca="1">IFERROR(IF($C2527="","",VLOOKUP(FİLTRE!$C2527,'SKT LİSTESİ'!$F:$S,12,0)),"")</f>
        <v/>
      </c>
      <c r="L2527" s="134" t="str">
        <f ca="1">IFERROR(IF($C2527="","",VLOOKUP(FİLTRE!$C2527,'SKT LİSTESİ'!$F:$S,13,0)),"")</f>
        <v/>
      </c>
      <c r="M2527" s="135" t="str">
        <f ca="1">IFERROR(IF($C2527="","",VLOOKUP(FİLTRE!$C2527,'SKT LİSTESİ'!$F:$AJ,14,0)),"")</f>
        <v/>
      </c>
      <c r="N2527" s="31" t="str">
        <f ca="1">IFERROR(IF($C2527="","",VLOOKUP(FİLTRE!$C2527,'SKT LİSTESİ'!$F:$AJ,22,0)),"")</f>
        <v/>
      </c>
      <c r="O2527" s="136" t="str">
        <f ca="1">IFERROR(IF($C2527="","",VLOOKUP(FİLTRE!$C2527,'SKT LİSTESİ'!$F:$AJ,23,0)),"")</f>
        <v/>
      </c>
      <c r="P2527" s="31"/>
      <c r="Q2527" s="31"/>
      <c r="R2527" s="137" t="str">
        <f ca="1">(IFERROR(IF($C2527="","",VLOOKUP(FİLTRE!$C2527,'SKT LİSTESİ'!$F:$AJ,15,0)),""))</f>
        <v/>
      </c>
      <c r="S2527" s="138" t="str">
        <f ca="1">IFERROR(IF($C2527="","",VLOOKUP(FİLTRE!$C2527,'SKT LİSTESİ'!$F:$AJ,16,0)),"")</f>
        <v/>
      </c>
      <c r="AF2527" s="179" t="str">
        <f t="shared" ca="1" si="158"/>
        <v/>
      </c>
      <c r="AG2527" s="179">
        <f t="shared" ca="1" si="159"/>
        <v>0</v>
      </c>
      <c r="AH2527" s="179">
        <f t="shared" ca="1" si="160"/>
        <v>0</v>
      </c>
    </row>
    <row r="2528" spans="2:34" ht="15.75" x14ac:dyDescent="0.25">
      <c r="B2528">
        <f t="shared" ca="1" si="157"/>
        <v>2516</v>
      </c>
      <c r="C2528" t="str">
        <f ca="1">IFERROR(VLOOKUP(B2528,'SKT LİSTESİ'!F:F,1,0),"")</f>
        <v/>
      </c>
      <c r="E2528" s="128" t="str">
        <f ca="1">IFERROR(IF($C2528="","",VLOOKUP(FİLTRE!$C2528,'SKT LİSTESİ'!$F:$S,5,0)),"")</f>
        <v/>
      </c>
      <c r="F2528" s="129" t="str">
        <f ca="1">IFERROR(IF($C2528="","",VLOOKUP(FİLTRE!$C2528,'SKT LİSTESİ'!$F:$S,7,0)),"")</f>
        <v/>
      </c>
      <c r="G2528" s="130" t="str">
        <f ca="1">IFERROR(IF($C2528="","",VLOOKUP(FİLTRE!$C2528,'SKT LİSTESİ'!$F:$S,8,0)),"")</f>
        <v/>
      </c>
      <c r="H2528" s="131" t="str">
        <f ca="1">IF(E2528="","",IF($C2528="","",VLOOKUP(FİLTRE!$C2528,'SKT LİSTESİ'!$F:$S,9,0)))</f>
        <v/>
      </c>
      <c r="I2528" s="132" t="str">
        <f ca="1">IFERROR(IF($C2528="","",VLOOKUP(FİLTRE!$C2528,'SKT LİSTESİ'!$F:$S,10,0)),"")</f>
        <v/>
      </c>
      <c r="J2528" s="133" t="str">
        <f ca="1">IFERROR(IF($C2528="","",VLOOKUP(FİLTRE!$C2528,'SKT LİSTESİ'!$F:$S,11,0)),"")</f>
        <v/>
      </c>
      <c r="K2528" s="134" t="str">
        <f ca="1">IFERROR(IF($C2528="","",VLOOKUP(FİLTRE!$C2528,'SKT LİSTESİ'!$F:$S,12,0)),"")</f>
        <v/>
      </c>
      <c r="L2528" s="134" t="str">
        <f ca="1">IFERROR(IF($C2528="","",VLOOKUP(FİLTRE!$C2528,'SKT LİSTESİ'!$F:$S,13,0)),"")</f>
        <v/>
      </c>
      <c r="M2528" s="135" t="str">
        <f ca="1">IFERROR(IF($C2528="","",VLOOKUP(FİLTRE!$C2528,'SKT LİSTESİ'!$F:$AJ,14,0)),"")</f>
        <v/>
      </c>
      <c r="N2528" s="31" t="str">
        <f ca="1">IFERROR(IF($C2528="","",VLOOKUP(FİLTRE!$C2528,'SKT LİSTESİ'!$F:$AJ,22,0)),"")</f>
        <v/>
      </c>
      <c r="O2528" s="136" t="str">
        <f ca="1">IFERROR(IF($C2528="","",VLOOKUP(FİLTRE!$C2528,'SKT LİSTESİ'!$F:$AJ,23,0)),"")</f>
        <v/>
      </c>
      <c r="P2528" s="31"/>
      <c r="Q2528" s="31"/>
      <c r="R2528" s="137" t="str">
        <f ca="1">(IFERROR(IF($C2528="","",VLOOKUP(FİLTRE!$C2528,'SKT LİSTESİ'!$F:$AJ,15,0)),""))</f>
        <v/>
      </c>
      <c r="S2528" s="138" t="str">
        <f ca="1">IFERROR(IF($C2528="","",VLOOKUP(FİLTRE!$C2528,'SKT LİSTESİ'!$F:$AJ,16,0)),"")</f>
        <v/>
      </c>
      <c r="AF2528" s="179" t="str">
        <f t="shared" ca="1" si="158"/>
        <v/>
      </c>
      <c r="AG2528" s="179">
        <f t="shared" ca="1" si="159"/>
        <v>0</v>
      </c>
      <c r="AH2528" s="179">
        <f t="shared" ca="1" si="160"/>
        <v>0</v>
      </c>
    </row>
    <row r="2529" spans="2:34" ht="15.75" x14ac:dyDescent="0.25">
      <c r="B2529">
        <f t="shared" ca="1" si="157"/>
        <v>2517</v>
      </c>
      <c r="C2529" t="str">
        <f ca="1">IFERROR(VLOOKUP(B2529,'SKT LİSTESİ'!F:F,1,0),"")</f>
        <v/>
      </c>
      <c r="E2529" s="128" t="str">
        <f ca="1">IFERROR(IF($C2529="","",VLOOKUP(FİLTRE!$C2529,'SKT LİSTESİ'!$F:$S,5,0)),"")</f>
        <v/>
      </c>
      <c r="F2529" s="129" t="str">
        <f ca="1">IFERROR(IF($C2529="","",VLOOKUP(FİLTRE!$C2529,'SKT LİSTESİ'!$F:$S,7,0)),"")</f>
        <v/>
      </c>
      <c r="G2529" s="130" t="str">
        <f ca="1">IFERROR(IF($C2529="","",VLOOKUP(FİLTRE!$C2529,'SKT LİSTESİ'!$F:$S,8,0)),"")</f>
        <v/>
      </c>
      <c r="H2529" s="131" t="str">
        <f ca="1">IF(E2529="","",IF($C2529="","",VLOOKUP(FİLTRE!$C2529,'SKT LİSTESİ'!$F:$S,9,0)))</f>
        <v/>
      </c>
      <c r="I2529" s="132" t="str">
        <f ca="1">IFERROR(IF($C2529="","",VLOOKUP(FİLTRE!$C2529,'SKT LİSTESİ'!$F:$S,10,0)),"")</f>
        <v/>
      </c>
      <c r="J2529" s="133" t="str">
        <f ca="1">IFERROR(IF($C2529="","",VLOOKUP(FİLTRE!$C2529,'SKT LİSTESİ'!$F:$S,11,0)),"")</f>
        <v/>
      </c>
      <c r="K2529" s="134" t="str">
        <f ca="1">IFERROR(IF($C2529="","",VLOOKUP(FİLTRE!$C2529,'SKT LİSTESİ'!$F:$S,12,0)),"")</f>
        <v/>
      </c>
      <c r="L2529" s="134" t="str">
        <f ca="1">IFERROR(IF($C2529="","",VLOOKUP(FİLTRE!$C2529,'SKT LİSTESİ'!$F:$S,13,0)),"")</f>
        <v/>
      </c>
      <c r="M2529" s="135" t="str">
        <f ca="1">IFERROR(IF($C2529="","",VLOOKUP(FİLTRE!$C2529,'SKT LİSTESİ'!$F:$AJ,14,0)),"")</f>
        <v/>
      </c>
      <c r="N2529" s="31" t="str">
        <f ca="1">IFERROR(IF($C2529="","",VLOOKUP(FİLTRE!$C2529,'SKT LİSTESİ'!$F:$AJ,22,0)),"")</f>
        <v/>
      </c>
      <c r="O2529" s="136" t="str">
        <f ca="1">IFERROR(IF($C2529="","",VLOOKUP(FİLTRE!$C2529,'SKT LİSTESİ'!$F:$AJ,23,0)),"")</f>
        <v/>
      </c>
      <c r="P2529" s="31"/>
      <c r="Q2529" s="31"/>
      <c r="R2529" s="137" t="str">
        <f ca="1">(IFERROR(IF($C2529="","",VLOOKUP(FİLTRE!$C2529,'SKT LİSTESİ'!$F:$AJ,15,0)),""))</f>
        <v/>
      </c>
      <c r="S2529" s="138" t="str">
        <f ca="1">IFERROR(IF($C2529="","",VLOOKUP(FİLTRE!$C2529,'SKT LİSTESİ'!$F:$AJ,16,0)),"")</f>
        <v/>
      </c>
      <c r="AF2529" s="179" t="str">
        <f t="shared" ca="1" si="158"/>
        <v/>
      </c>
      <c r="AG2529" s="179">
        <f t="shared" ca="1" si="159"/>
        <v>0</v>
      </c>
      <c r="AH2529" s="179">
        <f t="shared" ca="1" si="160"/>
        <v>0</v>
      </c>
    </row>
    <row r="2530" spans="2:34" ht="15.75" x14ac:dyDescent="0.25">
      <c r="B2530">
        <f t="shared" ca="1" si="157"/>
        <v>2518</v>
      </c>
      <c r="C2530" t="str">
        <f ca="1">IFERROR(VLOOKUP(B2530,'SKT LİSTESİ'!F:F,1,0),"")</f>
        <v/>
      </c>
      <c r="E2530" s="128" t="str">
        <f ca="1">IFERROR(IF($C2530="","",VLOOKUP(FİLTRE!$C2530,'SKT LİSTESİ'!$F:$S,5,0)),"")</f>
        <v/>
      </c>
      <c r="F2530" s="129" t="str">
        <f ca="1">IFERROR(IF($C2530="","",VLOOKUP(FİLTRE!$C2530,'SKT LİSTESİ'!$F:$S,7,0)),"")</f>
        <v/>
      </c>
      <c r="G2530" s="130" t="str">
        <f ca="1">IFERROR(IF($C2530="","",VLOOKUP(FİLTRE!$C2530,'SKT LİSTESİ'!$F:$S,8,0)),"")</f>
        <v/>
      </c>
      <c r="H2530" s="131" t="str">
        <f ca="1">IF(E2530="","",IF($C2530="","",VLOOKUP(FİLTRE!$C2530,'SKT LİSTESİ'!$F:$S,9,0)))</f>
        <v/>
      </c>
      <c r="I2530" s="132" t="str">
        <f ca="1">IFERROR(IF($C2530="","",VLOOKUP(FİLTRE!$C2530,'SKT LİSTESİ'!$F:$S,10,0)),"")</f>
        <v/>
      </c>
      <c r="J2530" s="133" t="str">
        <f ca="1">IFERROR(IF($C2530="","",VLOOKUP(FİLTRE!$C2530,'SKT LİSTESİ'!$F:$S,11,0)),"")</f>
        <v/>
      </c>
      <c r="K2530" s="134" t="str">
        <f ca="1">IFERROR(IF($C2530="","",VLOOKUP(FİLTRE!$C2530,'SKT LİSTESİ'!$F:$S,12,0)),"")</f>
        <v/>
      </c>
      <c r="L2530" s="134" t="str">
        <f ca="1">IFERROR(IF($C2530="","",VLOOKUP(FİLTRE!$C2530,'SKT LİSTESİ'!$F:$S,13,0)),"")</f>
        <v/>
      </c>
      <c r="M2530" s="135" t="str">
        <f ca="1">IFERROR(IF($C2530="","",VLOOKUP(FİLTRE!$C2530,'SKT LİSTESİ'!$F:$AJ,14,0)),"")</f>
        <v/>
      </c>
      <c r="N2530" s="31" t="str">
        <f ca="1">IFERROR(IF($C2530="","",VLOOKUP(FİLTRE!$C2530,'SKT LİSTESİ'!$F:$AJ,22,0)),"")</f>
        <v/>
      </c>
      <c r="O2530" s="136" t="str">
        <f ca="1">IFERROR(IF($C2530="","",VLOOKUP(FİLTRE!$C2530,'SKT LİSTESİ'!$F:$AJ,23,0)),"")</f>
        <v/>
      </c>
      <c r="P2530" s="31"/>
      <c r="Q2530" s="31"/>
      <c r="R2530" s="137" t="str">
        <f ca="1">(IFERROR(IF($C2530="","",VLOOKUP(FİLTRE!$C2530,'SKT LİSTESİ'!$F:$AJ,15,0)),""))</f>
        <v/>
      </c>
      <c r="S2530" s="138" t="str">
        <f ca="1">IFERROR(IF($C2530="","",VLOOKUP(FİLTRE!$C2530,'SKT LİSTESİ'!$F:$AJ,16,0)),"")</f>
        <v/>
      </c>
      <c r="AF2530" s="179" t="str">
        <f t="shared" ca="1" si="158"/>
        <v/>
      </c>
      <c r="AG2530" s="179">
        <f t="shared" ca="1" si="159"/>
        <v>0</v>
      </c>
      <c r="AH2530" s="179">
        <f t="shared" ca="1" si="160"/>
        <v>0</v>
      </c>
    </row>
    <row r="2531" spans="2:34" ht="15.75" x14ac:dyDescent="0.25">
      <c r="B2531">
        <f t="shared" ca="1" si="157"/>
        <v>2519</v>
      </c>
      <c r="C2531" t="str">
        <f ca="1">IFERROR(VLOOKUP(B2531,'SKT LİSTESİ'!F:F,1,0),"")</f>
        <v/>
      </c>
      <c r="E2531" s="128" t="str">
        <f ca="1">IFERROR(IF($C2531="","",VLOOKUP(FİLTRE!$C2531,'SKT LİSTESİ'!$F:$S,5,0)),"")</f>
        <v/>
      </c>
      <c r="F2531" s="129" t="str">
        <f ca="1">IFERROR(IF($C2531="","",VLOOKUP(FİLTRE!$C2531,'SKT LİSTESİ'!$F:$S,7,0)),"")</f>
        <v/>
      </c>
      <c r="G2531" s="130" t="str">
        <f ca="1">IFERROR(IF($C2531="","",VLOOKUP(FİLTRE!$C2531,'SKT LİSTESİ'!$F:$S,8,0)),"")</f>
        <v/>
      </c>
      <c r="H2531" s="131" t="str">
        <f ca="1">IF(E2531="","",IF($C2531="","",VLOOKUP(FİLTRE!$C2531,'SKT LİSTESİ'!$F:$S,9,0)))</f>
        <v/>
      </c>
      <c r="I2531" s="132" t="str">
        <f ca="1">IFERROR(IF($C2531="","",VLOOKUP(FİLTRE!$C2531,'SKT LİSTESİ'!$F:$S,10,0)),"")</f>
        <v/>
      </c>
      <c r="J2531" s="133" t="str">
        <f ca="1">IFERROR(IF($C2531="","",VLOOKUP(FİLTRE!$C2531,'SKT LİSTESİ'!$F:$S,11,0)),"")</f>
        <v/>
      </c>
      <c r="K2531" s="134" t="str">
        <f ca="1">IFERROR(IF($C2531="","",VLOOKUP(FİLTRE!$C2531,'SKT LİSTESİ'!$F:$S,12,0)),"")</f>
        <v/>
      </c>
      <c r="L2531" s="134" t="str">
        <f ca="1">IFERROR(IF($C2531="","",VLOOKUP(FİLTRE!$C2531,'SKT LİSTESİ'!$F:$S,13,0)),"")</f>
        <v/>
      </c>
      <c r="M2531" s="135" t="str">
        <f ca="1">IFERROR(IF($C2531="","",VLOOKUP(FİLTRE!$C2531,'SKT LİSTESİ'!$F:$AJ,14,0)),"")</f>
        <v/>
      </c>
      <c r="N2531" s="31" t="str">
        <f ca="1">IFERROR(IF($C2531="","",VLOOKUP(FİLTRE!$C2531,'SKT LİSTESİ'!$F:$AJ,22,0)),"")</f>
        <v/>
      </c>
      <c r="O2531" s="136" t="str">
        <f ca="1">IFERROR(IF($C2531="","",VLOOKUP(FİLTRE!$C2531,'SKT LİSTESİ'!$F:$AJ,23,0)),"")</f>
        <v/>
      </c>
      <c r="P2531" s="31"/>
      <c r="Q2531" s="31"/>
      <c r="R2531" s="137" t="str">
        <f ca="1">(IFERROR(IF($C2531="","",VLOOKUP(FİLTRE!$C2531,'SKT LİSTESİ'!$F:$AJ,15,0)),""))</f>
        <v/>
      </c>
      <c r="S2531" s="138" t="str">
        <f ca="1">IFERROR(IF($C2531="","",VLOOKUP(FİLTRE!$C2531,'SKT LİSTESİ'!$F:$AJ,16,0)),"")</f>
        <v/>
      </c>
      <c r="AF2531" s="179" t="str">
        <f t="shared" ca="1" si="158"/>
        <v/>
      </c>
      <c r="AG2531" s="179">
        <f t="shared" ca="1" si="159"/>
        <v>0</v>
      </c>
      <c r="AH2531" s="179">
        <f t="shared" ca="1" si="160"/>
        <v>0</v>
      </c>
    </row>
    <row r="2532" spans="2:34" ht="15.75" x14ac:dyDescent="0.25">
      <c r="B2532">
        <f t="shared" ca="1" si="157"/>
        <v>2520</v>
      </c>
      <c r="C2532" t="str">
        <f ca="1">IFERROR(VLOOKUP(B2532,'SKT LİSTESİ'!F:F,1,0),"")</f>
        <v/>
      </c>
      <c r="E2532" s="128" t="str">
        <f ca="1">IFERROR(IF($C2532="","",VLOOKUP(FİLTRE!$C2532,'SKT LİSTESİ'!$F:$S,5,0)),"")</f>
        <v/>
      </c>
      <c r="F2532" s="129" t="str">
        <f ca="1">IFERROR(IF($C2532="","",VLOOKUP(FİLTRE!$C2532,'SKT LİSTESİ'!$F:$S,7,0)),"")</f>
        <v/>
      </c>
      <c r="G2532" s="130" t="str">
        <f ca="1">IFERROR(IF($C2532="","",VLOOKUP(FİLTRE!$C2532,'SKT LİSTESİ'!$F:$S,8,0)),"")</f>
        <v/>
      </c>
      <c r="H2532" s="131" t="str">
        <f ca="1">IF(E2532="","",IF($C2532="","",VLOOKUP(FİLTRE!$C2532,'SKT LİSTESİ'!$F:$S,9,0)))</f>
        <v/>
      </c>
      <c r="I2532" s="132" t="str">
        <f ca="1">IFERROR(IF($C2532="","",VLOOKUP(FİLTRE!$C2532,'SKT LİSTESİ'!$F:$S,10,0)),"")</f>
        <v/>
      </c>
      <c r="J2532" s="133" t="str">
        <f ca="1">IFERROR(IF($C2532="","",VLOOKUP(FİLTRE!$C2532,'SKT LİSTESİ'!$F:$S,11,0)),"")</f>
        <v/>
      </c>
      <c r="K2532" s="134" t="str">
        <f ca="1">IFERROR(IF($C2532="","",VLOOKUP(FİLTRE!$C2532,'SKT LİSTESİ'!$F:$S,12,0)),"")</f>
        <v/>
      </c>
      <c r="L2532" s="134" t="str">
        <f ca="1">IFERROR(IF($C2532="","",VLOOKUP(FİLTRE!$C2532,'SKT LİSTESİ'!$F:$S,13,0)),"")</f>
        <v/>
      </c>
      <c r="M2532" s="135" t="str">
        <f ca="1">IFERROR(IF($C2532="","",VLOOKUP(FİLTRE!$C2532,'SKT LİSTESİ'!$F:$AJ,14,0)),"")</f>
        <v/>
      </c>
      <c r="N2532" s="31" t="str">
        <f ca="1">IFERROR(IF($C2532="","",VLOOKUP(FİLTRE!$C2532,'SKT LİSTESİ'!$F:$AJ,22,0)),"")</f>
        <v/>
      </c>
      <c r="O2532" s="136" t="str">
        <f ca="1">IFERROR(IF($C2532="","",VLOOKUP(FİLTRE!$C2532,'SKT LİSTESİ'!$F:$AJ,23,0)),"")</f>
        <v/>
      </c>
      <c r="P2532" s="31"/>
      <c r="Q2532" s="31"/>
      <c r="R2532" s="137" t="str">
        <f ca="1">(IFERROR(IF($C2532="","",VLOOKUP(FİLTRE!$C2532,'SKT LİSTESİ'!$F:$AJ,15,0)),""))</f>
        <v/>
      </c>
      <c r="S2532" s="138" t="str">
        <f ca="1">IFERROR(IF($C2532="","",VLOOKUP(FİLTRE!$C2532,'SKT LİSTESİ'!$F:$AJ,16,0)),"")</f>
        <v/>
      </c>
      <c r="AF2532" s="179" t="str">
        <f t="shared" ca="1" si="158"/>
        <v/>
      </c>
      <c r="AG2532" s="179">
        <f t="shared" ca="1" si="159"/>
        <v>0</v>
      </c>
      <c r="AH2532" s="179">
        <f t="shared" ca="1" si="160"/>
        <v>0</v>
      </c>
    </row>
    <row r="2533" spans="2:34" ht="15.75" x14ac:dyDescent="0.25">
      <c r="B2533">
        <f t="shared" ca="1" si="157"/>
        <v>2521</v>
      </c>
      <c r="C2533" t="str">
        <f ca="1">IFERROR(VLOOKUP(B2533,'SKT LİSTESİ'!F:F,1,0),"")</f>
        <v/>
      </c>
      <c r="E2533" s="128" t="str">
        <f ca="1">IFERROR(IF($C2533="","",VLOOKUP(FİLTRE!$C2533,'SKT LİSTESİ'!$F:$S,5,0)),"")</f>
        <v/>
      </c>
      <c r="F2533" s="129" t="str">
        <f ca="1">IFERROR(IF($C2533="","",VLOOKUP(FİLTRE!$C2533,'SKT LİSTESİ'!$F:$S,7,0)),"")</f>
        <v/>
      </c>
      <c r="G2533" s="130" t="str">
        <f ca="1">IFERROR(IF($C2533="","",VLOOKUP(FİLTRE!$C2533,'SKT LİSTESİ'!$F:$S,8,0)),"")</f>
        <v/>
      </c>
      <c r="H2533" s="131" t="str">
        <f ca="1">IF(E2533="","",IF($C2533="","",VLOOKUP(FİLTRE!$C2533,'SKT LİSTESİ'!$F:$S,9,0)))</f>
        <v/>
      </c>
      <c r="I2533" s="132" t="str">
        <f ca="1">IFERROR(IF($C2533="","",VLOOKUP(FİLTRE!$C2533,'SKT LİSTESİ'!$F:$S,10,0)),"")</f>
        <v/>
      </c>
      <c r="J2533" s="133" t="str">
        <f ca="1">IFERROR(IF($C2533="","",VLOOKUP(FİLTRE!$C2533,'SKT LİSTESİ'!$F:$S,11,0)),"")</f>
        <v/>
      </c>
      <c r="K2533" s="134" t="str">
        <f ca="1">IFERROR(IF($C2533="","",VLOOKUP(FİLTRE!$C2533,'SKT LİSTESİ'!$F:$S,12,0)),"")</f>
        <v/>
      </c>
      <c r="L2533" s="134" t="str">
        <f ca="1">IFERROR(IF($C2533="","",VLOOKUP(FİLTRE!$C2533,'SKT LİSTESİ'!$F:$S,13,0)),"")</f>
        <v/>
      </c>
      <c r="M2533" s="135" t="str">
        <f ca="1">IFERROR(IF($C2533="","",VLOOKUP(FİLTRE!$C2533,'SKT LİSTESİ'!$F:$AJ,14,0)),"")</f>
        <v/>
      </c>
      <c r="N2533" s="31" t="str">
        <f ca="1">IFERROR(IF($C2533="","",VLOOKUP(FİLTRE!$C2533,'SKT LİSTESİ'!$F:$AJ,22,0)),"")</f>
        <v/>
      </c>
      <c r="O2533" s="136" t="str">
        <f ca="1">IFERROR(IF($C2533="","",VLOOKUP(FİLTRE!$C2533,'SKT LİSTESİ'!$F:$AJ,23,0)),"")</f>
        <v/>
      </c>
      <c r="P2533" s="31"/>
      <c r="Q2533" s="31"/>
      <c r="R2533" s="137" t="str">
        <f ca="1">(IFERROR(IF($C2533="","",VLOOKUP(FİLTRE!$C2533,'SKT LİSTESİ'!$F:$AJ,15,0)),""))</f>
        <v/>
      </c>
      <c r="S2533" s="138" t="str">
        <f ca="1">IFERROR(IF($C2533="","",VLOOKUP(FİLTRE!$C2533,'SKT LİSTESİ'!$F:$AJ,16,0)),"")</f>
        <v/>
      </c>
      <c r="AF2533" s="179" t="str">
        <f t="shared" ca="1" si="158"/>
        <v/>
      </c>
      <c r="AG2533" s="179">
        <f t="shared" ca="1" si="159"/>
        <v>0</v>
      </c>
      <c r="AH2533" s="179">
        <f t="shared" ca="1" si="160"/>
        <v>0</v>
      </c>
    </row>
    <row r="2534" spans="2:34" ht="15.75" x14ac:dyDescent="0.25">
      <c r="B2534">
        <f t="shared" ca="1" si="157"/>
        <v>2522</v>
      </c>
      <c r="C2534" t="str">
        <f ca="1">IFERROR(VLOOKUP(B2534,'SKT LİSTESİ'!F:F,1,0),"")</f>
        <v/>
      </c>
      <c r="E2534" s="128" t="str">
        <f ca="1">IFERROR(IF($C2534="","",VLOOKUP(FİLTRE!$C2534,'SKT LİSTESİ'!$F:$S,5,0)),"")</f>
        <v/>
      </c>
      <c r="F2534" s="129" t="str">
        <f ca="1">IFERROR(IF($C2534="","",VLOOKUP(FİLTRE!$C2534,'SKT LİSTESİ'!$F:$S,7,0)),"")</f>
        <v/>
      </c>
      <c r="G2534" s="130" t="str">
        <f ca="1">IFERROR(IF($C2534="","",VLOOKUP(FİLTRE!$C2534,'SKT LİSTESİ'!$F:$S,8,0)),"")</f>
        <v/>
      </c>
      <c r="H2534" s="131" t="str">
        <f ca="1">IF(E2534="","",IF($C2534="","",VLOOKUP(FİLTRE!$C2534,'SKT LİSTESİ'!$F:$S,9,0)))</f>
        <v/>
      </c>
      <c r="I2534" s="132" t="str">
        <f ca="1">IFERROR(IF($C2534="","",VLOOKUP(FİLTRE!$C2534,'SKT LİSTESİ'!$F:$S,10,0)),"")</f>
        <v/>
      </c>
      <c r="J2534" s="133" t="str">
        <f ca="1">IFERROR(IF($C2534="","",VLOOKUP(FİLTRE!$C2534,'SKT LİSTESİ'!$F:$S,11,0)),"")</f>
        <v/>
      </c>
      <c r="K2534" s="134" t="str">
        <f ca="1">IFERROR(IF($C2534="","",VLOOKUP(FİLTRE!$C2534,'SKT LİSTESİ'!$F:$S,12,0)),"")</f>
        <v/>
      </c>
      <c r="L2534" s="134" t="str">
        <f ca="1">IFERROR(IF($C2534="","",VLOOKUP(FİLTRE!$C2534,'SKT LİSTESİ'!$F:$S,13,0)),"")</f>
        <v/>
      </c>
      <c r="M2534" s="135" t="str">
        <f ca="1">IFERROR(IF($C2534="","",VLOOKUP(FİLTRE!$C2534,'SKT LİSTESİ'!$F:$AJ,14,0)),"")</f>
        <v/>
      </c>
      <c r="N2534" s="31" t="str">
        <f ca="1">IFERROR(IF($C2534="","",VLOOKUP(FİLTRE!$C2534,'SKT LİSTESİ'!$F:$AJ,22,0)),"")</f>
        <v/>
      </c>
      <c r="O2534" s="136" t="str">
        <f ca="1">IFERROR(IF($C2534="","",VLOOKUP(FİLTRE!$C2534,'SKT LİSTESİ'!$F:$AJ,23,0)),"")</f>
        <v/>
      </c>
      <c r="P2534" s="31"/>
      <c r="Q2534" s="31"/>
      <c r="R2534" s="137" t="str">
        <f ca="1">(IFERROR(IF($C2534="","",VLOOKUP(FİLTRE!$C2534,'SKT LİSTESİ'!$F:$AJ,15,0)),""))</f>
        <v/>
      </c>
      <c r="S2534" s="138" t="str">
        <f ca="1">IFERROR(IF($C2534="","",VLOOKUP(FİLTRE!$C2534,'SKT LİSTESİ'!$F:$AJ,16,0)),"")</f>
        <v/>
      </c>
      <c r="AF2534" s="179" t="str">
        <f t="shared" ca="1" si="158"/>
        <v/>
      </c>
      <c r="AG2534" s="179">
        <f t="shared" ca="1" si="159"/>
        <v>0</v>
      </c>
      <c r="AH2534" s="179">
        <f t="shared" ca="1" si="160"/>
        <v>0</v>
      </c>
    </row>
    <row r="2535" spans="2:34" ht="15.75" x14ac:dyDescent="0.25">
      <c r="B2535">
        <f t="shared" ca="1" si="157"/>
        <v>2523</v>
      </c>
      <c r="C2535" t="str">
        <f ca="1">IFERROR(VLOOKUP(B2535,'SKT LİSTESİ'!F:F,1,0),"")</f>
        <v/>
      </c>
      <c r="E2535" s="128" t="str">
        <f ca="1">IFERROR(IF($C2535="","",VLOOKUP(FİLTRE!$C2535,'SKT LİSTESİ'!$F:$S,5,0)),"")</f>
        <v/>
      </c>
      <c r="F2535" s="129" t="str">
        <f ca="1">IFERROR(IF($C2535="","",VLOOKUP(FİLTRE!$C2535,'SKT LİSTESİ'!$F:$S,7,0)),"")</f>
        <v/>
      </c>
      <c r="G2535" s="130" t="str">
        <f ca="1">IFERROR(IF($C2535="","",VLOOKUP(FİLTRE!$C2535,'SKT LİSTESİ'!$F:$S,8,0)),"")</f>
        <v/>
      </c>
      <c r="H2535" s="131" t="str">
        <f ca="1">IF(E2535="","",IF($C2535="","",VLOOKUP(FİLTRE!$C2535,'SKT LİSTESİ'!$F:$S,9,0)))</f>
        <v/>
      </c>
      <c r="I2535" s="132" t="str">
        <f ca="1">IFERROR(IF($C2535="","",VLOOKUP(FİLTRE!$C2535,'SKT LİSTESİ'!$F:$S,10,0)),"")</f>
        <v/>
      </c>
      <c r="J2535" s="133" t="str">
        <f ca="1">IFERROR(IF($C2535="","",VLOOKUP(FİLTRE!$C2535,'SKT LİSTESİ'!$F:$S,11,0)),"")</f>
        <v/>
      </c>
      <c r="K2535" s="134" t="str">
        <f ca="1">IFERROR(IF($C2535="","",VLOOKUP(FİLTRE!$C2535,'SKT LİSTESİ'!$F:$S,12,0)),"")</f>
        <v/>
      </c>
      <c r="L2535" s="134" t="str">
        <f ca="1">IFERROR(IF($C2535="","",VLOOKUP(FİLTRE!$C2535,'SKT LİSTESİ'!$F:$S,13,0)),"")</f>
        <v/>
      </c>
      <c r="M2535" s="135" t="str">
        <f ca="1">IFERROR(IF($C2535="","",VLOOKUP(FİLTRE!$C2535,'SKT LİSTESİ'!$F:$AJ,14,0)),"")</f>
        <v/>
      </c>
      <c r="N2535" s="31" t="str">
        <f ca="1">IFERROR(IF($C2535="","",VLOOKUP(FİLTRE!$C2535,'SKT LİSTESİ'!$F:$AJ,22,0)),"")</f>
        <v/>
      </c>
      <c r="O2535" s="136" t="str">
        <f ca="1">IFERROR(IF($C2535="","",VLOOKUP(FİLTRE!$C2535,'SKT LİSTESİ'!$F:$AJ,23,0)),"")</f>
        <v/>
      </c>
      <c r="P2535" s="31"/>
      <c r="Q2535" s="31"/>
      <c r="R2535" s="137" t="str">
        <f ca="1">(IFERROR(IF($C2535="","",VLOOKUP(FİLTRE!$C2535,'SKT LİSTESİ'!$F:$AJ,15,0)),""))</f>
        <v/>
      </c>
      <c r="S2535" s="138" t="str">
        <f ca="1">IFERROR(IF($C2535="","",VLOOKUP(FİLTRE!$C2535,'SKT LİSTESİ'!$F:$AJ,16,0)),"")</f>
        <v/>
      </c>
      <c r="AF2535" s="179" t="str">
        <f t="shared" ca="1" si="158"/>
        <v/>
      </c>
      <c r="AG2535" s="179">
        <f t="shared" ca="1" si="159"/>
        <v>0</v>
      </c>
      <c r="AH2535" s="179">
        <f t="shared" ca="1" si="160"/>
        <v>0</v>
      </c>
    </row>
    <row r="2536" spans="2:34" ht="15.75" x14ac:dyDescent="0.25">
      <c r="B2536">
        <f t="shared" ca="1" si="157"/>
        <v>2524</v>
      </c>
      <c r="C2536" t="str">
        <f ca="1">IFERROR(VLOOKUP(B2536,'SKT LİSTESİ'!F:F,1,0),"")</f>
        <v/>
      </c>
      <c r="E2536" s="128" t="str">
        <f ca="1">IFERROR(IF($C2536="","",VLOOKUP(FİLTRE!$C2536,'SKT LİSTESİ'!$F:$S,5,0)),"")</f>
        <v/>
      </c>
      <c r="F2536" s="129" t="str">
        <f ca="1">IFERROR(IF($C2536="","",VLOOKUP(FİLTRE!$C2536,'SKT LİSTESİ'!$F:$S,7,0)),"")</f>
        <v/>
      </c>
      <c r="G2536" s="130" t="str">
        <f ca="1">IFERROR(IF($C2536="","",VLOOKUP(FİLTRE!$C2536,'SKT LİSTESİ'!$F:$S,8,0)),"")</f>
        <v/>
      </c>
      <c r="H2536" s="131" t="str">
        <f ca="1">IF(E2536="","",IF($C2536="","",VLOOKUP(FİLTRE!$C2536,'SKT LİSTESİ'!$F:$S,9,0)))</f>
        <v/>
      </c>
      <c r="I2536" s="132" t="str">
        <f ca="1">IFERROR(IF($C2536="","",VLOOKUP(FİLTRE!$C2536,'SKT LİSTESİ'!$F:$S,10,0)),"")</f>
        <v/>
      </c>
      <c r="J2536" s="133" t="str">
        <f ca="1">IFERROR(IF($C2536="","",VLOOKUP(FİLTRE!$C2536,'SKT LİSTESİ'!$F:$S,11,0)),"")</f>
        <v/>
      </c>
      <c r="K2536" s="134" t="str">
        <f ca="1">IFERROR(IF($C2536="","",VLOOKUP(FİLTRE!$C2536,'SKT LİSTESİ'!$F:$S,12,0)),"")</f>
        <v/>
      </c>
      <c r="L2536" s="134" t="str">
        <f ca="1">IFERROR(IF($C2536="","",VLOOKUP(FİLTRE!$C2536,'SKT LİSTESİ'!$F:$S,13,0)),"")</f>
        <v/>
      </c>
      <c r="M2536" s="135" t="str">
        <f ca="1">IFERROR(IF($C2536="","",VLOOKUP(FİLTRE!$C2536,'SKT LİSTESİ'!$F:$AJ,14,0)),"")</f>
        <v/>
      </c>
      <c r="N2536" s="31" t="str">
        <f ca="1">IFERROR(IF($C2536="","",VLOOKUP(FİLTRE!$C2536,'SKT LİSTESİ'!$F:$AJ,22,0)),"")</f>
        <v/>
      </c>
      <c r="O2536" s="136" t="str">
        <f ca="1">IFERROR(IF($C2536="","",VLOOKUP(FİLTRE!$C2536,'SKT LİSTESİ'!$F:$AJ,23,0)),"")</f>
        <v/>
      </c>
      <c r="P2536" s="31"/>
      <c r="Q2536" s="31"/>
      <c r="R2536" s="137" t="str">
        <f ca="1">(IFERROR(IF($C2536="","",VLOOKUP(FİLTRE!$C2536,'SKT LİSTESİ'!$F:$AJ,15,0)),""))</f>
        <v/>
      </c>
      <c r="S2536" s="138" t="str">
        <f ca="1">IFERROR(IF($C2536="","",VLOOKUP(FİLTRE!$C2536,'SKT LİSTESİ'!$F:$AJ,16,0)),"")</f>
        <v/>
      </c>
      <c r="AF2536" s="179" t="str">
        <f t="shared" ca="1" si="158"/>
        <v/>
      </c>
      <c r="AG2536" s="179">
        <f t="shared" ca="1" si="159"/>
        <v>0</v>
      </c>
      <c r="AH2536" s="179">
        <f t="shared" ca="1" si="160"/>
        <v>0</v>
      </c>
    </row>
    <row r="2537" spans="2:34" ht="15.75" x14ac:dyDescent="0.25">
      <c r="B2537">
        <f t="shared" ca="1" si="157"/>
        <v>2525</v>
      </c>
      <c r="C2537" t="str">
        <f ca="1">IFERROR(VLOOKUP(B2537,'SKT LİSTESİ'!F:F,1,0),"")</f>
        <v/>
      </c>
      <c r="E2537" s="128" t="str">
        <f ca="1">IFERROR(IF($C2537="","",VLOOKUP(FİLTRE!$C2537,'SKT LİSTESİ'!$F:$S,5,0)),"")</f>
        <v/>
      </c>
      <c r="F2537" s="129" t="str">
        <f ca="1">IFERROR(IF($C2537="","",VLOOKUP(FİLTRE!$C2537,'SKT LİSTESİ'!$F:$S,7,0)),"")</f>
        <v/>
      </c>
      <c r="G2537" s="130" t="str">
        <f ca="1">IFERROR(IF($C2537="","",VLOOKUP(FİLTRE!$C2537,'SKT LİSTESİ'!$F:$S,8,0)),"")</f>
        <v/>
      </c>
      <c r="H2537" s="131" t="str">
        <f ca="1">IF(E2537="","",IF($C2537="","",VLOOKUP(FİLTRE!$C2537,'SKT LİSTESİ'!$F:$S,9,0)))</f>
        <v/>
      </c>
      <c r="I2537" s="132" t="str">
        <f ca="1">IFERROR(IF($C2537="","",VLOOKUP(FİLTRE!$C2537,'SKT LİSTESİ'!$F:$S,10,0)),"")</f>
        <v/>
      </c>
      <c r="J2537" s="133" t="str">
        <f ca="1">IFERROR(IF($C2537="","",VLOOKUP(FİLTRE!$C2537,'SKT LİSTESİ'!$F:$S,11,0)),"")</f>
        <v/>
      </c>
      <c r="K2537" s="134" t="str">
        <f ca="1">IFERROR(IF($C2537="","",VLOOKUP(FİLTRE!$C2537,'SKT LİSTESİ'!$F:$S,12,0)),"")</f>
        <v/>
      </c>
      <c r="L2537" s="134" t="str">
        <f ca="1">IFERROR(IF($C2537="","",VLOOKUP(FİLTRE!$C2537,'SKT LİSTESİ'!$F:$S,13,0)),"")</f>
        <v/>
      </c>
      <c r="M2537" s="135" t="str">
        <f ca="1">IFERROR(IF($C2537="","",VLOOKUP(FİLTRE!$C2537,'SKT LİSTESİ'!$F:$AJ,14,0)),"")</f>
        <v/>
      </c>
      <c r="N2537" s="31" t="str">
        <f ca="1">IFERROR(IF($C2537="","",VLOOKUP(FİLTRE!$C2537,'SKT LİSTESİ'!$F:$AJ,22,0)),"")</f>
        <v/>
      </c>
      <c r="O2537" s="136" t="str">
        <f ca="1">IFERROR(IF($C2537="","",VLOOKUP(FİLTRE!$C2537,'SKT LİSTESİ'!$F:$AJ,23,0)),"")</f>
        <v/>
      </c>
      <c r="P2537" s="31"/>
      <c r="Q2537" s="31"/>
      <c r="R2537" s="137" t="str">
        <f ca="1">(IFERROR(IF($C2537="","",VLOOKUP(FİLTRE!$C2537,'SKT LİSTESİ'!$F:$AJ,15,0)),""))</f>
        <v/>
      </c>
      <c r="S2537" s="138" t="str">
        <f ca="1">IFERROR(IF($C2537="","",VLOOKUP(FİLTRE!$C2537,'SKT LİSTESİ'!$F:$AJ,16,0)),"")</f>
        <v/>
      </c>
      <c r="AF2537" s="179" t="str">
        <f t="shared" ca="1" si="158"/>
        <v/>
      </c>
      <c r="AG2537" s="179">
        <f t="shared" ca="1" si="159"/>
        <v>0</v>
      </c>
      <c r="AH2537" s="179">
        <f t="shared" ca="1" si="160"/>
        <v>0</v>
      </c>
    </row>
    <row r="2538" spans="2:34" ht="15.75" x14ac:dyDescent="0.25">
      <c r="B2538">
        <f t="shared" ca="1" si="157"/>
        <v>2526</v>
      </c>
      <c r="C2538" t="str">
        <f ca="1">IFERROR(VLOOKUP(B2538,'SKT LİSTESİ'!F:F,1,0),"")</f>
        <v/>
      </c>
      <c r="E2538" s="128" t="str">
        <f ca="1">IFERROR(IF($C2538="","",VLOOKUP(FİLTRE!$C2538,'SKT LİSTESİ'!$F:$S,5,0)),"")</f>
        <v/>
      </c>
      <c r="F2538" s="129" t="str">
        <f ca="1">IFERROR(IF($C2538="","",VLOOKUP(FİLTRE!$C2538,'SKT LİSTESİ'!$F:$S,7,0)),"")</f>
        <v/>
      </c>
      <c r="G2538" s="130" t="str">
        <f ca="1">IFERROR(IF($C2538="","",VLOOKUP(FİLTRE!$C2538,'SKT LİSTESİ'!$F:$S,8,0)),"")</f>
        <v/>
      </c>
      <c r="H2538" s="131" t="str">
        <f ca="1">IF(E2538="","",IF($C2538="","",VLOOKUP(FİLTRE!$C2538,'SKT LİSTESİ'!$F:$S,9,0)))</f>
        <v/>
      </c>
      <c r="I2538" s="132" t="str">
        <f ca="1">IFERROR(IF($C2538="","",VLOOKUP(FİLTRE!$C2538,'SKT LİSTESİ'!$F:$S,10,0)),"")</f>
        <v/>
      </c>
      <c r="J2538" s="133" t="str">
        <f ca="1">IFERROR(IF($C2538="","",VLOOKUP(FİLTRE!$C2538,'SKT LİSTESİ'!$F:$S,11,0)),"")</f>
        <v/>
      </c>
      <c r="K2538" s="134" t="str">
        <f ca="1">IFERROR(IF($C2538="","",VLOOKUP(FİLTRE!$C2538,'SKT LİSTESİ'!$F:$S,12,0)),"")</f>
        <v/>
      </c>
      <c r="L2538" s="134" t="str">
        <f ca="1">IFERROR(IF($C2538="","",VLOOKUP(FİLTRE!$C2538,'SKT LİSTESİ'!$F:$S,13,0)),"")</f>
        <v/>
      </c>
      <c r="M2538" s="135" t="str">
        <f ca="1">IFERROR(IF($C2538="","",VLOOKUP(FİLTRE!$C2538,'SKT LİSTESİ'!$F:$AJ,14,0)),"")</f>
        <v/>
      </c>
      <c r="N2538" s="31" t="str">
        <f ca="1">IFERROR(IF($C2538="","",VLOOKUP(FİLTRE!$C2538,'SKT LİSTESİ'!$F:$AJ,22,0)),"")</f>
        <v/>
      </c>
      <c r="O2538" s="136" t="str">
        <f ca="1">IFERROR(IF($C2538="","",VLOOKUP(FİLTRE!$C2538,'SKT LİSTESİ'!$F:$AJ,23,0)),"")</f>
        <v/>
      </c>
      <c r="P2538" s="31"/>
      <c r="Q2538" s="31"/>
      <c r="R2538" s="137" t="str">
        <f ca="1">(IFERROR(IF($C2538="","",VLOOKUP(FİLTRE!$C2538,'SKT LİSTESİ'!$F:$AJ,15,0)),""))</f>
        <v/>
      </c>
      <c r="S2538" s="138" t="str">
        <f ca="1">IFERROR(IF($C2538="","",VLOOKUP(FİLTRE!$C2538,'SKT LİSTESİ'!$F:$AJ,16,0)),"")</f>
        <v/>
      </c>
      <c r="AF2538" s="179" t="str">
        <f t="shared" ca="1" si="158"/>
        <v/>
      </c>
      <c r="AG2538" s="179">
        <f t="shared" ca="1" si="159"/>
        <v>0</v>
      </c>
      <c r="AH2538" s="179">
        <f t="shared" ca="1" si="160"/>
        <v>0</v>
      </c>
    </row>
    <row r="2539" spans="2:34" ht="15.75" x14ac:dyDescent="0.25">
      <c r="B2539">
        <f t="shared" ca="1" si="157"/>
        <v>2527</v>
      </c>
      <c r="C2539" t="str">
        <f ca="1">IFERROR(VLOOKUP(B2539,'SKT LİSTESİ'!F:F,1,0),"")</f>
        <v/>
      </c>
      <c r="E2539" s="128" t="str">
        <f ca="1">IFERROR(IF($C2539="","",VLOOKUP(FİLTRE!$C2539,'SKT LİSTESİ'!$F:$S,5,0)),"")</f>
        <v/>
      </c>
      <c r="F2539" s="129" t="str">
        <f ca="1">IFERROR(IF($C2539="","",VLOOKUP(FİLTRE!$C2539,'SKT LİSTESİ'!$F:$S,7,0)),"")</f>
        <v/>
      </c>
      <c r="G2539" s="130" t="str">
        <f ca="1">IFERROR(IF($C2539="","",VLOOKUP(FİLTRE!$C2539,'SKT LİSTESİ'!$F:$S,8,0)),"")</f>
        <v/>
      </c>
      <c r="H2539" s="131" t="str">
        <f ca="1">IF(E2539="","",IF($C2539="","",VLOOKUP(FİLTRE!$C2539,'SKT LİSTESİ'!$F:$S,9,0)))</f>
        <v/>
      </c>
      <c r="I2539" s="132" t="str">
        <f ca="1">IFERROR(IF($C2539="","",VLOOKUP(FİLTRE!$C2539,'SKT LİSTESİ'!$F:$S,10,0)),"")</f>
        <v/>
      </c>
      <c r="J2539" s="133" t="str">
        <f ca="1">IFERROR(IF($C2539="","",VLOOKUP(FİLTRE!$C2539,'SKT LİSTESİ'!$F:$S,11,0)),"")</f>
        <v/>
      </c>
      <c r="K2539" s="134" t="str">
        <f ca="1">IFERROR(IF($C2539="","",VLOOKUP(FİLTRE!$C2539,'SKT LİSTESİ'!$F:$S,12,0)),"")</f>
        <v/>
      </c>
      <c r="L2539" s="134" t="str">
        <f ca="1">IFERROR(IF($C2539="","",VLOOKUP(FİLTRE!$C2539,'SKT LİSTESİ'!$F:$S,13,0)),"")</f>
        <v/>
      </c>
      <c r="M2539" s="135" t="str">
        <f ca="1">IFERROR(IF($C2539="","",VLOOKUP(FİLTRE!$C2539,'SKT LİSTESİ'!$F:$AJ,14,0)),"")</f>
        <v/>
      </c>
      <c r="N2539" s="31" t="str">
        <f ca="1">IFERROR(IF($C2539="","",VLOOKUP(FİLTRE!$C2539,'SKT LİSTESİ'!$F:$AJ,22,0)),"")</f>
        <v/>
      </c>
      <c r="O2539" s="136" t="str">
        <f ca="1">IFERROR(IF($C2539="","",VLOOKUP(FİLTRE!$C2539,'SKT LİSTESİ'!$F:$AJ,23,0)),"")</f>
        <v/>
      </c>
      <c r="P2539" s="31"/>
      <c r="Q2539" s="31"/>
      <c r="R2539" s="137" t="str">
        <f ca="1">(IFERROR(IF($C2539="","",VLOOKUP(FİLTRE!$C2539,'SKT LİSTESİ'!$F:$AJ,15,0)),""))</f>
        <v/>
      </c>
      <c r="S2539" s="138" t="str">
        <f ca="1">IFERROR(IF($C2539="","",VLOOKUP(FİLTRE!$C2539,'SKT LİSTESİ'!$F:$AJ,16,0)),"")</f>
        <v/>
      </c>
      <c r="AF2539" s="179" t="str">
        <f t="shared" ca="1" si="158"/>
        <v/>
      </c>
      <c r="AG2539" s="179">
        <f t="shared" ca="1" si="159"/>
        <v>0</v>
      </c>
      <c r="AH2539" s="179">
        <f t="shared" ca="1" si="160"/>
        <v>0</v>
      </c>
    </row>
    <row r="2540" spans="2:34" ht="15.75" x14ac:dyDescent="0.25">
      <c r="B2540">
        <f t="shared" ca="1" si="157"/>
        <v>2528</v>
      </c>
      <c r="C2540" t="str">
        <f ca="1">IFERROR(VLOOKUP(B2540,'SKT LİSTESİ'!F:F,1,0),"")</f>
        <v/>
      </c>
      <c r="E2540" s="128" t="str">
        <f ca="1">IFERROR(IF($C2540="","",VLOOKUP(FİLTRE!$C2540,'SKT LİSTESİ'!$F:$S,5,0)),"")</f>
        <v/>
      </c>
      <c r="F2540" s="129" t="str">
        <f ca="1">IFERROR(IF($C2540="","",VLOOKUP(FİLTRE!$C2540,'SKT LİSTESİ'!$F:$S,7,0)),"")</f>
        <v/>
      </c>
      <c r="G2540" s="130" t="str">
        <f ca="1">IFERROR(IF($C2540="","",VLOOKUP(FİLTRE!$C2540,'SKT LİSTESİ'!$F:$S,8,0)),"")</f>
        <v/>
      </c>
      <c r="H2540" s="131" t="str">
        <f ca="1">IF(E2540="","",IF($C2540="","",VLOOKUP(FİLTRE!$C2540,'SKT LİSTESİ'!$F:$S,9,0)))</f>
        <v/>
      </c>
      <c r="I2540" s="132" t="str">
        <f ca="1">IFERROR(IF($C2540="","",VLOOKUP(FİLTRE!$C2540,'SKT LİSTESİ'!$F:$S,10,0)),"")</f>
        <v/>
      </c>
      <c r="J2540" s="133" t="str">
        <f ca="1">IFERROR(IF($C2540="","",VLOOKUP(FİLTRE!$C2540,'SKT LİSTESİ'!$F:$S,11,0)),"")</f>
        <v/>
      </c>
      <c r="K2540" s="134" t="str">
        <f ca="1">IFERROR(IF($C2540="","",VLOOKUP(FİLTRE!$C2540,'SKT LİSTESİ'!$F:$S,12,0)),"")</f>
        <v/>
      </c>
      <c r="L2540" s="134" t="str">
        <f ca="1">IFERROR(IF($C2540="","",VLOOKUP(FİLTRE!$C2540,'SKT LİSTESİ'!$F:$S,13,0)),"")</f>
        <v/>
      </c>
      <c r="M2540" s="135" t="str">
        <f ca="1">IFERROR(IF($C2540="","",VLOOKUP(FİLTRE!$C2540,'SKT LİSTESİ'!$F:$AJ,14,0)),"")</f>
        <v/>
      </c>
      <c r="N2540" s="31" t="str">
        <f ca="1">IFERROR(IF($C2540="","",VLOOKUP(FİLTRE!$C2540,'SKT LİSTESİ'!$F:$AJ,22,0)),"")</f>
        <v/>
      </c>
      <c r="O2540" s="136" t="str">
        <f ca="1">IFERROR(IF($C2540="","",VLOOKUP(FİLTRE!$C2540,'SKT LİSTESİ'!$F:$AJ,23,0)),"")</f>
        <v/>
      </c>
      <c r="P2540" s="31"/>
      <c r="Q2540" s="31"/>
      <c r="R2540" s="137" t="str">
        <f ca="1">(IFERROR(IF($C2540="","",VLOOKUP(FİLTRE!$C2540,'SKT LİSTESİ'!$F:$AJ,15,0)),""))</f>
        <v/>
      </c>
      <c r="S2540" s="138" t="str">
        <f ca="1">IFERROR(IF($C2540="","",VLOOKUP(FİLTRE!$C2540,'SKT LİSTESİ'!$F:$AJ,16,0)),"")</f>
        <v/>
      </c>
      <c r="AF2540" s="179" t="str">
        <f t="shared" ca="1" si="158"/>
        <v/>
      </c>
      <c r="AG2540" s="179">
        <f t="shared" ca="1" si="159"/>
        <v>0</v>
      </c>
      <c r="AH2540" s="179">
        <f t="shared" ca="1" si="160"/>
        <v>0</v>
      </c>
    </row>
    <row r="2541" spans="2:34" ht="15.75" x14ac:dyDescent="0.25">
      <c r="B2541">
        <f t="shared" ca="1" si="157"/>
        <v>2529</v>
      </c>
      <c r="C2541" t="str">
        <f ca="1">IFERROR(VLOOKUP(B2541,'SKT LİSTESİ'!F:F,1,0),"")</f>
        <v/>
      </c>
      <c r="E2541" s="128" t="str">
        <f ca="1">IFERROR(IF($C2541="","",VLOOKUP(FİLTRE!$C2541,'SKT LİSTESİ'!$F:$S,5,0)),"")</f>
        <v/>
      </c>
      <c r="F2541" s="129" t="str">
        <f ca="1">IFERROR(IF($C2541="","",VLOOKUP(FİLTRE!$C2541,'SKT LİSTESİ'!$F:$S,7,0)),"")</f>
        <v/>
      </c>
      <c r="G2541" s="130" t="str">
        <f ca="1">IFERROR(IF($C2541="","",VLOOKUP(FİLTRE!$C2541,'SKT LİSTESİ'!$F:$S,8,0)),"")</f>
        <v/>
      </c>
      <c r="H2541" s="131" t="str">
        <f ca="1">IF(E2541="","",IF($C2541="","",VLOOKUP(FİLTRE!$C2541,'SKT LİSTESİ'!$F:$S,9,0)))</f>
        <v/>
      </c>
      <c r="I2541" s="132" t="str">
        <f ca="1">IFERROR(IF($C2541="","",VLOOKUP(FİLTRE!$C2541,'SKT LİSTESİ'!$F:$S,10,0)),"")</f>
        <v/>
      </c>
      <c r="J2541" s="133" t="str">
        <f ca="1">IFERROR(IF($C2541="","",VLOOKUP(FİLTRE!$C2541,'SKT LİSTESİ'!$F:$S,11,0)),"")</f>
        <v/>
      </c>
      <c r="K2541" s="134" t="str">
        <f ca="1">IFERROR(IF($C2541="","",VLOOKUP(FİLTRE!$C2541,'SKT LİSTESİ'!$F:$S,12,0)),"")</f>
        <v/>
      </c>
      <c r="L2541" s="134" t="str">
        <f ca="1">IFERROR(IF($C2541="","",VLOOKUP(FİLTRE!$C2541,'SKT LİSTESİ'!$F:$S,13,0)),"")</f>
        <v/>
      </c>
      <c r="M2541" s="135" t="str">
        <f ca="1">IFERROR(IF($C2541="","",VLOOKUP(FİLTRE!$C2541,'SKT LİSTESİ'!$F:$AJ,14,0)),"")</f>
        <v/>
      </c>
      <c r="N2541" s="31" t="str">
        <f ca="1">IFERROR(IF($C2541="","",VLOOKUP(FİLTRE!$C2541,'SKT LİSTESİ'!$F:$AJ,22,0)),"")</f>
        <v/>
      </c>
      <c r="O2541" s="136" t="str">
        <f ca="1">IFERROR(IF($C2541="","",VLOOKUP(FİLTRE!$C2541,'SKT LİSTESİ'!$F:$AJ,23,0)),"")</f>
        <v/>
      </c>
      <c r="P2541" s="31"/>
      <c r="Q2541" s="31"/>
      <c r="R2541" s="137" t="str">
        <f ca="1">(IFERROR(IF($C2541="","",VLOOKUP(FİLTRE!$C2541,'SKT LİSTESİ'!$F:$AJ,15,0)),""))</f>
        <v/>
      </c>
      <c r="S2541" s="138" t="str">
        <f ca="1">IFERROR(IF($C2541="","",VLOOKUP(FİLTRE!$C2541,'SKT LİSTESİ'!$F:$AJ,16,0)),"")</f>
        <v/>
      </c>
      <c r="AF2541" s="179" t="str">
        <f t="shared" ca="1" si="158"/>
        <v/>
      </c>
      <c r="AG2541" s="179">
        <f t="shared" ca="1" si="159"/>
        <v>0</v>
      </c>
      <c r="AH2541" s="179">
        <f t="shared" ca="1" si="160"/>
        <v>0</v>
      </c>
    </row>
    <row r="2542" spans="2:34" ht="15.75" x14ac:dyDescent="0.25">
      <c r="B2542">
        <f t="shared" ca="1" si="157"/>
        <v>2530</v>
      </c>
      <c r="C2542" t="str">
        <f ca="1">IFERROR(VLOOKUP(B2542,'SKT LİSTESİ'!F:F,1,0),"")</f>
        <v/>
      </c>
      <c r="E2542" s="128" t="str">
        <f ca="1">IFERROR(IF($C2542="","",VLOOKUP(FİLTRE!$C2542,'SKT LİSTESİ'!$F:$S,5,0)),"")</f>
        <v/>
      </c>
      <c r="F2542" s="129" t="str">
        <f ca="1">IFERROR(IF($C2542="","",VLOOKUP(FİLTRE!$C2542,'SKT LİSTESİ'!$F:$S,7,0)),"")</f>
        <v/>
      </c>
      <c r="G2542" s="130" t="str">
        <f ca="1">IFERROR(IF($C2542="","",VLOOKUP(FİLTRE!$C2542,'SKT LİSTESİ'!$F:$S,8,0)),"")</f>
        <v/>
      </c>
      <c r="H2542" s="131" t="str">
        <f ca="1">IF(E2542="","",IF($C2542="","",VLOOKUP(FİLTRE!$C2542,'SKT LİSTESİ'!$F:$S,9,0)))</f>
        <v/>
      </c>
      <c r="I2542" s="132" t="str">
        <f ca="1">IFERROR(IF($C2542="","",VLOOKUP(FİLTRE!$C2542,'SKT LİSTESİ'!$F:$S,10,0)),"")</f>
        <v/>
      </c>
      <c r="J2542" s="133" t="str">
        <f ca="1">IFERROR(IF($C2542="","",VLOOKUP(FİLTRE!$C2542,'SKT LİSTESİ'!$F:$S,11,0)),"")</f>
        <v/>
      </c>
      <c r="K2542" s="134" t="str">
        <f ca="1">IFERROR(IF($C2542="","",VLOOKUP(FİLTRE!$C2542,'SKT LİSTESİ'!$F:$S,12,0)),"")</f>
        <v/>
      </c>
      <c r="L2542" s="134" t="str">
        <f ca="1">IFERROR(IF($C2542="","",VLOOKUP(FİLTRE!$C2542,'SKT LİSTESİ'!$F:$S,13,0)),"")</f>
        <v/>
      </c>
      <c r="M2542" s="135" t="str">
        <f ca="1">IFERROR(IF($C2542="","",VLOOKUP(FİLTRE!$C2542,'SKT LİSTESİ'!$F:$AJ,14,0)),"")</f>
        <v/>
      </c>
      <c r="N2542" s="31" t="str">
        <f ca="1">IFERROR(IF($C2542="","",VLOOKUP(FİLTRE!$C2542,'SKT LİSTESİ'!$F:$AJ,22,0)),"")</f>
        <v/>
      </c>
      <c r="O2542" s="136" t="str">
        <f ca="1">IFERROR(IF($C2542="","",VLOOKUP(FİLTRE!$C2542,'SKT LİSTESİ'!$F:$AJ,23,0)),"")</f>
        <v/>
      </c>
      <c r="P2542" s="31"/>
      <c r="Q2542" s="31"/>
      <c r="R2542" s="137" t="str">
        <f ca="1">(IFERROR(IF($C2542="","",VLOOKUP(FİLTRE!$C2542,'SKT LİSTESİ'!$F:$AJ,15,0)),""))</f>
        <v/>
      </c>
      <c r="S2542" s="138" t="str">
        <f ca="1">IFERROR(IF($C2542="","",VLOOKUP(FİLTRE!$C2542,'SKT LİSTESİ'!$F:$AJ,16,0)),"")</f>
        <v/>
      </c>
      <c r="AF2542" s="179" t="str">
        <f t="shared" ca="1" si="158"/>
        <v/>
      </c>
      <c r="AG2542" s="179">
        <f t="shared" ca="1" si="159"/>
        <v>0</v>
      </c>
      <c r="AH2542" s="179">
        <f t="shared" ca="1" si="160"/>
        <v>0</v>
      </c>
    </row>
    <row r="2543" spans="2:34" ht="15.75" x14ac:dyDescent="0.25">
      <c r="B2543">
        <f t="shared" ca="1" si="157"/>
        <v>2531</v>
      </c>
      <c r="C2543" t="str">
        <f ca="1">IFERROR(VLOOKUP(B2543,'SKT LİSTESİ'!F:F,1,0),"")</f>
        <v/>
      </c>
      <c r="E2543" s="128" t="str">
        <f ca="1">IFERROR(IF($C2543="","",VLOOKUP(FİLTRE!$C2543,'SKT LİSTESİ'!$F:$S,5,0)),"")</f>
        <v/>
      </c>
      <c r="F2543" s="129" t="str">
        <f ca="1">IFERROR(IF($C2543="","",VLOOKUP(FİLTRE!$C2543,'SKT LİSTESİ'!$F:$S,7,0)),"")</f>
        <v/>
      </c>
      <c r="G2543" s="130" t="str">
        <f ca="1">IFERROR(IF($C2543="","",VLOOKUP(FİLTRE!$C2543,'SKT LİSTESİ'!$F:$S,8,0)),"")</f>
        <v/>
      </c>
      <c r="H2543" s="131" t="str">
        <f ca="1">IF(E2543="","",IF($C2543="","",VLOOKUP(FİLTRE!$C2543,'SKT LİSTESİ'!$F:$S,9,0)))</f>
        <v/>
      </c>
      <c r="I2543" s="132" t="str">
        <f ca="1">IFERROR(IF($C2543="","",VLOOKUP(FİLTRE!$C2543,'SKT LİSTESİ'!$F:$S,10,0)),"")</f>
        <v/>
      </c>
      <c r="J2543" s="133" t="str">
        <f ca="1">IFERROR(IF($C2543="","",VLOOKUP(FİLTRE!$C2543,'SKT LİSTESİ'!$F:$S,11,0)),"")</f>
        <v/>
      </c>
      <c r="K2543" s="134" t="str">
        <f ca="1">IFERROR(IF($C2543="","",VLOOKUP(FİLTRE!$C2543,'SKT LİSTESİ'!$F:$S,12,0)),"")</f>
        <v/>
      </c>
      <c r="L2543" s="134" t="str">
        <f ca="1">IFERROR(IF($C2543="","",VLOOKUP(FİLTRE!$C2543,'SKT LİSTESİ'!$F:$S,13,0)),"")</f>
        <v/>
      </c>
      <c r="M2543" s="135" t="str">
        <f ca="1">IFERROR(IF($C2543="","",VLOOKUP(FİLTRE!$C2543,'SKT LİSTESİ'!$F:$AJ,14,0)),"")</f>
        <v/>
      </c>
      <c r="N2543" s="31" t="str">
        <f ca="1">IFERROR(IF($C2543="","",VLOOKUP(FİLTRE!$C2543,'SKT LİSTESİ'!$F:$AJ,22,0)),"")</f>
        <v/>
      </c>
      <c r="O2543" s="136" t="str">
        <f ca="1">IFERROR(IF($C2543="","",VLOOKUP(FİLTRE!$C2543,'SKT LİSTESİ'!$F:$AJ,23,0)),"")</f>
        <v/>
      </c>
      <c r="P2543" s="31"/>
      <c r="Q2543" s="31"/>
      <c r="R2543" s="137" t="str">
        <f ca="1">(IFERROR(IF($C2543="","",VLOOKUP(FİLTRE!$C2543,'SKT LİSTESİ'!$F:$AJ,15,0)),""))</f>
        <v/>
      </c>
      <c r="S2543" s="138" t="str">
        <f ca="1">IFERROR(IF($C2543="","",VLOOKUP(FİLTRE!$C2543,'SKT LİSTESİ'!$F:$AJ,16,0)),"")</f>
        <v/>
      </c>
      <c r="AF2543" s="179" t="str">
        <f t="shared" ca="1" si="158"/>
        <v/>
      </c>
      <c r="AG2543" s="179">
        <f t="shared" ca="1" si="159"/>
        <v>0</v>
      </c>
      <c r="AH2543" s="179">
        <f t="shared" ca="1" si="160"/>
        <v>0</v>
      </c>
    </row>
    <row r="2544" spans="2:34" ht="15.75" x14ac:dyDescent="0.25">
      <c r="B2544">
        <f t="shared" ca="1" si="157"/>
        <v>2532</v>
      </c>
      <c r="C2544" t="str">
        <f ca="1">IFERROR(VLOOKUP(B2544,'SKT LİSTESİ'!F:F,1,0),"")</f>
        <v/>
      </c>
      <c r="E2544" s="128" t="str">
        <f ca="1">IFERROR(IF($C2544="","",VLOOKUP(FİLTRE!$C2544,'SKT LİSTESİ'!$F:$S,5,0)),"")</f>
        <v/>
      </c>
      <c r="F2544" s="129" t="str">
        <f ca="1">IFERROR(IF($C2544="","",VLOOKUP(FİLTRE!$C2544,'SKT LİSTESİ'!$F:$S,7,0)),"")</f>
        <v/>
      </c>
      <c r="G2544" s="130" t="str">
        <f ca="1">IFERROR(IF($C2544="","",VLOOKUP(FİLTRE!$C2544,'SKT LİSTESİ'!$F:$S,8,0)),"")</f>
        <v/>
      </c>
      <c r="H2544" s="131" t="str">
        <f ca="1">IF(E2544="","",IF($C2544="","",VLOOKUP(FİLTRE!$C2544,'SKT LİSTESİ'!$F:$S,9,0)))</f>
        <v/>
      </c>
      <c r="I2544" s="132" t="str">
        <f ca="1">IFERROR(IF($C2544="","",VLOOKUP(FİLTRE!$C2544,'SKT LİSTESİ'!$F:$S,10,0)),"")</f>
        <v/>
      </c>
      <c r="J2544" s="133" t="str">
        <f ca="1">IFERROR(IF($C2544="","",VLOOKUP(FİLTRE!$C2544,'SKT LİSTESİ'!$F:$S,11,0)),"")</f>
        <v/>
      </c>
      <c r="K2544" s="134" t="str">
        <f ca="1">IFERROR(IF($C2544="","",VLOOKUP(FİLTRE!$C2544,'SKT LİSTESİ'!$F:$S,12,0)),"")</f>
        <v/>
      </c>
      <c r="L2544" s="134" t="str">
        <f ca="1">IFERROR(IF($C2544="","",VLOOKUP(FİLTRE!$C2544,'SKT LİSTESİ'!$F:$S,13,0)),"")</f>
        <v/>
      </c>
      <c r="M2544" s="135" t="str">
        <f ca="1">IFERROR(IF($C2544="","",VLOOKUP(FİLTRE!$C2544,'SKT LİSTESİ'!$F:$AJ,14,0)),"")</f>
        <v/>
      </c>
      <c r="N2544" s="31" t="str">
        <f ca="1">IFERROR(IF($C2544="","",VLOOKUP(FİLTRE!$C2544,'SKT LİSTESİ'!$F:$AJ,22,0)),"")</f>
        <v/>
      </c>
      <c r="O2544" s="136" t="str">
        <f ca="1">IFERROR(IF($C2544="","",VLOOKUP(FİLTRE!$C2544,'SKT LİSTESİ'!$F:$AJ,23,0)),"")</f>
        <v/>
      </c>
      <c r="P2544" s="31"/>
      <c r="Q2544" s="31"/>
      <c r="R2544" s="137" t="str">
        <f ca="1">(IFERROR(IF($C2544="","",VLOOKUP(FİLTRE!$C2544,'SKT LİSTESİ'!$F:$AJ,15,0)),""))</f>
        <v/>
      </c>
      <c r="S2544" s="138" t="str">
        <f ca="1">IFERROR(IF($C2544="","",VLOOKUP(FİLTRE!$C2544,'SKT LİSTESİ'!$F:$AJ,16,0)),"")</f>
        <v/>
      </c>
      <c r="AF2544" s="179" t="str">
        <f t="shared" ca="1" si="158"/>
        <v/>
      </c>
      <c r="AG2544" s="179">
        <f t="shared" ca="1" si="159"/>
        <v>0</v>
      </c>
      <c r="AH2544" s="179">
        <f t="shared" ca="1" si="160"/>
        <v>0</v>
      </c>
    </row>
    <row r="2545" spans="2:34" ht="15.75" x14ac:dyDescent="0.25">
      <c r="B2545">
        <f t="shared" ca="1" si="157"/>
        <v>2533</v>
      </c>
      <c r="C2545" t="str">
        <f ca="1">IFERROR(VLOOKUP(B2545,'SKT LİSTESİ'!F:F,1,0),"")</f>
        <v/>
      </c>
      <c r="E2545" s="128" t="str">
        <f ca="1">IFERROR(IF($C2545="","",VLOOKUP(FİLTRE!$C2545,'SKT LİSTESİ'!$F:$S,5,0)),"")</f>
        <v/>
      </c>
      <c r="F2545" s="129" t="str">
        <f ca="1">IFERROR(IF($C2545="","",VLOOKUP(FİLTRE!$C2545,'SKT LİSTESİ'!$F:$S,7,0)),"")</f>
        <v/>
      </c>
      <c r="G2545" s="130" t="str">
        <f ca="1">IFERROR(IF($C2545="","",VLOOKUP(FİLTRE!$C2545,'SKT LİSTESİ'!$F:$S,8,0)),"")</f>
        <v/>
      </c>
      <c r="H2545" s="131" t="str">
        <f ca="1">IF(E2545="","",IF($C2545="","",VLOOKUP(FİLTRE!$C2545,'SKT LİSTESİ'!$F:$S,9,0)))</f>
        <v/>
      </c>
      <c r="I2545" s="132" t="str">
        <f ca="1">IFERROR(IF($C2545="","",VLOOKUP(FİLTRE!$C2545,'SKT LİSTESİ'!$F:$S,10,0)),"")</f>
        <v/>
      </c>
      <c r="J2545" s="133" t="str">
        <f ca="1">IFERROR(IF($C2545="","",VLOOKUP(FİLTRE!$C2545,'SKT LİSTESİ'!$F:$S,11,0)),"")</f>
        <v/>
      </c>
      <c r="K2545" s="134" t="str">
        <f ca="1">IFERROR(IF($C2545="","",VLOOKUP(FİLTRE!$C2545,'SKT LİSTESİ'!$F:$S,12,0)),"")</f>
        <v/>
      </c>
      <c r="L2545" s="134" t="str">
        <f ca="1">IFERROR(IF($C2545="","",VLOOKUP(FİLTRE!$C2545,'SKT LİSTESİ'!$F:$S,13,0)),"")</f>
        <v/>
      </c>
      <c r="M2545" s="135" t="str">
        <f ca="1">IFERROR(IF($C2545="","",VLOOKUP(FİLTRE!$C2545,'SKT LİSTESİ'!$F:$AJ,14,0)),"")</f>
        <v/>
      </c>
      <c r="N2545" s="31" t="str">
        <f ca="1">IFERROR(IF($C2545="","",VLOOKUP(FİLTRE!$C2545,'SKT LİSTESİ'!$F:$AJ,22,0)),"")</f>
        <v/>
      </c>
      <c r="O2545" s="136" t="str">
        <f ca="1">IFERROR(IF($C2545="","",VLOOKUP(FİLTRE!$C2545,'SKT LİSTESİ'!$F:$AJ,23,0)),"")</f>
        <v/>
      </c>
      <c r="P2545" s="31"/>
      <c r="Q2545" s="31"/>
      <c r="R2545" s="137" t="str">
        <f ca="1">(IFERROR(IF($C2545="","",VLOOKUP(FİLTRE!$C2545,'SKT LİSTESİ'!$F:$AJ,15,0)),""))</f>
        <v/>
      </c>
      <c r="S2545" s="138" t="str">
        <f ca="1">IFERROR(IF($C2545="","",VLOOKUP(FİLTRE!$C2545,'SKT LİSTESİ'!$F:$AJ,16,0)),"")</f>
        <v/>
      </c>
      <c r="AF2545" s="179" t="str">
        <f t="shared" ca="1" si="158"/>
        <v/>
      </c>
      <c r="AG2545" s="179">
        <f t="shared" ca="1" si="159"/>
        <v>0</v>
      </c>
      <c r="AH2545" s="179">
        <f t="shared" ca="1" si="160"/>
        <v>0</v>
      </c>
    </row>
    <row r="2546" spans="2:34" ht="15.75" x14ac:dyDescent="0.25">
      <c r="B2546">
        <f t="shared" ca="1" si="157"/>
        <v>2534</v>
      </c>
      <c r="C2546" t="str">
        <f ca="1">IFERROR(VLOOKUP(B2546,'SKT LİSTESİ'!F:F,1,0),"")</f>
        <v/>
      </c>
      <c r="E2546" s="128" t="str">
        <f ca="1">IFERROR(IF($C2546="","",VLOOKUP(FİLTRE!$C2546,'SKT LİSTESİ'!$F:$S,5,0)),"")</f>
        <v/>
      </c>
      <c r="F2546" s="129" t="str">
        <f ca="1">IFERROR(IF($C2546="","",VLOOKUP(FİLTRE!$C2546,'SKT LİSTESİ'!$F:$S,7,0)),"")</f>
        <v/>
      </c>
      <c r="G2546" s="130" t="str">
        <f ca="1">IFERROR(IF($C2546="","",VLOOKUP(FİLTRE!$C2546,'SKT LİSTESİ'!$F:$S,8,0)),"")</f>
        <v/>
      </c>
      <c r="H2546" s="131" t="str">
        <f ca="1">IF(E2546="","",IF($C2546="","",VLOOKUP(FİLTRE!$C2546,'SKT LİSTESİ'!$F:$S,9,0)))</f>
        <v/>
      </c>
      <c r="I2546" s="132" t="str">
        <f ca="1">IFERROR(IF($C2546="","",VLOOKUP(FİLTRE!$C2546,'SKT LİSTESİ'!$F:$S,10,0)),"")</f>
        <v/>
      </c>
      <c r="J2546" s="133" t="str">
        <f ca="1">IFERROR(IF($C2546="","",VLOOKUP(FİLTRE!$C2546,'SKT LİSTESİ'!$F:$S,11,0)),"")</f>
        <v/>
      </c>
      <c r="K2546" s="134" t="str">
        <f ca="1">IFERROR(IF($C2546="","",VLOOKUP(FİLTRE!$C2546,'SKT LİSTESİ'!$F:$S,12,0)),"")</f>
        <v/>
      </c>
      <c r="L2546" s="134" t="str">
        <f ca="1">IFERROR(IF($C2546="","",VLOOKUP(FİLTRE!$C2546,'SKT LİSTESİ'!$F:$S,13,0)),"")</f>
        <v/>
      </c>
      <c r="M2546" s="135" t="str">
        <f ca="1">IFERROR(IF($C2546="","",VLOOKUP(FİLTRE!$C2546,'SKT LİSTESİ'!$F:$AJ,14,0)),"")</f>
        <v/>
      </c>
      <c r="N2546" s="31" t="str">
        <f ca="1">IFERROR(IF($C2546="","",VLOOKUP(FİLTRE!$C2546,'SKT LİSTESİ'!$F:$AJ,22,0)),"")</f>
        <v/>
      </c>
      <c r="O2546" s="136" t="str">
        <f ca="1">IFERROR(IF($C2546="","",VLOOKUP(FİLTRE!$C2546,'SKT LİSTESİ'!$F:$AJ,23,0)),"")</f>
        <v/>
      </c>
      <c r="P2546" s="31"/>
      <c r="Q2546" s="31"/>
      <c r="R2546" s="137" t="str">
        <f ca="1">(IFERROR(IF($C2546="","",VLOOKUP(FİLTRE!$C2546,'SKT LİSTESİ'!$F:$AJ,15,0)),""))</f>
        <v/>
      </c>
      <c r="S2546" s="138" t="str">
        <f ca="1">IFERROR(IF($C2546="","",VLOOKUP(FİLTRE!$C2546,'SKT LİSTESİ'!$F:$AJ,16,0)),"")</f>
        <v/>
      </c>
      <c r="AF2546" s="179" t="str">
        <f t="shared" ca="1" si="158"/>
        <v/>
      </c>
      <c r="AG2546" s="179">
        <f t="shared" ca="1" si="159"/>
        <v>0</v>
      </c>
      <c r="AH2546" s="179">
        <f t="shared" ca="1" si="160"/>
        <v>0</v>
      </c>
    </row>
    <row r="2547" spans="2:34" ht="15.75" x14ac:dyDescent="0.25">
      <c r="B2547">
        <f t="shared" ca="1" si="157"/>
        <v>2535</v>
      </c>
      <c r="C2547" t="str">
        <f ca="1">IFERROR(VLOOKUP(B2547,'SKT LİSTESİ'!F:F,1,0),"")</f>
        <v/>
      </c>
      <c r="E2547" s="128" t="str">
        <f ca="1">IFERROR(IF($C2547="","",VLOOKUP(FİLTRE!$C2547,'SKT LİSTESİ'!$F:$S,5,0)),"")</f>
        <v/>
      </c>
      <c r="F2547" s="129" t="str">
        <f ca="1">IFERROR(IF($C2547="","",VLOOKUP(FİLTRE!$C2547,'SKT LİSTESİ'!$F:$S,7,0)),"")</f>
        <v/>
      </c>
      <c r="G2547" s="130" t="str">
        <f ca="1">IFERROR(IF($C2547="","",VLOOKUP(FİLTRE!$C2547,'SKT LİSTESİ'!$F:$S,8,0)),"")</f>
        <v/>
      </c>
      <c r="H2547" s="131" t="str">
        <f ca="1">IF(E2547="","",IF($C2547="","",VLOOKUP(FİLTRE!$C2547,'SKT LİSTESİ'!$F:$S,9,0)))</f>
        <v/>
      </c>
      <c r="I2547" s="132" t="str">
        <f ca="1">IFERROR(IF($C2547="","",VLOOKUP(FİLTRE!$C2547,'SKT LİSTESİ'!$F:$S,10,0)),"")</f>
        <v/>
      </c>
      <c r="J2547" s="133" t="str">
        <f ca="1">IFERROR(IF($C2547="","",VLOOKUP(FİLTRE!$C2547,'SKT LİSTESİ'!$F:$S,11,0)),"")</f>
        <v/>
      </c>
      <c r="K2547" s="134" t="str">
        <f ca="1">IFERROR(IF($C2547="","",VLOOKUP(FİLTRE!$C2547,'SKT LİSTESİ'!$F:$S,12,0)),"")</f>
        <v/>
      </c>
      <c r="L2547" s="134" t="str">
        <f ca="1">IFERROR(IF($C2547="","",VLOOKUP(FİLTRE!$C2547,'SKT LİSTESİ'!$F:$S,13,0)),"")</f>
        <v/>
      </c>
      <c r="M2547" s="135" t="str">
        <f ca="1">IFERROR(IF($C2547="","",VLOOKUP(FİLTRE!$C2547,'SKT LİSTESİ'!$F:$AJ,14,0)),"")</f>
        <v/>
      </c>
      <c r="N2547" s="31" t="str">
        <f ca="1">IFERROR(IF($C2547="","",VLOOKUP(FİLTRE!$C2547,'SKT LİSTESİ'!$F:$AJ,22,0)),"")</f>
        <v/>
      </c>
      <c r="O2547" s="136" t="str">
        <f ca="1">IFERROR(IF($C2547="","",VLOOKUP(FİLTRE!$C2547,'SKT LİSTESİ'!$F:$AJ,23,0)),"")</f>
        <v/>
      </c>
      <c r="P2547" s="31"/>
      <c r="Q2547" s="31"/>
      <c r="R2547" s="137" t="str">
        <f ca="1">(IFERROR(IF($C2547="","",VLOOKUP(FİLTRE!$C2547,'SKT LİSTESİ'!$F:$AJ,15,0)),""))</f>
        <v/>
      </c>
      <c r="S2547" s="138" t="str">
        <f ca="1">IFERROR(IF($C2547="","",VLOOKUP(FİLTRE!$C2547,'SKT LİSTESİ'!$F:$AJ,16,0)),"")</f>
        <v/>
      </c>
      <c r="AF2547" s="179" t="str">
        <f t="shared" ca="1" si="158"/>
        <v/>
      </c>
      <c r="AG2547" s="179">
        <f t="shared" ca="1" si="159"/>
        <v>0</v>
      </c>
      <c r="AH2547" s="179">
        <f t="shared" ca="1" si="160"/>
        <v>0</v>
      </c>
    </row>
    <row r="2548" spans="2:34" ht="15.75" x14ac:dyDescent="0.25">
      <c r="B2548">
        <f t="shared" ca="1" si="157"/>
        <v>2536</v>
      </c>
      <c r="C2548" t="str">
        <f ca="1">IFERROR(VLOOKUP(B2548,'SKT LİSTESİ'!F:F,1,0),"")</f>
        <v/>
      </c>
      <c r="E2548" s="128" t="str">
        <f ca="1">IFERROR(IF($C2548="","",VLOOKUP(FİLTRE!$C2548,'SKT LİSTESİ'!$F:$S,5,0)),"")</f>
        <v/>
      </c>
      <c r="F2548" s="129" t="str">
        <f ca="1">IFERROR(IF($C2548="","",VLOOKUP(FİLTRE!$C2548,'SKT LİSTESİ'!$F:$S,7,0)),"")</f>
        <v/>
      </c>
      <c r="G2548" s="130" t="str">
        <f ca="1">IFERROR(IF($C2548="","",VLOOKUP(FİLTRE!$C2548,'SKT LİSTESİ'!$F:$S,8,0)),"")</f>
        <v/>
      </c>
      <c r="H2548" s="131" t="str">
        <f ca="1">IF(E2548="","",IF($C2548="","",VLOOKUP(FİLTRE!$C2548,'SKT LİSTESİ'!$F:$S,9,0)))</f>
        <v/>
      </c>
      <c r="I2548" s="132" t="str">
        <f ca="1">IFERROR(IF($C2548="","",VLOOKUP(FİLTRE!$C2548,'SKT LİSTESİ'!$F:$S,10,0)),"")</f>
        <v/>
      </c>
      <c r="J2548" s="133" t="str">
        <f ca="1">IFERROR(IF($C2548="","",VLOOKUP(FİLTRE!$C2548,'SKT LİSTESİ'!$F:$S,11,0)),"")</f>
        <v/>
      </c>
      <c r="K2548" s="134" t="str">
        <f ca="1">IFERROR(IF($C2548="","",VLOOKUP(FİLTRE!$C2548,'SKT LİSTESİ'!$F:$S,12,0)),"")</f>
        <v/>
      </c>
      <c r="L2548" s="134" t="str">
        <f ca="1">IFERROR(IF($C2548="","",VLOOKUP(FİLTRE!$C2548,'SKT LİSTESİ'!$F:$S,13,0)),"")</f>
        <v/>
      </c>
      <c r="M2548" s="135" t="str">
        <f ca="1">IFERROR(IF($C2548="","",VLOOKUP(FİLTRE!$C2548,'SKT LİSTESİ'!$F:$AJ,14,0)),"")</f>
        <v/>
      </c>
      <c r="N2548" s="31" t="str">
        <f ca="1">IFERROR(IF($C2548="","",VLOOKUP(FİLTRE!$C2548,'SKT LİSTESİ'!$F:$AJ,22,0)),"")</f>
        <v/>
      </c>
      <c r="O2548" s="136" t="str">
        <f ca="1">IFERROR(IF($C2548="","",VLOOKUP(FİLTRE!$C2548,'SKT LİSTESİ'!$F:$AJ,23,0)),"")</f>
        <v/>
      </c>
      <c r="P2548" s="31"/>
      <c r="Q2548" s="31"/>
      <c r="R2548" s="137" t="str">
        <f ca="1">(IFERROR(IF($C2548="","",VLOOKUP(FİLTRE!$C2548,'SKT LİSTESİ'!$F:$AJ,15,0)),""))</f>
        <v/>
      </c>
      <c r="S2548" s="138" t="str">
        <f ca="1">IFERROR(IF($C2548="","",VLOOKUP(FİLTRE!$C2548,'SKT LİSTESİ'!$F:$AJ,16,0)),"")</f>
        <v/>
      </c>
      <c r="AF2548" s="179" t="str">
        <f t="shared" ca="1" si="158"/>
        <v/>
      </c>
      <c r="AG2548" s="179">
        <f t="shared" ca="1" si="159"/>
        <v>0</v>
      </c>
      <c r="AH2548" s="179">
        <f t="shared" ca="1" si="160"/>
        <v>0</v>
      </c>
    </row>
    <row r="2549" spans="2:34" ht="15.75" x14ac:dyDescent="0.25">
      <c r="B2549">
        <f t="shared" ca="1" si="157"/>
        <v>2537</v>
      </c>
      <c r="C2549" t="str">
        <f ca="1">IFERROR(VLOOKUP(B2549,'SKT LİSTESİ'!F:F,1,0),"")</f>
        <v/>
      </c>
      <c r="E2549" s="128" t="str">
        <f ca="1">IFERROR(IF($C2549="","",VLOOKUP(FİLTRE!$C2549,'SKT LİSTESİ'!$F:$S,5,0)),"")</f>
        <v/>
      </c>
      <c r="F2549" s="129" t="str">
        <f ca="1">IFERROR(IF($C2549="","",VLOOKUP(FİLTRE!$C2549,'SKT LİSTESİ'!$F:$S,7,0)),"")</f>
        <v/>
      </c>
      <c r="G2549" s="130" t="str">
        <f ca="1">IFERROR(IF($C2549="","",VLOOKUP(FİLTRE!$C2549,'SKT LİSTESİ'!$F:$S,8,0)),"")</f>
        <v/>
      </c>
      <c r="H2549" s="131" t="str">
        <f ca="1">IF(E2549="","",IF($C2549="","",VLOOKUP(FİLTRE!$C2549,'SKT LİSTESİ'!$F:$S,9,0)))</f>
        <v/>
      </c>
      <c r="I2549" s="132" t="str">
        <f ca="1">IFERROR(IF($C2549="","",VLOOKUP(FİLTRE!$C2549,'SKT LİSTESİ'!$F:$S,10,0)),"")</f>
        <v/>
      </c>
      <c r="J2549" s="133" t="str">
        <f ca="1">IFERROR(IF($C2549="","",VLOOKUP(FİLTRE!$C2549,'SKT LİSTESİ'!$F:$S,11,0)),"")</f>
        <v/>
      </c>
      <c r="K2549" s="134" t="str">
        <f ca="1">IFERROR(IF($C2549="","",VLOOKUP(FİLTRE!$C2549,'SKT LİSTESİ'!$F:$S,12,0)),"")</f>
        <v/>
      </c>
      <c r="L2549" s="134" t="str">
        <f ca="1">IFERROR(IF($C2549="","",VLOOKUP(FİLTRE!$C2549,'SKT LİSTESİ'!$F:$S,13,0)),"")</f>
        <v/>
      </c>
      <c r="M2549" s="135" t="str">
        <f ca="1">IFERROR(IF($C2549="","",VLOOKUP(FİLTRE!$C2549,'SKT LİSTESİ'!$F:$AJ,14,0)),"")</f>
        <v/>
      </c>
      <c r="N2549" s="31" t="str">
        <f ca="1">IFERROR(IF($C2549="","",VLOOKUP(FİLTRE!$C2549,'SKT LİSTESİ'!$F:$AJ,22,0)),"")</f>
        <v/>
      </c>
      <c r="O2549" s="136" t="str">
        <f ca="1">IFERROR(IF($C2549="","",VLOOKUP(FİLTRE!$C2549,'SKT LİSTESİ'!$F:$AJ,23,0)),"")</f>
        <v/>
      </c>
      <c r="P2549" s="31"/>
      <c r="Q2549" s="31"/>
      <c r="R2549" s="137" t="str">
        <f ca="1">(IFERROR(IF($C2549="","",VLOOKUP(FİLTRE!$C2549,'SKT LİSTESİ'!$F:$AJ,15,0)),""))</f>
        <v/>
      </c>
      <c r="S2549" s="138" t="str">
        <f ca="1">IFERROR(IF($C2549="","",VLOOKUP(FİLTRE!$C2549,'SKT LİSTESİ'!$F:$AJ,16,0)),"")</f>
        <v/>
      </c>
      <c r="AF2549" s="179" t="str">
        <f t="shared" ca="1" si="158"/>
        <v/>
      </c>
      <c r="AG2549" s="179">
        <f t="shared" ca="1" si="159"/>
        <v>0</v>
      </c>
      <c r="AH2549" s="179">
        <f t="shared" ca="1" si="160"/>
        <v>0</v>
      </c>
    </row>
    <row r="2550" spans="2:34" ht="15.75" x14ac:dyDescent="0.25">
      <c r="B2550">
        <f t="shared" ca="1" si="157"/>
        <v>2538</v>
      </c>
      <c r="C2550" t="str">
        <f ca="1">IFERROR(VLOOKUP(B2550,'SKT LİSTESİ'!F:F,1,0),"")</f>
        <v/>
      </c>
      <c r="E2550" s="128" t="str">
        <f ca="1">IFERROR(IF($C2550="","",VLOOKUP(FİLTRE!$C2550,'SKT LİSTESİ'!$F:$S,5,0)),"")</f>
        <v/>
      </c>
      <c r="F2550" s="129" t="str">
        <f ca="1">IFERROR(IF($C2550="","",VLOOKUP(FİLTRE!$C2550,'SKT LİSTESİ'!$F:$S,7,0)),"")</f>
        <v/>
      </c>
      <c r="G2550" s="130" t="str">
        <f ca="1">IFERROR(IF($C2550="","",VLOOKUP(FİLTRE!$C2550,'SKT LİSTESİ'!$F:$S,8,0)),"")</f>
        <v/>
      </c>
      <c r="H2550" s="131" t="str">
        <f ca="1">IF(E2550="","",IF($C2550="","",VLOOKUP(FİLTRE!$C2550,'SKT LİSTESİ'!$F:$S,9,0)))</f>
        <v/>
      </c>
      <c r="I2550" s="132" t="str">
        <f ca="1">IFERROR(IF($C2550="","",VLOOKUP(FİLTRE!$C2550,'SKT LİSTESİ'!$F:$S,10,0)),"")</f>
        <v/>
      </c>
      <c r="J2550" s="133" t="str">
        <f ca="1">IFERROR(IF($C2550="","",VLOOKUP(FİLTRE!$C2550,'SKT LİSTESİ'!$F:$S,11,0)),"")</f>
        <v/>
      </c>
      <c r="K2550" s="134" t="str">
        <f ca="1">IFERROR(IF($C2550="","",VLOOKUP(FİLTRE!$C2550,'SKT LİSTESİ'!$F:$S,12,0)),"")</f>
        <v/>
      </c>
      <c r="L2550" s="134" t="str">
        <f ca="1">IFERROR(IF($C2550="","",VLOOKUP(FİLTRE!$C2550,'SKT LİSTESİ'!$F:$S,13,0)),"")</f>
        <v/>
      </c>
      <c r="M2550" s="135" t="str">
        <f ca="1">IFERROR(IF($C2550="","",VLOOKUP(FİLTRE!$C2550,'SKT LİSTESİ'!$F:$AJ,14,0)),"")</f>
        <v/>
      </c>
      <c r="N2550" s="31" t="str">
        <f ca="1">IFERROR(IF($C2550="","",VLOOKUP(FİLTRE!$C2550,'SKT LİSTESİ'!$F:$AJ,22,0)),"")</f>
        <v/>
      </c>
      <c r="O2550" s="136" t="str">
        <f ca="1">IFERROR(IF($C2550="","",VLOOKUP(FİLTRE!$C2550,'SKT LİSTESİ'!$F:$AJ,23,0)),"")</f>
        <v/>
      </c>
      <c r="P2550" s="31"/>
      <c r="Q2550" s="31"/>
      <c r="R2550" s="137" t="str">
        <f ca="1">(IFERROR(IF($C2550="","",VLOOKUP(FİLTRE!$C2550,'SKT LİSTESİ'!$F:$AJ,15,0)),""))</f>
        <v/>
      </c>
      <c r="S2550" s="138" t="str">
        <f ca="1">IFERROR(IF($C2550="","",VLOOKUP(FİLTRE!$C2550,'SKT LİSTESİ'!$F:$AJ,16,0)),"")</f>
        <v/>
      </c>
      <c r="AF2550" s="179" t="str">
        <f t="shared" ca="1" si="158"/>
        <v/>
      </c>
      <c r="AG2550" s="179">
        <f t="shared" ca="1" si="159"/>
        <v>0</v>
      </c>
      <c r="AH2550" s="179">
        <f t="shared" ca="1" si="160"/>
        <v>0</v>
      </c>
    </row>
    <row r="2551" spans="2:34" ht="15.75" x14ac:dyDescent="0.25">
      <c r="B2551">
        <f t="shared" ca="1" si="157"/>
        <v>2539</v>
      </c>
      <c r="C2551" t="str">
        <f ca="1">IFERROR(VLOOKUP(B2551,'SKT LİSTESİ'!F:F,1,0),"")</f>
        <v/>
      </c>
      <c r="E2551" s="128" t="str">
        <f ca="1">IFERROR(IF($C2551="","",VLOOKUP(FİLTRE!$C2551,'SKT LİSTESİ'!$F:$S,5,0)),"")</f>
        <v/>
      </c>
      <c r="F2551" s="129" t="str">
        <f ca="1">IFERROR(IF($C2551="","",VLOOKUP(FİLTRE!$C2551,'SKT LİSTESİ'!$F:$S,7,0)),"")</f>
        <v/>
      </c>
      <c r="G2551" s="130" t="str">
        <f ca="1">IFERROR(IF($C2551="","",VLOOKUP(FİLTRE!$C2551,'SKT LİSTESİ'!$F:$S,8,0)),"")</f>
        <v/>
      </c>
      <c r="H2551" s="131" t="str">
        <f ca="1">IF(E2551="","",IF($C2551="","",VLOOKUP(FİLTRE!$C2551,'SKT LİSTESİ'!$F:$S,9,0)))</f>
        <v/>
      </c>
      <c r="I2551" s="132" t="str">
        <f ca="1">IFERROR(IF($C2551="","",VLOOKUP(FİLTRE!$C2551,'SKT LİSTESİ'!$F:$S,10,0)),"")</f>
        <v/>
      </c>
      <c r="J2551" s="133" t="str">
        <f ca="1">IFERROR(IF($C2551="","",VLOOKUP(FİLTRE!$C2551,'SKT LİSTESİ'!$F:$S,11,0)),"")</f>
        <v/>
      </c>
      <c r="K2551" s="134" t="str">
        <f ca="1">IFERROR(IF($C2551="","",VLOOKUP(FİLTRE!$C2551,'SKT LİSTESİ'!$F:$S,12,0)),"")</f>
        <v/>
      </c>
      <c r="L2551" s="134" t="str">
        <f ca="1">IFERROR(IF($C2551="","",VLOOKUP(FİLTRE!$C2551,'SKT LİSTESİ'!$F:$S,13,0)),"")</f>
        <v/>
      </c>
      <c r="M2551" s="135" t="str">
        <f ca="1">IFERROR(IF($C2551="","",VLOOKUP(FİLTRE!$C2551,'SKT LİSTESİ'!$F:$AJ,14,0)),"")</f>
        <v/>
      </c>
      <c r="N2551" s="31" t="str">
        <f ca="1">IFERROR(IF($C2551="","",VLOOKUP(FİLTRE!$C2551,'SKT LİSTESİ'!$F:$AJ,22,0)),"")</f>
        <v/>
      </c>
      <c r="O2551" s="136" t="str">
        <f ca="1">IFERROR(IF($C2551="","",VLOOKUP(FİLTRE!$C2551,'SKT LİSTESİ'!$F:$AJ,23,0)),"")</f>
        <v/>
      </c>
      <c r="P2551" s="31"/>
      <c r="Q2551" s="31"/>
      <c r="R2551" s="137" t="str">
        <f ca="1">(IFERROR(IF($C2551="","",VLOOKUP(FİLTRE!$C2551,'SKT LİSTESİ'!$F:$AJ,15,0)),""))</f>
        <v/>
      </c>
      <c r="S2551" s="138" t="str">
        <f ca="1">IFERROR(IF($C2551="","",VLOOKUP(FİLTRE!$C2551,'SKT LİSTESİ'!$F:$AJ,16,0)),"")</f>
        <v/>
      </c>
      <c r="AF2551" s="179" t="str">
        <f t="shared" ca="1" si="158"/>
        <v/>
      </c>
      <c r="AG2551" s="179">
        <f t="shared" ca="1" si="159"/>
        <v>0</v>
      </c>
      <c r="AH2551" s="179">
        <f t="shared" ca="1" si="160"/>
        <v>0</v>
      </c>
    </row>
    <row r="2552" spans="2:34" ht="15.75" x14ac:dyDescent="0.25">
      <c r="B2552">
        <f t="shared" ca="1" si="157"/>
        <v>2540</v>
      </c>
      <c r="C2552" t="str">
        <f ca="1">IFERROR(VLOOKUP(B2552,'SKT LİSTESİ'!F:F,1,0),"")</f>
        <v/>
      </c>
      <c r="E2552" s="128" t="str">
        <f ca="1">IFERROR(IF($C2552="","",VLOOKUP(FİLTRE!$C2552,'SKT LİSTESİ'!$F:$S,5,0)),"")</f>
        <v/>
      </c>
      <c r="F2552" s="129" t="str">
        <f ca="1">IFERROR(IF($C2552="","",VLOOKUP(FİLTRE!$C2552,'SKT LİSTESİ'!$F:$S,7,0)),"")</f>
        <v/>
      </c>
      <c r="G2552" s="130" t="str">
        <f ca="1">IFERROR(IF($C2552="","",VLOOKUP(FİLTRE!$C2552,'SKT LİSTESİ'!$F:$S,8,0)),"")</f>
        <v/>
      </c>
      <c r="H2552" s="131" t="str">
        <f ca="1">IF(E2552="","",IF($C2552="","",VLOOKUP(FİLTRE!$C2552,'SKT LİSTESİ'!$F:$S,9,0)))</f>
        <v/>
      </c>
      <c r="I2552" s="132" t="str">
        <f ca="1">IFERROR(IF($C2552="","",VLOOKUP(FİLTRE!$C2552,'SKT LİSTESİ'!$F:$S,10,0)),"")</f>
        <v/>
      </c>
      <c r="J2552" s="133" t="str">
        <f ca="1">IFERROR(IF($C2552="","",VLOOKUP(FİLTRE!$C2552,'SKT LİSTESİ'!$F:$S,11,0)),"")</f>
        <v/>
      </c>
      <c r="K2552" s="134" t="str">
        <f ca="1">IFERROR(IF($C2552="","",VLOOKUP(FİLTRE!$C2552,'SKT LİSTESİ'!$F:$S,12,0)),"")</f>
        <v/>
      </c>
      <c r="L2552" s="134" t="str">
        <f ca="1">IFERROR(IF($C2552="","",VLOOKUP(FİLTRE!$C2552,'SKT LİSTESİ'!$F:$S,13,0)),"")</f>
        <v/>
      </c>
      <c r="M2552" s="135" t="str">
        <f ca="1">IFERROR(IF($C2552="","",VLOOKUP(FİLTRE!$C2552,'SKT LİSTESİ'!$F:$AJ,14,0)),"")</f>
        <v/>
      </c>
      <c r="N2552" s="31" t="str">
        <f ca="1">IFERROR(IF($C2552="","",VLOOKUP(FİLTRE!$C2552,'SKT LİSTESİ'!$F:$AJ,22,0)),"")</f>
        <v/>
      </c>
      <c r="O2552" s="136" t="str">
        <f ca="1">IFERROR(IF($C2552="","",VLOOKUP(FİLTRE!$C2552,'SKT LİSTESİ'!$F:$AJ,23,0)),"")</f>
        <v/>
      </c>
      <c r="P2552" s="31"/>
      <c r="Q2552" s="31"/>
      <c r="R2552" s="137" t="str">
        <f ca="1">(IFERROR(IF($C2552="","",VLOOKUP(FİLTRE!$C2552,'SKT LİSTESİ'!$F:$AJ,15,0)),""))</f>
        <v/>
      </c>
      <c r="S2552" s="138" t="str">
        <f ca="1">IFERROR(IF($C2552="","",VLOOKUP(FİLTRE!$C2552,'SKT LİSTESİ'!$F:$AJ,16,0)),"")</f>
        <v/>
      </c>
      <c r="AF2552" s="179" t="str">
        <f t="shared" ca="1" si="158"/>
        <v/>
      </c>
      <c r="AG2552" s="179">
        <f t="shared" ca="1" si="159"/>
        <v>0</v>
      </c>
      <c r="AH2552" s="179">
        <f t="shared" ca="1" si="160"/>
        <v>0</v>
      </c>
    </row>
    <row r="2553" spans="2:34" ht="15.75" x14ac:dyDescent="0.25">
      <c r="B2553">
        <f t="shared" ca="1" si="157"/>
        <v>2541</v>
      </c>
      <c r="C2553" t="str">
        <f ca="1">IFERROR(VLOOKUP(B2553,'SKT LİSTESİ'!F:F,1,0),"")</f>
        <v/>
      </c>
      <c r="E2553" s="128" t="str">
        <f ca="1">IFERROR(IF($C2553="","",VLOOKUP(FİLTRE!$C2553,'SKT LİSTESİ'!$F:$S,5,0)),"")</f>
        <v/>
      </c>
      <c r="F2553" s="129" t="str">
        <f ca="1">IFERROR(IF($C2553="","",VLOOKUP(FİLTRE!$C2553,'SKT LİSTESİ'!$F:$S,7,0)),"")</f>
        <v/>
      </c>
      <c r="G2553" s="130" t="str">
        <f ca="1">IFERROR(IF($C2553="","",VLOOKUP(FİLTRE!$C2553,'SKT LİSTESİ'!$F:$S,8,0)),"")</f>
        <v/>
      </c>
      <c r="H2553" s="131" t="str">
        <f ca="1">IF(E2553="","",IF($C2553="","",VLOOKUP(FİLTRE!$C2553,'SKT LİSTESİ'!$F:$S,9,0)))</f>
        <v/>
      </c>
      <c r="I2553" s="132" t="str">
        <f ca="1">IFERROR(IF($C2553="","",VLOOKUP(FİLTRE!$C2553,'SKT LİSTESİ'!$F:$S,10,0)),"")</f>
        <v/>
      </c>
      <c r="J2553" s="133" t="str">
        <f ca="1">IFERROR(IF($C2553="","",VLOOKUP(FİLTRE!$C2553,'SKT LİSTESİ'!$F:$S,11,0)),"")</f>
        <v/>
      </c>
      <c r="K2553" s="134" t="str">
        <f ca="1">IFERROR(IF($C2553="","",VLOOKUP(FİLTRE!$C2553,'SKT LİSTESİ'!$F:$S,12,0)),"")</f>
        <v/>
      </c>
      <c r="L2553" s="134" t="str">
        <f ca="1">IFERROR(IF($C2553="","",VLOOKUP(FİLTRE!$C2553,'SKT LİSTESİ'!$F:$S,13,0)),"")</f>
        <v/>
      </c>
      <c r="M2553" s="135" t="str">
        <f ca="1">IFERROR(IF($C2553="","",VLOOKUP(FİLTRE!$C2553,'SKT LİSTESİ'!$F:$AJ,14,0)),"")</f>
        <v/>
      </c>
      <c r="N2553" s="31" t="str">
        <f ca="1">IFERROR(IF($C2553="","",VLOOKUP(FİLTRE!$C2553,'SKT LİSTESİ'!$F:$AJ,22,0)),"")</f>
        <v/>
      </c>
      <c r="O2553" s="136" t="str">
        <f ca="1">IFERROR(IF($C2553="","",VLOOKUP(FİLTRE!$C2553,'SKT LİSTESİ'!$F:$AJ,23,0)),"")</f>
        <v/>
      </c>
      <c r="P2553" s="31"/>
      <c r="Q2553" s="31"/>
      <c r="R2553" s="137" t="str">
        <f ca="1">(IFERROR(IF($C2553="","",VLOOKUP(FİLTRE!$C2553,'SKT LİSTESİ'!$F:$AJ,15,0)),""))</f>
        <v/>
      </c>
      <c r="S2553" s="138" t="str">
        <f ca="1">IFERROR(IF($C2553="","",VLOOKUP(FİLTRE!$C2553,'SKT LİSTESİ'!$F:$AJ,16,0)),"")</f>
        <v/>
      </c>
      <c r="AF2553" s="179" t="str">
        <f t="shared" ca="1" si="158"/>
        <v/>
      </c>
      <c r="AG2553" s="179">
        <f t="shared" ca="1" si="159"/>
        <v>0</v>
      </c>
      <c r="AH2553" s="179">
        <f t="shared" ca="1" si="160"/>
        <v>0</v>
      </c>
    </row>
    <row r="2554" spans="2:34" ht="15.75" x14ac:dyDescent="0.25">
      <c r="B2554">
        <f t="shared" ca="1" si="157"/>
        <v>2542</v>
      </c>
      <c r="C2554" t="str">
        <f ca="1">IFERROR(VLOOKUP(B2554,'SKT LİSTESİ'!F:F,1,0),"")</f>
        <v/>
      </c>
      <c r="E2554" s="128" t="str">
        <f ca="1">IFERROR(IF($C2554="","",VLOOKUP(FİLTRE!$C2554,'SKT LİSTESİ'!$F:$S,5,0)),"")</f>
        <v/>
      </c>
      <c r="F2554" s="129" t="str">
        <f ca="1">IFERROR(IF($C2554="","",VLOOKUP(FİLTRE!$C2554,'SKT LİSTESİ'!$F:$S,7,0)),"")</f>
        <v/>
      </c>
      <c r="G2554" s="130" t="str">
        <f ca="1">IFERROR(IF($C2554="","",VLOOKUP(FİLTRE!$C2554,'SKT LİSTESİ'!$F:$S,8,0)),"")</f>
        <v/>
      </c>
      <c r="H2554" s="131" t="str">
        <f ca="1">IF(E2554="","",IF($C2554="","",VLOOKUP(FİLTRE!$C2554,'SKT LİSTESİ'!$F:$S,9,0)))</f>
        <v/>
      </c>
      <c r="I2554" s="132" t="str">
        <f ca="1">IFERROR(IF($C2554="","",VLOOKUP(FİLTRE!$C2554,'SKT LİSTESİ'!$F:$S,10,0)),"")</f>
        <v/>
      </c>
      <c r="J2554" s="133" t="str">
        <f ca="1">IFERROR(IF($C2554="","",VLOOKUP(FİLTRE!$C2554,'SKT LİSTESİ'!$F:$S,11,0)),"")</f>
        <v/>
      </c>
      <c r="K2554" s="134" t="str">
        <f ca="1">IFERROR(IF($C2554="","",VLOOKUP(FİLTRE!$C2554,'SKT LİSTESİ'!$F:$S,12,0)),"")</f>
        <v/>
      </c>
      <c r="L2554" s="134" t="str">
        <f ca="1">IFERROR(IF($C2554="","",VLOOKUP(FİLTRE!$C2554,'SKT LİSTESİ'!$F:$S,13,0)),"")</f>
        <v/>
      </c>
      <c r="M2554" s="135" t="str">
        <f ca="1">IFERROR(IF($C2554="","",VLOOKUP(FİLTRE!$C2554,'SKT LİSTESİ'!$F:$AJ,14,0)),"")</f>
        <v/>
      </c>
      <c r="N2554" s="31" t="str">
        <f ca="1">IFERROR(IF($C2554="","",VLOOKUP(FİLTRE!$C2554,'SKT LİSTESİ'!$F:$AJ,22,0)),"")</f>
        <v/>
      </c>
      <c r="O2554" s="136" t="str">
        <f ca="1">IFERROR(IF($C2554="","",VLOOKUP(FİLTRE!$C2554,'SKT LİSTESİ'!$F:$AJ,23,0)),"")</f>
        <v/>
      </c>
      <c r="P2554" s="31"/>
      <c r="Q2554" s="31"/>
      <c r="R2554" s="137" t="str">
        <f ca="1">(IFERROR(IF($C2554="","",VLOOKUP(FİLTRE!$C2554,'SKT LİSTESİ'!$F:$AJ,15,0)),""))</f>
        <v/>
      </c>
      <c r="S2554" s="138" t="str">
        <f ca="1">IFERROR(IF($C2554="","",VLOOKUP(FİLTRE!$C2554,'SKT LİSTESİ'!$F:$AJ,16,0)),"")</f>
        <v/>
      </c>
      <c r="AF2554" s="179" t="str">
        <f t="shared" ca="1" si="158"/>
        <v/>
      </c>
      <c r="AG2554" s="179">
        <f t="shared" ca="1" si="159"/>
        <v>0</v>
      </c>
      <c r="AH2554" s="179">
        <f t="shared" ca="1" si="160"/>
        <v>0</v>
      </c>
    </row>
    <row r="2555" spans="2:34" ht="15.75" x14ac:dyDescent="0.25">
      <c r="B2555">
        <f t="shared" ca="1" si="157"/>
        <v>2543</v>
      </c>
      <c r="C2555" t="str">
        <f ca="1">IFERROR(VLOOKUP(B2555,'SKT LİSTESİ'!F:F,1,0),"")</f>
        <v/>
      </c>
      <c r="E2555" s="128" t="str">
        <f ca="1">IFERROR(IF($C2555="","",VLOOKUP(FİLTRE!$C2555,'SKT LİSTESİ'!$F:$S,5,0)),"")</f>
        <v/>
      </c>
      <c r="F2555" s="129" t="str">
        <f ca="1">IFERROR(IF($C2555="","",VLOOKUP(FİLTRE!$C2555,'SKT LİSTESİ'!$F:$S,7,0)),"")</f>
        <v/>
      </c>
      <c r="G2555" s="130" t="str">
        <f ca="1">IFERROR(IF($C2555="","",VLOOKUP(FİLTRE!$C2555,'SKT LİSTESİ'!$F:$S,8,0)),"")</f>
        <v/>
      </c>
      <c r="H2555" s="131" t="str">
        <f ca="1">IF(E2555="","",IF($C2555="","",VLOOKUP(FİLTRE!$C2555,'SKT LİSTESİ'!$F:$S,9,0)))</f>
        <v/>
      </c>
      <c r="I2555" s="132" t="str">
        <f ca="1">IFERROR(IF($C2555="","",VLOOKUP(FİLTRE!$C2555,'SKT LİSTESİ'!$F:$S,10,0)),"")</f>
        <v/>
      </c>
      <c r="J2555" s="133" t="str">
        <f ca="1">IFERROR(IF($C2555="","",VLOOKUP(FİLTRE!$C2555,'SKT LİSTESİ'!$F:$S,11,0)),"")</f>
        <v/>
      </c>
      <c r="K2555" s="134" t="str">
        <f ca="1">IFERROR(IF($C2555="","",VLOOKUP(FİLTRE!$C2555,'SKT LİSTESİ'!$F:$S,12,0)),"")</f>
        <v/>
      </c>
      <c r="L2555" s="134" t="str">
        <f ca="1">IFERROR(IF($C2555="","",VLOOKUP(FİLTRE!$C2555,'SKT LİSTESİ'!$F:$S,13,0)),"")</f>
        <v/>
      </c>
      <c r="M2555" s="135" t="str">
        <f ca="1">IFERROR(IF($C2555="","",VLOOKUP(FİLTRE!$C2555,'SKT LİSTESİ'!$F:$AJ,14,0)),"")</f>
        <v/>
      </c>
      <c r="N2555" s="31" t="str">
        <f ca="1">IFERROR(IF($C2555="","",VLOOKUP(FİLTRE!$C2555,'SKT LİSTESİ'!$F:$AJ,22,0)),"")</f>
        <v/>
      </c>
      <c r="O2555" s="136" t="str">
        <f ca="1">IFERROR(IF($C2555="","",VLOOKUP(FİLTRE!$C2555,'SKT LİSTESİ'!$F:$AJ,23,0)),"")</f>
        <v/>
      </c>
      <c r="P2555" s="31"/>
      <c r="Q2555" s="31"/>
      <c r="R2555" s="137" t="str">
        <f ca="1">(IFERROR(IF($C2555="","",VLOOKUP(FİLTRE!$C2555,'SKT LİSTESİ'!$F:$AJ,15,0)),""))</f>
        <v/>
      </c>
      <c r="S2555" s="138" t="str">
        <f ca="1">IFERROR(IF($C2555="","",VLOOKUP(FİLTRE!$C2555,'SKT LİSTESİ'!$F:$AJ,16,0)),"")</f>
        <v/>
      </c>
      <c r="AF2555" s="179" t="str">
        <f t="shared" ca="1" si="158"/>
        <v/>
      </c>
      <c r="AG2555" s="179">
        <f t="shared" ca="1" si="159"/>
        <v>0</v>
      </c>
      <c r="AH2555" s="179">
        <f t="shared" ca="1" si="160"/>
        <v>0</v>
      </c>
    </row>
    <row r="2556" spans="2:34" ht="15.75" x14ac:dyDescent="0.25">
      <c r="B2556">
        <f t="shared" ca="1" si="157"/>
        <v>2544</v>
      </c>
      <c r="C2556" t="str">
        <f ca="1">IFERROR(VLOOKUP(B2556,'SKT LİSTESİ'!F:F,1,0),"")</f>
        <v/>
      </c>
      <c r="E2556" s="128" t="str">
        <f ca="1">IFERROR(IF($C2556="","",VLOOKUP(FİLTRE!$C2556,'SKT LİSTESİ'!$F:$S,5,0)),"")</f>
        <v/>
      </c>
      <c r="F2556" s="129" t="str">
        <f ca="1">IFERROR(IF($C2556="","",VLOOKUP(FİLTRE!$C2556,'SKT LİSTESİ'!$F:$S,7,0)),"")</f>
        <v/>
      </c>
      <c r="G2556" s="130" t="str">
        <f ca="1">IFERROR(IF($C2556="","",VLOOKUP(FİLTRE!$C2556,'SKT LİSTESİ'!$F:$S,8,0)),"")</f>
        <v/>
      </c>
      <c r="H2556" s="131" t="str">
        <f ca="1">IF(E2556="","",IF($C2556="","",VLOOKUP(FİLTRE!$C2556,'SKT LİSTESİ'!$F:$S,9,0)))</f>
        <v/>
      </c>
      <c r="I2556" s="132" t="str">
        <f ca="1">IFERROR(IF($C2556="","",VLOOKUP(FİLTRE!$C2556,'SKT LİSTESİ'!$F:$S,10,0)),"")</f>
        <v/>
      </c>
      <c r="J2556" s="133" t="str">
        <f ca="1">IFERROR(IF($C2556="","",VLOOKUP(FİLTRE!$C2556,'SKT LİSTESİ'!$F:$S,11,0)),"")</f>
        <v/>
      </c>
      <c r="K2556" s="134" t="str">
        <f ca="1">IFERROR(IF($C2556="","",VLOOKUP(FİLTRE!$C2556,'SKT LİSTESİ'!$F:$S,12,0)),"")</f>
        <v/>
      </c>
      <c r="L2556" s="134" t="str">
        <f ca="1">IFERROR(IF($C2556="","",VLOOKUP(FİLTRE!$C2556,'SKT LİSTESİ'!$F:$S,13,0)),"")</f>
        <v/>
      </c>
      <c r="M2556" s="135" t="str">
        <f ca="1">IFERROR(IF($C2556="","",VLOOKUP(FİLTRE!$C2556,'SKT LİSTESİ'!$F:$AJ,14,0)),"")</f>
        <v/>
      </c>
      <c r="N2556" s="31" t="str">
        <f ca="1">IFERROR(IF($C2556="","",VLOOKUP(FİLTRE!$C2556,'SKT LİSTESİ'!$F:$AJ,22,0)),"")</f>
        <v/>
      </c>
      <c r="O2556" s="136" t="str">
        <f ca="1">IFERROR(IF($C2556="","",VLOOKUP(FİLTRE!$C2556,'SKT LİSTESİ'!$F:$AJ,23,0)),"")</f>
        <v/>
      </c>
      <c r="P2556" s="31"/>
      <c r="Q2556" s="31"/>
      <c r="R2556" s="137" t="str">
        <f ca="1">(IFERROR(IF($C2556="","",VLOOKUP(FİLTRE!$C2556,'SKT LİSTESİ'!$F:$AJ,15,0)),""))</f>
        <v/>
      </c>
      <c r="S2556" s="138" t="str">
        <f ca="1">IFERROR(IF($C2556="","",VLOOKUP(FİLTRE!$C2556,'SKT LİSTESİ'!$F:$AJ,16,0)),"")</f>
        <v/>
      </c>
      <c r="AF2556" s="179" t="str">
        <f t="shared" ca="1" si="158"/>
        <v/>
      </c>
      <c r="AG2556" s="179">
        <f t="shared" ca="1" si="159"/>
        <v>0</v>
      </c>
      <c r="AH2556" s="179">
        <f t="shared" ca="1" si="160"/>
        <v>0</v>
      </c>
    </row>
    <row r="2557" spans="2:34" ht="15.75" x14ac:dyDescent="0.25">
      <c r="B2557">
        <f t="shared" ca="1" si="157"/>
        <v>2545</v>
      </c>
      <c r="C2557" t="str">
        <f ca="1">IFERROR(VLOOKUP(B2557,'SKT LİSTESİ'!F:F,1,0),"")</f>
        <v/>
      </c>
      <c r="E2557" s="128" t="str">
        <f ca="1">IFERROR(IF($C2557="","",VLOOKUP(FİLTRE!$C2557,'SKT LİSTESİ'!$F:$S,5,0)),"")</f>
        <v/>
      </c>
      <c r="F2557" s="129" t="str">
        <f ca="1">IFERROR(IF($C2557="","",VLOOKUP(FİLTRE!$C2557,'SKT LİSTESİ'!$F:$S,7,0)),"")</f>
        <v/>
      </c>
      <c r="G2557" s="130" t="str">
        <f ca="1">IFERROR(IF($C2557="","",VLOOKUP(FİLTRE!$C2557,'SKT LİSTESİ'!$F:$S,8,0)),"")</f>
        <v/>
      </c>
      <c r="H2557" s="131" t="str">
        <f ca="1">IF(E2557="","",IF($C2557="","",VLOOKUP(FİLTRE!$C2557,'SKT LİSTESİ'!$F:$S,9,0)))</f>
        <v/>
      </c>
      <c r="I2557" s="132" t="str">
        <f ca="1">IFERROR(IF($C2557="","",VLOOKUP(FİLTRE!$C2557,'SKT LİSTESİ'!$F:$S,10,0)),"")</f>
        <v/>
      </c>
      <c r="J2557" s="133" t="str">
        <f ca="1">IFERROR(IF($C2557="","",VLOOKUP(FİLTRE!$C2557,'SKT LİSTESİ'!$F:$S,11,0)),"")</f>
        <v/>
      </c>
      <c r="K2557" s="134" t="str">
        <f ca="1">IFERROR(IF($C2557="","",VLOOKUP(FİLTRE!$C2557,'SKT LİSTESİ'!$F:$S,12,0)),"")</f>
        <v/>
      </c>
      <c r="L2557" s="134" t="str">
        <f ca="1">IFERROR(IF($C2557="","",VLOOKUP(FİLTRE!$C2557,'SKT LİSTESİ'!$F:$S,13,0)),"")</f>
        <v/>
      </c>
      <c r="M2557" s="135" t="str">
        <f ca="1">IFERROR(IF($C2557="","",VLOOKUP(FİLTRE!$C2557,'SKT LİSTESİ'!$F:$AJ,14,0)),"")</f>
        <v/>
      </c>
      <c r="N2557" s="31" t="str">
        <f ca="1">IFERROR(IF($C2557="","",VLOOKUP(FİLTRE!$C2557,'SKT LİSTESİ'!$F:$AJ,22,0)),"")</f>
        <v/>
      </c>
      <c r="O2557" s="136" t="str">
        <f ca="1">IFERROR(IF($C2557="","",VLOOKUP(FİLTRE!$C2557,'SKT LİSTESİ'!$F:$AJ,23,0)),"")</f>
        <v/>
      </c>
      <c r="P2557" s="31"/>
      <c r="Q2557" s="31"/>
      <c r="R2557" s="137" t="str">
        <f ca="1">(IFERROR(IF($C2557="","",VLOOKUP(FİLTRE!$C2557,'SKT LİSTESİ'!$F:$AJ,15,0)),""))</f>
        <v/>
      </c>
      <c r="S2557" s="138" t="str">
        <f ca="1">IFERROR(IF($C2557="","",VLOOKUP(FİLTRE!$C2557,'SKT LİSTESİ'!$F:$AJ,16,0)),"")</f>
        <v/>
      </c>
      <c r="AF2557" s="179" t="str">
        <f t="shared" ca="1" si="158"/>
        <v/>
      </c>
      <c r="AG2557" s="179">
        <f t="shared" ca="1" si="159"/>
        <v>0</v>
      </c>
      <c r="AH2557" s="179">
        <f t="shared" ca="1" si="160"/>
        <v>0</v>
      </c>
    </row>
    <row r="2558" spans="2:34" ht="15.75" x14ac:dyDescent="0.25">
      <c r="B2558">
        <f t="shared" ca="1" si="157"/>
        <v>2546</v>
      </c>
      <c r="C2558" t="str">
        <f ca="1">IFERROR(VLOOKUP(B2558,'SKT LİSTESİ'!F:F,1,0),"")</f>
        <v/>
      </c>
      <c r="E2558" s="128" t="str">
        <f ca="1">IFERROR(IF($C2558="","",VLOOKUP(FİLTRE!$C2558,'SKT LİSTESİ'!$F:$S,5,0)),"")</f>
        <v/>
      </c>
      <c r="F2558" s="129" t="str">
        <f ca="1">IFERROR(IF($C2558="","",VLOOKUP(FİLTRE!$C2558,'SKT LİSTESİ'!$F:$S,7,0)),"")</f>
        <v/>
      </c>
      <c r="G2558" s="130" t="str">
        <f ca="1">IFERROR(IF($C2558="","",VLOOKUP(FİLTRE!$C2558,'SKT LİSTESİ'!$F:$S,8,0)),"")</f>
        <v/>
      </c>
      <c r="H2558" s="131" t="str">
        <f ca="1">IF(E2558="","",IF($C2558="","",VLOOKUP(FİLTRE!$C2558,'SKT LİSTESİ'!$F:$S,9,0)))</f>
        <v/>
      </c>
      <c r="I2558" s="132" t="str">
        <f ca="1">IFERROR(IF($C2558="","",VLOOKUP(FİLTRE!$C2558,'SKT LİSTESİ'!$F:$S,10,0)),"")</f>
        <v/>
      </c>
      <c r="J2558" s="133" t="str">
        <f ca="1">IFERROR(IF($C2558="","",VLOOKUP(FİLTRE!$C2558,'SKT LİSTESİ'!$F:$S,11,0)),"")</f>
        <v/>
      </c>
      <c r="K2558" s="134" t="str">
        <f ca="1">IFERROR(IF($C2558="","",VLOOKUP(FİLTRE!$C2558,'SKT LİSTESİ'!$F:$S,12,0)),"")</f>
        <v/>
      </c>
      <c r="L2558" s="134" t="str">
        <f ca="1">IFERROR(IF($C2558="","",VLOOKUP(FİLTRE!$C2558,'SKT LİSTESİ'!$F:$S,13,0)),"")</f>
        <v/>
      </c>
      <c r="M2558" s="135" t="str">
        <f ca="1">IFERROR(IF($C2558="","",VLOOKUP(FİLTRE!$C2558,'SKT LİSTESİ'!$F:$AJ,14,0)),"")</f>
        <v/>
      </c>
      <c r="N2558" s="31" t="str">
        <f ca="1">IFERROR(IF($C2558="","",VLOOKUP(FİLTRE!$C2558,'SKT LİSTESİ'!$F:$AJ,22,0)),"")</f>
        <v/>
      </c>
      <c r="O2558" s="136" t="str">
        <f ca="1">IFERROR(IF($C2558="","",VLOOKUP(FİLTRE!$C2558,'SKT LİSTESİ'!$F:$AJ,23,0)),"")</f>
        <v/>
      </c>
      <c r="P2558" s="31"/>
      <c r="Q2558" s="31"/>
      <c r="R2558" s="137" t="str">
        <f ca="1">(IFERROR(IF($C2558="","",VLOOKUP(FİLTRE!$C2558,'SKT LİSTESİ'!$F:$AJ,15,0)),""))</f>
        <v/>
      </c>
      <c r="S2558" s="138" t="str">
        <f ca="1">IFERROR(IF($C2558="","",VLOOKUP(FİLTRE!$C2558,'SKT LİSTESİ'!$F:$AJ,16,0)),"")</f>
        <v/>
      </c>
      <c r="AF2558" s="179" t="str">
        <f t="shared" ca="1" si="158"/>
        <v/>
      </c>
      <c r="AG2558" s="179">
        <f t="shared" ca="1" si="159"/>
        <v>0</v>
      </c>
      <c r="AH2558" s="179">
        <f t="shared" ca="1" si="160"/>
        <v>0</v>
      </c>
    </row>
    <row r="2559" spans="2:34" ht="15.75" x14ac:dyDescent="0.25">
      <c r="B2559">
        <f t="shared" ca="1" si="157"/>
        <v>2547</v>
      </c>
      <c r="C2559" t="str">
        <f ca="1">IFERROR(VLOOKUP(B2559,'SKT LİSTESİ'!F:F,1,0),"")</f>
        <v/>
      </c>
      <c r="E2559" s="128" t="str">
        <f ca="1">IFERROR(IF($C2559="","",VLOOKUP(FİLTRE!$C2559,'SKT LİSTESİ'!$F:$S,5,0)),"")</f>
        <v/>
      </c>
      <c r="F2559" s="129" t="str">
        <f ca="1">IFERROR(IF($C2559="","",VLOOKUP(FİLTRE!$C2559,'SKT LİSTESİ'!$F:$S,7,0)),"")</f>
        <v/>
      </c>
      <c r="G2559" s="130" t="str">
        <f ca="1">IFERROR(IF($C2559="","",VLOOKUP(FİLTRE!$C2559,'SKT LİSTESİ'!$F:$S,8,0)),"")</f>
        <v/>
      </c>
      <c r="H2559" s="131" t="str">
        <f ca="1">IF(E2559="","",IF($C2559="","",VLOOKUP(FİLTRE!$C2559,'SKT LİSTESİ'!$F:$S,9,0)))</f>
        <v/>
      </c>
      <c r="I2559" s="132" t="str">
        <f ca="1">IFERROR(IF($C2559="","",VLOOKUP(FİLTRE!$C2559,'SKT LİSTESİ'!$F:$S,10,0)),"")</f>
        <v/>
      </c>
      <c r="J2559" s="133" t="str">
        <f ca="1">IFERROR(IF($C2559="","",VLOOKUP(FİLTRE!$C2559,'SKT LİSTESİ'!$F:$S,11,0)),"")</f>
        <v/>
      </c>
      <c r="K2559" s="134" t="str">
        <f ca="1">IFERROR(IF($C2559="","",VLOOKUP(FİLTRE!$C2559,'SKT LİSTESİ'!$F:$S,12,0)),"")</f>
        <v/>
      </c>
      <c r="L2559" s="134" t="str">
        <f ca="1">IFERROR(IF($C2559="","",VLOOKUP(FİLTRE!$C2559,'SKT LİSTESİ'!$F:$S,13,0)),"")</f>
        <v/>
      </c>
      <c r="M2559" s="135" t="str">
        <f ca="1">IFERROR(IF($C2559="","",VLOOKUP(FİLTRE!$C2559,'SKT LİSTESİ'!$F:$AJ,14,0)),"")</f>
        <v/>
      </c>
      <c r="N2559" s="31" t="str">
        <f ca="1">IFERROR(IF($C2559="","",VLOOKUP(FİLTRE!$C2559,'SKT LİSTESİ'!$F:$AJ,22,0)),"")</f>
        <v/>
      </c>
      <c r="O2559" s="136" t="str">
        <f ca="1">IFERROR(IF($C2559="","",VLOOKUP(FİLTRE!$C2559,'SKT LİSTESİ'!$F:$AJ,23,0)),"")</f>
        <v/>
      </c>
      <c r="P2559" s="31"/>
      <c r="Q2559" s="31"/>
      <c r="R2559" s="137" t="str">
        <f ca="1">(IFERROR(IF($C2559="","",VLOOKUP(FİLTRE!$C2559,'SKT LİSTESİ'!$F:$AJ,15,0)),""))</f>
        <v/>
      </c>
      <c r="S2559" s="138" t="str">
        <f ca="1">IFERROR(IF($C2559="","",VLOOKUP(FİLTRE!$C2559,'SKT LİSTESİ'!$F:$AJ,16,0)),"")</f>
        <v/>
      </c>
      <c r="AF2559" s="179" t="str">
        <f t="shared" ca="1" si="158"/>
        <v/>
      </c>
      <c r="AG2559" s="179">
        <f t="shared" ca="1" si="159"/>
        <v>0</v>
      </c>
      <c r="AH2559" s="179">
        <f t="shared" ca="1" si="160"/>
        <v>0</v>
      </c>
    </row>
    <row r="2560" spans="2:34" ht="15.75" x14ac:dyDescent="0.25">
      <c r="B2560">
        <f t="shared" ca="1" si="157"/>
        <v>2548</v>
      </c>
      <c r="C2560" t="str">
        <f ca="1">IFERROR(VLOOKUP(B2560,'SKT LİSTESİ'!F:F,1,0),"")</f>
        <v/>
      </c>
      <c r="E2560" s="128" t="str">
        <f ca="1">IFERROR(IF($C2560="","",VLOOKUP(FİLTRE!$C2560,'SKT LİSTESİ'!$F:$S,5,0)),"")</f>
        <v/>
      </c>
      <c r="F2560" s="129" t="str">
        <f ca="1">IFERROR(IF($C2560="","",VLOOKUP(FİLTRE!$C2560,'SKT LİSTESİ'!$F:$S,7,0)),"")</f>
        <v/>
      </c>
      <c r="G2560" s="130" t="str">
        <f ca="1">IFERROR(IF($C2560="","",VLOOKUP(FİLTRE!$C2560,'SKT LİSTESİ'!$F:$S,8,0)),"")</f>
        <v/>
      </c>
      <c r="H2560" s="131" t="str">
        <f ca="1">IF(E2560="","",IF($C2560="","",VLOOKUP(FİLTRE!$C2560,'SKT LİSTESİ'!$F:$S,9,0)))</f>
        <v/>
      </c>
      <c r="I2560" s="132" t="str">
        <f ca="1">IFERROR(IF($C2560="","",VLOOKUP(FİLTRE!$C2560,'SKT LİSTESİ'!$F:$S,10,0)),"")</f>
        <v/>
      </c>
      <c r="J2560" s="133" t="str">
        <f ca="1">IFERROR(IF($C2560="","",VLOOKUP(FİLTRE!$C2560,'SKT LİSTESİ'!$F:$S,11,0)),"")</f>
        <v/>
      </c>
      <c r="K2560" s="134" t="str">
        <f ca="1">IFERROR(IF($C2560="","",VLOOKUP(FİLTRE!$C2560,'SKT LİSTESİ'!$F:$S,12,0)),"")</f>
        <v/>
      </c>
      <c r="L2560" s="134" t="str">
        <f ca="1">IFERROR(IF($C2560="","",VLOOKUP(FİLTRE!$C2560,'SKT LİSTESİ'!$F:$S,13,0)),"")</f>
        <v/>
      </c>
      <c r="M2560" s="135" t="str">
        <f ca="1">IFERROR(IF($C2560="","",VLOOKUP(FİLTRE!$C2560,'SKT LİSTESİ'!$F:$AJ,14,0)),"")</f>
        <v/>
      </c>
      <c r="N2560" s="31" t="str">
        <f ca="1">IFERROR(IF($C2560="","",VLOOKUP(FİLTRE!$C2560,'SKT LİSTESİ'!$F:$AJ,22,0)),"")</f>
        <v/>
      </c>
      <c r="O2560" s="136" t="str">
        <f ca="1">IFERROR(IF($C2560="","",VLOOKUP(FİLTRE!$C2560,'SKT LİSTESİ'!$F:$AJ,23,0)),"")</f>
        <v/>
      </c>
      <c r="P2560" s="31"/>
      <c r="Q2560" s="31"/>
      <c r="R2560" s="137" t="str">
        <f ca="1">(IFERROR(IF($C2560="","",VLOOKUP(FİLTRE!$C2560,'SKT LİSTESİ'!$F:$AJ,15,0)),""))</f>
        <v/>
      </c>
      <c r="S2560" s="138" t="str">
        <f ca="1">IFERROR(IF($C2560="","",VLOOKUP(FİLTRE!$C2560,'SKT LİSTESİ'!$F:$AJ,16,0)),"")</f>
        <v/>
      </c>
      <c r="AF2560" s="179" t="str">
        <f t="shared" ca="1" si="158"/>
        <v/>
      </c>
      <c r="AG2560" s="179">
        <f t="shared" ca="1" si="159"/>
        <v>0</v>
      </c>
      <c r="AH2560" s="179">
        <f t="shared" ca="1" si="160"/>
        <v>0</v>
      </c>
    </row>
    <row r="2561" spans="2:34" ht="15.75" x14ac:dyDescent="0.25">
      <c r="B2561">
        <f t="shared" ca="1" si="157"/>
        <v>2549</v>
      </c>
      <c r="C2561" t="str">
        <f ca="1">IFERROR(VLOOKUP(B2561,'SKT LİSTESİ'!F:F,1,0),"")</f>
        <v/>
      </c>
      <c r="E2561" s="128" t="str">
        <f ca="1">IFERROR(IF($C2561="","",VLOOKUP(FİLTRE!$C2561,'SKT LİSTESİ'!$F:$S,5,0)),"")</f>
        <v/>
      </c>
      <c r="F2561" s="129" t="str">
        <f ca="1">IFERROR(IF($C2561="","",VLOOKUP(FİLTRE!$C2561,'SKT LİSTESİ'!$F:$S,7,0)),"")</f>
        <v/>
      </c>
      <c r="G2561" s="130" t="str">
        <f ca="1">IFERROR(IF($C2561="","",VLOOKUP(FİLTRE!$C2561,'SKT LİSTESİ'!$F:$S,8,0)),"")</f>
        <v/>
      </c>
      <c r="H2561" s="131" t="str">
        <f ca="1">IF(E2561="","",IF($C2561="","",VLOOKUP(FİLTRE!$C2561,'SKT LİSTESİ'!$F:$S,9,0)))</f>
        <v/>
      </c>
      <c r="I2561" s="132" t="str">
        <f ca="1">IFERROR(IF($C2561="","",VLOOKUP(FİLTRE!$C2561,'SKT LİSTESİ'!$F:$S,10,0)),"")</f>
        <v/>
      </c>
      <c r="J2561" s="133" t="str">
        <f ca="1">IFERROR(IF($C2561="","",VLOOKUP(FİLTRE!$C2561,'SKT LİSTESİ'!$F:$S,11,0)),"")</f>
        <v/>
      </c>
      <c r="K2561" s="134" t="str">
        <f ca="1">IFERROR(IF($C2561="","",VLOOKUP(FİLTRE!$C2561,'SKT LİSTESİ'!$F:$S,12,0)),"")</f>
        <v/>
      </c>
      <c r="L2561" s="134" t="str">
        <f ca="1">IFERROR(IF($C2561="","",VLOOKUP(FİLTRE!$C2561,'SKT LİSTESİ'!$F:$S,13,0)),"")</f>
        <v/>
      </c>
      <c r="M2561" s="135" t="str">
        <f ca="1">IFERROR(IF($C2561="","",VLOOKUP(FİLTRE!$C2561,'SKT LİSTESİ'!$F:$AJ,14,0)),"")</f>
        <v/>
      </c>
      <c r="N2561" s="31" t="str">
        <f ca="1">IFERROR(IF($C2561="","",VLOOKUP(FİLTRE!$C2561,'SKT LİSTESİ'!$F:$AJ,22,0)),"")</f>
        <v/>
      </c>
      <c r="O2561" s="136" t="str">
        <f ca="1">IFERROR(IF($C2561="","",VLOOKUP(FİLTRE!$C2561,'SKT LİSTESİ'!$F:$AJ,23,0)),"")</f>
        <v/>
      </c>
      <c r="P2561" s="31"/>
      <c r="Q2561" s="31"/>
      <c r="R2561" s="137" t="str">
        <f ca="1">(IFERROR(IF($C2561="","",VLOOKUP(FİLTRE!$C2561,'SKT LİSTESİ'!$F:$AJ,15,0)),""))</f>
        <v/>
      </c>
      <c r="S2561" s="138" t="str">
        <f ca="1">IFERROR(IF($C2561="","",VLOOKUP(FİLTRE!$C2561,'SKT LİSTESİ'!$F:$AJ,16,0)),"")</f>
        <v/>
      </c>
      <c r="AF2561" s="179" t="str">
        <f t="shared" ca="1" si="158"/>
        <v/>
      </c>
      <c r="AG2561" s="179">
        <f t="shared" ca="1" si="159"/>
        <v>0</v>
      </c>
      <c r="AH2561" s="179">
        <f t="shared" ca="1" si="160"/>
        <v>0</v>
      </c>
    </row>
    <row r="2562" spans="2:34" ht="15.75" x14ac:dyDescent="0.25">
      <c r="B2562">
        <f t="shared" ca="1" si="157"/>
        <v>2550</v>
      </c>
      <c r="C2562" t="str">
        <f ca="1">IFERROR(VLOOKUP(B2562,'SKT LİSTESİ'!F:F,1,0),"")</f>
        <v/>
      </c>
      <c r="E2562" s="128" t="str">
        <f ca="1">IFERROR(IF($C2562="","",VLOOKUP(FİLTRE!$C2562,'SKT LİSTESİ'!$F:$S,5,0)),"")</f>
        <v/>
      </c>
      <c r="F2562" s="129" t="str">
        <f ca="1">IFERROR(IF($C2562="","",VLOOKUP(FİLTRE!$C2562,'SKT LİSTESİ'!$F:$S,7,0)),"")</f>
        <v/>
      </c>
      <c r="G2562" s="130" t="str">
        <f ca="1">IFERROR(IF($C2562="","",VLOOKUP(FİLTRE!$C2562,'SKT LİSTESİ'!$F:$S,8,0)),"")</f>
        <v/>
      </c>
      <c r="H2562" s="131" t="str">
        <f ca="1">IF(E2562="","",IF($C2562="","",VLOOKUP(FİLTRE!$C2562,'SKT LİSTESİ'!$F:$S,9,0)))</f>
        <v/>
      </c>
      <c r="I2562" s="132" t="str">
        <f ca="1">IFERROR(IF($C2562="","",VLOOKUP(FİLTRE!$C2562,'SKT LİSTESİ'!$F:$S,10,0)),"")</f>
        <v/>
      </c>
      <c r="J2562" s="133" t="str">
        <f ca="1">IFERROR(IF($C2562="","",VLOOKUP(FİLTRE!$C2562,'SKT LİSTESİ'!$F:$S,11,0)),"")</f>
        <v/>
      </c>
      <c r="K2562" s="134" t="str">
        <f ca="1">IFERROR(IF($C2562="","",VLOOKUP(FİLTRE!$C2562,'SKT LİSTESİ'!$F:$S,12,0)),"")</f>
        <v/>
      </c>
      <c r="L2562" s="134" t="str">
        <f ca="1">IFERROR(IF($C2562="","",VLOOKUP(FİLTRE!$C2562,'SKT LİSTESİ'!$F:$S,13,0)),"")</f>
        <v/>
      </c>
      <c r="M2562" s="135" t="str">
        <f ca="1">IFERROR(IF($C2562="","",VLOOKUP(FİLTRE!$C2562,'SKT LİSTESİ'!$F:$AJ,14,0)),"")</f>
        <v/>
      </c>
      <c r="N2562" s="31" t="str">
        <f ca="1">IFERROR(IF($C2562="","",VLOOKUP(FİLTRE!$C2562,'SKT LİSTESİ'!$F:$AJ,22,0)),"")</f>
        <v/>
      </c>
      <c r="O2562" s="136" t="str">
        <f ca="1">IFERROR(IF($C2562="","",VLOOKUP(FİLTRE!$C2562,'SKT LİSTESİ'!$F:$AJ,23,0)),"")</f>
        <v/>
      </c>
      <c r="P2562" s="31"/>
      <c r="Q2562" s="31"/>
      <c r="R2562" s="137" t="str">
        <f ca="1">(IFERROR(IF($C2562="","",VLOOKUP(FİLTRE!$C2562,'SKT LİSTESİ'!$F:$AJ,15,0)),""))</f>
        <v/>
      </c>
      <c r="S2562" s="138" t="str">
        <f ca="1">IFERROR(IF($C2562="","",VLOOKUP(FİLTRE!$C2562,'SKT LİSTESİ'!$F:$AJ,16,0)),"")</f>
        <v/>
      </c>
      <c r="AF2562" s="179" t="str">
        <f t="shared" ca="1" si="158"/>
        <v/>
      </c>
      <c r="AG2562" s="179">
        <f t="shared" ca="1" si="159"/>
        <v>0</v>
      </c>
      <c r="AH2562" s="179">
        <f t="shared" ca="1" si="160"/>
        <v>0</v>
      </c>
    </row>
    <row r="2563" spans="2:34" ht="15.75" x14ac:dyDescent="0.25">
      <c r="B2563">
        <f t="shared" ca="1" si="157"/>
        <v>2551</v>
      </c>
      <c r="C2563" t="str">
        <f ca="1">IFERROR(VLOOKUP(B2563,'SKT LİSTESİ'!F:F,1,0),"")</f>
        <v/>
      </c>
      <c r="E2563" s="128" t="str">
        <f ca="1">IFERROR(IF($C2563="","",VLOOKUP(FİLTRE!$C2563,'SKT LİSTESİ'!$F:$S,5,0)),"")</f>
        <v/>
      </c>
      <c r="F2563" s="129" t="str">
        <f ca="1">IFERROR(IF($C2563="","",VLOOKUP(FİLTRE!$C2563,'SKT LİSTESİ'!$F:$S,7,0)),"")</f>
        <v/>
      </c>
      <c r="G2563" s="130" t="str">
        <f ca="1">IFERROR(IF($C2563="","",VLOOKUP(FİLTRE!$C2563,'SKT LİSTESİ'!$F:$S,8,0)),"")</f>
        <v/>
      </c>
      <c r="H2563" s="131" t="str">
        <f ca="1">IF(E2563="","",IF($C2563="","",VLOOKUP(FİLTRE!$C2563,'SKT LİSTESİ'!$F:$S,9,0)))</f>
        <v/>
      </c>
      <c r="I2563" s="132" t="str">
        <f ca="1">IFERROR(IF($C2563="","",VLOOKUP(FİLTRE!$C2563,'SKT LİSTESİ'!$F:$S,10,0)),"")</f>
        <v/>
      </c>
      <c r="J2563" s="133" t="str">
        <f ca="1">IFERROR(IF($C2563="","",VLOOKUP(FİLTRE!$C2563,'SKT LİSTESİ'!$F:$S,11,0)),"")</f>
        <v/>
      </c>
      <c r="K2563" s="134" t="str">
        <f ca="1">IFERROR(IF($C2563="","",VLOOKUP(FİLTRE!$C2563,'SKT LİSTESİ'!$F:$S,12,0)),"")</f>
        <v/>
      </c>
      <c r="L2563" s="134" t="str">
        <f ca="1">IFERROR(IF($C2563="","",VLOOKUP(FİLTRE!$C2563,'SKT LİSTESİ'!$F:$S,13,0)),"")</f>
        <v/>
      </c>
      <c r="M2563" s="135" t="str">
        <f ca="1">IFERROR(IF($C2563="","",VLOOKUP(FİLTRE!$C2563,'SKT LİSTESİ'!$F:$AJ,14,0)),"")</f>
        <v/>
      </c>
      <c r="N2563" s="31" t="str">
        <f ca="1">IFERROR(IF($C2563="","",VLOOKUP(FİLTRE!$C2563,'SKT LİSTESİ'!$F:$AJ,22,0)),"")</f>
        <v/>
      </c>
      <c r="O2563" s="136" t="str">
        <f ca="1">IFERROR(IF($C2563="","",VLOOKUP(FİLTRE!$C2563,'SKT LİSTESİ'!$F:$AJ,23,0)),"")</f>
        <v/>
      </c>
      <c r="P2563" s="31"/>
      <c r="Q2563" s="31"/>
      <c r="R2563" s="137" t="str">
        <f ca="1">(IFERROR(IF($C2563="","",VLOOKUP(FİLTRE!$C2563,'SKT LİSTESİ'!$F:$AJ,15,0)),""))</f>
        <v/>
      </c>
      <c r="S2563" s="138" t="str">
        <f ca="1">IFERROR(IF($C2563="","",VLOOKUP(FİLTRE!$C2563,'SKT LİSTESİ'!$F:$AJ,16,0)),"")</f>
        <v/>
      </c>
      <c r="AF2563" s="179" t="str">
        <f t="shared" ca="1" si="158"/>
        <v/>
      </c>
      <c r="AG2563" s="179">
        <f t="shared" ca="1" si="159"/>
        <v>0</v>
      </c>
      <c r="AH2563" s="179">
        <f t="shared" ca="1" si="160"/>
        <v>0</v>
      </c>
    </row>
    <row r="2564" spans="2:34" ht="15.75" x14ac:dyDescent="0.25">
      <c r="B2564">
        <f t="shared" ca="1" si="157"/>
        <v>2552</v>
      </c>
      <c r="C2564" t="str">
        <f ca="1">IFERROR(VLOOKUP(B2564,'SKT LİSTESİ'!F:F,1,0),"")</f>
        <v/>
      </c>
      <c r="E2564" s="128" t="str">
        <f ca="1">IFERROR(IF($C2564="","",VLOOKUP(FİLTRE!$C2564,'SKT LİSTESİ'!$F:$S,5,0)),"")</f>
        <v/>
      </c>
      <c r="F2564" s="129" t="str">
        <f ca="1">IFERROR(IF($C2564="","",VLOOKUP(FİLTRE!$C2564,'SKT LİSTESİ'!$F:$S,7,0)),"")</f>
        <v/>
      </c>
      <c r="G2564" s="130" t="str">
        <f ca="1">IFERROR(IF($C2564="","",VLOOKUP(FİLTRE!$C2564,'SKT LİSTESİ'!$F:$S,8,0)),"")</f>
        <v/>
      </c>
      <c r="H2564" s="131" t="str">
        <f ca="1">IF(E2564="","",IF($C2564="","",VLOOKUP(FİLTRE!$C2564,'SKT LİSTESİ'!$F:$S,9,0)))</f>
        <v/>
      </c>
      <c r="I2564" s="132" t="str">
        <f ca="1">IFERROR(IF($C2564="","",VLOOKUP(FİLTRE!$C2564,'SKT LİSTESİ'!$F:$S,10,0)),"")</f>
        <v/>
      </c>
      <c r="J2564" s="133" t="str">
        <f ca="1">IFERROR(IF($C2564="","",VLOOKUP(FİLTRE!$C2564,'SKT LİSTESİ'!$F:$S,11,0)),"")</f>
        <v/>
      </c>
      <c r="K2564" s="134" t="str">
        <f ca="1">IFERROR(IF($C2564="","",VLOOKUP(FİLTRE!$C2564,'SKT LİSTESİ'!$F:$S,12,0)),"")</f>
        <v/>
      </c>
      <c r="L2564" s="134" t="str">
        <f ca="1">IFERROR(IF($C2564="","",VLOOKUP(FİLTRE!$C2564,'SKT LİSTESİ'!$F:$S,13,0)),"")</f>
        <v/>
      </c>
      <c r="M2564" s="135" t="str">
        <f ca="1">IFERROR(IF($C2564="","",VLOOKUP(FİLTRE!$C2564,'SKT LİSTESİ'!$F:$AJ,14,0)),"")</f>
        <v/>
      </c>
      <c r="N2564" s="31" t="str">
        <f ca="1">IFERROR(IF($C2564="","",VLOOKUP(FİLTRE!$C2564,'SKT LİSTESİ'!$F:$AJ,22,0)),"")</f>
        <v/>
      </c>
      <c r="O2564" s="136" t="str">
        <f ca="1">IFERROR(IF($C2564="","",VLOOKUP(FİLTRE!$C2564,'SKT LİSTESİ'!$F:$AJ,23,0)),"")</f>
        <v/>
      </c>
      <c r="P2564" s="31"/>
      <c r="Q2564" s="31"/>
      <c r="R2564" s="137" t="str">
        <f ca="1">(IFERROR(IF($C2564="","",VLOOKUP(FİLTRE!$C2564,'SKT LİSTESİ'!$F:$AJ,15,0)),""))</f>
        <v/>
      </c>
      <c r="S2564" s="138" t="str">
        <f ca="1">IFERROR(IF($C2564="","",VLOOKUP(FİLTRE!$C2564,'SKT LİSTESİ'!$F:$AJ,16,0)),"")</f>
        <v/>
      </c>
      <c r="AF2564" s="179" t="str">
        <f t="shared" ca="1" si="158"/>
        <v/>
      </c>
      <c r="AG2564" s="179">
        <f t="shared" ca="1" si="159"/>
        <v>0</v>
      </c>
      <c r="AH2564" s="179">
        <f t="shared" ca="1" si="160"/>
        <v>0</v>
      </c>
    </row>
    <row r="2565" spans="2:34" ht="15.75" x14ac:dyDescent="0.25">
      <c r="B2565">
        <f t="shared" ca="1" si="157"/>
        <v>2553</v>
      </c>
      <c r="C2565" t="str">
        <f ca="1">IFERROR(VLOOKUP(B2565,'SKT LİSTESİ'!F:F,1,0),"")</f>
        <v/>
      </c>
      <c r="E2565" s="128" t="str">
        <f ca="1">IFERROR(IF($C2565="","",VLOOKUP(FİLTRE!$C2565,'SKT LİSTESİ'!$F:$S,5,0)),"")</f>
        <v/>
      </c>
      <c r="F2565" s="129" t="str">
        <f ca="1">IFERROR(IF($C2565="","",VLOOKUP(FİLTRE!$C2565,'SKT LİSTESİ'!$F:$S,7,0)),"")</f>
        <v/>
      </c>
      <c r="G2565" s="130" t="str">
        <f ca="1">IFERROR(IF($C2565="","",VLOOKUP(FİLTRE!$C2565,'SKT LİSTESİ'!$F:$S,8,0)),"")</f>
        <v/>
      </c>
      <c r="H2565" s="131" t="str">
        <f ca="1">IF(E2565="","",IF($C2565="","",VLOOKUP(FİLTRE!$C2565,'SKT LİSTESİ'!$F:$S,9,0)))</f>
        <v/>
      </c>
      <c r="I2565" s="132" t="str">
        <f ca="1">IFERROR(IF($C2565="","",VLOOKUP(FİLTRE!$C2565,'SKT LİSTESİ'!$F:$S,10,0)),"")</f>
        <v/>
      </c>
      <c r="J2565" s="133" t="str">
        <f ca="1">IFERROR(IF($C2565="","",VLOOKUP(FİLTRE!$C2565,'SKT LİSTESİ'!$F:$S,11,0)),"")</f>
        <v/>
      </c>
      <c r="K2565" s="134" t="str">
        <f ca="1">IFERROR(IF($C2565="","",VLOOKUP(FİLTRE!$C2565,'SKT LİSTESİ'!$F:$S,12,0)),"")</f>
        <v/>
      </c>
      <c r="L2565" s="134" t="str">
        <f ca="1">IFERROR(IF($C2565="","",VLOOKUP(FİLTRE!$C2565,'SKT LİSTESİ'!$F:$S,13,0)),"")</f>
        <v/>
      </c>
      <c r="M2565" s="135" t="str">
        <f ca="1">IFERROR(IF($C2565="","",VLOOKUP(FİLTRE!$C2565,'SKT LİSTESİ'!$F:$AJ,14,0)),"")</f>
        <v/>
      </c>
      <c r="N2565" s="31" t="str">
        <f ca="1">IFERROR(IF($C2565="","",VLOOKUP(FİLTRE!$C2565,'SKT LİSTESİ'!$F:$AJ,22,0)),"")</f>
        <v/>
      </c>
      <c r="O2565" s="136" t="str">
        <f ca="1">IFERROR(IF($C2565="","",VLOOKUP(FİLTRE!$C2565,'SKT LİSTESİ'!$F:$AJ,23,0)),"")</f>
        <v/>
      </c>
      <c r="P2565" s="31"/>
      <c r="Q2565" s="31"/>
      <c r="R2565" s="137" t="str">
        <f ca="1">(IFERROR(IF($C2565="","",VLOOKUP(FİLTRE!$C2565,'SKT LİSTESİ'!$F:$AJ,15,0)),""))</f>
        <v/>
      </c>
      <c r="S2565" s="138" t="str">
        <f ca="1">IFERROR(IF($C2565="","",VLOOKUP(FİLTRE!$C2565,'SKT LİSTESİ'!$F:$AJ,16,0)),"")</f>
        <v/>
      </c>
      <c r="AF2565" s="179" t="str">
        <f t="shared" ca="1" si="158"/>
        <v/>
      </c>
      <c r="AG2565" s="179">
        <f t="shared" ca="1" si="159"/>
        <v>0</v>
      </c>
      <c r="AH2565" s="179">
        <f t="shared" ca="1" si="160"/>
        <v>0</v>
      </c>
    </row>
    <row r="2566" spans="2:34" ht="15.75" x14ac:dyDescent="0.25">
      <c r="B2566">
        <f t="shared" ca="1" si="157"/>
        <v>2554</v>
      </c>
      <c r="C2566" t="str">
        <f ca="1">IFERROR(VLOOKUP(B2566,'SKT LİSTESİ'!F:F,1,0),"")</f>
        <v/>
      </c>
      <c r="E2566" s="128" t="str">
        <f ca="1">IFERROR(IF($C2566="","",VLOOKUP(FİLTRE!$C2566,'SKT LİSTESİ'!$F:$S,5,0)),"")</f>
        <v/>
      </c>
      <c r="F2566" s="129" t="str">
        <f ca="1">IFERROR(IF($C2566="","",VLOOKUP(FİLTRE!$C2566,'SKT LİSTESİ'!$F:$S,7,0)),"")</f>
        <v/>
      </c>
      <c r="G2566" s="130" t="str">
        <f ca="1">IFERROR(IF($C2566="","",VLOOKUP(FİLTRE!$C2566,'SKT LİSTESİ'!$F:$S,8,0)),"")</f>
        <v/>
      </c>
      <c r="H2566" s="131" t="str">
        <f ca="1">IF(E2566="","",IF($C2566="","",VLOOKUP(FİLTRE!$C2566,'SKT LİSTESİ'!$F:$S,9,0)))</f>
        <v/>
      </c>
      <c r="I2566" s="132" t="str">
        <f ca="1">IFERROR(IF($C2566="","",VLOOKUP(FİLTRE!$C2566,'SKT LİSTESİ'!$F:$S,10,0)),"")</f>
        <v/>
      </c>
      <c r="J2566" s="133" t="str">
        <f ca="1">IFERROR(IF($C2566="","",VLOOKUP(FİLTRE!$C2566,'SKT LİSTESİ'!$F:$S,11,0)),"")</f>
        <v/>
      </c>
      <c r="K2566" s="134" t="str">
        <f ca="1">IFERROR(IF($C2566="","",VLOOKUP(FİLTRE!$C2566,'SKT LİSTESİ'!$F:$S,12,0)),"")</f>
        <v/>
      </c>
      <c r="L2566" s="134" t="str">
        <f ca="1">IFERROR(IF($C2566="","",VLOOKUP(FİLTRE!$C2566,'SKT LİSTESİ'!$F:$S,13,0)),"")</f>
        <v/>
      </c>
      <c r="M2566" s="135" t="str">
        <f ca="1">IFERROR(IF($C2566="","",VLOOKUP(FİLTRE!$C2566,'SKT LİSTESİ'!$F:$AJ,14,0)),"")</f>
        <v/>
      </c>
      <c r="N2566" s="31" t="str">
        <f ca="1">IFERROR(IF($C2566="","",VLOOKUP(FİLTRE!$C2566,'SKT LİSTESİ'!$F:$AJ,22,0)),"")</f>
        <v/>
      </c>
      <c r="O2566" s="136" t="str">
        <f ca="1">IFERROR(IF($C2566="","",VLOOKUP(FİLTRE!$C2566,'SKT LİSTESİ'!$F:$AJ,23,0)),"")</f>
        <v/>
      </c>
      <c r="P2566" s="31"/>
      <c r="Q2566" s="31"/>
      <c r="R2566" s="137" t="str">
        <f ca="1">(IFERROR(IF($C2566="","",VLOOKUP(FİLTRE!$C2566,'SKT LİSTESİ'!$F:$AJ,15,0)),""))</f>
        <v/>
      </c>
      <c r="S2566" s="138" t="str">
        <f ca="1">IFERROR(IF($C2566="","",VLOOKUP(FİLTRE!$C2566,'SKT LİSTESİ'!$F:$AJ,16,0)),"")</f>
        <v/>
      </c>
      <c r="AF2566" s="179" t="str">
        <f t="shared" ca="1" si="158"/>
        <v/>
      </c>
      <c r="AG2566" s="179">
        <f t="shared" ca="1" si="159"/>
        <v>0</v>
      </c>
      <c r="AH2566" s="179">
        <f t="shared" ca="1" si="160"/>
        <v>0</v>
      </c>
    </row>
    <row r="2567" spans="2:34" ht="15.75" x14ac:dyDescent="0.25">
      <c r="B2567">
        <f t="shared" ca="1" si="157"/>
        <v>2555</v>
      </c>
      <c r="C2567" t="str">
        <f ca="1">IFERROR(VLOOKUP(B2567,'SKT LİSTESİ'!F:F,1,0),"")</f>
        <v/>
      </c>
      <c r="E2567" s="128" t="str">
        <f ca="1">IFERROR(IF($C2567="","",VLOOKUP(FİLTRE!$C2567,'SKT LİSTESİ'!$F:$S,5,0)),"")</f>
        <v/>
      </c>
      <c r="F2567" s="129" t="str">
        <f ca="1">IFERROR(IF($C2567="","",VLOOKUP(FİLTRE!$C2567,'SKT LİSTESİ'!$F:$S,7,0)),"")</f>
        <v/>
      </c>
      <c r="G2567" s="130" t="str">
        <f ca="1">IFERROR(IF($C2567="","",VLOOKUP(FİLTRE!$C2567,'SKT LİSTESİ'!$F:$S,8,0)),"")</f>
        <v/>
      </c>
      <c r="H2567" s="131" t="str">
        <f ca="1">IF(E2567="","",IF($C2567="","",VLOOKUP(FİLTRE!$C2567,'SKT LİSTESİ'!$F:$S,9,0)))</f>
        <v/>
      </c>
      <c r="I2567" s="132" t="str">
        <f ca="1">IFERROR(IF($C2567="","",VLOOKUP(FİLTRE!$C2567,'SKT LİSTESİ'!$F:$S,10,0)),"")</f>
        <v/>
      </c>
      <c r="J2567" s="133" t="str">
        <f ca="1">IFERROR(IF($C2567="","",VLOOKUP(FİLTRE!$C2567,'SKT LİSTESİ'!$F:$S,11,0)),"")</f>
        <v/>
      </c>
      <c r="K2567" s="134" t="str">
        <f ca="1">IFERROR(IF($C2567="","",VLOOKUP(FİLTRE!$C2567,'SKT LİSTESİ'!$F:$S,12,0)),"")</f>
        <v/>
      </c>
      <c r="L2567" s="134" t="str">
        <f ca="1">IFERROR(IF($C2567="","",VLOOKUP(FİLTRE!$C2567,'SKT LİSTESİ'!$F:$S,13,0)),"")</f>
        <v/>
      </c>
      <c r="M2567" s="135" t="str">
        <f ca="1">IFERROR(IF($C2567="","",VLOOKUP(FİLTRE!$C2567,'SKT LİSTESİ'!$F:$AJ,14,0)),"")</f>
        <v/>
      </c>
      <c r="N2567" s="31" t="str">
        <f ca="1">IFERROR(IF($C2567="","",VLOOKUP(FİLTRE!$C2567,'SKT LİSTESİ'!$F:$AJ,22,0)),"")</f>
        <v/>
      </c>
      <c r="O2567" s="136" t="str">
        <f ca="1">IFERROR(IF($C2567="","",VLOOKUP(FİLTRE!$C2567,'SKT LİSTESİ'!$F:$AJ,23,0)),"")</f>
        <v/>
      </c>
      <c r="P2567" s="31"/>
      <c r="Q2567" s="31"/>
      <c r="R2567" s="137" t="str">
        <f ca="1">(IFERROR(IF($C2567="","",VLOOKUP(FİLTRE!$C2567,'SKT LİSTESİ'!$F:$AJ,15,0)),""))</f>
        <v/>
      </c>
      <c r="S2567" s="138" t="str">
        <f ca="1">IFERROR(IF($C2567="","",VLOOKUP(FİLTRE!$C2567,'SKT LİSTESİ'!$F:$AJ,16,0)),"")</f>
        <v/>
      </c>
      <c r="AF2567" s="179" t="str">
        <f t="shared" ca="1" si="158"/>
        <v/>
      </c>
      <c r="AG2567" s="179">
        <f t="shared" ca="1" si="159"/>
        <v>0</v>
      </c>
      <c r="AH2567" s="179">
        <f t="shared" ca="1" si="160"/>
        <v>0</v>
      </c>
    </row>
    <row r="2568" spans="2:34" ht="15.75" x14ac:dyDescent="0.25">
      <c r="B2568">
        <f t="shared" ca="1" si="157"/>
        <v>2556</v>
      </c>
      <c r="C2568" t="str">
        <f ca="1">IFERROR(VLOOKUP(B2568,'SKT LİSTESİ'!F:F,1,0),"")</f>
        <v/>
      </c>
      <c r="E2568" s="128" t="str">
        <f ca="1">IFERROR(IF($C2568="","",VLOOKUP(FİLTRE!$C2568,'SKT LİSTESİ'!$F:$S,5,0)),"")</f>
        <v/>
      </c>
      <c r="F2568" s="129" t="str">
        <f ca="1">IFERROR(IF($C2568="","",VLOOKUP(FİLTRE!$C2568,'SKT LİSTESİ'!$F:$S,7,0)),"")</f>
        <v/>
      </c>
      <c r="G2568" s="130" t="str">
        <f ca="1">IFERROR(IF($C2568="","",VLOOKUP(FİLTRE!$C2568,'SKT LİSTESİ'!$F:$S,8,0)),"")</f>
        <v/>
      </c>
      <c r="H2568" s="131" t="str">
        <f ca="1">IF(E2568="","",IF($C2568="","",VLOOKUP(FİLTRE!$C2568,'SKT LİSTESİ'!$F:$S,9,0)))</f>
        <v/>
      </c>
      <c r="I2568" s="132" t="str">
        <f ca="1">IFERROR(IF($C2568="","",VLOOKUP(FİLTRE!$C2568,'SKT LİSTESİ'!$F:$S,10,0)),"")</f>
        <v/>
      </c>
      <c r="J2568" s="133" t="str">
        <f ca="1">IFERROR(IF($C2568="","",VLOOKUP(FİLTRE!$C2568,'SKT LİSTESİ'!$F:$S,11,0)),"")</f>
        <v/>
      </c>
      <c r="K2568" s="134" t="str">
        <f ca="1">IFERROR(IF($C2568="","",VLOOKUP(FİLTRE!$C2568,'SKT LİSTESİ'!$F:$S,12,0)),"")</f>
        <v/>
      </c>
      <c r="L2568" s="134" t="str">
        <f ca="1">IFERROR(IF($C2568="","",VLOOKUP(FİLTRE!$C2568,'SKT LİSTESİ'!$F:$S,13,0)),"")</f>
        <v/>
      </c>
      <c r="M2568" s="135" t="str">
        <f ca="1">IFERROR(IF($C2568="","",VLOOKUP(FİLTRE!$C2568,'SKT LİSTESİ'!$F:$AJ,14,0)),"")</f>
        <v/>
      </c>
      <c r="N2568" s="31" t="str">
        <f ca="1">IFERROR(IF($C2568="","",VLOOKUP(FİLTRE!$C2568,'SKT LİSTESİ'!$F:$AJ,22,0)),"")</f>
        <v/>
      </c>
      <c r="O2568" s="136" t="str">
        <f ca="1">IFERROR(IF($C2568="","",VLOOKUP(FİLTRE!$C2568,'SKT LİSTESİ'!$F:$AJ,23,0)),"")</f>
        <v/>
      </c>
      <c r="P2568" s="31"/>
      <c r="Q2568" s="31"/>
      <c r="R2568" s="137" t="str">
        <f ca="1">(IFERROR(IF($C2568="","",VLOOKUP(FİLTRE!$C2568,'SKT LİSTESİ'!$F:$AJ,15,0)),""))</f>
        <v/>
      </c>
      <c r="S2568" s="138" t="str">
        <f ca="1">IFERROR(IF($C2568="","",VLOOKUP(FİLTRE!$C2568,'SKT LİSTESİ'!$F:$AJ,16,0)),"")</f>
        <v/>
      </c>
      <c r="AF2568" s="179" t="str">
        <f t="shared" ca="1" si="158"/>
        <v/>
      </c>
      <c r="AG2568" s="179">
        <f t="shared" ca="1" si="159"/>
        <v>0</v>
      </c>
      <c r="AH2568" s="179">
        <f t="shared" ca="1" si="160"/>
        <v>0</v>
      </c>
    </row>
    <row r="2569" spans="2:34" ht="15.75" x14ac:dyDescent="0.25">
      <c r="B2569">
        <f t="shared" ca="1" si="157"/>
        <v>2557</v>
      </c>
      <c r="C2569" t="str">
        <f ca="1">IFERROR(VLOOKUP(B2569,'SKT LİSTESİ'!F:F,1,0),"")</f>
        <v/>
      </c>
      <c r="E2569" s="128" t="str">
        <f ca="1">IFERROR(IF($C2569="","",VLOOKUP(FİLTRE!$C2569,'SKT LİSTESİ'!$F:$S,5,0)),"")</f>
        <v/>
      </c>
      <c r="F2569" s="129" t="str">
        <f ca="1">IFERROR(IF($C2569="","",VLOOKUP(FİLTRE!$C2569,'SKT LİSTESİ'!$F:$S,7,0)),"")</f>
        <v/>
      </c>
      <c r="G2569" s="130" t="str">
        <f ca="1">IFERROR(IF($C2569="","",VLOOKUP(FİLTRE!$C2569,'SKT LİSTESİ'!$F:$S,8,0)),"")</f>
        <v/>
      </c>
      <c r="H2569" s="131" t="str">
        <f ca="1">IF(E2569="","",IF($C2569="","",VLOOKUP(FİLTRE!$C2569,'SKT LİSTESİ'!$F:$S,9,0)))</f>
        <v/>
      </c>
      <c r="I2569" s="132" t="str">
        <f ca="1">IFERROR(IF($C2569="","",VLOOKUP(FİLTRE!$C2569,'SKT LİSTESİ'!$F:$S,10,0)),"")</f>
        <v/>
      </c>
      <c r="J2569" s="133" t="str">
        <f ca="1">IFERROR(IF($C2569="","",VLOOKUP(FİLTRE!$C2569,'SKT LİSTESİ'!$F:$S,11,0)),"")</f>
        <v/>
      </c>
      <c r="K2569" s="134" t="str">
        <f ca="1">IFERROR(IF($C2569="","",VLOOKUP(FİLTRE!$C2569,'SKT LİSTESİ'!$F:$S,12,0)),"")</f>
        <v/>
      </c>
      <c r="L2569" s="134" t="str">
        <f ca="1">IFERROR(IF($C2569="","",VLOOKUP(FİLTRE!$C2569,'SKT LİSTESİ'!$F:$S,13,0)),"")</f>
        <v/>
      </c>
      <c r="M2569" s="135" t="str">
        <f ca="1">IFERROR(IF($C2569="","",VLOOKUP(FİLTRE!$C2569,'SKT LİSTESİ'!$F:$AJ,14,0)),"")</f>
        <v/>
      </c>
      <c r="N2569" s="31" t="str">
        <f ca="1">IFERROR(IF($C2569="","",VLOOKUP(FİLTRE!$C2569,'SKT LİSTESİ'!$F:$AJ,22,0)),"")</f>
        <v/>
      </c>
      <c r="O2569" s="136" t="str">
        <f ca="1">IFERROR(IF($C2569="","",VLOOKUP(FİLTRE!$C2569,'SKT LİSTESİ'!$F:$AJ,23,0)),"")</f>
        <v/>
      </c>
      <c r="P2569" s="31"/>
      <c r="Q2569" s="31"/>
      <c r="R2569" s="137" t="str">
        <f ca="1">(IFERROR(IF($C2569="","",VLOOKUP(FİLTRE!$C2569,'SKT LİSTESİ'!$F:$AJ,15,0)),""))</f>
        <v/>
      </c>
      <c r="S2569" s="138" t="str">
        <f ca="1">IFERROR(IF($C2569="","",VLOOKUP(FİLTRE!$C2569,'SKT LİSTESİ'!$F:$AJ,16,0)),"")</f>
        <v/>
      </c>
      <c r="AF2569" s="179" t="str">
        <f t="shared" ca="1" si="158"/>
        <v/>
      </c>
      <c r="AG2569" s="179">
        <f t="shared" ca="1" si="159"/>
        <v>0</v>
      </c>
      <c r="AH2569" s="179">
        <f t="shared" ca="1" si="160"/>
        <v>0</v>
      </c>
    </row>
    <row r="2570" spans="2:34" ht="15.75" x14ac:dyDescent="0.25">
      <c r="B2570">
        <f t="shared" ca="1" si="157"/>
        <v>2558</v>
      </c>
      <c r="C2570" t="str">
        <f ca="1">IFERROR(VLOOKUP(B2570,'SKT LİSTESİ'!F:F,1,0),"")</f>
        <v/>
      </c>
      <c r="E2570" s="128" t="str">
        <f ca="1">IFERROR(IF($C2570="","",VLOOKUP(FİLTRE!$C2570,'SKT LİSTESİ'!$F:$S,5,0)),"")</f>
        <v/>
      </c>
      <c r="F2570" s="129" t="str">
        <f ca="1">IFERROR(IF($C2570="","",VLOOKUP(FİLTRE!$C2570,'SKT LİSTESİ'!$F:$S,7,0)),"")</f>
        <v/>
      </c>
      <c r="G2570" s="130" t="str">
        <f ca="1">IFERROR(IF($C2570="","",VLOOKUP(FİLTRE!$C2570,'SKT LİSTESİ'!$F:$S,8,0)),"")</f>
        <v/>
      </c>
      <c r="H2570" s="131" t="str">
        <f ca="1">IF(E2570="","",IF($C2570="","",VLOOKUP(FİLTRE!$C2570,'SKT LİSTESİ'!$F:$S,9,0)))</f>
        <v/>
      </c>
      <c r="I2570" s="132" t="str">
        <f ca="1">IFERROR(IF($C2570="","",VLOOKUP(FİLTRE!$C2570,'SKT LİSTESİ'!$F:$S,10,0)),"")</f>
        <v/>
      </c>
      <c r="J2570" s="133" t="str">
        <f ca="1">IFERROR(IF($C2570="","",VLOOKUP(FİLTRE!$C2570,'SKT LİSTESİ'!$F:$S,11,0)),"")</f>
        <v/>
      </c>
      <c r="K2570" s="134" t="str">
        <f ca="1">IFERROR(IF($C2570="","",VLOOKUP(FİLTRE!$C2570,'SKT LİSTESİ'!$F:$S,12,0)),"")</f>
        <v/>
      </c>
      <c r="L2570" s="134" t="str">
        <f ca="1">IFERROR(IF($C2570="","",VLOOKUP(FİLTRE!$C2570,'SKT LİSTESİ'!$F:$S,13,0)),"")</f>
        <v/>
      </c>
      <c r="M2570" s="135" t="str">
        <f ca="1">IFERROR(IF($C2570="","",VLOOKUP(FİLTRE!$C2570,'SKT LİSTESİ'!$F:$AJ,14,0)),"")</f>
        <v/>
      </c>
      <c r="N2570" s="31" t="str">
        <f ca="1">IFERROR(IF($C2570="","",VLOOKUP(FİLTRE!$C2570,'SKT LİSTESİ'!$F:$AJ,22,0)),"")</f>
        <v/>
      </c>
      <c r="O2570" s="136" t="str">
        <f ca="1">IFERROR(IF($C2570="","",VLOOKUP(FİLTRE!$C2570,'SKT LİSTESİ'!$F:$AJ,23,0)),"")</f>
        <v/>
      </c>
      <c r="P2570" s="31"/>
      <c r="Q2570" s="31"/>
      <c r="R2570" s="137" t="str">
        <f ca="1">(IFERROR(IF($C2570="","",VLOOKUP(FİLTRE!$C2570,'SKT LİSTESİ'!$F:$AJ,15,0)),""))</f>
        <v/>
      </c>
      <c r="S2570" s="138" t="str">
        <f ca="1">IFERROR(IF($C2570="","",VLOOKUP(FİLTRE!$C2570,'SKT LİSTESİ'!$F:$AJ,16,0)),"")</f>
        <v/>
      </c>
      <c r="AF2570" s="179" t="str">
        <f t="shared" ca="1" si="158"/>
        <v/>
      </c>
      <c r="AG2570" s="179">
        <f t="shared" ca="1" si="159"/>
        <v>0</v>
      </c>
      <c r="AH2570" s="179">
        <f t="shared" ca="1" si="160"/>
        <v>0</v>
      </c>
    </row>
    <row r="2571" spans="2:34" ht="15.75" x14ac:dyDescent="0.25">
      <c r="B2571">
        <f t="shared" ca="1" si="157"/>
        <v>2559</v>
      </c>
      <c r="C2571" t="str">
        <f ca="1">IFERROR(VLOOKUP(B2571,'SKT LİSTESİ'!F:F,1,0),"")</f>
        <v/>
      </c>
      <c r="E2571" s="128" t="str">
        <f ca="1">IFERROR(IF($C2571="","",VLOOKUP(FİLTRE!$C2571,'SKT LİSTESİ'!$F:$S,5,0)),"")</f>
        <v/>
      </c>
      <c r="F2571" s="129" t="str">
        <f ca="1">IFERROR(IF($C2571="","",VLOOKUP(FİLTRE!$C2571,'SKT LİSTESİ'!$F:$S,7,0)),"")</f>
        <v/>
      </c>
      <c r="G2571" s="130" t="str">
        <f ca="1">IFERROR(IF($C2571="","",VLOOKUP(FİLTRE!$C2571,'SKT LİSTESİ'!$F:$S,8,0)),"")</f>
        <v/>
      </c>
      <c r="H2571" s="131" t="str">
        <f ca="1">IF(E2571="","",IF($C2571="","",VLOOKUP(FİLTRE!$C2571,'SKT LİSTESİ'!$F:$S,9,0)))</f>
        <v/>
      </c>
      <c r="I2571" s="132" t="str">
        <f ca="1">IFERROR(IF($C2571="","",VLOOKUP(FİLTRE!$C2571,'SKT LİSTESİ'!$F:$S,10,0)),"")</f>
        <v/>
      </c>
      <c r="J2571" s="133" t="str">
        <f ca="1">IFERROR(IF($C2571="","",VLOOKUP(FİLTRE!$C2571,'SKT LİSTESİ'!$F:$S,11,0)),"")</f>
        <v/>
      </c>
      <c r="K2571" s="134" t="str">
        <f ca="1">IFERROR(IF($C2571="","",VLOOKUP(FİLTRE!$C2571,'SKT LİSTESİ'!$F:$S,12,0)),"")</f>
        <v/>
      </c>
      <c r="L2571" s="134" t="str">
        <f ca="1">IFERROR(IF($C2571="","",VLOOKUP(FİLTRE!$C2571,'SKT LİSTESİ'!$F:$S,13,0)),"")</f>
        <v/>
      </c>
      <c r="M2571" s="135" t="str">
        <f ca="1">IFERROR(IF($C2571="","",VLOOKUP(FİLTRE!$C2571,'SKT LİSTESİ'!$F:$AJ,14,0)),"")</f>
        <v/>
      </c>
      <c r="N2571" s="31" t="str">
        <f ca="1">IFERROR(IF($C2571="","",VLOOKUP(FİLTRE!$C2571,'SKT LİSTESİ'!$F:$AJ,22,0)),"")</f>
        <v/>
      </c>
      <c r="O2571" s="136" t="str">
        <f ca="1">IFERROR(IF($C2571="","",VLOOKUP(FİLTRE!$C2571,'SKT LİSTESİ'!$F:$AJ,23,0)),"")</f>
        <v/>
      </c>
      <c r="P2571" s="31"/>
      <c r="Q2571" s="31"/>
      <c r="R2571" s="137" t="str">
        <f ca="1">(IFERROR(IF($C2571="","",VLOOKUP(FİLTRE!$C2571,'SKT LİSTESİ'!$F:$AJ,15,0)),""))</f>
        <v/>
      </c>
      <c r="S2571" s="138" t="str">
        <f ca="1">IFERROR(IF($C2571="","",VLOOKUP(FİLTRE!$C2571,'SKT LİSTESİ'!$F:$AJ,16,0)),"")</f>
        <v/>
      </c>
      <c r="AF2571" s="179" t="str">
        <f t="shared" ca="1" si="158"/>
        <v/>
      </c>
      <c r="AG2571" s="179">
        <f t="shared" ca="1" si="159"/>
        <v>0</v>
      </c>
      <c r="AH2571" s="179">
        <f t="shared" ca="1" si="160"/>
        <v>0</v>
      </c>
    </row>
    <row r="2572" spans="2:34" ht="15.75" x14ac:dyDescent="0.25">
      <c r="B2572">
        <f t="shared" ca="1" si="157"/>
        <v>2560</v>
      </c>
      <c r="C2572" t="str">
        <f ca="1">IFERROR(VLOOKUP(B2572,'SKT LİSTESİ'!F:F,1,0),"")</f>
        <v/>
      </c>
      <c r="E2572" s="128" t="str">
        <f ca="1">IFERROR(IF($C2572="","",VLOOKUP(FİLTRE!$C2572,'SKT LİSTESİ'!$F:$S,5,0)),"")</f>
        <v/>
      </c>
      <c r="F2572" s="129" t="str">
        <f ca="1">IFERROR(IF($C2572="","",VLOOKUP(FİLTRE!$C2572,'SKT LİSTESİ'!$F:$S,7,0)),"")</f>
        <v/>
      </c>
      <c r="G2572" s="130" t="str">
        <f ca="1">IFERROR(IF($C2572="","",VLOOKUP(FİLTRE!$C2572,'SKT LİSTESİ'!$F:$S,8,0)),"")</f>
        <v/>
      </c>
      <c r="H2572" s="131" t="str">
        <f ca="1">IF(E2572="","",IF($C2572="","",VLOOKUP(FİLTRE!$C2572,'SKT LİSTESİ'!$F:$S,9,0)))</f>
        <v/>
      </c>
      <c r="I2572" s="132" t="str">
        <f ca="1">IFERROR(IF($C2572="","",VLOOKUP(FİLTRE!$C2572,'SKT LİSTESİ'!$F:$S,10,0)),"")</f>
        <v/>
      </c>
      <c r="J2572" s="133" t="str">
        <f ca="1">IFERROR(IF($C2572="","",VLOOKUP(FİLTRE!$C2572,'SKT LİSTESİ'!$F:$S,11,0)),"")</f>
        <v/>
      </c>
      <c r="K2572" s="134" t="str">
        <f ca="1">IFERROR(IF($C2572="","",VLOOKUP(FİLTRE!$C2572,'SKT LİSTESİ'!$F:$S,12,0)),"")</f>
        <v/>
      </c>
      <c r="L2572" s="134" t="str">
        <f ca="1">IFERROR(IF($C2572="","",VLOOKUP(FİLTRE!$C2572,'SKT LİSTESİ'!$F:$S,13,0)),"")</f>
        <v/>
      </c>
      <c r="M2572" s="135" t="str">
        <f ca="1">IFERROR(IF($C2572="","",VLOOKUP(FİLTRE!$C2572,'SKT LİSTESİ'!$F:$AJ,14,0)),"")</f>
        <v/>
      </c>
      <c r="N2572" s="31" t="str">
        <f ca="1">IFERROR(IF($C2572="","",VLOOKUP(FİLTRE!$C2572,'SKT LİSTESİ'!$F:$AJ,22,0)),"")</f>
        <v/>
      </c>
      <c r="O2572" s="136" t="str">
        <f ca="1">IFERROR(IF($C2572="","",VLOOKUP(FİLTRE!$C2572,'SKT LİSTESİ'!$F:$AJ,23,0)),"")</f>
        <v/>
      </c>
      <c r="P2572" s="31"/>
      <c r="Q2572" s="31"/>
      <c r="R2572" s="137" t="str">
        <f ca="1">(IFERROR(IF($C2572="","",VLOOKUP(FİLTRE!$C2572,'SKT LİSTESİ'!$F:$AJ,15,0)),""))</f>
        <v/>
      </c>
      <c r="S2572" s="138" t="str">
        <f ca="1">IFERROR(IF($C2572="","",VLOOKUP(FİLTRE!$C2572,'SKT LİSTESİ'!$F:$AJ,16,0)),"")</f>
        <v/>
      </c>
      <c r="AF2572" s="179" t="str">
        <f t="shared" ca="1" si="158"/>
        <v/>
      </c>
      <c r="AG2572" s="179">
        <f t="shared" ca="1" si="159"/>
        <v>0</v>
      </c>
      <c r="AH2572" s="179">
        <f t="shared" ca="1" si="160"/>
        <v>0</v>
      </c>
    </row>
    <row r="2573" spans="2:34" ht="15.75" x14ac:dyDescent="0.25">
      <c r="B2573">
        <f t="shared" ca="1" si="157"/>
        <v>2561</v>
      </c>
      <c r="C2573" t="str">
        <f ca="1">IFERROR(VLOOKUP(B2573,'SKT LİSTESİ'!F:F,1,0),"")</f>
        <v/>
      </c>
      <c r="E2573" s="128" t="str">
        <f ca="1">IFERROR(IF($C2573="","",VLOOKUP(FİLTRE!$C2573,'SKT LİSTESİ'!$F:$S,5,0)),"")</f>
        <v/>
      </c>
      <c r="F2573" s="129" t="str">
        <f ca="1">IFERROR(IF($C2573="","",VLOOKUP(FİLTRE!$C2573,'SKT LİSTESİ'!$F:$S,7,0)),"")</f>
        <v/>
      </c>
      <c r="G2573" s="130" t="str">
        <f ca="1">IFERROR(IF($C2573="","",VLOOKUP(FİLTRE!$C2573,'SKT LİSTESİ'!$F:$S,8,0)),"")</f>
        <v/>
      </c>
      <c r="H2573" s="131" t="str">
        <f ca="1">IF(E2573="","",IF($C2573="","",VLOOKUP(FİLTRE!$C2573,'SKT LİSTESİ'!$F:$S,9,0)))</f>
        <v/>
      </c>
      <c r="I2573" s="132" t="str">
        <f ca="1">IFERROR(IF($C2573="","",VLOOKUP(FİLTRE!$C2573,'SKT LİSTESİ'!$F:$S,10,0)),"")</f>
        <v/>
      </c>
      <c r="J2573" s="133" t="str">
        <f ca="1">IFERROR(IF($C2573="","",VLOOKUP(FİLTRE!$C2573,'SKT LİSTESİ'!$F:$S,11,0)),"")</f>
        <v/>
      </c>
      <c r="K2573" s="134" t="str">
        <f ca="1">IFERROR(IF($C2573="","",VLOOKUP(FİLTRE!$C2573,'SKT LİSTESİ'!$F:$S,12,0)),"")</f>
        <v/>
      </c>
      <c r="L2573" s="134" t="str">
        <f ca="1">IFERROR(IF($C2573="","",VLOOKUP(FİLTRE!$C2573,'SKT LİSTESİ'!$F:$S,13,0)),"")</f>
        <v/>
      </c>
      <c r="M2573" s="135" t="str">
        <f ca="1">IFERROR(IF($C2573="","",VLOOKUP(FİLTRE!$C2573,'SKT LİSTESİ'!$F:$AJ,14,0)),"")</f>
        <v/>
      </c>
      <c r="N2573" s="31" t="str">
        <f ca="1">IFERROR(IF($C2573="","",VLOOKUP(FİLTRE!$C2573,'SKT LİSTESİ'!$F:$AJ,22,0)),"")</f>
        <v/>
      </c>
      <c r="O2573" s="136" t="str">
        <f ca="1">IFERROR(IF($C2573="","",VLOOKUP(FİLTRE!$C2573,'SKT LİSTESİ'!$F:$AJ,23,0)),"")</f>
        <v/>
      </c>
      <c r="P2573" s="31"/>
      <c r="Q2573" s="31"/>
      <c r="R2573" s="137" t="str">
        <f ca="1">(IFERROR(IF($C2573="","",VLOOKUP(FİLTRE!$C2573,'SKT LİSTESİ'!$F:$AJ,15,0)),""))</f>
        <v/>
      </c>
      <c r="S2573" s="138" t="str">
        <f ca="1">IFERROR(IF($C2573="","",VLOOKUP(FİLTRE!$C2573,'SKT LİSTESİ'!$F:$AJ,16,0)),"")</f>
        <v/>
      </c>
      <c r="AF2573" s="179" t="str">
        <f t="shared" ca="1" si="158"/>
        <v/>
      </c>
      <c r="AG2573" s="179">
        <f t="shared" ca="1" si="159"/>
        <v>0</v>
      </c>
      <c r="AH2573" s="179">
        <f t="shared" ca="1" si="160"/>
        <v>0</v>
      </c>
    </row>
    <row r="2574" spans="2:34" ht="15.75" x14ac:dyDescent="0.25">
      <c r="B2574">
        <f t="shared" ref="B2574:B2637" ca="1" si="161">IF($Y$2=1,(ROW()-12),"")</f>
        <v>2562</v>
      </c>
      <c r="C2574" t="str">
        <f ca="1">IFERROR(VLOOKUP(B2574,'SKT LİSTESİ'!F:F,1,0),"")</f>
        <v/>
      </c>
      <c r="E2574" s="128" t="str">
        <f ca="1">IFERROR(IF($C2574="","",VLOOKUP(FİLTRE!$C2574,'SKT LİSTESİ'!$F:$S,5,0)),"")</f>
        <v/>
      </c>
      <c r="F2574" s="129" t="str">
        <f ca="1">IFERROR(IF($C2574="","",VLOOKUP(FİLTRE!$C2574,'SKT LİSTESİ'!$F:$S,7,0)),"")</f>
        <v/>
      </c>
      <c r="G2574" s="130" t="str">
        <f ca="1">IFERROR(IF($C2574="","",VLOOKUP(FİLTRE!$C2574,'SKT LİSTESİ'!$F:$S,8,0)),"")</f>
        <v/>
      </c>
      <c r="H2574" s="131" t="str">
        <f ca="1">IF(E2574="","",IF($C2574="","",VLOOKUP(FİLTRE!$C2574,'SKT LİSTESİ'!$F:$S,9,0)))</f>
        <v/>
      </c>
      <c r="I2574" s="132" t="str">
        <f ca="1">IFERROR(IF($C2574="","",VLOOKUP(FİLTRE!$C2574,'SKT LİSTESİ'!$F:$S,10,0)),"")</f>
        <v/>
      </c>
      <c r="J2574" s="133" t="str">
        <f ca="1">IFERROR(IF($C2574="","",VLOOKUP(FİLTRE!$C2574,'SKT LİSTESİ'!$F:$S,11,0)),"")</f>
        <v/>
      </c>
      <c r="K2574" s="134" t="str">
        <f ca="1">IFERROR(IF($C2574="","",VLOOKUP(FİLTRE!$C2574,'SKT LİSTESİ'!$F:$S,12,0)),"")</f>
        <v/>
      </c>
      <c r="L2574" s="134" t="str">
        <f ca="1">IFERROR(IF($C2574="","",VLOOKUP(FİLTRE!$C2574,'SKT LİSTESİ'!$F:$S,13,0)),"")</f>
        <v/>
      </c>
      <c r="M2574" s="135" t="str">
        <f ca="1">IFERROR(IF($C2574="","",VLOOKUP(FİLTRE!$C2574,'SKT LİSTESİ'!$F:$AJ,14,0)),"")</f>
        <v/>
      </c>
      <c r="N2574" s="31" t="str">
        <f ca="1">IFERROR(IF($C2574="","",VLOOKUP(FİLTRE!$C2574,'SKT LİSTESİ'!$F:$AJ,22,0)),"")</f>
        <v/>
      </c>
      <c r="O2574" s="136" t="str">
        <f ca="1">IFERROR(IF($C2574="","",VLOOKUP(FİLTRE!$C2574,'SKT LİSTESİ'!$F:$AJ,23,0)),"")</f>
        <v/>
      </c>
      <c r="P2574" s="31"/>
      <c r="Q2574" s="31"/>
      <c r="R2574" s="137" t="str">
        <f ca="1">(IFERROR(IF($C2574="","",VLOOKUP(FİLTRE!$C2574,'SKT LİSTESİ'!$F:$AJ,15,0)),""))</f>
        <v/>
      </c>
      <c r="S2574" s="138" t="str">
        <f ca="1">IFERROR(IF($C2574="","",VLOOKUP(FİLTRE!$C2574,'SKT LİSTESİ'!$F:$AJ,16,0)),"")</f>
        <v/>
      </c>
      <c r="AF2574" s="179" t="str">
        <f t="shared" ref="AF2574:AF2637" ca="1" si="162">IF(E2574&lt;&gt;"SAYIM",K2574,
(IF(AND(E2574="SAYIM",R2574=0),0,(COUNTIFS(E:E,"SAYIM",F:F,F2574,R:R,"&gt;"&amp;0)))))</f>
        <v/>
      </c>
      <c r="AG2574" s="179">
        <f t="shared" ref="AG2574:AG2637" ca="1" si="163">IF(E2574="SAYIM",(IFERROR(R2574/AF2574,0)),0)</f>
        <v>0</v>
      </c>
      <c r="AH2574" s="179">
        <f t="shared" ref="AH2574:AH2637" ca="1" si="164">IF(E2574="SAYIM",(IFERROR(S2574/AF2574,0)),0)</f>
        <v>0</v>
      </c>
    </row>
    <row r="2575" spans="2:34" ht="15.75" x14ac:dyDescent="0.25">
      <c r="B2575">
        <f t="shared" ca="1" si="161"/>
        <v>2563</v>
      </c>
      <c r="C2575" t="str">
        <f ca="1">IFERROR(VLOOKUP(B2575,'SKT LİSTESİ'!F:F,1,0),"")</f>
        <v/>
      </c>
      <c r="E2575" s="128" t="str">
        <f ca="1">IFERROR(IF($C2575="","",VLOOKUP(FİLTRE!$C2575,'SKT LİSTESİ'!$F:$S,5,0)),"")</f>
        <v/>
      </c>
      <c r="F2575" s="129" t="str">
        <f ca="1">IFERROR(IF($C2575="","",VLOOKUP(FİLTRE!$C2575,'SKT LİSTESİ'!$F:$S,7,0)),"")</f>
        <v/>
      </c>
      <c r="G2575" s="130" t="str">
        <f ca="1">IFERROR(IF($C2575="","",VLOOKUP(FİLTRE!$C2575,'SKT LİSTESİ'!$F:$S,8,0)),"")</f>
        <v/>
      </c>
      <c r="H2575" s="131" t="str">
        <f ca="1">IF(E2575="","",IF($C2575="","",VLOOKUP(FİLTRE!$C2575,'SKT LİSTESİ'!$F:$S,9,0)))</f>
        <v/>
      </c>
      <c r="I2575" s="132" t="str">
        <f ca="1">IFERROR(IF($C2575="","",VLOOKUP(FİLTRE!$C2575,'SKT LİSTESİ'!$F:$S,10,0)),"")</f>
        <v/>
      </c>
      <c r="J2575" s="133" t="str">
        <f ca="1">IFERROR(IF($C2575="","",VLOOKUP(FİLTRE!$C2575,'SKT LİSTESİ'!$F:$S,11,0)),"")</f>
        <v/>
      </c>
      <c r="K2575" s="134" t="str">
        <f ca="1">IFERROR(IF($C2575="","",VLOOKUP(FİLTRE!$C2575,'SKT LİSTESİ'!$F:$S,12,0)),"")</f>
        <v/>
      </c>
      <c r="L2575" s="134" t="str">
        <f ca="1">IFERROR(IF($C2575="","",VLOOKUP(FİLTRE!$C2575,'SKT LİSTESİ'!$F:$S,13,0)),"")</f>
        <v/>
      </c>
      <c r="M2575" s="135" t="str">
        <f ca="1">IFERROR(IF($C2575="","",VLOOKUP(FİLTRE!$C2575,'SKT LİSTESİ'!$F:$AJ,14,0)),"")</f>
        <v/>
      </c>
      <c r="N2575" s="31" t="str">
        <f ca="1">IFERROR(IF($C2575="","",VLOOKUP(FİLTRE!$C2575,'SKT LİSTESİ'!$F:$AJ,22,0)),"")</f>
        <v/>
      </c>
      <c r="O2575" s="136" t="str">
        <f ca="1">IFERROR(IF($C2575="","",VLOOKUP(FİLTRE!$C2575,'SKT LİSTESİ'!$F:$AJ,23,0)),"")</f>
        <v/>
      </c>
      <c r="P2575" s="31"/>
      <c r="Q2575" s="31"/>
      <c r="R2575" s="137" t="str">
        <f ca="1">(IFERROR(IF($C2575="","",VLOOKUP(FİLTRE!$C2575,'SKT LİSTESİ'!$F:$AJ,15,0)),""))</f>
        <v/>
      </c>
      <c r="S2575" s="138" t="str">
        <f ca="1">IFERROR(IF($C2575="","",VLOOKUP(FİLTRE!$C2575,'SKT LİSTESİ'!$F:$AJ,16,0)),"")</f>
        <v/>
      </c>
      <c r="AF2575" s="179" t="str">
        <f t="shared" ca="1" si="162"/>
        <v/>
      </c>
      <c r="AG2575" s="179">
        <f t="shared" ca="1" si="163"/>
        <v>0</v>
      </c>
      <c r="AH2575" s="179">
        <f t="shared" ca="1" si="164"/>
        <v>0</v>
      </c>
    </row>
    <row r="2576" spans="2:34" ht="15.75" x14ac:dyDescent="0.25">
      <c r="B2576">
        <f t="shared" ca="1" si="161"/>
        <v>2564</v>
      </c>
      <c r="C2576" t="str">
        <f ca="1">IFERROR(VLOOKUP(B2576,'SKT LİSTESİ'!F:F,1,0),"")</f>
        <v/>
      </c>
      <c r="E2576" s="128" t="str">
        <f ca="1">IFERROR(IF($C2576="","",VLOOKUP(FİLTRE!$C2576,'SKT LİSTESİ'!$F:$S,5,0)),"")</f>
        <v/>
      </c>
      <c r="F2576" s="129" t="str">
        <f ca="1">IFERROR(IF($C2576="","",VLOOKUP(FİLTRE!$C2576,'SKT LİSTESİ'!$F:$S,7,0)),"")</f>
        <v/>
      </c>
      <c r="G2576" s="130" t="str">
        <f ca="1">IFERROR(IF($C2576="","",VLOOKUP(FİLTRE!$C2576,'SKT LİSTESİ'!$F:$S,8,0)),"")</f>
        <v/>
      </c>
      <c r="H2576" s="131" t="str">
        <f ca="1">IF(E2576="","",IF($C2576="","",VLOOKUP(FİLTRE!$C2576,'SKT LİSTESİ'!$F:$S,9,0)))</f>
        <v/>
      </c>
      <c r="I2576" s="132" t="str">
        <f ca="1">IFERROR(IF($C2576="","",VLOOKUP(FİLTRE!$C2576,'SKT LİSTESİ'!$F:$S,10,0)),"")</f>
        <v/>
      </c>
      <c r="J2576" s="133" t="str">
        <f ca="1">IFERROR(IF($C2576="","",VLOOKUP(FİLTRE!$C2576,'SKT LİSTESİ'!$F:$S,11,0)),"")</f>
        <v/>
      </c>
      <c r="K2576" s="134" t="str">
        <f ca="1">IFERROR(IF($C2576="","",VLOOKUP(FİLTRE!$C2576,'SKT LİSTESİ'!$F:$S,12,0)),"")</f>
        <v/>
      </c>
      <c r="L2576" s="134" t="str">
        <f ca="1">IFERROR(IF($C2576="","",VLOOKUP(FİLTRE!$C2576,'SKT LİSTESİ'!$F:$S,13,0)),"")</f>
        <v/>
      </c>
      <c r="M2576" s="135" t="str">
        <f ca="1">IFERROR(IF($C2576="","",VLOOKUP(FİLTRE!$C2576,'SKT LİSTESİ'!$F:$AJ,14,0)),"")</f>
        <v/>
      </c>
      <c r="N2576" s="31" t="str">
        <f ca="1">IFERROR(IF($C2576="","",VLOOKUP(FİLTRE!$C2576,'SKT LİSTESİ'!$F:$AJ,22,0)),"")</f>
        <v/>
      </c>
      <c r="O2576" s="136" t="str">
        <f ca="1">IFERROR(IF($C2576="","",VLOOKUP(FİLTRE!$C2576,'SKT LİSTESİ'!$F:$AJ,23,0)),"")</f>
        <v/>
      </c>
      <c r="P2576" s="31"/>
      <c r="Q2576" s="31"/>
      <c r="R2576" s="137" t="str">
        <f ca="1">(IFERROR(IF($C2576="","",VLOOKUP(FİLTRE!$C2576,'SKT LİSTESİ'!$F:$AJ,15,0)),""))</f>
        <v/>
      </c>
      <c r="S2576" s="138" t="str">
        <f ca="1">IFERROR(IF($C2576="","",VLOOKUP(FİLTRE!$C2576,'SKT LİSTESİ'!$F:$AJ,16,0)),"")</f>
        <v/>
      </c>
      <c r="AF2576" s="179" t="str">
        <f t="shared" ca="1" si="162"/>
        <v/>
      </c>
      <c r="AG2576" s="179">
        <f t="shared" ca="1" si="163"/>
        <v>0</v>
      </c>
      <c r="AH2576" s="179">
        <f t="shared" ca="1" si="164"/>
        <v>0</v>
      </c>
    </row>
    <row r="2577" spans="2:34" ht="15.75" x14ac:dyDescent="0.25">
      <c r="B2577">
        <f t="shared" ca="1" si="161"/>
        <v>2565</v>
      </c>
      <c r="C2577" t="str">
        <f ca="1">IFERROR(VLOOKUP(B2577,'SKT LİSTESİ'!F:F,1,0),"")</f>
        <v/>
      </c>
      <c r="E2577" s="128" t="str">
        <f ca="1">IFERROR(IF($C2577="","",VLOOKUP(FİLTRE!$C2577,'SKT LİSTESİ'!$F:$S,5,0)),"")</f>
        <v/>
      </c>
      <c r="F2577" s="129" t="str">
        <f ca="1">IFERROR(IF($C2577="","",VLOOKUP(FİLTRE!$C2577,'SKT LİSTESİ'!$F:$S,7,0)),"")</f>
        <v/>
      </c>
      <c r="G2577" s="130" t="str">
        <f ca="1">IFERROR(IF($C2577="","",VLOOKUP(FİLTRE!$C2577,'SKT LİSTESİ'!$F:$S,8,0)),"")</f>
        <v/>
      </c>
      <c r="H2577" s="131" t="str">
        <f ca="1">IF(E2577="","",IF($C2577="","",VLOOKUP(FİLTRE!$C2577,'SKT LİSTESİ'!$F:$S,9,0)))</f>
        <v/>
      </c>
      <c r="I2577" s="132" t="str">
        <f ca="1">IFERROR(IF($C2577="","",VLOOKUP(FİLTRE!$C2577,'SKT LİSTESİ'!$F:$S,10,0)),"")</f>
        <v/>
      </c>
      <c r="J2577" s="133" t="str">
        <f ca="1">IFERROR(IF($C2577="","",VLOOKUP(FİLTRE!$C2577,'SKT LİSTESİ'!$F:$S,11,0)),"")</f>
        <v/>
      </c>
      <c r="K2577" s="134" t="str">
        <f ca="1">IFERROR(IF($C2577="","",VLOOKUP(FİLTRE!$C2577,'SKT LİSTESİ'!$F:$S,12,0)),"")</f>
        <v/>
      </c>
      <c r="L2577" s="134" t="str">
        <f ca="1">IFERROR(IF($C2577="","",VLOOKUP(FİLTRE!$C2577,'SKT LİSTESİ'!$F:$S,13,0)),"")</f>
        <v/>
      </c>
      <c r="M2577" s="135" t="str">
        <f ca="1">IFERROR(IF($C2577="","",VLOOKUP(FİLTRE!$C2577,'SKT LİSTESİ'!$F:$AJ,14,0)),"")</f>
        <v/>
      </c>
      <c r="N2577" s="31" t="str">
        <f ca="1">IFERROR(IF($C2577="","",VLOOKUP(FİLTRE!$C2577,'SKT LİSTESİ'!$F:$AJ,22,0)),"")</f>
        <v/>
      </c>
      <c r="O2577" s="136" t="str">
        <f ca="1">IFERROR(IF($C2577="","",VLOOKUP(FİLTRE!$C2577,'SKT LİSTESİ'!$F:$AJ,23,0)),"")</f>
        <v/>
      </c>
      <c r="P2577" s="31"/>
      <c r="Q2577" s="31"/>
      <c r="R2577" s="137" t="str">
        <f ca="1">(IFERROR(IF($C2577="","",VLOOKUP(FİLTRE!$C2577,'SKT LİSTESİ'!$F:$AJ,15,0)),""))</f>
        <v/>
      </c>
      <c r="S2577" s="138" t="str">
        <f ca="1">IFERROR(IF($C2577="","",VLOOKUP(FİLTRE!$C2577,'SKT LİSTESİ'!$F:$AJ,16,0)),"")</f>
        <v/>
      </c>
      <c r="AF2577" s="179" t="str">
        <f t="shared" ca="1" si="162"/>
        <v/>
      </c>
      <c r="AG2577" s="179">
        <f t="shared" ca="1" si="163"/>
        <v>0</v>
      </c>
      <c r="AH2577" s="179">
        <f t="shared" ca="1" si="164"/>
        <v>0</v>
      </c>
    </row>
    <row r="2578" spans="2:34" ht="15.75" x14ac:dyDescent="0.25">
      <c r="B2578">
        <f t="shared" ca="1" si="161"/>
        <v>2566</v>
      </c>
      <c r="C2578" t="str">
        <f ca="1">IFERROR(VLOOKUP(B2578,'SKT LİSTESİ'!F:F,1,0),"")</f>
        <v/>
      </c>
      <c r="E2578" s="128" t="str">
        <f ca="1">IFERROR(IF($C2578="","",VLOOKUP(FİLTRE!$C2578,'SKT LİSTESİ'!$F:$S,5,0)),"")</f>
        <v/>
      </c>
      <c r="F2578" s="129" t="str">
        <f ca="1">IFERROR(IF($C2578="","",VLOOKUP(FİLTRE!$C2578,'SKT LİSTESİ'!$F:$S,7,0)),"")</f>
        <v/>
      </c>
      <c r="G2578" s="130" t="str">
        <f ca="1">IFERROR(IF($C2578="","",VLOOKUP(FİLTRE!$C2578,'SKT LİSTESİ'!$F:$S,8,0)),"")</f>
        <v/>
      </c>
      <c r="H2578" s="131" t="str">
        <f ca="1">IF(E2578="","",IF($C2578="","",VLOOKUP(FİLTRE!$C2578,'SKT LİSTESİ'!$F:$S,9,0)))</f>
        <v/>
      </c>
      <c r="I2578" s="132" t="str">
        <f ca="1">IFERROR(IF($C2578="","",VLOOKUP(FİLTRE!$C2578,'SKT LİSTESİ'!$F:$S,10,0)),"")</f>
        <v/>
      </c>
      <c r="J2578" s="133" t="str">
        <f ca="1">IFERROR(IF($C2578="","",VLOOKUP(FİLTRE!$C2578,'SKT LİSTESİ'!$F:$S,11,0)),"")</f>
        <v/>
      </c>
      <c r="K2578" s="134" t="str">
        <f ca="1">IFERROR(IF($C2578="","",VLOOKUP(FİLTRE!$C2578,'SKT LİSTESİ'!$F:$S,12,0)),"")</f>
        <v/>
      </c>
      <c r="L2578" s="134" t="str">
        <f ca="1">IFERROR(IF($C2578="","",VLOOKUP(FİLTRE!$C2578,'SKT LİSTESİ'!$F:$S,13,0)),"")</f>
        <v/>
      </c>
      <c r="M2578" s="135" t="str">
        <f ca="1">IFERROR(IF($C2578="","",VLOOKUP(FİLTRE!$C2578,'SKT LİSTESİ'!$F:$AJ,14,0)),"")</f>
        <v/>
      </c>
      <c r="N2578" s="31" t="str">
        <f ca="1">IFERROR(IF($C2578="","",VLOOKUP(FİLTRE!$C2578,'SKT LİSTESİ'!$F:$AJ,22,0)),"")</f>
        <v/>
      </c>
      <c r="O2578" s="136" t="str">
        <f ca="1">IFERROR(IF($C2578="","",VLOOKUP(FİLTRE!$C2578,'SKT LİSTESİ'!$F:$AJ,23,0)),"")</f>
        <v/>
      </c>
      <c r="P2578" s="31"/>
      <c r="Q2578" s="31"/>
      <c r="R2578" s="137" t="str">
        <f ca="1">(IFERROR(IF($C2578="","",VLOOKUP(FİLTRE!$C2578,'SKT LİSTESİ'!$F:$AJ,15,0)),""))</f>
        <v/>
      </c>
      <c r="S2578" s="138" t="str">
        <f ca="1">IFERROR(IF($C2578="","",VLOOKUP(FİLTRE!$C2578,'SKT LİSTESİ'!$F:$AJ,16,0)),"")</f>
        <v/>
      </c>
      <c r="AF2578" s="179" t="str">
        <f t="shared" ca="1" si="162"/>
        <v/>
      </c>
      <c r="AG2578" s="179">
        <f t="shared" ca="1" si="163"/>
        <v>0</v>
      </c>
      <c r="AH2578" s="179">
        <f t="shared" ca="1" si="164"/>
        <v>0</v>
      </c>
    </row>
    <row r="2579" spans="2:34" ht="15.75" x14ac:dyDescent="0.25">
      <c r="B2579">
        <f t="shared" ca="1" si="161"/>
        <v>2567</v>
      </c>
      <c r="C2579" t="str">
        <f ca="1">IFERROR(VLOOKUP(B2579,'SKT LİSTESİ'!F:F,1,0),"")</f>
        <v/>
      </c>
      <c r="E2579" s="128" t="str">
        <f ca="1">IFERROR(IF($C2579="","",VLOOKUP(FİLTRE!$C2579,'SKT LİSTESİ'!$F:$S,5,0)),"")</f>
        <v/>
      </c>
      <c r="F2579" s="129" t="str">
        <f ca="1">IFERROR(IF($C2579="","",VLOOKUP(FİLTRE!$C2579,'SKT LİSTESİ'!$F:$S,7,0)),"")</f>
        <v/>
      </c>
      <c r="G2579" s="130" t="str">
        <f ca="1">IFERROR(IF($C2579="","",VLOOKUP(FİLTRE!$C2579,'SKT LİSTESİ'!$F:$S,8,0)),"")</f>
        <v/>
      </c>
      <c r="H2579" s="131" t="str">
        <f ca="1">IF(E2579="","",IF($C2579="","",VLOOKUP(FİLTRE!$C2579,'SKT LİSTESİ'!$F:$S,9,0)))</f>
        <v/>
      </c>
      <c r="I2579" s="132" t="str">
        <f ca="1">IFERROR(IF($C2579="","",VLOOKUP(FİLTRE!$C2579,'SKT LİSTESİ'!$F:$S,10,0)),"")</f>
        <v/>
      </c>
      <c r="J2579" s="133" t="str">
        <f ca="1">IFERROR(IF($C2579="","",VLOOKUP(FİLTRE!$C2579,'SKT LİSTESİ'!$F:$S,11,0)),"")</f>
        <v/>
      </c>
      <c r="K2579" s="134" t="str">
        <f ca="1">IFERROR(IF($C2579="","",VLOOKUP(FİLTRE!$C2579,'SKT LİSTESİ'!$F:$S,12,0)),"")</f>
        <v/>
      </c>
      <c r="L2579" s="134" t="str">
        <f ca="1">IFERROR(IF($C2579="","",VLOOKUP(FİLTRE!$C2579,'SKT LİSTESİ'!$F:$S,13,0)),"")</f>
        <v/>
      </c>
      <c r="M2579" s="135" t="str">
        <f ca="1">IFERROR(IF($C2579="","",VLOOKUP(FİLTRE!$C2579,'SKT LİSTESİ'!$F:$AJ,14,0)),"")</f>
        <v/>
      </c>
      <c r="N2579" s="31" t="str">
        <f ca="1">IFERROR(IF($C2579="","",VLOOKUP(FİLTRE!$C2579,'SKT LİSTESİ'!$F:$AJ,22,0)),"")</f>
        <v/>
      </c>
      <c r="O2579" s="136" t="str">
        <f ca="1">IFERROR(IF($C2579="","",VLOOKUP(FİLTRE!$C2579,'SKT LİSTESİ'!$F:$AJ,23,0)),"")</f>
        <v/>
      </c>
      <c r="P2579" s="31"/>
      <c r="Q2579" s="31"/>
      <c r="R2579" s="137" t="str">
        <f ca="1">(IFERROR(IF($C2579="","",VLOOKUP(FİLTRE!$C2579,'SKT LİSTESİ'!$F:$AJ,15,0)),""))</f>
        <v/>
      </c>
      <c r="S2579" s="138" t="str">
        <f ca="1">IFERROR(IF($C2579="","",VLOOKUP(FİLTRE!$C2579,'SKT LİSTESİ'!$F:$AJ,16,0)),"")</f>
        <v/>
      </c>
      <c r="AF2579" s="179" t="str">
        <f t="shared" ca="1" si="162"/>
        <v/>
      </c>
      <c r="AG2579" s="179">
        <f t="shared" ca="1" si="163"/>
        <v>0</v>
      </c>
      <c r="AH2579" s="179">
        <f t="shared" ca="1" si="164"/>
        <v>0</v>
      </c>
    </row>
    <row r="2580" spans="2:34" ht="15.75" x14ac:dyDescent="0.25">
      <c r="B2580">
        <f t="shared" ca="1" si="161"/>
        <v>2568</v>
      </c>
      <c r="C2580" t="str">
        <f ca="1">IFERROR(VLOOKUP(B2580,'SKT LİSTESİ'!F:F,1,0),"")</f>
        <v/>
      </c>
      <c r="E2580" s="128" t="str">
        <f ca="1">IFERROR(IF($C2580="","",VLOOKUP(FİLTRE!$C2580,'SKT LİSTESİ'!$F:$S,5,0)),"")</f>
        <v/>
      </c>
      <c r="F2580" s="129" t="str">
        <f ca="1">IFERROR(IF($C2580="","",VLOOKUP(FİLTRE!$C2580,'SKT LİSTESİ'!$F:$S,7,0)),"")</f>
        <v/>
      </c>
      <c r="G2580" s="130" t="str">
        <f ca="1">IFERROR(IF($C2580="","",VLOOKUP(FİLTRE!$C2580,'SKT LİSTESİ'!$F:$S,8,0)),"")</f>
        <v/>
      </c>
      <c r="H2580" s="131" t="str">
        <f ca="1">IF(E2580="","",IF($C2580="","",VLOOKUP(FİLTRE!$C2580,'SKT LİSTESİ'!$F:$S,9,0)))</f>
        <v/>
      </c>
      <c r="I2580" s="132" t="str">
        <f ca="1">IFERROR(IF($C2580="","",VLOOKUP(FİLTRE!$C2580,'SKT LİSTESİ'!$F:$S,10,0)),"")</f>
        <v/>
      </c>
      <c r="J2580" s="133" t="str">
        <f ca="1">IFERROR(IF($C2580="","",VLOOKUP(FİLTRE!$C2580,'SKT LİSTESİ'!$F:$S,11,0)),"")</f>
        <v/>
      </c>
      <c r="K2580" s="134" t="str">
        <f ca="1">IFERROR(IF($C2580="","",VLOOKUP(FİLTRE!$C2580,'SKT LİSTESİ'!$F:$S,12,0)),"")</f>
        <v/>
      </c>
      <c r="L2580" s="134" t="str">
        <f ca="1">IFERROR(IF($C2580="","",VLOOKUP(FİLTRE!$C2580,'SKT LİSTESİ'!$F:$S,13,0)),"")</f>
        <v/>
      </c>
      <c r="M2580" s="135" t="str">
        <f ca="1">IFERROR(IF($C2580="","",VLOOKUP(FİLTRE!$C2580,'SKT LİSTESİ'!$F:$AJ,14,0)),"")</f>
        <v/>
      </c>
      <c r="N2580" s="31" t="str">
        <f ca="1">IFERROR(IF($C2580="","",VLOOKUP(FİLTRE!$C2580,'SKT LİSTESİ'!$F:$AJ,22,0)),"")</f>
        <v/>
      </c>
      <c r="O2580" s="136" t="str">
        <f ca="1">IFERROR(IF($C2580="","",VLOOKUP(FİLTRE!$C2580,'SKT LİSTESİ'!$F:$AJ,23,0)),"")</f>
        <v/>
      </c>
      <c r="P2580" s="31"/>
      <c r="Q2580" s="31"/>
      <c r="R2580" s="137" t="str">
        <f ca="1">(IFERROR(IF($C2580="","",VLOOKUP(FİLTRE!$C2580,'SKT LİSTESİ'!$F:$AJ,15,0)),""))</f>
        <v/>
      </c>
      <c r="S2580" s="138" t="str">
        <f ca="1">IFERROR(IF($C2580="","",VLOOKUP(FİLTRE!$C2580,'SKT LİSTESİ'!$F:$AJ,16,0)),"")</f>
        <v/>
      </c>
      <c r="AF2580" s="179" t="str">
        <f t="shared" ca="1" si="162"/>
        <v/>
      </c>
      <c r="AG2580" s="179">
        <f t="shared" ca="1" si="163"/>
        <v>0</v>
      </c>
      <c r="AH2580" s="179">
        <f t="shared" ca="1" si="164"/>
        <v>0</v>
      </c>
    </row>
    <row r="2581" spans="2:34" ht="15.75" x14ac:dyDescent="0.25">
      <c r="B2581">
        <f t="shared" ca="1" si="161"/>
        <v>2569</v>
      </c>
      <c r="C2581" t="str">
        <f ca="1">IFERROR(VLOOKUP(B2581,'SKT LİSTESİ'!F:F,1,0),"")</f>
        <v/>
      </c>
      <c r="E2581" s="128" t="str">
        <f ca="1">IFERROR(IF($C2581="","",VLOOKUP(FİLTRE!$C2581,'SKT LİSTESİ'!$F:$S,5,0)),"")</f>
        <v/>
      </c>
      <c r="F2581" s="129" t="str">
        <f ca="1">IFERROR(IF($C2581="","",VLOOKUP(FİLTRE!$C2581,'SKT LİSTESİ'!$F:$S,7,0)),"")</f>
        <v/>
      </c>
      <c r="G2581" s="130" t="str">
        <f ca="1">IFERROR(IF($C2581="","",VLOOKUP(FİLTRE!$C2581,'SKT LİSTESİ'!$F:$S,8,0)),"")</f>
        <v/>
      </c>
      <c r="H2581" s="131" t="str">
        <f ca="1">IF(E2581="","",IF($C2581="","",VLOOKUP(FİLTRE!$C2581,'SKT LİSTESİ'!$F:$S,9,0)))</f>
        <v/>
      </c>
      <c r="I2581" s="132" t="str">
        <f ca="1">IFERROR(IF($C2581="","",VLOOKUP(FİLTRE!$C2581,'SKT LİSTESİ'!$F:$S,10,0)),"")</f>
        <v/>
      </c>
      <c r="J2581" s="133" t="str">
        <f ca="1">IFERROR(IF($C2581="","",VLOOKUP(FİLTRE!$C2581,'SKT LİSTESİ'!$F:$S,11,0)),"")</f>
        <v/>
      </c>
      <c r="K2581" s="134" t="str">
        <f ca="1">IFERROR(IF($C2581="","",VLOOKUP(FİLTRE!$C2581,'SKT LİSTESİ'!$F:$S,12,0)),"")</f>
        <v/>
      </c>
      <c r="L2581" s="134" t="str">
        <f ca="1">IFERROR(IF($C2581="","",VLOOKUP(FİLTRE!$C2581,'SKT LİSTESİ'!$F:$S,13,0)),"")</f>
        <v/>
      </c>
      <c r="M2581" s="135" t="str">
        <f ca="1">IFERROR(IF($C2581="","",VLOOKUP(FİLTRE!$C2581,'SKT LİSTESİ'!$F:$AJ,14,0)),"")</f>
        <v/>
      </c>
      <c r="N2581" s="31" t="str">
        <f ca="1">IFERROR(IF($C2581="","",VLOOKUP(FİLTRE!$C2581,'SKT LİSTESİ'!$F:$AJ,22,0)),"")</f>
        <v/>
      </c>
      <c r="O2581" s="136" t="str">
        <f ca="1">IFERROR(IF($C2581="","",VLOOKUP(FİLTRE!$C2581,'SKT LİSTESİ'!$F:$AJ,23,0)),"")</f>
        <v/>
      </c>
      <c r="P2581" s="31"/>
      <c r="Q2581" s="31"/>
      <c r="R2581" s="137" t="str">
        <f ca="1">(IFERROR(IF($C2581="","",VLOOKUP(FİLTRE!$C2581,'SKT LİSTESİ'!$F:$AJ,15,0)),""))</f>
        <v/>
      </c>
      <c r="S2581" s="138" t="str">
        <f ca="1">IFERROR(IF($C2581="","",VLOOKUP(FİLTRE!$C2581,'SKT LİSTESİ'!$F:$AJ,16,0)),"")</f>
        <v/>
      </c>
      <c r="AF2581" s="179" t="str">
        <f t="shared" ca="1" si="162"/>
        <v/>
      </c>
      <c r="AG2581" s="179">
        <f t="shared" ca="1" si="163"/>
        <v>0</v>
      </c>
      <c r="AH2581" s="179">
        <f t="shared" ca="1" si="164"/>
        <v>0</v>
      </c>
    </row>
    <row r="2582" spans="2:34" ht="15.75" x14ac:dyDescent="0.25">
      <c r="B2582">
        <f t="shared" ca="1" si="161"/>
        <v>2570</v>
      </c>
      <c r="C2582" t="str">
        <f ca="1">IFERROR(VLOOKUP(B2582,'SKT LİSTESİ'!F:F,1,0),"")</f>
        <v/>
      </c>
      <c r="E2582" s="128" t="str">
        <f ca="1">IFERROR(IF($C2582="","",VLOOKUP(FİLTRE!$C2582,'SKT LİSTESİ'!$F:$S,5,0)),"")</f>
        <v/>
      </c>
      <c r="F2582" s="129" t="str">
        <f ca="1">IFERROR(IF($C2582="","",VLOOKUP(FİLTRE!$C2582,'SKT LİSTESİ'!$F:$S,7,0)),"")</f>
        <v/>
      </c>
      <c r="G2582" s="130" t="str">
        <f ca="1">IFERROR(IF($C2582="","",VLOOKUP(FİLTRE!$C2582,'SKT LİSTESİ'!$F:$S,8,0)),"")</f>
        <v/>
      </c>
      <c r="H2582" s="131" t="str">
        <f ca="1">IF(E2582="","",IF($C2582="","",VLOOKUP(FİLTRE!$C2582,'SKT LİSTESİ'!$F:$S,9,0)))</f>
        <v/>
      </c>
      <c r="I2582" s="132" t="str">
        <f ca="1">IFERROR(IF($C2582="","",VLOOKUP(FİLTRE!$C2582,'SKT LİSTESİ'!$F:$S,10,0)),"")</f>
        <v/>
      </c>
      <c r="J2582" s="133" t="str">
        <f ca="1">IFERROR(IF($C2582="","",VLOOKUP(FİLTRE!$C2582,'SKT LİSTESİ'!$F:$S,11,0)),"")</f>
        <v/>
      </c>
      <c r="K2582" s="134" t="str">
        <f ca="1">IFERROR(IF($C2582="","",VLOOKUP(FİLTRE!$C2582,'SKT LİSTESİ'!$F:$S,12,0)),"")</f>
        <v/>
      </c>
      <c r="L2582" s="134" t="str">
        <f ca="1">IFERROR(IF($C2582="","",VLOOKUP(FİLTRE!$C2582,'SKT LİSTESİ'!$F:$S,13,0)),"")</f>
        <v/>
      </c>
      <c r="M2582" s="135" t="str">
        <f ca="1">IFERROR(IF($C2582="","",VLOOKUP(FİLTRE!$C2582,'SKT LİSTESİ'!$F:$AJ,14,0)),"")</f>
        <v/>
      </c>
      <c r="N2582" s="31" t="str">
        <f ca="1">IFERROR(IF($C2582="","",VLOOKUP(FİLTRE!$C2582,'SKT LİSTESİ'!$F:$AJ,22,0)),"")</f>
        <v/>
      </c>
      <c r="O2582" s="136" t="str">
        <f ca="1">IFERROR(IF($C2582="","",VLOOKUP(FİLTRE!$C2582,'SKT LİSTESİ'!$F:$AJ,23,0)),"")</f>
        <v/>
      </c>
      <c r="P2582" s="31"/>
      <c r="Q2582" s="31"/>
      <c r="R2582" s="137" t="str">
        <f ca="1">(IFERROR(IF($C2582="","",VLOOKUP(FİLTRE!$C2582,'SKT LİSTESİ'!$F:$AJ,15,0)),""))</f>
        <v/>
      </c>
      <c r="S2582" s="138" t="str">
        <f ca="1">IFERROR(IF($C2582="","",VLOOKUP(FİLTRE!$C2582,'SKT LİSTESİ'!$F:$AJ,16,0)),"")</f>
        <v/>
      </c>
      <c r="AF2582" s="179" t="str">
        <f t="shared" ca="1" si="162"/>
        <v/>
      </c>
      <c r="AG2582" s="179">
        <f t="shared" ca="1" si="163"/>
        <v>0</v>
      </c>
      <c r="AH2582" s="179">
        <f t="shared" ca="1" si="164"/>
        <v>0</v>
      </c>
    </row>
    <row r="2583" spans="2:34" ht="15.75" x14ac:dyDescent="0.25">
      <c r="B2583">
        <f t="shared" ca="1" si="161"/>
        <v>2571</v>
      </c>
      <c r="C2583" t="str">
        <f ca="1">IFERROR(VLOOKUP(B2583,'SKT LİSTESİ'!F:F,1,0),"")</f>
        <v/>
      </c>
      <c r="E2583" s="128" t="str">
        <f ca="1">IFERROR(IF($C2583="","",VLOOKUP(FİLTRE!$C2583,'SKT LİSTESİ'!$F:$S,5,0)),"")</f>
        <v/>
      </c>
      <c r="F2583" s="129" t="str">
        <f ca="1">IFERROR(IF($C2583="","",VLOOKUP(FİLTRE!$C2583,'SKT LİSTESİ'!$F:$S,7,0)),"")</f>
        <v/>
      </c>
      <c r="G2583" s="130" t="str">
        <f ca="1">IFERROR(IF($C2583="","",VLOOKUP(FİLTRE!$C2583,'SKT LİSTESİ'!$F:$S,8,0)),"")</f>
        <v/>
      </c>
      <c r="H2583" s="131" t="str">
        <f ca="1">IF(E2583="","",IF($C2583="","",VLOOKUP(FİLTRE!$C2583,'SKT LİSTESİ'!$F:$S,9,0)))</f>
        <v/>
      </c>
      <c r="I2583" s="132" t="str">
        <f ca="1">IFERROR(IF($C2583="","",VLOOKUP(FİLTRE!$C2583,'SKT LİSTESİ'!$F:$S,10,0)),"")</f>
        <v/>
      </c>
      <c r="J2583" s="133" t="str">
        <f ca="1">IFERROR(IF($C2583="","",VLOOKUP(FİLTRE!$C2583,'SKT LİSTESİ'!$F:$S,11,0)),"")</f>
        <v/>
      </c>
      <c r="K2583" s="134" t="str">
        <f ca="1">IFERROR(IF($C2583="","",VLOOKUP(FİLTRE!$C2583,'SKT LİSTESİ'!$F:$S,12,0)),"")</f>
        <v/>
      </c>
      <c r="L2583" s="134" t="str">
        <f ca="1">IFERROR(IF($C2583="","",VLOOKUP(FİLTRE!$C2583,'SKT LİSTESİ'!$F:$S,13,0)),"")</f>
        <v/>
      </c>
      <c r="M2583" s="135" t="str">
        <f ca="1">IFERROR(IF($C2583="","",VLOOKUP(FİLTRE!$C2583,'SKT LİSTESİ'!$F:$AJ,14,0)),"")</f>
        <v/>
      </c>
      <c r="N2583" s="31" t="str">
        <f ca="1">IFERROR(IF($C2583="","",VLOOKUP(FİLTRE!$C2583,'SKT LİSTESİ'!$F:$AJ,22,0)),"")</f>
        <v/>
      </c>
      <c r="O2583" s="136" t="str">
        <f ca="1">IFERROR(IF($C2583="","",VLOOKUP(FİLTRE!$C2583,'SKT LİSTESİ'!$F:$AJ,23,0)),"")</f>
        <v/>
      </c>
      <c r="P2583" s="31"/>
      <c r="Q2583" s="31"/>
      <c r="R2583" s="137" t="str">
        <f ca="1">(IFERROR(IF($C2583="","",VLOOKUP(FİLTRE!$C2583,'SKT LİSTESİ'!$F:$AJ,15,0)),""))</f>
        <v/>
      </c>
      <c r="S2583" s="138" t="str">
        <f ca="1">IFERROR(IF($C2583="","",VLOOKUP(FİLTRE!$C2583,'SKT LİSTESİ'!$F:$AJ,16,0)),"")</f>
        <v/>
      </c>
      <c r="AF2583" s="179" t="str">
        <f t="shared" ca="1" si="162"/>
        <v/>
      </c>
      <c r="AG2583" s="179">
        <f t="shared" ca="1" si="163"/>
        <v>0</v>
      </c>
      <c r="AH2583" s="179">
        <f t="shared" ca="1" si="164"/>
        <v>0</v>
      </c>
    </row>
    <row r="2584" spans="2:34" ht="15.75" x14ac:dyDescent="0.25">
      <c r="B2584">
        <f t="shared" ca="1" si="161"/>
        <v>2572</v>
      </c>
      <c r="C2584" t="str">
        <f ca="1">IFERROR(VLOOKUP(B2584,'SKT LİSTESİ'!F:F,1,0),"")</f>
        <v/>
      </c>
      <c r="E2584" s="128" t="str">
        <f ca="1">IFERROR(IF($C2584="","",VLOOKUP(FİLTRE!$C2584,'SKT LİSTESİ'!$F:$S,5,0)),"")</f>
        <v/>
      </c>
      <c r="F2584" s="129" t="str">
        <f ca="1">IFERROR(IF($C2584="","",VLOOKUP(FİLTRE!$C2584,'SKT LİSTESİ'!$F:$S,7,0)),"")</f>
        <v/>
      </c>
      <c r="G2584" s="130" t="str">
        <f ca="1">IFERROR(IF($C2584="","",VLOOKUP(FİLTRE!$C2584,'SKT LİSTESİ'!$F:$S,8,0)),"")</f>
        <v/>
      </c>
      <c r="H2584" s="131" t="str">
        <f ca="1">IF(E2584="","",IF($C2584="","",VLOOKUP(FİLTRE!$C2584,'SKT LİSTESİ'!$F:$S,9,0)))</f>
        <v/>
      </c>
      <c r="I2584" s="132" t="str">
        <f ca="1">IFERROR(IF($C2584="","",VLOOKUP(FİLTRE!$C2584,'SKT LİSTESİ'!$F:$S,10,0)),"")</f>
        <v/>
      </c>
      <c r="J2584" s="133" t="str">
        <f ca="1">IFERROR(IF($C2584="","",VLOOKUP(FİLTRE!$C2584,'SKT LİSTESİ'!$F:$S,11,0)),"")</f>
        <v/>
      </c>
      <c r="K2584" s="134" t="str">
        <f ca="1">IFERROR(IF($C2584="","",VLOOKUP(FİLTRE!$C2584,'SKT LİSTESİ'!$F:$S,12,0)),"")</f>
        <v/>
      </c>
      <c r="L2584" s="134" t="str">
        <f ca="1">IFERROR(IF($C2584="","",VLOOKUP(FİLTRE!$C2584,'SKT LİSTESİ'!$F:$S,13,0)),"")</f>
        <v/>
      </c>
      <c r="M2584" s="135" t="str">
        <f ca="1">IFERROR(IF($C2584="","",VLOOKUP(FİLTRE!$C2584,'SKT LİSTESİ'!$F:$AJ,14,0)),"")</f>
        <v/>
      </c>
      <c r="N2584" s="31" t="str">
        <f ca="1">IFERROR(IF($C2584="","",VLOOKUP(FİLTRE!$C2584,'SKT LİSTESİ'!$F:$AJ,22,0)),"")</f>
        <v/>
      </c>
      <c r="O2584" s="136" t="str">
        <f ca="1">IFERROR(IF($C2584="","",VLOOKUP(FİLTRE!$C2584,'SKT LİSTESİ'!$F:$AJ,23,0)),"")</f>
        <v/>
      </c>
      <c r="P2584" s="31"/>
      <c r="Q2584" s="31"/>
      <c r="R2584" s="137" t="str">
        <f ca="1">(IFERROR(IF($C2584="","",VLOOKUP(FİLTRE!$C2584,'SKT LİSTESİ'!$F:$AJ,15,0)),""))</f>
        <v/>
      </c>
      <c r="S2584" s="138" t="str">
        <f ca="1">IFERROR(IF($C2584="","",VLOOKUP(FİLTRE!$C2584,'SKT LİSTESİ'!$F:$AJ,16,0)),"")</f>
        <v/>
      </c>
      <c r="AF2584" s="179" t="str">
        <f t="shared" ca="1" si="162"/>
        <v/>
      </c>
      <c r="AG2584" s="179">
        <f t="shared" ca="1" si="163"/>
        <v>0</v>
      </c>
      <c r="AH2584" s="179">
        <f t="shared" ca="1" si="164"/>
        <v>0</v>
      </c>
    </row>
    <row r="2585" spans="2:34" ht="15.75" x14ac:dyDescent="0.25">
      <c r="B2585">
        <f t="shared" ca="1" si="161"/>
        <v>2573</v>
      </c>
      <c r="C2585" t="str">
        <f ca="1">IFERROR(VLOOKUP(B2585,'SKT LİSTESİ'!F:F,1,0),"")</f>
        <v/>
      </c>
      <c r="E2585" s="128" t="str">
        <f ca="1">IFERROR(IF($C2585="","",VLOOKUP(FİLTRE!$C2585,'SKT LİSTESİ'!$F:$S,5,0)),"")</f>
        <v/>
      </c>
      <c r="F2585" s="129" t="str">
        <f ca="1">IFERROR(IF($C2585="","",VLOOKUP(FİLTRE!$C2585,'SKT LİSTESİ'!$F:$S,7,0)),"")</f>
        <v/>
      </c>
      <c r="G2585" s="130" t="str">
        <f ca="1">IFERROR(IF($C2585="","",VLOOKUP(FİLTRE!$C2585,'SKT LİSTESİ'!$F:$S,8,0)),"")</f>
        <v/>
      </c>
      <c r="H2585" s="131" t="str">
        <f ca="1">IF(E2585="","",IF($C2585="","",VLOOKUP(FİLTRE!$C2585,'SKT LİSTESİ'!$F:$S,9,0)))</f>
        <v/>
      </c>
      <c r="I2585" s="132" t="str">
        <f ca="1">IFERROR(IF($C2585="","",VLOOKUP(FİLTRE!$C2585,'SKT LİSTESİ'!$F:$S,10,0)),"")</f>
        <v/>
      </c>
      <c r="J2585" s="133" t="str">
        <f ca="1">IFERROR(IF($C2585="","",VLOOKUP(FİLTRE!$C2585,'SKT LİSTESİ'!$F:$S,11,0)),"")</f>
        <v/>
      </c>
      <c r="K2585" s="134" t="str">
        <f ca="1">IFERROR(IF($C2585="","",VLOOKUP(FİLTRE!$C2585,'SKT LİSTESİ'!$F:$S,12,0)),"")</f>
        <v/>
      </c>
      <c r="L2585" s="134" t="str">
        <f ca="1">IFERROR(IF($C2585="","",VLOOKUP(FİLTRE!$C2585,'SKT LİSTESİ'!$F:$S,13,0)),"")</f>
        <v/>
      </c>
      <c r="M2585" s="135" t="str">
        <f ca="1">IFERROR(IF($C2585="","",VLOOKUP(FİLTRE!$C2585,'SKT LİSTESİ'!$F:$AJ,14,0)),"")</f>
        <v/>
      </c>
      <c r="N2585" s="31" t="str">
        <f ca="1">IFERROR(IF($C2585="","",VLOOKUP(FİLTRE!$C2585,'SKT LİSTESİ'!$F:$AJ,22,0)),"")</f>
        <v/>
      </c>
      <c r="O2585" s="136" t="str">
        <f ca="1">IFERROR(IF($C2585="","",VLOOKUP(FİLTRE!$C2585,'SKT LİSTESİ'!$F:$AJ,23,0)),"")</f>
        <v/>
      </c>
      <c r="P2585" s="31"/>
      <c r="Q2585" s="31"/>
      <c r="R2585" s="137" t="str">
        <f ca="1">(IFERROR(IF($C2585="","",VLOOKUP(FİLTRE!$C2585,'SKT LİSTESİ'!$F:$AJ,15,0)),""))</f>
        <v/>
      </c>
      <c r="S2585" s="138" t="str">
        <f ca="1">IFERROR(IF($C2585="","",VLOOKUP(FİLTRE!$C2585,'SKT LİSTESİ'!$F:$AJ,16,0)),"")</f>
        <v/>
      </c>
      <c r="AF2585" s="179" t="str">
        <f t="shared" ca="1" si="162"/>
        <v/>
      </c>
      <c r="AG2585" s="179">
        <f t="shared" ca="1" si="163"/>
        <v>0</v>
      </c>
      <c r="AH2585" s="179">
        <f t="shared" ca="1" si="164"/>
        <v>0</v>
      </c>
    </row>
    <row r="2586" spans="2:34" ht="15.75" x14ac:dyDescent="0.25">
      <c r="B2586">
        <f t="shared" ca="1" si="161"/>
        <v>2574</v>
      </c>
      <c r="C2586" t="str">
        <f ca="1">IFERROR(VLOOKUP(B2586,'SKT LİSTESİ'!F:F,1,0),"")</f>
        <v/>
      </c>
      <c r="E2586" s="128" t="str">
        <f ca="1">IFERROR(IF($C2586="","",VLOOKUP(FİLTRE!$C2586,'SKT LİSTESİ'!$F:$S,5,0)),"")</f>
        <v/>
      </c>
      <c r="F2586" s="129" t="str">
        <f ca="1">IFERROR(IF($C2586="","",VLOOKUP(FİLTRE!$C2586,'SKT LİSTESİ'!$F:$S,7,0)),"")</f>
        <v/>
      </c>
      <c r="G2586" s="130" t="str">
        <f ca="1">IFERROR(IF($C2586="","",VLOOKUP(FİLTRE!$C2586,'SKT LİSTESİ'!$F:$S,8,0)),"")</f>
        <v/>
      </c>
      <c r="H2586" s="131" t="str">
        <f ca="1">IF(E2586="","",IF($C2586="","",VLOOKUP(FİLTRE!$C2586,'SKT LİSTESİ'!$F:$S,9,0)))</f>
        <v/>
      </c>
      <c r="I2586" s="132" t="str">
        <f ca="1">IFERROR(IF($C2586="","",VLOOKUP(FİLTRE!$C2586,'SKT LİSTESİ'!$F:$S,10,0)),"")</f>
        <v/>
      </c>
      <c r="J2586" s="133" t="str">
        <f ca="1">IFERROR(IF($C2586="","",VLOOKUP(FİLTRE!$C2586,'SKT LİSTESİ'!$F:$S,11,0)),"")</f>
        <v/>
      </c>
      <c r="K2586" s="134" t="str">
        <f ca="1">IFERROR(IF($C2586="","",VLOOKUP(FİLTRE!$C2586,'SKT LİSTESİ'!$F:$S,12,0)),"")</f>
        <v/>
      </c>
      <c r="L2586" s="134" t="str">
        <f ca="1">IFERROR(IF($C2586="","",VLOOKUP(FİLTRE!$C2586,'SKT LİSTESİ'!$F:$S,13,0)),"")</f>
        <v/>
      </c>
      <c r="M2586" s="135" t="str">
        <f ca="1">IFERROR(IF($C2586="","",VLOOKUP(FİLTRE!$C2586,'SKT LİSTESİ'!$F:$AJ,14,0)),"")</f>
        <v/>
      </c>
      <c r="N2586" s="31" t="str">
        <f ca="1">IFERROR(IF($C2586="","",VLOOKUP(FİLTRE!$C2586,'SKT LİSTESİ'!$F:$AJ,22,0)),"")</f>
        <v/>
      </c>
      <c r="O2586" s="136" t="str">
        <f ca="1">IFERROR(IF($C2586="","",VLOOKUP(FİLTRE!$C2586,'SKT LİSTESİ'!$F:$AJ,23,0)),"")</f>
        <v/>
      </c>
      <c r="P2586" s="31"/>
      <c r="Q2586" s="31"/>
      <c r="R2586" s="137" t="str">
        <f ca="1">(IFERROR(IF($C2586="","",VLOOKUP(FİLTRE!$C2586,'SKT LİSTESİ'!$F:$AJ,15,0)),""))</f>
        <v/>
      </c>
      <c r="S2586" s="138" t="str">
        <f ca="1">IFERROR(IF($C2586="","",VLOOKUP(FİLTRE!$C2586,'SKT LİSTESİ'!$F:$AJ,16,0)),"")</f>
        <v/>
      </c>
      <c r="AF2586" s="179" t="str">
        <f t="shared" ca="1" si="162"/>
        <v/>
      </c>
      <c r="AG2586" s="179">
        <f t="shared" ca="1" si="163"/>
        <v>0</v>
      </c>
      <c r="AH2586" s="179">
        <f t="shared" ca="1" si="164"/>
        <v>0</v>
      </c>
    </row>
    <row r="2587" spans="2:34" ht="15.75" x14ac:dyDescent="0.25">
      <c r="B2587">
        <f t="shared" ca="1" si="161"/>
        <v>2575</v>
      </c>
      <c r="C2587" t="str">
        <f ca="1">IFERROR(VLOOKUP(B2587,'SKT LİSTESİ'!F:F,1,0),"")</f>
        <v/>
      </c>
      <c r="E2587" s="128" t="str">
        <f ca="1">IFERROR(IF($C2587="","",VLOOKUP(FİLTRE!$C2587,'SKT LİSTESİ'!$F:$S,5,0)),"")</f>
        <v/>
      </c>
      <c r="F2587" s="129" t="str">
        <f ca="1">IFERROR(IF($C2587="","",VLOOKUP(FİLTRE!$C2587,'SKT LİSTESİ'!$F:$S,7,0)),"")</f>
        <v/>
      </c>
      <c r="G2587" s="130" t="str">
        <f ca="1">IFERROR(IF($C2587="","",VLOOKUP(FİLTRE!$C2587,'SKT LİSTESİ'!$F:$S,8,0)),"")</f>
        <v/>
      </c>
      <c r="H2587" s="131" t="str">
        <f ca="1">IF(E2587="","",IF($C2587="","",VLOOKUP(FİLTRE!$C2587,'SKT LİSTESİ'!$F:$S,9,0)))</f>
        <v/>
      </c>
      <c r="I2587" s="132" t="str">
        <f ca="1">IFERROR(IF($C2587="","",VLOOKUP(FİLTRE!$C2587,'SKT LİSTESİ'!$F:$S,10,0)),"")</f>
        <v/>
      </c>
      <c r="J2587" s="133" t="str">
        <f ca="1">IFERROR(IF($C2587="","",VLOOKUP(FİLTRE!$C2587,'SKT LİSTESİ'!$F:$S,11,0)),"")</f>
        <v/>
      </c>
      <c r="K2587" s="134" t="str">
        <f ca="1">IFERROR(IF($C2587="","",VLOOKUP(FİLTRE!$C2587,'SKT LİSTESİ'!$F:$S,12,0)),"")</f>
        <v/>
      </c>
      <c r="L2587" s="134" t="str">
        <f ca="1">IFERROR(IF($C2587="","",VLOOKUP(FİLTRE!$C2587,'SKT LİSTESİ'!$F:$S,13,0)),"")</f>
        <v/>
      </c>
      <c r="M2587" s="135" t="str">
        <f ca="1">IFERROR(IF($C2587="","",VLOOKUP(FİLTRE!$C2587,'SKT LİSTESİ'!$F:$AJ,14,0)),"")</f>
        <v/>
      </c>
      <c r="N2587" s="31" t="str">
        <f ca="1">IFERROR(IF($C2587="","",VLOOKUP(FİLTRE!$C2587,'SKT LİSTESİ'!$F:$AJ,22,0)),"")</f>
        <v/>
      </c>
      <c r="O2587" s="136" t="str">
        <f ca="1">IFERROR(IF($C2587="","",VLOOKUP(FİLTRE!$C2587,'SKT LİSTESİ'!$F:$AJ,23,0)),"")</f>
        <v/>
      </c>
      <c r="P2587" s="31"/>
      <c r="Q2587" s="31"/>
      <c r="R2587" s="137" t="str">
        <f ca="1">(IFERROR(IF($C2587="","",VLOOKUP(FİLTRE!$C2587,'SKT LİSTESİ'!$F:$AJ,15,0)),""))</f>
        <v/>
      </c>
      <c r="S2587" s="138" t="str">
        <f ca="1">IFERROR(IF($C2587="","",VLOOKUP(FİLTRE!$C2587,'SKT LİSTESİ'!$F:$AJ,16,0)),"")</f>
        <v/>
      </c>
      <c r="AF2587" s="179" t="str">
        <f t="shared" ca="1" si="162"/>
        <v/>
      </c>
      <c r="AG2587" s="179">
        <f t="shared" ca="1" si="163"/>
        <v>0</v>
      </c>
      <c r="AH2587" s="179">
        <f t="shared" ca="1" si="164"/>
        <v>0</v>
      </c>
    </row>
    <row r="2588" spans="2:34" ht="15.75" x14ac:dyDescent="0.25">
      <c r="B2588">
        <f t="shared" ca="1" si="161"/>
        <v>2576</v>
      </c>
      <c r="C2588" t="str">
        <f ca="1">IFERROR(VLOOKUP(B2588,'SKT LİSTESİ'!F:F,1,0),"")</f>
        <v/>
      </c>
      <c r="E2588" s="128" t="str">
        <f ca="1">IFERROR(IF($C2588="","",VLOOKUP(FİLTRE!$C2588,'SKT LİSTESİ'!$F:$S,5,0)),"")</f>
        <v/>
      </c>
      <c r="F2588" s="129" t="str">
        <f ca="1">IFERROR(IF($C2588="","",VLOOKUP(FİLTRE!$C2588,'SKT LİSTESİ'!$F:$S,7,0)),"")</f>
        <v/>
      </c>
      <c r="G2588" s="130" t="str">
        <f ca="1">IFERROR(IF($C2588="","",VLOOKUP(FİLTRE!$C2588,'SKT LİSTESİ'!$F:$S,8,0)),"")</f>
        <v/>
      </c>
      <c r="H2588" s="131" t="str">
        <f ca="1">IF(E2588="","",IF($C2588="","",VLOOKUP(FİLTRE!$C2588,'SKT LİSTESİ'!$F:$S,9,0)))</f>
        <v/>
      </c>
      <c r="I2588" s="132" t="str">
        <f ca="1">IFERROR(IF($C2588="","",VLOOKUP(FİLTRE!$C2588,'SKT LİSTESİ'!$F:$S,10,0)),"")</f>
        <v/>
      </c>
      <c r="J2588" s="133" t="str">
        <f ca="1">IFERROR(IF($C2588="","",VLOOKUP(FİLTRE!$C2588,'SKT LİSTESİ'!$F:$S,11,0)),"")</f>
        <v/>
      </c>
      <c r="K2588" s="134" t="str">
        <f ca="1">IFERROR(IF($C2588="","",VLOOKUP(FİLTRE!$C2588,'SKT LİSTESİ'!$F:$S,12,0)),"")</f>
        <v/>
      </c>
      <c r="L2588" s="134" t="str">
        <f ca="1">IFERROR(IF($C2588="","",VLOOKUP(FİLTRE!$C2588,'SKT LİSTESİ'!$F:$S,13,0)),"")</f>
        <v/>
      </c>
      <c r="M2588" s="135" t="str">
        <f ca="1">IFERROR(IF($C2588="","",VLOOKUP(FİLTRE!$C2588,'SKT LİSTESİ'!$F:$AJ,14,0)),"")</f>
        <v/>
      </c>
      <c r="N2588" s="31" t="str">
        <f ca="1">IFERROR(IF($C2588="","",VLOOKUP(FİLTRE!$C2588,'SKT LİSTESİ'!$F:$AJ,22,0)),"")</f>
        <v/>
      </c>
      <c r="O2588" s="136" t="str">
        <f ca="1">IFERROR(IF($C2588="","",VLOOKUP(FİLTRE!$C2588,'SKT LİSTESİ'!$F:$AJ,23,0)),"")</f>
        <v/>
      </c>
      <c r="P2588" s="31"/>
      <c r="Q2588" s="31"/>
      <c r="R2588" s="137" t="str">
        <f ca="1">(IFERROR(IF($C2588="","",VLOOKUP(FİLTRE!$C2588,'SKT LİSTESİ'!$F:$AJ,15,0)),""))</f>
        <v/>
      </c>
      <c r="S2588" s="138" t="str">
        <f ca="1">IFERROR(IF($C2588="","",VLOOKUP(FİLTRE!$C2588,'SKT LİSTESİ'!$F:$AJ,16,0)),"")</f>
        <v/>
      </c>
      <c r="AF2588" s="179" t="str">
        <f t="shared" ca="1" si="162"/>
        <v/>
      </c>
      <c r="AG2588" s="179">
        <f t="shared" ca="1" si="163"/>
        <v>0</v>
      </c>
      <c r="AH2588" s="179">
        <f t="shared" ca="1" si="164"/>
        <v>0</v>
      </c>
    </row>
    <row r="2589" spans="2:34" ht="15.75" x14ac:dyDescent="0.25">
      <c r="B2589">
        <f t="shared" ca="1" si="161"/>
        <v>2577</v>
      </c>
      <c r="C2589" t="str">
        <f ca="1">IFERROR(VLOOKUP(B2589,'SKT LİSTESİ'!F:F,1,0),"")</f>
        <v/>
      </c>
      <c r="E2589" s="128" t="str">
        <f ca="1">IFERROR(IF($C2589="","",VLOOKUP(FİLTRE!$C2589,'SKT LİSTESİ'!$F:$S,5,0)),"")</f>
        <v/>
      </c>
      <c r="F2589" s="129" t="str">
        <f ca="1">IFERROR(IF($C2589="","",VLOOKUP(FİLTRE!$C2589,'SKT LİSTESİ'!$F:$S,7,0)),"")</f>
        <v/>
      </c>
      <c r="G2589" s="130" t="str">
        <f ca="1">IFERROR(IF($C2589="","",VLOOKUP(FİLTRE!$C2589,'SKT LİSTESİ'!$F:$S,8,0)),"")</f>
        <v/>
      </c>
      <c r="H2589" s="131" t="str">
        <f ca="1">IF(E2589="","",IF($C2589="","",VLOOKUP(FİLTRE!$C2589,'SKT LİSTESİ'!$F:$S,9,0)))</f>
        <v/>
      </c>
      <c r="I2589" s="132" t="str">
        <f ca="1">IFERROR(IF($C2589="","",VLOOKUP(FİLTRE!$C2589,'SKT LİSTESİ'!$F:$S,10,0)),"")</f>
        <v/>
      </c>
      <c r="J2589" s="133" t="str">
        <f ca="1">IFERROR(IF($C2589="","",VLOOKUP(FİLTRE!$C2589,'SKT LİSTESİ'!$F:$S,11,0)),"")</f>
        <v/>
      </c>
      <c r="K2589" s="134" t="str">
        <f ca="1">IFERROR(IF($C2589="","",VLOOKUP(FİLTRE!$C2589,'SKT LİSTESİ'!$F:$S,12,0)),"")</f>
        <v/>
      </c>
      <c r="L2589" s="134" t="str">
        <f ca="1">IFERROR(IF($C2589="","",VLOOKUP(FİLTRE!$C2589,'SKT LİSTESİ'!$F:$S,13,0)),"")</f>
        <v/>
      </c>
      <c r="M2589" s="135" t="str">
        <f ca="1">IFERROR(IF($C2589="","",VLOOKUP(FİLTRE!$C2589,'SKT LİSTESİ'!$F:$AJ,14,0)),"")</f>
        <v/>
      </c>
      <c r="N2589" s="31" t="str">
        <f ca="1">IFERROR(IF($C2589="","",VLOOKUP(FİLTRE!$C2589,'SKT LİSTESİ'!$F:$AJ,22,0)),"")</f>
        <v/>
      </c>
      <c r="O2589" s="136" t="str">
        <f ca="1">IFERROR(IF($C2589="","",VLOOKUP(FİLTRE!$C2589,'SKT LİSTESİ'!$F:$AJ,23,0)),"")</f>
        <v/>
      </c>
      <c r="P2589" s="31"/>
      <c r="Q2589" s="31"/>
      <c r="R2589" s="137" t="str">
        <f ca="1">(IFERROR(IF($C2589="","",VLOOKUP(FİLTRE!$C2589,'SKT LİSTESİ'!$F:$AJ,15,0)),""))</f>
        <v/>
      </c>
      <c r="S2589" s="138" t="str">
        <f ca="1">IFERROR(IF($C2589="","",VLOOKUP(FİLTRE!$C2589,'SKT LİSTESİ'!$F:$AJ,16,0)),"")</f>
        <v/>
      </c>
      <c r="AF2589" s="179" t="str">
        <f t="shared" ca="1" si="162"/>
        <v/>
      </c>
      <c r="AG2589" s="179">
        <f t="shared" ca="1" si="163"/>
        <v>0</v>
      </c>
      <c r="AH2589" s="179">
        <f t="shared" ca="1" si="164"/>
        <v>0</v>
      </c>
    </row>
    <row r="2590" spans="2:34" ht="15.75" x14ac:dyDescent="0.25">
      <c r="B2590">
        <f t="shared" ca="1" si="161"/>
        <v>2578</v>
      </c>
      <c r="C2590" t="str">
        <f ca="1">IFERROR(VLOOKUP(B2590,'SKT LİSTESİ'!F:F,1,0),"")</f>
        <v/>
      </c>
      <c r="E2590" s="128" t="str">
        <f ca="1">IFERROR(IF($C2590="","",VLOOKUP(FİLTRE!$C2590,'SKT LİSTESİ'!$F:$S,5,0)),"")</f>
        <v/>
      </c>
      <c r="F2590" s="129" t="str">
        <f ca="1">IFERROR(IF($C2590="","",VLOOKUP(FİLTRE!$C2590,'SKT LİSTESİ'!$F:$S,7,0)),"")</f>
        <v/>
      </c>
      <c r="G2590" s="130" t="str">
        <f ca="1">IFERROR(IF($C2590="","",VLOOKUP(FİLTRE!$C2590,'SKT LİSTESİ'!$F:$S,8,0)),"")</f>
        <v/>
      </c>
      <c r="H2590" s="131" t="str">
        <f ca="1">IF(E2590="","",IF($C2590="","",VLOOKUP(FİLTRE!$C2590,'SKT LİSTESİ'!$F:$S,9,0)))</f>
        <v/>
      </c>
      <c r="I2590" s="132" t="str">
        <f ca="1">IFERROR(IF($C2590="","",VLOOKUP(FİLTRE!$C2590,'SKT LİSTESİ'!$F:$S,10,0)),"")</f>
        <v/>
      </c>
      <c r="J2590" s="133" t="str">
        <f ca="1">IFERROR(IF($C2590="","",VLOOKUP(FİLTRE!$C2590,'SKT LİSTESİ'!$F:$S,11,0)),"")</f>
        <v/>
      </c>
      <c r="K2590" s="134" t="str">
        <f ca="1">IFERROR(IF($C2590="","",VLOOKUP(FİLTRE!$C2590,'SKT LİSTESİ'!$F:$S,12,0)),"")</f>
        <v/>
      </c>
      <c r="L2590" s="134" t="str">
        <f ca="1">IFERROR(IF($C2590="","",VLOOKUP(FİLTRE!$C2590,'SKT LİSTESİ'!$F:$S,13,0)),"")</f>
        <v/>
      </c>
      <c r="M2590" s="135" t="str">
        <f ca="1">IFERROR(IF($C2590="","",VLOOKUP(FİLTRE!$C2590,'SKT LİSTESİ'!$F:$AJ,14,0)),"")</f>
        <v/>
      </c>
      <c r="N2590" s="31" t="str">
        <f ca="1">IFERROR(IF($C2590="","",VLOOKUP(FİLTRE!$C2590,'SKT LİSTESİ'!$F:$AJ,22,0)),"")</f>
        <v/>
      </c>
      <c r="O2590" s="136" t="str">
        <f ca="1">IFERROR(IF($C2590="","",VLOOKUP(FİLTRE!$C2590,'SKT LİSTESİ'!$F:$AJ,23,0)),"")</f>
        <v/>
      </c>
      <c r="P2590" s="31"/>
      <c r="Q2590" s="31"/>
      <c r="R2590" s="137" t="str">
        <f ca="1">(IFERROR(IF($C2590="","",VLOOKUP(FİLTRE!$C2590,'SKT LİSTESİ'!$F:$AJ,15,0)),""))</f>
        <v/>
      </c>
      <c r="S2590" s="138" t="str">
        <f ca="1">IFERROR(IF($C2590="","",VLOOKUP(FİLTRE!$C2590,'SKT LİSTESİ'!$F:$AJ,16,0)),"")</f>
        <v/>
      </c>
      <c r="AF2590" s="179" t="str">
        <f t="shared" ca="1" si="162"/>
        <v/>
      </c>
      <c r="AG2590" s="179">
        <f t="shared" ca="1" si="163"/>
        <v>0</v>
      </c>
      <c r="AH2590" s="179">
        <f t="shared" ca="1" si="164"/>
        <v>0</v>
      </c>
    </row>
    <row r="2591" spans="2:34" ht="15.75" x14ac:dyDescent="0.25">
      <c r="B2591">
        <f t="shared" ca="1" si="161"/>
        <v>2579</v>
      </c>
      <c r="C2591" t="str">
        <f ca="1">IFERROR(VLOOKUP(B2591,'SKT LİSTESİ'!F:F,1,0),"")</f>
        <v/>
      </c>
      <c r="E2591" s="128" t="str">
        <f ca="1">IFERROR(IF($C2591="","",VLOOKUP(FİLTRE!$C2591,'SKT LİSTESİ'!$F:$S,5,0)),"")</f>
        <v/>
      </c>
      <c r="F2591" s="129" t="str">
        <f ca="1">IFERROR(IF($C2591="","",VLOOKUP(FİLTRE!$C2591,'SKT LİSTESİ'!$F:$S,7,0)),"")</f>
        <v/>
      </c>
      <c r="G2591" s="130" t="str">
        <f ca="1">IFERROR(IF($C2591="","",VLOOKUP(FİLTRE!$C2591,'SKT LİSTESİ'!$F:$S,8,0)),"")</f>
        <v/>
      </c>
      <c r="H2591" s="131" t="str">
        <f ca="1">IF(E2591="","",IF($C2591="","",VLOOKUP(FİLTRE!$C2591,'SKT LİSTESİ'!$F:$S,9,0)))</f>
        <v/>
      </c>
      <c r="I2591" s="132" t="str">
        <f ca="1">IFERROR(IF($C2591="","",VLOOKUP(FİLTRE!$C2591,'SKT LİSTESİ'!$F:$S,10,0)),"")</f>
        <v/>
      </c>
      <c r="J2591" s="133" t="str">
        <f ca="1">IFERROR(IF($C2591="","",VLOOKUP(FİLTRE!$C2591,'SKT LİSTESİ'!$F:$S,11,0)),"")</f>
        <v/>
      </c>
      <c r="K2591" s="134" t="str">
        <f ca="1">IFERROR(IF($C2591="","",VLOOKUP(FİLTRE!$C2591,'SKT LİSTESİ'!$F:$S,12,0)),"")</f>
        <v/>
      </c>
      <c r="L2591" s="134" t="str">
        <f ca="1">IFERROR(IF($C2591="","",VLOOKUP(FİLTRE!$C2591,'SKT LİSTESİ'!$F:$S,13,0)),"")</f>
        <v/>
      </c>
      <c r="M2591" s="135" t="str">
        <f ca="1">IFERROR(IF($C2591="","",VLOOKUP(FİLTRE!$C2591,'SKT LİSTESİ'!$F:$AJ,14,0)),"")</f>
        <v/>
      </c>
      <c r="N2591" s="31" t="str">
        <f ca="1">IFERROR(IF($C2591="","",VLOOKUP(FİLTRE!$C2591,'SKT LİSTESİ'!$F:$AJ,22,0)),"")</f>
        <v/>
      </c>
      <c r="O2591" s="136" t="str">
        <f ca="1">IFERROR(IF($C2591="","",VLOOKUP(FİLTRE!$C2591,'SKT LİSTESİ'!$F:$AJ,23,0)),"")</f>
        <v/>
      </c>
      <c r="P2591" s="31"/>
      <c r="Q2591" s="31"/>
      <c r="R2591" s="137" t="str">
        <f ca="1">(IFERROR(IF($C2591="","",VLOOKUP(FİLTRE!$C2591,'SKT LİSTESİ'!$F:$AJ,15,0)),""))</f>
        <v/>
      </c>
      <c r="S2591" s="138" t="str">
        <f ca="1">IFERROR(IF($C2591="","",VLOOKUP(FİLTRE!$C2591,'SKT LİSTESİ'!$F:$AJ,16,0)),"")</f>
        <v/>
      </c>
      <c r="AF2591" s="179" t="str">
        <f t="shared" ca="1" si="162"/>
        <v/>
      </c>
      <c r="AG2591" s="179">
        <f t="shared" ca="1" si="163"/>
        <v>0</v>
      </c>
      <c r="AH2591" s="179">
        <f t="shared" ca="1" si="164"/>
        <v>0</v>
      </c>
    </row>
    <row r="2592" spans="2:34" ht="15.75" x14ac:dyDescent="0.25">
      <c r="B2592">
        <f t="shared" ca="1" si="161"/>
        <v>2580</v>
      </c>
      <c r="C2592" t="str">
        <f ca="1">IFERROR(VLOOKUP(B2592,'SKT LİSTESİ'!F:F,1,0),"")</f>
        <v/>
      </c>
      <c r="E2592" s="128" t="str">
        <f ca="1">IFERROR(IF($C2592="","",VLOOKUP(FİLTRE!$C2592,'SKT LİSTESİ'!$F:$S,5,0)),"")</f>
        <v/>
      </c>
      <c r="F2592" s="129" t="str">
        <f ca="1">IFERROR(IF($C2592="","",VLOOKUP(FİLTRE!$C2592,'SKT LİSTESİ'!$F:$S,7,0)),"")</f>
        <v/>
      </c>
      <c r="G2592" s="130" t="str">
        <f ca="1">IFERROR(IF($C2592="","",VLOOKUP(FİLTRE!$C2592,'SKT LİSTESİ'!$F:$S,8,0)),"")</f>
        <v/>
      </c>
      <c r="H2592" s="131" t="str">
        <f ca="1">IF(E2592="","",IF($C2592="","",VLOOKUP(FİLTRE!$C2592,'SKT LİSTESİ'!$F:$S,9,0)))</f>
        <v/>
      </c>
      <c r="I2592" s="132" t="str">
        <f ca="1">IFERROR(IF($C2592="","",VLOOKUP(FİLTRE!$C2592,'SKT LİSTESİ'!$F:$S,10,0)),"")</f>
        <v/>
      </c>
      <c r="J2592" s="133" t="str">
        <f ca="1">IFERROR(IF($C2592="","",VLOOKUP(FİLTRE!$C2592,'SKT LİSTESİ'!$F:$S,11,0)),"")</f>
        <v/>
      </c>
      <c r="K2592" s="134" t="str">
        <f ca="1">IFERROR(IF($C2592="","",VLOOKUP(FİLTRE!$C2592,'SKT LİSTESİ'!$F:$S,12,0)),"")</f>
        <v/>
      </c>
      <c r="L2592" s="134" t="str">
        <f ca="1">IFERROR(IF($C2592="","",VLOOKUP(FİLTRE!$C2592,'SKT LİSTESİ'!$F:$S,13,0)),"")</f>
        <v/>
      </c>
      <c r="M2592" s="135" t="str">
        <f ca="1">IFERROR(IF($C2592="","",VLOOKUP(FİLTRE!$C2592,'SKT LİSTESİ'!$F:$AJ,14,0)),"")</f>
        <v/>
      </c>
      <c r="N2592" s="31" t="str">
        <f ca="1">IFERROR(IF($C2592="","",VLOOKUP(FİLTRE!$C2592,'SKT LİSTESİ'!$F:$AJ,22,0)),"")</f>
        <v/>
      </c>
      <c r="O2592" s="136" t="str">
        <f ca="1">IFERROR(IF($C2592="","",VLOOKUP(FİLTRE!$C2592,'SKT LİSTESİ'!$F:$AJ,23,0)),"")</f>
        <v/>
      </c>
      <c r="P2592" s="31"/>
      <c r="Q2592" s="31"/>
      <c r="R2592" s="137" t="str">
        <f ca="1">(IFERROR(IF($C2592="","",VLOOKUP(FİLTRE!$C2592,'SKT LİSTESİ'!$F:$AJ,15,0)),""))</f>
        <v/>
      </c>
      <c r="S2592" s="138" t="str">
        <f ca="1">IFERROR(IF($C2592="","",VLOOKUP(FİLTRE!$C2592,'SKT LİSTESİ'!$F:$AJ,16,0)),"")</f>
        <v/>
      </c>
      <c r="AF2592" s="179" t="str">
        <f t="shared" ca="1" si="162"/>
        <v/>
      </c>
      <c r="AG2592" s="179">
        <f t="shared" ca="1" si="163"/>
        <v>0</v>
      </c>
      <c r="AH2592" s="179">
        <f t="shared" ca="1" si="164"/>
        <v>0</v>
      </c>
    </row>
    <row r="2593" spans="2:34" ht="15.75" x14ac:dyDescent="0.25">
      <c r="B2593">
        <f t="shared" ca="1" si="161"/>
        <v>2581</v>
      </c>
      <c r="C2593" t="str">
        <f ca="1">IFERROR(VLOOKUP(B2593,'SKT LİSTESİ'!F:F,1,0),"")</f>
        <v/>
      </c>
      <c r="E2593" s="128" t="str">
        <f ca="1">IFERROR(IF($C2593="","",VLOOKUP(FİLTRE!$C2593,'SKT LİSTESİ'!$F:$S,5,0)),"")</f>
        <v/>
      </c>
      <c r="F2593" s="129" t="str">
        <f ca="1">IFERROR(IF($C2593="","",VLOOKUP(FİLTRE!$C2593,'SKT LİSTESİ'!$F:$S,7,0)),"")</f>
        <v/>
      </c>
      <c r="G2593" s="130" t="str">
        <f ca="1">IFERROR(IF($C2593="","",VLOOKUP(FİLTRE!$C2593,'SKT LİSTESİ'!$F:$S,8,0)),"")</f>
        <v/>
      </c>
      <c r="H2593" s="131" t="str">
        <f ca="1">IF(E2593="","",IF($C2593="","",VLOOKUP(FİLTRE!$C2593,'SKT LİSTESİ'!$F:$S,9,0)))</f>
        <v/>
      </c>
      <c r="I2593" s="132" t="str">
        <f ca="1">IFERROR(IF($C2593="","",VLOOKUP(FİLTRE!$C2593,'SKT LİSTESİ'!$F:$S,10,0)),"")</f>
        <v/>
      </c>
      <c r="J2593" s="133" t="str">
        <f ca="1">IFERROR(IF($C2593="","",VLOOKUP(FİLTRE!$C2593,'SKT LİSTESİ'!$F:$S,11,0)),"")</f>
        <v/>
      </c>
      <c r="K2593" s="134" t="str">
        <f ca="1">IFERROR(IF($C2593="","",VLOOKUP(FİLTRE!$C2593,'SKT LİSTESİ'!$F:$S,12,0)),"")</f>
        <v/>
      </c>
      <c r="L2593" s="134" t="str">
        <f ca="1">IFERROR(IF($C2593="","",VLOOKUP(FİLTRE!$C2593,'SKT LİSTESİ'!$F:$S,13,0)),"")</f>
        <v/>
      </c>
      <c r="M2593" s="135" t="str">
        <f ca="1">IFERROR(IF($C2593="","",VLOOKUP(FİLTRE!$C2593,'SKT LİSTESİ'!$F:$AJ,14,0)),"")</f>
        <v/>
      </c>
      <c r="N2593" s="31" t="str">
        <f ca="1">IFERROR(IF($C2593="","",VLOOKUP(FİLTRE!$C2593,'SKT LİSTESİ'!$F:$AJ,22,0)),"")</f>
        <v/>
      </c>
      <c r="O2593" s="136" t="str">
        <f ca="1">IFERROR(IF($C2593="","",VLOOKUP(FİLTRE!$C2593,'SKT LİSTESİ'!$F:$AJ,23,0)),"")</f>
        <v/>
      </c>
      <c r="P2593" s="31"/>
      <c r="Q2593" s="31"/>
      <c r="R2593" s="137" t="str">
        <f ca="1">(IFERROR(IF($C2593="","",VLOOKUP(FİLTRE!$C2593,'SKT LİSTESİ'!$F:$AJ,15,0)),""))</f>
        <v/>
      </c>
      <c r="S2593" s="138" t="str">
        <f ca="1">IFERROR(IF($C2593="","",VLOOKUP(FİLTRE!$C2593,'SKT LİSTESİ'!$F:$AJ,16,0)),"")</f>
        <v/>
      </c>
      <c r="AF2593" s="179" t="str">
        <f t="shared" ca="1" si="162"/>
        <v/>
      </c>
      <c r="AG2593" s="179">
        <f t="shared" ca="1" si="163"/>
        <v>0</v>
      </c>
      <c r="AH2593" s="179">
        <f t="shared" ca="1" si="164"/>
        <v>0</v>
      </c>
    </row>
    <row r="2594" spans="2:34" ht="15.75" x14ac:dyDescent="0.25">
      <c r="B2594">
        <f t="shared" ca="1" si="161"/>
        <v>2582</v>
      </c>
      <c r="C2594" t="str">
        <f ca="1">IFERROR(VLOOKUP(B2594,'SKT LİSTESİ'!F:F,1,0),"")</f>
        <v/>
      </c>
      <c r="E2594" s="128" t="str">
        <f ca="1">IFERROR(IF($C2594="","",VLOOKUP(FİLTRE!$C2594,'SKT LİSTESİ'!$F:$S,5,0)),"")</f>
        <v/>
      </c>
      <c r="F2594" s="129" t="str">
        <f ca="1">IFERROR(IF($C2594="","",VLOOKUP(FİLTRE!$C2594,'SKT LİSTESİ'!$F:$S,7,0)),"")</f>
        <v/>
      </c>
      <c r="G2594" s="130" t="str">
        <f ca="1">IFERROR(IF($C2594="","",VLOOKUP(FİLTRE!$C2594,'SKT LİSTESİ'!$F:$S,8,0)),"")</f>
        <v/>
      </c>
      <c r="H2594" s="131" t="str">
        <f ca="1">IF(E2594="","",IF($C2594="","",VLOOKUP(FİLTRE!$C2594,'SKT LİSTESİ'!$F:$S,9,0)))</f>
        <v/>
      </c>
      <c r="I2594" s="132" t="str">
        <f ca="1">IFERROR(IF($C2594="","",VLOOKUP(FİLTRE!$C2594,'SKT LİSTESİ'!$F:$S,10,0)),"")</f>
        <v/>
      </c>
      <c r="J2594" s="133" t="str">
        <f ca="1">IFERROR(IF($C2594="","",VLOOKUP(FİLTRE!$C2594,'SKT LİSTESİ'!$F:$S,11,0)),"")</f>
        <v/>
      </c>
      <c r="K2594" s="134" t="str">
        <f ca="1">IFERROR(IF($C2594="","",VLOOKUP(FİLTRE!$C2594,'SKT LİSTESİ'!$F:$S,12,0)),"")</f>
        <v/>
      </c>
      <c r="L2594" s="134" t="str">
        <f ca="1">IFERROR(IF($C2594="","",VLOOKUP(FİLTRE!$C2594,'SKT LİSTESİ'!$F:$S,13,0)),"")</f>
        <v/>
      </c>
      <c r="M2594" s="135" t="str">
        <f ca="1">IFERROR(IF($C2594="","",VLOOKUP(FİLTRE!$C2594,'SKT LİSTESİ'!$F:$AJ,14,0)),"")</f>
        <v/>
      </c>
      <c r="N2594" s="31" t="str">
        <f ca="1">IFERROR(IF($C2594="","",VLOOKUP(FİLTRE!$C2594,'SKT LİSTESİ'!$F:$AJ,22,0)),"")</f>
        <v/>
      </c>
      <c r="O2594" s="136" t="str">
        <f ca="1">IFERROR(IF($C2594="","",VLOOKUP(FİLTRE!$C2594,'SKT LİSTESİ'!$F:$AJ,23,0)),"")</f>
        <v/>
      </c>
      <c r="P2594" s="31"/>
      <c r="Q2594" s="31"/>
      <c r="R2594" s="137" t="str">
        <f ca="1">(IFERROR(IF($C2594="","",VLOOKUP(FİLTRE!$C2594,'SKT LİSTESİ'!$F:$AJ,15,0)),""))</f>
        <v/>
      </c>
      <c r="S2594" s="138" t="str">
        <f ca="1">IFERROR(IF($C2594="","",VLOOKUP(FİLTRE!$C2594,'SKT LİSTESİ'!$F:$AJ,16,0)),"")</f>
        <v/>
      </c>
      <c r="AF2594" s="179" t="str">
        <f t="shared" ca="1" si="162"/>
        <v/>
      </c>
      <c r="AG2594" s="179">
        <f t="shared" ca="1" si="163"/>
        <v>0</v>
      </c>
      <c r="AH2594" s="179">
        <f t="shared" ca="1" si="164"/>
        <v>0</v>
      </c>
    </row>
    <row r="2595" spans="2:34" ht="15.75" x14ac:dyDescent="0.25">
      <c r="B2595">
        <f t="shared" ca="1" si="161"/>
        <v>2583</v>
      </c>
      <c r="C2595" t="str">
        <f ca="1">IFERROR(VLOOKUP(B2595,'SKT LİSTESİ'!F:F,1,0),"")</f>
        <v/>
      </c>
      <c r="E2595" s="128" t="str">
        <f ca="1">IFERROR(IF($C2595="","",VLOOKUP(FİLTRE!$C2595,'SKT LİSTESİ'!$F:$S,5,0)),"")</f>
        <v/>
      </c>
      <c r="F2595" s="129" t="str">
        <f ca="1">IFERROR(IF($C2595="","",VLOOKUP(FİLTRE!$C2595,'SKT LİSTESİ'!$F:$S,7,0)),"")</f>
        <v/>
      </c>
      <c r="G2595" s="130" t="str">
        <f ca="1">IFERROR(IF($C2595="","",VLOOKUP(FİLTRE!$C2595,'SKT LİSTESİ'!$F:$S,8,0)),"")</f>
        <v/>
      </c>
      <c r="H2595" s="131" t="str">
        <f ca="1">IF(E2595="","",IF($C2595="","",VLOOKUP(FİLTRE!$C2595,'SKT LİSTESİ'!$F:$S,9,0)))</f>
        <v/>
      </c>
      <c r="I2595" s="132" t="str">
        <f ca="1">IFERROR(IF($C2595="","",VLOOKUP(FİLTRE!$C2595,'SKT LİSTESİ'!$F:$S,10,0)),"")</f>
        <v/>
      </c>
      <c r="J2595" s="133" t="str">
        <f ca="1">IFERROR(IF($C2595="","",VLOOKUP(FİLTRE!$C2595,'SKT LİSTESİ'!$F:$S,11,0)),"")</f>
        <v/>
      </c>
      <c r="K2595" s="134" t="str">
        <f ca="1">IFERROR(IF($C2595="","",VLOOKUP(FİLTRE!$C2595,'SKT LİSTESİ'!$F:$S,12,0)),"")</f>
        <v/>
      </c>
      <c r="L2595" s="134" t="str">
        <f ca="1">IFERROR(IF($C2595="","",VLOOKUP(FİLTRE!$C2595,'SKT LİSTESİ'!$F:$S,13,0)),"")</f>
        <v/>
      </c>
      <c r="M2595" s="135" t="str">
        <f ca="1">IFERROR(IF($C2595="","",VLOOKUP(FİLTRE!$C2595,'SKT LİSTESİ'!$F:$AJ,14,0)),"")</f>
        <v/>
      </c>
      <c r="N2595" s="31" t="str">
        <f ca="1">IFERROR(IF($C2595="","",VLOOKUP(FİLTRE!$C2595,'SKT LİSTESİ'!$F:$AJ,22,0)),"")</f>
        <v/>
      </c>
      <c r="O2595" s="136" t="str">
        <f ca="1">IFERROR(IF($C2595="","",VLOOKUP(FİLTRE!$C2595,'SKT LİSTESİ'!$F:$AJ,23,0)),"")</f>
        <v/>
      </c>
      <c r="P2595" s="31"/>
      <c r="Q2595" s="31"/>
      <c r="R2595" s="137" t="str">
        <f ca="1">(IFERROR(IF($C2595="","",VLOOKUP(FİLTRE!$C2595,'SKT LİSTESİ'!$F:$AJ,15,0)),""))</f>
        <v/>
      </c>
      <c r="S2595" s="138" t="str">
        <f ca="1">IFERROR(IF($C2595="","",VLOOKUP(FİLTRE!$C2595,'SKT LİSTESİ'!$F:$AJ,16,0)),"")</f>
        <v/>
      </c>
      <c r="AF2595" s="179" t="str">
        <f t="shared" ca="1" si="162"/>
        <v/>
      </c>
      <c r="AG2595" s="179">
        <f t="shared" ca="1" si="163"/>
        <v>0</v>
      </c>
      <c r="AH2595" s="179">
        <f t="shared" ca="1" si="164"/>
        <v>0</v>
      </c>
    </row>
    <row r="2596" spans="2:34" ht="15.75" x14ac:dyDescent="0.25">
      <c r="B2596">
        <f t="shared" ca="1" si="161"/>
        <v>2584</v>
      </c>
      <c r="C2596" t="str">
        <f ca="1">IFERROR(VLOOKUP(B2596,'SKT LİSTESİ'!F:F,1,0),"")</f>
        <v/>
      </c>
      <c r="E2596" s="128" t="str">
        <f ca="1">IFERROR(IF($C2596="","",VLOOKUP(FİLTRE!$C2596,'SKT LİSTESİ'!$F:$S,5,0)),"")</f>
        <v/>
      </c>
      <c r="F2596" s="129" t="str">
        <f ca="1">IFERROR(IF($C2596="","",VLOOKUP(FİLTRE!$C2596,'SKT LİSTESİ'!$F:$S,7,0)),"")</f>
        <v/>
      </c>
      <c r="G2596" s="130" t="str">
        <f ca="1">IFERROR(IF($C2596="","",VLOOKUP(FİLTRE!$C2596,'SKT LİSTESİ'!$F:$S,8,0)),"")</f>
        <v/>
      </c>
      <c r="H2596" s="131" t="str">
        <f ca="1">IF(E2596="","",IF($C2596="","",VLOOKUP(FİLTRE!$C2596,'SKT LİSTESİ'!$F:$S,9,0)))</f>
        <v/>
      </c>
      <c r="I2596" s="132" t="str">
        <f ca="1">IFERROR(IF($C2596="","",VLOOKUP(FİLTRE!$C2596,'SKT LİSTESİ'!$F:$S,10,0)),"")</f>
        <v/>
      </c>
      <c r="J2596" s="133" t="str">
        <f ca="1">IFERROR(IF($C2596="","",VLOOKUP(FİLTRE!$C2596,'SKT LİSTESİ'!$F:$S,11,0)),"")</f>
        <v/>
      </c>
      <c r="K2596" s="134" t="str">
        <f ca="1">IFERROR(IF($C2596="","",VLOOKUP(FİLTRE!$C2596,'SKT LİSTESİ'!$F:$S,12,0)),"")</f>
        <v/>
      </c>
      <c r="L2596" s="134" t="str">
        <f ca="1">IFERROR(IF($C2596="","",VLOOKUP(FİLTRE!$C2596,'SKT LİSTESİ'!$F:$S,13,0)),"")</f>
        <v/>
      </c>
      <c r="M2596" s="135" t="str">
        <f ca="1">IFERROR(IF($C2596="","",VLOOKUP(FİLTRE!$C2596,'SKT LİSTESİ'!$F:$AJ,14,0)),"")</f>
        <v/>
      </c>
      <c r="N2596" s="31" t="str">
        <f ca="1">IFERROR(IF($C2596="","",VLOOKUP(FİLTRE!$C2596,'SKT LİSTESİ'!$F:$AJ,22,0)),"")</f>
        <v/>
      </c>
      <c r="O2596" s="136" t="str">
        <f ca="1">IFERROR(IF($C2596="","",VLOOKUP(FİLTRE!$C2596,'SKT LİSTESİ'!$F:$AJ,23,0)),"")</f>
        <v/>
      </c>
      <c r="P2596" s="31"/>
      <c r="Q2596" s="31"/>
      <c r="R2596" s="137" t="str">
        <f ca="1">(IFERROR(IF($C2596="","",VLOOKUP(FİLTRE!$C2596,'SKT LİSTESİ'!$F:$AJ,15,0)),""))</f>
        <v/>
      </c>
      <c r="S2596" s="138" t="str">
        <f ca="1">IFERROR(IF($C2596="","",VLOOKUP(FİLTRE!$C2596,'SKT LİSTESİ'!$F:$AJ,16,0)),"")</f>
        <v/>
      </c>
      <c r="AF2596" s="179" t="str">
        <f t="shared" ca="1" si="162"/>
        <v/>
      </c>
      <c r="AG2596" s="179">
        <f t="shared" ca="1" si="163"/>
        <v>0</v>
      </c>
      <c r="AH2596" s="179">
        <f t="shared" ca="1" si="164"/>
        <v>0</v>
      </c>
    </row>
    <row r="2597" spans="2:34" ht="15.75" x14ac:dyDescent="0.25">
      <c r="B2597">
        <f t="shared" ca="1" si="161"/>
        <v>2585</v>
      </c>
      <c r="C2597" t="str">
        <f ca="1">IFERROR(VLOOKUP(B2597,'SKT LİSTESİ'!F:F,1,0),"")</f>
        <v/>
      </c>
      <c r="E2597" s="128" t="str">
        <f ca="1">IFERROR(IF($C2597="","",VLOOKUP(FİLTRE!$C2597,'SKT LİSTESİ'!$F:$S,5,0)),"")</f>
        <v/>
      </c>
      <c r="F2597" s="129" t="str">
        <f ca="1">IFERROR(IF($C2597="","",VLOOKUP(FİLTRE!$C2597,'SKT LİSTESİ'!$F:$S,7,0)),"")</f>
        <v/>
      </c>
      <c r="G2597" s="130" t="str">
        <f ca="1">IFERROR(IF($C2597="","",VLOOKUP(FİLTRE!$C2597,'SKT LİSTESİ'!$F:$S,8,0)),"")</f>
        <v/>
      </c>
      <c r="H2597" s="131" t="str">
        <f ca="1">IF(E2597="","",IF($C2597="","",VLOOKUP(FİLTRE!$C2597,'SKT LİSTESİ'!$F:$S,9,0)))</f>
        <v/>
      </c>
      <c r="I2597" s="132" t="str">
        <f ca="1">IFERROR(IF($C2597="","",VLOOKUP(FİLTRE!$C2597,'SKT LİSTESİ'!$F:$S,10,0)),"")</f>
        <v/>
      </c>
      <c r="J2597" s="133" t="str">
        <f ca="1">IFERROR(IF($C2597="","",VLOOKUP(FİLTRE!$C2597,'SKT LİSTESİ'!$F:$S,11,0)),"")</f>
        <v/>
      </c>
      <c r="K2597" s="134" t="str">
        <f ca="1">IFERROR(IF($C2597="","",VLOOKUP(FİLTRE!$C2597,'SKT LİSTESİ'!$F:$S,12,0)),"")</f>
        <v/>
      </c>
      <c r="L2597" s="134" t="str">
        <f ca="1">IFERROR(IF($C2597="","",VLOOKUP(FİLTRE!$C2597,'SKT LİSTESİ'!$F:$S,13,0)),"")</f>
        <v/>
      </c>
      <c r="M2597" s="135" t="str">
        <f ca="1">IFERROR(IF($C2597="","",VLOOKUP(FİLTRE!$C2597,'SKT LİSTESİ'!$F:$AJ,14,0)),"")</f>
        <v/>
      </c>
      <c r="N2597" s="31" t="str">
        <f ca="1">IFERROR(IF($C2597="","",VLOOKUP(FİLTRE!$C2597,'SKT LİSTESİ'!$F:$AJ,22,0)),"")</f>
        <v/>
      </c>
      <c r="O2597" s="136" t="str">
        <f ca="1">IFERROR(IF($C2597="","",VLOOKUP(FİLTRE!$C2597,'SKT LİSTESİ'!$F:$AJ,23,0)),"")</f>
        <v/>
      </c>
      <c r="P2597" s="31"/>
      <c r="Q2597" s="31"/>
      <c r="R2597" s="137" t="str">
        <f ca="1">(IFERROR(IF($C2597="","",VLOOKUP(FİLTRE!$C2597,'SKT LİSTESİ'!$F:$AJ,15,0)),""))</f>
        <v/>
      </c>
      <c r="S2597" s="138" t="str">
        <f ca="1">IFERROR(IF($C2597="","",VLOOKUP(FİLTRE!$C2597,'SKT LİSTESİ'!$F:$AJ,16,0)),"")</f>
        <v/>
      </c>
      <c r="AF2597" s="179" t="str">
        <f t="shared" ca="1" si="162"/>
        <v/>
      </c>
      <c r="AG2597" s="179">
        <f t="shared" ca="1" si="163"/>
        <v>0</v>
      </c>
      <c r="AH2597" s="179">
        <f t="shared" ca="1" si="164"/>
        <v>0</v>
      </c>
    </row>
    <row r="2598" spans="2:34" ht="15.75" x14ac:dyDescent="0.25">
      <c r="B2598">
        <f t="shared" ca="1" si="161"/>
        <v>2586</v>
      </c>
      <c r="C2598" t="str">
        <f ca="1">IFERROR(VLOOKUP(B2598,'SKT LİSTESİ'!F:F,1,0),"")</f>
        <v/>
      </c>
      <c r="E2598" s="128" t="str">
        <f ca="1">IFERROR(IF($C2598="","",VLOOKUP(FİLTRE!$C2598,'SKT LİSTESİ'!$F:$S,5,0)),"")</f>
        <v/>
      </c>
      <c r="F2598" s="129" t="str">
        <f ca="1">IFERROR(IF($C2598="","",VLOOKUP(FİLTRE!$C2598,'SKT LİSTESİ'!$F:$S,7,0)),"")</f>
        <v/>
      </c>
      <c r="G2598" s="130" t="str">
        <f ca="1">IFERROR(IF($C2598="","",VLOOKUP(FİLTRE!$C2598,'SKT LİSTESİ'!$F:$S,8,0)),"")</f>
        <v/>
      </c>
      <c r="H2598" s="131" t="str">
        <f ca="1">IF(E2598="","",IF($C2598="","",VLOOKUP(FİLTRE!$C2598,'SKT LİSTESİ'!$F:$S,9,0)))</f>
        <v/>
      </c>
      <c r="I2598" s="132" t="str">
        <f ca="1">IFERROR(IF($C2598="","",VLOOKUP(FİLTRE!$C2598,'SKT LİSTESİ'!$F:$S,10,0)),"")</f>
        <v/>
      </c>
      <c r="J2598" s="133" t="str">
        <f ca="1">IFERROR(IF($C2598="","",VLOOKUP(FİLTRE!$C2598,'SKT LİSTESİ'!$F:$S,11,0)),"")</f>
        <v/>
      </c>
      <c r="K2598" s="134" t="str">
        <f ca="1">IFERROR(IF($C2598="","",VLOOKUP(FİLTRE!$C2598,'SKT LİSTESİ'!$F:$S,12,0)),"")</f>
        <v/>
      </c>
      <c r="L2598" s="134" t="str">
        <f ca="1">IFERROR(IF($C2598="","",VLOOKUP(FİLTRE!$C2598,'SKT LİSTESİ'!$F:$S,13,0)),"")</f>
        <v/>
      </c>
      <c r="M2598" s="135" t="str">
        <f ca="1">IFERROR(IF($C2598="","",VLOOKUP(FİLTRE!$C2598,'SKT LİSTESİ'!$F:$AJ,14,0)),"")</f>
        <v/>
      </c>
      <c r="N2598" s="31" t="str">
        <f ca="1">IFERROR(IF($C2598="","",VLOOKUP(FİLTRE!$C2598,'SKT LİSTESİ'!$F:$AJ,22,0)),"")</f>
        <v/>
      </c>
      <c r="O2598" s="136" t="str">
        <f ca="1">IFERROR(IF($C2598="","",VLOOKUP(FİLTRE!$C2598,'SKT LİSTESİ'!$F:$AJ,23,0)),"")</f>
        <v/>
      </c>
      <c r="P2598" s="31"/>
      <c r="Q2598" s="31"/>
      <c r="R2598" s="137" t="str">
        <f ca="1">(IFERROR(IF($C2598="","",VLOOKUP(FİLTRE!$C2598,'SKT LİSTESİ'!$F:$AJ,15,0)),""))</f>
        <v/>
      </c>
      <c r="S2598" s="138" t="str">
        <f ca="1">IFERROR(IF($C2598="","",VLOOKUP(FİLTRE!$C2598,'SKT LİSTESİ'!$F:$AJ,16,0)),"")</f>
        <v/>
      </c>
      <c r="AF2598" s="179" t="str">
        <f t="shared" ca="1" si="162"/>
        <v/>
      </c>
      <c r="AG2598" s="179">
        <f t="shared" ca="1" si="163"/>
        <v>0</v>
      </c>
      <c r="AH2598" s="179">
        <f t="shared" ca="1" si="164"/>
        <v>0</v>
      </c>
    </row>
    <row r="2599" spans="2:34" ht="15.75" x14ac:dyDescent="0.25">
      <c r="B2599">
        <f t="shared" ca="1" si="161"/>
        <v>2587</v>
      </c>
      <c r="C2599" t="str">
        <f ca="1">IFERROR(VLOOKUP(B2599,'SKT LİSTESİ'!F:F,1,0),"")</f>
        <v/>
      </c>
      <c r="E2599" s="128" t="str">
        <f ca="1">IFERROR(IF($C2599="","",VLOOKUP(FİLTRE!$C2599,'SKT LİSTESİ'!$F:$S,5,0)),"")</f>
        <v/>
      </c>
      <c r="F2599" s="129" t="str">
        <f ca="1">IFERROR(IF($C2599="","",VLOOKUP(FİLTRE!$C2599,'SKT LİSTESİ'!$F:$S,7,0)),"")</f>
        <v/>
      </c>
      <c r="G2599" s="130" t="str">
        <f ca="1">IFERROR(IF($C2599="","",VLOOKUP(FİLTRE!$C2599,'SKT LİSTESİ'!$F:$S,8,0)),"")</f>
        <v/>
      </c>
      <c r="H2599" s="131" t="str">
        <f ca="1">IF(E2599="","",IF($C2599="","",VLOOKUP(FİLTRE!$C2599,'SKT LİSTESİ'!$F:$S,9,0)))</f>
        <v/>
      </c>
      <c r="I2599" s="132" t="str">
        <f ca="1">IFERROR(IF($C2599="","",VLOOKUP(FİLTRE!$C2599,'SKT LİSTESİ'!$F:$S,10,0)),"")</f>
        <v/>
      </c>
      <c r="J2599" s="133" t="str">
        <f ca="1">IFERROR(IF($C2599="","",VLOOKUP(FİLTRE!$C2599,'SKT LİSTESİ'!$F:$S,11,0)),"")</f>
        <v/>
      </c>
      <c r="K2599" s="134" t="str">
        <f ca="1">IFERROR(IF($C2599="","",VLOOKUP(FİLTRE!$C2599,'SKT LİSTESİ'!$F:$S,12,0)),"")</f>
        <v/>
      </c>
      <c r="L2599" s="134" t="str">
        <f ca="1">IFERROR(IF($C2599="","",VLOOKUP(FİLTRE!$C2599,'SKT LİSTESİ'!$F:$S,13,0)),"")</f>
        <v/>
      </c>
      <c r="M2599" s="135" t="str">
        <f ca="1">IFERROR(IF($C2599="","",VLOOKUP(FİLTRE!$C2599,'SKT LİSTESİ'!$F:$AJ,14,0)),"")</f>
        <v/>
      </c>
      <c r="N2599" s="31" t="str">
        <f ca="1">IFERROR(IF($C2599="","",VLOOKUP(FİLTRE!$C2599,'SKT LİSTESİ'!$F:$AJ,22,0)),"")</f>
        <v/>
      </c>
      <c r="O2599" s="136" t="str">
        <f ca="1">IFERROR(IF($C2599="","",VLOOKUP(FİLTRE!$C2599,'SKT LİSTESİ'!$F:$AJ,23,0)),"")</f>
        <v/>
      </c>
      <c r="P2599" s="31"/>
      <c r="Q2599" s="31"/>
      <c r="R2599" s="137" t="str">
        <f ca="1">(IFERROR(IF($C2599="","",VLOOKUP(FİLTRE!$C2599,'SKT LİSTESİ'!$F:$AJ,15,0)),""))</f>
        <v/>
      </c>
      <c r="S2599" s="138" t="str">
        <f ca="1">IFERROR(IF($C2599="","",VLOOKUP(FİLTRE!$C2599,'SKT LİSTESİ'!$F:$AJ,16,0)),"")</f>
        <v/>
      </c>
      <c r="AF2599" s="179" t="str">
        <f t="shared" ca="1" si="162"/>
        <v/>
      </c>
      <c r="AG2599" s="179">
        <f t="shared" ca="1" si="163"/>
        <v>0</v>
      </c>
      <c r="AH2599" s="179">
        <f t="shared" ca="1" si="164"/>
        <v>0</v>
      </c>
    </row>
    <row r="2600" spans="2:34" ht="15.75" x14ac:dyDescent="0.25">
      <c r="B2600">
        <f t="shared" ca="1" si="161"/>
        <v>2588</v>
      </c>
      <c r="C2600" t="str">
        <f ca="1">IFERROR(VLOOKUP(B2600,'SKT LİSTESİ'!F:F,1,0),"")</f>
        <v/>
      </c>
      <c r="E2600" s="128" t="str">
        <f ca="1">IFERROR(IF($C2600="","",VLOOKUP(FİLTRE!$C2600,'SKT LİSTESİ'!$F:$S,5,0)),"")</f>
        <v/>
      </c>
      <c r="F2600" s="129" t="str">
        <f ca="1">IFERROR(IF($C2600="","",VLOOKUP(FİLTRE!$C2600,'SKT LİSTESİ'!$F:$S,7,0)),"")</f>
        <v/>
      </c>
      <c r="G2600" s="130" t="str">
        <f ca="1">IFERROR(IF($C2600="","",VLOOKUP(FİLTRE!$C2600,'SKT LİSTESİ'!$F:$S,8,0)),"")</f>
        <v/>
      </c>
      <c r="H2600" s="131" t="str">
        <f ca="1">IF(E2600="","",IF($C2600="","",VLOOKUP(FİLTRE!$C2600,'SKT LİSTESİ'!$F:$S,9,0)))</f>
        <v/>
      </c>
      <c r="I2600" s="132" t="str">
        <f ca="1">IFERROR(IF($C2600="","",VLOOKUP(FİLTRE!$C2600,'SKT LİSTESİ'!$F:$S,10,0)),"")</f>
        <v/>
      </c>
      <c r="J2600" s="133" t="str">
        <f ca="1">IFERROR(IF($C2600="","",VLOOKUP(FİLTRE!$C2600,'SKT LİSTESİ'!$F:$S,11,0)),"")</f>
        <v/>
      </c>
      <c r="K2600" s="134" t="str">
        <f ca="1">IFERROR(IF($C2600="","",VLOOKUP(FİLTRE!$C2600,'SKT LİSTESİ'!$F:$S,12,0)),"")</f>
        <v/>
      </c>
      <c r="L2600" s="134" t="str">
        <f ca="1">IFERROR(IF($C2600="","",VLOOKUP(FİLTRE!$C2600,'SKT LİSTESİ'!$F:$S,13,0)),"")</f>
        <v/>
      </c>
      <c r="M2600" s="135" t="str">
        <f ca="1">IFERROR(IF($C2600="","",VLOOKUP(FİLTRE!$C2600,'SKT LİSTESİ'!$F:$AJ,14,0)),"")</f>
        <v/>
      </c>
      <c r="N2600" s="31" t="str">
        <f ca="1">IFERROR(IF($C2600="","",VLOOKUP(FİLTRE!$C2600,'SKT LİSTESİ'!$F:$AJ,22,0)),"")</f>
        <v/>
      </c>
      <c r="O2600" s="136" t="str">
        <f ca="1">IFERROR(IF($C2600="","",VLOOKUP(FİLTRE!$C2600,'SKT LİSTESİ'!$F:$AJ,23,0)),"")</f>
        <v/>
      </c>
      <c r="P2600" s="31"/>
      <c r="Q2600" s="31"/>
      <c r="R2600" s="137" t="str">
        <f ca="1">(IFERROR(IF($C2600="","",VLOOKUP(FİLTRE!$C2600,'SKT LİSTESİ'!$F:$AJ,15,0)),""))</f>
        <v/>
      </c>
      <c r="S2600" s="138" t="str">
        <f ca="1">IFERROR(IF($C2600="","",VLOOKUP(FİLTRE!$C2600,'SKT LİSTESİ'!$F:$AJ,16,0)),"")</f>
        <v/>
      </c>
      <c r="AF2600" s="179" t="str">
        <f t="shared" ca="1" si="162"/>
        <v/>
      </c>
      <c r="AG2600" s="179">
        <f t="shared" ca="1" si="163"/>
        <v>0</v>
      </c>
      <c r="AH2600" s="179">
        <f t="shared" ca="1" si="164"/>
        <v>0</v>
      </c>
    </row>
    <row r="2601" spans="2:34" ht="15.75" x14ac:dyDescent="0.25">
      <c r="B2601">
        <f t="shared" ca="1" si="161"/>
        <v>2589</v>
      </c>
      <c r="C2601" t="str">
        <f ca="1">IFERROR(VLOOKUP(B2601,'SKT LİSTESİ'!F:F,1,0),"")</f>
        <v/>
      </c>
      <c r="E2601" s="128" t="str">
        <f ca="1">IFERROR(IF($C2601="","",VLOOKUP(FİLTRE!$C2601,'SKT LİSTESİ'!$F:$S,5,0)),"")</f>
        <v/>
      </c>
      <c r="F2601" s="129" t="str">
        <f ca="1">IFERROR(IF($C2601="","",VLOOKUP(FİLTRE!$C2601,'SKT LİSTESİ'!$F:$S,7,0)),"")</f>
        <v/>
      </c>
      <c r="G2601" s="130" t="str">
        <f ca="1">IFERROR(IF($C2601="","",VLOOKUP(FİLTRE!$C2601,'SKT LİSTESİ'!$F:$S,8,0)),"")</f>
        <v/>
      </c>
      <c r="H2601" s="131" t="str">
        <f ca="1">IF(E2601="","",IF($C2601="","",VLOOKUP(FİLTRE!$C2601,'SKT LİSTESİ'!$F:$S,9,0)))</f>
        <v/>
      </c>
      <c r="I2601" s="132" t="str">
        <f ca="1">IFERROR(IF($C2601="","",VLOOKUP(FİLTRE!$C2601,'SKT LİSTESİ'!$F:$S,10,0)),"")</f>
        <v/>
      </c>
      <c r="J2601" s="133" t="str">
        <f ca="1">IFERROR(IF($C2601="","",VLOOKUP(FİLTRE!$C2601,'SKT LİSTESİ'!$F:$S,11,0)),"")</f>
        <v/>
      </c>
      <c r="K2601" s="134" t="str">
        <f ca="1">IFERROR(IF($C2601="","",VLOOKUP(FİLTRE!$C2601,'SKT LİSTESİ'!$F:$S,12,0)),"")</f>
        <v/>
      </c>
      <c r="L2601" s="134" t="str">
        <f ca="1">IFERROR(IF($C2601="","",VLOOKUP(FİLTRE!$C2601,'SKT LİSTESİ'!$F:$S,13,0)),"")</f>
        <v/>
      </c>
      <c r="M2601" s="135" t="str">
        <f ca="1">IFERROR(IF($C2601="","",VLOOKUP(FİLTRE!$C2601,'SKT LİSTESİ'!$F:$AJ,14,0)),"")</f>
        <v/>
      </c>
      <c r="N2601" s="31" t="str">
        <f ca="1">IFERROR(IF($C2601="","",VLOOKUP(FİLTRE!$C2601,'SKT LİSTESİ'!$F:$AJ,22,0)),"")</f>
        <v/>
      </c>
      <c r="O2601" s="136" t="str">
        <f ca="1">IFERROR(IF($C2601="","",VLOOKUP(FİLTRE!$C2601,'SKT LİSTESİ'!$F:$AJ,23,0)),"")</f>
        <v/>
      </c>
      <c r="P2601" s="31"/>
      <c r="Q2601" s="31"/>
      <c r="R2601" s="137" t="str">
        <f ca="1">(IFERROR(IF($C2601="","",VLOOKUP(FİLTRE!$C2601,'SKT LİSTESİ'!$F:$AJ,15,0)),""))</f>
        <v/>
      </c>
      <c r="S2601" s="138" t="str">
        <f ca="1">IFERROR(IF($C2601="","",VLOOKUP(FİLTRE!$C2601,'SKT LİSTESİ'!$F:$AJ,16,0)),"")</f>
        <v/>
      </c>
      <c r="AF2601" s="179" t="str">
        <f t="shared" ca="1" si="162"/>
        <v/>
      </c>
      <c r="AG2601" s="179">
        <f t="shared" ca="1" si="163"/>
        <v>0</v>
      </c>
      <c r="AH2601" s="179">
        <f t="shared" ca="1" si="164"/>
        <v>0</v>
      </c>
    </row>
    <row r="2602" spans="2:34" ht="15.75" x14ac:dyDescent="0.25">
      <c r="B2602">
        <f t="shared" ca="1" si="161"/>
        <v>2590</v>
      </c>
      <c r="C2602" t="str">
        <f ca="1">IFERROR(VLOOKUP(B2602,'SKT LİSTESİ'!F:F,1,0),"")</f>
        <v/>
      </c>
      <c r="E2602" s="128" t="str">
        <f ca="1">IFERROR(IF($C2602="","",VLOOKUP(FİLTRE!$C2602,'SKT LİSTESİ'!$F:$S,5,0)),"")</f>
        <v/>
      </c>
      <c r="F2602" s="129" t="str">
        <f ca="1">IFERROR(IF($C2602="","",VLOOKUP(FİLTRE!$C2602,'SKT LİSTESİ'!$F:$S,7,0)),"")</f>
        <v/>
      </c>
      <c r="G2602" s="130" t="str">
        <f ca="1">IFERROR(IF($C2602="","",VLOOKUP(FİLTRE!$C2602,'SKT LİSTESİ'!$F:$S,8,0)),"")</f>
        <v/>
      </c>
      <c r="H2602" s="131" t="str">
        <f ca="1">IF(E2602="","",IF($C2602="","",VLOOKUP(FİLTRE!$C2602,'SKT LİSTESİ'!$F:$S,9,0)))</f>
        <v/>
      </c>
      <c r="I2602" s="132" t="str">
        <f ca="1">IFERROR(IF($C2602="","",VLOOKUP(FİLTRE!$C2602,'SKT LİSTESİ'!$F:$S,10,0)),"")</f>
        <v/>
      </c>
      <c r="J2602" s="133" t="str">
        <f ca="1">IFERROR(IF($C2602="","",VLOOKUP(FİLTRE!$C2602,'SKT LİSTESİ'!$F:$S,11,0)),"")</f>
        <v/>
      </c>
      <c r="K2602" s="134" t="str">
        <f ca="1">IFERROR(IF($C2602="","",VLOOKUP(FİLTRE!$C2602,'SKT LİSTESİ'!$F:$S,12,0)),"")</f>
        <v/>
      </c>
      <c r="L2602" s="134" t="str">
        <f ca="1">IFERROR(IF($C2602="","",VLOOKUP(FİLTRE!$C2602,'SKT LİSTESİ'!$F:$S,13,0)),"")</f>
        <v/>
      </c>
      <c r="M2602" s="135" t="str">
        <f ca="1">IFERROR(IF($C2602="","",VLOOKUP(FİLTRE!$C2602,'SKT LİSTESİ'!$F:$AJ,14,0)),"")</f>
        <v/>
      </c>
      <c r="N2602" s="31" t="str">
        <f ca="1">IFERROR(IF($C2602="","",VLOOKUP(FİLTRE!$C2602,'SKT LİSTESİ'!$F:$AJ,22,0)),"")</f>
        <v/>
      </c>
      <c r="O2602" s="136" t="str">
        <f ca="1">IFERROR(IF($C2602="","",VLOOKUP(FİLTRE!$C2602,'SKT LİSTESİ'!$F:$AJ,23,0)),"")</f>
        <v/>
      </c>
      <c r="P2602" s="31"/>
      <c r="Q2602" s="31"/>
      <c r="R2602" s="137" t="str">
        <f ca="1">(IFERROR(IF($C2602="","",VLOOKUP(FİLTRE!$C2602,'SKT LİSTESİ'!$F:$AJ,15,0)),""))</f>
        <v/>
      </c>
      <c r="S2602" s="138" t="str">
        <f ca="1">IFERROR(IF($C2602="","",VLOOKUP(FİLTRE!$C2602,'SKT LİSTESİ'!$F:$AJ,16,0)),"")</f>
        <v/>
      </c>
      <c r="AF2602" s="179" t="str">
        <f t="shared" ca="1" si="162"/>
        <v/>
      </c>
      <c r="AG2602" s="179">
        <f t="shared" ca="1" si="163"/>
        <v>0</v>
      </c>
      <c r="AH2602" s="179">
        <f t="shared" ca="1" si="164"/>
        <v>0</v>
      </c>
    </row>
    <row r="2603" spans="2:34" ht="15.75" x14ac:dyDescent="0.25">
      <c r="B2603">
        <f t="shared" ca="1" si="161"/>
        <v>2591</v>
      </c>
      <c r="C2603" t="str">
        <f ca="1">IFERROR(VLOOKUP(B2603,'SKT LİSTESİ'!F:F,1,0),"")</f>
        <v/>
      </c>
      <c r="E2603" s="128" t="str">
        <f ca="1">IFERROR(IF($C2603="","",VLOOKUP(FİLTRE!$C2603,'SKT LİSTESİ'!$F:$S,5,0)),"")</f>
        <v/>
      </c>
      <c r="F2603" s="129" t="str">
        <f ca="1">IFERROR(IF($C2603="","",VLOOKUP(FİLTRE!$C2603,'SKT LİSTESİ'!$F:$S,7,0)),"")</f>
        <v/>
      </c>
      <c r="G2603" s="130" t="str">
        <f ca="1">IFERROR(IF($C2603="","",VLOOKUP(FİLTRE!$C2603,'SKT LİSTESİ'!$F:$S,8,0)),"")</f>
        <v/>
      </c>
      <c r="H2603" s="131" t="str">
        <f ca="1">IF(E2603="","",IF($C2603="","",VLOOKUP(FİLTRE!$C2603,'SKT LİSTESİ'!$F:$S,9,0)))</f>
        <v/>
      </c>
      <c r="I2603" s="132" t="str">
        <f ca="1">IFERROR(IF($C2603="","",VLOOKUP(FİLTRE!$C2603,'SKT LİSTESİ'!$F:$S,10,0)),"")</f>
        <v/>
      </c>
      <c r="J2603" s="133" t="str">
        <f ca="1">IFERROR(IF($C2603="","",VLOOKUP(FİLTRE!$C2603,'SKT LİSTESİ'!$F:$S,11,0)),"")</f>
        <v/>
      </c>
      <c r="K2603" s="134" t="str">
        <f ca="1">IFERROR(IF($C2603="","",VLOOKUP(FİLTRE!$C2603,'SKT LİSTESİ'!$F:$S,12,0)),"")</f>
        <v/>
      </c>
      <c r="L2603" s="134" t="str">
        <f ca="1">IFERROR(IF($C2603="","",VLOOKUP(FİLTRE!$C2603,'SKT LİSTESİ'!$F:$S,13,0)),"")</f>
        <v/>
      </c>
      <c r="M2603" s="135" t="str">
        <f ca="1">IFERROR(IF($C2603="","",VLOOKUP(FİLTRE!$C2603,'SKT LİSTESİ'!$F:$AJ,14,0)),"")</f>
        <v/>
      </c>
      <c r="N2603" s="31" t="str">
        <f ca="1">IFERROR(IF($C2603="","",VLOOKUP(FİLTRE!$C2603,'SKT LİSTESİ'!$F:$AJ,22,0)),"")</f>
        <v/>
      </c>
      <c r="O2603" s="136" t="str">
        <f ca="1">IFERROR(IF($C2603="","",VLOOKUP(FİLTRE!$C2603,'SKT LİSTESİ'!$F:$AJ,23,0)),"")</f>
        <v/>
      </c>
      <c r="P2603" s="31"/>
      <c r="Q2603" s="31"/>
      <c r="R2603" s="137" t="str">
        <f ca="1">(IFERROR(IF($C2603="","",VLOOKUP(FİLTRE!$C2603,'SKT LİSTESİ'!$F:$AJ,15,0)),""))</f>
        <v/>
      </c>
      <c r="S2603" s="138" t="str">
        <f ca="1">IFERROR(IF($C2603="","",VLOOKUP(FİLTRE!$C2603,'SKT LİSTESİ'!$F:$AJ,16,0)),"")</f>
        <v/>
      </c>
      <c r="AF2603" s="179" t="str">
        <f t="shared" ca="1" si="162"/>
        <v/>
      </c>
      <c r="AG2603" s="179">
        <f t="shared" ca="1" si="163"/>
        <v>0</v>
      </c>
      <c r="AH2603" s="179">
        <f t="shared" ca="1" si="164"/>
        <v>0</v>
      </c>
    </row>
    <row r="2604" spans="2:34" ht="15.75" x14ac:dyDescent="0.25">
      <c r="B2604">
        <f t="shared" ca="1" si="161"/>
        <v>2592</v>
      </c>
      <c r="C2604" t="str">
        <f ca="1">IFERROR(VLOOKUP(B2604,'SKT LİSTESİ'!F:F,1,0),"")</f>
        <v/>
      </c>
      <c r="E2604" s="128" t="str">
        <f ca="1">IFERROR(IF($C2604="","",VLOOKUP(FİLTRE!$C2604,'SKT LİSTESİ'!$F:$S,5,0)),"")</f>
        <v/>
      </c>
      <c r="F2604" s="129" t="str">
        <f ca="1">IFERROR(IF($C2604="","",VLOOKUP(FİLTRE!$C2604,'SKT LİSTESİ'!$F:$S,7,0)),"")</f>
        <v/>
      </c>
      <c r="G2604" s="130" t="str">
        <f ca="1">IFERROR(IF($C2604="","",VLOOKUP(FİLTRE!$C2604,'SKT LİSTESİ'!$F:$S,8,0)),"")</f>
        <v/>
      </c>
      <c r="H2604" s="131" t="str">
        <f ca="1">IF(E2604="","",IF($C2604="","",VLOOKUP(FİLTRE!$C2604,'SKT LİSTESİ'!$F:$S,9,0)))</f>
        <v/>
      </c>
      <c r="I2604" s="132" t="str">
        <f ca="1">IFERROR(IF($C2604="","",VLOOKUP(FİLTRE!$C2604,'SKT LİSTESİ'!$F:$S,10,0)),"")</f>
        <v/>
      </c>
      <c r="J2604" s="133" t="str">
        <f ca="1">IFERROR(IF($C2604="","",VLOOKUP(FİLTRE!$C2604,'SKT LİSTESİ'!$F:$S,11,0)),"")</f>
        <v/>
      </c>
      <c r="K2604" s="134" t="str">
        <f ca="1">IFERROR(IF($C2604="","",VLOOKUP(FİLTRE!$C2604,'SKT LİSTESİ'!$F:$S,12,0)),"")</f>
        <v/>
      </c>
      <c r="L2604" s="134" t="str">
        <f ca="1">IFERROR(IF($C2604="","",VLOOKUP(FİLTRE!$C2604,'SKT LİSTESİ'!$F:$S,13,0)),"")</f>
        <v/>
      </c>
      <c r="M2604" s="135" t="str">
        <f ca="1">IFERROR(IF($C2604="","",VLOOKUP(FİLTRE!$C2604,'SKT LİSTESİ'!$F:$AJ,14,0)),"")</f>
        <v/>
      </c>
      <c r="N2604" s="31" t="str">
        <f ca="1">IFERROR(IF($C2604="","",VLOOKUP(FİLTRE!$C2604,'SKT LİSTESİ'!$F:$AJ,22,0)),"")</f>
        <v/>
      </c>
      <c r="O2604" s="136" t="str">
        <f ca="1">IFERROR(IF($C2604="","",VLOOKUP(FİLTRE!$C2604,'SKT LİSTESİ'!$F:$AJ,23,0)),"")</f>
        <v/>
      </c>
      <c r="P2604" s="31"/>
      <c r="Q2604" s="31"/>
      <c r="R2604" s="137" t="str">
        <f ca="1">(IFERROR(IF($C2604="","",VLOOKUP(FİLTRE!$C2604,'SKT LİSTESİ'!$F:$AJ,15,0)),""))</f>
        <v/>
      </c>
      <c r="S2604" s="138" t="str">
        <f ca="1">IFERROR(IF($C2604="","",VLOOKUP(FİLTRE!$C2604,'SKT LİSTESİ'!$F:$AJ,16,0)),"")</f>
        <v/>
      </c>
      <c r="AF2604" s="179" t="str">
        <f t="shared" ca="1" si="162"/>
        <v/>
      </c>
      <c r="AG2604" s="179">
        <f t="shared" ca="1" si="163"/>
        <v>0</v>
      </c>
      <c r="AH2604" s="179">
        <f t="shared" ca="1" si="164"/>
        <v>0</v>
      </c>
    </row>
    <row r="2605" spans="2:34" ht="15.75" x14ac:dyDescent="0.25">
      <c r="B2605">
        <f t="shared" ca="1" si="161"/>
        <v>2593</v>
      </c>
      <c r="C2605" t="str">
        <f ca="1">IFERROR(VLOOKUP(B2605,'SKT LİSTESİ'!F:F,1,0),"")</f>
        <v/>
      </c>
      <c r="E2605" s="128" t="str">
        <f ca="1">IFERROR(IF($C2605="","",VLOOKUP(FİLTRE!$C2605,'SKT LİSTESİ'!$F:$S,5,0)),"")</f>
        <v/>
      </c>
      <c r="F2605" s="129" t="str">
        <f ca="1">IFERROR(IF($C2605="","",VLOOKUP(FİLTRE!$C2605,'SKT LİSTESİ'!$F:$S,7,0)),"")</f>
        <v/>
      </c>
      <c r="G2605" s="130" t="str">
        <f ca="1">IFERROR(IF($C2605="","",VLOOKUP(FİLTRE!$C2605,'SKT LİSTESİ'!$F:$S,8,0)),"")</f>
        <v/>
      </c>
      <c r="H2605" s="131" t="str">
        <f ca="1">IF(E2605="","",IF($C2605="","",VLOOKUP(FİLTRE!$C2605,'SKT LİSTESİ'!$F:$S,9,0)))</f>
        <v/>
      </c>
      <c r="I2605" s="132" t="str">
        <f ca="1">IFERROR(IF($C2605="","",VLOOKUP(FİLTRE!$C2605,'SKT LİSTESİ'!$F:$S,10,0)),"")</f>
        <v/>
      </c>
      <c r="J2605" s="133" t="str">
        <f ca="1">IFERROR(IF($C2605="","",VLOOKUP(FİLTRE!$C2605,'SKT LİSTESİ'!$F:$S,11,0)),"")</f>
        <v/>
      </c>
      <c r="K2605" s="134" t="str">
        <f ca="1">IFERROR(IF($C2605="","",VLOOKUP(FİLTRE!$C2605,'SKT LİSTESİ'!$F:$S,12,0)),"")</f>
        <v/>
      </c>
      <c r="L2605" s="134" t="str">
        <f ca="1">IFERROR(IF($C2605="","",VLOOKUP(FİLTRE!$C2605,'SKT LİSTESİ'!$F:$S,13,0)),"")</f>
        <v/>
      </c>
      <c r="M2605" s="135" t="str">
        <f ca="1">IFERROR(IF($C2605="","",VLOOKUP(FİLTRE!$C2605,'SKT LİSTESİ'!$F:$AJ,14,0)),"")</f>
        <v/>
      </c>
      <c r="N2605" s="31" t="str">
        <f ca="1">IFERROR(IF($C2605="","",VLOOKUP(FİLTRE!$C2605,'SKT LİSTESİ'!$F:$AJ,22,0)),"")</f>
        <v/>
      </c>
      <c r="O2605" s="136" t="str">
        <f ca="1">IFERROR(IF($C2605="","",VLOOKUP(FİLTRE!$C2605,'SKT LİSTESİ'!$F:$AJ,23,0)),"")</f>
        <v/>
      </c>
      <c r="P2605" s="31"/>
      <c r="Q2605" s="31"/>
      <c r="R2605" s="137" t="str">
        <f ca="1">(IFERROR(IF($C2605="","",VLOOKUP(FİLTRE!$C2605,'SKT LİSTESİ'!$F:$AJ,15,0)),""))</f>
        <v/>
      </c>
      <c r="S2605" s="138" t="str">
        <f ca="1">IFERROR(IF($C2605="","",VLOOKUP(FİLTRE!$C2605,'SKT LİSTESİ'!$F:$AJ,16,0)),"")</f>
        <v/>
      </c>
      <c r="AF2605" s="179" t="str">
        <f t="shared" ca="1" si="162"/>
        <v/>
      </c>
      <c r="AG2605" s="179">
        <f t="shared" ca="1" si="163"/>
        <v>0</v>
      </c>
      <c r="AH2605" s="179">
        <f t="shared" ca="1" si="164"/>
        <v>0</v>
      </c>
    </row>
    <row r="2606" spans="2:34" ht="15.75" x14ac:dyDescent="0.25">
      <c r="B2606">
        <f t="shared" ca="1" si="161"/>
        <v>2594</v>
      </c>
      <c r="C2606" t="str">
        <f ca="1">IFERROR(VLOOKUP(B2606,'SKT LİSTESİ'!F:F,1,0),"")</f>
        <v/>
      </c>
      <c r="E2606" s="128" t="str">
        <f ca="1">IFERROR(IF($C2606="","",VLOOKUP(FİLTRE!$C2606,'SKT LİSTESİ'!$F:$S,5,0)),"")</f>
        <v/>
      </c>
      <c r="F2606" s="129" t="str">
        <f ca="1">IFERROR(IF($C2606="","",VLOOKUP(FİLTRE!$C2606,'SKT LİSTESİ'!$F:$S,7,0)),"")</f>
        <v/>
      </c>
      <c r="G2606" s="130" t="str">
        <f ca="1">IFERROR(IF($C2606="","",VLOOKUP(FİLTRE!$C2606,'SKT LİSTESİ'!$F:$S,8,0)),"")</f>
        <v/>
      </c>
      <c r="H2606" s="131" t="str">
        <f ca="1">IF(E2606="","",IF($C2606="","",VLOOKUP(FİLTRE!$C2606,'SKT LİSTESİ'!$F:$S,9,0)))</f>
        <v/>
      </c>
      <c r="I2606" s="132" t="str">
        <f ca="1">IFERROR(IF($C2606="","",VLOOKUP(FİLTRE!$C2606,'SKT LİSTESİ'!$F:$S,10,0)),"")</f>
        <v/>
      </c>
      <c r="J2606" s="133" t="str">
        <f ca="1">IFERROR(IF($C2606="","",VLOOKUP(FİLTRE!$C2606,'SKT LİSTESİ'!$F:$S,11,0)),"")</f>
        <v/>
      </c>
      <c r="K2606" s="134" t="str">
        <f ca="1">IFERROR(IF($C2606="","",VLOOKUP(FİLTRE!$C2606,'SKT LİSTESİ'!$F:$S,12,0)),"")</f>
        <v/>
      </c>
      <c r="L2606" s="134" t="str">
        <f ca="1">IFERROR(IF($C2606="","",VLOOKUP(FİLTRE!$C2606,'SKT LİSTESİ'!$F:$S,13,0)),"")</f>
        <v/>
      </c>
      <c r="M2606" s="135" t="str">
        <f ca="1">IFERROR(IF($C2606="","",VLOOKUP(FİLTRE!$C2606,'SKT LİSTESİ'!$F:$AJ,14,0)),"")</f>
        <v/>
      </c>
      <c r="N2606" s="31" t="str">
        <f ca="1">IFERROR(IF($C2606="","",VLOOKUP(FİLTRE!$C2606,'SKT LİSTESİ'!$F:$AJ,22,0)),"")</f>
        <v/>
      </c>
      <c r="O2606" s="136" t="str">
        <f ca="1">IFERROR(IF($C2606="","",VLOOKUP(FİLTRE!$C2606,'SKT LİSTESİ'!$F:$AJ,23,0)),"")</f>
        <v/>
      </c>
      <c r="P2606" s="31"/>
      <c r="Q2606" s="31"/>
      <c r="R2606" s="137" t="str">
        <f ca="1">(IFERROR(IF($C2606="","",VLOOKUP(FİLTRE!$C2606,'SKT LİSTESİ'!$F:$AJ,15,0)),""))</f>
        <v/>
      </c>
      <c r="S2606" s="138" t="str">
        <f ca="1">IFERROR(IF($C2606="","",VLOOKUP(FİLTRE!$C2606,'SKT LİSTESİ'!$F:$AJ,16,0)),"")</f>
        <v/>
      </c>
      <c r="AF2606" s="179" t="str">
        <f t="shared" ca="1" si="162"/>
        <v/>
      </c>
      <c r="AG2606" s="179">
        <f t="shared" ca="1" si="163"/>
        <v>0</v>
      </c>
      <c r="AH2606" s="179">
        <f t="shared" ca="1" si="164"/>
        <v>0</v>
      </c>
    </row>
    <row r="2607" spans="2:34" ht="15.75" x14ac:dyDescent="0.25">
      <c r="B2607">
        <f t="shared" ca="1" si="161"/>
        <v>2595</v>
      </c>
      <c r="C2607" t="str">
        <f ca="1">IFERROR(VLOOKUP(B2607,'SKT LİSTESİ'!F:F,1,0),"")</f>
        <v/>
      </c>
      <c r="E2607" s="128" t="str">
        <f ca="1">IFERROR(IF($C2607="","",VLOOKUP(FİLTRE!$C2607,'SKT LİSTESİ'!$F:$S,5,0)),"")</f>
        <v/>
      </c>
      <c r="F2607" s="129" t="str">
        <f ca="1">IFERROR(IF($C2607="","",VLOOKUP(FİLTRE!$C2607,'SKT LİSTESİ'!$F:$S,7,0)),"")</f>
        <v/>
      </c>
      <c r="G2607" s="130" t="str">
        <f ca="1">IFERROR(IF($C2607="","",VLOOKUP(FİLTRE!$C2607,'SKT LİSTESİ'!$F:$S,8,0)),"")</f>
        <v/>
      </c>
      <c r="H2607" s="131" t="str">
        <f ca="1">IF(E2607="","",IF($C2607="","",VLOOKUP(FİLTRE!$C2607,'SKT LİSTESİ'!$F:$S,9,0)))</f>
        <v/>
      </c>
      <c r="I2607" s="132" t="str">
        <f ca="1">IFERROR(IF($C2607="","",VLOOKUP(FİLTRE!$C2607,'SKT LİSTESİ'!$F:$S,10,0)),"")</f>
        <v/>
      </c>
      <c r="J2607" s="133" t="str">
        <f ca="1">IFERROR(IF($C2607="","",VLOOKUP(FİLTRE!$C2607,'SKT LİSTESİ'!$F:$S,11,0)),"")</f>
        <v/>
      </c>
      <c r="K2607" s="134" t="str">
        <f ca="1">IFERROR(IF($C2607="","",VLOOKUP(FİLTRE!$C2607,'SKT LİSTESİ'!$F:$S,12,0)),"")</f>
        <v/>
      </c>
      <c r="L2607" s="134" t="str">
        <f ca="1">IFERROR(IF($C2607="","",VLOOKUP(FİLTRE!$C2607,'SKT LİSTESİ'!$F:$S,13,0)),"")</f>
        <v/>
      </c>
      <c r="M2607" s="135" t="str">
        <f ca="1">IFERROR(IF($C2607="","",VLOOKUP(FİLTRE!$C2607,'SKT LİSTESİ'!$F:$AJ,14,0)),"")</f>
        <v/>
      </c>
      <c r="N2607" s="31" t="str">
        <f ca="1">IFERROR(IF($C2607="","",VLOOKUP(FİLTRE!$C2607,'SKT LİSTESİ'!$F:$AJ,22,0)),"")</f>
        <v/>
      </c>
      <c r="O2607" s="136" t="str">
        <f ca="1">IFERROR(IF($C2607="","",VLOOKUP(FİLTRE!$C2607,'SKT LİSTESİ'!$F:$AJ,23,0)),"")</f>
        <v/>
      </c>
      <c r="P2607" s="31"/>
      <c r="Q2607" s="31"/>
      <c r="R2607" s="137" t="str">
        <f ca="1">(IFERROR(IF($C2607="","",VLOOKUP(FİLTRE!$C2607,'SKT LİSTESİ'!$F:$AJ,15,0)),""))</f>
        <v/>
      </c>
      <c r="S2607" s="138" t="str">
        <f ca="1">IFERROR(IF($C2607="","",VLOOKUP(FİLTRE!$C2607,'SKT LİSTESİ'!$F:$AJ,16,0)),"")</f>
        <v/>
      </c>
      <c r="AF2607" s="179" t="str">
        <f t="shared" ca="1" si="162"/>
        <v/>
      </c>
      <c r="AG2607" s="179">
        <f t="shared" ca="1" si="163"/>
        <v>0</v>
      </c>
      <c r="AH2607" s="179">
        <f t="shared" ca="1" si="164"/>
        <v>0</v>
      </c>
    </row>
    <row r="2608" spans="2:34" ht="15.75" x14ac:dyDescent="0.25">
      <c r="B2608">
        <f t="shared" ca="1" si="161"/>
        <v>2596</v>
      </c>
      <c r="C2608" t="str">
        <f ca="1">IFERROR(VLOOKUP(B2608,'SKT LİSTESİ'!F:F,1,0),"")</f>
        <v/>
      </c>
      <c r="E2608" s="128" t="str">
        <f ca="1">IFERROR(IF($C2608="","",VLOOKUP(FİLTRE!$C2608,'SKT LİSTESİ'!$F:$S,5,0)),"")</f>
        <v/>
      </c>
      <c r="F2608" s="129" t="str">
        <f ca="1">IFERROR(IF($C2608="","",VLOOKUP(FİLTRE!$C2608,'SKT LİSTESİ'!$F:$S,7,0)),"")</f>
        <v/>
      </c>
      <c r="G2608" s="130" t="str">
        <f ca="1">IFERROR(IF($C2608="","",VLOOKUP(FİLTRE!$C2608,'SKT LİSTESİ'!$F:$S,8,0)),"")</f>
        <v/>
      </c>
      <c r="H2608" s="131" t="str">
        <f ca="1">IF(E2608="","",IF($C2608="","",VLOOKUP(FİLTRE!$C2608,'SKT LİSTESİ'!$F:$S,9,0)))</f>
        <v/>
      </c>
      <c r="I2608" s="132" t="str">
        <f ca="1">IFERROR(IF($C2608="","",VLOOKUP(FİLTRE!$C2608,'SKT LİSTESİ'!$F:$S,10,0)),"")</f>
        <v/>
      </c>
      <c r="J2608" s="133" t="str">
        <f ca="1">IFERROR(IF($C2608="","",VLOOKUP(FİLTRE!$C2608,'SKT LİSTESİ'!$F:$S,11,0)),"")</f>
        <v/>
      </c>
      <c r="K2608" s="134" t="str">
        <f ca="1">IFERROR(IF($C2608="","",VLOOKUP(FİLTRE!$C2608,'SKT LİSTESİ'!$F:$S,12,0)),"")</f>
        <v/>
      </c>
      <c r="L2608" s="134" t="str">
        <f ca="1">IFERROR(IF($C2608="","",VLOOKUP(FİLTRE!$C2608,'SKT LİSTESİ'!$F:$S,13,0)),"")</f>
        <v/>
      </c>
      <c r="M2608" s="135" t="str">
        <f ca="1">IFERROR(IF($C2608="","",VLOOKUP(FİLTRE!$C2608,'SKT LİSTESİ'!$F:$AJ,14,0)),"")</f>
        <v/>
      </c>
      <c r="N2608" s="31" t="str">
        <f ca="1">IFERROR(IF($C2608="","",VLOOKUP(FİLTRE!$C2608,'SKT LİSTESİ'!$F:$AJ,22,0)),"")</f>
        <v/>
      </c>
      <c r="O2608" s="136" t="str">
        <f ca="1">IFERROR(IF($C2608="","",VLOOKUP(FİLTRE!$C2608,'SKT LİSTESİ'!$F:$AJ,23,0)),"")</f>
        <v/>
      </c>
      <c r="P2608" s="31"/>
      <c r="Q2608" s="31"/>
      <c r="R2608" s="137" t="str">
        <f ca="1">(IFERROR(IF($C2608="","",VLOOKUP(FİLTRE!$C2608,'SKT LİSTESİ'!$F:$AJ,15,0)),""))</f>
        <v/>
      </c>
      <c r="S2608" s="138" t="str">
        <f ca="1">IFERROR(IF($C2608="","",VLOOKUP(FİLTRE!$C2608,'SKT LİSTESİ'!$F:$AJ,16,0)),"")</f>
        <v/>
      </c>
      <c r="AF2608" s="179" t="str">
        <f t="shared" ca="1" si="162"/>
        <v/>
      </c>
      <c r="AG2608" s="179">
        <f t="shared" ca="1" si="163"/>
        <v>0</v>
      </c>
      <c r="AH2608" s="179">
        <f t="shared" ca="1" si="164"/>
        <v>0</v>
      </c>
    </row>
    <row r="2609" spans="2:34" ht="15.75" x14ac:dyDescent="0.25">
      <c r="B2609">
        <f t="shared" ca="1" si="161"/>
        <v>2597</v>
      </c>
      <c r="C2609" t="str">
        <f ca="1">IFERROR(VLOOKUP(B2609,'SKT LİSTESİ'!F:F,1,0),"")</f>
        <v/>
      </c>
      <c r="E2609" s="128" t="str">
        <f ca="1">IFERROR(IF($C2609="","",VLOOKUP(FİLTRE!$C2609,'SKT LİSTESİ'!$F:$S,5,0)),"")</f>
        <v/>
      </c>
      <c r="F2609" s="129" t="str">
        <f ca="1">IFERROR(IF($C2609="","",VLOOKUP(FİLTRE!$C2609,'SKT LİSTESİ'!$F:$S,7,0)),"")</f>
        <v/>
      </c>
      <c r="G2609" s="130" t="str">
        <f ca="1">IFERROR(IF($C2609="","",VLOOKUP(FİLTRE!$C2609,'SKT LİSTESİ'!$F:$S,8,0)),"")</f>
        <v/>
      </c>
      <c r="H2609" s="131" t="str">
        <f ca="1">IF(E2609="","",IF($C2609="","",VLOOKUP(FİLTRE!$C2609,'SKT LİSTESİ'!$F:$S,9,0)))</f>
        <v/>
      </c>
      <c r="I2609" s="132" t="str">
        <f ca="1">IFERROR(IF($C2609="","",VLOOKUP(FİLTRE!$C2609,'SKT LİSTESİ'!$F:$S,10,0)),"")</f>
        <v/>
      </c>
      <c r="J2609" s="133" t="str">
        <f ca="1">IFERROR(IF($C2609="","",VLOOKUP(FİLTRE!$C2609,'SKT LİSTESİ'!$F:$S,11,0)),"")</f>
        <v/>
      </c>
      <c r="K2609" s="134" t="str">
        <f ca="1">IFERROR(IF($C2609="","",VLOOKUP(FİLTRE!$C2609,'SKT LİSTESİ'!$F:$S,12,0)),"")</f>
        <v/>
      </c>
      <c r="L2609" s="134" t="str">
        <f ca="1">IFERROR(IF($C2609="","",VLOOKUP(FİLTRE!$C2609,'SKT LİSTESİ'!$F:$S,13,0)),"")</f>
        <v/>
      </c>
      <c r="M2609" s="135" t="str">
        <f ca="1">IFERROR(IF($C2609="","",VLOOKUP(FİLTRE!$C2609,'SKT LİSTESİ'!$F:$AJ,14,0)),"")</f>
        <v/>
      </c>
      <c r="N2609" s="31" t="str">
        <f ca="1">IFERROR(IF($C2609="","",VLOOKUP(FİLTRE!$C2609,'SKT LİSTESİ'!$F:$AJ,22,0)),"")</f>
        <v/>
      </c>
      <c r="O2609" s="136" t="str">
        <f ca="1">IFERROR(IF($C2609="","",VLOOKUP(FİLTRE!$C2609,'SKT LİSTESİ'!$F:$AJ,23,0)),"")</f>
        <v/>
      </c>
      <c r="P2609" s="31"/>
      <c r="Q2609" s="31"/>
      <c r="R2609" s="137" t="str">
        <f ca="1">(IFERROR(IF($C2609="","",VLOOKUP(FİLTRE!$C2609,'SKT LİSTESİ'!$F:$AJ,15,0)),""))</f>
        <v/>
      </c>
      <c r="S2609" s="138" t="str">
        <f ca="1">IFERROR(IF($C2609="","",VLOOKUP(FİLTRE!$C2609,'SKT LİSTESİ'!$F:$AJ,16,0)),"")</f>
        <v/>
      </c>
      <c r="AF2609" s="179" t="str">
        <f t="shared" ca="1" si="162"/>
        <v/>
      </c>
      <c r="AG2609" s="179">
        <f t="shared" ca="1" si="163"/>
        <v>0</v>
      </c>
      <c r="AH2609" s="179">
        <f t="shared" ca="1" si="164"/>
        <v>0</v>
      </c>
    </row>
    <row r="2610" spans="2:34" ht="15.75" x14ac:dyDescent="0.25">
      <c r="B2610">
        <f t="shared" ca="1" si="161"/>
        <v>2598</v>
      </c>
      <c r="C2610" t="str">
        <f ca="1">IFERROR(VLOOKUP(B2610,'SKT LİSTESİ'!F:F,1,0),"")</f>
        <v/>
      </c>
      <c r="E2610" s="128" t="str">
        <f ca="1">IFERROR(IF($C2610="","",VLOOKUP(FİLTRE!$C2610,'SKT LİSTESİ'!$F:$S,5,0)),"")</f>
        <v/>
      </c>
      <c r="F2610" s="129" t="str">
        <f ca="1">IFERROR(IF($C2610="","",VLOOKUP(FİLTRE!$C2610,'SKT LİSTESİ'!$F:$S,7,0)),"")</f>
        <v/>
      </c>
      <c r="G2610" s="130" t="str">
        <f ca="1">IFERROR(IF($C2610="","",VLOOKUP(FİLTRE!$C2610,'SKT LİSTESİ'!$F:$S,8,0)),"")</f>
        <v/>
      </c>
      <c r="H2610" s="131" t="str">
        <f ca="1">IF(E2610="","",IF($C2610="","",VLOOKUP(FİLTRE!$C2610,'SKT LİSTESİ'!$F:$S,9,0)))</f>
        <v/>
      </c>
      <c r="I2610" s="132" t="str">
        <f ca="1">IFERROR(IF($C2610="","",VLOOKUP(FİLTRE!$C2610,'SKT LİSTESİ'!$F:$S,10,0)),"")</f>
        <v/>
      </c>
      <c r="J2610" s="133" t="str">
        <f ca="1">IFERROR(IF($C2610="","",VLOOKUP(FİLTRE!$C2610,'SKT LİSTESİ'!$F:$S,11,0)),"")</f>
        <v/>
      </c>
      <c r="K2610" s="134" t="str">
        <f ca="1">IFERROR(IF($C2610="","",VLOOKUP(FİLTRE!$C2610,'SKT LİSTESİ'!$F:$S,12,0)),"")</f>
        <v/>
      </c>
      <c r="L2610" s="134" t="str">
        <f ca="1">IFERROR(IF($C2610="","",VLOOKUP(FİLTRE!$C2610,'SKT LİSTESİ'!$F:$S,13,0)),"")</f>
        <v/>
      </c>
      <c r="M2610" s="135" t="str">
        <f ca="1">IFERROR(IF($C2610="","",VLOOKUP(FİLTRE!$C2610,'SKT LİSTESİ'!$F:$AJ,14,0)),"")</f>
        <v/>
      </c>
      <c r="N2610" s="31" t="str">
        <f ca="1">IFERROR(IF($C2610="","",VLOOKUP(FİLTRE!$C2610,'SKT LİSTESİ'!$F:$AJ,22,0)),"")</f>
        <v/>
      </c>
      <c r="O2610" s="136" t="str">
        <f ca="1">IFERROR(IF($C2610="","",VLOOKUP(FİLTRE!$C2610,'SKT LİSTESİ'!$F:$AJ,23,0)),"")</f>
        <v/>
      </c>
      <c r="P2610" s="31"/>
      <c r="Q2610" s="31"/>
      <c r="R2610" s="137" t="str">
        <f ca="1">(IFERROR(IF($C2610="","",VLOOKUP(FİLTRE!$C2610,'SKT LİSTESİ'!$F:$AJ,15,0)),""))</f>
        <v/>
      </c>
      <c r="S2610" s="138" t="str">
        <f ca="1">IFERROR(IF($C2610="","",VLOOKUP(FİLTRE!$C2610,'SKT LİSTESİ'!$F:$AJ,16,0)),"")</f>
        <v/>
      </c>
      <c r="AF2610" s="179" t="str">
        <f t="shared" ca="1" si="162"/>
        <v/>
      </c>
      <c r="AG2610" s="179">
        <f t="shared" ca="1" si="163"/>
        <v>0</v>
      </c>
      <c r="AH2610" s="179">
        <f t="shared" ca="1" si="164"/>
        <v>0</v>
      </c>
    </row>
    <row r="2611" spans="2:34" ht="15.75" x14ac:dyDescent="0.25">
      <c r="B2611">
        <f t="shared" ca="1" si="161"/>
        <v>2599</v>
      </c>
      <c r="C2611" t="str">
        <f ca="1">IFERROR(VLOOKUP(B2611,'SKT LİSTESİ'!F:F,1,0),"")</f>
        <v/>
      </c>
      <c r="E2611" s="128" t="str">
        <f ca="1">IFERROR(IF($C2611="","",VLOOKUP(FİLTRE!$C2611,'SKT LİSTESİ'!$F:$S,5,0)),"")</f>
        <v/>
      </c>
      <c r="F2611" s="129" t="str">
        <f ca="1">IFERROR(IF($C2611="","",VLOOKUP(FİLTRE!$C2611,'SKT LİSTESİ'!$F:$S,7,0)),"")</f>
        <v/>
      </c>
      <c r="G2611" s="130" t="str">
        <f ca="1">IFERROR(IF($C2611="","",VLOOKUP(FİLTRE!$C2611,'SKT LİSTESİ'!$F:$S,8,0)),"")</f>
        <v/>
      </c>
      <c r="H2611" s="131" t="str">
        <f ca="1">IF(E2611="","",IF($C2611="","",VLOOKUP(FİLTRE!$C2611,'SKT LİSTESİ'!$F:$S,9,0)))</f>
        <v/>
      </c>
      <c r="I2611" s="132" t="str">
        <f ca="1">IFERROR(IF($C2611="","",VLOOKUP(FİLTRE!$C2611,'SKT LİSTESİ'!$F:$S,10,0)),"")</f>
        <v/>
      </c>
      <c r="J2611" s="133" t="str">
        <f ca="1">IFERROR(IF($C2611="","",VLOOKUP(FİLTRE!$C2611,'SKT LİSTESİ'!$F:$S,11,0)),"")</f>
        <v/>
      </c>
      <c r="K2611" s="134" t="str">
        <f ca="1">IFERROR(IF($C2611="","",VLOOKUP(FİLTRE!$C2611,'SKT LİSTESİ'!$F:$S,12,0)),"")</f>
        <v/>
      </c>
      <c r="L2611" s="134" t="str">
        <f ca="1">IFERROR(IF($C2611="","",VLOOKUP(FİLTRE!$C2611,'SKT LİSTESİ'!$F:$S,13,0)),"")</f>
        <v/>
      </c>
      <c r="M2611" s="135" t="str">
        <f ca="1">IFERROR(IF($C2611="","",VLOOKUP(FİLTRE!$C2611,'SKT LİSTESİ'!$F:$AJ,14,0)),"")</f>
        <v/>
      </c>
      <c r="N2611" s="31" t="str">
        <f ca="1">IFERROR(IF($C2611="","",VLOOKUP(FİLTRE!$C2611,'SKT LİSTESİ'!$F:$AJ,22,0)),"")</f>
        <v/>
      </c>
      <c r="O2611" s="136" t="str">
        <f ca="1">IFERROR(IF($C2611="","",VLOOKUP(FİLTRE!$C2611,'SKT LİSTESİ'!$F:$AJ,23,0)),"")</f>
        <v/>
      </c>
      <c r="P2611" s="31"/>
      <c r="Q2611" s="31"/>
      <c r="R2611" s="137" t="str">
        <f ca="1">(IFERROR(IF($C2611="","",VLOOKUP(FİLTRE!$C2611,'SKT LİSTESİ'!$F:$AJ,15,0)),""))</f>
        <v/>
      </c>
      <c r="S2611" s="138" t="str">
        <f ca="1">IFERROR(IF($C2611="","",VLOOKUP(FİLTRE!$C2611,'SKT LİSTESİ'!$F:$AJ,16,0)),"")</f>
        <v/>
      </c>
      <c r="AF2611" s="179" t="str">
        <f t="shared" ca="1" si="162"/>
        <v/>
      </c>
      <c r="AG2611" s="179">
        <f t="shared" ca="1" si="163"/>
        <v>0</v>
      </c>
      <c r="AH2611" s="179">
        <f t="shared" ca="1" si="164"/>
        <v>0</v>
      </c>
    </row>
    <row r="2612" spans="2:34" ht="15.75" x14ac:dyDescent="0.25">
      <c r="B2612">
        <f t="shared" ca="1" si="161"/>
        <v>2600</v>
      </c>
      <c r="C2612" t="str">
        <f ca="1">IFERROR(VLOOKUP(B2612,'SKT LİSTESİ'!F:F,1,0),"")</f>
        <v/>
      </c>
      <c r="E2612" s="128" t="str">
        <f ca="1">IFERROR(IF($C2612="","",VLOOKUP(FİLTRE!$C2612,'SKT LİSTESİ'!$F:$S,5,0)),"")</f>
        <v/>
      </c>
      <c r="F2612" s="129" t="str">
        <f ca="1">IFERROR(IF($C2612="","",VLOOKUP(FİLTRE!$C2612,'SKT LİSTESİ'!$F:$S,7,0)),"")</f>
        <v/>
      </c>
      <c r="G2612" s="130" t="str">
        <f ca="1">IFERROR(IF($C2612="","",VLOOKUP(FİLTRE!$C2612,'SKT LİSTESİ'!$F:$S,8,0)),"")</f>
        <v/>
      </c>
      <c r="H2612" s="131" t="str">
        <f ca="1">IF(E2612="","",IF($C2612="","",VLOOKUP(FİLTRE!$C2612,'SKT LİSTESİ'!$F:$S,9,0)))</f>
        <v/>
      </c>
      <c r="I2612" s="132" t="str">
        <f ca="1">IFERROR(IF($C2612="","",VLOOKUP(FİLTRE!$C2612,'SKT LİSTESİ'!$F:$S,10,0)),"")</f>
        <v/>
      </c>
      <c r="J2612" s="133" t="str">
        <f ca="1">IFERROR(IF($C2612="","",VLOOKUP(FİLTRE!$C2612,'SKT LİSTESİ'!$F:$S,11,0)),"")</f>
        <v/>
      </c>
      <c r="K2612" s="134" t="str">
        <f ca="1">IFERROR(IF($C2612="","",VLOOKUP(FİLTRE!$C2612,'SKT LİSTESİ'!$F:$S,12,0)),"")</f>
        <v/>
      </c>
      <c r="L2612" s="134" t="str">
        <f ca="1">IFERROR(IF($C2612="","",VLOOKUP(FİLTRE!$C2612,'SKT LİSTESİ'!$F:$S,13,0)),"")</f>
        <v/>
      </c>
      <c r="M2612" s="135" t="str">
        <f ca="1">IFERROR(IF($C2612="","",VLOOKUP(FİLTRE!$C2612,'SKT LİSTESİ'!$F:$AJ,14,0)),"")</f>
        <v/>
      </c>
      <c r="N2612" s="31" t="str">
        <f ca="1">IFERROR(IF($C2612="","",VLOOKUP(FİLTRE!$C2612,'SKT LİSTESİ'!$F:$AJ,22,0)),"")</f>
        <v/>
      </c>
      <c r="O2612" s="136" t="str">
        <f ca="1">IFERROR(IF($C2612="","",VLOOKUP(FİLTRE!$C2612,'SKT LİSTESİ'!$F:$AJ,23,0)),"")</f>
        <v/>
      </c>
      <c r="P2612" s="31"/>
      <c r="Q2612" s="31"/>
      <c r="R2612" s="137" t="str">
        <f ca="1">(IFERROR(IF($C2612="","",VLOOKUP(FİLTRE!$C2612,'SKT LİSTESİ'!$F:$AJ,15,0)),""))</f>
        <v/>
      </c>
      <c r="S2612" s="138" t="str">
        <f ca="1">IFERROR(IF($C2612="","",VLOOKUP(FİLTRE!$C2612,'SKT LİSTESİ'!$F:$AJ,16,0)),"")</f>
        <v/>
      </c>
      <c r="AF2612" s="179" t="str">
        <f t="shared" ca="1" si="162"/>
        <v/>
      </c>
      <c r="AG2612" s="179">
        <f t="shared" ca="1" si="163"/>
        <v>0</v>
      </c>
      <c r="AH2612" s="179">
        <f t="shared" ca="1" si="164"/>
        <v>0</v>
      </c>
    </row>
    <row r="2613" spans="2:34" ht="15.75" x14ac:dyDescent="0.25">
      <c r="B2613">
        <f t="shared" ca="1" si="161"/>
        <v>2601</v>
      </c>
      <c r="C2613" t="str">
        <f ca="1">IFERROR(VLOOKUP(B2613,'SKT LİSTESİ'!F:F,1,0),"")</f>
        <v/>
      </c>
      <c r="E2613" s="128" t="str">
        <f ca="1">IFERROR(IF($C2613="","",VLOOKUP(FİLTRE!$C2613,'SKT LİSTESİ'!$F:$S,5,0)),"")</f>
        <v/>
      </c>
      <c r="F2613" s="129" t="str">
        <f ca="1">IFERROR(IF($C2613="","",VLOOKUP(FİLTRE!$C2613,'SKT LİSTESİ'!$F:$S,7,0)),"")</f>
        <v/>
      </c>
      <c r="G2613" s="130" t="str">
        <f ca="1">IFERROR(IF($C2613="","",VLOOKUP(FİLTRE!$C2613,'SKT LİSTESİ'!$F:$S,8,0)),"")</f>
        <v/>
      </c>
      <c r="H2613" s="131" t="str">
        <f ca="1">IF(E2613="","",IF($C2613="","",VLOOKUP(FİLTRE!$C2613,'SKT LİSTESİ'!$F:$S,9,0)))</f>
        <v/>
      </c>
      <c r="I2613" s="132" t="str">
        <f ca="1">IFERROR(IF($C2613="","",VLOOKUP(FİLTRE!$C2613,'SKT LİSTESİ'!$F:$S,10,0)),"")</f>
        <v/>
      </c>
      <c r="J2613" s="133" t="str">
        <f ca="1">IFERROR(IF($C2613="","",VLOOKUP(FİLTRE!$C2613,'SKT LİSTESİ'!$F:$S,11,0)),"")</f>
        <v/>
      </c>
      <c r="K2613" s="134" t="str">
        <f ca="1">IFERROR(IF($C2613="","",VLOOKUP(FİLTRE!$C2613,'SKT LİSTESİ'!$F:$S,12,0)),"")</f>
        <v/>
      </c>
      <c r="L2613" s="134" t="str">
        <f ca="1">IFERROR(IF($C2613="","",VLOOKUP(FİLTRE!$C2613,'SKT LİSTESİ'!$F:$S,13,0)),"")</f>
        <v/>
      </c>
      <c r="M2613" s="135" t="str">
        <f ca="1">IFERROR(IF($C2613="","",VLOOKUP(FİLTRE!$C2613,'SKT LİSTESİ'!$F:$AJ,14,0)),"")</f>
        <v/>
      </c>
      <c r="N2613" s="31" t="str">
        <f ca="1">IFERROR(IF($C2613="","",VLOOKUP(FİLTRE!$C2613,'SKT LİSTESİ'!$F:$AJ,22,0)),"")</f>
        <v/>
      </c>
      <c r="O2613" s="136" t="str">
        <f ca="1">IFERROR(IF($C2613="","",VLOOKUP(FİLTRE!$C2613,'SKT LİSTESİ'!$F:$AJ,23,0)),"")</f>
        <v/>
      </c>
      <c r="P2613" s="31"/>
      <c r="Q2613" s="31"/>
      <c r="R2613" s="137" t="str">
        <f ca="1">(IFERROR(IF($C2613="","",VLOOKUP(FİLTRE!$C2613,'SKT LİSTESİ'!$F:$AJ,15,0)),""))</f>
        <v/>
      </c>
      <c r="S2613" s="138" t="str">
        <f ca="1">IFERROR(IF($C2613="","",VLOOKUP(FİLTRE!$C2613,'SKT LİSTESİ'!$F:$AJ,16,0)),"")</f>
        <v/>
      </c>
      <c r="AF2613" s="179" t="str">
        <f t="shared" ca="1" si="162"/>
        <v/>
      </c>
      <c r="AG2613" s="179">
        <f t="shared" ca="1" si="163"/>
        <v>0</v>
      </c>
      <c r="AH2613" s="179">
        <f t="shared" ca="1" si="164"/>
        <v>0</v>
      </c>
    </row>
    <row r="2614" spans="2:34" ht="15.75" x14ac:dyDescent="0.25">
      <c r="B2614">
        <f t="shared" ca="1" si="161"/>
        <v>2602</v>
      </c>
      <c r="C2614" t="str">
        <f ca="1">IFERROR(VLOOKUP(B2614,'SKT LİSTESİ'!F:F,1,0),"")</f>
        <v/>
      </c>
      <c r="E2614" s="128" t="str">
        <f ca="1">IFERROR(IF($C2614="","",VLOOKUP(FİLTRE!$C2614,'SKT LİSTESİ'!$F:$S,5,0)),"")</f>
        <v/>
      </c>
      <c r="F2614" s="129" t="str">
        <f ca="1">IFERROR(IF($C2614="","",VLOOKUP(FİLTRE!$C2614,'SKT LİSTESİ'!$F:$S,7,0)),"")</f>
        <v/>
      </c>
      <c r="G2614" s="130" t="str">
        <f ca="1">IFERROR(IF($C2614="","",VLOOKUP(FİLTRE!$C2614,'SKT LİSTESİ'!$F:$S,8,0)),"")</f>
        <v/>
      </c>
      <c r="H2614" s="131" t="str">
        <f ca="1">IF(E2614="","",IF($C2614="","",VLOOKUP(FİLTRE!$C2614,'SKT LİSTESİ'!$F:$S,9,0)))</f>
        <v/>
      </c>
      <c r="I2614" s="132" t="str">
        <f ca="1">IFERROR(IF($C2614="","",VLOOKUP(FİLTRE!$C2614,'SKT LİSTESİ'!$F:$S,10,0)),"")</f>
        <v/>
      </c>
      <c r="J2614" s="133" t="str">
        <f ca="1">IFERROR(IF($C2614="","",VLOOKUP(FİLTRE!$C2614,'SKT LİSTESİ'!$F:$S,11,0)),"")</f>
        <v/>
      </c>
      <c r="K2614" s="134" t="str">
        <f ca="1">IFERROR(IF($C2614="","",VLOOKUP(FİLTRE!$C2614,'SKT LİSTESİ'!$F:$S,12,0)),"")</f>
        <v/>
      </c>
      <c r="L2614" s="134" t="str">
        <f ca="1">IFERROR(IF($C2614="","",VLOOKUP(FİLTRE!$C2614,'SKT LİSTESİ'!$F:$S,13,0)),"")</f>
        <v/>
      </c>
      <c r="M2614" s="135" t="str">
        <f ca="1">IFERROR(IF($C2614="","",VLOOKUP(FİLTRE!$C2614,'SKT LİSTESİ'!$F:$AJ,14,0)),"")</f>
        <v/>
      </c>
      <c r="N2614" s="31" t="str">
        <f ca="1">IFERROR(IF($C2614="","",VLOOKUP(FİLTRE!$C2614,'SKT LİSTESİ'!$F:$AJ,22,0)),"")</f>
        <v/>
      </c>
      <c r="O2614" s="136" t="str">
        <f ca="1">IFERROR(IF($C2614="","",VLOOKUP(FİLTRE!$C2614,'SKT LİSTESİ'!$F:$AJ,23,0)),"")</f>
        <v/>
      </c>
      <c r="P2614" s="31"/>
      <c r="Q2614" s="31"/>
      <c r="R2614" s="137" t="str">
        <f ca="1">(IFERROR(IF($C2614="","",VLOOKUP(FİLTRE!$C2614,'SKT LİSTESİ'!$F:$AJ,15,0)),""))</f>
        <v/>
      </c>
      <c r="S2614" s="138" t="str">
        <f ca="1">IFERROR(IF($C2614="","",VLOOKUP(FİLTRE!$C2614,'SKT LİSTESİ'!$F:$AJ,16,0)),"")</f>
        <v/>
      </c>
      <c r="AF2614" s="179" t="str">
        <f t="shared" ca="1" si="162"/>
        <v/>
      </c>
      <c r="AG2614" s="179">
        <f t="shared" ca="1" si="163"/>
        <v>0</v>
      </c>
      <c r="AH2614" s="179">
        <f t="shared" ca="1" si="164"/>
        <v>0</v>
      </c>
    </row>
    <row r="2615" spans="2:34" ht="15.75" x14ac:dyDescent="0.25">
      <c r="B2615">
        <f t="shared" ca="1" si="161"/>
        <v>2603</v>
      </c>
      <c r="C2615" t="str">
        <f ca="1">IFERROR(VLOOKUP(B2615,'SKT LİSTESİ'!F:F,1,0),"")</f>
        <v/>
      </c>
      <c r="E2615" s="128" t="str">
        <f ca="1">IFERROR(IF($C2615="","",VLOOKUP(FİLTRE!$C2615,'SKT LİSTESİ'!$F:$S,5,0)),"")</f>
        <v/>
      </c>
      <c r="F2615" s="129" t="str">
        <f ca="1">IFERROR(IF($C2615="","",VLOOKUP(FİLTRE!$C2615,'SKT LİSTESİ'!$F:$S,7,0)),"")</f>
        <v/>
      </c>
      <c r="G2615" s="130" t="str">
        <f ca="1">IFERROR(IF($C2615="","",VLOOKUP(FİLTRE!$C2615,'SKT LİSTESİ'!$F:$S,8,0)),"")</f>
        <v/>
      </c>
      <c r="H2615" s="131" t="str">
        <f ca="1">IF(E2615="","",IF($C2615="","",VLOOKUP(FİLTRE!$C2615,'SKT LİSTESİ'!$F:$S,9,0)))</f>
        <v/>
      </c>
      <c r="I2615" s="132" t="str">
        <f ca="1">IFERROR(IF($C2615="","",VLOOKUP(FİLTRE!$C2615,'SKT LİSTESİ'!$F:$S,10,0)),"")</f>
        <v/>
      </c>
      <c r="J2615" s="133" t="str">
        <f ca="1">IFERROR(IF($C2615="","",VLOOKUP(FİLTRE!$C2615,'SKT LİSTESİ'!$F:$S,11,0)),"")</f>
        <v/>
      </c>
      <c r="K2615" s="134" t="str">
        <f ca="1">IFERROR(IF($C2615="","",VLOOKUP(FİLTRE!$C2615,'SKT LİSTESİ'!$F:$S,12,0)),"")</f>
        <v/>
      </c>
      <c r="L2615" s="134" t="str">
        <f ca="1">IFERROR(IF($C2615="","",VLOOKUP(FİLTRE!$C2615,'SKT LİSTESİ'!$F:$S,13,0)),"")</f>
        <v/>
      </c>
      <c r="M2615" s="135" t="str">
        <f ca="1">IFERROR(IF($C2615="","",VLOOKUP(FİLTRE!$C2615,'SKT LİSTESİ'!$F:$AJ,14,0)),"")</f>
        <v/>
      </c>
      <c r="N2615" s="31" t="str">
        <f ca="1">IFERROR(IF($C2615="","",VLOOKUP(FİLTRE!$C2615,'SKT LİSTESİ'!$F:$AJ,22,0)),"")</f>
        <v/>
      </c>
      <c r="O2615" s="136" t="str">
        <f ca="1">IFERROR(IF($C2615="","",VLOOKUP(FİLTRE!$C2615,'SKT LİSTESİ'!$F:$AJ,23,0)),"")</f>
        <v/>
      </c>
      <c r="P2615" s="31"/>
      <c r="Q2615" s="31"/>
      <c r="R2615" s="137" t="str">
        <f ca="1">(IFERROR(IF($C2615="","",VLOOKUP(FİLTRE!$C2615,'SKT LİSTESİ'!$F:$AJ,15,0)),""))</f>
        <v/>
      </c>
      <c r="S2615" s="138" t="str">
        <f ca="1">IFERROR(IF($C2615="","",VLOOKUP(FİLTRE!$C2615,'SKT LİSTESİ'!$F:$AJ,16,0)),"")</f>
        <v/>
      </c>
      <c r="AF2615" s="179" t="str">
        <f t="shared" ca="1" si="162"/>
        <v/>
      </c>
      <c r="AG2615" s="179">
        <f t="shared" ca="1" si="163"/>
        <v>0</v>
      </c>
      <c r="AH2615" s="179">
        <f t="shared" ca="1" si="164"/>
        <v>0</v>
      </c>
    </row>
    <row r="2616" spans="2:34" ht="15.75" x14ac:dyDescent="0.25">
      <c r="B2616">
        <f t="shared" ca="1" si="161"/>
        <v>2604</v>
      </c>
      <c r="C2616" t="str">
        <f ca="1">IFERROR(VLOOKUP(B2616,'SKT LİSTESİ'!F:F,1,0),"")</f>
        <v/>
      </c>
      <c r="E2616" s="128" t="str">
        <f ca="1">IFERROR(IF($C2616="","",VLOOKUP(FİLTRE!$C2616,'SKT LİSTESİ'!$F:$S,5,0)),"")</f>
        <v/>
      </c>
      <c r="F2616" s="129" t="str">
        <f ca="1">IFERROR(IF($C2616="","",VLOOKUP(FİLTRE!$C2616,'SKT LİSTESİ'!$F:$S,7,0)),"")</f>
        <v/>
      </c>
      <c r="G2616" s="130" t="str">
        <f ca="1">IFERROR(IF($C2616="","",VLOOKUP(FİLTRE!$C2616,'SKT LİSTESİ'!$F:$S,8,0)),"")</f>
        <v/>
      </c>
      <c r="H2616" s="131" t="str">
        <f ca="1">IF(E2616="","",IF($C2616="","",VLOOKUP(FİLTRE!$C2616,'SKT LİSTESİ'!$F:$S,9,0)))</f>
        <v/>
      </c>
      <c r="I2616" s="132" t="str">
        <f ca="1">IFERROR(IF($C2616="","",VLOOKUP(FİLTRE!$C2616,'SKT LİSTESİ'!$F:$S,10,0)),"")</f>
        <v/>
      </c>
      <c r="J2616" s="133" t="str">
        <f ca="1">IFERROR(IF($C2616="","",VLOOKUP(FİLTRE!$C2616,'SKT LİSTESİ'!$F:$S,11,0)),"")</f>
        <v/>
      </c>
      <c r="K2616" s="134" t="str">
        <f ca="1">IFERROR(IF($C2616="","",VLOOKUP(FİLTRE!$C2616,'SKT LİSTESİ'!$F:$S,12,0)),"")</f>
        <v/>
      </c>
      <c r="L2616" s="134" t="str">
        <f ca="1">IFERROR(IF($C2616="","",VLOOKUP(FİLTRE!$C2616,'SKT LİSTESİ'!$F:$S,13,0)),"")</f>
        <v/>
      </c>
      <c r="M2616" s="135" t="str">
        <f ca="1">IFERROR(IF($C2616="","",VLOOKUP(FİLTRE!$C2616,'SKT LİSTESİ'!$F:$AJ,14,0)),"")</f>
        <v/>
      </c>
      <c r="N2616" s="31" t="str">
        <f ca="1">IFERROR(IF($C2616="","",VLOOKUP(FİLTRE!$C2616,'SKT LİSTESİ'!$F:$AJ,22,0)),"")</f>
        <v/>
      </c>
      <c r="O2616" s="136" t="str">
        <f ca="1">IFERROR(IF($C2616="","",VLOOKUP(FİLTRE!$C2616,'SKT LİSTESİ'!$F:$AJ,23,0)),"")</f>
        <v/>
      </c>
      <c r="P2616" s="31"/>
      <c r="Q2616" s="31"/>
      <c r="R2616" s="137" t="str">
        <f ca="1">(IFERROR(IF($C2616="","",VLOOKUP(FİLTRE!$C2616,'SKT LİSTESİ'!$F:$AJ,15,0)),""))</f>
        <v/>
      </c>
      <c r="S2616" s="138" t="str">
        <f ca="1">IFERROR(IF($C2616="","",VLOOKUP(FİLTRE!$C2616,'SKT LİSTESİ'!$F:$AJ,16,0)),"")</f>
        <v/>
      </c>
      <c r="AF2616" s="179" t="str">
        <f t="shared" ca="1" si="162"/>
        <v/>
      </c>
      <c r="AG2616" s="179">
        <f t="shared" ca="1" si="163"/>
        <v>0</v>
      </c>
      <c r="AH2616" s="179">
        <f t="shared" ca="1" si="164"/>
        <v>0</v>
      </c>
    </row>
    <row r="2617" spans="2:34" ht="15.75" x14ac:dyDescent="0.25">
      <c r="B2617">
        <f t="shared" ca="1" si="161"/>
        <v>2605</v>
      </c>
      <c r="C2617" t="str">
        <f ca="1">IFERROR(VLOOKUP(B2617,'SKT LİSTESİ'!F:F,1,0),"")</f>
        <v/>
      </c>
      <c r="E2617" s="128" t="str">
        <f ca="1">IFERROR(IF($C2617="","",VLOOKUP(FİLTRE!$C2617,'SKT LİSTESİ'!$F:$S,5,0)),"")</f>
        <v/>
      </c>
      <c r="F2617" s="129" t="str">
        <f ca="1">IFERROR(IF($C2617="","",VLOOKUP(FİLTRE!$C2617,'SKT LİSTESİ'!$F:$S,7,0)),"")</f>
        <v/>
      </c>
      <c r="G2617" s="130" t="str">
        <f ca="1">IFERROR(IF($C2617="","",VLOOKUP(FİLTRE!$C2617,'SKT LİSTESİ'!$F:$S,8,0)),"")</f>
        <v/>
      </c>
      <c r="H2617" s="131" t="str">
        <f ca="1">IF(E2617="","",IF($C2617="","",VLOOKUP(FİLTRE!$C2617,'SKT LİSTESİ'!$F:$S,9,0)))</f>
        <v/>
      </c>
      <c r="I2617" s="132" t="str">
        <f ca="1">IFERROR(IF($C2617="","",VLOOKUP(FİLTRE!$C2617,'SKT LİSTESİ'!$F:$S,10,0)),"")</f>
        <v/>
      </c>
      <c r="J2617" s="133" t="str">
        <f ca="1">IFERROR(IF($C2617="","",VLOOKUP(FİLTRE!$C2617,'SKT LİSTESİ'!$F:$S,11,0)),"")</f>
        <v/>
      </c>
      <c r="K2617" s="134" t="str">
        <f ca="1">IFERROR(IF($C2617="","",VLOOKUP(FİLTRE!$C2617,'SKT LİSTESİ'!$F:$S,12,0)),"")</f>
        <v/>
      </c>
      <c r="L2617" s="134" t="str">
        <f ca="1">IFERROR(IF($C2617="","",VLOOKUP(FİLTRE!$C2617,'SKT LİSTESİ'!$F:$S,13,0)),"")</f>
        <v/>
      </c>
      <c r="M2617" s="135" t="str">
        <f ca="1">IFERROR(IF($C2617="","",VLOOKUP(FİLTRE!$C2617,'SKT LİSTESİ'!$F:$AJ,14,0)),"")</f>
        <v/>
      </c>
      <c r="N2617" s="31" t="str">
        <f ca="1">IFERROR(IF($C2617="","",VLOOKUP(FİLTRE!$C2617,'SKT LİSTESİ'!$F:$AJ,22,0)),"")</f>
        <v/>
      </c>
      <c r="O2617" s="136" t="str">
        <f ca="1">IFERROR(IF($C2617="","",VLOOKUP(FİLTRE!$C2617,'SKT LİSTESİ'!$F:$AJ,23,0)),"")</f>
        <v/>
      </c>
      <c r="P2617" s="31"/>
      <c r="Q2617" s="31"/>
      <c r="R2617" s="137" t="str">
        <f ca="1">(IFERROR(IF($C2617="","",VLOOKUP(FİLTRE!$C2617,'SKT LİSTESİ'!$F:$AJ,15,0)),""))</f>
        <v/>
      </c>
      <c r="S2617" s="138" t="str">
        <f ca="1">IFERROR(IF($C2617="","",VLOOKUP(FİLTRE!$C2617,'SKT LİSTESİ'!$F:$AJ,16,0)),"")</f>
        <v/>
      </c>
      <c r="AF2617" s="179" t="str">
        <f t="shared" ca="1" si="162"/>
        <v/>
      </c>
      <c r="AG2617" s="179">
        <f t="shared" ca="1" si="163"/>
        <v>0</v>
      </c>
      <c r="AH2617" s="179">
        <f t="shared" ca="1" si="164"/>
        <v>0</v>
      </c>
    </row>
    <row r="2618" spans="2:34" ht="15.75" x14ac:dyDescent="0.25">
      <c r="B2618">
        <f t="shared" ca="1" si="161"/>
        <v>2606</v>
      </c>
      <c r="C2618" t="str">
        <f ca="1">IFERROR(VLOOKUP(B2618,'SKT LİSTESİ'!F:F,1,0),"")</f>
        <v/>
      </c>
      <c r="E2618" s="128" t="str">
        <f ca="1">IFERROR(IF($C2618="","",VLOOKUP(FİLTRE!$C2618,'SKT LİSTESİ'!$F:$S,5,0)),"")</f>
        <v/>
      </c>
      <c r="F2618" s="129" t="str">
        <f ca="1">IFERROR(IF($C2618="","",VLOOKUP(FİLTRE!$C2618,'SKT LİSTESİ'!$F:$S,7,0)),"")</f>
        <v/>
      </c>
      <c r="G2618" s="130" t="str">
        <f ca="1">IFERROR(IF($C2618="","",VLOOKUP(FİLTRE!$C2618,'SKT LİSTESİ'!$F:$S,8,0)),"")</f>
        <v/>
      </c>
      <c r="H2618" s="131" t="str">
        <f ca="1">IF(E2618="","",IF($C2618="","",VLOOKUP(FİLTRE!$C2618,'SKT LİSTESİ'!$F:$S,9,0)))</f>
        <v/>
      </c>
      <c r="I2618" s="132" t="str">
        <f ca="1">IFERROR(IF($C2618="","",VLOOKUP(FİLTRE!$C2618,'SKT LİSTESİ'!$F:$S,10,0)),"")</f>
        <v/>
      </c>
      <c r="J2618" s="133" t="str">
        <f ca="1">IFERROR(IF($C2618="","",VLOOKUP(FİLTRE!$C2618,'SKT LİSTESİ'!$F:$S,11,0)),"")</f>
        <v/>
      </c>
      <c r="K2618" s="134" t="str">
        <f ca="1">IFERROR(IF($C2618="","",VLOOKUP(FİLTRE!$C2618,'SKT LİSTESİ'!$F:$S,12,0)),"")</f>
        <v/>
      </c>
      <c r="L2618" s="134" t="str">
        <f ca="1">IFERROR(IF($C2618="","",VLOOKUP(FİLTRE!$C2618,'SKT LİSTESİ'!$F:$S,13,0)),"")</f>
        <v/>
      </c>
      <c r="M2618" s="135" t="str">
        <f ca="1">IFERROR(IF($C2618="","",VLOOKUP(FİLTRE!$C2618,'SKT LİSTESİ'!$F:$AJ,14,0)),"")</f>
        <v/>
      </c>
      <c r="N2618" s="31" t="str">
        <f ca="1">IFERROR(IF($C2618="","",VLOOKUP(FİLTRE!$C2618,'SKT LİSTESİ'!$F:$AJ,22,0)),"")</f>
        <v/>
      </c>
      <c r="O2618" s="136" t="str">
        <f ca="1">IFERROR(IF($C2618="","",VLOOKUP(FİLTRE!$C2618,'SKT LİSTESİ'!$F:$AJ,23,0)),"")</f>
        <v/>
      </c>
      <c r="P2618" s="31"/>
      <c r="Q2618" s="31"/>
      <c r="R2618" s="137" t="str">
        <f ca="1">(IFERROR(IF($C2618="","",VLOOKUP(FİLTRE!$C2618,'SKT LİSTESİ'!$F:$AJ,15,0)),""))</f>
        <v/>
      </c>
      <c r="S2618" s="138" t="str">
        <f ca="1">IFERROR(IF($C2618="","",VLOOKUP(FİLTRE!$C2618,'SKT LİSTESİ'!$F:$AJ,16,0)),"")</f>
        <v/>
      </c>
      <c r="AF2618" s="179" t="str">
        <f t="shared" ca="1" si="162"/>
        <v/>
      </c>
      <c r="AG2618" s="179">
        <f t="shared" ca="1" si="163"/>
        <v>0</v>
      </c>
      <c r="AH2618" s="179">
        <f t="shared" ca="1" si="164"/>
        <v>0</v>
      </c>
    </row>
    <row r="2619" spans="2:34" ht="15.75" x14ac:dyDescent="0.25">
      <c r="B2619">
        <f t="shared" ca="1" si="161"/>
        <v>2607</v>
      </c>
      <c r="C2619" t="str">
        <f ca="1">IFERROR(VLOOKUP(B2619,'SKT LİSTESİ'!F:F,1,0),"")</f>
        <v/>
      </c>
      <c r="E2619" s="128" t="str">
        <f ca="1">IFERROR(IF($C2619="","",VLOOKUP(FİLTRE!$C2619,'SKT LİSTESİ'!$F:$S,5,0)),"")</f>
        <v/>
      </c>
      <c r="F2619" s="129" t="str">
        <f ca="1">IFERROR(IF($C2619="","",VLOOKUP(FİLTRE!$C2619,'SKT LİSTESİ'!$F:$S,7,0)),"")</f>
        <v/>
      </c>
      <c r="G2619" s="130" t="str">
        <f ca="1">IFERROR(IF($C2619="","",VLOOKUP(FİLTRE!$C2619,'SKT LİSTESİ'!$F:$S,8,0)),"")</f>
        <v/>
      </c>
      <c r="H2619" s="131" t="str">
        <f ca="1">IF(E2619="","",IF($C2619="","",VLOOKUP(FİLTRE!$C2619,'SKT LİSTESİ'!$F:$S,9,0)))</f>
        <v/>
      </c>
      <c r="I2619" s="132" t="str">
        <f ca="1">IFERROR(IF($C2619="","",VLOOKUP(FİLTRE!$C2619,'SKT LİSTESİ'!$F:$S,10,0)),"")</f>
        <v/>
      </c>
      <c r="J2619" s="133" t="str">
        <f ca="1">IFERROR(IF($C2619="","",VLOOKUP(FİLTRE!$C2619,'SKT LİSTESİ'!$F:$S,11,0)),"")</f>
        <v/>
      </c>
      <c r="K2619" s="134" t="str">
        <f ca="1">IFERROR(IF($C2619="","",VLOOKUP(FİLTRE!$C2619,'SKT LİSTESİ'!$F:$S,12,0)),"")</f>
        <v/>
      </c>
      <c r="L2619" s="134" t="str">
        <f ca="1">IFERROR(IF($C2619="","",VLOOKUP(FİLTRE!$C2619,'SKT LİSTESİ'!$F:$S,13,0)),"")</f>
        <v/>
      </c>
      <c r="M2619" s="135" t="str">
        <f ca="1">IFERROR(IF($C2619="","",VLOOKUP(FİLTRE!$C2619,'SKT LİSTESİ'!$F:$AJ,14,0)),"")</f>
        <v/>
      </c>
      <c r="N2619" s="31" t="str">
        <f ca="1">IFERROR(IF($C2619="","",VLOOKUP(FİLTRE!$C2619,'SKT LİSTESİ'!$F:$AJ,22,0)),"")</f>
        <v/>
      </c>
      <c r="O2619" s="136" t="str">
        <f ca="1">IFERROR(IF($C2619="","",VLOOKUP(FİLTRE!$C2619,'SKT LİSTESİ'!$F:$AJ,23,0)),"")</f>
        <v/>
      </c>
      <c r="P2619" s="31"/>
      <c r="Q2619" s="31"/>
      <c r="R2619" s="137" t="str">
        <f ca="1">(IFERROR(IF($C2619="","",VLOOKUP(FİLTRE!$C2619,'SKT LİSTESİ'!$F:$AJ,15,0)),""))</f>
        <v/>
      </c>
      <c r="S2619" s="138" t="str">
        <f ca="1">IFERROR(IF($C2619="","",VLOOKUP(FİLTRE!$C2619,'SKT LİSTESİ'!$F:$AJ,16,0)),"")</f>
        <v/>
      </c>
      <c r="AF2619" s="179" t="str">
        <f t="shared" ca="1" si="162"/>
        <v/>
      </c>
      <c r="AG2619" s="179">
        <f t="shared" ca="1" si="163"/>
        <v>0</v>
      </c>
      <c r="AH2619" s="179">
        <f t="shared" ca="1" si="164"/>
        <v>0</v>
      </c>
    </row>
    <row r="2620" spans="2:34" ht="15.75" x14ac:dyDescent="0.25">
      <c r="B2620">
        <f t="shared" ca="1" si="161"/>
        <v>2608</v>
      </c>
      <c r="C2620" t="str">
        <f ca="1">IFERROR(VLOOKUP(B2620,'SKT LİSTESİ'!F:F,1,0),"")</f>
        <v/>
      </c>
      <c r="E2620" s="128" t="str">
        <f ca="1">IFERROR(IF($C2620="","",VLOOKUP(FİLTRE!$C2620,'SKT LİSTESİ'!$F:$S,5,0)),"")</f>
        <v/>
      </c>
      <c r="F2620" s="129" t="str">
        <f ca="1">IFERROR(IF($C2620="","",VLOOKUP(FİLTRE!$C2620,'SKT LİSTESİ'!$F:$S,7,0)),"")</f>
        <v/>
      </c>
      <c r="G2620" s="130" t="str">
        <f ca="1">IFERROR(IF($C2620="","",VLOOKUP(FİLTRE!$C2620,'SKT LİSTESİ'!$F:$S,8,0)),"")</f>
        <v/>
      </c>
      <c r="H2620" s="131" t="str">
        <f ca="1">IF(E2620="","",IF($C2620="","",VLOOKUP(FİLTRE!$C2620,'SKT LİSTESİ'!$F:$S,9,0)))</f>
        <v/>
      </c>
      <c r="I2620" s="132" t="str">
        <f ca="1">IFERROR(IF($C2620="","",VLOOKUP(FİLTRE!$C2620,'SKT LİSTESİ'!$F:$S,10,0)),"")</f>
        <v/>
      </c>
      <c r="J2620" s="133" t="str">
        <f ca="1">IFERROR(IF($C2620="","",VLOOKUP(FİLTRE!$C2620,'SKT LİSTESİ'!$F:$S,11,0)),"")</f>
        <v/>
      </c>
      <c r="K2620" s="134" t="str">
        <f ca="1">IFERROR(IF($C2620="","",VLOOKUP(FİLTRE!$C2620,'SKT LİSTESİ'!$F:$S,12,0)),"")</f>
        <v/>
      </c>
      <c r="L2620" s="134" t="str">
        <f ca="1">IFERROR(IF($C2620="","",VLOOKUP(FİLTRE!$C2620,'SKT LİSTESİ'!$F:$S,13,0)),"")</f>
        <v/>
      </c>
      <c r="M2620" s="135" t="str">
        <f ca="1">IFERROR(IF($C2620="","",VLOOKUP(FİLTRE!$C2620,'SKT LİSTESİ'!$F:$AJ,14,0)),"")</f>
        <v/>
      </c>
      <c r="N2620" s="31" t="str">
        <f ca="1">IFERROR(IF($C2620="","",VLOOKUP(FİLTRE!$C2620,'SKT LİSTESİ'!$F:$AJ,22,0)),"")</f>
        <v/>
      </c>
      <c r="O2620" s="136" t="str">
        <f ca="1">IFERROR(IF($C2620="","",VLOOKUP(FİLTRE!$C2620,'SKT LİSTESİ'!$F:$AJ,23,0)),"")</f>
        <v/>
      </c>
      <c r="P2620" s="31"/>
      <c r="Q2620" s="31"/>
      <c r="R2620" s="137" t="str">
        <f ca="1">(IFERROR(IF($C2620="","",VLOOKUP(FİLTRE!$C2620,'SKT LİSTESİ'!$F:$AJ,15,0)),""))</f>
        <v/>
      </c>
      <c r="S2620" s="138" t="str">
        <f ca="1">IFERROR(IF($C2620="","",VLOOKUP(FİLTRE!$C2620,'SKT LİSTESİ'!$F:$AJ,16,0)),"")</f>
        <v/>
      </c>
      <c r="AF2620" s="179" t="str">
        <f t="shared" ca="1" si="162"/>
        <v/>
      </c>
      <c r="AG2620" s="179">
        <f t="shared" ca="1" si="163"/>
        <v>0</v>
      </c>
      <c r="AH2620" s="179">
        <f t="shared" ca="1" si="164"/>
        <v>0</v>
      </c>
    </row>
    <row r="2621" spans="2:34" ht="15.75" x14ac:dyDescent="0.25">
      <c r="B2621">
        <f t="shared" ca="1" si="161"/>
        <v>2609</v>
      </c>
      <c r="C2621" t="str">
        <f ca="1">IFERROR(VLOOKUP(B2621,'SKT LİSTESİ'!F:F,1,0),"")</f>
        <v/>
      </c>
      <c r="E2621" s="128" t="str">
        <f ca="1">IFERROR(IF($C2621="","",VLOOKUP(FİLTRE!$C2621,'SKT LİSTESİ'!$F:$S,5,0)),"")</f>
        <v/>
      </c>
      <c r="F2621" s="129" t="str">
        <f ca="1">IFERROR(IF($C2621="","",VLOOKUP(FİLTRE!$C2621,'SKT LİSTESİ'!$F:$S,7,0)),"")</f>
        <v/>
      </c>
      <c r="G2621" s="130" t="str">
        <f ca="1">IFERROR(IF($C2621="","",VLOOKUP(FİLTRE!$C2621,'SKT LİSTESİ'!$F:$S,8,0)),"")</f>
        <v/>
      </c>
      <c r="H2621" s="131" t="str">
        <f ca="1">IF(E2621="","",IF($C2621="","",VLOOKUP(FİLTRE!$C2621,'SKT LİSTESİ'!$F:$S,9,0)))</f>
        <v/>
      </c>
      <c r="I2621" s="132" t="str">
        <f ca="1">IFERROR(IF($C2621="","",VLOOKUP(FİLTRE!$C2621,'SKT LİSTESİ'!$F:$S,10,0)),"")</f>
        <v/>
      </c>
      <c r="J2621" s="133" t="str">
        <f ca="1">IFERROR(IF($C2621="","",VLOOKUP(FİLTRE!$C2621,'SKT LİSTESİ'!$F:$S,11,0)),"")</f>
        <v/>
      </c>
      <c r="K2621" s="134" t="str">
        <f ca="1">IFERROR(IF($C2621="","",VLOOKUP(FİLTRE!$C2621,'SKT LİSTESİ'!$F:$S,12,0)),"")</f>
        <v/>
      </c>
      <c r="L2621" s="134" t="str">
        <f ca="1">IFERROR(IF($C2621="","",VLOOKUP(FİLTRE!$C2621,'SKT LİSTESİ'!$F:$S,13,0)),"")</f>
        <v/>
      </c>
      <c r="M2621" s="135" t="str">
        <f ca="1">IFERROR(IF($C2621="","",VLOOKUP(FİLTRE!$C2621,'SKT LİSTESİ'!$F:$AJ,14,0)),"")</f>
        <v/>
      </c>
      <c r="N2621" s="31" t="str">
        <f ca="1">IFERROR(IF($C2621="","",VLOOKUP(FİLTRE!$C2621,'SKT LİSTESİ'!$F:$AJ,22,0)),"")</f>
        <v/>
      </c>
      <c r="O2621" s="136" t="str">
        <f ca="1">IFERROR(IF($C2621="","",VLOOKUP(FİLTRE!$C2621,'SKT LİSTESİ'!$F:$AJ,23,0)),"")</f>
        <v/>
      </c>
      <c r="P2621" s="31"/>
      <c r="Q2621" s="31"/>
      <c r="R2621" s="137" t="str">
        <f ca="1">(IFERROR(IF($C2621="","",VLOOKUP(FİLTRE!$C2621,'SKT LİSTESİ'!$F:$AJ,15,0)),""))</f>
        <v/>
      </c>
      <c r="S2621" s="138" t="str">
        <f ca="1">IFERROR(IF($C2621="","",VLOOKUP(FİLTRE!$C2621,'SKT LİSTESİ'!$F:$AJ,16,0)),"")</f>
        <v/>
      </c>
      <c r="AF2621" s="179" t="str">
        <f t="shared" ca="1" si="162"/>
        <v/>
      </c>
      <c r="AG2621" s="179">
        <f t="shared" ca="1" si="163"/>
        <v>0</v>
      </c>
      <c r="AH2621" s="179">
        <f t="shared" ca="1" si="164"/>
        <v>0</v>
      </c>
    </row>
    <row r="2622" spans="2:34" ht="15.75" x14ac:dyDescent="0.25">
      <c r="B2622">
        <f t="shared" ca="1" si="161"/>
        <v>2610</v>
      </c>
      <c r="C2622" t="str">
        <f ca="1">IFERROR(VLOOKUP(B2622,'SKT LİSTESİ'!F:F,1,0),"")</f>
        <v/>
      </c>
      <c r="E2622" s="128" t="str">
        <f ca="1">IFERROR(IF($C2622="","",VLOOKUP(FİLTRE!$C2622,'SKT LİSTESİ'!$F:$S,5,0)),"")</f>
        <v/>
      </c>
      <c r="F2622" s="129" t="str">
        <f ca="1">IFERROR(IF($C2622="","",VLOOKUP(FİLTRE!$C2622,'SKT LİSTESİ'!$F:$S,7,0)),"")</f>
        <v/>
      </c>
      <c r="G2622" s="130" t="str">
        <f ca="1">IFERROR(IF($C2622="","",VLOOKUP(FİLTRE!$C2622,'SKT LİSTESİ'!$F:$S,8,0)),"")</f>
        <v/>
      </c>
      <c r="H2622" s="131" t="str">
        <f ca="1">IF(E2622="","",IF($C2622="","",VLOOKUP(FİLTRE!$C2622,'SKT LİSTESİ'!$F:$S,9,0)))</f>
        <v/>
      </c>
      <c r="I2622" s="132" t="str">
        <f ca="1">IFERROR(IF($C2622="","",VLOOKUP(FİLTRE!$C2622,'SKT LİSTESİ'!$F:$S,10,0)),"")</f>
        <v/>
      </c>
      <c r="J2622" s="133" t="str">
        <f ca="1">IFERROR(IF($C2622="","",VLOOKUP(FİLTRE!$C2622,'SKT LİSTESİ'!$F:$S,11,0)),"")</f>
        <v/>
      </c>
      <c r="K2622" s="134" t="str">
        <f ca="1">IFERROR(IF($C2622="","",VLOOKUP(FİLTRE!$C2622,'SKT LİSTESİ'!$F:$S,12,0)),"")</f>
        <v/>
      </c>
      <c r="L2622" s="134" t="str">
        <f ca="1">IFERROR(IF($C2622="","",VLOOKUP(FİLTRE!$C2622,'SKT LİSTESİ'!$F:$S,13,0)),"")</f>
        <v/>
      </c>
      <c r="M2622" s="135" t="str">
        <f ca="1">IFERROR(IF($C2622="","",VLOOKUP(FİLTRE!$C2622,'SKT LİSTESİ'!$F:$AJ,14,0)),"")</f>
        <v/>
      </c>
      <c r="N2622" s="31" t="str">
        <f ca="1">IFERROR(IF($C2622="","",VLOOKUP(FİLTRE!$C2622,'SKT LİSTESİ'!$F:$AJ,22,0)),"")</f>
        <v/>
      </c>
      <c r="O2622" s="136" t="str">
        <f ca="1">IFERROR(IF($C2622="","",VLOOKUP(FİLTRE!$C2622,'SKT LİSTESİ'!$F:$AJ,23,0)),"")</f>
        <v/>
      </c>
      <c r="P2622" s="31"/>
      <c r="Q2622" s="31"/>
      <c r="R2622" s="137" t="str">
        <f ca="1">(IFERROR(IF($C2622="","",VLOOKUP(FİLTRE!$C2622,'SKT LİSTESİ'!$F:$AJ,15,0)),""))</f>
        <v/>
      </c>
      <c r="S2622" s="138" t="str">
        <f ca="1">IFERROR(IF($C2622="","",VLOOKUP(FİLTRE!$C2622,'SKT LİSTESİ'!$F:$AJ,16,0)),"")</f>
        <v/>
      </c>
      <c r="AF2622" s="179" t="str">
        <f t="shared" ca="1" si="162"/>
        <v/>
      </c>
      <c r="AG2622" s="179">
        <f t="shared" ca="1" si="163"/>
        <v>0</v>
      </c>
      <c r="AH2622" s="179">
        <f t="shared" ca="1" si="164"/>
        <v>0</v>
      </c>
    </row>
    <row r="2623" spans="2:34" ht="15.75" x14ac:dyDescent="0.25">
      <c r="B2623">
        <f t="shared" ca="1" si="161"/>
        <v>2611</v>
      </c>
      <c r="C2623" t="str">
        <f ca="1">IFERROR(VLOOKUP(B2623,'SKT LİSTESİ'!F:F,1,0),"")</f>
        <v/>
      </c>
      <c r="E2623" s="128" t="str">
        <f ca="1">IFERROR(IF($C2623="","",VLOOKUP(FİLTRE!$C2623,'SKT LİSTESİ'!$F:$S,5,0)),"")</f>
        <v/>
      </c>
      <c r="F2623" s="129" t="str">
        <f ca="1">IFERROR(IF($C2623="","",VLOOKUP(FİLTRE!$C2623,'SKT LİSTESİ'!$F:$S,7,0)),"")</f>
        <v/>
      </c>
      <c r="G2623" s="130" t="str">
        <f ca="1">IFERROR(IF($C2623="","",VLOOKUP(FİLTRE!$C2623,'SKT LİSTESİ'!$F:$S,8,0)),"")</f>
        <v/>
      </c>
      <c r="H2623" s="131" t="str">
        <f ca="1">IF(E2623="","",IF($C2623="","",VLOOKUP(FİLTRE!$C2623,'SKT LİSTESİ'!$F:$S,9,0)))</f>
        <v/>
      </c>
      <c r="I2623" s="132" t="str">
        <f ca="1">IFERROR(IF($C2623="","",VLOOKUP(FİLTRE!$C2623,'SKT LİSTESİ'!$F:$S,10,0)),"")</f>
        <v/>
      </c>
      <c r="J2623" s="133" t="str">
        <f ca="1">IFERROR(IF($C2623="","",VLOOKUP(FİLTRE!$C2623,'SKT LİSTESİ'!$F:$S,11,0)),"")</f>
        <v/>
      </c>
      <c r="K2623" s="134" t="str">
        <f ca="1">IFERROR(IF($C2623="","",VLOOKUP(FİLTRE!$C2623,'SKT LİSTESİ'!$F:$S,12,0)),"")</f>
        <v/>
      </c>
      <c r="L2623" s="134" t="str">
        <f ca="1">IFERROR(IF($C2623="","",VLOOKUP(FİLTRE!$C2623,'SKT LİSTESİ'!$F:$S,13,0)),"")</f>
        <v/>
      </c>
      <c r="M2623" s="135" t="str">
        <f ca="1">IFERROR(IF($C2623="","",VLOOKUP(FİLTRE!$C2623,'SKT LİSTESİ'!$F:$AJ,14,0)),"")</f>
        <v/>
      </c>
      <c r="N2623" s="31" t="str">
        <f ca="1">IFERROR(IF($C2623="","",VLOOKUP(FİLTRE!$C2623,'SKT LİSTESİ'!$F:$AJ,22,0)),"")</f>
        <v/>
      </c>
      <c r="O2623" s="136" t="str">
        <f ca="1">IFERROR(IF($C2623="","",VLOOKUP(FİLTRE!$C2623,'SKT LİSTESİ'!$F:$AJ,23,0)),"")</f>
        <v/>
      </c>
      <c r="P2623" s="31"/>
      <c r="Q2623" s="31"/>
      <c r="R2623" s="137" t="str">
        <f ca="1">(IFERROR(IF($C2623="","",VLOOKUP(FİLTRE!$C2623,'SKT LİSTESİ'!$F:$AJ,15,0)),""))</f>
        <v/>
      </c>
      <c r="S2623" s="138" t="str">
        <f ca="1">IFERROR(IF($C2623="","",VLOOKUP(FİLTRE!$C2623,'SKT LİSTESİ'!$F:$AJ,16,0)),"")</f>
        <v/>
      </c>
      <c r="AF2623" s="179" t="str">
        <f t="shared" ca="1" si="162"/>
        <v/>
      </c>
      <c r="AG2623" s="179">
        <f t="shared" ca="1" si="163"/>
        <v>0</v>
      </c>
      <c r="AH2623" s="179">
        <f t="shared" ca="1" si="164"/>
        <v>0</v>
      </c>
    </row>
    <row r="2624" spans="2:34" ht="15.75" x14ac:dyDescent="0.25">
      <c r="B2624">
        <f t="shared" ca="1" si="161"/>
        <v>2612</v>
      </c>
      <c r="C2624" t="str">
        <f ca="1">IFERROR(VLOOKUP(B2624,'SKT LİSTESİ'!F:F,1,0),"")</f>
        <v/>
      </c>
      <c r="E2624" s="128" t="str">
        <f ca="1">IFERROR(IF($C2624="","",VLOOKUP(FİLTRE!$C2624,'SKT LİSTESİ'!$F:$S,5,0)),"")</f>
        <v/>
      </c>
      <c r="F2624" s="129" t="str">
        <f ca="1">IFERROR(IF($C2624="","",VLOOKUP(FİLTRE!$C2624,'SKT LİSTESİ'!$F:$S,7,0)),"")</f>
        <v/>
      </c>
      <c r="G2624" s="130" t="str">
        <f ca="1">IFERROR(IF($C2624="","",VLOOKUP(FİLTRE!$C2624,'SKT LİSTESİ'!$F:$S,8,0)),"")</f>
        <v/>
      </c>
      <c r="H2624" s="131" t="str">
        <f ca="1">IF(E2624="","",IF($C2624="","",VLOOKUP(FİLTRE!$C2624,'SKT LİSTESİ'!$F:$S,9,0)))</f>
        <v/>
      </c>
      <c r="I2624" s="132" t="str">
        <f ca="1">IFERROR(IF($C2624="","",VLOOKUP(FİLTRE!$C2624,'SKT LİSTESİ'!$F:$S,10,0)),"")</f>
        <v/>
      </c>
      <c r="J2624" s="133" t="str">
        <f ca="1">IFERROR(IF($C2624="","",VLOOKUP(FİLTRE!$C2624,'SKT LİSTESİ'!$F:$S,11,0)),"")</f>
        <v/>
      </c>
      <c r="K2624" s="134" t="str">
        <f ca="1">IFERROR(IF($C2624="","",VLOOKUP(FİLTRE!$C2624,'SKT LİSTESİ'!$F:$S,12,0)),"")</f>
        <v/>
      </c>
      <c r="L2624" s="134" t="str">
        <f ca="1">IFERROR(IF($C2624="","",VLOOKUP(FİLTRE!$C2624,'SKT LİSTESİ'!$F:$S,13,0)),"")</f>
        <v/>
      </c>
      <c r="M2624" s="135" t="str">
        <f ca="1">IFERROR(IF($C2624="","",VLOOKUP(FİLTRE!$C2624,'SKT LİSTESİ'!$F:$AJ,14,0)),"")</f>
        <v/>
      </c>
      <c r="N2624" s="31" t="str">
        <f ca="1">IFERROR(IF($C2624="","",VLOOKUP(FİLTRE!$C2624,'SKT LİSTESİ'!$F:$AJ,22,0)),"")</f>
        <v/>
      </c>
      <c r="O2624" s="136" t="str">
        <f ca="1">IFERROR(IF($C2624="","",VLOOKUP(FİLTRE!$C2624,'SKT LİSTESİ'!$F:$AJ,23,0)),"")</f>
        <v/>
      </c>
      <c r="P2624" s="31"/>
      <c r="Q2624" s="31"/>
      <c r="R2624" s="137" t="str">
        <f ca="1">(IFERROR(IF($C2624="","",VLOOKUP(FİLTRE!$C2624,'SKT LİSTESİ'!$F:$AJ,15,0)),""))</f>
        <v/>
      </c>
      <c r="S2624" s="138" t="str">
        <f ca="1">IFERROR(IF($C2624="","",VLOOKUP(FİLTRE!$C2624,'SKT LİSTESİ'!$F:$AJ,16,0)),"")</f>
        <v/>
      </c>
      <c r="AF2624" s="179" t="str">
        <f t="shared" ca="1" si="162"/>
        <v/>
      </c>
      <c r="AG2624" s="179">
        <f t="shared" ca="1" si="163"/>
        <v>0</v>
      </c>
      <c r="AH2624" s="179">
        <f t="shared" ca="1" si="164"/>
        <v>0</v>
      </c>
    </row>
    <row r="2625" spans="2:34" ht="15.75" x14ac:dyDescent="0.25">
      <c r="B2625">
        <f t="shared" ca="1" si="161"/>
        <v>2613</v>
      </c>
      <c r="C2625" t="str">
        <f ca="1">IFERROR(VLOOKUP(B2625,'SKT LİSTESİ'!F:F,1,0),"")</f>
        <v/>
      </c>
      <c r="E2625" s="128" t="str">
        <f ca="1">IFERROR(IF($C2625="","",VLOOKUP(FİLTRE!$C2625,'SKT LİSTESİ'!$F:$S,5,0)),"")</f>
        <v/>
      </c>
      <c r="F2625" s="129" t="str">
        <f ca="1">IFERROR(IF($C2625="","",VLOOKUP(FİLTRE!$C2625,'SKT LİSTESİ'!$F:$S,7,0)),"")</f>
        <v/>
      </c>
      <c r="G2625" s="130" t="str">
        <f ca="1">IFERROR(IF($C2625="","",VLOOKUP(FİLTRE!$C2625,'SKT LİSTESİ'!$F:$S,8,0)),"")</f>
        <v/>
      </c>
      <c r="H2625" s="131" t="str">
        <f ca="1">IF(E2625="","",IF($C2625="","",VLOOKUP(FİLTRE!$C2625,'SKT LİSTESİ'!$F:$S,9,0)))</f>
        <v/>
      </c>
      <c r="I2625" s="132" t="str">
        <f ca="1">IFERROR(IF($C2625="","",VLOOKUP(FİLTRE!$C2625,'SKT LİSTESİ'!$F:$S,10,0)),"")</f>
        <v/>
      </c>
      <c r="J2625" s="133" t="str">
        <f ca="1">IFERROR(IF($C2625="","",VLOOKUP(FİLTRE!$C2625,'SKT LİSTESİ'!$F:$S,11,0)),"")</f>
        <v/>
      </c>
      <c r="K2625" s="134" t="str">
        <f ca="1">IFERROR(IF($C2625="","",VLOOKUP(FİLTRE!$C2625,'SKT LİSTESİ'!$F:$S,12,0)),"")</f>
        <v/>
      </c>
      <c r="L2625" s="134" t="str">
        <f ca="1">IFERROR(IF($C2625="","",VLOOKUP(FİLTRE!$C2625,'SKT LİSTESİ'!$F:$S,13,0)),"")</f>
        <v/>
      </c>
      <c r="M2625" s="135" t="str">
        <f ca="1">IFERROR(IF($C2625="","",VLOOKUP(FİLTRE!$C2625,'SKT LİSTESİ'!$F:$AJ,14,0)),"")</f>
        <v/>
      </c>
      <c r="N2625" s="31" t="str">
        <f ca="1">IFERROR(IF($C2625="","",VLOOKUP(FİLTRE!$C2625,'SKT LİSTESİ'!$F:$AJ,22,0)),"")</f>
        <v/>
      </c>
      <c r="O2625" s="136" t="str">
        <f ca="1">IFERROR(IF($C2625="","",VLOOKUP(FİLTRE!$C2625,'SKT LİSTESİ'!$F:$AJ,23,0)),"")</f>
        <v/>
      </c>
      <c r="P2625" s="31"/>
      <c r="Q2625" s="31"/>
      <c r="R2625" s="137" t="str">
        <f ca="1">(IFERROR(IF($C2625="","",VLOOKUP(FİLTRE!$C2625,'SKT LİSTESİ'!$F:$AJ,15,0)),""))</f>
        <v/>
      </c>
      <c r="S2625" s="138" t="str">
        <f ca="1">IFERROR(IF($C2625="","",VLOOKUP(FİLTRE!$C2625,'SKT LİSTESİ'!$F:$AJ,16,0)),"")</f>
        <v/>
      </c>
      <c r="AF2625" s="179" t="str">
        <f t="shared" ca="1" si="162"/>
        <v/>
      </c>
      <c r="AG2625" s="179">
        <f t="shared" ca="1" si="163"/>
        <v>0</v>
      </c>
      <c r="AH2625" s="179">
        <f t="shared" ca="1" si="164"/>
        <v>0</v>
      </c>
    </row>
    <row r="2626" spans="2:34" ht="15.75" x14ac:dyDescent="0.25">
      <c r="B2626">
        <f t="shared" ca="1" si="161"/>
        <v>2614</v>
      </c>
      <c r="C2626" t="str">
        <f ca="1">IFERROR(VLOOKUP(B2626,'SKT LİSTESİ'!F:F,1,0),"")</f>
        <v/>
      </c>
      <c r="E2626" s="128" t="str">
        <f ca="1">IFERROR(IF($C2626="","",VLOOKUP(FİLTRE!$C2626,'SKT LİSTESİ'!$F:$S,5,0)),"")</f>
        <v/>
      </c>
      <c r="F2626" s="129" t="str">
        <f ca="1">IFERROR(IF($C2626="","",VLOOKUP(FİLTRE!$C2626,'SKT LİSTESİ'!$F:$S,7,0)),"")</f>
        <v/>
      </c>
      <c r="G2626" s="130" t="str">
        <f ca="1">IFERROR(IF($C2626="","",VLOOKUP(FİLTRE!$C2626,'SKT LİSTESİ'!$F:$S,8,0)),"")</f>
        <v/>
      </c>
      <c r="H2626" s="131" t="str">
        <f ca="1">IF(E2626="","",IF($C2626="","",VLOOKUP(FİLTRE!$C2626,'SKT LİSTESİ'!$F:$S,9,0)))</f>
        <v/>
      </c>
      <c r="I2626" s="132" t="str">
        <f ca="1">IFERROR(IF($C2626="","",VLOOKUP(FİLTRE!$C2626,'SKT LİSTESİ'!$F:$S,10,0)),"")</f>
        <v/>
      </c>
      <c r="J2626" s="133" t="str">
        <f ca="1">IFERROR(IF($C2626="","",VLOOKUP(FİLTRE!$C2626,'SKT LİSTESİ'!$F:$S,11,0)),"")</f>
        <v/>
      </c>
      <c r="K2626" s="134" t="str">
        <f ca="1">IFERROR(IF($C2626="","",VLOOKUP(FİLTRE!$C2626,'SKT LİSTESİ'!$F:$S,12,0)),"")</f>
        <v/>
      </c>
      <c r="L2626" s="134" t="str">
        <f ca="1">IFERROR(IF($C2626="","",VLOOKUP(FİLTRE!$C2626,'SKT LİSTESİ'!$F:$S,13,0)),"")</f>
        <v/>
      </c>
      <c r="M2626" s="135" t="str">
        <f ca="1">IFERROR(IF($C2626="","",VLOOKUP(FİLTRE!$C2626,'SKT LİSTESİ'!$F:$AJ,14,0)),"")</f>
        <v/>
      </c>
      <c r="N2626" s="31" t="str">
        <f ca="1">IFERROR(IF($C2626="","",VLOOKUP(FİLTRE!$C2626,'SKT LİSTESİ'!$F:$AJ,22,0)),"")</f>
        <v/>
      </c>
      <c r="O2626" s="136" t="str">
        <f ca="1">IFERROR(IF($C2626="","",VLOOKUP(FİLTRE!$C2626,'SKT LİSTESİ'!$F:$AJ,23,0)),"")</f>
        <v/>
      </c>
      <c r="P2626" s="31"/>
      <c r="Q2626" s="31"/>
      <c r="R2626" s="137" t="str">
        <f ca="1">(IFERROR(IF($C2626="","",VLOOKUP(FİLTRE!$C2626,'SKT LİSTESİ'!$F:$AJ,15,0)),""))</f>
        <v/>
      </c>
      <c r="S2626" s="138" t="str">
        <f ca="1">IFERROR(IF($C2626="","",VLOOKUP(FİLTRE!$C2626,'SKT LİSTESİ'!$F:$AJ,16,0)),"")</f>
        <v/>
      </c>
      <c r="AF2626" s="179" t="str">
        <f t="shared" ca="1" si="162"/>
        <v/>
      </c>
      <c r="AG2626" s="179">
        <f t="shared" ca="1" si="163"/>
        <v>0</v>
      </c>
      <c r="AH2626" s="179">
        <f t="shared" ca="1" si="164"/>
        <v>0</v>
      </c>
    </row>
    <row r="2627" spans="2:34" ht="15.75" x14ac:dyDescent="0.25">
      <c r="B2627">
        <f t="shared" ca="1" si="161"/>
        <v>2615</v>
      </c>
      <c r="C2627" t="str">
        <f ca="1">IFERROR(VLOOKUP(B2627,'SKT LİSTESİ'!F:F,1,0),"")</f>
        <v/>
      </c>
      <c r="E2627" s="128" t="str">
        <f ca="1">IFERROR(IF($C2627="","",VLOOKUP(FİLTRE!$C2627,'SKT LİSTESİ'!$F:$S,5,0)),"")</f>
        <v/>
      </c>
      <c r="F2627" s="129" t="str">
        <f ca="1">IFERROR(IF($C2627="","",VLOOKUP(FİLTRE!$C2627,'SKT LİSTESİ'!$F:$S,7,0)),"")</f>
        <v/>
      </c>
      <c r="G2627" s="130" t="str">
        <f ca="1">IFERROR(IF($C2627="","",VLOOKUP(FİLTRE!$C2627,'SKT LİSTESİ'!$F:$S,8,0)),"")</f>
        <v/>
      </c>
      <c r="H2627" s="131" t="str">
        <f ca="1">IF(E2627="","",IF($C2627="","",VLOOKUP(FİLTRE!$C2627,'SKT LİSTESİ'!$F:$S,9,0)))</f>
        <v/>
      </c>
      <c r="I2627" s="132" t="str">
        <f ca="1">IFERROR(IF($C2627="","",VLOOKUP(FİLTRE!$C2627,'SKT LİSTESİ'!$F:$S,10,0)),"")</f>
        <v/>
      </c>
      <c r="J2627" s="133" t="str">
        <f ca="1">IFERROR(IF($C2627="","",VLOOKUP(FİLTRE!$C2627,'SKT LİSTESİ'!$F:$S,11,0)),"")</f>
        <v/>
      </c>
      <c r="K2627" s="134" t="str">
        <f ca="1">IFERROR(IF($C2627="","",VLOOKUP(FİLTRE!$C2627,'SKT LİSTESİ'!$F:$S,12,0)),"")</f>
        <v/>
      </c>
      <c r="L2627" s="134" t="str">
        <f ca="1">IFERROR(IF($C2627="","",VLOOKUP(FİLTRE!$C2627,'SKT LİSTESİ'!$F:$S,13,0)),"")</f>
        <v/>
      </c>
      <c r="M2627" s="135" t="str">
        <f ca="1">IFERROR(IF($C2627="","",VLOOKUP(FİLTRE!$C2627,'SKT LİSTESİ'!$F:$AJ,14,0)),"")</f>
        <v/>
      </c>
      <c r="N2627" s="31" t="str">
        <f ca="1">IFERROR(IF($C2627="","",VLOOKUP(FİLTRE!$C2627,'SKT LİSTESİ'!$F:$AJ,22,0)),"")</f>
        <v/>
      </c>
      <c r="O2627" s="136" t="str">
        <f ca="1">IFERROR(IF($C2627="","",VLOOKUP(FİLTRE!$C2627,'SKT LİSTESİ'!$F:$AJ,23,0)),"")</f>
        <v/>
      </c>
      <c r="P2627" s="31"/>
      <c r="Q2627" s="31"/>
      <c r="R2627" s="137" t="str">
        <f ca="1">(IFERROR(IF($C2627="","",VLOOKUP(FİLTRE!$C2627,'SKT LİSTESİ'!$F:$AJ,15,0)),""))</f>
        <v/>
      </c>
      <c r="S2627" s="138" t="str">
        <f ca="1">IFERROR(IF($C2627="","",VLOOKUP(FİLTRE!$C2627,'SKT LİSTESİ'!$F:$AJ,16,0)),"")</f>
        <v/>
      </c>
      <c r="AF2627" s="179" t="str">
        <f t="shared" ca="1" si="162"/>
        <v/>
      </c>
      <c r="AG2627" s="179">
        <f t="shared" ca="1" si="163"/>
        <v>0</v>
      </c>
      <c r="AH2627" s="179">
        <f t="shared" ca="1" si="164"/>
        <v>0</v>
      </c>
    </row>
    <row r="2628" spans="2:34" ht="15.75" x14ac:dyDescent="0.25">
      <c r="B2628">
        <f t="shared" ca="1" si="161"/>
        <v>2616</v>
      </c>
      <c r="C2628" t="str">
        <f ca="1">IFERROR(VLOOKUP(B2628,'SKT LİSTESİ'!F:F,1,0),"")</f>
        <v/>
      </c>
      <c r="E2628" s="128" t="str">
        <f ca="1">IFERROR(IF($C2628="","",VLOOKUP(FİLTRE!$C2628,'SKT LİSTESİ'!$F:$S,5,0)),"")</f>
        <v/>
      </c>
      <c r="F2628" s="129" t="str">
        <f ca="1">IFERROR(IF($C2628="","",VLOOKUP(FİLTRE!$C2628,'SKT LİSTESİ'!$F:$S,7,0)),"")</f>
        <v/>
      </c>
      <c r="G2628" s="130" t="str">
        <f ca="1">IFERROR(IF($C2628="","",VLOOKUP(FİLTRE!$C2628,'SKT LİSTESİ'!$F:$S,8,0)),"")</f>
        <v/>
      </c>
      <c r="H2628" s="131" t="str">
        <f ca="1">IF(E2628="","",IF($C2628="","",VLOOKUP(FİLTRE!$C2628,'SKT LİSTESİ'!$F:$S,9,0)))</f>
        <v/>
      </c>
      <c r="I2628" s="132" t="str">
        <f ca="1">IFERROR(IF($C2628="","",VLOOKUP(FİLTRE!$C2628,'SKT LİSTESİ'!$F:$S,10,0)),"")</f>
        <v/>
      </c>
      <c r="J2628" s="133" t="str">
        <f ca="1">IFERROR(IF($C2628="","",VLOOKUP(FİLTRE!$C2628,'SKT LİSTESİ'!$F:$S,11,0)),"")</f>
        <v/>
      </c>
      <c r="K2628" s="134" t="str">
        <f ca="1">IFERROR(IF($C2628="","",VLOOKUP(FİLTRE!$C2628,'SKT LİSTESİ'!$F:$S,12,0)),"")</f>
        <v/>
      </c>
      <c r="L2628" s="134" t="str">
        <f ca="1">IFERROR(IF($C2628="","",VLOOKUP(FİLTRE!$C2628,'SKT LİSTESİ'!$F:$S,13,0)),"")</f>
        <v/>
      </c>
      <c r="M2628" s="135" t="str">
        <f ca="1">IFERROR(IF($C2628="","",VLOOKUP(FİLTRE!$C2628,'SKT LİSTESİ'!$F:$AJ,14,0)),"")</f>
        <v/>
      </c>
      <c r="N2628" s="31" t="str">
        <f ca="1">IFERROR(IF($C2628="","",VLOOKUP(FİLTRE!$C2628,'SKT LİSTESİ'!$F:$AJ,22,0)),"")</f>
        <v/>
      </c>
      <c r="O2628" s="136" t="str">
        <f ca="1">IFERROR(IF($C2628="","",VLOOKUP(FİLTRE!$C2628,'SKT LİSTESİ'!$F:$AJ,23,0)),"")</f>
        <v/>
      </c>
      <c r="P2628" s="31"/>
      <c r="Q2628" s="31"/>
      <c r="R2628" s="137" t="str">
        <f ca="1">(IFERROR(IF($C2628="","",VLOOKUP(FİLTRE!$C2628,'SKT LİSTESİ'!$F:$AJ,15,0)),""))</f>
        <v/>
      </c>
      <c r="S2628" s="138" t="str">
        <f ca="1">IFERROR(IF($C2628="","",VLOOKUP(FİLTRE!$C2628,'SKT LİSTESİ'!$F:$AJ,16,0)),"")</f>
        <v/>
      </c>
      <c r="AF2628" s="179" t="str">
        <f t="shared" ca="1" si="162"/>
        <v/>
      </c>
      <c r="AG2628" s="179">
        <f t="shared" ca="1" si="163"/>
        <v>0</v>
      </c>
      <c r="AH2628" s="179">
        <f t="shared" ca="1" si="164"/>
        <v>0</v>
      </c>
    </row>
    <row r="2629" spans="2:34" ht="15.75" x14ac:dyDescent="0.25">
      <c r="B2629">
        <f t="shared" ca="1" si="161"/>
        <v>2617</v>
      </c>
      <c r="C2629" t="str">
        <f ca="1">IFERROR(VLOOKUP(B2629,'SKT LİSTESİ'!F:F,1,0),"")</f>
        <v/>
      </c>
      <c r="E2629" s="128" t="str">
        <f ca="1">IFERROR(IF($C2629="","",VLOOKUP(FİLTRE!$C2629,'SKT LİSTESİ'!$F:$S,5,0)),"")</f>
        <v/>
      </c>
      <c r="F2629" s="129" t="str">
        <f ca="1">IFERROR(IF($C2629="","",VLOOKUP(FİLTRE!$C2629,'SKT LİSTESİ'!$F:$S,7,0)),"")</f>
        <v/>
      </c>
      <c r="G2629" s="130" t="str">
        <f ca="1">IFERROR(IF($C2629="","",VLOOKUP(FİLTRE!$C2629,'SKT LİSTESİ'!$F:$S,8,0)),"")</f>
        <v/>
      </c>
      <c r="H2629" s="131" t="str">
        <f ca="1">IF(E2629="","",IF($C2629="","",VLOOKUP(FİLTRE!$C2629,'SKT LİSTESİ'!$F:$S,9,0)))</f>
        <v/>
      </c>
      <c r="I2629" s="132" t="str">
        <f ca="1">IFERROR(IF($C2629="","",VLOOKUP(FİLTRE!$C2629,'SKT LİSTESİ'!$F:$S,10,0)),"")</f>
        <v/>
      </c>
      <c r="J2629" s="133" t="str">
        <f ca="1">IFERROR(IF($C2629="","",VLOOKUP(FİLTRE!$C2629,'SKT LİSTESİ'!$F:$S,11,0)),"")</f>
        <v/>
      </c>
      <c r="K2629" s="134" t="str">
        <f ca="1">IFERROR(IF($C2629="","",VLOOKUP(FİLTRE!$C2629,'SKT LİSTESİ'!$F:$S,12,0)),"")</f>
        <v/>
      </c>
      <c r="L2629" s="134" t="str">
        <f ca="1">IFERROR(IF($C2629="","",VLOOKUP(FİLTRE!$C2629,'SKT LİSTESİ'!$F:$S,13,0)),"")</f>
        <v/>
      </c>
      <c r="M2629" s="135" t="str">
        <f ca="1">IFERROR(IF($C2629="","",VLOOKUP(FİLTRE!$C2629,'SKT LİSTESİ'!$F:$AJ,14,0)),"")</f>
        <v/>
      </c>
      <c r="N2629" s="31" t="str">
        <f ca="1">IFERROR(IF($C2629="","",VLOOKUP(FİLTRE!$C2629,'SKT LİSTESİ'!$F:$AJ,22,0)),"")</f>
        <v/>
      </c>
      <c r="O2629" s="136" t="str">
        <f ca="1">IFERROR(IF($C2629="","",VLOOKUP(FİLTRE!$C2629,'SKT LİSTESİ'!$F:$AJ,23,0)),"")</f>
        <v/>
      </c>
      <c r="P2629" s="31"/>
      <c r="Q2629" s="31"/>
      <c r="R2629" s="137" t="str">
        <f ca="1">(IFERROR(IF($C2629="","",VLOOKUP(FİLTRE!$C2629,'SKT LİSTESİ'!$F:$AJ,15,0)),""))</f>
        <v/>
      </c>
      <c r="S2629" s="138" t="str">
        <f ca="1">IFERROR(IF($C2629="","",VLOOKUP(FİLTRE!$C2629,'SKT LİSTESİ'!$F:$AJ,16,0)),"")</f>
        <v/>
      </c>
      <c r="AF2629" s="179" t="str">
        <f t="shared" ca="1" si="162"/>
        <v/>
      </c>
      <c r="AG2629" s="179">
        <f t="shared" ca="1" si="163"/>
        <v>0</v>
      </c>
      <c r="AH2629" s="179">
        <f t="shared" ca="1" si="164"/>
        <v>0</v>
      </c>
    </row>
    <row r="2630" spans="2:34" ht="15.75" x14ac:dyDescent="0.25">
      <c r="B2630">
        <f t="shared" ca="1" si="161"/>
        <v>2618</v>
      </c>
      <c r="C2630" t="str">
        <f ca="1">IFERROR(VLOOKUP(B2630,'SKT LİSTESİ'!F:F,1,0),"")</f>
        <v/>
      </c>
      <c r="E2630" s="128" t="str">
        <f ca="1">IFERROR(IF($C2630="","",VLOOKUP(FİLTRE!$C2630,'SKT LİSTESİ'!$F:$S,5,0)),"")</f>
        <v/>
      </c>
      <c r="F2630" s="129" t="str">
        <f ca="1">IFERROR(IF($C2630="","",VLOOKUP(FİLTRE!$C2630,'SKT LİSTESİ'!$F:$S,7,0)),"")</f>
        <v/>
      </c>
      <c r="G2630" s="130" t="str">
        <f ca="1">IFERROR(IF($C2630="","",VLOOKUP(FİLTRE!$C2630,'SKT LİSTESİ'!$F:$S,8,0)),"")</f>
        <v/>
      </c>
      <c r="H2630" s="131" t="str">
        <f ca="1">IF(E2630="","",IF($C2630="","",VLOOKUP(FİLTRE!$C2630,'SKT LİSTESİ'!$F:$S,9,0)))</f>
        <v/>
      </c>
      <c r="I2630" s="132" t="str">
        <f ca="1">IFERROR(IF($C2630="","",VLOOKUP(FİLTRE!$C2630,'SKT LİSTESİ'!$F:$S,10,0)),"")</f>
        <v/>
      </c>
      <c r="J2630" s="133" t="str">
        <f ca="1">IFERROR(IF($C2630="","",VLOOKUP(FİLTRE!$C2630,'SKT LİSTESİ'!$F:$S,11,0)),"")</f>
        <v/>
      </c>
      <c r="K2630" s="134" t="str">
        <f ca="1">IFERROR(IF($C2630="","",VLOOKUP(FİLTRE!$C2630,'SKT LİSTESİ'!$F:$S,12,0)),"")</f>
        <v/>
      </c>
      <c r="L2630" s="134" t="str">
        <f ca="1">IFERROR(IF($C2630="","",VLOOKUP(FİLTRE!$C2630,'SKT LİSTESİ'!$F:$S,13,0)),"")</f>
        <v/>
      </c>
      <c r="M2630" s="135" t="str">
        <f ca="1">IFERROR(IF($C2630="","",VLOOKUP(FİLTRE!$C2630,'SKT LİSTESİ'!$F:$AJ,14,0)),"")</f>
        <v/>
      </c>
      <c r="N2630" s="31" t="str">
        <f ca="1">IFERROR(IF($C2630="","",VLOOKUP(FİLTRE!$C2630,'SKT LİSTESİ'!$F:$AJ,22,0)),"")</f>
        <v/>
      </c>
      <c r="O2630" s="136" t="str">
        <f ca="1">IFERROR(IF($C2630="","",VLOOKUP(FİLTRE!$C2630,'SKT LİSTESİ'!$F:$AJ,23,0)),"")</f>
        <v/>
      </c>
      <c r="P2630" s="31"/>
      <c r="Q2630" s="31"/>
      <c r="R2630" s="137" t="str">
        <f ca="1">(IFERROR(IF($C2630="","",VLOOKUP(FİLTRE!$C2630,'SKT LİSTESİ'!$F:$AJ,15,0)),""))</f>
        <v/>
      </c>
      <c r="S2630" s="138" t="str">
        <f ca="1">IFERROR(IF($C2630="","",VLOOKUP(FİLTRE!$C2630,'SKT LİSTESİ'!$F:$AJ,16,0)),"")</f>
        <v/>
      </c>
      <c r="AF2630" s="179" t="str">
        <f t="shared" ca="1" si="162"/>
        <v/>
      </c>
      <c r="AG2630" s="179">
        <f t="shared" ca="1" si="163"/>
        <v>0</v>
      </c>
      <c r="AH2630" s="179">
        <f t="shared" ca="1" si="164"/>
        <v>0</v>
      </c>
    </row>
    <row r="2631" spans="2:34" ht="15.75" x14ac:dyDescent="0.25">
      <c r="B2631">
        <f t="shared" ca="1" si="161"/>
        <v>2619</v>
      </c>
      <c r="C2631" t="str">
        <f ca="1">IFERROR(VLOOKUP(B2631,'SKT LİSTESİ'!F:F,1,0),"")</f>
        <v/>
      </c>
      <c r="E2631" s="128" t="str">
        <f ca="1">IFERROR(IF($C2631="","",VLOOKUP(FİLTRE!$C2631,'SKT LİSTESİ'!$F:$S,5,0)),"")</f>
        <v/>
      </c>
      <c r="F2631" s="129" t="str">
        <f ca="1">IFERROR(IF($C2631="","",VLOOKUP(FİLTRE!$C2631,'SKT LİSTESİ'!$F:$S,7,0)),"")</f>
        <v/>
      </c>
      <c r="G2631" s="130" t="str">
        <f ca="1">IFERROR(IF($C2631="","",VLOOKUP(FİLTRE!$C2631,'SKT LİSTESİ'!$F:$S,8,0)),"")</f>
        <v/>
      </c>
      <c r="H2631" s="131" t="str">
        <f ca="1">IF(E2631="","",IF($C2631="","",VLOOKUP(FİLTRE!$C2631,'SKT LİSTESİ'!$F:$S,9,0)))</f>
        <v/>
      </c>
      <c r="I2631" s="132" t="str">
        <f ca="1">IFERROR(IF($C2631="","",VLOOKUP(FİLTRE!$C2631,'SKT LİSTESİ'!$F:$S,10,0)),"")</f>
        <v/>
      </c>
      <c r="J2631" s="133" t="str">
        <f ca="1">IFERROR(IF($C2631="","",VLOOKUP(FİLTRE!$C2631,'SKT LİSTESİ'!$F:$S,11,0)),"")</f>
        <v/>
      </c>
      <c r="K2631" s="134" t="str">
        <f ca="1">IFERROR(IF($C2631="","",VLOOKUP(FİLTRE!$C2631,'SKT LİSTESİ'!$F:$S,12,0)),"")</f>
        <v/>
      </c>
      <c r="L2631" s="134" t="str">
        <f ca="1">IFERROR(IF($C2631="","",VLOOKUP(FİLTRE!$C2631,'SKT LİSTESİ'!$F:$S,13,0)),"")</f>
        <v/>
      </c>
      <c r="M2631" s="135" t="str">
        <f ca="1">IFERROR(IF($C2631="","",VLOOKUP(FİLTRE!$C2631,'SKT LİSTESİ'!$F:$AJ,14,0)),"")</f>
        <v/>
      </c>
      <c r="N2631" s="31" t="str">
        <f ca="1">IFERROR(IF($C2631="","",VLOOKUP(FİLTRE!$C2631,'SKT LİSTESİ'!$F:$AJ,22,0)),"")</f>
        <v/>
      </c>
      <c r="O2631" s="136" t="str">
        <f ca="1">IFERROR(IF($C2631="","",VLOOKUP(FİLTRE!$C2631,'SKT LİSTESİ'!$F:$AJ,23,0)),"")</f>
        <v/>
      </c>
      <c r="P2631" s="31"/>
      <c r="Q2631" s="31"/>
      <c r="R2631" s="137" t="str">
        <f ca="1">(IFERROR(IF($C2631="","",VLOOKUP(FİLTRE!$C2631,'SKT LİSTESİ'!$F:$AJ,15,0)),""))</f>
        <v/>
      </c>
      <c r="S2631" s="138" t="str">
        <f ca="1">IFERROR(IF($C2631="","",VLOOKUP(FİLTRE!$C2631,'SKT LİSTESİ'!$F:$AJ,16,0)),"")</f>
        <v/>
      </c>
      <c r="AF2631" s="179" t="str">
        <f t="shared" ca="1" si="162"/>
        <v/>
      </c>
      <c r="AG2631" s="179">
        <f t="shared" ca="1" si="163"/>
        <v>0</v>
      </c>
      <c r="AH2631" s="179">
        <f t="shared" ca="1" si="164"/>
        <v>0</v>
      </c>
    </row>
    <row r="2632" spans="2:34" ht="15.75" x14ac:dyDescent="0.25">
      <c r="B2632">
        <f t="shared" ca="1" si="161"/>
        <v>2620</v>
      </c>
      <c r="C2632" t="str">
        <f ca="1">IFERROR(VLOOKUP(B2632,'SKT LİSTESİ'!F:F,1,0),"")</f>
        <v/>
      </c>
      <c r="E2632" s="128" t="str">
        <f ca="1">IFERROR(IF($C2632="","",VLOOKUP(FİLTRE!$C2632,'SKT LİSTESİ'!$F:$S,5,0)),"")</f>
        <v/>
      </c>
      <c r="F2632" s="129" t="str">
        <f ca="1">IFERROR(IF($C2632="","",VLOOKUP(FİLTRE!$C2632,'SKT LİSTESİ'!$F:$S,7,0)),"")</f>
        <v/>
      </c>
      <c r="G2632" s="130" t="str">
        <f ca="1">IFERROR(IF($C2632="","",VLOOKUP(FİLTRE!$C2632,'SKT LİSTESİ'!$F:$S,8,0)),"")</f>
        <v/>
      </c>
      <c r="H2632" s="131" t="str">
        <f ca="1">IF(E2632="","",IF($C2632="","",VLOOKUP(FİLTRE!$C2632,'SKT LİSTESİ'!$F:$S,9,0)))</f>
        <v/>
      </c>
      <c r="I2632" s="132" t="str">
        <f ca="1">IFERROR(IF($C2632="","",VLOOKUP(FİLTRE!$C2632,'SKT LİSTESİ'!$F:$S,10,0)),"")</f>
        <v/>
      </c>
      <c r="J2632" s="133" t="str">
        <f ca="1">IFERROR(IF($C2632="","",VLOOKUP(FİLTRE!$C2632,'SKT LİSTESİ'!$F:$S,11,0)),"")</f>
        <v/>
      </c>
      <c r="K2632" s="134" t="str">
        <f ca="1">IFERROR(IF($C2632="","",VLOOKUP(FİLTRE!$C2632,'SKT LİSTESİ'!$F:$S,12,0)),"")</f>
        <v/>
      </c>
      <c r="L2632" s="134" t="str">
        <f ca="1">IFERROR(IF($C2632="","",VLOOKUP(FİLTRE!$C2632,'SKT LİSTESİ'!$F:$S,13,0)),"")</f>
        <v/>
      </c>
      <c r="M2632" s="135" t="str">
        <f ca="1">IFERROR(IF($C2632="","",VLOOKUP(FİLTRE!$C2632,'SKT LİSTESİ'!$F:$AJ,14,0)),"")</f>
        <v/>
      </c>
      <c r="N2632" s="31" t="str">
        <f ca="1">IFERROR(IF($C2632="","",VLOOKUP(FİLTRE!$C2632,'SKT LİSTESİ'!$F:$AJ,22,0)),"")</f>
        <v/>
      </c>
      <c r="O2632" s="136" t="str">
        <f ca="1">IFERROR(IF($C2632="","",VLOOKUP(FİLTRE!$C2632,'SKT LİSTESİ'!$F:$AJ,23,0)),"")</f>
        <v/>
      </c>
      <c r="P2632" s="31"/>
      <c r="Q2632" s="31"/>
      <c r="R2632" s="137" t="str">
        <f ca="1">(IFERROR(IF($C2632="","",VLOOKUP(FİLTRE!$C2632,'SKT LİSTESİ'!$F:$AJ,15,0)),""))</f>
        <v/>
      </c>
      <c r="S2632" s="138" t="str">
        <f ca="1">IFERROR(IF($C2632="","",VLOOKUP(FİLTRE!$C2632,'SKT LİSTESİ'!$F:$AJ,16,0)),"")</f>
        <v/>
      </c>
      <c r="AF2632" s="179" t="str">
        <f t="shared" ca="1" si="162"/>
        <v/>
      </c>
      <c r="AG2632" s="179">
        <f t="shared" ca="1" si="163"/>
        <v>0</v>
      </c>
      <c r="AH2632" s="179">
        <f t="shared" ca="1" si="164"/>
        <v>0</v>
      </c>
    </row>
    <row r="2633" spans="2:34" ht="15.75" x14ac:dyDescent="0.25">
      <c r="B2633">
        <f t="shared" ca="1" si="161"/>
        <v>2621</v>
      </c>
      <c r="C2633" t="str">
        <f ca="1">IFERROR(VLOOKUP(B2633,'SKT LİSTESİ'!F:F,1,0),"")</f>
        <v/>
      </c>
      <c r="E2633" s="128" t="str">
        <f ca="1">IFERROR(IF($C2633="","",VLOOKUP(FİLTRE!$C2633,'SKT LİSTESİ'!$F:$S,5,0)),"")</f>
        <v/>
      </c>
      <c r="F2633" s="129" t="str">
        <f ca="1">IFERROR(IF($C2633="","",VLOOKUP(FİLTRE!$C2633,'SKT LİSTESİ'!$F:$S,7,0)),"")</f>
        <v/>
      </c>
      <c r="G2633" s="130" t="str">
        <f ca="1">IFERROR(IF($C2633="","",VLOOKUP(FİLTRE!$C2633,'SKT LİSTESİ'!$F:$S,8,0)),"")</f>
        <v/>
      </c>
      <c r="H2633" s="131" t="str">
        <f ca="1">IF(E2633="","",IF($C2633="","",VLOOKUP(FİLTRE!$C2633,'SKT LİSTESİ'!$F:$S,9,0)))</f>
        <v/>
      </c>
      <c r="I2633" s="132" t="str">
        <f ca="1">IFERROR(IF($C2633="","",VLOOKUP(FİLTRE!$C2633,'SKT LİSTESİ'!$F:$S,10,0)),"")</f>
        <v/>
      </c>
      <c r="J2633" s="133" t="str">
        <f ca="1">IFERROR(IF($C2633="","",VLOOKUP(FİLTRE!$C2633,'SKT LİSTESİ'!$F:$S,11,0)),"")</f>
        <v/>
      </c>
      <c r="K2633" s="134" t="str">
        <f ca="1">IFERROR(IF($C2633="","",VLOOKUP(FİLTRE!$C2633,'SKT LİSTESİ'!$F:$S,12,0)),"")</f>
        <v/>
      </c>
      <c r="L2633" s="134" t="str">
        <f ca="1">IFERROR(IF($C2633="","",VLOOKUP(FİLTRE!$C2633,'SKT LİSTESİ'!$F:$S,13,0)),"")</f>
        <v/>
      </c>
      <c r="M2633" s="135" t="str">
        <f ca="1">IFERROR(IF($C2633="","",VLOOKUP(FİLTRE!$C2633,'SKT LİSTESİ'!$F:$AJ,14,0)),"")</f>
        <v/>
      </c>
      <c r="N2633" s="31" t="str">
        <f ca="1">IFERROR(IF($C2633="","",VLOOKUP(FİLTRE!$C2633,'SKT LİSTESİ'!$F:$AJ,22,0)),"")</f>
        <v/>
      </c>
      <c r="O2633" s="136" t="str">
        <f ca="1">IFERROR(IF($C2633="","",VLOOKUP(FİLTRE!$C2633,'SKT LİSTESİ'!$F:$AJ,23,0)),"")</f>
        <v/>
      </c>
      <c r="P2633" s="31"/>
      <c r="Q2633" s="31"/>
      <c r="R2633" s="137" t="str">
        <f ca="1">(IFERROR(IF($C2633="","",VLOOKUP(FİLTRE!$C2633,'SKT LİSTESİ'!$F:$AJ,15,0)),""))</f>
        <v/>
      </c>
      <c r="S2633" s="138" t="str">
        <f ca="1">IFERROR(IF($C2633="","",VLOOKUP(FİLTRE!$C2633,'SKT LİSTESİ'!$F:$AJ,16,0)),"")</f>
        <v/>
      </c>
      <c r="AF2633" s="179" t="str">
        <f t="shared" ca="1" si="162"/>
        <v/>
      </c>
      <c r="AG2633" s="179">
        <f t="shared" ca="1" si="163"/>
        <v>0</v>
      </c>
      <c r="AH2633" s="179">
        <f t="shared" ca="1" si="164"/>
        <v>0</v>
      </c>
    </row>
    <row r="2634" spans="2:34" ht="15.75" x14ac:dyDescent="0.25">
      <c r="B2634">
        <f t="shared" ca="1" si="161"/>
        <v>2622</v>
      </c>
      <c r="C2634" t="str">
        <f ca="1">IFERROR(VLOOKUP(B2634,'SKT LİSTESİ'!F:F,1,0),"")</f>
        <v/>
      </c>
      <c r="E2634" s="128" t="str">
        <f ca="1">IFERROR(IF($C2634="","",VLOOKUP(FİLTRE!$C2634,'SKT LİSTESİ'!$F:$S,5,0)),"")</f>
        <v/>
      </c>
      <c r="F2634" s="129" t="str">
        <f ca="1">IFERROR(IF($C2634="","",VLOOKUP(FİLTRE!$C2634,'SKT LİSTESİ'!$F:$S,7,0)),"")</f>
        <v/>
      </c>
      <c r="G2634" s="130" t="str">
        <f ca="1">IFERROR(IF($C2634="","",VLOOKUP(FİLTRE!$C2634,'SKT LİSTESİ'!$F:$S,8,0)),"")</f>
        <v/>
      </c>
      <c r="H2634" s="131" t="str">
        <f ca="1">IF(E2634="","",IF($C2634="","",VLOOKUP(FİLTRE!$C2634,'SKT LİSTESİ'!$F:$S,9,0)))</f>
        <v/>
      </c>
      <c r="I2634" s="132" t="str">
        <f ca="1">IFERROR(IF($C2634="","",VLOOKUP(FİLTRE!$C2634,'SKT LİSTESİ'!$F:$S,10,0)),"")</f>
        <v/>
      </c>
      <c r="J2634" s="133" t="str">
        <f ca="1">IFERROR(IF($C2634="","",VLOOKUP(FİLTRE!$C2634,'SKT LİSTESİ'!$F:$S,11,0)),"")</f>
        <v/>
      </c>
      <c r="K2634" s="134" t="str">
        <f ca="1">IFERROR(IF($C2634="","",VLOOKUP(FİLTRE!$C2634,'SKT LİSTESİ'!$F:$S,12,0)),"")</f>
        <v/>
      </c>
      <c r="L2634" s="134" t="str">
        <f ca="1">IFERROR(IF($C2634="","",VLOOKUP(FİLTRE!$C2634,'SKT LİSTESİ'!$F:$S,13,0)),"")</f>
        <v/>
      </c>
      <c r="M2634" s="135" t="str">
        <f ca="1">IFERROR(IF($C2634="","",VLOOKUP(FİLTRE!$C2634,'SKT LİSTESİ'!$F:$AJ,14,0)),"")</f>
        <v/>
      </c>
      <c r="N2634" s="31" t="str">
        <f ca="1">IFERROR(IF($C2634="","",VLOOKUP(FİLTRE!$C2634,'SKT LİSTESİ'!$F:$AJ,22,0)),"")</f>
        <v/>
      </c>
      <c r="O2634" s="136" t="str">
        <f ca="1">IFERROR(IF($C2634="","",VLOOKUP(FİLTRE!$C2634,'SKT LİSTESİ'!$F:$AJ,23,0)),"")</f>
        <v/>
      </c>
      <c r="P2634" s="31"/>
      <c r="Q2634" s="31"/>
      <c r="R2634" s="137" t="str">
        <f ca="1">(IFERROR(IF($C2634="","",VLOOKUP(FİLTRE!$C2634,'SKT LİSTESİ'!$F:$AJ,15,0)),""))</f>
        <v/>
      </c>
      <c r="S2634" s="138" t="str">
        <f ca="1">IFERROR(IF($C2634="","",VLOOKUP(FİLTRE!$C2634,'SKT LİSTESİ'!$F:$AJ,16,0)),"")</f>
        <v/>
      </c>
      <c r="AF2634" s="179" t="str">
        <f t="shared" ca="1" si="162"/>
        <v/>
      </c>
      <c r="AG2634" s="179">
        <f t="shared" ca="1" si="163"/>
        <v>0</v>
      </c>
      <c r="AH2634" s="179">
        <f t="shared" ca="1" si="164"/>
        <v>0</v>
      </c>
    </row>
    <row r="2635" spans="2:34" ht="15.75" x14ac:dyDescent="0.25">
      <c r="B2635">
        <f t="shared" ca="1" si="161"/>
        <v>2623</v>
      </c>
      <c r="C2635" t="str">
        <f ca="1">IFERROR(VLOOKUP(B2635,'SKT LİSTESİ'!F:F,1,0),"")</f>
        <v/>
      </c>
      <c r="E2635" s="128" t="str">
        <f ca="1">IFERROR(IF($C2635="","",VLOOKUP(FİLTRE!$C2635,'SKT LİSTESİ'!$F:$S,5,0)),"")</f>
        <v/>
      </c>
      <c r="F2635" s="129" t="str">
        <f ca="1">IFERROR(IF($C2635="","",VLOOKUP(FİLTRE!$C2635,'SKT LİSTESİ'!$F:$S,7,0)),"")</f>
        <v/>
      </c>
      <c r="G2635" s="130" t="str">
        <f ca="1">IFERROR(IF($C2635="","",VLOOKUP(FİLTRE!$C2635,'SKT LİSTESİ'!$F:$S,8,0)),"")</f>
        <v/>
      </c>
      <c r="H2635" s="131" t="str">
        <f ca="1">IF(E2635="","",IF($C2635="","",VLOOKUP(FİLTRE!$C2635,'SKT LİSTESİ'!$F:$S,9,0)))</f>
        <v/>
      </c>
      <c r="I2635" s="132" t="str">
        <f ca="1">IFERROR(IF($C2635="","",VLOOKUP(FİLTRE!$C2635,'SKT LİSTESİ'!$F:$S,10,0)),"")</f>
        <v/>
      </c>
      <c r="J2635" s="133" t="str">
        <f ca="1">IFERROR(IF($C2635="","",VLOOKUP(FİLTRE!$C2635,'SKT LİSTESİ'!$F:$S,11,0)),"")</f>
        <v/>
      </c>
      <c r="K2635" s="134" t="str">
        <f ca="1">IFERROR(IF($C2635="","",VLOOKUP(FİLTRE!$C2635,'SKT LİSTESİ'!$F:$S,12,0)),"")</f>
        <v/>
      </c>
      <c r="L2635" s="134" t="str">
        <f ca="1">IFERROR(IF($C2635="","",VLOOKUP(FİLTRE!$C2635,'SKT LİSTESİ'!$F:$S,13,0)),"")</f>
        <v/>
      </c>
      <c r="M2635" s="135" t="str">
        <f ca="1">IFERROR(IF($C2635="","",VLOOKUP(FİLTRE!$C2635,'SKT LİSTESİ'!$F:$AJ,14,0)),"")</f>
        <v/>
      </c>
      <c r="N2635" s="31" t="str">
        <f ca="1">IFERROR(IF($C2635="","",VLOOKUP(FİLTRE!$C2635,'SKT LİSTESİ'!$F:$AJ,22,0)),"")</f>
        <v/>
      </c>
      <c r="O2635" s="136" t="str">
        <f ca="1">IFERROR(IF($C2635="","",VLOOKUP(FİLTRE!$C2635,'SKT LİSTESİ'!$F:$AJ,23,0)),"")</f>
        <v/>
      </c>
      <c r="P2635" s="31"/>
      <c r="Q2635" s="31"/>
      <c r="R2635" s="137" t="str">
        <f ca="1">(IFERROR(IF($C2635="","",VLOOKUP(FİLTRE!$C2635,'SKT LİSTESİ'!$F:$AJ,15,0)),""))</f>
        <v/>
      </c>
      <c r="S2635" s="138" t="str">
        <f ca="1">IFERROR(IF($C2635="","",VLOOKUP(FİLTRE!$C2635,'SKT LİSTESİ'!$F:$AJ,16,0)),"")</f>
        <v/>
      </c>
      <c r="AF2635" s="179" t="str">
        <f t="shared" ca="1" si="162"/>
        <v/>
      </c>
      <c r="AG2635" s="179">
        <f t="shared" ca="1" si="163"/>
        <v>0</v>
      </c>
      <c r="AH2635" s="179">
        <f t="shared" ca="1" si="164"/>
        <v>0</v>
      </c>
    </row>
    <row r="2636" spans="2:34" ht="15.75" x14ac:dyDescent="0.25">
      <c r="B2636">
        <f t="shared" ca="1" si="161"/>
        <v>2624</v>
      </c>
      <c r="C2636" t="str">
        <f ca="1">IFERROR(VLOOKUP(B2636,'SKT LİSTESİ'!F:F,1,0),"")</f>
        <v/>
      </c>
      <c r="E2636" s="128" t="str">
        <f ca="1">IFERROR(IF($C2636="","",VLOOKUP(FİLTRE!$C2636,'SKT LİSTESİ'!$F:$S,5,0)),"")</f>
        <v/>
      </c>
      <c r="F2636" s="129" t="str">
        <f ca="1">IFERROR(IF($C2636="","",VLOOKUP(FİLTRE!$C2636,'SKT LİSTESİ'!$F:$S,7,0)),"")</f>
        <v/>
      </c>
      <c r="G2636" s="130" t="str">
        <f ca="1">IFERROR(IF($C2636="","",VLOOKUP(FİLTRE!$C2636,'SKT LİSTESİ'!$F:$S,8,0)),"")</f>
        <v/>
      </c>
      <c r="H2636" s="131" t="str">
        <f ca="1">IF(E2636="","",IF($C2636="","",VLOOKUP(FİLTRE!$C2636,'SKT LİSTESİ'!$F:$S,9,0)))</f>
        <v/>
      </c>
      <c r="I2636" s="132" t="str">
        <f ca="1">IFERROR(IF($C2636="","",VLOOKUP(FİLTRE!$C2636,'SKT LİSTESİ'!$F:$S,10,0)),"")</f>
        <v/>
      </c>
      <c r="J2636" s="133" t="str">
        <f ca="1">IFERROR(IF($C2636="","",VLOOKUP(FİLTRE!$C2636,'SKT LİSTESİ'!$F:$S,11,0)),"")</f>
        <v/>
      </c>
      <c r="K2636" s="134" t="str">
        <f ca="1">IFERROR(IF($C2636="","",VLOOKUP(FİLTRE!$C2636,'SKT LİSTESİ'!$F:$S,12,0)),"")</f>
        <v/>
      </c>
      <c r="L2636" s="134" t="str">
        <f ca="1">IFERROR(IF($C2636="","",VLOOKUP(FİLTRE!$C2636,'SKT LİSTESİ'!$F:$S,13,0)),"")</f>
        <v/>
      </c>
      <c r="M2636" s="135" t="str">
        <f ca="1">IFERROR(IF($C2636="","",VLOOKUP(FİLTRE!$C2636,'SKT LİSTESİ'!$F:$AJ,14,0)),"")</f>
        <v/>
      </c>
      <c r="N2636" s="31" t="str">
        <f ca="1">IFERROR(IF($C2636="","",VLOOKUP(FİLTRE!$C2636,'SKT LİSTESİ'!$F:$AJ,22,0)),"")</f>
        <v/>
      </c>
      <c r="O2636" s="136" t="str">
        <f ca="1">IFERROR(IF($C2636="","",VLOOKUP(FİLTRE!$C2636,'SKT LİSTESİ'!$F:$AJ,23,0)),"")</f>
        <v/>
      </c>
      <c r="P2636" s="31"/>
      <c r="Q2636" s="31"/>
      <c r="R2636" s="137" t="str">
        <f ca="1">(IFERROR(IF($C2636="","",VLOOKUP(FİLTRE!$C2636,'SKT LİSTESİ'!$F:$AJ,15,0)),""))</f>
        <v/>
      </c>
      <c r="S2636" s="138" t="str">
        <f ca="1">IFERROR(IF($C2636="","",VLOOKUP(FİLTRE!$C2636,'SKT LİSTESİ'!$F:$AJ,16,0)),"")</f>
        <v/>
      </c>
      <c r="AF2636" s="179" t="str">
        <f t="shared" ca="1" si="162"/>
        <v/>
      </c>
      <c r="AG2636" s="179">
        <f t="shared" ca="1" si="163"/>
        <v>0</v>
      </c>
      <c r="AH2636" s="179">
        <f t="shared" ca="1" si="164"/>
        <v>0</v>
      </c>
    </row>
    <row r="2637" spans="2:34" ht="15.75" x14ac:dyDescent="0.25">
      <c r="B2637">
        <f t="shared" ca="1" si="161"/>
        <v>2625</v>
      </c>
      <c r="C2637" t="str">
        <f ca="1">IFERROR(VLOOKUP(B2637,'SKT LİSTESİ'!F:F,1,0),"")</f>
        <v/>
      </c>
      <c r="E2637" s="128" t="str">
        <f ca="1">IFERROR(IF($C2637="","",VLOOKUP(FİLTRE!$C2637,'SKT LİSTESİ'!$F:$S,5,0)),"")</f>
        <v/>
      </c>
      <c r="F2637" s="129" t="str">
        <f ca="1">IFERROR(IF($C2637="","",VLOOKUP(FİLTRE!$C2637,'SKT LİSTESİ'!$F:$S,7,0)),"")</f>
        <v/>
      </c>
      <c r="G2637" s="130" t="str">
        <f ca="1">IFERROR(IF($C2637="","",VLOOKUP(FİLTRE!$C2637,'SKT LİSTESİ'!$F:$S,8,0)),"")</f>
        <v/>
      </c>
      <c r="H2637" s="131" t="str">
        <f ca="1">IF(E2637="","",IF($C2637="","",VLOOKUP(FİLTRE!$C2637,'SKT LİSTESİ'!$F:$S,9,0)))</f>
        <v/>
      </c>
      <c r="I2637" s="132" t="str">
        <f ca="1">IFERROR(IF($C2637="","",VLOOKUP(FİLTRE!$C2637,'SKT LİSTESİ'!$F:$S,10,0)),"")</f>
        <v/>
      </c>
      <c r="J2637" s="133" t="str">
        <f ca="1">IFERROR(IF($C2637="","",VLOOKUP(FİLTRE!$C2637,'SKT LİSTESİ'!$F:$S,11,0)),"")</f>
        <v/>
      </c>
      <c r="K2637" s="134" t="str">
        <f ca="1">IFERROR(IF($C2637="","",VLOOKUP(FİLTRE!$C2637,'SKT LİSTESİ'!$F:$S,12,0)),"")</f>
        <v/>
      </c>
      <c r="L2637" s="134" t="str">
        <f ca="1">IFERROR(IF($C2637="","",VLOOKUP(FİLTRE!$C2637,'SKT LİSTESİ'!$F:$S,13,0)),"")</f>
        <v/>
      </c>
      <c r="M2637" s="135" t="str">
        <f ca="1">IFERROR(IF($C2637="","",VLOOKUP(FİLTRE!$C2637,'SKT LİSTESİ'!$F:$AJ,14,0)),"")</f>
        <v/>
      </c>
      <c r="N2637" s="31" t="str">
        <f ca="1">IFERROR(IF($C2637="","",VLOOKUP(FİLTRE!$C2637,'SKT LİSTESİ'!$F:$AJ,22,0)),"")</f>
        <v/>
      </c>
      <c r="O2637" s="136" t="str">
        <f ca="1">IFERROR(IF($C2637="","",VLOOKUP(FİLTRE!$C2637,'SKT LİSTESİ'!$F:$AJ,23,0)),"")</f>
        <v/>
      </c>
      <c r="P2637" s="31"/>
      <c r="Q2637" s="31"/>
      <c r="R2637" s="137" t="str">
        <f ca="1">(IFERROR(IF($C2637="","",VLOOKUP(FİLTRE!$C2637,'SKT LİSTESİ'!$F:$AJ,15,0)),""))</f>
        <v/>
      </c>
      <c r="S2637" s="138" t="str">
        <f ca="1">IFERROR(IF($C2637="","",VLOOKUP(FİLTRE!$C2637,'SKT LİSTESİ'!$F:$AJ,16,0)),"")</f>
        <v/>
      </c>
      <c r="AF2637" s="179" t="str">
        <f t="shared" ca="1" si="162"/>
        <v/>
      </c>
      <c r="AG2637" s="179">
        <f t="shared" ca="1" si="163"/>
        <v>0</v>
      </c>
      <c r="AH2637" s="179">
        <f t="shared" ca="1" si="164"/>
        <v>0</v>
      </c>
    </row>
    <row r="2638" spans="2:34" ht="15.75" x14ac:dyDescent="0.25">
      <c r="B2638">
        <f t="shared" ref="B2638:B2701" ca="1" si="165">IF($Y$2=1,(ROW()-12),"")</f>
        <v>2626</v>
      </c>
      <c r="C2638" t="str">
        <f ca="1">IFERROR(VLOOKUP(B2638,'SKT LİSTESİ'!F:F,1,0),"")</f>
        <v/>
      </c>
      <c r="E2638" s="128" t="str">
        <f ca="1">IFERROR(IF($C2638="","",VLOOKUP(FİLTRE!$C2638,'SKT LİSTESİ'!$F:$S,5,0)),"")</f>
        <v/>
      </c>
      <c r="F2638" s="129" t="str">
        <f ca="1">IFERROR(IF($C2638="","",VLOOKUP(FİLTRE!$C2638,'SKT LİSTESİ'!$F:$S,7,0)),"")</f>
        <v/>
      </c>
      <c r="G2638" s="130" t="str">
        <f ca="1">IFERROR(IF($C2638="","",VLOOKUP(FİLTRE!$C2638,'SKT LİSTESİ'!$F:$S,8,0)),"")</f>
        <v/>
      </c>
      <c r="H2638" s="131" t="str">
        <f ca="1">IF(E2638="","",IF($C2638="","",VLOOKUP(FİLTRE!$C2638,'SKT LİSTESİ'!$F:$S,9,0)))</f>
        <v/>
      </c>
      <c r="I2638" s="132" t="str">
        <f ca="1">IFERROR(IF($C2638="","",VLOOKUP(FİLTRE!$C2638,'SKT LİSTESİ'!$F:$S,10,0)),"")</f>
        <v/>
      </c>
      <c r="J2638" s="133" t="str">
        <f ca="1">IFERROR(IF($C2638="","",VLOOKUP(FİLTRE!$C2638,'SKT LİSTESİ'!$F:$S,11,0)),"")</f>
        <v/>
      </c>
      <c r="K2638" s="134" t="str">
        <f ca="1">IFERROR(IF($C2638="","",VLOOKUP(FİLTRE!$C2638,'SKT LİSTESİ'!$F:$S,12,0)),"")</f>
        <v/>
      </c>
      <c r="L2638" s="134" t="str">
        <f ca="1">IFERROR(IF($C2638="","",VLOOKUP(FİLTRE!$C2638,'SKT LİSTESİ'!$F:$S,13,0)),"")</f>
        <v/>
      </c>
      <c r="M2638" s="135" t="str">
        <f ca="1">IFERROR(IF($C2638="","",VLOOKUP(FİLTRE!$C2638,'SKT LİSTESİ'!$F:$AJ,14,0)),"")</f>
        <v/>
      </c>
      <c r="N2638" s="31" t="str">
        <f ca="1">IFERROR(IF($C2638="","",VLOOKUP(FİLTRE!$C2638,'SKT LİSTESİ'!$F:$AJ,22,0)),"")</f>
        <v/>
      </c>
      <c r="O2638" s="136" t="str">
        <f ca="1">IFERROR(IF($C2638="","",VLOOKUP(FİLTRE!$C2638,'SKT LİSTESİ'!$F:$AJ,23,0)),"")</f>
        <v/>
      </c>
      <c r="P2638" s="31"/>
      <c r="Q2638" s="31"/>
      <c r="R2638" s="137" t="str">
        <f ca="1">(IFERROR(IF($C2638="","",VLOOKUP(FİLTRE!$C2638,'SKT LİSTESİ'!$F:$AJ,15,0)),""))</f>
        <v/>
      </c>
      <c r="S2638" s="138" t="str">
        <f ca="1">IFERROR(IF($C2638="","",VLOOKUP(FİLTRE!$C2638,'SKT LİSTESİ'!$F:$AJ,16,0)),"")</f>
        <v/>
      </c>
      <c r="AF2638" s="179" t="str">
        <f t="shared" ref="AF2638:AF2701" ca="1" si="166">IF(E2638&lt;&gt;"SAYIM",K2638,
(IF(AND(E2638="SAYIM",R2638=0),0,(COUNTIFS(E:E,"SAYIM",F:F,F2638,R:R,"&gt;"&amp;0)))))</f>
        <v/>
      </c>
      <c r="AG2638" s="179">
        <f t="shared" ref="AG2638:AG2701" ca="1" si="167">IF(E2638="SAYIM",(IFERROR(R2638/AF2638,0)),0)</f>
        <v>0</v>
      </c>
      <c r="AH2638" s="179">
        <f t="shared" ref="AH2638:AH2701" ca="1" si="168">IF(E2638="SAYIM",(IFERROR(S2638/AF2638,0)),0)</f>
        <v>0</v>
      </c>
    </row>
    <row r="2639" spans="2:34" ht="15.75" x14ac:dyDescent="0.25">
      <c r="B2639">
        <f t="shared" ca="1" si="165"/>
        <v>2627</v>
      </c>
      <c r="C2639" t="str">
        <f ca="1">IFERROR(VLOOKUP(B2639,'SKT LİSTESİ'!F:F,1,0),"")</f>
        <v/>
      </c>
      <c r="E2639" s="128" t="str">
        <f ca="1">IFERROR(IF($C2639="","",VLOOKUP(FİLTRE!$C2639,'SKT LİSTESİ'!$F:$S,5,0)),"")</f>
        <v/>
      </c>
      <c r="F2639" s="129" t="str">
        <f ca="1">IFERROR(IF($C2639="","",VLOOKUP(FİLTRE!$C2639,'SKT LİSTESİ'!$F:$S,7,0)),"")</f>
        <v/>
      </c>
      <c r="G2639" s="130" t="str">
        <f ca="1">IFERROR(IF($C2639="","",VLOOKUP(FİLTRE!$C2639,'SKT LİSTESİ'!$F:$S,8,0)),"")</f>
        <v/>
      </c>
      <c r="H2639" s="131" t="str">
        <f ca="1">IF(E2639="","",IF($C2639="","",VLOOKUP(FİLTRE!$C2639,'SKT LİSTESİ'!$F:$S,9,0)))</f>
        <v/>
      </c>
      <c r="I2639" s="132" t="str">
        <f ca="1">IFERROR(IF($C2639="","",VLOOKUP(FİLTRE!$C2639,'SKT LİSTESİ'!$F:$S,10,0)),"")</f>
        <v/>
      </c>
      <c r="J2639" s="133" t="str">
        <f ca="1">IFERROR(IF($C2639="","",VLOOKUP(FİLTRE!$C2639,'SKT LİSTESİ'!$F:$S,11,0)),"")</f>
        <v/>
      </c>
      <c r="K2639" s="134" t="str">
        <f ca="1">IFERROR(IF($C2639="","",VLOOKUP(FİLTRE!$C2639,'SKT LİSTESİ'!$F:$S,12,0)),"")</f>
        <v/>
      </c>
      <c r="L2639" s="134" t="str">
        <f ca="1">IFERROR(IF($C2639="","",VLOOKUP(FİLTRE!$C2639,'SKT LİSTESİ'!$F:$S,13,0)),"")</f>
        <v/>
      </c>
      <c r="M2639" s="135" t="str">
        <f ca="1">IFERROR(IF($C2639="","",VLOOKUP(FİLTRE!$C2639,'SKT LİSTESİ'!$F:$AJ,14,0)),"")</f>
        <v/>
      </c>
      <c r="N2639" s="31" t="str">
        <f ca="1">IFERROR(IF($C2639="","",VLOOKUP(FİLTRE!$C2639,'SKT LİSTESİ'!$F:$AJ,22,0)),"")</f>
        <v/>
      </c>
      <c r="O2639" s="136" t="str">
        <f ca="1">IFERROR(IF($C2639="","",VLOOKUP(FİLTRE!$C2639,'SKT LİSTESİ'!$F:$AJ,23,0)),"")</f>
        <v/>
      </c>
      <c r="P2639" s="31"/>
      <c r="Q2639" s="31"/>
      <c r="R2639" s="137" t="str">
        <f ca="1">(IFERROR(IF($C2639="","",VLOOKUP(FİLTRE!$C2639,'SKT LİSTESİ'!$F:$AJ,15,0)),""))</f>
        <v/>
      </c>
      <c r="S2639" s="138" t="str">
        <f ca="1">IFERROR(IF($C2639="","",VLOOKUP(FİLTRE!$C2639,'SKT LİSTESİ'!$F:$AJ,16,0)),"")</f>
        <v/>
      </c>
      <c r="AF2639" s="179" t="str">
        <f t="shared" ca="1" si="166"/>
        <v/>
      </c>
      <c r="AG2639" s="179">
        <f t="shared" ca="1" si="167"/>
        <v>0</v>
      </c>
      <c r="AH2639" s="179">
        <f t="shared" ca="1" si="168"/>
        <v>0</v>
      </c>
    </row>
    <row r="2640" spans="2:34" ht="15.75" x14ac:dyDescent="0.25">
      <c r="B2640">
        <f t="shared" ca="1" si="165"/>
        <v>2628</v>
      </c>
      <c r="C2640" t="str">
        <f ca="1">IFERROR(VLOOKUP(B2640,'SKT LİSTESİ'!F:F,1,0),"")</f>
        <v/>
      </c>
      <c r="E2640" s="128" t="str">
        <f ca="1">IFERROR(IF($C2640="","",VLOOKUP(FİLTRE!$C2640,'SKT LİSTESİ'!$F:$S,5,0)),"")</f>
        <v/>
      </c>
      <c r="F2640" s="129" t="str">
        <f ca="1">IFERROR(IF($C2640="","",VLOOKUP(FİLTRE!$C2640,'SKT LİSTESİ'!$F:$S,7,0)),"")</f>
        <v/>
      </c>
      <c r="G2640" s="130" t="str">
        <f ca="1">IFERROR(IF($C2640="","",VLOOKUP(FİLTRE!$C2640,'SKT LİSTESİ'!$F:$S,8,0)),"")</f>
        <v/>
      </c>
      <c r="H2640" s="131" t="str">
        <f ca="1">IF(E2640="","",IF($C2640="","",VLOOKUP(FİLTRE!$C2640,'SKT LİSTESİ'!$F:$S,9,0)))</f>
        <v/>
      </c>
      <c r="I2640" s="132" t="str">
        <f ca="1">IFERROR(IF($C2640="","",VLOOKUP(FİLTRE!$C2640,'SKT LİSTESİ'!$F:$S,10,0)),"")</f>
        <v/>
      </c>
      <c r="J2640" s="133" t="str">
        <f ca="1">IFERROR(IF($C2640="","",VLOOKUP(FİLTRE!$C2640,'SKT LİSTESİ'!$F:$S,11,0)),"")</f>
        <v/>
      </c>
      <c r="K2640" s="134" t="str">
        <f ca="1">IFERROR(IF($C2640="","",VLOOKUP(FİLTRE!$C2640,'SKT LİSTESİ'!$F:$S,12,0)),"")</f>
        <v/>
      </c>
      <c r="L2640" s="134" t="str">
        <f ca="1">IFERROR(IF($C2640="","",VLOOKUP(FİLTRE!$C2640,'SKT LİSTESİ'!$F:$S,13,0)),"")</f>
        <v/>
      </c>
      <c r="M2640" s="135" t="str">
        <f ca="1">IFERROR(IF($C2640="","",VLOOKUP(FİLTRE!$C2640,'SKT LİSTESİ'!$F:$AJ,14,0)),"")</f>
        <v/>
      </c>
      <c r="N2640" s="31" t="str">
        <f ca="1">IFERROR(IF($C2640="","",VLOOKUP(FİLTRE!$C2640,'SKT LİSTESİ'!$F:$AJ,22,0)),"")</f>
        <v/>
      </c>
      <c r="O2640" s="136" t="str">
        <f ca="1">IFERROR(IF($C2640="","",VLOOKUP(FİLTRE!$C2640,'SKT LİSTESİ'!$F:$AJ,23,0)),"")</f>
        <v/>
      </c>
      <c r="P2640" s="31"/>
      <c r="Q2640" s="31"/>
      <c r="R2640" s="137" t="str">
        <f ca="1">(IFERROR(IF($C2640="","",VLOOKUP(FİLTRE!$C2640,'SKT LİSTESİ'!$F:$AJ,15,0)),""))</f>
        <v/>
      </c>
      <c r="S2640" s="138" t="str">
        <f ca="1">IFERROR(IF($C2640="","",VLOOKUP(FİLTRE!$C2640,'SKT LİSTESİ'!$F:$AJ,16,0)),"")</f>
        <v/>
      </c>
      <c r="AF2640" s="179" t="str">
        <f t="shared" ca="1" si="166"/>
        <v/>
      </c>
      <c r="AG2640" s="179">
        <f t="shared" ca="1" si="167"/>
        <v>0</v>
      </c>
      <c r="AH2640" s="179">
        <f t="shared" ca="1" si="168"/>
        <v>0</v>
      </c>
    </row>
    <row r="2641" spans="2:34" ht="15.75" x14ac:dyDescent="0.25">
      <c r="B2641">
        <f t="shared" ca="1" si="165"/>
        <v>2629</v>
      </c>
      <c r="C2641" t="str">
        <f ca="1">IFERROR(VLOOKUP(B2641,'SKT LİSTESİ'!F:F,1,0),"")</f>
        <v/>
      </c>
      <c r="E2641" s="128" t="str">
        <f ca="1">IFERROR(IF($C2641="","",VLOOKUP(FİLTRE!$C2641,'SKT LİSTESİ'!$F:$S,5,0)),"")</f>
        <v/>
      </c>
      <c r="F2641" s="129" t="str">
        <f ca="1">IFERROR(IF($C2641="","",VLOOKUP(FİLTRE!$C2641,'SKT LİSTESİ'!$F:$S,7,0)),"")</f>
        <v/>
      </c>
      <c r="G2641" s="130" t="str">
        <f ca="1">IFERROR(IF($C2641="","",VLOOKUP(FİLTRE!$C2641,'SKT LİSTESİ'!$F:$S,8,0)),"")</f>
        <v/>
      </c>
      <c r="H2641" s="131" t="str">
        <f ca="1">IF(E2641="","",IF($C2641="","",VLOOKUP(FİLTRE!$C2641,'SKT LİSTESİ'!$F:$S,9,0)))</f>
        <v/>
      </c>
      <c r="I2641" s="132" t="str">
        <f ca="1">IFERROR(IF($C2641="","",VLOOKUP(FİLTRE!$C2641,'SKT LİSTESİ'!$F:$S,10,0)),"")</f>
        <v/>
      </c>
      <c r="J2641" s="133" t="str">
        <f ca="1">IFERROR(IF($C2641="","",VLOOKUP(FİLTRE!$C2641,'SKT LİSTESİ'!$F:$S,11,0)),"")</f>
        <v/>
      </c>
      <c r="K2641" s="134" t="str">
        <f ca="1">IFERROR(IF($C2641="","",VLOOKUP(FİLTRE!$C2641,'SKT LİSTESİ'!$F:$S,12,0)),"")</f>
        <v/>
      </c>
      <c r="L2641" s="134" t="str">
        <f ca="1">IFERROR(IF($C2641="","",VLOOKUP(FİLTRE!$C2641,'SKT LİSTESİ'!$F:$S,13,0)),"")</f>
        <v/>
      </c>
      <c r="M2641" s="135" t="str">
        <f ca="1">IFERROR(IF($C2641="","",VLOOKUP(FİLTRE!$C2641,'SKT LİSTESİ'!$F:$AJ,14,0)),"")</f>
        <v/>
      </c>
      <c r="N2641" s="31" t="str">
        <f ca="1">IFERROR(IF($C2641="","",VLOOKUP(FİLTRE!$C2641,'SKT LİSTESİ'!$F:$AJ,22,0)),"")</f>
        <v/>
      </c>
      <c r="O2641" s="136" t="str">
        <f ca="1">IFERROR(IF($C2641="","",VLOOKUP(FİLTRE!$C2641,'SKT LİSTESİ'!$F:$AJ,23,0)),"")</f>
        <v/>
      </c>
      <c r="P2641" s="31"/>
      <c r="Q2641" s="31"/>
      <c r="R2641" s="137" t="str">
        <f ca="1">(IFERROR(IF($C2641="","",VLOOKUP(FİLTRE!$C2641,'SKT LİSTESİ'!$F:$AJ,15,0)),""))</f>
        <v/>
      </c>
      <c r="S2641" s="138" t="str">
        <f ca="1">IFERROR(IF($C2641="","",VLOOKUP(FİLTRE!$C2641,'SKT LİSTESİ'!$F:$AJ,16,0)),"")</f>
        <v/>
      </c>
      <c r="AF2641" s="179" t="str">
        <f t="shared" ca="1" si="166"/>
        <v/>
      </c>
      <c r="AG2641" s="179">
        <f t="shared" ca="1" si="167"/>
        <v>0</v>
      </c>
      <c r="AH2641" s="179">
        <f t="shared" ca="1" si="168"/>
        <v>0</v>
      </c>
    </row>
    <row r="2642" spans="2:34" ht="15.75" x14ac:dyDescent="0.25">
      <c r="B2642">
        <f t="shared" ca="1" si="165"/>
        <v>2630</v>
      </c>
      <c r="C2642" t="str">
        <f ca="1">IFERROR(VLOOKUP(B2642,'SKT LİSTESİ'!F:F,1,0),"")</f>
        <v/>
      </c>
      <c r="E2642" s="128" t="str">
        <f ca="1">IFERROR(IF($C2642="","",VLOOKUP(FİLTRE!$C2642,'SKT LİSTESİ'!$F:$S,5,0)),"")</f>
        <v/>
      </c>
      <c r="F2642" s="129" t="str">
        <f ca="1">IFERROR(IF($C2642="","",VLOOKUP(FİLTRE!$C2642,'SKT LİSTESİ'!$F:$S,7,0)),"")</f>
        <v/>
      </c>
      <c r="G2642" s="130" t="str">
        <f ca="1">IFERROR(IF($C2642="","",VLOOKUP(FİLTRE!$C2642,'SKT LİSTESİ'!$F:$S,8,0)),"")</f>
        <v/>
      </c>
      <c r="H2642" s="131" t="str">
        <f ca="1">IF(E2642="","",IF($C2642="","",VLOOKUP(FİLTRE!$C2642,'SKT LİSTESİ'!$F:$S,9,0)))</f>
        <v/>
      </c>
      <c r="I2642" s="132" t="str">
        <f ca="1">IFERROR(IF($C2642="","",VLOOKUP(FİLTRE!$C2642,'SKT LİSTESİ'!$F:$S,10,0)),"")</f>
        <v/>
      </c>
      <c r="J2642" s="133" t="str">
        <f ca="1">IFERROR(IF($C2642="","",VLOOKUP(FİLTRE!$C2642,'SKT LİSTESİ'!$F:$S,11,0)),"")</f>
        <v/>
      </c>
      <c r="K2642" s="134" t="str">
        <f ca="1">IFERROR(IF($C2642="","",VLOOKUP(FİLTRE!$C2642,'SKT LİSTESİ'!$F:$S,12,0)),"")</f>
        <v/>
      </c>
      <c r="L2642" s="134" t="str">
        <f ca="1">IFERROR(IF($C2642="","",VLOOKUP(FİLTRE!$C2642,'SKT LİSTESİ'!$F:$S,13,0)),"")</f>
        <v/>
      </c>
      <c r="M2642" s="135" t="str">
        <f ca="1">IFERROR(IF($C2642="","",VLOOKUP(FİLTRE!$C2642,'SKT LİSTESİ'!$F:$AJ,14,0)),"")</f>
        <v/>
      </c>
      <c r="N2642" s="31" t="str">
        <f ca="1">IFERROR(IF($C2642="","",VLOOKUP(FİLTRE!$C2642,'SKT LİSTESİ'!$F:$AJ,22,0)),"")</f>
        <v/>
      </c>
      <c r="O2642" s="136" t="str">
        <f ca="1">IFERROR(IF($C2642="","",VLOOKUP(FİLTRE!$C2642,'SKT LİSTESİ'!$F:$AJ,23,0)),"")</f>
        <v/>
      </c>
      <c r="P2642" s="31"/>
      <c r="Q2642" s="31"/>
      <c r="R2642" s="137" t="str">
        <f ca="1">(IFERROR(IF($C2642="","",VLOOKUP(FİLTRE!$C2642,'SKT LİSTESİ'!$F:$AJ,15,0)),""))</f>
        <v/>
      </c>
      <c r="S2642" s="138" t="str">
        <f ca="1">IFERROR(IF($C2642="","",VLOOKUP(FİLTRE!$C2642,'SKT LİSTESİ'!$F:$AJ,16,0)),"")</f>
        <v/>
      </c>
      <c r="AF2642" s="179" t="str">
        <f t="shared" ca="1" si="166"/>
        <v/>
      </c>
      <c r="AG2642" s="179">
        <f t="shared" ca="1" si="167"/>
        <v>0</v>
      </c>
      <c r="AH2642" s="179">
        <f t="shared" ca="1" si="168"/>
        <v>0</v>
      </c>
    </row>
    <row r="2643" spans="2:34" ht="15.75" x14ac:dyDescent="0.25">
      <c r="B2643">
        <f t="shared" ca="1" si="165"/>
        <v>2631</v>
      </c>
      <c r="C2643" t="str">
        <f ca="1">IFERROR(VLOOKUP(B2643,'SKT LİSTESİ'!F:F,1,0),"")</f>
        <v/>
      </c>
      <c r="E2643" s="128" t="str">
        <f ca="1">IFERROR(IF($C2643="","",VLOOKUP(FİLTRE!$C2643,'SKT LİSTESİ'!$F:$S,5,0)),"")</f>
        <v/>
      </c>
      <c r="F2643" s="129" t="str">
        <f ca="1">IFERROR(IF($C2643="","",VLOOKUP(FİLTRE!$C2643,'SKT LİSTESİ'!$F:$S,7,0)),"")</f>
        <v/>
      </c>
      <c r="G2643" s="130" t="str">
        <f ca="1">IFERROR(IF($C2643="","",VLOOKUP(FİLTRE!$C2643,'SKT LİSTESİ'!$F:$S,8,0)),"")</f>
        <v/>
      </c>
      <c r="H2643" s="131" t="str">
        <f ca="1">IF(E2643="","",IF($C2643="","",VLOOKUP(FİLTRE!$C2643,'SKT LİSTESİ'!$F:$S,9,0)))</f>
        <v/>
      </c>
      <c r="I2643" s="132" t="str">
        <f ca="1">IFERROR(IF($C2643="","",VLOOKUP(FİLTRE!$C2643,'SKT LİSTESİ'!$F:$S,10,0)),"")</f>
        <v/>
      </c>
      <c r="J2643" s="133" t="str">
        <f ca="1">IFERROR(IF($C2643="","",VLOOKUP(FİLTRE!$C2643,'SKT LİSTESİ'!$F:$S,11,0)),"")</f>
        <v/>
      </c>
      <c r="K2643" s="134" t="str">
        <f ca="1">IFERROR(IF($C2643="","",VLOOKUP(FİLTRE!$C2643,'SKT LİSTESİ'!$F:$S,12,0)),"")</f>
        <v/>
      </c>
      <c r="L2643" s="134" t="str">
        <f ca="1">IFERROR(IF($C2643="","",VLOOKUP(FİLTRE!$C2643,'SKT LİSTESİ'!$F:$S,13,0)),"")</f>
        <v/>
      </c>
      <c r="M2643" s="135" t="str">
        <f ca="1">IFERROR(IF($C2643="","",VLOOKUP(FİLTRE!$C2643,'SKT LİSTESİ'!$F:$AJ,14,0)),"")</f>
        <v/>
      </c>
      <c r="N2643" s="31" t="str">
        <f ca="1">IFERROR(IF($C2643="","",VLOOKUP(FİLTRE!$C2643,'SKT LİSTESİ'!$F:$AJ,22,0)),"")</f>
        <v/>
      </c>
      <c r="O2643" s="136" t="str">
        <f ca="1">IFERROR(IF($C2643="","",VLOOKUP(FİLTRE!$C2643,'SKT LİSTESİ'!$F:$AJ,23,0)),"")</f>
        <v/>
      </c>
      <c r="P2643" s="31"/>
      <c r="Q2643" s="31"/>
      <c r="R2643" s="137" t="str">
        <f ca="1">(IFERROR(IF($C2643="","",VLOOKUP(FİLTRE!$C2643,'SKT LİSTESİ'!$F:$AJ,15,0)),""))</f>
        <v/>
      </c>
      <c r="S2643" s="138" t="str">
        <f ca="1">IFERROR(IF($C2643="","",VLOOKUP(FİLTRE!$C2643,'SKT LİSTESİ'!$F:$AJ,16,0)),"")</f>
        <v/>
      </c>
      <c r="AF2643" s="179" t="str">
        <f t="shared" ca="1" si="166"/>
        <v/>
      </c>
      <c r="AG2643" s="179">
        <f t="shared" ca="1" si="167"/>
        <v>0</v>
      </c>
      <c r="AH2643" s="179">
        <f t="shared" ca="1" si="168"/>
        <v>0</v>
      </c>
    </row>
    <row r="2644" spans="2:34" ht="15.75" x14ac:dyDescent="0.25">
      <c r="B2644">
        <f t="shared" ca="1" si="165"/>
        <v>2632</v>
      </c>
      <c r="C2644" t="str">
        <f ca="1">IFERROR(VLOOKUP(B2644,'SKT LİSTESİ'!F:F,1,0),"")</f>
        <v/>
      </c>
      <c r="E2644" s="128" t="str">
        <f ca="1">IFERROR(IF($C2644="","",VLOOKUP(FİLTRE!$C2644,'SKT LİSTESİ'!$F:$S,5,0)),"")</f>
        <v/>
      </c>
      <c r="F2644" s="129" t="str">
        <f ca="1">IFERROR(IF($C2644="","",VLOOKUP(FİLTRE!$C2644,'SKT LİSTESİ'!$F:$S,7,0)),"")</f>
        <v/>
      </c>
      <c r="G2644" s="130" t="str">
        <f ca="1">IFERROR(IF($C2644="","",VLOOKUP(FİLTRE!$C2644,'SKT LİSTESİ'!$F:$S,8,0)),"")</f>
        <v/>
      </c>
      <c r="H2644" s="131" t="str">
        <f ca="1">IF(E2644="","",IF($C2644="","",VLOOKUP(FİLTRE!$C2644,'SKT LİSTESİ'!$F:$S,9,0)))</f>
        <v/>
      </c>
      <c r="I2644" s="132" t="str">
        <f ca="1">IFERROR(IF($C2644="","",VLOOKUP(FİLTRE!$C2644,'SKT LİSTESİ'!$F:$S,10,0)),"")</f>
        <v/>
      </c>
      <c r="J2644" s="133" t="str">
        <f ca="1">IFERROR(IF($C2644="","",VLOOKUP(FİLTRE!$C2644,'SKT LİSTESİ'!$F:$S,11,0)),"")</f>
        <v/>
      </c>
      <c r="K2644" s="134" t="str">
        <f ca="1">IFERROR(IF($C2644="","",VLOOKUP(FİLTRE!$C2644,'SKT LİSTESİ'!$F:$S,12,0)),"")</f>
        <v/>
      </c>
      <c r="L2644" s="134" t="str">
        <f ca="1">IFERROR(IF($C2644="","",VLOOKUP(FİLTRE!$C2644,'SKT LİSTESİ'!$F:$S,13,0)),"")</f>
        <v/>
      </c>
      <c r="M2644" s="135" t="str">
        <f ca="1">IFERROR(IF($C2644="","",VLOOKUP(FİLTRE!$C2644,'SKT LİSTESİ'!$F:$AJ,14,0)),"")</f>
        <v/>
      </c>
      <c r="N2644" s="31" t="str">
        <f ca="1">IFERROR(IF($C2644="","",VLOOKUP(FİLTRE!$C2644,'SKT LİSTESİ'!$F:$AJ,22,0)),"")</f>
        <v/>
      </c>
      <c r="O2644" s="136" t="str">
        <f ca="1">IFERROR(IF($C2644="","",VLOOKUP(FİLTRE!$C2644,'SKT LİSTESİ'!$F:$AJ,23,0)),"")</f>
        <v/>
      </c>
      <c r="P2644" s="31"/>
      <c r="Q2644" s="31"/>
      <c r="R2644" s="137" t="str">
        <f ca="1">(IFERROR(IF($C2644="","",VLOOKUP(FİLTRE!$C2644,'SKT LİSTESİ'!$F:$AJ,15,0)),""))</f>
        <v/>
      </c>
      <c r="S2644" s="138" t="str">
        <f ca="1">IFERROR(IF($C2644="","",VLOOKUP(FİLTRE!$C2644,'SKT LİSTESİ'!$F:$AJ,16,0)),"")</f>
        <v/>
      </c>
      <c r="AF2644" s="179" t="str">
        <f t="shared" ca="1" si="166"/>
        <v/>
      </c>
      <c r="AG2644" s="179">
        <f t="shared" ca="1" si="167"/>
        <v>0</v>
      </c>
      <c r="AH2644" s="179">
        <f t="shared" ca="1" si="168"/>
        <v>0</v>
      </c>
    </row>
    <row r="2645" spans="2:34" ht="15.75" x14ac:dyDescent="0.25">
      <c r="B2645">
        <f t="shared" ca="1" si="165"/>
        <v>2633</v>
      </c>
      <c r="C2645" t="str">
        <f ca="1">IFERROR(VLOOKUP(B2645,'SKT LİSTESİ'!F:F,1,0),"")</f>
        <v/>
      </c>
      <c r="E2645" s="128" t="str">
        <f ca="1">IFERROR(IF($C2645="","",VLOOKUP(FİLTRE!$C2645,'SKT LİSTESİ'!$F:$S,5,0)),"")</f>
        <v/>
      </c>
      <c r="F2645" s="129" t="str">
        <f ca="1">IFERROR(IF($C2645="","",VLOOKUP(FİLTRE!$C2645,'SKT LİSTESİ'!$F:$S,7,0)),"")</f>
        <v/>
      </c>
      <c r="G2645" s="130" t="str">
        <f ca="1">IFERROR(IF($C2645="","",VLOOKUP(FİLTRE!$C2645,'SKT LİSTESİ'!$F:$S,8,0)),"")</f>
        <v/>
      </c>
      <c r="H2645" s="131" t="str">
        <f ca="1">IF(E2645="","",IF($C2645="","",VLOOKUP(FİLTRE!$C2645,'SKT LİSTESİ'!$F:$S,9,0)))</f>
        <v/>
      </c>
      <c r="I2645" s="132" t="str">
        <f ca="1">IFERROR(IF($C2645="","",VLOOKUP(FİLTRE!$C2645,'SKT LİSTESİ'!$F:$S,10,0)),"")</f>
        <v/>
      </c>
      <c r="J2645" s="133" t="str">
        <f ca="1">IFERROR(IF($C2645="","",VLOOKUP(FİLTRE!$C2645,'SKT LİSTESİ'!$F:$S,11,0)),"")</f>
        <v/>
      </c>
      <c r="K2645" s="134" t="str">
        <f ca="1">IFERROR(IF($C2645="","",VLOOKUP(FİLTRE!$C2645,'SKT LİSTESİ'!$F:$S,12,0)),"")</f>
        <v/>
      </c>
      <c r="L2645" s="134" t="str">
        <f ca="1">IFERROR(IF($C2645="","",VLOOKUP(FİLTRE!$C2645,'SKT LİSTESİ'!$F:$S,13,0)),"")</f>
        <v/>
      </c>
      <c r="M2645" s="135" t="str">
        <f ca="1">IFERROR(IF($C2645="","",VLOOKUP(FİLTRE!$C2645,'SKT LİSTESİ'!$F:$AJ,14,0)),"")</f>
        <v/>
      </c>
      <c r="N2645" s="31" t="str">
        <f ca="1">IFERROR(IF($C2645="","",VLOOKUP(FİLTRE!$C2645,'SKT LİSTESİ'!$F:$AJ,22,0)),"")</f>
        <v/>
      </c>
      <c r="O2645" s="136" t="str">
        <f ca="1">IFERROR(IF($C2645="","",VLOOKUP(FİLTRE!$C2645,'SKT LİSTESİ'!$F:$AJ,23,0)),"")</f>
        <v/>
      </c>
      <c r="P2645" s="31"/>
      <c r="Q2645" s="31"/>
      <c r="R2645" s="137" t="str">
        <f ca="1">(IFERROR(IF($C2645="","",VLOOKUP(FİLTRE!$C2645,'SKT LİSTESİ'!$F:$AJ,15,0)),""))</f>
        <v/>
      </c>
      <c r="S2645" s="138" t="str">
        <f ca="1">IFERROR(IF($C2645="","",VLOOKUP(FİLTRE!$C2645,'SKT LİSTESİ'!$F:$AJ,16,0)),"")</f>
        <v/>
      </c>
      <c r="AF2645" s="179" t="str">
        <f t="shared" ca="1" si="166"/>
        <v/>
      </c>
      <c r="AG2645" s="179">
        <f t="shared" ca="1" si="167"/>
        <v>0</v>
      </c>
      <c r="AH2645" s="179">
        <f t="shared" ca="1" si="168"/>
        <v>0</v>
      </c>
    </row>
    <row r="2646" spans="2:34" ht="15.75" x14ac:dyDescent="0.25">
      <c r="B2646">
        <f t="shared" ca="1" si="165"/>
        <v>2634</v>
      </c>
      <c r="C2646" t="str">
        <f ca="1">IFERROR(VLOOKUP(B2646,'SKT LİSTESİ'!F:F,1,0),"")</f>
        <v/>
      </c>
      <c r="E2646" s="128" t="str">
        <f ca="1">IFERROR(IF($C2646="","",VLOOKUP(FİLTRE!$C2646,'SKT LİSTESİ'!$F:$S,5,0)),"")</f>
        <v/>
      </c>
      <c r="F2646" s="129" t="str">
        <f ca="1">IFERROR(IF($C2646="","",VLOOKUP(FİLTRE!$C2646,'SKT LİSTESİ'!$F:$S,7,0)),"")</f>
        <v/>
      </c>
      <c r="G2646" s="130" t="str">
        <f ca="1">IFERROR(IF($C2646="","",VLOOKUP(FİLTRE!$C2646,'SKT LİSTESİ'!$F:$S,8,0)),"")</f>
        <v/>
      </c>
      <c r="H2646" s="131" t="str">
        <f ca="1">IF(E2646="","",IF($C2646="","",VLOOKUP(FİLTRE!$C2646,'SKT LİSTESİ'!$F:$S,9,0)))</f>
        <v/>
      </c>
      <c r="I2646" s="132" t="str">
        <f ca="1">IFERROR(IF($C2646="","",VLOOKUP(FİLTRE!$C2646,'SKT LİSTESİ'!$F:$S,10,0)),"")</f>
        <v/>
      </c>
      <c r="J2646" s="133" t="str">
        <f ca="1">IFERROR(IF($C2646="","",VLOOKUP(FİLTRE!$C2646,'SKT LİSTESİ'!$F:$S,11,0)),"")</f>
        <v/>
      </c>
      <c r="K2646" s="134" t="str">
        <f ca="1">IFERROR(IF($C2646="","",VLOOKUP(FİLTRE!$C2646,'SKT LİSTESİ'!$F:$S,12,0)),"")</f>
        <v/>
      </c>
      <c r="L2646" s="134" t="str">
        <f ca="1">IFERROR(IF($C2646="","",VLOOKUP(FİLTRE!$C2646,'SKT LİSTESİ'!$F:$S,13,0)),"")</f>
        <v/>
      </c>
      <c r="M2646" s="135" t="str">
        <f ca="1">IFERROR(IF($C2646="","",VLOOKUP(FİLTRE!$C2646,'SKT LİSTESİ'!$F:$AJ,14,0)),"")</f>
        <v/>
      </c>
      <c r="N2646" s="31" t="str">
        <f ca="1">IFERROR(IF($C2646="","",VLOOKUP(FİLTRE!$C2646,'SKT LİSTESİ'!$F:$AJ,22,0)),"")</f>
        <v/>
      </c>
      <c r="O2646" s="136" t="str">
        <f ca="1">IFERROR(IF($C2646="","",VLOOKUP(FİLTRE!$C2646,'SKT LİSTESİ'!$F:$AJ,23,0)),"")</f>
        <v/>
      </c>
      <c r="P2646" s="31"/>
      <c r="Q2646" s="31"/>
      <c r="R2646" s="137" t="str">
        <f ca="1">(IFERROR(IF($C2646="","",VLOOKUP(FİLTRE!$C2646,'SKT LİSTESİ'!$F:$AJ,15,0)),""))</f>
        <v/>
      </c>
      <c r="S2646" s="138" t="str">
        <f ca="1">IFERROR(IF($C2646="","",VLOOKUP(FİLTRE!$C2646,'SKT LİSTESİ'!$F:$AJ,16,0)),"")</f>
        <v/>
      </c>
      <c r="AF2646" s="179" t="str">
        <f t="shared" ca="1" si="166"/>
        <v/>
      </c>
      <c r="AG2646" s="179">
        <f t="shared" ca="1" si="167"/>
        <v>0</v>
      </c>
      <c r="AH2646" s="179">
        <f t="shared" ca="1" si="168"/>
        <v>0</v>
      </c>
    </row>
    <row r="2647" spans="2:34" ht="15.75" x14ac:dyDescent="0.25">
      <c r="B2647">
        <f t="shared" ca="1" si="165"/>
        <v>2635</v>
      </c>
      <c r="C2647" t="str">
        <f ca="1">IFERROR(VLOOKUP(B2647,'SKT LİSTESİ'!F:F,1,0),"")</f>
        <v/>
      </c>
      <c r="E2647" s="128" t="str">
        <f ca="1">IFERROR(IF($C2647="","",VLOOKUP(FİLTRE!$C2647,'SKT LİSTESİ'!$F:$S,5,0)),"")</f>
        <v/>
      </c>
      <c r="F2647" s="129" t="str">
        <f ca="1">IFERROR(IF($C2647="","",VLOOKUP(FİLTRE!$C2647,'SKT LİSTESİ'!$F:$S,7,0)),"")</f>
        <v/>
      </c>
      <c r="G2647" s="130" t="str">
        <f ca="1">IFERROR(IF($C2647="","",VLOOKUP(FİLTRE!$C2647,'SKT LİSTESİ'!$F:$S,8,0)),"")</f>
        <v/>
      </c>
      <c r="H2647" s="131" t="str">
        <f ca="1">IF(E2647="","",IF($C2647="","",VLOOKUP(FİLTRE!$C2647,'SKT LİSTESİ'!$F:$S,9,0)))</f>
        <v/>
      </c>
      <c r="I2647" s="132" t="str">
        <f ca="1">IFERROR(IF($C2647="","",VLOOKUP(FİLTRE!$C2647,'SKT LİSTESİ'!$F:$S,10,0)),"")</f>
        <v/>
      </c>
      <c r="J2647" s="133" t="str">
        <f ca="1">IFERROR(IF($C2647="","",VLOOKUP(FİLTRE!$C2647,'SKT LİSTESİ'!$F:$S,11,0)),"")</f>
        <v/>
      </c>
      <c r="K2647" s="134" t="str">
        <f ca="1">IFERROR(IF($C2647="","",VLOOKUP(FİLTRE!$C2647,'SKT LİSTESİ'!$F:$S,12,0)),"")</f>
        <v/>
      </c>
      <c r="L2647" s="134" t="str">
        <f ca="1">IFERROR(IF($C2647="","",VLOOKUP(FİLTRE!$C2647,'SKT LİSTESİ'!$F:$S,13,0)),"")</f>
        <v/>
      </c>
      <c r="M2647" s="135" t="str">
        <f ca="1">IFERROR(IF($C2647="","",VLOOKUP(FİLTRE!$C2647,'SKT LİSTESİ'!$F:$AJ,14,0)),"")</f>
        <v/>
      </c>
      <c r="N2647" s="31" t="str">
        <f ca="1">IFERROR(IF($C2647="","",VLOOKUP(FİLTRE!$C2647,'SKT LİSTESİ'!$F:$AJ,22,0)),"")</f>
        <v/>
      </c>
      <c r="O2647" s="136" t="str">
        <f ca="1">IFERROR(IF($C2647="","",VLOOKUP(FİLTRE!$C2647,'SKT LİSTESİ'!$F:$AJ,23,0)),"")</f>
        <v/>
      </c>
      <c r="P2647" s="31"/>
      <c r="Q2647" s="31"/>
      <c r="R2647" s="137" t="str">
        <f ca="1">(IFERROR(IF($C2647="","",VLOOKUP(FİLTRE!$C2647,'SKT LİSTESİ'!$F:$AJ,15,0)),""))</f>
        <v/>
      </c>
      <c r="S2647" s="138" t="str">
        <f ca="1">IFERROR(IF($C2647="","",VLOOKUP(FİLTRE!$C2647,'SKT LİSTESİ'!$F:$AJ,16,0)),"")</f>
        <v/>
      </c>
      <c r="AF2647" s="179" t="str">
        <f t="shared" ca="1" si="166"/>
        <v/>
      </c>
      <c r="AG2647" s="179">
        <f t="shared" ca="1" si="167"/>
        <v>0</v>
      </c>
      <c r="AH2647" s="179">
        <f t="shared" ca="1" si="168"/>
        <v>0</v>
      </c>
    </row>
    <row r="2648" spans="2:34" ht="15.75" x14ac:dyDescent="0.25">
      <c r="B2648">
        <f t="shared" ca="1" si="165"/>
        <v>2636</v>
      </c>
      <c r="C2648" t="str">
        <f ca="1">IFERROR(VLOOKUP(B2648,'SKT LİSTESİ'!F:F,1,0),"")</f>
        <v/>
      </c>
      <c r="E2648" s="128" t="str">
        <f ca="1">IFERROR(IF($C2648="","",VLOOKUP(FİLTRE!$C2648,'SKT LİSTESİ'!$F:$S,5,0)),"")</f>
        <v/>
      </c>
      <c r="F2648" s="129" t="str">
        <f ca="1">IFERROR(IF($C2648="","",VLOOKUP(FİLTRE!$C2648,'SKT LİSTESİ'!$F:$S,7,0)),"")</f>
        <v/>
      </c>
      <c r="G2648" s="130" t="str">
        <f ca="1">IFERROR(IF($C2648="","",VLOOKUP(FİLTRE!$C2648,'SKT LİSTESİ'!$F:$S,8,0)),"")</f>
        <v/>
      </c>
      <c r="H2648" s="131" t="str">
        <f ca="1">IF(E2648="","",IF($C2648="","",VLOOKUP(FİLTRE!$C2648,'SKT LİSTESİ'!$F:$S,9,0)))</f>
        <v/>
      </c>
      <c r="I2648" s="132" t="str">
        <f ca="1">IFERROR(IF($C2648="","",VLOOKUP(FİLTRE!$C2648,'SKT LİSTESİ'!$F:$S,10,0)),"")</f>
        <v/>
      </c>
      <c r="J2648" s="133" t="str">
        <f ca="1">IFERROR(IF($C2648="","",VLOOKUP(FİLTRE!$C2648,'SKT LİSTESİ'!$F:$S,11,0)),"")</f>
        <v/>
      </c>
      <c r="K2648" s="134" t="str">
        <f ca="1">IFERROR(IF($C2648="","",VLOOKUP(FİLTRE!$C2648,'SKT LİSTESİ'!$F:$S,12,0)),"")</f>
        <v/>
      </c>
      <c r="L2648" s="134" t="str">
        <f ca="1">IFERROR(IF($C2648="","",VLOOKUP(FİLTRE!$C2648,'SKT LİSTESİ'!$F:$S,13,0)),"")</f>
        <v/>
      </c>
      <c r="M2648" s="135" t="str">
        <f ca="1">IFERROR(IF($C2648="","",VLOOKUP(FİLTRE!$C2648,'SKT LİSTESİ'!$F:$AJ,14,0)),"")</f>
        <v/>
      </c>
      <c r="N2648" s="31" t="str">
        <f ca="1">IFERROR(IF($C2648="","",VLOOKUP(FİLTRE!$C2648,'SKT LİSTESİ'!$F:$AJ,22,0)),"")</f>
        <v/>
      </c>
      <c r="O2648" s="136" t="str">
        <f ca="1">IFERROR(IF($C2648="","",VLOOKUP(FİLTRE!$C2648,'SKT LİSTESİ'!$F:$AJ,23,0)),"")</f>
        <v/>
      </c>
      <c r="P2648" s="31"/>
      <c r="Q2648" s="31"/>
      <c r="R2648" s="137" t="str">
        <f ca="1">(IFERROR(IF($C2648="","",VLOOKUP(FİLTRE!$C2648,'SKT LİSTESİ'!$F:$AJ,15,0)),""))</f>
        <v/>
      </c>
      <c r="S2648" s="138" t="str">
        <f ca="1">IFERROR(IF($C2648="","",VLOOKUP(FİLTRE!$C2648,'SKT LİSTESİ'!$F:$AJ,16,0)),"")</f>
        <v/>
      </c>
      <c r="AF2648" s="179" t="str">
        <f t="shared" ca="1" si="166"/>
        <v/>
      </c>
      <c r="AG2648" s="179">
        <f t="shared" ca="1" si="167"/>
        <v>0</v>
      </c>
      <c r="AH2648" s="179">
        <f t="shared" ca="1" si="168"/>
        <v>0</v>
      </c>
    </row>
    <row r="2649" spans="2:34" ht="15.75" x14ac:dyDescent="0.25">
      <c r="B2649">
        <f t="shared" ca="1" si="165"/>
        <v>2637</v>
      </c>
      <c r="C2649" t="str">
        <f ca="1">IFERROR(VLOOKUP(B2649,'SKT LİSTESİ'!F:F,1,0),"")</f>
        <v/>
      </c>
      <c r="E2649" s="128" t="str">
        <f ca="1">IFERROR(IF($C2649="","",VLOOKUP(FİLTRE!$C2649,'SKT LİSTESİ'!$F:$S,5,0)),"")</f>
        <v/>
      </c>
      <c r="F2649" s="129" t="str">
        <f ca="1">IFERROR(IF($C2649="","",VLOOKUP(FİLTRE!$C2649,'SKT LİSTESİ'!$F:$S,7,0)),"")</f>
        <v/>
      </c>
      <c r="G2649" s="130" t="str">
        <f ca="1">IFERROR(IF($C2649="","",VLOOKUP(FİLTRE!$C2649,'SKT LİSTESİ'!$F:$S,8,0)),"")</f>
        <v/>
      </c>
      <c r="H2649" s="131" t="str">
        <f ca="1">IF(E2649="","",IF($C2649="","",VLOOKUP(FİLTRE!$C2649,'SKT LİSTESİ'!$F:$S,9,0)))</f>
        <v/>
      </c>
      <c r="I2649" s="132" t="str">
        <f ca="1">IFERROR(IF($C2649="","",VLOOKUP(FİLTRE!$C2649,'SKT LİSTESİ'!$F:$S,10,0)),"")</f>
        <v/>
      </c>
      <c r="J2649" s="133" t="str">
        <f ca="1">IFERROR(IF($C2649="","",VLOOKUP(FİLTRE!$C2649,'SKT LİSTESİ'!$F:$S,11,0)),"")</f>
        <v/>
      </c>
      <c r="K2649" s="134" t="str">
        <f ca="1">IFERROR(IF($C2649="","",VLOOKUP(FİLTRE!$C2649,'SKT LİSTESİ'!$F:$S,12,0)),"")</f>
        <v/>
      </c>
      <c r="L2649" s="134" t="str">
        <f ca="1">IFERROR(IF($C2649="","",VLOOKUP(FİLTRE!$C2649,'SKT LİSTESİ'!$F:$S,13,0)),"")</f>
        <v/>
      </c>
      <c r="M2649" s="135" t="str">
        <f ca="1">IFERROR(IF($C2649="","",VLOOKUP(FİLTRE!$C2649,'SKT LİSTESİ'!$F:$AJ,14,0)),"")</f>
        <v/>
      </c>
      <c r="N2649" s="31" t="str">
        <f ca="1">IFERROR(IF($C2649="","",VLOOKUP(FİLTRE!$C2649,'SKT LİSTESİ'!$F:$AJ,22,0)),"")</f>
        <v/>
      </c>
      <c r="O2649" s="136" t="str">
        <f ca="1">IFERROR(IF($C2649="","",VLOOKUP(FİLTRE!$C2649,'SKT LİSTESİ'!$F:$AJ,23,0)),"")</f>
        <v/>
      </c>
      <c r="P2649" s="31"/>
      <c r="Q2649" s="31"/>
      <c r="R2649" s="137" t="str">
        <f ca="1">(IFERROR(IF($C2649="","",VLOOKUP(FİLTRE!$C2649,'SKT LİSTESİ'!$F:$AJ,15,0)),""))</f>
        <v/>
      </c>
      <c r="S2649" s="138" t="str">
        <f ca="1">IFERROR(IF($C2649="","",VLOOKUP(FİLTRE!$C2649,'SKT LİSTESİ'!$F:$AJ,16,0)),"")</f>
        <v/>
      </c>
      <c r="AF2649" s="179" t="str">
        <f t="shared" ca="1" si="166"/>
        <v/>
      </c>
      <c r="AG2649" s="179">
        <f t="shared" ca="1" si="167"/>
        <v>0</v>
      </c>
      <c r="AH2649" s="179">
        <f t="shared" ca="1" si="168"/>
        <v>0</v>
      </c>
    </row>
    <row r="2650" spans="2:34" ht="15.75" x14ac:dyDescent="0.25">
      <c r="B2650">
        <f t="shared" ca="1" si="165"/>
        <v>2638</v>
      </c>
      <c r="C2650" t="str">
        <f ca="1">IFERROR(VLOOKUP(B2650,'SKT LİSTESİ'!F:F,1,0),"")</f>
        <v/>
      </c>
      <c r="E2650" s="128" t="str">
        <f ca="1">IFERROR(IF($C2650="","",VLOOKUP(FİLTRE!$C2650,'SKT LİSTESİ'!$F:$S,5,0)),"")</f>
        <v/>
      </c>
      <c r="F2650" s="129" t="str">
        <f ca="1">IFERROR(IF($C2650="","",VLOOKUP(FİLTRE!$C2650,'SKT LİSTESİ'!$F:$S,7,0)),"")</f>
        <v/>
      </c>
      <c r="G2650" s="130" t="str">
        <f ca="1">IFERROR(IF($C2650="","",VLOOKUP(FİLTRE!$C2650,'SKT LİSTESİ'!$F:$S,8,0)),"")</f>
        <v/>
      </c>
      <c r="H2650" s="131" t="str">
        <f ca="1">IF(E2650="","",IF($C2650="","",VLOOKUP(FİLTRE!$C2650,'SKT LİSTESİ'!$F:$S,9,0)))</f>
        <v/>
      </c>
      <c r="I2650" s="132" t="str">
        <f ca="1">IFERROR(IF($C2650="","",VLOOKUP(FİLTRE!$C2650,'SKT LİSTESİ'!$F:$S,10,0)),"")</f>
        <v/>
      </c>
      <c r="J2650" s="133" t="str">
        <f ca="1">IFERROR(IF($C2650="","",VLOOKUP(FİLTRE!$C2650,'SKT LİSTESİ'!$F:$S,11,0)),"")</f>
        <v/>
      </c>
      <c r="K2650" s="134" t="str">
        <f ca="1">IFERROR(IF($C2650="","",VLOOKUP(FİLTRE!$C2650,'SKT LİSTESİ'!$F:$S,12,0)),"")</f>
        <v/>
      </c>
      <c r="L2650" s="134" t="str">
        <f ca="1">IFERROR(IF($C2650="","",VLOOKUP(FİLTRE!$C2650,'SKT LİSTESİ'!$F:$S,13,0)),"")</f>
        <v/>
      </c>
      <c r="M2650" s="135" t="str">
        <f ca="1">IFERROR(IF($C2650="","",VLOOKUP(FİLTRE!$C2650,'SKT LİSTESİ'!$F:$AJ,14,0)),"")</f>
        <v/>
      </c>
      <c r="N2650" s="31" t="str">
        <f ca="1">IFERROR(IF($C2650="","",VLOOKUP(FİLTRE!$C2650,'SKT LİSTESİ'!$F:$AJ,22,0)),"")</f>
        <v/>
      </c>
      <c r="O2650" s="136" t="str">
        <f ca="1">IFERROR(IF($C2650="","",VLOOKUP(FİLTRE!$C2650,'SKT LİSTESİ'!$F:$AJ,23,0)),"")</f>
        <v/>
      </c>
      <c r="P2650" s="31"/>
      <c r="Q2650" s="31"/>
      <c r="R2650" s="137" t="str">
        <f ca="1">(IFERROR(IF($C2650="","",VLOOKUP(FİLTRE!$C2650,'SKT LİSTESİ'!$F:$AJ,15,0)),""))</f>
        <v/>
      </c>
      <c r="S2650" s="138" t="str">
        <f ca="1">IFERROR(IF($C2650="","",VLOOKUP(FİLTRE!$C2650,'SKT LİSTESİ'!$F:$AJ,16,0)),"")</f>
        <v/>
      </c>
      <c r="AF2650" s="179" t="str">
        <f t="shared" ca="1" si="166"/>
        <v/>
      </c>
      <c r="AG2650" s="179">
        <f t="shared" ca="1" si="167"/>
        <v>0</v>
      </c>
      <c r="AH2650" s="179">
        <f t="shared" ca="1" si="168"/>
        <v>0</v>
      </c>
    </row>
    <row r="2651" spans="2:34" ht="15.75" x14ac:dyDescent="0.25">
      <c r="B2651">
        <f t="shared" ca="1" si="165"/>
        <v>2639</v>
      </c>
      <c r="C2651" t="str">
        <f ca="1">IFERROR(VLOOKUP(B2651,'SKT LİSTESİ'!F:F,1,0),"")</f>
        <v/>
      </c>
      <c r="E2651" s="128" t="str">
        <f ca="1">IFERROR(IF($C2651="","",VLOOKUP(FİLTRE!$C2651,'SKT LİSTESİ'!$F:$S,5,0)),"")</f>
        <v/>
      </c>
      <c r="F2651" s="129" t="str">
        <f ca="1">IFERROR(IF($C2651="","",VLOOKUP(FİLTRE!$C2651,'SKT LİSTESİ'!$F:$S,7,0)),"")</f>
        <v/>
      </c>
      <c r="G2651" s="130" t="str">
        <f ca="1">IFERROR(IF($C2651="","",VLOOKUP(FİLTRE!$C2651,'SKT LİSTESİ'!$F:$S,8,0)),"")</f>
        <v/>
      </c>
      <c r="H2651" s="131" t="str">
        <f ca="1">IF(E2651="","",IF($C2651="","",VLOOKUP(FİLTRE!$C2651,'SKT LİSTESİ'!$F:$S,9,0)))</f>
        <v/>
      </c>
      <c r="I2651" s="132" t="str">
        <f ca="1">IFERROR(IF($C2651="","",VLOOKUP(FİLTRE!$C2651,'SKT LİSTESİ'!$F:$S,10,0)),"")</f>
        <v/>
      </c>
      <c r="J2651" s="133" t="str">
        <f ca="1">IFERROR(IF($C2651="","",VLOOKUP(FİLTRE!$C2651,'SKT LİSTESİ'!$F:$S,11,0)),"")</f>
        <v/>
      </c>
      <c r="K2651" s="134" t="str">
        <f ca="1">IFERROR(IF($C2651="","",VLOOKUP(FİLTRE!$C2651,'SKT LİSTESİ'!$F:$S,12,0)),"")</f>
        <v/>
      </c>
      <c r="L2651" s="134" t="str">
        <f ca="1">IFERROR(IF($C2651="","",VLOOKUP(FİLTRE!$C2651,'SKT LİSTESİ'!$F:$S,13,0)),"")</f>
        <v/>
      </c>
      <c r="M2651" s="135" t="str">
        <f ca="1">IFERROR(IF($C2651="","",VLOOKUP(FİLTRE!$C2651,'SKT LİSTESİ'!$F:$AJ,14,0)),"")</f>
        <v/>
      </c>
      <c r="N2651" s="31" t="str">
        <f ca="1">IFERROR(IF($C2651="","",VLOOKUP(FİLTRE!$C2651,'SKT LİSTESİ'!$F:$AJ,22,0)),"")</f>
        <v/>
      </c>
      <c r="O2651" s="136" t="str">
        <f ca="1">IFERROR(IF($C2651="","",VLOOKUP(FİLTRE!$C2651,'SKT LİSTESİ'!$F:$AJ,23,0)),"")</f>
        <v/>
      </c>
      <c r="P2651" s="31"/>
      <c r="Q2651" s="31"/>
      <c r="R2651" s="137" t="str">
        <f ca="1">(IFERROR(IF($C2651="","",VLOOKUP(FİLTRE!$C2651,'SKT LİSTESİ'!$F:$AJ,15,0)),""))</f>
        <v/>
      </c>
      <c r="S2651" s="138" t="str">
        <f ca="1">IFERROR(IF($C2651="","",VLOOKUP(FİLTRE!$C2651,'SKT LİSTESİ'!$F:$AJ,16,0)),"")</f>
        <v/>
      </c>
      <c r="AF2651" s="179" t="str">
        <f t="shared" ca="1" si="166"/>
        <v/>
      </c>
      <c r="AG2651" s="179">
        <f t="shared" ca="1" si="167"/>
        <v>0</v>
      </c>
      <c r="AH2651" s="179">
        <f t="shared" ca="1" si="168"/>
        <v>0</v>
      </c>
    </row>
    <row r="2652" spans="2:34" ht="15.75" x14ac:dyDescent="0.25">
      <c r="B2652">
        <f t="shared" ca="1" si="165"/>
        <v>2640</v>
      </c>
      <c r="C2652" t="str">
        <f ca="1">IFERROR(VLOOKUP(B2652,'SKT LİSTESİ'!F:F,1,0),"")</f>
        <v/>
      </c>
      <c r="E2652" s="128" t="str">
        <f ca="1">IFERROR(IF($C2652="","",VLOOKUP(FİLTRE!$C2652,'SKT LİSTESİ'!$F:$S,5,0)),"")</f>
        <v/>
      </c>
      <c r="F2652" s="129" t="str">
        <f ca="1">IFERROR(IF($C2652="","",VLOOKUP(FİLTRE!$C2652,'SKT LİSTESİ'!$F:$S,7,0)),"")</f>
        <v/>
      </c>
      <c r="G2652" s="130" t="str">
        <f ca="1">IFERROR(IF($C2652="","",VLOOKUP(FİLTRE!$C2652,'SKT LİSTESİ'!$F:$S,8,0)),"")</f>
        <v/>
      </c>
      <c r="H2652" s="131" t="str">
        <f ca="1">IF(E2652="","",IF($C2652="","",VLOOKUP(FİLTRE!$C2652,'SKT LİSTESİ'!$F:$S,9,0)))</f>
        <v/>
      </c>
      <c r="I2652" s="132" t="str">
        <f ca="1">IFERROR(IF($C2652="","",VLOOKUP(FİLTRE!$C2652,'SKT LİSTESİ'!$F:$S,10,0)),"")</f>
        <v/>
      </c>
      <c r="J2652" s="133" t="str">
        <f ca="1">IFERROR(IF($C2652="","",VLOOKUP(FİLTRE!$C2652,'SKT LİSTESİ'!$F:$S,11,0)),"")</f>
        <v/>
      </c>
      <c r="K2652" s="134" t="str">
        <f ca="1">IFERROR(IF($C2652="","",VLOOKUP(FİLTRE!$C2652,'SKT LİSTESİ'!$F:$S,12,0)),"")</f>
        <v/>
      </c>
      <c r="L2652" s="134" t="str">
        <f ca="1">IFERROR(IF($C2652="","",VLOOKUP(FİLTRE!$C2652,'SKT LİSTESİ'!$F:$S,13,0)),"")</f>
        <v/>
      </c>
      <c r="M2652" s="135" t="str">
        <f ca="1">IFERROR(IF($C2652="","",VLOOKUP(FİLTRE!$C2652,'SKT LİSTESİ'!$F:$AJ,14,0)),"")</f>
        <v/>
      </c>
      <c r="N2652" s="31" t="str">
        <f ca="1">IFERROR(IF($C2652="","",VLOOKUP(FİLTRE!$C2652,'SKT LİSTESİ'!$F:$AJ,22,0)),"")</f>
        <v/>
      </c>
      <c r="O2652" s="136" t="str">
        <f ca="1">IFERROR(IF($C2652="","",VLOOKUP(FİLTRE!$C2652,'SKT LİSTESİ'!$F:$AJ,23,0)),"")</f>
        <v/>
      </c>
      <c r="P2652" s="31"/>
      <c r="Q2652" s="31"/>
      <c r="R2652" s="137" t="str">
        <f ca="1">(IFERROR(IF($C2652="","",VLOOKUP(FİLTRE!$C2652,'SKT LİSTESİ'!$F:$AJ,15,0)),""))</f>
        <v/>
      </c>
      <c r="S2652" s="138" t="str">
        <f ca="1">IFERROR(IF($C2652="","",VLOOKUP(FİLTRE!$C2652,'SKT LİSTESİ'!$F:$AJ,16,0)),"")</f>
        <v/>
      </c>
      <c r="AF2652" s="179" t="str">
        <f t="shared" ca="1" si="166"/>
        <v/>
      </c>
      <c r="AG2652" s="179">
        <f t="shared" ca="1" si="167"/>
        <v>0</v>
      </c>
      <c r="AH2652" s="179">
        <f t="shared" ca="1" si="168"/>
        <v>0</v>
      </c>
    </row>
    <row r="2653" spans="2:34" ht="15.75" x14ac:dyDescent="0.25">
      <c r="B2653">
        <f t="shared" ca="1" si="165"/>
        <v>2641</v>
      </c>
      <c r="C2653" t="str">
        <f ca="1">IFERROR(VLOOKUP(B2653,'SKT LİSTESİ'!F:F,1,0),"")</f>
        <v/>
      </c>
      <c r="E2653" s="128" t="str">
        <f ca="1">IFERROR(IF($C2653="","",VLOOKUP(FİLTRE!$C2653,'SKT LİSTESİ'!$F:$S,5,0)),"")</f>
        <v/>
      </c>
      <c r="F2653" s="129" t="str">
        <f ca="1">IFERROR(IF($C2653="","",VLOOKUP(FİLTRE!$C2653,'SKT LİSTESİ'!$F:$S,7,0)),"")</f>
        <v/>
      </c>
      <c r="G2653" s="130" t="str">
        <f ca="1">IFERROR(IF($C2653="","",VLOOKUP(FİLTRE!$C2653,'SKT LİSTESİ'!$F:$S,8,0)),"")</f>
        <v/>
      </c>
      <c r="H2653" s="131" t="str">
        <f ca="1">IF(E2653="","",IF($C2653="","",VLOOKUP(FİLTRE!$C2653,'SKT LİSTESİ'!$F:$S,9,0)))</f>
        <v/>
      </c>
      <c r="I2653" s="132" t="str">
        <f ca="1">IFERROR(IF($C2653="","",VLOOKUP(FİLTRE!$C2653,'SKT LİSTESİ'!$F:$S,10,0)),"")</f>
        <v/>
      </c>
      <c r="J2653" s="133" t="str">
        <f ca="1">IFERROR(IF($C2653="","",VLOOKUP(FİLTRE!$C2653,'SKT LİSTESİ'!$F:$S,11,0)),"")</f>
        <v/>
      </c>
      <c r="K2653" s="134" t="str">
        <f ca="1">IFERROR(IF($C2653="","",VLOOKUP(FİLTRE!$C2653,'SKT LİSTESİ'!$F:$S,12,0)),"")</f>
        <v/>
      </c>
      <c r="L2653" s="134" t="str">
        <f ca="1">IFERROR(IF($C2653="","",VLOOKUP(FİLTRE!$C2653,'SKT LİSTESİ'!$F:$S,13,0)),"")</f>
        <v/>
      </c>
      <c r="M2653" s="135" t="str">
        <f ca="1">IFERROR(IF($C2653="","",VLOOKUP(FİLTRE!$C2653,'SKT LİSTESİ'!$F:$AJ,14,0)),"")</f>
        <v/>
      </c>
      <c r="N2653" s="31" t="str">
        <f ca="1">IFERROR(IF($C2653="","",VLOOKUP(FİLTRE!$C2653,'SKT LİSTESİ'!$F:$AJ,22,0)),"")</f>
        <v/>
      </c>
      <c r="O2653" s="136" t="str">
        <f ca="1">IFERROR(IF($C2653="","",VLOOKUP(FİLTRE!$C2653,'SKT LİSTESİ'!$F:$AJ,23,0)),"")</f>
        <v/>
      </c>
      <c r="P2653" s="31"/>
      <c r="Q2653" s="31"/>
      <c r="R2653" s="137" t="str">
        <f ca="1">(IFERROR(IF($C2653="","",VLOOKUP(FİLTRE!$C2653,'SKT LİSTESİ'!$F:$AJ,15,0)),""))</f>
        <v/>
      </c>
      <c r="S2653" s="138" t="str">
        <f ca="1">IFERROR(IF($C2653="","",VLOOKUP(FİLTRE!$C2653,'SKT LİSTESİ'!$F:$AJ,16,0)),"")</f>
        <v/>
      </c>
      <c r="AF2653" s="179" t="str">
        <f t="shared" ca="1" si="166"/>
        <v/>
      </c>
      <c r="AG2653" s="179">
        <f t="shared" ca="1" si="167"/>
        <v>0</v>
      </c>
      <c r="AH2653" s="179">
        <f t="shared" ca="1" si="168"/>
        <v>0</v>
      </c>
    </row>
    <row r="2654" spans="2:34" ht="15.75" x14ac:dyDescent="0.25">
      <c r="B2654">
        <f t="shared" ca="1" si="165"/>
        <v>2642</v>
      </c>
      <c r="C2654" t="str">
        <f ca="1">IFERROR(VLOOKUP(B2654,'SKT LİSTESİ'!F:F,1,0),"")</f>
        <v/>
      </c>
      <c r="E2654" s="128" t="str">
        <f ca="1">IFERROR(IF($C2654="","",VLOOKUP(FİLTRE!$C2654,'SKT LİSTESİ'!$F:$S,5,0)),"")</f>
        <v/>
      </c>
      <c r="F2654" s="129" t="str">
        <f ca="1">IFERROR(IF($C2654="","",VLOOKUP(FİLTRE!$C2654,'SKT LİSTESİ'!$F:$S,7,0)),"")</f>
        <v/>
      </c>
      <c r="G2654" s="130" t="str">
        <f ca="1">IFERROR(IF($C2654="","",VLOOKUP(FİLTRE!$C2654,'SKT LİSTESİ'!$F:$S,8,0)),"")</f>
        <v/>
      </c>
      <c r="H2654" s="131" t="str">
        <f ca="1">IF(E2654="","",IF($C2654="","",VLOOKUP(FİLTRE!$C2654,'SKT LİSTESİ'!$F:$S,9,0)))</f>
        <v/>
      </c>
      <c r="I2654" s="132" t="str">
        <f ca="1">IFERROR(IF($C2654="","",VLOOKUP(FİLTRE!$C2654,'SKT LİSTESİ'!$F:$S,10,0)),"")</f>
        <v/>
      </c>
      <c r="J2654" s="133" t="str">
        <f ca="1">IFERROR(IF($C2654="","",VLOOKUP(FİLTRE!$C2654,'SKT LİSTESİ'!$F:$S,11,0)),"")</f>
        <v/>
      </c>
      <c r="K2654" s="134" t="str">
        <f ca="1">IFERROR(IF($C2654="","",VLOOKUP(FİLTRE!$C2654,'SKT LİSTESİ'!$F:$S,12,0)),"")</f>
        <v/>
      </c>
      <c r="L2654" s="134" t="str">
        <f ca="1">IFERROR(IF($C2654="","",VLOOKUP(FİLTRE!$C2654,'SKT LİSTESİ'!$F:$S,13,0)),"")</f>
        <v/>
      </c>
      <c r="M2654" s="135" t="str">
        <f ca="1">IFERROR(IF($C2654="","",VLOOKUP(FİLTRE!$C2654,'SKT LİSTESİ'!$F:$AJ,14,0)),"")</f>
        <v/>
      </c>
      <c r="N2654" s="31" t="str">
        <f ca="1">IFERROR(IF($C2654="","",VLOOKUP(FİLTRE!$C2654,'SKT LİSTESİ'!$F:$AJ,22,0)),"")</f>
        <v/>
      </c>
      <c r="O2654" s="136" t="str">
        <f ca="1">IFERROR(IF($C2654="","",VLOOKUP(FİLTRE!$C2654,'SKT LİSTESİ'!$F:$AJ,23,0)),"")</f>
        <v/>
      </c>
      <c r="P2654" s="31"/>
      <c r="Q2654" s="31"/>
      <c r="R2654" s="137" t="str">
        <f ca="1">(IFERROR(IF($C2654="","",VLOOKUP(FİLTRE!$C2654,'SKT LİSTESİ'!$F:$AJ,15,0)),""))</f>
        <v/>
      </c>
      <c r="S2654" s="138" t="str">
        <f ca="1">IFERROR(IF($C2654="","",VLOOKUP(FİLTRE!$C2654,'SKT LİSTESİ'!$F:$AJ,16,0)),"")</f>
        <v/>
      </c>
      <c r="AF2654" s="179" t="str">
        <f t="shared" ca="1" si="166"/>
        <v/>
      </c>
      <c r="AG2654" s="179">
        <f t="shared" ca="1" si="167"/>
        <v>0</v>
      </c>
      <c r="AH2654" s="179">
        <f t="shared" ca="1" si="168"/>
        <v>0</v>
      </c>
    </row>
    <row r="2655" spans="2:34" ht="15.75" x14ac:dyDescent="0.25">
      <c r="B2655">
        <f t="shared" ca="1" si="165"/>
        <v>2643</v>
      </c>
      <c r="C2655" t="str">
        <f ca="1">IFERROR(VLOOKUP(B2655,'SKT LİSTESİ'!F:F,1,0),"")</f>
        <v/>
      </c>
      <c r="E2655" s="128" t="str">
        <f ca="1">IFERROR(IF($C2655="","",VLOOKUP(FİLTRE!$C2655,'SKT LİSTESİ'!$F:$S,5,0)),"")</f>
        <v/>
      </c>
      <c r="F2655" s="129" t="str">
        <f ca="1">IFERROR(IF($C2655="","",VLOOKUP(FİLTRE!$C2655,'SKT LİSTESİ'!$F:$S,7,0)),"")</f>
        <v/>
      </c>
      <c r="G2655" s="130" t="str">
        <f ca="1">IFERROR(IF($C2655="","",VLOOKUP(FİLTRE!$C2655,'SKT LİSTESİ'!$F:$S,8,0)),"")</f>
        <v/>
      </c>
      <c r="H2655" s="131" t="str">
        <f ca="1">IF(E2655="","",IF($C2655="","",VLOOKUP(FİLTRE!$C2655,'SKT LİSTESİ'!$F:$S,9,0)))</f>
        <v/>
      </c>
      <c r="I2655" s="132" t="str">
        <f ca="1">IFERROR(IF($C2655="","",VLOOKUP(FİLTRE!$C2655,'SKT LİSTESİ'!$F:$S,10,0)),"")</f>
        <v/>
      </c>
      <c r="J2655" s="133" t="str">
        <f ca="1">IFERROR(IF($C2655="","",VLOOKUP(FİLTRE!$C2655,'SKT LİSTESİ'!$F:$S,11,0)),"")</f>
        <v/>
      </c>
      <c r="K2655" s="134" t="str">
        <f ca="1">IFERROR(IF($C2655="","",VLOOKUP(FİLTRE!$C2655,'SKT LİSTESİ'!$F:$S,12,0)),"")</f>
        <v/>
      </c>
      <c r="L2655" s="134" t="str">
        <f ca="1">IFERROR(IF($C2655="","",VLOOKUP(FİLTRE!$C2655,'SKT LİSTESİ'!$F:$S,13,0)),"")</f>
        <v/>
      </c>
      <c r="M2655" s="135" t="str">
        <f ca="1">IFERROR(IF($C2655="","",VLOOKUP(FİLTRE!$C2655,'SKT LİSTESİ'!$F:$AJ,14,0)),"")</f>
        <v/>
      </c>
      <c r="N2655" s="31" t="str">
        <f ca="1">IFERROR(IF($C2655="","",VLOOKUP(FİLTRE!$C2655,'SKT LİSTESİ'!$F:$AJ,22,0)),"")</f>
        <v/>
      </c>
      <c r="O2655" s="136" t="str">
        <f ca="1">IFERROR(IF($C2655="","",VLOOKUP(FİLTRE!$C2655,'SKT LİSTESİ'!$F:$AJ,23,0)),"")</f>
        <v/>
      </c>
      <c r="P2655" s="31"/>
      <c r="Q2655" s="31"/>
      <c r="R2655" s="137" t="str">
        <f ca="1">(IFERROR(IF($C2655="","",VLOOKUP(FİLTRE!$C2655,'SKT LİSTESİ'!$F:$AJ,15,0)),""))</f>
        <v/>
      </c>
      <c r="S2655" s="138" t="str">
        <f ca="1">IFERROR(IF($C2655="","",VLOOKUP(FİLTRE!$C2655,'SKT LİSTESİ'!$F:$AJ,16,0)),"")</f>
        <v/>
      </c>
      <c r="AF2655" s="179" t="str">
        <f t="shared" ca="1" si="166"/>
        <v/>
      </c>
      <c r="AG2655" s="179">
        <f t="shared" ca="1" si="167"/>
        <v>0</v>
      </c>
      <c r="AH2655" s="179">
        <f t="shared" ca="1" si="168"/>
        <v>0</v>
      </c>
    </row>
    <row r="2656" spans="2:34" ht="15.75" x14ac:dyDescent="0.25">
      <c r="B2656">
        <f t="shared" ca="1" si="165"/>
        <v>2644</v>
      </c>
      <c r="C2656" t="str">
        <f ca="1">IFERROR(VLOOKUP(B2656,'SKT LİSTESİ'!F:F,1,0),"")</f>
        <v/>
      </c>
      <c r="E2656" s="128" t="str">
        <f ca="1">IFERROR(IF($C2656="","",VLOOKUP(FİLTRE!$C2656,'SKT LİSTESİ'!$F:$S,5,0)),"")</f>
        <v/>
      </c>
      <c r="F2656" s="129" t="str">
        <f ca="1">IFERROR(IF($C2656="","",VLOOKUP(FİLTRE!$C2656,'SKT LİSTESİ'!$F:$S,7,0)),"")</f>
        <v/>
      </c>
      <c r="G2656" s="130" t="str">
        <f ca="1">IFERROR(IF($C2656="","",VLOOKUP(FİLTRE!$C2656,'SKT LİSTESİ'!$F:$S,8,0)),"")</f>
        <v/>
      </c>
      <c r="H2656" s="131" t="str">
        <f ca="1">IF(E2656="","",IF($C2656="","",VLOOKUP(FİLTRE!$C2656,'SKT LİSTESİ'!$F:$S,9,0)))</f>
        <v/>
      </c>
      <c r="I2656" s="132" t="str">
        <f ca="1">IFERROR(IF($C2656="","",VLOOKUP(FİLTRE!$C2656,'SKT LİSTESİ'!$F:$S,10,0)),"")</f>
        <v/>
      </c>
      <c r="J2656" s="133" t="str">
        <f ca="1">IFERROR(IF($C2656="","",VLOOKUP(FİLTRE!$C2656,'SKT LİSTESİ'!$F:$S,11,0)),"")</f>
        <v/>
      </c>
      <c r="K2656" s="134" t="str">
        <f ca="1">IFERROR(IF($C2656="","",VLOOKUP(FİLTRE!$C2656,'SKT LİSTESİ'!$F:$S,12,0)),"")</f>
        <v/>
      </c>
      <c r="L2656" s="134" t="str">
        <f ca="1">IFERROR(IF($C2656="","",VLOOKUP(FİLTRE!$C2656,'SKT LİSTESİ'!$F:$S,13,0)),"")</f>
        <v/>
      </c>
      <c r="M2656" s="135" t="str">
        <f ca="1">IFERROR(IF($C2656="","",VLOOKUP(FİLTRE!$C2656,'SKT LİSTESİ'!$F:$AJ,14,0)),"")</f>
        <v/>
      </c>
      <c r="N2656" s="31" t="str">
        <f ca="1">IFERROR(IF($C2656="","",VLOOKUP(FİLTRE!$C2656,'SKT LİSTESİ'!$F:$AJ,22,0)),"")</f>
        <v/>
      </c>
      <c r="O2656" s="136" t="str">
        <f ca="1">IFERROR(IF($C2656="","",VLOOKUP(FİLTRE!$C2656,'SKT LİSTESİ'!$F:$AJ,23,0)),"")</f>
        <v/>
      </c>
      <c r="P2656" s="31"/>
      <c r="Q2656" s="31"/>
      <c r="R2656" s="137" t="str">
        <f ca="1">(IFERROR(IF($C2656="","",VLOOKUP(FİLTRE!$C2656,'SKT LİSTESİ'!$F:$AJ,15,0)),""))</f>
        <v/>
      </c>
      <c r="S2656" s="138" t="str">
        <f ca="1">IFERROR(IF($C2656="","",VLOOKUP(FİLTRE!$C2656,'SKT LİSTESİ'!$F:$AJ,16,0)),"")</f>
        <v/>
      </c>
      <c r="AF2656" s="179" t="str">
        <f t="shared" ca="1" si="166"/>
        <v/>
      </c>
      <c r="AG2656" s="179">
        <f t="shared" ca="1" si="167"/>
        <v>0</v>
      </c>
      <c r="AH2656" s="179">
        <f t="shared" ca="1" si="168"/>
        <v>0</v>
      </c>
    </row>
    <row r="2657" spans="2:34" ht="15.75" x14ac:dyDescent="0.25">
      <c r="B2657">
        <f t="shared" ca="1" si="165"/>
        <v>2645</v>
      </c>
      <c r="C2657" t="str">
        <f ca="1">IFERROR(VLOOKUP(B2657,'SKT LİSTESİ'!F:F,1,0),"")</f>
        <v/>
      </c>
      <c r="E2657" s="128" t="str">
        <f ca="1">IFERROR(IF($C2657="","",VLOOKUP(FİLTRE!$C2657,'SKT LİSTESİ'!$F:$S,5,0)),"")</f>
        <v/>
      </c>
      <c r="F2657" s="129" t="str">
        <f ca="1">IFERROR(IF($C2657="","",VLOOKUP(FİLTRE!$C2657,'SKT LİSTESİ'!$F:$S,7,0)),"")</f>
        <v/>
      </c>
      <c r="G2657" s="130" t="str">
        <f ca="1">IFERROR(IF($C2657="","",VLOOKUP(FİLTRE!$C2657,'SKT LİSTESİ'!$F:$S,8,0)),"")</f>
        <v/>
      </c>
      <c r="H2657" s="131" t="str">
        <f ca="1">IF(E2657="","",IF($C2657="","",VLOOKUP(FİLTRE!$C2657,'SKT LİSTESİ'!$F:$S,9,0)))</f>
        <v/>
      </c>
      <c r="I2657" s="132" t="str">
        <f ca="1">IFERROR(IF($C2657="","",VLOOKUP(FİLTRE!$C2657,'SKT LİSTESİ'!$F:$S,10,0)),"")</f>
        <v/>
      </c>
      <c r="J2657" s="133" t="str">
        <f ca="1">IFERROR(IF($C2657="","",VLOOKUP(FİLTRE!$C2657,'SKT LİSTESİ'!$F:$S,11,0)),"")</f>
        <v/>
      </c>
      <c r="K2657" s="134" t="str">
        <f ca="1">IFERROR(IF($C2657="","",VLOOKUP(FİLTRE!$C2657,'SKT LİSTESİ'!$F:$S,12,0)),"")</f>
        <v/>
      </c>
      <c r="L2657" s="134" t="str">
        <f ca="1">IFERROR(IF($C2657="","",VLOOKUP(FİLTRE!$C2657,'SKT LİSTESİ'!$F:$S,13,0)),"")</f>
        <v/>
      </c>
      <c r="M2657" s="135" t="str">
        <f ca="1">IFERROR(IF($C2657="","",VLOOKUP(FİLTRE!$C2657,'SKT LİSTESİ'!$F:$AJ,14,0)),"")</f>
        <v/>
      </c>
      <c r="N2657" s="31" t="str">
        <f ca="1">IFERROR(IF($C2657="","",VLOOKUP(FİLTRE!$C2657,'SKT LİSTESİ'!$F:$AJ,22,0)),"")</f>
        <v/>
      </c>
      <c r="O2657" s="136" t="str">
        <f ca="1">IFERROR(IF($C2657="","",VLOOKUP(FİLTRE!$C2657,'SKT LİSTESİ'!$F:$AJ,23,0)),"")</f>
        <v/>
      </c>
      <c r="P2657" s="31"/>
      <c r="Q2657" s="31"/>
      <c r="R2657" s="137" t="str">
        <f ca="1">(IFERROR(IF($C2657="","",VLOOKUP(FİLTRE!$C2657,'SKT LİSTESİ'!$F:$AJ,15,0)),""))</f>
        <v/>
      </c>
      <c r="S2657" s="138" t="str">
        <f ca="1">IFERROR(IF($C2657="","",VLOOKUP(FİLTRE!$C2657,'SKT LİSTESİ'!$F:$AJ,16,0)),"")</f>
        <v/>
      </c>
      <c r="AF2657" s="179" t="str">
        <f t="shared" ca="1" si="166"/>
        <v/>
      </c>
      <c r="AG2657" s="179">
        <f t="shared" ca="1" si="167"/>
        <v>0</v>
      </c>
      <c r="AH2657" s="179">
        <f t="shared" ca="1" si="168"/>
        <v>0</v>
      </c>
    </row>
    <row r="2658" spans="2:34" ht="15.75" x14ac:dyDescent="0.25">
      <c r="B2658">
        <f t="shared" ca="1" si="165"/>
        <v>2646</v>
      </c>
      <c r="C2658" t="str">
        <f ca="1">IFERROR(VLOOKUP(B2658,'SKT LİSTESİ'!F:F,1,0),"")</f>
        <v/>
      </c>
      <c r="E2658" s="128" t="str">
        <f ca="1">IFERROR(IF($C2658="","",VLOOKUP(FİLTRE!$C2658,'SKT LİSTESİ'!$F:$S,5,0)),"")</f>
        <v/>
      </c>
      <c r="F2658" s="129" t="str">
        <f ca="1">IFERROR(IF($C2658="","",VLOOKUP(FİLTRE!$C2658,'SKT LİSTESİ'!$F:$S,7,0)),"")</f>
        <v/>
      </c>
      <c r="G2658" s="130" t="str">
        <f ca="1">IFERROR(IF($C2658="","",VLOOKUP(FİLTRE!$C2658,'SKT LİSTESİ'!$F:$S,8,0)),"")</f>
        <v/>
      </c>
      <c r="H2658" s="131" t="str">
        <f ca="1">IF(E2658="","",IF($C2658="","",VLOOKUP(FİLTRE!$C2658,'SKT LİSTESİ'!$F:$S,9,0)))</f>
        <v/>
      </c>
      <c r="I2658" s="132" t="str">
        <f ca="1">IFERROR(IF($C2658="","",VLOOKUP(FİLTRE!$C2658,'SKT LİSTESİ'!$F:$S,10,0)),"")</f>
        <v/>
      </c>
      <c r="J2658" s="133" t="str">
        <f ca="1">IFERROR(IF($C2658="","",VLOOKUP(FİLTRE!$C2658,'SKT LİSTESİ'!$F:$S,11,0)),"")</f>
        <v/>
      </c>
      <c r="K2658" s="134" t="str">
        <f ca="1">IFERROR(IF($C2658="","",VLOOKUP(FİLTRE!$C2658,'SKT LİSTESİ'!$F:$S,12,0)),"")</f>
        <v/>
      </c>
      <c r="L2658" s="134" t="str">
        <f ca="1">IFERROR(IF($C2658="","",VLOOKUP(FİLTRE!$C2658,'SKT LİSTESİ'!$F:$S,13,0)),"")</f>
        <v/>
      </c>
      <c r="M2658" s="135" t="str">
        <f ca="1">IFERROR(IF($C2658="","",VLOOKUP(FİLTRE!$C2658,'SKT LİSTESİ'!$F:$AJ,14,0)),"")</f>
        <v/>
      </c>
      <c r="N2658" s="31" t="str">
        <f ca="1">IFERROR(IF($C2658="","",VLOOKUP(FİLTRE!$C2658,'SKT LİSTESİ'!$F:$AJ,22,0)),"")</f>
        <v/>
      </c>
      <c r="O2658" s="136" t="str">
        <f ca="1">IFERROR(IF($C2658="","",VLOOKUP(FİLTRE!$C2658,'SKT LİSTESİ'!$F:$AJ,23,0)),"")</f>
        <v/>
      </c>
      <c r="P2658" s="31"/>
      <c r="Q2658" s="31"/>
      <c r="R2658" s="137" t="str">
        <f ca="1">(IFERROR(IF($C2658="","",VLOOKUP(FİLTRE!$C2658,'SKT LİSTESİ'!$F:$AJ,15,0)),""))</f>
        <v/>
      </c>
      <c r="S2658" s="138" t="str">
        <f ca="1">IFERROR(IF($C2658="","",VLOOKUP(FİLTRE!$C2658,'SKT LİSTESİ'!$F:$AJ,16,0)),"")</f>
        <v/>
      </c>
      <c r="AF2658" s="179" t="str">
        <f t="shared" ca="1" si="166"/>
        <v/>
      </c>
      <c r="AG2658" s="179">
        <f t="shared" ca="1" si="167"/>
        <v>0</v>
      </c>
      <c r="AH2658" s="179">
        <f t="shared" ca="1" si="168"/>
        <v>0</v>
      </c>
    </row>
    <row r="2659" spans="2:34" ht="15.75" x14ac:dyDescent="0.25">
      <c r="B2659">
        <f t="shared" ca="1" si="165"/>
        <v>2647</v>
      </c>
      <c r="C2659" t="str">
        <f ca="1">IFERROR(VLOOKUP(B2659,'SKT LİSTESİ'!F:F,1,0),"")</f>
        <v/>
      </c>
      <c r="E2659" s="128" t="str">
        <f ca="1">IFERROR(IF($C2659="","",VLOOKUP(FİLTRE!$C2659,'SKT LİSTESİ'!$F:$S,5,0)),"")</f>
        <v/>
      </c>
      <c r="F2659" s="129" t="str">
        <f ca="1">IFERROR(IF($C2659="","",VLOOKUP(FİLTRE!$C2659,'SKT LİSTESİ'!$F:$S,7,0)),"")</f>
        <v/>
      </c>
      <c r="G2659" s="130" t="str">
        <f ca="1">IFERROR(IF($C2659="","",VLOOKUP(FİLTRE!$C2659,'SKT LİSTESİ'!$F:$S,8,0)),"")</f>
        <v/>
      </c>
      <c r="H2659" s="131" t="str">
        <f ca="1">IF(E2659="","",IF($C2659="","",VLOOKUP(FİLTRE!$C2659,'SKT LİSTESİ'!$F:$S,9,0)))</f>
        <v/>
      </c>
      <c r="I2659" s="132" t="str">
        <f ca="1">IFERROR(IF($C2659="","",VLOOKUP(FİLTRE!$C2659,'SKT LİSTESİ'!$F:$S,10,0)),"")</f>
        <v/>
      </c>
      <c r="J2659" s="133" t="str">
        <f ca="1">IFERROR(IF($C2659="","",VLOOKUP(FİLTRE!$C2659,'SKT LİSTESİ'!$F:$S,11,0)),"")</f>
        <v/>
      </c>
      <c r="K2659" s="134" t="str">
        <f ca="1">IFERROR(IF($C2659="","",VLOOKUP(FİLTRE!$C2659,'SKT LİSTESİ'!$F:$S,12,0)),"")</f>
        <v/>
      </c>
      <c r="L2659" s="134" t="str">
        <f ca="1">IFERROR(IF($C2659="","",VLOOKUP(FİLTRE!$C2659,'SKT LİSTESİ'!$F:$S,13,0)),"")</f>
        <v/>
      </c>
      <c r="M2659" s="135" t="str">
        <f ca="1">IFERROR(IF($C2659="","",VLOOKUP(FİLTRE!$C2659,'SKT LİSTESİ'!$F:$AJ,14,0)),"")</f>
        <v/>
      </c>
      <c r="N2659" s="31" t="str">
        <f ca="1">IFERROR(IF($C2659="","",VLOOKUP(FİLTRE!$C2659,'SKT LİSTESİ'!$F:$AJ,22,0)),"")</f>
        <v/>
      </c>
      <c r="O2659" s="136" t="str">
        <f ca="1">IFERROR(IF($C2659="","",VLOOKUP(FİLTRE!$C2659,'SKT LİSTESİ'!$F:$AJ,23,0)),"")</f>
        <v/>
      </c>
      <c r="P2659" s="31"/>
      <c r="Q2659" s="31"/>
      <c r="R2659" s="137" t="str">
        <f ca="1">(IFERROR(IF($C2659="","",VLOOKUP(FİLTRE!$C2659,'SKT LİSTESİ'!$F:$AJ,15,0)),""))</f>
        <v/>
      </c>
      <c r="S2659" s="138" t="str">
        <f ca="1">IFERROR(IF($C2659="","",VLOOKUP(FİLTRE!$C2659,'SKT LİSTESİ'!$F:$AJ,16,0)),"")</f>
        <v/>
      </c>
      <c r="AF2659" s="179" t="str">
        <f t="shared" ca="1" si="166"/>
        <v/>
      </c>
      <c r="AG2659" s="179">
        <f t="shared" ca="1" si="167"/>
        <v>0</v>
      </c>
      <c r="AH2659" s="179">
        <f t="shared" ca="1" si="168"/>
        <v>0</v>
      </c>
    </row>
    <row r="2660" spans="2:34" ht="15.75" x14ac:dyDescent="0.25">
      <c r="B2660">
        <f t="shared" ca="1" si="165"/>
        <v>2648</v>
      </c>
      <c r="C2660" t="str">
        <f ca="1">IFERROR(VLOOKUP(B2660,'SKT LİSTESİ'!F:F,1,0),"")</f>
        <v/>
      </c>
      <c r="E2660" s="128" t="str">
        <f ca="1">IFERROR(IF($C2660="","",VLOOKUP(FİLTRE!$C2660,'SKT LİSTESİ'!$F:$S,5,0)),"")</f>
        <v/>
      </c>
      <c r="F2660" s="129" t="str">
        <f ca="1">IFERROR(IF($C2660="","",VLOOKUP(FİLTRE!$C2660,'SKT LİSTESİ'!$F:$S,7,0)),"")</f>
        <v/>
      </c>
      <c r="G2660" s="130" t="str">
        <f ca="1">IFERROR(IF($C2660="","",VLOOKUP(FİLTRE!$C2660,'SKT LİSTESİ'!$F:$S,8,0)),"")</f>
        <v/>
      </c>
      <c r="H2660" s="131" t="str">
        <f ca="1">IF(E2660="","",IF($C2660="","",VLOOKUP(FİLTRE!$C2660,'SKT LİSTESİ'!$F:$S,9,0)))</f>
        <v/>
      </c>
      <c r="I2660" s="132" t="str">
        <f ca="1">IFERROR(IF($C2660="","",VLOOKUP(FİLTRE!$C2660,'SKT LİSTESİ'!$F:$S,10,0)),"")</f>
        <v/>
      </c>
      <c r="J2660" s="133" t="str">
        <f ca="1">IFERROR(IF($C2660="","",VLOOKUP(FİLTRE!$C2660,'SKT LİSTESİ'!$F:$S,11,0)),"")</f>
        <v/>
      </c>
      <c r="K2660" s="134" t="str">
        <f ca="1">IFERROR(IF($C2660="","",VLOOKUP(FİLTRE!$C2660,'SKT LİSTESİ'!$F:$S,12,0)),"")</f>
        <v/>
      </c>
      <c r="L2660" s="134" t="str">
        <f ca="1">IFERROR(IF($C2660="","",VLOOKUP(FİLTRE!$C2660,'SKT LİSTESİ'!$F:$S,13,0)),"")</f>
        <v/>
      </c>
      <c r="M2660" s="135" t="str">
        <f ca="1">IFERROR(IF($C2660="","",VLOOKUP(FİLTRE!$C2660,'SKT LİSTESİ'!$F:$AJ,14,0)),"")</f>
        <v/>
      </c>
      <c r="N2660" s="31" t="str">
        <f ca="1">IFERROR(IF($C2660="","",VLOOKUP(FİLTRE!$C2660,'SKT LİSTESİ'!$F:$AJ,22,0)),"")</f>
        <v/>
      </c>
      <c r="O2660" s="136" t="str">
        <f ca="1">IFERROR(IF($C2660="","",VLOOKUP(FİLTRE!$C2660,'SKT LİSTESİ'!$F:$AJ,23,0)),"")</f>
        <v/>
      </c>
      <c r="P2660" s="31"/>
      <c r="Q2660" s="31"/>
      <c r="R2660" s="137" t="str">
        <f ca="1">(IFERROR(IF($C2660="","",VLOOKUP(FİLTRE!$C2660,'SKT LİSTESİ'!$F:$AJ,15,0)),""))</f>
        <v/>
      </c>
      <c r="S2660" s="138" t="str">
        <f ca="1">IFERROR(IF($C2660="","",VLOOKUP(FİLTRE!$C2660,'SKT LİSTESİ'!$F:$AJ,16,0)),"")</f>
        <v/>
      </c>
      <c r="AF2660" s="179" t="str">
        <f t="shared" ca="1" si="166"/>
        <v/>
      </c>
      <c r="AG2660" s="179">
        <f t="shared" ca="1" si="167"/>
        <v>0</v>
      </c>
      <c r="AH2660" s="179">
        <f t="shared" ca="1" si="168"/>
        <v>0</v>
      </c>
    </row>
    <row r="2661" spans="2:34" ht="15.75" x14ac:dyDescent="0.25">
      <c r="B2661">
        <f t="shared" ca="1" si="165"/>
        <v>2649</v>
      </c>
      <c r="C2661" t="str">
        <f ca="1">IFERROR(VLOOKUP(B2661,'SKT LİSTESİ'!F:F,1,0),"")</f>
        <v/>
      </c>
      <c r="E2661" s="128" t="str">
        <f ca="1">IFERROR(IF($C2661="","",VLOOKUP(FİLTRE!$C2661,'SKT LİSTESİ'!$F:$S,5,0)),"")</f>
        <v/>
      </c>
      <c r="F2661" s="129" t="str">
        <f ca="1">IFERROR(IF($C2661="","",VLOOKUP(FİLTRE!$C2661,'SKT LİSTESİ'!$F:$S,7,0)),"")</f>
        <v/>
      </c>
      <c r="G2661" s="130" t="str">
        <f ca="1">IFERROR(IF($C2661="","",VLOOKUP(FİLTRE!$C2661,'SKT LİSTESİ'!$F:$S,8,0)),"")</f>
        <v/>
      </c>
      <c r="H2661" s="131" t="str">
        <f ca="1">IF(E2661="","",IF($C2661="","",VLOOKUP(FİLTRE!$C2661,'SKT LİSTESİ'!$F:$S,9,0)))</f>
        <v/>
      </c>
      <c r="I2661" s="132" t="str">
        <f ca="1">IFERROR(IF($C2661="","",VLOOKUP(FİLTRE!$C2661,'SKT LİSTESİ'!$F:$S,10,0)),"")</f>
        <v/>
      </c>
      <c r="J2661" s="133" t="str">
        <f ca="1">IFERROR(IF($C2661="","",VLOOKUP(FİLTRE!$C2661,'SKT LİSTESİ'!$F:$S,11,0)),"")</f>
        <v/>
      </c>
      <c r="K2661" s="134" t="str">
        <f ca="1">IFERROR(IF($C2661="","",VLOOKUP(FİLTRE!$C2661,'SKT LİSTESİ'!$F:$S,12,0)),"")</f>
        <v/>
      </c>
      <c r="L2661" s="134" t="str">
        <f ca="1">IFERROR(IF($C2661="","",VLOOKUP(FİLTRE!$C2661,'SKT LİSTESİ'!$F:$S,13,0)),"")</f>
        <v/>
      </c>
      <c r="M2661" s="135" t="str">
        <f ca="1">IFERROR(IF($C2661="","",VLOOKUP(FİLTRE!$C2661,'SKT LİSTESİ'!$F:$AJ,14,0)),"")</f>
        <v/>
      </c>
      <c r="N2661" s="31" t="str">
        <f ca="1">IFERROR(IF($C2661="","",VLOOKUP(FİLTRE!$C2661,'SKT LİSTESİ'!$F:$AJ,22,0)),"")</f>
        <v/>
      </c>
      <c r="O2661" s="136" t="str">
        <f ca="1">IFERROR(IF($C2661="","",VLOOKUP(FİLTRE!$C2661,'SKT LİSTESİ'!$F:$AJ,23,0)),"")</f>
        <v/>
      </c>
      <c r="P2661" s="31"/>
      <c r="Q2661" s="31"/>
      <c r="R2661" s="137" t="str">
        <f ca="1">(IFERROR(IF($C2661="","",VLOOKUP(FİLTRE!$C2661,'SKT LİSTESİ'!$F:$AJ,15,0)),""))</f>
        <v/>
      </c>
      <c r="S2661" s="138" t="str">
        <f ca="1">IFERROR(IF($C2661="","",VLOOKUP(FİLTRE!$C2661,'SKT LİSTESİ'!$F:$AJ,16,0)),"")</f>
        <v/>
      </c>
      <c r="AF2661" s="179" t="str">
        <f t="shared" ca="1" si="166"/>
        <v/>
      </c>
      <c r="AG2661" s="179">
        <f t="shared" ca="1" si="167"/>
        <v>0</v>
      </c>
      <c r="AH2661" s="179">
        <f t="shared" ca="1" si="168"/>
        <v>0</v>
      </c>
    </row>
    <row r="2662" spans="2:34" ht="15.75" x14ac:dyDescent="0.25">
      <c r="B2662">
        <f t="shared" ca="1" si="165"/>
        <v>2650</v>
      </c>
      <c r="C2662" t="str">
        <f ca="1">IFERROR(VLOOKUP(B2662,'SKT LİSTESİ'!F:F,1,0),"")</f>
        <v/>
      </c>
      <c r="E2662" s="128" t="str">
        <f ca="1">IFERROR(IF($C2662="","",VLOOKUP(FİLTRE!$C2662,'SKT LİSTESİ'!$F:$S,5,0)),"")</f>
        <v/>
      </c>
      <c r="F2662" s="129" t="str">
        <f ca="1">IFERROR(IF($C2662="","",VLOOKUP(FİLTRE!$C2662,'SKT LİSTESİ'!$F:$S,7,0)),"")</f>
        <v/>
      </c>
      <c r="G2662" s="130" t="str">
        <f ca="1">IFERROR(IF($C2662="","",VLOOKUP(FİLTRE!$C2662,'SKT LİSTESİ'!$F:$S,8,0)),"")</f>
        <v/>
      </c>
      <c r="H2662" s="131" t="str">
        <f ca="1">IF(E2662="","",IF($C2662="","",VLOOKUP(FİLTRE!$C2662,'SKT LİSTESİ'!$F:$S,9,0)))</f>
        <v/>
      </c>
      <c r="I2662" s="132" t="str">
        <f ca="1">IFERROR(IF($C2662="","",VLOOKUP(FİLTRE!$C2662,'SKT LİSTESİ'!$F:$S,10,0)),"")</f>
        <v/>
      </c>
      <c r="J2662" s="133" t="str">
        <f ca="1">IFERROR(IF($C2662="","",VLOOKUP(FİLTRE!$C2662,'SKT LİSTESİ'!$F:$S,11,0)),"")</f>
        <v/>
      </c>
      <c r="K2662" s="134" t="str">
        <f ca="1">IFERROR(IF($C2662="","",VLOOKUP(FİLTRE!$C2662,'SKT LİSTESİ'!$F:$S,12,0)),"")</f>
        <v/>
      </c>
      <c r="L2662" s="134" t="str">
        <f ca="1">IFERROR(IF($C2662="","",VLOOKUP(FİLTRE!$C2662,'SKT LİSTESİ'!$F:$S,13,0)),"")</f>
        <v/>
      </c>
      <c r="M2662" s="135" t="str">
        <f ca="1">IFERROR(IF($C2662="","",VLOOKUP(FİLTRE!$C2662,'SKT LİSTESİ'!$F:$AJ,14,0)),"")</f>
        <v/>
      </c>
      <c r="N2662" s="31" t="str">
        <f ca="1">IFERROR(IF($C2662="","",VLOOKUP(FİLTRE!$C2662,'SKT LİSTESİ'!$F:$AJ,22,0)),"")</f>
        <v/>
      </c>
      <c r="O2662" s="136" t="str">
        <f ca="1">IFERROR(IF($C2662="","",VLOOKUP(FİLTRE!$C2662,'SKT LİSTESİ'!$F:$AJ,23,0)),"")</f>
        <v/>
      </c>
      <c r="P2662" s="31"/>
      <c r="Q2662" s="31"/>
      <c r="R2662" s="137" t="str">
        <f ca="1">(IFERROR(IF($C2662="","",VLOOKUP(FİLTRE!$C2662,'SKT LİSTESİ'!$F:$AJ,15,0)),""))</f>
        <v/>
      </c>
      <c r="S2662" s="138" t="str">
        <f ca="1">IFERROR(IF($C2662="","",VLOOKUP(FİLTRE!$C2662,'SKT LİSTESİ'!$F:$AJ,16,0)),"")</f>
        <v/>
      </c>
      <c r="AF2662" s="179" t="str">
        <f t="shared" ca="1" si="166"/>
        <v/>
      </c>
      <c r="AG2662" s="179">
        <f t="shared" ca="1" si="167"/>
        <v>0</v>
      </c>
      <c r="AH2662" s="179">
        <f t="shared" ca="1" si="168"/>
        <v>0</v>
      </c>
    </row>
    <row r="2663" spans="2:34" ht="15.75" x14ac:dyDescent="0.25">
      <c r="B2663">
        <f t="shared" ca="1" si="165"/>
        <v>2651</v>
      </c>
      <c r="C2663" t="str">
        <f ca="1">IFERROR(VLOOKUP(B2663,'SKT LİSTESİ'!F:F,1,0),"")</f>
        <v/>
      </c>
      <c r="E2663" s="128" t="str">
        <f ca="1">IFERROR(IF($C2663="","",VLOOKUP(FİLTRE!$C2663,'SKT LİSTESİ'!$F:$S,5,0)),"")</f>
        <v/>
      </c>
      <c r="F2663" s="129" t="str">
        <f ca="1">IFERROR(IF($C2663="","",VLOOKUP(FİLTRE!$C2663,'SKT LİSTESİ'!$F:$S,7,0)),"")</f>
        <v/>
      </c>
      <c r="G2663" s="130" t="str">
        <f ca="1">IFERROR(IF($C2663="","",VLOOKUP(FİLTRE!$C2663,'SKT LİSTESİ'!$F:$S,8,0)),"")</f>
        <v/>
      </c>
      <c r="H2663" s="131" t="str">
        <f ca="1">IF(E2663="","",IF($C2663="","",VLOOKUP(FİLTRE!$C2663,'SKT LİSTESİ'!$F:$S,9,0)))</f>
        <v/>
      </c>
      <c r="I2663" s="132" t="str">
        <f ca="1">IFERROR(IF($C2663="","",VLOOKUP(FİLTRE!$C2663,'SKT LİSTESİ'!$F:$S,10,0)),"")</f>
        <v/>
      </c>
      <c r="J2663" s="133" t="str">
        <f ca="1">IFERROR(IF($C2663="","",VLOOKUP(FİLTRE!$C2663,'SKT LİSTESİ'!$F:$S,11,0)),"")</f>
        <v/>
      </c>
      <c r="K2663" s="134" t="str">
        <f ca="1">IFERROR(IF($C2663="","",VLOOKUP(FİLTRE!$C2663,'SKT LİSTESİ'!$F:$S,12,0)),"")</f>
        <v/>
      </c>
      <c r="L2663" s="134" t="str">
        <f ca="1">IFERROR(IF($C2663="","",VLOOKUP(FİLTRE!$C2663,'SKT LİSTESİ'!$F:$S,13,0)),"")</f>
        <v/>
      </c>
      <c r="M2663" s="135" t="str">
        <f ca="1">IFERROR(IF($C2663="","",VLOOKUP(FİLTRE!$C2663,'SKT LİSTESİ'!$F:$AJ,14,0)),"")</f>
        <v/>
      </c>
      <c r="N2663" s="31" t="str">
        <f ca="1">IFERROR(IF($C2663="","",VLOOKUP(FİLTRE!$C2663,'SKT LİSTESİ'!$F:$AJ,22,0)),"")</f>
        <v/>
      </c>
      <c r="O2663" s="136" t="str">
        <f ca="1">IFERROR(IF($C2663="","",VLOOKUP(FİLTRE!$C2663,'SKT LİSTESİ'!$F:$AJ,23,0)),"")</f>
        <v/>
      </c>
      <c r="P2663" s="31"/>
      <c r="Q2663" s="31"/>
      <c r="R2663" s="137" t="str">
        <f ca="1">(IFERROR(IF($C2663="","",VLOOKUP(FİLTRE!$C2663,'SKT LİSTESİ'!$F:$AJ,15,0)),""))</f>
        <v/>
      </c>
      <c r="S2663" s="138" t="str">
        <f ca="1">IFERROR(IF($C2663="","",VLOOKUP(FİLTRE!$C2663,'SKT LİSTESİ'!$F:$AJ,16,0)),"")</f>
        <v/>
      </c>
      <c r="AF2663" s="179" t="str">
        <f t="shared" ca="1" si="166"/>
        <v/>
      </c>
      <c r="AG2663" s="179">
        <f t="shared" ca="1" si="167"/>
        <v>0</v>
      </c>
      <c r="AH2663" s="179">
        <f t="shared" ca="1" si="168"/>
        <v>0</v>
      </c>
    </row>
    <row r="2664" spans="2:34" ht="15.75" x14ac:dyDescent="0.25">
      <c r="B2664">
        <f t="shared" ca="1" si="165"/>
        <v>2652</v>
      </c>
      <c r="C2664" t="str">
        <f ca="1">IFERROR(VLOOKUP(B2664,'SKT LİSTESİ'!F:F,1,0),"")</f>
        <v/>
      </c>
      <c r="E2664" s="128" t="str">
        <f ca="1">IFERROR(IF($C2664="","",VLOOKUP(FİLTRE!$C2664,'SKT LİSTESİ'!$F:$S,5,0)),"")</f>
        <v/>
      </c>
      <c r="F2664" s="129" t="str">
        <f ca="1">IFERROR(IF($C2664="","",VLOOKUP(FİLTRE!$C2664,'SKT LİSTESİ'!$F:$S,7,0)),"")</f>
        <v/>
      </c>
      <c r="G2664" s="130" t="str">
        <f ca="1">IFERROR(IF($C2664="","",VLOOKUP(FİLTRE!$C2664,'SKT LİSTESİ'!$F:$S,8,0)),"")</f>
        <v/>
      </c>
      <c r="H2664" s="131" t="str">
        <f ca="1">IF(E2664="","",IF($C2664="","",VLOOKUP(FİLTRE!$C2664,'SKT LİSTESİ'!$F:$S,9,0)))</f>
        <v/>
      </c>
      <c r="I2664" s="132" t="str">
        <f ca="1">IFERROR(IF($C2664="","",VLOOKUP(FİLTRE!$C2664,'SKT LİSTESİ'!$F:$S,10,0)),"")</f>
        <v/>
      </c>
      <c r="J2664" s="133" t="str">
        <f ca="1">IFERROR(IF($C2664="","",VLOOKUP(FİLTRE!$C2664,'SKT LİSTESİ'!$F:$S,11,0)),"")</f>
        <v/>
      </c>
      <c r="K2664" s="134" t="str">
        <f ca="1">IFERROR(IF($C2664="","",VLOOKUP(FİLTRE!$C2664,'SKT LİSTESİ'!$F:$S,12,0)),"")</f>
        <v/>
      </c>
      <c r="L2664" s="134" t="str">
        <f ca="1">IFERROR(IF($C2664="","",VLOOKUP(FİLTRE!$C2664,'SKT LİSTESİ'!$F:$S,13,0)),"")</f>
        <v/>
      </c>
      <c r="M2664" s="135" t="str">
        <f ca="1">IFERROR(IF($C2664="","",VLOOKUP(FİLTRE!$C2664,'SKT LİSTESİ'!$F:$AJ,14,0)),"")</f>
        <v/>
      </c>
      <c r="N2664" s="31" t="str">
        <f ca="1">IFERROR(IF($C2664="","",VLOOKUP(FİLTRE!$C2664,'SKT LİSTESİ'!$F:$AJ,22,0)),"")</f>
        <v/>
      </c>
      <c r="O2664" s="136" t="str">
        <f ca="1">IFERROR(IF($C2664="","",VLOOKUP(FİLTRE!$C2664,'SKT LİSTESİ'!$F:$AJ,23,0)),"")</f>
        <v/>
      </c>
      <c r="P2664" s="31"/>
      <c r="Q2664" s="31"/>
      <c r="R2664" s="137" t="str">
        <f ca="1">(IFERROR(IF($C2664="","",VLOOKUP(FİLTRE!$C2664,'SKT LİSTESİ'!$F:$AJ,15,0)),""))</f>
        <v/>
      </c>
      <c r="S2664" s="138" t="str">
        <f ca="1">IFERROR(IF($C2664="","",VLOOKUP(FİLTRE!$C2664,'SKT LİSTESİ'!$F:$AJ,16,0)),"")</f>
        <v/>
      </c>
      <c r="AF2664" s="179" t="str">
        <f t="shared" ca="1" si="166"/>
        <v/>
      </c>
      <c r="AG2664" s="179">
        <f t="shared" ca="1" si="167"/>
        <v>0</v>
      </c>
      <c r="AH2664" s="179">
        <f t="shared" ca="1" si="168"/>
        <v>0</v>
      </c>
    </row>
    <row r="2665" spans="2:34" ht="15.75" x14ac:dyDescent="0.25">
      <c r="B2665">
        <f t="shared" ca="1" si="165"/>
        <v>2653</v>
      </c>
      <c r="C2665" t="str">
        <f ca="1">IFERROR(VLOOKUP(B2665,'SKT LİSTESİ'!F:F,1,0),"")</f>
        <v/>
      </c>
      <c r="E2665" s="128" t="str">
        <f ca="1">IFERROR(IF($C2665="","",VLOOKUP(FİLTRE!$C2665,'SKT LİSTESİ'!$F:$S,5,0)),"")</f>
        <v/>
      </c>
      <c r="F2665" s="129" t="str">
        <f ca="1">IFERROR(IF($C2665="","",VLOOKUP(FİLTRE!$C2665,'SKT LİSTESİ'!$F:$S,7,0)),"")</f>
        <v/>
      </c>
      <c r="G2665" s="130" t="str">
        <f ca="1">IFERROR(IF($C2665="","",VLOOKUP(FİLTRE!$C2665,'SKT LİSTESİ'!$F:$S,8,0)),"")</f>
        <v/>
      </c>
      <c r="H2665" s="131" t="str">
        <f ca="1">IF(E2665="","",IF($C2665="","",VLOOKUP(FİLTRE!$C2665,'SKT LİSTESİ'!$F:$S,9,0)))</f>
        <v/>
      </c>
      <c r="I2665" s="132" t="str">
        <f ca="1">IFERROR(IF($C2665="","",VLOOKUP(FİLTRE!$C2665,'SKT LİSTESİ'!$F:$S,10,0)),"")</f>
        <v/>
      </c>
      <c r="J2665" s="133" t="str">
        <f ca="1">IFERROR(IF($C2665="","",VLOOKUP(FİLTRE!$C2665,'SKT LİSTESİ'!$F:$S,11,0)),"")</f>
        <v/>
      </c>
      <c r="K2665" s="134" t="str">
        <f ca="1">IFERROR(IF($C2665="","",VLOOKUP(FİLTRE!$C2665,'SKT LİSTESİ'!$F:$S,12,0)),"")</f>
        <v/>
      </c>
      <c r="L2665" s="134" t="str">
        <f ca="1">IFERROR(IF($C2665="","",VLOOKUP(FİLTRE!$C2665,'SKT LİSTESİ'!$F:$S,13,0)),"")</f>
        <v/>
      </c>
      <c r="M2665" s="135" t="str">
        <f ca="1">IFERROR(IF($C2665="","",VLOOKUP(FİLTRE!$C2665,'SKT LİSTESİ'!$F:$AJ,14,0)),"")</f>
        <v/>
      </c>
      <c r="N2665" s="31" t="str">
        <f ca="1">IFERROR(IF($C2665="","",VLOOKUP(FİLTRE!$C2665,'SKT LİSTESİ'!$F:$AJ,22,0)),"")</f>
        <v/>
      </c>
      <c r="O2665" s="136" t="str">
        <f ca="1">IFERROR(IF($C2665="","",VLOOKUP(FİLTRE!$C2665,'SKT LİSTESİ'!$F:$AJ,23,0)),"")</f>
        <v/>
      </c>
      <c r="P2665" s="31"/>
      <c r="Q2665" s="31"/>
      <c r="R2665" s="137" t="str">
        <f ca="1">(IFERROR(IF($C2665="","",VLOOKUP(FİLTRE!$C2665,'SKT LİSTESİ'!$F:$AJ,15,0)),""))</f>
        <v/>
      </c>
      <c r="S2665" s="138" t="str">
        <f ca="1">IFERROR(IF($C2665="","",VLOOKUP(FİLTRE!$C2665,'SKT LİSTESİ'!$F:$AJ,16,0)),"")</f>
        <v/>
      </c>
      <c r="AF2665" s="179" t="str">
        <f t="shared" ca="1" si="166"/>
        <v/>
      </c>
      <c r="AG2665" s="179">
        <f t="shared" ca="1" si="167"/>
        <v>0</v>
      </c>
      <c r="AH2665" s="179">
        <f t="shared" ca="1" si="168"/>
        <v>0</v>
      </c>
    </row>
    <row r="2666" spans="2:34" ht="15.75" x14ac:dyDescent="0.25">
      <c r="B2666">
        <f t="shared" ca="1" si="165"/>
        <v>2654</v>
      </c>
      <c r="C2666" t="str">
        <f ca="1">IFERROR(VLOOKUP(B2666,'SKT LİSTESİ'!F:F,1,0),"")</f>
        <v/>
      </c>
      <c r="E2666" s="128" t="str">
        <f ca="1">IFERROR(IF($C2666="","",VLOOKUP(FİLTRE!$C2666,'SKT LİSTESİ'!$F:$S,5,0)),"")</f>
        <v/>
      </c>
      <c r="F2666" s="129" t="str">
        <f ca="1">IFERROR(IF($C2666="","",VLOOKUP(FİLTRE!$C2666,'SKT LİSTESİ'!$F:$S,7,0)),"")</f>
        <v/>
      </c>
      <c r="G2666" s="130" t="str">
        <f ca="1">IFERROR(IF($C2666="","",VLOOKUP(FİLTRE!$C2666,'SKT LİSTESİ'!$F:$S,8,0)),"")</f>
        <v/>
      </c>
      <c r="H2666" s="131" t="str">
        <f ca="1">IF(E2666="","",IF($C2666="","",VLOOKUP(FİLTRE!$C2666,'SKT LİSTESİ'!$F:$S,9,0)))</f>
        <v/>
      </c>
      <c r="I2666" s="132" t="str">
        <f ca="1">IFERROR(IF($C2666="","",VLOOKUP(FİLTRE!$C2666,'SKT LİSTESİ'!$F:$S,10,0)),"")</f>
        <v/>
      </c>
      <c r="J2666" s="133" t="str">
        <f ca="1">IFERROR(IF($C2666="","",VLOOKUP(FİLTRE!$C2666,'SKT LİSTESİ'!$F:$S,11,0)),"")</f>
        <v/>
      </c>
      <c r="K2666" s="134" t="str">
        <f ca="1">IFERROR(IF($C2666="","",VLOOKUP(FİLTRE!$C2666,'SKT LİSTESİ'!$F:$S,12,0)),"")</f>
        <v/>
      </c>
      <c r="L2666" s="134" t="str">
        <f ca="1">IFERROR(IF($C2666="","",VLOOKUP(FİLTRE!$C2666,'SKT LİSTESİ'!$F:$S,13,0)),"")</f>
        <v/>
      </c>
      <c r="M2666" s="135" t="str">
        <f ca="1">IFERROR(IF($C2666="","",VLOOKUP(FİLTRE!$C2666,'SKT LİSTESİ'!$F:$AJ,14,0)),"")</f>
        <v/>
      </c>
      <c r="N2666" s="31" t="str">
        <f ca="1">IFERROR(IF($C2666="","",VLOOKUP(FİLTRE!$C2666,'SKT LİSTESİ'!$F:$AJ,22,0)),"")</f>
        <v/>
      </c>
      <c r="O2666" s="136" t="str">
        <f ca="1">IFERROR(IF($C2666="","",VLOOKUP(FİLTRE!$C2666,'SKT LİSTESİ'!$F:$AJ,23,0)),"")</f>
        <v/>
      </c>
      <c r="P2666" s="31"/>
      <c r="Q2666" s="31"/>
      <c r="R2666" s="137" t="str">
        <f ca="1">(IFERROR(IF($C2666="","",VLOOKUP(FİLTRE!$C2666,'SKT LİSTESİ'!$F:$AJ,15,0)),""))</f>
        <v/>
      </c>
      <c r="S2666" s="138" t="str">
        <f ca="1">IFERROR(IF($C2666="","",VLOOKUP(FİLTRE!$C2666,'SKT LİSTESİ'!$F:$AJ,16,0)),"")</f>
        <v/>
      </c>
      <c r="AF2666" s="179" t="str">
        <f t="shared" ca="1" si="166"/>
        <v/>
      </c>
      <c r="AG2666" s="179">
        <f t="shared" ca="1" si="167"/>
        <v>0</v>
      </c>
      <c r="AH2666" s="179">
        <f t="shared" ca="1" si="168"/>
        <v>0</v>
      </c>
    </row>
    <row r="2667" spans="2:34" ht="15.75" x14ac:dyDescent="0.25">
      <c r="B2667">
        <f t="shared" ca="1" si="165"/>
        <v>2655</v>
      </c>
      <c r="C2667" t="str">
        <f ca="1">IFERROR(VLOOKUP(B2667,'SKT LİSTESİ'!F:F,1,0),"")</f>
        <v/>
      </c>
      <c r="E2667" s="128" t="str">
        <f ca="1">IFERROR(IF($C2667="","",VLOOKUP(FİLTRE!$C2667,'SKT LİSTESİ'!$F:$S,5,0)),"")</f>
        <v/>
      </c>
      <c r="F2667" s="129" t="str">
        <f ca="1">IFERROR(IF($C2667="","",VLOOKUP(FİLTRE!$C2667,'SKT LİSTESİ'!$F:$S,7,0)),"")</f>
        <v/>
      </c>
      <c r="G2667" s="130" t="str">
        <f ca="1">IFERROR(IF($C2667="","",VLOOKUP(FİLTRE!$C2667,'SKT LİSTESİ'!$F:$S,8,0)),"")</f>
        <v/>
      </c>
      <c r="H2667" s="131" t="str">
        <f ca="1">IF(E2667="","",IF($C2667="","",VLOOKUP(FİLTRE!$C2667,'SKT LİSTESİ'!$F:$S,9,0)))</f>
        <v/>
      </c>
      <c r="I2667" s="132" t="str">
        <f ca="1">IFERROR(IF($C2667="","",VLOOKUP(FİLTRE!$C2667,'SKT LİSTESİ'!$F:$S,10,0)),"")</f>
        <v/>
      </c>
      <c r="J2667" s="133" t="str">
        <f ca="1">IFERROR(IF($C2667="","",VLOOKUP(FİLTRE!$C2667,'SKT LİSTESİ'!$F:$S,11,0)),"")</f>
        <v/>
      </c>
      <c r="K2667" s="134" t="str">
        <f ca="1">IFERROR(IF($C2667="","",VLOOKUP(FİLTRE!$C2667,'SKT LİSTESİ'!$F:$S,12,0)),"")</f>
        <v/>
      </c>
      <c r="L2667" s="134" t="str">
        <f ca="1">IFERROR(IF($C2667="","",VLOOKUP(FİLTRE!$C2667,'SKT LİSTESİ'!$F:$S,13,0)),"")</f>
        <v/>
      </c>
      <c r="M2667" s="135" t="str">
        <f ca="1">IFERROR(IF($C2667="","",VLOOKUP(FİLTRE!$C2667,'SKT LİSTESİ'!$F:$AJ,14,0)),"")</f>
        <v/>
      </c>
      <c r="N2667" s="31" t="str">
        <f ca="1">IFERROR(IF($C2667="","",VLOOKUP(FİLTRE!$C2667,'SKT LİSTESİ'!$F:$AJ,22,0)),"")</f>
        <v/>
      </c>
      <c r="O2667" s="136" t="str">
        <f ca="1">IFERROR(IF($C2667="","",VLOOKUP(FİLTRE!$C2667,'SKT LİSTESİ'!$F:$AJ,23,0)),"")</f>
        <v/>
      </c>
      <c r="P2667" s="31"/>
      <c r="Q2667" s="31"/>
      <c r="R2667" s="137" t="str">
        <f ca="1">(IFERROR(IF($C2667="","",VLOOKUP(FİLTRE!$C2667,'SKT LİSTESİ'!$F:$AJ,15,0)),""))</f>
        <v/>
      </c>
      <c r="S2667" s="138" t="str">
        <f ca="1">IFERROR(IF($C2667="","",VLOOKUP(FİLTRE!$C2667,'SKT LİSTESİ'!$F:$AJ,16,0)),"")</f>
        <v/>
      </c>
      <c r="AF2667" s="179" t="str">
        <f t="shared" ca="1" si="166"/>
        <v/>
      </c>
      <c r="AG2667" s="179">
        <f t="shared" ca="1" si="167"/>
        <v>0</v>
      </c>
      <c r="AH2667" s="179">
        <f t="shared" ca="1" si="168"/>
        <v>0</v>
      </c>
    </row>
    <row r="2668" spans="2:34" ht="15.75" x14ac:dyDescent="0.25">
      <c r="B2668">
        <f t="shared" ca="1" si="165"/>
        <v>2656</v>
      </c>
      <c r="C2668" t="str">
        <f ca="1">IFERROR(VLOOKUP(B2668,'SKT LİSTESİ'!F:F,1,0),"")</f>
        <v/>
      </c>
      <c r="E2668" s="128" t="str">
        <f ca="1">IFERROR(IF($C2668="","",VLOOKUP(FİLTRE!$C2668,'SKT LİSTESİ'!$F:$S,5,0)),"")</f>
        <v/>
      </c>
      <c r="F2668" s="129" t="str">
        <f ca="1">IFERROR(IF($C2668="","",VLOOKUP(FİLTRE!$C2668,'SKT LİSTESİ'!$F:$S,7,0)),"")</f>
        <v/>
      </c>
      <c r="G2668" s="130" t="str">
        <f ca="1">IFERROR(IF($C2668="","",VLOOKUP(FİLTRE!$C2668,'SKT LİSTESİ'!$F:$S,8,0)),"")</f>
        <v/>
      </c>
      <c r="H2668" s="131" t="str">
        <f ca="1">IF(E2668="","",IF($C2668="","",VLOOKUP(FİLTRE!$C2668,'SKT LİSTESİ'!$F:$S,9,0)))</f>
        <v/>
      </c>
      <c r="I2668" s="132" t="str">
        <f ca="1">IFERROR(IF($C2668="","",VLOOKUP(FİLTRE!$C2668,'SKT LİSTESİ'!$F:$S,10,0)),"")</f>
        <v/>
      </c>
      <c r="J2668" s="133" t="str">
        <f ca="1">IFERROR(IF($C2668="","",VLOOKUP(FİLTRE!$C2668,'SKT LİSTESİ'!$F:$S,11,0)),"")</f>
        <v/>
      </c>
      <c r="K2668" s="134" t="str">
        <f ca="1">IFERROR(IF($C2668="","",VLOOKUP(FİLTRE!$C2668,'SKT LİSTESİ'!$F:$S,12,0)),"")</f>
        <v/>
      </c>
      <c r="L2668" s="134" t="str">
        <f ca="1">IFERROR(IF($C2668="","",VLOOKUP(FİLTRE!$C2668,'SKT LİSTESİ'!$F:$S,13,0)),"")</f>
        <v/>
      </c>
      <c r="M2668" s="135" t="str">
        <f ca="1">IFERROR(IF($C2668="","",VLOOKUP(FİLTRE!$C2668,'SKT LİSTESİ'!$F:$AJ,14,0)),"")</f>
        <v/>
      </c>
      <c r="N2668" s="31" t="str">
        <f ca="1">IFERROR(IF($C2668="","",VLOOKUP(FİLTRE!$C2668,'SKT LİSTESİ'!$F:$AJ,22,0)),"")</f>
        <v/>
      </c>
      <c r="O2668" s="136" t="str">
        <f ca="1">IFERROR(IF($C2668="","",VLOOKUP(FİLTRE!$C2668,'SKT LİSTESİ'!$F:$AJ,23,0)),"")</f>
        <v/>
      </c>
      <c r="P2668" s="31"/>
      <c r="Q2668" s="31"/>
      <c r="R2668" s="137" t="str">
        <f ca="1">(IFERROR(IF($C2668="","",VLOOKUP(FİLTRE!$C2668,'SKT LİSTESİ'!$F:$AJ,15,0)),""))</f>
        <v/>
      </c>
      <c r="S2668" s="138" t="str">
        <f ca="1">IFERROR(IF($C2668="","",VLOOKUP(FİLTRE!$C2668,'SKT LİSTESİ'!$F:$AJ,16,0)),"")</f>
        <v/>
      </c>
      <c r="AF2668" s="179" t="str">
        <f t="shared" ca="1" si="166"/>
        <v/>
      </c>
      <c r="AG2668" s="179">
        <f t="shared" ca="1" si="167"/>
        <v>0</v>
      </c>
      <c r="AH2668" s="179">
        <f t="shared" ca="1" si="168"/>
        <v>0</v>
      </c>
    </row>
    <row r="2669" spans="2:34" ht="15.75" x14ac:dyDescent="0.25">
      <c r="B2669">
        <f t="shared" ca="1" si="165"/>
        <v>2657</v>
      </c>
      <c r="C2669" t="str">
        <f ca="1">IFERROR(VLOOKUP(B2669,'SKT LİSTESİ'!F:F,1,0),"")</f>
        <v/>
      </c>
      <c r="E2669" s="128" t="str">
        <f ca="1">IFERROR(IF($C2669="","",VLOOKUP(FİLTRE!$C2669,'SKT LİSTESİ'!$F:$S,5,0)),"")</f>
        <v/>
      </c>
      <c r="F2669" s="129" t="str">
        <f ca="1">IFERROR(IF($C2669="","",VLOOKUP(FİLTRE!$C2669,'SKT LİSTESİ'!$F:$S,7,0)),"")</f>
        <v/>
      </c>
      <c r="G2669" s="130" t="str">
        <f ca="1">IFERROR(IF($C2669="","",VLOOKUP(FİLTRE!$C2669,'SKT LİSTESİ'!$F:$S,8,0)),"")</f>
        <v/>
      </c>
      <c r="H2669" s="131" t="str">
        <f ca="1">IF(E2669="","",IF($C2669="","",VLOOKUP(FİLTRE!$C2669,'SKT LİSTESİ'!$F:$S,9,0)))</f>
        <v/>
      </c>
      <c r="I2669" s="132" t="str">
        <f ca="1">IFERROR(IF($C2669="","",VLOOKUP(FİLTRE!$C2669,'SKT LİSTESİ'!$F:$S,10,0)),"")</f>
        <v/>
      </c>
      <c r="J2669" s="133" t="str">
        <f ca="1">IFERROR(IF($C2669="","",VLOOKUP(FİLTRE!$C2669,'SKT LİSTESİ'!$F:$S,11,0)),"")</f>
        <v/>
      </c>
      <c r="K2669" s="134" t="str">
        <f ca="1">IFERROR(IF($C2669="","",VLOOKUP(FİLTRE!$C2669,'SKT LİSTESİ'!$F:$S,12,0)),"")</f>
        <v/>
      </c>
      <c r="L2669" s="134" t="str">
        <f ca="1">IFERROR(IF($C2669="","",VLOOKUP(FİLTRE!$C2669,'SKT LİSTESİ'!$F:$S,13,0)),"")</f>
        <v/>
      </c>
      <c r="M2669" s="135" t="str">
        <f ca="1">IFERROR(IF($C2669="","",VLOOKUP(FİLTRE!$C2669,'SKT LİSTESİ'!$F:$AJ,14,0)),"")</f>
        <v/>
      </c>
      <c r="N2669" s="31" t="str">
        <f ca="1">IFERROR(IF($C2669="","",VLOOKUP(FİLTRE!$C2669,'SKT LİSTESİ'!$F:$AJ,22,0)),"")</f>
        <v/>
      </c>
      <c r="O2669" s="136" t="str">
        <f ca="1">IFERROR(IF($C2669="","",VLOOKUP(FİLTRE!$C2669,'SKT LİSTESİ'!$F:$AJ,23,0)),"")</f>
        <v/>
      </c>
      <c r="P2669" s="31"/>
      <c r="Q2669" s="31"/>
      <c r="R2669" s="137" t="str">
        <f ca="1">(IFERROR(IF($C2669="","",VLOOKUP(FİLTRE!$C2669,'SKT LİSTESİ'!$F:$AJ,15,0)),""))</f>
        <v/>
      </c>
      <c r="S2669" s="138" t="str">
        <f ca="1">IFERROR(IF($C2669="","",VLOOKUP(FİLTRE!$C2669,'SKT LİSTESİ'!$F:$AJ,16,0)),"")</f>
        <v/>
      </c>
      <c r="AF2669" s="179" t="str">
        <f t="shared" ca="1" si="166"/>
        <v/>
      </c>
      <c r="AG2669" s="179">
        <f t="shared" ca="1" si="167"/>
        <v>0</v>
      </c>
      <c r="AH2669" s="179">
        <f t="shared" ca="1" si="168"/>
        <v>0</v>
      </c>
    </row>
    <row r="2670" spans="2:34" ht="15.75" x14ac:dyDescent="0.25">
      <c r="B2670">
        <f t="shared" ca="1" si="165"/>
        <v>2658</v>
      </c>
      <c r="C2670" t="str">
        <f ca="1">IFERROR(VLOOKUP(B2670,'SKT LİSTESİ'!F:F,1,0),"")</f>
        <v/>
      </c>
      <c r="E2670" s="128" t="str">
        <f ca="1">IFERROR(IF($C2670="","",VLOOKUP(FİLTRE!$C2670,'SKT LİSTESİ'!$F:$S,5,0)),"")</f>
        <v/>
      </c>
      <c r="F2670" s="129" t="str">
        <f ca="1">IFERROR(IF($C2670="","",VLOOKUP(FİLTRE!$C2670,'SKT LİSTESİ'!$F:$S,7,0)),"")</f>
        <v/>
      </c>
      <c r="G2670" s="130" t="str">
        <f ca="1">IFERROR(IF($C2670="","",VLOOKUP(FİLTRE!$C2670,'SKT LİSTESİ'!$F:$S,8,0)),"")</f>
        <v/>
      </c>
      <c r="H2670" s="131" t="str">
        <f ca="1">IF(E2670="","",IF($C2670="","",VLOOKUP(FİLTRE!$C2670,'SKT LİSTESİ'!$F:$S,9,0)))</f>
        <v/>
      </c>
      <c r="I2670" s="132" t="str">
        <f ca="1">IFERROR(IF($C2670="","",VLOOKUP(FİLTRE!$C2670,'SKT LİSTESİ'!$F:$S,10,0)),"")</f>
        <v/>
      </c>
      <c r="J2670" s="133" t="str">
        <f ca="1">IFERROR(IF($C2670="","",VLOOKUP(FİLTRE!$C2670,'SKT LİSTESİ'!$F:$S,11,0)),"")</f>
        <v/>
      </c>
      <c r="K2670" s="134" t="str">
        <f ca="1">IFERROR(IF($C2670="","",VLOOKUP(FİLTRE!$C2670,'SKT LİSTESİ'!$F:$S,12,0)),"")</f>
        <v/>
      </c>
      <c r="L2670" s="134" t="str">
        <f ca="1">IFERROR(IF($C2670="","",VLOOKUP(FİLTRE!$C2670,'SKT LİSTESİ'!$F:$S,13,0)),"")</f>
        <v/>
      </c>
      <c r="M2670" s="135" t="str">
        <f ca="1">IFERROR(IF($C2670="","",VLOOKUP(FİLTRE!$C2670,'SKT LİSTESİ'!$F:$AJ,14,0)),"")</f>
        <v/>
      </c>
      <c r="N2670" s="31" t="str">
        <f ca="1">IFERROR(IF($C2670="","",VLOOKUP(FİLTRE!$C2670,'SKT LİSTESİ'!$F:$AJ,22,0)),"")</f>
        <v/>
      </c>
      <c r="O2670" s="136" t="str">
        <f ca="1">IFERROR(IF($C2670="","",VLOOKUP(FİLTRE!$C2670,'SKT LİSTESİ'!$F:$AJ,23,0)),"")</f>
        <v/>
      </c>
      <c r="P2670" s="31"/>
      <c r="Q2670" s="31"/>
      <c r="R2670" s="137" t="str">
        <f ca="1">(IFERROR(IF($C2670="","",VLOOKUP(FİLTRE!$C2670,'SKT LİSTESİ'!$F:$AJ,15,0)),""))</f>
        <v/>
      </c>
      <c r="S2670" s="138" t="str">
        <f ca="1">IFERROR(IF($C2670="","",VLOOKUP(FİLTRE!$C2670,'SKT LİSTESİ'!$F:$AJ,16,0)),"")</f>
        <v/>
      </c>
      <c r="AF2670" s="179" t="str">
        <f t="shared" ca="1" si="166"/>
        <v/>
      </c>
      <c r="AG2670" s="179">
        <f t="shared" ca="1" si="167"/>
        <v>0</v>
      </c>
      <c r="AH2670" s="179">
        <f t="shared" ca="1" si="168"/>
        <v>0</v>
      </c>
    </row>
    <row r="2671" spans="2:34" ht="15.75" x14ac:dyDescent="0.25">
      <c r="B2671">
        <f t="shared" ca="1" si="165"/>
        <v>2659</v>
      </c>
      <c r="C2671" t="str">
        <f ca="1">IFERROR(VLOOKUP(B2671,'SKT LİSTESİ'!F:F,1,0),"")</f>
        <v/>
      </c>
      <c r="E2671" s="128" t="str">
        <f ca="1">IFERROR(IF($C2671="","",VLOOKUP(FİLTRE!$C2671,'SKT LİSTESİ'!$F:$S,5,0)),"")</f>
        <v/>
      </c>
      <c r="F2671" s="129" t="str">
        <f ca="1">IFERROR(IF($C2671="","",VLOOKUP(FİLTRE!$C2671,'SKT LİSTESİ'!$F:$S,7,0)),"")</f>
        <v/>
      </c>
      <c r="G2671" s="130" t="str">
        <f ca="1">IFERROR(IF($C2671="","",VLOOKUP(FİLTRE!$C2671,'SKT LİSTESİ'!$F:$S,8,0)),"")</f>
        <v/>
      </c>
      <c r="H2671" s="131" t="str">
        <f ca="1">IF(E2671="","",IF($C2671="","",VLOOKUP(FİLTRE!$C2671,'SKT LİSTESİ'!$F:$S,9,0)))</f>
        <v/>
      </c>
      <c r="I2671" s="132" t="str">
        <f ca="1">IFERROR(IF($C2671="","",VLOOKUP(FİLTRE!$C2671,'SKT LİSTESİ'!$F:$S,10,0)),"")</f>
        <v/>
      </c>
      <c r="J2671" s="133" t="str">
        <f ca="1">IFERROR(IF($C2671="","",VLOOKUP(FİLTRE!$C2671,'SKT LİSTESİ'!$F:$S,11,0)),"")</f>
        <v/>
      </c>
      <c r="K2671" s="134" t="str">
        <f ca="1">IFERROR(IF($C2671="","",VLOOKUP(FİLTRE!$C2671,'SKT LİSTESİ'!$F:$S,12,0)),"")</f>
        <v/>
      </c>
      <c r="L2671" s="134" t="str">
        <f ca="1">IFERROR(IF($C2671="","",VLOOKUP(FİLTRE!$C2671,'SKT LİSTESİ'!$F:$S,13,0)),"")</f>
        <v/>
      </c>
      <c r="M2671" s="135" t="str">
        <f ca="1">IFERROR(IF($C2671="","",VLOOKUP(FİLTRE!$C2671,'SKT LİSTESİ'!$F:$AJ,14,0)),"")</f>
        <v/>
      </c>
      <c r="N2671" s="31" t="str">
        <f ca="1">IFERROR(IF($C2671="","",VLOOKUP(FİLTRE!$C2671,'SKT LİSTESİ'!$F:$AJ,22,0)),"")</f>
        <v/>
      </c>
      <c r="O2671" s="136" t="str">
        <f ca="1">IFERROR(IF($C2671="","",VLOOKUP(FİLTRE!$C2671,'SKT LİSTESİ'!$F:$AJ,23,0)),"")</f>
        <v/>
      </c>
      <c r="P2671" s="31"/>
      <c r="Q2671" s="31"/>
      <c r="R2671" s="137" t="str">
        <f ca="1">(IFERROR(IF($C2671="","",VLOOKUP(FİLTRE!$C2671,'SKT LİSTESİ'!$F:$AJ,15,0)),""))</f>
        <v/>
      </c>
      <c r="S2671" s="138" t="str">
        <f ca="1">IFERROR(IF($C2671="","",VLOOKUP(FİLTRE!$C2671,'SKT LİSTESİ'!$F:$AJ,16,0)),"")</f>
        <v/>
      </c>
      <c r="AF2671" s="179" t="str">
        <f t="shared" ca="1" si="166"/>
        <v/>
      </c>
      <c r="AG2671" s="179">
        <f t="shared" ca="1" si="167"/>
        <v>0</v>
      </c>
      <c r="AH2671" s="179">
        <f t="shared" ca="1" si="168"/>
        <v>0</v>
      </c>
    </row>
    <row r="2672" spans="2:34" ht="15.75" x14ac:dyDescent="0.25">
      <c r="B2672">
        <f t="shared" ca="1" si="165"/>
        <v>2660</v>
      </c>
      <c r="C2672" t="str">
        <f ca="1">IFERROR(VLOOKUP(B2672,'SKT LİSTESİ'!F:F,1,0),"")</f>
        <v/>
      </c>
      <c r="E2672" s="128" t="str">
        <f ca="1">IFERROR(IF($C2672="","",VLOOKUP(FİLTRE!$C2672,'SKT LİSTESİ'!$F:$S,5,0)),"")</f>
        <v/>
      </c>
      <c r="F2672" s="129" t="str">
        <f ca="1">IFERROR(IF($C2672="","",VLOOKUP(FİLTRE!$C2672,'SKT LİSTESİ'!$F:$S,7,0)),"")</f>
        <v/>
      </c>
      <c r="G2672" s="130" t="str">
        <f ca="1">IFERROR(IF($C2672="","",VLOOKUP(FİLTRE!$C2672,'SKT LİSTESİ'!$F:$S,8,0)),"")</f>
        <v/>
      </c>
      <c r="H2672" s="131" t="str">
        <f ca="1">IF(E2672="","",IF($C2672="","",VLOOKUP(FİLTRE!$C2672,'SKT LİSTESİ'!$F:$S,9,0)))</f>
        <v/>
      </c>
      <c r="I2672" s="132" t="str">
        <f ca="1">IFERROR(IF($C2672="","",VLOOKUP(FİLTRE!$C2672,'SKT LİSTESİ'!$F:$S,10,0)),"")</f>
        <v/>
      </c>
      <c r="J2672" s="133" t="str">
        <f ca="1">IFERROR(IF($C2672="","",VLOOKUP(FİLTRE!$C2672,'SKT LİSTESİ'!$F:$S,11,0)),"")</f>
        <v/>
      </c>
      <c r="K2672" s="134" t="str">
        <f ca="1">IFERROR(IF($C2672="","",VLOOKUP(FİLTRE!$C2672,'SKT LİSTESİ'!$F:$S,12,0)),"")</f>
        <v/>
      </c>
      <c r="L2672" s="134" t="str">
        <f ca="1">IFERROR(IF($C2672="","",VLOOKUP(FİLTRE!$C2672,'SKT LİSTESİ'!$F:$S,13,0)),"")</f>
        <v/>
      </c>
      <c r="M2672" s="135" t="str">
        <f ca="1">IFERROR(IF($C2672="","",VLOOKUP(FİLTRE!$C2672,'SKT LİSTESİ'!$F:$AJ,14,0)),"")</f>
        <v/>
      </c>
      <c r="N2672" s="31" t="str">
        <f ca="1">IFERROR(IF($C2672="","",VLOOKUP(FİLTRE!$C2672,'SKT LİSTESİ'!$F:$AJ,22,0)),"")</f>
        <v/>
      </c>
      <c r="O2672" s="136" t="str">
        <f ca="1">IFERROR(IF($C2672="","",VLOOKUP(FİLTRE!$C2672,'SKT LİSTESİ'!$F:$AJ,23,0)),"")</f>
        <v/>
      </c>
      <c r="P2672" s="31"/>
      <c r="Q2672" s="31"/>
      <c r="R2672" s="137" t="str">
        <f ca="1">(IFERROR(IF($C2672="","",VLOOKUP(FİLTRE!$C2672,'SKT LİSTESİ'!$F:$AJ,15,0)),""))</f>
        <v/>
      </c>
      <c r="S2672" s="138" t="str">
        <f ca="1">IFERROR(IF($C2672="","",VLOOKUP(FİLTRE!$C2672,'SKT LİSTESİ'!$F:$AJ,16,0)),"")</f>
        <v/>
      </c>
      <c r="AF2672" s="179" t="str">
        <f t="shared" ca="1" si="166"/>
        <v/>
      </c>
      <c r="AG2672" s="179">
        <f t="shared" ca="1" si="167"/>
        <v>0</v>
      </c>
      <c r="AH2672" s="179">
        <f t="shared" ca="1" si="168"/>
        <v>0</v>
      </c>
    </row>
    <row r="2673" spans="2:34" ht="15.75" x14ac:dyDescent="0.25">
      <c r="B2673">
        <f t="shared" ca="1" si="165"/>
        <v>2661</v>
      </c>
      <c r="C2673" t="str">
        <f ca="1">IFERROR(VLOOKUP(B2673,'SKT LİSTESİ'!F:F,1,0),"")</f>
        <v/>
      </c>
      <c r="E2673" s="128" t="str">
        <f ca="1">IFERROR(IF($C2673="","",VLOOKUP(FİLTRE!$C2673,'SKT LİSTESİ'!$F:$S,5,0)),"")</f>
        <v/>
      </c>
      <c r="F2673" s="129" t="str">
        <f ca="1">IFERROR(IF($C2673="","",VLOOKUP(FİLTRE!$C2673,'SKT LİSTESİ'!$F:$S,7,0)),"")</f>
        <v/>
      </c>
      <c r="G2673" s="130" t="str">
        <f ca="1">IFERROR(IF($C2673="","",VLOOKUP(FİLTRE!$C2673,'SKT LİSTESİ'!$F:$S,8,0)),"")</f>
        <v/>
      </c>
      <c r="H2673" s="131" t="str">
        <f ca="1">IF(E2673="","",IF($C2673="","",VLOOKUP(FİLTRE!$C2673,'SKT LİSTESİ'!$F:$S,9,0)))</f>
        <v/>
      </c>
      <c r="I2673" s="132" t="str">
        <f ca="1">IFERROR(IF($C2673="","",VLOOKUP(FİLTRE!$C2673,'SKT LİSTESİ'!$F:$S,10,0)),"")</f>
        <v/>
      </c>
      <c r="J2673" s="133" t="str">
        <f ca="1">IFERROR(IF($C2673="","",VLOOKUP(FİLTRE!$C2673,'SKT LİSTESİ'!$F:$S,11,0)),"")</f>
        <v/>
      </c>
      <c r="K2673" s="134" t="str">
        <f ca="1">IFERROR(IF($C2673="","",VLOOKUP(FİLTRE!$C2673,'SKT LİSTESİ'!$F:$S,12,0)),"")</f>
        <v/>
      </c>
      <c r="L2673" s="134" t="str">
        <f ca="1">IFERROR(IF($C2673="","",VLOOKUP(FİLTRE!$C2673,'SKT LİSTESİ'!$F:$S,13,0)),"")</f>
        <v/>
      </c>
      <c r="M2673" s="135" t="str">
        <f ca="1">IFERROR(IF($C2673="","",VLOOKUP(FİLTRE!$C2673,'SKT LİSTESİ'!$F:$AJ,14,0)),"")</f>
        <v/>
      </c>
      <c r="N2673" s="31" t="str">
        <f ca="1">IFERROR(IF($C2673="","",VLOOKUP(FİLTRE!$C2673,'SKT LİSTESİ'!$F:$AJ,22,0)),"")</f>
        <v/>
      </c>
      <c r="O2673" s="136" t="str">
        <f ca="1">IFERROR(IF($C2673="","",VLOOKUP(FİLTRE!$C2673,'SKT LİSTESİ'!$F:$AJ,23,0)),"")</f>
        <v/>
      </c>
      <c r="P2673" s="31"/>
      <c r="Q2673" s="31"/>
      <c r="R2673" s="137" t="str">
        <f ca="1">(IFERROR(IF($C2673="","",VLOOKUP(FİLTRE!$C2673,'SKT LİSTESİ'!$F:$AJ,15,0)),""))</f>
        <v/>
      </c>
      <c r="S2673" s="138" t="str">
        <f ca="1">IFERROR(IF($C2673="","",VLOOKUP(FİLTRE!$C2673,'SKT LİSTESİ'!$F:$AJ,16,0)),"")</f>
        <v/>
      </c>
      <c r="AF2673" s="179" t="str">
        <f t="shared" ca="1" si="166"/>
        <v/>
      </c>
      <c r="AG2673" s="179">
        <f t="shared" ca="1" si="167"/>
        <v>0</v>
      </c>
      <c r="AH2673" s="179">
        <f t="shared" ca="1" si="168"/>
        <v>0</v>
      </c>
    </row>
    <row r="2674" spans="2:34" ht="15.75" x14ac:dyDescent="0.25">
      <c r="B2674">
        <f t="shared" ca="1" si="165"/>
        <v>2662</v>
      </c>
      <c r="C2674" t="str">
        <f ca="1">IFERROR(VLOOKUP(B2674,'SKT LİSTESİ'!F:F,1,0),"")</f>
        <v/>
      </c>
      <c r="E2674" s="128" t="str">
        <f ca="1">IFERROR(IF($C2674="","",VLOOKUP(FİLTRE!$C2674,'SKT LİSTESİ'!$F:$S,5,0)),"")</f>
        <v/>
      </c>
      <c r="F2674" s="129" t="str">
        <f ca="1">IFERROR(IF($C2674="","",VLOOKUP(FİLTRE!$C2674,'SKT LİSTESİ'!$F:$S,7,0)),"")</f>
        <v/>
      </c>
      <c r="G2674" s="130" t="str">
        <f ca="1">IFERROR(IF($C2674="","",VLOOKUP(FİLTRE!$C2674,'SKT LİSTESİ'!$F:$S,8,0)),"")</f>
        <v/>
      </c>
      <c r="H2674" s="131" t="str">
        <f ca="1">IF(E2674="","",IF($C2674="","",VLOOKUP(FİLTRE!$C2674,'SKT LİSTESİ'!$F:$S,9,0)))</f>
        <v/>
      </c>
      <c r="I2674" s="132" t="str">
        <f ca="1">IFERROR(IF($C2674="","",VLOOKUP(FİLTRE!$C2674,'SKT LİSTESİ'!$F:$S,10,0)),"")</f>
        <v/>
      </c>
      <c r="J2674" s="133" t="str">
        <f ca="1">IFERROR(IF($C2674="","",VLOOKUP(FİLTRE!$C2674,'SKT LİSTESİ'!$F:$S,11,0)),"")</f>
        <v/>
      </c>
      <c r="K2674" s="134" t="str">
        <f ca="1">IFERROR(IF($C2674="","",VLOOKUP(FİLTRE!$C2674,'SKT LİSTESİ'!$F:$S,12,0)),"")</f>
        <v/>
      </c>
      <c r="L2674" s="134" t="str">
        <f ca="1">IFERROR(IF($C2674="","",VLOOKUP(FİLTRE!$C2674,'SKT LİSTESİ'!$F:$S,13,0)),"")</f>
        <v/>
      </c>
      <c r="M2674" s="135" t="str">
        <f ca="1">IFERROR(IF($C2674="","",VLOOKUP(FİLTRE!$C2674,'SKT LİSTESİ'!$F:$AJ,14,0)),"")</f>
        <v/>
      </c>
      <c r="N2674" s="31" t="str">
        <f ca="1">IFERROR(IF($C2674="","",VLOOKUP(FİLTRE!$C2674,'SKT LİSTESİ'!$F:$AJ,22,0)),"")</f>
        <v/>
      </c>
      <c r="O2674" s="136" t="str">
        <f ca="1">IFERROR(IF($C2674="","",VLOOKUP(FİLTRE!$C2674,'SKT LİSTESİ'!$F:$AJ,23,0)),"")</f>
        <v/>
      </c>
      <c r="P2674" s="31"/>
      <c r="Q2674" s="31"/>
      <c r="R2674" s="137" t="str">
        <f ca="1">(IFERROR(IF($C2674="","",VLOOKUP(FİLTRE!$C2674,'SKT LİSTESİ'!$F:$AJ,15,0)),""))</f>
        <v/>
      </c>
      <c r="S2674" s="138" t="str">
        <f ca="1">IFERROR(IF($C2674="","",VLOOKUP(FİLTRE!$C2674,'SKT LİSTESİ'!$F:$AJ,16,0)),"")</f>
        <v/>
      </c>
      <c r="AF2674" s="179" t="str">
        <f t="shared" ca="1" si="166"/>
        <v/>
      </c>
      <c r="AG2674" s="179">
        <f t="shared" ca="1" si="167"/>
        <v>0</v>
      </c>
      <c r="AH2674" s="179">
        <f t="shared" ca="1" si="168"/>
        <v>0</v>
      </c>
    </row>
    <row r="2675" spans="2:34" ht="15.75" x14ac:dyDescent="0.25">
      <c r="B2675">
        <f t="shared" ca="1" si="165"/>
        <v>2663</v>
      </c>
      <c r="C2675" t="str">
        <f ca="1">IFERROR(VLOOKUP(B2675,'SKT LİSTESİ'!F:F,1,0),"")</f>
        <v/>
      </c>
      <c r="E2675" s="128" t="str">
        <f ca="1">IFERROR(IF($C2675="","",VLOOKUP(FİLTRE!$C2675,'SKT LİSTESİ'!$F:$S,5,0)),"")</f>
        <v/>
      </c>
      <c r="F2675" s="129" t="str">
        <f ca="1">IFERROR(IF($C2675="","",VLOOKUP(FİLTRE!$C2675,'SKT LİSTESİ'!$F:$S,7,0)),"")</f>
        <v/>
      </c>
      <c r="G2675" s="130" t="str">
        <f ca="1">IFERROR(IF($C2675="","",VLOOKUP(FİLTRE!$C2675,'SKT LİSTESİ'!$F:$S,8,0)),"")</f>
        <v/>
      </c>
      <c r="H2675" s="131" t="str">
        <f ca="1">IF(E2675="","",IF($C2675="","",VLOOKUP(FİLTRE!$C2675,'SKT LİSTESİ'!$F:$S,9,0)))</f>
        <v/>
      </c>
      <c r="I2675" s="132" t="str">
        <f ca="1">IFERROR(IF($C2675="","",VLOOKUP(FİLTRE!$C2675,'SKT LİSTESİ'!$F:$S,10,0)),"")</f>
        <v/>
      </c>
      <c r="J2675" s="133" t="str">
        <f ca="1">IFERROR(IF($C2675="","",VLOOKUP(FİLTRE!$C2675,'SKT LİSTESİ'!$F:$S,11,0)),"")</f>
        <v/>
      </c>
      <c r="K2675" s="134" t="str">
        <f ca="1">IFERROR(IF($C2675="","",VLOOKUP(FİLTRE!$C2675,'SKT LİSTESİ'!$F:$S,12,0)),"")</f>
        <v/>
      </c>
      <c r="L2675" s="134" t="str">
        <f ca="1">IFERROR(IF($C2675="","",VLOOKUP(FİLTRE!$C2675,'SKT LİSTESİ'!$F:$S,13,0)),"")</f>
        <v/>
      </c>
      <c r="M2675" s="135" t="str">
        <f ca="1">IFERROR(IF($C2675="","",VLOOKUP(FİLTRE!$C2675,'SKT LİSTESİ'!$F:$AJ,14,0)),"")</f>
        <v/>
      </c>
      <c r="N2675" s="31" t="str">
        <f ca="1">IFERROR(IF($C2675="","",VLOOKUP(FİLTRE!$C2675,'SKT LİSTESİ'!$F:$AJ,22,0)),"")</f>
        <v/>
      </c>
      <c r="O2675" s="136" t="str">
        <f ca="1">IFERROR(IF($C2675="","",VLOOKUP(FİLTRE!$C2675,'SKT LİSTESİ'!$F:$AJ,23,0)),"")</f>
        <v/>
      </c>
      <c r="P2675" s="31"/>
      <c r="Q2675" s="31"/>
      <c r="R2675" s="137" t="str">
        <f ca="1">(IFERROR(IF($C2675="","",VLOOKUP(FİLTRE!$C2675,'SKT LİSTESİ'!$F:$AJ,15,0)),""))</f>
        <v/>
      </c>
      <c r="S2675" s="138" t="str">
        <f ca="1">IFERROR(IF($C2675="","",VLOOKUP(FİLTRE!$C2675,'SKT LİSTESİ'!$F:$AJ,16,0)),"")</f>
        <v/>
      </c>
      <c r="AF2675" s="179" t="str">
        <f t="shared" ca="1" si="166"/>
        <v/>
      </c>
      <c r="AG2675" s="179">
        <f t="shared" ca="1" si="167"/>
        <v>0</v>
      </c>
      <c r="AH2675" s="179">
        <f t="shared" ca="1" si="168"/>
        <v>0</v>
      </c>
    </row>
    <row r="2676" spans="2:34" ht="15.75" x14ac:dyDescent="0.25">
      <c r="B2676">
        <f t="shared" ca="1" si="165"/>
        <v>2664</v>
      </c>
      <c r="C2676" t="str">
        <f ca="1">IFERROR(VLOOKUP(B2676,'SKT LİSTESİ'!F:F,1,0),"")</f>
        <v/>
      </c>
      <c r="E2676" s="128" t="str">
        <f ca="1">IFERROR(IF($C2676="","",VLOOKUP(FİLTRE!$C2676,'SKT LİSTESİ'!$F:$S,5,0)),"")</f>
        <v/>
      </c>
      <c r="F2676" s="129" t="str">
        <f ca="1">IFERROR(IF($C2676="","",VLOOKUP(FİLTRE!$C2676,'SKT LİSTESİ'!$F:$S,7,0)),"")</f>
        <v/>
      </c>
      <c r="G2676" s="130" t="str">
        <f ca="1">IFERROR(IF($C2676="","",VLOOKUP(FİLTRE!$C2676,'SKT LİSTESİ'!$F:$S,8,0)),"")</f>
        <v/>
      </c>
      <c r="H2676" s="131" t="str">
        <f ca="1">IF(E2676="","",IF($C2676="","",VLOOKUP(FİLTRE!$C2676,'SKT LİSTESİ'!$F:$S,9,0)))</f>
        <v/>
      </c>
      <c r="I2676" s="132" t="str">
        <f ca="1">IFERROR(IF($C2676="","",VLOOKUP(FİLTRE!$C2676,'SKT LİSTESİ'!$F:$S,10,0)),"")</f>
        <v/>
      </c>
      <c r="J2676" s="133" t="str">
        <f ca="1">IFERROR(IF($C2676="","",VLOOKUP(FİLTRE!$C2676,'SKT LİSTESİ'!$F:$S,11,0)),"")</f>
        <v/>
      </c>
      <c r="K2676" s="134" t="str">
        <f ca="1">IFERROR(IF($C2676="","",VLOOKUP(FİLTRE!$C2676,'SKT LİSTESİ'!$F:$S,12,0)),"")</f>
        <v/>
      </c>
      <c r="L2676" s="134" t="str">
        <f ca="1">IFERROR(IF($C2676="","",VLOOKUP(FİLTRE!$C2676,'SKT LİSTESİ'!$F:$S,13,0)),"")</f>
        <v/>
      </c>
      <c r="M2676" s="135" t="str">
        <f ca="1">IFERROR(IF($C2676="","",VLOOKUP(FİLTRE!$C2676,'SKT LİSTESİ'!$F:$AJ,14,0)),"")</f>
        <v/>
      </c>
      <c r="N2676" s="31" t="str">
        <f ca="1">IFERROR(IF($C2676="","",VLOOKUP(FİLTRE!$C2676,'SKT LİSTESİ'!$F:$AJ,22,0)),"")</f>
        <v/>
      </c>
      <c r="O2676" s="136" t="str">
        <f ca="1">IFERROR(IF($C2676="","",VLOOKUP(FİLTRE!$C2676,'SKT LİSTESİ'!$F:$AJ,23,0)),"")</f>
        <v/>
      </c>
      <c r="P2676" s="31"/>
      <c r="Q2676" s="31"/>
      <c r="R2676" s="137" t="str">
        <f ca="1">(IFERROR(IF($C2676="","",VLOOKUP(FİLTRE!$C2676,'SKT LİSTESİ'!$F:$AJ,15,0)),""))</f>
        <v/>
      </c>
      <c r="S2676" s="138" t="str">
        <f ca="1">IFERROR(IF($C2676="","",VLOOKUP(FİLTRE!$C2676,'SKT LİSTESİ'!$F:$AJ,16,0)),"")</f>
        <v/>
      </c>
      <c r="AF2676" s="179" t="str">
        <f t="shared" ca="1" si="166"/>
        <v/>
      </c>
      <c r="AG2676" s="179">
        <f t="shared" ca="1" si="167"/>
        <v>0</v>
      </c>
      <c r="AH2676" s="179">
        <f t="shared" ca="1" si="168"/>
        <v>0</v>
      </c>
    </row>
    <row r="2677" spans="2:34" ht="15.75" x14ac:dyDescent="0.25">
      <c r="B2677">
        <f t="shared" ca="1" si="165"/>
        <v>2665</v>
      </c>
      <c r="C2677" t="str">
        <f ca="1">IFERROR(VLOOKUP(B2677,'SKT LİSTESİ'!F:F,1,0),"")</f>
        <v/>
      </c>
      <c r="E2677" s="128" t="str">
        <f ca="1">IFERROR(IF($C2677="","",VLOOKUP(FİLTRE!$C2677,'SKT LİSTESİ'!$F:$S,5,0)),"")</f>
        <v/>
      </c>
      <c r="F2677" s="129" t="str">
        <f ca="1">IFERROR(IF($C2677="","",VLOOKUP(FİLTRE!$C2677,'SKT LİSTESİ'!$F:$S,7,0)),"")</f>
        <v/>
      </c>
      <c r="G2677" s="130" t="str">
        <f ca="1">IFERROR(IF($C2677="","",VLOOKUP(FİLTRE!$C2677,'SKT LİSTESİ'!$F:$S,8,0)),"")</f>
        <v/>
      </c>
      <c r="H2677" s="131" t="str">
        <f ca="1">IF(E2677="","",IF($C2677="","",VLOOKUP(FİLTRE!$C2677,'SKT LİSTESİ'!$F:$S,9,0)))</f>
        <v/>
      </c>
      <c r="I2677" s="132" t="str">
        <f ca="1">IFERROR(IF($C2677="","",VLOOKUP(FİLTRE!$C2677,'SKT LİSTESİ'!$F:$S,10,0)),"")</f>
        <v/>
      </c>
      <c r="J2677" s="133" t="str">
        <f ca="1">IFERROR(IF($C2677="","",VLOOKUP(FİLTRE!$C2677,'SKT LİSTESİ'!$F:$S,11,0)),"")</f>
        <v/>
      </c>
      <c r="K2677" s="134" t="str">
        <f ca="1">IFERROR(IF($C2677="","",VLOOKUP(FİLTRE!$C2677,'SKT LİSTESİ'!$F:$S,12,0)),"")</f>
        <v/>
      </c>
      <c r="L2677" s="134" t="str">
        <f ca="1">IFERROR(IF($C2677="","",VLOOKUP(FİLTRE!$C2677,'SKT LİSTESİ'!$F:$S,13,0)),"")</f>
        <v/>
      </c>
      <c r="M2677" s="135" t="str">
        <f ca="1">IFERROR(IF($C2677="","",VLOOKUP(FİLTRE!$C2677,'SKT LİSTESİ'!$F:$AJ,14,0)),"")</f>
        <v/>
      </c>
      <c r="N2677" s="31" t="str">
        <f ca="1">IFERROR(IF($C2677="","",VLOOKUP(FİLTRE!$C2677,'SKT LİSTESİ'!$F:$AJ,22,0)),"")</f>
        <v/>
      </c>
      <c r="O2677" s="136" t="str">
        <f ca="1">IFERROR(IF($C2677="","",VLOOKUP(FİLTRE!$C2677,'SKT LİSTESİ'!$F:$AJ,23,0)),"")</f>
        <v/>
      </c>
      <c r="P2677" s="31"/>
      <c r="Q2677" s="31"/>
      <c r="R2677" s="137" t="str">
        <f ca="1">(IFERROR(IF($C2677="","",VLOOKUP(FİLTRE!$C2677,'SKT LİSTESİ'!$F:$AJ,15,0)),""))</f>
        <v/>
      </c>
      <c r="S2677" s="138" t="str">
        <f ca="1">IFERROR(IF($C2677="","",VLOOKUP(FİLTRE!$C2677,'SKT LİSTESİ'!$F:$AJ,16,0)),"")</f>
        <v/>
      </c>
      <c r="AF2677" s="179" t="str">
        <f t="shared" ca="1" si="166"/>
        <v/>
      </c>
      <c r="AG2677" s="179">
        <f t="shared" ca="1" si="167"/>
        <v>0</v>
      </c>
      <c r="AH2677" s="179">
        <f t="shared" ca="1" si="168"/>
        <v>0</v>
      </c>
    </row>
    <row r="2678" spans="2:34" ht="15.75" x14ac:dyDescent="0.25">
      <c r="B2678">
        <f t="shared" ca="1" si="165"/>
        <v>2666</v>
      </c>
      <c r="C2678" t="str">
        <f ca="1">IFERROR(VLOOKUP(B2678,'SKT LİSTESİ'!F:F,1,0),"")</f>
        <v/>
      </c>
      <c r="E2678" s="128" t="str">
        <f ca="1">IFERROR(IF($C2678="","",VLOOKUP(FİLTRE!$C2678,'SKT LİSTESİ'!$F:$S,5,0)),"")</f>
        <v/>
      </c>
      <c r="F2678" s="129" t="str">
        <f ca="1">IFERROR(IF($C2678="","",VLOOKUP(FİLTRE!$C2678,'SKT LİSTESİ'!$F:$S,7,0)),"")</f>
        <v/>
      </c>
      <c r="G2678" s="130" t="str">
        <f ca="1">IFERROR(IF($C2678="","",VLOOKUP(FİLTRE!$C2678,'SKT LİSTESİ'!$F:$S,8,0)),"")</f>
        <v/>
      </c>
      <c r="H2678" s="131" t="str">
        <f ca="1">IF(E2678="","",IF($C2678="","",VLOOKUP(FİLTRE!$C2678,'SKT LİSTESİ'!$F:$S,9,0)))</f>
        <v/>
      </c>
      <c r="I2678" s="132" t="str">
        <f ca="1">IFERROR(IF($C2678="","",VLOOKUP(FİLTRE!$C2678,'SKT LİSTESİ'!$F:$S,10,0)),"")</f>
        <v/>
      </c>
      <c r="J2678" s="133" t="str">
        <f ca="1">IFERROR(IF($C2678="","",VLOOKUP(FİLTRE!$C2678,'SKT LİSTESİ'!$F:$S,11,0)),"")</f>
        <v/>
      </c>
      <c r="K2678" s="134" t="str">
        <f ca="1">IFERROR(IF($C2678="","",VLOOKUP(FİLTRE!$C2678,'SKT LİSTESİ'!$F:$S,12,0)),"")</f>
        <v/>
      </c>
      <c r="L2678" s="134" t="str">
        <f ca="1">IFERROR(IF($C2678="","",VLOOKUP(FİLTRE!$C2678,'SKT LİSTESİ'!$F:$S,13,0)),"")</f>
        <v/>
      </c>
      <c r="M2678" s="135" t="str">
        <f ca="1">IFERROR(IF($C2678="","",VLOOKUP(FİLTRE!$C2678,'SKT LİSTESİ'!$F:$AJ,14,0)),"")</f>
        <v/>
      </c>
      <c r="N2678" s="31" t="str">
        <f ca="1">IFERROR(IF($C2678="","",VLOOKUP(FİLTRE!$C2678,'SKT LİSTESİ'!$F:$AJ,22,0)),"")</f>
        <v/>
      </c>
      <c r="O2678" s="136" t="str">
        <f ca="1">IFERROR(IF($C2678="","",VLOOKUP(FİLTRE!$C2678,'SKT LİSTESİ'!$F:$AJ,23,0)),"")</f>
        <v/>
      </c>
      <c r="P2678" s="31"/>
      <c r="Q2678" s="31"/>
      <c r="R2678" s="137" t="str">
        <f ca="1">(IFERROR(IF($C2678="","",VLOOKUP(FİLTRE!$C2678,'SKT LİSTESİ'!$F:$AJ,15,0)),""))</f>
        <v/>
      </c>
      <c r="S2678" s="138" t="str">
        <f ca="1">IFERROR(IF($C2678="","",VLOOKUP(FİLTRE!$C2678,'SKT LİSTESİ'!$F:$AJ,16,0)),"")</f>
        <v/>
      </c>
      <c r="AF2678" s="179" t="str">
        <f t="shared" ca="1" si="166"/>
        <v/>
      </c>
      <c r="AG2678" s="179">
        <f t="shared" ca="1" si="167"/>
        <v>0</v>
      </c>
      <c r="AH2678" s="179">
        <f t="shared" ca="1" si="168"/>
        <v>0</v>
      </c>
    </row>
    <row r="2679" spans="2:34" ht="15.75" x14ac:dyDescent="0.25">
      <c r="B2679">
        <f t="shared" ca="1" si="165"/>
        <v>2667</v>
      </c>
      <c r="C2679" t="str">
        <f ca="1">IFERROR(VLOOKUP(B2679,'SKT LİSTESİ'!F:F,1,0),"")</f>
        <v/>
      </c>
      <c r="E2679" s="128" t="str">
        <f ca="1">IFERROR(IF($C2679="","",VLOOKUP(FİLTRE!$C2679,'SKT LİSTESİ'!$F:$S,5,0)),"")</f>
        <v/>
      </c>
      <c r="F2679" s="129" t="str">
        <f ca="1">IFERROR(IF($C2679="","",VLOOKUP(FİLTRE!$C2679,'SKT LİSTESİ'!$F:$S,7,0)),"")</f>
        <v/>
      </c>
      <c r="G2679" s="130" t="str">
        <f ca="1">IFERROR(IF($C2679="","",VLOOKUP(FİLTRE!$C2679,'SKT LİSTESİ'!$F:$S,8,0)),"")</f>
        <v/>
      </c>
      <c r="H2679" s="131" t="str">
        <f ca="1">IF(E2679="","",IF($C2679="","",VLOOKUP(FİLTRE!$C2679,'SKT LİSTESİ'!$F:$S,9,0)))</f>
        <v/>
      </c>
      <c r="I2679" s="132" t="str">
        <f ca="1">IFERROR(IF($C2679="","",VLOOKUP(FİLTRE!$C2679,'SKT LİSTESİ'!$F:$S,10,0)),"")</f>
        <v/>
      </c>
      <c r="J2679" s="133" t="str">
        <f ca="1">IFERROR(IF($C2679="","",VLOOKUP(FİLTRE!$C2679,'SKT LİSTESİ'!$F:$S,11,0)),"")</f>
        <v/>
      </c>
      <c r="K2679" s="134" t="str">
        <f ca="1">IFERROR(IF($C2679="","",VLOOKUP(FİLTRE!$C2679,'SKT LİSTESİ'!$F:$S,12,0)),"")</f>
        <v/>
      </c>
      <c r="L2679" s="134" t="str">
        <f ca="1">IFERROR(IF($C2679="","",VLOOKUP(FİLTRE!$C2679,'SKT LİSTESİ'!$F:$S,13,0)),"")</f>
        <v/>
      </c>
      <c r="M2679" s="135" t="str">
        <f ca="1">IFERROR(IF($C2679="","",VLOOKUP(FİLTRE!$C2679,'SKT LİSTESİ'!$F:$AJ,14,0)),"")</f>
        <v/>
      </c>
      <c r="N2679" s="31" t="str">
        <f ca="1">IFERROR(IF($C2679="","",VLOOKUP(FİLTRE!$C2679,'SKT LİSTESİ'!$F:$AJ,22,0)),"")</f>
        <v/>
      </c>
      <c r="O2679" s="136" t="str">
        <f ca="1">IFERROR(IF($C2679="","",VLOOKUP(FİLTRE!$C2679,'SKT LİSTESİ'!$F:$AJ,23,0)),"")</f>
        <v/>
      </c>
      <c r="P2679" s="31"/>
      <c r="Q2679" s="31"/>
      <c r="R2679" s="137" t="str">
        <f ca="1">(IFERROR(IF($C2679="","",VLOOKUP(FİLTRE!$C2679,'SKT LİSTESİ'!$F:$AJ,15,0)),""))</f>
        <v/>
      </c>
      <c r="S2679" s="138" t="str">
        <f ca="1">IFERROR(IF($C2679="","",VLOOKUP(FİLTRE!$C2679,'SKT LİSTESİ'!$F:$AJ,16,0)),"")</f>
        <v/>
      </c>
      <c r="AF2679" s="179" t="str">
        <f t="shared" ca="1" si="166"/>
        <v/>
      </c>
      <c r="AG2679" s="179">
        <f t="shared" ca="1" si="167"/>
        <v>0</v>
      </c>
      <c r="AH2679" s="179">
        <f t="shared" ca="1" si="168"/>
        <v>0</v>
      </c>
    </row>
    <row r="2680" spans="2:34" ht="15.75" x14ac:dyDescent="0.25">
      <c r="B2680">
        <f t="shared" ca="1" si="165"/>
        <v>2668</v>
      </c>
      <c r="C2680" t="str">
        <f ca="1">IFERROR(VLOOKUP(B2680,'SKT LİSTESİ'!F:F,1,0),"")</f>
        <v/>
      </c>
      <c r="E2680" s="128" t="str">
        <f ca="1">IFERROR(IF($C2680="","",VLOOKUP(FİLTRE!$C2680,'SKT LİSTESİ'!$F:$S,5,0)),"")</f>
        <v/>
      </c>
      <c r="F2680" s="129" t="str">
        <f ca="1">IFERROR(IF($C2680="","",VLOOKUP(FİLTRE!$C2680,'SKT LİSTESİ'!$F:$S,7,0)),"")</f>
        <v/>
      </c>
      <c r="G2680" s="130" t="str">
        <f ca="1">IFERROR(IF($C2680="","",VLOOKUP(FİLTRE!$C2680,'SKT LİSTESİ'!$F:$S,8,0)),"")</f>
        <v/>
      </c>
      <c r="H2680" s="131" t="str">
        <f ca="1">IF(E2680="","",IF($C2680="","",VLOOKUP(FİLTRE!$C2680,'SKT LİSTESİ'!$F:$S,9,0)))</f>
        <v/>
      </c>
      <c r="I2680" s="132" t="str">
        <f ca="1">IFERROR(IF($C2680="","",VLOOKUP(FİLTRE!$C2680,'SKT LİSTESİ'!$F:$S,10,0)),"")</f>
        <v/>
      </c>
      <c r="J2680" s="133" t="str">
        <f ca="1">IFERROR(IF($C2680="","",VLOOKUP(FİLTRE!$C2680,'SKT LİSTESİ'!$F:$S,11,0)),"")</f>
        <v/>
      </c>
      <c r="K2680" s="134" t="str">
        <f ca="1">IFERROR(IF($C2680="","",VLOOKUP(FİLTRE!$C2680,'SKT LİSTESİ'!$F:$S,12,0)),"")</f>
        <v/>
      </c>
      <c r="L2680" s="134" t="str">
        <f ca="1">IFERROR(IF($C2680="","",VLOOKUP(FİLTRE!$C2680,'SKT LİSTESİ'!$F:$S,13,0)),"")</f>
        <v/>
      </c>
      <c r="M2680" s="135" t="str">
        <f ca="1">IFERROR(IF($C2680="","",VLOOKUP(FİLTRE!$C2680,'SKT LİSTESİ'!$F:$AJ,14,0)),"")</f>
        <v/>
      </c>
      <c r="N2680" s="31" t="str">
        <f ca="1">IFERROR(IF($C2680="","",VLOOKUP(FİLTRE!$C2680,'SKT LİSTESİ'!$F:$AJ,22,0)),"")</f>
        <v/>
      </c>
      <c r="O2680" s="136" t="str">
        <f ca="1">IFERROR(IF($C2680="","",VLOOKUP(FİLTRE!$C2680,'SKT LİSTESİ'!$F:$AJ,23,0)),"")</f>
        <v/>
      </c>
      <c r="P2680" s="31"/>
      <c r="Q2680" s="31"/>
      <c r="R2680" s="137" t="str">
        <f ca="1">(IFERROR(IF($C2680="","",VLOOKUP(FİLTRE!$C2680,'SKT LİSTESİ'!$F:$AJ,15,0)),""))</f>
        <v/>
      </c>
      <c r="S2680" s="138" t="str">
        <f ca="1">IFERROR(IF($C2680="","",VLOOKUP(FİLTRE!$C2680,'SKT LİSTESİ'!$F:$AJ,16,0)),"")</f>
        <v/>
      </c>
      <c r="AF2680" s="179" t="str">
        <f t="shared" ca="1" si="166"/>
        <v/>
      </c>
      <c r="AG2680" s="179">
        <f t="shared" ca="1" si="167"/>
        <v>0</v>
      </c>
      <c r="AH2680" s="179">
        <f t="shared" ca="1" si="168"/>
        <v>0</v>
      </c>
    </row>
    <row r="2681" spans="2:34" ht="15.75" x14ac:dyDescent="0.25">
      <c r="B2681">
        <f t="shared" ca="1" si="165"/>
        <v>2669</v>
      </c>
      <c r="C2681" t="str">
        <f ca="1">IFERROR(VLOOKUP(B2681,'SKT LİSTESİ'!F:F,1,0),"")</f>
        <v/>
      </c>
      <c r="E2681" s="128" t="str">
        <f ca="1">IFERROR(IF($C2681="","",VLOOKUP(FİLTRE!$C2681,'SKT LİSTESİ'!$F:$S,5,0)),"")</f>
        <v/>
      </c>
      <c r="F2681" s="129" t="str">
        <f ca="1">IFERROR(IF($C2681="","",VLOOKUP(FİLTRE!$C2681,'SKT LİSTESİ'!$F:$S,7,0)),"")</f>
        <v/>
      </c>
      <c r="G2681" s="130" t="str">
        <f ca="1">IFERROR(IF($C2681="","",VLOOKUP(FİLTRE!$C2681,'SKT LİSTESİ'!$F:$S,8,0)),"")</f>
        <v/>
      </c>
      <c r="H2681" s="131" t="str">
        <f ca="1">IF(E2681="","",IF($C2681="","",VLOOKUP(FİLTRE!$C2681,'SKT LİSTESİ'!$F:$S,9,0)))</f>
        <v/>
      </c>
      <c r="I2681" s="132" t="str">
        <f ca="1">IFERROR(IF($C2681="","",VLOOKUP(FİLTRE!$C2681,'SKT LİSTESİ'!$F:$S,10,0)),"")</f>
        <v/>
      </c>
      <c r="J2681" s="133" t="str">
        <f ca="1">IFERROR(IF($C2681="","",VLOOKUP(FİLTRE!$C2681,'SKT LİSTESİ'!$F:$S,11,0)),"")</f>
        <v/>
      </c>
      <c r="K2681" s="134" t="str">
        <f ca="1">IFERROR(IF($C2681="","",VLOOKUP(FİLTRE!$C2681,'SKT LİSTESİ'!$F:$S,12,0)),"")</f>
        <v/>
      </c>
      <c r="L2681" s="134" t="str">
        <f ca="1">IFERROR(IF($C2681="","",VLOOKUP(FİLTRE!$C2681,'SKT LİSTESİ'!$F:$S,13,0)),"")</f>
        <v/>
      </c>
      <c r="M2681" s="135" t="str">
        <f ca="1">IFERROR(IF($C2681="","",VLOOKUP(FİLTRE!$C2681,'SKT LİSTESİ'!$F:$AJ,14,0)),"")</f>
        <v/>
      </c>
      <c r="N2681" s="31" t="str">
        <f ca="1">IFERROR(IF($C2681="","",VLOOKUP(FİLTRE!$C2681,'SKT LİSTESİ'!$F:$AJ,22,0)),"")</f>
        <v/>
      </c>
      <c r="O2681" s="136" t="str">
        <f ca="1">IFERROR(IF($C2681="","",VLOOKUP(FİLTRE!$C2681,'SKT LİSTESİ'!$F:$AJ,23,0)),"")</f>
        <v/>
      </c>
      <c r="P2681" s="31"/>
      <c r="Q2681" s="31"/>
      <c r="R2681" s="137" t="str">
        <f ca="1">(IFERROR(IF($C2681="","",VLOOKUP(FİLTRE!$C2681,'SKT LİSTESİ'!$F:$AJ,15,0)),""))</f>
        <v/>
      </c>
      <c r="S2681" s="138" t="str">
        <f ca="1">IFERROR(IF($C2681="","",VLOOKUP(FİLTRE!$C2681,'SKT LİSTESİ'!$F:$AJ,16,0)),"")</f>
        <v/>
      </c>
      <c r="AF2681" s="179" t="str">
        <f t="shared" ca="1" si="166"/>
        <v/>
      </c>
      <c r="AG2681" s="179">
        <f t="shared" ca="1" si="167"/>
        <v>0</v>
      </c>
      <c r="AH2681" s="179">
        <f t="shared" ca="1" si="168"/>
        <v>0</v>
      </c>
    </row>
    <row r="2682" spans="2:34" ht="15.75" x14ac:dyDescent="0.25">
      <c r="B2682">
        <f t="shared" ca="1" si="165"/>
        <v>2670</v>
      </c>
      <c r="C2682" t="str">
        <f ca="1">IFERROR(VLOOKUP(B2682,'SKT LİSTESİ'!F:F,1,0),"")</f>
        <v/>
      </c>
      <c r="E2682" s="128" t="str">
        <f ca="1">IFERROR(IF($C2682="","",VLOOKUP(FİLTRE!$C2682,'SKT LİSTESİ'!$F:$S,5,0)),"")</f>
        <v/>
      </c>
      <c r="F2682" s="129" t="str">
        <f ca="1">IFERROR(IF($C2682="","",VLOOKUP(FİLTRE!$C2682,'SKT LİSTESİ'!$F:$S,7,0)),"")</f>
        <v/>
      </c>
      <c r="G2682" s="130" t="str">
        <f ca="1">IFERROR(IF($C2682="","",VLOOKUP(FİLTRE!$C2682,'SKT LİSTESİ'!$F:$S,8,0)),"")</f>
        <v/>
      </c>
      <c r="H2682" s="131" t="str">
        <f ca="1">IF(E2682="","",IF($C2682="","",VLOOKUP(FİLTRE!$C2682,'SKT LİSTESİ'!$F:$S,9,0)))</f>
        <v/>
      </c>
      <c r="I2682" s="132" t="str">
        <f ca="1">IFERROR(IF($C2682="","",VLOOKUP(FİLTRE!$C2682,'SKT LİSTESİ'!$F:$S,10,0)),"")</f>
        <v/>
      </c>
      <c r="J2682" s="133" t="str">
        <f ca="1">IFERROR(IF($C2682="","",VLOOKUP(FİLTRE!$C2682,'SKT LİSTESİ'!$F:$S,11,0)),"")</f>
        <v/>
      </c>
      <c r="K2682" s="134" t="str">
        <f ca="1">IFERROR(IF($C2682="","",VLOOKUP(FİLTRE!$C2682,'SKT LİSTESİ'!$F:$S,12,0)),"")</f>
        <v/>
      </c>
      <c r="L2682" s="134" t="str">
        <f ca="1">IFERROR(IF($C2682="","",VLOOKUP(FİLTRE!$C2682,'SKT LİSTESİ'!$F:$S,13,0)),"")</f>
        <v/>
      </c>
      <c r="M2682" s="135" t="str">
        <f ca="1">IFERROR(IF($C2682="","",VLOOKUP(FİLTRE!$C2682,'SKT LİSTESİ'!$F:$AJ,14,0)),"")</f>
        <v/>
      </c>
      <c r="N2682" s="31" t="str">
        <f ca="1">IFERROR(IF($C2682="","",VLOOKUP(FİLTRE!$C2682,'SKT LİSTESİ'!$F:$AJ,22,0)),"")</f>
        <v/>
      </c>
      <c r="O2682" s="136" t="str">
        <f ca="1">IFERROR(IF($C2682="","",VLOOKUP(FİLTRE!$C2682,'SKT LİSTESİ'!$F:$AJ,23,0)),"")</f>
        <v/>
      </c>
      <c r="P2682" s="31"/>
      <c r="Q2682" s="31"/>
      <c r="R2682" s="137" t="str">
        <f ca="1">(IFERROR(IF($C2682="","",VLOOKUP(FİLTRE!$C2682,'SKT LİSTESİ'!$F:$AJ,15,0)),""))</f>
        <v/>
      </c>
      <c r="S2682" s="138" t="str">
        <f ca="1">IFERROR(IF($C2682="","",VLOOKUP(FİLTRE!$C2682,'SKT LİSTESİ'!$F:$AJ,16,0)),"")</f>
        <v/>
      </c>
      <c r="AF2682" s="179" t="str">
        <f t="shared" ca="1" si="166"/>
        <v/>
      </c>
      <c r="AG2682" s="179">
        <f t="shared" ca="1" si="167"/>
        <v>0</v>
      </c>
      <c r="AH2682" s="179">
        <f t="shared" ca="1" si="168"/>
        <v>0</v>
      </c>
    </row>
    <row r="2683" spans="2:34" ht="15.75" x14ac:dyDescent="0.25">
      <c r="B2683">
        <f t="shared" ca="1" si="165"/>
        <v>2671</v>
      </c>
      <c r="C2683" t="str">
        <f ca="1">IFERROR(VLOOKUP(B2683,'SKT LİSTESİ'!F:F,1,0),"")</f>
        <v/>
      </c>
      <c r="E2683" s="128" t="str">
        <f ca="1">IFERROR(IF($C2683="","",VLOOKUP(FİLTRE!$C2683,'SKT LİSTESİ'!$F:$S,5,0)),"")</f>
        <v/>
      </c>
      <c r="F2683" s="129" t="str">
        <f ca="1">IFERROR(IF($C2683="","",VLOOKUP(FİLTRE!$C2683,'SKT LİSTESİ'!$F:$S,7,0)),"")</f>
        <v/>
      </c>
      <c r="G2683" s="130" t="str">
        <f ca="1">IFERROR(IF($C2683="","",VLOOKUP(FİLTRE!$C2683,'SKT LİSTESİ'!$F:$S,8,0)),"")</f>
        <v/>
      </c>
      <c r="H2683" s="131" t="str">
        <f ca="1">IF(E2683="","",IF($C2683="","",VLOOKUP(FİLTRE!$C2683,'SKT LİSTESİ'!$F:$S,9,0)))</f>
        <v/>
      </c>
      <c r="I2683" s="132" t="str">
        <f ca="1">IFERROR(IF($C2683="","",VLOOKUP(FİLTRE!$C2683,'SKT LİSTESİ'!$F:$S,10,0)),"")</f>
        <v/>
      </c>
      <c r="J2683" s="133" t="str">
        <f ca="1">IFERROR(IF($C2683="","",VLOOKUP(FİLTRE!$C2683,'SKT LİSTESİ'!$F:$S,11,0)),"")</f>
        <v/>
      </c>
      <c r="K2683" s="134" t="str">
        <f ca="1">IFERROR(IF($C2683="","",VLOOKUP(FİLTRE!$C2683,'SKT LİSTESİ'!$F:$S,12,0)),"")</f>
        <v/>
      </c>
      <c r="L2683" s="134" t="str">
        <f ca="1">IFERROR(IF($C2683="","",VLOOKUP(FİLTRE!$C2683,'SKT LİSTESİ'!$F:$S,13,0)),"")</f>
        <v/>
      </c>
      <c r="M2683" s="135" t="str">
        <f ca="1">IFERROR(IF($C2683="","",VLOOKUP(FİLTRE!$C2683,'SKT LİSTESİ'!$F:$AJ,14,0)),"")</f>
        <v/>
      </c>
      <c r="N2683" s="31" t="str">
        <f ca="1">IFERROR(IF($C2683="","",VLOOKUP(FİLTRE!$C2683,'SKT LİSTESİ'!$F:$AJ,22,0)),"")</f>
        <v/>
      </c>
      <c r="O2683" s="136" t="str">
        <f ca="1">IFERROR(IF($C2683="","",VLOOKUP(FİLTRE!$C2683,'SKT LİSTESİ'!$F:$AJ,23,0)),"")</f>
        <v/>
      </c>
      <c r="P2683" s="31"/>
      <c r="Q2683" s="31"/>
      <c r="R2683" s="137" t="str">
        <f ca="1">(IFERROR(IF($C2683="","",VLOOKUP(FİLTRE!$C2683,'SKT LİSTESİ'!$F:$AJ,15,0)),""))</f>
        <v/>
      </c>
      <c r="S2683" s="138" t="str">
        <f ca="1">IFERROR(IF($C2683="","",VLOOKUP(FİLTRE!$C2683,'SKT LİSTESİ'!$F:$AJ,16,0)),"")</f>
        <v/>
      </c>
      <c r="AF2683" s="179" t="str">
        <f t="shared" ca="1" si="166"/>
        <v/>
      </c>
      <c r="AG2683" s="179">
        <f t="shared" ca="1" si="167"/>
        <v>0</v>
      </c>
      <c r="AH2683" s="179">
        <f t="shared" ca="1" si="168"/>
        <v>0</v>
      </c>
    </row>
    <row r="2684" spans="2:34" ht="15.75" x14ac:dyDescent="0.25">
      <c r="B2684">
        <f t="shared" ca="1" si="165"/>
        <v>2672</v>
      </c>
      <c r="C2684" t="str">
        <f ca="1">IFERROR(VLOOKUP(B2684,'SKT LİSTESİ'!F:F,1,0),"")</f>
        <v/>
      </c>
      <c r="E2684" s="128" t="str">
        <f ca="1">IFERROR(IF($C2684="","",VLOOKUP(FİLTRE!$C2684,'SKT LİSTESİ'!$F:$S,5,0)),"")</f>
        <v/>
      </c>
      <c r="F2684" s="129" t="str">
        <f ca="1">IFERROR(IF($C2684="","",VLOOKUP(FİLTRE!$C2684,'SKT LİSTESİ'!$F:$S,7,0)),"")</f>
        <v/>
      </c>
      <c r="G2684" s="130" t="str">
        <f ca="1">IFERROR(IF($C2684="","",VLOOKUP(FİLTRE!$C2684,'SKT LİSTESİ'!$F:$S,8,0)),"")</f>
        <v/>
      </c>
      <c r="H2684" s="131" t="str">
        <f ca="1">IF(E2684="","",IF($C2684="","",VLOOKUP(FİLTRE!$C2684,'SKT LİSTESİ'!$F:$S,9,0)))</f>
        <v/>
      </c>
      <c r="I2684" s="132" t="str">
        <f ca="1">IFERROR(IF($C2684="","",VLOOKUP(FİLTRE!$C2684,'SKT LİSTESİ'!$F:$S,10,0)),"")</f>
        <v/>
      </c>
      <c r="J2684" s="133" t="str">
        <f ca="1">IFERROR(IF($C2684="","",VLOOKUP(FİLTRE!$C2684,'SKT LİSTESİ'!$F:$S,11,0)),"")</f>
        <v/>
      </c>
      <c r="K2684" s="134" t="str">
        <f ca="1">IFERROR(IF($C2684="","",VLOOKUP(FİLTRE!$C2684,'SKT LİSTESİ'!$F:$S,12,0)),"")</f>
        <v/>
      </c>
      <c r="L2684" s="134" t="str">
        <f ca="1">IFERROR(IF($C2684="","",VLOOKUP(FİLTRE!$C2684,'SKT LİSTESİ'!$F:$S,13,0)),"")</f>
        <v/>
      </c>
      <c r="M2684" s="135" t="str">
        <f ca="1">IFERROR(IF($C2684="","",VLOOKUP(FİLTRE!$C2684,'SKT LİSTESİ'!$F:$AJ,14,0)),"")</f>
        <v/>
      </c>
      <c r="N2684" s="31" t="str">
        <f ca="1">IFERROR(IF($C2684="","",VLOOKUP(FİLTRE!$C2684,'SKT LİSTESİ'!$F:$AJ,22,0)),"")</f>
        <v/>
      </c>
      <c r="O2684" s="136" t="str">
        <f ca="1">IFERROR(IF($C2684="","",VLOOKUP(FİLTRE!$C2684,'SKT LİSTESİ'!$F:$AJ,23,0)),"")</f>
        <v/>
      </c>
      <c r="P2684" s="31"/>
      <c r="Q2684" s="31"/>
      <c r="R2684" s="137" t="str">
        <f ca="1">(IFERROR(IF($C2684="","",VLOOKUP(FİLTRE!$C2684,'SKT LİSTESİ'!$F:$AJ,15,0)),""))</f>
        <v/>
      </c>
      <c r="S2684" s="138" t="str">
        <f ca="1">IFERROR(IF($C2684="","",VLOOKUP(FİLTRE!$C2684,'SKT LİSTESİ'!$F:$AJ,16,0)),"")</f>
        <v/>
      </c>
      <c r="AF2684" s="179" t="str">
        <f t="shared" ca="1" si="166"/>
        <v/>
      </c>
      <c r="AG2684" s="179">
        <f t="shared" ca="1" si="167"/>
        <v>0</v>
      </c>
      <c r="AH2684" s="179">
        <f t="shared" ca="1" si="168"/>
        <v>0</v>
      </c>
    </row>
    <row r="2685" spans="2:34" ht="15.75" x14ac:dyDescent="0.25">
      <c r="B2685">
        <f t="shared" ca="1" si="165"/>
        <v>2673</v>
      </c>
      <c r="C2685" t="str">
        <f ca="1">IFERROR(VLOOKUP(B2685,'SKT LİSTESİ'!F:F,1,0),"")</f>
        <v/>
      </c>
      <c r="E2685" s="128" t="str">
        <f ca="1">IFERROR(IF($C2685="","",VLOOKUP(FİLTRE!$C2685,'SKT LİSTESİ'!$F:$S,5,0)),"")</f>
        <v/>
      </c>
      <c r="F2685" s="129" t="str">
        <f ca="1">IFERROR(IF($C2685="","",VLOOKUP(FİLTRE!$C2685,'SKT LİSTESİ'!$F:$S,7,0)),"")</f>
        <v/>
      </c>
      <c r="G2685" s="130" t="str">
        <f ca="1">IFERROR(IF($C2685="","",VLOOKUP(FİLTRE!$C2685,'SKT LİSTESİ'!$F:$S,8,0)),"")</f>
        <v/>
      </c>
      <c r="H2685" s="131" t="str">
        <f ca="1">IF(E2685="","",IF($C2685="","",VLOOKUP(FİLTRE!$C2685,'SKT LİSTESİ'!$F:$S,9,0)))</f>
        <v/>
      </c>
      <c r="I2685" s="132" t="str">
        <f ca="1">IFERROR(IF($C2685="","",VLOOKUP(FİLTRE!$C2685,'SKT LİSTESİ'!$F:$S,10,0)),"")</f>
        <v/>
      </c>
      <c r="J2685" s="133" t="str">
        <f ca="1">IFERROR(IF($C2685="","",VLOOKUP(FİLTRE!$C2685,'SKT LİSTESİ'!$F:$S,11,0)),"")</f>
        <v/>
      </c>
      <c r="K2685" s="134" t="str">
        <f ca="1">IFERROR(IF($C2685="","",VLOOKUP(FİLTRE!$C2685,'SKT LİSTESİ'!$F:$S,12,0)),"")</f>
        <v/>
      </c>
      <c r="L2685" s="134" t="str">
        <f ca="1">IFERROR(IF($C2685="","",VLOOKUP(FİLTRE!$C2685,'SKT LİSTESİ'!$F:$S,13,0)),"")</f>
        <v/>
      </c>
      <c r="M2685" s="135" t="str">
        <f ca="1">IFERROR(IF($C2685="","",VLOOKUP(FİLTRE!$C2685,'SKT LİSTESİ'!$F:$AJ,14,0)),"")</f>
        <v/>
      </c>
      <c r="N2685" s="31" t="str">
        <f ca="1">IFERROR(IF($C2685="","",VLOOKUP(FİLTRE!$C2685,'SKT LİSTESİ'!$F:$AJ,22,0)),"")</f>
        <v/>
      </c>
      <c r="O2685" s="136" t="str">
        <f ca="1">IFERROR(IF($C2685="","",VLOOKUP(FİLTRE!$C2685,'SKT LİSTESİ'!$F:$AJ,23,0)),"")</f>
        <v/>
      </c>
      <c r="P2685" s="31"/>
      <c r="Q2685" s="31"/>
      <c r="R2685" s="137" t="str">
        <f ca="1">(IFERROR(IF($C2685="","",VLOOKUP(FİLTRE!$C2685,'SKT LİSTESİ'!$F:$AJ,15,0)),""))</f>
        <v/>
      </c>
      <c r="S2685" s="138" t="str">
        <f ca="1">IFERROR(IF($C2685="","",VLOOKUP(FİLTRE!$C2685,'SKT LİSTESİ'!$F:$AJ,16,0)),"")</f>
        <v/>
      </c>
      <c r="AF2685" s="179" t="str">
        <f t="shared" ca="1" si="166"/>
        <v/>
      </c>
      <c r="AG2685" s="179">
        <f t="shared" ca="1" si="167"/>
        <v>0</v>
      </c>
      <c r="AH2685" s="179">
        <f t="shared" ca="1" si="168"/>
        <v>0</v>
      </c>
    </row>
    <row r="2686" spans="2:34" ht="15.75" x14ac:dyDescent="0.25">
      <c r="B2686">
        <f t="shared" ca="1" si="165"/>
        <v>2674</v>
      </c>
      <c r="C2686" t="str">
        <f ca="1">IFERROR(VLOOKUP(B2686,'SKT LİSTESİ'!F:F,1,0),"")</f>
        <v/>
      </c>
      <c r="E2686" s="128" t="str">
        <f ca="1">IFERROR(IF($C2686="","",VLOOKUP(FİLTRE!$C2686,'SKT LİSTESİ'!$F:$S,5,0)),"")</f>
        <v/>
      </c>
      <c r="F2686" s="129" t="str">
        <f ca="1">IFERROR(IF($C2686="","",VLOOKUP(FİLTRE!$C2686,'SKT LİSTESİ'!$F:$S,7,0)),"")</f>
        <v/>
      </c>
      <c r="G2686" s="130" t="str">
        <f ca="1">IFERROR(IF($C2686="","",VLOOKUP(FİLTRE!$C2686,'SKT LİSTESİ'!$F:$S,8,0)),"")</f>
        <v/>
      </c>
      <c r="H2686" s="131" t="str">
        <f ca="1">IF(E2686="","",IF($C2686="","",VLOOKUP(FİLTRE!$C2686,'SKT LİSTESİ'!$F:$S,9,0)))</f>
        <v/>
      </c>
      <c r="I2686" s="132" t="str">
        <f ca="1">IFERROR(IF($C2686="","",VLOOKUP(FİLTRE!$C2686,'SKT LİSTESİ'!$F:$S,10,0)),"")</f>
        <v/>
      </c>
      <c r="J2686" s="133" t="str">
        <f ca="1">IFERROR(IF($C2686="","",VLOOKUP(FİLTRE!$C2686,'SKT LİSTESİ'!$F:$S,11,0)),"")</f>
        <v/>
      </c>
      <c r="K2686" s="134" t="str">
        <f ca="1">IFERROR(IF($C2686="","",VLOOKUP(FİLTRE!$C2686,'SKT LİSTESİ'!$F:$S,12,0)),"")</f>
        <v/>
      </c>
      <c r="L2686" s="134" t="str">
        <f ca="1">IFERROR(IF($C2686="","",VLOOKUP(FİLTRE!$C2686,'SKT LİSTESİ'!$F:$S,13,0)),"")</f>
        <v/>
      </c>
      <c r="M2686" s="135" t="str">
        <f ca="1">IFERROR(IF($C2686="","",VLOOKUP(FİLTRE!$C2686,'SKT LİSTESİ'!$F:$AJ,14,0)),"")</f>
        <v/>
      </c>
      <c r="N2686" s="31" t="str">
        <f ca="1">IFERROR(IF($C2686="","",VLOOKUP(FİLTRE!$C2686,'SKT LİSTESİ'!$F:$AJ,22,0)),"")</f>
        <v/>
      </c>
      <c r="O2686" s="136" t="str">
        <f ca="1">IFERROR(IF($C2686="","",VLOOKUP(FİLTRE!$C2686,'SKT LİSTESİ'!$F:$AJ,23,0)),"")</f>
        <v/>
      </c>
      <c r="P2686" s="31"/>
      <c r="Q2686" s="31"/>
      <c r="R2686" s="137" t="str">
        <f ca="1">(IFERROR(IF($C2686="","",VLOOKUP(FİLTRE!$C2686,'SKT LİSTESİ'!$F:$AJ,15,0)),""))</f>
        <v/>
      </c>
      <c r="S2686" s="138" t="str">
        <f ca="1">IFERROR(IF($C2686="","",VLOOKUP(FİLTRE!$C2686,'SKT LİSTESİ'!$F:$AJ,16,0)),"")</f>
        <v/>
      </c>
      <c r="AF2686" s="179" t="str">
        <f t="shared" ca="1" si="166"/>
        <v/>
      </c>
      <c r="AG2686" s="179">
        <f t="shared" ca="1" si="167"/>
        <v>0</v>
      </c>
      <c r="AH2686" s="179">
        <f t="shared" ca="1" si="168"/>
        <v>0</v>
      </c>
    </row>
    <row r="2687" spans="2:34" ht="15.75" x14ac:dyDescent="0.25">
      <c r="B2687">
        <f t="shared" ca="1" si="165"/>
        <v>2675</v>
      </c>
      <c r="C2687" t="str">
        <f ca="1">IFERROR(VLOOKUP(B2687,'SKT LİSTESİ'!F:F,1,0),"")</f>
        <v/>
      </c>
      <c r="E2687" s="128" t="str">
        <f ca="1">IFERROR(IF($C2687="","",VLOOKUP(FİLTRE!$C2687,'SKT LİSTESİ'!$F:$S,5,0)),"")</f>
        <v/>
      </c>
      <c r="F2687" s="129" t="str">
        <f ca="1">IFERROR(IF($C2687="","",VLOOKUP(FİLTRE!$C2687,'SKT LİSTESİ'!$F:$S,7,0)),"")</f>
        <v/>
      </c>
      <c r="G2687" s="130" t="str">
        <f ca="1">IFERROR(IF($C2687="","",VLOOKUP(FİLTRE!$C2687,'SKT LİSTESİ'!$F:$S,8,0)),"")</f>
        <v/>
      </c>
      <c r="H2687" s="131" t="str">
        <f ca="1">IF(E2687="","",IF($C2687="","",VLOOKUP(FİLTRE!$C2687,'SKT LİSTESİ'!$F:$S,9,0)))</f>
        <v/>
      </c>
      <c r="I2687" s="132" t="str">
        <f ca="1">IFERROR(IF($C2687="","",VLOOKUP(FİLTRE!$C2687,'SKT LİSTESİ'!$F:$S,10,0)),"")</f>
        <v/>
      </c>
      <c r="J2687" s="133" t="str">
        <f ca="1">IFERROR(IF($C2687="","",VLOOKUP(FİLTRE!$C2687,'SKT LİSTESİ'!$F:$S,11,0)),"")</f>
        <v/>
      </c>
      <c r="K2687" s="134" t="str">
        <f ca="1">IFERROR(IF($C2687="","",VLOOKUP(FİLTRE!$C2687,'SKT LİSTESİ'!$F:$S,12,0)),"")</f>
        <v/>
      </c>
      <c r="L2687" s="134" t="str">
        <f ca="1">IFERROR(IF($C2687="","",VLOOKUP(FİLTRE!$C2687,'SKT LİSTESİ'!$F:$S,13,0)),"")</f>
        <v/>
      </c>
      <c r="M2687" s="135" t="str">
        <f ca="1">IFERROR(IF($C2687="","",VLOOKUP(FİLTRE!$C2687,'SKT LİSTESİ'!$F:$AJ,14,0)),"")</f>
        <v/>
      </c>
      <c r="N2687" s="31" t="str">
        <f ca="1">IFERROR(IF($C2687="","",VLOOKUP(FİLTRE!$C2687,'SKT LİSTESİ'!$F:$AJ,22,0)),"")</f>
        <v/>
      </c>
      <c r="O2687" s="136" t="str">
        <f ca="1">IFERROR(IF($C2687="","",VLOOKUP(FİLTRE!$C2687,'SKT LİSTESİ'!$F:$AJ,23,0)),"")</f>
        <v/>
      </c>
      <c r="P2687" s="31"/>
      <c r="Q2687" s="31"/>
      <c r="R2687" s="137" t="str">
        <f ca="1">(IFERROR(IF($C2687="","",VLOOKUP(FİLTRE!$C2687,'SKT LİSTESİ'!$F:$AJ,15,0)),""))</f>
        <v/>
      </c>
      <c r="S2687" s="138" t="str">
        <f ca="1">IFERROR(IF($C2687="","",VLOOKUP(FİLTRE!$C2687,'SKT LİSTESİ'!$F:$AJ,16,0)),"")</f>
        <v/>
      </c>
      <c r="AF2687" s="179" t="str">
        <f t="shared" ca="1" si="166"/>
        <v/>
      </c>
      <c r="AG2687" s="179">
        <f t="shared" ca="1" si="167"/>
        <v>0</v>
      </c>
      <c r="AH2687" s="179">
        <f t="shared" ca="1" si="168"/>
        <v>0</v>
      </c>
    </row>
    <row r="2688" spans="2:34" ht="15.75" x14ac:dyDescent="0.25">
      <c r="B2688">
        <f t="shared" ca="1" si="165"/>
        <v>2676</v>
      </c>
      <c r="C2688" t="str">
        <f ca="1">IFERROR(VLOOKUP(B2688,'SKT LİSTESİ'!F:F,1,0),"")</f>
        <v/>
      </c>
      <c r="E2688" s="128" t="str">
        <f ca="1">IFERROR(IF($C2688="","",VLOOKUP(FİLTRE!$C2688,'SKT LİSTESİ'!$F:$S,5,0)),"")</f>
        <v/>
      </c>
      <c r="F2688" s="129" t="str">
        <f ca="1">IFERROR(IF($C2688="","",VLOOKUP(FİLTRE!$C2688,'SKT LİSTESİ'!$F:$S,7,0)),"")</f>
        <v/>
      </c>
      <c r="G2688" s="130" t="str">
        <f ca="1">IFERROR(IF($C2688="","",VLOOKUP(FİLTRE!$C2688,'SKT LİSTESİ'!$F:$S,8,0)),"")</f>
        <v/>
      </c>
      <c r="H2688" s="131" t="str">
        <f ca="1">IF(E2688="","",IF($C2688="","",VLOOKUP(FİLTRE!$C2688,'SKT LİSTESİ'!$F:$S,9,0)))</f>
        <v/>
      </c>
      <c r="I2688" s="132" t="str">
        <f ca="1">IFERROR(IF($C2688="","",VLOOKUP(FİLTRE!$C2688,'SKT LİSTESİ'!$F:$S,10,0)),"")</f>
        <v/>
      </c>
      <c r="J2688" s="133" t="str">
        <f ca="1">IFERROR(IF($C2688="","",VLOOKUP(FİLTRE!$C2688,'SKT LİSTESİ'!$F:$S,11,0)),"")</f>
        <v/>
      </c>
      <c r="K2688" s="134" t="str">
        <f ca="1">IFERROR(IF($C2688="","",VLOOKUP(FİLTRE!$C2688,'SKT LİSTESİ'!$F:$S,12,0)),"")</f>
        <v/>
      </c>
      <c r="L2688" s="134" t="str">
        <f ca="1">IFERROR(IF($C2688="","",VLOOKUP(FİLTRE!$C2688,'SKT LİSTESİ'!$F:$S,13,0)),"")</f>
        <v/>
      </c>
      <c r="M2688" s="135" t="str">
        <f ca="1">IFERROR(IF($C2688="","",VLOOKUP(FİLTRE!$C2688,'SKT LİSTESİ'!$F:$AJ,14,0)),"")</f>
        <v/>
      </c>
      <c r="N2688" s="31" t="str">
        <f ca="1">IFERROR(IF($C2688="","",VLOOKUP(FİLTRE!$C2688,'SKT LİSTESİ'!$F:$AJ,22,0)),"")</f>
        <v/>
      </c>
      <c r="O2688" s="136" t="str">
        <f ca="1">IFERROR(IF($C2688="","",VLOOKUP(FİLTRE!$C2688,'SKT LİSTESİ'!$F:$AJ,23,0)),"")</f>
        <v/>
      </c>
      <c r="P2688" s="31"/>
      <c r="Q2688" s="31"/>
      <c r="R2688" s="137" t="str">
        <f ca="1">(IFERROR(IF($C2688="","",VLOOKUP(FİLTRE!$C2688,'SKT LİSTESİ'!$F:$AJ,15,0)),""))</f>
        <v/>
      </c>
      <c r="S2688" s="138" t="str">
        <f ca="1">IFERROR(IF($C2688="","",VLOOKUP(FİLTRE!$C2688,'SKT LİSTESİ'!$F:$AJ,16,0)),"")</f>
        <v/>
      </c>
      <c r="AF2688" s="179" t="str">
        <f t="shared" ca="1" si="166"/>
        <v/>
      </c>
      <c r="AG2688" s="179">
        <f t="shared" ca="1" si="167"/>
        <v>0</v>
      </c>
      <c r="AH2688" s="179">
        <f t="shared" ca="1" si="168"/>
        <v>0</v>
      </c>
    </row>
    <row r="2689" spans="2:34" ht="15.75" x14ac:dyDescent="0.25">
      <c r="B2689">
        <f t="shared" ca="1" si="165"/>
        <v>2677</v>
      </c>
      <c r="C2689" t="str">
        <f ca="1">IFERROR(VLOOKUP(B2689,'SKT LİSTESİ'!F:F,1,0),"")</f>
        <v/>
      </c>
      <c r="E2689" s="128" t="str">
        <f ca="1">IFERROR(IF($C2689="","",VLOOKUP(FİLTRE!$C2689,'SKT LİSTESİ'!$F:$S,5,0)),"")</f>
        <v/>
      </c>
      <c r="F2689" s="129" t="str">
        <f ca="1">IFERROR(IF($C2689="","",VLOOKUP(FİLTRE!$C2689,'SKT LİSTESİ'!$F:$S,7,0)),"")</f>
        <v/>
      </c>
      <c r="G2689" s="130" t="str">
        <f ca="1">IFERROR(IF($C2689="","",VLOOKUP(FİLTRE!$C2689,'SKT LİSTESİ'!$F:$S,8,0)),"")</f>
        <v/>
      </c>
      <c r="H2689" s="131" t="str">
        <f ca="1">IF(E2689="","",IF($C2689="","",VLOOKUP(FİLTRE!$C2689,'SKT LİSTESİ'!$F:$S,9,0)))</f>
        <v/>
      </c>
      <c r="I2689" s="132" t="str">
        <f ca="1">IFERROR(IF($C2689="","",VLOOKUP(FİLTRE!$C2689,'SKT LİSTESİ'!$F:$S,10,0)),"")</f>
        <v/>
      </c>
      <c r="J2689" s="133" t="str">
        <f ca="1">IFERROR(IF($C2689="","",VLOOKUP(FİLTRE!$C2689,'SKT LİSTESİ'!$F:$S,11,0)),"")</f>
        <v/>
      </c>
      <c r="K2689" s="134" t="str">
        <f ca="1">IFERROR(IF($C2689="","",VLOOKUP(FİLTRE!$C2689,'SKT LİSTESİ'!$F:$S,12,0)),"")</f>
        <v/>
      </c>
      <c r="L2689" s="134" t="str">
        <f ca="1">IFERROR(IF($C2689="","",VLOOKUP(FİLTRE!$C2689,'SKT LİSTESİ'!$F:$S,13,0)),"")</f>
        <v/>
      </c>
      <c r="M2689" s="135" t="str">
        <f ca="1">IFERROR(IF($C2689="","",VLOOKUP(FİLTRE!$C2689,'SKT LİSTESİ'!$F:$AJ,14,0)),"")</f>
        <v/>
      </c>
      <c r="N2689" s="31" t="str">
        <f ca="1">IFERROR(IF($C2689="","",VLOOKUP(FİLTRE!$C2689,'SKT LİSTESİ'!$F:$AJ,22,0)),"")</f>
        <v/>
      </c>
      <c r="O2689" s="136" t="str">
        <f ca="1">IFERROR(IF($C2689="","",VLOOKUP(FİLTRE!$C2689,'SKT LİSTESİ'!$F:$AJ,23,0)),"")</f>
        <v/>
      </c>
      <c r="P2689" s="31"/>
      <c r="Q2689" s="31"/>
      <c r="R2689" s="137" t="str">
        <f ca="1">(IFERROR(IF($C2689="","",VLOOKUP(FİLTRE!$C2689,'SKT LİSTESİ'!$F:$AJ,15,0)),""))</f>
        <v/>
      </c>
      <c r="S2689" s="138" t="str">
        <f ca="1">IFERROR(IF($C2689="","",VLOOKUP(FİLTRE!$C2689,'SKT LİSTESİ'!$F:$AJ,16,0)),"")</f>
        <v/>
      </c>
      <c r="AF2689" s="179" t="str">
        <f t="shared" ca="1" si="166"/>
        <v/>
      </c>
      <c r="AG2689" s="179">
        <f t="shared" ca="1" si="167"/>
        <v>0</v>
      </c>
      <c r="AH2689" s="179">
        <f t="shared" ca="1" si="168"/>
        <v>0</v>
      </c>
    </row>
    <row r="2690" spans="2:34" ht="15.75" x14ac:dyDescent="0.25">
      <c r="B2690">
        <f t="shared" ca="1" si="165"/>
        <v>2678</v>
      </c>
      <c r="C2690" t="str">
        <f ca="1">IFERROR(VLOOKUP(B2690,'SKT LİSTESİ'!F:F,1,0),"")</f>
        <v/>
      </c>
      <c r="E2690" s="128" t="str">
        <f ca="1">IFERROR(IF($C2690="","",VLOOKUP(FİLTRE!$C2690,'SKT LİSTESİ'!$F:$S,5,0)),"")</f>
        <v/>
      </c>
      <c r="F2690" s="129" t="str">
        <f ca="1">IFERROR(IF($C2690="","",VLOOKUP(FİLTRE!$C2690,'SKT LİSTESİ'!$F:$S,7,0)),"")</f>
        <v/>
      </c>
      <c r="G2690" s="130" t="str">
        <f ca="1">IFERROR(IF($C2690="","",VLOOKUP(FİLTRE!$C2690,'SKT LİSTESİ'!$F:$S,8,0)),"")</f>
        <v/>
      </c>
      <c r="H2690" s="131" t="str">
        <f ca="1">IF(E2690="","",IF($C2690="","",VLOOKUP(FİLTRE!$C2690,'SKT LİSTESİ'!$F:$S,9,0)))</f>
        <v/>
      </c>
      <c r="I2690" s="132" t="str">
        <f ca="1">IFERROR(IF($C2690="","",VLOOKUP(FİLTRE!$C2690,'SKT LİSTESİ'!$F:$S,10,0)),"")</f>
        <v/>
      </c>
      <c r="J2690" s="133" t="str">
        <f ca="1">IFERROR(IF($C2690="","",VLOOKUP(FİLTRE!$C2690,'SKT LİSTESİ'!$F:$S,11,0)),"")</f>
        <v/>
      </c>
      <c r="K2690" s="134" t="str">
        <f ca="1">IFERROR(IF($C2690="","",VLOOKUP(FİLTRE!$C2690,'SKT LİSTESİ'!$F:$S,12,0)),"")</f>
        <v/>
      </c>
      <c r="L2690" s="134" t="str">
        <f ca="1">IFERROR(IF($C2690="","",VLOOKUP(FİLTRE!$C2690,'SKT LİSTESİ'!$F:$S,13,0)),"")</f>
        <v/>
      </c>
      <c r="M2690" s="135" t="str">
        <f ca="1">IFERROR(IF($C2690="","",VLOOKUP(FİLTRE!$C2690,'SKT LİSTESİ'!$F:$AJ,14,0)),"")</f>
        <v/>
      </c>
      <c r="N2690" s="31" t="str">
        <f ca="1">IFERROR(IF($C2690="","",VLOOKUP(FİLTRE!$C2690,'SKT LİSTESİ'!$F:$AJ,22,0)),"")</f>
        <v/>
      </c>
      <c r="O2690" s="136" t="str">
        <f ca="1">IFERROR(IF($C2690="","",VLOOKUP(FİLTRE!$C2690,'SKT LİSTESİ'!$F:$AJ,23,0)),"")</f>
        <v/>
      </c>
      <c r="P2690" s="31"/>
      <c r="Q2690" s="31"/>
      <c r="R2690" s="137" t="str">
        <f ca="1">(IFERROR(IF($C2690="","",VLOOKUP(FİLTRE!$C2690,'SKT LİSTESİ'!$F:$AJ,15,0)),""))</f>
        <v/>
      </c>
      <c r="S2690" s="138" t="str">
        <f ca="1">IFERROR(IF($C2690="","",VLOOKUP(FİLTRE!$C2690,'SKT LİSTESİ'!$F:$AJ,16,0)),"")</f>
        <v/>
      </c>
      <c r="AF2690" s="179" t="str">
        <f t="shared" ca="1" si="166"/>
        <v/>
      </c>
      <c r="AG2690" s="179">
        <f t="shared" ca="1" si="167"/>
        <v>0</v>
      </c>
      <c r="AH2690" s="179">
        <f t="shared" ca="1" si="168"/>
        <v>0</v>
      </c>
    </row>
    <row r="2691" spans="2:34" ht="15.75" x14ac:dyDescent="0.25">
      <c r="B2691">
        <f t="shared" ca="1" si="165"/>
        <v>2679</v>
      </c>
      <c r="C2691" t="str">
        <f ca="1">IFERROR(VLOOKUP(B2691,'SKT LİSTESİ'!F:F,1,0),"")</f>
        <v/>
      </c>
      <c r="E2691" s="128" t="str">
        <f ca="1">IFERROR(IF($C2691="","",VLOOKUP(FİLTRE!$C2691,'SKT LİSTESİ'!$F:$S,5,0)),"")</f>
        <v/>
      </c>
      <c r="F2691" s="129" t="str">
        <f ca="1">IFERROR(IF($C2691="","",VLOOKUP(FİLTRE!$C2691,'SKT LİSTESİ'!$F:$S,7,0)),"")</f>
        <v/>
      </c>
      <c r="G2691" s="130" t="str">
        <f ca="1">IFERROR(IF($C2691="","",VLOOKUP(FİLTRE!$C2691,'SKT LİSTESİ'!$F:$S,8,0)),"")</f>
        <v/>
      </c>
      <c r="H2691" s="131" t="str">
        <f ca="1">IF(E2691="","",IF($C2691="","",VLOOKUP(FİLTRE!$C2691,'SKT LİSTESİ'!$F:$S,9,0)))</f>
        <v/>
      </c>
      <c r="I2691" s="132" t="str">
        <f ca="1">IFERROR(IF($C2691="","",VLOOKUP(FİLTRE!$C2691,'SKT LİSTESİ'!$F:$S,10,0)),"")</f>
        <v/>
      </c>
      <c r="J2691" s="133" t="str">
        <f ca="1">IFERROR(IF($C2691="","",VLOOKUP(FİLTRE!$C2691,'SKT LİSTESİ'!$F:$S,11,0)),"")</f>
        <v/>
      </c>
      <c r="K2691" s="134" t="str">
        <f ca="1">IFERROR(IF($C2691="","",VLOOKUP(FİLTRE!$C2691,'SKT LİSTESİ'!$F:$S,12,0)),"")</f>
        <v/>
      </c>
      <c r="L2691" s="134" t="str">
        <f ca="1">IFERROR(IF($C2691="","",VLOOKUP(FİLTRE!$C2691,'SKT LİSTESİ'!$F:$S,13,0)),"")</f>
        <v/>
      </c>
      <c r="M2691" s="135" t="str">
        <f ca="1">IFERROR(IF($C2691="","",VLOOKUP(FİLTRE!$C2691,'SKT LİSTESİ'!$F:$AJ,14,0)),"")</f>
        <v/>
      </c>
      <c r="N2691" s="31" t="str">
        <f ca="1">IFERROR(IF($C2691="","",VLOOKUP(FİLTRE!$C2691,'SKT LİSTESİ'!$F:$AJ,22,0)),"")</f>
        <v/>
      </c>
      <c r="O2691" s="136" t="str">
        <f ca="1">IFERROR(IF($C2691="","",VLOOKUP(FİLTRE!$C2691,'SKT LİSTESİ'!$F:$AJ,23,0)),"")</f>
        <v/>
      </c>
      <c r="P2691" s="31"/>
      <c r="Q2691" s="31"/>
      <c r="R2691" s="137" t="str">
        <f ca="1">(IFERROR(IF($C2691="","",VLOOKUP(FİLTRE!$C2691,'SKT LİSTESİ'!$F:$AJ,15,0)),""))</f>
        <v/>
      </c>
      <c r="S2691" s="138" t="str">
        <f ca="1">IFERROR(IF($C2691="","",VLOOKUP(FİLTRE!$C2691,'SKT LİSTESİ'!$F:$AJ,16,0)),"")</f>
        <v/>
      </c>
      <c r="AF2691" s="179" t="str">
        <f t="shared" ca="1" si="166"/>
        <v/>
      </c>
      <c r="AG2691" s="179">
        <f t="shared" ca="1" si="167"/>
        <v>0</v>
      </c>
      <c r="AH2691" s="179">
        <f t="shared" ca="1" si="168"/>
        <v>0</v>
      </c>
    </row>
    <row r="2692" spans="2:34" ht="15.75" x14ac:dyDescent="0.25">
      <c r="B2692">
        <f t="shared" ca="1" si="165"/>
        <v>2680</v>
      </c>
      <c r="C2692" t="str">
        <f ca="1">IFERROR(VLOOKUP(B2692,'SKT LİSTESİ'!F:F,1,0),"")</f>
        <v/>
      </c>
      <c r="E2692" s="128" t="str">
        <f ca="1">IFERROR(IF($C2692="","",VLOOKUP(FİLTRE!$C2692,'SKT LİSTESİ'!$F:$S,5,0)),"")</f>
        <v/>
      </c>
      <c r="F2692" s="129" t="str">
        <f ca="1">IFERROR(IF($C2692="","",VLOOKUP(FİLTRE!$C2692,'SKT LİSTESİ'!$F:$S,7,0)),"")</f>
        <v/>
      </c>
      <c r="G2692" s="130" t="str">
        <f ca="1">IFERROR(IF($C2692="","",VLOOKUP(FİLTRE!$C2692,'SKT LİSTESİ'!$F:$S,8,0)),"")</f>
        <v/>
      </c>
      <c r="H2692" s="131" t="str">
        <f ca="1">IF(E2692="","",IF($C2692="","",VLOOKUP(FİLTRE!$C2692,'SKT LİSTESİ'!$F:$S,9,0)))</f>
        <v/>
      </c>
      <c r="I2692" s="132" t="str">
        <f ca="1">IFERROR(IF($C2692="","",VLOOKUP(FİLTRE!$C2692,'SKT LİSTESİ'!$F:$S,10,0)),"")</f>
        <v/>
      </c>
      <c r="J2692" s="133" t="str">
        <f ca="1">IFERROR(IF($C2692="","",VLOOKUP(FİLTRE!$C2692,'SKT LİSTESİ'!$F:$S,11,0)),"")</f>
        <v/>
      </c>
      <c r="K2692" s="134" t="str">
        <f ca="1">IFERROR(IF($C2692="","",VLOOKUP(FİLTRE!$C2692,'SKT LİSTESİ'!$F:$S,12,0)),"")</f>
        <v/>
      </c>
      <c r="L2692" s="134" t="str">
        <f ca="1">IFERROR(IF($C2692="","",VLOOKUP(FİLTRE!$C2692,'SKT LİSTESİ'!$F:$S,13,0)),"")</f>
        <v/>
      </c>
      <c r="M2692" s="135" t="str">
        <f ca="1">IFERROR(IF($C2692="","",VLOOKUP(FİLTRE!$C2692,'SKT LİSTESİ'!$F:$AJ,14,0)),"")</f>
        <v/>
      </c>
      <c r="N2692" s="31" t="str">
        <f ca="1">IFERROR(IF($C2692="","",VLOOKUP(FİLTRE!$C2692,'SKT LİSTESİ'!$F:$AJ,22,0)),"")</f>
        <v/>
      </c>
      <c r="O2692" s="136" t="str">
        <f ca="1">IFERROR(IF($C2692="","",VLOOKUP(FİLTRE!$C2692,'SKT LİSTESİ'!$F:$AJ,23,0)),"")</f>
        <v/>
      </c>
      <c r="P2692" s="31"/>
      <c r="Q2692" s="31"/>
      <c r="R2692" s="137" t="str">
        <f ca="1">(IFERROR(IF($C2692="","",VLOOKUP(FİLTRE!$C2692,'SKT LİSTESİ'!$F:$AJ,15,0)),""))</f>
        <v/>
      </c>
      <c r="S2692" s="138" t="str">
        <f ca="1">IFERROR(IF($C2692="","",VLOOKUP(FİLTRE!$C2692,'SKT LİSTESİ'!$F:$AJ,16,0)),"")</f>
        <v/>
      </c>
      <c r="AF2692" s="179" t="str">
        <f t="shared" ca="1" si="166"/>
        <v/>
      </c>
      <c r="AG2692" s="179">
        <f t="shared" ca="1" si="167"/>
        <v>0</v>
      </c>
      <c r="AH2692" s="179">
        <f t="shared" ca="1" si="168"/>
        <v>0</v>
      </c>
    </row>
    <row r="2693" spans="2:34" ht="15.75" x14ac:dyDescent="0.25">
      <c r="B2693">
        <f t="shared" ca="1" si="165"/>
        <v>2681</v>
      </c>
      <c r="C2693" t="str">
        <f ca="1">IFERROR(VLOOKUP(B2693,'SKT LİSTESİ'!F:F,1,0),"")</f>
        <v/>
      </c>
      <c r="E2693" s="128" t="str">
        <f ca="1">IFERROR(IF($C2693="","",VLOOKUP(FİLTRE!$C2693,'SKT LİSTESİ'!$F:$S,5,0)),"")</f>
        <v/>
      </c>
      <c r="F2693" s="129" t="str">
        <f ca="1">IFERROR(IF($C2693="","",VLOOKUP(FİLTRE!$C2693,'SKT LİSTESİ'!$F:$S,7,0)),"")</f>
        <v/>
      </c>
      <c r="G2693" s="130" t="str">
        <f ca="1">IFERROR(IF($C2693="","",VLOOKUP(FİLTRE!$C2693,'SKT LİSTESİ'!$F:$S,8,0)),"")</f>
        <v/>
      </c>
      <c r="H2693" s="131" t="str">
        <f ca="1">IF(E2693="","",IF($C2693="","",VLOOKUP(FİLTRE!$C2693,'SKT LİSTESİ'!$F:$S,9,0)))</f>
        <v/>
      </c>
      <c r="I2693" s="132" t="str">
        <f ca="1">IFERROR(IF($C2693="","",VLOOKUP(FİLTRE!$C2693,'SKT LİSTESİ'!$F:$S,10,0)),"")</f>
        <v/>
      </c>
      <c r="J2693" s="133" t="str">
        <f ca="1">IFERROR(IF($C2693="","",VLOOKUP(FİLTRE!$C2693,'SKT LİSTESİ'!$F:$S,11,0)),"")</f>
        <v/>
      </c>
      <c r="K2693" s="134" t="str">
        <f ca="1">IFERROR(IF($C2693="","",VLOOKUP(FİLTRE!$C2693,'SKT LİSTESİ'!$F:$S,12,0)),"")</f>
        <v/>
      </c>
      <c r="L2693" s="134" t="str">
        <f ca="1">IFERROR(IF($C2693="","",VLOOKUP(FİLTRE!$C2693,'SKT LİSTESİ'!$F:$S,13,0)),"")</f>
        <v/>
      </c>
      <c r="M2693" s="135" t="str">
        <f ca="1">IFERROR(IF($C2693="","",VLOOKUP(FİLTRE!$C2693,'SKT LİSTESİ'!$F:$AJ,14,0)),"")</f>
        <v/>
      </c>
      <c r="N2693" s="31" t="str">
        <f ca="1">IFERROR(IF($C2693="","",VLOOKUP(FİLTRE!$C2693,'SKT LİSTESİ'!$F:$AJ,22,0)),"")</f>
        <v/>
      </c>
      <c r="O2693" s="136" t="str">
        <f ca="1">IFERROR(IF($C2693="","",VLOOKUP(FİLTRE!$C2693,'SKT LİSTESİ'!$F:$AJ,23,0)),"")</f>
        <v/>
      </c>
      <c r="P2693" s="31"/>
      <c r="Q2693" s="31"/>
      <c r="R2693" s="137" t="str">
        <f ca="1">(IFERROR(IF($C2693="","",VLOOKUP(FİLTRE!$C2693,'SKT LİSTESİ'!$F:$AJ,15,0)),""))</f>
        <v/>
      </c>
      <c r="S2693" s="138" t="str">
        <f ca="1">IFERROR(IF($C2693="","",VLOOKUP(FİLTRE!$C2693,'SKT LİSTESİ'!$F:$AJ,16,0)),"")</f>
        <v/>
      </c>
      <c r="AF2693" s="179" t="str">
        <f t="shared" ca="1" si="166"/>
        <v/>
      </c>
      <c r="AG2693" s="179">
        <f t="shared" ca="1" si="167"/>
        <v>0</v>
      </c>
      <c r="AH2693" s="179">
        <f t="shared" ca="1" si="168"/>
        <v>0</v>
      </c>
    </row>
    <row r="2694" spans="2:34" ht="15.75" x14ac:dyDescent="0.25">
      <c r="B2694">
        <f t="shared" ca="1" si="165"/>
        <v>2682</v>
      </c>
      <c r="C2694" t="str">
        <f ca="1">IFERROR(VLOOKUP(B2694,'SKT LİSTESİ'!F:F,1,0),"")</f>
        <v/>
      </c>
      <c r="E2694" s="128" t="str">
        <f ca="1">IFERROR(IF($C2694="","",VLOOKUP(FİLTRE!$C2694,'SKT LİSTESİ'!$F:$S,5,0)),"")</f>
        <v/>
      </c>
      <c r="F2694" s="129" t="str">
        <f ca="1">IFERROR(IF($C2694="","",VLOOKUP(FİLTRE!$C2694,'SKT LİSTESİ'!$F:$S,7,0)),"")</f>
        <v/>
      </c>
      <c r="G2694" s="130" t="str">
        <f ca="1">IFERROR(IF($C2694="","",VLOOKUP(FİLTRE!$C2694,'SKT LİSTESİ'!$F:$S,8,0)),"")</f>
        <v/>
      </c>
      <c r="H2694" s="131" t="str">
        <f ca="1">IF(E2694="","",IF($C2694="","",VLOOKUP(FİLTRE!$C2694,'SKT LİSTESİ'!$F:$S,9,0)))</f>
        <v/>
      </c>
      <c r="I2694" s="132" t="str">
        <f ca="1">IFERROR(IF($C2694="","",VLOOKUP(FİLTRE!$C2694,'SKT LİSTESİ'!$F:$S,10,0)),"")</f>
        <v/>
      </c>
      <c r="J2694" s="133" t="str">
        <f ca="1">IFERROR(IF($C2694="","",VLOOKUP(FİLTRE!$C2694,'SKT LİSTESİ'!$F:$S,11,0)),"")</f>
        <v/>
      </c>
      <c r="K2694" s="134" t="str">
        <f ca="1">IFERROR(IF($C2694="","",VLOOKUP(FİLTRE!$C2694,'SKT LİSTESİ'!$F:$S,12,0)),"")</f>
        <v/>
      </c>
      <c r="L2694" s="134" t="str">
        <f ca="1">IFERROR(IF($C2694="","",VLOOKUP(FİLTRE!$C2694,'SKT LİSTESİ'!$F:$S,13,0)),"")</f>
        <v/>
      </c>
      <c r="M2694" s="135" t="str">
        <f ca="1">IFERROR(IF($C2694="","",VLOOKUP(FİLTRE!$C2694,'SKT LİSTESİ'!$F:$AJ,14,0)),"")</f>
        <v/>
      </c>
      <c r="N2694" s="31" t="str">
        <f ca="1">IFERROR(IF($C2694="","",VLOOKUP(FİLTRE!$C2694,'SKT LİSTESİ'!$F:$AJ,22,0)),"")</f>
        <v/>
      </c>
      <c r="O2694" s="136" t="str">
        <f ca="1">IFERROR(IF($C2694="","",VLOOKUP(FİLTRE!$C2694,'SKT LİSTESİ'!$F:$AJ,23,0)),"")</f>
        <v/>
      </c>
      <c r="P2694" s="31"/>
      <c r="Q2694" s="31"/>
      <c r="R2694" s="137" t="str">
        <f ca="1">(IFERROR(IF($C2694="","",VLOOKUP(FİLTRE!$C2694,'SKT LİSTESİ'!$F:$AJ,15,0)),""))</f>
        <v/>
      </c>
      <c r="S2694" s="138" t="str">
        <f ca="1">IFERROR(IF($C2694="","",VLOOKUP(FİLTRE!$C2694,'SKT LİSTESİ'!$F:$AJ,16,0)),"")</f>
        <v/>
      </c>
      <c r="AF2694" s="179" t="str">
        <f t="shared" ca="1" si="166"/>
        <v/>
      </c>
      <c r="AG2694" s="179">
        <f t="shared" ca="1" si="167"/>
        <v>0</v>
      </c>
      <c r="AH2694" s="179">
        <f t="shared" ca="1" si="168"/>
        <v>0</v>
      </c>
    </row>
    <row r="2695" spans="2:34" ht="15.75" x14ac:dyDescent="0.25">
      <c r="B2695">
        <f t="shared" ca="1" si="165"/>
        <v>2683</v>
      </c>
      <c r="C2695" t="str">
        <f ca="1">IFERROR(VLOOKUP(B2695,'SKT LİSTESİ'!F:F,1,0),"")</f>
        <v/>
      </c>
      <c r="E2695" s="128" t="str">
        <f ca="1">IFERROR(IF($C2695="","",VLOOKUP(FİLTRE!$C2695,'SKT LİSTESİ'!$F:$S,5,0)),"")</f>
        <v/>
      </c>
      <c r="F2695" s="129" t="str">
        <f ca="1">IFERROR(IF($C2695="","",VLOOKUP(FİLTRE!$C2695,'SKT LİSTESİ'!$F:$S,7,0)),"")</f>
        <v/>
      </c>
      <c r="G2695" s="130" t="str">
        <f ca="1">IFERROR(IF($C2695="","",VLOOKUP(FİLTRE!$C2695,'SKT LİSTESİ'!$F:$S,8,0)),"")</f>
        <v/>
      </c>
      <c r="H2695" s="131" t="str">
        <f ca="1">IF(E2695="","",IF($C2695="","",VLOOKUP(FİLTRE!$C2695,'SKT LİSTESİ'!$F:$S,9,0)))</f>
        <v/>
      </c>
      <c r="I2695" s="132" t="str">
        <f ca="1">IFERROR(IF($C2695="","",VLOOKUP(FİLTRE!$C2695,'SKT LİSTESİ'!$F:$S,10,0)),"")</f>
        <v/>
      </c>
      <c r="J2695" s="133" t="str">
        <f ca="1">IFERROR(IF($C2695="","",VLOOKUP(FİLTRE!$C2695,'SKT LİSTESİ'!$F:$S,11,0)),"")</f>
        <v/>
      </c>
      <c r="K2695" s="134" t="str">
        <f ca="1">IFERROR(IF($C2695="","",VLOOKUP(FİLTRE!$C2695,'SKT LİSTESİ'!$F:$S,12,0)),"")</f>
        <v/>
      </c>
      <c r="L2695" s="134" t="str">
        <f ca="1">IFERROR(IF($C2695="","",VLOOKUP(FİLTRE!$C2695,'SKT LİSTESİ'!$F:$S,13,0)),"")</f>
        <v/>
      </c>
      <c r="M2695" s="135" t="str">
        <f ca="1">IFERROR(IF($C2695="","",VLOOKUP(FİLTRE!$C2695,'SKT LİSTESİ'!$F:$AJ,14,0)),"")</f>
        <v/>
      </c>
      <c r="N2695" s="31" t="str">
        <f ca="1">IFERROR(IF($C2695="","",VLOOKUP(FİLTRE!$C2695,'SKT LİSTESİ'!$F:$AJ,22,0)),"")</f>
        <v/>
      </c>
      <c r="O2695" s="136" t="str">
        <f ca="1">IFERROR(IF($C2695="","",VLOOKUP(FİLTRE!$C2695,'SKT LİSTESİ'!$F:$AJ,23,0)),"")</f>
        <v/>
      </c>
      <c r="P2695" s="31"/>
      <c r="Q2695" s="31"/>
      <c r="R2695" s="137" t="str">
        <f ca="1">(IFERROR(IF($C2695="","",VLOOKUP(FİLTRE!$C2695,'SKT LİSTESİ'!$F:$AJ,15,0)),""))</f>
        <v/>
      </c>
      <c r="S2695" s="138" t="str">
        <f ca="1">IFERROR(IF($C2695="","",VLOOKUP(FİLTRE!$C2695,'SKT LİSTESİ'!$F:$AJ,16,0)),"")</f>
        <v/>
      </c>
      <c r="AF2695" s="179" t="str">
        <f t="shared" ca="1" si="166"/>
        <v/>
      </c>
      <c r="AG2695" s="179">
        <f t="shared" ca="1" si="167"/>
        <v>0</v>
      </c>
      <c r="AH2695" s="179">
        <f t="shared" ca="1" si="168"/>
        <v>0</v>
      </c>
    </row>
    <row r="2696" spans="2:34" ht="15.75" x14ac:dyDescent="0.25">
      <c r="B2696">
        <f t="shared" ca="1" si="165"/>
        <v>2684</v>
      </c>
      <c r="C2696" t="str">
        <f ca="1">IFERROR(VLOOKUP(B2696,'SKT LİSTESİ'!F:F,1,0),"")</f>
        <v/>
      </c>
      <c r="E2696" s="128" t="str">
        <f ca="1">IFERROR(IF($C2696="","",VLOOKUP(FİLTRE!$C2696,'SKT LİSTESİ'!$F:$S,5,0)),"")</f>
        <v/>
      </c>
      <c r="F2696" s="129" t="str">
        <f ca="1">IFERROR(IF($C2696="","",VLOOKUP(FİLTRE!$C2696,'SKT LİSTESİ'!$F:$S,7,0)),"")</f>
        <v/>
      </c>
      <c r="G2696" s="130" t="str">
        <f ca="1">IFERROR(IF($C2696="","",VLOOKUP(FİLTRE!$C2696,'SKT LİSTESİ'!$F:$S,8,0)),"")</f>
        <v/>
      </c>
      <c r="H2696" s="131" t="str">
        <f ca="1">IF(E2696="","",IF($C2696="","",VLOOKUP(FİLTRE!$C2696,'SKT LİSTESİ'!$F:$S,9,0)))</f>
        <v/>
      </c>
      <c r="I2696" s="132" t="str">
        <f ca="1">IFERROR(IF($C2696="","",VLOOKUP(FİLTRE!$C2696,'SKT LİSTESİ'!$F:$S,10,0)),"")</f>
        <v/>
      </c>
      <c r="J2696" s="133" t="str">
        <f ca="1">IFERROR(IF($C2696="","",VLOOKUP(FİLTRE!$C2696,'SKT LİSTESİ'!$F:$S,11,0)),"")</f>
        <v/>
      </c>
      <c r="K2696" s="134" t="str">
        <f ca="1">IFERROR(IF($C2696="","",VLOOKUP(FİLTRE!$C2696,'SKT LİSTESİ'!$F:$S,12,0)),"")</f>
        <v/>
      </c>
      <c r="L2696" s="134" t="str">
        <f ca="1">IFERROR(IF($C2696="","",VLOOKUP(FİLTRE!$C2696,'SKT LİSTESİ'!$F:$S,13,0)),"")</f>
        <v/>
      </c>
      <c r="M2696" s="135" t="str">
        <f ca="1">IFERROR(IF($C2696="","",VLOOKUP(FİLTRE!$C2696,'SKT LİSTESİ'!$F:$AJ,14,0)),"")</f>
        <v/>
      </c>
      <c r="N2696" s="31" t="str">
        <f ca="1">IFERROR(IF($C2696="","",VLOOKUP(FİLTRE!$C2696,'SKT LİSTESİ'!$F:$AJ,22,0)),"")</f>
        <v/>
      </c>
      <c r="O2696" s="136" t="str">
        <f ca="1">IFERROR(IF($C2696="","",VLOOKUP(FİLTRE!$C2696,'SKT LİSTESİ'!$F:$AJ,23,0)),"")</f>
        <v/>
      </c>
      <c r="P2696" s="31"/>
      <c r="Q2696" s="31"/>
      <c r="R2696" s="137" t="str">
        <f ca="1">(IFERROR(IF($C2696="","",VLOOKUP(FİLTRE!$C2696,'SKT LİSTESİ'!$F:$AJ,15,0)),""))</f>
        <v/>
      </c>
      <c r="S2696" s="138" t="str">
        <f ca="1">IFERROR(IF($C2696="","",VLOOKUP(FİLTRE!$C2696,'SKT LİSTESİ'!$F:$AJ,16,0)),"")</f>
        <v/>
      </c>
      <c r="AF2696" s="179" t="str">
        <f t="shared" ca="1" si="166"/>
        <v/>
      </c>
      <c r="AG2696" s="179">
        <f t="shared" ca="1" si="167"/>
        <v>0</v>
      </c>
      <c r="AH2696" s="179">
        <f t="shared" ca="1" si="168"/>
        <v>0</v>
      </c>
    </row>
    <row r="2697" spans="2:34" ht="15.75" x14ac:dyDescent="0.25">
      <c r="B2697">
        <f t="shared" ca="1" si="165"/>
        <v>2685</v>
      </c>
      <c r="C2697" t="str">
        <f ca="1">IFERROR(VLOOKUP(B2697,'SKT LİSTESİ'!F:F,1,0),"")</f>
        <v/>
      </c>
      <c r="E2697" s="128" t="str">
        <f ca="1">IFERROR(IF($C2697="","",VLOOKUP(FİLTRE!$C2697,'SKT LİSTESİ'!$F:$S,5,0)),"")</f>
        <v/>
      </c>
      <c r="F2697" s="129" t="str">
        <f ca="1">IFERROR(IF($C2697="","",VLOOKUP(FİLTRE!$C2697,'SKT LİSTESİ'!$F:$S,7,0)),"")</f>
        <v/>
      </c>
      <c r="G2697" s="130" t="str">
        <f ca="1">IFERROR(IF($C2697="","",VLOOKUP(FİLTRE!$C2697,'SKT LİSTESİ'!$F:$S,8,0)),"")</f>
        <v/>
      </c>
      <c r="H2697" s="131" t="str">
        <f ca="1">IF(E2697="","",IF($C2697="","",VLOOKUP(FİLTRE!$C2697,'SKT LİSTESİ'!$F:$S,9,0)))</f>
        <v/>
      </c>
      <c r="I2697" s="132" t="str">
        <f ca="1">IFERROR(IF($C2697="","",VLOOKUP(FİLTRE!$C2697,'SKT LİSTESİ'!$F:$S,10,0)),"")</f>
        <v/>
      </c>
      <c r="J2697" s="133" t="str">
        <f ca="1">IFERROR(IF($C2697="","",VLOOKUP(FİLTRE!$C2697,'SKT LİSTESİ'!$F:$S,11,0)),"")</f>
        <v/>
      </c>
      <c r="K2697" s="134" t="str">
        <f ca="1">IFERROR(IF($C2697="","",VLOOKUP(FİLTRE!$C2697,'SKT LİSTESİ'!$F:$S,12,0)),"")</f>
        <v/>
      </c>
      <c r="L2697" s="134" t="str">
        <f ca="1">IFERROR(IF($C2697="","",VLOOKUP(FİLTRE!$C2697,'SKT LİSTESİ'!$F:$S,13,0)),"")</f>
        <v/>
      </c>
      <c r="M2697" s="135" t="str">
        <f ca="1">IFERROR(IF($C2697="","",VLOOKUP(FİLTRE!$C2697,'SKT LİSTESİ'!$F:$AJ,14,0)),"")</f>
        <v/>
      </c>
      <c r="N2697" s="31" t="str">
        <f ca="1">IFERROR(IF($C2697="","",VLOOKUP(FİLTRE!$C2697,'SKT LİSTESİ'!$F:$AJ,22,0)),"")</f>
        <v/>
      </c>
      <c r="O2697" s="136" t="str">
        <f ca="1">IFERROR(IF($C2697="","",VLOOKUP(FİLTRE!$C2697,'SKT LİSTESİ'!$F:$AJ,23,0)),"")</f>
        <v/>
      </c>
      <c r="P2697" s="31"/>
      <c r="Q2697" s="31"/>
      <c r="R2697" s="137" t="str">
        <f ca="1">(IFERROR(IF($C2697="","",VLOOKUP(FİLTRE!$C2697,'SKT LİSTESİ'!$F:$AJ,15,0)),""))</f>
        <v/>
      </c>
      <c r="S2697" s="138" t="str">
        <f ca="1">IFERROR(IF($C2697="","",VLOOKUP(FİLTRE!$C2697,'SKT LİSTESİ'!$F:$AJ,16,0)),"")</f>
        <v/>
      </c>
      <c r="AF2697" s="179" t="str">
        <f t="shared" ca="1" si="166"/>
        <v/>
      </c>
      <c r="AG2697" s="179">
        <f t="shared" ca="1" si="167"/>
        <v>0</v>
      </c>
      <c r="AH2697" s="179">
        <f t="shared" ca="1" si="168"/>
        <v>0</v>
      </c>
    </row>
    <row r="2698" spans="2:34" ht="15.75" x14ac:dyDescent="0.25">
      <c r="B2698">
        <f t="shared" ca="1" si="165"/>
        <v>2686</v>
      </c>
      <c r="C2698" t="str">
        <f ca="1">IFERROR(VLOOKUP(B2698,'SKT LİSTESİ'!F:F,1,0),"")</f>
        <v/>
      </c>
      <c r="E2698" s="128" t="str">
        <f ca="1">IFERROR(IF($C2698="","",VLOOKUP(FİLTRE!$C2698,'SKT LİSTESİ'!$F:$S,5,0)),"")</f>
        <v/>
      </c>
      <c r="F2698" s="129" t="str">
        <f ca="1">IFERROR(IF($C2698="","",VLOOKUP(FİLTRE!$C2698,'SKT LİSTESİ'!$F:$S,7,0)),"")</f>
        <v/>
      </c>
      <c r="G2698" s="130" t="str">
        <f ca="1">IFERROR(IF($C2698="","",VLOOKUP(FİLTRE!$C2698,'SKT LİSTESİ'!$F:$S,8,0)),"")</f>
        <v/>
      </c>
      <c r="H2698" s="131" t="str">
        <f ca="1">IF(E2698="","",IF($C2698="","",VLOOKUP(FİLTRE!$C2698,'SKT LİSTESİ'!$F:$S,9,0)))</f>
        <v/>
      </c>
      <c r="I2698" s="132" t="str">
        <f ca="1">IFERROR(IF($C2698="","",VLOOKUP(FİLTRE!$C2698,'SKT LİSTESİ'!$F:$S,10,0)),"")</f>
        <v/>
      </c>
      <c r="J2698" s="133" t="str">
        <f ca="1">IFERROR(IF($C2698="","",VLOOKUP(FİLTRE!$C2698,'SKT LİSTESİ'!$F:$S,11,0)),"")</f>
        <v/>
      </c>
      <c r="K2698" s="134" t="str">
        <f ca="1">IFERROR(IF($C2698="","",VLOOKUP(FİLTRE!$C2698,'SKT LİSTESİ'!$F:$S,12,0)),"")</f>
        <v/>
      </c>
      <c r="L2698" s="134" t="str">
        <f ca="1">IFERROR(IF($C2698="","",VLOOKUP(FİLTRE!$C2698,'SKT LİSTESİ'!$F:$S,13,0)),"")</f>
        <v/>
      </c>
      <c r="M2698" s="135" t="str">
        <f ca="1">IFERROR(IF($C2698="","",VLOOKUP(FİLTRE!$C2698,'SKT LİSTESİ'!$F:$AJ,14,0)),"")</f>
        <v/>
      </c>
      <c r="N2698" s="31" t="str">
        <f ca="1">IFERROR(IF($C2698="","",VLOOKUP(FİLTRE!$C2698,'SKT LİSTESİ'!$F:$AJ,22,0)),"")</f>
        <v/>
      </c>
      <c r="O2698" s="136" t="str">
        <f ca="1">IFERROR(IF($C2698="","",VLOOKUP(FİLTRE!$C2698,'SKT LİSTESİ'!$F:$AJ,23,0)),"")</f>
        <v/>
      </c>
      <c r="P2698" s="31"/>
      <c r="Q2698" s="31"/>
      <c r="R2698" s="137" t="str">
        <f ca="1">(IFERROR(IF($C2698="","",VLOOKUP(FİLTRE!$C2698,'SKT LİSTESİ'!$F:$AJ,15,0)),""))</f>
        <v/>
      </c>
      <c r="S2698" s="138" t="str">
        <f ca="1">IFERROR(IF($C2698="","",VLOOKUP(FİLTRE!$C2698,'SKT LİSTESİ'!$F:$AJ,16,0)),"")</f>
        <v/>
      </c>
      <c r="AF2698" s="179" t="str">
        <f t="shared" ca="1" si="166"/>
        <v/>
      </c>
      <c r="AG2698" s="179">
        <f t="shared" ca="1" si="167"/>
        <v>0</v>
      </c>
      <c r="AH2698" s="179">
        <f t="shared" ca="1" si="168"/>
        <v>0</v>
      </c>
    </row>
    <row r="2699" spans="2:34" ht="15.75" x14ac:dyDescent="0.25">
      <c r="B2699">
        <f t="shared" ca="1" si="165"/>
        <v>2687</v>
      </c>
      <c r="C2699" t="str">
        <f ca="1">IFERROR(VLOOKUP(B2699,'SKT LİSTESİ'!F:F,1,0),"")</f>
        <v/>
      </c>
      <c r="E2699" s="128" t="str">
        <f ca="1">IFERROR(IF($C2699="","",VLOOKUP(FİLTRE!$C2699,'SKT LİSTESİ'!$F:$S,5,0)),"")</f>
        <v/>
      </c>
      <c r="F2699" s="129" t="str">
        <f ca="1">IFERROR(IF($C2699="","",VLOOKUP(FİLTRE!$C2699,'SKT LİSTESİ'!$F:$S,7,0)),"")</f>
        <v/>
      </c>
      <c r="G2699" s="130" t="str">
        <f ca="1">IFERROR(IF($C2699="","",VLOOKUP(FİLTRE!$C2699,'SKT LİSTESİ'!$F:$S,8,0)),"")</f>
        <v/>
      </c>
      <c r="H2699" s="131" t="str">
        <f ca="1">IF(E2699="","",IF($C2699="","",VLOOKUP(FİLTRE!$C2699,'SKT LİSTESİ'!$F:$S,9,0)))</f>
        <v/>
      </c>
      <c r="I2699" s="132" t="str">
        <f ca="1">IFERROR(IF($C2699="","",VLOOKUP(FİLTRE!$C2699,'SKT LİSTESİ'!$F:$S,10,0)),"")</f>
        <v/>
      </c>
      <c r="J2699" s="133" t="str">
        <f ca="1">IFERROR(IF($C2699="","",VLOOKUP(FİLTRE!$C2699,'SKT LİSTESİ'!$F:$S,11,0)),"")</f>
        <v/>
      </c>
      <c r="K2699" s="134" t="str">
        <f ca="1">IFERROR(IF($C2699="","",VLOOKUP(FİLTRE!$C2699,'SKT LİSTESİ'!$F:$S,12,0)),"")</f>
        <v/>
      </c>
      <c r="L2699" s="134" t="str">
        <f ca="1">IFERROR(IF($C2699="","",VLOOKUP(FİLTRE!$C2699,'SKT LİSTESİ'!$F:$S,13,0)),"")</f>
        <v/>
      </c>
      <c r="M2699" s="135" t="str">
        <f ca="1">IFERROR(IF($C2699="","",VLOOKUP(FİLTRE!$C2699,'SKT LİSTESİ'!$F:$AJ,14,0)),"")</f>
        <v/>
      </c>
      <c r="N2699" s="31" t="str">
        <f ca="1">IFERROR(IF($C2699="","",VLOOKUP(FİLTRE!$C2699,'SKT LİSTESİ'!$F:$AJ,22,0)),"")</f>
        <v/>
      </c>
      <c r="O2699" s="136" t="str">
        <f ca="1">IFERROR(IF($C2699="","",VLOOKUP(FİLTRE!$C2699,'SKT LİSTESİ'!$F:$AJ,23,0)),"")</f>
        <v/>
      </c>
      <c r="P2699" s="31"/>
      <c r="Q2699" s="31"/>
      <c r="R2699" s="137" t="str">
        <f ca="1">(IFERROR(IF($C2699="","",VLOOKUP(FİLTRE!$C2699,'SKT LİSTESİ'!$F:$AJ,15,0)),""))</f>
        <v/>
      </c>
      <c r="S2699" s="138" t="str">
        <f ca="1">IFERROR(IF($C2699="","",VLOOKUP(FİLTRE!$C2699,'SKT LİSTESİ'!$F:$AJ,16,0)),"")</f>
        <v/>
      </c>
      <c r="AF2699" s="179" t="str">
        <f t="shared" ca="1" si="166"/>
        <v/>
      </c>
      <c r="AG2699" s="179">
        <f t="shared" ca="1" si="167"/>
        <v>0</v>
      </c>
      <c r="AH2699" s="179">
        <f t="shared" ca="1" si="168"/>
        <v>0</v>
      </c>
    </row>
    <row r="2700" spans="2:34" ht="15.75" x14ac:dyDescent="0.25">
      <c r="B2700">
        <f t="shared" ca="1" si="165"/>
        <v>2688</v>
      </c>
      <c r="C2700" t="str">
        <f ca="1">IFERROR(VLOOKUP(B2700,'SKT LİSTESİ'!F:F,1,0),"")</f>
        <v/>
      </c>
      <c r="E2700" s="128" t="str">
        <f ca="1">IFERROR(IF($C2700="","",VLOOKUP(FİLTRE!$C2700,'SKT LİSTESİ'!$F:$S,5,0)),"")</f>
        <v/>
      </c>
      <c r="F2700" s="129" t="str">
        <f ca="1">IFERROR(IF($C2700="","",VLOOKUP(FİLTRE!$C2700,'SKT LİSTESİ'!$F:$S,7,0)),"")</f>
        <v/>
      </c>
      <c r="G2700" s="130" t="str">
        <f ca="1">IFERROR(IF($C2700="","",VLOOKUP(FİLTRE!$C2700,'SKT LİSTESİ'!$F:$S,8,0)),"")</f>
        <v/>
      </c>
      <c r="H2700" s="131" t="str">
        <f ca="1">IF(E2700="","",IF($C2700="","",VLOOKUP(FİLTRE!$C2700,'SKT LİSTESİ'!$F:$S,9,0)))</f>
        <v/>
      </c>
      <c r="I2700" s="132" t="str">
        <f ca="1">IFERROR(IF($C2700="","",VLOOKUP(FİLTRE!$C2700,'SKT LİSTESİ'!$F:$S,10,0)),"")</f>
        <v/>
      </c>
      <c r="J2700" s="133" t="str">
        <f ca="1">IFERROR(IF($C2700="","",VLOOKUP(FİLTRE!$C2700,'SKT LİSTESİ'!$F:$S,11,0)),"")</f>
        <v/>
      </c>
      <c r="K2700" s="134" t="str">
        <f ca="1">IFERROR(IF($C2700="","",VLOOKUP(FİLTRE!$C2700,'SKT LİSTESİ'!$F:$S,12,0)),"")</f>
        <v/>
      </c>
      <c r="L2700" s="134" t="str">
        <f ca="1">IFERROR(IF($C2700="","",VLOOKUP(FİLTRE!$C2700,'SKT LİSTESİ'!$F:$S,13,0)),"")</f>
        <v/>
      </c>
      <c r="M2700" s="135" t="str">
        <f ca="1">IFERROR(IF($C2700="","",VLOOKUP(FİLTRE!$C2700,'SKT LİSTESİ'!$F:$AJ,14,0)),"")</f>
        <v/>
      </c>
      <c r="N2700" s="31" t="str">
        <f ca="1">IFERROR(IF($C2700="","",VLOOKUP(FİLTRE!$C2700,'SKT LİSTESİ'!$F:$AJ,22,0)),"")</f>
        <v/>
      </c>
      <c r="O2700" s="136" t="str">
        <f ca="1">IFERROR(IF($C2700="","",VLOOKUP(FİLTRE!$C2700,'SKT LİSTESİ'!$F:$AJ,23,0)),"")</f>
        <v/>
      </c>
      <c r="P2700" s="31"/>
      <c r="Q2700" s="31"/>
      <c r="R2700" s="137" t="str">
        <f ca="1">(IFERROR(IF($C2700="","",VLOOKUP(FİLTRE!$C2700,'SKT LİSTESİ'!$F:$AJ,15,0)),""))</f>
        <v/>
      </c>
      <c r="S2700" s="138" t="str">
        <f ca="1">IFERROR(IF($C2700="","",VLOOKUP(FİLTRE!$C2700,'SKT LİSTESİ'!$F:$AJ,16,0)),"")</f>
        <v/>
      </c>
      <c r="AF2700" s="179" t="str">
        <f t="shared" ca="1" si="166"/>
        <v/>
      </c>
      <c r="AG2700" s="179">
        <f t="shared" ca="1" si="167"/>
        <v>0</v>
      </c>
      <c r="AH2700" s="179">
        <f t="shared" ca="1" si="168"/>
        <v>0</v>
      </c>
    </row>
    <row r="2701" spans="2:34" ht="15.75" x14ac:dyDescent="0.25">
      <c r="B2701">
        <f t="shared" ca="1" si="165"/>
        <v>2689</v>
      </c>
      <c r="C2701" t="str">
        <f ca="1">IFERROR(VLOOKUP(B2701,'SKT LİSTESİ'!F:F,1,0),"")</f>
        <v/>
      </c>
      <c r="E2701" s="128" t="str">
        <f ca="1">IFERROR(IF($C2701="","",VLOOKUP(FİLTRE!$C2701,'SKT LİSTESİ'!$F:$S,5,0)),"")</f>
        <v/>
      </c>
      <c r="F2701" s="129" t="str">
        <f ca="1">IFERROR(IF($C2701="","",VLOOKUP(FİLTRE!$C2701,'SKT LİSTESİ'!$F:$S,7,0)),"")</f>
        <v/>
      </c>
      <c r="G2701" s="130" t="str">
        <f ca="1">IFERROR(IF($C2701="","",VLOOKUP(FİLTRE!$C2701,'SKT LİSTESİ'!$F:$S,8,0)),"")</f>
        <v/>
      </c>
      <c r="H2701" s="131" t="str">
        <f ca="1">IF(E2701="","",IF($C2701="","",VLOOKUP(FİLTRE!$C2701,'SKT LİSTESİ'!$F:$S,9,0)))</f>
        <v/>
      </c>
      <c r="I2701" s="132" t="str">
        <f ca="1">IFERROR(IF($C2701="","",VLOOKUP(FİLTRE!$C2701,'SKT LİSTESİ'!$F:$S,10,0)),"")</f>
        <v/>
      </c>
      <c r="J2701" s="133" t="str">
        <f ca="1">IFERROR(IF($C2701="","",VLOOKUP(FİLTRE!$C2701,'SKT LİSTESİ'!$F:$S,11,0)),"")</f>
        <v/>
      </c>
      <c r="K2701" s="134" t="str">
        <f ca="1">IFERROR(IF($C2701="","",VLOOKUP(FİLTRE!$C2701,'SKT LİSTESİ'!$F:$S,12,0)),"")</f>
        <v/>
      </c>
      <c r="L2701" s="134" t="str">
        <f ca="1">IFERROR(IF($C2701="","",VLOOKUP(FİLTRE!$C2701,'SKT LİSTESİ'!$F:$S,13,0)),"")</f>
        <v/>
      </c>
      <c r="M2701" s="135" t="str">
        <f ca="1">IFERROR(IF($C2701="","",VLOOKUP(FİLTRE!$C2701,'SKT LİSTESİ'!$F:$AJ,14,0)),"")</f>
        <v/>
      </c>
      <c r="N2701" s="31" t="str">
        <f ca="1">IFERROR(IF($C2701="","",VLOOKUP(FİLTRE!$C2701,'SKT LİSTESİ'!$F:$AJ,22,0)),"")</f>
        <v/>
      </c>
      <c r="O2701" s="136" t="str">
        <f ca="1">IFERROR(IF($C2701="","",VLOOKUP(FİLTRE!$C2701,'SKT LİSTESİ'!$F:$AJ,23,0)),"")</f>
        <v/>
      </c>
      <c r="P2701" s="31"/>
      <c r="Q2701" s="31"/>
      <c r="R2701" s="137" t="str">
        <f ca="1">(IFERROR(IF($C2701="","",VLOOKUP(FİLTRE!$C2701,'SKT LİSTESİ'!$F:$AJ,15,0)),""))</f>
        <v/>
      </c>
      <c r="S2701" s="138" t="str">
        <f ca="1">IFERROR(IF($C2701="","",VLOOKUP(FİLTRE!$C2701,'SKT LİSTESİ'!$F:$AJ,16,0)),"")</f>
        <v/>
      </c>
      <c r="AF2701" s="179" t="str">
        <f t="shared" ca="1" si="166"/>
        <v/>
      </c>
      <c r="AG2701" s="179">
        <f t="shared" ca="1" si="167"/>
        <v>0</v>
      </c>
      <c r="AH2701" s="179">
        <f t="shared" ca="1" si="168"/>
        <v>0</v>
      </c>
    </row>
    <row r="2702" spans="2:34" ht="15.75" x14ac:dyDescent="0.25">
      <c r="B2702">
        <f t="shared" ref="B2702:B2765" ca="1" si="169">IF($Y$2=1,(ROW()-12),"")</f>
        <v>2690</v>
      </c>
      <c r="C2702" t="str">
        <f ca="1">IFERROR(VLOOKUP(B2702,'SKT LİSTESİ'!F:F,1,0),"")</f>
        <v/>
      </c>
      <c r="E2702" s="128" t="str">
        <f ca="1">IFERROR(IF($C2702="","",VLOOKUP(FİLTRE!$C2702,'SKT LİSTESİ'!$F:$S,5,0)),"")</f>
        <v/>
      </c>
      <c r="F2702" s="129" t="str">
        <f ca="1">IFERROR(IF($C2702="","",VLOOKUP(FİLTRE!$C2702,'SKT LİSTESİ'!$F:$S,7,0)),"")</f>
        <v/>
      </c>
      <c r="G2702" s="130" t="str">
        <f ca="1">IFERROR(IF($C2702="","",VLOOKUP(FİLTRE!$C2702,'SKT LİSTESİ'!$F:$S,8,0)),"")</f>
        <v/>
      </c>
      <c r="H2702" s="131" t="str">
        <f ca="1">IF(E2702="","",IF($C2702="","",VLOOKUP(FİLTRE!$C2702,'SKT LİSTESİ'!$F:$S,9,0)))</f>
        <v/>
      </c>
      <c r="I2702" s="132" t="str">
        <f ca="1">IFERROR(IF($C2702="","",VLOOKUP(FİLTRE!$C2702,'SKT LİSTESİ'!$F:$S,10,0)),"")</f>
        <v/>
      </c>
      <c r="J2702" s="133" t="str">
        <f ca="1">IFERROR(IF($C2702="","",VLOOKUP(FİLTRE!$C2702,'SKT LİSTESİ'!$F:$S,11,0)),"")</f>
        <v/>
      </c>
      <c r="K2702" s="134" t="str">
        <f ca="1">IFERROR(IF($C2702="","",VLOOKUP(FİLTRE!$C2702,'SKT LİSTESİ'!$F:$S,12,0)),"")</f>
        <v/>
      </c>
      <c r="L2702" s="134" t="str">
        <f ca="1">IFERROR(IF($C2702="","",VLOOKUP(FİLTRE!$C2702,'SKT LİSTESİ'!$F:$S,13,0)),"")</f>
        <v/>
      </c>
      <c r="M2702" s="135" t="str">
        <f ca="1">IFERROR(IF($C2702="","",VLOOKUP(FİLTRE!$C2702,'SKT LİSTESİ'!$F:$AJ,14,0)),"")</f>
        <v/>
      </c>
      <c r="N2702" s="31" t="str">
        <f ca="1">IFERROR(IF($C2702="","",VLOOKUP(FİLTRE!$C2702,'SKT LİSTESİ'!$F:$AJ,22,0)),"")</f>
        <v/>
      </c>
      <c r="O2702" s="136" t="str">
        <f ca="1">IFERROR(IF($C2702="","",VLOOKUP(FİLTRE!$C2702,'SKT LİSTESİ'!$F:$AJ,23,0)),"")</f>
        <v/>
      </c>
      <c r="P2702" s="31"/>
      <c r="Q2702" s="31"/>
      <c r="R2702" s="137" t="str">
        <f ca="1">(IFERROR(IF($C2702="","",VLOOKUP(FİLTRE!$C2702,'SKT LİSTESİ'!$F:$AJ,15,0)),""))</f>
        <v/>
      </c>
      <c r="S2702" s="138" t="str">
        <f ca="1">IFERROR(IF($C2702="","",VLOOKUP(FİLTRE!$C2702,'SKT LİSTESİ'!$F:$AJ,16,0)),"")</f>
        <v/>
      </c>
      <c r="AF2702" s="179" t="str">
        <f t="shared" ref="AF2702:AF2765" ca="1" si="170">IF(E2702&lt;&gt;"SAYIM",K2702,
(IF(AND(E2702="SAYIM",R2702=0),0,(COUNTIFS(E:E,"SAYIM",F:F,F2702,R:R,"&gt;"&amp;0)))))</f>
        <v/>
      </c>
      <c r="AG2702" s="179">
        <f t="shared" ref="AG2702:AG2765" ca="1" si="171">IF(E2702="SAYIM",(IFERROR(R2702/AF2702,0)),0)</f>
        <v>0</v>
      </c>
      <c r="AH2702" s="179">
        <f t="shared" ref="AH2702:AH2765" ca="1" si="172">IF(E2702="SAYIM",(IFERROR(S2702/AF2702,0)),0)</f>
        <v>0</v>
      </c>
    </row>
    <row r="2703" spans="2:34" ht="15.75" x14ac:dyDescent="0.25">
      <c r="B2703">
        <f t="shared" ca="1" si="169"/>
        <v>2691</v>
      </c>
      <c r="C2703" t="str">
        <f ca="1">IFERROR(VLOOKUP(B2703,'SKT LİSTESİ'!F:F,1,0),"")</f>
        <v/>
      </c>
      <c r="E2703" s="128" t="str">
        <f ca="1">IFERROR(IF($C2703="","",VLOOKUP(FİLTRE!$C2703,'SKT LİSTESİ'!$F:$S,5,0)),"")</f>
        <v/>
      </c>
      <c r="F2703" s="129" t="str">
        <f ca="1">IFERROR(IF($C2703="","",VLOOKUP(FİLTRE!$C2703,'SKT LİSTESİ'!$F:$S,7,0)),"")</f>
        <v/>
      </c>
      <c r="G2703" s="130" t="str">
        <f ca="1">IFERROR(IF($C2703="","",VLOOKUP(FİLTRE!$C2703,'SKT LİSTESİ'!$F:$S,8,0)),"")</f>
        <v/>
      </c>
      <c r="H2703" s="131" t="str">
        <f ca="1">IF(E2703="","",IF($C2703="","",VLOOKUP(FİLTRE!$C2703,'SKT LİSTESİ'!$F:$S,9,0)))</f>
        <v/>
      </c>
      <c r="I2703" s="132" t="str">
        <f ca="1">IFERROR(IF($C2703="","",VLOOKUP(FİLTRE!$C2703,'SKT LİSTESİ'!$F:$S,10,0)),"")</f>
        <v/>
      </c>
      <c r="J2703" s="133" t="str">
        <f ca="1">IFERROR(IF($C2703="","",VLOOKUP(FİLTRE!$C2703,'SKT LİSTESİ'!$F:$S,11,0)),"")</f>
        <v/>
      </c>
      <c r="K2703" s="134" t="str">
        <f ca="1">IFERROR(IF($C2703="","",VLOOKUP(FİLTRE!$C2703,'SKT LİSTESİ'!$F:$S,12,0)),"")</f>
        <v/>
      </c>
      <c r="L2703" s="134" t="str">
        <f ca="1">IFERROR(IF($C2703="","",VLOOKUP(FİLTRE!$C2703,'SKT LİSTESİ'!$F:$S,13,0)),"")</f>
        <v/>
      </c>
      <c r="M2703" s="135" t="str">
        <f ca="1">IFERROR(IF($C2703="","",VLOOKUP(FİLTRE!$C2703,'SKT LİSTESİ'!$F:$AJ,14,0)),"")</f>
        <v/>
      </c>
      <c r="N2703" s="31" t="str">
        <f ca="1">IFERROR(IF($C2703="","",VLOOKUP(FİLTRE!$C2703,'SKT LİSTESİ'!$F:$AJ,22,0)),"")</f>
        <v/>
      </c>
      <c r="O2703" s="136" t="str">
        <f ca="1">IFERROR(IF($C2703="","",VLOOKUP(FİLTRE!$C2703,'SKT LİSTESİ'!$F:$AJ,23,0)),"")</f>
        <v/>
      </c>
      <c r="P2703" s="31"/>
      <c r="Q2703" s="31"/>
      <c r="R2703" s="137" t="str">
        <f ca="1">(IFERROR(IF($C2703="","",VLOOKUP(FİLTRE!$C2703,'SKT LİSTESİ'!$F:$AJ,15,0)),""))</f>
        <v/>
      </c>
      <c r="S2703" s="138" t="str">
        <f ca="1">IFERROR(IF($C2703="","",VLOOKUP(FİLTRE!$C2703,'SKT LİSTESİ'!$F:$AJ,16,0)),"")</f>
        <v/>
      </c>
      <c r="AF2703" s="179" t="str">
        <f t="shared" ca="1" si="170"/>
        <v/>
      </c>
      <c r="AG2703" s="179">
        <f t="shared" ca="1" si="171"/>
        <v>0</v>
      </c>
      <c r="AH2703" s="179">
        <f t="shared" ca="1" si="172"/>
        <v>0</v>
      </c>
    </row>
    <row r="2704" spans="2:34" ht="15.75" x14ac:dyDescent="0.25">
      <c r="B2704">
        <f t="shared" ca="1" si="169"/>
        <v>2692</v>
      </c>
      <c r="C2704" t="str">
        <f ca="1">IFERROR(VLOOKUP(B2704,'SKT LİSTESİ'!F:F,1,0),"")</f>
        <v/>
      </c>
      <c r="E2704" s="128" t="str">
        <f ca="1">IFERROR(IF($C2704="","",VLOOKUP(FİLTRE!$C2704,'SKT LİSTESİ'!$F:$S,5,0)),"")</f>
        <v/>
      </c>
      <c r="F2704" s="129" t="str">
        <f ca="1">IFERROR(IF($C2704="","",VLOOKUP(FİLTRE!$C2704,'SKT LİSTESİ'!$F:$S,7,0)),"")</f>
        <v/>
      </c>
      <c r="G2704" s="130" t="str">
        <f ca="1">IFERROR(IF($C2704="","",VLOOKUP(FİLTRE!$C2704,'SKT LİSTESİ'!$F:$S,8,0)),"")</f>
        <v/>
      </c>
      <c r="H2704" s="131" t="str">
        <f ca="1">IF(E2704="","",IF($C2704="","",VLOOKUP(FİLTRE!$C2704,'SKT LİSTESİ'!$F:$S,9,0)))</f>
        <v/>
      </c>
      <c r="I2704" s="132" t="str">
        <f ca="1">IFERROR(IF($C2704="","",VLOOKUP(FİLTRE!$C2704,'SKT LİSTESİ'!$F:$S,10,0)),"")</f>
        <v/>
      </c>
      <c r="J2704" s="133" t="str">
        <f ca="1">IFERROR(IF($C2704="","",VLOOKUP(FİLTRE!$C2704,'SKT LİSTESİ'!$F:$S,11,0)),"")</f>
        <v/>
      </c>
      <c r="K2704" s="134" t="str">
        <f ca="1">IFERROR(IF($C2704="","",VLOOKUP(FİLTRE!$C2704,'SKT LİSTESİ'!$F:$S,12,0)),"")</f>
        <v/>
      </c>
      <c r="L2704" s="134" t="str">
        <f ca="1">IFERROR(IF($C2704="","",VLOOKUP(FİLTRE!$C2704,'SKT LİSTESİ'!$F:$S,13,0)),"")</f>
        <v/>
      </c>
      <c r="M2704" s="135" t="str">
        <f ca="1">IFERROR(IF($C2704="","",VLOOKUP(FİLTRE!$C2704,'SKT LİSTESİ'!$F:$AJ,14,0)),"")</f>
        <v/>
      </c>
      <c r="N2704" s="31" t="str">
        <f ca="1">IFERROR(IF($C2704="","",VLOOKUP(FİLTRE!$C2704,'SKT LİSTESİ'!$F:$AJ,22,0)),"")</f>
        <v/>
      </c>
      <c r="O2704" s="136" t="str">
        <f ca="1">IFERROR(IF($C2704="","",VLOOKUP(FİLTRE!$C2704,'SKT LİSTESİ'!$F:$AJ,23,0)),"")</f>
        <v/>
      </c>
      <c r="P2704" s="31"/>
      <c r="Q2704" s="31"/>
      <c r="R2704" s="137" t="str">
        <f ca="1">(IFERROR(IF($C2704="","",VLOOKUP(FİLTRE!$C2704,'SKT LİSTESİ'!$F:$AJ,15,0)),""))</f>
        <v/>
      </c>
      <c r="S2704" s="138" t="str">
        <f ca="1">IFERROR(IF($C2704="","",VLOOKUP(FİLTRE!$C2704,'SKT LİSTESİ'!$F:$AJ,16,0)),"")</f>
        <v/>
      </c>
      <c r="AF2704" s="179" t="str">
        <f t="shared" ca="1" si="170"/>
        <v/>
      </c>
      <c r="AG2704" s="179">
        <f t="shared" ca="1" si="171"/>
        <v>0</v>
      </c>
      <c r="AH2704" s="179">
        <f t="shared" ca="1" si="172"/>
        <v>0</v>
      </c>
    </row>
    <row r="2705" spans="2:34" ht="15.75" x14ac:dyDescent="0.25">
      <c r="B2705">
        <f t="shared" ca="1" si="169"/>
        <v>2693</v>
      </c>
      <c r="C2705" t="str">
        <f ca="1">IFERROR(VLOOKUP(B2705,'SKT LİSTESİ'!F:F,1,0),"")</f>
        <v/>
      </c>
      <c r="E2705" s="128" t="str">
        <f ca="1">IFERROR(IF($C2705="","",VLOOKUP(FİLTRE!$C2705,'SKT LİSTESİ'!$F:$S,5,0)),"")</f>
        <v/>
      </c>
      <c r="F2705" s="129" t="str">
        <f ca="1">IFERROR(IF($C2705="","",VLOOKUP(FİLTRE!$C2705,'SKT LİSTESİ'!$F:$S,7,0)),"")</f>
        <v/>
      </c>
      <c r="G2705" s="130" t="str">
        <f ca="1">IFERROR(IF($C2705="","",VLOOKUP(FİLTRE!$C2705,'SKT LİSTESİ'!$F:$S,8,0)),"")</f>
        <v/>
      </c>
      <c r="H2705" s="131" t="str">
        <f ca="1">IF(E2705="","",IF($C2705="","",VLOOKUP(FİLTRE!$C2705,'SKT LİSTESİ'!$F:$S,9,0)))</f>
        <v/>
      </c>
      <c r="I2705" s="132" t="str">
        <f ca="1">IFERROR(IF($C2705="","",VLOOKUP(FİLTRE!$C2705,'SKT LİSTESİ'!$F:$S,10,0)),"")</f>
        <v/>
      </c>
      <c r="J2705" s="133" t="str">
        <f ca="1">IFERROR(IF($C2705="","",VLOOKUP(FİLTRE!$C2705,'SKT LİSTESİ'!$F:$S,11,0)),"")</f>
        <v/>
      </c>
      <c r="K2705" s="134" t="str">
        <f ca="1">IFERROR(IF($C2705="","",VLOOKUP(FİLTRE!$C2705,'SKT LİSTESİ'!$F:$S,12,0)),"")</f>
        <v/>
      </c>
      <c r="L2705" s="134" t="str">
        <f ca="1">IFERROR(IF($C2705="","",VLOOKUP(FİLTRE!$C2705,'SKT LİSTESİ'!$F:$S,13,0)),"")</f>
        <v/>
      </c>
      <c r="M2705" s="135" t="str">
        <f ca="1">IFERROR(IF($C2705="","",VLOOKUP(FİLTRE!$C2705,'SKT LİSTESİ'!$F:$AJ,14,0)),"")</f>
        <v/>
      </c>
      <c r="N2705" s="31" t="str">
        <f ca="1">IFERROR(IF($C2705="","",VLOOKUP(FİLTRE!$C2705,'SKT LİSTESİ'!$F:$AJ,22,0)),"")</f>
        <v/>
      </c>
      <c r="O2705" s="136" t="str">
        <f ca="1">IFERROR(IF($C2705="","",VLOOKUP(FİLTRE!$C2705,'SKT LİSTESİ'!$F:$AJ,23,0)),"")</f>
        <v/>
      </c>
      <c r="P2705" s="31"/>
      <c r="Q2705" s="31"/>
      <c r="R2705" s="137" t="str">
        <f ca="1">(IFERROR(IF($C2705="","",VLOOKUP(FİLTRE!$C2705,'SKT LİSTESİ'!$F:$AJ,15,0)),""))</f>
        <v/>
      </c>
      <c r="S2705" s="138" t="str">
        <f ca="1">IFERROR(IF($C2705="","",VLOOKUP(FİLTRE!$C2705,'SKT LİSTESİ'!$F:$AJ,16,0)),"")</f>
        <v/>
      </c>
      <c r="AF2705" s="179" t="str">
        <f t="shared" ca="1" si="170"/>
        <v/>
      </c>
      <c r="AG2705" s="179">
        <f t="shared" ca="1" si="171"/>
        <v>0</v>
      </c>
      <c r="AH2705" s="179">
        <f t="shared" ca="1" si="172"/>
        <v>0</v>
      </c>
    </row>
    <row r="2706" spans="2:34" ht="15.75" x14ac:dyDescent="0.25">
      <c r="B2706">
        <f t="shared" ca="1" si="169"/>
        <v>2694</v>
      </c>
      <c r="C2706" t="str">
        <f ca="1">IFERROR(VLOOKUP(B2706,'SKT LİSTESİ'!F:F,1,0),"")</f>
        <v/>
      </c>
      <c r="E2706" s="128" t="str">
        <f ca="1">IFERROR(IF($C2706="","",VLOOKUP(FİLTRE!$C2706,'SKT LİSTESİ'!$F:$S,5,0)),"")</f>
        <v/>
      </c>
      <c r="F2706" s="129" t="str">
        <f ca="1">IFERROR(IF($C2706="","",VLOOKUP(FİLTRE!$C2706,'SKT LİSTESİ'!$F:$S,7,0)),"")</f>
        <v/>
      </c>
      <c r="G2706" s="130" t="str">
        <f ca="1">IFERROR(IF($C2706="","",VLOOKUP(FİLTRE!$C2706,'SKT LİSTESİ'!$F:$S,8,0)),"")</f>
        <v/>
      </c>
      <c r="H2706" s="131" t="str">
        <f ca="1">IF(E2706="","",IF($C2706="","",VLOOKUP(FİLTRE!$C2706,'SKT LİSTESİ'!$F:$S,9,0)))</f>
        <v/>
      </c>
      <c r="I2706" s="132" t="str">
        <f ca="1">IFERROR(IF($C2706="","",VLOOKUP(FİLTRE!$C2706,'SKT LİSTESİ'!$F:$S,10,0)),"")</f>
        <v/>
      </c>
      <c r="J2706" s="133" t="str">
        <f ca="1">IFERROR(IF($C2706="","",VLOOKUP(FİLTRE!$C2706,'SKT LİSTESİ'!$F:$S,11,0)),"")</f>
        <v/>
      </c>
      <c r="K2706" s="134" t="str">
        <f ca="1">IFERROR(IF($C2706="","",VLOOKUP(FİLTRE!$C2706,'SKT LİSTESİ'!$F:$S,12,0)),"")</f>
        <v/>
      </c>
      <c r="L2706" s="134" t="str">
        <f ca="1">IFERROR(IF($C2706="","",VLOOKUP(FİLTRE!$C2706,'SKT LİSTESİ'!$F:$S,13,0)),"")</f>
        <v/>
      </c>
      <c r="M2706" s="135" t="str">
        <f ca="1">IFERROR(IF($C2706="","",VLOOKUP(FİLTRE!$C2706,'SKT LİSTESİ'!$F:$AJ,14,0)),"")</f>
        <v/>
      </c>
      <c r="N2706" s="31" t="str">
        <f ca="1">IFERROR(IF($C2706="","",VLOOKUP(FİLTRE!$C2706,'SKT LİSTESİ'!$F:$AJ,22,0)),"")</f>
        <v/>
      </c>
      <c r="O2706" s="136" t="str">
        <f ca="1">IFERROR(IF($C2706="","",VLOOKUP(FİLTRE!$C2706,'SKT LİSTESİ'!$F:$AJ,23,0)),"")</f>
        <v/>
      </c>
      <c r="P2706" s="31"/>
      <c r="Q2706" s="31"/>
      <c r="R2706" s="137" t="str">
        <f ca="1">(IFERROR(IF($C2706="","",VLOOKUP(FİLTRE!$C2706,'SKT LİSTESİ'!$F:$AJ,15,0)),""))</f>
        <v/>
      </c>
      <c r="S2706" s="138" t="str">
        <f ca="1">IFERROR(IF($C2706="","",VLOOKUP(FİLTRE!$C2706,'SKT LİSTESİ'!$F:$AJ,16,0)),"")</f>
        <v/>
      </c>
      <c r="AF2706" s="179" t="str">
        <f t="shared" ca="1" si="170"/>
        <v/>
      </c>
      <c r="AG2706" s="179">
        <f t="shared" ca="1" si="171"/>
        <v>0</v>
      </c>
      <c r="AH2706" s="179">
        <f t="shared" ca="1" si="172"/>
        <v>0</v>
      </c>
    </row>
    <row r="2707" spans="2:34" ht="15.75" x14ac:dyDescent="0.25">
      <c r="B2707">
        <f t="shared" ca="1" si="169"/>
        <v>2695</v>
      </c>
      <c r="C2707" t="str">
        <f ca="1">IFERROR(VLOOKUP(B2707,'SKT LİSTESİ'!F:F,1,0),"")</f>
        <v/>
      </c>
      <c r="E2707" s="128" t="str">
        <f ca="1">IFERROR(IF($C2707="","",VLOOKUP(FİLTRE!$C2707,'SKT LİSTESİ'!$F:$S,5,0)),"")</f>
        <v/>
      </c>
      <c r="F2707" s="129" t="str">
        <f ca="1">IFERROR(IF($C2707="","",VLOOKUP(FİLTRE!$C2707,'SKT LİSTESİ'!$F:$S,7,0)),"")</f>
        <v/>
      </c>
      <c r="G2707" s="130" t="str">
        <f ca="1">IFERROR(IF($C2707="","",VLOOKUP(FİLTRE!$C2707,'SKT LİSTESİ'!$F:$S,8,0)),"")</f>
        <v/>
      </c>
      <c r="H2707" s="131" t="str">
        <f ca="1">IF(E2707="","",IF($C2707="","",VLOOKUP(FİLTRE!$C2707,'SKT LİSTESİ'!$F:$S,9,0)))</f>
        <v/>
      </c>
      <c r="I2707" s="132" t="str">
        <f ca="1">IFERROR(IF($C2707="","",VLOOKUP(FİLTRE!$C2707,'SKT LİSTESİ'!$F:$S,10,0)),"")</f>
        <v/>
      </c>
      <c r="J2707" s="133" t="str">
        <f ca="1">IFERROR(IF($C2707="","",VLOOKUP(FİLTRE!$C2707,'SKT LİSTESİ'!$F:$S,11,0)),"")</f>
        <v/>
      </c>
      <c r="K2707" s="134" t="str">
        <f ca="1">IFERROR(IF($C2707="","",VLOOKUP(FİLTRE!$C2707,'SKT LİSTESİ'!$F:$S,12,0)),"")</f>
        <v/>
      </c>
      <c r="L2707" s="134" t="str">
        <f ca="1">IFERROR(IF($C2707="","",VLOOKUP(FİLTRE!$C2707,'SKT LİSTESİ'!$F:$S,13,0)),"")</f>
        <v/>
      </c>
      <c r="M2707" s="135" t="str">
        <f ca="1">IFERROR(IF($C2707="","",VLOOKUP(FİLTRE!$C2707,'SKT LİSTESİ'!$F:$AJ,14,0)),"")</f>
        <v/>
      </c>
      <c r="N2707" s="31" t="str">
        <f ca="1">IFERROR(IF($C2707="","",VLOOKUP(FİLTRE!$C2707,'SKT LİSTESİ'!$F:$AJ,22,0)),"")</f>
        <v/>
      </c>
      <c r="O2707" s="136" t="str">
        <f ca="1">IFERROR(IF($C2707="","",VLOOKUP(FİLTRE!$C2707,'SKT LİSTESİ'!$F:$AJ,23,0)),"")</f>
        <v/>
      </c>
      <c r="P2707" s="31"/>
      <c r="Q2707" s="31"/>
      <c r="R2707" s="137" t="str">
        <f ca="1">(IFERROR(IF($C2707="","",VLOOKUP(FİLTRE!$C2707,'SKT LİSTESİ'!$F:$AJ,15,0)),""))</f>
        <v/>
      </c>
      <c r="S2707" s="138" t="str">
        <f ca="1">IFERROR(IF($C2707="","",VLOOKUP(FİLTRE!$C2707,'SKT LİSTESİ'!$F:$AJ,16,0)),"")</f>
        <v/>
      </c>
      <c r="AF2707" s="179" t="str">
        <f t="shared" ca="1" si="170"/>
        <v/>
      </c>
      <c r="AG2707" s="179">
        <f t="shared" ca="1" si="171"/>
        <v>0</v>
      </c>
      <c r="AH2707" s="179">
        <f t="shared" ca="1" si="172"/>
        <v>0</v>
      </c>
    </row>
    <row r="2708" spans="2:34" ht="15.75" x14ac:dyDescent="0.25">
      <c r="B2708">
        <f t="shared" ca="1" si="169"/>
        <v>2696</v>
      </c>
      <c r="C2708" t="str">
        <f ca="1">IFERROR(VLOOKUP(B2708,'SKT LİSTESİ'!F:F,1,0),"")</f>
        <v/>
      </c>
      <c r="E2708" s="128" t="str">
        <f ca="1">IFERROR(IF($C2708="","",VLOOKUP(FİLTRE!$C2708,'SKT LİSTESİ'!$F:$S,5,0)),"")</f>
        <v/>
      </c>
      <c r="F2708" s="129" t="str">
        <f ca="1">IFERROR(IF($C2708="","",VLOOKUP(FİLTRE!$C2708,'SKT LİSTESİ'!$F:$S,7,0)),"")</f>
        <v/>
      </c>
      <c r="G2708" s="130" t="str">
        <f ca="1">IFERROR(IF($C2708="","",VLOOKUP(FİLTRE!$C2708,'SKT LİSTESİ'!$F:$S,8,0)),"")</f>
        <v/>
      </c>
      <c r="H2708" s="131" t="str">
        <f ca="1">IF(E2708="","",IF($C2708="","",VLOOKUP(FİLTRE!$C2708,'SKT LİSTESİ'!$F:$S,9,0)))</f>
        <v/>
      </c>
      <c r="I2708" s="132" t="str">
        <f ca="1">IFERROR(IF($C2708="","",VLOOKUP(FİLTRE!$C2708,'SKT LİSTESİ'!$F:$S,10,0)),"")</f>
        <v/>
      </c>
      <c r="J2708" s="133" t="str">
        <f ca="1">IFERROR(IF($C2708="","",VLOOKUP(FİLTRE!$C2708,'SKT LİSTESİ'!$F:$S,11,0)),"")</f>
        <v/>
      </c>
      <c r="K2708" s="134" t="str">
        <f ca="1">IFERROR(IF($C2708="","",VLOOKUP(FİLTRE!$C2708,'SKT LİSTESİ'!$F:$S,12,0)),"")</f>
        <v/>
      </c>
      <c r="L2708" s="134" t="str">
        <f ca="1">IFERROR(IF($C2708="","",VLOOKUP(FİLTRE!$C2708,'SKT LİSTESİ'!$F:$S,13,0)),"")</f>
        <v/>
      </c>
      <c r="M2708" s="135" t="str">
        <f ca="1">IFERROR(IF($C2708="","",VLOOKUP(FİLTRE!$C2708,'SKT LİSTESİ'!$F:$AJ,14,0)),"")</f>
        <v/>
      </c>
      <c r="N2708" s="31" t="str">
        <f ca="1">IFERROR(IF($C2708="","",VLOOKUP(FİLTRE!$C2708,'SKT LİSTESİ'!$F:$AJ,22,0)),"")</f>
        <v/>
      </c>
      <c r="O2708" s="136" t="str">
        <f ca="1">IFERROR(IF($C2708="","",VLOOKUP(FİLTRE!$C2708,'SKT LİSTESİ'!$F:$AJ,23,0)),"")</f>
        <v/>
      </c>
      <c r="P2708" s="31"/>
      <c r="Q2708" s="31"/>
      <c r="R2708" s="137" t="str">
        <f ca="1">(IFERROR(IF($C2708="","",VLOOKUP(FİLTRE!$C2708,'SKT LİSTESİ'!$F:$AJ,15,0)),""))</f>
        <v/>
      </c>
      <c r="S2708" s="138" t="str">
        <f ca="1">IFERROR(IF($C2708="","",VLOOKUP(FİLTRE!$C2708,'SKT LİSTESİ'!$F:$AJ,16,0)),"")</f>
        <v/>
      </c>
      <c r="AF2708" s="179" t="str">
        <f t="shared" ca="1" si="170"/>
        <v/>
      </c>
      <c r="AG2708" s="179">
        <f t="shared" ca="1" si="171"/>
        <v>0</v>
      </c>
      <c r="AH2708" s="179">
        <f t="shared" ca="1" si="172"/>
        <v>0</v>
      </c>
    </row>
    <row r="2709" spans="2:34" ht="15.75" x14ac:dyDescent="0.25">
      <c r="B2709">
        <f t="shared" ca="1" si="169"/>
        <v>2697</v>
      </c>
      <c r="C2709" t="str">
        <f ca="1">IFERROR(VLOOKUP(B2709,'SKT LİSTESİ'!F:F,1,0),"")</f>
        <v/>
      </c>
      <c r="E2709" s="128" t="str">
        <f ca="1">IFERROR(IF($C2709="","",VLOOKUP(FİLTRE!$C2709,'SKT LİSTESİ'!$F:$S,5,0)),"")</f>
        <v/>
      </c>
      <c r="F2709" s="129" t="str">
        <f ca="1">IFERROR(IF($C2709="","",VLOOKUP(FİLTRE!$C2709,'SKT LİSTESİ'!$F:$S,7,0)),"")</f>
        <v/>
      </c>
      <c r="G2709" s="130" t="str">
        <f ca="1">IFERROR(IF($C2709="","",VLOOKUP(FİLTRE!$C2709,'SKT LİSTESİ'!$F:$S,8,0)),"")</f>
        <v/>
      </c>
      <c r="H2709" s="131" t="str">
        <f ca="1">IF(E2709="","",IF($C2709="","",VLOOKUP(FİLTRE!$C2709,'SKT LİSTESİ'!$F:$S,9,0)))</f>
        <v/>
      </c>
      <c r="I2709" s="132" t="str">
        <f ca="1">IFERROR(IF($C2709="","",VLOOKUP(FİLTRE!$C2709,'SKT LİSTESİ'!$F:$S,10,0)),"")</f>
        <v/>
      </c>
      <c r="J2709" s="133" t="str">
        <f ca="1">IFERROR(IF($C2709="","",VLOOKUP(FİLTRE!$C2709,'SKT LİSTESİ'!$F:$S,11,0)),"")</f>
        <v/>
      </c>
      <c r="K2709" s="134" t="str">
        <f ca="1">IFERROR(IF($C2709="","",VLOOKUP(FİLTRE!$C2709,'SKT LİSTESİ'!$F:$S,12,0)),"")</f>
        <v/>
      </c>
      <c r="L2709" s="134" t="str">
        <f ca="1">IFERROR(IF($C2709="","",VLOOKUP(FİLTRE!$C2709,'SKT LİSTESİ'!$F:$S,13,0)),"")</f>
        <v/>
      </c>
      <c r="M2709" s="135" t="str">
        <f ca="1">IFERROR(IF($C2709="","",VLOOKUP(FİLTRE!$C2709,'SKT LİSTESİ'!$F:$AJ,14,0)),"")</f>
        <v/>
      </c>
      <c r="N2709" s="31" t="str">
        <f ca="1">IFERROR(IF($C2709="","",VLOOKUP(FİLTRE!$C2709,'SKT LİSTESİ'!$F:$AJ,22,0)),"")</f>
        <v/>
      </c>
      <c r="O2709" s="136" t="str">
        <f ca="1">IFERROR(IF($C2709="","",VLOOKUP(FİLTRE!$C2709,'SKT LİSTESİ'!$F:$AJ,23,0)),"")</f>
        <v/>
      </c>
      <c r="P2709" s="31"/>
      <c r="Q2709" s="31"/>
      <c r="R2709" s="137" t="str">
        <f ca="1">(IFERROR(IF($C2709="","",VLOOKUP(FİLTRE!$C2709,'SKT LİSTESİ'!$F:$AJ,15,0)),""))</f>
        <v/>
      </c>
      <c r="S2709" s="138" t="str">
        <f ca="1">IFERROR(IF($C2709="","",VLOOKUP(FİLTRE!$C2709,'SKT LİSTESİ'!$F:$AJ,16,0)),"")</f>
        <v/>
      </c>
      <c r="AF2709" s="179" t="str">
        <f t="shared" ca="1" si="170"/>
        <v/>
      </c>
      <c r="AG2709" s="179">
        <f t="shared" ca="1" si="171"/>
        <v>0</v>
      </c>
      <c r="AH2709" s="179">
        <f t="shared" ca="1" si="172"/>
        <v>0</v>
      </c>
    </row>
    <row r="2710" spans="2:34" ht="15.75" x14ac:dyDescent="0.25">
      <c r="B2710">
        <f t="shared" ca="1" si="169"/>
        <v>2698</v>
      </c>
      <c r="C2710" t="str">
        <f ca="1">IFERROR(VLOOKUP(B2710,'SKT LİSTESİ'!F:F,1,0),"")</f>
        <v/>
      </c>
      <c r="E2710" s="128" t="str">
        <f ca="1">IFERROR(IF($C2710="","",VLOOKUP(FİLTRE!$C2710,'SKT LİSTESİ'!$F:$S,5,0)),"")</f>
        <v/>
      </c>
      <c r="F2710" s="129" t="str">
        <f ca="1">IFERROR(IF($C2710="","",VLOOKUP(FİLTRE!$C2710,'SKT LİSTESİ'!$F:$S,7,0)),"")</f>
        <v/>
      </c>
      <c r="G2710" s="130" t="str">
        <f ca="1">IFERROR(IF($C2710="","",VLOOKUP(FİLTRE!$C2710,'SKT LİSTESİ'!$F:$S,8,0)),"")</f>
        <v/>
      </c>
      <c r="H2710" s="131" t="str">
        <f ca="1">IF(E2710="","",IF($C2710="","",VLOOKUP(FİLTRE!$C2710,'SKT LİSTESİ'!$F:$S,9,0)))</f>
        <v/>
      </c>
      <c r="I2710" s="132" t="str">
        <f ca="1">IFERROR(IF($C2710="","",VLOOKUP(FİLTRE!$C2710,'SKT LİSTESİ'!$F:$S,10,0)),"")</f>
        <v/>
      </c>
      <c r="J2710" s="133" t="str">
        <f ca="1">IFERROR(IF($C2710="","",VLOOKUP(FİLTRE!$C2710,'SKT LİSTESİ'!$F:$S,11,0)),"")</f>
        <v/>
      </c>
      <c r="K2710" s="134" t="str">
        <f ca="1">IFERROR(IF($C2710="","",VLOOKUP(FİLTRE!$C2710,'SKT LİSTESİ'!$F:$S,12,0)),"")</f>
        <v/>
      </c>
      <c r="L2710" s="134" t="str">
        <f ca="1">IFERROR(IF($C2710="","",VLOOKUP(FİLTRE!$C2710,'SKT LİSTESİ'!$F:$S,13,0)),"")</f>
        <v/>
      </c>
      <c r="M2710" s="135" t="str">
        <f ca="1">IFERROR(IF($C2710="","",VLOOKUP(FİLTRE!$C2710,'SKT LİSTESİ'!$F:$AJ,14,0)),"")</f>
        <v/>
      </c>
      <c r="N2710" s="31" t="str">
        <f ca="1">IFERROR(IF($C2710="","",VLOOKUP(FİLTRE!$C2710,'SKT LİSTESİ'!$F:$AJ,22,0)),"")</f>
        <v/>
      </c>
      <c r="O2710" s="136" t="str">
        <f ca="1">IFERROR(IF($C2710="","",VLOOKUP(FİLTRE!$C2710,'SKT LİSTESİ'!$F:$AJ,23,0)),"")</f>
        <v/>
      </c>
      <c r="P2710" s="31"/>
      <c r="Q2710" s="31"/>
      <c r="R2710" s="137" t="str">
        <f ca="1">(IFERROR(IF($C2710="","",VLOOKUP(FİLTRE!$C2710,'SKT LİSTESİ'!$F:$AJ,15,0)),""))</f>
        <v/>
      </c>
      <c r="S2710" s="138" t="str">
        <f ca="1">IFERROR(IF($C2710="","",VLOOKUP(FİLTRE!$C2710,'SKT LİSTESİ'!$F:$AJ,16,0)),"")</f>
        <v/>
      </c>
      <c r="AF2710" s="179" t="str">
        <f t="shared" ca="1" si="170"/>
        <v/>
      </c>
      <c r="AG2710" s="179">
        <f t="shared" ca="1" si="171"/>
        <v>0</v>
      </c>
      <c r="AH2710" s="179">
        <f t="shared" ca="1" si="172"/>
        <v>0</v>
      </c>
    </row>
    <row r="2711" spans="2:34" ht="15.75" x14ac:dyDescent="0.25">
      <c r="B2711">
        <f t="shared" ca="1" si="169"/>
        <v>2699</v>
      </c>
      <c r="C2711" t="str">
        <f ca="1">IFERROR(VLOOKUP(B2711,'SKT LİSTESİ'!F:F,1,0),"")</f>
        <v/>
      </c>
      <c r="E2711" s="128" t="str">
        <f ca="1">IFERROR(IF($C2711="","",VLOOKUP(FİLTRE!$C2711,'SKT LİSTESİ'!$F:$S,5,0)),"")</f>
        <v/>
      </c>
      <c r="F2711" s="129" t="str">
        <f ca="1">IFERROR(IF($C2711="","",VLOOKUP(FİLTRE!$C2711,'SKT LİSTESİ'!$F:$S,7,0)),"")</f>
        <v/>
      </c>
      <c r="G2711" s="130" t="str">
        <f ca="1">IFERROR(IF($C2711="","",VLOOKUP(FİLTRE!$C2711,'SKT LİSTESİ'!$F:$S,8,0)),"")</f>
        <v/>
      </c>
      <c r="H2711" s="131" t="str">
        <f ca="1">IF(E2711="","",IF($C2711="","",VLOOKUP(FİLTRE!$C2711,'SKT LİSTESİ'!$F:$S,9,0)))</f>
        <v/>
      </c>
      <c r="I2711" s="132" t="str">
        <f ca="1">IFERROR(IF($C2711="","",VLOOKUP(FİLTRE!$C2711,'SKT LİSTESİ'!$F:$S,10,0)),"")</f>
        <v/>
      </c>
      <c r="J2711" s="133" t="str">
        <f ca="1">IFERROR(IF($C2711="","",VLOOKUP(FİLTRE!$C2711,'SKT LİSTESİ'!$F:$S,11,0)),"")</f>
        <v/>
      </c>
      <c r="K2711" s="134" t="str">
        <f ca="1">IFERROR(IF($C2711="","",VLOOKUP(FİLTRE!$C2711,'SKT LİSTESİ'!$F:$S,12,0)),"")</f>
        <v/>
      </c>
      <c r="L2711" s="134" t="str">
        <f ca="1">IFERROR(IF($C2711="","",VLOOKUP(FİLTRE!$C2711,'SKT LİSTESİ'!$F:$S,13,0)),"")</f>
        <v/>
      </c>
      <c r="M2711" s="135" t="str">
        <f ca="1">IFERROR(IF($C2711="","",VLOOKUP(FİLTRE!$C2711,'SKT LİSTESİ'!$F:$AJ,14,0)),"")</f>
        <v/>
      </c>
      <c r="N2711" s="31" t="str">
        <f ca="1">IFERROR(IF($C2711="","",VLOOKUP(FİLTRE!$C2711,'SKT LİSTESİ'!$F:$AJ,22,0)),"")</f>
        <v/>
      </c>
      <c r="O2711" s="136" t="str">
        <f ca="1">IFERROR(IF($C2711="","",VLOOKUP(FİLTRE!$C2711,'SKT LİSTESİ'!$F:$AJ,23,0)),"")</f>
        <v/>
      </c>
      <c r="P2711" s="31"/>
      <c r="Q2711" s="31"/>
      <c r="R2711" s="137" t="str">
        <f ca="1">(IFERROR(IF($C2711="","",VLOOKUP(FİLTRE!$C2711,'SKT LİSTESİ'!$F:$AJ,15,0)),""))</f>
        <v/>
      </c>
      <c r="S2711" s="138" t="str">
        <f ca="1">IFERROR(IF($C2711="","",VLOOKUP(FİLTRE!$C2711,'SKT LİSTESİ'!$F:$AJ,16,0)),"")</f>
        <v/>
      </c>
      <c r="AF2711" s="179" t="str">
        <f t="shared" ca="1" si="170"/>
        <v/>
      </c>
      <c r="AG2711" s="179">
        <f t="shared" ca="1" si="171"/>
        <v>0</v>
      </c>
      <c r="AH2711" s="179">
        <f t="shared" ca="1" si="172"/>
        <v>0</v>
      </c>
    </row>
    <row r="2712" spans="2:34" ht="15.75" x14ac:dyDescent="0.25">
      <c r="B2712">
        <f t="shared" ca="1" si="169"/>
        <v>2700</v>
      </c>
      <c r="C2712" t="str">
        <f ca="1">IFERROR(VLOOKUP(B2712,'SKT LİSTESİ'!F:F,1,0),"")</f>
        <v/>
      </c>
      <c r="E2712" s="128" t="str">
        <f ca="1">IFERROR(IF($C2712="","",VLOOKUP(FİLTRE!$C2712,'SKT LİSTESİ'!$F:$S,5,0)),"")</f>
        <v/>
      </c>
      <c r="F2712" s="129" t="str">
        <f ca="1">IFERROR(IF($C2712="","",VLOOKUP(FİLTRE!$C2712,'SKT LİSTESİ'!$F:$S,7,0)),"")</f>
        <v/>
      </c>
      <c r="G2712" s="130" t="str">
        <f ca="1">IFERROR(IF($C2712="","",VLOOKUP(FİLTRE!$C2712,'SKT LİSTESİ'!$F:$S,8,0)),"")</f>
        <v/>
      </c>
      <c r="H2712" s="131" t="str">
        <f ca="1">IF(E2712="","",IF($C2712="","",VLOOKUP(FİLTRE!$C2712,'SKT LİSTESİ'!$F:$S,9,0)))</f>
        <v/>
      </c>
      <c r="I2712" s="132" t="str">
        <f ca="1">IFERROR(IF($C2712="","",VLOOKUP(FİLTRE!$C2712,'SKT LİSTESİ'!$F:$S,10,0)),"")</f>
        <v/>
      </c>
      <c r="J2712" s="133" t="str">
        <f ca="1">IFERROR(IF($C2712="","",VLOOKUP(FİLTRE!$C2712,'SKT LİSTESİ'!$F:$S,11,0)),"")</f>
        <v/>
      </c>
      <c r="K2712" s="134" t="str">
        <f ca="1">IFERROR(IF($C2712="","",VLOOKUP(FİLTRE!$C2712,'SKT LİSTESİ'!$F:$S,12,0)),"")</f>
        <v/>
      </c>
      <c r="L2712" s="134" t="str">
        <f ca="1">IFERROR(IF($C2712="","",VLOOKUP(FİLTRE!$C2712,'SKT LİSTESİ'!$F:$S,13,0)),"")</f>
        <v/>
      </c>
      <c r="M2712" s="135" t="str">
        <f ca="1">IFERROR(IF($C2712="","",VLOOKUP(FİLTRE!$C2712,'SKT LİSTESİ'!$F:$AJ,14,0)),"")</f>
        <v/>
      </c>
      <c r="N2712" s="31" t="str">
        <f ca="1">IFERROR(IF($C2712="","",VLOOKUP(FİLTRE!$C2712,'SKT LİSTESİ'!$F:$AJ,22,0)),"")</f>
        <v/>
      </c>
      <c r="O2712" s="136" t="str">
        <f ca="1">IFERROR(IF($C2712="","",VLOOKUP(FİLTRE!$C2712,'SKT LİSTESİ'!$F:$AJ,23,0)),"")</f>
        <v/>
      </c>
      <c r="P2712" s="31"/>
      <c r="Q2712" s="31"/>
      <c r="R2712" s="137" t="str">
        <f ca="1">(IFERROR(IF($C2712="","",VLOOKUP(FİLTRE!$C2712,'SKT LİSTESİ'!$F:$AJ,15,0)),""))</f>
        <v/>
      </c>
      <c r="S2712" s="138" t="str">
        <f ca="1">IFERROR(IF($C2712="","",VLOOKUP(FİLTRE!$C2712,'SKT LİSTESİ'!$F:$AJ,16,0)),"")</f>
        <v/>
      </c>
      <c r="AF2712" s="179" t="str">
        <f t="shared" ca="1" si="170"/>
        <v/>
      </c>
      <c r="AG2712" s="179">
        <f t="shared" ca="1" si="171"/>
        <v>0</v>
      </c>
      <c r="AH2712" s="179">
        <f t="shared" ca="1" si="172"/>
        <v>0</v>
      </c>
    </row>
    <row r="2713" spans="2:34" ht="15.75" x14ac:dyDescent="0.25">
      <c r="B2713">
        <f t="shared" ca="1" si="169"/>
        <v>2701</v>
      </c>
      <c r="C2713" t="str">
        <f ca="1">IFERROR(VLOOKUP(B2713,'SKT LİSTESİ'!F:F,1,0),"")</f>
        <v/>
      </c>
      <c r="E2713" s="128" t="str">
        <f ca="1">IFERROR(IF($C2713="","",VLOOKUP(FİLTRE!$C2713,'SKT LİSTESİ'!$F:$S,5,0)),"")</f>
        <v/>
      </c>
      <c r="F2713" s="129" t="str">
        <f ca="1">IFERROR(IF($C2713="","",VLOOKUP(FİLTRE!$C2713,'SKT LİSTESİ'!$F:$S,7,0)),"")</f>
        <v/>
      </c>
      <c r="G2713" s="130" t="str">
        <f ca="1">IFERROR(IF($C2713="","",VLOOKUP(FİLTRE!$C2713,'SKT LİSTESİ'!$F:$S,8,0)),"")</f>
        <v/>
      </c>
      <c r="H2713" s="131" t="str">
        <f ca="1">IF(E2713="","",IF($C2713="","",VLOOKUP(FİLTRE!$C2713,'SKT LİSTESİ'!$F:$S,9,0)))</f>
        <v/>
      </c>
      <c r="I2713" s="132" t="str">
        <f ca="1">IFERROR(IF($C2713="","",VLOOKUP(FİLTRE!$C2713,'SKT LİSTESİ'!$F:$S,10,0)),"")</f>
        <v/>
      </c>
      <c r="J2713" s="133" t="str">
        <f ca="1">IFERROR(IF($C2713="","",VLOOKUP(FİLTRE!$C2713,'SKT LİSTESİ'!$F:$S,11,0)),"")</f>
        <v/>
      </c>
      <c r="K2713" s="134" t="str">
        <f ca="1">IFERROR(IF($C2713="","",VLOOKUP(FİLTRE!$C2713,'SKT LİSTESİ'!$F:$S,12,0)),"")</f>
        <v/>
      </c>
      <c r="L2713" s="134" t="str">
        <f ca="1">IFERROR(IF($C2713="","",VLOOKUP(FİLTRE!$C2713,'SKT LİSTESİ'!$F:$S,13,0)),"")</f>
        <v/>
      </c>
      <c r="M2713" s="135" t="str">
        <f ca="1">IFERROR(IF($C2713="","",VLOOKUP(FİLTRE!$C2713,'SKT LİSTESİ'!$F:$AJ,14,0)),"")</f>
        <v/>
      </c>
      <c r="N2713" s="31" t="str">
        <f ca="1">IFERROR(IF($C2713="","",VLOOKUP(FİLTRE!$C2713,'SKT LİSTESİ'!$F:$AJ,22,0)),"")</f>
        <v/>
      </c>
      <c r="O2713" s="136" t="str">
        <f ca="1">IFERROR(IF($C2713="","",VLOOKUP(FİLTRE!$C2713,'SKT LİSTESİ'!$F:$AJ,23,0)),"")</f>
        <v/>
      </c>
      <c r="P2713" s="31"/>
      <c r="Q2713" s="31"/>
      <c r="R2713" s="137" t="str">
        <f ca="1">(IFERROR(IF($C2713="","",VLOOKUP(FİLTRE!$C2713,'SKT LİSTESİ'!$F:$AJ,15,0)),""))</f>
        <v/>
      </c>
      <c r="S2713" s="138" t="str">
        <f ca="1">IFERROR(IF($C2713="","",VLOOKUP(FİLTRE!$C2713,'SKT LİSTESİ'!$F:$AJ,16,0)),"")</f>
        <v/>
      </c>
      <c r="AF2713" s="179" t="str">
        <f t="shared" ca="1" si="170"/>
        <v/>
      </c>
      <c r="AG2713" s="179">
        <f t="shared" ca="1" si="171"/>
        <v>0</v>
      </c>
      <c r="AH2713" s="179">
        <f t="shared" ca="1" si="172"/>
        <v>0</v>
      </c>
    </row>
    <row r="2714" spans="2:34" ht="15.75" x14ac:dyDescent="0.25">
      <c r="B2714">
        <f t="shared" ca="1" si="169"/>
        <v>2702</v>
      </c>
      <c r="C2714" t="str">
        <f ca="1">IFERROR(VLOOKUP(B2714,'SKT LİSTESİ'!F:F,1,0),"")</f>
        <v/>
      </c>
      <c r="E2714" s="128" t="str">
        <f ca="1">IFERROR(IF($C2714="","",VLOOKUP(FİLTRE!$C2714,'SKT LİSTESİ'!$F:$S,5,0)),"")</f>
        <v/>
      </c>
      <c r="F2714" s="129" t="str">
        <f ca="1">IFERROR(IF($C2714="","",VLOOKUP(FİLTRE!$C2714,'SKT LİSTESİ'!$F:$S,7,0)),"")</f>
        <v/>
      </c>
      <c r="G2714" s="130" t="str">
        <f ca="1">IFERROR(IF($C2714="","",VLOOKUP(FİLTRE!$C2714,'SKT LİSTESİ'!$F:$S,8,0)),"")</f>
        <v/>
      </c>
      <c r="H2714" s="131" t="str">
        <f ca="1">IF(E2714="","",IF($C2714="","",VLOOKUP(FİLTRE!$C2714,'SKT LİSTESİ'!$F:$S,9,0)))</f>
        <v/>
      </c>
      <c r="I2714" s="132" t="str">
        <f ca="1">IFERROR(IF($C2714="","",VLOOKUP(FİLTRE!$C2714,'SKT LİSTESİ'!$F:$S,10,0)),"")</f>
        <v/>
      </c>
      <c r="J2714" s="133" t="str">
        <f ca="1">IFERROR(IF($C2714="","",VLOOKUP(FİLTRE!$C2714,'SKT LİSTESİ'!$F:$S,11,0)),"")</f>
        <v/>
      </c>
      <c r="K2714" s="134" t="str">
        <f ca="1">IFERROR(IF($C2714="","",VLOOKUP(FİLTRE!$C2714,'SKT LİSTESİ'!$F:$S,12,0)),"")</f>
        <v/>
      </c>
      <c r="L2714" s="134" t="str">
        <f ca="1">IFERROR(IF($C2714="","",VLOOKUP(FİLTRE!$C2714,'SKT LİSTESİ'!$F:$S,13,0)),"")</f>
        <v/>
      </c>
      <c r="M2714" s="135" t="str">
        <f ca="1">IFERROR(IF($C2714="","",VLOOKUP(FİLTRE!$C2714,'SKT LİSTESİ'!$F:$AJ,14,0)),"")</f>
        <v/>
      </c>
      <c r="N2714" s="31" t="str">
        <f ca="1">IFERROR(IF($C2714="","",VLOOKUP(FİLTRE!$C2714,'SKT LİSTESİ'!$F:$AJ,22,0)),"")</f>
        <v/>
      </c>
      <c r="O2714" s="136" t="str">
        <f ca="1">IFERROR(IF($C2714="","",VLOOKUP(FİLTRE!$C2714,'SKT LİSTESİ'!$F:$AJ,23,0)),"")</f>
        <v/>
      </c>
      <c r="P2714" s="31"/>
      <c r="Q2714" s="31"/>
      <c r="R2714" s="137" t="str">
        <f ca="1">(IFERROR(IF($C2714="","",VLOOKUP(FİLTRE!$C2714,'SKT LİSTESİ'!$F:$AJ,15,0)),""))</f>
        <v/>
      </c>
      <c r="S2714" s="138" t="str">
        <f ca="1">IFERROR(IF($C2714="","",VLOOKUP(FİLTRE!$C2714,'SKT LİSTESİ'!$F:$AJ,16,0)),"")</f>
        <v/>
      </c>
      <c r="AF2714" s="179" t="str">
        <f t="shared" ca="1" si="170"/>
        <v/>
      </c>
      <c r="AG2714" s="179">
        <f t="shared" ca="1" si="171"/>
        <v>0</v>
      </c>
      <c r="AH2714" s="179">
        <f t="shared" ca="1" si="172"/>
        <v>0</v>
      </c>
    </row>
    <row r="2715" spans="2:34" ht="15.75" x14ac:dyDescent="0.25">
      <c r="B2715">
        <f t="shared" ca="1" si="169"/>
        <v>2703</v>
      </c>
      <c r="C2715" t="str">
        <f ca="1">IFERROR(VLOOKUP(B2715,'SKT LİSTESİ'!F:F,1,0),"")</f>
        <v/>
      </c>
      <c r="E2715" s="128" t="str">
        <f ca="1">IFERROR(IF($C2715="","",VLOOKUP(FİLTRE!$C2715,'SKT LİSTESİ'!$F:$S,5,0)),"")</f>
        <v/>
      </c>
      <c r="F2715" s="129" t="str">
        <f ca="1">IFERROR(IF($C2715="","",VLOOKUP(FİLTRE!$C2715,'SKT LİSTESİ'!$F:$S,7,0)),"")</f>
        <v/>
      </c>
      <c r="G2715" s="130" t="str">
        <f ca="1">IFERROR(IF($C2715="","",VLOOKUP(FİLTRE!$C2715,'SKT LİSTESİ'!$F:$S,8,0)),"")</f>
        <v/>
      </c>
      <c r="H2715" s="131" t="str">
        <f ca="1">IF(E2715="","",IF($C2715="","",VLOOKUP(FİLTRE!$C2715,'SKT LİSTESİ'!$F:$S,9,0)))</f>
        <v/>
      </c>
      <c r="I2715" s="132" t="str">
        <f ca="1">IFERROR(IF($C2715="","",VLOOKUP(FİLTRE!$C2715,'SKT LİSTESİ'!$F:$S,10,0)),"")</f>
        <v/>
      </c>
      <c r="J2715" s="133" t="str">
        <f ca="1">IFERROR(IF($C2715="","",VLOOKUP(FİLTRE!$C2715,'SKT LİSTESİ'!$F:$S,11,0)),"")</f>
        <v/>
      </c>
      <c r="K2715" s="134" t="str">
        <f ca="1">IFERROR(IF($C2715="","",VLOOKUP(FİLTRE!$C2715,'SKT LİSTESİ'!$F:$S,12,0)),"")</f>
        <v/>
      </c>
      <c r="L2715" s="134" t="str">
        <f ca="1">IFERROR(IF($C2715="","",VLOOKUP(FİLTRE!$C2715,'SKT LİSTESİ'!$F:$S,13,0)),"")</f>
        <v/>
      </c>
      <c r="M2715" s="135" t="str">
        <f ca="1">IFERROR(IF($C2715="","",VLOOKUP(FİLTRE!$C2715,'SKT LİSTESİ'!$F:$AJ,14,0)),"")</f>
        <v/>
      </c>
      <c r="N2715" s="31" t="str">
        <f ca="1">IFERROR(IF($C2715="","",VLOOKUP(FİLTRE!$C2715,'SKT LİSTESİ'!$F:$AJ,22,0)),"")</f>
        <v/>
      </c>
      <c r="O2715" s="136" t="str">
        <f ca="1">IFERROR(IF($C2715="","",VLOOKUP(FİLTRE!$C2715,'SKT LİSTESİ'!$F:$AJ,23,0)),"")</f>
        <v/>
      </c>
      <c r="P2715" s="31"/>
      <c r="Q2715" s="31"/>
      <c r="R2715" s="137" t="str">
        <f ca="1">(IFERROR(IF($C2715="","",VLOOKUP(FİLTRE!$C2715,'SKT LİSTESİ'!$F:$AJ,15,0)),""))</f>
        <v/>
      </c>
      <c r="S2715" s="138" t="str">
        <f ca="1">IFERROR(IF($C2715="","",VLOOKUP(FİLTRE!$C2715,'SKT LİSTESİ'!$F:$AJ,16,0)),"")</f>
        <v/>
      </c>
      <c r="AF2715" s="179" t="str">
        <f t="shared" ca="1" si="170"/>
        <v/>
      </c>
      <c r="AG2715" s="179">
        <f t="shared" ca="1" si="171"/>
        <v>0</v>
      </c>
      <c r="AH2715" s="179">
        <f t="shared" ca="1" si="172"/>
        <v>0</v>
      </c>
    </row>
    <row r="2716" spans="2:34" ht="15.75" x14ac:dyDescent="0.25">
      <c r="B2716">
        <f t="shared" ca="1" si="169"/>
        <v>2704</v>
      </c>
      <c r="C2716" t="str">
        <f ca="1">IFERROR(VLOOKUP(B2716,'SKT LİSTESİ'!F:F,1,0),"")</f>
        <v/>
      </c>
      <c r="E2716" s="128" t="str">
        <f ca="1">IFERROR(IF($C2716="","",VLOOKUP(FİLTRE!$C2716,'SKT LİSTESİ'!$F:$S,5,0)),"")</f>
        <v/>
      </c>
      <c r="F2716" s="129" t="str">
        <f ca="1">IFERROR(IF($C2716="","",VLOOKUP(FİLTRE!$C2716,'SKT LİSTESİ'!$F:$S,7,0)),"")</f>
        <v/>
      </c>
      <c r="G2716" s="130" t="str">
        <f ca="1">IFERROR(IF($C2716="","",VLOOKUP(FİLTRE!$C2716,'SKT LİSTESİ'!$F:$S,8,0)),"")</f>
        <v/>
      </c>
      <c r="H2716" s="131" t="str">
        <f ca="1">IF(E2716="","",IF($C2716="","",VLOOKUP(FİLTRE!$C2716,'SKT LİSTESİ'!$F:$S,9,0)))</f>
        <v/>
      </c>
      <c r="I2716" s="132" t="str">
        <f ca="1">IFERROR(IF($C2716="","",VLOOKUP(FİLTRE!$C2716,'SKT LİSTESİ'!$F:$S,10,0)),"")</f>
        <v/>
      </c>
      <c r="J2716" s="133" t="str">
        <f ca="1">IFERROR(IF($C2716="","",VLOOKUP(FİLTRE!$C2716,'SKT LİSTESİ'!$F:$S,11,0)),"")</f>
        <v/>
      </c>
      <c r="K2716" s="134" t="str">
        <f ca="1">IFERROR(IF($C2716="","",VLOOKUP(FİLTRE!$C2716,'SKT LİSTESİ'!$F:$S,12,0)),"")</f>
        <v/>
      </c>
      <c r="L2716" s="134" t="str">
        <f ca="1">IFERROR(IF($C2716="","",VLOOKUP(FİLTRE!$C2716,'SKT LİSTESİ'!$F:$S,13,0)),"")</f>
        <v/>
      </c>
      <c r="M2716" s="135" t="str">
        <f ca="1">IFERROR(IF($C2716="","",VLOOKUP(FİLTRE!$C2716,'SKT LİSTESİ'!$F:$AJ,14,0)),"")</f>
        <v/>
      </c>
      <c r="N2716" s="31" t="str">
        <f ca="1">IFERROR(IF($C2716="","",VLOOKUP(FİLTRE!$C2716,'SKT LİSTESİ'!$F:$AJ,22,0)),"")</f>
        <v/>
      </c>
      <c r="O2716" s="136" t="str">
        <f ca="1">IFERROR(IF($C2716="","",VLOOKUP(FİLTRE!$C2716,'SKT LİSTESİ'!$F:$AJ,23,0)),"")</f>
        <v/>
      </c>
      <c r="P2716" s="31"/>
      <c r="Q2716" s="31"/>
      <c r="R2716" s="137" t="str">
        <f ca="1">(IFERROR(IF($C2716="","",VLOOKUP(FİLTRE!$C2716,'SKT LİSTESİ'!$F:$AJ,15,0)),""))</f>
        <v/>
      </c>
      <c r="S2716" s="138" t="str">
        <f ca="1">IFERROR(IF($C2716="","",VLOOKUP(FİLTRE!$C2716,'SKT LİSTESİ'!$F:$AJ,16,0)),"")</f>
        <v/>
      </c>
      <c r="AF2716" s="179" t="str">
        <f t="shared" ca="1" si="170"/>
        <v/>
      </c>
      <c r="AG2716" s="179">
        <f t="shared" ca="1" si="171"/>
        <v>0</v>
      </c>
      <c r="AH2716" s="179">
        <f t="shared" ca="1" si="172"/>
        <v>0</v>
      </c>
    </row>
    <row r="2717" spans="2:34" ht="15.75" x14ac:dyDescent="0.25">
      <c r="B2717">
        <f t="shared" ca="1" si="169"/>
        <v>2705</v>
      </c>
      <c r="C2717" t="str">
        <f ca="1">IFERROR(VLOOKUP(B2717,'SKT LİSTESİ'!F:F,1,0),"")</f>
        <v/>
      </c>
      <c r="E2717" s="128" t="str">
        <f ca="1">IFERROR(IF($C2717="","",VLOOKUP(FİLTRE!$C2717,'SKT LİSTESİ'!$F:$S,5,0)),"")</f>
        <v/>
      </c>
      <c r="F2717" s="129" t="str">
        <f ca="1">IFERROR(IF($C2717="","",VLOOKUP(FİLTRE!$C2717,'SKT LİSTESİ'!$F:$S,7,0)),"")</f>
        <v/>
      </c>
      <c r="G2717" s="130" t="str">
        <f ca="1">IFERROR(IF($C2717="","",VLOOKUP(FİLTRE!$C2717,'SKT LİSTESİ'!$F:$S,8,0)),"")</f>
        <v/>
      </c>
      <c r="H2717" s="131" t="str">
        <f ca="1">IF(E2717="","",IF($C2717="","",VLOOKUP(FİLTRE!$C2717,'SKT LİSTESİ'!$F:$S,9,0)))</f>
        <v/>
      </c>
      <c r="I2717" s="132" t="str">
        <f ca="1">IFERROR(IF($C2717="","",VLOOKUP(FİLTRE!$C2717,'SKT LİSTESİ'!$F:$S,10,0)),"")</f>
        <v/>
      </c>
      <c r="J2717" s="133" t="str">
        <f ca="1">IFERROR(IF($C2717="","",VLOOKUP(FİLTRE!$C2717,'SKT LİSTESİ'!$F:$S,11,0)),"")</f>
        <v/>
      </c>
      <c r="K2717" s="134" t="str">
        <f ca="1">IFERROR(IF($C2717="","",VLOOKUP(FİLTRE!$C2717,'SKT LİSTESİ'!$F:$S,12,0)),"")</f>
        <v/>
      </c>
      <c r="L2717" s="134" t="str">
        <f ca="1">IFERROR(IF($C2717="","",VLOOKUP(FİLTRE!$C2717,'SKT LİSTESİ'!$F:$S,13,0)),"")</f>
        <v/>
      </c>
      <c r="M2717" s="135" t="str">
        <f ca="1">IFERROR(IF($C2717="","",VLOOKUP(FİLTRE!$C2717,'SKT LİSTESİ'!$F:$AJ,14,0)),"")</f>
        <v/>
      </c>
      <c r="N2717" s="31" t="str">
        <f ca="1">IFERROR(IF($C2717="","",VLOOKUP(FİLTRE!$C2717,'SKT LİSTESİ'!$F:$AJ,22,0)),"")</f>
        <v/>
      </c>
      <c r="O2717" s="136" t="str">
        <f ca="1">IFERROR(IF($C2717="","",VLOOKUP(FİLTRE!$C2717,'SKT LİSTESİ'!$F:$AJ,23,0)),"")</f>
        <v/>
      </c>
      <c r="P2717" s="31"/>
      <c r="Q2717" s="31"/>
      <c r="R2717" s="137" t="str">
        <f ca="1">(IFERROR(IF($C2717="","",VLOOKUP(FİLTRE!$C2717,'SKT LİSTESİ'!$F:$AJ,15,0)),""))</f>
        <v/>
      </c>
      <c r="S2717" s="138" t="str">
        <f ca="1">IFERROR(IF($C2717="","",VLOOKUP(FİLTRE!$C2717,'SKT LİSTESİ'!$F:$AJ,16,0)),"")</f>
        <v/>
      </c>
      <c r="AF2717" s="179" t="str">
        <f t="shared" ca="1" si="170"/>
        <v/>
      </c>
      <c r="AG2717" s="179">
        <f t="shared" ca="1" si="171"/>
        <v>0</v>
      </c>
      <c r="AH2717" s="179">
        <f t="shared" ca="1" si="172"/>
        <v>0</v>
      </c>
    </row>
    <row r="2718" spans="2:34" ht="15.75" x14ac:dyDescent="0.25">
      <c r="B2718">
        <f t="shared" ca="1" si="169"/>
        <v>2706</v>
      </c>
      <c r="C2718" t="str">
        <f ca="1">IFERROR(VLOOKUP(B2718,'SKT LİSTESİ'!F:F,1,0),"")</f>
        <v/>
      </c>
      <c r="E2718" s="128" t="str">
        <f ca="1">IFERROR(IF($C2718="","",VLOOKUP(FİLTRE!$C2718,'SKT LİSTESİ'!$F:$S,5,0)),"")</f>
        <v/>
      </c>
      <c r="F2718" s="129" t="str">
        <f ca="1">IFERROR(IF($C2718="","",VLOOKUP(FİLTRE!$C2718,'SKT LİSTESİ'!$F:$S,7,0)),"")</f>
        <v/>
      </c>
      <c r="G2718" s="130" t="str">
        <f ca="1">IFERROR(IF($C2718="","",VLOOKUP(FİLTRE!$C2718,'SKT LİSTESİ'!$F:$S,8,0)),"")</f>
        <v/>
      </c>
      <c r="H2718" s="131" t="str">
        <f ca="1">IF(E2718="","",IF($C2718="","",VLOOKUP(FİLTRE!$C2718,'SKT LİSTESİ'!$F:$S,9,0)))</f>
        <v/>
      </c>
      <c r="I2718" s="132" t="str">
        <f ca="1">IFERROR(IF($C2718="","",VLOOKUP(FİLTRE!$C2718,'SKT LİSTESİ'!$F:$S,10,0)),"")</f>
        <v/>
      </c>
      <c r="J2718" s="133" t="str">
        <f ca="1">IFERROR(IF($C2718="","",VLOOKUP(FİLTRE!$C2718,'SKT LİSTESİ'!$F:$S,11,0)),"")</f>
        <v/>
      </c>
      <c r="K2718" s="134" t="str">
        <f ca="1">IFERROR(IF($C2718="","",VLOOKUP(FİLTRE!$C2718,'SKT LİSTESİ'!$F:$S,12,0)),"")</f>
        <v/>
      </c>
      <c r="L2718" s="134" t="str">
        <f ca="1">IFERROR(IF($C2718="","",VLOOKUP(FİLTRE!$C2718,'SKT LİSTESİ'!$F:$S,13,0)),"")</f>
        <v/>
      </c>
      <c r="M2718" s="135" t="str">
        <f ca="1">IFERROR(IF($C2718="","",VLOOKUP(FİLTRE!$C2718,'SKT LİSTESİ'!$F:$AJ,14,0)),"")</f>
        <v/>
      </c>
      <c r="N2718" s="31" t="str">
        <f ca="1">IFERROR(IF($C2718="","",VLOOKUP(FİLTRE!$C2718,'SKT LİSTESİ'!$F:$AJ,22,0)),"")</f>
        <v/>
      </c>
      <c r="O2718" s="136" t="str">
        <f ca="1">IFERROR(IF($C2718="","",VLOOKUP(FİLTRE!$C2718,'SKT LİSTESİ'!$F:$AJ,23,0)),"")</f>
        <v/>
      </c>
      <c r="P2718" s="31"/>
      <c r="Q2718" s="31"/>
      <c r="R2718" s="137" t="str">
        <f ca="1">(IFERROR(IF($C2718="","",VLOOKUP(FİLTRE!$C2718,'SKT LİSTESİ'!$F:$AJ,15,0)),""))</f>
        <v/>
      </c>
      <c r="S2718" s="138" t="str">
        <f ca="1">IFERROR(IF($C2718="","",VLOOKUP(FİLTRE!$C2718,'SKT LİSTESİ'!$F:$AJ,16,0)),"")</f>
        <v/>
      </c>
      <c r="AF2718" s="179" t="str">
        <f t="shared" ca="1" si="170"/>
        <v/>
      </c>
      <c r="AG2718" s="179">
        <f t="shared" ca="1" si="171"/>
        <v>0</v>
      </c>
      <c r="AH2718" s="179">
        <f t="shared" ca="1" si="172"/>
        <v>0</v>
      </c>
    </row>
    <row r="2719" spans="2:34" ht="15.75" x14ac:dyDescent="0.25">
      <c r="B2719">
        <f t="shared" ca="1" si="169"/>
        <v>2707</v>
      </c>
      <c r="C2719" t="str">
        <f ca="1">IFERROR(VLOOKUP(B2719,'SKT LİSTESİ'!F:F,1,0),"")</f>
        <v/>
      </c>
      <c r="E2719" s="128" t="str">
        <f ca="1">IFERROR(IF($C2719="","",VLOOKUP(FİLTRE!$C2719,'SKT LİSTESİ'!$F:$S,5,0)),"")</f>
        <v/>
      </c>
      <c r="F2719" s="129" t="str">
        <f ca="1">IFERROR(IF($C2719="","",VLOOKUP(FİLTRE!$C2719,'SKT LİSTESİ'!$F:$S,7,0)),"")</f>
        <v/>
      </c>
      <c r="G2719" s="130" t="str">
        <f ca="1">IFERROR(IF($C2719="","",VLOOKUP(FİLTRE!$C2719,'SKT LİSTESİ'!$F:$S,8,0)),"")</f>
        <v/>
      </c>
      <c r="H2719" s="131" t="str">
        <f ca="1">IF(E2719="","",IF($C2719="","",VLOOKUP(FİLTRE!$C2719,'SKT LİSTESİ'!$F:$S,9,0)))</f>
        <v/>
      </c>
      <c r="I2719" s="132" t="str">
        <f ca="1">IFERROR(IF($C2719="","",VLOOKUP(FİLTRE!$C2719,'SKT LİSTESİ'!$F:$S,10,0)),"")</f>
        <v/>
      </c>
      <c r="J2719" s="133" t="str">
        <f ca="1">IFERROR(IF($C2719="","",VLOOKUP(FİLTRE!$C2719,'SKT LİSTESİ'!$F:$S,11,0)),"")</f>
        <v/>
      </c>
      <c r="K2719" s="134" t="str">
        <f ca="1">IFERROR(IF($C2719="","",VLOOKUP(FİLTRE!$C2719,'SKT LİSTESİ'!$F:$S,12,0)),"")</f>
        <v/>
      </c>
      <c r="L2719" s="134" t="str">
        <f ca="1">IFERROR(IF($C2719="","",VLOOKUP(FİLTRE!$C2719,'SKT LİSTESİ'!$F:$S,13,0)),"")</f>
        <v/>
      </c>
      <c r="M2719" s="135" t="str">
        <f ca="1">IFERROR(IF($C2719="","",VLOOKUP(FİLTRE!$C2719,'SKT LİSTESİ'!$F:$AJ,14,0)),"")</f>
        <v/>
      </c>
      <c r="N2719" s="31" t="str">
        <f ca="1">IFERROR(IF($C2719="","",VLOOKUP(FİLTRE!$C2719,'SKT LİSTESİ'!$F:$AJ,22,0)),"")</f>
        <v/>
      </c>
      <c r="O2719" s="136" t="str">
        <f ca="1">IFERROR(IF($C2719="","",VLOOKUP(FİLTRE!$C2719,'SKT LİSTESİ'!$F:$AJ,23,0)),"")</f>
        <v/>
      </c>
      <c r="P2719" s="31"/>
      <c r="Q2719" s="31"/>
      <c r="R2719" s="137" t="str">
        <f ca="1">(IFERROR(IF($C2719="","",VLOOKUP(FİLTRE!$C2719,'SKT LİSTESİ'!$F:$AJ,15,0)),""))</f>
        <v/>
      </c>
      <c r="S2719" s="138" t="str">
        <f ca="1">IFERROR(IF($C2719="","",VLOOKUP(FİLTRE!$C2719,'SKT LİSTESİ'!$F:$AJ,16,0)),"")</f>
        <v/>
      </c>
      <c r="AF2719" s="179" t="str">
        <f t="shared" ca="1" si="170"/>
        <v/>
      </c>
      <c r="AG2719" s="179">
        <f t="shared" ca="1" si="171"/>
        <v>0</v>
      </c>
      <c r="AH2719" s="179">
        <f t="shared" ca="1" si="172"/>
        <v>0</v>
      </c>
    </row>
    <row r="2720" spans="2:34" ht="15.75" x14ac:dyDescent="0.25">
      <c r="B2720">
        <f t="shared" ca="1" si="169"/>
        <v>2708</v>
      </c>
      <c r="C2720" t="str">
        <f ca="1">IFERROR(VLOOKUP(B2720,'SKT LİSTESİ'!F:F,1,0),"")</f>
        <v/>
      </c>
      <c r="E2720" s="128" t="str">
        <f ca="1">IFERROR(IF($C2720="","",VLOOKUP(FİLTRE!$C2720,'SKT LİSTESİ'!$F:$S,5,0)),"")</f>
        <v/>
      </c>
      <c r="F2720" s="129" t="str">
        <f ca="1">IFERROR(IF($C2720="","",VLOOKUP(FİLTRE!$C2720,'SKT LİSTESİ'!$F:$S,7,0)),"")</f>
        <v/>
      </c>
      <c r="G2720" s="130" t="str">
        <f ca="1">IFERROR(IF($C2720="","",VLOOKUP(FİLTRE!$C2720,'SKT LİSTESİ'!$F:$S,8,0)),"")</f>
        <v/>
      </c>
      <c r="H2720" s="131" t="str">
        <f ca="1">IF(E2720="","",IF($C2720="","",VLOOKUP(FİLTRE!$C2720,'SKT LİSTESİ'!$F:$S,9,0)))</f>
        <v/>
      </c>
      <c r="I2720" s="132" t="str">
        <f ca="1">IFERROR(IF($C2720="","",VLOOKUP(FİLTRE!$C2720,'SKT LİSTESİ'!$F:$S,10,0)),"")</f>
        <v/>
      </c>
      <c r="J2720" s="133" t="str">
        <f ca="1">IFERROR(IF($C2720="","",VLOOKUP(FİLTRE!$C2720,'SKT LİSTESİ'!$F:$S,11,0)),"")</f>
        <v/>
      </c>
      <c r="K2720" s="134" t="str">
        <f ca="1">IFERROR(IF($C2720="","",VLOOKUP(FİLTRE!$C2720,'SKT LİSTESİ'!$F:$S,12,0)),"")</f>
        <v/>
      </c>
      <c r="L2720" s="134" t="str">
        <f ca="1">IFERROR(IF($C2720="","",VLOOKUP(FİLTRE!$C2720,'SKT LİSTESİ'!$F:$S,13,0)),"")</f>
        <v/>
      </c>
      <c r="M2720" s="135" t="str">
        <f ca="1">IFERROR(IF($C2720="","",VLOOKUP(FİLTRE!$C2720,'SKT LİSTESİ'!$F:$AJ,14,0)),"")</f>
        <v/>
      </c>
      <c r="N2720" s="31" t="str">
        <f ca="1">IFERROR(IF($C2720="","",VLOOKUP(FİLTRE!$C2720,'SKT LİSTESİ'!$F:$AJ,22,0)),"")</f>
        <v/>
      </c>
      <c r="O2720" s="136" t="str">
        <f ca="1">IFERROR(IF($C2720="","",VLOOKUP(FİLTRE!$C2720,'SKT LİSTESİ'!$F:$AJ,23,0)),"")</f>
        <v/>
      </c>
      <c r="P2720" s="31"/>
      <c r="Q2720" s="31"/>
      <c r="R2720" s="137" t="str">
        <f ca="1">(IFERROR(IF($C2720="","",VLOOKUP(FİLTRE!$C2720,'SKT LİSTESİ'!$F:$AJ,15,0)),""))</f>
        <v/>
      </c>
      <c r="S2720" s="138" t="str">
        <f ca="1">IFERROR(IF($C2720="","",VLOOKUP(FİLTRE!$C2720,'SKT LİSTESİ'!$F:$AJ,16,0)),"")</f>
        <v/>
      </c>
      <c r="AF2720" s="179" t="str">
        <f t="shared" ca="1" si="170"/>
        <v/>
      </c>
      <c r="AG2720" s="179">
        <f t="shared" ca="1" si="171"/>
        <v>0</v>
      </c>
      <c r="AH2720" s="179">
        <f t="shared" ca="1" si="172"/>
        <v>0</v>
      </c>
    </row>
    <row r="2721" spans="2:34" ht="15.75" x14ac:dyDescent="0.25">
      <c r="B2721">
        <f t="shared" ca="1" si="169"/>
        <v>2709</v>
      </c>
      <c r="C2721" t="str">
        <f ca="1">IFERROR(VLOOKUP(B2721,'SKT LİSTESİ'!F:F,1,0),"")</f>
        <v/>
      </c>
      <c r="E2721" s="128" t="str">
        <f ca="1">IFERROR(IF($C2721="","",VLOOKUP(FİLTRE!$C2721,'SKT LİSTESİ'!$F:$S,5,0)),"")</f>
        <v/>
      </c>
      <c r="F2721" s="129" t="str">
        <f ca="1">IFERROR(IF($C2721="","",VLOOKUP(FİLTRE!$C2721,'SKT LİSTESİ'!$F:$S,7,0)),"")</f>
        <v/>
      </c>
      <c r="G2721" s="130" t="str">
        <f ca="1">IFERROR(IF($C2721="","",VLOOKUP(FİLTRE!$C2721,'SKT LİSTESİ'!$F:$S,8,0)),"")</f>
        <v/>
      </c>
      <c r="H2721" s="131" t="str">
        <f ca="1">IF(E2721="","",IF($C2721="","",VLOOKUP(FİLTRE!$C2721,'SKT LİSTESİ'!$F:$S,9,0)))</f>
        <v/>
      </c>
      <c r="I2721" s="132" t="str">
        <f ca="1">IFERROR(IF($C2721="","",VLOOKUP(FİLTRE!$C2721,'SKT LİSTESİ'!$F:$S,10,0)),"")</f>
        <v/>
      </c>
      <c r="J2721" s="133" t="str">
        <f ca="1">IFERROR(IF($C2721="","",VLOOKUP(FİLTRE!$C2721,'SKT LİSTESİ'!$F:$S,11,0)),"")</f>
        <v/>
      </c>
      <c r="K2721" s="134" t="str">
        <f ca="1">IFERROR(IF($C2721="","",VLOOKUP(FİLTRE!$C2721,'SKT LİSTESİ'!$F:$S,12,0)),"")</f>
        <v/>
      </c>
      <c r="L2721" s="134" t="str">
        <f ca="1">IFERROR(IF($C2721="","",VLOOKUP(FİLTRE!$C2721,'SKT LİSTESİ'!$F:$S,13,0)),"")</f>
        <v/>
      </c>
      <c r="M2721" s="135" t="str">
        <f ca="1">IFERROR(IF($C2721="","",VLOOKUP(FİLTRE!$C2721,'SKT LİSTESİ'!$F:$AJ,14,0)),"")</f>
        <v/>
      </c>
      <c r="N2721" s="31" t="str">
        <f ca="1">IFERROR(IF($C2721="","",VLOOKUP(FİLTRE!$C2721,'SKT LİSTESİ'!$F:$AJ,22,0)),"")</f>
        <v/>
      </c>
      <c r="O2721" s="136" t="str">
        <f ca="1">IFERROR(IF($C2721="","",VLOOKUP(FİLTRE!$C2721,'SKT LİSTESİ'!$F:$AJ,23,0)),"")</f>
        <v/>
      </c>
      <c r="P2721" s="31"/>
      <c r="Q2721" s="31"/>
      <c r="R2721" s="137" t="str">
        <f ca="1">(IFERROR(IF($C2721="","",VLOOKUP(FİLTRE!$C2721,'SKT LİSTESİ'!$F:$AJ,15,0)),""))</f>
        <v/>
      </c>
      <c r="S2721" s="138" t="str">
        <f ca="1">IFERROR(IF($C2721="","",VLOOKUP(FİLTRE!$C2721,'SKT LİSTESİ'!$F:$AJ,16,0)),"")</f>
        <v/>
      </c>
      <c r="AF2721" s="179" t="str">
        <f t="shared" ca="1" si="170"/>
        <v/>
      </c>
      <c r="AG2721" s="179">
        <f t="shared" ca="1" si="171"/>
        <v>0</v>
      </c>
      <c r="AH2721" s="179">
        <f t="shared" ca="1" si="172"/>
        <v>0</v>
      </c>
    </row>
    <row r="2722" spans="2:34" ht="15.75" x14ac:dyDescent="0.25">
      <c r="B2722">
        <f t="shared" ca="1" si="169"/>
        <v>2710</v>
      </c>
      <c r="C2722" t="str">
        <f ca="1">IFERROR(VLOOKUP(B2722,'SKT LİSTESİ'!F:F,1,0),"")</f>
        <v/>
      </c>
      <c r="E2722" s="128" t="str">
        <f ca="1">IFERROR(IF($C2722="","",VLOOKUP(FİLTRE!$C2722,'SKT LİSTESİ'!$F:$S,5,0)),"")</f>
        <v/>
      </c>
      <c r="F2722" s="129" t="str">
        <f ca="1">IFERROR(IF($C2722="","",VLOOKUP(FİLTRE!$C2722,'SKT LİSTESİ'!$F:$S,7,0)),"")</f>
        <v/>
      </c>
      <c r="G2722" s="130" t="str">
        <f ca="1">IFERROR(IF($C2722="","",VLOOKUP(FİLTRE!$C2722,'SKT LİSTESİ'!$F:$S,8,0)),"")</f>
        <v/>
      </c>
      <c r="H2722" s="131" t="str">
        <f ca="1">IF(E2722="","",IF($C2722="","",VLOOKUP(FİLTRE!$C2722,'SKT LİSTESİ'!$F:$S,9,0)))</f>
        <v/>
      </c>
      <c r="I2722" s="132" t="str">
        <f ca="1">IFERROR(IF($C2722="","",VLOOKUP(FİLTRE!$C2722,'SKT LİSTESİ'!$F:$S,10,0)),"")</f>
        <v/>
      </c>
      <c r="J2722" s="133" t="str">
        <f ca="1">IFERROR(IF($C2722="","",VLOOKUP(FİLTRE!$C2722,'SKT LİSTESİ'!$F:$S,11,0)),"")</f>
        <v/>
      </c>
      <c r="K2722" s="134" t="str">
        <f ca="1">IFERROR(IF($C2722="","",VLOOKUP(FİLTRE!$C2722,'SKT LİSTESİ'!$F:$S,12,0)),"")</f>
        <v/>
      </c>
      <c r="L2722" s="134" t="str">
        <f ca="1">IFERROR(IF($C2722="","",VLOOKUP(FİLTRE!$C2722,'SKT LİSTESİ'!$F:$S,13,0)),"")</f>
        <v/>
      </c>
      <c r="M2722" s="135" t="str">
        <f ca="1">IFERROR(IF($C2722="","",VLOOKUP(FİLTRE!$C2722,'SKT LİSTESİ'!$F:$AJ,14,0)),"")</f>
        <v/>
      </c>
      <c r="N2722" s="31" t="str">
        <f ca="1">IFERROR(IF($C2722="","",VLOOKUP(FİLTRE!$C2722,'SKT LİSTESİ'!$F:$AJ,22,0)),"")</f>
        <v/>
      </c>
      <c r="O2722" s="136" t="str">
        <f ca="1">IFERROR(IF($C2722="","",VLOOKUP(FİLTRE!$C2722,'SKT LİSTESİ'!$F:$AJ,23,0)),"")</f>
        <v/>
      </c>
      <c r="P2722" s="31"/>
      <c r="Q2722" s="31"/>
      <c r="R2722" s="137" t="str">
        <f ca="1">(IFERROR(IF($C2722="","",VLOOKUP(FİLTRE!$C2722,'SKT LİSTESİ'!$F:$AJ,15,0)),""))</f>
        <v/>
      </c>
      <c r="S2722" s="138" t="str">
        <f ca="1">IFERROR(IF($C2722="","",VLOOKUP(FİLTRE!$C2722,'SKT LİSTESİ'!$F:$AJ,16,0)),"")</f>
        <v/>
      </c>
      <c r="AF2722" s="179" t="str">
        <f t="shared" ca="1" si="170"/>
        <v/>
      </c>
      <c r="AG2722" s="179">
        <f t="shared" ca="1" si="171"/>
        <v>0</v>
      </c>
      <c r="AH2722" s="179">
        <f t="shared" ca="1" si="172"/>
        <v>0</v>
      </c>
    </row>
    <row r="2723" spans="2:34" ht="15.75" x14ac:dyDescent="0.25">
      <c r="B2723">
        <f t="shared" ca="1" si="169"/>
        <v>2711</v>
      </c>
      <c r="C2723" t="str">
        <f ca="1">IFERROR(VLOOKUP(B2723,'SKT LİSTESİ'!F:F,1,0),"")</f>
        <v/>
      </c>
      <c r="E2723" s="128" t="str">
        <f ca="1">IFERROR(IF($C2723="","",VLOOKUP(FİLTRE!$C2723,'SKT LİSTESİ'!$F:$S,5,0)),"")</f>
        <v/>
      </c>
      <c r="F2723" s="129" t="str">
        <f ca="1">IFERROR(IF($C2723="","",VLOOKUP(FİLTRE!$C2723,'SKT LİSTESİ'!$F:$S,7,0)),"")</f>
        <v/>
      </c>
      <c r="G2723" s="130" t="str">
        <f ca="1">IFERROR(IF($C2723="","",VLOOKUP(FİLTRE!$C2723,'SKT LİSTESİ'!$F:$S,8,0)),"")</f>
        <v/>
      </c>
      <c r="H2723" s="131" t="str">
        <f ca="1">IF(E2723="","",IF($C2723="","",VLOOKUP(FİLTRE!$C2723,'SKT LİSTESİ'!$F:$S,9,0)))</f>
        <v/>
      </c>
      <c r="I2723" s="132" t="str">
        <f ca="1">IFERROR(IF($C2723="","",VLOOKUP(FİLTRE!$C2723,'SKT LİSTESİ'!$F:$S,10,0)),"")</f>
        <v/>
      </c>
      <c r="J2723" s="133" t="str">
        <f ca="1">IFERROR(IF($C2723="","",VLOOKUP(FİLTRE!$C2723,'SKT LİSTESİ'!$F:$S,11,0)),"")</f>
        <v/>
      </c>
      <c r="K2723" s="134" t="str">
        <f ca="1">IFERROR(IF($C2723="","",VLOOKUP(FİLTRE!$C2723,'SKT LİSTESİ'!$F:$S,12,0)),"")</f>
        <v/>
      </c>
      <c r="L2723" s="134" t="str">
        <f ca="1">IFERROR(IF($C2723="","",VLOOKUP(FİLTRE!$C2723,'SKT LİSTESİ'!$F:$S,13,0)),"")</f>
        <v/>
      </c>
      <c r="M2723" s="135" t="str">
        <f ca="1">IFERROR(IF($C2723="","",VLOOKUP(FİLTRE!$C2723,'SKT LİSTESİ'!$F:$AJ,14,0)),"")</f>
        <v/>
      </c>
      <c r="N2723" s="31" t="str">
        <f ca="1">IFERROR(IF($C2723="","",VLOOKUP(FİLTRE!$C2723,'SKT LİSTESİ'!$F:$AJ,22,0)),"")</f>
        <v/>
      </c>
      <c r="O2723" s="136" t="str">
        <f ca="1">IFERROR(IF($C2723="","",VLOOKUP(FİLTRE!$C2723,'SKT LİSTESİ'!$F:$AJ,23,0)),"")</f>
        <v/>
      </c>
      <c r="P2723" s="31"/>
      <c r="Q2723" s="31"/>
      <c r="R2723" s="137" t="str">
        <f ca="1">(IFERROR(IF($C2723="","",VLOOKUP(FİLTRE!$C2723,'SKT LİSTESİ'!$F:$AJ,15,0)),""))</f>
        <v/>
      </c>
      <c r="S2723" s="138" t="str">
        <f ca="1">IFERROR(IF($C2723="","",VLOOKUP(FİLTRE!$C2723,'SKT LİSTESİ'!$F:$AJ,16,0)),"")</f>
        <v/>
      </c>
      <c r="AF2723" s="179" t="str">
        <f t="shared" ca="1" si="170"/>
        <v/>
      </c>
      <c r="AG2723" s="179">
        <f t="shared" ca="1" si="171"/>
        <v>0</v>
      </c>
      <c r="AH2723" s="179">
        <f t="shared" ca="1" si="172"/>
        <v>0</v>
      </c>
    </row>
    <row r="2724" spans="2:34" ht="15.75" x14ac:dyDescent="0.25">
      <c r="B2724">
        <f t="shared" ca="1" si="169"/>
        <v>2712</v>
      </c>
      <c r="C2724" t="str">
        <f ca="1">IFERROR(VLOOKUP(B2724,'SKT LİSTESİ'!F:F,1,0),"")</f>
        <v/>
      </c>
      <c r="E2724" s="128" t="str">
        <f ca="1">IFERROR(IF($C2724="","",VLOOKUP(FİLTRE!$C2724,'SKT LİSTESİ'!$F:$S,5,0)),"")</f>
        <v/>
      </c>
      <c r="F2724" s="129" t="str">
        <f ca="1">IFERROR(IF($C2724="","",VLOOKUP(FİLTRE!$C2724,'SKT LİSTESİ'!$F:$S,7,0)),"")</f>
        <v/>
      </c>
      <c r="G2724" s="130" t="str">
        <f ca="1">IFERROR(IF($C2724="","",VLOOKUP(FİLTRE!$C2724,'SKT LİSTESİ'!$F:$S,8,0)),"")</f>
        <v/>
      </c>
      <c r="H2724" s="131" t="str">
        <f ca="1">IF(E2724="","",IF($C2724="","",VLOOKUP(FİLTRE!$C2724,'SKT LİSTESİ'!$F:$S,9,0)))</f>
        <v/>
      </c>
      <c r="I2724" s="132" t="str">
        <f ca="1">IFERROR(IF($C2724="","",VLOOKUP(FİLTRE!$C2724,'SKT LİSTESİ'!$F:$S,10,0)),"")</f>
        <v/>
      </c>
      <c r="J2724" s="133" t="str">
        <f ca="1">IFERROR(IF($C2724="","",VLOOKUP(FİLTRE!$C2724,'SKT LİSTESİ'!$F:$S,11,0)),"")</f>
        <v/>
      </c>
      <c r="K2724" s="134" t="str">
        <f ca="1">IFERROR(IF($C2724="","",VLOOKUP(FİLTRE!$C2724,'SKT LİSTESİ'!$F:$S,12,0)),"")</f>
        <v/>
      </c>
      <c r="L2724" s="134" t="str">
        <f ca="1">IFERROR(IF($C2724="","",VLOOKUP(FİLTRE!$C2724,'SKT LİSTESİ'!$F:$S,13,0)),"")</f>
        <v/>
      </c>
      <c r="M2724" s="135" t="str">
        <f ca="1">IFERROR(IF($C2724="","",VLOOKUP(FİLTRE!$C2724,'SKT LİSTESİ'!$F:$AJ,14,0)),"")</f>
        <v/>
      </c>
      <c r="N2724" s="31" t="str">
        <f ca="1">IFERROR(IF($C2724="","",VLOOKUP(FİLTRE!$C2724,'SKT LİSTESİ'!$F:$AJ,22,0)),"")</f>
        <v/>
      </c>
      <c r="O2724" s="136" t="str">
        <f ca="1">IFERROR(IF($C2724="","",VLOOKUP(FİLTRE!$C2724,'SKT LİSTESİ'!$F:$AJ,23,0)),"")</f>
        <v/>
      </c>
      <c r="P2724" s="31"/>
      <c r="Q2724" s="31"/>
      <c r="R2724" s="137" t="str">
        <f ca="1">(IFERROR(IF($C2724="","",VLOOKUP(FİLTRE!$C2724,'SKT LİSTESİ'!$F:$AJ,15,0)),""))</f>
        <v/>
      </c>
      <c r="S2724" s="138" t="str">
        <f ca="1">IFERROR(IF($C2724="","",VLOOKUP(FİLTRE!$C2724,'SKT LİSTESİ'!$F:$AJ,16,0)),"")</f>
        <v/>
      </c>
      <c r="AF2724" s="179" t="str">
        <f t="shared" ca="1" si="170"/>
        <v/>
      </c>
      <c r="AG2724" s="179">
        <f t="shared" ca="1" si="171"/>
        <v>0</v>
      </c>
      <c r="AH2724" s="179">
        <f t="shared" ca="1" si="172"/>
        <v>0</v>
      </c>
    </row>
    <row r="2725" spans="2:34" ht="15.75" x14ac:dyDescent="0.25">
      <c r="B2725">
        <f t="shared" ca="1" si="169"/>
        <v>2713</v>
      </c>
      <c r="C2725" t="str">
        <f ca="1">IFERROR(VLOOKUP(B2725,'SKT LİSTESİ'!F:F,1,0),"")</f>
        <v/>
      </c>
      <c r="E2725" s="128" t="str">
        <f ca="1">IFERROR(IF($C2725="","",VLOOKUP(FİLTRE!$C2725,'SKT LİSTESİ'!$F:$S,5,0)),"")</f>
        <v/>
      </c>
      <c r="F2725" s="129" t="str">
        <f ca="1">IFERROR(IF($C2725="","",VLOOKUP(FİLTRE!$C2725,'SKT LİSTESİ'!$F:$S,7,0)),"")</f>
        <v/>
      </c>
      <c r="G2725" s="130" t="str">
        <f ca="1">IFERROR(IF($C2725="","",VLOOKUP(FİLTRE!$C2725,'SKT LİSTESİ'!$F:$S,8,0)),"")</f>
        <v/>
      </c>
      <c r="H2725" s="131" t="str">
        <f ca="1">IF(E2725="","",IF($C2725="","",VLOOKUP(FİLTRE!$C2725,'SKT LİSTESİ'!$F:$S,9,0)))</f>
        <v/>
      </c>
      <c r="I2725" s="132" t="str">
        <f ca="1">IFERROR(IF($C2725="","",VLOOKUP(FİLTRE!$C2725,'SKT LİSTESİ'!$F:$S,10,0)),"")</f>
        <v/>
      </c>
      <c r="J2725" s="133" t="str">
        <f ca="1">IFERROR(IF($C2725="","",VLOOKUP(FİLTRE!$C2725,'SKT LİSTESİ'!$F:$S,11,0)),"")</f>
        <v/>
      </c>
      <c r="K2725" s="134" t="str">
        <f ca="1">IFERROR(IF($C2725="","",VLOOKUP(FİLTRE!$C2725,'SKT LİSTESİ'!$F:$S,12,0)),"")</f>
        <v/>
      </c>
      <c r="L2725" s="134" t="str">
        <f ca="1">IFERROR(IF($C2725="","",VLOOKUP(FİLTRE!$C2725,'SKT LİSTESİ'!$F:$S,13,0)),"")</f>
        <v/>
      </c>
      <c r="M2725" s="135" t="str">
        <f ca="1">IFERROR(IF($C2725="","",VLOOKUP(FİLTRE!$C2725,'SKT LİSTESİ'!$F:$AJ,14,0)),"")</f>
        <v/>
      </c>
      <c r="N2725" s="31" t="str">
        <f ca="1">IFERROR(IF($C2725="","",VLOOKUP(FİLTRE!$C2725,'SKT LİSTESİ'!$F:$AJ,22,0)),"")</f>
        <v/>
      </c>
      <c r="O2725" s="136" t="str">
        <f ca="1">IFERROR(IF($C2725="","",VLOOKUP(FİLTRE!$C2725,'SKT LİSTESİ'!$F:$AJ,23,0)),"")</f>
        <v/>
      </c>
      <c r="P2725" s="31"/>
      <c r="Q2725" s="31"/>
      <c r="R2725" s="137" t="str">
        <f ca="1">(IFERROR(IF($C2725="","",VLOOKUP(FİLTRE!$C2725,'SKT LİSTESİ'!$F:$AJ,15,0)),""))</f>
        <v/>
      </c>
      <c r="S2725" s="138" t="str">
        <f ca="1">IFERROR(IF($C2725="","",VLOOKUP(FİLTRE!$C2725,'SKT LİSTESİ'!$F:$AJ,16,0)),"")</f>
        <v/>
      </c>
      <c r="AF2725" s="179" t="str">
        <f t="shared" ca="1" si="170"/>
        <v/>
      </c>
      <c r="AG2725" s="179">
        <f t="shared" ca="1" si="171"/>
        <v>0</v>
      </c>
      <c r="AH2725" s="179">
        <f t="shared" ca="1" si="172"/>
        <v>0</v>
      </c>
    </row>
    <row r="2726" spans="2:34" ht="15.75" x14ac:dyDescent="0.25">
      <c r="B2726">
        <f t="shared" ca="1" si="169"/>
        <v>2714</v>
      </c>
      <c r="C2726" t="str">
        <f ca="1">IFERROR(VLOOKUP(B2726,'SKT LİSTESİ'!F:F,1,0),"")</f>
        <v/>
      </c>
      <c r="E2726" s="128" t="str">
        <f ca="1">IFERROR(IF($C2726="","",VLOOKUP(FİLTRE!$C2726,'SKT LİSTESİ'!$F:$S,5,0)),"")</f>
        <v/>
      </c>
      <c r="F2726" s="129" t="str">
        <f ca="1">IFERROR(IF($C2726="","",VLOOKUP(FİLTRE!$C2726,'SKT LİSTESİ'!$F:$S,7,0)),"")</f>
        <v/>
      </c>
      <c r="G2726" s="130" t="str">
        <f ca="1">IFERROR(IF($C2726="","",VLOOKUP(FİLTRE!$C2726,'SKT LİSTESİ'!$F:$S,8,0)),"")</f>
        <v/>
      </c>
      <c r="H2726" s="131" t="str">
        <f ca="1">IF(E2726="","",IF($C2726="","",VLOOKUP(FİLTRE!$C2726,'SKT LİSTESİ'!$F:$S,9,0)))</f>
        <v/>
      </c>
      <c r="I2726" s="132" t="str">
        <f ca="1">IFERROR(IF($C2726="","",VLOOKUP(FİLTRE!$C2726,'SKT LİSTESİ'!$F:$S,10,0)),"")</f>
        <v/>
      </c>
      <c r="J2726" s="133" t="str">
        <f ca="1">IFERROR(IF($C2726="","",VLOOKUP(FİLTRE!$C2726,'SKT LİSTESİ'!$F:$S,11,0)),"")</f>
        <v/>
      </c>
      <c r="K2726" s="134" t="str">
        <f ca="1">IFERROR(IF($C2726="","",VLOOKUP(FİLTRE!$C2726,'SKT LİSTESİ'!$F:$S,12,0)),"")</f>
        <v/>
      </c>
      <c r="L2726" s="134" t="str">
        <f ca="1">IFERROR(IF($C2726="","",VLOOKUP(FİLTRE!$C2726,'SKT LİSTESİ'!$F:$S,13,0)),"")</f>
        <v/>
      </c>
      <c r="M2726" s="135" t="str">
        <f ca="1">IFERROR(IF($C2726="","",VLOOKUP(FİLTRE!$C2726,'SKT LİSTESİ'!$F:$AJ,14,0)),"")</f>
        <v/>
      </c>
      <c r="N2726" s="31" t="str">
        <f ca="1">IFERROR(IF($C2726="","",VLOOKUP(FİLTRE!$C2726,'SKT LİSTESİ'!$F:$AJ,22,0)),"")</f>
        <v/>
      </c>
      <c r="O2726" s="136" t="str">
        <f ca="1">IFERROR(IF($C2726="","",VLOOKUP(FİLTRE!$C2726,'SKT LİSTESİ'!$F:$AJ,23,0)),"")</f>
        <v/>
      </c>
      <c r="P2726" s="31"/>
      <c r="Q2726" s="31"/>
      <c r="R2726" s="137" t="str">
        <f ca="1">(IFERROR(IF($C2726="","",VLOOKUP(FİLTRE!$C2726,'SKT LİSTESİ'!$F:$AJ,15,0)),""))</f>
        <v/>
      </c>
      <c r="S2726" s="138" t="str">
        <f ca="1">IFERROR(IF($C2726="","",VLOOKUP(FİLTRE!$C2726,'SKT LİSTESİ'!$F:$AJ,16,0)),"")</f>
        <v/>
      </c>
      <c r="AF2726" s="179" t="str">
        <f t="shared" ca="1" si="170"/>
        <v/>
      </c>
      <c r="AG2726" s="179">
        <f t="shared" ca="1" si="171"/>
        <v>0</v>
      </c>
      <c r="AH2726" s="179">
        <f t="shared" ca="1" si="172"/>
        <v>0</v>
      </c>
    </row>
    <row r="2727" spans="2:34" ht="15.75" x14ac:dyDescent="0.25">
      <c r="B2727">
        <f t="shared" ca="1" si="169"/>
        <v>2715</v>
      </c>
      <c r="C2727" t="str">
        <f ca="1">IFERROR(VLOOKUP(B2727,'SKT LİSTESİ'!F:F,1,0),"")</f>
        <v/>
      </c>
      <c r="E2727" s="128" t="str">
        <f ca="1">IFERROR(IF($C2727="","",VLOOKUP(FİLTRE!$C2727,'SKT LİSTESİ'!$F:$S,5,0)),"")</f>
        <v/>
      </c>
      <c r="F2727" s="129" t="str">
        <f ca="1">IFERROR(IF($C2727="","",VLOOKUP(FİLTRE!$C2727,'SKT LİSTESİ'!$F:$S,7,0)),"")</f>
        <v/>
      </c>
      <c r="G2727" s="130" t="str">
        <f ca="1">IFERROR(IF($C2727="","",VLOOKUP(FİLTRE!$C2727,'SKT LİSTESİ'!$F:$S,8,0)),"")</f>
        <v/>
      </c>
      <c r="H2727" s="131" t="str">
        <f ca="1">IF(E2727="","",IF($C2727="","",VLOOKUP(FİLTRE!$C2727,'SKT LİSTESİ'!$F:$S,9,0)))</f>
        <v/>
      </c>
      <c r="I2727" s="132" t="str">
        <f ca="1">IFERROR(IF($C2727="","",VLOOKUP(FİLTRE!$C2727,'SKT LİSTESİ'!$F:$S,10,0)),"")</f>
        <v/>
      </c>
      <c r="J2727" s="133" t="str">
        <f ca="1">IFERROR(IF($C2727="","",VLOOKUP(FİLTRE!$C2727,'SKT LİSTESİ'!$F:$S,11,0)),"")</f>
        <v/>
      </c>
      <c r="K2727" s="134" t="str">
        <f ca="1">IFERROR(IF($C2727="","",VLOOKUP(FİLTRE!$C2727,'SKT LİSTESİ'!$F:$S,12,0)),"")</f>
        <v/>
      </c>
      <c r="L2727" s="134" t="str">
        <f ca="1">IFERROR(IF($C2727="","",VLOOKUP(FİLTRE!$C2727,'SKT LİSTESİ'!$F:$S,13,0)),"")</f>
        <v/>
      </c>
      <c r="M2727" s="135" t="str">
        <f ca="1">IFERROR(IF($C2727="","",VLOOKUP(FİLTRE!$C2727,'SKT LİSTESİ'!$F:$AJ,14,0)),"")</f>
        <v/>
      </c>
      <c r="N2727" s="31" t="str">
        <f ca="1">IFERROR(IF($C2727="","",VLOOKUP(FİLTRE!$C2727,'SKT LİSTESİ'!$F:$AJ,22,0)),"")</f>
        <v/>
      </c>
      <c r="O2727" s="136" t="str">
        <f ca="1">IFERROR(IF($C2727="","",VLOOKUP(FİLTRE!$C2727,'SKT LİSTESİ'!$F:$AJ,23,0)),"")</f>
        <v/>
      </c>
      <c r="P2727" s="31"/>
      <c r="Q2727" s="31"/>
      <c r="R2727" s="137" t="str">
        <f ca="1">(IFERROR(IF($C2727="","",VLOOKUP(FİLTRE!$C2727,'SKT LİSTESİ'!$F:$AJ,15,0)),""))</f>
        <v/>
      </c>
      <c r="S2727" s="138" t="str">
        <f ca="1">IFERROR(IF($C2727="","",VLOOKUP(FİLTRE!$C2727,'SKT LİSTESİ'!$F:$AJ,16,0)),"")</f>
        <v/>
      </c>
      <c r="AF2727" s="179" t="str">
        <f t="shared" ca="1" si="170"/>
        <v/>
      </c>
      <c r="AG2727" s="179">
        <f t="shared" ca="1" si="171"/>
        <v>0</v>
      </c>
      <c r="AH2727" s="179">
        <f t="shared" ca="1" si="172"/>
        <v>0</v>
      </c>
    </row>
    <row r="2728" spans="2:34" ht="15.75" x14ac:dyDescent="0.25">
      <c r="B2728">
        <f t="shared" ca="1" si="169"/>
        <v>2716</v>
      </c>
      <c r="C2728" t="str">
        <f ca="1">IFERROR(VLOOKUP(B2728,'SKT LİSTESİ'!F:F,1,0),"")</f>
        <v/>
      </c>
      <c r="E2728" s="128" t="str">
        <f ca="1">IFERROR(IF($C2728="","",VLOOKUP(FİLTRE!$C2728,'SKT LİSTESİ'!$F:$S,5,0)),"")</f>
        <v/>
      </c>
      <c r="F2728" s="129" t="str">
        <f ca="1">IFERROR(IF($C2728="","",VLOOKUP(FİLTRE!$C2728,'SKT LİSTESİ'!$F:$S,7,0)),"")</f>
        <v/>
      </c>
      <c r="G2728" s="130" t="str">
        <f ca="1">IFERROR(IF($C2728="","",VLOOKUP(FİLTRE!$C2728,'SKT LİSTESİ'!$F:$S,8,0)),"")</f>
        <v/>
      </c>
      <c r="H2728" s="131" t="str">
        <f ca="1">IF(E2728="","",IF($C2728="","",VLOOKUP(FİLTRE!$C2728,'SKT LİSTESİ'!$F:$S,9,0)))</f>
        <v/>
      </c>
      <c r="I2728" s="132" t="str">
        <f ca="1">IFERROR(IF($C2728="","",VLOOKUP(FİLTRE!$C2728,'SKT LİSTESİ'!$F:$S,10,0)),"")</f>
        <v/>
      </c>
      <c r="J2728" s="133" t="str">
        <f ca="1">IFERROR(IF($C2728="","",VLOOKUP(FİLTRE!$C2728,'SKT LİSTESİ'!$F:$S,11,0)),"")</f>
        <v/>
      </c>
      <c r="K2728" s="134" t="str">
        <f ca="1">IFERROR(IF($C2728="","",VLOOKUP(FİLTRE!$C2728,'SKT LİSTESİ'!$F:$S,12,0)),"")</f>
        <v/>
      </c>
      <c r="L2728" s="134" t="str">
        <f ca="1">IFERROR(IF($C2728="","",VLOOKUP(FİLTRE!$C2728,'SKT LİSTESİ'!$F:$S,13,0)),"")</f>
        <v/>
      </c>
      <c r="M2728" s="135" t="str">
        <f ca="1">IFERROR(IF($C2728="","",VLOOKUP(FİLTRE!$C2728,'SKT LİSTESİ'!$F:$AJ,14,0)),"")</f>
        <v/>
      </c>
      <c r="N2728" s="31" t="str">
        <f ca="1">IFERROR(IF($C2728="","",VLOOKUP(FİLTRE!$C2728,'SKT LİSTESİ'!$F:$AJ,22,0)),"")</f>
        <v/>
      </c>
      <c r="O2728" s="136" t="str">
        <f ca="1">IFERROR(IF($C2728="","",VLOOKUP(FİLTRE!$C2728,'SKT LİSTESİ'!$F:$AJ,23,0)),"")</f>
        <v/>
      </c>
      <c r="P2728" s="31"/>
      <c r="Q2728" s="31"/>
      <c r="R2728" s="137" t="str">
        <f ca="1">(IFERROR(IF($C2728="","",VLOOKUP(FİLTRE!$C2728,'SKT LİSTESİ'!$F:$AJ,15,0)),""))</f>
        <v/>
      </c>
      <c r="S2728" s="138" t="str">
        <f ca="1">IFERROR(IF($C2728="","",VLOOKUP(FİLTRE!$C2728,'SKT LİSTESİ'!$F:$AJ,16,0)),"")</f>
        <v/>
      </c>
      <c r="AF2728" s="179" t="str">
        <f t="shared" ca="1" si="170"/>
        <v/>
      </c>
      <c r="AG2728" s="179">
        <f t="shared" ca="1" si="171"/>
        <v>0</v>
      </c>
      <c r="AH2728" s="179">
        <f t="shared" ca="1" si="172"/>
        <v>0</v>
      </c>
    </row>
    <row r="2729" spans="2:34" ht="15.75" x14ac:dyDescent="0.25">
      <c r="B2729">
        <f t="shared" ca="1" si="169"/>
        <v>2717</v>
      </c>
      <c r="C2729" t="str">
        <f ca="1">IFERROR(VLOOKUP(B2729,'SKT LİSTESİ'!F:F,1,0),"")</f>
        <v/>
      </c>
      <c r="E2729" s="128" t="str">
        <f ca="1">IFERROR(IF($C2729="","",VLOOKUP(FİLTRE!$C2729,'SKT LİSTESİ'!$F:$S,5,0)),"")</f>
        <v/>
      </c>
      <c r="F2729" s="129" t="str">
        <f ca="1">IFERROR(IF($C2729="","",VLOOKUP(FİLTRE!$C2729,'SKT LİSTESİ'!$F:$S,7,0)),"")</f>
        <v/>
      </c>
      <c r="G2729" s="130" t="str">
        <f ca="1">IFERROR(IF($C2729="","",VLOOKUP(FİLTRE!$C2729,'SKT LİSTESİ'!$F:$S,8,0)),"")</f>
        <v/>
      </c>
      <c r="H2729" s="131" t="str">
        <f ca="1">IF(E2729="","",IF($C2729="","",VLOOKUP(FİLTRE!$C2729,'SKT LİSTESİ'!$F:$S,9,0)))</f>
        <v/>
      </c>
      <c r="I2729" s="132" t="str">
        <f ca="1">IFERROR(IF($C2729="","",VLOOKUP(FİLTRE!$C2729,'SKT LİSTESİ'!$F:$S,10,0)),"")</f>
        <v/>
      </c>
      <c r="J2729" s="133" t="str">
        <f ca="1">IFERROR(IF($C2729="","",VLOOKUP(FİLTRE!$C2729,'SKT LİSTESİ'!$F:$S,11,0)),"")</f>
        <v/>
      </c>
      <c r="K2729" s="134" t="str">
        <f ca="1">IFERROR(IF($C2729="","",VLOOKUP(FİLTRE!$C2729,'SKT LİSTESİ'!$F:$S,12,0)),"")</f>
        <v/>
      </c>
      <c r="L2729" s="134" t="str">
        <f ca="1">IFERROR(IF($C2729="","",VLOOKUP(FİLTRE!$C2729,'SKT LİSTESİ'!$F:$S,13,0)),"")</f>
        <v/>
      </c>
      <c r="M2729" s="135" t="str">
        <f ca="1">IFERROR(IF($C2729="","",VLOOKUP(FİLTRE!$C2729,'SKT LİSTESİ'!$F:$AJ,14,0)),"")</f>
        <v/>
      </c>
      <c r="N2729" s="31" t="str">
        <f ca="1">IFERROR(IF($C2729="","",VLOOKUP(FİLTRE!$C2729,'SKT LİSTESİ'!$F:$AJ,22,0)),"")</f>
        <v/>
      </c>
      <c r="O2729" s="136" t="str">
        <f ca="1">IFERROR(IF($C2729="","",VLOOKUP(FİLTRE!$C2729,'SKT LİSTESİ'!$F:$AJ,23,0)),"")</f>
        <v/>
      </c>
      <c r="P2729" s="31"/>
      <c r="Q2729" s="31"/>
      <c r="R2729" s="137" t="str">
        <f ca="1">(IFERROR(IF($C2729="","",VLOOKUP(FİLTRE!$C2729,'SKT LİSTESİ'!$F:$AJ,15,0)),""))</f>
        <v/>
      </c>
      <c r="S2729" s="138" t="str">
        <f ca="1">IFERROR(IF($C2729="","",VLOOKUP(FİLTRE!$C2729,'SKT LİSTESİ'!$F:$AJ,16,0)),"")</f>
        <v/>
      </c>
      <c r="AF2729" s="179" t="str">
        <f t="shared" ca="1" si="170"/>
        <v/>
      </c>
      <c r="AG2729" s="179">
        <f t="shared" ca="1" si="171"/>
        <v>0</v>
      </c>
      <c r="AH2729" s="179">
        <f t="shared" ca="1" si="172"/>
        <v>0</v>
      </c>
    </row>
    <row r="2730" spans="2:34" ht="15.75" x14ac:dyDescent="0.25">
      <c r="B2730">
        <f t="shared" ca="1" si="169"/>
        <v>2718</v>
      </c>
      <c r="C2730" t="str">
        <f ca="1">IFERROR(VLOOKUP(B2730,'SKT LİSTESİ'!F:F,1,0),"")</f>
        <v/>
      </c>
      <c r="E2730" s="128" t="str">
        <f ca="1">IFERROR(IF($C2730="","",VLOOKUP(FİLTRE!$C2730,'SKT LİSTESİ'!$F:$S,5,0)),"")</f>
        <v/>
      </c>
      <c r="F2730" s="129" t="str">
        <f ca="1">IFERROR(IF($C2730="","",VLOOKUP(FİLTRE!$C2730,'SKT LİSTESİ'!$F:$S,7,0)),"")</f>
        <v/>
      </c>
      <c r="G2730" s="130" t="str">
        <f ca="1">IFERROR(IF($C2730="","",VLOOKUP(FİLTRE!$C2730,'SKT LİSTESİ'!$F:$S,8,0)),"")</f>
        <v/>
      </c>
      <c r="H2730" s="131" t="str">
        <f ca="1">IF(E2730="","",IF($C2730="","",VLOOKUP(FİLTRE!$C2730,'SKT LİSTESİ'!$F:$S,9,0)))</f>
        <v/>
      </c>
      <c r="I2730" s="132" t="str">
        <f ca="1">IFERROR(IF($C2730="","",VLOOKUP(FİLTRE!$C2730,'SKT LİSTESİ'!$F:$S,10,0)),"")</f>
        <v/>
      </c>
      <c r="J2730" s="133" t="str">
        <f ca="1">IFERROR(IF($C2730="","",VLOOKUP(FİLTRE!$C2730,'SKT LİSTESİ'!$F:$S,11,0)),"")</f>
        <v/>
      </c>
      <c r="K2730" s="134" t="str">
        <f ca="1">IFERROR(IF($C2730="","",VLOOKUP(FİLTRE!$C2730,'SKT LİSTESİ'!$F:$S,12,0)),"")</f>
        <v/>
      </c>
      <c r="L2730" s="134" t="str">
        <f ca="1">IFERROR(IF($C2730="","",VLOOKUP(FİLTRE!$C2730,'SKT LİSTESİ'!$F:$S,13,0)),"")</f>
        <v/>
      </c>
      <c r="M2730" s="135" t="str">
        <f ca="1">IFERROR(IF($C2730="","",VLOOKUP(FİLTRE!$C2730,'SKT LİSTESİ'!$F:$AJ,14,0)),"")</f>
        <v/>
      </c>
      <c r="N2730" s="31" t="str">
        <f ca="1">IFERROR(IF($C2730="","",VLOOKUP(FİLTRE!$C2730,'SKT LİSTESİ'!$F:$AJ,22,0)),"")</f>
        <v/>
      </c>
      <c r="O2730" s="136" t="str">
        <f ca="1">IFERROR(IF($C2730="","",VLOOKUP(FİLTRE!$C2730,'SKT LİSTESİ'!$F:$AJ,23,0)),"")</f>
        <v/>
      </c>
      <c r="P2730" s="31"/>
      <c r="Q2730" s="31"/>
      <c r="R2730" s="137" t="str">
        <f ca="1">(IFERROR(IF($C2730="","",VLOOKUP(FİLTRE!$C2730,'SKT LİSTESİ'!$F:$AJ,15,0)),""))</f>
        <v/>
      </c>
      <c r="S2730" s="138" t="str">
        <f ca="1">IFERROR(IF($C2730="","",VLOOKUP(FİLTRE!$C2730,'SKT LİSTESİ'!$F:$AJ,16,0)),"")</f>
        <v/>
      </c>
      <c r="AF2730" s="179" t="str">
        <f t="shared" ca="1" si="170"/>
        <v/>
      </c>
      <c r="AG2730" s="179">
        <f t="shared" ca="1" si="171"/>
        <v>0</v>
      </c>
      <c r="AH2730" s="179">
        <f t="shared" ca="1" si="172"/>
        <v>0</v>
      </c>
    </row>
    <row r="2731" spans="2:34" ht="15.75" x14ac:dyDescent="0.25">
      <c r="B2731">
        <f t="shared" ca="1" si="169"/>
        <v>2719</v>
      </c>
      <c r="C2731" t="str">
        <f ca="1">IFERROR(VLOOKUP(B2731,'SKT LİSTESİ'!F:F,1,0),"")</f>
        <v/>
      </c>
      <c r="E2731" s="128" t="str">
        <f ca="1">IFERROR(IF($C2731="","",VLOOKUP(FİLTRE!$C2731,'SKT LİSTESİ'!$F:$S,5,0)),"")</f>
        <v/>
      </c>
      <c r="F2731" s="129" t="str">
        <f ca="1">IFERROR(IF($C2731="","",VLOOKUP(FİLTRE!$C2731,'SKT LİSTESİ'!$F:$S,7,0)),"")</f>
        <v/>
      </c>
      <c r="G2731" s="130" t="str">
        <f ca="1">IFERROR(IF($C2731="","",VLOOKUP(FİLTRE!$C2731,'SKT LİSTESİ'!$F:$S,8,0)),"")</f>
        <v/>
      </c>
      <c r="H2731" s="131" t="str">
        <f ca="1">IF(E2731="","",IF($C2731="","",VLOOKUP(FİLTRE!$C2731,'SKT LİSTESİ'!$F:$S,9,0)))</f>
        <v/>
      </c>
      <c r="I2731" s="132" t="str">
        <f ca="1">IFERROR(IF($C2731="","",VLOOKUP(FİLTRE!$C2731,'SKT LİSTESİ'!$F:$S,10,0)),"")</f>
        <v/>
      </c>
      <c r="J2731" s="133" t="str">
        <f ca="1">IFERROR(IF($C2731="","",VLOOKUP(FİLTRE!$C2731,'SKT LİSTESİ'!$F:$S,11,0)),"")</f>
        <v/>
      </c>
      <c r="K2731" s="134" t="str">
        <f ca="1">IFERROR(IF($C2731="","",VLOOKUP(FİLTRE!$C2731,'SKT LİSTESİ'!$F:$S,12,0)),"")</f>
        <v/>
      </c>
      <c r="L2731" s="134" t="str">
        <f ca="1">IFERROR(IF($C2731="","",VLOOKUP(FİLTRE!$C2731,'SKT LİSTESİ'!$F:$S,13,0)),"")</f>
        <v/>
      </c>
      <c r="M2731" s="135" t="str">
        <f ca="1">IFERROR(IF($C2731="","",VLOOKUP(FİLTRE!$C2731,'SKT LİSTESİ'!$F:$AJ,14,0)),"")</f>
        <v/>
      </c>
      <c r="N2731" s="31" t="str">
        <f ca="1">IFERROR(IF($C2731="","",VLOOKUP(FİLTRE!$C2731,'SKT LİSTESİ'!$F:$AJ,22,0)),"")</f>
        <v/>
      </c>
      <c r="O2731" s="136" t="str">
        <f ca="1">IFERROR(IF($C2731="","",VLOOKUP(FİLTRE!$C2731,'SKT LİSTESİ'!$F:$AJ,23,0)),"")</f>
        <v/>
      </c>
      <c r="P2731" s="31"/>
      <c r="Q2731" s="31"/>
      <c r="R2731" s="137" t="str">
        <f ca="1">(IFERROR(IF($C2731="","",VLOOKUP(FİLTRE!$C2731,'SKT LİSTESİ'!$F:$AJ,15,0)),""))</f>
        <v/>
      </c>
      <c r="S2731" s="138" t="str">
        <f ca="1">IFERROR(IF($C2731="","",VLOOKUP(FİLTRE!$C2731,'SKT LİSTESİ'!$F:$AJ,16,0)),"")</f>
        <v/>
      </c>
      <c r="AF2731" s="179" t="str">
        <f t="shared" ca="1" si="170"/>
        <v/>
      </c>
      <c r="AG2731" s="179">
        <f t="shared" ca="1" si="171"/>
        <v>0</v>
      </c>
      <c r="AH2731" s="179">
        <f t="shared" ca="1" si="172"/>
        <v>0</v>
      </c>
    </row>
    <row r="2732" spans="2:34" ht="15.75" x14ac:dyDescent="0.25">
      <c r="B2732">
        <f t="shared" ca="1" si="169"/>
        <v>2720</v>
      </c>
      <c r="C2732" t="str">
        <f ca="1">IFERROR(VLOOKUP(B2732,'SKT LİSTESİ'!F:F,1,0),"")</f>
        <v/>
      </c>
      <c r="E2732" s="128" t="str">
        <f ca="1">IFERROR(IF($C2732="","",VLOOKUP(FİLTRE!$C2732,'SKT LİSTESİ'!$F:$S,5,0)),"")</f>
        <v/>
      </c>
      <c r="F2732" s="129" t="str">
        <f ca="1">IFERROR(IF($C2732="","",VLOOKUP(FİLTRE!$C2732,'SKT LİSTESİ'!$F:$S,7,0)),"")</f>
        <v/>
      </c>
      <c r="G2732" s="130" t="str">
        <f ca="1">IFERROR(IF($C2732="","",VLOOKUP(FİLTRE!$C2732,'SKT LİSTESİ'!$F:$S,8,0)),"")</f>
        <v/>
      </c>
      <c r="H2732" s="131" t="str">
        <f ca="1">IF(E2732="","",IF($C2732="","",VLOOKUP(FİLTRE!$C2732,'SKT LİSTESİ'!$F:$S,9,0)))</f>
        <v/>
      </c>
      <c r="I2732" s="132" t="str">
        <f ca="1">IFERROR(IF($C2732="","",VLOOKUP(FİLTRE!$C2732,'SKT LİSTESİ'!$F:$S,10,0)),"")</f>
        <v/>
      </c>
      <c r="J2732" s="133" t="str">
        <f ca="1">IFERROR(IF($C2732="","",VLOOKUP(FİLTRE!$C2732,'SKT LİSTESİ'!$F:$S,11,0)),"")</f>
        <v/>
      </c>
      <c r="K2732" s="134" t="str">
        <f ca="1">IFERROR(IF($C2732="","",VLOOKUP(FİLTRE!$C2732,'SKT LİSTESİ'!$F:$S,12,0)),"")</f>
        <v/>
      </c>
      <c r="L2732" s="134" t="str">
        <f ca="1">IFERROR(IF($C2732="","",VLOOKUP(FİLTRE!$C2732,'SKT LİSTESİ'!$F:$S,13,0)),"")</f>
        <v/>
      </c>
      <c r="M2732" s="135" t="str">
        <f ca="1">IFERROR(IF($C2732="","",VLOOKUP(FİLTRE!$C2732,'SKT LİSTESİ'!$F:$AJ,14,0)),"")</f>
        <v/>
      </c>
      <c r="N2732" s="31" t="str">
        <f ca="1">IFERROR(IF($C2732="","",VLOOKUP(FİLTRE!$C2732,'SKT LİSTESİ'!$F:$AJ,22,0)),"")</f>
        <v/>
      </c>
      <c r="O2732" s="136" t="str">
        <f ca="1">IFERROR(IF($C2732="","",VLOOKUP(FİLTRE!$C2732,'SKT LİSTESİ'!$F:$AJ,23,0)),"")</f>
        <v/>
      </c>
      <c r="P2732" s="31"/>
      <c r="Q2732" s="31"/>
      <c r="R2732" s="137" t="str">
        <f ca="1">(IFERROR(IF($C2732="","",VLOOKUP(FİLTRE!$C2732,'SKT LİSTESİ'!$F:$AJ,15,0)),""))</f>
        <v/>
      </c>
      <c r="S2732" s="138" t="str">
        <f ca="1">IFERROR(IF($C2732="","",VLOOKUP(FİLTRE!$C2732,'SKT LİSTESİ'!$F:$AJ,16,0)),"")</f>
        <v/>
      </c>
      <c r="AF2732" s="179" t="str">
        <f t="shared" ca="1" si="170"/>
        <v/>
      </c>
      <c r="AG2732" s="179">
        <f t="shared" ca="1" si="171"/>
        <v>0</v>
      </c>
      <c r="AH2732" s="179">
        <f t="shared" ca="1" si="172"/>
        <v>0</v>
      </c>
    </row>
    <row r="2733" spans="2:34" ht="15.75" x14ac:dyDescent="0.25">
      <c r="B2733">
        <f t="shared" ca="1" si="169"/>
        <v>2721</v>
      </c>
      <c r="C2733" t="str">
        <f ca="1">IFERROR(VLOOKUP(B2733,'SKT LİSTESİ'!F:F,1,0),"")</f>
        <v/>
      </c>
      <c r="E2733" s="128" t="str">
        <f ca="1">IFERROR(IF($C2733="","",VLOOKUP(FİLTRE!$C2733,'SKT LİSTESİ'!$F:$S,5,0)),"")</f>
        <v/>
      </c>
      <c r="F2733" s="129" t="str">
        <f ca="1">IFERROR(IF($C2733="","",VLOOKUP(FİLTRE!$C2733,'SKT LİSTESİ'!$F:$S,7,0)),"")</f>
        <v/>
      </c>
      <c r="G2733" s="130" t="str">
        <f ca="1">IFERROR(IF($C2733="","",VLOOKUP(FİLTRE!$C2733,'SKT LİSTESİ'!$F:$S,8,0)),"")</f>
        <v/>
      </c>
      <c r="H2733" s="131" t="str">
        <f ca="1">IF(E2733="","",IF($C2733="","",VLOOKUP(FİLTRE!$C2733,'SKT LİSTESİ'!$F:$S,9,0)))</f>
        <v/>
      </c>
      <c r="I2733" s="132" t="str">
        <f ca="1">IFERROR(IF($C2733="","",VLOOKUP(FİLTRE!$C2733,'SKT LİSTESİ'!$F:$S,10,0)),"")</f>
        <v/>
      </c>
      <c r="J2733" s="133" t="str">
        <f ca="1">IFERROR(IF($C2733="","",VLOOKUP(FİLTRE!$C2733,'SKT LİSTESİ'!$F:$S,11,0)),"")</f>
        <v/>
      </c>
      <c r="K2733" s="134" t="str">
        <f ca="1">IFERROR(IF($C2733="","",VLOOKUP(FİLTRE!$C2733,'SKT LİSTESİ'!$F:$S,12,0)),"")</f>
        <v/>
      </c>
      <c r="L2733" s="134" t="str">
        <f ca="1">IFERROR(IF($C2733="","",VLOOKUP(FİLTRE!$C2733,'SKT LİSTESİ'!$F:$S,13,0)),"")</f>
        <v/>
      </c>
      <c r="M2733" s="135" t="str">
        <f ca="1">IFERROR(IF($C2733="","",VLOOKUP(FİLTRE!$C2733,'SKT LİSTESİ'!$F:$AJ,14,0)),"")</f>
        <v/>
      </c>
      <c r="N2733" s="31" t="str">
        <f ca="1">IFERROR(IF($C2733="","",VLOOKUP(FİLTRE!$C2733,'SKT LİSTESİ'!$F:$AJ,22,0)),"")</f>
        <v/>
      </c>
      <c r="O2733" s="136" t="str">
        <f ca="1">IFERROR(IF($C2733="","",VLOOKUP(FİLTRE!$C2733,'SKT LİSTESİ'!$F:$AJ,23,0)),"")</f>
        <v/>
      </c>
      <c r="P2733" s="31"/>
      <c r="Q2733" s="31"/>
      <c r="R2733" s="137" t="str">
        <f ca="1">(IFERROR(IF($C2733="","",VLOOKUP(FİLTRE!$C2733,'SKT LİSTESİ'!$F:$AJ,15,0)),""))</f>
        <v/>
      </c>
      <c r="S2733" s="138" t="str">
        <f ca="1">IFERROR(IF($C2733="","",VLOOKUP(FİLTRE!$C2733,'SKT LİSTESİ'!$F:$AJ,16,0)),"")</f>
        <v/>
      </c>
      <c r="AF2733" s="179" t="str">
        <f t="shared" ca="1" si="170"/>
        <v/>
      </c>
      <c r="AG2733" s="179">
        <f t="shared" ca="1" si="171"/>
        <v>0</v>
      </c>
      <c r="AH2733" s="179">
        <f t="shared" ca="1" si="172"/>
        <v>0</v>
      </c>
    </row>
    <row r="2734" spans="2:34" ht="15.75" x14ac:dyDescent="0.25">
      <c r="B2734">
        <f t="shared" ca="1" si="169"/>
        <v>2722</v>
      </c>
      <c r="C2734" t="str">
        <f ca="1">IFERROR(VLOOKUP(B2734,'SKT LİSTESİ'!F:F,1,0),"")</f>
        <v/>
      </c>
      <c r="E2734" s="128" t="str">
        <f ca="1">IFERROR(IF($C2734="","",VLOOKUP(FİLTRE!$C2734,'SKT LİSTESİ'!$F:$S,5,0)),"")</f>
        <v/>
      </c>
      <c r="F2734" s="129" t="str">
        <f ca="1">IFERROR(IF($C2734="","",VLOOKUP(FİLTRE!$C2734,'SKT LİSTESİ'!$F:$S,7,0)),"")</f>
        <v/>
      </c>
      <c r="G2734" s="130" t="str">
        <f ca="1">IFERROR(IF($C2734="","",VLOOKUP(FİLTRE!$C2734,'SKT LİSTESİ'!$F:$S,8,0)),"")</f>
        <v/>
      </c>
      <c r="H2734" s="131" t="str">
        <f ca="1">IF(E2734="","",IF($C2734="","",VLOOKUP(FİLTRE!$C2734,'SKT LİSTESİ'!$F:$S,9,0)))</f>
        <v/>
      </c>
      <c r="I2734" s="132" t="str">
        <f ca="1">IFERROR(IF($C2734="","",VLOOKUP(FİLTRE!$C2734,'SKT LİSTESİ'!$F:$S,10,0)),"")</f>
        <v/>
      </c>
      <c r="J2734" s="133" t="str">
        <f ca="1">IFERROR(IF($C2734="","",VLOOKUP(FİLTRE!$C2734,'SKT LİSTESİ'!$F:$S,11,0)),"")</f>
        <v/>
      </c>
      <c r="K2734" s="134" t="str">
        <f ca="1">IFERROR(IF($C2734="","",VLOOKUP(FİLTRE!$C2734,'SKT LİSTESİ'!$F:$S,12,0)),"")</f>
        <v/>
      </c>
      <c r="L2734" s="134" t="str">
        <f ca="1">IFERROR(IF($C2734="","",VLOOKUP(FİLTRE!$C2734,'SKT LİSTESİ'!$F:$S,13,0)),"")</f>
        <v/>
      </c>
      <c r="M2734" s="135" t="str">
        <f ca="1">IFERROR(IF($C2734="","",VLOOKUP(FİLTRE!$C2734,'SKT LİSTESİ'!$F:$AJ,14,0)),"")</f>
        <v/>
      </c>
      <c r="N2734" s="31" t="str">
        <f ca="1">IFERROR(IF($C2734="","",VLOOKUP(FİLTRE!$C2734,'SKT LİSTESİ'!$F:$AJ,22,0)),"")</f>
        <v/>
      </c>
      <c r="O2734" s="136" t="str">
        <f ca="1">IFERROR(IF($C2734="","",VLOOKUP(FİLTRE!$C2734,'SKT LİSTESİ'!$F:$AJ,23,0)),"")</f>
        <v/>
      </c>
      <c r="P2734" s="31"/>
      <c r="Q2734" s="31"/>
      <c r="R2734" s="137" t="str">
        <f ca="1">(IFERROR(IF($C2734="","",VLOOKUP(FİLTRE!$C2734,'SKT LİSTESİ'!$F:$AJ,15,0)),""))</f>
        <v/>
      </c>
      <c r="S2734" s="138" t="str">
        <f ca="1">IFERROR(IF($C2734="","",VLOOKUP(FİLTRE!$C2734,'SKT LİSTESİ'!$F:$AJ,16,0)),"")</f>
        <v/>
      </c>
      <c r="AF2734" s="179" t="str">
        <f t="shared" ca="1" si="170"/>
        <v/>
      </c>
      <c r="AG2734" s="179">
        <f t="shared" ca="1" si="171"/>
        <v>0</v>
      </c>
      <c r="AH2734" s="179">
        <f t="shared" ca="1" si="172"/>
        <v>0</v>
      </c>
    </row>
    <row r="2735" spans="2:34" ht="15.75" x14ac:dyDescent="0.25">
      <c r="B2735">
        <f t="shared" ca="1" si="169"/>
        <v>2723</v>
      </c>
      <c r="C2735" t="str">
        <f ca="1">IFERROR(VLOOKUP(B2735,'SKT LİSTESİ'!F:F,1,0),"")</f>
        <v/>
      </c>
      <c r="E2735" s="128" t="str">
        <f ca="1">IFERROR(IF($C2735="","",VLOOKUP(FİLTRE!$C2735,'SKT LİSTESİ'!$F:$S,5,0)),"")</f>
        <v/>
      </c>
      <c r="F2735" s="129" t="str">
        <f ca="1">IFERROR(IF($C2735="","",VLOOKUP(FİLTRE!$C2735,'SKT LİSTESİ'!$F:$S,7,0)),"")</f>
        <v/>
      </c>
      <c r="G2735" s="130" t="str">
        <f ca="1">IFERROR(IF($C2735="","",VLOOKUP(FİLTRE!$C2735,'SKT LİSTESİ'!$F:$S,8,0)),"")</f>
        <v/>
      </c>
      <c r="H2735" s="131" t="str">
        <f ca="1">IF(E2735="","",IF($C2735="","",VLOOKUP(FİLTRE!$C2735,'SKT LİSTESİ'!$F:$S,9,0)))</f>
        <v/>
      </c>
      <c r="I2735" s="132" t="str">
        <f ca="1">IFERROR(IF($C2735="","",VLOOKUP(FİLTRE!$C2735,'SKT LİSTESİ'!$F:$S,10,0)),"")</f>
        <v/>
      </c>
      <c r="J2735" s="133" t="str">
        <f ca="1">IFERROR(IF($C2735="","",VLOOKUP(FİLTRE!$C2735,'SKT LİSTESİ'!$F:$S,11,0)),"")</f>
        <v/>
      </c>
      <c r="K2735" s="134" t="str">
        <f ca="1">IFERROR(IF($C2735="","",VLOOKUP(FİLTRE!$C2735,'SKT LİSTESİ'!$F:$S,12,0)),"")</f>
        <v/>
      </c>
      <c r="L2735" s="134" t="str">
        <f ca="1">IFERROR(IF($C2735="","",VLOOKUP(FİLTRE!$C2735,'SKT LİSTESİ'!$F:$S,13,0)),"")</f>
        <v/>
      </c>
      <c r="M2735" s="135" t="str">
        <f ca="1">IFERROR(IF($C2735="","",VLOOKUP(FİLTRE!$C2735,'SKT LİSTESİ'!$F:$AJ,14,0)),"")</f>
        <v/>
      </c>
      <c r="N2735" s="31" t="str">
        <f ca="1">IFERROR(IF($C2735="","",VLOOKUP(FİLTRE!$C2735,'SKT LİSTESİ'!$F:$AJ,22,0)),"")</f>
        <v/>
      </c>
      <c r="O2735" s="136" t="str">
        <f ca="1">IFERROR(IF($C2735="","",VLOOKUP(FİLTRE!$C2735,'SKT LİSTESİ'!$F:$AJ,23,0)),"")</f>
        <v/>
      </c>
      <c r="P2735" s="31"/>
      <c r="Q2735" s="31"/>
      <c r="R2735" s="137" t="str">
        <f ca="1">(IFERROR(IF($C2735="","",VLOOKUP(FİLTRE!$C2735,'SKT LİSTESİ'!$F:$AJ,15,0)),""))</f>
        <v/>
      </c>
      <c r="S2735" s="138" t="str">
        <f ca="1">IFERROR(IF($C2735="","",VLOOKUP(FİLTRE!$C2735,'SKT LİSTESİ'!$F:$AJ,16,0)),"")</f>
        <v/>
      </c>
      <c r="AF2735" s="179" t="str">
        <f t="shared" ca="1" si="170"/>
        <v/>
      </c>
      <c r="AG2735" s="179">
        <f t="shared" ca="1" si="171"/>
        <v>0</v>
      </c>
      <c r="AH2735" s="179">
        <f t="shared" ca="1" si="172"/>
        <v>0</v>
      </c>
    </row>
    <row r="2736" spans="2:34" ht="15.75" x14ac:dyDescent="0.25">
      <c r="B2736">
        <f t="shared" ca="1" si="169"/>
        <v>2724</v>
      </c>
      <c r="C2736" t="str">
        <f ca="1">IFERROR(VLOOKUP(B2736,'SKT LİSTESİ'!F:F,1,0),"")</f>
        <v/>
      </c>
      <c r="E2736" s="128" t="str">
        <f ca="1">IFERROR(IF($C2736="","",VLOOKUP(FİLTRE!$C2736,'SKT LİSTESİ'!$F:$S,5,0)),"")</f>
        <v/>
      </c>
      <c r="F2736" s="129" t="str">
        <f ca="1">IFERROR(IF($C2736="","",VLOOKUP(FİLTRE!$C2736,'SKT LİSTESİ'!$F:$S,7,0)),"")</f>
        <v/>
      </c>
      <c r="G2736" s="130" t="str">
        <f ca="1">IFERROR(IF($C2736="","",VLOOKUP(FİLTRE!$C2736,'SKT LİSTESİ'!$F:$S,8,0)),"")</f>
        <v/>
      </c>
      <c r="H2736" s="131" t="str">
        <f ca="1">IF(E2736="","",IF($C2736="","",VLOOKUP(FİLTRE!$C2736,'SKT LİSTESİ'!$F:$S,9,0)))</f>
        <v/>
      </c>
      <c r="I2736" s="132" t="str">
        <f ca="1">IFERROR(IF($C2736="","",VLOOKUP(FİLTRE!$C2736,'SKT LİSTESİ'!$F:$S,10,0)),"")</f>
        <v/>
      </c>
      <c r="J2736" s="133" t="str">
        <f ca="1">IFERROR(IF($C2736="","",VLOOKUP(FİLTRE!$C2736,'SKT LİSTESİ'!$F:$S,11,0)),"")</f>
        <v/>
      </c>
      <c r="K2736" s="134" t="str">
        <f ca="1">IFERROR(IF($C2736="","",VLOOKUP(FİLTRE!$C2736,'SKT LİSTESİ'!$F:$S,12,0)),"")</f>
        <v/>
      </c>
      <c r="L2736" s="134" t="str">
        <f ca="1">IFERROR(IF($C2736="","",VLOOKUP(FİLTRE!$C2736,'SKT LİSTESİ'!$F:$S,13,0)),"")</f>
        <v/>
      </c>
      <c r="M2736" s="135" t="str">
        <f ca="1">IFERROR(IF($C2736="","",VLOOKUP(FİLTRE!$C2736,'SKT LİSTESİ'!$F:$AJ,14,0)),"")</f>
        <v/>
      </c>
      <c r="N2736" s="31" t="str">
        <f ca="1">IFERROR(IF($C2736="","",VLOOKUP(FİLTRE!$C2736,'SKT LİSTESİ'!$F:$AJ,22,0)),"")</f>
        <v/>
      </c>
      <c r="O2736" s="136" t="str">
        <f ca="1">IFERROR(IF($C2736="","",VLOOKUP(FİLTRE!$C2736,'SKT LİSTESİ'!$F:$AJ,23,0)),"")</f>
        <v/>
      </c>
      <c r="P2736" s="31"/>
      <c r="Q2736" s="31"/>
      <c r="R2736" s="137" t="str">
        <f ca="1">(IFERROR(IF($C2736="","",VLOOKUP(FİLTRE!$C2736,'SKT LİSTESİ'!$F:$AJ,15,0)),""))</f>
        <v/>
      </c>
      <c r="S2736" s="138" t="str">
        <f ca="1">IFERROR(IF($C2736="","",VLOOKUP(FİLTRE!$C2736,'SKT LİSTESİ'!$F:$AJ,16,0)),"")</f>
        <v/>
      </c>
      <c r="AF2736" s="179" t="str">
        <f t="shared" ca="1" si="170"/>
        <v/>
      </c>
      <c r="AG2736" s="179">
        <f t="shared" ca="1" si="171"/>
        <v>0</v>
      </c>
      <c r="AH2736" s="179">
        <f t="shared" ca="1" si="172"/>
        <v>0</v>
      </c>
    </row>
    <row r="2737" spans="2:34" ht="15.75" x14ac:dyDescent="0.25">
      <c r="B2737">
        <f t="shared" ca="1" si="169"/>
        <v>2725</v>
      </c>
      <c r="C2737" t="str">
        <f ca="1">IFERROR(VLOOKUP(B2737,'SKT LİSTESİ'!F:F,1,0),"")</f>
        <v/>
      </c>
      <c r="E2737" s="128" t="str">
        <f ca="1">IFERROR(IF($C2737="","",VLOOKUP(FİLTRE!$C2737,'SKT LİSTESİ'!$F:$S,5,0)),"")</f>
        <v/>
      </c>
      <c r="F2737" s="129" t="str">
        <f ca="1">IFERROR(IF($C2737="","",VLOOKUP(FİLTRE!$C2737,'SKT LİSTESİ'!$F:$S,7,0)),"")</f>
        <v/>
      </c>
      <c r="G2737" s="130" t="str">
        <f ca="1">IFERROR(IF($C2737="","",VLOOKUP(FİLTRE!$C2737,'SKT LİSTESİ'!$F:$S,8,0)),"")</f>
        <v/>
      </c>
      <c r="H2737" s="131" t="str">
        <f ca="1">IF(E2737="","",IF($C2737="","",VLOOKUP(FİLTRE!$C2737,'SKT LİSTESİ'!$F:$S,9,0)))</f>
        <v/>
      </c>
      <c r="I2737" s="132" t="str">
        <f ca="1">IFERROR(IF($C2737="","",VLOOKUP(FİLTRE!$C2737,'SKT LİSTESİ'!$F:$S,10,0)),"")</f>
        <v/>
      </c>
      <c r="J2737" s="133" t="str">
        <f ca="1">IFERROR(IF($C2737="","",VLOOKUP(FİLTRE!$C2737,'SKT LİSTESİ'!$F:$S,11,0)),"")</f>
        <v/>
      </c>
      <c r="K2737" s="134" t="str">
        <f ca="1">IFERROR(IF($C2737="","",VLOOKUP(FİLTRE!$C2737,'SKT LİSTESİ'!$F:$S,12,0)),"")</f>
        <v/>
      </c>
      <c r="L2737" s="134" t="str">
        <f ca="1">IFERROR(IF($C2737="","",VLOOKUP(FİLTRE!$C2737,'SKT LİSTESİ'!$F:$S,13,0)),"")</f>
        <v/>
      </c>
      <c r="M2737" s="135" t="str">
        <f ca="1">IFERROR(IF($C2737="","",VLOOKUP(FİLTRE!$C2737,'SKT LİSTESİ'!$F:$AJ,14,0)),"")</f>
        <v/>
      </c>
      <c r="N2737" s="31" t="str">
        <f ca="1">IFERROR(IF($C2737="","",VLOOKUP(FİLTRE!$C2737,'SKT LİSTESİ'!$F:$AJ,22,0)),"")</f>
        <v/>
      </c>
      <c r="O2737" s="136" t="str">
        <f ca="1">IFERROR(IF($C2737="","",VLOOKUP(FİLTRE!$C2737,'SKT LİSTESİ'!$F:$AJ,23,0)),"")</f>
        <v/>
      </c>
      <c r="P2737" s="31"/>
      <c r="Q2737" s="31"/>
      <c r="R2737" s="137" t="str">
        <f ca="1">(IFERROR(IF($C2737="","",VLOOKUP(FİLTRE!$C2737,'SKT LİSTESİ'!$F:$AJ,15,0)),""))</f>
        <v/>
      </c>
      <c r="S2737" s="138" t="str">
        <f ca="1">IFERROR(IF($C2737="","",VLOOKUP(FİLTRE!$C2737,'SKT LİSTESİ'!$F:$AJ,16,0)),"")</f>
        <v/>
      </c>
      <c r="AF2737" s="179" t="str">
        <f t="shared" ca="1" si="170"/>
        <v/>
      </c>
      <c r="AG2737" s="179">
        <f t="shared" ca="1" si="171"/>
        <v>0</v>
      </c>
      <c r="AH2737" s="179">
        <f t="shared" ca="1" si="172"/>
        <v>0</v>
      </c>
    </row>
    <row r="2738" spans="2:34" ht="15.75" x14ac:dyDescent="0.25">
      <c r="B2738">
        <f t="shared" ca="1" si="169"/>
        <v>2726</v>
      </c>
      <c r="C2738" t="str">
        <f ca="1">IFERROR(VLOOKUP(B2738,'SKT LİSTESİ'!F:F,1,0),"")</f>
        <v/>
      </c>
      <c r="E2738" s="128" t="str">
        <f ca="1">IFERROR(IF($C2738="","",VLOOKUP(FİLTRE!$C2738,'SKT LİSTESİ'!$F:$S,5,0)),"")</f>
        <v/>
      </c>
      <c r="F2738" s="129" t="str">
        <f ca="1">IFERROR(IF($C2738="","",VLOOKUP(FİLTRE!$C2738,'SKT LİSTESİ'!$F:$S,7,0)),"")</f>
        <v/>
      </c>
      <c r="G2738" s="130" t="str">
        <f ca="1">IFERROR(IF($C2738="","",VLOOKUP(FİLTRE!$C2738,'SKT LİSTESİ'!$F:$S,8,0)),"")</f>
        <v/>
      </c>
      <c r="H2738" s="131" t="str">
        <f ca="1">IF(E2738="","",IF($C2738="","",VLOOKUP(FİLTRE!$C2738,'SKT LİSTESİ'!$F:$S,9,0)))</f>
        <v/>
      </c>
      <c r="I2738" s="132" t="str">
        <f ca="1">IFERROR(IF($C2738="","",VLOOKUP(FİLTRE!$C2738,'SKT LİSTESİ'!$F:$S,10,0)),"")</f>
        <v/>
      </c>
      <c r="J2738" s="133" t="str">
        <f ca="1">IFERROR(IF($C2738="","",VLOOKUP(FİLTRE!$C2738,'SKT LİSTESİ'!$F:$S,11,0)),"")</f>
        <v/>
      </c>
      <c r="K2738" s="134" t="str">
        <f ca="1">IFERROR(IF($C2738="","",VLOOKUP(FİLTRE!$C2738,'SKT LİSTESİ'!$F:$S,12,0)),"")</f>
        <v/>
      </c>
      <c r="L2738" s="134" t="str">
        <f ca="1">IFERROR(IF($C2738="","",VLOOKUP(FİLTRE!$C2738,'SKT LİSTESİ'!$F:$S,13,0)),"")</f>
        <v/>
      </c>
      <c r="M2738" s="135" t="str">
        <f ca="1">IFERROR(IF($C2738="","",VLOOKUP(FİLTRE!$C2738,'SKT LİSTESİ'!$F:$AJ,14,0)),"")</f>
        <v/>
      </c>
      <c r="N2738" s="31" t="str">
        <f ca="1">IFERROR(IF($C2738="","",VLOOKUP(FİLTRE!$C2738,'SKT LİSTESİ'!$F:$AJ,22,0)),"")</f>
        <v/>
      </c>
      <c r="O2738" s="136" t="str">
        <f ca="1">IFERROR(IF($C2738="","",VLOOKUP(FİLTRE!$C2738,'SKT LİSTESİ'!$F:$AJ,23,0)),"")</f>
        <v/>
      </c>
      <c r="P2738" s="31"/>
      <c r="Q2738" s="31"/>
      <c r="R2738" s="137" t="str">
        <f ca="1">(IFERROR(IF($C2738="","",VLOOKUP(FİLTRE!$C2738,'SKT LİSTESİ'!$F:$AJ,15,0)),""))</f>
        <v/>
      </c>
      <c r="S2738" s="138" t="str">
        <f ca="1">IFERROR(IF($C2738="","",VLOOKUP(FİLTRE!$C2738,'SKT LİSTESİ'!$F:$AJ,16,0)),"")</f>
        <v/>
      </c>
      <c r="AF2738" s="179" t="str">
        <f t="shared" ca="1" si="170"/>
        <v/>
      </c>
      <c r="AG2738" s="179">
        <f t="shared" ca="1" si="171"/>
        <v>0</v>
      </c>
      <c r="AH2738" s="179">
        <f t="shared" ca="1" si="172"/>
        <v>0</v>
      </c>
    </row>
    <row r="2739" spans="2:34" ht="15.75" x14ac:dyDescent="0.25">
      <c r="B2739">
        <f t="shared" ca="1" si="169"/>
        <v>2727</v>
      </c>
      <c r="C2739" t="str">
        <f ca="1">IFERROR(VLOOKUP(B2739,'SKT LİSTESİ'!F:F,1,0),"")</f>
        <v/>
      </c>
      <c r="E2739" s="128" t="str">
        <f ca="1">IFERROR(IF($C2739="","",VLOOKUP(FİLTRE!$C2739,'SKT LİSTESİ'!$F:$S,5,0)),"")</f>
        <v/>
      </c>
      <c r="F2739" s="129" t="str">
        <f ca="1">IFERROR(IF($C2739="","",VLOOKUP(FİLTRE!$C2739,'SKT LİSTESİ'!$F:$S,7,0)),"")</f>
        <v/>
      </c>
      <c r="G2739" s="130" t="str">
        <f ca="1">IFERROR(IF($C2739="","",VLOOKUP(FİLTRE!$C2739,'SKT LİSTESİ'!$F:$S,8,0)),"")</f>
        <v/>
      </c>
      <c r="H2739" s="131" t="str">
        <f ca="1">IF(E2739="","",IF($C2739="","",VLOOKUP(FİLTRE!$C2739,'SKT LİSTESİ'!$F:$S,9,0)))</f>
        <v/>
      </c>
      <c r="I2739" s="132" t="str">
        <f ca="1">IFERROR(IF($C2739="","",VLOOKUP(FİLTRE!$C2739,'SKT LİSTESİ'!$F:$S,10,0)),"")</f>
        <v/>
      </c>
      <c r="J2739" s="133" t="str">
        <f ca="1">IFERROR(IF($C2739="","",VLOOKUP(FİLTRE!$C2739,'SKT LİSTESİ'!$F:$S,11,0)),"")</f>
        <v/>
      </c>
      <c r="K2739" s="134" t="str">
        <f ca="1">IFERROR(IF($C2739="","",VLOOKUP(FİLTRE!$C2739,'SKT LİSTESİ'!$F:$S,12,0)),"")</f>
        <v/>
      </c>
      <c r="L2739" s="134" t="str">
        <f ca="1">IFERROR(IF($C2739="","",VLOOKUP(FİLTRE!$C2739,'SKT LİSTESİ'!$F:$S,13,0)),"")</f>
        <v/>
      </c>
      <c r="M2739" s="135" t="str">
        <f ca="1">IFERROR(IF($C2739="","",VLOOKUP(FİLTRE!$C2739,'SKT LİSTESİ'!$F:$AJ,14,0)),"")</f>
        <v/>
      </c>
      <c r="N2739" s="31" t="str">
        <f ca="1">IFERROR(IF($C2739="","",VLOOKUP(FİLTRE!$C2739,'SKT LİSTESİ'!$F:$AJ,22,0)),"")</f>
        <v/>
      </c>
      <c r="O2739" s="136" t="str">
        <f ca="1">IFERROR(IF($C2739="","",VLOOKUP(FİLTRE!$C2739,'SKT LİSTESİ'!$F:$AJ,23,0)),"")</f>
        <v/>
      </c>
      <c r="P2739" s="31"/>
      <c r="Q2739" s="31"/>
      <c r="R2739" s="137" t="str">
        <f ca="1">(IFERROR(IF($C2739="","",VLOOKUP(FİLTRE!$C2739,'SKT LİSTESİ'!$F:$AJ,15,0)),""))</f>
        <v/>
      </c>
      <c r="S2739" s="138" t="str">
        <f ca="1">IFERROR(IF($C2739="","",VLOOKUP(FİLTRE!$C2739,'SKT LİSTESİ'!$F:$AJ,16,0)),"")</f>
        <v/>
      </c>
      <c r="AF2739" s="179" t="str">
        <f t="shared" ca="1" si="170"/>
        <v/>
      </c>
      <c r="AG2739" s="179">
        <f t="shared" ca="1" si="171"/>
        <v>0</v>
      </c>
      <c r="AH2739" s="179">
        <f t="shared" ca="1" si="172"/>
        <v>0</v>
      </c>
    </row>
    <row r="2740" spans="2:34" ht="15.75" x14ac:dyDescent="0.25">
      <c r="B2740">
        <f t="shared" ca="1" si="169"/>
        <v>2728</v>
      </c>
      <c r="C2740" t="str">
        <f ca="1">IFERROR(VLOOKUP(B2740,'SKT LİSTESİ'!F:F,1,0),"")</f>
        <v/>
      </c>
      <c r="E2740" s="128" t="str">
        <f ca="1">IFERROR(IF($C2740="","",VLOOKUP(FİLTRE!$C2740,'SKT LİSTESİ'!$F:$S,5,0)),"")</f>
        <v/>
      </c>
      <c r="F2740" s="129" t="str">
        <f ca="1">IFERROR(IF($C2740="","",VLOOKUP(FİLTRE!$C2740,'SKT LİSTESİ'!$F:$S,7,0)),"")</f>
        <v/>
      </c>
      <c r="G2740" s="130" t="str">
        <f ca="1">IFERROR(IF($C2740="","",VLOOKUP(FİLTRE!$C2740,'SKT LİSTESİ'!$F:$S,8,0)),"")</f>
        <v/>
      </c>
      <c r="H2740" s="131" t="str">
        <f ca="1">IF(E2740="","",IF($C2740="","",VLOOKUP(FİLTRE!$C2740,'SKT LİSTESİ'!$F:$S,9,0)))</f>
        <v/>
      </c>
      <c r="I2740" s="132" t="str">
        <f ca="1">IFERROR(IF($C2740="","",VLOOKUP(FİLTRE!$C2740,'SKT LİSTESİ'!$F:$S,10,0)),"")</f>
        <v/>
      </c>
      <c r="J2740" s="133" t="str">
        <f ca="1">IFERROR(IF($C2740="","",VLOOKUP(FİLTRE!$C2740,'SKT LİSTESİ'!$F:$S,11,0)),"")</f>
        <v/>
      </c>
      <c r="K2740" s="134" t="str">
        <f ca="1">IFERROR(IF($C2740="","",VLOOKUP(FİLTRE!$C2740,'SKT LİSTESİ'!$F:$S,12,0)),"")</f>
        <v/>
      </c>
      <c r="L2740" s="134" t="str">
        <f ca="1">IFERROR(IF($C2740="","",VLOOKUP(FİLTRE!$C2740,'SKT LİSTESİ'!$F:$S,13,0)),"")</f>
        <v/>
      </c>
      <c r="M2740" s="135" t="str">
        <f ca="1">IFERROR(IF($C2740="","",VLOOKUP(FİLTRE!$C2740,'SKT LİSTESİ'!$F:$AJ,14,0)),"")</f>
        <v/>
      </c>
      <c r="N2740" s="31" t="str">
        <f ca="1">IFERROR(IF($C2740="","",VLOOKUP(FİLTRE!$C2740,'SKT LİSTESİ'!$F:$AJ,22,0)),"")</f>
        <v/>
      </c>
      <c r="O2740" s="136" t="str">
        <f ca="1">IFERROR(IF($C2740="","",VLOOKUP(FİLTRE!$C2740,'SKT LİSTESİ'!$F:$AJ,23,0)),"")</f>
        <v/>
      </c>
      <c r="P2740" s="31"/>
      <c r="Q2740" s="31"/>
      <c r="R2740" s="137" t="str">
        <f ca="1">(IFERROR(IF($C2740="","",VLOOKUP(FİLTRE!$C2740,'SKT LİSTESİ'!$F:$AJ,15,0)),""))</f>
        <v/>
      </c>
      <c r="S2740" s="138" t="str">
        <f ca="1">IFERROR(IF($C2740="","",VLOOKUP(FİLTRE!$C2740,'SKT LİSTESİ'!$F:$AJ,16,0)),"")</f>
        <v/>
      </c>
      <c r="AF2740" s="179" t="str">
        <f t="shared" ca="1" si="170"/>
        <v/>
      </c>
      <c r="AG2740" s="179">
        <f t="shared" ca="1" si="171"/>
        <v>0</v>
      </c>
      <c r="AH2740" s="179">
        <f t="shared" ca="1" si="172"/>
        <v>0</v>
      </c>
    </row>
    <row r="2741" spans="2:34" ht="15.75" x14ac:dyDescent="0.25">
      <c r="B2741">
        <f t="shared" ca="1" si="169"/>
        <v>2729</v>
      </c>
      <c r="C2741" t="str">
        <f ca="1">IFERROR(VLOOKUP(B2741,'SKT LİSTESİ'!F:F,1,0),"")</f>
        <v/>
      </c>
      <c r="E2741" s="128" t="str">
        <f ca="1">IFERROR(IF($C2741="","",VLOOKUP(FİLTRE!$C2741,'SKT LİSTESİ'!$F:$S,5,0)),"")</f>
        <v/>
      </c>
      <c r="F2741" s="129" t="str">
        <f ca="1">IFERROR(IF($C2741="","",VLOOKUP(FİLTRE!$C2741,'SKT LİSTESİ'!$F:$S,7,0)),"")</f>
        <v/>
      </c>
      <c r="G2741" s="130" t="str">
        <f ca="1">IFERROR(IF($C2741="","",VLOOKUP(FİLTRE!$C2741,'SKT LİSTESİ'!$F:$S,8,0)),"")</f>
        <v/>
      </c>
      <c r="H2741" s="131" t="str">
        <f ca="1">IF(E2741="","",IF($C2741="","",VLOOKUP(FİLTRE!$C2741,'SKT LİSTESİ'!$F:$S,9,0)))</f>
        <v/>
      </c>
      <c r="I2741" s="132" t="str">
        <f ca="1">IFERROR(IF($C2741="","",VLOOKUP(FİLTRE!$C2741,'SKT LİSTESİ'!$F:$S,10,0)),"")</f>
        <v/>
      </c>
      <c r="J2741" s="133" t="str">
        <f ca="1">IFERROR(IF($C2741="","",VLOOKUP(FİLTRE!$C2741,'SKT LİSTESİ'!$F:$S,11,0)),"")</f>
        <v/>
      </c>
      <c r="K2741" s="134" t="str">
        <f ca="1">IFERROR(IF($C2741="","",VLOOKUP(FİLTRE!$C2741,'SKT LİSTESİ'!$F:$S,12,0)),"")</f>
        <v/>
      </c>
      <c r="L2741" s="134" t="str">
        <f ca="1">IFERROR(IF($C2741="","",VLOOKUP(FİLTRE!$C2741,'SKT LİSTESİ'!$F:$S,13,0)),"")</f>
        <v/>
      </c>
      <c r="M2741" s="135" t="str">
        <f ca="1">IFERROR(IF($C2741="","",VLOOKUP(FİLTRE!$C2741,'SKT LİSTESİ'!$F:$AJ,14,0)),"")</f>
        <v/>
      </c>
      <c r="N2741" s="31" t="str">
        <f ca="1">IFERROR(IF($C2741="","",VLOOKUP(FİLTRE!$C2741,'SKT LİSTESİ'!$F:$AJ,22,0)),"")</f>
        <v/>
      </c>
      <c r="O2741" s="136" t="str">
        <f ca="1">IFERROR(IF($C2741="","",VLOOKUP(FİLTRE!$C2741,'SKT LİSTESİ'!$F:$AJ,23,0)),"")</f>
        <v/>
      </c>
      <c r="P2741" s="31"/>
      <c r="Q2741" s="31"/>
      <c r="R2741" s="137" t="str">
        <f ca="1">(IFERROR(IF($C2741="","",VLOOKUP(FİLTRE!$C2741,'SKT LİSTESİ'!$F:$AJ,15,0)),""))</f>
        <v/>
      </c>
      <c r="S2741" s="138" t="str">
        <f ca="1">IFERROR(IF($C2741="","",VLOOKUP(FİLTRE!$C2741,'SKT LİSTESİ'!$F:$AJ,16,0)),"")</f>
        <v/>
      </c>
      <c r="AF2741" s="179" t="str">
        <f t="shared" ca="1" si="170"/>
        <v/>
      </c>
      <c r="AG2741" s="179">
        <f t="shared" ca="1" si="171"/>
        <v>0</v>
      </c>
      <c r="AH2741" s="179">
        <f t="shared" ca="1" si="172"/>
        <v>0</v>
      </c>
    </row>
    <row r="2742" spans="2:34" ht="15.75" x14ac:dyDescent="0.25">
      <c r="B2742">
        <f t="shared" ca="1" si="169"/>
        <v>2730</v>
      </c>
      <c r="C2742" t="str">
        <f ca="1">IFERROR(VLOOKUP(B2742,'SKT LİSTESİ'!F:F,1,0),"")</f>
        <v/>
      </c>
      <c r="E2742" s="128" t="str">
        <f ca="1">IFERROR(IF($C2742="","",VLOOKUP(FİLTRE!$C2742,'SKT LİSTESİ'!$F:$S,5,0)),"")</f>
        <v/>
      </c>
      <c r="F2742" s="129" t="str">
        <f ca="1">IFERROR(IF($C2742="","",VLOOKUP(FİLTRE!$C2742,'SKT LİSTESİ'!$F:$S,7,0)),"")</f>
        <v/>
      </c>
      <c r="G2742" s="130" t="str">
        <f ca="1">IFERROR(IF($C2742="","",VLOOKUP(FİLTRE!$C2742,'SKT LİSTESİ'!$F:$S,8,0)),"")</f>
        <v/>
      </c>
      <c r="H2742" s="131" t="str">
        <f ca="1">IF(E2742="","",IF($C2742="","",VLOOKUP(FİLTRE!$C2742,'SKT LİSTESİ'!$F:$S,9,0)))</f>
        <v/>
      </c>
      <c r="I2742" s="132" t="str">
        <f ca="1">IFERROR(IF($C2742="","",VLOOKUP(FİLTRE!$C2742,'SKT LİSTESİ'!$F:$S,10,0)),"")</f>
        <v/>
      </c>
      <c r="J2742" s="133" t="str">
        <f ca="1">IFERROR(IF($C2742="","",VLOOKUP(FİLTRE!$C2742,'SKT LİSTESİ'!$F:$S,11,0)),"")</f>
        <v/>
      </c>
      <c r="K2742" s="134" t="str">
        <f ca="1">IFERROR(IF($C2742="","",VLOOKUP(FİLTRE!$C2742,'SKT LİSTESİ'!$F:$S,12,0)),"")</f>
        <v/>
      </c>
      <c r="L2742" s="134" t="str">
        <f ca="1">IFERROR(IF($C2742="","",VLOOKUP(FİLTRE!$C2742,'SKT LİSTESİ'!$F:$S,13,0)),"")</f>
        <v/>
      </c>
      <c r="M2742" s="135" t="str">
        <f ca="1">IFERROR(IF($C2742="","",VLOOKUP(FİLTRE!$C2742,'SKT LİSTESİ'!$F:$AJ,14,0)),"")</f>
        <v/>
      </c>
      <c r="N2742" s="31" t="str">
        <f ca="1">IFERROR(IF($C2742="","",VLOOKUP(FİLTRE!$C2742,'SKT LİSTESİ'!$F:$AJ,22,0)),"")</f>
        <v/>
      </c>
      <c r="O2742" s="136" t="str">
        <f ca="1">IFERROR(IF($C2742="","",VLOOKUP(FİLTRE!$C2742,'SKT LİSTESİ'!$F:$AJ,23,0)),"")</f>
        <v/>
      </c>
      <c r="P2742" s="31"/>
      <c r="Q2742" s="31"/>
      <c r="R2742" s="137" t="str">
        <f ca="1">(IFERROR(IF($C2742="","",VLOOKUP(FİLTRE!$C2742,'SKT LİSTESİ'!$F:$AJ,15,0)),""))</f>
        <v/>
      </c>
      <c r="S2742" s="138" t="str">
        <f ca="1">IFERROR(IF($C2742="","",VLOOKUP(FİLTRE!$C2742,'SKT LİSTESİ'!$F:$AJ,16,0)),"")</f>
        <v/>
      </c>
      <c r="AF2742" s="179" t="str">
        <f t="shared" ca="1" si="170"/>
        <v/>
      </c>
      <c r="AG2742" s="179">
        <f t="shared" ca="1" si="171"/>
        <v>0</v>
      </c>
      <c r="AH2742" s="179">
        <f t="shared" ca="1" si="172"/>
        <v>0</v>
      </c>
    </row>
    <row r="2743" spans="2:34" ht="15.75" x14ac:dyDescent="0.25">
      <c r="B2743">
        <f t="shared" ca="1" si="169"/>
        <v>2731</v>
      </c>
      <c r="C2743" t="str">
        <f ca="1">IFERROR(VLOOKUP(B2743,'SKT LİSTESİ'!F:F,1,0),"")</f>
        <v/>
      </c>
      <c r="E2743" s="128" t="str">
        <f ca="1">IFERROR(IF($C2743="","",VLOOKUP(FİLTRE!$C2743,'SKT LİSTESİ'!$F:$S,5,0)),"")</f>
        <v/>
      </c>
      <c r="F2743" s="129" t="str">
        <f ca="1">IFERROR(IF($C2743="","",VLOOKUP(FİLTRE!$C2743,'SKT LİSTESİ'!$F:$S,7,0)),"")</f>
        <v/>
      </c>
      <c r="G2743" s="130" t="str">
        <f ca="1">IFERROR(IF($C2743="","",VLOOKUP(FİLTRE!$C2743,'SKT LİSTESİ'!$F:$S,8,0)),"")</f>
        <v/>
      </c>
      <c r="H2743" s="131" t="str">
        <f ca="1">IF(E2743="","",IF($C2743="","",VLOOKUP(FİLTRE!$C2743,'SKT LİSTESİ'!$F:$S,9,0)))</f>
        <v/>
      </c>
      <c r="I2743" s="132" t="str">
        <f ca="1">IFERROR(IF($C2743="","",VLOOKUP(FİLTRE!$C2743,'SKT LİSTESİ'!$F:$S,10,0)),"")</f>
        <v/>
      </c>
      <c r="J2743" s="133" t="str">
        <f ca="1">IFERROR(IF($C2743="","",VLOOKUP(FİLTRE!$C2743,'SKT LİSTESİ'!$F:$S,11,0)),"")</f>
        <v/>
      </c>
      <c r="K2743" s="134" t="str">
        <f ca="1">IFERROR(IF($C2743="","",VLOOKUP(FİLTRE!$C2743,'SKT LİSTESİ'!$F:$S,12,0)),"")</f>
        <v/>
      </c>
      <c r="L2743" s="134" t="str">
        <f ca="1">IFERROR(IF($C2743="","",VLOOKUP(FİLTRE!$C2743,'SKT LİSTESİ'!$F:$S,13,0)),"")</f>
        <v/>
      </c>
      <c r="M2743" s="135" t="str">
        <f ca="1">IFERROR(IF($C2743="","",VLOOKUP(FİLTRE!$C2743,'SKT LİSTESİ'!$F:$AJ,14,0)),"")</f>
        <v/>
      </c>
      <c r="N2743" s="31" t="str">
        <f ca="1">IFERROR(IF($C2743="","",VLOOKUP(FİLTRE!$C2743,'SKT LİSTESİ'!$F:$AJ,22,0)),"")</f>
        <v/>
      </c>
      <c r="O2743" s="136" t="str">
        <f ca="1">IFERROR(IF($C2743="","",VLOOKUP(FİLTRE!$C2743,'SKT LİSTESİ'!$F:$AJ,23,0)),"")</f>
        <v/>
      </c>
      <c r="P2743" s="31"/>
      <c r="Q2743" s="31"/>
      <c r="R2743" s="137" t="str">
        <f ca="1">(IFERROR(IF($C2743="","",VLOOKUP(FİLTRE!$C2743,'SKT LİSTESİ'!$F:$AJ,15,0)),""))</f>
        <v/>
      </c>
      <c r="S2743" s="138" t="str">
        <f ca="1">IFERROR(IF($C2743="","",VLOOKUP(FİLTRE!$C2743,'SKT LİSTESİ'!$F:$AJ,16,0)),"")</f>
        <v/>
      </c>
      <c r="AF2743" s="179" t="str">
        <f t="shared" ca="1" si="170"/>
        <v/>
      </c>
      <c r="AG2743" s="179">
        <f t="shared" ca="1" si="171"/>
        <v>0</v>
      </c>
      <c r="AH2743" s="179">
        <f t="shared" ca="1" si="172"/>
        <v>0</v>
      </c>
    </row>
    <row r="2744" spans="2:34" ht="15.75" x14ac:dyDescent="0.25">
      <c r="B2744">
        <f t="shared" ca="1" si="169"/>
        <v>2732</v>
      </c>
      <c r="C2744" t="str">
        <f ca="1">IFERROR(VLOOKUP(B2744,'SKT LİSTESİ'!F:F,1,0),"")</f>
        <v/>
      </c>
      <c r="E2744" s="128" t="str">
        <f ca="1">IFERROR(IF($C2744="","",VLOOKUP(FİLTRE!$C2744,'SKT LİSTESİ'!$F:$S,5,0)),"")</f>
        <v/>
      </c>
      <c r="F2744" s="129" t="str">
        <f ca="1">IFERROR(IF($C2744="","",VLOOKUP(FİLTRE!$C2744,'SKT LİSTESİ'!$F:$S,7,0)),"")</f>
        <v/>
      </c>
      <c r="G2744" s="130" t="str">
        <f ca="1">IFERROR(IF($C2744="","",VLOOKUP(FİLTRE!$C2744,'SKT LİSTESİ'!$F:$S,8,0)),"")</f>
        <v/>
      </c>
      <c r="H2744" s="131" t="str">
        <f ca="1">IF(E2744="","",IF($C2744="","",VLOOKUP(FİLTRE!$C2744,'SKT LİSTESİ'!$F:$S,9,0)))</f>
        <v/>
      </c>
      <c r="I2744" s="132" t="str">
        <f ca="1">IFERROR(IF($C2744="","",VLOOKUP(FİLTRE!$C2744,'SKT LİSTESİ'!$F:$S,10,0)),"")</f>
        <v/>
      </c>
      <c r="J2744" s="133" t="str">
        <f ca="1">IFERROR(IF($C2744="","",VLOOKUP(FİLTRE!$C2744,'SKT LİSTESİ'!$F:$S,11,0)),"")</f>
        <v/>
      </c>
      <c r="K2744" s="134" t="str">
        <f ca="1">IFERROR(IF($C2744="","",VLOOKUP(FİLTRE!$C2744,'SKT LİSTESİ'!$F:$S,12,0)),"")</f>
        <v/>
      </c>
      <c r="L2744" s="134" t="str">
        <f ca="1">IFERROR(IF($C2744="","",VLOOKUP(FİLTRE!$C2744,'SKT LİSTESİ'!$F:$S,13,0)),"")</f>
        <v/>
      </c>
      <c r="M2744" s="135" t="str">
        <f ca="1">IFERROR(IF($C2744="","",VLOOKUP(FİLTRE!$C2744,'SKT LİSTESİ'!$F:$AJ,14,0)),"")</f>
        <v/>
      </c>
      <c r="N2744" s="31" t="str">
        <f ca="1">IFERROR(IF($C2744="","",VLOOKUP(FİLTRE!$C2744,'SKT LİSTESİ'!$F:$AJ,22,0)),"")</f>
        <v/>
      </c>
      <c r="O2744" s="136" t="str">
        <f ca="1">IFERROR(IF($C2744="","",VLOOKUP(FİLTRE!$C2744,'SKT LİSTESİ'!$F:$AJ,23,0)),"")</f>
        <v/>
      </c>
      <c r="P2744" s="31"/>
      <c r="Q2744" s="31"/>
      <c r="R2744" s="137" t="str">
        <f ca="1">(IFERROR(IF($C2744="","",VLOOKUP(FİLTRE!$C2744,'SKT LİSTESİ'!$F:$AJ,15,0)),""))</f>
        <v/>
      </c>
      <c r="S2744" s="138" t="str">
        <f ca="1">IFERROR(IF($C2744="","",VLOOKUP(FİLTRE!$C2744,'SKT LİSTESİ'!$F:$AJ,16,0)),"")</f>
        <v/>
      </c>
      <c r="AF2744" s="179" t="str">
        <f t="shared" ca="1" si="170"/>
        <v/>
      </c>
      <c r="AG2744" s="179">
        <f t="shared" ca="1" si="171"/>
        <v>0</v>
      </c>
      <c r="AH2744" s="179">
        <f t="shared" ca="1" si="172"/>
        <v>0</v>
      </c>
    </row>
    <row r="2745" spans="2:34" ht="15.75" x14ac:dyDescent="0.25">
      <c r="B2745">
        <f t="shared" ca="1" si="169"/>
        <v>2733</v>
      </c>
      <c r="C2745" t="str">
        <f ca="1">IFERROR(VLOOKUP(B2745,'SKT LİSTESİ'!F:F,1,0),"")</f>
        <v/>
      </c>
      <c r="E2745" s="128" t="str">
        <f ca="1">IFERROR(IF($C2745="","",VLOOKUP(FİLTRE!$C2745,'SKT LİSTESİ'!$F:$S,5,0)),"")</f>
        <v/>
      </c>
      <c r="F2745" s="129" t="str">
        <f ca="1">IFERROR(IF($C2745="","",VLOOKUP(FİLTRE!$C2745,'SKT LİSTESİ'!$F:$S,7,0)),"")</f>
        <v/>
      </c>
      <c r="G2745" s="130" t="str">
        <f ca="1">IFERROR(IF($C2745="","",VLOOKUP(FİLTRE!$C2745,'SKT LİSTESİ'!$F:$S,8,0)),"")</f>
        <v/>
      </c>
      <c r="H2745" s="131" t="str">
        <f ca="1">IF(E2745="","",IF($C2745="","",VLOOKUP(FİLTRE!$C2745,'SKT LİSTESİ'!$F:$S,9,0)))</f>
        <v/>
      </c>
      <c r="I2745" s="132" t="str">
        <f ca="1">IFERROR(IF($C2745="","",VLOOKUP(FİLTRE!$C2745,'SKT LİSTESİ'!$F:$S,10,0)),"")</f>
        <v/>
      </c>
      <c r="J2745" s="133" t="str">
        <f ca="1">IFERROR(IF($C2745="","",VLOOKUP(FİLTRE!$C2745,'SKT LİSTESİ'!$F:$S,11,0)),"")</f>
        <v/>
      </c>
      <c r="K2745" s="134" t="str">
        <f ca="1">IFERROR(IF($C2745="","",VLOOKUP(FİLTRE!$C2745,'SKT LİSTESİ'!$F:$S,12,0)),"")</f>
        <v/>
      </c>
      <c r="L2745" s="134" t="str">
        <f ca="1">IFERROR(IF($C2745="","",VLOOKUP(FİLTRE!$C2745,'SKT LİSTESİ'!$F:$S,13,0)),"")</f>
        <v/>
      </c>
      <c r="M2745" s="135" t="str">
        <f ca="1">IFERROR(IF($C2745="","",VLOOKUP(FİLTRE!$C2745,'SKT LİSTESİ'!$F:$AJ,14,0)),"")</f>
        <v/>
      </c>
      <c r="N2745" s="31" t="str">
        <f ca="1">IFERROR(IF($C2745="","",VLOOKUP(FİLTRE!$C2745,'SKT LİSTESİ'!$F:$AJ,22,0)),"")</f>
        <v/>
      </c>
      <c r="O2745" s="136" t="str">
        <f ca="1">IFERROR(IF($C2745="","",VLOOKUP(FİLTRE!$C2745,'SKT LİSTESİ'!$F:$AJ,23,0)),"")</f>
        <v/>
      </c>
      <c r="P2745" s="31"/>
      <c r="Q2745" s="31"/>
      <c r="R2745" s="137" t="str">
        <f ca="1">(IFERROR(IF($C2745="","",VLOOKUP(FİLTRE!$C2745,'SKT LİSTESİ'!$F:$AJ,15,0)),""))</f>
        <v/>
      </c>
      <c r="S2745" s="138" t="str">
        <f ca="1">IFERROR(IF($C2745="","",VLOOKUP(FİLTRE!$C2745,'SKT LİSTESİ'!$F:$AJ,16,0)),"")</f>
        <v/>
      </c>
      <c r="AF2745" s="179" t="str">
        <f t="shared" ca="1" si="170"/>
        <v/>
      </c>
      <c r="AG2745" s="179">
        <f t="shared" ca="1" si="171"/>
        <v>0</v>
      </c>
      <c r="AH2745" s="179">
        <f t="shared" ca="1" si="172"/>
        <v>0</v>
      </c>
    </row>
    <row r="2746" spans="2:34" ht="15.75" x14ac:dyDescent="0.25">
      <c r="B2746">
        <f t="shared" ca="1" si="169"/>
        <v>2734</v>
      </c>
      <c r="C2746" t="str">
        <f ca="1">IFERROR(VLOOKUP(B2746,'SKT LİSTESİ'!F:F,1,0),"")</f>
        <v/>
      </c>
      <c r="E2746" s="128" t="str">
        <f ca="1">IFERROR(IF($C2746="","",VLOOKUP(FİLTRE!$C2746,'SKT LİSTESİ'!$F:$S,5,0)),"")</f>
        <v/>
      </c>
      <c r="F2746" s="129" t="str">
        <f ca="1">IFERROR(IF($C2746="","",VLOOKUP(FİLTRE!$C2746,'SKT LİSTESİ'!$F:$S,7,0)),"")</f>
        <v/>
      </c>
      <c r="G2746" s="130" t="str">
        <f ca="1">IFERROR(IF($C2746="","",VLOOKUP(FİLTRE!$C2746,'SKT LİSTESİ'!$F:$S,8,0)),"")</f>
        <v/>
      </c>
      <c r="H2746" s="131" t="str">
        <f ca="1">IF(E2746="","",IF($C2746="","",VLOOKUP(FİLTRE!$C2746,'SKT LİSTESİ'!$F:$S,9,0)))</f>
        <v/>
      </c>
      <c r="I2746" s="132" t="str">
        <f ca="1">IFERROR(IF($C2746="","",VLOOKUP(FİLTRE!$C2746,'SKT LİSTESİ'!$F:$S,10,0)),"")</f>
        <v/>
      </c>
      <c r="J2746" s="133" t="str">
        <f ca="1">IFERROR(IF($C2746="","",VLOOKUP(FİLTRE!$C2746,'SKT LİSTESİ'!$F:$S,11,0)),"")</f>
        <v/>
      </c>
      <c r="K2746" s="134" t="str">
        <f ca="1">IFERROR(IF($C2746="","",VLOOKUP(FİLTRE!$C2746,'SKT LİSTESİ'!$F:$S,12,0)),"")</f>
        <v/>
      </c>
      <c r="L2746" s="134" t="str">
        <f ca="1">IFERROR(IF($C2746="","",VLOOKUP(FİLTRE!$C2746,'SKT LİSTESİ'!$F:$S,13,0)),"")</f>
        <v/>
      </c>
      <c r="M2746" s="135" t="str">
        <f ca="1">IFERROR(IF($C2746="","",VLOOKUP(FİLTRE!$C2746,'SKT LİSTESİ'!$F:$AJ,14,0)),"")</f>
        <v/>
      </c>
      <c r="N2746" s="31" t="str">
        <f ca="1">IFERROR(IF($C2746="","",VLOOKUP(FİLTRE!$C2746,'SKT LİSTESİ'!$F:$AJ,22,0)),"")</f>
        <v/>
      </c>
      <c r="O2746" s="136" t="str">
        <f ca="1">IFERROR(IF($C2746="","",VLOOKUP(FİLTRE!$C2746,'SKT LİSTESİ'!$F:$AJ,23,0)),"")</f>
        <v/>
      </c>
      <c r="P2746" s="31"/>
      <c r="Q2746" s="31"/>
      <c r="R2746" s="137" t="str">
        <f ca="1">(IFERROR(IF($C2746="","",VLOOKUP(FİLTRE!$C2746,'SKT LİSTESİ'!$F:$AJ,15,0)),""))</f>
        <v/>
      </c>
      <c r="S2746" s="138" t="str">
        <f ca="1">IFERROR(IF($C2746="","",VLOOKUP(FİLTRE!$C2746,'SKT LİSTESİ'!$F:$AJ,16,0)),"")</f>
        <v/>
      </c>
      <c r="AF2746" s="179" t="str">
        <f t="shared" ca="1" si="170"/>
        <v/>
      </c>
      <c r="AG2746" s="179">
        <f t="shared" ca="1" si="171"/>
        <v>0</v>
      </c>
      <c r="AH2746" s="179">
        <f t="shared" ca="1" si="172"/>
        <v>0</v>
      </c>
    </row>
    <row r="2747" spans="2:34" ht="15.75" x14ac:dyDescent="0.25">
      <c r="B2747">
        <f t="shared" ca="1" si="169"/>
        <v>2735</v>
      </c>
      <c r="C2747" t="str">
        <f ca="1">IFERROR(VLOOKUP(B2747,'SKT LİSTESİ'!F:F,1,0),"")</f>
        <v/>
      </c>
      <c r="E2747" s="128" t="str">
        <f ca="1">IFERROR(IF($C2747="","",VLOOKUP(FİLTRE!$C2747,'SKT LİSTESİ'!$F:$S,5,0)),"")</f>
        <v/>
      </c>
      <c r="F2747" s="129" t="str">
        <f ca="1">IFERROR(IF($C2747="","",VLOOKUP(FİLTRE!$C2747,'SKT LİSTESİ'!$F:$S,7,0)),"")</f>
        <v/>
      </c>
      <c r="G2747" s="130" t="str">
        <f ca="1">IFERROR(IF($C2747="","",VLOOKUP(FİLTRE!$C2747,'SKT LİSTESİ'!$F:$S,8,0)),"")</f>
        <v/>
      </c>
      <c r="H2747" s="131" t="str">
        <f ca="1">IF(E2747="","",IF($C2747="","",VLOOKUP(FİLTRE!$C2747,'SKT LİSTESİ'!$F:$S,9,0)))</f>
        <v/>
      </c>
      <c r="I2747" s="132" t="str">
        <f ca="1">IFERROR(IF($C2747="","",VLOOKUP(FİLTRE!$C2747,'SKT LİSTESİ'!$F:$S,10,0)),"")</f>
        <v/>
      </c>
      <c r="J2747" s="133" t="str">
        <f ca="1">IFERROR(IF($C2747="","",VLOOKUP(FİLTRE!$C2747,'SKT LİSTESİ'!$F:$S,11,0)),"")</f>
        <v/>
      </c>
      <c r="K2747" s="134" t="str">
        <f ca="1">IFERROR(IF($C2747="","",VLOOKUP(FİLTRE!$C2747,'SKT LİSTESİ'!$F:$S,12,0)),"")</f>
        <v/>
      </c>
      <c r="L2747" s="134" t="str">
        <f ca="1">IFERROR(IF($C2747="","",VLOOKUP(FİLTRE!$C2747,'SKT LİSTESİ'!$F:$S,13,0)),"")</f>
        <v/>
      </c>
      <c r="M2747" s="135" t="str">
        <f ca="1">IFERROR(IF($C2747="","",VLOOKUP(FİLTRE!$C2747,'SKT LİSTESİ'!$F:$AJ,14,0)),"")</f>
        <v/>
      </c>
      <c r="N2747" s="31" t="str">
        <f ca="1">IFERROR(IF($C2747="","",VLOOKUP(FİLTRE!$C2747,'SKT LİSTESİ'!$F:$AJ,22,0)),"")</f>
        <v/>
      </c>
      <c r="O2747" s="136" t="str">
        <f ca="1">IFERROR(IF($C2747="","",VLOOKUP(FİLTRE!$C2747,'SKT LİSTESİ'!$F:$AJ,23,0)),"")</f>
        <v/>
      </c>
      <c r="P2747" s="31"/>
      <c r="Q2747" s="31"/>
      <c r="R2747" s="137" t="str">
        <f ca="1">(IFERROR(IF($C2747="","",VLOOKUP(FİLTRE!$C2747,'SKT LİSTESİ'!$F:$AJ,15,0)),""))</f>
        <v/>
      </c>
      <c r="S2747" s="138" t="str">
        <f ca="1">IFERROR(IF($C2747="","",VLOOKUP(FİLTRE!$C2747,'SKT LİSTESİ'!$F:$AJ,16,0)),"")</f>
        <v/>
      </c>
      <c r="AF2747" s="179" t="str">
        <f t="shared" ca="1" si="170"/>
        <v/>
      </c>
      <c r="AG2747" s="179">
        <f t="shared" ca="1" si="171"/>
        <v>0</v>
      </c>
      <c r="AH2747" s="179">
        <f t="shared" ca="1" si="172"/>
        <v>0</v>
      </c>
    </row>
    <row r="2748" spans="2:34" ht="15.75" x14ac:dyDescent="0.25">
      <c r="B2748">
        <f t="shared" ca="1" si="169"/>
        <v>2736</v>
      </c>
      <c r="C2748" t="str">
        <f ca="1">IFERROR(VLOOKUP(B2748,'SKT LİSTESİ'!F:F,1,0),"")</f>
        <v/>
      </c>
      <c r="E2748" s="128" t="str">
        <f ca="1">IFERROR(IF($C2748="","",VLOOKUP(FİLTRE!$C2748,'SKT LİSTESİ'!$F:$S,5,0)),"")</f>
        <v/>
      </c>
      <c r="F2748" s="129" t="str">
        <f ca="1">IFERROR(IF($C2748="","",VLOOKUP(FİLTRE!$C2748,'SKT LİSTESİ'!$F:$S,7,0)),"")</f>
        <v/>
      </c>
      <c r="G2748" s="130" t="str">
        <f ca="1">IFERROR(IF($C2748="","",VLOOKUP(FİLTRE!$C2748,'SKT LİSTESİ'!$F:$S,8,0)),"")</f>
        <v/>
      </c>
      <c r="H2748" s="131" t="str">
        <f ca="1">IF(E2748="","",IF($C2748="","",VLOOKUP(FİLTRE!$C2748,'SKT LİSTESİ'!$F:$S,9,0)))</f>
        <v/>
      </c>
      <c r="I2748" s="132" t="str">
        <f ca="1">IFERROR(IF($C2748="","",VLOOKUP(FİLTRE!$C2748,'SKT LİSTESİ'!$F:$S,10,0)),"")</f>
        <v/>
      </c>
      <c r="J2748" s="133" t="str">
        <f ca="1">IFERROR(IF($C2748="","",VLOOKUP(FİLTRE!$C2748,'SKT LİSTESİ'!$F:$S,11,0)),"")</f>
        <v/>
      </c>
      <c r="K2748" s="134" t="str">
        <f ca="1">IFERROR(IF($C2748="","",VLOOKUP(FİLTRE!$C2748,'SKT LİSTESİ'!$F:$S,12,0)),"")</f>
        <v/>
      </c>
      <c r="L2748" s="134" t="str">
        <f ca="1">IFERROR(IF($C2748="","",VLOOKUP(FİLTRE!$C2748,'SKT LİSTESİ'!$F:$S,13,0)),"")</f>
        <v/>
      </c>
      <c r="M2748" s="135" t="str">
        <f ca="1">IFERROR(IF($C2748="","",VLOOKUP(FİLTRE!$C2748,'SKT LİSTESİ'!$F:$AJ,14,0)),"")</f>
        <v/>
      </c>
      <c r="N2748" s="31" t="str">
        <f ca="1">IFERROR(IF($C2748="","",VLOOKUP(FİLTRE!$C2748,'SKT LİSTESİ'!$F:$AJ,22,0)),"")</f>
        <v/>
      </c>
      <c r="O2748" s="136" t="str">
        <f ca="1">IFERROR(IF($C2748="","",VLOOKUP(FİLTRE!$C2748,'SKT LİSTESİ'!$F:$AJ,23,0)),"")</f>
        <v/>
      </c>
      <c r="P2748" s="31"/>
      <c r="Q2748" s="31"/>
      <c r="R2748" s="137" t="str">
        <f ca="1">(IFERROR(IF($C2748="","",VLOOKUP(FİLTRE!$C2748,'SKT LİSTESİ'!$F:$AJ,15,0)),""))</f>
        <v/>
      </c>
      <c r="S2748" s="138" t="str">
        <f ca="1">IFERROR(IF($C2748="","",VLOOKUP(FİLTRE!$C2748,'SKT LİSTESİ'!$F:$AJ,16,0)),"")</f>
        <v/>
      </c>
      <c r="AF2748" s="179" t="str">
        <f t="shared" ca="1" si="170"/>
        <v/>
      </c>
      <c r="AG2748" s="179">
        <f t="shared" ca="1" si="171"/>
        <v>0</v>
      </c>
      <c r="AH2748" s="179">
        <f t="shared" ca="1" si="172"/>
        <v>0</v>
      </c>
    </row>
    <row r="2749" spans="2:34" ht="15.75" x14ac:dyDescent="0.25">
      <c r="B2749">
        <f t="shared" ca="1" si="169"/>
        <v>2737</v>
      </c>
      <c r="C2749" t="str">
        <f ca="1">IFERROR(VLOOKUP(B2749,'SKT LİSTESİ'!F:F,1,0),"")</f>
        <v/>
      </c>
      <c r="E2749" s="128" t="str">
        <f ca="1">IFERROR(IF($C2749="","",VLOOKUP(FİLTRE!$C2749,'SKT LİSTESİ'!$F:$S,5,0)),"")</f>
        <v/>
      </c>
      <c r="F2749" s="129" t="str">
        <f ca="1">IFERROR(IF($C2749="","",VLOOKUP(FİLTRE!$C2749,'SKT LİSTESİ'!$F:$S,7,0)),"")</f>
        <v/>
      </c>
      <c r="G2749" s="130" t="str">
        <f ca="1">IFERROR(IF($C2749="","",VLOOKUP(FİLTRE!$C2749,'SKT LİSTESİ'!$F:$S,8,0)),"")</f>
        <v/>
      </c>
      <c r="H2749" s="131" t="str">
        <f ca="1">IF(E2749="","",IF($C2749="","",VLOOKUP(FİLTRE!$C2749,'SKT LİSTESİ'!$F:$S,9,0)))</f>
        <v/>
      </c>
      <c r="I2749" s="132" t="str">
        <f ca="1">IFERROR(IF($C2749="","",VLOOKUP(FİLTRE!$C2749,'SKT LİSTESİ'!$F:$S,10,0)),"")</f>
        <v/>
      </c>
      <c r="J2749" s="133" t="str">
        <f ca="1">IFERROR(IF($C2749="","",VLOOKUP(FİLTRE!$C2749,'SKT LİSTESİ'!$F:$S,11,0)),"")</f>
        <v/>
      </c>
      <c r="K2749" s="134" t="str">
        <f ca="1">IFERROR(IF($C2749="","",VLOOKUP(FİLTRE!$C2749,'SKT LİSTESİ'!$F:$S,12,0)),"")</f>
        <v/>
      </c>
      <c r="L2749" s="134" t="str">
        <f ca="1">IFERROR(IF($C2749="","",VLOOKUP(FİLTRE!$C2749,'SKT LİSTESİ'!$F:$S,13,0)),"")</f>
        <v/>
      </c>
      <c r="M2749" s="135" t="str">
        <f ca="1">IFERROR(IF($C2749="","",VLOOKUP(FİLTRE!$C2749,'SKT LİSTESİ'!$F:$AJ,14,0)),"")</f>
        <v/>
      </c>
      <c r="N2749" s="31" t="str">
        <f ca="1">IFERROR(IF($C2749="","",VLOOKUP(FİLTRE!$C2749,'SKT LİSTESİ'!$F:$AJ,22,0)),"")</f>
        <v/>
      </c>
      <c r="O2749" s="136" t="str">
        <f ca="1">IFERROR(IF($C2749="","",VLOOKUP(FİLTRE!$C2749,'SKT LİSTESİ'!$F:$AJ,23,0)),"")</f>
        <v/>
      </c>
      <c r="P2749" s="31"/>
      <c r="Q2749" s="31"/>
      <c r="R2749" s="137" t="str">
        <f ca="1">(IFERROR(IF($C2749="","",VLOOKUP(FİLTRE!$C2749,'SKT LİSTESİ'!$F:$AJ,15,0)),""))</f>
        <v/>
      </c>
      <c r="S2749" s="138" t="str">
        <f ca="1">IFERROR(IF($C2749="","",VLOOKUP(FİLTRE!$C2749,'SKT LİSTESİ'!$F:$AJ,16,0)),"")</f>
        <v/>
      </c>
      <c r="AF2749" s="179" t="str">
        <f t="shared" ca="1" si="170"/>
        <v/>
      </c>
      <c r="AG2749" s="179">
        <f t="shared" ca="1" si="171"/>
        <v>0</v>
      </c>
      <c r="AH2749" s="179">
        <f t="shared" ca="1" si="172"/>
        <v>0</v>
      </c>
    </row>
    <row r="2750" spans="2:34" ht="15.75" x14ac:dyDescent="0.25">
      <c r="B2750">
        <f t="shared" ca="1" si="169"/>
        <v>2738</v>
      </c>
      <c r="C2750" t="str">
        <f ca="1">IFERROR(VLOOKUP(B2750,'SKT LİSTESİ'!F:F,1,0),"")</f>
        <v/>
      </c>
      <c r="E2750" s="128" t="str">
        <f ca="1">IFERROR(IF($C2750="","",VLOOKUP(FİLTRE!$C2750,'SKT LİSTESİ'!$F:$S,5,0)),"")</f>
        <v/>
      </c>
      <c r="F2750" s="129" t="str">
        <f ca="1">IFERROR(IF($C2750="","",VLOOKUP(FİLTRE!$C2750,'SKT LİSTESİ'!$F:$S,7,0)),"")</f>
        <v/>
      </c>
      <c r="G2750" s="130" t="str">
        <f ca="1">IFERROR(IF($C2750="","",VLOOKUP(FİLTRE!$C2750,'SKT LİSTESİ'!$F:$S,8,0)),"")</f>
        <v/>
      </c>
      <c r="H2750" s="131" t="str">
        <f ca="1">IF(E2750="","",IF($C2750="","",VLOOKUP(FİLTRE!$C2750,'SKT LİSTESİ'!$F:$S,9,0)))</f>
        <v/>
      </c>
      <c r="I2750" s="132" t="str">
        <f ca="1">IFERROR(IF($C2750="","",VLOOKUP(FİLTRE!$C2750,'SKT LİSTESİ'!$F:$S,10,0)),"")</f>
        <v/>
      </c>
      <c r="J2750" s="133" t="str">
        <f ca="1">IFERROR(IF($C2750="","",VLOOKUP(FİLTRE!$C2750,'SKT LİSTESİ'!$F:$S,11,0)),"")</f>
        <v/>
      </c>
      <c r="K2750" s="134" t="str">
        <f ca="1">IFERROR(IF($C2750="","",VLOOKUP(FİLTRE!$C2750,'SKT LİSTESİ'!$F:$S,12,0)),"")</f>
        <v/>
      </c>
      <c r="L2750" s="134" t="str">
        <f ca="1">IFERROR(IF($C2750="","",VLOOKUP(FİLTRE!$C2750,'SKT LİSTESİ'!$F:$S,13,0)),"")</f>
        <v/>
      </c>
      <c r="M2750" s="135" t="str">
        <f ca="1">IFERROR(IF($C2750="","",VLOOKUP(FİLTRE!$C2750,'SKT LİSTESİ'!$F:$AJ,14,0)),"")</f>
        <v/>
      </c>
      <c r="N2750" s="31" t="str">
        <f ca="1">IFERROR(IF($C2750="","",VLOOKUP(FİLTRE!$C2750,'SKT LİSTESİ'!$F:$AJ,22,0)),"")</f>
        <v/>
      </c>
      <c r="O2750" s="136" t="str">
        <f ca="1">IFERROR(IF($C2750="","",VLOOKUP(FİLTRE!$C2750,'SKT LİSTESİ'!$F:$AJ,23,0)),"")</f>
        <v/>
      </c>
      <c r="P2750" s="31"/>
      <c r="Q2750" s="31"/>
      <c r="R2750" s="137" t="str">
        <f ca="1">(IFERROR(IF($C2750="","",VLOOKUP(FİLTRE!$C2750,'SKT LİSTESİ'!$F:$AJ,15,0)),""))</f>
        <v/>
      </c>
      <c r="S2750" s="138" t="str">
        <f ca="1">IFERROR(IF($C2750="","",VLOOKUP(FİLTRE!$C2750,'SKT LİSTESİ'!$F:$AJ,16,0)),"")</f>
        <v/>
      </c>
      <c r="AF2750" s="179" t="str">
        <f t="shared" ca="1" si="170"/>
        <v/>
      </c>
      <c r="AG2750" s="179">
        <f t="shared" ca="1" si="171"/>
        <v>0</v>
      </c>
      <c r="AH2750" s="179">
        <f t="shared" ca="1" si="172"/>
        <v>0</v>
      </c>
    </row>
    <row r="2751" spans="2:34" ht="15.75" x14ac:dyDescent="0.25">
      <c r="B2751">
        <f t="shared" ca="1" si="169"/>
        <v>2739</v>
      </c>
      <c r="C2751" t="str">
        <f ca="1">IFERROR(VLOOKUP(B2751,'SKT LİSTESİ'!F:F,1,0),"")</f>
        <v/>
      </c>
      <c r="E2751" s="128" t="str">
        <f ca="1">IFERROR(IF($C2751="","",VLOOKUP(FİLTRE!$C2751,'SKT LİSTESİ'!$F:$S,5,0)),"")</f>
        <v/>
      </c>
      <c r="F2751" s="129" t="str">
        <f ca="1">IFERROR(IF($C2751="","",VLOOKUP(FİLTRE!$C2751,'SKT LİSTESİ'!$F:$S,7,0)),"")</f>
        <v/>
      </c>
      <c r="G2751" s="130" t="str">
        <f ca="1">IFERROR(IF($C2751="","",VLOOKUP(FİLTRE!$C2751,'SKT LİSTESİ'!$F:$S,8,0)),"")</f>
        <v/>
      </c>
      <c r="H2751" s="131" t="str">
        <f ca="1">IF(E2751="","",IF($C2751="","",VLOOKUP(FİLTRE!$C2751,'SKT LİSTESİ'!$F:$S,9,0)))</f>
        <v/>
      </c>
      <c r="I2751" s="132" t="str">
        <f ca="1">IFERROR(IF($C2751="","",VLOOKUP(FİLTRE!$C2751,'SKT LİSTESİ'!$F:$S,10,0)),"")</f>
        <v/>
      </c>
      <c r="J2751" s="133" t="str">
        <f ca="1">IFERROR(IF($C2751="","",VLOOKUP(FİLTRE!$C2751,'SKT LİSTESİ'!$F:$S,11,0)),"")</f>
        <v/>
      </c>
      <c r="K2751" s="134" t="str">
        <f ca="1">IFERROR(IF($C2751="","",VLOOKUP(FİLTRE!$C2751,'SKT LİSTESİ'!$F:$S,12,0)),"")</f>
        <v/>
      </c>
      <c r="L2751" s="134" t="str">
        <f ca="1">IFERROR(IF($C2751="","",VLOOKUP(FİLTRE!$C2751,'SKT LİSTESİ'!$F:$S,13,0)),"")</f>
        <v/>
      </c>
      <c r="M2751" s="135" t="str">
        <f ca="1">IFERROR(IF($C2751="","",VLOOKUP(FİLTRE!$C2751,'SKT LİSTESİ'!$F:$AJ,14,0)),"")</f>
        <v/>
      </c>
      <c r="N2751" s="31" t="str">
        <f ca="1">IFERROR(IF($C2751="","",VLOOKUP(FİLTRE!$C2751,'SKT LİSTESİ'!$F:$AJ,22,0)),"")</f>
        <v/>
      </c>
      <c r="O2751" s="136" t="str">
        <f ca="1">IFERROR(IF($C2751="","",VLOOKUP(FİLTRE!$C2751,'SKT LİSTESİ'!$F:$AJ,23,0)),"")</f>
        <v/>
      </c>
      <c r="P2751" s="31"/>
      <c r="Q2751" s="31"/>
      <c r="R2751" s="137" t="str">
        <f ca="1">(IFERROR(IF($C2751="","",VLOOKUP(FİLTRE!$C2751,'SKT LİSTESİ'!$F:$AJ,15,0)),""))</f>
        <v/>
      </c>
      <c r="S2751" s="138" t="str">
        <f ca="1">IFERROR(IF($C2751="","",VLOOKUP(FİLTRE!$C2751,'SKT LİSTESİ'!$F:$AJ,16,0)),"")</f>
        <v/>
      </c>
      <c r="AF2751" s="179" t="str">
        <f t="shared" ca="1" si="170"/>
        <v/>
      </c>
      <c r="AG2751" s="179">
        <f t="shared" ca="1" si="171"/>
        <v>0</v>
      </c>
      <c r="AH2751" s="179">
        <f t="shared" ca="1" si="172"/>
        <v>0</v>
      </c>
    </row>
    <row r="2752" spans="2:34" ht="15.75" x14ac:dyDescent="0.25">
      <c r="B2752">
        <f t="shared" ca="1" si="169"/>
        <v>2740</v>
      </c>
      <c r="C2752" t="str">
        <f ca="1">IFERROR(VLOOKUP(B2752,'SKT LİSTESİ'!F:F,1,0),"")</f>
        <v/>
      </c>
      <c r="E2752" s="128" t="str">
        <f ca="1">IFERROR(IF($C2752="","",VLOOKUP(FİLTRE!$C2752,'SKT LİSTESİ'!$F:$S,5,0)),"")</f>
        <v/>
      </c>
      <c r="F2752" s="129" t="str">
        <f ca="1">IFERROR(IF($C2752="","",VLOOKUP(FİLTRE!$C2752,'SKT LİSTESİ'!$F:$S,7,0)),"")</f>
        <v/>
      </c>
      <c r="G2752" s="130" t="str">
        <f ca="1">IFERROR(IF($C2752="","",VLOOKUP(FİLTRE!$C2752,'SKT LİSTESİ'!$F:$S,8,0)),"")</f>
        <v/>
      </c>
      <c r="H2752" s="131" t="str">
        <f ca="1">IF(E2752="","",IF($C2752="","",VLOOKUP(FİLTRE!$C2752,'SKT LİSTESİ'!$F:$S,9,0)))</f>
        <v/>
      </c>
      <c r="I2752" s="132" t="str">
        <f ca="1">IFERROR(IF($C2752="","",VLOOKUP(FİLTRE!$C2752,'SKT LİSTESİ'!$F:$S,10,0)),"")</f>
        <v/>
      </c>
      <c r="J2752" s="133" t="str">
        <f ca="1">IFERROR(IF($C2752="","",VLOOKUP(FİLTRE!$C2752,'SKT LİSTESİ'!$F:$S,11,0)),"")</f>
        <v/>
      </c>
      <c r="K2752" s="134" t="str">
        <f ca="1">IFERROR(IF($C2752="","",VLOOKUP(FİLTRE!$C2752,'SKT LİSTESİ'!$F:$S,12,0)),"")</f>
        <v/>
      </c>
      <c r="L2752" s="134" t="str">
        <f ca="1">IFERROR(IF($C2752="","",VLOOKUP(FİLTRE!$C2752,'SKT LİSTESİ'!$F:$S,13,0)),"")</f>
        <v/>
      </c>
      <c r="M2752" s="135" t="str">
        <f ca="1">IFERROR(IF($C2752="","",VLOOKUP(FİLTRE!$C2752,'SKT LİSTESİ'!$F:$AJ,14,0)),"")</f>
        <v/>
      </c>
      <c r="N2752" s="31" t="str">
        <f ca="1">IFERROR(IF($C2752="","",VLOOKUP(FİLTRE!$C2752,'SKT LİSTESİ'!$F:$AJ,22,0)),"")</f>
        <v/>
      </c>
      <c r="O2752" s="136" t="str">
        <f ca="1">IFERROR(IF($C2752="","",VLOOKUP(FİLTRE!$C2752,'SKT LİSTESİ'!$F:$AJ,23,0)),"")</f>
        <v/>
      </c>
      <c r="P2752" s="31"/>
      <c r="Q2752" s="31"/>
      <c r="R2752" s="137" t="str">
        <f ca="1">(IFERROR(IF($C2752="","",VLOOKUP(FİLTRE!$C2752,'SKT LİSTESİ'!$F:$AJ,15,0)),""))</f>
        <v/>
      </c>
      <c r="S2752" s="138" t="str">
        <f ca="1">IFERROR(IF($C2752="","",VLOOKUP(FİLTRE!$C2752,'SKT LİSTESİ'!$F:$AJ,16,0)),"")</f>
        <v/>
      </c>
      <c r="AF2752" s="179" t="str">
        <f t="shared" ca="1" si="170"/>
        <v/>
      </c>
      <c r="AG2752" s="179">
        <f t="shared" ca="1" si="171"/>
        <v>0</v>
      </c>
      <c r="AH2752" s="179">
        <f t="shared" ca="1" si="172"/>
        <v>0</v>
      </c>
    </row>
    <row r="2753" spans="2:34" ht="15.75" x14ac:dyDescent="0.25">
      <c r="B2753">
        <f t="shared" ca="1" si="169"/>
        <v>2741</v>
      </c>
      <c r="C2753" t="str">
        <f ca="1">IFERROR(VLOOKUP(B2753,'SKT LİSTESİ'!F:F,1,0),"")</f>
        <v/>
      </c>
      <c r="E2753" s="128" t="str">
        <f ca="1">IFERROR(IF($C2753="","",VLOOKUP(FİLTRE!$C2753,'SKT LİSTESİ'!$F:$S,5,0)),"")</f>
        <v/>
      </c>
      <c r="F2753" s="129" t="str">
        <f ca="1">IFERROR(IF($C2753="","",VLOOKUP(FİLTRE!$C2753,'SKT LİSTESİ'!$F:$S,7,0)),"")</f>
        <v/>
      </c>
      <c r="G2753" s="130" t="str">
        <f ca="1">IFERROR(IF($C2753="","",VLOOKUP(FİLTRE!$C2753,'SKT LİSTESİ'!$F:$S,8,0)),"")</f>
        <v/>
      </c>
      <c r="H2753" s="131" t="str">
        <f ca="1">IF(E2753="","",IF($C2753="","",VLOOKUP(FİLTRE!$C2753,'SKT LİSTESİ'!$F:$S,9,0)))</f>
        <v/>
      </c>
      <c r="I2753" s="132" t="str">
        <f ca="1">IFERROR(IF($C2753="","",VLOOKUP(FİLTRE!$C2753,'SKT LİSTESİ'!$F:$S,10,0)),"")</f>
        <v/>
      </c>
      <c r="J2753" s="133" t="str">
        <f ca="1">IFERROR(IF($C2753="","",VLOOKUP(FİLTRE!$C2753,'SKT LİSTESİ'!$F:$S,11,0)),"")</f>
        <v/>
      </c>
      <c r="K2753" s="134" t="str">
        <f ca="1">IFERROR(IF($C2753="","",VLOOKUP(FİLTRE!$C2753,'SKT LİSTESİ'!$F:$S,12,0)),"")</f>
        <v/>
      </c>
      <c r="L2753" s="134" t="str">
        <f ca="1">IFERROR(IF($C2753="","",VLOOKUP(FİLTRE!$C2753,'SKT LİSTESİ'!$F:$S,13,0)),"")</f>
        <v/>
      </c>
      <c r="M2753" s="135" t="str">
        <f ca="1">IFERROR(IF($C2753="","",VLOOKUP(FİLTRE!$C2753,'SKT LİSTESİ'!$F:$AJ,14,0)),"")</f>
        <v/>
      </c>
      <c r="N2753" s="31" t="str">
        <f ca="1">IFERROR(IF($C2753="","",VLOOKUP(FİLTRE!$C2753,'SKT LİSTESİ'!$F:$AJ,22,0)),"")</f>
        <v/>
      </c>
      <c r="O2753" s="136" t="str">
        <f ca="1">IFERROR(IF($C2753="","",VLOOKUP(FİLTRE!$C2753,'SKT LİSTESİ'!$F:$AJ,23,0)),"")</f>
        <v/>
      </c>
      <c r="P2753" s="31"/>
      <c r="Q2753" s="31"/>
      <c r="R2753" s="137" t="str">
        <f ca="1">(IFERROR(IF($C2753="","",VLOOKUP(FİLTRE!$C2753,'SKT LİSTESİ'!$F:$AJ,15,0)),""))</f>
        <v/>
      </c>
      <c r="S2753" s="138" t="str">
        <f ca="1">IFERROR(IF($C2753="","",VLOOKUP(FİLTRE!$C2753,'SKT LİSTESİ'!$F:$AJ,16,0)),"")</f>
        <v/>
      </c>
      <c r="AF2753" s="179" t="str">
        <f t="shared" ca="1" si="170"/>
        <v/>
      </c>
      <c r="AG2753" s="179">
        <f t="shared" ca="1" si="171"/>
        <v>0</v>
      </c>
      <c r="AH2753" s="179">
        <f t="shared" ca="1" si="172"/>
        <v>0</v>
      </c>
    </row>
    <row r="2754" spans="2:34" ht="15.75" x14ac:dyDescent="0.25">
      <c r="B2754">
        <f t="shared" ca="1" si="169"/>
        <v>2742</v>
      </c>
      <c r="C2754" t="str">
        <f ca="1">IFERROR(VLOOKUP(B2754,'SKT LİSTESİ'!F:F,1,0),"")</f>
        <v/>
      </c>
      <c r="E2754" s="128" t="str">
        <f ca="1">IFERROR(IF($C2754="","",VLOOKUP(FİLTRE!$C2754,'SKT LİSTESİ'!$F:$S,5,0)),"")</f>
        <v/>
      </c>
      <c r="F2754" s="129" t="str">
        <f ca="1">IFERROR(IF($C2754="","",VLOOKUP(FİLTRE!$C2754,'SKT LİSTESİ'!$F:$S,7,0)),"")</f>
        <v/>
      </c>
      <c r="G2754" s="130" t="str">
        <f ca="1">IFERROR(IF($C2754="","",VLOOKUP(FİLTRE!$C2754,'SKT LİSTESİ'!$F:$S,8,0)),"")</f>
        <v/>
      </c>
      <c r="H2754" s="131" t="str">
        <f ca="1">IF(E2754="","",IF($C2754="","",VLOOKUP(FİLTRE!$C2754,'SKT LİSTESİ'!$F:$S,9,0)))</f>
        <v/>
      </c>
      <c r="I2754" s="132" t="str">
        <f ca="1">IFERROR(IF($C2754="","",VLOOKUP(FİLTRE!$C2754,'SKT LİSTESİ'!$F:$S,10,0)),"")</f>
        <v/>
      </c>
      <c r="J2754" s="133" t="str">
        <f ca="1">IFERROR(IF($C2754="","",VLOOKUP(FİLTRE!$C2754,'SKT LİSTESİ'!$F:$S,11,0)),"")</f>
        <v/>
      </c>
      <c r="K2754" s="134" t="str">
        <f ca="1">IFERROR(IF($C2754="","",VLOOKUP(FİLTRE!$C2754,'SKT LİSTESİ'!$F:$S,12,0)),"")</f>
        <v/>
      </c>
      <c r="L2754" s="134" t="str">
        <f ca="1">IFERROR(IF($C2754="","",VLOOKUP(FİLTRE!$C2754,'SKT LİSTESİ'!$F:$S,13,0)),"")</f>
        <v/>
      </c>
      <c r="M2754" s="135" t="str">
        <f ca="1">IFERROR(IF($C2754="","",VLOOKUP(FİLTRE!$C2754,'SKT LİSTESİ'!$F:$AJ,14,0)),"")</f>
        <v/>
      </c>
      <c r="N2754" s="31" t="str">
        <f ca="1">IFERROR(IF($C2754="","",VLOOKUP(FİLTRE!$C2754,'SKT LİSTESİ'!$F:$AJ,22,0)),"")</f>
        <v/>
      </c>
      <c r="O2754" s="136" t="str">
        <f ca="1">IFERROR(IF($C2754="","",VLOOKUP(FİLTRE!$C2754,'SKT LİSTESİ'!$F:$AJ,23,0)),"")</f>
        <v/>
      </c>
      <c r="P2754" s="31"/>
      <c r="Q2754" s="31"/>
      <c r="R2754" s="137" t="str">
        <f ca="1">(IFERROR(IF($C2754="","",VLOOKUP(FİLTRE!$C2754,'SKT LİSTESİ'!$F:$AJ,15,0)),""))</f>
        <v/>
      </c>
      <c r="S2754" s="138" t="str">
        <f ca="1">IFERROR(IF($C2754="","",VLOOKUP(FİLTRE!$C2754,'SKT LİSTESİ'!$F:$AJ,16,0)),"")</f>
        <v/>
      </c>
      <c r="AF2754" s="179" t="str">
        <f t="shared" ca="1" si="170"/>
        <v/>
      </c>
      <c r="AG2754" s="179">
        <f t="shared" ca="1" si="171"/>
        <v>0</v>
      </c>
      <c r="AH2754" s="179">
        <f t="shared" ca="1" si="172"/>
        <v>0</v>
      </c>
    </row>
    <row r="2755" spans="2:34" ht="15.75" x14ac:dyDescent="0.25">
      <c r="B2755">
        <f t="shared" ca="1" si="169"/>
        <v>2743</v>
      </c>
      <c r="C2755" t="str">
        <f ca="1">IFERROR(VLOOKUP(B2755,'SKT LİSTESİ'!F:F,1,0),"")</f>
        <v/>
      </c>
      <c r="E2755" s="128" t="str">
        <f ca="1">IFERROR(IF($C2755="","",VLOOKUP(FİLTRE!$C2755,'SKT LİSTESİ'!$F:$S,5,0)),"")</f>
        <v/>
      </c>
      <c r="F2755" s="129" t="str">
        <f ca="1">IFERROR(IF($C2755="","",VLOOKUP(FİLTRE!$C2755,'SKT LİSTESİ'!$F:$S,7,0)),"")</f>
        <v/>
      </c>
      <c r="G2755" s="130" t="str">
        <f ca="1">IFERROR(IF($C2755="","",VLOOKUP(FİLTRE!$C2755,'SKT LİSTESİ'!$F:$S,8,0)),"")</f>
        <v/>
      </c>
      <c r="H2755" s="131" t="str">
        <f ca="1">IF(E2755="","",IF($C2755="","",VLOOKUP(FİLTRE!$C2755,'SKT LİSTESİ'!$F:$S,9,0)))</f>
        <v/>
      </c>
      <c r="I2755" s="132" t="str">
        <f ca="1">IFERROR(IF($C2755="","",VLOOKUP(FİLTRE!$C2755,'SKT LİSTESİ'!$F:$S,10,0)),"")</f>
        <v/>
      </c>
      <c r="J2755" s="133" t="str">
        <f ca="1">IFERROR(IF($C2755="","",VLOOKUP(FİLTRE!$C2755,'SKT LİSTESİ'!$F:$S,11,0)),"")</f>
        <v/>
      </c>
      <c r="K2755" s="134" t="str">
        <f ca="1">IFERROR(IF($C2755="","",VLOOKUP(FİLTRE!$C2755,'SKT LİSTESİ'!$F:$S,12,0)),"")</f>
        <v/>
      </c>
      <c r="L2755" s="134" t="str">
        <f ca="1">IFERROR(IF($C2755="","",VLOOKUP(FİLTRE!$C2755,'SKT LİSTESİ'!$F:$S,13,0)),"")</f>
        <v/>
      </c>
      <c r="M2755" s="135" t="str">
        <f ca="1">IFERROR(IF($C2755="","",VLOOKUP(FİLTRE!$C2755,'SKT LİSTESİ'!$F:$AJ,14,0)),"")</f>
        <v/>
      </c>
      <c r="N2755" s="31" t="str">
        <f ca="1">IFERROR(IF($C2755="","",VLOOKUP(FİLTRE!$C2755,'SKT LİSTESİ'!$F:$AJ,22,0)),"")</f>
        <v/>
      </c>
      <c r="O2755" s="136" t="str">
        <f ca="1">IFERROR(IF($C2755="","",VLOOKUP(FİLTRE!$C2755,'SKT LİSTESİ'!$F:$AJ,23,0)),"")</f>
        <v/>
      </c>
      <c r="P2755" s="31"/>
      <c r="Q2755" s="31"/>
      <c r="R2755" s="137" t="str">
        <f ca="1">(IFERROR(IF($C2755="","",VLOOKUP(FİLTRE!$C2755,'SKT LİSTESİ'!$F:$AJ,15,0)),""))</f>
        <v/>
      </c>
      <c r="S2755" s="138" t="str">
        <f ca="1">IFERROR(IF($C2755="","",VLOOKUP(FİLTRE!$C2755,'SKT LİSTESİ'!$F:$AJ,16,0)),"")</f>
        <v/>
      </c>
      <c r="AF2755" s="179" t="str">
        <f t="shared" ca="1" si="170"/>
        <v/>
      </c>
      <c r="AG2755" s="179">
        <f t="shared" ca="1" si="171"/>
        <v>0</v>
      </c>
      <c r="AH2755" s="179">
        <f t="shared" ca="1" si="172"/>
        <v>0</v>
      </c>
    </row>
    <row r="2756" spans="2:34" ht="15.75" x14ac:dyDescent="0.25">
      <c r="B2756">
        <f t="shared" ca="1" si="169"/>
        <v>2744</v>
      </c>
      <c r="C2756" t="str">
        <f ca="1">IFERROR(VLOOKUP(B2756,'SKT LİSTESİ'!F:F,1,0),"")</f>
        <v/>
      </c>
      <c r="E2756" s="128" t="str">
        <f ca="1">IFERROR(IF($C2756="","",VLOOKUP(FİLTRE!$C2756,'SKT LİSTESİ'!$F:$S,5,0)),"")</f>
        <v/>
      </c>
      <c r="F2756" s="129" t="str">
        <f ca="1">IFERROR(IF($C2756="","",VLOOKUP(FİLTRE!$C2756,'SKT LİSTESİ'!$F:$S,7,0)),"")</f>
        <v/>
      </c>
      <c r="G2756" s="130" t="str">
        <f ca="1">IFERROR(IF($C2756="","",VLOOKUP(FİLTRE!$C2756,'SKT LİSTESİ'!$F:$S,8,0)),"")</f>
        <v/>
      </c>
      <c r="H2756" s="131" t="str">
        <f ca="1">IF(E2756="","",IF($C2756="","",VLOOKUP(FİLTRE!$C2756,'SKT LİSTESİ'!$F:$S,9,0)))</f>
        <v/>
      </c>
      <c r="I2756" s="132" t="str">
        <f ca="1">IFERROR(IF($C2756="","",VLOOKUP(FİLTRE!$C2756,'SKT LİSTESİ'!$F:$S,10,0)),"")</f>
        <v/>
      </c>
      <c r="J2756" s="133" t="str">
        <f ca="1">IFERROR(IF($C2756="","",VLOOKUP(FİLTRE!$C2756,'SKT LİSTESİ'!$F:$S,11,0)),"")</f>
        <v/>
      </c>
      <c r="K2756" s="134" t="str">
        <f ca="1">IFERROR(IF($C2756="","",VLOOKUP(FİLTRE!$C2756,'SKT LİSTESİ'!$F:$S,12,0)),"")</f>
        <v/>
      </c>
      <c r="L2756" s="134" t="str">
        <f ca="1">IFERROR(IF($C2756="","",VLOOKUP(FİLTRE!$C2756,'SKT LİSTESİ'!$F:$S,13,0)),"")</f>
        <v/>
      </c>
      <c r="M2756" s="135" t="str">
        <f ca="1">IFERROR(IF($C2756="","",VLOOKUP(FİLTRE!$C2756,'SKT LİSTESİ'!$F:$AJ,14,0)),"")</f>
        <v/>
      </c>
      <c r="N2756" s="31" t="str">
        <f ca="1">IFERROR(IF($C2756="","",VLOOKUP(FİLTRE!$C2756,'SKT LİSTESİ'!$F:$AJ,22,0)),"")</f>
        <v/>
      </c>
      <c r="O2756" s="136" t="str">
        <f ca="1">IFERROR(IF($C2756="","",VLOOKUP(FİLTRE!$C2756,'SKT LİSTESİ'!$F:$AJ,23,0)),"")</f>
        <v/>
      </c>
      <c r="P2756" s="31"/>
      <c r="Q2756" s="31"/>
      <c r="R2756" s="137" t="str">
        <f ca="1">(IFERROR(IF($C2756="","",VLOOKUP(FİLTRE!$C2756,'SKT LİSTESİ'!$F:$AJ,15,0)),""))</f>
        <v/>
      </c>
      <c r="S2756" s="138" t="str">
        <f ca="1">IFERROR(IF($C2756="","",VLOOKUP(FİLTRE!$C2756,'SKT LİSTESİ'!$F:$AJ,16,0)),"")</f>
        <v/>
      </c>
      <c r="AF2756" s="179" t="str">
        <f t="shared" ca="1" si="170"/>
        <v/>
      </c>
      <c r="AG2756" s="179">
        <f t="shared" ca="1" si="171"/>
        <v>0</v>
      </c>
      <c r="AH2756" s="179">
        <f t="shared" ca="1" si="172"/>
        <v>0</v>
      </c>
    </row>
    <row r="2757" spans="2:34" ht="15.75" x14ac:dyDescent="0.25">
      <c r="B2757">
        <f t="shared" ca="1" si="169"/>
        <v>2745</v>
      </c>
      <c r="C2757" t="str">
        <f ca="1">IFERROR(VLOOKUP(B2757,'SKT LİSTESİ'!F:F,1,0),"")</f>
        <v/>
      </c>
      <c r="E2757" s="128" t="str">
        <f ca="1">IFERROR(IF($C2757="","",VLOOKUP(FİLTRE!$C2757,'SKT LİSTESİ'!$F:$S,5,0)),"")</f>
        <v/>
      </c>
      <c r="F2757" s="129" t="str">
        <f ca="1">IFERROR(IF($C2757="","",VLOOKUP(FİLTRE!$C2757,'SKT LİSTESİ'!$F:$S,7,0)),"")</f>
        <v/>
      </c>
      <c r="G2757" s="130" t="str">
        <f ca="1">IFERROR(IF($C2757="","",VLOOKUP(FİLTRE!$C2757,'SKT LİSTESİ'!$F:$S,8,0)),"")</f>
        <v/>
      </c>
      <c r="H2757" s="131" t="str">
        <f ca="1">IF(E2757="","",IF($C2757="","",VLOOKUP(FİLTRE!$C2757,'SKT LİSTESİ'!$F:$S,9,0)))</f>
        <v/>
      </c>
      <c r="I2757" s="132" t="str">
        <f ca="1">IFERROR(IF($C2757="","",VLOOKUP(FİLTRE!$C2757,'SKT LİSTESİ'!$F:$S,10,0)),"")</f>
        <v/>
      </c>
      <c r="J2757" s="133" t="str">
        <f ca="1">IFERROR(IF($C2757="","",VLOOKUP(FİLTRE!$C2757,'SKT LİSTESİ'!$F:$S,11,0)),"")</f>
        <v/>
      </c>
      <c r="K2757" s="134" t="str">
        <f ca="1">IFERROR(IF($C2757="","",VLOOKUP(FİLTRE!$C2757,'SKT LİSTESİ'!$F:$S,12,0)),"")</f>
        <v/>
      </c>
      <c r="L2757" s="134" t="str">
        <f ca="1">IFERROR(IF($C2757="","",VLOOKUP(FİLTRE!$C2757,'SKT LİSTESİ'!$F:$S,13,0)),"")</f>
        <v/>
      </c>
      <c r="M2757" s="135" t="str">
        <f ca="1">IFERROR(IF($C2757="","",VLOOKUP(FİLTRE!$C2757,'SKT LİSTESİ'!$F:$AJ,14,0)),"")</f>
        <v/>
      </c>
      <c r="N2757" s="31" t="str">
        <f ca="1">IFERROR(IF($C2757="","",VLOOKUP(FİLTRE!$C2757,'SKT LİSTESİ'!$F:$AJ,22,0)),"")</f>
        <v/>
      </c>
      <c r="O2757" s="136" t="str">
        <f ca="1">IFERROR(IF($C2757="","",VLOOKUP(FİLTRE!$C2757,'SKT LİSTESİ'!$F:$AJ,23,0)),"")</f>
        <v/>
      </c>
      <c r="P2757" s="31"/>
      <c r="Q2757" s="31"/>
      <c r="R2757" s="137" t="str">
        <f ca="1">(IFERROR(IF($C2757="","",VLOOKUP(FİLTRE!$C2757,'SKT LİSTESİ'!$F:$AJ,15,0)),""))</f>
        <v/>
      </c>
      <c r="S2757" s="138" t="str">
        <f ca="1">IFERROR(IF($C2757="","",VLOOKUP(FİLTRE!$C2757,'SKT LİSTESİ'!$F:$AJ,16,0)),"")</f>
        <v/>
      </c>
      <c r="AF2757" s="179" t="str">
        <f t="shared" ca="1" si="170"/>
        <v/>
      </c>
      <c r="AG2757" s="179">
        <f t="shared" ca="1" si="171"/>
        <v>0</v>
      </c>
      <c r="AH2757" s="179">
        <f t="shared" ca="1" si="172"/>
        <v>0</v>
      </c>
    </row>
    <row r="2758" spans="2:34" ht="15.75" x14ac:dyDescent="0.25">
      <c r="B2758">
        <f t="shared" ca="1" si="169"/>
        <v>2746</v>
      </c>
      <c r="C2758" t="str">
        <f ca="1">IFERROR(VLOOKUP(B2758,'SKT LİSTESİ'!F:F,1,0),"")</f>
        <v/>
      </c>
      <c r="E2758" s="128" t="str">
        <f ca="1">IFERROR(IF($C2758="","",VLOOKUP(FİLTRE!$C2758,'SKT LİSTESİ'!$F:$S,5,0)),"")</f>
        <v/>
      </c>
      <c r="F2758" s="129" t="str">
        <f ca="1">IFERROR(IF($C2758="","",VLOOKUP(FİLTRE!$C2758,'SKT LİSTESİ'!$F:$S,7,0)),"")</f>
        <v/>
      </c>
      <c r="G2758" s="130" t="str">
        <f ca="1">IFERROR(IF($C2758="","",VLOOKUP(FİLTRE!$C2758,'SKT LİSTESİ'!$F:$S,8,0)),"")</f>
        <v/>
      </c>
      <c r="H2758" s="131" t="str">
        <f ca="1">IF(E2758="","",IF($C2758="","",VLOOKUP(FİLTRE!$C2758,'SKT LİSTESİ'!$F:$S,9,0)))</f>
        <v/>
      </c>
      <c r="I2758" s="132" t="str">
        <f ca="1">IFERROR(IF($C2758="","",VLOOKUP(FİLTRE!$C2758,'SKT LİSTESİ'!$F:$S,10,0)),"")</f>
        <v/>
      </c>
      <c r="J2758" s="133" t="str">
        <f ca="1">IFERROR(IF($C2758="","",VLOOKUP(FİLTRE!$C2758,'SKT LİSTESİ'!$F:$S,11,0)),"")</f>
        <v/>
      </c>
      <c r="K2758" s="134" t="str">
        <f ca="1">IFERROR(IF($C2758="","",VLOOKUP(FİLTRE!$C2758,'SKT LİSTESİ'!$F:$S,12,0)),"")</f>
        <v/>
      </c>
      <c r="L2758" s="134" t="str">
        <f ca="1">IFERROR(IF($C2758="","",VLOOKUP(FİLTRE!$C2758,'SKT LİSTESİ'!$F:$S,13,0)),"")</f>
        <v/>
      </c>
      <c r="M2758" s="135" t="str">
        <f ca="1">IFERROR(IF($C2758="","",VLOOKUP(FİLTRE!$C2758,'SKT LİSTESİ'!$F:$AJ,14,0)),"")</f>
        <v/>
      </c>
      <c r="N2758" s="31" t="str">
        <f ca="1">IFERROR(IF($C2758="","",VLOOKUP(FİLTRE!$C2758,'SKT LİSTESİ'!$F:$AJ,22,0)),"")</f>
        <v/>
      </c>
      <c r="O2758" s="136" t="str">
        <f ca="1">IFERROR(IF($C2758="","",VLOOKUP(FİLTRE!$C2758,'SKT LİSTESİ'!$F:$AJ,23,0)),"")</f>
        <v/>
      </c>
      <c r="P2758" s="31"/>
      <c r="Q2758" s="31"/>
      <c r="R2758" s="137" t="str">
        <f ca="1">(IFERROR(IF($C2758="","",VLOOKUP(FİLTRE!$C2758,'SKT LİSTESİ'!$F:$AJ,15,0)),""))</f>
        <v/>
      </c>
      <c r="S2758" s="138" t="str">
        <f ca="1">IFERROR(IF($C2758="","",VLOOKUP(FİLTRE!$C2758,'SKT LİSTESİ'!$F:$AJ,16,0)),"")</f>
        <v/>
      </c>
      <c r="AF2758" s="179" t="str">
        <f t="shared" ca="1" si="170"/>
        <v/>
      </c>
      <c r="AG2758" s="179">
        <f t="shared" ca="1" si="171"/>
        <v>0</v>
      </c>
      <c r="AH2758" s="179">
        <f t="shared" ca="1" si="172"/>
        <v>0</v>
      </c>
    </row>
    <row r="2759" spans="2:34" ht="15.75" x14ac:dyDescent="0.25">
      <c r="B2759">
        <f t="shared" ca="1" si="169"/>
        <v>2747</v>
      </c>
      <c r="C2759" t="str">
        <f ca="1">IFERROR(VLOOKUP(B2759,'SKT LİSTESİ'!F:F,1,0),"")</f>
        <v/>
      </c>
      <c r="E2759" s="128" t="str">
        <f ca="1">IFERROR(IF($C2759="","",VLOOKUP(FİLTRE!$C2759,'SKT LİSTESİ'!$F:$S,5,0)),"")</f>
        <v/>
      </c>
      <c r="F2759" s="129" t="str">
        <f ca="1">IFERROR(IF($C2759="","",VLOOKUP(FİLTRE!$C2759,'SKT LİSTESİ'!$F:$S,7,0)),"")</f>
        <v/>
      </c>
      <c r="G2759" s="130" t="str">
        <f ca="1">IFERROR(IF($C2759="","",VLOOKUP(FİLTRE!$C2759,'SKT LİSTESİ'!$F:$S,8,0)),"")</f>
        <v/>
      </c>
      <c r="H2759" s="131" t="str">
        <f ca="1">IF(E2759="","",IF($C2759="","",VLOOKUP(FİLTRE!$C2759,'SKT LİSTESİ'!$F:$S,9,0)))</f>
        <v/>
      </c>
      <c r="I2759" s="132" t="str">
        <f ca="1">IFERROR(IF($C2759="","",VLOOKUP(FİLTRE!$C2759,'SKT LİSTESİ'!$F:$S,10,0)),"")</f>
        <v/>
      </c>
      <c r="J2759" s="133" t="str">
        <f ca="1">IFERROR(IF($C2759="","",VLOOKUP(FİLTRE!$C2759,'SKT LİSTESİ'!$F:$S,11,0)),"")</f>
        <v/>
      </c>
      <c r="K2759" s="134" t="str">
        <f ca="1">IFERROR(IF($C2759="","",VLOOKUP(FİLTRE!$C2759,'SKT LİSTESİ'!$F:$S,12,0)),"")</f>
        <v/>
      </c>
      <c r="L2759" s="134" t="str">
        <f ca="1">IFERROR(IF($C2759="","",VLOOKUP(FİLTRE!$C2759,'SKT LİSTESİ'!$F:$S,13,0)),"")</f>
        <v/>
      </c>
      <c r="M2759" s="135" t="str">
        <f ca="1">IFERROR(IF($C2759="","",VLOOKUP(FİLTRE!$C2759,'SKT LİSTESİ'!$F:$AJ,14,0)),"")</f>
        <v/>
      </c>
      <c r="N2759" s="31" t="str">
        <f ca="1">IFERROR(IF($C2759="","",VLOOKUP(FİLTRE!$C2759,'SKT LİSTESİ'!$F:$AJ,22,0)),"")</f>
        <v/>
      </c>
      <c r="O2759" s="136" t="str">
        <f ca="1">IFERROR(IF($C2759="","",VLOOKUP(FİLTRE!$C2759,'SKT LİSTESİ'!$F:$AJ,23,0)),"")</f>
        <v/>
      </c>
      <c r="P2759" s="31"/>
      <c r="Q2759" s="31"/>
      <c r="R2759" s="137" t="str">
        <f ca="1">(IFERROR(IF($C2759="","",VLOOKUP(FİLTRE!$C2759,'SKT LİSTESİ'!$F:$AJ,15,0)),""))</f>
        <v/>
      </c>
      <c r="S2759" s="138" t="str">
        <f ca="1">IFERROR(IF($C2759="","",VLOOKUP(FİLTRE!$C2759,'SKT LİSTESİ'!$F:$AJ,16,0)),"")</f>
        <v/>
      </c>
      <c r="AF2759" s="179" t="str">
        <f t="shared" ca="1" si="170"/>
        <v/>
      </c>
      <c r="AG2759" s="179">
        <f t="shared" ca="1" si="171"/>
        <v>0</v>
      </c>
      <c r="AH2759" s="179">
        <f t="shared" ca="1" si="172"/>
        <v>0</v>
      </c>
    </row>
    <row r="2760" spans="2:34" ht="15.75" x14ac:dyDescent="0.25">
      <c r="B2760">
        <f t="shared" ca="1" si="169"/>
        <v>2748</v>
      </c>
      <c r="C2760" t="str">
        <f ca="1">IFERROR(VLOOKUP(B2760,'SKT LİSTESİ'!F:F,1,0),"")</f>
        <v/>
      </c>
      <c r="E2760" s="128" t="str">
        <f ca="1">IFERROR(IF($C2760="","",VLOOKUP(FİLTRE!$C2760,'SKT LİSTESİ'!$F:$S,5,0)),"")</f>
        <v/>
      </c>
      <c r="F2760" s="129" t="str">
        <f ca="1">IFERROR(IF($C2760="","",VLOOKUP(FİLTRE!$C2760,'SKT LİSTESİ'!$F:$S,7,0)),"")</f>
        <v/>
      </c>
      <c r="G2760" s="130" t="str">
        <f ca="1">IFERROR(IF($C2760="","",VLOOKUP(FİLTRE!$C2760,'SKT LİSTESİ'!$F:$S,8,0)),"")</f>
        <v/>
      </c>
      <c r="H2760" s="131" t="str">
        <f ca="1">IF(E2760="","",IF($C2760="","",VLOOKUP(FİLTRE!$C2760,'SKT LİSTESİ'!$F:$S,9,0)))</f>
        <v/>
      </c>
      <c r="I2760" s="132" t="str">
        <f ca="1">IFERROR(IF($C2760="","",VLOOKUP(FİLTRE!$C2760,'SKT LİSTESİ'!$F:$S,10,0)),"")</f>
        <v/>
      </c>
      <c r="J2760" s="133" t="str">
        <f ca="1">IFERROR(IF($C2760="","",VLOOKUP(FİLTRE!$C2760,'SKT LİSTESİ'!$F:$S,11,0)),"")</f>
        <v/>
      </c>
      <c r="K2760" s="134" t="str">
        <f ca="1">IFERROR(IF($C2760="","",VLOOKUP(FİLTRE!$C2760,'SKT LİSTESİ'!$F:$S,12,0)),"")</f>
        <v/>
      </c>
      <c r="L2760" s="134" t="str">
        <f ca="1">IFERROR(IF($C2760="","",VLOOKUP(FİLTRE!$C2760,'SKT LİSTESİ'!$F:$S,13,0)),"")</f>
        <v/>
      </c>
      <c r="M2760" s="135" t="str">
        <f ca="1">IFERROR(IF($C2760="","",VLOOKUP(FİLTRE!$C2760,'SKT LİSTESİ'!$F:$AJ,14,0)),"")</f>
        <v/>
      </c>
      <c r="N2760" s="31" t="str">
        <f ca="1">IFERROR(IF($C2760="","",VLOOKUP(FİLTRE!$C2760,'SKT LİSTESİ'!$F:$AJ,22,0)),"")</f>
        <v/>
      </c>
      <c r="O2760" s="136" t="str">
        <f ca="1">IFERROR(IF($C2760="","",VLOOKUP(FİLTRE!$C2760,'SKT LİSTESİ'!$F:$AJ,23,0)),"")</f>
        <v/>
      </c>
      <c r="P2760" s="31"/>
      <c r="Q2760" s="31"/>
      <c r="R2760" s="137" t="str">
        <f ca="1">(IFERROR(IF($C2760="","",VLOOKUP(FİLTRE!$C2760,'SKT LİSTESİ'!$F:$AJ,15,0)),""))</f>
        <v/>
      </c>
      <c r="S2760" s="138" t="str">
        <f ca="1">IFERROR(IF($C2760="","",VLOOKUP(FİLTRE!$C2760,'SKT LİSTESİ'!$F:$AJ,16,0)),"")</f>
        <v/>
      </c>
      <c r="AF2760" s="179" t="str">
        <f t="shared" ca="1" si="170"/>
        <v/>
      </c>
      <c r="AG2760" s="179">
        <f t="shared" ca="1" si="171"/>
        <v>0</v>
      </c>
      <c r="AH2760" s="179">
        <f t="shared" ca="1" si="172"/>
        <v>0</v>
      </c>
    </row>
    <row r="2761" spans="2:34" ht="15.75" x14ac:dyDescent="0.25">
      <c r="B2761">
        <f t="shared" ca="1" si="169"/>
        <v>2749</v>
      </c>
      <c r="C2761" t="str">
        <f ca="1">IFERROR(VLOOKUP(B2761,'SKT LİSTESİ'!F:F,1,0),"")</f>
        <v/>
      </c>
      <c r="E2761" s="128" t="str">
        <f ca="1">IFERROR(IF($C2761="","",VLOOKUP(FİLTRE!$C2761,'SKT LİSTESİ'!$F:$S,5,0)),"")</f>
        <v/>
      </c>
      <c r="F2761" s="129" t="str">
        <f ca="1">IFERROR(IF($C2761="","",VLOOKUP(FİLTRE!$C2761,'SKT LİSTESİ'!$F:$S,7,0)),"")</f>
        <v/>
      </c>
      <c r="G2761" s="130" t="str">
        <f ca="1">IFERROR(IF($C2761="","",VLOOKUP(FİLTRE!$C2761,'SKT LİSTESİ'!$F:$S,8,0)),"")</f>
        <v/>
      </c>
      <c r="H2761" s="131" t="str">
        <f ca="1">IF(E2761="","",IF($C2761="","",VLOOKUP(FİLTRE!$C2761,'SKT LİSTESİ'!$F:$S,9,0)))</f>
        <v/>
      </c>
      <c r="I2761" s="132" t="str">
        <f ca="1">IFERROR(IF($C2761="","",VLOOKUP(FİLTRE!$C2761,'SKT LİSTESİ'!$F:$S,10,0)),"")</f>
        <v/>
      </c>
      <c r="J2761" s="133" t="str">
        <f ca="1">IFERROR(IF($C2761="","",VLOOKUP(FİLTRE!$C2761,'SKT LİSTESİ'!$F:$S,11,0)),"")</f>
        <v/>
      </c>
      <c r="K2761" s="134" t="str">
        <f ca="1">IFERROR(IF($C2761="","",VLOOKUP(FİLTRE!$C2761,'SKT LİSTESİ'!$F:$S,12,0)),"")</f>
        <v/>
      </c>
      <c r="L2761" s="134" t="str">
        <f ca="1">IFERROR(IF($C2761="","",VLOOKUP(FİLTRE!$C2761,'SKT LİSTESİ'!$F:$S,13,0)),"")</f>
        <v/>
      </c>
      <c r="M2761" s="135" t="str">
        <f ca="1">IFERROR(IF($C2761="","",VLOOKUP(FİLTRE!$C2761,'SKT LİSTESİ'!$F:$AJ,14,0)),"")</f>
        <v/>
      </c>
      <c r="N2761" s="31" t="str">
        <f ca="1">IFERROR(IF($C2761="","",VLOOKUP(FİLTRE!$C2761,'SKT LİSTESİ'!$F:$AJ,22,0)),"")</f>
        <v/>
      </c>
      <c r="O2761" s="136" t="str">
        <f ca="1">IFERROR(IF($C2761="","",VLOOKUP(FİLTRE!$C2761,'SKT LİSTESİ'!$F:$AJ,23,0)),"")</f>
        <v/>
      </c>
      <c r="P2761" s="31"/>
      <c r="Q2761" s="31"/>
      <c r="R2761" s="137" t="str">
        <f ca="1">(IFERROR(IF($C2761="","",VLOOKUP(FİLTRE!$C2761,'SKT LİSTESİ'!$F:$AJ,15,0)),""))</f>
        <v/>
      </c>
      <c r="S2761" s="138" t="str">
        <f ca="1">IFERROR(IF($C2761="","",VLOOKUP(FİLTRE!$C2761,'SKT LİSTESİ'!$F:$AJ,16,0)),"")</f>
        <v/>
      </c>
      <c r="AF2761" s="179" t="str">
        <f t="shared" ca="1" si="170"/>
        <v/>
      </c>
      <c r="AG2761" s="179">
        <f t="shared" ca="1" si="171"/>
        <v>0</v>
      </c>
      <c r="AH2761" s="179">
        <f t="shared" ca="1" si="172"/>
        <v>0</v>
      </c>
    </row>
    <row r="2762" spans="2:34" ht="15.75" x14ac:dyDescent="0.25">
      <c r="B2762">
        <f t="shared" ca="1" si="169"/>
        <v>2750</v>
      </c>
      <c r="C2762" t="str">
        <f ca="1">IFERROR(VLOOKUP(B2762,'SKT LİSTESİ'!F:F,1,0),"")</f>
        <v/>
      </c>
      <c r="E2762" s="128" t="str">
        <f ca="1">IFERROR(IF($C2762="","",VLOOKUP(FİLTRE!$C2762,'SKT LİSTESİ'!$F:$S,5,0)),"")</f>
        <v/>
      </c>
      <c r="F2762" s="129" t="str">
        <f ca="1">IFERROR(IF($C2762="","",VLOOKUP(FİLTRE!$C2762,'SKT LİSTESİ'!$F:$S,7,0)),"")</f>
        <v/>
      </c>
      <c r="G2762" s="130" t="str">
        <f ca="1">IFERROR(IF($C2762="","",VLOOKUP(FİLTRE!$C2762,'SKT LİSTESİ'!$F:$S,8,0)),"")</f>
        <v/>
      </c>
      <c r="H2762" s="131" t="str">
        <f ca="1">IF(E2762="","",IF($C2762="","",VLOOKUP(FİLTRE!$C2762,'SKT LİSTESİ'!$F:$S,9,0)))</f>
        <v/>
      </c>
      <c r="I2762" s="132" t="str">
        <f ca="1">IFERROR(IF($C2762="","",VLOOKUP(FİLTRE!$C2762,'SKT LİSTESİ'!$F:$S,10,0)),"")</f>
        <v/>
      </c>
      <c r="J2762" s="133" t="str">
        <f ca="1">IFERROR(IF($C2762="","",VLOOKUP(FİLTRE!$C2762,'SKT LİSTESİ'!$F:$S,11,0)),"")</f>
        <v/>
      </c>
      <c r="K2762" s="134" t="str">
        <f ca="1">IFERROR(IF($C2762="","",VLOOKUP(FİLTRE!$C2762,'SKT LİSTESİ'!$F:$S,12,0)),"")</f>
        <v/>
      </c>
      <c r="L2762" s="134" t="str">
        <f ca="1">IFERROR(IF($C2762="","",VLOOKUP(FİLTRE!$C2762,'SKT LİSTESİ'!$F:$S,13,0)),"")</f>
        <v/>
      </c>
      <c r="M2762" s="135" t="str">
        <f ca="1">IFERROR(IF($C2762="","",VLOOKUP(FİLTRE!$C2762,'SKT LİSTESİ'!$F:$AJ,14,0)),"")</f>
        <v/>
      </c>
      <c r="N2762" s="31" t="str">
        <f ca="1">IFERROR(IF($C2762="","",VLOOKUP(FİLTRE!$C2762,'SKT LİSTESİ'!$F:$AJ,22,0)),"")</f>
        <v/>
      </c>
      <c r="O2762" s="136" t="str">
        <f ca="1">IFERROR(IF($C2762="","",VLOOKUP(FİLTRE!$C2762,'SKT LİSTESİ'!$F:$AJ,23,0)),"")</f>
        <v/>
      </c>
      <c r="P2762" s="31"/>
      <c r="Q2762" s="31"/>
      <c r="R2762" s="137" t="str">
        <f ca="1">(IFERROR(IF($C2762="","",VLOOKUP(FİLTRE!$C2762,'SKT LİSTESİ'!$F:$AJ,15,0)),""))</f>
        <v/>
      </c>
      <c r="S2762" s="138" t="str">
        <f ca="1">IFERROR(IF($C2762="","",VLOOKUP(FİLTRE!$C2762,'SKT LİSTESİ'!$F:$AJ,16,0)),"")</f>
        <v/>
      </c>
      <c r="AF2762" s="179" t="str">
        <f t="shared" ca="1" si="170"/>
        <v/>
      </c>
      <c r="AG2762" s="179">
        <f t="shared" ca="1" si="171"/>
        <v>0</v>
      </c>
      <c r="AH2762" s="179">
        <f t="shared" ca="1" si="172"/>
        <v>0</v>
      </c>
    </row>
    <row r="2763" spans="2:34" ht="15.75" x14ac:dyDescent="0.25">
      <c r="B2763">
        <f t="shared" ca="1" si="169"/>
        <v>2751</v>
      </c>
      <c r="C2763" t="str">
        <f ca="1">IFERROR(VLOOKUP(B2763,'SKT LİSTESİ'!F:F,1,0),"")</f>
        <v/>
      </c>
      <c r="E2763" s="128" t="str">
        <f ca="1">IFERROR(IF($C2763="","",VLOOKUP(FİLTRE!$C2763,'SKT LİSTESİ'!$F:$S,5,0)),"")</f>
        <v/>
      </c>
      <c r="F2763" s="129" t="str">
        <f ca="1">IFERROR(IF($C2763="","",VLOOKUP(FİLTRE!$C2763,'SKT LİSTESİ'!$F:$S,7,0)),"")</f>
        <v/>
      </c>
      <c r="G2763" s="130" t="str">
        <f ca="1">IFERROR(IF($C2763="","",VLOOKUP(FİLTRE!$C2763,'SKT LİSTESİ'!$F:$S,8,0)),"")</f>
        <v/>
      </c>
      <c r="H2763" s="131" t="str">
        <f ca="1">IF(E2763="","",IF($C2763="","",VLOOKUP(FİLTRE!$C2763,'SKT LİSTESİ'!$F:$S,9,0)))</f>
        <v/>
      </c>
      <c r="I2763" s="132" t="str">
        <f ca="1">IFERROR(IF($C2763="","",VLOOKUP(FİLTRE!$C2763,'SKT LİSTESİ'!$F:$S,10,0)),"")</f>
        <v/>
      </c>
      <c r="J2763" s="133" t="str">
        <f ca="1">IFERROR(IF($C2763="","",VLOOKUP(FİLTRE!$C2763,'SKT LİSTESİ'!$F:$S,11,0)),"")</f>
        <v/>
      </c>
      <c r="K2763" s="134" t="str">
        <f ca="1">IFERROR(IF($C2763="","",VLOOKUP(FİLTRE!$C2763,'SKT LİSTESİ'!$F:$S,12,0)),"")</f>
        <v/>
      </c>
      <c r="L2763" s="134" t="str">
        <f ca="1">IFERROR(IF($C2763="","",VLOOKUP(FİLTRE!$C2763,'SKT LİSTESİ'!$F:$S,13,0)),"")</f>
        <v/>
      </c>
      <c r="M2763" s="135" t="str">
        <f ca="1">IFERROR(IF($C2763="","",VLOOKUP(FİLTRE!$C2763,'SKT LİSTESİ'!$F:$AJ,14,0)),"")</f>
        <v/>
      </c>
      <c r="N2763" s="31" t="str">
        <f ca="1">IFERROR(IF($C2763="","",VLOOKUP(FİLTRE!$C2763,'SKT LİSTESİ'!$F:$AJ,22,0)),"")</f>
        <v/>
      </c>
      <c r="O2763" s="136" t="str">
        <f ca="1">IFERROR(IF($C2763="","",VLOOKUP(FİLTRE!$C2763,'SKT LİSTESİ'!$F:$AJ,23,0)),"")</f>
        <v/>
      </c>
      <c r="P2763" s="31"/>
      <c r="Q2763" s="31"/>
      <c r="R2763" s="137" t="str">
        <f ca="1">(IFERROR(IF($C2763="","",VLOOKUP(FİLTRE!$C2763,'SKT LİSTESİ'!$F:$AJ,15,0)),""))</f>
        <v/>
      </c>
      <c r="S2763" s="138" t="str">
        <f ca="1">IFERROR(IF($C2763="","",VLOOKUP(FİLTRE!$C2763,'SKT LİSTESİ'!$F:$AJ,16,0)),"")</f>
        <v/>
      </c>
      <c r="AF2763" s="179" t="str">
        <f t="shared" ca="1" si="170"/>
        <v/>
      </c>
      <c r="AG2763" s="179">
        <f t="shared" ca="1" si="171"/>
        <v>0</v>
      </c>
      <c r="AH2763" s="179">
        <f t="shared" ca="1" si="172"/>
        <v>0</v>
      </c>
    </row>
    <row r="2764" spans="2:34" ht="15.75" x14ac:dyDescent="0.25">
      <c r="B2764">
        <f t="shared" ca="1" si="169"/>
        <v>2752</v>
      </c>
      <c r="C2764" t="str">
        <f ca="1">IFERROR(VLOOKUP(B2764,'SKT LİSTESİ'!F:F,1,0),"")</f>
        <v/>
      </c>
      <c r="E2764" s="128" t="str">
        <f ca="1">IFERROR(IF($C2764="","",VLOOKUP(FİLTRE!$C2764,'SKT LİSTESİ'!$F:$S,5,0)),"")</f>
        <v/>
      </c>
      <c r="F2764" s="129" t="str">
        <f ca="1">IFERROR(IF($C2764="","",VLOOKUP(FİLTRE!$C2764,'SKT LİSTESİ'!$F:$S,7,0)),"")</f>
        <v/>
      </c>
      <c r="G2764" s="130" t="str">
        <f ca="1">IFERROR(IF($C2764="","",VLOOKUP(FİLTRE!$C2764,'SKT LİSTESİ'!$F:$S,8,0)),"")</f>
        <v/>
      </c>
      <c r="H2764" s="131" t="str">
        <f ca="1">IF(E2764="","",IF($C2764="","",VLOOKUP(FİLTRE!$C2764,'SKT LİSTESİ'!$F:$S,9,0)))</f>
        <v/>
      </c>
      <c r="I2764" s="132" t="str">
        <f ca="1">IFERROR(IF($C2764="","",VLOOKUP(FİLTRE!$C2764,'SKT LİSTESİ'!$F:$S,10,0)),"")</f>
        <v/>
      </c>
      <c r="J2764" s="133" t="str">
        <f ca="1">IFERROR(IF($C2764="","",VLOOKUP(FİLTRE!$C2764,'SKT LİSTESİ'!$F:$S,11,0)),"")</f>
        <v/>
      </c>
      <c r="K2764" s="134" t="str">
        <f ca="1">IFERROR(IF($C2764="","",VLOOKUP(FİLTRE!$C2764,'SKT LİSTESİ'!$F:$S,12,0)),"")</f>
        <v/>
      </c>
      <c r="L2764" s="134" t="str">
        <f ca="1">IFERROR(IF($C2764="","",VLOOKUP(FİLTRE!$C2764,'SKT LİSTESİ'!$F:$S,13,0)),"")</f>
        <v/>
      </c>
      <c r="M2764" s="135" t="str">
        <f ca="1">IFERROR(IF($C2764="","",VLOOKUP(FİLTRE!$C2764,'SKT LİSTESİ'!$F:$AJ,14,0)),"")</f>
        <v/>
      </c>
      <c r="N2764" s="31" t="str">
        <f ca="1">IFERROR(IF($C2764="","",VLOOKUP(FİLTRE!$C2764,'SKT LİSTESİ'!$F:$AJ,22,0)),"")</f>
        <v/>
      </c>
      <c r="O2764" s="136" t="str">
        <f ca="1">IFERROR(IF($C2764="","",VLOOKUP(FİLTRE!$C2764,'SKT LİSTESİ'!$F:$AJ,23,0)),"")</f>
        <v/>
      </c>
      <c r="P2764" s="31"/>
      <c r="Q2764" s="31"/>
      <c r="R2764" s="137" t="str">
        <f ca="1">(IFERROR(IF($C2764="","",VLOOKUP(FİLTRE!$C2764,'SKT LİSTESİ'!$F:$AJ,15,0)),""))</f>
        <v/>
      </c>
      <c r="S2764" s="138" t="str">
        <f ca="1">IFERROR(IF($C2764="","",VLOOKUP(FİLTRE!$C2764,'SKT LİSTESİ'!$F:$AJ,16,0)),"")</f>
        <v/>
      </c>
      <c r="AF2764" s="179" t="str">
        <f t="shared" ca="1" si="170"/>
        <v/>
      </c>
      <c r="AG2764" s="179">
        <f t="shared" ca="1" si="171"/>
        <v>0</v>
      </c>
      <c r="AH2764" s="179">
        <f t="shared" ca="1" si="172"/>
        <v>0</v>
      </c>
    </row>
    <row r="2765" spans="2:34" ht="15.75" x14ac:dyDescent="0.25">
      <c r="B2765">
        <f t="shared" ca="1" si="169"/>
        <v>2753</v>
      </c>
      <c r="C2765" t="str">
        <f ca="1">IFERROR(VLOOKUP(B2765,'SKT LİSTESİ'!F:F,1,0),"")</f>
        <v/>
      </c>
      <c r="E2765" s="128" t="str">
        <f ca="1">IFERROR(IF($C2765="","",VLOOKUP(FİLTRE!$C2765,'SKT LİSTESİ'!$F:$S,5,0)),"")</f>
        <v/>
      </c>
      <c r="F2765" s="129" t="str">
        <f ca="1">IFERROR(IF($C2765="","",VLOOKUP(FİLTRE!$C2765,'SKT LİSTESİ'!$F:$S,7,0)),"")</f>
        <v/>
      </c>
      <c r="G2765" s="130" t="str">
        <f ca="1">IFERROR(IF($C2765="","",VLOOKUP(FİLTRE!$C2765,'SKT LİSTESİ'!$F:$S,8,0)),"")</f>
        <v/>
      </c>
      <c r="H2765" s="131" t="str">
        <f ca="1">IF(E2765="","",IF($C2765="","",VLOOKUP(FİLTRE!$C2765,'SKT LİSTESİ'!$F:$S,9,0)))</f>
        <v/>
      </c>
      <c r="I2765" s="132" t="str">
        <f ca="1">IFERROR(IF($C2765="","",VLOOKUP(FİLTRE!$C2765,'SKT LİSTESİ'!$F:$S,10,0)),"")</f>
        <v/>
      </c>
      <c r="J2765" s="133" t="str">
        <f ca="1">IFERROR(IF($C2765="","",VLOOKUP(FİLTRE!$C2765,'SKT LİSTESİ'!$F:$S,11,0)),"")</f>
        <v/>
      </c>
      <c r="K2765" s="134" t="str">
        <f ca="1">IFERROR(IF($C2765="","",VLOOKUP(FİLTRE!$C2765,'SKT LİSTESİ'!$F:$S,12,0)),"")</f>
        <v/>
      </c>
      <c r="L2765" s="134" t="str">
        <f ca="1">IFERROR(IF($C2765="","",VLOOKUP(FİLTRE!$C2765,'SKT LİSTESİ'!$F:$S,13,0)),"")</f>
        <v/>
      </c>
      <c r="M2765" s="135" t="str">
        <f ca="1">IFERROR(IF($C2765="","",VLOOKUP(FİLTRE!$C2765,'SKT LİSTESİ'!$F:$AJ,14,0)),"")</f>
        <v/>
      </c>
      <c r="N2765" s="31" t="str">
        <f ca="1">IFERROR(IF($C2765="","",VLOOKUP(FİLTRE!$C2765,'SKT LİSTESİ'!$F:$AJ,22,0)),"")</f>
        <v/>
      </c>
      <c r="O2765" s="136" t="str">
        <f ca="1">IFERROR(IF($C2765="","",VLOOKUP(FİLTRE!$C2765,'SKT LİSTESİ'!$F:$AJ,23,0)),"")</f>
        <v/>
      </c>
      <c r="P2765" s="31"/>
      <c r="Q2765" s="31"/>
      <c r="R2765" s="137" t="str">
        <f ca="1">(IFERROR(IF($C2765="","",VLOOKUP(FİLTRE!$C2765,'SKT LİSTESİ'!$F:$AJ,15,0)),""))</f>
        <v/>
      </c>
      <c r="S2765" s="138" t="str">
        <f ca="1">IFERROR(IF($C2765="","",VLOOKUP(FİLTRE!$C2765,'SKT LİSTESİ'!$F:$AJ,16,0)),"")</f>
        <v/>
      </c>
      <c r="AF2765" s="179" t="str">
        <f t="shared" ca="1" si="170"/>
        <v/>
      </c>
      <c r="AG2765" s="179">
        <f t="shared" ca="1" si="171"/>
        <v>0</v>
      </c>
      <c r="AH2765" s="179">
        <f t="shared" ca="1" si="172"/>
        <v>0</v>
      </c>
    </row>
    <row r="2766" spans="2:34" ht="15.75" x14ac:dyDescent="0.25">
      <c r="B2766">
        <f t="shared" ref="B2766:B2829" ca="1" si="173">IF($Y$2=1,(ROW()-12),"")</f>
        <v>2754</v>
      </c>
      <c r="C2766" t="str">
        <f ca="1">IFERROR(VLOOKUP(B2766,'SKT LİSTESİ'!F:F,1,0),"")</f>
        <v/>
      </c>
      <c r="E2766" s="128" t="str">
        <f ca="1">IFERROR(IF($C2766="","",VLOOKUP(FİLTRE!$C2766,'SKT LİSTESİ'!$F:$S,5,0)),"")</f>
        <v/>
      </c>
      <c r="F2766" s="129" t="str">
        <f ca="1">IFERROR(IF($C2766="","",VLOOKUP(FİLTRE!$C2766,'SKT LİSTESİ'!$F:$S,7,0)),"")</f>
        <v/>
      </c>
      <c r="G2766" s="130" t="str">
        <f ca="1">IFERROR(IF($C2766="","",VLOOKUP(FİLTRE!$C2766,'SKT LİSTESİ'!$F:$S,8,0)),"")</f>
        <v/>
      </c>
      <c r="H2766" s="131" t="str">
        <f ca="1">IF(E2766="","",IF($C2766="","",VLOOKUP(FİLTRE!$C2766,'SKT LİSTESİ'!$F:$S,9,0)))</f>
        <v/>
      </c>
      <c r="I2766" s="132" t="str">
        <f ca="1">IFERROR(IF($C2766="","",VLOOKUP(FİLTRE!$C2766,'SKT LİSTESİ'!$F:$S,10,0)),"")</f>
        <v/>
      </c>
      <c r="J2766" s="133" t="str">
        <f ca="1">IFERROR(IF($C2766="","",VLOOKUP(FİLTRE!$C2766,'SKT LİSTESİ'!$F:$S,11,0)),"")</f>
        <v/>
      </c>
      <c r="K2766" s="134" t="str">
        <f ca="1">IFERROR(IF($C2766="","",VLOOKUP(FİLTRE!$C2766,'SKT LİSTESİ'!$F:$S,12,0)),"")</f>
        <v/>
      </c>
      <c r="L2766" s="134" t="str">
        <f ca="1">IFERROR(IF($C2766="","",VLOOKUP(FİLTRE!$C2766,'SKT LİSTESİ'!$F:$S,13,0)),"")</f>
        <v/>
      </c>
      <c r="M2766" s="135" t="str">
        <f ca="1">IFERROR(IF($C2766="","",VLOOKUP(FİLTRE!$C2766,'SKT LİSTESİ'!$F:$AJ,14,0)),"")</f>
        <v/>
      </c>
      <c r="N2766" s="31" t="str">
        <f ca="1">IFERROR(IF($C2766="","",VLOOKUP(FİLTRE!$C2766,'SKT LİSTESİ'!$F:$AJ,22,0)),"")</f>
        <v/>
      </c>
      <c r="O2766" s="136" t="str">
        <f ca="1">IFERROR(IF($C2766="","",VLOOKUP(FİLTRE!$C2766,'SKT LİSTESİ'!$F:$AJ,23,0)),"")</f>
        <v/>
      </c>
      <c r="P2766" s="31"/>
      <c r="Q2766" s="31"/>
      <c r="R2766" s="137" t="str">
        <f ca="1">(IFERROR(IF($C2766="","",VLOOKUP(FİLTRE!$C2766,'SKT LİSTESİ'!$F:$AJ,15,0)),""))</f>
        <v/>
      </c>
      <c r="S2766" s="138" t="str">
        <f ca="1">IFERROR(IF($C2766="","",VLOOKUP(FİLTRE!$C2766,'SKT LİSTESİ'!$F:$AJ,16,0)),"")</f>
        <v/>
      </c>
      <c r="AF2766" s="179" t="str">
        <f t="shared" ref="AF2766:AF2829" ca="1" si="174">IF(E2766&lt;&gt;"SAYIM",K2766,
(IF(AND(E2766="SAYIM",R2766=0),0,(COUNTIFS(E:E,"SAYIM",F:F,F2766,R:R,"&gt;"&amp;0)))))</f>
        <v/>
      </c>
      <c r="AG2766" s="179">
        <f t="shared" ref="AG2766:AG2829" ca="1" si="175">IF(E2766="SAYIM",(IFERROR(R2766/AF2766,0)),0)</f>
        <v>0</v>
      </c>
      <c r="AH2766" s="179">
        <f t="shared" ref="AH2766:AH2829" ca="1" si="176">IF(E2766="SAYIM",(IFERROR(S2766/AF2766,0)),0)</f>
        <v>0</v>
      </c>
    </row>
    <row r="2767" spans="2:34" ht="15.75" x14ac:dyDescent="0.25">
      <c r="B2767">
        <f t="shared" ca="1" si="173"/>
        <v>2755</v>
      </c>
      <c r="C2767" t="str">
        <f ca="1">IFERROR(VLOOKUP(B2767,'SKT LİSTESİ'!F:F,1,0),"")</f>
        <v/>
      </c>
      <c r="E2767" s="128" t="str">
        <f ca="1">IFERROR(IF($C2767="","",VLOOKUP(FİLTRE!$C2767,'SKT LİSTESİ'!$F:$S,5,0)),"")</f>
        <v/>
      </c>
      <c r="F2767" s="129" t="str">
        <f ca="1">IFERROR(IF($C2767="","",VLOOKUP(FİLTRE!$C2767,'SKT LİSTESİ'!$F:$S,7,0)),"")</f>
        <v/>
      </c>
      <c r="G2767" s="130" t="str">
        <f ca="1">IFERROR(IF($C2767="","",VLOOKUP(FİLTRE!$C2767,'SKT LİSTESİ'!$F:$S,8,0)),"")</f>
        <v/>
      </c>
      <c r="H2767" s="131" t="str">
        <f ca="1">IF(E2767="","",IF($C2767="","",VLOOKUP(FİLTRE!$C2767,'SKT LİSTESİ'!$F:$S,9,0)))</f>
        <v/>
      </c>
      <c r="I2767" s="132" t="str">
        <f ca="1">IFERROR(IF($C2767="","",VLOOKUP(FİLTRE!$C2767,'SKT LİSTESİ'!$F:$S,10,0)),"")</f>
        <v/>
      </c>
      <c r="J2767" s="133" t="str">
        <f ca="1">IFERROR(IF($C2767="","",VLOOKUP(FİLTRE!$C2767,'SKT LİSTESİ'!$F:$S,11,0)),"")</f>
        <v/>
      </c>
      <c r="K2767" s="134" t="str">
        <f ca="1">IFERROR(IF($C2767="","",VLOOKUP(FİLTRE!$C2767,'SKT LİSTESİ'!$F:$S,12,0)),"")</f>
        <v/>
      </c>
      <c r="L2767" s="134" t="str">
        <f ca="1">IFERROR(IF($C2767="","",VLOOKUP(FİLTRE!$C2767,'SKT LİSTESİ'!$F:$S,13,0)),"")</f>
        <v/>
      </c>
      <c r="M2767" s="135" t="str">
        <f ca="1">IFERROR(IF($C2767="","",VLOOKUP(FİLTRE!$C2767,'SKT LİSTESİ'!$F:$AJ,14,0)),"")</f>
        <v/>
      </c>
      <c r="N2767" s="31" t="str">
        <f ca="1">IFERROR(IF($C2767="","",VLOOKUP(FİLTRE!$C2767,'SKT LİSTESİ'!$F:$AJ,22,0)),"")</f>
        <v/>
      </c>
      <c r="O2767" s="136" t="str">
        <f ca="1">IFERROR(IF($C2767="","",VLOOKUP(FİLTRE!$C2767,'SKT LİSTESİ'!$F:$AJ,23,0)),"")</f>
        <v/>
      </c>
      <c r="P2767" s="31"/>
      <c r="Q2767" s="31"/>
      <c r="R2767" s="137" t="str">
        <f ca="1">(IFERROR(IF($C2767="","",VLOOKUP(FİLTRE!$C2767,'SKT LİSTESİ'!$F:$AJ,15,0)),""))</f>
        <v/>
      </c>
      <c r="S2767" s="138" t="str">
        <f ca="1">IFERROR(IF($C2767="","",VLOOKUP(FİLTRE!$C2767,'SKT LİSTESİ'!$F:$AJ,16,0)),"")</f>
        <v/>
      </c>
      <c r="AF2767" s="179" t="str">
        <f t="shared" ca="1" si="174"/>
        <v/>
      </c>
      <c r="AG2767" s="179">
        <f t="shared" ca="1" si="175"/>
        <v>0</v>
      </c>
      <c r="AH2767" s="179">
        <f t="shared" ca="1" si="176"/>
        <v>0</v>
      </c>
    </row>
    <row r="2768" spans="2:34" ht="15.75" x14ac:dyDescent="0.25">
      <c r="B2768">
        <f t="shared" ca="1" si="173"/>
        <v>2756</v>
      </c>
      <c r="C2768" t="str">
        <f ca="1">IFERROR(VLOOKUP(B2768,'SKT LİSTESİ'!F:F,1,0),"")</f>
        <v/>
      </c>
      <c r="E2768" s="128" t="str">
        <f ca="1">IFERROR(IF($C2768="","",VLOOKUP(FİLTRE!$C2768,'SKT LİSTESİ'!$F:$S,5,0)),"")</f>
        <v/>
      </c>
      <c r="F2768" s="129" t="str">
        <f ca="1">IFERROR(IF($C2768="","",VLOOKUP(FİLTRE!$C2768,'SKT LİSTESİ'!$F:$S,7,0)),"")</f>
        <v/>
      </c>
      <c r="G2768" s="130" t="str">
        <f ca="1">IFERROR(IF($C2768="","",VLOOKUP(FİLTRE!$C2768,'SKT LİSTESİ'!$F:$S,8,0)),"")</f>
        <v/>
      </c>
      <c r="H2768" s="131" t="str">
        <f ca="1">IF(E2768="","",IF($C2768="","",VLOOKUP(FİLTRE!$C2768,'SKT LİSTESİ'!$F:$S,9,0)))</f>
        <v/>
      </c>
      <c r="I2768" s="132" t="str">
        <f ca="1">IFERROR(IF($C2768="","",VLOOKUP(FİLTRE!$C2768,'SKT LİSTESİ'!$F:$S,10,0)),"")</f>
        <v/>
      </c>
      <c r="J2768" s="133" t="str">
        <f ca="1">IFERROR(IF($C2768="","",VLOOKUP(FİLTRE!$C2768,'SKT LİSTESİ'!$F:$S,11,0)),"")</f>
        <v/>
      </c>
      <c r="K2768" s="134" t="str">
        <f ca="1">IFERROR(IF($C2768="","",VLOOKUP(FİLTRE!$C2768,'SKT LİSTESİ'!$F:$S,12,0)),"")</f>
        <v/>
      </c>
      <c r="L2768" s="134" t="str">
        <f ca="1">IFERROR(IF($C2768="","",VLOOKUP(FİLTRE!$C2768,'SKT LİSTESİ'!$F:$S,13,0)),"")</f>
        <v/>
      </c>
      <c r="M2768" s="135" t="str">
        <f ca="1">IFERROR(IF($C2768="","",VLOOKUP(FİLTRE!$C2768,'SKT LİSTESİ'!$F:$AJ,14,0)),"")</f>
        <v/>
      </c>
      <c r="N2768" s="31" t="str">
        <f ca="1">IFERROR(IF($C2768="","",VLOOKUP(FİLTRE!$C2768,'SKT LİSTESİ'!$F:$AJ,22,0)),"")</f>
        <v/>
      </c>
      <c r="O2768" s="136" t="str">
        <f ca="1">IFERROR(IF($C2768="","",VLOOKUP(FİLTRE!$C2768,'SKT LİSTESİ'!$F:$AJ,23,0)),"")</f>
        <v/>
      </c>
      <c r="P2768" s="31"/>
      <c r="Q2768" s="31"/>
      <c r="R2768" s="137" t="str">
        <f ca="1">(IFERROR(IF($C2768="","",VLOOKUP(FİLTRE!$C2768,'SKT LİSTESİ'!$F:$AJ,15,0)),""))</f>
        <v/>
      </c>
      <c r="S2768" s="138" t="str">
        <f ca="1">IFERROR(IF($C2768="","",VLOOKUP(FİLTRE!$C2768,'SKT LİSTESİ'!$F:$AJ,16,0)),"")</f>
        <v/>
      </c>
      <c r="AF2768" s="179" t="str">
        <f t="shared" ca="1" si="174"/>
        <v/>
      </c>
      <c r="AG2768" s="179">
        <f t="shared" ca="1" si="175"/>
        <v>0</v>
      </c>
      <c r="AH2768" s="179">
        <f t="shared" ca="1" si="176"/>
        <v>0</v>
      </c>
    </row>
    <row r="2769" spans="2:34" ht="15.75" x14ac:dyDescent="0.25">
      <c r="B2769">
        <f t="shared" ca="1" si="173"/>
        <v>2757</v>
      </c>
      <c r="C2769" t="str">
        <f ca="1">IFERROR(VLOOKUP(B2769,'SKT LİSTESİ'!F:F,1,0),"")</f>
        <v/>
      </c>
      <c r="E2769" s="128" t="str">
        <f ca="1">IFERROR(IF($C2769="","",VLOOKUP(FİLTRE!$C2769,'SKT LİSTESİ'!$F:$S,5,0)),"")</f>
        <v/>
      </c>
      <c r="F2769" s="129" t="str">
        <f ca="1">IFERROR(IF($C2769="","",VLOOKUP(FİLTRE!$C2769,'SKT LİSTESİ'!$F:$S,7,0)),"")</f>
        <v/>
      </c>
      <c r="G2769" s="130" t="str">
        <f ca="1">IFERROR(IF($C2769="","",VLOOKUP(FİLTRE!$C2769,'SKT LİSTESİ'!$F:$S,8,0)),"")</f>
        <v/>
      </c>
      <c r="H2769" s="131" t="str">
        <f ca="1">IF(E2769="","",IF($C2769="","",VLOOKUP(FİLTRE!$C2769,'SKT LİSTESİ'!$F:$S,9,0)))</f>
        <v/>
      </c>
      <c r="I2769" s="132" t="str">
        <f ca="1">IFERROR(IF($C2769="","",VLOOKUP(FİLTRE!$C2769,'SKT LİSTESİ'!$F:$S,10,0)),"")</f>
        <v/>
      </c>
      <c r="J2769" s="133" t="str">
        <f ca="1">IFERROR(IF($C2769="","",VLOOKUP(FİLTRE!$C2769,'SKT LİSTESİ'!$F:$S,11,0)),"")</f>
        <v/>
      </c>
      <c r="K2769" s="134" t="str">
        <f ca="1">IFERROR(IF($C2769="","",VLOOKUP(FİLTRE!$C2769,'SKT LİSTESİ'!$F:$S,12,0)),"")</f>
        <v/>
      </c>
      <c r="L2769" s="134" t="str">
        <f ca="1">IFERROR(IF($C2769="","",VLOOKUP(FİLTRE!$C2769,'SKT LİSTESİ'!$F:$S,13,0)),"")</f>
        <v/>
      </c>
      <c r="M2769" s="135" t="str">
        <f ca="1">IFERROR(IF($C2769="","",VLOOKUP(FİLTRE!$C2769,'SKT LİSTESİ'!$F:$AJ,14,0)),"")</f>
        <v/>
      </c>
      <c r="N2769" s="31" t="str">
        <f ca="1">IFERROR(IF($C2769="","",VLOOKUP(FİLTRE!$C2769,'SKT LİSTESİ'!$F:$AJ,22,0)),"")</f>
        <v/>
      </c>
      <c r="O2769" s="136" t="str">
        <f ca="1">IFERROR(IF($C2769="","",VLOOKUP(FİLTRE!$C2769,'SKT LİSTESİ'!$F:$AJ,23,0)),"")</f>
        <v/>
      </c>
      <c r="P2769" s="31"/>
      <c r="Q2769" s="31"/>
      <c r="R2769" s="137" t="str">
        <f ca="1">(IFERROR(IF($C2769="","",VLOOKUP(FİLTRE!$C2769,'SKT LİSTESİ'!$F:$AJ,15,0)),""))</f>
        <v/>
      </c>
      <c r="S2769" s="138" t="str">
        <f ca="1">IFERROR(IF($C2769="","",VLOOKUP(FİLTRE!$C2769,'SKT LİSTESİ'!$F:$AJ,16,0)),"")</f>
        <v/>
      </c>
      <c r="AF2769" s="179" t="str">
        <f t="shared" ca="1" si="174"/>
        <v/>
      </c>
      <c r="AG2769" s="179">
        <f t="shared" ca="1" si="175"/>
        <v>0</v>
      </c>
      <c r="AH2769" s="179">
        <f t="shared" ca="1" si="176"/>
        <v>0</v>
      </c>
    </row>
    <row r="2770" spans="2:34" ht="15.75" x14ac:dyDescent="0.25">
      <c r="B2770">
        <f t="shared" ca="1" si="173"/>
        <v>2758</v>
      </c>
      <c r="C2770" t="str">
        <f ca="1">IFERROR(VLOOKUP(B2770,'SKT LİSTESİ'!F:F,1,0),"")</f>
        <v/>
      </c>
      <c r="E2770" s="128" t="str">
        <f ca="1">IFERROR(IF($C2770="","",VLOOKUP(FİLTRE!$C2770,'SKT LİSTESİ'!$F:$S,5,0)),"")</f>
        <v/>
      </c>
      <c r="F2770" s="129" t="str">
        <f ca="1">IFERROR(IF($C2770="","",VLOOKUP(FİLTRE!$C2770,'SKT LİSTESİ'!$F:$S,7,0)),"")</f>
        <v/>
      </c>
      <c r="G2770" s="130" t="str">
        <f ca="1">IFERROR(IF($C2770="","",VLOOKUP(FİLTRE!$C2770,'SKT LİSTESİ'!$F:$S,8,0)),"")</f>
        <v/>
      </c>
      <c r="H2770" s="131" t="str">
        <f ca="1">IF(E2770="","",IF($C2770="","",VLOOKUP(FİLTRE!$C2770,'SKT LİSTESİ'!$F:$S,9,0)))</f>
        <v/>
      </c>
      <c r="I2770" s="132" t="str">
        <f ca="1">IFERROR(IF($C2770="","",VLOOKUP(FİLTRE!$C2770,'SKT LİSTESİ'!$F:$S,10,0)),"")</f>
        <v/>
      </c>
      <c r="J2770" s="133" t="str">
        <f ca="1">IFERROR(IF($C2770="","",VLOOKUP(FİLTRE!$C2770,'SKT LİSTESİ'!$F:$S,11,0)),"")</f>
        <v/>
      </c>
      <c r="K2770" s="134" t="str">
        <f ca="1">IFERROR(IF($C2770="","",VLOOKUP(FİLTRE!$C2770,'SKT LİSTESİ'!$F:$S,12,0)),"")</f>
        <v/>
      </c>
      <c r="L2770" s="134" t="str">
        <f ca="1">IFERROR(IF($C2770="","",VLOOKUP(FİLTRE!$C2770,'SKT LİSTESİ'!$F:$S,13,0)),"")</f>
        <v/>
      </c>
      <c r="M2770" s="135" t="str">
        <f ca="1">IFERROR(IF($C2770="","",VLOOKUP(FİLTRE!$C2770,'SKT LİSTESİ'!$F:$AJ,14,0)),"")</f>
        <v/>
      </c>
      <c r="N2770" s="31" t="str">
        <f ca="1">IFERROR(IF($C2770="","",VLOOKUP(FİLTRE!$C2770,'SKT LİSTESİ'!$F:$AJ,22,0)),"")</f>
        <v/>
      </c>
      <c r="O2770" s="136" t="str">
        <f ca="1">IFERROR(IF($C2770="","",VLOOKUP(FİLTRE!$C2770,'SKT LİSTESİ'!$F:$AJ,23,0)),"")</f>
        <v/>
      </c>
      <c r="P2770" s="31"/>
      <c r="Q2770" s="31"/>
      <c r="R2770" s="137" t="str">
        <f ca="1">(IFERROR(IF($C2770="","",VLOOKUP(FİLTRE!$C2770,'SKT LİSTESİ'!$F:$AJ,15,0)),""))</f>
        <v/>
      </c>
      <c r="S2770" s="138" t="str">
        <f ca="1">IFERROR(IF($C2770="","",VLOOKUP(FİLTRE!$C2770,'SKT LİSTESİ'!$F:$AJ,16,0)),"")</f>
        <v/>
      </c>
      <c r="AF2770" s="179" t="str">
        <f t="shared" ca="1" si="174"/>
        <v/>
      </c>
      <c r="AG2770" s="179">
        <f t="shared" ca="1" si="175"/>
        <v>0</v>
      </c>
      <c r="AH2770" s="179">
        <f t="shared" ca="1" si="176"/>
        <v>0</v>
      </c>
    </row>
    <row r="2771" spans="2:34" ht="15.75" x14ac:dyDescent="0.25">
      <c r="B2771">
        <f t="shared" ca="1" si="173"/>
        <v>2759</v>
      </c>
      <c r="C2771" t="str">
        <f ca="1">IFERROR(VLOOKUP(B2771,'SKT LİSTESİ'!F:F,1,0),"")</f>
        <v/>
      </c>
      <c r="E2771" s="128" t="str">
        <f ca="1">IFERROR(IF($C2771="","",VLOOKUP(FİLTRE!$C2771,'SKT LİSTESİ'!$F:$S,5,0)),"")</f>
        <v/>
      </c>
      <c r="F2771" s="129" t="str">
        <f ca="1">IFERROR(IF($C2771="","",VLOOKUP(FİLTRE!$C2771,'SKT LİSTESİ'!$F:$S,7,0)),"")</f>
        <v/>
      </c>
      <c r="G2771" s="130" t="str">
        <f ca="1">IFERROR(IF($C2771="","",VLOOKUP(FİLTRE!$C2771,'SKT LİSTESİ'!$F:$S,8,0)),"")</f>
        <v/>
      </c>
      <c r="H2771" s="131" t="str">
        <f ca="1">IF(E2771="","",IF($C2771="","",VLOOKUP(FİLTRE!$C2771,'SKT LİSTESİ'!$F:$S,9,0)))</f>
        <v/>
      </c>
      <c r="I2771" s="132" t="str">
        <f ca="1">IFERROR(IF($C2771="","",VLOOKUP(FİLTRE!$C2771,'SKT LİSTESİ'!$F:$S,10,0)),"")</f>
        <v/>
      </c>
      <c r="J2771" s="133" t="str">
        <f ca="1">IFERROR(IF($C2771="","",VLOOKUP(FİLTRE!$C2771,'SKT LİSTESİ'!$F:$S,11,0)),"")</f>
        <v/>
      </c>
      <c r="K2771" s="134" t="str">
        <f ca="1">IFERROR(IF($C2771="","",VLOOKUP(FİLTRE!$C2771,'SKT LİSTESİ'!$F:$S,12,0)),"")</f>
        <v/>
      </c>
      <c r="L2771" s="134" t="str">
        <f ca="1">IFERROR(IF($C2771="","",VLOOKUP(FİLTRE!$C2771,'SKT LİSTESİ'!$F:$S,13,0)),"")</f>
        <v/>
      </c>
      <c r="M2771" s="135" t="str">
        <f ca="1">IFERROR(IF($C2771="","",VLOOKUP(FİLTRE!$C2771,'SKT LİSTESİ'!$F:$AJ,14,0)),"")</f>
        <v/>
      </c>
      <c r="N2771" s="31" t="str">
        <f ca="1">IFERROR(IF($C2771="","",VLOOKUP(FİLTRE!$C2771,'SKT LİSTESİ'!$F:$AJ,22,0)),"")</f>
        <v/>
      </c>
      <c r="O2771" s="136" t="str">
        <f ca="1">IFERROR(IF($C2771="","",VLOOKUP(FİLTRE!$C2771,'SKT LİSTESİ'!$F:$AJ,23,0)),"")</f>
        <v/>
      </c>
      <c r="P2771" s="31"/>
      <c r="Q2771" s="31"/>
      <c r="R2771" s="137" t="str">
        <f ca="1">(IFERROR(IF($C2771="","",VLOOKUP(FİLTRE!$C2771,'SKT LİSTESİ'!$F:$AJ,15,0)),""))</f>
        <v/>
      </c>
      <c r="S2771" s="138" t="str">
        <f ca="1">IFERROR(IF($C2771="","",VLOOKUP(FİLTRE!$C2771,'SKT LİSTESİ'!$F:$AJ,16,0)),"")</f>
        <v/>
      </c>
      <c r="AF2771" s="179" t="str">
        <f t="shared" ca="1" si="174"/>
        <v/>
      </c>
      <c r="AG2771" s="179">
        <f t="shared" ca="1" si="175"/>
        <v>0</v>
      </c>
      <c r="AH2771" s="179">
        <f t="shared" ca="1" si="176"/>
        <v>0</v>
      </c>
    </row>
    <row r="2772" spans="2:34" ht="15.75" x14ac:dyDescent="0.25">
      <c r="B2772">
        <f t="shared" ca="1" si="173"/>
        <v>2760</v>
      </c>
      <c r="C2772" t="str">
        <f ca="1">IFERROR(VLOOKUP(B2772,'SKT LİSTESİ'!F:F,1,0),"")</f>
        <v/>
      </c>
      <c r="E2772" s="128" t="str">
        <f ca="1">IFERROR(IF($C2772="","",VLOOKUP(FİLTRE!$C2772,'SKT LİSTESİ'!$F:$S,5,0)),"")</f>
        <v/>
      </c>
      <c r="F2772" s="129" t="str">
        <f ca="1">IFERROR(IF($C2772="","",VLOOKUP(FİLTRE!$C2772,'SKT LİSTESİ'!$F:$S,7,0)),"")</f>
        <v/>
      </c>
      <c r="G2772" s="130" t="str">
        <f ca="1">IFERROR(IF($C2772="","",VLOOKUP(FİLTRE!$C2772,'SKT LİSTESİ'!$F:$S,8,0)),"")</f>
        <v/>
      </c>
      <c r="H2772" s="131" t="str">
        <f ca="1">IF(E2772="","",IF($C2772="","",VLOOKUP(FİLTRE!$C2772,'SKT LİSTESİ'!$F:$S,9,0)))</f>
        <v/>
      </c>
      <c r="I2772" s="132" t="str">
        <f ca="1">IFERROR(IF($C2772="","",VLOOKUP(FİLTRE!$C2772,'SKT LİSTESİ'!$F:$S,10,0)),"")</f>
        <v/>
      </c>
      <c r="J2772" s="133" t="str">
        <f ca="1">IFERROR(IF($C2772="","",VLOOKUP(FİLTRE!$C2772,'SKT LİSTESİ'!$F:$S,11,0)),"")</f>
        <v/>
      </c>
      <c r="K2772" s="134" t="str">
        <f ca="1">IFERROR(IF($C2772="","",VLOOKUP(FİLTRE!$C2772,'SKT LİSTESİ'!$F:$S,12,0)),"")</f>
        <v/>
      </c>
      <c r="L2772" s="134" t="str">
        <f ca="1">IFERROR(IF($C2772="","",VLOOKUP(FİLTRE!$C2772,'SKT LİSTESİ'!$F:$S,13,0)),"")</f>
        <v/>
      </c>
      <c r="M2772" s="135" t="str">
        <f ca="1">IFERROR(IF($C2772="","",VLOOKUP(FİLTRE!$C2772,'SKT LİSTESİ'!$F:$AJ,14,0)),"")</f>
        <v/>
      </c>
      <c r="N2772" s="31" t="str">
        <f ca="1">IFERROR(IF($C2772="","",VLOOKUP(FİLTRE!$C2772,'SKT LİSTESİ'!$F:$AJ,22,0)),"")</f>
        <v/>
      </c>
      <c r="O2772" s="136" t="str">
        <f ca="1">IFERROR(IF($C2772="","",VLOOKUP(FİLTRE!$C2772,'SKT LİSTESİ'!$F:$AJ,23,0)),"")</f>
        <v/>
      </c>
      <c r="P2772" s="31"/>
      <c r="Q2772" s="31"/>
      <c r="R2772" s="137" t="str">
        <f ca="1">(IFERROR(IF($C2772="","",VLOOKUP(FİLTRE!$C2772,'SKT LİSTESİ'!$F:$AJ,15,0)),""))</f>
        <v/>
      </c>
      <c r="S2772" s="138" t="str">
        <f ca="1">IFERROR(IF($C2772="","",VLOOKUP(FİLTRE!$C2772,'SKT LİSTESİ'!$F:$AJ,16,0)),"")</f>
        <v/>
      </c>
      <c r="AF2772" s="179" t="str">
        <f t="shared" ca="1" si="174"/>
        <v/>
      </c>
      <c r="AG2772" s="179">
        <f t="shared" ca="1" si="175"/>
        <v>0</v>
      </c>
      <c r="AH2772" s="179">
        <f t="shared" ca="1" si="176"/>
        <v>0</v>
      </c>
    </row>
    <row r="2773" spans="2:34" ht="15.75" x14ac:dyDescent="0.25">
      <c r="B2773">
        <f t="shared" ca="1" si="173"/>
        <v>2761</v>
      </c>
      <c r="C2773" t="str">
        <f ca="1">IFERROR(VLOOKUP(B2773,'SKT LİSTESİ'!F:F,1,0),"")</f>
        <v/>
      </c>
      <c r="E2773" s="128" t="str">
        <f ca="1">IFERROR(IF($C2773="","",VLOOKUP(FİLTRE!$C2773,'SKT LİSTESİ'!$F:$S,5,0)),"")</f>
        <v/>
      </c>
      <c r="F2773" s="129" t="str">
        <f ca="1">IFERROR(IF($C2773="","",VLOOKUP(FİLTRE!$C2773,'SKT LİSTESİ'!$F:$S,7,0)),"")</f>
        <v/>
      </c>
      <c r="G2773" s="130" t="str">
        <f ca="1">IFERROR(IF($C2773="","",VLOOKUP(FİLTRE!$C2773,'SKT LİSTESİ'!$F:$S,8,0)),"")</f>
        <v/>
      </c>
      <c r="H2773" s="131" t="str">
        <f ca="1">IF(E2773="","",IF($C2773="","",VLOOKUP(FİLTRE!$C2773,'SKT LİSTESİ'!$F:$S,9,0)))</f>
        <v/>
      </c>
      <c r="I2773" s="132" t="str">
        <f ca="1">IFERROR(IF($C2773="","",VLOOKUP(FİLTRE!$C2773,'SKT LİSTESİ'!$F:$S,10,0)),"")</f>
        <v/>
      </c>
      <c r="J2773" s="133" t="str">
        <f ca="1">IFERROR(IF($C2773="","",VLOOKUP(FİLTRE!$C2773,'SKT LİSTESİ'!$F:$S,11,0)),"")</f>
        <v/>
      </c>
      <c r="K2773" s="134" t="str">
        <f ca="1">IFERROR(IF($C2773="","",VLOOKUP(FİLTRE!$C2773,'SKT LİSTESİ'!$F:$S,12,0)),"")</f>
        <v/>
      </c>
      <c r="L2773" s="134" t="str">
        <f ca="1">IFERROR(IF($C2773="","",VLOOKUP(FİLTRE!$C2773,'SKT LİSTESİ'!$F:$S,13,0)),"")</f>
        <v/>
      </c>
      <c r="M2773" s="135" t="str">
        <f ca="1">IFERROR(IF($C2773="","",VLOOKUP(FİLTRE!$C2773,'SKT LİSTESİ'!$F:$AJ,14,0)),"")</f>
        <v/>
      </c>
      <c r="N2773" s="31" t="str">
        <f ca="1">IFERROR(IF($C2773="","",VLOOKUP(FİLTRE!$C2773,'SKT LİSTESİ'!$F:$AJ,22,0)),"")</f>
        <v/>
      </c>
      <c r="O2773" s="136" t="str">
        <f ca="1">IFERROR(IF($C2773="","",VLOOKUP(FİLTRE!$C2773,'SKT LİSTESİ'!$F:$AJ,23,0)),"")</f>
        <v/>
      </c>
      <c r="P2773" s="31"/>
      <c r="Q2773" s="31"/>
      <c r="R2773" s="137" t="str">
        <f ca="1">(IFERROR(IF($C2773="","",VLOOKUP(FİLTRE!$C2773,'SKT LİSTESİ'!$F:$AJ,15,0)),""))</f>
        <v/>
      </c>
      <c r="S2773" s="138" t="str">
        <f ca="1">IFERROR(IF($C2773="","",VLOOKUP(FİLTRE!$C2773,'SKT LİSTESİ'!$F:$AJ,16,0)),"")</f>
        <v/>
      </c>
      <c r="AF2773" s="179" t="str">
        <f t="shared" ca="1" si="174"/>
        <v/>
      </c>
      <c r="AG2773" s="179">
        <f t="shared" ca="1" si="175"/>
        <v>0</v>
      </c>
      <c r="AH2773" s="179">
        <f t="shared" ca="1" si="176"/>
        <v>0</v>
      </c>
    </row>
    <row r="2774" spans="2:34" ht="15.75" x14ac:dyDescent="0.25">
      <c r="B2774">
        <f t="shared" ca="1" si="173"/>
        <v>2762</v>
      </c>
      <c r="C2774" t="str">
        <f ca="1">IFERROR(VLOOKUP(B2774,'SKT LİSTESİ'!F:F,1,0),"")</f>
        <v/>
      </c>
      <c r="E2774" s="128" t="str">
        <f ca="1">IFERROR(IF($C2774="","",VLOOKUP(FİLTRE!$C2774,'SKT LİSTESİ'!$F:$S,5,0)),"")</f>
        <v/>
      </c>
      <c r="F2774" s="129" t="str">
        <f ca="1">IFERROR(IF($C2774="","",VLOOKUP(FİLTRE!$C2774,'SKT LİSTESİ'!$F:$S,7,0)),"")</f>
        <v/>
      </c>
      <c r="G2774" s="130" t="str">
        <f ca="1">IFERROR(IF($C2774="","",VLOOKUP(FİLTRE!$C2774,'SKT LİSTESİ'!$F:$S,8,0)),"")</f>
        <v/>
      </c>
      <c r="H2774" s="131" t="str">
        <f ca="1">IF(E2774="","",IF($C2774="","",VLOOKUP(FİLTRE!$C2774,'SKT LİSTESİ'!$F:$S,9,0)))</f>
        <v/>
      </c>
      <c r="I2774" s="132" t="str">
        <f ca="1">IFERROR(IF($C2774="","",VLOOKUP(FİLTRE!$C2774,'SKT LİSTESİ'!$F:$S,10,0)),"")</f>
        <v/>
      </c>
      <c r="J2774" s="133" t="str">
        <f ca="1">IFERROR(IF($C2774="","",VLOOKUP(FİLTRE!$C2774,'SKT LİSTESİ'!$F:$S,11,0)),"")</f>
        <v/>
      </c>
      <c r="K2774" s="134" t="str">
        <f ca="1">IFERROR(IF($C2774="","",VLOOKUP(FİLTRE!$C2774,'SKT LİSTESİ'!$F:$S,12,0)),"")</f>
        <v/>
      </c>
      <c r="L2774" s="134" t="str">
        <f ca="1">IFERROR(IF($C2774="","",VLOOKUP(FİLTRE!$C2774,'SKT LİSTESİ'!$F:$S,13,0)),"")</f>
        <v/>
      </c>
      <c r="M2774" s="135" t="str">
        <f ca="1">IFERROR(IF($C2774="","",VLOOKUP(FİLTRE!$C2774,'SKT LİSTESİ'!$F:$AJ,14,0)),"")</f>
        <v/>
      </c>
      <c r="N2774" s="31" t="str">
        <f ca="1">IFERROR(IF($C2774="","",VLOOKUP(FİLTRE!$C2774,'SKT LİSTESİ'!$F:$AJ,22,0)),"")</f>
        <v/>
      </c>
      <c r="O2774" s="136" t="str">
        <f ca="1">IFERROR(IF($C2774="","",VLOOKUP(FİLTRE!$C2774,'SKT LİSTESİ'!$F:$AJ,23,0)),"")</f>
        <v/>
      </c>
      <c r="P2774" s="31"/>
      <c r="Q2774" s="31"/>
      <c r="R2774" s="137" t="str">
        <f ca="1">(IFERROR(IF($C2774="","",VLOOKUP(FİLTRE!$C2774,'SKT LİSTESİ'!$F:$AJ,15,0)),""))</f>
        <v/>
      </c>
      <c r="S2774" s="138" t="str">
        <f ca="1">IFERROR(IF($C2774="","",VLOOKUP(FİLTRE!$C2774,'SKT LİSTESİ'!$F:$AJ,16,0)),"")</f>
        <v/>
      </c>
      <c r="AF2774" s="179" t="str">
        <f t="shared" ca="1" si="174"/>
        <v/>
      </c>
      <c r="AG2774" s="179">
        <f t="shared" ca="1" si="175"/>
        <v>0</v>
      </c>
      <c r="AH2774" s="179">
        <f t="shared" ca="1" si="176"/>
        <v>0</v>
      </c>
    </row>
    <row r="2775" spans="2:34" ht="15.75" x14ac:dyDescent="0.25">
      <c r="B2775">
        <f t="shared" ca="1" si="173"/>
        <v>2763</v>
      </c>
      <c r="C2775" t="str">
        <f ca="1">IFERROR(VLOOKUP(B2775,'SKT LİSTESİ'!F:F,1,0),"")</f>
        <v/>
      </c>
      <c r="E2775" s="128" t="str">
        <f ca="1">IFERROR(IF($C2775="","",VLOOKUP(FİLTRE!$C2775,'SKT LİSTESİ'!$F:$S,5,0)),"")</f>
        <v/>
      </c>
      <c r="F2775" s="129" t="str">
        <f ca="1">IFERROR(IF($C2775="","",VLOOKUP(FİLTRE!$C2775,'SKT LİSTESİ'!$F:$S,7,0)),"")</f>
        <v/>
      </c>
      <c r="G2775" s="130" t="str">
        <f ca="1">IFERROR(IF($C2775="","",VLOOKUP(FİLTRE!$C2775,'SKT LİSTESİ'!$F:$S,8,0)),"")</f>
        <v/>
      </c>
      <c r="H2775" s="131" t="str">
        <f ca="1">IF(E2775="","",IF($C2775="","",VLOOKUP(FİLTRE!$C2775,'SKT LİSTESİ'!$F:$S,9,0)))</f>
        <v/>
      </c>
      <c r="I2775" s="132" t="str">
        <f ca="1">IFERROR(IF($C2775="","",VLOOKUP(FİLTRE!$C2775,'SKT LİSTESİ'!$F:$S,10,0)),"")</f>
        <v/>
      </c>
      <c r="J2775" s="133" t="str">
        <f ca="1">IFERROR(IF($C2775="","",VLOOKUP(FİLTRE!$C2775,'SKT LİSTESİ'!$F:$S,11,0)),"")</f>
        <v/>
      </c>
      <c r="K2775" s="134" t="str">
        <f ca="1">IFERROR(IF($C2775="","",VLOOKUP(FİLTRE!$C2775,'SKT LİSTESİ'!$F:$S,12,0)),"")</f>
        <v/>
      </c>
      <c r="L2775" s="134" t="str">
        <f ca="1">IFERROR(IF($C2775="","",VLOOKUP(FİLTRE!$C2775,'SKT LİSTESİ'!$F:$S,13,0)),"")</f>
        <v/>
      </c>
      <c r="M2775" s="135" t="str">
        <f ca="1">IFERROR(IF($C2775="","",VLOOKUP(FİLTRE!$C2775,'SKT LİSTESİ'!$F:$AJ,14,0)),"")</f>
        <v/>
      </c>
      <c r="N2775" s="31" t="str">
        <f ca="1">IFERROR(IF($C2775="","",VLOOKUP(FİLTRE!$C2775,'SKT LİSTESİ'!$F:$AJ,22,0)),"")</f>
        <v/>
      </c>
      <c r="O2775" s="136" t="str">
        <f ca="1">IFERROR(IF($C2775="","",VLOOKUP(FİLTRE!$C2775,'SKT LİSTESİ'!$F:$AJ,23,0)),"")</f>
        <v/>
      </c>
      <c r="P2775" s="31"/>
      <c r="Q2775" s="31"/>
      <c r="R2775" s="137" t="str">
        <f ca="1">(IFERROR(IF($C2775="","",VLOOKUP(FİLTRE!$C2775,'SKT LİSTESİ'!$F:$AJ,15,0)),""))</f>
        <v/>
      </c>
      <c r="S2775" s="138" t="str">
        <f ca="1">IFERROR(IF($C2775="","",VLOOKUP(FİLTRE!$C2775,'SKT LİSTESİ'!$F:$AJ,16,0)),"")</f>
        <v/>
      </c>
      <c r="AF2775" s="179" t="str">
        <f t="shared" ca="1" si="174"/>
        <v/>
      </c>
      <c r="AG2775" s="179">
        <f t="shared" ca="1" si="175"/>
        <v>0</v>
      </c>
      <c r="AH2775" s="179">
        <f t="shared" ca="1" si="176"/>
        <v>0</v>
      </c>
    </row>
    <row r="2776" spans="2:34" ht="15.75" x14ac:dyDescent="0.25">
      <c r="B2776">
        <f t="shared" ca="1" si="173"/>
        <v>2764</v>
      </c>
      <c r="C2776" t="str">
        <f ca="1">IFERROR(VLOOKUP(B2776,'SKT LİSTESİ'!F:F,1,0),"")</f>
        <v/>
      </c>
      <c r="E2776" s="128" t="str">
        <f ca="1">IFERROR(IF($C2776="","",VLOOKUP(FİLTRE!$C2776,'SKT LİSTESİ'!$F:$S,5,0)),"")</f>
        <v/>
      </c>
      <c r="F2776" s="129" t="str">
        <f ca="1">IFERROR(IF($C2776="","",VLOOKUP(FİLTRE!$C2776,'SKT LİSTESİ'!$F:$S,7,0)),"")</f>
        <v/>
      </c>
      <c r="G2776" s="130" t="str">
        <f ca="1">IFERROR(IF($C2776="","",VLOOKUP(FİLTRE!$C2776,'SKT LİSTESİ'!$F:$S,8,0)),"")</f>
        <v/>
      </c>
      <c r="H2776" s="131" t="str">
        <f ca="1">IF(E2776="","",IF($C2776="","",VLOOKUP(FİLTRE!$C2776,'SKT LİSTESİ'!$F:$S,9,0)))</f>
        <v/>
      </c>
      <c r="I2776" s="132" t="str">
        <f ca="1">IFERROR(IF($C2776="","",VLOOKUP(FİLTRE!$C2776,'SKT LİSTESİ'!$F:$S,10,0)),"")</f>
        <v/>
      </c>
      <c r="J2776" s="133" t="str">
        <f ca="1">IFERROR(IF($C2776="","",VLOOKUP(FİLTRE!$C2776,'SKT LİSTESİ'!$F:$S,11,0)),"")</f>
        <v/>
      </c>
      <c r="K2776" s="134" t="str">
        <f ca="1">IFERROR(IF($C2776="","",VLOOKUP(FİLTRE!$C2776,'SKT LİSTESİ'!$F:$S,12,0)),"")</f>
        <v/>
      </c>
      <c r="L2776" s="134" t="str">
        <f ca="1">IFERROR(IF($C2776="","",VLOOKUP(FİLTRE!$C2776,'SKT LİSTESİ'!$F:$S,13,0)),"")</f>
        <v/>
      </c>
      <c r="M2776" s="135" t="str">
        <f ca="1">IFERROR(IF($C2776="","",VLOOKUP(FİLTRE!$C2776,'SKT LİSTESİ'!$F:$AJ,14,0)),"")</f>
        <v/>
      </c>
      <c r="N2776" s="31" t="str">
        <f ca="1">IFERROR(IF($C2776="","",VLOOKUP(FİLTRE!$C2776,'SKT LİSTESİ'!$F:$AJ,22,0)),"")</f>
        <v/>
      </c>
      <c r="O2776" s="136" t="str">
        <f ca="1">IFERROR(IF($C2776="","",VLOOKUP(FİLTRE!$C2776,'SKT LİSTESİ'!$F:$AJ,23,0)),"")</f>
        <v/>
      </c>
      <c r="P2776" s="31"/>
      <c r="Q2776" s="31"/>
      <c r="R2776" s="137" t="str">
        <f ca="1">(IFERROR(IF($C2776="","",VLOOKUP(FİLTRE!$C2776,'SKT LİSTESİ'!$F:$AJ,15,0)),""))</f>
        <v/>
      </c>
      <c r="S2776" s="138" t="str">
        <f ca="1">IFERROR(IF($C2776="","",VLOOKUP(FİLTRE!$C2776,'SKT LİSTESİ'!$F:$AJ,16,0)),"")</f>
        <v/>
      </c>
      <c r="AF2776" s="179" t="str">
        <f t="shared" ca="1" si="174"/>
        <v/>
      </c>
      <c r="AG2776" s="179">
        <f t="shared" ca="1" si="175"/>
        <v>0</v>
      </c>
      <c r="AH2776" s="179">
        <f t="shared" ca="1" si="176"/>
        <v>0</v>
      </c>
    </row>
    <row r="2777" spans="2:34" ht="15.75" x14ac:dyDescent="0.25">
      <c r="B2777">
        <f t="shared" ca="1" si="173"/>
        <v>2765</v>
      </c>
      <c r="C2777" t="str">
        <f ca="1">IFERROR(VLOOKUP(B2777,'SKT LİSTESİ'!F:F,1,0),"")</f>
        <v/>
      </c>
      <c r="E2777" s="128" t="str">
        <f ca="1">IFERROR(IF($C2777="","",VLOOKUP(FİLTRE!$C2777,'SKT LİSTESİ'!$F:$S,5,0)),"")</f>
        <v/>
      </c>
      <c r="F2777" s="129" t="str">
        <f ca="1">IFERROR(IF($C2777="","",VLOOKUP(FİLTRE!$C2777,'SKT LİSTESİ'!$F:$S,7,0)),"")</f>
        <v/>
      </c>
      <c r="G2777" s="130" t="str">
        <f ca="1">IFERROR(IF($C2777="","",VLOOKUP(FİLTRE!$C2777,'SKT LİSTESİ'!$F:$S,8,0)),"")</f>
        <v/>
      </c>
      <c r="H2777" s="131" t="str">
        <f ca="1">IF(E2777="","",IF($C2777="","",VLOOKUP(FİLTRE!$C2777,'SKT LİSTESİ'!$F:$S,9,0)))</f>
        <v/>
      </c>
      <c r="I2777" s="132" t="str">
        <f ca="1">IFERROR(IF($C2777="","",VLOOKUP(FİLTRE!$C2777,'SKT LİSTESİ'!$F:$S,10,0)),"")</f>
        <v/>
      </c>
      <c r="J2777" s="133" t="str">
        <f ca="1">IFERROR(IF($C2777="","",VLOOKUP(FİLTRE!$C2777,'SKT LİSTESİ'!$F:$S,11,0)),"")</f>
        <v/>
      </c>
      <c r="K2777" s="134" t="str">
        <f ca="1">IFERROR(IF($C2777="","",VLOOKUP(FİLTRE!$C2777,'SKT LİSTESİ'!$F:$S,12,0)),"")</f>
        <v/>
      </c>
      <c r="L2777" s="134" t="str">
        <f ca="1">IFERROR(IF($C2777="","",VLOOKUP(FİLTRE!$C2777,'SKT LİSTESİ'!$F:$S,13,0)),"")</f>
        <v/>
      </c>
      <c r="M2777" s="135" t="str">
        <f ca="1">IFERROR(IF($C2777="","",VLOOKUP(FİLTRE!$C2777,'SKT LİSTESİ'!$F:$AJ,14,0)),"")</f>
        <v/>
      </c>
      <c r="N2777" s="31" t="str">
        <f ca="1">IFERROR(IF($C2777="","",VLOOKUP(FİLTRE!$C2777,'SKT LİSTESİ'!$F:$AJ,22,0)),"")</f>
        <v/>
      </c>
      <c r="O2777" s="136" t="str">
        <f ca="1">IFERROR(IF($C2777="","",VLOOKUP(FİLTRE!$C2777,'SKT LİSTESİ'!$F:$AJ,23,0)),"")</f>
        <v/>
      </c>
      <c r="P2777" s="31"/>
      <c r="Q2777" s="31"/>
      <c r="R2777" s="137" t="str">
        <f ca="1">(IFERROR(IF($C2777="","",VLOOKUP(FİLTRE!$C2777,'SKT LİSTESİ'!$F:$AJ,15,0)),""))</f>
        <v/>
      </c>
      <c r="S2777" s="138" t="str">
        <f ca="1">IFERROR(IF($C2777="","",VLOOKUP(FİLTRE!$C2777,'SKT LİSTESİ'!$F:$AJ,16,0)),"")</f>
        <v/>
      </c>
      <c r="AF2777" s="179" t="str">
        <f t="shared" ca="1" si="174"/>
        <v/>
      </c>
      <c r="AG2777" s="179">
        <f t="shared" ca="1" si="175"/>
        <v>0</v>
      </c>
      <c r="AH2777" s="179">
        <f t="shared" ca="1" si="176"/>
        <v>0</v>
      </c>
    </row>
    <row r="2778" spans="2:34" ht="15.75" x14ac:dyDescent="0.25">
      <c r="B2778">
        <f t="shared" ca="1" si="173"/>
        <v>2766</v>
      </c>
      <c r="C2778" t="str">
        <f ca="1">IFERROR(VLOOKUP(B2778,'SKT LİSTESİ'!F:F,1,0),"")</f>
        <v/>
      </c>
      <c r="E2778" s="128" t="str">
        <f ca="1">IFERROR(IF($C2778="","",VLOOKUP(FİLTRE!$C2778,'SKT LİSTESİ'!$F:$S,5,0)),"")</f>
        <v/>
      </c>
      <c r="F2778" s="129" t="str">
        <f ca="1">IFERROR(IF($C2778="","",VLOOKUP(FİLTRE!$C2778,'SKT LİSTESİ'!$F:$S,7,0)),"")</f>
        <v/>
      </c>
      <c r="G2778" s="130" t="str">
        <f ca="1">IFERROR(IF($C2778="","",VLOOKUP(FİLTRE!$C2778,'SKT LİSTESİ'!$F:$S,8,0)),"")</f>
        <v/>
      </c>
      <c r="H2778" s="131" t="str">
        <f ca="1">IF(E2778="","",IF($C2778="","",VLOOKUP(FİLTRE!$C2778,'SKT LİSTESİ'!$F:$S,9,0)))</f>
        <v/>
      </c>
      <c r="I2778" s="132" t="str">
        <f ca="1">IFERROR(IF($C2778="","",VLOOKUP(FİLTRE!$C2778,'SKT LİSTESİ'!$F:$S,10,0)),"")</f>
        <v/>
      </c>
      <c r="J2778" s="133" t="str">
        <f ca="1">IFERROR(IF($C2778="","",VLOOKUP(FİLTRE!$C2778,'SKT LİSTESİ'!$F:$S,11,0)),"")</f>
        <v/>
      </c>
      <c r="K2778" s="134" t="str">
        <f ca="1">IFERROR(IF($C2778="","",VLOOKUP(FİLTRE!$C2778,'SKT LİSTESİ'!$F:$S,12,0)),"")</f>
        <v/>
      </c>
      <c r="L2778" s="134" t="str">
        <f ca="1">IFERROR(IF($C2778="","",VLOOKUP(FİLTRE!$C2778,'SKT LİSTESİ'!$F:$S,13,0)),"")</f>
        <v/>
      </c>
      <c r="M2778" s="135" t="str">
        <f ca="1">IFERROR(IF($C2778="","",VLOOKUP(FİLTRE!$C2778,'SKT LİSTESİ'!$F:$AJ,14,0)),"")</f>
        <v/>
      </c>
      <c r="N2778" s="31" t="str">
        <f ca="1">IFERROR(IF($C2778="","",VLOOKUP(FİLTRE!$C2778,'SKT LİSTESİ'!$F:$AJ,22,0)),"")</f>
        <v/>
      </c>
      <c r="O2778" s="136" t="str">
        <f ca="1">IFERROR(IF($C2778="","",VLOOKUP(FİLTRE!$C2778,'SKT LİSTESİ'!$F:$AJ,23,0)),"")</f>
        <v/>
      </c>
      <c r="P2778" s="31"/>
      <c r="Q2778" s="31"/>
      <c r="R2778" s="137" t="str">
        <f ca="1">(IFERROR(IF($C2778="","",VLOOKUP(FİLTRE!$C2778,'SKT LİSTESİ'!$F:$AJ,15,0)),""))</f>
        <v/>
      </c>
      <c r="S2778" s="138" t="str">
        <f ca="1">IFERROR(IF($C2778="","",VLOOKUP(FİLTRE!$C2778,'SKT LİSTESİ'!$F:$AJ,16,0)),"")</f>
        <v/>
      </c>
      <c r="AF2778" s="179" t="str">
        <f t="shared" ca="1" si="174"/>
        <v/>
      </c>
      <c r="AG2778" s="179">
        <f t="shared" ca="1" si="175"/>
        <v>0</v>
      </c>
      <c r="AH2778" s="179">
        <f t="shared" ca="1" si="176"/>
        <v>0</v>
      </c>
    </row>
    <row r="2779" spans="2:34" ht="15.75" x14ac:dyDescent="0.25">
      <c r="B2779">
        <f t="shared" ca="1" si="173"/>
        <v>2767</v>
      </c>
      <c r="C2779" t="str">
        <f ca="1">IFERROR(VLOOKUP(B2779,'SKT LİSTESİ'!F:F,1,0),"")</f>
        <v/>
      </c>
      <c r="E2779" s="128" t="str">
        <f ca="1">IFERROR(IF($C2779="","",VLOOKUP(FİLTRE!$C2779,'SKT LİSTESİ'!$F:$S,5,0)),"")</f>
        <v/>
      </c>
      <c r="F2779" s="129" t="str">
        <f ca="1">IFERROR(IF($C2779="","",VLOOKUP(FİLTRE!$C2779,'SKT LİSTESİ'!$F:$S,7,0)),"")</f>
        <v/>
      </c>
      <c r="G2779" s="130" t="str">
        <f ca="1">IFERROR(IF($C2779="","",VLOOKUP(FİLTRE!$C2779,'SKT LİSTESİ'!$F:$S,8,0)),"")</f>
        <v/>
      </c>
      <c r="H2779" s="131" t="str">
        <f ca="1">IF(E2779="","",IF($C2779="","",VLOOKUP(FİLTRE!$C2779,'SKT LİSTESİ'!$F:$S,9,0)))</f>
        <v/>
      </c>
      <c r="I2779" s="132" t="str">
        <f ca="1">IFERROR(IF($C2779="","",VLOOKUP(FİLTRE!$C2779,'SKT LİSTESİ'!$F:$S,10,0)),"")</f>
        <v/>
      </c>
      <c r="J2779" s="133" t="str">
        <f ca="1">IFERROR(IF($C2779="","",VLOOKUP(FİLTRE!$C2779,'SKT LİSTESİ'!$F:$S,11,0)),"")</f>
        <v/>
      </c>
      <c r="K2779" s="134" t="str">
        <f ca="1">IFERROR(IF($C2779="","",VLOOKUP(FİLTRE!$C2779,'SKT LİSTESİ'!$F:$S,12,0)),"")</f>
        <v/>
      </c>
      <c r="L2779" s="134" t="str">
        <f ca="1">IFERROR(IF($C2779="","",VLOOKUP(FİLTRE!$C2779,'SKT LİSTESİ'!$F:$S,13,0)),"")</f>
        <v/>
      </c>
      <c r="M2779" s="135" t="str">
        <f ca="1">IFERROR(IF($C2779="","",VLOOKUP(FİLTRE!$C2779,'SKT LİSTESİ'!$F:$AJ,14,0)),"")</f>
        <v/>
      </c>
      <c r="N2779" s="31" t="str">
        <f ca="1">IFERROR(IF($C2779="","",VLOOKUP(FİLTRE!$C2779,'SKT LİSTESİ'!$F:$AJ,22,0)),"")</f>
        <v/>
      </c>
      <c r="O2779" s="136" t="str">
        <f ca="1">IFERROR(IF($C2779="","",VLOOKUP(FİLTRE!$C2779,'SKT LİSTESİ'!$F:$AJ,23,0)),"")</f>
        <v/>
      </c>
      <c r="P2779" s="31"/>
      <c r="Q2779" s="31"/>
      <c r="R2779" s="137" t="str">
        <f ca="1">(IFERROR(IF($C2779="","",VLOOKUP(FİLTRE!$C2779,'SKT LİSTESİ'!$F:$AJ,15,0)),""))</f>
        <v/>
      </c>
      <c r="S2779" s="138" t="str">
        <f ca="1">IFERROR(IF($C2779="","",VLOOKUP(FİLTRE!$C2779,'SKT LİSTESİ'!$F:$AJ,16,0)),"")</f>
        <v/>
      </c>
      <c r="AF2779" s="179" t="str">
        <f t="shared" ca="1" si="174"/>
        <v/>
      </c>
      <c r="AG2779" s="179">
        <f t="shared" ca="1" si="175"/>
        <v>0</v>
      </c>
      <c r="AH2779" s="179">
        <f t="shared" ca="1" si="176"/>
        <v>0</v>
      </c>
    </row>
    <row r="2780" spans="2:34" ht="15.75" x14ac:dyDescent="0.25">
      <c r="B2780">
        <f t="shared" ca="1" si="173"/>
        <v>2768</v>
      </c>
      <c r="C2780" t="str">
        <f ca="1">IFERROR(VLOOKUP(B2780,'SKT LİSTESİ'!F:F,1,0),"")</f>
        <v/>
      </c>
      <c r="E2780" s="128" t="str">
        <f ca="1">IFERROR(IF($C2780="","",VLOOKUP(FİLTRE!$C2780,'SKT LİSTESİ'!$F:$S,5,0)),"")</f>
        <v/>
      </c>
      <c r="F2780" s="129" t="str">
        <f ca="1">IFERROR(IF($C2780="","",VLOOKUP(FİLTRE!$C2780,'SKT LİSTESİ'!$F:$S,7,0)),"")</f>
        <v/>
      </c>
      <c r="G2780" s="130" t="str">
        <f ca="1">IFERROR(IF($C2780="","",VLOOKUP(FİLTRE!$C2780,'SKT LİSTESİ'!$F:$S,8,0)),"")</f>
        <v/>
      </c>
      <c r="H2780" s="131" t="str">
        <f ca="1">IF(E2780="","",IF($C2780="","",VLOOKUP(FİLTRE!$C2780,'SKT LİSTESİ'!$F:$S,9,0)))</f>
        <v/>
      </c>
      <c r="I2780" s="132" t="str">
        <f ca="1">IFERROR(IF($C2780="","",VLOOKUP(FİLTRE!$C2780,'SKT LİSTESİ'!$F:$S,10,0)),"")</f>
        <v/>
      </c>
      <c r="J2780" s="133" t="str">
        <f ca="1">IFERROR(IF($C2780="","",VLOOKUP(FİLTRE!$C2780,'SKT LİSTESİ'!$F:$S,11,0)),"")</f>
        <v/>
      </c>
      <c r="K2780" s="134" t="str">
        <f ca="1">IFERROR(IF($C2780="","",VLOOKUP(FİLTRE!$C2780,'SKT LİSTESİ'!$F:$S,12,0)),"")</f>
        <v/>
      </c>
      <c r="L2780" s="134" t="str">
        <f ca="1">IFERROR(IF($C2780="","",VLOOKUP(FİLTRE!$C2780,'SKT LİSTESİ'!$F:$S,13,0)),"")</f>
        <v/>
      </c>
      <c r="M2780" s="135" t="str">
        <f ca="1">IFERROR(IF($C2780="","",VLOOKUP(FİLTRE!$C2780,'SKT LİSTESİ'!$F:$AJ,14,0)),"")</f>
        <v/>
      </c>
      <c r="N2780" s="31" t="str">
        <f ca="1">IFERROR(IF($C2780="","",VLOOKUP(FİLTRE!$C2780,'SKT LİSTESİ'!$F:$AJ,22,0)),"")</f>
        <v/>
      </c>
      <c r="O2780" s="136" t="str">
        <f ca="1">IFERROR(IF($C2780="","",VLOOKUP(FİLTRE!$C2780,'SKT LİSTESİ'!$F:$AJ,23,0)),"")</f>
        <v/>
      </c>
      <c r="P2780" s="31"/>
      <c r="Q2780" s="31"/>
      <c r="R2780" s="137" t="str">
        <f ca="1">(IFERROR(IF($C2780="","",VLOOKUP(FİLTRE!$C2780,'SKT LİSTESİ'!$F:$AJ,15,0)),""))</f>
        <v/>
      </c>
      <c r="S2780" s="138" t="str">
        <f ca="1">IFERROR(IF($C2780="","",VLOOKUP(FİLTRE!$C2780,'SKT LİSTESİ'!$F:$AJ,16,0)),"")</f>
        <v/>
      </c>
      <c r="AF2780" s="179" t="str">
        <f t="shared" ca="1" si="174"/>
        <v/>
      </c>
      <c r="AG2780" s="179">
        <f t="shared" ca="1" si="175"/>
        <v>0</v>
      </c>
      <c r="AH2780" s="179">
        <f t="shared" ca="1" si="176"/>
        <v>0</v>
      </c>
    </row>
    <row r="2781" spans="2:34" ht="15.75" x14ac:dyDescent="0.25">
      <c r="B2781">
        <f t="shared" ca="1" si="173"/>
        <v>2769</v>
      </c>
      <c r="C2781" t="str">
        <f ca="1">IFERROR(VLOOKUP(B2781,'SKT LİSTESİ'!F:F,1,0),"")</f>
        <v/>
      </c>
      <c r="E2781" s="128" t="str">
        <f ca="1">IFERROR(IF($C2781="","",VLOOKUP(FİLTRE!$C2781,'SKT LİSTESİ'!$F:$S,5,0)),"")</f>
        <v/>
      </c>
      <c r="F2781" s="129" t="str">
        <f ca="1">IFERROR(IF($C2781="","",VLOOKUP(FİLTRE!$C2781,'SKT LİSTESİ'!$F:$S,7,0)),"")</f>
        <v/>
      </c>
      <c r="G2781" s="130" t="str">
        <f ca="1">IFERROR(IF($C2781="","",VLOOKUP(FİLTRE!$C2781,'SKT LİSTESİ'!$F:$S,8,0)),"")</f>
        <v/>
      </c>
      <c r="H2781" s="131" t="str">
        <f ca="1">IF(E2781="","",IF($C2781="","",VLOOKUP(FİLTRE!$C2781,'SKT LİSTESİ'!$F:$S,9,0)))</f>
        <v/>
      </c>
      <c r="I2781" s="132" t="str">
        <f ca="1">IFERROR(IF($C2781="","",VLOOKUP(FİLTRE!$C2781,'SKT LİSTESİ'!$F:$S,10,0)),"")</f>
        <v/>
      </c>
      <c r="J2781" s="133" t="str">
        <f ca="1">IFERROR(IF($C2781="","",VLOOKUP(FİLTRE!$C2781,'SKT LİSTESİ'!$F:$S,11,0)),"")</f>
        <v/>
      </c>
      <c r="K2781" s="134" t="str">
        <f ca="1">IFERROR(IF($C2781="","",VLOOKUP(FİLTRE!$C2781,'SKT LİSTESİ'!$F:$S,12,0)),"")</f>
        <v/>
      </c>
      <c r="L2781" s="134" t="str">
        <f ca="1">IFERROR(IF($C2781="","",VLOOKUP(FİLTRE!$C2781,'SKT LİSTESİ'!$F:$S,13,0)),"")</f>
        <v/>
      </c>
      <c r="M2781" s="135" t="str">
        <f ca="1">IFERROR(IF($C2781="","",VLOOKUP(FİLTRE!$C2781,'SKT LİSTESİ'!$F:$AJ,14,0)),"")</f>
        <v/>
      </c>
      <c r="N2781" s="31" t="str">
        <f ca="1">IFERROR(IF($C2781="","",VLOOKUP(FİLTRE!$C2781,'SKT LİSTESİ'!$F:$AJ,22,0)),"")</f>
        <v/>
      </c>
      <c r="O2781" s="136" t="str">
        <f ca="1">IFERROR(IF($C2781="","",VLOOKUP(FİLTRE!$C2781,'SKT LİSTESİ'!$F:$AJ,23,0)),"")</f>
        <v/>
      </c>
      <c r="P2781" s="31"/>
      <c r="Q2781" s="31"/>
      <c r="R2781" s="137" t="str">
        <f ca="1">(IFERROR(IF($C2781="","",VLOOKUP(FİLTRE!$C2781,'SKT LİSTESİ'!$F:$AJ,15,0)),""))</f>
        <v/>
      </c>
      <c r="S2781" s="138" t="str">
        <f ca="1">IFERROR(IF($C2781="","",VLOOKUP(FİLTRE!$C2781,'SKT LİSTESİ'!$F:$AJ,16,0)),"")</f>
        <v/>
      </c>
      <c r="AF2781" s="179" t="str">
        <f t="shared" ca="1" si="174"/>
        <v/>
      </c>
      <c r="AG2781" s="179">
        <f t="shared" ca="1" si="175"/>
        <v>0</v>
      </c>
      <c r="AH2781" s="179">
        <f t="shared" ca="1" si="176"/>
        <v>0</v>
      </c>
    </row>
    <row r="2782" spans="2:34" ht="15.75" x14ac:dyDescent="0.25">
      <c r="B2782">
        <f t="shared" ca="1" si="173"/>
        <v>2770</v>
      </c>
      <c r="C2782" t="str">
        <f ca="1">IFERROR(VLOOKUP(B2782,'SKT LİSTESİ'!F:F,1,0),"")</f>
        <v/>
      </c>
      <c r="E2782" s="128" t="str">
        <f ca="1">IFERROR(IF($C2782="","",VLOOKUP(FİLTRE!$C2782,'SKT LİSTESİ'!$F:$S,5,0)),"")</f>
        <v/>
      </c>
      <c r="F2782" s="129" t="str">
        <f ca="1">IFERROR(IF($C2782="","",VLOOKUP(FİLTRE!$C2782,'SKT LİSTESİ'!$F:$S,7,0)),"")</f>
        <v/>
      </c>
      <c r="G2782" s="130" t="str">
        <f ca="1">IFERROR(IF($C2782="","",VLOOKUP(FİLTRE!$C2782,'SKT LİSTESİ'!$F:$S,8,0)),"")</f>
        <v/>
      </c>
      <c r="H2782" s="131" t="str">
        <f ca="1">IF(E2782="","",IF($C2782="","",VLOOKUP(FİLTRE!$C2782,'SKT LİSTESİ'!$F:$S,9,0)))</f>
        <v/>
      </c>
      <c r="I2782" s="132" t="str">
        <f ca="1">IFERROR(IF($C2782="","",VLOOKUP(FİLTRE!$C2782,'SKT LİSTESİ'!$F:$S,10,0)),"")</f>
        <v/>
      </c>
      <c r="J2782" s="133" t="str">
        <f ca="1">IFERROR(IF($C2782="","",VLOOKUP(FİLTRE!$C2782,'SKT LİSTESİ'!$F:$S,11,0)),"")</f>
        <v/>
      </c>
      <c r="K2782" s="134" t="str">
        <f ca="1">IFERROR(IF($C2782="","",VLOOKUP(FİLTRE!$C2782,'SKT LİSTESİ'!$F:$S,12,0)),"")</f>
        <v/>
      </c>
      <c r="L2782" s="134" t="str">
        <f ca="1">IFERROR(IF($C2782="","",VLOOKUP(FİLTRE!$C2782,'SKT LİSTESİ'!$F:$S,13,0)),"")</f>
        <v/>
      </c>
      <c r="M2782" s="135" t="str">
        <f ca="1">IFERROR(IF($C2782="","",VLOOKUP(FİLTRE!$C2782,'SKT LİSTESİ'!$F:$AJ,14,0)),"")</f>
        <v/>
      </c>
      <c r="N2782" s="31" t="str">
        <f ca="1">IFERROR(IF($C2782="","",VLOOKUP(FİLTRE!$C2782,'SKT LİSTESİ'!$F:$AJ,22,0)),"")</f>
        <v/>
      </c>
      <c r="O2782" s="136" t="str">
        <f ca="1">IFERROR(IF($C2782="","",VLOOKUP(FİLTRE!$C2782,'SKT LİSTESİ'!$F:$AJ,23,0)),"")</f>
        <v/>
      </c>
      <c r="P2782" s="31"/>
      <c r="Q2782" s="31"/>
      <c r="R2782" s="137" t="str">
        <f ca="1">(IFERROR(IF($C2782="","",VLOOKUP(FİLTRE!$C2782,'SKT LİSTESİ'!$F:$AJ,15,0)),""))</f>
        <v/>
      </c>
      <c r="S2782" s="138" t="str">
        <f ca="1">IFERROR(IF($C2782="","",VLOOKUP(FİLTRE!$C2782,'SKT LİSTESİ'!$F:$AJ,16,0)),"")</f>
        <v/>
      </c>
      <c r="AF2782" s="179" t="str">
        <f t="shared" ca="1" si="174"/>
        <v/>
      </c>
      <c r="AG2782" s="179">
        <f t="shared" ca="1" si="175"/>
        <v>0</v>
      </c>
      <c r="AH2782" s="179">
        <f t="shared" ca="1" si="176"/>
        <v>0</v>
      </c>
    </row>
    <row r="2783" spans="2:34" ht="15.75" x14ac:dyDescent="0.25">
      <c r="B2783">
        <f t="shared" ca="1" si="173"/>
        <v>2771</v>
      </c>
      <c r="C2783" t="str">
        <f ca="1">IFERROR(VLOOKUP(B2783,'SKT LİSTESİ'!F:F,1,0),"")</f>
        <v/>
      </c>
      <c r="E2783" s="128" t="str">
        <f ca="1">IFERROR(IF($C2783="","",VLOOKUP(FİLTRE!$C2783,'SKT LİSTESİ'!$F:$S,5,0)),"")</f>
        <v/>
      </c>
      <c r="F2783" s="129" t="str">
        <f ca="1">IFERROR(IF($C2783="","",VLOOKUP(FİLTRE!$C2783,'SKT LİSTESİ'!$F:$S,7,0)),"")</f>
        <v/>
      </c>
      <c r="G2783" s="130" t="str">
        <f ca="1">IFERROR(IF($C2783="","",VLOOKUP(FİLTRE!$C2783,'SKT LİSTESİ'!$F:$S,8,0)),"")</f>
        <v/>
      </c>
      <c r="H2783" s="131" t="str">
        <f ca="1">IF(E2783="","",IF($C2783="","",VLOOKUP(FİLTRE!$C2783,'SKT LİSTESİ'!$F:$S,9,0)))</f>
        <v/>
      </c>
      <c r="I2783" s="132" t="str">
        <f ca="1">IFERROR(IF($C2783="","",VLOOKUP(FİLTRE!$C2783,'SKT LİSTESİ'!$F:$S,10,0)),"")</f>
        <v/>
      </c>
      <c r="J2783" s="133" t="str">
        <f ca="1">IFERROR(IF($C2783="","",VLOOKUP(FİLTRE!$C2783,'SKT LİSTESİ'!$F:$S,11,0)),"")</f>
        <v/>
      </c>
      <c r="K2783" s="134" t="str">
        <f ca="1">IFERROR(IF($C2783="","",VLOOKUP(FİLTRE!$C2783,'SKT LİSTESİ'!$F:$S,12,0)),"")</f>
        <v/>
      </c>
      <c r="L2783" s="134" t="str">
        <f ca="1">IFERROR(IF($C2783="","",VLOOKUP(FİLTRE!$C2783,'SKT LİSTESİ'!$F:$S,13,0)),"")</f>
        <v/>
      </c>
      <c r="M2783" s="135" t="str">
        <f ca="1">IFERROR(IF($C2783="","",VLOOKUP(FİLTRE!$C2783,'SKT LİSTESİ'!$F:$AJ,14,0)),"")</f>
        <v/>
      </c>
      <c r="N2783" s="31" t="str">
        <f ca="1">IFERROR(IF($C2783="","",VLOOKUP(FİLTRE!$C2783,'SKT LİSTESİ'!$F:$AJ,22,0)),"")</f>
        <v/>
      </c>
      <c r="O2783" s="136" t="str">
        <f ca="1">IFERROR(IF($C2783="","",VLOOKUP(FİLTRE!$C2783,'SKT LİSTESİ'!$F:$AJ,23,0)),"")</f>
        <v/>
      </c>
      <c r="P2783" s="31"/>
      <c r="Q2783" s="31"/>
      <c r="R2783" s="137" t="str">
        <f ca="1">(IFERROR(IF($C2783="","",VLOOKUP(FİLTRE!$C2783,'SKT LİSTESİ'!$F:$AJ,15,0)),""))</f>
        <v/>
      </c>
      <c r="S2783" s="138" t="str">
        <f ca="1">IFERROR(IF($C2783="","",VLOOKUP(FİLTRE!$C2783,'SKT LİSTESİ'!$F:$AJ,16,0)),"")</f>
        <v/>
      </c>
      <c r="AF2783" s="179" t="str">
        <f t="shared" ca="1" si="174"/>
        <v/>
      </c>
      <c r="AG2783" s="179">
        <f t="shared" ca="1" si="175"/>
        <v>0</v>
      </c>
      <c r="AH2783" s="179">
        <f t="shared" ca="1" si="176"/>
        <v>0</v>
      </c>
    </row>
    <row r="2784" spans="2:34" ht="15.75" x14ac:dyDescent="0.25">
      <c r="B2784">
        <f t="shared" ca="1" si="173"/>
        <v>2772</v>
      </c>
      <c r="C2784" t="str">
        <f ca="1">IFERROR(VLOOKUP(B2784,'SKT LİSTESİ'!F:F,1,0),"")</f>
        <v/>
      </c>
      <c r="E2784" s="128" t="str">
        <f ca="1">IFERROR(IF($C2784="","",VLOOKUP(FİLTRE!$C2784,'SKT LİSTESİ'!$F:$S,5,0)),"")</f>
        <v/>
      </c>
      <c r="F2784" s="129" t="str">
        <f ca="1">IFERROR(IF($C2784="","",VLOOKUP(FİLTRE!$C2784,'SKT LİSTESİ'!$F:$S,7,0)),"")</f>
        <v/>
      </c>
      <c r="G2784" s="130" t="str">
        <f ca="1">IFERROR(IF($C2784="","",VLOOKUP(FİLTRE!$C2784,'SKT LİSTESİ'!$F:$S,8,0)),"")</f>
        <v/>
      </c>
      <c r="H2784" s="131" t="str">
        <f ca="1">IF(E2784="","",IF($C2784="","",VLOOKUP(FİLTRE!$C2784,'SKT LİSTESİ'!$F:$S,9,0)))</f>
        <v/>
      </c>
      <c r="I2784" s="132" t="str">
        <f ca="1">IFERROR(IF($C2784="","",VLOOKUP(FİLTRE!$C2784,'SKT LİSTESİ'!$F:$S,10,0)),"")</f>
        <v/>
      </c>
      <c r="J2784" s="133" t="str">
        <f ca="1">IFERROR(IF($C2784="","",VLOOKUP(FİLTRE!$C2784,'SKT LİSTESİ'!$F:$S,11,0)),"")</f>
        <v/>
      </c>
      <c r="K2784" s="134" t="str">
        <f ca="1">IFERROR(IF($C2784="","",VLOOKUP(FİLTRE!$C2784,'SKT LİSTESİ'!$F:$S,12,0)),"")</f>
        <v/>
      </c>
      <c r="L2784" s="134" t="str">
        <f ca="1">IFERROR(IF($C2784="","",VLOOKUP(FİLTRE!$C2784,'SKT LİSTESİ'!$F:$S,13,0)),"")</f>
        <v/>
      </c>
      <c r="M2784" s="135" t="str">
        <f ca="1">IFERROR(IF($C2784="","",VLOOKUP(FİLTRE!$C2784,'SKT LİSTESİ'!$F:$AJ,14,0)),"")</f>
        <v/>
      </c>
      <c r="N2784" s="31" t="str">
        <f ca="1">IFERROR(IF($C2784="","",VLOOKUP(FİLTRE!$C2784,'SKT LİSTESİ'!$F:$AJ,22,0)),"")</f>
        <v/>
      </c>
      <c r="O2784" s="136" t="str">
        <f ca="1">IFERROR(IF($C2784="","",VLOOKUP(FİLTRE!$C2784,'SKT LİSTESİ'!$F:$AJ,23,0)),"")</f>
        <v/>
      </c>
      <c r="P2784" s="31"/>
      <c r="Q2784" s="31"/>
      <c r="R2784" s="137" t="str">
        <f ca="1">(IFERROR(IF($C2784="","",VLOOKUP(FİLTRE!$C2784,'SKT LİSTESİ'!$F:$AJ,15,0)),""))</f>
        <v/>
      </c>
      <c r="S2784" s="138" t="str">
        <f ca="1">IFERROR(IF($C2784="","",VLOOKUP(FİLTRE!$C2784,'SKT LİSTESİ'!$F:$AJ,16,0)),"")</f>
        <v/>
      </c>
      <c r="AF2784" s="179" t="str">
        <f t="shared" ca="1" si="174"/>
        <v/>
      </c>
      <c r="AG2784" s="179">
        <f t="shared" ca="1" si="175"/>
        <v>0</v>
      </c>
      <c r="AH2784" s="179">
        <f t="shared" ca="1" si="176"/>
        <v>0</v>
      </c>
    </row>
    <row r="2785" spans="2:34" ht="15.75" x14ac:dyDescent="0.25">
      <c r="B2785">
        <f t="shared" ca="1" si="173"/>
        <v>2773</v>
      </c>
      <c r="C2785" t="str">
        <f ca="1">IFERROR(VLOOKUP(B2785,'SKT LİSTESİ'!F:F,1,0),"")</f>
        <v/>
      </c>
      <c r="E2785" s="128" t="str">
        <f ca="1">IFERROR(IF($C2785="","",VLOOKUP(FİLTRE!$C2785,'SKT LİSTESİ'!$F:$S,5,0)),"")</f>
        <v/>
      </c>
      <c r="F2785" s="129" t="str">
        <f ca="1">IFERROR(IF($C2785="","",VLOOKUP(FİLTRE!$C2785,'SKT LİSTESİ'!$F:$S,7,0)),"")</f>
        <v/>
      </c>
      <c r="G2785" s="130" t="str">
        <f ca="1">IFERROR(IF($C2785="","",VLOOKUP(FİLTRE!$C2785,'SKT LİSTESİ'!$F:$S,8,0)),"")</f>
        <v/>
      </c>
      <c r="H2785" s="131" t="str">
        <f ca="1">IF(E2785="","",IF($C2785="","",VLOOKUP(FİLTRE!$C2785,'SKT LİSTESİ'!$F:$S,9,0)))</f>
        <v/>
      </c>
      <c r="I2785" s="132" t="str">
        <f ca="1">IFERROR(IF($C2785="","",VLOOKUP(FİLTRE!$C2785,'SKT LİSTESİ'!$F:$S,10,0)),"")</f>
        <v/>
      </c>
      <c r="J2785" s="133" t="str">
        <f ca="1">IFERROR(IF($C2785="","",VLOOKUP(FİLTRE!$C2785,'SKT LİSTESİ'!$F:$S,11,0)),"")</f>
        <v/>
      </c>
      <c r="K2785" s="134" t="str">
        <f ca="1">IFERROR(IF($C2785="","",VLOOKUP(FİLTRE!$C2785,'SKT LİSTESİ'!$F:$S,12,0)),"")</f>
        <v/>
      </c>
      <c r="L2785" s="134" t="str">
        <f ca="1">IFERROR(IF($C2785="","",VLOOKUP(FİLTRE!$C2785,'SKT LİSTESİ'!$F:$S,13,0)),"")</f>
        <v/>
      </c>
      <c r="M2785" s="135" t="str">
        <f ca="1">IFERROR(IF($C2785="","",VLOOKUP(FİLTRE!$C2785,'SKT LİSTESİ'!$F:$AJ,14,0)),"")</f>
        <v/>
      </c>
      <c r="N2785" s="31" t="str">
        <f ca="1">IFERROR(IF($C2785="","",VLOOKUP(FİLTRE!$C2785,'SKT LİSTESİ'!$F:$AJ,22,0)),"")</f>
        <v/>
      </c>
      <c r="O2785" s="136" t="str">
        <f ca="1">IFERROR(IF($C2785="","",VLOOKUP(FİLTRE!$C2785,'SKT LİSTESİ'!$F:$AJ,23,0)),"")</f>
        <v/>
      </c>
      <c r="P2785" s="31"/>
      <c r="Q2785" s="31"/>
      <c r="R2785" s="137" t="str">
        <f ca="1">(IFERROR(IF($C2785="","",VLOOKUP(FİLTRE!$C2785,'SKT LİSTESİ'!$F:$AJ,15,0)),""))</f>
        <v/>
      </c>
      <c r="S2785" s="138" t="str">
        <f ca="1">IFERROR(IF($C2785="","",VLOOKUP(FİLTRE!$C2785,'SKT LİSTESİ'!$F:$AJ,16,0)),"")</f>
        <v/>
      </c>
      <c r="AF2785" s="179" t="str">
        <f t="shared" ca="1" si="174"/>
        <v/>
      </c>
      <c r="AG2785" s="179">
        <f t="shared" ca="1" si="175"/>
        <v>0</v>
      </c>
      <c r="AH2785" s="179">
        <f t="shared" ca="1" si="176"/>
        <v>0</v>
      </c>
    </row>
    <row r="2786" spans="2:34" ht="15.75" x14ac:dyDescent="0.25">
      <c r="B2786">
        <f t="shared" ca="1" si="173"/>
        <v>2774</v>
      </c>
      <c r="C2786" t="str">
        <f ca="1">IFERROR(VLOOKUP(B2786,'SKT LİSTESİ'!F:F,1,0),"")</f>
        <v/>
      </c>
      <c r="E2786" s="128" t="str">
        <f ca="1">IFERROR(IF($C2786="","",VLOOKUP(FİLTRE!$C2786,'SKT LİSTESİ'!$F:$S,5,0)),"")</f>
        <v/>
      </c>
      <c r="F2786" s="129" t="str">
        <f ca="1">IFERROR(IF($C2786="","",VLOOKUP(FİLTRE!$C2786,'SKT LİSTESİ'!$F:$S,7,0)),"")</f>
        <v/>
      </c>
      <c r="G2786" s="130" t="str">
        <f ca="1">IFERROR(IF($C2786="","",VLOOKUP(FİLTRE!$C2786,'SKT LİSTESİ'!$F:$S,8,0)),"")</f>
        <v/>
      </c>
      <c r="H2786" s="131" t="str">
        <f ca="1">IF(E2786="","",IF($C2786="","",VLOOKUP(FİLTRE!$C2786,'SKT LİSTESİ'!$F:$S,9,0)))</f>
        <v/>
      </c>
      <c r="I2786" s="132" t="str">
        <f ca="1">IFERROR(IF($C2786="","",VLOOKUP(FİLTRE!$C2786,'SKT LİSTESİ'!$F:$S,10,0)),"")</f>
        <v/>
      </c>
      <c r="J2786" s="133" t="str">
        <f ca="1">IFERROR(IF($C2786="","",VLOOKUP(FİLTRE!$C2786,'SKT LİSTESİ'!$F:$S,11,0)),"")</f>
        <v/>
      </c>
      <c r="K2786" s="134" t="str">
        <f ca="1">IFERROR(IF($C2786="","",VLOOKUP(FİLTRE!$C2786,'SKT LİSTESİ'!$F:$S,12,0)),"")</f>
        <v/>
      </c>
      <c r="L2786" s="134" t="str">
        <f ca="1">IFERROR(IF($C2786="","",VLOOKUP(FİLTRE!$C2786,'SKT LİSTESİ'!$F:$S,13,0)),"")</f>
        <v/>
      </c>
      <c r="M2786" s="135" t="str">
        <f ca="1">IFERROR(IF($C2786="","",VLOOKUP(FİLTRE!$C2786,'SKT LİSTESİ'!$F:$AJ,14,0)),"")</f>
        <v/>
      </c>
      <c r="N2786" s="31" t="str">
        <f ca="1">IFERROR(IF($C2786="","",VLOOKUP(FİLTRE!$C2786,'SKT LİSTESİ'!$F:$AJ,22,0)),"")</f>
        <v/>
      </c>
      <c r="O2786" s="136" t="str">
        <f ca="1">IFERROR(IF($C2786="","",VLOOKUP(FİLTRE!$C2786,'SKT LİSTESİ'!$F:$AJ,23,0)),"")</f>
        <v/>
      </c>
      <c r="P2786" s="31"/>
      <c r="Q2786" s="31"/>
      <c r="R2786" s="137" t="str">
        <f ca="1">(IFERROR(IF($C2786="","",VLOOKUP(FİLTRE!$C2786,'SKT LİSTESİ'!$F:$AJ,15,0)),""))</f>
        <v/>
      </c>
      <c r="S2786" s="138" t="str">
        <f ca="1">IFERROR(IF($C2786="","",VLOOKUP(FİLTRE!$C2786,'SKT LİSTESİ'!$F:$AJ,16,0)),"")</f>
        <v/>
      </c>
      <c r="AF2786" s="179" t="str">
        <f t="shared" ca="1" si="174"/>
        <v/>
      </c>
      <c r="AG2786" s="179">
        <f t="shared" ca="1" si="175"/>
        <v>0</v>
      </c>
      <c r="AH2786" s="179">
        <f t="shared" ca="1" si="176"/>
        <v>0</v>
      </c>
    </row>
    <row r="2787" spans="2:34" ht="15.75" x14ac:dyDescent="0.25">
      <c r="B2787">
        <f t="shared" ca="1" si="173"/>
        <v>2775</v>
      </c>
      <c r="C2787" t="str">
        <f ca="1">IFERROR(VLOOKUP(B2787,'SKT LİSTESİ'!F:F,1,0),"")</f>
        <v/>
      </c>
      <c r="E2787" s="128" t="str">
        <f ca="1">IFERROR(IF($C2787="","",VLOOKUP(FİLTRE!$C2787,'SKT LİSTESİ'!$F:$S,5,0)),"")</f>
        <v/>
      </c>
      <c r="F2787" s="129" t="str">
        <f ca="1">IFERROR(IF($C2787="","",VLOOKUP(FİLTRE!$C2787,'SKT LİSTESİ'!$F:$S,7,0)),"")</f>
        <v/>
      </c>
      <c r="G2787" s="130" t="str">
        <f ca="1">IFERROR(IF($C2787="","",VLOOKUP(FİLTRE!$C2787,'SKT LİSTESİ'!$F:$S,8,0)),"")</f>
        <v/>
      </c>
      <c r="H2787" s="131" t="str">
        <f ca="1">IF(E2787="","",IF($C2787="","",VLOOKUP(FİLTRE!$C2787,'SKT LİSTESİ'!$F:$S,9,0)))</f>
        <v/>
      </c>
      <c r="I2787" s="132" t="str">
        <f ca="1">IFERROR(IF($C2787="","",VLOOKUP(FİLTRE!$C2787,'SKT LİSTESİ'!$F:$S,10,0)),"")</f>
        <v/>
      </c>
      <c r="J2787" s="133" t="str">
        <f ca="1">IFERROR(IF($C2787="","",VLOOKUP(FİLTRE!$C2787,'SKT LİSTESİ'!$F:$S,11,0)),"")</f>
        <v/>
      </c>
      <c r="K2787" s="134" t="str">
        <f ca="1">IFERROR(IF($C2787="","",VLOOKUP(FİLTRE!$C2787,'SKT LİSTESİ'!$F:$S,12,0)),"")</f>
        <v/>
      </c>
      <c r="L2787" s="134" t="str">
        <f ca="1">IFERROR(IF($C2787="","",VLOOKUP(FİLTRE!$C2787,'SKT LİSTESİ'!$F:$S,13,0)),"")</f>
        <v/>
      </c>
      <c r="M2787" s="135" t="str">
        <f ca="1">IFERROR(IF($C2787="","",VLOOKUP(FİLTRE!$C2787,'SKT LİSTESİ'!$F:$AJ,14,0)),"")</f>
        <v/>
      </c>
      <c r="N2787" s="31" t="str">
        <f ca="1">IFERROR(IF($C2787="","",VLOOKUP(FİLTRE!$C2787,'SKT LİSTESİ'!$F:$AJ,22,0)),"")</f>
        <v/>
      </c>
      <c r="O2787" s="136" t="str">
        <f ca="1">IFERROR(IF($C2787="","",VLOOKUP(FİLTRE!$C2787,'SKT LİSTESİ'!$F:$AJ,23,0)),"")</f>
        <v/>
      </c>
      <c r="P2787" s="31"/>
      <c r="Q2787" s="31"/>
      <c r="R2787" s="137" t="str">
        <f ca="1">(IFERROR(IF($C2787="","",VLOOKUP(FİLTRE!$C2787,'SKT LİSTESİ'!$F:$AJ,15,0)),""))</f>
        <v/>
      </c>
      <c r="S2787" s="138" t="str">
        <f ca="1">IFERROR(IF($C2787="","",VLOOKUP(FİLTRE!$C2787,'SKT LİSTESİ'!$F:$AJ,16,0)),"")</f>
        <v/>
      </c>
      <c r="AF2787" s="179" t="str">
        <f t="shared" ca="1" si="174"/>
        <v/>
      </c>
      <c r="AG2787" s="179">
        <f t="shared" ca="1" si="175"/>
        <v>0</v>
      </c>
      <c r="AH2787" s="179">
        <f t="shared" ca="1" si="176"/>
        <v>0</v>
      </c>
    </row>
    <row r="2788" spans="2:34" ht="15.75" x14ac:dyDescent="0.25">
      <c r="B2788">
        <f t="shared" ca="1" si="173"/>
        <v>2776</v>
      </c>
      <c r="C2788" t="str">
        <f ca="1">IFERROR(VLOOKUP(B2788,'SKT LİSTESİ'!F:F,1,0),"")</f>
        <v/>
      </c>
      <c r="E2788" s="128" t="str">
        <f ca="1">IFERROR(IF($C2788="","",VLOOKUP(FİLTRE!$C2788,'SKT LİSTESİ'!$F:$S,5,0)),"")</f>
        <v/>
      </c>
      <c r="F2788" s="129" t="str">
        <f ca="1">IFERROR(IF($C2788="","",VLOOKUP(FİLTRE!$C2788,'SKT LİSTESİ'!$F:$S,7,0)),"")</f>
        <v/>
      </c>
      <c r="G2788" s="130" t="str">
        <f ca="1">IFERROR(IF($C2788="","",VLOOKUP(FİLTRE!$C2788,'SKT LİSTESİ'!$F:$S,8,0)),"")</f>
        <v/>
      </c>
      <c r="H2788" s="131" t="str">
        <f ca="1">IF(E2788="","",IF($C2788="","",VLOOKUP(FİLTRE!$C2788,'SKT LİSTESİ'!$F:$S,9,0)))</f>
        <v/>
      </c>
      <c r="I2788" s="132" t="str">
        <f ca="1">IFERROR(IF($C2788="","",VLOOKUP(FİLTRE!$C2788,'SKT LİSTESİ'!$F:$S,10,0)),"")</f>
        <v/>
      </c>
      <c r="J2788" s="133" t="str">
        <f ca="1">IFERROR(IF($C2788="","",VLOOKUP(FİLTRE!$C2788,'SKT LİSTESİ'!$F:$S,11,0)),"")</f>
        <v/>
      </c>
      <c r="K2788" s="134" t="str">
        <f ca="1">IFERROR(IF($C2788="","",VLOOKUP(FİLTRE!$C2788,'SKT LİSTESİ'!$F:$S,12,0)),"")</f>
        <v/>
      </c>
      <c r="L2788" s="134" t="str">
        <f ca="1">IFERROR(IF($C2788="","",VLOOKUP(FİLTRE!$C2788,'SKT LİSTESİ'!$F:$S,13,0)),"")</f>
        <v/>
      </c>
      <c r="M2788" s="135" t="str">
        <f ca="1">IFERROR(IF($C2788="","",VLOOKUP(FİLTRE!$C2788,'SKT LİSTESİ'!$F:$AJ,14,0)),"")</f>
        <v/>
      </c>
      <c r="N2788" s="31" t="str">
        <f ca="1">IFERROR(IF($C2788="","",VLOOKUP(FİLTRE!$C2788,'SKT LİSTESİ'!$F:$AJ,22,0)),"")</f>
        <v/>
      </c>
      <c r="O2788" s="136" t="str">
        <f ca="1">IFERROR(IF($C2788="","",VLOOKUP(FİLTRE!$C2788,'SKT LİSTESİ'!$F:$AJ,23,0)),"")</f>
        <v/>
      </c>
      <c r="P2788" s="31"/>
      <c r="Q2788" s="31"/>
      <c r="R2788" s="137" t="str">
        <f ca="1">(IFERROR(IF($C2788="","",VLOOKUP(FİLTRE!$C2788,'SKT LİSTESİ'!$F:$AJ,15,0)),""))</f>
        <v/>
      </c>
      <c r="S2788" s="138" t="str">
        <f ca="1">IFERROR(IF($C2788="","",VLOOKUP(FİLTRE!$C2788,'SKT LİSTESİ'!$F:$AJ,16,0)),"")</f>
        <v/>
      </c>
      <c r="AF2788" s="179" t="str">
        <f t="shared" ca="1" si="174"/>
        <v/>
      </c>
      <c r="AG2788" s="179">
        <f t="shared" ca="1" si="175"/>
        <v>0</v>
      </c>
      <c r="AH2788" s="179">
        <f t="shared" ca="1" si="176"/>
        <v>0</v>
      </c>
    </row>
    <row r="2789" spans="2:34" ht="15.75" x14ac:dyDescent="0.25">
      <c r="B2789">
        <f t="shared" ca="1" si="173"/>
        <v>2777</v>
      </c>
      <c r="C2789" t="str">
        <f ca="1">IFERROR(VLOOKUP(B2789,'SKT LİSTESİ'!F:F,1,0),"")</f>
        <v/>
      </c>
      <c r="E2789" s="128" t="str">
        <f ca="1">IFERROR(IF($C2789="","",VLOOKUP(FİLTRE!$C2789,'SKT LİSTESİ'!$F:$S,5,0)),"")</f>
        <v/>
      </c>
      <c r="F2789" s="129" t="str">
        <f ca="1">IFERROR(IF($C2789="","",VLOOKUP(FİLTRE!$C2789,'SKT LİSTESİ'!$F:$S,7,0)),"")</f>
        <v/>
      </c>
      <c r="G2789" s="130" t="str">
        <f ca="1">IFERROR(IF($C2789="","",VLOOKUP(FİLTRE!$C2789,'SKT LİSTESİ'!$F:$S,8,0)),"")</f>
        <v/>
      </c>
      <c r="H2789" s="131" t="str">
        <f ca="1">IF(E2789="","",IF($C2789="","",VLOOKUP(FİLTRE!$C2789,'SKT LİSTESİ'!$F:$S,9,0)))</f>
        <v/>
      </c>
      <c r="I2789" s="132" t="str">
        <f ca="1">IFERROR(IF($C2789="","",VLOOKUP(FİLTRE!$C2789,'SKT LİSTESİ'!$F:$S,10,0)),"")</f>
        <v/>
      </c>
      <c r="J2789" s="133" t="str">
        <f ca="1">IFERROR(IF($C2789="","",VLOOKUP(FİLTRE!$C2789,'SKT LİSTESİ'!$F:$S,11,0)),"")</f>
        <v/>
      </c>
      <c r="K2789" s="134" t="str">
        <f ca="1">IFERROR(IF($C2789="","",VLOOKUP(FİLTRE!$C2789,'SKT LİSTESİ'!$F:$S,12,0)),"")</f>
        <v/>
      </c>
      <c r="L2789" s="134" t="str">
        <f ca="1">IFERROR(IF($C2789="","",VLOOKUP(FİLTRE!$C2789,'SKT LİSTESİ'!$F:$S,13,0)),"")</f>
        <v/>
      </c>
      <c r="M2789" s="135" t="str">
        <f ca="1">IFERROR(IF($C2789="","",VLOOKUP(FİLTRE!$C2789,'SKT LİSTESİ'!$F:$AJ,14,0)),"")</f>
        <v/>
      </c>
      <c r="N2789" s="31" t="str">
        <f ca="1">IFERROR(IF($C2789="","",VLOOKUP(FİLTRE!$C2789,'SKT LİSTESİ'!$F:$AJ,22,0)),"")</f>
        <v/>
      </c>
      <c r="O2789" s="136" t="str">
        <f ca="1">IFERROR(IF($C2789="","",VLOOKUP(FİLTRE!$C2789,'SKT LİSTESİ'!$F:$AJ,23,0)),"")</f>
        <v/>
      </c>
      <c r="P2789" s="31"/>
      <c r="Q2789" s="31"/>
      <c r="R2789" s="137" t="str">
        <f ca="1">(IFERROR(IF($C2789="","",VLOOKUP(FİLTRE!$C2789,'SKT LİSTESİ'!$F:$AJ,15,0)),""))</f>
        <v/>
      </c>
      <c r="S2789" s="138" t="str">
        <f ca="1">IFERROR(IF($C2789="","",VLOOKUP(FİLTRE!$C2789,'SKT LİSTESİ'!$F:$AJ,16,0)),"")</f>
        <v/>
      </c>
      <c r="AF2789" s="179" t="str">
        <f t="shared" ca="1" si="174"/>
        <v/>
      </c>
      <c r="AG2789" s="179">
        <f t="shared" ca="1" si="175"/>
        <v>0</v>
      </c>
      <c r="AH2789" s="179">
        <f t="shared" ca="1" si="176"/>
        <v>0</v>
      </c>
    </row>
    <row r="2790" spans="2:34" ht="15.75" x14ac:dyDescent="0.25">
      <c r="B2790">
        <f t="shared" ca="1" si="173"/>
        <v>2778</v>
      </c>
      <c r="C2790" t="str">
        <f ca="1">IFERROR(VLOOKUP(B2790,'SKT LİSTESİ'!F:F,1,0),"")</f>
        <v/>
      </c>
      <c r="E2790" s="128" t="str">
        <f ca="1">IFERROR(IF($C2790="","",VLOOKUP(FİLTRE!$C2790,'SKT LİSTESİ'!$F:$S,5,0)),"")</f>
        <v/>
      </c>
      <c r="F2790" s="129" t="str">
        <f ca="1">IFERROR(IF($C2790="","",VLOOKUP(FİLTRE!$C2790,'SKT LİSTESİ'!$F:$S,7,0)),"")</f>
        <v/>
      </c>
      <c r="G2790" s="130" t="str">
        <f ca="1">IFERROR(IF($C2790="","",VLOOKUP(FİLTRE!$C2790,'SKT LİSTESİ'!$F:$S,8,0)),"")</f>
        <v/>
      </c>
      <c r="H2790" s="131" t="str">
        <f ca="1">IF(E2790="","",IF($C2790="","",VLOOKUP(FİLTRE!$C2790,'SKT LİSTESİ'!$F:$S,9,0)))</f>
        <v/>
      </c>
      <c r="I2790" s="132" t="str">
        <f ca="1">IFERROR(IF($C2790="","",VLOOKUP(FİLTRE!$C2790,'SKT LİSTESİ'!$F:$S,10,0)),"")</f>
        <v/>
      </c>
      <c r="J2790" s="133" t="str">
        <f ca="1">IFERROR(IF($C2790="","",VLOOKUP(FİLTRE!$C2790,'SKT LİSTESİ'!$F:$S,11,0)),"")</f>
        <v/>
      </c>
      <c r="K2790" s="134" t="str">
        <f ca="1">IFERROR(IF($C2790="","",VLOOKUP(FİLTRE!$C2790,'SKT LİSTESİ'!$F:$S,12,0)),"")</f>
        <v/>
      </c>
      <c r="L2790" s="134" t="str">
        <f ca="1">IFERROR(IF($C2790="","",VLOOKUP(FİLTRE!$C2790,'SKT LİSTESİ'!$F:$S,13,0)),"")</f>
        <v/>
      </c>
      <c r="M2790" s="135" t="str">
        <f ca="1">IFERROR(IF($C2790="","",VLOOKUP(FİLTRE!$C2790,'SKT LİSTESİ'!$F:$AJ,14,0)),"")</f>
        <v/>
      </c>
      <c r="N2790" s="31" t="str">
        <f ca="1">IFERROR(IF($C2790="","",VLOOKUP(FİLTRE!$C2790,'SKT LİSTESİ'!$F:$AJ,22,0)),"")</f>
        <v/>
      </c>
      <c r="O2790" s="136" t="str">
        <f ca="1">IFERROR(IF($C2790="","",VLOOKUP(FİLTRE!$C2790,'SKT LİSTESİ'!$F:$AJ,23,0)),"")</f>
        <v/>
      </c>
      <c r="P2790" s="31"/>
      <c r="Q2790" s="31"/>
      <c r="R2790" s="137" t="str">
        <f ca="1">(IFERROR(IF($C2790="","",VLOOKUP(FİLTRE!$C2790,'SKT LİSTESİ'!$F:$AJ,15,0)),""))</f>
        <v/>
      </c>
      <c r="S2790" s="138" t="str">
        <f ca="1">IFERROR(IF($C2790="","",VLOOKUP(FİLTRE!$C2790,'SKT LİSTESİ'!$F:$AJ,16,0)),"")</f>
        <v/>
      </c>
      <c r="AF2790" s="179" t="str">
        <f t="shared" ca="1" si="174"/>
        <v/>
      </c>
      <c r="AG2790" s="179">
        <f t="shared" ca="1" si="175"/>
        <v>0</v>
      </c>
      <c r="AH2790" s="179">
        <f t="shared" ca="1" si="176"/>
        <v>0</v>
      </c>
    </row>
    <row r="2791" spans="2:34" ht="15.75" x14ac:dyDescent="0.25">
      <c r="B2791">
        <f t="shared" ca="1" si="173"/>
        <v>2779</v>
      </c>
      <c r="C2791" t="str">
        <f ca="1">IFERROR(VLOOKUP(B2791,'SKT LİSTESİ'!F:F,1,0),"")</f>
        <v/>
      </c>
      <c r="E2791" s="128" t="str">
        <f ca="1">IFERROR(IF($C2791="","",VLOOKUP(FİLTRE!$C2791,'SKT LİSTESİ'!$F:$S,5,0)),"")</f>
        <v/>
      </c>
      <c r="F2791" s="129" t="str">
        <f ca="1">IFERROR(IF($C2791="","",VLOOKUP(FİLTRE!$C2791,'SKT LİSTESİ'!$F:$S,7,0)),"")</f>
        <v/>
      </c>
      <c r="G2791" s="130" t="str">
        <f ca="1">IFERROR(IF($C2791="","",VLOOKUP(FİLTRE!$C2791,'SKT LİSTESİ'!$F:$S,8,0)),"")</f>
        <v/>
      </c>
      <c r="H2791" s="131" t="str">
        <f ca="1">IF(E2791="","",IF($C2791="","",VLOOKUP(FİLTRE!$C2791,'SKT LİSTESİ'!$F:$S,9,0)))</f>
        <v/>
      </c>
      <c r="I2791" s="132" t="str">
        <f ca="1">IFERROR(IF($C2791="","",VLOOKUP(FİLTRE!$C2791,'SKT LİSTESİ'!$F:$S,10,0)),"")</f>
        <v/>
      </c>
      <c r="J2791" s="133" t="str">
        <f ca="1">IFERROR(IF($C2791="","",VLOOKUP(FİLTRE!$C2791,'SKT LİSTESİ'!$F:$S,11,0)),"")</f>
        <v/>
      </c>
      <c r="K2791" s="134" t="str">
        <f ca="1">IFERROR(IF($C2791="","",VLOOKUP(FİLTRE!$C2791,'SKT LİSTESİ'!$F:$S,12,0)),"")</f>
        <v/>
      </c>
      <c r="L2791" s="134" t="str">
        <f ca="1">IFERROR(IF($C2791="","",VLOOKUP(FİLTRE!$C2791,'SKT LİSTESİ'!$F:$S,13,0)),"")</f>
        <v/>
      </c>
      <c r="M2791" s="135" t="str">
        <f ca="1">IFERROR(IF($C2791="","",VLOOKUP(FİLTRE!$C2791,'SKT LİSTESİ'!$F:$AJ,14,0)),"")</f>
        <v/>
      </c>
      <c r="N2791" s="31" t="str">
        <f ca="1">IFERROR(IF($C2791="","",VLOOKUP(FİLTRE!$C2791,'SKT LİSTESİ'!$F:$AJ,22,0)),"")</f>
        <v/>
      </c>
      <c r="O2791" s="136" t="str">
        <f ca="1">IFERROR(IF($C2791="","",VLOOKUP(FİLTRE!$C2791,'SKT LİSTESİ'!$F:$AJ,23,0)),"")</f>
        <v/>
      </c>
      <c r="P2791" s="31"/>
      <c r="Q2791" s="31"/>
      <c r="R2791" s="137" t="str">
        <f ca="1">(IFERROR(IF($C2791="","",VLOOKUP(FİLTRE!$C2791,'SKT LİSTESİ'!$F:$AJ,15,0)),""))</f>
        <v/>
      </c>
      <c r="S2791" s="138" t="str">
        <f ca="1">IFERROR(IF($C2791="","",VLOOKUP(FİLTRE!$C2791,'SKT LİSTESİ'!$F:$AJ,16,0)),"")</f>
        <v/>
      </c>
      <c r="AF2791" s="179" t="str">
        <f t="shared" ca="1" si="174"/>
        <v/>
      </c>
      <c r="AG2791" s="179">
        <f t="shared" ca="1" si="175"/>
        <v>0</v>
      </c>
      <c r="AH2791" s="179">
        <f t="shared" ca="1" si="176"/>
        <v>0</v>
      </c>
    </row>
    <row r="2792" spans="2:34" ht="15.75" x14ac:dyDescent="0.25">
      <c r="B2792">
        <f t="shared" ca="1" si="173"/>
        <v>2780</v>
      </c>
      <c r="C2792" t="str">
        <f ca="1">IFERROR(VLOOKUP(B2792,'SKT LİSTESİ'!F:F,1,0),"")</f>
        <v/>
      </c>
      <c r="E2792" s="128" t="str">
        <f ca="1">IFERROR(IF($C2792="","",VLOOKUP(FİLTRE!$C2792,'SKT LİSTESİ'!$F:$S,5,0)),"")</f>
        <v/>
      </c>
      <c r="F2792" s="129" t="str">
        <f ca="1">IFERROR(IF($C2792="","",VLOOKUP(FİLTRE!$C2792,'SKT LİSTESİ'!$F:$S,7,0)),"")</f>
        <v/>
      </c>
      <c r="G2792" s="130" t="str">
        <f ca="1">IFERROR(IF($C2792="","",VLOOKUP(FİLTRE!$C2792,'SKT LİSTESİ'!$F:$S,8,0)),"")</f>
        <v/>
      </c>
      <c r="H2792" s="131" t="str">
        <f ca="1">IF(E2792="","",IF($C2792="","",VLOOKUP(FİLTRE!$C2792,'SKT LİSTESİ'!$F:$S,9,0)))</f>
        <v/>
      </c>
      <c r="I2792" s="132" t="str">
        <f ca="1">IFERROR(IF($C2792="","",VLOOKUP(FİLTRE!$C2792,'SKT LİSTESİ'!$F:$S,10,0)),"")</f>
        <v/>
      </c>
      <c r="J2792" s="133" t="str">
        <f ca="1">IFERROR(IF($C2792="","",VLOOKUP(FİLTRE!$C2792,'SKT LİSTESİ'!$F:$S,11,0)),"")</f>
        <v/>
      </c>
      <c r="K2792" s="134" t="str">
        <f ca="1">IFERROR(IF($C2792="","",VLOOKUP(FİLTRE!$C2792,'SKT LİSTESİ'!$F:$S,12,0)),"")</f>
        <v/>
      </c>
      <c r="L2792" s="134" t="str">
        <f ca="1">IFERROR(IF($C2792="","",VLOOKUP(FİLTRE!$C2792,'SKT LİSTESİ'!$F:$S,13,0)),"")</f>
        <v/>
      </c>
      <c r="M2792" s="135" t="str">
        <f ca="1">IFERROR(IF($C2792="","",VLOOKUP(FİLTRE!$C2792,'SKT LİSTESİ'!$F:$AJ,14,0)),"")</f>
        <v/>
      </c>
      <c r="N2792" s="31" t="str">
        <f ca="1">IFERROR(IF($C2792="","",VLOOKUP(FİLTRE!$C2792,'SKT LİSTESİ'!$F:$AJ,22,0)),"")</f>
        <v/>
      </c>
      <c r="O2792" s="136" t="str">
        <f ca="1">IFERROR(IF($C2792="","",VLOOKUP(FİLTRE!$C2792,'SKT LİSTESİ'!$F:$AJ,23,0)),"")</f>
        <v/>
      </c>
      <c r="P2792" s="31"/>
      <c r="Q2792" s="31"/>
      <c r="R2792" s="137" t="str">
        <f ca="1">(IFERROR(IF($C2792="","",VLOOKUP(FİLTRE!$C2792,'SKT LİSTESİ'!$F:$AJ,15,0)),""))</f>
        <v/>
      </c>
      <c r="S2792" s="138" t="str">
        <f ca="1">IFERROR(IF($C2792="","",VLOOKUP(FİLTRE!$C2792,'SKT LİSTESİ'!$F:$AJ,16,0)),"")</f>
        <v/>
      </c>
      <c r="AF2792" s="179" t="str">
        <f t="shared" ca="1" si="174"/>
        <v/>
      </c>
      <c r="AG2792" s="179">
        <f t="shared" ca="1" si="175"/>
        <v>0</v>
      </c>
      <c r="AH2792" s="179">
        <f t="shared" ca="1" si="176"/>
        <v>0</v>
      </c>
    </row>
    <row r="2793" spans="2:34" ht="15.75" x14ac:dyDescent="0.25">
      <c r="B2793">
        <f t="shared" ca="1" si="173"/>
        <v>2781</v>
      </c>
      <c r="C2793" t="str">
        <f ca="1">IFERROR(VLOOKUP(B2793,'SKT LİSTESİ'!F:F,1,0),"")</f>
        <v/>
      </c>
      <c r="E2793" s="128" t="str">
        <f ca="1">IFERROR(IF($C2793="","",VLOOKUP(FİLTRE!$C2793,'SKT LİSTESİ'!$F:$S,5,0)),"")</f>
        <v/>
      </c>
      <c r="F2793" s="129" t="str">
        <f ca="1">IFERROR(IF($C2793="","",VLOOKUP(FİLTRE!$C2793,'SKT LİSTESİ'!$F:$S,7,0)),"")</f>
        <v/>
      </c>
      <c r="G2793" s="130" t="str">
        <f ca="1">IFERROR(IF($C2793="","",VLOOKUP(FİLTRE!$C2793,'SKT LİSTESİ'!$F:$S,8,0)),"")</f>
        <v/>
      </c>
      <c r="H2793" s="131" t="str">
        <f ca="1">IF(E2793="","",IF($C2793="","",VLOOKUP(FİLTRE!$C2793,'SKT LİSTESİ'!$F:$S,9,0)))</f>
        <v/>
      </c>
      <c r="I2793" s="132" t="str">
        <f ca="1">IFERROR(IF($C2793="","",VLOOKUP(FİLTRE!$C2793,'SKT LİSTESİ'!$F:$S,10,0)),"")</f>
        <v/>
      </c>
      <c r="J2793" s="133" t="str">
        <f ca="1">IFERROR(IF($C2793="","",VLOOKUP(FİLTRE!$C2793,'SKT LİSTESİ'!$F:$S,11,0)),"")</f>
        <v/>
      </c>
      <c r="K2793" s="134" t="str">
        <f ca="1">IFERROR(IF($C2793="","",VLOOKUP(FİLTRE!$C2793,'SKT LİSTESİ'!$F:$S,12,0)),"")</f>
        <v/>
      </c>
      <c r="L2793" s="134" t="str">
        <f ca="1">IFERROR(IF($C2793="","",VLOOKUP(FİLTRE!$C2793,'SKT LİSTESİ'!$F:$S,13,0)),"")</f>
        <v/>
      </c>
      <c r="M2793" s="135" t="str">
        <f ca="1">IFERROR(IF($C2793="","",VLOOKUP(FİLTRE!$C2793,'SKT LİSTESİ'!$F:$AJ,14,0)),"")</f>
        <v/>
      </c>
      <c r="N2793" s="31" t="str">
        <f ca="1">IFERROR(IF($C2793="","",VLOOKUP(FİLTRE!$C2793,'SKT LİSTESİ'!$F:$AJ,22,0)),"")</f>
        <v/>
      </c>
      <c r="O2793" s="136" t="str">
        <f ca="1">IFERROR(IF($C2793="","",VLOOKUP(FİLTRE!$C2793,'SKT LİSTESİ'!$F:$AJ,23,0)),"")</f>
        <v/>
      </c>
      <c r="P2793" s="31"/>
      <c r="Q2793" s="31"/>
      <c r="R2793" s="137" t="str">
        <f ca="1">(IFERROR(IF($C2793="","",VLOOKUP(FİLTRE!$C2793,'SKT LİSTESİ'!$F:$AJ,15,0)),""))</f>
        <v/>
      </c>
      <c r="S2793" s="138" t="str">
        <f ca="1">IFERROR(IF($C2793="","",VLOOKUP(FİLTRE!$C2793,'SKT LİSTESİ'!$F:$AJ,16,0)),"")</f>
        <v/>
      </c>
      <c r="AF2793" s="179" t="str">
        <f t="shared" ca="1" si="174"/>
        <v/>
      </c>
      <c r="AG2793" s="179">
        <f t="shared" ca="1" si="175"/>
        <v>0</v>
      </c>
      <c r="AH2793" s="179">
        <f t="shared" ca="1" si="176"/>
        <v>0</v>
      </c>
    </row>
    <row r="2794" spans="2:34" ht="15.75" x14ac:dyDescent="0.25">
      <c r="B2794">
        <f t="shared" ca="1" si="173"/>
        <v>2782</v>
      </c>
      <c r="C2794" t="str">
        <f ca="1">IFERROR(VLOOKUP(B2794,'SKT LİSTESİ'!F:F,1,0),"")</f>
        <v/>
      </c>
      <c r="E2794" s="128" t="str">
        <f ca="1">IFERROR(IF($C2794="","",VLOOKUP(FİLTRE!$C2794,'SKT LİSTESİ'!$F:$S,5,0)),"")</f>
        <v/>
      </c>
      <c r="F2794" s="129" t="str">
        <f ca="1">IFERROR(IF($C2794="","",VLOOKUP(FİLTRE!$C2794,'SKT LİSTESİ'!$F:$S,7,0)),"")</f>
        <v/>
      </c>
      <c r="G2794" s="130" t="str">
        <f ca="1">IFERROR(IF($C2794="","",VLOOKUP(FİLTRE!$C2794,'SKT LİSTESİ'!$F:$S,8,0)),"")</f>
        <v/>
      </c>
      <c r="H2794" s="131" t="str">
        <f ca="1">IF(E2794="","",IF($C2794="","",VLOOKUP(FİLTRE!$C2794,'SKT LİSTESİ'!$F:$S,9,0)))</f>
        <v/>
      </c>
      <c r="I2794" s="132" t="str">
        <f ca="1">IFERROR(IF($C2794="","",VLOOKUP(FİLTRE!$C2794,'SKT LİSTESİ'!$F:$S,10,0)),"")</f>
        <v/>
      </c>
      <c r="J2794" s="133" t="str">
        <f ca="1">IFERROR(IF($C2794="","",VLOOKUP(FİLTRE!$C2794,'SKT LİSTESİ'!$F:$S,11,0)),"")</f>
        <v/>
      </c>
      <c r="K2794" s="134" t="str">
        <f ca="1">IFERROR(IF($C2794="","",VLOOKUP(FİLTRE!$C2794,'SKT LİSTESİ'!$F:$S,12,0)),"")</f>
        <v/>
      </c>
      <c r="L2794" s="134" t="str">
        <f ca="1">IFERROR(IF($C2794="","",VLOOKUP(FİLTRE!$C2794,'SKT LİSTESİ'!$F:$S,13,0)),"")</f>
        <v/>
      </c>
      <c r="M2794" s="135" t="str">
        <f ca="1">IFERROR(IF($C2794="","",VLOOKUP(FİLTRE!$C2794,'SKT LİSTESİ'!$F:$AJ,14,0)),"")</f>
        <v/>
      </c>
      <c r="N2794" s="31" t="str">
        <f ca="1">IFERROR(IF($C2794="","",VLOOKUP(FİLTRE!$C2794,'SKT LİSTESİ'!$F:$AJ,22,0)),"")</f>
        <v/>
      </c>
      <c r="O2794" s="136" t="str">
        <f ca="1">IFERROR(IF($C2794="","",VLOOKUP(FİLTRE!$C2794,'SKT LİSTESİ'!$F:$AJ,23,0)),"")</f>
        <v/>
      </c>
      <c r="P2794" s="31"/>
      <c r="Q2794" s="31"/>
      <c r="R2794" s="137" t="str">
        <f ca="1">(IFERROR(IF($C2794="","",VLOOKUP(FİLTRE!$C2794,'SKT LİSTESİ'!$F:$AJ,15,0)),""))</f>
        <v/>
      </c>
      <c r="S2794" s="138" t="str">
        <f ca="1">IFERROR(IF($C2794="","",VLOOKUP(FİLTRE!$C2794,'SKT LİSTESİ'!$F:$AJ,16,0)),"")</f>
        <v/>
      </c>
      <c r="AF2794" s="179" t="str">
        <f t="shared" ca="1" si="174"/>
        <v/>
      </c>
      <c r="AG2794" s="179">
        <f t="shared" ca="1" si="175"/>
        <v>0</v>
      </c>
      <c r="AH2794" s="179">
        <f t="shared" ca="1" si="176"/>
        <v>0</v>
      </c>
    </row>
    <row r="2795" spans="2:34" ht="15.75" x14ac:dyDescent="0.25">
      <c r="B2795">
        <f t="shared" ca="1" si="173"/>
        <v>2783</v>
      </c>
      <c r="C2795" t="str">
        <f ca="1">IFERROR(VLOOKUP(B2795,'SKT LİSTESİ'!F:F,1,0),"")</f>
        <v/>
      </c>
      <c r="E2795" s="128" t="str">
        <f ca="1">IFERROR(IF($C2795="","",VLOOKUP(FİLTRE!$C2795,'SKT LİSTESİ'!$F:$S,5,0)),"")</f>
        <v/>
      </c>
      <c r="F2795" s="129" t="str">
        <f ca="1">IFERROR(IF($C2795="","",VLOOKUP(FİLTRE!$C2795,'SKT LİSTESİ'!$F:$S,7,0)),"")</f>
        <v/>
      </c>
      <c r="G2795" s="130" t="str">
        <f ca="1">IFERROR(IF($C2795="","",VLOOKUP(FİLTRE!$C2795,'SKT LİSTESİ'!$F:$S,8,0)),"")</f>
        <v/>
      </c>
      <c r="H2795" s="131" t="str">
        <f ca="1">IF(E2795="","",IF($C2795="","",VLOOKUP(FİLTRE!$C2795,'SKT LİSTESİ'!$F:$S,9,0)))</f>
        <v/>
      </c>
      <c r="I2795" s="132" t="str">
        <f ca="1">IFERROR(IF($C2795="","",VLOOKUP(FİLTRE!$C2795,'SKT LİSTESİ'!$F:$S,10,0)),"")</f>
        <v/>
      </c>
      <c r="J2795" s="133" t="str">
        <f ca="1">IFERROR(IF($C2795="","",VLOOKUP(FİLTRE!$C2795,'SKT LİSTESİ'!$F:$S,11,0)),"")</f>
        <v/>
      </c>
      <c r="K2795" s="134" t="str">
        <f ca="1">IFERROR(IF($C2795="","",VLOOKUP(FİLTRE!$C2795,'SKT LİSTESİ'!$F:$S,12,0)),"")</f>
        <v/>
      </c>
      <c r="L2795" s="134" t="str">
        <f ca="1">IFERROR(IF($C2795="","",VLOOKUP(FİLTRE!$C2795,'SKT LİSTESİ'!$F:$S,13,0)),"")</f>
        <v/>
      </c>
      <c r="M2795" s="135" t="str">
        <f ca="1">IFERROR(IF($C2795="","",VLOOKUP(FİLTRE!$C2795,'SKT LİSTESİ'!$F:$AJ,14,0)),"")</f>
        <v/>
      </c>
      <c r="N2795" s="31" t="str">
        <f ca="1">IFERROR(IF($C2795="","",VLOOKUP(FİLTRE!$C2795,'SKT LİSTESİ'!$F:$AJ,22,0)),"")</f>
        <v/>
      </c>
      <c r="O2795" s="136" t="str">
        <f ca="1">IFERROR(IF($C2795="","",VLOOKUP(FİLTRE!$C2795,'SKT LİSTESİ'!$F:$AJ,23,0)),"")</f>
        <v/>
      </c>
      <c r="P2795" s="31"/>
      <c r="Q2795" s="31"/>
      <c r="R2795" s="137" t="str">
        <f ca="1">(IFERROR(IF($C2795="","",VLOOKUP(FİLTRE!$C2795,'SKT LİSTESİ'!$F:$AJ,15,0)),""))</f>
        <v/>
      </c>
      <c r="S2795" s="138" t="str">
        <f ca="1">IFERROR(IF($C2795="","",VLOOKUP(FİLTRE!$C2795,'SKT LİSTESİ'!$F:$AJ,16,0)),"")</f>
        <v/>
      </c>
      <c r="AF2795" s="179" t="str">
        <f t="shared" ca="1" si="174"/>
        <v/>
      </c>
      <c r="AG2795" s="179">
        <f t="shared" ca="1" si="175"/>
        <v>0</v>
      </c>
      <c r="AH2795" s="179">
        <f t="shared" ca="1" si="176"/>
        <v>0</v>
      </c>
    </row>
    <row r="2796" spans="2:34" ht="15.75" x14ac:dyDescent="0.25">
      <c r="B2796">
        <f t="shared" ca="1" si="173"/>
        <v>2784</v>
      </c>
      <c r="C2796" t="str">
        <f ca="1">IFERROR(VLOOKUP(B2796,'SKT LİSTESİ'!F:F,1,0),"")</f>
        <v/>
      </c>
      <c r="E2796" s="128" t="str">
        <f ca="1">IFERROR(IF($C2796="","",VLOOKUP(FİLTRE!$C2796,'SKT LİSTESİ'!$F:$S,5,0)),"")</f>
        <v/>
      </c>
      <c r="F2796" s="129" t="str">
        <f ca="1">IFERROR(IF($C2796="","",VLOOKUP(FİLTRE!$C2796,'SKT LİSTESİ'!$F:$S,7,0)),"")</f>
        <v/>
      </c>
      <c r="G2796" s="130" t="str">
        <f ca="1">IFERROR(IF($C2796="","",VLOOKUP(FİLTRE!$C2796,'SKT LİSTESİ'!$F:$S,8,0)),"")</f>
        <v/>
      </c>
      <c r="H2796" s="131" t="str">
        <f ca="1">IF(E2796="","",IF($C2796="","",VLOOKUP(FİLTRE!$C2796,'SKT LİSTESİ'!$F:$S,9,0)))</f>
        <v/>
      </c>
      <c r="I2796" s="132" t="str">
        <f ca="1">IFERROR(IF($C2796="","",VLOOKUP(FİLTRE!$C2796,'SKT LİSTESİ'!$F:$S,10,0)),"")</f>
        <v/>
      </c>
      <c r="J2796" s="133" t="str">
        <f ca="1">IFERROR(IF($C2796="","",VLOOKUP(FİLTRE!$C2796,'SKT LİSTESİ'!$F:$S,11,0)),"")</f>
        <v/>
      </c>
      <c r="K2796" s="134" t="str">
        <f ca="1">IFERROR(IF($C2796="","",VLOOKUP(FİLTRE!$C2796,'SKT LİSTESİ'!$F:$S,12,0)),"")</f>
        <v/>
      </c>
      <c r="L2796" s="134" t="str">
        <f ca="1">IFERROR(IF($C2796="","",VLOOKUP(FİLTRE!$C2796,'SKT LİSTESİ'!$F:$S,13,0)),"")</f>
        <v/>
      </c>
      <c r="M2796" s="135" t="str">
        <f ca="1">IFERROR(IF($C2796="","",VLOOKUP(FİLTRE!$C2796,'SKT LİSTESİ'!$F:$AJ,14,0)),"")</f>
        <v/>
      </c>
      <c r="N2796" s="31" t="str">
        <f ca="1">IFERROR(IF($C2796="","",VLOOKUP(FİLTRE!$C2796,'SKT LİSTESİ'!$F:$AJ,22,0)),"")</f>
        <v/>
      </c>
      <c r="O2796" s="136" t="str">
        <f ca="1">IFERROR(IF($C2796="","",VLOOKUP(FİLTRE!$C2796,'SKT LİSTESİ'!$F:$AJ,23,0)),"")</f>
        <v/>
      </c>
      <c r="P2796" s="31"/>
      <c r="Q2796" s="31"/>
      <c r="R2796" s="137" t="str">
        <f ca="1">(IFERROR(IF($C2796="","",VLOOKUP(FİLTRE!$C2796,'SKT LİSTESİ'!$F:$AJ,15,0)),""))</f>
        <v/>
      </c>
      <c r="S2796" s="138" t="str">
        <f ca="1">IFERROR(IF($C2796="","",VLOOKUP(FİLTRE!$C2796,'SKT LİSTESİ'!$F:$AJ,16,0)),"")</f>
        <v/>
      </c>
      <c r="AF2796" s="179" t="str">
        <f t="shared" ca="1" si="174"/>
        <v/>
      </c>
      <c r="AG2796" s="179">
        <f t="shared" ca="1" si="175"/>
        <v>0</v>
      </c>
      <c r="AH2796" s="179">
        <f t="shared" ca="1" si="176"/>
        <v>0</v>
      </c>
    </row>
    <row r="2797" spans="2:34" ht="15.75" x14ac:dyDescent="0.25">
      <c r="B2797">
        <f t="shared" ca="1" si="173"/>
        <v>2785</v>
      </c>
      <c r="C2797" t="str">
        <f ca="1">IFERROR(VLOOKUP(B2797,'SKT LİSTESİ'!F:F,1,0),"")</f>
        <v/>
      </c>
      <c r="E2797" s="128" t="str">
        <f ca="1">IFERROR(IF($C2797="","",VLOOKUP(FİLTRE!$C2797,'SKT LİSTESİ'!$F:$S,5,0)),"")</f>
        <v/>
      </c>
      <c r="F2797" s="129" t="str">
        <f ca="1">IFERROR(IF($C2797="","",VLOOKUP(FİLTRE!$C2797,'SKT LİSTESİ'!$F:$S,7,0)),"")</f>
        <v/>
      </c>
      <c r="G2797" s="130" t="str">
        <f ca="1">IFERROR(IF($C2797="","",VLOOKUP(FİLTRE!$C2797,'SKT LİSTESİ'!$F:$S,8,0)),"")</f>
        <v/>
      </c>
      <c r="H2797" s="131" t="str">
        <f ca="1">IF(E2797="","",IF($C2797="","",VLOOKUP(FİLTRE!$C2797,'SKT LİSTESİ'!$F:$S,9,0)))</f>
        <v/>
      </c>
      <c r="I2797" s="132" t="str">
        <f ca="1">IFERROR(IF($C2797="","",VLOOKUP(FİLTRE!$C2797,'SKT LİSTESİ'!$F:$S,10,0)),"")</f>
        <v/>
      </c>
      <c r="J2797" s="133" t="str">
        <f ca="1">IFERROR(IF($C2797="","",VLOOKUP(FİLTRE!$C2797,'SKT LİSTESİ'!$F:$S,11,0)),"")</f>
        <v/>
      </c>
      <c r="K2797" s="134" t="str">
        <f ca="1">IFERROR(IF($C2797="","",VLOOKUP(FİLTRE!$C2797,'SKT LİSTESİ'!$F:$S,12,0)),"")</f>
        <v/>
      </c>
      <c r="L2797" s="134" t="str">
        <f ca="1">IFERROR(IF($C2797="","",VLOOKUP(FİLTRE!$C2797,'SKT LİSTESİ'!$F:$S,13,0)),"")</f>
        <v/>
      </c>
      <c r="M2797" s="135" t="str">
        <f ca="1">IFERROR(IF($C2797="","",VLOOKUP(FİLTRE!$C2797,'SKT LİSTESİ'!$F:$AJ,14,0)),"")</f>
        <v/>
      </c>
      <c r="N2797" s="31" t="str">
        <f ca="1">IFERROR(IF($C2797="","",VLOOKUP(FİLTRE!$C2797,'SKT LİSTESİ'!$F:$AJ,22,0)),"")</f>
        <v/>
      </c>
      <c r="O2797" s="136" t="str">
        <f ca="1">IFERROR(IF($C2797="","",VLOOKUP(FİLTRE!$C2797,'SKT LİSTESİ'!$F:$AJ,23,0)),"")</f>
        <v/>
      </c>
      <c r="P2797" s="31"/>
      <c r="Q2797" s="31"/>
      <c r="R2797" s="137" t="str">
        <f ca="1">(IFERROR(IF($C2797="","",VLOOKUP(FİLTRE!$C2797,'SKT LİSTESİ'!$F:$AJ,15,0)),""))</f>
        <v/>
      </c>
      <c r="S2797" s="138" t="str">
        <f ca="1">IFERROR(IF($C2797="","",VLOOKUP(FİLTRE!$C2797,'SKT LİSTESİ'!$F:$AJ,16,0)),"")</f>
        <v/>
      </c>
      <c r="AF2797" s="179" t="str">
        <f t="shared" ca="1" si="174"/>
        <v/>
      </c>
      <c r="AG2797" s="179">
        <f t="shared" ca="1" si="175"/>
        <v>0</v>
      </c>
      <c r="AH2797" s="179">
        <f t="shared" ca="1" si="176"/>
        <v>0</v>
      </c>
    </row>
    <row r="2798" spans="2:34" ht="15.75" x14ac:dyDescent="0.25">
      <c r="B2798">
        <f t="shared" ca="1" si="173"/>
        <v>2786</v>
      </c>
      <c r="C2798" t="str">
        <f ca="1">IFERROR(VLOOKUP(B2798,'SKT LİSTESİ'!F:F,1,0),"")</f>
        <v/>
      </c>
      <c r="E2798" s="128" t="str">
        <f ca="1">IFERROR(IF($C2798="","",VLOOKUP(FİLTRE!$C2798,'SKT LİSTESİ'!$F:$S,5,0)),"")</f>
        <v/>
      </c>
      <c r="F2798" s="129" t="str">
        <f ca="1">IFERROR(IF($C2798="","",VLOOKUP(FİLTRE!$C2798,'SKT LİSTESİ'!$F:$S,7,0)),"")</f>
        <v/>
      </c>
      <c r="G2798" s="130" t="str">
        <f ca="1">IFERROR(IF($C2798="","",VLOOKUP(FİLTRE!$C2798,'SKT LİSTESİ'!$F:$S,8,0)),"")</f>
        <v/>
      </c>
      <c r="H2798" s="131" t="str">
        <f ca="1">IF(E2798="","",IF($C2798="","",VLOOKUP(FİLTRE!$C2798,'SKT LİSTESİ'!$F:$S,9,0)))</f>
        <v/>
      </c>
      <c r="I2798" s="132" t="str">
        <f ca="1">IFERROR(IF($C2798="","",VLOOKUP(FİLTRE!$C2798,'SKT LİSTESİ'!$F:$S,10,0)),"")</f>
        <v/>
      </c>
      <c r="J2798" s="133" t="str">
        <f ca="1">IFERROR(IF($C2798="","",VLOOKUP(FİLTRE!$C2798,'SKT LİSTESİ'!$F:$S,11,0)),"")</f>
        <v/>
      </c>
      <c r="K2798" s="134" t="str">
        <f ca="1">IFERROR(IF($C2798="","",VLOOKUP(FİLTRE!$C2798,'SKT LİSTESİ'!$F:$S,12,0)),"")</f>
        <v/>
      </c>
      <c r="L2798" s="134" t="str">
        <f ca="1">IFERROR(IF($C2798="","",VLOOKUP(FİLTRE!$C2798,'SKT LİSTESİ'!$F:$S,13,0)),"")</f>
        <v/>
      </c>
      <c r="M2798" s="135" t="str">
        <f ca="1">IFERROR(IF($C2798="","",VLOOKUP(FİLTRE!$C2798,'SKT LİSTESİ'!$F:$AJ,14,0)),"")</f>
        <v/>
      </c>
      <c r="N2798" s="31" t="str">
        <f ca="1">IFERROR(IF($C2798="","",VLOOKUP(FİLTRE!$C2798,'SKT LİSTESİ'!$F:$AJ,22,0)),"")</f>
        <v/>
      </c>
      <c r="O2798" s="136" t="str">
        <f ca="1">IFERROR(IF($C2798="","",VLOOKUP(FİLTRE!$C2798,'SKT LİSTESİ'!$F:$AJ,23,0)),"")</f>
        <v/>
      </c>
      <c r="P2798" s="31"/>
      <c r="Q2798" s="31"/>
      <c r="R2798" s="137" t="str">
        <f ca="1">(IFERROR(IF($C2798="","",VLOOKUP(FİLTRE!$C2798,'SKT LİSTESİ'!$F:$AJ,15,0)),""))</f>
        <v/>
      </c>
      <c r="S2798" s="138" t="str">
        <f ca="1">IFERROR(IF($C2798="","",VLOOKUP(FİLTRE!$C2798,'SKT LİSTESİ'!$F:$AJ,16,0)),"")</f>
        <v/>
      </c>
      <c r="AF2798" s="179" t="str">
        <f t="shared" ca="1" si="174"/>
        <v/>
      </c>
      <c r="AG2798" s="179">
        <f t="shared" ca="1" si="175"/>
        <v>0</v>
      </c>
      <c r="AH2798" s="179">
        <f t="shared" ca="1" si="176"/>
        <v>0</v>
      </c>
    </row>
    <row r="2799" spans="2:34" ht="15.75" x14ac:dyDescent="0.25">
      <c r="B2799">
        <f t="shared" ca="1" si="173"/>
        <v>2787</v>
      </c>
      <c r="C2799" t="str">
        <f ca="1">IFERROR(VLOOKUP(B2799,'SKT LİSTESİ'!F:F,1,0),"")</f>
        <v/>
      </c>
      <c r="E2799" s="128" t="str">
        <f ca="1">IFERROR(IF($C2799="","",VLOOKUP(FİLTRE!$C2799,'SKT LİSTESİ'!$F:$S,5,0)),"")</f>
        <v/>
      </c>
      <c r="F2799" s="129" t="str">
        <f ca="1">IFERROR(IF($C2799="","",VLOOKUP(FİLTRE!$C2799,'SKT LİSTESİ'!$F:$S,7,0)),"")</f>
        <v/>
      </c>
      <c r="G2799" s="130" t="str">
        <f ca="1">IFERROR(IF($C2799="","",VLOOKUP(FİLTRE!$C2799,'SKT LİSTESİ'!$F:$S,8,0)),"")</f>
        <v/>
      </c>
      <c r="H2799" s="131" t="str">
        <f ca="1">IF(E2799="","",IF($C2799="","",VLOOKUP(FİLTRE!$C2799,'SKT LİSTESİ'!$F:$S,9,0)))</f>
        <v/>
      </c>
      <c r="I2799" s="132" t="str">
        <f ca="1">IFERROR(IF($C2799="","",VLOOKUP(FİLTRE!$C2799,'SKT LİSTESİ'!$F:$S,10,0)),"")</f>
        <v/>
      </c>
      <c r="J2799" s="133" t="str">
        <f ca="1">IFERROR(IF($C2799="","",VLOOKUP(FİLTRE!$C2799,'SKT LİSTESİ'!$F:$S,11,0)),"")</f>
        <v/>
      </c>
      <c r="K2799" s="134" t="str">
        <f ca="1">IFERROR(IF($C2799="","",VLOOKUP(FİLTRE!$C2799,'SKT LİSTESİ'!$F:$S,12,0)),"")</f>
        <v/>
      </c>
      <c r="L2799" s="134" t="str">
        <f ca="1">IFERROR(IF($C2799="","",VLOOKUP(FİLTRE!$C2799,'SKT LİSTESİ'!$F:$S,13,0)),"")</f>
        <v/>
      </c>
      <c r="M2799" s="135" t="str">
        <f ca="1">IFERROR(IF($C2799="","",VLOOKUP(FİLTRE!$C2799,'SKT LİSTESİ'!$F:$AJ,14,0)),"")</f>
        <v/>
      </c>
      <c r="N2799" s="31" t="str">
        <f ca="1">IFERROR(IF($C2799="","",VLOOKUP(FİLTRE!$C2799,'SKT LİSTESİ'!$F:$AJ,22,0)),"")</f>
        <v/>
      </c>
      <c r="O2799" s="136" t="str">
        <f ca="1">IFERROR(IF($C2799="","",VLOOKUP(FİLTRE!$C2799,'SKT LİSTESİ'!$F:$AJ,23,0)),"")</f>
        <v/>
      </c>
      <c r="P2799" s="31"/>
      <c r="Q2799" s="31"/>
      <c r="R2799" s="137" t="str">
        <f ca="1">(IFERROR(IF($C2799="","",VLOOKUP(FİLTRE!$C2799,'SKT LİSTESİ'!$F:$AJ,15,0)),""))</f>
        <v/>
      </c>
      <c r="S2799" s="138" t="str">
        <f ca="1">IFERROR(IF($C2799="","",VLOOKUP(FİLTRE!$C2799,'SKT LİSTESİ'!$F:$AJ,16,0)),"")</f>
        <v/>
      </c>
      <c r="AF2799" s="179" t="str">
        <f t="shared" ca="1" si="174"/>
        <v/>
      </c>
      <c r="AG2799" s="179">
        <f t="shared" ca="1" si="175"/>
        <v>0</v>
      </c>
      <c r="AH2799" s="179">
        <f t="shared" ca="1" si="176"/>
        <v>0</v>
      </c>
    </row>
    <row r="2800" spans="2:34" ht="15.75" x14ac:dyDescent="0.25">
      <c r="B2800">
        <f t="shared" ca="1" si="173"/>
        <v>2788</v>
      </c>
      <c r="C2800" t="str">
        <f ca="1">IFERROR(VLOOKUP(B2800,'SKT LİSTESİ'!F:F,1,0),"")</f>
        <v/>
      </c>
      <c r="E2800" s="128" t="str">
        <f ca="1">IFERROR(IF($C2800="","",VLOOKUP(FİLTRE!$C2800,'SKT LİSTESİ'!$F:$S,5,0)),"")</f>
        <v/>
      </c>
      <c r="F2800" s="129" t="str">
        <f ca="1">IFERROR(IF($C2800="","",VLOOKUP(FİLTRE!$C2800,'SKT LİSTESİ'!$F:$S,7,0)),"")</f>
        <v/>
      </c>
      <c r="G2800" s="130" t="str">
        <f ca="1">IFERROR(IF($C2800="","",VLOOKUP(FİLTRE!$C2800,'SKT LİSTESİ'!$F:$S,8,0)),"")</f>
        <v/>
      </c>
      <c r="H2800" s="131" t="str">
        <f ca="1">IF(E2800="","",IF($C2800="","",VLOOKUP(FİLTRE!$C2800,'SKT LİSTESİ'!$F:$S,9,0)))</f>
        <v/>
      </c>
      <c r="I2800" s="132" t="str">
        <f ca="1">IFERROR(IF($C2800="","",VLOOKUP(FİLTRE!$C2800,'SKT LİSTESİ'!$F:$S,10,0)),"")</f>
        <v/>
      </c>
      <c r="J2800" s="133" t="str">
        <f ca="1">IFERROR(IF($C2800="","",VLOOKUP(FİLTRE!$C2800,'SKT LİSTESİ'!$F:$S,11,0)),"")</f>
        <v/>
      </c>
      <c r="K2800" s="134" t="str">
        <f ca="1">IFERROR(IF($C2800="","",VLOOKUP(FİLTRE!$C2800,'SKT LİSTESİ'!$F:$S,12,0)),"")</f>
        <v/>
      </c>
      <c r="L2800" s="134" t="str">
        <f ca="1">IFERROR(IF($C2800="","",VLOOKUP(FİLTRE!$C2800,'SKT LİSTESİ'!$F:$S,13,0)),"")</f>
        <v/>
      </c>
      <c r="M2800" s="135" t="str">
        <f ca="1">IFERROR(IF($C2800="","",VLOOKUP(FİLTRE!$C2800,'SKT LİSTESİ'!$F:$AJ,14,0)),"")</f>
        <v/>
      </c>
      <c r="N2800" s="31" t="str">
        <f ca="1">IFERROR(IF($C2800="","",VLOOKUP(FİLTRE!$C2800,'SKT LİSTESİ'!$F:$AJ,22,0)),"")</f>
        <v/>
      </c>
      <c r="O2800" s="136" t="str">
        <f ca="1">IFERROR(IF($C2800="","",VLOOKUP(FİLTRE!$C2800,'SKT LİSTESİ'!$F:$AJ,23,0)),"")</f>
        <v/>
      </c>
      <c r="P2800" s="31"/>
      <c r="Q2800" s="31"/>
      <c r="R2800" s="137" t="str">
        <f ca="1">(IFERROR(IF($C2800="","",VLOOKUP(FİLTRE!$C2800,'SKT LİSTESİ'!$F:$AJ,15,0)),""))</f>
        <v/>
      </c>
      <c r="S2800" s="138" t="str">
        <f ca="1">IFERROR(IF($C2800="","",VLOOKUP(FİLTRE!$C2800,'SKT LİSTESİ'!$F:$AJ,16,0)),"")</f>
        <v/>
      </c>
      <c r="AF2800" s="179" t="str">
        <f t="shared" ca="1" si="174"/>
        <v/>
      </c>
      <c r="AG2800" s="179">
        <f t="shared" ca="1" si="175"/>
        <v>0</v>
      </c>
      <c r="AH2800" s="179">
        <f t="shared" ca="1" si="176"/>
        <v>0</v>
      </c>
    </row>
    <row r="2801" spans="2:34" ht="15.75" x14ac:dyDescent="0.25">
      <c r="B2801">
        <f t="shared" ca="1" si="173"/>
        <v>2789</v>
      </c>
      <c r="C2801" t="str">
        <f ca="1">IFERROR(VLOOKUP(B2801,'SKT LİSTESİ'!F:F,1,0),"")</f>
        <v/>
      </c>
      <c r="E2801" s="128" t="str">
        <f ca="1">IFERROR(IF($C2801="","",VLOOKUP(FİLTRE!$C2801,'SKT LİSTESİ'!$F:$S,5,0)),"")</f>
        <v/>
      </c>
      <c r="F2801" s="129" t="str">
        <f ca="1">IFERROR(IF($C2801="","",VLOOKUP(FİLTRE!$C2801,'SKT LİSTESİ'!$F:$S,7,0)),"")</f>
        <v/>
      </c>
      <c r="G2801" s="130" t="str">
        <f ca="1">IFERROR(IF($C2801="","",VLOOKUP(FİLTRE!$C2801,'SKT LİSTESİ'!$F:$S,8,0)),"")</f>
        <v/>
      </c>
      <c r="H2801" s="131" t="str">
        <f ca="1">IF(E2801="","",IF($C2801="","",VLOOKUP(FİLTRE!$C2801,'SKT LİSTESİ'!$F:$S,9,0)))</f>
        <v/>
      </c>
      <c r="I2801" s="132" t="str">
        <f ca="1">IFERROR(IF($C2801="","",VLOOKUP(FİLTRE!$C2801,'SKT LİSTESİ'!$F:$S,10,0)),"")</f>
        <v/>
      </c>
      <c r="J2801" s="133" t="str">
        <f ca="1">IFERROR(IF($C2801="","",VLOOKUP(FİLTRE!$C2801,'SKT LİSTESİ'!$F:$S,11,0)),"")</f>
        <v/>
      </c>
      <c r="K2801" s="134" t="str">
        <f ca="1">IFERROR(IF($C2801="","",VLOOKUP(FİLTRE!$C2801,'SKT LİSTESİ'!$F:$S,12,0)),"")</f>
        <v/>
      </c>
      <c r="L2801" s="134" t="str">
        <f ca="1">IFERROR(IF($C2801="","",VLOOKUP(FİLTRE!$C2801,'SKT LİSTESİ'!$F:$S,13,0)),"")</f>
        <v/>
      </c>
      <c r="M2801" s="135" t="str">
        <f ca="1">IFERROR(IF($C2801="","",VLOOKUP(FİLTRE!$C2801,'SKT LİSTESİ'!$F:$AJ,14,0)),"")</f>
        <v/>
      </c>
      <c r="N2801" s="31" t="str">
        <f ca="1">IFERROR(IF($C2801="","",VLOOKUP(FİLTRE!$C2801,'SKT LİSTESİ'!$F:$AJ,22,0)),"")</f>
        <v/>
      </c>
      <c r="O2801" s="136" t="str">
        <f ca="1">IFERROR(IF($C2801="","",VLOOKUP(FİLTRE!$C2801,'SKT LİSTESİ'!$F:$AJ,23,0)),"")</f>
        <v/>
      </c>
      <c r="P2801" s="31"/>
      <c r="Q2801" s="31"/>
      <c r="R2801" s="137" t="str">
        <f ca="1">(IFERROR(IF($C2801="","",VLOOKUP(FİLTRE!$C2801,'SKT LİSTESİ'!$F:$AJ,15,0)),""))</f>
        <v/>
      </c>
      <c r="S2801" s="138" t="str">
        <f ca="1">IFERROR(IF($C2801="","",VLOOKUP(FİLTRE!$C2801,'SKT LİSTESİ'!$F:$AJ,16,0)),"")</f>
        <v/>
      </c>
      <c r="AF2801" s="179" t="str">
        <f t="shared" ca="1" si="174"/>
        <v/>
      </c>
      <c r="AG2801" s="179">
        <f t="shared" ca="1" si="175"/>
        <v>0</v>
      </c>
      <c r="AH2801" s="179">
        <f t="shared" ca="1" si="176"/>
        <v>0</v>
      </c>
    </row>
    <row r="2802" spans="2:34" ht="15.75" x14ac:dyDescent="0.25">
      <c r="B2802">
        <f t="shared" ca="1" si="173"/>
        <v>2790</v>
      </c>
      <c r="C2802" t="str">
        <f ca="1">IFERROR(VLOOKUP(B2802,'SKT LİSTESİ'!F:F,1,0),"")</f>
        <v/>
      </c>
      <c r="E2802" s="128" t="str">
        <f ca="1">IFERROR(IF($C2802="","",VLOOKUP(FİLTRE!$C2802,'SKT LİSTESİ'!$F:$S,5,0)),"")</f>
        <v/>
      </c>
      <c r="F2802" s="129" t="str">
        <f ca="1">IFERROR(IF($C2802="","",VLOOKUP(FİLTRE!$C2802,'SKT LİSTESİ'!$F:$S,7,0)),"")</f>
        <v/>
      </c>
      <c r="G2802" s="130" t="str">
        <f ca="1">IFERROR(IF($C2802="","",VLOOKUP(FİLTRE!$C2802,'SKT LİSTESİ'!$F:$S,8,0)),"")</f>
        <v/>
      </c>
      <c r="H2802" s="131" t="str">
        <f ca="1">IF(E2802="","",IF($C2802="","",VLOOKUP(FİLTRE!$C2802,'SKT LİSTESİ'!$F:$S,9,0)))</f>
        <v/>
      </c>
      <c r="I2802" s="132" t="str">
        <f ca="1">IFERROR(IF($C2802="","",VLOOKUP(FİLTRE!$C2802,'SKT LİSTESİ'!$F:$S,10,0)),"")</f>
        <v/>
      </c>
      <c r="J2802" s="133" t="str">
        <f ca="1">IFERROR(IF($C2802="","",VLOOKUP(FİLTRE!$C2802,'SKT LİSTESİ'!$F:$S,11,0)),"")</f>
        <v/>
      </c>
      <c r="K2802" s="134" t="str">
        <f ca="1">IFERROR(IF($C2802="","",VLOOKUP(FİLTRE!$C2802,'SKT LİSTESİ'!$F:$S,12,0)),"")</f>
        <v/>
      </c>
      <c r="L2802" s="134" t="str">
        <f ca="1">IFERROR(IF($C2802="","",VLOOKUP(FİLTRE!$C2802,'SKT LİSTESİ'!$F:$S,13,0)),"")</f>
        <v/>
      </c>
      <c r="M2802" s="135" t="str">
        <f ca="1">IFERROR(IF($C2802="","",VLOOKUP(FİLTRE!$C2802,'SKT LİSTESİ'!$F:$AJ,14,0)),"")</f>
        <v/>
      </c>
      <c r="N2802" s="31" t="str">
        <f ca="1">IFERROR(IF($C2802="","",VLOOKUP(FİLTRE!$C2802,'SKT LİSTESİ'!$F:$AJ,22,0)),"")</f>
        <v/>
      </c>
      <c r="O2802" s="136" t="str">
        <f ca="1">IFERROR(IF($C2802="","",VLOOKUP(FİLTRE!$C2802,'SKT LİSTESİ'!$F:$AJ,23,0)),"")</f>
        <v/>
      </c>
      <c r="P2802" s="31"/>
      <c r="Q2802" s="31"/>
      <c r="R2802" s="137" t="str">
        <f ca="1">(IFERROR(IF($C2802="","",VLOOKUP(FİLTRE!$C2802,'SKT LİSTESİ'!$F:$AJ,15,0)),""))</f>
        <v/>
      </c>
      <c r="S2802" s="138" t="str">
        <f ca="1">IFERROR(IF($C2802="","",VLOOKUP(FİLTRE!$C2802,'SKT LİSTESİ'!$F:$AJ,16,0)),"")</f>
        <v/>
      </c>
      <c r="AF2802" s="179" t="str">
        <f t="shared" ca="1" si="174"/>
        <v/>
      </c>
      <c r="AG2802" s="179">
        <f t="shared" ca="1" si="175"/>
        <v>0</v>
      </c>
      <c r="AH2802" s="179">
        <f t="shared" ca="1" si="176"/>
        <v>0</v>
      </c>
    </row>
    <row r="2803" spans="2:34" ht="15.75" x14ac:dyDescent="0.25">
      <c r="B2803">
        <f t="shared" ca="1" si="173"/>
        <v>2791</v>
      </c>
      <c r="C2803" t="str">
        <f ca="1">IFERROR(VLOOKUP(B2803,'SKT LİSTESİ'!F:F,1,0),"")</f>
        <v/>
      </c>
      <c r="E2803" s="128" t="str">
        <f ca="1">IFERROR(IF($C2803="","",VLOOKUP(FİLTRE!$C2803,'SKT LİSTESİ'!$F:$S,5,0)),"")</f>
        <v/>
      </c>
      <c r="F2803" s="129" t="str">
        <f ca="1">IFERROR(IF($C2803="","",VLOOKUP(FİLTRE!$C2803,'SKT LİSTESİ'!$F:$S,7,0)),"")</f>
        <v/>
      </c>
      <c r="G2803" s="130" t="str">
        <f ca="1">IFERROR(IF($C2803="","",VLOOKUP(FİLTRE!$C2803,'SKT LİSTESİ'!$F:$S,8,0)),"")</f>
        <v/>
      </c>
      <c r="H2803" s="131" t="str">
        <f ca="1">IF(E2803="","",IF($C2803="","",VLOOKUP(FİLTRE!$C2803,'SKT LİSTESİ'!$F:$S,9,0)))</f>
        <v/>
      </c>
      <c r="I2803" s="132" t="str">
        <f ca="1">IFERROR(IF($C2803="","",VLOOKUP(FİLTRE!$C2803,'SKT LİSTESİ'!$F:$S,10,0)),"")</f>
        <v/>
      </c>
      <c r="J2803" s="133" t="str">
        <f ca="1">IFERROR(IF($C2803="","",VLOOKUP(FİLTRE!$C2803,'SKT LİSTESİ'!$F:$S,11,0)),"")</f>
        <v/>
      </c>
      <c r="K2803" s="134" t="str">
        <f ca="1">IFERROR(IF($C2803="","",VLOOKUP(FİLTRE!$C2803,'SKT LİSTESİ'!$F:$S,12,0)),"")</f>
        <v/>
      </c>
      <c r="L2803" s="134" t="str">
        <f ca="1">IFERROR(IF($C2803="","",VLOOKUP(FİLTRE!$C2803,'SKT LİSTESİ'!$F:$S,13,0)),"")</f>
        <v/>
      </c>
      <c r="M2803" s="135" t="str">
        <f ca="1">IFERROR(IF($C2803="","",VLOOKUP(FİLTRE!$C2803,'SKT LİSTESİ'!$F:$AJ,14,0)),"")</f>
        <v/>
      </c>
      <c r="N2803" s="31" t="str">
        <f ca="1">IFERROR(IF($C2803="","",VLOOKUP(FİLTRE!$C2803,'SKT LİSTESİ'!$F:$AJ,22,0)),"")</f>
        <v/>
      </c>
      <c r="O2803" s="136" t="str">
        <f ca="1">IFERROR(IF($C2803="","",VLOOKUP(FİLTRE!$C2803,'SKT LİSTESİ'!$F:$AJ,23,0)),"")</f>
        <v/>
      </c>
      <c r="P2803" s="31"/>
      <c r="Q2803" s="31"/>
      <c r="R2803" s="137" t="str">
        <f ca="1">(IFERROR(IF($C2803="","",VLOOKUP(FİLTRE!$C2803,'SKT LİSTESİ'!$F:$AJ,15,0)),""))</f>
        <v/>
      </c>
      <c r="S2803" s="138" t="str">
        <f ca="1">IFERROR(IF($C2803="","",VLOOKUP(FİLTRE!$C2803,'SKT LİSTESİ'!$F:$AJ,16,0)),"")</f>
        <v/>
      </c>
      <c r="AF2803" s="179" t="str">
        <f t="shared" ca="1" si="174"/>
        <v/>
      </c>
      <c r="AG2803" s="179">
        <f t="shared" ca="1" si="175"/>
        <v>0</v>
      </c>
      <c r="AH2803" s="179">
        <f t="shared" ca="1" si="176"/>
        <v>0</v>
      </c>
    </row>
    <row r="2804" spans="2:34" ht="15.75" x14ac:dyDescent="0.25">
      <c r="B2804">
        <f t="shared" ca="1" si="173"/>
        <v>2792</v>
      </c>
      <c r="C2804" t="str">
        <f ca="1">IFERROR(VLOOKUP(B2804,'SKT LİSTESİ'!F:F,1,0),"")</f>
        <v/>
      </c>
      <c r="E2804" s="128" t="str">
        <f ca="1">IFERROR(IF($C2804="","",VLOOKUP(FİLTRE!$C2804,'SKT LİSTESİ'!$F:$S,5,0)),"")</f>
        <v/>
      </c>
      <c r="F2804" s="129" t="str">
        <f ca="1">IFERROR(IF($C2804="","",VLOOKUP(FİLTRE!$C2804,'SKT LİSTESİ'!$F:$S,7,0)),"")</f>
        <v/>
      </c>
      <c r="G2804" s="130" t="str">
        <f ca="1">IFERROR(IF($C2804="","",VLOOKUP(FİLTRE!$C2804,'SKT LİSTESİ'!$F:$S,8,0)),"")</f>
        <v/>
      </c>
      <c r="H2804" s="131" t="str">
        <f ca="1">IF(E2804="","",IF($C2804="","",VLOOKUP(FİLTRE!$C2804,'SKT LİSTESİ'!$F:$S,9,0)))</f>
        <v/>
      </c>
      <c r="I2804" s="132" t="str">
        <f ca="1">IFERROR(IF($C2804="","",VLOOKUP(FİLTRE!$C2804,'SKT LİSTESİ'!$F:$S,10,0)),"")</f>
        <v/>
      </c>
      <c r="J2804" s="133" t="str">
        <f ca="1">IFERROR(IF($C2804="","",VLOOKUP(FİLTRE!$C2804,'SKT LİSTESİ'!$F:$S,11,0)),"")</f>
        <v/>
      </c>
      <c r="K2804" s="134" t="str">
        <f ca="1">IFERROR(IF($C2804="","",VLOOKUP(FİLTRE!$C2804,'SKT LİSTESİ'!$F:$S,12,0)),"")</f>
        <v/>
      </c>
      <c r="L2804" s="134" t="str">
        <f ca="1">IFERROR(IF($C2804="","",VLOOKUP(FİLTRE!$C2804,'SKT LİSTESİ'!$F:$S,13,0)),"")</f>
        <v/>
      </c>
      <c r="M2804" s="135" t="str">
        <f ca="1">IFERROR(IF($C2804="","",VLOOKUP(FİLTRE!$C2804,'SKT LİSTESİ'!$F:$AJ,14,0)),"")</f>
        <v/>
      </c>
      <c r="N2804" s="31" t="str">
        <f ca="1">IFERROR(IF($C2804="","",VLOOKUP(FİLTRE!$C2804,'SKT LİSTESİ'!$F:$AJ,22,0)),"")</f>
        <v/>
      </c>
      <c r="O2804" s="136" t="str">
        <f ca="1">IFERROR(IF($C2804="","",VLOOKUP(FİLTRE!$C2804,'SKT LİSTESİ'!$F:$AJ,23,0)),"")</f>
        <v/>
      </c>
      <c r="P2804" s="31"/>
      <c r="Q2804" s="31"/>
      <c r="R2804" s="137" t="str">
        <f ca="1">(IFERROR(IF($C2804="","",VLOOKUP(FİLTRE!$C2804,'SKT LİSTESİ'!$F:$AJ,15,0)),""))</f>
        <v/>
      </c>
      <c r="S2804" s="138" t="str">
        <f ca="1">IFERROR(IF($C2804="","",VLOOKUP(FİLTRE!$C2804,'SKT LİSTESİ'!$F:$AJ,16,0)),"")</f>
        <v/>
      </c>
      <c r="AF2804" s="179" t="str">
        <f t="shared" ca="1" si="174"/>
        <v/>
      </c>
      <c r="AG2804" s="179">
        <f t="shared" ca="1" si="175"/>
        <v>0</v>
      </c>
      <c r="AH2804" s="179">
        <f t="shared" ca="1" si="176"/>
        <v>0</v>
      </c>
    </row>
    <row r="2805" spans="2:34" ht="15.75" x14ac:dyDescent="0.25">
      <c r="B2805">
        <f t="shared" ca="1" si="173"/>
        <v>2793</v>
      </c>
      <c r="C2805" t="str">
        <f ca="1">IFERROR(VLOOKUP(B2805,'SKT LİSTESİ'!F:F,1,0),"")</f>
        <v/>
      </c>
      <c r="E2805" s="128" t="str">
        <f ca="1">IFERROR(IF($C2805="","",VLOOKUP(FİLTRE!$C2805,'SKT LİSTESİ'!$F:$S,5,0)),"")</f>
        <v/>
      </c>
      <c r="F2805" s="129" t="str">
        <f ca="1">IFERROR(IF($C2805="","",VLOOKUP(FİLTRE!$C2805,'SKT LİSTESİ'!$F:$S,7,0)),"")</f>
        <v/>
      </c>
      <c r="G2805" s="130" t="str">
        <f ca="1">IFERROR(IF($C2805="","",VLOOKUP(FİLTRE!$C2805,'SKT LİSTESİ'!$F:$S,8,0)),"")</f>
        <v/>
      </c>
      <c r="H2805" s="131" t="str">
        <f ca="1">IF(E2805="","",IF($C2805="","",VLOOKUP(FİLTRE!$C2805,'SKT LİSTESİ'!$F:$S,9,0)))</f>
        <v/>
      </c>
      <c r="I2805" s="132" t="str">
        <f ca="1">IFERROR(IF($C2805="","",VLOOKUP(FİLTRE!$C2805,'SKT LİSTESİ'!$F:$S,10,0)),"")</f>
        <v/>
      </c>
      <c r="J2805" s="133" t="str">
        <f ca="1">IFERROR(IF($C2805="","",VLOOKUP(FİLTRE!$C2805,'SKT LİSTESİ'!$F:$S,11,0)),"")</f>
        <v/>
      </c>
      <c r="K2805" s="134" t="str">
        <f ca="1">IFERROR(IF($C2805="","",VLOOKUP(FİLTRE!$C2805,'SKT LİSTESİ'!$F:$S,12,0)),"")</f>
        <v/>
      </c>
      <c r="L2805" s="134" t="str">
        <f ca="1">IFERROR(IF($C2805="","",VLOOKUP(FİLTRE!$C2805,'SKT LİSTESİ'!$F:$S,13,0)),"")</f>
        <v/>
      </c>
      <c r="M2805" s="135" t="str">
        <f ca="1">IFERROR(IF($C2805="","",VLOOKUP(FİLTRE!$C2805,'SKT LİSTESİ'!$F:$AJ,14,0)),"")</f>
        <v/>
      </c>
      <c r="N2805" s="31" t="str">
        <f ca="1">IFERROR(IF($C2805="","",VLOOKUP(FİLTRE!$C2805,'SKT LİSTESİ'!$F:$AJ,22,0)),"")</f>
        <v/>
      </c>
      <c r="O2805" s="136" t="str">
        <f ca="1">IFERROR(IF($C2805="","",VLOOKUP(FİLTRE!$C2805,'SKT LİSTESİ'!$F:$AJ,23,0)),"")</f>
        <v/>
      </c>
      <c r="P2805" s="31"/>
      <c r="Q2805" s="31"/>
      <c r="R2805" s="137" t="str">
        <f ca="1">(IFERROR(IF($C2805="","",VLOOKUP(FİLTRE!$C2805,'SKT LİSTESİ'!$F:$AJ,15,0)),""))</f>
        <v/>
      </c>
      <c r="S2805" s="138" t="str">
        <f ca="1">IFERROR(IF($C2805="","",VLOOKUP(FİLTRE!$C2805,'SKT LİSTESİ'!$F:$AJ,16,0)),"")</f>
        <v/>
      </c>
      <c r="AF2805" s="179" t="str">
        <f t="shared" ca="1" si="174"/>
        <v/>
      </c>
      <c r="AG2805" s="179">
        <f t="shared" ca="1" si="175"/>
        <v>0</v>
      </c>
      <c r="AH2805" s="179">
        <f t="shared" ca="1" si="176"/>
        <v>0</v>
      </c>
    </row>
    <row r="2806" spans="2:34" ht="15.75" x14ac:dyDescent="0.25">
      <c r="B2806">
        <f t="shared" ca="1" si="173"/>
        <v>2794</v>
      </c>
      <c r="C2806" t="str">
        <f ca="1">IFERROR(VLOOKUP(B2806,'SKT LİSTESİ'!F:F,1,0),"")</f>
        <v/>
      </c>
      <c r="E2806" s="128" t="str">
        <f ca="1">IFERROR(IF($C2806="","",VLOOKUP(FİLTRE!$C2806,'SKT LİSTESİ'!$F:$S,5,0)),"")</f>
        <v/>
      </c>
      <c r="F2806" s="129" t="str">
        <f ca="1">IFERROR(IF($C2806="","",VLOOKUP(FİLTRE!$C2806,'SKT LİSTESİ'!$F:$S,7,0)),"")</f>
        <v/>
      </c>
      <c r="G2806" s="130" t="str">
        <f ca="1">IFERROR(IF($C2806="","",VLOOKUP(FİLTRE!$C2806,'SKT LİSTESİ'!$F:$S,8,0)),"")</f>
        <v/>
      </c>
      <c r="H2806" s="131" t="str">
        <f ca="1">IF(E2806="","",IF($C2806="","",VLOOKUP(FİLTRE!$C2806,'SKT LİSTESİ'!$F:$S,9,0)))</f>
        <v/>
      </c>
      <c r="I2806" s="132" t="str">
        <f ca="1">IFERROR(IF($C2806="","",VLOOKUP(FİLTRE!$C2806,'SKT LİSTESİ'!$F:$S,10,0)),"")</f>
        <v/>
      </c>
      <c r="J2806" s="133" t="str">
        <f ca="1">IFERROR(IF($C2806="","",VLOOKUP(FİLTRE!$C2806,'SKT LİSTESİ'!$F:$S,11,0)),"")</f>
        <v/>
      </c>
      <c r="K2806" s="134" t="str">
        <f ca="1">IFERROR(IF($C2806="","",VLOOKUP(FİLTRE!$C2806,'SKT LİSTESİ'!$F:$S,12,0)),"")</f>
        <v/>
      </c>
      <c r="L2806" s="134" t="str">
        <f ca="1">IFERROR(IF($C2806="","",VLOOKUP(FİLTRE!$C2806,'SKT LİSTESİ'!$F:$S,13,0)),"")</f>
        <v/>
      </c>
      <c r="M2806" s="135" t="str">
        <f ca="1">IFERROR(IF($C2806="","",VLOOKUP(FİLTRE!$C2806,'SKT LİSTESİ'!$F:$AJ,14,0)),"")</f>
        <v/>
      </c>
      <c r="N2806" s="31" t="str">
        <f ca="1">IFERROR(IF($C2806="","",VLOOKUP(FİLTRE!$C2806,'SKT LİSTESİ'!$F:$AJ,22,0)),"")</f>
        <v/>
      </c>
      <c r="O2806" s="136" t="str">
        <f ca="1">IFERROR(IF($C2806="","",VLOOKUP(FİLTRE!$C2806,'SKT LİSTESİ'!$F:$AJ,23,0)),"")</f>
        <v/>
      </c>
      <c r="P2806" s="31"/>
      <c r="Q2806" s="31"/>
      <c r="R2806" s="137" t="str">
        <f ca="1">(IFERROR(IF($C2806="","",VLOOKUP(FİLTRE!$C2806,'SKT LİSTESİ'!$F:$AJ,15,0)),""))</f>
        <v/>
      </c>
      <c r="S2806" s="138" t="str">
        <f ca="1">IFERROR(IF($C2806="","",VLOOKUP(FİLTRE!$C2806,'SKT LİSTESİ'!$F:$AJ,16,0)),"")</f>
        <v/>
      </c>
      <c r="AF2806" s="179" t="str">
        <f t="shared" ca="1" si="174"/>
        <v/>
      </c>
      <c r="AG2806" s="179">
        <f t="shared" ca="1" si="175"/>
        <v>0</v>
      </c>
      <c r="AH2806" s="179">
        <f t="shared" ca="1" si="176"/>
        <v>0</v>
      </c>
    </row>
    <row r="2807" spans="2:34" ht="15.75" x14ac:dyDescent="0.25">
      <c r="B2807">
        <f t="shared" ca="1" si="173"/>
        <v>2795</v>
      </c>
      <c r="C2807" t="str">
        <f ca="1">IFERROR(VLOOKUP(B2807,'SKT LİSTESİ'!F:F,1,0),"")</f>
        <v/>
      </c>
      <c r="E2807" s="128" t="str">
        <f ca="1">IFERROR(IF($C2807="","",VLOOKUP(FİLTRE!$C2807,'SKT LİSTESİ'!$F:$S,5,0)),"")</f>
        <v/>
      </c>
      <c r="F2807" s="129" t="str">
        <f ca="1">IFERROR(IF($C2807="","",VLOOKUP(FİLTRE!$C2807,'SKT LİSTESİ'!$F:$S,7,0)),"")</f>
        <v/>
      </c>
      <c r="G2807" s="130" t="str">
        <f ca="1">IFERROR(IF($C2807="","",VLOOKUP(FİLTRE!$C2807,'SKT LİSTESİ'!$F:$S,8,0)),"")</f>
        <v/>
      </c>
      <c r="H2807" s="131" t="str">
        <f ca="1">IF(E2807="","",IF($C2807="","",VLOOKUP(FİLTRE!$C2807,'SKT LİSTESİ'!$F:$S,9,0)))</f>
        <v/>
      </c>
      <c r="I2807" s="132" t="str">
        <f ca="1">IFERROR(IF($C2807="","",VLOOKUP(FİLTRE!$C2807,'SKT LİSTESİ'!$F:$S,10,0)),"")</f>
        <v/>
      </c>
      <c r="J2807" s="133" t="str">
        <f ca="1">IFERROR(IF($C2807="","",VLOOKUP(FİLTRE!$C2807,'SKT LİSTESİ'!$F:$S,11,0)),"")</f>
        <v/>
      </c>
      <c r="K2807" s="134" t="str">
        <f ca="1">IFERROR(IF($C2807="","",VLOOKUP(FİLTRE!$C2807,'SKT LİSTESİ'!$F:$S,12,0)),"")</f>
        <v/>
      </c>
      <c r="L2807" s="134" t="str">
        <f ca="1">IFERROR(IF($C2807="","",VLOOKUP(FİLTRE!$C2807,'SKT LİSTESİ'!$F:$S,13,0)),"")</f>
        <v/>
      </c>
      <c r="M2807" s="135" t="str">
        <f ca="1">IFERROR(IF($C2807="","",VLOOKUP(FİLTRE!$C2807,'SKT LİSTESİ'!$F:$AJ,14,0)),"")</f>
        <v/>
      </c>
      <c r="N2807" s="31" t="str">
        <f ca="1">IFERROR(IF($C2807="","",VLOOKUP(FİLTRE!$C2807,'SKT LİSTESİ'!$F:$AJ,22,0)),"")</f>
        <v/>
      </c>
      <c r="O2807" s="136" t="str">
        <f ca="1">IFERROR(IF($C2807="","",VLOOKUP(FİLTRE!$C2807,'SKT LİSTESİ'!$F:$AJ,23,0)),"")</f>
        <v/>
      </c>
      <c r="P2807" s="31"/>
      <c r="Q2807" s="31"/>
      <c r="R2807" s="137" t="str">
        <f ca="1">(IFERROR(IF($C2807="","",VLOOKUP(FİLTRE!$C2807,'SKT LİSTESİ'!$F:$AJ,15,0)),""))</f>
        <v/>
      </c>
      <c r="S2807" s="138" t="str">
        <f ca="1">IFERROR(IF($C2807="","",VLOOKUP(FİLTRE!$C2807,'SKT LİSTESİ'!$F:$AJ,16,0)),"")</f>
        <v/>
      </c>
      <c r="AF2807" s="179" t="str">
        <f t="shared" ca="1" si="174"/>
        <v/>
      </c>
      <c r="AG2807" s="179">
        <f t="shared" ca="1" si="175"/>
        <v>0</v>
      </c>
      <c r="AH2807" s="179">
        <f t="shared" ca="1" si="176"/>
        <v>0</v>
      </c>
    </row>
    <row r="2808" spans="2:34" ht="15.75" x14ac:dyDescent="0.25">
      <c r="B2808">
        <f t="shared" ca="1" si="173"/>
        <v>2796</v>
      </c>
      <c r="C2808" t="str">
        <f ca="1">IFERROR(VLOOKUP(B2808,'SKT LİSTESİ'!F:F,1,0),"")</f>
        <v/>
      </c>
      <c r="E2808" s="128" t="str">
        <f ca="1">IFERROR(IF($C2808="","",VLOOKUP(FİLTRE!$C2808,'SKT LİSTESİ'!$F:$S,5,0)),"")</f>
        <v/>
      </c>
      <c r="F2808" s="129" t="str">
        <f ca="1">IFERROR(IF($C2808="","",VLOOKUP(FİLTRE!$C2808,'SKT LİSTESİ'!$F:$S,7,0)),"")</f>
        <v/>
      </c>
      <c r="G2808" s="130" t="str">
        <f ca="1">IFERROR(IF($C2808="","",VLOOKUP(FİLTRE!$C2808,'SKT LİSTESİ'!$F:$S,8,0)),"")</f>
        <v/>
      </c>
      <c r="H2808" s="131" t="str">
        <f ca="1">IF(E2808="","",IF($C2808="","",VLOOKUP(FİLTRE!$C2808,'SKT LİSTESİ'!$F:$S,9,0)))</f>
        <v/>
      </c>
      <c r="I2808" s="132" t="str">
        <f ca="1">IFERROR(IF($C2808="","",VLOOKUP(FİLTRE!$C2808,'SKT LİSTESİ'!$F:$S,10,0)),"")</f>
        <v/>
      </c>
      <c r="J2808" s="133" t="str">
        <f ca="1">IFERROR(IF($C2808="","",VLOOKUP(FİLTRE!$C2808,'SKT LİSTESİ'!$F:$S,11,0)),"")</f>
        <v/>
      </c>
      <c r="K2808" s="134" t="str">
        <f ca="1">IFERROR(IF($C2808="","",VLOOKUP(FİLTRE!$C2808,'SKT LİSTESİ'!$F:$S,12,0)),"")</f>
        <v/>
      </c>
      <c r="L2808" s="134" t="str">
        <f ca="1">IFERROR(IF($C2808="","",VLOOKUP(FİLTRE!$C2808,'SKT LİSTESİ'!$F:$S,13,0)),"")</f>
        <v/>
      </c>
      <c r="M2808" s="135" t="str">
        <f ca="1">IFERROR(IF($C2808="","",VLOOKUP(FİLTRE!$C2808,'SKT LİSTESİ'!$F:$AJ,14,0)),"")</f>
        <v/>
      </c>
      <c r="N2808" s="31" t="str">
        <f ca="1">IFERROR(IF($C2808="","",VLOOKUP(FİLTRE!$C2808,'SKT LİSTESİ'!$F:$AJ,22,0)),"")</f>
        <v/>
      </c>
      <c r="O2808" s="136" t="str">
        <f ca="1">IFERROR(IF($C2808="","",VLOOKUP(FİLTRE!$C2808,'SKT LİSTESİ'!$F:$AJ,23,0)),"")</f>
        <v/>
      </c>
      <c r="P2808" s="31"/>
      <c r="Q2808" s="31"/>
      <c r="R2808" s="137" t="str">
        <f ca="1">(IFERROR(IF($C2808="","",VLOOKUP(FİLTRE!$C2808,'SKT LİSTESİ'!$F:$AJ,15,0)),""))</f>
        <v/>
      </c>
      <c r="S2808" s="138" t="str">
        <f ca="1">IFERROR(IF($C2808="","",VLOOKUP(FİLTRE!$C2808,'SKT LİSTESİ'!$F:$AJ,16,0)),"")</f>
        <v/>
      </c>
      <c r="AF2808" s="179" t="str">
        <f t="shared" ca="1" si="174"/>
        <v/>
      </c>
      <c r="AG2808" s="179">
        <f t="shared" ca="1" si="175"/>
        <v>0</v>
      </c>
      <c r="AH2808" s="179">
        <f t="shared" ca="1" si="176"/>
        <v>0</v>
      </c>
    </row>
    <row r="2809" spans="2:34" ht="15.75" x14ac:dyDescent="0.25">
      <c r="B2809">
        <f t="shared" ca="1" si="173"/>
        <v>2797</v>
      </c>
      <c r="C2809" t="str">
        <f ca="1">IFERROR(VLOOKUP(B2809,'SKT LİSTESİ'!F:F,1,0),"")</f>
        <v/>
      </c>
      <c r="E2809" s="128" t="str">
        <f ca="1">IFERROR(IF($C2809="","",VLOOKUP(FİLTRE!$C2809,'SKT LİSTESİ'!$F:$S,5,0)),"")</f>
        <v/>
      </c>
      <c r="F2809" s="129" t="str">
        <f ca="1">IFERROR(IF($C2809="","",VLOOKUP(FİLTRE!$C2809,'SKT LİSTESİ'!$F:$S,7,0)),"")</f>
        <v/>
      </c>
      <c r="G2809" s="130" t="str">
        <f ca="1">IFERROR(IF($C2809="","",VLOOKUP(FİLTRE!$C2809,'SKT LİSTESİ'!$F:$S,8,0)),"")</f>
        <v/>
      </c>
      <c r="H2809" s="131" t="str">
        <f ca="1">IF(E2809="","",IF($C2809="","",VLOOKUP(FİLTRE!$C2809,'SKT LİSTESİ'!$F:$S,9,0)))</f>
        <v/>
      </c>
      <c r="I2809" s="132" t="str">
        <f ca="1">IFERROR(IF($C2809="","",VLOOKUP(FİLTRE!$C2809,'SKT LİSTESİ'!$F:$S,10,0)),"")</f>
        <v/>
      </c>
      <c r="J2809" s="133" t="str">
        <f ca="1">IFERROR(IF($C2809="","",VLOOKUP(FİLTRE!$C2809,'SKT LİSTESİ'!$F:$S,11,0)),"")</f>
        <v/>
      </c>
      <c r="K2809" s="134" t="str">
        <f ca="1">IFERROR(IF($C2809="","",VLOOKUP(FİLTRE!$C2809,'SKT LİSTESİ'!$F:$S,12,0)),"")</f>
        <v/>
      </c>
      <c r="L2809" s="134" t="str">
        <f ca="1">IFERROR(IF($C2809="","",VLOOKUP(FİLTRE!$C2809,'SKT LİSTESİ'!$F:$S,13,0)),"")</f>
        <v/>
      </c>
      <c r="M2809" s="135" t="str">
        <f ca="1">IFERROR(IF($C2809="","",VLOOKUP(FİLTRE!$C2809,'SKT LİSTESİ'!$F:$AJ,14,0)),"")</f>
        <v/>
      </c>
      <c r="N2809" s="31" t="str">
        <f ca="1">IFERROR(IF($C2809="","",VLOOKUP(FİLTRE!$C2809,'SKT LİSTESİ'!$F:$AJ,22,0)),"")</f>
        <v/>
      </c>
      <c r="O2809" s="136" t="str">
        <f ca="1">IFERROR(IF($C2809="","",VLOOKUP(FİLTRE!$C2809,'SKT LİSTESİ'!$F:$AJ,23,0)),"")</f>
        <v/>
      </c>
      <c r="P2809" s="31"/>
      <c r="Q2809" s="31"/>
      <c r="R2809" s="137" t="str">
        <f ca="1">(IFERROR(IF($C2809="","",VLOOKUP(FİLTRE!$C2809,'SKT LİSTESİ'!$F:$AJ,15,0)),""))</f>
        <v/>
      </c>
      <c r="S2809" s="138" t="str">
        <f ca="1">IFERROR(IF($C2809="","",VLOOKUP(FİLTRE!$C2809,'SKT LİSTESİ'!$F:$AJ,16,0)),"")</f>
        <v/>
      </c>
      <c r="AF2809" s="179" t="str">
        <f t="shared" ca="1" si="174"/>
        <v/>
      </c>
      <c r="AG2809" s="179">
        <f t="shared" ca="1" si="175"/>
        <v>0</v>
      </c>
      <c r="AH2809" s="179">
        <f t="shared" ca="1" si="176"/>
        <v>0</v>
      </c>
    </row>
    <row r="2810" spans="2:34" ht="15.75" x14ac:dyDescent="0.25">
      <c r="B2810">
        <f t="shared" ca="1" si="173"/>
        <v>2798</v>
      </c>
      <c r="C2810" t="str">
        <f ca="1">IFERROR(VLOOKUP(B2810,'SKT LİSTESİ'!F:F,1,0),"")</f>
        <v/>
      </c>
      <c r="E2810" s="128" t="str">
        <f ca="1">IFERROR(IF($C2810="","",VLOOKUP(FİLTRE!$C2810,'SKT LİSTESİ'!$F:$S,5,0)),"")</f>
        <v/>
      </c>
      <c r="F2810" s="129" t="str">
        <f ca="1">IFERROR(IF($C2810="","",VLOOKUP(FİLTRE!$C2810,'SKT LİSTESİ'!$F:$S,7,0)),"")</f>
        <v/>
      </c>
      <c r="G2810" s="130" t="str">
        <f ca="1">IFERROR(IF($C2810="","",VLOOKUP(FİLTRE!$C2810,'SKT LİSTESİ'!$F:$S,8,0)),"")</f>
        <v/>
      </c>
      <c r="H2810" s="131" t="str">
        <f ca="1">IF(E2810="","",IF($C2810="","",VLOOKUP(FİLTRE!$C2810,'SKT LİSTESİ'!$F:$S,9,0)))</f>
        <v/>
      </c>
      <c r="I2810" s="132" t="str">
        <f ca="1">IFERROR(IF($C2810="","",VLOOKUP(FİLTRE!$C2810,'SKT LİSTESİ'!$F:$S,10,0)),"")</f>
        <v/>
      </c>
      <c r="J2810" s="133" t="str">
        <f ca="1">IFERROR(IF($C2810="","",VLOOKUP(FİLTRE!$C2810,'SKT LİSTESİ'!$F:$S,11,0)),"")</f>
        <v/>
      </c>
      <c r="K2810" s="134" t="str">
        <f ca="1">IFERROR(IF($C2810="","",VLOOKUP(FİLTRE!$C2810,'SKT LİSTESİ'!$F:$S,12,0)),"")</f>
        <v/>
      </c>
      <c r="L2810" s="134" t="str">
        <f ca="1">IFERROR(IF($C2810="","",VLOOKUP(FİLTRE!$C2810,'SKT LİSTESİ'!$F:$S,13,0)),"")</f>
        <v/>
      </c>
      <c r="M2810" s="135" t="str">
        <f ca="1">IFERROR(IF($C2810="","",VLOOKUP(FİLTRE!$C2810,'SKT LİSTESİ'!$F:$AJ,14,0)),"")</f>
        <v/>
      </c>
      <c r="N2810" s="31" t="str">
        <f ca="1">IFERROR(IF($C2810="","",VLOOKUP(FİLTRE!$C2810,'SKT LİSTESİ'!$F:$AJ,22,0)),"")</f>
        <v/>
      </c>
      <c r="O2810" s="136" t="str">
        <f ca="1">IFERROR(IF($C2810="","",VLOOKUP(FİLTRE!$C2810,'SKT LİSTESİ'!$F:$AJ,23,0)),"")</f>
        <v/>
      </c>
      <c r="P2810" s="31"/>
      <c r="Q2810" s="31"/>
      <c r="R2810" s="137" t="str">
        <f ca="1">(IFERROR(IF($C2810="","",VLOOKUP(FİLTRE!$C2810,'SKT LİSTESİ'!$F:$AJ,15,0)),""))</f>
        <v/>
      </c>
      <c r="S2810" s="138" t="str">
        <f ca="1">IFERROR(IF($C2810="","",VLOOKUP(FİLTRE!$C2810,'SKT LİSTESİ'!$F:$AJ,16,0)),"")</f>
        <v/>
      </c>
      <c r="AF2810" s="179" t="str">
        <f t="shared" ca="1" si="174"/>
        <v/>
      </c>
      <c r="AG2810" s="179">
        <f t="shared" ca="1" si="175"/>
        <v>0</v>
      </c>
      <c r="AH2810" s="179">
        <f t="shared" ca="1" si="176"/>
        <v>0</v>
      </c>
    </row>
    <row r="2811" spans="2:34" ht="15.75" x14ac:dyDescent="0.25">
      <c r="B2811">
        <f t="shared" ca="1" si="173"/>
        <v>2799</v>
      </c>
      <c r="C2811" t="str">
        <f ca="1">IFERROR(VLOOKUP(B2811,'SKT LİSTESİ'!F:F,1,0),"")</f>
        <v/>
      </c>
      <c r="E2811" s="128" t="str">
        <f ca="1">IFERROR(IF($C2811="","",VLOOKUP(FİLTRE!$C2811,'SKT LİSTESİ'!$F:$S,5,0)),"")</f>
        <v/>
      </c>
      <c r="F2811" s="129" t="str">
        <f ca="1">IFERROR(IF($C2811="","",VLOOKUP(FİLTRE!$C2811,'SKT LİSTESİ'!$F:$S,7,0)),"")</f>
        <v/>
      </c>
      <c r="G2811" s="130" t="str">
        <f ca="1">IFERROR(IF($C2811="","",VLOOKUP(FİLTRE!$C2811,'SKT LİSTESİ'!$F:$S,8,0)),"")</f>
        <v/>
      </c>
      <c r="H2811" s="131" t="str">
        <f ca="1">IF(E2811="","",IF($C2811="","",VLOOKUP(FİLTRE!$C2811,'SKT LİSTESİ'!$F:$S,9,0)))</f>
        <v/>
      </c>
      <c r="I2811" s="132" t="str">
        <f ca="1">IFERROR(IF($C2811="","",VLOOKUP(FİLTRE!$C2811,'SKT LİSTESİ'!$F:$S,10,0)),"")</f>
        <v/>
      </c>
      <c r="J2811" s="133" t="str">
        <f ca="1">IFERROR(IF($C2811="","",VLOOKUP(FİLTRE!$C2811,'SKT LİSTESİ'!$F:$S,11,0)),"")</f>
        <v/>
      </c>
      <c r="K2811" s="134" t="str">
        <f ca="1">IFERROR(IF($C2811="","",VLOOKUP(FİLTRE!$C2811,'SKT LİSTESİ'!$F:$S,12,0)),"")</f>
        <v/>
      </c>
      <c r="L2811" s="134" t="str">
        <f ca="1">IFERROR(IF($C2811="","",VLOOKUP(FİLTRE!$C2811,'SKT LİSTESİ'!$F:$S,13,0)),"")</f>
        <v/>
      </c>
      <c r="M2811" s="135" t="str">
        <f ca="1">IFERROR(IF($C2811="","",VLOOKUP(FİLTRE!$C2811,'SKT LİSTESİ'!$F:$AJ,14,0)),"")</f>
        <v/>
      </c>
      <c r="N2811" s="31" t="str">
        <f ca="1">IFERROR(IF($C2811="","",VLOOKUP(FİLTRE!$C2811,'SKT LİSTESİ'!$F:$AJ,22,0)),"")</f>
        <v/>
      </c>
      <c r="O2811" s="136" t="str">
        <f ca="1">IFERROR(IF($C2811="","",VLOOKUP(FİLTRE!$C2811,'SKT LİSTESİ'!$F:$AJ,23,0)),"")</f>
        <v/>
      </c>
      <c r="P2811" s="31"/>
      <c r="Q2811" s="31"/>
      <c r="R2811" s="137" t="str">
        <f ca="1">(IFERROR(IF($C2811="","",VLOOKUP(FİLTRE!$C2811,'SKT LİSTESİ'!$F:$AJ,15,0)),""))</f>
        <v/>
      </c>
      <c r="S2811" s="138" t="str">
        <f ca="1">IFERROR(IF($C2811="","",VLOOKUP(FİLTRE!$C2811,'SKT LİSTESİ'!$F:$AJ,16,0)),"")</f>
        <v/>
      </c>
      <c r="AF2811" s="179" t="str">
        <f t="shared" ca="1" si="174"/>
        <v/>
      </c>
      <c r="AG2811" s="179">
        <f t="shared" ca="1" si="175"/>
        <v>0</v>
      </c>
      <c r="AH2811" s="179">
        <f t="shared" ca="1" si="176"/>
        <v>0</v>
      </c>
    </row>
    <row r="2812" spans="2:34" ht="15.75" x14ac:dyDescent="0.25">
      <c r="B2812">
        <f t="shared" ca="1" si="173"/>
        <v>2800</v>
      </c>
      <c r="C2812" t="str">
        <f ca="1">IFERROR(VLOOKUP(B2812,'SKT LİSTESİ'!F:F,1,0),"")</f>
        <v/>
      </c>
      <c r="E2812" s="128" t="str">
        <f ca="1">IFERROR(IF($C2812="","",VLOOKUP(FİLTRE!$C2812,'SKT LİSTESİ'!$F:$S,5,0)),"")</f>
        <v/>
      </c>
      <c r="F2812" s="129" t="str">
        <f ca="1">IFERROR(IF($C2812="","",VLOOKUP(FİLTRE!$C2812,'SKT LİSTESİ'!$F:$S,7,0)),"")</f>
        <v/>
      </c>
      <c r="G2812" s="130" t="str">
        <f ca="1">IFERROR(IF($C2812="","",VLOOKUP(FİLTRE!$C2812,'SKT LİSTESİ'!$F:$S,8,0)),"")</f>
        <v/>
      </c>
      <c r="H2812" s="131" t="str">
        <f ca="1">IF(E2812="","",IF($C2812="","",VLOOKUP(FİLTRE!$C2812,'SKT LİSTESİ'!$F:$S,9,0)))</f>
        <v/>
      </c>
      <c r="I2812" s="132" t="str">
        <f ca="1">IFERROR(IF($C2812="","",VLOOKUP(FİLTRE!$C2812,'SKT LİSTESİ'!$F:$S,10,0)),"")</f>
        <v/>
      </c>
      <c r="J2812" s="133" t="str">
        <f ca="1">IFERROR(IF($C2812="","",VLOOKUP(FİLTRE!$C2812,'SKT LİSTESİ'!$F:$S,11,0)),"")</f>
        <v/>
      </c>
      <c r="K2812" s="134" t="str">
        <f ca="1">IFERROR(IF($C2812="","",VLOOKUP(FİLTRE!$C2812,'SKT LİSTESİ'!$F:$S,12,0)),"")</f>
        <v/>
      </c>
      <c r="L2812" s="134" t="str">
        <f ca="1">IFERROR(IF($C2812="","",VLOOKUP(FİLTRE!$C2812,'SKT LİSTESİ'!$F:$S,13,0)),"")</f>
        <v/>
      </c>
      <c r="M2812" s="135" t="str">
        <f ca="1">IFERROR(IF($C2812="","",VLOOKUP(FİLTRE!$C2812,'SKT LİSTESİ'!$F:$AJ,14,0)),"")</f>
        <v/>
      </c>
      <c r="N2812" s="31" t="str">
        <f ca="1">IFERROR(IF($C2812="","",VLOOKUP(FİLTRE!$C2812,'SKT LİSTESİ'!$F:$AJ,22,0)),"")</f>
        <v/>
      </c>
      <c r="O2812" s="136" t="str">
        <f ca="1">IFERROR(IF($C2812="","",VLOOKUP(FİLTRE!$C2812,'SKT LİSTESİ'!$F:$AJ,23,0)),"")</f>
        <v/>
      </c>
      <c r="P2812" s="31"/>
      <c r="Q2812" s="31"/>
      <c r="R2812" s="137" t="str">
        <f ca="1">(IFERROR(IF($C2812="","",VLOOKUP(FİLTRE!$C2812,'SKT LİSTESİ'!$F:$AJ,15,0)),""))</f>
        <v/>
      </c>
      <c r="S2812" s="138" t="str">
        <f ca="1">IFERROR(IF($C2812="","",VLOOKUP(FİLTRE!$C2812,'SKT LİSTESİ'!$F:$AJ,16,0)),"")</f>
        <v/>
      </c>
      <c r="AF2812" s="179" t="str">
        <f t="shared" ca="1" si="174"/>
        <v/>
      </c>
      <c r="AG2812" s="179">
        <f t="shared" ca="1" si="175"/>
        <v>0</v>
      </c>
      <c r="AH2812" s="179">
        <f t="shared" ca="1" si="176"/>
        <v>0</v>
      </c>
    </row>
    <row r="2813" spans="2:34" ht="15.75" x14ac:dyDescent="0.25">
      <c r="B2813">
        <f t="shared" ca="1" si="173"/>
        <v>2801</v>
      </c>
      <c r="C2813" t="str">
        <f ca="1">IFERROR(VLOOKUP(B2813,'SKT LİSTESİ'!F:F,1,0),"")</f>
        <v/>
      </c>
      <c r="E2813" s="128" t="str">
        <f ca="1">IFERROR(IF($C2813="","",VLOOKUP(FİLTRE!$C2813,'SKT LİSTESİ'!$F:$S,5,0)),"")</f>
        <v/>
      </c>
      <c r="F2813" s="129" t="str">
        <f ca="1">IFERROR(IF($C2813="","",VLOOKUP(FİLTRE!$C2813,'SKT LİSTESİ'!$F:$S,7,0)),"")</f>
        <v/>
      </c>
      <c r="G2813" s="130" t="str">
        <f ca="1">IFERROR(IF($C2813="","",VLOOKUP(FİLTRE!$C2813,'SKT LİSTESİ'!$F:$S,8,0)),"")</f>
        <v/>
      </c>
      <c r="H2813" s="131" t="str">
        <f ca="1">IF(E2813="","",IF($C2813="","",VLOOKUP(FİLTRE!$C2813,'SKT LİSTESİ'!$F:$S,9,0)))</f>
        <v/>
      </c>
      <c r="I2813" s="132" t="str">
        <f ca="1">IFERROR(IF($C2813="","",VLOOKUP(FİLTRE!$C2813,'SKT LİSTESİ'!$F:$S,10,0)),"")</f>
        <v/>
      </c>
      <c r="J2813" s="133" t="str">
        <f ca="1">IFERROR(IF($C2813="","",VLOOKUP(FİLTRE!$C2813,'SKT LİSTESİ'!$F:$S,11,0)),"")</f>
        <v/>
      </c>
      <c r="K2813" s="134" t="str">
        <f ca="1">IFERROR(IF($C2813="","",VLOOKUP(FİLTRE!$C2813,'SKT LİSTESİ'!$F:$S,12,0)),"")</f>
        <v/>
      </c>
      <c r="L2813" s="134" t="str">
        <f ca="1">IFERROR(IF($C2813="","",VLOOKUP(FİLTRE!$C2813,'SKT LİSTESİ'!$F:$S,13,0)),"")</f>
        <v/>
      </c>
      <c r="M2813" s="135" t="str">
        <f ca="1">IFERROR(IF($C2813="","",VLOOKUP(FİLTRE!$C2813,'SKT LİSTESİ'!$F:$AJ,14,0)),"")</f>
        <v/>
      </c>
      <c r="N2813" s="31" t="str">
        <f ca="1">IFERROR(IF($C2813="","",VLOOKUP(FİLTRE!$C2813,'SKT LİSTESİ'!$F:$AJ,22,0)),"")</f>
        <v/>
      </c>
      <c r="O2813" s="136" t="str">
        <f ca="1">IFERROR(IF($C2813="","",VLOOKUP(FİLTRE!$C2813,'SKT LİSTESİ'!$F:$AJ,23,0)),"")</f>
        <v/>
      </c>
      <c r="P2813" s="31"/>
      <c r="Q2813" s="31"/>
      <c r="R2813" s="137" t="str">
        <f ca="1">(IFERROR(IF($C2813="","",VLOOKUP(FİLTRE!$C2813,'SKT LİSTESİ'!$F:$AJ,15,0)),""))</f>
        <v/>
      </c>
      <c r="S2813" s="138" t="str">
        <f ca="1">IFERROR(IF($C2813="","",VLOOKUP(FİLTRE!$C2813,'SKT LİSTESİ'!$F:$AJ,16,0)),"")</f>
        <v/>
      </c>
      <c r="AF2813" s="179" t="str">
        <f t="shared" ca="1" si="174"/>
        <v/>
      </c>
      <c r="AG2813" s="179">
        <f t="shared" ca="1" si="175"/>
        <v>0</v>
      </c>
      <c r="AH2813" s="179">
        <f t="shared" ca="1" si="176"/>
        <v>0</v>
      </c>
    </row>
    <row r="2814" spans="2:34" ht="15.75" x14ac:dyDescent="0.25">
      <c r="B2814">
        <f t="shared" ca="1" si="173"/>
        <v>2802</v>
      </c>
      <c r="C2814" t="str">
        <f ca="1">IFERROR(VLOOKUP(B2814,'SKT LİSTESİ'!F:F,1,0),"")</f>
        <v/>
      </c>
      <c r="E2814" s="128" t="str">
        <f ca="1">IFERROR(IF($C2814="","",VLOOKUP(FİLTRE!$C2814,'SKT LİSTESİ'!$F:$S,5,0)),"")</f>
        <v/>
      </c>
      <c r="F2814" s="129" t="str">
        <f ca="1">IFERROR(IF($C2814="","",VLOOKUP(FİLTRE!$C2814,'SKT LİSTESİ'!$F:$S,7,0)),"")</f>
        <v/>
      </c>
      <c r="G2814" s="130" t="str">
        <f ca="1">IFERROR(IF($C2814="","",VLOOKUP(FİLTRE!$C2814,'SKT LİSTESİ'!$F:$S,8,0)),"")</f>
        <v/>
      </c>
      <c r="H2814" s="131" t="str">
        <f ca="1">IF(E2814="","",IF($C2814="","",VLOOKUP(FİLTRE!$C2814,'SKT LİSTESİ'!$F:$S,9,0)))</f>
        <v/>
      </c>
      <c r="I2814" s="132" t="str">
        <f ca="1">IFERROR(IF($C2814="","",VLOOKUP(FİLTRE!$C2814,'SKT LİSTESİ'!$F:$S,10,0)),"")</f>
        <v/>
      </c>
      <c r="J2814" s="133" t="str">
        <f ca="1">IFERROR(IF($C2814="","",VLOOKUP(FİLTRE!$C2814,'SKT LİSTESİ'!$F:$S,11,0)),"")</f>
        <v/>
      </c>
      <c r="K2814" s="134" t="str">
        <f ca="1">IFERROR(IF($C2814="","",VLOOKUP(FİLTRE!$C2814,'SKT LİSTESİ'!$F:$S,12,0)),"")</f>
        <v/>
      </c>
      <c r="L2814" s="134" t="str">
        <f ca="1">IFERROR(IF($C2814="","",VLOOKUP(FİLTRE!$C2814,'SKT LİSTESİ'!$F:$S,13,0)),"")</f>
        <v/>
      </c>
      <c r="M2814" s="135" t="str">
        <f ca="1">IFERROR(IF($C2814="","",VLOOKUP(FİLTRE!$C2814,'SKT LİSTESİ'!$F:$AJ,14,0)),"")</f>
        <v/>
      </c>
      <c r="N2814" s="31" t="str">
        <f ca="1">IFERROR(IF($C2814="","",VLOOKUP(FİLTRE!$C2814,'SKT LİSTESİ'!$F:$AJ,22,0)),"")</f>
        <v/>
      </c>
      <c r="O2814" s="136" t="str">
        <f ca="1">IFERROR(IF($C2814="","",VLOOKUP(FİLTRE!$C2814,'SKT LİSTESİ'!$F:$AJ,23,0)),"")</f>
        <v/>
      </c>
      <c r="P2814" s="31"/>
      <c r="Q2814" s="31"/>
      <c r="R2814" s="137" t="str">
        <f ca="1">(IFERROR(IF($C2814="","",VLOOKUP(FİLTRE!$C2814,'SKT LİSTESİ'!$F:$AJ,15,0)),""))</f>
        <v/>
      </c>
      <c r="S2814" s="138" t="str">
        <f ca="1">IFERROR(IF($C2814="","",VLOOKUP(FİLTRE!$C2814,'SKT LİSTESİ'!$F:$AJ,16,0)),"")</f>
        <v/>
      </c>
      <c r="AF2814" s="179" t="str">
        <f t="shared" ca="1" si="174"/>
        <v/>
      </c>
      <c r="AG2814" s="179">
        <f t="shared" ca="1" si="175"/>
        <v>0</v>
      </c>
      <c r="AH2814" s="179">
        <f t="shared" ca="1" si="176"/>
        <v>0</v>
      </c>
    </row>
    <row r="2815" spans="2:34" ht="15.75" x14ac:dyDescent="0.25">
      <c r="B2815">
        <f t="shared" ca="1" si="173"/>
        <v>2803</v>
      </c>
      <c r="C2815" t="str">
        <f ca="1">IFERROR(VLOOKUP(B2815,'SKT LİSTESİ'!F:F,1,0),"")</f>
        <v/>
      </c>
      <c r="E2815" s="128" t="str">
        <f ca="1">IFERROR(IF($C2815="","",VLOOKUP(FİLTRE!$C2815,'SKT LİSTESİ'!$F:$S,5,0)),"")</f>
        <v/>
      </c>
      <c r="F2815" s="129" t="str">
        <f ca="1">IFERROR(IF($C2815="","",VLOOKUP(FİLTRE!$C2815,'SKT LİSTESİ'!$F:$S,7,0)),"")</f>
        <v/>
      </c>
      <c r="G2815" s="130" t="str">
        <f ca="1">IFERROR(IF($C2815="","",VLOOKUP(FİLTRE!$C2815,'SKT LİSTESİ'!$F:$S,8,0)),"")</f>
        <v/>
      </c>
      <c r="H2815" s="131" t="str">
        <f ca="1">IF(E2815="","",IF($C2815="","",VLOOKUP(FİLTRE!$C2815,'SKT LİSTESİ'!$F:$S,9,0)))</f>
        <v/>
      </c>
      <c r="I2815" s="132" t="str">
        <f ca="1">IFERROR(IF($C2815="","",VLOOKUP(FİLTRE!$C2815,'SKT LİSTESİ'!$F:$S,10,0)),"")</f>
        <v/>
      </c>
      <c r="J2815" s="133" t="str">
        <f ca="1">IFERROR(IF($C2815="","",VLOOKUP(FİLTRE!$C2815,'SKT LİSTESİ'!$F:$S,11,0)),"")</f>
        <v/>
      </c>
      <c r="K2815" s="134" t="str">
        <f ca="1">IFERROR(IF($C2815="","",VLOOKUP(FİLTRE!$C2815,'SKT LİSTESİ'!$F:$S,12,0)),"")</f>
        <v/>
      </c>
      <c r="L2815" s="134" t="str">
        <f ca="1">IFERROR(IF($C2815="","",VLOOKUP(FİLTRE!$C2815,'SKT LİSTESİ'!$F:$S,13,0)),"")</f>
        <v/>
      </c>
      <c r="M2815" s="135" t="str">
        <f ca="1">IFERROR(IF($C2815="","",VLOOKUP(FİLTRE!$C2815,'SKT LİSTESİ'!$F:$AJ,14,0)),"")</f>
        <v/>
      </c>
      <c r="N2815" s="31" t="str">
        <f ca="1">IFERROR(IF($C2815="","",VLOOKUP(FİLTRE!$C2815,'SKT LİSTESİ'!$F:$AJ,22,0)),"")</f>
        <v/>
      </c>
      <c r="O2815" s="136" t="str">
        <f ca="1">IFERROR(IF($C2815="","",VLOOKUP(FİLTRE!$C2815,'SKT LİSTESİ'!$F:$AJ,23,0)),"")</f>
        <v/>
      </c>
      <c r="P2815" s="31"/>
      <c r="Q2815" s="31"/>
      <c r="R2815" s="137" t="str">
        <f ca="1">(IFERROR(IF($C2815="","",VLOOKUP(FİLTRE!$C2815,'SKT LİSTESİ'!$F:$AJ,15,0)),""))</f>
        <v/>
      </c>
      <c r="S2815" s="138" t="str">
        <f ca="1">IFERROR(IF($C2815="","",VLOOKUP(FİLTRE!$C2815,'SKT LİSTESİ'!$F:$AJ,16,0)),"")</f>
        <v/>
      </c>
      <c r="AF2815" s="179" t="str">
        <f t="shared" ca="1" si="174"/>
        <v/>
      </c>
      <c r="AG2815" s="179">
        <f t="shared" ca="1" si="175"/>
        <v>0</v>
      </c>
      <c r="AH2815" s="179">
        <f t="shared" ca="1" si="176"/>
        <v>0</v>
      </c>
    </row>
    <row r="2816" spans="2:34" ht="15.75" x14ac:dyDescent="0.25">
      <c r="B2816">
        <f t="shared" ca="1" si="173"/>
        <v>2804</v>
      </c>
      <c r="C2816" t="str">
        <f ca="1">IFERROR(VLOOKUP(B2816,'SKT LİSTESİ'!F:F,1,0),"")</f>
        <v/>
      </c>
      <c r="E2816" s="128" t="str">
        <f ca="1">IFERROR(IF($C2816="","",VLOOKUP(FİLTRE!$C2816,'SKT LİSTESİ'!$F:$S,5,0)),"")</f>
        <v/>
      </c>
      <c r="F2816" s="129" t="str">
        <f ca="1">IFERROR(IF($C2816="","",VLOOKUP(FİLTRE!$C2816,'SKT LİSTESİ'!$F:$S,7,0)),"")</f>
        <v/>
      </c>
      <c r="G2816" s="130" t="str">
        <f ca="1">IFERROR(IF($C2816="","",VLOOKUP(FİLTRE!$C2816,'SKT LİSTESİ'!$F:$S,8,0)),"")</f>
        <v/>
      </c>
      <c r="H2816" s="131" t="str">
        <f ca="1">IF(E2816="","",IF($C2816="","",VLOOKUP(FİLTRE!$C2816,'SKT LİSTESİ'!$F:$S,9,0)))</f>
        <v/>
      </c>
      <c r="I2816" s="132" t="str">
        <f ca="1">IFERROR(IF($C2816="","",VLOOKUP(FİLTRE!$C2816,'SKT LİSTESİ'!$F:$S,10,0)),"")</f>
        <v/>
      </c>
      <c r="J2816" s="133" t="str">
        <f ca="1">IFERROR(IF($C2816="","",VLOOKUP(FİLTRE!$C2816,'SKT LİSTESİ'!$F:$S,11,0)),"")</f>
        <v/>
      </c>
      <c r="K2816" s="134" t="str">
        <f ca="1">IFERROR(IF($C2816="","",VLOOKUP(FİLTRE!$C2816,'SKT LİSTESİ'!$F:$S,12,0)),"")</f>
        <v/>
      </c>
      <c r="L2816" s="134" t="str">
        <f ca="1">IFERROR(IF($C2816="","",VLOOKUP(FİLTRE!$C2816,'SKT LİSTESİ'!$F:$S,13,0)),"")</f>
        <v/>
      </c>
      <c r="M2816" s="135" t="str">
        <f ca="1">IFERROR(IF($C2816="","",VLOOKUP(FİLTRE!$C2816,'SKT LİSTESİ'!$F:$AJ,14,0)),"")</f>
        <v/>
      </c>
      <c r="N2816" s="31" t="str">
        <f ca="1">IFERROR(IF($C2816="","",VLOOKUP(FİLTRE!$C2816,'SKT LİSTESİ'!$F:$AJ,22,0)),"")</f>
        <v/>
      </c>
      <c r="O2816" s="136" t="str">
        <f ca="1">IFERROR(IF($C2816="","",VLOOKUP(FİLTRE!$C2816,'SKT LİSTESİ'!$F:$AJ,23,0)),"")</f>
        <v/>
      </c>
      <c r="P2816" s="31"/>
      <c r="Q2816" s="31"/>
      <c r="R2816" s="137" t="str">
        <f ca="1">(IFERROR(IF($C2816="","",VLOOKUP(FİLTRE!$C2816,'SKT LİSTESİ'!$F:$AJ,15,0)),""))</f>
        <v/>
      </c>
      <c r="S2816" s="138" t="str">
        <f ca="1">IFERROR(IF($C2816="","",VLOOKUP(FİLTRE!$C2816,'SKT LİSTESİ'!$F:$AJ,16,0)),"")</f>
        <v/>
      </c>
      <c r="AF2816" s="179" t="str">
        <f t="shared" ca="1" si="174"/>
        <v/>
      </c>
      <c r="AG2816" s="179">
        <f t="shared" ca="1" si="175"/>
        <v>0</v>
      </c>
      <c r="AH2816" s="179">
        <f t="shared" ca="1" si="176"/>
        <v>0</v>
      </c>
    </row>
    <row r="2817" spans="2:34" ht="15.75" x14ac:dyDescent="0.25">
      <c r="B2817">
        <f t="shared" ca="1" si="173"/>
        <v>2805</v>
      </c>
      <c r="C2817" t="str">
        <f ca="1">IFERROR(VLOOKUP(B2817,'SKT LİSTESİ'!F:F,1,0),"")</f>
        <v/>
      </c>
      <c r="E2817" s="128" t="str">
        <f ca="1">IFERROR(IF($C2817="","",VLOOKUP(FİLTRE!$C2817,'SKT LİSTESİ'!$F:$S,5,0)),"")</f>
        <v/>
      </c>
      <c r="F2817" s="129" t="str">
        <f ca="1">IFERROR(IF($C2817="","",VLOOKUP(FİLTRE!$C2817,'SKT LİSTESİ'!$F:$S,7,0)),"")</f>
        <v/>
      </c>
      <c r="G2817" s="130" t="str">
        <f ca="1">IFERROR(IF($C2817="","",VLOOKUP(FİLTRE!$C2817,'SKT LİSTESİ'!$F:$S,8,0)),"")</f>
        <v/>
      </c>
      <c r="H2817" s="131" t="str">
        <f ca="1">IF(E2817="","",IF($C2817="","",VLOOKUP(FİLTRE!$C2817,'SKT LİSTESİ'!$F:$S,9,0)))</f>
        <v/>
      </c>
      <c r="I2817" s="132" t="str">
        <f ca="1">IFERROR(IF($C2817="","",VLOOKUP(FİLTRE!$C2817,'SKT LİSTESİ'!$F:$S,10,0)),"")</f>
        <v/>
      </c>
      <c r="J2817" s="133" t="str">
        <f ca="1">IFERROR(IF($C2817="","",VLOOKUP(FİLTRE!$C2817,'SKT LİSTESİ'!$F:$S,11,0)),"")</f>
        <v/>
      </c>
      <c r="K2817" s="134" t="str">
        <f ca="1">IFERROR(IF($C2817="","",VLOOKUP(FİLTRE!$C2817,'SKT LİSTESİ'!$F:$S,12,0)),"")</f>
        <v/>
      </c>
      <c r="L2817" s="134" t="str">
        <f ca="1">IFERROR(IF($C2817="","",VLOOKUP(FİLTRE!$C2817,'SKT LİSTESİ'!$F:$S,13,0)),"")</f>
        <v/>
      </c>
      <c r="M2817" s="135" t="str">
        <f ca="1">IFERROR(IF($C2817="","",VLOOKUP(FİLTRE!$C2817,'SKT LİSTESİ'!$F:$AJ,14,0)),"")</f>
        <v/>
      </c>
      <c r="N2817" s="31" t="str">
        <f ca="1">IFERROR(IF($C2817="","",VLOOKUP(FİLTRE!$C2817,'SKT LİSTESİ'!$F:$AJ,22,0)),"")</f>
        <v/>
      </c>
      <c r="O2817" s="136" t="str">
        <f ca="1">IFERROR(IF($C2817="","",VLOOKUP(FİLTRE!$C2817,'SKT LİSTESİ'!$F:$AJ,23,0)),"")</f>
        <v/>
      </c>
      <c r="P2817" s="31"/>
      <c r="Q2817" s="31"/>
      <c r="R2817" s="137" t="str">
        <f ca="1">(IFERROR(IF($C2817="","",VLOOKUP(FİLTRE!$C2817,'SKT LİSTESİ'!$F:$AJ,15,0)),""))</f>
        <v/>
      </c>
      <c r="S2817" s="138" t="str">
        <f ca="1">IFERROR(IF($C2817="","",VLOOKUP(FİLTRE!$C2817,'SKT LİSTESİ'!$F:$AJ,16,0)),"")</f>
        <v/>
      </c>
      <c r="AF2817" s="179" t="str">
        <f t="shared" ca="1" si="174"/>
        <v/>
      </c>
      <c r="AG2817" s="179">
        <f t="shared" ca="1" si="175"/>
        <v>0</v>
      </c>
      <c r="AH2817" s="179">
        <f t="shared" ca="1" si="176"/>
        <v>0</v>
      </c>
    </row>
    <row r="2818" spans="2:34" ht="15.75" x14ac:dyDescent="0.25">
      <c r="B2818">
        <f t="shared" ca="1" si="173"/>
        <v>2806</v>
      </c>
      <c r="C2818" t="str">
        <f ca="1">IFERROR(VLOOKUP(B2818,'SKT LİSTESİ'!F:F,1,0),"")</f>
        <v/>
      </c>
      <c r="E2818" s="128" t="str">
        <f ca="1">IFERROR(IF($C2818="","",VLOOKUP(FİLTRE!$C2818,'SKT LİSTESİ'!$F:$S,5,0)),"")</f>
        <v/>
      </c>
      <c r="F2818" s="129" t="str">
        <f ca="1">IFERROR(IF($C2818="","",VLOOKUP(FİLTRE!$C2818,'SKT LİSTESİ'!$F:$S,7,0)),"")</f>
        <v/>
      </c>
      <c r="G2818" s="130" t="str">
        <f ca="1">IFERROR(IF($C2818="","",VLOOKUP(FİLTRE!$C2818,'SKT LİSTESİ'!$F:$S,8,0)),"")</f>
        <v/>
      </c>
      <c r="H2818" s="131" t="str">
        <f ca="1">IF(E2818="","",IF($C2818="","",VLOOKUP(FİLTRE!$C2818,'SKT LİSTESİ'!$F:$S,9,0)))</f>
        <v/>
      </c>
      <c r="I2818" s="132" t="str">
        <f ca="1">IFERROR(IF($C2818="","",VLOOKUP(FİLTRE!$C2818,'SKT LİSTESİ'!$F:$S,10,0)),"")</f>
        <v/>
      </c>
      <c r="J2818" s="133" t="str">
        <f ca="1">IFERROR(IF($C2818="","",VLOOKUP(FİLTRE!$C2818,'SKT LİSTESİ'!$F:$S,11,0)),"")</f>
        <v/>
      </c>
      <c r="K2818" s="134" t="str">
        <f ca="1">IFERROR(IF($C2818="","",VLOOKUP(FİLTRE!$C2818,'SKT LİSTESİ'!$F:$S,12,0)),"")</f>
        <v/>
      </c>
      <c r="L2818" s="134" t="str">
        <f ca="1">IFERROR(IF($C2818="","",VLOOKUP(FİLTRE!$C2818,'SKT LİSTESİ'!$F:$S,13,0)),"")</f>
        <v/>
      </c>
      <c r="M2818" s="135" t="str">
        <f ca="1">IFERROR(IF($C2818="","",VLOOKUP(FİLTRE!$C2818,'SKT LİSTESİ'!$F:$AJ,14,0)),"")</f>
        <v/>
      </c>
      <c r="N2818" s="31" t="str">
        <f ca="1">IFERROR(IF($C2818="","",VLOOKUP(FİLTRE!$C2818,'SKT LİSTESİ'!$F:$AJ,22,0)),"")</f>
        <v/>
      </c>
      <c r="O2818" s="136" t="str">
        <f ca="1">IFERROR(IF($C2818="","",VLOOKUP(FİLTRE!$C2818,'SKT LİSTESİ'!$F:$AJ,23,0)),"")</f>
        <v/>
      </c>
      <c r="P2818" s="31"/>
      <c r="Q2818" s="31"/>
      <c r="R2818" s="137" t="str">
        <f ca="1">(IFERROR(IF($C2818="","",VLOOKUP(FİLTRE!$C2818,'SKT LİSTESİ'!$F:$AJ,15,0)),""))</f>
        <v/>
      </c>
      <c r="S2818" s="138" t="str">
        <f ca="1">IFERROR(IF($C2818="","",VLOOKUP(FİLTRE!$C2818,'SKT LİSTESİ'!$F:$AJ,16,0)),"")</f>
        <v/>
      </c>
      <c r="AF2818" s="179" t="str">
        <f t="shared" ca="1" si="174"/>
        <v/>
      </c>
      <c r="AG2818" s="179">
        <f t="shared" ca="1" si="175"/>
        <v>0</v>
      </c>
      <c r="AH2818" s="179">
        <f t="shared" ca="1" si="176"/>
        <v>0</v>
      </c>
    </row>
    <row r="2819" spans="2:34" ht="15.75" x14ac:dyDescent="0.25">
      <c r="B2819">
        <f t="shared" ca="1" si="173"/>
        <v>2807</v>
      </c>
      <c r="C2819" t="str">
        <f ca="1">IFERROR(VLOOKUP(B2819,'SKT LİSTESİ'!F:F,1,0),"")</f>
        <v/>
      </c>
      <c r="E2819" s="128" t="str">
        <f ca="1">IFERROR(IF($C2819="","",VLOOKUP(FİLTRE!$C2819,'SKT LİSTESİ'!$F:$S,5,0)),"")</f>
        <v/>
      </c>
      <c r="F2819" s="129" t="str">
        <f ca="1">IFERROR(IF($C2819="","",VLOOKUP(FİLTRE!$C2819,'SKT LİSTESİ'!$F:$S,7,0)),"")</f>
        <v/>
      </c>
      <c r="G2819" s="130" t="str">
        <f ca="1">IFERROR(IF($C2819="","",VLOOKUP(FİLTRE!$C2819,'SKT LİSTESİ'!$F:$S,8,0)),"")</f>
        <v/>
      </c>
      <c r="H2819" s="131" t="str">
        <f ca="1">IF(E2819="","",IF($C2819="","",VLOOKUP(FİLTRE!$C2819,'SKT LİSTESİ'!$F:$S,9,0)))</f>
        <v/>
      </c>
      <c r="I2819" s="132" t="str">
        <f ca="1">IFERROR(IF($C2819="","",VLOOKUP(FİLTRE!$C2819,'SKT LİSTESİ'!$F:$S,10,0)),"")</f>
        <v/>
      </c>
      <c r="J2819" s="133" t="str">
        <f ca="1">IFERROR(IF($C2819="","",VLOOKUP(FİLTRE!$C2819,'SKT LİSTESİ'!$F:$S,11,0)),"")</f>
        <v/>
      </c>
      <c r="K2819" s="134" t="str">
        <f ca="1">IFERROR(IF($C2819="","",VLOOKUP(FİLTRE!$C2819,'SKT LİSTESİ'!$F:$S,12,0)),"")</f>
        <v/>
      </c>
      <c r="L2819" s="134" t="str">
        <f ca="1">IFERROR(IF($C2819="","",VLOOKUP(FİLTRE!$C2819,'SKT LİSTESİ'!$F:$S,13,0)),"")</f>
        <v/>
      </c>
      <c r="M2819" s="135" t="str">
        <f ca="1">IFERROR(IF($C2819="","",VLOOKUP(FİLTRE!$C2819,'SKT LİSTESİ'!$F:$AJ,14,0)),"")</f>
        <v/>
      </c>
      <c r="N2819" s="31" t="str">
        <f ca="1">IFERROR(IF($C2819="","",VLOOKUP(FİLTRE!$C2819,'SKT LİSTESİ'!$F:$AJ,22,0)),"")</f>
        <v/>
      </c>
      <c r="O2819" s="136" t="str">
        <f ca="1">IFERROR(IF($C2819="","",VLOOKUP(FİLTRE!$C2819,'SKT LİSTESİ'!$F:$AJ,23,0)),"")</f>
        <v/>
      </c>
      <c r="P2819" s="31"/>
      <c r="Q2819" s="31"/>
      <c r="R2819" s="137" t="str">
        <f ca="1">(IFERROR(IF($C2819="","",VLOOKUP(FİLTRE!$C2819,'SKT LİSTESİ'!$F:$AJ,15,0)),""))</f>
        <v/>
      </c>
      <c r="S2819" s="138" t="str">
        <f ca="1">IFERROR(IF($C2819="","",VLOOKUP(FİLTRE!$C2819,'SKT LİSTESİ'!$F:$AJ,16,0)),"")</f>
        <v/>
      </c>
      <c r="AF2819" s="179" t="str">
        <f t="shared" ca="1" si="174"/>
        <v/>
      </c>
      <c r="AG2819" s="179">
        <f t="shared" ca="1" si="175"/>
        <v>0</v>
      </c>
      <c r="AH2819" s="179">
        <f t="shared" ca="1" si="176"/>
        <v>0</v>
      </c>
    </row>
    <row r="2820" spans="2:34" ht="15.75" x14ac:dyDescent="0.25">
      <c r="B2820">
        <f t="shared" ca="1" si="173"/>
        <v>2808</v>
      </c>
      <c r="C2820" t="str">
        <f ca="1">IFERROR(VLOOKUP(B2820,'SKT LİSTESİ'!F:F,1,0),"")</f>
        <v/>
      </c>
      <c r="E2820" s="128" t="str">
        <f ca="1">IFERROR(IF($C2820="","",VLOOKUP(FİLTRE!$C2820,'SKT LİSTESİ'!$F:$S,5,0)),"")</f>
        <v/>
      </c>
      <c r="F2820" s="129" t="str">
        <f ca="1">IFERROR(IF($C2820="","",VLOOKUP(FİLTRE!$C2820,'SKT LİSTESİ'!$F:$S,7,0)),"")</f>
        <v/>
      </c>
      <c r="G2820" s="130" t="str">
        <f ca="1">IFERROR(IF($C2820="","",VLOOKUP(FİLTRE!$C2820,'SKT LİSTESİ'!$F:$S,8,0)),"")</f>
        <v/>
      </c>
      <c r="H2820" s="131" t="str">
        <f ca="1">IF(E2820="","",IF($C2820="","",VLOOKUP(FİLTRE!$C2820,'SKT LİSTESİ'!$F:$S,9,0)))</f>
        <v/>
      </c>
      <c r="I2820" s="132" t="str">
        <f ca="1">IFERROR(IF($C2820="","",VLOOKUP(FİLTRE!$C2820,'SKT LİSTESİ'!$F:$S,10,0)),"")</f>
        <v/>
      </c>
      <c r="J2820" s="133" t="str">
        <f ca="1">IFERROR(IF($C2820="","",VLOOKUP(FİLTRE!$C2820,'SKT LİSTESİ'!$F:$S,11,0)),"")</f>
        <v/>
      </c>
      <c r="K2820" s="134" t="str">
        <f ca="1">IFERROR(IF($C2820="","",VLOOKUP(FİLTRE!$C2820,'SKT LİSTESİ'!$F:$S,12,0)),"")</f>
        <v/>
      </c>
      <c r="L2820" s="134" t="str">
        <f ca="1">IFERROR(IF($C2820="","",VLOOKUP(FİLTRE!$C2820,'SKT LİSTESİ'!$F:$S,13,0)),"")</f>
        <v/>
      </c>
      <c r="M2820" s="135" t="str">
        <f ca="1">IFERROR(IF($C2820="","",VLOOKUP(FİLTRE!$C2820,'SKT LİSTESİ'!$F:$AJ,14,0)),"")</f>
        <v/>
      </c>
      <c r="N2820" s="31" t="str">
        <f ca="1">IFERROR(IF($C2820="","",VLOOKUP(FİLTRE!$C2820,'SKT LİSTESİ'!$F:$AJ,22,0)),"")</f>
        <v/>
      </c>
      <c r="O2820" s="136" t="str">
        <f ca="1">IFERROR(IF($C2820="","",VLOOKUP(FİLTRE!$C2820,'SKT LİSTESİ'!$F:$AJ,23,0)),"")</f>
        <v/>
      </c>
      <c r="P2820" s="31"/>
      <c r="Q2820" s="31"/>
      <c r="R2820" s="137" t="str">
        <f ca="1">(IFERROR(IF($C2820="","",VLOOKUP(FİLTRE!$C2820,'SKT LİSTESİ'!$F:$AJ,15,0)),""))</f>
        <v/>
      </c>
      <c r="S2820" s="138" t="str">
        <f ca="1">IFERROR(IF($C2820="","",VLOOKUP(FİLTRE!$C2820,'SKT LİSTESİ'!$F:$AJ,16,0)),"")</f>
        <v/>
      </c>
      <c r="AF2820" s="179" t="str">
        <f t="shared" ca="1" si="174"/>
        <v/>
      </c>
      <c r="AG2820" s="179">
        <f t="shared" ca="1" si="175"/>
        <v>0</v>
      </c>
      <c r="AH2820" s="179">
        <f t="shared" ca="1" si="176"/>
        <v>0</v>
      </c>
    </row>
    <row r="2821" spans="2:34" ht="15.75" x14ac:dyDescent="0.25">
      <c r="B2821">
        <f t="shared" ca="1" si="173"/>
        <v>2809</v>
      </c>
      <c r="C2821" t="str">
        <f ca="1">IFERROR(VLOOKUP(B2821,'SKT LİSTESİ'!F:F,1,0),"")</f>
        <v/>
      </c>
      <c r="E2821" s="128" t="str">
        <f ca="1">IFERROR(IF($C2821="","",VLOOKUP(FİLTRE!$C2821,'SKT LİSTESİ'!$F:$S,5,0)),"")</f>
        <v/>
      </c>
      <c r="F2821" s="129" t="str">
        <f ca="1">IFERROR(IF($C2821="","",VLOOKUP(FİLTRE!$C2821,'SKT LİSTESİ'!$F:$S,7,0)),"")</f>
        <v/>
      </c>
      <c r="G2821" s="130" t="str">
        <f ca="1">IFERROR(IF($C2821="","",VLOOKUP(FİLTRE!$C2821,'SKT LİSTESİ'!$F:$S,8,0)),"")</f>
        <v/>
      </c>
      <c r="H2821" s="131" t="str">
        <f ca="1">IF(E2821="","",IF($C2821="","",VLOOKUP(FİLTRE!$C2821,'SKT LİSTESİ'!$F:$S,9,0)))</f>
        <v/>
      </c>
      <c r="I2821" s="132" t="str">
        <f ca="1">IFERROR(IF($C2821="","",VLOOKUP(FİLTRE!$C2821,'SKT LİSTESİ'!$F:$S,10,0)),"")</f>
        <v/>
      </c>
      <c r="J2821" s="133" t="str">
        <f ca="1">IFERROR(IF($C2821="","",VLOOKUP(FİLTRE!$C2821,'SKT LİSTESİ'!$F:$S,11,0)),"")</f>
        <v/>
      </c>
      <c r="K2821" s="134" t="str">
        <f ca="1">IFERROR(IF($C2821="","",VLOOKUP(FİLTRE!$C2821,'SKT LİSTESİ'!$F:$S,12,0)),"")</f>
        <v/>
      </c>
      <c r="L2821" s="134" t="str">
        <f ca="1">IFERROR(IF($C2821="","",VLOOKUP(FİLTRE!$C2821,'SKT LİSTESİ'!$F:$S,13,0)),"")</f>
        <v/>
      </c>
      <c r="M2821" s="135" t="str">
        <f ca="1">IFERROR(IF($C2821="","",VLOOKUP(FİLTRE!$C2821,'SKT LİSTESİ'!$F:$AJ,14,0)),"")</f>
        <v/>
      </c>
      <c r="N2821" s="31" t="str">
        <f ca="1">IFERROR(IF($C2821="","",VLOOKUP(FİLTRE!$C2821,'SKT LİSTESİ'!$F:$AJ,22,0)),"")</f>
        <v/>
      </c>
      <c r="O2821" s="136" t="str">
        <f ca="1">IFERROR(IF($C2821="","",VLOOKUP(FİLTRE!$C2821,'SKT LİSTESİ'!$F:$AJ,23,0)),"")</f>
        <v/>
      </c>
      <c r="P2821" s="31"/>
      <c r="Q2821" s="31"/>
      <c r="R2821" s="137" t="str">
        <f ca="1">(IFERROR(IF($C2821="","",VLOOKUP(FİLTRE!$C2821,'SKT LİSTESİ'!$F:$AJ,15,0)),""))</f>
        <v/>
      </c>
      <c r="S2821" s="138" t="str">
        <f ca="1">IFERROR(IF($C2821="","",VLOOKUP(FİLTRE!$C2821,'SKT LİSTESİ'!$F:$AJ,16,0)),"")</f>
        <v/>
      </c>
      <c r="AF2821" s="179" t="str">
        <f t="shared" ca="1" si="174"/>
        <v/>
      </c>
      <c r="AG2821" s="179">
        <f t="shared" ca="1" si="175"/>
        <v>0</v>
      </c>
      <c r="AH2821" s="179">
        <f t="shared" ca="1" si="176"/>
        <v>0</v>
      </c>
    </row>
    <row r="2822" spans="2:34" ht="15.75" x14ac:dyDescent="0.25">
      <c r="B2822">
        <f t="shared" ca="1" si="173"/>
        <v>2810</v>
      </c>
      <c r="C2822" t="str">
        <f ca="1">IFERROR(VLOOKUP(B2822,'SKT LİSTESİ'!F:F,1,0),"")</f>
        <v/>
      </c>
      <c r="E2822" s="128" t="str">
        <f ca="1">IFERROR(IF($C2822="","",VLOOKUP(FİLTRE!$C2822,'SKT LİSTESİ'!$F:$S,5,0)),"")</f>
        <v/>
      </c>
      <c r="F2822" s="129" t="str">
        <f ca="1">IFERROR(IF($C2822="","",VLOOKUP(FİLTRE!$C2822,'SKT LİSTESİ'!$F:$S,7,0)),"")</f>
        <v/>
      </c>
      <c r="G2822" s="130" t="str">
        <f ca="1">IFERROR(IF($C2822="","",VLOOKUP(FİLTRE!$C2822,'SKT LİSTESİ'!$F:$S,8,0)),"")</f>
        <v/>
      </c>
      <c r="H2822" s="131" t="str">
        <f ca="1">IF(E2822="","",IF($C2822="","",VLOOKUP(FİLTRE!$C2822,'SKT LİSTESİ'!$F:$S,9,0)))</f>
        <v/>
      </c>
      <c r="I2822" s="132" t="str">
        <f ca="1">IFERROR(IF($C2822="","",VLOOKUP(FİLTRE!$C2822,'SKT LİSTESİ'!$F:$S,10,0)),"")</f>
        <v/>
      </c>
      <c r="J2822" s="133" t="str">
        <f ca="1">IFERROR(IF($C2822="","",VLOOKUP(FİLTRE!$C2822,'SKT LİSTESİ'!$F:$S,11,0)),"")</f>
        <v/>
      </c>
      <c r="K2822" s="134" t="str">
        <f ca="1">IFERROR(IF($C2822="","",VLOOKUP(FİLTRE!$C2822,'SKT LİSTESİ'!$F:$S,12,0)),"")</f>
        <v/>
      </c>
      <c r="L2822" s="134" t="str">
        <f ca="1">IFERROR(IF($C2822="","",VLOOKUP(FİLTRE!$C2822,'SKT LİSTESİ'!$F:$S,13,0)),"")</f>
        <v/>
      </c>
      <c r="M2822" s="135" t="str">
        <f ca="1">IFERROR(IF($C2822="","",VLOOKUP(FİLTRE!$C2822,'SKT LİSTESİ'!$F:$AJ,14,0)),"")</f>
        <v/>
      </c>
      <c r="N2822" s="31" t="str">
        <f ca="1">IFERROR(IF($C2822="","",VLOOKUP(FİLTRE!$C2822,'SKT LİSTESİ'!$F:$AJ,22,0)),"")</f>
        <v/>
      </c>
      <c r="O2822" s="136" t="str">
        <f ca="1">IFERROR(IF($C2822="","",VLOOKUP(FİLTRE!$C2822,'SKT LİSTESİ'!$F:$AJ,23,0)),"")</f>
        <v/>
      </c>
      <c r="P2822" s="31"/>
      <c r="Q2822" s="31"/>
      <c r="R2822" s="137" t="str">
        <f ca="1">(IFERROR(IF($C2822="","",VLOOKUP(FİLTRE!$C2822,'SKT LİSTESİ'!$F:$AJ,15,0)),""))</f>
        <v/>
      </c>
      <c r="S2822" s="138" t="str">
        <f ca="1">IFERROR(IF($C2822="","",VLOOKUP(FİLTRE!$C2822,'SKT LİSTESİ'!$F:$AJ,16,0)),"")</f>
        <v/>
      </c>
      <c r="AF2822" s="179" t="str">
        <f t="shared" ca="1" si="174"/>
        <v/>
      </c>
      <c r="AG2822" s="179">
        <f t="shared" ca="1" si="175"/>
        <v>0</v>
      </c>
      <c r="AH2822" s="179">
        <f t="shared" ca="1" si="176"/>
        <v>0</v>
      </c>
    </row>
    <row r="2823" spans="2:34" ht="15.75" x14ac:dyDescent="0.25">
      <c r="B2823">
        <f t="shared" ca="1" si="173"/>
        <v>2811</v>
      </c>
      <c r="C2823" t="str">
        <f ca="1">IFERROR(VLOOKUP(B2823,'SKT LİSTESİ'!F:F,1,0),"")</f>
        <v/>
      </c>
      <c r="E2823" s="128" t="str">
        <f ca="1">IFERROR(IF($C2823="","",VLOOKUP(FİLTRE!$C2823,'SKT LİSTESİ'!$F:$S,5,0)),"")</f>
        <v/>
      </c>
      <c r="F2823" s="129" t="str">
        <f ca="1">IFERROR(IF($C2823="","",VLOOKUP(FİLTRE!$C2823,'SKT LİSTESİ'!$F:$S,7,0)),"")</f>
        <v/>
      </c>
      <c r="G2823" s="130" t="str">
        <f ca="1">IFERROR(IF($C2823="","",VLOOKUP(FİLTRE!$C2823,'SKT LİSTESİ'!$F:$S,8,0)),"")</f>
        <v/>
      </c>
      <c r="H2823" s="131" t="str">
        <f ca="1">IF(E2823="","",IF($C2823="","",VLOOKUP(FİLTRE!$C2823,'SKT LİSTESİ'!$F:$S,9,0)))</f>
        <v/>
      </c>
      <c r="I2823" s="132" t="str">
        <f ca="1">IFERROR(IF($C2823="","",VLOOKUP(FİLTRE!$C2823,'SKT LİSTESİ'!$F:$S,10,0)),"")</f>
        <v/>
      </c>
      <c r="J2823" s="133" t="str">
        <f ca="1">IFERROR(IF($C2823="","",VLOOKUP(FİLTRE!$C2823,'SKT LİSTESİ'!$F:$S,11,0)),"")</f>
        <v/>
      </c>
      <c r="K2823" s="134" t="str">
        <f ca="1">IFERROR(IF($C2823="","",VLOOKUP(FİLTRE!$C2823,'SKT LİSTESİ'!$F:$S,12,0)),"")</f>
        <v/>
      </c>
      <c r="L2823" s="134" t="str">
        <f ca="1">IFERROR(IF($C2823="","",VLOOKUP(FİLTRE!$C2823,'SKT LİSTESİ'!$F:$S,13,0)),"")</f>
        <v/>
      </c>
      <c r="M2823" s="135" t="str">
        <f ca="1">IFERROR(IF($C2823="","",VLOOKUP(FİLTRE!$C2823,'SKT LİSTESİ'!$F:$AJ,14,0)),"")</f>
        <v/>
      </c>
      <c r="N2823" s="31" t="str">
        <f ca="1">IFERROR(IF($C2823="","",VLOOKUP(FİLTRE!$C2823,'SKT LİSTESİ'!$F:$AJ,22,0)),"")</f>
        <v/>
      </c>
      <c r="O2823" s="136" t="str">
        <f ca="1">IFERROR(IF($C2823="","",VLOOKUP(FİLTRE!$C2823,'SKT LİSTESİ'!$F:$AJ,23,0)),"")</f>
        <v/>
      </c>
      <c r="P2823" s="31"/>
      <c r="Q2823" s="31"/>
      <c r="R2823" s="137" t="str">
        <f ca="1">(IFERROR(IF($C2823="","",VLOOKUP(FİLTRE!$C2823,'SKT LİSTESİ'!$F:$AJ,15,0)),""))</f>
        <v/>
      </c>
      <c r="S2823" s="138" t="str">
        <f ca="1">IFERROR(IF($C2823="","",VLOOKUP(FİLTRE!$C2823,'SKT LİSTESİ'!$F:$AJ,16,0)),"")</f>
        <v/>
      </c>
      <c r="AF2823" s="179" t="str">
        <f t="shared" ca="1" si="174"/>
        <v/>
      </c>
      <c r="AG2823" s="179">
        <f t="shared" ca="1" si="175"/>
        <v>0</v>
      </c>
      <c r="AH2823" s="179">
        <f t="shared" ca="1" si="176"/>
        <v>0</v>
      </c>
    </row>
    <row r="2824" spans="2:34" ht="15.75" x14ac:dyDescent="0.25">
      <c r="B2824">
        <f t="shared" ca="1" si="173"/>
        <v>2812</v>
      </c>
      <c r="C2824" t="str">
        <f ca="1">IFERROR(VLOOKUP(B2824,'SKT LİSTESİ'!F:F,1,0),"")</f>
        <v/>
      </c>
      <c r="E2824" s="128" t="str">
        <f ca="1">IFERROR(IF($C2824="","",VLOOKUP(FİLTRE!$C2824,'SKT LİSTESİ'!$F:$S,5,0)),"")</f>
        <v/>
      </c>
      <c r="F2824" s="129" t="str">
        <f ca="1">IFERROR(IF($C2824="","",VLOOKUP(FİLTRE!$C2824,'SKT LİSTESİ'!$F:$S,7,0)),"")</f>
        <v/>
      </c>
      <c r="G2824" s="130" t="str">
        <f ca="1">IFERROR(IF($C2824="","",VLOOKUP(FİLTRE!$C2824,'SKT LİSTESİ'!$F:$S,8,0)),"")</f>
        <v/>
      </c>
      <c r="H2824" s="131" t="str">
        <f ca="1">IF(E2824="","",IF($C2824="","",VLOOKUP(FİLTRE!$C2824,'SKT LİSTESİ'!$F:$S,9,0)))</f>
        <v/>
      </c>
      <c r="I2824" s="132" t="str">
        <f ca="1">IFERROR(IF($C2824="","",VLOOKUP(FİLTRE!$C2824,'SKT LİSTESİ'!$F:$S,10,0)),"")</f>
        <v/>
      </c>
      <c r="J2824" s="133" t="str">
        <f ca="1">IFERROR(IF($C2824="","",VLOOKUP(FİLTRE!$C2824,'SKT LİSTESİ'!$F:$S,11,0)),"")</f>
        <v/>
      </c>
      <c r="K2824" s="134" t="str">
        <f ca="1">IFERROR(IF($C2824="","",VLOOKUP(FİLTRE!$C2824,'SKT LİSTESİ'!$F:$S,12,0)),"")</f>
        <v/>
      </c>
      <c r="L2824" s="134" t="str">
        <f ca="1">IFERROR(IF($C2824="","",VLOOKUP(FİLTRE!$C2824,'SKT LİSTESİ'!$F:$S,13,0)),"")</f>
        <v/>
      </c>
      <c r="M2824" s="135" t="str">
        <f ca="1">IFERROR(IF($C2824="","",VLOOKUP(FİLTRE!$C2824,'SKT LİSTESİ'!$F:$AJ,14,0)),"")</f>
        <v/>
      </c>
      <c r="N2824" s="31" t="str">
        <f ca="1">IFERROR(IF($C2824="","",VLOOKUP(FİLTRE!$C2824,'SKT LİSTESİ'!$F:$AJ,22,0)),"")</f>
        <v/>
      </c>
      <c r="O2824" s="136" t="str">
        <f ca="1">IFERROR(IF($C2824="","",VLOOKUP(FİLTRE!$C2824,'SKT LİSTESİ'!$F:$AJ,23,0)),"")</f>
        <v/>
      </c>
      <c r="P2824" s="31"/>
      <c r="Q2824" s="31"/>
      <c r="R2824" s="137" t="str">
        <f ca="1">(IFERROR(IF($C2824="","",VLOOKUP(FİLTRE!$C2824,'SKT LİSTESİ'!$F:$AJ,15,0)),""))</f>
        <v/>
      </c>
      <c r="S2824" s="138" t="str">
        <f ca="1">IFERROR(IF($C2824="","",VLOOKUP(FİLTRE!$C2824,'SKT LİSTESİ'!$F:$AJ,16,0)),"")</f>
        <v/>
      </c>
      <c r="AF2824" s="179" t="str">
        <f t="shared" ca="1" si="174"/>
        <v/>
      </c>
      <c r="AG2824" s="179">
        <f t="shared" ca="1" si="175"/>
        <v>0</v>
      </c>
      <c r="AH2824" s="179">
        <f t="shared" ca="1" si="176"/>
        <v>0</v>
      </c>
    </row>
    <row r="2825" spans="2:34" ht="15.75" x14ac:dyDescent="0.25">
      <c r="B2825">
        <f t="shared" ca="1" si="173"/>
        <v>2813</v>
      </c>
      <c r="C2825" t="str">
        <f ca="1">IFERROR(VLOOKUP(B2825,'SKT LİSTESİ'!F:F,1,0),"")</f>
        <v/>
      </c>
      <c r="E2825" s="128" t="str">
        <f ca="1">IFERROR(IF($C2825="","",VLOOKUP(FİLTRE!$C2825,'SKT LİSTESİ'!$F:$S,5,0)),"")</f>
        <v/>
      </c>
      <c r="F2825" s="129" t="str">
        <f ca="1">IFERROR(IF($C2825="","",VLOOKUP(FİLTRE!$C2825,'SKT LİSTESİ'!$F:$S,7,0)),"")</f>
        <v/>
      </c>
      <c r="G2825" s="130" t="str">
        <f ca="1">IFERROR(IF($C2825="","",VLOOKUP(FİLTRE!$C2825,'SKT LİSTESİ'!$F:$S,8,0)),"")</f>
        <v/>
      </c>
      <c r="H2825" s="131" t="str">
        <f ca="1">IF(E2825="","",IF($C2825="","",VLOOKUP(FİLTRE!$C2825,'SKT LİSTESİ'!$F:$S,9,0)))</f>
        <v/>
      </c>
      <c r="I2825" s="132" t="str">
        <f ca="1">IFERROR(IF($C2825="","",VLOOKUP(FİLTRE!$C2825,'SKT LİSTESİ'!$F:$S,10,0)),"")</f>
        <v/>
      </c>
      <c r="J2825" s="133" t="str">
        <f ca="1">IFERROR(IF($C2825="","",VLOOKUP(FİLTRE!$C2825,'SKT LİSTESİ'!$F:$S,11,0)),"")</f>
        <v/>
      </c>
      <c r="K2825" s="134" t="str">
        <f ca="1">IFERROR(IF($C2825="","",VLOOKUP(FİLTRE!$C2825,'SKT LİSTESİ'!$F:$S,12,0)),"")</f>
        <v/>
      </c>
      <c r="L2825" s="134" t="str">
        <f ca="1">IFERROR(IF($C2825="","",VLOOKUP(FİLTRE!$C2825,'SKT LİSTESİ'!$F:$S,13,0)),"")</f>
        <v/>
      </c>
      <c r="M2825" s="135" t="str">
        <f ca="1">IFERROR(IF($C2825="","",VLOOKUP(FİLTRE!$C2825,'SKT LİSTESİ'!$F:$AJ,14,0)),"")</f>
        <v/>
      </c>
      <c r="N2825" s="31" t="str">
        <f ca="1">IFERROR(IF($C2825="","",VLOOKUP(FİLTRE!$C2825,'SKT LİSTESİ'!$F:$AJ,22,0)),"")</f>
        <v/>
      </c>
      <c r="O2825" s="136" t="str">
        <f ca="1">IFERROR(IF($C2825="","",VLOOKUP(FİLTRE!$C2825,'SKT LİSTESİ'!$F:$AJ,23,0)),"")</f>
        <v/>
      </c>
      <c r="P2825" s="31"/>
      <c r="Q2825" s="31"/>
      <c r="R2825" s="137" t="str">
        <f ca="1">(IFERROR(IF($C2825="","",VLOOKUP(FİLTRE!$C2825,'SKT LİSTESİ'!$F:$AJ,15,0)),""))</f>
        <v/>
      </c>
      <c r="S2825" s="138" t="str">
        <f ca="1">IFERROR(IF($C2825="","",VLOOKUP(FİLTRE!$C2825,'SKT LİSTESİ'!$F:$AJ,16,0)),"")</f>
        <v/>
      </c>
      <c r="AF2825" s="179" t="str">
        <f t="shared" ca="1" si="174"/>
        <v/>
      </c>
      <c r="AG2825" s="179">
        <f t="shared" ca="1" si="175"/>
        <v>0</v>
      </c>
      <c r="AH2825" s="179">
        <f t="shared" ca="1" si="176"/>
        <v>0</v>
      </c>
    </row>
    <row r="2826" spans="2:34" ht="15.75" x14ac:dyDescent="0.25">
      <c r="B2826">
        <f t="shared" ca="1" si="173"/>
        <v>2814</v>
      </c>
      <c r="C2826" t="str">
        <f ca="1">IFERROR(VLOOKUP(B2826,'SKT LİSTESİ'!F:F,1,0),"")</f>
        <v/>
      </c>
      <c r="E2826" s="128" t="str">
        <f ca="1">IFERROR(IF($C2826="","",VLOOKUP(FİLTRE!$C2826,'SKT LİSTESİ'!$F:$S,5,0)),"")</f>
        <v/>
      </c>
      <c r="F2826" s="129" t="str">
        <f ca="1">IFERROR(IF($C2826="","",VLOOKUP(FİLTRE!$C2826,'SKT LİSTESİ'!$F:$S,7,0)),"")</f>
        <v/>
      </c>
      <c r="G2826" s="130" t="str">
        <f ca="1">IFERROR(IF($C2826="","",VLOOKUP(FİLTRE!$C2826,'SKT LİSTESİ'!$F:$S,8,0)),"")</f>
        <v/>
      </c>
      <c r="H2826" s="131" t="str">
        <f ca="1">IF(E2826="","",IF($C2826="","",VLOOKUP(FİLTRE!$C2826,'SKT LİSTESİ'!$F:$S,9,0)))</f>
        <v/>
      </c>
      <c r="I2826" s="132" t="str">
        <f ca="1">IFERROR(IF($C2826="","",VLOOKUP(FİLTRE!$C2826,'SKT LİSTESİ'!$F:$S,10,0)),"")</f>
        <v/>
      </c>
      <c r="J2826" s="133" t="str">
        <f ca="1">IFERROR(IF($C2826="","",VLOOKUP(FİLTRE!$C2826,'SKT LİSTESİ'!$F:$S,11,0)),"")</f>
        <v/>
      </c>
      <c r="K2826" s="134" t="str">
        <f ca="1">IFERROR(IF($C2826="","",VLOOKUP(FİLTRE!$C2826,'SKT LİSTESİ'!$F:$S,12,0)),"")</f>
        <v/>
      </c>
      <c r="L2826" s="134" t="str">
        <f ca="1">IFERROR(IF($C2826="","",VLOOKUP(FİLTRE!$C2826,'SKT LİSTESİ'!$F:$S,13,0)),"")</f>
        <v/>
      </c>
      <c r="M2826" s="135" t="str">
        <f ca="1">IFERROR(IF($C2826="","",VLOOKUP(FİLTRE!$C2826,'SKT LİSTESİ'!$F:$AJ,14,0)),"")</f>
        <v/>
      </c>
      <c r="N2826" s="31" t="str">
        <f ca="1">IFERROR(IF($C2826="","",VLOOKUP(FİLTRE!$C2826,'SKT LİSTESİ'!$F:$AJ,22,0)),"")</f>
        <v/>
      </c>
      <c r="O2826" s="136" t="str">
        <f ca="1">IFERROR(IF($C2826="","",VLOOKUP(FİLTRE!$C2826,'SKT LİSTESİ'!$F:$AJ,23,0)),"")</f>
        <v/>
      </c>
      <c r="P2826" s="31"/>
      <c r="Q2826" s="31"/>
      <c r="R2826" s="137" t="str">
        <f ca="1">(IFERROR(IF($C2826="","",VLOOKUP(FİLTRE!$C2826,'SKT LİSTESİ'!$F:$AJ,15,0)),""))</f>
        <v/>
      </c>
      <c r="S2826" s="138" t="str">
        <f ca="1">IFERROR(IF($C2826="","",VLOOKUP(FİLTRE!$C2826,'SKT LİSTESİ'!$F:$AJ,16,0)),"")</f>
        <v/>
      </c>
      <c r="AF2826" s="179" t="str">
        <f t="shared" ca="1" si="174"/>
        <v/>
      </c>
      <c r="AG2826" s="179">
        <f t="shared" ca="1" si="175"/>
        <v>0</v>
      </c>
      <c r="AH2826" s="179">
        <f t="shared" ca="1" si="176"/>
        <v>0</v>
      </c>
    </row>
    <row r="2827" spans="2:34" ht="15.75" x14ac:dyDescent="0.25">
      <c r="B2827">
        <f t="shared" ca="1" si="173"/>
        <v>2815</v>
      </c>
      <c r="C2827" t="str">
        <f ca="1">IFERROR(VLOOKUP(B2827,'SKT LİSTESİ'!F:F,1,0),"")</f>
        <v/>
      </c>
      <c r="E2827" s="128" t="str">
        <f ca="1">IFERROR(IF($C2827="","",VLOOKUP(FİLTRE!$C2827,'SKT LİSTESİ'!$F:$S,5,0)),"")</f>
        <v/>
      </c>
      <c r="F2827" s="129" t="str">
        <f ca="1">IFERROR(IF($C2827="","",VLOOKUP(FİLTRE!$C2827,'SKT LİSTESİ'!$F:$S,7,0)),"")</f>
        <v/>
      </c>
      <c r="G2827" s="130" t="str">
        <f ca="1">IFERROR(IF($C2827="","",VLOOKUP(FİLTRE!$C2827,'SKT LİSTESİ'!$F:$S,8,0)),"")</f>
        <v/>
      </c>
      <c r="H2827" s="131" t="str">
        <f ca="1">IF(E2827="","",IF($C2827="","",VLOOKUP(FİLTRE!$C2827,'SKT LİSTESİ'!$F:$S,9,0)))</f>
        <v/>
      </c>
      <c r="I2827" s="132" t="str">
        <f ca="1">IFERROR(IF($C2827="","",VLOOKUP(FİLTRE!$C2827,'SKT LİSTESİ'!$F:$S,10,0)),"")</f>
        <v/>
      </c>
      <c r="J2827" s="133" t="str">
        <f ca="1">IFERROR(IF($C2827="","",VLOOKUP(FİLTRE!$C2827,'SKT LİSTESİ'!$F:$S,11,0)),"")</f>
        <v/>
      </c>
      <c r="K2827" s="134" t="str">
        <f ca="1">IFERROR(IF($C2827="","",VLOOKUP(FİLTRE!$C2827,'SKT LİSTESİ'!$F:$S,12,0)),"")</f>
        <v/>
      </c>
      <c r="L2827" s="134" t="str">
        <f ca="1">IFERROR(IF($C2827="","",VLOOKUP(FİLTRE!$C2827,'SKT LİSTESİ'!$F:$S,13,0)),"")</f>
        <v/>
      </c>
      <c r="M2827" s="135" t="str">
        <f ca="1">IFERROR(IF($C2827="","",VLOOKUP(FİLTRE!$C2827,'SKT LİSTESİ'!$F:$AJ,14,0)),"")</f>
        <v/>
      </c>
      <c r="N2827" s="31" t="str">
        <f ca="1">IFERROR(IF($C2827="","",VLOOKUP(FİLTRE!$C2827,'SKT LİSTESİ'!$F:$AJ,22,0)),"")</f>
        <v/>
      </c>
      <c r="O2827" s="136" t="str">
        <f ca="1">IFERROR(IF($C2827="","",VLOOKUP(FİLTRE!$C2827,'SKT LİSTESİ'!$F:$AJ,23,0)),"")</f>
        <v/>
      </c>
      <c r="P2827" s="31"/>
      <c r="Q2827" s="31"/>
      <c r="R2827" s="137" t="str">
        <f ca="1">(IFERROR(IF($C2827="","",VLOOKUP(FİLTRE!$C2827,'SKT LİSTESİ'!$F:$AJ,15,0)),""))</f>
        <v/>
      </c>
      <c r="S2827" s="138" t="str">
        <f ca="1">IFERROR(IF($C2827="","",VLOOKUP(FİLTRE!$C2827,'SKT LİSTESİ'!$F:$AJ,16,0)),"")</f>
        <v/>
      </c>
      <c r="AF2827" s="179" t="str">
        <f t="shared" ca="1" si="174"/>
        <v/>
      </c>
      <c r="AG2827" s="179">
        <f t="shared" ca="1" si="175"/>
        <v>0</v>
      </c>
      <c r="AH2827" s="179">
        <f t="shared" ca="1" si="176"/>
        <v>0</v>
      </c>
    </row>
    <row r="2828" spans="2:34" ht="15.75" x14ac:dyDescent="0.25">
      <c r="B2828">
        <f t="shared" ca="1" si="173"/>
        <v>2816</v>
      </c>
      <c r="C2828" t="str">
        <f ca="1">IFERROR(VLOOKUP(B2828,'SKT LİSTESİ'!F:F,1,0),"")</f>
        <v/>
      </c>
      <c r="E2828" s="128" t="str">
        <f ca="1">IFERROR(IF($C2828="","",VLOOKUP(FİLTRE!$C2828,'SKT LİSTESİ'!$F:$S,5,0)),"")</f>
        <v/>
      </c>
      <c r="F2828" s="129" t="str">
        <f ca="1">IFERROR(IF($C2828="","",VLOOKUP(FİLTRE!$C2828,'SKT LİSTESİ'!$F:$S,7,0)),"")</f>
        <v/>
      </c>
      <c r="G2828" s="130" t="str">
        <f ca="1">IFERROR(IF($C2828="","",VLOOKUP(FİLTRE!$C2828,'SKT LİSTESİ'!$F:$S,8,0)),"")</f>
        <v/>
      </c>
      <c r="H2828" s="131" t="str">
        <f ca="1">IF(E2828="","",IF($C2828="","",VLOOKUP(FİLTRE!$C2828,'SKT LİSTESİ'!$F:$S,9,0)))</f>
        <v/>
      </c>
      <c r="I2828" s="132" t="str">
        <f ca="1">IFERROR(IF($C2828="","",VLOOKUP(FİLTRE!$C2828,'SKT LİSTESİ'!$F:$S,10,0)),"")</f>
        <v/>
      </c>
      <c r="J2828" s="133" t="str">
        <f ca="1">IFERROR(IF($C2828="","",VLOOKUP(FİLTRE!$C2828,'SKT LİSTESİ'!$F:$S,11,0)),"")</f>
        <v/>
      </c>
      <c r="K2828" s="134" t="str">
        <f ca="1">IFERROR(IF($C2828="","",VLOOKUP(FİLTRE!$C2828,'SKT LİSTESİ'!$F:$S,12,0)),"")</f>
        <v/>
      </c>
      <c r="L2828" s="134" t="str">
        <f ca="1">IFERROR(IF($C2828="","",VLOOKUP(FİLTRE!$C2828,'SKT LİSTESİ'!$F:$S,13,0)),"")</f>
        <v/>
      </c>
      <c r="M2828" s="135" t="str">
        <f ca="1">IFERROR(IF($C2828="","",VLOOKUP(FİLTRE!$C2828,'SKT LİSTESİ'!$F:$AJ,14,0)),"")</f>
        <v/>
      </c>
      <c r="N2828" s="31" t="str">
        <f ca="1">IFERROR(IF($C2828="","",VLOOKUP(FİLTRE!$C2828,'SKT LİSTESİ'!$F:$AJ,22,0)),"")</f>
        <v/>
      </c>
      <c r="O2828" s="136" t="str">
        <f ca="1">IFERROR(IF($C2828="","",VLOOKUP(FİLTRE!$C2828,'SKT LİSTESİ'!$F:$AJ,23,0)),"")</f>
        <v/>
      </c>
      <c r="P2828" s="31"/>
      <c r="Q2828" s="31"/>
      <c r="R2828" s="137" t="str">
        <f ca="1">(IFERROR(IF($C2828="","",VLOOKUP(FİLTRE!$C2828,'SKT LİSTESİ'!$F:$AJ,15,0)),""))</f>
        <v/>
      </c>
      <c r="S2828" s="138" t="str">
        <f ca="1">IFERROR(IF($C2828="","",VLOOKUP(FİLTRE!$C2828,'SKT LİSTESİ'!$F:$AJ,16,0)),"")</f>
        <v/>
      </c>
      <c r="AF2828" s="179" t="str">
        <f t="shared" ca="1" si="174"/>
        <v/>
      </c>
      <c r="AG2828" s="179">
        <f t="shared" ca="1" si="175"/>
        <v>0</v>
      </c>
      <c r="AH2828" s="179">
        <f t="shared" ca="1" si="176"/>
        <v>0</v>
      </c>
    </row>
    <row r="2829" spans="2:34" ht="15.75" x14ac:dyDescent="0.25">
      <c r="B2829">
        <f t="shared" ca="1" si="173"/>
        <v>2817</v>
      </c>
      <c r="C2829" t="str">
        <f ca="1">IFERROR(VLOOKUP(B2829,'SKT LİSTESİ'!F:F,1,0),"")</f>
        <v/>
      </c>
      <c r="E2829" s="128" t="str">
        <f ca="1">IFERROR(IF($C2829="","",VLOOKUP(FİLTRE!$C2829,'SKT LİSTESİ'!$F:$S,5,0)),"")</f>
        <v/>
      </c>
      <c r="F2829" s="129" t="str">
        <f ca="1">IFERROR(IF($C2829="","",VLOOKUP(FİLTRE!$C2829,'SKT LİSTESİ'!$F:$S,7,0)),"")</f>
        <v/>
      </c>
      <c r="G2829" s="130" t="str">
        <f ca="1">IFERROR(IF($C2829="","",VLOOKUP(FİLTRE!$C2829,'SKT LİSTESİ'!$F:$S,8,0)),"")</f>
        <v/>
      </c>
      <c r="H2829" s="131" t="str">
        <f ca="1">IF(E2829="","",IF($C2829="","",VLOOKUP(FİLTRE!$C2829,'SKT LİSTESİ'!$F:$S,9,0)))</f>
        <v/>
      </c>
      <c r="I2829" s="132" t="str">
        <f ca="1">IFERROR(IF($C2829="","",VLOOKUP(FİLTRE!$C2829,'SKT LİSTESİ'!$F:$S,10,0)),"")</f>
        <v/>
      </c>
      <c r="J2829" s="133" t="str">
        <f ca="1">IFERROR(IF($C2829="","",VLOOKUP(FİLTRE!$C2829,'SKT LİSTESİ'!$F:$S,11,0)),"")</f>
        <v/>
      </c>
      <c r="K2829" s="134" t="str">
        <f ca="1">IFERROR(IF($C2829="","",VLOOKUP(FİLTRE!$C2829,'SKT LİSTESİ'!$F:$S,12,0)),"")</f>
        <v/>
      </c>
      <c r="L2829" s="134" t="str">
        <f ca="1">IFERROR(IF($C2829="","",VLOOKUP(FİLTRE!$C2829,'SKT LİSTESİ'!$F:$S,13,0)),"")</f>
        <v/>
      </c>
      <c r="M2829" s="135" t="str">
        <f ca="1">IFERROR(IF($C2829="","",VLOOKUP(FİLTRE!$C2829,'SKT LİSTESİ'!$F:$AJ,14,0)),"")</f>
        <v/>
      </c>
      <c r="N2829" s="31" t="str">
        <f ca="1">IFERROR(IF($C2829="","",VLOOKUP(FİLTRE!$C2829,'SKT LİSTESİ'!$F:$AJ,22,0)),"")</f>
        <v/>
      </c>
      <c r="O2829" s="136" t="str">
        <f ca="1">IFERROR(IF($C2829="","",VLOOKUP(FİLTRE!$C2829,'SKT LİSTESİ'!$F:$AJ,23,0)),"")</f>
        <v/>
      </c>
      <c r="P2829" s="31"/>
      <c r="Q2829" s="31"/>
      <c r="R2829" s="137" t="str">
        <f ca="1">(IFERROR(IF($C2829="","",VLOOKUP(FİLTRE!$C2829,'SKT LİSTESİ'!$F:$AJ,15,0)),""))</f>
        <v/>
      </c>
      <c r="S2829" s="138" t="str">
        <f ca="1">IFERROR(IF($C2829="","",VLOOKUP(FİLTRE!$C2829,'SKT LİSTESİ'!$F:$AJ,16,0)),"")</f>
        <v/>
      </c>
      <c r="AF2829" s="179" t="str">
        <f t="shared" ca="1" si="174"/>
        <v/>
      </c>
      <c r="AG2829" s="179">
        <f t="shared" ca="1" si="175"/>
        <v>0</v>
      </c>
      <c r="AH2829" s="179">
        <f t="shared" ca="1" si="176"/>
        <v>0</v>
      </c>
    </row>
    <row r="2830" spans="2:34" ht="15.75" x14ac:dyDescent="0.25">
      <c r="B2830">
        <f t="shared" ref="B2830:B2893" ca="1" si="177">IF($Y$2=1,(ROW()-12),"")</f>
        <v>2818</v>
      </c>
      <c r="C2830" t="str">
        <f ca="1">IFERROR(VLOOKUP(B2830,'SKT LİSTESİ'!F:F,1,0),"")</f>
        <v/>
      </c>
      <c r="E2830" s="128" t="str">
        <f ca="1">IFERROR(IF($C2830="","",VLOOKUP(FİLTRE!$C2830,'SKT LİSTESİ'!$F:$S,5,0)),"")</f>
        <v/>
      </c>
      <c r="F2830" s="129" t="str">
        <f ca="1">IFERROR(IF($C2830="","",VLOOKUP(FİLTRE!$C2830,'SKT LİSTESİ'!$F:$S,7,0)),"")</f>
        <v/>
      </c>
      <c r="G2830" s="130" t="str">
        <f ca="1">IFERROR(IF($C2830="","",VLOOKUP(FİLTRE!$C2830,'SKT LİSTESİ'!$F:$S,8,0)),"")</f>
        <v/>
      </c>
      <c r="H2830" s="131" t="str">
        <f ca="1">IF(E2830="","",IF($C2830="","",VLOOKUP(FİLTRE!$C2830,'SKT LİSTESİ'!$F:$S,9,0)))</f>
        <v/>
      </c>
      <c r="I2830" s="132" t="str">
        <f ca="1">IFERROR(IF($C2830="","",VLOOKUP(FİLTRE!$C2830,'SKT LİSTESİ'!$F:$S,10,0)),"")</f>
        <v/>
      </c>
      <c r="J2830" s="133" t="str">
        <f ca="1">IFERROR(IF($C2830="","",VLOOKUP(FİLTRE!$C2830,'SKT LİSTESİ'!$F:$S,11,0)),"")</f>
        <v/>
      </c>
      <c r="K2830" s="134" t="str">
        <f ca="1">IFERROR(IF($C2830="","",VLOOKUP(FİLTRE!$C2830,'SKT LİSTESİ'!$F:$S,12,0)),"")</f>
        <v/>
      </c>
      <c r="L2830" s="134" t="str">
        <f ca="1">IFERROR(IF($C2830="","",VLOOKUP(FİLTRE!$C2830,'SKT LİSTESİ'!$F:$S,13,0)),"")</f>
        <v/>
      </c>
      <c r="M2830" s="135" t="str">
        <f ca="1">IFERROR(IF($C2830="","",VLOOKUP(FİLTRE!$C2830,'SKT LİSTESİ'!$F:$AJ,14,0)),"")</f>
        <v/>
      </c>
      <c r="N2830" s="31" t="str">
        <f ca="1">IFERROR(IF($C2830="","",VLOOKUP(FİLTRE!$C2830,'SKT LİSTESİ'!$F:$AJ,22,0)),"")</f>
        <v/>
      </c>
      <c r="O2830" s="136" t="str">
        <f ca="1">IFERROR(IF($C2830="","",VLOOKUP(FİLTRE!$C2830,'SKT LİSTESİ'!$F:$AJ,23,0)),"")</f>
        <v/>
      </c>
      <c r="P2830" s="31"/>
      <c r="Q2830" s="31"/>
      <c r="R2830" s="137" t="str">
        <f ca="1">(IFERROR(IF($C2830="","",VLOOKUP(FİLTRE!$C2830,'SKT LİSTESİ'!$F:$AJ,15,0)),""))</f>
        <v/>
      </c>
      <c r="S2830" s="138" t="str">
        <f ca="1">IFERROR(IF($C2830="","",VLOOKUP(FİLTRE!$C2830,'SKT LİSTESİ'!$F:$AJ,16,0)),"")</f>
        <v/>
      </c>
      <c r="AF2830" s="179" t="str">
        <f t="shared" ref="AF2830:AF2893" ca="1" si="178">IF(E2830&lt;&gt;"SAYIM",K2830,
(IF(AND(E2830="SAYIM",R2830=0),0,(COUNTIFS(E:E,"SAYIM",F:F,F2830,R:R,"&gt;"&amp;0)))))</f>
        <v/>
      </c>
      <c r="AG2830" s="179">
        <f t="shared" ref="AG2830:AG2893" ca="1" si="179">IF(E2830="SAYIM",(IFERROR(R2830/AF2830,0)),0)</f>
        <v>0</v>
      </c>
      <c r="AH2830" s="179">
        <f t="shared" ref="AH2830:AH2893" ca="1" si="180">IF(E2830="SAYIM",(IFERROR(S2830/AF2830,0)),0)</f>
        <v>0</v>
      </c>
    </row>
    <row r="2831" spans="2:34" ht="15.75" x14ac:dyDescent="0.25">
      <c r="B2831">
        <f t="shared" ca="1" si="177"/>
        <v>2819</v>
      </c>
      <c r="C2831" t="str">
        <f ca="1">IFERROR(VLOOKUP(B2831,'SKT LİSTESİ'!F:F,1,0),"")</f>
        <v/>
      </c>
      <c r="E2831" s="128" t="str">
        <f ca="1">IFERROR(IF($C2831="","",VLOOKUP(FİLTRE!$C2831,'SKT LİSTESİ'!$F:$S,5,0)),"")</f>
        <v/>
      </c>
      <c r="F2831" s="129" t="str">
        <f ca="1">IFERROR(IF($C2831="","",VLOOKUP(FİLTRE!$C2831,'SKT LİSTESİ'!$F:$S,7,0)),"")</f>
        <v/>
      </c>
      <c r="G2831" s="130" t="str">
        <f ca="1">IFERROR(IF($C2831="","",VLOOKUP(FİLTRE!$C2831,'SKT LİSTESİ'!$F:$S,8,0)),"")</f>
        <v/>
      </c>
      <c r="H2831" s="131" t="str">
        <f ca="1">IF(E2831="","",IF($C2831="","",VLOOKUP(FİLTRE!$C2831,'SKT LİSTESİ'!$F:$S,9,0)))</f>
        <v/>
      </c>
      <c r="I2831" s="132" t="str">
        <f ca="1">IFERROR(IF($C2831="","",VLOOKUP(FİLTRE!$C2831,'SKT LİSTESİ'!$F:$S,10,0)),"")</f>
        <v/>
      </c>
      <c r="J2831" s="133" t="str">
        <f ca="1">IFERROR(IF($C2831="","",VLOOKUP(FİLTRE!$C2831,'SKT LİSTESİ'!$F:$S,11,0)),"")</f>
        <v/>
      </c>
      <c r="K2831" s="134" t="str">
        <f ca="1">IFERROR(IF($C2831="","",VLOOKUP(FİLTRE!$C2831,'SKT LİSTESİ'!$F:$S,12,0)),"")</f>
        <v/>
      </c>
      <c r="L2831" s="134" t="str">
        <f ca="1">IFERROR(IF($C2831="","",VLOOKUP(FİLTRE!$C2831,'SKT LİSTESİ'!$F:$S,13,0)),"")</f>
        <v/>
      </c>
      <c r="M2831" s="135" t="str">
        <f ca="1">IFERROR(IF($C2831="","",VLOOKUP(FİLTRE!$C2831,'SKT LİSTESİ'!$F:$AJ,14,0)),"")</f>
        <v/>
      </c>
      <c r="N2831" s="31" t="str">
        <f ca="1">IFERROR(IF($C2831="","",VLOOKUP(FİLTRE!$C2831,'SKT LİSTESİ'!$F:$AJ,22,0)),"")</f>
        <v/>
      </c>
      <c r="O2831" s="136" t="str">
        <f ca="1">IFERROR(IF($C2831="","",VLOOKUP(FİLTRE!$C2831,'SKT LİSTESİ'!$F:$AJ,23,0)),"")</f>
        <v/>
      </c>
      <c r="P2831" s="31"/>
      <c r="Q2831" s="31"/>
      <c r="R2831" s="137" t="str">
        <f ca="1">(IFERROR(IF($C2831="","",VLOOKUP(FİLTRE!$C2831,'SKT LİSTESİ'!$F:$AJ,15,0)),""))</f>
        <v/>
      </c>
      <c r="S2831" s="138" t="str">
        <f ca="1">IFERROR(IF($C2831="","",VLOOKUP(FİLTRE!$C2831,'SKT LİSTESİ'!$F:$AJ,16,0)),"")</f>
        <v/>
      </c>
      <c r="AF2831" s="179" t="str">
        <f t="shared" ca="1" si="178"/>
        <v/>
      </c>
      <c r="AG2831" s="179">
        <f t="shared" ca="1" si="179"/>
        <v>0</v>
      </c>
      <c r="AH2831" s="179">
        <f t="shared" ca="1" si="180"/>
        <v>0</v>
      </c>
    </row>
    <row r="2832" spans="2:34" ht="15.75" x14ac:dyDescent="0.25">
      <c r="B2832">
        <f t="shared" ca="1" si="177"/>
        <v>2820</v>
      </c>
      <c r="C2832" t="str">
        <f ca="1">IFERROR(VLOOKUP(B2832,'SKT LİSTESİ'!F:F,1,0),"")</f>
        <v/>
      </c>
      <c r="E2832" s="128" t="str">
        <f ca="1">IFERROR(IF($C2832="","",VLOOKUP(FİLTRE!$C2832,'SKT LİSTESİ'!$F:$S,5,0)),"")</f>
        <v/>
      </c>
      <c r="F2832" s="129" t="str">
        <f ca="1">IFERROR(IF($C2832="","",VLOOKUP(FİLTRE!$C2832,'SKT LİSTESİ'!$F:$S,7,0)),"")</f>
        <v/>
      </c>
      <c r="G2832" s="130" t="str">
        <f ca="1">IFERROR(IF($C2832="","",VLOOKUP(FİLTRE!$C2832,'SKT LİSTESİ'!$F:$S,8,0)),"")</f>
        <v/>
      </c>
      <c r="H2832" s="131" t="str">
        <f ca="1">IF(E2832="","",IF($C2832="","",VLOOKUP(FİLTRE!$C2832,'SKT LİSTESİ'!$F:$S,9,0)))</f>
        <v/>
      </c>
      <c r="I2832" s="132" t="str">
        <f ca="1">IFERROR(IF($C2832="","",VLOOKUP(FİLTRE!$C2832,'SKT LİSTESİ'!$F:$S,10,0)),"")</f>
        <v/>
      </c>
      <c r="J2832" s="133" t="str">
        <f ca="1">IFERROR(IF($C2832="","",VLOOKUP(FİLTRE!$C2832,'SKT LİSTESİ'!$F:$S,11,0)),"")</f>
        <v/>
      </c>
      <c r="K2832" s="134" t="str">
        <f ca="1">IFERROR(IF($C2832="","",VLOOKUP(FİLTRE!$C2832,'SKT LİSTESİ'!$F:$S,12,0)),"")</f>
        <v/>
      </c>
      <c r="L2832" s="134" t="str">
        <f ca="1">IFERROR(IF($C2832="","",VLOOKUP(FİLTRE!$C2832,'SKT LİSTESİ'!$F:$S,13,0)),"")</f>
        <v/>
      </c>
      <c r="M2832" s="135" t="str">
        <f ca="1">IFERROR(IF($C2832="","",VLOOKUP(FİLTRE!$C2832,'SKT LİSTESİ'!$F:$AJ,14,0)),"")</f>
        <v/>
      </c>
      <c r="N2832" s="31" t="str">
        <f ca="1">IFERROR(IF($C2832="","",VLOOKUP(FİLTRE!$C2832,'SKT LİSTESİ'!$F:$AJ,22,0)),"")</f>
        <v/>
      </c>
      <c r="O2832" s="136" t="str">
        <f ca="1">IFERROR(IF($C2832="","",VLOOKUP(FİLTRE!$C2832,'SKT LİSTESİ'!$F:$AJ,23,0)),"")</f>
        <v/>
      </c>
      <c r="P2832" s="31"/>
      <c r="Q2832" s="31"/>
      <c r="R2832" s="137" t="str">
        <f ca="1">(IFERROR(IF($C2832="","",VLOOKUP(FİLTRE!$C2832,'SKT LİSTESİ'!$F:$AJ,15,0)),""))</f>
        <v/>
      </c>
      <c r="S2832" s="138" t="str">
        <f ca="1">IFERROR(IF($C2832="","",VLOOKUP(FİLTRE!$C2832,'SKT LİSTESİ'!$F:$AJ,16,0)),"")</f>
        <v/>
      </c>
      <c r="AF2832" s="179" t="str">
        <f t="shared" ca="1" si="178"/>
        <v/>
      </c>
      <c r="AG2832" s="179">
        <f t="shared" ca="1" si="179"/>
        <v>0</v>
      </c>
      <c r="AH2832" s="179">
        <f t="shared" ca="1" si="180"/>
        <v>0</v>
      </c>
    </row>
    <row r="2833" spans="2:34" ht="15.75" x14ac:dyDescent="0.25">
      <c r="B2833">
        <f t="shared" ca="1" si="177"/>
        <v>2821</v>
      </c>
      <c r="C2833" t="str">
        <f ca="1">IFERROR(VLOOKUP(B2833,'SKT LİSTESİ'!F:F,1,0),"")</f>
        <v/>
      </c>
      <c r="E2833" s="128" t="str">
        <f ca="1">IFERROR(IF($C2833="","",VLOOKUP(FİLTRE!$C2833,'SKT LİSTESİ'!$F:$S,5,0)),"")</f>
        <v/>
      </c>
      <c r="F2833" s="129" t="str">
        <f ca="1">IFERROR(IF($C2833="","",VLOOKUP(FİLTRE!$C2833,'SKT LİSTESİ'!$F:$S,7,0)),"")</f>
        <v/>
      </c>
      <c r="G2833" s="130" t="str">
        <f ca="1">IFERROR(IF($C2833="","",VLOOKUP(FİLTRE!$C2833,'SKT LİSTESİ'!$F:$S,8,0)),"")</f>
        <v/>
      </c>
      <c r="H2833" s="131" t="str">
        <f ca="1">IF(E2833="","",IF($C2833="","",VLOOKUP(FİLTRE!$C2833,'SKT LİSTESİ'!$F:$S,9,0)))</f>
        <v/>
      </c>
      <c r="I2833" s="132" t="str">
        <f ca="1">IFERROR(IF($C2833="","",VLOOKUP(FİLTRE!$C2833,'SKT LİSTESİ'!$F:$S,10,0)),"")</f>
        <v/>
      </c>
      <c r="J2833" s="133" t="str">
        <f ca="1">IFERROR(IF($C2833="","",VLOOKUP(FİLTRE!$C2833,'SKT LİSTESİ'!$F:$S,11,0)),"")</f>
        <v/>
      </c>
      <c r="K2833" s="134" t="str">
        <f ca="1">IFERROR(IF($C2833="","",VLOOKUP(FİLTRE!$C2833,'SKT LİSTESİ'!$F:$S,12,0)),"")</f>
        <v/>
      </c>
      <c r="L2833" s="134" t="str">
        <f ca="1">IFERROR(IF($C2833="","",VLOOKUP(FİLTRE!$C2833,'SKT LİSTESİ'!$F:$S,13,0)),"")</f>
        <v/>
      </c>
      <c r="M2833" s="135" t="str">
        <f ca="1">IFERROR(IF($C2833="","",VLOOKUP(FİLTRE!$C2833,'SKT LİSTESİ'!$F:$AJ,14,0)),"")</f>
        <v/>
      </c>
      <c r="N2833" s="31" t="str">
        <f ca="1">IFERROR(IF($C2833="","",VLOOKUP(FİLTRE!$C2833,'SKT LİSTESİ'!$F:$AJ,22,0)),"")</f>
        <v/>
      </c>
      <c r="O2833" s="136" t="str">
        <f ca="1">IFERROR(IF($C2833="","",VLOOKUP(FİLTRE!$C2833,'SKT LİSTESİ'!$F:$AJ,23,0)),"")</f>
        <v/>
      </c>
      <c r="P2833" s="31"/>
      <c r="Q2833" s="31"/>
      <c r="R2833" s="137" t="str">
        <f ca="1">(IFERROR(IF($C2833="","",VLOOKUP(FİLTRE!$C2833,'SKT LİSTESİ'!$F:$AJ,15,0)),""))</f>
        <v/>
      </c>
      <c r="S2833" s="138" t="str">
        <f ca="1">IFERROR(IF($C2833="","",VLOOKUP(FİLTRE!$C2833,'SKT LİSTESİ'!$F:$AJ,16,0)),"")</f>
        <v/>
      </c>
      <c r="AF2833" s="179" t="str">
        <f t="shared" ca="1" si="178"/>
        <v/>
      </c>
      <c r="AG2833" s="179">
        <f t="shared" ca="1" si="179"/>
        <v>0</v>
      </c>
      <c r="AH2833" s="179">
        <f t="shared" ca="1" si="180"/>
        <v>0</v>
      </c>
    </row>
    <row r="2834" spans="2:34" ht="15.75" x14ac:dyDescent="0.25">
      <c r="B2834">
        <f t="shared" ca="1" si="177"/>
        <v>2822</v>
      </c>
      <c r="C2834" t="str">
        <f ca="1">IFERROR(VLOOKUP(B2834,'SKT LİSTESİ'!F:F,1,0),"")</f>
        <v/>
      </c>
      <c r="E2834" s="128" t="str">
        <f ca="1">IFERROR(IF($C2834="","",VLOOKUP(FİLTRE!$C2834,'SKT LİSTESİ'!$F:$S,5,0)),"")</f>
        <v/>
      </c>
      <c r="F2834" s="129" t="str">
        <f ca="1">IFERROR(IF($C2834="","",VLOOKUP(FİLTRE!$C2834,'SKT LİSTESİ'!$F:$S,7,0)),"")</f>
        <v/>
      </c>
      <c r="G2834" s="130" t="str">
        <f ca="1">IFERROR(IF($C2834="","",VLOOKUP(FİLTRE!$C2834,'SKT LİSTESİ'!$F:$S,8,0)),"")</f>
        <v/>
      </c>
      <c r="H2834" s="131" t="str">
        <f ca="1">IF(E2834="","",IF($C2834="","",VLOOKUP(FİLTRE!$C2834,'SKT LİSTESİ'!$F:$S,9,0)))</f>
        <v/>
      </c>
      <c r="I2834" s="132" t="str">
        <f ca="1">IFERROR(IF($C2834="","",VLOOKUP(FİLTRE!$C2834,'SKT LİSTESİ'!$F:$S,10,0)),"")</f>
        <v/>
      </c>
      <c r="J2834" s="133" t="str">
        <f ca="1">IFERROR(IF($C2834="","",VLOOKUP(FİLTRE!$C2834,'SKT LİSTESİ'!$F:$S,11,0)),"")</f>
        <v/>
      </c>
      <c r="K2834" s="134" t="str">
        <f ca="1">IFERROR(IF($C2834="","",VLOOKUP(FİLTRE!$C2834,'SKT LİSTESİ'!$F:$S,12,0)),"")</f>
        <v/>
      </c>
      <c r="L2834" s="134" t="str">
        <f ca="1">IFERROR(IF($C2834="","",VLOOKUP(FİLTRE!$C2834,'SKT LİSTESİ'!$F:$S,13,0)),"")</f>
        <v/>
      </c>
      <c r="M2834" s="135" t="str">
        <f ca="1">IFERROR(IF($C2834="","",VLOOKUP(FİLTRE!$C2834,'SKT LİSTESİ'!$F:$AJ,14,0)),"")</f>
        <v/>
      </c>
      <c r="N2834" s="31" t="str">
        <f ca="1">IFERROR(IF($C2834="","",VLOOKUP(FİLTRE!$C2834,'SKT LİSTESİ'!$F:$AJ,22,0)),"")</f>
        <v/>
      </c>
      <c r="O2834" s="136" t="str">
        <f ca="1">IFERROR(IF($C2834="","",VLOOKUP(FİLTRE!$C2834,'SKT LİSTESİ'!$F:$AJ,23,0)),"")</f>
        <v/>
      </c>
      <c r="P2834" s="31"/>
      <c r="Q2834" s="31"/>
      <c r="R2834" s="137" t="str">
        <f ca="1">(IFERROR(IF($C2834="","",VLOOKUP(FİLTRE!$C2834,'SKT LİSTESİ'!$F:$AJ,15,0)),""))</f>
        <v/>
      </c>
      <c r="S2834" s="138" t="str">
        <f ca="1">IFERROR(IF($C2834="","",VLOOKUP(FİLTRE!$C2834,'SKT LİSTESİ'!$F:$AJ,16,0)),"")</f>
        <v/>
      </c>
      <c r="AF2834" s="179" t="str">
        <f t="shared" ca="1" si="178"/>
        <v/>
      </c>
      <c r="AG2834" s="179">
        <f t="shared" ca="1" si="179"/>
        <v>0</v>
      </c>
      <c r="AH2834" s="179">
        <f t="shared" ca="1" si="180"/>
        <v>0</v>
      </c>
    </row>
    <row r="2835" spans="2:34" ht="15.75" x14ac:dyDescent="0.25">
      <c r="B2835">
        <f t="shared" ca="1" si="177"/>
        <v>2823</v>
      </c>
      <c r="C2835" t="str">
        <f ca="1">IFERROR(VLOOKUP(B2835,'SKT LİSTESİ'!F:F,1,0),"")</f>
        <v/>
      </c>
      <c r="E2835" s="128" t="str">
        <f ca="1">IFERROR(IF($C2835="","",VLOOKUP(FİLTRE!$C2835,'SKT LİSTESİ'!$F:$S,5,0)),"")</f>
        <v/>
      </c>
      <c r="F2835" s="129" t="str">
        <f ca="1">IFERROR(IF($C2835="","",VLOOKUP(FİLTRE!$C2835,'SKT LİSTESİ'!$F:$S,7,0)),"")</f>
        <v/>
      </c>
      <c r="G2835" s="130" t="str">
        <f ca="1">IFERROR(IF($C2835="","",VLOOKUP(FİLTRE!$C2835,'SKT LİSTESİ'!$F:$S,8,0)),"")</f>
        <v/>
      </c>
      <c r="H2835" s="131" t="str">
        <f ca="1">IF(E2835="","",IF($C2835="","",VLOOKUP(FİLTRE!$C2835,'SKT LİSTESİ'!$F:$S,9,0)))</f>
        <v/>
      </c>
      <c r="I2835" s="132" t="str">
        <f ca="1">IFERROR(IF($C2835="","",VLOOKUP(FİLTRE!$C2835,'SKT LİSTESİ'!$F:$S,10,0)),"")</f>
        <v/>
      </c>
      <c r="J2835" s="133" t="str">
        <f ca="1">IFERROR(IF($C2835="","",VLOOKUP(FİLTRE!$C2835,'SKT LİSTESİ'!$F:$S,11,0)),"")</f>
        <v/>
      </c>
      <c r="K2835" s="134" t="str">
        <f ca="1">IFERROR(IF($C2835="","",VLOOKUP(FİLTRE!$C2835,'SKT LİSTESİ'!$F:$S,12,0)),"")</f>
        <v/>
      </c>
      <c r="L2835" s="134" t="str">
        <f ca="1">IFERROR(IF($C2835="","",VLOOKUP(FİLTRE!$C2835,'SKT LİSTESİ'!$F:$S,13,0)),"")</f>
        <v/>
      </c>
      <c r="M2835" s="135" t="str">
        <f ca="1">IFERROR(IF($C2835="","",VLOOKUP(FİLTRE!$C2835,'SKT LİSTESİ'!$F:$AJ,14,0)),"")</f>
        <v/>
      </c>
      <c r="N2835" s="31" t="str">
        <f ca="1">IFERROR(IF($C2835="","",VLOOKUP(FİLTRE!$C2835,'SKT LİSTESİ'!$F:$AJ,22,0)),"")</f>
        <v/>
      </c>
      <c r="O2835" s="136" t="str">
        <f ca="1">IFERROR(IF($C2835="","",VLOOKUP(FİLTRE!$C2835,'SKT LİSTESİ'!$F:$AJ,23,0)),"")</f>
        <v/>
      </c>
      <c r="P2835" s="31"/>
      <c r="Q2835" s="31"/>
      <c r="R2835" s="137" t="str">
        <f ca="1">(IFERROR(IF($C2835="","",VLOOKUP(FİLTRE!$C2835,'SKT LİSTESİ'!$F:$AJ,15,0)),""))</f>
        <v/>
      </c>
      <c r="S2835" s="138" t="str">
        <f ca="1">IFERROR(IF($C2835="","",VLOOKUP(FİLTRE!$C2835,'SKT LİSTESİ'!$F:$AJ,16,0)),"")</f>
        <v/>
      </c>
      <c r="AF2835" s="179" t="str">
        <f t="shared" ca="1" si="178"/>
        <v/>
      </c>
      <c r="AG2835" s="179">
        <f t="shared" ca="1" si="179"/>
        <v>0</v>
      </c>
      <c r="AH2835" s="179">
        <f t="shared" ca="1" si="180"/>
        <v>0</v>
      </c>
    </row>
    <row r="2836" spans="2:34" ht="15.75" x14ac:dyDescent="0.25">
      <c r="B2836">
        <f t="shared" ca="1" si="177"/>
        <v>2824</v>
      </c>
      <c r="C2836" t="str">
        <f ca="1">IFERROR(VLOOKUP(B2836,'SKT LİSTESİ'!F:F,1,0),"")</f>
        <v/>
      </c>
      <c r="E2836" s="128" t="str">
        <f ca="1">IFERROR(IF($C2836="","",VLOOKUP(FİLTRE!$C2836,'SKT LİSTESİ'!$F:$S,5,0)),"")</f>
        <v/>
      </c>
      <c r="F2836" s="129" t="str">
        <f ca="1">IFERROR(IF($C2836="","",VLOOKUP(FİLTRE!$C2836,'SKT LİSTESİ'!$F:$S,7,0)),"")</f>
        <v/>
      </c>
      <c r="G2836" s="130" t="str">
        <f ca="1">IFERROR(IF($C2836="","",VLOOKUP(FİLTRE!$C2836,'SKT LİSTESİ'!$F:$S,8,0)),"")</f>
        <v/>
      </c>
      <c r="H2836" s="131" t="str">
        <f ca="1">IF(E2836="","",IF($C2836="","",VLOOKUP(FİLTRE!$C2836,'SKT LİSTESİ'!$F:$S,9,0)))</f>
        <v/>
      </c>
      <c r="I2836" s="132" t="str">
        <f ca="1">IFERROR(IF($C2836="","",VLOOKUP(FİLTRE!$C2836,'SKT LİSTESİ'!$F:$S,10,0)),"")</f>
        <v/>
      </c>
      <c r="J2836" s="133" t="str">
        <f ca="1">IFERROR(IF($C2836="","",VLOOKUP(FİLTRE!$C2836,'SKT LİSTESİ'!$F:$S,11,0)),"")</f>
        <v/>
      </c>
      <c r="K2836" s="134" t="str">
        <f ca="1">IFERROR(IF($C2836="","",VLOOKUP(FİLTRE!$C2836,'SKT LİSTESİ'!$F:$S,12,0)),"")</f>
        <v/>
      </c>
      <c r="L2836" s="134" t="str">
        <f ca="1">IFERROR(IF($C2836="","",VLOOKUP(FİLTRE!$C2836,'SKT LİSTESİ'!$F:$S,13,0)),"")</f>
        <v/>
      </c>
      <c r="M2836" s="135" t="str">
        <f ca="1">IFERROR(IF($C2836="","",VLOOKUP(FİLTRE!$C2836,'SKT LİSTESİ'!$F:$AJ,14,0)),"")</f>
        <v/>
      </c>
      <c r="N2836" s="31" t="str">
        <f ca="1">IFERROR(IF($C2836="","",VLOOKUP(FİLTRE!$C2836,'SKT LİSTESİ'!$F:$AJ,22,0)),"")</f>
        <v/>
      </c>
      <c r="O2836" s="136" t="str">
        <f ca="1">IFERROR(IF($C2836="","",VLOOKUP(FİLTRE!$C2836,'SKT LİSTESİ'!$F:$AJ,23,0)),"")</f>
        <v/>
      </c>
      <c r="P2836" s="31"/>
      <c r="Q2836" s="31"/>
      <c r="R2836" s="137" t="str">
        <f ca="1">(IFERROR(IF($C2836="","",VLOOKUP(FİLTRE!$C2836,'SKT LİSTESİ'!$F:$AJ,15,0)),""))</f>
        <v/>
      </c>
      <c r="S2836" s="138" t="str">
        <f ca="1">IFERROR(IF($C2836="","",VLOOKUP(FİLTRE!$C2836,'SKT LİSTESİ'!$F:$AJ,16,0)),"")</f>
        <v/>
      </c>
      <c r="AF2836" s="179" t="str">
        <f t="shared" ca="1" si="178"/>
        <v/>
      </c>
      <c r="AG2836" s="179">
        <f t="shared" ca="1" si="179"/>
        <v>0</v>
      </c>
      <c r="AH2836" s="179">
        <f t="shared" ca="1" si="180"/>
        <v>0</v>
      </c>
    </row>
    <row r="2837" spans="2:34" ht="15.75" x14ac:dyDescent="0.25">
      <c r="B2837">
        <f t="shared" ca="1" si="177"/>
        <v>2825</v>
      </c>
      <c r="C2837" t="str">
        <f ca="1">IFERROR(VLOOKUP(B2837,'SKT LİSTESİ'!F:F,1,0),"")</f>
        <v/>
      </c>
      <c r="E2837" s="128" t="str">
        <f ca="1">IFERROR(IF($C2837="","",VLOOKUP(FİLTRE!$C2837,'SKT LİSTESİ'!$F:$S,5,0)),"")</f>
        <v/>
      </c>
      <c r="F2837" s="129" t="str">
        <f ca="1">IFERROR(IF($C2837="","",VLOOKUP(FİLTRE!$C2837,'SKT LİSTESİ'!$F:$S,7,0)),"")</f>
        <v/>
      </c>
      <c r="G2837" s="130" t="str">
        <f ca="1">IFERROR(IF($C2837="","",VLOOKUP(FİLTRE!$C2837,'SKT LİSTESİ'!$F:$S,8,0)),"")</f>
        <v/>
      </c>
      <c r="H2837" s="131" t="str">
        <f ca="1">IF(E2837="","",IF($C2837="","",VLOOKUP(FİLTRE!$C2837,'SKT LİSTESİ'!$F:$S,9,0)))</f>
        <v/>
      </c>
      <c r="I2837" s="132" t="str">
        <f ca="1">IFERROR(IF($C2837="","",VLOOKUP(FİLTRE!$C2837,'SKT LİSTESİ'!$F:$S,10,0)),"")</f>
        <v/>
      </c>
      <c r="J2837" s="133" t="str">
        <f ca="1">IFERROR(IF($C2837="","",VLOOKUP(FİLTRE!$C2837,'SKT LİSTESİ'!$F:$S,11,0)),"")</f>
        <v/>
      </c>
      <c r="K2837" s="134" t="str">
        <f ca="1">IFERROR(IF($C2837="","",VLOOKUP(FİLTRE!$C2837,'SKT LİSTESİ'!$F:$S,12,0)),"")</f>
        <v/>
      </c>
      <c r="L2837" s="134" t="str">
        <f ca="1">IFERROR(IF($C2837="","",VLOOKUP(FİLTRE!$C2837,'SKT LİSTESİ'!$F:$S,13,0)),"")</f>
        <v/>
      </c>
      <c r="M2837" s="135" t="str">
        <f ca="1">IFERROR(IF($C2837="","",VLOOKUP(FİLTRE!$C2837,'SKT LİSTESİ'!$F:$AJ,14,0)),"")</f>
        <v/>
      </c>
      <c r="N2837" s="31" t="str">
        <f ca="1">IFERROR(IF($C2837="","",VLOOKUP(FİLTRE!$C2837,'SKT LİSTESİ'!$F:$AJ,22,0)),"")</f>
        <v/>
      </c>
      <c r="O2837" s="136" t="str">
        <f ca="1">IFERROR(IF($C2837="","",VLOOKUP(FİLTRE!$C2837,'SKT LİSTESİ'!$F:$AJ,23,0)),"")</f>
        <v/>
      </c>
      <c r="P2837" s="31"/>
      <c r="Q2837" s="31"/>
      <c r="R2837" s="137" t="str">
        <f ca="1">(IFERROR(IF($C2837="","",VLOOKUP(FİLTRE!$C2837,'SKT LİSTESİ'!$F:$AJ,15,0)),""))</f>
        <v/>
      </c>
      <c r="S2837" s="138" t="str">
        <f ca="1">IFERROR(IF($C2837="","",VLOOKUP(FİLTRE!$C2837,'SKT LİSTESİ'!$F:$AJ,16,0)),"")</f>
        <v/>
      </c>
      <c r="AF2837" s="179" t="str">
        <f t="shared" ca="1" si="178"/>
        <v/>
      </c>
      <c r="AG2837" s="179">
        <f t="shared" ca="1" si="179"/>
        <v>0</v>
      </c>
      <c r="AH2837" s="179">
        <f t="shared" ca="1" si="180"/>
        <v>0</v>
      </c>
    </row>
    <row r="2838" spans="2:34" ht="15.75" x14ac:dyDescent="0.25">
      <c r="B2838">
        <f t="shared" ca="1" si="177"/>
        <v>2826</v>
      </c>
      <c r="C2838" t="str">
        <f ca="1">IFERROR(VLOOKUP(B2838,'SKT LİSTESİ'!F:F,1,0),"")</f>
        <v/>
      </c>
      <c r="E2838" s="128" t="str">
        <f ca="1">IFERROR(IF($C2838="","",VLOOKUP(FİLTRE!$C2838,'SKT LİSTESİ'!$F:$S,5,0)),"")</f>
        <v/>
      </c>
      <c r="F2838" s="129" t="str">
        <f ca="1">IFERROR(IF($C2838="","",VLOOKUP(FİLTRE!$C2838,'SKT LİSTESİ'!$F:$S,7,0)),"")</f>
        <v/>
      </c>
      <c r="G2838" s="130" t="str">
        <f ca="1">IFERROR(IF($C2838="","",VLOOKUP(FİLTRE!$C2838,'SKT LİSTESİ'!$F:$S,8,0)),"")</f>
        <v/>
      </c>
      <c r="H2838" s="131" t="str">
        <f ca="1">IF(E2838="","",IF($C2838="","",VLOOKUP(FİLTRE!$C2838,'SKT LİSTESİ'!$F:$S,9,0)))</f>
        <v/>
      </c>
      <c r="I2838" s="132" t="str">
        <f ca="1">IFERROR(IF($C2838="","",VLOOKUP(FİLTRE!$C2838,'SKT LİSTESİ'!$F:$S,10,0)),"")</f>
        <v/>
      </c>
      <c r="J2838" s="133" t="str">
        <f ca="1">IFERROR(IF($C2838="","",VLOOKUP(FİLTRE!$C2838,'SKT LİSTESİ'!$F:$S,11,0)),"")</f>
        <v/>
      </c>
      <c r="K2838" s="134" t="str">
        <f ca="1">IFERROR(IF($C2838="","",VLOOKUP(FİLTRE!$C2838,'SKT LİSTESİ'!$F:$S,12,0)),"")</f>
        <v/>
      </c>
      <c r="L2838" s="134" t="str">
        <f ca="1">IFERROR(IF($C2838="","",VLOOKUP(FİLTRE!$C2838,'SKT LİSTESİ'!$F:$S,13,0)),"")</f>
        <v/>
      </c>
      <c r="M2838" s="135" t="str">
        <f ca="1">IFERROR(IF($C2838="","",VLOOKUP(FİLTRE!$C2838,'SKT LİSTESİ'!$F:$AJ,14,0)),"")</f>
        <v/>
      </c>
      <c r="N2838" s="31" t="str">
        <f ca="1">IFERROR(IF($C2838="","",VLOOKUP(FİLTRE!$C2838,'SKT LİSTESİ'!$F:$AJ,22,0)),"")</f>
        <v/>
      </c>
      <c r="O2838" s="136" t="str">
        <f ca="1">IFERROR(IF($C2838="","",VLOOKUP(FİLTRE!$C2838,'SKT LİSTESİ'!$F:$AJ,23,0)),"")</f>
        <v/>
      </c>
      <c r="P2838" s="31"/>
      <c r="Q2838" s="31"/>
      <c r="R2838" s="137" t="str">
        <f ca="1">(IFERROR(IF($C2838="","",VLOOKUP(FİLTRE!$C2838,'SKT LİSTESİ'!$F:$AJ,15,0)),""))</f>
        <v/>
      </c>
      <c r="S2838" s="138" t="str">
        <f ca="1">IFERROR(IF($C2838="","",VLOOKUP(FİLTRE!$C2838,'SKT LİSTESİ'!$F:$AJ,16,0)),"")</f>
        <v/>
      </c>
      <c r="AF2838" s="179" t="str">
        <f t="shared" ca="1" si="178"/>
        <v/>
      </c>
      <c r="AG2838" s="179">
        <f t="shared" ca="1" si="179"/>
        <v>0</v>
      </c>
      <c r="AH2838" s="179">
        <f t="shared" ca="1" si="180"/>
        <v>0</v>
      </c>
    </row>
    <row r="2839" spans="2:34" ht="15.75" x14ac:dyDescent="0.25">
      <c r="B2839">
        <f t="shared" ca="1" si="177"/>
        <v>2827</v>
      </c>
      <c r="C2839" t="str">
        <f ca="1">IFERROR(VLOOKUP(B2839,'SKT LİSTESİ'!F:F,1,0),"")</f>
        <v/>
      </c>
      <c r="E2839" s="128" t="str">
        <f ca="1">IFERROR(IF($C2839="","",VLOOKUP(FİLTRE!$C2839,'SKT LİSTESİ'!$F:$S,5,0)),"")</f>
        <v/>
      </c>
      <c r="F2839" s="129" t="str">
        <f ca="1">IFERROR(IF($C2839="","",VLOOKUP(FİLTRE!$C2839,'SKT LİSTESİ'!$F:$S,7,0)),"")</f>
        <v/>
      </c>
      <c r="G2839" s="130" t="str">
        <f ca="1">IFERROR(IF($C2839="","",VLOOKUP(FİLTRE!$C2839,'SKT LİSTESİ'!$F:$S,8,0)),"")</f>
        <v/>
      </c>
      <c r="H2839" s="131" t="str">
        <f ca="1">IF(E2839="","",IF($C2839="","",VLOOKUP(FİLTRE!$C2839,'SKT LİSTESİ'!$F:$S,9,0)))</f>
        <v/>
      </c>
      <c r="I2839" s="132" t="str">
        <f ca="1">IFERROR(IF($C2839="","",VLOOKUP(FİLTRE!$C2839,'SKT LİSTESİ'!$F:$S,10,0)),"")</f>
        <v/>
      </c>
      <c r="J2839" s="133" t="str">
        <f ca="1">IFERROR(IF($C2839="","",VLOOKUP(FİLTRE!$C2839,'SKT LİSTESİ'!$F:$S,11,0)),"")</f>
        <v/>
      </c>
      <c r="K2839" s="134" t="str">
        <f ca="1">IFERROR(IF($C2839="","",VLOOKUP(FİLTRE!$C2839,'SKT LİSTESİ'!$F:$S,12,0)),"")</f>
        <v/>
      </c>
      <c r="L2839" s="134" t="str">
        <f ca="1">IFERROR(IF($C2839="","",VLOOKUP(FİLTRE!$C2839,'SKT LİSTESİ'!$F:$S,13,0)),"")</f>
        <v/>
      </c>
      <c r="M2839" s="135" t="str">
        <f ca="1">IFERROR(IF($C2839="","",VLOOKUP(FİLTRE!$C2839,'SKT LİSTESİ'!$F:$AJ,14,0)),"")</f>
        <v/>
      </c>
      <c r="N2839" s="31" t="str">
        <f ca="1">IFERROR(IF($C2839="","",VLOOKUP(FİLTRE!$C2839,'SKT LİSTESİ'!$F:$AJ,22,0)),"")</f>
        <v/>
      </c>
      <c r="O2839" s="136" t="str">
        <f ca="1">IFERROR(IF($C2839="","",VLOOKUP(FİLTRE!$C2839,'SKT LİSTESİ'!$F:$AJ,23,0)),"")</f>
        <v/>
      </c>
      <c r="P2839" s="31"/>
      <c r="Q2839" s="31"/>
      <c r="R2839" s="137" t="str">
        <f ca="1">(IFERROR(IF($C2839="","",VLOOKUP(FİLTRE!$C2839,'SKT LİSTESİ'!$F:$AJ,15,0)),""))</f>
        <v/>
      </c>
      <c r="S2839" s="138" t="str">
        <f ca="1">IFERROR(IF($C2839="","",VLOOKUP(FİLTRE!$C2839,'SKT LİSTESİ'!$F:$AJ,16,0)),"")</f>
        <v/>
      </c>
      <c r="AF2839" s="179" t="str">
        <f t="shared" ca="1" si="178"/>
        <v/>
      </c>
      <c r="AG2839" s="179">
        <f t="shared" ca="1" si="179"/>
        <v>0</v>
      </c>
      <c r="AH2839" s="179">
        <f t="shared" ca="1" si="180"/>
        <v>0</v>
      </c>
    </row>
    <row r="2840" spans="2:34" ht="15.75" x14ac:dyDescent="0.25">
      <c r="B2840">
        <f t="shared" ca="1" si="177"/>
        <v>2828</v>
      </c>
      <c r="C2840" t="str">
        <f ca="1">IFERROR(VLOOKUP(B2840,'SKT LİSTESİ'!F:F,1,0),"")</f>
        <v/>
      </c>
      <c r="E2840" s="128" t="str">
        <f ca="1">IFERROR(IF($C2840="","",VLOOKUP(FİLTRE!$C2840,'SKT LİSTESİ'!$F:$S,5,0)),"")</f>
        <v/>
      </c>
      <c r="F2840" s="129" t="str">
        <f ca="1">IFERROR(IF($C2840="","",VLOOKUP(FİLTRE!$C2840,'SKT LİSTESİ'!$F:$S,7,0)),"")</f>
        <v/>
      </c>
      <c r="G2840" s="130" t="str">
        <f ca="1">IFERROR(IF($C2840="","",VLOOKUP(FİLTRE!$C2840,'SKT LİSTESİ'!$F:$S,8,0)),"")</f>
        <v/>
      </c>
      <c r="H2840" s="131" t="str">
        <f ca="1">IF(E2840="","",IF($C2840="","",VLOOKUP(FİLTRE!$C2840,'SKT LİSTESİ'!$F:$S,9,0)))</f>
        <v/>
      </c>
      <c r="I2840" s="132" t="str">
        <f ca="1">IFERROR(IF($C2840="","",VLOOKUP(FİLTRE!$C2840,'SKT LİSTESİ'!$F:$S,10,0)),"")</f>
        <v/>
      </c>
      <c r="J2840" s="133" t="str">
        <f ca="1">IFERROR(IF($C2840="","",VLOOKUP(FİLTRE!$C2840,'SKT LİSTESİ'!$F:$S,11,0)),"")</f>
        <v/>
      </c>
      <c r="K2840" s="134" t="str">
        <f ca="1">IFERROR(IF($C2840="","",VLOOKUP(FİLTRE!$C2840,'SKT LİSTESİ'!$F:$S,12,0)),"")</f>
        <v/>
      </c>
      <c r="L2840" s="134" t="str">
        <f ca="1">IFERROR(IF($C2840="","",VLOOKUP(FİLTRE!$C2840,'SKT LİSTESİ'!$F:$S,13,0)),"")</f>
        <v/>
      </c>
      <c r="M2840" s="135" t="str">
        <f ca="1">IFERROR(IF($C2840="","",VLOOKUP(FİLTRE!$C2840,'SKT LİSTESİ'!$F:$AJ,14,0)),"")</f>
        <v/>
      </c>
      <c r="N2840" s="31" t="str">
        <f ca="1">IFERROR(IF($C2840="","",VLOOKUP(FİLTRE!$C2840,'SKT LİSTESİ'!$F:$AJ,22,0)),"")</f>
        <v/>
      </c>
      <c r="O2840" s="136" t="str">
        <f ca="1">IFERROR(IF($C2840="","",VLOOKUP(FİLTRE!$C2840,'SKT LİSTESİ'!$F:$AJ,23,0)),"")</f>
        <v/>
      </c>
      <c r="P2840" s="31"/>
      <c r="Q2840" s="31"/>
      <c r="R2840" s="137" t="str">
        <f ca="1">(IFERROR(IF($C2840="","",VLOOKUP(FİLTRE!$C2840,'SKT LİSTESİ'!$F:$AJ,15,0)),""))</f>
        <v/>
      </c>
      <c r="S2840" s="138" t="str">
        <f ca="1">IFERROR(IF($C2840="","",VLOOKUP(FİLTRE!$C2840,'SKT LİSTESİ'!$F:$AJ,16,0)),"")</f>
        <v/>
      </c>
      <c r="AF2840" s="179" t="str">
        <f t="shared" ca="1" si="178"/>
        <v/>
      </c>
      <c r="AG2840" s="179">
        <f t="shared" ca="1" si="179"/>
        <v>0</v>
      </c>
      <c r="AH2840" s="179">
        <f t="shared" ca="1" si="180"/>
        <v>0</v>
      </c>
    </row>
    <row r="2841" spans="2:34" ht="15.75" x14ac:dyDescent="0.25">
      <c r="B2841">
        <f t="shared" ca="1" si="177"/>
        <v>2829</v>
      </c>
      <c r="C2841" t="str">
        <f ca="1">IFERROR(VLOOKUP(B2841,'SKT LİSTESİ'!F:F,1,0),"")</f>
        <v/>
      </c>
      <c r="E2841" s="128" t="str">
        <f ca="1">IFERROR(IF($C2841="","",VLOOKUP(FİLTRE!$C2841,'SKT LİSTESİ'!$F:$S,5,0)),"")</f>
        <v/>
      </c>
      <c r="F2841" s="129" t="str">
        <f ca="1">IFERROR(IF($C2841="","",VLOOKUP(FİLTRE!$C2841,'SKT LİSTESİ'!$F:$S,7,0)),"")</f>
        <v/>
      </c>
      <c r="G2841" s="130" t="str">
        <f ca="1">IFERROR(IF($C2841="","",VLOOKUP(FİLTRE!$C2841,'SKT LİSTESİ'!$F:$S,8,0)),"")</f>
        <v/>
      </c>
      <c r="H2841" s="131" t="str">
        <f ca="1">IF(E2841="","",IF($C2841="","",VLOOKUP(FİLTRE!$C2841,'SKT LİSTESİ'!$F:$S,9,0)))</f>
        <v/>
      </c>
      <c r="I2841" s="132" t="str">
        <f ca="1">IFERROR(IF($C2841="","",VLOOKUP(FİLTRE!$C2841,'SKT LİSTESİ'!$F:$S,10,0)),"")</f>
        <v/>
      </c>
      <c r="J2841" s="133" t="str">
        <f ca="1">IFERROR(IF($C2841="","",VLOOKUP(FİLTRE!$C2841,'SKT LİSTESİ'!$F:$S,11,0)),"")</f>
        <v/>
      </c>
      <c r="K2841" s="134" t="str">
        <f ca="1">IFERROR(IF($C2841="","",VLOOKUP(FİLTRE!$C2841,'SKT LİSTESİ'!$F:$S,12,0)),"")</f>
        <v/>
      </c>
      <c r="L2841" s="134" t="str">
        <f ca="1">IFERROR(IF($C2841="","",VLOOKUP(FİLTRE!$C2841,'SKT LİSTESİ'!$F:$S,13,0)),"")</f>
        <v/>
      </c>
      <c r="M2841" s="135" t="str">
        <f ca="1">IFERROR(IF($C2841="","",VLOOKUP(FİLTRE!$C2841,'SKT LİSTESİ'!$F:$AJ,14,0)),"")</f>
        <v/>
      </c>
      <c r="N2841" s="31" t="str">
        <f ca="1">IFERROR(IF($C2841="","",VLOOKUP(FİLTRE!$C2841,'SKT LİSTESİ'!$F:$AJ,22,0)),"")</f>
        <v/>
      </c>
      <c r="O2841" s="136" t="str">
        <f ca="1">IFERROR(IF($C2841="","",VLOOKUP(FİLTRE!$C2841,'SKT LİSTESİ'!$F:$AJ,23,0)),"")</f>
        <v/>
      </c>
      <c r="P2841" s="31"/>
      <c r="Q2841" s="31"/>
      <c r="R2841" s="137" t="str">
        <f ca="1">(IFERROR(IF($C2841="","",VLOOKUP(FİLTRE!$C2841,'SKT LİSTESİ'!$F:$AJ,15,0)),""))</f>
        <v/>
      </c>
      <c r="S2841" s="138" t="str">
        <f ca="1">IFERROR(IF($C2841="","",VLOOKUP(FİLTRE!$C2841,'SKT LİSTESİ'!$F:$AJ,16,0)),"")</f>
        <v/>
      </c>
      <c r="AF2841" s="179" t="str">
        <f t="shared" ca="1" si="178"/>
        <v/>
      </c>
      <c r="AG2841" s="179">
        <f t="shared" ca="1" si="179"/>
        <v>0</v>
      </c>
      <c r="AH2841" s="179">
        <f t="shared" ca="1" si="180"/>
        <v>0</v>
      </c>
    </row>
    <row r="2842" spans="2:34" ht="15.75" x14ac:dyDescent="0.25">
      <c r="B2842">
        <f t="shared" ca="1" si="177"/>
        <v>2830</v>
      </c>
      <c r="C2842" t="str">
        <f ca="1">IFERROR(VLOOKUP(B2842,'SKT LİSTESİ'!F:F,1,0),"")</f>
        <v/>
      </c>
      <c r="E2842" s="128" t="str">
        <f ca="1">IFERROR(IF($C2842="","",VLOOKUP(FİLTRE!$C2842,'SKT LİSTESİ'!$F:$S,5,0)),"")</f>
        <v/>
      </c>
      <c r="F2842" s="129" t="str">
        <f ca="1">IFERROR(IF($C2842="","",VLOOKUP(FİLTRE!$C2842,'SKT LİSTESİ'!$F:$S,7,0)),"")</f>
        <v/>
      </c>
      <c r="G2842" s="130" t="str">
        <f ca="1">IFERROR(IF($C2842="","",VLOOKUP(FİLTRE!$C2842,'SKT LİSTESİ'!$F:$S,8,0)),"")</f>
        <v/>
      </c>
      <c r="H2842" s="131" t="str">
        <f ca="1">IF(E2842="","",IF($C2842="","",VLOOKUP(FİLTRE!$C2842,'SKT LİSTESİ'!$F:$S,9,0)))</f>
        <v/>
      </c>
      <c r="I2842" s="132" t="str">
        <f ca="1">IFERROR(IF($C2842="","",VLOOKUP(FİLTRE!$C2842,'SKT LİSTESİ'!$F:$S,10,0)),"")</f>
        <v/>
      </c>
      <c r="J2842" s="133" t="str">
        <f ca="1">IFERROR(IF($C2842="","",VLOOKUP(FİLTRE!$C2842,'SKT LİSTESİ'!$F:$S,11,0)),"")</f>
        <v/>
      </c>
      <c r="K2842" s="134" t="str">
        <f ca="1">IFERROR(IF($C2842="","",VLOOKUP(FİLTRE!$C2842,'SKT LİSTESİ'!$F:$S,12,0)),"")</f>
        <v/>
      </c>
      <c r="L2842" s="134" t="str">
        <f ca="1">IFERROR(IF($C2842="","",VLOOKUP(FİLTRE!$C2842,'SKT LİSTESİ'!$F:$S,13,0)),"")</f>
        <v/>
      </c>
      <c r="M2842" s="135" t="str">
        <f ca="1">IFERROR(IF($C2842="","",VLOOKUP(FİLTRE!$C2842,'SKT LİSTESİ'!$F:$AJ,14,0)),"")</f>
        <v/>
      </c>
      <c r="N2842" s="31" t="str">
        <f ca="1">IFERROR(IF($C2842="","",VLOOKUP(FİLTRE!$C2842,'SKT LİSTESİ'!$F:$AJ,22,0)),"")</f>
        <v/>
      </c>
      <c r="O2842" s="136" t="str">
        <f ca="1">IFERROR(IF($C2842="","",VLOOKUP(FİLTRE!$C2842,'SKT LİSTESİ'!$F:$AJ,23,0)),"")</f>
        <v/>
      </c>
      <c r="P2842" s="31"/>
      <c r="Q2842" s="31"/>
      <c r="R2842" s="137" t="str">
        <f ca="1">(IFERROR(IF($C2842="","",VLOOKUP(FİLTRE!$C2842,'SKT LİSTESİ'!$F:$AJ,15,0)),""))</f>
        <v/>
      </c>
      <c r="S2842" s="138" t="str">
        <f ca="1">IFERROR(IF($C2842="","",VLOOKUP(FİLTRE!$C2842,'SKT LİSTESİ'!$F:$AJ,16,0)),"")</f>
        <v/>
      </c>
      <c r="AF2842" s="179" t="str">
        <f t="shared" ca="1" si="178"/>
        <v/>
      </c>
      <c r="AG2842" s="179">
        <f t="shared" ca="1" si="179"/>
        <v>0</v>
      </c>
      <c r="AH2842" s="179">
        <f t="shared" ca="1" si="180"/>
        <v>0</v>
      </c>
    </row>
    <row r="2843" spans="2:34" ht="15.75" x14ac:dyDescent="0.25">
      <c r="B2843">
        <f t="shared" ca="1" si="177"/>
        <v>2831</v>
      </c>
      <c r="C2843" t="str">
        <f ca="1">IFERROR(VLOOKUP(B2843,'SKT LİSTESİ'!F:F,1,0),"")</f>
        <v/>
      </c>
      <c r="E2843" s="128" t="str">
        <f ca="1">IFERROR(IF($C2843="","",VLOOKUP(FİLTRE!$C2843,'SKT LİSTESİ'!$F:$S,5,0)),"")</f>
        <v/>
      </c>
      <c r="F2843" s="129" t="str">
        <f ca="1">IFERROR(IF($C2843="","",VLOOKUP(FİLTRE!$C2843,'SKT LİSTESİ'!$F:$S,7,0)),"")</f>
        <v/>
      </c>
      <c r="G2843" s="130" t="str">
        <f ca="1">IFERROR(IF($C2843="","",VLOOKUP(FİLTRE!$C2843,'SKT LİSTESİ'!$F:$S,8,0)),"")</f>
        <v/>
      </c>
      <c r="H2843" s="131" t="str">
        <f ca="1">IF(E2843="","",IF($C2843="","",VLOOKUP(FİLTRE!$C2843,'SKT LİSTESİ'!$F:$S,9,0)))</f>
        <v/>
      </c>
      <c r="I2843" s="132" t="str">
        <f ca="1">IFERROR(IF($C2843="","",VLOOKUP(FİLTRE!$C2843,'SKT LİSTESİ'!$F:$S,10,0)),"")</f>
        <v/>
      </c>
      <c r="J2843" s="133" t="str">
        <f ca="1">IFERROR(IF($C2843="","",VLOOKUP(FİLTRE!$C2843,'SKT LİSTESİ'!$F:$S,11,0)),"")</f>
        <v/>
      </c>
      <c r="K2843" s="134" t="str">
        <f ca="1">IFERROR(IF($C2843="","",VLOOKUP(FİLTRE!$C2843,'SKT LİSTESİ'!$F:$S,12,0)),"")</f>
        <v/>
      </c>
      <c r="L2843" s="134" t="str">
        <f ca="1">IFERROR(IF($C2843="","",VLOOKUP(FİLTRE!$C2843,'SKT LİSTESİ'!$F:$S,13,0)),"")</f>
        <v/>
      </c>
      <c r="M2843" s="135" t="str">
        <f ca="1">IFERROR(IF($C2843="","",VLOOKUP(FİLTRE!$C2843,'SKT LİSTESİ'!$F:$AJ,14,0)),"")</f>
        <v/>
      </c>
      <c r="N2843" s="31" t="str">
        <f ca="1">IFERROR(IF($C2843="","",VLOOKUP(FİLTRE!$C2843,'SKT LİSTESİ'!$F:$AJ,22,0)),"")</f>
        <v/>
      </c>
      <c r="O2843" s="136" t="str">
        <f ca="1">IFERROR(IF($C2843="","",VLOOKUP(FİLTRE!$C2843,'SKT LİSTESİ'!$F:$AJ,23,0)),"")</f>
        <v/>
      </c>
      <c r="P2843" s="31"/>
      <c r="Q2843" s="31"/>
      <c r="R2843" s="137" t="str">
        <f ca="1">(IFERROR(IF($C2843="","",VLOOKUP(FİLTRE!$C2843,'SKT LİSTESİ'!$F:$AJ,15,0)),""))</f>
        <v/>
      </c>
      <c r="S2843" s="138" t="str">
        <f ca="1">IFERROR(IF($C2843="","",VLOOKUP(FİLTRE!$C2843,'SKT LİSTESİ'!$F:$AJ,16,0)),"")</f>
        <v/>
      </c>
      <c r="AF2843" s="179" t="str">
        <f t="shared" ca="1" si="178"/>
        <v/>
      </c>
      <c r="AG2843" s="179">
        <f t="shared" ca="1" si="179"/>
        <v>0</v>
      </c>
      <c r="AH2843" s="179">
        <f t="shared" ca="1" si="180"/>
        <v>0</v>
      </c>
    </row>
    <row r="2844" spans="2:34" ht="15.75" x14ac:dyDescent="0.25">
      <c r="B2844">
        <f t="shared" ca="1" si="177"/>
        <v>2832</v>
      </c>
      <c r="C2844" t="str">
        <f ca="1">IFERROR(VLOOKUP(B2844,'SKT LİSTESİ'!F:F,1,0),"")</f>
        <v/>
      </c>
      <c r="E2844" s="128" t="str">
        <f ca="1">IFERROR(IF($C2844="","",VLOOKUP(FİLTRE!$C2844,'SKT LİSTESİ'!$F:$S,5,0)),"")</f>
        <v/>
      </c>
      <c r="F2844" s="129" t="str">
        <f ca="1">IFERROR(IF($C2844="","",VLOOKUP(FİLTRE!$C2844,'SKT LİSTESİ'!$F:$S,7,0)),"")</f>
        <v/>
      </c>
      <c r="G2844" s="130" t="str">
        <f ca="1">IFERROR(IF($C2844="","",VLOOKUP(FİLTRE!$C2844,'SKT LİSTESİ'!$F:$S,8,0)),"")</f>
        <v/>
      </c>
      <c r="H2844" s="131" t="str">
        <f ca="1">IF(E2844="","",IF($C2844="","",VLOOKUP(FİLTRE!$C2844,'SKT LİSTESİ'!$F:$S,9,0)))</f>
        <v/>
      </c>
      <c r="I2844" s="132" t="str">
        <f ca="1">IFERROR(IF($C2844="","",VLOOKUP(FİLTRE!$C2844,'SKT LİSTESİ'!$F:$S,10,0)),"")</f>
        <v/>
      </c>
      <c r="J2844" s="133" t="str">
        <f ca="1">IFERROR(IF($C2844="","",VLOOKUP(FİLTRE!$C2844,'SKT LİSTESİ'!$F:$S,11,0)),"")</f>
        <v/>
      </c>
      <c r="K2844" s="134" t="str">
        <f ca="1">IFERROR(IF($C2844="","",VLOOKUP(FİLTRE!$C2844,'SKT LİSTESİ'!$F:$S,12,0)),"")</f>
        <v/>
      </c>
      <c r="L2844" s="134" t="str">
        <f ca="1">IFERROR(IF($C2844="","",VLOOKUP(FİLTRE!$C2844,'SKT LİSTESİ'!$F:$S,13,0)),"")</f>
        <v/>
      </c>
      <c r="M2844" s="135" t="str">
        <f ca="1">IFERROR(IF($C2844="","",VLOOKUP(FİLTRE!$C2844,'SKT LİSTESİ'!$F:$AJ,14,0)),"")</f>
        <v/>
      </c>
      <c r="N2844" s="31" t="str">
        <f ca="1">IFERROR(IF($C2844="","",VLOOKUP(FİLTRE!$C2844,'SKT LİSTESİ'!$F:$AJ,22,0)),"")</f>
        <v/>
      </c>
      <c r="O2844" s="136" t="str">
        <f ca="1">IFERROR(IF($C2844="","",VLOOKUP(FİLTRE!$C2844,'SKT LİSTESİ'!$F:$AJ,23,0)),"")</f>
        <v/>
      </c>
      <c r="P2844" s="31"/>
      <c r="Q2844" s="31"/>
      <c r="R2844" s="137" t="str">
        <f ca="1">(IFERROR(IF($C2844="","",VLOOKUP(FİLTRE!$C2844,'SKT LİSTESİ'!$F:$AJ,15,0)),""))</f>
        <v/>
      </c>
      <c r="S2844" s="138" t="str">
        <f ca="1">IFERROR(IF($C2844="","",VLOOKUP(FİLTRE!$C2844,'SKT LİSTESİ'!$F:$AJ,16,0)),"")</f>
        <v/>
      </c>
      <c r="AF2844" s="179" t="str">
        <f t="shared" ca="1" si="178"/>
        <v/>
      </c>
      <c r="AG2844" s="179">
        <f t="shared" ca="1" si="179"/>
        <v>0</v>
      </c>
      <c r="AH2844" s="179">
        <f t="shared" ca="1" si="180"/>
        <v>0</v>
      </c>
    </row>
    <row r="2845" spans="2:34" ht="15.75" x14ac:dyDescent="0.25">
      <c r="B2845">
        <f t="shared" ca="1" si="177"/>
        <v>2833</v>
      </c>
      <c r="C2845" t="str">
        <f ca="1">IFERROR(VLOOKUP(B2845,'SKT LİSTESİ'!F:F,1,0),"")</f>
        <v/>
      </c>
      <c r="E2845" s="128" t="str">
        <f ca="1">IFERROR(IF($C2845="","",VLOOKUP(FİLTRE!$C2845,'SKT LİSTESİ'!$F:$S,5,0)),"")</f>
        <v/>
      </c>
      <c r="F2845" s="129" t="str">
        <f ca="1">IFERROR(IF($C2845="","",VLOOKUP(FİLTRE!$C2845,'SKT LİSTESİ'!$F:$S,7,0)),"")</f>
        <v/>
      </c>
      <c r="G2845" s="130" t="str">
        <f ca="1">IFERROR(IF($C2845="","",VLOOKUP(FİLTRE!$C2845,'SKT LİSTESİ'!$F:$S,8,0)),"")</f>
        <v/>
      </c>
      <c r="H2845" s="131" t="str">
        <f ca="1">IF(E2845="","",IF($C2845="","",VLOOKUP(FİLTRE!$C2845,'SKT LİSTESİ'!$F:$S,9,0)))</f>
        <v/>
      </c>
      <c r="I2845" s="132" t="str">
        <f ca="1">IFERROR(IF($C2845="","",VLOOKUP(FİLTRE!$C2845,'SKT LİSTESİ'!$F:$S,10,0)),"")</f>
        <v/>
      </c>
      <c r="J2845" s="133" t="str">
        <f ca="1">IFERROR(IF($C2845="","",VLOOKUP(FİLTRE!$C2845,'SKT LİSTESİ'!$F:$S,11,0)),"")</f>
        <v/>
      </c>
      <c r="K2845" s="134" t="str">
        <f ca="1">IFERROR(IF($C2845="","",VLOOKUP(FİLTRE!$C2845,'SKT LİSTESİ'!$F:$S,12,0)),"")</f>
        <v/>
      </c>
      <c r="L2845" s="134" t="str">
        <f ca="1">IFERROR(IF($C2845="","",VLOOKUP(FİLTRE!$C2845,'SKT LİSTESİ'!$F:$S,13,0)),"")</f>
        <v/>
      </c>
      <c r="M2845" s="135" t="str">
        <f ca="1">IFERROR(IF($C2845="","",VLOOKUP(FİLTRE!$C2845,'SKT LİSTESİ'!$F:$AJ,14,0)),"")</f>
        <v/>
      </c>
      <c r="N2845" s="31" t="str">
        <f ca="1">IFERROR(IF($C2845="","",VLOOKUP(FİLTRE!$C2845,'SKT LİSTESİ'!$F:$AJ,22,0)),"")</f>
        <v/>
      </c>
      <c r="O2845" s="136" t="str">
        <f ca="1">IFERROR(IF($C2845="","",VLOOKUP(FİLTRE!$C2845,'SKT LİSTESİ'!$F:$AJ,23,0)),"")</f>
        <v/>
      </c>
      <c r="P2845" s="31"/>
      <c r="Q2845" s="31"/>
      <c r="R2845" s="137" t="str">
        <f ca="1">(IFERROR(IF($C2845="","",VLOOKUP(FİLTRE!$C2845,'SKT LİSTESİ'!$F:$AJ,15,0)),""))</f>
        <v/>
      </c>
      <c r="S2845" s="138" t="str">
        <f ca="1">IFERROR(IF($C2845="","",VLOOKUP(FİLTRE!$C2845,'SKT LİSTESİ'!$F:$AJ,16,0)),"")</f>
        <v/>
      </c>
      <c r="AF2845" s="179" t="str">
        <f t="shared" ca="1" si="178"/>
        <v/>
      </c>
      <c r="AG2845" s="179">
        <f t="shared" ca="1" si="179"/>
        <v>0</v>
      </c>
      <c r="AH2845" s="179">
        <f t="shared" ca="1" si="180"/>
        <v>0</v>
      </c>
    </row>
    <row r="2846" spans="2:34" ht="15.75" x14ac:dyDescent="0.25">
      <c r="B2846">
        <f t="shared" ca="1" si="177"/>
        <v>2834</v>
      </c>
      <c r="C2846" t="str">
        <f ca="1">IFERROR(VLOOKUP(B2846,'SKT LİSTESİ'!F:F,1,0),"")</f>
        <v/>
      </c>
      <c r="E2846" s="128" t="str">
        <f ca="1">IFERROR(IF($C2846="","",VLOOKUP(FİLTRE!$C2846,'SKT LİSTESİ'!$F:$S,5,0)),"")</f>
        <v/>
      </c>
      <c r="F2846" s="129" t="str">
        <f ca="1">IFERROR(IF($C2846="","",VLOOKUP(FİLTRE!$C2846,'SKT LİSTESİ'!$F:$S,7,0)),"")</f>
        <v/>
      </c>
      <c r="G2846" s="130" t="str">
        <f ca="1">IFERROR(IF($C2846="","",VLOOKUP(FİLTRE!$C2846,'SKT LİSTESİ'!$F:$S,8,0)),"")</f>
        <v/>
      </c>
      <c r="H2846" s="131" t="str">
        <f ca="1">IF(E2846="","",IF($C2846="","",VLOOKUP(FİLTRE!$C2846,'SKT LİSTESİ'!$F:$S,9,0)))</f>
        <v/>
      </c>
      <c r="I2846" s="132" t="str">
        <f ca="1">IFERROR(IF($C2846="","",VLOOKUP(FİLTRE!$C2846,'SKT LİSTESİ'!$F:$S,10,0)),"")</f>
        <v/>
      </c>
      <c r="J2846" s="133" t="str">
        <f ca="1">IFERROR(IF($C2846="","",VLOOKUP(FİLTRE!$C2846,'SKT LİSTESİ'!$F:$S,11,0)),"")</f>
        <v/>
      </c>
      <c r="K2846" s="134" t="str">
        <f ca="1">IFERROR(IF($C2846="","",VLOOKUP(FİLTRE!$C2846,'SKT LİSTESİ'!$F:$S,12,0)),"")</f>
        <v/>
      </c>
      <c r="L2846" s="134" t="str">
        <f ca="1">IFERROR(IF($C2846="","",VLOOKUP(FİLTRE!$C2846,'SKT LİSTESİ'!$F:$S,13,0)),"")</f>
        <v/>
      </c>
      <c r="M2846" s="135" t="str">
        <f ca="1">IFERROR(IF($C2846="","",VLOOKUP(FİLTRE!$C2846,'SKT LİSTESİ'!$F:$AJ,14,0)),"")</f>
        <v/>
      </c>
      <c r="N2846" s="31" t="str">
        <f ca="1">IFERROR(IF($C2846="","",VLOOKUP(FİLTRE!$C2846,'SKT LİSTESİ'!$F:$AJ,22,0)),"")</f>
        <v/>
      </c>
      <c r="O2846" s="136" t="str">
        <f ca="1">IFERROR(IF($C2846="","",VLOOKUP(FİLTRE!$C2846,'SKT LİSTESİ'!$F:$AJ,23,0)),"")</f>
        <v/>
      </c>
      <c r="P2846" s="31"/>
      <c r="Q2846" s="31"/>
      <c r="R2846" s="137" t="str">
        <f ca="1">(IFERROR(IF($C2846="","",VLOOKUP(FİLTRE!$C2846,'SKT LİSTESİ'!$F:$AJ,15,0)),""))</f>
        <v/>
      </c>
      <c r="S2846" s="138" t="str">
        <f ca="1">IFERROR(IF($C2846="","",VLOOKUP(FİLTRE!$C2846,'SKT LİSTESİ'!$F:$AJ,16,0)),"")</f>
        <v/>
      </c>
      <c r="AF2846" s="179" t="str">
        <f t="shared" ca="1" si="178"/>
        <v/>
      </c>
      <c r="AG2846" s="179">
        <f t="shared" ca="1" si="179"/>
        <v>0</v>
      </c>
      <c r="AH2846" s="179">
        <f t="shared" ca="1" si="180"/>
        <v>0</v>
      </c>
    </row>
    <row r="2847" spans="2:34" ht="15.75" x14ac:dyDescent="0.25">
      <c r="B2847">
        <f t="shared" ca="1" si="177"/>
        <v>2835</v>
      </c>
      <c r="C2847" t="str">
        <f ca="1">IFERROR(VLOOKUP(B2847,'SKT LİSTESİ'!F:F,1,0),"")</f>
        <v/>
      </c>
      <c r="E2847" s="128" t="str">
        <f ca="1">IFERROR(IF($C2847="","",VLOOKUP(FİLTRE!$C2847,'SKT LİSTESİ'!$F:$S,5,0)),"")</f>
        <v/>
      </c>
      <c r="F2847" s="129" t="str">
        <f ca="1">IFERROR(IF($C2847="","",VLOOKUP(FİLTRE!$C2847,'SKT LİSTESİ'!$F:$S,7,0)),"")</f>
        <v/>
      </c>
      <c r="G2847" s="130" t="str">
        <f ca="1">IFERROR(IF($C2847="","",VLOOKUP(FİLTRE!$C2847,'SKT LİSTESİ'!$F:$S,8,0)),"")</f>
        <v/>
      </c>
      <c r="H2847" s="131" t="str">
        <f ca="1">IF(E2847="","",IF($C2847="","",VLOOKUP(FİLTRE!$C2847,'SKT LİSTESİ'!$F:$S,9,0)))</f>
        <v/>
      </c>
      <c r="I2847" s="132" t="str">
        <f ca="1">IFERROR(IF($C2847="","",VLOOKUP(FİLTRE!$C2847,'SKT LİSTESİ'!$F:$S,10,0)),"")</f>
        <v/>
      </c>
      <c r="J2847" s="133" t="str">
        <f ca="1">IFERROR(IF($C2847="","",VLOOKUP(FİLTRE!$C2847,'SKT LİSTESİ'!$F:$S,11,0)),"")</f>
        <v/>
      </c>
      <c r="K2847" s="134" t="str">
        <f ca="1">IFERROR(IF($C2847="","",VLOOKUP(FİLTRE!$C2847,'SKT LİSTESİ'!$F:$S,12,0)),"")</f>
        <v/>
      </c>
      <c r="L2847" s="134" t="str">
        <f ca="1">IFERROR(IF($C2847="","",VLOOKUP(FİLTRE!$C2847,'SKT LİSTESİ'!$F:$S,13,0)),"")</f>
        <v/>
      </c>
      <c r="M2847" s="135" t="str">
        <f ca="1">IFERROR(IF($C2847="","",VLOOKUP(FİLTRE!$C2847,'SKT LİSTESİ'!$F:$AJ,14,0)),"")</f>
        <v/>
      </c>
      <c r="N2847" s="31" t="str">
        <f ca="1">IFERROR(IF($C2847="","",VLOOKUP(FİLTRE!$C2847,'SKT LİSTESİ'!$F:$AJ,22,0)),"")</f>
        <v/>
      </c>
      <c r="O2847" s="136" t="str">
        <f ca="1">IFERROR(IF($C2847="","",VLOOKUP(FİLTRE!$C2847,'SKT LİSTESİ'!$F:$AJ,23,0)),"")</f>
        <v/>
      </c>
      <c r="P2847" s="31"/>
      <c r="Q2847" s="31"/>
      <c r="R2847" s="137" t="str">
        <f ca="1">(IFERROR(IF($C2847="","",VLOOKUP(FİLTRE!$C2847,'SKT LİSTESİ'!$F:$AJ,15,0)),""))</f>
        <v/>
      </c>
      <c r="S2847" s="138" t="str">
        <f ca="1">IFERROR(IF($C2847="","",VLOOKUP(FİLTRE!$C2847,'SKT LİSTESİ'!$F:$AJ,16,0)),"")</f>
        <v/>
      </c>
      <c r="AF2847" s="179" t="str">
        <f t="shared" ca="1" si="178"/>
        <v/>
      </c>
      <c r="AG2847" s="179">
        <f t="shared" ca="1" si="179"/>
        <v>0</v>
      </c>
      <c r="AH2847" s="179">
        <f t="shared" ca="1" si="180"/>
        <v>0</v>
      </c>
    </row>
    <row r="2848" spans="2:34" ht="15.75" x14ac:dyDescent="0.25">
      <c r="B2848">
        <f t="shared" ca="1" si="177"/>
        <v>2836</v>
      </c>
      <c r="C2848" t="str">
        <f ca="1">IFERROR(VLOOKUP(B2848,'SKT LİSTESİ'!F:F,1,0),"")</f>
        <v/>
      </c>
      <c r="E2848" s="128" t="str">
        <f ca="1">IFERROR(IF($C2848="","",VLOOKUP(FİLTRE!$C2848,'SKT LİSTESİ'!$F:$S,5,0)),"")</f>
        <v/>
      </c>
      <c r="F2848" s="129" t="str">
        <f ca="1">IFERROR(IF($C2848="","",VLOOKUP(FİLTRE!$C2848,'SKT LİSTESİ'!$F:$S,7,0)),"")</f>
        <v/>
      </c>
      <c r="G2848" s="130" t="str">
        <f ca="1">IFERROR(IF($C2848="","",VLOOKUP(FİLTRE!$C2848,'SKT LİSTESİ'!$F:$S,8,0)),"")</f>
        <v/>
      </c>
      <c r="H2848" s="131" t="str">
        <f ca="1">IF(E2848="","",IF($C2848="","",VLOOKUP(FİLTRE!$C2848,'SKT LİSTESİ'!$F:$S,9,0)))</f>
        <v/>
      </c>
      <c r="I2848" s="132" t="str">
        <f ca="1">IFERROR(IF($C2848="","",VLOOKUP(FİLTRE!$C2848,'SKT LİSTESİ'!$F:$S,10,0)),"")</f>
        <v/>
      </c>
      <c r="J2848" s="133" t="str">
        <f ca="1">IFERROR(IF($C2848="","",VLOOKUP(FİLTRE!$C2848,'SKT LİSTESİ'!$F:$S,11,0)),"")</f>
        <v/>
      </c>
      <c r="K2848" s="134" t="str">
        <f ca="1">IFERROR(IF($C2848="","",VLOOKUP(FİLTRE!$C2848,'SKT LİSTESİ'!$F:$S,12,0)),"")</f>
        <v/>
      </c>
      <c r="L2848" s="134" t="str">
        <f ca="1">IFERROR(IF($C2848="","",VLOOKUP(FİLTRE!$C2848,'SKT LİSTESİ'!$F:$S,13,0)),"")</f>
        <v/>
      </c>
      <c r="M2848" s="135" t="str">
        <f ca="1">IFERROR(IF($C2848="","",VLOOKUP(FİLTRE!$C2848,'SKT LİSTESİ'!$F:$AJ,14,0)),"")</f>
        <v/>
      </c>
      <c r="N2848" s="31" t="str">
        <f ca="1">IFERROR(IF($C2848="","",VLOOKUP(FİLTRE!$C2848,'SKT LİSTESİ'!$F:$AJ,22,0)),"")</f>
        <v/>
      </c>
      <c r="O2848" s="136" t="str">
        <f ca="1">IFERROR(IF($C2848="","",VLOOKUP(FİLTRE!$C2848,'SKT LİSTESİ'!$F:$AJ,23,0)),"")</f>
        <v/>
      </c>
      <c r="P2848" s="31"/>
      <c r="Q2848" s="31"/>
      <c r="R2848" s="137" t="str">
        <f ca="1">(IFERROR(IF($C2848="","",VLOOKUP(FİLTRE!$C2848,'SKT LİSTESİ'!$F:$AJ,15,0)),""))</f>
        <v/>
      </c>
      <c r="S2848" s="138" t="str">
        <f ca="1">IFERROR(IF($C2848="","",VLOOKUP(FİLTRE!$C2848,'SKT LİSTESİ'!$F:$AJ,16,0)),"")</f>
        <v/>
      </c>
      <c r="AF2848" s="179" t="str">
        <f t="shared" ca="1" si="178"/>
        <v/>
      </c>
      <c r="AG2848" s="179">
        <f t="shared" ca="1" si="179"/>
        <v>0</v>
      </c>
      <c r="AH2848" s="179">
        <f t="shared" ca="1" si="180"/>
        <v>0</v>
      </c>
    </row>
    <row r="2849" spans="2:34" ht="15.75" x14ac:dyDescent="0.25">
      <c r="B2849">
        <f t="shared" ca="1" si="177"/>
        <v>2837</v>
      </c>
      <c r="C2849" t="str">
        <f ca="1">IFERROR(VLOOKUP(B2849,'SKT LİSTESİ'!F:F,1,0),"")</f>
        <v/>
      </c>
      <c r="E2849" s="128" t="str">
        <f ca="1">IFERROR(IF($C2849="","",VLOOKUP(FİLTRE!$C2849,'SKT LİSTESİ'!$F:$S,5,0)),"")</f>
        <v/>
      </c>
      <c r="F2849" s="129" t="str">
        <f ca="1">IFERROR(IF($C2849="","",VLOOKUP(FİLTRE!$C2849,'SKT LİSTESİ'!$F:$S,7,0)),"")</f>
        <v/>
      </c>
      <c r="G2849" s="130" t="str">
        <f ca="1">IFERROR(IF($C2849="","",VLOOKUP(FİLTRE!$C2849,'SKT LİSTESİ'!$F:$S,8,0)),"")</f>
        <v/>
      </c>
      <c r="H2849" s="131" t="str">
        <f ca="1">IF(E2849="","",IF($C2849="","",VLOOKUP(FİLTRE!$C2849,'SKT LİSTESİ'!$F:$S,9,0)))</f>
        <v/>
      </c>
      <c r="I2849" s="132" t="str">
        <f ca="1">IFERROR(IF($C2849="","",VLOOKUP(FİLTRE!$C2849,'SKT LİSTESİ'!$F:$S,10,0)),"")</f>
        <v/>
      </c>
      <c r="J2849" s="133" t="str">
        <f ca="1">IFERROR(IF($C2849="","",VLOOKUP(FİLTRE!$C2849,'SKT LİSTESİ'!$F:$S,11,0)),"")</f>
        <v/>
      </c>
      <c r="K2849" s="134" t="str">
        <f ca="1">IFERROR(IF($C2849="","",VLOOKUP(FİLTRE!$C2849,'SKT LİSTESİ'!$F:$S,12,0)),"")</f>
        <v/>
      </c>
      <c r="L2849" s="134" t="str">
        <f ca="1">IFERROR(IF($C2849="","",VLOOKUP(FİLTRE!$C2849,'SKT LİSTESİ'!$F:$S,13,0)),"")</f>
        <v/>
      </c>
      <c r="M2849" s="135" t="str">
        <f ca="1">IFERROR(IF($C2849="","",VLOOKUP(FİLTRE!$C2849,'SKT LİSTESİ'!$F:$AJ,14,0)),"")</f>
        <v/>
      </c>
      <c r="N2849" s="31" t="str">
        <f ca="1">IFERROR(IF($C2849="","",VLOOKUP(FİLTRE!$C2849,'SKT LİSTESİ'!$F:$AJ,22,0)),"")</f>
        <v/>
      </c>
      <c r="O2849" s="136" t="str">
        <f ca="1">IFERROR(IF($C2849="","",VLOOKUP(FİLTRE!$C2849,'SKT LİSTESİ'!$F:$AJ,23,0)),"")</f>
        <v/>
      </c>
      <c r="P2849" s="31"/>
      <c r="Q2849" s="31"/>
      <c r="R2849" s="137" t="str">
        <f ca="1">(IFERROR(IF($C2849="","",VLOOKUP(FİLTRE!$C2849,'SKT LİSTESİ'!$F:$AJ,15,0)),""))</f>
        <v/>
      </c>
      <c r="S2849" s="138" t="str">
        <f ca="1">IFERROR(IF($C2849="","",VLOOKUP(FİLTRE!$C2849,'SKT LİSTESİ'!$F:$AJ,16,0)),"")</f>
        <v/>
      </c>
      <c r="AF2849" s="179" t="str">
        <f t="shared" ca="1" si="178"/>
        <v/>
      </c>
      <c r="AG2849" s="179">
        <f t="shared" ca="1" si="179"/>
        <v>0</v>
      </c>
      <c r="AH2849" s="179">
        <f t="shared" ca="1" si="180"/>
        <v>0</v>
      </c>
    </row>
    <row r="2850" spans="2:34" ht="15.75" x14ac:dyDescent="0.25">
      <c r="B2850">
        <f t="shared" ca="1" si="177"/>
        <v>2838</v>
      </c>
      <c r="C2850" t="str">
        <f ca="1">IFERROR(VLOOKUP(B2850,'SKT LİSTESİ'!F:F,1,0),"")</f>
        <v/>
      </c>
      <c r="E2850" s="128" t="str">
        <f ca="1">IFERROR(IF($C2850="","",VLOOKUP(FİLTRE!$C2850,'SKT LİSTESİ'!$F:$S,5,0)),"")</f>
        <v/>
      </c>
      <c r="F2850" s="129" t="str">
        <f ca="1">IFERROR(IF($C2850="","",VLOOKUP(FİLTRE!$C2850,'SKT LİSTESİ'!$F:$S,7,0)),"")</f>
        <v/>
      </c>
      <c r="G2850" s="130" t="str">
        <f ca="1">IFERROR(IF($C2850="","",VLOOKUP(FİLTRE!$C2850,'SKT LİSTESİ'!$F:$S,8,0)),"")</f>
        <v/>
      </c>
      <c r="H2850" s="131" t="str">
        <f ca="1">IF(E2850="","",IF($C2850="","",VLOOKUP(FİLTRE!$C2850,'SKT LİSTESİ'!$F:$S,9,0)))</f>
        <v/>
      </c>
      <c r="I2850" s="132" t="str">
        <f ca="1">IFERROR(IF($C2850="","",VLOOKUP(FİLTRE!$C2850,'SKT LİSTESİ'!$F:$S,10,0)),"")</f>
        <v/>
      </c>
      <c r="J2850" s="133" t="str">
        <f ca="1">IFERROR(IF($C2850="","",VLOOKUP(FİLTRE!$C2850,'SKT LİSTESİ'!$F:$S,11,0)),"")</f>
        <v/>
      </c>
      <c r="K2850" s="134" t="str">
        <f ca="1">IFERROR(IF($C2850="","",VLOOKUP(FİLTRE!$C2850,'SKT LİSTESİ'!$F:$S,12,0)),"")</f>
        <v/>
      </c>
      <c r="L2850" s="134" t="str">
        <f ca="1">IFERROR(IF($C2850="","",VLOOKUP(FİLTRE!$C2850,'SKT LİSTESİ'!$F:$S,13,0)),"")</f>
        <v/>
      </c>
      <c r="M2850" s="135" t="str">
        <f ca="1">IFERROR(IF($C2850="","",VLOOKUP(FİLTRE!$C2850,'SKT LİSTESİ'!$F:$AJ,14,0)),"")</f>
        <v/>
      </c>
      <c r="N2850" s="31" t="str">
        <f ca="1">IFERROR(IF($C2850="","",VLOOKUP(FİLTRE!$C2850,'SKT LİSTESİ'!$F:$AJ,22,0)),"")</f>
        <v/>
      </c>
      <c r="O2850" s="136" t="str">
        <f ca="1">IFERROR(IF($C2850="","",VLOOKUP(FİLTRE!$C2850,'SKT LİSTESİ'!$F:$AJ,23,0)),"")</f>
        <v/>
      </c>
      <c r="P2850" s="31"/>
      <c r="Q2850" s="31"/>
      <c r="R2850" s="137" t="str">
        <f ca="1">(IFERROR(IF($C2850="","",VLOOKUP(FİLTRE!$C2850,'SKT LİSTESİ'!$F:$AJ,15,0)),""))</f>
        <v/>
      </c>
      <c r="S2850" s="138" t="str">
        <f ca="1">IFERROR(IF($C2850="","",VLOOKUP(FİLTRE!$C2850,'SKT LİSTESİ'!$F:$AJ,16,0)),"")</f>
        <v/>
      </c>
      <c r="AF2850" s="179" t="str">
        <f t="shared" ca="1" si="178"/>
        <v/>
      </c>
      <c r="AG2850" s="179">
        <f t="shared" ca="1" si="179"/>
        <v>0</v>
      </c>
      <c r="AH2850" s="179">
        <f t="shared" ca="1" si="180"/>
        <v>0</v>
      </c>
    </row>
    <row r="2851" spans="2:34" ht="15.75" x14ac:dyDescent="0.25">
      <c r="B2851">
        <f t="shared" ca="1" si="177"/>
        <v>2839</v>
      </c>
      <c r="C2851" t="str">
        <f ca="1">IFERROR(VLOOKUP(B2851,'SKT LİSTESİ'!F:F,1,0),"")</f>
        <v/>
      </c>
      <c r="E2851" s="128" t="str">
        <f ca="1">IFERROR(IF($C2851="","",VLOOKUP(FİLTRE!$C2851,'SKT LİSTESİ'!$F:$S,5,0)),"")</f>
        <v/>
      </c>
      <c r="F2851" s="129" t="str">
        <f ca="1">IFERROR(IF($C2851="","",VLOOKUP(FİLTRE!$C2851,'SKT LİSTESİ'!$F:$S,7,0)),"")</f>
        <v/>
      </c>
      <c r="G2851" s="130" t="str">
        <f ca="1">IFERROR(IF($C2851="","",VLOOKUP(FİLTRE!$C2851,'SKT LİSTESİ'!$F:$S,8,0)),"")</f>
        <v/>
      </c>
      <c r="H2851" s="131" t="str">
        <f ca="1">IF(E2851="","",IF($C2851="","",VLOOKUP(FİLTRE!$C2851,'SKT LİSTESİ'!$F:$S,9,0)))</f>
        <v/>
      </c>
      <c r="I2851" s="132" t="str">
        <f ca="1">IFERROR(IF($C2851="","",VLOOKUP(FİLTRE!$C2851,'SKT LİSTESİ'!$F:$S,10,0)),"")</f>
        <v/>
      </c>
      <c r="J2851" s="133" t="str">
        <f ca="1">IFERROR(IF($C2851="","",VLOOKUP(FİLTRE!$C2851,'SKT LİSTESİ'!$F:$S,11,0)),"")</f>
        <v/>
      </c>
      <c r="K2851" s="134" t="str">
        <f ca="1">IFERROR(IF($C2851="","",VLOOKUP(FİLTRE!$C2851,'SKT LİSTESİ'!$F:$S,12,0)),"")</f>
        <v/>
      </c>
      <c r="L2851" s="134" t="str">
        <f ca="1">IFERROR(IF($C2851="","",VLOOKUP(FİLTRE!$C2851,'SKT LİSTESİ'!$F:$S,13,0)),"")</f>
        <v/>
      </c>
      <c r="M2851" s="135" t="str">
        <f ca="1">IFERROR(IF($C2851="","",VLOOKUP(FİLTRE!$C2851,'SKT LİSTESİ'!$F:$AJ,14,0)),"")</f>
        <v/>
      </c>
      <c r="N2851" s="31" t="str">
        <f ca="1">IFERROR(IF($C2851="","",VLOOKUP(FİLTRE!$C2851,'SKT LİSTESİ'!$F:$AJ,22,0)),"")</f>
        <v/>
      </c>
      <c r="O2851" s="136" t="str">
        <f ca="1">IFERROR(IF($C2851="","",VLOOKUP(FİLTRE!$C2851,'SKT LİSTESİ'!$F:$AJ,23,0)),"")</f>
        <v/>
      </c>
      <c r="P2851" s="31"/>
      <c r="Q2851" s="31"/>
      <c r="R2851" s="137" t="str">
        <f ca="1">(IFERROR(IF($C2851="","",VLOOKUP(FİLTRE!$C2851,'SKT LİSTESİ'!$F:$AJ,15,0)),""))</f>
        <v/>
      </c>
      <c r="S2851" s="138" t="str">
        <f ca="1">IFERROR(IF($C2851="","",VLOOKUP(FİLTRE!$C2851,'SKT LİSTESİ'!$F:$AJ,16,0)),"")</f>
        <v/>
      </c>
      <c r="AF2851" s="179" t="str">
        <f t="shared" ca="1" si="178"/>
        <v/>
      </c>
      <c r="AG2851" s="179">
        <f t="shared" ca="1" si="179"/>
        <v>0</v>
      </c>
      <c r="AH2851" s="179">
        <f t="shared" ca="1" si="180"/>
        <v>0</v>
      </c>
    </row>
    <row r="2852" spans="2:34" ht="15.75" x14ac:dyDescent="0.25">
      <c r="B2852">
        <f t="shared" ca="1" si="177"/>
        <v>2840</v>
      </c>
      <c r="C2852" t="str">
        <f ca="1">IFERROR(VLOOKUP(B2852,'SKT LİSTESİ'!F:F,1,0),"")</f>
        <v/>
      </c>
      <c r="E2852" s="128" t="str">
        <f ca="1">IFERROR(IF($C2852="","",VLOOKUP(FİLTRE!$C2852,'SKT LİSTESİ'!$F:$S,5,0)),"")</f>
        <v/>
      </c>
      <c r="F2852" s="129" t="str">
        <f ca="1">IFERROR(IF($C2852="","",VLOOKUP(FİLTRE!$C2852,'SKT LİSTESİ'!$F:$S,7,0)),"")</f>
        <v/>
      </c>
      <c r="G2852" s="130" t="str">
        <f ca="1">IFERROR(IF($C2852="","",VLOOKUP(FİLTRE!$C2852,'SKT LİSTESİ'!$F:$S,8,0)),"")</f>
        <v/>
      </c>
      <c r="H2852" s="131" t="str">
        <f ca="1">IF(E2852="","",IF($C2852="","",VLOOKUP(FİLTRE!$C2852,'SKT LİSTESİ'!$F:$S,9,0)))</f>
        <v/>
      </c>
      <c r="I2852" s="132" t="str">
        <f ca="1">IFERROR(IF($C2852="","",VLOOKUP(FİLTRE!$C2852,'SKT LİSTESİ'!$F:$S,10,0)),"")</f>
        <v/>
      </c>
      <c r="J2852" s="133" t="str">
        <f ca="1">IFERROR(IF($C2852="","",VLOOKUP(FİLTRE!$C2852,'SKT LİSTESİ'!$F:$S,11,0)),"")</f>
        <v/>
      </c>
      <c r="K2852" s="134" t="str">
        <f ca="1">IFERROR(IF($C2852="","",VLOOKUP(FİLTRE!$C2852,'SKT LİSTESİ'!$F:$S,12,0)),"")</f>
        <v/>
      </c>
      <c r="L2852" s="134" t="str">
        <f ca="1">IFERROR(IF($C2852="","",VLOOKUP(FİLTRE!$C2852,'SKT LİSTESİ'!$F:$S,13,0)),"")</f>
        <v/>
      </c>
      <c r="M2852" s="135" t="str">
        <f ca="1">IFERROR(IF($C2852="","",VLOOKUP(FİLTRE!$C2852,'SKT LİSTESİ'!$F:$AJ,14,0)),"")</f>
        <v/>
      </c>
      <c r="N2852" s="31" t="str">
        <f ca="1">IFERROR(IF($C2852="","",VLOOKUP(FİLTRE!$C2852,'SKT LİSTESİ'!$F:$AJ,22,0)),"")</f>
        <v/>
      </c>
      <c r="O2852" s="136" t="str">
        <f ca="1">IFERROR(IF($C2852="","",VLOOKUP(FİLTRE!$C2852,'SKT LİSTESİ'!$F:$AJ,23,0)),"")</f>
        <v/>
      </c>
      <c r="P2852" s="31"/>
      <c r="Q2852" s="31"/>
      <c r="R2852" s="137" t="str">
        <f ca="1">(IFERROR(IF($C2852="","",VLOOKUP(FİLTRE!$C2852,'SKT LİSTESİ'!$F:$AJ,15,0)),""))</f>
        <v/>
      </c>
      <c r="S2852" s="138" t="str">
        <f ca="1">IFERROR(IF($C2852="","",VLOOKUP(FİLTRE!$C2852,'SKT LİSTESİ'!$F:$AJ,16,0)),"")</f>
        <v/>
      </c>
      <c r="AF2852" s="179" t="str">
        <f t="shared" ca="1" si="178"/>
        <v/>
      </c>
      <c r="AG2852" s="179">
        <f t="shared" ca="1" si="179"/>
        <v>0</v>
      </c>
      <c r="AH2852" s="179">
        <f t="shared" ca="1" si="180"/>
        <v>0</v>
      </c>
    </row>
    <row r="2853" spans="2:34" ht="15.75" x14ac:dyDescent="0.25">
      <c r="B2853">
        <f t="shared" ca="1" si="177"/>
        <v>2841</v>
      </c>
      <c r="C2853" t="str">
        <f ca="1">IFERROR(VLOOKUP(B2853,'SKT LİSTESİ'!F:F,1,0),"")</f>
        <v/>
      </c>
      <c r="E2853" s="128" t="str">
        <f ca="1">IFERROR(IF($C2853="","",VLOOKUP(FİLTRE!$C2853,'SKT LİSTESİ'!$F:$S,5,0)),"")</f>
        <v/>
      </c>
      <c r="F2853" s="129" t="str">
        <f ca="1">IFERROR(IF($C2853="","",VLOOKUP(FİLTRE!$C2853,'SKT LİSTESİ'!$F:$S,7,0)),"")</f>
        <v/>
      </c>
      <c r="G2853" s="130" t="str">
        <f ca="1">IFERROR(IF($C2853="","",VLOOKUP(FİLTRE!$C2853,'SKT LİSTESİ'!$F:$S,8,0)),"")</f>
        <v/>
      </c>
      <c r="H2853" s="131" t="str">
        <f ca="1">IF(E2853="","",IF($C2853="","",VLOOKUP(FİLTRE!$C2853,'SKT LİSTESİ'!$F:$S,9,0)))</f>
        <v/>
      </c>
      <c r="I2853" s="132" t="str">
        <f ca="1">IFERROR(IF($C2853="","",VLOOKUP(FİLTRE!$C2853,'SKT LİSTESİ'!$F:$S,10,0)),"")</f>
        <v/>
      </c>
      <c r="J2853" s="133" t="str">
        <f ca="1">IFERROR(IF($C2853="","",VLOOKUP(FİLTRE!$C2853,'SKT LİSTESİ'!$F:$S,11,0)),"")</f>
        <v/>
      </c>
      <c r="K2853" s="134" t="str">
        <f ca="1">IFERROR(IF($C2853="","",VLOOKUP(FİLTRE!$C2853,'SKT LİSTESİ'!$F:$S,12,0)),"")</f>
        <v/>
      </c>
      <c r="L2853" s="134" t="str">
        <f ca="1">IFERROR(IF($C2853="","",VLOOKUP(FİLTRE!$C2853,'SKT LİSTESİ'!$F:$S,13,0)),"")</f>
        <v/>
      </c>
      <c r="M2853" s="135" t="str">
        <f ca="1">IFERROR(IF($C2853="","",VLOOKUP(FİLTRE!$C2853,'SKT LİSTESİ'!$F:$AJ,14,0)),"")</f>
        <v/>
      </c>
      <c r="N2853" s="31" t="str">
        <f ca="1">IFERROR(IF($C2853="","",VLOOKUP(FİLTRE!$C2853,'SKT LİSTESİ'!$F:$AJ,22,0)),"")</f>
        <v/>
      </c>
      <c r="O2853" s="136" t="str">
        <f ca="1">IFERROR(IF($C2853="","",VLOOKUP(FİLTRE!$C2853,'SKT LİSTESİ'!$F:$AJ,23,0)),"")</f>
        <v/>
      </c>
      <c r="P2853" s="31"/>
      <c r="Q2853" s="31"/>
      <c r="R2853" s="137" t="str">
        <f ca="1">(IFERROR(IF($C2853="","",VLOOKUP(FİLTRE!$C2853,'SKT LİSTESİ'!$F:$AJ,15,0)),""))</f>
        <v/>
      </c>
      <c r="S2853" s="138" t="str">
        <f ca="1">IFERROR(IF($C2853="","",VLOOKUP(FİLTRE!$C2853,'SKT LİSTESİ'!$F:$AJ,16,0)),"")</f>
        <v/>
      </c>
      <c r="AF2853" s="179" t="str">
        <f t="shared" ca="1" si="178"/>
        <v/>
      </c>
      <c r="AG2853" s="179">
        <f t="shared" ca="1" si="179"/>
        <v>0</v>
      </c>
      <c r="AH2853" s="179">
        <f t="shared" ca="1" si="180"/>
        <v>0</v>
      </c>
    </row>
    <row r="2854" spans="2:34" ht="15.75" x14ac:dyDescent="0.25">
      <c r="B2854">
        <f t="shared" ca="1" si="177"/>
        <v>2842</v>
      </c>
      <c r="C2854" t="str">
        <f ca="1">IFERROR(VLOOKUP(B2854,'SKT LİSTESİ'!F:F,1,0),"")</f>
        <v/>
      </c>
      <c r="E2854" s="128" t="str">
        <f ca="1">IFERROR(IF($C2854="","",VLOOKUP(FİLTRE!$C2854,'SKT LİSTESİ'!$F:$S,5,0)),"")</f>
        <v/>
      </c>
      <c r="F2854" s="129" t="str">
        <f ca="1">IFERROR(IF($C2854="","",VLOOKUP(FİLTRE!$C2854,'SKT LİSTESİ'!$F:$S,7,0)),"")</f>
        <v/>
      </c>
      <c r="G2854" s="130" t="str">
        <f ca="1">IFERROR(IF($C2854="","",VLOOKUP(FİLTRE!$C2854,'SKT LİSTESİ'!$F:$S,8,0)),"")</f>
        <v/>
      </c>
      <c r="H2854" s="131" t="str">
        <f ca="1">IF(E2854="","",IF($C2854="","",VLOOKUP(FİLTRE!$C2854,'SKT LİSTESİ'!$F:$S,9,0)))</f>
        <v/>
      </c>
      <c r="I2854" s="132" t="str">
        <f ca="1">IFERROR(IF($C2854="","",VLOOKUP(FİLTRE!$C2854,'SKT LİSTESİ'!$F:$S,10,0)),"")</f>
        <v/>
      </c>
      <c r="J2854" s="133" t="str">
        <f ca="1">IFERROR(IF($C2854="","",VLOOKUP(FİLTRE!$C2854,'SKT LİSTESİ'!$F:$S,11,0)),"")</f>
        <v/>
      </c>
      <c r="K2854" s="134" t="str">
        <f ca="1">IFERROR(IF($C2854="","",VLOOKUP(FİLTRE!$C2854,'SKT LİSTESİ'!$F:$S,12,0)),"")</f>
        <v/>
      </c>
      <c r="L2854" s="134" t="str">
        <f ca="1">IFERROR(IF($C2854="","",VLOOKUP(FİLTRE!$C2854,'SKT LİSTESİ'!$F:$S,13,0)),"")</f>
        <v/>
      </c>
      <c r="M2854" s="135" t="str">
        <f ca="1">IFERROR(IF($C2854="","",VLOOKUP(FİLTRE!$C2854,'SKT LİSTESİ'!$F:$AJ,14,0)),"")</f>
        <v/>
      </c>
      <c r="N2854" s="31" t="str">
        <f ca="1">IFERROR(IF($C2854="","",VLOOKUP(FİLTRE!$C2854,'SKT LİSTESİ'!$F:$AJ,22,0)),"")</f>
        <v/>
      </c>
      <c r="O2854" s="136" t="str">
        <f ca="1">IFERROR(IF($C2854="","",VLOOKUP(FİLTRE!$C2854,'SKT LİSTESİ'!$F:$AJ,23,0)),"")</f>
        <v/>
      </c>
      <c r="P2854" s="31"/>
      <c r="Q2854" s="31"/>
      <c r="R2854" s="137" t="str">
        <f ca="1">(IFERROR(IF($C2854="","",VLOOKUP(FİLTRE!$C2854,'SKT LİSTESİ'!$F:$AJ,15,0)),""))</f>
        <v/>
      </c>
      <c r="S2854" s="138" t="str">
        <f ca="1">IFERROR(IF($C2854="","",VLOOKUP(FİLTRE!$C2854,'SKT LİSTESİ'!$F:$AJ,16,0)),"")</f>
        <v/>
      </c>
      <c r="AF2854" s="179" t="str">
        <f t="shared" ca="1" si="178"/>
        <v/>
      </c>
      <c r="AG2854" s="179">
        <f t="shared" ca="1" si="179"/>
        <v>0</v>
      </c>
      <c r="AH2854" s="179">
        <f t="shared" ca="1" si="180"/>
        <v>0</v>
      </c>
    </row>
    <row r="2855" spans="2:34" ht="15.75" x14ac:dyDescent="0.25">
      <c r="B2855">
        <f t="shared" ca="1" si="177"/>
        <v>2843</v>
      </c>
      <c r="C2855" t="str">
        <f ca="1">IFERROR(VLOOKUP(B2855,'SKT LİSTESİ'!F:F,1,0),"")</f>
        <v/>
      </c>
      <c r="E2855" s="128" t="str">
        <f ca="1">IFERROR(IF($C2855="","",VLOOKUP(FİLTRE!$C2855,'SKT LİSTESİ'!$F:$S,5,0)),"")</f>
        <v/>
      </c>
      <c r="F2855" s="129" t="str">
        <f ca="1">IFERROR(IF($C2855="","",VLOOKUP(FİLTRE!$C2855,'SKT LİSTESİ'!$F:$S,7,0)),"")</f>
        <v/>
      </c>
      <c r="G2855" s="130" t="str">
        <f ca="1">IFERROR(IF($C2855="","",VLOOKUP(FİLTRE!$C2855,'SKT LİSTESİ'!$F:$S,8,0)),"")</f>
        <v/>
      </c>
      <c r="H2855" s="131" t="str">
        <f ca="1">IF(E2855="","",IF($C2855="","",VLOOKUP(FİLTRE!$C2855,'SKT LİSTESİ'!$F:$S,9,0)))</f>
        <v/>
      </c>
      <c r="I2855" s="132" t="str">
        <f ca="1">IFERROR(IF($C2855="","",VLOOKUP(FİLTRE!$C2855,'SKT LİSTESİ'!$F:$S,10,0)),"")</f>
        <v/>
      </c>
      <c r="J2855" s="133" t="str">
        <f ca="1">IFERROR(IF($C2855="","",VLOOKUP(FİLTRE!$C2855,'SKT LİSTESİ'!$F:$S,11,0)),"")</f>
        <v/>
      </c>
      <c r="K2855" s="134" t="str">
        <f ca="1">IFERROR(IF($C2855="","",VLOOKUP(FİLTRE!$C2855,'SKT LİSTESİ'!$F:$S,12,0)),"")</f>
        <v/>
      </c>
      <c r="L2855" s="134" t="str">
        <f ca="1">IFERROR(IF($C2855="","",VLOOKUP(FİLTRE!$C2855,'SKT LİSTESİ'!$F:$S,13,0)),"")</f>
        <v/>
      </c>
      <c r="M2855" s="135" t="str">
        <f ca="1">IFERROR(IF($C2855="","",VLOOKUP(FİLTRE!$C2855,'SKT LİSTESİ'!$F:$AJ,14,0)),"")</f>
        <v/>
      </c>
      <c r="N2855" s="31" t="str">
        <f ca="1">IFERROR(IF($C2855="","",VLOOKUP(FİLTRE!$C2855,'SKT LİSTESİ'!$F:$AJ,22,0)),"")</f>
        <v/>
      </c>
      <c r="O2855" s="136" t="str">
        <f ca="1">IFERROR(IF($C2855="","",VLOOKUP(FİLTRE!$C2855,'SKT LİSTESİ'!$F:$AJ,23,0)),"")</f>
        <v/>
      </c>
      <c r="P2855" s="31"/>
      <c r="Q2855" s="31"/>
      <c r="R2855" s="137" t="str">
        <f ca="1">(IFERROR(IF($C2855="","",VLOOKUP(FİLTRE!$C2855,'SKT LİSTESİ'!$F:$AJ,15,0)),""))</f>
        <v/>
      </c>
      <c r="S2855" s="138" t="str">
        <f ca="1">IFERROR(IF($C2855="","",VLOOKUP(FİLTRE!$C2855,'SKT LİSTESİ'!$F:$AJ,16,0)),"")</f>
        <v/>
      </c>
      <c r="AF2855" s="179" t="str">
        <f t="shared" ca="1" si="178"/>
        <v/>
      </c>
      <c r="AG2855" s="179">
        <f t="shared" ca="1" si="179"/>
        <v>0</v>
      </c>
      <c r="AH2855" s="179">
        <f t="shared" ca="1" si="180"/>
        <v>0</v>
      </c>
    </row>
    <row r="2856" spans="2:34" ht="15.75" x14ac:dyDescent="0.25">
      <c r="B2856">
        <f t="shared" ca="1" si="177"/>
        <v>2844</v>
      </c>
      <c r="C2856" t="str">
        <f ca="1">IFERROR(VLOOKUP(B2856,'SKT LİSTESİ'!F:F,1,0),"")</f>
        <v/>
      </c>
      <c r="E2856" s="128" t="str">
        <f ca="1">IFERROR(IF($C2856="","",VLOOKUP(FİLTRE!$C2856,'SKT LİSTESİ'!$F:$S,5,0)),"")</f>
        <v/>
      </c>
      <c r="F2856" s="129" t="str">
        <f ca="1">IFERROR(IF($C2856="","",VLOOKUP(FİLTRE!$C2856,'SKT LİSTESİ'!$F:$S,7,0)),"")</f>
        <v/>
      </c>
      <c r="G2856" s="130" t="str">
        <f ca="1">IFERROR(IF($C2856="","",VLOOKUP(FİLTRE!$C2856,'SKT LİSTESİ'!$F:$S,8,0)),"")</f>
        <v/>
      </c>
      <c r="H2856" s="131" t="str">
        <f ca="1">IF(E2856="","",IF($C2856="","",VLOOKUP(FİLTRE!$C2856,'SKT LİSTESİ'!$F:$S,9,0)))</f>
        <v/>
      </c>
      <c r="I2856" s="132" t="str">
        <f ca="1">IFERROR(IF($C2856="","",VLOOKUP(FİLTRE!$C2856,'SKT LİSTESİ'!$F:$S,10,0)),"")</f>
        <v/>
      </c>
      <c r="J2856" s="133" t="str">
        <f ca="1">IFERROR(IF($C2856="","",VLOOKUP(FİLTRE!$C2856,'SKT LİSTESİ'!$F:$S,11,0)),"")</f>
        <v/>
      </c>
      <c r="K2856" s="134" t="str">
        <f ca="1">IFERROR(IF($C2856="","",VLOOKUP(FİLTRE!$C2856,'SKT LİSTESİ'!$F:$S,12,0)),"")</f>
        <v/>
      </c>
      <c r="L2856" s="134" t="str">
        <f ca="1">IFERROR(IF($C2856="","",VLOOKUP(FİLTRE!$C2856,'SKT LİSTESİ'!$F:$S,13,0)),"")</f>
        <v/>
      </c>
      <c r="M2856" s="135" t="str">
        <f ca="1">IFERROR(IF($C2856="","",VLOOKUP(FİLTRE!$C2856,'SKT LİSTESİ'!$F:$AJ,14,0)),"")</f>
        <v/>
      </c>
      <c r="N2856" s="31" t="str">
        <f ca="1">IFERROR(IF($C2856="","",VLOOKUP(FİLTRE!$C2856,'SKT LİSTESİ'!$F:$AJ,22,0)),"")</f>
        <v/>
      </c>
      <c r="O2856" s="136" t="str">
        <f ca="1">IFERROR(IF($C2856="","",VLOOKUP(FİLTRE!$C2856,'SKT LİSTESİ'!$F:$AJ,23,0)),"")</f>
        <v/>
      </c>
      <c r="P2856" s="31"/>
      <c r="Q2856" s="31"/>
      <c r="R2856" s="137" t="str">
        <f ca="1">(IFERROR(IF($C2856="","",VLOOKUP(FİLTRE!$C2856,'SKT LİSTESİ'!$F:$AJ,15,0)),""))</f>
        <v/>
      </c>
      <c r="S2856" s="138" t="str">
        <f ca="1">IFERROR(IF($C2856="","",VLOOKUP(FİLTRE!$C2856,'SKT LİSTESİ'!$F:$AJ,16,0)),"")</f>
        <v/>
      </c>
      <c r="AF2856" s="179" t="str">
        <f t="shared" ca="1" si="178"/>
        <v/>
      </c>
      <c r="AG2856" s="179">
        <f t="shared" ca="1" si="179"/>
        <v>0</v>
      </c>
      <c r="AH2856" s="179">
        <f t="shared" ca="1" si="180"/>
        <v>0</v>
      </c>
    </row>
    <row r="2857" spans="2:34" ht="15.75" x14ac:dyDescent="0.25">
      <c r="B2857">
        <f t="shared" ca="1" si="177"/>
        <v>2845</v>
      </c>
      <c r="C2857" t="str">
        <f ca="1">IFERROR(VLOOKUP(B2857,'SKT LİSTESİ'!F:F,1,0),"")</f>
        <v/>
      </c>
      <c r="E2857" s="128" t="str">
        <f ca="1">IFERROR(IF($C2857="","",VLOOKUP(FİLTRE!$C2857,'SKT LİSTESİ'!$F:$S,5,0)),"")</f>
        <v/>
      </c>
      <c r="F2857" s="129" t="str">
        <f ca="1">IFERROR(IF($C2857="","",VLOOKUP(FİLTRE!$C2857,'SKT LİSTESİ'!$F:$S,7,0)),"")</f>
        <v/>
      </c>
      <c r="G2857" s="130" t="str">
        <f ca="1">IFERROR(IF($C2857="","",VLOOKUP(FİLTRE!$C2857,'SKT LİSTESİ'!$F:$S,8,0)),"")</f>
        <v/>
      </c>
      <c r="H2857" s="131" t="str">
        <f ca="1">IF(E2857="","",IF($C2857="","",VLOOKUP(FİLTRE!$C2857,'SKT LİSTESİ'!$F:$S,9,0)))</f>
        <v/>
      </c>
      <c r="I2857" s="132" t="str">
        <f ca="1">IFERROR(IF($C2857="","",VLOOKUP(FİLTRE!$C2857,'SKT LİSTESİ'!$F:$S,10,0)),"")</f>
        <v/>
      </c>
      <c r="J2857" s="133" t="str">
        <f ca="1">IFERROR(IF($C2857="","",VLOOKUP(FİLTRE!$C2857,'SKT LİSTESİ'!$F:$S,11,0)),"")</f>
        <v/>
      </c>
      <c r="K2857" s="134" t="str">
        <f ca="1">IFERROR(IF($C2857="","",VLOOKUP(FİLTRE!$C2857,'SKT LİSTESİ'!$F:$S,12,0)),"")</f>
        <v/>
      </c>
      <c r="L2857" s="134" t="str">
        <f ca="1">IFERROR(IF($C2857="","",VLOOKUP(FİLTRE!$C2857,'SKT LİSTESİ'!$F:$S,13,0)),"")</f>
        <v/>
      </c>
      <c r="M2857" s="135" t="str">
        <f ca="1">IFERROR(IF($C2857="","",VLOOKUP(FİLTRE!$C2857,'SKT LİSTESİ'!$F:$AJ,14,0)),"")</f>
        <v/>
      </c>
      <c r="N2857" s="31" t="str">
        <f ca="1">IFERROR(IF($C2857="","",VLOOKUP(FİLTRE!$C2857,'SKT LİSTESİ'!$F:$AJ,22,0)),"")</f>
        <v/>
      </c>
      <c r="O2857" s="136" t="str">
        <f ca="1">IFERROR(IF($C2857="","",VLOOKUP(FİLTRE!$C2857,'SKT LİSTESİ'!$F:$AJ,23,0)),"")</f>
        <v/>
      </c>
      <c r="P2857" s="31"/>
      <c r="Q2857" s="31"/>
      <c r="R2857" s="137" t="str">
        <f ca="1">(IFERROR(IF($C2857="","",VLOOKUP(FİLTRE!$C2857,'SKT LİSTESİ'!$F:$AJ,15,0)),""))</f>
        <v/>
      </c>
      <c r="S2857" s="138" t="str">
        <f ca="1">IFERROR(IF($C2857="","",VLOOKUP(FİLTRE!$C2857,'SKT LİSTESİ'!$F:$AJ,16,0)),"")</f>
        <v/>
      </c>
      <c r="AF2857" s="179" t="str">
        <f t="shared" ca="1" si="178"/>
        <v/>
      </c>
      <c r="AG2857" s="179">
        <f t="shared" ca="1" si="179"/>
        <v>0</v>
      </c>
      <c r="AH2857" s="179">
        <f t="shared" ca="1" si="180"/>
        <v>0</v>
      </c>
    </row>
    <row r="2858" spans="2:34" ht="15.75" x14ac:dyDescent="0.25">
      <c r="B2858">
        <f t="shared" ca="1" si="177"/>
        <v>2846</v>
      </c>
      <c r="C2858" t="str">
        <f ca="1">IFERROR(VLOOKUP(B2858,'SKT LİSTESİ'!F:F,1,0),"")</f>
        <v/>
      </c>
      <c r="E2858" s="128" t="str">
        <f ca="1">IFERROR(IF($C2858="","",VLOOKUP(FİLTRE!$C2858,'SKT LİSTESİ'!$F:$S,5,0)),"")</f>
        <v/>
      </c>
      <c r="F2858" s="129" t="str">
        <f ca="1">IFERROR(IF($C2858="","",VLOOKUP(FİLTRE!$C2858,'SKT LİSTESİ'!$F:$S,7,0)),"")</f>
        <v/>
      </c>
      <c r="G2858" s="130" t="str">
        <f ca="1">IFERROR(IF($C2858="","",VLOOKUP(FİLTRE!$C2858,'SKT LİSTESİ'!$F:$S,8,0)),"")</f>
        <v/>
      </c>
      <c r="H2858" s="131" t="str">
        <f ca="1">IF(E2858="","",IF($C2858="","",VLOOKUP(FİLTRE!$C2858,'SKT LİSTESİ'!$F:$S,9,0)))</f>
        <v/>
      </c>
      <c r="I2858" s="132" t="str">
        <f ca="1">IFERROR(IF($C2858="","",VLOOKUP(FİLTRE!$C2858,'SKT LİSTESİ'!$F:$S,10,0)),"")</f>
        <v/>
      </c>
      <c r="J2858" s="133" t="str">
        <f ca="1">IFERROR(IF($C2858="","",VLOOKUP(FİLTRE!$C2858,'SKT LİSTESİ'!$F:$S,11,0)),"")</f>
        <v/>
      </c>
      <c r="K2858" s="134" t="str">
        <f ca="1">IFERROR(IF($C2858="","",VLOOKUP(FİLTRE!$C2858,'SKT LİSTESİ'!$F:$S,12,0)),"")</f>
        <v/>
      </c>
      <c r="L2858" s="134" t="str">
        <f ca="1">IFERROR(IF($C2858="","",VLOOKUP(FİLTRE!$C2858,'SKT LİSTESİ'!$F:$S,13,0)),"")</f>
        <v/>
      </c>
      <c r="M2858" s="135" t="str">
        <f ca="1">IFERROR(IF($C2858="","",VLOOKUP(FİLTRE!$C2858,'SKT LİSTESİ'!$F:$AJ,14,0)),"")</f>
        <v/>
      </c>
      <c r="N2858" s="31" t="str">
        <f ca="1">IFERROR(IF($C2858="","",VLOOKUP(FİLTRE!$C2858,'SKT LİSTESİ'!$F:$AJ,22,0)),"")</f>
        <v/>
      </c>
      <c r="O2858" s="136" t="str">
        <f ca="1">IFERROR(IF($C2858="","",VLOOKUP(FİLTRE!$C2858,'SKT LİSTESİ'!$F:$AJ,23,0)),"")</f>
        <v/>
      </c>
      <c r="P2858" s="31"/>
      <c r="Q2858" s="31"/>
      <c r="R2858" s="137" t="str">
        <f ca="1">(IFERROR(IF($C2858="","",VLOOKUP(FİLTRE!$C2858,'SKT LİSTESİ'!$F:$AJ,15,0)),""))</f>
        <v/>
      </c>
      <c r="S2858" s="138" t="str">
        <f ca="1">IFERROR(IF($C2858="","",VLOOKUP(FİLTRE!$C2858,'SKT LİSTESİ'!$F:$AJ,16,0)),"")</f>
        <v/>
      </c>
      <c r="AF2858" s="179" t="str">
        <f t="shared" ca="1" si="178"/>
        <v/>
      </c>
      <c r="AG2858" s="179">
        <f t="shared" ca="1" si="179"/>
        <v>0</v>
      </c>
      <c r="AH2858" s="179">
        <f t="shared" ca="1" si="180"/>
        <v>0</v>
      </c>
    </row>
    <row r="2859" spans="2:34" ht="15.75" x14ac:dyDescent="0.25">
      <c r="B2859">
        <f t="shared" ca="1" si="177"/>
        <v>2847</v>
      </c>
      <c r="C2859" t="str">
        <f ca="1">IFERROR(VLOOKUP(B2859,'SKT LİSTESİ'!F:F,1,0),"")</f>
        <v/>
      </c>
      <c r="E2859" s="128" t="str">
        <f ca="1">IFERROR(IF($C2859="","",VLOOKUP(FİLTRE!$C2859,'SKT LİSTESİ'!$F:$S,5,0)),"")</f>
        <v/>
      </c>
      <c r="F2859" s="129" t="str">
        <f ca="1">IFERROR(IF($C2859="","",VLOOKUP(FİLTRE!$C2859,'SKT LİSTESİ'!$F:$S,7,0)),"")</f>
        <v/>
      </c>
      <c r="G2859" s="130" t="str">
        <f ca="1">IFERROR(IF($C2859="","",VLOOKUP(FİLTRE!$C2859,'SKT LİSTESİ'!$F:$S,8,0)),"")</f>
        <v/>
      </c>
      <c r="H2859" s="131" t="str">
        <f ca="1">IF(E2859="","",IF($C2859="","",VLOOKUP(FİLTRE!$C2859,'SKT LİSTESİ'!$F:$S,9,0)))</f>
        <v/>
      </c>
      <c r="I2859" s="132" t="str">
        <f ca="1">IFERROR(IF($C2859="","",VLOOKUP(FİLTRE!$C2859,'SKT LİSTESİ'!$F:$S,10,0)),"")</f>
        <v/>
      </c>
      <c r="J2859" s="133" t="str">
        <f ca="1">IFERROR(IF($C2859="","",VLOOKUP(FİLTRE!$C2859,'SKT LİSTESİ'!$F:$S,11,0)),"")</f>
        <v/>
      </c>
      <c r="K2859" s="134" t="str">
        <f ca="1">IFERROR(IF($C2859="","",VLOOKUP(FİLTRE!$C2859,'SKT LİSTESİ'!$F:$S,12,0)),"")</f>
        <v/>
      </c>
      <c r="L2859" s="134" t="str">
        <f ca="1">IFERROR(IF($C2859="","",VLOOKUP(FİLTRE!$C2859,'SKT LİSTESİ'!$F:$S,13,0)),"")</f>
        <v/>
      </c>
      <c r="M2859" s="135" t="str">
        <f ca="1">IFERROR(IF($C2859="","",VLOOKUP(FİLTRE!$C2859,'SKT LİSTESİ'!$F:$AJ,14,0)),"")</f>
        <v/>
      </c>
      <c r="N2859" s="31" t="str">
        <f ca="1">IFERROR(IF($C2859="","",VLOOKUP(FİLTRE!$C2859,'SKT LİSTESİ'!$F:$AJ,22,0)),"")</f>
        <v/>
      </c>
      <c r="O2859" s="136" t="str">
        <f ca="1">IFERROR(IF($C2859="","",VLOOKUP(FİLTRE!$C2859,'SKT LİSTESİ'!$F:$AJ,23,0)),"")</f>
        <v/>
      </c>
      <c r="P2859" s="31"/>
      <c r="Q2859" s="31"/>
      <c r="R2859" s="137" t="str">
        <f ca="1">(IFERROR(IF($C2859="","",VLOOKUP(FİLTRE!$C2859,'SKT LİSTESİ'!$F:$AJ,15,0)),""))</f>
        <v/>
      </c>
      <c r="S2859" s="138" t="str">
        <f ca="1">IFERROR(IF($C2859="","",VLOOKUP(FİLTRE!$C2859,'SKT LİSTESİ'!$F:$AJ,16,0)),"")</f>
        <v/>
      </c>
      <c r="AF2859" s="179" t="str">
        <f t="shared" ca="1" si="178"/>
        <v/>
      </c>
      <c r="AG2859" s="179">
        <f t="shared" ca="1" si="179"/>
        <v>0</v>
      </c>
      <c r="AH2859" s="179">
        <f t="shared" ca="1" si="180"/>
        <v>0</v>
      </c>
    </row>
    <row r="2860" spans="2:34" ht="15.75" x14ac:dyDescent="0.25">
      <c r="B2860">
        <f t="shared" ca="1" si="177"/>
        <v>2848</v>
      </c>
      <c r="C2860" t="str">
        <f ca="1">IFERROR(VLOOKUP(B2860,'SKT LİSTESİ'!F:F,1,0),"")</f>
        <v/>
      </c>
      <c r="E2860" s="128" t="str">
        <f ca="1">IFERROR(IF($C2860="","",VLOOKUP(FİLTRE!$C2860,'SKT LİSTESİ'!$F:$S,5,0)),"")</f>
        <v/>
      </c>
      <c r="F2860" s="129" t="str">
        <f ca="1">IFERROR(IF($C2860="","",VLOOKUP(FİLTRE!$C2860,'SKT LİSTESİ'!$F:$S,7,0)),"")</f>
        <v/>
      </c>
      <c r="G2860" s="130" t="str">
        <f ca="1">IFERROR(IF($C2860="","",VLOOKUP(FİLTRE!$C2860,'SKT LİSTESİ'!$F:$S,8,0)),"")</f>
        <v/>
      </c>
      <c r="H2860" s="131" t="str">
        <f ca="1">IF(E2860="","",IF($C2860="","",VLOOKUP(FİLTRE!$C2860,'SKT LİSTESİ'!$F:$S,9,0)))</f>
        <v/>
      </c>
      <c r="I2860" s="132" t="str">
        <f ca="1">IFERROR(IF($C2860="","",VLOOKUP(FİLTRE!$C2860,'SKT LİSTESİ'!$F:$S,10,0)),"")</f>
        <v/>
      </c>
      <c r="J2860" s="133" t="str">
        <f ca="1">IFERROR(IF($C2860="","",VLOOKUP(FİLTRE!$C2860,'SKT LİSTESİ'!$F:$S,11,0)),"")</f>
        <v/>
      </c>
      <c r="K2860" s="134" t="str">
        <f ca="1">IFERROR(IF($C2860="","",VLOOKUP(FİLTRE!$C2860,'SKT LİSTESİ'!$F:$S,12,0)),"")</f>
        <v/>
      </c>
      <c r="L2860" s="134" t="str">
        <f ca="1">IFERROR(IF($C2860="","",VLOOKUP(FİLTRE!$C2860,'SKT LİSTESİ'!$F:$S,13,0)),"")</f>
        <v/>
      </c>
      <c r="M2860" s="135" t="str">
        <f ca="1">IFERROR(IF($C2860="","",VLOOKUP(FİLTRE!$C2860,'SKT LİSTESİ'!$F:$AJ,14,0)),"")</f>
        <v/>
      </c>
      <c r="N2860" s="31" t="str">
        <f ca="1">IFERROR(IF($C2860="","",VLOOKUP(FİLTRE!$C2860,'SKT LİSTESİ'!$F:$AJ,22,0)),"")</f>
        <v/>
      </c>
      <c r="O2860" s="136" t="str">
        <f ca="1">IFERROR(IF($C2860="","",VLOOKUP(FİLTRE!$C2860,'SKT LİSTESİ'!$F:$AJ,23,0)),"")</f>
        <v/>
      </c>
      <c r="P2860" s="31"/>
      <c r="Q2860" s="31"/>
      <c r="R2860" s="137" t="str">
        <f ca="1">(IFERROR(IF($C2860="","",VLOOKUP(FİLTRE!$C2860,'SKT LİSTESİ'!$F:$AJ,15,0)),""))</f>
        <v/>
      </c>
      <c r="S2860" s="138" t="str">
        <f ca="1">IFERROR(IF($C2860="","",VLOOKUP(FİLTRE!$C2860,'SKT LİSTESİ'!$F:$AJ,16,0)),"")</f>
        <v/>
      </c>
      <c r="AF2860" s="179" t="str">
        <f t="shared" ca="1" si="178"/>
        <v/>
      </c>
      <c r="AG2860" s="179">
        <f t="shared" ca="1" si="179"/>
        <v>0</v>
      </c>
      <c r="AH2860" s="179">
        <f t="shared" ca="1" si="180"/>
        <v>0</v>
      </c>
    </row>
    <row r="2861" spans="2:34" ht="15.75" x14ac:dyDescent="0.25">
      <c r="B2861">
        <f t="shared" ca="1" si="177"/>
        <v>2849</v>
      </c>
      <c r="C2861" t="str">
        <f ca="1">IFERROR(VLOOKUP(B2861,'SKT LİSTESİ'!F:F,1,0),"")</f>
        <v/>
      </c>
      <c r="E2861" s="128" t="str">
        <f ca="1">IFERROR(IF($C2861="","",VLOOKUP(FİLTRE!$C2861,'SKT LİSTESİ'!$F:$S,5,0)),"")</f>
        <v/>
      </c>
      <c r="F2861" s="129" t="str">
        <f ca="1">IFERROR(IF($C2861="","",VLOOKUP(FİLTRE!$C2861,'SKT LİSTESİ'!$F:$S,7,0)),"")</f>
        <v/>
      </c>
      <c r="G2861" s="130" t="str">
        <f ca="1">IFERROR(IF($C2861="","",VLOOKUP(FİLTRE!$C2861,'SKT LİSTESİ'!$F:$S,8,0)),"")</f>
        <v/>
      </c>
      <c r="H2861" s="131" t="str">
        <f ca="1">IF(E2861="","",IF($C2861="","",VLOOKUP(FİLTRE!$C2861,'SKT LİSTESİ'!$F:$S,9,0)))</f>
        <v/>
      </c>
      <c r="I2861" s="132" t="str">
        <f ca="1">IFERROR(IF($C2861="","",VLOOKUP(FİLTRE!$C2861,'SKT LİSTESİ'!$F:$S,10,0)),"")</f>
        <v/>
      </c>
      <c r="J2861" s="133" t="str">
        <f ca="1">IFERROR(IF($C2861="","",VLOOKUP(FİLTRE!$C2861,'SKT LİSTESİ'!$F:$S,11,0)),"")</f>
        <v/>
      </c>
      <c r="K2861" s="134" t="str">
        <f ca="1">IFERROR(IF($C2861="","",VLOOKUP(FİLTRE!$C2861,'SKT LİSTESİ'!$F:$S,12,0)),"")</f>
        <v/>
      </c>
      <c r="L2861" s="134" t="str">
        <f ca="1">IFERROR(IF($C2861="","",VLOOKUP(FİLTRE!$C2861,'SKT LİSTESİ'!$F:$S,13,0)),"")</f>
        <v/>
      </c>
      <c r="M2861" s="135" t="str">
        <f ca="1">IFERROR(IF($C2861="","",VLOOKUP(FİLTRE!$C2861,'SKT LİSTESİ'!$F:$AJ,14,0)),"")</f>
        <v/>
      </c>
      <c r="N2861" s="31" t="str">
        <f ca="1">IFERROR(IF($C2861="","",VLOOKUP(FİLTRE!$C2861,'SKT LİSTESİ'!$F:$AJ,22,0)),"")</f>
        <v/>
      </c>
      <c r="O2861" s="136" t="str">
        <f ca="1">IFERROR(IF($C2861="","",VLOOKUP(FİLTRE!$C2861,'SKT LİSTESİ'!$F:$AJ,23,0)),"")</f>
        <v/>
      </c>
      <c r="P2861" s="31"/>
      <c r="Q2861" s="31"/>
      <c r="R2861" s="137" t="str">
        <f ca="1">(IFERROR(IF($C2861="","",VLOOKUP(FİLTRE!$C2861,'SKT LİSTESİ'!$F:$AJ,15,0)),""))</f>
        <v/>
      </c>
      <c r="S2861" s="138" t="str">
        <f ca="1">IFERROR(IF($C2861="","",VLOOKUP(FİLTRE!$C2861,'SKT LİSTESİ'!$F:$AJ,16,0)),"")</f>
        <v/>
      </c>
      <c r="AF2861" s="179" t="str">
        <f t="shared" ca="1" si="178"/>
        <v/>
      </c>
      <c r="AG2861" s="179">
        <f t="shared" ca="1" si="179"/>
        <v>0</v>
      </c>
      <c r="AH2861" s="179">
        <f t="shared" ca="1" si="180"/>
        <v>0</v>
      </c>
    </row>
    <row r="2862" spans="2:34" ht="15.75" x14ac:dyDescent="0.25">
      <c r="B2862">
        <f t="shared" ca="1" si="177"/>
        <v>2850</v>
      </c>
      <c r="C2862" t="str">
        <f ca="1">IFERROR(VLOOKUP(B2862,'SKT LİSTESİ'!F:F,1,0),"")</f>
        <v/>
      </c>
      <c r="E2862" s="128" t="str">
        <f ca="1">IFERROR(IF($C2862="","",VLOOKUP(FİLTRE!$C2862,'SKT LİSTESİ'!$F:$S,5,0)),"")</f>
        <v/>
      </c>
      <c r="F2862" s="129" t="str">
        <f ca="1">IFERROR(IF($C2862="","",VLOOKUP(FİLTRE!$C2862,'SKT LİSTESİ'!$F:$S,7,0)),"")</f>
        <v/>
      </c>
      <c r="G2862" s="130" t="str">
        <f ca="1">IFERROR(IF($C2862="","",VLOOKUP(FİLTRE!$C2862,'SKT LİSTESİ'!$F:$S,8,0)),"")</f>
        <v/>
      </c>
      <c r="H2862" s="131" t="str">
        <f ca="1">IF(E2862="","",IF($C2862="","",VLOOKUP(FİLTRE!$C2862,'SKT LİSTESİ'!$F:$S,9,0)))</f>
        <v/>
      </c>
      <c r="I2862" s="132" t="str">
        <f ca="1">IFERROR(IF($C2862="","",VLOOKUP(FİLTRE!$C2862,'SKT LİSTESİ'!$F:$S,10,0)),"")</f>
        <v/>
      </c>
      <c r="J2862" s="133" t="str">
        <f ca="1">IFERROR(IF($C2862="","",VLOOKUP(FİLTRE!$C2862,'SKT LİSTESİ'!$F:$S,11,0)),"")</f>
        <v/>
      </c>
      <c r="K2862" s="134" t="str">
        <f ca="1">IFERROR(IF($C2862="","",VLOOKUP(FİLTRE!$C2862,'SKT LİSTESİ'!$F:$S,12,0)),"")</f>
        <v/>
      </c>
      <c r="L2862" s="134" t="str">
        <f ca="1">IFERROR(IF($C2862="","",VLOOKUP(FİLTRE!$C2862,'SKT LİSTESİ'!$F:$S,13,0)),"")</f>
        <v/>
      </c>
      <c r="M2862" s="135" t="str">
        <f ca="1">IFERROR(IF($C2862="","",VLOOKUP(FİLTRE!$C2862,'SKT LİSTESİ'!$F:$AJ,14,0)),"")</f>
        <v/>
      </c>
      <c r="N2862" s="31" t="str">
        <f ca="1">IFERROR(IF($C2862="","",VLOOKUP(FİLTRE!$C2862,'SKT LİSTESİ'!$F:$AJ,22,0)),"")</f>
        <v/>
      </c>
      <c r="O2862" s="136" t="str">
        <f ca="1">IFERROR(IF($C2862="","",VLOOKUP(FİLTRE!$C2862,'SKT LİSTESİ'!$F:$AJ,23,0)),"")</f>
        <v/>
      </c>
      <c r="P2862" s="31"/>
      <c r="Q2862" s="31"/>
      <c r="R2862" s="137" t="str">
        <f ca="1">(IFERROR(IF($C2862="","",VLOOKUP(FİLTRE!$C2862,'SKT LİSTESİ'!$F:$AJ,15,0)),""))</f>
        <v/>
      </c>
      <c r="S2862" s="138" t="str">
        <f ca="1">IFERROR(IF($C2862="","",VLOOKUP(FİLTRE!$C2862,'SKT LİSTESİ'!$F:$AJ,16,0)),"")</f>
        <v/>
      </c>
      <c r="AF2862" s="179" t="str">
        <f t="shared" ca="1" si="178"/>
        <v/>
      </c>
      <c r="AG2862" s="179">
        <f t="shared" ca="1" si="179"/>
        <v>0</v>
      </c>
      <c r="AH2862" s="179">
        <f t="shared" ca="1" si="180"/>
        <v>0</v>
      </c>
    </row>
    <row r="2863" spans="2:34" ht="15.75" x14ac:dyDescent="0.25">
      <c r="B2863">
        <f t="shared" ca="1" si="177"/>
        <v>2851</v>
      </c>
      <c r="C2863" t="str">
        <f ca="1">IFERROR(VLOOKUP(B2863,'SKT LİSTESİ'!F:F,1,0),"")</f>
        <v/>
      </c>
      <c r="E2863" s="128" t="str">
        <f ca="1">IFERROR(IF($C2863="","",VLOOKUP(FİLTRE!$C2863,'SKT LİSTESİ'!$F:$S,5,0)),"")</f>
        <v/>
      </c>
      <c r="F2863" s="129" t="str">
        <f ca="1">IFERROR(IF($C2863="","",VLOOKUP(FİLTRE!$C2863,'SKT LİSTESİ'!$F:$S,7,0)),"")</f>
        <v/>
      </c>
      <c r="G2863" s="130" t="str">
        <f ca="1">IFERROR(IF($C2863="","",VLOOKUP(FİLTRE!$C2863,'SKT LİSTESİ'!$F:$S,8,0)),"")</f>
        <v/>
      </c>
      <c r="H2863" s="131" t="str">
        <f ca="1">IF(E2863="","",IF($C2863="","",VLOOKUP(FİLTRE!$C2863,'SKT LİSTESİ'!$F:$S,9,0)))</f>
        <v/>
      </c>
      <c r="I2863" s="132" t="str">
        <f ca="1">IFERROR(IF($C2863="","",VLOOKUP(FİLTRE!$C2863,'SKT LİSTESİ'!$F:$S,10,0)),"")</f>
        <v/>
      </c>
      <c r="J2863" s="133" t="str">
        <f ca="1">IFERROR(IF($C2863="","",VLOOKUP(FİLTRE!$C2863,'SKT LİSTESİ'!$F:$S,11,0)),"")</f>
        <v/>
      </c>
      <c r="K2863" s="134" t="str">
        <f ca="1">IFERROR(IF($C2863="","",VLOOKUP(FİLTRE!$C2863,'SKT LİSTESİ'!$F:$S,12,0)),"")</f>
        <v/>
      </c>
      <c r="L2863" s="134" t="str">
        <f ca="1">IFERROR(IF($C2863="","",VLOOKUP(FİLTRE!$C2863,'SKT LİSTESİ'!$F:$S,13,0)),"")</f>
        <v/>
      </c>
      <c r="M2863" s="135" t="str">
        <f ca="1">IFERROR(IF($C2863="","",VLOOKUP(FİLTRE!$C2863,'SKT LİSTESİ'!$F:$AJ,14,0)),"")</f>
        <v/>
      </c>
      <c r="N2863" s="31" t="str">
        <f ca="1">IFERROR(IF($C2863="","",VLOOKUP(FİLTRE!$C2863,'SKT LİSTESİ'!$F:$AJ,22,0)),"")</f>
        <v/>
      </c>
      <c r="O2863" s="136" t="str">
        <f ca="1">IFERROR(IF($C2863="","",VLOOKUP(FİLTRE!$C2863,'SKT LİSTESİ'!$F:$AJ,23,0)),"")</f>
        <v/>
      </c>
      <c r="P2863" s="31"/>
      <c r="Q2863" s="31"/>
      <c r="R2863" s="137" t="str">
        <f ca="1">(IFERROR(IF($C2863="","",VLOOKUP(FİLTRE!$C2863,'SKT LİSTESİ'!$F:$AJ,15,0)),""))</f>
        <v/>
      </c>
      <c r="S2863" s="138" t="str">
        <f ca="1">IFERROR(IF($C2863="","",VLOOKUP(FİLTRE!$C2863,'SKT LİSTESİ'!$F:$AJ,16,0)),"")</f>
        <v/>
      </c>
      <c r="AF2863" s="179" t="str">
        <f t="shared" ca="1" si="178"/>
        <v/>
      </c>
      <c r="AG2863" s="179">
        <f t="shared" ca="1" si="179"/>
        <v>0</v>
      </c>
      <c r="AH2863" s="179">
        <f t="shared" ca="1" si="180"/>
        <v>0</v>
      </c>
    </row>
    <row r="2864" spans="2:34" ht="15.75" x14ac:dyDescent="0.25">
      <c r="B2864">
        <f t="shared" ca="1" si="177"/>
        <v>2852</v>
      </c>
      <c r="C2864" t="str">
        <f ca="1">IFERROR(VLOOKUP(B2864,'SKT LİSTESİ'!F:F,1,0),"")</f>
        <v/>
      </c>
      <c r="E2864" s="128" t="str">
        <f ca="1">IFERROR(IF($C2864="","",VLOOKUP(FİLTRE!$C2864,'SKT LİSTESİ'!$F:$S,5,0)),"")</f>
        <v/>
      </c>
      <c r="F2864" s="129" t="str">
        <f ca="1">IFERROR(IF($C2864="","",VLOOKUP(FİLTRE!$C2864,'SKT LİSTESİ'!$F:$S,7,0)),"")</f>
        <v/>
      </c>
      <c r="G2864" s="130" t="str">
        <f ca="1">IFERROR(IF($C2864="","",VLOOKUP(FİLTRE!$C2864,'SKT LİSTESİ'!$F:$S,8,0)),"")</f>
        <v/>
      </c>
      <c r="H2864" s="131" t="str">
        <f ca="1">IF(E2864="","",IF($C2864="","",VLOOKUP(FİLTRE!$C2864,'SKT LİSTESİ'!$F:$S,9,0)))</f>
        <v/>
      </c>
      <c r="I2864" s="132" t="str">
        <f ca="1">IFERROR(IF($C2864="","",VLOOKUP(FİLTRE!$C2864,'SKT LİSTESİ'!$F:$S,10,0)),"")</f>
        <v/>
      </c>
      <c r="J2864" s="133" t="str">
        <f ca="1">IFERROR(IF($C2864="","",VLOOKUP(FİLTRE!$C2864,'SKT LİSTESİ'!$F:$S,11,0)),"")</f>
        <v/>
      </c>
      <c r="K2864" s="134" t="str">
        <f ca="1">IFERROR(IF($C2864="","",VLOOKUP(FİLTRE!$C2864,'SKT LİSTESİ'!$F:$S,12,0)),"")</f>
        <v/>
      </c>
      <c r="L2864" s="134" t="str">
        <f ca="1">IFERROR(IF($C2864="","",VLOOKUP(FİLTRE!$C2864,'SKT LİSTESİ'!$F:$S,13,0)),"")</f>
        <v/>
      </c>
      <c r="M2864" s="135" t="str">
        <f ca="1">IFERROR(IF($C2864="","",VLOOKUP(FİLTRE!$C2864,'SKT LİSTESİ'!$F:$AJ,14,0)),"")</f>
        <v/>
      </c>
      <c r="N2864" s="31" t="str">
        <f ca="1">IFERROR(IF($C2864="","",VLOOKUP(FİLTRE!$C2864,'SKT LİSTESİ'!$F:$AJ,22,0)),"")</f>
        <v/>
      </c>
      <c r="O2864" s="136" t="str">
        <f ca="1">IFERROR(IF($C2864="","",VLOOKUP(FİLTRE!$C2864,'SKT LİSTESİ'!$F:$AJ,23,0)),"")</f>
        <v/>
      </c>
      <c r="P2864" s="31"/>
      <c r="Q2864" s="31"/>
      <c r="R2864" s="137" t="str">
        <f ca="1">(IFERROR(IF($C2864="","",VLOOKUP(FİLTRE!$C2864,'SKT LİSTESİ'!$F:$AJ,15,0)),""))</f>
        <v/>
      </c>
      <c r="S2864" s="138" t="str">
        <f ca="1">IFERROR(IF($C2864="","",VLOOKUP(FİLTRE!$C2864,'SKT LİSTESİ'!$F:$AJ,16,0)),"")</f>
        <v/>
      </c>
      <c r="AF2864" s="179" t="str">
        <f t="shared" ca="1" si="178"/>
        <v/>
      </c>
      <c r="AG2864" s="179">
        <f t="shared" ca="1" si="179"/>
        <v>0</v>
      </c>
      <c r="AH2864" s="179">
        <f t="shared" ca="1" si="180"/>
        <v>0</v>
      </c>
    </row>
    <row r="2865" spans="2:34" ht="15.75" x14ac:dyDescent="0.25">
      <c r="B2865">
        <f t="shared" ca="1" si="177"/>
        <v>2853</v>
      </c>
      <c r="C2865" t="str">
        <f ca="1">IFERROR(VLOOKUP(B2865,'SKT LİSTESİ'!F:F,1,0),"")</f>
        <v/>
      </c>
      <c r="E2865" s="128" t="str">
        <f ca="1">IFERROR(IF($C2865="","",VLOOKUP(FİLTRE!$C2865,'SKT LİSTESİ'!$F:$S,5,0)),"")</f>
        <v/>
      </c>
      <c r="F2865" s="129" t="str">
        <f ca="1">IFERROR(IF($C2865="","",VLOOKUP(FİLTRE!$C2865,'SKT LİSTESİ'!$F:$S,7,0)),"")</f>
        <v/>
      </c>
      <c r="G2865" s="130" t="str">
        <f ca="1">IFERROR(IF($C2865="","",VLOOKUP(FİLTRE!$C2865,'SKT LİSTESİ'!$F:$S,8,0)),"")</f>
        <v/>
      </c>
      <c r="H2865" s="131" t="str">
        <f ca="1">IF(E2865="","",IF($C2865="","",VLOOKUP(FİLTRE!$C2865,'SKT LİSTESİ'!$F:$S,9,0)))</f>
        <v/>
      </c>
      <c r="I2865" s="132" t="str">
        <f ca="1">IFERROR(IF($C2865="","",VLOOKUP(FİLTRE!$C2865,'SKT LİSTESİ'!$F:$S,10,0)),"")</f>
        <v/>
      </c>
      <c r="J2865" s="133" t="str">
        <f ca="1">IFERROR(IF($C2865="","",VLOOKUP(FİLTRE!$C2865,'SKT LİSTESİ'!$F:$S,11,0)),"")</f>
        <v/>
      </c>
      <c r="K2865" s="134" t="str">
        <f ca="1">IFERROR(IF($C2865="","",VLOOKUP(FİLTRE!$C2865,'SKT LİSTESİ'!$F:$S,12,0)),"")</f>
        <v/>
      </c>
      <c r="L2865" s="134" t="str">
        <f ca="1">IFERROR(IF($C2865="","",VLOOKUP(FİLTRE!$C2865,'SKT LİSTESİ'!$F:$S,13,0)),"")</f>
        <v/>
      </c>
      <c r="M2865" s="135" t="str">
        <f ca="1">IFERROR(IF($C2865="","",VLOOKUP(FİLTRE!$C2865,'SKT LİSTESİ'!$F:$AJ,14,0)),"")</f>
        <v/>
      </c>
      <c r="N2865" s="31" t="str">
        <f ca="1">IFERROR(IF($C2865="","",VLOOKUP(FİLTRE!$C2865,'SKT LİSTESİ'!$F:$AJ,22,0)),"")</f>
        <v/>
      </c>
      <c r="O2865" s="136" t="str">
        <f ca="1">IFERROR(IF($C2865="","",VLOOKUP(FİLTRE!$C2865,'SKT LİSTESİ'!$F:$AJ,23,0)),"")</f>
        <v/>
      </c>
      <c r="P2865" s="31"/>
      <c r="Q2865" s="31"/>
      <c r="R2865" s="137" t="str">
        <f ca="1">(IFERROR(IF($C2865="","",VLOOKUP(FİLTRE!$C2865,'SKT LİSTESİ'!$F:$AJ,15,0)),""))</f>
        <v/>
      </c>
      <c r="S2865" s="138" t="str">
        <f ca="1">IFERROR(IF($C2865="","",VLOOKUP(FİLTRE!$C2865,'SKT LİSTESİ'!$F:$AJ,16,0)),"")</f>
        <v/>
      </c>
      <c r="AF2865" s="179" t="str">
        <f t="shared" ca="1" si="178"/>
        <v/>
      </c>
      <c r="AG2865" s="179">
        <f t="shared" ca="1" si="179"/>
        <v>0</v>
      </c>
      <c r="AH2865" s="179">
        <f t="shared" ca="1" si="180"/>
        <v>0</v>
      </c>
    </row>
    <row r="2866" spans="2:34" ht="15.75" x14ac:dyDescent="0.25">
      <c r="B2866">
        <f t="shared" ca="1" si="177"/>
        <v>2854</v>
      </c>
      <c r="C2866" t="str">
        <f ca="1">IFERROR(VLOOKUP(B2866,'SKT LİSTESİ'!F:F,1,0),"")</f>
        <v/>
      </c>
      <c r="E2866" s="128" t="str">
        <f ca="1">IFERROR(IF($C2866="","",VLOOKUP(FİLTRE!$C2866,'SKT LİSTESİ'!$F:$S,5,0)),"")</f>
        <v/>
      </c>
      <c r="F2866" s="129" t="str">
        <f ca="1">IFERROR(IF($C2866="","",VLOOKUP(FİLTRE!$C2866,'SKT LİSTESİ'!$F:$S,7,0)),"")</f>
        <v/>
      </c>
      <c r="G2866" s="130" t="str">
        <f ca="1">IFERROR(IF($C2866="","",VLOOKUP(FİLTRE!$C2866,'SKT LİSTESİ'!$F:$S,8,0)),"")</f>
        <v/>
      </c>
      <c r="H2866" s="131" t="str">
        <f ca="1">IF(E2866="","",IF($C2866="","",VLOOKUP(FİLTRE!$C2866,'SKT LİSTESİ'!$F:$S,9,0)))</f>
        <v/>
      </c>
      <c r="I2866" s="132" t="str">
        <f ca="1">IFERROR(IF($C2866="","",VLOOKUP(FİLTRE!$C2866,'SKT LİSTESİ'!$F:$S,10,0)),"")</f>
        <v/>
      </c>
      <c r="J2866" s="133" t="str">
        <f ca="1">IFERROR(IF($C2866="","",VLOOKUP(FİLTRE!$C2866,'SKT LİSTESİ'!$F:$S,11,0)),"")</f>
        <v/>
      </c>
      <c r="K2866" s="134" t="str">
        <f ca="1">IFERROR(IF($C2866="","",VLOOKUP(FİLTRE!$C2866,'SKT LİSTESİ'!$F:$S,12,0)),"")</f>
        <v/>
      </c>
      <c r="L2866" s="134" t="str">
        <f ca="1">IFERROR(IF($C2866="","",VLOOKUP(FİLTRE!$C2866,'SKT LİSTESİ'!$F:$S,13,0)),"")</f>
        <v/>
      </c>
      <c r="M2866" s="135" t="str">
        <f ca="1">IFERROR(IF($C2866="","",VLOOKUP(FİLTRE!$C2866,'SKT LİSTESİ'!$F:$AJ,14,0)),"")</f>
        <v/>
      </c>
      <c r="N2866" s="31" t="str">
        <f ca="1">IFERROR(IF($C2866="","",VLOOKUP(FİLTRE!$C2866,'SKT LİSTESİ'!$F:$AJ,22,0)),"")</f>
        <v/>
      </c>
      <c r="O2866" s="136" t="str">
        <f ca="1">IFERROR(IF($C2866="","",VLOOKUP(FİLTRE!$C2866,'SKT LİSTESİ'!$F:$AJ,23,0)),"")</f>
        <v/>
      </c>
      <c r="P2866" s="31"/>
      <c r="Q2866" s="31"/>
      <c r="R2866" s="137" t="str">
        <f ca="1">(IFERROR(IF($C2866="","",VLOOKUP(FİLTRE!$C2866,'SKT LİSTESİ'!$F:$AJ,15,0)),""))</f>
        <v/>
      </c>
      <c r="S2866" s="138" t="str">
        <f ca="1">IFERROR(IF($C2866="","",VLOOKUP(FİLTRE!$C2866,'SKT LİSTESİ'!$F:$AJ,16,0)),"")</f>
        <v/>
      </c>
      <c r="AF2866" s="179" t="str">
        <f t="shared" ca="1" si="178"/>
        <v/>
      </c>
      <c r="AG2866" s="179">
        <f t="shared" ca="1" si="179"/>
        <v>0</v>
      </c>
      <c r="AH2866" s="179">
        <f t="shared" ca="1" si="180"/>
        <v>0</v>
      </c>
    </row>
    <row r="2867" spans="2:34" ht="15.75" x14ac:dyDescent="0.25">
      <c r="B2867">
        <f t="shared" ca="1" si="177"/>
        <v>2855</v>
      </c>
      <c r="C2867" t="str">
        <f ca="1">IFERROR(VLOOKUP(B2867,'SKT LİSTESİ'!F:F,1,0),"")</f>
        <v/>
      </c>
      <c r="E2867" s="128" t="str">
        <f ca="1">IFERROR(IF($C2867="","",VLOOKUP(FİLTRE!$C2867,'SKT LİSTESİ'!$F:$S,5,0)),"")</f>
        <v/>
      </c>
      <c r="F2867" s="129" t="str">
        <f ca="1">IFERROR(IF($C2867="","",VLOOKUP(FİLTRE!$C2867,'SKT LİSTESİ'!$F:$S,7,0)),"")</f>
        <v/>
      </c>
      <c r="G2867" s="130" t="str">
        <f ca="1">IFERROR(IF($C2867="","",VLOOKUP(FİLTRE!$C2867,'SKT LİSTESİ'!$F:$S,8,0)),"")</f>
        <v/>
      </c>
      <c r="H2867" s="131" t="str">
        <f ca="1">IF(E2867="","",IF($C2867="","",VLOOKUP(FİLTRE!$C2867,'SKT LİSTESİ'!$F:$S,9,0)))</f>
        <v/>
      </c>
      <c r="I2867" s="132" t="str">
        <f ca="1">IFERROR(IF($C2867="","",VLOOKUP(FİLTRE!$C2867,'SKT LİSTESİ'!$F:$S,10,0)),"")</f>
        <v/>
      </c>
      <c r="J2867" s="133" t="str">
        <f ca="1">IFERROR(IF($C2867="","",VLOOKUP(FİLTRE!$C2867,'SKT LİSTESİ'!$F:$S,11,0)),"")</f>
        <v/>
      </c>
      <c r="K2867" s="134" t="str">
        <f ca="1">IFERROR(IF($C2867="","",VLOOKUP(FİLTRE!$C2867,'SKT LİSTESİ'!$F:$S,12,0)),"")</f>
        <v/>
      </c>
      <c r="L2867" s="134" t="str">
        <f ca="1">IFERROR(IF($C2867="","",VLOOKUP(FİLTRE!$C2867,'SKT LİSTESİ'!$F:$S,13,0)),"")</f>
        <v/>
      </c>
      <c r="M2867" s="135" t="str">
        <f ca="1">IFERROR(IF($C2867="","",VLOOKUP(FİLTRE!$C2867,'SKT LİSTESİ'!$F:$AJ,14,0)),"")</f>
        <v/>
      </c>
      <c r="N2867" s="31" t="str">
        <f ca="1">IFERROR(IF($C2867="","",VLOOKUP(FİLTRE!$C2867,'SKT LİSTESİ'!$F:$AJ,22,0)),"")</f>
        <v/>
      </c>
      <c r="O2867" s="136" t="str">
        <f ca="1">IFERROR(IF($C2867="","",VLOOKUP(FİLTRE!$C2867,'SKT LİSTESİ'!$F:$AJ,23,0)),"")</f>
        <v/>
      </c>
      <c r="P2867" s="31"/>
      <c r="Q2867" s="31"/>
      <c r="R2867" s="137" t="str">
        <f ca="1">(IFERROR(IF($C2867="","",VLOOKUP(FİLTRE!$C2867,'SKT LİSTESİ'!$F:$AJ,15,0)),""))</f>
        <v/>
      </c>
      <c r="S2867" s="138" t="str">
        <f ca="1">IFERROR(IF($C2867="","",VLOOKUP(FİLTRE!$C2867,'SKT LİSTESİ'!$F:$AJ,16,0)),"")</f>
        <v/>
      </c>
      <c r="AF2867" s="179" t="str">
        <f t="shared" ca="1" si="178"/>
        <v/>
      </c>
      <c r="AG2867" s="179">
        <f t="shared" ca="1" si="179"/>
        <v>0</v>
      </c>
      <c r="AH2867" s="179">
        <f t="shared" ca="1" si="180"/>
        <v>0</v>
      </c>
    </row>
    <row r="2868" spans="2:34" ht="15.75" x14ac:dyDescent="0.25">
      <c r="B2868">
        <f t="shared" ca="1" si="177"/>
        <v>2856</v>
      </c>
      <c r="C2868" t="str">
        <f ca="1">IFERROR(VLOOKUP(B2868,'SKT LİSTESİ'!F:F,1,0),"")</f>
        <v/>
      </c>
      <c r="E2868" s="128" t="str">
        <f ca="1">IFERROR(IF($C2868="","",VLOOKUP(FİLTRE!$C2868,'SKT LİSTESİ'!$F:$S,5,0)),"")</f>
        <v/>
      </c>
      <c r="F2868" s="129" t="str">
        <f ca="1">IFERROR(IF($C2868="","",VLOOKUP(FİLTRE!$C2868,'SKT LİSTESİ'!$F:$S,7,0)),"")</f>
        <v/>
      </c>
      <c r="G2868" s="130" t="str">
        <f ca="1">IFERROR(IF($C2868="","",VLOOKUP(FİLTRE!$C2868,'SKT LİSTESİ'!$F:$S,8,0)),"")</f>
        <v/>
      </c>
      <c r="H2868" s="131" t="str">
        <f ca="1">IF(E2868="","",IF($C2868="","",VLOOKUP(FİLTRE!$C2868,'SKT LİSTESİ'!$F:$S,9,0)))</f>
        <v/>
      </c>
      <c r="I2868" s="132" t="str">
        <f ca="1">IFERROR(IF($C2868="","",VLOOKUP(FİLTRE!$C2868,'SKT LİSTESİ'!$F:$S,10,0)),"")</f>
        <v/>
      </c>
      <c r="J2868" s="133" t="str">
        <f ca="1">IFERROR(IF($C2868="","",VLOOKUP(FİLTRE!$C2868,'SKT LİSTESİ'!$F:$S,11,0)),"")</f>
        <v/>
      </c>
      <c r="K2868" s="134" t="str">
        <f ca="1">IFERROR(IF($C2868="","",VLOOKUP(FİLTRE!$C2868,'SKT LİSTESİ'!$F:$S,12,0)),"")</f>
        <v/>
      </c>
      <c r="L2868" s="134" t="str">
        <f ca="1">IFERROR(IF($C2868="","",VLOOKUP(FİLTRE!$C2868,'SKT LİSTESİ'!$F:$S,13,0)),"")</f>
        <v/>
      </c>
      <c r="M2868" s="135" t="str">
        <f ca="1">IFERROR(IF($C2868="","",VLOOKUP(FİLTRE!$C2868,'SKT LİSTESİ'!$F:$AJ,14,0)),"")</f>
        <v/>
      </c>
      <c r="N2868" s="31" t="str">
        <f ca="1">IFERROR(IF($C2868="","",VLOOKUP(FİLTRE!$C2868,'SKT LİSTESİ'!$F:$AJ,22,0)),"")</f>
        <v/>
      </c>
      <c r="O2868" s="136" t="str">
        <f ca="1">IFERROR(IF($C2868="","",VLOOKUP(FİLTRE!$C2868,'SKT LİSTESİ'!$F:$AJ,23,0)),"")</f>
        <v/>
      </c>
      <c r="P2868" s="31"/>
      <c r="Q2868" s="31"/>
      <c r="R2868" s="137" t="str">
        <f ca="1">(IFERROR(IF($C2868="","",VLOOKUP(FİLTRE!$C2868,'SKT LİSTESİ'!$F:$AJ,15,0)),""))</f>
        <v/>
      </c>
      <c r="S2868" s="138" t="str">
        <f ca="1">IFERROR(IF($C2868="","",VLOOKUP(FİLTRE!$C2868,'SKT LİSTESİ'!$F:$AJ,16,0)),"")</f>
        <v/>
      </c>
      <c r="AF2868" s="179" t="str">
        <f t="shared" ca="1" si="178"/>
        <v/>
      </c>
      <c r="AG2868" s="179">
        <f t="shared" ca="1" si="179"/>
        <v>0</v>
      </c>
      <c r="AH2868" s="179">
        <f t="shared" ca="1" si="180"/>
        <v>0</v>
      </c>
    </row>
    <row r="2869" spans="2:34" ht="15.75" x14ac:dyDescent="0.25">
      <c r="B2869">
        <f t="shared" ca="1" si="177"/>
        <v>2857</v>
      </c>
      <c r="C2869" t="str">
        <f ca="1">IFERROR(VLOOKUP(B2869,'SKT LİSTESİ'!F:F,1,0),"")</f>
        <v/>
      </c>
      <c r="E2869" s="128" t="str">
        <f ca="1">IFERROR(IF($C2869="","",VLOOKUP(FİLTRE!$C2869,'SKT LİSTESİ'!$F:$S,5,0)),"")</f>
        <v/>
      </c>
      <c r="F2869" s="129" t="str">
        <f ca="1">IFERROR(IF($C2869="","",VLOOKUP(FİLTRE!$C2869,'SKT LİSTESİ'!$F:$S,7,0)),"")</f>
        <v/>
      </c>
      <c r="G2869" s="130" t="str">
        <f ca="1">IFERROR(IF($C2869="","",VLOOKUP(FİLTRE!$C2869,'SKT LİSTESİ'!$F:$S,8,0)),"")</f>
        <v/>
      </c>
      <c r="H2869" s="131" t="str">
        <f ca="1">IF(E2869="","",IF($C2869="","",VLOOKUP(FİLTRE!$C2869,'SKT LİSTESİ'!$F:$S,9,0)))</f>
        <v/>
      </c>
      <c r="I2869" s="132" t="str">
        <f ca="1">IFERROR(IF($C2869="","",VLOOKUP(FİLTRE!$C2869,'SKT LİSTESİ'!$F:$S,10,0)),"")</f>
        <v/>
      </c>
      <c r="J2869" s="133" t="str">
        <f ca="1">IFERROR(IF($C2869="","",VLOOKUP(FİLTRE!$C2869,'SKT LİSTESİ'!$F:$S,11,0)),"")</f>
        <v/>
      </c>
      <c r="K2869" s="134" t="str">
        <f ca="1">IFERROR(IF($C2869="","",VLOOKUP(FİLTRE!$C2869,'SKT LİSTESİ'!$F:$S,12,0)),"")</f>
        <v/>
      </c>
      <c r="L2869" s="134" t="str">
        <f ca="1">IFERROR(IF($C2869="","",VLOOKUP(FİLTRE!$C2869,'SKT LİSTESİ'!$F:$S,13,0)),"")</f>
        <v/>
      </c>
      <c r="M2869" s="135" t="str">
        <f ca="1">IFERROR(IF($C2869="","",VLOOKUP(FİLTRE!$C2869,'SKT LİSTESİ'!$F:$AJ,14,0)),"")</f>
        <v/>
      </c>
      <c r="N2869" s="31" t="str">
        <f ca="1">IFERROR(IF($C2869="","",VLOOKUP(FİLTRE!$C2869,'SKT LİSTESİ'!$F:$AJ,22,0)),"")</f>
        <v/>
      </c>
      <c r="O2869" s="136" t="str">
        <f ca="1">IFERROR(IF($C2869="","",VLOOKUP(FİLTRE!$C2869,'SKT LİSTESİ'!$F:$AJ,23,0)),"")</f>
        <v/>
      </c>
      <c r="P2869" s="31"/>
      <c r="Q2869" s="31"/>
      <c r="R2869" s="137" t="str">
        <f ca="1">(IFERROR(IF($C2869="","",VLOOKUP(FİLTRE!$C2869,'SKT LİSTESİ'!$F:$AJ,15,0)),""))</f>
        <v/>
      </c>
      <c r="S2869" s="138" t="str">
        <f ca="1">IFERROR(IF($C2869="","",VLOOKUP(FİLTRE!$C2869,'SKT LİSTESİ'!$F:$AJ,16,0)),"")</f>
        <v/>
      </c>
      <c r="AF2869" s="179" t="str">
        <f t="shared" ca="1" si="178"/>
        <v/>
      </c>
      <c r="AG2869" s="179">
        <f t="shared" ca="1" si="179"/>
        <v>0</v>
      </c>
      <c r="AH2869" s="179">
        <f t="shared" ca="1" si="180"/>
        <v>0</v>
      </c>
    </row>
    <row r="2870" spans="2:34" ht="15.75" x14ac:dyDescent="0.25">
      <c r="B2870">
        <f t="shared" ca="1" si="177"/>
        <v>2858</v>
      </c>
      <c r="C2870" t="str">
        <f ca="1">IFERROR(VLOOKUP(B2870,'SKT LİSTESİ'!F:F,1,0),"")</f>
        <v/>
      </c>
      <c r="E2870" s="128" t="str">
        <f ca="1">IFERROR(IF($C2870="","",VLOOKUP(FİLTRE!$C2870,'SKT LİSTESİ'!$F:$S,5,0)),"")</f>
        <v/>
      </c>
      <c r="F2870" s="129" t="str">
        <f ca="1">IFERROR(IF($C2870="","",VLOOKUP(FİLTRE!$C2870,'SKT LİSTESİ'!$F:$S,7,0)),"")</f>
        <v/>
      </c>
      <c r="G2870" s="130" t="str">
        <f ca="1">IFERROR(IF($C2870="","",VLOOKUP(FİLTRE!$C2870,'SKT LİSTESİ'!$F:$S,8,0)),"")</f>
        <v/>
      </c>
      <c r="H2870" s="131" t="str">
        <f ca="1">IF(E2870="","",IF($C2870="","",VLOOKUP(FİLTRE!$C2870,'SKT LİSTESİ'!$F:$S,9,0)))</f>
        <v/>
      </c>
      <c r="I2870" s="132" t="str">
        <f ca="1">IFERROR(IF($C2870="","",VLOOKUP(FİLTRE!$C2870,'SKT LİSTESİ'!$F:$S,10,0)),"")</f>
        <v/>
      </c>
      <c r="J2870" s="133" t="str">
        <f ca="1">IFERROR(IF($C2870="","",VLOOKUP(FİLTRE!$C2870,'SKT LİSTESİ'!$F:$S,11,0)),"")</f>
        <v/>
      </c>
      <c r="K2870" s="134" t="str">
        <f ca="1">IFERROR(IF($C2870="","",VLOOKUP(FİLTRE!$C2870,'SKT LİSTESİ'!$F:$S,12,0)),"")</f>
        <v/>
      </c>
      <c r="L2870" s="134" t="str">
        <f ca="1">IFERROR(IF($C2870="","",VLOOKUP(FİLTRE!$C2870,'SKT LİSTESİ'!$F:$S,13,0)),"")</f>
        <v/>
      </c>
      <c r="M2870" s="135" t="str">
        <f ca="1">IFERROR(IF($C2870="","",VLOOKUP(FİLTRE!$C2870,'SKT LİSTESİ'!$F:$AJ,14,0)),"")</f>
        <v/>
      </c>
      <c r="N2870" s="31" t="str">
        <f ca="1">IFERROR(IF($C2870="","",VLOOKUP(FİLTRE!$C2870,'SKT LİSTESİ'!$F:$AJ,22,0)),"")</f>
        <v/>
      </c>
      <c r="O2870" s="136" t="str">
        <f ca="1">IFERROR(IF($C2870="","",VLOOKUP(FİLTRE!$C2870,'SKT LİSTESİ'!$F:$AJ,23,0)),"")</f>
        <v/>
      </c>
      <c r="P2870" s="31"/>
      <c r="Q2870" s="31"/>
      <c r="R2870" s="137" t="str">
        <f ca="1">(IFERROR(IF($C2870="","",VLOOKUP(FİLTRE!$C2870,'SKT LİSTESİ'!$F:$AJ,15,0)),""))</f>
        <v/>
      </c>
      <c r="S2870" s="138" t="str">
        <f ca="1">IFERROR(IF($C2870="","",VLOOKUP(FİLTRE!$C2870,'SKT LİSTESİ'!$F:$AJ,16,0)),"")</f>
        <v/>
      </c>
      <c r="AF2870" s="179" t="str">
        <f t="shared" ca="1" si="178"/>
        <v/>
      </c>
      <c r="AG2870" s="179">
        <f t="shared" ca="1" si="179"/>
        <v>0</v>
      </c>
      <c r="AH2870" s="179">
        <f t="shared" ca="1" si="180"/>
        <v>0</v>
      </c>
    </row>
    <row r="2871" spans="2:34" ht="15.75" x14ac:dyDescent="0.25">
      <c r="B2871">
        <f t="shared" ca="1" si="177"/>
        <v>2859</v>
      </c>
      <c r="C2871" t="str">
        <f ca="1">IFERROR(VLOOKUP(B2871,'SKT LİSTESİ'!F:F,1,0),"")</f>
        <v/>
      </c>
      <c r="E2871" s="128" t="str">
        <f ca="1">IFERROR(IF($C2871="","",VLOOKUP(FİLTRE!$C2871,'SKT LİSTESİ'!$F:$S,5,0)),"")</f>
        <v/>
      </c>
      <c r="F2871" s="129" t="str">
        <f ca="1">IFERROR(IF($C2871="","",VLOOKUP(FİLTRE!$C2871,'SKT LİSTESİ'!$F:$S,7,0)),"")</f>
        <v/>
      </c>
      <c r="G2871" s="130" t="str">
        <f ca="1">IFERROR(IF($C2871="","",VLOOKUP(FİLTRE!$C2871,'SKT LİSTESİ'!$F:$S,8,0)),"")</f>
        <v/>
      </c>
      <c r="H2871" s="131" t="str">
        <f ca="1">IF(E2871="","",IF($C2871="","",VLOOKUP(FİLTRE!$C2871,'SKT LİSTESİ'!$F:$S,9,0)))</f>
        <v/>
      </c>
      <c r="I2871" s="132" t="str">
        <f ca="1">IFERROR(IF($C2871="","",VLOOKUP(FİLTRE!$C2871,'SKT LİSTESİ'!$F:$S,10,0)),"")</f>
        <v/>
      </c>
      <c r="J2871" s="133" t="str">
        <f ca="1">IFERROR(IF($C2871="","",VLOOKUP(FİLTRE!$C2871,'SKT LİSTESİ'!$F:$S,11,0)),"")</f>
        <v/>
      </c>
      <c r="K2871" s="134" t="str">
        <f ca="1">IFERROR(IF($C2871="","",VLOOKUP(FİLTRE!$C2871,'SKT LİSTESİ'!$F:$S,12,0)),"")</f>
        <v/>
      </c>
      <c r="L2871" s="134" t="str">
        <f ca="1">IFERROR(IF($C2871="","",VLOOKUP(FİLTRE!$C2871,'SKT LİSTESİ'!$F:$S,13,0)),"")</f>
        <v/>
      </c>
      <c r="M2871" s="135" t="str">
        <f ca="1">IFERROR(IF($C2871="","",VLOOKUP(FİLTRE!$C2871,'SKT LİSTESİ'!$F:$AJ,14,0)),"")</f>
        <v/>
      </c>
      <c r="N2871" s="31" t="str">
        <f ca="1">IFERROR(IF($C2871="","",VLOOKUP(FİLTRE!$C2871,'SKT LİSTESİ'!$F:$AJ,22,0)),"")</f>
        <v/>
      </c>
      <c r="O2871" s="136" t="str">
        <f ca="1">IFERROR(IF($C2871="","",VLOOKUP(FİLTRE!$C2871,'SKT LİSTESİ'!$F:$AJ,23,0)),"")</f>
        <v/>
      </c>
      <c r="P2871" s="31"/>
      <c r="Q2871" s="31"/>
      <c r="R2871" s="137" t="str">
        <f ca="1">(IFERROR(IF($C2871="","",VLOOKUP(FİLTRE!$C2871,'SKT LİSTESİ'!$F:$AJ,15,0)),""))</f>
        <v/>
      </c>
      <c r="S2871" s="138" t="str">
        <f ca="1">IFERROR(IF($C2871="","",VLOOKUP(FİLTRE!$C2871,'SKT LİSTESİ'!$F:$AJ,16,0)),"")</f>
        <v/>
      </c>
      <c r="AF2871" s="179" t="str">
        <f t="shared" ca="1" si="178"/>
        <v/>
      </c>
      <c r="AG2871" s="179">
        <f t="shared" ca="1" si="179"/>
        <v>0</v>
      </c>
      <c r="AH2871" s="179">
        <f t="shared" ca="1" si="180"/>
        <v>0</v>
      </c>
    </row>
    <row r="2872" spans="2:34" ht="15.75" x14ac:dyDescent="0.25">
      <c r="B2872">
        <f t="shared" ca="1" si="177"/>
        <v>2860</v>
      </c>
      <c r="C2872" t="str">
        <f ca="1">IFERROR(VLOOKUP(B2872,'SKT LİSTESİ'!F:F,1,0),"")</f>
        <v/>
      </c>
      <c r="E2872" s="128" t="str">
        <f ca="1">IFERROR(IF($C2872="","",VLOOKUP(FİLTRE!$C2872,'SKT LİSTESİ'!$F:$S,5,0)),"")</f>
        <v/>
      </c>
      <c r="F2872" s="129" t="str">
        <f ca="1">IFERROR(IF($C2872="","",VLOOKUP(FİLTRE!$C2872,'SKT LİSTESİ'!$F:$S,7,0)),"")</f>
        <v/>
      </c>
      <c r="G2872" s="130" t="str">
        <f ca="1">IFERROR(IF($C2872="","",VLOOKUP(FİLTRE!$C2872,'SKT LİSTESİ'!$F:$S,8,0)),"")</f>
        <v/>
      </c>
      <c r="H2872" s="131" t="str">
        <f ca="1">IF(E2872="","",IF($C2872="","",VLOOKUP(FİLTRE!$C2872,'SKT LİSTESİ'!$F:$S,9,0)))</f>
        <v/>
      </c>
      <c r="I2872" s="132" t="str">
        <f ca="1">IFERROR(IF($C2872="","",VLOOKUP(FİLTRE!$C2872,'SKT LİSTESİ'!$F:$S,10,0)),"")</f>
        <v/>
      </c>
      <c r="J2872" s="133" t="str">
        <f ca="1">IFERROR(IF($C2872="","",VLOOKUP(FİLTRE!$C2872,'SKT LİSTESİ'!$F:$S,11,0)),"")</f>
        <v/>
      </c>
      <c r="K2872" s="134" t="str">
        <f ca="1">IFERROR(IF($C2872="","",VLOOKUP(FİLTRE!$C2872,'SKT LİSTESİ'!$F:$S,12,0)),"")</f>
        <v/>
      </c>
      <c r="L2872" s="134" t="str">
        <f ca="1">IFERROR(IF($C2872="","",VLOOKUP(FİLTRE!$C2872,'SKT LİSTESİ'!$F:$S,13,0)),"")</f>
        <v/>
      </c>
      <c r="M2872" s="135" t="str">
        <f ca="1">IFERROR(IF($C2872="","",VLOOKUP(FİLTRE!$C2872,'SKT LİSTESİ'!$F:$AJ,14,0)),"")</f>
        <v/>
      </c>
      <c r="N2872" s="31" t="str">
        <f ca="1">IFERROR(IF($C2872="","",VLOOKUP(FİLTRE!$C2872,'SKT LİSTESİ'!$F:$AJ,22,0)),"")</f>
        <v/>
      </c>
      <c r="O2872" s="136" t="str">
        <f ca="1">IFERROR(IF($C2872="","",VLOOKUP(FİLTRE!$C2872,'SKT LİSTESİ'!$F:$AJ,23,0)),"")</f>
        <v/>
      </c>
      <c r="P2872" s="31"/>
      <c r="Q2872" s="31"/>
      <c r="R2872" s="137" t="str">
        <f ca="1">(IFERROR(IF($C2872="","",VLOOKUP(FİLTRE!$C2872,'SKT LİSTESİ'!$F:$AJ,15,0)),""))</f>
        <v/>
      </c>
      <c r="S2872" s="138" t="str">
        <f ca="1">IFERROR(IF($C2872="","",VLOOKUP(FİLTRE!$C2872,'SKT LİSTESİ'!$F:$AJ,16,0)),"")</f>
        <v/>
      </c>
      <c r="AF2872" s="179" t="str">
        <f t="shared" ca="1" si="178"/>
        <v/>
      </c>
      <c r="AG2872" s="179">
        <f t="shared" ca="1" si="179"/>
        <v>0</v>
      </c>
      <c r="AH2872" s="179">
        <f t="shared" ca="1" si="180"/>
        <v>0</v>
      </c>
    </row>
    <row r="2873" spans="2:34" ht="15.75" x14ac:dyDescent="0.25">
      <c r="B2873">
        <f t="shared" ca="1" si="177"/>
        <v>2861</v>
      </c>
      <c r="C2873" t="str">
        <f ca="1">IFERROR(VLOOKUP(B2873,'SKT LİSTESİ'!F:F,1,0),"")</f>
        <v/>
      </c>
      <c r="E2873" s="128" t="str">
        <f ca="1">IFERROR(IF($C2873="","",VLOOKUP(FİLTRE!$C2873,'SKT LİSTESİ'!$F:$S,5,0)),"")</f>
        <v/>
      </c>
      <c r="F2873" s="129" t="str">
        <f ca="1">IFERROR(IF($C2873="","",VLOOKUP(FİLTRE!$C2873,'SKT LİSTESİ'!$F:$S,7,0)),"")</f>
        <v/>
      </c>
      <c r="G2873" s="130" t="str">
        <f ca="1">IFERROR(IF($C2873="","",VLOOKUP(FİLTRE!$C2873,'SKT LİSTESİ'!$F:$S,8,0)),"")</f>
        <v/>
      </c>
      <c r="H2873" s="131" t="str">
        <f ca="1">IF(E2873="","",IF($C2873="","",VLOOKUP(FİLTRE!$C2873,'SKT LİSTESİ'!$F:$S,9,0)))</f>
        <v/>
      </c>
      <c r="I2873" s="132" t="str">
        <f ca="1">IFERROR(IF($C2873="","",VLOOKUP(FİLTRE!$C2873,'SKT LİSTESİ'!$F:$S,10,0)),"")</f>
        <v/>
      </c>
      <c r="J2873" s="133" t="str">
        <f ca="1">IFERROR(IF($C2873="","",VLOOKUP(FİLTRE!$C2873,'SKT LİSTESİ'!$F:$S,11,0)),"")</f>
        <v/>
      </c>
      <c r="K2873" s="134" t="str">
        <f ca="1">IFERROR(IF($C2873="","",VLOOKUP(FİLTRE!$C2873,'SKT LİSTESİ'!$F:$S,12,0)),"")</f>
        <v/>
      </c>
      <c r="L2873" s="134" t="str">
        <f ca="1">IFERROR(IF($C2873="","",VLOOKUP(FİLTRE!$C2873,'SKT LİSTESİ'!$F:$S,13,0)),"")</f>
        <v/>
      </c>
      <c r="M2873" s="135" t="str">
        <f ca="1">IFERROR(IF($C2873="","",VLOOKUP(FİLTRE!$C2873,'SKT LİSTESİ'!$F:$AJ,14,0)),"")</f>
        <v/>
      </c>
      <c r="N2873" s="31" t="str">
        <f ca="1">IFERROR(IF($C2873="","",VLOOKUP(FİLTRE!$C2873,'SKT LİSTESİ'!$F:$AJ,22,0)),"")</f>
        <v/>
      </c>
      <c r="O2873" s="136" t="str">
        <f ca="1">IFERROR(IF($C2873="","",VLOOKUP(FİLTRE!$C2873,'SKT LİSTESİ'!$F:$AJ,23,0)),"")</f>
        <v/>
      </c>
      <c r="P2873" s="31"/>
      <c r="Q2873" s="31"/>
      <c r="R2873" s="137" t="str">
        <f ca="1">(IFERROR(IF($C2873="","",VLOOKUP(FİLTRE!$C2873,'SKT LİSTESİ'!$F:$AJ,15,0)),""))</f>
        <v/>
      </c>
      <c r="S2873" s="138" t="str">
        <f ca="1">IFERROR(IF($C2873="","",VLOOKUP(FİLTRE!$C2873,'SKT LİSTESİ'!$F:$AJ,16,0)),"")</f>
        <v/>
      </c>
      <c r="AF2873" s="179" t="str">
        <f t="shared" ca="1" si="178"/>
        <v/>
      </c>
      <c r="AG2873" s="179">
        <f t="shared" ca="1" si="179"/>
        <v>0</v>
      </c>
      <c r="AH2873" s="179">
        <f t="shared" ca="1" si="180"/>
        <v>0</v>
      </c>
    </row>
    <row r="2874" spans="2:34" ht="15.75" x14ac:dyDescent="0.25">
      <c r="B2874">
        <f t="shared" ca="1" si="177"/>
        <v>2862</v>
      </c>
      <c r="C2874" t="str">
        <f ca="1">IFERROR(VLOOKUP(B2874,'SKT LİSTESİ'!F:F,1,0),"")</f>
        <v/>
      </c>
      <c r="E2874" s="128" t="str">
        <f ca="1">IFERROR(IF($C2874="","",VLOOKUP(FİLTRE!$C2874,'SKT LİSTESİ'!$F:$S,5,0)),"")</f>
        <v/>
      </c>
      <c r="F2874" s="129" t="str">
        <f ca="1">IFERROR(IF($C2874="","",VLOOKUP(FİLTRE!$C2874,'SKT LİSTESİ'!$F:$S,7,0)),"")</f>
        <v/>
      </c>
      <c r="G2874" s="130" t="str">
        <f ca="1">IFERROR(IF($C2874="","",VLOOKUP(FİLTRE!$C2874,'SKT LİSTESİ'!$F:$S,8,0)),"")</f>
        <v/>
      </c>
      <c r="H2874" s="131" t="str">
        <f ca="1">IF(E2874="","",IF($C2874="","",VLOOKUP(FİLTRE!$C2874,'SKT LİSTESİ'!$F:$S,9,0)))</f>
        <v/>
      </c>
      <c r="I2874" s="132" t="str">
        <f ca="1">IFERROR(IF($C2874="","",VLOOKUP(FİLTRE!$C2874,'SKT LİSTESİ'!$F:$S,10,0)),"")</f>
        <v/>
      </c>
      <c r="J2874" s="133" t="str">
        <f ca="1">IFERROR(IF($C2874="","",VLOOKUP(FİLTRE!$C2874,'SKT LİSTESİ'!$F:$S,11,0)),"")</f>
        <v/>
      </c>
      <c r="K2874" s="134" t="str">
        <f ca="1">IFERROR(IF($C2874="","",VLOOKUP(FİLTRE!$C2874,'SKT LİSTESİ'!$F:$S,12,0)),"")</f>
        <v/>
      </c>
      <c r="L2874" s="134" t="str">
        <f ca="1">IFERROR(IF($C2874="","",VLOOKUP(FİLTRE!$C2874,'SKT LİSTESİ'!$F:$S,13,0)),"")</f>
        <v/>
      </c>
      <c r="M2874" s="135" t="str">
        <f ca="1">IFERROR(IF($C2874="","",VLOOKUP(FİLTRE!$C2874,'SKT LİSTESİ'!$F:$AJ,14,0)),"")</f>
        <v/>
      </c>
      <c r="N2874" s="31" t="str">
        <f ca="1">IFERROR(IF($C2874="","",VLOOKUP(FİLTRE!$C2874,'SKT LİSTESİ'!$F:$AJ,22,0)),"")</f>
        <v/>
      </c>
      <c r="O2874" s="136" t="str">
        <f ca="1">IFERROR(IF($C2874="","",VLOOKUP(FİLTRE!$C2874,'SKT LİSTESİ'!$F:$AJ,23,0)),"")</f>
        <v/>
      </c>
      <c r="P2874" s="31"/>
      <c r="Q2874" s="31"/>
      <c r="R2874" s="137" t="str">
        <f ca="1">(IFERROR(IF($C2874="","",VLOOKUP(FİLTRE!$C2874,'SKT LİSTESİ'!$F:$AJ,15,0)),""))</f>
        <v/>
      </c>
      <c r="S2874" s="138" t="str">
        <f ca="1">IFERROR(IF($C2874="","",VLOOKUP(FİLTRE!$C2874,'SKT LİSTESİ'!$F:$AJ,16,0)),"")</f>
        <v/>
      </c>
      <c r="AF2874" s="179" t="str">
        <f t="shared" ca="1" si="178"/>
        <v/>
      </c>
      <c r="AG2874" s="179">
        <f t="shared" ca="1" si="179"/>
        <v>0</v>
      </c>
      <c r="AH2874" s="179">
        <f t="shared" ca="1" si="180"/>
        <v>0</v>
      </c>
    </row>
    <row r="2875" spans="2:34" ht="15.75" x14ac:dyDescent="0.25">
      <c r="B2875">
        <f t="shared" ca="1" si="177"/>
        <v>2863</v>
      </c>
      <c r="C2875" t="str">
        <f ca="1">IFERROR(VLOOKUP(B2875,'SKT LİSTESİ'!F:F,1,0),"")</f>
        <v/>
      </c>
      <c r="E2875" s="128" t="str">
        <f ca="1">IFERROR(IF($C2875="","",VLOOKUP(FİLTRE!$C2875,'SKT LİSTESİ'!$F:$S,5,0)),"")</f>
        <v/>
      </c>
      <c r="F2875" s="129" t="str">
        <f ca="1">IFERROR(IF($C2875="","",VLOOKUP(FİLTRE!$C2875,'SKT LİSTESİ'!$F:$S,7,0)),"")</f>
        <v/>
      </c>
      <c r="G2875" s="130" t="str">
        <f ca="1">IFERROR(IF($C2875="","",VLOOKUP(FİLTRE!$C2875,'SKT LİSTESİ'!$F:$S,8,0)),"")</f>
        <v/>
      </c>
      <c r="H2875" s="131" t="str">
        <f ca="1">IF(E2875="","",IF($C2875="","",VLOOKUP(FİLTRE!$C2875,'SKT LİSTESİ'!$F:$S,9,0)))</f>
        <v/>
      </c>
      <c r="I2875" s="132" t="str">
        <f ca="1">IFERROR(IF($C2875="","",VLOOKUP(FİLTRE!$C2875,'SKT LİSTESİ'!$F:$S,10,0)),"")</f>
        <v/>
      </c>
      <c r="J2875" s="133" t="str">
        <f ca="1">IFERROR(IF($C2875="","",VLOOKUP(FİLTRE!$C2875,'SKT LİSTESİ'!$F:$S,11,0)),"")</f>
        <v/>
      </c>
      <c r="K2875" s="134" t="str">
        <f ca="1">IFERROR(IF($C2875="","",VLOOKUP(FİLTRE!$C2875,'SKT LİSTESİ'!$F:$S,12,0)),"")</f>
        <v/>
      </c>
      <c r="L2875" s="134" t="str">
        <f ca="1">IFERROR(IF($C2875="","",VLOOKUP(FİLTRE!$C2875,'SKT LİSTESİ'!$F:$S,13,0)),"")</f>
        <v/>
      </c>
      <c r="M2875" s="135" t="str">
        <f ca="1">IFERROR(IF($C2875="","",VLOOKUP(FİLTRE!$C2875,'SKT LİSTESİ'!$F:$AJ,14,0)),"")</f>
        <v/>
      </c>
      <c r="N2875" s="31" t="str">
        <f ca="1">IFERROR(IF($C2875="","",VLOOKUP(FİLTRE!$C2875,'SKT LİSTESİ'!$F:$AJ,22,0)),"")</f>
        <v/>
      </c>
      <c r="O2875" s="136" t="str">
        <f ca="1">IFERROR(IF($C2875="","",VLOOKUP(FİLTRE!$C2875,'SKT LİSTESİ'!$F:$AJ,23,0)),"")</f>
        <v/>
      </c>
      <c r="P2875" s="31"/>
      <c r="Q2875" s="31"/>
      <c r="R2875" s="137" t="str">
        <f ca="1">(IFERROR(IF($C2875="","",VLOOKUP(FİLTRE!$C2875,'SKT LİSTESİ'!$F:$AJ,15,0)),""))</f>
        <v/>
      </c>
      <c r="S2875" s="138" t="str">
        <f ca="1">IFERROR(IF($C2875="","",VLOOKUP(FİLTRE!$C2875,'SKT LİSTESİ'!$F:$AJ,16,0)),"")</f>
        <v/>
      </c>
      <c r="AF2875" s="179" t="str">
        <f t="shared" ca="1" si="178"/>
        <v/>
      </c>
      <c r="AG2875" s="179">
        <f t="shared" ca="1" si="179"/>
        <v>0</v>
      </c>
      <c r="AH2875" s="179">
        <f t="shared" ca="1" si="180"/>
        <v>0</v>
      </c>
    </row>
    <row r="2876" spans="2:34" ht="15.75" x14ac:dyDescent="0.25">
      <c r="B2876">
        <f t="shared" ca="1" si="177"/>
        <v>2864</v>
      </c>
      <c r="C2876" t="str">
        <f ca="1">IFERROR(VLOOKUP(B2876,'SKT LİSTESİ'!F:F,1,0),"")</f>
        <v/>
      </c>
      <c r="E2876" s="128" t="str">
        <f ca="1">IFERROR(IF($C2876="","",VLOOKUP(FİLTRE!$C2876,'SKT LİSTESİ'!$F:$S,5,0)),"")</f>
        <v/>
      </c>
      <c r="F2876" s="129" t="str">
        <f ca="1">IFERROR(IF($C2876="","",VLOOKUP(FİLTRE!$C2876,'SKT LİSTESİ'!$F:$S,7,0)),"")</f>
        <v/>
      </c>
      <c r="G2876" s="130" t="str">
        <f ca="1">IFERROR(IF($C2876="","",VLOOKUP(FİLTRE!$C2876,'SKT LİSTESİ'!$F:$S,8,0)),"")</f>
        <v/>
      </c>
      <c r="H2876" s="131" t="str">
        <f ca="1">IF(E2876="","",IF($C2876="","",VLOOKUP(FİLTRE!$C2876,'SKT LİSTESİ'!$F:$S,9,0)))</f>
        <v/>
      </c>
      <c r="I2876" s="132" t="str">
        <f ca="1">IFERROR(IF($C2876="","",VLOOKUP(FİLTRE!$C2876,'SKT LİSTESİ'!$F:$S,10,0)),"")</f>
        <v/>
      </c>
      <c r="J2876" s="133" t="str">
        <f ca="1">IFERROR(IF($C2876="","",VLOOKUP(FİLTRE!$C2876,'SKT LİSTESİ'!$F:$S,11,0)),"")</f>
        <v/>
      </c>
      <c r="K2876" s="134" t="str">
        <f ca="1">IFERROR(IF($C2876="","",VLOOKUP(FİLTRE!$C2876,'SKT LİSTESİ'!$F:$S,12,0)),"")</f>
        <v/>
      </c>
      <c r="L2876" s="134" t="str">
        <f ca="1">IFERROR(IF($C2876="","",VLOOKUP(FİLTRE!$C2876,'SKT LİSTESİ'!$F:$S,13,0)),"")</f>
        <v/>
      </c>
      <c r="M2876" s="135" t="str">
        <f ca="1">IFERROR(IF($C2876="","",VLOOKUP(FİLTRE!$C2876,'SKT LİSTESİ'!$F:$AJ,14,0)),"")</f>
        <v/>
      </c>
      <c r="N2876" s="31" t="str">
        <f ca="1">IFERROR(IF($C2876="","",VLOOKUP(FİLTRE!$C2876,'SKT LİSTESİ'!$F:$AJ,22,0)),"")</f>
        <v/>
      </c>
      <c r="O2876" s="136" t="str">
        <f ca="1">IFERROR(IF($C2876="","",VLOOKUP(FİLTRE!$C2876,'SKT LİSTESİ'!$F:$AJ,23,0)),"")</f>
        <v/>
      </c>
      <c r="P2876" s="31"/>
      <c r="Q2876" s="31"/>
      <c r="R2876" s="137" t="str">
        <f ca="1">(IFERROR(IF($C2876="","",VLOOKUP(FİLTRE!$C2876,'SKT LİSTESİ'!$F:$AJ,15,0)),""))</f>
        <v/>
      </c>
      <c r="S2876" s="138" t="str">
        <f ca="1">IFERROR(IF($C2876="","",VLOOKUP(FİLTRE!$C2876,'SKT LİSTESİ'!$F:$AJ,16,0)),"")</f>
        <v/>
      </c>
      <c r="AF2876" s="179" t="str">
        <f t="shared" ca="1" si="178"/>
        <v/>
      </c>
      <c r="AG2876" s="179">
        <f t="shared" ca="1" si="179"/>
        <v>0</v>
      </c>
      <c r="AH2876" s="179">
        <f t="shared" ca="1" si="180"/>
        <v>0</v>
      </c>
    </row>
    <row r="2877" spans="2:34" ht="15.75" x14ac:dyDescent="0.25">
      <c r="B2877">
        <f t="shared" ca="1" si="177"/>
        <v>2865</v>
      </c>
      <c r="C2877" t="str">
        <f ca="1">IFERROR(VLOOKUP(B2877,'SKT LİSTESİ'!F:F,1,0),"")</f>
        <v/>
      </c>
      <c r="E2877" s="128" t="str">
        <f ca="1">IFERROR(IF($C2877="","",VLOOKUP(FİLTRE!$C2877,'SKT LİSTESİ'!$F:$S,5,0)),"")</f>
        <v/>
      </c>
      <c r="F2877" s="129" t="str">
        <f ca="1">IFERROR(IF($C2877="","",VLOOKUP(FİLTRE!$C2877,'SKT LİSTESİ'!$F:$S,7,0)),"")</f>
        <v/>
      </c>
      <c r="G2877" s="130" t="str">
        <f ca="1">IFERROR(IF($C2877="","",VLOOKUP(FİLTRE!$C2877,'SKT LİSTESİ'!$F:$S,8,0)),"")</f>
        <v/>
      </c>
      <c r="H2877" s="131" t="str">
        <f ca="1">IF(E2877="","",IF($C2877="","",VLOOKUP(FİLTRE!$C2877,'SKT LİSTESİ'!$F:$S,9,0)))</f>
        <v/>
      </c>
      <c r="I2877" s="132" t="str">
        <f ca="1">IFERROR(IF($C2877="","",VLOOKUP(FİLTRE!$C2877,'SKT LİSTESİ'!$F:$S,10,0)),"")</f>
        <v/>
      </c>
      <c r="J2877" s="133" t="str">
        <f ca="1">IFERROR(IF($C2877="","",VLOOKUP(FİLTRE!$C2877,'SKT LİSTESİ'!$F:$S,11,0)),"")</f>
        <v/>
      </c>
      <c r="K2877" s="134" t="str">
        <f ca="1">IFERROR(IF($C2877="","",VLOOKUP(FİLTRE!$C2877,'SKT LİSTESİ'!$F:$S,12,0)),"")</f>
        <v/>
      </c>
      <c r="L2877" s="134" t="str">
        <f ca="1">IFERROR(IF($C2877="","",VLOOKUP(FİLTRE!$C2877,'SKT LİSTESİ'!$F:$S,13,0)),"")</f>
        <v/>
      </c>
      <c r="M2877" s="135" t="str">
        <f ca="1">IFERROR(IF($C2877="","",VLOOKUP(FİLTRE!$C2877,'SKT LİSTESİ'!$F:$AJ,14,0)),"")</f>
        <v/>
      </c>
      <c r="N2877" s="31" t="str">
        <f ca="1">IFERROR(IF($C2877="","",VLOOKUP(FİLTRE!$C2877,'SKT LİSTESİ'!$F:$AJ,22,0)),"")</f>
        <v/>
      </c>
      <c r="O2877" s="136" t="str">
        <f ca="1">IFERROR(IF($C2877="","",VLOOKUP(FİLTRE!$C2877,'SKT LİSTESİ'!$F:$AJ,23,0)),"")</f>
        <v/>
      </c>
      <c r="P2877" s="31"/>
      <c r="Q2877" s="31"/>
      <c r="R2877" s="137" t="str">
        <f ca="1">(IFERROR(IF($C2877="","",VLOOKUP(FİLTRE!$C2877,'SKT LİSTESİ'!$F:$AJ,15,0)),""))</f>
        <v/>
      </c>
      <c r="S2877" s="138" t="str">
        <f ca="1">IFERROR(IF($C2877="","",VLOOKUP(FİLTRE!$C2877,'SKT LİSTESİ'!$F:$AJ,16,0)),"")</f>
        <v/>
      </c>
      <c r="AF2877" s="179" t="str">
        <f t="shared" ca="1" si="178"/>
        <v/>
      </c>
      <c r="AG2877" s="179">
        <f t="shared" ca="1" si="179"/>
        <v>0</v>
      </c>
      <c r="AH2877" s="179">
        <f t="shared" ca="1" si="180"/>
        <v>0</v>
      </c>
    </row>
    <row r="2878" spans="2:34" ht="15.75" x14ac:dyDescent="0.25">
      <c r="B2878">
        <f t="shared" ca="1" si="177"/>
        <v>2866</v>
      </c>
      <c r="C2878" t="str">
        <f ca="1">IFERROR(VLOOKUP(B2878,'SKT LİSTESİ'!F:F,1,0),"")</f>
        <v/>
      </c>
      <c r="E2878" s="128" t="str">
        <f ca="1">IFERROR(IF($C2878="","",VLOOKUP(FİLTRE!$C2878,'SKT LİSTESİ'!$F:$S,5,0)),"")</f>
        <v/>
      </c>
      <c r="F2878" s="129" t="str">
        <f ca="1">IFERROR(IF($C2878="","",VLOOKUP(FİLTRE!$C2878,'SKT LİSTESİ'!$F:$S,7,0)),"")</f>
        <v/>
      </c>
      <c r="G2878" s="130" t="str">
        <f ca="1">IFERROR(IF($C2878="","",VLOOKUP(FİLTRE!$C2878,'SKT LİSTESİ'!$F:$S,8,0)),"")</f>
        <v/>
      </c>
      <c r="H2878" s="131" t="str">
        <f ca="1">IF(E2878="","",IF($C2878="","",VLOOKUP(FİLTRE!$C2878,'SKT LİSTESİ'!$F:$S,9,0)))</f>
        <v/>
      </c>
      <c r="I2878" s="132" t="str">
        <f ca="1">IFERROR(IF($C2878="","",VLOOKUP(FİLTRE!$C2878,'SKT LİSTESİ'!$F:$S,10,0)),"")</f>
        <v/>
      </c>
      <c r="J2878" s="133" t="str">
        <f ca="1">IFERROR(IF($C2878="","",VLOOKUP(FİLTRE!$C2878,'SKT LİSTESİ'!$F:$S,11,0)),"")</f>
        <v/>
      </c>
      <c r="K2878" s="134" t="str">
        <f ca="1">IFERROR(IF($C2878="","",VLOOKUP(FİLTRE!$C2878,'SKT LİSTESİ'!$F:$S,12,0)),"")</f>
        <v/>
      </c>
      <c r="L2878" s="134" t="str">
        <f ca="1">IFERROR(IF($C2878="","",VLOOKUP(FİLTRE!$C2878,'SKT LİSTESİ'!$F:$S,13,0)),"")</f>
        <v/>
      </c>
      <c r="M2878" s="135" t="str">
        <f ca="1">IFERROR(IF($C2878="","",VLOOKUP(FİLTRE!$C2878,'SKT LİSTESİ'!$F:$AJ,14,0)),"")</f>
        <v/>
      </c>
      <c r="N2878" s="31" t="str">
        <f ca="1">IFERROR(IF($C2878="","",VLOOKUP(FİLTRE!$C2878,'SKT LİSTESİ'!$F:$AJ,22,0)),"")</f>
        <v/>
      </c>
      <c r="O2878" s="136" t="str">
        <f ca="1">IFERROR(IF($C2878="","",VLOOKUP(FİLTRE!$C2878,'SKT LİSTESİ'!$F:$AJ,23,0)),"")</f>
        <v/>
      </c>
      <c r="P2878" s="31"/>
      <c r="Q2878" s="31"/>
      <c r="R2878" s="137" t="str">
        <f ca="1">(IFERROR(IF($C2878="","",VLOOKUP(FİLTRE!$C2878,'SKT LİSTESİ'!$F:$AJ,15,0)),""))</f>
        <v/>
      </c>
      <c r="S2878" s="138" t="str">
        <f ca="1">IFERROR(IF($C2878="","",VLOOKUP(FİLTRE!$C2878,'SKT LİSTESİ'!$F:$AJ,16,0)),"")</f>
        <v/>
      </c>
      <c r="AF2878" s="179" t="str">
        <f t="shared" ca="1" si="178"/>
        <v/>
      </c>
      <c r="AG2878" s="179">
        <f t="shared" ca="1" si="179"/>
        <v>0</v>
      </c>
      <c r="AH2878" s="179">
        <f t="shared" ca="1" si="180"/>
        <v>0</v>
      </c>
    </row>
    <row r="2879" spans="2:34" ht="15.75" x14ac:dyDescent="0.25">
      <c r="B2879">
        <f t="shared" ca="1" si="177"/>
        <v>2867</v>
      </c>
      <c r="C2879" t="str">
        <f ca="1">IFERROR(VLOOKUP(B2879,'SKT LİSTESİ'!F:F,1,0),"")</f>
        <v/>
      </c>
      <c r="E2879" s="128" t="str">
        <f ca="1">IFERROR(IF($C2879="","",VLOOKUP(FİLTRE!$C2879,'SKT LİSTESİ'!$F:$S,5,0)),"")</f>
        <v/>
      </c>
      <c r="F2879" s="129" t="str">
        <f ca="1">IFERROR(IF($C2879="","",VLOOKUP(FİLTRE!$C2879,'SKT LİSTESİ'!$F:$S,7,0)),"")</f>
        <v/>
      </c>
      <c r="G2879" s="130" t="str">
        <f ca="1">IFERROR(IF($C2879="","",VLOOKUP(FİLTRE!$C2879,'SKT LİSTESİ'!$F:$S,8,0)),"")</f>
        <v/>
      </c>
      <c r="H2879" s="131" t="str">
        <f ca="1">IF(E2879="","",IF($C2879="","",VLOOKUP(FİLTRE!$C2879,'SKT LİSTESİ'!$F:$S,9,0)))</f>
        <v/>
      </c>
      <c r="I2879" s="132" t="str">
        <f ca="1">IFERROR(IF($C2879="","",VLOOKUP(FİLTRE!$C2879,'SKT LİSTESİ'!$F:$S,10,0)),"")</f>
        <v/>
      </c>
      <c r="J2879" s="133" t="str">
        <f ca="1">IFERROR(IF($C2879="","",VLOOKUP(FİLTRE!$C2879,'SKT LİSTESİ'!$F:$S,11,0)),"")</f>
        <v/>
      </c>
      <c r="K2879" s="134" t="str">
        <f ca="1">IFERROR(IF($C2879="","",VLOOKUP(FİLTRE!$C2879,'SKT LİSTESİ'!$F:$S,12,0)),"")</f>
        <v/>
      </c>
      <c r="L2879" s="134" t="str">
        <f ca="1">IFERROR(IF($C2879="","",VLOOKUP(FİLTRE!$C2879,'SKT LİSTESİ'!$F:$S,13,0)),"")</f>
        <v/>
      </c>
      <c r="M2879" s="135" t="str">
        <f ca="1">IFERROR(IF($C2879="","",VLOOKUP(FİLTRE!$C2879,'SKT LİSTESİ'!$F:$AJ,14,0)),"")</f>
        <v/>
      </c>
      <c r="N2879" s="31" t="str">
        <f ca="1">IFERROR(IF($C2879="","",VLOOKUP(FİLTRE!$C2879,'SKT LİSTESİ'!$F:$AJ,22,0)),"")</f>
        <v/>
      </c>
      <c r="O2879" s="136" t="str">
        <f ca="1">IFERROR(IF($C2879="","",VLOOKUP(FİLTRE!$C2879,'SKT LİSTESİ'!$F:$AJ,23,0)),"")</f>
        <v/>
      </c>
      <c r="P2879" s="31"/>
      <c r="Q2879" s="31"/>
      <c r="R2879" s="137" t="str">
        <f ca="1">(IFERROR(IF($C2879="","",VLOOKUP(FİLTRE!$C2879,'SKT LİSTESİ'!$F:$AJ,15,0)),""))</f>
        <v/>
      </c>
      <c r="S2879" s="138" t="str">
        <f ca="1">IFERROR(IF($C2879="","",VLOOKUP(FİLTRE!$C2879,'SKT LİSTESİ'!$F:$AJ,16,0)),"")</f>
        <v/>
      </c>
      <c r="AF2879" s="179" t="str">
        <f t="shared" ca="1" si="178"/>
        <v/>
      </c>
      <c r="AG2879" s="179">
        <f t="shared" ca="1" si="179"/>
        <v>0</v>
      </c>
      <c r="AH2879" s="179">
        <f t="shared" ca="1" si="180"/>
        <v>0</v>
      </c>
    </row>
    <row r="2880" spans="2:34" ht="15.75" x14ac:dyDescent="0.25">
      <c r="B2880">
        <f t="shared" ca="1" si="177"/>
        <v>2868</v>
      </c>
      <c r="C2880" t="str">
        <f ca="1">IFERROR(VLOOKUP(B2880,'SKT LİSTESİ'!F:F,1,0),"")</f>
        <v/>
      </c>
      <c r="E2880" s="128" t="str">
        <f ca="1">IFERROR(IF($C2880="","",VLOOKUP(FİLTRE!$C2880,'SKT LİSTESİ'!$F:$S,5,0)),"")</f>
        <v/>
      </c>
      <c r="F2880" s="129" t="str">
        <f ca="1">IFERROR(IF($C2880="","",VLOOKUP(FİLTRE!$C2880,'SKT LİSTESİ'!$F:$S,7,0)),"")</f>
        <v/>
      </c>
      <c r="G2880" s="130" t="str">
        <f ca="1">IFERROR(IF($C2880="","",VLOOKUP(FİLTRE!$C2880,'SKT LİSTESİ'!$F:$S,8,0)),"")</f>
        <v/>
      </c>
      <c r="H2880" s="131" t="str">
        <f ca="1">IF(E2880="","",IF($C2880="","",VLOOKUP(FİLTRE!$C2880,'SKT LİSTESİ'!$F:$S,9,0)))</f>
        <v/>
      </c>
      <c r="I2880" s="132" t="str">
        <f ca="1">IFERROR(IF($C2880="","",VLOOKUP(FİLTRE!$C2880,'SKT LİSTESİ'!$F:$S,10,0)),"")</f>
        <v/>
      </c>
      <c r="J2880" s="133" t="str">
        <f ca="1">IFERROR(IF($C2880="","",VLOOKUP(FİLTRE!$C2880,'SKT LİSTESİ'!$F:$S,11,0)),"")</f>
        <v/>
      </c>
      <c r="K2880" s="134" t="str">
        <f ca="1">IFERROR(IF($C2880="","",VLOOKUP(FİLTRE!$C2880,'SKT LİSTESİ'!$F:$S,12,0)),"")</f>
        <v/>
      </c>
      <c r="L2880" s="134" t="str">
        <f ca="1">IFERROR(IF($C2880="","",VLOOKUP(FİLTRE!$C2880,'SKT LİSTESİ'!$F:$S,13,0)),"")</f>
        <v/>
      </c>
      <c r="M2880" s="135" t="str">
        <f ca="1">IFERROR(IF($C2880="","",VLOOKUP(FİLTRE!$C2880,'SKT LİSTESİ'!$F:$AJ,14,0)),"")</f>
        <v/>
      </c>
      <c r="N2880" s="31" t="str">
        <f ca="1">IFERROR(IF($C2880="","",VLOOKUP(FİLTRE!$C2880,'SKT LİSTESİ'!$F:$AJ,22,0)),"")</f>
        <v/>
      </c>
      <c r="O2880" s="136" t="str">
        <f ca="1">IFERROR(IF($C2880="","",VLOOKUP(FİLTRE!$C2880,'SKT LİSTESİ'!$F:$AJ,23,0)),"")</f>
        <v/>
      </c>
      <c r="P2880" s="31"/>
      <c r="Q2880" s="31"/>
      <c r="R2880" s="137" t="str">
        <f ca="1">(IFERROR(IF($C2880="","",VLOOKUP(FİLTRE!$C2880,'SKT LİSTESİ'!$F:$AJ,15,0)),""))</f>
        <v/>
      </c>
      <c r="S2880" s="138" t="str">
        <f ca="1">IFERROR(IF($C2880="","",VLOOKUP(FİLTRE!$C2880,'SKT LİSTESİ'!$F:$AJ,16,0)),"")</f>
        <v/>
      </c>
      <c r="AF2880" s="179" t="str">
        <f t="shared" ca="1" si="178"/>
        <v/>
      </c>
      <c r="AG2880" s="179">
        <f t="shared" ca="1" si="179"/>
        <v>0</v>
      </c>
      <c r="AH2880" s="179">
        <f t="shared" ca="1" si="180"/>
        <v>0</v>
      </c>
    </row>
    <row r="2881" spans="2:34" ht="15.75" x14ac:dyDescent="0.25">
      <c r="B2881">
        <f t="shared" ca="1" si="177"/>
        <v>2869</v>
      </c>
      <c r="C2881" t="str">
        <f ca="1">IFERROR(VLOOKUP(B2881,'SKT LİSTESİ'!F:F,1,0),"")</f>
        <v/>
      </c>
      <c r="E2881" s="128" t="str">
        <f ca="1">IFERROR(IF($C2881="","",VLOOKUP(FİLTRE!$C2881,'SKT LİSTESİ'!$F:$S,5,0)),"")</f>
        <v/>
      </c>
      <c r="F2881" s="129" t="str">
        <f ca="1">IFERROR(IF($C2881="","",VLOOKUP(FİLTRE!$C2881,'SKT LİSTESİ'!$F:$S,7,0)),"")</f>
        <v/>
      </c>
      <c r="G2881" s="130" t="str">
        <f ca="1">IFERROR(IF($C2881="","",VLOOKUP(FİLTRE!$C2881,'SKT LİSTESİ'!$F:$S,8,0)),"")</f>
        <v/>
      </c>
      <c r="H2881" s="131" t="str">
        <f ca="1">IF(E2881="","",IF($C2881="","",VLOOKUP(FİLTRE!$C2881,'SKT LİSTESİ'!$F:$S,9,0)))</f>
        <v/>
      </c>
      <c r="I2881" s="132" t="str">
        <f ca="1">IFERROR(IF($C2881="","",VLOOKUP(FİLTRE!$C2881,'SKT LİSTESİ'!$F:$S,10,0)),"")</f>
        <v/>
      </c>
      <c r="J2881" s="133" t="str">
        <f ca="1">IFERROR(IF($C2881="","",VLOOKUP(FİLTRE!$C2881,'SKT LİSTESİ'!$F:$S,11,0)),"")</f>
        <v/>
      </c>
      <c r="K2881" s="134" t="str">
        <f ca="1">IFERROR(IF($C2881="","",VLOOKUP(FİLTRE!$C2881,'SKT LİSTESİ'!$F:$S,12,0)),"")</f>
        <v/>
      </c>
      <c r="L2881" s="134" t="str">
        <f ca="1">IFERROR(IF($C2881="","",VLOOKUP(FİLTRE!$C2881,'SKT LİSTESİ'!$F:$S,13,0)),"")</f>
        <v/>
      </c>
      <c r="M2881" s="135" t="str">
        <f ca="1">IFERROR(IF($C2881="","",VLOOKUP(FİLTRE!$C2881,'SKT LİSTESİ'!$F:$AJ,14,0)),"")</f>
        <v/>
      </c>
      <c r="N2881" s="31" t="str">
        <f ca="1">IFERROR(IF($C2881="","",VLOOKUP(FİLTRE!$C2881,'SKT LİSTESİ'!$F:$AJ,22,0)),"")</f>
        <v/>
      </c>
      <c r="O2881" s="136" t="str">
        <f ca="1">IFERROR(IF($C2881="","",VLOOKUP(FİLTRE!$C2881,'SKT LİSTESİ'!$F:$AJ,23,0)),"")</f>
        <v/>
      </c>
      <c r="P2881" s="31"/>
      <c r="Q2881" s="31"/>
      <c r="R2881" s="137" t="str">
        <f ca="1">(IFERROR(IF($C2881="","",VLOOKUP(FİLTRE!$C2881,'SKT LİSTESİ'!$F:$AJ,15,0)),""))</f>
        <v/>
      </c>
      <c r="S2881" s="138" t="str">
        <f ca="1">IFERROR(IF($C2881="","",VLOOKUP(FİLTRE!$C2881,'SKT LİSTESİ'!$F:$AJ,16,0)),"")</f>
        <v/>
      </c>
      <c r="AF2881" s="179" t="str">
        <f t="shared" ca="1" si="178"/>
        <v/>
      </c>
      <c r="AG2881" s="179">
        <f t="shared" ca="1" si="179"/>
        <v>0</v>
      </c>
      <c r="AH2881" s="179">
        <f t="shared" ca="1" si="180"/>
        <v>0</v>
      </c>
    </row>
    <row r="2882" spans="2:34" ht="15.75" x14ac:dyDescent="0.25">
      <c r="B2882">
        <f t="shared" ca="1" si="177"/>
        <v>2870</v>
      </c>
      <c r="C2882" t="str">
        <f ca="1">IFERROR(VLOOKUP(B2882,'SKT LİSTESİ'!F:F,1,0),"")</f>
        <v/>
      </c>
      <c r="E2882" s="128" t="str">
        <f ca="1">IFERROR(IF($C2882="","",VLOOKUP(FİLTRE!$C2882,'SKT LİSTESİ'!$F:$S,5,0)),"")</f>
        <v/>
      </c>
      <c r="F2882" s="129" t="str">
        <f ca="1">IFERROR(IF($C2882="","",VLOOKUP(FİLTRE!$C2882,'SKT LİSTESİ'!$F:$S,7,0)),"")</f>
        <v/>
      </c>
      <c r="G2882" s="130" t="str">
        <f ca="1">IFERROR(IF($C2882="","",VLOOKUP(FİLTRE!$C2882,'SKT LİSTESİ'!$F:$S,8,0)),"")</f>
        <v/>
      </c>
      <c r="H2882" s="131" t="str">
        <f ca="1">IF(E2882="","",IF($C2882="","",VLOOKUP(FİLTRE!$C2882,'SKT LİSTESİ'!$F:$S,9,0)))</f>
        <v/>
      </c>
      <c r="I2882" s="132" t="str">
        <f ca="1">IFERROR(IF($C2882="","",VLOOKUP(FİLTRE!$C2882,'SKT LİSTESİ'!$F:$S,10,0)),"")</f>
        <v/>
      </c>
      <c r="J2882" s="133" t="str">
        <f ca="1">IFERROR(IF($C2882="","",VLOOKUP(FİLTRE!$C2882,'SKT LİSTESİ'!$F:$S,11,0)),"")</f>
        <v/>
      </c>
      <c r="K2882" s="134" t="str">
        <f ca="1">IFERROR(IF($C2882="","",VLOOKUP(FİLTRE!$C2882,'SKT LİSTESİ'!$F:$S,12,0)),"")</f>
        <v/>
      </c>
      <c r="L2882" s="134" t="str">
        <f ca="1">IFERROR(IF($C2882="","",VLOOKUP(FİLTRE!$C2882,'SKT LİSTESİ'!$F:$S,13,0)),"")</f>
        <v/>
      </c>
      <c r="M2882" s="135" t="str">
        <f ca="1">IFERROR(IF($C2882="","",VLOOKUP(FİLTRE!$C2882,'SKT LİSTESİ'!$F:$AJ,14,0)),"")</f>
        <v/>
      </c>
      <c r="N2882" s="31" t="str">
        <f ca="1">IFERROR(IF($C2882="","",VLOOKUP(FİLTRE!$C2882,'SKT LİSTESİ'!$F:$AJ,22,0)),"")</f>
        <v/>
      </c>
      <c r="O2882" s="136" t="str">
        <f ca="1">IFERROR(IF($C2882="","",VLOOKUP(FİLTRE!$C2882,'SKT LİSTESİ'!$F:$AJ,23,0)),"")</f>
        <v/>
      </c>
      <c r="P2882" s="31"/>
      <c r="Q2882" s="31"/>
      <c r="R2882" s="137" t="str">
        <f ca="1">(IFERROR(IF($C2882="","",VLOOKUP(FİLTRE!$C2882,'SKT LİSTESİ'!$F:$AJ,15,0)),""))</f>
        <v/>
      </c>
      <c r="S2882" s="138" t="str">
        <f ca="1">IFERROR(IF($C2882="","",VLOOKUP(FİLTRE!$C2882,'SKT LİSTESİ'!$F:$AJ,16,0)),"")</f>
        <v/>
      </c>
      <c r="AF2882" s="179" t="str">
        <f t="shared" ca="1" si="178"/>
        <v/>
      </c>
      <c r="AG2882" s="179">
        <f t="shared" ca="1" si="179"/>
        <v>0</v>
      </c>
      <c r="AH2882" s="179">
        <f t="shared" ca="1" si="180"/>
        <v>0</v>
      </c>
    </row>
    <row r="2883" spans="2:34" ht="15.75" x14ac:dyDescent="0.25">
      <c r="B2883">
        <f t="shared" ca="1" si="177"/>
        <v>2871</v>
      </c>
      <c r="C2883" t="str">
        <f ca="1">IFERROR(VLOOKUP(B2883,'SKT LİSTESİ'!F:F,1,0),"")</f>
        <v/>
      </c>
      <c r="E2883" s="128" t="str">
        <f ca="1">IFERROR(IF($C2883="","",VLOOKUP(FİLTRE!$C2883,'SKT LİSTESİ'!$F:$S,5,0)),"")</f>
        <v/>
      </c>
      <c r="F2883" s="129" t="str">
        <f ca="1">IFERROR(IF($C2883="","",VLOOKUP(FİLTRE!$C2883,'SKT LİSTESİ'!$F:$S,7,0)),"")</f>
        <v/>
      </c>
      <c r="G2883" s="130" t="str">
        <f ca="1">IFERROR(IF($C2883="","",VLOOKUP(FİLTRE!$C2883,'SKT LİSTESİ'!$F:$S,8,0)),"")</f>
        <v/>
      </c>
      <c r="H2883" s="131" t="str">
        <f ca="1">IF(E2883="","",IF($C2883="","",VLOOKUP(FİLTRE!$C2883,'SKT LİSTESİ'!$F:$S,9,0)))</f>
        <v/>
      </c>
      <c r="I2883" s="132" t="str">
        <f ca="1">IFERROR(IF($C2883="","",VLOOKUP(FİLTRE!$C2883,'SKT LİSTESİ'!$F:$S,10,0)),"")</f>
        <v/>
      </c>
      <c r="J2883" s="133" t="str">
        <f ca="1">IFERROR(IF($C2883="","",VLOOKUP(FİLTRE!$C2883,'SKT LİSTESİ'!$F:$S,11,0)),"")</f>
        <v/>
      </c>
      <c r="K2883" s="134" t="str">
        <f ca="1">IFERROR(IF($C2883="","",VLOOKUP(FİLTRE!$C2883,'SKT LİSTESİ'!$F:$S,12,0)),"")</f>
        <v/>
      </c>
      <c r="L2883" s="134" t="str">
        <f ca="1">IFERROR(IF($C2883="","",VLOOKUP(FİLTRE!$C2883,'SKT LİSTESİ'!$F:$S,13,0)),"")</f>
        <v/>
      </c>
      <c r="M2883" s="135" t="str">
        <f ca="1">IFERROR(IF($C2883="","",VLOOKUP(FİLTRE!$C2883,'SKT LİSTESİ'!$F:$AJ,14,0)),"")</f>
        <v/>
      </c>
      <c r="N2883" s="31" t="str">
        <f ca="1">IFERROR(IF($C2883="","",VLOOKUP(FİLTRE!$C2883,'SKT LİSTESİ'!$F:$AJ,22,0)),"")</f>
        <v/>
      </c>
      <c r="O2883" s="136" t="str">
        <f ca="1">IFERROR(IF($C2883="","",VLOOKUP(FİLTRE!$C2883,'SKT LİSTESİ'!$F:$AJ,23,0)),"")</f>
        <v/>
      </c>
      <c r="P2883" s="31"/>
      <c r="Q2883" s="31"/>
      <c r="R2883" s="137" t="str">
        <f ca="1">(IFERROR(IF($C2883="","",VLOOKUP(FİLTRE!$C2883,'SKT LİSTESİ'!$F:$AJ,15,0)),""))</f>
        <v/>
      </c>
      <c r="S2883" s="138" t="str">
        <f ca="1">IFERROR(IF($C2883="","",VLOOKUP(FİLTRE!$C2883,'SKT LİSTESİ'!$F:$AJ,16,0)),"")</f>
        <v/>
      </c>
      <c r="AF2883" s="179" t="str">
        <f t="shared" ca="1" si="178"/>
        <v/>
      </c>
      <c r="AG2883" s="179">
        <f t="shared" ca="1" si="179"/>
        <v>0</v>
      </c>
      <c r="AH2883" s="179">
        <f t="shared" ca="1" si="180"/>
        <v>0</v>
      </c>
    </row>
    <row r="2884" spans="2:34" ht="15.75" x14ac:dyDescent="0.25">
      <c r="B2884">
        <f t="shared" ca="1" si="177"/>
        <v>2872</v>
      </c>
      <c r="C2884" t="str">
        <f ca="1">IFERROR(VLOOKUP(B2884,'SKT LİSTESİ'!F:F,1,0),"")</f>
        <v/>
      </c>
      <c r="E2884" s="128" t="str">
        <f ca="1">IFERROR(IF($C2884="","",VLOOKUP(FİLTRE!$C2884,'SKT LİSTESİ'!$F:$S,5,0)),"")</f>
        <v/>
      </c>
      <c r="F2884" s="129" t="str">
        <f ca="1">IFERROR(IF($C2884="","",VLOOKUP(FİLTRE!$C2884,'SKT LİSTESİ'!$F:$S,7,0)),"")</f>
        <v/>
      </c>
      <c r="G2884" s="130" t="str">
        <f ca="1">IFERROR(IF($C2884="","",VLOOKUP(FİLTRE!$C2884,'SKT LİSTESİ'!$F:$S,8,0)),"")</f>
        <v/>
      </c>
      <c r="H2884" s="131" t="str">
        <f ca="1">IF(E2884="","",IF($C2884="","",VLOOKUP(FİLTRE!$C2884,'SKT LİSTESİ'!$F:$S,9,0)))</f>
        <v/>
      </c>
      <c r="I2884" s="132" t="str">
        <f ca="1">IFERROR(IF($C2884="","",VLOOKUP(FİLTRE!$C2884,'SKT LİSTESİ'!$F:$S,10,0)),"")</f>
        <v/>
      </c>
      <c r="J2884" s="133" t="str">
        <f ca="1">IFERROR(IF($C2884="","",VLOOKUP(FİLTRE!$C2884,'SKT LİSTESİ'!$F:$S,11,0)),"")</f>
        <v/>
      </c>
      <c r="K2884" s="134" t="str">
        <f ca="1">IFERROR(IF($C2884="","",VLOOKUP(FİLTRE!$C2884,'SKT LİSTESİ'!$F:$S,12,0)),"")</f>
        <v/>
      </c>
      <c r="L2884" s="134" t="str">
        <f ca="1">IFERROR(IF($C2884="","",VLOOKUP(FİLTRE!$C2884,'SKT LİSTESİ'!$F:$S,13,0)),"")</f>
        <v/>
      </c>
      <c r="M2884" s="135" t="str">
        <f ca="1">IFERROR(IF($C2884="","",VLOOKUP(FİLTRE!$C2884,'SKT LİSTESİ'!$F:$AJ,14,0)),"")</f>
        <v/>
      </c>
      <c r="N2884" s="31" t="str">
        <f ca="1">IFERROR(IF($C2884="","",VLOOKUP(FİLTRE!$C2884,'SKT LİSTESİ'!$F:$AJ,22,0)),"")</f>
        <v/>
      </c>
      <c r="O2884" s="136" t="str">
        <f ca="1">IFERROR(IF($C2884="","",VLOOKUP(FİLTRE!$C2884,'SKT LİSTESİ'!$F:$AJ,23,0)),"")</f>
        <v/>
      </c>
      <c r="P2884" s="31"/>
      <c r="Q2884" s="31"/>
      <c r="R2884" s="137" t="str">
        <f ca="1">(IFERROR(IF($C2884="","",VLOOKUP(FİLTRE!$C2884,'SKT LİSTESİ'!$F:$AJ,15,0)),""))</f>
        <v/>
      </c>
      <c r="S2884" s="138" t="str">
        <f ca="1">IFERROR(IF($C2884="","",VLOOKUP(FİLTRE!$C2884,'SKT LİSTESİ'!$F:$AJ,16,0)),"")</f>
        <v/>
      </c>
      <c r="AF2884" s="179" t="str">
        <f t="shared" ca="1" si="178"/>
        <v/>
      </c>
      <c r="AG2884" s="179">
        <f t="shared" ca="1" si="179"/>
        <v>0</v>
      </c>
      <c r="AH2884" s="179">
        <f t="shared" ca="1" si="180"/>
        <v>0</v>
      </c>
    </row>
    <row r="2885" spans="2:34" ht="15.75" x14ac:dyDescent="0.25">
      <c r="B2885">
        <f t="shared" ca="1" si="177"/>
        <v>2873</v>
      </c>
      <c r="C2885" t="str">
        <f ca="1">IFERROR(VLOOKUP(B2885,'SKT LİSTESİ'!F:F,1,0),"")</f>
        <v/>
      </c>
      <c r="E2885" s="128" t="str">
        <f ca="1">IFERROR(IF($C2885="","",VLOOKUP(FİLTRE!$C2885,'SKT LİSTESİ'!$F:$S,5,0)),"")</f>
        <v/>
      </c>
      <c r="F2885" s="129" t="str">
        <f ca="1">IFERROR(IF($C2885="","",VLOOKUP(FİLTRE!$C2885,'SKT LİSTESİ'!$F:$S,7,0)),"")</f>
        <v/>
      </c>
      <c r="G2885" s="130" t="str">
        <f ca="1">IFERROR(IF($C2885="","",VLOOKUP(FİLTRE!$C2885,'SKT LİSTESİ'!$F:$S,8,0)),"")</f>
        <v/>
      </c>
      <c r="H2885" s="131" t="str">
        <f ca="1">IF(E2885="","",IF($C2885="","",VLOOKUP(FİLTRE!$C2885,'SKT LİSTESİ'!$F:$S,9,0)))</f>
        <v/>
      </c>
      <c r="I2885" s="132" t="str">
        <f ca="1">IFERROR(IF($C2885="","",VLOOKUP(FİLTRE!$C2885,'SKT LİSTESİ'!$F:$S,10,0)),"")</f>
        <v/>
      </c>
      <c r="J2885" s="133" t="str">
        <f ca="1">IFERROR(IF($C2885="","",VLOOKUP(FİLTRE!$C2885,'SKT LİSTESİ'!$F:$S,11,0)),"")</f>
        <v/>
      </c>
      <c r="K2885" s="134" t="str">
        <f ca="1">IFERROR(IF($C2885="","",VLOOKUP(FİLTRE!$C2885,'SKT LİSTESİ'!$F:$S,12,0)),"")</f>
        <v/>
      </c>
      <c r="L2885" s="134" t="str">
        <f ca="1">IFERROR(IF($C2885="","",VLOOKUP(FİLTRE!$C2885,'SKT LİSTESİ'!$F:$S,13,0)),"")</f>
        <v/>
      </c>
      <c r="M2885" s="135" t="str">
        <f ca="1">IFERROR(IF($C2885="","",VLOOKUP(FİLTRE!$C2885,'SKT LİSTESİ'!$F:$AJ,14,0)),"")</f>
        <v/>
      </c>
      <c r="N2885" s="31" t="str">
        <f ca="1">IFERROR(IF($C2885="","",VLOOKUP(FİLTRE!$C2885,'SKT LİSTESİ'!$F:$AJ,22,0)),"")</f>
        <v/>
      </c>
      <c r="O2885" s="136" t="str">
        <f ca="1">IFERROR(IF($C2885="","",VLOOKUP(FİLTRE!$C2885,'SKT LİSTESİ'!$F:$AJ,23,0)),"")</f>
        <v/>
      </c>
      <c r="P2885" s="31"/>
      <c r="Q2885" s="31"/>
      <c r="R2885" s="137" t="str">
        <f ca="1">(IFERROR(IF($C2885="","",VLOOKUP(FİLTRE!$C2885,'SKT LİSTESİ'!$F:$AJ,15,0)),""))</f>
        <v/>
      </c>
      <c r="S2885" s="138" t="str">
        <f ca="1">IFERROR(IF($C2885="","",VLOOKUP(FİLTRE!$C2885,'SKT LİSTESİ'!$F:$AJ,16,0)),"")</f>
        <v/>
      </c>
      <c r="AF2885" s="179" t="str">
        <f t="shared" ca="1" si="178"/>
        <v/>
      </c>
      <c r="AG2885" s="179">
        <f t="shared" ca="1" si="179"/>
        <v>0</v>
      </c>
      <c r="AH2885" s="179">
        <f t="shared" ca="1" si="180"/>
        <v>0</v>
      </c>
    </row>
    <row r="2886" spans="2:34" ht="15.75" x14ac:dyDescent="0.25">
      <c r="B2886">
        <f t="shared" ca="1" si="177"/>
        <v>2874</v>
      </c>
      <c r="C2886" t="str">
        <f ca="1">IFERROR(VLOOKUP(B2886,'SKT LİSTESİ'!F:F,1,0),"")</f>
        <v/>
      </c>
      <c r="E2886" s="128" t="str">
        <f ca="1">IFERROR(IF($C2886="","",VLOOKUP(FİLTRE!$C2886,'SKT LİSTESİ'!$F:$S,5,0)),"")</f>
        <v/>
      </c>
      <c r="F2886" s="129" t="str">
        <f ca="1">IFERROR(IF($C2886="","",VLOOKUP(FİLTRE!$C2886,'SKT LİSTESİ'!$F:$S,7,0)),"")</f>
        <v/>
      </c>
      <c r="G2886" s="130" t="str">
        <f ca="1">IFERROR(IF($C2886="","",VLOOKUP(FİLTRE!$C2886,'SKT LİSTESİ'!$F:$S,8,0)),"")</f>
        <v/>
      </c>
      <c r="H2886" s="131" t="str">
        <f ca="1">IF(E2886="","",IF($C2886="","",VLOOKUP(FİLTRE!$C2886,'SKT LİSTESİ'!$F:$S,9,0)))</f>
        <v/>
      </c>
      <c r="I2886" s="132" t="str">
        <f ca="1">IFERROR(IF($C2886="","",VLOOKUP(FİLTRE!$C2886,'SKT LİSTESİ'!$F:$S,10,0)),"")</f>
        <v/>
      </c>
      <c r="J2886" s="133" t="str">
        <f ca="1">IFERROR(IF($C2886="","",VLOOKUP(FİLTRE!$C2886,'SKT LİSTESİ'!$F:$S,11,0)),"")</f>
        <v/>
      </c>
      <c r="K2886" s="134" t="str">
        <f ca="1">IFERROR(IF($C2886="","",VLOOKUP(FİLTRE!$C2886,'SKT LİSTESİ'!$F:$S,12,0)),"")</f>
        <v/>
      </c>
      <c r="L2886" s="134" t="str">
        <f ca="1">IFERROR(IF($C2886="","",VLOOKUP(FİLTRE!$C2886,'SKT LİSTESİ'!$F:$S,13,0)),"")</f>
        <v/>
      </c>
      <c r="M2886" s="135" t="str">
        <f ca="1">IFERROR(IF($C2886="","",VLOOKUP(FİLTRE!$C2886,'SKT LİSTESİ'!$F:$AJ,14,0)),"")</f>
        <v/>
      </c>
      <c r="N2886" s="31" t="str">
        <f ca="1">IFERROR(IF($C2886="","",VLOOKUP(FİLTRE!$C2886,'SKT LİSTESİ'!$F:$AJ,22,0)),"")</f>
        <v/>
      </c>
      <c r="O2886" s="136" t="str">
        <f ca="1">IFERROR(IF($C2886="","",VLOOKUP(FİLTRE!$C2886,'SKT LİSTESİ'!$F:$AJ,23,0)),"")</f>
        <v/>
      </c>
      <c r="P2886" s="31"/>
      <c r="Q2886" s="31"/>
      <c r="R2886" s="137" t="str">
        <f ca="1">(IFERROR(IF($C2886="","",VLOOKUP(FİLTRE!$C2886,'SKT LİSTESİ'!$F:$AJ,15,0)),""))</f>
        <v/>
      </c>
      <c r="S2886" s="138" t="str">
        <f ca="1">IFERROR(IF($C2886="","",VLOOKUP(FİLTRE!$C2886,'SKT LİSTESİ'!$F:$AJ,16,0)),"")</f>
        <v/>
      </c>
      <c r="AF2886" s="179" t="str">
        <f t="shared" ca="1" si="178"/>
        <v/>
      </c>
      <c r="AG2886" s="179">
        <f t="shared" ca="1" si="179"/>
        <v>0</v>
      </c>
      <c r="AH2886" s="179">
        <f t="shared" ca="1" si="180"/>
        <v>0</v>
      </c>
    </row>
    <row r="2887" spans="2:34" ht="15.75" x14ac:dyDescent="0.25">
      <c r="B2887">
        <f t="shared" ca="1" si="177"/>
        <v>2875</v>
      </c>
      <c r="C2887" t="str">
        <f ca="1">IFERROR(VLOOKUP(B2887,'SKT LİSTESİ'!F:F,1,0),"")</f>
        <v/>
      </c>
      <c r="E2887" s="128" t="str">
        <f ca="1">IFERROR(IF($C2887="","",VLOOKUP(FİLTRE!$C2887,'SKT LİSTESİ'!$F:$S,5,0)),"")</f>
        <v/>
      </c>
      <c r="F2887" s="129" t="str">
        <f ca="1">IFERROR(IF($C2887="","",VLOOKUP(FİLTRE!$C2887,'SKT LİSTESİ'!$F:$S,7,0)),"")</f>
        <v/>
      </c>
      <c r="G2887" s="130" t="str">
        <f ca="1">IFERROR(IF($C2887="","",VLOOKUP(FİLTRE!$C2887,'SKT LİSTESİ'!$F:$S,8,0)),"")</f>
        <v/>
      </c>
      <c r="H2887" s="131" t="str">
        <f ca="1">IF(E2887="","",IF($C2887="","",VLOOKUP(FİLTRE!$C2887,'SKT LİSTESİ'!$F:$S,9,0)))</f>
        <v/>
      </c>
      <c r="I2887" s="132" t="str">
        <f ca="1">IFERROR(IF($C2887="","",VLOOKUP(FİLTRE!$C2887,'SKT LİSTESİ'!$F:$S,10,0)),"")</f>
        <v/>
      </c>
      <c r="J2887" s="133" t="str">
        <f ca="1">IFERROR(IF($C2887="","",VLOOKUP(FİLTRE!$C2887,'SKT LİSTESİ'!$F:$S,11,0)),"")</f>
        <v/>
      </c>
      <c r="K2887" s="134" t="str">
        <f ca="1">IFERROR(IF($C2887="","",VLOOKUP(FİLTRE!$C2887,'SKT LİSTESİ'!$F:$S,12,0)),"")</f>
        <v/>
      </c>
      <c r="L2887" s="134" t="str">
        <f ca="1">IFERROR(IF($C2887="","",VLOOKUP(FİLTRE!$C2887,'SKT LİSTESİ'!$F:$S,13,0)),"")</f>
        <v/>
      </c>
      <c r="M2887" s="135" t="str">
        <f ca="1">IFERROR(IF($C2887="","",VLOOKUP(FİLTRE!$C2887,'SKT LİSTESİ'!$F:$AJ,14,0)),"")</f>
        <v/>
      </c>
      <c r="N2887" s="31" t="str">
        <f ca="1">IFERROR(IF($C2887="","",VLOOKUP(FİLTRE!$C2887,'SKT LİSTESİ'!$F:$AJ,22,0)),"")</f>
        <v/>
      </c>
      <c r="O2887" s="136" t="str">
        <f ca="1">IFERROR(IF($C2887="","",VLOOKUP(FİLTRE!$C2887,'SKT LİSTESİ'!$F:$AJ,23,0)),"")</f>
        <v/>
      </c>
      <c r="P2887" s="31"/>
      <c r="Q2887" s="31"/>
      <c r="R2887" s="137" t="str">
        <f ca="1">(IFERROR(IF($C2887="","",VLOOKUP(FİLTRE!$C2887,'SKT LİSTESİ'!$F:$AJ,15,0)),""))</f>
        <v/>
      </c>
      <c r="S2887" s="138" t="str">
        <f ca="1">IFERROR(IF($C2887="","",VLOOKUP(FİLTRE!$C2887,'SKT LİSTESİ'!$F:$AJ,16,0)),"")</f>
        <v/>
      </c>
      <c r="AF2887" s="179" t="str">
        <f t="shared" ca="1" si="178"/>
        <v/>
      </c>
      <c r="AG2887" s="179">
        <f t="shared" ca="1" si="179"/>
        <v>0</v>
      </c>
      <c r="AH2887" s="179">
        <f t="shared" ca="1" si="180"/>
        <v>0</v>
      </c>
    </row>
    <row r="2888" spans="2:34" ht="15.75" x14ac:dyDescent="0.25">
      <c r="B2888">
        <f t="shared" ca="1" si="177"/>
        <v>2876</v>
      </c>
      <c r="C2888" t="str">
        <f ca="1">IFERROR(VLOOKUP(B2888,'SKT LİSTESİ'!F:F,1,0),"")</f>
        <v/>
      </c>
      <c r="E2888" s="128" t="str">
        <f ca="1">IFERROR(IF($C2888="","",VLOOKUP(FİLTRE!$C2888,'SKT LİSTESİ'!$F:$S,5,0)),"")</f>
        <v/>
      </c>
      <c r="F2888" s="129" t="str">
        <f ca="1">IFERROR(IF($C2888="","",VLOOKUP(FİLTRE!$C2888,'SKT LİSTESİ'!$F:$S,7,0)),"")</f>
        <v/>
      </c>
      <c r="G2888" s="130" t="str">
        <f ca="1">IFERROR(IF($C2888="","",VLOOKUP(FİLTRE!$C2888,'SKT LİSTESİ'!$F:$S,8,0)),"")</f>
        <v/>
      </c>
      <c r="H2888" s="131" t="str">
        <f ca="1">IF(E2888="","",IF($C2888="","",VLOOKUP(FİLTRE!$C2888,'SKT LİSTESİ'!$F:$S,9,0)))</f>
        <v/>
      </c>
      <c r="I2888" s="132" t="str">
        <f ca="1">IFERROR(IF($C2888="","",VLOOKUP(FİLTRE!$C2888,'SKT LİSTESİ'!$F:$S,10,0)),"")</f>
        <v/>
      </c>
      <c r="J2888" s="133" t="str">
        <f ca="1">IFERROR(IF($C2888="","",VLOOKUP(FİLTRE!$C2888,'SKT LİSTESİ'!$F:$S,11,0)),"")</f>
        <v/>
      </c>
      <c r="K2888" s="134" t="str">
        <f ca="1">IFERROR(IF($C2888="","",VLOOKUP(FİLTRE!$C2888,'SKT LİSTESİ'!$F:$S,12,0)),"")</f>
        <v/>
      </c>
      <c r="L2888" s="134" t="str">
        <f ca="1">IFERROR(IF($C2888="","",VLOOKUP(FİLTRE!$C2888,'SKT LİSTESİ'!$F:$S,13,0)),"")</f>
        <v/>
      </c>
      <c r="M2888" s="135" t="str">
        <f ca="1">IFERROR(IF($C2888="","",VLOOKUP(FİLTRE!$C2888,'SKT LİSTESİ'!$F:$AJ,14,0)),"")</f>
        <v/>
      </c>
      <c r="N2888" s="31" t="str">
        <f ca="1">IFERROR(IF($C2888="","",VLOOKUP(FİLTRE!$C2888,'SKT LİSTESİ'!$F:$AJ,22,0)),"")</f>
        <v/>
      </c>
      <c r="O2888" s="136" t="str">
        <f ca="1">IFERROR(IF($C2888="","",VLOOKUP(FİLTRE!$C2888,'SKT LİSTESİ'!$F:$AJ,23,0)),"")</f>
        <v/>
      </c>
      <c r="P2888" s="31"/>
      <c r="Q2888" s="31"/>
      <c r="R2888" s="137" t="str">
        <f ca="1">(IFERROR(IF($C2888="","",VLOOKUP(FİLTRE!$C2888,'SKT LİSTESİ'!$F:$AJ,15,0)),""))</f>
        <v/>
      </c>
      <c r="S2888" s="138" t="str">
        <f ca="1">IFERROR(IF($C2888="","",VLOOKUP(FİLTRE!$C2888,'SKT LİSTESİ'!$F:$AJ,16,0)),"")</f>
        <v/>
      </c>
      <c r="AF2888" s="179" t="str">
        <f t="shared" ca="1" si="178"/>
        <v/>
      </c>
      <c r="AG2888" s="179">
        <f t="shared" ca="1" si="179"/>
        <v>0</v>
      </c>
      <c r="AH2888" s="179">
        <f t="shared" ca="1" si="180"/>
        <v>0</v>
      </c>
    </row>
    <row r="2889" spans="2:34" ht="15.75" x14ac:dyDescent="0.25">
      <c r="B2889">
        <f t="shared" ca="1" si="177"/>
        <v>2877</v>
      </c>
      <c r="C2889" t="str">
        <f ca="1">IFERROR(VLOOKUP(B2889,'SKT LİSTESİ'!F:F,1,0),"")</f>
        <v/>
      </c>
      <c r="E2889" s="128" t="str">
        <f ca="1">IFERROR(IF($C2889="","",VLOOKUP(FİLTRE!$C2889,'SKT LİSTESİ'!$F:$S,5,0)),"")</f>
        <v/>
      </c>
      <c r="F2889" s="129" t="str">
        <f ca="1">IFERROR(IF($C2889="","",VLOOKUP(FİLTRE!$C2889,'SKT LİSTESİ'!$F:$S,7,0)),"")</f>
        <v/>
      </c>
      <c r="G2889" s="130" t="str">
        <f ca="1">IFERROR(IF($C2889="","",VLOOKUP(FİLTRE!$C2889,'SKT LİSTESİ'!$F:$S,8,0)),"")</f>
        <v/>
      </c>
      <c r="H2889" s="131" t="str">
        <f ca="1">IF(E2889="","",IF($C2889="","",VLOOKUP(FİLTRE!$C2889,'SKT LİSTESİ'!$F:$S,9,0)))</f>
        <v/>
      </c>
      <c r="I2889" s="132" t="str">
        <f ca="1">IFERROR(IF($C2889="","",VLOOKUP(FİLTRE!$C2889,'SKT LİSTESİ'!$F:$S,10,0)),"")</f>
        <v/>
      </c>
      <c r="J2889" s="133" t="str">
        <f ca="1">IFERROR(IF($C2889="","",VLOOKUP(FİLTRE!$C2889,'SKT LİSTESİ'!$F:$S,11,0)),"")</f>
        <v/>
      </c>
      <c r="K2889" s="134" t="str">
        <f ca="1">IFERROR(IF($C2889="","",VLOOKUP(FİLTRE!$C2889,'SKT LİSTESİ'!$F:$S,12,0)),"")</f>
        <v/>
      </c>
      <c r="L2889" s="134" t="str">
        <f ca="1">IFERROR(IF($C2889="","",VLOOKUP(FİLTRE!$C2889,'SKT LİSTESİ'!$F:$S,13,0)),"")</f>
        <v/>
      </c>
      <c r="M2889" s="135" t="str">
        <f ca="1">IFERROR(IF($C2889="","",VLOOKUP(FİLTRE!$C2889,'SKT LİSTESİ'!$F:$AJ,14,0)),"")</f>
        <v/>
      </c>
      <c r="N2889" s="31" t="str">
        <f ca="1">IFERROR(IF($C2889="","",VLOOKUP(FİLTRE!$C2889,'SKT LİSTESİ'!$F:$AJ,22,0)),"")</f>
        <v/>
      </c>
      <c r="O2889" s="136" t="str">
        <f ca="1">IFERROR(IF($C2889="","",VLOOKUP(FİLTRE!$C2889,'SKT LİSTESİ'!$F:$AJ,23,0)),"")</f>
        <v/>
      </c>
      <c r="P2889" s="31"/>
      <c r="Q2889" s="31"/>
      <c r="R2889" s="137" t="str">
        <f ca="1">(IFERROR(IF($C2889="","",VLOOKUP(FİLTRE!$C2889,'SKT LİSTESİ'!$F:$AJ,15,0)),""))</f>
        <v/>
      </c>
      <c r="S2889" s="138" t="str">
        <f ca="1">IFERROR(IF($C2889="","",VLOOKUP(FİLTRE!$C2889,'SKT LİSTESİ'!$F:$AJ,16,0)),"")</f>
        <v/>
      </c>
      <c r="AF2889" s="179" t="str">
        <f t="shared" ca="1" si="178"/>
        <v/>
      </c>
      <c r="AG2889" s="179">
        <f t="shared" ca="1" si="179"/>
        <v>0</v>
      </c>
      <c r="AH2889" s="179">
        <f t="shared" ca="1" si="180"/>
        <v>0</v>
      </c>
    </row>
    <row r="2890" spans="2:34" ht="15.75" x14ac:dyDescent="0.25">
      <c r="B2890">
        <f t="shared" ca="1" si="177"/>
        <v>2878</v>
      </c>
      <c r="C2890" t="str">
        <f ca="1">IFERROR(VLOOKUP(B2890,'SKT LİSTESİ'!F:F,1,0),"")</f>
        <v/>
      </c>
      <c r="E2890" s="128" t="str">
        <f ca="1">IFERROR(IF($C2890="","",VLOOKUP(FİLTRE!$C2890,'SKT LİSTESİ'!$F:$S,5,0)),"")</f>
        <v/>
      </c>
      <c r="F2890" s="129" t="str">
        <f ca="1">IFERROR(IF($C2890="","",VLOOKUP(FİLTRE!$C2890,'SKT LİSTESİ'!$F:$S,7,0)),"")</f>
        <v/>
      </c>
      <c r="G2890" s="130" t="str">
        <f ca="1">IFERROR(IF($C2890="","",VLOOKUP(FİLTRE!$C2890,'SKT LİSTESİ'!$F:$S,8,0)),"")</f>
        <v/>
      </c>
      <c r="H2890" s="131" t="str">
        <f ca="1">IF(E2890="","",IF($C2890="","",VLOOKUP(FİLTRE!$C2890,'SKT LİSTESİ'!$F:$S,9,0)))</f>
        <v/>
      </c>
      <c r="I2890" s="132" t="str">
        <f ca="1">IFERROR(IF($C2890="","",VLOOKUP(FİLTRE!$C2890,'SKT LİSTESİ'!$F:$S,10,0)),"")</f>
        <v/>
      </c>
      <c r="J2890" s="133" t="str">
        <f ca="1">IFERROR(IF($C2890="","",VLOOKUP(FİLTRE!$C2890,'SKT LİSTESİ'!$F:$S,11,0)),"")</f>
        <v/>
      </c>
      <c r="K2890" s="134" t="str">
        <f ca="1">IFERROR(IF($C2890="","",VLOOKUP(FİLTRE!$C2890,'SKT LİSTESİ'!$F:$S,12,0)),"")</f>
        <v/>
      </c>
      <c r="L2890" s="134" t="str">
        <f ca="1">IFERROR(IF($C2890="","",VLOOKUP(FİLTRE!$C2890,'SKT LİSTESİ'!$F:$S,13,0)),"")</f>
        <v/>
      </c>
      <c r="M2890" s="135" t="str">
        <f ca="1">IFERROR(IF($C2890="","",VLOOKUP(FİLTRE!$C2890,'SKT LİSTESİ'!$F:$AJ,14,0)),"")</f>
        <v/>
      </c>
      <c r="N2890" s="31" t="str">
        <f ca="1">IFERROR(IF($C2890="","",VLOOKUP(FİLTRE!$C2890,'SKT LİSTESİ'!$F:$AJ,22,0)),"")</f>
        <v/>
      </c>
      <c r="O2890" s="136" t="str">
        <f ca="1">IFERROR(IF($C2890="","",VLOOKUP(FİLTRE!$C2890,'SKT LİSTESİ'!$F:$AJ,23,0)),"")</f>
        <v/>
      </c>
      <c r="P2890" s="31"/>
      <c r="Q2890" s="31"/>
      <c r="R2890" s="137" t="str">
        <f ca="1">(IFERROR(IF($C2890="","",VLOOKUP(FİLTRE!$C2890,'SKT LİSTESİ'!$F:$AJ,15,0)),""))</f>
        <v/>
      </c>
      <c r="S2890" s="138" t="str">
        <f ca="1">IFERROR(IF($C2890="","",VLOOKUP(FİLTRE!$C2890,'SKT LİSTESİ'!$F:$AJ,16,0)),"")</f>
        <v/>
      </c>
      <c r="AF2890" s="179" t="str">
        <f t="shared" ca="1" si="178"/>
        <v/>
      </c>
      <c r="AG2890" s="179">
        <f t="shared" ca="1" si="179"/>
        <v>0</v>
      </c>
      <c r="AH2890" s="179">
        <f t="shared" ca="1" si="180"/>
        <v>0</v>
      </c>
    </row>
    <row r="2891" spans="2:34" ht="15.75" x14ac:dyDescent="0.25">
      <c r="B2891">
        <f t="shared" ca="1" si="177"/>
        <v>2879</v>
      </c>
      <c r="C2891" t="str">
        <f ca="1">IFERROR(VLOOKUP(B2891,'SKT LİSTESİ'!F:F,1,0),"")</f>
        <v/>
      </c>
      <c r="E2891" s="128" t="str">
        <f ca="1">IFERROR(IF($C2891="","",VLOOKUP(FİLTRE!$C2891,'SKT LİSTESİ'!$F:$S,5,0)),"")</f>
        <v/>
      </c>
      <c r="F2891" s="129" t="str">
        <f ca="1">IFERROR(IF($C2891="","",VLOOKUP(FİLTRE!$C2891,'SKT LİSTESİ'!$F:$S,7,0)),"")</f>
        <v/>
      </c>
      <c r="G2891" s="130" t="str">
        <f ca="1">IFERROR(IF($C2891="","",VLOOKUP(FİLTRE!$C2891,'SKT LİSTESİ'!$F:$S,8,0)),"")</f>
        <v/>
      </c>
      <c r="H2891" s="131" t="str">
        <f ca="1">IF(E2891="","",IF($C2891="","",VLOOKUP(FİLTRE!$C2891,'SKT LİSTESİ'!$F:$S,9,0)))</f>
        <v/>
      </c>
      <c r="I2891" s="132" t="str">
        <f ca="1">IFERROR(IF($C2891="","",VLOOKUP(FİLTRE!$C2891,'SKT LİSTESİ'!$F:$S,10,0)),"")</f>
        <v/>
      </c>
      <c r="J2891" s="133" t="str">
        <f ca="1">IFERROR(IF($C2891="","",VLOOKUP(FİLTRE!$C2891,'SKT LİSTESİ'!$F:$S,11,0)),"")</f>
        <v/>
      </c>
      <c r="K2891" s="134" t="str">
        <f ca="1">IFERROR(IF($C2891="","",VLOOKUP(FİLTRE!$C2891,'SKT LİSTESİ'!$F:$S,12,0)),"")</f>
        <v/>
      </c>
      <c r="L2891" s="134" t="str">
        <f ca="1">IFERROR(IF($C2891="","",VLOOKUP(FİLTRE!$C2891,'SKT LİSTESİ'!$F:$S,13,0)),"")</f>
        <v/>
      </c>
      <c r="M2891" s="135" t="str">
        <f ca="1">IFERROR(IF($C2891="","",VLOOKUP(FİLTRE!$C2891,'SKT LİSTESİ'!$F:$AJ,14,0)),"")</f>
        <v/>
      </c>
      <c r="N2891" s="31" t="str">
        <f ca="1">IFERROR(IF($C2891="","",VLOOKUP(FİLTRE!$C2891,'SKT LİSTESİ'!$F:$AJ,22,0)),"")</f>
        <v/>
      </c>
      <c r="O2891" s="136" t="str">
        <f ca="1">IFERROR(IF($C2891="","",VLOOKUP(FİLTRE!$C2891,'SKT LİSTESİ'!$F:$AJ,23,0)),"")</f>
        <v/>
      </c>
      <c r="P2891" s="31"/>
      <c r="Q2891" s="31"/>
      <c r="R2891" s="137" t="str">
        <f ca="1">(IFERROR(IF($C2891="","",VLOOKUP(FİLTRE!$C2891,'SKT LİSTESİ'!$F:$AJ,15,0)),""))</f>
        <v/>
      </c>
      <c r="S2891" s="138" t="str">
        <f ca="1">IFERROR(IF($C2891="","",VLOOKUP(FİLTRE!$C2891,'SKT LİSTESİ'!$F:$AJ,16,0)),"")</f>
        <v/>
      </c>
      <c r="AF2891" s="179" t="str">
        <f t="shared" ca="1" si="178"/>
        <v/>
      </c>
      <c r="AG2891" s="179">
        <f t="shared" ca="1" si="179"/>
        <v>0</v>
      </c>
      <c r="AH2891" s="179">
        <f t="shared" ca="1" si="180"/>
        <v>0</v>
      </c>
    </row>
    <row r="2892" spans="2:34" ht="15.75" x14ac:dyDescent="0.25">
      <c r="B2892">
        <f t="shared" ca="1" si="177"/>
        <v>2880</v>
      </c>
      <c r="C2892" t="str">
        <f ca="1">IFERROR(VLOOKUP(B2892,'SKT LİSTESİ'!F:F,1,0),"")</f>
        <v/>
      </c>
      <c r="E2892" s="128" t="str">
        <f ca="1">IFERROR(IF($C2892="","",VLOOKUP(FİLTRE!$C2892,'SKT LİSTESİ'!$F:$S,5,0)),"")</f>
        <v/>
      </c>
      <c r="F2892" s="129" t="str">
        <f ca="1">IFERROR(IF($C2892="","",VLOOKUP(FİLTRE!$C2892,'SKT LİSTESİ'!$F:$S,7,0)),"")</f>
        <v/>
      </c>
      <c r="G2892" s="130" t="str">
        <f ca="1">IFERROR(IF($C2892="","",VLOOKUP(FİLTRE!$C2892,'SKT LİSTESİ'!$F:$S,8,0)),"")</f>
        <v/>
      </c>
      <c r="H2892" s="131" t="str">
        <f ca="1">IF(E2892="","",IF($C2892="","",VLOOKUP(FİLTRE!$C2892,'SKT LİSTESİ'!$F:$S,9,0)))</f>
        <v/>
      </c>
      <c r="I2892" s="132" t="str">
        <f ca="1">IFERROR(IF($C2892="","",VLOOKUP(FİLTRE!$C2892,'SKT LİSTESİ'!$F:$S,10,0)),"")</f>
        <v/>
      </c>
      <c r="J2892" s="133" t="str">
        <f ca="1">IFERROR(IF($C2892="","",VLOOKUP(FİLTRE!$C2892,'SKT LİSTESİ'!$F:$S,11,0)),"")</f>
        <v/>
      </c>
      <c r="K2892" s="134" t="str">
        <f ca="1">IFERROR(IF($C2892="","",VLOOKUP(FİLTRE!$C2892,'SKT LİSTESİ'!$F:$S,12,0)),"")</f>
        <v/>
      </c>
      <c r="L2892" s="134" t="str">
        <f ca="1">IFERROR(IF($C2892="","",VLOOKUP(FİLTRE!$C2892,'SKT LİSTESİ'!$F:$S,13,0)),"")</f>
        <v/>
      </c>
      <c r="M2892" s="135" t="str">
        <f ca="1">IFERROR(IF($C2892="","",VLOOKUP(FİLTRE!$C2892,'SKT LİSTESİ'!$F:$AJ,14,0)),"")</f>
        <v/>
      </c>
      <c r="N2892" s="31" t="str">
        <f ca="1">IFERROR(IF($C2892="","",VLOOKUP(FİLTRE!$C2892,'SKT LİSTESİ'!$F:$AJ,22,0)),"")</f>
        <v/>
      </c>
      <c r="O2892" s="136" t="str">
        <f ca="1">IFERROR(IF($C2892="","",VLOOKUP(FİLTRE!$C2892,'SKT LİSTESİ'!$F:$AJ,23,0)),"")</f>
        <v/>
      </c>
      <c r="P2892" s="31"/>
      <c r="Q2892" s="31"/>
      <c r="R2892" s="137" t="str">
        <f ca="1">(IFERROR(IF($C2892="","",VLOOKUP(FİLTRE!$C2892,'SKT LİSTESİ'!$F:$AJ,15,0)),""))</f>
        <v/>
      </c>
      <c r="S2892" s="138" t="str">
        <f ca="1">IFERROR(IF($C2892="","",VLOOKUP(FİLTRE!$C2892,'SKT LİSTESİ'!$F:$AJ,16,0)),"")</f>
        <v/>
      </c>
      <c r="AF2892" s="179" t="str">
        <f t="shared" ca="1" si="178"/>
        <v/>
      </c>
      <c r="AG2892" s="179">
        <f t="shared" ca="1" si="179"/>
        <v>0</v>
      </c>
      <c r="AH2892" s="179">
        <f t="shared" ca="1" si="180"/>
        <v>0</v>
      </c>
    </row>
    <row r="2893" spans="2:34" ht="15.75" x14ac:dyDescent="0.25">
      <c r="B2893">
        <f t="shared" ca="1" si="177"/>
        <v>2881</v>
      </c>
      <c r="C2893" t="str">
        <f ca="1">IFERROR(VLOOKUP(B2893,'SKT LİSTESİ'!F:F,1,0),"")</f>
        <v/>
      </c>
      <c r="E2893" s="128" t="str">
        <f ca="1">IFERROR(IF($C2893="","",VLOOKUP(FİLTRE!$C2893,'SKT LİSTESİ'!$F:$S,5,0)),"")</f>
        <v/>
      </c>
      <c r="F2893" s="129" t="str">
        <f ca="1">IFERROR(IF($C2893="","",VLOOKUP(FİLTRE!$C2893,'SKT LİSTESİ'!$F:$S,7,0)),"")</f>
        <v/>
      </c>
      <c r="G2893" s="130" t="str">
        <f ca="1">IFERROR(IF($C2893="","",VLOOKUP(FİLTRE!$C2893,'SKT LİSTESİ'!$F:$S,8,0)),"")</f>
        <v/>
      </c>
      <c r="H2893" s="131" t="str">
        <f ca="1">IF(E2893="","",IF($C2893="","",VLOOKUP(FİLTRE!$C2893,'SKT LİSTESİ'!$F:$S,9,0)))</f>
        <v/>
      </c>
      <c r="I2893" s="132" t="str">
        <f ca="1">IFERROR(IF($C2893="","",VLOOKUP(FİLTRE!$C2893,'SKT LİSTESİ'!$F:$S,10,0)),"")</f>
        <v/>
      </c>
      <c r="J2893" s="133" t="str">
        <f ca="1">IFERROR(IF($C2893="","",VLOOKUP(FİLTRE!$C2893,'SKT LİSTESİ'!$F:$S,11,0)),"")</f>
        <v/>
      </c>
      <c r="K2893" s="134" t="str">
        <f ca="1">IFERROR(IF($C2893="","",VLOOKUP(FİLTRE!$C2893,'SKT LİSTESİ'!$F:$S,12,0)),"")</f>
        <v/>
      </c>
      <c r="L2893" s="134" t="str">
        <f ca="1">IFERROR(IF($C2893="","",VLOOKUP(FİLTRE!$C2893,'SKT LİSTESİ'!$F:$S,13,0)),"")</f>
        <v/>
      </c>
      <c r="M2893" s="135" t="str">
        <f ca="1">IFERROR(IF($C2893="","",VLOOKUP(FİLTRE!$C2893,'SKT LİSTESİ'!$F:$AJ,14,0)),"")</f>
        <v/>
      </c>
      <c r="N2893" s="31" t="str">
        <f ca="1">IFERROR(IF($C2893="","",VLOOKUP(FİLTRE!$C2893,'SKT LİSTESİ'!$F:$AJ,22,0)),"")</f>
        <v/>
      </c>
      <c r="O2893" s="136" t="str">
        <f ca="1">IFERROR(IF($C2893="","",VLOOKUP(FİLTRE!$C2893,'SKT LİSTESİ'!$F:$AJ,23,0)),"")</f>
        <v/>
      </c>
      <c r="P2893" s="31"/>
      <c r="Q2893" s="31"/>
      <c r="R2893" s="137" t="str">
        <f ca="1">(IFERROR(IF($C2893="","",VLOOKUP(FİLTRE!$C2893,'SKT LİSTESİ'!$F:$AJ,15,0)),""))</f>
        <v/>
      </c>
      <c r="S2893" s="138" t="str">
        <f ca="1">IFERROR(IF($C2893="","",VLOOKUP(FİLTRE!$C2893,'SKT LİSTESİ'!$F:$AJ,16,0)),"")</f>
        <v/>
      </c>
      <c r="AF2893" s="179" t="str">
        <f t="shared" ca="1" si="178"/>
        <v/>
      </c>
      <c r="AG2893" s="179">
        <f t="shared" ca="1" si="179"/>
        <v>0</v>
      </c>
      <c r="AH2893" s="179">
        <f t="shared" ca="1" si="180"/>
        <v>0</v>
      </c>
    </row>
    <row r="2894" spans="2:34" ht="15.75" x14ac:dyDescent="0.25">
      <c r="B2894">
        <f t="shared" ref="B2894:B2957" ca="1" si="181">IF($Y$2=1,(ROW()-12),"")</f>
        <v>2882</v>
      </c>
      <c r="C2894" t="str">
        <f ca="1">IFERROR(VLOOKUP(B2894,'SKT LİSTESİ'!F:F,1,0),"")</f>
        <v/>
      </c>
      <c r="E2894" s="128" t="str">
        <f ca="1">IFERROR(IF($C2894="","",VLOOKUP(FİLTRE!$C2894,'SKT LİSTESİ'!$F:$S,5,0)),"")</f>
        <v/>
      </c>
      <c r="F2894" s="129" t="str">
        <f ca="1">IFERROR(IF($C2894="","",VLOOKUP(FİLTRE!$C2894,'SKT LİSTESİ'!$F:$S,7,0)),"")</f>
        <v/>
      </c>
      <c r="G2894" s="130" t="str">
        <f ca="1">IFERROR(IF($C2894="","",VLOOKUP(FİLTRE!$C2894,'SKT LİSTESİ'!$F:$S,8,0)),"")</f>
        <v/>
      </c>
      <c r="H2894" s="131" t="str">
        <f ca="1">IF(E2894="","",IF($C2894="","",VLOOKUP(FİLTRE!$C2894,'SKT LİSTESİ'!$F:$S,9,0)))</f>
        <v/>
      </c>
      <c r="I2894" s="132" t="str">
        <f ca="1">IFERROR(IF($C2894="","",VLOOKUP(FİLTRE!$C2894,'SKT LİSTESİ'!$F:$S,10,0)),"")</f>
        <v/>
      </c>
      <c r="J2894" s="133" t="str">
        <f ca="1">IFERROR(IF($C2894="","",VLOOKUP(FİLTRE!$C2894,'SKT LİSTESİ'!$F:$S,11,0)),"")</f>
        <v/>
      </c>
      <c r="K2894" s="134" t="str">
        <f ca="1">IFERROR(IF($C2894="","",VLOOKUP(FİLTRE!$C2894,'SKT LİSTESİ'!$F:$S,12,0)),"")</f>
        <v/>
      </c>
      <c r="L2894" s="134" t="str">
        <f ca="1">IFERROR(IF($C2894="","",VLOOKUP(FİLTRE!$C2894,'SKT LİSTESİ'!$F:$S,13,0)),"")</f>
        <v/>
      </c>
      <c r="M2894" s="135" t="str">
        <f ca="1">IFERROR(IF($C2894="","",VLOOKUP(FİLTRE!$C2894,'SKT LİSTESİ'!$F:$AJ,14,0)),"")</f>
        <v/>
      </c>
      <c r="N2894" s="31" t="str">
        <f ca="1">IFERROR(IF($C2894="","",VLOOKUP(FİLTRE!$C2894,'SKT LİSTESİ'!$F:$AJ,22,0)),"")</f>
        <v/>
      </c>
      <c r="O2894" s="136" t="str">
        <f ca="1">IFERROR(IF($C2894="","",VLOOKUP(FİLTRE!$C2894,'SKT LİSTESİ'!$F:$AJ,23,0)),"")</f>
        <v/>
      </c>
      <c r="P2894" s="31"/>
      <c r="Q2894" s="31"/>
      <c r="R2894" s="137" t="str">
        <f ca="1">(IFERROR(IF($C2894="","",VLOOKUP(FİLTRE!$C2894,'SKT LİSTESİ'!$F:$AJ,15,0)),""))</f>
        <v/>
      </c>
      <c r="S2894" s="138" t="str">
        <f ca="1">IFERROR(IF($C2894="","",VLOOKUP(FİLTRE!$C2894,'SKT LİSTESİ'!$F:$AJ,16,0)),"")</f>
        <v/>
      </c>
      <c r="AF2894" s="179" t="str">
        <f t="shared" ref="AF2894:AF2957" ca="1" si="182">IF(E2894&lt;&gt;"SAYIM",K2894,
(IF(AND(E2894="SAYIM",R2894=0),0,(COUNTIFS(E:E,"SAYIM",F:F,F2894,R:R,"&gt;"&amp;0)))))</f>
        <v/>
      </c>
      <c r="AG2894" s="179">
        <f t="shared" ref="AG2894:AG2957" ca="1" si="183">IF(E2894="SAYIM",(IFERROR(R2894/AF2894,0)),0)</f>
        <v>0</v>
      </c>
      <c r="AH2894" s="179">
        <f t="shared" ref="AH2894:AH2957" ca="1" si="184">IF(E2894="SAYIM",(IFERROR(S2894/AF2894,0)),0)</f>
        <v>0</v>
      </c>
    </row>
    <row r="2895" spans="2:34" ht="15.75" x14ac:dyDescent="0.25">
      <c r="B2895">
        <f t="shared" ca="1" si="181"/>
        <v>2883</v>
      </c>
      <c r="C2895" t="str">
        <f ca="1">IFERROR(VLOOKUP(B2895,'SKT LİSTESİ'!F:F,1,0),"")</f>
        <v/>
      </c>
      <c r="E2895" s="128" t="str">
        <f ca="1">IFERROR(IF($C2895="","",VLOOKUP(FİLTRE!$C2895,'SKT LİSTESİ'!$F:$S,5,0)),"")</f>
        <v/>
      </c>
      <c r="F2895" s="129" t="str">
        <f ca="1">IFERROR(IF($C2895="","",VLOOKUP(FİLTRE!$C2895,'SKT LİSTESİ'!$F:$S,7,0)),"")</f>
        <v/>
      </c>
      <c r="G2895" s="130" t="str">
        <f ca="1">IFERROR(IF($C2895="","",VLOOKUP(FİLTRE!$C2895,'SKT LİSTESİ'!$F:$S,8,0)),"")</f>
        <v/>
      </c>
      <c r="H2895" s="131" t="str">
        <f ca="1">IF(E2895="","",IF($C2895="","",VLOOKUP(FİLTRE!$C2895,'SKT LİSTESİ'!$F:$S,9,0)))</f>
        <v/>
      </c>
      <c r="I2895" s="132" t="str">
        <f ca="1">IFERROR(IF($C2895="","",VLOOKUP(FİLTRE!$C2895,'SKT LİSTESİ'!$F:$S,10,0)),"")</f>
        <v/>
      </c>
      <c r="J2895" s="133" t="str">
        <f ca="1">IFERROR(IF($C2895="","",VLOOKUP(FİLTRE!$C2895,'SKT LİSTESİ'!$F:$S,11,0)),"")</f>
        <v/>
      </c>
      <c r="K2895" s="134" t="str">
        <f ca="1">IFERROR(IF($C2895="","",VLOOKUP(FİLTRE!$C2895,'SKT LİSTESİ'!$F:$S,12,0)),"")</f>
        <v/>
      </c>
      <c r="L2895" s="134" t="str">
        <f ca="1">IFERROR(IF($C2895="","",VLOOKUP(FİLTRE!$C2895,'SKT LİSTESİ'!$F:$S,13,0)),"")</f>
        <v/>
      </c>
      <c r="M2895" s="135" t="str">
        <f ca="1">IFERROR(IF($C2895="","",VLOOKUP(FİLTRE!$C2895,'SKT LİSTESİ'!$F:$AJ,14,0)),"")</f>
        <v/>
      </c>
      <c r="N2895" s="31" t="str">
        <f ca="1">IFERROR(IF($C2895="","",VLOOKUP(FİLTRE!$C2895,'SKT LİSTESİ'!$F:$AJ,22,0)),"")</f>
        <v/>
      </c>
      <c r="O2895" s="136" t="str">
        <f ca="1">IFERROR(IF($C2895="","",VLOOKUP(FİLTRE!$C2895,'SKT LİSTESİ'!$F:$AJ,23,0)),"")</f>
        <v/>
      </c>
      <c r="P2895" s="31"/>
      <c r="Q2895" s="31"/>
      <c r="R2895" s="137" t="str">
        <f ca="1">(IFERROR(IF($C2895="","",VLOOKUP(FİLTRE!$C2895,'SKT LİSTESİ'!$F:$AJ,15,0)),""))</f>
        <v/>
      </c>
      <c r="S2895" s="138" t="str">
        <f ca="1">IFERROR(IF($C2895="","",VLOOKUP(FİLTRE!$C2895,'SKT LİSTESİ'!$F:$AJ,16,0)),"")</f>
        <v/>
      </c>
      <c r="AF2895" s="179" t="str">
        <f t="shared" ca="1" si="182"/>
        <v/>
      </c>
      <c r="AG2895" s="179">
        <f t="shared" ca="1" si="183"/>
        <v>0</v>
      </c>
      <c r="AH2895" s="179">
        <f t="shared" ca="1" si="184"/>
        <v>0</v>
      </c>
    </row>
    <row r="2896" spans="2:34" ht="15.75" x14ac:dyDescent="0.25">
      <c r="B2896">
        <f t="shared" ca="1" si="181"/>
        <v>2884</v>
      </c>
      <c r="C2896" t="str">
        <f ca="1">IFERROR(VLOOKUP(B2896,'SKT LİSTESİ'!F:F,1,0),"")</f>
        <v/>
      </c>
      <c r="E2896" s="128" t="str">
        <f ca="1">IFERROR(IF($C2896="","",VLOOKUP(FİLTRE!$C2896,'SKT LİSTESİ'!$F:$S,5,0)),"")</f>
        <v/>
      </c>
      <c r="F2896" s="129" t="str">
        <f ca="1">IFERROR(IF($C2896="","",VLOOKUP(FİLTRE!$C2896,'SKT LİSTESİ'!$F:$S,7,0)),"")</f>
        <v/>
      </c>
      <c r="G2896" s="130" t="str">
        <f ca="1">IFERROR(IF($C2896="","",VLOOKUP(FİLTRE!$C2896,'SKT LİSTESİ'!$F:$S,8,0)),"")</f>
        <v/>
      </c>
      <c r="H2896" s="131" t="str">
        <f ca="1">IF(E2896="","",IF($C2896="","",VLOOKUP(FİLTRE!$C2896,'SKT LİSTESİ'!$F:$S,9,0)))</f>
        <v/>
      </c>
      <c r="I2896" s="132" t="str">
        <f ca="1">IFERROR(IF($C2896="","",VLOOKUP(FİLTRE!$C2896,'SKT LİSTESİ'!$F:$S,10,0)),"")</f>
        <v/>
      </c>
      <c r="J2896" s="133" t="str">
        <f ca="1">IFERROR(IF($C2896="","",VLOOKUP(FİLTRE!$C2896,'SKT LİSTESİ'!$F:$S,11,0)),"")</f>
        <v/>
      </c>
      <c r="K2896" s="134" t="str">
        <f ca="1">IFERROR(IF($C2896="","",VLOOKUP(FİLTRE!$C2896,'SKT LİSTESİ'!$F:$S,12,0)),"")</f>
        <v/>
      </c>
      <c r="L2896" s="134" t="str">
        <f ca="1">IFERROR(IF($C2896="","",VLOOKUP(FİLTRE!$C2896,'SKT LİSTESİ'!$F:$S,13,0)),"")</f>
        <v/>
      </c>
      <c r="M2896" s="135" t="str">
        <f ca="1">IFERROR(IF($C2896="","",VLOOKUP(FİLTRE!$C2896,'SKT LİSTESİ'!$F:$AJ,14,0)),"")</f>
        <v/>
      </c>
      <c r="N2896" s="31" t="str">
        <f ca="1">IFERROR(IF($C2896="","",VLOOKUP(FİLTRE!$C2896,'SKT LİSTESİ'!$F:$AJ,22,0)),"")</f>
        <v/>
      </c>
      <c r="O2896" s="136" t="str">
        <f ca="1">IFERROR(IF($C2896="","",VLOOKUP(FİLTRE!$C2896,'SKT LİSTESİ'!$F:$AJ,23,0)),"")</f>
        <v/>
      </c>
      <c r="P2896" s="31"/>
      <c r="Q2896" s="31"/>
      <c r="R2896" s="137" t="str">
        <f ca="1">(IFERROR(IF($C2896="","",VLOOKUP(FİLTRE!$C2896,'SKT LİSTESİ'!$F:$AJ,15,0)),""))</f>
        <v/>
      </c>
      <c r="S2896" s="138" t="str">
        <f ca="1">IFERROR(IF($C2896="","",VLOOKUP(FİLTRE!$C2896,'SKT LİSTESİ'!$F:$AJ,16,0)),"")</f>
        <v/>
      </c>
      <c r="AF2896" s="179" t="str">
        <f t="shared" ca="1" si="182"/>
        <v/>
      </c>
      <c r="AG2896" s="179">
        <f t="shared" ca="1" si="183"/>
        <v>0</v>
      </c>
      <c r="AH2896" s="179">
        <f t="shared" ca="1" si="184"/>
        <v>0</v>
      </c>
    </row>
    <row r="2897" spans="2:34" ht="15.75" x14ac:dyDescent="0.25">
      <c r="B2897">
        <f t="shared" ca="1" si="181"/>
        <v>2885</v>
      </c>
      <c r="C2897" t="str">
        <f ca="1">IFERROR(VLOOKUP(B2897,'SKT LİSTESİ'!F:F,1,0),"")</f>
        <v/>
      </c>
      <c r="E2897" s="128" t="str">
        <f ca="1">IFERROR(IF($C2897="","",VLOOKUP(FİLTRE!$C2897,'SKT LİSTESİ'!$F:$S,5,0)),"")</f>
        <v/>
      </c>
      <c r="F2897" s="129" t="str">
        <f ca="1">IFERROR(IF($C2897="","",VLOOKUP(FİLTRE!$C2897,'SKT LİSTESİ'!$F:$S,7,0)),"")</f>
        <v/>
      </c>
      <c r="G2897" s="130" t="str">
        <f ca="1">IFERROR(IF($C2897="","",VLOOKUP(FİLTRE!$C2897,'SKT LİSTESİ'!$F:$S,8,0)),"")</f>
        <v/>
      </c>
      <c r="H2897" s="131" t="str">
        <f ca="1">IF(E2897="","",IF($C2897="","",VLOOKUP(FİLTRE!$C2897,'SKT LİSTESİ'!$F:$S,9,0)))</f>
        <v/>
      </c>
      <c r="I2897" s="132" t="str">
        <f ca="1">IFERROR(IF($C2897="","",VLOOKUP(FİLTRE!$C2897,'SKT LİSTESİ'!$F:$S,10,0)),"")</f>
        <v/>
      </c>
      <c r="J2897" s="133" t="str">
        <f ca="1">IFERROR(IF($C2897="","",VLOOKUP(FİLTRE!$C2897,'SKT LİSTESİ'!$F:$S,11,0)),"")</f>
        <v/>
      </c>
      <c r="K2897" s="134" t="str">
        <f ca="1">IFERROR(IF($C2897="","",VLOOKUP(FİLTRE!$C2897,'SKT LİSTESİ'!$F:$S,12,0)),"")</f>
        <v/>
      </c>
      <c r="L2897" s="134" t="str">
        <f ca="1">IFERROR(IF($C2897="","",VLOOKUP(FİLTRE!$C2897,'SKT LİSTESİ'!$F:$S,13,0)),"")</f>
        <v/>
      </c>
      <c r="M2897" s="135" t="str">
        <f ca="1">IFERROR(IF($C2897="","",VLOOKUP(FİLTRE!$C2897,'SKT LİSTESİ'!$F:$AJ,14,0)),"")</f>
        <v/>
      </c>
      <c r="N2897" s="31" t="str">
        <f ca="1">IFERROR(IF($C2897="","",VLOOKUP(FİLTRE!$C2897,'SKT LİSTESİ'!$F:$AJ,22,0)),"")</f>
        <v/>
      </c>
      <c r="O2897" s="136" t="str">
        <f ca="1">IFERROR(IF($C2897="","",VLOOKUP(FİLTRE!$C2897,'SKT LİSTESİ'!$F:$AJ,23,0)),"")</f>
        <v/>
      </c>
      <c r="P2897" s="31"/>
      <c r="Q2897" s="31"/>
      <c r="R2897" s="137" t="str">
        <f ca="1">(IFERROR(IF($C2897="","",VLOOKUP(FİLTRE!$C2897,'SKT LİSTESİ'!$F:$AJ,15,0)),""))</f>
        <v/>
      </c>
      <c r="S2897" s="138" t="str">
        <f ca="1">IFERROR(IF($C2897="","",VLOOKUP(FİLTRE!$C2897,'SKT LİSTESİ'!$F:$AJ,16,0)),"")</f>
        <v/>
      </c>
      <c r="AF2897" s="179" t="str">
        <f t="shared" ca="1" si="182"/>
        <v/>
      </c>
      <c r="AG2897" s="179">
        <f t="shared" ca="1" si="183"/>
        <v>0</v>
      </c>
      <c r="AH2897" s="179">
        <f t="shared" ca="1" si="184"/>
        <v>0</v>
      </c>
    </row>
    <row r="2898" spans="2:34" ht="15.75" x14ac:dyDescent="0.25">
      <c r="B2898">
        <f t="shared" ca="1" si="181"/>
        <v>2886</v>
      </c>
      <c r="C2898" t="str">
        <f ca="1">IFERROR(VLOOKUP(B2898,'SKT LİSTESİ'!F:F,1,0),"")</f>
        <v/>
      </c>
      <c r="E2898" s="128" t="str">
        <f ca="1">IFERROR(IF($C2898="","",VLOOKUP(FİLTRE!$C2898,'SKT LİSTESİ'!$F:$S,5,0)),"")</f>
        <v/>
      </c>
      <c r="F2898" s="129" t="str">
        <f ca="1">IFERROR(IF($C2898="","",VLOOKUP(FİLTRE!$C2898,'SKT LİSTESİ'!$F:$S,7,0)),"")</f>
        <v/>
      </c>
      <c r="G2898" s="130" t="str">
        <f ca="1">IFERROR(IF($C2898="","",VLOOKUP(FİLTRE!$C2898,'SKT LİSTESİ'!$F:$S,8,0)),"")</f>
        <v/>
      </c>
      <c r="H2898" s="131" t="str">
        <f ca="1">IF(E2898="","",IF($C2898="","",VLOOKUP(FİLTRE!$C2898,'SKT LİSTESİ'!$F:$S,9,0)))</f>
        <v/>
      </c>
      <c r="I2898" s="132" t="str">
        <f ca="1">IFERROR(IF($C2898="","",VLOOKUP(FİLTRE!$C2898,'SKT LİSTESİ'!$F:$S,10,0)),"")</f>
        <v/>
      </c>
      <c r="J2898" s="133" t="str">
        <f ca="1">IFERROR(IF($C2898="","",VLOOKUP(FİLTRE!$C2898,'SKT LİSTESİ'!$F:$S,11,0)),"")</f>
        <v/>
      </c>
      <c r="K2898" s="134" t="str">
        <f ca="1">IFERROR(IF($C2898="","",VLOOKUP(FİLTRE!$C2898,'SKT LİSTESİ'!$F:$S,12,0)),"")</f>
        <v/>
      </c>
      <c r="L2898" s="134" t="str">
        <f ca="1">IFERROR(IF($C2898="","",VLOOKUP(FİLTRE!$C2898,'SKT LİSTESİ'!$F:$S,13,0)),"")</f>
        <v/>
      </c>
      <c r="M2898" s="135" t="str">
        <f ca="1">IFERROR(IF($C2898="","",VLOOKUP(FİLTRE!$C2898,'SKT LİSTESİ'!$F:$AJ,14,0)),"")</f>
        <v/>
      </c>
      <c r="N2898" s="31" t="str">
        <f ca="1">IFERROR(IF($C2898="","",VLOOKUP(FİLTRE!$C2898,'SKT LİSTESİ'!$F:$AJ,22,0)),"")</f>
        <v/>
      </c>
      <c r="O2898" s="136" t="str">
        <f ca="1">IFERROR(IF($C2898="","",VLOOKUP(FİLTRE!$C2898,'SKT LİSTESİ'!$F:$AJ,23,0)),"")</f>
        <v/>
      </c>
      <c r="P2898" s="31"/>
      <c r="Q2898" s="31"/>
      <c r="R2898" s="137" t="str">
        <f ca="1">(IFERROR(IF($C2898="","",VLOOKUP(FİLTRE!$C2898,'SKT LİSTESİ'!$F:$AJ,15,0)),""))</f>
        <v/>
      </c>
      <c r="S2898" s="138" t="str">
        <f ca="1">IFERROR(IF($C2898="","",VLOOKUP(FİLTRE!$C2898,'SKT LİSTESİ'!$F:$AJ,16,0)),"")</f>
        <v/>
      </c>
      <c r="AF2898" s="179" t="str">
        <f t="shared" ca="1" si="182"/>
        <v/>
      </c>
      <c r="AG2898" s="179">
        <f t="shared" ca="1" si="183"/>
        <v>0</v>
      </c>
      <c r="AH2898" s="179">
        <f t="shared" ca="1" si="184"/>
        <v>0</v>
      </c>
    </row>
    <row r="2899" spans="2:34" ht="15.75" x14ac:dyDescent="0.25">
      <c r="B2899">
        <f t="shared" ca="1" si="181"/>
        <v>2887</v>
      </c>
      <c r="C2899" t="str">
        <f ca="1">IFERROR(VLOOKUP(B2899,'SKT LİSTESİ'!F:F,1,0),"")</f>
        <v/>
      </c>
      <c r="E2899" s="128" t="str">
        <f ca="1">IFERROR(IF($C2899="","",VLOOKUP(FİLTRE!$C2899,'SKT LİSTESİ'!$F:$S,5,0)),"")</f>
        <v/>
      </c>
      <c r="F2899" s="129" t="str">
        <f ca="1">IFERROR(IF($C2899="","",VLOOKUP(FİLTRE!$C2899,'SKT LİSTESİ'!$F:$S,7,0)),"")</f>
        <v/>
      </c>
      <c r="G2899" s="130" t="str">
        <f ca="1">IFERROR(IF($C2899="","",VLOOKUP(FİLTRE!$C2899,'SKT LİSTESİ'!$F:$S,8,0)),"")</f>
        <v/>
      </c>
      <c r="H2899" s="131" t="str">
        <f ca="1">IF(E2899="","",IF($C2899="","",VLOOKUP(FİLTRE!$C2899,'SKT LİSTESİ'!$F:$S,9,0)))</f>
        <v/>
      </c>
      <c r="I2899" s="132" t="str">
        <f ca="1">IFERROR(IF($C2899="","",VLOOKUP(FİLTRE!$C2899,'SKT LİSTESİ'!$F:$S,10,0)),"")</f>
        <v/>
      </c>
      <c r="J2899" s="133" t="str">
        <f ca="1">IFERROR(IF($C2899="","",VLOOKUP(FİLTRE!$C2899,'SKT LİSTESİ'!$F:$S,11,0)),"")</f>
        <v/>
      </c>
      <c r="K2899" s="134" t="str">
        <f ca="1">IFERROR(IF($C2899="","",VLOOKUP(FİLTRE!$C2899,'SKT LİSTESİ'!$F:$S,12,0)),"")</f>
        <v/>
      </c>
      <c r="L2899" s="134" t="str">
        <f ca="1">IFERROR(IF($C2899="","",VLOOKUP(FİLTRE!$C2899,'SKT LİSTESİ'!$F:$S,13,0)),"")</f>
        <v/>
      </c>
      <c r="M2899" s="135" t="str">
        <f ca="1">IFERROR(IF($C2899="","",VLOOKUP(FİLTRE!$C2899,'SKT LİSTESİ'!$F:$AJ,14,0)),"")</f>
        <v/>
      </c>
      <c r="N2899" s="31" t="str">
        <f ca="1">IFERROR(IF($C2899="","",VLOOKUP(FİLTRE!$C2899,'SKT LİSTESİ'!$F:$AJ,22,0)),"")</f>
        <v/>
      </c>
      <c r="O2899" s="136" t="str">
        <f ca="1">IFERROR(IF($C2899="","",VLOOKUP(FİLTRE!$C2899,'SKT LİSTESİ'!$F:$AJ,23,0)),"")</f>
        <v/>
      </c>
      <c r="P2899" s="31"/>
      <c r="Q2899" s="31"/>
      <c r="R2899" s="137" t="str">
        <f ca="1">(IFERROR(IF($C2899="","",VLOOKUP(FİLTRE!$C2899,'SKT LİSTESİ'!$F:$AJ,15,0)),""))</f>
        <v/>
      </c>
      <c r="S2899" s="138" t="str">
        <f ca="1">IFERROR(IF($C2899="","",VLOOKUP(FİLTRE!$C2899,'SKT LİSTESİ'!$F:$AJ,16,0)),"")</f>
        <v/>
      </c>
      <c r="AF2899" s="179" t="str">
        <f t="shared" ca="1" si="182"/>
        <v/>
      </c>
      <c r="AG2899" s="179">
        <f t="shared" ca="1" si="183"/>
        <v>0</v>
      </c>
      <c r="AH2899" s="179">
        <f t="shared" ca="1" si="184"/>
        <v>0</v>
      </c>
    </row>
    <row r="2900" spans="2:34" ht="15.75" x14ac:dyDescent="0.25">
      <c r="B2900">
        <f t="shared" ca="1" si="181"/>
        <v>2888</v>
      </c>
      <c r="C2900" t="str">
        <f ca="1">IFERROR(VLOOKUP(B2900,'SKT LİSTESİ'!F:F,1,0),"")</f>
        <v/>
      </c>
      <c r="E2900" s="128" t="str">
        <f ca="1">IFERROR(IF($C2900="","",VLOOKUP(FİLTRE!$C2900,'SKT LİSTESİ'!$F:$S,5,0)),"")</f>
        <v/>
      </c>
      <c r="F2900" s="129" t="str">
        <f ca="1">IFERROR(IF($C2900="","",VLOOKUP(FİLTRE!$C2900,'SKT LİSTESİ'!$F:$S,7,0)),"")</f>
        <v/>
      </c>
      <c r="G2900" s="130" t="str">
        <f ca="1">IFERROR(IF($C2900="","",VLOOKUP(FİLTRE!$C2900,'SKT LİSTESİ'!$F:$S,8,0)),"")</f>
        <v/>
      </c>
      <c r="H2900" s="131" t="str">
        <f ca="1">IF(E2900="","",IF($C2900="","",VLOOKUP(FİLTRE!$C2900,'SKT LİSTESİ'!$F:$S,9,0)))</f>
        <v/>
      </c>
      <c r="I2900" s="132" t="str">
        <f ca="1">IFERROR(IF($C2900="","",VLOOKUP(FİLTRE!$C2900,'SKT LİSTESİ'!$F:$S,10,0)),"")</f>
        <v/>
      </c>
      <c r="J2900" s="133" t="str">
        <f ca="1">IFERROR(IF($C2900="","",VLOOKUP(FİLTRE!$C2900,'SKT LİSTESİ'!$F:$S,11,0)),"")</f>
        <v/>
      </c>
      <c r="K2900" s="134" t="str">
        <f ca="1">IFERROR(IF($C2900="","",VLOOKUP(FİLTRE!$C2900,'SKT LİSTESİ'!$F:$S,12,0)),"")</f>
        <v/>
      </c>
      <c r="L2900" s="134" t="str">
        <f ca="1">IFERROR(IF($C2900="","",VLOOKUP(FİLTRE!$C2900,'SKT LİSTESİ'!$F:$S,13,0)),"")</f>
        <v/>
      </c>
      <c r="M2900" s="135" t="str">
        <f ca="1">IFERROR(IF($C2900="","",VLOOKUP(FİLTRE!$C2900,'SKT LİSTESİ'!$F:$AJ,14,0)),"")</f>
        <v/>
      </c>
      <c r="N2900" s="31" t="str">
        <f ca="1">IFERROR(IF($C2900="","",VLOOKUP(FİLTRE!$C2900,'SKT LİSTESİ'!$F:$AJ,22,0)),"")</f>
        <v/>
      </c>
      <c r="O2900" s="136" t="str">
        <f ca="1">IFERROR(IF($C2900="","",VLOOKUP(FİLTRE!$C2900,'SKT LİSTESİ'!$F:$AJ,23,0)),"")</f>
        <v/>
      </c>
      <c r="P2900" s="31"/>
      <c r="Q2900" s="31"/>
      <c r="R2900" s="137" t="str">
        <f ca="1">(IFERROR(IF($C2900="","",VLOOKUP(FİLTRE!$C2900,'SKT LİSTESİ'!$F:$AJ,15,0)),""))</f>
        <v/>
      </c>
      <c r="S2900" s="138" t="str">
        <f ca="1">IFERROR(IF($C2900="","",VLOOKUP(FİLTRE!$C2900,'SKT LİSTESİ'!$F:$AJ,16,0)),"")</f>
        <v/>
      </c>
      <c r="AF2900" s="179" t="str">
        <f t="shared" ca="1" si="182"/>
        <v/>
      </c>
      <c r="AG2900" s="179">
        <f t="shared" ca="1" si="183"/>
        <v>0</v>
      </c>
      <c r="AH2900" s="179">
        <f t="shared" ca="1" si="184"/>
        <v>0</v>
      </c>
    </row>
    <row r="2901" spans="2:34" ht="15.75" x14ac:dyDescent="0.25">
      <c r="B2901">
        <f t="shared" ca="1" si="181"/>
        <v>2889</v>
      </c>
      <c r="C2901" t="str">
        <f ca="1">IFERROR(VLOOKUP(B2901,'SKT LİSTESİ'!F:F,1,0),"")</f>
        <v/>
      </c>
      <c r="E2901" s="128" t="str">
        <f ca="1">IFERROR(IF($C2901="","",VLOOKUP(FİLTRE!$C2901,'SKT LİSTESİ'!$F:$S,5,0)),"")</f>
        <v/>
      </c>
      <c r="F2901" s="129" t="str">
        <f ca="1">IFERROR(IF($C2901="","",VLOOKUP(FİLTRE!$C2901,'SKT LİSTESİ'!$F:$S,7,0)),"")</f>
        <v/>
      </c>
      <c r="G2901" s="130" t="str">
        <f ca="1">IFERROR(IF($C2901="","",VLOOKUP(FİLTRE!$C2901,'SKT LİSTESİ'!$F:$S,8,0)),"")</f>
        <v/>
      </c>
      <c r="H2901" s="131" t="str">
        <f ca="1">IF(E2901="","",IF($C2901="","",VLOOKUP(FİLTRE!$C2901,'SKT LİSTESİ'!$F:$S,9,0)))</f>
        <v/>
      </c>
      <c r="I2901" s="132" t="str">
        <f ca="1">IFERROR(IF($C2901="","",VLOOKUP(FİLTRE!$C2901,'SKT LİSTESİ'!$F:$S,10,0)),"")</f>
        <v/>
      </c>
      <c r="J2901" s="133" t="str">
        <f ca="1">IFERROR(IF($C2901="","",VLOOKUP(FİLTRE!$C2901,'SKT LİSTESİ'!$F:$S,11,0)),"")</f>
        <v/>
      </c>
      <c r="K2901" s="134" t="str">
        <f ca="1">IFERROR(IF($C2901="","",VLOOKUP(FİLTRE!$C2901,'SKT LİSTESİ'!$F:$S,12,0)),"")</f>
        <v/>
      </c>
      <c r="L2901" s="134" t="str">
        <f ca="1">IFERROR(IF($C2901="","",VLOOKUP(FİLTRE!$C2901,'SKT LİSTESİ'!$F:$S,13,0)),"")</f>
        <v/>
      </c>
      <c r="M2901" s="135" t="str">
        <f ca="1">IFERROR(IF($C2901="","",VLOOKUP(FİLTRE!$C2901,'SKT LİSTESİ'!$F:$AJ,14,0)),"")</f>
        <v/>
      </c>
      <c r="N2901" s="31" t="str">
        <f ca="1">IFERROR(IF($C2901="","",VLOOKUP(FİLTRE!$C2901,'SKT LİSTESİ'!$F:$AJ,22,0)),"")</f>
        <v/>
      </c>
      <c r="O2901" s="136" t="str">
        <f ca="1">IFERROR(IF($C2901="","",VLOOKUP(FİLTRE!$C2901,'SKT LİSTESİ'!$F:$AJ,23,0)),"")</f>
        <v/>
      </c>
      <c r="P2901" s="31"/>
      <c r="Q2901" s="31"/>
      <c r="R2901" s="137" t="str">
        <f ca="1">(IFERROR(IF($C2901="","",VLOOKUP(FİLTRE!$C2901,'SKT LİSTESİ'!$F:$AJ,15,0)),""))</f>
        <v/>
      </c>
      <c r="S2901" s="138" t="str">
        <f ca="1">IFERROR(IF($C2901="","",VLOOKUP(FİLTRE!$C2901,'SKT LİSTESİ'!$F:$AJ,16,0)),"")</f>
        <v/>
      </c>
      <c r="AF2901" s="179" t="str">
        <f t="shared" ca="1" si="182"/>
        <v/>
      </c>
      <c r="AG2901" s="179">
        <f t="shared" ca="1" si="183"/>
        <v>0</v>
      </c>
      <c r="AH2901" s="179">
        <f t="shared" ca="1" si="184"/>
        <v>0</v>
      </c>
    </row>
    <row r="2902" spans="2:34" ht="15.75" x14ac:dyDescent="0.25">
      <c r="B2902">
        <f t="shared" ca="1" si="181"/>
        <v>2890</v>
      </c>
      <c r="C2902" t="str">
        <f ca="1">IFERROR(VLOOKUP(B2902,'SKT LİSTESİ'!F:F,1,0),"")</f>
        <v/>
      </c>
      <c r="E2902" s="128" t="str">
        <f ca="1">IFERROR(IF($C2902="","",VLOOKUP(FİLTRE!$C2902,'SKT LİSTESİ'!$F:$S,5,0)),"")</f>
        <v/>
      </c>
      <c r="F2902" s="129" t="str">
        <f ca="1">IFERROR(IF($C2902="","",VLOOKUP(FİLTRE!$C2902,'SKT LİSTESİ'!$F:$S,7,0)),"")</f>
        <v/>
      </c>
      <c r="G2902" s="130" t="str">
        <f ca="1">IFERROR(IF($C2902="","",VLOOKUP(FİLTRE!$C2902,'SKT LİSTESİ'!$F:$S,8,0)),"")</f>
        <v/>
      </c>
      <c r="H2902" s="131" t="str">
        <f ca="1">IF(E2902="","",IF($C2902="","",VLOOKUP(FİLTRE!$C2902,'SKT LİSTESİ'!$F:$S,9,0)))</f>
        <v/>
      </c>
      <c r="I2902" s="132" t="str">
        <f ca="1">IFERROR(IF($C2902="","",VLOOKUP(FİLTRE!$C2902,'SKT LİSTESİ'!$F:$S,10,0)),"")</f>
        <v/>
      </c>
      <c r="J2902" s="133" t="str">
        <f ca="1">IFERROR(IF($C2902="","",VLOOKUP(FİLTRE!$C2902,'SKT LİSTESİ'!$F:$S,11,0)),"")</f>
        <v/>
      </c>
      <c r="K2902" s="134" t="str">
        <f ca="1">IFERROR(IF($C2902="","",VLOOKUP(FİLTRE!$C2902,'SKT LİSTESİ'!$F:$S,12,0)),"")</f>
        <v/>
      </c>
      <c r="L2902" s="134" t="str">
        <f ca="1">IFERROR(IF($C2902="","",VLOOKUP(FİLTRE!$C2902,'SKT LİSTESİ'!$F:$S,13,0)),"")</f>
        <v/>
      </c>
      <c r="M2902" s="135" t="str">
        <f ca="1">IFERROR(IF($C2902="","",VLOOKUP(FİLTRE!$C2902,'SKT LİSTESİ'!$F:$AJ,14,0)),"")</f>
        <v/>
      </c>
      <c r="N2902" s="31" t="str">
        <f ca="1">IFERROR(IF($C2902="","",VLOOKUP(FİLTRE!$C2902,'SKT LİSTESİ'!$F:$AJ,22,0)),"")</f>
        <v/>
      </c>
      <c r="O2902" s="136" t="str">
        <f ca="1">IFERROR(IF($C2902="","",VLOOKUP(FİLTRE!$C2902,'SKT LİSTESİ'!$F:$AJ,23,0)),"")</f>
        <v/>
      </c>
      <c r="P2902" s="31"/>
      <c r="Q2902" s="31"/>
      <c r="R2902" s="137" t="str">
        <f ca="1">(IFERROR(IF($C2902="","",VLOOKUP(FİLTRE!$C2902,'SKT LİSTESİ'!$F:$AJ,15,0)),""))</f>
        <v/>
      </c>
      <c r="S2902" s="138" t="str">
        <f ca="1">IFERROR(IF($C2902="","",VLOOKUP(FİLTRE!$C2902,'SKT LİSTESİ'!$F:$AJ,16,0)),"")</f>
        <v/>
      </c>
      <c r="AF2902" s="179" t="str">
        <f t="shared" ca="1" si="182"/>
        <v/>
      </c>
      <c r="AG2902" s="179">
        <f t="shared" ca="1" si="183"/>
        <v>0</v>
      </c>
      <c r="AH2902" s="179">
        <f t="shared" ca="1" si="184"/>
        <v>0</v>
      </c>
    </row>
    <row r="2903" spans="2:34" ht="15.75" x14ac:dyDescent="0.25">
      <c r="B2903">
        <f t="shared" ca="1" si="181"/>
        <v>2891</v>
      </c>
      <c r="C2903" t="str">
        <f ca="1">IFERROR(VLOOKUP(B2903,'SKT LİSTESİ'!F:F,1,0),"")</f>
        <v/>
      </c>
      <c r="E2903" s="128" t="str">
        <f ca="1">IFERROR(IF($C2903="","",VLOOKUP(FİLTRE!$C2903,'SKT LİSTESİ'!$F:$S,5,0)),"")</f>
        <v/>
      </c>
      <c r="F2903" s="129" t="str">
        <f ca="1">IFERROR(IF($C2903="","",VLOOKUP(FİLTRE!$C2903,'SKT LİSTESİ'!$F:$S,7,0)),"")</f>
        <v/>
      </c>
      <c r="G2903" s="130" t="str">
        <f ca="1">IFERROR(IF($C2903="","",VLOOKUP(FİLTRE!$C2903,'SKT LİSTESİ'!$F:$S,8,0)),"")</f>
        <v/>
      </c>
      <c r="H2903" s="131" t="str">
        <f ca="1">IF(E2903="","",IF($C2903="","",VLOOKUP(FİLTRE!$C2903,'SKT LİSTESİ'!$F:$S,9,0)))</f>
        <v/>
      </c>
      <c r="I2903" s="132" t="str">
        <f ca="1">IFERROR(IF($C2903="","",VLOOKUP(FİLTRE!$C2903,'SKT LİSTESİ'!$F:$S,10,0)),"")</f>
        <v/>
      </c>
      <c r="J2903" s="133" t="str">
        <f ca="1">IFERROR(IF($C2903="","",VLOOKUP(FİLTRE!$C2903,'SKT LİSTESİ'!$F:$S,11,0)),"")</f>
        <v/>
      </c>
      <c r="K2903" s="134" t="str">
        <f ca="1">IFERROR(IF($C2903="","",VLOOKUP(FİLTRE!$C2903,'SKT LİSTESİ'!$F:$S,12,0)),"")</f>
        <v/>
      </c>
      <c r="L2903" s="134" t="str">
        <f ca="1">IFERROR(IF($C2903="","",VLOOKUP(FİLTRE!$C2903,'SKT LİSTESİ'!$F:$S,13,0)),"")</f>
        <v/>
      </c>
      <c r="M2903" s="135" t="str">
        <f ca="1">IFERROR(IF($C2903="","",VLOOKUP(FİLTRE!$C2903,'SKT LİSTESİ'!$F:$AJ,14,0)),"")</f>
        <v/>
      </c>
      <c r="N2903" s="31" t="str">
        <f ca="1">IFERROR(IF($C2903="","",VLOOKUP(FİLTRE!$C2903,'SKT LİSTESİ'!$F:$AJ,22,0)),"")</f>
        <v/>
      </c>
      <c r="O2903" s="136" t="str">
        <f ca="1">IFERROR(IF($C2903="","",VLOOKUP(FİLTRE!$C2903,'SKT LİSTESİ'!$F:$AJ,23,0)),"")</f>
        <v/>
      </c>
      <c r="P2903" s="31"/>
      <c r="Q2903" s="31"/>
      <c r="R2903" s="137" t="str">
        <f ca="1">(IFERROR(IF($C2903="","",VLOOKUP(FİLTRE!$C2903,'SKT LİSTESİ'!$F:$AJ,15,0)),""))</f>
        <v/>
      </c>
      <c r="S2903" s="138" t="str">
        <f ca="1">IFERROR(IF($C2903="","",VLOOKUP(FİLTRE!$C2903,'SKT LİSTESİ'!$F:$AJ,16,0)),"")</f>
        <v/>
      </c>
      <c r="AF2903" s="179" t="str">
        <f t="shared" ca="1" si="182"/>
        <v/>
      </c>
      <c r="AG2903" s="179">
        <f t="shared" ca="1" si="183"/>
        <v>0</v>
      </c>
      <c r="AH2903" s="179">
        <f t="shared" ca="1" si="184"/>
        <v>0</v>
      </c>
    </row>
    <row r="2904" spans="2:34" ht="15.75" x14ac:dyDescent="0.25">
      <c r="B2904">
        <f t="shared" ca="1" si="181"/>
        <v>2892</v>
      </c>
      <c r="C2904" t="str">
        <f ca="1">IFERROR(VLOOKUP(B2904,'SKT LİSTESİ'!F:F,1,0),"")</f>
        <v/>
      </c>
      <c r="E2904" s="128" t="str">
        <f ca="1">IFERROR(IF($C2904="","",VLOOKUP(FİLTRE!$C2904,'SKT LİSTESİ'!$F:$S,5,0)),"")</f>
        <v/>
      </c>
      <c r="F2904" s="129" t="str">
        <f ca="1">IFERROR(IF($C2904="","",VLOOKUP(FİLTRE!$C2904,'SKT LİSTESİ'!$F:$S,7,0)),"")</f>
        <v/>
      </c>
      <c r="G2904" s="130" t="str">
        <f ca="1">IFERROR(IF($C2904="","",VLOOKUP(FİLTRE!$C2904,'SKT LİSTESİ'!$F:$S,8,0)),"")</f>
        <v/>
      </c>
      <c r="H2904" s="131" t="str">
        <f ca="1">IF(E2904="","",IF($C2904="","",VLOOKUP(FİLTRE!$C2904,'SKT LİSTESİ'!$F:$S,9,0)))</f>
        <v/>
      </c>
      <c r="I2904" s="132" t="str">
        <f ca="1">IFERROR(IF($C2904="","",VLOOKUP(FİLTRE!$C2904,'SKT LİSTESİ'!$F:$S,10,0)),"")</f>
        <v/>
      </c>
      <c r="J2904" s="133" t="str">
        <f ca="1">IFERROR(IF($C2904="","",VLOOKUP(FİLTRE!$C2904,'SKT LİSTESİ'!$F:$S,11,0)),"")</f>
        <v/>
      </c>
      <c r="K2904" s="134" t="str">
        <f ca="1">IFERROR(IF($C2904="","",VLOOKUP(FİLTRE!$C2904,'SKT LİSTESİ'!$F:$S,12,0)),"")</f>
        <v/>
      </c>
      <c r="L2904" s="134" t="str">
        <f ca="1">IFERROR(IF($C2904="","",VLOOKUP(FİLTRE!$C2904,'SKT LİSTESİ'!$F:$S,13,0)),"")</f>
        <v/>
      </c>
      <c r="M2904" s="135" t="str">
        <f ca="1">IFERROR(IF($C2904="","",VLOOKUP(FİLTRE!$C2904,'SKT LİSTESİ'!$F:$AJ,14,0)),"")</f>
        <v/>
      </c>
      <c r="N2904" s="31" t="str">
        <f ca="1">IFERROR(IF($C2904="","",VLOOKUP(FİLTRE!$C2904,'SKT LİSTESİ'!$F:$AJ,22,0)),"")</f>
        <v/>
      </c>
      <c r="O2904" s="136" t="str">
        <f ca="1">IFERROR(IF($C2904="","",VLOOKUP(FİLTRE!$C2904,'SKT LİSTESİ'!$F:$AJ,23,0)),"")</f>
        <v/>
      </c>
      <c r="P2904" s="31"/>
      <c r="Q2904" s="31"/>
      <c r="R2904" s="137" t="str">
        <f ca="1">(IFERROR(IF($C2904="","",VLOOKUP(FİLTRE!$C2904,'SKT LİSTESİ'!$F:$AJ,15,0)),""))</f>
        <v/>
      </c>
      <c r="S2904" s="138" t="str">
        <f ca="1">IFERROR(IF($C2904="","",VLOOKUP(FİLTRE!$C2904,'SKT LİSTESİ'!$F:$AJ,16,0)),"")</f>
        <v/>
      </c>
      <c r="AF2904" s="179" t="str">
        <f t="shared" ca="1" si="182"/>
        <v/>
      </c>
      <c r="AG2904" s="179">
        <f t="shared" ca="1" si="183"/>
        <v>0</v>
      </c>
      <c r="AH2904" s="179">
        <f t="shared" ca="1" si="184"/>
        <v>0</v>
      </c>
    </row>
    <row r="2905" spans="2:34" ht="15.75" x14ac:dyDescent="0.25">
      <c r="B2905">
        <f t="shared" ca="1" si="181"/>
        <v>2893</v>
      </c>
      <c r="C2905" t="str">
        <f ca="1">IFERROR(VLOOKUP(B2905,'SKT LİSTESİ'!F:F,1,0),"")</f>
        <v/>
      </c>
      <c r="E2905" s="128" t="str">
        <f ca="1">IFERROR(IF($C2905="","",VLOOKUP(FİLTRE!$C2905,'SKT LİSTESİ'!$F:$S,5,0)),"")</f>
        <v/>
      </c>
      <c r="F2905" s="129" t="str">
        <f ca="1">IFERROR(IF($C2905="","",VLOOKUP(FİLTRE!$C2905,'SKT LİSTESİ'!$F:$S,7,0)),"")</f>
        <v/>
      </c>
      <c r="G2905" s="130" t="str">
        <f ca="1">IFERROR(IF($C2905="","",VLOOKUP(FİLTRE!$C2905,'SKT LİSTESİ'!$F:$S,8,0)),"")</f>
        <v/>
      </c>
      <c r="H2905" s="131" t="str">
        <f ca="1">IF(E2905="","",IF($C2905="","",VLOOKUP(FİLTRE!$C2905,'SKT LİSTESİ'!$F:$S,9,0)))</f>
        <v/>
      </c>
      <c r="I2905" s="132" t="str">
        <f ca="1">IFERROR(IF($C2905="","",VLOOKUP(FİLTRE!$C2905,'SKT LİSTESİ'!$F:$S,10,0)),"")</f>
        <v/>
      </c>
      <c r="J2905" s="133" t="str">
        <f ca="1">IFERROR(IF($C2905="","",VLOOKUP(FİLTRE!$C2905,'SKT LİSTESİ'!$F:$S,11,0)),"")</f>
        <v/>
      </c>
      <c r="K2905" s="134" t="str">
        <f ca="1">IFERROR(IF($C2905="","",VLOOKUP(FİLTRE!$C2905,'SKT LİSTESİ'!$F:$S,12,0)),"")</f>
        <v/>
      </c>
      <c r="L2905" s="134" t="str">
        <f ca="1">IFERROR(IF($C2905="","",VLOOKUP(FİLTRE!$C2905,'SKT LİSTESİ'!$F:$S,13,0)),"")</f>
        <v/>
      </c>
      <c r="M2905" s="135" t="str">
        <f ca="1">IFERROR(IF($C2905="","",VLOOKUP(FİLTRE!$C2905,'SKT LİSTESİ'!$F:$AJ,14,0)),"")</f>
        <v/>
      </c>
      <c r="N2905" s="31" t="str">
        <f ca="1">IFERROR(IF($C2905="","",VLOOKUP(FİLTRE!$C2905,'SKT LİSTESİ'!$F:$AJ,22,0)),"")</f>
        <v/>
      </c>
      <c r="O2905" s="136" t="str">
        <f ca="1">IFERROR(IF($C2905="","",VLOOKUP(FİLTRE!$C2905,'SKT LİSTESİ'!$F:$AJ,23,0)),"")</f>
        <v/>
      </c>
      <c r="P2905" s="31"/>
      <c r="Q2905" s="31"/>
      <c r="R2905" s="137" t="str">
        <f ca="1">(IFERROR(IF($C2905="","",VLOOKUP(FİLTRE!$C2905,'SKT LİSTESİ'!$F:$AJ,15,0)),""))</f>
        <v/>
      </c>
      <c r="S2905" s="138" t="str">
        <f ca="1">IFERROR(IF($C2905="","",VLOOKUP(FİLTRE!$C2905,'SKT LİSTESİ'!$F:$AJ,16,0)),"")</f>
        <v/>
      </c>
      <c r="AF2905" s="179" t="str">
        <f t="shared" ca="1" si="182"/>
        <v/>
      </c>
      <c r="AG2905" s="179">
        <f t="shared" ca="1" si="183"/>
        <v>0</v>
      </c>
      <c r="AH2905" s="179">
        <f t="shared" ca="1" si="184"/>
        <v>0</v>
      </c>
    </row>
    <row r="2906" spans="2:34" ht="15.75" x14ac:dyDescent="0.25">
      <c r="B2906">
        <f t="shared" ca="1" si="181"/>
        <v>2894</v>
      </c>
      <c r="C2906" t="str">
        <f ca="1">IFERROR(VLOOKUP(B2906,'SKT LİSTESİ'!F:F,1,0),"")</f>
        <v/>
      </c>
      <c r="E2906" s="128" t="str">
        <f ca="1">IFERROR(IF($C2906="","",VLOOKUP(FİLTRE!$C2906,'SKT LİSTESİ'!$F:$S,5,0)),"")</f>
        <v/>
      </c>
      <c r="F2906" s="129" t="str">
        <f ca="1">IFERROR(IF($C2906="","",VLOOKUP(FİLTRE!$C2906,'SKT LİSTESİ'!$F:$S,7,0)),"")</f>
        <v/>
      </c>
      <c r="G2906" s="130" t="str">
        <f ca="1">IFERROR(IF($C2906="","",VLOOKUP(FİLTRE!$C2906,'SKT LİSTESİ'!$F:$S,8,0)),"")</f>
        <v/>
      </c>
      <c r="H2906" s="131" t="str">
        <f ca="1">IF(E2906="","",IF($C2906="","",VLOOKUP(FİLTRE!$C2906,'SKT LİSTESİ'!$F:$S,9,0)))</f>
        <v/>
      </c>
      <c r="I2906" s="132" t="str">
        <f ca="1">IFERROR(IF($C2906="","",VLOOKUP(FİLTRE!$C2906,'SKT LİSTESİ'!$F:$S,10,0)),"")</f>
        <v/>
      </c>
      <c r="J2906" s="133" t="str">
        <f ca="1">IFERROR(IF($C2906="","",VLOOKUP(FİLTRE!$C2906,'SKT LİSTESİ'!$F:$S,11,0)),"")</f>
        <v/>
      </c>
      <c r="K2906" s="134" t="str">
        <f ca="1">IFERROR(IF($C2906="","",VLOOKUP(FİLTRE!$C2906,'SKT LİSTESİ'!$F:$S,12,0)),"")</f>
        <v/>
      </c>
      <c r="L2906" s="134" t="str">
        <f ca="1">IFERROR(IF($C2906="","",VLOOKUP(FİLTRE!$C2906,'SKT LİSTESİ'!$F:$S,13,0)),"")</f>
        <v/>
      </c>
      <c r="M2906" s="135" t="str">
        <f ca="1">IFERROR(IF($C2906="","",VLOOKUP(FİLTRE!$C2906,'SKT LİSTESİ'!$F:$AJ,14,0)),"")</f>
        <v/>
      </c>
      <c r="N2906" s="31" t="str">
        <f ca="1">IFERROR(IF($C2906="","",VLOOKUP(FİLTRE!$C2906,'SKT LİSTESİ'!$F:$AJ,22,0)),"")</f>
        <v/>
      </c>
      <c r="O2906" s="136" t="str">
        <f ca="1">IFERROR(IF($C2906="","",VLOOKUP(FİLTRE!$C2906,'SKT LİSTESİ'!$F:$AJ,23,0)),"")</f>
        <v/>
      </c>
      <c r="P2906" s="31"/>
      <c r="Q2906" s="31"/>
      <c r="R2906" s="137" t="str">
        <f ca="1">(IFERROR(IF($C2906="","",VLOOKUP(FİLTRE!$C2906,'SKT LİSTESİ'!$F:$AJ,15,0)),""))</f>
        <v/>
      </c>
      <c r="S2906" s="138" t="str">
        <f ca="1">IFERROR(IF($C2906="","",VLOOKUP(FİLTRE!$C2906,'SKT LİSTESİ'!$F:$AJ,16,0)),"")</f>
        <v/>
      </c>
      <c r="AF2906" s="179" t="str">
        <f t="shared" ca="1" si="182"/>
        <v/>
      </c>
      <c r="AG2906" s="179">
        <f t="shared" ca="1" si="183"/>
        <v>0</v>
      </c>
      <c r="AH2906" s="179">
        <f t="shared" ca="1" si="184"/>
        <v>0</v>
      </c>
    </row>
    <row r="2907" spans="2:34" ht="15.75" x14ac:dyDescent="0.25">
      <c r="B2907">
        <f t="shared" ca="1" si="181"/>
        <v>2895</v>
      </c>
      <c r="C2907" t="str">
        <f ca="1">IFERROR(VLOOKUP(B2907,'SKT LİSTESİ'!F:F,1,0),"")</f>
        <v/>
      </c>
      <c r="E2907" s="128" t="str">
        <f ca="1">IFERROR(IF($C2907="","",VLOOKUP(FİLTRE!$C2907,'SKT LİSTESİ'!$F:$S,5,0)),"")</f>
        <v/>
      </c>
      <c r="F2907" s="129" t="str">
        <f ca="1">IFERROR(IF($C2907="","",VLOOKUP(FİLTRE!$C2907,'SKT LİSTESİ'!$F:$S,7,0)),"")</f>
        <v/>
      </c>
      <c r="G2907" s="130" t="str">
        <f ca="1">IFERROR(IF($C2907="","",VLOOKUP(FİLTRE!$C2907,'SKT LİSTESİ'!$F:$S,8,0)),"")</f>
        <v/>
      </c>
      <c r="H2907" s="131" t="str">
        <f ca="1">IF(E2907="","",IF($C2907="","",VLOOKUP(FİLTRE!$C2907,'SKT LİSTESİ'!$F:$S,9,0)))</f>
        <v/>
      </c>
      <c r="I2907" s="132" t="str">
        <f ca="1">IFERROR(IF($C2907="","",VLOOKUP(FİLTRE!$C2907,'SKT LİSTESİ'!$F:$S,10,0)),"")</f>
        <v/>
      </c>
      <c r="J2907" s="133" t="str">
        <f ca="1">IFERROR(IF($C2907="","",VLOOKUP(FİLTRE!$C2907,'SKT LİSTESİ'!$F:$S,11,0)),"")</f>
        <v/>
      </c>
      <c r="K2907" s="134" t="str">
        <f ca="1">IFERROR(IF($C2907="","",VLOOKUP(FİLTRE!$C2907,'SKT LİSTESİ'!$F:$S,12,0)),"")</f>
        <v/>
      </c>
      <c r="L2907" s="134" t="str">
        <f ca="1">IFERROR(IF($C2907="","",VLOOKUP(FİLTRE!$C2907,'SKT LİSTESİ'!$F:$S,13,0)),"")</f>
        <v/>
      </c>
      <c r="M2907" s="135" t="str">
        <f ca="1">IFERROR(IF($C2907="","",VLOOKUP(FİLTRE!$C2907,'SKT LİSTESİ'!$F:$AJ,14,0)),"")</f>
        <v/>
      </c>
      <c r="N2907" s="31" t="str">
        <f ca="1">IFERROR(IF($C2907="","",VLOOKUP(FİLTRE!$C2907,'SKT LİSTESİ'!$F:$AJ,22,0)),"")</f>
        <v/>
      </c>
      <c r="O2907" s="136" t="str">
        <f ca="1">IFERROR(IF($C2907="","",VLOOKUP(FİLTRE!$C2907,'SKT LİSTESİ'!$F:$AJ,23,0)),"")</f>
        <v/>
      </c>
      <c r="P2907" s="31"/>
      <c r="Q2907" s="31"/>
      <c r="R2907" s="137" t="str">
        <f ca="1">(IFERROR(IF($C2907="","",VLOOKUP(FİLTRE!$C2907,'SKT LİSTESİ'!$F:$AJ,15,0)),""))</f>
        <v/>
      </c>
      <c r="S2907" s="138" t="str">
        <f ca="1">IFERROR(IF($C2907="","",VLOOKUP(FİLTRE!$C2907,'SKT LİSTESİ'!$F:$AJ,16,0)),"")</f>
        <v/>
      </c>
      <c r="AF2907" s="179" t="str">
        <f t="shared" ca="1" si="182"/>
        <v/>
      </c>
      <c r="AG2907" s="179">
        <f t="shared" ca="1" si="183"/>
        <v>0</v>
      </c>
      <c r="AH2907" s="179">
        <f t="shared" ca="1" si="184"/>
        <v>0</v>
      </c>
    </row>
    <row r="2908" spans="2:34" ht="15.75" x14ac:dyDescent="0.25">
      <c r="B2908">
        <f t="shared" ca="1" si="181"/>
        <v>2896</v>
      </c>
      <c r="C2908" t="str">
        <f ca="1">IFERROR(VLOOKUP(B2908,'SKT LİSTESİ'!F:F,1,0),"")</f>
        <v/>
      </c>
      <c r="E2908" s="128" t="str">
        <f ca="1">IFERROR(IF($C2908="","",VLOOKUP(FİLTRE!$C2908,'SKT LİSTESİ'!$F:$S,5,0)),"")</f>
        <v/>
      </c>
      <c r="F2908" s="129" t="str">
        <f ca="1">IFERROR(IF($C2908="","",VLOOKUP(FİLTRE!$C2908,'SKT LİSTESİ'!$F:$S,7,0)),"")</f>
        <v/>
      </c>
      <c r="G2908" s="130" t="str">
        <f ca="1">IFERROR(IF($C2908="","",VLOOKUP(FİLTRE!$C2908,'SKT LİSTESİ'!$F:$S,8,0)),"")</f>
        <v/>
      </c>
      <c r="H2908" s="131" t="str">
        <f ca="1">IF(E2908="","",IF($C2908="","",VLOOKUP(FİLTRE!$C2908,'SKT LİSTESİ'!$F:$S,9,0)))</f>
        <v/>
      </c>
      <c r="I2908" s="132" t="str">
        <f ca="1">IFERROR(IF($C2908="","",VLOOKUP(FİLTRE!$C2908,'SKT LİSTESİ'!$F:$S,10,0)),"")</f>
        <v/>
      </c>
      <c r="J2908" s="133" t="str">
        <f ca="1">IFERROR(IF($C2908="","",VLOOKUP(FİLTRE!$C2908,'SKT LİSTESİ'!$F:$S,11,0)),"")</f>
        <v/>
      </c>
      <c r="K2908" s="134" t="str">
        <f ca="1">IFERROR(IF($C2908="","",VLOOKUP(FİLTRE!$C2908,'SKT LİSTESİ'!$F:$S,12,0)),"")</f>
        <v/>
      </c>
      <c r="L2908" s="134" t="str">
        <f ca="1">IFERROR(IF($C2908="","",VLOOKUP(FİLTRE!$C2908,'SKT LİSTESİ'!$F:$S,13,0)),"")</f>
        <v/>
      </c>
      <c r="M2908" s="135" t="str">
        <f ca="1">IFERROR(IF($C2908="","",VLOOKUP(FİLTRE!$C2908,'SKT LİSTESİ'!$F:$AJ,14,0)),"")</f>
        <v/>
      </c>
      <c r="N2908" s="31" t="str">
        <f ca="1">IFERROR(IF($C2908="","",VLOOKUP(FİLTRE!$C2908,'SKT LİSTESİ'!$F:$AJ,22,0)),"")</f>
        <v/>
      </c>
      <c r="O2908" s="136" t="str">
        <f ca="1">IFERROR(IF($C2908="","",VLOOKUP(FİLTRE!$C2908,'SKT LİSTESİ'!$F:$AJ,23,0)),"")</f>
        <v/>
      </c>
      <c r="P2908" s="31"/>
      <c r="Q2908" s="31"/>
      <c r="R2908" s="137" t="str">
        <f ca="1">(IFERROR(IF($C2908="","",VLOOKUP(FİLTRE!$C2908,'SKT LİSTESİ'!$F:$AJ,15,0)),""))</f>
        <v/>
      </c>
      <c r="S2908" s="138" t="str">
        <f ca="1">IFERROR(IF($C2908="","",VLOOKUP(FİLTRE!$C2908,'SKT LİSTESİ'!$F:$AJ,16,0)),"")</f>
        <v/>
      </c>
      <c r="AF2908" s="179" t="str">
        <f t="shared" ca="1" si="182"/>
        <v/>
      </c>
      <c r="AG2908" s="179">
        <f t="shared" ca="1" si="183"/>
        <v>0</v>
      </c>
      <c r="AH2908" s="179">
        <f t="shared" ca="1" si="184"/>
        <v>0</v>
      </c>
    </row>
    <row r="2909" spans="2:34" ht="15.75" x14ac:dyDescent="0.25">
      <c r="B2909">
        <f t="shared" ca="1" si="181"/>
        <v>2897</v>
      </c>
      <c r="C2909" t="str">
        <f ca="1">IFERROR(VLOOKUP(B2909,'SKT LİSTESİ'!F:F,1,0),"")</f>
        <v/>
      </c>
      <c r="E2909" s="128" t="str">
        <f ca="1">IFERROR(IF($C2909="","",VLOOKUP(FİLTRE!$C2909,'SKT LİSTESİ'!$F:$S,5,0)),"")</f>
        <v/>
      </c>
      <c r="F2909" s="129" t="str">
        <f ca="1">IFERROR(IF($C2909="","",VLOOKUP(FİLTRE!$C2909,'SKT LİSTESİ'!$F:$S,7,0)),"")</f>
        <v/>
      </c>
      <c r="G2909" s="130" t="str">
        <f ca="1">IFERROR(IF($C2909="","",VLOOKUP(FİLTRE!$C2909,'SKT LİSTESİ'!$F:$S,8,0)),"")</f>
        <v/>
      </c>
      <c r="H2909" s="131" t="str">
        <f ca="1">IF(E2909="","",IF($C2909="","",VLOOKUP(FİLTRE!$C2909,'SKT LİSTESİ'!$F:$S,9,0)))</f>
        <v/>
      </c>
      <c r="I2909" s="132" t="str">
        <f ca="1">IFERROR(IF($C2909="","",VLOOKUP(FİLTRE!$C2909,'SKT LİSTESİ'!$F:$S,10,0)),"")</f>
        <v/>
      </c>
      <c r="J2909" s="133" t="str">
        <f ca="1">IFERROR(IF($C2909="","",VLOOKUP(FİLTRE!$C2909,'SKT LİSTESİ'!$F:$S,11,0)),"")</f>
        <v/>
      </c>
      <c r="K2909" s="134" t="str">
        <f ca="1">IFERROR(IF($C2909="","",VLOOKUP(FİLTRE!$C2909,'SKT LİSTESİ'!$F:$S,12,0)),"")</f>
        <v/>
      </c>
      <c r="L2909" s="134" t="str">
        <f ca="1">IFERROR(IF($C2909="","",VLOOKUP(FİLTRE!$C2909,'SKT LİSTESİ'!$F:$S,13,0)),"")</f>
        <v/>
      </c>
      <c r="M2909" s="135" t="str">
        <f ca="1">IFERROR(IF($C2909="","",VLOOKUP(FİLTRE!$C2909,'SKT LİSTESİ'!$F:$AJ,14,0)),"")</f>
        <v/>
      </c>
      <c r="N2909" s="31" t="str">
        <f ca="1">IFERROR(IF($C2909="","",VLOOKUP(FİLTRE!$C2909,'SKT LİSTESİ'!$F:$AJ,22,0)),"")</f>
        <v/>
      </c>
      <c r="O2909" s="136" t="str">
        <f ca="1">IFERROR(IF($C2909="","",VLOOKUP(FİLTRE!$C2909,'SKT LİSTESİ'!$F:$AJ,23,0)),"")</f>
        <v/>
      </c>
      <c r="P2909" s="31"/>
      <c r="Q2909" s="31"/>
      <c r="R2909" s="137" t="str">
        <f ca="1">(IFERROR(IF($C2909="","",VLOOKUP(FİLTRE!$C2909,'SKT LİSTESİ'!$F:$AJ,15,0)),""))</f>
        <v/>
      </c>
      <c r="S2909" s="138" t="str">
        <f ca="1">IFERROR(IF($C2909="","",VLOOKUP(FİLTRE!$C2909,'SKT LİSTESİ'!$F:$AJ,16,0)),"")</f>
        <v/>
      </c>
      <c r="AF2909" s="179" t="str">
        <f t="shared" ca="1" si="182"/>
        <v/>
      </c>
      <c r="AG2909" s="179">
        <f t="shared" ca="1" si="183"/>
        <v>0</v>
      </c>
      <c r="AH2909" s="179">
        <f t="shared" ca="1" si="184"/>
        <v>0</v>
      </c>
    </row>
    <row r="2910" spans="2:34" ht="15.75" x14ac:dyDescent="0.25">
      <c r="B2910">
        <f t="shared" ca="1" si="181"/>
        <v>2898</v>
      </c>
      <c r="C2910" t="str">
        <f ca="1">IFERROR(VLOOKUP(B2910,'SKT LİSTESİ'!F:F,1,0),"")</f>
        <v/>
      </c>
      <c r="E2910" s="128" t="str">
        <f ca="1">IFERROR(IF($C2910="","",VLOOKUP(FİLTRE!$C2910,'SKT LİSTESİ'!$F:$S,5,0)),"")</f>
        <v/>
      </c>
      <c r="F2910" s="129" t="str">
        <f ca="1">IFERROR(IF($C2910="","",VLOOKUP(FİLTRE!$C2910,'SKT LİSTESİ'!$F:$S,7,0)),"")</f>
        <v/>
      </c>
      <c r="G2910" s="130" t="str">
        <f ca="1">IFERROR(IF($C2910="","",VLOOKUP(FİLTRE!$C2910,'SKT LİSTESİ'!$F:$S,8,0)),"")</f>
        <v/>
      </c>
      <c r="H2910" s="131" t="str">
        <f ca="1">IF(E2910="","",IF($C2910="","",VLOOKUP(FİLTRE!$C2910,'SKT LİSTESİ'!$F:$S,9,0)))</f>
        <v/>
      </c>
      <c r="I2910" s="132" t="str">
        <f ca="1">IFERROR(IF($C2910="","",VLOOKUP(FİLTRE!$C2910,'SKT LİSTESİ'!$F:$S,10,0)),"")</f>
        <v/>
      </c>
      <c r="J2910" s="133" t="str">
        <f ca="1">IFERROR(IF($C2910="","",VLOOKUP(FİLTRE!$C2910,'SKT LİSTESİ'!$F:$S,11,0)),"")</f>
        <v/>
      </c>
      <c r="K2910" s="134" t="str">
        <f ca="1">IFERROR(IF($C2910="","",VLOOKUP(FİLTRE!$C2910,'SKT LİSTESİ'!$F:$S,12,0)),"")</f>
        <v/>
      </c>
      <c r="L2910" s="134" t="str">
        <f ca="1">IFERROR(IF($C2910="","",VLOOKUP(FİLTRE!$C2910,'SKT LİSTESİ'!$F:$S,13,0)),"")</f>
        <v/>
      </c>
      <c r="M2910" s="135" t="str">
        <f ca="1">IFERROR(IF($C2910="","",VLOOKUP(FİLTRE!$C2910,'SKT LİSTESİ'!$F:$AJ,14,0)),"")</f>
        <v/>
      </c>
      <c r="N2910" s="31" t="str">
        <f ca="1">IFERROR(IF($C2910="","",VLOOKUP(FİLTRE!$C2910,'SKT LİSTESİ'!$F:$AJ,22,0)),"")</f>
        <v/>
      </c>
      <c r="O2910" s="136" t="str">
        <f ca="1">IFERROR(IF($C2910="","",VLOOKUP(FİLTRE!$C2910,'SKT LİSTESİ'!$F:$AJ,23,0)),"")</f>
        <v/>
      </c>
      <c r="P2910" s="31"/>
      <c r="Q2910" s="31"/>
      <c r="R2910" s="137" t="str">
        <f ca="1">(IFERROR(IF($C2910="","",VLOOKUP(FİLTRE!$C2910,'SKT LİSTESİ'!$F:$AJ,15,0)),""))</f>
        <v/>
      </c>
      <c r="S2910" s="138" t="str">
        <f ca="1">IFERROR(IF($C2910="","",VLOOKUP(FİLTRE!$C2910,'SKT LİSTESİ'!$F:$AJ,16,0)),"")</f>
        <v/>
      </c>
      <c r="AF2910" s="179" t="str">
        <f t="shared" ca="1" si="182"/>
        <v/>
      </c>
      <c r="AG2910" s="179">
        <f t="shared" ca="1" si="183"/>
        <v>0</v>
      </c>
      <c r="AH2910" s="179">
        <f t="shared" ca="1" si="184"/>
        <v>0</v>
      </c>
    </row>
    <row r="2911" spans="2:34" ht="15.75" x14ac:dyDescent="0.25">
      <c r="B2911">
        <f t="shared" ca="1" si="181"/>
        <v>2899</v>
      </c>
      <c r="C2911" t="str">
        <f ca="1">IFERROR(VLOOKUP(B2911,'SKT LİSTESİ'!F:F,1,0),"")</f>
        <v/>
      </c>
      <c r="E2911" s="128" t="str">
        <f ca="1">IFERROR(IF($C2911="","",VLOOKUP(FİLTRE!$C2911,'SKT LİSTESİ'!$F:$S,5,0)),"")</f>
        <v/>
      </c>
      <c r="F2911" s="129" t="str">
        <f ca="1">IFERROR(IF($C2911="","",VLOOKUP(FİLTRE!$C2911,'SKT LİSTESİ'!$F:$S,7,0)),"")</f>
        <v/>
      </c>
      <c r="G2911" s="130" t="str">
        <f ca="1">IFERROR(IF($C2911="","",VLOOKUP(FİLTRE!$C2911,'SKT LİSTESİ'!$F:$S,8,0)),"")</f>
        <v/>
      </c>
      <c r="H2911" s="131" t="str">
        <f ca="1">IF(E2911="","",IF($C2911="","",VLOOKUP(FİLTRE!$C2911,'SKT LİSTESİ'!$F:$S,9,0)))</f>
        <v/>
      </c>
      <c r="I2911" s="132" t="str">
        <f ca="1">IFERROR(IF($C2911="","",VLOOKUP(FİLTRE!$C2911,'SKT LİSTESİ'!$F:$S,10,0)),"")</f>
        <v/>
      </c>
      <c r="J2911" s="133" t="str">
        <f ca="1">IFERROR(IF($C2911="","",VLOOKUP(FİLTRE!$C2911,'SKT LİSTESİ'!$F:$S,11,0)),"")</f>
        <v/>
      </c>
      <c r="K2911" s="134" t="str">
        <f ca="1">IFERROR(IF($C2911="","",VLOOKUP(FİLTRE!$C2911,'SKT LİSTESİ'!$F:$S,12,0)),"")</f>
        <v/>
      </c>
      <c r="L2911" s="134" t="str">
        <f ca="1">IFERROR(IF($C2911="","",VLOOKUP(FİLTRE!$C2911,'SKT LİSTESİ'!$F:$S,13,0)),"")</f>
        <v/>
      </c>
      <c r="M2911" s="135" t="str">
        <f ca="1">IFERROR(IF($C2911="","",VLOOKUP(FİLTRE!$C2911,'SKT LİSTESİ'!$F:$AJ,14,0)),"")</f>
        <v/>
      </c>
      <c r="N2911" s="31" t="str">
        <f ca="1">IFERROR(IF($C2911="","",VLOOKUP(FİLTRE!$C2911,'SKT LİSTESİ'!$F:$AJ,22,0)),"")</f>
        <v/>
      </c>
      <c r="O2911" s="136" t="str">
        <f ca="1">IFERROR(IF($C2911="","",VLOOKUP(FİLTRE!$C2911,'SKT LİSTESİ'!$F:$AJ,23,0)),"")</f>
        <v/>
      </c>
      <c r="P2911" s="31"/>
      <c r="Q2911" s="31"/>
      <c r="R2911" s="137" t="str">
        <f ca="1">(IFERROR(IF($C2911="","",VLOOKUP(FİLTRE!$C2911,'SKT LİSTESİ'!$F:$AJ,15,0)),""))</f>
        <v/>
      </c>
      <c r="S2911" s="138" t="str">
        <f ca="1">IFERROR(IF($C2911="","",VLOOKUP(FİLTRE!$C2911,'SKT LİSTESİ'!$F:$AJ,16,0)),"")</f>
        <v/>
      </c>
      <c r="AF2911" s="179" t="str">
        <f t="shared" ca="1" si="182"/>
        <v/>
      </c>
      <c r="AG2911" s="179">
        <f t="shared" ca="1" si="183"/>
        <v>0</v>
      </c>
      <c r="AH2911" s="179">
        <f t="shared" ca="1" si="184"/>
        <v>0</v>
      </c>
    </row>
    <row r="2912" spans="2:34" ht="15.75" x14ac:dyDescent="0.25">
      <c r="B2912">
        <f t="shared" ca="1" si="181"/>
        <v>2900</v>
      </c>
      <c r="C2912" t="str">
        <f ca="1">IFERROR(VLOOKUP(B2912,'SKT LİSTESİ'!F:F,1,0),"")</f>
        <v/>
      </c>
      <c r="E2912" s="128" t="str">
        <f ca="1">IFERROR(IF($C2912="","",VLOOKUP(FİLTRE!$C2912,'SKT LİSTESİ'!$F:$S,5,0)),"")</f>
        <v/>
      </c>
      <c r="F2912" s="129" t="str">
        <f ca="1">IFERROR(IF($C2912="","",VLOOKUP(FİLTRE!$C2912,'SKT LİSTESİ'!$F:$S,7,0)),"")</f>
        <v/>
      </c>
      <c r="G2912" s="130" t="str">
        <f ca="1">IFERROR(IF($C2912="","",VLOOKUP(FİLTRE!$C2912,'SKT LİSTESİ'!$F:$S,8,0)),"")</f>
        <v/>
      </c>
      <c r="H2912" s="131" t="str">
        <f ca="1">IF(E2912="","",IF($C2912="","",VLOOKUP(FİLTRE!$C2912,'SKT LİSTESİ'!$F:$S,9,0)))</f>
        <v/>
      </c>
      <c r="I2912" s="132" t="str">
        <f ca="1">IFERROR(IF($C2912="","",VLOOKUP(FİLTRE!$C2912,'SKT LİSTESİ'!$F:$S,10,0)),"")</f>
        <v/>
      </c>
      <c r="J2912" s="133" t="str">
        <f ca="1">IFERROR(IF($C2912="","",VLOOKUP(FİLTRE!$C2912,'SKT LİSTESİ'!$F:$S,11,0)),"")</f>
        <v/>
      </c>
      <c r="K2912" s="134" t="str">
        <f ca="1">IFERROR(IF($C2912="","",VLOOKUP(FİLTRE!$C2912,'SKT LİSTESİ'!$F:$S,12,0)),"")</f>
        <v/>
      </c>
      <c r="L2912" s="134" t="str">
        <f ca="1">IFERROR(IF($C2912="","",VLOOKUP(FİLTRE!$C2912,'SKT LİSTESİ'!$F:$S,13,0)),"")</f>
        <v/>
      </c>
      <c r="M2912" s="135" t="str">
        <f ca="1">IFERROR(IF($C2912="","",VLOOKUP(FİLTRE!$C2912,'SKT LİSTESİ'!$F:$AJ,14,0)),"")</f>
        <v/>
      </c>
      <c r="N2912" s="31" t="str">
        <f ca="1">IFERROR(IF($C2912="","",VLOOKUP(FİLTRE!$C2912,'SKT LİSTESİ'!$F:$AJ,22,0)),"")</f>
        <v/>
      </c>
      <c r="O2912" s="136" t="str">
        <f ca="1">IFERROR(IF($C2912="","",VLOOKUP(FİLTRE!$C2912,'SKT LİSTESİ'!$F:$AJ,23,0)),"")</f>
        <v/>
      </c>
      <c r="P2912" s="31"/>
      <c r="Q2912" s="31"/>
      <c r="R2912" s="137" t="str">
        <f ca="1">(IFERROR(IF($C2912="","",VLOOKUP(FİLTRE!$C2912,'SKT LİSTESİ'!$F:$AJ,15,0)),""))</f>
        <v/>
      </c>
      <c r="S2912" s="138" t="str">
        <f ca="1">IFERROR(IF($C2912="","",VLOOKUP(FİLTRE!$C2912,'SKT LİSTESİ'!$F:$AJ,16,0)),"")</f>
        <v/>
      </c>
      <c r="AF2912" s="179" t="str">
        <f t="shared" ca="1" si="182"/>
        <v/>
      </c>
      <c r="AG2912" s="179">
        <f t="shared" ca="1" si="183"/>
        <v>0</v>
      </c>
      <c r="AH2912" s="179">
        <f t="shared" ca="1" si="184"/>
        <v>0</v>
      </c>
    </row>
    <row r="2913" spans="2:34" ht="15.75" x14ac:dyDescent="0.25">
      <c r="B2913">
        <f t="shared" ca="1" si="181"/>
        <v>2901</v>
      </c>
      <c r="C2913" t="str">
        <f ca="1">IFERROR(VLOOKUP(B2913,'SKT LİSTESİ'!F:F,1,0),"")</f>
        <v/>
      </c>
      <c r="E2913" s="128" t="str">
        <f ca="1">IFERROR(IF($C2913="","",VLOOKUP(FİLTRE!$C2913,'SKT LİSTESİ'!$F:$S,5,0)),"")</f>
        <v/>
      </c>
      <c r="F2913" s="129" t="str">
        <f ca="1">IFERROR(IF($C2913="","",VLOOKUP(FİLTRE!$C2913,'SKT LİSTESİ'!$F:$S,7,0)),"")</f>
        <v/>
      </c>
      <c r="G2913" s="130" t="str">
        <f ca="1">IFERROR(IF($C2913="","",VLOOKUP(FİLTRE!$C2913,'SKT LİSTESİ'!$F:$S,8,0)),"")</f>
        <v/>
      </c>
      <c r="H2913" s="131" t="str">
        <f ca="1">IF(E2913="","",IF($C2913="","",VLOOKUP(FİLTRE!$C2913,'SKT LİSTESİ'!$F:$S,9,0)))</f>
        <v/>
      </c>
      <c r="I2913" s="132" t="str">
        <f ca="1">IFERROR(IF($C2913="","",VLOOKUP(FİLTRE!$C2913,'SKT LİSTESİ'!$F:$S,10,0)),"")</f>
        <v/>
      </c>
      <c r="J2913" s="133" t="str">
        <f ca="1">IFERROR(IF($C2913="","",VLOOKUP(FİLTRE!$C2913,'SKT LİSTESİ'!$F:$S,11,0)),"")</f>
        <v/>
      </c>
      <c r="K2913" s="134" t="str">
        <f ca="1">IFERROR(IF($C2913="","",VLOOKUP(FİLTRE!$C2913,'SKT LİSTESİ'!$F:$S,12,0)),"")</f>
        <v/>
      </c>
      <c r="L2913" s="134" t="str">
        <f ca="1">IFERROR(IF($C2913="","",VLOOKUP(FİLTRE!$C2913,'SKT LİSTESİ'!$F:$S,13,0)),"")</f>
        <v/>
      </c>
      <c r="M2913" s="135" t="str">
        <f ca="1">IFERROR(IF($C2913="","",VLOOKUP(FİLTRE!$C2913,'SKT LİSTESİ'!$F:$AJ,14,0)),"")</f>
        <v/>
      </c>
      <c r="N2913" s="31" t="str">
        <f ca="1">IFERROR(IF($C2913="","",VLOOKUP(FİLTRE!$C2913,'SKT LİSTESİ'!$F:$AJ,22,0)),"")</f>
        <v/>
      </c>
      <c r="O2913" s="136" t="str">
        <f ca="1">IFERROR(IF($C2913="","",VLOOKUP(FİLTRE!$C2913,'SKT LİSTESİ'!$F:$AJ,23,0)),"")</f>
        <v/>
      </c>
      <c r="P2913" s="31"/>
      <c r="Q2913" s="31"/>
      <c r="R2913" s="137" t="str">
        <f ca="1">(IFERROR(IF($C2913="","",VLOOKUP(FİLTRE!$C2913,'SKT LİSTESİ'!$F:$AJ,15,0)),""))</f>
        <v/>
      </c>
      <c r="S2913" s="138" t="str">
        <f ca="1">IFERROR(IF($C2913="","",VLOOKUP(FİLTRE!$C2913,'SKT LİSTESİ'!$F:$AJ,16,0)),"")</f>
        <v/>
      </c>
      <c r="AF2913" s="179" t="str">
        <f t="shared" ca="1" si="182"/>
        <v/>
      </c>
      <c r="AG2913" s="179">
        <f t="shared" ca="1" si="183"/>
        <v>0</v>
      </c>
      <c r="AH2913" s="179">
        <f t="shared" ca="1" si="184"/>
        <v>0</v>
      </c>
    </row>
    <row r="2914" spans="2:34" ht="15.75" x14ac:dyDescent="0.25">
      <c r="B2914">
        <f t="shared" ca="1" si="181"/>
        <v>2902</v>
      </c>
      <c r="C2914" t="str">
        <f ca="1">IFERROR(VLOOKUP(B2914,'SKT LİSTESİ'!F:F,1,0),"")</f>
        <v/>
      </c>
      <c r="E2914" s="128" t="str">
        <f ca="1">IFERROR(IF($C2914="","",VLOOKUP(FİLTRE!$C2914,'SKT LİSTESİ'!$F:$S,5,0)),"")</f>
        <v/>
      </c>
      <c r="F2914" s="129" t="str">
        <f ca="1">IFERROR(IF($C2914="","",VLOOKUP(FİLTRE!$C2914,'SKT LİSTESİ'!$F:$S,7,0)),"")</f>
        <v/>
      </c>
      <c r="G2914" s="130" t="str">
        <f ca="1">IFERROR(IF($C2914="","",VLOOKUP(FİLTRE!$C2914,'SKT LİSTESİ'!$F:$S,8,0)),"")</f>
        <v/>
      </c>
      <c r="H2914" s="131" t="str">
        <f ca="1">IF(E2914="","",IF($C2914="","",VLOOKUP(FİLTRE!$C2914,'SKT LİSTESİ'!$F:$S,9,0)))</f>
        <v/>
      </c>
      <c r="I2914" s="132" t="str">
        <f ca="1">IFERROR(IF($C2914="","",VLOOKUP(FİLTRE!$C2914,'SKT LİSTESİ'!$F:$S,10,0)),"")</f>
        <v/>
      </c>
      <c r="J2914" s="133" t="str">
        <f ca="1">IFERROR(IF($C2914="","",VLOOKUP(FİLTRE!$C2914,'SKT LİSTESİ'!$F:$S,11,0)),"")</f>
        <v/>
      </c>
      <c r="K2914" s="134" t="str">
        <f ca="1">IFERROR(IF($C2914="","",VLOOKUP(FİLTRE!$C2914,'SKT LİSTESİ'!$F:$S,12,0)),"")</f>
        <v/>
      </c>
      <c r="L2914" s="134" t="str">
        <f ca="1">IFERROR(IF($C2914="","",VLOOKUP(FİLTRE!$C2914,'SKT LİSTESİ'!$F:$S,13,0)),"")</f>
        <v/>
      </c>
      <c r="M2914" s="135" t="str">
        <f ca="1">IFERROR(IF($C2914="","",VLOOKUP(FİLTRE!$C2914,'SKT LİSTESİ'!$F:$AJ,14,0)),"")</f>
        <v/>
      </c>
      <c r="N2914" s="31" t="str">
        <f ca="1">IFERROR(IF($C2914="","",VLOOKUP(FİLTRE!$C2914,'SKT LİSTESİ'!$F:$AJ,22,0)),"")</f>
        <v/>
      </c>
      <c r="O2914" s="136" t="str">
        <f ca="1">IFERROR(IF($C2914="","",VLOOKUP(FİLTRE!$C2914,'SKT LİSTESİ'!$F:$AJ,23,0)),"")</f>
        <v/>
      </c>
      <c r="P2914" s="31"/>
      <c r="Q2914" s="31"/>
      <c r="R2914" s="137" t="str">
        <f ca="1">(IFERROR(IF($C2914="","",VLOOKUP(FİLTRE!$C2914,'SKT LİSTESİ'!$F:$AJ,15,0)),""))</f>
        <v/>
      </c>
      <c r="S2914" s="138" t="str">
        <f ca="1">IFERROR(IF($C2914="","",VLOOKUP(FİLTRE!$C2914,'SKT LİSTESİ'!$F:$AJ,16,0)),"")</f>
        <v/>
      </c>
      <c r="AF2914" s="179" t="str">
        <f t="shared" ca="1" si="182"/>
        <v/>
      </c>
      <c r="AG2914" s="179">
        <f t="shared" ca="1" si="183"/>
        <v>0</v>
      </c>
      <c r="AH2914" s="179">
        <f t="shared" ca="1" si="184"/>
        <v>0</v>
      </c>
    </row>
    <row r="2915" spans="2:34" ht="15.75" x14ac:dyDescent="0.25">
      <c r="B2915">
        <f t="shared" ca="1" si="181"/>
        <v>2903</v>
      </c>
      <c r="C2915" t="str">
        <f ca="1">IFERROR(VLOOKUP(B2915,'SKT LİSTESİ'!F:F,1,0),"")</f>
        <v/>
      </c>
      <c r="E2915" s="128" t="str">
        <f ca="1">IFERROR(IF($C2915="","",VLOOKUP(FİLTRE!$C2915,'SKT LİSTESİ'!$F:$S,5,0)),"")</f>
        <v/>
      </c>
      <c r="F2915" s="129" t="str">
        <f ca="1">IFERROR(IF($C2915="","",VLOOKUP(FİLTRE!$C2915,'SKT LİSTESİ'!$F:$S,7,0)),"")</f>
        <v/>
      </c>
      <c r="G2915" s="130" t="str">
        <f ca="1">IFERROR(IF($C2915="","",VLOOKUP(FİLTRE!$C2915,'SKT LİSTESİ'!$F:$S,8,0)),"")</f>
        <v/>
      </c>
      <c r="H2915" s="131" t="str">
        <f ca="1">IF(E2915="","",IF($C2915="","",VLOOKUP(FİLTRE!$C2915,'SKT LİSTESİ'!$F:$S,9,0)))</f>
        <v/>
      </c>
      <c r="I2915" s="132" t="str">
        <f ca="1">IFERROR(IF($C2915="","",VLOOKUP(FİLTRE!$C2915,'SKT LİSTESİ'!$F:$S,10,0)),"")</f>
        <v/>
      </c>
      <c r="J2915" s="133" t="str">
        <f ca="1">IFERROR(IF($C2915="","",VLOOKUP(FİLTRE!$C2915,'SKT LİSTESİ'!$F:$S,11,0)),"")</f>
        <v/>
      </c>
      <c r="K2915" s="134" t="str">
        <f ca="1">IFERROR(IF($C2915="","",VLOOKUP(FİLTRE!$C2915,'SKT LİSTESİ'!$F:$S,12,0)),"")</f>
        <v/>
      </c>
      <c r="L2915" s="134" t="str">
        <f ca="1">IFERROR(IF($C2915="","",VLOOKUP(FİLTRE!$C2915,'SKT LİSTESİ'!$F:$S,13,0)),"")</f>
        <v/>
      </c>
      <c r="M2915" s="135" t="str">
        <f ca="1">IFERROR(IF($C2915="","",VLOOKUP(FİLTRE!$C2915,'SKT LİSTESİ'!$F:$AJ,14,0)),"")</f>
        <v/>
      </c>
      <c r="N2915" s="31" t="str">
        <f ca="1">IFERROR(IF($C2915="","",VLOOKUP(FİLTRE!$C2915,'SKT LİSTESİ'!$F:$AJ,22,0)),"")</f>
        <v/>
      </c>
      <c r="O2915" s="136" t="str">
        <f ca="1">IFERROR(IF($C2915="","",VLOOKUP(FİLTRE!$C2915,'SKT LİSTESİ'!$F:$AJ,23,0)),"")</f>
        <v/>
      </c>
      <c r="P2915" s="31"/>
      <c r="Q2915" s="31"/>
      <c r="R2915" s="137" t="str">
        <f ca="1">(IFERROR(IF($C2915="","",VLOOKUP(FİLTRE!$C2915,'SKT LİSTESİ'!$F:$AJ,15,0)),""))</f>
        <v/>
      </c>
      <c r="S2915" s="138" t="str">
        <f ca="1">IFERROR(IF($C2915="","",VLOOKUP(FİLTRE!$C2915,'SKT LİSTESİ'!$F:$AJ,16,0)),"")</f>
        <v/>
      </c>
      <c r="AF2915" s="179" t="str">
        <f t="shared" ca="1" si="182"/>
        <v/>
      </c>
      <c r="AG2915" s="179">
        <f t="shared" ca="1" si="183"/>
        <v>0</v>
      </c>
      <c r="AH2915" s="179">
        <f t="shared" ca="1" si="184"/>
        <v>0</v>
      </c>
    </row>
    <row r="2916" spans="2:34" ht="15.75" x14ac:dyDescent="0.25">
      <c r="B2916">
        <f t="shared" ca="1" si="181"/>
        <v>2904</v>
      </c>
      <c r="C2916" t="str">
        <f ca="1">IFERROR(VLOOKUP(B2916,'SKT LİSTESİ'!F:F,1,0),"")</f>
        <v/>
      </c>
      <c r="E2916" s="128" t="str">
        <f ca="1">IFERROR(IF($C2916="","",VLOOKUP(FİLTRE!$C2916,'SKT LİSTESİ'!$F:$S,5,0)),"")</f>
        <v/>
      </c>
      <c r="F2916" s="129" t="str">
        <f ca="1">IFERROR(IF($C2916="","",VLOOKUP(FİLTRE!$C2916,'SKT LİSTESİ'!$F:$S,7,0)),"")</f>
        <v/>
      </c>
      <c r="G2916" s="130" t="str">
        <f ca="1">IFERROR(IF($C2916="","",VLOOKUP(FİLTRE!$C2916,'SKT LİSTESİ'!$F:$S,8,0)),"")</f>
        <v/>
      </c>
      <c r="H2916" s="131" t="str">
        <f ca="1">IF(E2916="","",IF($C2916="","",VLOOKUP(FİLTRE!$C2916,'SKT LİSTESİ'!$F:$S,9,0)))</f>
        <v/>
      </c>
      <c r="I2916" s="132" t="str">
        <f ca="1">IFERROR(IF($C2916="","",VLOOKUP(FİLTRE!$C2916,'SKT LİSTESİ'!$F:$S,10,0)),"")</f>
        <v/>
      </c>
      <c r="J2916" s="133" t="str">
        <f ca="1">IFERROR(IF($C2916="","",VLOOKUP(FİLTRE!$C2916,'SKT LİSTESİ'!$F:$S,11,0)),"")</f>
        <v/>
      </c>
      <c r="K2916" s="134" t="str">
        <f ca="1">IFERROR(IF($C2916="","",VLOOKUP(FİLTRE!$C2916,'SKT LİSTESİ'!$F:$S,12,0)),"")</f>
        <v/>
      </c>
      <c r="L2916" s="134" t="str">
        <f ca="1">IFERROR(IF($C2916="","",VLOOKUP(FİLTRE!$C2916,'SKT LİSTESİ'!$F:$S,13,0)),"")</f>
        <v/>
      </c>
      <c r="M2916" s="135" t="str">
        <f ca="1">IFERROR(IF($C2916="","",VLOOKUP(FİLTRE!$C2916,'SKT LİSTESİ'!$F:$AJ,14,0)),"")</f>
        <v/>
      </c>
      <c r="N2916" s="31" t="str">
        <f ca="1">IFERROR(IF($C2916="","",VLOOKUP(FİLTRE!$C2916,'SKT LİSTESİ'!$F:$AJ,22,0)),"")</f>
        <v/>
      </c>
      <c r="O2916" s="136" t="str">
        <f ca="1">IFERROR(IF($C2916="","",VLOOKUP(FİLTRE!$C2916,'SKT LİSTESİ'!$F:$AJ,23,0)),"")</f>
        <v/>
      </c>
      <c r="P2916" s="31"/>
      <c r="Q2916" s="31"/>
      <c r="R2916" s="137" t="str">
        <f ca="1">(IFERROR(IF($C2916="","",VLOOKUP(FİLTRE!$C2916,'SKT LİSTESİ'!$F:$AJ,15,0)),""))</f>
        <v/>
      </c>
      <c r="S2916" s="138" t="str">
        <f ca="1">IFERROR(IF($C2916="","",VLOOKUP(FİLTRE!$C2916,'SKT LİSTESİ'!$F:$AJ,16,0)),"")</f>
        <v/>
      </c>
      <c r="AF2916" s="179" t="str">
        <f t="shared" ca="1" si="182"/>
        <v/>
      </c>
      <c r="AG2916" s="179">
        <f t="shared" ca="1" si="183"/>
        <v>0</v>
      </c>
      <c r="AH2916" s="179">
        <f t="shared" ca="1" si="184"/>
        <v>0</v>
      </c>
    </row>
    <row r="2917" spans="2:34" ht="15.75" x14ac:dyDescent="0.25">
      <c r="B2917">
        <f t="shared" ca="1" si="181"/>
        <v>2905</v>
      </c>
      <c r="C2917" t="str">
        <f ca="1">IFERROR(VLOOKUP(B2917,'SKT LİSTESİ'!F:F,1,0),"")</f>
        <v/>
      </c>
      <c r="E2917" s="128" t="str">
        <f ca="1">IFERROR(IF($C2917="","",VLOOKUP(FİLTRE!$C2917,'SKT LİSTESİ'!$F:$S,5,0)),"")</f>
        <v/>
      </c>
      <c r="F2917" s="129" t="str">
        <f ca="1">IFERROR(IF($C2917="","",VLOOKUP(FİLTRE!$C2917,'SKT LİSTESİ'!$F:$S,7,0)),"")</f>
        <v/>
      </c>
      <c r="G2917" s="130" t="str">
        <f ca="1">IFERROR(IF($C2917="","",VLOOKUP(FİLTRE!$C2917,'SKT LİSTESİ'!$F:$S,8,0)),"")</f>
        <v/>
      </c>
      <c r="H2917" s="131" t="str">
        <f ca="1">IF(E2917="","",IF($C2917="","",VLOOKUP(FİLTRE!$C2917,'SKT LİSTESİ'!$F:$S,9,0)))</f>
        <v/>
      </c>
      <c r="I2917" s="132" t="str">
        <f ca="1">IFERROR(IF($C2917="","",VLOOKUP(FİLTRE!$C2917,'SKT LİSTESİ'!$F:$S,10,0)),"")</f>
        <v/>
      </c>
      <c r="J2917" s="133" t="str">
        <f ca="1">IFERROR(IF($C2917="","",VLOOKUP(FİLTRE!$C2917,'SKT LİSTESİ'!$F:$S,11,0)),"")</f>
        <v/>
      </c>
      <c r="K2917" s="134" t="str">
        <f ca="1">IFERROR(IF($C2917="","",VLOOKUP(FİLTRE!$C2917,'SKT LİSTESİ'!$F:$S,12,0)),"")</f>
        <v/>
      </c>
      <c r="L2917" s="134" t="str">
        <f ca="1">IFERROR(IF($C2917="","",VLOOKUP(FİLTRE!$C2917,'SKT LİSTESİ'!$F:$S,13,0)),"")</f>
        <v/>
      </c>
      <c r="M2917" s="135" t="str">
        <f ca="1">IFERROR(IF($C2917="","",VLOOKUP(FİLTRE!$C2917,'SKT LİSTESİ'!$F:$AJ,14,0)),"")</f>
        <v/>
      </c>
      <c r="N2917" s="31" t="str">
        <f ca="1">IFERROR(IF($C2917="","",VLOOKUP(FİLTRE!$C2917,'SKT LİSTESİ'!$F:$AJ,22,0)),"")</f>
        <v/>
      </c>
      <c r="O2917" s="136" t="str">
        <f ca="1">IFERROR(IF($C2917="","",VLOOKUP(FİLTRE!$C2917,'SKT LİSTESİ'!$F:$AJ,23,0)),"")</f>
        <v/>
      </c>
      <c r="P2917" s="31"/>
      <c r="Q2917" s="31"/>
      <c r="R2917" s="137" t="str">
        <f ca="1">(IFERROR(IF($C2917="","",VLOOKUP(FİLTRE!$C2917,'SKT LİSTESİ'!$F:$AJ,15,0)),""))</f>
        <v/>
      </c>
      <c r="S2917" s="138" t="str">
        <f ca="1">IFERROR(IF($C2917="","",VLOOKUP(FİLTRE!$C2917,'SKT LİSTESİ'!$F:$AJ,16,0)),"")</f>
        <v/>
      </c>
      <c r="AF2917" s="179" t="str">
        <f t="shared" ca="1" si="182"/>
        <v/>
      </c>
      <c r="AG2917" s="179">
        <f t="shared" ca="1" si="183"/>
        <v>0</v>
      </c>
      <c r="AH2917" s="179">
        <f t="shared" ca="1" si="184"/>
        <v>0</v>
      </c>
    </row>
    <row r="2918" spans="2:34" ht="15.75" x14ac:dyDescent="0.25">
      <c r="B2918">
        <f t="shared" ca="1" si="181"/>
        <v>2906</v>
      </c>
      <c r="C2918" t="str">
        <f ca="1">IFERROR(VLOOKUP(B2918,'SKT LİSTESİ'!F:F,1,0),"")</f>
        <v/>
      </c>
      <c r="E2918" s="128" t="str">
        <f ca="1">IFERROR(IF($C2918="","",VLOOKUP(FİLTRE!$C2918,'SKT LİSTESİ'!$F:$S,5,0)),"")</f>
        <v/>
      </c>
      <c r="F2918" s="129" t="str">
        <f ca="1">IFERROR(IF($C2918="","",VLOOKUP(FİLTRE!$C2918,'SKT LİSTESİ'!$F:$S,7,0)),"")</f>
        <v/>
      </c>
      <c r="G2918" s="130" t="str">
        <f ca="1">IFERROR(IF($C2918="","",VLOOKUP(FİLTRE!$C2918,'SKT LİSTESİ'!$F:$S,8,0)),"")</f>
        <v/>
      </c>
      <c r="H2918" s="131" t="str">
        <f ca="1">IF(E2918="","",IF($C2918="","",VLOOKUP(FİLTRE!$C2918,'SKT LİSTESİ'!$F:$S,9,0)))</f>
        <v/>
      </c>
      <c r="I2918" s="132" t="str">
        <f ca="1">IFERROR(IF($C2918="","",VLOOKUP(FİLTRE!$C2918,'SKT LİSTESİ'!$F:$S,10,0)),"")</f>
        <v/>
      </c>
      <c r="J2918" s="133" t="str">
        <f ca="1">IFERROR(IF($C2918="","",VLOOKUP(FİLTRE!$C2918,'SKT LİSTESİ'!$F:$S,11,0)),"")</f>
        <v/>
      </c>
      <c r="K2918" s="134" t="str">
        <f ca="1">IFERROR(IF($C2918="","",VLOOKUP(FİLTRE!$C2918,'SKT LİSTESİ'!$F:$S,12,0)),"")</f>
        <v/>
      </c>
      <c r="L2918" s="134" t="str">
        <f ca="1">IFERROR(IF($C2918="","",VLOOKUP(FİLTRE!$C2918,'SKT LİSTESİ'!$F:$S,13,0)),"")</f>
        <v/>
      </c>
      <c r="M2918" s="135" t="str">
        <f ca="1">IFERROR(IF($C2918="","",VLOOKUP(FİLTRE!$C2918,'SKT LİSTESİ'!$F:$AJ,14,0)),"")</f>
        <v/>
      </c>
      <c r="N2918" s="31" t="str">
        <f ca="1">IFERROR(IF($C2918="","",VLOOKUP(FİLTRE!$C2918,'SKT LİSTESİ'!$F:$AJ,22,0)),"")</f>
        <v/>
      </c>
      <c r="O2918" s="136" t="str">
        <f ca="1">IFERROR(IF($C2918="","",VLOOKUP(FİLTRE!$C2918,'SKT LİSTESİ'!$F:$AJ,23,0)),"")</f>
        <v/>
      </c>
      <c r="P2918" s="31"/>
      <c r="Q2918" s="31"/>
      <c r="R2918" s="137" t="str">
        <f ca="1">(IFERROR(IF($C2918="","",VLOOKUP(FİLTRE!$C2918,'SKT LİSTESİ'!$F:$AJ,15,0)),""))</f>
        <v/>
      </c>
      <c r="S2918" s="138" t="str">
        <f ca="1">IFERROR(IF($C2918="","",VLOOKUP(FİLTRE!$C2918,'SKT LİSTESİ'!$F:$AJ,16,0)),"")</f>
        <v/>
      </c>
      <c r="AF2918" s="179" t="str">
        <f t="shared" ca="1" si="182"/>
        <v/>
      </c>
      <c r="AG2918" s="179">
        <f t="shared" ca="1" si="183"/>
        <v>0</v>
      </c>
      <c r="AH2918" s="179">
        <f t="shared" ca="1" si="184"/>
        <v>0</v>
      </c>
    </row>
    <row r="2919" spans="2:34" ht="15.75" x14ac:dyDescent="0.25">
      <c r="B2919">
        <f t="shared" ca="1" si="181"/>
        <v>2907</v>
      </c>
      <c r="C2919" t="str">
        <f ca="1">IFERROR(VLOOKUP(B2919,'SKT LİSTESİ'!F:F,1,0),"")</f>
        <v/>
      </c>
      <c r="E2919" s="128" t="str">
        <f ca="1">IFERROR(IF($C2919="","",VLOOKUP(FİLTRE!$C2919,'SKT LİSTESİ'!$F:$S,5,0)),"")</f>
        <v/>
      </c>
      <c r="F2919" s="129" t="str">
        <f ca="1">IFERROR(IF($C2919="","",VLOOKUP(FİLTRE!$C2919,'SKT LİSTESİ'!$F:$S,7,0)),"")</f>
        <v/>
      </c>
      <c r="G2919" s="130" t="str">
        <f ca="1">IFERROR(IF($C2919="","",VLOOKUP(FİLTRE!$C2919,'SKT LİSTESİ'!$F:$S,8,0)),"")</f>
        <v/>
      </c>
      <c r="H2919" s="131" t="str">
        <f ca="1">IF(E2919="","",IF($C2919="","",VLOOKUP(FİLTRE!$C2919,'SKT LİSTESİ'!$F:$S,9,0)))</f>
        <v/>
      </c>
      <c r="I2919" s="132" t="str">
        <f ca="1">IFERROR(IF($C2919="","",VLOOKUP(FİLTRE!$C2919,'SKT LİSTESİ'!$F:$S,10,0)),"")</f>
        <v/>
      </c>
      <c r="J2919" s="133" t="str">
        <f ca="1">IFERROR(IF($C2919="","",VLOOKUP(FİLTRE!$C2919,'SKT LİSTESİ'!$F:$S,11,0)),"")</f>
        <v/>
      </c>
      <c r="K2919" s="134" t="str">
        <f ca="1">IFERROR(IF($C2919="","",VLOOKUP(FİLTRE!$C2919,'SKT LİSTESİ'!$F:$S,12,0)),"")</f>
        <v/>
      </c>
      <c r="L2919" s="134" t="str">
        <f ca="1">IFERROR(IF($C2919="","",VLOOKUP(FİLTRE!$C2919,'SKT LİSTESİ'!$F:$S,13,0)),"")</f>
        <v/>
      </c>
      <c r="M2919" s="135" t="str">
        <f ca="1">IFERROR(IF($C2919="","",VLOOKUP(FİLTRE!$C2919,'SKT LİSTESİ'!$F:$AJ,14,0)),"")</f>
        <v/>
      </c>
      <c r="N2919" s="31" t="str">
        <f ca="1">IFERROR(IF($C2919="","",VLOOKUP(FİLTRE!$C2919,'SKT LİSTESİ'!$F:$AJ,22,0)),"")</f>
        <v/>
      </c>
      <c r="O2919" s="136" t="str">
        <f ca="1">IFERROR(IF($C2919="","",VLOOKUP(FİLTRE!$C2919,'SKT LİSTESİ'!$F:$AJ,23,0)),"")</f>
        <v/>
      </c>
      <c r="P2919" s="31"/>
      <c r="Q2919" s="31"/>
      <c r="R2919" s="137" t="str">
        <f ca="1">(IFERROR(IF($C2919="","",VLOOKUP(FİLTRE!$C2919,'SKT LİSTESİ'!$F:$AJ,15,0)),""))</f>
        <v/>
      </c>
      <c r="S2919" s="138" t="str">
        <f ca="1">IFERROR(IF($C2919="","",VLOOKUP(FİLTRE!$C2919,'SKT LİSTESİ'!$F:$AJ,16,0)),"")</f>
        <v/>
      </c>
      <c r="AF2919" s="179" t="str">
        <f t="shared" ca="1" si="182"/>
        <v/>
      </c>
      <c r="AG2919" s="179">
        <f t="shared" ca="1" si="183"/>
        <v>0</v>
      </c>
      <c r="AH2919" s="179">
        <f t="shared" ca="1" si="184"/>
        <v>0</v>
      </c>
    </row>
    <row r="2920" spans="2:34" ht="15.75" x14ac:dyDescent="0.25">
      <c r="B2920">
        <f t="shared" ca="1" si="181"/>
        <v>2908</v>
      </c>
      <c r="C2920" t="str">
        <f ca="1">IFERROR(VLOOKUP(B2920,'SKT LİSTESİ'!F:F,1,0),"")</f>
        <v/>
      </c>
      <c r="E2920" s="128" t="str">
        <f ca="1">IFERROR(IF($C2920="","",VLOOKUP(FİLTRE!$C2920,'SKT LİSTESİ'!$F:$S,5,0)),"")</f>
        <v/>
      </c>
      <c r="F2920" s="129" t="str">
        <f ca="1">IFERROR(IF($C2920="","",VLOOKUP(FİLTRE!$C2920,'SKT LİSTESİ'!$F:$S,7,0)),"")</f>
        <v/>
      </c>
      <c r="G2920" s="130" t="str">
        <f ca="1">IFERROR(IF($C2920="","",VLOOKUP(FİLTRE!$C2920,'SKT LİSTESİ'!$F:$S,8,0)),"")</f>
        <v/>
      </c>
      <c r="H2920" s="131" t="str">
        <f ca="1">IF(E2920="","",IF($C2920="","",VLOOKUP(FİLTRE!$C2920,'SKT LİSTESİ'!$F:$S,9,0)))</f>
        <v/>
      </c>
      <c r="I2920" s="132" t="str">
        <f ca="1">IFERROR(IF($C2920="","",VLOOKUP(FİLTRE!$C2920,'SKT LİSTESİ'!$F:$S,10,0)),"")</f>
        <v/>
      </c>
      <c r="J2920" s="133" t="str">
        <f ca="1">IFERROR(IF($C2920="","",VLOOKUP(FİLTRE!$C2920,'SKT LİSTESİ'!$F:$S,11,0)),"")</f>
        <v/>
      </c>
      <c r="K2920" s="134" t="str">
        <f ca="1">IFERROR(IF($C2920="","",VLOOKUP(FİLTRE!$C2920,'SKT LİSTESİ'!$F:$S,12,0)),"")</f>
        <v/>
      </c>
      <c r="L2920" s="134" t="str">
        <f ca="1">IFERROR(IF($C2920="","",VLOOKUP(FİLTRE!$C2920,'SKT LİSTESİ'!$F:$S,13,0)),"")</f>
        <v/>
      </c>
      <c r="M2920" s="135" t="str">
        <f ca="1">IFERROR(IF($C2920="","",VLOOKUP(FİLTRE!$C2920,'SKT LİSTESİ'!$F:$AJ,14,0)),"")</f>
        <v/>
      </c>
      <c r="N2920" s="31" t="str">
        <f ca="1">IFERROR(IF($C2920="","",VLOOKUP(FİLTRE!$C2920,'SKT LİSTESİ'!$F:$AJ,22,0)),"")</f>
        <v/>
      </c>
      <c r="O2920" s="136" t="str">
        <f ca="1">IFERROR(IF($C2920="","",VLOOKUP(FİLTRE!$C2920,'SKT LİSTESİ'!$F:$AJ,23,0)),"")</f>
        <v/>
      </c>
      <c r="P2920" s="31"/>
      <c r="Q2920" s="31"/>
      <c r="R2920" s="137" t="str">
        <f ca="1">(IFERROR(IF($C2920="","",VLOOKUP(FİLTRE!$C2920,'SKT LİSTESİ'!$F:$AJ,15,0)),""))</f>
        <v/>
      </c>
      <c r="S2920" s="138" t="str">
        <f ca="1">IFERROR(IF($C2920="","",VLOOKUP(FİLTRE!$C2920,'SKT LİSTESİ'!$F:$AJ,16,0)),"")</f>
        <v/>
      </c>
      <c r="AF2920" s="179" t="str">
        <f t="shared" ca="1" si="182"/>
        <v/>
      </c>
      <c r="AG2920" s="179">
        <f t="shared" ca="1" si="183"/>
        <v>0</v>
      </c>
      <c r="AH2920" s="179">
        <f t="shared" ca="1" si="184"/>
        <v>0</v>
      </c>
    </row>
    <row r="2921" spans="2:34" ht="15.75" x14ac:dyDescent="0.25">
      <c r="B2921">
        <f t="shared" ca="1" si="181"/>
        <v>2909</v>
      </c>
      <c r="C2921" t="str">
        <f ca="1">IFERROR(VLOOKUP(B2921,'SKT LİSTESİ'!F:F,1,0),"")</f>
        <v/>
      </c>
      <c r="E2921" s="128" t="str">
        <f ca="1">IFERROR(IF($C2921="","",VLOOKUP(FİLTRE!$C2921,'SKT LİSTESİ'!$F:$S,5,0)),"")</f>
        <v/>
      </c>
      <c r="F2921" s="129" t="str">
        <f ca="1">IFERROR(IF($C2921="","",VLOOKUP(FİLTRE!$C2921,'SKT LİSTESİ'!$F:$S,7,0)),"")</f>
        <v/>
      </c>
      <c r="G2921" s="130" t="str">
        <f ca="1">IFERROR(IF($C2921="","",VLOOKUP(FİLTRE!$C2921,'SKT LİSTESİ'!$F:$S,8,0)),"")</f>
        <v/>
      </c>
      <c r="H2921" s="131" t="str">
        <f ca="1">IF(E2921="","",IF($C2921="","",VLOOKUP(FİLTRE!$C2921,'SKT LİSTESİ'!$F:$S,9,0)))</f>
        <v/>
      </c>
      <c r="I2921" s="132" t="str">
        <f ca="1">IFERROR(IF($C2921="","",VLOOKUP(FİLTRE!$C2921,'SKT LİSTESİ'!$F:$S,10,0)),"")</f>
        <v/>
      </c>
      <c r="J2921" s="133" t="str">
        <f ca="1">IFERROR(IF($C2921="","",VLOOKUP(FİLTRE!$C2921,'SKT LİSTESİ'!$F:$S,11,0)),"")</f>
        <v/>
      </c>
      <c r="K2921" s="134" t="str">
        <f ca="1">IFERROR(IF($C2921="","",VLOOKUP(FİLTRE!$C2921,'SKT LİSTESİ'!$F:$S,12,0)),"")</f>
        <v/>
      </c>
      <c r="L2921" s="134" t="str">
        <f ca="1">IFERROR(IF($C2921="","",VLOOKUP(FİLTRE!$C2921,'SKT LİSTESİ'!$F:$S,13,0)),"")</f>
        <v/>
      </c>
      <c r="M2921" s="135" t="str">
        <f ca="1">IFERROR(IF($C2921="","",VLOOKUP(FİLTRE!$C2921,'SKT LİSTESİ'!$F:$AJ,14,0)),"")</f>
        <v/>
      </c>
      <c r="N2921" s="31" t="str">
        <f ca="1">IFERROR(IF($C2921="","",VLOOKUP(FİLTRE!$C2921,'SKT LİSTESİ'!$F:$AJ,22,0)),"")</f>
        <v/>
      </c>
      <c r="O2921" s="136" t="str">
        <f ca="1">IFERROR(IF($C2921="","",VLOOKUP(FİLTRE!$C2921,'SKT LİSTESİ'!$F:$AJ,23,0)),"")</f>
        <v/>
      </c>
      <c r="P2921" s="31"/>
      <c r="Q2921" s="31"/>
      <c r="R2921" s="137" t="str">
        <f ca="1">(IFERROR(IF($C2921="","",VLOOKUP(FİLTRE!$C2921,'SKT LİSTESİ'!$F:$AJ,15,0)),""))</f>
        <v/>
      </c>
      <c r="S2921" s="138" t="str">
        <f ca="1">IFERROR(IF($C2921="","",VLOOKUP(FİLTRE!$C2921,'SKT LİSTESİ'!$F:$AJ,16,0)),"")</f>
        <v/>
      </c>
      <c r="AF2921" s="179" t="str">
        <f t="shared" ca="1" si="182"/>
        <v/>
      </c>
      <c r="AG2921" s="179">
        <f t="shared" ca="1" si="183"/>
        <v>0</v>
      </c>
      <c r="AH2921" s="179">
        <f t="shared" ca="1" si="184"/>
        <v>0</v>
      </c>
    </row>
    <row r="2922" spans="2:34" ht="15.75" x14ac:dyDescent="0.25">
      <c r="B2922">
        <f t="shared" ca="1" si="181"/>
        <v>2910</v>
      </c>
      <c r="C2922" t="str">
        <f ca="1">IFERROR(VLOOKUP(B2922,'SKT LİSTESİ'!F:F,1,0),"")</f>
        <v/>
      </c>
      <c r="E2922" s="128" t="str">
        <f ca="1">IFERROR(IF($C2922="","",VLOOKUP(FİLTRE!$C2922,'SKT LİSTESİ'!$F:$S,5,0)),"")</f>
        <v/>
      </c>
      <c r="F2922" s="129" t="str">
        <f ca="1">IFERROR(IF($C2922="","",VLOOKUP(FİLTRE!$C2922,'SKT LİSTESİ'!$F:$S,7,0)),"")</f>
        <v/>
      </c>
      <c r="G2922" s="130" t="str">
        <f ca="1">IFERROR(IF($C2922="","",VLOOKUP(FİLTRE!$C2922,'SKT LİSTESİ'!$F:$S,8,0)),"")</f>
        <v/>
      </c>
      <c r="H2922" s="131" t="str">
        <f ca="1">IF(E2922="","",IF($C2922="","",VLOOKUP(FİLTRE!$C2922,'SKT LİSTESİ'!$F:$S,9,0)))</f>
        <v/>
      </c>
      <c r="I2922" s="132" t="str">
        <f ca="1">IFERROR(IF($C2922="","",VLOOKUP(FİLTRE!$C2922,'SKT LİSTESİ'!$F:$S,10,0)),"")</f>
        <v/>
      </c>
      <c r="J2922" s="133" t="str">
        <f ca="1">IFERROR(IF($C2922="","",VLOOKUP(FİLTRE!$C2922,'SKT LİSTESİ'!$F:$S,11,0)),"")</f>
        <v/>
      </c>
      <c r="K2922" s="134" t="str">
        <f ca="1">IFERROR(IF($C2922="","",VLOOKUP(FİLTRE!$C2922,'SKT LİSTESİ'!$F:$S,12,0)),"")</f>
        <v/>
      </c>
      <c r="L2922" s="134" t="str">
        <f ca="1">IFERROR(IF($C2922="","",VLOOKUP(FİLTRE!$C2922,'SKT LİSTESİ'!$F:$S,13,0)),"")</f>
        <v/>
      </c>
      <c r="M2922" s="135" t="str">
        <f ca="1">IFERROR(IF($C2922="","",VLOOKUP(FİLTRE!$C2922,'SKT LİSTESİ'!$F:$AJ,14,0)),"")</f>
        <v/>
      </c>
      <c r="N2922" s="31" t="str">
        <f ca="1">IFERROR(IF($C2922="","",VLOOKUP(FİLTRE!$C2922,'SKT LİSTESİ'!$F:$AJ,22,0)),"")</f>
        <v/>
      </c>
      <c r="O2922" s="136" t="str">
        <f ca="1">IFERROR(IF($C2922="","",VLOOKUP(FİLTRE!$C2922,'SKT LİSTESİ'!$F:$AJ,23,0)),"")</f>
        <v/>
      </c>
      <c r="P2922" s="31"/>
      <c r="Q2922" s="31"/>
      <c r="R2922" s="137" t="str">
        <f ca="1">(IFERROR(IF($C2922="","",VLOOKUP(FİLTRE!$C2922,'SKT LİSTESİ'!$F:$AJ,15,0)),""))</f>
        <v/>
      </c>
      <c r="S2922" s="138" t="str">
        <f ca="1">IFERROR(IF($C2922="","",VLOOKUP(FİLTRE!$C2922,'SKT LİSTESİ'!$F:$AJ,16,0)),"")</f>
        <v/>
      </c>
      <c r="AF2922" s="179" t="str">
        <f t="shared" ca="1" si="182"/>
        <v/>
      </c>
      <c r="AG2922" s="179">
        <f t="shared" ca="1" si="183"/>
        <v>0</v>
      </c>
      <c r="AH2922" s="179">
        <f t="shared" ca="1" si="184"/>
        <v>0</v>
      </c>
    </row>
    <row r="2923" spans="2:34" ht="15.75" x14ac:dyDescent="0.25">
      <c r="B2923">
        <f t="shared" ca="1" si="181"/>
        <v>2911</v>
      </c>
      <c r="C2923" t="str">
        <f ca="1">IFERROR(VLOOKUP(B2923,'SKT LİSTESİ'!F:F,1,0),"")</f>
        <v/>
      </c>
      <c r="E2923" s="128" t="str">
        <f ca="1">IFERROR(IF($C2923="","",VLOOKUP(FİLTRE!$C2923,'SKT LİSTESİ'!$F:$S,5,0)),"")</f>
        <v/>
      </c>
      <c r="F2923" s="129" t="str">
        <f ca="1">IFERROR(IF($C2923="","",VLOOKUP(FİLTRE!$C2923,'SKT LİSTESİ'!$F:$S,7,0)),"")</f>
        <v/>
      </c>
      <c r="G2923" s="130" t="str">
        <f ca="1">IFERROR(IF($C2923="","",VLOOKUP(FİLTRE!$C2923,'SKT LİSTESİ'!$F:$S,8,0)),"")</f>
        <v/>
      </c>
      <c r="H2923" s="131" t="str">
        <f ca="1">IF(E2923="","",IF($C2923="","",VLOOKUP(FİLTRE!$C2923,'SKT LİSTESİ'!$F:$S,9,0)))</f>
        <v/>
      </c>
      <c r="I2923" s="132" t="str">
        <f ca="1">IFERROR(IF($C2923="","",VLOOKUP(FİLTRE!$C2923,'SKT LİSTESİ'!$F:$S,10,0)),"")</f>
        <v/>
      </c>
      <c r="J2923" s="133" t="str">
        <f ca="1">IFERROR(IF($C2923="","",VLOOKUP(FİLTRE!$C2923,'SKT LİSTESİ'!$F:$S,11,0)),"")</f>
        <v/>
      </c>
      <c r="K2923" s="134" t="str">
        <f ca="1">IFERROR(IF($C2923="","",VLOOKUP(FİLTRE!$C2923,'SKT LİSTESİ'!$F:$S,12,0)),"")</f>
        <v/>
      </c>
      <c r="L2923" s="134" t="str">
        <f ca="1">IFERROR(IF($C2923="","",VLOOKUP(FİLTRE!$C2923,'SKT LİSTESİ'!$F:$S,13,0)),"")</f>
        <v/>
      </c>
      <c r="M2923" s="135" t="str">
        <f ca="1">IFERROR(IF($C2923="","",VLOOKUP(FİLTRE!$C2923,'SKT LİSTESİ'!$F:$AJ,14,0)),"")</f>
        <v/>
      </c>
      <c r="N2923" s="31" t="str">
        <f ca="1">IFERROR(IF($C2923="","",VLOOKUP(FİLTRE!$C2923,'SKT LİSTESİ'!$F:$AJ,22,0)),"")</f>
        <v/>
      </c>
      <c r="O2923" s="136" t="str">
        <f ca="1">IFERROR(IF($C2923="","",VLOOKUP(FİLTRE!$C2923,'SKT LİSTESİ'!$F:$AJ,23,0)),"")</f>
        <v/>
      </c>
      <c r="P2923" s="31"/>
      <c r="Q2923" s="31"/>
      <c r="R2923" s="137" t="str">
        <f ca="1">(IFERROR(IF($C2923="","",VLOOKUP(FİLTRE!$C2923,'SKT LİSTESİ'!$F:$AJ,15,0)),""))</f>
        <v/>
      </c>
      <c r="S2923" s="138" t="str">
        <f ca="1">IFERROR(IF($C2923="","",VLOOKUP(FİLTRE!$C2923,'SKT LİSTESİ'!$F:$AJ,16,0)),"")</f>
        <v/>
      </c>
      <c r="AF2923" s="179" t="str">
        <f t="shared" ca="1" si="182"/>
        <v/>
      </c>
      <c r="AG2923" s="179">
        <f t="shared" ca="1" si="183"/>
        <v>0</v>
      </c>
      <c r="AH2923" s="179">
        <f t="shared" ca="1" si="184"/>
        <v>0</v>
      </c>
    </row>
    <row r="2924" spans="2:34" ht="15.75" x14ac:dyDescent="0.25">
      <c r="B2924">
        <f t="shared" ca="1" si="181"/>
        <v>2912</v>
      </c>
      <c r="C2924" t="str">
        <f ca="1">IFERROR(VLOOKUP(B2924,'SKT LİSTESİ'!F:F,1,0),"")</f>
        <v/>
      </c>
      <c r="E2924" s="128" t="str">
        <f ca="1">IFERROR(IF($C2924="","",VLOOKUP(FİLTRE!$C2924,'SKT LİSTESİ'!$F:$S,5,0)),"")</f>
        <v/>
      </c>
      <c r="F2924" s="129" t="str">
        <f ca="1">IFERROR(IF($C2924="","",VLOOKUP(FİLTRE!$C2924,'SKT LİSTESİ'!$F:$S,7,0)),"")</f>
        <v/>
      </c>
      <c r="G2924" s="130" t="str">
        <f ca="1">IFERROR(IF($C2924="","",VLOOKUP(FİLTRE!$C2924,'SKT LİSTESİ'!$F:$S,8,0)),"")</f>
        <v/>
      </c>
      <c r="H2924" s="131" t="str">
        <f ca="1">IF(E2924="","",IF($C2924="","",VLOOKUP(FİLTRE!$C2924,'SKT LİSTESİ'!$F:$S,9,0)))</f>
        <v/>
      </c>
      <c r="I2924" s="132" t="str">
        <f ca="1">IFERROR(IF($C2924="","",VLOOKUP(FİLTRE!$C2924,'SKT LİSTESİ'!$F:$S,10,0)),"")</f>
        <v/>
      </c>
      <c r="J2924" s="133" t="str">
        <f ca="1">IFERROR(IF($C2924="","",VLOOKUP(FİLTRE!$C2924,'SKT LİSTESİ'!$F:$S,11,0)),"")</f>
        <v/>
      </c>
      <c r="K2924" s="134" t="str">
        <f ca="1">IFERROR(IF($C2924="","",VLOOKUP(FİLTRE!$C2924,'SKT LİSTESİ'!$F:$S,12,0)),"")</f>
        <v/>
      </c>
      <c r="L2924" s="134" t="str">
        <f ca="1">IFERROR(IF($C2924="","",VLOOKUP(FİLTRE!$C2924,'SKT LİSTESİ'!$F:$S,13,0)),"")</f>
        <v/>
      </c>
      <c r="M2924" s="135" t="str">
        <f ca="1">IFERROR(IF($C2924="","",VLOOKUP(FİLTRE!$C2924,'SKT LİSTESİ'!$F:$AJ,14,0)),"")</f>
        <v/>
      </c>
      <c r="N2924" s="31" t="str">
        <f ca="1">IFERROR(IF($C2924="","",VLOOKUP(FİLTRE!$C2924,'SKT LİSTESİ'!$F:$AJ,22,0)),"")</f>
        <v/>
      </c>
      <c r="O2924" s="136" t="str">
        <f ca="1">IFERROR(IF($C2924="","",VLOOKUP(FİLTRE!$C2924,'SKT LİSTESİ'!$F:$AJ,23,0)),"")</f>
        <v/>
      </c>
      <c r="P2924" s="31"/>
      <c r="Q2924" s="31"/>
      <c r="R2924" s="137" t="str">
        <f ca="1">(IFERROR(IF($C2924="","",VLOOKUP(FİLTRE!$C2924,'SKT LİSTESİ'!$F:$AJ,15,0)),""))</f>
        <v/>
      </c>
      <c r="S2924" s="138" t="str">
        <f ca="1">IFERROR(IF($C2924="","",VLOOKUP(FİLTRE!$C2924,'SKT LİSTESİ'!$F:$AJ,16,0)),"")</f>
        <v/>
      </c>
      <c r="AF2924" s="179" t="str">
        <f t="shared" ca="1" si="182"/>
        <v/>
      </c>
      <c r="AG2924" s="179">
        <f t="shared" ca="1" si="183"/>
        <v>0</v>
      </c>
      <c r="AH2924" s="179">
        <f t="shared" ca="1" si="184"/>
        <v>0</v>
      </c>
    </row>
    <row r="2925" spans="2:34" ht="15.75" x14ac:dyDescent="0.25">
      <c r="B2925">
        <f t="shared" ca="1" si="181"/>
        <v>2913</v>
      </c>
      <c r="C2925" t="str">
        <f ca="1">IFERROR(VLOOKUP(B2925,'SKT LİSTESİ'!F:F,1,0),"")</f>
        <v/>
      </c>
      <c r="E2925" s="128" t="str">
        <f ca="1">IFERROR(IF($C2925="","",VLOOKUP(FİLTRE!$C2925,'SKT LİSTESİ'!$F:$S,5,0)),"")</f>
        <v/>
      </c>
      <c r="F2925" s="129" t="str">
        <f ca="1">IFERROR(IF($C2925="","",VLOOKUP(FİLTRE!$C2925,'SKT LİSTESİ'!$F:$S,7,0)),"")</f>
        <v/>
      </c>
      <c r="G2925" s="130" t="str">
        <f ca="1">IFERROR(IF($C2925="","",VLOOKUP(FİLTRE!$C2925,'SKT LİSTESİ'!$F:$S,8,0)),"")</f>
        <v/>
      </c>
      <c r="H2925" s="131" t="str">
        <f ca="1">IF(E2925="","",IF($C2925="","",VLOOKUP(FİLTRE!$C2925,'SKT LİSTESİ'!$F:$S,9,0)))</f>
        <v/>
      </c>
      <c r="I2925" s="132" t="str">
        <f ca="1">IFERROR(IF($C2925="","",VLOOKUP(FİLTRE!$C2925,'SKT LİSTESİ'!$F:$S,10,0)),"")</f>
        <v/>
      </c>
      <c r="J2925" s="133" t="str">
        <f ca="1">IFERROR(IF($C2925="","",VLOOKUP(FİLTRE!$C2925,'SKT LİSTESİ'!$F:$S,11,0)),"")</f>
        <v/>
      </c>
      <c r="K2925" s="134" t="str">
        <f ca="1">IFERROR(IF($C2925="","",VLOOKUP(FİLTRE!$C2925,'SKT LİSTESİ'!$F:$S,12,0)),"")</f>
        <v/>
      </c>
      <c r="L2925" s="134" t="str">
        <f ca="1">IFERROR(IF($C2925="","",VLOOKUP(FİLTRE!$C2925,'SKT LİSTESİ'!$F:$S,13,0)),"")</f>
        <v/>
      </c>
      <c r="M2925" s="135" t="str">
        <f ca="1">IFERROR(IF($C2925="","",VLOOKUP(FİLTRE!$C2925,'SKT LİSTESİ'!$F:$AJ,14,0)),"")</f>
        <v/>
      </c>
      <c r="N2925" s="31" t="str">
        <f ca="1">IFERROR(IF($C2925="","",VLOOKUP(FİLTRE!$C2925,'SKT LİSTESİ'!$F:$AJ,22,0)),"")</f>
        <v/>
      </c>
      <c r="O2925" s="136" t="str">
        <f ca="1">IFERROR(IF($C2925="","",VLOOKUP(FİLTRE!$C2925,'SKT LİSTESİ'!$F:$AJ,23,0)),"")</f>
        <v/>
      </c>
      <c r="P2925" s="31"/>
      <c r="Q2925" s="31"/>
      <c r="R2925" s="137" t="str">
        <f ca="1">(IFERROR(IF($C2925="","",VLOOKUP(FİLTRE!$C2925,'SKT LİSTESİ'!$F:$AJ,15,0)),""))</f>
        <v/>
      </c>
      <c r="S2925" s="138" t="str">
        <f ca="1">IFERROR(IF($C2925="","",VLOOKUP(FİLTRE!$C2925,'SKT LİSTESİ'!$F:$AJ,16,0)),"")</f>
        <v/>
      </c>
      <c r="AF2925" s="179" t="str">
        <f t="shared" ca="1" si="182"/>
        <v/>
      </c>
      <c r="AG2925" s="179">
        <f t="shared" ca="1" si="183"/>
        <v>0</v>
      </c>
      <c r="AH2925" s="179">
        <f t="shared" ca="1" si="184"/>
        <v>0</v>
      </c>
    </row>
    <row r="2926" spans="2:34" ht="15.75" x14ac:dyDescent="0.25">
      <c r="B2926">
        <f t="shared" ca="1" si="181"/>
        <v>2914</v>
      </c>
      <c r="C2926" t="str">
        <f ca="1">IFERROR(VLOOKUP(B2926,'SKT LİSTESİ'!F:F,1,0),"")</f>
        <v/>
      </c>
      <c r="E2926" s="128" t="str">
        <f ca="1">IFERROR(IF($C2926="","",VLOOKUP(FİLTRE!$C2926,'SKT LİSTESİ'!$F:$S,5,0)),"")</f>
        <v/>
      </c>
      <c r="F2926" s="129" t="str">
        <f ca="1">IFERROR(IF($C2926="","",VLOOKUP(FİLTRE!$C2926,'SKT LİSTESİ'!$F:$S,7,0)),"")</f>
        <v/>
      </c>
      <c r="G2926" s="130" t="str">
        <f ca="1">IFERROR(IF($C2926="","",VLOOKUP(FİLTRE!$C2926,'SKT LİSTESİ'!$F:$S,8,0)),"")</f>
        <v/>
      </c>
      <c r="H2926" s="131" t="str">
        <f ca="1">IF(E2926="","",IF($C2926="","",VLOOKUP(FİLTRE!$C2926,'SKT LİSTESİ'!$F:$S,9,0)))</f>
        <v/>
      </c>
      <c r="I2926" s="132" t="str">
        <f ca="1">IFERROR(IF($C2926="","",VLOOKUP(FİLTRE!$C2926,'SKT LİSTESİ'!$F:$S,10,0)),"")</f>
        <v/>
      </c>
      <c r="J2926" s="133" t="str">
        <f ca="1">IFERROR(IF($C2926="","",VLOOKUP(FİLTRE!$C2926,'SKT LİSTESİ'!$F:$S,11,0)),"")</f>
        <v/>
      </c>
      <c r="K2926" s="134" t="str">
        <f ca="1">IFERROR(IF($C2926="","",VLOOKUP(FİLTRE!$C2926,'SKT LİSTESİ'!$F:$S,12,0)),"")</f>
        <v/>
      </c>
      <c r="L2926" s="134" t="str">
        <f ca="1">IFERROR(IF($C2926="","",VLOOKUP(FİLTRE!$C2926,'SKT LİSTESİ'!$F:$S,13,0)),"")</f>
        <v/>
      </c>
      <c r="M2926" s="135" t="str">
        <f ca="1">IFERROR(IF($C2926="","",VLOOKUP(FİLTRE!$C2926,'SKT LİSTESİ'!$F:$AJ,14,0)),"")</f>
        <v/>
      </c>
      <c r="N2926" s="31" t="str">
        <f ca="1">IFERROR(IF($C2926="","",VLOOKUP(FİLTRE!$C2926,'SKT LİSTESİ'!$F:$AJ,22,0)),"")</f>
        <v/>
      </c>
      <c r="O2926" s="136" t="str">
        <f ca="1">IFERROR(IF($C2926="","",VLOOKUP(FİLTRE!$C2926,'SKT LİSTESİ'!$F:$AJ,23,0)),"")</f>
        <v/>
      </c>
      <c r="P2926" s="31"/>
      <c r="Q2926" s="31"/>
      <c r="R2926" s="137" t="str">
        <f ca="1">(IFERROR(IF($C2926="","",VLOOKUP(FİLTRE!$C2926,'SKT LİSTESİ'!$F:$AJ,15,0)),""))</f>
        <v/>
      </c>
      <c r="S2926" s="138" t="str">
        <f ca="1">IFERROR(IF($C2926="","",VLOOKUP(FİLTRE!$C2926,'SKT LİSTESİ'!$F:$AJ,16,0)),"")</f>
        <v/>
      </c>
      <c r="AF2926" s="179" t="str">
        <f t="shared" ca="1" si="182"/>
        <v/>
      </c>
      <c r="AG2926" s="179">
        <f t="shared" ca="1" si="183"/>
        <v>0</v>
      </c>
      <c r="AH2926" s="179">
        <f t="shared" ca="1" si="184"/>
        <v>0</v>
      </c>
    </row>
    <row r="2927" spans="2:34" ht="15.75" x14ac:dyDescent="0.25">
      <c r="B2927">
        <f t="shared" ca="1" si="181"/>
        <v>2915</v>
      </c>
      <c r="C2927" t="str">
        <f ca="1">IFERROR(VLOOKUP(B2927,'SKT LİSTESİ'!F:F,1,0),"")</f>
        <v/>
      </c>
      <c r="E2927" s="128" t="str">
        <f ca="1">IFERROR(IF($C2927="","",VLOOKUP(FİLTRE!$C2927,'SKT LİSTESİ'!$F:$S,5,0)),"")</f>
        <v/>
      </c>
      <c r="F2927" s="129" t="str">
        <f ca="1">IFERROR(IF($C2927="","",VLOOKUP(FİLTRE!$C2927,'SKT LİSTESİ'!$F:$S,7,0)),"")</f>
        <v/>
      </c>
      <c r="G2927" s="130" t="str">
        <f ca="1">IFERROR(IF($C2927="","",VLOOKUP(FİLTRE!$C2927,'SKT LİSTESİ'!$F:$S,8,0)),"")</f>
        <v/>
      </c>
      <c r="H2927" s="131" t="str">
        <f ca="1">IF(E2927="","",IF($C2927="","",VLOOKUP(FİLTRE!$C2927,'SKT LİSTESİ'!$F:$S,9,0)))</f>
        <v/>
      </c>
      <c r="I2927" s="132" t="str">
        <f ca="1">IFERROR(IF($C2927="","",VLOOKUP(FİLTRE!$C2927,'SKT LİSTESİ'!$F:$S,10,0)),"")</f>
        <v/>
      </c>
      <c r="J2927" s="133" t="str">
        <f ca="1">IFERROR(IF($C2927="","",VLOOKUP(FİLTRE!$C2927,'SKT LİSTESİ'!$F:$S,11,0)),"")</f>
        <v/>
      </c>
      <c r="K2927" s="134" t="str">
        <f ca="1">IFERROR(IF($C2927="","",VLOOKUP(FİLTRE!$C2927,'SKT LİSTESİ'!$F:$S,12,0)),"")</f>
        <v/>
      </c>
      <c r="L2927" s="134" t="str">
        <f ca="1">IFERROR(IF($C2927="","",VLOOKUP(FİLTRE!$C2927,'SKT LİSTESİ'!$F:$S,13,0)),"")</f>
        <v/>
      </c>
      <c r="M2927" s="135" t="str">
        <f ca="1">IFERROR(IF($C2927="","",VLOOKUP(FİLTRE!$C2927,'SKT LİSTESİ'!$F:$AJ,14,0)),"")</f>
        <v/>
      </c>
      <c r="N2927" s="31" t="str">
        <f ca="1">IFERROR(IF($C2927="","",VLOOKUP(FİLTRE!$C2927,'SKT LİSTESİ'!$F:$AJ,22,0)),"")</f>
        <v/>
      </c>
      <c r="O2927" s="136" t="str">
        <f ca="1">IFERROR(IF($C2927="","",VLOOKUP(FİLTRE!$C2927,'SKT LİSTESİ'!$F:$AJ,23,0)),"")</f>
        <v/>
      </c>
      <c r="P2927" s="31"/>
      <c r="Q2927" s="31"/>
      <c r="R2927" s="137" t="str">
        <f ca="1">(IFERROR(IF($C2927="","",VLOOKUP(FİLTRE!$C2927,'SKT LİSTESİ'!$F:$AJ,15,0)),""))</f>
        <v/>
      </c>
      <c r="S2927" s="138" t="str">
        <f ca="1">IFERROR(IF($C2927="","",VLOOKUP(FİLTRE!$C2927,'SKT LİSTESİ'!$F:$AJ,16,0)),"")</f>
        <v/>
      </c>
      <c r="AF2927" s="179" t="str">
        <f t="shared" ca="1" si="182"/>
        <v/>
      </c>
      <c r="AG2927" s="179">
        <f t="shared" ca="1" si="183"/>
        <v>0</v>
      </c>
      <c r="AH2927" s="179">
        <f t="shared" ca="1" si="184"/>
        <v>0</v>
      </c>
    </row>
    <row r="2928" spans="2:34" ht="15.75" x14ac:dyDescent="0.25">
      <c r="B2928">
        <f t="shared" ca="1" si="181"/>
        <v>2916</v>
      </c>
      <c r="C2928" t="str">
        <f ca="1">IFERROR(VLOOKUP(B2928,'SKT LİSTESİ'!F:F,1,0),"")</f>
        <v/>
      </c>
      <c r="E2928" s="128" t="str">
        <f ca="1">IFERROR(IF($C2928="","",VLOOKUP(FİLTRE!$C2928,'SKT LİSTESİ'!$F:$S,5,0)),"")</f>
        <v/>
      </c>
      <c r="F2928" s="129" t="str">
        <f ca="1">IFERROR(IF($C2928="","",VLOOKUP(FİLTRE!$C2928,'SKT LİSTESİ'!$F:$S,7,0)),"")</f>
        <v/>
      </c>
      <c r="G2928" s="130" t="str">
        <f ca="1">IFERROR(IF($C2928="","",VLOOKUP(FİLTRE!$C2928,'SKT LİSTESİ'!$F:$S,8,0)),"")</f>
        <v/>
      </c>
      <c r="H2928" s="131" t="str">
        <f ca="1">IF(E2928="","",IF($C2928="","",VLOOKUP(FİLTRE!$C2928,'SKT LİSTESİ'!$F:$S,9,0)))</f>
        <v/>
      </c>
      <c r="I2928" s="132" t="str">
        <f ca="1">IFERROR(IF($C2928="","",VLOOKUP(FİLTRE!$C2928,'SKT LİSTESİ'!$F:$S,10,0)),"")</f>
        <v/>
      </c>
      <c r="J2928" s="133" t="str">
        <f ca="1">IFERROR(IF($C2928="","",VLOOKUP(FİLTRE!$C2928,'SKT LİSTESİ'!$F:$S,11,0)),"")</f>
        <v/>
      </c>
      <c r="K2928" s="134" t="str">
        <f ca="1">IFERROR(IF($C2928="","",VLOOKUP(FİLTRE!$C2928,'SKT LİSTESİ'!$F:$S,12,0)),"")</f>
        <v/>
      </c>
      <c r="L2928" s="134" t="str">
        <f ca="1">IFERROR(IF($C2928="","",VLOOKUP(FİLTRE!$C2928,'SKT LİSTESİ'!$F:$S,13,0)),"")</f>
        <v/>
      </c>
      <c r="M2928" s="135" t="str">
        <f ca="1">IFERROR(IF($C2928="","",VLOOKUP(FİLTRE!$C2928,'SKT LİSTESİ'!$F:$AJ,14,0)),"")</f>
        <v/>
      </c>
      <c r="N2928" s="31" t="str">
        <f ca="1">IFERROR(IF($C2928="","",VLOOKUP(FİLTRE!$C2928,'SKT LİSTESİ'!$F:$AJ,22,0)),"")</f>
        <v/>
      </c>
      <c r="O2928" s="136" t="str">
        <f ca="1">IFERROR(IF($C2928="","",VLOOKUP(FİLTRE!$C2928,'SKT LİSTESİ'!$F:$AJ,23,0)),"")</f>
        <v/>
      </c>
      <c r="P2928" s="31"/>
      <c r="Q2928" s="31"/>
      <c r="R2928" s="137" t="str">
        <f ca="1">(IFERROR(IF($C2928="","",VLOOKUP(FİLTRE!$C2928,'SKT LİSTESİ'!$F:$AJ,15,0)),""))</f>
        <v/>
      </c>
      <c r="S2928" s="138" t="str">
        <f ca="1">IFERROR(IF($C2928="","",VLOOKUP(FİLTRE!$C2928,'SKT LİSTESİ'!$F:$AJ,16,0)),"")</f>
        <v/>
      </c>
      <c r="AF2928" s="179" t="str">
        <f t="shared" ca="1" si="182"/>
        <v/>
      </c>
      <c r="AG2928" s="179">
        <f t="shared" ca="1" si="183"/>
        <v>0</v>
      </c>
      <c r="AH2928" s="179">
        <f t="shared" ca="1" si="184"/>
        <v>0</v>
      </c>
    </row>
    <row r="2929" spans="2:34" ht="15.75" x14ac:dyDescent="0.25">
      <c r="B2929">
        <f t="shared" ca="1" si="181"/>
        <v>2917</v>
      </c>
      <c r="C2929" t="str">
        <f ca="1">IFERROR(VLOOKUP(B2929,'SKT LİSTESİ'!F:F,1,0),"")</f>
        <v/>
      </c>
      <c r="E2929" s="128" t="str">
        <f ca="1">IFERROR(IF($C2929="","",VLOOKUP(FİLTRE!$C2929,'SKT LİSTESİ'!$F:$S,5,0)),"")</f>
        <v/>
      </c>
      <c r="F2929" s="129" t="str">
        <f ca="1">IFERROR(IF($C2929="","",VLOOKUP(FİLTRE!$C2929,'SKT LİSTESİ'!$F:$S,7,0)),"")</f>
        <v/>
      </c>
      <c r="G2929" s="130" t="str">
        <f ca="1">IFERROR(IF($C2929="","",VLOOKUP(FİLTRE!$C2929,'SKT LİSTESİ'!$F:$S,8,0)),"")</f>
        <v/>
      </c>
      <c r="H2929" s="131" t="str">
        <f ca="1">IF(E2929="","",IF($C2929="","",VLOOKUP(FİLTRE!$C2929,'SKT LİSTESİ'!$F:$S,9,0)))</f>
        <v/>
      </c>
      <c r="I2929" s="132" t="str">
        <f ca="1">IFERROR(IF($C2929="","",VLOOKUP(FİLTRE!$C2929,'SKT LİSTESİ'!$F:$S,10,0)),"")</f>
        <v/>
      </c>
      <c r="J2929" s="133" t="str">
        <f ca="1">IFERROR(IF($C2929="","",VLOOKUP(FİLTRE!$C2929,'SKT LİSTESİ'!$F:$S,11,0)),"")</f>
        <v/>
      </c>
      <c r="K2929" s="134" t="str">
        <f ca="1">IFERROR(IF($C2929="","",VLOOKUP(FİLTRE!$C2929,'SKT LİSTESİ'!$F:$S,12,0)),"")</f>
        <v/>
      </c>
      <c r="L2929" s="134" t="str">
        <f ca="1">IFERROR(IF($C2929="","",VLOOKUP(FİLTRE!$C2929,'SKT LİSTESİ'!$F:$S,13,0)),"")</f>
        <v/>
      </c>
      <c r="M2929" s="135" t="str">
        <f ca="1">IFERROR(IF($C2929="","",VLOOKUP(FİLTRE!$C2929,'SKT LİSTESİ'!$F:$AJ,14,0)),"")</f>
        <v/>
      </c>
      <c r="N2929" s="31" t="str">
        <f ca="1">IFERROR(IF($C2929="","",VLOOKUP(FİLTRE!$C2929,'SKT LİSTESİ'!$F:$AJ,22,0)),"")</f>
        <v/>
      </c>
      <c r="O2929" s="136" t="str">
        <f ca="1">IFERROR(IF($C2929="","",VLOOKUP(FİLTRE!$C2929,'SKT LİSTESİ'!$F:$AJ,23,0)),"")</f>
        <v/>
      </c>
      <c r="P2929" s="31"/>
      <c r="Q2929" s="31"/>
      <c r="R2929" s="137" t="str">
        <f ca="1">(IFERROR(IF($C2929="","",VLOOKUP(FİLTRE!$C2929,'SKT LİSTESİ'!$F:$AJ,15,0)),""))</f>
        <v/>
      </c>
      <c r="S2929" s="138" t="str">
        <f ca="1">IFERROR(IF($C2929="","",VLOOKUP(FİLTRE!$C2929,'SKT LİSTESİ'!$F:$AJ,16,0)),"")</f>
        <v/>
      </c>
      <c r="AF2929" s="179" t="str">
        <f t="shared" ca="1" si="182"/>
        <v/>
      </c>
      <c r="AG2929" s="179">
        <f t="shared" ca="1" si="183"/>
        <v>0</v>
      </c>
      <c r="AH2929" s="179">
        <f t="shared" ca="1" si="184"/>
        <v>0</v>
      </c>
    </row>
    <row r="2930" spans="2:34" ht="15.75" x14ac:dyDescent="0.25">
      <c r="B2930">
        <f t="shared" ca="1" si="181"/>
        <v>2918</v>
      </c>
      <c r="C2930" t="str">
        <f ca="1">IFERROR(VLOOKUP(B2930,'SKT LİSTESİ'!F:F,1,0),"")</f>
        <v/>
      </c>
      <c r="E2930" s="128" t="str">
        <f ca="1">IFERROR(IF($C2930="","",VLOOKUP(FİLTRE!$C2930,'SKT LİSTESİ'!$F:$S,5,0)),"")</f>
        <v/>
      </c>
      <c r="F2930" s="129" t="str">
        <f ca="1">IFERROR(IF($C2930="","",VLOOKUP(FİLTRE!$C2930,'SKT LİSTESİ'!$F:$S,7,0)),"")</f>
        <v/>
      </c>
      <c r="G2930" s="130" t="str">
        <f ca="1">IFERROR(IF($C2930="","",VLOOKUP(FİLTRE!$C2930,'SKT LİSTESİ'!$F:$S,8,0)),"")</f>
        <v/>
      </c>
      <c r="H2930" s="131" t="str">
        <f ca="1">IF(E2930="","",IF($C2930="","",VLOOKUP(FİLTRE!$C2930,'SKT LİSTESİ'!$F:$S,9,0)))</f>
        <v/>
      </c>
      <c r="I2930" s="132" t="str">
        <f ca="1">IFERROR(IF($C2930="","",VLOOKUP(FİLTRE!$C2930,'SKT LİSTESİ'!$F:$S,10,0)),"")</f>
        <v/>
      </c>
      <c r="J2930" s="133" t="str">
        <f ca="1">IFERROR(IF($C2930="","",VLOOKUP(FİLTRE!$C2930,'SKT LİSTESİ'!$F:$S,11,0)),"")</f>
        <v/>
      </c>
      <c r="K2930" s="134" t="str">
        <f ca="1">IFERROR(IF($C2930="","",VLOOKUP(FİLTRE!$C2930,'SKT LİSTESİ'!$F:$S,12,0)),"")</f>
        <v/>
      </c>
      <c r="L2930" s="134" t="str">
        <f ca="1">IFERROR(IF($C2930="","",VLOOKUP(FİLTRE!$C2930,'SKT LİSTESİ'!$F:$S,13,0)),"")</f>
        <v/>
      </c>
      <c r="M2930" s="135" t="str">
        <f ca="1">IFERROR(IF($C2930="","",VLOOKUP(FİLTRE!$C2930,'SKT LİSTESİ'!$F:$AJ,14,0)),"")</f>
        <v/>
      </c>
      <c r="N2930" s="31" t="str">
        <f ca="1">IFERROR(IF($C2930="","",VLOOKUP(FİLTRE!$C2930,'SKT LİSTESİ'!$F:$AJ,22,0)),"")</f>
        <v/>
      </c>
      <c r="O2930" s="136" t="str">
        <f ca="1">IFERROR(IF($C2930="","",VLOOKUP(FİLTRE!$C2930,'SKT LİSTESİ'!$F:$AJ,23,0)),"")</f>
        <v/>
      </c>
      <c r="P2930" s="31"/>
      <c r="Q2930" s="31"/>
      <c r="R2930" s="137" t="str">
        <f ca="1">(IFERROR(IF($C2930="","",VLOOKUP(FİLTRE!$C2930,'SKT LİSTESİ'!$F:$AJ,15,0)),""))</f>
        <v/>
      </c>
      <c r="S2930" s="138" t="str">
        <f ca="1">IFERROR(IF($C2930="","",VLOOKUP(FİLTRE!$C2930,'SKT LİSTESİ'!$F:$AJ,16,0)),"")</f>
        <v/>
      </c>
      <c r="AF2930" s="179" t="str">
        <f t="shared" ca="1" si="182"/>
        <v/>
      </c>
      <c r="AG2930" s="179">
        <f t="shared" ca="1" si="183"/>
        <v>0</v>
      </c>
      <c r="AH2930" s="179">
        <f t="shared" ca="1" si="184"/>
        <v>0</v>
      </c>
    </row>
    <row r="2931" spans="2:34" ht="15.75" x14ac:dyDescent="0.25">
      <c r="B2931">
        <f t="shared" ca="1" si="181"/>
        <v>2919</v>
      </c>
      <c r="C2931" t="str">
        <f ca="1">IFERROR(VLOOKUP(B2931,'SKT LİSTESİ'!F:F,1,0),"")</f>
        <v/>
      </c>
      <c r="E2931" s="128" t="str">
        <f ca="1">IFERROR(IF($C2931="","",VLOOKUP(FİLTRE!$C2931,'SKT LİSTESİ'!$F:$S,5,0)),"")</f>
        <v/>
      </c>
      <c r="F2931" s="129" t="str">
        <f ca="1">IFERROR(IF($C2931="","",VLOOKUP(FİLTRE!$C2931,'SKT LİSTESİ'!$F:$S,7,0)),"")</f>
        <v/>
      </c>
      <c r="G2931" s="130" t="str">
        <f ca="1">IFERROR(IF($C2931="","",VLOOKUP(FİLTRE!$C2931,'SKT LİSTESİ'!$F:$S,8,0)),"")</f>
        <v/>
      </c>
      <c r="H2931" s="131" t="str">
        <f ca="1">IF(E2931="","",IF($C2931="","",VLOOKUP(FİLTRE!$C2931,'SKT LİSTESİ'!$F:$S,9,0)))</f>
        <v/>
      </c>
      <c r="I2931" s="132" t="str">
        <f ca="1">IFERROR(IF($C2931="","",VLOOKUP(FİLTRE!$C2931,'SKT LİSTESİ'!$F:$S,10,0)),"")</f>
        <v/>
      </c>
      <c r="J2931" s="133" t="str">
        <f ca="1">IFERROR(IF($C2931="","",VLOOKUP(FİLTRE!$C2931,'SKT LİSTESİ'!$F:$S,11,0)),"")</f>
        <v/>
      </c>
      <c r="K2931" s="134" t="str">
        <f ca="1">IFERROR(IF($C2931="","",VLOOKUP(FİLTRE!$C2931,'SKT LİSTESİ'!$F:$S,12,0)),"")</f>
        <v/>
      </c>
      <c r="L2931" s="134" t="str">
        <f ca="1">IFERROR(IF($C2931="","",VLOOKUP(FİLTRE!$C2931,'SKT LİSTESİ'!$F:$S,13,0)),"")</f>
        <v/>
      </c>
      <c r="M2931" s="135" t="str">
        <f ca="1">IFERROR(IF($C2931="","",VLOOKUP(FİLTRE!$C2931,'SKT LİSTESİ'!$F:$AJ,14,0)),"")</f>
        <v/>
      </c>
      <c r="N2931" s="31" t="str">
        <f ca="1">IFERROR(IF($C2931="","",VLOOKUP(FİLTRE!$C2931,'SKT LİSTESİ'!$F:$AJ,22,0)),"")</f>
        <v/>
      </c>
      <c r="O2931" s="136" t="str">
        <f ca="1">IFERROR(IF($C2931="","",VLOOKUP(FİLTRE!$C2931,'SKT LİSTESİ'!$F:$AJ,23,0)),"")</f>
        <v/>
      </c>
      <c r="P2931" s="31"/>
      <c r="Q2931" s="31"/>
      <c r="R2931" s="137" t="str">
        <f ca="1">(IFERROR(IF($C2931="","",VLOOKUP(FİLTRE!$C2931,'SKT LİSTESİ'!$F:$AJ,15,0)),""))</f>
        <v/>
      </c>
      <c r="S2931" s="138" t="str">
        <f ca="1">IFERROR(IF($C2931="","",VLOOKUP(FİLTRE!$C2931,'SKT LİSTESİ'!$F:$AJ,16,0)),"")</f>
        <v/>
      </c>
      <c r="AF2931" s="179" t="str">
        <f t="shared" ca="1" si="182"/>
        <v/>
      </c>
      <c r="AG2931" s="179">
        <f t="shared" ca="1" si="183"/>
        <v>0</v>
      </c>
      <c r="AH2931" s="179">
        <f t="shared" ca="1" si="184"/>
        <v>0</v>
      </c>
    </row>
    <row r="2932" spans="2:34" ht="15.75" x14ac:dyDescent="0.25">
      <c r="B2932">
        <f t="shared" ca="1" si="181"/>
        <v>2920</v>
      </c>
      <c r="C2932" t="str">
        <f ca="1">IFERROR(VLOOKUP(B2932,'SKT LİSTESİ'!F:F,1,0),"")</f>
        <v/>
      </c>
      <c r="E2932" s="128" t="str">
        <f ca="1">IFERROR(IF($C2932="","",VLOOKUP(FİLTRE!$C2932,'SKT LİSTESİ'!$F:$S,5,0)),"")</f>
        <v/>
      </c>
      <c r="F2932" s="129" t="str">
        <f ca="1">IFERROR(IF($C2932="","",VLOOKUP(FİLTRE!$C2932,'SKT LİSTESİ'!$F:$S,7,0)),"")</f>
        <v/>
      </c>
      <c r="G2932" s="130" t="str">
        <f ca="1">IFERROR(IF($C2932="","",VLOOKUP(FİLTRE!$C2932,'SKT LİSTESİ'!$F:$S,8,0)),"")</f>
        <v/>
      </c>
      <c r="H2932" s="131" t="str">
        <f ca="1">IF(E2932="","",IF($C2932="","",VLOOKUP(FİLTRE!$C2932,'SKT LİSTESİ'!$F:$S,9,0)))</f>
        <v/>
      </c>
      <c r="I2932" s="132" t="str">
        <f ca="1">IFERROR(IF($C2932="","",VLOOKUP(FİLTRE!$C2932,'SKT LİSTESİ'!$F:$S,10,0)),"")</f>
        <v/>
      </c>
      <c r="J2932" s="133" t="str">
        <f ca="1">IFERROR(IF($C2932="","",VLOOKUP(FİLTRE!$C2932,'SKT LİSTESİ'!$F:$S,11,0)),"")</f>
        <v/>
      </c>
      <c r="K2932" s="134" t="str">
        <f ca="1">IFERROR(IF($C2932="","",VLOOKUP(FİLTRE!$C2932,'SKT LİSTESİ'!$F:$S,12,0)),"")</f>
        <v/>
      </c>
      <c r="L2932" s="134" t="str">
        <f ca="1">IFERROR(IF($C2932="","",VLOOKUP(FİLTRE!$C2932,'SKT LİSTESİ'!$F:$S,13,0)),"")</f>
        <v/>
      </c>
      <c r="M2932" s="135" t="str">
        <f ca="1">IFERROR(IF($C2932="","",VLOOKUP(FİLTRE!$C2932,'SKT LİSTESİ'!$F:$AJ,14,0)),"")</f>
        <v/>
      </c>
      <c r="N2932" s="31" t="str">
        <f ca="1">IFERROR(IF($C2932="","",VLOOKUP(FİLTRE!$C2932,'SKT LİSTESİ'!$F:$AJ,22,0)),"")</f>
        <v/>
      </c>
      <c r="O2932" s="136" t="str">
        <f ca="1">IFERROR(IF($C2932="","",VLOOKUP(FİLTRE!$C2932,'SKT LİSTESİ'!$F:$AJ,23,0)),"")</f>
        <v/>
      </c>
      <c r="P2932" s="31"/>
      <c r="Q2932" s="31"/>
      <c r="R2932" s="137" t="str">
        <f ca="1">(IFERROR(IF($C2932="","",VLOOKUP(FİLTRE!$C2932,'SKT LİSTESİ'!$F:$AJ,15,0)),""))</f>
        <v/>
      </c>
      <c r="S2932" s="138" t="str">
        <f ca="1">IFERROR(IF($C2932="","",VLOOKUP(FİLTRE!$C2932,'SKT LİSTESİ'!$F:$AJ,16,0)),"")</f>
        <v/>
      </c>
      <c r="AF2932" s="179" t="str">
        <f t="shared" ca="1" si="182"/>
        <v/>
      </c>
      <c r="AG2932" s="179">
        <f t="shared" ca="1" si="183"/>
        <v>0</v>
      </c>
      <c r="AH2932" s="179">
        <f t="shared" ca="1" si="184"/>
        <v>0</v>
      </c>
    </row>
    <row r="2933" spans="2:34" ht="15.75" x14ac:dyDescent="0.25">
      <c r="B2933">
        <f t="shared" ca="1" si="181"/>
        <v>2921</v>
      </c>
      <c r="C2933" t="str">
        <f ca="1">IFERROR(VLOOKUP(B2933,'SKT LİSTESİ'!F:F,1,0),"")</f>
        <v/>
      </c>
      <c r="E2933" s="128" t="str">
        <f ca="1">IFERROR(IF($C2933="","",VLOOKUP(FİLTRE!$C2933,'SKT LİSTESİ'!$F:$S,5,0)),"")</f>
        <v/>
      </c>
      <c r="F2933" s="129" t="str">
        <f ca="1">IFERROR(IF($C2933="","",VLOOKUP(FİLTRE!$C2933,'SKT LİSTESİ'!$F:$S,7,0)),"")</f>
        <v/>
      </c>
      <c r="G2933" s="130" t="str">
        <f ca="1">IFERROR(IF($C2933="","",VLOOKUP(FİLTRE!$C2933,'SKT LİSTESİ'!$F:$S,8,0)),"")</f>
        <v/>
      </c>
      <c r="H2933" s="131" t="str">
        <f ca="1">IF(E2933="","",IF($C2933="","",VLOOKUP(FİLTRE!$C2933,'SKT LİSTESİ'!$F:$S,9,0)))</f>
        <v/>
      </c>
      <c r="I2933" s="132" t="str">
        <f ca="1">IFERROR(IF($C2933="","",VLOOKUP(FİLTRE!$C2933,'SKT LİSTESİ'!$F:$S,10,0)),"")</f>
        <v/>
      </c>
      <c r="J2933" s="133" t="str">
        <f ca="1">IFERROR(IF($C2933="","",VLOOKUP(FİLTRE!$C2933,'SKT LİSTESİ'!$F:$S,11,0)),"")</f>
        <v/>
      </c>
      <c r="K2933" s="134" t="str">
        <f ca="1">IFERROR(IF($C2933="","",VLOOKUP(FİLTRE!$C2933,'SKT LİSTESİ'!$F:$S,12,0)),"")</f>
        <v/>
      </c>
      <c r="L2933" s="134" t="str">
        <f ca="1">IFERROR(IF($C2933="","",VLOOKUP(FİLTRE!$C2933,'SKT LİSTESİ'!$F:$S,13,0)),"")</f>
        <v/>
      </c>
      <c r="M2933" s="135" t="str">
        <f ca="1">IFERROR(IF($C2933="","",VLOOKUP(FİLTRE!$C2933,'SKT LİSTESİ'!$F:$AJ,14,0)),"")</f>
        <v/>
      </c>
      <c r="N2933" s="31" t="str">
        <f ca="1">IFERROR(IF($C2933="","",VLOOKUP(FİLTRE!$C2933,'SKT LİSTESİ'!$F:$AJ,22,0)),"")</f>
        <v/>
      </c>
      <c r="O2933" s="136" t="str">
        <f ca="1">IFERROR(IF($C2933="","",VLOOKUP(FİLTRE!$C2933,'SKT LİSTESİ'!$F:$AJ,23,0)),"")</f>
        <v/>
      </c>
      <c r="P2933" s="31"/>
      <c r="Q2933" s="31"/>
      <c r="R2933" s="137" t="str">
        <f ca="1">(IFERROR(IF($C2933="","",VLOOKUP(FİLTRE!$C2933,'SKT LİSTESİ'!$F:$AJ,15,0)),""))</f>
        <v/>
      </c>
      <c r="S2933" s="138" t="str">
        <f ca="1">IFERROR(IF($C2933="","",VLOOKUP(FİLTRE!$C2933,'SKT LİSTESİ'!$F:$AJ,16,0)),"")</f>
        <v/>
      </c>
      <c r="AF2933" s="179" t="str">
        <f t="shared" ca="1" si="182"/>
        <v/>
      </c>
      <c r="AG2933" s="179">
        <f t="shared" ca="1" si="183"/>
        <v>0</v>
      </c>
      <c r="AH2933" s="179">
        <f t="shared" ca="1" si="184"/>
        <v>0</v>
      </c>
    </row>
    <row r="2934" spans="2:34" ht="15.75" x14ac:dyDescent="0.25">
      <c r="B2934">
        <f t="shared" ca="1" si="181"/>
        <v>2922</v>
      </c>
      <c r="C2934" t="str">
        <f ca="1">IFERROR(VLOOKUP(B2934,'SKT LİSTESİ'!F:F,1,0),"")</f>
        <v/>
      </c>
      <c r="E2934" s="128" t="str">
        <f ca="1">IFERROR(IF($C2934="","",VLOOKUP(FİLTRE!$C2934,'SKT LİSTESİ'!$F:$S,5,0)),"")</f>
        <v/>
      </c>
      <c r="F2934" s="129" t="str">
        <f ca="1">IFERROR(IF($C2934="","",VLOOKUP(FİLTRE!$C2934,'SKT LİSTESİ'!$F:$S,7,0)),"")</f>
        <v/>
      </c>
      <c r="G2934" s="130" t="str">
        <f ca="1">IFERROR(IF($C2934="","",VLOOKUP(FİLTRE!$C2934,'SKT LİSTESİ'!$F:$S,8,0)),"")</f>
        <v/>
      </c>
      <c r="H2934" s="131" t="str">
        <f ca="1">IF(E2934="","",IF($C2934="","",VLOOKUP(FİLTRE!$C2934,'SKT LİSTESİ'!$F:$S,9,0)))</f>
        <v/>
      </c>
      <c r="I2934" s="132" t="str">
        <f ca="1">IFERROR(IF($C2934="","",VLOOKUP(FİLTRE!$C2934,'SKT LİSTESİ'!$F:$S,10,0)),"")</f>
        <v/>
      </c>
      <c r="J2934" s="133" t="str">
        <f ca="1">IFERROR(IF($C2934="","",VLOOKUP(FİLTRE!$C2934,'SKT LİSTESİ'!$F:$S,11,0)),"")</f>
        <v/>
      </c>
      <c r="K2934" s="134" t="str">
        <f ca="1">IFERROR(IF($C2934="","",VLOOKUP(FİLTRE!$C2934,'SKT LİSTESİ'!$F:$S,12,0)),"")</f>
        <v/>
      </c>
      <c r="L2934" s="134" t="str">
        <f ca="1">IFERROR(IF($C2934="","",VLOOKUP(FİLTRE!$C2934,'SKT LİSTESİ'!$F:$S,13,0)),"")</f>
        <v/>
      </c>
      <c r="M2934" s="135" t="str">
        <f ca="1">IFERROR(IF($C2934="","",VLOOKUP(FİLTRE!$C2934,'SKT LİSTESİ'!$F:$AJ,14,0)),"")</f>
        <v/>
      </c>
      <c r="N2934" s="31" t="str">
        <f ca="1">IFERROR(IF($C2934="","",VLOOKUP(FİLTRE!$C2934,'SKT LİSTESİ'!$F:$AJ,22,0)),"")</f>
        <v/>
      </c>
      <c r="O2934" s="136" t="str">
        <f ca="1">IFERROR(IF($C2934="","",VLOOKUP(FİLTRE!$C2934,'SKT LİSTESİ'!$F:$AJ,23,0)),"")</f>
        <v/>
      </c>
      <c r="P2934" s="31"/>
      <c r="Q2934" s="31"/>
      <c r="R2934" s="137" t="str">
        <f ca="1">(IFERROR(IF($C2934="","",VLOOKUP(FİLTRE!$C2934,'SKT LİSTESİ'!$F:$AJ,15,0)),""))</f>
        <v/>
      </c>
      <c r="S2934" s="138" t="str">
        <f ca="1">IFERROR(IF($C2934="","",VLOOKUP(FİLTRE!$C2934,'SKT LİSTESİ'!$F:$AJ,16,0)),"")</f>
        <v/>
      </c>
      <c r="AF2934" s="179" t="str">
        <f t="shared" ca="1" si="182"/>
        <v/>
      </c>
      <c r="AG2934" s="179">
        <f t="shared" ca="1" si="183"/>
        <v>0</v>
      </c>
      <c r="AH2934" s="179">
        <f t="shared" ca="1" si="184"/>
        <v>0</v>
      </c>
    </row>
    <row r="2935" spans="2:34" ht="15.75" x14ac:dyDescent="0.25">
      <c r="B2935">
        <f t="shared" ca="1" si="181"/>
        <v>2923</v>
      </c>
      <c r="C2935" t="str">
        <f ca="1">IFERROR(VLOOKUP(B2935,'SKT LİSTESİ'!F:F,1,0),"")</f>
        <v/>
      </c>
      <c r="E2935" s="128" t="str">
        <f ca="1">IFERROR(IF($C2935="","",VLOOKUP(FİLTRE!$C2935,'SKT LİSTESİ'!$F:$S,5,0)),"")</f>
        <v/>
      </c>
      <c r="F2935" s="129" t="str">
        <f ca="1">IFERROR(IF($C2935="","",VLOOKUP(FİLTRE!$C2935,'SKT LİSTESİ'!$F:$S,7,0)),"")</f>
        <v/>
      </c>
      <c r="G2935" s="130" t="str">
        <f ca="1">IFERROR(IF($C2935="","",VLOOKUP(FİLTRE!$C2935,'SKT LİSTESİ'!$F:$S,8,0)),"")</f>
        <v/>
      </c>
      <c r="H2935" s="131" t="str">
        <f ca="1">IF(E2935="","",IF($C2935="","",VLOOKUP(FİLTRE!$C2935,'SKT LİSTESİ'!$F:$S,9,0)))</f>
        <v/>
      </c>
      <c r="I2935" s="132" t="str">
        <f ca="1">IFERROR(IF($C2935="","",VLOOKUP(FİLTRE!$C2935,'SKT LİSTESİ'!$F:$S,10,0)),"")</f>
        <v/>
      </c>
      <c r="J2935" s="133" t="str">
        <f ca="1">IFERROR(IF($C2935="","",VLOOKUP(FİLTRE!$C2935,'SKT LİSTESİ'!$F:$S,11,0)),"")</f>
        <v/>
      </c>
      <c r="K2935" s="134" t="str">
        <f ca="1">IFERROR(IF($C2935="","",VLOOKUP(FİLTRE!$C2935,'SKT LİSTESİ'!$F:$S,12,0)),"")</f>
        <v/>
      </c>
      <c r="L2935" s="134" t="str">
        <f ca="1">IFERROR(IF($C2935="","",VLOOKUP(FİLTRE!$C2935,'SKT LİSTESİ'!$F:$S,13,0)),"")</f>
        <v/>
      </c>
      <c r="M2935" s="135" t="str">
        <f ca="1">IFERROR(IF($C2935="","",VLOOKUP(FİLTRE!$C2935,'SKT LİSTESİ'!$F:$AJ,14,0)),"")</f>
        <v/>
      </c>
      <c r="N2935" s="31" t="str">
        <f ca="1">IFERROR(IF($C2935="","",VLOOKUP(FİLTRE!$C2935,'SKT LİSTESİ'!$F:$AJ,22,0)),"")</f>
        <v/>
      </c>
      <c r="O2935" s="136" t="str">
        <f ca="1">IFERROR(IF($C2935="","",VLOOKUP(FİLTRE!$C2935,'SKT LİSTESİ'!$F:$AJ,23,0)),"")</f>
        <v/>
      </c>
      <c r="P2935" s="31"/>
      <c r="Q2935" s="31"/>
      <c r="R2935" s="137" t="str">
        <f ca="1">(IFERROR(IF($C2935="","",VLOOKUP(FİLTRE!$C2935,'SKT LİSTESİ'!$F:$AJ,15,0)),""))</f>
        <v/>
      </c>
      <c r="S2935" s="138" t="str">
        <f ca="1">IFERROR(IF($C2935="","",VLOOKUP(FİLTRE!$C2935,'SKT LİSTESİ'!$F:$AJ,16,0)),"")</f>
        <v/>
      </c>
      <c r="AF2935" s="179" t="str">
        <f t="shared" ca="1" si="182"/>
        <v/>
      </c>
      <c r="AG2935" s="179">
        <f t="shared" ca="1" si="183"/>
        <v>0</v>
      </c>
      <c r="AH2935" s="179">
        <f t="shared" ca="1" si="184"/>
        <v>0</v>
      </c>
    </row>
    <row r="2936" spans="2:34" ht="15.75" x14ac:dyDescent="0.25">
      <c r="B2936">
        <f t="shared" ca="1" si="181"/>
        <v>2924</v>
      </c>
      <c r="C2936" t="str">
        <f ca="1">IFERROR(VLOOKUP(B2936,'SKT LİSTESİ'!F:F,1,0),"")</f>
        <v/>
      </c>
      <c r="E2936" s="128" t="str">
        <f ca="1">IFERROR(IF($C2936="","",VLOOKUP(FİLTRE!$C2936,'SKT LİSTESİ'!$F:$S,5,0)),"")</f>
        <v/>
      </c>
      <c r="F2936" s="129" t="str">
        <f ca="1">IFERROR(IF($C2936="","",VLOOKUP(FİLTRE!$C2936,'SKT LİSTESİ'!$F:$S,7,0)),"")</f>
        <v/>
      </c>
      <c r="G2936" s="130" t="str">
        <f ca="1">IFERROR(IF($C2936="","",VLOOKUP(FİLTRE!$C2936,'SKT LİSTESİ'!$F:$S,8,0)),"")</f>
        <v/>
      </c>
      <c r="H2936" s="131" t="str">
        <f ca="1">IF(E2936="","",IF($C2936="","",VLOOKUP(FİLTRE!$C2936,'SKT LİSTESİ'!$F:$S,9,0)))</f>
        <v/>
      </c>
      <c r="I2936" s="132" t="str">
        <f ca="1">IFERROR(IF($C2936="","",VLOOKUP(FİLTRE!$C2936,'SKT LİSTESİ'!$F:$S,10,0)),"")</f>
        <v/>
      </c>
      <c r="J2936" s="133" t="str">
        <f ca="1">IFERROR(IF($C2936="","",VLOOKUP(FİLTRE!$C2936,'SKT LİSTESİ'!$F:$S,11,0)),"")</f>
        <v/>
      </c>
      <c r="K2936" s="134" t="str">
        <f ca="1">IFERROR(IF($C2936="","",VLOOKUP(FİLTRE!$C2936,'SKT LİSTESİ'!$F:$S,12,0)),"")</f>
        <v/>
      </c>
      <c r="L2936" s="134" t="str">
        <f ca="1">IFERROR(IF($C2936="","",VLOOKUP(FİLTRE!$C2936,'SKT LİSTESİ'!$F:$S,13,0)),"")</f>
        <v/>
      </c>
      <c r="M2936" s="135" t="str">
        <f ca="1">IFERROR(IF($C2936="","",VLOOKUP(FİLTRE!$C2936,'SKT LİSTESİ'!$F:$AJ,14,0)),"")</f>
        <v/>
      </c>
      <c r="N2936" s="31" t="str">
        <f ca="1">IFERROR(IF($C2936="","",VLOOKUP(FİLTRE!$C2936,'SKT LİSTESİ'!$F:$AJ,22,0)),"")</f>
        <v/>
      </c>
      <c r="O2936" s="136" t="str">
        <f ca="1">IFERROR(IF($C2936="","",VLOOKUP(FİLTRE!$C2936,'SKT LİSTESİ'!$F:$AJ,23,0)),"")</f>
        <v/>
      </c>
      <c r="P2936" s="31"/>
      <c r="Q2936" s="31"/>
      <c r="R2936" s="137" t="str">
        <f ca="1">(IFERROR(IF($C2936="","",VLOOKUP(FİLTRE!$C2936,'SKT LİSTESİ'!$F:$AJ,15,0)),""))</f>
        <v/>
      </c>
      <c r="S2936" s="138" t="str">
        <f ca="1">IFERROR(IF($C2936="","",VLOOKUP(FİLTRE!$C2936,'SKT LİSTESİ'!$F:$AJ,16,0)),"")</f>
        <v/>
      </c>
      <c r="AF2936" s="179" t="str">
        <f t="shared" ca="1" si="182"/>
        <v/>
      </c>
      <c r="AG2936" s="179">
        <f t="shared" ca="1" si="183"/>
        <v>0</v>
      </c>
      <c r="AH2936" s="179">
        <f t="shared" ca="1" si="184"/>
        <v>0</v>
      </c>
    </row>
    <row r="2937" spans="2:34" ht="15.75" x14ac:dyDescent="0.25">
      <c r="B2937">
        <f t="shared" ca="1" si="181"/>
        <v>2925</v>
      </c>
      <c r="C2937" t="str">
        <f ca="1">IFERROR(VLOOKUP(B2937,'SKT LİSTESİ'!F:F,1,0),"")</f>
        <v/>
      </c>
      <c r="E2937" s="128" t="str">
        <f ca="1">IFERROR(IF($C2937="","",VLOOKUP(FİLTRE!$C2937,'SKT LİSTESİ'!$F:$S,5,0)),"")</f>
        <v/>
      </c>
      <c r="F2937" s="129" t="str">
        <f ca="1">IFERROR(IF($C2937="","",VLOOKUP(FİLTRE!$C2937,'SKT LİSTESİ'!$F:$S,7,0)),"")</f>
        <v/>
      </c>
      <c r="G2937" s="130" t="str">
        <f ca="1">IFERROR(IF($C2937="","",VLOOKUP(FİLTRE!$C2937,'SKT LİSTESİ'!$F:$S,8,0)),"")</f>
        <v/>
      </c>
      <c r="H2937" s="131" t="str">
        <f ca="1">IF(E2937="","",IF($C2937="","",VLOOKUP(FİLTRE!$C2937,'SKT LİSTESİ'!$F:$S,9,0)))</f>
        <v/>
      </c>
      <c r="I2937" s="132" t="str">
        <f ca="1">IFERROR(IF($C2937="","",VLOOKUP(FİLTRE!$C2937,'SKT LİSTESİ'!$F:$S,10,0)),"")</f>
        <v/>
      </c>
      <c r="J2937" s="133" t="str">
        <f ca="1">IFERROR(IF($C2937="","",VLOOKUP(FİLTRE!$C2937,'SKT LİSTESİ'!$F:$S,11,0)),"")</f>
        <v/>
      </c>
      <c r="K2937" s="134" t="str">
        <f ca="1">IFERROR(IF($C2937="","",VLOOKUP(FİLTRE!$C2937,'SKT LİSTESİ'!$F:$S,12,0)),"")</f>
        <v/>
      </c>
      <c r="L2937" s="134" t="str">
        <f ca="1">IFERROR(IF($C2937="","",VLOOKUP(FİLTRE!$C2937,'SKT LİSTESİ'!$F:$S,13,0)),"")</f>
        <v/>
      </c>
      <c r="M2937" s="135" t="str">
        <f ca="1">IFERROR(IF($C2937="","",VLOOKUP(FİLTRE!$C2937,'SKT LİSTESİ'!$F:$AJ,14,0)),"")</f>
        <v/>
      </c>
      <c r="N2937" s="31" t="str">
        <f ca="1">IFERROR(IF($C2937="","",VLOOKUP(FİLTRE!$C2937,'SKT LİSTESİ'!$F:$AJ,22,0)),"")</f>
        <v/>
      </c>
      <c r="O2937" s="136" t="str">
        <f ca="1">IFERROR(IF($C2937="","",VLOOKUP(FİLTRE!$C2937,'SKT LİSTESİ'!$F:$AJ,23,0)),"")</f>
        <v/>
      </c>
      <c r="P2937" s="31"/>
      <c r="Q2937" s="31"/>
      <c r="R2937" s="137" t="str">
        <f ca="1">(IFERROR(IF($C2937="","",VLOOKUP(FİLTRE!$C2937,'SKT LİSTESİ'!$F:$AJ,15,0)),""))</f>
        <v/>
      </c>
      <c r="S2937" s="138" t="str">
        <f ca="1">IFERROR(IF($C2937="","",VLOOKUP(FİLTRE!$C2937,'SKT LİSTESİ'!$F:$AJ,16,0)),"")</f>
        <v/>
      </c>
      <c r="AF2937" s="179" t="str">
        <f t="shared" ca="1" si="182"/>
        <v/>
      </c>
      <c r="AG2937" s="179">
        <f t="shared" ca="1" si="183"/>
        <v>0</v>
      </c>
      <c r="AH2937" s="179">
        <f t="shared" ca="1" si="184"/>
        <v>0</v>
      </c>
    </row>
    <row r="2938" spans="2:34" ht="15.75" x14ac:dyDescent="0.25">
      <c r="B2938">
        <f t="shared" ca="1" si="181"/>
        <v>2926</v>
      </c>
      <c r="C2938" t="str">
        <f ca="1">IFERROR(VLOOKUP(B2938,'SKT LİSTESİ'!F:F,1,0),"")</f>
        <v/>
      </c>
      <c r="E2938" s="128" t="str">
        <f ca="1">IFERROR(IF($C2938="","",VLOOKUP(FİLTRE!$C2938,'SKT LİSTESİ'!$F:$S,5,0)),"")</f>
        <v/>
      </c>
      <c r="F2938" s="129" t="str">
        <f ca="1">IFERROR(IF($C2938="","",VLOOKUP(FİLTRE!$C2938,'SKT LİSTESİ'!$F:$S,7,0)),"")</f>
        <v/>
      </c>
      <c r="G2938" s="130" t="str">
        <f ca="1">IFERROR(IF($C2938="","",VLOOKUP(FİLTRE!$C2938,'SKT LİSTESİ'!$F:$S,8,0)),"")</f>
        <v/>
      </c>
      <c r="H2938" s="131" t="str">
        <f ca="1">IF(E2938="","",IF($C2938="","",VLOOKUP(FİLTRE!$C2938,'SKT LİSTESİ'!$F:$S,9,0)))</f>
        <v/>
      </c>
      <c r="I2938" s="132" t="str">
        <f ca="1">IFERROR(IF($C2938="","",VLOOKUP(FİLTRE!$C2938,'SKT LİSTESİ'!$F:$S,10,0)),"")</f>
        <v/>
      </c>
      <c r="J2938" s="133" t="str">
        <f ca="1">IFERROR(IF($C2938="","",VLOOKUP(FİLTRE!$C2938,'SKT LİSTESİ'!$F:$S,11,0)),"")</f>
        <v/>
      </c>
      <c r="K2938" s="134" t="str">
        <f ca="1">IFERROR(IF($C2938="","",VLOOKUP(FİLTRE!$C2938,'SKT LİSTESİ'!$F:$S,12,0)),"")</f>
        <v/>
      </c>
      <c r="L2938" s="134" t="str">
        <f ca="1">IFERROR(IF($C2938="","",VLOOKUP(FİLTRE!$C2938,'SKT LİSTESİ'!$F:$S,13,0)),"")</f>
        <v/>
      </c>
      <c r="M2938" s="135" t="str">
        <f ca="1">IFERROR(IF($C2938="","",VLOOKUP(FİLTRE!$C2938,'SKT LİSTESİ'!$F:$AJ,14,0)),"")</f>
        <v/>
      </c>
      <c r="N2938" s="31" t="str">
        <f ca="1">IFERROR(IF($C2938="","",VLOOKUP(FİLTRE!$C2938,'SKT LİSTESİ'!$F:$AJ,22,0)),"")</f>
        <v/>
      </c>
      <c r="O2938" s="136" t="str">
        <f ca="1">IFERROR(IF($C2938="","",VLOOKUP(FİLTRE!$C2938,'SKT LİSTESİ'!$F:$AJ,23,0)),"")</f>
        <v/>
      </c>
      <c r="P2938" s="31"/>
      <c r="Q2938" s="31"/>
      <c r="R2938" s="137" t="str">
        <f ca="1">(IFERROR(IF($C2938="","",VLOOKUP(FİLTRE!$C2938,'SKT LİSTESİ'!$F:$AJ,15,0)),""))</f>
        <v/>
      </c>
      <c r="S2938" s="138" t="str">
        <f ca="1">IFERROR(IF($C2938="","",VLOOKUP(FİLTRE!$C2938,'SKT LİSTESİ'!$F:$AJ,16,0)),"")</f>
        <v/>
      </c>
      <c r="AF2938" s="179" t="str">
        <f t="shared" ca="1" si="182"/>
        <v/>
      </c>
      <c r="AG2938" s="179">
        <f t="shared" ca="1" si="183"/>
        <v>0</v>
      </c>
      <c r="AH2938" s="179">
        <f t="shared" ca="1" si="184"/>
        <v>0</v>
      </c>
    </row>
    <row r="2939" spans="2:34" ht="15.75" x14ac:dyDescent="0.25">
      <c r="B2939">
        <f t="shared" ca="1" si="181"/>
        <v>2927</v>
      </c>
      <c r="C2939" t="str">
        <f ca="1">IFERROR(VLOOKUP(B2939,'SKT LİSTESİ'!F:F,1,0),"")</f>
        <v/>
      </c>
      <c r="E2939" s="128" t="str">
        <f ca="1">IFERROR(IF($C2939="","",VLOOKUP(FİLTRE!$C2939,'SKT LİSTESİ'!$F:$S,5,0)),"")</f>
        <v/>
      </c>
      <c r="F2939" s="129" t="str">
        <f ca="1">IFERROR(IF($C2939="","",VLOOKUP(FİLTRE!$C2939,'SKT LİSTESİ'!$F:$S,7,0)),"")</f>
        <v/>
      </c>
      <c r="G2939" s="130" t="str">
        <f ca="1">IFERROR(IF($C2939="","",VLOOKUP(FİLTRE!$C2939,'SKT LİSTESİ'!$F:$S,8,0)),"")</f>
        <v/>
      </c>
      <c r="H2939" s="131" t="str">
        <f ca="1">IF(E2939="","",IF($C2939="","",VLOOKUP(FİLTRE!$C2939,'SKT LİSTESİ'!$F:$S,9,0)))</f>
        <v/>
      </c>
      <c r="I2939" s="132" t="str">
        <f ca="1">IFERROR(IF($C2939="","",VLOOKUP(FİLTRE!$C2939,'SKT LİSTESİ'!$F:$S,10,0)),"")</f>
        <v/>
      </c>
      <c r="J2939" s="133" t="str">
        <f ca="1">IFERROR(IF($C2939="","",VLOOKUP(FİLTRE!$C2939,'SKT LİSTESİ'!$F:$S,11,0)),"")</f>
        <v/>
      </c>
      <c r="K2939" s="134" t="str">
        <f ca="1">IFERROR(IF($C2939="","",VLOOKUP(FİLTRE!$C2939,'SKT LİSTESİ'!$F:$S,12,0)),"")</f>
        <v/>
      </c>
      <c r="L2939" s="134" t="str">
        <f ca="1">IFERROR(IF($C2939="","",VLOOKUP(FİLTRE!$C2939,'SKT LİSTESİ'!$F:$S,13,0)),"")</f>
        <v/>
      </c>
      <c r="M2939" s="135" t="str">
        <f ca="1">IFERROR(IF($C2939="","",VLOOKUP(FİLTRE!$C2939,'SKT LİSTESİ'!$F:$AJ,14,0)),"")</f>
        <v/>
      </c>
      <c r="N2939" s="31" t="str">
        <f ca="1">IFERROR(IF($C2939="","",VLOOKUP(FİLTRE!$C2939,'SKT LİSTESİ'!$F:$AJ,22,0)),"")</f>
        <v/>
      </c>
      <c r="O2939" s="136" t="str">
        <f ca="1">IFERROR(IF($C2939="","",VLOOKUP(FİLTRE!$C2939,'SKT LİSTESİ'!$F:$AJ,23,0)),"")</f>
        <v/>
      </c>
      <c r="P2939" s="31"/>
      <c r="Q2939" s="31"/>
      <c r="R2939" s="137" t="str">
        <f ca="1">(IFERROR(IF($C2939="","",VLOOKUP(FİLTRE!$C2939,'SKT LİSTESİ'!$F:$AJ,15,0)),""))</f>
        <v/>
      </c>
      <c r="S2939" s="138" t="str">
        <f ca="1">IFERROR(IF($C2939="","",VLOOKUP(FİLTRE!$C2939,'SKT LİSTESİ'!$F:$AJ,16,0)),"")</f>
        <v/>
      </c>
      <c r="AF2939" s="179" t="str">
        <f t="shared" ca="1" si="182"/>
        <v/>
      </c>
      <c r="AG2939" s="179">
        <f t="shared" ca="1" si="183"/>
        <v>0</v>
      </c>
      <c r="AH2939" s="179">
        <f t="shared" ca="1" si="184"/>
        <v>0</v>
      </c>
    </row>
    <row r="2940" spans="2:34" ht="15.75" x14ac:dyDescent="0.25">
      <c r="B2940">
        <f t="shared" ca="1" si="181"/>
        <v>2928</v>
      </c>
      <c r="C2940" t="str">
        <f ca="1">IFERROR(VLOOKUP(B2940,'SKT LİSTESİ'!F:F,1,0),"")</f>
        <v/>
      </c>
      <c r="E2940" s="128" t="str">
        <f ca="1">IFERROR(IF($C2940="","",VLOOKUP(FİLTRE!$C2940,'SKT LİSTESİ'!$F:$S,5,0)),"")</f>
        <v/>
      </c>
      <c r="F2940" s="129" t="str">
        <f ca="1">IFERROR(IF($C2940="","",VLOOKUP(FİLTRE!$C2940,'SKT LİSTESİ'!$F:$S,7,0)),"")</f>
        <v/>
      </c>
      <c r="G2940" s="130" t="str">
        <f ca="1">IFERROR(IF($C2940="","",VLOOKUP(FİLTRE!$C2940,'SKT LİSTESİ'!$F:$S,8,0)),"")</f>
        <v/>
      </c>
      <c r="H2940" s="131" t="str">
        <f ca="1">IF(E2940="","",IF($C2940="","",VLOOKUP(FİLTRE!$C2940,'SKT LİSTESİ'!$F:$S,9,0)))</f>
        <v/>
      </c>
      <c r="I2940" s="132" t="str">
        <f ca="1">IFERROR(IF($C2940="","",VLOOKUP(FİLTRE!$C2940,'SKT LİSTESİ'!$F:$S,10,0)),"")</f>
        <v/>
      </c>
      <c r="J2940" s="133" t="str">
        <f ca="1">IFERROR(IF($C2940="","",VLOOKUP(FİLTRE!$C2940,'SKT LİSTESİ'!$F:$S,11,0)),"")</f>
        <v/>
      </c>
      <c r="K2940" s="134" t="str">
        <f ca="1">IFERROR(IF($C2940="","",VLOOKUP(FİLTRE!$C2940,'SKT LİSTESİ'!$F:$S,12,0)),"")</f>
        <v/>
      </c>
      <c r="L2940" s="134" t="str">
        <f ca="1">IFERROR(IF($C2940="","",VLOOKUP(FİLTRE!$C2940,'SKT LİSTESİ'!$F:$S,13,0)),"")</f>
        <v/>
      </c>
      <c r="M2940" s="135" t="str">
        <f ca="1">IFERROR(IF($C2940="","",VLOOKUP(FİLTRE!$C2940,'SKT LİSTESİ'!$F:$AJ,14,0)),"")</f>
        <v/>
      </c>
      <c r="N2940" s="31" t="str">
        <f ca="1">IFERROR(IF($C2940="","",VLOOKUP(FİLTRE!$C2940,'SKT LİSTESİ'!$F:$AJ,22,0)),"")</f>
        <v/>
      </c>
      <c r="O2940" s="136" t="str">
        <f ca="1">IFERROR(IF($C2940="","",VLOOKUP(FİLTRE!$C2940,'SKT LİSTESİ'!$F:$AJ,23,0)),"")</f>
        <v/>
      </c>
      <c r="P2940" s="31"/>
      <c r="Q2940" s="31"/>
      <c r="R2940" s="137" t="str">
        <f ca="1">(IFERROR(IF($C2940="","",VLOOKUP(FİLTRE!$C2940,'SKT LİSTESİ'!$F:$AJ,15,0)),""))</f>
        <v/>
      </c>
      <c r="S2940" s="138" t="str">
        <f ca="1">IFERROR(IF($C2940="","",VLOOKUP(FİLTRE!$C2940,'SKT LİSTESİ'!$F:$AJ,16,0)),"")</f>
        <v/>
      </c>
      <c r="AF2940" s="179" t="str">
        <f t="shared" ca="1" si="182"/>
        <v/>
      </c>
      <c r="AG2940" s="179">
        <f t="shared" ca="1" si="183"/>
        <v>0</v>
      </c>
      <c r="AH2940" s="179">
        <f t="shared" ca="1" si="184"/>
        <v>0</v>
      </c>
    </row>
    <row r="2941" spans="2:34" ht="15.75" x14ac:dyDescent="0.25">
      <c r="B2941">
        <f t="shared" ca="1" si="181"/>
        <v>2929</v>
      </c>
      <c r="C2941" t="str">
        <f ca="1">IFERROR(VLOOKUP(B2941,'SKT LİSTESİ'!F:F,1,0),"")</f>
        <v/>
      </c>
      <c r="E2941" s="128" t="str">
        <f ca="1">IFERROR(IF($C2941="","",VLOOKUP(FİLTRE!$C2941,'SKT LİSTESİ'!$F:$S,5,0)),"")</f>
        <v/>
      </c>
      <c r="F2941" s="129" t="str">
        <f ca="1">IFERROR(IF($C2941="","",VLOOKUP(FİLTRE!$C2941,'SKT LİSTESİ'!$F:$S,7,0)),"")</f>
        <v/>
      </c>
      <c r="G2941" s="130" t="str">
        <f ca="1">IFERROR(IF($C2941="","",VLOOKUP(FİLTRE!$C2941,'SKT LİSTESİ'!$F:$S,8,0)),"")</f>
        <v/>
      </c>
      <c r="H2941" s="131" t="str">
        <f ca="1">IF(E2941="","",IF($C2941="","",VLOOKUP(FİLTRE!$C2941,'SKT LİSTESİ'!$F:$S,9,0)))</f>
        <v/>
      </c>
      <c r="I2941" s="132" t="str">
        <f ca="1">IFERROR(IF($C2941="","",VLOOKUP(FİLTRE!$C2941,'SKT LİSTESİ'!$F:$S,10,0)),"")</f>
        <v/>
      </c>
      <c r="J2941" s="133" t="str">
        <f ca="1">IFERROR(IF($C2941="","",VLOOKUP(FİLTRE!$C2941,'SKT LİSTESİ'!$F:$S,11,0)),"")</f>
        <v/>
      </c>
      <c r="K2941" s="134" t="str">
        <f ca="1">IFERROR(IF($C2941="","",VLOOKUP(FİLTRE!$C2941,'SKT LİSTESİ'!$F:$S,12,0)),"")</f>
        <v/>
      </c>
      <c r="L2941" s="134" t="str">
        <f ca="1">IFERROR(IF($C2941="","",VLOOKUP(FİLTRE!$C2941,'SKT LİSTESİ'!$F:$S,13,0)),"")</f>
        <v/>
      </c>
      <c r="M2941" s="135" t="str">
        <f ca="1">IFERROR(IF($C2941="","",VLOOKUP(FİLTRE!$C2941,'SKT LİSTESİ'!$F:$AJ,14,0)),"")</f>
        <v/>
      </c>
      <c r="N2941" s="31" t="str">
        <f ca="1">IFERROR(IF($C2941="","",VLOOKUP(FİLTRE!$C2941,'SKT LİSTESİ'!$F:$AJ,22,0)),"")</f>
        <v/>
      </c>
      <c r="O2941" s="136" t="str">
        <f ca="1">IFERROR(IF($C2941="","",VLOOKUP(FİLTRE!$C2941,'SKT LİSTESİ'!$F:$AJ,23,0)),"")</f>
        <v/>
      </c>
      <c r="P2941" s="31"/>
      <c r="Q2941" s="31"/>
      <c r="R2941" s="137" t="str">
        <f ca="1">(IFERROR(IF($C2941="","",VLOOKUP(FİLTRE!$C2941,'SKT LİSTESİ'!$F:$AJ,15,0)),""))</f>
        <v/>
      </c>
      <c r="S2941" s="138" t="str">
        <f ca="1">IFERROR(IF($C2941="","",VLOOKUP(FİLTRE!$C2941,'SKT LİSTESİ'!$F:$AJ,16,0)),"")</f>
        <v/>
      </c>
      <c r="AF2941" s="179" t="str">
        <f t="shared" ca="1" si="182"/>
        <v/>
      </c>
      <c r="AG2941" s="179">
        <f t="shared" ca="1" si="183"/>
        <v>0</v>
      </c>
      <c r="AH2941" s="179">
        <f t="shared" ca="1" si="184"/>
        <v>0</v>
      </c>
    </row>
    <row r="2942" spans="2:34" ht="15.75" x14ac:dyDescent="0.25">
      <c r="B2942">
        <f t="shared" ca="1" si="181"/>
        <v>2930</v>
      </c>
      <c r="C2942" t="str">
        <f ca="1">IFERROR(VLOOKUP(B2942,'SKT LİSTESİ'!F:F,1,0),"")</f>
        <v/>
      </c>
      <c r="E2942" s="128" t="str">
        <f ca="1">IFERROR(IF($C2942="","",VLOOKUP(FİLTRE!$C2942,'SKT LİSTESİ'!$F:$S,5,0)),"")</f>
        <v/>
      </c>
      <c r="F2942" s="129" t="str">
        <f ca="1">IFERROR(IF($C2942="","",VLOOKUP(FİLTRE!$C2942,'SKT LİSTESİ'!$F:$S,7,0)),"")</f>
        <v/>
      </c>
      <c r="G2942" s="130" t="str">
        <f ca="1">IFERROR(IF($C2942="","",VLOOKUP(FİLTRE!$C2942,'SKT LİSTESİ'!$F:$S,8,0)),"")</f>
        <v/>
      </c>
      <c r="H2942" s="131" t="str">
        <f ca="1">IF(E2942="","",IF($C2942="","",VLOOKUP(FİLTRE!$C2942,'SKT LİSTESİ'!$F:$S,9,0)))</f>
        <v/>
      </c>
      <c r="I2942" s="132" t="str">
        <f ca="1">IFERROR(IF($C2942="","",VLOOKUP(FİLTRE!$C2942,'SKT LİSTESİ'!$F:$S,10,0)),"")</f>
        <v/>
      </c>
      <c r="J2942" s="133" t="str">
        <f ca="1">IFERROR(IF($C2942="","",VLOOKUP(FİLTRE!$C2942,'SKT LİSTESİ'!$F:$S,11,0)),"")</f>
        <v/>
      </c>
      <c r="K2942" s="134" t="str">
        <f ca="1">IFERROR(IF($C2942="","",VLOOKUP(FİLTRE!$C2942,'SKT LİSTESİ'!$F:$S,12,0)),"")</f>
        <v/>
      </c>
      <c r="L2942" s="134" t="str">
        <f ca="1">IFERROR(IF($C2942="","",VLOOKUP(FİLTRE!$C2942,'SKT LİSTESİ'!$F:$S,13,0)),"")</f>
        <v/>
      </c>
      <c r="M2942" s="135" t="str">
        <f ca="1">IFERROR(IF($C2942="","",VLOOKUP(FİLTRE!$C2942,'SKT LİSTESİ'!$F:$AJ,14,0)),"")</f>
        <v/>
      </c>
      <c r="N2942" s="31" t="str">
        <f ca="1">IFERROR(IF($C2942="","",VLOOKUP(FİLTRE!$C2942,'SKT LİSTESİ'!$F:$AJ,22,0)),"")</f>
        <v/>
      </c>
      <c r="O2942" s="136" t="str">
        <f ca="1">IFERROR(IF($C2942="","",VLOOKUP(FİLTRE!$C2942,'SKT LİSTESİ'!$F:$AJ,23,0)),"")</f>
        <v/>
      </c>
      <c r="P2942" s="31"/>
      <c r="Q2942" s="31"/>
      <c r="R2942" s="137" t="str">
        <f ca="1">(IFERROR(IF($C2942="","",VLOOKUP(FİLTRE!$C2942,'SKT LİSTESİ'!$F:$AJ,15,0)),""))</f>
        <v/>
      </c>
      <c r="S2942" s="138" t="str">
        <f ca="1">IFERROR(IF($C2942="","",VLOOKUP(FİLTRE!$C2942,'SKT LİSTESİ'!$F:$AJ,16,0)),"")</f>
        <v/>
      </c>
      <c r="AF2942" s="179" t="str">
        <f t="shared" ca="1" si="182"/>
        <v/>
      </c>
      <c r="AG2942" s="179">
        <f t="shared" ca="1" si="183"/>
        <v>0</v>
      </c>
      <c r="AH2942" s="179">
        <f t="shared" ca="1" si="184"/>
        <v>0</v>
      </c>
    </row>
    <row r="2943" spans="2:34" ht="15.75" x14ac:dyDescent="0.25">
      <c r="B2943">
        <f t="shared" ca="1" si="181"/>
        <v>2931</v>
      </c>
      <c r="C2943" t="str">
        <f ca="1">IFERROR(VLOOKUP(B2943,'SKT LİSTESİ'!F:F,1,0),"")</f>
        <v/>
      </c>
      <c r="E2943" s="128" t="str">
        <f ca="1">IFERROR(IF($C2943="","",VLOOKUP(FİLTRE!$C2943,'SKT LİSTESİ'!$F:$S,5,0)),"")</f>
        <v/>
      </c>
      <c r="F2943" s="129" t="str">
        <f ca="1">IFERROR(IF($C2943="","",VLOOKUP(FİLTRE!$C2943,'SKT LİSTESİ'!$F:$S,7,0)),"")</f>
        <v/>
      </c>
      <c r="G2943" s="130" t="str">
        <f ca="1">IFERROR(IF($C2943="","",VLOOKUP(FİLTRE!$C2943,'SKT LİSTESİ'!$F:$S,8,0)),"")</f>
        <v/>
      </c>
      <c r="H2943" s="131" t="str">
        <f ca="1">IF(E2943="","",IF($C2943="","",VLOOKUP(FİLTRE!$C2943,'SKT LİSTESİ'!$F:$S,9,0)))</f>
        <v/>
      </c>
      <c r="I2943" s="132" t="str">
        <f ca="1">IFERROR(IF($C2943="","",VLOOKUP(FİLTRE!$C2943,'SKT LİSTESİ'!$F:$S,10,0)),"")</f>
        <v/>
      </c>
      <c r="J2943" s="133" t="str">
        <f ca="1">IFERROR(IF($C2943="","",VLOOKUP(FİLTRE!$C2943,'SKT LİSTESİ'!$F:$S,11,0)),"")</f>
        <v/>
      </c>
      <c r="K2943" s="134" t="str">
        <f ca="1">IFERROR(IF($C2943="","",VLOOKUP(FİLTRE!$C2943,'SKT LİSTESİ'!$F:$S,12,0)),"")</f>
        <v/>
      </c>
      <c r="L2943" s="134" t="str">
        <f ca="1">IFERROR(IF($C2943="","",VLOOKUP(FİLTRE!$C2943,'SKT LİSTESİ'!$F:$S,13,0)),"")</f>
        <v/>
      </c>
      <c r="M2943" s="135" t="str">
        <f ca="1">IFERROR(IF($C2943="","",VLOOKUP(FİLTRE!$C2943,'SKT LİSTESİ'!$F:$AJ,14,0)),"")</f>
        <v/>
      </c>
      <c r="N2943" s="31" t="str">
        <f ca="1">IFERROR(IF($C2943="","",VLOOKUP(FİLTRE!$C2943,'SKT LİSTESİ'!$F:$AJ,22,0)),"")</f>
        <v/>
      </c>
      <c r="O2943" s="136" t="str">
        <f ca="1">IFERROR(IF($C2943="","",VLOOKUP(FİLTRE!$C2943,'SKT LİSTESİ'!$F:$AJ,23,0)),"")</f>
        <v/>
      </c>
      <c r="P2943" s="31"/>
      <c r="Q2943" s="31"/>
      <c r="R2943" s="137" t="str">
        <f ca="1">(IFERROR(IF($C2943="","",VLOOKUP(FİLTRE!$C2943,'SKT LİSTESİ'!$F:$AJ,15,0)),""))</f>
        <v/>
      </c>
      <c r="S2943" s="138" t="str">
        <f ca="1">IFERROR(IF($C2943="","",VLOOKUP(FİLTRE!$C2943,'SKT LİSTESİ'!$F:$AJ,16,0)),"")</f>
        <v/>
      </c>
      <c r="AF2943" s="179" t="str">
        <f t="shared" ca="1" si="182"/>
        <v/>
      </c>
      <c r="AG2943" s="179">
        <f t="shared" ca="1" si="183"/>
        <v>0</v>
      </c>
      <c r="AH2943" s="179">
        <f t="shared" ca="1" si="184"/>
        <v>0</v>
      </c>
    </row>
    <row r="2944" spans="2:34" ht="15.75" x14ac:dyDescent="0.25">
      <c r="B2944">
        <f t="shared" ca="1" si="181"/>
        <v>2932</v>
      </c>
      <c r="C2944" t="str">
        <f ca="1">IFERROR(VLOOKUP(B2944,'SKT LİSTESİ'!F:F,1,0),"")</f>
        <v/>
      </c>
      <c r="E2944" s="128" t="str">
        <f ca="1">IFERROR(IF($C2944="","",VLOOKUP(FİLTRE!$C2944,'SKT LİSTESİ'!$F:$S,5,0)),"")</f>
        <v/>
      </c>
      <c r="F2944" s="129" t="str">
        <f ca="1">IFERROR(IF($C2944="","",VLOOKUP(FİLTRE!$C2944,'SKT LİSTESİ'!$F:$S,7,0)),"")</f>
        <v/>
      </c>
      <c r="G2944" s="130" t="str">
        <f ca="1">IFERROR(IF($C2944="","",VLOOKUP(FİLTRE!$C2944,'SKT LİSTESİ'!$F:$S,8,0)),"")</f>
        <v/>
      </c>
      <c r="H2944" s="131" t="str">
        <f ca="1">IF(E2944="","",IF($C2944="","",VLOOKUP(FİLTRE!$C2944,'SKT LİSTESİ'!$F:$S,9,0)))</f>
        <v/>
      </c>
      <c r="I2944" s="132" t="str">
        <f ca="1">IFERROR(IF($C2944="","",VLOOKUP(FİLTRE!$C2944,'SKT LİSTESİ'!$F:$S,10,0)),"")</f>
        <v/>
      </c>
      <c r="J2944" s="133" t="str">
        <f ca="1">IFERROR(IF($C2944="","",VLOOKUP(FİLTRE!$C2944,'SKT LİSTESİ'!$F:$S,11,0)),"")</f>
        <v/>
      </c>
      <c r="K2944" s="134" t="str">
        <f ca="1">IFERROR(IF($C2944="","",VLOOKUP(FİLTRE!$C2944,'SKT LİSTESİ'!$F:$S,12,0)),"")</f>
        <v/>
      </c>
      <c r="L2944" s="134" t="str">
        <f ca="1">IFERROR(IF($C2944="","",VLOOKUP(FİLTRE!$C2944,'SKT LİSTESİ'!$F:$S,13,0)),"")</f>
        <v/>
      </c>
      <c r="M2944" s="135" t="str">
        <f ca="1">IFERROR(IF($C2944="","",VLOOKUP(FİLTRE!$C2944,'SKT LİSTESİ'!$F:$AJ,14,0)),"")</f>
        <v/>
      </c>
      <c r="N2944" s="31" t="str">
        <f ca="1">IFERROR(IF($C2944="","",VLOOKUP(FİLTRE!$C2944,'SKT LİSTESİ'!$F:$AJ,22,0)),"")</f>
        <v/>
      </c>
      <c r="O2944" s="136" t="str">
        <f ca="1">IFERROR(IF($C2944="","",VLOOKUP(FİLTRE!$C2944,'SKT LİSTESİ'!$F:$AJ,23,0)),"")</f>
        <v/>
      </c>
      <c r="P2944" s="31"/>
      <c r="Q2944" s="31"/>
      <c r="R2944" s="137" t="str">
        <f ca="1">(IFERROR(IF($C2944="","",VLOOKUP(FİLTRE!$C2944,'SKT LİSTESİ'!$F:$AJ,15,0)),""))</f>
        <v/>
      </c>
      <c r="S2944" s="138" t="str">
        <f ca="1">IFERROR(IF($C2944="","",VLOOKUP(FİLTRE!$C2944,'SKT LİSTESİ'!$F:$AJ,16,0)),"")</f>
        <v/>
      </c>
      <c r="AF2944" s="179" t="str">
        <f t="shared" ca="1" si="182"/>
        <v/>
      </c>
      <c r="AG2944" s="179">
        <f t="shared" ca="1" si="183"/>
        <v>0</v>
      </c>
      <c r="AH2944" s="179">
        <f t="shared" ca="1" si="184"/>
        <v>0</v>
      </c>
    </row>
    <row r="2945" spans="2:34" ht="15.75" x14ac:dyDescent="0.25">
      <c r="B2945">
        <f t="shared" ca="1" si="181"/>
        <v>2933</v>
      </c>
      <c r="C2945" t="str">
        <f ca="1">IFERROR(VLOOKUP(B2945,'SKT LİSTESİ'!F:F,1,0),"")</f>
        <v/>
      </c>
      <c r="E2945" s="128" t="str">
        <f ca="1">IFERROR(IF($C2945="","",VLOOKUP(FİLTRE!$C2945,'SKT LİSTESİ'!$F:$S,5,0)),"")</f>
        <v/>
      </c>
      <c r="F2945" s="129" t="str">
        <f ca="1">IFERROR(IF($C2945="","",VLOOKUP(FİLTRE!$C2945,'SKT LİSTESİ'!$F:$S,7,0)),"")</f>
        <v/>
      </c>
      <c r="G2945" s="130" t="str">
        <f ca="1">IFERROR(IF($C2945="","",VLOOKUP(FİLTRE!$C2945,'SKT LİSTESİ'!$F:$S,8,0)),"")</f>
        <v/>
      </c>
      <c r="H2945" s="131" t="str">
        <f ca="1">IF(E2945="","",IF($C2945="","",VLOOKUP(FİLTRE!$C2945,'SKT LİSTESİ'!$F:$S,9,0)))</f>
        <v/>
      </c>
      <c r="I2945" s="132" t="str">
        <f ca="1">IFERROR(IF($C2945="","",VLOOKUP(FİLTRE!$C2945,'SKT LİSTESİ'!$F:$S,10,0)),"")</f>
        <v/>
      </c>
      <c r="J2945" s="133" t="str">
        <f ca="1">IFERROR(IF($C2945="","",VLOOKUP(FİLTRE!$C2945,'SKT LİSTESİ'!$F:$S,11,0)),"")</f>
        <v/>
      </c>
      <c r="K2945" s="134" t="str">
        <f ca="1">IFERROR(IF($C2945="","",VLOOKUP(FİLTRE!$C2945,'SKT LİSTESİ'!$F:$S,12,0)),"")</f>
        <v/>
      </c>
      <c r="L2945" s="134" t="str">
        <f ca="1">IFERROR(IF($C2945="","",VLOOKUP(FİLTRE!$C2945,'SKT LİSTESİ'!$F:$S,13,0)),"")</f>
        <v/>
      </c>
      <c r="M2945" s="135" t="str">
        <f ca="1">IFERROR(IF($C2945="","",VLOOKUP(FİLTRE!$C2945,'SKT LİSTESİ'!$F:$AJ,14,0)),"")</f>
        <v/>
      </c>
      <c r="N2945" s="31" t="str">
        <f ca="1">IFERROR(IF($C2945="","",VLOOKUP(FİLTRE!$C2945,'SKT LİSTESİ'!$F:$AJ,22,0)),"")</f>
        <v/>
      </c>
      <c r="O2945" s="136" t="str">
        <f ca="1">IFERROR(IF($C2945="","",VLOOKUP(FİLTRE!$C2945,'SKT LİSTESİ'!$F:$AJ,23,0)),"")</f>
        <v/>
      </c>
      <c r="P2945" s="31"/>
      <c r="Q2945" s="31"/>
      <c r="R2945" s="137" t="str">
        <f ca="1">(IFERROR(IF($C2945="","",VLOOKUP(FİLTRE!$C2945,'SKT LİSTESİ'!$F:$AJ,15,0)),""))</f>
        <v/>
      </c>
      <c r="S2945" s="138" t="str">
        <f ca="1">IFERROR(IF($C2945="","",VLOOKUP(FİLTRE!$C2945,'SKT LİSTESİ'!$F:$AJ,16,0)),"")</f>
        <v/>
      </c>
      <c r="AF2945" s="179" t="str">
        <f t="shared" ca="1" si="182"/>
        <v/>
      </c>
      <c r="AG2945" s="179">
        <f t="shared" ca="1" si="183"/>
        <v>0</v>
      </c>
      <c r="AH2945" s="179">
        <f t="shared" ca="1" si="184"/>
        <v>0</v>
      </c>
    </row>
    <row r="2946" spans="2:34" ht="15.75" x14ac:dyDescent="0.25">
      <c r="B2946">
        <f t="shared" ca="1" si="181"/>
        <v>2934</v>
      </c>
      <c r="C2946" t="str">
        <f ca="1">IFERROR(VLOOKUP(B2946,'SKT LİSTESİ'!F:F,1,0),"")</f>
        <v/>
      </c>
      <c r="E2946" s="128" t="str">
        <f ca="1">IFERROR(IF($C2946="","",VLOOKUP(FİLTRE!$C2946,'SKT LİSTESİ'!$F:$S,5,0)),"")</f>
        <v/>
      </c>
      <c r="F2946" s="129" t="str">
        <f ca="1">IFERROR(IF($C2946="","",VLOOKUP(FİLTRE!$C2946,'SKT LİSTESİ'!$F:$S,7,0)),"")</f>
        <v/>
      </c>
      <c r="G2946" s="130" t="str">
        <f ca="1">IFERROR(IF($C2946="","",VLOOKUP(FİLTRE!$C2946,'SKT LİSTESİ'!$F:$S,8,0)),"")</f>
        <v/>
      </c>
      <c r="H2946" s="131" t="str">
        <f ca="1">IF(E2946="","",IF($C2946="","",VLOOKUP(FİLTRE!$C2946,'SKT LİSTESİ'!$F:$S,9,0)))</f>
        <v/>
      </c>
      <c r="I2946" s="132" t="str">
        <f ca="1">IFERROR(IF($C2946="","",VLOOKUP(FİLTRE!$C2946,'SKT LİSTESİ'!$F:$S,10,0)),"")</f>
        <v/>
      </c>
      <c r="J2946" s="133" t="str">
        <f ca="1">IFERROR(IF($C2946="","",VLOOKUP(FİLTRE!$C2946,'SKT LİSTESİ'!$F:$S,11,0)),"")</f>
        <v/>
      </c>
      <c r="K2946" s="134" t="str">
        <f ca="1">IFERROR(IF($C2946="","",VLOOKUP(FİLTRE!$C2946,'SKT LİSTESİ'!$F:$S,12,0)),"")</f>
        <v/>
      </c>
      <c r="L2946" s="134" t="str">
        <f ca="1">IFERROR(IF($C2946="","",VLOOKUP(FİLTRE!$C2946,'SKT LİSTESİ'!$F:$S,13,0)),"")</f>
        <v/>
      </c>
      <c r="M2946" s="135" t="str">
        <f ca="1">IFERROR(IF($C2946="","",VLOOKUP(FİLTRE!$C2946,'SKT LİSTESİ'!$F:$AJ,14,0)),"")</f>
        <v/>
      </c>
      <c r="N2946" s="31" t="str">
        <f ca="1">IFERROR(IF($C2946="","",VLOOKUP(FİLTRE!$C2946,'SKT LİSTESİ'!$F:$AJ,22,0)),"")</f>
        <v/>
      </c>
      <c r="O2946" s="136" t="str">
        <f ca="1">IFERROR(IF($C2946="","",VLOOKUP(FİLTRE!$C2946,'SKT LİSTESİ'!$F:$AJ,23,0)),"")</f>
        <v/>
      </c>
      <c r="P2946" s="31"/>
      <c r="Q2946" s="31"/>
      <c r="R2946" s="137" t="str">
        <f ca="1">(IFERROR(IF($C2946="","",VLOOKUP(FİLTRE!$C2946,'SKT LİSTESİ'!$F:$AJ,15,0)),""))</f>
        <v/>
      </c>
      <c r="S2946" s="138" t="str">
        <f ca="1">IFERROR(IF($C2946="","",VLOOKUP(FİLTRE!$C2946,'SKT LİSTESİ'!$F:$AJ,16,0)),"")</f>
        <v/>
      </c>
      <c r="AF2946" s="179" t="str">
        <f t="shared" ca="1" si="182"/>
        <v/>
      </c>
      <c r="AG2946" s="179">
        <f t="shared" ca="1" si="183"/>
        <v>0</v>
      </c>
      <c r="AH2946" s="179">
        <f t="shared" ca="1" si="184"/>
        <v>0</v>
      </c>
    </row>
    <row r="2947" spans="2:34" ht="15.75" x14ac:dyDescent="0.25">
      <c r="B2947">
        <f t="shared" ca="1" si="181"/>
        <v>2935</v>
      </c>
      <c r="C2947" t="str">
        <f ca="1">IFERROR(VLOOKUP(B2947,'SKT LİSTESİ'!F:F,1,0),"")</f>
        <v/>
      </c>
      <c r="E2947" s="128" t="str">
        <f ca="1">IFERROR(IF($C2947="","",VLOOKUP(FİLTRE!$C2947,'SKT LİSTESİ'!$F:$S,5,0)),"")</f>
        <v/>
      </c>
      <c r="F2947" s="129" t="str">
        <f ca="1">IFERROR(IF($C2947="","",VLOOKUP(FİLTRE!$C2947,'SKT LİSTESİ'!$F:$S,7,0)),"")</f>
        <v/>
      </c>
      <c r="G2947" s="130" t="str">
        <f ca="1">IFERROR(IF($C2947="","",VLOOKUP(FİLTRE!$C2947,'SKT LİSTESİ'!$F:$S,8,0)),"")</f>
        <v/>
      </c>
      <c r="H2947" s="131" t="str">
        <f ca="1">IF(E2947="","",IF($C2947="","",VLOOKUP(FİLTRE!$C2947,'SKT LİSTESİ'!$F:$S,9,0)))</f>
        <v/>
      </c>
      <c r="I2947" s="132" t="str">
        <f ca="1">IFERROR(IF($C2947="","",VLOOKUP(FİLTRE!$C2947,'SKT LİSTESİ'!$F:$S,10,0)),"")</f>
        <v/>
      </c>
      <c r="J2947" s="133" t="str">
        <f ca="1">IFERROR(IF($C2947="","",VLOOKUP(FİLTRE!$C2947,'SKT LİSTESİ'!$F:$S,11,0)),"")</f>
        <v/>
      </c>
      <c r="K2947" s="134" t="str">
        <f ca="1">IFERROR(IF($C2947="","",VLOOKUP(FİLTRE!$C2947,'SKT LİSTESİ'!$F:$S,12,0)),"")</f>
        <v/>
      </c>
      <c r="L2947" s="134" t="str">
        <f ca="1">IFERROR(IF($C2947="","",VLOOKUP(FİLTRE!$C2947,'SKT LİSTESİ'!$F:$S,13,0)),"")</f>
        <v/>
      </c>
      <c r="M2947" s="135" t="str">
        <f ca="1">IFERROR(IF($C2947="","",VLOOKUP(FİLTRE!$C2947,'SKT LİSTESİ'!$F:$AJ,14,0)),"")</f>
        <v/>
      </c>
      <c r="N2947" s="31" t="str">
        <f ca="1">IFERROR(IF($C2947="","",VLOOKUP(FİLTRE!$C2947,'SKT LİSTESİ'!$F:$AJ,22,0)),"")</f>
        <v/>
      </c>
      <c r="O2947" s="136" t="str">
        <f ca="1">IFERROR(IF($C2947="","",VLOOKUP(FİLTRE!$C2947,'SKT LİSTESİ'!$F:$AJ,23,0)),"")</f>
        <v/>
      </c>
      <c r="P2947" s="31"/>
      <c r="Q2947" s="31"/>
      <c r="R2947" s="137" t="str">
        <f ca="1">(IFERROR(IF($C2947="","",VLOOKUP(FİLTRE!$C2947,'SKT LİSTESİ'!$F:$AJ,15,0)),""))</f>
        <v/>
      </c>
      <c r="S2947" s="138" t="str">
        <f ca="1">IFERROR(IF($C2947="","",VLOOKUP(FİLTRE!$C2947,'SKT LİSTESİ'!$F:$AJ,16,0)),"")</f>
        <v/>
      </c>
      <c r="AF2947" s="179" t="str">
        <f t="shared" ca="1" si="182"/>
        <v/>
      </c>
      <c r="AG2947" s="179">
        <f t="shared" ca="1" si="183"/>
        <v>0</v>
      </c>
      <c r="AH2947" s="179">
        <f t="shared" ca="1" si="184"/>
        <v>0</v>
      </c>
    </row>
    <row r="2948" spans="2:34" ht="15.75" x14ac:dyDescent="0.25">
      <c r="B2948">
        <f t="shared" ca="1" si="181"/>
        <v>2936</v>
      </c>
      <c r="C2948" t="str">
        <f ca="1">IFERROR(VLOOKUP(B2948,'SKT LİSTESİ'!F:F,1,0),"")</f>
        <v/>
      </c>
      <c r="E2948" s="128" t="str">
        <f ca="1">IFERROR(IF($C2948="","",VLOOKUP(FİLTRE!$C2948,'SKT LİSTESİ'!$F:$S,5,0)),"")</f>
        <v/>
      </c>
      <c r="F2948" s="129" t="str">
        <f ca="1">IFERROR(IF($C2948="","",VLOOKUP(FİLTRE!$C2948,'SKT LİSTESİ'!$F:$S,7,0)),"")</f>
        <v/>
      </c>
      <c r="G2948" s="130" t="str">
        <f ca="1">IFERROR(IF($C2948="","",VLOOKUP(FİLTRE!$C2948,'SKT LİSTESİ'!$F:$S,8,0)),"")</f>
        <v/>
      </c>
      <c r="H2948" s="131" t="str">
        <f ca="1">IF(E2948="","",IF($C2948="","",VLOOKUP(FİLTRE!$C2948,'SKT LİSTESİ'!$F:$S,9,0)))</f>
        <v/>
      </c>
      <c r="I2948" s="132" t="str">
        <f ca="1">IFERROR(IF($C2948="","",VLOOKUP(FİLTRE!$C2948,'SKT LİSTESİ'!$F:$S,10,0)),"")</f>
        <v/>
      </c>
      <c r="J2948" s="133" t="str">
        <f ca="1">IFERROR(IF($C2948="","",VLOOKUP(FİLTRE!$C2948,'SKT LİSTESİ'!$F:$S,11,0)),"")</f>
        <v/>
      </c>
      <c r="K2948" s="134" t="str">
        <f ca="1">IFERROR(IF($C2948="","",VLOOKUP(FİLTRE!$C2948,'SKT LİSTESİ'!$F:$S,12,0)),"")</f>
        <v/>
      </c>
      <c r="L2948" s="134" t="str">
        <f ca="1">IFERROR(IF($C2948="","",VLOOKUP(FİLTRE!$C2948,'SKT LİSTESİ'!$F:$S,13,0)),"")</f>
        <v/>
      </c>
      <c r="M2948" s="135" t="str">
        <f ca="1">IFERROR(IF($C2948="","",VLOOKUP(FİLTRE!$C2948,'SKT LİSTESİ'!$F:$AJ,14,0)),"")</f>
        <v/>
      </c>
      <c r="N2948" s="31" t="str">
        <f ca="1">IFERROR(IF($C2948="","",VLOOKUP(FİLTRE!$C2948,'SKT LİSTESİ'!$F:$AJ,22,0)),"")</f>
        <v/>
      </c>
      <c r="O2948" s="136" t="str">
        <f ca="1">IFERROR(IF($C2948="","",VLOOKUP(FİLTRE!$C2948,'SKT LİSTESİ'!$F:$AJ,23,0)),"")</f>
        <v/>
      </c>
      <c r="P2948" s="31"/>
      <c r="Q2948" s="31"/>
      <c r="R2948" s="137" t="str">
        <f ca="1">(IFERROR(IF($C2948="","",VLOOKUP(FİLTRE!$C2948,'SKT LİSTESİ'!$F:$AJ,15,0)),""))</f>
        <v/>
      </c>
      <c r="S2948" s="138" t="str">
        <f ca="1">IFERROR(IF($C2948="","",VLOOKUP(FİLTRE!$C2948,'SKT LİSTESİ'!$F:$AJ,16,0)),"")</f>
        <v/>
      </c>
      <c r="AF2948" s="179" t="str">
        <f t="shared" ca="1" si="182"/>
        <v/>
      </c>
      <c r="AG2948" s="179">
        <f t="shared" ca="1" si="183"/>
        <v>0</v>
      </c>
      <c r="AH2948" s="179">
        <f t="shared" ca="1" si="184"/>
        <v>0</v>
      </c>
    </row>
    <row r="2949" spans="2:34" ht="15.75" x14ac:dyDescent="0.25">
      <c r="B2949">
        <f t="shared" ca="1" si="181"/>
        <v>2937</v>
      </c>
      <c r="C2949" t="str">
        <f ca="1">IFERROR(VLOOKUP(B2949,'SKT LİSTESİ'!F:F,1,0),"")</f>
        <v/>
      </c>
      <c r="E2949" s="128" t="str">
        <f ca="1">IFERROR(IF($C2949="","",VLOOKUP(FİLTRE!$C2949,'SKT LİSTESİ'!$F:$S,5,0)),"")</f>
        <v/>
      </c>
      <c r="F2949" s="129" t="str">
        <f ca="1">IFERROR(IF($C2949="","",VLOOKUP(FİLTRE!$C2949,'SKT LİSTESİ'!$F:$S,7,0)),"")</f>
        <v/>
      </c>
      <c r="G2949" s="130" t="str">
        <f ca="1">IFERROR(IF($C2949="","",VLOOKUP(FİLTRE!$C2949,'SKT LİSTESİ'!$F:$S,8,0)),"")</f>
        <v/>
      </c>
      <c r="H2949" s="131" t="str">
        <f ca="1">IF(E2949="","",IF($C2949="","",VLOOKUP(FİLTRE!$C2949,'SKT LİSTESİ'!$F:$S,9,0)))</f>
        <v/>
      </c>
      <c r="I2949" s="132" t="str">
        <f ca="1">IFERROR(IF($C2949="","",VLOOKUP(FİLTRE!$C2949,'SKT LİSTESİ'!$F:$S,10,0)),"")</f>
        <v/>
      </c>
      <c r="J2949" s="133" t="str">
        <f ca="1">IFERROR(IF($C2949="","",VLOOKUP(FİLTRE!$C2949,'SKT LİSTESİ'!$F:$S,11,0)),"")</f>
        <v/>
      </c>
      <c r="K2949" s="134" t="str">
        <f ca="1">IFERROR(IF($C2949="","",VLOOKUP(FİLTRE!$C2949,'SKT LİSTESİ'!$F:$S,12,0)),"")</f>
        <v/>
      </c>
      <c r="L2949" s="134" t="str">
        <f ca="1">IFERROR(IF($C2949="","",VLOOKUP(FİLTRE!$C2949,'SKT LİSTESİ'!$F:$S,13,0)),"")</f>
        <v/>
      </c>
      <c r="M2949" s="135" t="str">
        <f ca="1">IFERROR(IF($C2949="","",VLOOKUP(FİLTRE!$C2949,'SKT LİSTESİ'!$F:$AJ,14,0)),"")</f>
        <v/>
      </c>
      <c r="N2949" s="31" t="str">
        <f ca="1">IFERROR(IF($C2949="","",VLOOKUP(FİLTRE!$C2949,'SKT LİSTESİ'!$F:$AJ,22,0)),"")</f>
        <v/>
      </c>
      <c r="O2949" s="136" t="str">
        <f ca="1">IFERROR(IF($C2949="","",VLOOKUP(FİLTRE!$C2949,'SKT LİSTESİ'!$F:$AJ,23,0)),"")</f>
        <v/>
      </c>
      <c r="P2949" s="31"/>
      <c r="Q2949" s="31"/>
      <c r="R2949" s="137" t="str">
        <f ca="1">(IFERROR(IF($C2949="","",VLOOKUP(FİLTRE!$C2949,'SKT LİSTESİ'!$F:$AJ,15,0)),""))</f>
        <v/>
      </c>
      <c r="S2949" s="138" t="str">
        <f ca="1">IFERROR(IF($C2949="","",VLOOKUP(FİLTRE!$C2949,'SKT LİSTESİ'!$F:$AJ,16,0)),"")</f>
        <v/>
      </c>
      <c r="AF2949" s="179" t="str">
        <f t="shared" ca="1" si="182"/>
        <v/>
      </c>
      <c r="AG2949" s="179">
        <f t="shared" ca="1" si="183"/>
        <v>0</v>
      </c>
      <c r="AH2949" s="179">
        <f t="shared" ca="1" si="184"/>
        <v>0</v>
      </c>
    </row>
    <row r="2950" spans="2:34" ht="15.75" x14ac:dyDescent="0.25">
      <c r="B2950">
        <f t="shared" ca="1" si="181"/>
        <v>2938</v>
      </c>
      <c r="C2950" t="str">
        <f ca="1">IFERROR(VLOOKUP(B2950,'SKT LİSTESİ'!F:F,1,0),"")</f>
        <v/>
      </c>
      <c r="E2950" s="128" t="str">
        <f ca="1">IFERROR(IF($C2950="","",VLOOKUP(FİLTRE!$C2950,'SKT LİSTESİ'!$F:$S,5,0)),"")</f>
        <v/>
      </c>
      <c r="F2950" s="129" t="str">
        <f ca="1">IFERROR(IF($C2950="","",VLOOKUP(FİLTRE!$C2950,'SKT LİSTESİ'!$F:$S,7,0)),"")</f>
        <v/>
      </c>
      <c r="G2950" s="130" t="str">
        <f ca="1">IFERROR(IF($C2950="","",VLOOKUP(FİLTRE!$C2950,'SKT LİSTESİ'!$F:$S,8,0)),"")</f>
        <v/>
      </c>
      <c r="H2950" s="131" t="str">
        <f ca="1">IF(E2950="","",IF($C2950="","",VLOOKUP(FİLTRE!$C2950,'SKT LİSTESİ'!$F:$S,9,0)))</f>
        <v/>
      </c>
      <c r="I2950" s="132" t="str">
        <f ca="1">IFERROR(IF($C2950="","",VLOOKUP(FİLTRE!$C2950,'SKT LİSTESİ'!$F:$S,10,0)),"")</f>
        <v/>
      </c>
      <c r="J2950" s="133" t="str">
        <f ca="1">IFERROR(IF($C2950="","",VLOOKUP(FİLTRE!$C2950,'SKT LİSTESİ'!$F:$S,11,0)),"")</f>
        <v/>
      </c>
      <c r="K2950" s="134" t="str">
        <f ca="1">IFERROR(IF($C2950="","",VLOOKUP(FİLTRE!$C2950,'SKT LİSTESİ'!$F:$S,12,0)),"")</f>
        <v/>
      </c>
      <c r="L2950" s="134" t="str">
        <f ca="1">IFERROR(IF($C2950="","",VLOOKUP(FİLTRE!$C2950,'SKT LİSTESİ'!$F:$S,13,0)),"")</f>
        <v/>
      </c>
      <c r="M2950" s="135" t="str">
        <f ca="1">IFERROR(IF($C2950="","",VLOOKUP(FİLTRE!$C2950,'SKT LİSTESİ'!$F:$AJ,14,0)),"")</f>
        <v/>
      </c>
      <c r="N2950" s="31" t="str">
        <f ca="1">IFERROR(IF($C2950="","",VLOOKUP(FİLTRE!$C2950,'SKT LİSTESİ'!$F:$AJ,22,0)),"")</f>
        <v/>
      </c>
      <c r="O2950" s="136" t="str">
        <f ca="1">IFERROR(IF($C2950="","",VLOOKUP(FİLTRE!$C2950,'SKT LİSTESİ'!$F:$AJ,23,0)),"")</f>
        <v/>
      </c>
      <c r="P2950" s="31"/>
      <c r="Q2950" s="31"/>
      <c r="R2950" s="137" t="str">
        <f ca="1">(IFERROR(IF($C2950="","",VLOOKUP(FİLTRE!$C2950,'SKT LİSTESİ'!$F:$AJ,15,0)),""))</f>
        <v/>
      </c>
      <c r="S2950" s="138" t="str">
        <f ca="1">IFERROR(IF($C2950="","",VLOOKUP(FİLTRE!$C2950,'SKT LİSTESİ'!$F:$AJ,16,0)),"")</f>
        <v/>
      </c>
      <c r="AF2950" s="179" t="str">
        <f t="shared" ca="1" si="182"/>
        <v/>
      </c>
      <c r="AG2950" s="179">
        <f t="shared" ca="1" si="183"/>
        <v>0</v>
      </c>
      <c r="AH2950" s="179">
        <f t="shared" ca="1" si="184"/>
        <v>0</v>
      </c>
    </row>
    <row r="2951" spans="2:34" ht="15.75" x14ac:dyDescent="0.25">
      <c r="B2951">
        <f t="shared" ca="1" si="181"/>
        <v>2939</v>
      </c>
      <c r="C2951" t="str">
        <f ca="1">IFERROR(VLOOKUP(B2951,'SKT LİSTESİ'!F:F,1,0),"")</f>
        <v/>
      </c>
      <c r="E2951" s="128" t="str">
        <f ca="1">IFERROR(IF($C2951="","",VLOOKUP(FİLTRE!$C2951,'SKT LİSTESİ'!$F:$S,5,0)),"")</f>
        <v/>
      </c>
      <c r="F2951" s="129" t="str">
        <f ca="1">IFERROR(IF($C2951="","",VLOOKUP(FİLTRE!$C2951,'SKT LİSTESİ'!$F:$S,7,0)),"")</f>
        <v/>
      </c>
      <c r="G2951" s="130" t="str">
        <f ca="1">IFERROR(IF($C2951="","",VLOOKUP(FİLTRE!$C2951,'SKT LİSTESİ'!$F:$S,8,0)),"")</f>
        <v/>
      </c>
      <c r="H2951" s="131" t="str">
        <f ca="1">IF(E2951="","",IF($C2951="","",VLOOKUP(FİLTRE!$C2951,'SKT LİSTESİ'!$F:$S,9,0)))</f>
        <v/>
      </c>
      <c r="I2951" s="132" t="str">
        <f ca="1">IFERROR(IF($C2951="","",VLOOKUP(FİLTRE!$C2951,'SKT LİSTESİ'!$F:$S,10,0)),"")</f>
        <v/>
      </c>
      <c r="J2951" s="133" t="str">
        <f ca="1">IFERROR(IF($C2951="","",VLOOKUP(FİLTRE!$C2951,'SKT LİSTESİ'!$F:$S,11,0)),"")</f>
        <v/>
      </c>
      <c r="K2951" s="134" t="str">
        <f ca="1">IFERROR(IF($C2951="","",VLOOKUP(FİLTRE!$C2951,'SKT LİSTESİ'!$F:$S,12,0)),"")</f>
        <v/>
      </c>
      <c r="L2951" s="134" t="str">
        <f ca="1">IFERROR(IF($C2951="","",VLOOKUP(FİLTRE!$C2951,'SKT LİSTESİ'!$F:$S,13,0)),"")</f>
        <v/>
      </c>
      <c r="M2951" s="135" t="str">
        <f ca="1">IFERROR(IF($C2951="","",VLOOKUP(FİLTRE!$C2951,'SKT LİSTESİ'!$F:$AJ,14,0)),"")</f>
        <v/>
      </c>
      <c r="N2951" s="31" t="str">
        <f ca="1">IFERROR(IF($C2951="","",VLOOKUP(FİLTRE!$C2951,'SKT LİSTESİ'!$F:$AJ,22,0)),"")</f>
        <v/>
      </c>
      <c r="O2951" s="136" t="str">
        <f ca="1">IFERROR(IF($C2951="","",VLOOKUP(FİLTRE!$C2951,'SKT LİSTESİ'!$F:$AJ,23,0)),"")</f>
        <v/>
      </c>
      <c r="P2951" s="31"/>
      <c r="Q2951" s="31"/>
      <c r="R2951" s="137" t="str">
        <f ca="1">(IFERROR(IF($C2951="","",VLOOKUP(FİLTRE!$C2951,'SKT LİSTESİ'!$F:$AJ,15,0)),""))</f>
        <v/>
      </c>
      <c r="S2951" s="138" t="str">
        <f ca="1">IFERROR(IF($C2951="","",VLOOKUP(FİLTRE!$C2951,'SKT LİSTESİ'!$F:$AJ,16,0)),"")</f>
        <v/>
      </c>
      <c r="AF2951" s="179" t="str">
        <f t="shared" ca="1" si="182"/>
        <v/>
      </c>
      <c r="AG2951" s="179">
        <f t="shared" ca="1" si="183"/>
        <v>0</v>
      </c>
      <c r="AH2951" s="179">
        <f t="shared" ca="1" si="184"/>
        <v>0</v>
      </c>
    </row>
    <row r="2952" spans="2:34" ht="15.75" x14ac:dyDescent="0.25">
      <c r="B2952">
        <f t="shared" ca="1" si="181"/>
        <v>2940</v>
      </c>
      <c r="C2952" t="str">
        <f ca="1">IFERROR(VLOOKUP(B2952,'SKT LİSTESİ'!F:F,1,0),"")</f>
        <v/>
      </c>
      <c r="E2952" s="128" t="str">
        <f ca="1">IFERROR(IF($C2952="","",VLOOKUP(FİLTRE!$C2952,'SKT LİSTESİ'!$F:$S,5,0)),"")</f>
        <v/>
      </c>
      <c r="F2952" s="129" t="str">
        <f ca="1">IFERROR(IF($C2952="","",VLOOKUP(FİLTRE!$C2952,'SKT LİSTESİ'!$F:$S,7,0)),"")</f>
        <v/>
      </c>
      <c r="G2952" s="130" t="str">
        <f ca="1">IFERROR(IF($C2952="","",VLOOKUP(FİLTRE!$C2952,'SKT LİSTESİ'!$F:$S,8,0)),"")</f>
        <v/>
      </c>
      <c r="H2952" s="131" t="str">
        <f ca="1">IF(E2952="","",IF($C2952="","",VLOOKUP(FİLTRE!$C2952,'SKT LİSTESİ'!$F:$S,9,0)))</f>
        <v/>
      </c>
      <c r="I2952" s="132" t="str">
        <f ca="1">IFERROR(IF($C2952="","",VLOOKUP(FİLTRE!$C2952,'SKT LİSTESİ'!$F:$S,10,0)),"")</f>
        <v/>
      </c>
      <c r="J2952" s="133" t="str">
        <f ca="1">IFERROR(IF($C2952="","",VLOOKUP(FİLTRE!$C2952,'SKT LİSTESİ'!$F:$S,11,0)),"")</f>
        <v/>
      </c>
      <c r="K2952" s="134" t="str">
        <f ca="1">IFERROR(IF($C2952="","",VLOOKUP(FİLTRE!$C2952,'SKT LİSTESİ'!$F:$S,12,0)),"")</f>
        <v/>
      </c>
      <c r="L2952" s="134" t="str">
        <f ca="1">IFERROR(IF($C2952="","",VLOOKUP(FİLTRE!$C2952,'SKT LİSTESİ'!$F:$S,13,0)),"")</f>
        <v/>
      </c>
      <c r="M2952" s="135" t="str">
        <f ca="1">IFERROR(IF($C2952="","",VLOOKUP(FİLTRE!$C2952,'SKT LİSTESİ'!$F:$AJ,14,0)),"")</f>
        <v/>
      </c>
      <c r="N2952" s="31" t="str">
        <f ca="1">IFERROR(IF($C2952="","",VLOOKUP(FİLTRE!$C2952,'SKT LİSTESİ'!$F:$AJ,22,0)),"")</f>
        <v/>
      </c>
      <c r="O2952" s="136" t="str">
        <f ca="1">IFERROR(IF($C2952="","",VLOOKUP(FİLTRE!$C2952,'SKT LİSTESİ'!$F:$AJ,23,0)),"")</f>
        <v/>
      </c>
      <c r="P2952" s="31"/>
      <c r="Q2952" s="31"/>
      <c r="R2952" s="137" t="str">
        <f ca="1">(IFERROR(IF($C2952="","",VLOOKUP(FİLTRE!$C2952,'SKT LİSTESİ'!$F:$AJ,15,0)),""))</f>
        <v/>
      </c>
      <c r="S2952" s="138" t="str">
        <f ca="1">IFERROR(IF($C2952="","",VLOOKUP(FİLTRE!$C2952,'SKT LİSTESİ'!$F:$AJ,16,0)),"")</f>
        <v/>
      </c>
      <c r="AF2952" s="179" t="str">
        <f t="shared" ca="1" si="182"/>
        <v/>
      </c>
      <c r="AG2952" s="179">
        <f t="shared" ca="1" si="183"/>
        <v>0</v>
      </c>
      <c r="AH2952" s="179">
        <f t="shared" ca="1" si="184"/>
        <v>0</v>
      </c>
    </row>
    <row r="2953" spans="2:34" ht="15.75" x14ac:dyDescent="0.25">
      <c r="B2953">
        <f t="shared" ca="1" si="181"/>
        <v>2941</v>
      </c>
      <c r="C2953" t="str">
        <f ca="1">IFERROR(VLOOKUP(B2953,'SKT LİSTESİ'!F:F,1,0),"")</f>
        <v/>
      </c>
      <c r="E2953" s="128" t="str">
        <f ca="1">IFERROR(IF($C2953="","",VLOOKUP(FİLTRE!$C2953,'SKT LİSTESİ'!$F:$S,5,0)),"")</f>
        <v/>
      </c>
      <c r="F2953" s="129" t="str">
        <f ca="1">IFERROR(IF($C2953="","",VLOOKUP(FİLTRE!$C2953,'SKT LİSTESİ'!$F:$S,7,0)),"")</f>
        <v/>
      </c>
      <c r="G2953" s="130" t="str">
        <f ca="1">IFERROR(IF($C2953="","",VLOOKUP(FİLTRE!$C2953,'SKT LİSTESİ'!$F:$S,8,0)),"")</f>
        <v/>
      </c>
      <c r="H2953" s="131" t="str">
        <f ca="1">IF(E2953="","",IF($C2953="","",VLOOKUP(FİLTRE!$C2953,'SKT LİSTESİ'!$F:$S,9,0)))</f>
        <v/>
      </c>
      <c r="I2953" s="132" t="str">
        <f ca="1">IFERROR(IF($C2953="","",VLOOKUP(FİLTRE!$C2953,'SKT LİSTESİ'!$F:$S,10,0)),"")</f>
        <v/>
      </c>
      <c r="J2953" s="133" t="str">
        <f ca="1">IFERROR(IF($C2953="","",VLOOKUP(FİLTRE!$C2953,'SKT LİSTESİ'!$F:$S,11,0)),"")</f>
        <v/>
      </c>
      <c r="K2953" s="134" t="str">
        <f ca="1">IFERROR(IF($C2953="","",VLOOKUP(FİLTRE!$C2953,'SKT LİSTESİ'!$F:$S,12,0)),"")</f>
        <v/>
      </c>
      <c r="L2953" s="134" t="str">
        <f ca="1">IFERROR(IF($C2953="","",VLOOKUP(FİLTRE!$C2953,'SKT LİSTESİ'!$F:$S,13,0)),"")</f>
        <v/>
      </c>
      <c r="M2953" s="135" t="str">
        <f ca="1">IFERROR(IF($C2953="","",VLOOKUP(FİLTRE!$C2953,'SKT LİSTESİ'!$F:$AJ,14,0)),"")</f>
        <v/>
      </c>
      <c r="N2953" s="31" t="str">
        <f ca="1">IFERROR(IF($C2953="","",VLOOKUP(FİLTRE!$C2953,'SKT LİSTESİ'!$F:$AJ,22,0)),"")</f>
        <v/>
      </c>
      <c r="O2953" s="136" t="str">
        <f ca="1">IFERROR(IF($C2953="","",VLOOKUP(FİLTRE!$C2953,'SKT LİSTESİ'!$F:$AJ,23,0)),"")</f>
        <v/>
      </c>
      <c r="P2953" s="31"/>
      <c r="Q2953" s="31"/>
      <c r="R2953" s="137" t="str">
        <f ca="1">(IFERROR(IF($C2953="","",VLOOKUP(FİLTRE!$C2953,'SKT LİSTESİ'!$F:$AJ,15,0)),""))</f>
        <v/>
      </c>
      <c r="S2953" s="138" t="str">
        <f ca="1">IFERROR(IF($C2953="","",VLOOKUP(FİLTRE!$C2953,'SKT LİSTESİ'!$F:$AJ,16,0)),"")</f>
        <v/>
      </c>
      <c r="AF2953" s="179" t="str">
        <f t="shared" ca="1" si="182"/>
        <v/>
      </c>
      <c r="AG2953" s="179">
        <f t="shared" ca="1" si="183"/>
        <v>0</v>
      </c>
      <c r="AH2953" s="179">
        <f t="shared" ca="1" si="184"/>
        <v>0</v>
      </c>
    </row>
    <row r="2954" spans="2:34" ht="15.75" x14ac:dyDescent="0.25">
      <c r="B2954">
        <f t="shared" ca="1" si="181"/>
        <v>2942</v>
      </c>
      <c r="C2954" t="str">
        <f ca="1">IFERROR(VLOOKUP(B2954,'SKT LİSTESİ'!F:F,1,0),"")</f>
        <v/>
      </c>
      <c r="E2954" s="128" t="str">
        <f ca="1">IFERROR(IF($C2954="","",VLOOKUP(FİLTRE!$C2954,'SKT LİSTESİ'!$F:$S,5,0)),"")</f>
        <v/>
      </c>
      <c r="F2954" s="129" t="str">
        <f ca="1">IFERROR(IF($C2954="","",VLOOKUP(FİLTRE!$C2954,'SKT LİSTESİ'!$F:$S,7,0)),"")</f>
        <v/>
      </c>
      <c r="G2954" s="130" t="str">
        <f ca="1">IFERROR(IF($C2954="","",VLOOKUP(FİLTRE!$C2954,'SKT LİSTESİ'!$F:$S,8,0)),"")</f>
        <v/>
      </c>
      <c r="H2954" s="131" t="str">
        <f ca="1">IF(E2954="","",IF($C2954="","",VLOOKUP(FİLTRE!$C2954,'SKT LİSTESİ'!$F:$S,9,0)))</f>
        <v/>
      </c>
      <c r="I2954" s="132" t="str">
        <f ca="1">IFERROR(IF($C2954="","",VLOOKUP(FİLTRE!$C2954,'SKT LİSTESİ'!$F:$S,10,0)),"")</f>
        <v/>
      </c>
      <c r="J2954" s="133" t="str">
        <f ca="1">IFERROR(IF($C2954="","",VLOOKUP(FİLTRE!$C2954,'SKT LİSTESİ'!$F:$S,11,0)),"")</f>
        <v/>
      </c>
      <c r="K2954" s="134" t="str">
        <f ca="1">IFERROR(IF($C2954="","",VLOOKUP(FİLTRE!$C2954,'SKT LİSTESİ'!$F:$S,12,0)),"")</f>
        <v/>
      </c>
      <c r="L2954" s="134" t="str">
        <f ca="1">IFERROR(IF($C2954="","",VLOOKUP(FİLTRE!$C2954,'SKT LİSTESİ'!$F:$S,13,0)),"")</f>
        <v/>
      </c>
      <c r="M2954" s="135" t="str">
        <f ca="1">IFERROR(IF($C2954="","",VLOOKUP(FİLTRE!$C2954,'SKT LİSTESİ'!$F:$AJ,14,0)),"")</f>
        <v/>
      </c>
      <c r="N2954" s="31" t="str">
        <f ca="1">IFERROR(IF($C2954="","",VLOOKUP(FİLTRE!$C2954,'SKT LİSTESİ'!$F:$AJ,22,0)),"")</f>
        <v/>
      </c>
      <c r="O2954" s="136" t="str">
        <f ca="1">IFERROR(IF($C2954="","",VLOOKUP(FİLTRE!$C2954,'SKT LİSTESİ'!$F:$AJ,23,0)),"")</f>
        <v/>
      </c>
      <c r="P2954" s="31"/>
      <c r="Q2954" s="31"/>
      <c r="R2954" s="137" t="str">
        <f ca="1">(IFERROR(IF($C2954="","",VLOOKUP(FİLTRE!$C2954,'SKT LİSTESİ'!$F:$AJ,15,0)),""))</f>
        <v/>
      </c>
      <c r="S2954" s="138" t="str">
        <f ca="1">IFERROR(IF($C2954="","",VLOOKUP(FİLTRE!$C2954,'SKT LİSTESİ'!$F:$AJ,16,0)),"")</f>
        <v/>
      </c>
      <c r="AF2954" s="179" t="str">
        <f t="shared" ca="1" si="182"/>
        <v/>
      </c>
      <c r="AG2954" s="179">
        <f t="shared" ca="1" si="183"/>
        <v>0</v>
      </c>
      <c r="AH2954" s="179">
        <f t="shared" ca="1" si="184"/>
        <v>0</v>
      </c>
    </row>
    <row r="2955" spans="2:34" ht="15.75" x14ac:dyDescent="0.25">
      <c r="B2955">
        <f t="shared" ca="1" si="181"/>
        <v>2943</v>
      </c>
      <c r="C2955" t="str">
        <f ca="1">IFERROR(VLOOKUP(B2955,'SKT LİSTESİ'!F:F,1,0),"")</f>
        <v/>
      </c>
      <c r="E2955" s="128" t="str">
        <f ca="1">IFERROR(IF($C2955="","",VLOOKUP(FİLTRE!$C2955,'SKT LİSTESİ'!$F:$S,5,0)),"")</f>
        <v/>
      </c>
      <c r="F2955" s="129" t="str">
        <f ca="1">IFERROR(IF($C2955="","",VLOOKUP(FİLTRE!$C2955,'SKT LİSTESİ'!$F:$S,7,0)),"")</f>
        <v/>
      </c>
      <c r="G2955" s="130" t="str">
        <f ca="1">IFERROR(IF($C2955="","",VLOOKUP(FİLTRE!$C2955,'SKT LİSTESİ'!$F:$S,8,0)),"")</f>
        <v/>
      </c>
      <c r="H2955" s="131" t="str">
        <f ca="1">IF(E2955="","",IF($C2955="","",VLOOKUP(FİLTRE!$C2955,'SKT LİSTESİ'!$F:$S,9,0)))</f>
        <v/>
      </c>
      <c r="I2955" s="132" t="str">
        <f ca="1">IFERROR(IF($C2955="","",VLOOKUP(FİLTRE!$C2955,'SKT LİSTESİ'!$F:$S,10,0)),"")</f>
        <v/>
      </c>
      <c r="J2955" s="133" t="str">
        <f ca="1">IFERROR(IF($C2955="","",VLOOKUP(FİLTRE!$C2955,'SKT LİSTESİ'!$F:$S,11,0)),"")</f>
        <v/>
      </c>
      <c r="K2955" s="134" t="str">
        <f ca="1">IFERROR(IF($C2955="","",VLOOKUP(FİLTRE!$C2955,'SKT LİSTESİ'!$F:$S,12,0)),"")</f>
        <v/>
      </c>
      <c r="L2955" s="134" t="str">
        <f ca="1">IFERROR(IF($C2955="","",VLOOKUP(FİLTRE!$C2955,'SKT LİSTESİ'!$F:$S,13,0)),"")</f>
        <v/>
      </c>
      <c r="M2955" s="135" t="str">
        <f ca="1">IFERROR(IF($C2955="","",VLOOKUP(FİLTRE!$C2955,'SKT LİSTESİ'!$F:$AJ,14,0)),"")</f>
        <v/>
      </c>
      <c r="N2955" s="31" t="str">
        <f ca="1">IFERROR(IF($C2955="","",VLOOKUP(FİLTRE!$C2955,'SKT LİSTESİ'!$F:$AJ,22,0)),"")</f>
        <v/>
      </c>
      <c r="O2955" s="136" t="str">
        <f ca="1">IFERROR(IF($C2955="","",VLOOKUP(FİLTRE!$C2955,'SKT LİSTESİ'!$F:$AJ,23,0)),"")</f>
        <v/>
      </c>
      <c r="P2955" s="31"/>
      <c r="Q2955" s="31"/>
      <c r="R2955" s="137" t="str">
        <f ca="1">(IFERROR(IF($C2955="","",VLOOKUP(FİLTRE!$C2955,'SKT LİSTESİ'!$F:$AJ,15,0)),""))</f>
        <v/>
      </c>
      <c r="S2955" s="138" t="str">
        <f ca="1">IFERROR(IF($C2955="","",VLOOKUP(FİLTRE!$C2955,'SKT LİSTESİ'!$F:$AJ,16,0)),"")</f>
        <v/>
      </c>
      <c r="AF2955" s="179" t="str">
        <f t="shared" ca="1" si="182"/>
        <v/>
      </c>
      <c r="AG2955" s="179">
        <f t="shared" ca="1" si="183"/>
        <v>0</v>
      </c>
      <c r="AH2955" s="179">
        <f t="shared" ca="1" si="184"/>
        <v>0</v>
      </c>
    </row>
    <row r="2956" spans="2:34" ht="15.75" x14ac:dyDescent="0.25">
      <c r="B2956">
        <f t="shared" ca="1" si="181"/>
        <v>2944</v>
      </c>
      <c r="C2956" t="str">
        <f ca="1">IFERROR(VLOOKUP(B2956,'SKT LİSTESİ'!F:F,1,0),"")</f>
        <v/>
      </c>
      <c r="E2956" s="128" t="str">
        <f ca="1">IFERROR(IF($C2956="","",VLOOKUP(FİLTRE!$C2956,'SKT LİSTESİ'!$F:$S,5,0)),"")</f>
        <v/>
      </c>
      <c r="F2956" s="129" t="str">
        <f ca="1">IFERROR(IF($C2956="","",VLOOKUP(FİLTRE!$C2956,'SKT LİSTESİ'!$F:$S,7,0)),"")</f>
        <v/>
      </c>
      <c r="G2956" s="130" t="str">
        <f ca="1">IFERROR(IF($C2956="","",VLOOKUP(FİLTRE!$C2956,'SKT LİSTESİ'!$F:$S,8,0)),"")</f>
        <v/>
      </c>
      <c r="H2956" s="131" t="str">
        <f ca="1">IF(E2956="","",IF($C2956="","",VLOOKUP(FİLTRE!$C2956,'SKT LİSTESİ'!$F:$S,9,0)))</f>
        <v/>
      </c>
      <c r="I2956" s="132" t="str">
        <f ca="1">IFERROR(IF($C2956="","",VLOOKUP(FİLTRE!$C2956,'SKT LİSTESİ'!$F:$S,10,0)),"")</f>
        <v/>
      </c>
      <c r="J2956" s="133" t="str">
        <f ca="1">IFERROR(IF($C2956="","",VLOOKUP(FİLTRE!$C2956,'SKT LİSTESİ'!$F:$S,11,0)),"")</f>
        <v/>
      </c>
      <c r="K2956" s="134" t="str">
        <f ca="1">IFERROR(IF($C2956="","",VLOOKUP(FİLTRE!$C2956,'SKT LİSTESİ'!$F:$S,12,0)),"")</f>
        <v/>
      </c>
      <c r="L2956" s="134" t="str">
        <f ca="1">IFERROR(IF($C2956="","",VLOOKUP(FİLTRE!$C2956,'SKT LİSTESİ'!$F:$S,13,0)),"")</f>
        <v/>
      </c>
      <c r="M2956" s="135" t="str">
        <f ca="1">IFERROR(IF($C2956="","",VLOOKUP(FİLTRE!$C2956,'SKT LİSTESİ'!$F:$AJ,14,0)),"")</f>
        <v/>
      </c>
      <c r="N2956" s="31" t="str">
        <f ca="1">IFERROR(IF($C2956="","",VLOOKUP(FİLTRE!$C2956,'SKT LİSTESİ'!$F:$AJ,22,0)),"")</f>
        <v/>
      </c>
      <c r="O2956" s="136" t="str">
        <f ca="1">IFERROR(IF($C2956="","",VLOOKUP(FİLTRE!$C2956,'SKT LİSTESİ'!$F:$AJ,23,0)),"")</f>
        <v/>
      </c>
      <c r="P2956" s="31"/>
      <c r="Q2956" s="31"/>
      <c r="R2956" s="137" t="str">
        <f ca="1">(IFERROR(IF($C2956="","",VLOOKUP(FİLTRE!$C2956,'SKT LİSTESİ'!$F:$AJ,15,0)),""))</f>
        <v/>
      </c>
      <c r="S2956" s="138" t="str">
        <f ca="1">IFERROR(IF($C2956="","",VLOOKUP(FİLTRE!$C2956,'SKT LİSTESİ'!$F:$AJ,16,0)),"")</f>
        <v/>
      </c>
      <c r="AF2956" s="179" t="str">
        <f t="shared" ca="1" si="182"/>
        <v/>
      </c>
      <c r="AG2956" s="179">
        <f t="shared" ca="1" si="183"/>
        <v>0</v>
      </c>
      <c r="AH2956" s="179">
        <f t="shared" ca="1" si="184"/>
        <v>0</v>
      </c>
    </row>
    <row r="2957" spans="2:34" ht="15.75" x14ac:dyDescent="0.25">
      <c r="B2957">
        <f t="shared" ca="1" si="181"/>
        <v>2945</v>
      </c>
      <c r="C2957" t="str">
        <f ca="1">IFERROR(VLOOKUP(B2957,'SKT LİSTESİ'!F:F,1,0),"")</f>
        <v/>
      </c>
      <c r="E2957" s="128" t="str">
        <f ca="1">IFERROR(IF($C2957="","",VLOOKUP(FİLTRE!$C2957,'SKT LİSTESİ'!$F:$S,5,0)),"")</f>
        <v/>
      </c>
      <c r="F2957" s="129" t="str">
        <f ca="1">IFERROR(IF($C2957="","",VLOOKUP(FİLTRE!$C2957,'SKT LİSTESİ'!$F:$S,7,0)),"")</f>
        <v/>
      </c>
      <c r="G2957" s="130" t="str">
        <f ca="1">IFERROR(IF($C2957="","",VLOOKUP(FİLTRE!$C2957,'SKT LİSTESİ'!$F:$S,8,0)),"")</f>
        <v/>
      </c>
      <c r="H2957" s="131" t="str">
        <f ca="1">IF(E2957="","",IF($C2957="","",VLOOKUP(FİLTRE!$C2957,'SKT LİSTESİ'!$F:$S,9,0)))</f>
        <v/>
      </c>
      <c r="I2957" s="132" t="str">
        <f ca="1">IFERROR(IF($C2957="","",VLOOKUP(FİLTRE!$C2957,'SKT LİSTESİ'!$F:$S,10,0)),"")</f>
        <v/>
      </c>
      <c r="J2957" s="133" t="str">
        <f ca="1">IFERROR(IF($C2957="","",VLOOKUP(FİLTRE!$C2957,'SKT LİSTESİ'!$F:$S,11,0)),"")</f>
        <v/>
      </c>
      <c r="K2957" s="134" t="str">
        <f ca="1">IFERROR(IF($C2957="","",VLOOKUP(FİLTRE!$C2957,'SKT LİSTESİ'!$F:$S,12,0)),"")</f>
        <v/>
      </c>
      <c r="L2957" s="134" t="str">
        <f ca="1">IFERROR(IF($C2957="","",VLOOKUP(FİLTRE!$C2957,'SKT LİSTESİ'!$F:$S,13,0)),"")</f>
        <v/>
      </c>
      <c r="M2957" s="135" t="str">
        <f ca="1">IFERROR(IF($C2957="","",VLOOKUP(FİLTRE!$C2957,'SKT LİSTESİ'!$F:$AJ,14,0)),"")</f>
        <v/>
      </c>
      <c r="N2957" s="31" t="str">
        <f ca="1">IFERROR(IF($C2957="","",VLOOKUP(FİLTRE!$C2957,'SKT LİSTESİ'!$F:$AJ,22,0)),"")</f>
        <v/>
      </c>
      <c r="O2957" s="136" t="str">
        <f ca="1">IFERROR(IF($C2957="","",VLOOKUP(FİLTRE!$C2957,'SKT LİSTESİ'!$F:$AJ,23,0)),"")</f>
        <v/>
      </c>
      <c r="P2957" s="31"/>
      <c r="Q2957" s="31"/>
      <c r="R2957" s="137" t="str">
        <f ca="1">(IFERROR(IF($C2957="","",VLOOKUP(FİLTRE!$C2957,'SKT LİSTESİ'!$F:$AJ,15,0)),""))</f>
        <v/>
      </c>
      <c r="S2957" s="138" t="str">
        <f ca="1">IFERROR(IF($C2957="","",VLOOKUP(FİLTRE!$C2957,'SKT LİSTESİ'!$F:$AJ,16,0)),"")</f>
        <v/>
      </c>
      <c r="AF2957" s="179" t="str">
        <f t="shared" ca="1" si="182"/>
        <v/>
      </c>
      <c r="AG2957" s="179">
        <f t="shared" ca="1" si="183"/>
        <v>0</v>
      </c>
      <c r="AH2957" s="179">
        <f t="shared" ca="1" si="184"/>
        <v>0</v>
      </c>
    </row>
    <row r="2958" spans="2:34" ht="15.75" x14ac:dyDescent="0.25">
      <c r="B2958">
        <f t="shared" ref="B2958:B3021" ca="1" si="185">IF($Y$2=1,(ROW()-12),"")</f>
        <v>2946</v>
      </c>
      <c r="C2958" t="str">
        <f ca="1">IFERROR(VLOOKUP(B2958,'SKT LİSTESİ'!F:F,1,0),"")</f>
        <v/>
      </c>
      <c r="E2958" s="128" t="str">
        <f ca="1">IFERROR(IF($C2958="","",VLOOKUP(FİLTRE!$C2958,'SKT LİSTESİ'!$F:$S,5,0)),"")</f>
        <v/>
      </c>
      <c r="F2958" s="129" t="str">
        <f ca="1">IFERROR(IF($C2958="","",VLOOKUP(FİLTRE!$C2958,'SKT LİSTESİ'!$F:$S,7,0)),"")</f>
        <v/>
      </c>
      <c r="G2958" s="130" t="str">
        <f ca="1">IFERROR(IF($C2958="","",VLOOKUP(FİLTRE!$C2958,'SKT LİSTESİ'!$F:$S,8,0)),"")</f>
        <v/>
      </c>
      <c r="H2958" s="131" t="str">
        <f ca="1">IF(E2958="","",IF($C2958="","",VLOOKUP(FİLTRE!$C2958,'SKT LİSTESİ'!$F:$S,9,0)))</f>
        <v/>
      </c>
      <c r="I2958" s="132" t="str">
        <f ca="1">IFERROR(IF($C2958="","",VLOOKUP(FİLTRE!$C2958,'SKT LİSTESİ'!$F:$S,10,0)),"")</f>
        <v/>
      </c>
      <c r="J2958" s="133" t="str">
        <f ca="1">IFERROR(IF($C2958="","",VLOOKUP(FİLTRE!$C2958,'SKT LİSTESİ'!$F:$S,11,0)),"")</f>
        <v/>
      </c>
      <c r="K2958" s="134" t="str">
        <f ca="1">IFERROR(IF($C2958="","",VLOOKUP(FİLTRE!$C2958,'SKT LİSTESİ'!$F:$S,12,0)),"")</f>
        <v/>
      </c>
      <c r="L2958" s="134" t="str">
        <f ca="1">IFERROR(IF($C2958="","",VLOOKUP(FİLTRE!$C2958,'SKT LİSTESİ'!$F:$S,13,0)),"")</f>
        <v/>
      </c>
      <c r="M2958" s="135" t="str">
        <f ca="1">IFERROR(IF($C2958="","",VLOOKUP(FİLTRE!$C2958,'SKT LİSTESİ'!$F:$AJ,14,0)),"")</f>
        <v/>
      </c>
      <c r="N2958" s="31" t="str">
        <f ca="1">IFERROR(IF($C2958="","",VLOOKUP(FİLTRE!$C2958,'SKT LİSTESİ'!$F:$AJ,22,0)),"")</f>
        <v/>
      </c>
      <c r="O2958" s="136" t="str">
        <f ca="1">IFERROR(IF($C2958="","",VLOOKUP(FİLTRE!$C2958,'SKT LİSTESİ'!$F:$AJ,23,0)),"")</f>
        <v/>
      </c>
      <c r="P2958" s="31"/>
      <c r="Q2958" s="31"/>
      <c r="R2958" s="137" t="str">
        <f ca="1">(IFERROR(IF($C2958="","",VLOOKUP(FİLTRE!$C2958,'SKT LİSTESİ'!$F:$AJ,15,0)),""))</f>
        <v/>
      </c>
      <c r="S2958" s="138" t="str">
        <f ca="1">IFERROR(IF($C2958="","",VLOOKUP(FİLTRE!$C2958,'SKT LİSTESİ'!$F:$AJ,16,0)),"")</f>
        <v/>
      </c>
      <c r="AF2958" s="179" t="str">
        <f t="shared" ref="AF2958:AF3021" ca="1" si="186">IF(E2958&lt;&gt;"SAYIM",K2958,
(IF(AND(E2958="SAYIM",R2958=0),0,(COUNTIFS(E:E,"SAYIM",F:F,F2958,R:R,"&gt;"&amp;0)))))</f>
        <v/>
      </c>
      <c r="AG2958" s="179">
        <f t="shared" ref="AG2958:AG3021" ca="1" si="187">IF(E2958="SAYIM",(IFERROR(R2958/AF2958,0)),0)</f>
        <v>0</v>
      </c>
      <c r="AH2958" s="179">
        <f t="shared" ref="AH2958:AH3021" ca="1" si="188">IF(E2958="SAYIM",(IFERROR(S2958/AF2958,0)),0)</f>
        <v>0</v>
      </c>
    </row>
    <row r="2959" spans="2:34" ht="15.75" x14ac:dyDescent="0.25">
      <c r="B2959">
        <f t="shared" ca="1" si="185"/>
        <v>2947</v>
      </c>
      <c r="C2959" t="str">
        <f ca="1">IFERROR(VLOOKUP(B2959,'SKT LİSTESİ'!F:F,1,0),"")</f>
        <v/>
      </c>
      <c r="E2959" s="128" t="str">
        <f ca="1">IFERROR(IF($C2959="","",VLOOKUP(FİLTRE!$C2959,'SKT LİSTESİ'!$F:$S,5,0)),"")</f>
        <v/>
      </c>
      <c r="F2959" s="129" t="str">
        <f ca="1">IFERROR(IF($C2959="","",VLOOKUP(FİLTRE!$C2959,'SKT LİSTESİ'!$F:$S,7,0)),"")</f>
        <v/>
      </c>
      <c r="G2959" s="130" t="str">
        <f ca="1">IFERROR(IF($C2959="","",VLOOKUP(FİLTRE!$C2959,'SKT LİSTESİ'!$F:$S,8,0)),"")</f>
        <v/>
      </c>
      <c r="H2959" s="131" t="str">
        <f ca="1">IF(E2959="","",IF($C2959="","",VLOOKUP(FİLTRE!$C2959,'SKT LİSTESİ'!$F:$S,9,0)))</f>
        <v/>
      </c>
      <c r="I2959" s="132" t="str">
        <f ca="1">IFERROR(IF($C2959="","",VLOOKUP(FİLTRE!$C2959,'SKT LİSTESİ'!$F:$S,10,0)),"")</f>
        <v/>
      </c>
      <c r="J2959" s="133" t="str">
        <f ca="1">IFERROR(IF($C2959="","",VLOOKUP(FİLTRE!$C2959,'SKT LİSTESİ'!$F:$S,11,0)),"")</f>
        <v/>
      </c>
      <c r="K2959" s="134" t="str">
        <f ca="1">IFERROR(IF($C2959="","",VLOOKUP(FİLTRE!$C2959,'SKT LİSTESİ'!$F:$S,12,0)),"")</f>
        <v/>
      </c>
      <c r="L2959" s="134" t="str">
        <f ca="1">IFERROR(IF($C2959="","",VLOOKUP(FİLTRE!$C2959,'SKT LİSTESİ'!$F:$S,13,0)),"")</f>
        <v/>
      </c>
      <c r="M2959" s="135" t="str">
        <f ca="1">IFERROR(IF($C2959="","",VLOOKUP(FİLTRE!$C2959,'SKT LİSTESİ'!$F:$AJ,14,0)),"")</f>
        <v/>
      </c>
      <c r="N2959" s="31" t="str">
        <f ca="1">IFERROR(IF($C2959="","",VLOOKUP(FİLTRE!$C2959,'SKT LİSTESİ'!$F:$AJ,22,0)),"")</f>
        <v/>
      </c>
      <c r="O2959" s="136" t="str">
        <f ca="1">IFERROR(IF($C2959="","",VLOOKUP(FİLTRE!$C2959,'SKT LİSTESİ'!$F:$AJ,23,0)),"")</f>
        <v/>
      </c>
      <c r="P2959" s="31"/>
      <c r="Q2959" s="31"/>
      <c r="R2959" s="137" t="str">
        <f ca="1">(IFERROR(IF($C2959="","",VLOOKUP(FİLTRE!$C2959,'SKT LİSTESİ'!$F:$AJ,15,0)),""))</f>
        <v/>
      </c>
      <c r="S2959" s="138" t="str">
        <f ca="1">IFERROR(IF($C2959="","",VLOOKUP(FİLTRE!$C2959,'SKT LİSTESİ'!$F:$AJ,16,0)),"")</f>
        <v/>
      </c>
      <c r="AF2959" s="179" t="str">
        <f t="shared" ca="1" si="186"/>
        <v/>
      </c>
      <c r="AG2959" s="179">
        <f t="shared" ca="1" si="187"/>
        <v>0</v>
      </c>
      <c r="AH2959" s="179">
        <f t="shared" ca="1" si="188"/>
        <v>0</v>
      </c>
    </row>
    <row r="2960" spans="2:34" ht="15.75" x14ac:dyDescent="0.25">
      <c r="B2960">
        <f t="shared" ca="1" si="185"/>
        <v>2948</v>
      </c>
      <c r="C2960" t="str">
        <f ca="1">IFERROR(VLOOKUP(B2960,'SKT LİSTESİ'!F:F,1,0),"")</f>
        <v/>
      </c>
      <c r="E2960" s="128" t="str">
        <f ca="1">IFERROR(IF($C2960="","",VLOOKUP(FİLTRE!$C2960,'SKT LİSTESİ'!$F:$S,5,0)),"")</f>
        <v/>
      </c>
      <c r="F2960" s="129" t="str">
        <f ca="1">IFERROR(IF($C2960="","",VLOOKUP(FİLTRE!$C2960,'SKT LİSTESİ'!$F:$S,7,0)),"")</f>
        <v/>
      </c>
      <c r="G2960" s="130" t="str">
        <f ca="1">IFERROR(IF($C2960="","",VLOOKUP(FİLTRE!$C2960,'SKT LİSTESİ'!$F:$S,8,0)),"")</f>
        <v/>
      </c>
      <c r="H2960" s="131" t="str">
        <f ca="1">IF(E2960="","",IF($C2960="","",VLOOKUP(FİLTRE!$C2960,'SKT LİSTESİ'!$F:$S,9,0)))</f>
        <v/>
      </c>
      <c r="I2960" s="132" t="str">
        <f ca="1">IFERROR(IF($C2960="","",VLOOKUP(FİLTRE!$C2960,'SKT LİSTESİ'!$F:$S,10,0)),"")</f>
        <v/>
      </c>
      <c r="J2960" s="133" t="str">
        <f ca="1">IFERROR(IF($C2960="","",VLOOKUP(FİLTRE!$C2960,'SKT LİSTESİ'!$F:$S,11,0)),"")</f>
        <v/>
      </c>
      <c r="K2960" s="134" t="str">
        <f ca="1">IFERROR(IF($C2960="","",VLOOKUP(FİLTRE!$C2960,'SKT LİSTESİ'!$F:$S,12,0)),"")</f>
        <v/>
      </c>
      <c r="L2960" s="134" t="str">
        <f ca="1">IFERROR(IF($C2960="","",VLOOKUP(FİLTRE!$C2960,'SKT LİSTESİ'!$F:$S,13,0)),"")</f>
        <v/>
      </c>
      <c r="M2960" s="135" t="str">
        <f ca="1">IFERROR(IF($C2960="","",VLOOKUP(FİLTRE!$C2960,'SKT LİSTESİ'!$F:$AJ,14,0)),"")</f>
        <v/>
      </c>
      <c r="N2960" s="31" t="str">
        <f ca="1">IFERROR(IF($C2960="","",VLOOKUP(FİLTRE!$C2960,'SKT LİSTESİ'!$F:$AJ,22,0)),"")</f>
        <v/>
      </c>
      <c r="O2960" s="136" t="str">
        <f ca="1">IFERROR(IF($C2960="","",VLOOKUP(FİLTRE!$C2960,'SKT LİSTESİ'!$F:$AJ,23,0)),"")</f>
        <v/>
      </c>
      <c r="P2960" s="31"/>
      <c r="Q2960" s="31"/>
      <c r="R2960" s="137" t="str">
        <f ca="1">(IFERROR(IF($C2960="","",VLOOKUP(FİLTRE!$C2960,'SKT LİSTESİ'!$F:$AJ,15,0)),""))</f>
        <v/>
      </c>
      <c r="S2960" s="138" t="str">
        <f ca="1">IFERROR(IF($C2960="","",VLOOKUP(FİLTRE!$C2960,'SKT LİSTESİ'!$F:$AJ,16,0)),"")</f>
        <v/>
      </c>
      <c r="AF2960" s="179" t="str">
        <f t="shared" ca="1" si="186"/>
        <v/>
      </c>
      <c r="AG2960" s="179">
        <f t="shared" ca="1" si="187"/>
        <v>0</v>
      </c>
      <c r="AH2960" s="179">
        <f t="shared" ca="1" si="188"/>
        <v>0</v>
      </c>
    </row>
    <row r="2961" spans="2:34" ht="15.75" x14ac:dyDescent="0.25">
      <c r="B2961">
        <f t="shared" ca="1" si="185"/>
        <v>2949</v>
      </c>
      <c r="C2961" t="str">
        <f ca="1">IFERROR(VLOOKUP(B2961,'SKT LİSTESİ'!F:F,1,0),"")</f>
        <v/>
      </c>
      <c r="E2961" s="128" t="str">
        <f ca="1">IFERROR(IF($C2961="","",VLOOKUP(FİLTRE!$C2961,'SKT LİSTESİ'!$F:$S,5,0)),"")</f>
        <v/>
      </c>
      <c r="F2961" s="129" t="str">
        <f ca="1">IFERROR(IF($C2961="","",VLOOKUP(FİLTRE!$C2961,'SKT LİSTESİ'!$F:$S,7,0)),"")</f>
        <v/>
      </c>
      <c r="G2961" s="130" t="str">
        <f ca="1">IFERROR(IF($C2961="","",VLOOKUP(FİLTRE!$C2961,'SKT LİSTESİ'!$F:$S,8,0)),"")</f>
        <v/>
      </c>
      <c r="H2961" s="131" t="str">
        <f ca="1">IF(E2961="","",IF($C2961="","",VLOOKUP(FİLTRE!$C2961,'SKT LİSTESİ'!$F:$S,9,0)))</f>
        <v/>
      </c>
      <c r="I2961" s="132" t="str">
        <f ca="1">IFERROR(IF($C2961="","",VLOOKUP(FİLTRE!$C2961,'SKT LİSTESİ'!$F:$S,10,0)),"")</f>
        <v/>
      </c>
      <c r="J2961" s="133" t="str">
        <f ca="1">IFERROR(IF($C2961="","",VLOOKUP(FİLTRE!$C2961,'SKT LİSTESİ'!$F:$S,11,0)),"")</f>
        <v/>
      </c>
      <c r="K2961" s="134" t="str">
        <f ca="1">IFERROR(IF($C2961="","",VLOOKUP(FİLTRE!$C2961,'SKT LİSTESİ'!$F:$S,12,0)),"")</f>
        <v/>
      </c>
      <c r="L2961" s="134" t="str">
        <f ca="1">IFERROR(IF($C2961="","",VLOOKUP(FİLTRE!$C2961,'SKT LİSTESİ'!$F:$S,13,0)),"")</f>
        <v/>
      </c>
      <c r="M2961" s="135" t="str">
        <f ca="1">IFERROR(IF($C2961="","",VLOOKUP(FİLTRE!$C2961,'SKT LİSTESİ'!$F:$AJ,14,0)),"")</f>
        <v/>
      </c>
      <c r="N2961" s="31" t="str">
        <f ca="1">IFERROR(IF($C2961="","",VLOOKUP(FİLTRE!$C2961,'SKT LİSTESİ'!$F:$AJ,22,0)),"")</f>
        <v/>
      </c>
      <c r="O2961" s="136" t="str">
        <f ca="1">IFERROR(IF($C2961="","",VLOOKUP(FİLTRE!$C2961,'SKT LİSTESİ'!$F:$AJ,23,0)),"")</f>
        <v/>
      </c>
      <c r="P2961" s="31"/>
      <c r="Q2961" s="31"/>
      <c r="R2961" s="137" t="str">
        <f ca="1">(IFERROR(IF($C2961="","",VLOOKUP(FİLTRE!$C2961,'SKT LİSTESİ'!$F:$AJ,15,0)),""))</f>
        <v/>
      </c>
      <c r="S2961" s="138" t="str">
        <f ca="1">IFERROR(IF($C2961="","",VLOOKUP(FİLTRE!$C2961,'SKT LİSTESİ'!$F:$AJ,16,0)),"")</f>
        <v/>
      </c>
      <c r="AF2961" s="179" t="str">
        <f t="shared" ca="1" si="186"/>
        <v/>
      </c>
      <c r="AG2961" s="179">
        <f t="shared" ca="1" si="187"/>
        <v>0</v>
      </c>
      <c r="AH2961" s="179">
        <f t="shared" ca="1" si="188"/>
        <v>0</v>
      </c>
    </row>
    <row r="2962" spans="2:34" ht="15.75" x14ac:dyDescent="0.25">
      <c r="B2962">
        <f t="shared" ca="1" si="185"/>
        <v>2950</v>
      </c>
      <c r="C2962" t="str">
        <f ca="1">IFERROR(VLOOKUP(B2962,'SKT LİSTESİ'!F:F,1,0),"")</f>
        <v/>
      </c>
      <c r="E2962" s="128" t="str">
        <f ca="1">IFERROR(IF($C2962="","",VLOOKUP(FİLTRE!$C2962,'SKT LİSTESİ'!$F:$S,5,0)),"")</f>
        <v/>
      </c>
      <c r="F2962" s="129" t="str">
        <f ca="1">IFERROR(IF($C2962="","",VLOOKUP(FİLTRE!$C2962,'SKT LİSTESİ'!$F:$S,7,0)),"")</f>
        <v/>
      </c>
      <c r="G2962" s="130" t="str">
        <f ca="1">IFERROR(IF($C2962="","",VLOOKUP(FİLTRE!$C2962,'SKT LİSTESİ'!$F:$S,8,0)),"")</f>
        <v/>
      </c>
      <c r="H2962" s="131" t="str">
        <f ca="1">IF(E2962="","",IF($C2962="","",VLOOKUP(FİLTRE!$C2962,'SKT LİSTESİ'!$F:$S,9,0)))</f>
        <v/>
      </c>
      <c r="I2962" s="132" t="str">
        <f ca="1">IFERROR(IF($C2962="","",VLOOKUP(FİLTRE!$C2962,'SKT LİSTESİ'!$F:$S,10,0)),"")</f>
        <v/>
      </c>
      <c r="J2962" s="133" t="str">
        <f ca="1">IFERROR(IF($C2962="","",VLOOKUP(FİLTRE!$C2962,'SKT LİSTESİ'!$F:$S,11,0)),"")</f>
        <v/>
      </c>
      <c r="K2962" s="134" t="str">
        <f ca="1">IFERROR(IF($C2962="","",VLOOKUP(FİLTRE!$C2962,'SKT LİSTESİ'!$F:$S,12,0)),"")</f>
        <v/>
      </c>
      <c r="L2962" s="134" t="str">
        <f ca="1">IFERROR(IF($C2962="","",VLOOKUP(FİLTRE!$C2962,'SKT LİSTESİ'!$F:$S,13,0)),"")</f>
        <v/>
      </c>
      <c r="M2962" s="135" t="str">
        <f ca="1">IFERROR(IF($C2962="","",VLOOKUP(FİLTRE!$C2962,'SKT LİSTESİ'!$F:$AJ,14,0)),"")</f>
        <v/>
      </c>
      <c r="N2962" s="31" t="str">
        <f ca="1">IFERROR(IF($C2962="","",VLOOKUP(FİLTRE!$C2962,'SKT LİSTESİ'!$F:$AJ,22,0)),"")</f>
        <v/>
      </c>
      <c r="O2962" s="136" t="str">
        <f ca="1">IFERROR(IF($C2962="","",VLOOKUP(FİLTRE!$C2962,'SKT LİSTESİ'!$F:$AJ,23,0)),"")</f>
        <v/>
      </c>
      <c r="P2962" s="31"/>
      <c r="Q2962" s="31"/>
      <c r="R2962" s="137" t="str">
        <f ca="1">(IFERROR(IF($C2962="","",VLOOKUP(FİLTRE!$C2962,'SKT LİSTESİ'!$F:$AJ,15,0)),""))</f>
        <v/>
      </c>
      <c r="S2962" s="138" t="str">
        <f ca="1">IFERROR(IF($C2962="","",VLOOKUP(FİLTRE!$C2962,'SKT LİSTESİ'!$F:$AJ,16,0)),"")</f>
        <v/>
      </c>
      <c r="AF2962" s="179" t="str">
        <f t="shared" ca="1" si="186"/>
        <v/>
      </c>
      <c r="AG2962" s="179">
        <f t="shared" ca="1" si="187"/>
        <v>0</v>
      </c>
      <c r="AH2962" s="179">
        <f t="shared" ca="1" si="188"/>
        <v>0</v>
      </c>
    </row>
    <row r="2963" spans="2:34" ht="15.75" x14ac:dyDescent="0.25">
      <c r="B2963">
        <f t="shared" ca="1" si="185"/>
        <v>2951</v>
      </c>
      <c r="C2963" t="str">
        <f ca="1">IFERROR(VLOOKUP(B2963,'SKT LİSTESİ'!F:F,1,0),"")</f>
        <v/>
      </c>
      <c r="E2963" s="128" t="str">
        <f ca="1">IFERROR(IF($C2963="","",VLOOKUP(FİLTRE!$C2963,'SKT LİSTESİ'!$F:$S,5,0)),"")</f>
        <v/>
      </c>
      <c r="F2963" s="129" t="str">
        <f ca="1">IFERROR(IF($C2963="","",VLOOKUP(FİLTRE!$C2963,'SKT LİSTESİ'!$F:$S,7,0)),"")</f>
        <v/>
      </c>
      <c r="G2963" s="130" t="str">
        <f ca="1">IFERROR(IF($C2963="","",VLOOKUP(FİLTRE!$C2963,'SKT LİSTESİ'!$F:$S,8,0)),"")</f>
        <v/>
      </c>
      <c r="H2963" s="131" t="str">
        <f ca="1">IF(E2963="","",IF($C2963="","",VLOOKUP(FİLTRE!$C2963,'SKT LİSTESİ'!$F:$S,9,0)))</f>
        <v/>
      </c>
      <c r="I2963" s="132" t="str">
        <f ca="1">IFERROR(IF($C2963="","",VLOOKUP(FİLTRE!$C2963,'SKT LİSTESİ'!$F:$S,10,0)),"")</f>
        <v/>
      </c>
      <c r="J2963" s="133" t="str">
        <f ca="1">IFERROR(IF($C2963="","",VLOOKUP(FİLTRE!$C2963,'SKT LİSTESİ'!$F:$S,11,0)),"")</f>
        <v/>
      </c>
      <c r="K2963" s="134" t="str">
        <f ca="1">IFERROR(IF($C2963="","",VLOOKUP(FİLTRE!$C2963,'SKT LİSTESİ'!$F:$S,12,0)),"")</f>
        <v/>
      </c>
      <c r="L2963" s="134" t="str">
        <f ca="1">IFERROR(IF($C2963="","",VLOOKUP(FİLTRE!$C2963,'SKT LİSTESİ'!$F:$S,13,0)),"")</f>
        <v/>
      </c>
      <c r="M2963" s="135" t="str">
        <f ca="1">IFERROR(IF($C2963="","",VLOOKUP(FİLTRE!$C2963,'SKT LİSTESİ'!$F:$AJ,14,0)),"")</f>
        <v/>
      </c>
      <c r="N2963" s="31" t="str">
        <f ca="1">IFERROR(IF($C2963="","",VLOOKUP(FİLTRE!$C2963,'SKT LİSTESİ'!$F:$AJ,22,0)),"")</f>
        <v/>
      </c>
      <c r="O2963" s="136" t="str">
        <f ca="1">IFERROR(IF($C2963="","",VLOOKUP(FİLTRE!$C2963,'SKT LİSTESİ'!$F:$AJ,23,0)),"")</f>
        <v/>
      </c>
      <c r="P2963" s="31"/>
      <c r="Q2963" s="31"/>
      <c r="R2963" s="137" t="str">
        <f ca="1">(IFERROR(IF($C2963="","",VLOOKUP(FİLTRE!$C2963,'SKT LİSTESİ'!$F:$AJ,15,0)),""))</f>
        <v/>
      </c>
      <c r="S2963" s="138" t="str">
        <f ca="1">IFERROR(IF($C2963="","",VLOOKUP(FİLTRE!$C2963,'SKT LİSTESİ'!$F:$AJ,16,0)),"")</f>
        <v/>
      </c>
      <c r="AF2963" s="179" t="str">
        <f t="shared" ca="1" si="186"/>
        <v/>
      </c>
      <c r="AG2963" s="179">
        <f t="shared" ca="1" si="187"/>
        <v>0</v>
      </c>
      <c r="AH2963" s="179">
        <f t="shared" ca="1" si="188"/>
        <v>0</v>
      </c>
    </row>
    <row r="2964" spans="2:34" ht="15.75" x14ac:dyDescent="0.25">
      <c r="B2964">
        <f t="shared" ca="1" si="185"/>
        <v>2952</v>
      </c>
      <c r="C2964" t="str">
        <f ca="1">IFERROR(VLOOKUP(B2964,'SKT LİSTESİ'!F:F,1,0),"")</f>
        <v/>
      </c>
      <c r="E2964" s="128" t="str">
        <f ca="1">IFERROR(IF($C2964="","",VLOOKUP(FİLTRE!$C2964,'SKT LİSTESİ'!$F:$S,5,0)),"")</f>
        <v/>
      </c>
      <c r="F2964" s="129" t="str">
        <f ca="1">IFERROR(IF($C2964="","",VLOOKUP(FİLTRE!$C2964,'SKT LİSTESİ'!$F:$S,7,0)),"")</f>
        <v/>
      </c>
      <c r="G2964" s="130" t="str">
        <f ca="1">IFERROR(IF($C2964="","",VLOOKUP(FİLTRE!$C2964,'SKT LİSTESİ'!$F:$S,8,0)),"")</f>
        <v/>
      </c>
      <c r="H2964" s="131" t="str">
        <f ca="1">IF(E2964="","",IF($C2964="","",VLOOKUP(FİLTRE!$C2964,'SKT LİSTESİ'!$F:$S,9,0)))</f>
        <v/>
      </c>
      <c r="I2964" s="132" t="str">
        <f ca="1">IFERROR(IF($C2964="","",VLOOKUP(FİLTRE!$C2964,'SKT LİSTESİ'!$F:$S,10,0)),"")</f>
        <v/>
      </c>
      <c r="J2964" s="133" t="str">
        <f ca="1">IFERROR(IF($C2964="","",VLOOKUP(FİLTRE!$C2964,'SKT LİSTESİ'!$F:$S,11,0)),"")</f>
        <v/>
      </c>
      <c r="K2964" s="134" t="str">
        <f ca="1">IFERROR(IF($C2964="","",VLOOKUP(FİLTRE!$C2964,'SKT LİSTESİ'!$F:$S,12,0)),"")</f>
        <v/>
      </c>
      <c r="L2964" s="134" t="str">
        <f ca="1">IFERROR(IF($C2964="","",VLOOKUP(FİLTRE!$C2964,'SKT LİSTESİ'!$F:$S,13,0)),"")</f>
        <v/>
      </c>
      <c r="M2964" s="135" t="str">
        <f ca="1">IFERROR(IF($C2964="","",VLOOKUP(FİLTRE!$C2964,'SKT LİSTESİ'!$F:$AJ,14,0)),"")</f>
        <v/>
      </c>
      <c r="N2964" s="31" t="str">
        <f ca="1">IFERROR(IF($C2964="","",VLOOKUP(FİLTRE!$C2964,'SKT LİSTESİ'!$F:$AJ,22,0)),"")</f>
        <v/>
      </c>
      <c r="O2964" s="136" t="str">
        <f ca="1">IFERROR(IF($C2964="","",VLOOKUP(FİLTRE!$C2964,'SKT LİSTESİ'!$F:$AJ,23,0)),"")</f>
        <v/>
      </c>
      <c r="P2964" s="31"/>
      <c r="Q2964" s="31"/>
      <c r="R2964" s="137" t="str">
        <f ca="1">(IFERROR(IF($C2964="","",VLOOKUP(FİLTRE!$C2964,'SKT LİSTESİ'!$F:$AJ,15,0)),""))</f>
        <v/>
      </c>
      <c r="S2964" s="138" t="str">
        <f ca="1">IFERROR(IF($C2964="","",VLOOKUP(FİLTRE!$C2964,'SKT LİSTESİ'!$F:$AJ,16,0)),"")</f>
        <v/>
      </c>
      <c r="AF2964" s="179" t="str">
        <f t="shared" ca="1" si="186"/>
        <v/>
      </c>
      <c r="AG2964" s="179">
        <f t="shared" ca="1" si="187"/>
        <v>0</v>
      </c>
      <c r="AH2964" s="179">
        <f t="shared" ca="1" si="188"/>
        <v>0</v>
      </c>
    </row>
    <row r="2965" spans="2:34" ht="15.75" x14ac:dyDescent="0.25">
      <c r="B2965">
        <f t="shared" ca="1" si="185"/>
        <v>2953</v>
      </c>
      <c r="C2965" t="str">
        <f ca="1">IFERROR(VLOOKUP(B2965,'SKT LİSTESİ'!F:F,1,0),"")</f>
        <v/>
      </c>
      <c r="E2965" s="128" t="str">
        <f ca="1">IFERROR(IF($C2965="","",VLOOKUP(FİLTRE!$C2965,'SKT LİSTESİ'!$F:$S,5,0)),"")</f>
        <v/>
      </c>
      <c r="F2965" s="129" t="str">
        <f ca="1">IFERROR(IF($C2965="","",VLOOKUP(FİLTRE!$C2965,'SKT LİSTESİ'!$F:$S,7,0)),"")</f>
        <v/>
      </c>
      <c r="G2965" s="130" t="str">
        <f ca="1">IFERROR(IF($C2965="","",VLOOKUP(FİLTRE!$C2965,'SKT LİSTESİ'!$F:$S,8,0)),"")</f>
        <v/>
      </c>
      <c r="H2965" s="131" t="str">
        <f ca="1">IF(E2965="","",IF($C2965="","",VLOOKUP(FİLTRE!$C2965,'SKT LİSTESİ'!$F:$S,9,0)))</f>
        <v/>
      </c>
      <c r="I2965" s="132" t="str">
        <f ca="1">IFERROR(IF($C2965="","",VLOOKUP(FİLTRE!$C2965,'SKT LİSTESİ'!$F:$S,10,0)),"")</f>
        <v/>
      </c>
      <c r="J2965" s="133" t="str">
        <f ca="1">IFERROR(IF($C2965="","",VLOOKUP(FİLTRE!$C2965,'SKT LİSTESİ'!$F:$S,11,0)),"")</f>
        <v/>
      </c>
      <c r="K2965" s="134" t="str">
        <f ca="1">IFERROR(IF($C2965="","",VLOOKUP(FİLTRE!$C2965,'SKT LİSTESİ'!$F:$S,12,0)),"")</f>
        <v/>
      </c>
      <c r="L2965" s="134" t="str">
        <f ca="1">IFERROR(IF($C2965="","",VLOOKUP(FİLTRE!$C2965,'SKT LİSTESİ'!$F:$S,13,0)),"")</f>
        <v/>
      </c>
      <c r="M2965" s="135" t="str">
        <f ca="1">IFERROR(IF($C2965="","",VLOOKUP(FİLTRE!$C2965,'SKT LİSTESİ'!$F:$AJ,14,0)),"")</f>
        <v/>
      </c>
      <c r="N2965" s="31" t="str">
        <f ca="1">IFERROR(IF($C2965="","",VLOOKUP(FİLTRE!$C2965,'SKT LİSTESİ'!$F:$AJ,22,0)),"")</f>
        <v/>
      </c>
      <c r="O2965" s="136" t="str">
        <f ca="1">IFERROR(IF($C2965="","",VLOOKUP(FİLTRE!$C2965,'SKT LİSTESİ'!$F:$AJ,23,0)),"")</f>
        <v/>
      </c>
      <c r="P2965" s="31"/>
      <c r="Q2965" s="31"/>
      <c r="R2965" s="137" t="str">
        <f ca="1">(IFERROR(IF($C2965="","",VLOOKUP(FİLTRE!$C2965,'SKT LİSTESİ'!$F:$AJ,15,0)),""))</f>
        <v/>
      </c>
      <c r="S2965" s="138" t="str">
        <f ca="1">IFERROR(IF($C2965="","",VLOOKUP(FİLTRE!$C2965,'SKT LİSTESİ'!$F:$AJ,16,0)),"")</f>
        <v/>
      </c>
      <c r="AF2965" s="179" t="str">
        <f t="shared" ca="1" si="186"/>
        <v/>
      </c>
      <c r="AG2965" s="179">
        <f t="shared" ca="1" si="187"/>
        <v>0</v>
      </c>
      <c r="AH2965" s="179">
        <f t="shared" ca="1" si="188"/>
        <v>0</v>
      </c>
    </row>
    <row r="2966" spans="2:34" ht="15.75" x14ac:dyDescent="0.25">
      <c r="B2966">
        <f t="shared" ca="1" si="185"/>
        <v>2954</v>
      </c>
      <c r="C2966" t="str">
        <f ca="1">IFERROR(VLOOKUP(B2966,'SKT LİSTESİ'!F:F,1,0),"")</f>
        <v/>
      </c>
      <c r="E2966" s="128" t="str">
        <f ca="1">IFERROR(IF($C2966="","",VLOOKUP(FİLTRE!$C2966,'SKT LİSTESİ'!$F:$S,5,0)),"")</f>
        <v/>
      </c>
      <c r="F2966" s="129" t="str">
        <f ca="1">IFERROR(IF($C2966="","",VLOOKUP(FİLTRE!$C2966,'SKT LİSTESİ'!$F:$S,7,0)),"")</f>
        <v/>
      </c>
      <c r="G2966" s="130" t="str">
        <f ca="1">IFERROR(IF($C2966="","",VLOOKUP(FİLTRE!$C2966,'SKT LİSTESİ'!$F:$S,8,0)),"")</f>
        <v/>
      </c>
      <c r="H2966" s="131" t="str">
        <f ca="1">IF(E2966="","",IF($C2966="","",VLOOKUP(FİLTRE!$C2966,'SKT LİSTESİ'!$F:$S,9,0)))</f>
        <v/>
      </c>
      <c r="I2966" s="132" t="str">
        <f ca="1">IFERROR(IF($C2966="","",VLOOKUP(FİLTRE!$C2966,'SKT LİSTESİ'!$F:$S,10,0)),"")</f>
        <v/>
      </c>
      <c r="J2966" s="133" t="str">
        <f ca="1">IFERROR(IF($C2966="","",VLOOKUP(FİLTRE!$C2966,'SKT LİSTESİ'!$F:$S,11,0)),"")</f>
        <v/>
      </c>
      <c r="K2966" s="134" t="str">
        <f ca="1">IFERROR(IF($C2966="","",VLOOKUP(FİLTRE!$C2966,'SKT LİSTESİ'!$F:$S,12,0)),"")</f>
        <v/>
      </c>
      <c r="L2966" s="134" t="str">
        <f ca="1">IFERROR(IF($C2966="","",VLOOKUP(FİLTRE!$C2966,'SKT LİSTESİ'!$F:$S,13,0)),"")</f>
        <v/>
      </c>
      <c r="M2966" s="135" t="str">
        <f ca="1">IFERROR(IF($C2966="","",VLOOKUP(FİLTRE!$C2966,'SKT LİSTESİ'!$F:$AJ,14,0)),"")</f>
        <v/>
      </c>
      <c r="N2966" s="31" t="str">
        <f ca="1">IFERROR(IF($C2966="","",VLOOKUP(FİLTRE!$C2966,'SKT LİSTESİ'!$F:$AJ,22,0)),"")</f>
        <v/>
      </c>
      <c r="O2966" s="136" t="str">
        <f ca="1">IFERROR(IF($C2966="","",VLOOKUP(FİLTRE!$C2966,'SKT LİSTESİ'!$F:$AJ,23,0)),"")</f>
        <v/>
      </c>
      <c r="P2966" s="31"/>
      <c r="Q2966" s="31"/>
      <c r="R2966" s="137" t="str">
        <f ca="1">(IFERROR(IF($C2966="","",VLOOKUP(FİLTRE!$C2966,'SKT LİSTESİ'!$F:$AJ,15,0)),""))</f>
        <v/>
      </c>
      <c r="S2966" s="138" t="str">
        <f ca="1">IFERROR(IF($C2966="","",VLOOKUP(FİLTRE!$C2966,'SKT LİSTESİ'!$F:$AJ,16,0)),"")</f>
        <v/>
      </c>
      <c r="AF2966" s="179" t="str">
        <f t="shared" ca="1" si="186"/>
        <v/>
      </c>
      <c r="AG2966" s="179">
        <f t="shared" ca="1" si="187"/>
        <v>0</v>
      </c>
      <c r="AH2966" s="179">
        <f t="shared" ca="1" si="188"/>
        <v>0</v>
      </c>
    </row>
    <row r="2967" spans="2:34" ht="15.75" x14ac:dyDescent="0.25">
      <c r="B2967">
        <f t="shared" ca="1" si="185"/>
        <v>2955</v>
      </c>
      <c r="C2967" t="str">
        <f ca="1">IFERROR(VLOOKUP(B2967,'SKT LİSTESİ'!F:F,1,0),"")</f>
        <v/>
      </c>
      <c r="E2967" s="128" t="str">
        <f ca="1">IFERROR(IF($C2967="","",VLOOKUP(FİLTRE!$C2967,'SKT LİSTESİ'!$F:$S,5,0)),"")</f>
        <v/>
      </c>
      <c r="F2967" s="129" t="str">
        <f ca="1">IFERROR(IF($C2967="","",VLOOKUP(FİLTRE!$C2967,'SKT LİSTESİ'!$F:$S,7,0)),"")</f>
        <v/>
      </c>
      <c r="G2967" s="130" t="str">
        <f ca="1">IFERROR(IF($C2967="","",VLOOKUP(FİLTRE!$C2967,'SKT LİSTESİ'!$F:$S,8,0)),"")</f>
        <v/>
      </c>
      <c r="H2967" s="131" t="str">
        <f ca="1">IF(E2967="","",IF($C2967="","",VLOOKUP(FİLTRE!$C2967,'SKT LİSTESİ'!$F:$S,9,0)))</f>
        <v/>
      </c>
      <c r="I2967" s="132" t="str">
        <f ca="1">IFERROR(IF($C2967="","",VLOOKUP(FİLTRE!$C2967,'SKT LİSTESİ'!$F:$S,10,0)),"")</f>
        <v/>
      </c>
      <c r="J2967" s="133" t="str">
        <f ca="1">IFERROR(IF($C2967="","",VLOOKUP(FİLTRE!$C2967,'SKT LİSTESİ'!$F:$S,11,0)),"")</f>
        <v/>
      </c>
      <c r="K2967" s="134" t="str">
        <f ca="1">IFERROR(IF($C2967="","",VLOOKUP(FİLTRE!$C2967,'SKT LİSTESİ'!$F:$S,12,0)),"")</f>
        <v/>
      </c>
      <c r="L2967" s="134" t="str">
        <f ca="1">IFERROR(IF($C2967="","",VLOOKUP(FİLTRE!$C2967,'SKT LİSTESİ'!$F:$S,13,0)),"")</f>
        <v/>
      </c>
      <c r="M2967" s="135" t="str">
        <f ca="1">IFERROR(IF($C2967="","",VLOOKUP(FİLTRE!$C2967,'SKT LİSTESİ'!$F:$AJ,14,0)),"")</f>
        <v/>
      </c>
      <c r="N2967" s="31" t="str">
        <f ca="1">IFERROR(IF($C2967="","",VLOOKUP(FİLTRE!$C2967,'SKT LİSTESİ'!$F:$AJ,22,0)),"")</f>
        <v/>
      </c>
      <c r="O2967" s="136" t="str">
        <f ca="1">IFERROR(IF($C2967="","",VLOOKUP(FİLTRE!$C2967,'SKT LİSTESİ'!$F:$AJ,23,0)),"")</f>
        <v/>
      </c>
      <c r="P2967" s="31"/>
      <c r="Q2967" s="31"/>
      <c r="R2967" s="137" t="str">
        <f ca="1">(IFERROR(IF($C2967="","",VLOOKUP(FİLTRE!$C2967,'SKT LİSTESİ'!$F:$AJ,15,0)),""))</f>
        <v/>
      </c>
      <c r="S2967" s="138" t="str">
        <f ca="1">IFERROR(IF($C2967="","",VLOOKUP(FİLTRE!$C2967,'SKT LİSTESİ'!$F:$AJ,16,0)),"")</f>
        <v/>
      </c>
      <c r="AF2967" s="179" t="str">
        <f t="shared" ca="1" si="186"/>
        <v/>
      </c>
      <c r="AG2967" s="179">
        <f t="shared" ca="1" si="187"/>
        <v>0</v>
      </c>
      <c r="AH2967" s="179">
        <f t="shared" ca="1" si="188"/>
        <v>0</v>
      </c>
    </row>
    <row r="2968" spans="2:34" ht="15.75" x14ac:dyDescent="0.25">
      <c r="B2968">
        <f t="shared" ca="1" si="185"/>
        <v>2956</v>
      </c>
      <c r="C2968" t="str">
        <f ca="1">IFERROR(VLOOKUP(B2968,'SKT LİSTESİ'!F:F,1,0),"")</f>
        <v/>
      </c>
      <c r="E2968" s="128" t="str">
        <f ca="1">IFERROR(IF($C2968="","",VLOOKUP(FİLTRE!$C2968,'SKT LİSTESİ'!$F:$S,5,0)),"")</f>
        <v/>
      </c>
      <c r="F2968" s="129" t="str">
        <f ca="1">IFERROR(IF($C2968="","",VLOOKUP(FİLTRE!$C2968,'SKT LİSTESİ'!$F:$S,7,0)),"")</f>
        <v/>
      </c>
      <c r="G2968" s="130" t="str">
        <f ca="1">IFERROR(IF($C2968="","",VLOOKUP(FİLTRE!$C2968,'SKT LİSTESİ'!$F:$S,8,0)),"")</f>
        <v/>
      </c>
      <c r="H2968" s="131" t="str">
        <f ca="1">IF(E2968="","",IF($C2968="","",VLOOKUP(FİLTRE!$C2968,'SKT LİSTESİ'!$F:$S,9,0)))</f>
        <v/>
      </c>
      <c r="I2968" s="132" t="str">
        <f ca="1">IFERROR(IF($C2968="","",VLOOKUP(FİLTRE!$C2968,'SKT LİSTESİ'!$F:$S,10,0)),"")</f>
        <v/>
      </c>
      <c r="J2968" s="133" t="str">
        <f ca="1">IFERROR(IF($C2968="","",VLOOKUP(FİLTRE!$C2968,'SKT LİSTESİ'!$F:$S,11,0)),"")</f>
        <v/>
      </c>
      <c r="K2968" s="134" t="str">
        <f ca="1">IFERROR(IF($C2968="","",VLOOKUP(FİLTRE!$C2968,'SKT LİSTESİ'!$F:$S,12,0)),"")</f>
        <v/>
      </c>
      <c r="L2968" s="134" t="str">
        <f ca="1">IFERROR(IF($C2968="","",VLOOKUP(FİLTRE!$C2968,'SKT LİSTESİ'!$F:$S,13,0)),"")</f>
        <v/>
      </c>
      <c r="M2968" s="135" t="str">
        <f ca="1">IFERROR(IF($C2968="","",VLOOKUP(FİLTRE!$C2968,'SKT LİSTESİ'!$F:$AJ,14,0)),"")</f>
        <v/>
      </c>
      <c r="N2968" s="31" t="str">
        <f ca="1">IFERROR(IF($C2968="","",VLOOKUP(FİLTRE!$C2968,'SKT LİSTESİ'!$F:$AJ,22,0)),"")</f>
        <v/>
      </c>
      <c r="O2968" s="136" t="str">
        <f ca="1">IFERROR(IF($C2968="","",VLOOKUP(FİLTRE!$C2968,'SKT LİSTESİ'!$F:$AJ,23,0)),"")</f>
        <v/>
      </c>
      <c r="P2968" s="31"/>
      <c r="Q2968" s="31"/>
      <c r="R2968" s="137" t="str">
        <f ca="1">(IFERROR(IF($C2968="","",VLOOKUP(FİLTRE!$C2968,'SKT LİSTESİ'!$F:$AJ,15,0)),""))</f>
        <v/>
      </c>
      <c r="S2968" s="138" t="str">
        <f ca="1">IFERROR(IF($C2968="","",VLOOKUP(FİLTRE!$C2968,'SKT LİSTESİ'!$F:$AJ,16,0)),"")</f>
        <v/>
      </c>
      <c r="AF2968" s="179" t="str">
        <f t="shared" ca="1" si="186"/>
        <v/>
      </c>
      <c r="AG2968" s="179">
        <f t="shared" ca="1" si="187"/>
        <v>0</v>
      </c>
      <c r="AH2968" s="179">
        <f t="shared" ca="1" si="188"/>
        <v>0</v>
      </c>
    </row>
    <row r="2969" spans="2:34" ht="15.75" x14ac:dyDescent="0.25">
      <c r="B2969">
        <f t="shared" ca="1" si="185"/>
        <v>2957</v>
      </c>
      <c r="C2969" t="str">
        <f ca="1">IFERROR(VLOOKUP(B2969,'SKT LİSTESİ'!F:F,1,0),"")</f>
        <v/>
      </c>
      <c r="E2969" s="128" t="str">
        <f ca="1">IFERROR(IF($C2969="","",VLOOKUP(FİLTRE!$C2969,'SKT LİSTESİ'!$F:$S,5,0)),"")</f>
        <v/>
      </c>
      <c r="F2969" s="129" t="str">
        <f ca="1">IFERROR(IF($C2969="","",VLOOKUP(FİLTRE!$C2969,'SKT LİSTESİ'!$F:$S,7,0)),"")</f>
        <v/>
      </c>
      <c r="G2969" s="130" t="str">
        <f ca="1">IFERROR(IF($C2969="","",VLOOKUP(FİLTRE!$C2969,'SKT LİSTESİ'!$F:$S,8,0)),"")</f>
        <v/>
      </c>
      <c r="H2969" s="131" t="str">
        <f ca="1">IF(E2969="","",IF($C2969="","",VLOOKUP(FİLTRE!$C2969,'SKT LİSTESİ'!$F:$S,9,0)))</f>
        <v/>
      </c>
      <c r="I2969" s="132" t="str">
        <f ca="1">IFERROR(IF($C2969="","",VLOOKUP(FİLTRE!$C2969,'SKT LİSTESİ'!$F:$S,10,0)),"")</f>
        <v/>
      </c>
      <c r="J2969" s="133" t="str">
        <f ca="1">IFERROR(IF($C2969="","",VLOOKUP(FİLTRE!$C2969,'SKT LİSTESİ'!$F:$S,11,0)),"")</f>
        <v/>
      </c>
      <c r="K2969" s="134" t="str">
        <f ca="1">IFERROR(IF($C2969="","",VLOOKUP(FİLTRE!$C2969,'SKT LİSTESİ'!$F:$S,12,0)),"")</f>
        <v/>
      </c>
      <c r="L2969" s="134" t="str">
        <f ca="1">IFERROR(IF($C2969="","",VLOOKUP(FİLTRE!$C2969,'SKT LİSTESİ'!$F:$S,13,0)),"")</f>
        <v/>
      </c>
      <c r="M2969" s="135" t="str">
        <f ca="1">IFERROR(IF($C2969="","",VLOOKUP(FİLTRE!$C2969,'SKT LİSTESİ'!$F:$AJ,14,0)),"")</f>
        <v/>
      </c>
      <c r="N2969" s="31" t="str">
        <f ca="1">IFERROR(IF($C2969="","",VLOOKUP(FİLTRE!$C2969,'SKT LİSTESİ'!$F:$AJ,22,0)),"")</f>
        <v/>
      </c>
      <c r="O2969" s="136" t="str">
        <f ca="1">IFERROR(IF($C2969="","",VLOOKUP(FİLTRE!$C2969,'SKT LİSTESİ'!$F:$AJ,23,0)),"")</f>
        <v/>
      </c>
      <c r="P2969" s="31"/>
      <c r="Q2969" s="31"/>
      <c r="R2969" s="137" t="str">
        <f ca="1">(IFERROR(IF($C2969="","",VLOOKUP(FİLTRE!$C2969,'SKT LİSTESİ'!$F:$AJ,15,0)),""))</f>
        <v/>
      </c>
      <c r="S2969" s="138" t="str">
        <f ca="1">IFERROR(IF($C2969="","",VLOOKUP(FİLTRE!$C2969,'SKT LİSTESİ'!$F:$AJ,16,0)),"")</f>
        <v/>
      </c>
      <c r="AF2969" s="179" t="str">
        <f t="shared" ca="1" si="186"/>
        <v/>
      </c>
      <c r="AG2969" s="179">
        <f t="shared" ca="1" si="187"/>
        <v>0</v>
      </c>
      <c r="AH2969" s="179">
        <f t="shared" ca="1" si="188"/>
        <v>0</v>
      </c>
    </row>
    <row r="2970" spans="2:34" ht="15.75" x14ac:dyDescent="0.25">
      <c r="B2970">
        <f t="shared" ca="1" si="185"/>
        <v>2958</v>
      </c>
      <c r="C2970" t="str">
        <f ca="1">IFERROR(VLOOKUP(B2970,'SKT LİSTESİ'!F:F,1,0),"")</f>
        <v/>
      </c>
      <c r="E2970" s="128" t="str">
        <f ca="1">IFERROR(IF($C2970="","",VLOOKUP(FİLTRE!$C2970,'SKT LİSTESİ'!$F:$S,5,0)),"")</f>
        <v/>
      </c>
      <c r="F2970" s="129" t="str">
        <f ca="1">IFERROR(IF($C2970="","",VLOOKUP(FİLTRE!$C2970,'SKT LİSTESİ'!$F:$S,7,0)),"")</f>
        <v/>
      </c>
      <c r="G2970" s="130" t="str">
        <f ca="1">IFERROR(IF($C2970="","",VLOOKUP(FİLTRE!$C2970,'SKT LİSTESİ'!$F:$S,8,0)),"")</f>
        <v/>
      </c>
      <c r="H2970" s="131" t="str">
        <f ca="1">IF(E2970="","",IF($C2970="","",VLOOKUP(FİLTRE!$C2970,'SKT LİSTESİ'!$F:$S,9,0)))</f>
        <v/>
      </c>
      <c r="I2970" s="132" t="str">
        <f ca="1">IFERROR(IF($C2970="","",VLOOKUP(FİLTRE!$C2970,'SKT LİSTESİ'!$F:$S,10,0)),"")</f>
        <v/>
      </c>
      <c r="J2970" s="133" t="str">
        <f ca="1">IFERROR(IF($C2970="","",VLOOKUP(FİLTRE!$C2970,'SKT LİSTESİ'!$F:$S,11,0)),"")</f>
        <v/>
      </c>
      <c r="K2970" s="134" t="str">
        <f ca="1">IFERROR(IF($C2970="","",VLOOKUP(FİLTRE!$C2970,'SKT LİSTESİ'!$F:$S,12,0)),"")</f>
        <v/>
      </c>
      <c r="L2970" s="134" t="str">
        <f ca="1">IFERROR(IF($C2970="","",VLOOKUP(FİLTRE!$C2970,'SKT LİSTESİ'!$F:$S,13,0)),"")</f>
        <v/>
      </c>
      <c r="M2970" s="135" t="str">
        <f ca="1">IFERROR(IF($C2970="","",VLOOKUP(FİLTRE!$C2970,'SKT LİSTESİ'!$F:$AJ,14,0)),"")</f>
        <v/>
      </c>
      <c r="N2970" s="31" t="str">
        <f ca="1">IFERROR(IF($C2970="","",VLOOKUP(FİLTRE!$C2970,'SKT LİSTESİ'!$F:$AJ,22,0)),"")</f>
        <v/>
      </c>
      <c r="O2970" s="136" t="str">
        <f ca="1">IFERROR(IF($C2970="","",VLOOKUP(FİLTRE!$C2970,'SKT LİSTESİ'!$F:$AJ,23,0)),"")</f>
        <v/>
      </c>
      <c r="P2970" s="31"/>
      <c r="Q2970" s="31"/>
      <c r="R2970" s="137" t="str">
        <f ca="1">(IFERROR(IF($C2970="","",VLOOKUP(FİLTRE!$C2970,'SKT LİSTESİ'!$F:$AJ,15,0)),""))</f>
        <v/>
      </c>
      <c r="S2970" s="138" t="str">
        <f ca="1">IFERROR(IF($C2970="","",VLOOKUP(FİLTRE!$C2970,'SKT LİSTESİ'!$F:$AJ,16,0)),"")</f>
        <v/>
      </c>
      <c r="AF2970" s="179" t="str">
        <f t="shared" ca="1" si="186"/>
        <v/>
      </c>
      <c r="AG2970" s="179">
        <f t="shared" ca="1" si="187"/>
        <v>0</v>
      </c>
      <c r="AH2970" s="179">
        <f t="shared" ca="1" si="188"/>
        <v>0</v>
      </c>
    </row>
    <row r="2971" spans="2:34" ht="15.75" x14ac:dyDescent="0.25">
      <c r="B2971">
        <f t="shared" ca="1" si="185"/>
        <v>2959</v>
      </c>
      <c r="C2971" t="str">
        <f ca="1">IFERROR(VLOOKUP(B2971,'SKT LİSTESİ'!F:F,1,0),"")</f>
        <v/>
      </c>
      <c r="E2971" s="128" t="str">
        <f ca="1">IFERROR(IF($C2971="","",VLOOKUP(FİLTRE!$C2971,'SKT LİSTESİ'!$F:$S,5,0)),"")</f>
        <v/>
      </c>
      <c r="F2971" s="129" t="str">
        <f ca="1">IFERROR(IF($C2971="","",VLOOKUP(FİLTRE!$C2971,'SKT LİSTESİ'!$F:$S,7,0)),"")</f>
        <v/>
      </c>
      <c r="G2971" s="130" t="str">
        <f ca="1">IFERROR(IF($C2971="","",VLOOKUP(FİLTRE!$C2971,'SKT LİSTESİ'!$F:$S,8,0)),"")</f>
        <v/>
      </c>
      <c r="H2971" s="131" t="str">
        <f ca="1">IF(E2971="","",IF($C2971="","",VLOOKUP(FİLTRE!$C2971,'SKT LİSTESİ'!$F:$S,9,0)))</f>
        <v/>
      </c>
      <c r="I2971" s="132" t="str">
        <f ca="1">IFERROR(IF($C2971="","",VLOOKUP(FİLTRE!$C2971,'SKT LİSTESİ'!$F:$S,10,0)),"")</f>
        <v/>
      </c>
      <c r="J2971" s="133" t="str">
        <f ca="1">IFERROR(IF($C2971="","",VLOOKUP(FİLTRE!$C2971,'SKT LİSTESİ'!$F:$S,11,0)),"")</f>
        <v/>
      </c>
      <c r="K2971" s="134" t="str">
        <f ca="1">IFERROR(IF($C2971="","",VLOOKUP(FİLTRE!$C2971,'SKT LİSTESİ'!$F:$S,12,0)),"")</f>
        <v/>
      </c>
      <c r="L2971" s="134" t="str">
        <f ca="1">IFERROR(IF($C2971="","",VLOOKUP(FİLTRE!$C2971,'SKT LİSTESİ'!$F:$S,13,0)),"")</f>
        <v/>
      </c>
      <c r="M2971" s="135" t="str">
        <f ca="1">IFERROR(IF($C2971="","",VLOOKUP(FİLTRE!$C2971,'SKT LİSTESİ'!$F:$AJ,14,0)),"")</f>
        <v/>
      </c>
      <c r="N2971" s="31" t="str">
        <f ca="1">IFERROR(IF($C2971="","",VLOOKUP(FİLTRE!$C2971,'SKT LİSTESİ'!$F:$AJ,22,0)),"")</f>
        <v/>
      </c>
      <c r="O2971" s="136" t="str">
        <f ca="1">IFERROR(IF($C2971="","",VLOOKUP(FİLTRE!$C2971,'SKT LİSTESİ'!$F:$AJ,23,0)),"")</f>
        <v/>
      </c>
      <c r="P2971" s="31"/>
      <c r="Q2971" s="31"/>
      <c r="R2971" s="137" t="str">
        <f ca="1">(IFERROR(IF($C2971="","",VLOOKUP(FİLTRE!$C2971,'SKT LİSTESİ'!$F:$AJ,15,0)),""))</f>
        <v/>
      </c>
      <c r="S2971" s="138" t="str">
        <f ca="1">IFERROR(IF($C2971="","",VLOOKUP(FİLTRE!$C2971,'SKT LİSTESİ'!$F:$AJ,16,0)),"")</f>
        <v/>
      </c>
      <c r="AF2971" s="179" t="str">
        <f t="shared" ca="1" si="186"/>
        <v/>
      </c>
      <c r="AG2971" s="179">
        <f t="shared" ca="1" si="187"/>
        <v>0</v>
      </c>
      <c r="AH2971" s="179">
        <f t="shared" ca="1" si="188"/>
        <v>0</v>
      </c>
    </row>
    <row r="2972" spans="2:34" ht="15.75" x14ac:dyDescent="0.25">
      <c r="B2972">
        <f t="shared" ca="1" si="185"/>
        <v>2960</v>
      </c>
      <c r="C2972" t="str">
        <f ca="1">IFERROR(VLOOKUP(B2972,'SKT LİSTESİ'!F:F,1,0),"")</f>
        <v/>
      </c>
      <c r="E2972" s="128" t="str">
        <f ca="1">IFERROR(IF($C2972="","",VLOOKUP(FİLTRE!$C2972,'SKT LİSTESİ'!$F:$S,5,0)),"")</f>
        <v/>
      </c>
      <c r="F2972" s="129" t="str">
        <f ca="1">IFERROR(IF($C2972="","",VLOOKUP(FİLTRE!$C2972,'SKT LİSTESİ'!$F:$S,7,0)),"")</f>
        <v/>
      </c>
      <c r="G2972" s="130" t="str">
        <f ca="1">IFERROR(IF($C2972="","",VLOOKUP(FİLTRE!$C2972,'SKT LİSTESİ'!$F:$S,8,0)),"")</f>
        <v/>
      </c>
      <c r="H2972" s="131" t="str">
        <f ca="1">IF(E2972="","",IF($C2972="","",VLOOKUP(FİLTRE!$C2972,'SKT LİSTESİ'!$F:$S,9,0)))</f>
        <v/>
      </c>
      <c r="I2972" s="132" t="str">
        <f ca="1">IFERROR(IF($C2972="","",VLOOKUP(FİLTRE!$C2972,'SKT LİSTESİ'!$F:$S,10,0)),"")</f>
        <v/>
      </c>
      <c r="J2972" s="133" t="str">
        <f ca="1">IFERROR(IF($C2972="","",VLOOKUP(FİLTRE!$C2972,'SKT LİSTESİ'!$F:$S,11,0)),"")</f>
        <v/>
      </c>
      <c r="K2972" s="134" t="str">
        <f ca="1">IFERROR(IF($C2972="","",VLOOKUP(FİLTRE!$C2972,'SKT LİSTESİ'!$F:$S,12,0)),"")</f>
        <v/>
      </c>
      <c r="L2972" s="134" t="str">
        <f ca="1">IFERROR(IF($C2972="","",VLOOKUP(FİLTRE!$C2972,'SKT LİSTESİ'!$F:$S,13,0)),"")</f>
        <v/>
      </c>
      <c r="M2972" s="135" t="str">
        <f ca="1">IFERROR(IF($C2972="","",VLOOKUP(FİLTRE!$C2972,'SKT LİSTESİ'!$F:$AJ,14,0)),"")</f>
        <v/>
      </c>
      <c r="N2972" s="31" t="str">
        <f ca="1">IFERROR(IF($C2972="","",VLOOKUP(FİLTRE!$C2972,'SKT LİSTESİ'!$F:$AJ,22,0)),"")</f>
        <v/>
      </c>
      <c r="O2972" s="136" t="str">
        <f ca="1">IFERROR(IF($C2972="","",VLOOKUP(FİLTRE!$C2972,'SKT LİSTESİ'!$F:$AJ,23,0)),"")</f>
        <v/>
      </c>
      <c r="P2972" s="31"/>
      <c r="Q2972" s="31"/>
      <c r="R2972" s="137" t="str">
        <f ca="1">(IFERROR(IF($C2972="","",VLOOKUP(FİLTRE!$C2972,'SKT LİSTESİ'!$F:$AJ,15,0)),""))</f>
        <v/>
      </c>
      <c r="S2972" s="138" t="str">
        <f ca="1">IFERROR(IF($C2972="","",VLOOKUP(FİLTRE!$C2972,'SKT LİSTESİ'!$F:$AJ,16,0)),"")</f>
        <v/>
      </c>
      <c r="AF2972" s="179" t="str">
        <f t="shared" ca="1" si="186"/>
        <v/>
      </c>
      <c r="AG2972" s="179">
        <f t="shared" ca="1" si="187"/>
        <v>0</v>
      </c>
      <c r="AH2972" s="179">
        <f t="shared" ca="1" si="188"/>
        <v>0</v>
      </c>
    </row>
    <row r="2973" spans="2:34" ht="15.75" x14ac:dyDescent="0.25">
      <c r="B2973">
        <f t="shared" ca="1" si="185"/>
        <v>2961</v>
      </c>
      <c r="C2973" t="str">
        <f ca="1">IFERROR(VLOOKUP(B2973,'SKT LİSTESİ'!F:F,1,0),"")</f>
        <v/>
      </c>
      <c r="E2973" s="128" t="str">
        <f ca="1">IFERROR(IF($C2973="","",VLOOKUP(FİLTRE!$C2973,'SKT LİSTESİ'!$F:$S,5,0)),"")</f>
        <v/>
      </c>
      <c r="F2973" s="129" t="str">
        <f ca="1">IFERROR(IF($C2973="","",VLOOKUP(FİLTRE!$C2973,'SKT LİSTESİ'!$F:$S,7,0)),"")</f>
        <v/>
      </c>
      <c r="G2973" s="130" t="str">
        <f ca="1">IFERROR(IF($C2973="","",VLOOKUP(FİLTRE!$C2973,'SKT LİSTESİ'!$F:$S,8,0)),"")</f>
        <v/>
      </c>
      <c r="H2973" s="131" t="str">
        <f ca="1">IF(E2973="","",IF($C2973="","",VLOOKUP(FİLTRE!$C2973,'SKT LİSTESİ'!$F:$S,9,0)))</f>
        <v/>
      </c>
      <c r="I2973" s="132" t="str">
        <f ca="1">IFERROR(IF($C2973="","",VLOOKUP(FİLTRE!$C2973,'SKT LİSTESİ'!$F:$S,10,0)),"")</f>
        <v/>
      </c>
      <c r="J2973" s="133" t="str">
        <f ca="1">IFERROR(IF($C2973="","",VLOOKUP(FİLTRE!$C2973,'SKT LİSTESİ'!$F:$S,11,0)),"")</f>
        <v/>
      </c>
      <c r="K2973" s="134" t="str">
        <f ca="1">IFERROR(IF($C2973="","",VLOOKUP(FİLTRE!$C2973,'SKT LİSTESİ'!$F:$S,12,0)),"")</f>
        <v/>
      </c>
      <c r="L2973" s="134" t="str">
        <f ca="1">IFERROR(IF($C2973="","",VLOOKUP(FİLTRE!$C2973,'SKT LİSTESİ'!$F:$S,13,0)),"")</f>
        <v/>
      </c>
      <c r="M2973" s="135" t="str">
        <f ca="1">IFERROR(IF($C2973="","",VLOOKUP(FİLTRE!$C2973,'SKT LİSTESİ'!$F:$AJ,14,0)),"")</f>
        <v/>
      </c>
      <c r="N2973" s="31" t="str">
        <f ca="1">IFERROR(IF($C2973="","",VLOOKUP(FİLTRE!$C2973,'SKT LİSTESİ'!$F:$AJ,22,0)),"")</f>
        <v/>
      </c>
      <c r="O2973" s="136" t="str">
        <f ca="1">IFERROR(IF($C2973="","",VLOOKUP(FİLTRE!$C2973,'SKT LİSTESİ'!$F:$AJ,23,0)),"")</f>
        <v/>
      </c>
      <c r="P2973" s="31"/>
      <c r="Q2973" s="31"/>
      <c r="R2973" s="137" t="str">
        <f ca="1">(IFERROR(IF($C2973="","",VLOOKUP(FİLTRE!$C2973,'SKT LİSTESİ'!$F:$AJ,15,0)),""))</f>
        <v/>
      </c>
      <c r="S2973" s="138" t="str">
        <f ca="1">IFERROR(IF($C2973="","",VLOOKUP(FİLTRE!$C2973,'SKT LİSTESİ'!$F:$AJ,16,0)),"")</f>
        <v/>
      </c>
      <c r="AF2973" s="179" t="str">
        <f t="shared" ca="1" si="186"/>
        <v/>
      </c>
      <c r="AG2973" s="179">
        <f t="shared" ca="1" si="187"/>
        <v>0</v>
      </c>
      <c r="AH2973" s="179">
        <f t="shared" ca="1" si="188"/>
        <v>0</v>
      </c>
    </row>
    <row r="2974" spans="2:34" ht="15.75" x14ac:dyDescent="0.25">
      <c r="B2974">
        <f t="shared" ca="1" si="185"/>
        <v>2962</v>
      </c>
      <c r="C2974" t="str">
        <f ca="1">IFERROR(VLOOKUP(B2974,'SKT LİSTESİ'!F:F,1,0),"")</f>
        <v/>
      </c>
      <c r="E2974" s="128" t="str">
        <f ca="1">IFERROR(IF($C2974="","",VLOOKUP(FİLTRE!$C2974,'SKT LİSTESİ'!$F:$S,5,0)),"")</f>
        <v/>
      </c>
      <c r="F2974" s="129" t="str">
        <f ca="1">IFERROR(IF($C2974="","",VLOOKUP(FİLTRE!$C2974,'SKT LİSTESİ'!$F:$S,7,0)),"")</f>
        <v/>
      </c>
      <c r="G2974" s="130" t="str">
        <f ca="1">IFERROR(IF($C2974="","",VLOOKUP(FİLTRE!$C2974,'SKT LİSTESİ'!$F:$S,8,0)),"")</f>
        <v/>
      </c>
      <c r="H2974" s="131" t="str">
        <f ca="1">IF(E2974="","",IF($C2974="","",VLOOKUP(FİLTRE!$C2974,'SKT LİSTESİ'!$F:$S,9,0)))</f>
        <v/>
      </c>
      <c r="I2974" s="132" t="str">
        <f ca="1">IFERROR(IF($C2974="","",VLOOKUP(FİLTRE!$C2974,'SKT LİSTESİ'!$F:$S,10,0)),"")</f>
        <v/>
      </c>
      <c r="J2974" s="133" t="str">
        <f ca="1">IFERROR(IF($C2974="","",VLOOKUP(FİLTRE!$C2974,'SKT LİSTESİ'!$F:$S,11,0)),"")</f>
        <v/>
      </c>
      <c r="K2974" s="134" t="str">
        <f ca="1">IFERROR(IF($C2974="","",VLOOKUP(FİLTRE!$C2974,'SKT LİSTESİ'!$F:$S,12,0)),"")</f>
        <v/>
      </c>
      <c r="L2974" s="134" t="str">
        <f ca="1">IFERROR(IF($C2974="","",VLOOKUP(FİLTRE!$C2974,'SKT LİSTESİ'!$F:$S,13,0)),"")</f>
        <v/>
      </c>
      <c r="M2974" s="135" t="str">
        <f ca="1">IFERROR(IF($C2974="","",VLOOKUP(FİLTRE!$C2974,'SKT LİSTESİ'!$F:$AJ,14,0)),"")</f>
        <v/>
      </c>
      <c r="N2974" s="31" t="str">
        <f ca="1">IFERROR(IF($C2974="","",VLOOKUP(FİLTRE!$C2974,'SKT LİSTESİ'!$F:$AJ,22,0)),"")</f>
        <v/>
      </c>
      <c r="O2974" s="136" t="str">
        <f ca="1">IFERROR(IF($C2974="","",VLOOKUP(FİLTRE!$C2974,'SKT LİSTESİ'!$F:$AJ,23,0)),"")</f>
        <v/>
      </c>
      <c r="P2974" s="31"/>
      <c r="Q2974" s="31"/>
      <c r="R2974" s="137" t="str">
        <f ca="1">(IFERROR(IF($C2974="","",VLOOKUP(FİLTRE!$C2974,'SKT LİSTESİ'!$F:$AJ,15,0)),""))</f>
        <v/>
      </c>
      <c r="S2974" s="138" t="str">
        <f ca="1">IFERROR(IF($C2974="","",VLOOKUP(FİLTRE!$C2974,'SKT LİSTESİ'!$F:$AJ,16,0)),"")</f>
        <v/>
      </c>
      <c r="AF2974" s="179" t="str">
        <f t="shared" ca="1" si="186"/>
        <v/>
      </c>
      <c r="AG2974" s="179">
        <f t="shared" ca="1" si="187"/>
        <v>0</v>
      </c>
      <c r="AH2974" s="179">
        <f t="shared" ca="1" si="188"/>
        <v>0</v>
      </c>
    </row>
    <row r="2975" spans="2:34" ht="15.75" x14ac:dyDescent="0.25">
      <c r="B2975">
        <f t="shared" ca="1" si="185"/>
        <v>2963</v>
      </c>
      <c r="C2975" t="str">
        <f ca="1">IFERROR(VLOOKUP(B2975,'SKT LİSTESİ'!F:F,1,0),"")</f>
        <v/>
      </c>
      <c r="E2975" s="128" t="str">
        <f ca="1">IFERROR(IF($C2975="","",VLOOKUP(FİLTRE!$C2975,'SKT LİSTESİ'!$F:$S,5,0)),"")</f>
        <v/>
      </c>
      <c r="F2975" s="129" t="str">
        <f ca="1">IFERROR(IF($C2975="","",VLOOKUP(FİLTRE!$C2975,'SKT LİSTESİ'!$F:$S,7,0)),"")</f>
        <v/>
      </c>
      <c r="G2975" s="130" t="str">
        <f ca="1">IFERROR(IF($C2975="","",VLOOKUP(FİLTRE!$C2975,'SKT LİSTESİ'!$F:$S,8,0)),"")</f>
        <v/>
      </c>
      <c r="H2975" s="131" t="str">
        <f ca="1">IF(E2975="","",IF($C2975="","",VLOOKUP(FİLTRE!$C2975,'SKT LİSTESİ'!$F:$S,9,0)))</f>
        <v/>
      </c>
      <c r="I2975" s="132" t="str">
        <f ca="1">IFERROR(IF($C2975="","",VLOOKUP(FİLTRE!$C2975,'SKT LİSTESİ'!$F:$S,10,0)),"")</f>
        <v/>
      </c>
      <c r="J2975" s="133" t="str">
        <f ca="1">IFERROR(IF($C2975="","",VLOOKUP(FİLTRE!$C2975,'SKT LİSTESİ'!$F:$S,11,0)),"")</f>
        <v/>
      </c>
      <c r="K2975" s="134" t="str">
        <f ca="1">IFERROR(IF($C2975="","",VLOOKUP(FİLTRE!$C2975,'SKT LİSTESİ'!$F:$S,12,0)),"")</f>
        <v/>
      </c>
      <c r="L2975" s="134" t="str">
        <f ca="1">IFERROR(IF($C2975="","",VLOOKUP(FİLTRE!$C2975,'SKT LİSTESİ'!$F:$S,13,0)),"")</f>
        <v/>
      </c>
      <c r="M2975" s="135" t="str">
        <f ca="1">IFERROR(IF($C2975="","",VLOOKUP(FİLTRE!$C2975,'SKT LİSTESİ'!$F:$AJ,14,0)),"")</f>
        <v/>
      </c>
      <c r="N2975" s="31" t="str">
        <f ca="1">IFERROR(IF($C2975="","",VLOOKUP(FİLTRE!$C2975,'SKT LİSTESİ'!$F:$AJ,22,0)),"")</f>
        <v/>
      </c>
      <c r="O2975" s="136" t="str">
        <f ca="1">IFERROR(IF($C2975="","",VLOOKUP(FİLTRE!$C2975,'SKT LİSTESİ'!$F:$AJ,23,0)),"")</f>
        <v/>
      </c>
      <c r="P2975" s="31"/>
      <c r="Q2975" s="31"/>
      <c r="R2975" s="137" t="str">
        <f ca="1">(IFERROR(IF($C2975="","",VLOOKUP(FİLTRE!$C2975,'SKT LİSTESİ'!$F:$AJ,15,0)),""))</f>
        <v/>
      </c>
      <c r="S2975" s="138" t="str">
        <f ca="1">IFERROR(IF($C2975="","",VLOOKUP(FİLTRE!$C2975,'SKT LİSTESİ'!$F:$AJ,16,0)),"")</f>
        <v/>
      </c>
      <c r="AF2975" s="179" t="str">
        <f t="shared" ca="1" si="186"/>
        <v/>
      </c>
      <c r="AG2975" s="179">
        <f t="shared" ca="1" si="187"/>
        <v>0</v>
      </c>
      <c r="AH2975" s="179">
        <f t="shared" ca="1" si="188"/>
        <v>0</v>
      </c>
    </row>
    <row r="2976" spans="2:34" ht="15.75" x14ac:dyDescent="0.25">
      <c r="B2976">
        <f t="shared" ca="1" si="185"/>
        <v>2964</v>
      </c>
      <c r="C2976" t="str">
        <f ca="1">IFERROR(VLOOKUP(B2976,'SKT LİSTESİ'!F:F,1,0),"")</f>
        <v/>
      </c>
      <c r="E2976" s="128" t="str">
        <f ca="1">IFERROR(IF($C2976="","",VLOOKUP(FİLTRE!$C2976,'SKT LİSTESİ'!$F:$S,5,0)),"")</f>
        <v/>
      </c>
      <c r="F2976" s="129" t="str">
        <f ca="1">IFERROR(IF($C2976="","",VLOOKUP(FİLTRE!$C2976,'SKT LİSTESİ'!$F:$S,7,0)),"")</f>
        <v/>
      </c>
      <c r="G2976" s="130" t="str">
        <f ca="1">IFERROR(IF($C2976="","",VLOOKUP(FİLTRE!$C2976,'SKT LİSTESİ'!$F:$S,8,0)),"")</f>
        <v/>
      </c>
      <c r="H2976" s="131" t="str">
        <f ca="1">IF(E2976="","",IF($C2976="","",VLOOKUP(FİLTRE!$C2976,'SKT LİSTESİ'!$F:$S,9,0)))</f>
        <v/>
      </c>
      <c r="I2976" s="132" t="str">
        <f ca="1">IFERROR(IF($C2976="","",VLOOKUP(FİLTRE!$C2976,'SKT LİSTESİ'!$F:$S,10,0)),"")</f>
        <v/>
      </c>
      <c r="J2976" s="133" t="str">
        <f ca="1">IFERROR(IF($C2976="","",VLOOKUP(FİLTRE!$C2976,'SKT LİSTESİ'!$F:$S,11,0)),"")</f>
        <v/>
      </c>
      <c r="K2976" s="134" t="str">
        <f ca="1">IFERROR(IF($C2976="","",VLOOKUP(FİLTRE!$C2976,'SKT LİSTESİ'!$F:$S,12,0)),"")</f>
        <v/>
      </c>
      <c r="L2976" s="134" t="str">
        <f ca="1">IFERROR(IF($C2976="","",VLOOKUP(FİLTRE!$C2976,'SKT LİSTESİ'!$F:$S,13,0)),"")</f>
        <v/>
      </c>
      <c r="M2976" s="135" t="str">
        <f ca="1">IFERROR(IF($C2976="","",VLOOKUP(FİLTRE!$C2976,'SKT LİSTESİ'!$F:$AJ,14,0)),"")</f>
        <v/>
      </c>
      <c r="N2976" s="31" t="str">
        <f ca="1">IFERROR(IF($C2976="","",VLOOKUP(FİLTRE!$C2976,'SKT LİSTESİ'!$F:$AJ,22,0)),"")</f>
        <v/>
      </c>
      <c r="O2976" s="136" t="str">
        <f ca="1">IFERROR(IF($C2976="","",VLOOKUP(FİLTRE!$C2976,'SKT LİSTESİ'!$F:$AJ,23,0)),"")</f>
        <v/>
      </c>
      <c r="P2976" s="31"/>
      <c r="Q2976" s="31"/>
      <c r="R2976" s="137" t="str">
        <f ca="1">(IFERROR(IF($C2976="","",VLOOKUP(FİLTRE!$C2976,'SKT LİSTESİ'!$F:$AJ,15,0)),""))</f>
        <v/>
      </c>
      <c r="S2976" s="138" t="str">
        <f ca="1">IFERROR(IF($C2976="","",VLOOKUP(FİLTRE!$C2976,'SKT LİSTESİ'!$F:$AJ,16,0)),"")</f>
        <v/>
      </c>
      <c r="AF2976" s="179" t="str">
        <f t="shared" ca="1" si="186"/>
        <v/>
      </c>
      <c r="AG2976" s="179">
        <f t="shared" ca="1" si="187"/>
        <v>0</v>
      </c>
      <c r="AH2976" s="179">
        <f t="shared" ca="1" si="188"/>
        <v>0</v>
      </c>
    </row>
    <row r="2977" spans="2:34" ht="15.75" x14ac:dyDescent="0.25">
      <c r="B2977">
        <f t="shared" ca="1" si="185"/>
        <v>2965</v>
      </c>
      <c r="C2977" t="str">
        <f ca="1">IFERROR(VLOOKUP(B2977,'SKT LİSTESİ'!F:F,1,0),"")</f>
        <v/>
      </c>
      <c r="E2977" s="128" t="str">
        <f ca="1">IFERROR(IF($C2977="","",VLOOKUP(FİLTRE!$C2977,'SKT LİSTESİ'!$F:$S,5,0)),"")</f>
        <v/>
      </c>
      <c r="F2977" s="129" t="str">
        <f ca="1">IFERROR(IF($C2977="","",VLOOKUP(FİLTRE!$C2977,'SKT LİSTESİ'!$F:$S,7,0)),"")</f>
        <v/>
      </c>
      <c r="G2977" s="130" t="str">
        <f ca="1">IFERROR(IF($C2977="","",VLOOKUP(FİLTRE!$C2977,'SKT LİSTESİ'!$F:$S,8,0)),"")</f>
        <v/>
      </c>
      <c r="H2977" s="131" t="str">
        <f ca="1">IF(E2977="","",IF($C2977="","",VLOOKUP(FİLTRE!$C2977,'SKT LİSTESİ'!$F:$S,9,0)))</f>
        <v/>
      </c>
      <c r="I2977" s="132" t="str">
        <f ca="1">IFERROR(IF($C2977="","",VLOOKUP(FİLTRE!$C2977,'SKT LİSTESİ'!$F:$S,10,0)),"")</f>
        <v/>
      </c>
      <c r="J2977" s="133" t="str">
        <f ca="1">IFERROR(IF($C2977="","",VLOOKUP(FİLTRE!$C2977,'SKT LİSTESİ'!$F:$S,11,0)),"")</f>
        <v/>
      </c>
      <c r="K2977" s="134" t="str">
        <f ca="1">IFERROR(IF($C2977="","",VLOOKUP(FİLTRE!$C2977,'SKT LİSTESİ'!$F:$S,12,0)),"")</f>
        <v/>
      </c>
      <c r="L2977" s="134" t="str">
        <f ca="1">IFERROR(IF($C2977="","",VLOOKUP(FİLTRE!$C2977,'SKT LİSTESİ'!$F:$S,13,0)),"")</f>
        <v/>
      </c>
      <c r="M2977" s="135" t="str">
        <f ca="1">IFERROR(IF($C2977="","",VLOOKUP(FİLTRE!$C2977,'SKT LİSTESİ'!$F:$AJ,14,0)),"")</f>
        <v/>
      </c>
      <c r="N2977" s="31" t="str">
        <f ca="1">IFERROR(IF($C2977="","",VLOOKUP(FİLTRE!$C2977,'SKT LİSTESİ'!$F:$AJ,22,0)),"")</f>
        <v/>
      </c>
      <c r="O2977" s="136" t="str">
        <f ca="1">IFERROR(IF($C2977="","",VLOOKUP(FİLTRE!$C2977,'SKT LİSTESİ'!$F:$AJ,23,0)),"")</f>
        <v/>
      </c>
      <c r="P2977" s="31"/>
      <c r="Q2977" s="31"/>
      <c r="R2977" s="137" t="str">
        <f ca="1">(IFERROR(IF($C2977="","",VLOOKUP(FİLTRE!$C2977,'SKT LİSTESİ'!$F:$AJ,15,0)),""))</f>
        <v/>
      </c>
      <c r="S2977" s="138" t="str">
        <f ca="1">IFERROR(IF($C2977="","",VLOOKUP(FİLTRE!$C2977,'SKT LİSTESİ'!$F:$AJ,16,0)),"")</f>
        <v/>
      </c>
      <c r="AF2977" s="179" t="str">
        <f t="shared" ca="1" si="186"/>
        <v/>
      </c>
      <c r="AG2977" s="179">
        <f t="shared" ca="1" si="187"/>
        <v>0</v>
      </c>
      <c r="AH2977" s="179">
        <f t="shared" ca="1" si="188"/>
        <v>0</v>
      </c>
    </row>
    <row r="2978" spans="2:34" ht="15.75" x14ac:dyDescent="0.25">
      <c r="B2978">
        <f t="shared" ca="1" si="185"/>
        <v>2966</v>
      </c>
      <c r="C2978" t="str">
        <f ca="1">IFERROR(VLOOKUP(B2978,'SKT LİSTESİ'!F:F,1,0),"")</f>
        <v/>
      </c>
      <c r="E2978" s="128" t="str">
        <f ca="1">IFERROR(IF($C2978="","",VLOOKUP(FİLTRE!$C2978,'SKT LİSTESİ'!$F:$S,5,0)),"")</f>
        <v/>
      </c>
      <c r="F2978" s="129" t="str">
        <f ca="1">IFERROR(IF($C2978="","",VLOOKUP(FİLTRE!$C2978,'SKT LİSTESİ'!$F:$S,7,0)),"")</f>
        <v/>
      </c>
      <c r="G2978" s="130" t="str">
        <f ca="1">IFERROR(IF($C2978="","",VLOOKUP(FİLTRE!$C2978,'SKT LİSTESİ'!$F:$S,8,0)),"")</f>
        <v/>
      </c>
      <c r="H2978" s="131" t="str">
        <f ca="1">IF(E2978="","",IF($C2978="","",VLOOKUP(FİLTRE!$C2978,'SKT LİSTESİ'!$F:$S,9,0)))</f>
        <v/>
      </c>
      <c r="I2978" s="132" t="str">
        <f ca="1">IFERROR(IF($C2978="","",VLOOKUP(FİLTRE!$C2978,'SKT LİSTESİ'!$F:$S,10,0)),"")</f>
        <v/>
      </c>
      <c r="J2978" s="133" t="str">
        <f ca="1">IFERROR(IF($C2978="","",VLOOKUP(FİLTRE!$C2978,'SKT LİSTESİ'!$F:$S,11,0)),"")</f>
        <v/>
      </c>
      <c r="K2978" s="134" t="str">
        <f ca="1">IFERROR(IF($C2978="","",VLOOKUP(FİLTRE!$C2978,'SKT LİSTESİ'!$F:$S,12,0)),"")</f>
        <v/>
      </c>
      <c r="L2978" s="134" t="str">
        <f ca="1">IFERROR(IF($C2978="","",VLOOKUP(FİLTRE!$C2978,'SKT LİSTESİ'!$F:$S,13,0)),"")</f>
        <v/>
      </c>
      <c r="M2978" s="135" t="str">
        <f ca="1">IFERROR(IF($C2978="","",VLOOKUP(FİLTRE!$C2978,'SKT LİSTESİ'!$F:$AJ,14,0)),"")</f>
        <v/>
      </c>
      <c r="N2978" s="31" t="str">
        <f ca="1">IFERROR(IF($C2978="","",VLOOKUP(FİLTRE!$C2978,'SKT LİSTESİ'!$F:$AJ,22,0)),"")</f>
        <v/>
      </c>
      <c r="O2978" s="136" t="str">
        <f ca="1">IFERROR(IF($C2978="","",VLOOKUP(FİLTRE!$C2978,'SKT LİSTESİ'!$F:$AJ,23,0)),"")</f>
        <v/>
      </c>
      <c r="P2978" s="31"/>
      <c r="Q2978" s="31"/>
      <c r="R2978" s="137" t="str">
        <f ca="1">(IFERROR(IF($C2978="","",VLOOKUP(FİLTRE!$C2978,'SKT LİSTESİ'!$F:$AJ,15,0)),""))</f>
        <v/>
      </c>
      <c r="S2978" s="138" t="str">
        <f ca="1">IFERROR(IF($C2978="","",VLOOKUP(FİLTRE!$C2978,'SKT LİSTESİ'!$F:$AJ,16,0)),"")</f>
        <v/>
      </c>
      <c r="AF2978" s="179" t="str">
        <f t="shared" ca="1" si="186"/>
        <v/>
      </c>
      <c r="AG2978" s="179">
        <f t="shared" ca="1" si="187"/>
        <v>0</v>
      </c>
      <c r="AH2978" s="179">
        <f t="shared" ca="1" si="188"/>
        <v>0</v>
      </c>
    </row>
    <row r="2979" spans="2:34" ht="15.75" x14ac:dyDescent="0.25">
      <c r="B2979">
        <f t="shared" ca="1" si="185"/>
        <v>2967</v>
      </c>
      <c r="C2979" t="str">
        <f ca="1">IFERROR(VLOOKUP(B2979,'SKT LİSTESİ'!F:F,1,0),"")</f>
        <v/>
      </c>
      <c r="E2979" s="128" t="str">
        <f ca="1">IFERROR(IF($C2979="","",VLOOKUP(FİLTRE!$C2979,'SKT LİSTESİ'!$F:$S,5,0)),"")</f>
        <v/>
      </c>
      <c r="F2979" s="129" t="str">
        <f ca="1">IFERROR(IF($C2979="","",VLOOKUP(FİLTRE!$C2979,'SKT LİSTESİ'!$F:$S,7,0)),"")</f>
        <v/>
      </c>
      <c r="G2979" s="130" t="str">
        <f ca="1">IFERROR(IF($C2979="","",VLOOKUP(FİLTRE!$C2979,'SKT LİSTESİ'!$F:$S,8,0)),"")</f>
        <v/>
      </c>
      <c r="H2979" s="131" t="str">
        <f ca="1">IF(E2979="","",IF($C2979="","",VLOOKUP(FİLTRE!$C2979,'SKT LİSTESİ'!$F:$S,9,0)))</f>
        <v/>
      </c>
      <c r="I2979" s="132" t="str">
        <f ca="1">IFERROR(IF($C2979="","",VLOOKUP(FİLTRE!$C2979,'SKT LİSTESİ'!$F:$S,10,0)),"")</f>
        <v/>
      </c>
      <c r="J2979" s="133" t="str">
        <f ca="1">IFERROR(IF($C2979="","",VLOOKUP(FİLTRE!$C2979,'SKT LİSTESİ'!$F:$S,11,0)),"")</f>
        <v/>
      </c>
      <c r="K2979" s="134" t="str">
        <f ca="1">IFERROR(IF($C2979="","",VLOOKUP(FİLTRE!$C2979,'SKT LİSTESİ'!$F:$S,12,0)),"")</f>
        <v/>
      </c>
      <c r="L2979" s="134" t="str">
        <f ca="1">IFERROR(IF($C2979="","",VLOOKUP(FİLTRE!$C2979,'SKT LİSTESİ'!$F:$S,13,0)),"")</f>
        <v/>
      </c>
      <c r="M2979" s="135" t="str">
        <f ca="1">IFERROR(IF($C2979="","",VLOOKUP(FİLTRE!$C2979,'SKT LİSTESİ'!$F:$AJ,14,0)),"")</f>
        <v/>
      </c>
      <c r="N2979" s="31" t="str">
        <f ca="1">IFERROR(IF($C2979="","",VLOOKUP(FİLTRE!$C2979,'SKT LİSTESİ'!$F:$AJ,22,0)),"")</f>
        <v/>
      </c>
      <c r="O2979" s="136" t="str">
        <f ca="1">IFERROR(IF($C2979="","",VLOOKUP(FİLTRE!$C2979,'SKT LİSTESİ'!$F:$AJ,23,0)),"")</f>
        <v/>
      </c>
      <c r="P2979" s="31"/>
      <c r="Q2979" s="31"/>
      <c r="R2979" s="137" t="str">
        <f ca="1">(IFERROR(IF($C2979="","",VLOOKUP(FİLTRE!$C2979,'SKT LİSTESİ'!$F:$AJ,15,0)),""))</f>
        <v/>
      </c>
      <c r="S2979" s="138" t="str">
        <f ca="1">IFERROR(IF($C2979="","",VLOOKUP(FİLTRE!$C2979,'SKT LİSTESİ'!$F:$AJ,16,0)),"")</f>
        <v/>
      </c>
      <c r="AF2979" s="179" t="str">
        <f t="shared" ca="1" si="186"/>
        <v/>
      </c>
      <c r="AG2979" s="179">
        <f t="shared" ca="1" si="187"/>
        <v>0</v>
      </c>
      <c r="AH2979" s="179">
        <f t="shared" ca="1" si="188"/>
        <v>0</v>
      </c>
    </row>
    <row r="2980" spans="2:34" ht="15.75" x14ac:dyDescent="0.25">
      <c r="B2980">
        <f t="shared" ca="1" si="185"/>
        <v>2968</v>
      </c>
      <c r="C2980" t="str">
        <f ca="1">IFERROR(VLOOKUP(B2980,'SKT LİSTESİ'!F:F,1,0),"")</f>
        <v/>
      </c>
      <c r="E2980" s="128" t="str">
        <f ca="1">IFERROR(IF($C2980="","",VLOOKUP(FİLTRE!$C2980,'SKT LİSTESİ'!$F:$S,5,0)),"")</f>
        <v/>
      </c>
      <c r="F2980" s="129" t="str">
        <f ca="1">IFERROR(IF($C2980="","",VLOOKUP(FİLTRE!$C2980,'SKT LİSTESİ'!$F:$S,7,0)),"")</f>
        <v/>
      </c>
      <c r="G2980" s="130" t="str">
        <f ca="1">IFERROR(IF($C2980="","",VLOOKUP(FİLTRE!$C2980,'SKT LİSTESİ'!$F:$S,8,0)),"")</f>
        <v/>
      </c>
      <c r="H2980" s="131" t="str">
        <f ca="1">IF(E2980="","",IF($C2980="","",VLOOKUP(FİLTRE!$C2980,'SKT LİSTESİ'!$F:$S,9,0)))</f>
        <v/>
      </c>
      <c r="I2980" s="132" t="str">
        <f ca="1">IFERROR(IF($C2980="","",VLOOKUP(FİLTRE!$C2980,'SKT LİSTESİ'!$F:$S,10,0)),"")</f>
        <v/>
      </c>
      <c r="J2980" s="133" t="str">
        <f ca="1">IFERROR(IF($C2980="","",VLOOKUP(FİLTRE!$C2980,'SKT LİSTESİ'!$F:$S,11,0)),"")</f>
        <v/>
      </c>
      <c r="K2980" s="134" t="str">
        <f ca="1">IFERROR(IF($C2980="","",VLOOKUP(FİLTRE!$C2980,'SKT LİSTESİ'!$F:$S,12,0)),"")</f>
        <v/>
      </c>
      <c r="L2980" s="134" t="str">
        <f ca="1">IFERROR(IF($C2980="","",VLOOKUP(FİLTRE!$C2980,'SKT LİSTESİ'!$F:$S,13,0)),"")</f>
        <v/>
      </c>
      <c r="M2980" s="135" t="str">
        <f ca="1">IFERROR(IF($C2980="","",VLOOKUP(FİLTRE!$C2980,'SKT LİSTESİ'!$F:$AJ,14,0)),"")</f>
        <v/>
      </c>
      <c r="N2980" s="31" t="str">
        <f ca="1">IFERROR(IF($C2980="","",VLOOKUP(FİLTRE!$C2980,'SKT LİSTESİ'!$F:$AJ,22,0)),"")</f>
        <v/>
      </c>
      <c r="O2980" s="136" t="str">
        <f ca="1">IFERROR(IF($C2980="","",VLOOKUP(FİLTRE!$C2980,'SKT LİSTESİ'!$F:$AJ,23,0)),"")</f>
        <v/>
      </c>
      <c r="P2980" s="31"/>
      <c r="Q2980" s="31"/>
      <c r="R2980" s="137" t="str">
        <f ca="1">(IFERROR(IF($C2980="","",VLOOKUP(FİLTRE!$C2980,'SKT LİSTESİ'!$F:$AJ,15,0)),""))</f>
        <v/>
      </c>
      <c r="S2980" s="138" t="str">
        <f ca="1">IFERROR(IF($C2980="","",VLOOKUP(FİLTRE!$C2980,'SKT LİSTESİ'!$F:$AJ,16,0)),"")</f>
        <v/>
      </c>
      <c r="AF2980" s="179" t="str">
        <f t="shared" ca="1" si="186"/>
        <v/>
      </c>
      <c r="AG2980" s="179">
        <f t="shared" ca="1" si="187"/>
        <v>0</v>
      </c>
      <c r="AH2980" s="179">
        <f t="shared" ca="1" si="188"/>
        <v>0</v>
      </c>
    </row>
    <row r="2981" spans="2:34" ht="15.75" x14ac:dyDescent="0.25">
      <c r="B2981">
        <f t="shared" ca="1" si="185"/>
        <v>2969</v>
      </c>
      <c r="C2981" t="str">
        <f ca="1">IFERROR(VLOOKUP(B2981,'SKT LİSTESİ'!F:F,1,0),"")</f>
        <v/>
      </c>
      <c r="E2981" s="128" t="str">
        <f ca="1">IFERROR(IF($C2981="","",VLOOKUP(FİLTRE!$C2981,'SKT LİSTESİ'!$F:$S,5,0)),"")</f>
        <v/>
      </c>
      <c r="F2981" s="129" t="str">
        <f ca="1">IFERROR(IF($C2981="","",VLOOKUP(FİLTRE!$C2981,'SKT LİSTESİ'!$F:$S,7,0)),"")</f>
        <v/>
      </c>
      <c r="G2981" s="130" t="str">
        <f ca="1">IFERROR(IF($C2981="","",VLOOKUP(FİLTRE!$C2981,'SKT LİSTESİ'!$F:$S,8,0)),"")</f>
        <v/>
      </c>
      <c r="H2981" s="131" t="str">
        <f ca="1">IF(E2981="","",IF($C2981="","",VLOOKUP(FİLTRE!$C2981,'SKT LİSTESİ'!$F:$S,9,0)))</f>
        <v/>
      </c>
      <c r="I2981" s="132" t="str">
        <f ca="1">IFERROR(IF($C2981="","",VLOOKUP(FİLTRE!$C2981,'SKT LİSTESİ'!$F:$S,10,0)),"")</f>
        <v/>
      </c>
      <c r="J2981" s="133" t="str">
        <f ca="1">IFERROR(IF($C2981="","",VLOOKUP(FİLTRE!$C2981,'SKT LİSTESİ'!$F:$S,11,0)),"")</f>
        <v/>
      </c>
      <c r="K2981" s="134" t="str">
        <f ca="1">IFERROR(IF($C2981="","",VLOOKUP(FİLTRE!$C2981,'SKT LİSTESİ'!$F:$S,12,0)),"")</f>
        <v/>
      </c>
      <c r="L2981" s="134" t="str">
        <f ca="1">IFERROR(IF($C2981="","",VLOOKUP(FİLTRE!$C2981,'SKT LİSTESİ'!$F:$S,13,0)),"")</f>
        <v/>
      </c>
      <c r="M2981" s="135" t="str">
        <f ca="1">IFERROR(IF($C2981="","",VLOOKUP(FİLTRE!$C2981,'SKT LİSTESİ'!$F:$AJ,14,0)),"")</f>
        <v/>
      </c>
      <c r="N2981" s="31" t="str">
        <f ca="1">IFERROR(IF($C2981="","",VLOOKUP(FİLTRE!$C2981,'SKT LİSTESİ'!$F:$AJ,22,0)),"")</f>
        <v/>
      </c>
      <c r="O2981" s="136" t="str">
        <f ca="1">IFERROR(IF($C2981="","",VLOOKUP(FİLTRE!$C2981,'SKT LİSTESİ'!$F:$AJ,23,0)),"")</f>
        <v/>
      </c>
      <c r="P2981" s="31"/>
      <c r="Q2981" s="31"/>
      <c r="R2981" s="137" t="str">
        <f ca="1">(IFERROR(IF($C2981="","",VLOOKUP(FİLTRE!$C2981,'SKT LİSTESİ'!$F:$AJ,15,0)),""))</f>
        <v/>
      </c>
      <c r="S2981" s="138" t="str">
        <f ca="1">IFERROR(IF($C2981="","",VLOOKUP(FİLTRE!$C2981,'SKT LİSTESİ'!$F:$AJ,16,0)),"")</f>
        <v/>
      </c>
      <c r="AF2981" s="179" t="str">
        <f t="shared" ca="1" si="186"/>
        <v/>
      </c>
      <c r="AG2981" s="179">
        <f t="shared" ca="1" si="187"/>
        <v>0</v>
      </c>
      <c r="AH2981" s="179">
        <f t="shared" ca="1" si="188"/>
        <v>0</v>
      </c>
    </row>
    <row r="2982" spans="2:34" ht="15.75" x14ac:dyDescent="0.25">
      <c r="B2982">
        <f t="shared" ca="1" si="185"/>
        <v>2970</v>
      </c>
      <c r="C2982" t="str">
        <f ca="1">IFERROR(VLOOKUP(B2982,'SKT LİSTESİ'!F:F,1,0),"")</f>
        <v/>
      </c>
      <c r="E2982" s="128" t="str">
        <f ca="1">IFERROR(IF($C2982="","",VLOOKUP(FİLTRE!$C2982,'SKT LİSTESİ'!$F:$S,5,0)),"")</f>
        <v/>
      </c>
      <c r="F2982" s="129" t="str">
        <f ca="1">IFERROR(IF($C2982="","",VLOOKUP(FİLTRE!$C2982,'SKT LİSTESİ'!$F:$S,7,0)),"")</f>
        <v/>
      </c>
      <c r="G2982" s="130" t="str">
        <f ca="1">IFERROR(IF($C2982="","",VLOOKUP(FİLTRE!$C2982,'SKT LİSTESİ'!$F:$S,8,0)),"")</f>
        <v/>
      </c>
      <c r="H2982" s="131" t="str">
        <f ca="1">IF(E2982="","",IF($C2982="","",VLOOKUP(FİLTRE!$C2982,'SKT LİSTESİ'!$F:$S,9,0)))</f>
        <v/>
      </c>
      <c r="I2982" s="132" t="str">
        <f ca="1">IFERROR(IF($C2982="","",VLOOKUP(FİLTRE!$C2982,'SKT LİSTESİ'!$F:$S,10,0)),"")</f>
        <v/>
      </c>
      <c r="J2982" s="133" t="str">
        <f ca="1">IFERROR(IF($C2982="","",VLOOKUP(FİLTRE!$C2982,'SKT LİSTESİ'!$F:$S,11,0)),"")</f>
        <v/>
      </c>
      <c r="K2982" s="134" t="str">
        <f ca="1">IFERROR(IF($C2982="","",VLOOKUP(FİLTRE!$C2982,'SKT LİSTESİ'!$F:$S,12,0)),"")</f>
        <v/>
      </c>
      <c r="L2982" s="134" t="str">
        <f ca="1">IFERROR(IF($C2982="","",VLOOKUP(FİLTRE!$C2982,'SKT LİSTESİ'!$F:$S,13,0)),"")</f>
        <v/>
      </c>
      <c r="M2982" s="135" t="str">
        <f ca="1">IFERROR(IF($C2982="","",VLOOKUP(FİLTRE!$C2982,'SKT LİSTESİ'!$F:$AJ,14,0)),"")</f>
        <v/>
      </c>
      <c r="N2982" s="31" t="str">
        <f ca="1">IFERROR(IF($C2982="","",VLOOKUP(FİLTRE!$C2982,'SKT LİSTESİ'!$F:$AJ,22,0)),"")</f>
        <v/>
      </c>
      <c r="O2982" s="136" t="str">
        <f ca="1">IFERROR(IF($C2982="","",VLOOKUP(FİLTRE!$C2982,'SKT LİSTESİ'!$F:$AJ,23,0)),"")</f>
        <v/>
      </c>
      <c r="P2982" s="31"/>
      <c r="Q2982" s="31"/>
      <c r="R2982" s="137" t="str">
        <f ca="1">(IFERROR(IF($C2982="","",VLOOKUP(FİLTRE!$C2982,'SKT LİSTESİ'!$F:$AJ,15,0)),""))</f>
        <v/>
      </c>
      <c r="S2982" s="138" t="str">
        <f ca="1">IFERROR(IF($C2982="","",VLOOKUP(FİLTRE!$C2982,'SKT LİSTESİ'!$F:$AJ,16,0)),"")</f>
        <v/>
      </c>
      <c r="AF2982" s="179" t="str">
        <f t="shared" ca="1" si="186"/>
        <v/>
      </c>
      <c r="AG2982" s="179">
        <f t="shared" ca="1" si="187"/>
        <v>0</v>
      </c>
      <c r="AH2982" s="179">
        <f t="shared" ca="1" si="188"/>
        <v>0</v>
      </c>
    </row>
    <row r="2983" spans="2:34" ht="15.75" x14ac:dyDescent="0.25">
      <c r="B2983">
        <f t="shared" ca="1" si="185"/>
        <v>2971</v>
      </c>
      <c r="C2983" t="str">
        <f ca="1">IFERROR(VLOOKUP(B2983,'SKT LİSTESİ'!F:F,1,0),"")</f>
        <v/>
      </c>
      <c r="E2983" s="128" t="str">
        <f ca="1">IFERROR(IF($C2983="","",VLOOKUP(FİLTRE!$C2983,'SKT LİSTESİ'!$F:$S,5,0)),"")</f>
        <v/>
      </c>
      <c r="F2983" s="129" t="str">
        <f ca="1">IFERROR(IF($C2983="","",VLOOKUP(FİLTRE!$C2983,'SKT LİSTESİ'!$F:$S,7,0)),"")</f>
        <v/>
      </c>
      <c r="G2983" s="130" t="str">
        <f ca="1">IFERROR(IF($C2983="","",VLOOKUP(FİLTRE!$C2983,'SKT LİSTESİ'!$F:$S,8,0)),"")</f>
        <v/>
      </c>
      <c r="H2983" s="131" t="str">
        <f ca="1">IF(E2983="","",IF($C2983="","",VLOOKUP(FİLTRE!$C2983,'SKT LİSTESİ'!$F:$S,9,0)))</f>
        <v/>
      </c>
      <c r="I2983" s="132" t="str">
        <f ca="1">IFERROR(IF($C2983="","",VLOOKUP(FİLTRE!$C2983,'SKT LİSTESİ'!$F:$S,10,0)),"")</f>
        <v/>
      </c>
      <c r="J2983" s="133" t="str">
        <f ca="1">IFERROR(IF($C2983="","",VLOOKUP(FİLTRE!$C2983,'SKT LİSTESİ'!$F:$S,11,0)),"")</f>
        <v/>
      </c>
      <c r="K2983" s="134" t="str">
        <f ca="1">IFERROR(IF($C2983="","",VLOOKUP(FİLTRE!$C2983,'SKT LİSTESİ'!$F:$S,12,0)),"")</f>
        <v/>
      </c>
      <c r="L2983" s="134" t="str">
        <f ca="1">IFERROR(IF($C2983="","",VLOOKUP(FİLTRE!$C2983,'SKT LİSTESİ'!$F:$S,13,0)),"")</f>
        <v/>
      </c>
      <c r="M2983" s="135" t="str">
        <f ca="1">IFERROR(IF($C2983="","",VLOOKUP(FİLTRE!$C2983,'SKT LİSTESİ'!$F:$AJ,14,0)),"")</f>
        <v/>
      </c>
      <c r="N2983" s="31" t="str">
        <f ca="1">IFERROR(IF($C2983="","",VLOOKUP(FİLTRE!$C2983,'SKT LİSTESİ'!$F:$AJ,22,0)),"")</f>
        <v/>
      </c>
      <c r="O2983" s="136" t="str">
        <f ca="1">IFERROR(IF($C2983="","",VLOOKUP(FİLTRE!$C2983,'SKT LİSTESİ'!$F:$AJ,23,0)),"")</f>
        <v/>
      </c>
      <c r="P2983" s="31"/>
      <c r="Q2983" s="31"/>
      <c r="R2983" s="137" t="str">
        <f ca="1">(IFERROR(IF($C2983="","",VLOOKUP(FİLTRE!$C2983,'SKT LİSTESİ'!$F:$AJ,15,0)),""))</f>
        <v/>
      </c>
      <c r="S2983" s="138" t="str">
        <f ca="1">IFERROR(IF($C2983="","",VLOOKUP(FİLTRE!$C2983,'SKT LİSTESİ'!$F:$AJ,16,0)),"")</f>
        <v/>
      </c>
      <c r="AF2983" s="179" t="str">
        <f t="shared" ca="1" si="186"/>
        <v/>
      </c>
      <c r="AG2983" s="179">
        <f t="shared" ca="1" si="187"/>
        <v>0</v>
      </c>
      <c r="AH2983" s="179">
        <f t="shared" ca="1" si="188"/>
        <v>0</v>
      </c>
    </row>
    <row r="2984" spans="2:34" ht="15.75" x14ac:dyDescent="0.25">
      <c r="B2984">
        <f t="shared" ca="1" si="185"/>
        <v>2972</v>
      </c>
      <c r="C2984" t="str">
        <f ca="1">IFERROR(VLOOKUP(B2984,'SKT LİSTESİ'!F:F,1,0),"")</f>
        <v/>
      </c>
      <c r="E2984" s="128" t="str">
        <f ca="1">IFERROR(IF($C2984="","",VLOOKUP(FİLTRE!$C2984,'SKT LİSTESİ'!$F:$S,5,0)),"")</f>
        <v/>
      </c>
      <c r="F2984" s="129" t="str">
        <f ca="1">IFERROR(IF($C2984="","",VLOOKUP(FİLTRE!$C2984,'SKT LİSTESİ'!$F:$S,7,0)),"")</f>
        <v/>
      </c>
      <c r="G2984" s="130" t="str">
        <f ca="1">IFERROR(IF($C2984="","",VLOOKUP(FİLTRE!$C2984,'SKT LİSTESİ'!$F:$S,8,0)),"")</f>
        <v/>
      </c>
      <c r="H2984" s="131" t="str">
        <f ca="1">IF(E2984="","",IF($C2984="","",VLOOKUP(FİLTRE!$C2984,'SKT LİSTESİ'!$F:$S,9,0)))</f>
        <v/>
      </c>
      <c r="I2984" s="132" t="str">
        <f ca="1">IFERROR(IF($C2984="","",VLOOKUP(FİLTRE!$C2984,'SKT LİSTESİ'!$F:$S,10,0)),"")</f>
        <v/>
      </c>
      <c r="J2984" s="133" t="str">
        <f ca="1">IFERROR(IF($C2984="","",VLOOKUP(FİLTRE!$C2984,'SKT LİSTESİ'!$F:$S,11,0)),"")</f>
        <v/>
      </c>
      <c r="K2984" s="134" t="str">
        <f ca="1">IFERROR(IF($C2984="","",VLOOKUP(FİLTRE!$C2984,'SKT LİSTESİ'!$F:$S,12,0)),"")</f>
        <v/>
      </c>
      <c r="L2984" s="134" t="str">
        <f ca="1">IFERROR(IF($C2984="","",VLOOKUP(FİLTRE!$C2984,'SKT LİSTESİ'!$F:$S,13,0)),"")</f>
        <v/>
      </c>
      <c r="M2984" s="135" t="str">
        <f ca="1">IFERROR(IF($C2984="","",VLOOKUP(FİLTRE!$C2984,'SKT LİSTESİ'!$F:$AJ,14,0)),"")</f>
        <v/>
      </c>
      <c r="N2984" s="31" t="str">
        <f ca="1">IFERROR(IF($C2984="","",VLOOKUP(FİLTRE!$C2984,'SKT LİSTESİ'!$F:$AJ,22,0)),"")</f>
        <v/>
      </c>
      <c r="O2984" s="136" t="str">
        <f ca="1">IFERROR(IF($C2984="","",VLOOKUP(FİLTRE!$C2984,'SKT LİSTESİ'!$F:$AJ,23,0)),"")</f>
        <v/>
      </c>
      <c r="P2984" s="31"/>
      <c r="Q2984" s="31"/>
      <c r="R2984" s="137" t="str">
        <f ca="1">(IFERROR(IF($C2984="","",VLOOKUP(FİLTRE!$C2984,'SKT LİSTESİ'!$F:$AJ,15,0)),""))</f>
        <v/>
      </c>
      <c r="S2984" s="138" t="str">
        <f ca="1">IFERROR(IF($C2984="","",VLOOKUP(FİLTRE!$C2984,'SKT LİSTESİ'!$F:$AJ,16,0)),"")</f>
        <v/>
      </c>
      <c r="AF2984" s="179" t="str">
        <f t="shared" ca="1" si="186"/>
        <v/>
      </c>
      <c r="AG2984" s="179">
        <f t="shared" ca="1" si="187"/>
        <v>0</v>
      </c>
      <c r="AH2984" s="179">
        <f t="shared" ca="1" si="188"/>
        <v>0</v>
      </c>
    </row>
    <row r="2985" spans="2:34" ht="15.75" x14ac:dyDescent="0.25">
      <c r="B2985">
        <f t="shared" ca="1" si="185"/>
        <v>2973</v>
      </c>
      <c r="C2985" t="str">
        <f ca="1">IFERROR(VLOOKUP(B2985,'SKT LİSTESİ'!F:F,1,0),"")</f>
        <v/>
      </c>
      <c r="E2985" s="128" t="str">
        <f ca="1">IFERROR(IF($C2985="","",VLOOKUP(FİLTRE!$C2985,'SKT LİSTESİ'!$F:$S,5,0)),"")</f>
        <v/>
      </c>
      <c r="F2985" s="129" t="str">
        <f ca="1">IFERROR(IF($C2985="","",VLOOKUP(FİLTRE!$C2985,'SKT LİSTESİ'!$F:$S,7,0)),"")</f>
        <v/>
      </c>
      <c r="G2985" s="130" t="str">
        <f ca="1">IFERROR(IF($C2985="","",VLOOKUP(FİLTRE!$C2985,'SKT LİSTESİ'!$F:$S,8,0)),"")</f>
        <v/>
      </c>
      <c r="H2985" s="131" t="str">
        <f ca="1">IF(E2985="","",IF($C2985="","",VLOOKUP(FİLTRE!$C2985,'SKT LİSTESİ'!$F:$S,9,0)))</f>
        <v/>
      </c>
      <c r="I2985" s="132" t="str">
        <f ca="1">IFERROR(IF($C2985="","",VLOOKUP(FİLTRE!$C2985,'SKT LİSTESİ'!$F:$S,10,0)),"")</f>
        <v/>
      </c>
      <c r="J2985" s="133" t="str">
        <f ca="1">IFERROR(IF($C2985="","",VLOOKUP(FİLTRE!$C2985,'SKT LİSTESİ'!$F:$S,11,0)),"")</f>
        <v/>
      </c>
      <c r="K2985" s="134" t="str">
        <f ca="1">IFERROR(IF($C2985="","",VLOOKUP(FİLTRE!$C2985,'SKT LİSTESİ'!$F:$S,12,0)),"")</f>
        <v/>
      </c>
      <c r="L2985" s="134" t="str">
        <f ca="1">IFERROR(IF($C2985="","",VLOOKUP(FİLTRE!$C2985,'SKT LİSTESİ'!$F:$S,13,0)),"")</f>
        <v/>
      </c>
      <c r="M2985" s="135" t="str">
        <f ca="1">IFERROR(IF($C2985="","",VLOOKUP(FİLTRE!$C2985,'SKT LİSTESİ'!$F:$AJ,14,0)),"")</f>
        <v/>
      </c>
      <c r="N2985" s="31" t="str">
        <f ca="1">IFERROR(IF($C2985="","",VLOOKUP(FİLTRE!$C2985,'SKT LİSTESİ'!$F:$AJ,22,0)),"")</f>
        <v/>
      </c>
      <c r="O2985" s="136" t="str">
        <f ca="1">IFERROR(IF($C2985="","",VLOOKUP(FİLTRE!$C2985,'SKT LİSTESİ'!$F:$AJ,23,0)),"")</f>
        <v/>
      </c>
      <c r="P2985" s="31"/>
      <c r="Q2985" s="31"/>
      <c r="R2985" s="137" t="str">
        <f ca="1">(IFERROR(IF($C2985="","",VLOOKUP(FİLTRE!$C2985,'SKT LİSTESİ'!$F:$AJ,15,0)),""))</f>
        <v/>
      </c>
      <c r="S2985" s="138" t="str">
        <f ca="1">IFERROR(IF($C2985="","",VLOOKUP(FİLTRE!$C2985,'SKT LİSTESİ'!$F:$AJ,16,0)),"")</f>
        <v/>
      </c>
      <c r="AF2985" s="179" t="str">
        <f t="shared" ca="1" si="186"/>
        <v/>
      </c>
      <c r="AG2985" s="179">
        <f t="shared" ca="1" si="187"/>
        <v>0</v>
      </c>
      <c r="AH2985" s="179">
        <f t="shared" ca="1" si="188"/>
        <v>0</v>
      </c>
    </row>
    <row r="2986" spans="2:34" ht="15.75" x14ac:dyDescent="0.25">
      <c r="B2986">
        <f t="shared" ca="1" si="185"/>
        <v>2974</v>
      </c>
      <c r="C2986" t="str">
        <f ca="1">IFERROR(VLOOKUP(B2986,'SKT LİSTESİ'!F:F,1,0),"")</f>
        <v/>
      </c>
      <c r="E2986" s="128" t="str">
        <f ca="1">IFERROR(IF($C2986="","",VLOOKUP(FİLTRE!$C2986,'SKT LİSTESİ'!$F:$S,5,0)),"")</f>
        <v/>
      </c>
      <c r="F2986" s="129" t="str">
        <f ca="1">IFERROR(IF($C2986="","",VLOOKUP(FİLTRE!$C2986,'SKT LİSTESİ'!$F:$S,7,0)),"")</f>
        <v/>
      </c>
      <c r="G2986" s="130" t="str">
        <f ca="1">IFERROR(IF($C2986="","",VLOOKUP(FİLTRE!$C2986,'SKT LİSTESİ'!$F:$S,8,0)),"")</f>
        <v/>
      </c>
      <c r="H2986" s="131" t="str">
        <f ca="1">IF(E2986="","",IF($C2986="","",VLOOKUP(FİLTRE!$C2986,'SKT LİSTESİ'!$F:$S,9,0)))</f>
        <v/>
      </c>
      <c r="I2986" s="132" t="str">
        <f ca="1">IFERROR(IF($C2986="","",VLOOKUP(FİLTRE!$C2986,'SKT LİSTESİ'!$F:$S,10,0)),"")</f>
        <v/>
      </c>
      <c r="J2986" s="133" t="str">
        <f ca="1">IFERROR(IF($C2986="","",VLOOKUP(FİLTRE!$C2986,'SKT LİSTESİ'!$F:$S,11,0)),"")</f>
        <v/>
      </c>
      <c r="K2986" s="134" t="str">
        <f ca="1">IFERROR(IF($C2986="","",VLOOKUP(FİLTRE!$C2986,'SKT LİSTESİ'!$F:$S,12,0)),"")</f>
        <v/>
      </c>
      <c r="L2986" s="134" t="str">
        <f ca="1">IFERROR(IF($C2986="","",VLOOKUP(FİLTRE!$C2986,'SKT LİSTESİ'!$F:$S,13,0)),"")</f>
        <v/>
      </c>
      <c r="M2986" s="135" t="str">
        <f ca="1">IFERROR(IF($C2986="","",VLOOKUP(FİLTRE!$C2986,'SKT LİSTESİ'!$F:$AJ,14,0)),"")</f>
        <v/>
      </c>
      <c r="N2986" s="31" t="str">
        <f ca="1">IFERROR(IF($C2986="","",VLOOKUP(FİLTRE!$C2986,'SKT LİSTESİ'!$F:$AJ,22,0)),"")</f>
        <v/>
      </c>
      <c r="O2986" s="136" t="str">
        <f ca="1">IFERROR(IF($C2986="","",VLOOKUP(FİLTRE!$C2986,'SKT LİSTESİ'!$F:$AJ,23,0)),"")</f>
        <v/>
      </c>
      <c r="P2986" s="31"/>
      <c r="Q2986" s="31"/>
      <c r="R2986" s="137" t="str">
        <f ca="1">(IFERROR(IF($C2986="","",VLOOKUP(FİLTRE!$C2986,'SKT LİSTESİ'!$F:$AJ,15,0)),""))</f>
        <v/>
      </c>
      <c r="S2986" s="138" t="str">
        <f ca="1">IFERROR(IF($C2986="","",VLOOKUP(FİLTRE!$C2986,'SKT LİSTESİ'!$F:$AJ,16,0)),"")</f>
        <v/>
      </c>
      <c r="AF2986" s="179" t="str">
        <f t="shared" ca="1" si="186"/>
        <v/>
      </c>
      <c r="AG2986" s="179">
        <f t="shared" ca="1" si="187"/>
        <v>0</v>
      </c>
      <c r="AH2986" s="179">
        <f t="shared" ca="1" si="188"/>
        <v>0</v>
      </c>
    </row>
    <row r="2987" spans="2:34" ht="15.75" x14ac:dyDescent="0.25">
      <c r="B2987">
        <f t="shared" ca="1" si="185"/>
        <v>2975</v>
      </c>
      <c r="C2987" t="str">
        <f ca="1">IFERROR(VLOOKUP(B2987,'SKT LİSTESİ'!F:F,1,0),"")</f>
        <v/>
      </c>
      <c r="E2987" s="128" t="str">
        <f ca="1">IFERROR(IF($C2987="","",VLOOKUP(FİLTRE!$C2987,'SKT LİSTESİ'!$F:$S,5,0)),"")</f>
        <v/>
      </c>
      <c r="F2987" s="129" t="str">
        <f ca="1">IFERROR(IF($C2987="","",VLOOKUP(FİLTRE!$C2987,'SKT LİSTESİ'!$F:$S,7,0)),"")</f>
        <v/>
      </c>
      <c r="G2987" s="130" t="str">
        <f ca="1">IFERROR(IF($C2987="","",VLOOKUP(FİLTRE!$C2987,'SKT LİSTESİ'!$F:$S,8,0)),"")</f>
        <v/>
      </c>
      <c r="H2987" s="131" t="str">
        <f ca="1">IF(E2987="","",IF($C2987="","",VLOOKUP(FİLTRE!$C2987,'SKT LİSTESİ'!$F:$S,9,0)))</f>
        <v/>
      </c>
      <c r="I2987" s="132" t="str">
        <f ca="1">IFERROR(IF($C2987="","",VLOOKUP(FİLTRE!$C2987,'SKT LİSTESİ'!$F:$S,10,0)),"")</f>
        <v/>
      </c>
      <c r="J2987" s="133" t="str">
        <f ca="1">IFERROR(IF($C2987="","",VLOOKUP(FİLTRE!$C2987,'SKT LİSTESİ'!$F:$S,11,0)),"")</f>
        <v/>
      </c>
      <c r="K2987" s="134" t="str">
        <f ca="1">IFERROR(IF($C2987="","",VLOOKUP(FİLTRE!$C2987,'SKT LİSTESİ'!$F:$S,12,0)),"")</f>
        <v/>
      </c>
      <c r="L2987" s="134" t="str">
        <f ca="1">IFERROR(IF($C2987="","",VLOOKUP(FİLTRE!$C2987,'SKT LİSTESİ'!$F:$S,13,0)),"")</f>
        <v/>
      </c>
      <c r="M2987" s="135" t="str">
        <f ca="1">IFERROR(IF($C2987="","",VLOOKUP(FİLTRE!$C2987,'SKT LİSTESİ'!$F:$AJ,14,0)),"")</f>
        <v/>
      </c>
      <c r="N2987" s="31" t="str">
        <f ca="1">IFERROR(IF($C2987="","",VLOOKUP(FİLTRE!$C2987,'SKT LİSTESİ'!$F:$AJ,22,0)),"")</f>
        <v/>
      </c>
      <c r="O2987" s="136" t="str">
        <f ca="1">IFERROR(IF($C2987="","",VLOOKUP(FİLTRE!$C2987,'SKT LİSTESİ'!$F:$AJ,23,0)),"")</f>
        <v/>
      </c>
      <c r="P2987" s="31"/>
      <c r="Q2987" s="31"/>
      <c r="R2987" s="137" t="str">
        <f ca="1">(IFERROR(IF($C2987="","",VLOOKUP(FİLTRE!$C2987,'SKT LİSTESİ'!$F:$AJ,15,0)),""))</f>
        <v/>
      </c>
      <c r="S2987" s="138" t="str">
        <f ca="1">IFERROR(IF($C2987="","",VLOOKUP(FİLTRE!$C2987,'SKT LİSTESİ'!$F:$AJ,16,0)),"")</f>
        <v/>
      </c>
      <c r="AF2987" s="179" t="str">
        <f t="shared" ca="1" si="186"/>
        <v/>
      </c>
      <c r="AG2987" s="179">
        <f t="shared" ca="1" si="187"/>
        <v>0</v>
      </c>
      <c r="AH2987" s="179">
        <f t="shared" ca="1" si="188"/>
        <v>0</v>
      </c>
    </row>
    <row r="2988" spans="2:34" ht="15.75" x14ac:dyDescent="0.25">
      <c r="B2988">
        <f t="shared" ca="1" si="185"/>
        <v>2976</v>
      </c>
      <c r="C2988" t="str">
        <f ca="1">IFERROR(VLOOKUP(B2988,'SKT LİSTESİ'!F:F,1,0),"")</f>
        <v/>
      </c>
      <c r="E2988" s="128" t="str">
        <f ca="1">IFERROR(IF($C2988="","",VLOOKUP(FİLTRE!$C2988,'SKT LİSTESİ'!$F:$S,5,0)),"")</f>
        <v/>
      </c>
      <c r="F2988" s="129" t="str">
        <f ca="1">IFERROR(IF($C2988="","",VLOOKUP(FİLTRE!$C2988,'SKT LİSTESİ'!$F:$S,7,0)),"")</f>
        <v/>
      </c>
      <c r="G2988" s="130" t="str">
        <f ca="1">IFERROR(IF($C2988="","",VLOOKUP(FİLTRE!$C2988,'SKT LİSTESİ'!$F:$S,8,0)),"")</f>
        <v/>
      </c>
      <c r="H2988" s="131" t="str">
        <f ca="1">IF(E2988="","",IF($C2988="","",VLOOKUP(FİLTRE!$C2988,'SKT LİSTESİ'!$F:$S,9,0)))</f>
        <v/>
      </c>
      <c r="I2988" s="132" t="str">
        <f ca="1">IFERROR(IF($C2988="","",VLOOKUP(FİLTRE!$C2988,'SKT LİSTESİ'!$F:$S,10,0)),"")</f>
        <v/>
      </c>
      <c r="J2988" s="133" t="str">
        <f ca="1">IFERROR(IF($C2988="","",VLOOKUP(FİLTRE!$C2988,'SKT LİSTESİ'!$F:$S,11,0)),"")</f>
        <v/>
      </c>
      <c r="K2988" s="134" t="str">
        <f ca="1">IFERROR(IF($C2988="","",VLOOKUP(FİLTRE!$C2988,'SKT LİSTESİ'!$F:$S,12,0)),"")</f>
        <v/>
      </c>
      <c r="L2988" s="134" t="str">
        <f ca="1">IFERROR(IF($C2988="","",VLOOKUP(FİLTRE!$C2988,'SKT LİSTESİ'!$F:$S,13,0)),"")</f>
        <v/>
      </c>
      <c r="M2988" s="135" t="str">
        <f ca="1">IFERROR(IF($C2988="","",VLOOKUP(FİLTRE!$C2988,'SKT LİSTESİ'!$F:$AJ,14,0)),"")</f>
        <v/>
      </c>
      <c r="N2988" s="31" t="str">
        <f ca="1">IFERROR(IF($C2988="","",VLOOKUP(FİLTRE!$C2988,'SKT LİSTESİ'!$F:$AJ,22,0)),"")</f>
        <v/>
      </c>
      <c r="O2988" s="136" t="str">
        <f ca="1">IFERROR(IF($C2988="","",VLOOKUP(FİLTRE!$C2988,'SKT LİSTESİ'!$F:$AJ,23,0)),"")</f>
        <v/>
      </c>
      <c r="P2988" s="31"/>
      <c r="Q2988" s="31"/>
      <c r="R2988" s="137" t="str">
        <f ca="1">(IFERROR(IF($C2988="","",VLOOKUP(FİLTRE!$C2988,'SKT LİSTESİ'!$F:$AJ,15,0)),""))</f>
        <v/>
      </c>
      <c r="S2988" s="138" t="str">
        <f ca="1">IFERROR(IF($C2988="","",VLOOKUP(FİLTRE!$C2988,'SKT LİSTESİ'!$F:$AJ,16,0)),"")</f>
        <v/>
      </c>
      <c r="AF2988" s="179" t="str">
        <f t="shared" ca="1" si="186"/>
        <v/>
      </c>
      <c r="AG2988" s="179">
        <f t="shared" ca="1" si="187"/>
        <v>0</v>
      </c>
      <c r="AH2988" s="179">
        <f t="shared" ca="1" si="188"/>
        <v>0</v>
      </c>
    </row>
    <row r="2989" spans="2:34" ht="15.75" x14ac:dyDescent="0.25">
      <c r="B2989">
        <f t="shared" ca="1" si="185"/>
        <v>2977</v>
      </c>
      <c r="C2989" t="str">
        <f ca="1">IFERROR(VLOOKUP(B2989,'SKT LİSTESİ'!F:F,1,0),"")</f>
        <v/>
      </c>
      <c r="E2989" s="128" t="str">
        <f ca="1">IFERROR(IF($C2989="","",VLOOKUP(FİLTRE!$C2989,'SKT LİSTESİ'!$F:$S,5,0)),"")</f>
        <v/>
      </c>
      <c r="F2989" s="129" t="str">
        <f ca="1">IFERROR(IF($C2989="","",VLOOKUP(FİLTRE!$C2989,'SKT LİSTESİ'!$F:$S,7,0)),"")</f>
        <v/>
      </c>
      <c r="G2989" s="130" t="str">
        <f ca="1">IFERROR(IF($C2989="","",VLOOKUP(FİLTRE!$C2989,'SKT LİSTESİ'!$F:$S,8,0)),"")</f>
        <v/>
      </c>
      <c r="H2989" s="131" t="str">
        <f ca="1">IF(E2989="","",IF($C2989="","",VLOOKUP(FİLTRE!$C2989,'SKT LİSTESİ'!$F:$S,9,0)))</f>
        <v/>
      </c>
      <c r="I2989" s="132" t="str">
        <f ca="1">IFERROR(IF($C2989="","",VLOOKUP(FİLTRE!$C2989,'SKT LİSTESİ'!$F:$S,10,0)),"")</f>
        <v/>
      </c>
      <c r="J2989" s="133" t="str">
        <f ca="1">IFERROR(IF($C2989="","",VLOOKUP(FİLTRE!$C2989,'SKT LİSTESİ'!$F:$S,11,0)),"")</f>
        <v/>
      </c>
      <c r="K2989" s="134" t="str">
        <f ca="1">IFERROR(IF($C2989="","",VLOOKUP(FİLTRE!$C2989,'SKT LİSTESİ'!$F:$S,12,0)),"")</f>
        <v/>
      </c>
      <c r="L2989" s="134" t="str">
        <f ca="1">IFERROR(IF($C2989="","",VLOOKUP(FİLTRE!$C2989,'SKT LİSTESİ'!$F:$S,13,0)),"")</f>
        <v/>
      </c>
      <c r="M2989" s="135" t="str">
        <f ca="1">IFERROR(IF($C2989="","",VLOOKUP(FİLTRE!$C2989,'SKT LİSTESİ'!$F:$AJ,14,0)),"")</f>
        <v/>
      </c>
      <c r="N2989" s="31" t="str">
        <f ca="1">IFERROR(IF($C2989="","",VLOOKUP(FİLTRE!$C2989,'SKT LİSTESİ'!$F:$AJ,22,0)),"")</f>
        <v/>
      </c>
      <c r="O2989" s="136" t="str">
        <f ca="1">IFERROR(IF($C2989="","",VLOOKUP(FİLTRE!$C2989,'SKT LİSTESİ'!$F:$AJ,23,0)),"")</f>
        <v/>
      </c>
      <c r="P2989" s="31"/>
      <c r="Q2989" s="31"/>
      <c r="R2989" s="137" t="str">
        <f ca="1">(IFERROR(IF($C2989="","",VLOOKUP(FİLTRE!$C2989,'SKT LİSTESİ'!$F:$AJ,15,0)),""))</f>
        <v/>
      </c>
      <c r="S2989" s="138" t="str">
        <f ca="1">IFERROR(IF($C2989="","",VLOOKUP(FİLTRE!$C2989,'SKT LİSTESİ'!$F:$AJ,16,0)),"")</f>
        <v/>
      </c>
      <c r="AF2989" s="179" t="str">
        <f t="shared" ca="1" si="186"/>
        <v/>
      </c>
      <c r="AG2989" s="179">
        <f t="shared" ca="1" si="187"/>
        <v>0</v>
      </c>
      <c r="AH2989" s="179">
        <f t="shared" ca="1" si="188"/>
        <v>0</v>
      </c>
    </row>
    <row r="2990" spans="2:34" ht="15.75" x14ac:dyDescent="0.25">
      <c r="B2990">
        <f t="shared" ca="1" si="185"/>
        <v>2978</v>
      </c>
      <c r="C2990" t="str">
        <f ca="1">IFERROR(VLOOKUP(B2990,'SKT LİSTESİ'!F:F,1,0),"")</f>
        <v/>
      </c>
      <c r="E2990" s="128" t="str">
        <f ca="1">IFERROR(IF($C2990="","",VLOOKUP(FİLTRE!$C2990,'SKT LİSTESİ'!$F:$S,5,0)),"")</f>
        <v/>
      </c>
      <c r="F2990" s="129" t="str">
        <f ca="1">IFERROR(IF($C2990="","",VLOOKUP(FİLTRE!$C2990,'SKT LİSTESİ'!$F:$S,7,0)),"")</f>
        <v/>
      </c>
      <c r="G2990" s="130" t="str">
        <f ca="1">IFERROR(IF($C2990="","",VLOOKUP(FİLTRE!$C2990,'SKT LİSTESİ'!$F:$S,8,0)),"")</f>
        <v/>
      </c>
      <c r="H2990" s="131" t="str">
        <f ca="1">IF(E2990="","",IF($C2990="","",VLOOKUP(FİLTRE!$C2990,'SKT LİSTESİ'!$F:$S,9,0)))</f>
        <v/>
      </c>
      <c r="I2990" s="132" t="str">
        <f ca="1">IFERROR(IF($C2990="","",VLOOKUP(FİLTRE!$C2990,'SKT LİSTESİ'!$F:$S,10,0)),"")</f>
        <v/>
      </c>
      <c r="J2990" s="133" t="str">
        <f ca="1">IFERROR(IF($C2990="","",VLOOKUP(FİLTRE!$C2990,'SKT LİSTESİ'!$F:$S,11,0)),"")</f>
        <v/>
      </c>
      <c r="K2990" s="134" t="str">
        <f ca="1">IFERROR(IF($C2990="","",VLOOKUP(FİLTRE!$C2990,'SKT LİSTESİ'!$F:$S,12,0)),"")</f>
        <v/>
      </c>
      <c r="L2990" s="134" t="str">
        <f ca="1">IFERROR(IF($C2990="","",VLOOKUP(FİLTRE!$C2990,'SKT LİSTESİ'!$F:$S,13,0)),"")</f>
        <v/>
      </c>
      <c r="M2990" s="135" t="str">
        <f ca="1">IFERROR(IF($C2990="","",VLOOKUP(FİLTRE!$C2990,'SKT LİSTESİ'!$F:$AJ,14,0)),"")</f>
        <v/>
      </c>
      <c r="N2990" s="31" t="str">
        <f ca="1">IFERROR(IF($C2990="","",VLOOKUP(FİLTRE!$C2990,'SKT LİSTESİ'!$F:$AJ,22,0)),"")</f>
        <v/>
      </c>
      <c r="O2990" s="136" t="str">
        <f ca="1">IFERROR(IF($C2990="","",VLOOKUP(FİLTRE!$C2990,'SKT LİSTESİ'!$F:$AJ,23,0)),"")</f>
        <v/>
      </c>
      <c r="P2990" s="31"/>
      <c r="Q2990" s="31"/>
      <c r="R2990" s="137" t="str">
        <f ca="1">(IFERROR(IF($C2990="","",VLOOKUP(FİLTRE!$C2990,'SKT LİSTESİ'!$F:$AJ,15,0)),""))</f>
        <v/>
      </c>
      <c r="S2990" s="138" t="str">
        <f ca="1">IFERROR(IF($C2990="","",VLOOKUP(FİLTRE!$C2990,'SKT LİSTESİ'!$F:$AJ,16,0)),"")</f>
        <v/>
      </c>
      <c r="AF2990" s="179" t="str">
        <f t="shared" ca="1" si="186"/>
        <v/>
      </c>
      <c r="AG2990" s="179">
        <f t="shared" ca="1" si="187"/>
        <v>0</v>
      </c>
      <c r="AH2990" s="179">
        <f t="shared" ca="1" si="188"/>
        <v>0</v>
      </c>
    </row>
    <row r="2991" spans="2:34" ht="15.75" x14ac:dyDescent="0.25">
      <c r="B2991">
        <f t="shared" ca="1" si="185"/>
        <v>2979</v>
      </c>
      <c r="C2991" t="str">
        <f ca="1">IFERROR(VLOOKUP(B2991,'SKT LİSTESİ'!F:F,1,0),"")</f>
        <v/>
      </c>
      <c r="E2991" s="128" t="str">
        <f ca="1">IFERROR(IF($C2991="","",VLOOKUP(FİLTRE!$C2991,'SKT LİSTESİ'!$F:$S,5,0)),"")</f>
        <v/>
      </c>
      <c r="F2991" s="129" t="str">
        <f ca="1">IFERROR(IF($C2991="","",VLOOKUP(FİLTRE!$C2991,'SKT LİSTESİ'!$F:$S,7,0)),"")</f>
        <v/>
      </c>
      <c r="G2991" s="130" t="str">
        <f ca="1">IFERROR(IF($C2991="","",VLOOKUP(FİLTRE!$C2991,'SKT LİSTESİ'!$F:$S,8,0)),"")</f>
        <v/>
      </c>
      <c r="H2991" s="131" t="str">
        <f ca="1">IF(E2991="","",IF($C2991="","",VLOOKUP(FİLTRE!$C2991,'SKT LİSTESİ'!$F:$S,9,0)))</f>
        <v/>
      </c>
      <c r="I2991" s="132" t="str">
        <f ca="1">IFERROR(IF($C2991="","",VLOOKUP(FİLTRE!$C2991,'SKT LİSTESİ'!$F:$S,10,0)),"")</f>
        <v/>
      </c>
      <c r="J2991" s="133" t="str">
        <f ca="1">IFERROR(IF($C2991="","",VLOOKUP(FİLTRE!$C2991,'SKT LİSTESİ'!$F:$S,11,0)),"")</f>
        <v/>
      </c>
      <c r="K2991" s="134" t="str">
        <f ca="1">IFERROR(IF($C2991="","",VLOOKUP(FİLTRE!$C2991,'SKT LİSTESİ'!$F:$S,12,0)),"")</f>
        <v/>
      </c>
      <c r="L2991" s="134" t="str">
        <f ca="1">IFERROR(IF($C2991="","",VLOOKUP(FİLTRE!$C2991,'SKT LİSTESİ'!$F:$S,13,0)),"")</f>
        <v/>
      </c>
      <c r="M2991" s="135" t="str">
        <f ca="1">IFERROR(IF($C2991="","",VLOOKUP(FİLTRE!$C2991,'SKT LİSTESİ'!$F:$AJ,14,0)),"")</f>
        <v/>
      </c>
      <c r="N2991" s="31" t="str">
        <f ca="1">IFERROR(IF($C2991="","",VLOOKUP(FİLTRE!$C2991,'SKT LİSTESİ'!$F:$AJ,22,0)),"")</f>
        <v/>
      </c>
      <c r="O2991" s="136" t="str">
        <f ca="1">IFERROR(IF($C2991="","",VLOOKUP(FİLTRE!$C2991,'SKT LİSTESİ'!$F:$AJ,23,0)),"")</f>
        <v/>
      </c>
      <c r="P2991" s="31"/>
      <c r="Q2991" s="31"/>
      <c r="R2991" s="137" t="str">
        <f ca="1">(IFERROR(IF($C2991="","",VLOOKUP(FİLTRE!$C2991,'SKT LİSTESİ'!$F:$AJ,15,0)),""))</f>
        <v/>
      </c>
      <c r="S2991" s="138" t="str">
        <f ca="1">IFERROR(IF($C2991="","",VLOOKUP(FİLTRE!$C2991,'SKT LİSTESİ'!$F:$AJ,16,0)),"")</f>
        <v/>
      </c>
      <c r="AF2991" s="179" t="str">
        <f t="shared" ca="1" si="186"/>
        <v/>
      </c>
      <c r="AG2991" s="179">
        <f t="shared" ca="1" si="187"/>
        <v>0</v>
      </c>
      <c r="AH2991" s="179">
        <f t="shared" ca="1" si="188"/>
        <v>0</v>
      </c>
    </row>
    <row r="2992" spans="2:34" ht="15.75" x14ac:dyDescent="0.25">
      <c r="B2992">
        <f t="shared" ca="1" si="185"/>
        <v>2980</v>
      </c>
      <c r="C2992" t="str">
        <f ca="1">IFERROR(VLOOKUP(B2992,'SKT LİSTESİ'!F:F,1,0),"")</f>
        <v/>
      </c>
      <c r="E2992" s="128" t="str">
        <f ca="1">IFERROR(IF($C2992="","",VLOOKUP(FİLTRE!$C2992,'SKT LİSTESİ'!$F:$S,5,0)),"")</f>
        <v/>
      </c>
      <c r="F2992" s="129" t="str">
        <f ca="1">IFERROR(IF($C2992="","",VLOOKUP(FİLTRE!$C2992,'SKT LİSTESİ'!$F:$S,7,0)),"")</f>
        <v/>
      </c>
      <c r="G2992" s="130" t="str">
        <f ca="1">IFERROR(IF($C2992="","",VLOOKUP(FİLTRE!$C2992,'SKT LİSTESİ'!$F:$S,8,0)),"")</f>
        <v/>
      </c>
      <c r="H2992" s="131" t="str">
        <f ca="1">IF(E2992="","",IF($C2992="","",VLOOKUP(FİLTRE!$C2992,'SKT LİSTESİ'!$F:$S,9,0)))</f>
        <v/>
      </c>
      <c r="I2992" s="132" t="str">
        <f ca="1">IFERROR(IF($C2992="","",VLOOKUP(FİLTRE!$C2992,'SKT LİSTESİ'!$F:$S,10,0)),"")</f>
        <v/>
      </c>
      <c r="J2992" s="133" t="str">
        <f ca="1">IFERROR(IF($C2992="","",VLOOKUP(FİLTRE!$C2992,'SKT LİSTESİ'!$F:$S,11,0)),"")</f>
        <v/>
      </c>
      <c r="K2992" s="134" t="str">
        <f ca="1">IFERROR(IF($C2992="","",VLOOKUP(FİLTRE!$C2992,'SKT LİSTESİ'!$F:$S,12,0)),"")</f>
        <v/>
      </c>
      <c r="L2992" s="134" t="str">
        <f ca="1">IFERROR(IF($C2992="","",VLOOKUP(FİLTRE!$C2992,'SKT LİSTESİ'!$F:$S,13,0)),"")</f>
        <v/>
      </c>
      <c r="M2992" s="135" t="str">
        <f ca="1">IFERROR(IF($C2992="","",VLOOKUP(FİLTRE!$C2992,'SKT LİSTESİ'!$F:$AJ,14,0)),"")</f>
        <v/>
      </c>
      <c r="N2992" s="31" t="str">
        <f ca="1">IFERROR(IF($C2992="","",VLOOKUP(FİLTRE!$C2992,'SKT LİSTESİ'!$F:$AJ,22,0)),"")</f>
        <v/>
      </c>
      <c r="O2992" s="136" t="str">
        <f ca="1">IFERROR(IF($C2992="","",VLOOKUP(FİLTRE!$C2992,'SKT LİSTESİ'!$F:$AJ,23,0)),"")</f>
        <v/>
      </c>
      <c r="P2992" s="31"/>
      <c r="Q2992" s="31"/>
      <c r="R2992" s="137" t="str">
        <f ca="1">(IFERROR(IF($C2992="","",VLOOKUP(FİLTRE!$C2992,'SKT LİSTESİ'!$F:$AJ,15,0)),""))</f>
        <v/>
      </c>
      <c r="S2992" s="138" t="str">
        <f ca="1">IFERROR(IF($C2992="","",VLOOKUP(FİLTRE!$C2992,'SKT LİSTESİ'!$F:$AJ,16,0)),"")</f>
        <v/>
      </c>
      <c r="AF2992" s="179" t="str">
        <f t="shared" ca="1" si="186"/>
        <v/>
      </c>
      <c r="AG2992" s="179">
        <f t="shared" ca="1" si="187"/>
        <v>0</v>
      </c>
      <c r="AH2992" s="179">
        <f t="shared" ca="1" si="188"/>
        <v>0</v>
      </c>
    </row>
    <row r="2993" spans="2:34" ht="15.75" x14ac:dyDescent="0.25">
      <c r="B2993">
        <f t="shared" ca="1" si="185"/>
        <v>2981</v>
      </c>
      <c r="C2993" t="str">
        <f ca="1">IFERROR(VLOOKUP(B2993,'SKT LİSTESİ'!F:F,1,0),"")</f>
        <v/>
      </c>
      <c r="E2993" s="128" t="str">
        <f ca="1">IFERROR(IF($C2993="","",VLOOKUP(FİLTRE!$C2993,'SKT LİSTESİ'!$F:$S,5,0)),"")</f>
        <v/>
      </c>
      <c r="F2993" s="129" t="str">
        <f ca="1">IFERROR(IF($C2993="","",VLOOKUP(FİLTRE!$C2993,'SKT LİSTESİ'!$F:$S,7,0)),"")</f>
        <v/>
      </c>
      <c r="G2993" s="130" t="str">
        <f ca="1">IFERROR(IF($C2993="","",VLOOKUP(FİLTRE!$C2993,'SKT LİSTESİ'!$F:$S,8,0)),"")</f>
        <v/>
      </c>
      <c r="H2993" s="131" t="str">
        <f ca="1">IF(E2993="","",IF($C2993="","",VLOOKUP(FİLTRE!$C2993,'SKT LİSTESİ'!$F:$S,9,0)))</f>
        <v/>
      </c>
      <c r="I2993" s="132" t="str">
        <f ca="1">IFERROR(IF($C2993="","",VLOOKUP(FİLTRE!$C2993,'SKT LİSTESİ'!$F:$S,10,0)),"")</f>
        <v/>
      </c>
      <c r="J2993" s="133" t="str">
        <f ca="1">IFERROR(IF($C2993="","",VLOOKUP(FİLTRE!$C2993,'SKT LİSTESİ'!$F:$S,11,0)),"")</f>
        <v/>
      </c>
      <c r="K2993" s="134" t="str">
        <f ca="1">IFERROR(IF($C2993="","",VLOOKUP(FİLTRE!$C2993,'SKT LİSTESİ'!$F:$S,12,0)),"")</f>
        <v/>
      </c>
      <c r="L2993" s="134" t="str">
        <f ca="1">IFERROR(IF($C2993="","",VLOOKUP(FİLTRE!$C2993,'SKT LİSTESİ'!$F:$S,13,0)),"")</f>
        <v/>
      </c>
      <c r="M2993" s="135" t="str">
        <f ca="1">IFERROR(IF($C2993="","",VLOOKUP(FİLTRE!$C2993,'SKT LİSTESİ'!$F:$AJ,14,0)),"")</f>
        <v/>
      </c>
      <c r="N2993" s="31" t="str">
        <f ca="1">IFERROR(IF($C2993="","",VLOOKUP(FİLTRE!$C2993,'SKT LİSTESİ'!$F:$AJ,22,0)),"")</f>
        <v/>
      </c>
      <c r="O2993" s="136" t="str">
        <f ca="1">IFERROR(IF($C2993="","",VLOOKUP(FİLTRE!$C2993,'SKT LİSTESİ'!$F:$AJ,23,0)),"")</f>
        <v/>
      </c>
      <c r="P2993" s="31"/>
      <c r="Q2993" s="31"/>
      <c r="R2993" s="137" t="str">
        <f ca="1">(IFERROR(IF($C2993="","",VLOOKUP(FİLTRE!$C2993,'SKT LİSTESİ'!$F:$AJ,15,0)),""))</f>
        <v/>
      </c>
      <c r="S2993" s="138" t="str">
        <f ca="1">IFERROR(IF($C2993="","",VLOOKUP(FİLTRE!$C2993,'SKT LİSTESİ'!$F:$AJ,16,0)),"")</f>
        <v/>
      </c>
      <c r="AF2993" s="179" t="str">
        <f t="shared" ca="1" si="186"/>
        <v/>
      </c>
      <c r="AG2993" s="179">
        <f t="shared" ca="1" si="187"/>
        <v>0</v>
      </c>
      <c r="AH2993" s="179">
        <f t="shared" ca="1" si="188"/>
        <v>0</v>
      </c>
    </row>
    <row r="2994" spans="2:34" ht="15.75" x14ac:dyDescent="0.25">
      <c r="B2994">
        <f t="shared" ca="1" si="185"/>
        <v>2982</v>
      </c>
      <c r="C2994" t="str">
        <f ca="1">IFERROR(VLOOKUP(B2994,'SKT LİSTESİ'!F:F,1,0),"")</f>
        <v/>
      </c>
      <c r="E2994" s="128" t="str">
        <f ca="1">IFERROR(IF($C2994="","",VLOOKUP(FİLTRE!$C2994,'SKT LİSTESİ'!$F:$S,5,0)),"")</f>
        <v/>
      </c>
      <c r="F2994" s="129" t="str">
        <f ca="1">IFERROR(IF($C2994="","",VLOOKUP(FİLTRE!$C2994,'SKT LİSTESİ'!$F:$S,7,0)),"")</f>
        <v/>
      </c>
      <c r="G2994" s="130" t="str">
        <f ca="1">IFERROR(IF($C2994="","",VLOOKUP(FİLTRE!$C2994,'SKT LİSTESİ'!$F:$S,8,0)),"")</f>
        <v/>
      </c>
      <c r="H2994" s="131" t="str">
        <f ca="1">IF(E2994="","",IF($C2994="","",VLOOKUP(FİLTRE!$C2994,'SKT LİSTESİ'!$F:$S,9,0)))</f>
        <v/>
      </c>
      <c r="I2994" s="132" t="str">
        <f ca="1">IFERROR(IF($C2994="","",VLOOKUP(FİLTRE!$C2994,'SKT LİSTESİ'!$F:$S,10,0)),"")</f>
        <v/>
      </c>
      <c r="J2994" s="133" t="str">
        <f ca="1">IFERROR(IF($C2994="","",VLOOKUP(FİLTRE!$C2994,'SKT LİSTESİ'!$F:$S,11,0)),"")</f>
        <v/>
      </c>
      <c r="K2994" s="134" t="str">
        <f ca="1">IFERROR(IF($C2994="","",VLOOKUP(FİLTRE!$C2994,'SKT LİSTESİ'!$F:$S,12,0)),"")</f>
        <v/>
      </c>
      <c r="L2994" s="134" t="str">
        <f ca="1">IFERROR(IF($C2994="","",VLOOKUP(FİLTRE!$C2994,'SKT LİSTESİ'!$F:$S,13,0)),"")</f>
        <v/>
      </c>
      <c r="M2994" s="135" t="str">
        <f ca="1">IFERROR(IF($C2994="","",VLOOKUP(FİLTRE!$C2994,'SKT LİSTESİ'!$F:$AJ,14,0)),"")</f>
        <v/>
      </c>
      <c r="N2994" s="31" t="str">
        <f ca="1">IFERROR(IF($C2994="","",VLOOKUP(FİLTRE!$C2994,'SKT LİSTESİ'!$F:$AJ,22,0)),"")</f>
        <v/>
      </c>
      <c r="O2994" s="136" t="str">
        <f ca="1">IFERROR(IF($C2994="","",VLOOKUP(FİLTRE!$C2994,'SKT LİSTESİ'!$F:$AJ,23,0)),"")</f>
        <v/>
      </c>
      <c r="P2994" s="31"/>
      <c r="Q2994" s="31"/>
      <c r="R2994" s="137" t="str">
        <f ca="1">(IFERROR(IF($C2994="","",VLOOKUP(FİLTRE!$C2994,'SKT LİSTESİ'!$F:$AJ,15,0)),""))</f>
        <v/>
      </c>
      <c r="S2994" s="138" t="str">
        <f ca="1">IFERROR(IF($C2994="","",VLOOKUP(FİLTRE!$C2994,'SKT LİSTESİ'!$F:$AJ,16,0)),"")</f>
        <v/>
      </c>
      <c r="AF2994" s="179" t="str">
        <f t="shared" ca="1" si="186"/>
        <v/>
      </c>
      <c r="AG2994" s="179">
        <f t="shared" ca="1" si="187"/>
        <v>0</v>
      </c>
      <c r="AH2994" s="179">
        <f t="shared" ca="1" si="188"/>
        <v>0</v>
      </c>
    </row>
    <row r="2995" spans="2:34" ht="15.75" x14ac:dyDescent="0.25">
      <c r="B2995">
        <f t="shared" ca="1" si="185"/>
        <v>2983</v>
      </c>
      <c r="C2995" t="str">
        <f ca="1">IFERROR(VLOOKUP(B2995,'SKT LİSTESİ'!F:F,1,0),"")</f>
        <v/>
      </c>
      <c r="E2995" s="128" t="str">
        <f ca="1">IFERROR(IF($C2995="","",VLOOKUP(FİLTRE!$C2995,'SKT LİSTESİ'!$F:$S,5,0)),"")</f>
        <v/>
      </c>
      <c r="F2995" s="129" t="str">
        <f ca="1">IFERROR(IF($C2995="","",VLOOKUP(FİLTRE!$C2995,'SKT LİSTESİ'!$F:$S,7,0)),"")</f>
        <v/>
      </c>
      <c r="G2995" s="130" t="str">
        <f ca="1">IFERROR(IF($C2995="","",VLOOKUP(FİLTRE!$C2995,'SKT LİSTESİ'!$F:$S,8,0)),"")</f>
        <v/>
      </c>
      <c r="H2995" s="131" t="str">
        <f ca="1">IF(E2995="","",IF($C2995="","",VLOOKUP(FİLTRE!$C2995,'SKT LİSTESİ'!$F:$S,9,0)))</f>
        <v/>
      </c>
      <c r="I2995" s="132" t="str">
        <f ca="1">IFERROR(IF($C2995="","",VLOOKUP(FİLTRE!$C2995,'SKT LİSTESİ'!$F:$S,10,0)),"")</f>
        <v/>
      </c>
      <c r="J2995" s="133" t="str">
        <f ca="1">IFERROR(IF($C2995="","",VLOOKUP(FİLTRE!$C2995,'SKT LİSTESİ'!$F:$S,11,0)),"")</f>
        <v/>
      </c>
      <c r="K2995" s="134" t="str">
        <f ca="1">IFERROR(IF($C2995="","",VLOOKUP(FİLTRE!$C2995,'SKT LİSTESİ'!$F:$S,12,0)),"")</f>
        <v/>
      </c>
      <c r="L2995" s="134" t="str">
        <f ca="1">IFERROR(IF($C2995="","",VLOOKUP(FİLTRE!$C2995,'SKT LİSTESİ'!$F:$S,13,0)),"")</f>
        <v/>
      </c>
      <c r="M2995" s="135" t="str">
        <f ca="1">IFERROR(IF($C2995="","",VLOOKUP(FİLTRE!$C2995,'SKT LİSTESİ'!$F:$AJ,14,0)),"")</f>
        <v/>
      </c>
      <c r="N2995" s="31" t="str">
        <f ca="1">IFERROR(IF($C2995="","",VLOOKUP(FİLTRE!$C2995,'SKT LİSTESİ'!$F:$AJ,22,0)),"")</f>
        <v/>
      </c>
      <c r="O2995" s="136" t="str">
        <f ca="1">IFERROR(IF($C2995="","",VLOOKUP(FİLTRE!$C2995,'SKT LİSTESİ'!$F:$AJ,23,0)),"")</f>
        <v/>
      </c>
      <c r="P2995" s="31"/>
      <c r="Q2995" s="31"/>
      <c r="R2995" s="137" t="str">
        <f ca="1">(IFERROR(IF($C2995="","",VLOOKUP(FİLTRE!$C2995,'SKT LİSTESİ'!$F:$AJ,15,0)),""))</f>
        <v/>
      </c>
      <c r="S2995" s="138" t="str">
        <f ca="1">IFERROR(IF($C2995="","",VLOOKUP(FİLTRE!$C2995,'SKT LİSTESİ'!$F:$AJ,16,0)),"")</f>
        <v/>
      </c>
      <c r="AF2995" s="179" t="str">
        <f t="shared" ca="1" si="186"/>
        <v/>
      </c>
      <c r="AG2995" s="179">
        <f t="shared" ca="1" si="187"/>
        <v>0</v>
      </c>
      <c r="AH2995" s="179">
        <f t="shared" ca="1" si="188"/>
        <v>0</v>
      </c>
    </row>
    <row r="2996" spans="2:34" ht="15.75" x14ac:dyDescent="0.25">
      <c r="B2996">
        <f t="shared" ca="1" si="185"/>
        <v>2984</v>
      </c>
      <c r="C2996" t="str">
        <f ca="1">IFERROR(VLOOKUP(B2996,'SKT LİSTESİ'!F:F,1,0),"")</f>
        <v/>
      </c>
      <c r="E2996" s="128" t="str">
        <f ca="1">IFERROR(IF($C2996="","",VLOOKUP(FİLTRE!$C2996,'SKT LİSTESİ'!$F:$S,5,0)),"")</f>
        <v/>
      </c>
      <c r="F2996" s="129" t="str">
        <f ca="1">IFERROR(IF($C2996="","",VLOOKUP(FİLTRE!$C2996,'SKT LİSTESİ'!$F:$S,7,0)),"")</f>
        <v/>
      </c>
      <c r="G2996" s="130" t="str">
        <f ca="1">IFERROR(IF($C2996="","",VLOOKUP(FİLTRE!$C2996,'SKT LİSTESİ'!$F:$S,8,0)),"")</f>
        <v/>
      </c>
      <c r="H2996" s="131" t="str">
        <f ca="1">IF(E2996="","",IF($C2996="","",VLOOKUP(FİLTRE!$C2996,'SKT LİSTESİ'!$F:$S,9,0)))</f>
        <v/>
      </c>
      <c r="I2996" s="132" t="str">
        <f ca="1">IFERROR(IF($C2996="","",VLOOKUP(FİLTRE!$C2996,'SKT LİSTESİ'!$F:$S,10,0)),"")</f>
        <v/>
      </c>
      <c r="J2996" s="133" t="str">
        <f ca="1">IFERROR(IF($C2996="","",VLOOKUP(FİLTRE!$C2996,'SKT LİSTESİ'!$F:$S,11,0)),"")</f>
        <v/>
      </c>
      <c r="K2996" s="134" t="str">
        <f ca="1">IFERROR(IF($C2996="","",VLOOKUP(FİLTRE!$C2996,'SKT LİSTESİ'!$F:$S,12,0)),"")</f>
        <v/>
      </c>
      <c r="L2996" s="134" t="str">
        <f ca="1">IFERROR(IF($C2996="","",VLOOKUP(FİLTRE!$C2996,'SKT LİSTESİ'!$F:$S,13,0)),"")</f>
        <v/>
      </c>
      <c r="M2996" s="135" t="str">
        <f ca="1">IFERROR(IF($C2996="","",VLOOKUP(FİLTRE!$C2996,'SKT LİSTESİ'!$F:$AJ,14,0)),"")</f>
        <v/>
      </c>
      <c r="N2996" s="31" t="str">
        <f ca="1">IFERROR(IF($C2996="","",VLOOKUP(FİLTRE!$C2996,'SKT LİSTESİ'!$F:$AJ,22,0)),"")</f>
        <v/>
      </c>
      <c r="O2996" s="136" t="str">
        <f ca="1">IFERROR(IF($C2996="","",VLOOKUP(FİLTRE!$C2996,'SKT LİSTESİ'!$F:$AJ,23,0)),"")</f>
        <v/>
      </c>
      <c r="P2996" s="31"/>
      <c r="Q2996" s="31"/>
      <c r="R2996" s="137" t="str">
        <f ca="1">(IFERROR(IF($C2996="","",VLOOKUP(FİLTRE!$C2996,'SKT LİSTESİ'!$F:$AJ,15,0)),""))</f>
        <v/>
      </c>
      <c r="S2996" s="138" t="str">
        <f ca="1">IFERROR(IF($C2996="","",VLOOKUP(FİLTRE!$C2996,'SKT LİSTESİ'!$F:$AJ,16,0)),"")</f>
        <v/>
      </c>
      <c r="AF2996" s="179" t="str">
        <f t="shared" ca="1" si="186"/>
        <v/>
      </c>
      <c r="AG2996" s="179">
        <f t="shared" ca="1" si="187"/>
        <v>0</v>
      </c>
      <c r="AH2996" s="179">
        <f t="shared" ca="1" si="188"/>
        <v>0</v>
      </c>
    </row>
    <row r="2997" spans="2:34" ht="15.75" x14ac:dyDescent="0.25">
      <c r="B2997">
        <f t="shared" ca="1" si="185"/>
        <v>2985</v>
      </c>
      <c r="C2997" t="str">
        <f ca="1">IFERROR(VLOOKUP(B2997,'SKT LİSTESİ'!F:F,1,0),"")</f>
        <v/>
      </c>
      <c r="E2997" s="128" t="str">
        <f ca="1">IFERROR(IF($C2997="","",VLOOKUP(FİLTRE!$C2997,'SKT LİSTESİ'!$F:$S,5,0)),"")</f>
        <v/>
      </c>
      <c r="F2997" s="129" t="str">
        <f ca="1">IFERROR(IF($C2997="","",VLOOKUP(FİLTRE!$C2997,'SKT LİSTESİ'!$F:$S,7,0)),"")</f>
        <v/>
      </c>
      <c r="G2997" s="130" t="str">
        <f ca="1">IFERROR(IF($C2997="","",VLOOKUP(FİLTRE!$C2997,'SKT LİSTESİ'!$F:$S,8,0)),"")</f>
        <v/>
      </c>
      <c r="H2997" s="131" t="str">
        <f ca="1">IF(E2997="","",IF($C2997="","",VLOOKUP(FİLTRE!$C2997,'SKT LİSTESİ'!$F:$S,9,0)))</f>
        <v/>
      </c>
      <c r="I2997" s="132" t="str">
        <f ca="1">IFERROR(IF($C2997="","",VLOOKUP(FİLTRE!$C2997,'SKT LİSTESİ'!$F:$S,10,0)),"")</f>
        <v/>
      </c>
      <c r="J2997" s="133" t="str">
        <f ca="1">IFERROR(IF($C2997="","",VLOOKUP(FİLTRE!$C2997,'SKT LİSTESİ'!$F:$S,11,0)),"")</f>
        <v/>
      </c>
      <c r="K2997" s="134" t="str">
        <f ca="1">IFERROR(IF($C2997="","",VLOOKUP(FİLTRE!$C2997,'SKT LİSTESİ'!$F:$S,12,0)),"")</f>
        <v/>
      </c>
      <c r="L2997" s="134" t="str">
        <f ca="1">IFERROR(IF($C2997="","",VLOOKUP(FİLTRE!$C2997,'SKT LİSTESİ'!$F:$S,13,0)),"")</f>
        <v/>
      </c>
      <c r="M2997" s="135" t="str">
        <f ca="1">IFERROR(IF($C2997="","",VLOOKUP(FİLTRE!$C2997,'SKT LİSTESİ'!$F:$AJ,14,0)),"")</f>
        <v/>
      </c>
      <c r="N2997" s="31" t="str">
        <f ca="1">IFERROR(IF($C2997="","",VLOOKUP(FİLTRE!$C2997,'SKT LİSTESİ'!$F:$AJ,22,0)),"")</f>
        <v/>
      </c>
      <c r="O2997" s="136" t="str">
        <f ca="1">IFERROR(IF($C2997="","",VLOOKUP(FİLTRE!$C2997,'SKT LİSTESİ'!$F:$AJ,23,0)),"")</f>
        <v/>
      </c>
      <c r="P2997" s="31"/>
      <c r="Q2997" s="31"/>
      <c r="R2997" s="137" t="str">
        <f ca="1">(IFERROR(IF($C2997="","",VLOOKUP(FİLTRE!$C2997,'SKT LİSTESİ'!$F:$AJ,15,0)),""))</f>
        <v/>
      </c>
      <c r="S2997" s="138" t="str">
        <f ca="1">IFERROR(IF($C2997="","",VLOOKUP(FİLTRE!$C2997,'SKT LİSTESİ'!$F:$AJ,16,0)),"")</f>
        <v/>
      </c>
      <c r="AF2997" s="179" t="str">
        <f t="shared" ca="1" si="186"/>
        <v/>
      </c>
      <c r="AG2997" s="179">
        <f t="shared" ca="1" si="187"/>
        <v>0</v>
      </c>
      <c r="AH2997" s="179">
        <f t="shared" ca="1" si="188"/>
        <v>0</v>
      </c>
    </row>
    <row r="2998" spans="2:34" ht="15.75" x14ac:dyDescent="0.25">
      <c r="B2998">
        <f t="shared" ca="1" si="185"/>
        <v>2986</v>
      </c>
      <c r="C2998" t="str">
        <f ca="1">IFERROR(VLOOKUP(B2998,'SKT LİSTESİ'!F:F,1,0),"")</f>
        <v/>
      </c>
      <c r="E2998" s="128" t="str">
        <f ca="1">IFERROR(IF($C2998="","",VLOOKUP(FİLTRE!$C2998,'SKT LİSTESİ'!$F:$S,5,0)),"")</f>
        <v/>
      </c>
      <c r="F2998" s="129" t="str">
        <f ca="1">IFERROR(IF($C2998="","",VLOOKUP(FİLTRE!$C2998,'SKT LİSTESİ'!$F:$S,7,0)),"")</f>
        <v/>
      </c>
      <c r="G2998" s="130" t="str">
        <f ca="1">IFERROR(IF($C2998="","",VLOOKUP(FİLTRE!$C2998,'SKT LİSTESİ'!$F:$S,8,0)),"")</f>
        <v/>
      </c>
      <c r="H2998" s="131" t="str">
        <f ca="1">IF(E2998="","",IF($C2998="","",VLOOKUP(FİLTRE!$C2998,'SKT LİSTESİ'!$F:$S,9,0)))</f>
        <v/>
      </c>
      <c r="I2998" s="132" t="str">
        <f ca="1">IFERROR(IF($C2998="","",VLOOKUP(FİLTRE!$C2998,'SKT LİSTESİ'!$F:$S,10,0)),"")</f>
        <v/>
      </c>
      <c r="J2998" s="133" t="str">
        <f ca="1">IFERROR(IF($C2998="","",VLOOKUP(FİLTRE!$C2998,'SKT LİSTESİ'!$F:$S,11,0)),"")</f>
        <v/>
      </c>
      <c r="K2998" s="134" t="str">
        <f ca="1">IFERROR(IF($C2998="","",VLOOKUP(FİLTRE!$C2998,'SKT LİSTESİ'!$F:$S,12,0)),"")</f>
        <v/>
      </c>
      <c r="L2998" s="134" t="str">
        <f ca="1">IFERROR(IF($C2998="","",VLOOKUP(FİLTRE!$C2998,'SKT LİSTESİ'!$F:$S,13,0)),"")</f>
        <v/>
      </c>
      <c r="M2998" s="135" t="str">
        <f ca="1">IFERROR(IF($C2998="","",VLOOKUP(FİLTRE!$C2998,'SKT LİSTESİ'!$F:$AJ,14,0)),"")</f>
        <v/>
      </c>
      <c r="N2998" s="31" t="str">
        <f ca="1">IFERROR(IF($C2998="","",VLOOKUP(FİLTRE!$C2998,'SKT LİSTESİ'!$F:$AJ,22,0)),"")</f>
        <v/>
      </c>
      <c r="O2998" s="136" t="str">
        <f ca="1">IFERROR(IF($C2998="","",VLOOKUP(FİLTRE!$C2998,'SKT LİSTESİ'!$F:$AJ,23,0)),"")</f>
        <v/>
      </c>
      <c r="P2998" s="31"/>
      <c r="Q2998" s="31"/>
      <c r="R2998" s="137" t="str">
        <f ca="1">(IFERROR(IF($C2998="","",VLOOKUP(FİLTRE!$C2998,'SKT LİSTESİ'!$F:$AJ,15,0)),""))</f>
        <v/>
      </c>
      <c r="S2998" s="138" t="str">
        <f ca="1">IFERROR(IF($C2998="","",VLOOKUP(FİLTRE!$C2998,'SKT LİSTESİ'!$F:$AJ,16,0)),"")</f>
        <v/>
      </c>
      <c r="AF2998" s="179" t="str">
        <f t="shared" ca="1" si="186"/>
        <v/>
      </c>
      <c r="AG2998" s="179">
        <f t="shared" ca="1" si="187"/>
        <v>0</v>
      </c>
      <c r="AH2998" s="179">
        <f t="shared" ca="1" si="188"/>
        <v>0</v>
      </c>
    </row>
    <row r="2999" spans="2:34" ht="15.75" x14ac:dyDescent="0.25">
      <c r="B2999">
        <f t="shared" ca="1" si="185"/>
        <v>2987</v>
      </c>
      <c r="C2999" t="str">
        <f ca="1">IFERROR(VLOOKUP(B2999,'SKT LİSTESİ'!F:F,1,0),"")</f>
        <v/>
      </c>
      <c r="E2999" s="128" t="str">
        <f ca="1">IFERROR(IF($C2999="","",VLOOKUP(FİLTRE!$C2999,'SKT LİSTESİ'!$F:$S,5,0)),"")</f>
        <v/>
      </c>
      <c r="F2999" s="129" t="str">
        <f ca="1">IFERROR(IF($C2999="","",VLOOKUP(FİLTRE!$C2999,'SKT LİSTESİ'!$F:$S,7,0)),"")</f>
        <v/>
      </c>
      <c r="G2999" s="130" t="str">
        <f ca="1">IFERROR(IF($C2999="","",VLOOKUP(FİLTRE!$C2999,'SKT LİSTESİ'!$F:$S,8,0)),"")</f>
        <v/>
      </c>
      <c r="H2999" s="131" t="str">
        <f ca="1">IF(E2999="","",IF($C2999="","",VLOOKUP(FİLTRE!$C2999,'SKT LİSTESİ'!$F:$S,9,0)))</f>
        <v/>
      </c>
      <c r="I2999" s="132" t="str">
        <f ca="1">IFERROR(IF($C2999="","",VLOOKUP(FİLTRE!$C2999,'SKT LİSTESİ'!$F:$S,10,0)),"")</f>
        <v/>
      </c>
      <c r="J2999" s="133" t="str">
        <f ca="1">IFERROR(IF($C2999="","",VLOOKUP(FİLTRE!$C2999,'SKT LİSTESİ'!$F:$S,11,0)),"")</f>
        <v/>
      </c>
      <c r="K2999" s="134" t="str">
        <f ca="1">IFERROR(IF($C2999="","",VLOOKUP(FİLTRE!$C2999,'SKT LİSTESİ'!$F:$S,12,0)),"")</f>
        <v/>
      </c>
      <c r="L2999" s="134" t="str">
        <f ca="1">IFERROR(IF($C2999="","",VLOOKUP(FİLTRE!$C2999,'SKT LİSTESİ'!$F:$S,13,0)),"")</f>
        <v/>
      </c>
      <c r="M2999" s="135" t="str">
        <f ca="1">IFERROR(IF($C2999="","",VLOOKUP(FİLTRE!$C2999,'SKT LİSTESİ'!$F:$AJ,14,0)),"")</f>
        <v/>
      </c>
      <c r="N2999" s="31" t="str">
        <f ca="1">IFERROR(IF($C2999="","",VLOOKUP(FİLTRE!$C2999,'SKT LİSTESİ'!$F:$AJ,22,0)),"")</f>
        <v/>
      </c>
      <c r="O2999" s="136" t="str">
        <f ca="1">IFERROR(IF($C2999="","",VLOOKUP(FİLTRE!$C2999,'SKT LİSTESİ'!$F:$AJ,23,0)),"")</f>
        <v/>
      </c>
      <c r="P2999" s="31"/>
      <c r="Q2999" s="31"/>
      <c r="R2999" s="137" t="str">
        <f ca="1">(IFERROR(IF($C2999="","",VLOOKUP(FİLTRE!$C2999,'SKT LİSTESİ'!$F:$AJ,15,0)),""))</f>
        <v/>
      </c>
      <c r="S2999" s="138" t="str">
        <f ca="1">IFERROR(IF($C2999="","",VLOOKUP(FİLTRE!$C2999,'SKT LİSTESİ'!$F:$AJ,16,0)),"")</f>
        <v/>
      </c>
      <c r="AF2999" s="179" t="str">
        <f t="shared" ca="1" si="186"/>
        <v/>
      </c>
      <c r="AG2999" s="179">
        <f t="shared" ca="1" si="187"/>
        <v>0</v>
      </c>
      <c r="AH2999" s="179">
        <f t="shared" ca="1" si="188"/>
        <v>0</v>
      </c>
    </row>
    <row r="3000" spans="2:34" ht="15.75" x14ac:dyDescent="0.25">
      <c r="B3000">
        <f t="shared" ca="1" si="185"/>
        <v>2988</v>
      </c>
      <c r="C3000" t="str">
        <f ca="1">IFERROR(VLOOKUP(B3000,'SKT LİSTESİ'!F:F,1,0),"")</f>
        <v/>
      </c>
      <c r="E3000" s="128" t="str">
        <f ca="1">IFERROR(IF($C3000="","",VLOOKUP(FİLTRE!$C3000,'SKT LİSTESİ'!$F:$S,5,0)),"")</f>
        <v/>
      </c>
      <c r="F3000" s="129" t="str">
        <f ca="1">IFERROR(IF($C3000="","",VLOOKUP(FİLTRE!$C3000,'SKT LİSTESİ'!$F:$S,7,0)),"")</f>
        <v/>
      </c>
      <c r="G3000" s="130" t="str">
        <f ca="1">IFERROR(IF($C3000="","",VLOOKUP(FİLTRE!$C3000,'SKT LİSTESİ'!$F:$S,8,0)),"")</f>
        <v/>
      </c>
      <c r="H3000" s="131" t="str">
        <f ca="1">IF(E3000="","",IF($C3000="","",VLOOKUP(FİLTRE!$C3000,'SKT LİSTESİ'!$F:$S,9,0)))</f>
        <v/>
      </c>
      <c r="I3000" s="132" t="str">
        <f ca="1">IFERROR(IF($C3000="","",VLOOKUP(FİLTRE!$C3000,'SKT LİSTESİ'!$F:$S,10,0)),"")</f>
        <v/>
      </c>
      <c r="J3000" s="133" t="str">
        <f ca="1">IFERROR(IF($C3000="","",VLOOKUP(FİLTRE!$C3000,'SKT LİSTESİ'!$F:$S,11,0)),"")</f>
        <v/>
      </c>
      <c r="K3000" s="134" t="str">
        <f ca="1">IFERROR(IF($C3000="","",VLOOKUP(FİLTRE!$C3000,'SKT LİSTESİ'!$F:$S,12,0)),"")</f>
        <v/>
      </c>
      <c r="L3000" s="134" t="str">
        <f ca="1">IFERROR(IF($C3000="","",VLOOKUP(FİLTRE!$C3000,'SKT LİSTESİ'!$F:$S,13,0)),"")</f>
        <v/>
      </c>
      <c r="M3000" s="135" t="str">
        <f ca="1">IFERROR(IF($C3000="","",VLOOKUP(FİLTRE!$C3000,'SKT LİSTESİ'!$F:$AJ,14,0)),"")</f>
        <v/>
      </c>
      <c r="N3000" s="31" t="str">
        <f ca="1">IFERROR(IF($C3000="","",VLOOKUP(FİLTRE!$C3000,'SKT LİSTESİ'!$F:$AJ,22,0)),"")</f>
        <v/>
      </c>
      <c r="O3000" s="136" t="str">
        <f ca="1">IFERROR(IF($C3000="","",VLOOKUP(FİLTRE!$C3000,'SKT LİSTESİ'!$F:$AJ,23,0)),"")</f>
        <v/>
      </c>
      <c r="P3000" s="31"/>
      <c r="Q3000" s="31"/>
      <c r="R3000" s="137" t="str">
        <f ca="1">(IFERROR(IF($C3000="","",VLOOKUP(FİLTRE!$C3000,'SKT LİSTESİ'!$F:$AJ,15,0)),""))</f>
        <v/>
      </c>
      <c r="S3000" s="138" t="str">
        <f ca="1">IFERROR(IF($C3000="","",VLOOKUP(FİLTRE!$C3000,'SKT LİSTESİ'!$F:$AJ,16,0)),"")</f>
        <v/>
      </c>
      <c r="AF3000" s="179" t="str">
        <f t="shared" ca="1" si="186"/>
        <v/>
      </c>
      <c r="AG3000" s="179">
        <f t="shared" ca="1" si="187"/>
        <v>0</v>
      </c>
      <c r="AH3000" s="179">
        <f t="shared" ca="1" si="188"/>
        <v>0</v>
      </c>
    </row>
    <row r="3001" spans="2:34" ht="15.75" x14ac:dyDescent="0.25">
      <c r="B3001">
        <f t="shared" ca="1" si="185"/>
        <v>2989</v>
      </c>
      <c r="C3001" t="str">
        <f ca="1">IFERROR(VLOOKUP(B3001,'SKT LİSTESİ'!F:F,1,0),"")</f>
        <v/>
      </c>
      <c r="E3001" s="128" t="str">
        <f ca="1">IFERROR(IF($C3001="","",VLOOKUP(FİLTRE!$C3001,'SKT LİSTESİ'!$F:$S,5,0)),"")</f>
        <v/>
      </c>
      <c r="F3001" s="129" t="str">
        <f ca="1">IFERROR(IF($C3001="","",VLOOKUP(FİLTRE!$C3001,'SKT LİSTESİ'!$F:$S,7,0)),"")</f>
        <v/>
      </c>
      <c r="G3001" s="130" t="str">
        <f ca="1">IFERROR(IF($C3001="","",VLOOKUP(FİLTRE!$C3001,'SKT LİSTESİ'!$F:$S,8,0)),"")</f>
        <v/>
      </c>
      <c r="H3001" s="131" t="str">
        <f ca="1">IF(E3001="","",IF($C3001="","",VLOOKUP(FİLTRE!$C3001,'SKT LİSTESİ'!$F:$S,9,0)))</f>
        <v/>
      </c>
      <c r="I3001" s="132" t="str">
        <f ca="1">IFERROR(IF($C3001="","",VLOOKUP(FİLTRE!$C3001,'SKT LİSTESİ'!$F:$S,10,0)),"")</f>
        <v/>
      </c>
      <c r="J3001" s="133" t="str">
        <f ca="1">IFERROR(IF($C3001="","",VLOOKUP(FİLTRE!$C3001,'SKT LİSTESİ'!$F:$S,11,0)),"")</f>
        <v/>
      </c>
      <c r="K3001" s="134" t="str">
        <f ca="1">IFERROR(IF($C3001="","",VLOOKUP(FİLTRE!$C3001,'SKT LİSTESİ'!$F:$S,12,0)),"")</f>
        <v/>
      </c>
      <c r="L3001" s="134" t="str">
        <f ca="1">IFERROR(IF($C3001="","",VLOOKUP(FİLTRE!$C3001,'SKT LİSTESİ'!$F:$S,13,0)),"")</f>
        <v/>
      </c>
      <c r="M3001" s="135" t="str">
        <f ca="1">IFERROR(IF($C3001="","",VLOOKUP(FİLTRE!$C3001,'SKT LİSTESİ'!$F:$AJ,14,0)),"")</f>
        <v/>
      </c>
      <c r="N3001" s="31" t="str">
        <f ca="1">IFERROR(IF($C3001="","",VLOOKUP(FİLTRE!$C3001,'SKT LİSTESİ'!$F:$AJ,22,0)),"")</f>
        <v/>
      </c>
      <c r="O3001" s="136" t="str">
        <f ca="1">IFERROR(IF($C3001="","",VLOOKUP(FİLTRE!$C3001,'SKT LİSTESİ'!$F:$AJ,23,0)),"")</f>
        <v/>
      </c>
      <c r="P3001" s="31"/>
      <c r="Q3001" s="31"/>
      <c r="R3001" s="137" t="str">
        <f ca="1">(IFERROR(IF($C3001="","",VLOOKUP(FİLTRE!$C3001,'SKT LİSTESİ'!$F:$AJ,15,0)),""))</f>
        <v/>
      </c>
      <c r="S3001" s="138" t="str">
        <f ca="1">IFERROR(IF($C3001="","",VLOOKUP(FİLTRE!$C3001,'SKT LİSTESİ'!$F:$AJ,16,0)),"")</f>
        <v/>
      </c>
      <c r="AF3001" s="179" t="str">
        <f t="shared" ca="1" si="186"/>
        <v/>
      </c>
      <c r="AG3001" s="179">
        <f t="shared" ca="1" si="187"/>
        <v>0</v>
      </c>
      <c r="AH3001" s="179">
        <f t="shared" ca="1" si="188"/>
        <v>0</v>
      </c>
    </row>
    <row r="3002" spans="2:34" ht="15.75" x14ac:dyDescent="0.25">
      <c r="B3002">
        <f t="shared" ca="1" si="185"/>
        <v>2990</v>
      </c>
      <c r="C3002" t="str">
        <f ca="1">IFERROR(VLOOKUP(B3002,'SKT LİSTESİ'!F:F,1,0),"")</f>
        <v/>
      </c>
      <c r="E3002" s="128" t="str">
        <f ca="1">IFERROR(IF($C3002="","",VLOOKUP(FİLTRE!$C3002,'SKT LİSTESİ'!$F:$S,5,0)),"")</f>
        <v/>
      </c>
      <c r="F3002" s="129" t="str">
        <f ca="1">IFERROR(IF($C3002="","",VLOOKUP(FİLTRE!$C3002,'SKT LİSTESİ'!$F:$S,7,0)),"")</f>
        <v/>
      </c>
      <c r="G3002" s="130" t="str">
        <f ca="1">IFERROR(IF($C3002="","",VLOOKUP(FİLTRE!$C3002,'SKT LİSTESİ'!$F:$S,8,0)),"")</f>
        <v/>
      </c>
      <c r="H3002" s="131" t="str">
        <f ca="1">IF(E3002="","",IF($C3002="","",VLOOKUP(FİLTRE!$C3002,'SKT LİSTESİ'!$F:$S,9,0)))</f>
        <v/>
      </c>
      <c r="I3002" s="132" t="str">
        <f ca="1">IFERROR(IF($C3002="","",VLOOKUP(FİLTRE!$C3002,'SKT LİSTESİ'!$F:$S,10,0)),"")</f>
        <v/>
      </c>
      <c r="J3002" s="133" t="str">
        <f ca="1">IFERROR(IF($C3002="","",VLOOKUP(FİLTRE!$C3002,'SKT LİSTESİ'!$F:$S,11,0)),"")</f>
        <v/>
      </c>
      <c r="K3002" s="134" t="str">
        <f ca="1">IFERROR(IF($C3002="","",VLOOKUP(FİLTRE!$C3002,'SKT LİSTESİ'!$F:$S,12,0)),"")</f>
        <v/>
      </c>
      <c r="L3002" s="134" t="str">
        <f ca="1">IFERROR(IF($C3002="","",VLOOKUP(FİLTRE!$C3002,'SKT LİSTESİ'!$F:$S,13,0)),"")</f>
        <v/>
      </c>
      <c r="M3002" s="135" t="str">
        <f ca="1">IFERROR(IF($C3002="","",VLOOKUP(FİLTRE!$C3002,'SKT LİSTESİ'!$F:$AJ,14,0)),"")</f>
        <v/>
      </c>
      <c r="N3002" s="31" t="str">
        <f ca="1">IFERROR(IF($C3002="","",VLOOKUP(FİLTRE!$C3002,'SKT LİSTESİ'!$F:$AJ,22,0)),"")</f>
        <v/>
      </c>
      <c r="O3002" s="136" t="str">
        <f ca="1">IFERROR(IF($C3002="","",VLOOKUP(FİLTRE!$C3002,'SKT LİSTESİ'!$F:$AJ,23,0)),"")</f>
        <v/>
      </c>
      <c r="P3002" s="31"/>
      <c r="Q3002" s="31"/>
      <c r="R3002" s="137" t="str">
        <f ca="1">(IFERROR(IF($C3002="","",VLOOKUP(FİLTRE!$C3002,'SKT LİSTESİ'!$F:$AJ,15,0)),""))</f>
        <v/>
      </c>
      <c r="S3002" s="138" t="str">
        <f ca="1">IFERROR(IF($C3002="","",VLOOKUP(FİLTRE!$C3002,'SKT LİSTESİ'!$F:$AJ,16,0)),"")</f>
        <v/>
      </c>
      <c r="AF3002" s="179" t="str">
        <f t="shared" ca="1" si="186"/>
        <v/>
      </c>
      <c r="AG3002" s="179">
        <f t="shared" ca="1" si="187"/>
        <v>0</v>
      </c>
      <c r="AH3002" s="179">
        <f t="shared" ca="1" si="188"/>
        <v>0</v>
      </c>
    </row>
    <row r="3003" spans="2:34" ht="15.75" x14ac:dyDescent="0.25">
      <c r="B3003">
        <f t="shared" ca="1" si="185"/>
        <v>2991</v>
      </c>
      <c r="C3003" t="str">
        <f ca="1">IFERROR(VLOOKUP(B3003,'SKT LİSTESİ'!F:F,1,0),"")</f>
        <v/>
      </c>
      <c r="E3003" s="128" t="str">
        <f ca="1">IFERROR(IF($C3003="","",VLOOKUP(FİLTRE!$C3003,'SKT LİSTESİ'!$F:$S,5,0)),"")</f>
        <v/>
      </c>
      <c r="F3003" s="129" t="str">
        <f ca="1">IFERROR(IF($C3003="","",VLOOKUP(FİLTRE!$C3003,'SKT LİSTESİ'!$F:$S,7,0)),"")</f>
        <v/>
      </c>
      <c r="G3003" s="130" t="str">
        <f ca="1">IFERROR(IF($C3003="","",VLOOKUP(FİLTRE!$C3003,'SKT LİSTESİ'!$F:$S,8,0)),"")</f>
        <v/>
      </c>
      <c r="H3003" s="131" t="str">
        <f ca="1">IF(E3003="","",IF($C3003="","",VLOOKUP(FİLTRE!$C3003,'SKT LİSTESİ'!$F:$S,9,0)))</f>
        <v/>
      </c>
      <c r="I3003" s="132" t="str">
        <f ca="1">IFERROR(IF($C3003="","",VLOOKUP(FİLTRE!$C3003,'SKT LİSTESİ'!$F:$S,10,0)),"")</f>
        <v/>
      </c>
      <c r="J3003" s="133" t="str">
        <f ca="1">IFERROR(IF($C3003="","",VLOOKUP(FİLTRE!$C3003,'SKT LİSTESİ'!$F:$S,11,0)),"")</f>
        <v/>
      </c>
      <c r="K3003" s="134" t="str">
        <f ca="1">IFERROR(IF($C3003="","",VLOOKUP(FİLTRE!$C3003,'SKT LİSTESİ'!$F:$S,12,0)),"")</f>
        <v/>
      </c>
      <c r="L3003" s="134" t="str">
        <f ca="1">IFERROR(IF($C3003="","",VLOOKUP(FİLTRE!$C3003,'SKT LİSTESİ'!$F:$S,13,0)),"")</f>
        <v/>
      </c>
      <c r="M3003" s="135" t="str">
        <f ca="1">IFERROR(IF($C3003="","",VLOOKUP(FİLTRE!$C3003,'SKT LİSTESİ'!$F:$AJ,14,0)),"")</f>
        <v/>
      </c>
      <c r="N3003" s="31" t="str">
        <f ca="1">IFERROR(IF($C3003="","",VLOOKUP(FİLTRE!$C3003,'SKT LİSTESİ'!$F:$AJ,22,0)),"")</f>
        <v/>
      </c>
      <c r="O3003" s="136" t="str">
        <f ca="1">IFERROR(IF($C3003="","",VLOOKUP(FİLTRE!$C3003,'SKT LİSTESİ'!$F:$AJ,23,0)),"")</f>
        <v/>
      </c>
      <c r="P3003" s="31"/>
      <c r="Q3003" s="31"/>
      <c r="R3003" s="137" t="str">
        <f ca="1">(IFERROR(IF($C3003="","",VLOOKUP(FİLTRE!$C3003,'SKT LİSTESİ'!$F:$AJ,15,0)),""))</f>
        <v/>
      </c>
      <c r="S3003" s="138" t="str">
        <f ca="1">IFERROR(IF($C3003="","",VLOOKUP(FİLTRE!$C3003,'SKT LİSTESİ'!$F:$AJ,16,0)),"")</f>
        <v/>
      </c>
      <c r="AF3003" s="179" t="str">
        <f t="shared" ca="1" si="186"/>
        <v/>
      </c>
      <c r="AG3003" s="179">
        <f t="shared" ca="1" si="187"/>
        <v>0</v>
      </c>
      <c r="AH3003" s="179">
        <f t="shared" ca="1" si="188"/>
        <v>0</v>
      </c>
    </row>
    <row r="3004" spans="2:34" ht="15.75" x14ac:dyDescent="0.25">
      <c r="B3004">
        <f t="shared" ca="1" si="185"/>
        <v>2992</v>
      </c>
      <c r="C3004" t="str">
        <f ca="1">IFERROR(VLOOKUP(B3004,'SKT LİSTESİ'!F:F,1,0),"")</f>
        <v/>
      </c>
      <c r="E3004" s="128" t="str">
        <f ca="1">IFERROR(IF($C3004="","",VLOOKUP(FİLTRE!$C3004,'SKT LİSTESİ'!$F:$S,5,0)),"")</f>
        <v/>
      </c>
      <c r="F3004" s="129" t="str">
        <f ca="1">IFERROR(IF($C3004="","",VLOOKUP(FİLTRE!$C3004,'SKT LİSTESİ'!$F:$S,7,0)),"")</f>
        <v/>
      </c>
      <c r="G3004" s="130" t="str">
        <f ca="1">IFERROR(IF($C3004="","",VLOOKUP(FİLTRE!$C3004,'SKT LİSTESİ'!$F:$S,8,0)),"")</f>
        <v/>
      </c>
      <c r="H3004" s="131" t="str">
        <f ca="1">IF(E3004="","",IF($C3004="","",VLOOKUP(FİLTRE!$C3004,'SKT LİSTESİ'!$F:$S,9,0)))</f>
        <v/>
      </c>
      <c r="I3004" s="132" t="str">
        <f ca="1">IFERROR(IF($C3004="","",VLOOKUP(FİLTRE!$C3004,'SKT LİSTESİ'!$F:$S,10,0)),"")</f>
        <v/>
      </c>
      <c r="J3004" s="133" t="str">
        <f ca="1">IFERROR(IF($C3004="","",VLOOKUP(FİLTRE!$C3004,'SKT LİSTESİ'!$F:$S,11,0)),"")</f>
        <v/>
      </c>
      <c r="K3004" s="134" t="str">
        <f ca="1">IFERROR(IF($C3004="","",VLOOKUP(FİLTRE!$C3004,'SKT LİSTESİ'!$F:$S,12,0)),"")</f>
        <v/>
      </c>
      <c r="L3004" s="134" t="str">
        <f ca="1">IFERROR(IF($C3004="","",VLOOKUP(FİLTRE!$C3004,'SKT LİSTESİ'!$F:$S,13,0)),"")</f>
        <v/>
      </c>
      <c r="M3004" s="135" t="str">
        <f ca="1">IFERROR(IF($C3004="","",VLOOKUP(FİLTRE!$C3004,'SKT LİSTESİ'!$F:$AJ,14,0)),"")</f>
        <v/>
      </c>
      <c r="N3004" s="31" t="str">
        <f ca="1">IFERROR(IF($C3004="","",VLOOKUP(FİLTRE!$C3004,'SKT LİSTESİ'!$F:$AJ,22,0)),"")</f>
        <v/>
      </c>
      <c r="O3004" s="136" t="str">
        <f ca="1">IFERROR(IF($C3004="","",VLOOKUP(FİLTRE!$C3004,'SKT LİSTESİ'!$F:$AJ,23,0)),"")</f>
        <v/>
      </c>
      <c r="P3004" s="31"/>
      <c r="Q3004" s="31"/>
      <c r="R3004" s="137" t="str">
        <f ca="1">(IFERROR(IF($C3004="","",VLOOKUP(FİLTRE!$C3004,'SKT LİSTESİ'!$F:$AJ,15,0)),""))</f>
        <v/>
      </c>
      <c r="S3004" s="138" t="str">
        <f ca="1">IFERROR(IF($C3004="","",VLOOKUP(FİLTRE!$C3004,'SKT LİSTESİ'!$F:$AJ,16,0)),"")</f>
        <v/>
      </c>
      <c r="AF3004" s="179" t="str">
        <f t="shared" ca="1" si="186"/>
        <v/>
      </c>
      <c r="AG3004" s="179">
        <f t="shared" ca="1" si="187"/>
        <v>0</v>
      </c>
      <c r="AH3004" s="179">
        <f t="shared" ca="1" si="188"/>
        <v>0</v>
      </c>
    </row>
    <row r="3005" spans="2:34" ht="15.75" x14ac:dyDescent="0.25">
      <c r="B3005">
        <f t="shared" ca="1" si="185"/>
        <v>2993</v>
      </c>
      <c r="C3005" t="str">
        <f ca="1">IFERROR(VLOOKUP(B3005,'SKT LİSTESİ'!F:F,1,0),"")</f>
        <v/>
      </c>
      <c r="E3005" s="128" t="str">
        <f ca="1">IFERROR(IF($C3005="","",VLOOKUP(FİLTRE!$C3005,'SKT LİSTESİ'!$F:$S,5,0)),"")</f>
        <v/>
      </c>
      <c r="F3005" s="129" t="str">
        <f ca="1">IFERROR(IF($C3005="","",VLOOKUP(FİLTRE!$C3005,'SKT LİSTESİ'!$F:$S,7,0)),"")</f>
        <v/>
      </c>
      <c r="G3005" s="130" t="str">
        <f ca="1">IFERROR(IF($C3005="","",VLOOKUP(FİLTRE!$C3005,'SKT LİSTESİ'!$F:$S,8,0)),"")</f>
        <v/>
      </c>
      <c r="H3005" s="131" t="str">
        <f ca="1">IF(E3005="","",IF($C3005="","",VLOOKUP(FİLTRE!$C3005,'SKT LİSTESİ'!$F:$S,9,0)))</f>
        <v/>
      </c>
      <c r="I3005" s="132" t="str">
        <f ca="1">IFERROR(IF($C3005="","",VLOOKUP(FİLTRE!$C3005,'SKT LİSTESİ'!$F:$S,10,0)),"")</f>
        <v/>
      </c>
      <c r="J3005" s="133" t="str">
        <f ca="1">IFERROR(IF($C3005="","",VLOOKUP(FİLTRE!$C3005,'SKT LİSTESİ'!$F:$S,11,0)),"")</f>
        <v/>
      </c>
      <c r="K3005" s="134" t="str">
        <f ca="1">IFERROR(IF($C3005="","",VLOOKUP(FİLTRE!$C3005,'SKT LİSTESİ'!$F:$S,12,0)),"")</f>
        <v/>
      </c>
      <c r="L3005" s="134" t="str">
        <f ca="1">IFERROR(IF($C3005="","",VLOOKUP(FİLTRE!$C3005,'SKT LİSTESİ'!$F:$S,13,0)),"")</f>
        <v/>
      </c>
      <c r="M3005" s="135" t="str">
        <f ca="1">IFERROR(IF($C3005="","",VLOOKUP(FİLTRE!$C3005,'SKT LİSTESİ'!$F:$AJ,14,0)),"")</f>
        <v/>
      </c>
      <c r="N3005" s="31" t="str">
        <f ca="1">IFERROR(IF($C3005="","",VLOOKUP(FİLTRE!$C3005,'SKT LİSTESİ'!$F:$AJ,22,0)),"")</f>
        <v/>
      </c>
      <c r="O3005" s="136" t="str">
        <f ca="1">IFERROR(IF($C3005="","",VLOOKUP(FİLTRE!$C3005,'SKT LİSTESİ'!$F:$AJ,23,0)),"")</f>
        <v/>
      </c>
      <c r="P3005" s="31"/>
      <c r="Q3005" s="31"/>
      <c r="R3005" s="137" t="str">
        <f ca="1">(IFERROR(IF($C3005="","",VLOOKUP(FİLTRE!$C3005,'SKT LİSTESİ'!$F:$AJ,15,0)),""))</f>
        <v/>
      </c>
      <c r="S3005" s="138" t="str">
        <f ca="1">IFERROR(IF($C3005="","",VLOOKUP(FİLTRE!$C3005,'SKT LİSTESİ'!$F:$AJ,16,0)),"")</f>
        <v/>
      </c>
      <c r="AF3005" s="179" t="str">
        <f t="shared" ca="1" si="186"/>
        <v/>
      </c>
      <c r="AG3005" s="179">
        <f t="shared" ca="1" si="187"/>
        <v>0</v>
      </c>
      <c r="AH3005" s="179">
        <f t="shared" ca="1" si="188"/>
        <v>0</v>
      </c>
    </row>
    <row r="3006" spans="2:34" ht="15.75" x14ac:dyDescent="0.25">
      <c r="B3006">
        <f t="shared" ca="1" si="185"/>
        <v>2994</v>
      </c>
      <c r="C3006" t="str">
        <f ca="1">IFERROR(VLOOKUP(B3006,'SKT LİSTESİ'!F:F,1,0),"")</f>
        <v/>
      </c>
      <c r="E3006" s="128" t="str">
        <f ca="1">IFERROR(IF($C3006="","",VLOOKUP(FİLTRE!$C3006,'SKT LİSTESİ'!$F:$S,5,0)),"")</f>
        <v/>
      </c>
      <c r="F3006" s="129" t="str">
        <f ca="1">IFERROR(IF($C3006="","",VLOOKUP(FİLTRE!$C3006,'SKT LİSTESİ'!$F:$S,7,0)),"")</f>
        <v/>
      </c>
      <c r="G3006" s="130" t="str">
        <f ca="1">IFERROR(IF($C3006="","",VLOOKUP(FİLTRE!$C3006,'SKT LİSTESİ'!$F:$S,8,0)),"")</f>
        <v/>
      </c>
      <c r="H3006" s="131" t="str">
        <f ca="1">IF(E3006="","",IF($C3006="","",VLOOKUP(FİLTRE!$C3006,'SKT LİSTESİ'!$F:$S,9,0)))</f>
        <v/>
      </c>
      <c r="I3006" s="132" t="str">
        <f ca="1">IFERROR(IF($C3006="","",VLOOKUP(FİLTRE!$C3006,'SKT LİSTESİ'!$F:$S,10,0)),"")</f>
        <v/>
      </c>
      <c r="J3006" s="133" t="str">
        <f ca="1">IFERROR(IF($C3006="","",VLOOKUP(FİLTRE!$C3006,'SKT LİSTESİ'!$F:$S,11,0)),"")</f>
        <v/>
      </c>
      <c r="K3006" s="134" t="str">
        <f ca="1">IFERROR(IF($C3006="","",VLOOKUP(FİLTRE!$C3006,'SKT LİSTESİ'!$F:$S,12,0)),"")</f>
        <v/>
      </c>
      <c r="L3006" s="134" t="str">
        <f ca="1">IFERROR(IF($C3006="","",VLOOKUP(FİLTRE!$C3006,'SKT LİSTESİ'!$F:$S,13,0)),"")</f>
        <v/>
      </c>
      <c r="M3006" s="135" t="str">
        <f ca="1">IFERROR(IF($C3006="","",VLOOKUP(FİLTRE!$C3006,'SKT LİSTESİ'!$F:$AJ,14,0)),"")</f>
        <v/>
      </c>
      <c r="N3006" s="31" t="str">
        <f ca="1">IFERROR(IF($C3006="","",VLOOKUP(FİLTRE!$C3006,'SKT LİSTESİ'!$F:$AJ,22,0)),"")</f>
        <v/>
      </c>
      <c r="O3006" s="136" t="str">
        <f ca="1">IFERROR(IF($C3006="","",VLOOKUP(FİLTRE!$C3006,'SKT LİSTESİ'!$F:$AJ,23,0)),"")</f>
        <v/>
      </c>
      <c r="P3006" s="31"/>
      <c r="Q3006" s="31"/>
      <c r="R3006" s="137" t="str">
        <f ca="1">(IFERROR(IF($C3006="","",VLOOKUP(FİLTRE!$C3006,'SKT LİSTESİ'!$F:$AJ,15,0)),""))</f>
        <v/>
      </c>
      <c r="S3006" s="138" t="str">
        <f ca="1">IFERROR(IF($C3006="","",VLOOKUP(FİLTRE!$C3006,'SKT LİSTESİ'!$F:$AJ,16,0)),"")</f>
        <v/>
      </c>
      <c r="AF3006" s="179" t="str">
        <f t="shared" ca="1" si="186"/>
        <v/>
      </c>
      <c r="AG3006" s="179">
        <f t="shared" ca="1" si="187"/>
        <v>0</v>
      </c>
      <c r="AH3006" s="179">
        <f t="shared" ca="1" si="188"/>
        <v>0</v>
      </c>
    </row>
    <row r="3007" spans="2:34" ht="15.75" x14ac:dyDescent="0.25">
      <c r="B3007">
        <f t="shared" ca="1" si="185"/>
        <v>2995</v>
      </c>
      <c r="C3007" t="str">
        <f ca="1">IFERROR(VLOOKUP(B3007,'SKT LİSTESİ'!F:F,1,0),"")</f>
        <v/>
      </c>
      <c r="E3007" s="128" t="str">
        <f ca="1">IFERROR(IF($C3007="","",VLOOKUP(FİLTRE!$C3007,'SKT LİSTESİ'!$F:$S,5,0)),"")</f>
        <v/>
      </c>
      <c r="F3007" s="129" t="str">
        <f ca="1">IFERROR(IF($C3007="","",VLOOKUP(FİLTRE!$C3007,'SKT LİSTESİ'!$F:$S,7,0)),"")</f>
        <v/>
      </c>
      <c r="G3007" s="130" t="str">
        <f ca="1">IFERROR(IF($C3007="","",VLOOKUP(FİLTRE!$C3007,'SKT LİSTESİ'!$F:$S,8,0)),"")</f>
        <v/>
      </c>
      <c r="H3007" s="131" t="str">
        <f ca="1">IF(E3007="","",IF($C3007="","",VLOOKUP(FİLTRE!$C3007,'SKT LİSTESİ'!$F:$S,9,0)))</f>
        <v/>
      </c>
      <c r="I3007" s="132" t="str">
        <f ca="1">IFERROR(IF($C3007="","",VLOOKUP(FİLTRE!$C3007,'SKT LİSTESİ'!$F:$S,10,0)),"")</f>
        <v/>
      </c>
      <c r="J3007" s="133" t="str">
        <f ca="1">IFERROR(IF($C3007="","",VLOOKUP(FİLTRE!$C3007,'SKT LİSTESİ'!$F:$S,11,0)),"")</f>
        <v/>
      </c>
      <c r="K3007" s="134" t="str">
        <f ca="1">IFERROR(IF($C3007="","",VLOOKUP(FİLTRE!$C3007,'SKT LİSTESİ'!$F:$S,12,0)),"")</f>
        <v/>
      </c>
      <c r="L3007" s="134" t="str">
        <f ca="1">IFERROR(IF($C3007="","",VLOOKUP(FİLTRE!$C3007,'SKT LİSTESİ'!$F:$S,13,0)),"")</f>
        <v/>
      </c>
      <c r="M3007" s="135" t="str">
        <f ca="1">IFERROR(IF($C3007="","",VLOOKUP(FİLTRE!$C3007,'SKT LİSTESİ'!$F:$AJ,14,0)),"")</f>
        <v/>
      </c>
      <c r="N3007" s="31" t="str">
        <f ca="1">IFERROR(IF($C3007="","",VLOOKUP(FİLTRE!$C3007,'SKT LİSTESİ'!$F:$AJ,22,0)),"")</f>
        <v/>
      </c>
      <c r="O3007" s="136" t="str">
        <f ca="1">IFERROR(IF($C3007="","",VLOOKUP(FİLTRE!$C3007,'SKT LİSTESİ'!$F:$AJ,23,0)),"")</f>
        <v/>
      </c>
      <c r="P3007" s="31"/>
      <c r="Q3007" s="31"/>
      <c r="R3007" s="137" t="str">
        <f ca="1">(IFERROR(IF($C3007="","",VLOOKUP(FİLTRE!$C3007,'SKT LİSTESİ'!$F:$AJ,15,0)),""))</f>
        <v/>
      </c>
      <c r="S3007" s="138" t="str">
        <f ca="1">IFERROR(IF($C3007="","",VLOOKUP(FİLTRE!$C3007,'SKT LİSTESİ'!$F:$AJ,16,0)),"")</f>
        <v/>
      </c>
      <c r="AF3007" s="179" t="str">
        <f t="shared" ca="1" si="186"/>
        <v/>
      </c>
      <c r="AG3007" s="179">
        <f t="shared" ca="1" si="187"/>
        <v>0</v>
      </c>
      <c r="AH3007" s="179">
        <f t="shared" ca="1" si="188"/>
        <v>0</v>
      </c>
    </row>
    <row r="3008" spans="2:34" ht="15.75" x14ac:dyDescent="0.25">
      <c r="B3008">
        <f t="shared" ca="1" si="185"/>
        <v>2996</v>
      </c>
      <c r="C3008" t="str">
        <f ca="1">IFERROR(VLOOKUP(B3008,'SKT LİSTESİ'!F:F,1,0),"")</f>
        <v/>
      </c>
      <c r="E3008" s="128" t="str">
        <f ca="1">IFERROR(IF($C3008="","",VLOOKUP(FİLTRE!$C3008,'SKT LİSTESİ'!$F:$S,5,0)),"")</f>
        <v/>
      </c>
      <c r="F3008" s="129" t="str">
        <f ca="1">IFERROR(IF($C3008="","",VLOOKUP(FİLTRE!$C3008,'SKT LİSTESİ'!$F:$S,7,0)),"")</f>
        <v/>
      </c>
      <c r="G3008" s="130" t="str">
        <f ca="1">IFERROR(IF($C3008="","",VLOOKUP(FİLTRE!$C3008,'SKT LİSTESİ'!$F:$S,8,0)),"")</f>
        <v/>
      </c>
      <c r="H3008" s="131" t="str">
        <f ca="1">IF(E3008="","",IF($C3008="","",VLOOKUP(FİLTRE!$C3008,'SKT LİSTESİ'!$F:$S,9,0)))</f>
        <v/>
      </c>
      <c r="I3008" s="132" t="str">
        <f ca="1">IFERROR(IF($C3008="","",VLOOKUP(FİLTRE!$C3008,'SKT LİSTESİ'!$F:$S,10,0)),"")</f>
        <v/>
      </c>
      <c r="J3008" s="133" t="str">
        <f ca="1">IFERROR(IF($C3008="","",VLOOKUP(FİLTRE!$C3008,'SKT LİSTESİ'!$F:$S,11,0)),"")</f>
        <v/>
      </c>
      <c r="K3008" s="134" t="str">
        <f ca="1">IFERROR(IF($C3008="","",VLOOKUP(FİLTRE!$C3008,'SKT LİSTESİ'!$F:$S,12,0)),"")</f>
        <v/>
      </c>
      <c r="L3008" s="134" t="str">
        <f ca="1">IFERROR(IF($C3008="","",VLOOKUP(FİLTRE!$C3008,'SKT LİSTESİ'!$F:$S,13,0)),"")</f>
        <v/>
      </c>
      <c r="M3008" s="135" t="str">
        <f ca="1">IFERROR(IF($C3008="","",VLOOKUP(FİLTRE!$C3008,'SKT LİSTESİ'!$F:$AJ,14,0)),"")</f>
        <v/>
      </c>
      <c r="N3008" s="31" t="str">
        <f ca="1">IFERROR(IF($C3008="","",VLOOKUP(FİLTRE!$C3008,'SKT LİSTESİ'!$F:$AJ,22,0)),"")</f>
        <v/>
      </c>
      <c r="O3008" s="136" t="str">
        <f ca="1">IFERROR(IF($C3008="","",VLOOKUP(FİLTRE!$C3008,'SKT LİSTESİ'!$F:$AJ,23,0)),"")</f>
        <v/>
      </c>
      <c r="P3008" s="31"/>
      <c r="Q3008" s="31"/>
      <c r="R3008" s="137" t="str">
        <f ca="1">(IFERROR(IF($C3008="","",VLOOKUP(FİLTRE!$C3008,'SKT LİSTESİ'!$F:$AJ,15,0)),""))</f>
        <v/>
      </c>
      <c r="S3008" s="138" t="str">
        <f ca="1">IFERROR(IF($C3008="","",VLOOKUP(FİLTRE!$C3008,'SKT LİSTESİ'!$F:$AJ,16,0)),"")</f>
        <v/>
      </c>
      <c r="AF3008" s="179" t="str">
        <f t="shared" ca="1" si="186"/>
        <v/>
      </c>
      <c r="AG3008" s="179">
        <f t="shared" ca="1" si="187"/>
        <v>0</v>
      </c>
      <c r="AH3008" s="179">
        <f t="shared" ca="1" si="188"/>
        <v>0</v>
      </c>
    </row>
    <row r="3009" spans="2:34" ht="15.75" x14ac:dyDescent="0.25">
      <c r="B3009">
        <f t="shared" ca="1" si="185"/>
        <v>2997</v>
      </c>
      <c r="C3009" t="str">
        <f ca="1">IFERROR(VLOOKUP(B3009,'SKT LİSTESİ'!F:F,1,0),"")</f>
        <v/>
      </c>
      <c r="E3009" s="128" t="str">
        <f ca="1">IFERROR(IF($C3009="","",VLOOKUP(FİLTRE!$C3009,'SKT LİSTESİ'!$F:$S,5,0)),"")</f>
        <v/>
      </c>
      <c r="F3009" s="129" t="str">
        <f ca="1">IFERROR(IF($C3009="","",VLOOKUP(FİLTRE!$C3009,'SKT LİSTESİ'!$F:$S,7,0)),"")</f>
        <v/>
      </c>
      <c r="G3009" s="130" t="str">
        <f ca="1">IFERROR(IF($C3009="","",VLOOKUP(FİLTRE!$C3009,'SKT LİSTESİ'!$F:$S,8,0)),"")</f>
        <v/>
      </c>
      <c r="H3009" s="131" t="str">
        <f ca="1">IF(E3009="","",IF($C3009="","",VLOOKUP(FİLTRE!$C3009,'SKT LİSTESİ'!$F:$S,9,0)))</f>
        <v/>
      </c>
      <c r="I3009" s="132" t="str">
        <f ca="1">IFERROR(IF($C3009="","",VLOOKUP(FİLTRE!$C3009,'SKT LİSTESİ'!$F:$S,10,0)),"")</f>
        <v/>
      </c>
      <c r="J3009" s="133" t="str">
        <f ca="1">IFERROR(IF($C3009="","",VLOOKUP(FİLTRE!$C3009,'SKT LİSTESİ'!$F:$S,11,0)),"")</f>
        <v/>
      </c>
      <c r="K3009" s="134" t="str">
        <f ca="1">IFERROR(IF($C3009="","",VLOOKUP(FİLTRE!$C3009,'SKT LİSTESİ'!$F:$S,12,0)),"")</f>
        <v/>
      </c>
      <c r="L3009" s="134" t="str">
        <f ca="1">IFERROR(IF($C3009="","",VLOOKUP(FİLTRE!$C3009,'SKT LİSTESİ'!$F:$S,13,0)),"")</f>
        <v/>
      </c>
      <c r="M3009" s="135" t="str">
        <f ca="1">IFERROR(IF($C3009="","",VLOOKUP(FİLTRE!$C3009,'SKT LİSTESİ'!$F:$AJ,14,0)),"")</f>
        <v/>
      </c>
      <c r="N3009" s="31" t="str">
        <f ca="1">IFERROR(IF($C3009="","",VLOOKUP(FİLTRE!$C3009,'SKT LİSTESİ'!$F:$AJ,22,0)),"")</f>
        <v/>
      </c>
      <c r="O3009" s="136" t="str">
        <f ca="1">IFERROR(IF($C3009="","",VLOOKUP(FİLTRE!$C3009,'SKT LİSTESİ'!$F:$AJ,23,0)),"")</f>
        <v/>
      </c>
      <c r="P3009" s="31"/>
      <c r="Q3009" s="31"/>
      <c r="R3009" s="137" t="str">
        <f ca="1">(IFERROR(IF($C3009="","",VLOOKUP(FİLTRE!$C3009,'SKT LİSTESİ'!$F:$AJ,15,0)),""))</f>
        <v/>
      </c>
      <c r="S3009" s="138" t="str">
        <f ca="1">IFERROR(IF($C3009="","",VLOOKUP(FİLTRE!$C3009,'SKT LİSTESİ'!$F:$AJ,16,0)),"")</f>
        <v/>
      </c>
      <c r="AF3009" s="179" t="str">
        <f t="shared" ca="1" si="186"/>
        <v/>
      </c>
      <c r="AG3009" s="179">
        <f t="shared" ca="1" si="187"/>
        <v>0</v>
      </c>
      <c r="AH3009" s="179">
        <f t="shared" ca="1" si="188"/>
        <v>0</v>
      </c>
    </row>
    <row r="3010" spans="2:34" ht="15.75" x14ac:dyDescent="0.25">
      <c r="B3010">
        <f t="shared" ca="1" si="185"/>
        <v>2998</v>
      </c>
      <c r="C3010" t="str">
        <f ca="1">IFERROR(VLOOKUP(B3010,'SKT LİSTESİ'!F:F,1,0),"")</f>
        <v/>
      </c>
      <c r="E3010" s="128" t="str">
        <f ca="1">IFERROR(IF($C3010="","",VLOOKUP(FİLTRE!$C3010,'SKT LİSTESİ'!$F:$S,5,0)),"")</f>
        <v/>
      </c>
      <c r="F3010" s="129" t="str">
        <f ca="1">IFERROR(IF($C3010="","",VLOOKUP(FİLTRE!$C3010,'SKT LİSTESİ'!$F:$S,7,0)),"")</f>
        <v/>
      </c>
      <c r="G3010" s="130" t="str">
        <f ca="1">IFERROR(IF($C3010="","",VLOOKUP(FİLTRE!$C3010,'SKT LİSTESİ'!$F:$S,8,0)),"")</f>
        <v/>
      </c>
      <c r="H3010" s="131" t="str">
        <f ca="1">IF(E3010="","",IF($C3010="","",VLOOKUP(FİLTRE!$C3010,'SKT LİSTESİ'!$F:$S,9,0)))</f>
        <v/>
      </c>
      <c r="I3010" s="132" t="str">
        <f ca="1">IFERROR(IF($C3010="","",VLOOKUP(FİLTRE!$C3010,'SKT LİSTESİ'!$F:$S,10,0)),"")</f>
        <v/>
      </c>
      <c r="J3010" s="133" t="str">
        <f ca="1">IFERROR(IF($C3010="","",VLOOKUP(FİLTRE!$C3010,'SKT LİSTESİ'!$F:$S,11,0)),"")</f>
        <v/>
      </c>
      <c r="K3010" s="134" t="str">
        <f ca="1">IFERROR(IF($C3010="","",VLOOKUP(FİLTRE!$C3010,'SKT LİSTESİ'!$F:$S,12,0)),"")</f>
        <v/>
      </c>
      <c r="L3010" s="134" t="str">
        <f ca="1">IFERROR(IF($C3010="","",VLOOKUP(FİLTRE!$C3010,'SKT LİSTESİ'!$F:$S,13,0)),"")</f>
        <v/>
      </c>
      <c r="M3010" s="135" t="str">
        <f ca="1">IFERROR(IF($C3010="","",VLOOKUP(FİLTRE!$C3010,'SKT LİSTESİ'!$F:$AJ,14,0)),"")</f>
        <v/>
      </c>
      <c r="N3010" s="31" t="str">
        <f ca="1">IFERROR(IF($C3010="","",VLOOKUP(FİLTRE!$C3010,'SKT LİSTESİ'!$F:$AJ,22,0)),"")</f>
        <v/>
      </c>
      <c r="O3010" s="136" t="str">
        <f ca="1">IFERROR(IF($C3010="","",VLOOKUP(FİLTRE!$C3010,'SKT LİSTESİ'!$F:$AJ,23,0)),"")</f>
        <v/>
      </c>
      <c r="P3010" s="31"/>
      <c r="Q3010" s="31"/>
      <c r="R3010" s="137" t="str">
        <f ca="1">(IFERROR(IF($C3010="","",VLOOKUP(FİLTRE!$C3010,'SKT LİSTESİ'!$F:$AJ,15,0)),""))</f>
        <v/>
      </c>
      <c r="S3010" s="138" t="str">
        <f ca="1">IFERROR(IF($C3010="","",VLOOKUP(FİLTRE!$C3010,'SKT LİSTESİ'!$F:$AJ,16,0)),"")</f>
        <v/>
      </c>
      <c r="AF3010" s="179" t="str">
        <f t="shared" ca="1" si="186"/>
        <v/>
      </c>
      <c r="AG3010" s="179">
        <f t="shared" ca="1" si="187"/>
        <v>0</v>
      </c>
      <c r="AH3010" s="179">
        <f t="shared" ca="1" si="188"/>
        <v>0</v>
      </c>
    </row>
    <row r="3011" spans="2:34" ht="15.75" x14ac:dyDescent="0.25">
      <c r="B3011">
        <f t="shared" ca="1" si="185"/>
        <v>2999</v>
      </c>
      <c r="C3011" t="str">
        <f ca="1">IFERROR(VLOOKUP(B3011,'SKT LİSTESİ'!F:F,1,0),"")</f>
        <v/>
      </c>
      <c r="E3011" s="128" t="str">
        <f ca="1">IFERROR(IF($C3011="","",VLOOKUP(FİLTRE!$C3011,'SKT LİSTESİ'!$F:$S,5,0)),"")</f>
        <v/>
      </c>
      <c r="F3011" s="129" t="str">
        <f ca="1">IFERROR(IF($C3011="","",VLOOKUP(FİLTRE!$C3011,'SKT LİSTESİ'!$F:$S,7,0)),"")</f>
        <v/>
      </c>
      <c r="G3011" s="130" t="str">
        <f ca="1">IFERROR(IF($C3011="","",VLOOKUP(FİLTRE!$C3011,'SKT LİSTESİ'!$F:$S,8,0)),"")</f>
        <v/>
      </c>
      <c r="H3011" s="131" t="str">
        <f ca="1">IF(E3011="","",IF($C3011="","",VLOOKUP(FİLTRE!$C3011,'SKT LİSTESİ'!$F:$S,9,0)))</f>
        <v/>
      </c>
      <c r="I3011" s="132" t="str">
        <f ca="1">IFERROR(IF($C3011="","",VLOOKUP(FİLTRE!$C3011,'SKT LİSTESİ'!$F:$S,10,0)),"")</f>
        <v/>
      </c>
      <c r="J3011" s="133" t="str">
        <f ca="1">IFERROR(IF($C3011="","",VLOOKUP(FİLTRE!$C3011,'SKT LİSTESİ'!$F:$S,11,0)),"")</f>
        <v/>
      </c>
      <c r="K3011" s="134" t="str">
        <f ca="1">IFERROR(IF($C3011="","",VLOOKUP(FİLTRE!$C3011,'SKT LİSTESİ'!$F:$S,12,0)),"")</f>
        <v/>
      </c>
      <c r="L3011" s="134" t="str">
        <f ca="1">IFERROR(IF($C3011="","",VLOOKUP(FİLTRE!$C3011,'SKT LİSTESİ'!$F:$S,13,0)),"")</f>
        <v/>
      </c>
      <c r="M3011" s="135" t="str">
        <f ca="1">IFERROR(IF($C3011="","",VLOOKUP(FİLTRE!$C3011,'SKT LİSTESİ'!$F:$AJ,14,0)),"")</f>
        <v/>
      </c>
      <c r="N3011" s="31" t="str">
        <f ca="1">IFERROR(IF($C3011="","",VLOOKUP(FİLTRE!$C3011,'SKT LİSTESİ'!$F:$AJ,22,0)),"")</f>
        <v/>
      </c>
      <c r="O3011" s="136" t="str">
        <f ca="1">IFERROR(IF($C3011="","",VLOOKUP(FİLTRE!$C3011,'SKT LİSTESİ'!$F:$AJ,23,0)),"")</f>
        <v/>
      </c>
      <c r="P3011" s="31"/>
      <c r="Q3011" s="31"/>
      <c r="R3011" s="137" t="str">
        <f ca="1">(IFERROR(IF($C3011="","",VLOOKUP(FİLTRE!$C3011,'SKT LİSTESİ'!$F:$AJ,15,0)),""))</f>
        <v/>
      </c>
      <c r="S3011" s="138" t="str">
        <f ca="1">IFERROR(IF($C3011="","",VLOOKUP(FİLTRE!$C3011,'SKT LİSTESİ'!$F:$AJ,16,0)),"")</f>
        <v/>
      </c>
      <c r="AF3011" s="179" t="str">
        <f t="shared" ca="1" si="186"/>
        <v/>
      </c>
      <c r="AG3011" s="179">
        <f t="shared" ca="1" si="187"/>
        <v>0</v>
      </c>
      <c r="AH3011" s="179">
        <f t="shared" ca="1" si="188"/>
        <v>0</v>
      </c>
    </row>
    <row r="3012" spans="2:34" ht="15.75" x14ac:dyDescent="0.25">
      <c r="B3012">
        <f t="shared" ca="1" si="185"/>
        <v>3000</v>
      </c>
      <c r="C3012" t="str">
        <f ca="1">IFERROR(VLOOKUP(B3012,'SKT LİSTESİ'!F:F,1,0),"")</f>
        <v/>
      </c>
      <c r="E3012" s="128" t="str">
        <f ca="1">IFERROR(IF($C3012="","",VLOOKUP(FİLTRE!$C3012,'SKT LİSTESİ'!$F:$S,5,0)),"")</f>
        <v/>
      </c>
      <c r="F3012" s="129" t="str">
        <f ca="1">IFERROR(IF($C3012="","",VLOOKUP(FİLTRE!$C3012,'SKT LİSTESİ'!$F:$S,7,0)),"")</f>
        <v/>
      </c>
      <c r="G3012" s="130" t="str">
        <f ca="1">IFERROR(IF($C3012="","",VLOOKUP(FİLTRE!$C3012,'SKT LİSTESİ'!$F:$S,8,0)),"")</f>
        <v/>
      </c>
      <c r="H3012" s="131" t="str">
        <f ca="1">IF(E3012="","",IF($C3012="","",VLOOKUP(FİLTRE!$C3012,'SKT LİSTESİ'!$F:$S,9,0)))</f>
        <v/>
      </c>
      <c r="I3012" s="132" t="str">
        <f ca="1">IFERROR(IF($C3012="","",VLOOKUP(FİLTRE!$C3012,'SKT LİSTESİ'!$F:$S,10,0)),"")</f>
        <v/>
      </c>
      <c r="J3012" s="133" t="str">
        <f ca="1">IFERROR(IF($C3012="","",VLOOKUP(FİLTRE!$C3012,'SKT LİSTESİ'!$F:$S,11,0)),"")</f>
        <v/>
      </c>
      <c r="K3012" s="134" t="str">
        <f ca="1">IFERROR(IF($C3012="","",VLOOKUP(FİLTRE!$C3012,'SKT LİSTESİ'!$F:$S,12,0)),"")</f>
        <v/>
      </c>
      <c r="L3012" s="134" t="str">
        <f ca="1">IFERROR(IF($C3012="","",VLOOKUP(FİLTRE!$C3012,'SKT LİSTESİ'!$F:$S,13,0)),"")</f>
        <v/>
      </c>
      <c r="M3012" s="135" t="str">
        <f ca="1">IFERROR(IF($C3012="","",VLOOKUP(FİLTRE!$C3012,'SKT LİSTESİ'!$F:$AJ,14,0)),"")</f>
        <v/>
      </c>
      <c r="N3012" s="31" t="str">
        <f ca="1">IFERROR(IF($C3012="","",VLOOKUP(FİLTRE!$C3012,'SKT LİSTESİ'!$F:$AJ,22,0)),"")</f>
        <v/>
      </c>
      <c r="O3012" s="136" t="str">
        <f ca="1">IFERROR(IF($C3012="","",VLOOKUP(FİLTRE!$C3012,'SKT LİSTESİ'!$F:$AJ,23,0)),"")</f>
        <v/>
      </c>
      <c r="P3012" s="31"/>
      <c r="Q3012" s="31"/>
      <c r="R3012" s="137" t="str">
        <f ca="1">(IFERROR(IF($C3012="","",VLOOKUP(FİLTRE!$C3012,'SKT LİSTESİ'!$F:$AJ,15,0)),""))</f>
        <v/>
      </c>
      <c r="S3012" s="138" t="str">
        <f ca="1">IFERROR(IF($C3012="","",VLOOKUP(FİLTRE!$C3012,'SKT LİSTESİ'!$F:$AJ,16,0)),"")</f>
        <v/>
      </c>
      <c r="AF3012" s="179" t="str">
        <f t="shared" ca="1" si="186"/>
        <v/>
      </c>
      <c r="AG3012" s="179">
        <f t="shared" ca="1" si="187"/>
        <v>0</v>
      </c>
      <c r="AH3012" s="179">
        <f t="shared" ca="1" si="188"/>
        <v>0</v>
      </c>
    </row>
    <row r="3013" spans="2:34" ht="15.75" x14ac:dyDescent="0.25">
      <c r="B3013">
        <f t="shared" ca="1" si="185"/>
        <v>3001</v>
      </c>
      <c r="C3013" t="str">
        <f ca="1">IFERROR(VLOOKUP(B3013,'SKT LİSTESİ'!F:F,1,0),"")</f>
        <v/>
      </c>
      <c r="E3013" s="128" t="str">
        <f ca="1">IFERROR(IF($C3013="","",VLOOKUP(FİLTRE!$C3013,'SKT LİSTESİ'!$F:$S,5,0)),"")</f>
        <v/>
      </c>
      <c r="F3013" s="129" t="str">
        <f ca="1">IFERROR(IF($C3013="","",VLOOKUP(FİLTRE!$C3013,'SKT LİSTESİ'!$F:$S,7,0)),"")</f>
        <v/>
      </c>
      <c r="G3013" s="130" t="str">
        <f ca="1">IFERROR(IF($C3013="","",VLOOKUP(FİLTRE!$C3013,'SKT LİSTESİ'!$F:$S,8,0)),"")</f>
        <v/>
      </c>
      <c r="H3013" s="131" t="str">
        <f ca="1">IF(E3013="","",IF($C3013="","",VLOOKUP(FİLTRE!$C3013,'SKT LİSTESİ'!$F:$S,9,0)))</f>
        <v/>
      </c>
      <c r="I3013" s="132" t="str">
        <f ca="1">IFERROR(IF($C3013="","",VLOOKUP(FİLTRE!$C3013,'SKT LİSTESİ'!$F:$S,10,0)),"")</f>
        <v/>
      </c>
      <c r="J3013" s="133" t="str">
        <f ca="1">IFERROR(IF($C3013="","",VLOOKUP(FİLTRE!$C3013,'SKT LİSTESİ'!$F:$S,11,0)),"")</f>
        <v/>
      </c>
      <c r="K3013" s="134" t="str">
        <f ca="1">IFERROR(IF($C3013="","",VLOOKUP(FİLTRE!$C3013,'SKT LİSTESİ'!$F:$S,12,0)),"")</f>
        <v/>
      </c>
      <c r="L3013" s="134" t="str">
        <f ca="1">IFERROR(IF($C3013="","",VLOOKUP(FİLTRE!$C3013,'SKT LİSTESİ'!$F:$S,13,0)),"")</f>
        <v/>
      </c>
      <c r="M3013" s="135" t="str">
        <f ca="1">IFERROR(IF($C3013="","",VLOOKUP(FİLTRE!$C3013,'SKT LİSTESİ'!$F:$AJ,14,0)),"")</f>
        <v/>
      </c>
      <c r="N3013" s="31" t="str">
        <f ca="1">IFERROR(IF($C3013="","",VLOOKUP(FİLTRE!$C3013,'SKT LİSTESİ'!$F:$AJ,22,0)),"")</f>
        <v/>
      </c>
      <c r="O3013" s="136" t="str">
        <f ca="1">IFERROR(IF($C3013="","",VLOOKUP(FİLTRE!$C3013,'SKT LİSTESİ'!$F:$AJ,23,0)),"")</f>
        <v/>
      </c>
      <c r="P3013" s="31"/>
      <c r="Q3013" s="31"/>
      <c r="R3013" s="137" t="str">
        <f ca="1">(IFERROR(IF($C3013="","",VLOOKUP(FİLTRE!$C3013,'SKT LİSTESİ'!$F:$AJ,15,0)),""))</f>
        <v/>
      </c>
      <c r="S3013" s="138" t="str">
        <f ca="1">IFERROR(IF($C3013="","",VLOOKUP(FİLTRE!$C3013,'SKT LİSTESİ'!$F:$AJ,16,0)),"")</f>
        <v/>
      </c>
      <c r="AF3013" s="179" t="str">
        <f t="shared" ca="1" si="186"/>
        <v/>
      </c>
      <c r="AG3013" s="179">
        <f t="shared" ca="1" si="187"/>
        <v>0</v>
      </c>
      <c r="AH3013" s="179">
        <f t="shared" ca="1" si="188"/>
        <v>0</v>
      </c>
    </row>
    <row r="3014" spans="2:34" ht="15.75" x14ac:dyDescent="0.25">
      <c r="B3014">
        <f t="shared" ca="1" si="185"/>
        <v>3002</v>
      </c>
      <c r="C3014" t="str">
        <f ca="1">IFERROR(VLOOKUP(B3014,'SKT LİSTESİ'!F:F,1,0),"")</f>
        <v/>
      </c>
      <c r="E3014" s="128" t="str">
        <f ca="1">IFERROR(IF($C3014="","",VLOOKUP(FİLTRE!$C3014,'SKT LİSTESİ'!$F:$S,5,0)),"")</f>
        <v/>
      </c>
      <c r="F3014" s="129" t="str">
        <f ca="1">IFERROR(IF($C3014="","",VLOOKUP(FİLTRE!$C3014,'SKT LİSTESİ'!$F:$S,7,0)),"")</f>
        <v/>
      </c>
      <c r="G3014" s="130" t="str">
        <f ca="1">IFERROR(IF($C3014="","",VLOOKUP(FİLTRE!$C3014,'SKT LİSTESİ'!$F:$S,8,0)),"")</f>
        <v/>
      </c>
      <c r="H3014" s="131" t="str">
        <f ca="1">IF(E3014="","",IF($C3014="","",VLOOKUP(FİLTRE!$C3014,'SKT LİSTESİ'!$F:$S,9,0)))</f>
        <v/>
      </c>
      <c r="I3014" s="132" t="str">
        <f ca="1">IFERROR(IF($C3014="","",VLOOKUP(FİLTRE!$C3014,'SKT LİSTESİ'!$F:$S,10,0)),"")</f>
        <v/>
      </c>
      <c r="J3014" s="133" t="str">
        <f ca="1">IFERROR(IF($C3014="","",VLOOKUP(FİLTRE!$C3014,'SKT LİSTESİ'!$F:$S,11,0)),"")</f>
        <v/>
      </c>
      <c r="K3014" s="134" t="str">
        <f ca="1">IFERROR(IF($C3014="","",VLOOKUP(FİLTRE!$C3014,'SKT LİSTESİ'!$F:$S,12,0)),"")</f>
        <v/>
      </c>
      <c r="L3014" s="134" t="str">
        <f ca="1">IFERROR(IF($C3014="","",VLOOKUP(FİLTRE!$C3014,'SKT LİSTESİ'!$F:$S,13,0)),"")</f>
        <v/>
      </c>
      <c r="M3014" s="135" t="str">
        <f ca="1">IFERROR(IF($C3014="","",VLOOKUP(FİLTRE!$C3014,'SKT LİSTESİ'!$F:$AJ,14,0)),"")</f>
        <v/>
      </c>
      <c r="N3014" s="31" t="str">
        <f ca="1">IFERROR(IF($C3014="","",VLOOKUP(FİLTRE!$C3014,'SKT LİSTESİ'!$F:$AJ,22,0)),"")</f>
        <v/>
      </c>
      <c r="O3014" s="136" t="str">
        <f ca="1">IFERROR(IF($C3014="","",VLOOKUP(FİLTRE!$C3014,'SKT LİSTESİ'!$F:$AJ,23,0)),"")</f>
        <v/>
      </c>
      <c r="P3014" s="31"/>
      <c r="Q3014" s="31"/>
      <c r="R3014" s="137" t="str">
        <f ca="1">(IFERROR(IF($C3014="","",VLOOKUP(FİLTRE!$C3014,'SKT LİSTESİ'!$F:$AJ,15,0)),""))</f>
        <v/>
      </c>
      <c r="S3014" s="138" t="str">
        <f ca="1">IFERROR(IF($C3014="","",VLOOKUP(FİLTRE!$C3014,'SKT LİSTESİ'!$F:$AJ,16,0)),"")</f>
        <v/>
      </c>
      <c r="AF3014" s="179" t="str">
        <f t="shared" ca="1" si="186"/>
        <v/>
      </c>
      <c r="AG3014" s="179">
        <f t="shared" ca="1" si="187"/>
        <v>0</v>
      </c>
      <c r="AH3014" s="179">
        <f t="shared" ca="1" si="188"/>
        <v>0</v>
      </c>
    </row>
    <row r="3015" spans="2:34" ht="15.75" x14ac:dyDescent="0.25">
      <c r="B3015">
        <f t="shared" ca="1" si="185"/>
        <v>3003</v>
      </c>
      <c r="C3015" t="str">
        <f ca="1">IFERROR(VLOOKUP(B3015,'SKT LİSTESİ'!F:F,1,0),"")</f>
        <v/>
      </c>
      <c r="E3015" s="128" t="str">
        <f ca="1">IFERROR(IF($C3015="","",VLOOKUP(FİLTRE!$C3015,'SKT LİSTESİ'!$F:$S,5,0)),"")</f>
        <v/>
      </c>
      <c r="F3015" s="129" t="str">
        <f ca="1">IFERROR(IF($C3015="","",VLOOKUP(FİLTRE!$C3015,'SKT LİSTESİ'!$F:$S,7,0)),"")</f>
        <v/>
      </c>
      <c r="G3015" s="130" t="str">
        <f ca="1">IFERROR(IF($C3015="","",VLOOKUP(FİLTRE!$C3015,'SKT LİSTESİ'!$F:$S,8,0)),"")</f>
        <v/>
      </c>
      <c r="H3015" s="131" t="str">
        <f ca="1">IF(E3015="","",IF($C3015="","",VLOOKUP(FİLTRE!$C3015,'SKT LİSTESİ'!$F:$S,9,0)))</f>
        <v/>
      </c>
      <c r="I3015" s="132" t="str">
        <f ca="1">IFERROR(IF($C3015="","",VLOOKUP(FİLTRE!$C3015,'SKT LİSTESİ'!$F:$S,10,0)),"")</f>
        <v/>
      </c>
      <c r="J3015" s="133" t="str">
        <f ca="1">IFERROR(IF($C3015="","",VLOOKUP(FİLTRE!$C3015,'SKT LİSTESİ'!$F:$S,11,0)),"")</f>
        <v/>
      </c>
      <c r="K3015" s="134" t="str">
        <f ca="1">IFERROR(IF($C3015="","",VLOOKUP(FİLTRE!$C3015,'SKT LİSTESİ'!$F:$S,12,0)),"")</f>
        <v/>
      </c>
      <c r="L3015" s="134" t="str">
        <f ca="1">IFERROR(IF($C3015="","",VLOOKUP(FİLTRE!$C3015,'SKT LİSTESİ'!$F:$S,13,0)),"")</f>
        <v/>
      </c>
      <c r="M3015" s="135" t="str">
        <f ca="1">IFERROR(IF($C3015="","",VLOOKUP(FİLTRE!$C3015,'SKT LİSTESİ'!$F:$AJ,14,0)),"")</f>
        <v/>
      </c>
      <c r="N3015" s="31" t="str">
        <f ca="1">IFERROR(IF($C3015="","",VLOOKUP(FİLTRE!$C3015,'SKT LİSTESİ'!$F:$AJ,22,0)),"")</f>
        <v/>
      </c>
      <c r="O3015" s="136" t="str">
        <f ca="1">IFERROR(IF($C3015="","",VLOOKUP(FİLTRE!$C3015,'SKT LİSTESİ'!$F:$AJ,23,0)),"")</f>
        <v/>
      </c>
      <c r="P3015" s="31"/>
      <c r="Q3015" s="31"/>
      <c r="R3015" s="137" t="str">
        <f ca="1">(IFERROR(IF($C3015="","",VLOOKUP(FİLTRE!$C3015,'SKT LİSTESİ'!$F:$AJ,15,0)),""))</f>
        <v/>
      </c>
      <c r="S3015" s="138" t="str">
        <f ca="1">IFERROR(IF($C3015="","",VLOOKUP(FİLTRE!$C3015,'SKT LİSTESİ'!$F:$AJ,16,0)),"")</f>
        <v/>
      </c>
      <c r="AF3015" s="179" t="str">
        <f t="shared" ca="1" si="186"/>
        <v/>
      </c>
      <c r="AG3015" s="179">
        <f t="shared" ca="1" si="187"/>
        <v>0</v>
      </c>
      <c r="AH3015" s="179">
        <f t="shared" ca="1" si="188"/>
        <v>0</v>
      </c>
    </row>
    <row r="3016" spans="2:34" ht="15.75" x14ac:dyDescent="0.25">
      <c r="B3016">
        <f t="shared" ca="1" si="185"/>
        <v>3004</v>
      </c>
      <c r="C3016" t="str">
        <f ca="1">IFERROR(VLOOKUP(B3016,'SKT LİSTESİ'!F:F,1,0),"")</f>
        <v/>
      </c>
      <c r="E3016" s="128" t="str">
        <f ca="1">IFERROR(IF($C3016="","",VLOOKUP(FİLTRE!$C3016,'SKT LİSTESİ'!$F:$S,5,0)),"")</f>
        <v/>
      </c>
      <c r="F3016" s="129" t="str">
        <f ca="1">IFERROR(IF($C3016="","",VLOOKUP(FİLTRE!$C3016,'SKT LİSTESİ'!$F:$S,7,0)),"")</f>
        <v/>
      </c>
      <c r="G3016" s="130" t="str">
        <f ca="1">IFERROR(IF($C3016="","",VLOOKUP(FİLTRE!$C3016,'SKT LİSTESİ'!$F:$S,8,0)),"")</f>
        <v/>
      </c>
      <c r="H3016" s="131" t="str">
        <f ca="1">IF(E3016="","",IF($C3016="","",VLOOKUP(FİLTRE!$C3016,'SKT LİSTESİ'!$F:$S,9,0)))</f>
        <v/>
      </c>
      <c r="I3016" s="132" t="str">
        <f ca="1">IFERROR(IF($C3016="","",VLOOKUP(FİLTRE!$C3016,'SKT LİSTESİ'!$F:$S,10,0)),"")</f>
        <v/>
      </c>
      <c r="J3016" s="133" t="str">
        <f ca="1">IFERROR(IF($C3016="","",VLOOKUP(FİLTRE!$C3016,'SKT LİSTESİ'!$F:$S,11,0)),"")</f>
        <v/>
      </c>
      <c r="K3016" s="134" t="str">
        <f ca="1">IFERROR(IF($C3016="","",VLOOKUP(FİLTRE!$C3016,'SKT LİSTESİ'!$F:$S,12,0)),"")</f>
        <v/>
      </c>
      <c r="L3016" s="134" t="str">
        <f ca="1">IFERROR(IF($C3016="","",VLOOKUP(FİLTRE!$C3016,'SKT LİSTESİ'!$F:$S,13,0)),"")</f>
        <v/>
      </c>
      <c r="M3016" s="135" t="str">
        <f ca="1">IFERROR(IF($C3016="","",VLOOKUP(FİLTRE!$C3016,'SKT LİSTESİ'!$F:$AJ,14,0)),"")</f>
        <v/>
      </c>
      <c r="N3016" s="31" t="str">
        <f ca="1">IFERROR(IF($C3016="","",VLOOKUP(FİLTRE!$C3016,'SKT LİSTESİ'!$F:$AJ,22,0)),"")</f>
        <v/>
      </c>
      <c r="O3016" s="136" t="str">
        <f ca="1">IFERROR(IF($C3016="","",VLOOKUP(FİLTRE!$C3016,'SKT LİSTESİ'!$F:$AJ,23,0)),"")</f>
        <v/>
      </c>
      <c r="P3016" s="31"/>
      <c r="Q3016" s="31"/>
      <c r="R3016" s="137" t="str">
        <f ca="1">(IFERROR(IF($C3016="","",VLOOKUP(FİLTRE!$C3016,'SKT LİSTESİ'!$F:$AJ,15,0)),""))</f>
        <v/>
      </c>
      <c r="S3016" s="138" t="str">
        <f ca="1">IFERROR(IF($C3016="","",VLOOKUP(FİLTRE!$C3016,'SKT LİSTESİ'!$F:$AJ,16,0)),"")</f>
        <v/>
      </c>
      <c r="AF3016" s="179" t="str">
        <f t="shared" ca="1" si="186"/>
        <v/>
      </c>
      <c r="AG3016" s="179">
        <f t="shared" ca="1" si="187"/>
        <v>0</v>
      </c>
      <c r="AH3016" s="179">
        <f t="shared" ca="1" si="188"/>
        <v>0</v>
      </c>
    </row>
    <row r="3017" spans="2:34" ht="15.75" x14ac:dyDescent="0.25">
      <c r="B3017">
        <f t="shared" ca="1" si="185"/>
        <v>3005</v>
      </c>
      <c r="C3017" t="str">
        <f ca="1">IFERROR(VLOOKUP(B3017,'SKT LİSTESİ'!F:F,1,0),"")</f>
        <v/>
      </c>
      <c r="E3017" s="128" t="str">
        <f ca="1">IFERROR(IF($C3017="","",VLOOKUP(FİLTRE!$C3017,'SKT LİSTESİ'!$F:$S,5,0)),"")</f>
        <v/>
      </c>
      <c r="F3017" s="129" t="str">
        <f ca="1">IFERROR(IF($C3017="","",VLOOKUP(FİLTRE!$C3017,'SKT LİSTESİ'!$F:$S,7,0)),"")</f>
        <v/>
      </c>
      <c r="G3017" s="130" t="str">
        <f ca="1">IFERROR(IF($C3017="","",VLOOKUP(FİLTRE!$C3017,'SKT LİSTESİ'!$F:$S,8,0)),"")</f>
        <v/>
      </c>
      <c r="H3017" s="131" t="str">
        <f ca="1">IF(E3017="","",IF($C3017="","",VLOOKUP(FİLTRE!$C3017,'SKT LİSTESİ'!$F:$S,9,0)))</f>
        <v/>
      </c>
      <c r="I3017" s="132" t="str">
        <f ca="1">IFERROR(IF($C3017="","",VLOOKUP(FİLTRE!$C3017,'SKT LİSTESİ'!$F:$S,10,0)),"")</f>
        <v/>
      </c>
      <c r="J3017" s="133" t="str">
        <f ca="1">IFERROR(IF($C3017="","",VLOOKUP(FİLTRE!$C3017,'SKT LİSTESİ'!$F:$S,11,0)),"")</f>
        <v/>
      </c>
      <c r="K3017" s="134" t="str">
        <f ca="1">IFERROR(IF($C3017="","",VLOOKUP(FİLTRE!$C3017,'SKT LİSTESİ'!$F:$S,12,0)),"")</f>
        <v/>
      </c>
      <c r="L3017" s="134" t="str">
        <f ca="1">IFERROR(IF($C3017="","",VLOOKUP(FİLTRE!$C3017,'SKT LİSTESİ'!$F:$S,13,0)),"")</f>
        <v/>
      </c>
      <c r="M3017" s="135" t="str">
        <f ca="1">IFERROR(IF($C3017="","",VLOOKUP(FİLTRE!$C3017,'SKT LİSTESİ'!$F:$AJ,14,0)),"")</f>
        <v/>
      </c>
      <c r="N3017" s="31" t="str">
        <f ca="1">IFERROR(IF($C3017="","",VLOOKUP(FİLTRE!$C3017,'SKT LİSTESİ'!$F:$AJ,22,0)),"")</f>
        <v/>
      </c>
      <c r="O3017" s="136" t="str">
        <f ca="1">IFERROR(IF($C3017="","",VLOOKUP(FİLTRE!$C3017,'SKT LİSTESİ'!$F:$AJ,23,0)),"")</f>
        <v/>
      </c>
      <c r="P3017" s="31"/>
      <c r="Q3017" s="31"/>
      <c r="R3017" s="137" t="str">
        <f ca="1">(IFERROR(IF($C3017="","",VLOOKUP(FİLTRE!$C3017,'SKT LİSTESİ'!$F:$AJ,15,0)),""))</f>
        <v/>
      </c>
      <c r="S3017" s="138" t="str">
        <f ca="1">IFERROR(IF($C3017="","",VLOOKUP(FİLTRE!$C3017,'SKT LİSTESİ'!$F:$AJ,16,0)),"")</f>
        <v/>
      </c>
      <c r="AF3017" s="179" t="str">
        <f t="shared" ca="1" si="186"/>
        <v/>
      </c>
      <c r="AG3017" s="179">
        <f t="shared" ca="1" si="187"/>
        <v>0</v>
      </c>
      <c r="AH3017" s="179">
        <f t="shared" ca="1" si="188"/>
        <v>0</v>
      </c>
    </row>
    <row r="3018" spans="2:34" ht="15.75" x14ac:dyDescent="0.25">
      <c r="B3018">
        <f t="shared" ca="1" si="185"/>
        <v>3006</v>
      </c>
      <c r="C3018" t="str">
        <f ca="1">IFERROR(VLOOKUP(B3018,'SKT LİSTESİ'!F:F,1,0),"")</f>
        <v/>
      </c>
      <c r="E3018" s="128" t="str">
        <f ca="1">IFERROR(IF($C3018="","",VLOOKUP(FİLTRE!$C3018,'SKT LİSTESİ'!$F:$S,5,0)),"")</f>
        <v/>
      </c>
      <c r="F3018" s="129" t="str">
        <f ca="1">IFERROR(IF($C3018="","",VLOOKUP(FİLTRE!$C3018,'SKT LİSTESİ'!$F:$S,7,0)),"")</f>
        <v/>
      </c>
      <c r="G3018" s="130" t="str">
        <f ca="1">IFERROR(IF($C3018="","",VLOOKUP(FİLTRE!$C3018,'SKT LİSTESİ'!$F:$S,8,0)),"")</f>
        <v/>
      </c>
      <c r="H3018" s="131" t="str">
        <f ca="1">IF(E3018="","",IF($C3018="","",VLOOKUP(FİLTRE!$C3018,'SKT LİSTESİ'!$F:$S,9,0)))</f>
        <v/>
      </c>
      <c r="I3018" s="132" t="str">
        <f ca="1">IFERROR(IF($C3018="","",VLOOKUP(FİLTRE!$C3018,'SKT LİSTESİ'!$F:$S,10,0)),"")</f>
        <v/>
      </c>
      <c r="J3018" s="133" t="str">
        <f ca="1">IFERROR(IF($C3018="","",VLOOKUP(FİLTRE!$C3018,'SKT LİSTESİ'!$F:$S,11,0)),"")</f>
        <v/>
      </c>
      <c r="K3018" s="134" t="str">
        <f ca="1">IFERROR(IF($C3018="","",VLOOKUP(FİLTRE!$C3018,'SKT LİSTESİ'!$F:$S,12,0)),"")</f>
        <v/>
      </c>
      <c r="L3018" s="134" t="str">
        <f ca="1">IFERROR(IF($C3018="","",VLOOKUP(FİLTRE!$C3018,'SKT LİSTESİ'!$F:$S,13,0)),"")</f>
        <v/>
      </c>
      <c r="M3018" s="135" t="str">
        <f ca="1">IFERROR(IF($C3018="","",VLOOKUP(FİLTRE!$C3018,'SKT LİSTESİ'!$F:$AJ,14,0)),"")</f>
        <v/>
      </c>
      <c r="N3018" s="31" t="str">
        <f ca="1">IFERROR(IF($C3018="","",VLOOKUP(FİLTRE!$C3018,'SKT LİSTESİ'!$F:$AJ,22,0)),"")</f>
        <v/>
      </c>
      <c r="O3018" s="136" t="str">
        <f ca="1">IFERROR(IF($C3018="","",VLOOKUP(FİLTRE!$C3018,'SKT LİSTESİ'!$F:$AJ,23,0)),"")</f>
        <v/>
      </c>
      <c r="P3018" s="31"/>
      <c r="Q3018" s="31"/>
      <c r="R3018" s="137" t="str">
        <f ca="1">(IFERROR(IF($C3018="","",VLOOKUP(FİLTRE!$C3018,'SKT LİSTESİ'!$F:$AJ,15,0)),""))</f>
        <v/>
      </c>
      <c r="S3018" s="138" t="str">
        <f ca="1">IFERROR(IF($C3018="","",VLOOKUP(FİLTRE!$C3018,'SKT LİSTESİ'!$F:$AJ,16,0)),"")</f>
        <v/>
      </c>
      <c r="AF3018" s="179" t="str">
        <f t="shared" ca="1" si="186"/>
        <v/>
      </c>
      <c r="AG3018" s="179">
        <f t="shared" ca="1" si="187"/>
        <v>0</v>
      </c>
      <c r="AH3018" s="179">
        <f t="shared" ca="1" si="188"/>
        <v>0</v>
      </c>
    </row>
    <row r="3019" spans="2:34" ht="15.75" x14ac:dyDescent="0.25">
      <c r="B3019">
        <f t="shared" ca="1" si="185"/>
        <v>3007</v>
      </c>
      <c r="C3019" t="str">
        <f ca="1">IFERROR(VLOOKUP(B3019,'SKT LİSTESİ'!F:F,1,0),"")</f>
        <v/>
      </c>
      <c r="E3019" s="128" t="str">
        <f ca="1">IFERROR(IF($C3019="","",VLOOKUP(FİLTRE!$C3019,'SKT LİSTESİ'!$F:$S,5,0)),"")</f>
        <v/>
      </c>
      <c r="F3019" s="129" t="str">
        <f ca="1">IFERROR(IF($C3019="","",VLOOKUP(FİLTRE!$C3019,'SKT LİSTESİ'!$F:$S,7,0)),"")</f>
        <v/>
      </c>
      <c r="G3019" s="130" t="str">
        <f ca="1">IFERROR(IF($C3019="","",VLOOKUP(FİLTRE!$C3019,'SKT LİSTESİ'!$F:$S,8,0)),"")</f>
        <v/>
      </c>
      <c r="H3019" s="131" t="str">
        <f ca="1">IF(E3019="","",IF($C3019="","",VLOOKUP(FİLTRE!$C3019,'SKT LİSTESİ'!$F:$S,9,0)))</f>
        <v/>
      </c>
      <c r="I3019" s="132" t="str">
        <f ca="1">IFERROR(IF($C3019="","",VLOOKUP(FİLTRE!$C3019,'SKT LİSTESİ'!$F:$S,10,0)),"")</f>
        <v/>
      </c>
      <c r="J3019" s="133" t="str">
        <f ca="1">IFERROR(IF($C3019="","",VLOOKUP(FİLTRE!$C3019,'SKT LİSTESİ'!$F:$S,11,0)),"")</f>
        <v/>
      </c>
      <c r="K3019" s="134" t="str">
        <f ca="1">IFERROR(IF($C3019="","",VLOOKUP(FİLTRE!$C3019,'SKT LİSTESİ'!$F:$S,12,0)),"")</f>
        <v/>
      </c>
      <c r="L3019" s="134" t="str">
        <f ca="1">IFERROR(IF($C3019="","",VLOOKUP(FİLTRE!$C3019,'SKT LİSTESİ'!$F:$S,13,0)),"")</f>
        <v/>
      </c>
      <c r="M3019" s="135" t="str">
        <f ca="1">IFERROR(IF($C3019="","",VLOOKUP(FİLTRE!$C3019,'SKT LİSTESİ'!$F:$AJ,14,0)),"")</f>
        <v/>
      </c>
      <c r="N3019" s="31" t="str">
        <f ca="1">IFERROR(IF($C3019="","",VLOOKUP(FİLTRE!$C3019,'SKT LİSTESİ'!$F:$AJ,22,0)),"")</f>
        <v/>
      </c>
      <c r="O3019" s="136" t="str">
        <f ca="1">IFERROR(IF($C3019="","",VLOOKUP(FİLTRE!$C3019,'SKT LİSTESİ'!$F:$AJ,23,0)),"")</f>
        <v/>
      </c>
      <c r="P3019" s="31"/>
      <c r="Q3019" s="31"/>
      <c r="R3019" s="137" t="str">
        <f ca="1">(IFERROR(IF($C3019="","",VLOOKUP(FİLTRE!$C3019,'SKT LİSTESİ'!$F:$AJ,15,0)),""))</f>
        <v/>
      </c>
      <c r="S3019" s="138" t="str">
        <f ca="1">IFERROR(IF($C3019="","",VLOOKUP(FİLTRE!$C3019,'SKT LİSTESİ'!$F:$AJ,16,0)),"")</f>
        <v/>
      </c>
      <c r="AF3019" s="179" t="str">
        <f t="shared" ca="1" si="186"/>
        <v/>
      </c>
      <c r="AG3019" s="179">
        <f t="shared" ca="1" si="187"/>
        <v>0</v>
      </c>
      <c r="AH3019" s="179">
        <f t="shared" ca="1" si="188"/>
        <v>0</v>
      </c>
    </row>
    <row r="3020" spans="2:34" ht="15.75" x14ac:dyDescent="0.25">
      <c r="B3020">
        <f t="shared" ca="1" si="185"/>
        <v>3008</v>
      </c>
      <c r="C3020" t="str">
        <f ca="1">IFERROR(VLOOKUP(B3020,'SKT LİSTESİ'!F:F,1,0),"")</f>
        <v/>
      </c>
      <c r="E3020" s="128" t="str">
        <f ca="1">IFERROR(IF($C3020="","",VLOOKUP(FİLTRE!$C3020,'SKT LİSTESİ'!$F:$S,5,0)),"")</f>
        <v/>
      </c>
      <c r="F3020" s="129" t="str">
        <f ca="1">IFERROR(IF($C3020="","",VLOOKUP(FİLTRE!$C3020,'SKT LİSTESİ'!$F:$S,7,0)),"")</f>
        <v/>
      </c>
      <c r="G3020" s="130" t="str">
        <f ca="1">IFERROR(IF($C3020="","",VLOOKUP(FİLTRE!$C3020,'SKT LİSTESİ'!$F:$S,8,0)),"")</f>
        <v/>
      </c>
      <c r="H3020" s="131" t="str">
        <f ca="1">IF(E3020="","",IF($C3020="","",VLOOKUP(FİLTRE!$C3020,'SKT LİSTESİ'!$F:$S,9,0)))</f>
        <v/>
      </c>
      <c r="I3020" s="132" t="str">
        <f ca="1">IFERROR(IF($C3020="","",VLOOKUP(FİLTRE!$C3020,'SKT LİSTESİ'!$F:$S,10,0)),"")</f>
        <v/>
      </c>
      <c r="J3020" s="133" t="str">
        <f ca="1">IFERROR(IF($C3020="","",VLOOKUP(FİLTRE!$C3020,'SKT LİSTESİ'!$F:$S,11,0)),"")</f>
        <v/>
      </c>
      <c r="K3020" s="134" t="str">
        <f ca="1">IFERROR(IF($C3020="","",VLOOKUP(FİLTRE!$C3020,'SKT LİSTESİ'!$F:$S,12,0)),"")</f>
        <v/>
      </c>
      <c r="L3020" s="134" t="str">
        <f ca="1">IFERROR(IF($C3020="","",VLOOKUP(FİLTRE!$C3020,'SKT LİSTESİ'!$F:$S,13,0)),"")</f>
        <v/>
      </c>
      <c r="M3020" s="135" t="str">
        <f ca="1">IFERROR(IF($C3020="","",VLOOKUP(FİLTRE!$C3020,'SKT LİSTESİ'!$F:$AJ,14,0)),"")</f>
        <v/>
      </c>
      <c r="N3020" s="31" t="str">
        <f ca="1">IFERROR(IF($C3020="","",VLOOKUP(FİLTRE!$C3020,'SKT LİSTESİ'!$F:$AJ,22,0)),"")</f>
        <v/>
      </c>
      <c r="O3020" s="136" t="str">
        <f ca="1">IFERROR(IF($C3020="","",VLOOKUP(FİLTRE!$C3020,'SKT LİSTESİ'!$F:$AJ,23,0)),"")</f>
        <v/>
      </c>
      <c r="P3020" s="31"/>
      <c r="Q3020" s="31"/>
      <c r="R3020" s="137" t="str">
        <f ca="1">(IFERROR(IF($C3020="","",VLOOKUP(FİLTRE!$C3020,'SKT LİSTESİ'!$F:$AJ,15,0)),""))</f>
        <v/>
      </c>
      <c r="S3020" s="138" t="str">
        <f ca="1">IFERROR(IF($C3020="","",VLOOKUP(FİLTRE!$C3020,'SKT LİSTESİ'!$F:$AJ,16,0)),"")</f>
        <v/>
      </c>
      <c r="AF3020" s="179" t="str">
        <f t="shared" ca="1" si="186"/>
        <v/>
      </c>
      <c r="AG3020" s="179">
        <f t="shared" ca="1" si="187"/>
        <v>0</v>
      </c>
      <c r="AH3020" s="179">
        <f t="shared" ca="1" si="188"/>
        <v>0</v>
      </c>
    </row>
    <row r="3021" spans="2:34" ht="15.75" x14ac:dyDescent="0.25">
      <c r="B3021">
        <f t="shared" ca="1" si="185"/>
        <v>3009</v>
      </c>
      <c r="C3021" t="str">
        <f ca="1">IFERROR(VLOOKUP(B3021,'SKT LİSTESİ'!F:F,1,0),"")</f>
        <v/>
      </c>
      <c r="E3021" s="128" t="str">
        <f ca="1">IFERROR(IF($C3021="","",VLOOKUP(FİLTRE!$C3021,'SKT LİSTESİ'!$F:$S,5,0)),"")</f>
        <v/>
      </c>
      <c r="F3021" s="129" t="str">
        <f ca="1">IFERROR(IF($C3021="","",VLOOKUP(FİLTRE!$C3021,'SKT LİSTESİ'!$F:$S,7,0)),"")</f>
        <v/>
      </c>
      <c r="G3021" s="130" t="str">
        <f ca="1">IFERROR(IF($C3021="","",VLOOKUP(FİLTRE!$C3021,'SKT LİSTESİ'!$F:$S,8,0)),"")</f>
        <v/>
      </c>
      <c r="H3021" s="131" t="str">
        <f ca="1">IF(E3021="","",IF($C3021="","",VLOOKUP(FİLTRE!$C3021,'SKT LİSTESİ'!$F:$S,9,0)))</f>
        <v/>
      </c>
      <c r="I3021" s="132" t="str">
        <f ca="1">IFERROR(IF($C3021="","",VLOOKUP(FİLTRE!$C3021,'SKT LİSTESİ'!$F:$S,10,0)),"")</f>
        <v/>
      </c>
      <c r="J3021" s="133" t="str">
        <f ca="1">IFERROR(IF($C3021="","",VLOOKUP(FİLTRE!$C3021,'SKT LİSTESİ'!$F:$S,11,0)),"")</f>
        <v/>
      </c>
      <c r="K3021" s="134" t="str">
        <f ca="1">IFERROR(IF($C3021="","",VLOOKUP(FİLTRE!$C3021,'SKT LİSTESİ'!$F:$S,12,0)),"")</f>
        <v/>
      </c>
      <c r="L3021" s="134" t="str">
        <f ca="1">IFERROR(IF($C3021="","",VLOOKUP(FİLTRE!$C3021,'SKT LİSTESİ'!$F:$S,13,0)),"")</f>
        <v/>
      </c>
      <c r="M3021" s="135" t="str">
        <f ca="1">IFERROR(IF($C3021="","",VLOOKUP(FİLTRE!$C3021,'SKT LİSTESİ'!$F:$AJ,14,0)),"")</f>
        <v/>
      </c>
      <c r="N3021" s="31" t="str">
        <f ca="1">IFERROR(IF($C3021="","",VLOOKUP(FİLTRE!$C3021,'SKT LİSTESİ'!$F:$AJ,22,0)),"")</f>
        <v/>
      </c>
      <c r="O3021" s="136" t="str">
        <f ca="1">IFERROR(IF($C3021="","",VLOOKUP(FİLTRE!$C3021,'SKT LİSTESİ'!$F:$AJ,23,0)),"")</f>
        <v/>
      </c>
      <c r="P3021" s="31"/>
      <c r="Q3021" s="31"/>
      <c r="R3021" s="137" t="str">
        <f ca="1">(IFERROR(IF($C3021="","",VLOOKUP(FİLTRE!$C3021,'SKT LİSTESİ'!$F:$AJ,15,0)),""))</f>
        <v/>
      </c>
      <c r="S3021" s="138" t="str">
        <f ca="1">IFERROR(IF($C3021="","",VLOOKUP(FİLTRE!$C3021,'SKT LİSTESİ'!$F:$AJ,16,0)),"")</f>
        <v/>
      </c>
      <c r="AF3021" s="179" t="str">
        <f t="shared" ca="1" si="186"/>
        <v/>
      </c>
      <c r="AG3021" s="179">
        <f t="shared" ca="1" si="187"/>
        <v>0</v>
      </c>
      <c r="AH3021" s="179">
        <f t="shared" ca="1" si="188"/>
        <v>0</v>
      </c>
    </row>
    <row r="3022" spans="2:34" ht="15.75" x14ac:dyDescent="0.25">
      <c r="B3022">
        <f t="shared" ref="B3022:B3085" ca="1" si="189">IF($Y$2=1,(ROW()-12),"")</f>
        <v>3010</v>
      </c>
      <c r="C3022" t="str">
        <f ca="1">IFERROR(VLOOKUP(B3022,'SKT LİSTESİ'!F:F,1,0),"")</f>
        <v/>
      </c>
      <c r="E3022" s="128" t="str">
        <f ca="1">IFERROR(IF($C3022="","",VLOOKUP(FİLTRE!$C3022,'SKT LİSTESİ'!$F:$S,5,0)),"")</f>
        <v/>
      </c>
      <c r="F3022" s="129" t="str">
        <f ca="1">IFERROR(IF($C3022="","",VLOOKUP(FİLTRE!$C3022,'SKT LİSTESİ'!$F:$S,7,0)),"")</f>
        <v/>
      </c>
      <c r="G3022" s="130" t="str">
        <f ca="1">IFERROR(IF($C3022="","",VLOOKUP(FİLTRE!$C3022,'SKT LİSTESİ'!$F:$S,8,0)),"")</f>
        <v/>
      </c>
      <c r="H3022" s="131" t="str">
        <f ca="1">IF(E3022="","",IF($C3022="","",VLOOKUP(FİLTRE!$C3022,'SKT LİSTESİ'!$F:$S,9,0)))</f>
        <v/>
      </c>
      <c r="I3022" s="132" t="str">
        <f ca="1">IFERROR(IF($C3022="","",VLOOKUP(FİLTRE!$C3022,'SKT LİSTESİ'!$F:$S,10,0)),"")</f>
        <v/>
      </c>
      <c r="J3022" s="133" t="str">
        <f ca="1">IFERROR(IF($C3022="","",VLOOKUP(FİLTRE!$C3022,'SKT LİSTESİ'!$F:$S,11,0)),"")</f>
        <v/>
      </c>
      <c r="K3022" s="134" t="str">
        <f ca="1">IFERROR(IF($C3022="","",VLOOKUP(FİLTRE!$C3022,'SKT LİSTESİ'!$F:$S,12,0)),"")</f>
        <v/>
      </c>
      <c r="L3022" s="134" t="str">
        <f ca="1">IFERROR(IF($C3022="","",VLOOKUP(FİLTRE!$C3022,'SKT LİSTESİ'!$F:$S,13,0)),"")</f>
        <v/>
      </c>
      <c r="M3022" s="135" t="str">
        <f ca="1">IFERROR(IF($C3022="","",VLOOKUP(FİLTRE!$C3022,'SKT LİSTESİ'!$F:$AJ,14,0)),"")</f>
        <v/>
      </c>
      <c r="N3022" s="31" t="str">
        <f ca="1">IFERROR(IF($C3022="","",VLOOKUP(FİLTRE!$C3022,'SKT LİSTESİ'!$F:$AJ,22,0)),"")</f>
        <v/>
      </c>
      <c r="O3022" s="136" t="str">
        <f ca="1">IFERROR(IF($C3022="","",VLOOKUP(FİLTRE!$C3022,'SKT LİSTESİ'!$F:$AJ,23,0)),"")</f>
        <v/>
      </c>
      <c r="P3022" s="31"/>
      <c r="Q3022" s="31"/>
      <c r="R3022" s="137" t="str">
        <f ca="1">(IFERROR(IF($C3022="","",VLOOKUP(FİLTRE!$C3022,'SKT LİSTESİ'!$F:$AJ,15,0)),""))</f>
        <v/>
      </c>
      <c r="S3022" s="138" t="str">
        <f ca="1">IFERROR(IF($C3022="","",VLOOKUP(FİLTRE!$C3022,'SKT LİSTESİ'!$F:$AJ,16,0)),"")</f>
        <v/>
      </c>
      <c r="AF3022" s="179" t="str">
        <f t="shared" ref="AF3022:AF3085" ca="1" si="190">IF(E3022&lt;&gt;"SAYIM",K3022,
(IF(AND(E3022="SAYIM",R3022=0),0,(COUNTIFS(E:E,"SAYIM",F:F,F3022,R:R,"&gt;"&amp;0)))))</f>
        <v/>
      </c>
      <c r="AG3022" s="179">
        <f t="shared" ref="AG3022:AG3085" ca="1" si="191">IF(E3022="SAYIM",(IFERROR(R3022/AF3022,0)),0)</f>
        <v>0</v>
      </c>
      <c r="AH3022" s="179">
        <f t="shared" ref="AH3022:AH3085" ca="1" si="192">IF(E3022="SAYIM",(IFERROR(S3022/AF3022,0)),0)</f>
        <v>0</v>
      </c>
    </row>
    <row r="3023" spans="2:34" ht="15.75" x14ac:dyDescent="0.25">
      <c r="B3023">
        <f t="shared" ca="1" si="189"/>
        <v>3011</v>
      </c>
      <c r="C3023" t="str">
        <f ca="1">IFERROR(VLOOKUP(B3023,'SKT LİSTESİ'!F:F,1,0),"")</f>
        <v/>
      </c>
      <c r="E3023" s="128" t="str">
        <f ca="1">IFERROR(IF($C3023="","",VLOOKUP(FİLTRE!$C3023,'SKT LİSTESİ'!$F:$S,5,0)),"")</f>
        <v/>
      </c>
      <c r="F3023" s="129" t="str">
        <f ca="1">IFERROR(IF($C3023="","",VLOOKUP(FİLTRE!$C3023,'SKT LİSTESİ'!$F:$S,7,0)),"")</f>
        <v/>
      </c>
      <c r="G3023" s="130" t="str">
        <f ca="1">IFERROR(IF($C3023="","",VLOOKUP(FİLTRE!$C3023,'SKT LİSTESİ'!$F:$S,8,0)),"")</f>
        <v/>
      </c>
      <c r="H3023" s="131" t="str">
        <f ca="1">IF(E3023="","",IF($C3023="","",VLOOKUP(FİLTRE!$C3023,'SKT LİSTESİ'!$F:$S,9,0)))</f>
        <v/>
      </c>
      <c r="I3023" s="132" t="str">
        <f ca="1">IFERROR(IF($C3023="","",VLOOKUP(FİLTRE!$C3023,'SKT LİSTESİ'!$F:$S,10,0)),"")</f>
        <v/>
      </c>
      <c r="J3023" s="133" t="str">
        <f ca="1">IFERROR(IF($C3023="","",VLOOKUP(FİLTRE!$C3023,'SKT LİSTESİ'!$F:$S,11,0)),"")</f>
        <v/>
      </c>
      <c r="K3023" s="134" t="str">
        <f ca="1">IFERROR(IF($C3023="","",VLOOKUP(FİLTRE!$C3023,'SKT LİSTESİ'!$F:$S,12,0)),"")</f>
        <v/>
      </c>
      <c r="L3023" s="134" t="str">
        <f ca="1">IFERROR(IF($C3023="","",VLOOKUP(FİLTRE!$C3023,'SKT LİSTESİ'!$F:$S,13,0)),"")</f>
        <v/>
      </c>
      <c r="M3023" s="135" t="str">
        <f ca="1">IFERROR(IF($C3023="","",VLOOKUP(FİLTRE!$C3023,'SKT LİSTESİ'!$F:$AJ,14,0)),"")</f>
        <v/>
      </c>
      <c r="N3023" s="31" t="str">
        <f ca="1">IFERROR(IF($C3023="","",VLOOKUP(FİLTRE!$C3023,'SKT LİSTESİ'!$F:$AJ,22,0)),"")</f>
        <v/>
      </c>
      <c r="O3023" s="136" t="str">
        <f ca="1">IFERROR(IF($C3023="","",VLOOKUP(FİLTRE!$C3023,'SKT LİSTESİ'!$F:$AJ,23,0)),"")</f>
        <v/>
      </c>
      <c r="P3023" s="31"/>
      <c r="Q3023" s="31"/>
      <c r="R3023" s="137" t="str">
        <f ca="1">(IFERROR(IF($C3023="","",VLOOKUP(FİLTRE!$C3023,'SKT LİSTESİ'!$F:$AJ,15,0)),""))</f>
        <v/>
      </c>
      <c r="S3023" s="138" t="str">
        <f ca="1">IFERROR(IF($C3023="","",VLOOKUP(FİLTRE!$C3023,'SKT LİSTESİ'!$F:$AJ,16,0)),"")</f>
        <v/>
      </c>
      <c r="AF3023" s="179" t="str">
        <f t="shared" ca="1" si="190"/>
        <v/>
      </c>
      <c r="AG3023" s="179">
        <f t="shared" ca="1" si="191"/>
        <v>0</v>
      </c>
      <c r="AH3023" s="179">
        <f t="shared" ca="1" si="192"/>
        <v>0</v>
      </c>
    </row>
    <row r="3024" spans="2:34" ht="15.75" x14ac:dyDescent="0.25">
      <c r="B3024">
        <f t="shared" ca="1" si="189"/>
        <v>3012</v>
      </c>
      <c r="C3024" t="str">
        <f ca="1">IFERROR(VLOOKUP(B3024,'SKT LİSTESİ'!F:F,1,0),"")</f>
        <v/>
      </c>
      <c r="E3024" s="128" t="str">
        <f ca="1">IFERROR(IF($C3024="","",VLOOKUP(FİLTRE!$C3024,'SKT LİSTESİ'!$F:$S,5,0)),"")</f>
        <v/>
      </c>
      <c r="F3024" s="129" t="str">
        <f ca="1">IFERROR(IF($C3024="","",VLOOKUP(FİLTRE!$C3024,'SKT LİSTESİ'!$F:$S,7,0)),"")</f>
        <v/>
      </c>
      <c r="G3024" s="130" t="str">
        <f ca="1">IFERROR(IF($C3024="","",VLOOKUP(FİLTRE!$C3024,'SKT LİSTESİ'!$F:$S,8,0)),"")</f>
        <v/>
      </c>
      <c r="H3024" s="131" t="str">
        <f ca="1">IF(E3024="","",IF($C3024="","",VLOOKUP(FİLTRE!$C3024,'SKT LİSTESİ'!$F:$S,9,0)))</f>
        <v/>
      </c>
      <c r="I3024" s="132" t="str">
        <f ca="1">IFERROR(IF($C3024="","",VLOOKUP(FİLTRE!$C3024,'SKT LİSTESİ'!$F:$S,10,0)),"")</f>
        <v/>
      </c>
      <c r="J3024" s="133" t="str">
        <f ca="1">IFERROR(IF($C3024="","",VLOOKUP(FİLTRE!$C3024,'SKT LİSTESİ'!$F:$S,11,0)),"")</f>
        <v/>
      </c>
      <c r="K3024" s="134" t="str">
        <f ca="1">IFERROR(IF($C3024="","",VLOOKUP(FİLTRE!$C3024,'SKT LİSTESİ'!$F:$S,12,0)),"")</f>
        <v/>
      </c>
      <c r="L3024" s="134" t="str">
        <f ca="1">IFERROR(IF($C3024="","",VLOOKUP(FİLTRE!$C3024,'SKT LİSTESİ'!$F:$S,13,0)),"")</f>
        <v/>
      </c>
      <c r="M3024" s="135" t="str">
        <f ca="1">IFERROR(IF($C3024="","",VLOOKUP(FİLTRE!$C3024,'SKT LİSTESİ'!$F:$AJ,14,0)),"")</f>
        <v/>
      </c>
      <c r="N3024" s="31" t="str">
        <f ca="1">IFERROR(IF($C3024="","",VLOOKUP(FİLTRE!$C3024,'SKT LİSTESİ'!$F:$AJ,22,0)),"")</f>
        <v/>
      </c>
      <c r="O3024" s="136" t="str">
        <f ca="1">IFERROR(IF($C3024="","",VLOOKUP(FİLTRE!$C3024,'SKT LİSTESİ'!$F:$AJ,23,0)),"")</f>
        <v/>
      </c>
      <c r="P3024" s="31"/>
      <c r="Q3024" s="31"/>
      <c r="R3024" s="137" t="str">
        <f ca="1">(IFERROR(IF($C3024="","",VLOOKUP(FİLTRE!$C3024,'SKT LİSTESİ'!$F:$AJ,15,0)),""))</f>
        <v/>
      </c>
      <c r="S3024" s="138" t="str">
        <f ca="1">IFERROR(IF($C3024="","",VLOOKUP(FİLTRE!$C3024,'SKT LİSTESİ'!$F:$AJ,16,0)),"")</f>
        <v/>
      </c>
      <c r="AF3024" s="179" t="str">
        <f t="shared" ca="1" si="190"/>
        <v/>
      </c>
      <c r="AG3024" s="179">
        <f t="shared" ca="1" si="191"/>
        <v>0</v>
      </c>
      <c r="AH3024" s="179">
        <f t="shared" ca="1" si="192"/>
        <v>0</v>
      </c>
    </row>
    <row r="3025" spans="2:34" ht="15.75" x14ac:dyDescent="0.25">
      <c r="B3025">
        <f t="shared" ca="1" si="189"/>
        <v>3013</v>
      </c>
      <c r="C3025" t="str">
        <f ca="1">IFERROR(VLOOKUP(B3025,'SKT LİSTESİ'!F:F,1,0),"")</f>
        <v/>
      </c>
      <c r="E3025" s="128" t="str">
        <f ca="1">IFERROR(IF($C3025="","",VLOOKUP(FİLTRE!$C3025,'SKT LİSTESİ'!$F:$S,5,0)),"")</f>
        <v/>
      </c>
      <c r="F3025" s="129" t="str">
        <f ca="1">IFERROR(IF($C3025="","",VLOOKUP(FİLTRE!$C3025,'SKT LİSTESİ'!$F:$S,7,0)),"")</f>
        <v/>
      </c>
      <c r="G3025" s="130" t="str">
        <f ca="1">IFERROR(IF($C3025="","",VLOOKUP(FİLTRE!$C3025,'SKT LİSTESİ'!$F:$S,8,0)),"")</f>
        <v/>
      </c>
      <c r="H3025" s="131" t="str">
        <f ca="1">IF(E3025="","",IF($C3025="","",VLOOKUP(FİLTRE!$C3025,'SKT LİSTESİ'!$F:$S,9,0)))</f>
        <v/>
      </c>
      <c r="I3025" s="132" t="str">
        <f ca="1">IFERROR(IF($C3025="","",VLOOKUP(FİLTRE!$C3025,'SKT LİSTESİ'!$F:$S,10,0)),"")</f>
        <v/>
      </c>
      <c r="J3025" s="133" t="str">
        <f ca="1">IFERROR(IF($C3025="","",VLOOKUP(FİLTRE!$C3025,'SKT LİSTESİ'!$F:$S,11,0)),"")</f>
        <v/>
      </c>
      <c r="K3025" s="134" t="str">
        <f ca="1">IFERROR(IF($C3025="","",VLOOKUP(FİLTRE!$C3025,'SKT LİSTESİ'!$F:$S,12,0)),"")</f>
        <v/>
      </c>
      <c r="L3025" s="134" t="str">
        <f ca="1">IFERROR(IF($C3025="","",VLOOKUP(FİLTRE!$C3025,'SKT LİSTESİ'!$F:$S,13,0)),"")</f>
        <v/>
      </c>
      <c r="M3025" s="135" t="str">
        <f ca="1">IFERROR(IF($C3025="","",VLOOKUP(FİLTRE!$C3025,'SKT LİSTESİ'!$F:$AJ,14,0)),"")</f>
        <v/>
      </c>
      <c r="N3025" s="31" t="str">
        <f ca="1">IFERROR(IF($C3025="","",VLOOKUP(FİLTRE!$C3025,'SKT LİSTESİ'!$F:$AJ,22,0)),"")</f>
        <v/>
      </c>
      <c r="O3025" s="136" t="str">
        <f ca="1">IFERROR(IF($C3025="","",VLOOKUP(FİLTRE!$C3025,'SKT LİSTESİ'!$F:$AJ,23,0)),"")</f>
        <v/>
      </c>
      <c r="P3025" s="31"/>
      <c r="Q3025" s="31"/>
      <c r="R3025" s="137" t="str">
        <f ca="1">(IFERROR(IF($C3025="","",VLOOKUP(FİLTRE!$C3025,'SKT LİSTESİ'!$F:$AJ,15,0)),""))</f>
        <v/>
      </c>
      <c r="S3025" s="138" t="str">
        <f ca="1">IFERROR(IF($C3025="","",VLOOKUP(FİLTRE!$C3025,'SKT LİSTESİ'!$F:$AJ,16,0)),"")</f>
        <v/>
      </c>
      <c r="AF3025" s="179" t="str">
        <f t="shared" ca="1" si="190"/>
        <v/>
      </c>
      <c r="AG3025" s="179">
        <f t="shared" ca="1" si="191"/>
        <v>0</v>
      </c>
      <c r="AH3025" s="179">
        <f t="shared" ca="1" si="192"/>
        <v>0</v>
      </c>
    </row>
    <row r="3026" spans="2:34" ht="15.75" x14ac:dyDescent="0.25">
      <c r="B3026">
        <f t="shared" ca="1" si="189"/>
        <v>3014</v>
      </c>
      <c r="C3026" t="str">
        <f ca="1">IFERROR(VLOOKUP(B3026,'SKT LİSTESİ'!F:F,1,0),"")</f>
        <v/>
      </c>
      <c r="E3026" s="128" t="str">
        <f ca="1">IFERROR(IF($C3026="","",VLOOKUP(FİLTRE!$C3026,'SKT LİSTESİ'!$F:$S,5,0)),"")</f>
        <v/>
      </c>
      <c r="F3026" s="129" t="str">
        <f ca="1">IFERROR(IF($C3026="","",VLOOKUP(FİLTRE!$C3026,'SKT LİSTESİ'!$F:$S,7,0)),"")</f>
        <v/>
      </c>
      <c r="G3026" s="130" t="str">
        <f ca="1">IFERROR(IF($C3026="","",VLOOKUP(FİLTRE!$C3026,'SKT LİSTESİ'!$F:$S,8,0)),"")</f>
        <v/>
      </c>
      <c r="H3026" s="131" t="str">
        <f ca="1">IF(E3026="","",IF($C3026="","",VLOOKUP(FİLTRE!$C3026,'SKT LİSTESİ'!$F:$S,9,0)))</f>
        <v/>
      </c>
      <c r="I3026" s="132" t="str">
        <f ca="1">IFERROR(IF($C3026="","",VLOOKUP(FİLTRE!$C3026,'SKT LİSTESİ'!$F:$S,10,0)),"")</f>
        <v/>
      </c>
      <c r="J3026" s="133" t="str">
        <f ca="1">IFERROR(IF($C3026="","",VLOOKUP(FİLTRE!$C3026,'SKT LİSTESİ'!$F:$S,11,0)),"")</f>
        <v/>
      </c>
      <c r="K3026" s="134" t="str">
        <f ca="1">IFERROR(IF($C3026="","",VLOOKUP(FİLTRE!$C3026,'SKT LİSTESİ'!$F:$S,12,0)),"")</f>
        <v/>
      </c>
      <c r="L3026" s="134" t="str">
        <f ca="1">IFERROR(IF($C3026="","",VLOOKUP(FİLTRE!$C3026,'SKT LİSTESİ'!$F:$S,13,0)),"")</f>
        <v/>
      </c>
      <c r="M3026" s="135" t="str">
        <f ca="1">IFERROR(IF($C3026="","",VLOOKUP(FİLTRE!$C3026,'SKT LİSTESİ'!$F:$AJ,14,0)),"")</f>
        <v/>
      </c>
      <c r="N3026" s="31" t="str">
        <f ca="1">IFERROR(IF($C3026="","",VLOOKUP(FİLTRE!$C3026,'SKT LİSTESİ'!$F:$AJ,22,0)),"")</f>
        <v/>
      </c>
      <c r="O3026" s="136" t="str">
        <f ca="1">IFERROR(IF($C3026="","",VLOOKUP(FİLTRE!$C3026,'SKT LİSTESİ'!$F:$AJ,23,0)),"")</f>
        <v/>
      </c>
      <c r="P3026" s="31"/>
      <c r="Q3026" s="31"/>
      <c r="R3026" s="137" t="str">
        <f ca="1">(IFERROR(IF($C3026="","",VLOOKUP(FİLTRE!$C3026,'SKT LİSTESİ'!$F:$AJ,15,0)),""))</f>
        <v/>
      </c>
      <c r="S3026" s="138" t="str">
        <f ca="1">IFERROR(IF($C3026="","",VLOOKUP(FİLTRE!$C3026,'SKT LİSTESİ'!$F:$AJ,16,0)),"")</f>
        <v/>
      </c>
      <c r="AF3026" s="179" t="str">
        <f t="shared" ca="1" si="190"/>
        <v/>
      </c>
      <c r="AG3026" s="179">
        <f t="shared" ca="1" si="191"/>
        <v>0</v>
      </c>
      <c r="AH3026" s="179">
        <f t="shared" ca="1" si="192"/>
        <v>0</v>
      </c>
    </row>
    <row r="3027" spans="2:34" ht="15.75" x14ac:dyDescent="0.25">
      <c r="B3027">
        <f t="shared" ca="1" si="189"/>
        <v>3015</v>
      </c>
      <c r="C3027" t="str">
        <f ca="1">IFERROR(VLOOKUP(B3027,'SKT LİSTESİ'!F:F,1,0),"")</f>
        <v/>
      </c>
      <c r="E3027" s="128" t="str">
        <f ca="1">IFERROR(IF($C3027="","",VLOOKUP(FİLTRE!$C3027,'SKT LİSTESİ'!$F:$S,5,0)),"")</f>
        <v/>
      </c>
      <c r="F3027" s="129" t="str">
        <f ca="1">IFERROR(IF($C3027="","",VLOOKUP(FİLTRE!$C3027,'SKT LİSTESİ'!$F:$S,7,0)),"")</f>
        <v/>
      </c>
      <c r="G3027" s="130" t="str">
        <f ca="1">IFERROR(IF($C3027="","",VLOOKUP(FİLTRE!$C3027,'SKT LİSTESİ'!$F:$S,8,0)),"")</f>
        <v/>
      </c>
      <c r="H3027" s="131" t="str">
        <f ca="1">IF(E3027="","",IF($C3027="","",VLOOKUP(FİLTRE!$C3027,'SKT LİSTESİ'!$F:$S,9,0)))</f>
        <v/>
      </c>
      <c r="I3027" s="132" t="str">
        <f ca="1">IFERROR(IF($C3027="","",VLOOKUP(FİLTRE!$C3027,'SKT LİSTESİ'!$F:$S,10,0)),"")</f>
        <v/>
      </c>
      <c r="J3027" s="133" t="str">
        <f ca="1">IFERROR(IF($C3027="","",VLOOKUP(FİLTRE!$C3027,'SKT LİSTESİ'!$F:$S,11,0)),"")</f>
        <v/>
      </c>
      <c r="K3027" s="134" t="str">
        <f ca="1">IFERROR(IF($C3027="","",VLOOKUP(FİLTRE!$C3027,'SKT LİSTESİ'!$F:$S,12,0)),"")</f>
        <v/>
      </c>
      <c r="L3027" s="134" t="str">
        <f ca="1">IFERROR(IF($C3027="","",VLOOKUP(FİLTRE!$C3027,'SKT LİSTESİ'!$F:$S,13,0)),"")</f>
        <v/>
      </c>
      <c r="M3027" s="135" t="str">
        <f ca="1">IFERROR(IF($C3027="","",VLOOKUP(FİLTRE!$C3027,'SKT LİSTESİ'!$F:$AJ,14,0)),"")</f>
        <v/>
      </c>
      <c r="N3027" s="31" t="str">
        <f ca="1">IFERROR(IF($C3027="","",VLOOKUP(FİLTRE!$C3027,'SKT LİSTESİ'!$F:$AJ,22,0)),"")</f>
        <v/>
      </c>
      <c r="O3027" s="136" t="str">
        <f ca="1">IFERROR(IF($C3027="","",VLOOKUP(FİLTRE!$C3027,'SKT LİSTESİ'!$F:$AJ,23,0)),"")</f>
        <v/>
      </c>
      <c r="P3027" s="31"/>
      <c r="Q3027" s="31"/>
      <c r="R3027" s="137" t="str">
        <f ca="1">(IFERROR(IF($C3027="","",VLOOKUP(FİLTRE!$C3027,'SKT LİSTESİ'!$F:$AJ,15,0)),""))</f>
        <v/>
      </c>
      <c r="S3027" s="138" t="str">
        <f ca="1">IFERROR(IF($C3027="","",VLOOKUP(FİLTRE!$C3027,'SKT LİSTESİ'!$F:$AJ,16,0)),"")</f>
        <v/>
      </c>
      <c r="AF3027" s="179" t="str">
        <f t="shared" ca="1" si="190"/>
        <v/>
      </c>
      <c r="AG3027" s="179">
        <f t="shared" ca="1" si="191"/>
        <v>0</v>
      </c>
      <c r="AH3027" s="179">
        <f t="shared" ca="1" si="192"/>
        <v>0</v>
      </c>
    </row>
    <row r="3028" spans="2:34" ht="15.75" x14ac:dyDescent="0.25">
      <c r="B3028">
        <f t="shared" ca="1" si="189"/>
        <v>3016</v>
      </c>
      <c r="C3028" t="str">
        <f ca="1">IFERROR(VLOOKUP(B3028,'SKT LİSTESİ'!F:F,1,0),"")</f>
        <v/>
      </c>
      <c r="E3028" s="128" t="str">
        <f ca="1">IFERROR(IF($C3028="","",VLOOKUP(FİLTRE!$C3028,'SKT LİSTESİ'!$F:$S,5,0)),"")</f>
        <v/>
      </c>
      <c r="F3028" s="129" t="str">
        <f ca="1">IFERROR(IF($C3028="","",VLOOKUP(FİLTRE!$C3028,'SKT LİSTESİ'!$F:$S,7,0)),"")</f>
        <v/>
      </c>
      <c r="G3028" s="130" t="str">
        <f ca="1">IFERROR(IF($C3028="","",VLOOKUP(FİLTRE!$C3028,'SKT LİSTESİ'!$F:$S,8,0)),"")</f>
        <v/>
      </c>
      <c r="H3028" s="131" t="str">
        <f ca="1">IF(E3028="","",IF($C3028="","",VLOOKUP(FİLTRE!$C3028,'SKT LİSTESİ'!$F:$S,9,0)))</f>
        <v/>
      </c>
      <c r="I3028" s="132" t="str">
        <f ca="1">IFERROR(IF($C3028="","",VLOOKUP(FİLTRE!$C3028,'SKT LİSTESİ'!$F:$S,10,0)),"")</f>
        <v/>
      </c>
      <c r="J3028" s="133" t="str">
        <f ca="1">IFERROR(IF($C3028="","",VLOOKUP(FİLTRE!$C3028,'SKT LİSTESİ'!$F:$S,11,0)),"")</f>
        <v/>
      </c>
      <c r="K3028" s="134" t="str">
        <f ca="1">IFERROR(IF($C3028="","",VLOOKUP(FİLTRE!$C3028,'SKT LİSTESİ'!$F:$S,12,0)),"")</f>
        <v/>
      </c>
      <c r="L3028" s="134" t="str">
        <f ca="1">IFERROR(IF($C3028="","",VLOOKUP(FİLTRE!$C3028,'SKT LİSTESİ'!$F:$S,13,0)),"")</f>
        <v/>
      </c>
      <c r="M3028" s="135" t="str">
        <f ca="1">IFERROR(IF($C3028="","",VLOOKUP(FİLTRE!$C3028,'SKT LİSTESİ'!$F:$AJ,14,0)),"")</f>
        <v/>
      </c>
      <c r="N3028" s="31" t="str">
        <f ca="1">IFERROR(IF($C3028="","",VLOOKUP(FİLTRE!$C3028,'SKT LİSTESİ'!$F:$AJ,22,0)),"")</f>
        <v/>
      </c>
      <c r="O3028" s="136" t="str">
        <f ca="1">IFERROR(IF($C3028="","",VLOOKUP(FİLTRE!$C3028,'SKT LİSTESİ'!$F:$AJ,23,0)),"")</f>
        <v/>
      </c>
      <c r="P3028" s="31"/>
      <c r="Q3028" s="31"/>
      <c r="R3028" s="137" t="str">
        <f ca="1">(IFERROR(IF($C3028="","",VLOOKUP(FİLTRE!$C3028,'SKT LİSTESİ'!$F:$AJ,15,0)),""))</f>
        <v/>
      </c>
      <c r="S3028" s="138" t="str">
        <f ca="1">IFERROR(IF($C3028="","",VLOOKUP(FİLTRE!$C3028,'SKT LİSTESİ'!$F:$AJ,16,0)),"")</f>
        <v/>
      </c>
      <c r="AF3028" s="179" t="str">
        <f t="shared" ca="1" si="190"/>
        <v/>
      </c>
      <c r="AG3028" s="179">
        <f t="shared" ca="1" si="191"/>
        <v>0</v>
      </c>
      <c r="AH3028" s="179">
        <f t="shared" ca="1" si="192"/>
        <v>0</v>
      </c>
    </row>
    <row r="3029" spans="2:34" ht="15.75" x14ac:dyDescent="0.25">
      <c r="B3029">
        <f t="shared" ca="1" si="189"/>
        <v>3017</v>
      </c>
      <c r="C3029" t="str">
        <f ca="1">IFERROR(VLOOKUP(B3029,'SKT LİSTESİ'!F:F,1,0),"")</f>
        <v/>
      </c>
      <c r="E3029" s="128" t="str">
        <f ca="1">IFERROR(IF($C3029="","",VLOOKUP(FİLTRE!$C3029,'SKT LİSTESİ'!$F:$S,5,0)),"")</f>
        <v/>
      </c>
      <c r="F3029" s="129" t="str">
        <f ca="1">IFERROR(IF($C3029="","",VLOOKUP(FİLTRE!$C3029,'SKT LİSTESİ'!$F:$S,7,0)),"")</f>
        <v/>
      </c>
      <c r="G3029" s="130" t="str">
        <f ca="1">IFERROR(IF($C3029="","",VLOOKUP(FİLTRE!$C3029,'SKT LİSTESİ'!$F:$S,8,0)),"")</f>
        <v/>
      </c>
      <c r="H3029" s="131" t="str">
        <f ca="1">IF(E3029="","",IF($C3029="","",VLOOKUP(FİLTRE!$C3029,'SKT LİSTESİ'!$F:$S,9,0)))</f>
        <v/>
      </c>
      <c r="I3029" s="132" t="str">
        <f ca="1">IFERROR(IF($C3029="","",VLOOKUP(FİLTRE!$C3029,'SKT LİSTESİ'!$F:$S,10,0)),"")</f>
        <v/>
      </c>
      <c r="J3029" s="133" t="str">
        <f ca="1">IFERROR(IF($C3029="","",VLOOKUP(FİLTRE!$C3029,'SKT LİSTESİ'!$F:$S,11,0)),"")</f>
        <v/>
      </c>
      <c r="K3029" s="134" t="str">
        <f ca="1">IFERROR(IF($C3029="","",VLOOKUP(FİLTRE!$C3029,'SKT LİSTESİ'!$F:$S,12,0)),"")</f>
        <v/>
      </c>
      <c r="L3029" s="134" t="str">
        <f ca="1">IFERROR(IF($C3029="","",VLOOKUP(FİLTRE!$C3029,'SKT LİSTESİ'!$F:$S,13,0)),"")</f>
        <v/>
      </c>
      <c r="M3029" s="135" t="str">
        <f ca="1">IFERROR(IF($C3029="","",VLOOKUP(FİLTRE!$C3029,'SKT LİSTESİ'!$F:$AJ,14,0)),"")</f>
        <v/>
      </c>
      <c r="N3029" s="31" t="str">
        <f ca="1">IFERROR(IF($C3029="","",VLOOKUP(FİLTRE!$C3029,'SKT LİSTESİ'!$F:$AJ,22,0)),"")</f>
        <v/>
      </c>
      <c r="O3029" s="136" t="str">
        <f ca="1">IFERROR(IF($C3029="","",VLOOKUP(FİLTRE!$C3029,'SKT LİSTESİ'!$F:$AJ,23,0)),"")</f>
        <v/>
      </c>
      <c r="P3029" s="31"/>
      <c r="Q3029" s="31"/>
      <c r="R3029" s="137" t="str">
        <f ca="1">(IFERROR(IF($C3029="","",VLOOKUP(FİLTRE!$C3029,'SKT LİSTESİ'!$F:$AJ,15,0)),""))</f>
        <v/>
      </c>
      <c r="S3029" s="138" t="str">
        <f ca="1">IFERROR(IF($C3029="","",VLOOKUP(FİLTRE!$C3029,'SKT LİSTESİ'!$F:$AJ,16,0)),"")</f>
        <v/>
      </c>
      <c r="AF3029" s="179" t="str">
        <f t="shared" ca="1" si="190"/>
        <v/>
      </c>
      <c r="AG3029" s="179">
        <f t="shared" ca="1" si="191"/>
        <v>0</v>
      </c>
      <c r="AH3029" s="179">
        <f t="shared" ca="1" si="192"/>
        <v>0</v>
      </c>
    </row>
    <row r="3030" spans="2:34" ht="15.75" x14ac:dyDescent="0.25">
      <c r="B3030">
        <f t="shared" ca="1" si="189"/>
        <v>3018</v>
      </c>
      <c r="C3030" t="str">
        <f ca="1">IFERROR(VLOOKUP(B3030,'SKT LİSTESİ'!F:F,1,0),"")</f>
        <v/>
      </c>
      <c r="E3030" s="128" t="str">
        <f ca="1">IFERROR(IF($C3030="","",VLOOKUP(FİLTRE!$C3030,'SKT LİSTESİ'!$F:$S,5,0)),"")</f>
        <v/>
      </c>
      <c r="F3030" s="129" t="str">
        <f ca="1">IFERROR(IF($C3030="","",VLOOKUP(FİLTRE!$C3030,'SKT LİSTESİ'!$F:$S,7,0)),"")</f>
        <v/>
      </c>
      <c r="G3030" s="130" t="str">
        <f ca="1">IFERROR(IF($C3030="","",VLOOKUP(FİLTRE!$C3030,'SKT LİSTESİ'!$F:$S,8,0)),"")</f>
        <v/>
      </c>
      <c r="H3030" s="131" t="str">
        <f ca="1">IF(E3030="","",IF($C3030="","",VLOOKUP(FİLTRE!$C3030,'SKT LİSTESİ'!$F:$S,9,0)))</f>
        <v/>
      </c>
      <c r="I3030" s="132" t="str">
        <f ca="1">IFERROR(IF($C3030="","",VLOOKUP(FİLTRE!$C3030,'SKT LİSTESİ'!$F:$S,10,0)),"")</f>
        <v/>
      </c>
      <c r="J3030" s="133" t="str">
        <f ca="1">IFERROR(IF($C3030="","",VLOOKUP(FİLTRE!$C3030,'SKT LİSTESİ'!$F:$S,11,0)),"")</f>
        <v/>
      </c>
      <c r="K3030" s="134" t="str">
        <f ca="1">IFERROR(IF($C3030="","",VLOOKUP(FİLTRE!$C3030,'SKT LİSTESİ'!$F:$S,12,0)),"")</f>
        <v/>
      </c>
      <c r="L3030" s="134" t="str">
        <f ca="1">IFERROR(IF($C3030="","",VLOOKUP(FİLTRE!$C3030,'SKT LİSTESİ'!$F:$S,13,0)),"")</f>
        <v/>
      </c>
      <c r="M3030" s="135" t="str">
        <f ca="1">IFERROR(IF($C3030="","",VLOOKUP(FİLTRE!$C3030,'SKT LİSTESİ'!$F:$AJ,14,0)),"")</f>
        <v/>
      </c>
      <c r="N3030" s="31" t="str">
        <f ca="1">IFERROR(IF($C3030="","",VLOOKUP(FİLTRE!$C3030,'SKT LİSTESİ'!$F:$AJ,22,0)),"")</f>
        <v/>
      </c>
      <c r="O3030" s="136" t="str">
        <f ca="1">IFERROR(IF($C3030="","",VLOOKUP(FİLTRE!$C3030,'SKT LİSTESİ'!$F:$AJ,23,0)),"")</f>
        <v/>
      </c>
      <c r="P3030" s="31"/>
      <c r="Q3030" s="31"/>
      <c r="R3030" s="137" t="str">
        <f ca="1">(IFERROR(IF($C3030="","",VLOOKUP(FİLTRE!$C3030,'SKT LİSTESİ'!$F:$AJ,15,0)),""))</f>
        <v/>
      </c>
      <c r="S3030" s="138" t="str">
        <f ca="1">IFERROR(IF($C3030="","",VLOOKUP(FİLTRE!$C3030,'SKT LİSTESİ'!$F:$AJ,16,0)),"")</f>
        <v/>
      </c>
      <c r="AF3030" s="179" t="str">
        <f t="shared" ca="1" si="190"/>
        <v/>
      </c>
      <c r="AG3030" s="179">
        <f t="shared" ca="1" si="191"/>
        <v>0</v>
      </c>
      <c r="AH3030" s="179">
        <f t="shared" ca="1" si="192"/>
        <v>0</v>
      </c>
    </row>
    <row r="3031" spans="2:34" ht="15.75" x14ac:dyDescent="0.25">
      <c r="B3031">
        <f t="shared" ca="1" si="189"/>
        <v>3019</v>
      </c>
      <c r="C3031" t="str">
        <f ca="1">IFERROR(VLOOKUP(B3031,'SKT LİSTESİ'!F:F,1,0),"")</f>
        <v/>
      </c>
      <c r="E3031" s="128" t="str">
        <f ca="1">IFERROR(IF($C3031="","",VLOOKUP(FİLTRE!$C3031,'SKT LİSTESİ'!$F:$S,5,0)),"")</f>
        <v/>
      </c>
      <c r="F3031" s="129" t="str">
        <f ca="1">IFERROR(IF($C3031="","",VLOOKUP(FİLTRE!$C3031,'SKT LİSTESİ'!$F:$S,7,0)),"")</f>
        <v/>
      </c>
      <c r="G3031" s="130" t="str">
        <f ca="1">IFERROR(IF($C3031="","",VLOOKUP(FİLTRE!$C3031,'SKT LİSTESİ'!$F:$S,8,0)),"")</f>
        <v/>
      </c>
      <c r="H3031" s="131" t="str">
        <f ca="1">IF(E3031="","",IF($C3031="","",VLOOKUP(FİLTRE!$C3031,'SKT LİSTESİ'!$F:$S,9,0)))</f>
        <v/>
      </c>
      <c r="I3031" s="132" t="str">
        <f ca="1">IFERROR(IF($C3031="","",VLOOKUP(FİLTRE!$C3031,'SKT LİSTESİ'!$F:$S,10,0)),"")</f>
        <v/>
      </c>
      <c r="J3031" s="133" t="str">
        <f ca="1">IFERROR(IF($C3031="","",VLOOKUP(FİLTRE!$C3031,'SKT LİSTESİ'!$F:$S,11,0)),"")</f>
        <v/>
      </c>
      <c r="K3031" s="134" t="str">
        <f ca="1">IFERROR(IF($C3031="","",VLOOKUP(FİLTRE!$C3031,'SKT LİSTESİ'!$F:$S,12,0)),"")</f>
        <v/>
      </c>
      <c r="L3031" s="134" t="str">
        <f ca="1">IFERROR(IF($C3031="","",VLOOKUP(FİLTRE!$C3031,'SKT LİSTESİ'!$F:$S,13,0)),"")</f>
        <v/>
      </c>
      <c r="M3031" s="135" t="str">
        <f ca="1">IFERROR(IF($C3031="","",VLOOKUP(FİLTRE!$C3031,'SKT LİSTESİ'!$F:$AJ,14,0)),"")</f>
        <v/>
      </c>
      <c r="N3031" s="31" t="str">
        <f ca="1">IFERROR(IF($C3031="","",VLOOKUP(FİLTRE!$C3031,'SKT LİSTESİ'!$F:$AJ,22,0)),"")</f>
        <v/>
      </c>
      <c r="O3031" s="136" t="str">
        <f ca="1">IFERROR(IF($C3031="","",VLOOKUP(FİLTRE!$C3031,'SKT LİSTESİ'!$F:$AJ,23,0)),"")</f>
        <v/>
      </c>
      <c r="P3031" s="31"/>
      <c r="Q3031" s="31"/>
      <c r="R3031" s="137" t="str">
        <f ca="1">(IFERROR(IF($C3031="","",VLOOKUP(FİLTRE!$C3031,'SKT LİSTESİ'!$F:$AJ,15,0)),""))</f>
        <v/>
      </c>
      <c r="S3031" s="138" t="str">
        <f ca="1">IFERROR(IF($C3031="","",VLOOKUP(FİLTRE!$C3031,'SKT LİSTESİ'!$F:$AJ,16,0)),"")</f>
        <v/>
      </c>
      <c r="AF3031" s="179" t="str">
        <f t="shared" ca="1" si="190"/>
        <v/>
      </c>
      <c r="AG3031" s="179">
        <f t="shared" ca="1" si="191"/>
        <v>0</v>
      </c>
      <c r="AH3031" s="179">
        <f t="shared" ca="1" si="192"/>
        <v>0</v>
      </c>
    </row>
    <row r="3032" spans="2:34" ht="15.75" x14ac:dyDescent="0.25">
      <c r="B3032">
        <f t="shared" ca="1" si="189"/>
        <v>3020</v>
      </c>
      <c r="C3032" t="str">
        <f ca="1">IFERROR(VLOOKUP(B3032,'SKT LİSTESİ'!F:F,1,0),"")</f>
        <v/>
      </c>
      <c r="E3032" s="128" t="str">
        <f ca="1">IFERROR(IF($C3032="","",VLOOKUP(FİLTRE!$C3032,'SKT LİSTESİ'!$F:$S,5,0)),"")</f>
        <v/>
      </c>
      <c r="F3032" s="129" t="str">
        <f ca="1">IFERROR(IF($C3032="","",VLOOKUP(FİLTRE!$C3032,'SKT LİSTESİ'!$F:$S,7,0)),"")</f>
        <v/>
      </c>
      <c r="G3032" s="130" t="str">
        <f ca="1">IFERROR(IF($C3032="","",VLOOKUP(FİLTRE!$C3032,'SKT LİSTESİ'!$F:$S,8,0)),"")</f>
        <v/>
      </c>
      <c r="H3032" s="131" t="str">
        <f ca="1">IF(E3032="","",IF($C3032="","",VLOOKUP(FİLTRE!$C3032,'SKT LİSTESİ'!$F:$S,9,0)))</f>
        <v/>
      </c>
      <c r="I3032" s="132" t="str">
        <f ca="1">IFERROR(IF($C3032="","",VLOOKUP(FİLTRE!$C3032,'SKT LİSTESİ'!$F:$S,10,0)),"")</f>
        <v/>
      </c>
      <c r="J3032" s="133" t="str">
        <f ca="1">IFERROR(IF($C3032="","",VLOOKUP(FİLTRE!$C3032,'SKT LİSTESİ'!$F:$S,11,0)),"")</f>
        <v/>
      </c>
      <c r="K3032" s="134" t="str">
        <f ca="1">IFERROR(IF($C3032="","",VLOOKUP(FİLTRE!$C3032,'SKT LİSTESİ'!$F:$S,12,0)),"")</f>
        <v/>
      </c>
      <c r="L3032" s="134" t="str">
        <f ca="1">IFERROR(IF($C3032="","",VLOOKUP(FİLTRE!$C3032,'SKT LİSTESİ'!$F:$S,13,0)),"")</f>
        <v/>
      </c>
      <c r="M3032" s="135" t="str">
        <f ca="1">IFERROR(IF($C3032="","",VLOOKUP(FİLTRE!$C3032,'SKT LİSTESİ'!$F:$AJ,14,0)),"")</f>
        <v/>
      </c>
      <c r="N3032" s="31" t="str">
        <f ca="1">IFERROR(IF($C3032="","",VLOOKUP(FİLTRE!$C3032,'SKT LİSTESİ'!$F:$AJ,22,0)),"")</f>
        <v/>
      </c>
      <c r="O3032" s="136" t="str">
        <f ca="1">IFERROR(IF($C3032="","",VLOOKUP(FİLTRE!$C3032,'SKT LİSTESİ'!$F:$AJ,23,0)),"")</f>
        <v/>
      </c>
      <c r="P3032" s="31"/>
      <c r="Q3032" s="31"/>
      <c r="R3032" s="137" t="str">
        <f ca="1">(IFERROR(IF($C3032="","",VLOOKUP(FİLTRE!$C3032,'SKT LİSTESİ'!$F:$AJ,15,0)),""))</f>
        <v/>
      </c>
      <c r="S3032" s="138" t="str">
        <f ca="1">IFERROR(IF($C3032="","",VLOOKUP(FİLTRE!$C3032,'SKT LİSTESİ'!$F:$AJ,16,0)),"")</f>
        <v/>
      </c>
      <c r="AF3032" s="179" t="str">
        <f t="shared" ca="1" si="190"/>
        <v/>
      </c>
      <c r="AG3032" s="179">
        <f t="shared" ca="1" si="191"/>
        <v>0</v>
      </c>
      <c r="AH3032" s="179">
        <f t="shared" ca="1" si="192"/>
        <v>0</v>
      </c>
    </row>
    <row r="3033" spans="2:34" ht="15.75" x14ac:dyDescent="0.25">
      <c r="B3033">
        <f t="shared" ca="1" si="189"/>
        <v>3021</v>
      </c>
      <c r="C3033" t="str">
        <f ca="1">IFERROR(VLOOKUP(B3033,'SKT LİSTESİ'!F:F,1,0),"")</f>
        <v/>
      </c>
      <c r="E3033" s="128" t="str">
        <f ca="1">IFERROR(IF($C3033="","",VLOOKUP(FİLTRE!$C3033,'SKT LİSTESİ'!$F:$S,5,0)),"")</f>
        <v/>
      </c>
      <c r="F3033" s="129" t="str">
        <f ca="1">IFERROR(IF($C3033="","",VLOOKUP(FİLTRE!$C3033,'SKT LİSTESİ'!$F:$S,7,0)),"")</f>
        <v/>
      </c>
      <c r="G3033" s="130" t="str">
        <f ca="1">IFERROR(IF($C3033="","",VLOOKUP(FİLTRE!$C3033,'SKT LİSTESİ'!$F:$S,8,0)),"")</f>
        <v/>
      </c>
      <c r="H3033" s="131" t="str">
        <f ca="1">IF(E3033="","",IF($C3033="","",VLOOKUP(FİLTRE!$C3033,'SKT LİSTESİ'!$F:$S,9,0)))</f>
        <v/>
      </c>
      <c r="I3033" s="132" t="str">
        <f ca="1">IFERROR(IF($C3033="","",VLOOKUP(FİLTRE!$C3033,'SKT LİSTESİ'!$F:$S,10,0)),"")</f>
        <v/>
      </c>
      <c r="J3033" s="133" t="str">
        <f ca="1">IFERROR(IF($C3033="","",VLOOKUP(FİLTRE!$C3033,'SKT LİSTESİ'!$F:$S,11,0)),"")</f>
        <v/>
      </c>
      <c r="K3033" s="134" t="str">
        <f ca="1">IFERROR(IF($C3033="","",VLOOKUP(FİLTRE!$C3033,'SKT LİSTESİ'!$F:$S,12,0)),"")</f>
        <v/>
      </c>
      <c r="L3033" s="134" t="str">
        <f ca="1">IFERROR(IF($C3033="","",VLOOKUP(FİLTRE!$C3033,'SKT LİSTESİ'!$F:$S,13,0)),"")</f>
        <v/>
      </c>
      <c r="M3033" s="135" t="str">
        <f ca="1">IFERROR(IF($C3033="","",VLOOKUP(FİLTRE!$C3033,'SKT LİSTESİ'!$F:$AJ,14,0)),"")</f>
        <v/>
      </c>
      <c r="N3033" s="31" t="str">
        <f ca="1">IFERROR(IF($C3033="","",VLOOKUP(FİLTRE!$C3033,'SKT LİSTESİ'!$F:$AJ,22,0)),"")</f>
        <v/>
      </c>
      <c r="O3033" s="136" t="str">
        <f ca="1">IFERROR(IF($C3033="","",VLOOKUP(FİLTRE!$C3033,'SKT LİSTESİ'!$F:$AJ,23,0)),"")</f>
        <v/>
      </c>
      <c r="P3033" s="31"/>
      <c r="Q3033" s="31"/>
      <c r="R3033" s="137" t="str">
        <f ca="1">(IFERROR(IF($C3033="","",VLOOKUP(FİLTRE!$C3033,'SKT LİSTESİ'!$F:$AJ,15,0)),""))</f>
        <v/>
      </c>
      <c r="S3033" s="138" t="str">
        <f ca="1">IFERROR(IF($C3033="","",VLOOKUP(FİLTRE!$C3033,'SKT LİSTESİ'!$F:$AJ,16,0)),"")</f>
        <v/>
      </c>
      <c r="AF3033" s="179" t="str">
        <f t="shared" ca="1" si="190"/>
        <v/>
      </c>
      <c r="AG3033" s="179">
        <f t="shared" ca="1" si="191"/>
        <v>0</v>
      </c>
      <c r="AH3033" s="179">
        <f t="shared" ca="1" si="192"/>
        <v>0</v>
      </c>
    </row>
    <row r="3034" spans="2:34" ht="15.75" x14ac:dyDescent="0.25">
      <c r="B3034">
        <f t="shared" ca="1" si="189"/>
        <v>3022</v>
      </c>
      <c r="C3034" t="str">
        <f ca="1">IFERROR(VLOOKUP(B3034,'SKT LİSTESİ'!F:F,1,0),"")</f>
        <v/>
      </c>
      <c r="E3034" s="128" t="str">
        <f ca="1">IFERROR(IF($C3034="","",VLOOKUP(FİLTRE!$C3034,'SKT LİSTESİ'!$F:$S,5,0)),"")</f>
        <v/>
      </c>
      <c r="F3034" s="129" t="str">
        <f ca="1">IFERROR(IF($C3034="","",VLOOKUP(FİLTRE!$C3034,'SKT LİSTESİ'!$F:$S,7,0)),"")</f>
        <v/>
      </c>
      <c r="G3034" s="130" t="str">
        <f ca="1">IFERROR(IF($C3034="","",VLOOKUP(FİLTRE!$C3034,'SKT LİSTESİ'!$F:$S,8,0)),"")</f>
        <v/>
      </c>
      <c r="H3034" s="131" t="str">
        <f ca="1">IF(E3034="","",IF($C3034="","",VLOOKUP(FİLTRE!$C3034,'SKT LİSTESİ'!$F:$S,9,0)))</f>
        <v/>
      </c>
      <c r="I3034" s="132" t="str">
        <f ca="1">IFERROR(IF($C3034="","",VLOOKUP(FİLTRE!$C3034,'SKT LİSTESİ'!$F:$S,10,0)),"")</f>
        <v/>
      </c>
      <c r="J3034" s="133" t="str">
        <f ca="1">IFERROR(IF($C3034="","",VLOOKUP(FİLTRE!$C3034,'SKT LİSTESİ'!$F:$S,11,0)),"")</f>
        <v/>
      </c>
      <c r="K3034" s="134" t="str">
        <f ca="1">IFERROR(IF($C3034="","",VLOOKUP(FİLTRE!$C3034,'SKT LİSTESİ'!$F:$S,12,0)),"")</f>
        <v/>
      </c>
      <c r="L3034" s="134" t="str">
        <f ca="1">IFERROR(IF($C3034="","",VLOOKUP(FİLTRE!$C3034,'SKT LİSTESİ'!$F:$S,13,0)),"")</f>
        <v/>
      </c>
      <c r="M3034" s="135" t="str">
        <f ca="1">IFERROR(IF($C3034="","",VLOOKUP(FİLTRE!$C3034,'SKT LİSTESİ'!$F:$AJ,14,0)),"")</f>
        <v/>
      </c>
      <c r="N3034" s="31" t="str">
        <f ca="1">IFERROR(IF($C3034="","",VLOOKUP(FİLTRE!$C3034,'SKT LİSTESİ'!$F:$AJ,22,0)),"")</f>
        <v/>
      </c>
      <c r="O3034" s="136" t="str">
        <f ca="1">IFERROR(IF($C3034="","",VLOOKUP(FİLTRE!$C3034,'SKT LİSTESİ'!$F:$AJ,23,0)),"")</f>
        <v/>
      </c>
      <c r="P3034" s="31"/>
      <c r="Q3034" s="31"/>
      <c r="R3034" s="137" t="str">
        <f ca="1">(IFERROR(IF($C3034="","",VLOOKUP(FİLTRE!$C3034,'SKT LİSTESİ'!$F:$AJ,15,0)),""))</f>
        <v/>
      </c>
      <c r="S3034" s="138" t="str">
        <f ca="1">IFERROR(IF($C3034="","",VLOOKUP(FİLTRE!$C3034,'SKT LİSTESİ'!$F:$AJ,16,0)),"")</f>
        <v/>
      </c>
      <c r="AF3034" s="179" t="str">
        <f t="shared" ca="1" si="190"/>
        <v/>
      </c>
      <c r="AG3034" s="179">
        <f t="shared" ca="1" si="191"/>
        <v>0</v>
      </c>
      <c r="AH3034" s="179">
        <f t="shared" ca="1" si="192"/>
        <v>0</v>
      </c>
    </row>
    <row r="3035" spans="2:34" ht="15.75" x14ac:dyDescent="0.25">
      <c r="B3035">
        <f t="shared" ca="1" si="189"/>
        <v>3023</v>
      </c>
      <c r="C3035" t="str">
        <f ca="1">IFERROR(VLOOKUP(B3035,'SKT LİSTESİ'!F:F,1,0),"")</f>
        <v/>
      </c>
      <c r="E3035" s="128" t="str">
        <f ca="1">IFERROR(IF($C3035="","",VLOOKUP(FİLTRE!$C3035,'SKT LİSTESİ'!$F:$S,5,0)),"")</f>
        <v/>
      </c>
      <c r="F3035" s="129" t="str">
        <f ca="1">IFERROR(IF($C3035="","",VLOOKUP(FİLTRE!$C3035,'SKT LİSTESİ'!$F:$S,7,0)),"")</f>
        <v/>
      </c>
      <c r="G3035" s="130" t="str">
        <f ca="1">IFERROR(IF($C3035="","",VLOOKUP(FİLTRE!$C3035,'SKT LİSTESİ'!$F:$S,8,0)),"")</f>
        <v/>
      </c>
      <c r="H3035" s="131" t="str">
        <f ca="1">IF(E3035="","",IF($C3035="","",VLOOKUP(FİLTRE!$C3035,'SKT LİSTESİ'!$F:$S,9,0)))</f>
        <v/>
      </c>
      <c r="I3035" s="132" t="str">
        <f ca="1">IFERROR(IF($C3035="","",VLOOKUP(FİLTRE!$C3035,'SKT LİSTESİ'!$F:$S,10,0)),"")</f>
        <v/>
      </c>
      <c r="J3035" s="133" t="str">
        <f ca="1">IFERROR(IF($C3035="","",VLOOKUP(FİLTRE!$C3035,'SKT LİSTESİ'!$F:$S,11,0)),"")</f>
        <v/>
      </c>
      <c r="K3035" s="134" t="str">
        <f ca="1">IFERROR(IF($C3035="","",VLOOKUP(FİLTRE!$C3035,'SKT LİSTESİ'!$F:$S,12,0)),"")</f>
        <v/>
      </c>
      <c r="L3035" s="134" t="str">
        <f ca="1">IFERROR(IF($C3035="","",VLOOKUP(FİLTRE!$C3035,'SKT LİSTESİ'!$F:$S,13,0)),"")</f>
        <v/>
      </c>
      <c r="M3035" s="135" t="str">
        <f ca="1">IFERROR(IF($C3035="","",VLOOKUP(FİLTRE!$C3035,'SKT LİSTESİ'!$F:$AJ,14,0)),"")</f>
        <v/>
      </c>
      <c r="N3035" s="31" t="str">
        <f ca="1">IFERROR(IF($C3035="","",VLOOKUP(FİLTRE!$C3035,'SKT LİSTESİ'!$F:$AJ,22,0)),"")</f>
        <v/>
      </c>
      <c r="O3035" s="136" t="str">
        <f ca="1">IFERROR(IF($C3035="","",VLOOKUP(FİLTRE!$C3035,'SKT LİSTESİ'!$F:$AJ,23,0)),"")</f>
        <v/>
      </c>
      <c r="P3035" s="31"/>
      <c r="Q3035" s="31"/>
      <c r="R3035" s="137" t="str">
        <f ca="1">(IFERROR(IF($C3035="","",VLOOKUP(FİLTRE!$C3035,'SKT LİSTESİ'!$F:$AJ,15,0)),""))</f>
        <v/>
      </c>
      <c r="S3035" s="138" t="str">
        <f ca="1">IFERROR(IF($C3035="","",VLOOKUP(FİLTRE!$C3035,'SKT LİSTESİ'!$F:$AJ,16,0)),"")</f>
        <v/>
      </c>
      <c r="AF3035" s="179" t="str">
        <f t="shared" ca="1" si="190"/>
        <v/>
      </c>
      <c r="AG3035" s="179">
        <f t="shared" ca="1" si="191"/>
        <v>0</v>
      </c>
      <c r="AH3035" s="179">
        <f t="shared" ca="1" si="192"/>
        <v>0</v>
      </c>
    </row>
    <row r="3036" spans="2:34" ht="15.75" x14ac:dyDescent="0.25">
      <c r="B3036">
        <f t="shared" ca="1" si="189"/>
        <v>3024</v>
      </c>
      <c r="C3036" t="str">
        <f ca="1">IFERROR(VLOOKUP(B3036,'SKT LİSTESİ'!F:F,1,0),"")</f>
        <v/>
      </c>
      <c r="E3036" s="128" t="str">
        <f ca="1">IFERROR(IF($C3036="","",VLOOKUP(FİLTRE!$C3036,'SKT LİSTESİ'!$F:$S,5,0)),"")</f>
        <v/>
      </c>
      <c r="F3036" s="129" t="str">
        <f ca="1">IFERROR(IF($C3036="","",VLOOKUP(FİLTRE!$C3036,'SKT LİSTESİ'!$F:$S,7,0)),"")</f>
        <v/>
      </c>
      <c r="G3036" s="130" t="str">
        <f ca="1">IFERROR(IF($C3036="","",VLOOKUP(FİLTRE!$C3036,'SKT LİSTESİ'!$F:$S,8,0)),"")</f>
        <v/>
      </c>
      <c r="H3036" s="131" t="str">
        <f ca="1">IF(E3036="","",IF($C3036="","",VLOOKUP(FİLTRE!$C3036,'SKT LİSTESİ'!$F:$S,9,0)))</f>
        <v/>
      </c>
      <c r="I3036" s="132" t="str">
        <f ca="1">IFERROR(IF($C3036="","",VLOOKUP(FİLTRE!$C3036,'SKT LİSTESİ'!$F:$S,10,0)),"")</f>
        <v/>
      </c>
      <c r="J3036" s="133" t="str">
        <f ca="1">IFERROR(IF($C3036="","",VLOOKUP(FİLTRE!$C3036,'SKT LİSTESİ'!$F:$S,11,0)),"")</f>
        <v/>
      </c>
      <c r="K3036" s="134" t="str">
        <f ca="1">IFERROR(IF($C3036="","",VLOOKUP(FİLTRE!$C3036,'SKT LİSTESİ'!$F:$S,12,0)),"")</f>
        <v/>
      </c>
      <c r="L3036" s="134" t="str">
        <f ca="1">IFERROR(IF($C3036="","",VLOOKUP(FİLTRE!$C3036,'SKT LİSTESİ'!$F:$S,13,0)),"")</f>
        <v/>
      </c>
      <c r="M3036" s="135" t="str">
        <f ca="1">IFERROR(IF($C3036="","",VLOOKUP(FİLTRE!$C3036,'SKT LİSTESİ'!$F:$AJ,14,0)),"")</f>
        <v/>
      </c>
      <c r="N3036" s="31" t="str">
        <f ca="1">IFERROR(IF($C3036="","",VLOOKUP(FİLTRE!$C3036,'SKT LİSTESİ'!$F:$AJ,22,0)),"")</f>
        <v/>
      </c>
      <c r="O3036" s="136" t="str">
        <f ca="1">IFERROR(IF($C3036="","",VLOOKUP(FİLTRE!$C3036,'SKT LİSTESİ'!$F:$AJ,23,0)),"")</f>
        <v/>
      </c>
      <c r="P3036" s="31"/>
      <c r="Q3036" s="31"/>
      <c r="R3036" s="137" t="str">
        <f ca="1">(IFERROR(IF($C3036="","",VLOOKUP(FİLTRE!$C3036,'SKT LİSTESİ'!$F:$AJ,15,0)),""))</f>
        <v/>
      </c>
      <c r="S3036" s="138" t="str">
        <f ca="1">IFERROR(IF($C3036="","",VLOOKUP(FİLTRE!$C3036,'SKT LİSTESİ'!$F:$AJ,16,0)),"")</f>
        <v/>
      </c>
      <c r="AF3036" s="179" t="str">
        <f t="shared" ca="1" si="190"/>
        <v/>
      </c>
      <c r="AG3036" s="179">
        <f t="shared" ca="1" si="191"/>
        <v>0</v>
      </c>
      <c r="AH3036" s="179">
        <f t="shared" ca="1" si="192"/>
        <v>0</v>
      </c>
    </row>
    <row r="3037" spans="2:34" ht="15.75" x14ac:dyDescent="0.25">
      <c r="B3037">
        <f t="shared" ca="1" si="189"/>
        <v>3025</v>
      </c>
      <c r="C3037" t="str">
        <f ca="1">IFERROR(VLOOKUP(B3037,'SKT LİSTESİ'!F:F,1,0),"")</f>
        <v/>
      </c>
      <c r="E3037" s="128" t="str">
        <f ca="1">IFERROR(IF($C3037="","",VLOOKUP(FİLTRE!$C3037,'SKT LİSTESİ'!$F:$S,5,0)),"")</f>
        <v/>
      </c>
      <c r="F3037" s="129" t="str">
        <f ca="1">IFERROR(IF($C3037="","",VLOOKUP(FİLTRE!$C3037,'SKT LİSTESİ'!$F:$S,7,0)),"")</f>
        <v/>
      </c>
      <c r="G3037" s="130" t="str">
        <f ca="1">IFERROR(IF($C3037="","",VLOOKUP(FİLTRE!$C3037,'SKT LİSTESİ'!$F:$S,8,0)),"")</f>
        <v/>
      </c>
      <c r="H3037" s="131" t="str">
        <f ca="1">IF(E3037="","",IF($C3037="","",VLOOKUP(FİLTRE!$C3037,'SKT LİSTESİ'!$F:$S,9,0)))</f>
        <v/>
      </c>
      <c r="I3037" s="132" t="str">
        <f ca="1">IFERROR(IF($C3037="","",VLOOKUP(FİLTRE!$C3037,'SKT LİSTESİ'!$F:$S,10,0)),"")</f>
        <v/>
      </c>
      <c r="J3037" s="133" t="str">
        <f ca="1">IFERROR(IF($C3037="","",VLOOKUP(FİLTRE!$C3037,'SKT LİSTESİ'!$F:$S,11,0)),"")</f>
        <v/>
      </c>
      <c r="K3037" s="134" t="str">
        <f ca="1">IFERROR(IF($C3037="","",VLOOKUP(FİLTRE!$C3037,'SKT LİSTESİ'!$F:$S,12,0)),"")</f>
        <v/>
      </c>
      <c r="L3037" s="134" t="str">
        <f ca="1">IFERROR(IF($C3037="","",VLOOKUP(FİLTRE!$C3037,'SKT LİSTESİ'!$F:$S,13,0)),"")</f>
        <v/>
      </c>
      <c r="M3037" s="135" t="str">
        <f ca="1">IFERROR(IF($C3037="","",VLOOKUP(FİLTRE!$C3037,'SKT LİSTESİ'!$F:$AJ,14,0)),"")</f>
        <v/>
      </c>
      <c r="N3037" s="31" t="str">
        <f ca="1">IFERROR(IF($C3037="","",VLOOKUP(FİLTRE!$C3037,'SKT LİSTESİ'!$F:$AJ,22,0)),"")</f>
        <v/>
      </c>
      <c r="O3037" s="136" t="str">
        <f ca="1">IFERROR(IF($C3037="","",VLOOKUP(FİLTRE!$C3037,'SKT LİSTESİ'!$F:$AJ,23,0)),"")</f>
        <v/>
      </c>
      <c r="P3037" s="31"/>
      <c r="Q3037" s="31"/>
      <c r="R3037" s="137" t="str">
        <f ca="1">(IFERROR(IF($C3037="","",VLOOKUP(FİLTRE!$C3037,'SKT LİSTESİ'!$F:$AJ,15,0)),""))</f>
        <v/>
      </c>
      <c r="S3037" s="138" t="str">
        <f ca="1">IFERROR(IF($C3037="","",VLOOKUP(FİLTRE!$C3037,'SKT LİSTESİ'!$F:$AJ,16,0)),"")</f>
        <v/>
      </c>
      <c r="AF3037" s="179" t="str">
        <f t="shared" ca="1" si="190"/>
        <v/>
      </c>
      <c r="AG3037" s="179">
        <f t="shared" ca="1" si="191"/>
        <v>0</v>
      </c>
      <c r="AH3037" s="179">
        <f t="shared" ca="1" si="192"/>
        <v>0</v>
      </c>
    </row>
    <row r="3038" spans="2:34" ht="15.75" x14ac:dyDescent="0.25">
      <c r="B3038">
        <f t="shared" ca="1" si="189"/>
        <v>3026</v>
      </c>
      <c r="C3038" t="str">
        <f ca="1">IFERROR(VLOOKUP(B3038,'SKT LİSTESİ'!F:F,1,0),"")</f>
        <v/>
      </c>
      <c r="E3038" s="128" t="str">
        <f ca="1">IFERROR(IF($C3038="","",VLOOKUP(FİLTRE!$C3038,'SKT LİSTESİ'!$F:$S,5,0)),"")</f>
        <v/>
      </c>
      <c r="F3038" s="129" t="str">
        <f ca="1">IFERROR(IF($C3038="","",VLOOKUP(FİLTRE!$C3038,'SKT LİSTESİ'!$F:$S,7,0)),"")</f>
        <v/>
      </c>
      <c r="G3038" s="130" t="str">
        <f ca="1">IFERROR(IF($C3038="","",VLOOKUP(FİLTRE!$C3038,'SKT LİSTESİ'!$F:$S,8,0)),"")</f>
        <v/>
      </c>
      <c r="H3038" s="131" t="str">
        <f ca="1">IF(E3038="","",IF($C3038="","",VLOOKUP(FİLTRE!$C3038,'SKT LİSTESİ'!$F:$S,9,0)))</f>
        <v/>
      </c>
      <c r="I3038" s="132" t="str">
        <f ca="1">IFERROR(IF($C3038="","",VLOOKUP(FİLTRE!$C3038,'SKT LİSTESİ'!$F:$S,10,0)),"")</f>
        <v/>
      </c>
      <c r="J3038" s="133" t="str">
        <f ca="1">IFERROR(IF($C3038="","",VLOOKUP(FİLTRE!$C3038,'SKT LİSTESİ'!$F:$S,11,0)),"")</f>
        <v/>
      </c>
      <c r="K3038" s="134" t="str">
        <f ca="1">IFERROR(IF($C3038="","",VLOOKUP(FİLTRE!$C3038,'SKT LİSTESİ'!$F:$S,12,0)),"")</f>
        <v/>
      </c>
      <c r="L3038" s="134" t="str">
        <f ca="1">IFERROR(IF($C3038="","",VLOOKUP(FİLTRE!$C3038,'SKT LİSTESİ'!$F:$S,13,0)),"")</f>
        <v/>
      </c>
      <c r="M3038" s="135" t="str">
        <f ca="1">IFERROR(IF($C3038="","",VLOOKUP(FİLTRE!$C3038,'SKT LİSTESİ'!$F:$AJ,14,0)),"")</f>
        <v/>
      </c>
      <c r="N3038" s="31" t="str">
        <f ca="1">IFERROR(IF($C3038="","",VLOOKUP(FİLTRE!$C3038,'SKT LİSTESİ'!$F:$AJ,22,0)),"")</f>
        <v/>
      </c>
      <c r="O3038" s="136" t="str">
        <f ca="1">IFERROR(IF($C3038="","",VLOOKUP(FİLTRE!$C3038,'SKT LİSTESİ'!$F:$AJ,23,0)),"")</f>
        <v/>
      </c>
      <c r="P3038" s="31"/>
      <c r="Q3038" s="31"/>
      <c r="R3038" s="137" t="str">
        <f ca="1">(IFERROR(IF($C3038="","",VLOOKUP(FİLTRE!$C3038,'SKT LİSTESİ'!$F:$AJ,15,0)),""))</f>
        <v/>
      </c>
      <c r="S3038" s="138" t="str">
        <f ca="1">IFERROR(IF($C3038="","",VLOOKUP(FİLTRE!$C3038,'SKT LİSTESİ'!$F:$AJ,16,0)),"")</f>
        <v/>
      </c>
      <c r="AF3038" s="179" t="str">
        <f t="shared" ca="1" si="190"/>
        <v/>
      </c>
      <c r="AG3038" s="179">
        <f t="shared" ca="1" si="191"/>
        <v>0</v>
      </c>
      <c r="AH3038" s="179">
        <f t="shared" ca="1" si="192"/>
        <v>0</v>
      </c>
    </row>
    <row r="3039" spans="2:34" ht="15.75" x14ac:dyDescent="0.25">
      <c r="B3039">
        <f t="shared" ca="1" si="189"/>
        <v>3027</v>
      </c>
      <c r="C3039" t="str">
        <f ca="1">IFERROR(VLOOKUP(B3039,'SKT LİSTESİ'!F:F,1,0),"")</f>
        <v/>
      </c>
      <c r="E3039" s="128" t="str">
        <f ca="1">IFERROR(IF($C3039="","",VLOOKUP(FİLTRE!$C3039,'SKT LİSTESİ'!$F:$S,5,0)),"")</f>
        <v/>
      </c>
      <c r="F3039" s="129" t="str">
        <f ca="1">IFERROR(IF($C3039="","",VLOOKUP(FİLTRE!$C3039,'SKT LİSTESİ'!$F:$S,7,0)),"")</f>
        <v/>
      </c>
      <c r="G3039" s="130" t="str">
        <f ca="1">IFERROR(IF($C3039="","",VLOOKUP(FİLTRE!$C3039,'SKT LİSTESİ'!$F:$S,8,0)),"")</f>
        <v/>
      </c>
      <c r="H3039" s="131" t="str">
        <f ca="1">IF(E3039="","",IF($C3039="","",VLOOKUP(FİLTRE!$C3039,'SKT LİSTESİ'!$F:$S,9,0)))</f>
        <v/>
      </c>
      <c r="I3039" s="132" t="str">
        <f ca="1">IFERROR(IF($C3039="","",VLOOKUP(FİLTRE!$C3039,'SKT LİSTESİ'!$F:$S,10,0)),"")</f>
        <v/>
      </c>
      <c r="J3039" s="133" t="str">
        <f ca="1">IFERROR(IF($C3039="","",VLOOKUP(FİLTRE!$C3039,'SKT LİSTESİ'!$F:$S,11,0)),"")</f>
        <v/>
      </c>
      <c r="K3039" s="134" t="str">
        <f ca="1">IFERROR(IF($C3039="","",VLOOKUP(FİLTRE!$C3039,'SKT LİSTESİ'!$F:$S,12,0)),"")</f>
        <v/>
      </c>
      <c r="L3039" s="134" t="str">
        <f ca="1">IFERROR(IF($C3039="","",VLOOKUP(FİLTRE!$C3039,'SKT LİSTESİ'!$F:$S,13,0)),"")</f>
        <v/>
      </c>
      <c r="M3039" s="135" t="str">
        <f ca="1">IFERROR(IF($C3039="","",VLOOKUP(FİLTRE!$C3039,'SKT LİSTESİ'!$F:$AJ,14,0)),"")</f>
        <v/>
      </c>
      <c r="N3039" s="31" t="str">
        <f ca="1">IFERROR(IF($C3039="","",VLOOKUP(FİLTRE!$C3039,'SKT LİSTESİ'!$F:$AJ,22,0)),"")</f>
        <v/>
      </c>
      <c r="O3039" s="136" t="str">
        <f ca="1">IFERROR(IF($C3039="","",VLOOKUP(FİLTRE!$C3039,'SKT LİSTESİ'!$F:$AJ,23,0)),"")</f>
        <v/>
      </c>
      <c r="P3039" s="31"/>
      <c r="Q3039" s="31"/>
      <c r="R3039" s="137" t="str">
        <f ca="1">(IFERROR(IF($C3039="","",VLOOKUP(FİLTRE!$C3039,'SKT LİSTESİ'!$F:$AJ,15,0)),""))</f>
        <v/>
      </c>
      <c r="S3039" s="138" t="str">
        <f ca="1">IFERROR(IF($C3039="","",VLOOKUP(FİLTRE!$C3039,'SKT LİSTESİ'!$F:$AJ,16,0)),"")</f>
        <v/>
      </c>
      <c r="AF3039" s="179" t="str">
        <f t="shared" ca="1" si="190"/>
        <v/>
      </c>
      <c r="AG3039" s="179">
        <f t="shared" ca="1" si="191"/>
        <v>0</v>
      </c>
      <c r="AH3039" s="179">
        <f t="shared" ca="1" si="192"/>
        <v>0</v>
      </c>
    </row>
    <row r="3040" spans="2:34" ht="15.75" x14ac:dyDescent="0.25">
      <c r="B3040">
        <f t="shared" ca="1" si="189"/>
        <v>3028</v>
      </c>
      <c r="C3040" t="str">
        <f ca="1">IFERROR(VLOOKUP(B3040,'SKT LİSTESİ'!F:F,1,0),"")</f>
        <v/>
      </c>
      <c r="E3040" s="128" t="str">
        <f ca="1">IFERROR(IF($C3040="","",VLOOKUP(FİLTRE!$C3040,'SKT LİSTESİ'!$F:$S,5,0)),"")</f>
        <v/>
      </c>
      <c r="F3040" s="129" t="str">
        <f ca="1">IFERROR(IF($C3040="","",VLOOKUP(FİLTRE!$C3040,'SKT LİSTESİ'!$F:$S,7,0)),"")</f>
        <v/>
      </c>
      <c r="G3040" s="130" t="str">
        <f ca="1">IFERROR(IF($C3040="","",VLOOKUP(FİLTRE!$C3040,'SKT LİSTESİ'!$F:$S,8,0)),"")</f>
        <v/>
      </c>
      <c r="H3040" s="131" t="str">
        <f ca="1">IF(E3040="","",IF($C3040="","",VLOOKUP(FİLTRE!$C3040,'SKT LİSTESİ'!$F:$S,9,0)))</f>
        <v/>
      </c>
      <c r="I3040" s="132" t="str">
        <f ca="1">IFERROR(IF($C3040="","",VLOOKUP(FİLTRE!$C3040,'SKT LİSTESİ'!$F:$S,10,0)),"")</f>
        <v/>
      </c>
      <c r="J3040" s="133" t="str">
        <f ca="1">IFERROR(IF($C3040="","",VLOOKUP(FİLTRE!$C3040,'SKT LİSTESİ'!$F:$S,11,0)),"")</f>
        <v/>
      </c>
      <c r="K3040" s="134" t="str">
        <f ca="1">IFERROR(IF($C3040="","",VLOOKUP(FİLTRE!$C3040,'SKT LİSTESİ'!$F:$S,12,0)),"")</f>
        <v/>
      </c>
      <c r="L3040" s="134" t="str">
        <f ca="1">IFERROR(IF($C3040="","",VLOOKUP(FİLTRE!$C3040,'SKT LİSTESİ'!$F:$S,13,0)),"")</f>
        <v/>
      </c>
      <c r="M3040" s="135" t="str">
        <f ca="1">IFERROR(IF($C3040="","",VLOOKUP(FİLTRE!$C3040,'SKT LİSTESİ'!$F:$AJ,14,0)),"")</f>
        <v/>
      </c>
      <c r="N3040" s="31" t="str">
        <f ca="1">IFERROR(IF($C3040="","",VLOOKUP(FİLTRE!$C3040,'SKT LİSTESİ'!$F:$AJ,22,0)),"")</f>
        <v/>
      </c>
      <c r="O3040" s="136" t="str">
        <f ca="1">IFERROR(IF($C3040="","",VLOOKUP(FİLTRE!$C3040,'SKT LİSTESİ'!$F:$AJ,23,0)),"")</f>
        <v/>
      </c>
      <c r="P3040" s="31"/>
      <c r="Q3040" s="31"/>
      <c r="R3040" s="137" t="str">
        <f ca="1">(IFERROR(IF($C3040="","",VLOOKUP(FİLTRE!$C3040,'SKT LİSTESİ'!$F:$AJ,15,0)),""))</f>
        <v/>
      </c>
      <c r="S3040" s="138" t="str">
        <f ca="1">IFERROR(IF($C3040="","",VLOOKUP(FİLTRE!$C3040,'SKT LİSTESİ'!$F:$AJ,16,0)),"")</f>
        <v/>
      </c>
      <c r="AF3040" s="179" t="str">
        <f t="shared" ca="1" si="190"/>
        <v/>
      </c>
      <c r="AG3040" s="179">
        <f t="shared" ca="1" si="191"/>
        <v>0</v>
      </c>
      <c r="AH3040" s="179">
        <f t="shared" ca="1" si="192"/>
        <v>0</v>
      </c>
    </row>
    <row r="3041" spans="2:34" ht="15.75" x14ac:dyDescent="0.25">
      <c r="B3041">
        <f t="shared" ca="1" si="189"/>
        <v>3029</v>
      </c>
      <c r="C3041" t="str">
        <f ca="1">IFERROR(VLOOKUP(B3041,'SKT LİSTESİ'!F:F,1,0),"")</f>
        <v/>
      </c>
      <c r="E3041" s="128" t="str">
        <f ca="1">IFERROR(IF($C3041="","",VLOOKUP(FİLTRE!$C3041,'SKT LİSTESİ'!$F:$S,5,0)),"")</f>
        <v/>
      </c>
      <c r="F3041" s="129" t="str">
        <f ca="1">IFERROR(IF($C3041="","",VLOOKUP(FİLTRE!$C3041,'SKT LİSTESİ'!$F:$S,7,0)),"")</f>
        <v/>
      </c>
      <c r="G3041" s="130" t="str">
        <f ca="1">IFERROR(IF($C3041="","",VLOOKUP(FİLTRE!$C3041,'SKT LİSTESİ'!$F:$S,8,0)),"")</f>
        <v/>
      </c>
      <c r="H3041" s="131" t="str">
        <f ca="1">IF(E3041="","",IF($C3041="","",VLOOKUP(FİLTRE!$C3041,'SKT LİSTESİ'!$F:$S,9,0)))</f>
        <v/>
      </c>
      <c r="I3041" s="132" t="str">
        <f ca="1">IFERROR(IF($C3041="","",VLOOKUP(FİLTRE!$C3041,'SKT LİSTESİ'!$F:$S,10,0)),"")</f>
        <v/>
      </c>
      <c r="J3041" s="133" t="str">
        <f ca="1">IFERROR(IF($C3041="","",VLOOKUP(FİLTRE!$C3041,'SKT LİSTESİ'!$F:$S,11,0)),"")</f>
        <v/>
      </c>
      <c r="K3041" s="134" t="str">
        <f ca="1">IFERROR(IF($C3041="","",VLOOKUP(FİLTRE!$C3041,'SKT LİSTESİ'!$F:$S,12,0)),"")</f>
        <v/>
      </c>
      <c r="L3041" s="134" t="str">
        <f ca="1">IFERROR(IF($C3041="","",VLOOKUP(FİLTRE!$C3041,'SKT LİSTESİ'!$F:$S,13,0)),"")</f>
        <v/>
      </c>
      <c r="M3041" s="135" t="str">
        <f ca="1">IFERROR(IF($C3041="","",VLOOKUP(FİLTRE!$C3041,'SKT LİSTESİ'!$F:$AJ,14,0)),"")</f>
        <v/>
      </c>
      <c r="N3041" s="31" t="str">
        <f ca="1">IFERROR(IF($C3041="","",VLOOKUP(FİLTRE!$C3041,'SKT LİSTESİ'!$F:$AJ,22,0)),"")</f>
        <v/>
      </c>
      <c r="O3041" s="136" t="str">
        <f ca="1">IFERROR(IF($C3041="","",VLOOKUP(FİLTRE!$C3041,'SKT LİSTESİ'!$F:$AJ,23,0)),"")</f>
        <v/>
      </c>
      <c r="P3041" s="31"/>
      <c r="Q3041" s="31"/>
      <c r="R3041" s="137" t="str">
        <f ca="1">(IFERROR(IF($C3041="","",VLOOKUP(FİLTRE!$C3041,'SKT LİSTESİ'!$F:$AJ,15,0)),""))</f>
        <v/>
      </c>
      <c r="S3041" s="138" t="str">
        <f ca="1">IFERROR(IF($C3041="","",VLOOKUP(FİLTRE!$C3041,'SKT LİSTESİ'!$F:$AJ,16,0)),"")</f>
        <v/>
      </c>
      <c r="AF3041" s="179" t="str">
        <f t="shared" ca="1" si="190"/>
        <v/>
      </c>
      <c r="AG3041" s="179">
        <f t="shared" ca="1" si="191"/>
        <v>0</v>
      </c>
      <c r="AH3041" s="179">
        <f t="shared" ca="1" si="192"/>
        <v>0</v>
      </c>
    </row>
    <row r="3042" spans="2:34" ht="15.75" x14ac:dyDescent="0.25">
      <c r="B3042">
        <f t="shared" ca="1" si="189"/>
        <v>3030</v>
      </c>
      <c r="C3042" t="str">
        <f ca="1">IFERROR(VLOOKUP(B3042,'SKT LİSTESİ'!F:F,1,0),"")</f>
        <v/>
      </c>
      <c r="E3042" s="128" t="str">
        <f ca="1">IFERROR(IF($C3042="","",VLOOKUP(FİLTRE!$C3042,'SKT LİSTESİ'!$F:$S,5,0)),"")</f>
        <v/>
      </c>
      <c r="F3042" s="129" t="str">
        <f ca="1">IFERROR(IF($C3042="","",VLOOKUP(FİLTRE!$C3042,'SKT LİSTESİ'!$F:$S,7,0)),"")</f>
        <v/>
      </c>
      <c r="G3042" s="130" t="str">
        <f ca="1">IFERROR(IF($C3042="","",VLOOKUP(FİLTRE!$C3042,'SKT LİSTESİ'!$F:$S,8,0)),"")</f>
        <v/>
      </c>
      <c r="H3042" s="131" t="str">
        <f ca="1">IF(E3042="","",IF($C3042="","",VLOOKUP(FİLTRE!$C3042,'SKT LİSTESİ'!$F:$S,9,0)))</f>
        <v/>
      </c>
      <c r="I3042" s="132" t="str">
        <f ca="1">IFERROR(IF($C3042="","",VLOOKUP(FİLTRE!$C3042,'SKT LİSTESİ'!$F:$S,10,0)),"")</f>
        <v/>
      </c>
      <c r="J3042" s="133" t="str">
        <f ca="1">IFERROR(IF($C3042="","",VLOOKUP(FİLTRE!$C3042,'SKT LİSTESİ'!$F:$S,11,0)),"")</f>
        <v/>
      </c>
      <c r="K3042" s="134" t="str">
        <f ca="1">IFERROR(IF($C3042="","",VLOOKUP(FİLTRE!$C3042,'SKT LİSTESİ'!$F:$S,12,0)),"")</f>
        <v/>
      </c>
      <c r="L3042" s="134" t="str">
        <f ca="1">IFERROR(IF($C3042="","",VLOOKUP(FİLTRE!$C3042,'SKT LİSTESİ'!$F:$S,13,0)),"")</f>
        <v/>
      </c>
      <c r="M3042" s="135" t="str">
        <f ca="1">IFERROR(IF($C3042="","",VLOOKUP(FİLTRE!$C3042,'SKT LİSTESİ'!$F:$AJ,14,0)),"")</f>
        <v/>
      </c>
      <c r="N3042" s="31" t="str">
        <f ca="1">IFERROR(IF($C3042="","",VLOOKUP(FİLTRE!$C3042,'SKT LİSTESİ'!$F:$AJ,22,0)),"")</f>
        <v/>
      </c>
      <c r="O3042" s="136" t="str">
        <f ca="1">IFERROR(IF($C3042="","",VLOOKUP(FİLTRE!$C3042,'SKT LİSTESİ'!$F:$AJ,23,0)),"")</f>
        <v/>
      </c>
      <c r="P3042" s="31"/>
      <c r="Q3042" s="31"/>
      <c r="R3042" s="137" t="str">
        <f ca="1">(IFERROR(IF($C3042="","",VLOOKUP(FİLTRE!$C3042,'SKT LİSTESİ'!$F:$AJ,15,0)),""))</f>
        <v/>
      </c>
      <c r="S3042" s="138" t="str">
        <f ca="1">IFERROR(IF($C3042="","",VLOOKUP(FİLTRE!$C3042,'SKT LİSTESİ'!$F:$AJ,16,0)),"")</f>
        <v/>
      </c>
      <c r="AF3042" s="179" t="str">
        <f t="shared" ca="1" si="190"/>
        <v/>
      </c>
      <c r="AG3042" s="179">
        <f t="shared" ca="1" si="191"/>
        <v>0</v>
      </c>
      <c r="AH3042" s="179">
        <f t="shared" ca="1" si="192"/>
        <v>0</v>
      </c>
    </row>
    <row r="3043" spans="2:34" ht="15.75" x14ac:dyDescent="0.25">
      <c r="B3043">
        <f t="shared" ca="1" si="189"/>
        <v>3031</v>
      </c>
      <c r="C3043" t="str">
        <f ca="1">IFERROR(VLOOKUP(B3043,'SKT LİSTESİ'!F:F,1,0),"")</f>
        <v/>
      </c>
      <c r="E3043" s="128" t="str">
        <f ca="1">IFERROR(IF($C3043="","",VLOOKUP(FİLTRE!$C3043,'SKT LİSTESİ'!$F:$S,5,0)),"")</f>
        <v/>
      </c>
      <c r="F3043" s="129" t="str">
        <f ca="1">IFERROR(IF($C3043="","",VLOOKUP(FİLTRE!$C3043,'SKT LİSTESİ'!$F:$S,7,0)),"")</f>
        <v/>
      </c>
      <c r="G3043" s="130" t="str">
        <f ca="1">IFERROR(IF($C3043="","",VLOOKUP(FİLTRE!$C3043,'SKT LİSTESİ'!$F:$S,8,0)),"")</f>
        <v/>
      </c>
      <c r="H3043" s="131" t="str">
        <f ca="1">IF(E3043="","",IF($C3043="","",VLOOKUP(FİLTRE!$C3043,'SKT LİSTESİ'!$F:$S,9,0)))</f>
        <v/>
      </c>
      <c r="I3043" s="132" t="str">
        <f ca="1">IFERROR(IF($C3043="","",VLOOKUP(FİLTRE!$C3043,'SKT LİSTESİ'!$F:$S,10,0)),"")</f>
        <v/>
      </c>
      <c r="J3043" s="133" t="str">
        <f ca="1">IFERROR(IF($C3043="","",VLOOKUP(FİLTRE!$C3043,'SKT LİSTESİ'!$F:$S,11,0)),"")</f>
        <v/>
      </c>
      <c r="K3043" s="134" t="str">
        <f ca="1">IFERROR(IF($C3043="","",VLOOKUP(FİLTRE!$C3043,'SKT LİSTESİ'!$F:$S,12,0)),"")</f>
        <v/>
      </c>
      <c r="L3043" s="134" t="str">
        <f ca="1">IFERROR(IF($C3043="","",VLOOKUP(FİLTRE!$C3043,'SKT LİSTESİ'!$F:$S,13,0)),"")</f>
        <v/>
      </c>
      <c r="M3043" s="135" t="str">
        <f ca="1">IFERROR(IF($C3043="","",VLOOKUP(FİLTRE!$C3043,'SKT LİSTESİ'!$F:$AJ,14,0)),"")</f>
        <v/>
      </c>
      <c r="N3043" s="31" t="str">
        <f ca="1">IFERROR(IF($C3043="","",VLOOKUP(FİLTRE!$C3043,'SKT LİSTESİ'!$F:$AJ,22,0)),"")</f>
        <v/>
      </c>
      <c r="O3043" s="136" t="str">
        <f ca="1">IFERROR(IF($C3043="","",VLOOKUP(FİLTRE!$C3043,'SKT LİSTESİ'!$F:$AJ,23,0)),"")</f>
        <v/>
      </c>
      <c r="P3043" s="31"/>
      <c r="Q3043" s="31"/>
      <c r="R3043" s="137" t="str">
        <f ca="1">(IFERROR(IF($C3043="","",VLOOKUP(FİLTRE!$C3043,'SKT LİSTESİ'!$F:$AJ,15,0)),""))</f>
        <v/>
      </c>
      <c r="S3043" s="138" t="str">
        <f ca="1">IFERROR(IF($C3043="","",VLOOKUP(FİLTRE!$C3043,'SKT LİSTESİ'!$F:$AJ,16,0)),"")</f>
        <v/>
      </c>
      <c r="AF3043" s="179" t="str">
        <f t="shared" ca="1" si="190"/>
        <v/>
      </c>
      <c r="AG3043" s="179">
        <f t="shared" ca="1" si="191"/>
        <v>0</v>
      </c>
      <c r="AH3043" s="179">
        <f t="shared" ca="1" si="192"/>
        <v>0</v>
      </c>
    </row>
    <row r="3044" spans="2:34" ht="15.75" x14ac:dyDescent="0.25">
      <c r="B3044">
        <f t="shared" ca="1" si="189"/>
        <v>3032</v>
      </c>
      <c r="C3044" t="str">
        <f ca="1">IFERROR(VLOOKUP(B3044,'SKT LİSTESİ'!F:F,1,0),"")</f>
        <v/>
      </c>
      <c r="E3044" s="128" t="str">
        <f ca="1">IFERROR(IF($C3044="","",VLOOKUP(FİLTRE!$C3044,'SKT LİSTESİ'!$F:$S,5,0)),"")</f>
        <v/>
      </c>
      <c r="F3044" s="129" t="str">
        <f ca="1">IFERROR(IF($C3044="","",VLOOKUP(FİLTRE!$C3044,'SKT LİSTESİ'!$F:$S,7,0)),"")</f>
        <v/>
      </c>
      <c r="G3044" s="130" t="str">
        <f ca="1">IFERROR(IF($C3044="","",VLOOKUP(FİLTRE!$C3044,'SKT LİSTESİ'!$F:$S,8,0)),"")</f>
        <v/>
      </c>
      <c r="H3044" s="131" t="str">
        <f ca="1">IF(E3044="","",IF($C3044="","",VLOOKUP(FİLTRE!$C3044,'SKT LİSTESİ'!$F:$S,9,0)))</f>
        <v/>
      </c>
      <c r="I3044" s="132" t="str">
        <f ca="1">IFERROR(IF($C3044="","",VLOOKUP(FİLTRE!$C3044,'SKT LİSTESİ'!$F:$S,10,0)),"")</f>
        <v/>
      </c>
      <c r="J3044" s="133" t="str">
        <f ca="1">IFERROR(IF($C3044="","",VLOOKUP(FİLTRE!$C3044,'SKT LİSTESİ'!$F:$S,11,0)),"")</f>
        <v/>
      </c>
      <c r="K3044" s="134" t="str">
        <f ca="1">IFERROR(IF($C3044="","",VLOOKUP(FİLTRE!$C3044,'SKT LİSTESİ'!$F:$S,12,0)),"")</f>
        <v/>
      </c>
      <c r="L3044" s="134" t="str">
        <f ca="1">IFERROR(IF($C3044="","",VLOOKUP(FİLTRE!$C3044,'SKT LİSTESİ'!$F:$S,13,0)),"")</f>
        <v/>
      </c>
      <c r="M3044" s="135" t="str">
        <f ca="1">IFERROR(IF($C3044="","",VLOOKUP(FİLTRE!$C3044,'SKT LİSTESİ'!$F:$AJ,14,0)),"")</f>
        <v/>
      </c>
      <c r="N3044" s="31" t="str">
        <f ca="1">IFERROR(IF($C3044="","",VLOOKUP(FİLTRE!$C3044,'SKT LİSTESİ'!$F:$AJ,22,0)),"")</f>
        <v/>
      </c>
      <c r="O3044" s="136" t="str">
        <f ca="1">IFERROR(IF($C3044="","",VLOOKUP(FİLTRE!$C3044,'SKT LİSTESİ'!$F:$AJ,23,0)),"")</f>
        <v/>
      </c>
      <c r="P3044" s="31"/>
      <c r="Q3044" s="31"/>
      <c r="R3044" s="137" t="str">
        <f ca="1">(IFERROR(IF($C3044="","",VLOOKUP(FİLTRE!$C3044,'SKT LİSTESİ'!$F:$AJ,15,0)),""))</f>
        <v/>
      </c>
      <c r="S3044" s="138" t="str">
        <f ca="1">IFERROR(IF($C3044="","",VLOOKUP(FİLTRE!$C3044,'SKT LİSTESİ'!$F:$AJ,16,0)),"")</f>
        <v/>
      </c>
      <c r="AF3044" s="179" t="str">
        <f t="shared" ca="1" si="190"/>
        <v/>
      </c>
      <c r="AG3044" s="179">
        <f t="shared" ca="1" si="191"/>
        <v>0</v>
      </c>
      <c r="AH3044" s="179">
        <f t="shared" ca="1" si="192"/>
        <v>0</v>
      </c>
    </row>
    <row r="3045" spans="2:34" ht="15.75" x14ac:dyDescent="0.25">
      <c r="B3045">
        <f t="shared" ca="1" si="189"/>
        <v>3033</v>
      </c>
      <c r="C3045" t="str">
        <f ca="1">IFERROR(VLOOKUP(B3045,'SKT LİSTESİ'!F:F,1,0),"")</f>
        <v/>
      </c>
      <c r="E3045" s="128" t="str">
        <f ca="1">IFERROR(IF($C3045="","",VLOOKUP(FİLTRE!$C3045,'SKT LİSTESİ'!$F:$S,5,0)),"")</f>
        <v/>
      </c>
      <c r="F3045" s="129" t="str">
        <f ca="1">IFERROR(IF($C3045="","",VLOOKUP(FİLTRE!$C3045,'SKT LİSTESİ'!$F:$S,7,0)),"")</f>
        <v/>
      </c>
      <c r="G3045" s="130" t="str">
        <f ca="1">IFERROR(IF($C3045="","",VLOOKUP(FİLTRE!$C3045,'SKT LİSTESİ'!$F:$S,8,0)),"")</f>
        <v/>
      </c>
      <c r="H3045" s="131" t="str">
        <f ca="1">IF(E3045="","",IF($C3045="","",VLOOKUP(FİLTRE!$C3045,'SKT LİSTESİ'!$F:$S,9,0)))</f>
        <v/>
      </c>
      <c r="I3045" s="132" t="str">
        <f ca="1">IFERROR(IF($C3045="","",VLOOKUP(FİLTRE!$C3045,'SKT LİSTESİ'!$F:$S,10,0)),"")</f>
        <v/>
      </c>
      <c r="J3045" s="133" t="str">
        <f ca="1">IFERROR(IF($C3045="","",VLOOKUP(FİLTRE!$C3045,'SKT LİSTESİ'!$F:$S,11,0)),"")</f>
        <v/>
      </c>
      <c r="K3045" s="134" t="str">
        <f ca="1">IFERROR(IF($C3045="","",VLOOKUP(FİLTRE!$C3045,'SKT LİSTESİ'!$F:$S,12,0)),"")</f>
        <v/>
      </c>
      <c r="L3045" s="134" t="str">
        <f ca="1">IFERROR(IF($C3045="","",VLOOKUP(FİLTRE!$C3045,'SKT LİSTESİ'!$F:$S,13,0)),"")</f>
        <v/>
      </c>
      <c r="M3045" s="135" t="str">
        <f ca="1">IFERROR(IF($C3045="","",VLOOKUP(FİLTRE!$C3045,'SKT LİSTESİ'!$F:$AJ,14,0)),"")</f>
        <v/>
      </c>
      <c r="N3045" s="31" t="str">
        <f ca="1">IFERROR(IF($C3045="","",VLOOKUP(FİLTRE!$C3045,'SKT LİSTESİ'!$F:$AJ,22,0)),"")</f>
        <v/>
      </c>
      <c r="O3045" s="136" t="str">
        <f ca="1">IFERROR(IF($C3045="","",VLOOKUP(FİLTRE!$C3045,'SKT LİSTESİ'!$F:$AJ,23,0)),"")</f>
        <v/>
      </c>
      <c r="P3045" s="31"/>
      <c r="Q3045" s="31"/>
      <c r="R3045" s="137" t="str">
        <f ca="1">(IFERROR(IF($C3045="","",VLOOKUP(FİLTRE!$C3045,'SKT LİSTESİ'!$F:$AJ,15,0)),""))</f>
        <v/>
      </c>
      <c r="S3045" s="138" t="str">
        <f ca="1">IFERROR(IF($C3045="","",VLOOKUP(FİLTRE!$C3045,'SKT LİSTESİ'!$F:$AJ,16,0)),"")</f>
        <v/>
      </c>
      <c r="AF3045" s="179" t="str">
        <f t="shared" ca="1" si="190"/>
        <v/>
      </c>
      <c r="AG3045" s="179">
        <f t="shared" ca="1" si="191"/>
        <v>0</v>
      </c>
      <c r="AH3045" s="179">
        <f t="shared" ca="1" si="192"/>
        <v>0</v>
      </c>
    </row>
    <row r="3046" spans="2:34" ht="15.75" x14ac:dyDescent="0.25">
      <c r="B3046">
        <f t="shared" ca="1" si="189"/>
        <v>3034</v>
      </c>
      <c r="C3046" t="str">
        <f ca="1">IFERROR(VLOOKUP(B3046,'SKT LİSTESİ'!F:F,1,0),"")</f>
        <v/>
      </c>
      <c r="E3046" s="128" t="str">
        <f ca="1">IFERROR(IF($C3046="","",VLOOKUP(FİLTRE!$C3046,'SKT LİSTESİ'!$F:$S,5,0)),"")</f>
        <v/>
      </c>
      <c r="F3046" s="129" t="str">
        <f ca="1">IFERROR(IF($C3046="","",VLOOKUP(FİLTRE!$C3046,'SKT LİSTESİ'!$F:$S,7,0)),"")</f>
        <v/>
      </c>
      <c r="G3046" s="130" t="str">
        <f ca="1">IFERROR(IF($C3046="","",VLOOKUP(FİLTRE!$C3046,'SKT LİSTESİ'!$F:$S,8,0)),"")</f>
        <v/>
      </c>
      <c r="H3046" s="131" t="str">
        <f ca="1">IF(E3046="","",IF($C3046="","",VLOOKUP(FİLTRE!$C3046,'SKT LİSTESİ'!$F:$S,9,0)))</f>
        <v/>
      </c>
      <c r="I3046" s="132" t="str">
        <f ca="1">IFERROR(IF($C3046="","",VLOOKUP(FİLTRE!$C3046,'SKT LİSTESİ'!$F:$S,10,0)),"")</f>
        <v/>
      </c>
      <c r="J3046" s="133" t="str">
        <f ca="1">IFERROR(IF($C3046="","",VLOOKUP(FİLTRE!$C3046,'SKT LİSTESİ'!$F:$S,11,0)),"")</f>
        <v/>
      </c>
      <c r="K3046" s="134" t="str">
        <f ca="1">IFERROR(IF($C3046="","",VLOOKUP(FİLTRE!$C3046,'SKT LİSTESİ'!$F:$S,12,0)),"")</f>
        <v/>
      </c>
      <c r="L3046" s="134" t="str">
        <f ca="1">IFERROR(IF($C3046="","",VLOOKUP(FİLTRE!$C3046,'SKT LİSTESİ'!$F:$S,13,0)),"")</f>
        <v/>
      </c>
      <c r="M3046" s="135" t="str">
        <f ca="1">IFERROR(IF($C3046="","",VLOOKUP(FİLTRE!$C3046,'SKT LİSTESİ'!$F:$AJ,14,0)),"")</f>
        <v/>
      </c>
      <c r="N3046" s="31" t="str">
        <f ca="1">IFERROR(IF($C3046="","",VLOOKUP(FİLTRE!$C3046,'SKT LİSTESİ'!$F:$AJ,22,0)),"")</f>
        <v/>
      </c>
      <c r="O3046" s="136" t="str">
        <f ca="1">IFERROR(IF($C3046="","",VLOOKUP(FİLTRE!$C3046,'SKT LİSTESİ'!$F:$AJ,23,0)),"")</f>
        <v/>
      </c>
      <c r="P3046" s="31"/>
      <c r="Q3046" s="31"/>
      <c r="R3046" s="137" t="str">
        <f ca="1">(IFERROR(IF($C3046="","",VLOOKUP(FİLTRE!$C3046,'SKT LİSTESİ'!$F:$AJ,15,0)),""))</f>
        <v/>
      </c>
      <c r="S3046" s="138" t="str">
        <f ca="1">IFERROR(IF($C3046="","",VLOOKUP(FİLTRE!$C3046,'SKT LİSTESİ'!$F:$AJ,16,0)),"")</f>
        <v/>
      </c>
      <c r="AF3046" s="179" t="str">
        <f t="shared" ca="1" si="190"/>
        <v/>
      </c>
      <c r="AG3046" s="179">
        <f t="shared" ca="1" si="191"/>
        <v>0</v>
      </c>
      <c r="AH3046" s="179">
        <f t="shared" ca="1" si="192"/>
        <v>0</v>
      </c>
    </row>
    <row r="3047" spans="2:34" ht="15.75" x14ac:dyDescent="0.25">
      <c r="B3047">
        <f t="shared" ca="1" si="189"/>
        <v>3035</v>
      </c>
      <c r="C3047" t="str">
        <f ca="1">IFERROR(VLOOKUP(B3047,'SKT LİSTESİ'!F:F,1,0),"")</f>
        <v/>
      </c>
      <c r="E3047" s="128" t="str">
        <f ca="1">IFERROR(IF($C3047="","",VLOOKUP(FİLTRE!$C3047,'SKT LİSTESİ'!$F:$S,5,0)),"")</f>
        <v/>
      </c>
      <c r="F3047" s="129" t="str">
        <f ca="1">IFERROR(IF($C3047="","",VLOOKUP(FİLTRE!$C3047,'SKT LİSTESİ'!$F:$S,7,0)),"")</f>
        <v/>
      </c>
      <c r="G3047" s="130" t="str">
        <f ca="1">IFERROR(IF($C3047="","",VLOOKUP(FİLTRE!$C3047,'SKT LİSTESİ'!$F:$S,8,0)),"")</f>
        <v/>
      </c>
      <c r="H3047" s="131" t="str">
        <f ca="1">IF(E3047="","",IF($C3047="","",VLOOKUP(FİLTRE!$C3047,'SKT LİSTESİ'!$F:$S,9,0)))</f>
        <v/>
      </c>
      <c r="I3047" s="132" t="str">
        <f ca="1">IFERROR(IF($C3047="","",VLOOKUP(FİLTRE!$C3047,'SKT LİSTESİ'!$F:$S,10,0)),"")</f>
        <v/>
      </c>
      <c r="J3047" s="133" t="str">
        <f ca="1">IFERROR(IF($C3047="","",VLOOKUP(FİLTRE!$C3047,'SKT LİSTESİ'!$F:$S,11,0)),"")</f>
        <v/>
      </c>
      <c r="K3047" s="134" t="str">
        <f ca="1">IFERROR(IF($C3047="","",VLOOKUP(FİLTRE!$C3047,'SKT LİSTESİ'!$F:$S,12,0)),"")</f>
        <v/>
      </c>
      <c r="L3047" s="134" t="str">
        <f ca="1">IFERROR(IF($C3047="","",VLOOKUP(FİLTRE!$C3047,'SKT LİSTESİ'!$F:$S,13,0)),"")</f>
        <v/>
      </c>
      <c r="M3047" s="135" t="str">
        <f ca="1">IFERROR(IF($C3047="","",VLOOKUP(FİLTRE!$C3047,'SKT LİSTESİ'!$F:$AJ,14,0)),"")</f>
        <v/>
      </c>
      <c r="N3047" s="31" t="str">
        <f ca="1">IFERROR(IF($C3047="","",VLOOKUP(FİLTRE!$C3047,'SKT LİSTESİ'!$F:$AJ,22,0)),"")</f>
        <v/>
      </c>
      <c r="O3047" s="136" t="str">
        <f ca="1">IFERROR(IF($C3047="","",VLOOKUP(FİLTRE!$C3047,'SKT LİSTESİ'!$F:$AJ,23,0)),"")</f>
        <v/>
      </c>
      <c r="P3047" s="31"/>
      <c r="Q3047" s="31"/>
      <c r="R3047" s="137" t="str">
        <f ca="1">(IFERROR(IF($C3047="","",VLOOKUP(FİLTRE!$C3047,'SKT LİSTESİ'!$F:$AJ,15,0)),""))</f>
        <v/>
      </c>
      <c r="S3047" s="138" t="str">
        <f ca="1">IFERROR(IF($C3047="","",VLOOKUP(FİLTRE!$C3047,'SKT LİSTESİ'!$F:$AJ,16,0)),"")</f>
        <v/>
      </c>
      <c r="AF3047" s="179" t="str">
        <f t="shared" ca="1" si="190"/>
        <v/>
      </c>
      <c r="AG3047" s="179">
        <f t="shared" ca="1" si="191"/>
        <v>0</v>
      </c>
      <c r="AH3047" s="179">
        <f t="shared" ca="1" si="192"/>
        <v>0</v>
      </c>
    </row>
    <row r="3048" spans="2:34" ht="15.75" x14ac:dyDescent="0.25">
      <c r="B3048">
        <f t="shared" ca="1" si="189"/>
        <v>3036</v>
      </c>
      <c r="C3048" t="str">
        <f ca="1">IFERROR(VLOOKUP(B3048,'SKT LİSTESİ'!F:F,1,0),"")</f>
        <v/>
      </c>
      <c r="E3048" s="128" t="str">
        <f ca="1">IFERROR(IF($C3048="","",VLOOKUP(FİLTRE!$C3048,'SKT LİSTESİ'!$F:$S,5,0)),"")</f>
        <v/>
      </c>
      <c r="F3048" s="129" t="str">
        <f ca="1">IFERROR(IF($C3048="","",VLOOKUP(FİLTRE!$C3048,'SKT LİSTESİ'!$F:$S,7,0)),"")</f>
        <v/>
      </c>
      <c r="G3048" s="130" t="str">
        <f ca="1">IFERROR(IF($C3048="","",VLOOKUP(FİLTRE!$C3048,'SKT LİSTESİ'!$F:$S,8,0)),"")</f>
        <v/>
      </c>
      <c r="H3048" s="131" t="str">
        <f ca="1">IF(E3048="","",IF($C3048="","",VLOOKUP(FİLTRE!$C3048,'SKT LİSTESİ'!$F:$S,9,0)))</f>
        <v/>
      </c>
      <c r="I3048" s="132" t="str">
        <f ca="1">IFERROR(IF($C3048="","",VLOOKUP(FİLTRE!$C3048,'SKT LİSTESİ'!$F:$S,10,0)),"")</f>
        <v/>
      </c>
      <c r="J3048" s="133" t="str">
        <f ca="1">IFERROR(IF($C3048="","",VLOOKUP(FİLTRE!$C3048,'SKT LİSTESİ'!$F:$S,11,0)),"")</f>
        <v/>
      </c>
      <c r="K3048" s="134" t="str">
        <f ca="1">IFERROR(IF($C3048="","",VLOOKUP(FİLTRE!$C3048,'SKT LİSTESİ'!$F:$S,12,0)),"")</f>
        <v/>
      </c>
      <c r="L3048" s="134" t="str">
        <f ca="1">IFERROR(IF($C3048="","",VLOOKUP(FİLTRE!$C3048,'SKT LİSTESİ'!$F:$S,13,0)),"")</f>
        <v/>
      </c>
      <c r="M3048" s="135" t="str">
        <f ca="1">IFERROR(IF($C3048="","",VLOOKUP(FİLTRE!$C3048,'SKT LİSTESİ'!$F:$AJ,14,0)),"")</f>
        <v/>
      </c>
      <c r="N3048" s="31" t="str">
        <f ca="1">IFERROR(IF($C3048="","",VLOOKUP(FİLTRE!$C3048,'SKT LİSTESİ'!$F:$AJ,22,0)),"")</f>
        <v/>
      </c>
      <c r="O3048" s="136" t="str">
        <f ca="1">IFERROR(IF($C3048="","",VLOOKUP(FİLTRE!$C3048,'SKT LİSTESİ'!$F:$AJ,23,0)),"")</f>
        <v/>
      </c>
      <c r="P3048" s="31"/>
      <c r="Q3048" s="31"/>
      <c r="R3048" s="137" t="str">
        <f ca="1">(IFERROR(IF($C3048="","",VLOOKUP(FİLTRE!$C3048,'SKT LİSTESİ'!$F:$AJ,15,0)),""))</f>
        <v/>
      </c>
      <c r="S3048" s="138" t="str">
        <f ca="1">IFERROR(IF($C3048="","",VLOOKUP(FİLTRE!$C3048,'SKT LİSTESİ'!$F:$AJ,16,0)),"")</f>
        <v/>
      </c>
      <c r="AF3048" s="179" t="str">
        <f t="shared" ca="1" si="190"/>
        <v/>
      </c>
      <c r="AG3048" s="179">
        <f t="shared" ca="1" si="191"/>
        <v>0</v>
      </c>
      <c r="AH3048" s="179">
        <f t="shared" ca="1" si="192"/>
        <v>0</v>
      </c>
    </row>
    <row r="3049" spans="2:34" ht="15.75" x14ac:dyDescent="0.25">
      <c r="B3049">
        <f t="shared" ca="1" si="189"/>
        <v>3037</v>
      </c>
      <c r="C3049" t="str">
        <f ca="1">IFERROR(VLOOKUP(B3049,'SKT LİSTESİ'!F:F,1,0),"")</f>
        <v/>
      </c>
      <c r="E3049" s="128" t="str">
        <f ca="1">IFERROR(IF($C3049="","",VLOOKUP(FİLTRE!$C3049,'SKT LİSTESİ'!$F:$S,5,0)),"")</f>
        <v/>
      </c>
      <c r="F3049" s="129" t="str">
        <f ca="1">IFERROR(IF($C3049="","",VLOOKUP(FİLTRE!$C3049,'SKT LİSTESİ'!$F:$S,7,0)),"")</f>
        <v/>
      </c>
      <c r="G3049" s="130" t="str">
        <f ca="1">IFERROR(IF($C3049="","",VLOOKUP(FİLTRE!$C3049,'SKT LİSTESİ'!$F:$S,8,0)),"")</f>
        <v/>
      </c>
      <c r="H3049" s="131" t="str">
        <f ca="1">IF(E3049="","",IF($C3049="","",VLOOKUP(FİLTRE!$C3049,'SKT LİSTESİ'!$F:$S,9,0)))</f>
        <v/>
      </c>
      <c r="I3049" s="132" t="str">
        <f ca="1">IFERROR(IF($C3049="","",VLOOKUP(FİLTRE!$C3049,'SKT LİSTESİ'!$F:$S,10,0)),"")</f>
        <v/>
      </c>
      <c r="J3049" s="133" t="str">
        <f ca="1">IFERROR(IF($C3049="","",VLOOKUP(FİLTRE!$C3049,'SKT LİSTESİ'!$F:$S,11,0)),"")</f>
        <v/>
      </c>
      <c r="K3049" s="134" t="str">
        <f ca="1">IFERROR(IF($C3049="","",VLOOKUP(FİLTRE!$C3049,'SKT LİSTESİ'!$F:$S,12,0)),"")</f>
        <v/>
      </c>
      <c r="L3049" s="134" t="str">
        <f ca="1">IFERROR(IF($C3049="","",VLOOKUP(FİLTRE!$C3049,'SKT LİSTESİ'!$F:$S,13,0)),"")</f>
        <v/>
      </c>
      <c r="M3049" s="135" t="str">
        <f ca="1">IFERROR(IF($C3049="","",VLOOKUP(FİLTRE!$C3049,'SKT LİSTESİ'!$F:$AJ,14,0)),"")</f>
        <v/>
      </c>
      <c r="N3049" s="31" t="str">
        <f ca="1">IFERROR(IF($C3049="","",VLOOKUP(FİLTRE!$C3049,'SKT LİSTESİ'!$F:$AJ,22,0)),"")</f>
        <v/>
      </c>
      <c r="O3049" s="136" t="str">
        <f ca="1">IFERROR(IF($C3049="","",VLOOKUP(FİLTRE!$C3049,'SKT LİSTESİ'!$F:$AJ,23,0)),"")</f>
        <v/>
      </c>
      <c r="P3049" s="31"/>
      <c r="Q3049" s="31"/>
      <c r="R3049" s="137" t="str">
        <f ca="1">(IFERROR(IF($C3049="","",VLOOKUP(FİLTRE!$C3049,'SKT LİSTESİ'!$F:$AJ,15,0)),""))</f>
        <v/>
      </c>
      <c r="S3049" s="138" t="str">
        <f ca="1">IFERROR(IF($C3049="","",VLOOKUP(FİLTRE!$C3049,'SKT LİSTESİ'!$F:$AJ,16,0)),"")</f>
        <v/>
      </c>
      <c r="AF3049" s="179" t="str">
        <f t="shared" ca="1" si="190"/>
        <v/>
      </c>
      <c r="AG3049" s="179">
        <f t="shared" ca="1" si="191"/>
        <v>0</v>
      </c>
      <c r="AH3049" s="179">
        <f t="shared" ca="1" si="192"/>
        <v>0</v>
      </c>
    </row>
    <row r="3050" spans="2:34" ht="15.75" x14ac:dyDescent="0.25">
      <c r="B3050">
        <f t="shared" ca="1" si="189"/>
        <v>3038</v>
      </c>
      <c r="C3050" t="str">
        <f ca="1">IFERROR(VLOOKUP(B3050,'SKT LİSTESİ'!F:F,1,0),"")</f>
        <v/>
      </c>
      <c r="E3050" s="128" t="str">
        <f ca="1">IFERROR(IF($C3050="","",VLOOKUP(FİLTRE!$C3050,'SKT LİSTESİ'!$F:$S,5,0)),"")</f>
        <v/>
      </c>
      <c r="F3050" s="129" t="str">
        <f ca="1">IFERROR(IF($C3050="","",VLOOKUP(FİLTRE!$C3050,'SKT LİSTESİ'!$F:$S,7,0)),"")</f>
        <v/>
      </c>
      <c r="G3050" s="130" t="str">
        <f ca="1">IFERROR(IF($C3050="","",VLOOKUP(FİLTRE!$C3050,'SKT LİSTESİ'!$F:$S,8,0)),"")</f>
        <v/>
      </c>
      <c r="H3050" s="131" t="str">
        <f ca="1">IF(E3050="","",IF($C3050="","",VLOOKUP(FİLTRE!$C3050,'SKT LİSTESİ'!$F:$S,9,0)))</f>
        <v/>
      </c>
      <c r="I3050" s="132" t="str">
        <f ca="1">IFERROR(IF($C3050="","",VLOOKUP(FİLTRE!$C3050,'SKT LİSTESİ'!$F:$S,10,0)),"")</f>
        <v/>
      </c>
      <c r="J3050" s="133" t="str">
        <f ca="1">IFERROR(IF($C3050="","",VLOOKUP(FİLTRE!$C3050,'SKT LİSTESİ'!$F:$S,11,0)),"")</f>
        <v/>
      </c>
      <c r="K3050" s="134" t="str">
        <f ca="1">IFERROR(IF($C3050="","",VLOOKUP(FİLTRE!$C3050,'SKT LİSTESİ'!$F:$S,12,0)),"")</f>
        <v/>
      </c>
      <c r="L3050" s="134" t="str">
        <f ca="1">IFERROR(IF($C3050="","",VLOOKUP(FİLTRE!$C3050,'SKT LİSTESİ'!$F:$S,13,0)),"")</f>
        <v/>
      </c>
      <c r="M3050" s="135" t="str">
        <f ca="1">IFERROR(IF($C3050="","",VLOOKUP(FİLTRE!$C3050,'SKT LİSTESİ'!$F:$AJ,14,0)),"")</f>
        <v/>
      </c>
      <c r="N3050" s="31" t="str">
        <f ca="1">IFERROR(IF($C3050="","",VLOOKUP(FİLTRE!$C3050,'SKT LİSTESİ'!$F:$AJ,22,0)),"")</f>
        <v/>
      </c>
      <c r="O3050" s="136" t="str">
        <f ca="1">IFERROR(IF($C3050="","",VLOOKUP(FİLTRE!$C3050,'SKT LİSTESİ'!$F:$AJ,23,0)),"")</f>
        <v/>
      </c>
      <c r="P3050" s="31"/>
      <c r="Q3050" s="31"/>
      <c r="R3050" s="137" t="str">
        <f ca="1">(IFERROR(IF($C3050="","",VLOOKUP(FİLTRE!$C3050,'SKT LİSTESİ'!$F:$AJ,15,0)),""))</f>
        <v/>
      </c>
      <c r="S3050" s="138" t="str">
        <f ca="1">IFERROR(IF($C3050="","",VLOOKUP(FİLTRE!$C3050,'SKT LİSTESİ'!$F:$AJ,16,0)),"")</f>
        <v/>
      </c>
      <c r="AF3050" s="179" t="str">
        <f t="shared" ca="1" si="190"/>
        <v/>
      </c>
      <c r="AG3050" s="179">
        <f t="shared" ca="1" si="191"/>
        <v>0</v>
      </c>
      <c r="AH3050" s="179">
        <f t="shared" ca="1" si="192"/>
        <v>0</v>
      </c>
    </row>
    <row r="3051" spans="2:34" ht="15.75" x14ac:dyDescent="0.25">
      <c r="B3051">
        <f t="shared" ca="1" si="189"/>
        <v>3039</v>
      </c>
      <c r="C3051" t="str">
        <f ca="1">IFERROR(VLOOKUP(B3051,'SKT LİSTESİ'!F:F,1,0),"")</f>
        <v/>
      </c>
      <c r="E3051" s="128" t="str">
        <f ca="1">IFERROR(IF($C3051="","",VLOOKUP(FİLTRE!$C3051,'SKT LİSTESİ'!$F:$S,5,0)),"")</f>
        <v/>
      </c>
      <c r="F3051" s="129" t="str">
        <f ca="1">IFERROR(IF($C3051="","",VLOOKUP(FİLTRE!$C3051,'SKT LİSTESİ'!$F:$S,7,0)),"")</f>
        <v/>
      </c>
      <c r="G3051" s="130" t="str">
        <f ca="1">IFERROR(IF($C3051="","",VLOOKUP(FİLTRE!$C3051,'SKT LİSTESİ'!$F:$S,8,0)),"")</f>
        <v/>
      </c>
      <c r="H3051" s="131" t="str">
        <f ca="1">IF(E3051="","",IF($C3051="","",VLOOKUP(FİLTRE!$C3051,'SKT LİSTESİ'!$F:$S,9,0)))</f>
        <v/>
      </c>
      <c r="I3051" s="132" t="str">
        <f ca="1">IFERROR(IF($C3051="","",VLOOKUP(FİLTRE!$C3051,'SKT LİSTESİ'!$F:$S,10,0)),"")</f>
        <v/>
      </c>
      <c r="J3051" s="133" t="str">
        <f ca="1">IFERROR(IF($C3051="","",VLOOKUP(FİLTRE!$C3051,'SKT LİSTESİ'!$F:$S,11,0)),"")</f>
        <v/>
      </c>
      <c r="K3051" s="134" t="str">
        <f ca="1">IFERROR(IF($C3051="","",VLOOKUP(FİLTRE!$C3051,'SKT LİSTESİ'!$F:$S,12,0)),"")</f>
        <v/>
      </c>
      <c r="L3051" s="134" t="str">
        <f ca="1">IFERROR(IF($C3051="","",VLOOKUP(FİLTRE!$C3051,'SKT LİSTESİ'!$F:$S,13,0)),"")</f>
        <v/>
      </c>
      <c r="M3051" s="135" t="str">
        <f ca="1">IFERROR(IF($C3051="","",VLOOKUP(FİLTRE!$C3051,'SKT LİSTESİ'!$F:$AJ,14,0)),"")</f>
        <v/>
      </c>
      <c r="N3051" s="31" t="str">
        <f ca="1">IFERROR(IF($C3051="","",VLOOKUP(FİLTRE!$C3051,'SKT LİSTESİ'!$F:$AJ,22,0)),"")</f>
        <v/>
      </c>
      <c r="O3051" s="136" t="str">
        <f ca="1">IFERROR(IF($C3051="","",VLOOKUP(FİLTRE!$C3051,'SKT LİSTESİ'!$F:$AJ,23,0)),"")</f>
        <v/>
      </c>
      <c r="P3051" s="31"/>
      <c r="Q3051" s="31"/>
      <c r="R3051" s="137" t="str">
        <f ca="1">(IFERROR(IF($C3051="","",VLOOKUP(FİLTRE!$C3051,'SKT LİSTESİ'!$F:$AJ,15,0)),""))</f>
        <v/>
      </c>
      <c r="S3051" s="138" t="str">
        <f ca="1">IFERROR(IF($C3051="","",VLOOKUP(FİLTRE!$C3051,'SKT LİSTESİ'!$F:$AJ,16,0)),"")</f>
        <v/>
      </c>
      <c r="AF3051" s="179" t="str">
        <f t="shared" ca="1" si="190"/>
        <v/>
      </c>
      <c r="AG3051" s="179">
        <f t="shared" ca="1" si="191"/>
        <v>0</v>
      </c>
      <c r="AH3051" s="179">
        <f t="shared" ca="1" si="192"/>
        <v>0</v>
      </c>
    </row>
    <row r="3052" spans="2:34" ht="15.75" x14ac:dyDescent="0.25">
      <c r="B3052">
        <f t="shared" ca="1" si="189"/>
        <v>3040</v>
      </c>
      <c r="C3052" t="str">
        <f ca="1">IFERROR(VLOOKUP(B3052,'SKT LİSTESİ'!F:F,1,0),"")</f>
        <v/>
      </c>
      <c r="E3052" s="128" t="str">
        <f ca="1">IFERROR(IF($C3052="","",VLOOKUP(FİLTRE!$C3052,'SKT LİSTESİ'!$F:$S,5,0)),"")</f>
        <v/>
      </c>
      <c r="F3052" s="129" t="str">
        <f ca="1">IFERROR(IF($C3052="","",VLOOKUP(FİLTRE!$C3052,'SKT LİSTESİ'!$F:$S,7,0)),"")</f>
        <v/>
      </c>
      <c r="G3052" s="130" t="str">
        <f ca="1">IFERROR(IF($C3052="","",VLOOKUP(FİLTRE!$C3052,'SKT LİSTESİ'!$F:$S,8,0)),"")</f>
        <v/>
      </c>
      <c r="H3052" s="131" t="str">
        <f ca="1">IF(E3052="","",IF($C3052="","",VLOOKUP(FİLTRE!$C3052,'SKT LİSTESİ'!$F:$S,9,0)))</f>
        <v/>
      </c>
      <c r="I3052" s="132" t="str">
        <f ca="1">IFERROR(IF($C3052="","",VLOOKUP(FİLTRE!$C3052,'SKT LİSTESİ'!$F:$S,10,0)),"")</f>
        <v/>
      </c>
      <c r="J3052" s="133" t="str">
        <f ca="1">IFERROR(IF($C3052="","",VLOOKUP(FİLTRE!$C3052,'SKT LİSTESİ'!$F:$S,11,0)),"")</f>
        <v/>
      </c>
      <c r="K3052" s="134" t="str">
        <f ca="1">IFERROR(IF($C3052="","",VLOOKUP(FİLTRE!$C3052,'SKT LİSTESİ'!$F:$S,12,0)),"")</f>
        <v/>
      </c>
      <c r="L3052" s="134" t="str">
        <f ca="1">IFERROR(IF($C3052="","",VLOOKUP(FİLTRE!$C3052,'SKT LİSTESİ'!$F:$S,13,0)),"")</f>
        <v/>
      </c>
      <c r="M3052" s="135" t="str">
        <f ca="1">IFERROR(IF($C3052="","",VLOOKUP(FİLTRE!$C3052,'SKT LİSTESİ'!$F:$AJ,14,0)),"")</f>
        <v/>
      </c>
      <c r="N3052" s="31" t="str">
        <f ca="1">IFERROR(IF($C3052="","",VLOOKUP(FİLTRE!$C3052,'SKT LİSTESİ'!$F:$AJ,22,0)),"")</f>
        <v/>
      </c>
      <c r="O3052" s="136" t="str">
        <f ca="1">IFERROR(IF($C3052="","",VLOOKUP(FİLTRE!$C3052,'SKT LİSTESİ'!$F:$AJ,23,0)),"")</f>
        <v/>
      </c>
      <c r="P3052" s="31"/>
      <c r="Q3052" s="31"/>
      <c r="R3052" s="137" t="str">
        <f ca="1">(IFERROR(IF($C3052="","",VLOOKUP(FİLTRE!$C3052,'SKT LİSTESİ'!$F:$AJ,15,0)),""))</f>
        <v/>
      </c>
      <c r="S3052" s="138" t="str">
        <f ca="1">IFERROR(IF($C3052="","",VLOOKUP(FİLTRE!$C3052,'SKT LİSTESİ'!$F:$AJ,16,0)),"")</f>
        <v/>
      </c>
      <c r="AF3052" s="179" t="str">
        <f t="shared" ca="1" si="190"/>
        <v/>
      </c>
      <c r="AG3052" s="179">
        <f t="shared" ca="1" si="191"/>
        <v>0</v>
      </c>
      <c r="AH3052" s="179">
        <f t="shared" ca="1" si="192"/>
        <v>0</v>
      </c>
    </row>
    <row r="3053" spans="2:34" ht="15.75" x14ac:dyDescent="0.25">
      <c r="B3053">
        <f t="shared" ca="1" si="189"/>
        <v>3041</v>
      </c>
      <c r="C3053" t="str">
        <f ca="1">IFERROR(VLOOKUP(B3053,'SKT LİSTESİ'!F:F,1,0),"")</f>
        <v/>
      </c>
      <c r="E3053" s="128" t="str">
        <f ca="1">IFERROR(IF($C3053="","",VLOOKUP(FİLTRE!$C3053,'SKT LİSTESİ'!$F:$S,5,0)),"")</f>
        <v/>
      </c>
      <c r="F3053" s="129" t="str">
        <f ca="1">IFERROR(IF($C3053="","",VLOOKUP(FİLTRE!$C3053,'SKT LİSTESİ'!$F:$S,7,0)),"")</f>
        <v/>
      </c>
      <c r="G3053" s="130" t="str">
        <f ca="1">IFERROR(IF($C3053="","",VLOOKUP(FİLTRE!$C3053,'SKT LİSTESİ'!$F:$S,8,0)),"")</f>
        <v/>
      </c>
      <c r="H3053" s="131" t="str">
        <f ca="1">IF(E3053="","",IF($C3053="","",VLOOKUP(FİLTRE!$C3053,'SKT LİSTESİ'!$F:$S,9,0)))</f>
        <v/>
      </c>
      <c r="I3053" s="132" t="str">
        <f ca="1">IFERROR(IF($C3053="","",VLOOKUP(FİLTRE!$C3053,'SKT LİSTESİ'!$F:$S,10,0)),"")</f>
        <v/>
      </c>
      <c r="J3053" s="133" t="str">
        <f ca="1">IFERROR(IF($C3053="","",VLOOKUP(FİLTRE!$C3053,'SKT LİSTESİ'!$F:$S,11,0)),"")</f>
        <v/>
      </c>
      <c r="K3053" s="134" t="str">
        <f ca="1">IFERROR(IF($C3053="","",VLOOKUP(FİLTRE!$C3053,'SKT LİSTESİ'!$F:$S,12,0)),"")</f>
        <v/>
      </c>
      <c r="L3053" s="134" t="str">
        <f ca="1">IFERROR(IF($C3053="","",VLOOKUP(FİLTRE!$C3053,'SKT LİSTESİ'!$F:$S,13,0)),"")</f>
        <v/>
      </c>
      <c r="M3053" s="135" t="str">
        <f ca="1">IFERROR(IF($C3053="","",VLOOKUP(FİLTRE!$C3053,'SKT LİSTESİ'!$F:$AJ,14,0)),"")</f>
        <v/>
      </c>
      <c r="N3053" s="31" t="str">
        <f ca="1">IFERROR(IF($C3053="","",VLOOKUP(FİLTRE!$C3053,'SKT LİSTESİ'!$F:$AJ,22,0)),"")</f>
        <v/>
      </c>
      <c r="O3053" s="136" t="str">
        <f ca="1">IFERROR(IF($C3053="","",VLOOKUP(FİLTRE!$C3053,'SKT LİSTESİ'!$F:$AJ,23,0)),"")</f>
        <v/>
      </c>
      <c r="P3053" s="31"/>
      <c r="Q3053" s="31"/>
      <c r="R3053" s="137" t="str">
        <f ca="1">(IFERROR(IF($C3053="","",VLOOKUP(FİLTRE!$C3053,'SKT LİSTESİ'!$F:$AJ,15,0)),""))</f>
        <v/>
      </c>
      <c r="S3053" s="138" t="str">
        <f ca="1">IFERROR(IF($C3053="","",VLOOKUP(FİLTRE!$C3053,'SKT LİSTESİ'!$F:$AJ,16,0)),"")</f>
        <v/>
      </c>
      <c r="AF3053" s="179" t="str">
        <f t="shared" ca="1" si="190"/>
        <v/>
      </c>
      <c r="AG3053" s="179">
        <f t="shared" ca="1" si="191"/>
        <v>0</v>
      </c>
      <c r="AH3053" s="179">
        <f t="shared" ca="1" si="192"/>
        <v>0</v>
      </c>
    </row>
    <row r="3054" spans="2:34" ht="15.75" x14ac:dyDescent="0.25">
      <c r="B3054">
        <f t="shared" ca="1" si="189"/>
        <v>3042</v>
      </c>
      <c r="C3054" t="str">
        <f ca="1">IFERROR(VLOOKUP(B3054,'SKT LİSTESİ'!F:F,1,0),"")</f>
        <v/>
      </c>
      <c r="E3054" s="128" t="str">
        <f ca="1">IFERROR(IF($C3054="","",VLOOKUP(FİLTRE!$C3054,'SKT LİSTESİ'!$F:$S,5,0)),"")</f>
        <v/>
      </c>
      <c r="F3054" s="129" t="str">
        <f ca="1">IFERROR(IF($C3054="","",VLOOKUP(FİLTRE!$C3054,'SKT LİSTESİ'!$F:$S,7,0)),"")</f>
        <v/>
      </c>
      <c r="G3054" s="130" t="str">
        <f ca="1">IFERROR(IF($C3054="","",VLOOKUP(FİLTRE!$C3054,'SKT LİSTESİ'!$F:$S,8,0)),"")</f>
        <v/>
      </c>
      <c r="H3054" s="131" t="str">
        <f ca="1">IF(E3054="","",IF($C3054="","",VLOOKUP(FİLTRE!$C3054,'SKT LİSTESİ'!$F:$S,9,0)))</f>
        <v/>
      </c>
      <c r="I3054" s="132" t="str">
        <f ca="1">IFERROR(IF($C3054="","",VLOOKUP(FİLTRE!$C3054,'SKT LİSTESİ'!$F:$S,10,0)),"")</f>
        <v/>
      </c>
      <c r="J3054" s="133" t="str">
        <f ca="1">IFERROR(IF($C3054="","",VLOOKUP(FİLTRE!$C3054,'SKT LİSTESİ'!$F:$S,11,0)),"")</f>
        <v/>
      </c>
      <c r="K3054" s="134" t="str">
        <f ca="1">IFERROR(IF($C3054="","",VLOOKUP(FİLTRE!$C3054,'SKT LİSTESİ'!$F:$S,12,0)),"")</f>
        <v/>
      </c>
      <c r="L3054" s="134" t="str">
        <f ca="1">IFERROR(IF($C3054="","",VLOOKUP(FİLTRE!$C3054,'SKT LİSTESİ'!$F:$S,13,0)),"")</f>
        <v/>
      </c>
      <c r="M3054" s="135" t="str">
        <f ca="1">IFERROR(IF($C3054="","",VLOOKUP(FİLTRE!$C3054,'SKT LİSTESİ'!$F:$AJ,14,0)),"")</f>
        <v/>
      </c>
      <c r="N3054" s="31" t="str">
        <f ca="1">IFERROR(IF($C3054="","",VLOOKUP(FİLTRE!$C3054,'SKT LİSTESİ'!$F:$AJ,22,0)),"")</f>
        <v/>
      </c>
      <c r="O3054" s="136" t="str">
        <f ca="1">IFERROR(IF($C3054="","",VLOOKUP(FİLTRE!$C3054,'SKT LİSTESİ'!$F:$AJ,23,0)),"")</f>
        <v/>
      </c>
      <c r="P3054" s="31"/>
      <c r="Q3054" s="31"/>
      <c r="R3054" s="137" t="str">
        <f ca="1">(IFERROR(IF($C3054="","",VLOOKUP(FİLTRE!$C3054,'SKT LİSTESİ'!$F:$AJ,15,0)),""))</f>
        <v/>
      </c>
      <c r="S3054" s="138" t="str">
        <f ca="1">IFERROR(IF($C3054="","",VLOOKUP(FİLTRE!$C3054,'SKT LİSTESİ'!$F:$AJ,16,0)),"")</f>
        <v/>
      </c>
      <c r="AF3054" s="179" t="str">
        <f t="shared" ca="1" si="190"/>
        <v/>
      </c>
      <c r="AG3054" s="179">
        <f t="shared" ca="1" si="191"/>
        <v>0</v>
      </c>
      <c r="AH3054" s="179">
        <f t="shared" ca="1" si="192"/>
        <v>0</v>
      </c>
    </row>
    <row r="3055" spans="2:34" ht="15.75" x14ac:dyDescent="0.25">
      <c r="B3055">
        <f t="shared" ca="1" si="189"/>
        <v>3043</v>
      </c>
      <c r="C3055" t="str">
        <f ca="1">IFERROR(VLOOKUP(B3055,'SKT LİSTESİ'!F:F,1,0),"")</f>
        <v/>
      </c>
      <c r="E3055" s="128" t="str">
        <f ca="1">IFERROR(IF($C3055="","",VLOOKUP(FİLTRE!$C3055,'SKT LİSTESİ'!$F:$S,5,0)),"")</f>
        <v/>
      </c>
      <c r="F3055" s="129" t="str">
        <f ca="1">IFERROR(IF($C3055="","",VLOOKUP(FİLTRE!$C3055,'SKT LİSTESİ'!$F:$S,7,0)),"")</f>
        <v/>
      </c>
      <c r="G3055" s="130" t="str">
        <f ca="1">IFERROR(IF($C3055="","",VLOOKUP(FİLTRE!$C3055,'SKT LİSTESİ'!$F:$S,8,0)),"")</f>
        <v/>
      </c>
      <c r="H3055" s="131" t="str">
        <f ca="1">IF(E3055="","",IF($C3055="","",VLOOKUP(FİLTRE!$C3055,'SKT LİSTESİ'!$F:$S,9,0)))</f>
        <v/>
      </c>
      <c r="I3055" s="132" t="str">
        <f ca="1">IFERROR(IF($C3055="","",VLOOKUP(FİLTRE!$C3055,'SKT LİSTESİ'!$F:$S,10,0)),"")</f>
        <v/>
      </c>
      <c r="J3055" s="133" t="str">
        <f ca="1">IFERROR(IF($C3055="","",VLOOKUP(FİLTRE!$C3055,'SKT LİSTESİ'!$F:$S,11,0)),"")</f>
        <v/>
      </c>
      <c r="K3055" s="134" t="str">
        <f ca="1">IFERROR(IF($C3055="","",VLOOKUP(FİLTRE!$C3055,'SKT LİSTESİ'!$F:$S,12,0)),"")</f>
        <v/>
      </c>
      <c r="L3055" s="134" t="str">
        <f ca="1">IFERROR(IF($C3055="","",VLOOKUP(FİLTRE!$C3055,'SKT LİSTESİ'!$F:$S,13,0)),"")</f>
        <v/>
      </c>
      <c r="M3055" s="135" t="str">
        <f ca="1">IFERROR(IF($C3055="","",VLOOKUP(FİLTRE!$C3055,'SKT LİSTESİ'!$F:$AJ,14,0)),"")</f>
        <v/>
      </c>
      <c r="N3055" s="31" t="str">
        <f ca="1">IFERROR(IF($C3055="","",VLOOKUP(FİLTRE!$C3055,'SKT LİSTESİ'!$F:$AJ,22,0)),"")</f>
        <v/>
      </c>
      <c r="O3055" s="136" t="str">
        <f ca="1">IFERROR(IF($C3055="","",VLOOKUP(FİLTRE!$C3055,'SKT LİSTESİ'!$F:$AJ,23,0)),"")</f>
        <v/>
      </c>
      <c r="P3055" s="31"/>
      <c r="Q3055" s="31"/>
      <c r="R3055" s="137" t="str">
        <f ca="1">(IFERROR(IF($C3055="","",VLOOKUP(FİLTRE!$C3055,'SKT LİSTESİ'!$F:$AJ,15,0)),""))</f>
        <v/>
      </c>
      <c r="S3055" s="138" t="str">
        <f ca="1">IFERROR(IF($C3055="","",VLOOKUP(FİLTRE!$C3055,'SKT LİSTESİ'!$F:$AJ,16,0)),"")</f>
        <v/>
      </c>
      <c r="AF3055" s="179" t="str">
        <f t="shared" ca="1" si="190"/>
        <v/>
      </c>
      <c r="AG3055" s="179">
        <f t="shared" ca="1" si="191"/>
        <v>0</v>
      </c>
      <c r="AH3055" s="179">
        <f t="shared" ca="1" si="192"/>
        <v>0</v>
      </c>
    </row>
    <row r="3056" spans="2:34" ht="15.75" x14ac:dyDescent="0.25">
      <c r="B3056">
        <f t="shared" ca="1" si="189"/>
        <v>3044</v>
      </c>
      <c r="C3056" t="str">
        <f ca="1">IFERROR(VLOOKUP(B3056,'SKT LİSTESİ'!F:F,1,0),"")</f>
        <v/>
      </c>
      <c r="E3056" s="128" t="str">
        <f ca="1">IFERROR(IF($C3056="","",VLOOKUP(FİLTRE!$C3056,'SKT LİSTESİ'!$F:$S,5,0)),"")</f>
        <v/>
      </c>
      <c r="F3056" s="129" t="str">
        <f ca="1">IFERROR(IF($C3056="","",VLOOKUP(FİLTRE!$C3056,'SKT LİSTESİ'!$F:$S,7,0)),"")</f>
        <v/>
      </c>
      <c r="G3056" s="130" t="str">
        <f ca="1">IFERROR(IF($C3056="","",VLOOKUP(FİLTRE!$C3056,'SKT LİSTESİ'!$F:$S,8,0)),"")</f>
        <v/>
      </c>
      <c r="H3056" s="131" t="str">
        <f ca="1">IF(E3056="","",IF($C3056="","",VLOOKUP(FİLTRE!$C3056,'SKT LİSTESİ'!$F:$S,9,0)))</f>
        <v/>
      </c>
      <c r="I3056" s="132" t="str">
        <f ca="1">IFERROR(IF($C3056="","",VLOOKUP(FİLTRE!$C3056,'SKT LİSTESİ'!$F:$S,10,0)),"")</f>
        <v/>
      </c>
      <c r="J3056" s="133" t="str">
        <f ca="1">IFERROR(IF($C3056="","",VLOOKUP(FİLTRE!$C3056,'SKT LİSTESİ'!$F:$S,11,0)),"")</f>
        <v/>
      </c>
      <c r="K3056" s="134" t="str">
        <f ca="1">IFERROR(IF($C3056="","",VLOOKUP(FİLTRE!$C3056,'SKT LİSTESİ'!$F:$S,12,0)),"")</f>
        <v/>
      </c>
      <c r="L3056" s="134" t="str">
        <f ca="1">IFERROR(IF($C3056="","",VLOOKUP(FİLTRE!$C3056,'SKT LİSTESİ'!$F:$S,13,0)),"")</f>
        <v/>
      </c>
      <c r="M3056" s="135" t="str">
        <f ca="1">IFERROR(IF($C3056="","",VLOOKUP(FİLTRE!$C3056,'SKT LİSTESİ'!$F:$AJ,14,0)),"")</f>
        <v/>
      </c>
      <c r="N3056" s="31" t="str">
        <f ca="1">IFERROR(IF($C3056="","",VLOOKUP(FİLTRE!$C3056,'SKT LİSTESİ'!$F:$AJ,22,0)),"")</f>
        <v/>
      </c>
      <c r="O3056" s="136" t="str">
        <f ca="1">IFERROR(IF($C3056="","",VLOOKUP(FİLTRE!$C3056,'SKT LİSTESİ'!$F:$AJ,23,0)),"")</f>
        <v/>
      </c>
      <c r="P3056" s="31"/>
      <c r="Q3056" s="31"/>
      <c r="R3056" s="137" t="str">
        <f ca="1">(IFERROR(IF($C3056="","",VLOOKUP(FİLTRE!$C3056,'SKT LİSTESİ'!$F:$AJ,15,0)),""))</f>
        <v/>
      </c>
      <c r="S3056" s="138" t="str">
        <f ca="1">IFERROR(IF($C3056="","",VLOOKUP(FİLTRE!$C3056,'SKT LİSTESİ'!$F:$AJ,16,0)),"")</f>
        <v/>
      </c>
      <c r="AF3056" s="179" t="str">
        <f t="shared" ca="1" si="190"/>
        <v/>
      </c>
      <c r="AG3056" s="179">
        <f t="shared" ca="1" si="191"/>
        <v>0</v>
      </c>
      <c r="AH3056" s="179">
        <f t="shared" ca="1" si="192"/>
        <v>0</v>
      </c>
    </row>
    <row r="3057" spans="2:34" ht="15.75" x14ac:dyDescent="0.25">
      <c r="B3057">
        <f t="shared" ca="1" si="189"/>
        <v>3045</v>
      </c>
      <c r="C3057" t="str">
        <f ca="1">IFERROR(VLOOKUP(B3057,'SKT LİSTESİ'!F:F,1,0),"")</f>
        <v/>
      </c>
      <c r="E3057" s="128" t="str">
        <f ca="1">IFERROR(IF($C3057="","",VLOOKUP(FİLTRE!$C3057,'SKT LİSTESİ'!$F:$S,5,0)),"")</f>
        <v/>
      </c>
      <c r="F3057" s="129" t="str">
        <f ca="1">IFERROR(IF($C3057="","",VLOOKUP(FİLTRE!$C3057,'SKT LİSTESİ'!$F:$S,7,0)),"")</f>
        <v/>
      </c>
      <c r="G3057" s="130" t="str">
        <f ca="1">IFERROR(IF($C3057="","",VLOOKUP(FİLTRE!$C3057,'SKT LİSTESİ'!$F:$S,8,0)),"")</f>
        <v/>
      </c>
      <c r="H3057" s="131" t="str">
        <f ca="1">IF(E3057="","",IF($C3057="","",VLOOKUP(FİLTRE!$C3057,'SKT LİSTESİ'!$F:$S,9,0)))</f>
        <v/>
      </c>
      <c r="I3057" s="132" t="str">
        <f ca="1">IFERROR(IF($C3057="","",VLOOKUP(FİLTRE!$C3057,'SKT LİSTESİ'!$F:$S,10,0)),"")</f>
        <v/>
      </c>
      <c r="J3057" s="133" t="str">
        <f ca="1">IFERROR(IF($C3057="","",VLOOKUP(FİLTRE!$C3057,'SKT LİSTESİ'!$F:$S,11,0)),"")</f>
        <v/>
      </c>
      <c r="K3057" s="134" t="str">
        <f ca="1">IFERROR(IF($C3057="","",VLOOKUP(FİLTRE!$C3057,'SKT LİSTESİ'!$F:$S,12,0)),"")</f>
        <v/>
      </c>
      <c r="L3057" s="134" t="str">
        <f ca="1">IFERROR(IF($C3057="","",VLOOKUP(FİLTRE!$C3057,'SKT LİSTESİ'!$F:$S,13,0)),"")</f>
        <v/>
      </c>
      <c r="M3057" s="135" t="str">
        <f ca="1">IFERROR(IF($C3057="","",VLOOKUP(FİLTRE!$C3057,'SKT LİSTESİ'!$F:$AJ,14,0)),"")</f>
        <v/>
      </c>
      <c r="N3057" s="31" t="str">
        <f ca="1">IFERROR(IF($C3057="","",VLOOKUP(FİLTRE!$C3057,'SKT LİSTESİ'!$F:$AJ,22,0)),"")</f>
        <v/>
      </c>
      <c r="O3057" s="136" t="str">
        <f ca="1">IFERROR(IF($C3057="","",VLOOKUP(FİLTRE!$C3057,'SKT LİSTESİ'!$F:$AJ,23,0)),"")</f>
        <v/>
      </c>
      <c r="P3057" s="31"/>
      <c r="Q3057" s="31"/>
      <c r="R3057" s="137" t="str">
        <f ca="1">(IFERROR(IF($C3057="","",VLOOKUP(FİLTRE!$C3057,'SKT LİSTESİ'!$F:$AJ,15,0)),""))</f>
        <v/>
      </c>
      <c r="S3057" s="138" t="str">
        <f ca="1">IFERROR(IF($C3057="","",VLOOKUP(FİLTRE!$C3057,'SKT LİSTESİ'!$F:$AJ,16,0)),"")</f>
        <v/>
      </c>
      <c r="AF3057" s="179" t="str">
        <f t="shared" ca="1" si="190"/>
        <v/>
      </c>
      <c r="AG3057" s="179">
        <f t="shared" ca="1" si="191"/>
        <v>0</v>
      </c>
      <c r="AH3057" s="179">
        <f t="shared" ca="1" si="192"/>
        <v>0</v>
      </c>
    </row>
    <row r="3058" spans="2:34" ht="15.75" x14ac:dyDescent="0.25">
      <c r="B3058">
        <f t="shared" ca="1" si="189"/>
        <v>3046</v>
      </c>
      <c r="C3058" t="str">
        <f ca="1">IFERROR(VLOOKUP(B3058,'SKT LİSTESİ'!F:F,1,0),"")</f>
        <v/>
      </c>
      <c r="E3058" s="128" t="str">
        <f ca="1">IFERROR(IF($C3058="","",VLOOKUP(FİLTRE!$C3058,'SKT LİSTESİ'!$F:$S,5,0)),"")</f>
        <v/>
      </c>
      <c r="F3058" s="129" t="str">
        <f ca="1">IFERROR(IF($C3058="","",VLOOKUP(FİLTRE!$C3058,'SKT LİSTESİ'!$F:$S,7,0)),"")</f>
        <v/>
      </c>
      <c r="G3058" s="130" t="str">
        <f ca="1">IFERROR(IF($C3058="","",VLOOKUP(FİLTRE!$C3058,'SKT LİSTESİ'!$F:$S,8,0)),"")</f>
        <v/>
      </c>
      <c r="H3058" s="131" t="str">
        <f ca="1">IF(E3058="","",IF($C3058="","",VLOOKUP(FİLTRE!$C3058,'SKT LİSTESİ'!$F:$S,9,0)))</f>
        <v/>
      </c>
      <c r="I3058" s="132" t="str">
        <f ca="1">IFERROR(IF($C3058="","",VLOOKUP(FİLTRE!$C3058,'SKT LİSTESİ'!$F:$S,10,0)),"")</f>
        <v/>
      </c>
      <c r="J3058" s="133" t="str">
        <f ca="1">IFERROR(IF($C3058="","",VLOOKUP(FİLTRE!$C3058,'SKT LİSTESİ'!$F:$S,11,0)),"")</f>
        <v/>
      </c>
      <c r="K3058" s="134" t="str">
        <f ca="1">IFERROR(IF($C3058="","",VLOOKUP(FİLTRE!$C3058,'SKT LİSTESİ'!$F:$S,12,0)),"")</f>
        <v/>
      </c>
      <c r="L3058" s="134" t="str">
        <f ca="1">IFERROR(IF($C3058="","",VLOOKUP(FİLTRE!$C3058,'SKT LİSTESİ'!$F:$S,13,0)),"")</f>
        <v/>
      </c>
      <c r="M3058" s="135" t="str">
        <f ca="1">IFERROR(IF($C3058="","",VLOOKUP(FİLTRE!$C3058,'SKT LİSTESİ'!$F:$AJ,14,0)),"")</f>
        <v/>
      </c>
      <c r="N3058" s="31" t="str">
        <f ca="1">IFERROR(IF($C3058="","",VLOOKUP(FİLTRE!$C3058,'SKT LİSTESİ'!$F:$AJ,22,0)),"")</f>
        <v/>
      </c>
      <c r="O3058" s="136" t="str">
        <f ca="1">IFERROR(IF($C3058="","",VLOOKUP(FİLTRE!$C3058,'SKT LİSTESİ'!$F:$AJ,23,0)),"")</f>
        <v/>
      </c>
      <c r="P3058" s="31"/>
      <c r="Q3058" s="31"/>
      <c r="R3058" s="137" t="str">
        <f ca="1">(IFERROR(IF($C3058="","",VLOOKUP(FİLTRE!$C3058,'SKT LİSTESİ'!$F:$AJ,15,0)),""))</f>
        <v/>
      </c>
      <c r="S3058" s="138" t="str">
        <f ca="1">IFERROR(IF($C3058="","",VLOOKUP(FİLTRE!$C3058,'SKT LİSTESİ'!$F:$AJ,16,0)),"")</f>
        <v/>
      </c>
      <c r="AF3058" s="179" t="str">
        <f t="shared" ca="1" si="190"/>
        <v/>
      </c>
      <c r="AG3058" s="179">
        <f t="shared" ca="1" si="191"/>
        <v>0</v>
      </c>
      <c r="AH3058" s="179">
        <f t="shared" ca="1" si="192"/>
        <v>0</v>
      </c>
    </row>
    <row r="3059" spans="2:34" ht="15.75" x14ac:dyDescent="0.25">
      <c r="B3059">
        <f t="shared" ca="1" si="189"/>
        <v>3047</v>
      </c>
      <c r="C3059" t="str">
        <f ca="1">IFERROR(VLOOKUP(B3059,'SKT LİSTESİ'!F:F,1,0),"")</f>
        <v/>
      </c>
      <c r="E3059" s="128" t="str">
        <f ca="1">IFERROR(IF($C3059="","",VLOOKUP(FİLTRE!$C3059,'SKT LİSTESİ'!$F:$S,5,0)),"")</f>
        <v/>
      </c>
      <c r="F3059" s="129" t="str">
        <f ca="1">IFERROR(IF($C3059="","",VLOOKUP(FİLTRE!$C3059,'SKT LİSTESİ'!$F:$S,7,0)),"")</f>
        <v/>
      </c>
      <c r="G3059" s="130" t="str">
        <f ca="1">IFERROR(IF($C3059="","",VLOOKUP(FİLTRE!$C3059,'SKT LİSTESİ'!$F:$S,8,0)),"")</f>
        <v/>
      </c>
      <c r="H3059" s="131" t="str">
        <f ca="1">IF(E3059="","",IF($C3059="","",VLOOKUP(FİLTRE!$C3059,'SKT LİSTESİ'!$F:$S,9,0)))</f>
        <v/>
      </c>
      <c r="I3059" s="132" t="str">
        <f ca="1">IFERROR(IF($C3059="","",VLOOKUP(FİLTRE!$C3059,'SKT LİSTESİ'!$F:$S,10,0)),"")</f>
        <v/>
      </c>
      <c r="J3059" s="133" t="str">
        <f ca="1">IFERROR(IF($C3059="","",VLOOKUP(FİLTRE!$C3059,'SKT LİSTESİ'!$F:$S,11,0)),"")</f>
        <v/>
      </c>
      <c r="K3059" s="134" t="str">
        <f ca="1">IFERROR(IF($C3059="","",VLOOKUP(FİLTRE!$C3059,'SKT LİSTESİ'!$F:$S,12,0)),"")</f>
        <v/>
      </c>
      <c r="L3059" s="134" t="str">
        <f ca="1">IFERROR(IF($C3059="","",VLOOKUP(FİLTRE!$C3059,'SKT LİSTESİ'!$F:$S,13,0)),"")</f>
        <v/>
      </c>
      <c r="M3059" s="135" t="str">
        <f ca="1">IFERROR(IF($C3059="","",VLOOKUP(FİLTRE!$C3059,'SKT LİSTESİ'!$F:$AJ,14,0)),"")</f>
        <v/>
      </c>
      <c r="N3059" s="31" t="str">
        <f ca="1">IFERROR(IF($C3059="","",VLOOKUP(FİLTRE!$C3059,'SKT LİSTESİ'!$F:$AJ,22,0)),"")</f>
        <v/>
      </c>
      <c r="O3059" s="136" t="str">
        <f ca="1">IFERROR(IF($C3059="","",VLOOKUP(FİLTRE!$C3059,'SKT LİSTESİ'!$F:$AJ,23,0)),"")</f>
        <v/>
      </c>
      <c r="P3059" s="31"/>
      <c r="Q3059" s="31"/>
      <c r="R3059" s="137" t="str">
        <f ca="1">(IFERROR(IF($C3059="","",VLOOKUP(FİLTRE!$C3059,'SKT LİSTESİ'!$F:$AJ,15,0)),""))</f>
        <v/>
      </c>
      <c r="S3059" s="138" t="str">
        <f ca="1">IFERROR(IF($C3059="","",VLOOKUP(FİLTRE!$C3059,'SKT LİSTESİ'!$F:$AJ,16,0)),"")</f>
        <v/>
      </c>
      <c r="AF3059" s="179" t="str">
        <f t="shared" ca="1" si="190"/>
        <v/>
      </c>
      <c r="AG3059" s="179">
        <f t="shared" ca="1" si="191"/>
        <v>0</v>
      </c>
      <c r="AH3059" s="179">
        <f t="shared" ca="1" si="192"/>
        <v>0</v>
      </c>
    </row>
    <row r="3060" spans="2:34" ht="15.75" x14ac:dyDescent="0.25">
      <c r="B3060">
        <f t="shared" ca="1" si="189"/>
        <v>3048</v>
      </c>
      <c r="C3060" t="str">
        <f ca="1">IFERROR(VLOOKUP(B3060,'SKT LİSTESİ'!F:F,1,0),"")</f>
        <v/>
      </c>
      <c r="E3060" s="128" t="str">
        <f ca="1">IFERROR(IF($C3060="","",VLOOKUP(FİLTRE!$C3060,'SKT LİSTESİ'!$F:$S,5,0)),"")</f>
        <v/>
      </c>
      <c r="F3060" s="129" t="str">
        <f ca="1">IFERROR(IF($C3060="","",VLOOKUP(FİLTRE!$C3060,'SKT LİSTESİ'!$F:$S,7,0)),"")</f>
        <v/>
      </c>
      <c r="G3060" s="130" t="str">
        <f ca="1">IFERROR(IF($C3060="","",VLOOKUP(FİLTRE!$C3060,'SKT LİSTESİ'!$F:$S,8,0)),"")</f>
        <v/>
      </c>
      <c r="H3060" s="131" t="str">
        <f ca="1">IF(E3060="","",IF($C3060="","",VLOOKUP(FİLTRE!$C3060,'SKT LİSTESİ'!$F:$S,9,0)))</f>
        <v/>
      </c>
      <c r="I3060" s="132" t="str">
        <f ca="1">IFERROR(IF($C3060="","",VLOOKUP(FİLTRE!$C3060,'SKT LİSTESİ'!$F:$S,10,0)),"")</f>
        <v/>
      </c>
      <c r="J3060" s="133" t="str">
        <f ca="1">IFERROR(IF($C3060="","",VLOOKUP(FİLTRE!$C3060,'SKT LİSTESİ'!$F:$S,11,0)),"")</f>
        <v/>
      </c>
      <c r="K3060" s="134" t="str">
        <f ca="1">IFERROR(IF($C3060="","",VLOOKUP(FİLTRE!$C3060,'SKT LİSTESİ'!$F:$S,12,0)),"")</f>
        <v/>
      </c>
      <c r="L3060" s="134" t="str">
        <f ca="1">IFERROR(IF($C3060="","",VLOOKUP(FİLTRE!$C3060,'SKT LİSTESİ'!$F:$S,13,0)),"")</f>
        <v/>
      </c>
      <c r="M3060" s="135" t="str">
        <f ca="1">IFERROR(IF($C3060="","",VLOOKUP(FİLTRE!$C3060,'SKT LİSTESİ'!$F:$AJ,14,0)),"")</f>
        <v/>
      </c>
      <c r="N3060" s="31" t="str">
        <f ca="1">IFERROR(IF($C3060="","",VLOOKUP(FİLTRE!$C3060,'SKT LİSTESİ'!$F:$AJ,22,0)),"")</f>
        <v/>
      </c>
      <c r="O3060" s="136" t="str">
        <f ca="1">IFERROR(IF($C3060="","",VLOOKUP(FİLTRE!$C3060,'SKT LİSTESİ'!$F:$AJ,23,0)),"")</f>
        <v/>
      </c>
      <c r="P3060" s="31"/>
      <c r="Q3060" s="31"/>
      <c r="R3060" s="137" t="str">
        <f ca="1">(IFERROR(IF($C3060="","",VLOOKUP(FİLTRE!$C3060,'SKT LİSTESİ'!$F:$AJ,15,0)),""))</f>
        <v/>
      </c>
      <c r="S3060" s="138" t="str">
        <f ca="1">IFERROR(IF($C3060="","",VLOOKUP(FİLTRE!$C3060,'SKT LİSTESİ'!$F:$AJ,16,0)),"")</f>
        <v/>
      </c>
      <c r="AF3060" s="179" t="str">
        <f t="shared" ca="1" si="190"/>
        <v/>
      </c>
      <c r="AG3060" s="179">
        <f t="shared" ca="1" si="191"/>
        <v>0</v>
      </c>
      <c r="AH3060" s="179">
        <f t="shared" ca="1" si="192"/>
        <v>0</v>
      </c>
    </row>
    <row r="3061" spans="2:34" ht="15.75" x14ac:dyDescent="0.25">
      <c r="B3061">
        <f t="shared" ca="1" si="189"/>
        <v>3049</v>
      </c>
      <c r="C3061" t="str">
        <f ca="1">IFERROR(VLOOKUP(B3061,'SKT LİSTESİ'!F:F,1,0),"")</f>
        <v/>
      </c>
      <c r="E3061" s="128" t="str">
        <f ca="1">IFERROR(IF($C3061="","",VLOOKUP(FİLTRE!$C3061,'SKT LİSTESİ'!$F:$S,5,0)),"")</f>
        <v/>
      </c>
      <c r="F3061" s="129" t="str">
        <f ca="1">IFERROR(IF($C3061="","",VLOOKUP(FİLTRE!$C3061,'SKT LİSTESİ'!$F:$S,7,0)),"")</f>
        <v/>
      </c>
      <c r="G3061" s="130" t="str">
        <f ca="1">IFERROR(IF($C3061="","",VLOOKUP(FİLTRE!$C3061,'SKT LİSTESİ'!$F:$S,8,0)),"")</f>
        <v/>
      </c>
      <c r="H3061" s="131" t="str">
        <f ca="1">IF(E3061="","",IF($C3061="","",VLOOKUP(FİLTRE!$C3061,'SKT LİSTESİ'!$F:$S,9,0)))</f>
        <v/>
      </c>
      <c r="I3061" s="132" t="str">
        <f ca="1">IFERROR(IF($C3061="","",VLOOKUP(FİLTRE!$C3061,'SKT LİSTESİ'!$F:$S,10,0)),"")</f>
        <v/>
      </c>
      <c r="J3061" s="133" t="str">
        <f ca="1">IFERROR(IF($C3061="","",VLOOKUP(FİLTRE!$C3061,'SKT LİSTESİ'!$F:$S,11,0)),"")</f>
        <v/>
      </c>
      <c r="K3061" s="134" t="str">
        <f ca="1">IFERROR(IF($C3061="","",VLOOKUP(FİLTRE!$C3061,'SKT LİSTESİ'!$F:$S,12,0)),"")</f>
        <v/>
      </c>
      <c r="L3061" s="134" t="str">
        <f ca="1">IFERROR(IF($C3061="","",VLOOKUP(FİLTRE!$C3061,'SKT LİSTESİ'!$F:$S,13,0)),"")</f>
        <v/>
      </c>
      <c r="M3061" s="135" t="str">
        <f ca="1">IFERROR(IF($C3061="","",VLOOKUP(FİLTRE!$C3061,'SKT LİSTESİ'!$F:$AJ,14,0)),"")</f>
        <v/>
      </c>
      <c r="N3061" s="31" t="str">
        <f ca="1">IFERROR(IF($C3061="","",VLOOKUP(FİLTRE!$C3061,'SKT LİSTESİ'!$F:$AJ,22,0)),"")</f>
        <v/>
      </c>
      <c r="O3061" s="136" t="str">
        <f ca="1">IFERROR(IF($C3061="","",VLOOKUP(FİLTRE!$C3061,'SKT LİSTESİ'!$F:$AJ,23,0)),"")</f>
        <v/>
      </c>
      <c r="P3061" s="31"/>
      <c r="Q3061" s="31"/>
      <c r="R3061" s="137" t="str">
        <f ca="1">(IFERROR(IF($C3061="","",VLOOKUP(FİLTRE!$C3061,'SKT LİSTESİ'!$F:$AJ,15,0)),""))</f>
        <v/>
      </c>
      <c r="S3061" s="138" t="str">
        <f ca="1">IFERROR(IF($C3061="","",VLOOKUP(FİLTRE!$C3061,'SKT LİSTESİ'!$F:$AJ,16,0)),"")</f>
        <v/>
      </c>
      <c r="AF3061" s="179" t="str">
        <f t="shared" ca="1" si="190"/>
        <v/>
      </c>
      <c r="AG3061" s="179">
        <f t="shared" ca="1" si="191"/>
        <v>0</v>
      </c>
      <c r="AH3061" s="179">
        <f t="shared" ca="1" si="192"/>
        <v>0</v>
      </c>
    </row>
    <row r="3062" spans="2:34" ht="15.75" x14ac:dyDescent="0.25">
      <c r="B3062">
        <f t="shared" ca="1" si="189"/>
        <v>3050</v>
      </c>
      <c r="C3062" t="str">
        <f ca="1">IFERROR(VLOOKUP(B3062,'SKT LİSTESİ'!F:F,1,0),"")</f>
        <v/>
      </c>
      <c r="E3062" s="128" t="str">
        <f ca="1">IFERROR(IF($C3062="","",VLOOKUP(FİLTRE!$C3062,'SKT LİSTESİ'!$F:$S,5,0)),"")</f>
        <v/>
      </c>
      <c r="F3062" s="129" t="str">
        <f ca="1">IFERROR(IF($C3062="","",VLOOKUP(FİLTRE!$C3062,'SKT LİSTESİ'!$F:$S,7,0)),"")</f>
        <v/>
      </c>
      <c r="G3062" s="130" t="str">
        <f ca="1">IFERROR(IF($C3062="","",VLOOKUP(FİLTRE!$C3062,'SKT LİSTESİ'!$F:$S,8,0)),"")</f>
        <v/>
      </c>
      <c r="H3062" s="131" t="str">
        <f ca="1">IF(E3062="","",IF($C3062="","",VLOOKUP(FİLTRE!$C3062,'SKT LİSTESİ'!$F:$S,9,0)))</f>
        <v/>
      </c>
      <c r="I3062" s="132" t="str">
        <f ca="1">IFERROR(IF($C3062="","",VLOOKUP(FİLTRE!$C3062,'SKT LİSTESİ'!$F:$S,10,0)),"")</f>
        <v/>
      </c>
      <c r="J3062" s="133" t="str">
        <f ca="1">IFERROR(IF($C3062="","",VLOOKUP(FİLTRE!$C3062,'SKT LİSTESİ'!$F:$S,11,0)),"")</f>
        <v/>
      </c>
      <c r="K3062" s="134" t="str">
        <f ca="1">IFERROR(IF($C3062="","",VLOOKUP(FİLTRE!$C3062,'SKT LİSTESİ'!$F:$S,12,0)),"")</f>
        <v/>
      </c>
      <c r="L3062" s="134" t="str">
        <f ca="1">IFERROR(IF($C3062="","",VLOOKUP(FİLTRE!$C3062,'SKT LİSTESİ'!$F:$S,13,0)),"")</f>
        <v/>
      </c>
      <c r="M3062" s="135" t="str">
        <f ca="1">IFERROR(IF($C3062="","",VLOOKUP(FİLTRE!$C3062,'SKT LİSTESİ'!$F:$AJ,14,0)),"")</f>
        <v/>
      </c>
      <c r="N3062" s="31" t="str">
        <f ca="1">IFERROR(IF($C3062="","",VLOOKUP(FİLTRE!$C3062,'SKT LİSTESİ'!$F:$AJ,22,0)),"")</f>
        <v/>
      </c>
      <c r="O3062" s="136" t="str">
        <f ca="1">IFERROR(IF($C3062="","",VLOOKUP(FİLTRE!$C3062,'SKT LİSTESİ'!$F:$AJ,23,0)),"")</f>
        <v/>
      </c>
      <c r="P3062" s="31"/>
      <c r="Q3062" s="31"/>
      <c r="R3062" s="137" t="str">
        <f ca="1">(IFERROR(IF($C3062="","",VLOOKUP(FİLTRE!$C3062,'SKT LİSTESİ'!$F:$AJ,15,0)),""))</f>
        <v/>
      </c>
      <c r="S3062" s="138" t="str">
        <f ca="1">IFERROR(IF($C3062="","",VLOOKUP(FİLTRE!$C3062,'SKT LİSTESİ'!$F:$AJ,16,0)),"")</f>
        <v/>
      </c>
      <c r="AF3062" s="179" t="str">
        <f t="shared" ca="1" si="190"/>
        <v/>
      </c>
      <c r="AG3062" s="179">
        <f t="shared" ca="1" si="191"/>
        <v>0</v>
      </c>
      <c r="AH3062" s="179">
        <f t="shared" ca="1" si="192"/>
        <v>0</v>
      </c>
    </row>
    <row r="3063" spans="2:34" ht="15.75" x14ac:dyDescent="0.25">
      <c r="B3063">
        <f t="shared" ca="1" si="189"/>
        <v>3051</v>
      </c>
      <c r="C3063" t="str">
        <f ca="1">IFERROR(VLOOKUP(B3063,'SKT LİSTESİ'!F:F,1,0),"")</f>
        <v/>
      </c>
      <c r="E3063" s="128" t="str">
        <f ca="1">IFERROR(IF($C3063="","",VLOOKUP(FİLTRE!$C3063,'SKT LİSTESİ'!$F:$S,5,0)),"")</f>
        <v/>
      </c>
      <c r="F3063" s="129" t="str">
        <f ca="1">IFERROR(IF($C3063="","",VLOOKUP(FİLTRE!$C3063,'SKT LİSTESİ'!$F:$S,7,0)),"")</f>
        <v/>
      </c>
      <c r="G3063" s="130" t="str">
        <f ca="1">IFERROR(IF($C3063="","",VLOOKUP(FİLTRE!$C3063,'SKT LİSTESİ'!$F:$S,8,0)),"")</f>
        <v/>
      </c>
      <c r="H3063" s="131" t="str">
        <f ca="1">IF(E3063="","",IF($C3063="","",VLOOKUP(FİLTRE!$C3063,'SKT LİSTESİ'!$F:$S,9,0)))</f>
        <v/>
      </c>
      <c r="I3063" s="132" t="str">
        <f ca="1">IFERROR(IF($C3063="","",VLOOKUP(FİLTRE!$C3063,'SKT LİSTESİ'!$F:$S,10,0)),"")</f>
        <v/>
      </c>
      <c r="J3063" s="133" t="str">
        <f ca="1">IFERROR(IF($C3063="","",VLOOKUP(FİLTRE!$C3063,'SKT LİSTESİ'!$F:$S,11,0)),"")</f>
        <v/>
      </c>
      <c r="K3063" s="134" t="str">
        <f ca="1">IFERROR(IF($C3063="","",VLOOKUP(FİLTRE!$C3063,'SKT LİSTESİ'!$F:$S,12,0)),"")</f>
        <v/>
      </c>
      <c r="L3063" s="134" t="str">
        <f ca="1">IFERROR(IF($C3063="","",VLOOKUP(FİLTRE!$C3063,'SKT LİSTESİ'!$F:$S,13,0)),"")</f>
        <v/>
      </c>
      <c r="M3063" s="135" t="str">
        <f ca="1">IFERROR(IF($C3063="","",VLOOKUP(FİLTRE!$C3063,'SKT LİSTESİ'!$F:$AJ,14,0)),"")</f>
        <v/>
      </c>
      <c r="N3063" s="31" t="str">
        <f ca="1">IFERROR(IF($C3063="","",VLOOKUP(FİLTRE!$C3063,'SKT LİSTESİ'!$F:$AJ,22,0)),"")</f>
        <v/>
      </c>
      <c r="O3063" s="136" t="str">
        <f ca="1">IFERROR(IF($C3063="","",VLOOKUP(FİLTRE!$C3063,'SKT LİSTESİ'!$F:$AJ,23,0)),"")</f>
        <v/>
      </c>
      <c r="P3063" s="31"/>
      <c r="Q3063" s="31"/>
      <c r="R3063" s="137" t="str">
        <f ca="1">(IFERROR(IF($C3063="","",VLOOKUP(FİLTRE!$C3063,'SKT LİSTESİ'!$F:$AJ,15,0)),""))</f>
        <v/>
      </c>
      <c r="S3063" s="138" t="str">
        <f ca="1">IFERROR(IF($C3063="","",VLOOKUP(FİLTRE!$C3063,'SKT LİSTESİ'!$F:$AJ,16,0)),"")</f>
        <v/>
      </c>
      <c r="AF3063" s="179" t="str">
        <f t="shared" ca="1" si="190"/>
        <v/>
      </c>
      <c r="AG3063" s="179">
        <f t="shared" ca="1" si="191"/>
        <v>0</v>
      </c>
      <c r="AH3063" s="179">
        <f t="shared" ca="1" si="192"/>
        <v>0</v>
      </c>
    </row>
    <row r="3064" spans="2:34" ht="15.75" x14ac:dyDescent="0.25">
      <c r="B3064">
        <f t="shared" ca="1" si="189"/>
        <v>3052</v>
      </c>
      <c r="C3064" t="str">
        <f ca="1">IFERROR(VLOOKUP(B3064,'SKT LİSTESİ'!F:F,1,0),"")</f>
        <v/>
      </c>
      <c r="E3064" s="128" t="str">
        <f ca="1">IFERROR(IF($C3064="","",VLOOKUP(FİLTRE!$C3064,'SKT LİSTESİ'!$F:$S,5,0)),"")</f>
        <v/>
      </c>
      <c r="F3064" s="129" t="str">
        <f ca="1">IFERROR(IF($C3064="","",VLOOKUP(FİLTRE!$C3064,'SKT LİSTESİ'!$F:$S,7,0)),"")</f>
        <v/>
      </c>
      <c r="G3064" s="130" t="str">
        <f ca="1">IFERROR(IF($C3064="","",VLOOKUP(FİLTRE!$C3064,'SKT LİSTESİ'!$F:$S,8,0)),"")</f>
        <v/>
      </c>
      <c r="H3064" s="131" t="str">
        <f ca="1">IF(E3064="","",IF($C3064="","",VLOOKUP(FİLTRE!$C3064,'SKT LİSTESİ'!$F:$S,9,0)))</f>
        <v/>
      </c>
      <c r="I3064" s="132" t="str">
        <f ca="1">IFERROR(IF($C3064="","",VLOOKUP(FİLTRE!$C3064,'SKT LİSTESİ'!$F:$S,10,0)),"")</f>
        <v/>
      </c>
      <c r="J3064" s="133" t="str">
        <f ca="1">IFERROR(IF($C3064="","",VLOOKUP(FİLTRE!$C3064,'SKT LİSTESİ'!$F:$S,11,0)),"")</f>
        <v/>
      </c>
      <c r="K3064" s="134" t="str">
        <f ca="1">IFERROR(IF($C3064="","",VLOOKUP(FİLTRE!$C3064,'SKT LİSTESİ'!$F:$S,12,0)),"")</f>
        <v/>
      </c>
      <c r="L3064" s="134" t="str">
        <f ca="1">IFERROR(IF($C3064="","",VLOOKUP(FİLTRE!$C3064,'SKT LİSTESİ'!$F:$S,13,0)),"")</f>
        <v/>
      </c>
      <c r="M3064" s="135" t="str">
        <f ca="1">IFERROR(IF($C3064="","",VLOOKUP(FİLTRE!$C3064,'SKT LİSTESİ'!$F:$AJ,14,0)),"")</f>
        <v/>
      </c>
      <c r="N3064" s="31" t="str">
        <f ca="1">IFERROR(IF($C3064="","",VLOOKUP(FİLTRE!$C3064,'SKT LİSTESİ'!$F:$AJ,22,0)),"")</f>
        <v/>
      </c>
      <c r="O3064" s="136" t="str">
        <f ca="1">IFERROR(IF($C3064="","",VLOOKUP(FİLTRE!$C3064,'SKT LİSTESİ'!$F:$AJ,23,0)),"")</f>
        <v/>
      </c>
      <c r="P3064" s="31"/>
      <c r="Q3064" s="31"/>
      <c r="R3064" s="137" t="str">
        <f ca="1">(IFERROR(IF($C3064="","",VLOOKUP(FİLTRE!$C3064,'SKT LİSTESİ'!$F:$AJ,15,0)),""))</f>
        <v/>
      </c>
      <c r="S3064" s="138" t="str">
        <f ca="1">IFERROR(IF($C3064="","",VLOOKUP(FİLTRE!$C3064,'SKT LİSTESİ'!$F:$AJ,16,0)),"")</f>
        <v/>
      </c>
      <c r="AF3064" s="179" t="str">
        <f t="shared" ca="1" si="190"/>
        <v/>
      </c>
      <c r="AG3064" s="179">
        <f t="shared" ca="1" si="191"/>
        <v>0</v>
      </c>
      <c r="AH3064" s="179">
        <f t="shared" ca="1" si="192"/>
        <v>0</v>
      </c>
    </row>
    <row r="3065" spans="2:34" ht="15.75" x14ac:dyDescent="0.25">
      <c r="B3065">
        <f t="shared" ca="1" si="189"/>
        <v>3053</v>
      </c>
      <c r="C3065" t="str">
        <f ca="1">IFERROR(VLOOKUP(B3065,'SKT LİSTESİ'!F:F,1,0),"")</f>
        <v/>
      </c>
      <c r="E3065" s="128" t="str">
        <f ca="1">IFERROR(IF($C3065="","",VLOOKUP(FİLTRE!$C3065,'SKT LİSTESİ'!$F:$S,5,0)),"")</f>
        <v/>
      </c>
      <c r="F3065" s="129" t="str">
        <f ca="1">IFERROR(IF($C3065="","",VLOOKUP(FİLTRE!$C3065,'SKT LİSTESİ'!$F:$S,7,0)),"")</f>
        <v/>
      </c>
      <c r="G3065" s="130" t="str">
        <f ca="1">IFERROR(IF($C3065="","",VLOOKUP(FİLTRE!$C3065,'SKT LİSTESİ'!$F:$S,8,0)),"")</f>
        <v/>
      </c>
      <c r="H3065" s="131" t="str">
        <f ca="1">IF(E3065="","",IF($C3065="","",VLOOKUP(FİLTRE!$C3065,'SKT LİSTESİ'!$F:$S,9,0)))</f>
        <v/>
      </c>
      <c r="I3065" s="132" t="str">
        <f ca="1">IFERROR(IF($C3065="","",VLOOKUP(FİLTRE!$C3065,'SKT LİSTESİ'!$F:$S,10,0)),"")</f>
        <v/>
      </c>
      <c r="J3065" s="133" t="str">
        <f ca="1">IFERROR(IF($C3065="","",VLOOKUP(FİLTRE!$C3065,'SKT LİSTESİ'!$F:$S,11,0)),"")</f>
        <v/>
      </c>
      <c r="K3065" s="134" t="str">
        <f ca="1">IFERROR(IF($C3065="","",VLOOKUP(FİLTRE!$C3065,'SKT LİSTESİ'!$F:$S,12,0)),"")</f>
        <v/>
      </c>
      <c r="L3065" s="134" t="str">
        <f ca="1">IFERROR(IF($C3065="","",VLOOKUP(FİLTRE!$C3065,'SKT LİSTESİ'!$F:$S,13,0)),"")</f>
        <v/>
      </c>
      <c r="M3065" s="135" t="str">
        <f ca="1">IFERROR(IF($C3065="","",VLOOKUP(FİLTRE!$C3065,'SKT LİSTESİ'!$F:$AJ,14,0)),"")</f>
        <v/>
      </c>
      <c r="N3065" s="31" t="str">
        <f ca="1">IFERROR(IF($C3065="","",VLOOKUP(FİLTRE!$C3065,'SKT LİSTESİ'!$F:$AJ,22,0)),"")</f>
        <v/>
      </c>
      <c r="O3065" s="136" t="str">
        <f ca="1">IFERROR(IF($C3065="","",VLOOKUP(FİLTRE!$C3065,'SKT LİSTESİ'!$F:$AJ,23,0)),"")</f>
        <v/>
      </c>
      <c r="P3065" s="31"/>
      <c r="Q3065" s="31"/>
      <c r="R3065" s="137" t="str">
        <f ca="1">(IFERROR(IF($C3065="","",VLOOKUP(FİLTRE!$C3065,'SKT LİSTESİ'!$F:$AJ,15,0)),""))</f>
        <v/>
      </c>
      <c r="S3065" s="138" t="str">
        <f ca="1">IFERROR(IF($C3065="","",VLOOKUP(FİLTRE!$C3065,'SKT LİSTESİ'!$F:$AJ,16,0)),"")</f>
        <v/>
      </c>
      <c r="AF3065" s="179" t="str">
        <f t="shared" ca="1" si="190"/>
        <v/>
      </c>
      <c r="AG3065" s="179">
        <f t="shared" ca="1" si="191"/>
        <v>0</v>
      </c>
      <c r="AH3065" s="179">
        <f t="shared" ca="1" si="192"/>
        <v>0</v>
      </c>
    </row>
    <row r="3066" spans="2:34" ht="15.75" x14ac:dyDescent="0.25">
      <c r="B3066">
        <f t="shared" ca="1" si="189"/>
        <v>3054</v>
      </c>
      <c r="C3066" t="str">
        <f ca="1">IFERROR(VLOOKUP(B3066,'SKT LİSTESİ'!F:F,1,0),"")</f>
        <v/>
      </c>
      <c r="E3066" s="128" t="str">
        <f ca="1">IFERROR(IF($C3066="","",VLOOKUP(FİLTRE!$C3066,'SKT LİSTESİ'!$F:$S,5,0)),"")</f>
        <v/>
      </c>
      <c r="F3066" s="129" t="str">
        <f ca="1">IFERROR(IF($C3066="","",VLOOKUP(FİLTRE!$C3066,'SKT LİSTESİ'!$F:$S,7,0)),"")</f>
        <v/>
      </c>
      <c r="G3066" s="130" t="str">
        <f ca="1">IFERROR(IF($C3066="","",VLOOKUP(FİLTRE!$C3066,'SKT LİSTESİ'!$F:$S,8,0)),"")</f>
        <v/>
      </c>
      <c r="H3066" s="131" t="str">
        <f ca="1">IF(E3066="","",IF($C3066="","",VLOOKUP(FİLTRE!$C3066,'SKT LİSTESİ'!$F:$S,9,0)))</f>
        <v/>
      </c>
      <c r="I3066" s="132" t="str">
        <f ca="1">IFERROR(IF($C3066="","",VLOOKUP(FİLTRE!$C3066,'SKT LİSTESİ'!$F:$S,10,0)),"")</f>
        <v/>
      </c>
      <c r="J3066" s="133" t="str">
        <f ca="1">IFERROR(IF($C3066="","",VLOOKUP(FİLTRE!$C3066,'SKT LİSTESİ'!$F:$S,11,0)),"")</f>
        <v/>
      </c>
      <c r="K3066" s="134" t="str">
        <f ca="1">IFERROR(IF($C3066="","",VLOOKUP(FİLTRE!$C3066,'SKT LİSTESİ'!$F:$S,12,0)),"")</f>
        <v/>
      </c>
      <c r="L3066" s="134" t="str">
        <f ca="1">IFERROR(IF($C3066="","",VLOOKUP(FİLTRE!$C3066,'SKT LİSTESİ'!$F:$S,13,0)),"")</f>
        <v/>
      </c>
      <c r="M3066" s="135" t="str">
        <f ca="1">IFERROR(IF($C3066="","",VLOOKUP(FİLTRE!$C3066,'SKT LİSTESİ'!$F:$AJ,14,0)),"")</f>
        <v/>
      </c>
      <c r="N3066" s="31" t="str">
        <f ca="1">IFERROR(IF($C3066="","",VLOOKUP(FİLTRE!$C3066,'SKT LİSTESİ'!$F:$AJ,22,0)),"")</f>
        <v/>
      </c>
      <c r="O3066" s="136" t="str">
        <f ca="1">IFERROR(IF($C3066="","",VLOOKUP(FİLTRE!$C3066,'SKT LİSTESİ'!$F:$AJ,23,0)),"")</f>
        <v/>
      </c>
      <c r="P3066" s="31"/>
      <c r="Q3066" s="31"/>
      <c r="R3066" s="137" t="str">
        <f ca="1">(IFERROR(IF($C3066="","",VLOOKUP(FİLTRE!$C3066,'SKT LİSTESİ'!$F:$AJ,15,0)),""))</f>
        <v/>
      </c>
      <c r="S3066" s="138" t="str">
        <f ca="1">IFERROR(IF($C3066="","",VLOOKUP(FİLTRE!$C3066,'SKT LİSTESİ'!$F:$AJ,16,0)),"")</f>
        <v/>
      </c>
      <c r="AF3066" s="179" t="str">
        <f t="shared" ca="1" si="190"/>
        <v/>
      </c>
      <c r="AG3066" s="179">
        <f t="shared" ca="1" si="191"/>
        <v>0</v>
      </c>
      <c r="AH3066" s="179">
        <f t="shared" ca="1" si="192"/>
        <v>0</v>
      </c>
    </row>
    <row r="3067" spans="2:34" ht="15.75" x14ac:dyDescent="0.25">
      <c r="B3067">
        <f t="shared" ca="1" si="189"/>
        <v>3055</v>
      </c>
      <c r="C3067" t="str">
        <f ca="1">IFERROR(VLOOKUP(B3067,'SKT LİSTESİ'!F:F,1,0),"")</f>
        <v/>
      </c>
      <c r="E3067" s="128" t="str">
        <f ca="1">IFERROR(IF($C3067="","",VLOOKUP(FİLTRE!$C3067,'SKT LİSTESİ'!$F:$S,5,0)),"")</f>
        <v/>
      </c>
      <c r="F3067" s="129" t="str">
        <f ca="1">IFERROR(IF($C3067="","",VLOOKUP(FİLTRE!$C3067,'SKT LİSTESİ'!$F:$S,7,0)),"")</f>
        <v/>
      </c>
      <c r="G3067" s="130" t="str">
        <f ca="1">IFERROR(IF($C3067="","",VLOOKUP(FİLTRE!$C3067,'SKT LİSTESİ'!$F:$S,8,0)),"")</f>
        <v/>
      </c>
      <c r="H3067" s="131" t="str">
        <f ca="1">IF(E3067="","",IF($C3067="","",VLOOKUP(FİLTRE!$C3067,'SKT LİSTESİ'!$F:$S,9,0)))</f>
        <v/>
      </c>
      <c r="I3067" s="132" t="str">
        <f ca="1">IFERROR(IF($C3067="","",VLOOKUP(FİLTRE!$C3067,'SKT LİSTESİ'!$F:$S,10,0)),"")</f>
        <v/>
      </c>
      <c r="J3067" s="133" t="str">
        <f ca="1">IFERROR(IF($C3067="","",VLOOKUP(FİLTRE!$C3067,'SKT LİSTESİ'!$F:$S,11,0)),"")</f>
        <v/>
      </c>
      <c r="K3067" s="134" t="str">
        <f ca="1">IFERROR(IF($C3067="","",VLOOKUP(FİLTRE!$C3067,'SKT LİSTESİ'!$F:$S,12,0)),"")</f>
        <v/>
      </c>
      <c r="L3067" s="134" t="str">
        <f ca="1">IFERROR(IF($C3067="","",VLOOKUP(FİLTRE!$C3067,'SKT LİSTESİ'!$F:$S,13,0)),"")</f>
        <v/>
      </c>
      <c r="M3067" s="135" t="str">
        <f ca="1">IFERROR(IF($C3067="","",VLOOKUP(FİLTRE!$C3067,'SKT LİSTESİ'!$F:$AJ,14,0)),"")</f>
        <v/>
      </c>
      <c r="N3067" s="31" t="str">
        <f ca="1">IFERROR(IF($C3067="","",VLOOKUP(FİLTRE!$C3067,'SKT LİSTESİ'!$F:$AJ,22,0)),"")</f>
        <v/>
      </c>
      <c r="O3067" s="136" t="str">
        <f ca="1">IFERROR(IF($C3067="","",VLOOKUP(FİLTRE!$C3067,'SKT LİSTESİ'!$F:$AJ,23,0)),"")</f>
        <v/>
      </c>
      <c r="P3067" s="31"/>
      <c r="Q3067" s="31"/>
      <c r="R3067" s="137" t="str">
        <f ca="1">(IFERROR(IF($C3067="","",VLOOKUP(FİLTRE!$C3067,'SKT LİSTESİ'!$F:$AJ,15,0)),""))</f>
        <v/>
      </c>
      <c r="S3067" s="138" t="str">
        <f ca="1">IFERROR(IF($C3067="","",VLOOKUP(FİLTRE!$C3067,'SKT LİSTESİ'!$F:$AJ,16,0)),"")</f>
        <v/>
      </c>
      <c r="AF3067" s="179" t="str">
        <f t="shared" ca="1" si="190"/>
        <v/>
      </c>
      <c r="AG3067" s="179">
        <f t="shared" ca="1" si="191"/>
        <v>0</v>
      </c>
      <c r="AH3067" s="179">
        <f t="shared" ca="1" si="192"/>
        <v>0</v>
      </c>
    </row>
    <row r="3068" spans="2:34" ht="15.75" x14ac:dyDescent="0.25">
      <c r="B3068">
        <f t="shared" ca="1" si="189"/>
        <v>3056</v>
      </c>
      <c r="C3068" t="str">
        <f ca="1">IFERROR(VLOOKUP(B3068,'SKT LİSTESİ'!F:F,1,0),"")</f>
        <v/>
      </c>
      <c r="E3068" s="128" t="str">
        <f ca="1">IFERROR(IF($C3068="","",VLOOKUP(FİLTRE!$C3068,'SKT LİSTESİ'!$F:$S,5,0)),"")</f>
        <v/>
      </c>
      <c r="F3068" s="129" t="str">
        <f ca="1">IFERROR(IF($C3068="","",VLOOKUP(FİLTRE!$C3068,'SKT LİSTESİ'!$F:$S,7,0)),"")</f>
        <v/>
      </c>
      <c r="G3068" s="130" t="str">
        <f ca="1">IFERROR(IF($C3068="","",VLOOKUP(FİLTRE!$C3068,'SKT LİSTESİ'!$F:$S,8,0)),"")</f>
        <v/>
      </c>
      <c r="H3068" s="131" t="str">
        <f ca="1">IF(E3068="","",IF($C3068="","",VLOOKUP(FİLTRE!$C3068,'SKT LİSTESİ'!$F:$S,9,0)))</f>
        <v/>
      </c>
      <c r="I3068" s="132" t="str">
        <f ca="1">IFERROR(IF($C3068="","",VLOOKUP(FİLTRE!$C3068,'SKT LİSTESİ'!$F:$S,10,0)),"")</f>
        <v/>
      </c>
      <c r="J3068" s="133" t="str">
        <f ca="1">IFERROR(IF($C3068="","",VLOOKUP(FİLTRE!$C3068,'SKT LİSTESİ'!$F:$S,11,0)),"")</f>
        <v/>
      </c>
      <c r="K3068" s="134" t="str">
        <f ca="1">IFERROR(IF($C3068="","",VLOOKUP(FİLTRE!$C3068,'SKT LİSTESİ'!$F:$S,12,0)),"")</f>
        <v/>
      </c>
      <c r="L3068" s="134" t="str">
        <f ca="1">IFERROR(IF($C3068="","",VLOOKUP(FİLTRE!$C3068,'SKT LİSTESİ'!$F:$S,13,0)),"")</f>
        <v/>
      </c>
      <c r="M3068" s="135" t="str">
        <f ca="1">IFERROR(IF($C3068="","",VLOOKUP(FİLTRE!$C3068,'SKT LİSTESİ'!$F:$AJ,14,0)),"")</f>
        <v/>
      </c>
      <c r="N3068" s="31" t="str">
        <f ca="1">IFERROR(IF($C3068="","",VLOOKUP(FİLTRE!$C3068,'SKT LİSTESİ'!$F:$AJ,22,0)),"")</f>
        <v/>
      </c>
      <c r="O3068" s="136" t="str">
        <f ca="1">IFERROR(IF($C3068="","",VLOOKUP(FİLTRE!$C3068,'SKT LİSTESİ'!$F:$AJ,23,0)),"")</f>
        <v/>
      </c>
      <c r="P3068" s="31"/>
      <c r="Q3068" s="31"/>
      <c r="R3068" s="137" t="str">
        <f ca="1">(IFERROR(IF($C3068="","",VLOOKUP(FİLTRE!$C3068,'SKT LİSTESİ'!$F:$AJ,15,0)),""))</f>
        <v/>
      </c>
      <c r="S3068" s="138" t="str">
        <f ca="1">IFERROR(IF($C3068="","",VLOOKUP(FİLTRE!$C3068,'SKT LİSTESİ'!$F:$AJ,16,0)),"")</f>
        <v/>
      </c>
      <c r="AF3068" s="179" t="str">
        <f t="shared" ca="1" si="190"/>
        <v/>
      </c>
      <c r="AG3068" s="179">
        <f t="shared" ca="1" si="191"/>
        <v>0</v>
      </c>
      <c r="AH3068" s="179">
        <f t="shared" ca="1" si="192"/>
        <v>0</v>
      </c>
    </row>
    <row r="3069" spans="2:34" ht="15.75" x14ac:dyDescent="0.25">
      <c r="B3069">
        <f t="shared" ca="1" si="189"/>
        <v>3057</v>
      </c>
      <c r="C3069" t="str">
        <f ca="1">IFERROR(VLOOKUP(B3069,'SKT LİSTESİ'!F:F,1,0),"")</f>
        <v/>
      </c>
      <c r="E3069" s="128" t="str">
        <f ca="1">IFERROR(IF($C3069="","",VLOOKUP(FİLTRE!$C3069,'SKT LİSTESİ'!$F:$S,5,0)),"")</f>
        <v/>
      </c>
      <c r="F3069" s="129" t="str">
        <f ca="1">IFERROR(IF($C3069="","",VLOOKUP(FİLTRE!$C3069,'SKT LİSTESİ'!$F:$S,7,0)),"")</f>
        <v/>
      </c>
      <c r="G3069" s="130" t="str">
        <f ca="1">IFERROR(IF($C3069="","",VLOOKUP(FİLTRE!$C3069,'SKT LİSTESİ'!$F:$S,8,0)),"")</f>
        <v/>
      </c>
      <c r="H3069" s="131" t="str">
        <f ca="1">IF(E3069="","",IF($C3069="","",VLOOKUP(FİLTRE!$C3069,'SKT LİSTESİ'!$F:$S,9,0)))</f>
        <v/>
      </c>
      <c r="I3069" s="132" t="str">
        <f ca="1">IFERROR(IF($C3069="","",VLOOKUP(FİLTRE!$C3069,'SKT LİSTESİ'!$F:$S,10,0)),"")</f>
        <v/>
      </c>
      <c r="J3069" s="133" t="str">
        <f ca="1">IFERROR(IF($C3069="","",VLOOKUP(FİLTRE!$C3069,'SKT LİSTESİ'!$F:$S,11,0)),"")</f>
        <v/>
      </c>
      <c r="K3069" s="134" t="str">
        <f ca="1">IFERROR(IF($C3069="","",VLOOKUP(FİLTRE!$C3069,'SKT LİSTESİ'!$F:$S,12,0)),"")</f>
        <v/>
      </c>
      <c r="L3069" s="134" t="str">
        <f ca="1">IFERROR(IF($C3069="","",VLOOKUP(FİLTRE!$C3069,'SKT LİSTESİ'!$F:$S,13,0)),"")</f>
        <v/>
      </c>
      <c r="M3069" s="135" t="str">
        <f ca="1">IFERROR(IF($C3069="","",VLOOKUP(FİLTRE!$C3069,'SKT LİSTESİ'!$F:$AJ,14,0)),"")</f>
        <v/>
      </c>
      <c r="N3069" s="31" t="str">
        <f ca="1">IFERROR(IF($C3069="","",VLOOKUP(FİLTRE!$C3069,'SKT LİSTESİ'!$F:$AJ,22,0)),"")</f>
        <v/>
      </c>
      <c r="O3069" s="136" t="str">
        <f ca="1">IFERROR(IF($C3069="","",VLOOKUP(FİLTRE!$C3069,'SKT LİSTESİ'!$F:$AJ,23,0)),"")</f>
        <v/>
      </c>
      <c r="P3069" s="31"/>
      <c r="Q3069" s="31"/>
      <c r="R3069" s="137" t="str">
        <f ca="1">(IFERROR(IF($C3069="","",VLOOKUP(FİLTRE!$C3069,'SKT LİSTESİ'!$F:$AJ,15,0)),""))</f>
        <v/>
      </c>
      <c r="S3069" s="138" t="str">
        <f ca="1">IFERROR(IF($C3069="","",VLOOKUP(FİLTRE!$C3069,'SKT LİSTESİ'!$F:$AJ,16,0)),"")</f>
        <v/>
      </c>
      <c r="AF3069" s="179" t="str">
        <f t="shared" ca="1" si="190"/>
        <v/>
      </c>
      <c r="AG3069" s="179">
        <f t="shared" ca="1" si="191"/>
        <v>0</v>
      </c>
      <c r="AH3069" s="179">
        <f t="shared" ca="1" si="192"/>
        <v>0</v>
      </c>
    </row>
    <row r="3070" spans="2:34" ht="15.75" x14ac:dyDescent="0.25">
      <c r="B3070">
        <f t="shared" ca="1" si="189"/>
        <v>3058</v>
      </c>
      <c r="C3070" t="str">
        <f ca="1">IFERROR(VLOOKUP(B3070,'SKT LİSTESİ'!F:F,1,0),"")</f>
        <v/>
      </c>
      <c r="E3070" s="128" t="str">
        <f ca="1">IFERROR(IF($C3070="","",VLOOKUP(FİLTRE!$C3070,'SKT LİSTESİ'!$F:$S,5,0)),"")</f>
        <v/>
      </c>
      <c r="F3070" s="129" t="str">
        <f ca="1">IFERROR(IF($C3070="","",VLOOKUP(FİLTRE!$C3070,'SKT LİSTESİ'!$F:$S,7,0)),"")</f>
        <v/>
      </c>
      <c r="G3070" s="130" t="str">
        <f ca="1">IFERROR(IF($C3070="","",VLOOKUP(FİLTRE!$C3070,'SKT LİSTESİ'!$F:$S,8,0)),"")</f>
        <v/>
      </c>
      <c r="H3070" s="131" t="str">
        <f ca="1">IF(E3070="","",IF($C3070="","",VLOOKUP(FİLTRE!$C3070,'SKT LİSTESİ'!$F:$S,9,0)))</f>
        <v/>
      </c>
      <c r="I3070" s="132" t="str">
        <f ca="1">IFERROR(IF($C3070="","",VLOOKUP(FİLTRE!$C3070,'SKT LİSTESİ'!$F:$S,10,0)),"")</f>
        <v/>
      </c>
      <c r="J3070" s="133" t="str">
        <f ca="1">IFERROR(IF($C3070="","",VLOOKUP(FİLTRE!$C3070,'SKT LİSTESİ'!$F:$S,11,0)),"")</f>
        <v/>
      </c>
      <c r="K3070" s="134" t="str">
        <f ca="1">IFERROR(IF($C3070="","",VLOOKUP(FİLTRE!$C3070,'SKT LİSTESİ'!$F:$S,12,0)),"")</f>
        <v/>
      </c>
      <c r="L3070" s="134" t="str">
        <f ca="1">IFERROR(IF($C3070="","",VLOOKUP(FİLTRE!$C3070,'SKT LİSTESİ'!$F:$S,13,0)),"")</f>
        <v/>
      </c>
      <c r="M3070" s="135" t="str">
        <f ca="1">IFERROR(IF($C3070="","",VLOOKUP(FİLTRE!$C3070,'SKT LİSTESİ'!$F:$AJ,14,0)),"")</f>
        <v/>
      </c>
      <c r="N3070" s="31" t="str">
        <f ca="1">IFERROR(IF($C3070="","",VLOOKUP(FİLTRE!$C3070,'SKT LİSTESİ'!$F:$AJ,22,0)),"")</f>
        <v/>
      </c>
      <c r="O3070" s="136" t="str">
        <f ca="1">IFERROR(IF($C3070="","",VLOOKUP(FİLTRE!$C3070,'SKT LİSTESİ'!$F:$AJ,23,0)),"")</f>
        <v/>
      </c>
      <c r="P3070" s="31"/>
      <c r="Q3070" s="31"/>
      <c r="R3070" s="137" t="str">
        <f ca="1">(IFERROR(IF($C3070="","",VLOOKUP(FİLTRE!$C3070,'SKT LİSTESİ'!$F:$AJ,15,0)),""))</f>
        <v/>
      </c>
      <c r="S3070" s="138" t="str">
        <f ca="1">IFERROR(IF($C3070="","",VLOOKUP(FİLTRE!$C3070,'SKT LİSTESİ'!$F:$AJ,16,0)),"")</f>
        <v/>
      </c>
      <c r="AF3070" s="179" t="str">
        <f t="shared" ca="1" si="190"/>
        <v/>
      </c>
      <c r="AG3070" s="179">
        <f t="shared" ca="1" si="191"/>
        <v>0</v>
      </c>
      <c r="AH3070" s="179">
        <f t="shared" ca="1" si="192"/>
        <v>0</v>
      </c>
    </row>
    <row r="3071" spans="2:34" ht="15.75" x14ac:dyDescent="0.25">
      <c r="B3071">
        <f t="shared" ca="1" si="189"/>
        <v>3059</v>
      </c>
      <c r="C3071" t="str">
        <f ca="1">IFERROR(VLOOKUP(B3071,'SKT LİSTESİ'!F:F,1,0),"")</f>
        <v/>
      </c>
      <c r="E3071" s="128" t="str">
        <f ca="1">IFERROR(IF($C3071="","",VLOOKUP(FİLTRE!$C3071,'SKT LİSTESİ'!$F:$S,5,0)),"")</f>
        <v/>
      </c>
      <c r="F3071" s="129" t="str">
        <f ca="1">IFERROR(IF($C3071="","",VLOOKUP(FİLTRE!$C3071,'SKT LİSTESİ'!$F:$S,7,0)),"")</f>
        <v/>
      </c>
      <c r="G3071" s="130" t="str">
        <f ca="1">IFERROR(IF($C3071="","",VLOOKUP(FİLTRE!$C3071,'SKT LİSTESİ'!$F:$S,8,0)),"")</f>
        <v/>
      </c>
      <c r="H3071" s="131" t="str">
        <f ca="1">IF(E3071="","",IF($C3071="","",VLOOKUP(FİLTRE!$C3071,'SKT LİSTESİ'!$F:$S,9,0)))</f>
        <v/>
      </c>
      <c r="I3071" s="132" t="str">
        <f ca="1">IFERROR(IF($C3071="","",VLOOKUP(FİLTRE!$C3071,'SKT LİSTESİ'!$F:$S,10,0)),"")</f>
        <v/>
      </c>
      <c r="J3071" s="133" t="str">
        <f ca="1">IFERROR(IF($C3071="","",VLOOKUP(FİLTRE!$C3071,'SKT LİSTESİ'!$F:$S,11,0)),"")</f>
        <v/>
      </c>
      <c r="K3071" s="134" t="str">
        <f ca="1">IFERROR(IF($C3071="","",VLOOKUP(FİLTRE!$C3071,'SKT LİSTESİ'!$F:$S,12,0)),"")</f>
        <v/>
      </c>
      <c r="L3071" s="134" t="str">
        <f ca="1">IFERROR(IF($C3071="","",VLOOKUP(FİLTRE!$C3071,'SKT LİSTESİ'!$F:$S,13,0)),"")</f>
        <v/>
      </c>
      <c r="M3071" s="135" t="str">
        <f ca="1">IFERROR(IF($C3071="","",VLOOKUP(FİLTRE!$C3071,'SKT LİSTESİ'!$F:$AJ,14,0)),"")</f>
        <v/>
      </c>
      <c r="N3071" s="31" t="str">
        <f ca="1">IFERROR(IF($C3071="","",VLOOKUP(FİLTRE!$C3071,'SKT LİSTESİ'!$F:$AJ,22,0)),"")</f>
        <v/>
      </c>
      <c r="O3071" s="136" t="str">
        <f ca="1">IFERROR(IF($C3071="","",VLOOKUP(FİLTRE!$C3071,'SKT LİSTESİ'!$F:$AJ,23,0)),"")</f>
        <v/>
      </c>
      <c r="P3071" s="31"/>
      <c r="Q3071" s="31"/>
      <c r="R3071" s="137" t="str">
        <f ca="1">(IFERROR(IF($C3071="","",VLOOKUP(FİLTRE!$C3071,'SKT LİSTESİ'!$F:$AJ,15,0)),""))</f>
        <v/>
      </c>
      <c r="S3071" s="138" t="str">
        <f ca="1">IFERROR(IF($C3071="","",VLOOKUP(FİLTRE!$C3071,'SKT LİSTESİ'!$F:$AJ,16,0)),"")</f>
        <v/>
      </c>
      <c r="AF3071" s="179" t="str">
        <f t="shared" ca="1" si="190"/>
        <v/>
      </c>
      <c r="AG3071" s="179">
        <f t="shared" ca="1" si="191"/>
        <v>0</v>
      </c>
      <c r="AH3071" s="179">
        <f t="shared" ca="1" si="192"/>
        <v>0</v>
      </c>
    </row>
    <row r="3072" spans="2:34" ht="15.75" x14ac:dyDescent="0.25">
      <c r="B3072">
        <f t="shared" ca="1" si="189"/>
        <v>3060</v>
      </c>
      <c r="C3072" t="str">
        <f ca="1">IFERROR(VLOOKUP(B3072,'SKT LİSTESİ'!F:F,1,0),"")</f>
        <v/>
      </c>
      <c r="E3072" s="128" t="str">
        <f ca="1">IFERROR(IF($C3072="","",VLOOKUP(FİLTRE!$C3072,'SKT LİSTESİ'!$F:$S,5,0)),"")</f>
        <v/>
      </c>
      <c r="F3072" s="129" t="str">
        <f ca="1">IFERROR(IF($C3072="","",VLOOKUP(FİLTRE!$C3072,'SKT LİSTESİ'!$F:$S,7,0)),"")</f>
        <v/>
      </c>
      <c r="G3072" s="130" t="str">
        <f ca="1">IFERROR(IF($C3072="","",VLOOKUP(FİLTRE!$C3072,'SKT LİSTESİ'!$F:$S,8,0)),"")</f>
        <v/>
      </c>
      <c r="H3072" s="131" t="str">
        <f ca="1">IF(E3072="","",IF($C3072="","",VLOOKUP(FİLTRE!$C3072,'SKT LİSTESİ'!$F:$S,9,0)))</f>
        <v/>
      </c>
      <c r="I3072" s="132" t="str">
        <f ca="1">IFERROR(IF($C3072="","",VLOOKUP(FİLTRE!$C3072,'SKT LİSTESİ'!$F:$S,10,0)),"")</f>
        <v/>
      </c>
      <c r="J3072" s="133" t="str">
        <f ca="1">IFERROR(IF($C3072="","",VLOOKUP(FİLTRE!$C3072,'SKT LİSTESİ'!$F:$S,11,0)),"")</f>
        <v/>
      </c>
      <c r="K3072" s="134" t="str">
        <f ca="1">IFERROR(IF($C3072="","",VLOOKUP(FİLTRE!$C3072,'SKT LİSTESİ'!$F:$S,12,0)),"")</f>
        <v/>
      </c>
      <c r="L3072" s="134" t="str">
        <f ca="1">IFERROR(IF($C3072="","",VLOOKUP(FİLTRE!$C3072,'SKT LİSTESİ'!$F:$S,13,0)),"")</f>
        <v/>
      </c>
      <c r="M3072" s="135" t="str">
        <f ca="1">IFERROR(IF($C3072="","",VLOOKUP(FİLTRE!$C3072,'SKT LİSTESİ'!$F:$AJ,14,0)),"")</f>
        <v/>
      </c>
      <c r="N3072" s="31" t="str">
        <f ca="1">IFERROR(IF($C3072="","",VLOOKUP(FİLTRE!$C3072,'SKT LİSTESİ'!$F:$AJ,22,0)),"")</f>
        <v/>
      </c>
      <c r="O3072" s="136" t="str">
        <f ca="1">IFERROR(IF($C3072="","",VLOOKUP(FİLTRE!$C3072,'SKT LİSTESİ'!$F:$AJ,23,0)),"")</f>
        <v/>
      </c>
      <c r="P3072" s="31"/>
      <c r="Q3072" s="31"/>
      <c r="R3072" s="137" t="str">
        <f ca="1">(IFERROR(IF($C3072="","",VLOOKUP(FİLTRE!$C3072,'SKT LİSTESİ'!$F:$AJ,15,0)),""))</f>
        <v/>
      </c>
      <c r="S3072" s="138" t="str">
        <f ca="1">IFERROR(IF($C3072="","",VLOOKUP(FİLTRE!$C3072,'SKT LİSTESİ'!$F:$AJ,16,0)),"")</f>
        <v/>
      </c>
      <c r="AF3072" s="179" t="str">
        <f t="shared" ca="1" si="190"/>
        <v/>
      </c>
      <c r="AG3072" s="179">
        <f t="shared" ca="1" si="191"/>
        <v>0</v>
      </c>
      <c r="AH3072" s="179">
        <f t="shared" ca="1" si="192"/>
        <v>0</v>
      </c>
    </row>
    <row r="3073" spans="2:34" ht="15.75" x14ac:dyDescent="0.25">
      <c r="B3073">
        <f t="shared" ca="1" si="189"/>
        <v>3061</v>
      </c>
      <c r="C3073" t="str">
        <f ca="1">IFERROR(VLOOKUP(B3073,'SKT LİSTESİ'!F:F,1,0),"")</f>
        <v/>
      </c>
      <c r="E3073" s="128" t="str">
        <f ca="1">IFERROR(IF($C3073="","",VLOOKUP(FİLTRE!$C3073,'SKT LİSTESİ'!$F:$S,5,0)),"")</f>
        <v/>
      </c>
      <c r="F3073" s="129" t="str">
        <f ca="1">IFERROR(IF($C3073="","",VLOOKUP(FİLTRE!$C3073,'SKT LİSTESİ'!$F:$S,7,0)),"")</f>
        <v/>
      </c>
      <c r="G3073" s="130" t="str">
        <f ca="1">IFERROR(IF($C3073="","",VLOOKUP(FİLTRE!$C3073,'SKT LİSTESİ'!$F:$S,8,0)),"")</f>
        <v/>
      </c>
      <c r="H3073" s="131" t="str">
        <f ca="1">IF(E3073="","",IF($C3073="","",VLOOKUP(FİLTRE!$C3073,'SKT LİSTESİ'!$F:$S,9,0)))</f>
        <v/>
      </c>
      <c r="I3073" s="132" t="str">
        <f ca="1">IFERROR(IF($C3073="","",VLOOKUP(FİLTRE!$C3073,'SKT LİSTESİ'!$F:$S,10,0)),"")</f>
        <v/>
      </c>
      <c r="J3073" s="133" t="str">
        <f ca="1">IFERROR(IF($C3073="","",VLOOKUP(FİLTRE!$C3073,'SKT LİSTESİ'!$F:$S,11,0)),"")</f>
        <v/>
      </c>
      <c r="K3073" s="134" t="str">
        <f ca="1">IFERROR(IF($C3073="","",VLOOKUP(FİLTRE!$C3073,'SKT LİSTESİ'!$F:$S,12,0)),"")</f>
        <v/>
      </c>
      <c r="L3073" s="134" t="str">
        <f ca="1">IFERROR(IF($C3073="","",VLOOKUP(FİLTRE!$C3073,'SKT LİSTESİ'!$F:$S,13,0)),"")</f>
        <v/>
      </c>
      <c r="M3073" s="135" t="str">
        <f ca="1">IFERROR(IF($C3073="","",VLOOKUP(FİLTRE!$C3073,'SKT LİSTESİ'!$F:$AJ,14,0)),"")</f>
        <v/>
      </c>
      <c r="N3073" s="31" t="str">
        <f ca="1">IFERROR(IF($C3073="","",VLOOKUP(FİLTRE!$C3073,'SKT LİSTESİ'!$F:$AJ,22,0)),"")</f>
        <v/>
      </c>
      <c r="O3073" s="136" t="str">
        <f ca="1">IFERROR(IF($C3073="","",VLOOKUP(FİLTRE!$C3073,'SKT LİSTESİ'!$F:$AJ,23,0)),"")</f>
        <v/>
      </c>
      <c r="P3073" s="31"/>
      <c r="Q3073" s="31"/>
      <c r="R3073" s="137" t="str">
        <f ca="1">(IFERROR(IF($C3073="","",VLOOKUP(FİLTRE!$C3073,'SKT LİSTESİ'!$F:$AJ,15,0)),""))</f>
        <v/>
      </c>
      <c r="S3073" s="138" t="str">
        <f ca="1">IFERROR(IF($C3073="","",VLOOKUP(FİLTRE!$C3073,'SKT LİSTESİ'!$F:$AJ,16,0)),"")</f>
        <v/>
      </c>
      <c r="AF3073" s="179" t="str">
        <f t="shared" ca="1" si="190"/>
        <v/>
      </c>
      <c r="AG3073" s="179">
        <f t="shared" ca="1" si="191"/>
        <v>0</v>
      </c>
      <c r="AH3073" s="179">
        <f t="shared" ca="1" si="192"/>
        <v>0</v>
      </c>
    </row>
    <row r="3074" spans="2:34" ht="15.75" x14ac:dyDescent="0.25">
      <c r="B3074">
        <f t="shared" ca="1" si="189"/>
        <v>3062</v>
      </c>
      <c r="C3074" t="str">
        <f ca="1">IFERROR(VLOOKUP(B3074,'SKT LİSTESİ'!F:F,1,0),"")</f>
        <v/>
      </c>
      <c r="E3074" s="128" t="str">
        <f ca="1">IFERROR(IF($C3074="","",VLOOKUP(FİLTRE!$C3074,'SKT LİSTESİ'!$F:$S,5,0)),"")</f>
        <v/>
      </c>
      <c r="F3074" s="129" t="str">
        <f ca="1">IFERROR(IF($C3074="","",VLOOKUP(FİLTRE!$C3074,'SKT LİSTESİ'!$F:$S,7,0)),"")</f>
        <v/>
      </c>
      <c r="G3074" s="130" t="str">
        <f ca="1">IFERROR(IF($C3074="","",VLOOKUP(FİLTRE!$C3074,'SKT LİSTESİ'!$F:$S,8,0)),"")</f>
        <v/>
      </c>
      <c r="H3074" s="131" t="str">
        <f ca="1">IF(E3074="","",IF($C3074="","",VLOOKUP(FİLTRE!$C3074,'SKT LİSTESİ'!$F:$S,9,0)))</f>
        <v/>
      </c>
      <c r="I3074" s="132" t="str">
        <f ca="1">IFERROR(IF($C3074="","",VLOOKUP(FİLTRE!$C3074,'SKT LİSTESİ'!$F:$S,10,0)),"")</f>
        <v/>
      </c>
      <c r="J3074" s="133" t="str">
        <f ca="1">IFERROR(IF($C3074="","",VLOOKUP(FİLTRE!$C3074,'SKT LİSTESİ'!$F:$S,11,0)),"")</f>
        <v/>
      </c>
      <c r="K3074" s="134" t="str">
        <f ca="1">IFERROR(IF($C3074="","",VLOOKUP(FİLTRE!$C3074,'SKT LİSTESİ'!$F:$S,12,0)),"")</f>
        <v/>
      </c>
      <c r="L3074" s="134" t="str">
        <f ca="1">IFERROR(IF($C3074="","",VLOOKUP(FİLTRE!$C3074,'SKT LİSTESİ'!$F:$S,13,0)),"")</f>
        <v/>
      </c>
      <c r="M3074" s="135" t="str">
        <f ca="1">IFERROR(IF($C3074="","",VLOOKUP(FİLTRE!$C3074,'SKT LİSTESİ'!$F:$AJ,14,0)),"")</f>
        <v/>
      </c>
      <c r="N3074" s="31" t="str">
        <f ca="1">IFERROR(IF($C3074="","",VLOOKUP(FİLTRE!$C3074,'SKT LİSTESİ'!$F:$AJ,22,0)),"")</f>
        <v/>
      </c>
      <c r="O3074" s="136" t="str">
        <f ca="1">IFERROR(IF($C3074="","",VLOOKUP(FİLTRE!$C3074,'SKT LİSTESİ'!$F:$AJ,23,0)),"")</f>
        <v/>
      </c>
      <c r="P3074" s="31"/>
      <c r="Q3074" s="31"/>
      <c r="R3074" s="137" t="str">
        <f ca="1">(IFERROR(IF($C3074="","",VLOOKUP(FİLTRE!$C3074,'SKT LİSTESİ'!$F:$AJ,15,0)),""))</f>
        <v/>
      </c>
      <c r="S3074" s="138" t="str">
        <f ca="1">IFERROR(IF($C3074="","",VLOOKUP(FİLTRE!$C3074,'SKT LİSTESİ'!$F:$AJ,16,0)),"")</f>
        <v/>
      </c>
      <c r="AF3074" s="179" t="str">
        <f t="shared" ca="1" si="190"/>
        <v/>
      </c>
      <c r="AG3074" s="179">
        <f t="shared" ca="1" si="191"/>
        <v>0</v>
      </c>
      <c r="AH3074" s="179">
        <f t="shared" ca="1" si="192"/>
        <v>0</v>
      </c>
    </row>
    <row r="3075" spans="2:34" ht="15.75" x14ac:dyDescent="0.25">
      <c r="B3075">
        <f t="shared" ca="1" si="189"/>
        <v>3063</v>
      </c>
      <c r="C3075" t="str">
        <f ca="1">IFERROR(VLOOKUP(B3075,'SKT LİSTESİ'!F:F,1,0),"")</f>
        <v/>
      </c>
      <c r="E3075" s="128" t="str">
        <f ca="1">IFERROR(IF($C3075="","",VLOOKUP(FİLTRE!$C3075,'SKT LİSTESİ'!$F:$S,5,0)),"")</f>
        <v/>
      </c>
      <c r="F3075" s="129" t="str">
        <f ca="1">IFERROR(IF($C3075="","",VLOOKUP(FİLTRE!$C3075,'SKT LİSTESİ'!$F:$S,7,0)),"")</f>
        <v/>
      </c>
      <c r="G3075" s="130" t="str">
        <f ca="1">IFERROR(IF($C3075="","",VLOOKUP(FİLTRE!$C3075,'SKT LİSTESİ'!$F:$S,8,0)),"")</f>
        <v/>
      </c>
      <c r="H3075" s="131" t="str">
        <f ca="1">IF(E3075="","",IF($C3075="","",VLOOKUP(FİLTRE!$C3075,'SKT LİSTESİ'!$F:$S,9,0)))</f>
        <v/>
      </c>
      <c r="I3075" s="132" t="str">
        <f ca="1">IFERROR(IF($C3075="","",VLOOKUP(FİLTRE!$C3075,'SKT LİSTESİ'!$F:$S,10,0)),"")</f>
        <v/>
      </c>
      <c r="J3075" s="133" t="str">
        <f ca="1">IFERROR(IF($C3075="","",VLOOKUP(FİLTRE!$C3075,'SKT LİSTESİ'!$F:$S,11,0)),"")</f>
        <v/>
      </c>
      <c r="K3075" s="134" t="str">
        <f ca="1">IFERROR(IF($C3075="","",VLOOKUP(FİLTRE!$C3075,'SKT LİSTESİ'!$F:$S,12,0)),"")</f>
        <v/>
      </c>
      <c r="L3075" s="134" t="str">
        <f ca="1">IFERROR(IF($C3075="","",VLOOKUP(FİLTRE!$C3075,'SKT LİSTESİ'!$F:$S,13,0)),"")</f>
        <v/>
      </c>
      <c r="M3075" s="135" t="str">
        <f ca="1">IFERROR(IF($C3075="","",VLOOKUP(FİLTRE!$C3075,'SKT LİSTESİ'!$F:$AJ,14,0)),"")</f>
        <v/>
      </c>
      <c r="N3075" s="31" t="str">
        <f ca="1">IFERROR(IF($C3075="","",VLOOKUP(FİLTRE!$C3075,'SKT LİSTESİ'!$F:$AJ,22,0)),"")</f>
        <v/>
      </c>
      <c r="O3075" s="136" t="str">
        <f ca="1">IFERROR(IF($C3075="","",VLOOKUP(FİLTRE!$C3075,'SKT LİSTESİ'!$F:$AJ,23,0)),"")</f>
        <v/>
      </c>
      <c r="P3075" s="31"/>
      <c r="Q3075" s="31"/>
      <c r="R3075" s="137" t="str">
        <f ca="1">(IFERROR(IF($C3075="","",VLOOKUP(FİLTRE!$C3075,'SKT LİSTESİ'!$F:$AJ,15,0)),""))</f>
        <v/>
      </c>
      <c r="S3075" s="138" t="str">
        <f ca="1">IFERROR(IF($C3075="","",VLOOKUP(FİLTRE!$C3075,'SKT LİSTESİ'!$F:$AJ,16,0)),"")</f>
        <v/>
      </c>
      <c r="AF3075" s="179" t="str">
        <f t="shared" ca="1" si="190"/>
        <v/>
      </c>
      <c r="AG3075" s="179">
        <f t="shared" ca="1" si="191"/>
        <v>0</v>
      </c>
      <c r="AH3075" s="179">
        <f t="shared" ca="1" si="192"/>
        <v>0</v>
      </c>
    </row>
    <row r="3076" spans="2:34" ht="15.75" x14ac:dyDescent="0.25">
      <c r="B3076">
        <f t="shared" ca="1" si="189"/>
        <v>3064</v>
      </c>
      <c r="C3076" t="str">
        <f ca="1">IFERROR(VLOOKUP(B3076,'SKT LİSTESİ'!F:F,1,0),"")</f>
        <v/>
      </c>
      <c r="E3076" s="128" t="str">
        <f ca="1">IFERROR(IF($C3076="","",VLOOKUP(FİLTRE!$C3076,'SKT LİSTESİ'!$F:$S,5,0)),"")</f>
        <v/>
      </c>
      <c r="F3076" s="129" t="str">
        <f ca="1">IFERROR(IF($C3076="","",VLOOKUP(FİLTRE!$C3076,'SKT LİSTESİ'!$F:$S,7,0)),"")</f>
        <v/>
      </c>
      <c r="G3076" s="130" t="str">
        <f ca="1">IFERROR(IF($C3076="","",VLOOKUP(FİLTRE!$C3076,'SKT LİSTESİ'!$F:$S,8,0)),"")</f>
        <v/>
      </c>
      <c r="H3076" s="131" t="str">
        <f ca="1">IF(E3076="","",IF($C3076="","",VLOOKUP(FİLTRE!$C3076,'SKT LİSTESİ'!$F:$S,9,0)))</f>
        <v/>
      </c>
      <c r="I3076" s="132" t="str">
        <f ca="1">IFERROR(IF($C3076="","",VLOOKUP(FİLTRE!$C3076,'SKT LİSTESİ'!$F:$S,10,0)),"")</f>
        <v/>
      </c>
      <c r="J3076" s="133" t="str">
        <f ca="1">IFERROR(IF($C3076="","",VLOOKUP(FİLTRE!$C3076,'SKT LİSTESİ'!$F:$S,11,0)),"")</f>
        <v/>
      </c>
      <c r="K3076" s="134" t="str">
        <f ca="1">IFERROR(IF($C3076="","",VLOOKUP(FİLTRE!$C3076,'SKT LİSTESİ'!$F:$S,12,0)),"")</f>
        <v/>
      </c>
      <c r="L3076" s="134" t="str">
        <f ca="1">IFERROR(IF($C3076="","",VLOOKUP(FİLTRE!$C3076,'SKT LİSTESİ'!$F:$S,13,0)),"")</f>
        <v/>
      </c>
      <c r="M3076" s="135" t="str">
        <f ca="1">IFERROR(IF($C3076="","",VLOOKUP(FİLTRE!$C3076,'SKT LİSTESİ'!$F:$AJ,14,0)),"")</f>
        <v/>
      </c>
      <c r="N3076" s="31" t="str">
        <f ca="1">IFERROR(IF($C3076="","",VLOOKUP(FİLTRE!$C3076,'SKT LİSTESİ'!$F:$AJ,22,0)),"")</f>
        <v/>
      </c>
      <c r="O3076" s="136" t="str">
        <f ca="1">IFERROR(IF($C3076="","",VLOOKUP(FİLTRE!$C3076,'SKT LİSTESİ'!$F:$AJ,23,0)),"")</f>
        <v/>
      </c>
      <c r="P3076" s="31"/>
      <c r="Q3076" s="31"/>
      <c r="R3076" s="137" t="str">
        <f ca="1">(IFERROR(IF($C3076="","",VLOOKUP(FİLTRE!$C3076,'SKT LİSTESİ'!$F:$AJ,15,0)),""))</f>
        <v/>
      </c>
      <c r="S3076" s="138" t="str">
        <f ca="1">IFERROR(IF($C3076="","",VLOOKUP(FİLTRE!$C3076,'SKT LİSTESİ'!$F:$AJ,16,0)),"")</f>
        <v/>
      </c>
      <c r="AF3076" s="179" t="str">
        <f t="shared" ca="1" si="190"/>
        <v/>
      </c>
      <c r="AG3076" s="179">
        <f t="shared" ca="1" si="191"/>
        <v>0</v>
      </c>
      <c r="AH3076" s="179">
        <f t="shared" ca="1" si="192"/>
        <v>0</v>
      </c>
    </row>
    <row r="3077" spans="2:34" ht="15.75" x14ac:dyDescent="0.25">
      <c r="B3077">
        <f t="shared" ca="1" si="189"/>
        <v>3065</v>
      </c>
      <c r="C3077" t="str">
        <f ca="1">IFERROR(VLOOKUP(B3077,'SKT LİSTESİ'!F:F,1,0),"")</f>
        <v/>
      </c>
      <c r="E3077" s="128" t="str">
        <f ca="1">IFERROR(IF($C3077="","",VLOOKUP(FİLTRE!$C3077,'SKT LİSTESİ'!$F:$S,5,0)),"")</f>
        <v/>
      </c>
      <c r="F3077" s="129" t="str">
        <f ca="1">IFERROR(IF($C3077="","",VLOOKUP(FİLTRE!$C3077,'SKT LİSTESİ'!$F:$S,7,0)),"")</f>
        <v/>
      </c>
      <c r="G3077" s="130" t="str">
        <f ca="1">IFERROR(IF($C3077="","",VLOOKUP(FİLTRE!$C3077,'SKT LİSTESİ'!$F:$S,8,0)),"")</f>
        <v/>
      </c>
      <c r="H3077" s="131" t="str">
        <f ca="1">IF(E3077="","",IF($C3077="","",VLOOKUP(FİLTRE!$C3077,'SKT LİSTESİ'!$F:$S,9,0)))</f>
        <v/>
      </c>
      <c r="I3077" s="132" t="str">
        <f ca="1">IFERROR(IF($C3077="","",VLOOKUP(FİLTRE!$C3077,'SKT LİSTESİ'!$F:$S,10,0)),"")</f>
        <v/>
      </c>
      <c r="J3077" s="133" t="str">
        <f ca="1">IFERROR(IF($C3077="","",VLOOKUP(FİLTRE!$C3077,'SKT LİSTESİ'!$F:$S,11,0)),"")</f>
        <v/>
      </c>
      <c r="K3077" s="134" t="str">
        <f ca="1">IFERROR(IF($C3077="","",VLOOKUP(FİLTRE!$C3077,'SKT LİSTESİ'!$F:$S,12,0)),"")</f>
        <v/>
      </c>
      <c r="L3077" s="134" t="str">
        <f ca="1">IFERROR(IF($C3077="","",VLOOKUP(FİLTRE!$C3077,'SKT LİSTESİ'!$F:$S,13,0)),"")</f>
        <v/>
      </c>
      <c r="M3077" s="135" t="str">
        <f ca="1">IFERROR(IF($C3077="","",VLOOKUP(FİLTRE!$C3077,'SKT LİSTESİ'!$F:$AJ,14,0)),"")</f>
        <v/>
      </c>
      <c r="N3077" s="31" t="str">
        <f ca="1">IFERROR(IF($C3077="","",VLOOKUP(FİLTRE!$C3077,'SKT LİSTESİ'!$F:$AJ,22,0)),"")</f>
        <v/>
      </c>
      <c r="O3077" s="136" t="str">
        <f ca="1">IFERROR(IF($C3077="","",VLOOKUP(FİLTRE!$C3077,'SKT LİSTESİ'!$F:$AJ,23,0)),"")</f>
        <v/>
      </c>
      <c r="P3077" s="31"/>
      <c r="Q3077" s="31"/>
      <c r="R3077" s="137" t="str">
        <f ca="1">(IFERROR(IF($C3077="","",VLOOKUP(FİLTRE!$C3077,'SKT LİSTESİ'!$F:$AJ,15,0)),""))</f>
        <v/>
      </c>
      <c r="S3077" s="138" t="str">
        <f ca="1">IFERROR(IF($C3077="","",VLOOKUP(FİLTRE!$C3077,'SKT LİSTESİ'!$F:$AJ,16,0)),"")</f>
        <v/>
      </c>
      <c r="AF3077" s="179" t="str">
        <f t="shared" ca="1" si="190"/>
        <v/>
      </c>
      <c r="AG3077" s="179">
        <f t="shared" ca="1" si="191"/>
        <v>0</v>
      </c>
      <c r="AH3077" s="179">
        <f t="shared" ca="1" si="192"/>
        <v>0</v>
      </c>
    </row>
    <row r="3078" spans="2:34" ht="15.75" x14ac:dyDescent="0.25">
      <c r="B3078">
        <f t="shared" ca="1" si="189"/>
        <v>3066</v>
      </c>
      <c r="C3078" t="str">
        <f ca="1">IFERROR(VLOOKUP(B3078,'SKT LİSTESİ'!F:F,1,0),"")</f>
        <v/>
      </c>
      <c r="E3078" s="128" t="str">
        <f ca="1">IFERROR(IF($C3078="","",VLOOKUP(FİLTRE!$C3078,'SKT LİSTESİ'!$F:$S,5,0)),"")</f>
        <v/>
      </c>
      <c r="F3078" s="129" t="str">
        <f ca="1">IFERROR(IF($C3078="","",VLOOKUP(FİLTRE!$C3078,'SKT LİSTESİ'!$F:$S,7,0)),"")</f>
        <v/>
      </c>
      <c r="G3078" s="130" t="str">
        <f ca="1">IFERROR(IF($C3078="","",VLOOKUP(FİLTRE!$C3078,'SKT LİSTESİ'!$F:$S,8,0)),"")</f>
        <v/>
      </c>
      <c r="H3078" s="131" t="str">
        <f ca="1">IF(E3078="","",IF($C3078="","",VLOOKUP(FİLTRE!$C3078,'SKT LİSTESİ'!$F:$S,9,0)))</f>
        <v/>
      </c>
      <c r="I3078" s="132" t="str">
        <f ca="1">IFERROR(IF($C3078="","",VLOOKUP(FİLTRE!$C3078,'SKT LİSTESİ'!$F:$S,10,0)),"")</f>
        <v/>
      </c>
      <c r="J3078" s="133" t="str">
        <f ca="1">IFERROR(IF($C3078="","",VLOOKUP(FİLTRE!$C3078,'SKT LİSTESİ'!$F:$S,11,0)),"")</f>
        <v/>
      </c>
      <c r="K3078" s="134" t="str">
        <f ca="1">IFERROR(IF($C3078="","",VLOOKUP(FİLTRE!$C3078,'SKT LİSTESİ'!$F:$S,12,0)),"")</f>
        <v/>
      </c>
      <c r="L3078" s="134" t="str">
        <f ca="1">IFERROR(IF($C3078="","",VLOOKUP(FİLTRE!$C3078,'SKT LİSTESİ'!$F:$S,13,0)),"")</f>
        <v/>
      </c>
      <c r="M3078" s="135" t="str">
        <f ca="1">IFERROR(IF($C3078="","",VLOOKUP(FİLTRE!$C3078,'SKT LİSTESİ'!$F:$AJ,14,0)),"")</f>
        <v/>
      </c>
      <c r="N3078" s="31" t="str">
        <f ca="1">IFERROR(IF($C3078="","",VLOOKUP(FİLTRE!$C3078,'SKT LİSTESİ'!$F:$AJ,22,0)),"")</f>
        <v/>
      </c>
      <c r="O3078" s="136" t="str">
        <f ca="1">IFERROR(IF($C3078="","",VLOOKUP(FİLTRE!$C3078,'SKT LİSTESİ'!$F:$AJ,23,0)),"")</f>
        <v/>
      </c>
      <c r="P3078" s="31"/>
      <c r="Q3078" s="31"/>
      <c r="R3078" s="137" t="str">
        <f ca="1">(IFERROR(IF($C3078="","",VLOOKUP(FİLTRE!$C3078,'SKT LİSTESİ'!$F:$AJ,15,0)),""))</f>
        <v/>
      </c>
      <c r="S3078" s="138" t="str">
        <f ca="1">IFERROR(IF($C3078="","",VLOOKUP(FİLTRE!$C3078,'SKT LİSTESİ'!$F:$AJ,16,0)),"")</f>
        <v/>
      </c>
      <c r="AF3078" s="179" t="str">
        <f t="shared" ca="1" si="190"/>
        <v/>
      </c>
      <c r="AG3078" s="179">
        <f t="shared" ca="1" si="191"/>
        <v>0</v>
      </c>
      <c r="AH3078" s="179">
        <f t="shared" ca="1" si="192"/>
        <v>0</v>
      </c>
    </row>
    <row r="3079" spans="2:34" ht="15.75" x14ac:dyDescent="0.25">
      <c r="B3079">
        <f t="shared" ca="1" si="189"/>
        <v>3067</v>
      </c>
      <c r="C3079" t="str">
        <f ca="1">IFERROR(VLOOKUP(B3079,'SKT LİSTESİ'!F:F,1,0),"")</f>
        <v/>
      </c>
      <c r="E3079" s="128" t="str">
        <f ca="1">IFERROR(IF($C3079="","",VLOOKUP(FİLTRE!$C3079,'SKT LİSTESİ'!$F:$S,5,0)),"")</f>
        <v/>
      </c>
      <c r="F3079" s="129" t="str">
        <f ca="1">IFERROR(IF($C3079="","",VLOOKUP(FİLTRE!$C3079,'SKT LİSTESİ'!$F:$S,7,0)),"")</f>
        <v/>
      </c>
      <c r="G3079" s="130" t="str">
        <f ca="1">IFERROR(IF($C3079="","",VLOOKUP(FİLTRE!$C3079,'SKT LİSTESİ'!$F:$S,8,0)),"")</f>
        <v/>
      </c>
      <c r="H3079" s="131" t="str">
        <f ca="1">IF(E3079="","",IF($C3079="","",VLOOKUP(FİLTRE!$C3079,'SKT LİSTESİ'!$F:$S,9,0)))</f>
        <v/>
      </c>
      <c r="I3079" s="132" t="str">
        <f ca="1">IFERROR(IF($C3079="","",VLOOKUP(FİLTRE!$C3079,'SKT LİSTESİ'!$F:$S,10,0)),"")</f>
        <v/>
      </c>
      <c r="J3079" s="133" t="str">
        <f ca="1">IFERROR(IF($C3079="","",VLOOKUP(FİLTRE!$C3079,'SKT LİSTESİ'!$F:$S,11,0)),"")</f>
        <v/>
      </c>
      <c r="K3079" s="134" t="str">
        <f ca="1">IFERROR(IF($C3079="","",VLOOKUP(FİLTRE!$C3079,'SKT LİSTESİ'!$F:$S,12,0)),"")</f>
        <v/>
      </c>
      <c r="L3079" s="134" t="str">
        <f ca="1">IFERROR(IF($C3079="","",VLOOKUP(FİLTRE!$C3079,'SKT LİSTESİ'!$F:$S,13,0)),"")</f>
        <v/>
      </c>
      <c r="M3079" s="135" t="str">
        <f ca="1">IFERROR(IF($C3079="","",VLOOKUP(FİLTRE!$C3079,'SKT LİSTESİ'!$F:$AJ,14,0)),"")</f>
        <v/>
      </c>
      <c r="N3079" s="31" t="str">
        <f ca="1">IFERROR(IF($C3079="","",VLOOKUP(FİLTRE!$C3079,'SKT LİSTESİ'!$F:$AJ,22,0)),"")</f>
        <v/>
      </c>
      <c r="O3079" s="136" t="str">
        <f ca="1">IFERROR(IF($C3079="","",VLOOKUP(FİLTRE!$C3079,'SKT LİSTESİ'!$F:$AJ,23,0)),"")</f>
        <v/>
      </c>
      <c r="P3079" s="31"/>
      <c r="Q3079" s="31"/>
      <c r="R3079" s="137" t="str">
        <f ca="1">(IFERROR(IF($C3079="","",VLOOKUP(FİLTRE!$C3079,'SKT LİSTESİ'!$F:$AJ,15,0)),""))</f>
        <v/>
      </c>
      <c r="S3079" s="138" t="str">
        <f ca="1">IFERROR(IF($C3079="","",VLOOKUP(FİLTRE!$C3079,'SKT LİSTESİ'!$F:$AJ,16,0)),"")</f>
        <v/>
      </c>
      <c r="AF3079" s="179" t="str">
        <f t="shared" ca="1" si="190"/>
        <v/>
      </c>
      <c r="AG3079" s="179">
        <f t="shared" ca="1" si="191"/>
        <v>0</v>
      </c>
      <c r="AH3079" s="179">
        <f t="shared" ca="1" si="192"/>
        <v>0</v>
      </c>
    </row>
    <row r="3080" spans="2:34" ht="15.75" x14ac:dyDescent="0.25">
      <c r="B3080">
        <f t="shared" ca="1" si="189"/>
        <v>3068</v>
      </c>
      <c r="C3080" t="str">
        <f ca="1">IFERROR(VLOOKUP(B3080,'SKT LİSTESİ'!F:F,1,0),"")</f>
        <v/>
      </c>
      <c r="E3080" s="128" t="str">
        <f ca="1">IFERROR(IF($C3080="","",VLOOKUP(FİLTRE!$C3080,'SKT LİSTESİ'!$F:$S,5,0)),"")</f>
        <v/>
      </c>
      <c r="F3080" s="129" t="str">
        <f ca="1">IFERROR(IF($C3080="","",VLOOKUP(FİLTRE!$C3080,'SKT LİSTESİ'!$F:$S,7,0)),"")</f>
        <v/>
      </c>
      <c r="G3080" s="130" t="str">
        <f ca="1">IFERROR(IF($C3080="","",VLOOKUP(FİLTRE!$C3080,'SKT LİSTESİ'!$F:$S,8,0)),"")</f>
        <v/>
      </c>
      <c r="H3080" s="131" t="str">
        <f ca="1">IF(E3080="","",IF($C3080="","",VLOOKUP(FİLTRE!$C3080,'SKT LİSTESİ'!$F:$S,9,0)))</f>
        <v/>
      </c>
      <c r="I3080" s="132" t="str">
        <f ca="1">IFERROR(IF($C3080="","",VLOOKUP(FİLTRE!$C3080,'SKT LİSTESİ'!$F:$S,10,0)),"")</f>
        <v/>
      </c>
      <c r="J3080" s="133" t="str">
        <f ca="1">IFERROR(IF($C3080="","",VLOOKUP(FİLTRE!$C3080,'SKT LİSTESİ'!$F:$S,11,0)),"")</f>
        <v/>
      </c>
      <c r="K3080" s="134" t="str">
        <f ca="1">IFERROR(IF($C3080="","",VLOOKUP(FİLTRE!$C3080,'SKT LİSTESİ'!$F:$S,12,0)),"")</f>
        <v/>
      </c>
      <c r="L3080" s="134" t="str">
        <f ca="1">IFERROR(IF($C3080="","",VLOOKUP(FİLTRE!$C3080,'SKT LİSTESİ'!$F:$S,13,0)),"")</f>
        <v/>
      </c>
      <c r="M3080" s="135" t="str">
        <f ca="1">IFERROR(IF($C3080="","",VLOOKUP(FİLTRE!$C3080,'SKT LİSTESİ'!$F:$AJ,14,0)),"")</f>
        <v/>
      </c>
      <c r="N3080" s="31" t="str">
        <f ca="1">IFERROR(IF($C3080="","",VLOOKUP(FİLTRE!$C3080,'SKT LİSTESİ'!$F:$AJ,22,0)),"")</f>
        <v/>
      </c>
      <c r="O3080" s="136" t="str">
        <f ca="1">IFERROR(IF($C3080="","",VLOOKUP(FİLTRE!$C3080,'SKT LİSTESİ'!$F:$AJ,23,0)),"")</f>
        <v/>
      </c>
      <c r="P3080" s="31"/>
      <c r="Q3080" s="31"/>
      <c r="R3080" s="137" t="str">
        <f ca="1">(IFERROR(IF($C3080="","",VLOOKUP(FİLTRE!$C3080,'SKT LİSTESİ'!$F:$AJ,15,0)),""))</f>
        <v/>
      </c>
      <c r="S3080" s="138" t="str">
        <f ca="1">IFERROR(IF($C3080="","",VLOOKUP(FİLTRE!$C3080,'SKT LİSTESİ'!$F:$AJ,16,0)),"")</f>
        <v/>
      </c>
      <c r="AF3080" s="179" t="str">
        <f t="shared" ca="1" si="190"/>
        <v/>
      </c>
      <c r="AG3080" s="179">
        <f t="shared" ca="1" si="191"/>
        <v>0</v>
      </c>
      <c r="AH3080" s="179">
        <f t="shared" ca="1" si="192"/>
        <v>0</v>
      </c>
    </row>
    <row r="3081" spans="2:34" ht="15.75" x14ac:dyDescent="0.25">
      <c r="B3081">
        <f t="shared" ca="1" si="189"/>
        <v>3069</v>
      </c>
      <c r="C3081" t="str">
        <f ca="1">IFERROR(VLOOKUP(B3081,'SKT LİSTESİ'!F:F,1,0),"")</f>
        <v/>
      </c>
      <c r="E3081" s="128" t="str">
        <f ca="1">IFERROR(IF($C3081="","",VLOOKUP(FİLTRE!$C3081,'SKT LİSTESİ'!$F:$S,5,0)),"")</f>
        <v/>
      </c>
      <c r="F3081" s="129" t="str">
        <f ca="1">IFERROR(IF($C3081="","",VLOOKUP(FİLTRE!$C3081,'SKT LİSTESİ'!$F:$S,7,0)),"")</f>
        <v/>
      </c>
      <c r="G3081" s="130" t="str">
        <f ca="1">IFERROR(IF($C3081="","",VLOOKUP(FİLTRE!$C3081,'SKT LİSTESİ'!$F:$S,8,0)),"")</f>
        <v/>
      </c>
      <c r="H3081" s="131" t="str">
        <f ca="1">IF(E3081="","",IF($C3081="","",VLOOKUP(FİLTRE!$C3081,'SKT LİSTESİ'!$F:$S,9,0)))</f>
        <v/>
      </c>
      <c r="I3081" s="132" t="str">
        <f ca="1">IFERROR(IF($C3081="","",VLOOKUP(FİLTRE!$C3081,'SKT LİSTESİ'!$F:$S,10,0)),"")</f>
        <v/>
      </c>
      <c r="J3081" s="133" t="str">
        <f ca="1">IFERROR(IF($C3081="","",VLOOKUP(FİLTRE!$C3081,'SKT LİSTESİ'!$F:$S,11,0)),"")</f>
        <v/>
      </c>
      <c r="K3081" s="134" t="str">
        <f ca="1">IFERROR(IF($C3081="","",VLOOKUP(FİLTRE!$C3081,'SKT LİSTESİ'!$F:$S,12,0)),"")</f>
        <v/>
      </c>
      <c r="L3081" s="134" t="str">
        <f ca="1">IFERROR(IF($C3081="","",VLOOKUP(FİLTRE!$C3081,'SKT LİSTESİ'!$F:$S,13,0)),"")</f>
        <v/>
      </c>
      <c r="M3081" s="135" t="str">
        <f ca="1">IFERROR(IF($C3081="","",VLOOKUP(FİLTRE!$C3081,'SKT LİSTESİ'!$F:$AJ,14,0)),"")</f>
        <v/>
      </c>
      <c r="N3081" s="31" t="str">
        <f ca="1">IFERROR(IF($C3081="","",VLOOKUP(FİLTRE!$C3081,'SKT LİSTESİ'!$F:$AJ,22,0)),"")</f>
        <v/>
      </c>
      <c r="O3081" s="136" t="str">
        <f ca="1">IFERROR(IF($C3081="","",VLOOKUP(FİLTRE!$C3081,'SKT LİSTESİ'!$F:$AJ,23,0)),"")</f>
        <v/>
      </c>
      <c r="P3081" s="31"/>
      <c r="Q3081" s="31"/>
      <c r="R3081" s="137" t="str">
        <f ca="1">(IFERROR(IF($C3081="","",VLOOKUP(FİLTRE!$C3081,'SKT LİSTESİ'!$F:$AJ,15,0)),""))</f>
        <v/>
      </c>
      <c r="S3081" s="138" t="str">
        <f ca="1">IFERROR(IF($C3081="","",VLOOKUP(FİLTRE!$C3081,'SKT LİSTESİ'!$F:$AJ,16,0)),"")</f>
        <v/>
      </c>
      <c r="AF3081" s="179" t="str">
        <f t="shared" ca="1" si="190"/>
        <v/>
      </c>
      <c r="AG3081" s="179">
        <f t="shared" ca="1" si="191"/>
        <v>0</v>
      </c>
      <c r="AH3081" s="179">
        <f t="shared" ca="1" si="192"/>
        <v>0</v>
      </c>
    </row>
    <row r="3082" spans="2:34" ht="15.75" x14ac:dyDescent="0.25">
      <c r="B3082">
        <f t="shared" ca="1" si="189"/>
        <v>3070</v>
      </c>
      <c r="C3082" t="str">
        <f ca="1">IFERROR(VLOOKUP(B3082,'SKT LİSTESİ'!F:F,1,0),"")</f>
        <v/>
      </c>
      <c r="E3082" s="128" t="str">
        <f ca="1">IFERROR(IF($C3082="","",VLOOKUP(FİLTRE!$C3082,'SKT LİSTESİ'!$F:$S,5,0)),"")</f>
        <v/>
      </c>
      <c r="F3082" s="129" t="str">
        <f ca="1">IFERROR(IF($C3082="","",VLOOKUP(FİLTRE!$C3082,'SKT LİSTESİ'!$F:$S,7,0)),"")</f>
        <v/>
      </c>
      <c r="G3082" s="130" t="str">
        <f ca="1">IFERROR(IF($C3082="","",VLOOKUP(FİLTRE!$C3082,'SKT LİSTESİ'!$F:$S,8,0)),"")</f>
        <v/>
      </c>
      <c r="H3082" s="131" t="str">
        <f ca="1">IF(E3082="","",IF($C3082="","",VLOOKUP(FİLTRE!$C3082,'SKT LİSTESİ'!$F:$S,9,0)))</f>
        <v/>
      </c>
      <c r="I3082" s="132" t="str">
        <f ca="1">IFERROR(IF($C3082="","",VLOOKUP(FİLTRE!$C3082,'SKT LİSTESİ'!$F:$S,10,0)),"")</f>
        <v/>
      </c>
      <c r="J3082" s="133" t="str">
        <f ca="1">IFERROR(IF($C3082="","",VLOOKUP(FİLTRE!$C3082,'SKT LİSTESİ'!$F:$S,11,0)),"")</f>
        <v/>
      </c>
      <c r="K3082" s="134" t="str">
        <f ca="1">IFERROR(IF($C3082="","",VLOOKUP(FİLTRE!$C3082,'SKT LİSTESİ'!$F:$S,12,0)),"")</f>
        <v/>
      </c>
      <c r="L3082" s="134" t="str">
        <f ca="1">IFERROR(IF($C3082="","",VLOOKUP(FİLTRE!$C3082,'SKT LİSTESİ'!$F:$S,13,0)),"")</f>
        <v/>
      </c>
      <c r="M3082" s="135" t="str">
        <f ca="1">IFERROR(IF($C3082="","",VLOOKUP(FİLTRE!$C3082,'SKT LİSTESİ'!$F:$AJ,14,0)),"")</f>
        <v/>
      </c>
      <c r="N3082" s="31" t="str">
        <f ca="1">IFERROR(IF($C3082="","",VLOOKUP(FİLTRE!$C3082,'SKT LİSTESİ'!$F:$AJ,22,0)),"")</f>
        <v/>
      </c>
      <c r="O3082" s="136" t="str">
        <f ca="1">IFERROR(IF($C3082="","",VLOOKUP(FİLTRE!$C3082,'SKT LİSTESİ'!$F:$AJ,23,0)),"")</f>
        <v/>
      </c>
      <c r="P3082" s="31"/>
      <c r="Q3082" s="31"/>
      <c r="R3082" s="137" t="str">
        <f ca="1">(IFERROR(IF($C3082="","",VLOOKUP(FİLTRE!$C3082,'SKT LİSTESİ'!$F:$AJ,15,0)),""))</f>
        <v/>
      </c>
      <c r="S3082" s="138" t="str">
        <f ca="1">IFERROR(IF($C3082="","",VLOOKUP(FİLTRE!$C3082,'SKT LİSTESİ'!$F:$AJ,16,0)),"")</f>
        <v/>
      </c>
      <c r="AF3082" s="179" t="str">
        <f t="shared" ca="1" si="190"/>
        <v/>
      </c>
      <c r="AG3082" s="179">
        <f t="shared" ca="1" si="191"/>
        <v>0</v>
      </c>
      <c r="AH3082" s="179">
        <f t="shared" ca="1" si="192"/>
        <v>0</v>
      </c>
    </row>
    <row r="3083" spans="2:34" ht="15.75" x14ac:dyDescent="0.25">
      <c r="B3083">
        <f t="shared" ca="1" si="189"/>
        <v>3071</v>
      </c>
      <c r="C3083" t="str">
        <f ca="1">IFERROR(VLOOKUP(B3083,'SKT LİSTESİ'!F:F,1,0),"")</f>
        <v/>
      </c>
      <c r="E3083" s="128" t="str">
        <f ca="1">IFERROR(IF($C3083="","",VLOOKUP(FİLTRE!$C3083,'SKT LİSTESİ'!$F:$S,5,0)),"")</f>
        <v/>
      </c>
      <c r="F3083" s="129" t="str">
        <f ca="1">IFERROR(IF($C3083="","",VLOOKUP(FİLTRE!$C3083,'SKT LİSTESİ'!$F:$S,7,0)),"")</f>
        <v/>
      </c>
      <c r="G3083" s="130" t="str">
        <f ca="1">IFERROR(IF($C3083="","",VLOOKUP(FİLTRE!$C3083,'SKT LİSTESİ'!$F:$S,8,0)),"")</f>
        <v/>
      </c>
      <c r="H3083" s="131" t="str">
        <f ca="1">IF(E3083="","",IF($C3083="","",VLOOKUP(FİLTRE!$C3083,'SKT LİSTESİ'!$F:$S,9,0)))</f>
        <v/>
      </c>
      <c r="I3083" s="132" t="str">
        <f ca="1">IFERROR(IF($C3083="","",VLOOKUP(FİLTRE!$C3083,'SKT LİSTESİ'!$F:$S,10,0)),"")</f>
        <v/>
      </c>
      <c r="J3083" s="133" t="str">
        <f ca="1">IFERROR(IF($C3083="","",VLOOKUP(FİLTRE!$C3083,'SKT LİSTESİ'!$F:$S,11,0)),"")</f>
        <v/>
      </c>
      <c r="K3083" s="134" t="str">
        <f ca="1">IFERROR(IF($C3083="","",VLOOKUP(FİLTRE!$C3083,'SKT LİSTESİ'!$F:$S,12,0)),"")</f>
        <v/>
      </c>
      <c r="L3083" s="134" t="str">
        <f ca="1">IFERROR(IF($C3083="","",VLOOKUP(FİLTRE!$C3083,'SKT LİSTESİ'!$F:$S,13,0)),"")</f>
        <v/>
      </c>
      <c r="M3083" s="135" t="str">
        <f ca="1">IFERROR(IF($C3083="","",VLOOKUP(FİLTRE!$C3083,'SKT LİSTESİ'!$F:$AJ,14,0)),"")</f>
        <v/>
      </c>
      <c r="N3083" s="31" t="str">
        <f ca="1">IFERROR(IF($C3083="","",VLOOKUP(FİLTRE!$C3083,'SKT LİSTESİ'!$F:$AJ,22,0)),"")</f>
        <v/>
      </c>
      <c r="O3083" s="136" t="str">
        <f ca="1">IFERROR(IF($C3083="","",VLOOKUP(FİLTRE!$C3083,'SKT LİSTESİ'!$F:$AJ,23,0)),"")</f>
        <v/>
      </c>
      <c r="P3083" s="31"/>
      <c r="Q3083" s="31"/>
      <c r="R3083" s="137" t="str">
        <f ca="1">(IFERROR(IF($C3083="","",VLOOKUP(FİLTRE!$C3083,'SKT LİSTESİ'!$F:$AJ,15,0)),""))</f>
        <v/>
      </c>
      <c r="S3083" s="138" t="str">
        <f ca="1">IFERROR(IF($C3083="","",VLOOKUP(FİLTRE!$C3083,'SKT LİSTESİ'!$F:$AJ,16,0)),"")</f>
        <v/>
      </c>
      <c r="AF3083" s="179" t="str">
        <f t="shared" ca="1" si="190"/>
        <v/>
      </c>
      <c r="AG3083" s="179">
        <f t="shared" ca="1" si="191"/>
        <v>0</v>
      </c>
      <c r="AH3083" s="179">
        <f t="shared" ca="1" si="192"/>
        <v>0</v>
      </c>
    </row>
    <row r="3084" spans="2:34" ht="15.75" x14ac:dyDescent="0.25">
      <c r="B3084">
        <f t="shared" ca="1" si="189"/>
        <v>3072</v>
      </c>
      <c r="C3084" t="str">
        <f ca="1">IFERROR(VLOOKUP(B3084,'SKT LİSTESİ'!F:F,1,0),"")</f>
        <v/>
      </c>
      <c r="E3084" s="128" t="str">
        <f ca="1">IFERROR(IF($C3084="","",VLOOKUP(FİLTRE!$C3084,'SKT LİSTESİ'!$F:$S,5,0)),"")</f>
        <v/>
      </c>
      <c r="F3084" s="129" t="str">
        <f ca="1">IFERROR(IF($C3084="","",VLOOKUP(FİLTRE!$C3084,'SKT LİSTESİ'!$F:$S,7,0)),"")</f>
        <v/>
      </c>
      <c r="G3084" s="130" t="str">
        <f ca="1">IFERROR(IF($C3084="","",VLOOKUP(FİLTRE!$C3084,'SKT LİSTESİ'!$F:$S,8,0)),"")</f>
        <v/>
      </c>
      <c r="H3084" s="131" t="str">
        <f ca="1">IF(E3084="","",IF($C3084="","",VLOOKUP(FİLTRE!$C3084,'SKT LİSTESİ'!$F:$S,9,0)))</f>
        <v/>
      </c>
      <c r="I3084" s="132" t="str">
        <f ca="1">IFERROR(IF($C3084="","",VLOOKUP(FİLTRE!$C3084,'SKT LİSTESİ'!$F:$S,10,0)),"")</f>
        <v/>
      </c>
      <c r="J3084" s="133" t="str">
        <f ca="1">IFERROR(IF($C3084="","",VLOOKUP(FİLTRE!$C3084,'SKT LİSTESİ'!$F:$S,11,0)),"")</f>
        <v/>
      </c>
      <c r="K3084" s="134" t="str">
        <f ca="1">IFERROR(IF($C3084="","",VLOOKUP(FİLTRE!$C3084,'SKT LİSTESİ'!$F:$S,12,0)),"")</f>
        <v/>
      </c>
      <c r="L3084" s="134" t="str">
        <f ca="1">IFERROR(IF($C3084="","",VLOOKUP(FİLTRE!$C3084,'SKT LİSTESİ'!$F:$S,13,0)),"")</f>
        <v/>
      </c>
      <c r="M3084" s="135" t="str">
        <f ca="1">IFERROR(IF($C3084="","",VLOOKUP(FİLTRE!$C3084,'SKT LİSTESİ'!$F:$AJ,14,0)),"")</f>
        <v/>
      </c>
      <c r="N3084" s="31" t="str">
        <f ca="1">IFERROR(IF($C3084="","",VLOOKUP(FİLTRE!$C3084,'SKT LİSTESİ'!$F:$AJ,22,0)),"")</f>
        <v/>
      </c>
      <c r="O3084" s="136" t="str">
        <f ca="1">IFERROR(IF($C3084="","",VLOOKUP(FİLTRE!$C3084,'SKT LİSTESİ'!$F:$AJ,23,0)),"")</f>
        <v/>
      </c>
      <c r="P3084" s="31"/>
      <c r="Q3084" s="31"/>
      <c r="R3084" s="137" t="str">
        <f ca="1">(IFERROR(IF($C3084="","",VLOOKUP(FİLTRE!$C3084,'SKT LİSTESİ'!$F:$AJ,15,0)),""))</f>
        <v/>
      </c>
      <c r="S3084" s="138" t="str">
        <f ca="1">IFERROR(IF($C3084="","",VLOOKUP(FİLTRE!$C3084,'SKT LİSTESİ'!$F:$AJ,16,0)),"")</f>
        <v/>
      </c>
      <c r="AF3084" s="179" t="str">
        <f t="shared" ca="1" si="190"/>
        <v/>
      </c>
      <c r="AG3084" s="179">
        <f t="shared" ca="1" si="191"/>
        <v>0</v>
      </c>
      <c r="AH3084" s="179">
        <f t="shared" ca="1" si="192"/>
        <v>0</v>
      </c>
    </row>
    <row r="3085" spans="2:34" ht="15.75" x14ac:dyDescent="0.25">
      <c r="B3085">
        <f t="shared" ca="1" si="189"/>
        <v>3073</v>
      </c>
      <c r="C3085" t="str">
        <f ca="1">IFERROR(VLOOKUP(B3085,'SKT LİSTESİ'!F:F,1,0),"")</f>
        <v/>
      </c>
      <c r="E3085" s="128" t="str">
        <f ca="1">IFERROR(IF($C3085="","",VLOOKUP(FİLTRE!$C3085,'SKT LİSTESİ'!$F:$S,5,0)),"")</f>
        <v/>
      </c>
      <c r="F3085" s="129" t="str">
        <f ca="1">IFERROR(IF($C3085="","",VLOOKUP(FİLTRE!$C3085,'SKT LİSTESİ'!$F:$S,7,0)),"")</f>
        <v/>
      </c>
      <c r="G3085" s="130" t="str">
        <f ca="1">IFERROR(IF($C3085="","",VLOOKUP(FİLTRE!$C3085,'SKT LİSTESİ'!$F:$S,8,0)),"")</f>
        <v/>
      </c>
      <c r="H3085" s="131" t="str">
        <f ca="1">IF(E3085="","",IF($C3085="","",VLOOKUP(FİLTRE!$C3085,'SKT LİSTESİ'!$F:$S,9,0)))</f>
        <v/>
      </c>
      <c r="I3085" s="132" t="str">
        <f ca="1">IFERROR(IF($C3085="","",VLOOKUP(FİLTRE!$C3085,'SKT LİSTESİ'!$F:$S,10,0)),"")</f>
        <v/>
      </c>
      <c r="J3085" s="133" t="str">
        <f ca="1">IFERROR(IF($C3085="","",VLOOKUP(FİLTRE!$C3085,'SKT LİSTESİ'!$F:$S,11,0)),"")</f>
        <v/>
      </c>
      <c r="K3085" s="134" t="str">
        <f ca="1">IFERROR(IF($C3085="","",VLOOKUP(FİLTRE!$C3085,'SKT LİSTESİ'!$F:$S,12,0)),"")</f>
        <v/>
      </c>
      <c r="L3085" s="134" t="str">
        <f ca="1">IFERROR(IF($C3085="","",VLOOKUP(FİLTRE!$C3085,'SKT LİSTESİ'!$F:$S,13,0)),"")</f>
        <v/>
      </c>
      <c r="M3085" s="135" t="str">
        <f ca="1">IFERROR(IF($C3085="","",VLOOKUP(FİLTRE!$C3085,'SKT LİSTESİ'!$F:$AJ,14,0)),"")</f>
        <v/>
      </c>
      <c r="N3085" s="31" t="str">
        <f ca="1">IFERROR(IF($C3085="","",VLOOKUP(FİLTRE!$C3085,'SKT LİSTESİ'!$F:$AJ,22,0)),"")</f>
        <v/>
      </c>
      <c r="O3085" s="136" t="str">
        <f ca="1">IFERROR(IF($C3085="","",VLOOKUP(FİLTRE!$C3085,'SKT LİSTESİ'!$F:$AJ,23,0)),"")</f>
        <v/>
      </c>
      <c r="P3085" s="31"/>
      <c r="Q3085" s="31"/>
      <c r="R3085" s="137" t="str">
        <f ca="1">(IFERROR(IF($C3085="","",VLOOKUP(FİLTRE!$C3085,'SKT LİSTESİ'!$F:$AJ,15,0)),""))</f>
        <v/>
      </c>
      <c r="S3085" s="138" t="str">
        <f ca="1">IFERROR(IF($C3085="","",VLOOKUP(FİLTRE!$C3085,'SKT LİSTESİ'!$F:$AJ,16,0)),"")</f>
        <v/>
      </c>
      <c r="AF3085" s="179" t="str">
        <f t="shared" ca="1" si="190"/>
        <v/>
      </c>
      <c r="AG3085" s="179">
        <f t="shared" ca="1" si="191"/>
        <v>0</v>
      </c>
      <c r="AH3085" s="179">
        <f t="shared" ca="1" si="192"/>
        <v>0</v>
      </c>
    </row>
    <row r="3086" spans="2:34" ht="15.75" x14ac:dyDescent="0.25">
      <c r="B3086">
        <f t="shared" ref="B3086:B3149" ca="1" si="193">IF($Y$2=1,(ROW()-12),"")</f>
        <v>3074</v>
      </c>
      <c r="C3086" t="str">
        <f ca="1">IFERROR(VLOOKUP(B3086,'SKT LİSTESİ'!F:F,1,0),"")</f>
        <v/>
      </c>
      <c r="E3086" s="128" t="str">
        <f ca="1">IFERROR(IF($C3086="","",VLOOKUP(FİLTRE!$C3086,'SKT LİSTESİ'!$F:$S,5,0)),"")</f>
        <v/>
      </c>
      <c r="F3086" s="129" t="str">
        <f ca="1">IFERROR(IF($C3086="","",VLOOKUP(FİLTRE!$C3086,'SKT LİSTESİ'!$F:$S,7,0)),"")</f>
        <v/>
      </c>
      <c r="G3086" s="130" t="str">
        <f ca="1">IFERROR(IF($C3086="","",VLOOKUP(FİLTRE!$C3086,'SKT LİSTESİ'!$F:$S,8,0)),"")</f>
        <v/>
      </c>
      <c r="H3086" s="131" t="str">
        <f ca="1">IF(E3086="","",IF($C3086="","",VLOOKUP(FİLTRE!$C3086,'SKT LİSTESİ'!$F:$S,9,0)))</f>
        <v/>
      </c>
      <c r="I3086" s="132" t="str">
        <f ca="1">IFERROR(IF($C3086="","",VLOOKUP(FİLTRE!$C3086,'SKT LİSTESİ'!$F:$S,10,0)),"")</f>
        <v/>
      </c>
      <c r="J3086" s="133" t="str">
        <f ca="1">IFERROR(IF($C3086="","",VLOOKUP(FİLTRE!$C3086,'SKT LİSTESİ'!$F:$S,11,0)),"")</f>
        <v/>
      </c>
      <c r="K3086" s="134" t="str">
        <f ca="1">IFERROR(IF($C3086="","",VLOOKUP(FİLTRE!$C3086,'SKT LİSTESİ'!$F:$S,12,0)),"")</f>
        <v/>
      </c>
      <c r="L3086" s="134" t="str">
        <f ca="1">IFERROR(IF($C3086="","",VLOOKUP(FİLTRE!$C3086,'SKT LİSTESİ'!$F:$S,13,0)),"")</f>
        <v/>
      </c>
      <c r="M3086" s="135" t="str">
        <f ca="1">IFERROR(IF($C3086="","",VLOOKUP(FİLTRE!$C3086,'SKT LİSTESİ'!$F:$AJ,14,0)),"")</f>
        <v/>
      </c>
      <c r="N3086" s="31" t="str">
        <f ca="1">IFERROR(IF($C3086="","",VLOOKUP(FİLTRE!$C3086,'SKT LİSTESİ'!$F:$AJ,22,0)),"")</f>
        <v/>
      </c>
      <c r="O3086" s="136" t="str">
        <f ca="1">IFERROR(IF($C3086="","",VLOOKUP(FİLTRE!$C3086,'SKT LİSTESİ'!$F:$AJ,23,0)),"")</f>
        <v/>
      </c>
      <c r="P3086" s="31"/>
      <c r="Q3086" s="31"/>
      <c r="R3086" s="137" t="str">
        <f ca="1">(IFERROR(IF($C3086="","",VLOOKUP(FİLTRE!$C3086,'SKT LİSTESİ'!$F:$AJ,15,0)),""))</f>
        <v/>
      </c>
      <c r="S3086" s="138" t="str">
        <f ca="1">IFERROR(IF($C3086="","",VLOOKUP(FİLTRE!$C3086,'SKT LİSTESİ'!$F:$AJ,16,0)),"")</f>
        <v/>
      </c>
      <c r="AF3086" s="179" t="str">
        <f t="shared" ref="AF3086:AF3149" ca="1" si="194">IF(E3086&lt;&gt;"SAYIM",K3086,
(IF(AND(E3086="SAYIM",R3086=0),0,(COUNTIFS(E:E,"SAYIM",F:F,F3086,R:R,"&gt;"&amp;0)))))</f>
        <v/>
      </c>
      <c r="AG3086" s="179">
        <f t="shared" ref="AG3086:AG3149" ca="1" si="195">IF(E3086="SAYIM",(IFERROR(R3086/AF3086,0)),0)</f>
        <v>0</v>
      </c>
      <c r="AH3086" s="179">
        <f t="shared" ref="AH3086:AH3149" ca="1" si="196">IF(E3086="SAYIM",(IFERROR(S3086/AF3086,0)),0)</f>
        <v>0</v>
      </c>
    </row>
    <row r="3087" spans="2:34" ht="15.75" x14ac:dyDescent="0.25">
      <c r="B3087">
        <f t="shared" ca="1" si="193"/>
        <v>3075</v>
      </c>
      <c r="C3087" t="str">
        <f ca="1">IFERROR(VLOOKUP(B3087,'SKT LİSTESİ'!F:F,1,0),"")</f>
        <v/>
      </c>
      <c r="E3087" s="128" t="str">
        <f ca="1">IFERROR(IF($C3087="","",VLOOKUP(FİLTRE!$C3087,'SKT LİSTESİ'!$F:$S,5,0)),"")</f>
        <v/>
      </c>
      <c r="F3087" s="129" t="str">
        <f ca="1">IFERROR(IF($C3087="","",VLOOKUP(FİLTRE!$C3087,'SKT LİSTESİ'!$F:$S,7,0)),"")</f>
        <v/>
      </c>
      <c r="G3087" s="130" t="str">
        <f ca="1">IFERROR(IF($C3087="","",VLOOKUP(FİLTRE!$C3087,'SKT LİSTESİ'!$F:$S,8,0)),"")</f>
        <v/>
      </c>
      <c r="H3087" s="131" t="str">
        <f ca="1">IF(E3087="","",IF($C3087="","",VLOOKUP(FİLTRE!$C3087,'SKT LİSTESİ'!$F:$S,9,0)))</f>
        <v/>
      </c>
      <c r="I3087" s="132" t="str">
        <f ca="1">IFERROR(IF($C3087="","",VLOOKUP(FİLTRE!$C3087,'SKT LİSTESİ'!$F:$S,10,0)),"")</f>
        <v/>
      </c>
      <c r="J3087" s="133" t="str">
        <f ca="1">IFERROR(IF($C3087="","",VLOOKUP(FİLTRE!$C3087,'SKT LİSTESİ'!$F:$S,11,0)),"")</f>
        <v/>
      </c>
      <c r="K3087" s="134" t="str">
        <f ca="1">IFERROR(IF($C3087="","",VLOOKUP(FİLTRE!$C3087,'SKT LİSTESİ'!$F:$S,12,0)),"")</f>
        <v/>
      </c>
      <c r="L3087" s="134" t="str">
        <f ca="1">IFERROR(IF($C3087="","",VLOOKUP(FİLTRE!$C3087,'SKT LİSTESİ'!$F:$S,13,0)),"")</f>
        <v/>
      </c>
      <c r="M3087" s="135" t="str">
        <f ca="1">IFERROR(IF($C3087="","",VLOOKUP(FİLTRE!$C3087,'SKT LİSTESİ'!$F:$AJ,14,0)),"")</f>
        <v/>
      </c>
      <c r="N3087" s="31" t="str">
        <f ca="1">IFERROR(IF($C3087="","",VLOOKUP(FİLTRE!$C3087,'SKT LİSTESİ'!$F:$AJ,22,0)),"")</f>
        <v/>
      </c>
      <c r="O3087" s="136" t="str">
        <f ca="1">IFERROR(IF($C3087="","",VLOOKUP(FİLTRE!$C3087,'SKT LİSTESİ'!$F:$AJ,23,0)),"")</f>
        <v/>
      </c>
      <c r="P3087" s="31"/>
      <c r="Q3087" s="31"/>
      <c r="R3087" s="137" t="str">
        <f ca="1">(IFERROR(IF($C3087="","",VLOOKUP(FİLTRE!$C3087,'SKT LİSTESİ'!$F:$AJ,15,0)),""))</f>
        <v/>
      </c>
      <c r="S3087" s="138" t="str">
        <f ca="1">IFERROR(IF($C3087="","",VLOOKUP(FİLTRE!$C3087,'SKT LİSTESİ'!$F:$AJ,16,0)),"")</f>
        <v/>
      </c>
      <c r="AF3087" s="179" t="str">
        <f t="shared" ca="1" si="194"/>
        <v/>
      </c>
      <c r="AG3087" s="179">
        <f t="shared" ca="1" si="195"/>
        <v>0</v>
      </c>
      <c r="AH3087" s="179">
        <f t="shared" ca="1" si="196"/>
        <v>0</v>
      </c>
    </row>
    <row r="3088" spans="2:34" ht="15.75" x14ac:dyDescent="0.25">
      <c r="B3088">
        <f t="shared" ca="1" si="193"/>
        <v>3076</v>
      </c>
      <c r="C3088" t="str">
        <f ca="1">IFERROR(VLOOKUP(B3088,'SKT LİSTESİ'!F:F,1,0),"")</f>
        <v/>
      </c>
      <c r="E3088" s="128" t="str">
        <f ca="1">IFERROR(IF($C3088="","",VLOOKUP(FİLTRE!$C3088,'SKT LİSTESİ'!$F:$S,5,0)),"")</f>
        <v/>
      </c>
      <c r="F3088" s="129" t="str">
        <f ca="1">IFERROR(IF($C3088="","",VLOOKUP(FİLTRE!$C3088,'SKT LİSTESİ'!$F:$S,7,0)),"")</f>
        <v/>
      </c>
      <c r="G3088" s="130" t="str">
        <f ca="1">IFERROR(IF($C3088="","",VLOOKUP(FİLTRE!$C3088,'SKT LİSTESİ'!$F:$S,8,0)),"")</f>
        <v/>
      </c>
      <c r="H3088" s="131" t="str">
        <f ca="1">IF(E3088="","",IF($C3088="","",VLOOKUP(FİLTRE!$C3088,'SKT LİSTESİ'!$F:$S,9,0)))</f>
        <v/>
      </c>
      <c r="I3088" s="132" t="str">
        <f ca="1">IFERROR(IF($C3088="","",VLOOKUP(FİLTRE!$C3088,'SKT LİSTESİ'!$F:$S,10,0)),"")</f>
        <v/>
      </c>
      <c r="J3088" s="133" t="str">
        <f ca="1">IFERROR(IF($C3088="","",VLOOKUP(FİLTRE!$C3088,'SKT LİSTESİ'!$F:$S,11,0)),"")</f>
        <v/>
      </c>
      <c r="K3088" s="134" t="str">
        <f ca="1">IFERROR(IF($C3088="","",VLOOKUP(FİLTRE!$C3088,'SKT LİSTESİ'!$F:$S,12,0)),"")</f>
        <v/>
      </c>
      <c r="L3088" s="134" t="str">
        <f ca="1">IFERROR(IF($C3088="","",VLOOKUP(FİLTRE!$C3088,'SKT LİSTESİ'!$F:$S,13,0)),"")</f>
        <v/>
      </c>
      <c r="M3088" s="135" t="str">
        <f ca="1">IFERROR(IF($C3088="","",VLOOKUP(FİLTRE!$C3088,'SKT LİSTESİ'!$F:$AJ,14,0)),"")</f>
        <v/>
      </c>
      <c r="N3088" s="31" t="str">
        <f ca="1">IFERROR(IF($C3088="","",VLOOKUP(FİLTRE!$C3088,'SKT LİSTESİ'!$F:$AJ,22,0)),"")</f>
        <v/>
      </c>
      <c r="O3088" s="136" t="str">
        <f ca="1">IFERROR(IF($C3088="","",VLOOKUP(FİLTRE!$C3088,'SKT LİSTESİ'!$F:$AJ,23,0)),"")</f>
        <v/>
      </c>
      <c r="P3088" s="31"/>
      <c r="Q3088" s="31"/>
      <c r="R3088" s="137" t="str">
        <f ca="1">(IFERROR(IF($C3088="","",VLOOKUP(FİLTRE!$C3088,'SKT LİSTESİ'!$F:$AJ,15,0)),""))</f>
        <v/>
      </c>
      <c r="S3088" s="138" t="str">
        <f ca="1">IFERROR(IF($C3088="","",VLOOKUP(FİLTRE!$C3088,'SKT LİSTESİ'!$F:$AJ,16,0)),"")</f>
        <v/>
      </c>
      <c r="AF3088" s="179" t="str">
        <f t="shared" ca="1" si="194"/>
        <v/>
      </c>
      <c r="AG3088" s="179">
        <f t="shared" ca="1" si="195"/>
        <v>0</v>
      </c>
      <c r="AH3088" s="179">
        <f t="shared" ca="1" si="196"/>
        <v>0</v>
      </c>
    </row>
    <row r="3089" spans="2:34" ht="15.75" x14ac:dyDescent="0.25">
      <c r="B3089">
        <f t="shared" ca="1" si="193"/>
        <v>3077</v>
      </c>
      <c r="C3089" t="str">
        <f ca="1">IFERROR(VLOOKUP(B3089,'SKT LİSTESİ'!F:F,1,0),"")</f>
        <v/>
      </c>
      <c r="E3089" s="128" t="str">
        <f ca="1">IFERROR(IF($C3089="","",VLOOKUP(FİLTRE!$C3089,'SKT LİSTESİ'!$F:$S,5,0)),"")</f>
        <v/>
      </c>
      <c r="F3089" s="129" t="str">
        <f ca="1">IFERROR(IF($C3089="","",VLOOKUP(FİLTRE!$C3089,'SKT LİSTESİ'!$F:$S,7,0)),"")</f>
        <v/>
      </c>
      <c r="G3089" s="130" t="str">
        <f ca="1">IFERROR(IF($C3089="","",VLOOKUP(FİLTRE!$C3089,'SKT LİSTESİ'!$F:$S,8,0)),"")</f>
        <v/>
      </c>
      <c r="H3089" s="131" t="str">
        <f ca="1">IF(E3089="","",IF($C3089="","",VLOOKUP(FİLTRE!$C3089,'SKT LİSTESİ'!$F:$S,9,0)))</f>
        <v/>
      </c>
      <c r="I3089" s="132" t="str">
        <f ca="1">IFERROR(IF($C3089="","",VLOOKUP(FİLTRE!$C3089,'SKT LİSTESİ'!$F:$S,10,0)),"")</f>
        <v/>
      </c>
      <c r="J3089" s="133" t="str">
        <f ca="1">IFERROR(IF($C3089="","",VLOOKUP(FİLTRE!$C3089,'SKT LİSTESİ'!$F:$S,11,0)),"")</f>
        <v/>
      </c>
      <c r="K3089" s="134" t="str">
        <f ca="1">IFERROR(IF($C3089="","",VLOOKUP(FİLTRE!$C3089,'SKT LİSTESİ'!$F:$S,12,0)),"")</f>
        <v/>
      </c>
      <c r="L3089" s="134" t="str">
        <f ca="1">IFERROR(IF($C3089="","",VLOOKUP(FİLTRE!$C3089,'SKT LİSTESİ'!$F:$S,13,0)),"")</f>
        <v/>
      </c>
      <c r="M3089" s="135" t="str">
        <f ca="1">IFERROR(IF($C3089="","",VLOOKUP(FİLTRE!$C3089,'SKT LİSTESİ'!$F:$AJ,14,0)),"")</f>
        <v/>
      </c>
      <c r="N3089" s="31" t="str">
        <f ca="1">IFERROR(IF($C3089="","",VLOOKUP(FİLTRE!$C3089,'SKT LİSTESİ'!$F:$AJ,22,0)),"")</f>
        <v/>
      </c>
      <c r="O3089" s="136" t="str">
        <f ca="1">IFERROR(IF($C3089="","",VLOOKUP(FİLTRE!$C3089,'SKT LİSTESİ'!$F:$AJ,23,0)),"")</f>
        <v/>
      </c>
      <c r="P3089" s="31"/>
      <c r="Q3089" s="31"/>
      <c r="R3089" s="137" t="str">
        <f ca="1">(IFERROR(IF($C3089="","",VLOOKUP(FİLTRE!$C3089,'SKT LİSTESİ'!$F:$AJ,15,0)),""))</f>
        <v/>
      </c>
      <c r="S3089" s="138" t="str">
        <f ca="1">IFERROR(IF($C3089="","",VLOOKUP(FİLTRE!$C3089,'SKT LİSTESİ'!$F:$AJ,16,0)),"")</f>
        <v/>
      </c>
      <c r="AF3089" s="179" t="str">
        <f t="shared" ca="1" si="194"/>
        <v/>
      </c>
      <c r="AG3089" s="179">
        <f t="shared" ca="1" si="195"/>
        <v>0</v>
      </c>
      <c r="AH3089" s="179">
        <f t="shared" ca="1" si="196"/>
        <v>0</v>
      </c>
    </row>
    <row r="3090" spans="2:34" ht="15.75" x14ac:dyDescent="0.25">
      <c r="B3090">
        <f t="shared" ca="1" si="193"/>
        <v>3078</v>
      </c>
      <c r="C3090" t="str">
        <f ca="1">IFERROR(VLOOKUP(B3090,'SKT LİSTESİ'!F:F,1,0),"")</f>
        <v/>
      </c>
      <c r="E3090" s="128" t="str">
        <f ca="1">IFERROR(IF($C3090="","",VLOOKUP(FİLTRE!$C3090,'SKT LİSTESİ'!$F:$S,5,0)),"")</f>
        <v/>
      </c>
      <c r="F3090" s="129" t="str">
        <f ca="1">IFERROR(IF($C3090="","",VLOOKUP(FİLTRE!$C3090,'SKT LİSTESİ'!$F:$S,7,0)),"")</f>
        <v/>
      </c>
      <c r="G3090" s="130" t="str">
        <f ca="1">IFERROR(IF($C3090="","",VLOOKUP(FİLTRE!$C3090,'SKT LİSTESİ'!$F:$S,8,0)),"")</f>
        <v/>
      </c>
      <c r="H3090" s="131" t="str">
        <f ca="1">IF(E3090="","",IF($C3090="","",VLOOKUP(FİLTRE!$C3090,'SKT LİSTESİ'!$F:$S,9,0)))</f>
        <v/>
      </c>
      <c r="I3090" s="132" t="str">
        <f ca="1">IFERROR(IF($C3090="","",VLOOKUP(FİLTRE!$C3090,'SKT LİSTESİ'!$F:$S,10,0)),"")</f>
        <v/>
      </c>
      <c r="J3090" s="133" t="str">
        <f ca="1">IFERROR(IF($C3090="","",VLOOKUP(FİLTRE!$C3090,'SKT LİSTESİ'!$F:$S,11,0)),"")</f>
        <v/>
      </c>
      <c r="K3090" s="134" t="str">
        <f ca="1">IFERROR(IF($C3090="","",VLOOKUP(FİLTRE!$C3090,'SKT LİSTESİ'!$F:$S,12,0)),"")</f>
        <v/>
      </c>
      <c r="L3090" s="134" t="str">
        <f ca="1">IFERROR(IF($C3090="","",VLOOKUP(FİLTRE!$C3090,'SKT LİSTESİ'!$F:$S,13,0)),"")</f>
        <v/>
      </c>
      <c r="M3090" s="135" t="str">
        <f ca="1">IFERROR(IF($C3090="","",VLOOKUP(FİLTRE!$C3090,'SKT LİSTESİ'!$F:$AJ,14,0)),"")</f>
        <v/>
      </c>
      <c r="N3090" s="31" t="str">
        <f ca="1">IFERROR(IF($C3090="","",VLOOKUP(FİLTRE!$C3090,'SKT LİSTESİ'!$F:$AJ,22,0)),"")</f>
        <v/>
      </c>
      <c r="O3090" s="136" t="str">
        <f ca="1">IFERROR(IF($C3090="","",VLOOKUP(FİLTRE!$C3090,'SKT LİSTESİ'!$F:$AJ,23,0)),"")</f>
        <v/>
      </c>
      <c r="P3090" s="31"/>
      <c r="Q3090" s="31"/>
      <c r="R3090" s="137" t="str">
        <f ca="1">(IFERROR(IF($C3090="","",VLOOKUP(FİLTRE!$C3090,'SKT LİSTESİ'!$F:$AJ,15,0)),""))</f>
        <v/>
      </c>
      <c r="S3090" s="138" t="str">
        <f ca="1">IFERROR(IF($C3090="","",VLOOKUP(FİLTRE!$C3090,'SKT LİSTESİ'!$F:$AJ,16,0)),"")</f>
        <v/>
      </c>
      <c r="AF3090" s="179" t="str">
        <f t="shared" ca="1" si="194"/>
        <v/>
      </c>
      <c r="AG3090" s="179">
        <f t="shared" ca="1" si="195"/>
        <v>0</v>
      </c>
      <c r="AH3090" s="179">
        <f t="shared" ca="1" si="196"/>
        <v>0</v>
      </c>
    </row>
    <row r="3091" spans="2:34" ht="15.75" x14ac:dyDescent="0.25">
      <c r="B3091">
        <f t="shared" ca="1" si="193"/>
        <v>3079</v>
      </c>
      <c r="C3091" t="str">
        <f ca="1">IFERROR(VLOOKUP(B3091,'SKT LİSTESİ'!F:F,1,0),"")</f>
        <v/>
      </c>
      <c r="E3091" s="128" t="str">
        <f ca="1">IFERROR(IF($C3091="","",VLOOKUP(FİLTRE!$C3091,'SKT LİSTESİ'!$F:$S,5,0)),"")</f>
        <v/>
      </c>
      <c r="F3091" s="129" t="str">
        <f ca="1">IFERROR(IF($C3091="","",VLOOKUP(FİLTRE!$C3091,'SKT LİSTESİ'!$F:$S,7,0)),"")</f>
        <v/>
      </c>
      <c r="G3091" s="130" t="str">
        <f ca="1">IFERROR(IF($C3091="","",VLOOKUP(FİLTRE!$C3091,'SKT LİSTESİ'!$F:$S,8,0)),"")</f>
        <v/>
      </c>
      <c r="H3091" s="131" t="str">
        <f ca="1">IF(E3091="","",IF($C3091="","",VLOOKUP(FİLTRE!$C3091,'SKT LİSTESİ'!$F:$S,9,0)))</f>
        <v/>
      </c>
      <c r="I3091" s="132" t="str">
        <f ca="1">IFERROR(IF($C3091="","",VLOOKUP(FİLTRE!$C3091,'SKT LİSTESİ'!$F:$S,10,0)),"")</f>
        <v/>
      </c>
      <c r="J3091" s="133" t="str">
        <f ca="1">IFERROR(IF($C3091="","",VLOOKUP(FİLTRE!$C3091,'SKT LİSTESİ'!$F:$S,11,0)),"")</f>
        <v/>
      </c>
      <c r="K3091" s="134" t="str">
        <f ca="1">IFERROR(IF($C3091="","",VLOOKUP(FİLTRE!$C3091,'SKT LİSTESİ'!$F:$S,12,0)),"")</f>
        <v/>
      </c>
      <c r="L3091" s="134" t="str">
        <f ca="1">IFERROR(IF($C3091="","",VLOOKUP(FİLTRE!$C3091,'SKT LİSTESİ'!$F:$S,13,0)),"")</f>
        <v/>
      </c>
      <c r="M3091" s="135" t="str">
        <f ca="1">IFERROR(IF($C3091="","",VLOOKUP(FİLTRE!$C3091,'SKT LİSTESİ'!$F:$AJ,14,0)),"")</f>
        <v/>
      </c>
      <c r="N3091" s="31" t="str">
        <f ca="1">IFERROR(IF($C3091="","",VLOOKUP(FİLTRE!$C3091,'SKT LİSTESİ'!$F:$AJ,22,0)),"")</f>
        <v/>
      </c>
      <c r="O3091" s="136" t="str">
        <f ca="1">IFERROR(IF($C3091="","",VLOOKUP(FİLTRE!$C3091,'SKT LİSTESİ'!$F:$AJ,23,0)),"")</f>
        <v/>
      </c>
      <c r="P3091" s="31"/>
      <c r="Q3091" s="31"/>
      <c r="R3091" s="137" t="str">
        <f ca="1">(IFERROR(IF($C3091="","",VLOOKUP(FİLTRE!$C3091,'SKT LİSTESİ'!$F:$AJ,15,0)),""))</f>
        <v/>
      </c>
      <c r="S3091" s="138" t="str">
        <f ca="1">IFERROR(IF($C3091="","",VLOOKUP(FİLTRE!$C3091,'SKT LİSTESİ'!$F:$AJ,16,0)),"")</f>
        <v/>
      </c>
      <c r="AF3091" s="179" t="str">
        <f t="shared" ca="1" si="194"/>
        <v/>
      </c>
      <c r="AG3091" s="179">
        <f t="shared" ca="1" si="195"/>
        <v>0</v>
      </c>
      <c r="AH3091" s="179">
        <f t="shared" ca="1" si="196"/>
        <v>0</v>
      </c>
    </row>
    <row r="3092" spans="2:34" ht="15.75" x14ac:dyDescent="0.25">
      <c r="B3092">
        <f t="shared" ca="1" si="193"/>
        <v>3080</v>
      </c>
      <c r="C3092" t="str">
        <f ca="1">IFERROR(VLOOKUP(B3092,'SKT LİSTESİ'!F:F,1,0),"")</f>
        <v/>
      </c>
      <c r="E3092" s="128" t="str">
        <f ca="1">IFERROR(IF($C3092="","",VLOOKUP(FİLTRE!$C3092,'SKT LİSTESİ'!$F:$S,5,0)),"")</f>
        <v/>
      </c>
      <c r="F3092" s="129" t="str">
        <f ca="1">IFERROR(IF($C3092="","",VLOOKUP(FİLTRE!$C3092,'SKT LİSTESİ'!$F:$S,7,0)),"")</f>
        <v/>
      </c>
      <c r="G3092" s="130" t="str">
        <f ca="1">IFERROR(IF($C3092="","",VLOOKUP(FİLTRE!$C3092,'SKT LİSTESİ'!$F:$S,8,0)),"")</f>
        <v/>
      </c>
      <c r="H3092" s="131" t="str">
        <f ca="1">IF(E3092="","",IF($C3092="","",VLOOKUP(FİLTRE!$C3092,'SKT LİSTESİ'!$F:$S,9,0)))</f>
        <v/>
      </c>
      <c r="I3092" s="132" t="str">
        <f ca="1">IFERROR(IF($C3092="","",VLOOKUP(FİLTRE!$C3092,'SKT LİSTESİ'!$F:$S,10,0)),"")</f>
        <v/>
      </c>
      <c r="J3092" s="133" t="str">
        <f ca="1">IFERROR(IF($C3092="","",VLOOKUP(FİLTRE!$C3092,'SKT LİSTESİ'!$F:$S,11,0)),"")</f>
        <v/>
      </c>
      <c r="K3092" s="134" t="str">
        <f ca="1">IFERROR(IF($C3092="","",VLOOKUP(FİLTRE!$C3092,'SKT LİSTESİ'!$F:$S,12,0)),"")</f>
        <v/>
      </c>
      <c r="L3092" s="134" t="str">
        <f ca="1">IFERROR(IF($C3092="","",VLOOKUP(FİLTRE!$C3092,'SKT LİSTESİ'!$F:$S,13,0)),"")</f>
        <v/>
      </c>
      <c r="M3092" s="135" t="str">
        <f ca="1">IFERROR(IF($C3092="","",VLOOKUP(FİLTRE!$C3092,'SKT LİSTESİ'!$F:$AJ,14,0)),"")</f>
        <v/>
      </c>
      <c r="N3092" s="31" t="str">
        <f ca="1">IFERROR(IF($C3092="","",VLOOKUP(FİLTRE!$C3092,'SKT LİSTESİ'!$F:$AJ,22,0)),"")</f>
        <v/>
      </c>
      <c r="O3092" s="136" t="str">
        <f ca="1">IFERROR(IF($C3092="","",VLOOKUP(FİLTRE!$C3092,'SKT LİSTESİ'!$F:$AJ,23,0)),"")</f>
        <v/>
      </c>
      <c r="P3092" s="31"/>
      <c r="Q3092" s="31"/>
      <c r="R3092" s="137" t="str">
        <f ca="1">(IFERROR(IF($C3092="","",VLOOKUP(FİLTRE!$C3092,'SKT LİSTESİ'!$F:$AJ,15,0)),""))</f>
        <v/>
      </c>
      <c r="S3092" s="138" t="str">
        <f ca="1">IFERROR(IF($C3092="","",VLOOKUP(FİLTRE!$C3092,'SKT LİSTESİ'!$F:$AJ,16,0)),"")</f>
        <v/>
      </c>
      <c r="AF3092" s="179" t="str">
        <f t="shared" ca="1" si="194"/>
        <v/>
      </c>
      <c r="AG3092" s="179">
        <f t="shared" ca="1" si="195"/>
        <v>0</v>
      </c>
      <c r="AH3092" s="179">
        <f t="shared" ca="1" si="196"/>
        <v>0</v>
      </c>
    </row>
    <row r="3093" spans="2:34" ht="15.75" x14ac:dyDescent="0.25">
      <c r="B3093">
        <f t="shared" ca="1" si="193"/>
        <v>3081</v>
      </c>
      <c r="C3093" t="str">
        <f ca="1">IFERROR(VLOOKUP(B3093,'SKT LİSTESİ'!F:F,1,0),"")</f>
        <v/>
      </c>
      <c r="E3093" s="128" t="str">
        <f ca="1">IFERROR(IF($C3093="","",VLOOKUP(FİLTRE!$C3093,'SKT LİSTESİ'!$F:$S,5,0)),"")</f>
        <v/>
      </c>
      <c r="F3093" s="129" t="str">
        <f ca="1">IFERROR(IF($C3093="","",VLOOKUP(FİLTRE!$C3093,'SKT LİSTESİ'!$F:$S,7,0)),"")</f>
        <v/>
      </c>
      <c r="G3093" s="130" t="str">
        <f ca="1">IFERROR(IF($C3093="","",VLOOKUP(FİLTRE!$C3093,'SKT LİSTESİ'!$F:$S,8,0)),"")</f>
        <v/>
      </c>
      <c r="H3093" s="131" t="str">
        <f ca="1">IF(E3093="","",IF($C3093="","",VLOOKUP(FİLTRE!$C3093,'SKT LİSTESİ'!$F:$S,9,0)))</f>
        <v/>
      </c>
      <c r="I3093" s="132" t="str">
        <f ca="1">IFERROR(IF($C3093="","",VLOOKUP(FİLTRE!$C3093,'SKT LİSTESİ'!$F:$S,10,0)),"")</f>
        <v/>
      </c>
      <c r="J3093" s="133" t="str">
        <f ca="1">IFERROR(IF($C3093="","",VLOOKUP(FİLTRE!$C3093,'SKT LİSTESİ'!$F:$S,11,0)),"")</f>
        <v/>
      </c>
      <c r="K3093" s="134" t="str">
        <f ca="1">IFERROR(IF($C3093="","",VLOOKUP(FİLTRE!$C3093,'SKT LİSTESİ'!$F:$S,12,0)),"")</f>
        <v/>
      </c>
      <c r="L3093" s="134" t="str">
        <f ca="1">IFERROR(IF($C3093="","",VLOOKUP(FİLTRE!$C3093,'SKT LİSTESİ'!$F:$S,13,0)),"")</f>
        <v/>
      </c>
      <c r="M3093" s="135" t="str">
        <f ca="1">IFERROR(IF($C3093="","",VLOOKUP(FİLTRE!$C3093,'SKT LİSTESİ'!$F:$AJ,14,0)),"")</f>
        <v/>
      </c>
      <c r="N3093" s="31" t="str">
        <f ca="1">IFERROR(IF($C3093="","",VLOOKUP(FİLTRE!$C3093,'SKT LİSTESİ'!$F:$AJ,22,0)),"")</f>
        <v/>
      </c>
      <c r="O3093" s="136" t="str">
        <f ca="1">IFERROR(IF($C3093="","",VLOOKUP(FİLTRE!$C3093,'SKT LİSTESİ'!$F:$AJ,23,0)),"")</f>
        <v/>
      </c>
      <c r="P3093" s="31"/>
      <c r="Q3093" s="31"/>
      <c r="R3093" s="137" t="str">
        <f ca="1">(IFERROR(IF($C3093="","",VLOOKUP(FİLTRE!$C3093,'SKT LİSTESİ'!$F:$AJ,15,0)),""))</f>
        <v/>
      </c>
      <c r="S3093" s="138" t="str">
        <f ca="1">IFERROR(IF($C3093="","",VLOOKUP(FİLTRE!$C3093,'SKT LİSTESİ'!$F:$AJ,16,0)),"")</f>
        <v/>
      </c>
      <c r="AF3093" s="179" t="str">
        <f t="shared" ca="1" si="194"/>
        <v/>
      </c>
      <c r="AG3093" s="179">
        <f t="shared" ca="1" si="195"/>
        <v>0</v>
      </c>
      <c r="AH3093" s="179">
        <f t="shared" ca="1" si="196"/>
        <v>0</v>
      </c>
    </row>
    <row r="3094" spans="2:34" ht="15.75" x14ac:dyDescent="0.25">
      <c r="B3094">
        <f t="shared" ca="1" si="193"/>
        <v>3082</v>
      </c>
      <c r="C3094" t="str">
        <f ca="1">IFERROR(VLOOKUP(B3094,'SKT LİSTESİ'!F:F,1,0),"")</f>
        <v/>
      </c>
      <c r="E3094" s="128" t="str">
        <f ca="1">IFERROR(IF($C3094="","",VLOOKUP(FİLTRE!$C3094,'SKT LİSTESİ'!$F:$S,5,0)),"")</f>
        <v/>
      </c>
      <c r="F3094" s="129" t="str">
        <f ca="1">IFERROR(IF($C3094="","",VLOOKUP(FİLTRE!$C3094,'SKT LİSTESİ'!$F:$S,7,0)),"")</f>
        <v/>
      </c>
      <c r="G3094" s="130" t="str">
        <f ca="1">IFERROR(IF($C3094="","",VLOOKUP(FİLTRE!$C3094,'SKT LİSTESİ'!$F:$S,8,0)),"")</f>
        <v/>
      </c>
      <c r="H3094" s="131" t="str">
        <f ca="1">IF(E3094="","",IF($C3094="","",VLOOKUP(FİLTRE!$C3094,'SKT LİSTESİ'!$F:$S,9,0)))</f>
        <v/>
      </c>
      <c r="I3094" s="132" t="str">
        <f ca="1">IFERROR(IF($C3094="","",VLOOKUP(FİLTRE!$C3094,'SKT LİSTESİ'!$F:$S,10,0)),"")</f>
        <v/>
      </c>
      <c r="J3094" s="133" t="str">
        <f ca="1">IFERROR(IF($C3094="","",VLOOKUP(FİLTRE!$C3094,'SKT LİSTESİ'!$F:$S,11,0)),"")</f>
        <v/>
      </c>
      <c r="K3094" s="134" t="str">
        <f ca="1">IFERROR(IF($C3094="","",VLOOKUP(FİLTRE!$C3094,'SKT LİSTESİ'!$F:$S,12,0)),"")</f>
        <v/>
      </c>
      <c r="L3094" s="134" t="str">
        <f ca="1">IFERROR(IF($C3094="","",VLOOKUP(FİLTRE!$C3094,'SKT LİSTESİ'!$F:$S,13,0)),"")</f>
        <v/>
      </c>
      <c r="M3094" s="135" t="str">
        <f ca="1">IFERROR(IF($C3094="","",VLOOKUP(FİLTRE!$C3094,'SKT LİSTESİ'!$F:$AJ,14,0)),"")</f>
        <v/>
      </c>
      <c r="N3094" s="31" t="str">
        <f ca="1">IFERROR(IF($C3094="","",VLOOKUP(FİLTRE!$C3094,'SKT LİSTESİ'!$F:$AJ,22,0)),"")</f>
        <v/>
      </c>
      <c r="O3094" s="136" t="str">
        <f ca="1">IFERROR(IF($C3094="","",VLOOKUP(FİLTRE!$C3094,'SKT LİSTESİ'!$F:$AJ,23,0)),"")</f>
        <v/>
      </c>
      <c r="P3094" s="31"/>
      <c r="Q3094" s="31"/>
      <c r="R3094" s="137" t="str">
        <f ca="1">(IFERROR(IF($C3094="","",VLOOKUP(FİLTRE!$C3094,'SKT LİSTESİ'!$F:$AJ,15,0)),""))</f>
        <v/>
      </c>
      <c r="S3094" s="138" t="str">
        <f ca="1">IFERROR(IF($C3094="","",VLOOKUP(FİLTRE!$C3094,'SKT LİSTESİ'!$F:$AJ,16,0)),"")</f>
        <v/>
      </c>
      <c r="AF3094" s="179" t="str">
        <f t="shared" ca="1" si="194"/>
        <v/>
      </c>
      <c r="AG3094" s="179">
        <f t="shared" ca="1" si="195"/>
        <v>0</v>
      </c>
      <c r="AH3094" s="179">
        <f t="shared" ca="1" si="196"/>
        <v>0</v>
      </c>
    </row>
    <row r="3095" spans="2:34" ht="15.75" x14ac:dyDescent="0.25">
      <c r="B3095">
        <f t="shared" ca="1" si="193"/>
        <v>3083</v>
      </c>
      <c r="C3095" t="str">
        <f ca="1">IFERROR(VLOOKUP(B3095,'SKT LİSTESİ'!F:F,1,0),"")</f>
        <v/>
      </c>
      <c r="E3095" s="128" t="str">
        <f ca="1">IFERROR(IF($C3095="","",VLOOKUP(FİLTRE!$C3095,'SKT LİSTESİ'!$F:$S,5,0)),"")</f>
        <v/>
      </c>
      <c r="F3095" s="129" t="str">
        <f ca="1">IFERROR(IF($C3095="","",VLOOKUP(FİLTRE!$C3095,'SKT LİSTESİ'!$F:$S,7,0)),"")</f>
        <v/>
      </c>
      <c r="G3095" s="130" t="str">
        <f ca="1">IFERROR(IF($C3095="","",VLOOKUP(FİLTRE!$C3095,'SKT LİSTESİ'!$F:$S,8,0)),"")</f>
        <v/>
      </c>
      <c r="H3095" s="131" t="str">
        <f ca="1">IF(E3095="","",IF($C3095="","",VLOOKUP(FİLTRE!$C3095,'SKT LİSTESİ'!$F:$S,9,0)))</f>
        <v/>
      </c>
      <c r="I3095" s="132" t="str">
        <f ca="1">IFERROR(IF($C3095="","",VLOOKUP(FİLTRE!$C3095,'SKT LİSTESİ'!$F:$S,10,0)),"")</f>
        <v/>
      </c>
      <c r="J3095" s="133" t="str">
        <f ca="1">IFERROR(IF($C3095="","",VLOOKUP(FİLTRE!$C3095,'SKT LİSTESİ'!$F:$S,11,0)),"")</f>
        <v/>
      </c>
      <c r="K3095" s="134" t="str">
        <f ca="1">IFERROR(IF($C3095="","",VLOOKUP(FİLTRE!$C3095,'SKT LİSTESİ'!$F:$S,12,0)),"")</f>
        <v/>
      </c>
      <c r="L3095" s="134" t="str">
        <f ca="1">IFERROR(IF($C3095="","",VLOOKUP(FİLTRE!$C3095,'SKT LİSTESİ'!$F:$S,13,0)),"")</f>
        <v/>
      </c>
      <c r="M3095" s="135" t="str">
        <f ca="1">IFERROR(IF($C3095="","",VLOOKUP(FİLTRE!$C3095,'SKT LİSTESİ'!$F:$AJ,14,0)),"")</f>
        <v/>
      </c>
      <c r="N3095" s="31" t="str">
        <f ca="1">IFERROR(IF($C3095="","",VLOOKUP(FİLTRE!$C3095,'SKT LİSTESİ'!$F:$AJ,22,0)),"")</f>
        <v/>
      </c>
      <c r="O3095" s="136" t="str">
        <f ca="1">IFERROR(IF($C3095="","",VLOOKUP(FİLTRE!$C3095,'SKT LİSTESİ'!$F:$AJ,23,0)),"")</f>
        <v/>
      </c>
      <c r="P3095" s="31"/>
      <c r="Q3095" s="31"/>
      <c r="R3095" s="137" t="str">
        <f ca="1">(IFERROR(IF($C3095="","",VLOOKUP(FİLTRE!$C3095,'SKT LİSTESİ'!$F:$AJ,15,0)),""))</f>
        <v/>
      </c>
      <c r="S3095" s="138" t="str">
        <f ca="1">IFERROR(IF($C3095="","",VLOOKUP(FİLTRE!$C3095,'SKT LİSTESİ'!$F:$AJ,16,0)),"")</f>
        <v/>
      </c>
      <c r="AF3095" s="179" t="str">
        <f t="shared" ca="1" si="194"/>
        <v/>
      </c>
      <c r="AG3095" s="179">
        <f t="shared" ca="1" si="195"/>
        <v>0</v>
      </c>
      <c r="AH3095" s="179">
        <f t="shared" ca="1" si="196"/>
        <v>0</v>
      </c>
    </row>
    <row r="3096" spans="2:34" ht="15.75" x14ac:dyDescent="0.25">
      <c r="B3096">
        <f t="shared" ca="1" si="193"/>
        <v>3084</v>
      </c>
      <c r="C3096" t="str">
        <f ca="1">IFERROR(VLOOKUP(B3096,'SKT LİSTESİ'!F:F,1,0),"")</f>
        <v/>
      </c>
      <c r="E3096" s="128" t="str">
        <f ca="1">IFERROR(IF($C3096="","",VLOOKUP(FİLTRE!$C3096,'SKT LİSTESİ'!$F:$S,5,0)),"")</f>
        <v/>
      </c>
      <c r="F3096" s="129" t="str">
        <f ca="1">IFERROR(IF($C3096="","",VLOOKUP(FİLTRE!$C3096,'SKT LİSTESİ'!$F:$S,7,0)),"")</f>
        <v/>
      </c>
      <c r="G3096" s="130" t="str">
        <f ca="1">IFERROR(IF($C3096="","",VLOOKUP(FİLTRE!$C3096,'SKT LİSTESİ'!$F:$S,8,0)),"")</f>
        <v/>
      </c>
      <c r="H3096" s="131" t="str">
        <f ca="1">IF(E3096="","",IF($C3096="","",VLOOKUP(FİLTRE!$C3096,'SKT LİSTESİ'!$F:$S,9,0)))</f>
        <v/>
      </c>
      <c r="I3096" s="132" t="str">
        <f ca="1">IFERROR(IF($C3096="","",VLOOKUP(FİLTRE!$C3096,'SKT LİSTESİ'!$F:$S,10,0)),"")</f>
        <v/>
      </c>
      <c r="J3096" s="133" t="str">
        <f ca="1">IFERROR(IF($C3096="","",VLOOKUP(FİLTRE!$C3096,'SKT LİSTESİ'!$F:$S,11,0)),"")</f>
        <v/>
      </c>
      <c r="K3096" s="134" t="str">
        <f ca="1">IFERROR(IF($C3096="","",VLOOKUP(FİLTRE!$C3096,'SKT LİSTESİ'!$F:$S,12,0)),"")</f>
        <v/>
      </c>
      <c r="L3096" s="134" t="str">
        <f ca="1">IFERROR(IF($C3096="","",VLOOKUP(FİLTRE!$C3096,'SKT LİSTESİ'!$F:$S,13,0)),"")</f>
        <v/>
      </c>
      <c r="M3096" s="135" t="str">
        <f ca="1">IFERROR(IF($C3096="","",VLOOKUP(FİLTRE!$C3096,'SKT LİSTESİ'!$F:$AJ,14,0)),"")</f>
        <v/>
      </c>
      <c r="N3096" s="31" t="str">
        <f ca="1">IFERROR(IF($C3096="","",VLOOKUP(FİLTRE!$C3096,'SKT LİSTESİ'!$F:$AJ,22,0)),"")</f>
        <v/>
      </c>
      <c r="O3096" s="136" t="str">
        <f ca="1">IFERROR(IF($C3096="","",VLOOKUP(FİLTRE!$C3096,'SKT LİSTESİ'!$F:$AJ,23,0)),"")</f>
        <v/>
      </c>
      <c r="P3096" s="31"/>
      <c r="Q3096" s="31"/>
      <c r="R3096" s="137" t="str">
        <f ca="1">(IFERROR(IF($C3096="","",VLOOKUP(FİLTRE!$C3096,'SKT LİSTESİ'!$F:$AJ,15,0)),""))</f>
        <v/>
      </c>
      <c r="S3096" s="138" t="str">
        <f ca="1">IFERROR(IF($C3096="","",VLOOKUP(FİLTRE!$C3096,'SKT LİSTESİ'!$F:$AJ,16,0)),"")</f>
        <v/>
      </c>
      <c r="AF3096" s="179" t="str">
        <f t="shared" ca="1" si="194"/>
        <v/>
      </c>
      <c r="AG3096" s="179">
        <f t="shared" ca="1" si="195"/>
        <v>0</v>
      </c>
      <c r="AH3096" s="179">
        <f t="shared" ca="1" si="196"/>
        <v>0</v>
      </c>
    </row>
    <row r="3097" spans="2:34" ht="15.75" x14ac:dyDescent="0.25">
      <c r="B3097">
        <f t="shared" ca="1" si="193"/>
        <v>3085</v>
      </c>
      <c r="C3097" t="str">
        <f ca="1">IFERROR(VLOOKUP(B3097,'SKT LİSTESİ'!F:F,1,0),"")</f>
        <v/>
      </c>
      <c r="E3097" s="128" t="str">
        <f ca="1">IFERROR(IF($C3097="","",VLOOKUP(FİLTRE!$C3097,'SKT LİSTESİ'!$F:$S,5,0)),"")</f>
        <v/>
      </c>
      <c r="F3097" s="129" t="str">
        <f ca="1">IFERROR(IF($C3097="","",VLOOKUP(FİLTRE!$C3097,'SKT LİSTESİ'!$F:$S,7,0)),"")</f>
        <v/>
      </c>
      <c r="G3097" s="130" t="str">
        <f ca="1">IFERROR(IF($C3097="","",VLOOKUP(FİLTRE!$C3097,'SKT LİSTESİ'!$F:$S,8,0)),"")</f>
        <v/>
      </c>
      <c r="H3097" s="131" t="str">
        <f ca="1">IF(E3097="","",IF($C3097="","",VLOOKUP(FİLTRE!$C3097,'SKT LİSTESİ'!$F:$S,9,0)))</f>
        <v/>
      </c>
      <c r="I3097" s="132" t="str">
        <f ca="1">IFERROR(IF($C3097="","",VLOOKUP(FİLTRE!$C3097,'SKT LİSTESİ'!$F:$S,10,0)),"")</f>
        <v/>
      </c>
      <c r="J3097" s="133" t="str">
        <f ca="1">IFERROR(IF($C3097="","",VLOOKUP(FİLTRE!$C3097,'SKT LİSTESİ'!$F:$S,11,0)),"")</f>
        <v/>
      </c>
      <c r="K3097" s="134" t="str">
        <f ca="1">IFERROR(IF($C3097="","",VLOOKUP(FİLTRE!$C3097,'SKT LİSTESİ'!$F:$S,12,0)),"")</f>
        <v/>
      </c>
      <c r="L3097" s="134" t="str">
        <f ca="1">IFERROR(IF($C3097="","",VLOOKUP(FİLTRE!$C3097,'SKT LİSTESİ'!$F:$S,13,0)),"")</f>
        <v/>
      </c>
      <c r="M3097" s="135" t="str">
        <f ca="1">IFERROR(IF($C3097="","",VLOOKUP(FİLTRE!$C3097,'SKT LİSTESİ'!$F:$AJ,14,0)),"")</f>
        <v/>
      </c>
      <c r="N3097" s="31" t="str">
        <f ca="1">IFERROR(IF($C3097="","",VLOOKUP(FİLTRE!$C3097,'SKT LİSTESİ'!$F:$AJ,22,0)),"")</f>
        <v/>
      </c>
      <c r="O3097" s="136" t="str">
        <f ca="1">IFERROR(IF($C3097="","",VLOOKUP(FİLTRE!$C3097,'SKT LİSTESİ'!$F:$AJ,23,0)),"")</f>
        <v/>
      </c>
      <c r="P3097" s="31"/>
      <c r="Q3097" s="31"/>
      <c r="R3097" s="137" t="str">
        <f ca="1">(IFERROR(IF($C3097="","",VLOOKUP(FİLTRE!$C3097,'SKT LİSTESİ'!$F:$AJ,15,0)),""))</f>
        <v/>
      </c>
      <c r="S3097" s="138" t="str">
        <f ca="1">IFERROR(IF($C3097="","",VLOOKUP(FİLTRE!$C3097,'SKT LİSTESİ'!$F:$AJ,16,0)),"")</f>
        <v/>
      </c>
      <c r="AF3097" s="179" t="str">
        <f t="shared" ca="1" si="194"/>
        <v/>
      </c>
      <c r="AG3097" s="179">
        <f t="shared" ca="1" si="195"/>
        <v>0</v>
      </c>
      <c r="AH3097" s="179">
        <f t="shared" ca="1" si="196"/>
        <v>0</v>
      </c>
    </row>
    <row r="3098" spans="2:34" ht="15.75" x14ac:dyDescent="0.25">
      <c r="B3098">
        <f t="shared" ca="1" si="193"/>
        <v>3086</v>
      </c>
      <c r="C3098" t="str">
        <f ca="1">IFERROR(VLOOKUP(B3098,'SKT LİSTESİ'!F:F,1,0),"")</f>
        <v/>
      </c>
      <c r="E3098" s="128" t="str">
        <f ca="1">IFERROR(IF($C3098="","",VLOOKUP(FİLTRE!$C3098,'SKT LİSTESİ'!$F:$S,5,0)),"")</f>
        <v/>
      </c>
      <c r="F3098" s="129" t="str">
        <f ca="1">IFERROR(IF($C3098="","",VLOOKUP(FİLTRE!$C3098,'SKT LİSTESİ'!$F:$S,7,0)),"")</f>
        <v/>
      </c>
      <c r="G3098" s="130" t="str">
        <f ca="1">IFERROR(IF($C3098="","",VLOOKUP(FİLTRE!$C3098,'SKT LİSTESİ'!$F:$S,8,0)),"")</f>
        <v/>
      </c>
      <c r="H3098" s="131" t="str">
        <f ca="1">IF(E3098="","",IF($C3098="","",VLOOKUP(FİLTRE!$C3098,'SKT LİSTESİ'!$F:$S,9,0)))</f>
        <v/>
      </c>
      <c r="I3098" s="132" t="str">
        <f ca="1">IFERROR(IF($C3098="","",VLOOKUP(FİLTRE!$C3098,'SKT LİSTESİ'!$F:$S,10,0)),"")</f>
        <v/>
      </c>
      <c r="J3098" s="133" t="str">
        <f ca="1">IFERROR(IF($C3098="","",VLOOKUP(FİLTRE!$C3098,'SKT LİSTESİ'!$F:$S,11,0)),"")</f>
        <v/>
      </c>
      <c r="K3098" s="134" t="str">
        <f ca="1">IFERROR(IF($C3098="","",VLOOKUP(FİLTRE!$C3098,'SKT LİSTESİ'!$F:$S,12,0)),"")</f>
        <v/>
      </c>
      <c r="L3098" s="134" t="str">
        <f ca="1">IFERROR(IF($C3098="","",VLOOKUP(FİLTRE!$C3098,'SKT LİSTESİ'!$F:$S,13,0)),"")</f>
        <v/>
      </c>
      <c r="M3098" s="135" t="str">
        <f ca="1">IFERROR(IF($C3098="","",VLOOKUP(FİLTRE!$C3098,'SKT LİSTESİ'!$F:$AJ,14,0)),"")</f>
        <v/>
      </c>
      <c r="N3098" s="31" t="str">
        <f ca="1">IFERROR(IF($C3098="","",VLOOKUP(FİLTRE!$C3098,'SKT LİSTESİ'!$F:$AJ,22,0)),"")</f>
        <v/>
      </c>
      <c r="O3098" s="136" t="str">
        <f ca="1">IFERROR(IF($C3098="","",VLOOKUP(FİLTRE!$C3098,'SKT LİSTESİ'!$F:$AJ,23,0)),"")</f>
        <v/>
      </c>
      <c r="P3098" s="31"/>
      <c r="Q3098" s="31"/>
      <c r="R3098" s="137" t="str">
        <f ca="1">(IFERROR(IF($C3098="","",VLOOKUP(FİLTRE!$C3098,'SKT LİSTESİ'!$F:$AJ,15,0)),""))</f>
        <v/>
      </c>
      <c r="S3098" s="138" t="str">
        <f ca="1">IFERROR(IF($C3098="","",VLOOKUP(FİLTRE!$C3098,'SKT LİSTESİ'!$F:$AJ,16,0)),"")</f>
        <v/>
      </c>
      <c r="AF3098" s="179" t="str">
        <f t="shared" ca="1" si="194"/>
        <v/>
      </c>
      <c r="AG3098" s="179">
        <f t="shared" ca="1" si="195"/>
        <v>0</v>
      </c>
      <c r="AH3098" s="179">
        <f t="shared" ca="1" si="196"/>
        <v>0</v>
      </c>
    </row>
    <row r="3099" spans="2:34" ht="15.75" x14ac:dyDescent="0.25">
      <c r="B3099">
        <f t="shared" ca="1" si="193"/>
        <v>3087</v>
      </c>
      <c r="C3099" t="str">
        <f ca="1">IFERROR(VLOOKUP(B3099,'SKT LİSTESİ'!F:F,1,0),"")</f>
        <v/>
      </c>
      <c r="E3099" s="128" t="str">
        <f ca="1">IFERROR(IF($C3099="","",VLOOKUP(FİLTRE!$C3099,'SKT LİSTESİ'!$F:$S,5,0)),"")</f>
        <v/>
      </c>
      <c r="F3099" s="129" t="str">
        <f ca="1">IFERROR(IF($C3099="","",VLOOKUP(FİLTRE!$C3099,'SKT LİSTESİ'!$F:$S,7,0)),"")</f>
        <v/>
      </c>
      <c r="G3099" s="130" t="str">
        <f ca="1">IFERROR(IF($C3099="","",VLOOKUP(FİLTRE!$C3099,'SKT LİSTESİ'!$F:$S,8,0)),"")</f>
        <v/>
      </c>
      <c r="H3099" s="131" t="str">
        <f ca="1">IF(E3099="","",IF($C3099="","",VLOOKUP(FİLTRE!$C3099,'SKT LİSTESİ'!$F:$S,9,0)))</f>
        <v/>
      </c>
      <c r="I3099" s="132" t="str">
        <f ca="1">IFERROR(IF($C3099="","",VLOOKUP(FİLTRE!$C3099,'SKT LİSTESİ'!$F:$S,10,0)),"")</f>
        <v/>
      </c>
      <c r="J3099" s="133" t="str">
        <f ca="1">IFERROR(IF($C3099="","",VLOOKUP(FİLTRE!$C3099,'SKT LİSTESİ'!$F:$S,11,0)),"")</f>
        <v/>
      </c>
      <c r="K3099" s="134" t="str">
        <f ca="1">IFERROR(IF($C3099="","",VLOOKUP(FİLTRE!$C3099,'SKT LİSTESİ'!$F:$S,12,0)),"")</f>
        <v/>
      </c>
      <c r="L3099" s="134" t="str">
        <f ca="1">IFERROR(IF($C3099="","",VLOOKUP(FİLTRE!$C3099,'SKT LİSTESİ'!$F:$S,13,0)),"")</f>
        <v/>
      </c>
      <c r="M3099" s="135" t="str">
        <f ca="1">IFERROR(IF($C3099="","",VLOOKUP(FİLTRE!$C3099,'SKT LİSTESİ'!$F:$AJ,14,0)),"")</f>
        <v/>
      </c>
      <c r="N3099" s="31" t="str">
        <f ca="1">IFERROR(IF($C3099="","",VLOOKUP(FİLTRE!$C3099,'SKT LİSTESİ'!$F:$AJ,22,0)),"")</f>
        <v/>
      </c>
      <c r="O3099" s="136" t="str">
        <f ca="1">IFERROR(IF($C3099="","",VLOOKUP(FİLTRE!$C3099,'SKT LİSTESİ'!$F:$AJ,23,0)),"")</f>
        <v/>
      </c>
      <c r="P3099" s="31"/>
      <c r="Q3099" s="31"/>
      <c r="R3099" s="137" t="str">
        <f ca="1">(IFERROR(IF($C3099="","",VLOOKUP(FİLTRE!$C3099,'SKT LİSTESİ'!$F:$AJ,15,0)),""))</f>
        <v/>
      </c>
      <c r="S3099" s="138" t="str">
        <f ca="1">IFERROR(IF($C3099="","",VLOOKUP(FİLTRE!$C3099,'SKT LİSTESİ'!$F:$AJ,16,0)),"")</f>
        <v/>
      </c>
      <c r="AF3099" s="179" t="str">
        <f t="shared" ca="1" si="194"/>
        <v/>
      </c>
      <c r="AG3099" s="179">
        <f t="shared" ca="1" si="195"/>
        <v>0</v>
      </c>
      <c r="AH3099" s="179">
        <f t="shared" ca="1" si="196"/>
        <v>0</v>
      </c>
    </row>
    <row r="3100" spans="2:34" ht="15.75" x14ac:dyDescent="0.25">
      <c r="B3100">
        <f t="shared" ca="1" si="193"/>
        <v>3088</v>
      </c>
      <c r="C3100" t="str">
        <f ca="1">IFERROR(VLOOKUP(B3100,'SKT LİSTESİ'!F:F,1,0),"")</f>
        <v/>
      </c>
      <c r="E3100" s="128" t="str">
        <f ca="1">IFERROR(IF($C3100="","",VLOOKUP(FİLTRE!$C3100,'SKT LİSTESİ'!$F:$S,5,0)),"")</f>
        <v/>
      </c>
      <c r="F3100" s="129" t="str">
        <f ca="1">IFERROR(IF($C3100="","",VLOOKUP(FİLTRE!$C3100,'SKT LİSTESİ'!$F:$S,7,0)),"")</f>
        <v/>
      </c>
      <c r="G3100" s="130" t="str">
        <f ca="1">IFERROR(IF($C3100="","",VLOOKUP(FİLTRE!$C3100,'SKT LİSTESİ'!$F:$S,8,0)),"")</f>
        <v/>
      </c>
      <c r="H3100" s="131" t="str">
        <f ca="1">IF(E3100="","",IF($C3100="","",VLOOKUP(FİLTRE!$C3100,'SKT LİSTESİ'!$F:$S,9,0)))</f>
        <v/>
      </c>
      <c r="I3100" s="132" t="str">
        <f ca="1">IFERROR(IF($C3100="","",VLOOKUP(FİLTRE!$C3100,'SKT LİSTESİ'!$F:$S,10,0)),"")</f>
        <v/>
      </c>
      <c r="J3100" s="133" t="str">
        <f ca="1">IFERROR(IF($C3100="","",VLOOKUP(FİLTRE!$C3100,'SKT LİSTESİ'!$F:$S,11,0)),"")</f>
        <v/>
      </c>
      <c r="K3100" s="134" t="str">
        <f ca="1">IFERROR(IF($C3100="","",VLOOKUP(FİLTRE!$C3100,'SKT LİSTESİ'!$F:$S,12,0)),"")</f>
        <v/>
      </c>
      <c r="L3100" s="134" t="str">
        <f ca="1">IFERROR(IF($C3100="","",VLOOKUP(FİLTRE!$C3100,'SKT LİSTESİ'!$F:$S,13,0)),"")</f>
        <v/>
      </c>
      <c r="M3100" s="135" t="str">
        <f ca="1">IFERROR(IF($C3100="","",VLOOKUP(FİLTRE!$C3100,'SKT LİSTESİ'!$F:$AJ,14,0)),"")</f>
        <v/>
      </c>
      <c r="N3100" s="31" t="str">
        <f ca="1">IFERROR(IF($C3100="","",VLOOKUP(FİLTRE!$C3100,'SKT LİSTESİ'!$F:$AJ,22,0)),"")</f>
        <v/>
      </c>
      <c r="O3100" s="136" t="str">
        <f ca="1">IFERROR(IF($C3100="","",VLOOKUP(FİLTRE!$C3100,'SKT LİSTESİ'!$F:$AJ,23,0)),"")</f>
        <v/>
      </c>
      <c r="P3100" s="31"/>
      <c r="Q3100" s="31"/>
      <c r="R3100" s="137" t="str">
        <f ca="1">(IFERROR(IF($C3100="","",VLOOKUP(FİLTRE!$C3100,'SKT LİSTESİ'!$F:$AJ,15,0)),""))</f>
        <v/>
      </c>
      <c r="S3100" s="138" t="str">
        <f ca="1">IFERROR(IF($C3100="","",VLOOKUP(FİLTRE!$C3100,'SKT LİSTESİ'!$F:$AJ,16,0)),"")</f>
        <v/>
      </c>
      <c r="AF3100" s="179" t="str">
        <f t="shared" ca="1" si="194"/>
        <v/>
      </c>
      <c r="AG3100" s="179">
        <f t="shared" ca="1" si="195"/>
        <v>0</v>
      </c>
      <c r="AH3100" s="179">
        <f t="shared" ca="1" si="196"/>
        <v>0</v>
      </c>
    </row>
    <row r="3101" spans="2:34" ht="15.75" x14ac:dyDescent="0.25">
      <c r="B3101">
        <f t="shared" ca="1" si="193"/>
        <v>3089</v>
      </c>
      <c r="C3101" t="str">
        <f ca="1">IFERROR(VLOOKUP(B3101,'SKT LİSTESİ'!F:F,1,0),"")</f>
        <v/>
      </c>
      <c r="E3101" s="128" t="str">
        <f ca="1">IFERROR(IF($C3101="","",VLOOKUP(FİLTRE!$C3101,'SKT LİSTESİ'!$F:$S,5,0)),"")</f>
        <v/>
      </c>
      <c r="F3101" s="129" t="str">
        <f ca="1">IFERROR(IF($C3101="","",VLOOKUP(FİLTRE!$C3101,'SKT LİSTESİ'!$F:$S,7,0)),"")</f>
        <v/>
      </c>
      <c r="G3101" s="130" t="str">
        <f ca="1">IFERROR(IF($C3101="","",VLOOKUP(FİLTRE!$C3101,'SKT LİSTESİ'!$F:$S,8,0)),"")</f>
        <v/>
      </c>
      <c r="H3101" s="131" t="str">
        <f ca="1">IF(E3101="","",IF($C3101="","",VLOOKUP(FİLTRE!$C3101,'SKT LİSTESİ'!$F:$S,9,0)))</f>
        <v/>
      </c>
      <c r="I3101" s="132" t="str">
        <f ca="1">IFERROR(IF($C3101="","",VLOOKUP(FİLTRE!$C3101,'SKT LİSTESİ'!$F:$S,10,0)),"")</f>
        <v/>
      </c>
      <c r="J3101" s="133" t="str">
        <f ca="1">IFERROR(IF($C3101="","",VLOOKUP(FİLTRE!$C3101,'SKT LİSTESİ'!$F:$S,11,0)),"")</f>
        <v/>
      </c>
      <c r="K3101" s="134" t="str">
        <f ca="1">IFERROR(IF($C3101="","",VLOOKUP(FİLTRE!$C3101,'SKT LİSTESİ'!$F:$S,12,0)),"")</f>
        <v/>
      </c>
      <c r="L3101" s="134" t="str">
        <f ca="1">IFERROR(IF($C3101="","",VLOOKUP(FİLTRE!$C3101,'SKT LİSTESİ'!$F:$S,13,0)),"")</f>
        <v/>
      </c>
      <c r="M3101" s="135" t="str">
        <f ca="1">IFERROR(IF($C3101="","",VLOOKUP(FİLTRE!$C3101,'SKT LİSTESİ'!$F:$AJ,14,0)),"")</f>
        <v/>
      </c>
      <c r="N3101" s="31" t="str">
        <f ca="1">IFERROR(IF($C3101="","",VLOOKUP(FİLTRE!$C3101,'SKT LİSTESİ'!$F:$AJ,22,0)),"")</f>
        <v/>
      </c>
      <c r="O3101" s="136" t="str">
        <f ca="1">IFERROR(IF($C3101="","",VLOOKUP(FİLTRE!$C3101,'SKT LİSTESİ'!$F:$AJ,23,0)),"")</f>
        <v/>
      </c>
      <c r="P3101" s="31"/>
      <c r="Q3101" s="31"/>
      <c r="R3101" s="137" t="str">
        <f ca="1">(IFERROR(IF($C3101="","",VLOOKUP(FİLTRE!$C3101,'SKT LİSTESİ'!$F:$AJ,15,0)),""))</f>
        <v/>
      </c>
      <c r="S3101" s="138" t="str">
        <f ca="1">IFERROR(IF($C3101="","",VLOOKUP(FİLTRE!$C3101,'SKT LİSTESİ'!$F:$AJ,16,0)),"")</f>
        <v/>
      </c>
      <c r="AF3101" s="179" t="str">
        <f t="shared" ca="1" si="194"/>
        <v/>
      </c>
      <c r="AG3101" s="179">
        <f t="shared" ca="1" si="195"/>
        <v>0</v>
      </c>
      <c r="AH3101" s="179">
        <f t="shared" ca="1" si="196"/>
        <v>0</v>
      </c>
    </row>
    <row r="3102" spans="2:34" ht="15.75" x14ac:dyDescent="0.25">
      <c r="B3102">
        <f t="shared" ca="1" si="193"/>
        <v>3090</v>
      </c>
      <c r="C3102" t="str">
        <f ca="1">IFERROR(VLOOKUP(B3102,'SKT LİSTESİ'!F:F,1,0),"")</f>
        <v/>
      </c>
      <c r="E3102" s="128" t="str">
        <f ca="1">IFERROR(IF($C3102="","",VLOOKUP(FİLTRE!$C3102,'SKT LİSTESİ'!$F:$S,5,0)),"")</f>
        <v/>
      </c>
      <c r="F3102" s="129" t="str">
        <f ca="1">IFERROR(IF($C3102="","",VLOOKUP(FİLTRE!$C3102,'SKT LİSTESİ'!$F:$S,7,0)),"")</f>
        <v/>
      </c>
      <c r="G3102" s="130" t="str">
        <f ca="1">IFERROR(IF($C3102="","",VLOOKUP(FİLTRE!$C3102,'SKT LİSTESİ'!$F:$S,8,0)),"")</f>
        <v/>
      </c>
      <c r="H3102" s="131" t="str">
        <f ca="1">IF(E3102="","",IF($C3102="","",VLOOKUP(FİLTRE!$C3102,'SKT LİSTESİ'!$F:$S,9,0)))</f>
        <v/>
      </c>
      <c r="I3102" s="132" t="str">
        <f ca="1">IFERROR(IF($C3102="","",VLOOKUP(FİLTRE!$C3102,'SKT LİSTESİ'!$F:$S,10,0)),"")</f>
        <v/>
      </c>
      <c r="J3102" s="133" t="str">
        <f ca="1">IFERROR(IF($C3102="","",VLOOKUP(FİLTRE!$C3102,'SKT LİSTESİ'!$F:$S,11,0)),"")</f>
        <v/>
      </c>
      <c r="K3102" s="134" t="str">
        <f ca="1">IFERROR(IF($C3102="","",VLOOKUP(FİLTRE!$C3102,'SKT LİSTESİ'!$F:$S,12,0)),"")</f>
        <v/>
      </c>
      <c r="L3102" s="134" t="str">
        <f ca="1">IFERROR(IF($C3102="","",VLOOKUP(FİLTRE!$C3102,'SKT LİSTESİ'!$F:$S,13,0)),"")</f>
        <v/>
      </c>
      <c r="M3102" s="135" t="str">
        <f ca="1">IFERROR(IF($C3102="","",VLOOKUP(FİLTRE!$C3102,'SKT LİSTESİ'!$F:$AJ,14,0)),"")</f>
        <v/>
      </c>
      <c r="N3102" s="31" t="str">
        <f ca="1">IFERROR(IF($C3102="","",VLOOKUP(FİLTRE!$C3102,'SKT LİSTESİ'!$F:$AJ,22,0)),"")</f>
        <v/>
      </c>
      <c r="O3102" s="136" t="str">
        <f ca="1">IFERROR(IF($C3102="","",VLOOKUP(FİLTRE!$C3102,'SKT LİSTESİ'!$F:$AJ,23,0)),"")</f>
        <v/>
      </c>
      <c r="P3102" s="31"/>
      <c r="Q3102" s="31"/>
      <c r="R3102" s="137" t="str">
        <f ca="1">(IFERROR(IF($C3102="","",VLOOKUP(FİLTRE!$C3102,'SKT LİSTESİ'!$F:$AJ,15,0)),""))</f>
        <v/>
      </c>
      <c r="S3102" s="138" t="str">
        <f ca="1">IFERROR(IF($C3102="","",VLOOKUP(FİLTRE!$C3102,'SKT LİSTESİ'!$F:$AJ,16,0)),"")</f>
        <v/>
      </c>
      <c r="AF3102" s="179" t="str">
        <f t="shared" ca="1" si="194"/>
        <v/>
      </c>
      <c r="AG3102" s="179">
        <f t="shared" ca="1" si="195"/>
        <v>0</v>
      </c>
      <c r="AH3102" s="179">
        <f t="shared" ca="1" si="196"/>
        <v>0</v>
      </c>
    </row>
    <row r="3103" spans="2:34" ht="15.75" x14ac:dyDescent="0.25">
      <c r="B3103">
        <f t="shared" ca="1" si="193"/>
        <v>3091</v>
      </c>
      <c r="C3103" t="str">
        <f ca="1">IFERROR(VLOOKUP(B3103,'SKT LİSTESİ'!F:F,1,0),"")</f>
        <v/>
      </c>
      <c r="E3103" s="128" t="str">
        <f ca="1">IFERROR(IF($C3103="","",VLOOKUP(FİLTRE!$C3103,'SKT LİSTESİ'!$F:$S,5,0)),"")</f>
        <v/>
      </c>
      <c r="F3103" s="129" t="str">
        <f ca="1">IFERROR(IF($C3103="","",VLOOKUP(FİLTRE!$C3103,'SKT LİSTESİ'!$F:$S,7,0)),"")</f>
        <v/>
      </c>
      <c r="G3103" s="130" t="str">
        <f ca="1">IFERROR(IF($C3103="","",VLOOKUP(FİLTRE!$C3103,'SKT LİSTESİ'!$F:$S,8,0)),"")</f>
        <v/>
      </c>
      <c r="H3103" s="131" t="str">
        <f ca="1">IF(E3103="","",IF($C3103="","",VLOOKUP(FİLTRE!$C3103,'SKT LİSTESİ'!$F:$S,9,0)))</f>
        <v/>
      </c>
      <c r="I3103" s="132" t="str">
        <f ca="1">IFERROR(IF($C3103="","",VLOOKUP(FİLTRE!$C3103,'SKT LİSTESİ'!$F:$S,10,0)),"")</f>
        <v/>
      </c>
      <c r="J3103" s="133" t="str">
        <f ca="1">IFERROR(IF($C3103="","",VLOOKUP(FİLTRE!$C3103,'SKT LİSTESİ'!$F:$S,11,0)),"")</f>
        <v/>
      </c>
      <c r="K3103" s="134" t="str">
        <f ca="1">IFERROR(IF($C3103="","",VLOOKUP(FİLTRE!$C3103,'SKT LİSTESİ'!$F:$S,12,0)),"")</f>
        <v/>
      </c>
      <c r="L3103" s="134" t="str">
        <f ca="1">IFERROR(IF($C3103="","",VLOOKUP(FİLTRE!$C3103,'SKT LİSTESİ'!$F:$S,13,0)),"")</f>
        <v/>
      </c>
      <c r="M3103" s="135" t="str">
        <f ca="1">IFERROR(IF($C3103="","",VLOOKUP(FİLTRE!$C3103,'SKT LİSTESİ'!$F:$AJ,14,0)),"")</f>
        <v/>
      </c>
      <c r="N3103" s="31" t="str">
        <f ca="1">IFERROR(IF($C3103="","",VLOOKUP(FİLTRE!$C3103,'SKT LİSTESİ'!$F:$AJ,22,0)),"")</f>
        <v/>
      </c>
      <c r="O3103" s="136" t="str">
        <f ca="1">IFERROR(IF($C3103="","",VLOOKUP(FİLTRE!$C3103,'SKT LİSTESİ'!$F:$AJ,23,0)),"")</f>
        <v/>
      </c>
      <c r="P3103" s="31"/>
      <c r="Q3103" s="31"/>
      <c r="R3103" s="137" t="str">
        <f ca="1">(IFERROR(IF($C3103="","",VLOOKUP(FİLTRE!$C3103,'SKT LİSTESİ'!$F:$AJ,15,0)),""))</f>
        <v/>
      </c>
      <c r="S3103" s="138" t="str">
        <f ca="1">IFERROR(IF($C3103="","",VLOOKUP(FİLTRE!$C3103,'SKT LİSTESİ'!$F:$AJ,16,0)),"")</f>
        <v/>
      </c>
      <c r="AF3103" s="179" t="str">
        <f t="shared" ca="1" si="194"/>
        <v/>
      </c>
      <c r="AG3103" s="179">
        <f t="shared" ca="1" si="195"/>
        <v>0</v>
      </c>
      <c r="AH3103" s="179">
        <f t="shared" ca="1" si="196"/>
        <v>0</v>
      </c>
    </row>
    <row r="3104" spans="2:34" ht="15.75" x14ac:dyDescent="0.25">
      <c r="B3104">
        <f t="shared" ca="1" si="193"/>
        <v>3092</v>
      </c>
      <c r="C3104" t="str">
        <f ca="1">IFERROR(VLOOKUP(B3104,'SKT LİSTESİ'!F:F,1,0),"")</f>
        <v/>
      </c>
      <c r="E3104" s="128" t="str">
        <f ca="1">IFERROR(IF($C3104="","",VLOOKUP(FİLTRE!$C3104,'SKT LİSTESİ'!$F:$S,5,0)),"")</f>
        <v/>
      </c>
      <c r="F3104" s="129" t="str">
        <f ca="1">IFERROR(IF($C3104="","",VLOOKUP(FİLTRE!$C3104,'SKT LİSTESİ'!$F:$S,7,0)),"")</f>
        <v/>
      </c>
      <c r="G3104" s="130" t="str">
        <f ca="1">IFERROR(IF($C3104="","",VLOOKUP(FİLTRE!$C3104,'SKT LİSTESİ'!$F:$S,8,0)),"")</f>
        <v/>
      </c>
      <c r="H3104" s="131" t="str">
        <f ca="1">IF(E3104="","",IF($C3104="","",VLOOKUP(FİLTRE!$C3104,'SKT LİSTESİ'!$F:$S,9,0)))</f>
        <v/>
      </c>
      <c r="I3104" s="132" t="str">
        <f ca="1">IFERROR(IF($C3104="","",VLOOKUP(FİLTRE!$C3104,'SKT LİSTESİ'!$F:$S,10,0)),"")</f>
        <v/>
      </c>
      <c r="J3104" s="133" t="str">
        <f ca="1">IFERROR(IF($C3104="","",VLOOKUP(FİLTRE!$C3104,'SKT LİSTESİ'!$F:$S,11,0)),"")</f>
        <v/>
      </c>
      <c r="K3104" s="134" t="str">
        <f ca="1">IFERROR(IF($C3104="","",VLOOKUP(FİLTRE!$C3104,'SKT LİSTESİ'!$F:$S,12,0)),"")</f>
        <v/>
      </c>
      <c r="L3104" s="134" t="str">
        <f ca="1">IFERROR(IF($C3104="","",VLOOKUP(FİLTRE!$C3104,'SKT LİSTESİ'!$F:$S,13,0)),"")</f>
        <v/>
      </c>
      <c r="M3104" s="135" t="str">
        <f ca="1">IFERROR(IF($C3104="","",VLOOKUP(FİLTRE!$C3104,'SKT LİSTESİ'!$F:$AJ,14,0)),"")</f>
        <v/>
      </c>
      <c r="N3104" s="31" t="str">
        <f ca="1">IFERROR(IF($C3104="","",VLOOKUP(FİLTRE!$C3104,'SKT LİSTESİ'!$F:$AJ,22,0)),"")</f>
        <v/>
      </c>
      <c r="O3104" s="136" t="str">
        <f ca="1">IFERROR(IF($C3104="","",VLOOKUP(FİLTRE!$C3104,'SKT LİSTESİ'!$F:$AJ,23,0)),"")</f>
        <v/>
      </c>
      <c r="P3104" s="31"/>
      <c r="Q3104" s="31"/>
      <c r="R3104" s="137" t="str">
        <f ca="1">(IFERROR(IF($C3104="","",VLOOKUP(FİLTRE!$C3104,'SKT LİSTESİ'!$F:$AJ,15,0)),""))</f>
        <v/>
      </c>
      <c r="S3104" s="138" t="str">
        <f ca="1">IFERROR(IF($C3104="","",VLOOKUP(FİLTRE!$C3104,'SKT LİSTESİ'!$F:$AJ,16,0)),"")</f>
        <v/>
      </c>
      <c r="AF3104" s="179" t="str">
        <f t="shared" ca="1" si="194"/>
        <v/>
      </c>
      <c r="AG3104" s="179">
        <f t="shared" ca="1" si="195"/>
        <v>0</v>
      </c>
      <c r="AH3104" s="179">
        <f t="shared" ca="1" si="196"/>
        <v>0</v>
      </c>
    </row>
    <row r="3105" spans="2:34" ht="15.75" x14ac:dyDescent="0.25">
      <c r="B3105">
        <f t="shared" ca="1" si="193"/>
        <v>3093</v>
      </c>
      <c r="C3105" t="str">
        <f ca="1">IFERROR(VLOOKUP(B3105,'SKT LİSTESİ'!F:F,1,0),"")</f>
        <v/>
      </c>
      <c r="E3105" s="128" t="str">
        <f ca="1">IFERROR(IF($C3105="","",VLOOKUP(FİLTRE!$C3105,'SKT LİSTESİ'!$F:$S,5,0)),"")</f>
        <v/>
      </c>
      <c r="F3105" s="129" t="str">
        <f ca="1">IFERROR(IF($C3105="","",VLOOKUP(FİLTRE!$C3105,'SKT LİSTESİ'!$F:$S,7,0)),"")</f>
        <v/>
      </c>
      <c r="G3105" s="130" t="str">
        <f ca="1">IFERROR(IF($C3105="","",VLOOKUP(FİLTRE!$C3105,'SKT LİSTESİ'!$F:$S,8,0)),"")</f>
        <v/>
      </c>
      <c r="H3105" s="131" t="str">
        <f ca="1">IF(E3105="","",IF($C3105="","",VLOOKUP(FİLTRE!$C3105,'SKT LİSTESİ'!$F:$S,9,0)))</f>
        <v/>
      </c>
      <c r="I3105" s="132" t="str">
        <f ca="1">IFERROR(IF($C3105="","",VLOOKUP(FİLTRE!$C3105,'SKT LİSTESİ'!$F:$S,10,0)),"")</f>
        <v/>
      </c>
      <c r="J3105" s="133" t="str">
        <f ca="1">IFERROR(IF($C3105="","",VLOOKUP(FİLTRE!$C3105,'SKT LİSTESİ'!$F:$S,11,0)),"")</f>
        <v/>
      </c>
      <c r="K3105" s="134" t="str">
        <f ca="1">IFERROR(IF($C3105="","",VLOOKUP(FİLTRE!$C3105,'SKT LİSTESİ'!$F:$S,12,0)),"")</f>
        <v/>
      </c>
      <c r="L3105" s="134" t="str">
        <f ca="1">IFERROR(IF($C3105="","",VLOOKUP(FİLTRE!$C3105,'SKT LİSTESİ'!$F:$S,13,0)),"")</f>
        <v/>
      </c>
      <c r="M3105" s="135" t="str">
        <f ca="1">IFERROR(IF($C3105="","",VLOOKUP(FİLTRE!$C3105,'SKT LİSTESİ'!$F:$AJ,14,0)),"")</f>
        <v/>
      </c>
      <c r="N3105" s="31" t="str">
        <f ca="1">IFERROR(IF($C3105="","",VLOOKUP(FİLTRE!$C3105,'SKT LİSTESİ'!$F:$AJ,22,0)),"")</f>
        <v/>
      </c>
      <c r="O3105" s="136" t="str">
        <f ca="1">IFERROR(IF($C3105="","",VLOOKUP(FİLTRE!$C3105,'SKT LİSTESİ'!$F:$AJ,23,0)),"")</f>
        <v/>
      </c>
      <c r="P3105" s="31"/>
      <c r="Q3105" s="31"/>
      <c r="R3105" s="137" t="str">
        <f ca="1">(IFERROR(IF($C3105="","",VLOOKUP(FİLTRE!$C3105,'SKT LİSTESİ'!$F:$AJ,15,0)),""))</f>
        <v/>
      </c>
      <c r="S3105" s="138" t="str">
        <f ca="1">IFERROR(IF($C3105="","",VLOOKUP(FİLTRE!$C3105,'SKT LİSTESİ'!$F:$AJ,16,0)),"")</f>
        <v/>
      </c>
      <c r="AF3105" s="179" t="str">
        <f t="shared" ca="1" si="194"/>
        <v/>
      </c>
      <c r="AG3105" s="179">
        <f t="shared" ca="1" si="195"/>
        <v>0</v>
      </c>
      <c r="AH3105" s="179">
        <f t="shared" ca="1" si="196"/>
        <v>0</v>
      </c>
    </row>
    <row r="3106" spans="2:34" ht="15.75" x14ac:dyDescent="0.25">
      <c r="B3106">
        <f t="shared" ca="1" si="193"/>
        <v>3094</v>
      </c>
      <c r="C3106" t="str">
        <f ca="1">IFERROR(VLOOKUP(B3106,'SKT LİSTESİ'!F:F,1,0),"")</f>
        <v/>
      </c>
      <c r="E3106" s="128" t="str">
        <f ca="1">IFERROR(IF($C3106="","",VLOOKUP(FİLTRE!$C3106,'SKT LİSTESİ'!$F:$S,5,0)),"")</f>
        <v/>
      </c>
      <c r="F3106" s="129" t="str">
        <f ca="1">IFERROR(IF($C3106="","",VLOOKUP(FİLTRE!$C3106,'SKT LİSTESİ'!$F:$S,7,0)),"")</f>
        <v/>
      </c>
      <c r="G3106" s="130" t="str">
        <f ca="1">IFERROR(IF($C3106="","",VLOOKUP(FİLTRE!$C3106,'SKT LİSTESİ'!$F:$S,8,0)),"")</f>
        <v/>
      </c>
      <c r="H3106" s="131" t="str">
        <f ca="1">IF(E3106="","",IF($C3106="","",VLOOKUP(FİLTRE!$C3106,'SKT LİSTESİ'!$F:$S,9,0)))</f>
        <v/>
      </c>
      <c r="I3106" s="132" t="str">
        <f ca="1">IFERROR(IF($C3106="","",VLOOKUP(FİLTRE!$C3106,'SKT LİSTESİ'!$F:$S,10,0)),"")</f>
        <v/>
      </c>
      <c r="J3106" s="133" t="str">
        <f ca="1">IFERROR(IF($C3106="","",VLOOKUP(FİLTRE!$C3106,'SKT LİSTESİ'!$F:$S,11,0)),"")</f>
        <v/>
      </c>
      <c r="K3106" s="134" t="str">
        <f ca="1">IFERROR(IF($C3106="","",VLOOKUP(FİLTRE!$C3106,'SKT LİSTESİ'!$F:$S,12,0)),"")</f>
        <v/>
      </c>
      <c r="L3106" s="134" t="str">
        <f ca="1">IFERROR(IF($C3106="","",VLOOKUP(FİLTRE!$C3106,'SKT LİSTESİ'!$F:$S,13,0)),"")</f>
        <v/>
      </c>
      <c r="M3106" s="135" t="str">
        <f ca="1">IFERROR(IF($C3106="","",VLOOKUP(FİLTRE!$C3106,'SKT LİSTESİ'!$F:$AJ,14,0)),"")</f>
        <v/>
      </c>
      <c r="N3106" s="31" t="str">
        <f ca="1">IFERROR(IF($C3106="","",VLOOKUP(FİLTRE!$C3106,'SKT LİSTESİ'!$F:$AJ,22,0)),"")</f>
        <v/>
      </c>
      <c r="O3106" s="136" t="str">
        <f ca="1">IFERROR(IF($C3106="","",VLOOKUP(FİLTRE!$C3106,'SKT LİSTESİ'!$F:$AJ,23,0)),"")</f>
        <v/>
      </c>
      <c r="P3106" s="31"/>
      <c r="Q3106" s="31"/>
      <c r="R3106" s="137" t="str">
        <f ca="1">(IFERROR(IF($C3106="","",VLOOKUP(FİLTRE!$C3106,'SKT LİSTESİ'!$F:$AJ,15,0)),""))</f>
        <v/>
      </c>
      <c r="S3106" s="138" t="str">
        <f ca="1">IFERROR(IF($C3106="","",VLOOKUP(FİLTRE!$C3106,'SKT LİSTESİ'!$F:$AJ,16,0)),"")</f>
        <v/>
      </c>
      <c r="AF3106" s="179" t="str">
        <f t="shared" ca="1" si="194"/>
        <v/>
      </c>
      <c r="AG3106" s="179">
        <f t="shared" ca="1" si="195"/>
        <v>0</v>
      </c>
      <c r="AH3106" s="179">
        <f t="shared" ca="1" si="196"/>
        <v>0</v>
      </c>
    </row>
    <row r="3107" spans="2:34" ht="15.75" x14ac:dyDescent="0.25">
      <c r="B3107">
        <f t="shared" ca="1" si="193"/>
        <v>3095</v>
      </c>
      <c r="C3107" t="str">
        <f ca="1">IFERROR(VLOOKUP(B3107,'SKT LİSTESİ'!F:F,1,0),"")</f>
        <v/>
      </c>
      <c r="E3107" s="128" t="str">
        <f ca="1">IFERROR(IF($C3107="","",VLOOKUP(FİLTRE!$C3107,'SKT LİSTESİ'!$F:$S,5,0)),"")</f>
        <v/>
      </c>
      <c r="F3107" s="129" t="str">
        <f ca="1">IFERROR(IF($C3107="","",VLOOKUP(FİLTRE!$C3107,'SKT LİSTESİ'!$F:$S,7,0)),"")</f>
        <v/>
      </c>
      <c r="G3107" s="130" t="str">
        <f ca="1">IFERROR(IF($C3107="","",VLOOKUP(FİLTRE!$C3107,'SKT LİSTESİ'!$F:$S,8,0)),"")</f>
        <v/>
      </c>
      <c r="H3107" s="131" t="str">
        <f ca="1">IF(E3107="","",IF($C3107="","",VLOOKUP(FİLTRE!$C3107,'SKT LİSTESİ'!$F:$S,9,0)))</f>
        <v/>
      </c>
      <c r="I3107" s="132" t="str">
        <f ca="1">IFERROR(IF($C3107="","",VLOOKUP(FİLTRE!$C3107,'SKT LİSTESİ'!$F:$S,10,0)),"")</f>
        <v/>
      </c>
      <c r="J3107" s="133" t="str">
        <f ca="1">IFERROR(IF($C3107="","",VLOOKUP(FİLTRE!$C3107,'SKT LİSTESİ'!$F:$S,11,0)),"")</f>
        <v/>
      </c>
      <c r="K3107" s="134" t="str">
        <f ca="1">IFERROR(IF($C3107="","",VLOOKUP(FİLTRE!$C3107,'SKT LİSTESİ'!$F:$S,12,0)),"")</f>
        <v/>
      </c>
      <c r="L3107" s="134" t="str">
        <f ca="1">IFERROR(IF($C3107="","",VLOOKUP(FİLTRE!$C3107,'SKT LİSTESİ'!$F:$S,13,0)),"")</f>
        <v/>
      </c>
      <c r="M3107" s="135" t="str">
        <f ca="1">IFERROR(IF($C3107="","",VLOOKUP(FİLTRE!$C3107,'SKT LİSTESİ'!$F:$AJ,14,0)),"")</f>
        <v/>
      </c>
      <c r="N3107" s="31" t="str">
        <f ca="1">IFERROR(IF($C3107="","",VLOOKUP(FİLTRE!$C3107,'SKT LİSTESİ'!$F:$AJ,22,0)),"")</f>
        <v/>
      </c>
      <c r="O3107" s="136" t="str">
        <f ca="1">IFERROR(IF($C3107="","",VLOOKUP(FİLTRE!$C3107,'SKT LİSTESİ'!$F:$AJ,23,0)),"")</f>
        <v/>
      </c>
      <c r="P3107" s="31"/>
      <c r="Q3107" s="31"/>
      <c r="R3107" s="137" t="str">
        <f ca="1">(IFERROR(IF($C3107="","",VLOOKUP(FİLTRE!$C3107,'SKT LİSTESİ'!$F:$AJ,15,0)),""))</f>
        <v/>
      </c>
      <c r="S3107" s="138" t="str">
        <f ca="1">IFERROR(IF($C3107="","",VLOOKUP(FİLTRE!$C3107,'SKT LİSTESİ'!$F:$AJ,16,0)),"")</f>
        <v/>
      </c>
      <c r="AF3107" s="179" t="str">
        <f t="shared" ca="1" si="194"/>
        <v/>
      </c>
      <c r="AG3107" s="179">
        <f t="shared" ca="1" si="195"/>
        <v>0</v>
      </c>
      <c r="AH3107" s="179">
        <f t="shared" ca="1" si="196"/>
        <v>0</v>
      </c>
    </row>
    <row r="3108" spans="2:34" ht="15.75" x14ac:dyDescent="0.25">
      <c r="B3108">
        <f t="shared" ca="1" si="193"/>
        <v>3096</v>
      </c>
      <c r="C3108" t="str">
        <f ca="1">IFERROR(VLOOKUP(B3108,'SKT LİSTESİ'!F:F,1,0),"")</f>
        <v/>
      </c>
      <c r="E3108" s="128" t="str">
        <f ca="1">IFERROR(IF($C3108="","",VLOOKUP(FİLTRE!$C3108,'SKT LİSTESİ'!$F:$S,5,0)),"")</f>
        <v/>
      </c>
      <c r="F3108" s="129" t="str">
        <f ca="1">IFERROR(IF($C3108="","",VLOOKUP(FİLTRE!$C3108,'SKT LİSTESİ'!$F:$S,7,0)),"")</f>
        <v/>
      </c>
      <c r="G3108" s="130" t="str">
        <f ca="1">IFERROR(IF($C3108="","",VLOOKUP(FİLTRE!$C3108,'SKT LİSTESİ'!$F:$S,8,0)),"")</f>
        <v/>
      </c>
      <c r="H3108" s="131" t="str">
        <f ca="1">IF(E3108="","",IF($C3108="","",VLOOKUP(FİLTRE!$C3108,'SKT LİSTESİ'!$F:$S,9,0)))</f>
        <v/>
      </c>
      <c r="I3108" s="132" t="str">
        <f ca="1">IFERROR(IF($C3108="","",VLOOKUP(FİLTRE!$C3108,'SKT LİSTESİ'!$F:$S,10,0)),"")</f>
        <v/>
      </c>
      <c r="J3108" s="133" t="str">
        <f ca="1">IFERROR(IF($C3108="","",VLOOKUP(FİLTRE!$C3108,'SKT LİSTESİ'!$F:$S,11,0)),"")</f>
        <v/>
      </c>
      <c r="K3108" s="134" t="str">
        <f ca="1">IFERROR(IF($C3108="","",VLOOKUP(FİLTRE!$C3108,'SKT LİSTESİ'!$F:$S,12,0)),"")</f>
        <v/>
      </c>
      <c r="L3108" s="134" t="str">
        <f ca="1">IFERROR(IF($C3108="","",VLOOKUP(FİLTRE!$C3108,'SKT LİSTESİ'!$F:$S,13,0)),"")</f>
        <v/>
      </c>
      <c r="M3108" s="135" t="str">
        <f ca="1">IFERROR(IF($C3108="","",VLOOKUP(FİLTRE!$C3108,'SKT LİSTESİ'!$F:$AJ,14,0)),"")</f>
        <v/>
      </c>
      <c r="N3108" s="31" t="str">
        <f ca="1">IFERROR(IF($C3108="","",VLOOKUP(FİLTRE!$C3108,'SKT LİSTESİ'!$F:$AJ,22,0)),"")</f>
        <v/>
      </c>
      <c r="O3108" s="136" t="str">
        <f ca="1">IFERROR(IF($C3108="","",VLOOKUP(FİLTRE!$C3108,'SKT LİSTESİ'!$F:$AJ,23,0)),"")</f>
        <v/>
      </c>
      <c r="P3108" s="31"/>
      <c r="Q3108" s="31"/>
      <c r="R3108" s="137" t="str">
        <f ca="1">(IFERROR(IF($C3108="","",VLOOKUP(FİLTRE!$C3108,'SKT LİSTESİ'!$F:$AJ,15,0)),""))</f>
        <v/>
      </c>
      <c r="S3108" s="138" t="str">
        <f ca="1">IFERROR(IF($C3108="","",VLOOKUP(FİLTRE!$C3108,'SKT LİSTESİ'!$F:$AJ,16,0)),"")</f>
        <v/>
      </c>
      <c r="AF3108" s="179" t="str">
        <f t="shared" ca="1" si="194"/>
        <v/>
      </c>
      <c r="AG3108" s="179">
        <f t="shared" ca="1" si="195"/>
        <v>0</v>
      </c>
      <c r="AH3108" s="179">
        <f t="shared" ca="1" si="196"/>
        <v>0</v>
      </c>
    </row>
    <row r="3109" spans="2:34" ht="15.75" x14ac:dyDescent="0.25">
      <c r="B3109">
        <f t="shared" ca="1" si="193"/>
        <v>3097</v>
      </c>
      <c r="C3109" t="str">
        <f ca="1">IFERROR(VLOOKUP(B3109,'SKT LİSTESİ'!F:F,1,0),"")</f>
        <v/>
      </c>
      <c r="E3109" s="128" t="str">
        <f ca="1">IFERROR(IF($C3109="","",VLOOKUP(FİLTRE!$C3109,'SKT LİSTESİ'!$F:$S,5,0)),"")</f>
        <v/>
      </c>
      <c r="F3109" s="129" t="str">
        <f ca="1">IFERROR(IF($C3109="","",VLOOKUP(FİLTRE!$C3109,'SKT LİSTESİ'!$F:$S,7,0)),"")</f>
        <v/>
      </c>
      <c r="G3109" s="130" t="str">
        <f ca="1">IFERROR(IF($C3109="","",VLOOKUP(FİLTRE!$C3109,'SKT LİSTESİ'!$F:$S,8,0)),"")</f>
        <v/>
      </c>
      <c r="H3109" s="131" t="str">
        <f ca="1">IF(E3109="","",IF($C3109="","",VLOOKUP(FİLTRE!$C3109,'SKT LİSTESİ'!$F:$S,9,0)))</f>
        <v/>
      </c>
      <c r="I3109" s="132" t="str">
        <f ca="1">IFERROR(IF($C3109="","",VLOOKUP(FİLTRE!$C3109,'SKT LİSTESİ'!$F:$S,10,0)),"")</f>
        <v/>
      </c>
      <c r="J3109" s="133" t="str">
        <f ca="1">IFERROR(IF($C3109="","",VLOOKUP(FİLTRE!$C3109,'SKT LİSTESİ'!$F:$S,11,0)),"")</f>
        <v/>
      </c>
      <c r="K3109" s="134" t="str">
        <f ca="1">IFERROR(IF($C3109="","",VLOOKUP(FİLTRE!$C3109,'SKT LİSTESİ'!$F:$S,12,0)),"")</f>
        <v/>
      </c>
      <c r="L3109" s="134" t="str">
        <f ca="1">IFERROR(IF($C3109="","",VLOOKUP(FİLTRE!$C3109,'SKT LİSTESİ'!$F:$S,13,0)),"")</f>
        <v/>
      </c>
      <c r="M3109" s="135" t="str">
        <f ca="1">IFERROR(IF($C3109="","",VLOOKUP(FİLTRE!$C3109,'SKT LİSTESİ'!$F:$AJ,14,0)),"")</f>
        <v/>
      </c>
      <c r="N3109" s="31" t="str">
        <f ca="1">IFERROR(IF($C3109="","",VLOOKUP(FİLTRE!$C3109,'SKT LİSTESİ'!$F:$AJ,22,0)),"")</f>
        <v/>
      </c>
      <c r="O3109" s="136" t="str">
        <f ca="1">IFERROR(IF($C3109="","",VLOOKUP(FİLTRE!$C3109,'SKT LİSTESİ'!$F:$AJ,23,0)),"")</f>
        <v/>
      </c>
      <c r="P3109" s="31"/>
      <c r="Q3109" s="31"/>
      <c r="R3109" s="137" t="str">
        <f ca="1">(IFERROR(IF($C3109="","",VLOOKUP(FİLTRE!$C3109,'SKT LİSTESİ'!$F:$AJ,15,0)),""))</f>
        <v/>
      </c>
      <c r="S3109" s="138" t="str">
        <f ca="1">IFERROR(IF($C3109="","",VLOOKUP(FİLTRE!$C3109,'SKT LİSTESİ'!$F:$AJ,16,0)),"")</f>
        <v/>
      </c>
      <c r="AF3109" s="179" t="str">
        <f t="shared" ca="1" si="194"/>
        <v/>
      </c>
      <c r="AG3109" s="179">
        <f t="shared" ca="1" si="195"/>
        <v>0</v>
      </c>
      <c r="AH3109" s="179">
        <f t="shared" ca="1" si="196"/>
        <v>0</v>
      </c>
    </row>
    <row r="3110" spans="2:34" ht="15.75" x14ac:dyDescent="0.25">
      <c r="B3110">
        <f t="shared" ca="1" si="193"/>
        <v>3098</v>
      </c>
      <c r="C3110" t="str">
        <f ca="1">IFERROR(VLOOKUP(B3110,'SKT LİSTESİ'!F:F,1,0),"")</f>
        <v/>
      </c>
      <c r="E3110" s="128" t="str">
        <f ca="1">IFERROR(IF($C3110="","",VLOOKUP(FİLTRE!$C3110,'SKT LİSTESİ'!$F:$S,5,0)),"")</f>
        <v/>
      </c>
      <c r="F3110" s="129" t="str">
        <f ca="1">IFERROR(IF($C3110="","",VLOOKUP(FİLTRE!$C3110,'SKT LİSTESİ'!$F:$S,7,0)),"")</f>
        <v/>
      </c>
      <c r="G3110" s="130" t="str">
        <f ca="1">IFERROR(IF($C3110="","",VLOOKUP(FİLTRE!$C3110,'SKT LİSTESİ'!$F:$S,8,0)),"")</f>
        <v/>
      </c>
      <c r="H3110" s="131" t="str">
        <f ca="1">IF(E3110="","",IF($C3110="","",VLOOKUP(FİLTRE!$C3110,'SKT LİSTESİ'!$F:$S,9,0)))</f>
        <v/>
      </c>
      <c r="I3110" s="132" t="str">
        <f ca="1">IFERROR(IF($C3110="","",VLOOKUP(FİLTRE!$C3110,'SKT LİSTESİ'!$F:$S,10,0)),"")</f>
        <v/>
      </c>
      <c r="J3110" s="133" t="str">
        <f ca="1">IFERROR(IF($C3110="","",VLOOKUP(FİLTRE!$C3110,'SKT LİSTESİ'!$F:$S,11,0)),"")</f>
        <v/>
      </c>
      <c r="K3110" s="134" t="str">
        <f ca="1">IFERROR(IF($C3110="","",VLOOKUP(FİLTRE!$C3110,'SKT LİSTESİ'!$F:$S,12,0)),"")</f>
        <v/>
      </c>
      <c r="L3110" s="134" t="str">
        <f ca="1">IFERROR(IF($C3110="","",VLOOKUP(FİLTRE!$C3110,'SKT LİSTESİ'!$F:$S,13,0)),"")</f>
        <v/>
      </c>
      <c r="M3110" s="135" t="str">
        <f ca="1">IFERROR(IF($C3110="","",VLOOKUP(FİLTRE!$C3110,'SKT LİSTESİ'!$F:$AJ,14,0)),"")</f>
        <v/>
      </c>
      <c r="N3110" s="31" t="str">
        <f ca="1">IFERROR(IF($C3110="","",VLOOKUP(FİLTRE!$C3110,'SKT LİSTESİ'!$F:$AJ,22,0)),"")</f>
        <v/>
      </c>
      <c r="O3110" s="136" t="str">
        <f ca="1">IFERROR(IF($C3110="","",VLOOKUP(FİLTRE!$C3110,'SKT LİSTESİ'!$F:$AJ,23,0)),"")</f>
        <v/>
      </c>
      <c r="P3110" s="31"/>
      <c r="Q3110" s="31"/>
      <c r="R3110" s="137" t="str">
        <f ca="1">(IFERROR(IF($C3110="","",VLOOKUP(FİLTRE!$C3110,'SKT LİSTESİ'!$F:$AJ,15,0)),""))</f>
        <v/>
      </c>
      <c r="S3110" s="138" t="str">
        <f ca="1">IFERROR(IF($C3110="","",VLOOKUP(FİLTRE!$C3110,'SKT LİSTESİ'!$F:$AJ,16,0)),"")</f>
        <v/>
      </c>
      <c r="AF3110" s="179" t="str">
        <f t="shared" ca="1" si="194"/>
        <v/>
      </c>
      <c r="AG3110" s="179">
        <f t="shared" ca="1" si="195"/>
        <v>0</v>
      </c>
      <c r="AH3110" s="179">
        <f t="shared" ca="1" si="196"/>
        <v>0</v>
      </c>
    </row>
    <row r="3111" spans="2:34" ht="15.75" x14ac:dyDescent="0.25">
      <c r="B3111">
        <f t="shared" ca="1" si="193"/>
        <v>3099</v>
      </c>
      <c r="C3111" t="str">
        <f ca="1">IFERROR(VLOOKUP(B3111,'SKT LİSTESİ'!F:F,1,0),"")</f>
        <v/>
      </c>
      <c r="E3111" s="128" t="str">
        <f ca="1">IFERROR(IF($C3111="","",VLOOKUP(FİLTRE!$C3111,'SKT LİSTESİ'!$F:$S,5,0)),"")</f>
        <v/>
      </c>
      <c r="F3111" s="129" t="str">
        <f ca="1">IFERROR(IF($C3111="","",VLOOKUP(FİLTRE!$C3111,'SKT LİSTESİ'!$F:$S,7,0)),"")</f>
        <v/>
      </c>
      <c r="G3111" s="130" t="str">
        <f ca="1">IFERROR(IF($C3111="","",VLOOKUP(FİLTRE!$C3111,'SKT LİSTESİ'!$F:$S,8,0)),"")</f>
        <v/>
      </c>
      <c r="H3111" s="131" t="str">
        <f ca="1">IF(E3111="","",IF($C3111="","",VLOOKUP(FİLTRE!$C3111,'SKT LİSTESİ'!$F:$S,9,0)))</f>
        <v/>
      </c>
      <c r="I3111" s="132" t="str">
        <f ca="1">IFERROR(IF($C3111="","",VLOOKUP(FİLTRE!$C3111,'SKT LİSTESİ'!$F:$S,10,0)),"")</f>
        <v/>
      </c>
      <c r="J3111" s="133" t="str">
        <f ca="1">IFERROR(IF($C3111="","",VLOOKUP(FİLTRE!$C3111,'SKT LİSTESİ'!$F:$S,11,0)),"")</f>
        <v/>
      </c>
      <c r="K3111" s="134" t="str">
        <f ca="1">IFERROR(IF($C3111="","",VLOOKUP(FİLTRE!$C3111,'SKT LİSTESİ'!$F:$S,12,0)),"")</f>
        <v/>
      </c>
      <c r="L3111" s="134" t="str">
        <f ca="1">IFERROR(IF($C3111="","",VLOOKUP(FİLTRE!$C3111,'SKT LİSTESİ'!$F:$S,13,0)),"")</f>
        <v/>
      </c>
      <c r="M3111" s="135" t="str">
        <f ca="1">IFERROR(IF($C3111="","",VLOOKUP(FİLTRE!$C3111,'SKT LİSTESİ'!$F:$AJ,14,0)),"")</f>
        <v/>
      </c>
      <c r="N3111" s="31" t="str">
        <f ca="1">IFERROR(IF($C3111="","",VLOOKUP(FİLTRE!$C3111,'SKT LİSTESİ'!$F:$AJ,22,0)),"")</f>
        <v/>
      </c>
      <c r="O3111" s="136" t="str">
        <f ca="1">IFERROR(IF($C3111="","",VLOOKUP(FİLTRE!$C3111,'SKT LİSTESİ'!$F:$AJ,23,0)),"")</f>
        <v/>
      </c>
      <c r="P3111" s="31"/>
      <c r="Q3111" s="31"/>
      <c r="R3111" s="137" t="str">
        <f ca="1">(IFERROR(IF($C3111="","",VLOOKUP(FİLTRE!$C3111,'SKT LİSTESİ'!$F:$AJ,15,0)),""))</f>
        <v/>
      </c>
      <c r="S3111" s="138" t="str">
        <f ca="1">IFERROR(IF($C3111="","",VLOOKUP(FİLTRE!$C3111,'SKT LİSTESİ'!$F:$AJ,16,0)),"")</f>
        <v/>
      </c>
      <c r="AF3111" s="179" t="str">
        <f t="shared" ca="1" si="194"/>
        <v/>
      </c>
      <c r="AG3111" s="179">
        <f t="shared" ca="1" si="195"/>
        <v>0</v>
      </c>
      <c r="AH3111" s="179">
        <f t="shared" ca="1" si="196"/>
        <v>0</v>
      </c>
    </row>
    <row r="3112" spans="2:34" ht="15.75" x14ac:dyDescent="0.25">
      <c r="B3112">
        <f t="shared" ca="1" si="193"/>
        <v>3100</v>
      </c>
      <c r="C3112" t="str">
        <f ca="1">IFERROR(VLOOKUP(B3112,'SKT LİSTESİ'!F:F,1,0),"")</f>
        <v/>
      </c>
      <c r="E3112" s="128" t="str">
        <f ca="1">IFERROR(IF($C3112="","",VLOOKUP(FİLTRE!$C3112,'SKT LİSTESİ'!$F:$S,5,0)),"")</f>
        <v/>
      </c>
      <c r="F3112" s="129" t="str">
        <f ca="1">IFERROR(IF($C3112="","",VLOOKUP(FİLTRE!$C3112,'SKT LİSTESİ'!$F:$S,7,0)),"")</f>
        <v/>
      </c>
      <c r="G3112" s="130" t="str">
        <f ca="1">IFERROR(IF($C3112="","",VLOOKUP(FİLTRE!$C3112,'SKT LİSTESİ'!$F:$S,8,0)),"")</f>
        <v/>
      </c>
      <c r="H3112" s="131" t="str">
        <f ca="1">IF(E3112="","",IF($C3112="","",VLOOKUP(FİLTRE!$C3112,'SKT LİSTESİ'!$F:$S,9,0)))</f>
        <v/>
      </c>
      <c r="I3112" s="132" t="str">
        <f ca="1">IFERROR(IF($C3112="","",VLOOKUP(FİLTRE!$C3112,'SKT LİSTESİ'!$F:$S,10,0)),"")</f>
        <v/>
      </c>
      <c r="J3112" s="133" t="str">
        <f ca="1">IFERROR(IF($C3112="","",VLOOKUP(FİLTRE!$C3112,'SKT LİSTESİ'!$F:$S,11,0)),"")</f>
        <v/>
      </c>
      <c r="K3112" s="134" t="str">
        <f ca="1">IFERROR(IF($C3112="","",VLOOKUP(FİLTRE!$C3112,'SKT LİSTESİ'!$F:$S,12,0)),"")</f>
        <v/>
      </c>
      <c r="L3112" s="134" t="str">
        <f ca="1">IFERROR(IF($C3112="","",VLOOKUP(FİLTRE!$C3112,'SKT LİSTESİ'!$F:$S,13,0)),"")</f>
        <v/>
      </c>
      <c r="M3112" s="135" t="str">
        <f ca="1">IFERROR(IF($C3112="","",VLOOKUP(FİLTRE!$C3112,'SKT LİSTESİ'!$F:$AJ,14,0)),"")</f>
        <v/>
      </c>
      <c r="N3112" s="31" t="str">
        <f ca="1">IFERROR(IF($C3112="","",VLOOKUP(FİLTRE!$C3112,'SKT LİSTESİ'!$F:$AJ,22,0)),"")</f>
        <v/>
      </c>
      <c r="O3112" s="136" t="str">
        <f ca="1">IFERROR(IF($C3112="","",VLOOKUP(FİLTRE!$C3112,'SKT LİSTESİ'!$F:$AJ,23,0)),"")</f>
        <v/>
      </c>
      <c r="P3112" s="31"/>
      <c r="Q3112" s="31"/>
      <c r="R3112" s="137" t="str">
        <f ca="1">(IFERROR(IF($C3112="","",VLOOKUP(FİLTRE!$C3112,'SKT LİSTESİ'!$F:$AJ,15,0)),""))</f>
        <v/>
      </c>
      <c r="S3112" s="138" t="str">
        <f ca="1">IFERROR(IF($C3112="","",VLOOKUP(FİLTRE!$C3112,'SKT LİSTESİ'!$F:$AJ,16,0)),"")</f>
        <v/>
      </c>
      <c r="AF3112" s="179" t="str">
        <f t="shared" ca="1" si="194"/>
        <v/>
      </c>
      <c r="AG3112" s="179">
        <f t="shared" ca="1" si="195"/>
        <v>0</v>
      </c>
      <c r="AH3112" s="179">
        <f t="shared" ca="1" si="196"/>
        <v>0</v>
      </c>
    </row>
    <row r="3113" spans="2:34" ht="15.75" x14ac:dyDescent="0.25">
      <c r="B3113">
        <f t="shared" ca="1" si="193"/>
        <v>3101</v>
      </c>
      <c r="C3113" t="str">
        <f ca="1">IFERROR(VLOOKUP(B3113,'SKT LİSTESİ'!F:F,1,0),"")</f>
        <v/>
      </c>
      <c r="E3113" s="128" t="str">
        <f ca="1">IFERROR(IF($C3113="","",VLOOKUP(FİLTRE!$C3113,'SKT LİSTESİ'!$F:$S,5,0)),"")</f>
        <v/>
      </c>
      <c r="F3113" s="129" t="str">
        <f ca="1">IFERROR(IF($C3113="","",VLOOKUP(FİLTRE!$C3113,'SKT LİSTESİ'!$F:$S,7,0)),"")</f>
        <v/>
      </c>
      <c r="G3113" s="130" t="str">
        <f ca="1">IFERROR(IF($C3113="","",VLOOKUP(FİLTRE!$C3113,'SKT LİSTESİ'!$F:$S,8,0)),"")</f>
        <v/>
      </c>
      <c r="H3113" s="131" t="str">
        <f ca="1">IF(E3113="","",IF($C3113="","",VLOOKUP(FİLTRE!$C3113,'SKT LİSTESİ'!$F:$S,9,0)))</f>
        <v/>
      </c>
      <c r="I3113" s="132" t="str">
        <f ca="1">IFERROR(IF($C3113="","",VLOOKUP(FİLTRE!$C3113,'SKT LİSTESİ'!$F:$S,10,0)),"")</f>
        <v/>
      </c>
      <c r="J3113" s="133" t="str">
        <f ca="1">IFERROR(IF($C3113="","",VLOOKUP(FİLTRE!$C3113,'SKT LİSTESİ'!$F:$S,11,0)),"")</f>
        <v/>
      </c>
      <c r="K3113" s="134" t="str">
        <f ca="1">IFERROR(IF($C3113="","",VLOOKUP(FİLTRE!$C3113,'SKT LİSTESİ'!$F:$S,12,0)),"")</f>
        <v/>
      </c>
      <c r="L3113" s="134" t="str">
        <f ca="1">IFERROR(IF($C3113="","",VLOOKUP(FİLTRE!$C3113,'SKT LİSTESİ'!$F:$S,13,0)),"")</f>
        <v/>
      </c>
      <c r="M3113" s="135" t="str">
        <f ca="1">IFERROR(IF($C3113="","",VLOOKUP(FİLTRE!$C3113,'SKT LİSTESİ'!$F:$AJ,14,0)),"")</f>
        <v/>
      </c>
      <c r="N3113" s="31" t="str">
        <f ca="1">IFERROR(IF($C3113="","",VLOOKUP(FİLTRE!$C3113,'SKT LİSTESİ'!$F:$AJ,22,0)),"")</f>
        <v/>
      </c>
      <c r="O3113" s="136" t="str">
        <f ca="1">IFERROR(IF($C3113="","",VLOOKUP(FİLTRE!$C3113,'SKT LİSTESİ'!$F:$AJ,23,0)),"")</f>
        <v/>
      </c>
      <c r="P3113" s="31"/>
      <c r="Q3113" s="31"/>
      <c r="R3113" s="137" t="str">
        <f ca="1">(IFERROR(IF($C3113="","",VLOOKUP(FİLTRE!$C3113,'SKT LİSTESİ'!$F:$AJ,15,0)),""))</f>
        <v/>
      </c>
      <c r="S3113" s="138" t="str">
        <f ca="1">IFERROR(IF($C3113="","",VLOOKUP(FİLTRE!$C3113,'SKT LİSTESİ'!$F:$AJ,16,0)),"")</f>
        <v/>
      </c>
      <c r="AF3113" s="179" t="str">
        <f t="shared" ca="1" si="194"/>
        <v/>
      </c>
      <c r="AG3113" s="179">
        <f t="shared" ca="1" si="195"/>
        <v>0</v>
      </c>
      <c r="AH3113" s="179">
        <f t="shared" ca="1" si="196"/>
        <v>0</v>
      </c>
    </row>
    <row r="3114" spans="2:34" ht="15.75" x14ac:dyDescent="0.25">
      <c r="B3114">
        <f t="shared" ca="1" si="193"/>
        <v>3102</v>
      </c>
      <c r="C3114" t="str">
        <f ca="1">IFERROR(VLOOKUP(B3114,'SKT LİSTESİ'!F:F,1,0),"")</f>
        <v/>
      </c>
      <c r="E3114" s="128" t="str">
        <f ca="1">IFERROR(IF($C3114="","",VLOOKUP(FİLTRE!$C3114,'SKT LİSTESİ'!$F:$S,5,0)),"")</f>
        <v/>
      </c>
      <c r="F3114" s="129" t="str">
        <f ca="1">IFERROR(IF($C3114="","",VLOOKUP(FİLTRE!$C3114,'SKT LİSTESİ'!$F:$S,7,0)),"")</f>
        <v/>
      </c>
      <c r="G3114" s="130" t="str">
        <f ca="1">IFERROR(IF($C3114="","",VLOOKUP(FİLTRE!$C3114,'SKT LİSTESİ'!$F:$S,8,0)),"")</f>
        <v/>
      </c>
      <c r="H3114" s="131" t="str">
        <f ca="1">IF(E3114="","",IF($C3114="","",VLOOKUP(FİLTRE!$C3114,'SKT LİSTESİ'!$F:$S,9,0)))</f>
        <v/>
      </c>
      <c r="I3114" s="132" t="str">
        <f ca="1">IFERROR(IF($C3114="","",VLOOKUP(FİLTRE!$C3114,'SKT LİSTESİ'!$F:$S,10,0)),"")</f>
        <v/>
      </c>
      <c r="J3114" s="133" t="str">
        <f ca="1">IFERROR(IF($C3114="","",VLOOKUP(FİLTRE!$C3114,'SKT LİSTESİ'!$F:$S,11,0)),"")</f>
        <v/>
      </c>
      <c r="K3114" s="134" t="str">
        <f ca="1">IFERROR(IF($C3114="","",VLOOKUP(FİLTRE!$C3114,'SKT LİSTESİ'!$F:$S,12,0)),"")</f>
        <v/>
      </c>
      <c r="L3114" s="134" t="str">
        <f ca="1">IFERROR(IF($C3114="","",VLOOKUP(FİLTRE!$C3114,'SKT LİSTESİ'!$F:$S,13,0)),"")</f>
        <v/>
      </c>
      <c r="M3114" s="135" t="str">
        <f ca="1">IFERROR(IF($C3114="","",VLOOKUP(FİLTRE!$C3114,'SKT LİSTESİ'!$F:$AJ,14,0)),"")</f>
        <v/>
      </c>
      <c r="N3114" s="31" t="str">
        <f ca="1">IFERROR(IF($C3114="","",VLOOKUP(FİLTRE!$C3114,'SKT LİSTESİ'!$F:$AJ,22,0)),"")</f>
        <v/>
      </c>
      <c r="O3114" s="136" t="str">
        <f ca="1">IFERROR(IF($C3114="","",VLOOKUP(FİLTRE!$C3114,'SKT LİSTESİ'!$F:$AJ,23,0)),"")</f>
        <v/>
      </c>
      <c r="P3114" s="31"/>
      <c r="Q3114" s="31"/>
      <c r="R3114" s="137" t="str">
        <f ca="1">(IFERROR(IF($C3114="","",VLOOKUP(FİLTRE!$C3114,'SKT LİSTESİ'!$F:$AJ,15,0)),""))</f>
        <v/>
      </c>
      <c r="S3114" s="138" t="str">
        <f ca="1">IFERROR(IF($C3114="","",VLOOKUP(FİLTRE!$C3114,'SKT LİSTESİ'!$F:$AJ,16,0)),"")</f>
        <v/>
      </c>
      <c r="AF3114" s="179" t="str">
        <f t="shared" ca="1" si="194"/>
        <v/>
      </c>
      <c r="AG3114" s="179">
        <f t="shared" ca="1" si="195"/>
        <v>0</v>
      </c>
      <c r="AH3114" s="179">
        <f t="shared" ca="1" si="196"/>
        <v>0</v>
      </c>
    </row>
    <row r="3115" spans="2:34" ht="15.75" x14ac:dyDescent="0.25">
      <c r="B3115">
        <f t="shared" ca="1" si="193"/>
        <v>3103</v>
      </c>
      <c r="C3115" t="str">
        <f ca="1">IFERROR(VLOOKUP(B3115,'SKT LİSTESİ'!F:F,1,0),"")</f>
        <v/>
      </c>
      <c r="E3115" s="128" t="str">
        <f ca="1">IFERROR(IF($C3115="","",VLOOKUP(FİLTRE!$C3115,'SKT LİSTESİ'!$F:$S,5,0)),"")</f>
        <v/>
      </c>
      <c r="F3115" s="129" t="str">
        <f ca="1">IFERROR(IF($C3115="","",VLOOKUP(FİLTRE!$C3115,'SKT LİSTESİ'!$F:$S,7,0)),"")</f>
        <v/>
      </c>
      <c r="G3115" s="130" t="str">
        <f ca="1">IFERROR(IF($C3115="","",VLOOKUP(FİLTRE!$C3115,'SKT LİSTESİ'!$F:$S,8,0)),"")</f>
        <v/>
      </c>
      <c r="H3115" s="131" t="str">
        <f ca="1">IF(E3115="","",IF($C3115="","",VLOOKUP(FİLTRE!$C3115,'SKT LİSTESİ'!$F:$S,9,0)))</f>
        <v/>
      </c>
      <c r="I3115" s="132" t="str">
        <f ca="1">IFERROR(IF($C3115="","",VLOOKUP(FİLTRE!$C3115,'SKT LİSTESİ'!$F:$S,10,0)),"")</f>
        <v/>
      </c>
      <c r="J3115" s="133" t="str">
        <f ca="1">IFERROR(IF($C3115="","",VLOOKUP(FİLTRE!$C3115,'SKT LİSTESİ'!$F:$S,11,0)),"")</f>
        <v/>
      </c>
      <c r="K3115" s="134" t="str">
        <f ca="1">IFERROR(IF($C3115="","",VLOOKUP(FİLTRE!$C3115,'SKT LİSTESİ'!$F:$S,12,0)),"")</f>
        <v/>
      </c>
      <c r="L3115" s="134" t="str">
        <f ca="1">IFERROR(IF($C3115="","",VLOOKUP(FİLTRE!$C3115,'SKT LİSTESİ'!$F:$S,13,0)),"")</f>
        <v/>
      </c>
      <c r="M3115" s="135" t="str">
        <f ca="1">IFERROR(IF($C3115="","",VLOOKUP(FİLTRE!$C3115,'SKT LİSTESİ'!$F:$AJ,14,0)),"")</f>
        <v/>
      </c>
      <c r="N3115" s="31" t="str">
        <f ca="1">IFERROR(IF($C3115="","",VLOOKUP(FİLTRE!$C3115,'SKT LİSTESİ'!$F:$AJ,22,0)),"")</f>
        <v/>
      </c>
      <c r="O3115" s="136" t="str">
        <f ca="1">IFERROR(IF($C3115="","",VLOOKUP(FİLTRE!$C3115,'SKT LİSTESİ'!$F:$AJ,23,0)),"")</f>
        <v/>
      </c>
      <c r="P3115" s="31"/>
      <c r="Q3115" s="31"/>
      <c r="R3115" s="137" t="str">
        <f ca="1">(IFERROR(IF($C3115="","",VLOOKUP(FİLTRE!$C3115,'SKT LİSTESİ'!$F:$AJ,15,0)),""))</f>
        <v/>
      </c>
      <c r="S3115" s="138" t="str">
        <f ca="1">IFERROR(IF($C3115="","",VLOOKUP(FİLTRE!$C3115,'SKT LİSTESİ'!$F:$AJ,16,0)),"")</f>
        <v/>
      </c>
      <c r="AF3115" s="179" t="str">
        <f t="shared" ca="1" si="194"/>
        <v/>
      </c>
      <c r="AG3115" s="179">
        <f t="shared" ca="1" si="195"/>
        <v>0</v>
      </c>
      <c r="AH3115" s="179">
        <f t="shared" ca="1" si="196"/>
        <v>0</v>
      </c>
    </row>
    <row r="3116" spans="2:34" ht="15.75" x14ac:dyDescent="0.25">
      <c r="B3116">
        <f t="shared" ca="1" si="193"/>
        <v>3104</v>
      </c>
      <c r="C3116" t="str">
        <f ca="1">IFERROR(VLOOKUP(B3116,'SKT LİSTESİ'!F:F,1,0),"")</f>
        <v/>
      </c>
      <c r="E3116" s="128" t="str">
        <f ca="1">IFERROR(IF($C3116="","",VLOOKUP(FİLTRE!$C3116,'SKT LİSTESİ'!$F:$S,5,0)),"")</f>
        <v/>
      </c>
      <c r="F3116" s="129" t="str">
        <f ca="1">IFERROR(IF($C3116="","",VLOOKUP(FİLTRE!$C3116,'SKT LİSTESİ'!$F:$S,7,0)),"")</f>
        <v/>
      </c>
      <c r="G3116" s="130" t="str">
        <f ca="1">IFERROR(IF($C3116="","",VLOOKUP(FİLTRE!$C3116,'SKT LİSTESİ'!$F:$S,8,0)),"")</f>
        <v/>
      </c>
      <c r="H3116" s="131" t="str">
        <f ca="1">IF(E3116="","",IF($C3116="","",VLOOKUP(FİLTRE!$C3116,'SKT LİSTESİ'!$F:$S,9,0)))</f>
        <v/>
      </c>
      <c r="I3116" s="132" t="str">
        <f ca="1">IFERROR(IF($C3116="","",VLOOKUP(FİLTRE!$C3116,'SKT LİSTESİ'!$F:$S,10,0)),"")</f>
        <v/>
      </c>
      <c r="J3116" s="133" t="str">
        <f ca="1">IFERROR(IF($C3116="","",VLOOKUP(FİLTRE!$C3116,'SKT LİSTESİ'!$F:$S,11,0)),"")</f>
        <v/>
      </c>
      <c r="K3116" s="134" t="str">
        <f ca="1">IFERROR(IF($C3116="","",VLOOKUP(FİLTRE!$C3116,'SKT LİSTESİ'!$F:$S,12,0)),"")</f>
        <v/>
      </c>
      <c r="L3116" s="134" t="str">
        <f ca="1">IFERROR(IF($C3116="","",VLOOKUP(FİLTRE!$C3116,'SKT LİSTESİ'!$F:$S,13,0)),"")</f>
        <v/>
      </c>
      <c r="M3116" s="135" t="str">
        <f ca="1">IFERROR(IF($C3116="","",VLOOKUP(FİLTRE!$C3116,'SKT LİSTESİ'!$F:$AJ,14,0)),"")</f>
        <v/>
      </c>
      <c r="N3116" s="31" t="str">
        <f ca="1">IFERROR(IF($C3116="","",VLOOKUP(FİLTRE!$C3116,'SKT LİSTESİ'!$F:$AJ,22,0)),"")</f>
        <v/>
      </c>
      <c r="O3116" s="136" t="str">
        <f ca="1">IFERROR(IF($C3116="","",VLOOKUP(FİLTRE!$C3116,'SKT LİSTESİ'!$F:$AJ,23,0)),"")</f>
        <v/>
      </c>
      <c r="P3116" s="31"/>
      <c r="Q3116" s="31"/>
      <c r="R3116" s="137" t="str">
        <f ca="1">(IFERROR(IF($C3116="","",VLOOKUP(FİLTRE!$C3116,'SKT LİSTESİ'!$F:$AJ,15,0)),""))</f>
        <v/>
      </c>
      <c r="S3116" s="138" t="str">
        <f ca="1">IFERROR(IF($C3116="","",VLOOKUP(FİLTRE!$C3116,'SKT LİSTESİ'!$F:$AJ,16,0)),"")</f>
        <v/>
      </c>
      <c r="AF3116" s="179" t="str">
        <f t="shared" ca="1" si="194"/>
        <v/>
      </c>
      <c r="AG3116" s="179">
        <f t="shared" ca="1" si="195"/>
        <v>0</v>
      </c>
      <c r="AH3116" s="179">
        <f t="shared" ca="1" si="196"/>
        <v>0</v>
      </c>
    </row>
    <row r="3117" spans="2:34" ht="15.75" x14ac:dyDescent="0.25">
      <c r="B3117">
        <f t="shared" ca="1" si="193"/>
        <v>3105</v>
      </c>
      <c r="C3117" t="str">
        <f ca="1">IFERROR(VLOOKUP(B3117,'SKT LİSTESİ'!F:F,1,0),"")</f>
        <v/>
      </c>
      <c r="E3117" s="128" t="str">
        <f ca="1">IFERROR(IF($C3117="","",VLOOKUP(FİLTRE!$C3117,'SKT LİSTESİ'!$F:$S,5,0)),"")</f>
        <v/>
      </c>
      <c r="F3117" s="129" t="str">
        <f ca="1">IFERROR(IF($C3117="","",VLOOKUP(FİLTRE!$C3117,'SKT LİSTESİ'!$F:$S,7,0)),"")</f>
        <v/>
      </c>
      <c r="G3117" s="130" t="str">
        <f ca="1">IFERROR(IF($C3117="","",VLOOKUP(FİLTRE!$C3117,'SKT LİSTESİ'!$F:$S,8,0)),"")</f>
        <v/>
      </c>
      <c r="H3117" s="131" t="str">
        <f ca="1">IF(E3117="","",IF($C3117="","",VLOOKUP(FİLTRE!$C3117,'SKT LİSTESİ'!$F:$S,9,0)))</f>
        <v/>
      </c>
      <c r="I3117" s="132" t="str">
        <f ca="1">IFERROR(IF($C3117="","",VLOOKUP(FİLTRE!$C3117,'SKT LİSTESİ'!$F:$S,10,0)),"")</f>
        <v/>
      </c>
      <c r="J3117" s="133" t="str">
        <f ca="1">IFERROR(IF($C3117="","",VLOOKUP(FİLTRE!$C3117,'SKT LİSTESİ'!$F:$S,11,0)),"")</f>
        <v/>
      </c>
      <c r="K3117" s="134" t="str">
        <f ca="1">IFERROR(IF($C3117="","",VLOOKUP(FİLTRE!$C3117,'SKT LİSTESİ'!$F:$S,12,0)),"")</f>
        <v/>
      </c>
      <c r="L3117" s="134" t="str">
        <f ca="1">IFERROR(IF($C3117="","",VLOOKUP(FİLTRE!$C3117,'SKT LİSTESİ'!$F:$S,13,0)),"")</f>
        <v/>
      </c>
      <c r="M3117" s="135" t="str">
        <f ca="1">IFERROR(IF($C3117="","",VLOOKUP(FİLTRE!$C3117,'SKT LİSTESİ'!$F:$AJ,14,0)),"")</f>
        <v/>
      </c>
      <c r="N3117" s="31" t="str">
        <f ca="1">IFERROR(IF($C3117="","",VLOOKUP(FİLTRE!$C3117,'SKT LİSTESİ'!$F:$AJ,22,0)),"")</f>
        <v/>
      </c>
      <c r="O3117" s="136" t="str">
        <f ca="1">IFERROR(IF($C3117="","",VLOOKUP(FİLTRE!$C3117,'SKT LİSTESİ'!$F:$AJ,23,0)),"")</f>
        <v/>
      </c>
      <c r="P3117" s="31"/>
      <c r="Q3117" s="31"/>
      <c r="R3117" s="137" t="str">
        <f ca="1">(IFERROR(IF($C3117="","",VLOOKUP(FİLTRE!$C3117,'SKT LİSTESİ'!$F:$AJ,15,0)),""))</f>
        <v/>
      </c>
      <c r="S3117" s="138" t="str">
        <f ca="1">IFERROR(IF($C3117="","",VLOOKUP(FİLTRE!$C3117,'SKT LİSTESİ'!$F:$AJ,16,0)),"")</f>
        <v/>
      </c>
      <c r="AF3117" s="179" t="str">
        <f t="shared" ca="1" si="194"/>
        <v/>
      </c>
      <c r="AG3117" s="179">
        <f t="shared" ca="1" si="195"/>
        <v>0</v>
      </c>
      <c r="AH3117" s="179">
        <f t="shared" ca="1" si="196"/>
        <v>0</v>
      </c>
    </row>
    <row r="3118" spans="2:34" ht="15.75" x14ac:dyDescent="0.25">
      <c r="B3118">
        <f t="shared" ca="1" si="193"/>
        <v>3106</v>
      </c>
      <c r="C3118" t="str">
        <f ca="1">IFERROR(VLOOKUP(B3118,'SKT LİSTESİ'!F:F,1,0),"")</f>
        <v/>
      </c>
      <c r="E3118" s="128" t="str">
        <f ca="1">IFERROR(IF($C3118="","",VLOOKUP(FİLTRE!$C3118,'SKT LİSTESİ'!$F:$S,5,0)),"")</f>
        <v/>
      </c>
      <c r="F3118" s="129" t="str">
        <f ca="1">IFERROR(IF($C3118="","",VLOOKUP(FİLTRE!$C3118,'SKT LİSTESİ'!$F:$S,7,0)),"")</f>
        <v/>
      </c>
      <c r="G3118" s="130" t="str">
        <f ca="1">IFERROR(IF($C3118="","",VLOOKUP(FİLTRE!$C3118,'SKT LİSTESİ'!$F:$S,8,0)),"")</f>
        <v/>
      </c>
      <c r="H3118" s="131" t="str">
        <f ca="1">IF(E3118="","",IF($C3118="","",VLOOKUP(FİLTRE!$C3118,'SKT LİSTESİ'!$F:$S,9,0)))</f>
        <v/>
      </c>
      <c r="I3118" s="132" t="str">
        <f ca="1">IFERROR(IF($C3118="","",VLOOKUP(FİLTRE!$C3118,'SKT LİSTESİ'!$F:$S,10,0)),"")</f>
        <v/>
      </c>
      <c r="J3118" s="133" t="str">
        <f ca="1">IFERROR(IF($C3118="","",VLOOKUP(FİLTRE!$C3118,'SKT LİSTESİ'!$F:$S,11,0)),"")</f>
        <v/>
      </c>
      <c r="K3118" s="134" t="str">
        <f ca="1">IFERROR(IF($C3118="","",VLOOKUP(FİLTRE!$C3118,'SKT LİSTESİ'!$F:$S,12,0)),"")</f>
        <v/>
      </c>
      <c r="L3118" s="134" t="str">
        <f ca="1">IFERROR(IF($C3118="","",VLOOKUP(FİLTRE!$C3118,'SKT LİSTESİ'!$F:$S,13,0)),"")</f>
        <v/>
      </c>
      <c r="M3118" s="135" t="str">
        <f ca="1">IFERROR(IF($C3118="","",VLOOKUP(FİLTRE!$C3118,'SKT LİSTESİ'!$F:$AJ,14,0)),"")</f>
        <v/>
      </c>
      <c r="N3118" s="31" t="str">
        <f ca="1">IFERROR(IF($C3118="","",VLOOKUP(FİLTRE!$C3118,'SKT LİSTESİ'!$F:$AJ,22,0)),"")</f>
        <v/>
      </c>
      <c r="O3118" s="136" t="str">
        <f ca="1">IFERROR(IF($C3118="","",VLOOKUP(FİLTRE!$C3118,'SKT LİSTESİ'!$F:$AJ,23,0)),"")</f>
        <v/>
      </c>
      <c r="P3118" s="31"/>
      <c r="Q3118" s="31"/>
      <c r="R3118" s="137" t="str">
        <f ca="1">(IFERROR(IF($C3118="","",VLOOKUP(FİLTRE!$C3118,'SKT LİSTESİ'!$F:$AJ,15,0)),""))</f>
        <v/>
      </c>
      <c r="S3118" s="138" t="str">
        <f ca="1">IFERROR(IF($C3118="","",VLOOKUP(FİLTRE!$C3118,'SKT LİSTESİ'!$F:$AJ,16,0)),"")</f>
        <v/>
      </c>
      <c r="AF3118" s="179" t="str">
        <f t="shared" ca="1" si="194"/>
        <v/>
      </c>
      <c r="AG3118" s="179">
        <f t="shared" ca="1" si="195"/>
        <v>0</v>
      </c>
      <c r="AH3118" s="179">
        <f t="shared" ca="1" si="196"/>
        <v>0</v>
      </c>
    </row>
    <row r="3119" spans="2:34" ht="15.75" x14ac:dyDescent="0.25">
      <c r="B3119">
        <f t="shared" ca="1" si="193"/>
        <v>3107</v>
      </c>
      <c r="C3119" t="str">
        <f ca="1">IFERROR(VLOOKUP(B3119,'SKT LİSTESİ'!F:F,1,0),"")</f>
        <v/>
      </c>
      <c r="E3119" s="128" t="str">
        <f ca="1">IFERROR(IF($C3119="","",VLOOKUP(FİLTRE!$C3119,'SKT LİSTESİ'!$F:$S,5,0)),"")</f>
        <v/>
      </c>
      <c r="F3119" s="129" t="str">
        <f ca="1">IFERROR(IF($C3119="","",VLOOKUP(FİLTRE!$C3119,'SKT LİSTESİ'!$F:$S,7,0)),"")</f>
        <v/>
      </c>
      <c r="G3119" s="130" t="str">
        <f ca="1">IFERROR(IF($C3119="","",VLOOKUP(FİLTRE!$C3119,'SKT LİSTESİ'!$F:$S,8,0)),"")</f>
        <v/>
      </c>
      <c r="H3119" s="131" t="str">
        <f ca="1">IF(E3119="","",IF($C3119="","",VLOOKUP(FİLTRE!$C3119,'SKT LİSTESİ'!$F:$S,9,0)))</f>
        <v/>
      </c>
      <c r="I3119" s="132" t="str">
        <f ca="1">IFERROR(IF($C3119="","",VLOOKUP(FİLTRE!$C3119,'SKT LİSTESİ'!$F:$S,10,0)),"")</f>
        <v/>
      </c>
      <c r="J3119" s="133" t="str">
        <f ca="1">IFERROR(IF($C3119="","",VLOOKUP(FİLTRE!$C3119,'SKT LİSTESİ'!$F:$S,11,0)),"")</f>
        <v/>
      </c>
      <c r="K3119" s="134" t="str">
        <f ca="1">IFERROR(IF($C3119="","",VLOOKUP(FİLTRE!$C3119,'SKT LİSTESİ'!$F:$S,12,0)),"")</f>
        <v/>
      </c>
      <c r="L3119" s="134" t="str">
        <f ca="1">IFERROR(IF($C3119="","",VLOOKUP(FİLTRE!$C3119,'SKT LİSTESİ'!$F:$S,13,0)),"")</f>
        <v/>
      </c>
      <c r="M3119" s="135" t="str">
        <f ca="1">IFERROR(IF($C3119="","",VLOOKUP(FİLTRE!$C3119,'SKT LİSTESİ'!$F:$AJ,14,0)),"")</f>
        <v/>
      </c>
      <c r="N3119" s="31" t="str">
        <f ca="1">IFERROR(IF($C3119="","",VLOOKUP(FİLTRE!$C3119,'SKT LİSTESİ'!$F:$AJ,22,0)),"")</f>
        <v/>
      </c>
      <c r="O3119" s="136" t="str">
        <f ca="1">IFERROR(IF($C3119="","",VLOOKUP(FİLTRE!$C3119,'SKT LİSTESİ'!$F:$AJ,23,0)),"")</f>
        <v/>
      </c>
      <c r="P3119" s="31"/>
      <c r="Q3119" s="31"/>
      <c r="R3119" s="137" t="str">
        <f ca="1">(IFERROR(IF($C3119="","",VLOOKUP(FİLTRE!$C3119,'SKT LİSTESİ'!$F:$AJ,15,0)),""))</f>
        <v/>
      </c>
      <c r="S3119" s="138" t="str">
        <f ca="1">IFERROR(IF($C3119="","",VLOOKUP(FİLTRE!$C3119,'SKT LİSTESİ'!$F:$AJ,16,0)),"")</f>
        <v/>
      </c>
      <c r="AF3119" s="179" t="str">
        <f t="shared" ca="1" si="194"/>
        <v/>
      </c>
      <c r="AG3119" s="179">
        <f t="shared" ca="1" si="195"/>
        <v>0</v>
      </c>
      <c r="AH3119" s="179">
        <f t="shared" ca="1" si="196"/>
        <v>0</v>
      </c>
    </row>
    <row r="3120" spans="2:34" ht="15.75" x14ac:dyDescent="0.25">
      <c r="B3120">
        <f t="shared" ca="1" si="193"/>
        <v>3108</v>
      </c>
      <c r="C3120" t="str">
        <f ca="1">IFERROR(VLOOKUP(B3120,'SKT LİSTESİ'!F:F,1,0),"")</f>
        <v/>
      </c>
      <c r="E3120" s="128" t="str">
        <f ca="1">IFERROR(IF($C3120="","",VLOOKUP(FİLTRE!$C3120,'SKT LİSTESİ'!$F:$S,5,0)),"")</f>
        <v/>
      </c>
      <c r="F3120" s="129" t="str">
        <f ca="1">IFERROR(IF($C3120="","",VLOOKUP(FİLTRE!$C3120,'SKT LİSTESİ'!$F:$S,7,0)),"")</f>
        <v/>
      </c>
      <c r="G3120" s="130" t="str">
        <f ca="1">IFERROR(IF($C3120="","",VLOOKUP(FİLTRE!$C3120,'SKT LİSTESİ'!$F:$S,8,0)),"")</f>
        <v/>
      </c>
      <c r="H3120" s="131" t="str">
        <f ca="1">IF(E3120="","",IF($C3120="","",VLOOKUP(FİLTRE!$C3120,'SKT LİSTESİ'!$F:$S,9,0)))</f>
        <v/>
      </c>
      <c r="I3120" s="132" t="str">
        <f ca="1">IFERROR(IF($C3120="","",VLOOKUP(FİLTRE!$C3120,'SKT LİSTESİ'!$F:$S,10,0)),"")</f>
        <v/>
      </c>
      <c r="J3120" s="133" t="str">
        <f ca="1">IFERROR(IF($C3120="","",VLOOKUP(FİLTRE!$C3120,'SKT LİSTESİ'!$F:$S,11,0)),"")</f>
        <v/>
      </c>
      <c r="K3120" s="134" t="str">
        <f ca="1">IFERROR(IF($C3120="","",VLOOKUP(FİLTRE!$C3120,'SKT LİSTESİ'!$F:$S,12,0)),"")</f>
        <v/>
      </c>
      <c r="L3120" s="134" t="str">
        <f ca="1">IFERROR(IF($C3120="","",VLOOKUP(FİLTRE!$C3120,'SKT LİSTESİ'!$F:$S,13,0)),"")</f>
        <v/>
      </c>
      <c r="M3120" s="135" t="str">
        <f ca="1">IFERROR(IF($C3120="","",VLOOKUP(FİLTRE!$C3120,'SKT LİSTESİ'!$F:$AJ,14,0)),"")</f>
        <v/>
      </c>
      <c r="N3120" s="31" t="str">
        <f ca="1">IFERROR(IF($C3120="","",VLOOKUP(FİLTRE!$C3120,'SKT LİSTESİ'!$F:$AJ,22,0)),"")</f>
        <v/>
      </c>
      <c r="O3120" s="136" t="str">
        <f ca="1">IFERROR(IF($C3120="","",VLOOKUP(FİLTRE!$C3120,'SKT LİSTESİ'!$F:$AJ,23,0)),"")</f>
        <v/>
      </c>
      <c r="P3120" s="31"/>
      <c r="Q3120" s="31"/>
      <c r="R3120" s="137" t="str">
        <f ca="1">(IFERROR(IF($C3120="","",VLOOKUP(FİLTRE!$C3120,'SKT LİSTESİ'!$F:$AJ,15,0)),""))</f>
        <v/>
      </c>
      <c r="S3120" s="138" t="str">
        <f ca="1">IFERROR(IF($C3120="","",VLOOKUP(FİLTRE!$C3120,'SKT LİSTESİ'!$F:$AJ,16,0)),"")</f>
        <v/>
      </c>
      <c r="AF3120" s="179" t="str">
        <f t="shared" ca="1" si="194"/>
        <v/>
      </c>
      <c r="AG3120" s="179">
        <f t="shared" ca="1" si="195"/>
        <v>0</v>
      </c>
      <c r="AH3120" s="179">
        <f t="shared" ca="1" si="196"/>
        <v>0</v>
      </c>
    </row>
    <row r="3121" spans="2:34" ht="15.75" x14ac:dyDescent="0.25">
      <c r="B3121">
        <f t="shared" ca="1" si="193"/>
        <v>3109</v>
      </c>
      <c r="C3121" t="str">
        <f ca="1">IFERROR(VLOOKUP(B3121,'SKT LİSTESİ'!F:F,1,0),"")</f>
        <v/>
      </c>
      <c r="E3121" s="128" t="str">
        <f ca="1">IFERROR(IF($C3121="","",VLOOKUP(FİLTRE!$C3121,'SKT LİSTESİ'!$F:$S,5,0)),"")</f>
        <v/>
      </c>
      <c r="F3121" s="129" t="str">
        <f ca="1">IFERROR(IF($C3121="","",VLOOKUP(FİLTRE!$C3121,'SKT LİSTESİ'!$F:$S,7,0)),"")</f>
        <v/>
      </c>
      <c r="G3121" s="130" t="str">
        <f ca="1">IFERROR(IF($C3121="","",VLOOKUP(FİLTRE!$C3121,'SKT LİSTESİ'!$F:$S,8,0)),"")</f>
        <v/>
      </c>
      <c r="H3121" s="131" t="str">
        <f ca="1">IF(E3121="","",IF($C3121="","",VLOOKUP(FİLTRE!$C3121,'SKT LİSTESİ'!$F:$S,9,0)))</f>
        <v/>
      </c>
      <c r="I3121" s="132" t="str">
        <f ca="1">IFERROR(IF($C3121="","",VLOOKUP(FİLTRE!$C3121,'SKT LİSTESİ'!$F:$S,10,0)),"")</f>
        <v/>
      </c>
      <c r="J3121" s="133" t="str">
        <f ca="1">IFERROR(IF($C3121="","",VLOOKUP(FİLTRE!$C3121,'SKT LİSTESİ'!$F:$S,11,0)),"")</f>
        <v/>
      </c>
      <c r="K3121" s="134" t="str">
        <f ca="1">IFERROR(IF($C3121="","",VLOOKUP(FİLTRE!$C3121,'SKT LİSTESİ'!$F:$S,12,0)),"")</f>
        <v/>
      </c>
      <c r="L3121" s="134" t="str">
        <f ca="1">IFERROR(IF($C3121="","",VLOOKUP(FİLTRE!$C3121,'SKT LİSTESİ'!$F:$S,13,0)),"")</f>
        <v/>
      </c>
      <c r="M3121" s="135" t="str">
        <f ca="1">IFERROR(IF($C3121="","",VLOOKUP(FİLTRE!$C3121,'SKT LİSTESİ'!$F:$AJ,14,0)),"")</f>
        <v/>
      </c>
      <c r="N3121" s="31" t="str">
        <f ca="1">IFERROR(IF($C3121="","",VLOOKUP(FİLTRE!$C3121,'SKT LİSTESİ'!$F:$AJ,22,0)),"")</f>
        <v/>
      </c>
      <c r="O3121" s="136" t="str">
        <f ca="1">IFERROR(IF($C3121="","",VLOOKUP(FİLTRE!$C3121,'SKT LİSTESİ'!$F:$AJ,23,0)),"")</f>
        <v/>
      </c>
      <c r="P3121" s="31"/>
      <c r="Q3121" s="31"/>
      <c r="R3121" s="137" t="str">
        <f ca="1">(IFERROR(IF($C3121="","",VLOOKUP(FİLTRE!$C3121,'SKT LİSTESİ'!$F:$AJ,15,0)),""))</f>
        <v/>
      </c>
      <c r="S3121" s="138" t="str">
        <f ca="1">IFERROR(IF($C3121="","",VLOOKUP(FİLTRE!$C3121,'SKT LİSTESİ'!$F:$AJ,16,0)),"")</f>
        <v/>
      </c>
      <c r="AF3121" s="179" t="str">
        <f t="shared" ca="1" si="194"/>
        <v/>
      </c>
      <c r="AG3121" s="179">
        <f t="shared" ca="1" si="195"/>
        <v>0</v>
      </c>
      <c r="AH3121" s="179">
        <f t="shared" ca="1" si="196"/>
        <v>0</v>
      </c>
    </row>
    <row r="3122" spans="2:34" ht="15.75" x14ac:dyDescent="0.25">
      <c r="B3122">
        <f t="shared" ca="1" si="193"/>
        <v>3110</v>
      </c>
      <c r="C3122" t="str">
        <f ca="1">IFERROR(VLOOKUP(B3122,'SKT LİSTESİ'!F:F,1,0),"")</f>
        <v/>
      </c>
      <c r="E3122" s="128" t="str">
        <f ca="1">IFERROR(IF($C3122="","",VLOOKUP(FİLTRE!$C3122,'SKT LİSTESİ'!$F:$S,5,0)),"")</f>
        <v/>
      </c>
      <c r="F3122" s="129" t="str">
        <f ca="1">IFERROR(IF($C3122="","",VLOOKUP(FİLTRE!$C3122,'SKT LİSTESİ'!$F:$S,7,0)),"")</f>
        <v/>
      </c>
      <c r="G3122" s="130" t="str">
        <f ca="1">IFERROR(IF($C3122="","",VLOOKUP(FİLTRE!$C3122,'SKT LİSTESİ'!$F:$S,8,0)),"")</f>
        <v/>
      </c>
      <c r="H3122" s="131" t="str">
        <f ca="1">IF(E3122="","",IF($C3122="","",VLOOKUP(FİLTRE!$C3122,'SKT LİSTESİ'!$F:$S,9,0)))</f>
        <v/>
      </c>
      <c r="I3122" s="132" t="str">
        <f ca="1">IFERROR(IF($C3122="","",VLOOKUP(FİLTRE!$C3122,'SKT LİSTESİ'!$F:$S,10,0)),"")</f>
        <v/>
      </c>
      <c r="J3122" s="133" t="str">
        <f ca="1">IFERROR(IF($C3122="","",VLOOKUP(FİLTRE!$C3122,'SKT LİSTESİ'!$F:$S,11,0)),"")</f>
        <v/>
      </c>
      <c r="K3122" s="134" t="str">
        <f ca="1">IFERROR(IF($C3122="","",VLOOKUP(FİLTRE!$C3122,'SKT LİSTESİ'!$F:$S,12,0)),"")</f>
        <v/>
      </c>
      <c r="L3122" s="134" t="str">
        <f ca="1">IFERROR(IF($C3122="","",VLOOKUP(FİLTRE!$C3122,'SKT LİSTESİ'!$F:$S,13,0)),"")</f>
        <v/>
      </c>
      <c r="M3122" s="135" t="str">
        <f ca="1">IFERROR(IF($C3122="","",VLOOKUP(FİLTRE!$C3122,'SKT LİSTESİ'!$F:$AJ,14,0)),"")</f>
        <v/>
      </c>
      <c r="N3122" s="31" t="str">
        <f ca="1">IFERROR(IF($C3122="","",VLOOKUP(FİLTRE!$C3122,'SKT LİSTESİ'!$F:$AJ,22,0)),"")</f>
        <v/>
      </c>
      <c r="O3122" s="136" t="str">
        <f ca="1">IFERROR(IF($C3122="","",VLOOKUP(FİLTRE!$C3122,'SKT LİSTESİ'!$F:$AJ,23,0)),"")</f>
        <v/>
      </c>
      <c r="P3122" s="31"/>
      <c r="Q3122" s="31"/>
      <c r="R3122" s="137" t="str">
        <f ca="1">(IFERROR(IF($C3122="","",VLOOKUP(FİLTRE!$C3122,'SKT LİSTESİ'!$F:$AJ,15,0)),""))</f>
        <v/>
      </c>
      <c r="S3122" s="138" t="str">
        <f ca="1">IFERROR(IF($C3122="","",VLOOKUP(FİLTRE!$C3122,'SKT LİSTESİ'!$F:$AJ,16,0)),"")</f>
        <v/>
      </c>
      <c r="AF3122" s="179" t="str">
        <f t="shared" ca="1" si="194"/>
        <v/>
      </c>
      <c r="AG3122" s="179">
        <f t="shared" ca="1" si="195"/>
        <v>0</v>
      </c>
      <c r="AH3122" s="179">
        <f t="shared" ca="1" si="196"/>
        <v>0</v>
      </c>
    </row>
    <row r="3123" spans="2:34" ht="15.75" x14ac:dyDescent="0.25">
      <c r="B3123">
        <f t="shared" ca="1" si="193"/>
        <v>3111</v>
      </c>
      <c r="C3123" t="str">
        <f ca="1">IFERROR(VLOOKUP(B3123,'SKT LİSTESİ'!F:F,1,0),"")</f>
        <v/>
      </c>
      <c r="E3123" s="128" t="str">
        <f ca="1">IFERROR(IF($C3123="","",VLOOKUP(FİLTRE!$C3123,'SKT LİSTESİ'!$F:$S,5,0)),"")</f>
        <v/>
      </c>
      <c r="F3123" s="129" t="str">
        <f ca="1">IFERROR(IF($C3123="","",VLOOKUP(FİLTRE!$C3123,'SKT LİSTESİ'!$F:$S,7,0)),"")</f>
        <v/>
      </c>
      <c r="G3123" s="130" t="str">
        <f ca="1">IFERROR(IF($C3123="","",VLOOKUP(FİLTRE!$C3123,'SKT LİSTESİ'!$F:$S,8,0)),"")</f>
        <v/>
      </c>
      <c r="H3123" s="131" t="str">
        <f ca="1">IF(E3123="","",IF($C3123="","",VLOOKUP(FİLTRE!$C3123,'SKT LİSTESİ'!$F:$S,9,0)))</f>
        <v/>
      </c>
      <c r="I3123" s="132" t="str">
        <f ca="1">IFERROR(IF($C3123="","",VLOOKUP(FİLTRE!$C3123,'SKT LİSTESİ'!$F:$S,10,0)),"")</f>
        <v/>
      </c>
      <c r="J3123" s="133" t="str">
        <f ca="1">IFERROR(IF($C3123="","",VLOOKUP(FİLTRE!$C3123,'SKT LİSTESİ'!$F:$S,11,0)),"")</f>
        <v/>
      </c>
      <c r="K3123" s="134" t="str">
        <f ca="1">IFERROR(IF($C3123="","",VLOOKUP(FİLTRE!$C3123,'SKT LİSTESİ'!$F:$S,12,0)),"")</f>
        <v/>
      </c>
      <c r="L3123" s="134" t="str">
        <f ca="1">IFERROR(IF($C3123="","",VLOOKUP(FİLTRE!$C3123,'SKT LİSTESİ'!$F:$S,13,0)),"")</f>
        <v/>
      </c>
      <c r="M3123" s="135" t="str">
        <f ca="1">IFERROR(IF($C3123="","",VLOOKUP(FİLTRE!$C3123,'SKT LİSTESİ'!$F:$AJ,14,0)),"")</f>
        <v/>
      </c>
      <c r="N3123" s="31" t="str">
        <f ca="1">IFERROR(IF($C3123="","",VLOOKUP(FİLTRE!$C3123,'SKT LİSTESİ'!$F:$AJ,22,0)),"")</f>
        <v/>
      </c>
      <c r="O3123" s="136" t="str">
        <f ca="1">IFERROR(IF($C3123="","",VLOOKUP(FİLTRE!$C3123,'SKT LİSTESİ'!$F:$AJ,23,0)),"")</f>
        <v/>
      </c>
      <c r="P3123" s="31"/>
      <c r="Q3123" s="31"/>
      <c r="R3123" s="137" t="str">
        <f ca="1">(IFERROR(IF($C3123="","",VLOOKUP(FİLTRE!$C3123,'SKT LİSTESİ'!$F:$AJ,15,0)),""))</f>
        <v/>
      </c>
      <c r="S3123" s="138" t="str">
        <f ca="1">IFERROR(IF($C3123="","",VLOOKUP(FİLTRE!$C3123,'SKT LİSTESİ'!$F:$AJ,16,0)),"")</f>
        <v/>
      </c>
      <c r="AF3123" s="179" t="str">
        <f t="shared" ca="1" si="194"/>
        <v/>
      </c>
      <c r="AG3123" s="179">
        <f t="shared" ca="1" si="195"/>
        <v>0</v>
      </c>
      <c r="AH3123" s="179">
        <f t="shared" ca="1" si="196"/>
        <v>0</v>
      </c>
    </row>
    <row r="3124" spans="2:34" ht="15.75" x14ac:dyDescent="0.25">
      <c r="B3124">
        <f t="shared" ca="1" si="193"/>
        <v>3112</v>
      </c>
      <c r="C3124" t="str">
        <f ca="1">IFERROR(VLOOKUP(B3124,'SKT LİSTESİ'!F:F,1,0),"")</f>
        <v/>
      </c>
      <c r="E3124" s="128" t="str">
        <f ca="1">IFERROR(IF($C3124="","",VLOOKUP(FİLTRE!$C3124,'SKT LİSTESİ'!$F:$S,5,0)),"")</f>
        <v/>
      </c>
      <c r="F3124" s="129" t="str">
        <f ca="1">IFERROR(IF($C3124="","",VLOOKUP(FİLTRE!$C3124,'SKT LİSTESİ'!$F:$S,7,0)),"")</f>
        <v/>
      </c>
      <c r="G3124" s="130" t="str">
        <f ca="1">IFERROR(IF($C3124="","",VLOOKUP(FİLTRE!$C3124,'SKT LİSTESİ'!$F:$S,8,0)),"")</f>
        <v/>
      </c>
      <c r="H3124" s="131" t="str">
        <f ca="1">IF(E3124="","",IF($C3124="","",VLOOKUP(FİLTRE!$C3124,'SKT LİSTESİ'!$F:$S,9,0)))</f>
        <v/>
      </c>
      <c r="I3124" s="132" t="str">
        <f ca="1">IFERROR(IF($C3124="","",VLOOKUP(FİLTRE!$C3124,'SKT LİSTESİ'!$F:$S,10,0)),"")</f>
        <v/>
      </c>
      <c r="J3124" s="133" t="str">
        <f ca="1">IFERROR(IF($C3124="","",VLOOKUP(FİLTRE!$C3124,'SKT LİSTESİ'!$F:$S,11,0)),"")</f>
        <v/>
      </c>
      <c r="K3124" s="134" t="str">
        <f ca="1">IFERROR(IF($C3124="","",VLOOKUP(FİLTRE!$C3124,'SKT LİSTESİ'!$F:$S,12,0)),"")</f>
        <v/>
      </c>
      <c r="L3124" s="134" t="str">
        <f ca="1">IFERROR(IF($C3124="","",VLOOKUP(FİLTRE!$C3124,'SKT LİSTESİ'!$F:$S,13,0)),"")</f>
        <v/>
      </c>
      <c r="M3124" s="135" t="str">
        <f ca="1">IFERROR(IF($C3124="","",VLOOKUP(FİLTRE!$C3124,'SKT LİSTESİ'!$F:$AJ,14,0)),"")</f>
        <v/>
      </c>
      <c r="N3124" s="31" t="str">
        <f ca="1">IFERROR(IF($C3124="","",VLOOKUP(FİLTRE!$C3124,'SKT LİSTESİ'!$F:$AJ,22,0)),"")</f>
        <v/>
      </c>
      <c r="O3124" s="136" t="str">
        <f ca="1">IFERROR(IF($C3124="","",VLOOKUP(FİLTRE!$C3124,'SKT LİSTESİ'!$F:$AJ,23,0)),"")</f>
        <v/>
      </c>
      <c r="P3124" s="31"/>
      <c r="Q3124" s="31"/>
      <c r="R3124" s="137" t="str">
        <f ca="1">(IFERROR(IF($C3124="","",VLOOKUP(FİLTRE!$C3124,'SKT LİSTESİ'!$F:$AJ,15,0)),""))</f>
        <v/>
      </c>
      <c r="S3124" s="138" t="str">
        <f ca="1">IFERROR(IF($C3124="","",VLOOKUP(FİLTRE!$C3124,'SKT LİSTESİ'!$F:$AJ,16,0)),"")</f>
        <v/>
      </c>
      <c r="AF3124" s="179" t="str">
        <f t="shared" ca="1" si="194"/>
        <v/>
      </c>
      <c r="AG3124" s="179">
        <f t="shared" ca="1" si="195"/>
        <v>0</v>
      </c>
      <c r="AH3124" s="179">
        <f t="shared" ca="1" si="196"/>
        <v>0</v>
      </c>
    </row>
    <row r="3125" spans="2:34" ht="15.75" x14ac:dyDescent="0.25">
      <c r="B3125">
        <f t="shared" ca="1" si="193"/>
        <v>3113</v>
      </c>
      <c r="C3125" t="str">
        <f ca="1">IFERROR(VLOOKUP(B3125,'SKT LİSTESİ'!F:F,1,0),"")</f>
        <v/>
      </c>
      <c r="E3125" s="128" t="str">
        <f ca="1">IFERROR(IF($C3125="","",VLOOKUP(FİLTRE!$C3125,'SKT LİSTESİ'!$F:$S,5,0)),"")</f>
        <v/>
      </c>
      <c r="F3125" s="129" t="str">
        <f ca="1">IFERROR(IF($C3125="","",VLOOKUP(FİLTRE!$C3125,'SKT LİSTESİ'!$F:$S,7,0)),"")</f>
        <v/>
      </c>
      <c r="G3125" s="130" t="str">
        <f ca="1">IFERROR(IF($C3125="","",VLOOKUP(FİLTRE!$C3125,'SKT LİSTESİ'!$F:$S,8,0)),"")</f>
        <v/>
      </c>
      <c r="H3125" s="131" t="str">
        <f ca="1">IF(E3125="","",IF($C3125="","",VLOOKUP(FİLTRE!$C3125,'SKT LİSTESİ'!$F:$S,9,0)))</f>
        <v/>
      </c>
      <c r="I3125" s="132" t="str">
        <f ca="1">IFERROR(IF($C3125="","",VLOOKUP(FİLTRE!$C3125,'SKT LİSTESİ'!$F:$S,10,0)),"")</f>
        <v/>
      </c>
      <c r="J3125" s="133" t="str">
        <f ca="1">IFERROR(IF($C3125="","",VLOOKUP(FİLTRE!$C3125,'SKT LİSTESİ'!$F:$S,11,0)),"")</f>
        <v/>
      </c>
      <c r="K3125" s="134" t="str">
        <f ca="1">IFERROR(IF($C3125="","",VLOOKUP(FİLTRE!$C3125,'SKT LİSTESİ'!$F:$S,12,0)),"")</f>
        <v/>
      </c>
      <c r="L3125" s="134" t="str">
        <f ca="1">IFERROR(IF($C3125="","",VLOOKUP(FİLTRE!$C3125,'SKT LİSTESİ'!$F:$S,13,0)),"")</f>
        <v/>
      </c>
      <c r="M3125" s="135" t="str">
        <f ca="1">IFERROR(IF($C3125="","",VLOOKUP(FİLTRE!$C3125,'SKT LİSTESİ'!$F:$AJ,14,0)),"")</f>
        <v/>
      </c>
      <c r="N3125" s="31" t="str">
        <f ca="1">IFERROR(IF($C3125="","",VLOOKUP(FİLTRE!$C3125,'SKT LİSTESİ'!$F:$AJ,22,0)),"")</f>
        <v/>
      </c>
      <c r="O3125" s="136" t="str">
        <f ca="1">IFERROR(IF($C3125="","",VLOOKUP(FİLTRE!$C3125,'SKT LİSTESİ'!$F:$AJ,23,0)),"")</f>
        <v/>
      </c>
      <c r="P3125" s="31"/>
      <c r="Q3125" s="31"/>
      <c r="R3125" s="137" t="str">
        <f ca="1">(IFERROR(IF($C3125="","",VLOOKUP(FİLTRE!$C3125,'SKT LİSTESİ'!$F:$AJ,15,0)),""))</f>
        <v/>
      </c>
      <c r="S3125" s="138" t="str">
        <f ca="1">IFERROR(IF($C3125="","",VLOOKUP(FİLTRE!$C3125,'SKT LİSTESİ'!$F:$AJ,16,0)),"")</f>
        <v/>
      </c>
      <c r="AF3125" s="179" t="str">
        <f t="shared" ca="1" si="194"/>
        <v/>
      </c>
      <c r="AG3125" s="179">
        <f t="shared" ca="1" si="195"/>
        <v>0</v>
      </c>
      <c r="AH3125" s="179">
        <f t="shared" ca="1" si="196"/>
        <v>0</v>
      </c>
    </row>
    <row r="3126" spans="2:34" ht="15.75" x14ac:dyDescent="0.25">
      <c r="B3126">
        <f t="shared" ca="1" si="193"/>
        <v>3114</v>
      </c>
      <c r="C3126" t="str">
        <f ca="1">IFERROR(VLOOKUP(B3126,'SKT LİSTESİ'!F:F,1,0),"")</f>
        <v/>
      </c>
      <c r="E3126" s="128" t="str">
        <f ca="1">IFERROR(IF($C3126="","",VLOOKUP(FİLTRE!$C3126,'SKT LİSTESİ'!$F:$S,5,0)),"")</f>
        <v/>
      </c>
      <c r="F3126" s="129" t="str">
        <f ca="1">IFERROR(IF($C3126="","",VLOOKUP(FİLTRE!$C3126,'SKT LİSTESİ'!$F:$S,7,0)),"")</f>
        <v/>
      </c>
      <c r="G3126" s="130" t="str">
        <f ca="1">IFERROR(IF($C3126="","",VLOOKUP(FİLTRE!$C3126,'SKT LİSTESİ'!$F:$S,8,0)),"")</f>
        <v/>
      </c>
      <c r="H3126" s="131" t="str">
        <f ca="1">IF(E3126="","",IF($C3126="","",VLOOKUP(FİLTRE!$C3126,'SKT LİSTESİ'!$F:$S,9,0)))</f>
        <v/>
      </c>
      <c r="I3126" s="132" t="str">
        <f ca="1">IFERROR(IF($C3126="","",VLOOKUP(FİLTRE!$C3126,'SKT LİSTESİ'!$F:$S,10,0)),"")</f>
        <v/>
      </c>
      <c r="J3126" s="133" t="str">
        <f ca="1">IFERROR(IF($C3126="","",VLOOKUP(FİLTRE!$C3126,'SKT LİSTESİ'!$F:$S,11,0)),"")</f>
        <v/>
      </c>
      <c r="K3126" s="134" t="str">
        <f ca="1">IFERROR(IF($C3126="","",VLOOKUP(FİLTRE!$C3126,'SKT LİSTESİ'!$F:$S,12,0)),"")</f>
        <v/>
      </c>
      <c r="L3126" s="134" t="str">
        <f ca="1">IFERROR(IF($C3126="","",VLOOKUP(FİLTRE!$C3126,'SKT LİSTESİ'!$F:$S,13,0)),"")</f>
        <v/>
      </c>
      <c r="M3126" s="135" t="str">
        <f ca="1">IFERROR(IF($C3126="","",VLOOKUP(FİLTRE!$C3126,'SKT LİSTESİ'!$F:$AJ,14,0)),"")</f>
        <v/>
      </c>
      <c r="N3126" s="31" t="str">
        <f ca="1">IFERROR(IF($C3126="","",VLOOKUP(FİLTRE!$C3126,'SKT LİSTESİ'!$F:$AJ,22,0)),"")</f>
        <v/>
      </c>
      <c r="O3126" s="136" t="str">
        <f ca="1">IFERROR(IF($C3126="","",VLOOKUP(FİLTRE!$C3126,'SKT LİSTESİ'!$F:$AJ,23,0)),"")</f>
        <v/>
      </c>
      <c r="P3126" s="31"/>
      <c r="Q3126" s="31"/>
      <c r="R3126" s="137" t="str">
        <f ca="1">(IFERROR(IF($C3126="","",VLOOKUP(FİLTRE!$C3126,'SKT LİSTESİ'!$F:$AJ,15,0)),""))</f>
        <v/>
      </c>
      <c r="S3126" s="138" t="str">
        <f ca="1">IFERROR(IF($C3126="","",VLOOKUP(FİLTRE!$C3126,'SKT LİSTESİ'!$F:$AJ,16,0)),"")</f>
        <v/>
      </c>
      <c r="AF3126" s="179" t="str">
        <f t="shared" ca="1" si="194"/>
        <v/>
      </c>
      <c r="AG3126" s="179">
        <f t="shared" ca="1" si="195"/>
        <v>0</v>
      </c>
      <c r="AH3126" s="179">
        <f t="shared" ca="1" si="196"/>
        <v>0</v>
      </c>
    </row>
    <row r="3127" spans="2:34" ht="15.75" x14ac:dyDescent="0.25">
      <c r="B3127">
        <f t="shared" ca="1" si="193"/>
        <v>3115</v>
      </c>
      <c r="C3127" t="str">
        <f ca="1">IFERROR(VLOOKUP(B3127,'SKT LİSTESİ'!F:F,1,0),"")</f>
        <v/>
      </c>
      <c r="E3127" s="128" t="str">
        <f ca="1">IFERROR(IF($C3127="","",VLOOKUP(FİLTRE!$C3127,'SKT LİSTESİ'!$F:$S,5,0)),"")</f>
        <v/>
      </c>
      <c r="F3127" s="129" t="str">
        <f ca="1">IFERROR(IF($C3127="","",VLOOKUP(FİLTRE!$C3127,'SKT LİSTESİ'!$F:$S,7,0)),"")</f>
        <v/>
      </c>
      <c r="G3127" s="130" t="str">
        <f ca="1">IFERROR(IF($C3127="","",VLOOKUP(FİLTRE!$C3127,'SKT LİSTESİ'!$F:$S,8,0)),"")</f>
        <v/>
      </c>
      <c r="H3127" s="131" t="str">
        <f ca="1">IF(E3127="","",IF($C3127="","",VLOOKUP(FİLTRE!$C3127,'SKT LİSTESİ'!$F:$S,9,0)))</f>
        <v/>
      </c>
      <c r="I3127" s="132" t="str">
        <f ca="1">IFERROR(IF($C3127="","",VLOOKUP(FİLTRE!$C3127,'SKT LİSTESİ'!$F:$S,10,0)),"")</f>
        <v/>
      </c>
      <c r="J3127" s="133" t="str">
        <f ca="1">IFERROR(IF($C3127="","",VLOOKUP(FİLTRE!$C3127,'SKT LİSTESİ'!$F:$S,11,0)),"")</f>
        <v/>
      </c>
      <c r="K3127" s="134" t="str">
        <f ca="1">IFERROR(IF($C3127="","",VLOOKUP(FİLTRE!$C3127,'SKT LİSTESİ'!$F:$S,12,0)),"")</f>
        <v/>
      </c>
      <c r="L3127" s="134" t="str">
        <f ca="1">IFERROR(IF($C3127="","",VLOOKUP(FİLTRE!$C3127,'SKT LİSTESİ'!$F:$S,13,0)),"")</f>
        <v/>
      </c>
      <c r="M3127" s="135" t="str">
        <f ca="1">IFERROR(IF($C3127="","",VLOOKUP(FİLTRE!$C3127,'SKT LİSTESİ'!$F:$AJ,14,0)),"")</f>
        <v/>
      </c>
      <c r="N3127" s="31" t="str">
        <f ca="1">IFERROR(IF($C3127="","",VLOOKUP(FİLTRE!$C3127,'SKT LİSTESİ'!$F:$AJ,22,0)),"")</f>
        <v/>
      </c>
      <c r="O3127" s="136" t="str">
        <f ca="1">IFERROR(IF($C3127="","",VLOOKUP(FİLTRE!$C3127,'SKT LİSTESİ'!$F:$AJ,23,0)),"")</f>
        <v/>
      </c>
      <c r="P3127" s="31"/>
      <c r="Q3127" s="31"/>
      <c r="R3127" s="137" t="str">
        <f ca="1">(IFERROR(IF($C3127="","",VLOOKUP(FİLTRE!$C3127,'SKT LİSTESİ'!$F:$AJ,15,0)),""))</f>
        <v/>
      </c>
      <c r="S3127" s="138" t="str">
        <f ca="1">IFERROR(IF($C3127="","",VLOOKUP(FİLTRE!$C3127,'SKT LİSTESİ'!$F:$AJ,16,0)),"")</f>
        <v/>
      </c>
      <c r="AF3127" s="179" t="str">
        <f t="shared" ca="1" si="194"/>
        <v/>
      </c>
      <c r="AG3127" s="179">
        <f t="shared" ca="1" si="195"/>
        <v>0</v>
      </c>
      <c r="AH3127" s="179">
        <f t="shared" ca="1" si="196"/>
        <v>0</v>
      </c>
    </row>
    <row r="3128" spans="2:34" ht="15.75" x14ac:dyDescent="0.25">
      <c r="B3128">
        <f t="shared" ca="1" si="193"/>
        <v>3116</v>
      </c>
      <c r="C3128" t="str">
        <f ca="1">IFERROR(VLOOKUP(B3128,'SKT LİSTESİ'!F:F,1,0),"")</f>
        <v/>
      </c>
      <c r="E3128" s="128" t="str">
        <f ca="1">IFERROR(IF($C3128="","",VLOOKUP(FİLTRE!$C3128,'SKT LİSTESİ'!$F:$S,5,0)),"")</f>
        <v/>
      </c>
      <c r="F3128" s="129" t="str">
        <f ca="1">IFERROR(IF($C3128="","",VLOOKUP(FİLTRE!$C3128,'SKT LİSTESİ'!$F:$S,7,0)),"")</f>
        <v/>
      </c>
      <c r="G3128" s="130" t="str">
        <f ca="1">IFERROR(IF($C3128="","",VLOOKUP(FİLTRE!$C3128,'SKT LİSTESİ'!$F:$S,8,0)),"")</f>
        <v/>
      </c>
      <c r="H3128" s="131" t="str">
        <f ca="1">IF(E3128="","",IF($C3128="","",VLOOKUP(FİLTRE!$C3128,'SKT LİSTESİ'!$F:$S,9,0)))</f>
        <v/>
      </c>
      <c r="I3128" s="132" t="str">
        <f ca="1">IFERROR(IF($C3128="","",VLOOKUP(FİLTRE!$C3128,'SKT LİSTESİ'!$F:$S,10,0)),"")</f>
        <v/>
      </c>
      <c r="J3128" s="133" t="str">
        <f ca="1">IFERROR(IF($C3128="","",VLOOKUP(FİLTRE!$C3128,'SKT LİSTESİ'!$F:$S,11,0)),"")</f>
        <v/>
      </c>
      <c r="K3128" s="134" t="str">
        <f ca="1">IFERROR(IF($C3128="","",VLOOKUP(FİLTRE!$C3128,'SKT LİSTESİ'!$F:$S,12,0)),"")</f>
        <v/>
      </c>
      <c r="L3128" s="134" t="str">
        <f ca="1">IFERROR(IF($C3128="","",VLOOKUP(FİLTRE!$C3128,'SKT LİSTESİ'!$F:$S,13,0)),"")</f>
        <v/>
      </c>
      <c r="M3128" s="135" t="str">
        <f ca="1">IFERROR(IF($C3128="","",VLOOKUP(FİLTRE!$C3128,'SKT LİSTESİ'!$F:$AJ,14,0)),"")</f>
        <v/>
      </c>
      <c r="N3128" s="31" t="str">
        <f ca="1">IFERROR(IF($C3128="","",VLOOKUP(FİLTRE!$C3128,'SKT LİSTESİ'!$F:$AJ,22,0)),"")</f>
        <v/>
      </c>
      <c r="O3128" s="136" t="str">
        <f ca="1">IFERROR(IF($C3128="","",VLOOKUP(FİLTRE!$C3128,'SKT LİSTESİ'!$F:$AJ,23,0)),"")</f>
        <v/>
      </c>
      <c r="P3128" s="31"/>
      <c r="Q3128" s="31"/>
      <c r="R3128" s="137" t="str">
        <f ca="1">(IFERROR(IF($C3128="","",VLOOKUP(FİLTRE!$C3128,'SKT LİSTESİ'!$F:$AJ,15,0)),""))</f>
        <v/>
      </c>
      <c r="S3128" s="138" t="str">
        <f ca="1">IFERROR(IF($C3128="","",VLOOKUP(FİLTRE!$C3128,'SKT LİSTESİ'!$F:$AJ,16,0)),"")</f>
        <v/>
      </c>
      <c r="AF3128" s="179" t="str">
        <f t="shared" ca="1" si="194"/>
        <v/>
      </c>
      <c r="AG3128" s="179">
        <f t="shared" ca="1" si="195"/>
        <v>0</v>
      </c>
      <c r="AH3128" s="179">
        <f t="shared" ca="1" si="196"/>
        <v>0</v>
      </c>
    </row>
    <row r="3129" spans="2:34" ht="15.75" x14ac:dyDescent="0.25">
      <c r="B3129">
        <f t="shared" ca="1" si="193"/>
        <v>3117</v>
      </c>
      <c r="C3129" t="str">
        <f ca="1">IFERROR(VLOOKUP(B3129,'SKT LİSTESİ'!F:F,1,0),"")</f>
        <v/>
      </c>
      <c r="E3129" s="128" t="str">
        <f ca="1">IFERROR(IF($C3129="","",VLOOKUP(FİLTRE!$C3129,'SKT LİSTESİ'!$F:$S,5,0)),"")</f>
        <v/>
      </c>
      <c r="F3129" s="129" t="str">
        <f ca="1">IFERROR(IF($C3129="","",VLOOKUP(FİLTRE!$C3129,'SKT LİSTESİ'!$F:$S,7,0)),"")</f>
        <v/>
      </c>
      <c r="G3129" s="130" t="str">
        <f ca="1">IFERROR(IF($C3129="","",VLOOKUP(FİLTRE!$C3129,'SKT LİSTESİ'!$F:$S,8,0)),"")</f>
        <v/>
      </c>
      <c r="H3129" s="131" t="str">
        <f ca="1">IF(E3129="","",IF($C3129="","",VLOOKUP(FİLTRE!$C3129,'SKT LİSTESİ'!$F:$S,9,0)))</f>
        <v/>
      </c>
      <c r="I3129" s="132" t="str">
        <f ca="1">IFERROR(IF($C3129="","",VLOOKUP(FİLTRE!$C3129,'SKT LİSTESİ'!$F:$S,10,0)),"")</f>
        <v/>
      </c>
      <c r="J3129" s="133" t="str">
        <f ca="1">IFERROR(IF($C3129="","",VLOOKUP(FİLTRE!$C3129,'SKT LİSTESİ'!$F:$S,11,0)),"")</f>
        <v/>
      </c>
      <c r="K3129" s="134" t="str">
        <f ca="1">IFERROR(IF($C3129="","",VLOOKUP(FİLTRE!$C3129,'SKT LİSTESİ'!$F:$S,12,0)),"")</f>
        <v/>
      </c>
      <c r="L3129" s="134" t="str">
        <f ca="1">IFERROR(IF($C3129="","",VLOOKUP(FİLTRE!$C3129,'SKT LİSTESİ'!$F:$S,13,0)),"")</f>
        <v/>
      </c>
      <c r="M3129" s="135" t="str">
        <f ca="1">IFERROR(IF($C3129="","",VLOOKUP(FİLTRE!$C3129,'SKT LİSTESİ'!$F:$AJ,14,0)),"")</f>
        <v/>
      </c>
      <c r="N3129" s="31" t="str">
        <f ca="1">IFERROR(IF($C3129="","",VLOOKUP(FİLTRE!$C3129,'SKT LİSTESİ'!$F:$AJ,22,0)),"")</f>
        <v/>
      </c>
      <c r="O3129" s="136" t="str">
        <f ca="1">IFERROR(IF($C3129="","",VLOOKUP(FİLTRE!$C3129,'SKT LİSTESİ'!$F:$AJ,23,0)),"")</f>
        <v/>
      </c>
      <c r="P3129" s="31"/>
      <c r="Q3129" s="31"/>
      <c r="R3129" s="137" t="str">
        <f ca="1">(IFERROR(IF($C3129="","",VLOOKUP(FİLTRE!$C3129,'SKT LİSTESİ'!$F:$AJ,15,0)),""))</f>
        <v/>
      </c>
      <c r="S3129" s="138" t="str">
        <f ca="1">IFERROR(IF($C3129="","",VLOOKUP(FİLTRE!$C3129,'SKT LİSTESİ'!$F:$AJ,16,0)),"")</f>
        <v/>
      </c>
      <c r="AF3129" s="179" t="str">
        <f t="shared" ca="1" si="194"/>
        <v/>
      </c>
      <c r="AG3129" s="179">
        <f t="shared" ca="1" si="195"/>
        <v>0</v>
      </c>
      <c r="AH3129" s="179">
        <f t="shared" ca="1" si="196"/>
        <v>0</v>
      </c>
    </row>
    <row r="3130" spans="2:34" ht="15.75" x14ac:dyDescent="0.25">
      <c r="B3130">
        <f t="shared" ca="1" si="193"/>
        <v>3118</v>
      </c>
      <c r="C3130" t="str">
        <f ca="1">IFERROR(VLOOKUP(B3130,'SKT LİSTESİ'!F:F,1,0),"")</f>
        <v/>
      </c>
      <c r="E3130" s="128" t="str">
        <f ca="1">IFERROR(IF($C3130="","",VLOOKUP(FİLTRE!$C3130,'SKT LİSTESİ'!$F:$S,5,0)),"")</f>
        <v/>
      </c>
      <c r="F3130" s="129" t="str">
        <f ca="1">IFERROR(IF($C3130="","",VLOOKUP(FİLTRE!$C3130,'SKT LİSTESİ'!$F:$S,7,0)),"")</f>
        <v/>
      </c>
      <c r="G3130" s="130" t="str">
        <f ca="1">IFERROR(IF($C3130="","",VLOOKUP(FİLTRE!$C3130,'SKT LİSTESİ'!$F:$S,8,0)),"")</f>
        <v/>
      </c>
      <c r="H3130" s="131" t="str">
        <f ca="1">IF(E3130="","",IF($C3130="","",VLOOKUP(FİLTRE!$C3130,'SKT LİSTESİ'!$F:$S,9,0)))</f>
        <v/>
      </c>
      <c r="I3130" s="132" t="str">
        <f ca="1">IFERROR(IF($C3130="","",VLOOKUP(FİLTRE!$C3130,'SKT LİSTESİ'!$F:$S,10,0)),"")</f>
        <v/>
      </c>
      <c r="J3130" s="133" t="str">
        <f ca="1">IFERROR(IF($C3130="","",VLOOKUP(FİLTRE!$C3130,'SKT LİSTESİ'!$F:$S,11,0)),"")</f>
        <v/>
      </c>
      <c r="K3130" s="134" t="str">
        <f ca="1">IFERROR(IF($C3130="","",VLOOKUP(FİLTRE!$C3130,'SKT LİSTESİ'!$F:$S,12,0)),"")</f>
        <v/>
      </c>
      <c r="L3130" s="134" t="str">
        <f ca="1">IFERROR(IF($C3130="","",VLOOKUP(FİLTRE!$C3130,'SKT LİSTESİ'!$F:$S,13,0)),"")</f>
        <v/>
      </c>
      <c r="M3130" s="135" t="str">
        <f ca="1">IFERROR(IF($C3130="","",VLOOKUP(FİLTRE!$C3130,'SKT LİSTESİ'!$F:$AJ,14,0)),"")</f>
        <v/>
      </c>
      <c r="N3130" s="31" t="str">
        <f ca="1">IFERROR(IF($C3130="","",VLOOKUP(FİLTRE!$C3130,'SKT LİSTESİ'!$F:$AJ,22,0)),"")</f>
        <v/>
      </c>
      <c r="O3130" s="136" t="str">
        <f ca="1">IFERROR(IF($C3130="","",VLOOKUP(FİLTRE!$C3130,'SKT LİSTESİ'!$F:$AJ,23,0)),"")</f>
        <v/>
      </c>
      <c r="P3130" s="31"/>
      <c r="Q3130" s="31"/>
      <c r="R3130" s="137" t="str">
        <f ca="1">(IFERROR(IF($C3130="","",VLOOKUP(FİLTRE!$C3130,'SKT LİSTESİ'!$F:$AJ,15,0)),""))</f>
        <v/>
      </c>
      <c r="S3130" s="138" t="str">
        <f ca="1">IFERROR(IF($C3130="","",VLOOKUP(FİLTRE!$C3130,'SKT LİSTESİ'!$F:$AJ,16,0)),"")</f>
        <v/>
      </c>
      <c r="AF3130" s="179" t="str">
        <f t="shared" ca="1" si="194"/>
        <v/>
      </c>
      <c r="AG3130" s="179">
        <f t="shared" ca="1" si="195"/>
        <v>0</v>
      </c>
      <c r="AH3130" s="179">
        <f t="shared" ca="1" si="196"/>
        <v>0</v>
      </c>
    </row>
    <row r="3131" spans="2:34" ht="15.75" x14ac:dyDescent="0.25">
      <c r="B3131">
        <f t="shared" ca="1" si="193"/>
        <v>3119</v>
      </c>
      <c r="C3131" t="str">
        <f ca="1">IFERROR(VLOOKUP(B3131,'SKT LİSTESİ'!F:F,1,0),"")</f>
        <v/>
      </c>
      <c r="E3131" s="128" t="str">
        <f ca="1">IFERROR(IF($C3131="","",VLOOKUP(FİLTRE!$C3131,'SKT LİSTESİ'!$F:$S,5,0)),"")</f>
        <v/>
      </c>
      <c r="F3131" s="129" t="str">
        <f ca="1">IFERROR(IF($C3131="","",VLOOKUP(FİLTRE!$C3131,'SKT LİSTESİ'!$F:$S,7,0)),"")</f>
        <v/>
      </c>
      <c r="G3131" s="130" t="str">
        <f ca="1">IFERROR(IF($C3131="","",VLOOKUP(FİLTRE!$C3131,'SKT LİSTESİ'!$F:$S,8,0)),"")</f>
        <v/>
      </c>
      <c r="H3131" s="131" t="str">
        <f ca="1">IF(E3131="","",IF($C3131="","",VLOOKUP(FİLTRE!$C3131,'SKT LİSTESİ'!$F:$S,9,0)))</f>
        <v/>
      </c>
      <c r="I3131" s="132" t="str">
        <f ca="1">IFERROR(IF($C3131="","",VLOOKUP(FİLTRE!$C3131,'SKT LİSTESİ'!$F:$S,10,0)),"")</f>
        <v/>
      </c>
      <c r="J3131" s="133" t="str">
        <f ca="1">IFERROR(IF($C3131="","",VLOOKUP(FİLTRE!$C3131,'SKT LİSTESİ'!$F:$S,11,0)),"")</f>
        <v/>
      </c>
      <c r="K3131" s="134" t="str">
        <f ca="1">IFERROR(IF($C3131="","",VLOOKUP(FİLTRE!$C3131,'SKT LİSTESİ'!$F:$S,12,0)),"")</f>
        <v/>
      </c>
      <c r="L3131" s="134" t="str">
        <f ca="1">IFERROR(IF($C3131="","",VLOOKUP(FİLTRE!$C3131,'SKT LİSTESİ'!$F:$S,13,0)),"")</f>
        <v/>
      </c>
      <c r="M3131" s="135" t="str">
        <f ca="1">IFERROR(IF($C3131="","",VLOOKUP(FİLTRE!$C3131,'SKT LİSTESİ'!$F:$AJ,14,0)),"")</f>
        <v/>
      </c>
      <c r="N3131" s="31" t="str">
        <f ca="1">IFERROR(IF($C3131="","",VLOOKUP(FİLTRE!$C3131,'SKT LİSTESİ'!$F:$AJ,22,0)),"")</f>
        <v/>
      </c>
      <c r="O3131" s="136" t="str">
        <f ca="1">IFERROR(IF($C3131="","",VLOOKUP(FİLTRE!$C3131,'SKT LİSTESİ'!$F:$AJ,23,0)),"")</f>
        <v/>
      </c>
      <c r="P3131" s="31"/>
      <c r="Q3131" s="31"/>
      <c r="R3131" s="137" t="str">
        <f ca="1">(IFERROR(IF($C3131="","",VLOOKUP(FİLTRE!$C3131,'SKT LİSTESİ'!$F:$AJ,15,0)),""))</f>
        <v/>
      </c>
      <c r="S3131" s="138" t="str">
        <f ca="1">IFERROR(IF($C3131="","",VLOOKUP(FİLTRE!$C3131,'SKT LİSTESİ'!$F:$AJ,16,0)),"")</f>
        <v/>
      </c>
      <c r="AF3131" s="179" t="str">
        <f t="shared" ca="1" si="194"/>
        <v/>
      </c>
      <c r="AG3131" s="179">
        <f t="shared" ca="1" si="195"/>
        <v>0</v>
      </c>
      <c r="AH3131" s="179">
        <f t="shared" ca="1" si="196"/>
        <v>0</v>
      </c>
    </row>
    <row r="3132" spans="2:34" ht="15.75" x14ac:dyDescent="0.25">
      <c r="B3132">
        <f t="shared" ca="1" si="193"/>
        <v>3120</v>
      </c>
      <c r="C3132" t="str">
        <f ca="1">IFERROR(VLOOKUP(B3132,'SKT LİSTESİ'!F:F,1,0),"")</f>
        <v/>
      </c>
      <c r="E3132" s="128" t="str">
        <f ca="1">IFERROR(IF($C3132="","",VLOOKUP(FİLTRE!$C3132,'SKT LİSTESİ'!$F:$S,5,0)),"")</f>
        <v/>
      </c>
      <c r="F3132" s="129" t="str">
        <f ca="1">IFERROR(IF($C3132="","",VLOOKUP(FİLTRE!$C3132,'SKT LİSTESİ'!$F:$S,7,0)),"")</f>
        <v/>
      </c>
      <c r="G3132" s="130" t="str">
        <f ca="1">IFERROR(IF($C3132="","",VLOOKUP(FİLTRE!$C3132,'SKT LİSTESİ'!$F:$S,8,0)),"")</f>
        <v/>
      </c>
      <c r="H3132" s="131" t="str">
        <f ca="1">IF(E3132="","",IF($C3132="","",VLOOKUP(FİLTRE!$C3132,'SKT LİSTESİ'!$F:$S,9,0)))</f>
        <v/>
      </c>
      <c r="I3132" s="132" t="str">
        <f ca="1">IFERROR(IF($C3132="","",VLOOKUP(FİLTRE!$C3132,'SKT LİSTESİ'!$F:$S,10,0)),"")</f>
        <v/>
      </c>
      <c r="J3132" s="133" t="str">
        <f ca="1">IFERROR(IF($C3132="","",VLOOKUP(FİLTRE!$C3132,'SKT LİSTESİ'!$F:$S,11,0)),"")</f>
        <v/>
      </c>
      <c r="K3132" s="134" t="str">
        <f ca="1">IFERROR(IF($C3132="","",VLOOKUP(FİLTRE!$C3132,'SKT LİSTESİ'!$F:$S,12,0)),"")</f>
        <v/>
      </c>
      <c r="L3132" s="134" t="str">
        <f ca="1">IFERROR(IF($C3132="","",VLOOKUP(FİLTRE!$C3132,'SKT LİSTESİ'!$F:$S,13,0)),"")</f>
        <v/>
      </c>
      <c r="M3132" s="135" t="str">
        <f ca="1">IFERROR(IF($C3132="","",VLOOKUP(FİLTRE!$C3132,'SKT LİSTESİ'!$F:$AJ,14,0)),"")</f>
        <v/>
      </c>
      <c r="N3132" s="31" t="str">
        <f ca="1">IFERROR(IF($C3132="","",VLOOKUP(FİLTRE!$C3132,'SKT LİSTESİ'!$F:$AJ,22,0)),"")</f>
        <v/>
      </c>
      <c r="O3132" s="136" t="str">
        <f ca="1">IFERROR(IF($C3132="","",VLOOKUP(FİLTRE!$C3132,'SKT LİSTESİ'!$F:$AJ,23,0)),"")</f>
        <v/>
      </c>
      <c r="P3132" s="31"/>
      <c r="Q3132" s="31"/>
      <c r="R3132" s="137" t="str">
        <f ca="1">(IFERROR(IF($C3132="","",VLOOKUP(FİLTRE!$C3132,'SKT LİSTESİ'!$F:$AJ,15,0)),""))</f>
        <v/>
      </c>
      <c r="S3132" s="138" t="str">
        <f ca="1">IFERROR(IF($C3132="","",VLOOKUP(FİLTRE!$C3132,'SKT LİSTESİ'!$F:$AJ,16,0)),"")</f>
        <v/>
      </c>
      <c r="AF3132" s="179" t="str">
        <f t="shared" ca="1" si="194"/>
        <v/>
      </c>
      <c r="AG3132" s="179">
        <f t="shared" ca="1" si="195"/>
        <v>0</v>
      </c>
      <c r="AH3132" s="179">
        <f t="shared" ca="1" si="196"/>
        <v>0</v>
      </c>
    </row>
    <row r="3133" spans="2:34" ht="15.75" x14ac:dyDescent="0.25">
      <c r="B3133">
        <f t="shared" ca="1" si="193"/>
        <v>3121</v>
      </c>
      <c r="C3133" t="str">
        <f ca="1">IFERROR(VLOOKUP(B3133,'SKT LİSTESİ'!F:F,1,0),"")</f>
        <v/>
      </c>
      <c r="E3133" s="128" t="str">
        <f ca="1">IFERROR(IF($C3133="","",VLOOKUP(FİLTRE!$C3133,'SKT LİSTESİ'!$F:$S,5,0)),"")</f>
        <v/>
      </c>
      <c r="F3133" s="129" t="str">
        <f ca="1">IFERROR(IF($C3133="","",VLOOKUP(FİLTRE!$C3133,'SKT LİSTESİ'!$F:$S,7,0)),"")</f>
        <v/>
      </c>
      <c r="G3133" s="130" t="str">
        <f ca="1">IFERROR(IF($C3133="","",VLOOKUP(FİLTRE!$C3133,'SKT LİSTESİ'!$F:$S,8,0)),"")</f>
        <v/>
      </c>
      <c r="H3133" s="131" t="str">
        <f ca="1">IF(E3133="","",IF($C3133="","",VLOOKUP(FİLTRE!$C3133,'SKT LİSTESİ'!$F:$S,9,0)))</f>
        <v/>
      </c>
      <c r="I3133" s="132" t="str">
        <f ca="1">IFERROR(IF($C3133="","",VLOOKUP(FİLTRE!$C3133,'SKT LİSTESİ'!$F:$S,10,0)),"")</f>
        <v/>
      </c>
      <c r="J3133" s="133" t="str">
        <f ca="1">IFERROR(IF($C3133="","",VLOOKUP(FİLTRE!$C3133,'SKT LİSTESİ'!$F:$S,11,0)),"")</f>
        <v/>
      </c>
      <c r="K3133" s="134" t="str">
        <f ca="1">IFERROR(IF($C3133="","",VLOOKUP(FİLTRE!$C3133,'SKT LİSTESİ'!$F:$S,12,0)),"")</f>
        <v/>
      </c>
      <c r="L3133" s="134" t="str">
        <f ca="1">IFERROR(IF($C3133="","",VLOOKUP(FİLTRE!$C3133,'SKT LİSTESİ'!$F:$S,13,0)),"")</f>
        <v/>
      </c>
      <c r="M3133" s="135" t="str">
        <f ca="1">IFERROR(IF($C3133="","",VLOOKUP(FİLTRE!$C3133,'SKT LİSTESİ'!$F:$AJ,14,0)),"")</f>
        <v/>
      </c>
      <c r="N3133" s="31" t="str">
        <f ca="1">IFERROR(IF($C3133="","",VLOOKUP(FİLTRE!$C3133,'SKT LİSTESİ'!$F:$AJ,22,0)),"")</f>
        <v/>
      </c>
      <c r="O3133" s="136" t="str">
        <f ca="1">IFERROR(IF($C3133="","",VLOOKUP(FİLTRE!$C3133,'SKT LİSTESİ'!$F:$AJ,23,0)),"")</f>
        <v/>
      </c>
      <c r="P3133" s="31"/>
      <c r="Q3133" s="31"/>
      <c r="R3133" s="137" t="str">
        <f ca="1">(IFERROR(IF($C3133="","",VLOOKUP(FİLTRE!$C3133,'SKT LİSTESİ'!$F:$AJ,15,0)),""))</f>
        <v/>
      </c>
      <c r="S3133" s="138" t="str">
        <f ca="1">IFERROR(IF($C3133="","",VLOOKUP(FİLTRE!$C3133,'SKT LİSTESİ'!$F:$AJ,16,0)),"")</f>
        <v/>
      </c>
      <c r="AF3133" s="179" t="str">
        <f t="shared" ca="1" si="194"/>
        <v/>
      </c>
      <c r="AG3133" s="179">
        <f t="shared" ca="1" si="195"/>
        <v>0</v>
      </c>
      <c r="AH3133" s="179">
        <f t="shared" ca="1" si="196"/>
        <v>0</v>
      </c>
    </row>
    <row r="3134" spans="2:34" ht="15.75" x14ac:dyDescent="0.25">
      <c r="B3134">
        <f t="shared" ca="1" si="193"/>
        <v>3122</v>
      </c>
      <c r="C3134" t="str">
        <f ca="1">IFERROR(VLOOKUP(B3134,'SKT LİSTESİ'!F:F,1,0),"")</f>
        <v/>
      </c>
      <c r="E3134" s="128" t="str">
        <f ca="1">IFERROR(IF($C3134="","",VLOOKUP(FİLTRE!$C3134,'SKT LİSTESİ'!$F:$S,5,0)),"")</f>
        <v/>
      </c>
      <c r="F3134" s="129" t="str">
        <f ca="1">IFERROR(IF($C3134="","",VLOOKUP(FİLTRE!$C3134,'SKT LİSTESİ'!$F:$S,7,0)),"")</f>
        <v/>
      </c>
      <c r="G3134" s="130" t="str">
        <f ca="1">IFERROR(IF($C3134="","",VLOOKUP(FİLTRE!$C3134,'SKT LİSTESİ'!$F:$S,8,0)),"")</f>
        <v/>
      </c>
      <c r="H3134" s="131" t="str">
        <f ca="1">IF(E3134="","",IF($C3134="","",VLOOKUP(FİLTRE!$C3134,'SKT LİSTESİ'!$F:$S,9,0)))</f>
        <v/>
      </c>
      <c r="I3134" s="132" t="str">
        <f ca="1">IFERROR(IF($C3134="","",VLOOKUP(FİLTRE!$C3134,'SKT LİSTESİ'!$F:$S,10,0)),"")</f>
        <v/>
      </c>
      <c r="J3134" s="133" t="str">
        <f ca="1">IFERROR(IF($C3134="","",VLOOKUP(FİLTRE!$C3134,'SKT LİSTESİ'!$F:$S,11,0)),"")</f>
        <v/>
      </c>
      <c r="K3134" s="134" t="str">
        <f ca="1">IFERROR(IF($C3134="","",VLOOKUP(FİLTRE!$C3134,'SKT LİSTESİ'!$F:$S,12,0)),"")</f>
        <v/>
      </c>
      <c r="L3134" s="134" t="str">
        <f ca="1">IFERROR(IF($C3134="","",VLOOKUP(FİLTRE!$C3134,'SKT LİSTESİ'!$F:$S,13,0)),"")</f>
        <v/>
      </c>
      <c r="M3134" s="135" t="str">
        <f ca="1">IFERROR(IF($C3134="","",VLOOKUP(FİLTRE!$C3134,'SKT LİSTESİ'!$F:$AJ,14,0)),"")</f>
        <v/>
      </c>
      <c r="N3134" s="31" t="str">
        <f ca="1">IFERROR(IF($C3134="","",VLOOKUP(FİLTRE!$C3134,'SKT LİSTESİ'!$F:$AJ,22,0)),"")</f>
        <v/>
      </c>
      <c r="O3134" s="136" t="str">
        <f ca="1">IFERROR(IF($C3134="","",VLOOKUP(FİLTRE!$C3134,'SKT LİSTESİ'!$F:$AJ,23,0)),"")</f>
        <v/>
      </c>
      <c r="P3134" s="31"/>
      <c r="Q3134" s="31"/>
      <c r="R3134" s="137" t="str">
        <f ca="1">(IFERROR(IF($C3134="","",VLOOKUP(FİLTRE!$C3134,'SKT LİSTESİ'!$F:$AJ,15,0)),""))</f>
        <v/>
      </c>
      <c r="S3134" s="138" t="str">
        <f ca="1">IFERROR(IF($C3134="","",VLOOKUP(FİLTRE!$C3134,'SKT LİSTESİ'!$F:$AJ,16,0)),"")</f>
        <v/>
      </c>
      <c r="AF3134" s="179" t="str">
        <f t="shared" ca="1" si="194"/>
        <v/>
      </c>
      <c r="AG3134" s="179">
        <f t="shared" ca="1" si="195"/>
        <v>0</v>
      </c>
      <c r="AH3134" s="179">
        <f t="shared" ca="1" si="196"/>
        <v>0</v>
      </c>
    </row>
    <row r="3135" spans="2:34" ht="15.75" x14ac:dyDescent="0.25">
      <c r="B3135">
        <f t="shared" ca="1" si="193"/>
        <v>3123</v>
      </c>
      <c r="C3135" t="str">
        <f ca="1">IFERROR(VLOOKUP(B3135,'SKT LİSTESİ'!F:F,1,0),"")</f>
        <v/>
      </c>
      <c r="E3135" s="128" t="str">
        <f ca="1">IFERROR(IF($C3135="","",VLOOKUP(FİLTRE!$C3135,'SKT LİSTESİ'!$F:$S,5,0)),"")</f>
        <v/>
      </c>
      <c r="F3135" s="129" t="str">
        <f ca="1">IFERROR(IF($C3135="","",VLOOKUP(FİLTRE!$C3135,'SKT LİSTESİ'!$F:$S,7,0)),"")</f>
        <v/>
      </c>
      <c r="G3135" s="130" t="str">
        <f ca="1">IFERROR(IF($C3135="","",VLOOKUP(FİLTRE!$C3135,'SKT LİSTESİ'!$F:$S,8,0)),"")</f>
        <v/>
      </c>
      <c r="H3135" s="131" t="str">
        <f ca="1">IF(E3135="","",IF($C3135="","",VLOOKUP(FİLTRE!$C3135,'SKT LİSTESİ'!$F:$S,9,0)))</f>
        <v/>
      </c>
      <c r="I3135" s="132" t="str">
        <f ca="1">IFERROR(IF($C3135="","",VLOOKUP(FİLTRE!$C3135,'SKT LİSTESİ'!$F:$S,10,0)),"")</f>
        <v/>
      </c>
      <c r="J3135" s="133" t="str">
        <f ca="1">IFERROR(IF($C3135="","",VLOOKUP(FİLTRE!$C3135,'SKT LİSTESİ'!$F:$S,11,0)),"")</f>
        <v/>
      </c>
      <c r="K3135" s="134" t="str">
        <f ca="1">IFERROR(IF($C3135="","",VLOOKUP(FİLTRE!$C3135,'SKT LİSTESİ'!$F:$S,12,0)),"")</f>
        <v/>
      </c>
      <c r="L3135" s="134" t="str">
        <f ca="1">IFERROR(IF($C3135="","",VLOOKUP(FİLTRE!$C3135,'SKT LİSTESİ'!$F:$S,13,0)),"")</f>
        <v/>
      </c>
      <c r="M3135" s="135" t="str">
        <f ca="1">IFERROR(IF($C3135="","",VLOOKUP(FİLTRE!$C3135,'SKT LİSTESİ'!$F:$AJ,14,0)),"")</f>
        <v/>
      </c>
      <c r="N3135" s="31" t="str">
        <f ca="1">IFERROR(IF($C3135="","",VLOOKUP(FİLTRE!$C3135,'SKT LİSTESİ'!$F:$AJ,22,0)),"")</f>
        <v/>
      </c>
      <c r="O3135" s="136" t="str">
        <f ca="1">IFERROR(IF($C3135="","",VLOOKUP(FİLTRE!$C3135,'SKT LİSTESİ'!$F:$AJ,23,0)),"")</f>
        <v/>
      </c>
      <c r="P3135" s="31"/>
      <c r="Q3135" s="31"/>
      <c r="R3135" s="137" t="str">
        <f ca="1">(IFERROR(IF($C3135="","",VLOOKUP(FİLTRE!$C3135,'SKT LİSTESİ'!$F:$AJ,15,0)),""))</f>
        <v/>
      </c>
      <c r="S3135" s="138" t="str">
        <f ca="1">IFERROR(IF($C3135="","",VLOOKUP(FİLTRE!$C3135,'SKT LİSTESİ'!$F:$AJ,16,0)),"")</f>
        <v/>
      </c>
      <c r="AF3135" s="179" t="str">
        <f t="shared" ca="1" si="194"/>
        <v/>
      </c>
      <c r="AG3135" s="179">
        <f t="shared" ca="1" si="195"/>
        <v>0</v>
      </c>
      <c r="AH3135" s="179">
        <f t="shared" ca="1" si="196"/>
        <v>0</v>
      </c>
    </row>
    <row r="3136" spans="2:34" ht="15.75" x14ac:dyDescent="0.25">
      <c r="B3136">
        <f t="shared" ca="1" si="193"/>
        <v>3124</v>
      </c>
      <c r="C3136" t="str">
        <f ca="1">IFERROR(VLOOKUP(B3136,'SKT LİSTESİ'!F:F,1,0),"")</f>
        <v/>
      </c>
      <c r="E3136" s="128" t="str">
        <f ca="1">IFERROR(IF($C3136="","",VLOOKUP(FİLTRE!$C3136,'SKT LİSTESİ'!$F:$S,5,0)),"")</f>
        <v/>
      </c>
      <c r="F3136" s="129" t="str">
        <f ca="1">IFERROR(IF($C3136="","",VLOOKUP(FİLTRE!$C3136,'SKT LİSTESİ'!$F:$S,7,0)),"")</f>
        <v/>
      </c>
      <c r="G3136" s="130" t="str">
        <f ca="1">IFERROR(IF($C3136="","",VLOOKUP(FİLTRE!$C3136,'SKT LİSTESİ'!$F:$S,8,0)),"")</f>
        <v/>
      </c>
      <c r="H3136" s="131" t="str">
        <f ca="1">IF(E3136="","",IF($C3136="","",VLOOKUP(FİLTRE!$C3136,'SKT LİSTESİ'!$F:$S,9,0)))</f>
        <v/>
      </c>
      <c r="I3136" s="132" t="str">
        <f ca="1">IFERROR(IF($C3136="","",VLOOKUP(FİLTRE!$C3136,'SKT LİSTESİ'!$F:$S,10,0)),"")</f>
        <v/>
      </c>
      <c r="J3136" s="133" t="str">
        <f ca="1">IFERROR(IF($C3136="","",VLOOKUP(FİLTRE!$C3136,'SKT LİSTESİ'!$F:$S,11,0)),"")</f>
        <v/>
      </c>
      <c r="K3136" s="134" t="str">
        <f ca="1">IFERROR(IF($C3136="","",VLOOKUP(FİLTRE!$C3136,'SKT LİSTESİ'!$F:$S,12,0)),"")</f>
        <v/>
      </c>
      <c r="L3136" s="134" t="str">
        <f ca="1">IFERROR(IF($C3136="","",VLOOKUP(FİLTRE!$C3136,'SKT LİSTESİ'!$F:$S,13,0)),"")</f>
        <v/>
      </c>
      <c r="M3136" s="135" t="str">
        <f ca="1">IFERROR(IF($C3136="","",VLOOKUP(FİLTRE!$C3136,'SKT LİSTESİ'!$F:$AJ,14,0)),"")</f>
        <v/>
      </c>
      <c r="N3136" s="31" t="str">
        <f ca="1">IFERROR(IF($C3136="","",VLOOKUP(FİLTRE!$C3136,'SKT LİSTESİ'!$F:$AJ,22,0)),"")</f>
        <v/>
      </c>
      <c r="O3136" s="136" t="str">
        <f ca="1">IFERROR(IF($C3136="","",VLOOKUP(FİLTRE!$C3136,'SKT LİSTESİ'!$F:$AJ,23,0)),"")</f>
        <v/>
      </c>
      <c r="P3136" s="31"/>
      <c r="Q3136" s="31"/>
      <c r="R3136" s="137" t="str">
        <f ca="1">(IFERROR(IF($C3136="","",VLOOKUP(FİLTRE!$C3136,'SKT LİSTESİ'!$F:$AJ,15,0)),""))</f>
        <v/>
      </c>
      <c r="S3136" s="138" t="str">
        <f ca="1">IFERROR(IF($C3136="","",VLOOKUP(FİLTRE!$C3136,'SKT LİSTESİ'!$F:$AJ,16,0)),"")</f>
        <v/>
      </c>
      <c r="AF3136" s="179" t="str">
        <f t="shared" ca="1" si="194"/>
        <v/>
      </c>
      <c r="AG3136" s="179">
        <f t="shared" ca="1" si="195"/>
        <v>0</v>
      </c>
      <c r="AH3136" s="179">
        <f t="shared" ca="1" si="196"/>
        <v>0</v>
      </c>
    </row>
    <row r="3137" spans="2:34" ht="15.75" x14ac:dyDescent="0.25">
      <c r="B3137">
        <f t="shared" ca="1" si="193"/>
        <v>3125</v>
      </c>
      <c r="C3137" t="str">
        <f ca="1">IFERROR(VLOOKUP(B3137,'SKT LİSTESİ'!F:F,1,0),"")</f>
        <v/>
      </c>
      <c r="E3137" s="128" t="str">
        <f ca="1">IFERROR(IF($C3137="","",VLOOKUP(FİLTRE!$C3137,'SKT LİSTESİ'!$F:$S,5,0)),"")</f>
        <v/>
      </c>
      <c r="F3137" s="129" t="str">
        <f ca="1">IFERROR(IF($C3137="","",VLOOKUP(FİLTRE!$C3137,'SKT LİSTESİ'!$F:$S,7,0)),"")</f>
        <v/>
      </c>
      <c r="G3137" s="130" t="str">
        <f ca="1">IFERROR(IF($C3137="","",VLOOKUP(FİLTRE!$C3137,'SKT LİSTESİ'!$F:$S,8,0)),"")</f>
        <v/>
      </c>
      <c r="H3137" s="131" t="str">
        <f ca="1">IF(E3137="","",IF($C3137="","",VLOOKUP(FİLTRE!$C3137,'SKT LİSTESİ'!$F:$S,9,0)))</f>
        <v/>
      </c>
      <c r="I3137" s="132" t="str">
        <f ca="1">IFERROR(IF($C3137="","",VLOOKUP(FİLTRE!$C3137,'SKT LİSTESİ'!$F:$S,10,0)),"")</f>
        <v/>
      </c>
      <c r="J3137" s="133" t="str">
        <f ca="1">IFERROR(IF($C3137="","",VLOOKUP(FİLTRE!$C3137,'SKT LİSTESİ'!$F:$S,11,0)),"")</f>
        <v/>
      </c>
      <c r="K3137" s="134" t="str">
        <f ca="1">IFERROR(IF($C3137="","",VLOOKUP(FİLTRE!$C3137,'SKT LİSTESİ'!$F:$S,12,0)),"")</f>
        <v/>
      </c>
      <c r="L3137" s="134" t="str">
        <f ca="1">IFERROR(IF($C3137="","",VLOOKUP(FİLTRE!$C3137,'SKT LİSTESİ'!$F:$S,13,0)),"")</f>
        <v/>
      </c>
      <c r="M3137" s="135" t="str">
        <f ca="1">IFERROR(IF($C3137="","",VLOOKUP(FİLTRE!$C3137,'SKT LİSTESİ'!$F:$AJ,14,0)),"")</f>
        <v/>
      </c>
      <c r="N3137" s="31" t="str">
        <f ca="1">IFERROR(IF($C3137="","",VLOOKUP(FİLTRE!$C3137,'SKT LİSTESİ'!$F:$AJ,22,0)),"")</f>
        <v/>
      </c>
      <c r="O3137" s="136" t="str">
        <f ca="1">IFERROR(IF($C3137="","",VLOOKUP(FİLTRE!$C3137,'SKT LİSTESİ'!$F:$AJ,23,0)),"")</f>
        <v/>
      </c>
      <c r="P3137" s="31"/>
      <c r="Q3137" s="31"/>
      <c r="R3137" s="137" t="str">
        <f ca="1">(IFERROR(IF($C3137="","",VLOOKUP(FİLTRE!$C3137,'SKT LİSTESİ'!$F:$AJ,15,0)),""))</f>
        <v/>
      </c>
      <c r="S3137" s="138" t="str">
        <f ca="1">IFERROR(IF($C3137="","",VLOOKUP(FİLTRE!$C3137,'SKT LİSTESİ'!$F:$AJ,16,0)),"")</f>
        <v/>
      </c>
      <c r="AF3137" s="179" t="str">
        <f t="shared" ca="1" si="194"/>
        <v/>
      </c>
      <c r="AG3137" s="179">
        <f t="shared" ca="1" si="195"/>
        <v>0</v>
      </c>
      <c r="AH3137" s="179">
        <f t="shared" ca="1" si="196"/>
        <v>0</v>
      </c>
    </row>
    <row r="3138" spans="2:34" ht="15.75" x14ac:dyDescent="0.25">
      <c r="B3138">
        <f t="shared" ca="1" si="193"/>
        <v>3126</v>
      </c>
      <c r="C3138" t="str">
        <f ca="1">IFERROR(VLOOKUP(B3138,'SKT LİSTESİ'!F:F,1,0),"")</f>
        <v/>
      </c>
      <c r="E3138" s="128" t="str">
        <f ca="1">IFERROR(IF($C3138="","",VLOOKUP(FİLTRE!$C3138,'SKT LİSTESİ'!$F:$S,5,0)),"")</f>
        <v/>
      </c>
      <c r="F3138" s="129" t="str">
        <f ca="1">IFERROR(IF($C3138="","",VLOOKUP(FİLTRE!$C3138,'SKT LİSTESİ'!$F:$S,7,0)),"")</f>
        <v/>
      </c>
      <c r="G3138" s="130" t="str">
        <f ca="1">IFERROR(IF($C3138="","",VLOOKUP(FİLTRE!$C3138,'SKT LİSTESİ'!$F:$S,8,0)),"")</f>
        <v/>
      </c>
      <c r="H3138" s="131" t="str">
        <f ca="1">IF(E3138="","",IF($C3138="","",VLOOKUP(FİLTRE!$C3138,'SKT LİSTESİ'!$F:$S,9,0)))</f>
        <v/>
      </c>
      <c r="I3138" s="132" t="str">
        <f ca="1">IFERROR(IF($C3138="","",VLOOKUP(FİLTRE!$C3138,'SKT LİSTESİ'!$F:$S,10,0)),"")</f>
        <v/>
      </c>
      <c r="J3138" s="133" t="str">
        <f ca="1">IFERROR(IF($C3138="","",VLOOKUP(FİLTRE!$C3138,'SKT LİSTESİ'!$F:$S,11,0)),"")</f>
        <v/>
      </c>
      <c r="K3138" s="134" t="str">
        <f ca="1">IFERROR(IF($C3138="","",VLOOKUP(FİLTRE!$C3138,'SKT LİSTESİ'!$F:$S,12,0)),"")</f>
        <v/>
      </c>
      <c r="L3138" s="134" t="str">
        <f ca="1">IFERROR(IF($C3138="","",VLOOKUP(FİLTRE!$C3138,'SKT LİSTESİ'!$F:$S,13,0)),"")</f>
        <v/>
      </c>
      <c r="M3138" s="135" t="str">
        <f ca="1">IFERROR(IF($C3138="","",VLOOKUP(FİLTRE!$C3138,'SKT LİSTESİ'!$F:$AJ,14,0)),"")</f>
        <v/>
      </c>
      <c r="N3138" s="31" t="str">
        <f ca="1">IFERROR(IF($C3138="","",VLOOKUP(FİLTRE!$C3138,'SKT LİSTESİ'!$F:$AJ,22,0)),"")</f>
        <v/>
      </c>
      <c r="O3138" s="136" t="str">
        <f ca="1">IFERROR(IF($C3138="","",VLOOKUP(FİLTRE!$C3138,'SKT LİSTESİ'!$F:$AJ,23,0)),"")</f>
        <v/>
      </c>
      <c r="P3138" s="31"/>
      <c r="Q3138" s="31"/>
      <c r="R3138" s="137" t="str">
        <f ca="1">(IFERROR(IF($C3138="","",VLOOKUP(FİLTRE!$C3138,'SKT LİSTESİ'!$F:$AJ,15,0)),""))</f>
        <v/>
      </c>
      <c r="S3138" s="138" t="str">
        <f ca="1">IFERROR(IF($C3138="","",VLOOKUP(FİLTRE!$C3138,'SKT LİSTESİ'!$F:$AJ,16,0)),"")</f>
        <v/>
      </c>
      <c r="AF3138" s="179" t="str">
        <f t="shared" ca="1" si="194"/>
        <v/>
      </c>
      <c r="AG3138" s="179">
        <f t="shared" ca="1" si="195"/>
        <v>0</v>
      </c>
      <c r="AH3138" s="179">
        <f t="shared" ca="1" si="196"/>
        <v>0</v>
      </c>
    </row>
    <row r="3139" spans="2:34" ht="15.75" x14ac:dyDescent="0.25">
      <c r="B3139">
        <f t="shared" ca="1" si="193"/>
        <v>3127</v>
      </c>
      <c r="C3139" t="str">
        <f ca="1">IFERROR(VLOOKUP(B3139,'SKT LİSTESİ'!F:F,1,0),"")</f>
        <v/>
      </c>
      <c r="E3139" s="128" t="str">
        <f ca="1">IFERROR(IF($C3139="","",VLOOKUP(FİLTRE!$C3139,'SKT LİSTESİ'!$F:$S,5,0)),"")</f>
        <v/>
      </c>
      <c r="F3139" s="129" t="str">
        <f ca="1">IFERROR(IF($C3139="","",VLOOKUP(FİLTRE!$C3139,'SKT LİSTESİ'!$F:$S,7,0)),"")</f>
        <v/>
      </c>
      <c r="G3139" s="130" t="str">
        <f ca="1">IFERROR(IF($C3139="","",VLOOKUP(FİLTRE!$C3139,'SKT LİSTESİ'!$F:$S,8,0)),"")</f>
        <v/>
      </c>
      <c r="H3139" s="131" t="str">
        <f ca="1">IF(E3139="","",IF($C3139="","",VLOOKUP(FİLTRE!$C3139,'SKT LİSTESİ'!$F:$S,9,0)))</f>
        <v/>
      </c>
      <c r="I3139" s="132" t="str">
        <f ca="1">IFERROR(IF($C3139="","",VLOOKUP(FİLTRE!$C3139,'SKT LİSTESİ'!$F:$S,10,0)),"")</f>
        <v/>
      </c>
      <c r="J3139" s="133" t="str">
        <f ca="1">IFERROR(IF($C3139="","",VLOOKUP(FİLTRE!$C3139,'SKT LİSTESİ'!$F:$S,11,0)),"")</f>
        <v/>
      </c>
      <c r="K3139" s="134" t="str">
        <f ca="1">IFERROR(IF($C3139="","",VLOOKUP(FİLTRE!$C3139,'SKT LİSTESİ'!$F:$S,12,0)),"")</f>
        <v/>
      </c>
      <c r="L3139" s="134" t="str">
        <f ca="1">IFERROR(IF($C3139="","",VLOOKUP(FİLTRE!$C3139,'SKT LİSTESİ'!$F:$S,13,0)),"")</f>
        <v/>
      </c>
      <c r="M3139" s="135" t="str">
        <f ca="1">IFERROR(IF($C3139="","",VLOOKUP(FİLTRE!$C3139,'SKT LİSTESİ'!$F:$AJ,14,0)),"")</f>
        <v/>
      </c>
      <c r="N3139" s="31" t="str">
        <f ca="1">IFERROR(IF($C3139="","",VLOOKUP(FİLTRE!$C3139,'SKT LİSTESİ'!$F:$AJ,22,0)),"")</f>
        <v/>
      </c>
      <c r="O3139" s="136" t="str">
        <f ca="1">IFERROR(IF($C3139="","",VLOOKUP(FİLTRE!$C3139,'SKT LİSTESİ'!$F:$AJ,23,0)),"")</f>
        <v/>
      </c>
      <c r="P3139" s="31"/>
      <c r="Q3139" s="31"/>
      <c r="R3139" s="137" t="str">
        <f ca="1">(IFERROR(IF($C3139="","",VLOOKUP(FİLTRE!$C3139,'SKT LİSTESİ'!$F:$AJ,15,0)),""))</f>
        <v/>
      </c>
      <c r="S3139" s="138" t="str">
        <f ca="1">IFERROR(IF($C3139="","",VLOOKUP(FİLTRE!$C3139,'SKT LİSTESİ'!$F:$AJ,16,0)),"")</f>
        <v/>
      </c>
      <c r="AF3139" s="179" t="str">
        <f t="shared" ca="1" si="194"/>
        <v/>
      </c>
      <c r="AG3139" s="179">
        <f t="shared" ca="1" si="195"/>
        <v>0</v>
      </c>
      <c r="AH3139" s="179">
        <f t="shared" ca="1" si="196"/>
        <v>0</v>
      </c>
    </row>
    <row r="3140" spans="2:34" ht="15.75" x14ac:dyDescent="0.25">
      <c r="B3140">
        <f t="shared" ca="1" si="193"/>
        <v>3128</v>
      </c>
      <c r="C3140" t="str">
        <f ca="1">IFERROR(VLOOKUP(B3140,'SKT LİSTESİ'!F:F,1,0),"")</f>
        <v/>
      </c>
      <c r="E3140" s="128" t="str">
        <f ca="1">IFERROR(IF($C3140="","",VLOOKUP(FİLTRE!$C3140,'SKT LİSTESİ'!$F:$S,5,0)),"")</f>
        <v/>
      </c>
      <c r="F3140" s="129" t="str">
        <f ca="1">IFERROR(IF($C3140="","",VLOOKUP(FİLTRE!$C3140,'SKT LİSTESİ'!$F:$S,7,0)),"")</f>
        <v/>
      </c>
      <c r="G3140" s="130" t="str">
        <f ca="1">IFERROR(IF($C3140="","",VLOOKUP(FİLTRE!$C3140,'SKT LİSTESİ'!$F:$S,8,0)),"")</f>
        <v/>
      </c>
      <c r="H3140" s="131" t="str">
        <f ca="1">IF(E3140="","",IF($C3140="","",VLOOKUP(FİLTRE!$C3140,'SKT LİSTESİ'!$F:$S,9,0)))</f>
        <v/>
      </c>
      <c r="I3140" s="132" t="str">
        <f ca="1">IFERROR(IF($C3140="","",VLOOKUP(FİLTRE!$C3140,'SKT LİSTESİ'!$F:$S,10,0)),"")</f>
        <v/>
      </c>
      <c r="J3140" s="133" t="str">
        <f ca="1">IFERROR(IF($C3140="","",VLOOKUP(FİLTRE!$C3140,'SKT LİSTESİ'!$F:$S,11,0)),"")</f>
        <v/>
      </c>
      <c r="K3140" s="134" t="str">
        <f ca="1">IFERROR(IF($C3140="","",VLOOKUP(FİLTRE!$C3140,'SKT LİSTESİ'!$F:$S,12,0)),"")</f>
        <v/>
      </c>
      <c r="L3140" s="134" t="str">
        <f ca="1">IFERROR(IF($C3140="","",VLOOKUP(FİLTRE!$C3140,'SKT LİSTESİ'!$F:$S,13,0)),"")</f>
        <v/>
      </c>
      <c r="M3140" s="135" t="str">
        <f ca="1">IFERROR(IF($C3140="","",VLOOKUP(FİLTRE!$C3140,'SKT LİSTESİ'!$F:$AJ,14,0)),"")</f>
        <v/>
      </c>
      <c r="N3140" s="31" t="str">
        <f ca="1">IFERROR(IF($C3140="","",VLOOKUP(FİLTRE!$C3140,'SKT LİSTESİ'!$F:$AJ,22,0)),"")</f>
        <v/>
      </c>
      <c r="O3140" s="136" t="str">
        <f ca="1">IFERROR(IF($C3140="","",VLOOKUP(FİLTRE!$C3140,'SKT LİSTESİ'!$F:$AJ,23,0)),"")</f>
        <v/>
      </c>
      <c r="P3140" s="31"/>
      <c r="Q3140" s="31"/>
      <c r="R3140" s="137" t="str">
        <f ca="1">(IFERROR(IF($C3140="","",VLOOKUP(FİLTRE!$C3140,'SKT LİSTESİ'!$F:$AJ,15,0)),""))</f>
        <v/>
      </c>
      <c r="S3140" s="138" t="str">
        <f ca="1">IFERROR(IF($C3140="","",VLOOKUP(FİLTRE!$C3140,'SKT LİSTESİ'!$F:$AJ,16,0)),"")</f>
        <v/>
      </c>
      <c r="AF3140" s="179" t="str">
        <f t="shared" ca="1" si="194"/>
        <v/>
      </c>
      <c r="AG3140" s="179">
        <f t="shared" ca="1" si="195"/>
        <v>0</v>
      </c>
      <c r="AH3140" s="179">
        <f t="shared" ca="1" si="196"/>
        <v>0</v>
      </c>
    </row>
    <row r="3141" spans="2:34" ht="15.75" x14ac:dyDescent="0.25">
      <c r="B3141">
        <f t="shared" ca="1" si="193"/>
        <v>3129</v>
      </c>
      <c r="C3141" t="str">
        <f ca="1">IFERROR(VLOOKUP(B3141,'SKT LİSTESİ'!F:F,1,0),"")</f>
        <v/>
      </c>
      <c r="E3141" s="128" t="str">
        <f ca="1">IFERROR(IF($C3141="","",VLOOKUP(FİLTRE!$C3141,'SKT LİSTESİ'!$F:$S,5,0)),"")</f>
        <v/>
      </c>
      <c r="F3141" s="129" t="str">
        <f ca="1">IFERROR(IF($C3141="","",VLOOKUP(FİLTRE!$C3141,'SKT LİSTESİ'!$F:$S,7,0)),"")</f>
        <v/>
      </c>
      <c r="G3141" s="130" t="str">
        <f ca="1">IFERROR(IF($C3141="","",VLOOKUP(FİLTRE!$C3141,'SKT LİSTESİ'!$F:$S,8,0)),"")</f>
        <v/>
      </c>
      <c r="H3141" s="131" t="str">
        <f ca="1">IF(E3141="","",IF($C3141="","",VLOOKUP(FİLTRE!$C3141,'SKT LİSTESİ'!$F:$S,9,0)))</f>
        <v/>
      </c>
      <c r="I3141" s="132" t="str">
        <f ca="1">IFERROR(IF($C3141="","",VLOOKUP(FİLTRE!$C3141,'SKT LİSTESİ'!$F:$S,10,0)),"")</f>
        <v/>
      </c>
      <c r="J3141" s="133" t="str">
        <f ca="1">IFERROR(IF($C3141="","",VLOOKUP(FİLTRE!$C3141,'SKT LİSTESİ'!$F:$S,11,0)),"")</f>
        <v/>
      </c>
      <c r="K3141" s="134" t="str">
        <f ca="1">IFERROR(IF($C3141="","",VLOOKUP(FİLTRE!$C3141,'SKT LİSTESİ'!$F:$S,12,0)),"")</f>
        <v/>
      </c>
      <c r="L3141" s="134" t="str">
        <f ca="1">IFERROR(IF($C3141="","",VLOOKUP(FİLTRE!$C3141,'SKT LİSTESİ'!$F:$S,13,0)),"")</f>
        <v/>
      </c>
      <c r="M3141" s="135" t="str">
        <f ca="1">IFERROR(IF($C3141="","",VLOOKUP(FİLTRE!$C3141,'SKT LİSTESİ'!$F:$AJ,14,0)),"")</f>
        <v/>
      </c>
      <c r="N3141" s="31" t="str">
        <f ca="1">IFERROR(IF($C3141="","",VLOOKUP(FİLTRE!$C3141,'SKT LİSTESİ'!$F:$AJ,22,0)),"")</f>
        <v/>
      </c>
      <c r="O3141" s="136" t="str">
        <f ca="1">IFERROR(IF($C3141="","",VLOOKUP(FİLTRE!$C3141,'SKT LİSTESİ'!$F:$AJ,23,0)),"")</f>
        <v/>
      </c>
      <c r="P3141" s="31"/>
      <c r="Q3141" s="31"/>
      <c r="R3141" s="137" t="str">
        <f ca="1">(IFERROR(IF($C3141="","",VLOOKUP(FİLTRE!$C3141,'SKT LİSTESİ'!$F:$AJ,15,0)),""))</f>
        <v/>
      </c>
      <c r="S3141" s="138" t="str">
        <f ca="1">IFERROR(IF($C3141="","",VLOOKUP(FİLTRE!$C3141,'SKT LİSTESİ'!$F:$AJ,16,0)),"")</f>
        <v/>
      </c>
      <c r="AF3141" s="179" t="str">
        <f t="shared" ca="1" si="194"/>
        <v/>
      </c>
      <c r="AG3141" s="179">
        <f t="shared" ca="1" si="195"/>
        <v>0</v>
      </c>
      <c r="AH3141" s="179">
        <f t="shared" ca="1" si="196"/>
        <v>0</v>
      </c>
    </row>
    <row r="3142" spans="2:34" ht="15.75" x14ac:dyDescent="0.25">
      <c r="B3142">
        <f t="shared" ca="1" si="193"/>
        <v>3130</v>
      </c>
      <c r="C3142" t="str">
        <f ca="1">IFERROR(VLOOKUP(B3142,'SKT LİSTESİ'!F:F,1,0),"")</f>
        <v/>
      </c>
      <c r="E3142" s="128" t="str">
        <f ca="1">IFERROR(IF($C3142="","",VLOOKUP(FİLTRE!$C3142,'SKT LİSTESİ'!$F:$S,5,0)),"")</f>
        <v/>
      </c>
      <c r="F3142" s="129" t="str">
        <f ca="1">IFERROR(IF($C3142="","",VLOOKUP(FİLTRE!$C3142,'SKT LİSTESİ'!$F:$S,7,0)),"")</f>
        <v/>
      </c>
      <c r="G3142" s="130" t="str">
        <f ca="1">IFERROR(IF($C3142="","",VLOOKUP(FİLTRE!$C3142,'SKT LİSTESİ'!$F:$S,8,0)),"")</f>
        <v/>
      </c>
      <c r="H3142" s="131" t="str">
        <f ca="1">IF(E3142="","",IF($C3142="","",VLOOKUP(FİLTRE!$C3142,'SKT LİSTESİ'!$F:$S,9,0)))</f>
        <v/>
      </c>
      <c r="I3142" s="132" t="str">
        <f ca="1">IFERROR(IF($C3142="","",VLOOKUP(FİLTRE!$C3142,'SKT LİSTESİ'!$F:$S,10,0)),"")</f>
        <v/>
      </c>
      <c r="J3142" s="133" t="str">
        <f ca="1">IFERROR(IF($C3142="","",VLOOKUP(FİLTRE!$C3142,'SKT LİSTESİ'!$F:$S,11,0)),"")</f>
        <v/>
      </c>
      <c r="K3142" s="134" t="str">
        <f ca="1">IFERROR(IF($C3142="","",VLOOKUP(FİLTRE!$C3142,'SKT LİSTESİ'!$F:$S,12,0)),"")</f>
        <v/>
      </c>
      <c r="L3142" s="134" t="str">
        <f ca="1">IFERROR(IF($C3142="","",VLOOKUP(FİLTRE!$C3142,'SKT LİSTESİ'!$F:$S,13,0)),"")</f>
        <v/>
      </c>
      <c r="M3142" s="135" t="str">
        <f ca="1">IFERROR(IF($C3142="","",VLOOKUP(FİLTRE!$C3142,'SKT LİSTESİ'!$F:$AJ,14,0)),"")</f>
        <v/>
      </c>
      <c r="N3142" s="31" t="str">
        <f ca="1">IFERROR(IF($C3142="","",VLOOKUP(FİLTRE!$C3142,'SKT LİSTESİ'!$F:$AJ,22,0)),"")</f>
        <v/>
      </c>
      <c r="O3142" s="136" t="str">
        <f ca="1">IFERROR(IF($C3142="","",VLOOKUP(FİLTRE!$C3142,'SKT LİSTESİ'!$F:$AJ,23,0)),"")</f>
        <v/>
      </c>
      <c r="P3142" s="31"/>
      <c r="Q3142" s="31"/>
      <c r="R3142" s="137" t="str">
        <f ca="1">(IFERROR(IF($C3142="","",VLOOKUP(FİLTRE!$C3142,'SKT LİSTESİ'!$F:$AJ,15,0)),""))</f>
        <v/>
      </c>
      <c r="S3142" s="138" t="str">
        <f ca="1">IFERROR(IF($C3142="","",VLOOKUP(FİLTRE!$C3142,'SKT LİSTESİ'!$F:$AJ,16,0)),"")</f>
        <v/>
      </c>
      <c r="AF3142" s="179" t="str">
        <f t="shared" ca="1" si="194"/>
        <v/>
      </c>
      <c r="AG3142" s="179">
        <f t="shared" ca="1" si="195"/>
        <v>0</v>
      </c>
      <c r="AH3142" s="179">
        <f t="shared" ca="1" si="196"/>
        <v>0</v>
      </c>
    </row>
    <row r="3143" spans="2:34" ht="15.75" x14ac:dyDescent="0.25">
      <c r="B3143">
        <f t="shared" ca="1" si="193"/>
        <v>3131</v>
      </c>
      <c r="C3143" t="str">
        <f ca="1">IFERROR(VLOOKUP(B3143,'SKT LİSTESİ'!F:F,1,0),"")</f>
        <v/>
      </c>
      <c r="E3143" s="128" t="str">
        <f ca="1">IFERROR(IF($C3143="","",VLOOKUP(FİLTRE!$C3143,'SKT LİSTESİ'!$F:$S,5,0)),"")</f>
        <v/>
      </c>
      <c r="F3143" s="129" t="str">
        <f ca="1">IFERROR(IF($C3143="","",VLOOKUP(FİLTRE!$C3143,'SKT LİSTESİ'!$F:$S,7,0)),"")</f>
        <v/>
      </c>
      <c r="G3143" s="130" t="str">
        <f ca="1">IFERROR(IF($C3143="","",VLOOKUP(FİLTRE!$C3143,'SKT LİSTESİ'!$F:$S,8,0)),"")</f>
        <v/>
      </c>
      <c r="H3143" s="131" t="str">
        <f ca="1">IF(E3143="","",IF($C3143="","",VLOOKUP(FİLTRE!$C3143,'SKT LİSTESİ'!$F:$S,9,0)))</f>
        <v/>
      </c>
      <c r="I3143" s="132" t="str">
        <f ca="1">IFERROR(IF($C3143="","",VLOOKUP(FİLTRE!$C3143,'SKT LİSTESİ'!$F:$S,10,0)),"")</f>
        <v/>
      </c>
      <c r="J3143" s="133" t="str">
        <f ca="1">IFERROR(IF($C3143="","",VLOOKUP(FİLTRE!$C3143,'SKT LİSTESİ'!$F:$S,11,0)),"")</f>
        <v/>
      </c>
      <c r="K3143" s="134" t="str">
        <f ca="1">IFERROR(IF($C3143="","",VLOOKUP(FİLTRE!$C3143,'SKT LİSTESİ'!$F:$S,12,0)),"")</f>
        <v/>
      </c>
      <c r="L3143" s="134" t="str">
        <f ca="1">IFERROR(IF($C3143="","",VLOOKUP(FİLTRE!$C3143,'SKT LİSTESİ'!$F:$S,13,0)),"")</f>
        <v/>
      </c>
      <c r="M3143" s="135" t="str">
        <f ca="1">IFERROR(IF($C3143="","",VLOOKUP(FİLTRE!$C3143,'SKT LİSTESİ'!$F:$AJ,14,0)),"")</f>
        <v/>
      </c>
      <c r="N3143" s="31" t="str">
        <f ca="1">IFERROR(IF($C3143="","",VLOOKUP(FİLTRE!$C3143,'SKT LİSTESİ'!$F:$AJ,22,0)),"")</f>
        <v/>
      </c>
      <c r="O3143" s="136" t="str">
        <f ca="1">IFERROR(IF($C3143="","",VLOOKUP(FİLTRE!$C3143,'SKT LİSTESİ'!$F:$AJ,23,0)),"")</f>
        <v/>
      </c>
      <c r="P3143" s="31"/>
      <c r="Q3143" s="31"/>
      <c r="R3143" s="137" t="str">
        <f ca="1">(IFERROR(IF($C3143="","",VLOOKUP(FİLTRE!$C3143,'SKT LİSTESİ'!$F:$AJ,15,0)),""))</f>
        <v/>
      </c>
      <c r="S3143" s="138" t="str">
        <f ca="1">IFERROR(IF($C3143="","",VLOOKUP(FİLTRE!$C3143,'SKT LİSTESİ'!$F:$AJ,16,0)),"")</f>
        <v/>
      </c>
      <c r="AF3143" s="179" t="str">
        <f t="shared" ca="1" si="194"/>
        <v/>
      </c>
      <c r="AG3143" s="179">
        <f t="shared" ca="1" si="195"/>
        <v>0</v>
      </c>
      <c r="AH3143" s="179">
        <f t="shared" ca="1" si="196"/>
        <v>0</v>
      </c>
    </row>
    <row r="3144" spans="2:34" ht="15.75" x14ac:dyDescent="0.25">
      <c r="B3144">
        <f t="shared" ca="1" si="193"/>
        <v>3132</v>
      </c>
      <c r="C3144" t="str">
        <f ca="1">IFERROR(VLOOKUP(B3144,'SKT LİSTESİ'!F:F,1,0),"")</f>
        <v/>
      </c>
      <c r="E3144" s="128" t="str">
        <f ca="1">IFERROR(IF($C3144="","",VLOOKUP(FİLTRE!$C3144,'SKT LİSTESİ'!$F:$S,5,0)),"")</f>
        <v/>
      </c>
      <c r="F3144" s="129" t="str">
        <f ca="1">IFERROR(IF($C3144="","",VLOOKUP(FİLTRE!$C3144,'SKT LİSTESİ'!$F:$S,7,0)),"")</f>
        <v/>
      </c>
      <c r="G3144" s="130" t="str">
        <f ca="1">IFERROR(IF($C3144="","",VLOOKUP(FİLTRE!$C3144,'SKT LİSTESİ'!$F:$S,8,0)),"")</f>
        <v/>
      </c>
      <c r="H3144" s="131" t="str">
        <f ca="1">IF(E3144="","",IF($C3144="","",VLOOKUP(FİLTRE!$C3144,'SKT LİSTESİ'!$F:$S,9,0)))</f>
        <v/>
      </c>
      <c r="I3144" s="132" t="str">
        <f ca="1">IFERROR(IF($C3144="","",VLOOKUP(FİLTRE!$C3144,'SKT LİSTESİ'!$F:$S,10,0)),"")</f>
        <v/>
      </c>
      <c r="J3144" s="133" t="str">
        <f ca="1">IFERROR(IF($C3144="","",VLOOKUP(FİLTRE!$C3144,'SKT LİSTESİ'!$F:$S,11,0)),"")</f>
        <v/>
      </c>
      <c r="K3144" s="134" t="str">
        <f ca="1">IFERROR(IF($C3144="","",VLOOKUP(FİLTRE!$C3144,'SKT LİSTESİ'!$F:$S,12,0)),"")</f>
        <v/>
      </c>
      <c r="L3144" s="134" t="str">
        <f ca="1">IFERROR(IF($C3144="","",VLOOKUP(FİLTRE!$C3144,'SKT LİSTESİ'!$F:$S,13,0)),"")</f>
        <v/>
      </c>
      <c r="M3144" s="135" t="str">
        <f ca="1">IFERROR(IF($C3144="","",VLOOKUP(FİLTRE!$C3144,'SKT LİSTESİ'!$F:$AJ,14,0)),"")</f>
        <v/>
      </c>
      <c r="N3144" s="31" t="str">
        <f ca="1">IFERROR(IF($C3144="","",VLOOKUP(FİLTRE!$C3144,'SKT LİSTESİ'!$F:$AJ,22,0)),"")</f>
        <v/>
      </c>
      <c r="O3144" s="136" t="str">
        <f ca="1">IFERROR(IF($C3144="","",VLOOKUP(FİLTRE!$C3144,'SKT LİSTESİ'!$F:$AJ,23,0)),"")</f>
        <v/>
      </c>
      <c r="P3144" s="31"/>
      <c r="Q3144" s="31"/>
      <c r="R3144" s="137" t="str">
        <f ca="1">(IFERROR(IF($C3144="","",VLOOKUP(FİLTRE!$C3144,'SKT LİSTESİ'!$F:$AJ,15,0)),""))</f>
        <v/>
      </c>
      <c r="S3144" s="138" t="str">
        <f ca="1">IFERROR(IF($C3144="","",VLOOKUP(FİLTRE!$C3144,'SKT LİSTESİ'!$F:$AJ,16,0)),"")</f>
        <v/>
      </c>
      <c r="AF3144" s="179" t="str">
        <f t="shared" ca="1" si="194"/>
        <v/>
      </c>
      <c r="AG3144" s="179">
        <f t="shared" ca="1" si="195"/>
        <v>0</v>
      </c>
      <c r="AH3144" s="179">
        <f t="shared" ca="1" si="196"/>
        <v>0</v>
      </c>
    </row>
    <row r="3145" spans="2:34" ht="15.75" x14ac:dyDescent="0.25">
      <c r="B3145">
        <f t="shared" ca="1" si="193"/>
        <v>3133</v>
      </c>
      <c r="C3145" t="str">
        <f ca="1">IFERROR(VLOOKUP(B3145,'SKT LİSTESİ'!F:F,1,0),"")</f>
        <v/>
      </c>
      <c r="E3145" s="128" t="str">
        <f ca="1">IFERROR(IF($C3145="","",VLOOKUP(FİLTRE!$C3145,'SKT LİSTESİ'!$F:$S,5,0)),"")</f>
        <v/>
      </c>
      <c r="F3145" s="129" t="str">
        <f ca="1">IFERROR(IF($C3145="","",VLOOKUP(FİLTRE!$C3145,'SKT LİSTESİ'!$F:$S,7,0)),"")</f>
        <v/>
      </c>
      <c r="G3145" s="130" t="str">
        <f ca="1">IFERROR(IF($C3145="","",VLOOKUP(FİLTRE!$C3145,'SKT LİSTESİ'!$F:$S,8,0)),"")</f>
        <v/>
      </c>
      <c r="H3145" s="131" t="str">
        <f ca="1">IF(E3145="","",IF($C3145="","",VLOOKUP(FİLTRE!$C3145,'SKT LİSTESİ'!$F:$S,9,0)))</f>
        <v/>
      </c>
      <c r="I3145" s="132" t="str">
        <f ca="1">IFERROR(IF($C3145="","",VLOOKUP(FİLTRE!$C3145,'SKT LİSTESİ'!$F:$S,10,0)),"")</f>
        <v/>
      </c>
      <c r="J3145" s="133" t="str">
        <f ca="1">IFERROR(IF($C3145="","",VLOOKUP(FİLTRE!$C3145,'SKT LİSTESİ'!$F:$S,11,0)),"")</f>
        <v/>
      </c>
      <c r="K3145" s="134" t="str">
        <f ca="1">IFERROR(IF($C3145="","",VLOOKUP(FİLTRE!$C3145,'SKT LİSTESİ'!$F:$S,12,0)),"")</f>
        <v/>
      </c>
      <c r="L3145" s="134" t="str">
        <f ca="1">IFERROR(IF($C3145="","",VLOOKUP(FİLTRE!$C3145,'SKT LİSTESİ'!$F:$S,13,0)),"")</f>
        <v/>
      </c>
      <c r="M3145" s="135" t="str">
        <f ca="1">IFERROR(IF($C3145="","",VLOOKUP(FİLTRE!$C3145,'SKT LİSTESİ'!$F:$AJ,14,0)),"")</f>
        <v/>
      </c>
      <c r="N3145" s="31" t="str">
        <f ca="1">IFERROR(IF($C3145="","",VLOOKUP(FİLTRE!$C3145,'SKT LİSTESİ'!$F:$AJ,22,0)),"")</f>
        <v/>
      </c>
      <c r="O3145" s="136" t="str">
        <f ca="1">IFERROR(IF($C3145="","",VLOOKUP(FİLTRE!$C3145,'SKT LİSTESİ'!$F:$AJ,23,0)),"")</f>
        <v/>
      </c>
      <c r="P3145" s="31"/>
      <c r="Q3145" s="31"/>
      <c r="R3145" s="137" t="str">
        <f ca="1">(IFERROR(IF($C3145="","",VLOOKUP(FİLTRE!$C3145,'SKT LİSTESİ'!$F:$AJ,15,0)),""))</f>
        <v/>
      </c>
      <c r="S3145" s="138" t="str">
        <f ca="1">IFERROR(IF($C3145="","",VLOOKUP(FİLTRE!$C3145,'SKT LİSTESİ'!$F:$AJ,16,0)),"")</f>
        <v/>
      </c>
      <c r="AF3145" s="179" t="str">
        <f t="shared" ca="1" si="194"/>
        <v/>
      </c>
      <c r="AG3145" s="179">
        <f t="shared" ca="1" si="195"/>
        <v>0</v>
      </c>
      <c r="AH3145" s="179">
        <f t="shared" ca="1" si="196"/>
        <v>0</v>
      </c>
    </row>
    <row r="3146" spans="2:34" ht="15.75" x14ac:dyDescent="0.25">
      <c r="B3146">
        <f t="shared" ca="1" si="193"/>
        <v>3134</v>
      </c>
      <c r="C3146" t="str">
        <f ca="1">IFERROR(VLOOKUP(B3146,'SKT LİSTESİ'!F:F,1,0),"")</f>
        <v/>
      </c>
      <c r="E3146" s="128" t="str">
        <f ca="1">IFERROR(IF($C3146="","",VLOOKUP(FİLTRE!$C3146,'SKT LİSTESİ'!$F:$S,5,0)),"")</f>
        <v/>
      </c>
      <c r="F3146" s="129" t="str">
        <f ca="1">IFERROR(IF($C3146="","",VLOOKUP(FİLTRE!$C3146,'SKT LİSTESİ'!$F:$S,7,0)),"")</f>
        <v/>
      </c>
      <c r="G3146" s="130" t="str">
        <f ca="1">IFERROR(IF($C3146="","",VLOOKUP(FİLTRE!$C3146,'SKT LİSTESİ'!$F:$S,8,0)),"")</f>
        <v/>
      </c>
      <c r="H3146" s="131" t="str">
        <f ca="1">IF(E3146="","",IF($C3146="","",VLOOKUP(FİLTRE!$C3146,'SKT LİSTESİ'!$F:$S,9,0)))</f>
        <v/>
      </c>
      <c r="I3146" s="132" t="str">
        <f ca="1">IFERROR(IF($C3146="","",VLOOKUP(FİLTRE!$C3146,'SKT LİSTESİ'!$F:$S,10,0)),"")</f>
        <v/>
      </c>
      <c r="J3146" s="133" t="str">
        <f ca="1">IFERROR(IF($C3146="","",VLOOKUP(FİLTRE!$C3146,'SKT LİSTESİ'!$F:$S,11,0)),"")</f>
        <v/>
      </c>
      <c r="K3146" s="134" t="str">
        <f ca="1">IFERROR(IF($C3146="","",VLOOKUP(FİLTRE!$C3146,'SKT LİSTESİ'!$F:$S,12,0)),"")</f>
        <v/>
      </c>
      <c r="L3146" s="134" t="str">
        <f ca="1">IFERROR(IF($C3146="","",VLOOKUP(FİLTRE!$C3146,'SKT LİSTESİ'!$F:$S,13,0)),"")</f>
        <v/>
      </c>
      <c r="M3146" s="135" t="str">
        <f ca="1">IFERROR(IF($C3146="","",VLOOKUP(FİLTRE!$C3146,'SKT LİSTESİ'!$F:$AJ,14,0)),"")</f>
        <v/>
      </c>
      <c r="N3146" s="31" t="str">
        <f ca="1">IFERROR(IF($C3146="","",VLOOKUP(FİLTRE!$C3146,'SKT LİSTESİ'!$F:$AJ,22,0)),"")</f>
        <v/>
      </c>
      <c r="O3146" s="136" t="str">
        <f ca="1">IFERROR(IF($C3146="","",VLOOKUP(FİLTRE!$C3146,'SKT LİSTESİ'!$F:$AJ,23,0)),"")</f>
        <v/>
      </c>
      <c r="P3146" s="31"/>
      <c r="Q3146" s="31"/>
      <c r="R3146" s="137" t="str">
        <f ca="1">(IFERROR(IF($C3146="","",VLOOKUP(FİLTRE!$C3146,'SKT LİSTESİ'!$F:$AJ,15,0)),""))</f>
        <v/>
      </c>
      <c r="S3146" s="138" t="str">
        <f ca="1">IFERROR(IF($C3146="","",VLOOKUP(FİLTRE!$C3146,'SKT LİSTESİ'!$F:$AJ,16,0)),"")</f>
        <v/>
      </c>
      <c r="AF3146" s="179" t="str">
        <f t="shared" ca="1" si="194"/>
        <v/>
      </c>
      <c r="AG3146" s="179">
        <f t="shared" ca="1" si="195"/>
        <v>0</v>
      </c>
      <c r="AH3146" s="179">
        <f t="shared" ca="1" si="196"/>
        <v>0</v>
      </c>
    </row>
    <row r="3147" spans="2:34" ht="15.75" x14ac:dyDescent="0.25">
      <c r="B3147">
        <f t="shared" ca="1" si="193"/>
        <v>3135</v>
      </c>
      <c r="C3147" t="str">
        <f ca="1">IFERROR(VLOOKUP(B3147,'SKT LİSTESİ'!F:F,1,0),"")</f>
        <v/>
      </c>
      <c r="E3147" s="128" t="str">
        <f ca="1">IFERROR(IF($C3147="","",VLOOKUP(FİLTRE!$C3147,'SKT LİSTESİ'!$F:$S,5,0)),"")</f>
        <v/>
      </c>
      <c r="F3147" s="129" t="str">
        <f ca="1">IFERROR(IF($C3147="","",VLOOKUP(FİLTRE!$C3147,'SKT LİSTESİ'!$F:$S,7,0)),"")</f>
        <v/>
      </c>
      <c r="G3147" s="130" t="str">
        <f ca="1">IFERROR(IF($C3147="","",VLOOKUP(FİLTRE!$C3147,'SKT LİSTESİ'!$F:$S,8,0)),"")</f>
        <v/>
      </c>
      <c r="H3147" s="131" t="str">
        <f ca="1">IF(E3147="","",IF($C3147="","",VLOOKUP(FİLTRE!$C3147,'SKT LİSTESİ'!$F:$S,9,0)))</f>
        <v/>
      </c>
      <c r="I3147" s="132" t="str">
        <f ca="1">IFERROR(IF($C3147="","",VLOOKUP(FİLTRE!$C3147,'SKT LİSTESİ'!$F:$S,10,0)),"")</f>
        <v/>
      </c>
      <c r="J3147" s="133" t="str">
        <f ca="1">IFERROR(IF($C3147="","",VLOOKUP(FİLTRE!$C3147,'SKT LİSTESİ'!$F:$S,11,0)),"")</f>
        <v/>
      </c>
      <c r="K3147" s="134" t="str">
        <f ca="1">IFERROR(IF($C3147="","",VLOOKUP(FİLTRE!$C3147,'SKT LİSTESİ'!$F:$S,12,0)),"")</f>
        <v/>
      </c>
      <c r="L3147" s="134" t="str">
        <f ca="1">IFERROR(IF($C3147="","",VLOOKUP(FİLTRE!$C3147,'SKT LİSTESİ'!$F:$S,13,0)),"")</f>
        <v/>
      </c>
      <c r="M3147" s="135" t="str">
        <f ca="1">IFERROR(IF($C3147="","",VLOOKUP(FİLTRE!$C3147,'SKT LİSTESİ'!$F:$AJ,14,0)),"")</f>
        <v/>
      </c>
      <c r="N3147" s="31" t="str">
        <f ca="1">IFERROR(IF($C3147="","",VLOOKUP(FİLTRE!$C3147,'SKT LİSTESİ'!$F:$AJ,22,0)),"")</f>
        <v/>
      </c>
      <c r="O3147" s="136" t="str">
        <f ca="1">IFERROR(IF($C3147="","",VLOOKUP(FİLTRE!$C3147,'SKT LİSTESİ'!$F:$AJ,23,0)),"")</f>
        <v/>
      </c>
      <c r="P3147" s="31"/>
      <c r="Q3147" s="31"/>
      <c r="R3147" s="137" t="str">
        <f ca="1">(IFERROR(IF($C3147="","",VLOOKUP(FİLTRE!$C3147,'SKT LİSTESİ'!$F:$AJ,15,0)),""))</f>
        <v/>
      </c>
      <c r="S3147" s="138" t="str">
        <f ca="1">IFERROR(IF($C3147="","",VLOOKUP(FİLTRE!$C3147,'SKT LİSTESİ'!$F:$AJ,16,0)),"")</f>
        <v/>
      </c>
      <c r="AF3147" s="179" t="str">
        <f t="shared" ca="1" si="194"/>
        <v/>
      </c>
      <c r="AG3147" s="179">
        <f t="shared" ca="1" si="195"/>
        <v>0</v>
      </c>
      <c r="AH3147" s="179">
        <f t="shared" ca="1" si="196"/>
        <v>0</v>
      </c>
    </row>
    <row r="3148" spans="2:34" ht="15.75" x14ac:dyDescent="0.25">
      <c r="B3148">
        <f t="shared" ca="1" si="193"/>
        <v>3136</v>
      </c>
      <c r="C3148" t="str">
        <f ca="1">IFERROR(VLOOKUP(B3148,'SKT LİSTESİ'!F:F,1,0),"")</f>
        <v/>
      </c>
      <c r="E3148" s="128" t="str">
        <f ca="1">IFERROR(IF($C3148="","",VLOOKUP(FİLTRE!$C3148,'SKT LİSTESİ'!$F:$S,5,0)),"")</f>
        <v/>
      </c>
      <c r="F3148" s="129" t="str">
        <f ca="1">IFERROR(IF($C3148="","",VLOOKUP(FİLTRE!$C3148,'SKT LİSTESİ'!$F:$S,7,0)),"")</f>
        <v/>
      </c>
      <c r="G3148" s="130" t="str">
        <f ca="1">IFERROR(IF($C3148="","",VLOOKUP(FİLTRE!$C3148,'SKT LİSTESİ'!$F:$S,8,0)),"")</f>
        <v/>
      </c>
      <c r="H3148" s="131" t="str">
        <f ca="1">IF(E3148="","",IF($C3148="","",VLOOKUP(FİLTRE!$C3148,'SKT LİSTESİ'!$F:$S,9,0)))</f>
        <v/>
      </c>
      <c r="I3148" s="132" t="str">
        <f ca="1">IFERROR(IF($C3148="","",VLOOKUP(FİLTRE!$C3148,'SKT LİSTESİ'!$F:$S,10,0)),"")</f>
        <v/>
      </c>
      <c r="J3148" s="133" t="str">
        <f ca="1">IFERROR(IF($C3148="","",VLOOKUP(FİLTRE!$C3148,'SKT LİSTESİ'!$F:$S,11,0)),"")</f>
        <v/>
      </c>
      <c r="K3148" s="134" t="str">
        <f ca="1">IFERROR(IF($C3148="","",VLOOKUP(FİLTRE!$C3148,'SKT LİSTESİ'!$F:$S,12,0)),"")</f>
        <v/>
      </c>
      <c r="L3148" s="134" t="str">
        <f ca="1">IFERROR(IF($C3148="","",VLOOKUP(FİLTRE!$C3148,'SKT LİSTESİ'!$F:$S,13,0)),"")</f>
        <v/>
      </c>
      <c r="M3148" s="135" t="str">
        <f ca="1">IFERROR(IF($C3148="","",VLOOKUP(FİLTRE!$C3148,'SKT LİSTESİ'!$F:$AJ,14,0)),"")</f>
        <v/>
      </c>
      <c r="N3148" s="31" t="str">
        <f ca="1">IFERROR(IF($C3148="","",VLOOKUP(FİLTRE!$C3148,'SKT LİSTESİ'!$F:$AJ,22,0)),"")</f>
        <v/>
      </c>
      <c r="O3148" s="136" t="str">
        <f ca="1">IFERROR(IF($C3148="","",VLOOKUP(FİLTRE!$C3148,'SKT LİSTESİ'!$F:$AJ,23,0)),"")</f>
        <v/>
      </c>
      <c r="P3148" s="31"/>
      <c r="Q3148" s="31"/>
      <c r="R3148" s="137" t="str">
        <f ca="1">(IFERROR(IF($C3148="","",VLOOKUP(FİLTRE!$C3148,'SKT LİSTESİ'!$F:$AJ,15,0)),""))</f>
        <v/>
      </c>
      <c r="S3148" s="138" t="str">
        <f ca="1">IFERROR(IF($C3148="","",VLOOKUP(FİLTRE!$C3148,'SKT LİSTESİ'!$F:$AJ,16,0)),"")</f>
        <v/>
      </c>
      <c r="AF3148" s="179" t="str">
        <f t="shared" ca="1" si="194"/>
        <v/>
      </c>
      <c r="AG3148" s="179">
        <f t="shared" ca="1" si="195"/>
        <v>0</v>
      </c>
      <c r="AH3148" s="179">
        <f t="shared" ca="1" si="196"/>
        <v>0</v>
      </c>
    </row>
    <row r="3149" spans="2:34" ht="15.75" x14ac:dyDescent="0.25">
      <c r="B3149">
        <f t="shared" ca="1" si="193"/>
        <v>3137</v>
      </c>
      <c r="C3149" t="str">
        <f ca="1">IFERROR(VLOOKUP(B3149,'SKT LİSTESİ'!F:F,1,0),"")</f>
        <v/>
      </c>
      <c r="E3149" s="128" t="str">
        <f ca="1">IFERROR(IF($C3149="","",VLOOKUP(FİLTRE!$C3149,'SKT LİSTESİ'!$F:$S,5,0)),"")</f>
        <v/>
      </c>
      <c r="F3149" s="129" t="str">
        <f ca="1">IFERROR(IF($C3149="","",VLOOKUP(FİLTRE!$C3149,'SKT LİSTESİ'!$F:$S,7,0)),"")</f>
        <v/>
      </c>
      <c r="G3149" s="130" t="str">
        <f ca="1">IFERROR(IF($C3149="","",VLOOKUP(FİLTRE!$C3149,'SKT LİSTESİ'!$F:$S,8,0)),"")</f>
        <v/>
      </c>
      <c r="H3149" s="131" t="str">
        <f ca="1">IF(E3149="","",IF($C3149="","",VLOOKUP(FİLTRE!$C3149,'SKT LİSTESİ'!$F:$S,9,0)))</f>
        <v/>
      </c>
      <c r="I3149" s="132" t="str">
        <f ca="1">IFERROR(IF($C3149="","",VLOOKUP(FİLTRE!$C3149,'SKT LİSTESİ'!$F:$S,10,0)),"")</f>
        <v/>
      </c>
      <c r="J3149" s="133" t="str">
        <f ca="1">IFERROR(IF($C3149="","",VLOOKUP(FİLTRE!$C3149,'SKT LİSTESİ'!$F:$S,11,0)),"")</f>
        <v/>
      </c>
      <c r="K3149" s="134" t="str">
        <f ca="1">IFERROR(IF($C3149="","",VLOOKUP(FİLTRE!$C3149,'SKT LİSTESİ'!$F:$S,12,0)),"")</f>
        <v/>
      </c>
      <c r="L3149" s="134" t="str">
        <f ca="1">IFERROR(IF($C3149="","",VLOOKUP(FİLTRE!$C3149,'SKT LİSTESİ'!$F:$S,13,0)),"")</f>
        <v/>
      </c>
      <c r="M3149" s="135" t="str">
        <f ca="1">IFERROR(IF($C3149="","",VLOOKUP(FİLTRE!$C3149,'SKT LİSTESİ'!$F:$AJ,14,0)),"")</f>
        <v/>
      </c>
      <c r="N3149" s="31" t="str">
        <f ca="1">IFERROR(IF($C3149="","",VLOOKUP(FİLTRE!$C3149,'SKT LİSTESİ'!$F:$AJ,22,0)),"")</f>
        <v/>
      </c>
      <c r="O3149" s="136" t="str">
        <f ca="1">IFERROR(IF($C3149="","",VLOOKUP(FİLTRE!$C3149,'SKT LİSTESİ'!$F:$AJ,23,0)),"")</f>
        <v/>
      </c>
      <c r="P3149" s="31"/>
      <c r="Q3149" s="31"/>
      <c r="R3149" s="137" t="str">
        <f ca="1">(IFERROR(IF($C3149="","",VLOOKUP(FİLTRE!$C3149,'SKT LİSTESİ'!$F:$AJ,15,0)),""))</f>
        <v/>
      </c>
      <c r="S3149" s="138" t="str">
        <f ca="1">IFERROR(IF($C3149="","",VLOOKUP(FİLTRE!$C3149,'SKT LİSTESİ'!$F:$AJ,16,0)),"")</f>
        <v/>
      </c>
      <c r="AF3149" s="179" t="str">
        <f t="shared" ca="1" si="194"/>
        <v/>
      </c>
      <c r="AG3149" s="179">
        <f t="shared" ca="1" si="195"/>
        <v>0</v>
      </c>
      <c r="AH3149" s="179">
        <f t="shared" ca="1" si="196"/>
        <v>0</v>
      </c>
    </row>
    <row r="3150" spans="2:34" ht="15.75" x14ac:dyDescent="0.25">
      <c r="B3150">
        <f t="shared" ref="B3150:B3213" ca="1" si="197">IF($Y$2=1,(ROW()-12),"")</f>
        <v>3138</v>
      </c>
      <c r="C3150" t="str">
        <f ca="1">IFERROR(VLOOKUP(B3150,'SKT LİSTESİ'!F:F,1,0),"")</f>
        <v/>
      </c>
      <c r="E3150" s="128" t="str">
        <f ca="1">IFERROR(IF($C3150="","",VLOOKUP(FİLTRE!$C3150,'SKT LİSTESİ'!$F:$S,5,0)),"")</f>
        <v/>
      </c>
      <c r="F3150" s="129" t="str">
        <f ca="1">IFERROR(IF($C3150="","",VLOOKUP(FİLTRE!$C3150,'SKT LİSTESİ'!$F:$S,7,0)),"")</f>
        <v/>
      </c>
      <c r="G3150" s="130" t="str">
        <f ca="1">IFERROR(IF($C3150="","",VLOOKUP(FİLTRE!$C3150,'SKT LİSTESİ'!$F:$S,8,0)),"")</f>
        <v/>
      </c>
      <c r="H3150" s="131" t="str">
        <f ca="1">IF(E3150="","",IF($C3150="","",VLOOKUP(FİLTRE!$C3150,'SKT LİSTESİ'!$F:$S,9,0)))</f>
        <v/>
      </c>
      <c r="I3150" s="132" t="str">
        <f ca="1">IFERROR(IF($C3150="","",VLOOKUP(FİLTRE!$C3150,'SKT LİSTESİ'!$F:$S,10,0)),"")</f>
        <v/>
      </c>
      <c r="J3150" s="133" t="str">
        <f ca="1">IFERROR(IF($C3150="","",VLOOKUP(FİLTRE!$C3150,'SKT LİSTESİ'!$F:$S,11,0)),"")</f>
        <v/>
      </c>
      <c r="K3150" s="134" t="str">
        <f ca="1">IFERROR(IF($C3150="","",VLOOKUP(FİLTRE!$C3150,'SKT LİSTESİ'!$F:$S,12,0)),"")</f>
        <v/>
      </c>
      <c r="L3150" s="134" t="str">
        <f ca="1">IFERROR(IF($C3150="","",VLOOKUP(FİLTRE!$C3150,'SKT LİSTESİ'!$F:$S,13,0)),"")</f>
        <v/>
      </c>
      <c r="M3150" s="135" t="str">
        <f ca="1">IFERROR(IF($C3150="","",VLOOKUP(FİLTRE!$C3150,'SKT LİSTESİ'!$F:$AJ,14,0)),"")</f>
        <v/>
      </c>
      <c r="N3150" s="31" t="str">
        <f ca="1">IFERROR(IF($C3150="","",VLOOKUP(FİLTRE!$C3150,'SKT LİSTESİ'!$F:$AJ,22,0)),"")</f>
        <v/>
      </c>
      <c r="O3150" s="136" t="str">
        <f ca="1">IFERROR(IF($C3150="","",VLOOKUP(FİLTRE!$C3150,'SKT LİSTESİ'!$F:$AJ,23,0)),"")</f>
        <v/>
      </c>
      <c r="P3150" s="31"/>
      <c r="Q3150" s="31"/>
      <c r="R3150" s="137" t="str">
        <f ca="1">(IFERROR(IF($C3150="","",VLOOKUP(FİLTRE!$C3150,'SKT LİSTESİ'!$F:$AJ,15,0)),""))</f>
        <v/>
      </c>
      <c r="S3150" s="138" t="str">
        <f ca="1">IFERROR(IF($C3150="","",VLOOKUP(FİLTRE!$C3150,'SKT LİSTESİ'!$F:$AJ,16,0)),"")</f>
        <v/>
      </c>
      <c r="AF3150" s="179" t="str">
        <f t="shared" ref="AF3150:AF3213" ca="1" si="198">IF(E3150&lt;&gt;"SAYIM",K3150,
(IF(AND(E3150="SAYIM",R3150=0),0,(COUNTIFS(E:E,"SAYIM",F:F,F3150,R:R,"&gt;"&amp;0)))))</f>
        <v/>
      </c>
      <c r="AG3150" s="179">
        <f t="shared" ref="AG3150:AG3213" ca="1" si="199">IF(E3150="SAYIM",(IFERROR(R3150/AF3150,0)),0)</f>
        <v>0</v>
      </c>
      <c r="AH3150" s="179">
        <f t="shared" ref="AH3150:AH3213" ca="1" si="200">IF(E3150="SAYIM",(IFERROR(S3150/AF3150,0)),0)</f>
        <v>0</v>
      </c>
    </row>
    <row r="3151" spans="2:34" ht="15.75" x14ac:dyDescent="0.25">
      <c r="B3151">
        <f t="shared" ca="1" si="197"/>
        <v>3139</v>
      </c>
      <c r="C3151" t="str">
        <f ca="1">IFERROR(VLOOKUP(B3151,'SKT LİSTESİ'!F:F,1,0),"")</f>
        <v/>
      </c>
      <c r="E3151" s="128" t="str">
        <f ca="1">IFERROR(IF($C3151="","",VLOOKUP(FİLTRE!$C3151,'SKT LİSTESİ'!$F:$S,5,0)),"")</f>
        <v/>
      </c>
      <c r="F3151" s="129" t="str">
        <f ca="1">IFERROR(IF($C3151="","",VLOOKUP(FİLTRE!$C3151,'SKT LİSTESİ'!$F:$S,7,0)),"")</f>
        <v/>
      </c>
      <c r="G3151" s="130" t="str">
        <f ca="1">IFERROR(IF($C3151="","",VLOOKUP(FİLTRE!$C3151,'SKT LİSTESİ'!$F:$S,8,0)),"")</f>
        <v/>
      </c>
      <c r="H3151" s="131" t="str">
        <f ca="1">IF(E3151="","",IF($C3151="","",VLOOKUP(FİLTRE!$C3151,'SKT LİSTESİ'!$F:$S,9,0)))</f>
        <v/>
      </c>
      <c r="I3151" s="132" t="str">
        <f ca="1">IFERROR(IF($C3151="","",VLOOKUP(FİLTRE!$C3151,'SKT LİSTESİ'!$F:$S,10,0)),"")</f>
        <v/>
      </c>
      <c r="J3151" s="133" t="str">
        <f ca="1">IFERROR(IF($C3151="","",VLOOKUP(FİLTRE!$C3151,'SKT LİSTESİ'!$F:$S,11,0)),"")</f>
        <v/>
      </c>
      <c r="K3151" s="134" t="str">
        <f ca="1">IFERROR(IF($C3151="","",VLOOKUP(FİLTRE!$C3151,'SKT LİSTESİ'!$F:$S,12,0)),"")</f>
        <v/>
      </c>
      <c r="L3151" s="134" t="str">
        <f ca="1">IFERROR(IF($C3151="","",VLOOKUP(FİLTRE!$C3151,'SKT LİSTESİ'!$F:$S,13,0)),"")</f>
        <v/>
      </c>
      <c r="M3151" s="135" t="str">
        <f ca="1">IFERROR(IF($C3151="","",VLOOKUP(FİLTRE!$C3151,'SKT LİSTESİ'!$F:$AJ,14,0)),"")</f>
        <v/>
      </c>
      <c r="N3151" s="31" t="str">
        <f ca="1">IFERROR(IF($C3151="","",VLOOKUP(FİLTRE!$C3151,'SKT LİSTESİ'!$F:$AJ,22,0)),"")</f>
        <v/>
      </c>
      <c r="O3151" s="136" t="str">
        <f ca="1">IFERROR(IF($C3151="","",VLOOKUP(FİLTRE!$C3151,'SKT LİSTESİ'!$F:$AJ,23,0)),"")</f>
        <v/>
      </c>
      <c r="P3151" s="31"/>
      <c r="Q3151" s="31"/>
      <c r="R3151" s="137" t="str">
        <f ca="1">(IFERROR(IF($C3151="","",VLOOKUP(FİLTRE!$C3151,'SKT LİSTESİ'!$F:$AJ,15,0)),""))</f>
        <v/>
      </c>
      <c r="S3151" s="138" t="str">
        <f ca="1">IFERROR(IF($C3151="","",VLOOKUP(FİLTRE!$C3151,'SKT LİSTESİ'!$F:$AJ,16,0)),"")</f>
        <v/>
      </c>
      <c r="AF3151" s="179" t="str">
        <f t="shared" ca="1" si="198"/>
        <v/>
      </c>
      <c r="AG3151" s="179">
        <f t="shared" ca="1" si="199"/>
        <v>0</v>
      </c>
      <c r="AH3151" s="179">
        <f t="shared" ca="1" si="200"/>
        <v>0</v>
      </c>
    </row>
    <row r="3152" spans="2:34" ht="15.75" x14ac:dyDescent="0.25">
      <c r="B3152">
        <f t="shared" ca="1" si="197"/>
        <v>3140</v>
      </c>
      <c r="C3152" t="str">
        <f ca="1">IFERROR(VLOOKUP(B3152,'SKT LİSTESİ'!F:F,1,0),"")</f>
        <v/>
      </c>
      <c r="E3152" s="128" t="str">
        <f ca="1">IFERROR(IF($C3152="","",VLOOKUP(FİLTRE!$C3152,'SKT LİSTESİ'!$F:$S,5,0)),"")</f>
        <v/>
      </c>
      <c r="F3152" s="129" t="str">
        <f ca="1">IFERROR(IF($C3152="","",VLOOKUP(FİLTRE!$C3152,'SKT LİSTESİ'!$F:$S,7,0)),"")</f>
        <v/>
      </c>
      <c r="G3152" s="130" t="str">
        <f ca="1">IFERROR(IF($C3152="","",VLOOKUP(FİLTRE!$C3152,'SKT LİSTESİ'!$F:$S,8,0)),"")</f>
        <v/>
      </c>
      <c r="H3152" s="131" t="str">
        <f ca="1">IF(E3152="","",IF($C3152="","",VLOOKUP(FİLTRE!$C3152,'SKT LİSTESİ'!$F:$S,9,0)))</f>
        <v/>
      </c>
      <c r="I3152" s="132" t="str">
        <f ca="1">IFERROR(IF($C3152="","",VLOOKUP(FİLTRE!$C3152,'SKT LİSTESİ'!$F:$S,10,0)),"")</f>
        <v/>
      </c>
      <c r="J3152" s="133" t="str">
        <f ca="1">IFERROR(IF($C3152="","",VLOOKUP(FİLTRE!$C3152,'SKT LİSTESİ'!$F:$S,11,0)),"")</f>
        <v/>
      </c>
      <c r="K3152" s="134" t="str">
        <f ca="1">IFERROR(IF($C3152="","",VLOOKUP(FİLTRE!$C3152,'SKT LİSTESİ'!$F:$S,12,0)),"")</f>
        <v/>
      </c>
      <c r="L3152" s="134" t="str">
        <f ca="1">IFERROR(IF($C3152="","",VLOOKUP(FİLTRE!$C3152,'SKT LİSTESİ'!$F:$S,13,0)),"")</f>
        <v/>
      </c>
      <c r="M3152" s="135" t="str">
        <f ca="1">IFERROR(IF($C3152="","",VLOOKUP(FİLTRE!$C3152,'SKT LİSTESİ'!$F:$AJ,14,0)),"")</f>
        <v/>
      </c>
      <c r="N3152" s="31" t="str">
        <f ca="1">IFERROR(IF($C3152="","",VLOOKUP(FİLTRE!$C3152,'SKT LİSTESİ'!$F:$AJ,22,0)),"")</f>
        <v/>
      </c>
      <c r="O3152" s="136" t="str">
        <f ca="1">IFERROR(IF($C3152="","",VLOOKUP(FİLTRE!$C3152,'SKT LİSTESİ'!$F:$AJ,23,0)),"")</f>
        <v/>
      </c>
      <c r="P3152" s="31"/>
      <c r="Q3152" s="31"/>
      <c r="R3152" s="137" t="str">
        <f ca="1">(IFERROR(IF($C3152="","",VLOOKUP(FİLTRE!$C3152,'SKT LİSTESİ'!$F:$AJ,15,0)),""))</f>
        <v/>
      </c>
      <c r="S3152" s="138" t="str">
        <f ca="1">IFERROR(IF($C3152="","",VLOOKUP(FİLTRE!$C3152,'SKT LİSTESİ'!$F:$AJ,16,0)),"")</f>
        <v/>
      </c>
      <c r="AF3152" s="179" t="str">
        <f t="shared" ca="1" si="198"/>
        <v/>
      </c>
      <c r="AG3152" s="179">
        <f t="shared" ca="1" si="199"/>
        <v>0</v>
      </c>
      <c r="AH3152" s="179">
        <f t="shared" ca="1" si="200"/>
        <v>0</v>
      </c>
    </row>
    <row r="3153" spans="2:34" ht="15.75" x14ac:dyDescent="0.25">
      <c r="B3153">
        <f t="shared" ca="1" si="197"/>
        <v>3141</v>
      </c>
      <c r="C3153" t="str">
        <f ca="1">IFERROR(VLOOKUP(B3153,'SKT LİSTESİ'!F:F,1,0),"")</f>
        <v/>
      </c>
      <c r="E3153" s="128" t="str">
        <f ca="1">IFERROR(IF($C3153="","",VLOOKUP(FİLTRE!$C3153,'SKT LİSTESİ'!$F:$S,5,0)),"")</f>
        <v/>
      </c>
      <c r="F3153" s="129" t="str">
        <f ca="1">IFERROR(IF($C3153="","",VLOOKUP(FİLTRE!$C3153,'SKT LİSTESİ'!$F:$S,7,0)),"")</f>
        <v/>
      </c>
      <c r="G3153" s="130" t="str">
        <f ca="1">IFERROR(IF($C3153="","",VLOOKUP(FİLTRE!$C3153,'SKT LİSTESİ'!$F:$S,8,0)),"")</f>
        <v/>
      </c>
      <c r="H3153" s="131" t="str">
        <f ca="1">IF(E3153="","",IF($C3153="","",VLOOKUP(FİLTRE!$C3153,'SKT LİSTESİ'!$F:$S,9,0)))</f>
        <v/>
      </c>
      <c r="I3153" s="132" t="str">
        <f ca="1">IFERROR(IF($C3153="","",VLOOKUP(FİLTRE!$C3153,'SKT LİSTESİ'!$F:$S,10,0)),"")</f>
        <v/>
      </c>
      <c r="J3153" s="133" t="str">
        <f ca="1">IFERROR(IF($C3153="","",VLOOKUP(FİLTRE!$C3153,'SKT LİSTESİ'!$F:$S,11,0)),"")</f>
        <v/>
      </c>
      <c r="K3153" s="134" t="str">
        <f ca="1">IFERROR(IF($C3153="","",VLOOKUP(FİLTRE!$C3153,'SKT LİSTESİ'!$F:$S,12,0)),"")</f>
        <v/>
      </c>
      <c r="L3153" s="134" t="str">
        <f ca="1">IFERROR(IF($C3153="","",VLOOKUP(FİLTRE!$C3153,'SKT LİSTESİ'!$F:$S,13,0)),"")</f>
        <v/>
      </c>
      <c r="M3153" s="135" t="str">
        <f ca="1">IFERROR(IF($C3153="","",VLOOKUP(FİLTRE!$C3153,'SKT LİSTESİ'!$F:$AJ,14,0)),"")</f>
        <v/>
      </c>
      <c r="N3153" s="31" t="str">
        <f ca="1">IFERROR(IF($C3153="","",VLOOKUP(FİLTRE!$C3153,'SKT LİSTESİ'!$F:$AJ,22,0)),"")</f>
        <v/>
      </c>
      <c r="O3153" s="136" t="str">
        <f ca="1">IFERROR(IF($C3153="","",VLOOKUP(FİLTRE!$C3153,'SKT LİSTESİ'!$F:$AJ,23,0)),"")</f>
        <v/>
      </c>
      <c r="P3153" s="31"/>
      <c r="Q3153" s="31"/>
      <c r="R3153" s="137" t="str">
        <f ca="1">(IFERROR(IF($C3153="","",VLOOKUP(FİLTRE!$C3153,'SKT LİSTESİ'!$F:$AJ,15,0)),""))</f>
        <v/>
      </c>
      <c r="S3153" s="138" t="str">
        <f ca="1">IFERROR(IF($C3153="","",VLOOKUP(FİLTRE!$C3153,'SKT LİSTESİ'!$F:$AJ,16,0)),"")</f>
        <v/>
      </c>
      <c r="AF3153" s="179" t="str">
        <f t="shared" ca="1" si="198"/>
        <v/>
      </c>
      <c r="AG3153" s="179">
        <f t="shared" ca="1" si="199"/>
        <v>0</v>
      </c>
      <c r="AH3153" s="179">
        <f t="shared" ca="1" si="200"/>
        <v>0</v>
      </c>
    </row>
    <row r="3154" spans="2:34" ht="15.75" x14ac:dyDescent="0.25">
      <c r="B3154">
        <f t="shared" ca="1" si="197"/>
        <v>3142</v>
      </c>
      <c r="C3154" t="str">
        <f ca="1">IFERROR(VLOOKUP(B3154,'SKT LİSTESİ'!F:F,1,0),"")</f>
        <v/>
      </c>
      <c r="E3154" s="128" t="str">
        <f ca="1">IFERROR(IF($C3154="","",VLOOKUP(FİLTRE!$C3154,'SKT LİSTESİ'!$F:$S,5,0)),"")</f>
        <v/>
      </c>
      <c r="F3154" s="129" t="str">
        <f ca="1">IFERROR(IF($C3154="","",VLOOKUP(FİLTRE!$C3154,'SKT LİSTESİ'!$F:$S,7,0)),"")</f>
        <v/>
      </c>
      <c r="G3154" s="130" t="str">
        <f ca="1">IFERROR(IF($C3154="","",VLOOKUP(FİLTRE!$C3154,'SKT LİSTESİ'!$F:$S,8,0)),"")</f>
        <v/>
      </c>
      <c r="H3154" s="131" t="str">
        <f ca="1">IF(E3154="","",IF($C3154="","",VLOOKUP(FİLTRE!$C3154,'SKT LİSTESİ'!$F:$S,9,0)))</f>
        <v/>
      </c>
      <c r="I3154" s="132" t="str">
        <f ca="1">IFERROR(IF($C3154="","",VLOOKUP(FİLTRE!$C3154,'SKT LİSTESİ'!$F:$S,10,0)),"")</f>
        <v/>
      </c>
      <c r="J3154" s="133" t="str">
        <f ca="1">IFERROR(IF($C3154="","",VLOOKUP(FİLTRE!$C3154,'SKT LİSTESİ'!$F:$S,11,0)),"")</f>
        <v/>
      </c>
      <c r="K3154" s="134" t="str">
        <f ca="1">IFERROR(IF($C3154="","",VLOOKUP(FİLTRE!$C3154,'SKT LİSTESİ'!$F:$S,12,0)),"")</f>
        <v/>
      </c>
      <c r="L3154" s="134" t="str">
        <f ca="1">IFERROR(IF($C3154="","",VLOOKUP(FİLTRE!$C3154,'SKT LİSTESİ'!$F:$S,13,0)),"")</f>
        <v/>
      </c>
      <c r="M3154" s="135" t="str">
        <f ca="1">IFERROR(IF($C3154="","",VLOOKUP(FİLTRE!$C3154,'SKT LİSTESİ'!$F:$AJ,14,0)),"")</f>
        <v/>
      </c>
      <c r="N3154" s="31" t="str">
        <f ca="1">IFERROR(IF($C3154="","",VLOOKUP(FİLTRE!$C3154,'SKT LİSTESİ'!$F:$AJ,22,0)),"")</f>
        <v/>
      </c>
      <c r="O3154" s="136" t="str">
        <f ca="1">IFERROR(IF($C3154="","",VLOOKUP(FİLTRE!$C3154,'SKT LİSTESİ'!$F:$AJ,23,0)),"")</f>
        <v/>
      </c>
      <c r="P3154" s="31"/>
      <c r="Q3154" s="31"/>
      <c r="R3154" s="137" t="str">
        <f ca="1">(IFERROR(IF($C3154="","",VLOOKUP(FİLTRE!$C3154,'SKT LİSTESİ'!$F:$AJ,15,0)),""))</f>
        <v/>
      </c>
      <c r="S3154" s="138" t="str">
        <f ca="1">IFERROR(IF($C3154="","",VLOOKUP(FİLTRE!$C3154,'SKT LİSTESİ'!$F:$AJ,16,0)),"")</f>
        <v/>
      </c>
      <c r="AF3154" s="179" t="str">
        <f t="shared" ca="1" si="198"/>
        <v/>
      </c>
      <c r="AG3154" s="179">
        <f t="shared" ca="1" si="199"/>
        <v>0</v>
      </c>
      <c r="AH3154" s="179">
        <f t="shared" ca="1" si="200"/>
        <v>0</v>
      </c>
    </row>
    <row r="3155" spans="2:34" ht="15.75" x14ac:dyDescent="0.25">
      <c r="B3155">
        <f t="shared" ca="1" si="197"/>
        <v>3143</v>
      </c>
      <c r="C3155" t="str">
        <f ca="1">IFERROR(VLOOKUP(B3155,'SKT LİSTESİ'!F:F,1,0),"")</f>
        <v/>
      </c>
      <c r="E3155" s="128" t="str">
        <f ca="1">IFERROR(IF($C3155="","",VLOOKUP(FİLTRE!$C3155,'SKT LİSTESİ'!$F:$S,5,0)),"")</f>
        <v/>
      </c>
      <c r="F3155" s="129" t="str">
        <f ca="1">IFERROR(IF($C3155="","",VLOOKUP(FİLTRE!$C3155,'SKT LİSTESİ'!$F:$S,7,0)),"")</f>
        <v/>
      </c>
      <c r="G3155" s="130" t="str">
        <f ca="1">IFERROR(IF($C3155="","",VLOOKUP(FİLTRE!$C3155,'SKT LİSTESİ'!$F:$S,8,0)),"")</f>
        <v/>
      </c>
      <c r="H3155" s="131" t="str">
        <f ca="1">IF(E3155="","",IF($C3155="","",VLOOKUP(FİLTRE!$C3155,'SKT LİSTESİ'!$F:$S,9,0)))</f>
        <v/>
      </c>
      <c r="I3155" s="132" t="str">
        <f ca="1">IFERROR(IF($C3155="","",VLOOKUP(FİLTRE!$C3155,'SKT LİSTESİ'!$F:$S,10,0)),"")</f>
        <v/>
      </c>
      <c r="J3155" s="133" t="str">
        <f ca="1">IFERROR(IF($C3155="","",VLOOKUP(FİLTRE!$C3155,'SKT LİSTESİ'!$F:$S,11,0)),"")</f>
        <v/>
      </c>
      <c r="K3155" s="134" t="str">
        <f ca="1">IFERROR(IF($C3155="","",VLOOKUP(FİLTRE!$C3155,'SKT LİSTESİ'!$F:$S,12,0)),"")</f>
        <v/>
      </c>
      <c r="L3155" s="134" t="str">
        <f ca="1">IFERROR(IF($C3155="","",VLOOKUP(FİLTRE!$C3155,'SKT LİSTESİ'!$F:$S,13,0)),"")</f>
        <v/>
      </c>
      <c r="M3155" s="135" t="str">
        <f ca="1">IFERROR(IF($C3155="","",VLOOKUP(FİLTRE!$C3155,'SKT LİSTESİ'!$F:$AJ,14,0)),"")</f>
        <v/>
      </c>
      <c r="N3155" s="31" t="str">
        <f ca="1">IFERROR(IF($C3155="","",VLOOKUP(FİLTRE!$C3155,'SKT LİSTESİ'!$F:$AJ,22,0)),"")</f>
        <v/>
      </c>
      <c r="O3155" s="136" t="str">
        <f ca="1">IFERROR(IF($C3155="","",VLOOKUP(FİLTRE!$C3155,'SKT LİSTESİ'!$F:$AJ,23,0)),"")</f>
        <v/>
      </c>
      <c r="P3155" s="31"/>
      <c r="Q3155" s="31"/>
      <c r="R3155" s="137" t="str">
        <f ca="1">(IFERROR(IF($C3155="","",VLOOKUP(FİLTRE!$C3155,'SKT LİSTESİ'!$F:$AJ,15,0)),""))</f>
        <v/>
      </c>
      <c r="S3155" s="138" t="str">
        <f ca="1">IFERROR(IF($C3155="","",VLOOKUP(FİLTRE!$C3155,'SKT LİSTESİ'!$F:$AJ,16,0)),"")</f>
        <v/>
      </c>
      <c r="AF3155" s="179" t="str">
        <f t="shared" ca="1" si="198"/>
        <v/>
      </c>
      <c r="AG3155" s="179">
        <f t="shared" ca="1" si="199"/>
        <v>0</v>
      </c>
      <c r="AH3155" s="179">
        <f t="shared" ca="1" si="200"/>
        <v>0</v>
      </c>
    </row>
    <row r="3156" spans="2:34" ht="15.75" x14ac:dyDescent="0.25">
      <c r="B3156">
        <f t="shared" ca="1" si="197"/>
        <v>3144</v>
      </c>
      <c r="C3156" t="str">
        <f ca="1">IFERROR(VLOOKUP(B3156,'SKT LİSTESİ'!F:F,1,0),"")</f>
        <v/>
      </c>
      <c r="E3156" s="128" t="str">
        <f ca="1">IFERROR(IF($C3156="","",VLOOKUP(FİLTRE!$C3156,'SKT LİSTESİ'!$F:$S,5,0)),"")</f>
        <v/>
      </c>
      <c r="F3156" s="129" t="str">
        <f ca="1">IFERROR(IF($C3156="","",VLOOKUP(FİLTRE!$C3156,'SKT LİSTESİ'!$F:$S,7,0)),"")</f>
        <v/>
      </c>
      <c r="G3156" s="130" t="str">
        <f ca="1">IFERROR(IF($C3156="","",VLOOKUP(FİLTRE!$C3156,'SKT LİSTESİ'!$F:$S,8,0)),"")</f>
        <v/>
      </c>
      <c r="H3156" s="131" t="str">
        <f ca="1">IF(E3156="","",IF($C3156="","",VLOOKUP(FİLTRE!$C3156,'SKT LİSTESİ'!$F:$S,9,0)))</f>
        <v/>
      </c>
      <c r="I3156" s="132" t="str">
        <f ca="1">IFERROR(IF($C3156="","",VLOOKUP(FİLTRE!$C3156,'SKT LİSTESİ'!$F:$S,10,0)),"")</f>
        <v/>
      </c>
      <c r="J3156" s="133" t="str">
        <f ca="1">IFERROR(IF($C3156="","",VLOOKUP(FİLTRE!$C3156,'SKT LİSTESİ'!$F:$S,11,0)),"")</f>
        <v/>
      </c>
      <c r="K3156" s="134" t="str">
        <f ca="1">IFERROR(IF($C3156="","",VLOOKUP(FİLTRE!$C3156,'SKT LİSTESİ'!$F:$S,12,0)),"")</f>
        <v/>
      </c>
      <c r="L3156" s="134" t="str">
        <f ca="1">IFERROR(IF($C3156="","",VLOOKUP(FİLTRE!$C3156,'SKT LİSTESİ'!$F:$S,13,0)),"")</f>
        <v/>
      </c>
      <c r="M3156" s="135" t="str">
        <f ca="1">IFERROR(IF($C3156="","",VLOOKUP(FİLTRE!$C3156,'SKT LİSTESİ'!$F:$AJ,14,0)),"")</f>
        <v/>
      </c>
      <c r="N3156" s="31" t="str">
        <f ca="1">IFERROR(IF($C3156="","",VLOOKUP(FİLTRE!$C3156,'SKT LİSTESİ'!$F:$AJ,22,0)),"")</f>
        <v/>
      </c>
      <c r="O3156" s="136" t="str">
        <f ca="1">IFERROR(IF($C3156="","",VLOOKUP(FİLTRE!$C3156,'SKT LİSTESİ'!$F:$AJ,23,0)),"")</f>
        <v/>
      </c>
      <c r="P3156" s="31"/>
      <c r="Q3156" s="31"/>
      <c r="R3156" s="137" t="str">
        <f ca="1">(IFERROR(IF($C3156="","",VLOOKUP(FİLTRE!$C3156,'SKT LİSTESİ'!$F:$AJ,15,0)),""))</f>
        <v/>
      </c>
      <c r="S3156" s="138" t="str">
        <f ca="1">IFERROR(IF($C3156="","",VLOOKUP(FİLTRE!$C3156,'SKT LİSTESİ'!$F:$AJ,16,0)),"")</f>
        <v/>
      </c>
      <c r="AF3156" s="179" t="str">
        <f t="shared" ca="1" si="198"/>
        <v/>
      </c>
      <c r="AG3156" s="179">
        <f t="shared" ca="1" si="199"/>
        <v>0</v>
      </c>
      <c r="AH3156" s="179">
        <f t="shared" ca="1" si="200"/>
        <v>0</v>
      </c>
    </row>
    <row r="3157" spans="2:34" ht="15.75" x14ac:dyDescent="0.25">
      <c r="B3157">
        <f t="shared" ca="1" si="197"/>
        <v>3145</v>
      </c>
      <c r="C3157" t="str">
        <f ca="1">IFERROR(VLOOKUP(B3157,'SKT LİSTESİ'!F:F,1,0),"")</f>
        <v/>
      </c>
      <c r="E3157" s="128" t="str">
        <f ca="1">IFERROR(IF($C3157="","",VLOOKUP(FİLTRE!$C3157,'SKT LİSTESİ'!$F:$S,5,0)),"")</f>
        <v/>
      </c>
      <c r="F3157" s="129" t="str">
        <f ca="1">IFERROR(IF($C3157="","",VLOOKUP(FİLTRE!$C3157,'SKT LİSTESİ'!$F:$S,7,0)),"")</f>
        <v/>
      </c>
      <c r="G3157" s="130" t="str">
        <f ca="1">IFERROR(IF($C3157="","",VLOOKUP(FİLTRE!$C3157,'SKT LİSTESİ'!$F:$S,8,0)),"")</f>
        <v/>
      </c>
      <c r="H3157" s="131" t="str">
        <f ca="1">IF(E3157="","",IF($C3157="","",VLOOKUP(FİLTRE!$C3157,'SKT LİSTESİ'!$F:$S,9,0)))</f>
        <v/>
      </c>
      <c r="I3157" s="132" t="str">
        <f ca="1">IFERROR(IF($C3157="","",VLOOKUP(FİLTRE!$C3157,'SKT LİSTESİ'!$F:$S,10,0)),"")</f>
        <v/>
      </c>
      <c r="J3157" s="133" t="str">
        <f ca="1">IFERROR(IF($C3157="","",VLOOKUP(FİLTRE!$C3157,'SKT LİSTESİ'!$F:$S,11,0)),"")</f>
        <v/>
      </c>
      <c r="K3157" s="134" t="str">
        <f ca="1">IFERROR(IF($C3157="","",VLOOKUP(FİLTRE!$C3157,'SKT LİSTESİ'!$F:$S,12,0)),"")</f>
        <v/>
      </c>
      <c r="L3157" s="134" t="str">
        <f ca="1">IFERROR(IF($C3157="","",VLOOKUP(FİLTRE!$C3157,'SKT LİSTESİ'!$F:$S,13,0)),"")</f>
        <v/>
      </c>
      <c r="M3157" s="135" t="str">
        <f ca="1">IFERROR(IF($C3157="","",VLOOKUP(FİLTRE!$C3157,'SKT LİSTESİ'!$F:$AJ,14,0)),"")</f>
        <v/>
      </c>
      <c r="N3157" s="31" t="str">
        <f ca="1">IFERROR(IF($C3157="","",VLOOKUP(FİLTRE!$C3157,'SKT LİSTESİ'!$F:$AJ,22,0)),"")</f>
        <v/>
      </c>
      <c r="O3157" s="136" t="str">
        <f ca="1">IFERROR(IF($C3157="","",VLOOKUP(FİLTRE!$C3157,'SKT LİSTESİ'!$F:$AJ,23,0)),"")</f>
        <v/>
      </c>
      <c r="P3157" s="31"/>
      <c r="Q3157" s="31"/>
      <c r="R3157" s="137" t="str">
        <f ca="1">(IFERROR(IF($C3157="","",VLOOKUP(FİLTRE!$C3157,'SKT LİSTESİ'!$F:$AJ,15,0)),""))</f>
        <v/>
      </c>
      <c r="S3157" s="138" t="str">
        <f ca="1">IFERROR(IF($C3157="","",VLOOKUP(FİLTRE!$C3157,'SKT LİSTESİ'!$F:$AJ,16,0)),"")</f>
        <v/>
      </c>
      <c r="AF3157" s="179" t="str">
        <f t="shared" ca="1" si="198"/>
        <v/>
      </c>
      <c r="AG3157" s="179">
        <f t="shared" ca="1" si="199"/>
        <v>0</v>
      </c>
      <c r="AH3157" s="179">
        <f t="shared" ca="1" si="200"/>
        <v>0</v>
      </c>
    </row>
    <row r="3158" spans="2:34" ht="15.75" x14ac:dyDescent="0.25">
      <c r="B3158">
        <f t="shared" ca="1" si="197"/>
        <v>3146</v>
      </c>
      <c r="C3158" t="str">
        <f ca="1">IFERROR(VLOOKUP(B3158,'SKT LİSTESİ'!F:F,1,0),"")</f>
        <v/>
      </c>
      <c r="E3158" s="128" t="str">
        <f ca="1">IFERROR(IF($C3158="","",VLOOKUP(FİLTRE!$C3158,'SKT LİSTESİ'!$F:$S,5,0)),"")</f>
        <v/>
      </c>
      <c r="F3158" s="129" t="str">
        <f ca="1">IFERROR(IF($C3158="","",VLOOKUP(FİLTRE!$C3158,'SKT LİSTESİ'!$F:$S,7,0)),"")</f>
        <v/>
      </c>
      <c r="G3158" s="130" t="str">
        <f ca="1">IFERROR(IF($C3158="","",VLOOKUP(FİLTRE!$C3158,'SKT LİSTESİ'!$F:$S,8,0)),"")</f>
        <v/>
      </c>
      <c r="H3158" s="131" t="str">
        <f ca="1">IF(E3158="","",IF($C3158="","",VLOOKUP(FİLTRE!$C3158,'SKT LİSTESİ'!$F:$S,9,0)))</f>
        <v/>
      </c>
      <c r="I3158" s="132" t="str">
        <f ca="1">IFERROR(IF($C3158="","",VLOOKUP(FİLTRE!$C3158,'SKT LİSTESİ'!$F:$S,10,0)),"")</f>
        <v/>
      </c>
      <c r="J3158" s="133" t="str">
        <f ca="1">IFERROR(IF($C3158="","",VLOOKUP(FİLTRE!$C3158,'SKT LİSTESİ'!$F:$S,11,0)),"")</f>
        <v/>
      </c>
      <c r="K3158" s="134" t="str">
        <f ca="1">IFERROR(IF($C3158="","",VLOOKUP(FİLTRE!$C3158,'SKT LİSTESİ'!$F:$S,12,0)),"")</f>
        <v/>
      </c>
      <c r="L3158" s="134" t="str">
        <f ca="1">IFERROR(IF($C3158="","",VLOOKUP(FİLTRE!$C3158,'SKT LİSTESİ'!$F:$S,13,0)),"")</f>
        <v/>
      </c>
      <c r="M3158" s="135" t="str">
        <f ca="1">IFERROR(IF($C3158="","",VLOOKUP(FİLTRE!$C3158,'SKT LİSTESİ'!$F:$AJ,14,0)),"")</f>
        <v/>
      </c>
      <c r="N3158" s="31" t="str">
        <f ca="1">IFERROR(IF($C3158="","",VLOOKUP(FİLTRE!$C3158,'SKT LİSTESİ'!$F:$AJ,22,0)),"")</f>
        <v/>
      </c>
      <c r="O3158" s="136" t="str">
        <f ca="1">IFERROR(IF($C3158="","",VLOOKUP(FİLTRE!$C3158,'SKT LİSTESİ'!$F:$AJ,23,0)),"")</f>
        <v/>
      </c>
      <c r="P3158" s="31"/>
      <c r="Q3158" s="31"/>
      <c r="R3158" s="137" t="str">
        <f ca="1">(IFERROR(IF($C3158="","",VLOOKUP(FİLTRE!$C3158,'SKT LİSTESİ'!$F:$AJ,15,0)),""))</f>
        <v/>
      </c>
      <c r="S3158" s="138" t="str">
        <f ca="1">IFERROR(IF($C3158="","",VLOOKUP(FİLTRE!$C3158,'SKT LİSTESİ'!$F:$AJ,16,0)),"")</f>
        <v/>
      </c>
      <c r="AF3158" s="179" t="str">
        <f t="shared" ca="1" si="198"/>
        <v/>
      </c>
      <c r="AG3158" s="179">
        <f t="shared" ca="1" si="199"/>
        <v>0</v>
      </c>
      <c r="AH3158" s="179">
        <f t="shared" ca="1" si="200"/>
        <v>0</v>
      </c>
    </row>
    <row r="3159" spans="2:34" ht="15.75" x14ac:dyDescent="0.25">
      <c r="B3159">
        <f t="shared" ca="1" si="197"/>
        <v>3147</v>
      </c>
      <c r="C3159" t="str">
        <f ca="1">IFERROR(VLOOKUP(B3159,'SKT LİSTESİ'!F:F,1,0),"")</f>
        <v/>
      </c>
      <c r="E3159" s="128" t="str">
        <f ca="1">IFERROR(IF($C3159="","",VLOOKUP(FİLTRE!$C3159,'SKT LİSTESİ'!$F:$S,5,0)),"")</f>
        <v/>
      </c>
      <c r="F3159" s="129" t="str">
        <f ca="1">IFERROR(IF($C3159="","",VLOOKUP(FİLTRE!$C3159,'SKT LİSTESİ'!$F:$S,7,0)),"")</f>
        <v/>
      </c>
      <c r="G3159" s="130" t="str">
        <f ca="1">IFERROR(IF($C3159="","",VLOOKUP(FİLTRE!$C3159,'SKT LİSTESİ'!$F:$S,8,0)),"")</f>
        <v/>
      </c>
      <c r="H3159" s="131" t="str">
        <f ca="1">IF(E3159="","",IF($C3159="","",VLOOKUP(FİLTRE!$C3159,'SKT LİSTESİ'!$F:$S,9,0)))</f>
        <v/>
      </c>
      <c r="I3159" s="132" t="str">
        <f ca="1">IFERROR(IF($C3159="","",VLOOKUP(FİLTRE!$C3159,'SKT LİSTESİ'!$F:$S,10,0)),"")</f>
        <v/>
      </c>
      <c r="J3159" s="133" t="str">
        <f ca="1">IFERROR(IF($C3159="","",VLOOKUP(FİLTRE!$C3159,'SKT LİSTESİ'!$F:$S,11,0)),"")</f>
        <v/>
      </c>
      <c r="K3159" s="134" t="str">
        <f ca="1">IFERROR(IF($C3159="","",VLOOKUP(FİLTRE!$C3159,'SKT LİSTESİ'!$F:$S,12,0)),"")</f>
        <v/>
      </c>
      <c r="L3159" s="134" t="str">
        <f ca="1">IFERROR(IF($C3159="","",VLOOKUP(FİLTRE!$C3159,'SKT LİSTESİ'!$F:$S,13,0)),"")</f>
        <v/>
      </c>
      <c r="M3159" s="135" t="str">
        <f ca="1">IFERROR(IF($C3159="","",VLOOKUP(FİLTRE!$C3159,'SKT LİSTESİ'!$F:$AJ,14,0)),"")</f>
        <v/>
      </c>
      <c r="N3159" s="31" t="str">
        <f ca="1">IFERROR(IF($C3159="","",VLOOKUP(FİLTRE!$C3159,'SKT LİSTESİ'!$F:$AJ,22,0)),"")</f>
        <v/>
      </c>
      <c r="O3159" s="136" t="str">
        <f ca="1">IFERROR(IF($C3159="","",VLOOKUP(FİLTRE!$C3159,'SKT LİSTESİ'!$F:$AJ,23,0)),"")</f>
        <v/>
      </c>
      <c r="P3159" s="31"/>
      <c r="Q3159" s="31"/>
      <c r="R3159" s="137" t="str">
        <f ca="1">(IFERROR(IF($C3159="","",VLOOKUP(FİLTRE!$C3159,'SKT LİSTESİ'!$F:$AJ,15,0)),""))</f>
        <v/>
      </c>
      <c r="S3159" s="138" t="str">
        <f ca="1">IFERROR(IF($C3159="","",VLOOKUP(FİLTRE!$C3159,'SKT LİSTESİ'!$F:$AJ,16,0)),"")</f>
        <v/>
      </c>
      <c r="AF3159" s="179" t="str">
        <f t="shared" ca="1" si="198"/>
        <v/>
      </c>
      <c r="AG3159" s="179">
        <f t="shared" ca="1" si="199"/>
        <v>0</v>
      </c>
      <c r="AH3159" s="179">
        <f t="shared" ca="1" si="200"/>
        <v>0</v>
      </c>
    </row>
    <row r="3160" spans="2:34" ht="15.75" x14ac:dyDescent="0.25">
      <c r="B3160">
        <f t="shared" ca="1" si="197"/>
        <v>3148</v>
      </c>
      <c r="C3160" t="str">
        <f ca="1">IFERROR(VLOOKUP(B3160,'SKT LİSTESİ'!F:F,1,0),"")</f>
        <v/>
      </c>
      <c r="E3160" s="128" t="str">
        <f ca="1">IFERROR(IF($C3160="","",VLOOKUP(FİLTRE!$C3160,'SKT LİSTESİ'!$F:$S,5,0)),"")</f>
        <v/>
      </c>
      <c r="F3160" s="129" t="str">
        <f ca="1">IFERROR(IF($C3160="","",VLOOKUP(FİLTRE!$C3160,'SKT LİSTESİ'!$F:$S,7,0)),"")</f>
        <v/>
      </c>
      <c r="G3160" s="130" t="str">
        <f ca="1">IFERROR(IF($C3160="","",VLOOKUP(FİLTRE!$C3160,'SKT LİSTESİ'!$F:$S,8,0)),"")</f>
        <v/>
      </c>
      <c r="H3160" s="131" t="str">
        <f ca="1">IF(E3160="","",IF($C3160="","",VLOOKUP(FİLTRE!$C3160,'SKT LİSTESİ'!$F:$S,9,0)))</f>
        <v/>
      </c>
      <c r="I3160" s="132" t="str">
        <f ca="1">IFERROR(IF($C3160="","",VLOOKUP(FİLTRE!$C3160,'SKT LİSTESİ'!$F:$S,10,0)),"")</f>
        <v/>
      </c>
      <c r="J3160" s="133" t="str">
        <f ca="1">IFERROR(IF($C3160="","",VLOOKUP(FİLTRE!$C3160,'SKT LİSTESİ'!$F:$S,11,0)),"")</f>
        <v/>
      </c>
      <c r="K3160" s="134" t="str">
        <f ca="1">IFERROR(IF($C3160="","",VLOOKUP(FİLTRE!$C3160,'SKT LİSTESİ'!$F:$S,12,0)),"")</f>
        <v/>
      </c>
      <c r="L3160" s="134" t="str">
        <f ca="1">IFERROR(IF($C3160="","",VLOOKUP(FİLTRE!$C3160,'SKT LİSTESİ'!$F:$S,13,0)),"")</f>
        <v/>
      </c>
      <c r="M3160" s="135" t="str">
        <f ca="1">IFERROR(IF($C3160="","",VLOOKUP(FİLTRE!$C3160,'SKT LİSTESİ'!$F:$AJ,14,0)),"")</f>
        <v/>
      </c>
      <c r="N3160" s="31" t="str">
        <f ca="1">IFERROR(IF($C3160="","",VLOOKUP(FİLTRE!$C3160,'SKT LİSTESİ'!$F:$AJ,22,0)),"")</f>
        <v/>
      </c>
      <c r="O3160" s="136" t="str">
        <f ca="1">IFERROR(IF($C3160="","",VLOOKUP(FİLTRE!$C3160,'SKT LİSTESİ'!$F:$AJ,23,0)),"")</f>
        <v/>
      </c>
      <c r="P3160" s="31"/>
      <c r="Q3160" s="31"/>
      <c r="R3160" s="137" t="str">
        <f ca="1">(IFERROR(IF($C3160="","",VLOOKUP(FİLTRE!$C3160,'SKT LİSTESİ'!$F:$AJ,15,0)),""))</f>
        <v/>
      </c>
      <c r="S3160" s="138" t="str">
        <f ca="1">IFERROR(IF($C3160="","",VLOOKUP(FİLTRE!$C3160,'SKT LİSTESİ'!$F:$AJ,16,0)),"")</f>
        <v/>
      </c>
      <c r="AF3160" s="179" t="str">
        <f t="shared" ca="1" si="198"/>
        <v/>
      </c>
      <c r="AG3160" s="179">
        <f t="shared" ca="1" si="199"/>
        <v>0</v>
      </c>
      <c r="AH3160" s="179">
        <f t="shared" ca="1" si="200"/>
        <v>0</v>
      </c>
    </row>
    <row r="3161" spans="2:34" ht="15.75" x14ac:dyDescent="0.25">
      <c r="B3161">
        <f t="shared" ca="1" si="197"/>
        <v>3149</v>
      </c>
      <c r="C3161" t="str">
        <f ca="1">IFERROR(VLOOKUP(B3161,'SKT LİSTESİ'!F:F,1,0),"")</f>
        <v/>
      </c>
      <c r="E3161" s="128" t="str">
        <f ca="1">IFERROR(IF($C3161="","",VLOOKUP(FİLTRE!$C3161,'SKT LİSTESİ'!$F:$S,5,0)),"")</f>
        <v/>
      </c>
      <c r="F3161" s="129" t="str">
        <f ca="1">IFERROR(IF($C3161="","",VLOOKUP(FİLTRE!$C3161,'SKT LİSTESİ'!$F:$S,7,0)),"")</f>
        <v/>
      </c>
      <c r="G3161" s="130" t="str">
        <f ca="1">IFERROR(IF($C3161="","",VLOOKUP(FİLTRE!$C3161,'SKT LİSTESİ'!$F:$S,8,0)),"")</f>
        <v/>
      </c>
      <c r="H3161" s="131" t="str">
        <f ca="1">IF(E3161="","",IF($C3161="","",VLOOKUP(FİLTRE!$C3161,'SKT LİSTESİ'!$F:$S,9,0)))</f>
        <v/>
      </c>
      <c r="I3161" s="132" t="str">
        <f ca="1">IFERROR(IF($C3161="","",VLOOKUP(FİLTRE!$C3161,'SKT LİSTESİ'!$F:$S,10,0)),"")</f>
        <v/>
      </c>
      <c r="J3161" s="133" t="str">
        <f ca="1">IFERROR(IF($C3161="","",VLOOKUP(FİLTRE!$C3161,'SKT LİSTESİ'!$F:$S,11,0)),"")</f>
        <v/>
      </c>
      <c r="K3161" s="134" t="str">
        <f ca="1">IFERROR(IF($C3161="","",VLOOKUP(FİLTRE!$C3161,'SKT LİSTESİ'!$F:$S,12,0)),"")</f>
        <v/>
      </c>
      <c r="L3161" s="134" t="str">
        <f ca="1">IFERROR(IF($C3161="","",VLOOKUP(FİLTRE!$C3161,'SKT LİSTESİ'!$F:$S,13,0)),"")</f>
        <v/>
      </c>
      <c r="M3161" s="135" t="str">
        <f ca="1">IFERROR(IF($C3161="","",VLOOKUP(FİLTRE!$C3161,'SKT LİSTESİ'!$F:$AJ,14,0)),"")</f>
        <v/>
      </c>
      <c r="N3161" s="31" t="str">
        <f ca="1">IFERROR(IF($C3161="","",VLOOKUP(FİLTRE!$C3161,'SKT LİSTESİ'!$F:$AJ,22,0)),"")</f>
        <v/>
      </c>
      <c r="O3161" s="136" t="str">
        <f ca="1">IFERROR(IF($C3161="","",VLOOKUP(FİLTRE!$C3161,'SKT LİSTESİ'!$F:$AJ,23,0)),"")</f>
        <v/>
      </c>
      <c r="P3161" s="31"/>
      <c r="Q3161" s="31"/>
      <c r="R3161" s="137" t="str">
        <f ca="1">(IFERROR(IF($C3161="","",VLOOKUP(FİLTRE!$C3161,'SKT LİSTESİ'!$F:$AJ,15,0)),""))</f>
        <v/>
      </c>
      <c r="S3161" s="138" t="str">
        <f ca="1">IFERROR(IF($C3161="","",VLOOKUP(FİLTRE!$C3161,'SKT LİSTESİ'!$F:$AJ,16,0)),"")</f>
        <v/>
      </c>
      <c r="AF3161" s="179" t="str">
        <f t="shared" ca="1" si="198"/>
        <v/>
      </c>
      <c r="AG3161" s="179">
        <f t="shared" ca="1" si="199"/>
        <v>0</v>
      </c>
      <c r="AH3161" s="179">
        <f t="shared" ca="1" si="200"/>
        <v>0</v>
      </c>
    </row>
    <row r="3162" spans="2:34" ht="15.75" x14ac:dyDescent="0.25">
      <c r="B3162">
        <f t="shared" ca="1" si="197"/>
        <v>3150</v>
      </c>
      <c r="C3162" t="str">
        <f ca="1">IFERROR(VLOOKUP(B3162,'SKT LİSTESİ'!F:F,1,0),"")</f>
        <v/>
      </c>
      <c r="E3162" s="128" t="str">
        <f ca="1">IFERROR(IF($C3162="","",VLOOKUP(FİLTRE!$C3162,'SKT LİSTESİ'!$F:$S,5,0)),"")</f>
        <v/>
      </c>
      <c r="F3162" s="129" t="str">
        <f ca="1">IFERROR(IF($C3162="","",VLOOKUP(FİLTRE!$C3162,'SKT LİSTESİ'!$F:$S,7,0)),"")</f>
        <v/>
      </c>
      <c r="G3162" s="130" t="str">
        <f ca="1">IFERROR(IF($C3162="","",VLOOKUP(FİLTRE!$C3162,'SKT LİSTESİ'!$F:$S,8,0)),"")</f>
        <v/>
      </c>
      <c r="H3162" s="131" t="str">
        <f ca="1">IF(E3162="","",IF($C3162="","",VLOOKUP(FİLTRE!$C3162,'SKT LİSTESİ'!$F:$S,9,0)))</f>
        <v/>
      </c>
      <c r="I3162" s="132" t="str">
        <f ca="1">IFERROR(IF($C3162="","",VLOOKUP(FİLTRE!$C3162,'SKT LİSTESİ'!$F:$S,10,0)),"")</f>
        <v/>
      </c>
      <c r="J3162" s="133" t="str">
        <f ca="1">IFERROR(IF($C3162="","",VLOOKUP(FİLTRE!$C3162,'SKT LİSTESİ'!$F:$S,11,0)),"")</f>
        <v/>
      </c>
      <c r="K3162" s="134" t="str">
        <f ca="1">IFERROR(IF($C3162="","",VLOOKUP(FİLTRE!$C3162,'SKT LİSTESİ'!$F:$S,12,0)),"")</f>
        <v/>
      </c>
      <c r="L3162" s="134" t="str">
        <f ca="1">IFERROR(IF($C3162="","",VLOOKUP(FİLTRE!$C3162,'SKT LİSTESİ'!$F:$S,13,0)),"")</f>
        <v/>
      </c>
      <c r="M3162" s="135" t="str">
        <f ca="1">IFERROR(IF($C3162="","",VLOOKUP(FİLTRE!$C3162,'SKT LİSTESİ'!$F:$AJ,14,0)),"")</f>
        <v/>
      </c>
      <c r="N3162" s="31" t="str">
        <f ca="1">IFERROR(IF($C3162="","",VLOOKUP(FİLTRE!$C3162,'SKT LİSTESİ'!$F:$AJ,22,0)),"")</f>
        <v/>
      </c>
      <c r="O3162" s="136" t="str">
        <f ca="1">IFERROR(IF($C3162="","",VLOOKUP(FİLTRE!$C3162,'SKT LİSTESİ'!$F:$AJ,23,0)),"")</f>
        <v/>
      </c>
      <c r="P3162" s="31"/>
      <c r="Q3162" s="31"/>
      <c r="R3162" s="137" t="str">
        <f ca="1">(IFERROR(IF($C3162="","",VLOOKUP(FİLTRE!$C3162,'SKT LİSTESİ'!$F:$AJ,15,0)),""))</f>
        <v/>
      </c>
      <c r="S3162" s="138" t="str">
        <f ca="1">IFERROR(IF($C3162="","",VLOOKUP(FİLTRE!$C3162,'SKT LİSTESİ'!$F:$AJ,16,0)),"")</f>
        <v/>
      </c>
      <c r="AF3162" s="179" t="str">
        <f t="shared" ca="1" si="198"/>
        <v/>
      </c>
      <c r="AG3162" s="179">
        <f t="shared" ca="1" si="199"/>
        <v>0</v>
      </c>
      <c r="AH3162" s="179">
        <f t="shared" ca="1" si="200"/>
        <v>0</v>
      </c>
    </row>
    <row r="3163" spans="2:34" ht="15.75" x14ac:dyDescent="0.25">
      <c r="B3163">
        <f t="shared" ca="1" si="197"/>
        <v>3151</v>
      </c>
      <c r="C3163" t="str">
        <f ca="1">IFERROR(VLOOKUP(B3163,'SKT LİSTESİ'!F:F,1,0),"")</f>
        <v/>
      </c>
      <c r="E3163" s="128" t="str">
        <f ca="1">IFERROR(IF($C3163="","",VLOOKUP(FİLTRE!$C3163,'SKT LİSTESİ'!$F:$S,5,0)),"")</f>
        <v/>
      </c>
      <c r="F3163" s="129" t="str">
        <f ca="1">IFERROR(IF($C3163="","",VLOOKUP(FİLTRE!$C3163,'SKT LİSTESİ'!$F:$S,7,0)),"")</f>
        <v/>
      </c>
      <c r="G3163" s="130" t="str">
        <f ca="1">IFERROR(IF($C3163="","",VLOOKUP(FİLTRE!$C3163,'SKT LİSTESİ'!$F:$S,8,0)),"")</f>
        <v/>
      </c>
      <c r="H3163" s="131" t="str">
        <f ca="1">IF(E3163="","",IF($C3163="","",VLOOKUP(FİLTRE!$C3163,'SKT LİSTESİ'!$F:$S,9,0)))</f>
        <v/>
      </c>
      <c r="I3163" s="132" t="str">
        <f ca="1">IFERROR(IF($C3163="","",VLOOKUP(FİLTRE!$C3163,'SKT LİSTESİ'!$F:$S,10,0)),"")</f>
        <v/>
      </c>
      <c r="J3163" s="133" t="str">
        <f ca="1">IFERROR(IF($C3163="","",VLOOKUP(FİLTRE!$C3163,'SKT LİSTESİ'!$F:$S,11,0)),"")</f>
        <v/>
      </c>
      <c r="K3163" s="134" t="str">
        <f ca="1">IFERROR(IF($C3163="","",VLOOKUP(FİLTRE!$C3163,'SKT LİSTESİ'!$F:$S,12,0)),"")</f>
        <v/>
      </c>
      <c r="L3163" s="134" t="str">
        <f ca="1">IFERROR(IF($C3163="","",VLOOKUP(FİLTRE!$C3163,'SKT LİSTESİ'!$F:$S,13,0)),"")</f>
        <v/>
      </c>
      <c r="M3163" s="135" t="str">
        <f ca="1">IFERROR(IF($C3163="","",VLOOKUP(FİLTRE!$C3163,'SKT LİSTESİ'!$F:$AJ,14,0)),"")</f>
        <v/>
      </c>
      <c r="N3163" s="31" t="str">
        <f ca="1">IFERROR(IF($C3163="","",VLOOKUP(FİLTRE!$C3163,'SKT LİSTESİ'!$F:$AJ,22,0)),"")</f>
        <v/>
      </c>
      <c r="O3163" s="136" t="str">
        <f ca="1">IFERROR(IF($C3163="","",VLOOKUP(FİLTRE!$C3163,'SKT LİSTESİ'!$F:$AJ,23,0)),"")</f>
        <v/>
      </c>
      <c r="P3163" s="31"/>
      <c r="Q3163" s="31"/>
      <c r="R3163" s="137" t="str">
        <f ca="1">(IFERROR(IF($C3163="","",VLOOKUP(FİLTRE!$C3163,'SKT LİSTESİ'!$F:$AJ,15,0)),""))</f>
        <v/>
      </c>
      <c r="S3163" s="138" t="str">
        <f ca="1">IFERROR(IF($C3163="","",VLOOKUP(FİLTRE!$C3163,'SKT LİSTESİ'!$F:$AJ,16,0)),"")</f>
        <v/>
      </c>
      <c r="AF3163" s="179" t="str">
        <f t="shared" ca="1" si="198"/>
        <v/>
      </c>
      <c r="AG3163" s="179">
        <f t="shared" ca="1" si="199"/>
        <v>0</v>
      </c>
      <c r="AH3163" s="179">
        <f t="shared" ca="1" si="200"/>
        <v>0</v>
      </c>
    </row>
    <row r="3164" spans="2:34" ht="15.75" x14ac:dyDescent="0.25">
      <c r="B3164">
        <f t="shared" ca="1" si="197"/>
        <v>3152</v>
      </c>
      <c r="C3164" t="str">
        <f ca="1">IFERROR(VLOOKUP(B3164,'SKT LİSTESİ'!F:F,1,0),"")</f>
        <v/>
      </c>
      <c r="E3164" s="128" t="str">
        <f ca="1">IFERROR(IF($C3164="","",VLOOKUP(FİLTRE!$C3164,'SKT LİSTESİ'!$F:$S,5,0)),"")</f>
        <v/>
      </c>
      <c r="F3164" s="129" t="str">
        <f ca="1">IFERROR(IF($C3164="","",VLOOKUP(FİLTRE!$C3164,'SKT LİSTESİ'!$F:$S,7,0)),"")</f>
        <v/>
      </c>
      <c r="G3164" s="130" t="str">
        <f ca="1">IFERROR(IF($C3164="","",VLOOKUP(FİLTRE!$C3164,'SKT LİSTESİ'!$F:$S,8,0)),"")</f>
        <v/>
      </c>
      <c r="H3164" s="131" t="str">
        <f ca="1">IF(E3164="","",IF($C3164="","",VLOOKUP(FİLTRE!$C3164,'SKT LİSTESİ'!$F:$S,9,0)))</f>
        <v/>
      </c>
      <c r="I3164" s="132" t="str">
        <f ca="1">IFERROR(IF($C3164="","",VLOOKUP(FİLTRE!$C3164,'SKT LİSTESİ'!$F:$S,10,0)),"")</f>
        <v/>
      </c>
      <c r="J3164" s="133" t="str">
        <f ca="1">IFERROR(IF($C3164="","",VLOOKUP(FİLTRE!$C3164,'SKT LİSTESİ'!$F:$S,11,0)),"")</f>
        <v/>
      </c>
      <c r="K3164" s="134" t="str">
        <f ca="1">IFERROR(IF($C3164="","",VLOOKUP(FİLTRE!$C3164,'SKT LİSTESİ'!$F:$S,12,0)),"")</f>
        <v/>
      </c>
      <c r="L3164" s="134" t="str">
        <f ca="1">IFERROR(IF($C3164="","",VLOOKUP(FİLTRE!$C3164,'SKT LİSTESİ'!$F:$S,13,0)),"")</f>
        <v/>
      </c>
      <c r="M3164" s="135" t="str">
        <f ca="1">IFERROR(IF($C3164="","",VLOOKUP(FİLTRE!$C3164,'SKT LİSTESİ'!$F:$AJ,14,0)),"")</f>
        <v/>
      </c>
      <c r="N3164" s="31" t="str">
        <f ca="1">IFERROR(IF($C3164="","",VLOOKUP(FİLTRE!$C3164,'SKT LİSTESİ'!$F:$AJ,22,0)),"")</f>
        <v/>
      </c>
      <c r="O3164" s="136" t="str">
        <f ca="1">IFERROR(IF($C3164="","",VLOOKUP(FİLTRE!$C3164,'SKT LİSTESİ'!$F:$AJ,23,0)),"")</f>
        <v/>
      </c>
      <c r="P3164" s="31"/>
      <c r="Q3164" s="31"/>
      <c r="R3164" s="137" t="str">
        <f ca="1">(IFERROR(IF($C3164="","",VLOOKUP(FİLTRE!$C3164,'SKT LİSTESİ'!$F:$AJ,15,0)),""))</f>
        <v/>
      </c>
      <c r="S3164" s="138" t="str">
        <f ca="1">IFERROR(IF($C3164="","",VLOOKUP(FİLTRE!$C3164,'SKT LİSTESİ'!$F:$AJ,16,0)),"")</f>
        <v/>
      </c>
      <c r="AF3164" s="179" t="str">
        <f t="shared" ca="1" si="198"/>
        <v/>
      </c>
      <c r="AG3164" s="179">
        <f t="shared" ca="1" si="199"/>
        <v>0</v>
      </c>
      <c r="AH3164" s="179">
        <f t="shared" ca="1" si="200"/>
        <v>0</v>
      </c>
    </row>
    <row r="3165" spans="2:34" ht="15.75" x14ac:dyDescent="0.25">
      <c r="B3165">
        <f t="shared" ca="1" si="197"/>
        <v>3153</v>
      </c>
      <c r="C3165" t="str">
        <f ca="1">IFERROR(VLOOKUP(B3165,'SKT LİSTESİ'!F:F,1,0),"")</f>
        <v/>
      </c>
      <c r="E3165" s="128" t="str">
        <f ca="1">IFERROR(IF($C3165="","",VLOOKUP(FİLTRE!$C3165,'SKT LİSTESİ'!$F:$S,5,0)),"")</f>
        <v/>
      </c>
      <c r="F3165" s="129" t="str">
        <f ca="1">IFERROR(IF($C3165="","",VLOOKUP(FİLTRE!$C3165,'SKT LİSTESİ'!$F:$S,7,0)),"")</f>
        <v/>
      </c>
      <c r="G3165" s="130" t="str">
        <f ca="1">IFERROR(IF($C3165="","",VLOOKUP(FİLTRE!$C3165,'SKT LİSTESİ'!$F:$S,8,0)),"")</f>
        <v/>
      </c>
      <c r="H3165" s="131" t="str">
        <f ca="1">IF(E3165="","",IF($C3165="","",VLOOKUP(FİLTRE!$C3165,'SKT LİSTESİ'!$F:$S,9,0)))</f>
        <v/>
      </c>
      <c r="I3165" s="132" t="str">
        <f ca="1">IFERROR(IF($C3165="","",VLOOKUP(FİLTRE!$C3165,'SKT LİSTESİ'!$F:$S,10,0)),"")</f>
        <v/>
      </c>
      <c r="J3165" s="133" t="str">
        <f ca="1">IFERROR(IF($C3165="","",VLOOKUP(FİLTRE!$C3165,'SKT LİSTESİ'!$F:$S,11,0)),"")</f>
        <v/>
      </c>
      <c r="K3165" s="134" t="str">
        <f ca="1">IFERROR(IF($C3165="","",VLOOKUP(FİLTRE!$C3165,'SKT LİSTESİ'!$F:$S,12,0)),"")</f>
        <v/>
      </c>
      <c r="L3165" s="134" t="str">
        <f ca="1">IFERROR(IF($C3165="","",VLOOKUP(FİLTRE!$C3165,'SKT LİSTESİ'!$F:$S,13,0)),"")</f>
        <v/>
      </c>
      <c r="M3165" s="135" t="str">
        <f ca="1">IFERROR(IF($C3165="","",VLOOKUP(FİLTRE!$C3165,'SKT LİSTESİ'!$F:$AJ,14,0)),"")</f>
        <v/>
      </c>
      <c r="N3165" s="31" t="str">
        <f ca="1">IFERROR(IF($C3165="","",VLOOKUP(FİLTRE!$C3165,'SKT LİSTESİ'!$F:$AJ,22,0)),"")</f>
        <v/>
      </c>
      <c r="O3165" s="136" t="str">
        <f ca="1">IFERROR(IF($C3165="","",VLOOKUP(FİLTRE!$C3165,'SKT LİSTESİ'!$F:$AJ,23,0)),"")</f>
        <v/>
      </c>
      <c r="P3165" s="31"/>
      <c r="Q3165" s="31"/>
      <c r="R3165" s="137" t="str">
        <f ca="1">(IFERROR(IF($C3165="","",VLOOKUP(FİLTRE!$C3165,'SKT LİSTESİ'!$F:$AJ,15,0)),""))</f>
        <v/>
      </c>
      <c r="S3165" s="138" t="str">
        <f ca="1">IFERROR(IF($C3165="","",VLOOKUP(FİLTRE!$C3165,'SKT LİSTESİ'!$F:$AJ,16,0)),"")</f>
        <v/>
      </c>
      <c r="AF3165" s="179" t="str">
        <f t="shared" ca="1" si="198"/>
        <v/>
      </c>
      <c r="AG3165" s="179">
        <f t="shared" ca="1" si="199"/>
        <v>0</v>
      </c>
      <c r="AH3165" s="179">
        <f t="shared" ca="1" si="200"/>
        <v>0</v>
      </c>
    </row>
    <row r="3166" spans="2:34" ht="15.75" x14ac:dyDescent="0.25">
      <c r="B3166">
        <f t="shared" ca="1" si="197"/>
        <v>3154</v>
      </c>
      <c r="C3166" t="str">
        <f ca="1">IFERROR(VLOOKUP(B3166,'SKT LİSTESİ'!F:F,1,0),"")</f>
        <v/>
      </c>
      <c r="E3166" s="128" t="str">
        <f ca="1">IFERROR(IF($C3166="","",VLOOKUP(FİLTRE!$C3166,'SKT LİSTESİ'!$F:$S,5,0)),"")</f>
        <v/>
      </c>
      <c r="F3166" s="129" t="str">
        <f ca="1">IFERROR(IF($C3166="","",VLOOKUP(FİLTRE!$C3166,'SKT LİSTESİ'!$F:$S,7,0)),"")</f>
        <v/>
      </c>
      <c r="G3166" s="130" t="str">
        <f ca="1">IFERROR(IF($C3166="","",VLOOKUP(FİLTRE!$C3166,'SKT LİSTESİ'!$F:$S,8,0)),"")</f>
        <v/>
      </c>
      <c r="H3166" s="131" t="str">
        <f ca="1">IF(E3166="","",IF($C3166="","",VLOOKUP(FİLTRE!$C3166,'SKT LİSTESİ'!$F:$S,9,0)))</f>
        <v/>
      </c>
      <c r="I3166" s="132" t="str">
        <f ca="1">IFERROR(IF($C3166="","",VLOOKUP(FİLTRE!$C3166,'SKT LİSTESİ'!$F:$S,10,0)),"")</f>
        <v/>
      </c>
      <c r="J3166" s="133" t="str">
        <f ca="1">IFERROR(IF($C3166="","",VLOOKUP(FİLTRE!$C3166,'SKT LİSTESİ'!$F:$S,11,0)),"")</f>
        <v/>
      </c>
      <c r="K3166" s="134" t="str">
        <f ca="1">IFERROR(IF($C3166="","",VLOOKUP(FİLTRE!$C3166,'SKT LİSTESİ'!$F:$S,12,0)),"")</f>
        <v/>
      </c>
      <c r="L3166" s="134" t="str">
        <f ca="1">IFERROR(IF($C3166="","",VLOOKUP(FİLTRE!$C3166,'SKT LİSTESİ'!$F:$S,13,0)),"")</f>
        <v/>
      </c>
      <c r="M3166" s="135" t="str">
        <f ca="1">IFERROR(IF($C3166="","",VLOOKUP(FİLTRE!$C3166,'SKT LİSTESİ'!$F:$AJ,14,0)),"")</f>
        <v/>
      </c>
      <c r="N3166" s="31" t="str">
        <f ca="1">IFERROR(IF($C3166="","",VLOOKUP(FİLTRE!$C3166,'SKT LİSTESİ'!$F:$AJ,22,0)),"")</f>
        <v/>
      </c>
      <c r="O3166" s="136" t="str">
        <f ca="1">IFERROR(IF($C3166="","",VLOOKUP(FİLTRE!$C3166,'SKT LİSTESİ'!$F:$AJ,23,0)),"")</f>
        <v/>
      </c>
      <c r="P3166" s="31"/>
      <c r="Q3166" s="31"/>
      <c r="R3166" s="137" t="str">
        <f ca="1">(IFERROR(IF($C3166="","",VLOOKUP(FİLTRE!$C3166,'SKT LİSTESİ'!$F:$AJ,15,0)),""))</f>
        <v/>
      </c>
      <c r="S3166" s="138" t="str">
        <f ca="1">IFERROR(IF($C3166="","",VLOOKUP(FİLTRE!$C3166,'SKT LİSTESİ'!$F:$AJ,16,0)),"")</f>
        <v/>
      </c>
      <c r="AF3166" s="179" t="str">
        <f t="shared" ca="1" si="198"/>
        <v/>
      </c>
      <c r="AG3166" s="179">
        <f t="shared" ca="1" si="199"/>
        <v>0</v>
      </c>
      <c r="AH3166" s="179">
        <f t="shared" ca="1" si="200"/>
        <v>0</v>
      </c>
    </row>
    <row r="3167" spans="2:34" ht="15.75" x14ac:dyDescent="0.25">
      <c r="B3167">
        <f t="shared" ca="1" si="197"/>
        <v>3155</v>
      </c>
      <c r="C3167" t="str">
        <f ca="1">IFERROR(VLOOKUP(B3167,'SKT LİSTESİ'!F:F,1,0),"")</f>
        <v/>
      </c>
      <c r="E3167" s="128" t="str">
        <f ca="1">IFERROR(IF($C3167="","",VLOOKUP(FİLTRE!$C3167,'SKT LİSTESİ'!$F:$S,5,0)),"")</f>
        <v/>
      </c>
      <c r="F3167" s="129" t="str">
        <f ca="1">IFERROR(IF($C3167="","",VLOOKUP(FİLTRE!$C3167,'SKT LİSTESİ'!$F:$S,7,0)),"")</f>
        <v/>
      </c>
      <c r="G3167" s="130" t="str">
        <f ca="1">IFERROR(IF($C3167="","",VLOOKUP(FİLTRE!$C3167,'SKT LİSTESİ'!$F:$S,8,0)),"")</f>
        <v/>
      </c>
      <c r="H3167" s="131" t="str">
        <f ca="1">IF(E3167="","",IF($C3167="","",VLOOKUP(FİLTRE!$C3167,'SKT LİSTESİ'!$F:$S,9,0)))</f>
        <v/>
      </c>
      <c r="I3167" s="132" t="str">
        <f ca="1">IFERROR(IF($C3167="","",VLOOKUP(FİLTRE!$C3167,'SKT LİSTESİ'!$F:$S,10,0)),"")</f>
        <v/>
      </c>
      <c r="J3167" s="133" t="str">
        <f ca="1">IFERROR(IF($C3167="","",VLOOKUP(FİLTRE!$C3167,'SKT LİSTESİ'!$F:$S,11,0)),"")</f>
        <v/>
      </c>
      <c r="K3167" s="134" t="str">
        <f ca="1">IFERROR(IF($C3167="","",VLOOKUP(FİLTRE!$C3167,'SKT LİSTESİ'!$F:$S,12,0)),"")</f>
        <v/>
      </c>
      <c r="L3167" s="134" t="str">
        <f ca="1">IFERROR(IF($C3167="","",VLOOKUP(FİLTRE!$C3167,'SKT LİSTESİ'!$F:$S,13,0)),"")</f>
        <v/>
      </c>
      <c r="M3167" s="135" t="str">
        <f ca="1">IFERROR(IF($C3167="","",VLOOKUP(FİLTRE!$C3167,'SKT LİSTESİ'!$F:$AJ,14,0)),"")</f>
        <v/>
      </c>
      <c r="N3167" s="31" t="str">
        <f ca="1">IFERROR(IF($C3167="","",VLOOKUP(FİLTRE!$C3167,'SKT LİSTESİ'!$F:$AJ,22,0)),"")</f>
        <v/>
      </c>
      <c r="O3167" s="136" t="str">
        <f ca="1">IFERROR(IF($C3167="","",VLOOKUP(FİLTRE!$C3167,'SKT LİSTESİ'!$F:$AJ,23,0)),"")</f>
        <v/>
      </c>
      <c r="P3167" s="31"/>
      <c r="Q3167" s="31"/>
      <c r="R3167" s="137" t="str">
        <f ca="1">(IFERROR(IF($C3167="","",VLOOKUP(FİLTRE!$C3167,'SKT LİSTESİ'!$F:$AJ,15,0)),""))</f>
        <v/>
      </c>
      <c r="S3167" s="138" t="str">
        <f ca="1">IFERROR(IF($C3167="","",VLOOKUP(FİLTRE!$C3167,'SKT LİSTESİ'!$F:$AJ,16,0)),"")</f>
        <v/>
      </c>
      <c r="AF3167" s="179" t="str">
        <f t="shared" ca="1" si="198"/>
        <v/>
      </c>
      <c r="AG3167" s="179">
        <f t="shared" ca="1" si="199"/>
        <v>0</v>
      </c>
      <c r="AH3167" s="179">
        <f t="shared" ca="1" si="200"/>
        <v>0</v>
      </c>
    </row>
    <row r="3168" spans="2:34" ht="15.75" x14ac:dyDescent="0.25">
      <c r="B3168">
        <f t="shared" ca="1" si="197"/>
        <v>3156</v>
      </c>
      <c r="C3168" t="str">
        <f ca="1">IFERROR(VLOOKUP(B3168,'SKT LİSTESİ'!F:F,1,0),"")</f>
        <v/>
      </c>
      <c r="E3168" s="128" t="str">
        <f ca="1">IFERROR(IF($C3168="","",VLOOKUP(FİLTRE!$C3168,'SKT LİSTESİ'!$F:$S,5,0)),"")</f>
        <v/>
      </c>
      <c r="F3168" s="129" t="str">
        <f ca="1">IFERROR(IF($C3168="","",VLOOKUP(FİLTRE!$C3168,'SKT LİSTESİ'!$F:$S,7,0)),"")</f>
        <v/>
      </c>
      <c r="G3168" s="130" t="str">
        <f ca="1">IFERROR(IF($C3168="","",VLOOKUP(FİLTRE!$C3168,'SKT LİSTESİ'!$F:$S,8,0)),"")</f>
        <v/>
      </c>
      <c r="H3168" s="131" t="str">
        <f ca="1">IF(E3168="","",IF($C3168="","",VLOOKUP(FİLTRE!$C3168,'SKT LİSTESİ'!$F:$S,9,0)))</f>
        <v/>
      </c>
      <c r="I3168" s="132" t="str">
        <f ca="1">IFERROR(IF($C3168="","",VLOOKUP(FİLTRE!$C3168,'SKT LİSTESİ'!$F:$S,10,0)),"")</f>
        <v/>
      </c>
      <c r="J3168" s="133" t="str">
        <f ca="1">IFERROR(IF($C3168="","",VLOOKUP(FİLTRE!$C3168,'SKT LİSTESİ'!$F:$S,11,0)),"")</f>
        <v/>
      </c>
      <c r="K3168" s="134" t="str">
        <f ca="1">IFERROR(IF($C3168="","",VLOOKUP(FİLTRE!$C3168,'SKT LİSTESİ'!$F:$S,12,0)),"")</f>
        <v/>
      </c>
      <c r="L3168" s="134" t="str">
        <f ca="1">IFERROR(IF($C3168="","",VLOOKUP(FİLTRE!$C3168,'SKT LİSTESİ'!$F:$S,13,0)),"")</f>
        <v/>
      </c>
      <c r="M3168" s="135" t="str">
        <f ca="1">IFERROR(IF($C3168="","",VLOOKUP(FİLTRE!$C3168,'SKT LİSTESİ'!$F:$AJ,14,0)),"")</f>
        <v/>
      </c>
      <c r="N3168" s="31" t="str">
        <f ca="1">IFERROR(IF($C3168="","",VLOOKUP(FİLTRE!$C3168,'SKT LİSTESİ'!$F:$AJ,22,0)),"")</f>
        <v/>
      </c>
      <c r="O3168" s="136" t="str">
        <f ca="1">IFERROR(IF($C3168="","",VLOOKUP(FİLTRE!$C3168,'SKT LİSTESİ'!$F:$AJ,23,0)),"")</f>
        <v/>
      </c>
      <c r="P3168" s="31"/>
      <c r="Q3168" s="31"/>
      <c r="R3168" s="137" t="str">
        <f ca="1">(IFERROR(IF($C3168="","",VLOOKUP(FİLTRE!$C3168,'SKT LİSTESİ'!$F:$AJ,15,0)),""))</f>
        <v/>
      </c>
      <c r="S3168" s="138" t="str">
        <f ca="1">IFERROR(IF($C3168="","",VLOOKUP(FİLTRE!$C3168,'SKT LİSTESİ'!$F:$AJ,16,0)),"")</f>
        <v/>
      </c>
      <c r="AF3168" s="179" t="str">
        <f t="shared" ca="1" si="198"/>
        <v/>
      </c>
      <c r="AG3168" s="179">
        <f t="shared" ca="1" si="199"/>
        <v>0</v>
      </c>
      <c r="AH3168" s="179">
        <f t="shared" ca="1" si="200"/>
        <v>0</v>
      </c>
    </row>
    <row r="3169" spans="2:34" ht="15.75" x14ac:dyDescent="0.25">
      <c r="B3169">
        <f t="shared" ca="1" si="197"/>
        <v>3157</v>
      </c>
      <c r="C3169" t="str">
        <f ca="1">IFERROR(VLOOKUP(B3169,'SKT LİSTESİ'!F:F,1,0),"")</f>
        <v/>
      </c>
      <c r="E3169" s="128" t="str">
        <f ca="1">IFERROR(IF($C3169="","",VLOOKUP(FİLTRE!$C3169,'SKT LİSTESİ'!$F:$S,5,0)),"")</f>
        <v/>
      </c>
      <c r="F3169" s="129" t="str">
        <f ca="1">IFERROR(IF($C3169="","",VLOOKUP(FİLTRE!$C3169,'SKT LİSTESİ'!$F:$S,7,0)),"")</f>
        <v/>
      </c>
      <c r="G3169" s="130" t="str">
        <f ca="1">IFERROR(IF($C3169="","",VLOOKUP(FİLTRE!$C3169,'SKT LİSTESİ'!$F:$S,8,0)),"")</f>
        <v/>
      </c>
      <c r="H3169" s="131" t="str">
        <f ca="1">IF(E3169="","",IF($C3169="","",VLOOKUP(FİLTRE!$C3169,'SKT LİSTESİ'!$F:$S,9,0)))</f>
        <v/>
      </c>
      <c r="I3169" s="132" t="str">
        <f ca="1">IFERROR(IF($C3169="","",VLOOKUP(FİLTRE!$C3169,'SKT LİSTESİ'!$F:$S,10,0)),"")</f>
        <v/>
      </c>
      <c r="J3169" s="133" t="str">
        <f ca="1">IFERROR(IF($C3169="","",VLOOKUP(FİLTRE!$C3169,'SKT LİSTESİ'!$F:$S,11,0)),"")</f>
        <v/>
      </c>
      <c r="K3169" s="134" t="str">
        <f ca="1">IFERROR(IF($C3169="","",VLOOKUP(FİLTRE!$C3169,'SKT LİSTESİ'!$F:$S,12,0)),"")</f>
        <v/>
      </c>
      <c r="L3169" s="134" t="str">
        <f ca="1">IFERROR(IF($C3169="","",VLOOKUP(FİLTRE!$C3169,'SKT LİSTESİ'!$F:$S,13,0)),"")</f>
        <v/>
      </c>
      <c r="M3169" s="135" t="str">
        <f ca="1">IFERROR(IF($C3169="","",VLOOKUP(FİLTRE!$C3169,'SKT LİSTESİ'!$F:$AJ,14,0)),"")</f>
        <v/>
      </c>
      <c r="N3169" s="31" t="str">
        <f ca="1">IFERROR(IF($C3169="","",VLOOKUP(FİLTRE!$C3169,'SKT LİSTESİ'!$F:$AJ,22,0)),"")</f>
        <v/>
      </c>
      <c r="O3169" s="136" t="str">
        <f ca="1">IFERROR(IF($C3169="","",VLOOKUP(FİLTRE!$C3169,'SKT LİSTESİ'!$F:$AJ,23,0)),"")</f>
        <v/>
      </c>
      <c r="P3169" s="31"/>
      <c r="Q3169" s="31"/>
      <c r="R3169" s="137" t="str">
        <f ca="1">(IFERROR(IF($C3169="","",VLOOKUP(FİLTRE!$C3169,'SKT LİSTESİ'!$F:$AJ,15,0)),""))</f>
        <v/>
      </c>
      <c r="S3169" s="138" t="str">
        <f ca="1">IFERROR(IF($C3169="","",VLOOKUP(FİLTRE!$C3169,'SKT LİSTESİ'!$F:$AJ,16,0)),"")</f>
        <v/>
      </c>
      <c r="AF3169" s="179" t="str">
        <f t="shared" ca="1" si="198"/>
        <v/>
      </c>
      <c r="AG3169" s="179">
        <f t="shared" ca="1" si="199"/>
        <v>0</v>
      </c>
      <c r="AH3169" s="179">
        <f t="shared" ca="1" si="200"/>
        <v>0</v>
      </c>
    </row>
    <row r="3170" spans="2:34" ht="15.75" x14ac:dyDescent="0.25">
      <c r="B3170">
        <f t="shared" ca="1" si="197"/>
        <v>3158</v>
      </c>
      <c r="C3170" t="str">
        <f ca="1">IFERROR(VLOOKUP(B3170,'SKT LİSTESİ'!F:F,1,0),"")</f>
        <v/>
      </c>
      <c r="E3170" s="128" t="str">
        <f ca="1">IFERROR(IF($C3170="","",VLOOKUP(FİLTRE!$C3170,'SKT LİSTESİ'!$F:$S,5,0)),"")</f>
        <v/>
      </c>
      <c r="F3170" s="129" t="str">
        <f ca="1">IFERROR(IF($C3170="","",VLOOKUP(FİLTRE!$C3170,'SKT LİSTESİ'!$F:$S,7,0)),"")</f>
        <v/>
      </c>
      <c r="G3170" s="130" t="str">
        <f ca="1">IFERROR(IF($C3170="","",VLOOKUP(FİLTRE!$C3170,'SKT LİSTESİ'!$F:$S,8,0)),"")</f>
        <v/>
      </c>
      <c r="H3170" s="131" t="str">
        <f ca="1">IF(E3170="","",IF($C3170="","",VLOOKUP(FİLTRE!$C3170,'SKT LİSTESİ'!$F:$S,9,0)))</f>
        <v/>
      </c>
      <c r="I3170" s="132" t="str">
        <f ca="1">IFERROR(IF($C3170="","",VLOOKUP(FİLTRE!$C3170,'SKT LİSTESİ'!$F:$S,10,0)),"")</f>
        <v/>
      </c>
      <c r="J3170" s="133" t="str">
        <f ca="1">IFERROR(IF($C3170="","",VLOOKUP(FİLTRE!$C3170,'SKT LİSTESİ'!$F:$S,11,0)),"")</f>
        <v/>
      </c>
      <c r="K3170" s="134" t="str">
        <f ca="1">IFERROR(IF($C3170="","",VLOOKUP(FİLTRE!$C3170,'SKT LİSTESİ'!$F:$S,12,0)),"")</f>
        <v/>
      </c>
      <c r="L3170" s="134" t="str">
        <f ca="1">IFERROR(IF($C3170="","",VLOOKUP(FİLTRE!$C3170,'SKT LİSTESİ'!$F:$S,13,0)),"")</f>
        <v/>
      </c>
      <c r="M3170" s="135" t="str">
        <f ca="1">IFERROR(IF($C3170="","",VLOOKUP(FİLTRE!$C3170,'SKT LİSTESİ'!$F:$AJ,14,0)),"")</f>
        <v/>
      </c>
      <c r="N3170" s="31" t="str">
        <f ca="1">IFERROR(IF($C3170="","",VLOOKUP(FİLTRE!$C3170,'SKT LİSTESİ'!$F:$AJ,22,0)),"")</f>
        <v/>
      </c>
      <c r="O3170" s="136" t="str">
        <f ca="1">IFERROR(IF($C3170="","",VLOOKUP(FİLTRE!$C3170,'SKT LİSTESİ'!$F:$AJ,23,0)),"")</f>
        <v/>
      </c>
      <c r="P3170" s="31"/>
      <c r="Q3170" s="31"/>
      <c r="R3170" s="137" t="str">
        <f ca="1">(IFERROR(IF($C3170="","",VLOOKUP(FİLTRE!$C3170,'SKT LİSTESİ'!$F:$AJ,15,0)),""))</f>
        <v/>
      </c>
      <c r="S3170" s="138" t="str">
        <f ca="1">IFERROR(IF($C3170="","",VLOOKUP(FİLTRE!$C3170,'SKT LİSTESİ'!$F:$AJ,16,0)),"")</f>
        <v/>
      </c>
      <c r="AF3170" s="179" t="str">
        <f t="shared" ca="1" si="198"/>
        <v/>
      </c>
      <c r="AG3170" s="179">
        <f t="shared" ca="1" si="199"/>
        <v>0</v>
      </c>
      <c r="AH3170" s="179">
        <f t="shared" ca="1" si="200"/>
        <v>0</v>
      </c>
    </row>
    <row r="3171" spans="2:34" ht="15.75" x14ac:dyDescent="0.25">
      <c r="B3171">
        <f t="shared" ca="1" si="197"/>
        <v>3159</v>
      </c>
      <c r="C3171" t="str">
        <f ca="1">IFERROR(VLOOKUP(B3171,'SKT LİSTESİ'!F:F,1,0),"")</f>
        <v/>
      </c>
      <c r="E3171" s="128" t="str">
        <f ca="1">IFERROR(IF($C3171="","",VLOOKUP(FİLTRE!$C3171,'SKT LİSTESİ'!$F:$S,5,0)),"")</f>
        <v/>
      </c>
      <c r="F3171" s="129" t="str">
        <f ca="1">IFERROR(IF($C3171="","",VLOOKUP(FİLTRE!$C3171,'SKT LİSTESİ'!$F:$S,7,0)),"")</f>
        <v/>
      </c>
      <c r="G3171" s="130" t="str">
        <f ca="1">IFERROR(IF($C3171="","",VLOOKUP(FİLTRE!$C3171,'SKT LİSTESİ'!$F:$S,8,0)),"")</f>
        <v/>
      </c>
      <c r="H3171" s="131" t="str">
        <f ca="1">IF(E3171="","",IF($C3171="","",VLOOKUP(FİLTRE!$C3171,'SKT LİSTESİ'!$F:$S,9,0)))</f>
        <v/>
      </c>
      <c r="I3171" s="132" t="str">
        <f ca="1">IFERROR(IF($C3171="","",VLOOKUP(FİLTRE!$C3171,'SKT LİSTESİ'!$F:$S,10,0)),"")</f>
        <v/>
      </c>
      <c r="J3171" s="133" t="str">
        <f ca="1">IFERROR(IF($C3171="","",VLOOKUP(FİLTRE!$C3171,'SKT LİSTESİ'!$F:$S,11,0)),"")</f>
        <v/>
      </c>
      <c r="K3171" s="134" t="str">
        <f ca="1">IFERROR(IF($C3171="","",VLOOKUP(FİLTRE!$C3171,'SKT LİSTESİ'!$F:$S,12,0)),"")</f>
        <v/>
      </c>
      <c r="L3171" s="134" t="str">
        <f ca="1">IFERROR(IF($C3171="","",VLOOKUP(FİLTRE!$C3171,'SKT LİSTESİ'!$F:$S,13,0)),"")</f>
        <v/>
      </c>
      <c r="M3171" s="135" t="str">
        <f ca="1">IFERROR(IF($C3171="","",VLOOKUP(FİLTRE!$C3171,'SKT LİSTESİ'!$F:$AJ,14,0)),"")</f>
        <v/>
      </c>
      <c r="N3171" s="31" t="str">
        <f ca="1">IFERROR(IF($C3171="","",VLOOKUP(FİLTRE!$C3171,'SKT LİSTESİ'!$F:$AJ,22,0)),"")</f>
        <v/>
      </c>
      <c r="O3171" s="136" t="str">
        <f ca="1">IFERROR(IF($C3171="","",VLOOKUP(FİLTRE!$C3171,'SKT LİSTESİ'!$F:$AJ,23,0)),"")</f>
        <v/>
      </c>
      <c r="P3171" s="31"/>
      <c r="Q3171" s="31"/>
      <c r="R3171" s="137" t="str">
        <f ca="1">(IFERROR(IF($C3171="","",VLOOKUP(FİLTRE!$C3171,'SKT LİSTESİ'!$F:$AJ,15,0)),""))</f>
        <v/>
      </c>
      <c r="S3171" s="138" t="str">
        <f ca="1">IFERROR(IF($C3171="","",VLOOKUP(FİLTRE!$C3171,'SKT LİSTESİ'!$F:$AJ,16,0)),"")</f>
        <v/>
      </c>
      <c r="AF3171" s="179" t="str">
        <f t="shared" ca="1" si="198"/>
        <v/>
      </c>
      <c r="AG3171" s="179">
        <f t="shared" ca="1" si="199"/>
        <v>0</v>
      </c>
      <c r="AH3171" s="179">
        <f t="shared" ca="1" si="200"/>
        <v>0</v>
      </c>
    </row>
    <row r="3172" spans="2:34" ht="15.75" x14ac:dyDescent="0.25">
      <c r="B3172">
        <f t="shared" ca="1" si="197"/>
        <v>3160</v>
      </c>
      <c r="C3172" t="str">
        <f ca="1">IFERROR(VLOOKUP(B3172,'SKT LİSTESİ'!F:F,1,0),"")</f>
        <v/>
      </c>
      <c r="E3172" s="128" t="str">
        <f ca="1">IFERROR(IF($C3172="","",VLOOKUP(FİLTRE!$C3172,'SKT LİSTESİ'!$F:$S,5,0)),"")</f>
        <v/>
      </c>
      <c r="F3172" s="129" t="str">
        <f ca="1">IFERROR(IF($C3172="","",VLOOKUP(FİLTRE!$C3172,'SKT LİSTESİ'!$F:$S,7,0)),"")</f>
        <v/>
      </c>
      <c r="G3172" s="130" t="str">
        <f ca="1">IFERROR(IF($C3172="","",VLOOKUP(FİLTRE!$C3172,'SKT LİSTESİ'!$F:$S,8,0)),"")</f>
        <v/>
      </c>
      <c r="H3172" s="131" t="str">
        <f ca="1">IF(E3172="","",IF($C3172="","",VLOOKUP(FİLTRE!$C3172,'SKT LİSTESİ'!$F:$S,9,0)))</f>
        <v/>
      </c>
      <c r="I3172" s="132" t="str">
        <f ca="1">IFERROR(IF($C3172="","",VLOOKUP(FİLTRE!$C3172,'SKT LİSTESİ'!$F:$S,10,0)),"")</f>
        <v/>
      </c>
      <c r="J3172" s="133" t="str">
        <f ca="1">IFERROR(IF($C3172="","",VLOOKUP(FİLTRE!$C3172,'SKT LİSTESİ'!$F:$S,11,0)),"")</f>
        <v/>
      </c>
      <c r="K3172" s="134" t="str">
        <f ca="1">IFERROR(IF($C3172="","",VLOOKUP(FİLTRE!$C3172,'SKT LİSTESİ'!$F:$S,12,0)),"")</f>
        <v/>
      </c>
      <c r="L3172" s="134" t="str">
        <f ca="1">IFERROR(IF($C3172="","",VLOOKUP(FİLTRE!$C3172,'SKT LİSTESİ'!$F:$S,13,0)),"")</f>
        <v/>
      </c>
      <c r="M3172" s="135" t="str">
        <f ca="1">IFERROR(IF($C3172="","",VLOOKUP(FİLTRE!$C3172,'SKT LİSTESİ'!$F:$AJ,14,0)),"")</f>
        <v/>
      </c>
      <c r="N3172" s="31" t="str">
        <f ca="1">IFERROR(IF($C3172="","",VLOOKUP(FİLTRE!$C3172,'SKT LİSTESİ'!$F:$AJ,22,0)),"")</f>
        <v/>
      </c>
      <c r="O3172" s="136" t="str">
        <f ca="1">IFERROR(IF($C3172="","",VLOOKUP(FİLTRE!$C3172,'SKT LİSTESİ'!$F:$AJ,23,0)),"")</f>
        <v/>
      </c>
      <c r="P3172" s="31"/>
      <c r="Q3172" s="31"/>
      <c r="R3172" s="137" t="str">
        <f ca="1">(IFERROR(IF($C3172="","",VLOOKUP(FİLTRE!$C3172,'SKT LİSTESİ'!$F:$AJ,15,0)),""))</f>
        <v/>
      </c>
      <c r="S3172" s="138" t="str">
        <f ca="1">IFERROR(IF($C3172="","",VLOOKUP(FİLTRE!$C3172,'SKT LİSTESİ'!$F:$AJ,16,0)),"")</f>
        <v/>
      </c>
      <c r="AF3172" s="179" t="str">
        <f t="shared" ca="1" si="198"/>
        <v/>
      </c>
      <c r="AG3172" s="179">
        <f t="shared" ca="1" si="199"/>
        <v>0</v>
      </c>
      <c r="AH3172" s="179">
        <f t="shared" ca="1" si="200"/>
        <v>0</v>
      </c>
    </row>
    <row r="3173" spans="2:34" ht="15.75" x14ac:dyDescent="0.25">
      <c r="B3173">
        <f t="shared" ca="1" si="197"/>
        <v>3161</v>
      </c>
      <c r="C3173" t="str">
        <f ca="1">IFERROR(VLOOKUP(B3173,'SKT LİSTESİ'!F:F,1,0),"")</f>
        <v/>
      </c>
      <c r="E3173" s="128" t="str">
        <f ca="1">IFERROR(IF($C3173="","",VLOOKUP(FİLTRE!$C3173,'SKT LİSTESİ'!$F:$S,5,0)),"")</f>
        <v/>
      </c>
      <c r="F3173" s="129" t="str">
        <f ca="1">IFERROR(IF($C3173="","",VLOOKUP(FİLTRE!$C3173,'SKT LİSTESİ'!$F:$S,7,0)),"")</f>
        <v/>
      </c>
      <c r="G3173" s="130" t="str">
        <f ca="1">IFERROR(IF($C3173="","",VLOOKUP(FİLTRE!$C3173,'SKT LİSTESİ'!$F:$S,8,0)),"")</f>
        <v/>
      </c>
      <c r="H3173" s="131" t="str">
        <f ca="1">IF(E3173="","",IF($C3173="","",VLOOKUP(FİLTRE!$C3173,'SKT LİSTESİ'!$F:$S,9,0)))</f>
        <v/>
      </c>
      <c r="I3173" s="132" t="str">
        <f ca="1">IFERROR(IF($C3173="","",VLOOKUP(FİLTRE!$C3173,'SKT LİSTESİ'!$F:$S,10,0)),"")</f>
        <v/>
      </c>
      <c r="J3173" s="133" t="str">
        <f ca="1">IFERROR(IF($C3173="","",VLOOKUP(FİLTRE!$C3173,'SKT LİSTESİ'!$F:$S,11,0)),"")</f>
        <v/>
      </c>
      <c r="K3173" s="134" t="str">
        <f ca="1">IFERROR(IF($C3173="","",VLOOKUP(FİLTRE!$C3173,'SKT LİSTESİ'!$F:$S,12,0)),"")</f>
        <v/>
      </c>
      <c r="L3173" s="134" t="str">
        <f ca="1">IFERROR(IF($C3173="","",VLOOKUP(FİLTRE!$C3173,'SKT LİSTESİ'!$F:$S,13,0)),"")</f>
        <v/>
      </c>
      <c r="M3173" s="135" t="str">
        <f ca="1">IFERROR(IF($C3173="","",VLOOKUP(FİLTRE!$C3173,'SKT LİSTESİ'!$F:$AJ,14,0)),"")</f>
        <v/>
      </c>
      <c r="N3173" s="31" t="str">
        <f ca="1">IFERROR(IF($C3173="","",VLOOKUP(FİLTRE!$C3173,'SKT LİSTESİ'!$F:$AJ,22,0)),"")</f>
        <v/>
      </c>
      <c r="O3173" s="136" t="str">
        <f ca="1">IFERROR(IF($C3173="","",VLOOKUP(FİLTRE!$C3173,'SKT LİSTESİ'!$F:$AJ,23,0)),"")</f>
        <v/>
      </c>
      <c r="P3173" s="31"/>
      <c r="Q3173" s="31"/>
      <c r="R3173" s="137" t="str">
        <f ca="1">(IFERROR(IF($C3173="","",VLOOKUP(FİLTRE!$C3173,'SKT LİSTESİ'!$F:$AJ,15,0)),""))</f>
        <v/>
      </c>
      <c r="S3173" s="138" t="str">
        <f ca="1">IFERROR(IF($C3173="","",VLOOKUP(FİLTRE!$C3173,'SKT LİSTESİ'!$F:$AJ,16,0)),"")</f>
        <v/>
      </c>
      <c r="AF3173" s="179" t="str">
        <f t="shared" ca="1" si="198"/>
        <v/>
      </c>
      <c r="AG3173" s="179">
        <f t="shared" ca="1" si="199"/>
        <v>0</v>
      </c>
      <c r="AH3173" s="179">
        <f t="shared" ca="1" si="200"/>
        <v>0</v>
      </c>
    </row>
    <row r="3174" spans="2:34" ht="15.75" x14ac:dyDescent="0.25">
      <c r="B3174">
        <f t="shared" ca="1" si="197"/>
        <v>3162</v>
      </c>
      <c r="C3174" t="str">
        <f ca="1">IFERROR(VLOOKUP(B3174,'SKT LİSTESİ'!F:F,1,0),"")</f>
        <v/>
      </c>
      <c r="E3174" s="128" t="str">
        <f ca="1">IFERROR(IF($C3174="","",VLOOKUP(FİLTRE!$C3174,'SKT LİSTESİ'!$F:$S,5,0)),"")</f>
        <v/>
      </c>
      <c r="F3174" s="129" t="str">
        <f ca="1">IFERROR(IF($C3174="","",VLOOKUP(FİLTRE!$C3174,'SKT LİSTESİ'!$F:$S,7,0)),"")</f>
        <v/>
      </c>
      <c r="G3174" s="130" t="str">
        <f ca="1">IFERROR(IF($C3174="","",VLOOKUP(FİLTRE!$C3174,'SKT LİSTESİ'!$F:$S,8,0)),"")</f>
        <v/>
      </c>
      <c r="H3174" s="131" t="str">
        <f ca="1">IF(E3174="","",IF($C3174="","",VLOOKUP(FİLTRE!$C3174,'SKT LİSTESİ'!$F:$S,9,0)))</f>
        <v/>
      </c>
      <c r="I3174" s="132" t="str">
        <f ca="1">IFERROR(IF($C3174="","",VLOOKUP(FİLTRE!$C3174,'SKT LİSTESİ'!$F:$S,10,0)),"")</f>
        <v/>
      </c>
      <c r="J3174" s="133" t="str">
        <f ca="1">IFERROR(IF($C3174="","",VLOOKUP(FİLTRE!$C3174,'SKT LİSTESİ'!$F:$S,11,0)),"")</f>
        <v/>
      </c>
      <c r="K3174" s="134" t="str">
        <f ca="1">IFERROR(IF($C3174="","",VLOOKUP(FİLTRE!$C3174,'SKT LİSTESİ'!$F:$S,12,0)),"")</f>
        <v/>
      </c>
      <c r="L3174" s="134" t="str">
        <f ca="1">IFERROR(IF($C3174="","",VLOOKUP(FİLTRE!$C3174,'SKT LİSTESİ'!$F:$S,13,0)),"")</f>
        <v/>
      </c>
      <c r="M3174" s="135" t="str">
        <f ca="1">IFERROR(IF($C3174="","",VLOOKUP(FİLTRE!$C3174,'SKT LİSTESİ'!$F:$AJ,14,0)),"")</f>
        <v/>
      </c>
      <c r="N3174" s="31" t="str">
        <f ca="1">IFERROR(IF($C3174="","",VLOOKUP(FİLTRE!$C3174,'SKT LİSTESİ'!$F:$AJ,22,0)),"")</f>
        <v/>
      </c>
      <c r="O3174" s="136" t="str">
        <f ca="1">IFERROR(IF($C3174="","",VLOOKUP(FİLTRE!$C3174,'SKT LİSTESİ'!$F:$AJ,23,0)),"")</f>
        <v/>
      </c>
      <c r="P3174" s="31"/>
      <c r="Q3174" s="31"/>
      <c r="R3174" s="137" t="str">
        <f ca="1">(IFERROR(IF($C3174="","",VLOOKUP(FİLTRE!$C3174,'SKT LİSTESİ'!$F:$AJ,15,0)),""))</f>
        <v/>
      </c>
      <c r="S3174" s="138" t="str">
        <f ca="1">IFERROR(IF($C3174="","",VLOOKUP(FİLTRE!$C3174,'SKT LİSTESİ'!$F:$AJ,16,0)),"")</f>
        <v/>
      </c>
      <c r="AF3174" s="179" t="str">
        <f t="shared" ca="1" si="198"/>
        <v/>
      </c>
      <c r="AG3174" s="179">
        <f t="shared" ca="1" si="199"/>
        <v>0</v>
      </c>
      <c r="AH3174" s="179">
        <f t="shared" ca="1" si="200"/>
        <v>0</v>
      </c>
    </row>
    <row r="3175" spans="2:34" ht="15.75" x14ac:dyDescent="0.25">
      <c r="B3175">
        <f t="shared" ca="1" si="197"/>
        <v>3163</v>
      </c>
      <c r="C3175" t="str">
        <f ca="1">IFERROR(VLOOKUP(B3175,'SKT LİSTESİ'!F:F,1,0),"")</f>
        <v/>
      </c>
      <c r="E3175" s="128" t="str">
        <f ca="1">IFERROR(IF($C3175="","",VLOOKUP(FİLTRE!$C3175,'SKT LİSTESİ'!$F:$S,5,0)),"")</f>
        <v/>
      </c>
      <c r="F3175" s="129" t="str">
        <f ca="1">IFERROR(IF($C3175="","",VLOOKUP(FİLTRE!$C3175,'SKT LİSTESİ'!$F:$S,7,0)),"")</f>
        <v/>
      </c>
      <c r="G3175" s="130" t="str">
        <f ca="1">IFERROR(IF($C3175="","",VLOOKUP(FİLTRE!$C3175,'SKT LİSTESİ'!$F:$S,8,0)),"")</f>
        <v/>
      </c>
      <c r="H3175" s="131" t="str">
        <f ca="1">IF(E3175="","",IF($C3175="","",VLOOKUP(FİLTRE!$C3175,'SKT LİSTESİ'!$F:$S,9,0)))</f>
        <v/>
      </c>
      <c r="I3175" s="132" t="str">
        <f ca="1">IFERROR(IF($C3175="","",VLOOKUP(FİLTRE!$C3175,'SKT LİSTESİ'!$F:$S,10,0)),"")</f>
        <v/>
      </c>
      <c r="J3175" s="133" t="str">
        <f ca="1">IFERROR(IF($C3175="","",VLOOKUP(FİLTRE!$C3175,'SKT LİSTESİ'!$F:$S,11,0)),"")</f>
        <v/>
      </c>
      <c r="K3175" s="134" t="str">
        <f ca="1">IFERROR(IF($C3175="","",VLOOKUP(FİLTRE!$C3175,'SKT LİSTESİ'!$F:$S,12,0)),"")</f>
        <v/>
      </c>
      <c r="L3175" s="134" t="str">
        <f ca="1">IFERROR(IF($C3175="","",VLOOKUP(FİLTRE!$C3175,'SKT LİSTESİ'!$F:$S,13,0)),"")</f>
        <v/>
      </c>
      <c r="M3175" s="135" t="str">
        <f ca="1">IFERROR(IF($C3175="","",VLOOKUP(FİLTRE!$C3175,'SKT LİSTESİ'!$F:$AJ,14,0)),"")</f>
        <v/>
      </c>
      <c r="N3175" s="31" t="str">
        <f ca="1">IFERROR(IF($C3175="","",VLOOKUP(FİLTRE!$C3175,'SKT LİSTESİ'!$F:$AJ,22,0)),"")</f>
        <v/>
      </c>
      <c r="O3175" s="136" t="str">
        <f ca="1">IFERROR(IF($C3175="","",VLOOKUP(FİLTRE!$C3175,'SKT LİSTESİ'!$F:$AJ,23,0)),"")</f>
        <v/>
      </c>
      <c r="P3175" s="31"/>
      <c r="Q3175" s="31"/>
      <c r="R3175" s="137" t="str">
        <f ca="1">(IFERROR(IF($C3175="","",VLOOKUP(FİLTRE!$C3175,'SKT LİSTESİ'!$F:$AJ,15,0)),""))</f>
        <v/>
      </c>
      <c r="S3175" s="138" t="str">
        <f ca="1">IFERROR(IF($C3175="","",VLOOKUP(FİLTRE!$C3175,'SKT LİSTESİ'!$F:$AJ,16,0)),"")</f>
        <v/>
      </c>
      <c r="AF3175" s="179" t="str">
        <f t="shared" ca="1" si="198"/>
        <v/>
      </c>
      <c r="AG3175" s="179">
        <f t="shared" ca="1" si="199"/>
        <v>0</v>
      </c>
      <c r="AH3175" s="179">
        <f t="shared" ca="1" si="200"/>
        <v>0</v>
      </c>
    </row>
    <row r="3176" spans="2:34" ht="15.75" x14ac:dyDescent="0.25">
      <c r="B3176">
        <f t="shared" ca="1" si="197"/>
        <v>3164</v>
      </c>
      <c r="C3176" t="str">
        <f ca="1">IFERROR(VLOOKUP(B3176,'SKT LİSTESİ'!F:F,1,0),"")</f>
        <v/>
      </c>
      <c r="E3176" s="128" t="str">
        <f ca="1">IFERROR(IF($C3176="","",VLOOKUP(FİLTRE!$C3176,'SKT LİSTESİ'!$F:$S,5,0)),"")</f>
        <v/>
      </c>
      <c r="F3176" s="129" t="str">
        <f ca="1">IFERROR(IF($C3176="","",VLOOKUP(FİLTRE!$C3176,'SKT LİSTESİ'!$F:$S,7,0)),"")</f>
        <v/>
      </c>
      <c r="G3176" s="130" t="str">
        <f ca="1">IFERROR(IF($C3176="","",VLOOKUP(FİLTRE!$C3176,'SKT LİSTESİ'!$F:$S,8,0)),"")</f>
        <v/>
      </c>
      <c r="H3176" s="131" t="str">
        <f ca="1">IF(E3176="","",IF($C3176="","",VLOOKUP(FİLTRE!$C3176,'SKT LİSTESİ'!$F:$S,9,0)))</f>
        <v/>
      </c>
      <c r="I3176" s="132" t="str">
        <f ca="1">IFERROR(IF($C3176="","",VLOOKUP(FİLTRE!$C3176,'SKT LİSTESİ'!$F:$S,10,0)),"")</f>
        <v/>
      </c>
      <c r="J3176" s="133" t="str">
        <f ca="1">IFERROR(IF($C3176="","",VLOOKUP(FİLTRE!$C3176,'SKT LİSTESİ'!$F:$S,11,0)),"")</f>
        <v/>
      </c>
      <c r="K3176" s="134" t="str">
        <f ca="1">IFERROR(IF($C3176="","",VLOOKUP(FİLTRE!$C3176,'SKT LİSTESİ'!$F:$S,12,0)),"")</f>
        <v/>
      </c>
      <c r="L3176" s="134" t="str">
        <f ca="1">IFERROR(IF($C3176="","",VLOOKUP(FİLTRE!$C3176,'SKT LİSTESİ'!$F:$S,13,0)),"")</f>
        <v/>
      </c>
      <c r="M3176" s="135" t="str">
        <f ca="1">IFERROR(IF($C3176="","",VLOOKUP(FİLTRE!$C3176,'SKT LİSTESİ'!$F:$AJ,14,0)),"")</f>
        <v/>
      </c>
      <c r="N3176" s="31" t="str">
        <f ca="1">IFERROR(IF($C3176="","",VLOOKUP(FİLTRE!$C3176,'SKT LİSTESİ'!$F:$AJ,22,0)),"")</f>
        <v/>
      </c>
      <c r="O3176" s="136" t="str">
        <f ca="1">IFERROR(IF($C3176="","",VLOOKUP(FİLTRE!$C3176,'SKT LİSTESİ'!$F:$AJ,23,0)),"")</f>
        <v/>
      </c>
      <c r="P3176" s="31"/>
      <c r="Q3176" s="31"/>
      <c r="R3176" s="137" t="str">
        <f ca="1">(IFERROR(IF($C3176="","",VLOOKUP(FİLTRE!$C3176,'SKT LİSTESİ'!$F:$AJ,15,0)),""))</f>
        <v/>
      </c>
      <c r="S3176" s="138" t="str">
        <f ca="1">IFERROR(IF($C3176="","",VLOOKUP(FİLTRE!$C3176,'SKT LİSTESİ'!$F:$AJ,16,0)),"")</f>
        <v/>
      </c>
      <c r="AF3176" s="179" t="str">
        <f t="shared" ca="1" si="198"/>
        <v/>
      </c>
      <c r="AG3176" s="179">
        <f t="shared" ca="1" si="199"/>
        <v>0</v>
      </c>
      <c r="AH3176" s="179">
        <f t="shared" ca="1" si="200"/>
        <v>0</v>
      </c>
    </row>
    <row r="3177" spans="2:34" ht="15.75" x14ac:dyDescent="0.25">
      <c r="B3177">
        <f t="shared" ca="1" si="197"/>
        <v>3165</v>
      </c>
      <c r="C3177" t="str">
        <f ca="1">IFERROR(VLOOKUP(B3177,'SKT LİSTESİ'!F:F,1,0),"")</f>
        <v/>
      </c>
      <c r="E3177" s="128" t="str">
        <f ca="1">IFERROR(IF($C3177="","",VLOOKUP(FİLTRE!$C3177,'SKT LİSTESİ'!$F:$S,5,0)),"")</f>
        <v/>
      </c>
      <c r="F3177" s="129" t="str">
        <f ca="1">IFERROR(IF($C3177="","",VLOOKUP(FİLTRE!$C3177,'SKT LİSTESİ'!$F:$S,7,0)),"")</f>
        <v/>
      </c>
      <c r="G3177" s="130" t="str">
        <f ca="1">IFERROR(IF($C3177="","",VLOOKUP(FİLTRE!$C3177,'SKT LİSTESİ'!$F:$S,8,0)),"")</f>
        <v/>
      </c>
      <c r="H3177" s="131" t="str">
        <f ca="1">IF(E3177="","",IF($C3177="","",VLOOKUP(FİLTRE!$C3177,'SKT LİSTESİ'!$F:$S,9,0)))</f>
        <v/>
      </c>
      <c r="I3177" s="132" t="str">
        <f ca="1">IFERROR(IF($C3177="","",VLOOKUP(FİLTRE!$C3177,'SKT LİSTESİ'!$F:$S,10,0)),"")</f>
        <v/>
      </c>
      <c r="J3177" s="133" t="str">
        <f ca="1">IFERROR(IF($C3177="","",VLOOKUP(FİLTRE!$C3177,'SKT LİSTESİ'!$F:$S,11,0)),"")</f>
        <v/>
      </c>
      <c r="K3177" s="134" t="str">
        <f ca="1">IFERROR(IF($C3177="","",VLOOKUP(FİLTRE!$C3177,'SKT LİSTESİ'!$F:$S,12,0)),"")</f>
        <v/>
      </c>
      <c r="L3177" s="134" t="str">
        <f ca="1">IFERROR(IF($C3177="","",VLOOKUP(FİLTRE!$C3177,'SKT LİSTESİ'!$F:$S,13,0)),"")</f>
        <v/>
      </c>
      <c r="M3177" s="135" t="str">
        <f ca="1">IFERROR(IF($C3177="","",VLOOKUP(FİLTRE!$C3177,'SKT LİSTESİ'!$F:$AJ,14,0)),"")</f>
        <v/>
      </c>
      <c r="N3177" s="31" t="str">
        <f ca="1">IFERROR(IF($C3177="","",VLOOKUP(FİLTRE!$C3177,'SKT LİSTESİ'!$F:$AJ,22,0)),"")</f>
        <v/>
      </c>
      <c r="O3177" s="136" t="str">
        <f ca="1">IFERROR(IF($C3177="","",VLOOKUP(FİLTRE!$C3177,'SKT LİSTESİ'!$F:$AJ,23,0)),"")</f>
        <v/>
      </c>
      <c r="P3177" s="31"/>
      <c r="Q3177" s="31"/>
      <c r="R3177" s="137" t="str">
        <f ca="1">(IFERROR(IF($C3177="","",VLOOKUP(FİLTRE!$C3177,'SKT LİSTESİ'!$F:$AJ,15,0)),""))</f>
        <v/>
      </c>
      <c r="S3177" s="138" t="str">
        <f ca="1">IFERROR(IF($C3177="","",VLOOKUP(FİLTRE!$C3177,'SKT LİSTESİ'!$F:$AJ,16,0)),"")</f>
        <v/>
      </c>
      <c r="AF3177" s="179" t="str">
        <f t="shared" ca="1" si="198"/>
        <v/>
      </c>
      <c r="AG3177" s="179">
        <f t="shared" ca="1" si="199"/>
        <v>0</v>
      </c>
      <c r="AH3177" s="179">
        <f t="shared" ca="1" si="200"/>
        <v>0</v>
      </c>
    </row>
    <row r="3178" spans="2:34" ht="15.75" x14ac:dyDescent="0.25">
      <c r="B3178">
        <f t="shared" ca="1" si="197"/>
        <v>3166</v>
      </c>
      <c r="C3178" t="str">
        <f ca="1">IFERROR(VLOOKUP(B3178,'SKT LİSTESİ'!F:F,1,0),"")</f>
        <v/>
      </c>
      <c r="E3178" s="128" t="str">
        <f ca="1">IFERROR(IF($C3178="","",VLOOKUP(FİLTRE!$C3178,'SKT LİSTESİ'!$F:$S,5,0)),"")</f>
        <v/>
      </c>
      <c r="F3178" s="129" t="str">
        <f ca="1">IFERROR(IF($C3178="","",VLOOKUP(FİLTRE!$C3178,'SKT LİSTESİ'!$F:$S,7,0)),"")</f>
        <v/>
      </c>
      <c r="G3178" s="130" t="str">
        <f ca="1">IFERROR(IF($C3178="","",VLOOKUP(FİLTRE!$C3178,'SKT LİSTESİ'!$F:$S,8,0)),"")</f>
        <v/>
      </c>
      <c r="H3178" s="131" t="str">
        <f ca="1">IF(E3178="","",IF($C3178="","",VLOOKUP(FİLTRE!$C3178,'SKT LİSTESİ'!$F:$S,9,0)))</f>
        <v/>
      </c>
      <c r="I3178" s="132" t="str">
        <f ca="1">IFERROR(IF($C3178="","",VLOOKUP(FİLTRE!$C3178,'SKT LİSTESİ'!$F:$S,10,0)),"")</f>
        <v/>
      </c>
      <c r="J3178" s="133" t="str">
        <f ca="1">IFERROR(IF($C3178="","",VLOOKUP(FİLTRE!$C3178,'SKT LİSTESİ'!$F:$S,11,0)),"")</f>
        <v/>
      </c>
      <c r="K3178" s="134" t="str">
        <f ca="1">IFERROR(IF($C3178="","",VLOOKUP(FİLTRE!$C3178,'SKT LİSTESİ'!$F:$S,12,0)),"")</f>
        <v/>
      </c>
      <c r="L3178" s="134" t="str">
        <f ca="1">IFERROR(IF($C3178="","",VLOOKUP(FİLTRE!$C3178,'SKT LİSTESİ'!$F:$S,13,0)),"")</f>
        <v/>
      </c>
      <c r="M3178" s="135" t="str">
        <f ca="1">IFERROR(IF($C3178="","",VLOOKUP(FİLTRE!$C3178,'SKT LİSTESİ'!$F:$AJ,14,0)),"")</f>
        <v/>
      </c>
      <c r="N3178" s="31" t="str">
        <f ca="1">IFERROR(IF($C3178="","",VLOOKUP(FİLTRE!$C3178,'SKT LİSTESİ'!$F:$AJ,22,0)),"")</f>
        <v/>
      </c>
      <c r="O3178" s="136" t="str">
        <f ca="1">IFERROR(IF($C3178="","",VLOOKUP(FİLTRE!$C3178,'SKT LİSTESİ'!$F:$AJ,23,0)),"")</f>
        <v/>
      </c>
      <c r="P3178" s="31"/>
      <c r="Q3178" s="31"/>
      <c r="R3178" s="137" t="str">
        <f ca="1">(IFERROR(IF($C3178="","",VLOOKUP(FİLTRE!$C3178,'SKT LİSTESİ'!$F:$AJ,15,0)),""))</f>
        <v/>
      </c>
      <c r="S3178" s="138" t="str">
        <f ca="1">IFERROR(IF($C3178="","",VLOOKUP(FİLTRE!$C3178,'SKT LİSTESİ'!$F:$AJ,16,0)),"")</f>
        <v/>
      </c>
      <c r="AF3178" s="179" t="str">
        <f t="shared" ca="1" si="198"/>
        <v/>
      </c>
      <c r="AG3178" s="179">
        <f t="shared" ca="1" si="199"/>
        <v>0</v>
      </c>
      <c r="AH3178" s="179">
        <f t="shared" ca="1" si="200"/>
        <v>0</v>
      </c>
    </row>
    <row r="3179" spans="2:34" ht="15.75" x14ac:dyDescent="0.25">
      <c r="B3179">
        <f t="shared" ca="1" si="197"/>
        <v>3167</v>
      </c>
      <c r="C3179" t="str">
        <f ca="1">IFERROR(VLOOKUP(B3179,'SKT LİSTESİ'!F:F,1,0),"")</f>
        <v/>
      </c>
      <c r="E3179" s="128" t="str">
        <f ca="1">IFERROR(IF($C3179="","",VLOOKUP(FİLTRE!$C3179,'SKT LİSTESİ'!$F:$S,5,0)),"")</f>
        <v/>
      </c>
      <c r="F3179" s="129" t="str">
        <f ca="1">IFERROR(IF($C3179="","",VLOOKUP(FİLTRE!$C3179,'SKT LİSTESİ'!$F:$S,7,0)),"")</f>
        <v/>
      </c>
      <c r="G3179" s="130" t="str">
        <f ca="1">IFERROR(IF($C3179="","",VLOOKUP(FİLTRE!$C3179,'SKT LİSTESİ'!$F:$S,8,0)),"")</f>
        <v/>
      </c>
      <c r="H3179" s="131" t="str">
        <f ca="1">IF(E3179="","",IF($C3179="","",VLOOKUP(FİLTRE!$C3179,'SKT LİSTESİ'!$F:$S,9,0)))</f>
        <v/>
      </c>
      <c r="I3179" s="132" t="str">
        <f ca="1">IFERROR(IF($C3179="","",VLOOKUP(FİLTRE!$C3179,'SKT LİSTESİ'!$F:$S,10,0)),"")</f>
        <v/>
      </c>
      <c r="J3179" s="133" t="str">
        <f ca="1">IFERROR(IF($C3179="","",VLOOKUP(FİLTRE!$C3179,'SKT LİSTESİ'!$F:$S,11,0)),"")</f>
        <v/>
      </c>
      <c r="K3179" s="134" t="str">
        <f ca="1">IFERROR(IF($C3179="","",VLOOKUP(FİLTRE!$C3179,'SKT LİSTESİ'!$F:$S,12,0)),"")</f>
        <v/>
      </c>
      <c r="L3179" s="134" t="str">
        <f ca="1">IFERROR(IF($C3179="","",VLOOKUP(FİLTRE!$C3179,'SKT LİSTESİ'!$F:$S,13,0)),"")</f>
        <v/>
      </c>
      <c r="M3179" s="135" t="str">
        <f ca="1">IFERROR(IF($C3179="","",VLOOKUP(FİLTRE!$C3179,'SKT LİSTESİ'!$F:$AJ,14,0)),"")</f>
        <v/>
      </c>
      <c r="N3179" s="31" t="str">
        <f ca="1">IFERROR(IF($C3179="","",VLOOKUP(FİLTRE!$C3179,'SKT LİSTESİ'!$F:$AJ,22,0)),"")</f>
        <v/>
      </c>
      <c r="O3179" s="136" t="str">
        <f ca="1">IFERROR(IF($C3179="","",VLOOKUP(FİLTRE!$C3179,'SKT LİSTESİ'!$F:$AJ,23,0)),"")</f>
        <v/>
      </c>
      <c r="P3179" s="31"/>
      <c r="Q3179" s="31"/>
      <c r="R3179" s="137" t="str">
        <f ca="1">(IFERROR(IF($C3179="","",VLOOKUP(FİLTRE!$C3179,'SKT LİSTESİ'!$F:$AJ,15,0)),""))</f>
        <v/>
      </c>
      <c r="S3179" s="138" t="str">
        <f ca="1">IFERROR(IF($C3179="","",VLOOKUP(FİLTRE!$C3179,'SKT LİSTESİ'!$F:$AJ,16,0)),"")</f>
        <v/>
      </c>
      <c r="AF3179" s="179" t="str">
        <f t="shared" ca="1" si="198"/>
        <v/>
      </c>
      <c r="AG3179" s="179">
        <f t="shared" ca="1" si="199"/>
        <v>0</v>
      </c>
      <c r="AH3179" s="179">
        <f t="shared" ca="1" si="200"/>
        <v>0</v>
      </c>
    </row>
    <row r="3180" spans="2:34" ht="15.75" x14ac:dyDescent="0.25">
      <c r="B3180">
        <f t="shared" ca="1" si="197"/>
        <v>3168</v>
      </c>
      <c r="C3180" t="str">
        <f ca="1">IFERROR(VLOOKUP(B3180,'SKT LİSTESİ'!F:F,1,0),"")</f>
        <v/>
      </c>
      <c r="E3180" s="128" t="str">
        <f ca="1">IFERROR(IF($C3180="","",VLOOKUP(FİLTRE!$C3180,'SKT LİSTESİ'!$F:$S,5,0)),"")</f>
        <v/>
      </c>
      <c r="F3180" s="129" t="str">
        <f ca="1">IFERROR(IF($C3180="","",VLOOKUP(FİLTRE!$C3180,'SKT LİSTESİ'!$F:$S,7,0)),"")</f>
        <v/>
      </c>
      <c r="G3180" s="130" t="str">
        <f ca="1">IFERROR(IF($C3180="","",VLOOKUP(FİLTRE!$C3180,'SKT LİSTESİ'!$F:$S,8,0)),"")</f>
        <v/>
      </c>
      <c r="H3180" s="131" t="str">
        <f ca="1">IF(E3180="","",IF($C3180="","",VLOOKUP(FİLTRE!$C3180,'SKT LİSTESİ'!$F:$S,9,0)))</f>
        <v/>
      </c>
      <c r="I3180" s="132" t="str">
        <f ca="1">IFERROR(IF($C3180="","",VLOOKUP(FİLTRE!$C3180,'SKT LİSTESİ'!$F:$S,10,0)),"")</f>
        <v/>
      </c>
      <c r="J3180" s="133" t="str">
        <f ca="1">IFERROR(IF($C3180="","",VLOOKUP(FİLTRE!$C3180,'SKT LİSTESİ'!$F:$S,11,0)),"")</f>
        <v/>
      </c>
      <c r="K3180" s="134" t="str">
        <f ca="1">IFERROR(IF($C3180="","",VLOOKUP(FİLTRE!$C3180,'SKT LİSTESİ'!$F:$S,12,0)),"")</f>
        <v/>
      </c>
      <c r="L3180" s="134" t="str">
        <f ca="1">IFERROR(IF($C3180="","",VLOOKUP(FİLTRE!$C3180,'SKT LİSTESİ'!$F:$S,13,0)),"")</f>
        <v/>
      </c>
      <c r="M3180" s="135" t="str">
        <f ca="1">IFERROR(IF($C3180="","",VLOOKUP(FİLTRE!$C3180,'SKT LİSTESİ'!$F:$AJ,14,0)),"")</f>
        <v/>
      </c>
      <c r="N3180" s="31" t="str">
        <f ca="1">IFERROR(IF($C3180="","",VLOOKUP(FİLTRE!$C3180,'SKT LİSTESİ'!$F:$AJ,22,0)),"")</f>
        <v/>
      </c>
      <c r="O3180" s="136" t="str">
        <f ca="1">IFERROR(IF($C3180="","",VLOOKUP(FİLTRE!$C3180,'SKT LİSTESİ'!$F:$AJ,23,0)),"")</f>
        <v/>
      </c>
      <c r="P3180" s="31"/>
      <c r="Q3180" s="31"/>
      <c r="R3180" s="137" t="str">
        <f ca="1">(IFERROR(IF($C3180="","",VLOOKUP(FİLTRE!$C3180,'SKT LİSTESİ'!$F:$AJ,15,0)),""))</f>
        <v/>
      </c>
      <c r="S3180" s="138" t="str">
        <f ca="1">IFERROR(IF($C3180="","",VLOOKUP(FİLTRE!$C3180,'SKT LİSTESİ'!$F:$AJ,16,0)),"")</f>
        <v/>
      </c>
      <c r="AF3180" s="179" t="str">
        <f t="shared" ca="1" si="198"/>
        <v/>
      </c>
      <c r="AG3180" s="179">
        <f t="shared" ca="1" si="199"/>
        <v>0</v>
      </c>
      <c r="AH3180" s="179">
        <f t="shared" ca="1" si="200"/>
        <v>0</v>
      </c>
    </row>
    <row r="3181" spans="2:34" ht="15.75" x14ac:dyDescent="0.25">
      <c r="B3181">
        <f t="shared" ca="1" si="197"/>
        <v>3169</v>
      </c>
      <c r="C3181" t="str">
        <f ca="1">IFERROR(VLOOKUP(B3181,'SKT LİSTESİ'!F:F,1,0),"")</f>
        <v/>
      </c>
      <c r="E3181" s="128" t="str">
        <f ca="1">IFERROR(IF($C3181="","",VLOOKUP(FİLTRE!$C3181,'SKT LİSTESİ'!$F:$S,5,0)),"")</f>
        <v/>
      </c>
      <c r="F3181" s="129" t="str">
        <f ca="1">IFERROR(IF($C3181="","",VLOOKUP(FİLTRE!$C3181,'SKT LİSTESİ'!$F:$S,7,0)),"")</f>
        <v/>
      </c>
      <c r="G3181" s="130" t="str">
        <f ca="1">IFERROR(IF($C3181="","",VLOOKUP(FİLTRE!$C3181,'SKT LİSTESİ'!$F:$S,8,0)),"")</f>
        <v/>
      </c>
      <c r="H3181" s="131" t="str">
        <f ca="1">IF(E3181="","",IF($C3181="","",VLOOKUP(FİLTRE!$C3181,'SKT LİSTESİ'!$F:$S,9,0)))</f>
        <v/>
      </c>
      <c r="I3181" s="132" t="str">
        <f ca="1">IFERROR(IF($C3181="","",VLOOKUP(FİLTRE!$C3181,'SKT LİSTESİ'!$F:$S,10,0)),"")</f>
        <v/>
      </c>
      <c r="J3181" s="133" t="str">
        <f ca="1">IFERROR(IF($C3181="","",VLOOKUP(FİLTRE!$C3181,'SKT LİSTESİ'!$F:$S,11,0)),"")</f>
        <v/>
      </c>
      <c r="K3181" s="134" t="str">
        <f ca="1">IFERROR(IF($C3181="","",VLOOKUP(FİLTRE!$C3181,'SKT LİSTESİ'!$F:$S,12,0)),"")</f>
        <v/>
      </c>
      <c r="L3181" s="134" t="str">
        <f ca="1">IFERROR(IF($C3181="","",VLOOKUP(FİLTRE!$C3181,'SKT LİSTESİ'!$F:$S,13,0)),"")</f>
        <v/>
      </c>
      <c r="M3181" s="135" t="str">
        <f ca="1">IFERROR(IF($C3181="","",VLOOKUP(FİLTRE!$C3181,'SKT LİSTESİ'!$F:$AJ,14,0)),"")</f>
        <v/>
      </c>
      <c r="N3181" s="31" t="str">
        <f ca="1">IFERROR(IF($C3181="","",VLOOKUP(FİLTRE!$C3181,'SKT LİSTESİ'!$F:$AJ,22,0)),"")</f>
        <v/>
      </c>
      <c r="O3181" s="136" t="str">
        <f ca="1">IFERROR(IF($C3181="","",VLOOKUP(FİLTRE!$C3181,'SKT LİSTESİ'!$F:$AJ,23,0)),"")</f>
        <v/>
      </c>
      <c r="P3181" s="31"/>
      <c r="Q3181" s="31"/>
      <c r="R3181" s="137" t="str">
        <f ca="1">(IFERROR(IF($C3181="","",VLOOKUP(FİLTRE!$C3181,'SKT LİSTESİ'!$F:$AJ,15,0)),""))</f>
        <v/>
      </c>
      <c r="S3181" s="138" t="str">
        <f ca="1">IFERROR(IF($C3181="","",VLOOKUP(FİLTRE!$C3181,'SKT LİSTESİ'!$F:$AJ,16,0)),"")</f>
        <v/>
      </c>
      <c r="AF3181" s="179" t="str">
        <f t="shared" ca="1" si="198"/>
        <v/>
      </c>
      <c r="AG3181" s="179">
        <f t="shared" ca="1" si="199"/>
        <v>0</v>
      </c>
      <c r="AH3181" s="179">
        <f t="shared" ca="1" si="200"/>
        <v>0</v>
      </c>
    </row>
    <row r="3182" spans="2:34" ht="15.75" x14ac:dyDescent="0.25">
      <c r="B3182">
        <f t="shared" ca="1" si="197"/>
        <v>3170</v>
      </c>
      <c r="C3182" t="str">
        <f ca="1">IFERROR(VLOOKUP(B3182,'SKT LİSTESİ'!F:F,1,0),"")</f>
        <v/>
      </c>
      <c r="E3182" s="128" t="str">
        <f ca="1">IFERROR(IF($C3182="","",VLOOKUP(FİLTRE!$C3182,'SKT LİSTESİ'!$F:$S,5,0)),"")</f>
        <v/>
      </c>
      <c r="F3182" s="129" t="str">
        <f ca="1">IFERROR(IF($C3182="","",VLOOKUP(FİLTRE!$C3182,'SKT LİSTESİ'!$F:$S,7,0)),"")</f>
        <v/>
      </c>
      <c r="G3182" s="130" t="str">
        <f ca="1">IFERROR(IF($C3182="","",VLOOKUP(FİLTRE!$C3182,'SKT LİSTESİ'!$F:$S,8,0)),"")</f>
        <v/>
      </c>
      <c r="H3182" s="131" t="str">
        <f ca="1">IF(E3182="","",IF($C3182="","",VLOOKUP(FİLTRE!$C3182,'SKT LİSTESİ'!$F:$S,9,0)))</f>
        <v/>
      </c>
      <c r="I3182" s="132" t="str">
        <f ca="1">IFERROR(IF($C3182="","",VLOOKUP(FİLTRE!$C3182,'SKT LİSTESİ'!$F:$S,10,0)),"")</f>
        <v/>
      </c>
      <c r="J3182" s="133" t="str">
        <f ca="1">IFERROR(IF($C3182="","",VLOOKUP(FİLTRE!$C3182,'SKT LİSTESİ'!$F:$S,11,0)),"")</f>
        <v/>
      </c>
      <c r="K3182" s="134" t="str">
        <f ca="1">IFERROR(IF($C3182="","",VLOOKUP(FİLTRE!$C3182,'SKT LİSTESİ'!$F:$S,12,0)),"")</f>
        <v/>
      </c>
      <c r="L3182" s="134" t="str">
        <f ca="1">IFERROR(IF($C3182="","",VLOOKUP(FİLTRE!$C3182,'SKT LİSTESİ'!$F:$S,13,0)),"")</f>
        <v/>
      </c>
      <c r="M3182" s="135" t="str">
        <f ca="1">IFERROR(IF($C3182="","",VLOOKUP(FİLTRE!$C3182,'SKT LİSTESİ'!$F:$AJ,14,0)),"")</f>
        <v/>
      </c>
      <c r="N3182" s="31" t="str">
        <f ca="1">IFERROR(IF($C3182="","",VLOOKUP(FİLTRE!$C3182,'SKT LİSTESİ'!$F:$AJ,22,0)),"")</f>
        <v/>
      </c>
      <c r="O3182" s="136" t="str">
        <f ca="1">IFERROR(IF($C3182="","",VLOOKUP(FİLTRE!$C3182,'SKT LİSTESİ'!$F:$AJ,23,0)),"")</f>
        <v/>
      </c>
      <c r="P3182" s="31"/>
      <c r="Q3182" s="31"/>
      <c r="R3182" s="137" t="str">
        <f ca="1">(IFERROR(IF($C3182="","",VLOOKUP(FİLTRE!$C3182,'SKT LİSTESİ'!$F:$AJ,15,0)),""))</f>
        <v/>
      </c>
      <c r="S3182" s="138" t="str">
        <f ca="1">IFERROR(IF($C3182="","",VLOOKUP(FİLTRE!$C3182,'SKT LİSTESİ'!$F:$AJ,16,0)),"")</f>
        <v/>
      </c>
      <c r="AF3182" s="179" t="str">
        <f t="shared" ca="1" si="198"/>
        <v/>
      </c>
      <c r="AG3182" s="179">
        <f t="shared" ca="1" si="199"/>
        <v>0</v>
      </c>
      <c r="AH3182" s="179">
        <f t="shared" ca="1" si="200"/>
        <v>0</v>
      </c>
    </row>
    <row r="3183" spans="2:34" ht="15.75" x14ac:dyDescent="0.25">
      <c r="B3183">
        <f t="shared" ca="1" si="197"/>
        <v>3171</v>
      </c>
      <c r="C3183" t="str">
        <f ca="1">IFERROR(VLOOKUP(B3183,'SKT LİSTESİ'!F:F,1,0),"")</f>
        <v/>
      </c>
      <c r="E3183" s="128" t="str">
        <f ca="1">IFERROR(IF($C3183="","",VLOOKUP(FİLTRE!$C3183,'SKT LİSTESİ'!$F:$S,5,0)),"")</f>
        <v/>
      </c>
      <c r="F3183" s="129" t="str">
        <f ca="1">IFERROR(IF($C3183="","",VLOOKUP(FİLTRE!$C3183,'SKT LİSTESİ'!$F:$S,7,0)),"")</f>
        <v/>
      </c>
      <c r="G3183" s="130" t="str">
        <f ca="1">IFERROR(IF($C3183="","",VLOOKUP(FİLTRE!$C3183,'SKT LİSTESİ'!$F:$S,8,0)),"")</f>
        <v/>
      </c>
      <c r="H3183" s="131" t="str">
        <f ca="1">IF(E3183="","",IF($C3183="","",VLOOKUP(FİLTRE!$C3183,'SKT LİSTESİ'!$F:$S,9,0)))</f>
        <v/>
      </c>
      <c r="I3183" s="132" t="str">
        <f ca="1">IFERROR(IF($C3183="","",VLOOKUP(FİLTRE!$C3183,'SKT LİSTESİ'!$F:$S,10,0)),"")</f>
        <v/>
      </c>
      <c r="J3183" s="133" t="str">
        <f ca="1">IFERROR(IF($C3183="","",VLOOKUP(FİLTRE!$C3183,'SKT LİSTESİ'!$F:$S,11,0)),"")</f>
        <v/>
      </c>
      <c r="K3183" s="134" t="str">
        <f ca="1">IFERROR(IF($C3183="","",VLOOKUP(FİLTRE!$C3183,'SKT LİSTESİ'!$F:$S,12,0)),"")</f>
        <v/>
      </c>
      <c r="L3183" s="134" t="str">
        <f ca="1">IFERROR(IF($C3183="","",VLOOKUP(FİLTRE!$C3183,'SKT LİSTESİ'!$F:$S,13,0)),"")</f>
        <v/>
      </c>
      <c r="M3183" s="135" t="str">
        <f ca="1">IFERROR(IF($C3183="","",VLOOKUP(FİLTRE!$C3183,'SKT LİSTESİ'!$F:$AJ,14,0)),"")</f>
        <v/>
      </c>
      <c r="N3183" s="31" t="str">
        <f ca="1">IFERROR(IF($C3183="","",VLOOKUP(FİLTRE!$C3183,'SKT LİSTESİ'!$F:$AJ,22,0)),"")</f>
        <v/>
      </c>
      <c r="O3183" s="136" t="str">
        <f ca="1">IFERROR(IF($C3183="","",VLOOKUP(FİLTRE!$C3183,'SKT LİSTESİ'!$F:$AJ,23,0)),"")</f>
        <v/>
      </c>
      <c r="P3183" s="31"/>
      <c r="Q3183" s="31"/>
      <c r="R3183" s="137" t="str">
        <f ca="1">(IFERROR(IF($C3183="","",VLOOKUP(FİLTRE!$C3183,'SKT LİSTESİ'!$F:$AJ,15,0)),""))</f>
        <v/>
      </c>
      <c r="S3183" s="138" t="str">
        <f ca="1">IFERROR(IF($C3183="","",VLOOKUP(FİLTRE!$C3183,'SKT LİSTESİ'!$F:$AJ,16,0)),"")</f>
        <v/>
      </c>
      <c r="AF3183" s="179" t="str">
        <f t="shared" ca="1" si="198"/>
        <v/>
      </c>
      <c r="AG3183" s="179">
        <f t="shared" ca="1" si="199"/>
        <v>0</v>
      </c>
      <c r="AH3183" s="179">
        <f t="shared" ca="1" si="200"/>
        <v>0</v>
      </c>
    </row>
    <row r="3184" spans="2:34" ht="15.75" x14ac:dyDescent="0.25">
      <c r="B3184">
        <f t="shared" ca="1" si="197"/>
        <v>3172</v>
      </c>
      <c r="C3184" t="str">
        <f ca="1">IFERROR(VLOOKUP(B3184,'SKT LİSTESİ'!F:F,1,0),"")</f>
        <v/>
      </c>
      <c r="E3184" s="128" t="str">
        <f ca="1">IFERROR(IF($C3184="","",VLOOKUP(FİLTRE!$C3184,'SKT LİSTESİ'!$F:$S,5,0)),"")</f>
        <v/>
      </c>
      <c r="F3184" s="129" t="str">
        <f ca="1">IFERROR(IF($C3184="","",VLOOKUP(FİLTRE!$C3184,'SKT LİSTESİ'!$F:$S,7,0)),"")</f>
        <v/>
      </c>
      <c r="G3184" s="130" t="str">
        <f ca="1">IFERROR(IF($C3184="","",VLOOKUP(FİLTRE!$C3184,'SKT LİSTESİ'!$F:$S,8,0)),"")</f>
        <v/>
      </c>
      <c r="H3184" s="131" t="str">
        <f ca="1">IF(E3184="","",IF($C3184="","",VLOOKUP(FİLTRE!$C3184,'SKT LİSTESİ'!$F:$S,9,0)))</f>
        <v/>
      </c>
      <c r="I3184" s="132" t="str">
        <f ca="1">IFERROR(IF($C3184="","",VLOOKUP(FİLTRE!$C3184,'SKT LİSTESİ'!$F:$S,10,0)),"")</f>
        <v/>
      </c>
      <c r="J3184" s="133" t="str">
        <f ca="1">IFERROR(IF($C3184="","",VLOOKUP(FİLTRE!$C3184,'SKT LİSTESİ'!$F:$S,11,0)),"")</f>
        <v/>
      </c>
      <c r="K3184" s="134" t="str">
        <f ca="1">IFERROR(IF($C3184="","",VLOOKUP(FİLTRE!$C3184,'SKT LİSTESİ'!$F:$S,12,0)),"")</f>
        <v/>
      </c>
      <c r="L3184" s="134" t="str">
        <f ca="1">IFERROR(IF($C3184="","",VLOOKUP(FİLTRE!$C3184,'SKT LİSTESİ'!$F:$S,13,0)),"")</f>
        <v/>
      </c>
      <c r="M3184" s="135" t="str">
        <f ca="1">IFERROR(IF($C3184="","",VLOOKUP(FİLTRE!$C3184,'SKT LİSTESİ'!$F:$AJ,14,0)),"")</f>
        <v/>
      </c>
      <c r="N3184" s="31" t="str">
        <f ca="1">IFERROR(IF($C3184="","",VLOOKUP(FİLTRE!$C3184,'SKT LİSTESİ'!$F:$AJ,22,0)),"")</f>
        <v/>
      </c>
      <c r="O3184" s="136" t="str">
        <f ca="1">IFERROR(IF($C3184="","",VLOOKUP(FİLTRE!$C3184,'SKT LİSTESİ'!$F:$AJ,23,0)),"")</f>
        <v/>
      </c>
      <c r="P3184" s="31"/>
      <c r="Q3184" s="31"/>
      <c r="R3184" s="137" t="str">
        <f ca="1">(IFERROR(IF($C3184="","",VLOOKUP(FİLTRE!$C3184,'SKT LİSTESİ'!$F:$AJ,15,0)),""))</f>
        <v/>
      </c>
      <c r="S3184" s="138" t="str">
        <f ca="1">IFERROR(IF($C3184="","",VLOOKUP(FİLTRE!$C3184,'SKT LİSTESİ'!$F:$AJ,16,0)),"")</f>
        <v/>
      </c>
      <c r="AF3184" s="179" t="str">
        <f t="shared" ca="1" si="198"/>
        <v/>
      </c>
      <c r="AG3184" s="179">
        <f t="shared" ca="1" si="199"/>
        <v>0</v>
      </c>
      <c r="AH3184" s="179">
        <f t="shared" ca="1" si="200"/>
        <v>0</v>
      </c>
    </row>
    <row r="3185" spans="2:34" ht="15.75" x14ac:dyDescent="0.25">
      <c r="B3185">
        <f t="shared" ca="1" si="197"/>
        <v>3173</v>
      </c>
      <c r="C3185" t="str">
        <f ca="1">IFERROR(VLOOKUP(B3185,'SKT LİSTESİ'!F:F,1,0),"")</f>
        <v/>
      </c>
      <c r="E3185" s="128" t="str">
        <f ca="1">IFERROR(IF($C3185="","",VLOOKUP(FİLTRE!$C3185,'SKT LİSTESİ'!$F:$S,5,0)),"")</f>
        <v/>
      </c>
      <c r="F3185" s="129" t="str">
        <f ca="1">IFERROR(IF($C3185="","",VLOOKUP(FİLTRE!$C3185,'SKT LİSTESİ'!$F:$S,7,0)),"")</f>
        <v/>
      </c>
      <c r="G3185" s="130" t="str">
        <f ca="1">IFERROR(IF($C3185="","",VLOOKUP(FİLTRE!$C3185,'SKT LİSTESİ'!$F:$S,8,0)),"")</f>
        <v/>
      </c>
      <c r="H3185" s="131" t="str">
        <f ca="1">IF(E3185="","",IF($C3185="","",VLOOKUP(FİLTRE!$C3185,'SKT LİSTESİ'!$F:$S,9,0)))</f>
        <v/>
      </c>
      <c r="I3185" s="132" t="str">
        <f ca="1">IFERROR(IF($C3185="","",VLOOKUP(FİLTRE!$C3185,'SKT LİSTESİ'!$F:$S,10,0)),"")</f>
        <v/>
      </c>
      <c r="J3185" s="133" t="str">
        <f ca="1">IFERROR(IF($C3185="","",VLOOKUP(FİLTRE!$C3185,'SKT LİSTESİ'!$F:$S,11,0)),"")</f>
        <v/>
      </c>
      <c r="K3185" s="134" t="str">
        <f ca="1">IFERROR(IF($C3185="","",VLOOKUP(FİLTRE!$C3185,'SKT LİSTESİ'!$F:$S,12,0)),"")</f>
        <v/>
      </c>
      <c r="L3185" s="134" t="str">
        <f ca="1">IFERROR(IF($C3185="","",VLOOKUP(FİLTRE!$C3185,'SKT LİSTESİ'!$F:$S,13,0)),"")</f>
        <v/>
      </c>
      <c r="M3185" s="135" t="str">
        <f ca="1">IFERROR(IF($C3185="","",VLOOKUP(FİLTRE!$C3185,'SKT LİSTESİ'!$F:$AJ,14,0)),"")</f>
        <v/>
      </c>
      <c r="N3185" s="31" t="str">
        <f ca="1">IFERROR(IF($C3185="","",VLOOKUP(FİLTRE!$C3185,'SKT LİSTESİ'!$F:$AJ,22,0)),"")</f>
        <v/>
      </c>
      <c r="O3185" s="136" t="str">
        <f ca="1">IFERROR(IF($C3185="","",VLOOKUP(FİLTRE!$C3185,'SKT LİSTESİ'!$F:$AJ,23,0)),"")</f>
        <v/>
      </c>
      <c r="P3185" s="31"/>
      <c r="Q3185" s="31"/>
      <c r="R3185" s="137" t="str">
        <f ca="1">(IFERROR(IF($C3185="","",VLOOKUP(FİLTRE!$C3185,'SKT LİSTESİ'!$F:$AJ,15,0)),""))</f>
        <v/>
      </c>
      <c r="S3185" s="138" t="str">
        <f ca="1">IFERROR(IF($C3185="","",VLOOKUP(FİLTRE!$C3185,'SKT LİSTESİ'!$F:$AJ,16,0)),"")</f>
        <v/>
      </c>
      <c r="AF3185" s="179" t="str">
        <f t="shared" ca="1" si="198"/>
        <v/>
      </c>
      <c r="AG3185" s="179">
        <f t="shared" ca="1" si="199"/>
        <v>0</v>
      </c>
      <c r="AH3185" s="179">
        <f t="shared" ca="1" si="200"/>
        <v>0</v>
      </c>
    </row>
    <row r="3186" spans="2:34" ht="15.75" x14ac:dyDescent="0.25">
      <c r="B3186">
        <f t="shared" ca="1" si="197"/>
        <v>3174</v>
      </c>
      <c r="C3186" t="str">
        <f ca="1">IFERROR(VLOOKUP(B3186,'SKT LİSTESİ'!F:F,1,0),"")</f>
        <v/>
      </c>
      <c r="E3186" s="128" t="str">
        <f ca="1">IFERROR(IF($C3186="","",VLOOKUP(FİLTRE!$C3186,'SKT LİSTESİ'!$F:$S,5,0)),"")</f>
        <v/>
      </c>
      <c r="F3186" s="129" t="str">
        <f ca="1">IFERROR(IF($C3186="","",VLOOKUP(FİLTRE!$C3186,'SKT LİSTESİ'!$F:$S,7,0)),"")</f>
        <v/>
      </c>
      <c r="G3186" s="130" t="str">
        <f ca="1">IFERROR(IF($C3186="","",VLOOKUP(FİLTRE!$C3186,'SKT LİSTESİ'!$F:$S,8,0)),"")</f>
        <v/>
      </c>
      <c r="H3186" s="131" t="str">
        <f ca="1">IF(E3186="","",IF($C3186="","",VLOOKUP(FİLTRE!$C3186,'SKT LİSTESİ'!$F:$S,9,0)))</f>
        <v/>
      </c>
      <c r="I3186" s="132" t="str">
        <f ca="1">IFERROR(IF($C3186="","",VLOOKUP(FİLTRE!$C3186,'SKT LİSTESİ'!$F:$S,10,0)),"")</f>
        <v/>
      </c>
      <c r="J3186" s="133" t="str">
        <f ca="1">IFERROR(IF($C3186="","",VLOOKUP(FİLTRE!$C3186,'SKT LİSTESİ'!$F:$S,11,0)),"")</f>
        <v/>
      </c>
      <c r="K3186" s="134" t="str">
        <f ca="1">IFERROR(IF($C3186="","",VLOOKUP(FİLTRE!$C3186,'SKT LİSTESİ'!$F:$S,12,0)),"")</f>
        <v/>
      </c>
      <c r="L3186" s="134" t="str">
        <f ca="1">IFERROR(IF($C3186="","",VLOOKUP(FİLTRE!$C3186,'SKT LİSTESİ'!$F:$S,13,0)),"")</f>
        <v/>
      </c>
      <c r="M3186" s="135" t="str">
        <f ca="1">IFERROR(IF($C3186="","",VLOOKUP(FİLTRE!$C3186,'SKT LİSTESİ'!$F:$AJ,14,0)),"")</f>
        <v/>
      </c>
      <c r="N3186" s="31" t="str">
        <f ca="1">IFERROR(IF($C3186="","",VLOOKUP(FİLTRE!$C3186,'SKT LİSTESİ'!$F:$AJ,22,0)),"")</f>
        <v/>
      </c>
      <c r="O3186" s="136" t="str">
        <f ca="1">IFERROR(IF($C3186="","",VLOOKUP(FİLTRE!$C3186,'SKT LİSTESİ'!$F:$AJ,23,0)),"")</f>
        <v/>
      </c>
      <c r="P3186" s="31"/>
      <c r="Q3186" s="31"/>
      <c r="R3186" s="137" t="str">
        <f ca="1">(IFERROR(IF($C3186="","",VLOOKUP(FİLTRE!$C3186,'SKT LİSTESİ'!$F:$AJ,15,0)),""))</f>
        <v/>
      </c>
      <c r="S3186" s="138" t="str">
        <f ca="1">IFERROR(IF($C3186="","",VLOOKUP(FİLTRE!$C3186,'SKT LİSTESİ'!$F:$AJ,16,0)),"")</f>
        <v/>
      </c>
      <c r="AF3186" s="179" t="str">
        <f t="shared" ca="1" si="198"/>
        <v/>
      </c>
      <c r="AG3186" s="179">
        <f t="shared" ca="1" si="199"/>
        <v>0</v>
      </c>
      <c r="AH3186" s="179">
        <f t="shared" ca="1" si="200"/>
        <v>0</v>
      </c>
    </row>
    <row r="3187" spans="2:34" ht="15.75" x14ac:dyDescent="0.25">
      <c r="B3187">
        <f t="shared" ca="1" si="197"/>
        <v>3175</v>
      </c>
      <c r="C3187" t="str">
        <f ca="1">IFERROR(VLOOKUP(B3187,'SKT LİSTESİ'!F:F,1,0),"")</f>
        <v/>
      </c>
      <c r="E3187" s="128" t="str">
        <f ca="1">IFERROR(IF($C3187="","",VLOOKUP(FİLTRE!$C3187,'SKT LİSTESİ'!$F:$S,5,0)),"")</f>
        <v/>
      </c>
      <c r="F3187" s="129" t="str">
        <f ca="1">IFERROR(IF($C3187="","",VLOOKUP(FİLTRE!$C3187,'SKT LİSTESİ'!$F:$S,7,0)),"")</f>
        <v/>
      </c>
      <c r="G3187" s="130" t="str">
        <f ca="1">IFERROR(IF($C3187="","",VLOOKUP(FİLTRE!$C3187,'SKT LİSTESİ'!$F:$S,8,0)),"")</f>
        <v/>
      </c>
      <c r="H3187" s="131" t="str">
        <f ca="1">IF(E3187="","",IF($C3187="","",VLOOKUP(FİLTRE!$C3187,'SKT LİSTESİ'!$F:$S,9,0)))</f>
        <v/>
      </c>
      <c r="I3187" s="132" t="str">
        <f ca="1">IFERROR(IF($C3187="","",VLOOKUP(FİLTRE!$C3187,'SKT LİSTESİ'!$F:$S,10,0)),"")</f>
        <v/>
      </c>
      <c r="J3187" s="133" t="str">
        <f ca="1">IFERROR(IF($C3187="","",VLOOKUP(FİLTRE!$C3187,'SKT LİSTESİ'!$F:$S,11,0)),"")</f>
        <v/>
      </c>
      <c r="K3187" s="134" t="str">
        <f ca="1">IFERROR(IF($C3187="","",VLOOKUP(FİLTRE!$C3187,'SKT LİSTESİ'!$F:$S,12,0)),"")</f>
        <v/>
      </c>
      <c r="L3187" s="134" t="str">
        <f ca="1">IFERROR(IF($C3187="","",VLOOKUP(FİLTRE!$C3187,'SKT LİSTESİ'!$F:$S,13,0)),"")</f>
        <v/>
      </c>
      <c r="M3187" s="135" t="str">
        <f ca="1">IFERROR(IF($C3187="","",VLOOKUP(FİLTRE!$C3187,'SKT LİSTESİ'!$F:$AJ,14,0)),"")</f>
        <v/>
      </c>
      <c r="N3187" s="31" t="str">
        <f ca="1">IFERROR(IF($C3187="","",VLOOKUP(FİLTRE!$C3187,'SKT LİSTESİ'!$F:$AJ,22,0)),"")</f>
        <v/>
      </c>
      <c r="O3187" s="136" t="str">
        <f ca="1">IFERROR(IF($C3187="","",VLOOKUP(FİLTRE!$C3187,'SKT LİSTESİ'!$F:$AJ,23,0)),"")</f>
        <v/>
      </c>
      <c r="P3187" s="31"/>
      <c r="Q3187" s="31"/>
      <c r="R3187" s="137" t="str">
        <f ca="1">(IFERROR(IF($C3187="","",VLOOKUP(FİLTRE!$C3187,'SKT LİSTESİ'!$F:$AJ,15,0)),""))</f>
        <v/>
      </c>
      <c r="S3187" s="138" t="str">
        <f ca="1">IFERROR(IF($C3187="","",VLOOKUP(FİLTRE!$C3187,'SKT LİSTESİ'!$F:$AJ,16,0)),"")</f>
        <v/>
      </c>
      <c r="AF3187" s="179" t="str">
        <f t="shared" ca="1" si="198"/>
        <v/>
      </c>
      <c r="AG3187" s="179">
        <f t="shared" ca="1" si="199"/>
        <v>0</v>
      </c>
      <c r="AH3187" s="179">
        <f t="shared" ca="1" si="200"/>
        <v>0</v>
      </c>
    </row>
    <row r="3188" spans="2:34" ht="15.75" x14ac:dyDescent="0.25">
      <c r="B3188">
        <f t="shared" ca="1" si="197"/>
        <v>3176</v>
      </c>
      <c r="C3188" t="str">
        <f ca="1">IFERROR(VLOOKUP(B3188,'SKT LİSTESİ'!F:F,1,0),"")</f>
        <v/>
      </c>
      <c r="E3188" s="128" t="str">
        <f ca="1">IFERROR(IF($C3188="","",VLOOKUP(FİLTRE!$C3188,'SKT LİSTESİ'!$F:$S,5,0)),"")</f>
        <v/>
      </c>
      <c r="F3188" s="129" t="str">
        <f ca="1">IFERROR(IF($C3188="","",VLOOKUP(FİLTRE!$C3188,'SKT LİSTESİ'!$F:$S,7,0)),"")</f>
        <v/>
      </c>
      <c r="G3188" s="130" t="str">
        <f ca="1">IFERROR(IF($C3188="","",VLOOKUP(FİLTRE!$C3188,'SKT LİSTESİ'!$F:$S,8,0)),"")</f>
        <v/>
      </c>
      <c r="H3188" s="131" t="str">
        <f ca="1">IF(E3188="","",IF($C3188="","",VLOOKUP(FİLTRE!$C3188,'SKT LİSTESİ'!$F:$S,9,0)))</f>
        <v/>
      </c>
      <c r="I3188" s="132" t="str">
        <f ca="1">IFERROR(IF($C3188="","",VLOOKUP(FİLTRE!$C3188,'SKT LİSTESİ'!$F:$S,10,0)),"")</f>
        <v/>
      </c>
      <c r="J3188" s="133" t="str">
        <f ca="1">IFERROR(IF($C3188="","",VLOOKUP(FİLTRE!$C3188,'SKT LİSTESİ'!$F:$S,11,0)),"")</f>
        <v/>
      </c>
      <c r="K3188" s="134" t="str">
        <f ca="1">IFERROR(IF($C3188="","",VLOOKUP(FİLTRE!$C3188,'SKT LİSTESİ'!$F:$S,12,0)),"")</f>
        <v/>
      </c>
      <c r="L3188" s="134" t="str">
        <f ca="1">IFERROR(IF($C3188="","",VLOOKUP(FİLTRE!$C3188,'SKT LİSTESİ'!$F:$S,13,0)),"")</f>
        <v/>
      </c>
      <c r="M3188" s="135" t="str">
        <f ca="1">IFERROR(IF($C3188="","",VLOOKUP(FİLTRE!$C3188,'SKT LİSTESİ'!$F:$AJ,14,0)),"")</f>
        <v/>
      </c>
      <c r="N3188" s="31" t="str">
        <f ca="1">IFERROR(IF($C3188="","",VLOOKUP(FİLTRE!$C3188,'SKT LİSTESİ'!$F:$AJ,22,0)),"")</f>
        <v/>
      </c>
      <c r="O3188" s="136" t="str">
        <f ca="1">IFERROR(IF($C3188="","",VLOOKUP(FİLTRE!$C3188,'SKT LİSTESİ'!$F:$AJ,23,0)),"")</f>
        <v/>
      </c>
      <c r="P3188" s="31"/>
      <c r="Q3188" s="31"/>
      <c r="R3188" s="137" t="str">
        <f ca="1">(IFERROR(IF($C3188="","",VLOOKUP(FİLTRE!$C3188,'SKT LİSTESİ'!$F:$AJ,15,0)),""))</f>
        <v/>
      </c>
      <c r="S3188" s="138" t="str">
        <f ca="1">IFERROR(IF($C3188="","",VLOOKUP(FİLTRE!$C3188,'SKT LİSTESİ'!$F:$AJ,16,0)),"")</f>
        <v/>
      </c>
      <c r="AF3188" s="179" t="str">
        <f t="shared" ca="1" si="198"/>
        <v/>
      </c>
      <c r="AG3188" s="179">
        <f t="shared" ca="1" si="199"/>
        <v>0</v>
      </c>
      <c r="AH3188" s="179">
        <f t="shared" ca="1" si="200"/>
        <v>0</v>
      </c>
    </row>
    <row r="3189" spans="2:34" ht="15.75" x14ac:dyDescent="0.25">
      <c r="B3189">
        <f t="shared" ca="1" si="197"/>
        <v>3177</v>
      </c>
      <c r="C3189" t="str">
        <f ca="1">IFERROR(VLOOKUP(B3189,'SKT LİSTESİ'!F:F,1,0),"")</f>
        <v/>
      </c>
      <c r="E3189" s="128" t="str">
        <f ca="1">IFERROR(IF($C3189="","",VLOOKUP(FİLTRE!$C3189,'SKT LİSTESİ'!$F:$S,5,0)),"")</f>
        <v/>
      </c>
      <c r="F3189" s="129" t="str">
        <f ca="1">IFERROR(IF($C3189="","",VLOOKUP(FİLTRE!$C3189,'SKT LİSTESİ'!$F:$S,7,0)),"")</f>
        <v/>
      </c>
      <c r="G3189" s="130" t="str">
        <f ca="1">IFERROR(IF($C3189="","",VLOOKUP(FİLTRE!$C3189,'SKT LİSTESİ'!$F:$S,8,0)),"")</f>
        <v/>
      </c>
      <c r="H3189" s="131" t="str">
        <f ca="1">IF(E3189="","",IF($C3189="","",VLOOKUP(FİLTRE!$C3189,'SKT LİSTESİ'!$F:$S,9,0)))</f>
        <v/>
      </c>
      <c r="I3189" s="132" t="str">
        <f ca="1">IFERROR(IF($C3189="","",VLOOKUP(FİLTRE!$C3189,'SKT LİSTESİ'!$F:$S,10,0)),"")</f>
        <v/>
      </c>
      <c r="J3189" s="133" t="str">
        <f ca="1">IFERROR(IF($C3189="","",VLOOKUP(FİLTRE!$C3189,'SKT LİSTESİ'!$F:$S,11,0)),"")</f>
        <v/>
      </c>
      <c r="K3189" s="134" t="str">
        <f ca="1">IFERROR(IF($C3189="","",VLOOKUP(FİLTRE!$C3189,'SKT LİSTESİ'!$F:$S,12,0)),"")</f>
        <v/>
      </c>
      <c r="L3189" s="134" t="str">
        <f ca="1">IFERROR(IF($C3189="","",VLOOKUP(FİLTRE!$C3189,'SKT LİSTESİ'!$F:$S,13,0)),"")</f>
        <v/>
      </c>
      <c r="M3189" s="135" t="str">
        <f ca="1">IFERROR(IF($C3189="","",VLOOKUP(FİLTRE!$C3189,'SKT LİSTESİ'!$F:$AJ,14,0)),"")</f>
        <v/>
      </c>
      <c r="N3189" s="31" t="str">
        <f ca="1">IFERROR(IF($C3189="","",VLOOKUP(FİLTRE!$C3189,'SKT LİSTESİ'!$F:$AJ,22,0)),"")</f>
        <v/>
      </c>
      <c r="O3189" s="136" t="str">
        <f ca="1">IFERROR(IF($C3189="","",VLOOKUP(FİLTRE!$C3189,'SKT LİSTESİ'!$F:$AJ,23,0)),"")</f>
        <v/>
      </c>
      <c r="P3189" s="31"/>
      <c r="Q3189" s="31"/>
      <c r="R3189" s="137" t="str">
        <f ca="1">(IFERROR(IF($C3189="","",VLOOKUP(FİLTRE!$C3189,'SKT LİSTESİ'!$F:$AJ,15,0)),""))</f>
        <v/>
      </c>
      <c r="S3189" s="138" t="str">
        <f ca="1">IFERROR(IF($C3189="","",VLOOKUP(FİLTRE!$C3189,'SKT LİSTESİ'!$F:$AJ,16,0)),"")</f>
        <v/>
      </c>
      <c r="AF3189" s="179" t="str">
        <f t="shared" ca="1" si="198"/>
        <v/>
      </c>
      <c r="AG3189" s="179">
        <f t="shared" ca="1" si="199"/>
        <v>0</v>
      </c>
      <c r="AH3189" s="179">
        <f t="shared" ca="1" si="200"/>
        <v>0</v>
      </c>
    </row>
    <row r="3190" spans="2:34" ht="15.75" x14ac:dyDescent="0.25">
      <c r="B3190">
        <f t="shared" ca="1" si="197"/>
        <v>3178</v>
      </c>
      <c r="C3190" t="str">
        <f ca="1">IFERROR(VLOOKUP(B3190,'SKT LİSTESİ'!F:F,1,0),"")</f>
        <v/>
      </c>
      <c r="E3190" s="128" t="str">
        <f ca="1">IFERROR(IF($C3190="","",VLOOKUP(FİLTRE!$C3190,'SKT LİSTESİ'!$F:$S,5,0)),"")</f>
        <v/>
      </c>
      <c r="F3190" s="129" t="str">
        <f ca="1">IFERROR(IF($C3190="","",VLOOKUP(FİLTRE!$C3190,'SKT LİSTESİ'!$F:$S,7,0)),"")</f>
        <v/>
      </c>
      <c r="G3190" s="130" t="str">
        <f ca="1">IFERROR(IF($C3190="","",VLOOKUP(FİLTRE!$C3190,'SKT LİSTESİ'!$F:$S,8,0)),"")</f>
        <v/>
      </c>
      <c r="H3190" s="131" t="str">
        <f ca="1">IF(E3190="","",IF($C3190="","",VLOOKUP(FİLTRE!$C3190,'SKT LİSTESİ'!$F:$S,9,0)))</f>
        <v/>
      </c>
      <c r="I3190" s="132" t="str">
        <f ca="1">IFERROR(IF($C3190="","",VLOOKUP(FİLTRE!$C3190,'SKT LİSTESİ'!$F:$S,10,0)),"")</f>
        <v/>
      </c>
      <c r="J3190" s="133" t="str">
        <f ca="1">IFERROR(IF($C3190="","",VLOOKUP(FİLTRE!$C3190,'SKT LİSTESİ'!$F:$S,11,0)),"")</f>
        <v/>
      </c>
      <c r="K3190" s="134" t="str">
        <f ca="1">IFERROR(IF($C3190="","",VLOOKUP(FİLTRE!$C3190,'SKT LİSTESİ'!$F:$S,12,0)),"")</f>
        <v/>
      </c>
      <c r="L3190" s="134" t="str">
        <f ca="1">IFERROR(IF($C3190="","",VLOOKUP(FİLTRE!$C3190,'SKT LİSTESİ'!$F:$S,13,0)),"")</f>
        <v/>
      </c>
      <c r="M3190" s="135" t="str">
        <f ca="1">IFERROR(IF($C3190="","",VLOOKUP(FİLTRE!$C3190,'SKT LİSTESİ'!$F:$AJ,14,0)),"")</f>
        <v/>
      </c>
      <c r="N3190" s="31" t="str">
        <f ca="1">IFERROR(IF($C3190="","",VLOOKUP(FİLTRE!$C3190,'SKT LİSTESİ'!$F:$AJ,22,0)),"")</f>
        <v/>
      </c>
      <c r="O3190" s="136" t="str">
        <f ca="1">IFERROR(IF($C3190="","",VLOOKUP(FİLTRE!$C3190,'SKT LİSTESİ'!$F:$AJ,23,0)),"")</f>
        <v/>
      </c>
      <c r="P3190" s="31"/>
      <c r="Q3190" s="31"/>
      <c r="R3190" s="137" t="str">
        <f ca="1">(IFERROR(IF($C3190="","",VLOOKUP(FİLTRE!$C3190,'SKT LİSTESİ'!$F:$AJ,15,0)),""))</f>
        <v/>
      </c>
      <c r="S3190" s="138" t="str">
        <f ca="1">IFERROR(IF($C3190="","",VLOOKUP(FİLTRE!$C3190,'SKT LİSTESİ'!$F:$AJ,16,0)),"")</f>
        <v/>
      </c>
      <c r="AF3190" s="179" t="str">
        <f t="shared" ca="1" si="198"/>
        <v/>
      </c>
      <c r="AG3190" s="179">
        <f t="shared" ca="1" si="199"/>
        <v>0</v>
      </c>
      <c r="AH3190" s="179">
        <f t="shared" ca="1" si="200"/>
        <v>0</v>
      </c>
    </row>
    <row r="3191" spans="2:34" ht="15.75" x14ac:dyDescent="0.25">
      <c r="B3191">
        <f t="shared" ca="1" si="197"/>
        <v>3179</v>
      </c>
      <c r="C3191" t="str">
        <f ca="1">IFERROR(VLOOKUP(B3191,'SKT LİSTESİ'!F:F,1,0),"")</f>
        <v/>
      </c>
      <c r="E3191" s="128" t="str">
        <f ca="1">IFERROR(IF($C3191="","",VLOOKUP(FİLTRE!$C3191,'SKT LİSTESİ'!$F:$S,5,0)),"")</f>
        <v/>
      </c>
      <c r="F3191" s="129" t="str">
        <f ca="1">IFERROR(IF($C3191="","",VLOOKUP(FİLTRE!$C3191,'SKT LİSTESİ'!$F:$S,7,0)),"")</f>
        <v/>
      </c>
      <c r="G3191" s="130" t="str">
        <f ca="1">IFERROR(IF($C3191="","",VLOOKUP(FİLTRE!$C3191,'SKT LİSTESİ'!$F:$S,8,0)),"")</f>
        <v/>
      </c>
      <c r="H3191" s="131" t="str">
        <f ca="1">IF(E3191="","",IF($C3191="","",VLOOKUP(FİLTRE!$C3191,'SKT LİSTESİ'!$F:$S,9,0)))</f>
        <v/>
      </c>
      <c r="I3191" s="132" t="str">
        <f ca="1">IFERROR(IF($C3191="","",VLOOKUP(FİLTRE!$C3191,'SKT LİSTESİ'!$F:$S,10,0)),"")</f>
        <v/>
      </c>
      <c r="J3191" s="133" t="str">
        <f ca="1">IFERROR(IF($C3191="","",VLOOKUP(FİLTRE!$C3191,'SKT LİSTESİ'!$F:$S,11,0)),"")</f>
        <v/>
      </c>
      <c r="K3191" s="134" t="str">
        <f ca="1">IFERROR(IF($C3191="","",VLOOKUP(FİLTRE!$C3191,'SKT LİSTESİ'!$F:$S,12,0)),"")</f>
        <v/>
      </c>
      <c r="L3191" s="134" t="str">
        <f ca="1">IFERROR(IF($C3191="","",VLOOKUP(FİLTRE!$C3191,'SKT LİSTESİ'!$F:$S,13,0)),"")</f>
        <v/>
      </c>
      <c r="M3191" s="135" t="str">
        <f ca="1">IFERROR(IF($C3191="","",VLOOKUP(FİLTRE!$C3191,'SKT LİSTESİ'!$F:$AJ,14,0)),"")</f>
        <v/>
      </c>
      <c r="N3191" s="31" t="str">
        <f ca="1">IFERROR(IF($C3191="","",VLOOKUP(FİLTRE!$C3191,'SKT LİSTESİ'!$F:$AJ,22,0)),"")</f>
        <v/>
      </c>
      <c r="O3191" s="136" t="str">
        <f ca="1">IFERROR(IF($C3191="","",VLOOKUP(FİLTRE!$C3191,'SKT LİSTESİ'!$F:$AJ,23,0)),"")</f>
        <v/>
      </c>
      <c r="P3191" s="31"/>
      <c r="Q3191" s="31"/>
      <c r="R3191" s="137" t="str">
        <f ca="1">(IFERROR(IF($C3191="","",VLOOKUP(FİLTRE!$C3191,'SKT LİSTESİ'!$F:$AJ,15,0)),""))</f>
        <v/>
      </c>
      <c r="S3191" s="138" t="str">
        <f ca="1">IFERROR(IF($C3191="","",VLOOKUP(FİLTRE!$C3191,'SKT LİSTESİ'!$F:$AJ,16,0)),"")</f>
        <v/>
      </c>
      <c r="AF3191" s="179" t="str">
        <f t="shared" ca="1" si="198"/>
        <v/>
      </c>
      <c r="AG3191" s="179">
        <f t="shared" ca="1" si="199"/>
        <v>0</v>
      </c>
      <c r="AH3191" s="179">
        <f t="shared" ca="1" si="200"/>
        <v>0</v>
      </c>
    </row>
    <row r="3192" spans="2:34" ht="15.75" x14ac:dyDescent="0.25">
      <c r="B3192">
        <f t="shared" ca="1" si="197"/>
        <v>3180</v>
      </c>
      <c r="C3192" t="str">
        <f ca="1">IFERROR(VLOOKUP(B3192,'SKT LİSTESİ'!F:F,1,0),"")</f>
        <v/>
      </c>
      <c r="E3192" s="128" t="str">
        <f ca="1">IFERROR(IF($C3192="","",VLOOKUP(FİLTRE!$C3192,'SKT LİSTESİ'!$F:$S,5,0)),"")</f>
        <v/>
      </c>
      <c r="F3192" s="129" t="str">
        <f ca="1">IFERROR(IF($C3192="","",VLOOKUP(FİLTRE!$C3192,'SKT LİSTESİ'!$F:$S,7,0)),"")</f>
        <v/>
      </c>
      <c r="G3192" s="130" t="str">
        <f ca="1">IFERROR(IF($C3192="","",VLOOKUP(FİLTRE!$C3192,'SKT LİSTESİ'!$F:$S,8,0)),"")</f>
        <v/>
      </c>
      <c r="H3192" s="131" t="str">
        <f ca="1">IF(E3192="","",IF($C3192="","",VLOOKUP(FİLTRE!$C3192,'SKT LİSTESİ'!$F:$S,9,0)))</f>
        <v/>
      </c>
      <c r="I3192" s="132" t="str">
        <f ca="1">IFERROR(IF($C3192="","",VLOOKUP(FİLTRE!$C3192,'SKT LİSTESİ'!$F:$S,10,0)),"")</f>
        <v/>
      </c>
      <c r="J3192" s="133" t="str">
        <f ca="1">IFERROR(IF($C3192="","",VLOOKUP(FİLTRE!$C3192,'SKT LİSTESİ'!$F:$S,11,0)),"")</f>
        <v/>
      </c>
      <c r="K3192" s="134" t="str">
        <f ca="1">IFERROR(IF($C3192="","",VLOOKUP(FİLTRE!$C3192,'SKT LİSTESİ'!$F:$S,12,0)),"")</f>
        <v/>
      </c>
      <c r="L3192" s="134" t="str">
        <f ca="1">IFERROR(IF($C3192="","",VLOOKUP(FİLTRE!$C3192,'SKT LİSTESİ'!$F:$S,13,0)),"")</f>
        <v/>
      </c>
      <c r="M3192" s="135" t="str">
        <f ca="1">IFERROR(IF($C3192="","",VLOOKUP(FİLTRE!$C3192,'SKT LİSTESİ'!$F:$AJ,14,0)),"")</f>
        <v/>
      </c>
      <c r="N3192" s="31" t="str">
        <f ca="1">IFERROR(IF($C3192="","",VLOOKUP(FİLTRE!$C3192,'SKT LİSTESİ'!$F:$AJ,22,0)),"")</f>
        <v/>
      </c>
      <c r="O3192" s="136" t="str">
        <f ca="1">IFERROR(IF($C3192="","",VLOOKUP(FİLTRE!$C3192,'SKT LİSTESİ'!$F:$AJ,23,0)),"")</f>
        <v/>
      </c>
      <c r="P3192" s="31"/>
      <c r="Q3192" s="31"/>
      <c r="R3192" s="137" t="str">
        <f ca="1">(IFERROR(IF($C3192="","",VLOOKUP(FİLTRE!$C3192,'SKT LİSTESİ'!$F:$AJ,15,0)),""))</f>
        <v/>
      </c>
      <c r="S3192" s="138" t="str">
        <f ca="1">IFERROR(IF($C3192="","",VLOOKUP(FİLTRE!$C3192,'SKT LİSTESİ'!$F:$AJ,16,0)),"")</f>
        <v/>
      </c>
      <c r="AF3192" s="179" t="str">
        <f t="shared" ca="1" si="198"/>
        <v/>
      </c>
      <c r="AG3192" s="179">
        <f t="shared" ca="1" si="199"/>
        <v>0</v>
      </c>
      <c r="AH3192" s="179">
        <f t="shared" ca="1" si="200"/>
        <v>0</v>
      </c>
    </row>
    <row r="3193" spans="2:34" ht="15.75" x14ac:dyDescent="0.25">
      <c r="B3193">
        <f t="shared" ca="1" si="197"/>
        <v>3181</v>
      </c>
      <c r="C3193" t="str">
        <f ca="1">IFERROR(VLOOKUP(B3193,'SKT LİSTESİ'!F:F,1,0),"")</f>
        <v/>
      </c>
      <c r="E3193" s="128" t="str">
        <f ca="1">IFERROR(IF($C3193="","",VLOOKUP(FİLTRE!$C3193,'SKT LİSTESİ'!$F:$S,5,0)),"")</f>
        <v/>
      </c>
      <c r="F3193" s="129" t="str">
        <f ca="1">IFERROR(IF($C3193="","",VLOOKUP(FİLTRE!$C3193,'SKT LİSTESİ'!$F:$S,7,0)),"")</f>
        <v/>
      </c>
      <c r="G3193" s="130" t="str">
        <f ca="1">IFERROR(IF($C3193="","",VLOOKUP(FİLTRE!$C3193,'SKT LİSTESİ'!$F:$S,8,0)),"")</f>
        <v/>
      </c>
      <c r="H3193" s="131" t="str">
        <f ca="1">IF(E3193="","",IF($C3193="","",VLOOKUP(FİLTRE!$C3193,'SKT LİSTESİ'!$F:$S,9,0)))</f>
        <v/>
      </c>
      <c r="I3193" s="132" t="str">
        <f ca="1">IFERROR(IF($C3193="","",VLOOKUP(FİLTRE!$C3193,'SKT LİSTESİ'!$F:$S,10,0)),"")</f>
        <v/>
      </c>
      <c r="J3193" s="133" t="str">
        <f ca="1">IFERROR(IF($C3193="","",VLOOKUP(FİLTRE!$C3193,'SKT LİSTESİ'!$F:$S,11,0)),"")</f>
        <v/>
      </c>
      <c r="K3193" s="134" t="str">
        <f ca="1">IFERROR(IF($C3193="","",VLOOKUP(FİLTRE!$C3193,'SKT LİSTESİ'!$F:$S,12,0)),"")</f>
        <v/>
      </c>
      <c r="L3193" s="134" t="str">
        <f ca="1">IFERROR(IF($C3193="","",VLOOKUP(FİLTRE!$C3193,'SKT LİSTESİ'!$F:$S,13,0)),"")</f>
        <v/>
      </c>
      <c r="M3193" s="135" t="str">
        <f ca="1">IFERROR(IF($C3193="","",VLOOKUP(FİLTRE!$C3193,'SKT LİSTESİ'!$F:$AJ,14,0)),"")</f>
        <v/>
      </c>
      <c r="N3193" s="31" t="str">
        <f ca="1">IFERROR(IF($C3193="","",VLOOKUP(FİLTRE!$C3193,'SKT LİSTESİ'!$F:$AJ,22,0)),"")</f>
        <v/>
      </c>
      <c r="O3193" s="136" t="str">
        <f ca="1">IFERROR(IF($C3193="","",VLOOKUP(FİLTRE!$C3193,'SKT LİSTESİ'!$F:$AJ,23,0)),"")</f>
        <v/>
      </c>
      <c r="P3193" s="31"/>
      <c r="Q3193" s="31"/>
      <c r="R3193" s="137" t="str">
        <f ca="1">(IFERROR(IF($C3193="","",VLOOKUP(FİLTRE!$C3193,'SKT LİSTESİ'!$F:$AJ,15,0)),""))</f>
        <v/>
      </c>
      <c r="S3193" s="138" t="str">
        <f ca="1">IFERROR(IF($C3193="","",VLOOKUP(FİLTRE!$C3193,'SKT LİSTESİ'!$F:$AJ,16,0)),"")</f>
        <v/>
      </c>
      <c r="AF3193" s="179" t="str">
        <f t="shared" ca="1" si="198"/>
        <v/>
      </c>
      <c r="AG3193" s="179">
        <f t="shared" ca="1" si="199"/>
        <v>0</v>
      </c>
      <c r="AH3193" s="179">
        <f t="shared" ca="1" si="200"/>
        <v>0</v>
      </c>
    </row>
    <row r="3194" spans="2:34" ht="15.75" x14ac:dyDescent="0.25">
      <c r="B3194">
        <f t="shared" ca="1" si="197"/>
        <v>3182</v>
      </c>
      <c r="C3194" t="str">
        <f ca="1">IFERROR(VLOOKUP(B3194,'SKT LİSTESİ'!F:F,1,0),"")</f>
        <v/>
      </c>
      <c r="E3194" s="128" t="str">
        <f ca="1">IFERROR(IF($C3194="","",VLOOKUP(FİLTRE!$C3194,'SKT LİSTESİ'!$F:$S,5,0)),"")</f>
        <v/>
      </c>
      <c r="F3194" s="129" t="str">
        <f ca="1">IFERROR(IF($C3194="","",VLOOKUP(FİLTRE!$C3194,'SKT LİSTESİ'!$F:$S,7,0)),"")</f>
        <v/>
      </c>
      <c r="G3194" s="130" t="str">
        <f ca="1">IFERROR(IF($C3194="","",VLOOKUP(FİLTRE!$C3194,'SKT LİSTESİ'!$F:$S,8,0)),"")</f>
        <v/>
      </c>
      <c r="H3194" s="131" t="str">
        <f ca="1">IF(E3194="","",IF($C3194="","",VLOOKUP(FİLTRE!$C3194,'SKT LİSTESİ'!$F:$S,9,0)))</f>
        <v/>
      </c>
      <c r="I3194" s="132" t="str">
        <f ca="1">IFERROR(IF($C3194="","",VLOOKUP(FİLTRE!$C3194,'SKT LİSTESİ'!$F:$S,10,0)),"")</f>
        <v/>
      </c>
      <c r="J3194" s="133" t="str">
        <f ca="1">IFERROR(IF($C3194="","",VLOOKUP(FİLTRE!$C3194,'SKT LİSTESİ'!$F:$S,11,0)),"")</f>
        <v/>
      </c>
      <c r="K3194" s="134" t="str">
        <f ca="1">IFERROR(IF($C3194="","",VLOOKUP(FİLTRE!$C3194,'SKT LİSTESİ'!$F:$S,12,0)),"")</f>
        <v/>
      </c>
      <c r="L3194" s="134" t="str">
        <f ca="1">IFERROR(IF($C3194="","",VLOOKUP(FİLTRE!$C3194,'SKT LİSTESİ'!$F:$S,13,0)),"")</f>
        <v/>
      </c>
      <c r="M3194" s="135" t="str">
        <f ca="1">IFERROR(IF($C3194="","",VLOOKUP(FİLTRE!$C3194,'SKT LİSTESİ'!$F:$AJ,14,0)),"")</f>
        <v/>
      </c>
      <c r="N3194" s="31" t="str">
        <f ca="1">IFERROR(IF($C3194="","",VLOOKUP(FİLTRE!$C3194,'SKT LİSTESİ'!$F:$AJ,22,0)),"")</f>
        <v/>
      </c>
      <c r="O3194" s="136" t="str">
        <f ca="1">IFERROR(IF($C3194="","",VLOOKUP(FİLTRE!$C3194,'SKT LİSTESİ'!$F:$AJ,23,0)),"")</f>
        <v/>
      </c>
      <c r="P3194" s="31"/>
      <c r="Q3194" s="31"/>
      <c r="R3194" s="137" t="str">
        <f ca="1">(IFERROR(IF($C3194="","",VLOOKUP(FİLTRE!$C3194,'SKT LİSTESİ'!$F:$AJ,15,0)),""))</f>
        <v/>
      </c>
      <c r="S3194" s="138" t="str">
        <f ca="1">IFERROR(IF($C3194="","",VLOOKUP(FİLTRE!$C3194,'SKT LİSTESİ'!$F:$AJ,16,0)),"")</f>
        <v/>
      </c>
      <c r="AF3194" s="179" t="str">
        <f t="shared" ca="1" si="198"/>
        <v/>
      </c>
      <c r="AG3194" s="179">
        <f t="shared" ca="1" si="199"/>
        <v>0</v>
      </c>
      <c r="AH3194" s="179">
        <f t="shared" ca="1" si="200"/>
        <v>0</v>
      </c>
    </row>
    <row r="3195" spans="2:34" ht="15.75" x14ac:dyDescent="0.25">
      <c r="B3195">
        <f t="shared" ca="1" si="197"/>
        <v>3183</v>
      </c>
      <c r="C3195" t="str">
        <f ca="1">IFERROR(VLOOKUP(B3195,'SKT LİSTESİ'!F:F,1,0),"")</f>
        <v/>
      </c>
      <c r="E3195" s="128" t="str">
        <f ca="1">IFERROR(IF($C3195="","",VLOOKUP(FİLTRE!$C3195,'SKT LİSTESİ'!$F:$S,5,0)),"")</f>
        <v/>
      </c>
      <c r="F3195" s="129" t="str">
        <f ca="1">IFERROR(IF($C3195="","",VLOOKUP(FİLTRE!$C3195,'SKT LİSTESİ'!$F:$S,7,0)),"")</f>
        <v/>
      </c>
      <c r="G3195" s="130" t="str">
        <f ca="1">IFERROR(IF($C3195="","",VLOOKUP(FİLTRE!$C3195,'SKT LİSTESİ'!$F:$S,8,0)),"")</f>
        <v/>
      </c>
      <c r="H3195" s="131" t="str">
        <f ca="1">IF(E3195="","",IF($C3195="","",VLOOKUP(FİLTRE!$C3195,'SKT LİSTESİ'!$F:$S,9,0)))</f>
        <v/>
      </c>
      <c r="I3195" s="132" t="str">
        <f ca="1">IFERROR(IF($C3195="","",VLOOKUP(FİLTRE!$C3195,'SKT LİSTESİ'!$F:$S,10,0)),"")</f>
        <v/>
      </c>
      <c r="J3195" s="133" t="str">
        <f ca="1">IFERROR(IF($C3195="","",VLOOKUP(FİLTRE!$C3195,'SKT LİSTESİ'!$F:$S,11,0)),"")</f>
        <v/>
      </c>
      <c r="K3195" s="134" t="str">
        <f ca="1">IFERROR(IF($C3195="","",VLOOKUP(FİLTRE!$C3195,'SKT LİSTESİ'!$F:$S,12,0)),"")</f>
        <v/>
      </c>
      <c r="L3195" s="134" t="str">
        <f ca="1">IFERROR(IF($C3195="","",VLOOKUP(FİLTRE!$C3195,'SKT LİSTESİ'!$F:$S,13,0)),"")</f>
        <v/>
      </c>
      <c r="M3195" s="135" t="str">
        <f ca="1">IFERROR(IF($C3195="","",VLOOKUP(FİLTRE!$C3195,'SKT LİSTESİ'!$F:$AJ,14,0)),"")</f>
        <v/>
      </c>
      <c r="N3195" s="31" t="str">
        <f ca="1">IFERROR(IF($C3195="","",VLOOKUP(FİLTRE!$C3195,'SKT LİSTESİ'!$F:$AJ,22,0)),"")</f>
        <v/>
      </c>
      <c r="O3195" s="136" t="str">
        <f ca="1">IFERROR(IF($C3195="","",VLOOKUP(FİLTRE!$C3195,'SKT LİSTESİ'!$F:$AJ,23,0)),"")</f>
        <v/>
      </c>
      <c r="P3195" s="31"/>
      <c r="Q3195" s="31"/>
      <c r="R3195" s="137" t="str">
        <f ca="1">(IFERROR(IF($C3195="","",VLOOKUP(FİLTRE!$C3195,'SKT LİSTESİ'!$F:$AJ,15,0)),""))</f>
        <v/>
      </c>
      <c r="S3195" s="138" t="str">
        <f ca="1">IFERROR(IF($C3195="","",VLOOKUP(FİLTRE!$C3195,'SKT LİSTESİ'!$F:$AJ,16,0)),"")</f>
        <v/>
      </c>
      <c r="AF3195" s="179" t="str">
        <f t="shared" ca="1" si="198"/>
        <v/>
      </c>
      <c r="AG3195" s="179">
        <f t="shared" ca="1" si="199"/>
        <v>0</v>
      </c>
      <c r="AH3195" s="179">
        <f t="shared" ca="1" si="200"/>
        <v>0</v>
      </c>
    </row>
    <row r="3196" spans="2:34" ht="15.75" x14ac:dyDescent="0.25">
      <c r="B3196">
        <f t="shared" ca="1" si="197"/>
        <v>3184</v>
      </c>
      <c r="C3196" t="str">
        <f ca="1">IFERROR(VLOOKUP(B3196,'SKT LİSTESİ'!F:F,1,0),"")</f>
        <v/>
      </c>
      <c r="E3196" s="128" t="str">
        <f ca="1">IFERROR(IF($C3196="","",VLOOKUP(FİLTRE!$C3196,'SKT LİSTESİ'!$F:$S,5,0)),"")</f>
        <v/>
      </c>
      <c r="F3196" s="129" t="str">
        <f ca="1">IFERROR(IF($C3196="","",VLOOKUP(FİLTRE!$C3196,'SKT LİSTESİ'!$F:$S,7,0)),"")</f>
        <v/>
      </c>
      <c r="G3196" s="130" t="str">
        <f ca="1">IFERROR(IF($C3196="","",VLOOKUP(FİLTRE!$C3196,'SKT LİSTESİ'!$F:$S,8,0)),"")</f>
        <v/>
      </c>
      <c r="H3196" s="131" t="str">
        <f ca="1">IF(E3196="","",IF($C3196="","",VLOOKUP(FİLTRE!$C3196,'SKT LİSTESİ'!$F:$S,9,0)))</f>
        <v/>
      </c>
      <c r="I3196" s="132" t="str">
        <f ca="1">IFERROR(IF($C3196="","",VLOOKUP(FİLTRE!$C3196,'SKT LİSTESİ'!$F:$S,10,0)),"")</f>
        <v/>
      </c>
      <c r="J3196" s="133" t="str">
        <f ca="1">IFERROR(IF($C3196="","",VLOOKUP(FİLTRE!$C3196,'SKT LİSTESİ'!$F:$S,11,0)),"")</f>
        <v/>
      </c>
      <c r="K3196" s="134" t="str">
        <f ca="1">IFERROR(IF($C3196="","",VLOOKUP(FİLTRE!$C3196,'SKT LİSTESİ'!$F:$S,12,0)),"")</f>
        <v/>
      </c>
      <c r="L3196" s="134" t="str">
        <f ca="1">IFERROR(IF($C3196="","",VLOOKUP(FİLTRE!$C3196,'SKT LİSTESİ'!$F:$S,13,0)),"")</f>
        <v/>
      </c>
      <c r="M3196" s="135" t="str">
        <f ca="1">IFERROR(IF($C3196="","",VLOOKUP(FİLTRE!$C3196,'SKT LİSTESİ'!$F:$AJ,14,0)),"")</f>
        <v/>
      </c>
      <c r="N3196" s="31" t="str">
        <f ca="1">IFERROR(IF($C3196="","",VLOOKUP(FİLTRE!$C3196,'SKT LİSTESİ'!$F:$AJ,22,0)),"")</f>
        <v/>
      </c>
      <c r="O3196" s="136" t="str">
        <f ca="1">IFERROR(IF($C3196="","",VLOOKUP(FİLTRE!$C3196,'SKT LİSTESİ'!$F:$AJ,23,0)),"")</f>
        <v/>
      </c>
      <c r="P3196" s="31"/>
      <c r="Q3196" s="31"/>
      <c r="R3196" s="137" t="str">
        <f ca="1">(IFERROR(IF($C3196="","",VLOOKUP(FİLTRE!$C3196,'SKT LİSTESİ'!$F:$AJ,15,0)),""))</f>
        <v/>
      </c>
      <c r="S3196" s="138" t="str">
        <f ca="1">IFERROR(IF($C3196="","",VLOOKUP(FİLTRE!$C3196,'SKT LİSTESİ'!$F:$AJ,16,0)),"")</f>
        <v/>
      </c>
      <c r="AF3196" s="179" t="str">
        <f t="shared" ca="1" si="198"/>
        <v/>
      </c>
      <c r="AG3196" s="179">
        <f t="shared" ca="1" si="199"/>
        <v>0</v>
      </c>
      <c r="AH3196" s="179">
        <f t="shared" ca="1" si="200"/>
        <v>0</v>
      </c>
    </row>
    <row r="3197" spans="2:34" ht="15.75" x14ac:dyDescent="0.25">
      <c r="B3197">
        <f t="shared" ca="1" si="197"/>
        <v>3185</v>
      </c>
      <c r="C3197" t="str">
        <f ca="1">IFERROR(VLOOKUP(B3197,'SKT LİSTESİ'!F:F,1,0),"")</f>
        <v/>
      </c>
      <c r="E3197" s="128" t="str">
        <f ca="1">IFERROR(IF($C3197="","",VLOOKUP(FİLTRE!$C3197,'SKT LİSTESİ'!$F:$S,5,0)),"")</f>
        <v/>
      </c>
      <c r="F3197" s="129" t="str">
        <f ca="1">IFERROR(IF($C3197="","",VLOOKUP(FİLTRE!$C3197,'SKT LİSTESİ'!$F:$S,7,0)),"")</f>
        <v/>
      </c>
      <c r="G3197" s="130" t="str">
        <f ca="1">IFERROR(IF($C3197="","",VLOOKUP(FİLTRE!$C3197,'SKT LİSTESİ'!$F:$S,8,0)),"")</f>
        <v/>
      </c>
      <c r="H3197" s="131" t="str">
        <f ca="1">IF(E3197="","",IF($C3197="","",VLOOKUP(FİLTRE!$C3197,'SKT LİSTESİ'!$F:$S,9,0)))</f>
        <v/>
      </c>
      <c r="I3197" s="132" t="str">
        <f ca="1">IFERROR(IF($C3197="","",VLOOKUP(FİLTRE!$C3197,'SKT LİSTESİ'!$F:$S,10,0)),"")</f>
        <v/>
      </c>
      <c r="J3197" s="133" t="str">
        <f ca="1">IFERROR(IF($C3197="","",VLOOKUP(FİLTRE!$C3197,'SKT LİSTESİ'!$F:$S,11,0)),"")</f>
        <v/>
      </c>
      <c r="K3197" s="134" t="str">
        <f ca="1">IFERROR(IF($C3197="","",VLOOKUP(FİLTRE!$C3197,'SKT LİSTESİ'!$F:$S,12,0)),"")</f>
        <v/>
      </c>
      <c r="L3197" s="134" t="str">
        <f ca="1">IFERROR(IF($C3197="","",VLOOKUP(FİLTRE!$C3197,'SKT LİSTESİ'!$F:$S,13,0)),"")</f>
        <v/>
      </c>
      <c r="M3197" s="135" t="str">
        <f ca="1">IFERROR(IF($C3197="","",VLOOKUP(FİLTRE!$C3197,'SKT LİSTESİ'!$F:$AJ,14,0)),"")</f>
        <v/>
      </c>
      <c r="N3197" s="31" t="str">
        <f ca="1">IFERROR(IF($C3197="","",VLOOKUP(FİLTRE!$C3197,'SKT LİSTESİ'!$F:$AJ,22,0)),"")</f>
        <v/>
      </c>
      <c r="O3197" s="136" t="str">
        <f ca="1">IFERROR(IF($C3197="","",VLOOKUP(FİLTRE!$C3197,'SKT LİSTESİ'!$F:$AJ,23,0)),"")</f>
        <v/>
      </c>
      <c r="P3197" s="31"/>
      <c r="Q3197" s="31"/>
      <c r="R3197" s="137" t="str">
        <f ca="1">(IFERROR(IF($C3197="","",VLOOKUP(FİLTRE!$C3197,'SKT LİSTESİ'!$F:$AJ,15,0)),""))</f>
        <v/>
      </c>
      <c r="S3197" s="138" t="str">
        <f ca="1">IFERROR(IF($C3197="","",VLOOKUP(FİLTRE!$C3197,'SKT LİSTESİ'!$F:$AJ,16,0)),"")</f>
        <v/>
      </c>
      <c r="AF3197" s="179" t="str">
        <f t="shared" ca="1" si="198"/>
        <v/>
      </c>
      <c r="AG3197" s="179">
        <f t="shared" ca="1" si="199"/>
        <v>0</v>
      </c>
      <c r="AH3197" s="179">
        <f t="shared" ca="1" si="200"/>
        <v>0</v>
      </c>
    </row>
    <row r="3198" spans="2:34" ht="15.75" x14ac:dyDescent="0.25">
      <c r="B3198">
        <f t="shared" ca="1" si="197"/>
        <v>3186</v>
      </c>
      <c r="C3198" t="str">
        <f ca="1">IFERROR(VLOOKUP(B3198,'SKT LİSTESİ'!F:F,1,0),"")</f>
        <v/>
      </c>
      <c r="E3198" s="128" t="str">
        <f ca="1">IFERROR(IF($C3198="","",VLOOKUP(FİLTRE!$C3198,'SKT LİSTESİ'!$F:$S,5,0)),"")</f>
        <v/>
      </c>
      <c r="F3198" s="129" t="str">
        <f ca="1">IFERROR(IF($C3198="","",VLOOKUP(FİLTRE!$C3198,'SKT LİSTESİ'!$F:$S,7,0)),"")</f>
        <v/>
      </c>
      <c r="G3198" s="130" t="str">
        <f ca="1">IFERROR(IF($C3198="","",VLOOKUP(FİLTRE!$C3198,'SKT LİSTESİ'!$F:$S,8,0)),"")</f>
        <v/>
      </c>
      <c r="H3198" s="131" t="str">
        <f ca="1">IF(E3198="","",IF($C3198="","",VLOOKUP(FİLTRE!$C3198,'SKT LİSTESİ'!$F:$S,9,0)))</f>
        <v/>
      </c>
      <c r="I3198" s="132" t="str">
        <f ca="1">IFERROR(IF($C3198="","",VLOOKUP(FİLTRE!$C3198,'SKT LİSTESİ'!$F:$S,10,0)),"")</f>
        <v/>
      </c>
      <c r="J3198" s="133" t="str">
        <f ca="1">IFERROR(IF($C3198="","",VLOOKUP(FİLTRE!$C3198,'SKT LİSTESİ'!$F:$S,11,0)),"")</f>
        <v/>
      </c>
      <c r="K3198" s="134" t="str">
        <f ca="1">IFERROR(IF($C3198="","",VLOOKUP(FİLTRE!$C3198,'SKT LİSTESİ'!$F:$S,12,0)),"")</f>
        <v/>
      </c>
      <c r="L3198" s="134" t="str">
        <f ca="1">IFERROR(IF($C3198="","",VLOOKUP(FİLTRE!$C3198,'SKT LİSTESİ'!$F:$S,13,0)),"")</f>
        <v/>
      </c>
      <c r="M3198" s="135" t="str">
        <f ca="1">IFERROR(IF($C3198="","",VLOOKUP(FİLTRE!$C3198,'SKT LİSTESİ'!$F:$AJ,14,0)),"")</f>
        <v/>
      </c>
      <c r="N3198" s="31" t="str">
        <f ca="1">IFERROR(IF($C3198="","",VLOOKUP(FİLTRE!$C3198,'SKT LİSTESİ'!$F:$AJ,22,0)),"")</f>
        <v/>
      </c>
      <c r="O3198" s="136" t="str">
        <f ca="1">IFERROR(IF($C3198="","",VLOOKUP(FİLTRE!$C3198,'SKT LİSTESİ'!$F:$AJ,23,0)),"")</f>
        <v/>
      </c>
      <c r="P3198" s="31"/>
      <c r="Q3198" s="31"/>
      <c r="R3198" s="137" t="str">
        <f ca="1">(IFERROR(IF($C3198="","",VLOOKUP(FİLTRE!$C3198,'SKT LİSTESİ'!$F:$AJ,15,0)),""))</f>
        <v/>
      </c>
      <c r="S3198" s="138" t="str">
        <f ca="1">IFERROR(IF($C3198="","",VLOOKUP(FİLTRE!$C3198,'SKT LİSTESİ'!$F:$AJ,16,0)),"")</f>
        <v/>
      </c>
      <c r="AF3198" s="179" t="str">
        <f t="shared" ca="1" si="198"/>
        <v/>
      </c>
      <c r="AG3198" s="179">
        <f t="shared" ca="1" si="199"/>
        <v>0</v>
      </c>
      <c r="AH3198" s="179">
        <f t="shared" ca="1" si="200"/>
        <v>0</v>
      </c>
    </row>
    <row r="3199" spans="2:34" ht="15.75" x14ac:dyDescent="0.25">
      <c r="B3199">
        <f t="shared" ca="1" si="197"/>
        <v>3187</v>
      </c>
      <c r="C3199" t="str">
        <f ca="1">IFERROR(VLOOKUP(B3199,'SKT LİSTESİ'!F:F,1,0),"")</f>
        <v/>
      </c>
      <c r="E3199" s="128" t="str">
        <f ca="1">IFERROR(IF($C3199="","",VLOOKUP(FİLTRE!$C3199,'SKT LİSTESİ'!$F:$S,5,0)),"")</f>
        <v/>
      </c>
      <c r="F3199" s="129" t="str">
        <f ca="1">IFERROR(IF($C3199="","",VLOOKUP(FİLTRE!$C3199,'SKT LİSTESİ'!$F:$S,7,0)),"")</f>
        <v/>
      </c>
      <c r="G3199" s="130" t="str">
        <f ca="1">IFERROR(IF($C3199="","",VLOOKUP(FİLTRE!$C3199,'SKT LİSTESİ'!$F:$S,8,0)),"")</f>
        <v/>
      </c>
      <c r="H3199" s="131" t="str">
        <f ca="1">IF(E3199="","",IF($C3199="","",VLOOKUP(FİLTRE!$C3199,'SKT LİSTESİ'!$F:$S,9,0)))</f>
        <v/>
      </c>
      <c r="I3199" s="132" t="str">
        <f ca="1">IFERROR(IF($C3199="","",VLOOKUP(FİLTRE!$C3199,'SKT LİSTESİ'!$F:$S,10,0)),"")</f>
        <v/>
      </c>
      <c r="J3199" s="133" t="str">
        <f ca="1">IFERROR(IF($C3199="","",VLOOKUP(FİLTRE!$C3199,'SKT LİSTESİ'!$F:$S,11,0)),"")</f>
        <v/>
      </c>
      <c r="K3199" s="134" t="str">
        <f ca="1">IFERROR(IF($C3199="","",VLOOKUP(FİLTRE!$C3199,'SKT LİSTESİ'!$F:$S,12,0)),"")</f>
        <v/>
      </c>
      <c r="L3199" s="134" t="str">
        <f ca="1">IFERROR(IF($C3199="","",VLOOKUP(FİLTRE!$C3199,'SKT LİSTESİ'!$F:$S,13,0)),"")</f>
        <v/>
      </c>
      <c r="M3199" s="135" t="str">
        <f ca="1">IFERROR(IF($C3199="","",VLOOKUP(FİLTRE!$C3199,'SKT LİSTESİ'!$F:$AJ,14,0)),"")</f>
        <v/>
      </c>
      <c r="N3199" s="31" t="str">
        <f ca="1">IFERROR(IF($C3199="","",VLOOKUP(FİLTRE!$C3199,'SKT LİSTESİ'!$F:$AJ,22,0)),"")</f>
        <v/>
      </c>
      <c r="O3199" s="136" t="str">
        <f ca="1">IFERROR(IF($C3199="","",VLOOKUP(FİLTRE!$C3199,'SKT LİSTESİ'!$F:$AJ,23,0)),"")</f>
        <v/>
      </c>
      <c r="P3199" s="31"/>
      <c r="Q3199" s="31"/>
      <c r="R3199" s="137" t="str">
        <f ca="1">(IFERROR(IF($C3199="","",VLOOKUP(FİLTRE!$C3199,'SKT LİSTESİ'!$F:$AJ,15,0)),""))</f>
        <v/>
      </c>
      <c r="S3199" s="138" t="str">
        <f ca="1">IFERROR(IF($C3199="","",VLOOKUP(FİLTRE!$C3199,'SKT LİSTESİ'!$F:$AJ,16,0)),"")</f>
        <v/>
      </c>
      <c r="AF3199" s="179" t="str">
        <f t="shared" ca="1" si="198"/>
        <v/>
      </c>
      <c r="AG3199" s="179">
        <f t="shared" ca="1" si="199"/>
        <v>0</v>
      </c>
      <c r="AH3199" s="179">
        <f t="shared" ca="1" si="200"/>
        <v>0</v>
      </c>
    </row>
    <row r="3200" spans="2:34" ht="15.75" x14ac:dyDescent="0.25">
      <c r="B3200">
        <f t="shared" ca="1" si="197"/>
        <v>3188</v>
      </c>
      <c r="C3200" t="str">
        <f ca="1">IFERROR(VLOOKUP(B3200,'SKT LİSTESİ'!F:F,1,0),"")</f>
        <v/>
      </c>
      <c r="E3200" s="128" t="str">
        <f ca="1">IFERROR(IF($C3200="","",VLOOKUP(FİLTRE!$C3200,'SKT LİSTESİ'!$F:$S,5,0)),"")</f>
        <v/>
      </c>
      <c r="F3200" s="129" t="str">
        <f ca="1">IFERROR(IF($C3200="","",VLOOKUP(FİLTRE!$C3200,'SKT LİSTESİ'!$F:$S,7,0)),"")</f>
        <v/>
      </c>
      <c r="G3200" s="130" t="str">
        <f ca="1">IFERROR(IF($C3200="","",VLOOKUP(FİLTRE!$C3200,'SKT LİSTESİ'!$F:$S,8,0)),"")</f>
        <v/>
      </c>
      <c r="H3200" s="131" t="str">
        <f ca="1">IF(E3200="","",IF($C3200="","",VLOOKUP(FİLTRE!$C3200,'SKT LİSTESİ'!$F:$S,9,0)))</f>
        <v/>
      </c>
      <c r="I3200" s="132" t="str">
        <f ca="1">IFERROR(IF($C3200="","",VLOOKUP(FİLTRE!$C3200,'SKT LİSTESİ'!$F:$S,10,0)),"")</f>
        <v/>
      </c>
      <c r="J3200" s="133" t="str">
        <f ca="1">IFERROR(IF($C3200="","",VLOOKUP(FİLTRE!$C3200,'SKT LİSTESİ'!$F:$S,11,0)),"")</f>
        <v/>
      </c>
      <c r="K3200" s="134" t="str">
        <f ca="1">IFERROR(IF($C3200="","",VLOOKUP(FİLTRE!$C3200,'SKT LİSTESİ'!$F:$S,12,0)),"")</f>
        <v/>
      </c>
      <c r="L3200" s="134" t="str">
        <f ca="1">IFERROR(IF($C3200="","",VLOOKUP(FİLTRE!$C3200,'SKT LİSTESİ'!$F:$S,13,0)),"")</f>
        <v/>
      </c>
      <c r="M3200" s="135" t="str">
        <f ca="1">IFERROR(IF($C3200="","",VLOOKUP(FİLTRE!$C3200,'SKT LİSTESİ'!$F:$AJ,14,0)),"")</f>
        <v/>
      </c>
      <c r="N3200" s="31" t="str">
        <f ca="1">IFERROR(IF($C3200="","",VLOOKUP(FİLTRE!$C3200,'SKT LİSTESİ'!$F:$AJ,22,0)),"")</f>
        <v/>
      </c>
      <c r="O3200" s="136" t="str">
        <f ca="1">IFERROR(IF($C3200="","",VLOOKUP(FİLTRE!$C3200,'SKT LİSTESİ'!$F:$AJ,23,0)),"")</f>
        <v/>
      </c>
      <c r="P3200" s="31"/>
      <c r="Q3200" s="31"/>
      <c r="R3200" s="137" t="str">
        <f ca="1">(IFERROR(IF($C3200="","",VLOOKUP(FİLTRE!$C3200,'SKT LİSTESİ'!$F:$AJ,15,0)),""))</f>
        <v/>
      </c>
      <c r="S3200" s="138" t="str">
        <f ca="1">IFERROR(IF($C3200="","",VLOOKUP(FİLTRE!$C3200,'SKT LİSTESİ'!$F:$AJ,16,0)),"")</f>
        <v/>
      </c>
      <c r="AF3200" s="179" t="str">
        <f t="shared" ca="1" si="198"/>
        <v/>
      </c>
      <c r="AG3200" s="179">
        <f t="shared" ca="1" si="199"/>
        <v>0</v>
      </c>
      <c r="AH3200" s="179">
        <f t="shared" ca="1" si="200"/>
        <v>0</v>
      </c>
    </row>
    <row r="3201" spans="2:34" ht="15.75" x14ac:dyDescent="0.25">
      <c r="B3201">
        <f t="shared" ca="1" si="197"/>
        <v>3189</v>
      </c>
      <c r="C3201" t="str">
        <f ca="1">IFERROR(VLOOKUP(B3201,'SKT LİSTESİ'!F:F,1,0),"")</f>
        <v/>
      </c>
      <c r="E3201" s="128" t="str">
        <f ca="1">IFERROR(IF($C3201="","",VLOOKUP(FİLTRE!$C3201,'SKT LİSTESİ'!$F:$S,5,0)),"")</f>
        <v/>
      </c>
      <c r="F3201" s="129" t="str">
        <f ca="1">IFERROR(IF($C3201="","",VLOOKUP(FİLTRE!$C3201,'SKT LİSTESİ'!$F:$S,7,0)),"")</f>
        <v/>
      </c>
      <c r="G3201" s="130" t="str">
        <f ca="1">IFERROR(IF($C3201="","",VLOOKUP(FİLTRE!$C3201,'SKT LİSTESİ'!$F:$S,8,0)),"")</f>
        <v/>
      </c>
      <c r="H3201" s="131" t="str">
        <f ca="1">IF(E3201="","",IF($C3201="","",VLOOKUP(FİLTRE!$C3201,'SKT LİSTESİ'!$F:$S,9,0)))</f>
        <v/>
      </c>
      <c r="I3201" s="132" t="str">
        <f ca="1">IFERROR(IF($C3201="","",VLOOKUP(FİLTRE!$C3201,'SKT LİSTESİ'!$F:$S,10,0)),"")</f>
        <v/>
      </c>
      <c r="J3201" s="133" t="str">
        <f ca="1">IFERROR(IF($C3201="","",VLOOKUP(FİLTRE!$C3201,'SKT LİSTESİ'!$F:$S,11,0)),"")</f>
        <v/>
      </c>
      <c r="K3201" s="134" t="str">
        <f ca="1">IFERROR(IF($C3201="","",VLOOKUP(FİLTRE!$C3201,'SKT LİSTESİ'!$F:$S,12,0)),"")</f>
        <v/>
      </c>
      <c r="L3201" s="134" t="str">
        <f ca="1">IFERROR(IF($C3201="","",VLOOKUP(FİLTRE!$C3201,'SKT LİSTESİ'!$F:$S,13,0)),"")</f>
        <v/>
      </c>
      <c r="M3201" s="135" t="str">
        <f ca="1">IFERROR(IF($C3201="","",VLOOKUP(FİLTRE!$C3201,'SKT LİSTESİ'!$F:$AJ,14,0)),"")</f>
        <v/>
      </c>
      <c r="N3201" s="31" t="str">
        <f ca="1">IFERROR(IF($C3201="","",VLOOKUP(FİLTRE!$C3201,'SKT LİSTESİ'!$F:$AJ,22,0)),"")</f>
        <v/>
      </c>
      <c r="O3201" s="136" t="str">
        <f ca="1">IFERROR(IF($C3201="","",VLOOKUP(FİLTRE!$C3201,'SKT LİSTESİ'!$F:$AJ,23,0)),"")</f>
        <v/>
      </c>
      <c r="P3201" s="31"/>
      <c r="Q3201" s="31"/>
      <c r="R3201" s="137" t="str">
        <f ca="1">(IFERROR(IF($C3201="","",VLOOKUP(FİLTRE!$C3201,'SKT LİSTESİ'!$F:$AJ,15,0)),""))</f>
        <v/>
      </c>
      <c r="S3201" s="138" t="str">
        <f ca="1">IFERROR(IF($C3201="","",VLOOKUP(FİLTRE!$C3201,'SKT LİSTESİ'!$F:$AJ,16,0)),"")</f>
        <v/>
      </c>
      <c r="AF3201" s="179" t="str">
        <f t="shared" ca="1" si="198"/>
        <v/>
      </c>
      <c r="AG3201" s="179">
        <f t="shared" ca="1" si="199"/>
        <v>0</v>
      </c>
      <c r="AH3201" s="179">
        <f t="shared" ca="1" si="200"/>
        <v>0</v>
      </c>
    </row>
    <row r="3202" spans="2:34" ht="15.75" x14ac:dyDescent="0.25">
      <c r="B3202">
        <f t="shared" ca="1" si="197"/>
        <v>3190</v>
      </c>
      <c r="C3202" t="str">
        <f ca="1">IFERROR(VLOOKUP(B3202,'SKT LİSTESİ'!F:F,1,0),"")</f>
        <v/>
      </c>
      <c r="E3202" s="128" t="str">
        <f ca="1">IFERROR(IF($C3202="","",VLOOKUP(FİLTRE!$C3202,'SKT LİSTESİ'!$F:$S,5,0)),"")</f>
        <v/>
      </c>
      <c r="F3202" s="129" t="str">
        <f ca="1">IFERROR(IF($C3202="","",VLOOKUP(FİLTRE!$C3202,'SKT LİSTESİ'!$F:$S,7,0)),"")</f>
        <v/>
      </c>
      <c r="G3202" s="130" t="str">
        <f ca="1">IFERROR(IF($C3202="","",VLOOKUP(FİLTRE!$C3202,'SKT LİSTESİ'!$F:$S,8,0)),"")</f>
        <v/>
      </c>
      <c r="H3202" s="131" t="str">
        <f ca="1">IF(E3202="","",IF($C3202="","",VLOOKUP(FİLTRE!$C3202,'SKT LİSTESİ'!$F:$S,9,0)))</f>
        <v/>
      </c>
      <c r="I3202" s="132" t="str">
        <f ca="1">IFERROR(IF($C3202="","",VLOOKUP(FİLTRE!$C3202,'SKT LİSTESİ'!$F:$S,10,0)),"")</f>
        <v/>
      </c>
      <c r="J3202" s="133" t="str">
        <f ca="1">IFERROR(IF($C3202="","",VLOOKUP(FİLTRE!$C3202,'SKT LİSTESİ'!$F:$S,11,0)),"")</f>
        <v/>
      </c>
      <c r="K3202" s="134" t="str">
        <f ca="1">IFERROR(IF($C3202="","",VLOOKUP(FİLTRE!$C3202,'SKT LİSTESİ'!$F:$S,12,0)),"")</f>
        <v/>
      </c>
      <c r="L3202" s="134" t="str">
        <f ca="1">IFERROR(IF($C3202="","",VLOOKUP(FİLTRE!$C3202,'SKT LİSTESİ'!$F:$S,13,0)),"")</f>
        <v/>
      </c>
      <c r="M3202" s="135" t="str">
        <f ca="1">IFERROR(IF($C3202="","",VLOOKUP(FİLTRE!$C3202,'SKT LİSTESİ'!$F:$AJ,14,0)),"")</f>
        <v/>
      </c>
      <c r="N3202" s="31" t="str">
        <f ca="1">IFERROR(IF($C3202="","",VLOOKUP(FİLTRE!$C3202,'SKT LİSTESİ'!$F:$AJ,22,0)),"")</f>
        <v/>
      </c>
      <c r="O3202" s="136" t="str">
        <f ca="1">IFERROR(IF($C3202="","",VLOOKUP(FİLTRE!$C3202,'SKT LİSTESİ'!$F:$AJ,23,0)),"")</f>
        <v/>
      </c>
      <c r="P3202" s="31"/>
      <c r="Q3202" s="31"/>
      <c r="R3202" s="137" t="str">
        <f ca="1">(IFERROR(IF($C3202="","",VLOOKUP(FİLTRE!$C3202,'SKT LİSTESİ'!$F:$AJ,15,0)),""))</f>
        <v/>
      </c>
      <c r="S3202" s="138" t="str">
        <f ca="1">IFERROR(IF($C3202="","",VLOOKUP(FİLTRE!$C3202,'SKT LİSTESİ'!$F:$AJ,16,0)),"")</f>
        <v/>
      </c>
      <c r="AF3202" s="179" t="str">
        <f t="shared" ca="1" si="198"/>
        <v/>
      </c>
      <c r="AG3202" s="179">
        <f t="shared" ca="1" si="199"/>
        <v>0</v>
      </c>
      <c r="AH3202" s="179">
        <f t="shared" ca="1" si="200"/>
        <v>0</v>
      </c>
    </row>
    <row r="3203" spans="2:34" ht="15.75" x14ac:dyDescent="0.25">
      <c r="B3203">
        <f t="shared" ca="1" si="197"/>
        <v>3191</v>
      </c>
      <c r="C3203" t="str">
        <f ca="1">IFERROR(VLOOKUP(B3203,'SKT LİSTESİ'!F:F,1,0),"")</f>
        <v/>
      </c>
      <c r="E3203" s="128" t="str">
        <f ca="1">IFERROR(IF($C3203="","",VLOOKUP(FİLTRE!$C3203,'SKT LİSTESİ'!$F:$S,5,0)),"")</f>
        <v/>
      </c>
      <c r="F3203" s="129" t="str">
        <f ca="1">IFERROR(IF($C3203="","",VLOOKUP(FİLTRE!$C3203,'SKT LİSTESİ'!$F:$S,7,0)),"")</f>
        <v/>
      </c>
      <c r="G3203" s="130" t="str">
        <f ca="1">IFERROR(IF($C3203="","",VLOOKUP(FİLTRE!$C3203,'SKT LİSTESİ'!$F:$S,8,0)),"")</f>
        <v/>
      </c>
      <c r="H3203" s="131" t="str">
        <f ca="1">IF(E3203="","",IF($C3203="","",VLOOKUP(FİLTRE!$C3203,'SKT LİSTESİ'!$F:$S,9,0)))</f>
        <v/>
      </c>
      <c r="I3203" s="132" t="str">
        <f ca="1">IFERROR(IF($C3203="","",VLOOKUP(FİLTRE!$C3203,'SKT LİSTESİ'!$F:$S,10,0)),"")</f>
        <v/>
      </c>
      <c r="J3203" s="133" t="str">
        <f ca="1">IFERROR(IF($C3203="","",VLOOKUP(FİLTRE!$C3203,'SKT LİSTESİ'!$F:$S,11,0)),"")</f>
        <v/>
      </c>
      <c r="K3203" s="134" t="str">
        <f ca="1">IFERROR(IF($C3203="","",VLOOKUP(FİLTRE!$C3203,'SKT LİSTESİ'!$F:$S,12,0)),"")</f>
        <v/>
      </c>
      <c r="L3203" s="134" t="str">
        <f ca="1">IFERROR(IF($C3203="","",VLOOKUP(FİLTRE!$C3203,'SKT LİSTESİ'!$F:$S,13,0)),"")</f>
        <v/>
      </c>
      <c r="M3203" s="135" t="str">
        <f ca="1">IFERROR(IF($C3203="","",VLOOKUP(FİLTRE!$C3203,'SKT LİSTESİ'!$F:$AJ,14,0)),"")</f>
        <v/>
      </c>
      <c r="N3203" s="31" t="str">
        <f ca="1">IFERROR(IF($C3203="","",VLOOKUP(FİLTRE!$C3203,'SKT LİSTESİ'!$F:$AJ,22,0)),"")</f>
        <v/>
      </c>
      <c r="O3203" s="136" t="str">
        <f ca="1">IFERROR(IF($C3203="","",VLOOKUP(FİLTRE!$C3203,'SKT LİSTESİ'!$F:$AJ,23,0)),"")</f>
        <v/>
      </c>
      <c r="P3203" s="31"/>
      <c r="Q3203" s="31"/>
      <c r="R3203" s="137" t="str">
        <f ca="1">(IFERROR(IF($C3203="","",VLOOKUP(FİLTRE!$C3203,'SKT LİSTESİ'!$F:$AJ,15,0)),""))</f>
        <v/>
      </c>
      <c r="S3203" s="138" t="str">
        <f ca="1">IFERROR(IF($C3203="","",VLOOKUP(FİLTRE!$C3203,'SKT LİSTESİ'!$F:$AJ,16,0)),"")</f>
        <v/>
      </c>
      <c r="AF3203" s="179" t="str">
        <f t="shared" ca="1" si="198"/>
        <v/>
      </c>
      <c r="AG3203" s="179">
        <f t="shared" ca="1" si="199"/>
        <v>0</v>
      </c>
      <c r="AH3203" s="179">
        <f t="shared" ca="1" si="200"/>
        <v>0</v>
      </c>
    </row>
    <row r="3204" spans="2:34" ht="15.75" x14ac:dyDescent="0.25">
      <c r="B3204">
        <f t="shared" ca="1" si="197"/>
        <v>3192</v>
      </c>
      <c r="C3204" t="str">
        <f ca="1">IFERROR(VLOOKUP(B3204,'SKT LİSTESİ'!F:F,1,0),"")</f>
        <v/>
      </c>
      <c r="E3204" s="128" t="str">
        <f ca="1">IFERROR(IF($C3204="","",VLOOKUP(FİLTRE!$C3204,'SKT LİSTESİ'!$F:$S,5,0)),"")</f>
        <v/>
      </c>
      <c r="F3204" s="129" t="str">
        <f ca="1">IFERROR(IF($C3204="","",VLOOKUP(FİLTRE!$C3204,'SKT LİSTESİ'!$F:$S,7,0)),"")</f>
        <v/>
      </c>
      <c r="G3204" s="130" t="str">
        <f ca="1">IFERROR(IF($C3204="","",VLOOKUP(FİLTRE!$C3204,'SKT LİSTESİ'!$F:$S,8,0)),"")</f>
        <v/>
      </c>
      <c r="H3204" s="131" t="str">
        <f ca="1">IF(E3204="","",IF($C3204="","",VLOOKUP(FİLTRE!$C3204,'SKT LİSTESİ'!$F:$S,9,0)))</f>
        <v/>
      </c>
      <c r="I3204" s="132" t="str">
        <f ca="1">IFERROR(IF($C3204="","",VLOOKUP(FİLTRE!$C3204,'SKT LİSTESİ'!$F:$S,10,0)),"")</f>
        <v/>
      </c>
      <c r="J3204" s="133" t="str">
        <f ca="1">IFERROR(IF($C3204="","",VLOOKUP(FİLTRE!$C3204,'SKT LİSTESİ'!$F:$S,11,0)),"")</f>
        <v/>
      </c>
      <c r="K3204" s="134" t="str">
        <f ca="1">IFERROR(IF($C3204="","",VLOOKUP(FİLTRE!$C3204,'SKT LİSTESİ'!$F:$S,12,0)),"")</f>
        <v/>
      </c>
      <c r="L3204" s="134" t="str">
        <f ca="1">IFERROR(IF($C3204="","",VLOOKUP(FİLTRE!$C3204,'SKT LİSTESİ'!$F:$S,13,0)),"")</f>
        <v/>
      </c>
      <c r="M3204" s="135" t="str">
        <f ca="1">IFERROR(IF($C3204="","",VLOOKUP(FİLTRE!$C3204,'SKT LİSTESİ'!$F:$AJ,14,0)),"")</f>
        <v/>
      </c>
      <c r="N3204" s="31" t="str">
        <f ca="1">IFERROR(IF($C3204="","",VLOOKUP(FİLTRE!$C3204,'SKT LİSTESİ'!$F:$AJ,22,0)),"")</f>
        <v/>
      </c>
      <c r="O3204" s="136" t="str">
        <f ca="1">IFERROR(IF($C3204="","",VLOOKUP(FİLTRE!$C3204,'SKT LİSTESİ'!$F:$AJ,23,0)),"")</f>
        <v/>
      </c>
      <c r="P3204" s="31"/>
      <c r="Q3204" s="31"/>
      <c r="R3204" s="137" t="str">
        <f ca="1">(IFERROR(IF($C3204="","",VLOOKUP(FİLTRE!$C3204,'SKT LİSTESİ'!$F:$AJ,15,0)),""))</f>
        <v/>
      </c>
      <c r="S3204" s="138" t="str">
        <f ca="1">IFERROR(IF($C3204="","",VLOOKUP(FİLTRE!$C3204,'SKT LİSTESİ'!$F:$AJ,16,0)),"")</f>
        <v/>
      </c>
      <c r="AF3204" s="179" t="str">
        <f t="shared" ca="1" si="198"/>
        <v/>
      </c>
      <c r="AG3204" s="179">
        <f t="shared" ca="1" si="199"/>
        <v>0</v>
      </c>
      <c r="AH3204" s="179">
        <f t="shared" ca="1" si="200"/>
        <v>0</v>
      </c>
    </row>
    <row r="3205" spans="2:34" ht="15.75" x14ac:dyDescent="0.25">
      <c r="B3205">
        <f t="shared" ca="1" si="197"/>
        <v>3193</v>
      </c>
      <c r="C3205" t="str">
        <f ca="1">IFERROR(VLOOKUP(B3205,'SKT LİSTESİ'!F:F,1,0),"")</f>
        <v/>
      </c>
      <c r="E3205" s="128" t="str">
        <f ca="1">IFERROR(IF($C3205="","",VLOOKUP(FİLTRE!$C3205,'SKT LİSTESİ'!$F:$S,5,0)),"")</f>
        <v/>
      </c>
      <c r="F3205" s="129" t="str">
        <f ca="1">IFERROR(IF($C3205="","",VLOOKUP(FİLTRE!$C3205,'SKT LİSTESİ'!$F:$S,7,0)),"")</f>
        <v/>
      </c>
      <c r="G3205" s="130" t="str">
        <f ca="1">IFERROR(IF($C3205="","",VLOOKUP(FİLTRE!$C3205,'SKT LİSTESİ'!$F:$S,8,0)),"")</f>
        <v/>
      </c>
      <c r="H3205" s="131" t="str">
        <f ca="1">IF(E3205="","",IF($C3205="","",VLOOKUP(FİLTRE!$C3205,'SKT LİSTESİ'!$F:$S,9,0)))</f>
        <v/>
      </c>
      <c r="I3205" s="132" t="str">
        <f ca="1">IFERROR(IF($C3205="","",VLOOKUP(FİLTRE!$C3205,'SKT LİSTESİ'!$F:$S,10,0)),"")</f>
        <v/>
      </c>
      <c r="J3205" s="133" t="str">
        <f ca="1">IFERROR(IF($C3205="","",VLOOKUP(FİLTRE!$C3205,'SKT LİSTESİ'!$F:$S,11,0)),"")</f>
        <v/>
      </c>
      <c r="K3205" s="134" t="str">
        <f ca="1">IFERROR(IF($C3205="","",VLOOKUP(FİLTRE!$C3205,'SKT LİSTESİ'!$F:$S,12,0)),"")</f>
        <v/>
      </c>
      <c r="L3205" s="134" t="str">
        <f ca="1">IFERROR(IF($C3205="","",VLOOKUP(FİLTRE!$C3205,'SKT LİSTESİ'!$F:$S,13,0)),"")</f>
        <v/>
      </c>
      <c r="M3205" s="135" t="str">
        <f ca="1">IFERROR(IF($C3205="","",VLOOKUP(FİLTRE!$C3205,'SKT LİSTESİ'!$F:$AJ,14,0)),"")</f>
        <v/>
      </c>
      <c r="N3205" s="31" t="str">
        <f ca="1">IFERROR(IF($C3205="","",VLOOKUP(FİLTRE!$C3205,'SKT LİSTESİ'!$F:$AJ,22,0)),"")</f>
        <v/>
      </c>
      <c r="O3205" s="136" t="str">
        <f ca="1">IFERROR(IF($C3205="","",VLOOKUP(FİLTRE!$C3205,'SKT LİSTESİ'!$F:$AJ,23,0)),"")</f>
        <v/>
      </c>
      <c r="P3205" s="31"/>
      <c r="Q3205" s="31"/>
      <c r="R3205" s="137" t="str">
        <f ca="1">(IFERROR(IF($C3205="","",VLOOKUP(FİLTRE!$C3205,'SKT LİSTESİ'!$F:$AJ,15,0)),""))</f>
        <v/>
      </c>
      <c r="S3205" s="138" t="str">
        <f ca="1">IFERROR(IF($C3205="","",VLOOKUP(FİLTRE!$C3205,'SKT LİSTESİ'!$F:$AJ,16,0)),"")</f>
        <v/>
      </c>
      <c r="AF3205" s="179" t="str">
        <f t="shared" ca="1" si="198"/>
        <v/>
      </c>
      <c r="AG3205" s="179">
        <f t="shared" ca="1" si="199"/>
        <v>0</v>
      </c>
      <c r="AH3205" s="179">
        <f t="shared" ca="1" si="200"/>
        <v>0</v>
      </c>
    </row>
    <row r="3206" spans="2:34" ht="15.75" x14ac:dyDescent="0.25">
      <c r="B3206">
        <f t="shared" ca="1" si="197"/>
        <v>3194</v>
      </c>
      <c r="C3206" t="str">
        <f ca="1">IFERROR(VLOOKUP(B3206,'SKT LİSTESİ'!F:F,1,0),"")</f>
        <v/>
      </c>
      <c r="E3206" s="128" t="str">
        <f ca="1">IFERROR(IF($C3206="","",VLOOKUP(FİLTRE!$C3206,'SKT LİSTESİ'!$F:$S,5,0)),"")</f>
        <v/>
      </c>
      <c r="F3206" s="129" t="str">
        <f ca="1">IFERROR(IF($C3206="","",VLOOKUP(FİLTRE!$C3206,'SKT LİSTESİ'!$F:$S,7,0)),"")</f>
        <v/>
      </c>
      <c r="G3206" s="130" t="str">
        <f ca="1">IFERROR(IF($C3206="","",VLOOKUP(FİLTRE!$C3206,'SKT LİSTESİ'!$F:$S,8,0)),"")</f>
        <v/>
      </c>
      <c r="H3206" s="131" t="str">
        <f ca="1">IF(E3206="","",IF($C3206="","",VLOOKUP(FİLTRE!$C3206,'SKT LİSTESİ'!$F:$S,9,0)))</f>
        <v/>
      </c>
      <c r="I3206" s="132" t="str">
        <f ca="1">IFERROR(IF($C3206="","",VLOOKUP(FİLTRE!$C3206,'SKT LİSTESİ'!$F:$S,10,0)),"")</f>
        <v/>
      </c>
      <c r="J3206" s="133" t="str">
        <f ca="1">IFERROR(IF($C3206="","",VLOOKUP(FİLTRE!$C3206,'SKT LİSTESİ'!$F:$S,11,0)),"")</f>
        <v/>
      </c>
      <c r="K3206" s="134" t="str">
        <f ca="1">IFERROR(IF($C3206="","",VLOOKUP(FİLTRE!$C3206,'SKT LİSTESİ'!$F:$S,12,0)),"")</f>
        <v/>
      </c>
      <c r="L3206" s="134" t="str">
        <f ca="1">IFERROR(IF($C3206="","",VLOOKUP(FİLTRE!$C3206,'SKT LİSTESİ'!$F:$S,13,0)),"")</f>
        <v/>
      </c>
      <c r="M3206" s="135" t="str">
        <f ca="1">IFERROR(IF($C3206="","",VLOOKUP(FİLTRE!$C3206,'SKT LİSTESİ'!$F:$AJ,14,0)),"")</f>
        <v/>
      </c>
      <c r="N3206" s="31" t="str">
        <f ca="1">IFERROR(IF($C3206="","",VLOOKUP(FİLTRE!$C3206,'SKT LİSTESİ'!$F:$AJ,22,0)),"")</f>
        <v/>
      </c>
      <c r="O3206" s="136" t="str">
        <f ca="1">IFERROR(IF($C3206="","",VLOOKUP(FİLTRE!$C3206,'SKT LİSTESİ'!$F:$AJ,23,0)),"")</f>
        <v/>
      </c>
      <c r="P3206" s="31"/>
      <c r="Q3206" s="31"/>
      <c r="R3206" s="137" t="str">
        <f ca="1">(IFERROR(IF($C3206="","",VLOOKUP(FİLTRE!$C3206,'SKT LİSTESİ'!$F:$AJ,15,0)),""))</f>
        <v/>
      </c>
      <c r="S3206" s="138" t="str">
        <f ca="1">IFERROR(IF($C3206="","",VLOOKUP(FİLTRE!$C3206,'SKT LİSTESİ'!$F:$AJ,16,0)),"")</f>
        <v/>
      </c>
      <c r="AF3206" s="179" t="str">
        <f t="shared" ca="1" si="198"/>
        <v/>
      </c>
      <c r="AG3206" s="179">
        <f t="shared" ca="1" si="199"/>
        <v>0</v>
      </c>
      <c r="AH3206" s="179">
        <f t="shared" ca="1" si="200"/>
        <v>0</v>
      </c>
    </row>
    <row r="3207" spans="2:34" ht="15.75" x14ac:dyDescent="0.25">
      <c r="B3207">
        <f t="shared" ca="1" si="197"/>
        <v>3195</v>
      </c>
      <c r="C3207" t="str">
        <f ca="1">IFERROR(VLOOKUP(B3207,'SKT LİSTESİ'!F:F,1,0),"")</f>
        <v/>
      </c>
      <c r="E3207" s="128" t="str">
        <f ca="1">IFERROR(IF($C3207="","",VLOOKUP(FİLTRE!$C3207,'SKT LİSTESİ'!$F:$S,5,0)),"")</f>
        <v/>
      </c>
      <c r="F3207" s="129" t="str">
        <f ca="1">IFERROR(IF($C3207="","",VLOOKUP(FİLTRE!$C3207,'SKT LİSTESİ'!$F:$S,7,0)),"")</f>
        <v/>
      </c>
      <c r="G3207" s="130" t="str">
        <f ca="1">IFERROR(IF($C3207="","",VLOOKUP(FİLTRE!$C3207,'SKT LİSTESİ'!$F:$S,8,0)),"")</f>
        <v/>
      </c>
      <c r="H3207" s="131" t="str">
        <f ca="1">IF(E3207="","",IF($C3207="","",VLOOKUP(FİLTRE!$C3207,'SKT LİSTESİ'!$F:$S,9,0)))</f>
        <v/>
      </c>
      <c r="I3207" s="132" t="str">
        <f ca="1">IFERROR(IF($C3207="","",VLOOKUP(FİLTRE!$C3207,'SKT LİSTESİ'!$F:$S,10,0)),"")</f>
        <v/>
      </c>
      <c r="J3207" s="133" t="str">
        <f ca="1">IFERROR(IF($C3207="","",VLOOKUP(FİLTRE!$C3207,'SKT LİSTESİ'!$F:$S,11,0)),"")</f>
        <v/>
      </c>
      <c r="K3207" s="134" t="str">
        <f ca="1">IFERROR(IF($C3207="","",VLOOKUP(FİLTRE!$C3207,'SKT LİSTESİ'!$F:$S,12,0)),"")</f>
        <v/>
      </c>
      <c r="L3207" s="134" t="str">
        <f ca="1">IFERROR(IF($C3207="","",VLOOKUP(FİLTRE!$C3207,'SKT LİSTESİ'!$F:$S,13,0)),"")</f>
        <v/>
      </c>
      <c r="M3207" s="135" t="str">
        <f ca="1">IFERROR(IF($C3207="","",VLOOKUP(FİLTRE!$C3207,'SKT LİSTESİ'!$F:$AJ,14,0)),"")</f>
        <v/>
      </c>
      <c r="N3207" s="31" t="str">
        <f ca="1">IFERROR(IF($C3207="","",VLOOKUP(FİLTRE!$C3207,'SKT LİSTESİ'!$F:$AJ,22,0)),"")</f>
        <v/>
      </c>
      <c r="O3207" s="136" t="str">
        <f ca="1">IFERROR(IF($C3207="","",VLOOKUP(FİLTRE!$C3207,'SKT LİSTESİ'!$F:$AJ,23,0)),"")</f>
        <v/>
      </c>
      <c r="P3207" s="31"/>
      <c r="Q3207" s="31"/>
      <c r="R3207" s="137" t="str">
        <f ca="1">(IFERROR(IF($C3207="","",VLOOKUP(FİLTRE!$C3207,'SKT LİSTESİ'!$F:$AJ,15,0)),""))</f>
        <v/>
      </c>
      <c r="S3207" s="138" t="str">
        <f ca="1">IFERROR(IF($C3207="","",VLOOKUP(FİLTRE!$C3207,'SKT LİSTESİ'!$F:$AJ,16,0)),"")</f>
        <v/>
      </c>
      <c r="AF3207" s="179" t="str">
        <f t="shared" ca="1" si="198"/>
        <v/>
      </c>
      <c r="AG3207" s="179">
        <f t="shared" ca="1" si="199"/>
        <v>0</v>
      </c>
      <c r="AH3207" s="179">
        <f t="shared" ca="1" si="200"/>
        <v>0</v>
      </c>
    </row>
    <row r="3208" spans="2:34" ht="15.75" x14ac:dyDescent="0.25">
      <c r="B3208">
        <f t="shared" ca="1" si="197"/>
        <v>3196</v>
      </c>
      <c r="C3208" t="str">
        <f ca="1">IFERROR(VLOOKUP(B3208,'SKT LİSTESİ'!F:F,1,0),"")</f>
        <v/>
      </c>
      <c r="E3208" s="128" t="str">
        <f ca="1">IFERROR(IF($C3208="","",VLOOKUP(FİLTRE!$C3208,'SKT LİSTESİ'!$F:$S,5,0)),"")</f>
        <v/>
      </c>
      <c r="F3208" s="129" t="str">
        <f ca="1">IFERROR(IF($C3208="","",VLOOKUP(FİLTRE!$C3208,'SKT LİSTESİ'!$F:$S,7,0)),"")</f>
        <v/>
      </c>
      <c r="G3208" s="130" t="str">
        <f ca="1">IFERROR(IF($C3208="","",VLOOKUP(FİLTRE!$C3208,'SKT LİSTESİ'!$F:$S,8,0)),"")</f>
        <v/>
      </c>
      <c r="H3208" s="131" t="str">
        <f ca="1">IF(E3208="","",IF($C3208="","",VLOOKUP(FİLTRE!$C3208,'SKT LİSTESİ'!$F:$S,9,0)))</f>
        <v/>
      </c>
      <c r="I3208" s="132" t="str">
        <f ca="1">IFERROR(IF($C3208="","",VLOOKUP(FİLTRE!$C3208,'SKT LİSTESİ'!$F:$S,10,0)),"")</f>
        <v/>
      </c>
      <c r="J3208" s="133" t="str">
        <f ca="1">IFERROR(IF($C3208="","",VLOOKUP(FİLTRE!$C3208,'SKT LİSTESİ'!$F:$S,11,0)),"")</f>
        <v/>
      </c>
      <c r="K3208" s="134" t="str">
        <f ca="1">IFERROR(IF($C3208="","",VLOOKUP(FİLTRE!$C3208,'SKT LİSTESİ'!$F:$S,12,0)),"")</f>
        <v/>
      </c>
      <c r="L3208" s="134" t="str">
        <f ca="1">IFERROR(IF($C3208="","",VLOOKUP(FİLTRE!$C3208,'SKT LİSTESİ'!$F:$S,13,0)),"")</f>
        <v/>
      </c>
      <c r="M3208" s="135" t="str">
        <f ca="1">IFERROR(IF($C3208="","",VLOOKUP(FİLTRE!$C3208,'SKT LİSTESİ'!$F:$AJ,14,0)),"")</f>
        <v/>
      </c>
      <c r="N3208" s="31" t="str">
        <f ca="1">IFERROR(IF($C3208="","",VLOOKUP(FİLTRE!$C3208,'SKT LİSTESİ'!$F:$AJ,22,0)),"")</f>
        <v/>
      </c>
      <c r="O3208" s="136" t="str">
        <f ca="1">IFERROR(IF($C3208="","",VLOOKUP(FİLTRE!$C3208,'SKT LİSTESİ'!$F:$AJ,23,0)),"")</f>
        <v/>
      </c>
      <c r="P3208" s="31"/>
      <c r="Q3208" s="31"/>
      <c r="R3208" s="137" t="str">
        <f ca="1">(IFERROR(IF($C3208="","",VLOOKUP(FİLTRE!$C3208,'SKT LİSTESİ'!$F:$AJ,15,0)),""))</f>
        <v/>
      </c>
      <c r="S3208" s="138" t="str">
        <f ca="1">IFERROR(IF($C3208="","",VLOOKUP(FİLTRE!$C3208,'SKT LİSTESİ'!$F:$AJ,16,0)),"")</f>
        <v/>
      </c>
      <c r="AF3208" s="179" t="str">
        <f t="shared" ca="1" si="198"/>
        <v/>
      </c>
      <c r="AG3208" s="179">
        <f t="shared" ca="1" si="199"/>
        <v>0</v>
      </c>
      <c r="AH3208" s="179">
        <f t="shared" ca="1" si="200"/>
        <v>0</v>
      </c>
    </row>
    <row r="3209" spans="2:34" ht="15.75" x14ac:dyDescent="0.25">
      <c r="B3209">
        <f t="shared" ca="1" si="197"/>
        <v>3197</v>
      </c>
      <c r="C3209" t="str">
        <f ca="1">IFERROR(VLOOKUP(B3209,'SKT LİSTESİ'!F:F,1,0),"")</f>
        <v/>
      </c>
      <c r="E3209" s="128" t="str">
        <f ca="1">IFERROR(IF($C3209="","",VLOOKUP(FİLTRE!$C3209,'SKT LİSTESİ'!$F:$S,5,0)),"")</f>
        <v/>
      </c>
      <c r="F3209" s="129" t="str">
        <f ca="1">IFERROR(IF($C3209="","",VLOOKUP(FİLTRE!$C3209,'SKT LİSTESİ'!$F:$S,7,0)),"")</f>
        <v/>
      </c>
      <c r="G3209" s="130" t="str">
        <f ca="1">IFERROR(IF($C3209="","",VLOOKUP(FİLTRE!$C3209,'SKT LİSTESİ'!$F:$S,8,0)),"")</f>
        <v/>
      </c>
      <c r="H3209" s="131" t="str">
        <f ca="1">IF(E3209="","",IF($C3209="","",VLOOKUP(FİLTRE!$C3209,'SKT LİSTESİ'!$F:$S,9,0)))</f>
        <v/>
      </c>
      <c r="I3209" s="132" t="str">
        <f ca="1">IFERROR(IF($C3209="","",VLOOKUP(FİLTRE!$C3209,'SKT LİSTESİ'!$F:$S,10,0)),"")</f>
        <v/>
      </c>
      <c r="J3209" s="133" t="str">
        <f ca="1">IFERROR(IF($C3209="","",VLOOKUP(FİLTRE!$C3209,'SKT LİSTESİ'!$F:$S,11,0)),"")</f>
        <v/>
      </c>
      <c r="K3209" s="134" t="str">
        <f ca="1">IFERROR(IF($C3209="","",VLOOKUP(FİLTRE!$C3209,'SKT LİSTESİ'!$F:$S,12,0)),"")</f>
        <v/>
      </c>
      <c r="L3209" s="134" t="str">
        <f ca="1">IFERROR(IF($C3209="","",VLOOKUP(FİLTRE!$C3209,'SKT LİSTESİ'!$F:$S,13,0)),"")</f>
        <v/>
      </c>
      <c r="M3209" s="135" t="str">
        <f ca="1">IFERROR(IF($C3209="","",VLOOKUP(FİLTRE!$C3209,'SKT LİSTESİ'!$F:$AJ,14,0)),"")</f>
        <v/>
      </c>
      <c r="N3209" s="31" t="str">
        <f ca="1">IFERROR(IF($C3209="","",VLOOKUP(FİLTRE!$C3209,'SKT LİSTESİ'!$F:$AJ,22,0)),"")</f>
        <v/>
      </c>
      <c r="O3209" s="136" t="str">
        <f ca="1">IFERROR(IF($C3209="","",VLOOKUP(FİLTRE!$C3209,'SKT LİSTESİ'!$F:$AJ,23,0)),"")</f>
        <v/>
      </c>
      <c r="P3209" s="31"/>
      <c r="Q3209" s="31"/>
      <c r="R3209" s="137" t="str">
        <f ca="1">(IFERROR(IF($C3209="","",VLOOKUP(FİLTRE!$C3209,'SKT LİSTESİ'!$F:$AJ,15,0)),""))</f>
        <v/>
      </c>
      <c r="S3209" s="138" t="str">
        <f ca="1">IFERROR(IF($C3209="","",VLOOKUP(FİLTRE!$C3209,'SKT LİSTESİ'!$F:$AJ,16,0)),"")</f>
        <v/>
      </c>
      <c r="AF3209" s="179" t="str">
        <f t="shared" ca="1" si="198"/>
        <v/>
      </c>
      <c r="AG3209" s="179">
        <f t="shared" ca="1" si="199"/>
        <v>0</v>
      </c>
      <c r="AH3209" s="179">
        <f t="shared" ca="1" si="200"/>
        <v>0</v>
      </c>
    </row>
    <row r="3210" spans="2:34" ht="15.75" x14ac:dyDescent="0.25">
      <c r="B3210">
        <f t="shared" ca="1" si="197"/>
        <v>3198</v>
      </c>
      <c r="C3210" t="str">
        <f ca="1">IFERROR(VLOOKUP(B3210,'SKT LİSTESİ'!F:F,1,0),"")</f>
        <v/>
      </c>
      <c r="E3210" s="128" t="str">
        <f ca="1">IFERROR(IF($C3210="","",VLOOKUP(FİLTRE!$C3210,'SKT LİSTESİ'!$F:$S,5,0)),"")</f>
        <v/>
      </c>
      <c r="F3210" s="129" t="str">
        <f ca="1">IFERROR(IF($C3210="","",VLOOKUP(FİLTRE!$C3210,'SKT LİSTESİ'!$F:$S,7,0)),"")</f>
        <v/>
      </c>
      <c r="G3210" s="130" t="str">
        <f ca="1">IFERROR(IF($C3210="","",VLOOKUP(FİLTRE!$C3210,'SKT LİSTESİ'!$F:$S,8,0)),"")</f>
        <v/>
      </c>
      <c r="H3210" s="131" t="str">
        <f ca="1">IF(E3210="","",IF($C3210="","",VLOOKUP(FİLTRE!$C3210,'SKT LİSTESİ'!$F:$S,9,0)))</f>
        <v/>
      </c>
      <c r="I3210" s="132" t="str">
        <f ca="1">IFERROR(IF($C3210="","",VLOOKUP(FİLTRE!$C3210,'SKT LİSTESİ'!$F:$S,10,0)),"")</f>
        <v/>
      </c>
      <c r="J3210" s="133" t="str">
        <f ca="1">IFERROR(IF($C3210="","",VLOOKUP(FİLTRE!$C3210,'SKT LİSTESİ'!$F:$S,11,0)),"")</f>
        <v/>
      </c>
      <c r="K3210" s="134" t="str">
        <f ca="1">IFERROR(IF($C3210="","",VLOOKUP(FİLTRE!$C3210,'SKT LİSTESİ'!$F:$S,12,0)),"")</f>
        <v/>
      </c>
      <c r="L3210" s="134" t="str">
        <f ca="1">IFERROR(IF($C3210="","",VLOOKUP(FİLTRE!$C3210,'SKT LİSTESİ'!$F:$S,13,0)),"")</f>
        <v/>
      </c>
      <c r="M3210" s="135" t="str">
        <f ca="1">IFERROR(IF($C3210="","",VLOOKUP(FİLTRE!$C3210,'SKT LİSTESİ'!$F:$AJ,14,0)),"")</f>
        <v/>
      </c>
      <c r="N3210" s="31" t="str">
        <f ca="1">IFERROR(IF($C3210="","",VLOOKUP(FİLTRE!$C3210,'SKT LİSTESİ'!$F:$AJ,22,0)),"")</f>
        <v/>
      </c>
      <c r="O3210" s="136" t="str">
        <f ca="1">IFERROR(IF($C3210="","",VLOOKUP(FİLTRE!$C3210,'SKT LİSTESİ'!$F:$AJ,23,0)),"")</f>
        <v/>
      </c>
      <c r="P3210" s="31"/>
      <c r="Q3210" s="31"/>
      <c r="R3210" s="137" t="str">
        <f ca="1">(IFERROR(IF($C3210="","",VLOOKUP(FİLTRE!$C3210,'SKT LİSTESİ'!$F:$AJ,15,0)),""))</f>
        <v/>
      </c>
      <c r="S3210" s="138" t="str">
        <f ca="1">IFERROR(IF($C3210="","",VLOOKUP(FİLTRE!$C3210,'SKT LİSTESİ'!$F:$AJ,16,0)),"")</f>
        <v/>
      </c>
      <c r="AF3210" s="179" t="str">
        <f t="shared" ca="1" si="198"/>
        <v/>
      </c>
      <c r="AG3210" s="179">
        <f t="shared" ca="1" si="199"/>
        <v>0</v>
      </c>
      <c r="AH3210" s="179">
        <f t="shared" ca="1" si="200"/>
        <v>0</v>
      </c>
    </row>
    <row r="3211" spans="2:34" ht="15.75" x14ac:dyDescent="0.25">
      <c r="B3211">
        <f t="shared" ca="1" si="197"/>
        <v>3199</v>
      </c>
      <c r="C3211" t="str">
        <f ca="1">IFERROR(VLOOKUP(B3211,'SKT LİSTESİ'!F:F,1,0),"")</f>
        <v/>
      </c>
      <c r="E3211" s="128" t="str">
        <f ca="1">IFERROR(IF($C3211="","",VLOOKUP(FİLTRE!$C3211,'SKT LİSTESİ'!$F:$S,5,0)),"")</f>
        <v/>
      </c>
      <c r="F3211" s="129" t="str">
        <f ca="1">IFERROR(IF($C3211="","",VLOOKUP(FİLTRE!$C3211,'SKT LİSTESİ'!$F:$S,7,0)),"")</f>
        <v/>
      </c>
      <c r="G3211" s="130" t="str">
        <f ca="1">IFERROR(IF($C3211="","",VLOOKUP(FİLTRE!$C3211,'SKT LİSTESİ'!$F:$S,8,0)),"")</f>
        <v/>
      </c>
      <c r="H3211" s="131" t="str">
        <f ca="1">IF(E3211="","",IF($C3211="","",VLOOKUP(FİLTRE!$C3211,'SKT LİSTESİ'!$F:$S,9,0)))</f>
        <v/>
      </c>
      <c r="I3211" s="132" t="str">
        <f ca="1">IFERROR(IF($C3211="","",VLOOKUP(FİLTRE!$C3211,'SKT LİSTESİ'!$F:$S,10,0)),"")</f>
        <v/>
      </c>
      <c r="J3211" s="133" t="str">
        <f ca="1">IFERROR(IF($C3211="","",VLOOKUP(FİLTRE!$C3211,'SKT LİSTESİ'!$F:$S,11,0)),"")</f>
        <v/>
      </c>
      <c r="K3211" s="134" t="str">
        <f ca="1">IFERROR(IF($C3211="","",VLOOKUP(FİLTRE!$C3211,'SKT LİSTESİ'!$F:$S,12,0)),"")</f>
        <v/>
      </c>
      <c r="L3211" s="134" t="str">
        <f ca="1">IFERROR(IF($C3211="","",VLOOKUP(FİLTRE!$C3211,'SKT LİSTESİ'!$F:$S,13,0)),"")</f>
        <v/>
      </c>
      <c r="M3211" s="135" t="str">
        <f ca="1">IFERROR(IF($C3211="","",VLOOKUP(FİLTRE!$C3211,'SKT LİSTESİ'!$F:$AJ,14,0)),"")</f>
        <v/>
      </c>
      <c r="N3211" s="31" t="str">
        <f ca="1">IFERROR(IF($C3211="","",VLOOKUP(FİLTRE!$C3211,'SKT LİSTESİ'!$F:$AJ,22,0)),"")</f>
        <v/>
      </c>
      <c r="O3211" s="136" t="str">
        <f ca="1">IFERROR(IF($C3211="","",VLOOKUP(FİLTRE!$C3211,'SKT LİSTESİ'!$F:$AJ,23,0)),"")</f>
        <v/>
      </c>
      <c r="P3211" s="31"/>
      <c r="Q3211" s="31"/>
      <c r="R3211" s="137" t="str">
        <f ca="1">(IFERROR(IF($C3211="","",VLOOKUP(FİLTRE!$C3211,'SKT LİSTESİ'!$F:$AJ,15,0)),""))</f>
        <v/>
      </c>
      <c r="S3211" s="138" t="str">
        <f ca="1">IFERROR(IF($C3211="","",VLOOKUP(FİLTRE!$C3211,'SKT LİSTESİ'!$F:$AJ,16,0)),"")</f>
        <v/>
      </c>
      <c r="AF3211" s="179" t="str">
        <f t="shared" ca="1" si="198"/>
        <v/>
      </c>
      <c r="AG3211" s="179">
        <f t="shared" ca="1" si="199"/>
        <v>0</v>
      </c>
      <c r="AH3211" s="179">
        <f t="shared" ca="1" si="200"/>
        <v>0</v>
      </c>
    </row>
    <row r="3212" spans="2:34" ht="15.75" x14ac:dyDescent="0.25">
      <c r="B3212">
        <f t="shared" ca="1" si="197"/>
        <v>3200</v>
      </c>
      <c r="C3212" t="str">
        <f ca="1">IFERROR(VLOOKUP(B3212,'SKT LİSTESİ'!F:F,1,0),"")</f>
        <v/>
      </c>
      <c r="E3212" s="128" t="str">
        <f ca="1">IFERROR(IF($C3212="","",VLOOKUP(FİLTRE!$C3212,'SKT LİSTESİ'!$F:$S,5,0)),"")</f>
        <v/>
      </c>
      <c r="F3212" s="129" t="str">
        <f ca="1">IFERROR(IF($C3212="","",VLOOKUP(FİLTRE!$C3212,'SKT LİSTESİ'!$F:$S,7,0)),"")</f>
        <v/>
      </c>
      <c r="G3212" s="130" t="str">
        <f ca="1">IFERROR(IF($C3212="","",VLOOKUP(FİLTRE!$C3212,'SKT LİSTESİ'!$F:$S,8,0)),"")</f>
        <v/>
      </c>
      <c r="H3212" s="131" t="str">
        <f ca="1">IF(E3212="","",IF($C3212="","",VLOOKUP(FİLTRE!$C3212,'SKT LİSTESİ'!$F:$S,9,0)))</f>
        <v/>
      </c>
      <c r="I3212" s="132" t="str">
        <f ca="1">IFERROR(IF($C3212="","",VLOOKUP(FİLTRE!$C3212,'SKT LİSTESİ'!$F:$S,10,0)),"")</f>
        <v/>
      </c>
      <c r="J3212" s="133" t="str">
        <f ca="1">IFERROR(IF($C3212="","",VLOOKUP(FİLTRE!$C3212,'SKT LİSTESİ'!$F:$S,11,0)),"")</f>
        <v/>
      </c>
      <c r="K3212" s="134" t="str">
        <f ca="1">IFERROR(IF($C3212="","",VLOOKUP(FİLTRE!$C3212,'SKT LİSTESİ'!$F:$S,12,0)),"")</f>
        <v/>
      </c>
      <c r="L3212" s="134" t="str">
        <f ca="1">IFERROR(IF($C3212="","",VLOOKUP(FİLTRE!$C3212,'SKT LİSTESİ'!$F:$S,13,0)),"")</f>
        <v/>
      </c>
      <c r="M3212" s="135" t="str">
        <f ca="1">IFERROR(IF($C3212="","",VLOOKUP(FİLTRE!$C3212,'SKT LİSTESİ'!$F:$AJ,14,0)),"")</f>
        <v/>
      </c>
      <c r="N3212" s="31" t="str">
        <f ca="1">IFERROR(IF($C3212="","",VLOOKUP(FİLTRE!$C3212,'SKT LİSTESİ'!$F:$AJ,22,0)),"")</f>
        <v/>
      </c>
      <c r="O3212" s="136" t="str">
        <f ca="1">IFERROR(IF($C3212="","",VLOOKUP(FİLTRE!$C3212,'SKT LİSTESİ'!$F:$AJ,23,0)),"")</f>
        <v/>
      </c>
      <c r="P3212" s="31"/>
      <c r="Q3212" s="31"/>
      <c r="R3212" s="137" t="str">
        <f ca="1">(IFERROR(IF($C3212="","",VLOOKUP(FİLTRE!$C3212,'SKT LİSTESİ'!$F:$AJ,15,0)),""))</f>
        <v/>
      </c>
      <c r="S3212" s="138" t="str">
        <f ca="1">IFERROR(IF($C3212="","",VLOOKUP(FİLTRE!$C3212,'SKT LİSTESİ'!$F:$AJ,16,0)),"")</f>
        <v/>
      </c>
      <c r="AF3212" s="179" t="str">
        <f t="shared" ca="1" si="198"/>
        <v/>
      </c>
      <c r="AG3212" s="179">
        <f t="shared" ca="1" si="199"/>
        <v>0</v>
      </c>
      <c r="AH3212" s="179">
        <f t="shared" ca="1" si="200"/>
        <v>0</v>
      </c>
    </row>
    <row r="3213" spans="2:34" ht="15.75" x14ac:dyDescent="0.25">
      <c r="B3213">
        <f t="shared" ca="1" si="197"/>
        <v>3201</v>
      </c>
      <c r="C3213" t="str">
        <f ca="1">IFERROR(VLOOKUP(B3213,'SKT LİSTESİ'!F:F,1,0),"")</f>
        <v/>
      </c>
      <c r="E3213" s="128" t="str">
        <f ca="1">IFERROR(IF($C3213="","",VLOOKUP(FİLTRE!$C3213,'SKT LİSTESİ'!$F:$S,5,0)),"")</f>
        <v/>
      </c>
      <c r="F3213" s="129" t="str">
        <f ca="1">IFERROR(IF($C3213="","",VLOOKUP(FİLTRE!$C3213,'SKT LİSTESİ'!$F:$S,7,0)),"")</f>
        <v/>
      </c>
      <c r="G3213" s="130" t="str">
        <f ca="1">IFERROR(IF($C3213="","",VLOOKUP(FİLTRE!$C3213,'SKT LİSTESİ'!$F:$S,8,0)),"")</f>
        <v/>
      </c>
      <c r="H3213" s="131" t="str">
        <f ca="1">IF(E3213="","",IF($C3213="","",VLOOKUP(FİLTRE!$C3213,'SKT LİSTESİ'!$F:$S,9,0)))</f>
        <v/>
      </c>
      <c r="I3213" s="132" t="str">
        <f ca="1">IFERROR(IF($C3213="","",VLOOKUP(FİLTRE!$C3213,'SKT LİSTESİ'!$F:$S,10,0)),"")</f>
        <v/>
      </c>
      <c r="J3213" s="133" t="str">
        <f ca="1">IFERROR(IF($C3213="","",VLOOKUP(FİLTRE!$C3213,'SKT LİSTESİ'!$F:$S,11,0)),"")</f>
        <v/>
      </c>
      <c r="K3213" s="134" t="str">
        <f ca="1">IFERROR(IF($C3213="","",VLOOKUP(FİLTRE!$C3213,'SKT LİSTESİ'!$F:$S,12,0)),"")</f>
        <v/>
      </c>
      <c r="L3213" s="134" t="str">
        <f ca="1">IFERROR(IF($C3213="","",VLOOKUP(FİLTRE!$C3213,'SKT LİSTESİ'!$F:$S,13,0)),"")</f>
        <v/>
      </c>
      <c r="M3213" s="135" t="str">
        <f ca="1">IFERROR(IF($C3213="","",VLOOKUP(FİLTRE!$C3213,'SKT LİSTESİ'!$F:$AJ,14,0)),"")</f>
        <v/>
      </c>
      <c r="N3213" s="31" t="str">
        <f ca="1">IFERROR(IF($C3213="","",VLOOKUP(FİLTRE!$C3213,'SKT LİSTESİ'!$F:$AJ,22,0)),"")</f>
        <v/>
      </c>
      <c r="O3213" s="136" t="str">
        <f ca="1">IFERROR(IF($C3213="","",VLOOKUP(FİLTRE!$C3213,'SKT LİSTESİ'!$F:$AJ,23,0)),"")</f>
        <v/>
      </c>
      <c r="P3213" s="31"/>
      <c r="Q3213" s="31"/>
      <c r="R3213" s="137" t="str">
        <f ca="1">(IFERROR(IF($C3213="","",VLOOKUP(FİLTRE!$C3213,'SKT LİSTESİ'!$F:$AJ,15,0)),""))</f>
        <v/>
      </c>
      <c r="S3213" s="138" t="str">
        <f ca="1">IFERROR(IF($C3213="","",VLOOKUP(FİLTRE!$C3213,'SKT LİSTESİ'!$F:$AJ,16,0)),"")</f>
        <v/>
      </c>
      <c r="AF3213" s="179" t="str">
        <f t="shared" ca="1" si="198"/>
        <v/>
      </c>
      <c r="AG3213" s="179">
        <f t="shared" ca="1" si="199"/>
        <v>0</v>
      </c>
      <c r="AH3213" s="179">
        <f t="shared" ca="1" si="200"/>
        <v>0</v>
      </c>
    </row>
    <row r="3214" spans="2:34" ht="15.75" x14ac:dyDescent="0.25">
      <c r="B3214">
        <f t="shared" ref="B3214:B3277" ca="1" si="201">IF($Y$2=1,(ROW()-12),"")</f>
        <v>3202</v>
      </c>
      <c r="C3214" t="str">
        <f ca="1">IFERROR(VLOOKUP(B3214,'SKT LİSTESİ'!F:F,1,0),"")</f>
        <v/>
      </c>
      <c r="E3214" s="128" t="str">
        <f ca="1">IFERROR(IF($C3214="","",VLOOKUP(FİLTRE!$C3214,'SKT LİSTESİ'!$F:$S,5,0)),"")</f>
        <v/>
      </c>
      <c r="F3214" s="129" t="str">
        <f ca="1">IFERROR(IF($C3214="","",VLOOKUP(FİLTRE!$C3214,'SKT LİSTESİ'!$F:$S,7,0)),"")</f>
        <v/>
      </c>
      <c r="G3214" s="130" t="str">
        <f ca="1">IFERROR(IF($C3214="","",VLOOKUP(FİLTRE!$C3214,'SKT LİSTESİ'!$F:$S,8,0)),"")</f>
        <v/>
      </c>
      <c r="H3214" s="131" t="str">
        <f ca="1">IF(E3214="","",IF($C3214="","",VLOOKUP(FİLTRE!$C3214,'SKT LİSTESİ'!$F:$S,9,0)))</f>
        <v/>
      </c>
      <c r="I3214" s="132" t="str">
        <f ca="1">IFERROR(IF($C3214="","",VLOOKUP(FİLTRE!$C3214,'SKT LİSTESİ'!$F:$S,10,0)),"")</f>
        <v/>
      </c>
      <c r="J3214" s="133" t="str">
        <f ca="1">IFERROR(IF($C3214="","",VLOOKUP(FİLTRE!$C3214,'SKT LİSTESİ'!$F:$S,11,0)),"")</f>
        <v/>
      </c>
      <c r="K3214" s="134" t="str">
        <f ca="1">IFERROR(IF($C3214="","",VLOOKUP(FİLTRE!$C3214,'SKT LİSTESİ'!$F:$S,12,0)),"")</f>
        <v/>
      </c>
      <c r="L3214" s="134" t="str">
        <f ca="1">IFERROR(IF($C3214="","",VLOOKUP(FİLTRE!$C3214,'SKT LİSTESİ'!$F:$S,13,0)),"")</f>
        <v/>
      </c>
      <c r="M3214" s="135" t="str">
        <f ca="1">IFERROR(IF($C3214="","",VLOOKUP(FİLTRE!$C3214,'SKT LİSTESİ'!$F:$AJ,14,0)),"")</f>
        <v/>
      </c>
      <c r="N3214" s="31" t="str">
        <f ca="1">IFERROR(IF($C3214="","",VLOOKUP(FİLTRE!$C3214,'SKT LİSTESİ'!$F:$AJ,22,0)),"")</f>
        <v/>
      </c>
      <c r="O3214" s="136" t="str">
        <f ca="1">IFERROR(IF($C3214="","",VLOOKUP(FİLTRE!$C3214,'SKT LİSTESİ'!$F:$AJ,23,0)),"")</f>
        <v/>
      </c>
      <c r="P3214" s="31"/>
      <c r="Q3214" s="31"/>
      <c r="R3214" s="137" t="str">
        <f ca="1">(IFERROR(IF($C3214="","",VLOOKUP(FİLTRE!$C3214,'SKT LİSTESİ'!$F:$AJ,15,0)),""))</f>
        <v/>
      </c>
      <c r="S3214" s="138" t="str">
        <f ca="1">IFERROR(IF($C3214="","",VLOOKUP(FİLTRE!$C3214,'SKT LİSTESİ'!$F:$AJ,16,0)),"")</f>
        <v/>
      </c>
      <c r="AF3214" s="179" t="str">
        <f t="shared" ref="AF3214:AF3277" ca="1" si="202">IF(E3214&lt;&gt;"SAYIM",K3214,
(IF(AND(E3214="SAYIM",R3214=0),0,(COUNTIFS(E:E,"SAYIM",F:F,F3214,R:R,"&gt;"&amp;0)))))</f>
        <v/>
      </c>
      <c r="AG3214" s="179">
        <f t="shared" ref="AG3214:AG3277" ca="1" si="203">IF(E3214="SAYIM",(IFERROR(R3214/AF3214,0)),0)</f>
        <v>0</v>
      </c>
      <c r="AH3214" s="179">
        <f t="shared" ref="AH3214:AH3277" ca="1" si="204">IF(E3214="SAYIM",(IFERROR(S3214/AF3214,0)),0)</f>
        <v>0</v>
      </c>
    </row>
    <row r="3215" spans="2:34" ht="15.75" x14ac:dyDescent="0.25">
      <c r="B3215">
        <f t="shared" ca="1" si="201"/>
        <v>3203</v>
      </c>
      <c r="C3215" t="str">
        <f ca="1">IFERROR(VLOOKUP(B3215,'SKT LİSTESİ'!F:F,1,0),"")</f>
        <v/>
      </c>
      <c r="E3215" s="128" t="str">
        <f ca="1">IFERROR(IF($C3215="","",VLOOKUP(FİLTRE!$C3215,'SKT LİSTESİ'!$F:$S,5,0)),"")</f>
        <v/>
      </c>
      <c r="F3215" s="129" t="str">
        <f ca="1">IFERROR(IF($C3215="","",VLOOKUP(FİLTRE!$C3215,'SKT LİSTESİ'!$F:$S,7,0)),"")</f>
        <v/>
      </c>
      <c r="G3215" s="130" t="str">
        <f ca="1">IFERROR(IF($C3215="","",VLOOKUP(FİLTRE!$C3215,'SKT LİSTESİ'!$F:$S,8,0)),"")</f>
        <v/>
      </c>
      <c r="H3215" s="131" t="str">
        <f ca="1">IF(E3215="","",IF($C3215="","",VLOOKUP(FİLTRE!$C3215,'SKT LİSTESİ'!$F:$S,9,0)))</f>
        <v/>
      </c>
      <c r="I3215" s="132" t="str">
        <f ca="1">IFERROR(IF($C3215="","",VLOOKUP(FİLTRE!$C3215,'SKT LİSTESİ'!$F:$S,10,0)),"")</f>
        <v/>
      </c>
      <c r="J3215" s="133" t="str">
        <f ca="1">IFERROR(IF($C3215="","",VLOOKUP(FİLTRE!$C3215,'SKT LİSTESİ'!$F:$S,11,0)),"")</f>
        <v/>
      </c>
      <c r="K3215" s="134" t="str">
        <f ca="1">IFERROR(IF($C3215="","",VLOOKUP(FİLTRE!$C3215,'SKT LİSTESİ'!$F:$S,12,0)),"")</f>
        <v/>
      </c>
      <c r="L3215" s="134" t="str">
        <f ca="1">IFERROR(IF($C3215="","",VLOOKUP(FİLTRE!$C3215,'SKT LİSTESİ'!$F:$S,13,0)),"")</f>
        <v/>
      </c>
      <c r="M3215" s="135" t="str">
        <f ca="1">IFERROR(IF($C3215="","",VLOOKUP(FİLTRE!$C3215,'SKT LİSTESİ'!$F:$AJ,14,0)),"")</f>
        <v/>
      </c>
      <c r="N3215" s="31" t="str">
        <f ca="1">IFERROR(IF($C3215="","",VLOOKUP(FİLTRE!$C3215,'SKT LİSTESİ'!$F:$AJ,22,0)),"")</f>
        <v/>
      </c>
      <c r="O3215" s="136" t="str">
        <f ca="1">IFERROR(IF($C3215="","",VLOOKUP(FİLTRE!$C3215,'SKT LİSTESİ'!$F:$AJ,23,0)),"")</f>
        <v/>
      </c>
      <c r="P3215" s="31"/>
      <c r="Q3215" s="31"/>
      <c r="R3215" s="137" t="str">
        <f ca="1">(IFERROR(IF($C3215="","",VLOOKUP(FİLTRE!$C3215,'SKT LİSTESİ'!$F:$AJ,15,0)),""))</f>
        <v/>
      </c>
      <c r="S3215" s="138" t="str">
        <f ca="1">IFERROR(IF($C3215="","",VLOOKUP(FİLTRE!$C3215,'SKT LİSTESİ'!$F:$AJ,16,0)),"")</f>
        <v/>
      </c>
      <c r="AF3215" s="179" t="str">
        <f t="shared" ca="1" si="202"/>
        <v/>
      </c>
      <c r="AG3215" s="179">
        <f t="shared" ca="1" si="203"/>
        <v>0</v>
      </c>
      <c r="AH3215" s="179">
        <f t="shared" ca="1" si="204"/>
        <v>0</v>
      </c>
    </row>
    <row r="3216" spans="2:34" ht="15.75" x14ac:dyDescent="0.25">
      <c r="B3216">
        <f t="shared" ca="1" si="201"/>
        <v>3204</v>
      </c>
      <c r="C3216" t="str">
        <f ca="1">IFERROR(VLOOKUP(B3216,'SKT LİSTESİ'!F:F,1,0),"")</f>
        <v/>
      </c>
      <c r="E3216" s="128" t="str">
        <f ca="1">IFERROR(IF($C3216="","",VLOOKUP(FİLTRE!$C3216,'SKT LİSTESİ'!$F:$S,5,0)),"")</f>
        <v/>
      </c>
      <c r="F3216" s="129" t="str">
        <f ca="1">IFERROR(IF($C3216="","",VLOOKUP(FİLTRE!$C3216,'SKT LİSTESİ'!$F:$S,7,0)),"")</f>
        <v/>
      </c>
      <c r="G3216" s="130" t="str">
        <f ca="1">IFERROR(IF($C3216="","",VLOOKUP(FİLTRE!$C3216,'SKT LİSTESİ'!$F:$S,8,0)),"")</f>
        <v/>
      </c>
      <c r="H3216" s="131" t="str">
        <f ca="1">IF(E3216="","",IF($C3216="","",VLOOKUP(FİLTRE!$C3216,'SKT LİSTESİ'!$F:$S,9,0)))</f>
        <v/>
      </c>
      <c r="I3216" s="132" t="str">
        <f ca="1">IFERROR(IF($C3216="","",VLOOKUP(FİLTRE!$C3216,'SKT LİSTESİ'!$F:$S,10,0)),"")</f>
        <v/>
      </c>
      <c r="J3216" s="133" t="str">
        <f ca="1">IFERROR(IF($C3216="","",VLOOKUP(FİLTRE!$C3216,'SKT LİSTESİ'!$F:$S,11,0)),"")</f>
        <v/>
      </c>
      <c r="K3216" s="134" t="str">
        <f ca="1">IFERROR(IF($C3216="","",VLOOKUP(FİLTRE!$C3216,'SKT LİSTESİ'!$F:$S,12,0)),"")</f>
        <v/>
      </c>
      <c r="L3216" s="134" t="str">
        <f ca="1">IFERROR(IF($C3216="","",VLOOKUP(FİLTRE!$C3216,'SKT LİSTESİ'!$F:$S,13,0)),"")</f>
        <v/>
      </c>
      <c r="M3216" s="135" t="str">
        <f ca="1">IFERROR(IF($C3216="","",VLOOKUP(FİLTRE!$C3216,'SKT LİSTESİ'!$F:$AJ,14,0)),"")</f>
        <v/>
      </c>
      <c r="N3216" s="31" t="str">
        <f ca="1">IFERROR(IF($C3216="","",VLOOKUP(FİLTRE!$C3216,'SKT LİSTESİ'!$F:$AJ,22,0)),"")</f>
        <v/>
      </c>
      <c r="O3216" s="136" t="str">
        <f ca="1">IFERROR(IF($C3216="","",VLOOKUP(FİLTRE!$C3216,'SKT LİSTESİ'!$F:$AJ,23,0)),"")</f>
        <v/>
      </c>
      <c r="P3216" s="31"/>
      <c r="Q3216" s="31"/>
      <c r="R3216" s="137" t="str">
        <f ca="1">(IFERROR(IF($C3216="","",VLOOKUP(FİLTRE!$C3216,'SKT LİSTESİ'!$F:$AJ,15,0)),""))</f>
        <v/>
      </c>
      <c r="S3216" s="138" t="str">
        <f ca="1">IFERROR(IF($C3216="","",VLOOKUP(FİLTRE!$C3216,'SKT LİSTESİ'!$F:$AJ,16,0)),"")</f>
        <v/>
      </c>
      <c r="AF3216" s="179" t="str">
        <f t="shared" ca="1" si="202"/>
        <v/>
      </c>
      <c r="AG3216" s="179">
        <f t="shared" ca="1" si="203"/>
        <v>0</v>
      </c>
      <c r="AH3216" s="179">
        <f t="shared" ca="1" si="204"/>
        <v>0</v>
      </c>
    </row>
    <row r="3217" spans="2:34" ht="15.75" x14ac:dyDescent="0.25">
      <c r="B3217">
        <f t="shared" ca="1" si="201"/>
        <v>3205</v>
      </c>
      <c r="C3217" t="str">
        <f ca="1">IFERROR(VLOOKUP(B3217,'SKT LİSTESİ'!F:F,1,0),"")</f>
        <v/>
      </c>
      <c r="E3217" s="128" t="str">
        <f ca="1">IFERROR(IF($C3217="","",VLOOKUP(FİLTRE!$C3217,'SKT LİSTESİ'!$F:$S,5,0)),"")</f>
        <v/>
      </c>
      <c r="F3217" s="129" t="str">
        <f ca="1">IFERROR(IF($C3217="","",VLOOKUP(FİLTRE!$C3217,'SKT LİSTESİ'!$F:$S,7,0)),"")</f>
        <v/>
      </c>
      <c r="G3217" s="130" t="str">
        <f ca="1">IFERROR(IF($C3217="","",VLOOKUP(FİLTRE!$C3217,'SKT LİSTESİ'!$F:$S,8,0)),"")</f>
        <v/>
      </c>
      <c r="H3217" s="131" t="str">
        <f ca="1">IF(E3217="","",IF($C3217="","",VLOOKUP(FİLTRE!$C3217,'SKT LİSTESİ'!$F:$S,9,0)))</f>
        <v/>
      </c>
      <c r="I3217" s="132" t="str">
        <f ca="1">IFERROR(IF($C3217="","",VLOOKUP(FİLTRE!$C3217,'SKT LİSTESİ'!$F:$S,10,0)),"")</f>
        <v/>
      </c>
      <c r="J3217" s="133" t="str">
        <f ca="1">IFERROR(IF($C3217="","",VLOOKUP(FİLTRE!$C3217,'SKT LİSTESİ'!$F:$S,11,0)),"")</f>
        <v/>
      </c>
      <c r="K3217" s="134" t="str">
        <f ca="1">IFERROR(IF($C3217="","",VLOOKUP(FİLTRE!$C3217,'SKT LİSTESİ'!$F:$S,12,0)),"")</f>
        <v/>
      </c>
      <c r="L3217" s="134" t="str">
        <f ca="1">IFERROR(IF($C3217="","",VLOOKUP(FİLTRE!$C3217,'SKT LİSTESİ'!$F:$S,13,0)),"")</f>
        <v/>
      </c>
      <c r="M3217" s="135" t="str">
        <f ca="1">IFERROR(IF($C3217="","",VLOOKUP(FİLTRE!$C3217,'SKT LİSTESİ'!$F:$AJ,14,0)),"")</f>
        <v/>
      </c>
      <c r="N3217" s="31" t="str">
        <f ca="1">IFERROR(IF($C3217="","",VLOOKUP(FİLTRE!$C3217,'SKT LİSTESİ'!$F:$AJ,22,0)),"")</f>
        <v/>
      </c>
      <c r="O3217" s="136" t="str">
        <f ca="1">IFERROR(IF($C3217="","",VLOOKUP(FİLTRE!$C3217,'SKT LİSTESİ'!$F:$AJ,23,0)),"")</f>
        <v/>
      </c>
      <c r="P3217" s="31"/>
      <c r="Q3217" s="31"/>
      <c r="R3217" s="137" t="str">
        <f ca="1">(IFERROR(IF($C3217="","",VLOOKUP(FİLTRE!$C3217,'SKT LİSTESİ'!$F:$AJ,15,0)),""))</f>
        <v/>
      </c>
      <c r="S3217" s="138" t="str">
        <f ca="1">IFERROR(IF($C3217="","",VLOOKUP(FİLTRE!$C3217,'SKT LİSTESİ'!$F:$AJ,16,0)),"")</f>
        <v/>
      </c>
      <c r="AF3217" s="179" t="str">
        <f t="shared" ca="1" si="202"/>
        <v/>
      </c>
      <c r="AG3217" s="179">
        <f t="shared" ca="1" si="203"/>
        <v>0</v>
      </c>
      <c r="AH3217" s="179">
        <f t="shared" ca="1" si="204"/>
        <v>0</v>
      </c>
    </row>
    <row r="3218" spans="2:34" ht="15.75" x14ac:dyDescent="0.25">
      <c r="B3218">
        <f t="shared" ca="1" si="201"/>
        <v>3206</v>
      </c>
      <c r="C3218" t="str">
        <f ca="1">IFERROR(VLOOKUP(B3218,'SKT LİSTESİ'!F:F,1,0),"")</f>
        <v/>
      </c>
      <c r="E3218" s="128" t="str">
        <f ca="1">IFERROR(IF($C3218="","",VLOOKUP(FİLTRE!$C3218,'SKT LİSTESİ'!$F:$S,5,0)),"")</f>
        <v/>
      </c>
      <c r="F3218" s="129" t="str">
        <f ca="1">IFERROR(IF($C3218="","",VLOOKUP(FİLTRE!$C3218,'SKT LİSTESİ'!$F:$S,7,0)),"")</f>
        <v/>
      </c>
      <c r="G3218" s="130" t="str">
        <f ca="1">IFERROR(IF($C3218="","",VLOOKUP(FİLTRE!$C3218,'SKT LİSTESİ'!$F:$S,8,0)),"")</f>
        <v/>
      </c>
      <c r="H3218" s="131" t="str">
        <f ca="1">IF(E3218="","",IF($C3218="","",VLOOKUP(FİLTRE!$C3218,'SKT LİSTESİ'!$F:$S,9,0)))</f>
        <v/>
      </c>
      <c r="I3218" s="132" t="str">
        <f ca="1">IFERROR(IF($C3218="","",VLOOKUP(FİLTRE!$C3218,'SKT LİSTESİ'!$F:$S,10,0)),"")</f>
        <v/>
      </c>
      <c r="J3218" s="133" t="str">
        <f ca="1">IFERROR(IF($C3218="","",VLOOKUP(FİLTRE!$C3218,'SKT LİSTESİ'!$F:$S,11,0)),"")</f>
        <v/>
      </c>
      <c r="K3218" s="134" t="str">
        <f ca="1">IFERROR(IF($C3218="","",VLOOKUP(FİLTRE!$C3218,'SKT LİSTESİ'!$F:$S,12,0)),"")</f>
        <v/>
      </c>
      <c r="L3218" s="134" t="str">
        <f ca="1">IFERROR(IF($C3218="","",VLOOKUP(FİLTRE!$C3218,'SKT LİSTESİ'!$F:$S,13,0)),"")</f>
        <v/>
      </c>
      <c r="M3218" s="135" t="str">
        <f ca="1">IFERROR(IF($C3218="","",VLOOKUP(FİLTRE!$C3218,'SKT LİSTESİ'!$F:$AJ,14,0)),"")</f>
        <v/>
      </c>
      <c r="N3218" s="31" t="str">
        <f ca="1">IFERROR(IF($C3218="","",VLOOKUP(FİLTRE!$C3218,'SKT LİSTESİ'!$F:$AJ,22,0)),"")</f>
        <v/>
      </c>
      <c r="O3218" s="136" t="str">
        <f ca="1">IFERROR(IF($C3218="","",VLOOKUP(FİLTRE!$C3218,'SKT LİSTESİ'!$F:$AJ,23,0)),"")</f>
        <v/>
      </c>
      <c r="P3218" s="31"/>
      <c r="Q3218" s="31"/>
      <c r="R3218" s="137" t="str">
        <f ca="1">(IFERROR(IF($C3218="","",VLOOKUP(FİLTRE!$C3218,'SKT LİSTESİ'!$F:$AJ,15,0)),""))</f>
        <v/>
      </c>
      <c r="S3218" s="138" t="str">
        <f ca="1">IFERROR(IF($C3218="","",VLOOKUP(FİLTRE!$C3218,'SKT LİSTESİ'!$F:$AJ,16,0)),"")</f>
        <v/>
      </c>
      <c r="AF3218" s="179" t="str">
        <f t="shared" ca="1" si="202"/>
        <v/>
      </c>
      <c r="AG3218" s="179">
        <f t="shared" ca="1" si="203"/>
        <v>0</v>
      </c>
      <c r="AH3218" s="179">
        <f t="shared" ca="1" si="204"/>
        <v>0</v>
      </c>
    </row>
    <row r="3219" spans="2:34" ht="15.75" x14ac:dyDescent="0.25">
      <c r="B3219">
        <f t="shared" ca="1" si="201"/>
        <v>3207</v>
      </c>
      <c r="C3219" t="str">
        <f ca="1">IFERROR(VLOOKUP(B3219,'SKT LİSTESİ'!F:F,1,0),"")</f>
        <v/>
      </c>
      <c r="E3219" s="128" t="str">
        <f ca="1">IFERROR(IF($C3219="","",VLOOKUP(FİLTRE!$C3219,'SKT LİSTESİ'!$F:$S,5,0)),"")</f>
        <v/>
      </c>
      <c r="F3219" s="129" t="str">
        <f ca="1">IFERROR(IF($C3219="","",VLOOKUP(FİLTRE!$C3219,'SKT LİSTESİ'!$F:$S,7,0)),"")</f>
        <v/>
      </c>
      <c r="G3219" s="130" t="str">
        <f ca="1">IFERROR(IF($C3219="","",VLOOKUP(FİLTRE!$C3219,'SKT LİSTESİ'!$F:$S,8,0)),"")</f>
        <v/>
      </c>
      <c r="H3219" s="131" t="str">
        <f ca="1">IF(E3219="","",IF($C3219="","",VLOOKUP(FİLTRE!$C3219,'SKT LİSTESİ'!$F:$S,9,0)))</f>
        <v/>
      </c>
      <c r="I3219" s="132" t="str">
        <f ca="1">IFERROR(IF($C3219="","",VLOOKUP(FİLTRE!$C3219,'SKT LİSTESİ'!$F:$S,10,0)),"")</f>
        <v/>
      </c>
      <c r="J3219" s="133" t="str">
        <f ca="1">IFERROR(IF($C3219="","",VLOOKUP(FİLTRE!$C3219,'SKT LİSTESİ'!$F:$S,11,0)),"")</f>
        <v/>
      </c>
      <c r="K3219" s="134" t="str">
        <f ca="1">IFERROR(IF($C3219="","",VLOOKUP(FİLTRE!$C3219,'SKT LİSTESİ'!$F:$S,12,0)),"")</f>
        <v/>
      </c>
      <c r="L3219" s="134" t="str">
        <f ca="1">IFERROR(IF($C3219="","",VLOOKUP(FİLTRE!$C3219,'SKT LİSTESİ'!$F:$S,13,0)),"")</f>
        <v/>
      </c>
      <c r="M3219" s="135" t="str">
        <f ca="1">IFERROR(IF($C3219="","",VLOOKUP(FİLTRE!$C3219,'SKT LİSTESİ'!$F:$AJ,14,0)),"")</f>
        <v/>
      </c>
      <c r="N3219" s="31" t="str">
        <f ca="1">IFERROR(IF($C3219="","",VLOOKUP(FİLTRE!$C3219,'SKT LİSTESİ'!$F:$AJ,22,0)),"")</f>
        <v/>
      </c>
      <c r="O3219" s="136" t="str">
        <f ca="1">IFERROR(IF($C3219="","",VLOOKUP(FİLTRE!$C3219,'SKT LİSTESİ'!$F:$AJ,23,0)),"")</f>
        <v/>
      </c>
      <c r="P3219" s="31"/>
      <c r="Q3219" s="31"/>
      <c r="R3219" s="137" t="str">
        <f ca="1">(IFERROR(IF($C3219="","",VLOOKUP(FİLTRE!$C3219,'SKT LİSTESİ'!$F:$AJ,15,0)),""))</f>
        <v/>
      </c>
      <c r="S3219" s="138" t="str">
        <f ca="1">IFERROR(IF($C3219="","",VLOOKUP(FİLTRE!$C3219,'SKT LİSTESİ'!$F:$AJ,16,0)),"")</f>
        <v/>
      </c>
      <c r="AF3219" s="179" t="str">
        <f t="shared" ca="1" si="202"/>
        <v/>
      </c>
      <c r="AG3219" s="179">
        <f t="shared" ca="1" si="203"/>
        <v>0</v>
      </c>
      <c r="AH3219" s="179">
        <f t="shared" ca="1" si="204"/>
        <v>0</v>
      </c>
    </row>
    <row r="3220" spans="2:34" ht="15.75" x14ac:dyDescent="0.25">
      <c r="B3220">
        <f t="shared" ca="1" si="201"/>
        <v>3208</v>
      </c>
      <c r="C3220" t="str">
        <f ca="1">IFERROR(VLOOKUP(B3220,'SKT LİSTESİ'!F:F,1,0),"")</f>
        <v/>
      </c>
      <c r="E3220" s="128" t="str">
        <f ca="1">IFERROR(IF($C3220="","",VLOOKUP(FİLTRE!$C3220,'SKT LİSTESİ'!$F:$S,5,0)),"")</f>
        <v/>
      </c>
      <c r="F3220" s="129" t="str">
        <f ca="1">IFERROR(IF($C3220="","",VLOOKUP(FİLTRE!$C3220,'SKT LİSTESİ'!$F:$S,7,0)),"")</f>
        <v/>
      </c>
      <c r="G3220" s="130" t="str">
        <f ca="1">IFERROR(IF($C3220="","",VLOOKUP(FİLTRE!$C3220,'SKT LİSTESİ'!$F:$S,8,0)),"")</f>
        <v/>
      </c>
      <c r="H3220" s="131" t="str">
        <f ca="1">IF(E3220="","",IF($C3220="","",VLOOKUP(FİLTRE!$C3220,'SKT LİSTESİ'!$F:$S,9,0)))</f>
        <v/>
      </c>
      <c r="I3220" s="132" t="str">
        <f ca="1">IFERROR(IF($C3220="","",VLOOKUP(FİLTRE!$C3220,'SKT LİSTESİ'!$F:$S,10,0)),"")</f>
        <v/>
      </c>
      <c r="J3220" s="133" t="str">
        <f ca="1">IFERROR(IF($C3220="","",VLOOKUP(FİLTRE!$C3220,'SKT LİSTESİ'!$F:$S,11,0)),"")</f>
        <v/>
      </c>
      <c r="K3220" s="134" t="str">
        <f ca="1">IFERROR(IF($C3220="","",VLOOKUP(FİLTRE!$C3220,'SKT LİSTESİ'!$F:$S,12,0)),"")</f>
        <v/>
      </c>
      <c r="L3220" s="134" t="str">
        <f ca="1">IFERROR(IF($C3220="","",VLOOKUP(FİLTRE!$C3220,'SKT LİSTESİ'!$F:$S,13,0)),"")</f>
        <v/>
      </c>
      <c r="M3220" s="135" t="str">
        <f ca="1">IFERROR(IF($C3220="","",VLOOKUP(FİLTRE!$C3220,'SKT LİSTESİ'!$F:$AJ,14,0)),"")</f>
        <v/>
      </c>
      <c r="N3220" s="31" t="str">
        <f ca="1">IFERROR(IF($C3220="","",VLOOKUP(FİLTRE!$C3220,'SKT LİSTESİ'!$F:$AJ,22,0)),"")</f>
        <v/>
      </c>
      <c r="O3220" s="136" t="str">
        <f ca="1">IFERROR(IF($C3220="","",VLOOKUP(FİLTRE!$C3220,'SKT LİSTESİ'!$F:$AJ,23,0)),"")</f>
        <v/>
      </c>
      <c r="P3220" s="31"/>
      <c r="Q3220" s="31"/>
      <c r="R3220" s="137" t="str">
        <f ca="1">(IFERROR(IF($C3220="","",VLOOKUP(FİLTRE!$C3220,'SKT LİSTESİ'!$F:$AJ,15,0)),""))</f>
        <v/>
      </c>
      <c r="S3220" s="138" t="str">
        <f ca="1">IFERROR(IF($C3220="","",VLOOKUP(FİLTRE!$C3220,'SKT LİSTESİ'!$F:$AJ,16,0)),"")</f>
        <v/>
      </c>
      <c r="AF3220" s="179" t="str">
        <f t="shared" ca="1" si="202"/>
        <v/>
      </c>
      <c r="AG3220" s="179">
        <f t="shared" ca="1" si="203"/>
        <v>0</v>
      </c>
      <c r="AH3220" s="179">
        <f t="shared" ca="1" si="204"/>
        <v>0</v>
      </c>
    </row>
    <row r="3221" spans="2:34" ht="15.75" x14ac:dyDescent="0.25">
      <c r="B3221">
        <f t="shared" ca="1" si="201"/>
        <v>3209</v>
      </c>
      <c r="C3221" t="str">
        <f ca="1">IFERROR(VLOOKUP(B3221,'SKT LİSTESİ'!F:F,1,0),"")</f>
        <v/>
      </c>
      <c r="E3221" s="128" t="str">
        <f ca="1">IFERROR(IF($C3221="","",VLOOKUP(FİLTRE!$C3221,'SKT LİSTESİ'!$F:$S,5,0)),"")</f>
        <v/>
      </c>
      <c r="F3221" s="129" t="str">
        <f ca="1">IFERROR(IF($C3221="","",VLOOKUP(FİLTRE!$C3221,'SKT LİSTESİ'!$F:$S,7,0)),"")</f>
        <v/>
      </c>
      <c r="G3221" s="130" t="str">
        <f ca="1">IFERROR(IF($C3221="","",VLOOKUP(FİLTRE!$C3221,'SKT LİSTESİ'!$F:$S,8,0)),"")</f>
        <v/>
      </c>
      <c r="H3221" s="131" t="str">
        <f ca="1">IF(E3221="","",IF($C3221="","",VLOOKUP(FİLTRE!$C3221,'SKT LİSTESİ'!$F:$S,9,0)))</f>
        <v/>
      </c>
      <c r="I3221" s="132" t="str">
        <f ca="1">IFERROR(IF($C3221="","",VLOOKUP(FİLTRE!$C3221,'SKT LİSTESİ'!$F:$S,10,0)),"")</f>
        <v/>
      </c>
      <c r="J3221" s="133" t="str">
        <f ca="1">IFERROR(IF($C3221="","",VLOOKUP(FİLTRE!$C3221,'SKT LİSTESİ'!$F:$S,11,0)),"")</f>
        <v/>
      </c>
      <c r="K3221" s="134" t="str">
        <f ca="1">IFERROR(IF($C3221="","",VLOOKUP(FİLTRE!$C3221,'SKT LİSTESİ'!$F:$S,12,0)),"")</f>
        <v/>
      </c>
      <c r="L3221" s="134" t="str">
        <f ca="1">IFERROR(IF($C3221="","",VLOOKUP(FİLTRE!$C3221,'SKT LİSTESİ'!$F:$S,13,0)),"")</f>
        <v/>
      </c>
      <c r="M3221" s="135" t="str">
        <f ca="1">IFERROR(IF($C3221="","",VLOOKUP(FİLTRE!$C3221,'SKT LİSTESİ'!$F:$AJ,14,0)),"")</f>
        <v/>
      </c>
      <c r="N3221" s="31" t="str">
        <f ca="1">IFERROR(IF($C3221="","",VLOOKUP(FİLTRE!$C3221,'SKT LİSTESİ'!$F:$AJ,22,0)),"")</f>
        <v/>
      </c>
      <c r="O3221" s="136" t="str">
        <f ca="1">IFERROR(IF($C3221="","",VLOOKUP(FİLTRE!$C3221,'SKT LİSTESİ'!$F:$AJ,23,0)),"")</f>
        <v/>
      </c>
      <c r="P3221" s="31"/>
      <c r="Q3221" s="31"/>
      <c r="R3221" s="137" t="str">
        <f ca="1">(IFERROR(IF($C3221="","",VLOOKUP(FİLTRE!$C3221,'SKT LİSTESİ'!$F:$AJ,15,0)),""))</f>
        <v/>
      </c>
      <c r="S3221" s="138" t="str">
        <f ca="1">IFERROR(IF($C3221="","",VLOOKUP(FİLTRE!$C3221,'SKT LİSTESİ'!$F:$AJ,16,0)),"")</f>
        <v/>
      </c>
      <c r="AF3221" s="179" t="str">
        <f t="shared" ca="1" si="202"/>
        <v/>
      </c>
      <c r="AG3221" s="179">
        <f t="shared" ca="1" si="203"/>
        <v>0</v>
      </c>
      <c r="AH3221" s="179">
        <f t="shared" ca="1" si="204"/>
        <v>0</v>
      </c>
    </row>
    <row r="3222" spans="2:34" ht="15.75" x14ac:dyDescent="0.25">
      <c r="B3222">
        <f t="shared" ca="1" si="201"/>
        <v>3210</v>
      </c>
      <c r="C3222" t="str">
        <f ca="1">IFERROR(VLOOKUP(B3222,'SKT LİSTESİ'!F:F,1,0),"")</f>
        <v/>
      </c>
      <c r="E3222" s="128" t="str">
        <f ca="1">IFERROR(IF($C3222="","",VLOOKUP(FİLTRE!$C3222,'SKT LİSTESİ'!$F:$S,5,0)),"")</f>
        <v/>
      </c>
      <c r="F3222" s="129" t="str">
        <f ca="1">IFERROR(IF($C3222="","",VLOOKUP(FİLTRE!$C3222,'SKT LİSTESİ'!$F:$S,7,0)),"")</f>
        <v/>
      </c>
      <c r="G3222" s="130" t="str">
        <f ca="1">IFERROR(IF($C3222="","",VLOOKUP(FİLTRE!$C3222,'SKT LİSTESİ'!$F:$S,8,0)),"")</f>
        <v/>
      </c>
      <c r="H3222" s="131" t="str">
        <f ca="1">IF(E3222="","",IF($C3222="","",VLOOKUP(FİLTRE!$C3222,'SKT LİSTESİ'!$F:$S,9,0)))</f>
        <v/>
      </c>
      <c r="I3222" s="132" t="str">
        <f ca="1">IFERROR(IF($C3222="","",VLOOKUP(FİLTRE!$C3222,'SKT LİSTESİ'!$F:$S,10,0)),"")</f>
        <v/>
      </c>
      <c r="J3222" s="133" t="str">
        <f ca="1">IFERROR(IF($C3222="","",VLOOKUP(FİLTRE!$C3222,'SKT LİSTESİ'!$F:$S,11,0)),"")</f>
        <v/>
      </c>
      <c r="K3222" s="134" t="str">
        <f ca="1">IFERROR(IF($C3222="","",VLOOKUP(FİLTRE!$C3222,'SKT LİSTESİ'!$F:$S,12,0)),"")</f>
        <v/>
      </c>
      <c r="L3222" s="134" t="str">
        <f ca="1">IFERROR(IF($C3222="","",VLOOKUP(FİLTRE!$C3222,'SKT LİSTESİ'!$F:$S,13,0)),"")</f>
        <v/>
      </c>
      <c r="M3222" s="135" t="str">
        <f ca="1">IFERROR(IF($C3222="","",VLOOKUP(FİLTRE!$C3222,'SKT LİSTESİ'!$F:$AJ,14,0)),"")</f>
        <v/>
      </c>
      <c r="N3222" s="31" t="str">
        <f ca="1">IFERROR(IF($C3222="","",VLOOKUP(FİLTRE!$C3222,'SKT LİSTESİ'!$F:$AJ,22,0)),"")</f>
        <v/>
      </c>
      <c r="O3222" s="136" t="str">
        <f ca="1">IFERROR(IF($C3222="","",VLOOKUP(FİLTRE!$C3222,'SKT LİSTESİ'!$F:$AJ,23,0)),"")</f>
        <v/>
      </c>
      <c r="P3222" s="31"/>
      <c r="Q3222" s="31"/>
      <c r="R3222" s="137" t="str">
        <f ca="1">(IFERROR(IF($C3222="","",VLOOKUP(FİLTRE!$C3222,'SKT LİSTESİ'!$F:$AJ,15,0)),""))</f>
        <v/>
      </c>
      <c r="S3222" s="138" t="str">
        <f ca="1">IFERROR(IF($C3222="","",VLOOKUP(FİLTRE!$C3222,'SKT LİSTESİ'!$F:$AJ,16,0)),"")</f>
        <v/>
      </c>
      <c r="AF3222" s="179" t="str">
        <f t="shared" ca="1" si="202"/>
        <v/>
      </c>
      <c r="AG3222" s="179">
        <f t="shared" ca="1" si="203"/>
        <v>0</v>
      </c>
      <c r="AH3222" s="179">
        <f t="shared" ca="1" si="204"/>
        <v>0</v>
      </c>
    </row>
    <row r="3223" spans="2:34" ht="15.75" x14ac:dyDescent="0.25">
      <c r="B3223">
        <f t="shared" ca="1" si="201"/>
        <v>3211</v>
      </c>
      <c r="C3223" t="str">
        <f ca="1">IFERROR(VLOOKUP(B3223,'SKT LİSTESİ'!F:F,1,0),"")</f>
        <v/>
      </c>
      <c r="E3223" s="128" t="str">
        <f ca="1">IFERROR(IF($C3223="","",VLOOKUP(FİLTRE!$C3223,'SKT LİSTESİ'!$F:$S,5,0)),"")</f>
        <v/>
      </c>
      <c r="F3223" s="129" t="str">
        <f ca="1">IFERROR(IF($C3223="","",VLOOKUP(FİLTRE!$C3223,'SKT LİSTESİ'!$F:$S,7,0)),"")</f>
        <v/>
      </c>
      <c r="G3223" s="130" t="str">
        <f ca="1">IFERROR(IF($C3223="","",VLOOKUP(FİLTRE!$C3223,'SKT LİSTESİ'!$F:$S,8,0)),"")</f>
        <v/>
      </c>
      <c r="H3223" s="131" t="str">
        <f ca="1">IF(E3223="","",IF($C3223="","",VLOOKUP(FİLTRE!$C3223,'SKT LİSTESİ'!$F:$S,9,0)))</f>
        <v/>
      </c>
      <c r="I3223" s="132" t="str">
        <f ca="1">IFERROR(IF($C3223="","",VLOOKUP(FİLTRE!$C3223,'SKT LİSTESİ'!$F:$S,10,0)),"")</f>
        <v/>
      </c>
      <c r="J3223" s="133" t="str">
        <f ca="1">IFERROR(IF($C3223="","",VLOOKUP(FİLTRE!$C3223,'SKT LİSTESİ'!$F:$S,11,0)),"")</f>
        <v/>
      </c>
      <c r="K3223" s="134" t="str">
        <f ca="1">IFERROR(IF($C3223="","",VLOOKUP(FİLTRE!$C3223,'SKT LİSTESİ'!$F:$S,12,0)),"")</f>
        <v/>
      </c>
      <c r="L3223" s="134" t="str">
        <f ca="1">IFERROR(IF($C3223="","",VLOOKUP(FİLTRE!$C3223,'SKT LİSTESİ'!$F:$S,13,0)),"")</f>
        <v/>
      </c>
      <c r="M3223" s="135" t="str">
        <f ca="1">IFERROR(IF($C3223="","",VLOOKUP(FİLTRE!$C3223,'SKT LİSTESİ'!$F:$AJ,14,0)),"")</f>
        <v/>
      </c>
      <c r="N3223" s="31" t="str">
        <f ca="1">IFERROR(IF($C3223="","",VLOOKUP(FİLTRE!$C3223,'SKT LİSTESİ'!$F:$AJ,22,0)),"")</f>
        <v/>
      </c>
      <c r="O3223" s="136" t="str">
        <f ca="1">IFERROR(IF($C3223="","",VLOOKUP(FİLTRE!$C3223,'SKT LİSTESİ'!$F:$AJ,23,0)),"")</f>
        <v/>
      </c>
      <c r="P3223" s="31"/>
      <c r="Q3223" s="31"/>
      <c r="R3223" s="137" t="str">
        <f ca="1">(IFERROR(IF($C3223="","",VLOOKUP(FİLTRE!$C3223,'SKT LİSTESİ'!$F:$AJ,15,0)),""))</f>
        <v/>
      </c>
      <c r="S3223" s="138" t="str">
        <f ca="1">IFERROR(IF($C3223="","",VLOOKUP(FİLTRE!$C3223,'SKT LİSTESİ'!$F:$AJ,16,0)),"")</f>
        <v/>
      </c>
      <c r="AF3223" s="179" t="str">
        <f t="shared" ca="1" si="202"/>
        <v/>
      </c>
      <c r="AG3223" s="179">
        <f t="shared" ca="1" si="203"/>
        <v>0</v>
      </c>
      <c r="AH3223" s="179">
        <f t="shared" ca="1" si="204"/>
        <v>0</v>
      </c>
    </row>
    <row r="3224" spans="2:34" ht="15.75" x14ac:dyDescent="0.25">
      <c r="B3224">
        <f t="shared" ca="1" si="201"/>
        <v>3212</v>
      </c>
      <c r="C3224" t="str">
        <f ca="1">IFERROR(VLOOKUP(B3224,'SKT LİSTESİ'!F:F,1,0),"")</f>
        <v/>
      </c>
      <c r="E3224" s="128" t="str">
        <f ca="1">IFERROR(IF($C3224="","",VLOOKUP(FİLTRE!$C3224,'SKT LİSTESİ'!$F:$S,5,0)),"")</f>
        <v/>
      </c>
      <c r="F3224" s="129" t="str">
        <f ca="1">IFERROR(IF($C3224="","",VLOOKUP(FİLTRE!$C3224,'SKT LİSTESİ'!$F:$S,7,0)),"")</f>
        <v/>
      </c>
      <c r="G3224" s="130" t="str">
        <f ca="1">IFERROR(IF($C3224="","",VLOOKUP(FİLTRE!$C3224,'SKT LİSTESİ'!$F:$S,8,0)),"")</f>
        <v/>
      </c>
      <c r="H3224" s="131" t="str">
        <f ca="1">IF(E3224="","",IF($C3224="","",VLOOKUP(FİLTRE!$C3224,'SKT LİSTESİ'!$F:$S,9,0)))</f>
        <v/>
      </c>
      <c r="I3224" s="132" t="str">
        <f ca="1">IFERROR(IF($C3224="","",VLOOKUP(FİLTRE!$C3224,'SKT LİSTESİ'!$F:$S,10,0)),"")</f>
        <v/>
      </c>
      <c r="J3224" s="133" t="str">
        <f ca="1">IFERROR(IF($C3224="","",VLOOKUP(FİLTRE!$C3224,'SKT LİSTESİ'!$F:$S,11,0)),"")</f>
        <v/>
      </c>
      <c r="K3224" s="134" t="str">
        <f ca="1">IFERROR(IF($C3224="","",VLOOKUP(FİLTRE!$C3224,'SKT LİSTESİ'!$F:$S,12,0)),"")</f>
        <v/>
      </c>
      <c r="L3224" s="134" t="str">
        <f ca="1">IFERROR(IF($C3224="","",VLOOKUP(FİLTRE!$C3224,'SKT LİSTESİ'!$F:$S,13,0)),"")</f>
        <v/>
      </c>
      <c r="M3224" s="135" t="str">
        <f ca="1">IFERROR(IF($C3224="","",VLOOKUP(FİLTRE!$C3224,'SKT LİSTESİ'!$F:$AJ,14,0)),"")</f>
        <v/>
      </c>
      <c r="N3224" s="31" t="str">
        <f ca="1">IFERROR(IF($C3224="","",VLOOKUP(FİLTRE!$C3224,'SKT LİSTESİ'!$F:$AJ,22,0)),"")</f>
        <v/>
      </c>
      <c r="O3224" s="136" t="str">
        <f ca="1">IFERROR(IF($C3224="","",VLOOKUP(FİLTRE!$C3224,'SKT LİSTESİ'!$F:$AJ,23,0)),"")</f>
        <v/>
      </c>
      <c r="P3224" s="31"/>
      <c r="Q3224" s="31"/>
      <c r="R3224" s="137" t="str">
        <f ca="1">(IFERROR(IF($C3224="","",VLOOKUP(FİLTRE!$C3224,'SKT LİSTESİ'!$F:$AJ,15,0)),""))</f>
        <v/>
      </c>
      <c r="S3224" s="138" t="str">
        <f ca="1">IFERROR(IF($C3224="","",VLOOKUP(FİLTRE!$C3224,'SKT LİSTESİ'!$F:$AJ,16,0)),"")</f>
        <v/>
      </c>
      <c r="AF3224" s="179" t="str">
        <f t="shared" ca="1" si="202"/>
        <v/>
      </c>
      <c r="AG3224" s="179">
        <f t="shared" ca="1" si="203"/>
        <v>0</v>
      </c>
      <c r="AH3224" s="179">
        <f t="shared" ca="1" si="204"/>
        <v>0</v>
      </c>
    </row>
    <row r="3225" spans="2:34" ht="15.75" x14ac:dyDescent="0.25">
      <c r="B3225">
        <f t="shared" ca="1" si="201"/>
        <v>3213</v>
      </c>
      <c r="C3225" t="str">
        <f ca="1">IFERROR(VLOOKUP(B3225,'SKT LİSTESİ'!F:F,1,0),"")</f>
        <v/>
      </c>
      <c r="E3225" s="128" t="str">
        <f ca="1">IFERROR(IF($C3225="","",VLOOKUP(FİLTRE!$C3225,'SKT LİSTESİ'!$F:$S,5,0)),"")</f>
        <v/>
      </c>
      <c r="F3225" s="129" t="str">
        <f ca="1">IFERROR(IF($C3225="","",VLOOKUP(FİLTRE!$C3225,'SKT LİSTESİ'!$F:$S,7,0)),"")</f>
        <v/>
      </c>
      <c r="G3225" s="130" t="str">
        <f ca="1">IFERROR(IF($C3225="","",VLOOKUP(FİLTRE!$C3225,'SKT LİSTESİ'!$F:$S,8,0)),"")</f>
        <v/>
      </c>
      <c r="H3225" s="131" t="str">
        <f ca="1">IF(E3225="","",IF($C3225="","",VLOOKUP(FİLTRE!$C3225,'SKT LİSTESİ'!$F:$S,9,0)))</f>
        <v/>
      </c>
      <c r="I3225" s="132" t="str">
        <f ca="1">IFERROR(IF($C3225="","",VLOOKUP(FİLTRE!$C3225,'SKT LİSTESİ'!$F:$S,10,0)),"")</f>
        <v/>
      </c>
      <c r="J3225" s="133" t="str">
        <f ca="1">IFERROR(IF($C3225="","",VLOOKUP(FİLTRE!$C3225,'SKT LİSTESİ'!$F:$S,11,0)),"")</f>
        <v/>
      </c>
      <c r="K3225" s="134" t="str">
        <f ca="1">IFERROR(IF($C3225="","",VLOOKUP(FİLTRE!$C3225,'SKT LİSTESİ'!$F:$S,12,0)),"")</f>
        <v/>
      </c>
      <c r="L3225" s="134" t="str">
        <f ca="1">IFERROR(IF($C3225="","",VLOOKUP(FİLTRE!$C3225,'SKT LİSTESİ'!$F:$S,13,0)),"")</f>
        <v/>
      </c>
      <c r="M3225" s="135" t="str">
        <f ca="1">IFERROR(IF($C3225="","",VLOOKUP(FİLTRE!$C3225,'SKT LİSTESİ'!$F:$AJ,14,0)),"")</f>
        <v/>
      </c>
      <c r="N3225" s="31" t="str">
        <f ca="1">IFERROR(IF($C3225="","",VLOOKUP(FİLTRE!$C3225,'SKT LİSTESİ'!$F:$AJ,22,0)),"")</f>
        <v/>
      </c>
      <c r="O3225" s="136" t="str">
        <f ca="1">IFERROR(IF($C3225="","",VLOOKUP(FİLTRE!$C3225,'SKT LİSTESİ'!$F:$AJ,23,0)),"")</f>
        <v/>
      </c>
      <c r="P3225" s="31"/>
      <c r="Q3225" s="31"/>
      <c r="R3225" s="137" t="str">
        <f ca="1">(IFERROR(IF($C3225="","",VLOOKUP(FİLTRE!$C3225,'SKT LİSTESİ'!$F:$AJ,15,0)),""))</f>
        <v/>
      </c>
      <c r="S3225" s="138" t="str">
        <f ca="1">IFERROR(IF($C3225="","",VLOOKUP(FİLTRE!$C3225,'SKT LİSTESİ'!$F:$AJ,16,0)),"")</f>
        <v/>
      </c>
      <c r="AF3225" s="179" t="str">
        <f t="shared" ca="1" si="202"/>
        <v/>
      </c>
      <c r="AG3225" s="179">
        <f t="shared" ca="1" si="203"/>
        <v>0</v>
      </c>
      <c r="AH3225" s="179">
        <f t="shared" ca="1" si="204"/>
        <v>0</v>
      </c>
    </row>
    <row r="3226" spans="2:34" ht="15.75" x14ac:dyDescent="0.25">
      <c r="B3226">
        <f t="shared" ca="1" si="201"/>
        <v>3214</v>
      </c>
      <c r="C3226" t="str">
        <f ca="1">IFERROR(VLOOKUP(B3226,'SKT LİSTESİ'!F:F,1,0),"")</f>
        <v/>
      </c>
      <c r="E3226" s="128" t="str">
        <f ca="1">IFERROR(IF($C3226="","",VLOOKUP(FİLTRE!$C3226,'SKT LİSTESİ'!$F:$S,5,0)),"")</f>
        <v/>
      </c>
      <c r="F3226" s="129" t="str">
        <f ca="1">IFERROR(IF($C3226="","",VLOOKUP(FİLTRE!$C3226,'SKT LİSTESİ'!$F:$S,7,0)),"")</f>
        <v/>
      </c>
      <c r="G3226" s="130" t="str">
        <f ca="1">IFERROR(IF($C3226="","",VLOOKUP(FİLTRE!$C3226,'SKT LİSTESİ'!$F:$S,8,0)),"")</f>
        <v/>
      </c>
      <c r="H3226" s="131" t="str">
        <f ca="1">IF(E3226="","",IF($C3226="","",VLOOKUP(FİLTRE!$C3226,'SKT LİSTESİ'!$F:$S,9,0)))</f>
        <v/>
      </c>
      <c r="I3226" s="132" t="str">
        <f ca="1">IFERROR(IF($C3226="","",VLOOKUP(FİLTRE!$C3226,'SKT LİSTESİ'!$F:$S,10,0)),"")</f>
        <v/>
      </c>
      <c r="J3226" s="133" t="str">
        <f ca="1">IFERROR(IF($C3226="","",VLOOKUP(FİLTRE!$C3226,'SKT LİSTESİ'!$F:$S,11,0)),"")</f>
        <v/>
      </c>
      <c r="K3226" s="134" t="str">
        <f ca="1">IFERROR(IF($C3226="","",VLOOKUP(FİLTRE!$C3226,'SKT LİSTESİ'!$F:$S,12,0)),"")</f>
        <v/>
      </c>
      <c r="L3226" s="134" t="str">
        <f ca="1">IFERROR(IF($C3226="","",VLOOKUP(FİLTRE!$C3226,'SKT LİSTESİ'!$F:$S,13,0)),"")</f>
        <v/>
      </c>
      <c r="M3226" s="135" t="str">
        <f ca="1">IFERROR(IF($C3226="","",VLOOKUP(FİLTRE!$C3226,'SKT LİSTESİ'!$F:$AJ,14,0)),"")</f>
        <v/>
      </c>
      <c r="N3226" s="31" t="str">
        <f ca="1">IFERROR(IF($C3226="","",VLOOKUP(FİLTRE!$C3226,'SKT LİSTESİ'!$F:$AJ,22,0)),"")</f>
        <v/>
      </c>
      <c r="O3226" s="136" t="str">
        <f ca="1">IFERROR(IF($C3226="","",VLOOKUP(FİLTRE!$C3226,'SKT LİSTESİ'!$F:$AJ,23,0)),"")</f>
        <v/>
      </c>
      <c r="P3226" s="31"/>
      <c r="Q3226" s="31"/>
      <c r="R3226" s="137" t="str">
        <f ca="1">(IFERROR(IF($C3226="","",VLOOKUP(FİLTRE!$C3226,'SKT LİSTESİ'!$F:$AJ,15,0)),""))</f>
        <v/>
      </c>
      <c r="S3226" s="138" t="str">
        <f ca="1">IFERROR(IF($C3226="","",VLOOKUP(FİLTRE!$C3226,'SKT LİSTESİ'!$F:$AJ,16,0)),"")</f>
        <v/>
      </c>
      <c r="AF3226" s="179" t="str">
        <f t="shared" ca="1" si="202"/>
        <v/>
      </c>
      <c r="AG3226" s="179">
        <f t="shared" ca="1" si="203"/>
        <v>0</v>
      </c>
      <c r="AH3226" s="179">
        <f t="shared" ca="1" si="204"/>
        <v>0</v>
      </c>
    </row>
    <row r="3227" spans="2:34" ht="15.75" x14ac:dyDescent="0.25">
      <c r="B3227">
        <f t="shared" ca="1" si="201"/>
        <v>3215</v>
      </c>
      <c r="C3227" t="str">
        <f ca="1">IFERROR(VLOOKUP(B3227,'SKT LİSTESİ'!F:F,1,0),"")</f>
        <v/>
      </c>
      <c r="E3227" s="128" t="str">
        <f ca="1">IFERROR(IF($C3227="","",VLOOKUP(FİLTRE!$C3227,'SKT LİSTESİ'!$F:$S,5,0)),"")</f>
        <v/>
      </c>
      <c r="F3227" s="129" t="str">
        <f ca="1">IFERROR(IF($C3227="","",VLOOKUP(FİLTRE!$C3227,'SKT LİSTESİ'!$F:$S,7,0)),"")</f>
        <v/>
      </c>
      <c r="G3227" s="130" t="str">
        <f ca="1">IFERROR(IF($C3227="","",VLOOKUP(FİLTRE!$C3227,'SKT LİSTESİ'!$F:$S,8,0)),"")</f>
        <v/>
      </c>
      <c r="H3227" s="131" t="str">
        <f ca="1">IF(E3227="","",IF($C3227="","",VLOOKUP(FİLTRE!$C3227,'SKT LİSTESİ'!$F:$S,9,0)))</f>
        <v/>
      </c>
      <c r="I3227" s="132" t="str">
        <f ca="1">IFERROR(IF($C3227="","",VLOOKUP(FİLTRE!$C3227,'SKT LİSTESİ'!$F:$S,10,0)),"")</f>
        <v/>
      </c>
      <c r="J3227" s="133" t="str">
        <f ca="1">IFERROR(IF($C3227="","",VLOOKUP(FİLTRE!$C3227,'SKT LİSTESİ'!$F:$S,11,0)),"")</f>
        <v/>
      </c>
      <c r="K3227" s="134" t="str">
        <f ca="1">IFERROR(IF($C3227="","",VLOOKUP(FİLTRE!$C3227,'SKT LİSTESİ'!$F:$S,12,0)),"")</f>
        <v/>
      </c>
      <c r="L3227" s="134" t="str">
        <f ca="1">IFERROR(IF($C3227="","",VLOOKUP(FİLTRE!$C3227,'SKT LİSTESİ'!$F:$S,13,0)),"")</f>
        <v/>
      </c>
      <c r="M3227" s="135" t="str">
        <f ca="1">IFERROR(IF($C3227="","",VLOOKUP(FİLTRE!$C3227,'SKT LİSTESİ'!$F:$AJ,14,0)),"")</f>
        <v/>
      </c>
      <c r="N3227" s="31" t="str">
        <f ca="1">IFERROR(IF($C3227="","",VLOOKUP(FİLTRE!$C3227,'SKT LİSTESİ'!$F:$AJ,22,0)),"")</f>
        <v/>
      </c>
      <c r="O3227" s="136" t="str">
        <f ca="1">IFERROR(IF($C3227="","",VLOOKUP(FİLTRE!$C3227,'SKT LİSTESİ'!$F:$AJ,23,0)),"")</f>
        <v/>
      </c>
      <c r="P3227" s="31"/>
      <c r="Q3227" s="31"/>
      <c r="R3227" s="137" t="str">
        <f ca="1">(IFERROR(IF($C3227="","",VLOOKUP(FİLTRE!$C3227,'SKT LİSTESİ'!$F:$AJ,15,0)),""))</f>
        <v/>
      </c>
      <c r="S3227" s="138" t="str">
        <f ca="1">IFERROR(IF($C3227="","",VLOOKUP(FİLTRE!$C3227,'SKT LİSTESİ'!$F:$AJ,16,0)),"")</f>
        <v/>
      </c>
      <c r="AF3227" s="179" t="str">
        <f t="shared" ca="1" si="202"/>
        <v/>
      </c>
      <c r="AG3227" s="179">
        <f t="shared" ca="1" si="203"/>
        <v>0</v>
      </c>
      <c r="AH3227" s="179">
        <f t="shared" ca="1" si="204"/>
        <v>0</v>
      </c>
    </row>
    <row r="3228" spans="2:34" ht="15.75" x14ac:dyDescent="0.25">
      <c r="B3228">
        <f t="shared" ca="1" si="201"/>
        <v>3216</v>
      </c>
      <c r="C3228" t="str">
        <f ca="1">IFERROR(VLOOKUP(B3228,'SKT LİSTESİ'!F:F,1,0),"")</f>
        <v/>
      </c>
      <c r="E3228" s="128" t="str">
        <f ca="1">IFERROR(IF($C3228="","",VLOOKUP(FİLTRE!$C3228,'SKT LİSTESİ'!$F:$S,5,0)),"")</f>
        <v/>
      </c>
      <c r="F3228" s="129" t="str">
        <f ca="1">IFERROR(IF($C3228="","",VLOOKUP(FİLTRE!$C3228,'SKT LİSTESİ'!$F:$S,7,0)),"")</f>
        <v/>
      </c>
      <c r="G3228" s="130" t="str">
        <f ca="1">IFERROR(IF($C3228="","",VLOOKUP(FİLTRE!$C3228,'SKT LİSTESİ'!$F:$S,8,0)),"")</f>
        <v/>
      </c>
      <c r="H3228" s="131" t="str">
        <f ca="1">IF(E3228="","",IF($C3228="","",VLOOKUP(FİLTRE!$C3228,'SKT LİSTESİ'!$F:$S,9,0)))</f>
        <v/>
      </c>
      <c r="I3228" s="132" t="str">
        <f ca="1">IFERROR(IF($C3228="","",VLOOKUP(FİLTRE!$C3228,'SKT LİSTESİ'!$F:$S,10,0)),"")</f>
        <v/>
      </c>
      <c r="J3228" s="133" t="str">
        <f ca="1">IFERROR(IF($C3228="","",VLOOKUP(FİLTRE!$C3228,'SKT LİSTESİ'!$F:$S,11,0)),"")</f>
        <v/>
      </c>
      <c r="K3228" s="134" t="str">
        <f ca="1">IFERROR(IF($C3228="","",VLOOKUP(FİLTRE!$C3228,'SKT LİSTESİ'!$F:$S,12,0)),"")</f>
        <v/>
      </c>
      <c r="L3228" s="134" t="str">
        <f ca="1">IFERROR(IF($C3228="","",VLOOKUP(FİLTRE!$C3228,'SKT LİSTESİ'!$F:$S,13,0)),"")</f>
        <v/>
      </c>
      <c r="M3228" s="135" t="str">
        <f ca="1">IFERROR(IF($C3228="","",VLOOKUP(FİLTRE!$C3228,'SKT LİSTESİ'!$F:$AJ,14,0)),"")</f>
        <v/>
      </c>
      <c r="N3228" s="31" t="str">
        <f ca="1">IFERROR(IF($C3228="","",VLOOKUP(FİLTRE!$C3228,'SKT LİSTESİ'!$F:$AJ,22,0)),"")</f>
        <v/>
      </c>
      <c r="O3228" s="136" t="str">
        <f ca="1">IFERROR(IF($C3228="","",VLOOKUP(FİLTRE!$C3228,'SKT LİSTESİ'!$F:$AJ,23,0)),"")</f>
        <v/>
      </c>
      <c r="P3228" s="31"/>
      <c r="Q3228" s="31"/>
      <c r="R3228" s="137" t="str">
        <f ca="1">(IFERROR(IF($C3228="","",VLOOKUP(FİLTRE!$C3228,'SKT LİSTESİ'!$F:$AJ,15,0)),""))</f>
        <v/>
      </c>
      <c r="S3228" s="138" t="str">
        <f ca="1">IFERROR(IF($C3228="","",VLOOKUP(FİLTRE!$C3228,'SKT LİSTESİ'!$F:$AJ,16,0)),"")</f>
        <v/>
      </c>
      <c r="AF3228" s="179" t="str">
        <f t="shared" ca="1" si="202"/>
        <v/>
      </c>
      <c r="AG3228" s="179">
        <f t="shared" ca="1" si="203"/>
        <v>0</v>
      </c>
      <c r="AH3228" s="179">
        <f t="shared" ca="1" si="204"/>
        <v>0</v>
      </c>
    </row>
    <row r="3229" spans="2:34" ht="15.75" x14ac:dyDescent="0.25">
      <c r="B3229">
        <f t="shared" ca="1" si="201"/>
        <v>3217</v>
      </c>
      <c r="C3229" t="str">
        <f ca="1">IFERROR(VLOOKUP(B3229,'SKT LİSTESİ'!F:F,1,0),"")</f>
        <v/>
      </c>
      <c r="E3229" s="128" t="str">
        <f ca="1">IFERROR(IF($C3229="","",VLOOKUP(FİLTRE!$C3229,'SKT LİSTESİ'!$F:$S,5,0)),"")</f>
        <v/>
      </c>
      <c r="F3229" s="129" t="str">
        <f ca="1">IFERROR(IF($C3229="","",VLOOKUP(FİLTRE!$C3229,'SKT LİSTESİ'!$F:$S,7,0)),"")</f>
        <v/>
      </c>
      <c r="G3229" s="130" t="str">
        <f ca="1">IFERROR(IF($C3229="","",VLOOKUP(FİLTRE!$C3229,'SKT LİSTESİ'!$F:$S,8,0)),"")</f>
        <v/>
      </c>
      <c r="H3229" s="131" t="str">
        <f ca="1">IF(E3229="","",IF($C3229="","",VLOOKUP(FİLTRE!$C3229,'SKT LİSTESİ'!$F:$S,9,0)))</f>
        <v/>
      </c>
      <c r="I3229" s="132" t="str">
        <f ca="1">IFERROR(IF($C3229="","",VLOOKUP(FİLTRE!$C3229,'SKT LİSTESİ'!$F:$S,10,0)),"")</f>
        <v/>
      </c>
      <c r="J3229" s="133" t="str">
        <f ca="1">IFERROR(IF($C3229="","",VLOOKUP(FİLTRE!$C3229,'SKT LİSTESİ'!$F:$S,11,0)),"")</f>
        <v/>
      </c>
      <c r="K3229" s="134" t="str">
        <f ca="1">IFERROR(IF($C3229="","",VLOOKUP(FİLTRE!$C3229,'SKT LİSTESİ'!$F:$S,12,0)),"")</f>
        <v/>
      </c>
      <c r="L3229" s="134" t="str">
        <f ca="1">IFERROR(IF($C3229="","",VLOOKUP(FİLTRE!$C3229,'SKT LİSTESİ'!$F:$S,13,0)),"")</f>
        <v/>
      </c>
      <c r="M3229" s="135" t="str">
        <f ca="1">IFERROR(IF($C3229="","",VLOOKUP(FİLTRE!$C3229,'SKT LİSTESİ'!$F:$AJ,14,0)),"")</f>
        <v/>
      </c>
      <c r="N3229" s="31" t="str">
        <f ca="1">IFERROR(IF($C3229="","",VLOOKUP(FİLTRE!$C3229,'SKT LİSTESİ'!$F:$AJ,22,0)),"")</f>
        <v/>
      </c>
      <c r="O3229" s="136" t="str">
        <f ca="1">IFERROR(IF($C3229="","",VLOOKUP(FİLTRE!$C3229,'SKT LİSTESİ'!$F:$AJ,23,0)),"")</f>
        <v/>
      </c>
      <c r="P3229" s="31"/>
      <c r="Q3229" s="31"/>
      <c r="R3229" s="137" t="str">
        <f ca="1">(IFERROR(IF($C3229="","",VLOOKUP(FİLTRE!$C3229,'SKT LİSTESİ'!$F:$AJ,15,0)),""))</f>
        <v/>
      </c>
      <c r="S3229" s="138" t="str">
        <f ca="1">IFERROR(IF($C3229="","",VLOOKUP(FİLTRE!$C3229,'SKT LİSTESİ'!$F:$AJ,16,0)),"")</f>
        <v/>
      </c>
      <c r="AF3229" s="179" t="str">
        <f t="shared" ca="1" si="202"/>
        <v/>
      </c>
      <c r="AG3229" s="179">
        <f t="shared" ca="1" si="203"/>
        <v>0</v>
      </c>
      <c r="AH3229" s="179">
        <f t="shared" ca="1" si="204"/>
        <v>0</v>
      </c>
    </row>
    <row r="3230" spans="2:34" ht="15.75" x14ac:dyDescent="0.25">
      <c r="B3230">
        <f t="shared" ca="1" si="201"/>
        <v>3218</v>
      </c>
      <c r="C3230" t="str">
        <f ca="1">IFERROR(VLOOKUP(B3230,'SKT LİSTESİ'!F:F,1,0),"")</f>
        <v/>
      </c>
      <c r="E3230" s="128" t="str">
        <f ca="1">IFERROR(IF($C3230="","",VLOOKUP(FİLTRE!$C3230,'SKT LİSTESİ'!$F:$S,5,0)),"")</f>
        <v/>
      </c>
      <c r="F3230" s="129" t="str">
        <f ca="1">IFERROR(IF($C3230="","",VLOOKUP(FİLTRE!$C3230,'SKT LİSTESİ'!$F:$S,7,0)),"")</f>
        <v/>
      </c>
      <c r="G3230" s="130" t="str">
        <f ca="1">IFERROR(IF($C3230="","",VLOOKUP(FİLTRE!$C3230,'SKT LİSTESİ'!$F:$S,8,0)),"")</f>
        <v/>
      </c>
      <c r="H3230" s="131" t="str">
        <f ca="1">IF(E3230="","",IF($C3230="","",VLOOKUP(FİLTRE!$C3230,'SKT LİSTESİ'!$F:$S,9,0)))</f>
        <v/>
      </c>
      <c r="I3230" s="132" t="str">
        <f ca="1">IFERROR(IF($C3230="","",VLOOKUP(FİLTRE!$C3230,'SKT LİSTESİ'!$F:$S,10,0)),"")</f>
        <v/>
      </c>
      <c r="J3230" s="133" t="str">
        <f ca="1">IFERROR(IF($C3230="","",VLOOKUP(FİLTRE!$C3230,'SKT LİSTESİ'!$F:$S,11,0)),"")</f>
        <v/>
      </c>
      <c r="K3230" s="134" t="str">
        <f ca="1">IFERROR(IF($C3230="","",VLOOKUP(FİLTRE!$C3230,'SKT LİSTESİ'!$F:$S,12,0)),"")</f>
        <v/>
      </c>
      <c r="L3230" s="134" t="str">
        <f ca="1">IFERROR(IF($C3230="","",VLOOKUP(FİLTRE!$C3230,'SKT LİSTESİ'!$F:$S,13,0)),"")</f>
        <v/>
      </c>
      <c r="M3230" s="135" t="str">
        <f ca="1">IFERROR(IF($C3230="","",VLOOKUP(FİLTRE!$C3230,'SKT LİSTESİ'!$F:$AJ,14,0)),"")</f>
        <v/>
      </c>
      <c r="N3230" s="31" t="str">
        <f ca="1">IFERROR(IF($C3230="","",VLOOKUP(FİLTRE!$C3230,'SKT LİSTESİ'!$F:$AJ,22,0)),"")</f>
        <v/>
      </c>
      <c r="O3230" s="136" t="str">
        <f ca="1">IFERROR(IF($C3230="","",VLOOKUP(FİLTRE!$C3230,'SKT LİSTESİ'!$F:$AJ,23,0)),"")</f>
        <v/>
      </c>
      <c r="P3230" s="31"/>
      <c r="Q3230" s="31"/>
      <c r="R3230" s="137" t="str">
        <f ca="1">(IFERROR(IF($C3230="","",VLOOKUP(FİLTRE!$C3230,'SKT LİSTESİ'!$F:$AJ,15,0)),""))</f>
        <v/>
      </c>
      <c r="S3230" s="138" t="str">
        <f ca="1">IFERROR(IF($C3230="","",VLOOKUP(FİLTRE!$C3230,'SKT LİSTESİ'!$F:$AJ,16,0)),"")</f>
        <v/>
      </c>
      <c r="AF3230" s="179" t="str">
        <f t="shared" ca="1" si="202"/>
        <v/>
      </c>
      <c r="AG3230" s="179">
        <f t="shared" ca="1" si="203"/>
        <v>0</v>
      </c>
      <c r="AH3230" s="179">
        <f t="shared" ca="1" si="204"/>
        <v>0</v>
      </c>
    </row>
    <row r="3231" spans="2:34" ht="15.75" x14ac:dyDescent="0.25">
      <c r="B3231">
        <f t="shared" ca="1" si="201"/>
        <v>3219</v>
      </c>
      <c r="C3231" t="str">
        <f ca="1">IFERROR(VLOOKUP(B3231,'SKT LİSTESİ'!F:F,1,0),"")</f>
        <v/>
      </c>
      <c r="E3231" s="128" t="str">
        <f ca="1">IFERROR(IF($C3231="","",VLOOKUP(FİLTRE!$C3231,'SKT LİSTESİ'!$F:$S,5,0)),"")</f>
        <v/>
      </c>
      <c r="F3231" s="129" t="str">
        <f ca="1">IFERROR(IF($C3231="","",VLOOKUP(FİLTRE!$C3231,'SKT LİSTESİ'!$F:$S,7,0)),"")</f>
        <v/>
      </c>
      <c r="G3231" s="130" t="str">
        <f ca="1">IFERROR(IF($C3231="","",VLOOKUP(FİLTRE!$C3231,'SKT LİSTESİ'!$F:$S,8,0)),"")</f>
        <v/>
      </c>
      <c r="H3231" s="131" t="str">
        <f ca="1">IF(E3231="","",IF($C3231="","",VLOOKUP(FİLTRE!$C3231,'SKT LİSTESİ'!$F:$S,9,0)))</f>
        <v/>
      </c>
      <c r="I3231" s="132" t="str">
        <f ca="1">IFERROR(IF($C3231="","",VLOOKUP(FİLTRE!$C3231,'SKT LİSTESİ'!$F:$S,10,0)),"")</f>
        <v/>
      </c>
      <c r="J3231" s="133" t="str">
        <f ca="1">IFERROR(IF($C3231="","",VLOOKUP(FİLTRE!$C3231,'SKT LİSTESİ'!$F:$S,11,0)),"")</f>
        <v/>
      </c>
      <c r="K3231" s="134" t="str">
        <f ca="1">IFERROR(IF($C3231="","",VLOOKUP(FİLTRE!$C3231,'SKT LİSTESİ'!$F:$S,12,0)),"")</f>
        <v/>
      </c>
      <c r="L3231" s="134" t="str">
        <f ca="1">IFERROR(IF($C3231="","",VLOOKUP(FİLTRE!$C3231,'SKT LİSTESİ'!$F:$S,13,0)),"")</f>
        <v/>
      </c>
      <c r="M3231" s="135" t="str">
        <f ca="1">IFERROR(IF($C3231="","",VLOOKUP(FİLTRE!$C3231,'SKT LİSTESİ'!$F:$AJ,14,0)),"")</f>
        <v/>
      </c>
      <c r="N3231" s="31" t="str">
        <f ca="1">IFERROR(IF($C3231="","",VLOOKUP(FİLTRE!$C3231,'SKT LİSTESİ'!$F:$AJ,22,0)),"")</f>
        <v/>
      </c>
      <c r="O3231" s="136" t="str">
        <f ca="1">IFERROR(IF($C3231="","",VLOOKUP(FİLTRE!$C3231,'SKT LİSTESİ'!$F:$AJ,23,0)),"")</f>
        <v/>
      </c>
      <c r="P3231" s="31"/>
      <c r="Q3231" s="31"/>
      <c r="R3231" s="137" t="str">
        <f ca="1">(IFERROR(IF($C3231="","",VLOOKUP(FİLTRE!$C3231,'SKT LİSTESİ'!$F:$AJ,15,0)),""))</f>
        <v/>
      </c>
      <c r="S3231" s="138" t="str">
        <f ca="1">IFERROR(IF($C3231="","",VLOOKUP(FİLTRE!$C3231,'SKT LİSTESİ'!$F:$AJ,16,0)),"")</f>
        <v/>
      </c>
      <c r="AF3231" s="179" t="str">
        <f t="shared" ca="1" si="202"/>
        <v/>
      </c>
      <c r="AG3231" s="179">
        <f t="shared" ca="1" si="203"/>
        <v>0</v>
      </c>
      <c r="AH3231" s="179">
        <f t="shared" ca="1" si="204"/>
        <v>0</v>
      </c>
    </row>
    <row r="3232" spans="2:34" ht="15.75" x14ac:dyDescent="0.25">
      <c r="B3232">
        <f t="shared" ca="1" si="201"/>
        <v>3220</v>
      </c>
      <c r="C3232" t="str">
        <f ca="1">IFERROR(VLOOKUP(B3232,'SKT LİSTESİ'!F:F,1,0),"")</f>
        <v/>
      </c>
      <c r="E3232" s="128" t="str">
        <f ca="1">IFERROR(IF($C3232="","",VLOOKUP(FİLTRE!$C3232,'SKT LİSTESİ'!$F:$S,5,0)),"")</f>
        <v/>
      </c>
      <c r="F3232" s="129" t="str">
        <f ca="1">IFERROR(IF($C3232="","",VLOOKUP(FİLTRE!$C3232,'SKT LİSTESİ'!$F:$S,7,0)),"")</f>
        <v/>
      </c>
      <c r="G3232" s="130" t="str">
        <f ca="1">IFERROR(IF($C3232="","",VLOOKUP(FİLTRE!$C3232,'SKT LİSTESİ'!$F:$S,8,0)),"")</f>
        <v/>
      </c>
      <c r="H3232" s="131" t="str">
        <f ca="1">IF(E3232="","",IF($C3232="","",VLOOKUP(FİLTRE!$C3232,'SKT LİSTESİ'!$F:$S,9,0)))</f>
        <v/>
      </c>
      <c r="I3232" s="132" t="str">
        <f ca="1">IFERROR(IF($C3232="","",VLOOKUP(FİLTRE!$C3232,'SKT LİSTESİ'!$F:$S,10,0)),"")</f>
        <v/>
      </c>
      <c r="J3232" s="133" t="str">
        <f ca="1">IFERROR(IF($C3232="","",VLOOKUP(FİLTRE!$C3232,'SKT LİSTESİ'!$F:$S,11,0)),"")</f>
        <v/>
      </c>
      <c r="K3232" s="134" t="str">
        <f ca="1">IFERROR(IF($C3232="","",VLOOKUP(FİLTRE!$C3232,'SKT LİSTESİ'!$F:$S,12,0)),"")</f>
        <v/>
      </c>
      <c r="L3232" s="134" t="str">
        <f ca="1">IFERROR(IF($C3232="","",VLOOKUP(FİLTRE!$C3232,'SKT LİSTESİ'!$F:$S,13,0)),"")</f>
        <v/>
      </c>
      <c r="M3232" s="135" t="str">
        <f ca="1">IFERROR(IF($C3232="","",VLOOKUP(FİLTRE!$C3232,'SKT LİSTESİ'!$F:$AJ,14,0)),"")</f>
        <v/>
      </c>
      <c r="N3232" s="31" t="str">
        <f ca="1">IFERROR(IF($C3232="","",VLOOKUP(FİLTRE!$C3232,'SKT LİSTESİ'!$F:$AJ,22,0)),"")</f>
        <v/>
      </c>
      <c r="O3232" s="136" t="str">
        <f ca="1">IFERROR(IF($C3232="","",VLOOKUP(FİLTRE!$C3232,'SKT LİSTESİ'!$F:$AJ,23,0)),"")</f>
        <v/>
      </c>
      <c r="P3232" s="31"/>
      <c r="Q3232" s="31"/>
      <c r="R3232" s="137" t="str">
        <f ca="1">(IFERROR(IF($C3232="","",VLOOKUP(FİLTRE!$C3232,'SKT LİSTESİ'!$F:$AJ,15,0)),""))</f>
        <v/>
      </c>
      <c r="S3232" s="138" t="str">
        <f ca="1">IFERROR(IF($C3232="","",VLOOKUP(FİLTRE!$C3232,'SKT LİSTESİ'!$F:$AJ,16,0)),"")</f>
        <v/>
      </c>
      <c r="AF3232" s="179" t="str">
        <f t="shared" ca="1" si="202"/>
        <v/>
      </c>
      <c r="AG3232" s="179">
        <f t="shared" ca="1" si="203"/>
        <v>0</v>
      </c>
      <c r="AH3232" s="179">
        <f t="shared" ca="1" si="204"/>
        <v>0</v>
      </c>
    </row>
    <row r="3233" spans="2:34" ht="15.75" x14ac:dyDescent="0.25">
      <c r="B3233">
        <f t="shared" ca="1" si="201"/>
        <v>3221</v>
      </c>
      <c r="C3233" t="str">
        <f ca="1">IFERROR(VLOOKUP(B3233,'SKT LİSTESİ'!F:F,1,0),"")</f>
        <v/>
      </c>
      <c r="E3233" s="128" t="str">
        <f ca="1">IFERROR(IF($C3233="","",VLOOKUP(FİLTRE!$C3233,'SKT LİSTESİ'!$F:$S,5,0)),"")</f>
        <v/>
      </c>
      <c r="F3233" s="129" t="str">
        <f ca="1">IFERROR(IF($C3233="","",VLOOKUP(FİLTRE!$C3233,'SKT LİSTESİ'!$F:$S,7,0)),"")</f>
        <v/>
      </c>
      <c r="G3233" s="130" t="str">
        <f ca="1">IFERROR(IF($C3233="","",VLOOKUP(FİLTRE!$C3233,'SKT LİSTESİ'!$F:$S,8,0)),"")</f>
        <v/>
      </c>
      <c r="H3233" s="131" t="str">
        <f ca="1">IF(E3233="","",IF($C3233="","",VLOOKUP(FİLTRE!$C3233,'SKT LİSTESİ'!$F:$S,9,0)))</f>
        <v/>
      </c>
      <c r="I3233" s="132" t="str">
        <f ca="1">IFERROR(IF($C3233="","",VLOOKUP(FİLTRE!$C3233,'SKT LİSTESİ'!$F:$S,10,0)),"")</f>
        <v/>
      </c>
      <c r="J3233" s="133" t="str">
        <f ca="1">IFERROR(IF($C3233="","",VLOOKUP(FİLTRE!$C3233,'SKT LİSTESİ'!$F:$S,11,0)),"")</f>
        <v/>
      </c>
      <c r="K3233" s="134" t="str">
        <f ca="1">IFERROR(IF($C3233="","",VLOOKUP(FİLTRE!$C3233,'SKT LİSTESİ'!$F:$S,12,0)),"")</f>
        <v/>
      </c>
      <c r="L3233" s="134" t="str">
        <f ca="1">IFERROR(IF($C3233="","",VLOOKUP(FİLTRE!$C3233,'SKT LİSTESİ'!$F:$S,13,0)),"")</f>
        <v/>
      </c>
      <c r="M3233" s="135" t="str">
        <f ca="1">IFERROR(IF($C3233="","",VLOOKUP(FİLTRE!$C3233,'SKT LİSTESİ'!$F:$AJ,14,0)),"")</f>
        <v/>
      </c>
      <c r="N3233" s="31" t="str">
        <f ca="1">IFERROR(IF($C3233="","",VLOOKUP(FİLTRE!$C3233,'SKT LİSTESİ'!$F:$AJ,22,0)),"")</f>
        <v/>
      </c>
      <c r="O3233" s="136" t="str">
        <f ca="1">IFERROR(IF($C3233="","",VLOOKUP(FİLTRE!$C3233,'SKT LİSTESİ'!$F:$AJ,23,0)),"")</f>
        <v/>
      </c>
      <c r="P3233" s="31"/>
      <c r="Q3233" s="31"/>
      <c r="R3233" s="137" t="str">
        <f ca="1">(IFERROR(IF($C3233="","",VLOOKUP(FİLTRE!$C3233,'SKT LİSTESİ'!$F:$AJ,15,0)),""))</f>
        <v/>
      </c>
      <c r="S3233" s="138" t="str">
        <f ca="1">IFERROR(IF($C3233="","",VLOOKUP(FİLTRE!$C3233,'SKT LİSTESİ'!$F:$AJ,16,0)),"")</f>
        <v/>
      </c>
      <c r="AF3233" s="179" t="str">
        <f t="shared" ca="1" si="202"/>
        <v/>
      </c>
      <c r="AG3233" s="179">
        <f t="shared" ca="1" si="203"/>
        <v>0</v>
      </c>
      <c r="AH3233" s="179">
        <f t="shared" ca="1" si="204"/>
        <v>0</v>
      </c>
    </row>
    <row r="3234" spans="2:34" ht="15.75" x14ac:dyDescent="0.25">
      <c r="B3234">
        <f t="shared" ca="1" si="201"/>
        <v>3222</v>
      </c>
      <c r="C3234" t="str">
        <f ca="1">IFERROR(VLOOKUP(B3234,'SKT LİSTESİ'!F:F,1,0),"")</f>
        <v/>
      </c>
      <c r="E3234" s="128" t="str">
        <f ca="1">IFERROR(IF($C3234="","",VLOOKUP(FİLTRE!$C3234,'SKT LİSTESİ'!$F:$S,5,0)),"")</f>
        <v/>
      </c>
      <c r="F3234" s="129" t="str">
        <f ca="1">IFERROR(IF($C3234="","",VLOOKUP(FİLTRE!$C3234,'SKT LİSTESİ'!$F:$S,7,0)),"")</f>
        <v/>
      </c>
      <c r="G3234" s="130" t="str">
        <f ca="1">IFERROR(IF($C3234="","",VLOOKUP(FİLTRE!$C3234,'SKT LİSTESİ'!$F:$S,8,0)),"")</f>
        <v/>
      </c>
      <c r="H3234" s="131" t="str">
        <f ca="1">IF(E3234="","",IF($C3234="","",VLOOKUP(FİLTRE!$C3234,'SKT LİSTESİ'!$F:$S,9,0)))</f>
        <v/>
      </c>
      <c r="I3234" s="132" t="str">
        <f ca="1">IFERROR(IF($C3234="","",VLOOKUP(FİLTRE!$C3234,'SKT LİSTESİ'!$F:$S,10,0)),"")</f>
        <v/>
      </c>
      <c r="J3234" s="133" t="str">
        <f ca="1">IFERROR(IF($C3234="","",VLOOKUP(FİLTRE!$C3234,'SKT LİSTESİ'!$F:$S,11,0)),"")</f>
        <v/>
      </c>
      <c r="K3234" s="134" t="str">
        <f ca="1">IFERROR(IF($C3234="","",VLOOKUP(FİLTRE!$C3234,'SKT LİSTESİ'!$F:$S,12,0)),"")</f>
        <v/>
      </c>
      <c r="L3234" s="134" t="str">
        <f ca="1">IFERROR(IF($C3234="","",VLOOKUP(FİLTRE!$C3234,'SKT LİSTESİ'!$F:$S,13,0)),"")</f>
        <v/>
      </c>
      <c r="M3234" s="135" t="str">
        <f ca="1">IFERROR(IF($C3234="","",VLOOKUP(FİLTRE!$C3234,'SKT LİSTESİ'!$F:$AJ,14,0)),"")</f>
        <v/>
      </c>
      <c r="N3234" s="31" t="str">
        <f ca="1">IFERROR(IF($C3234="","",VLOOKUP(FİLTRE!$C3234,'SKT LİSTESİ'!$F:$AJ,22,0)),"")</f>
        <v/>
      </c>
      <c r="O3234" s="136" t="str">
        <f ca="1">IFERROR(IF($C3234="","",VLOOKUP(FİLTRE!$C3234,'SKT LİSTESİ'!$F:$AJ,23,0)),"")</f>
        <v/>
      </c>
      <c r="P3234" s="31"/>
      <c r="Q3234" s="31"/>
      <c r="R3234" s="137" t="str">
        <f ca="1">(IFERROR(IF($C3234="","",VLOOKUP(FİLTRE!$C3234,'SKT LİSTESİ'!$F:$AJ,15,0)),""))</f>
        <v/>
      </c>
      <c r="S3234" s="138" t="str">
        <f ca="1">IFERROR(IF($C3234="","",VLOOKUP(FİLTRE!$C3234,'SKT LİSTESİ'!$F:$AJ,16,0)),"")</f>
        <v/>
      </c>
      <c r="AF3234" s="179" t="str">
        <f t="shared" ca="1" si="202"/>
        <v/>
      </c>
      <c r="AG3234" s="179">
        <f t="shared" ca="1" si="203"/>
        <v>0</v>
      </c>
      <c r="AH3234" s="179">
        <f t="shared" ca="1" si="204"/>
        <v>0</v>
      </c>
    </row>
    <row r="3235" spans="2:34" ht="15.75" x14ac:dyDescent="0.25">
      <c r="B3235">
        <f t="shared" ca="1" si="201"/>
        <v>3223</v>
      </c>
      <c r="C3235" t="str">
        <f ca="1">IFERROR(VLOOKUP(B3235,'SKT LİSTESİ'!F:F,1,0),"")</f>
        <v/>
      </c>
      <c r="E3235" s="128" t="str">
        <f ca="1">IFERROR(IF($C3235="","",VLOOKUP(FİLTRE!$C3235,'SKT LİSTESİ'!$F:$S,5,0)),"")</f>
        <v/>
      </c>
      <c r="F3235" s="129" t="str">
        <f ca="1">IFERROR(IF($C3235="","",VLOOKUP(FİLTRE!$C3235,'SKT LİSTESİ'!$F:$S,7,0)),"")</f>
        <v/>
      </c>
      <c r="G3235" s="130" t="str">
        <f ca="1">IFERROR(IF($C3235="","",VLOOKUP(FİLTRE!$C3235,'SKT LİSTESİ'!$F:$S,8,0)),"")</f>
        <v/>
      </c>
      <c r="H3235" s="131" t="str">
        <f ca="1">IF(E3235="","",IF($C3235="","",VLOOKUP(FİLTRE!$C3235,'SKT LİSTESİ'!$F:$S,9,0)))</f>
        <v/>
      </c>
      <c r="I3235" s="132" t="str">
        <f ca="1">IFERROR(IF($C3235="","",VLOOKUP(FİLTRE!$C3235,'SKT LİSTESİ'!$F:$S,10,0)),"")</f>
        <v/>
      </c>
      <c r="J3235" s="133" t="str">
        <f ca="1">IFERROR(IF($C3235="","",VLOOKUP(FİLTRE!$C3235,'SKT LİSTESİ'!$F:$S,11,0)),"")</f>
        <v/>
      </c>
      <c r="K3235" s="134" t="str">
        <f ca="1">IFERROR(IF($C3235="","",VLOOKUP(FİLTRE!$C3235,'SKT LİSTESİ'!$F:$S,12,0)),"")</f>
        <v/>
      </c>
      <c r="L3235" s="134" t="str">
        <f ca="1">IFERROR(IF($C3235="","",VLOOKUP(FİLTRE!$C3235,'SKT LİSTESİ'!$F:$S,13,0)),"")</f>
        <v/>
      </c>
      <c r="M3235" s="135" t="str">
        <f ca="1">IFERROR(IF($C3235="","",VLOOKUP(FİLTRE!$C3235,'SKT LİSTESİ'!$F:$AJ,14,0)),"")</f>
        <v/>
      </c>
      <c r="N3235" s="31" t="str">
        <f ca="1">IFERROR(IF($C3235="","",VLOOKUP(FİLTRE!$C3235,'SKT LİSTESİ'!$F:$AJ,22,0)),"")</f>
        <v/>
      </c>
      <c r="O3235" s="136" t="str">
        <f ca="1">IFERROR(IF($C3235="","",VLOOKUP(FİLTRE!$C3235,'SKT LİSTESİ'!$F:$AJ,23,0)),"")</f>
        <v/>
      </c>
      <c r="P3235" s="31"/>
      <c r="Q3235" s="31"/>
      <c r="R3235" s="137" t="str">
        <f ca="1">(IFERROR(IF($C3235="","",VLOOKUP(FİLTRE!$C3235,'SKT LİSTESİ'!$F:$AJ,15,0)),""))</f>
        <v/>
      </c>
      <c r="S3235" s="138" t="str">
        <f ca="1">IFERROR(IF($C3235="","",VLOOKUP(FİLTRE!$C3235,'SKT LİSTESİ'!$F:$AJ,16,0)),"")</f>
        <v/>
      </c>
      <c r="AF3235" s="179" t="str">
        <f t="shared" ca="1" si="202"/>
        <v/>
      </c>
      <c r="AG3235" s="179">
        <f t="shared" ca="1" si="203"/>
        <v>0</v>
      </c>
      <c r="AH3235" s="179">
        <f t="shared" ca="1" si="204"/>
        <v>0</v>
      </c>
    </row>
    <row r="3236" spans="2:34" ht="15.75" x14ac:dyDescent="0.25">
      <c r="B3236">
        <f t="shared" ca="1" si="201"/>
        <v>3224</v>
      </c>
      <c r="C3236" t="str">
        <f ca="1">IFERROR(VLOOKUP(B3236,'SKT LİSTESİ'!F:F,1,0),"")</f>
        <v/>
      </c>
      <c r="E3236" s="128" t="str">
        <f ca="1">IFERROR(IF($C3236="","",VLOOKUP(FİLTRE!$C3236,'SKT LİSTESİ'!$F:$S,5,0)),"")</f>
        <v/>
      </c>
      <c r="F3236" s="129" t="str">
        <f ca="1">IFERROR(IF($C3236="","",VLOOKUP(FİLTRE!$C3236,'SKT LİSTESİ'!$F:$S,7,0)),"")</f>
        <v/>
      </c>
      <c r="G3236" s="130" t="str">
        <f ca="1">IFERROR(IF($C3236="","",VLOOKUP(FİLTRE!$C3236,'SKT LİSTESİ'!$F:$S,8,0)),"")</f>
        <v/>
      </c>
      <c r="H3236" s="131" t="str">
        <f ca="1">IF(E3236="","",IF($C3236="","",VLOOKUP(FİLTRE!$C3236,'SKT LİSTESİ'!$F:$S,9,0)))</f>
        <v/>
      </c>
      <c r="I3236" s="132" t="str">
        <f ca="1">IFERROR(IF($C3236="","",VLOOKUP(FİLTRE!$C3236,'SKT LİSTESİ'!$F:$S,10,0)),"")</f>
        <v/>
      </c>
      <c r="J3236" s="133" t="str">
        <f ca="1">IFERROR(IF($C3236="","",VLOOKUP(FİLTRE!$C3236,'SKT LİSTESİ'!$F:$S,11,0)),"")</f>
        <v/>
      </c>
      <c r="K3236" s="134" t="str">
        <f ca="1">IFERROR(IF($C3236="","",VLOOKUP(FİLTRE!$C3236,'SKT LİSTESİ'!$F:$S,12,0)),"")</f>
        <v/>
      </c>
      <c r="L3236" s="134" t="str">
        <f ca="1">IFERROR(IF($C3236="","",VLOOKUP(FİLTRE!$C3236,'SKT LİSTESİ'!$F:$S,13,0)),"")</f>
        <v/>
      </c>
      <c r="M3236" s="135" t="str">
        <f ca="1">IFERROR(IF($C3236="","",VLOOKUP(FİLTRE!$C3236,'SKT LİSTESİ'!$F:$AJ,14,0)),"")</f>
        <v/>
      </c>
      <c r="N3236" s="31" t="str">
        <f ca="1">IFERROR(IF($C3236="","",VLOOKUP(FİLTRE!$C3236,'SKT LİSTESİ'!$F:$AJ,22,0)),"")</f>
        <v/>
      </c>
      <c r="O3236" s="136" t="str">
        <f ca="1">IFERROR(IF($C3236="","",VLOOKUP(FİLTRE!$C3236,'SKT LİSTESİ'!$F:$AJ,23,0)),"")</f>
        <v/>
      </c>
      <c r="P3236" s="31"/>
      <c r="Q3236" s="31"/>
      <c r="R3236" s="137" t="str">
        <f ca="1">(IFERROR(IF($C3236="","",VLOOKUP(FİLTRE!$C3236,'SKT LİSTESİ'!$F:$AJ,15,0)),""))</f>
        <v/>
      </c>
      <c r="S3236" s="138" t="str">
        <f ca="1">IFERROR(IF($C3236="","",VLOOKUP(FİLTRE!$C3236,'SKT LİSTESİ'!$F:$AJ,16,0)),"")</f>
        <v/>
      </c>
      <c r="AF3236" s="179" t="str">
        <f t="shared" ca="1" si="202"/>
        <v/>
      </c>
      <c r="AG3236" s="179">
        <f t="shared" ca="1" si="203"/>
        <v>0</v>
      </c>
      <c r="AH3236" s="179">
        <f t="shared" ca="1" si="204"/>
        <v>0</v>
      </c>
    </row>
    <row r="3237" spans="2:34" ht="15.75" x14ac:dyDescent="0.25">
      <c r="B3237">
        <f t="shared" ca="1" si="201"/>
        <v>3225</v>
      </c>
      <c r="C3237" t="str">
        <f ca="1">IFERROR(VLOOKUP(B3237,'SKT LİSTESİ'!F:F,1,0),"")</f>
        <v/>
      </c>
      <c r="E3237" s="128" t="str">
        <f ca="1">IFERROR(IF($C3237="","",VLOOKUP(FİLTRE!$C3237,'SKT LİSTESİ'!$F:$S,5,0)),"")</f>
        <v/>
      </c>
      <c r="F3237" s="129" t="str">
        <f ca="1">IFERROR(IF($C3237="","",VLOOKUP(FİLTRE!$C3237,'SKT LİSTESİ'!$F:$S,7,0)),"")</f>
        <v/>
      </c>
      <c r="G3237" s="130" t="str">
        <f ca="1">IFERROR(IF($C3237="","",VLOOKUP(FİLTRE!$C3237,'SKT LİSTESİ'!$F:$S,8,0)),"")</f>
        <v/>
      </c>
      <c r="H3237" s="131" t="str">
        <f ca="1">IF(E3237="","",IF($C3237="","",VLOOKUP(FİLTRE!$C3237,'SKT LİSTESİ'!$F:$S,9,0)))</f>
        <v/>
      </c>
      <c r="I3237" s="132" t="str">
        <f ca="1">IFERROR(IF($C3237="","",VLOOKUP(FİLTRE!$C3237,'SKT LİSTESİ'!$F:$S,10,0)),"")</f>
        <v/>
      </c>
      <c r="J3237" s="133" t="str">
        <f ca="1">IFERROR(IF($C3237="","",VLOOKUP(FİLTRE!$C3237,'SKT LİSTESİ'!$F:$S,11,0)),"")</f>
        <v/>
      </c>
      <c r="K3237" s="134" t="str">
        <f ca="1">IFERROR(IF($C3237="","",VLOOKUP(FİLTRE!$C3237,'SKT LİSTESİ'!$F:$S,12,0)),"")</f>
        <v/>
      </c>
      <c r="L3237" s="134" t="str">
        <f ca="1">IFERROR(IF($C3237="","",VLOOKUP(FİLTRE!$C3237,'SKT LİSTESİ'!$F:$S,13,0)),"")</f>
        <v/>
      </c>
      <c r="M3237" s="135" t="str">
        <f ca="1">IFERROR(IF($C3237="","",VLOOKUP(FİLTRE!$C3237,'SKT LİSTESİ'!$F:$AJ,14,0)),"")</f>
        <v/>
      </c>
      <c r="N3237" s="31" t="str">
        <f ca="1">IFERROR(IF($C3237="","",VLOOKUP(FİLTRE!$C3237,'SKT LİSTESİ'!$F:$AJ,22,0)),"")</f>
        <v/>
      </c>
      <c r="O3237" s="136" t="str">
        <f ca="1">IFERROR(IF($C3237="","",VLOOKUP(FİLTRE!$C3237,'SKT LİSTESİ'!$F:$AJ,23,0)),"")</f>
        <v/>
      </c>
      <c r="P3237" s="31"/>
      <c r="Q3237" s="31"/>
      <c r="R3237" s="137" t="str">
        <f ca="1">(IFERROR(IF($C3237="","",VLOOKUP(FİLTRE!$C3237,'SKT LİSTESİ'!$F:$AJ,15,0)),""))</f>
        <v/>
      </c>
      <c r="S3237" s="138" t="str">
        <f ca="1">IFERROR(IF($C3237="","",VLOOKUP(FİLTRE!$C3237,'SKT LİSTESİ'!$F:$AJ,16,0)),"")</f>
        <v/>
      </c>
      <c r="AF3237" s="179" t="str">
        <f t="shared" ca="1" si="202"/>
        <v/>
      </c>
      <c r="AG3237" s="179">
        <f t="shared" ca="1" si="203"/>
        <v>0</v>
      </c>
      <c r="AH3237" s="179">
        <f t="shared" ca="1" si="204"/>
        <v>0</v>
      </c>
    </row>
    <row r="3238" spans="2:34" ht="15.75" x14ac:dyDescent="0.25">
      <c r="B3238">
        <f t="shared" ca="1" si="201"/>
        <v>3226</v>
      </c>
      <c r="C3238" t="str">
        <f ca="1">IFERROR(VLOOKUP(B3238,'SKT LİSTESİ'!F:F,1,0),"")</f>
        <v/>
      </c>
      <c r="E3238" s="128" t="str">
        <f ca="1">IFERROR(IF($C3238="","",VLOOKUP(FİLTRE!$C3238,'SKT LİSTESİ'!$F:$S,5,0)),"")</f>
        <v/>
      </c>
      <c r="F3238" s="129" t="str">
        <f ca="1">IFERROR(IF($C3238="","",VLOOKUP(FİLTRE!$C3238,'SKT LİSTESİ'!$F:$S,7,0)),"")</f>
        <v/>
      </c>
      <c r="G3238" s="130" t="str">
        <f ca="1">IFERROR(IF($C3238="","",VLOOKUP(FİLTRE!$C3238,'SKT LİSTESİ'!$F:$S,8,0)),"")</f>
        <v/>
      </c>
      <c r="H3238" s="131" t="str">
        <f ca="1">IF(E3238="","",IF($C3238="","",VLOOKUP(FİLTRE!$C3238,'SKT LİSTESİ'!$F:$S,9,0)))</f>
        <v/>
      </c>
      <c r="I3238" s="132" t="str">
        <f ca="1">IFERROR(IF($C3238="","",VLOOKUP(FİLTRE!$C3238,'SKT LİSTESİ'!$F:$S,10,0)),"")</f>
        <v/>
      </c>
      <c r="J3238" s="133" t="str">
        <f ca="1">IFERROR(IF($C3238="","",VLOOKUP(FİLTRE!$C3238,'SKT LİSTESİ'!$F:$S,11,0)),"")</f>
        <v/>
      </c>
      <c r="K3238" s="134" t="str">
        <f ca="1">IFERROR(IF($C3238="","",VLOOKUP(FİLTRE!$C3238,'SKT LİSTESİ'!$F:$S,12,0)),"")</f>
        <v/>
      </c>
      <c r="L3238" s="134" t="str">
        <f ca="1">IFERROR(IF($C3238="","",VLOOKUP(FİLTRE!$C3238,'SKT LİSTESİ'!$F:$S,13,0)),"")</f>
        <v/>
      </c>
      <c r="M3238" s="135" t="str">
        <f ca="1">IFERROR(IF($C3238="","",VLOOKUP(FİLTRE!$C3238,'SKT LİSTESİ'!$F:$AJ,14,0)),"")</f>
        <v/>
      </c>
      <c r="N3238" s="31" t="str">
        <f ca="1">IFERROR(IF($C3238="","",VLOOKUP(FİLTRE!$C3238,'SKT LİSTESİ'!$F:$AJ,22,0)),"")</f>
        <v/>
      </c>
      <c r="O3238" s="136" t="str">
        <f ca="1">IFERROR(IF($C3238="","",VLOOKUP(FİLTRE!$C3238,'SKT LİSTESİ'!$F:$AJ,23,0)),"")</f>
        <v/>
      </c>
      <c r="P3238" s="31"/>
      <c r="Q3238" s="31"/>
      <c r="R3238" s="137" t="str">
        <f ca="1">(IFERROR(IF($C3238="","",VLOOKUP(FİLTRE!$C3238,'SKT LİSTESİ'!$F:$AJ,15,0)),""))</f>
        <v/>
      </c>
      <c r="S3238" s="138" t="str">
        <f ca="1">IFERROR(IF($C3238="","",VLOOKUP(FİLTRE!$C3238,'SKT LİSTESİ'!$F:$AJ,16,0)),"")</f>
        <v/>
      </c>
      <c r="AF3238" s="179" t="str">
        <f t="shared" ca="1" si="202"/>
        <v/>
      </c>
      <c r="AG3238" s="179">
        <f t="shared" ca="1" si="203"/>
        <v>0</v>
      </c>
      <c r="AH3238" s="179">
        <f t="shared" ca="1" si="204"/>
        <v>0</v>
      </c>
    </row>
    <row r="3239" spans="2:34" ht="15.75" x14ac:dyDescent="0.25">
      <c r="B3239">
        <f t="shared" ca="1" si="201"/>
        <v>3227</v>
      </c>
      <c r="C3239" t="str">
        <f ca="1">IFERROR(VLOOKUP(B3239,'SKT LİSTESİ'!F:F,1,0),"")</f>
        <v/>
      </c>
      <c r="E3239" s="128" t="str">
        <f ca="1">IFERROR(IF($C3239="","",VLOOKUP(FİLTRE!$C3239,'SKT LİSTESİ'!$F:$S,5,0)),"")</f>
        <v/>
      </c>
      <c r="F3239" s="129" t="str">
        <f ca="1">IFERROR(IF($C3239="","",VLOOKUP(FİLTRE!$C3239,'SKT LİSTESİ'!$F:$S,7,0)),"")</f>
        <v/>
      </c>
      <c r="G3239" s="130" t="str">
        <f ca="1">IFERROR(IF($C3239="","",VLOOKUP(FİLTRE!$C3239,'SKT LİSTESİ'!$F:$S,8,0)),"")</f>
        <v/>
      </c>
      <c r="H3239" s="131" t="str">
        <f ca="1">IF(E3239="","",IF($C3239="","",VLOOKUP(FİLTRE!$C3239,'SKT LİSTESİ'!$F:$S,9,0)))</f>
        <v/>
      </c>
      <c r="I3239" s="132" t="str">
        <f ca="1">IFERROR(IF($C3239="","",VLOOKUP(FİLTRE!$C3239,'SKT LİSTESİ'!$F:$S,10,0)),"")</f>
        <v/>
      </c>
      <c r="J3239" s="133" t="str">
        <f ca="1">IFERROR(IF($C3239="","",VLOOKUP(FİLTRE!$C3239,'SKT LİSTESİ'!$F:$S,11,0)),"")</f>
        <v/>
      </c>
      <c r="K3239" s="134" t="str">
        <f ca="1">IFERROR(IF($C3239="","",VLOOKUP(FİLTRE!$C3239,'SKT LİSTESİ'!$F:$S,12,0)),"")</f>
        <v/>
      </c>
      <c r="L3239" s="134" t="str">
        <f ca="1">IFERROR(IF($C3239="","",VLOOKUP(FİLTRE!$C3239,'SKT LİSTESİ'!$F:$S,13,0)),"")</f>
        <v/>
      </c>
      <c r="M3239" s="135" t="str">
        <f ca="1">IFERROR(IF($C3239="","",VLOOKUP(FİLTRE!$C3239,'SKT LİSTESİ'!$F:$AJ,14,0)),"")</f>
        <v/>
      </c>
      <c r="N3239" s="31" t="str">
        <f ca="1">IFERROR(IF($C3239="","",VLOOKUP(FİLTRE!$C3239,'SKT LİSTESİ'!$F:$AJ,22,0)),"")</f>
        <v/>
      </c>
      <c r="O3239" s="136" t="str">
        <f ca="1">IFERROR(IF($C3239="","",VLOOKUP(FİLTRE!$C3239,'SKT LİSTESİ'!$F:$AJ,23,0)),"")</f>
        <v/>
      </c>
      <c r="P3239" s="31"/>
      <c r="Q3239" s="31"/>
      <c r="R3239" s="137" t="str">
        <f ca="1">(IFERROR(IF($C3239="","",VLOOKUP(FİLTRE!$C3239,'SKT LİSTESİ'!$F:$AJ,15,0)),""))</f>
        <v/>
      </c>
      <c r="S3239" s="138" t="str">
        <f ca="1">IFERROR(IF($C3239="","",VLOOKUP(FİLTRE!$C3239,'SKT LİSTESİ'!$F:$AJ,16,0)),"")</f>
        <v/>
      </c>
      <c r="AF3239" s="179" t="str">
        <f t="shared" ca="1" si="202"/>
        <v/>
      </c>
      <c r="AG3239" s="179">
        <f t="shared" ca="1" si="203"/>
        <v>0</v>
      </c>
      <c r="AH3239" s="179">
        <f t="shared" ca="1" si="204"/>
        <v>0</v>
      </c>
    </row>
    <row r="3240" spans="2:34" ht="15.75" x14ac:dyDescent="0.25">
      <c r="B3240">
        <f t="shared" ca="1" si="201"/>
        <v>3228</v>
      </c>
      <c r="C3240" t="str">
        <f ca="1">IFERROR(VLOOKUP(B3240,'SKT LİSTESİ'!F:F,1,0),"")</f>
        <v/>
      </c>
      <c r="E3240" s="128" t="str">
        <f ca="1">IFERROR(IF($C3240="","",VLOOKUP(FİLTRE!$C3240,'SKT LİSTESİ'!$F:$S,5,0)),"")</f>
        <v/>
      </c>
      <c r="F3240" s="129" t="str">
        <f ca="1">IFERROR(IF($C3240="","",VLOOKUP(FİLTRE!$C3240,'SKT LİSTESİ'!$F:$S,7,0)),"")</f>
        <v/>
      </c>
      <c r="G3240" s="130" t="str">
        <f ca="1">IFERROR(IF($C3240="","",VLOOKUP(FİLTRE!$C3240,'SKT LİSTESİ'!$F:$S,8,0)),"")</f>
        <v/>
      </c>
      <c r="H3240" s="131" t="str">
        <f ca="1">IF(E3240="","",IF($C3240="","",VLOOKUP(FİLTRE!$C3240,'SKT LİSTESİ'!$F:$S,9,0)))</f>
        <v/>
      </c>
      <c r="I3240" s="132" t="str">
        <f ca="1">IFERROR(IF($C3240="","",VLOOKUP(FİLTRE!$C3240,'SKT LİSTESİ'!$F:$S,10,0)),"")</f>
        <v/>
      </c>
      <c r="J3240" s="133" t="str">
        <f ca="1">IFERROR(IF($C3240="","",VLOOKUP(FİLTRE!$C3240,'SKT LİSTESİ'!$F:$S,11,0)),"")</f>
        <v/>
      </c>
      <c r="K3240" s="134" t="str">
        <f ca="1">IFERROR(IF($C3240="","",VLOOKUP(FİLTRE!$C3240,'SKT LİSTESİ'!$F:$S,12,0)),"")</f>
        <v/>
      </c>
      <c r="L3240" s="134" t="str">
        <f ca="1">IFERROR(IF($C3240="","",VLOOKUP(FİLTRE!$C3240,'SKT LİSTESİ'!$F:$S,13,0)),"")</f>
        <v/>
      </c>
      <c r="M3240" s="135" t="str">
        <f ca="1">IFERROR(IF($C3240="","",VLOOKUP(FİLTRE!$C3240,'SKT LİSTESİ'!$F:$AJ,14,0)),"")</f>
        <v/>
      </c>
      <c r="N3240" s="31" t="str">
        <f ca="1">IFERROR(IF($C3240="","",VLOOKUP(FİLTRE!$C3240,'SKT LİSTESİ'!$F:$AJ,22,0)),"")</f>
        <v/>
      </c>
      <c r="O3240" s="136" t="str">
        <f ca="1">IFERROR(IF($C3240="","",VLOOKUP(FİLTRE!$C3240,'SKT LİSTESİ'!$F:$AJ,23,0)),"")</f>
        <v/>
      </c>
      <c r="P3240" s="31"/>
      <c r="Q3240" s="31"/>
      <c r="R3240" s="137" t="str">
        <f ca="1">(IFERROR(IF($C3240="","",VLOOKUP(FİLTRE!$C3240,'SKT LİSTESİ'!$F:$AJ,15,0)),""))</f>
        <v/>
      </c>
      <c r="S3240" s="138" t="str">
        <f ca="1">IFERROR(IF($C3240="","",VLOOKUP(FİLTRE!$C3240,'SKT LİSTESİ'!$F:$AJ,16,0)),"")</f>
        <v/>
      </c>
      <c r="AF3240" s="179" t="str">
        <f t="shared" ca="1" si="202"/>
        <v/>
      </c>
      <c r="AG3240" s="179">
        <f t="shared" ca="1" si="203"/>
        <v>0</v>
      </c>
      <c r="AH3240" s="179">
        <f t="shared" ca="1" si="204"/>
        <v>0</v>
      </c>
    </row>
    <row r="3241" spans="2:34" ht="15.75" x14ac:dyDescent="0.25">
      <c r="B3241">
        <f t="shared" ca="1" si="201"/>
        <v>3229</v>
      </c>
      <c r="C3241" t="str">
        <f ca="1">IFERROR(VLOOKUP(B3241,'SKT LİSTESİ'!F:F,1,0),"")</f>
        <v/>
      </c>
      <c r="E3241" s="128" t="str">
        <f ca="1">IFERROR(IF($C3241="","",VLOOKUP(FİLTRE!$C3241,'SKT LİSTESİ'!$F:$S,5,0)),"")</f>
        <v/>
      </c>
      <c r="F3241" s="129" t="str">
        <f ca="1">IFERROR(IF($C3241="","",VLOOKUP(FİLTRE!$C3241,'SKT LİSTESİ'!$F:$S,7,0)),"")</f>
        <v/>
      </c>
      <c r="G3241" s="130" t="str">
        <f ca="1">IFERROR(IF($C3241="","",VLOOKUP(FİLTRE!$C3241,'SKT LİSTESİ'!$F:$S,8,0)),"")</f>
        <v/>
      </c>
      <c r="H3241" s="131" t="str">
        <f ca="1">IF(E3241="","",IF($C3241="","",VLOOKUP(FİLTRE!$C3241,'SKT LİSTESİ'!$F:$S,9,0)))</f>
        <v/>
      </c>
      <c r="I3241" s="132" t="str">
        <f ca="1">IFERROR(IF($C3241="","",VLOOKUP(FİLTRE!$C3241,'SKT LİSTESİ'!$F:$S,10,0)),"")</f>
        <v/>
      </c>
      <c r="J3241" s="133" t="str">
        <f ca="1">IFERROR(IF($C3241="","",VLOOKUP(FİLTRE!$C3241,'SKT LİSTESİ'!$F:$S,11,0)),"")</f>
        <v/>
      </c>
      <c r="K3241" s="134" t="str">
        <f ca="1">IFERROR(IF($C3241="","",VLOOKUP(FİLTRE!$C3241,'SKT LİSTESİ'!$F:$S,12,0)),"")</f>
        <v/>
      </c>
      <c r="L3241" s="134" t="str">
        <f ca="1">IFERROR(IF($C3241="","",VLOOKUP(FİLTRE!$C3241,'SKT LİSTESİ'!$F:$S,13,0)),"")</f>
        <v/>
      </c>
      <c r="M3241" s="135" t="str">
        <f ca="1">IFERROR(IF($C3241="","",VLOOKUP(FİLTRE!$C3241,'SKT LİSTESİ'!$F:$AJ,14,0)),"")</f>
        <v/>
      </c>
      <c r="N3241" s="31" t="str">
        <f ca="1">IFERROR(IF($C3241="","",VLOOKUP(FİLTRE!$C3241,'SKT LİSTESİ'!$F:$AJ,22,0)),"")</f>
        <v/>
      </c>
      <c r="O3241" s="136" t="str">
        <f ca="1">IFERROR(IF($C3241="","",VLOOKUP(FİLTRE!$C3241,'SKT LİSTESİ'!$F:$AJ,23,0)),"")</f>
        <v/>
      </c>
      <c r="P3241" s="31"/>
      <c r="Q3241" s="31"/>
      <c r="R3241" s="137" t="str">
        <f ca="1">(IFERROR(IF($C3241="","",VLOOKUP(FİLTRE!$C3241,'SKT LİSTESİ'!$F:$AJ,15,0)),""))</f>
        <v/>
      </c>
      <c r="S3241" s="138" t="str">
        <f ca="1">IFERROR(IF($C3241="","",VLOOKUP(FİLTRE!$C3241,'SKT LİSTESİ'!$F:$AJ,16,0)),"")</f>
        <v/>
      </c>
      <c r="AF3241" s="179" t="str">
        <f t="shared" ca="1" si="202"/>
        <v/>
      </c>
      <c r="AG3241" s="179">
        <f t="shared" ca="1" si="203"/>
        <v>0</v>
      </c>
      <c r="AH3241" s="179">
        <f t="shared" ca="1" si="204"/>
        <v>0</v>
      </c>
    </row>
    <row r="3242" spans="2:34" ht="15.75" x14ac:dyDescent="0.25">
      <c r="B3242">
        <f t="shared" ca="1" si="201"/>
        <v>3230</v>
      </c>
      <c r="C3242" t="str">
        <f ca="1">IFERROR(VLOOKUP(B3242,'SKT LİSTESİ'!F:F,1,0),"")</f>
        <v/>
      </c>
      <c r="E3242" s="128" t="str">
        <f ca="1">IFERROR(IF($C3242="","",VLOOKUP(FİLTRE!$C3242,'SKT LİSTESİ'!$F:$S,5,0)),"")</f>
        <v/>
      </c>
      <c r="F3242" s="129" t="str">
        <f ca="1">IFERROR(IF($C3242="","",VLOOKUP(FİLTRE!$C3242,'SKT LİSTESİ'!$F:$S,7,0)),"")</f>
        <v/>
      </c>
      <c r="G3242" s="130" t="str">
        <f ca="1">IFERROR(IF($C3242="","",VLOOKUP(FİLTRE!$C3242,'SKT LİSTESİ'!$F:$S,8,0)),"")</f>
        <v/>
      </c>
      <c r="H3242" s="131" t="str">
        <f ca="1">IF(E3242="","",IF($C3242="","",VLOOKUP(FİLTRE!$C3242,'SKT LİSTESİ'!$F:$S,9,0)))</f>
        <v/>
      </c>
      <c r="I3242" s="132" t="str">
        <f ca="1">IFERROR(IF($C3242="","",VLOOKUP(FİLTRE!$C3242,'SKT LİSTESİ'!$F:$S,10,0)),"")</f>
        <v/>
      </c>
      <c r="J3242" s="133" t="str">
        <f ca="1">IFERROR(IF($C3242="","",VLOOKUP(FİLTRE!$C3242,'SKT LİSTESİ'!$F:$S,11,0)),"")</f>
        <v/>
      </c>
      <c r="K3242" s="134" t="str">
        <f ca="1">IFERROR(IF($C3242="","",VLOOKUP(FİLTRE!$C3242,'SKT LİSTESİ'!$F:$S,12,0)),"")</f>
        <v/>
      </c>
      <c r="L3242" s="134" t="str">
        <f ca="1">IFERROR(IF($C3242="","",VLOOKUP(FİLTRE!$C3242,'SKT LİSTESİ'!$F:$S,13,0)),"")</f>
        <v/>
      </c>
      <c r="M3242" s="135" t="str">
        <f ca="1">IFERROR(IF($C3242="","",VLOOKUP(FİLTRE!$C3242,'SKT LİSTESİ'!$F:$AJ,14,0)),"")</f>
        <v/>
      </c>
      <c r="N3242" s="31" t="str">
        <f ca="1">IFERROR(IF($C3242="","",VLOOKUP(FİLTRE!$C3242,'SKT LİSTESİ'!$F:$AJ,22,0)),"")</f>
        <v/>
      </c>
      <c r="O3242" s="136" t="str">
        <f ca="1">IFERROR(IF($C3242="","",VLOOKUP(FİLTRE!$C3242,'SKT LİSTESİ'!$F:$AJ,23,0)),"")</f>
        <v/>
      </c>
      <c r="P3242" s="31"/>
      <c r="Q3242" s="31"/>
      <c r="R3242" s="137" t="str">
        <f ca="1">(IFERROR(IF($C3242="","",VLOOKUP(FİLTRE!$C3242,'SKT LİSTESİ'!$F:$AJ,15,0)),""))</f>
        <v/>
      </c>
      <c r="S3242" s="138" t="str">
        <f ca="1">IFERROR(IF($C3242="","",VLOOKUP(FİLTRE!$C3242,'SKT LİSTESİ'!$F:$AJ,16,0)),"")</f>
        <v/>
      </c>
      <c r="AF3242" s="179" t="str">
        <f t="shared" ca="1" si="202"/>
        <v/>
      </c>
      <c r="AG3242" s="179">
        <f t="shared" ca="1" si="203"/>
        <v>0</v>
      </c>
      <c r="AH3242" s="179">
        <f t="shared" ca="1" si="204"/>
        <v>0</v>
      </c>
    </row>
    <row r="3243" spans="2:34" ht="15.75" x14ac:dyDescent="0.25">
      <c r="B3243">
        <f t="shared" ca="1" si="201"/>
        <v>3231</v>
      </c>
      <c r="C3243" t="str">
        <f ca="1">IFERROR(VLOOKUP(B3243,'SKT LİSTESİ'!F:F,1,0),"")</f>
        <v/>
      </c>
      <c r="E3243" s="128" t="str">
        <f ca="1">IFERROR(IF($C3243="","",VLOOKUP(FİLTRE!$C3243,'SKT LİSTESİ'!$F:$S,5,0)),"")</f>
        <v/>
      </c>
      <c r="F3243" s="129" t="str">
        <f ca="1">IFERROR(IF($C3243="","",VLOOKUP(FİLTRE!$C3243,'SKT LİSTESİ'!$F:$S,7,0)),"")</f>
        <v/>
      </c>
      <c r="G3243" s="130" t="str">
        <f ca="1">IFERROR(IF($C3243="","",VLOOKUP(FİLTRE!$C3243,'SKT LİSTESİ'!$F:$S,8,0)),"")</f>
        <v/>
      </c>
      <c r="H3243" s="131" t="str">
        <f ca="1">IF(E3243="","",IF($C3243="","",VLOOKUP(FİLTRE!$C3243,'SKT LİSTESİ'!$F:$S,9,0)))</f>
        <v/>
      </c>
      <c r="I3243" s="132" t="str">
        <f ca="1">IFERROR(IF($C3243="","",VLOOKUP(FİLTRE!$C3243,'SKT LİSTESİ'!$F:$S,10,0)),"")</f>
        <v/>
      </c>
      <c r="J3243" s="133" t="str">
        <f ca="1">IFERROR(IF($C3243="","",VLOOKUP(FİLTRE!$C3243,'SKT LİSTESİ'!$F:$S,11,0)),"")</f>
        <v/>
      </c>
      <c r="K3243" s="134" t="str">
        <f ca="1">IFERROR(IF($C3243="","",VLOOKUP(FİLTRE!$C3243,'SKT LİSTESİ'!$F:$S,12,0)),"")</f>
        <v/>
      </c>
      <c r="L3243" s="134" t="str">
        <f ca="1">IFERROR(IF($C3243="","",VLOOKUP(FİLTRE!$C3243,'SKT LİSTESİ'!$F:$S,13,0)),"")</f>
        <v/>
      </c>
      <c r="M3243" s="135" t="str">
        <f ca="1">IFERROR(IF($C3243="","",VLOOKUP(FİLTRE!$C3243,'SKT LİSTESİ'!$F:$AJ,14,0)),"")</f>
        <v/>
      </c>
      <c r="N3243" s="31" t="str">
        <f ca="1">IFERROR(IF($C3243="","",VLOOKUP(FİLTRE!$C3243,'SKT LİSTESİ'!$F:$AJ,22,0)),"")</f>
        <v/>
      </c>
      <c r="O3243" s="136" t="str">
        <f ca="1">IFERROR(IF($C3243="","",VLOOKUP(FİLTRE!$C3243,'SKT LİSTESİ'!$F:$AJ,23,0)),"")</f>
        <v/>
      </c>
      <c r="P3243" s="31"/>
      <c r="Q3243" s="31"/>
      <c r="R3243" s="137" t="str">
        <f ca="1">(IFERROR(IF($C3243="","",VLOOKUP(FİLTRE!$C3243,'SKT LİSTESİ'!$F:$AJ,15,0)),""))</f>
        <v/>
      </c>
      <c r="S3243" s="138" t="str">
        <f ca="1">IFERROR(IF($C3243="","",VLOOKUP(FİLTRE!$C3243,'SKT LİSTESİ'!$F:$AJ,16,0)),"")</f>
        <v/>
      </c>
      <c r="AF3243" s="179" t="str">
        <f t="shared" ca="1" si="202"/>
        <v/>
      </c>
      <c r="AG3243" s="179">
        <f t="shared" ca="1" si="203"/>
        <v>0</v>
      </c>
      <c r="AH3243" s="179">
        <f t="shared" ca="1" si="204"/>
        <v>0</v>
      </c>
    </row>
    <row r="3244" spans="2:34" ht="15.75" x14ac:dyDescent="0.25">
      <c r="B3244">
        <f t="shared" ca="1" si="201"/>
        <v>3232</v>
      </c>
      <c r="C3244" t="str">
        <f ca="1">IFERROR(VLOOKUP(B3244,'SKT LİSTESİ'!F:F,1,0),"")</f>
        <v/>
      </c>
      <c r="E3244" s="128" t="str">
        <f ca="1">IFERROR(IF($C3244="","",VLOOKUP(FİLTRE!$C3244,'SKT LİSTESİ'!$F:$S,5,0)),"")</f>
        <v/>
      </c>
      <c r="F3244" s="129" t="str">
        <f ca="1">IFERROR(IF($C3244="","",VLOOKUP(FİLTRE!$C3244,'SKT LİSTESİ'!$F:$S,7,0)),"")</f>
        <v/>
      </c>
      <c r="G3244" s="130" t="str">
        <f ca="1">IFERROR(IF($C3244="","",VLOOKUP(FİLTRE!$C3244,'SKT LİSTESİ'!$F:$S,8,0)),"")</f>
        <v/>
      </c>
      <c r="H3244" s="131" t="str">
        <f ca="1">IF(E3244="","",IF($C3244="","",VLOOKUP(FİLTRE!$C3244,'SKT LİSTESİ'!$F:$S,9,0)))</f>
        <v/>
      </c>
      <c r="I3244" s="132" t="str">
        <f ca="1">IFERROR(IF($C3244="","",VLOOKUP(FİLTRE!$C3244,'SKT LİSTESİ'!$F:$S,10,0)),"")</f>
        <v/>
      </c>
      <c r="J3244" s="133" t="str">
        <f ca="1">IFERROR(IF($C3244="","",VLOOKUP(FİLTRE!$C3244,'SKT LİSTESİ'!$F:$S,11,0)),"")</f>
        <v/>
      </c>
      <c r="K3244" s="134" t="str">
        <f ca="1">IFERROR(IF($C3244="","",VLOOKUP(FİLTRE!$C3244,'SKT LİSTESİ'!$F:$S,12,0)),"")</f>
        <v/>
      </c>
      <c r="L3244" s="134" t="str">
        <f ca="1">IFERROR(IF($C3244="","",VLOOKUP(FİLTRE!$C3244,'SKT LİSTESİ'!$F:$S,13,0)),"")</f>
        <v/>
      </c>
      <c r="M3244" s="135" t="str">
        <f ca="1">IFERROR(IF($C3244="","",VLOOKUP(FİLTRE!$C3244,'SKT LİSTESİ'!$F:$AJ,14,0)),"")</f>
        <v/>
      </c>
      <c r="N3244" s="31" t="str">
        <f ca="1">IFERROR(IF($C3244="","",VLOOKUP(FİLTRE!$C3244,'SKT LİSTESİ'!$F:$AJ,22,0)),"")</f>
        <v/>
      </c>
      <c r="O3244" s="136" t="str">
        <f ca="1">IFERROR(IF($C3244="","",VLOOKUP(FİLTRE!$C3244,'SKT LİSTESİ'!$F:$AJ,23,0)),"")</f>
        <v/>
      </c>
      <c r="P3244" s="31"/>
      <c r="Q3244" s="31"/>
      <c r="R3244" s="137" t="str">
        <f ca="1">(IFERROR(IF($C3244="","",VLOOKUP(FİLTRE!$C3244,'SKT LİSTESİ'!$F:$AJ,15,0)),""))</f>
        <v/>
      </c>
      <c r="S3244" s="138" t="str">
        <f ca="1">IFERROR(IF($C3244="","",VLOOKUP(FİLTRE!$C3244,'SKT LİSTESİ'!$F:$AJ,16,0)),"")</f>
        <v/>
      </c>
      <c r="AF3244" s="179" t="str">
        <f t="shared" ca="1" si="202"/>
        <v/>
      </c>
      <c r="AG3244" s="179">
        <f t="shared" ca="1" si="203"/>
        <v>0</v>
      </c>
      <c r="AH3244" s="179">
        <f t="shared" ca="1" si="204"/>
        <v>0</v>
      </c>
    </row>
    <row r="3245" spans="2:34" ht="15.75" x14ac:dyDescent="0.25">
      <c r="B3245">
        <f t="shared" ca="1" si="201"/>
        <v>3233</v>
      </c>
      <c r="C3245" t="str">
        <f ca="1">IFERROR(VLOOKUP(B3245,'SKT LİSTESİ'!F:F,1,0),"")</f>
        <v/>
      </c>
      <c r="E3245" s="128" t="str">
        <f ca="1">IFERROR(IF($C3245="","",VLOOKUP(FİLTRE!$C3245,'SKT LİSTESİ'!$F:$S,5,0)),"")</f>
        <v/>
      </c>
      <c r="F3245" s="129" t="str">
        <f ca="1">IFERROR(IF($C3245="","",VLOOKUP(FİLTRE!$C3245,'SKT LİSTESİ'!$F:$S,7,0)),"")</f>
        <v/>
      </c>
      <c r="G3245" s="130" t="str">
        <f ca="1">IFERROR(IF($C3245="","",VLOOKUP(FİLTRE!$C3245,'SKT LİSTESİ'!$F:$S,8,0)),"")</f>
        <v/>
      </c>
      <c r="H3245" s="131" t="str">
        <f ca="1">IF(E3245="","",IF($C3245="","",VLOOKUP(FİLTRE!$C3245,'SKT LİSTESİ'!$F:$S,9,0)))</f>
        <v/>
      </c>
      <c r="I3245" s="132" t="str">
        <f ca="1">IFERROR(IF($C3245="","",VLOOKUP(FİLTRE!$C3245,'SKT LİSTESİ'!$F:$S,10,0)),"")</f>
        <v/>
      </c>
      <c r="J3245" s="133" t="str">
        <f ca="1">IFERROR(IF($C3245="","",VLOOKUP(FİLTRE!$C3245,'SKT LİSTESİ'!$F:$S,11,0)),"")</f>
        <v/>
      </c>
      <c r="K3245" s="134" t="str">
        <f ca="1">IFERROR(IF($C3245="","",VLOOKUP(FİLTRE!$C3245,'SKT LİSTESİ'!$F:$S,12,0)),"")</f>
        <v/>
      </c>
      <c r="L3245" s="134" t="str">
        <f ca="1">IFERROR(IF($C3245="","",VLOOKUP(FİLTRE!$C3245,'SKT LİSTESİ'!$F:$S,13,0)),"")</f>
        <v/>
      </c>
      <c r="M3245" s="135" t="str">
        <f ca="1">IFERROR(IF($C3245="","",VLOOKUP(FİLTRE!$C3245,'SKT LİSTESİ'!$F:$AJ,14,0)),"")</f>
        <v/>
      </c>
      <c r="N3245" s="31" t="str">
        <f ca="1">IFERROR(IF($C3245="","",VLOOKUP(FİLTRE!$C3245,'SKT LİSTESİ'!$F:$AJ,22,0)),"")</f>
        <v/>
      </c>
      <c r="O3245" s="136" t="str">
        <f ca="1">IFERROR(IF($C3245="","",VLOOKUP(FİLTRE!$C3245,'SKT LİSTESİ'!$F:$AJ,23,0)),"")</f>
        <v/>
      </c>
      <c r="P3245" s="31"/>
      <c r="Q3245" s="31"/>
      <c r="R3245" s="137" t="str">
        <f ca="1">(IFERROR(IF($C3245="","",VLOOKUP(FİLTRE!$C3245,'SKT LİSTESİ'!$F:$AJ,15,0)),""))</f>
        <v/>
      </c>
      <c r="S3245" s="138" t="str">
        <f ca="1">IFERROR(IF($C3245="","",VLOOKUP(FİLTRE!$C3245,'SKT LİSTESİ'!$F:$AJ,16,0)),"")</f>
        <v/>
      </c>
      <c r="AF3245" s="179" t="str">
        <f t="shared" ca="1" si="202"/>
        <v/>
      </c>
      <c r="AG3245" s="179">
        <f t="shared" ca="1" si="203"/>
        <v>0</v>
      </c>
      <c r="AH3245" s="179">
        <f t="shared" ca="1" si="204"/>
        <v>0</v>
      </c>
    </row>
    <row r="3246" spans="2:34" ht="15.75" x14ac:dyDescent="0.25">
      <c r="B3246">
        <f t="shared" ca="1" si="201"/>
        <v>3234</v>
      </c>
      <c r="C3246" t="str">
        <f ca="1">IFERROR(VLOOKUP(B3246,'SKT LİSTESİ'!F:F,1,0),"")</f>
        <v/>
      </c>
      <c r="E3246" s="128" t="str">
        <f ca="1">IFERROR(IF($C3246="","",VLOOKUP(FİLTRE!$C3246,'SKT LİSTESİ'!$F:$S,5,0)),"")</f>
        <v/>
      </c>
      <c r="F3246" s="129" t="str">
        <f ca="1">IFERROR(IF($C3246="","",VLOOKUP(FİLTRE!$C3246,'SKT LİSTESİ'!$F:$S,7,0)),"")</f>
        <v/>
      </c>
      <c r="G3246" s="130" t="str">
        <f ca="1">IFERROR(IF($C3246="","",VLOOKUP(FİLTRE!$C3246,'SKT LİSTESİ'!$F:$S,8,0)),"")</f>
        <v/>
      </c>
      <c r="H3246" s="131" t="str">
        <f ca="1">IF(E3246="","",IF($C3246="","",VLOOKUP(FİLTRE!$C3246,'SKT LİSTESİ'!$F:$S,9,0)))</f>
        <v/>
      </c>
      <c r="I3246" s="132" t="str">
        <f ca="1">IFERROR(IF($C3246="","",VLOOKUP(FİLTRE!$C3246,'SKT LİSTESİ'!$F:$S,10,0)),"")</f>
        <v/>
      </c>
      <c r="J3246" s="133" t="str">
        <f ca="1">IFERROR(IF($C3246="","",VLOOKUP(FİLTRE!$C3246,'SKT LİSTESİ'!$F:$S,11,0)),"")</f>
        <v/>
      </c>
      <c r="K3246" s="134" t="str">
        <f ca="1">IFERROR(IF($C3246="","",VLOOKUP(FİLTRE!$C3246,'SKT LİSTESİ'!$F:$S,12,0)),"")</f>
        <v/>
      </c>
      <c r="L3246" s="134" t="str">
        <f ca="1">IFERROR(IF($C3246="","",VLOOKUP(FİLTRE!$C3246,'SKT LİSTESİ'!$F:$S,13,0)),"")</f>
        <v/>
      </c>
      <c r="M3246" s="135" t="str">
        <f ca="1">IFERROR(IF($C3246="","",VLOOKUP(FİLTRE!$C3246,'SKT LİSTESİ'!$F:$AJ,14,0)),"")</f>
        <v/>
      </c>
      <c r="N3246" s="31" t="str">
        <f ca="1">IFERROR(IF($C3246="","",VLOOKUP(FİLTRE!$C3246,'SKT LİSTESİ'!$F:$AJ,22,0)),"")</f>
        <v/>
      </c>
      <c r="O3246" s="136" t="str">
        <f ca="1">IFERROR(IF($C3246="","",VLOOKUP(FİLTRE!$C3246,'SKT LİSTESİ'!$F:$AJ,23,0)),"")</f>
        <v/>
      </c>
      <c r="P3246" s="31"/>
      <c r="Q3246" s="31"/>
      <c r="R3246" s="137" t="str">
        <f ca="1">(IFERROR(IF($C3246="","",VLOOKUP(FİLTRE!$C3246,'SKT LİSTESİ'!$F:$AJ,15,0)),""))</f>
        <v/>
      </c>
      <c r="S3246" s="138" t="str">
        <f ca="1">IFERROR(IF($C3246="","",VLOOKUP(FİLTRE!$C3246,'SKT LİSTESİ'!$F:$AJ,16,0)),"")</f>
        <v/>
      </c>
      <c r="AF3246" s="179" t="str">
        <f t="shared" ca="1" si="202"/>
        <v/>
      </c>
      <c r="AG3246" s="179">
        <f t="shared" ca="1" si="203"/>
        <v>0</v>
      </c>
      <c r="AH3246" s="179">
        <f t="shared" ca="1" si="204"/>
        <v>0</v>
      </c>
    </row>
    <row r="3247" spans="2:34" ht="15.75" x14ac:dyDescent="0.25">
      <c r="B3247">
        <f t="shared" ca="1" si="201"/>
        <v>3235</v>
      </c>
      <c r="C3247" t="str">
        <f ca="1">IFERROR(VLOOKUP(B3247,'SKT LİSTESİ'!F:F,1,0),"")</f>
        <v/>
      </c>
      <c r="E3247" s="128" t="str">
        <f ca="1">IFERROR(IF($C3247="","",VLOOKUP(FİLTRE!$C3247,'SKT LİSTESİ'!$F:$S,5,0)),"")</f>
        <v/>
      </c>
      <c r="F3247" s="129" t="str">
        <f ca="1">IFERROR(IF($C3247="","",VLOOKUP(FİLTRE!$C3247,'SKT LİSTESİ'!$F:$S,7,0)),"")</f>
        <v/>
      </c>
      <c r="G3247" s="130" t="str">
        <f ca="1">IFERROR(IF($C3247="","",VLOOKUP(FİLTRE!$C3247,'SKT LİSTESİ'!$F:$S,8,0)),"")</f>
        <v/>
      </c>
      <c r="H3247" s="131" t="str">
        <f ca="1">IF(E3247="","",IF($C3247="","",VLOOKUP(FİLTRE!$C3247,'SKT LİSTESİ'!$F:$S,9,0)))</f>
        <v/>
      </c>
      <c r="I3247" s="132" t="str">
        <f ca="1">IFERROR(IF($C3247="","",VLOOKUP(FİLTRE!$C3247,'SKT LİSTESİ'!$F:$S,10,0)),"")</f>
        <v/>
      </c>
      <c r="J3247" s="133" t="str">
        <f ca="1">IFERROR(IF($C3247="","",VLOOKUP(FİLTRE!$C3247,'SKT LİSTESİ'!$F:$S,11,0)),"")</f>
        <v/>
      </c>
      <c r="K3247" s="134" t="str">
        <f ca="1">IFERROR(IF($C3247="","",VLOOKUP(FİLTRE!$C3247,'SKT LİSTESİ'!$F:$S,12,0)),"")</f>
        <v/>
      </c>
      <c r="L3247" s="134" t="str">
        <f ca="1">IFERROR(IF($C3247="","",VLOOKUP(FİLTRE!$C3247,'SKT LİSTESİ'!$F:$S,13,0)),"")</f>
        <v/>
      </c>
      <c r="M3247" s="135" t="str">
        <f ca="1">IFERROR(IF($C3247="","",VLOOKUP(FİLTRE!$C3247,'SKT LİSTESİ'!$F:$AJ,14,0)),"")</f>
        <v/>
      </c>
      <c r="N3247" s="31" t="str">
        <f ca="1">IFERROR(IF($C3247="","",VLOOKUP(FİLTRE!$C3247,'SKT LİSTESİ'!$F:$AJ,22,0)),"")</f>
        <v/>
      </c>
      <c r="O3247" s="136" t="str">
        <f ca="1">IFERROR(IF($C3247="","",VLOOKUP(FİLTRE!$C3247,'SKT LİSTESİ'!$F:$AJ,23,0)),"")</f>
        <v/>
      </c>
      <c r="P3247" s="31"/>
      <c r="Q3247" s="31"/>
      <c r="R3247" s="137" t="str">
        <f ca="1">(IFERROR(IF($C3247="","",VLOOKUP(FİLTRE!$C3247,'SKT LİSTESİ'!$F:$AJ,15,0)),""))</f>
        <v/>
      </c>
      <c r="S3247" s="138" t="str">
        <f ca="1">IFERROR(IF($C3247="","",VLOOKUP(FİLTRE!$C3247,'SKT LİSTESİ'!$F:$AJ,16,0)),"")</f>
        <v/>
      </c>
      <c r="AF3247" s="179" t="str">
        <f t="shared" ca="1" si="202"/>
        <v/>
      </c>
      <c r="AG3247" s="179">
        <f t="shared" ca="1" si="203"/>
        <v>0</v>
      </c>
      <c r="AH3247" s="179">
        <f t="shared" ca="1" si="204"/>
        <v>0</v>
      </c>
    </row>
    <row r="3248" spans="2:34" ht="15.75" x14ac:dyDescent="0.25">
      <c r="B3248">
        <f t="shared" ca="1" si="201"/>
        <v>3236</v>
      </c>
      <c r="C3248" t="str">
        <f ca="1">IFERROR(VLOOKUP(B3248,'SKT LİSTESİ'!F:F,1,0),"")</f>
        <v/>
      </c>
      <c r="E3248" s="128" t="str">
        <f ca="1">IFERROR(IF($C3248="","",VLOOKUP(FİLTRE!$C3248,'SKT LİSTESİ'!$F:$S,5,0)),"")</f>
        <v/>
      </c>
      <c r="F3248" s="129" t="str">
        <f ca="1">IFERROR(IF($C3248="","",VLOOKUP(FİLTRE!$C3248,'SKT LİSTESİ'!$F:$S,7,0)),"")</f>
        <v/>
      </c>
      <c r="G3248" s="130" t="str">
        <f ca="1">IFERROR(IF($C3248="","",VLOOKUP(FİLTRE!$C3248,'SKT LİSTESİ'!$F:$S,8,0)),"")</f>
        <v/>
      </c>
      <c r="H3248" s="131" t="str">
        <f ca="1">IF(E3248="","",IF($C3248="","",VLOOKUP(FİLTRE!$C3248,'SKT LİSTESİ'!$F:$S,9,0)))</f>
        <v/>
      </c>
      <c r="I3248" s="132" t="str">
        <f ca="1">IFERROR(IF($C3248="","",VLOOKUP(FİLTRE!$C3248,'SKT LİSTESİ'!$F:$S,10,0)),"")</f>
        <v/>
      </c>
      <c r="J3248" s="133" t="str">
        <f ca="1">IFERROR(IF($C3248="","",VLOOKUP(FİLTRE!$C3248,'SKT LİSTESİ'!$F:$S,11,0)),"")</f>
        <v/>
      </c>
      <c r="K3248" s="134" t="str">
        <f ca="1">IFERROR(IF($C3248="","",VLOOKUP(FİLTRE!$C3248,'SKT LİSTESİ'!$F:$S,12,0)),"")</f>
        <v/>
      </c>
      <c r="L3248" s="134" t="str">
        <f ca="1">IFERROR(IF($C3248="","",VLOOKUP(FİLTRE!$C3248,'SKT LİSTESİ'!$F:$S,13,0)),"")</f>
        <v/>
      </c>
      <c r="M3248" s="135" t="str">
        <f ca="1">IFERROR(IF($C3248="","",VLOOKUP(FİLTRE!$C3248,'SKT LİSTESİ'!$F:$AJ,14,0)),"")</f>
        <v/>
      </c>
      <c r="N3248" s="31" t="str">
        <f ca="1">IFERROR(IF($C3248="","",VLOOKUP(FİLTRE!$C3248,'SKT LİSTESİ'!$F:$AJ,22,0)),"")</f>
        <v/>
      </c>
      <c r="O3248" s="136" t="str">
        <f ca="1">IFERROR(IF($C3248="","",VLOOKUP(FİLTRE!$C3248,'SKT LİSTESİ'!$F:$AJ,23,0)),"")</f>
        <v/>
      </c>
      <c r="P3248" s="31"/>
      <c r="Q3248" s="31"/>
      <c r="R3248" s="137" t="str">
        <f ca="1">(IFERROR(IF($C3248="","",VLOOKUP(FİLTRE!$C3248,'SKT LİSTESİ'!$F:$AJ,15,0)),""))</f>
        <v/>
      </c>
      <c r="S3248" s="138" t="str">
        <f ca="1">IFERROR(IF($C3248="","",VLOOKUP(FİLTRE!$C3248,'SKT LİSTESİ'!$F:$AJ,16,0)),"")</f>
        <v/>
      </c>
      <c r="AF3248" s="179" t="str">
        <f t="shared" ca="1" si="202"/>
        <v/>
      </c>
      <c r="AG3248" s="179">
        <f t="shared" ca="1" si="203"/>
        <v>0</v>
      </c>
      <c r="AH3248" s="179">
        <f t="shared" ca="1" si="204"/>
        <v>0</v>
      </c>
    </row>
    <row r="3249" spans="2:34" ht="15.75" x14ac:dyDescent="0.25">
      <c r="B3249">
        <f t="shared" ca="1" si="201"/>
        <v>3237</v>
      </c>
      <c r="C3249" t="str">
        <f ca="1">IFERROR(VLOOKUP(B3249,'SKT LİSTESİ'!F:F,1,0),"")</f>
        <v/>
      </c>
      <c r="E3249" s="128" t="str">
        <f ca="1">IFERROR(IF($C3249="","",VLOOKUP(FİLTRE!$C3249,'SKT LİSTESİ'!$F:$S,5,0)),"")</f>
        <v/>
      </c>
      <c r="F3249" s="129" t="str">
        <f ca="1">IFERROR(IF($C3249="","",VLOOKUP(FİLTRE!$C3249,'SKT LİSTESİ'!$F:$S,7,0)),"")</f>
        <v/>
      </c>
      <c r="G3249" s="130" t="str">
        <f ca="1">IFERROR(IF($C3249="","",VLOOKUP(FİLTRE!$C3249,'SKT LİSTESİ'!$F:$S,8,0)),"")</f>
        <v/>
      </c>
      <c r="H3249" s="131" t="str">
        <f ca="1">IF(E3249="","",IF($C3249="","",VLOOKUP(FİLTRE!$C3249,'SKT LİSTESİ'!$F:$S,9,0)))</f>
        <v/>
      </c>
      <c r="I3249" s="132" t="str">
        <f ca="1">IFERROR(IF($C3249="","",VLOOKUP(FİLTRE!$C3249,'SKT LİSTESİ'!$F:$S,10,0)),"")</f>
        <v/>
      </c>
      <c r="J3249" s="133" t="str">
        <f ca="1">IFERROR(IF($C3249="","",VLOOKUP(FİLTRE!$C3249,'SKT LİSTESİ'!$F:$S,11,0)),"")</f>
        <v/>
      </c>
      <c r="K3249" s="134" t="str">
        <f ca="1">IFERROR(IF($C3249="","",VLOOKUP(FİLTRE!$C3249,'SKT LİSTESİ'!$F:$S,12,0)),"")</f>
        <v/>
      </c>
      <c r="L3249" s="134" t="str">
        <f ca="1">IFERROR(IF($C3249="","",VLOOKUP(FİLTRE!$C3249,'SKT LİSTESİ'!$F:$S,13,0)),"")</f>
        <v/>
      </c>
      <c r="M3249" s="135" t="str">
        <f ca="1">IFERROR(IF($C3249="","",VLOOKUP(FİLTRE!$C3249,'SKT LİSTESİ'!$F:$AJ,14,0)),"")</f>
        <v/>
      </c>
      <c r="N3249" s="31" t="str">
        <f ca="1">IFERROR(IF($C3249="","",VLOOKUP(FİLTRE!$C3249,'SKT LİSTESİ'!$F:$AJ,22,0)),"")</f>
        <v/>
      </c>
      <c r="O3249" s="136" t="str">
        <f ca="1">IFERROR(IF($C3249="","",VLOOKUP(FİLTRE!$C3249,'SKT LİSTESİ'!$F:$AJ,23,0)),"")</f>
        <v/>
      </c>
      <c r="P3249" s="31"/>
      <c r="Q3249" s="31"/>
      <c r="R3249" s="137" t="str">
        <f ca="1">(IFERROR(IF($C3249="","",VLOOKUP(FİLTRE!$C3249,'SKT LİSTESİ'!$F:$AJ,15,0)),""))</f>
        <v/>
      </c>
      <c r="S3249" s="138" t="str">
        <f ca="1">IFERROR(IF($C3249="","",VLOOKUP(FİLTRE!$C3249,'SKT LİSTESİ'!$F:$AJ,16,0)),"")</f>
        <v/>
      </c>
      <c r="AF3249" s="179" t="str">
        <f t="shared" ca="1" si="202"/>
        <v/>
      </c>
      <c r="AG3249" s="179">
        <f t="shared" ca="1" si="203"/>
        <v>0</v>
      </c>
      <c r="AH3249" s="179">
        <f t="shared" ca="1" si="204"/>
        <v>0</v>
      </c>
    </row>
    <row r="3250" spans="2:34" ht="15.75" x14ac:dyDescent="0.25">
      <c r="B3250">
        <f t="shared" ca="1" si="201"/>
        <v>3238</v>
      </c>
      <c r="C3250" t="str">
        <f ca="1">IFERROR(VLOOKUP(B3250,'SKT LİSTESİ'!F:F,1,0),"")</f>
        <v/>
      </c>
      <c r="E3250" s="128" t="str">
        <f ca="1">IFERROR(IF($C3250="","",VLOOKUP(FİLTRE!$C3250,'SKT LİSTESİ'!$F:$S,5,0)),"")</f>
        <v/>
      </c>
      <c r="F3250" s="129" t="str">
        <f ca="1">IFERROR(IF($C3250="","",VLOOKUP(FİLTRE!$C3250,'SKT LİSTESİ'!$F:$S,7,0)),"")</f>
        <v/>
      </c>
      <c r="G3250" s="130" t="str">
        <f ca="1">IFERROR(IF($C3250="","",VLOOKUP(FİLTRE!$C3250,'SKT LİSTESİ'!$F:$S,8,0)),"")</f>
        <v/>
      </c>
      <c r="H3250" s="131" t="str">
        <f ca="1">IF(E3250="","",IF($C3250="","",VLOOKUP(FİLTRE!$C3250,'SKT LİSTESİ'!$F:$S,9,0)))</f>
        <v/>
      </c>
      <c r="I3250" s="132" t="str">
        <f ca="1">IFERROR(IF($C3250="","",VLOOKUP(FİLTRE!$C3250,'SKT LİSTESİ'!$F:$S,10,0)),"")</f>
        <v/>
      </c>
      <c r="J3250" s="133" t="str">
        <f ca="1">IFERROR(IF($C3250="","",VLOOKUP(FİLTRE!$C3250,'SKT LİSTESİ'!$F:$S,11,0)),"")</f>
        <v/>
      </c>
      <c r="K3250" s="134" t="str">
        <f ca="1">IFERROR(IF($C3250="","",VLOOKUP(FİLTRE!$C3250,'SKT LİSTESİ'!$F:$S,12,0)),"")</f>
        <v/>
      </c>
      <c r="L3250" s="134" t="str">
        <f ca="1">IFERROR(IF($C3250="","",VLOOKUP(FİLTRE!$C3250,'SKT LİSTESİ'!$F:$S,13,0)),"")</f>
        <v/>
      </c>
      <c r="M3250" s="135" t="str">
        <f ca="1">IFERROR(IF($C3250="","",VLOOKUP(FİLTRE!$C3250,'SKT LİSTESİ'!$F:$AJ,14,0)),"")</f>
        <v/>
      </c>
      <c r="N3250" s="31" t="str">
        <f ca="1">IFERROR(IF($C3250="","",VLOOKUP(FİLTRE!$C3250,'SKT LİSTESİ'!$F:$AJ,22,0)),"")</f>
        <v/>
      </c>
      <c r="O3250" s="136" t="str">
        <f ca="1">IFERROR(IF($C3250="","",VLOOKUP(FİLTRE!$C3250,'SKT LİSTESİ'!$F:$AJ,23,0)),"")</f>
        <v/>
      </c>
      <c r="P3250" s="31"/>
      <c r="Q3250" s="31"/>
      <c r="R3250" s="137" t="str">
        <f ca="1">(IFERROR(IF($C3250="","",VLOOKUP(FİLTRE!$C3250,'SKT LİSTESİ'!$F:$AJ,15,0)),""))</f>
        <v/>
      </c>
      <c r="S3250" s="138" t="str">
        <f ca="1">IFERROR(IF($C3250="","",VLOOKUP(FİLTRE!$C3250,'SKT LİSTESİ'!$F:$AJ,16,0)),"")</f>
        <v/>
      </c>
      <c r="AF3250" s="179" t="str">
        <f t="shared" ca="1" si="202"/>
        <v/>
      </c>
      <c r="AG3250" s="179">
        <f t="shared" ca="1" si="203"/>
        <v>0</v>
      </c>
      <c r="AH3250" s="179">
        <f t="shared" ca="1" si="204"/>
        <v>0</v>
      </c>
    </row>
    <row r="3251" spans="2:34" ht="15.75" x14ac:dyDescent="0.25">
      <c r="B3251">
        <f t="shared" ca="1" si="201"/>
        <v>3239</v>
      </c>
      <c r="C3251" t="str">
        <f ca="1">IFERROR(VLOOKUP(B3251,'SKT LİSTESİ'!F:F,1,0),"")</f>
        <v/>
      </c>
      <c r="E3251" s="128" t="str">
        <f ca="1">IFERROR(IF($C3251="","",VLOOKUP(FİLTRE!$C3251,'SKT LİSTESİ'!$F:$S,5,0)),"")</f>
        <v/>
      </c>
      <c r="F3251" s="129" t="str">
        <f ca="1">IFERROR(IF($C3251="","",VLOOKUP(FİLTRE!$C3251,'SKT LİSTESİ'!$F:$S,7,0)),"")</f>
        <v/>
      </c>
      <c r="G3251" s="130" t="str">
        <f ca="1">IFERROR(IF($C3251="","",VLOOKUP(FİLTRE!$C3251,'SKT LİSTESİ'!$F:$S,8,0)),"")</f>
        <v/>
      </c>
      <c r="H3251" s="131" t="str">
        <f ca="1">IF(E3251="","",IF($C3251="","",VLOOKUP(FİLTRE!$C3251,'SKT LİSTESİ'!$F:$S,9,0)))</f>
        <v/>
      </c>
      <c r="I3251" s="132" t="str">
        <f ca="1">IFERROR(IF($C3251="","",VLOOKUP(FİLTRE!$C3251,'SKT LİSTESİ'!$F:$S,10,0)),"")</f>
        <v/>
      </c>
      <c r="J3251" s="133" t="str">
        <f ca="1">IFERROR(IF($C3251="","",VLOOKUP(FİLTRE!$C3251,'SKT LİSTESİ'!$F:$S,11,0)),"")</f>
        <v/>
      </c>
      <c r="K3251" s="134" t="str">
        <f ca="1">IFERROR(IF($C3251="","",VLOOKUP(FİLTRE!$C3251,'SKT LİSTESİ'!$F:$S,12,0)),"")</f>
        <v/>
      </c>
      <c r="L3251" s="134" t="str">
        <f ca="1">IFERROR(IF($C3251="","",VLOOKUP(FİLTRE!$C3251,'SKT LİSTESİ'!$F:$S,13,0)),"")</f>
        <v/>
      </c>
      <c r="M3251" s="135" t="str">
        <f ca="1">IFERROR(IF($C3251="","",VLOOKUP(FİLTRE!$C3251,'SKT LİSTESİ'!$F:$AJ,14,0)),"")</f>
        <v/>
      </c>
      <c r="N3251" s="31" t="str">
        <f ca="1">IFERROR(IF($C3251="","",VLOOKUP(FİLTRE!$C3251,'SKT LİSTESİ'!$F:$AJ,22,0)),"")</f>
        <v/>
      </c>
      <c r="O3251" s="136" t="str">
        <f ca="1">IFERROR(IF($C3251="","",VLOOKUP(FİLTRE!$C3251,'SKT LİSTESİ'!$F:$AJ,23,0)),"")</f>
        <v/>
      </c>
      <c r="P3251" s="31"/>
      <c r="Q3251" s="31"/>
      <c r="R3251" s="137" t="str">
        <f ca="1">(IFERROR(IF($C3251="","",VLOOKUP(FİLTRE!$C3251,'SKT LİSTESİ'!$F:$AJ,15,0)),""))</f>
        <v/>
      </c>
      <c r="S3251" s="138" t="str">
        <f ca="1">IFERROR(IF($C3251="","",VLOOKUP(FİLTRE!$C3251,'SKT LİSTESİ'!$F:$AJ,16,0)),"")</f>
        <v/>
      </c>
      <c r="AF3251" s="179" t="str">
        <f t="shared" ca="1" si="202"/>
        <v/>
      </c>
      <c r="AG3251" s="179">
        <f t="shared" ca="1" si="203"/>
        <v>0</v>
      </c>
      <c r="AH3251" s="179">
        <f t="shared" ca="1" si="204"/>
        <v>0</v>
      </c>
    </row>
    <row r="3252" spans="2:34" ht="15.75" x14ac:dyDescent="0.25">
      <c r="B3252">
        <f t="shared" ca="1" si="201"/>
        <v>3240</v>
      </c>
      <c r="C3252" t="str">
        <f ca="1">IFERROR(VLOOKUP(B3252,'SKT LİSTESİ'!F:F,1,0),"")</f>
        <v/>
      </c>
      <c r="E3252" s="128" t="str">
        <f ca="1">IFERROR(IF($C3252="","",VLOOKUP(FİLTRE!$C3252,'SKT LİSTESİ'!$F:$S,5,0)),"")</f>
        <v/>
      </c>
      <c r="F3252" s="129" t="str">
        <f ca="1">IFERROR(IF($C3252="","",VLOOKUP(FİLTRE!$C3252,'SKT LİSTESİ'!$F:$S,7,0)),"")</f>
        <v/>
      </c>
      <c r="G3252" s="130" t="str">
        <f ca="1">IFERROR(IF($C3252="","",VLOOKUP(FİLTRE!$C3252,'SKT LİSTESİ'!$F:$S,8,0)),"")</f>
        <v/>
      </c>
      <c r="H3252" s="131" t="str">
        <f ca="1">IF(E3252="","",IF($C3252="","",VLOOKUP(FİLTRE!$C3252,'SKT LİSTESİ'!$F:$S,9,0)))</f>
        <v/>
      </c>
      <c r="I3252" s="132" t="str">
        <f ca="1">IFERROR(IF($C3252="","",VLOOKUP(FİLTRE!$C3252,'SKT LİSTESİ'!$F:$S,10,0)),"")</f>
        <v/>
      </c>
      <c r="J3252" s="133" t="str">
        <f ca="1">IFERROR(IF($C3252="","",VLOOKUP(FİLTRE!$C3252,'SKT LİSTESİ'!$F:$S,11,0)),"")</f>
        <v/>
      </c>
      <c r="K3252" s="134" t="str">
        <f ca="1">IFERROR(IF($C3252="","",VLOOKUP(FİLTRE!$C3252,'SKT LİSTESİ'!$F:$S,12,0)),"")</f>
        <v/>
      </c>
      <c r="L3252" s="134" t="str">
        <f ca="1">IFERROR(IF($C3252="","",VLOOKUP(FİLTRE!$C3252,'SKT LİSTESİ'!$F:$S,13,0)),"")</f>
        <v/>
      </c>
      <c r="M3252" s="135" t="str">
        <f ca="1">IFERROR(IF($C3252="","",VLOOKUP(FİLTRE!$C3252,'SKT LİSTESİ'!$F:$AJ,14,0)),"")</f>
        <v/>
      </c>
      <c r="N3252" s="31" t="str">
        <f ca="1">IFERROR(IF($C3252="","",VLOOKUP(FİLTRE!$C3252,'SKT LİSTESİ'!$F:$AJ,22,0)),"")</f>
        <v/>
      </c>
      <c r="O3252" s="136" t="str">
        <f ca="1">IFERROR(IF($C3252="","",VLOOKUP(FİLTRE!$C3252,'SKT LİSTESİ'!$F:$AJ,23,0)),"")</f>
        <v/>
      </c>
      <c r="P3252" s="31"/>
      <c r="Q3252" s="31"/>
      <c r="R3252" s="137" t="str">
        <f ca="1">(IFERROR(IF($C3252="","",VLOOKUP(FİLTRE!$C3252,'SKT LİSTESİ'!$F:$AJ,15,0)),""))</f>
        <v/>
      </c>
      <c r="S3252" s="138" t="str">
        <f ca="1">IFERROR(IF($C3252="","",VLOOKUP(FİLTRE!$C3252,'SKT LİSTESİ'!$F:$AJ,16,0)),"")</f>
        <v/>
      </c>
      <c r="AF3252" s="179" t="str">
        <f t="shared" ca="1" si="202"/>
        <v/>
      </c>
      <c r="AG3252" s="179">
        <f t="shared" ca="1" si="203"/>
        <v>0</v>
      </c>
      <c r="AH3252" s="179">
        <f t="shared" ca="1" si="204"/>
        <v>0</v>
      </c>
    </row>
    <row r="3253" spans="2:34" ht="15.75" x14ac:dyDescent="0.25">
      <c r="B3253">
        <f t="shared" ca="1" si="201"/>
        <v>3241</v>
      </c>
      <c r="C3253" t="str">
        <f ca="1">IFERROR(VLOOKUP(B3253,'SKT LİSTESİ'!F:F,1,0),"")</f>
        <v/>
      </c>
      <c r="E3253" s="128" t="str">
        <f ca="1">IFERROR(IF($C3253="","",VLOOKUP(FİLTRE!$C3253,'SKT LİSTESİ'!$F:$S,5,0)),"")</f>
        <v/>
      </c>
      <c r="F3253" s="129" t="str">
        <f ca="1">IFERROR(IF($C3253="","",VLOOKUP(FİLTRE!$C3253,'SKT LİSTESİ'!$F:$S,7,0)),"")</f>
        <v/>
      </c>
      <c r="G3253" s="130" t="str">
        <f ca="1">IFERROR(IF($C3253="","",VLOOKUP(FİLTRE!$C3253,'SKT LİSTESİ'!$F:$S,8,0)),"")</f>
        <v/>
      </c>
      <c r="H3253" s="131" t="str">
        <f ca="1">IF(E3253="","",IF($C3253="","",VLOOKUP(FİLTRE!$C3253,'SKT LİSTESİ'!$F:$S,9,0)))</f>
        <v/>
      </c>
      <c r="I3253" s="132" t="str">
        <f ca="1">IFERROR(IF($C3253="","",VLOOKUP(FİLTRE!$C3253,'SKT LİSTESİ'!$F:$S,10,0)),"")</f>
        <v/>
      </c>
      <c r="J3253" s="133" t="str">
        <f ca="1">IFERROR(IF($C3253="","",VLOOKUP(FİLTRE!$C3253,'SKT LİSTESİ'!$F:$S,11,0)),"")</f>
        <v/>
      </c>
      <c r="K3253" s="134" t="str">
        <f ca="1">IFERROR(IF($C3253="","",VLOOKUP(FİLTRE!$C3253,'SKT LİSTESİ'!$F:$S,12,0)),"")</f>
        <v/>
      </c>
      <c r="L3253" s="134" t="str">
        <f ca="1">IFERROR(IF($C3253="","",VLOOKUP(FİLTRE!$C3253,'SKT LİSTESİ'!$F:$S,13,0)),"")</f>
        <v/>
      </c>
      <c r="M3253" s="135" t="str">
        <f ca="1">IFERROR(IF($C3253="","",VLOOKUP(FİLTRE!$C3253,'SKT LİSTESİ'!$F:$AJ,14,0)),"")</f>
        <v/>
      </c>
      <c r="N3253" s="31" t="str">
        <f ca="1">IFERROR(IF($C3253="","",VLOOKUP(FİLTRE!$C3253,'SKT LİSTESİ'!$F:$AJ,22,0)),"")</f>
        <v/>
      </c>
      <c r="O3253" s="136" t="str">
        <f ca="1">IFERROR(IF($C3253="","",VLOOKUP(FİLTRE!$C3253,'SKT LİSTESİ'!$F:$AJ,23,0)),"")</f>
        <v/>
      </c>
      <c r="P3253" s="31"/>
      <c r="Q3253" s="31"/>
      <c r="R3253" s="137" t="str">
        <f ca="1">(IFERROR(IF($C3253="","",VLOOKUP(FİLTRE!$C3253,'SKT LİSTESİ'!$F:$AJ,15,0)),""))</f>
        <v/>
      </c>
      <c r="S3253" s="138" t="str">
        <f ca="1">IFERROR(IF($C3253="","",VLOOKUP(FİLTRE!$C3253,'SKT LİSTESİ'!$F:$AJ,16,0)),"")</f>
        <v/>
      </c>
      <c r="AF3253" s="179" t="str">
        <f t="shared" ca="1" si="202"/>
        <v/>
      </c>
      <c r="AG3253" s="179">
        <f t="shared" ca="1" si="203"/>
        <v>0</v>
      </c>
      <c r="AH3253" s="179">
        <f t="shared" ca="1" si="204"/>
        <v>0</v>
      </c>
    </row>
    <row r="3254" spans="2:34" ht="15.75" x14ac:dyDescent="0.25">
      <c r="B3254">
        <f t="shared" ca="1" si="201"/>
        <v>3242</v>
      </c>
      <c r="C3254" t="str">
        <f ca="1">IFERROR(VLOOKUP(B3254,'SKT LİSTESİ'!F:F,1,0),"")</f>
        <v/>
      </c>
      <c r="E3254" s="128" t="str">
        <f ca="1">IFERROR(IF($C3254="","",VLOOKUP(FİLTRE!$C3254,'SKT LİSTESİ'!$F:$S,5,0)),"")</f>
        <v/>
      </c>
      <c r="F3254" s="129" t="str">
        <f ca="1">IFERROR(IF($C3254="","",VLOOKUP(FİLTRE!$C3254,'SKT LİSTESİ'!$F:$S,7,0)),"")</f>
        <v/>
      </c>
      <c r="G3254" s="130" t="str">
        <f ca="1">IFERROR(IF($C3254="","",VLOOKUP(FİLTRE!$C3254,'SKT LİSTESİ'!$F:$S,8,0)),"")</f>
        <v/>
      </c>
      <c r="H3254" s="131" t="str">
        <f ca="1">IF(E3254="","",IF($C3254="","",VLOOKUP(FİLTRE!$C3254,'SKT LİSTESİ'!$F:$S,9,0)))</f>
        <v/>
      </c>
      <c r="I3254" s="132" t="str">
        <f ca="1">IFERROR(IF($C3254="","",VLOOKUP(FİLTRE!$C3254,'SKT LİSTESİ'!$F:$S,10,0)),"")</f>
        <v/>
      </c>
      <c r="J3254" s="133" t="str">
        <f ca="1">IFERROR(IF($C3254="","",VLOOKUP(FİLTRE!$C3254,'SKT LİSTESİ'!$F:$S,11,0)),"")</f>
        <v/>
      </c>
      <c r="K3254" s="134" t="str">
        <f ca="1">IFERROR(IF($C3254="","",VLOOKUP(FİLTRE!$C3254,'SKT LİSTESİ'!$F:$S,12,0)),"")</f>
        <v/>
      </c>
      <c r="L3254" s="134" t="str">
        <f ca="1">IFERROR(IF($C3254="","",VLOOKUP(FİLTRE!$C3254,'SKT LİSTESİ'!$F:$S,13,0)),"")</f>
        <v/>
      </c>
      <c r="M3254" s="135" t="str">
        <f ca="1">IFERROR(IF($C3254="","",VLOOKUP(FİLTRE!$C3254,'SKT LİSTESİ'!$F:$AJ,14,0)),"")</f>
        <v/>
      </c>
      <c r="N3254" s="31" t="str">
        <f ca="1">IFERROR(IF($C3254="","",VLOOKUP(FİLTRE!$C3254,'SKT LİSTESİ'!$F:$AJ,22,0)),"")</f>
        <v/>
      </c>
      <c r="O3254" s="136" t="str">
        <f ca="1">IFERROR(IF($C3254="","",VLOOKUP(FİLTRE!$C3254,'SKT LİSTESİ'!$F:$AJ,23,0)),"")</f>
        <v/>
      </c>
      <c r="P3254" s="31"/>
      <c r="Q3254" s="31"/>
      <c r="R3254" s="137" t="str">
        <f ca="1">(IFERROR(IF($C3254="","",VLOOKUP(FİLTRE!$C3254,'SKT LİSTESİ'!$F:$AJ,15,0)),""))</f>
        <v/>
      </c>
      <c r="S3254" s="138" t="str">
        <f ca="1">IFERROR(IF($C3254="","",VLOOKUP(FİLTRE!$C3254,'SKT LİSTESİ'!$F:$AJ,16,0)),"")</f>
        <v/>
      </c>
      <c r="AF3254" s="179" t="str">
        <f t="shared" ca="1" si="202"/>
        <v/>
      </c>
      <c r="AG3254" s="179">
        <f t="shared" ca="1" si="203"/>
        <v>0</v>
      </c>
      <c r="AH3254" s="179">
        <f t="shared" ca="1" si="204"/>
        <v>0</v>
      </c>
    </row>
    <row r="3255" spans="2:34" ht="15.75" x14ac:dyDescent="0.25">
      <c r="B3255">
        <f t="shared" ca="1" si="201"/>
        <v>3243</v>
      </c>
      <c r="C3255" t="str">
        <f ca="1">IFERROR(VLOOKUP(B3255,'SKT LİSTESİ'!F:F,1,0),"")</f>
        <v/>
      </c>
      <c r="E3255" s="128" t="str">
        <f ca="1">IFERROR(IF($C3255="","",VLOOKUP(FİLTRE!$C3255,'SKT LİSTESİ'!$F:$S,5,0)),"")</f>
        <v/>
      </c>
      <c r="F3255" s="129" t="str">
        <f ca="1">IFERROR(IF($C3255="","",VLOOKUP(FİLTRE!$C3255,'SKT LİSTESİ'!$F:$S,7,0)),"")</f>
        <v/>
      </c>
      <c r="G3255" s="130" t="str">
        <f ca="1">IFERROR(IF($C3255="","",VLOOKUP(FİLTRE!$C3255,'SKT LİSTESİ'!$F:$S,8,0)),"")</f>
        <v/>
      </c>
      <c r="H3255" s="131" t="str">
        <f ca="1">IF(E3255="","",IF($C3255="","",VLOOKUP(FİLTRE!$C3255,'SKT LİSTESİ'!$F:$S,9,0)))</f>
        <v/>
      </c>
      <c r="I3255" s="132" t="str">
        <f ca="1">IFERROR(IF($C3255="","",VLOOKUP(FİLTRE!$C3255,'SKT LİSTESİ'!$F:$S,10,0)),"")</f>
        <v/>
      </c>
      <c r="J3255" s="133" t="str">
        <f ca="1">IFERROR(IF($C3255="","",VLOOKUP(FİLTRE!$C3255,'SKT LİSTESİ'!$F:$S,11,0)),"")</f>
        <v/>
      </c>
      <c r="K3255" s="134" t="str">
        <f ca="1">IFERROR(IF($C3255="","",VLOOKUP(FİLTRE!$C3255,'SKT LİSTESİ'!$F:$S,12,0)),"")</f>
        <v/>
      </c>
      <c r="L3255" s="134" t="str">
        <f ca="1">IFERROR(IF($C3255="","",VLOOKUP(FİLTRE!$C3255,'SKT LİSTESİ'!$F:$S,13,0)),"")</f>
        <v/>
      </c>
      <c r="M3255" s="135" t="str">
        <f ca="1">IFERROR(IF($C3255="","",VLOOKUP(FİLTRE!$C3255,'SKT LİSTESİ'!$F:$AJ,14,0)),"")</f>
        <v/>
      </c>
      <c r="N3255" s="31" t="str">
        <f ca="1">IFERROR(IF($C3255="","",VLOOKUP(FİLTRE!$C3255,'SKT LİSTESİ'!$F:$AJ,22,0)),"")</f>
        <v/>
      </c>
      <c r="O3255" s="136" t="str">
        <f ca="1">IFERROR(IF($C3255="","",VLOOKUP(FİLTRE!$C3255,'SKT LİSTESİ'!$F:$AJ,23,0)),"")</f>
        <v/>
      </c>
      <c r="P3255" s="31"/>
      <c r="Q3255" s="31"/>
      <c r="R3255" s="137" t="str">
        <f ca="1">(IFERROR(IF($C3255="","",VLOOKUP(FİLTRE!$C3255,'SKT LİSTESİ'!$F:$AJ,15,0)),""))</f>
        <v/>
      </c>
      <c r="S3255" s="138" t="str">
        <f ca="1">IFERROR(IF($C3255="","",VLOOKUP(FİLTRE!$C3255,'SKT LİSTESİ'!$F:$AJ,16,0)),"")</f>
        <v/>
      </c>
      <c r="AF3255" s="179" t="str">
        <f t="shared" ca="1" si="202"/>
        <v/>
      </c>
      <c r="AG3255" s="179">
        <f t="shared" ca="1" si="203"/>
        <v>0</v>
      </c>
      <c r="AH3255" s="179">
        <f t="shared" ca="1" si="204"/>
        <v>0</v>
      </c>
    </row>
    <row r="3256" spans="2:34" ht="15.75" x14ac:dyDescent="0.25">
      <c r="B3256">
        <f t="shared" ca="1" si="201"/>
        <v>3244</v>
      </c>
      <c r="C3256" t="str">
        <f ca="1">IFERROR(VLOOKUP(B3256,'SKT LİSTESİ'!F:F,1,0),"")</f>
        <v/>
      </c>
      <c r="E3256" s="128" t="str">
        <f ca="1">IFERROR(IF($C3256="","",VLOOKUP(FİLTRE!$C3256,'SKT LİSTESİ'!$F:$S,5,0)),"")</f>
        <v/>
      </c>
      <c r="F3256" s="129" t="str">
        <f ca="1">IFERROR(IF($C3256="","",VLOOKUP(FİLTRE!$C3256,'SKT LİSTESİ'!$F:$S,7,0)),"")</f>
        <v/>
      </c>
      <c r="G3256" s="130" t="str">
        <f ca="1">IFERROR(IF($C3256="","",VLOOKUP(FİLTRE!$C3256,'SKT LİSTESİ'!$F:$S,8,0)),"")</f>
        <v/>
      </c>
      <c r="H3256" s="131" t="str">
        <f ca="1">IF(E3256="","",IF($C3256="","",VLOOKUP(FİLTRE!$C3256,'SKT LİSTESİ'!$F:$S,9,0)))</f>
        <v/>
      </c>
      <c r="I3256" s="132" t="str">
        <f ca="1">IFERROR(IF($C3256="","",VLOOKUP(FİLTRE!$C3256,'SKT LİSTESİ'!$F:$S,10,0)),"")</f>
        <v/>
      </c>
      <c r="J3256" s="133" t="str">
        <f ca="1">IFERROR(IF($C3256="","",VLOOKUP(FİLTRE!$C3256,'SKT LİSTESİ'!$F:$S,11,0)),"")</f>
        <v/>
      </c>
      <c r="K3256" s="134" t="str">
        <f ca="1">IFERROR(IF($C3256="","",VLOOKUP(FİLTRE!$C3256,'SKT LİSTESİ'!$F:$S,12,0)),"")</f>
        <v/>
      </c>
      <c r="L3256" s="134" t="str">
        <f ca="1">IFERROR(IF($C3256="","",VLOOKUP(FİLTRE!$C3256,'SKT LİSTESİ'!$F:$S,13,0)),"")</f>
        <v/>
      </c>
      <c r="M3256" s="135" t="str">
        <f ca="1">IFERROR(IF($C3256="","",VLOOKUP(FİLTRE!$C3256,'SKT LİSTESİ'!$F:$AJ,14,0)),"")</f>
        <v/>
      </c>
      <c r="N3256" s="31" t="str">
        <f ca="1">IFERROR(IF($C3256="","",VLOOKUP(FİLTRE!$C3256,'SKT LİSTESİ'!$F:$AJ,22,0)),"")</f>
        <v/>
      </c>
      <c r="O3256" s="136" t="str">
        <f ca="1">IFERROR(IF($C3256="","",VLOOKUP(FİLTRE!$C3256,'SKT LİSTESİ'!$F:$AJ,23,0)),"")</f>
        <v/>
      </c>
      <c r="P3256" s="31"/>
      <c r="Q3256" s="31"/>
      <c r="R3256" s="137" t="str">
        <f ca="1">(IFERROR(IF($C3256="","",VLOOKUP(FİLTRE!$C3256,'SKT LİSTESİ'!$F:$AJ,15,0)),""))</f>
        <v/>
      </c>
      <c r="S3256" s="138" t="str">
        <f ca="1">IFERROR(IF($C3256="","",VLOOKUP(FİLTRE!$C3256,'SKT LİSTESİ'!$F:$AJ,16,0)),"")</f>
        <v/>
      </c>
      <c r="AF3256" s="179" t="str">
        <f t="shared" ca="1" si="202"/>
        <v/>
      </c>
      <c r="AG3256" s="179">
        <f t="shared" ca="1" si="203"/>
        <v>0</v>
      </c>
      <c r="AH3256" s="179">
        <f t="shared" ca="1" si="204"/>
        <v>0</v>
      </c>
    </row>
    <row r="3257" spans="2:34" ht="15.75" x14ac:dyDescent="0.25">
      <c r="B3257">
        <f t="shared" ca="1" si="201"/>
        <v>3245</v>
      </c>
      <c r="C3257" t="str">
        <f ca="1">IFERROR(VLOOKUP(B3257,'SKT LİSTESİ'!F:F,1,0),"")</f>
        <v/>
      </c>
      <c r="E3257" s="128" t="str">
        <f ca="1">IFERROR(IF($C3257="","",VLOOKUP(FİLTRE!$C3257,'SKT LİSTESİ'!$F:$S,5,0)),"")</f>
        <v/>
      </c>
      <c r="F3257" s="129" t="str">
        <f ca="1">IFERROR(IF($C3257="","",VLOOKUP(FİLTRE!$C3257,'SKT LİSTESİ'!$F:$S,7,0)),"")</f>
        <v/>
      </c>
      <c r="G3257" s="130" t="str">
        <f ca="1">IFERROR(IF($C3257="","",VLOOKUP(FİLTRE!$C3257,'SKT LİSTESİ'!$F:$S,8,0)),"")</f>
        <v/>
      </c>
      <c r="H3257" s="131" t="str">
        <f ca="1">IF(E3257="","",IF($C3257="","",VLOOKUP(FİLTRE!$C3257,'SKT LİSTESİ'!$F:$S,9,0)))</f>
        <v/>
      </c>
      <c r="I3257" s="132" t="str">
        <f ca="1">IFERROR(IF($C3257="","",VLOOKUP(FİLTRE!$C3257,'SKT LİSTESİ'!$F:$S,10,0)),"")</f>
        <v/>
      </c>
      <c r="J3257" s="133" t="str">
        <f ca="1">IFERROR(IF($C3257="","",VLOOKUP(FİLTRE!$C3257,'SKT LİSTESİ'!$F:$S,11,0)),"")</f>
        <v/>
      </c>
      <c r="K3257" s="134" t="str">
        <f ca="1">IFERROR(IF($C3257="","",VLOOKUP(FİLTRE!$C3257,'SKT LİSTESİ'!$F:$S,12,0)),"")</f>
        <v/>
      </c>
      <c r="L3257" s="134" t="str">
        <f ca="1">IFERROR(IF($C3257="","",VLOOKUP(FİLTRE!$C3257,'SKT LİSTESİ'!$F:$S,13,0)),"")</f>
        <v/>
      </c>
      <c r="M3257" s="135" t="str">
        <f ca="1">IFERROR(IF($C3257="","",VLOOKUP(FİLTRE!$C3257,'SKT LİSTESİ'!$F:$AJ,14,0)),"")</f>
        <v/>
      </c>
      <c r="N3257" s="31" t="str">
        <f ca="1">IFERROR(IF($C3257="","",VLOOKUP(FİLTRE!$C3257,'SKT LİSTESİ'!$F:$AJ,22,0)),"")</f>
        <v/>
      </c>
      <c r="O3257" s="136" t="str">
        <f ca="1">IFERROR(IF($C3257="","",VLOOKUP(FİLTRE!$C3257,'SKT LİSTESİ'!$F:$AJ,23,0)),"")</f>
        <v/>
      </c>
      <c r="P3257" s="31"/>
      <c r="Q3257" s="31"/>
      <c r="R3257" s="137" t="str">
        <f ca="1">(IFERROR(IF($C3257="","",VLOOKUP(FİLTRE!$C3257,'SKT LİSTESİ'!$F:$AJ,15,0)),""))</f>
        <v/>
      </c>
      <c r="S3257" s="138" t="str">
        <f ca="1">IFERROR(IF($C3257="","",VLOOKUP(FİLTRE!$C3257,'SKT LİSTESİ'!$F:$AJ,16,0)),"")</f>
        <v/>
      </c>
      <c r="AF3257" s="179" t="str">
        <f t="shared" ca="1" si="202"/>
        <v/>
      </c>
      <c r="AG3257" s="179">
        <f t="shared" ca="1" si="203"/>
        <v>0</v>
      </c>
      <c r="AH3257" s="179">
        <f t="shared" ca="1" si="204"/>
        <v>0</v>
      </c>
    </row>
    <row r="3258" spans="2:34" ht="15.75" x14ac:dyDescent="0.25">
      <c r="B3258">
        <f t="shared" ca="1" si="201"/>
        <v>3246</v>
      </c>
      <c r="C3258" t="str">
        <f ca="1">IFERROR(VLOOKUP(B3258,'SKT LİSTESİ'!F:F,1,0),"")</f>
        <v/>
      </c>
      <c r="E3258" s="128" t="str">
        <f ca="1">IFERROR(IF($C3258="","",VLOOKUP(FİLTRE!$C3258,'SKT LİSTESİ'!$F:$S,5,0)),"")</f>
        <v/>
      </c>
      <c r="F3258" s="129" t="str">
        <f ca="1">IFERROR(IF($C3258="","",VLOOKUP(FİLTRE!$C3258,'SKT LİSTESİ'!$F:$S,7,0)),"")</f>
        <v/>
      </c>
      <c r="G3258" s="130" t="str">
        <f ca="1">IFERROR(IF($C3258="","",VLOOKUP(FİLTRE!$C3258,'SKT LİSTESİ'!$F:$S,8,0)),"")</f>
        <v/>
      </c>
      <c r="H3258" s="131" t="str">
        <f ca="1">IF(E3258="","",IF($C3258="","",VLOOKUP(FİLTRE!$C3258,'SKT LİSTESİ'!$F:$S,9,0)))</f>
        <v/>
      </c>
      <c r="I3258" s="132" t="str">
        <f ca="1">IFERROR(IF($C3258="","",VLOOKUP(FİLTRE!$C3258,'SKT LİSTESİ'!$F:$S,10,0)),"")</f>
        <v/>
      </c>
      <c r="J3258" s="133" t="str">
        <f ca="1">IFERROR(IF($C3258="","",VLOOKUP(FİLTRE!$C3258,'SKT LİSTESİ'!$F:$S,11,0)),"")</f>
        <v/>
      </c>
      <c r="K3258" s="134" t="str">
        <f ca="1">IFERROR(IF($C3258="","",VLOOKUP(FİLTRE!$C3258,'SKT LİSTESİ'!$F:$S,12,0)),"")</f>
        <v/>
      </c>
      <c r="L3258" s="134" t="str">
        <f ca="1">IFERROR(IF($C3258="","",VLOOKUP(FİLTRE!$C3258,'SKT LİSTESİ'!$F:$S,13,0)),"")</f>
        <v/>
      </c>
      <c r="M3258" s="135" t="str">
        <f ca="1">IFERROR(IF($C3258="","",VLOOKUP(FİLTRE!$C3258,'SKT LİSTESİ'!$F:$AJ,14,0)),"")</f>
        <v/>
      </c>
      <c r="N3258" s="31" t="str">
        <f ca="1">IFERROR(IF($C3258="","",VLOOKUP(FİLTRE!$C3258,'SKT LİSTESİ'!$F:$AJ,22,0)),"")</f>
        <v/>
      </c>
      <c r="O3258" s="136" t="str">
        <f ca="1">IFERROR(IF($C3258="","",VLOOKUP(FİLTRE!$C3258,'SKT LİSTESİ'!$F:$AJ,23,0)),"")</f>
        <v/>
      </c>
      <c r="P3258" s="31"/>
      <c r="Q3258" s="31"/>
      <c r="R3258" s="137" t="str">
        <f ca="1">(IFERROR(IF($C3258="","",VLOOKUP(FİLTRE!$C3258,'SKT LİSTESİ'!$F:$AJ,15,0)),""))</f>
        <v/>
      </c>
      <c r="S3258" s="138" t="str">
        <f ca="1">IFERROR(IF($C3258="","",VLOOKUP(FİLTRE!$C3258,'SKT LİSTESİ'!$F:$AJ,16,0)),"")</f>
        <v/>
      </c>
      <c r="AF3258" s="179" t="str">
        <f t="shared" ca="1" si="202"/>
        <v/>
      </c>
      <c r="AG3258" s="179">
        <f t="shared" ca="1" si="203"/>
        <v>0</v>
      </c>
      <c r="AH3258" s="179">
        <f t="shared" ca="1" si="204"/>
        <v>0</v>
      </c>
    </row>
    <row r="3259" spans="2:34" ht="15.75" x14ac:dyDescent="0.25">
      <c r="B3259">
        <f t="shared" ca="1" si="201"/>
        <v>3247</v>
      </c>
      <c r="C3259" t="str">
        <f ca="1">IFERROR(VLOOKUP(B3259,'SKT LİSTESİ'!F:F,1,0),"")</f>
        <v/>
      </c>
      <c r="E3259" s="128" t="str">
        <f ca="1">IFERROR(IF($C3259="","",VLOOKUP(FİLTRE!$C3259,'SKT LİSTESİ'!$F:$S,5,0)),"")</f>
        <v/>
      </c>
      <c r="F3259" s="129" t="str">
        <f ca="1">IFERROR(IF($C3259="","",VLOOKUP(FİLTRE!$C3259,'SKT LİSTESİ'!$F:$S,7,0)),"")</f>
        <v/>
      </c>
      <c r="G3259" s="130" t="str">
        <f ca="1">IFERROR(IF($C3259="","",VLOOKUP(FİLTRE!$C3259,'SKT LİSTESİ'!$F:$S,8,0)),"")</f>
        <v/>
      </c>
      <c r="H3259" s="131" t="str">
        <f ca="1">IF(E3259="","",IF($C3259="","",VLOOKUP(FİLTRE!$C3259,'SKT LİSTESİ'!$F:$S,9,0)))</f>
        <v/>
      </c>
      <c r="I3259" s="132" t="str">
        <f ca="1">IFERROR(IF($C3259="","",VLOOKUP(FİLTRE!$C3259,'SKT LİSTESİ'!$F:$S,10,0)),"")</f>
        <v/>
      </c>
      <c r="J3259" s="133" t="str">
        <f ca="1">IFERROR(IF($C3259="","",VLOOKUP(FİLTRE!$C3259,'SKT LİSTESİ'!$F:$S,11,0)),"")</f>
        <v/>
      </c>
      <c r="K3259" s="134" t="str">
        <f ca="1">IFERROR(IF($C3259="","",VLOOKUP(FİLTRE!$C3259,'SKT LİSTESİ'!$F:$S,12,0)),"")</f>
        <v/>
      </c>
      <c r="L3259" s="134" t="str">
        <f ca="1">IFERROR(IF($C3259="","",VLOOKUP(FİLTRE!$C3259,'SKT LİSTESİ'!$F:$S,13,0)),"")</f>
        <v/>
      </c>
      <c r="M3259" s="135" t="str">
        <f ca="1">IFERROR(IF($C3259="","",VLOOKUP(FİLTRE!$C3259,'SKT LİSTESİ'!$F:$AJ,14,0)),"")</f>
        <v/>
      </c>
      <c r="N3259" s="31" t="str">
        <f ca="1">IFERROR(IF($C3259="","",VLOOKUP(FİLTRE!$C3259,'SKT LİSTESİ'!$F:$AJ,22,0)),"")</f>
        <v/>
      </c>
      <c r="O3259" s="136" t="str">
        <f ca="1">IFERROR(IF($C3259="","",VLOOKUP(FİLTRE!$C3259,'SKT LİSTESİ'!$F:$AJ,23,0)),"")</f>
        <v/>
      </c>
      <c r="P3259" s="31"/>
      <c r="Q3259" s="31"/>
      <c r="R3259" s="137" t="str">
        <f ca="1">(IFERROR(IF($C3259="","",VLOOKUP(FİLTRE!$C3259,'SKT LİSTESİ'!$F:$AJ,15,0)),""))</f>
        <v/>
      </c>
      <c r="S3259" s="138" t="str">
        <f ca="1">IFERROR(IF($C3259="","",VLOOKUP(FİLTRE!$C3259,'SKT LİSTESİ'!$F:$AJ,16,0)),"")</f>
        <v/>
      </c>
      <c r="AF3259" s="179" t="str">
        <f t="shared" ca="1" si="202"/>
        <v/>
      </c>
      <c r="AG3259" s="179">
        <f t="shared" ca="1" si="203"/>
        <v>0</v>
      </c>
      <c r="AH3259" s="179">
        <f t="shared" ca="1" si="204"/>
        <v>0</v>
      </c>
    </row>
    <row r="3260" spans="2:34" ht="15.75" x14ac:dyDescent="0.25">
      <c r="B3260">
        <f t="shared" ca="1" si="201"/>
        <v>3248</v>
      </c>
      <c r="C3260" t="str">
        <f ca="1">IFERROR(VLOOKUP(B3260,'SKT LİSTESİ'!F:F,1,0),"")</f>
        <v/>
      </c>
      <c r="E3260" s="128" t="str">
        <f ca="1">IFERROR(IF($C3260="","",VLOOKUP(FİLTRE!$C3260,'SKT LİSTESİ'!$F:$S,5,0)),"")</f>
        <v/>
      </c>
      <c r="F3260" s="129" t="str">
        <f ca="1">IFERROR(IF($C3260="","",VLOOKUP(FİLTRE!$C3260,'SKT LİSTESİ'!$F:$S,7,0)),"")</f>
        <v/>
      </c>
      <c r="G3260" s="130" t="str">
        <f ca="1">IFERROR(IF($C3260="","",VLOOKUP(FİLTRE!$C3260,'SKT LİSTESİ'!$F:$S,8,0)),"")</f>
        <v/>
      </c>
      <c r="H3260" s="131" t="str">
        <f ca="1">IF(E3260="","",IF($C3260="","",VLOOKUP(FİLTRE!$C3260,'SKT LİSTESİ'!$F:$S,9,0)))</f>
        <v/>
      </c>
      <c r="I3260" s="132" t="str">
        <f ca="1">IFERROR(IF($C3260="","",VLOOKUP(FİLTRE!$C3260,'SKT LİSTESİ'!$F:$S,10,0)),"")</f>
        <v/>
      </c>
      <c r="J3260" s="133" t="str">
        <f ca="1">IFERROR(IF($C3260="","",VLOOKUP(FİLTRE!$C3260,'SKT LİSTESİ'!$F:$S,11,0)),"")</f>
        <v/>
      </c>
      <c r="K3260" s="134" t="str">
        <f ca="1">IFERROR(IF($C3260="","",VLOOKUP(FİLTRE!$C3260,'SKT LİSTESİ'!$F:$S,12,0)),"")</f>
        <v/>
      </c>
      <c r="L3260" s="134" t="str">
        <f ca="1">IFERROR(IF($C3260="","",VLOOKUP(FİLTRE!$C3260,'SKT LİSTESİ'!$F:$S,13,0)),"")</f>
        <v/>
      </c>
      <c r="M3260" s="135" t="str">
        <f ca="1">IFERROR(IF($C3260="","",VLOOKUP(FİLTRE!$C3260,'SKT LİSTESİ'!$F:$AJ,14,0)),"")</f>
        <v/>
      </c>
      <c r="N3260" s="31" t="str">
        <f ca="1">IFERROR(IF($C3260="","",VLOOKUP(FİLTRE!$C3260,'SKT LİSTESİ'!$F:$AJ,22,0)),"")</f>
        <v/>
      </c>
      <c r="O3260" s="136" t="str">
        <f ca="1">IFERROR(IF($C3260="","",VLOOKUP(FİLTRE!$C3260,'SKT LİSTESİ'!$F:$AJ,23,0)),"")</f>
        <v/>
      </c>
      <c r="P3260" s="31"/>
      <c r="Q3260" s="31"/>
      <c r="R3260" s="137" t="str">
        <f ca="1">(IFERROR(IF($C3260="","",VLOOKUP(FİLTRE!$C3260,'SKT LİSTESİ'!$F:$AJ,15,0)),""))</f>
        <v/>
      </c>
      <c r="S3260" s="138" t="str">
        <f ca="1">IFERROR(IF($C3260="","",VLOOKUP(FİLTRE!$C3260,'SKT LİSTESİ'!$F:$AJ,16,0)),"")</f>
        <v/>
      </c>
      <c r="AF3260" s="179" t="str">
        <f t="shared" ca="1" si="202"/>
        <v/>
      </c>
      <c r="AG3260" s="179">
        <f t="shared" ca="1" si="203"/>
        <v>0</v>
      </c>
      <c r="AH3260" s="179">
        <f t="shared" ca="1" si="204"/>
        <v>0</v>
      </c>
    </row>
    <row r="3261" spans="2:34" ht="15.75" x14ac:dyDescent="0.25">
      <c r="B3261">
        <f t="shared" ca="1" si="201"/>
        <v>3249</v>
      </c>
      <c r="C3261" t="str">
        <f ca="1">IFERROR(VLOOKUP(B3261,'SKT LİSTESİ'!F:F,1,0),"")</f>
        <v/>
      </c>
      <c r="E3261" s="128" t="str">
        <f ca="1">IFERROR(IF($C3261="","",VLOOKUP(FİLTRE!$C3261,'SKT LİSTESİ'!$F:$S,5,0)),"")</f>
        <v/>
      </c>
      <c r="F3261" s="129" t="str">
        <f ca="1">IFERROR(IF($C3261="","",VLOOKUP(FİLTRE!$C3261,'SKT LİSTESİ'!$F:$S,7,0)),"")</f>
        <v/>
      </c>
      <c r="G3261" s="130" t="str">
        <f ca="1">IFERROR(IF($C3261="","",VLOOKUP(FİLTRE!$C3261,'SKT LİSTESİ'!$F:$S,8,0)),"")</f>
        <v/>
      </c>
      <c r="H3261" s="131" t="str">
        <f ca="1">IF(E3261="","",IF($C3261="","",VLOOKUP(FİLTRE!$C3261,'SKT LİSTESİ'!$F:$S,9,0)))</f>
        <v/>
      </c>
      <c r="I3261" s="132" t="str">
        <f ca="1">IFERROR(IF($C3261="","",VLOOKUP(FİLTRE!$C3261,'SKT LİSTESİ'!$F:$S,10,0)),"")</f>
        <v/>
      </c>
      <c r="J3261" s="133" t="str">
        <f ca="1">IFERROR(IF($C3261="","",VLOOKUP(FİLTRE!$C3261,'SKT LİSTESİ'!$F:$S,11,0)),"")</f>
        <v/>
      </c>
      <c r="K3261" s="134" t="str">
        <f ca="1">IFERROR(IF($C3261="","",VLOOKUP(FİLTRE!$C3261,'SKT LİSTESİ'!$F:$S,12,0)),"")</f>
        <v/>
      </c>
      <c r="L3261" s="134" t="str">
        <f ca="1">IFERROR(IF($C3261="","",VLOOKUP(FİLTRE!$C3261,'SKT LİSTESİ'!$F:$S,13,0)),"")</f>
        <v/>
      </c>
      <c r="M3261" s="135" t="str">
        <f ca="1">IFERROR(IF($C3261="","",VLOOKUP(FİLTRE!$C3261,'SKT LİSTESİ'!$F:$AJ,14,0)),"")</f>
        <v/>
      </c>
      <c r="N3261" s="31" t="str">
        <f ca="1">IFERROR(IF($C3261="","",VLOOKUP(FİLTRE!$C3261,'SKT LİSTESİ'!$F:$AJ,22,0)),"")</f>
        <v/>
      </c>
      <c r="O3261" s="136" t="str">
        <f ca="1">IFERROR(IF($C3261="","",VLOOKUP(FİLTRE!$C3261,'SKT LİSTESİ'!$F:$AJ,23,0)),"")</f>
        <v/>
      </c>
      <c r="P3261" s="31"/>
      <c r="Q3261" s="31"/>
      <c r="R3261" s="137" t="str">
        <f ca="1">(IFERROR(IF($C3261="","",VLOOKUP(FİLTRE!$C3261,'SKT LİSTESİ'!$F:$AJ,15,0)),""))</f>
        <v/>
      </c>
      <c r="S3261" s="138" t="str">
        <f ca="1">IFERROR(IF($C3261="","",VLOOKUP(FİLTRE!$C3261,'SKT LİSTESİ'!$F:$AJ,16,0)),"")</f>
        <v/>
      </c>
      <c r="AF3261" s="179" t="str">
        <f t="shared" ca="1" si="202"/>
        <v/>
      </c>
      <c r="AG3261" s="179">
        <f t="shared" ca="1" si="203"/>
        <v>0</v>
      </c>
      <c r="AH3261" s="179">
        <f t="shared" ca="1" si="204"/>
        <v>0</v>
      </c>
    </row>
    <row r="3262" spans="2:34" ht="15.75" x14ac:dyDescent="0.25">
      <c r="B3262">
        <f t="shared" ca="1" si="201"/>
        <v>3250</v>
      </c>
      <c r="C3262" t="str">
        <f ca="1">IFERROR(VLOOKUP(B3262,'SKT LİSTESİ'!F:F,1,0),"")</f>
        <v/>
      </c>
      <c r="E3262" s="128" t="str">
        <f ca="1">IFERROR(IF($C3262="","",VLOOKUP(FİLTRE!$C3262,'SKT LİSTESİ'!$F:$S,5,0)),"")</f>
        <v/>
      </c>
      <c r="F3262" s="129" t="str">
        <f ca="1">IFERROR(IF($C3262="","",VLOOKUP(FİLTRE!$C3262,'SKT LİSTESİ'!$F:$S,7,0)),"")</f>
        <v/>
      </c>
      <c r="G3262" s="130" t="str">
        <f ca="1">IFERROR(IF($C3262="","",VLOOKUP(FİLTRE!$C3262,'SKT LİSTESİ'!$F:$S,8,0)),"")</f>
        <v/>
      </c>
      <c r="H3262" s="131" t="str">
        <f ca="1">IF(E3262="","",IF($C3262="","",VLOOKUP(FİLTRE!$C3262,'SKT LİSTESİ'!$F:$S,9,0)))</f>
        <v/>
      </c>
      <c r="I3262" s="132" t="str">
        <f ca="1">IFERROR(IF($C3262="","",VLOOKUP(FİLTRE!$C3262,'SKT LİSTESİ'!$F:$S,10,0)),"")</f>
        <v/>
      </c>
      <c r="J3262" s="133" t="str">
        <f ca="1">IFERROR(IF($C3262="","",VLOOKUP(FİLTRE!$C3262,'SKT LİSTESİ'!$F:$S,11,0)),"")</f>
        <v/>
      </c>
      <c r="K3262" s="134" t="str">
        <f ca="1">IFERROR(IF($C3262="","",VLOOKUP(FİLTRE!$C3262,'SKT LİSTESİ'!$F:$S,12,0)),"")</f>
        <v/>
      </c>
      <c r="L3262" s="134" t="str">
        <f ca="1">IFERROR(IF($C3262="","",VLOOKUP(FİLTRE!$C3262,'SKT LİSTESİ'!$F:$S,13,0)),"")</f>
        <v/>
      </c>
      <c r="M3262" s="135" t="str">
        <f ca="1">IFERROR(IF($C3262="","",VLOOKUP(FİLTRE!$C3262,'SKT LİSTESİ'!$F:$AJ,14,0)),"")</f>
        <v/>
      </c>
      <c r="N3262" s="31" t="str">
        <f ca="1">IFERROR(IF($C3262="","",VLOOKUP(FİLTRE!$C3262,'SKT LİSTESİ'!$F:$AJ,22,0)),"")</f>
        <v/>
      </c>
      <c r="O3262" s="136" t="str">
        <f ca="1">IFERROR(IF($C3262="","",VLOOKUP(FİLTRE!$C3262,'SKT LİSTESİ'!$F:$AJ,23,0)),"")</f>
        <v/>
      </c>
      <c r="P3262" s="31"/>
      <c r="Q3262" s="31"/>
      <c r="R3262" s="137" t="str">
        <f ca="1">(IFERROR(IF($C3262="","",VLOOKUP(FİLTRE!$C3262,'SKT LİSTESİ'!$F:$AJ,15,0)),""))</f>
        <v/>
      </c>
      <c r="S3262" s="138" t="str">
        <f ca="1">IFERROR(IF($C3262="","",VLOOKUP(FİLTRE!$C3262,'SKT LİSTESİ'!$F:$AJ,16,0)),"")</f>
        <v/>
      </c>
      <c r="AF3262" s="179" t="str">
        <f t="shared" ca="1" si="202"/>
        <v/>
      </c>
      <c r="AG3262" s="179">
        <f t="shared" ca="1" si="203"/>
        <v>0</v>
      </c>
      <c r="AH3262" s="179">
        <f t="shared" ca="1" si="204"/>
        <v>0</v>
      </c>
    </row>
    <row r="3263" spans="2:34" ht="15.75" x14ac:dyDescent="0.25">
      <c r="B3263">
        <f t="shared" ca="1" si="201"/>
        <v>3251</v>
      </c>
      <c r="C3263" t="str">
        <f ca="1">IFERROR(VLOOKUP(B3263,'SKT LİSTESİ'!F:F,1,0),"")</f>
        <v/>
      </c>
      <c r="E3263" s="128" t="str">
        <f ca="1">IFERROR(IF($C3263="","",VLOOKUP(FİLTRE!$C3263,'SKT LİSTESİ'!$F:$S,5,0)),"")</f>
        <v/>
      </c>
      <c r="F3263" s="129" t="str">
        <f ca="1">IFERROR(IF($C3263="","",VLOOKUP(FİLTRE!$C3263,'SKT LİSTESİ'!$F:$S,7,0)),"")</f>
        <v/>
      </c>
      <c r="G3263" s="130" t="str">
        <f ca="1">IFERROR(IF($C3263="","",VLOOKUP(FİLTRE!$C3263,'SKT LİSTESİ'!$F:$S,8,0)),"")</f>
        <v/>
      </c>
      <c r="H3263" s="131" t="str">
        <f ca="1">IF(E3263="","",IF($C3263="","",VLOOKUP(FİLTRE!$C3263,'SKT LİSTESİ'!$F:$S,9,0)))</f>
        <v/>
      </c>
      <c r="I3263" s="132" t="str">
        <f ca="1">IFERROR(IF($C3263="","",VLOOKUP(FİLTRE!$C3263,'SKT LİSTESİ'!$F:$S,10,0)),"")</f>
        <v/>
      </c>
      <c r="J3263" s="133" t="str">
        <f ca="1">IFERROR(IF($C3263="","",VLOOKUP(FİLTRE!$C3263,'SKT LİSTESİ'!$F:$S,11,0)),"")</f>
        <v/>
      </c>
      <c r="K3263" s="134" t="str">
        <f ca="1">IFERROR(IF($C3263="","",VLOOKUP(FİLTRE!$C3263,'SKT LİSTESİ'!$F:$S,12,0)),"")</f>
        <v/>
      </c>
      <c r="L3263" s="134" t="str">
        <f ca="1">IFERROR(IF($C3263="","",VLOOKUP(FİLTRE!$C3263,'SKT LİSTESİ'!$F:$S,13,0)),"")</f>
        <v/>
      </c>
      <c r="M3263" s="135" t="str">
        <f ca="1">IFERROR(IF($C3263="","",VLOOKUP(FİLTRE!$C3263,'SKT LİSTESİ'!$F:$AJ,14,0)),"")</f>
        <v/>
      </c>
      <c r="N3263" s="31" t="str">
        <f ca="1">IFERROR(IF($C3263="","",VLOOKUP(FİLTRE!$C3263,'SKT LİSTESİ'!$F:$AJ,22,0)),"")</f>
        <v/>
      </c>
      <c r="O3263" s="136" t="str">
        <f ca="1">IFERROR(IF($C3263="","",VLOOKUP(FİLTRE!$C3263,'SKT LİSTESİ'!$F:$AJ,23,0)),"")</f>
        <v/>
      </c>
      <c r="P3263" s="31"/>
      <c r="Q3263" s="31"/>
      <c r="R3263" s="137" t="str">
        <f ca="1">(IFERROR(IF($C3263="","",VLOOKUP(FİLTRE!$C3263,'SKT LİSTESİ'!$F:$AJ,15,0)),""))</f>
        <v/>
      </c>
      <c r="S3263" s="138" t="str">
        <f ca="1">IFERROR(IF($C3263="","",VLOOKUP(FİLTRE!$C3263,'SKT LİSTESİ'!$F:$AJ,16,0)),"")</f>
        <v/>
      </c>
      <c r="AF3263" s="179" t="str">
        <f t="shared" ca="1" si="202"/>
        <v/>
      </c>
      <c r="AG3263" s="179">
        <f t="shared" ca="1" si="203"/>
        <v>0</v>
      </c>
      <c r="AH3263" s="179">
        <f t="shared" ca="1" si="204"/>
        <v>0</v>
      </c>
    </row>
    <row r="3264" spans="2:34" ht="15.75" x14ac:dyDescent="0.25">
      <c r="B3264">
        <f t="shared" ca="1" si="201"/>
        <v>3252</v>
      </c>
      <c r="C3264" t="str">
        <f ca="1">IFERROR(VLOOKUP(B3264,'SKT LİSTESİ'!F:F,1,0),"")</f>
        <v/>
      </c>
      <c r="E3264" s="128" t="str">
        <f ca="1">IFERROR(IF($C3264="","",VLOOKUP(FİLTRE!$C3264,'SKT LİSTESİ'!$F:$S,5,0)),"")</f>
        <v/>
      </c>
      <c r="F3264" s="129" t="str">
        <f ca="1">IFERROR(IF($C3264="","",VLOOKUP(FİLTRE!$C3264,'SKT LİSTESİ'!$F:$S,7,0)),"")</f>
        <v/>
      </c>
      <c r="G3264" s="130" t="str">
        <f ca="1">IFERROR(IF($C3264="","",VLOOKUP(FİLTRE!$C3264,'SKT LİSTESİ'!$F:$S,8,0)),"")</f>
        <v/>
      </c>
      <c r="H3264" s="131" t="str">
        <f ca="1">IF(E3264="","",IF($C3264="","",VLOOKUP(FİLTRE!$C3264,'SKT LİSTESİ'!$F:$S,9,0)))</f>
        <v/>
      </c>
      <c r="I3264" s="132" t="str">
        <f ca="1">IFERROR(IF($C3264="","",VLOOKUP(FİLTRE!$C3264,'SKT LİSTESİ'!$F:$S,10,0)),"")</f>
        <v/>
      </c>
      <c r="J3264" s="133" t="str">
        <f ca="1">IFERROR(IF($C3264="","",VLOOKUP(FİLTRE!$C3264,'SKT LİSTESİ'!$F:$S,11,0)),"")</f>
        <v/>
      </c>
      <c r="K3264" s="134" t="str">
        <f ca="1">IFERROR(IF($C3264="","",VLOOKUP(FİLTRE!$C3264,'SKT LİSTESİ'!$F:$S,12,0)),"")</f>
        <v/>
      </c>
      <c r="L3264" s="134" t="str">
        <f ca="1">IFERROR(IF($C3264="","",VLOOKUP(FİLTRE!$C3264,'SKT LİSTESİ'!$F:$S,13,0)),"")</f>
        <v/>
      </c>
      <c r="M3264" s="135" t="str">
        <f ca="1">IFERROR(IF($C3264="","",VLOOKUP(FİLTRE!$C3264,'SKT LİSTESİ'!$F:$AJ,14,0)),"")</f>
        <v/>
      </c>
      <c r="N3264" s="31" t="str">
        <f ca="1">IFERROR(IF($C3264="","",VLOOKUP(FİLTRE!$C3264,'SKT LİSTESİ'!$F:$AJ,22,0)),"")</f>
        <v/>
      </c>
      <c r="O3264" s="136" t="str">
        <f ca="1">IFERROR(IF($C3264="","",VLOOKUP(FİLTRE!$C3264,'SKT LİSTESİ'!$F:$AJ,23,0)),"")</f>
        <v/>
      </c>
      <c r="P3264" s="31"/>
      <c r="Q3264" s="31"/>
      <c r="R3264" s="137" t="str">
        <f ca="1">(IFERROR(IF($C3264="","",VLOOKUP(FİLTRE!$C3264,'SKT LİSTESİ'!$F:$AJ,15,0)),""))</f>
        <v/>
      </c>
      <c r="S3264" s="138" t="str">
        <f ca="1">IFERROR(IF($C3264="","",VLOOKUP(FİLTRE!$C3264,'SKT LİSTESİ'!$F:$AJ,16,0)),"")</f>
        <v/>
      </c>
      <c r="AF3264" s="179" t="str">
        <f t="shared" ca="1" si="202"/>
        <v/>
      </c>
      <c r="AG3264" s="179">
        <f t="shared" ca="1" si="203"/>
        <v>0</v>
      </c>
      <c r="AH3264" s="179">
        <f t="shared" ca="1" si="204"/>
        <v>0</v>
      </c>
    </row>
    <row r="3265" spans="2:34" ht="15.75" x14ac:dyDescent="0.25">
      <c r="B3265">
        <f t="shared" ca="1" si="201"/>
        <v>3253</v>
      </c>
      <c r="C3265" t="str">
        <f ca="1">IFERROR(VLOOKUP(B3265,'SKT LİSTESİ'!F:F,1,0),"")</f>
        <v/>
      </c>
      <c r="E3265" s="128" t="str">
        <f ca="1">IFERROR(IF($C3265="","",VLOOKUP(FİLTRE!$C3265,'SKT LİSTESİ'!$F:$S,5,0)),"")</f>
        <v/>
      </c>
      <c r="F3265" s="129" t="str">
        <f ca="1">IFERROR(IF($C3265="","",VLOOKUP(FİLTRE!$C3265,'SKT LİSTESİ'!$F:$S,7,0)),"")</f>
        <v/>
      </c>
      <c r="G3265" s="130" t="str">
        <f ca="1">IFERROR(IF($C3265="","",VLOOKUP(FİLTRE!$C3265,'SKT LİSTESİ'!$F:$S,8,0)),"")</f>
        <v/>
      </c>
      <c r="H3265" s="131" t="str">
        <f ca="1">IF(E3265="","",IF($C3265="","",VLOOKUP(FİLTRE!$C3265,'SKT LİSTESİ'!$F:$S,9,0)))</f>
        <v/>
      </c>
      <c r="I3265" s="132" t="str">
        <f ca="1">IFERROR(IF($C3265="","",VLOOKUP(FİLTRE!$C3265,'SKT LİSTESİ'!$F:$S,10,0)),"")</f>
        <v/>
      </c>
      <c r="J3265" s="133" t="str">
        <f ca="1">IFERROR(IF($C3265="","",VLOOKUP(FİLTRE!$C3265,'SKT LİSTESİ'!$F:$S,11,0)),"")</f>
        <v/>
      </c>
      <c r="K3265" s="134" t="str">
        <f ca="1">IFERROR(IF($C3265="","",VLOOKUP(FİLTRE!$C3265,'SKT LİSTESİ'!$F:$S,12,0)),"")</f>
        <v/>
      </c>
      <c r="L3265" s="134" t="str">
        <f ca="1">IFERROR(IF($C3265="","",VLOOKUP(FİLTRE!$C3265,'SKT LİSTESİ'!$F:$S,13,0)),"")</f>
        <v/>
      </c>
      <c r="M3265" s="135" t="str">
        <f ca="1">IFERROR(IF($C3265="","",VLOOKUP(FİLTRE!$C3265,'SKT LİSTESİ'!$F:$AJ,14,0)),"")</f>
        <v/>
      </c>
      <c r="N3265" s="31" t="str">
        <f ca="1">IFERROR(IF($C3265="","",VLOOKUP(FİLTRE!$C3265,'SKT LİSTESİ'!$F:$AJ,22,0)),"")</f>
        <v/>
      </c>
      <c r="O3265" s="136" t="str">
        <f ca="1">IFERROR(IF($C3265="","",VLOOKUP(FİLTRE!$C3265,'SKT LİSTESİ'!$F:$AJ,23,0)),"")</f>
        <v/>
      </c>
      <c r="P3265" s="31"/>
      <c r="Q3265" s="31"/>
      <c r="R3265" s="137" t="str">
        <f ca="1">(IFERROR(IF($C3265="","",VLOOKUP(FİLTRE!$C3265,'SKT LİSTESİ'!$F:$AJ,15,0)),""))</f>
        <v/>
      </c>
      <c r="S3265" s="138" t="str">
        <f ca="1">IFERROR(IF($C3265="","",VLOOKUP(FİLTRE!$C3265,'SKT LİSTESİ'!$F:$AJ,16,0)),"")</f>
        <v/>
      </c>
      <c r="AF3265" s="179" t="str">
        <f t="shared" ca="1" si="202"/>
        <v/>
      </c>
      <c r="AG3265" s="179">
        <f t="shared" ca="1" si="203"/>
        <v>0</v>
      </c>
      <c r="AH3265" s="179">
        <f t="shared" ca="1" si="204"/>
        <v>0</v>
      </c>
    </row>
    <row r="3266" spans="2:34" ht="15.75" x14ac:dyDescent="0.25">
      <c r="B3266">
        <f t="shared" ca="1" si="201"/>
        <v>3254</v>
      </c>
      <c r="C3266" t="str">
        <f ca="1">IFERROR(VLOOKUP(B3266,'SKT LİSTESİ'!F:F,1,0),"")</f>
        <v/>
      </c>
      <c r="E3266" s="128" t="str">
        <f ca="1">IFERROR(IF($C3266="","",VLOOKUP(FİLTRE!$C3266,'SKT LİSTESİ'!$F:$S,5,0)),"")</f>
        <v/>
      </c>
      <c r="F3266" s="129" t="str">
        <f ca="1">IFERROR(IF($C3266="","",VLOOKUP(FİLTRE!$C3266,'SKT LİSTESİ'!$F:$S,7,0)),"")</f>
        <v/>
      </c>
      <c r="G3266" s="130" t="str">
        <f ca="1">IFERROR(IF($C3266="","",VLOOKUP(FİLTRE!$C3266,'SKT LİSTESİ'!$F:$S,8,0)),"")</f>
        <v/>
      </c>
      <c r="H3266" s="131" t="str">
        <f ca="1">IF(E3266="","",IF($C3266="","",VLOOKUP(FİLTRE!$C3266,'SKT LİSTESİ'!$F:$S,9,0)))</f>
        <v/>
      </c>
      <c r="I3266" s="132" t="str">
        <f ca="1">IFERROR(IF($C3266="","",VLOOKUP(FİLTRE!$C3266,'SKT LİSTESİ'!$F:$S,10,0)),"")</f>
        <v/>
      </c>
      <c r="J3266" s="133" t="str">
        <f ca="1">IFERROR(IF($C3266="","",VLOOKUP(FİLTRE!$C3266,'SKT LİSTESİ'!$F:$S,11,0)),"")</f>
        <v/>
      </c>
      <c r="K3266" s="134" t="str">
        <f ca="1">IFERROR(IF($C3266="","",VLOOKUP(FİLTRE!$C3266,'SKT LİSTESİ'!$F:$S,12,0)),"")</f>
        <v/>
      </c>
      <c r="L3266" s="134" t="str">
        <f ca="1">IFERROR(IF($C3266="","",VLOOKUP(FİLTRE!$C3266,'SKT LİSTESİ'!$F:$S,13,0)),"")</f>
        <v/>
      </c>
      <c r="M3266" s="135" t="str">
        <f ca="1">IFERROR(IF($C3266="","",VLOOKUP(FİLTRE!$C3266,'SKT LİSTESİ'!$F:$AJ,14,0)),"")</f>
        <v/>
      </c>
      <c r="N3266" s="31" t="str">
        <f ca="1">IFERROR(IF($C3266="","",VLOOKUP(FİLTRE!$C3266,'SKT LİSTESİ'!$F:$AJ,22,0)),"")</f>
        <v/>
      </c>
      <c r="O3266" s="136" t="str">
        <f ca="1">IFERROR(IF($C3266="","",VLOOKUP(FİLTRE!$C3266,'SKT LİSTESİ'!$F:$AJ,23,0)),"")</f>
        <v/>
      </c>
      <c r="P3266" s="31"/>
      <c r="Q3266" s="31"/>
      <c r="R3266" s="137" t="str">
        <f ca="1">(IFERROR(IF($C3266="","",VLOOKUP(FİLTRE!$C3266,'SKT LİSTESİ'!$F:$AJ,15,0)),""))</f>
        <v/>
      </c>
      <c r="S3266" s="138" t="str">
        <f ca="1">IFERROR(IF($C3266="","",VLOOKUP(FİLTRE!$C3266,'SKT LİSTESİ'!$F:$AJ,16,0)),"")</f>
        <v/>
      </c>
      <c r="AF3266" s="179" t="str">
        <f t="shared" ca="1" si="202"/>
        <v/>
      </c>
      <c r="AG3266" s="179">
        <f t="shared" ca="1" si="203"/>
        <v>0</v>
      </c>
      <c r="AH3266" s="179">
        <f t="shared" ca="1" si="204"/>
        <v>0</v>
      </c>
    </row>
    <row r="3267" spans="2:34" ht="15.75" x14ac:dyDescent="0.25">
      <c r="B3267">
        <f t="shared" ca="1" si="201"/>
        <v>3255</v>
      </c>
      <c r="C3267" t="str">
        <f ca="1">IFERROR(VLOOKUP(B3267,'SKT LİSTESİ'!F:F,1,0),"")</f>
        <v/>
      </c>
      <c r="E3267" s="128" t="str">
        <f ca="1">IFERROR(IF($C3267="","",VLOOKUP(FİLTRE!$C3267,'SKT LİSTESİ'!$F:$S,5,0)),"")</f>
        <v/>
      </c>
      <c r="F3267" s="129" t="str">
        <f ca="1">IFERROR(IF($C3267="","",VLOOKUP(FİLTRE!$C3267,'SKT LİSTESİ'!$F:$S,7,0)),"")</f>
        <v/>
      </c>
      <c r="G3267" s="130" t="str">
        <f ca="1">IFERROR(IF($C3267="","",VLOOKUP(FİLTRE!$C3267,'SKT LİSTESİ'!$F:$S,8,0)),"")</f>
        <v/>
      </c>
      <c r="H3267" s="131" t="str">
        <f ca="1">IF(E3267="","",IF($C3267="","",VLOOKUP(FİLTRE!$C3267,'SKT LİSTESİ'!$F:$S,9,0)))</f>
        <v/>
      </c>
      <c r="I3267" s="132" t="str">
        <f ca="1">IFERROR(IF($C3267="","",VLOOKUP(FİLTRE!$C3267,'SKT LİSTESİ'!$F:$S,10,0)),"")</f>
        <v/>
      </c>
      <c r="J3267" s="133" t="str">
        <f ca="1">IFERROR(IF($C3267="","",VLOOKUP(FİLTRE!$C3267,'SKT LİSTESİ'!$F:$S,11,0)),"")</f>
        <v/>
      </c>
      <c r="K3267" s="134" t="str">
        <f ca="1">IFERROR(IF($C3267="","",VLOOKUP(FİLTRE!$C3267,'SKT LİSTESİ'!$F:$S,12,0)),"")</f>
        <v/>
      </c>
      <c r="L3267" s="134" t="str">
        <f ca="1">IFERROR(IF($C3267="","",VLOOKUP(FİLTRE!$C3267,'SKT LİSTESİ'!$F:$S,13,0)),"")</f>
        <v/>
      </c>
      <c r="M3267" s="135" t="str">
        <f ca="1">IFERROR(IF($C3267="","",VLOOKUP(FİLTRE!$C3267,'SKT LİSTESİ'!$F:$AJ,14,0)),"")</f>
        <v/>
      </c>
      <c r="N3267" s="31" t="str">
        <f ca="1">IFERROR(IF($C3267="","",VLOOKUP(FİLTRE!$C3267,'SKT LİSTESİ'!$F:$AJ,22,0)),"")</f>
        <v/>
      </c>
      <c r="O3267" s="136" t="str">
        <f ca="1">IFERROR(IF($C3267="","",VLOOKUP(FİLTRE!$C3267,'SKT LİSTESİ'!$F:$AJ,23,0)),"")</f>
        <v/>
      </c>
      <c r="P3267" s="31"/>
      <c r="Q3267" s="31"/>
      <c r="R3267" s="137" t="str">
        <f ca="1">(IFERROR(IF($C3267="","",VLOOKUP(FİLTRE!$C3267,'SKT LİSTESİ'!$F:$AJ,15,0)),""))</f>
        <v/>
      </c>
      <c r="S3267" s="138" t="str">
        <f ca="1">IFERROR(IF($C3267="","",VLOOKUP(FİLTRE!$C3267,'SKT LİSTESİ'!$F:$AJ,16,0)),"")</f>
        <v/>
      </c>
      <c r="AF3267" s="179" t="str">
        <f t="shared" ca="1" si="202"/>
        <v/>
      </c>
      <c r="AG3267" s="179">
        <f t="shared" ca="1" si="203"/>
        <v>0</v>
      </c>
      <c r="AH3267" s="179">
        <f t="shared" ca="1" si="204"/>
        <v>0</v>
      </c>
    </row>
    <row r="3268" spans="2:34" ht="15.75" x14ac:dyDescent="0.25">
      <c r="B3268">
        <f t="shared" ca="1" si="201"/>
        <v>3256</v>
      </c>
      <c r="C3268" t="str">
        <f ca="1">IFERROR(VLOOKUP(B3268,'SKT LİSTESİ'!F:F,1,0),"")</f>
        <v/>
      </c>
      <c r="E3268" s="128" t="str">
        <f ca="1">IFERROR(IF($C3268="","",VLOOKUP(FİLTRE!$C3268,'SKT LİSTESİ'!$F:$S,5,0)),"")</f>
        <v/>
      </c>
      <c r="F3268" s="129" t="str">
        <f ca="1">IFERROR(IF($C3268="","",VLOOKUP(FİLTRE!$C3268,'SKT LİSTESİ'!$F:$S,7,0)),"")</f>
        <v/>
      </c>
      <c r="G3268" s="130" t="str">
        <f ca="1">IFERROR(IF($C3268="","",VLOOKUP(FİLTRE!$C3268,'SKT LİSTESİ'!$F:$S,8,0)),"")</f>
        <v/>
      </c>
      <c r="H3268" s="131" t="str">
        <f ca="1">IF(E3268="","",IF($C3268="","",VLOOKUP(FİLTRE!$C3268,'SKT LİSTESİ'!$F:$S,9,0)))</f>
        <v/>
      </c>
      <c r="I3268" s="132" t="str">
        <f ca="1">IFERROR(IF($C3268="","",VLOOKUP(FİLTRE!$C3268,'SKT LİSTESİ'!$F:$S,10,0)),"")</f>
        <v/>
      </c>
      <c r="J3268" s="133" t="str">
        <f ca="1">IFERROR(IF($C3268="","",VLOOKUP(FİLTRE!$C3268,'SKT LİSTESİ'!$F:$S,11,0)),"")</f>
        <v/>
      </c>
      <c r="K3268" s="134" t="str">
        <f ca="1">IFERROR(IF($C3268="","",VLOOKUP(FİLTRE!$C3268,'SKT LİSTESİ'!$F:$S,12,0)),"")</f>
        <v/>
      </c>
      <c r="L3268" s="134" t="str">
        <f ca="1">IFERROR(IF($C3268="","",VLOOKUP(FİLTRE!$C3268,'SKT LİSTESİ'!$F:$S,13,0)),"")</f>
        <v/>
      </c>
      <c r="M3268" s="135" t="str">
        <f ca="1">IFERROR(IF($C3268="","",VLOOKUP(FİLTRE!$C3268,'SKT LİSTESİ'!$F:$AJ,14,0)),"")</f>
        <v/>
      </c>
      <c r="N3268" s="31" t="str">
        <f ca="1">IFERROR(IF($C3268="","",VLOOKUP(FİLTRE!$C3268,'SKT LİSTESİ'!$F:$AJ,22,0)),"")</f>
        <v/>
      </c>
      <c r="O3268" s="136" t="str">
        <f ca="1">IFERROR(IF($C3268="","",VLOOKUP(FİLTRE!$C3268,'SKT LİSTESİ'!$F:$AJ,23,0)),"")</f>
        <v/>
      </c>
      <c r="P3268" s="31"/>
      <c r="Q3268" s="31"/>
      <c r="R3268" s="137" t="str">
        <f ca="1">(IFERROR(IF($C3268="","",VLOOKUP(FİLTRE!$C3268,'SKT LİSTESİ'!$F:$AJ,15,0)),""))</f>
        <v/>
      </c>
      <c r="S3268" s="138" t="str">
        <f ca="1">IFERROR(IF($C3268="","",VLOOKUP(FİLTRE!$C3268,'SKT LİSTESİ'!$F:$AJ,16,0)),"")</f>
        <v/>
      </c>
      <c r="AF3268" s="179" t="str">
        <f t="shared" ca="1" si="202"/>
        <v/>
      </c>
      <c r="AG3268" s="179">
        <f t="shared" ca="1" si="203"/>
        <v>0</v>
      </c>
      <c r="AH3268" s="179">
        <f t="shared" ca="1" si="204"/>
        <v>0</v>
      </c>
    </row>
    <row r="3269" spans="2:34" ht="15.75" x14ac:dyDescent="0.25">
      <c r="B3269">
        <f t="shared" ca="1" si="201"/>
        <v>3257</v>
      </c>
      <c r="C3269" t="str">
        <f ca="1">IFERROR(VLOOKUP(B3269,'SKT LİSTESİ'!F:F,1,0),"")</f>
        <v/>
      </c>
      <c r="E3269" s="128" t="str">
        <f ca="1">IFERROR(IF($C3269="","",VLOOKUP(FİLTRE!$C3269,'SKT LİSTESİ'!$F:$S,5,0)),"")</f>
        <v/>
      </c>
      <c r="F3269" s="129" t="str">
        <f ca="1">IFERROR(IF($C3269="","",VLOOKUP(FİLTRE!$C3269,'SKT LİSTESİ'!$F:$S,7,0)),"")</f>
        <v/>
      </c>
      <c r="G3269" s="130" t="str">
        <f ca="1">IFERROR(IF($C3269="","",VLOOKUP(FİLTRE!$C3269,'SKT LİSTESİ'!$F:$S,8,0)),"")</f>
        <v/>
      </c>
      <c r="H3269" s="131" t="str">
        <f ca="1">IF(E3269="","",IF($C3269="","",VLOOKUP(FİLTRE!$C3269,'SKT LİSTESİ'!$F:$S,9,0)))</f>
        <v/>
      </c>
      <c r="I3269" s="132" t="str">
        <f ca="1">IFERROR(IF($C3269="","",VLOOKUP(FİLTRE!$C3269,'SKT LİSTESİ'!$F:$S,10,0)),"")</f>
        <v/>
      </c>
      <c r="J3269" s="133" t="str">
        <f ca="1">IFERROR(IF($C3269="","",VLOOKUP(FİLTRE!$C3269,'SKT LİSTESİ'!$F:$S,11,0)),"")</f>
        <v/>
      </c>
      <c r="K3269" s="134" t="str">
        <f ca="1">IFERROR(IF($C3269="","",VLOOKUP(FİLTRE!$C3269,'SKT LİSTESİ'!$F:$S,12,0)),"")</f>
        <v/>
      </c>
      <c r="L3269" s="134" t="str">
        <f ca="1">IFERROR(IF($C3269="","",VLOOKUP(FİLTRE!$C3269,'SKT LİSTESİ'!$F:$S,13,0)),"")</f>
        <v/>
      </c>
      <c r="M3269" s="135" t="str">
        <f ca="1">IFERROR(IF($C3269="","",VLOOKUP(FİLTRE!$C3269,'SKT LİSTESİ'!$F:$AJ,14,0)),"")</f>
        <v/>
      </c>
      <c r="N3269" s="31" t="str">
        <f ca="1">IFERROR(IF($C3269="","",VLOOKUP(FİLTRE!$C3269,'SKT LİSTESİ'!$F:$AJ,22,0)),"")</f>
        <v/>
      </c>
      <c r="O3269" s="136" t="str">
        <f ca="1">IFERROR(IF($C3269="","",VLOOKUP(FİLTRE!$C3269,'SKT LİSTESİ'!$F:$AJ,23,0)),"")</f>
        <v/>
      </c>
      <c r="P3269" s="31"/>
      <c r="Q3269" s="31"/>
      <c r="R3269" s="137" t="str">
        <f ca="1">(IFERROR(IF($C3269="","",VLOOKUP(FİLTRE!$C3269,'SKT LİSTESİ'!$F:$AJ,15,0)),""))</f>
        <v/>
      </c>
      <c r="S3269" s="138" t="str">
        <f ca="1">IFERROR(IF($C3269="","",VLOOKUP(FİLTRE!$C3269,'SKT LİSTESİ'!$F:$AJ,16,0)),"")</f>
        <v/>
      </c>
      <c r="AF3269" s="179" t="str">
        <f t="shared" ca="1" si="202"/>
        <v/>
      </c>
      <c r="AG3269" s="179">
        <f t="shared" ca="1" si="203"/>
        <v>0</v>
      </c>
      <c r="AH3269" s="179">
        <f t="shared" ca="1" si="204"/>
        <v>0</v>
      </c>
    </row>
    <row r="3270" spans="2:34" ht="15.75" x14ac:dyDescent="0.25">
      <c r="B3270">
        <f t="shared" ca="1" si="201"/>
        <v>3258</v>
      </c>
      <c r="C3270" t="str">
        <f ca="1">IFERROR(VLOOKUP(B3270,'SKT LİSTESİ'!F:F,1,0),"")</f>
        <v/>
      </c>
      <c r="E3270" s="128" t="str">
        <f ca="1">IFERROR(IF($C3270="","",VLOOKUP(FİLTRE!$C3270,'SKT LİSTESİ'!$F:$S,5,0)),"")</f>
        <v/>
      </c>
      <c r="F3270" s="129" t="str">
        <f ca="1">IFERROR(IF($C3270="","",VLOOKUP(FİLTRE!$C3270,'SKT LİSTESİ'!$F:$S,7,0)),"")</f>
        <v/>
      </c>
      <c r="G3270" s="130" t="str">
        <f ca="1">IFERROR(IF($C3270="","",VLOOKUP(FİLTRE!$C3270,'SKT LİSTESİ'!$F:$S,8,0)),"")</f>
        <v/>
      </c>
      <c r="H3270" s="131" t="str">
        <f ca="1">IF(E3270="","",IF($C3270="","",VLOOKUP(FİLTRE!$C3270,'SKT LİSTESİ'!$F:$S,9,0)))</f>
        <v/>
      </c>
      <c r="I3270" s="132" t="str">
        <f ca="1">IFERROR(IF($C3270="","",VLOOKUP(FİLTRE!$C3270,'SKT LİSTESİ'!$F:$S,10,0)),"")</f>
        <v/>
      </c>
      <c r="J3270" s="133" t="str">
        <f ca="1">IFERROR(IF($C3270="","",VLOOKUP(FİLTRE!$C3270,'SKT LİSTESİ'!$F:$S,11,0)),"")</f>
        <v/>
      </c>
      <c r="K3270" s="134" t="str">
        <f ca="1">IFERROR(IF($C3270="","",VLOOKUP(FİLTRE!$C3270,'SKT LİSTESİ'!$F:$S,12,0)),"")</f>
        <v/>
      </c>
      <c r="L3270" s="134" t="str">
        <f ca="1">IFERROR(IF($C3270="","",VLOOKUP(FİLTRE!$C3270,'SKT LİSTESİ'!$F:$S,13,0)),"")</f>
        <v/>
      </c>
      <c r="M3270" s="135" t="str">
        <f ca="1">IFERROR(IF($C3270="","",VLOOKUP(FİLTRE!$C3270,'SKT LİSTESİ'!$F:$AJ,14,0)),"")</f>
        <v/>
      </c>
      <c r="N3270" s="31" t="str">
        <f ca="1">IFERROR(IF($C3270="","",VLOOKUP(FİLTRE!$C3270,'SKT LİSTESİ'!$F:$AJ,22,0)),"")</f>
        <v/>
      </c>
      <c r="O3270" s="136" t="str">
        <f ca="1">IFERROR(IF($C3270="","",VLOOKUP(FİLTRE!$C3270,'SKT LİSTESİ'!$F:$AJ,23,0)),"")</f>
        <v/>
      </c>
      <c r="P3270" s="31"/>
      <c r="Q3270" s="31"/>
      <c r="R3270" s="137" t="str">
        <f ca="1">(IFERROR(IF($C3270="","",VLOOKUP(FİLTRE!$C3270,'SKT LİSTESİ'!$F:$AJ,15,0)),""))</f>
        <v/>
      </c>
      <c r="S3270" s="138" t="str">
        <f ca="1">IFERROR(IF($C3270="","",VLOOKUP(FİLTRE!$C3270,'SKT LİSTESİ'!$F:$AJ,16,0)),"")</f>
        <v/>
      </c>
      <c r="AF3270" s="179" t="str">
        <f t="shared" ca="1" si="202"/>
        <v/>
      </c>
      <c r="AG3270" s="179">
        <f t="shared" ca="1" si="203"/>
        <v>0</v>
      </c>
      <c r="AH3270" s="179">
        <f t="shared" ca="1" si="204"/>
        <v>0</v>
      </c>
    </row>
    <row r="3271" spans="2:34" ht="15.75" x14ac:dyDescent="0.25">
      <c r="B3271">
        <f t="shared" ca="1" si="201"/>
        <v>3259</v>
      </c>
      <c r="C3271" t="str">
        <f ca="1">IFERROR(VLOOKUP(B3271,'SKT LİSTESİ'!F:F,1,0),"")</f>
        <v/>
      </c>
      <c r="E3271" s="128" t="str">
        <f ca="1">IFERROR(IF($C3271="","",VLOOKUP(FİLTRE!$C3271,'SKT LİSTESİ'!$F:$S,5,0)),"")</f>
        <v/>
      </c>
      <c r="F3271" s="129" t="str">
        <f ca="1">IFERROR(IF($C3271="","",VLOOKUP(FİLTRE!$C3271,'SKT LİSTESİ'!$F:$S,7,0)),"")</f>
        <v/>
      </c>
      <c r="G3271" s="130" t="str">
        <f ca="1">IFERROR(IF($C3271="","",VLOOKUP(FİLTRE!$C3271,'SKT LİSTESİ'!$F:$S,8,0)),"")</f>
        <v/>
      </c>
      <c r="H3271" s="131" t="str">
        <f ca="1">IF(E3271="","",IF($C3271="","",VLOOKUP(FİLTRE!$C3271,'SKT LİSTESİ'!$F:$S,9,0)))</f>
        <v/>
      </c>
      <c r="I3271" s="132" t="str">
        <f ca="1">IFERROR(IF($C3271="","",VLOOKUP(FİLTRE!$C3271,'SKT LİSTESİ'!$F:$S,10,0)),"")</f>
        <v/>
      </c>
      <c r="J3271" s="133" t="str">
        <f ca="1">IFERROR(IF($C3271="","",VLOOKUP(FİLTRE!$C3271,'SKT LİSTESİ'!$F:$S,11,0)),"")</f>
        <v/>
      </c>
      <c r="K3271" s="134" t="str">
        <f ca="1">IFERROR(IF($C3271="","",VLOOKUP(FİLTRE!$C3271,'SKT LİSTESİ'!$F:$S,12,0)),"")</f>
        <v/>
      </c>
      <c r="L3271" s="134" t="str">
        <f ca="1">IFERROR(IF($C3271="","",VLOOKUP(FİLTRE!$C3271,'SKT LİSTESİ'!$F:$S,13,0)),"")</f>
        <v/>
      </c>
      <c r="M3271" s="135" t="str">
        <f ca="1">IFERROR(IF($C3271="","",VLOOKUP(FİLTRE!$C3271,'SKT LİSTESİ'!$F:$AJ,14,0)),"")</f>
        <v/>
      </c>
      <c r="N3271" s="31" t="str">
        <f ca="1">IFERROR(IF($C3271="","",VLOOKUP(FİLTRE!$C3271,'SKT LİSTESİ'!$F:$AJ,22,0)),"")</f>
        <v/>
      </c>
      <c r="O3271" s="136" t="str">
        <f ca="1">IFERROR(IF($C3271="","",VLOOKUP(FİLTRE!$C3271,'SKT LİSTESİ'!$F:$AJ,23,0)),"")</f>
        <v/>
      </c>
      <c r="P3271" s="31"/>
      <c r="Q3271" s="31"/>
      <c r="R3271" s="137" t="str">
        <f ca="1">(IFERROR(IF($C3271="","",VLOOKUP(FİLTRE!$C3271,'SKT LİSTESİ'!$F:$AJ,15,0)),""))</f>
        <v/>
      </c>
      <c r="S3271" s="138" t="str">
        <f ca="1">IFERROR(IF($C3271="","",VLOOKUP(FİLTRE!$C3271,'SKT LİSTESİ'!$F:$AJ,16,0)),"")</f>
        <v/>
      </c>
      <c r="AF3271" s="179" t="str">
        <f t="shared" ca="1" si="202"/>
        <v/>
      </c>
      <c r="AG3271" s="179">
        <f t="shared" ca="1" si="203"/>
        <v>0</v>
      </c>
      <c r="AH3271" s="179">
        <f t="shared" ca="1" si="204"/>
        <v>0</v>
      </c>
    </row>
    <row r="3272" spans="2:34" ht="15.75" x14ac:dyDescent="0.25">
      <c r="B3272">
        <f t="shared" ca="1" si="201"/>
        <v>3260</v>
      </c>
      <c r="C3272" t="str">
        <f ca="1">IFERROR(VLOOKUP(B3272,'SKT LİSTESİ'!F:F,1,0),"")</f>
        <v/>
      </c>
      <c r="E3272" s="128" t="str">
        <f ca="1">IFERROR(IF($C3272="","",VLOOKUP(FİLTRE!$C3272,'SKT LİSTESİ'!$F:$S,5,0)),"")</f>
        <v/>
      </c>
      <c r="F3272" s="129" t="str">
        <f ca="1">IFERROR(IF($C3272="","",VLOOKUP(FİLTRE!$C3272,'SKT LİSTESİ'!$F:$S,7,0)),"")</f>
        <v/>
      </c>
      <c r="G3272" s="130" t="str">
        <f ca="1">IFERROR(IF($C3272="","",VLOOKUP(FİLTRE!$C3272,'SKT LİSTESİ'!$F:$S,8,0)),"")</f>
        <v/>
      </c>
      <c r="H3272" s="131" t="str">
        <f ca="1">IF(E3272="","",IF($C3272="","",VLOOKUP(FİLTRE!$C3272,'SKT LİSTESİ'!$F:$S,9,0)))</f>
        <v/>
      </c>
      <c r="I3272" s="132" t="str">
        <f ca="1">IFERROR(IF($C3272="","",VLOOKUP(FİLTRE!$C3272,'SKT LİSTESİ'!$F:$S,10,0)),"")</f>
        <v/>
      </c>
      <c r="J3272" s="133" t="str">
        <f ca="1">IFERROR(IF($C3272="","",VLOOKUP(FİLTRE!$C3272,'SKT LİSTESİ'!$F:$S,11,0)),"")</f>
        <v/>
      </c>
      <c r="K3272" s="134" t="str">
        <f ca="1">IFERROR(IF($C3272="","",VLOOKUP(FİLTRE!$C3272,'SKT LİSTESİ'!$F:$S,12,0)),"")</f>
        <v/>
      </c>
      <c r="L3272" s="134" t="str">
        <f ca="1">IFERROR(IF($C3272="","",VLOOKUP(FİLTRE!$C3272,'SKT LİSTESİ'!$F:$S,13,0)),"")</f>
        <v/>
      </c>
      <c r="M3272" s="135" t="str">
        <f ca="1">IFERROR(IF($C3272="","",VLOOKUP(FİLTRE!$C3272,'SKT LİSTESİ'!$F:$AJ,14,0)),"")</f>
        <v/>
      </c>
      <c r="N3272" s="31" t="str">
        <f ca="1">IFERROR(IF($C3272="","",VLOOKUP(FİLTRE!$C3272,'SKT LİSTESİ'!$F:$AJ,22,0)),"")</f>
        <v/>
      </c>
      <c r="O3272" s="136" t="str">
        <f ca="1">IFERROR(IF($C3272="","",VLOOKUP(FİLTRE!$C3272,'SKT LİSTESİ'!$F:$AJ,23,0)),"")</f>
        <v/>
      </c>
      <c r="P3272" s="31"/>
      <c r="Q3272" s="31"/>
      <c r="R3272" s="137" t="str">
        <f ca="1">(IFERROR(IF($C3272="","",VLOOKUP(FİLTRE!$C3272,'SKT LİSTESİ'!$F:$AJ,15,0)),""))</f>
        <v/>
      </c>
      <c r="S3272" s="138" t="str">
        <f ca="1">IFERROR(IF($C3272="","",VLOOKUP(FİLTRE!$C3272,'SKT LİSTESİ'!$F:$AJ,16,0)),"")</f>
        <v/>
      </c>
      <c r="AF3272" s="179" t="str">
        <f t="shared" ca="1" si="202"/>
        <v/>
      </c>
      <c r="AG3272" s="179">
        <f t="shared" ca="1" si="203"/>
        <v>0</v>
      </c>
      <c r="AH3272" s="179">
        <f t="shared" ca="1" si="204"/>
        <v>0</v>
      </c>
    </row>
    <row r="3273" spans="2:34" ht="15.75" x14ac:dyDescent="0.25">
      <c r="B3273">
        <f t="shared" ca="1" si="201"/>
        <v>3261</v>
      </c>
      <c r="C3273" t="str">
        <f ca="1">IFERROR(VLOOKUP(B3273,'SKT LİSTESİ'!F:F,1,0),"")</f>
        <v/>
      </c>
      <c r="E3273" s="128" t="str">
        <f ca="1">IFERROR(IF($C3273="","",VLOOKUP(FİLTRE!$C3273,'SKT LİSTESİ'!$F:$S,5,0)),"")</f>
        <v/>
      </c>
      <c r="F3273" s="129" t="str">
        <f ca="1">IFERROR(IF($C3273="","",VLOOKUP(FİLTRE!$C3273,'SKT LİSTESİ'!$F:$S,7,0)),"")</f>
        <v/>
      </c>
      <c r="G3273" s="130" t="str">
        <f ca="1">IFERROR(IF($C3273="","",VLOOKUP(FİLTRE!$C3273,'SKT LİSTESİ'!$F:$S,8,0)),"")</f>
        <v/>
      </c>
      <c r="H3273" s="131" t="str">
        <f ca="1">IF(E3273="","",IF($C3273="","",VLOOKUP(FİLTRE!$C3273,'SKT LİSTESİ'!$F:$S,9,0)))</f>
        <v/>
      </c>
      <c r="I3273" s="132" t="str">
        <f ca="1">IFERROR(IF($C3273="","",VLOOKUP(FİLTRE!$C3273,'SKT LİSTESİ'!$F:$S,10,0)),"")</f>
        <v/>
      </c>
      <c r="J3273" s="133" t="str">
        <f ca="1">IFERROR(IF($C3273="","",VLOOKUP(FİLTRE!$C3273,'SKT LİSTESİ'!$F:$S,11,0)),"")</f>
        <v/>
      </c>
      <c r="K3273" s="134" t="str">
        <f ca="1">IFERROR(IF($C3273="","",VLOOKUP(FİLTRE!$C3273,'SKT LİSTESİ'!$F:$S,12,0)),"")</f>
        <v/>
      </c>
      <c r="L3273" s="134" t="str">
        <f ca="1">IFERROR(IF($C3273="","",VLOOKUP(FİLTRE!$C3273,'SKT LİSTESİ'!$F:$S,13,0)),"")</f>
        <v/>
      </c>
      <c r="M3273" s="135" t="str">
        <f ca="1">IFERROR(IF($C3273="","",VLOOKUP(FİLTRE!$C3273,'SKT LİSTESİ'!$F:$AJ,14,0)),"")</f>
        <v/>
      </c>
      <c r="N3273" s="31" t="str">
        <f ca="1">IFERROR(IF($C3273="","",VLOOKUP(FİLTRE!$C3273,'SKT LİSTESİ'!$F:$AJ,22,0)),"")</f>
        <v/>
      </c>
      <c r="O3273" s="136" t="str">
        <f ca="1">IFERROR(IF($C3273="","",VLOOKUP(FİLTRE!$C3273,'SKT LİSTESİ'!$F:$AJ,23,0)),"")</f>
        <v/>
      </c>
      <c r="P3273" s="31"/>
      <c r="Q3273" s="31"/>
      <c r="R3273" s="137" t="str">
        <f ca="1">(IFERROR(IF($C3273="","",VLOOKUP(FİLTRE!$C3273,'SKT LİSTESİ'!$F:$AJ,15,0)),""))</f>
        <v/>
      </c>
      <c r="S3273" s="138" t="str">
        <f ca="1">IFERROR(IF($C3273="","",VLOOKUP(FİLTRE!$C3273,'SKT LİSTESİ'!$F:$AJ,16,0)),"")</f>
        <v/>
      </c>
      <c r="AF3273" s="179" t="str">
        <f t="shared" ca="1" si="202"/>
        <v/>
      </c>
      <c r="AG3273" s="179">
        <f t="shared" ca="1" si="203"/>
        <v>0</v>
      </c>
      <c r="AH3273" s="179">
        <f t="shared" ca="1" si="204"/>
        <v>0</v>
      </c>
    </row>
    <row r="3274" spans="2:34" ht="15.75" x14ac:dyDescent="0.25">
      <c r="B3274">
        <f t="shared" ca="1" si="201"/>
        <v>3262</v>
      </c>
      <c r="C3274" t="str">
        <f ca="1">IFERROR(VLOOKUP(B3274,'SKT LİSTESİ'!F:F,1,0),"")</f>
        <v/>
      </c>
      <c r="E3274" s="128" t="str">
        <f ca="1">IFERROR(IF($C3274="","",VLOOKUP(FİLTRE!$C3274,'SKT LİSTESİ'!$F:$S,5,0)),"")</f>
        <v/>
      </c>
      <c r="F3274" s="129" t="str">
        <f ca="1">IFERROR(IF($C3274="","",VLOOKUP(FİLTRE!$C3274,'SKT LİSTESİ'!$F:$S,7,0)),"")</f>
        <v/>
      </c>
      <c r="G3274" s="130" t="str">
        <f ca="1">IFERROR(IF($C3274="","",VLOOKUP(FİLTRE!$C3274,'SKT LİSTESİ'!$F:$S,8,0)),"")</f>
        <v/>
      </c>
      <c r="H3274" s="131" t="str">
        <f ca="1">IF(E3274="","",IF($C3274="","",VLOOKUP(FİLTRE!$C3274,'SKT LİSTESİ'!$F:$S,9,0)))</f>
        <v/>
      </c>
      <c r="I3274" s="132" t="str">
        <f ca="1">IFERROR(IF($C3274="","",VLOOKUP(FİLTRE!$C3274,'SKT LİSTESİ'!$F:$S,10,0)),"")</f>
        <v/>
      </c>
      <c r="J3274" s="133" t="str">
        <f ca="1">IFERROR(IF($C3274="","",VLOOKUP(FİLTRE!$C3274,'SKT LİSTESİ'!$F:$S,11,0)),"")</f>
        <v/>
      </c>
      <c r="K3274" s="134" t="str">
        <f ca="1">IFERROR(IF($C3274="","",VLOOKUP(FİLTRE!$C3274,'SKT LİSTESİ'!$F:$S,12,0)),"")</f>
        <v/>
      </c>
      <c r="L3274" s="134" t="str">
        <f ca="1">IFERROR(IF($C3274="","",VLOOKUP(FİLTRE!$C3274,'SKT LİSTESİ'!$F:$S,13,0)),"")</f>
        <v/>
      </c>
      <c r="M3274" s="135" t="str">
        <f ca="1">IFERROR(IF($C3274="","",VLOOKUP(FİLTRE!$C3274,'SKT LİSTESİ'!$F:$AJ,14,0)),"")</f>
        <v/>
      </c>
      <c r="N3274" s="31" t="str">
        <f ca="1">IFERROR(IF($C3274="","",VLOOKUP(FİLTRE!$C3274,'SKT LİSTESİ'!$F:$AJ,22,0)),"")</f>
        <v/>
      </c>
      <c r="O3274" s="136" t="str">
        <f ca="1">IFERROR(IF($C3274="","",VLOOKUP(FİLTRE!$C3274,'SKT LİSTESİ'!$F:$AJ,23,0)),"")</f>
        <v/>
      </c>
      <c r="P3274" s="31"/>
      <c r="Q3274" s="31"/>
      <c r="R3274" s="137" t="str">
        <f ca="1">(IFERROR(IF($C3274="","",VLOOKUP(FİLTRE!$C3274,'SKT LİSTESİ'!$F:$AJ,15,0)),""))</f>
        <v/>
      </c>
      <c r="S3274" s="138" t="str">
        <f ca="1">IFERROR(IF($C3274="","",VLOOKUP(FİLTRE!$C3274,'SKT LİSTESİ'!$F:$AJ,16,0)),"")</f>
        <v/>
      </c>
      <c r="AF3274" s="179" t="str">
        <f t="shared" ca="1" si="202"/>
        <v/>
      </c>
      <c r="AG3274" s="179">
        <f t="shared" ca="1" si="203"/>
        <v>0</v>
      </c>
      <c r="AH3274" s="179">
        <f t="shared" ca="1" si="204"/>
        <v>0</v>
      </c>
    </row>
    <row r="3275" spans="2:34" ht="15.75" x14ac:dyDescent="0.25">
      <c r="B3275">
        <f t="shared" ca="1" si="201"/>
        <v>3263</v>
      </c>
      <c r="C3275" t="str">
        <f ca="1">IFERROR(VLOOKUP(B3275,'SKT LİSTESİ'!F:F,1,0),"")</f>
        <v/>
      </c>
      <c r="E3275" s="128" t="str">
        <f ca="1">IFERROR(IF($C3275="","",VLOOKUP(FİLTRE!$C3275,'SKT LİSTESİ'!$F:$S,5,0)),"")</f>
        <v/>
      </c>
      <c r="F3275" s="129" t="str">
        <f ca="1">IFERROR(IF($C3275="","",VLOOKUP(FİLTRE!$C3275,'SKT LİSTESİ'!$F:$S,7,0)),"")</f>
        <v/>
      </c>
      <c r="G3275" s="130" t="str">
        <f ca="1">IFERROR(IF($C3275="","",VLOOKUP(FİLTRE!$C3275,'SKT LİSTESİ'!$F:$S,8,0)),"")</f>
        <v/>
      </c>
      <c r="H3275" s="131" t="str">
        <f ca="1">IF(E3275="","",IF($C3275="","",VLOOKUP(FİLTRE!$C3275,'SKT LİSTESİ'!$F:$S,9,0)))</f>
        <v/>
      </c>
      <c r="I3275" s="132" t="str">
        <f ca="1">IFERROR(IF($C3275="","",VLOOKUP(FİLTRE!$C3275,'SKT LİSTESİ'!$F:$S,10,0)),"")</f>
        <v/>
      </c>
      <c r="J3275" s="133" t="str">
        <f ca="1">IFERROR(IF($C3275="","",VLOOKUP(FİLTRE!$C3275,'SKT LİSTESİ'!$F:$S,11,0)),"")</f>
        <v/>
      </c>
      <c r="K3275" s="134" t="str">
        <f ca="1">IFERROR(IF($C3275="","",VLOOKUP(FİLTRE!$C3275,'SKT LİSTESİ'!$F:$S,12,0)),"")</f>
        <v/>
      </c>
      <c r="L3275" s="134" t="str">
        <f ca="1">IFERROR(IF($C3275="","",VLOOKUP(FİLTRE!$C3275,'SKT LİSTESİ'!$F:$S,13,0)),"")</f>
        <v/>
      </c>
      <c r="M3275" s="135" t="str">
        <f ca="1">IFERROR(IF($C3275="","",VLOOKUP(FİLTRE!$C3275,'SKT LİSTESİ'!$F:$AJ,14,0)),"")</f>
        <v/>
      </c>
      <c r="N3275" s="31" t="str">
        <f ca="1">IFERROR(IF($C3275="","",VLOOKUP(FİLTRE!$C3275,'SKT LİSTESİ'!$F:$AJ,22,0)),"")</f>
        <v/>
      </c>
      <c r="O3275" s="136" t="str">
        <f ca="1">IFERROR(IF($C3275="","",VLOOKUP(FİLTRE!$C3275,'SKT LİSTESİ'!$F:$AJ,23,0)),"")</f>
        <v/>
      </c>
      <c r="P3275" s="31"/>
      <c r="Q3275" s="31"/>
      <c r="R3275" s="137" t="str">
        <f ca="1">(IFERROR(IF($C3275="","",VLOOKUP(FİLTRE!$C3275,'SKT LİSTESİ'!$F:$AJ,15,0)),""))</f>
        <v/>
      </c>
      <c r="S3275" s="138" t="str">
        <f ca="1">IFERROR(IF($C3275="","",VLOOKUP(FİLTRE!$C3275,'SKT LİSTESİ'!$F:$AJ,16,0)),"")</f>
        <v/>
      </c>
      <c r="AF3275" s="179" t="str">
        <f t="shared" ca="1" si="202"/>
        <v/>
      </c>
      <c r="AG3275" s="179">
        <f t="shared" ca="1" si="203"/>
        <v>0</v>
      </c>
      <c r="AH3275" s="179">
        <f t="shared" ca="1" si="204"/>
        <v>0</v>
      </c>
    </row>
    <row r="3276" spans="2:34" ht="15.75" x14ac:dyDescent="0.25">
      <c r="B3276">
        <f t="shared" ca="1" si="201"/>
        <v>3264</v>
      </c>
      <c r="C3276" t="str">
        <f ca="1">IFERROR(VLOOKUP(B3276,'SKT LİSTESİ'!F:F,1,0),"")</f>
        <v/>
      </c>
      <c r="E3276" s="128" t="str">
        <f ca="1">IFERROR(IF($C3276="","",VLOOKUP(FİLTRE!$C3276,'SKT LİSTESİ'!$F:$S,5,0)),"")</f>
        <v/>
      </c>
      <c r="F3276" s="129" t="str">
        <f ca="1">IFERROR(IF($C3276="","",VLOOKUP(FİLTRE!$C3276,'SKT LİSTESİ'!$F:$S,7,0)),"")</f>
        <v/>
      </c>
      <c r="G3276" s="130" t="str">
        <f ca="1">IFERROR(IF($C3276="","",VLOOKUP(FİLTRE!$C3276,'SKT LİSTESİ'!$F:$S,8,0)),"")</f>
        <v/>
      </c>
      <c r="H3276" s="131" t="str">
        <f ca="1">IF(E3276="","",IF($C3276="","",VLOOKUP(FİLTRE!$C3276,'SKT LİSTESİ'!$F:$S,9,0)))</f>
        <v/>
      </c>
      <c r="I3276" s="132" t="str">
        <f ca="1">IFERROR(IF($C3276="","",VLOOKUP(FİLTRE!$C3276,'SKT LİSTESİ'!$F:$S,10,0)),"")</f>
        <v/>
      </c>
      <c r="J3276" s="133" t="str">
        <f ca="1">IFERROR(IF($C3276="","",VLOOKUP(FİLTRE!$C3276,'SKT LİSTESİ'!$F:$S,11,0)),"")</f>
        <v/>
      </c>
      <c r="K3276" s="134" t="str">
        <f ca="1">IFERROR(IF($C3276="","",VLOOKUP(FİLTRE!$C3276,'SKT LİSTESİ'!$F:$S,12,0)),"")</f>
        <v/>
      </c>
      <c r="L3276" s="134" t="str">
        <f ca="1">IFERROR(IF($C3276="","",VLOOKUP(FİLTRE!$C3276,'SKT LİSTESİ'!$F:$S,13,0)),"")</f>
        <v/>
      </c>
      <c r="M3276" s="135" t="str">
        <f ca="1">IFERROR(IF($C3276="","",VLOOKUP(FİLTRE!$C3276,'SKT LİSTESİ'!$F:$AJ,14,0)),"")</f>
        <v/>
      </c>
      <c r="N3276" s="31" t="str">
        <f ca="1">IFERROR(IF($C3276="","",VLOOKUP(FİLTRE!$C3276,'SKT LİSTESİ'!$F:$AJ,22,0)),"")</f>
        <v/>
      </c>
      <c r="O3276" s="136" t="str">
        <f ca="1">IFERROR(IF($C3276="","",VLOOKUP(FİLTRE!$C3276,'SKT LİSTESİ'!$F:$AJ,23,0)),"")</f>
        <v/>
      </c>
      <c r="P3276" s="31"/>
      <c r="Q3276" s="31"/>
      <c r="R3276" s="137" t="str">
        <f ca="1">(IFERROR(IF($C3276="","",VLOOKUP(FİLTRE!$C3276,'SKT LİSTESİ'!$F:$AJ,15,0)),""))</f>
        <v/>
      </c>
      <c r="S3276" s="138" t="str">
        <f ca="1">IFERROR(IF($C3276="","",VLOOKUP(FİLTRE!$C3276,'SKT LİSTESİ'!$F:$AJ,16,0)),"")</f>
        <v/>
      </c>
      <c r="AF3276" s="179" t="str">
        <f t="shared" ca="1" si="202"/>
        <v/>
      </c>
      <c r="AG3276" s="179">
        <f t="shared" ca="1" si="203"/>
        <v>0</v>
      </c>
      <c r="AH3276" s="179">
        <f t="shared" ca="1" si="204"/>
        <v>0</v>
      </c>
    </row>
    <row r="3277" spans="2:34" ht="15.75" x14ac:dyDescent="0.25">
      <c r="B3277">
        <f t="shared" ca="1" si="201"/>
        <v>3265</v>
      </c>
      <c r="C3277" t="str">
        <f ca="1">IFERROR(VLOOKUP(B3277,'SKT LİSTESİ'!F:F,1,0),"")</f>
        <v/>
      </c>
      <c r="E3277" s="128" t="str">
        <f ca="1">IFERROR(IF($C3277="","",VLOOKUP(FİLTRE!$C3277,'SKT LİSTESİ'!$F:$S,5,0)),"")</f>
        <v/>
      </c>
      <c r="F3277" s="129" t="str">
        <f ca="1">IFERROR(IF($C3277="","",VLOOKUP(FİLTRE!$C3277,'SKT LİSTESİ'!$F:$S,7,0)),"")</f>
        <v/>
      </c>
      <c r="G3277" s="130" t="str">
        <f ca="1">IFERROR(IF($C3277="","",VLOOKUP(FİLTRE!$C3277,'SKT LİSTESİ'!$F:$S,8,0)),"")</f>
        <v/>
      </c>
      <c r="H3277" s="131" t="str">
        <f ca="1">IF(E3277="","",IF($C3277="","",VLOOKUP(FİLTRE!$C3277,'SKT LİSTESİ'!$F:$S,9,0)))</f>
        <v/>
      </c>
      <c r="I3277" s="132" t="str">
        <f ca="1">IFERROR(IF($C3277="","",VLOOKUP(FİLTRE!$C3277,'SKT LİSTESİ'!$F:$S,10,0)),"")</f>
        <v/>
      </c>
      <c r="J3277" s="133" t="str">
        <f ca="1">IFERROR(IF($C3277="","",VLOOKUP(FİLTRE!$C3277,'SKT LİSTESİ'!$F:$S,11,0)),"")</f>
        <v/>
      </c>
      <c r="K3277" s="134" t="str">
        <f ca="1">IFERROR(IF($C3277="","",VLOOKUP(FİLTRE!$C3277,'SKT LİSTESİ'!$F:$S,12,0)),"")</f>
        <v/>
      </c>
      <c r="L3277" s="134" t="str">
        <f ca="1">IFERROR(IF($C3277="","",VLOOKUP(FİLTRE!$C3277,'SKT LİSTESİ'!$F:$S,13,0)),"")</f>
        <v/>
      </c>
      <c r="M3277" s="135" t="str">
        <f ca="1">IFERROR(IF($C3277="","",VLOOKUP(FİLTRE!$C3277,'SKT LİSTESİ'!$F:$AJ,14,0)),"")</f>
        <v/>
      </c>
      <c r="N3277" s="31" t="str">
        <f ca="1">IFERROR(IF($C3277="","",VLOOKUP(FİLTRE!$C3277,'SKT LİSTESİ'!$F:$AJ,22,0)),"")</f>
        <v/>
      </c>
      <c r="O3277" s="136" t="str">
        <f ca="1">IFERROR(IF($C3277="","",VLOOKUP(FİLTRE!$C3277,'SKT LİSTESİ'!$F:$AJ,23,0)),"")</f>
        <v/>
      </c>
      <c r="P3277" s="31"/>
      <c r="Q3277" s="31"/>
      <c r="R3277" s="137" t="str">
        <f ca="1">(IFERROR(IF($C3277="","",VLOOKUP(FİLTRE!$C3277,'SKT LİSTESİ'!$F:$AJ,15,0)),""))</f>
        <v/>
      </c>
      <c r="S3277" s="138" t="str">
        <f ca="1">IFERROR(IF($C3277="","",VLOOKUP(FİLTRE!$C3277,'SKT LİSTESİ'!$F:$AJ,16,0)),"")</f>
        <v/>
      </c>
      <c r="AF3277" s="179" t="str">
        <f t="shared" ca="1" si="202"/>
        <v/>
      </c>
      <c r="AG3277" s="179">
        <f t="shared" ca="1" si="203"/>
        <v>0</v>
      </c>
      <c r="AH3277" s="179">
        <f t="shared" ca="1" si="204"/>
        <v>0</v>
      </c>
    </row>
    <row r="3278" spans="2:34" ht="15.75" x14ac:dyDescent="0.25">
      <c r="B3278">
        <f t="shared" ref="B3278:B3341" ca="1" si="205">IF($Y$2=1,(ROW()-12),"")</f>
        <v>3266</v>
      </c>
      <c r="C3278" t="str">
        <f ca="1">IFERROR(VLOOKUP(B3278,'SKT LİSTESİ'!F:F,1,0),"")</f>
        <v/>
      </c>
      <c r="E3278" s="128" t="str">
        <f ca="1">IFERROR(IF($C3278="","",VLOOKUP(FİLTRE!$C3278,'SKT LİSTESİ'!$F:$S,5,0)),"")</f>
        <v/>
      </c>
      <c r="F3278" s="129" t="str">
        <f ca="1">IFERROR(IF($C3278="","",VLOOKUP(FİLTRE!$C3278,'SKT LİSTESİ'!$F:$S,7,0)),"")</f>
        <v/>
      </c>
      <c r="G3278" s="130" t="str">
        <f ca="1">IFERROR(IF($C3278="","",VLOOKUP(FİLTRE!$C3278,'SKT LİSTESİ'!$F:$S,8,0)),"")</f>
        <v/>
      </c>
      <c r="H3278" s="131" t="str">
        <f ca="1">IF(E3278="","",IF($C3278="","",VLOOKUP(FİLTRE!$C3278,'SKT LİSTESİ'!$F:$S,9,0)))</f>
        <v/>
      </c>
      <c r="I3278" s="132" t="str">
        <f ca="1">IFERROR(IF($C3278="","",VLOOKUP(FİLTRE!$C3278,'SKT LİSTESİ'!$F:$S,10,0)),"")</f>
        <v/>
      </c>
      <c r="J3278" s="133" t="str">
        <f ca="1">IFERROR(IF($C3278="","",VLOOKUP(FİLTRE!$C3278,'SKT LİSTESİ'!$F:$S,11,0)),"")</f>
        <v/>
      </c>
      <c r="K3278" s="134" t="str">
        <f ca="1">IFERROR(IF($C3278="","",VLOOKUP(FİLTRE!$C3278,'SKT LİSTESİ'!$F:$S,12,0)),"")</f>
        <v/>
      </c>
      <c r="L3278" s="134" t="str">
        <f ca="1">IFERROR(IF($C3278="","",VLOOKUP(FİLTRE!$C3278,'SKT LİSTESİ'!$F:$S,13,0)),"")</f>
        <v/>
      </c>
      <c r="M3278" s="135" t="str">
        <f ca="1">IFERROR(IF($C3278="","",VLOOKUP(FİLTRE!$C3278,'SKT LİSTESİ'!$F:$AJ,14,0)),"")</f>
        <v/>
      </c>
      <c r="N3278" s="31" t="str">
        <f ca="1">IFERROR(IF($C3278="","",VLOOKUP(FİLTRE!$C3278,'SKT LİSTESİ'!$F:$AJ,22,0)),"")</f>
        <v/>
      </c>
      <c r="O3278" s="136" t="str">
        <f ca="1">IFERROR(IF($C3278="","",VLOOKUP(FİLTRE!$C3278,'SKT LİSTESİ'!$F:$AJ,23,0)),"")</f>
        <v/>
      </c>
      <c r="P3278" s="31"/>
      <c r="Q3278" s="31"/>
      <c r="R3278" s="137" t="str">
        <f ca="1">(IFERROR(IF($C3278="","",VLOOKUP(FİLTRE!$C3278,'SKT LİSTESİ'!$F:$AJ,15,0)),""))</f>
        <v/>
      </c>
      <c r="S3278" s="138" t="str">
        <f ca="1">IFERROR(IF($C3278="","",VLOOKUP(FİLTRE!$C3278,'SKT LİSTESİ'!$F:$AJ,16,0)),"")</f>
        <v/>
      </c>
      <c r="AF3278" s="179" t="str">
        <f t="shared" ref="AF3278:AF3341" ca="1" si="206">IF(E3278&lt;&gt;"SAYIM",K3278,
(IF(AND(E3278="SAYIM",R3278=0),0,(COUNTIFS(E:E,"SAYIM",F:F,F3278,R:R,"&gt;"&amp;0)))))</f>
        <v/>
      </c>
      <c r="AG3278" s="179">
        <f t="shared" ref="AG3278:AG3341" ca="1" si="207">IF(E3278="SAYIM",(IFERROR(R3278/AF3278,0)),0)</f>
        <v>0</v>
      </c>
      <c r="AH3278" s="179">
        <f t="shared" ref="AH3278:AH3341" ca="1" si="208">IF(E3278="SAYIM",(IFERROR(S3278/AF3278,0)),0)</f>
        <v>0</v>
      </c>
    </row>
    <row r="3279" spans="2:34" ht="15.75" x14ac:dyDescent="0.25">
      <c r="B3279">
        <f t="shared" ca="1" si="205"/>
        <v>3267</v>
      </c>
      <c r="C3279" t="str">
        <f ca="1">IFERROR(VLOOKUP(B3279,'SKT LİSTESİ'!F:F,1,0),"")</f>
        <v/>
      </c>
      <c r="E3279" s="128" t="str">
        <f ca="1">IFERROR(IF($C3279="","",VLOOKUP(FİLTRE!$C3279,'SKT LİSTESİ'!$F:$S,5,0)),"")</f>
        <v/>
      </c>
      <c r="F3279" s="129" t="str">
        <f ca="1">IFERROR(IF($C3279="","",VLOOKUP(FİLTRE!$C3279,'SKT LİSTESİ'!$F:$S,7,0)),"")</f>
        <v/>
      </c>
      <c r="G3279" s="130" t="str">
        <f ca="1">IFERROR(IF($C3279="","",VLOOKUP(FİLTRE!$C3279,'SKT LİSTESİ'!$F:$S,8,0)),"")</f>
        <v/>
      </c>
      <c r="H3279" s="131" t="str">
        <f ca="1">IF(E3279="","",IF($C3279="","",VLOOKUP(FİLTRE!$C3279,'SKT LİSTESİ'!$F:$S,9,0)))</f>
        <v/>
      </c>
      <c r="I3279" s="132" t="str">
        <f ca="1">IFERROR(IF($C3279="","",VLOOKUP(FİLTRE!$C3279,'SKT LİSTESİ'!$F:$S,10,0)),"")</f>
        <v/>
      </c>
      <c r="J3279" s="133" t="str">
        <f ca="1">IFERROR(IF($C3279="","",VLOOKUP(FİLTRE!$C3279,'SKT LİSTESİ'!$F:$S,11,0)),"")</f>
        <v/>
      </c>
      <c r="K3279" s="134" t="str">
        <f ca="1">IFERROR(IF($C3279="","",VLOOKUP(FİLTRE!$C3279,'SKT LİSTESİ'!$F:$S,12,0)),"")</f>
        <v/>
      </c>
      <c r="L3279" s="134" t="str">
        <f ca="1">IFERROR(IF($C3279="","",VLOOKUP(FİLTRE!$C3279,'SKT LİSTESİ'!$F:$S,13,0)),"")</f>
        <v/>
      </c>
      <c r="M3279" s="135" t="str">
        <f ca="1">IFERROR(IF($C3279="","",VLOOKUP(FİLTRE!$C3279,'SKT LİSTESİ'!$F:$AJ,14,0)),"")</f>
        <v/>
      </c>
      <c r="N3279" s="31" t="str">
        <f ca="1">IFERROR(IF($C3279="","",VLOOKUP(FİLTRE!$C3279,'SKT LİSTESİ'!$F:$AJ,22,0)),"")</f>
        <v/>
      </c>
      <c r="O3279" s="136" t="str">
        <f ca="1">IFERROR(IF($C3279="","",VLOOKUP(FİLTRE!$C3279,'SKT LİSTESİ'!$F:$AJ,23,0)),"")</f>
        <v/>
      </c>
      <c r="P3279" s="31"/>
      <c r="Q3279" s="31"/>
      <c r="R3279" s="137" t="str">
        <f ca="1">(IFERROR(IF($C3279="","",VLOOKUP(FİLTRE!$C3279,'SKT LİSTESİ'!$F:$AJ,15,0)),""))</f>
        <v/>
      </c>
      <c r="S3279" s="138" t="str">
        <f ca="1">IFERROR(IF($C3279="","",VLOOKUP(FİLTRE!$C3279,'SKT LİSTESİ'!$F:$AJ,16,0)),"")</f>
        <v/>
      </c>
      <c r="AF3279" s="179" t="str">
        <f t="shared" ca="1" si="206"/>
        <v/>
      </c>
      <c r="AG3279" s="179">
        <f t="shared" ca="1" si="207"/>
        <v>0</v>
      </c>
      <c r="AH3279" s="179">
        <f t="shared" ca="1" si="208"/>
        <v>0</v>
      </c>
    </row>
    <row r="3280" spans="2:34" ht="15.75" x14ac:dyDescent="0.25">
      <c r="B3280">
        <f t="shared" ca="1" si="205"/>
        <v>3268</v>
      </c>
      <c r="C3280" t="str">
        <f ca="1">IFERROR(VLOOKUP(B3280,'SKT LİSTESİ'!F:F,1,0),"")</f>
        <v/>
      </c>
      <c r="E3280" s="128" t="str">
        <f ca="1">IFERROR(IF($C3280="","",VLOOKUP(FİLTRE!$C3280,'SKT LİSTESİ'!$F:$S,5,0)),"")</f>
        <v/>
      </c>
      <c r="F3280" s="129" t="str">
        <f ca="1">IFERROR(IF($C3280="","",VLOOKUP(FİLTRE!$C3280,'SKT LİSTESİ'!$F:$S,7,0)),"")</f>
        <v/>
      </c>
      <c r="G3280" s="130" t="str">
        <f ca="1">IFERROR(IF($C3280="","",VLOOKUP(FİLTRE!$C3280,'SKT LİSTESİ'!$F:$S,8,0)),"")</f>
        <v/>
      </c>
      <c r="H3280" s="131" t="str">
        <f ca="1">IF(E3280="","",IF($C3280="","",VLOOKUP(FİLTRE!$C3280,'SKT LİSTESİ'!$F:$S,9,0)))</f>
        <v/>
      </c>
      <c r="I3280" s="132" t="str">
        <f ca="1">IFERROR(IF($C3280="","",VLOOKUP(FİLTRE!$C3280,'SKT LİSTESİ'!$F:$S,10,0)),"")</f>
        <v/>
      </c>
      <c r="J3280" s="133" t="str">
        <f ca="1">IFERROR(IF($C3280="","",VLOOKUP(FİLTRE!$C3280,'SKT LİSTESİ'!$F:$S,11,0)),"")</f>
        <v/>
      </c>
      <c r="K3280" s="134" t="str">
        <f ca="1">IFERROR(IF($C3280="","",VLOOKUP(FİLTRE!$C3280,'SKT LİSTESİ'!$F:$S,12,0)),"")</f>
        <v/>
      </c>
      <c r="L3280" s="134" t="str">
        <f ca="1">IFERROR(IF($C3280="","",VLOOKUP(FİLTRE!$C3280,'SKT LİSTESİ'!$F:$S,13,0)),"")</f>
        <v/>
      </c>
      <c r="M3280" s="135" t="str">
        <f ca="1">IFERROR(IF($C3280="","",VLOOKUP(FİLTRE!$C3280,'SKT LİSTESİ'!$F:$AJ,14,0)),"")</f>
        <v/>
      </c>
      <c r="N3280" s="31" t="str">
        <f ca="1">IFERROR(IF($C3280="","",VLOOKUP(FİLTRE!$C3280,'SKT LİSTESİ'!$F:$AJ,22,0)),"")</f>
        <v/>
      </c>
      <c r="O3280" s="136" t="str">
        <f ca="1">IFERROR(IF($C3280="","",VLOOKUP(FİLTRE!$C3280,'SKT LİSTESİ'!$F:$AJ,23,0)),"")</f>
        <v/>
      </c>
      <c r="P3280" s="31"/>
      <c r="Q3280" s="31"/>
      <c r="R3280" s="137" t="str">
        <f ca="1">(IFERROR(IF($C3280="","",VLOOKUP(FİLTRE!$C3280,'SKT LİSTESİ'!$F:$AJ,15,0)),""))</f>
        <v/>
      </c>
      <c r="S3280" s="138" t="str">
        <f ca="1">IFERROR(IF($C3280="","",VLOOKUP(FİLTRE!$C3280,'SKT LİSTESİ'!$F:$AJ,16,0)),"")</f>
        <v/>
      </c>
      <c r="AF3280" s="179" t="str">
        <f t="shared" ca="1" si="206"/>
        <v/>
      </c>
      <c r="AG3280" s="179">
        <f t="shared" ca="1" si="207"/>
        <v>0</v>
      </c>
      <c r="AH3280" s="179">
        <f t="shared" ca="1" si="208"/>
        <v>0</v>
      </c>
    </row>
    <row r="3281" spans="2:34" ht="15.75" x14ac:dyDescent="0.25">
      <c r="B3281">
        <f t="shared" ca="1" si="205"/>
        <v>3269</v>
      </c>
      <c r="C3281" t="str">
        <f ca="1">IFERROR(VLOOKUP(B3281,'SKT LİSTESİ'!F:F,1,0),"")</f>
        <v/>
      </c>
      <c r="E3281" s="128" t="str">
        <f ca="1">IFERROR(IF($C3281="","",VLOOKUP(FİLTRE!$C3281,'SKT LİSTESİ'!$F:$S,5,0)),"")</f>
        <v/>
      </c>
      <c r="F3281" s="129" t="str">
        <f ca="1">IFERROR(IF($C3281="","",VLOOKUP(FİLTRE!$C3281,'SKT LİSTESİ'!$F:$S,7,0)),"")</f>
        <v/>
      </c>
      <c r="G3281" s="130" t="str">
        <f ca="1">IFERROR(IF($C3281="","",VLOOKUP(FİLTRE!$C3281,'SKT LİSTESİ'!$F:$S,8,0)),"")</f>
        <v/>
      </c>
      <c r="H3281" s="131" t="str">
        <f ca="1">IF(E3281="","",IF($C3281="","",VLOOKUP(FİLTRE!$C3281,'SKT LİSTESİ'!$F:$S,9,0)))</f>
        <v/>
      </c>
      <c r="I3281" s="132" t="str">
        <f ca="1">IFERROR(IF($C3281="","",VLOOKUP(FİLTRE!$C3281,'SKT LİSTESİ'!$F:$S,10,0)),"")</f>
        <v/>
      </c>
      <c r="J3281" s="133" t="str">
        <f ca="1">IFERROR(IF($C3281="","",VLOOKUP(FİLTRE!$C3281,'SKT LİSTESİ'!$F:$S,11,0)),"")</f>
        <v/>
      </c>
      <c r="K3281" s="134" t="str">
        <f ca="1">IFERROR(IF($C3281="","",VLOOKUP(FİLTRE!$C3281,'SKT LİSTESİ'!$F:$S,12,0)),"")</f>
        <v/>
      </c>
      <c r="L3281" s="134" t="str">
        <f ca="1">IFERROR(IF($C3281="","",VLOOKUP(FİLTRE!$C3281,'SKT LİSTESİ'!$F:$S,13,0)),"")</f>
        <v/>
      </c>
      <c r="M3281" s="135" t="str">
        <f ca="1">IFERROR(IF($C3281="","",VLOOKUP(FİLTRE!$C3281,'SKT LİSTESİ'!$F:$AJ,14,0)),"")</f>
        <v/>
      </c>
      <c r="N3281" s="31" t="str">
        <f ca="1">IFERROR(IF($C3281="","",VLOOKUP(FİLTRE!$C3281,'SKT LİSTESİ'!$F:$AJ,22,0)),"")</f>
        <v/>
      </c>
      <c r="O3281" s="136" t="str">
        <f ca="1">IFERROR(IF($C3281="","",VLOOKUP(FİLTRE!$C3281,'SKT LİSTESİ'!$F:$AJ,23,0)),"")</f>
        <v/>
      </c>
      <c r="P3281" s="31"/>
      <c r="Q3281" s="31"/>
      <c r="R3281" s="137" t="str">
        <f ca="1">(IFERROR(IF($C3281="","",VLOOKUP(FİLTRE!$C3281,'SKT LİSTESİ'!$F:$AJ,15,0)),""))</f>
        <v/>
      </c>
      <c r="S3281" s="138" t="str">
        <f ca="1">IFERROR(IF($C3281="","",VLOOKUP(FİLTRE!$C3281,'SKT LİSTESİ'!$F:$AJ,16,0)),"")</f>
        <v/>
      </c>
      <c r="AF3281" s="179" t="str">
        <f t="shared" ca="1" si="206"/>
        <v/>
      </c>
      <c r="AG3281" s="179">
        <f t="shared" ca="1" si="207"/>
        <v>0</v>
      </c>
      <c r="AH3281" s="179">
        <f t="shared" ca="1" si="208"/>
        <v>0</v>
      </c>
    </row>
    <row r="3282" spans="2:34" ht="15.75" x14ac:dyDescent="0.25">
      <c r="B3282">
        <f t="shared" ca="1" si="205"/>
        <v>3270</v>
      </c>
      <c r="C3282" t="str">
        <f ca="1">IFERROR(VLOOKUP(B3282,'SKT LİSTESİ'!F:F,1,0),"")</f>
        <v/>
      </c>
      <c r="E3282" s="128" t="str">
        <f ca="1">IFERROR(IF($C3282="","",VLOOKUP(FİLTRE!$C3282,'SKT LİSTESİ'!$F:$S,5,0)),"")</f>
        <v/>
      </c>
      <c r="F3282" s="129" t="str">
        <f ca="1">IFERROR(IF($C3282="","",VLOOKUP(FİLTRE!$C3282,'SKT LİSTESİ'!$F:$S,7,0)),"")</f>
        <v/>
      </c>
      <c r="G3282" s="130" t="str">
        <f ca="1">IFERROR(IF($C3282="","",VLOOKUP(FİLTRE!$C3282,'SKT LİSTESİ'!$F:$S,8,0)),"")</f>
        <v/>
      </c>
      <c r="H3282" s="131" t="str">
        <f ca="1">IF(E3282="","",IF($C3282="","",VLOOKUP(FİLTRE!$C3282,'SKT LİSTESİ'!$F:$S,9,0)))</f>
        <v/>
      </c>
      <c r="I3282" s="132" t="str">
        <f ca="1">IFERROR(IF($C3282="","",VLOOKUP(FİLTRE!$C3282,'SKT LİSTESİ'!$F:$S,10,0)),"")</f>
        <v/>
      </c>
      <c r="J3282" s="133" t="str">
        <f ca="1">IFERROR(IF($C3282="","",VLOOKUP(FİLTRE!$C3282,'SKT LİSTESİ'!$F:$S,11,0)),"")</f>
        <v/>
      </c>
      <c r="K3282" s="134" t="str">
        <f ca="1">IFERROR(IF($C3282="","",VLOOKUP(FİLTRE!$C3282,'SKT LİSTESİ'!$F:$S,12,0)),"")</f>
        <v/>
      </c>
      <c r="L3282" s="134" t="str">
        <f ca="1">IFERROR(IF($C3282="","",VLOOKUP(FİLTRE!$C3282,'SKT LİSTESİ'!$F:$S,13,0)),"")</f>
        <v/>
      </c>
      <c r="M3282" s="135" t="str">
        <f ca="1">IFERROR(IF($C3282="","",VLOOKUP(FİLTRE!$C3282,'SKT LİSTESİ'!$F:$AJ,14,0)),"")</f>
        <v/>
      </c>
      <c r="N3282" s="31" t="str">
        <f ca="1">IFERROR(IF($C3282="","",VLOOKUP(FİLTRE!$C3282,'SKT LİSTESİ'!$F:$AJ,22,0)),"")</f>
        <v/>
      </c>
      <c r="O3282" s="136" t="str">
        <f ca="1">IFERROR(IF($C3282="","",VLOOKUP(FİLTRE!$C3282,'SKT LİSTESİ'!$F:$AJ,23,0)),"")</f>
        <v/>
      </c>
      <c r="P3282" s="31"/>
      <c r="Q3282" s="31"/>
      <c r="R3282" s="137" t="str">
        <f ca="1">(IFERROR(IF($C3282="","",VLOOKUP(FİLTRE!$C3282,'SKT LİSTESİ'!$F:$AJ,15,0)),""))</f>
        <v/>
      </c>
      <c r="S3282" s="138" t="str">
        <f ca="1">IFERROR(IF($C3282="","",VLOOKUP(FİLTRE!$C3282,'SKT LİSTESİ'!$F:$AJ,16,0)),"")</f>
        <v/>
      </c>
      <c r="AF3282" s="179" t="str">
        <f t="shared" ca="1" si="206"/>
        <v/>
      </c>
      <c r="AG3282" s="179">
        <f t="shared" ca="1" si="207"/>
        <v>0</v>
      </c>
      <c r="AH3282" s="179">
        <f t="shared" ca="1" si="208"/>
        <v>0</v>
      </c>
    </row>
    <row r="3283" spans="2:34" ht="15.75" x14ac:dyDescent="0.25">
      <c r="B3283">
        <f t="shared" ca="1" si="205"/>
        <v>3271</v>
      </c>
      <c r="C3283" t="str">
        <f ca="1">IFERROR(VLOOKUP(B3283,'SKT LİSTESİ'!F:F,1,0),"")</f>
        <v/>
      </c>
      <c r="E3283" s="128" t="str">
        <f ca="1">IFERROR(IF($C3283="","",VLOOKUP(FİLTRE!$C3283,'SKT LİSTESİ'!$F:$S,5,0)),"")</f>
        <v/>
      </c>
      <c r="F3283" s="129" t="str">
        <f ca="1">IFERROR(IF($C3283="","",VLOOKUP(FİLTRE!$C3283,'SKT LİSTESİ'!$F:$S,7,0)),"")</f>
        <v/>
      </c>
      <c r="G3283" s="130" t="str">
        <f ca="1">IFERROR(IF($C3283="","",VLOOKUP(FİLTRE!$C3283,'SKT LİSTESİ'!$F:$S,8,0)),"")</f>
        <v/>
      </c>
      <c r="H3283" s="131" t="str">
        <f ca="1">IF(E3283="","",IF($C3283="","",VLOOKUP(FİLTRE!$C3283,'SKT LİSTESİ'!$F:$S,9,0)))</f>
        <v/>
      </c>
      <c r="I3283" s="132" t="str">
        <f ca="1">IFERROR(IF($C3283="","",VLOOKUP(FİLTRE!$C3283,'SKT LİSTESİ'!$F:$S,10,0)),"")</f>
        <v/>
      </c>
      <c r="J3283" s="133" t="str">
        <f ca="1">IFERROR(IF($C3283="","",VLOOKUP(FİLTRE!$C3283,'SKT LİSTESİ'!$F:$S,11,0)),"")</f>
        <v/>
      </c>
      <c r="K3283" s="134" t="str">
        <f ca="1">IFERROR(IF($C3283="","",VLOOKUP(FİLTRE!$C3283,'SKT LİSTESİ'!$F:$S,12,0)),"")</f>
        <v/>
      </c>
      <c r="L3283" s="134" t="str">
        <f ca="1">IFERROR(IF($C3283="","",VLOOKUP(FİLTRE!$C3283,'SKT LİSTESİ'!$F:$S,13,0)),"")</f>
        <v/>
      </c>
      <c r="M3283" s="135" t="str">
        <f ca="1">IFERROR(IF($C3283="","",VLOOKUP(FİLTRE!$C3283,'SKT LİSTESİ'!$F:$AJ,14,0)),"")</f>
        <v/>
      </c>
      <c r="N3283" s="31" t="str">
        <f ca="1">IFERROR(IF($C3283="","",VLOOKUP(FİLTRE!$C3283,'SKT LİSTESİ'!$F:$AJ,22,0)),"")</f>
        <v/>
      </c>
      <c r="O3283" s="136" t="str">
        <f ca="1">IFERROR(IF($C3283="","",VLOOKUP(FİLTRE!$C3283,'SKT LİSTESİ'!$F:$AJ,23,0)),"")</f>
        <v/>
      </c>
      <c r="P3283" s="31"/>
      <c r="Q3283" s="31"/>
      <c r="R3283" s="137" t="str">
        <f ca="1">(IFERROR(IF($C3283="","",VLOOKUP(FİLTRE!$C3283,'SKT LİSTESİ'!$F:$AJ,15,0)),""))</f>
        <v/>
      </c>
      <c r="S3283" s="138" t="str">
        <f ca="1">IFERROR(IF($C3283="","",VLOOKUP(FİLTRE!$C3283,'SKT LİSTESİ'!$F:$AJ,16,0)),"")</f>
        <v/>
      </c>
      <c r="AF3283" s="179" t="str">
        <f t="shared" ca="1" si="206"/>
        <v/>
      </c>
      <c r="AG3283" s="179">
        <f t="shared" ca="1" si="207"/>
        <v>0</v>
      </c>
      <c r="AH3283" s="179">
        <f t="shared" ca="1" si="208"/>
        <v>0</v>
      </c>
    </row>
    <row r="3284" spans="2:34" ht="15.75" x14ac:dyDescent="0.25">
      <c r="B3284">
        <f t="shared" ca="1" si="205"/>
        <v>3272</v>
      </c>
      <c r="C3284" t="str">
        <f ca="1">IFERROR(VLOOKUP(B3284,'SKT LİSTESİ'!F:F,1,0),"")</f>
        <v/>
      </c>
      <c r="E3284" s="128" t="str">
        <f ca="1">IFERROR(IF($C3284="","",VLOOKUP(FİLTRE!$C3284,'SKT LİSTESİ'!$F:$S,5,0)),"")</f>
        <v/>
      </c>
      <c r="F3284" s="129" t="str">
        <f ca="1">IFERROR(IF($C3284="","",VLOOKUP(FİLTRE!$C3284,'SKT LİSTESİ'!$F:$S,7,0)),"")</f>
        <v/>
      </c>
      <c r="G3284" s="130" t="str">
        <f ca="1">IFERROR(IF($C3284="","",VLOOKUP(FİLTRE!$C3284,'SKT LİSTESİ'!$F:$S,8,0)),"")</f>
        <v/>
      </c>
      <c r="H3284" s="131" t="str">
        <f ca="1">IF(E3284="","",IF($C3284="","",VLOOKUP(FİLTRE!$C3284,'SKT LİSTESİ'!$F:$S,9,0)))</f>
        <v/>
      </c>
      <c r="I3284" s="132" t="str">
        <f ca="1">IFERROR(IF($C3284="","",VLOOKUP(FİLTRE!$C3284,'SKT LİSTESİ'!$F:$S,10,0)),"")</f>
        <v/>
      </c>
      <c r="J3284" s="133" t="str">
        <f ca="1">IFERROR(IF($C3284="","",VLOOKUP(FİLTRE!$C3284,'SKT LİSTESİ'!$F:$S,11,0)),"")</f>
        <v/>
      </c>
      <c r="K3284" s="134" t="str">
        <f ca="1">IFERROR(IF($C3284="","",VLOOKUP(FİLTRE!$C3284,'SKT LİSTESİ'!$F:$S,12,0)),"")</f>
        <v/>
      </c>
      <c r="L3284" s="134" t="str">
        <f ca="1">IFERROR(IF($C3284="","",VLOOKUP(FİLTRE!$C3284,'SKT LİSTESİ'!$F:$S,13,0)),"")</f>
        <v/>
      </c>
      <c r="M3284" s="135" t="str">
        <f ca="1">IFERROR(IF($C3284="","",VLOOKUP(FİLTRE!$C3284,'SKT LİSTESİ'!$F:$AJ,14,0)),"")</f>
        <v/>
      </c>
      <c r="N3284" s="31" t="str">
        <f ca="1">IFERROR(IF($C3284="","",VLOOKUP(FİLTRE!$C3284,'SKT LİSTESİ'!$F:$AJ,22,0)),"")</f>
        <v/>
      </c>
      <c r="O3284" s="136" t="str">
        <f ca="1">IFERROR(IF($C3284="","",VLOOKUP(FİLTRE!$C3284,'SKT LİSTESİ'!$F:$AJ,23,0)),"")</f>
        <v/>
      </c>
      <c r="P3284" s="31"/>
      <c r="Q3284" s="31"/>
      <c r="R3284" s="137" t="str">
        <f ca="1">(IFERROR(IF($C3284="","",VLOOKUP(FİLTRE!$C3284,'SKT LİSTESİ'!$F:$AJ,15,0)),""))</f>
        <v/>
      </c>
      <c r="S3284" s="138" t="str">
        <f ca="1">IFERROR(IF($C3284="","",VLOOKUP(FİLTRE!$C3284,'SKT LİSTESİ'!$F:$AJ,16,0)),"")</f>
        <v/>
      </c>
      <c r="AF3284" s="179" t="str">
        <f t="shared" ca="1" si="206"/>
        <v/>
      </c>
      <c r="AG3284" s="179">
        <f t="shared" ca="1" si="207"/>
        <v>0</v>
      </c>
      <c r="AH3284" s="179">
        <f t="shared" ca="1" si="208"/>
        <v>0</v>
      </c>
    </row>
    <row r="3285" spans="2:34" ht="15.75" x14ac:dyDescent="0.25">
      <c r="B3285">
        <f t="shared" ca="1" si="205"/>
        <v>3273</v>
      </c>
      <c r="C3285" t="str">
        <f ca="1">IFERROR(VLOOKUP(B3285,'SKT LİSTESİ'!F:F,1,0),"")</f>
        <v/>
      </c>
      <c r="E3285" s="128" t="str">
        <f ca="1">IFERROR(IF($C3285="","",VLOOKUP(FİLTRE!$C3285,'SKT LİSTESİ'!$F:$S,5,0)),"")</f>
        <v/>
      </c>
      <c r="F3285" s="129" t="str">
        <f ca="1">IFERROR(IF($C3285="","",VLOOKUP(FİLTRE!$C3285,'SKT LİSTESİ'!$F:$S,7,0)),"")</f>
        <v/>
      </c>
      <c r="G3285" s="130" t="str">
        <f ca="1">IFERROR(IF($C3285="","",VLOOKUP(FİLTRE!$C3285,'SKT LİSTESİ'!$F:$S,8,0)),"")</f>
        <v/>
      </c>
      <c r="H3285" s="131" t="str">
        <f ca="1">IF(E3285="","",IF($C3285="","",VLOOKUP(FİLTRE!$C3285,'SKT LİSTESİ'!$F:$S,9,0)))</f>
        <v/>
      </c>
      <c r="I3285" s="132" t="str">
        <f ca="1">IFERROR(IF($C3285="","",VLOOKUP(FİLTRE!$C3285,'SKT LİSTESİ'!$F:$S,10,0)),"")</f>
        <v/>
      </c>
      <c r="J3285" s="133" t="str">
        <f ca="1">IFERROR(IF($C3285="","",VLOOKUP(FİLTRE!$C3285,'SKT LİSTESİ'!$F:$S,11,0)),"")</f>
        <v/>
      </c>
      <c r="K3285" s="134" t="str">
        <f ca="1">IFERROR(IF($C3285="","",VLOOKUP(FİLTRE!$C3285,'SKT LİSTESİ'!$F:$S,12,0)),"")</f>
        <v/>
      </c>
      <c r="L3285" s="134" t="str">
        <f ca="1">IFERROR(IF($C3285="","",VLOOKUP(FİLTRE!$C3285,'SKT LİSTESİ'!$F:$S,13,0)),"")</f>
        <v/>
      </c>
      <c r="M3285" s="135" t="str">
        <f ca="1">IFERROR(IF($C3285="","",VLOOKUP(FİLTRE!$C3285,'SKT LİSTESİ'!$F:$AJ,14,0)),"")</f>
        <v/>
      </c>
      <c r="N3285" s="31" t="str">
        <f ca="1">IFERROR(IF($C3285="","",VLOOKUP(FİLTRE!$C3285,'SKT LİSTESİ'!$F:$AJ,22,0)),"")</f>
        <v/>
      </c>
      <c r="O3285" s="136" t="str">
        <f ca="1">IFERROR(IF($C3285="","",VLOOKUP(FİLTRE!$C3285,'SKT LİSTESİ'!$F:$AJ,23,0)),"")</f>
        <v/>
      </c>
      <c r="P3285" s="31"/>
      <c r="Q3285" s="31"/>
      <c r="R3285" s="137" t="str">
        <f ca="1">(IFERROR(IF($C3285="","",VLOOKUP(FİLTRE!$C3285,'SKT LİSTESİ'!$F:$AJ,15,0)),""))</f>
        <v/>
      </c>
      <c r="S3285" s="138" t="str">
        <f ca="1">IFERROR(IF($C3285="","",VLOOKUP(FİLTRE!$C3285,'SKT LİSTESİ'!$F:$AJ,16,0)),"")</f>
        <v/>
      </c>
      <c r="AF3285" s="179" t="str">
        <f t="shared" ca="1" si="206"/>
        <v/>
      </c>
      <c r="AG3285" s="179">
        <f t="shared" ca="1" si="207"/>
        <v>0</v>
      </c>
      <c r="AH3285" s="179">
        <f t="shared" ca="1" si="208"/>
        <v>0</v>
      </c>
    </row>
    <row r="3286" spans="2:34" ht="15.75" x14ac:dyDescent="0.25">
      <c r="B3286">
        <f t="shared" ca="1" si="205"/>
        <v>3274</v>
      </c>
      <c r="C3286" t="str">
        <f ca="1">IFERROR(VLOOKUP(B3286,'SKT LİSTESİ'!F:F,1,0),"")</f>
        <v/>
      </c>
      <c r="E3286" s="128" t="str">
        <f ca="1">IFERROR(IF($C3286="","",VLOOKUP(FİLTRE!$C3286,'SKT LİSTESİ'!$F:$S,5,0)),"")</f>
        <v/>
      </c>
      <c r="F3286" s="129" t="str">
        <f ca="1">IFERROR(IF($C3286="","",VLOOKUP(FİLTRE!$C3286,'SKT LİSTESİ'!$F:$S,7,0)),"")</f>
        <v/>
      </c>
      <c r="G3286" s="130" t="str">
        <f ca="1">IFERROR(IF($C3286="","",VLOOKUP(FİLTRE!$C3286,'SKT LİSTESİ'!$F:$S,8,0)),"")</f>
        <v/>
      </c>
      <c r="H3286" s="131" t="str">
        <f ca="1">IF(E3286="","",IF($C3286="","",VLOOKUP(FİLTRE!$C3286,'SKT LİSTESİ'!$F:$S,9,0)))</f>
        <v/>
      </c>
      <c r="I3286" s="132" t="str">
        <f ca="1">IFERROR(IF($C3286="","",VLOOKUP(FİLTRE!$C3286,'SKT LİSTESİ'!$F:$S,10,0)),"")</f>
        <v/>
      </c>
      <c r="J3286" s="133" t="str">
        <f ca="1">IFERROR(IF($C3286="","",VLOOKUP(FİLTRE!$C3286,'SKT LİSTESİ'!$F:$S,11,0)),"")</f>
        <v/>
      </c>
      <c r="K3286" s="134" t="str">
        <f ca="1">IFERROR(IF($C3286="","",VLOOKUP(FİLTRE!$C3286,'SKT LİSTESİ'!$F:$S,12,0)),"")</f>
        <v/>
      </c>
      <c r="L3286" s="134" t="str">
        <f ca="1">IFERROR(IF($C3286="","",VLOOKUP(FİLTRE!$C3286,'SKT LİSTESİ'!$F:$S,13,0)),"")</f>
        <v/>
      </c>
      <c r="M3286" s="135" t="str">
        <f ca="1">IFERROR(IF($C3286="","",VLOOKUP(FİLTRE!$C3286,'SKT LİSTESİ'!$F:$AJ,14,0)),"")</f>
        <v/>
      </c>
      <c r="N3286" s="31" t="str">
        <f ca="1">IFERROR(IF($C3286="","",VLOOKUP(FİLTRE!$C3286,'SKT LİSTESİ'!$F:$AJ,22,0)),"")</f>
        <v/>
      </c>
      <c r="O3286" s="136" t="str">
        <f ca="1">IFERROR(IF($C3286="","",VLOOKUP(FİLTRE!$C3286,'SKT LİSTESİ'!$F:$AJ,23,0)),"")</f>
        <v/>
      </c>
      <c r="P3286" s="31"/>
      <c r="Q3286" s="31"/>
      <c r="R3286" s="137" t="str">
        <f ca="1">(IFERROR(IF($C3286="","",VLOOKUP(FİLTRE!$C3286,'SKT LİSTESİ'!$F:$AJ,15,0)),""))</f>
        <v/>
      </c>
      <c r="S3286" s="138" t="str">
        <f ca="1">IFERROR(IF($C3286="","",VLOOKUP(FİLTRE!$C3286,'SKT LİSTESİ'!$F:$AJ,16,0)),"")</f>
        <v/>
      </c>
      <c r="AF3286" s="179" t="str">
        <f t="shared" ca="1" si="206"/>
        <v/>
      </c>
      <c r="AG3286" s="179">
        <f t="shared" ca="1" si="207"/>
        <v>0</v>
      </c>
      <c r="AH3286" s="179">
        <f t="shared" ca="1" si="208"/>
        <v>0</v>
      </c>
    </row>
    <row r="3287" spans="2:34" ht="15.75" x14ac:dyDescent="0.25">
      <c r="B3287">
        <f t="shared" ca="1" si="205"/>
        <v>3275</v>
      </c>
      <c r="C3287" t="str">
        <f ca="1">IFERROR(VLOOKUP(B3287,'SKT LİSTESİ'!F:F,1,0),"")</f>
        <v/>
      </c>
      <c r="E3287" s="128" t="str">
        <f ca="1">IFERROR(IF($C3287="","",VLOOKUP(FİLTRE!$C3287,'SKT LİSTESİ'!$F:$S,5,0)),"")</f>
        <v/>
      </c>
      <c r="F3287" s="129" t="str">
        <f ca="1">IFERROR(IF($C3287="","",VLOOKUP(FİLTRE!$C3287,'SKT LİSTESİ'!$F:$S,7,0)),"")</f>
        <v/>
      </c>
      <c r="G3287" s="130" t="str">
        <f ca="1">IFERROR(IF($C3287="","",VLOOKUP(FİLTRE!$C3287,'SKT LİSTESİ'!$F:$S,8,0)),"")</f>
        <v/>
      </c>
      <c r="H3287" s="131" t="str">
        <f ca="1">IF(E3287="","",IF($C3287="","",VLOOKUP(FİLTRE!$C3287,'SKT LİSTESİ'!$F:$S,9,0)))</f>
        <v/>
      </c>
      <c r="I3287" s="132" t="str">
        <f ca="1">IFERROR(IF($C3287="","",VLOOKUP(FİLTRE!$C3287,'SKT LİSTESİ'!$F:$S,10,0)),"")</f>
        <v/>
      </c>
      <c r="J3287" s="133" t="str">
        <f ca="1">IFERROR(IF($C3287="","",VLOOKUP(FİLTRE!$C3287,'SKT LİSTESİ'!$F:$S,11,0)),"")</f>
        <v/>
      </c>
      <c r="K3287" s="134" t="str">
        <f ca="1">IFERROR(IF($C3287="","",VLOOKUP(FİLTRE!$C3287,'SKT LİSTESİ'!$F:$S,12,0)),"")</f>
        <v/>
      </c>
      <c r="L3287" s="134" t="str">
        <f ca="1">IFERROR(IF($C3287="","",VLOOKUP(FİLTRE!$C3287,'SKT LİSTESİ'!$F:$S,13,0)),"")</f>
        <v/>
      </c>
      <c r="M3287" s="135" t="str">
        <f ca="1">IFERROR(IF($C3287="","",VLOOKUP(FİLTRE!$C3287,'SKT LİSTESİ'!$F:$AJ,14,0)),"")</f>
        <v/>
      </c>
      <c r="N3287" s="31" t="str">
        <f ca="1">IFERROR(IF($C3287="","",VLOOKUP(FİLTRE!$C3287,'SKT LİSTESİ'!$F:$AJ,22,0)),"")</f>
        <v/>
      </c>
      <c r="O3287" s="136" t="str">
        <f ca="1">IFERROR(IF($C3287="","",VLOOKUP(FİLTRE!$C3287,'SKT LİSTESİ'!$F:$AJ,23,0)),"")</f>
        <v/>
      </c>
      <c r="P3287" s="31"/>
      <c r="Q3287" s="31"/>
      <c r="R3287" s="137" t="str">
        <f ca="1">(IFERROR(IF($C3287="","",VLOOKUP(FİLTRE!$C3287,'SKT LİSTESİ'!$F:$AJ,15,0)),""))</f>
        <v/>
      </c>
      <c r="S3287" s="138" t="str">
        <f ca="1">IFERROR(IF($C3287="","",VLOOKUP(FİLTRE!$C3287,'SKT LİSTESİ'!$F:$AJ,16,0)),"")</f>
        <v/>
      </c>
      <c r="AF3287" s="179" t="str">
        <f t="shared" ca="1" si="206"/>
        <v/>
      </c>
      <c r="AG3287" s="179">
        <f t="shared" ca="1" si="207"/>
        <v>0</v>
      </c>
      <c r="AH3287" s="179">
        <f t="shared" ca="1" si="208"/>
        <v>0</v>
      </c>
    </row>
    <row r="3288" spans="2:34" ht="15.75" x14ac:dyDescent="0.25">
      <c r="B3288">
        <f t="shared" ca="1" si="205"/>
        <v>3276</v>
      </c>
      <c r="C3288" t="str">
        <f ca="1">IFERROR(VLOOKUP(B3288,'SKT LİSTESİ'!F:F,1,0),"")</f>
        <v/>
      </c>
      <c r="E3288" s="128" t="str">
        <f ca="1">IFERROR(IF($C3288="","",VLOOKUP(FİLTRE!$C3288,'SKT LİSTESİ'!$F:$S,5,0)),"")</f>
        <v/>
      </c>
      <c r="F3288" s="129" t="str">
        <f ca="1">IFERROR(IF($C3288="","",VLOOKUP(FİLTRE!$C3288,'SKT LİSTESİ'!$F:$S,7,0)),"")</f>
        <v/>
      </c>
      <c r="G3288" s="130" t="str">
        <f ca="1">IFERROR(IF($C3288="","",VLOOKUP(FİLTRE!$C3288,'SKT LİSTESİ'!$F:$S,8,0)),"")</f>
        <v/>
      </c>
      <c r="H3288" s="131" t="str">
        <f ca="1">IF(E3288="","",IF($C3288="","",VLOOKUP(FİLTRE!$C3288,'SKT LİSTESİ'!$F:$S,9,0)))</f>
        <v/>
      </c>
      <c r="I3288" s="132" t="str">
        <f ca="1">IFERROR(IF($C3288="","",VLOOKUP(FİLTRE!$C3288,'SKT LİSTESİ'!$F:$S,10,0)),"")</f>
        <v/>
      </c>
      <c r="J3288" s="133" t="str">
        <f ca="1">IFERROR(IF($C3288="","",VLOOKUP(FİLTRE!$C3288,'SKT LİSTESİ'!$F:$S,11,0)),"")</f>
        <v/>
      </c>
      <c r="K3288" s="134" t="str">
        <f ca="1">IFERROR(IF($C3288="","",VLOOKUP(FİLTRE!$C3288,'SKT LİSTESİ'!$F:$S,12,0)),"")</f>
        <v/>
      </c>
      <c r="L3288" s="134" t="str">
        <f ca="1">IFERROR(IF($C3288="","",VLOOKUP(FİLTRE!$C3288,'SKT LİSTESİ'!$F:$S,13,0)),"")</f>
        <v/>
      </c>
      <c r="M3288" s="135" t="str">
        <f ca="1">IFERROR(IF($C3288="","",VLOOKUP(FİLTRE!$C3288,'SKT LİSTESİ'!$F:$AJ,14,0)),"")</f>
        <v/>
      </c>
      <c r="N3288" s="31" t="str">
        <f ca="1">IFERROR(IF($C3288="","",VLOOKUP(FİLTRE!$C3288,'SKT LİSTESİ'!$F:$AJ,22,0)),"")</f>
        <v/>
      </c>
      <c r="O3288" s="136" t="str">
        <f ca="1">IFERROR(IF($C3288="","",VLOOKUP(FİLTRE!$C3288,'SKT LİSTESİ'!$F:$AJ,23,0)),"")</f>
        <v/>
      </c>
      <c r="P3288" s="31"/>
      <c r="Q3288" s="31"/>
      <c r="R3288" s="137" t="str">
        <f ca="1">(IFERROR(IF($C3288="","",VLOOKUP(FİLTRE!$C3288,'SKT LİSTESİ'!$F:$AJ,15,0)),""))</f>
        <v/>
      </c>
      <c r="S3288" s="138" t="str">
        <f ca="1">IFERROR(IF($C3288="","",VLOOKUP(FİLTRE!$C3288,'SKT LİSTESİ'!$F:$AJ,16,0)),"")</f>
        <v/>
      </c>
      <c r="AF3288" s="179" t="str">
        <f t="shared" ca="1" si="206"/>
        <v/>
      </c>
      <c r="AG3288" s="179">
        <f t="shared" ca="1" si="207"/>
        <v>0</v>
      </c>
      <c r="AH3288" s="179">
        <f t="shared" ca="1" si="208"/>
        <v>0</v>
      </c>
    </row>
    <row r="3289" spans="2:34" ht="15.75" x14ac:dyDescent="0.25">
      <c r="B3289">
        <f t="shared" ca="1" si="205"/>
        <v>3277</v>
      </c>
      <c r="C3289" t="str">
        <f ca="1">IFERROR(VLOOKUP(B3289,'SKT LİSTESİ'!F:F,1,0),"")</f>
        <v/>
      </c>
      <c r="E3289" s="128" t="str">
        <f ca="1">IFERROR(IF($C3289="","",VLOOKUP(FİLTRE!$C3289,'SKT LİSTESİ'!$F:$S,5,0)),"")</f>
        <v/>
      </c>
      <c r="F3289" s="129" t="str">
        <f ca="1">IFERROR(IF($C3289="","",VLOOKUP(FİLTRE!$C3289,'SKT LİSTESİ'!$F:$S,7,0)),"")</f>
        <v/>
      </c>
      <c r="G3289" s="130" t="str">
        <f ca="1">IFERROR(IF($C3289="","",VLOOKUP(FİLTRE!$C3289,'SKT LİSTESİ'!$F:$S,8,0)),"")</f>
        <v/>
      </c>
      <c r="H3289" s="131" t="str">
        <f ca="1">IF(E3289="","",IF($C3289="","",VLOOKUP(FİLTRE!$C3289,'SKT LİSTESİ'!$F:$S,9,0)))</f>
        <v/>
      </c>
      <c r="I3289" s="132" t="str">
        <f ca="1">IFERROR(IF($C3289="","",VLOOKUP(FİLTRE!$C3289,'SKT LİSTESİ'!$F:$S,10,0)),"")</f>
        <v/>
      </c>
      <c r="J3289" s="133" t="str">
        <f ca="1">IFERROR(IF($C3289="","",VLOOKUP(FİLTRE!$C3289,'SKT LİSTESİ'!$F:$S,11,0)),"")</f>
        <v/>
      </c>
      <c r="K3289" s="134" t="str">
        <f ca="1">IFERROR(IF($C3289="","",VLOOKUP(FİLTRE!$C3289,'SKT LİSTESİ'!$F:$S,12,0)),"")</f>
        <v/>
      </c>
      <c r="L3289" s="134" t="str">
        <f ca="1">IFERROR(IF($C3289="","",VLOOKUP(FİLTRE!$C3289,'SKT LİSTESİ'!$F:$S,13,0)),"")</f>
        <v/>
      </c>
      <c r="M3289" s="135" t="str">
        <f ca="1">IFERROR(IF($C3289="","",VLOOKUP(FİLTRE!$C3289,'SKT LİSTESİ'!$F:$AJ,14,0)),"")</f>
        <v/>
      </c>
      <c r="N3289" s="31" t="str">
        <f ca="1">IFERROR(IF($C3289="","",VLOOKUP(FİLTRE!$C3289,'SKT LİSTESİ'!$F:$AJ,22,0)),"")</f>
        <v/>
      </c>
      <c r="O3289" s="136" t="str">
        <f ca="1">IFERROR(IF($C3289="","",VLOOKUP(FİLTRE!$C3289,'SKT LİSTESİ'!$F:$AJ,23,0)),"")</f>
        <v/>
      </c>
      <c r="P3289" s="31"/>
      <c r="Q3289" s="31"/>
      <c r="R3289" s="137" t="str">
        <f ca="1">(IFERROR(IF($C3289="","",VLOOKUP(FİLTRE!$C3289,'SKT LİSTESİ'!$F:$AJ,15,0)),""))</f>
        <v/>
      </c>
      <c r="S3289" s="138" t="str">
        <f ca="1">IFERROR(IF($C3289="","",VLOOKUP(FİLTRE!$C3289,'SKT LİSTESİ'!$F:$AJ,16,0)),"")</f>
        <v/>
      </c>
      <c r="AF3289" s="179" t="str">
        <f t="shared" ca="1" si="206"/>
        <v/>
      </c>
      <c r="AG3289" s="179">
        <f t="shared" ca="1" si="207"/>
        <v>0</v>
      </c>
      <c r="AH3289" s="179">
        <f t="shared" ca="1" si="208"/>
        <v>0</v>
      </c>
    </row>
    <row r="3290" spans="2:34" ht="15.75" x14ac:dyDescent="0.25">
      <c r="B3290">
        <f t="shared" ca="1" si="205"/>
        <v>3278</v>
      </c>
      <c r="C3290" t="str">
        <f ca="1">IFERROR(VLOOKUP(B3290,'SKT LİSTESİ'!F:F,1,0),"")</f>
        <v/>
      </c>
      <c r="E3290" s="128" t="str">
        <f ca="1">IFERROR(IF($C3290="","",VLOOKUP(FİLTRE!$C3290,'SKT LİSTESİ'!$F:$S,5,0)),"")</f>
        <v/>
      </c>
      <c r="F3290" s="129" t="str">
        <f ca="1">IFERROR(IF($C3290="","",VLOOKUP(FİLTRE!$C3290,'SKT LİSTESİ'!$F:$S,7,0)),"")</f>
        <v/>
      </c>
      <c r="G3290" s="130" t="str">
        <f ca="1">IFERROR(IF($C3290="","",VLOOKUP(FİLTRE!$C3290,'SKT LİSTESİ'!$F:$S,8,0)),"")</f>
        <v/>
      </c>
      <c r="H3290" s="131" t="str">
        <f ca="1">IF(E3290="","",IF($C3290="","",VLOOKUP(FİLTRE!$C3290,'SKT LİSTESİ'!$F:$S,9,0)))</f>
        <v/>
      </c>
      <c r="I3290" s="132" t="str">
        <f ca="1">IFERROR(IF($C3290="","",VLOOKUP(FİLTRE!$C3290,'SKT LİSTESİ'!$F:$S,10,0)),"")</f>
        <v/>
      </c>
      <c r="J3290" s="133" t="str">
        <f ca="1">IFERROR(IF($C3290="","",VLOOKUP(FİLTRE!$C3290,'SKT LİSTESİ'!$F:$S,11,0)),"")</f>
        <v/>
      </c>
      <c r="K3290" s="134" t="str">
        <f ca="1">IFERROR(IF($C3290="","",VLOOKUP(FİLTRE!$C3290,'SKT LİSTESİ'!$F:$S,12,0)),"")</f>
        <v/>
      </c>
      <c r="L3290" s="134" t="str">
        <f ca="1">IFERROR(IF($C3290="","",VLOOKUP(FİLTRE!$C3290,'SKT LİSTESİ'!$F:$S,13,0)),"")</f>
        <v/>
      </c>
      <c r="M3290" s="135" t="str">
        <f ca="1">IFERROR(IF($C3290="","",VLOOKUP(FİLTRE!$C3290,'SKT LİSTESİ'!$F:$AJ,14,0)),"")</f>
        <v/>
      </c>
      <c r="N3290" s="31" t="str">
        <f ca="1">IFERROR(IF($C3290="","",VLOOKUP(FİLTRE!$C3290,'SKT LİSTESİ'!$F:$AJ,22,0)),"")</f>
        <v/>
      </c>
      <c r="O3290" s="136" t="str">
        <f ca="1">IFERROR(IF($C3290="","",VLOOKUP(FİLTRE!$C3290,'SKT LİSTESİ'!$F:$AJ,23,0)),"")</f>
        <v/>
      </c>
      <c r="P3290" s="31"/>
      <c r="Q3290" s="31"/>
      <c r="R3290" s="137" t="str">
        <f ca="1">(IFERROR(IF($C3290="","",VLOOKUP(FİLTRE!$C3290,'SKT LİSTESİ'!$F:$AJ,15,0)),""))</f>
        <v/>
      </c>
      <c r="S3290" s="138" t="str">
        <f ca="1">IFERROR(IF($C3290="","",VLOOKUP(FİLTRE!$C3290,'SKT LİSTESİ'!$F:$AJ,16,0)),"")</f>
        <v/>
      </c>
      <c r="AF3290" s="179" t="str">
        <f t="shared" ca="1" si="206"/>
        <v/>
      </c>
      <c r="AG3290" s="179">
        <f t="shared" ca="1" si="207"/>
        <v>0</v>
      </c>
      <c r="AH3290" s="179">
        <f t="shared" ca="1" si="208"/>
        <v>0</v>
      </c>
    </row>
    <row r="3291" spans="2:34" ht="15.75" x14ac:dyDescent="0.25">
      <c r="B3291">
        <f t="shared" ca="1" si="205"/>
        <v>3279</v>
      </c>
      <c r="C3291" t="str">
        <f ca="1">IFERROR(VLOOKUP(B3291,'SKT LİSTESİ'!F:F,1,0),"")</f>
        <v/>
      </c>
      <c r="E3291" s="128" t="str">
        <f ca="1">IFERROR(IF($C3291="","",VLOOKUP(FİLTRE!$C3291,'SKT LİSTESİ'!$F:$S,5,0)),"")</f>
        <v/>
      </c>
      <c r="F3291" s="129" t="str">
        <f ca="1">IFERROR(IF($C3291="","",VLOOKUP(FİLTRE!$C3291,'SKT LİSTESİ'!$F:$S,7,0)),"")</f>
        <v/>
      </c>
      <c r="G3291" s="130" t="str">
        <f ca="1">IFERROR(IF($C3291="","",VLOOKUP(FİLTRE!$C3291,'SKT LİSTESİ'!$F:$S,8,0)),"")</f>
        <v/>
      </c>
      <c r="H3291" s="131" t="str">
        <f ca="1">IF(E3291="","",IF($C3291="","",VLOOKUP(FİLTRE!$C3291,'SKT LİSTESİ'!$F:$S,9,0)))</f>
        <v/>
      </c>
      <c r="I3291" s="132" t="str">
        <f ca="1">IFERROR(IF($C3291="","",VLOOKUP(FİLTRE!$C3291,'SKT LİSTESİ'!$F:$S,10,0)),"")</f>
        <v/>
      </c>
      <c r="J3291" s="133" t="str">
        <f ca="1">IFERROR(IF($C3291="","",VLOOKUP(FİLTRE!$C3291,'SKT LİSTESİ'!$F:$S,11,0)),"")</f>
        <v/>
      </c>
      <c r="K3291" s="134" t="str">
        <f ca="1">IFERROR(IF($C3291="","",VLOOKUP(FİLTRE!$C3291,'SKT LİSTESİ'!$F:$S,12,0)),"")</f>
        <v/>
      </c>
      <c r="L3291" s="134" t="str">
        <f ca="1">IFERROR(IF($C3291="","",VLOOKUP(FİLTRE!$C3291,'SKT LİSTESİ'!$F:$S,13,0)),"")</f>
        <v/>
      </c>
      <c r="M3291" s="135" t="str">
        <f ca="1">IFERROR(IF($C3291="","",VLOOKUP(FİLTRE!$C3291,'SKT LİSTESİ'!$F:$AJ,14,0)),"")</f>
        <v/>
      </c>
      <c r="N3291" s="31" t="str">
        <f ca="1">IFERROR(IF($C3291="","",VLOOKUP(FİLTRE!$C3291,'SKT LİSTESİ'!$F:$AJ,22,0)),"")</f>
        <v/>
      </c>
      <c r="O3291" s="136" t="str">
        <f ca="1">IFERROR(IF($C3291="","",VLOOKUP(FİLTRE!$C3291,'SKT LİSTESİ'!$F:$AJ,23,0)),"")</f>
        <v/>
      </c>
      <c r="P3291" s="31"/>
      <c r="Q3291" s="31"/>
      <c r="R3291" s="137" t="str">
        <f ca="1">(IFERROR(IF($C3291="","",VLOOKUP(FİLTRE!$C3291,'SKT LİSTESİ'!$F:$AJ,15,0)),""))</f>
        <v/>
      </c>
      <c r="S3291" s="138" t="str">
        <f ca="1">IFERROR(IF($C3291="","",VLOOKUP(FİLTRE!$C3291,'SKT LİSTESİ'!$F:$AJ,16,0)),"")</f>
        <v/>
      </c>
      <c r="AF3291" s="179" t="str">
        <f t="shared" ca="1" si="206"/>
        <v/>
      </c>
      <c r="AG3291" s="179">
        <f t="shared" ca="1" si="207"/>
        <v>0</v>
      </c>
      <c r="AH3291" s="179">
        <f t="shared" ca="1" si="208"/>
        <v>0</v>
      </c>
    </row>
    <row r="3292" spans="2:34" ht="15.75" x14ac:dyDescent="0.25">
      <c r="B3292">
        <f t="shared" ca="1" si="205"/>
        <v>3280</v>
      </c>
      <c r="C3292" t="str">
        <f ca="1">IFERROR(VLOOKUP(B3292,'SKT LİSTESİ'!F:F,1,0),"")</f>
        <v/>
      </c>
      <c r="E3292" s="128" t="str">
        <f ca="1">IFERROR(IF($C3292="","",VLOOKUP(FİLTRE!$C3292,'SKT LİSTESİ'!$F:$S,5,0)),"")</f>
        <v/>
      </c>
      <c r="F3292" s="129" t="str">
        <f ca="1">IFERROR(IF($C3292="","",VLOOKUP(FİLTRE!$C3292,'SKT LİSTESİ'!$F:$S,7,0)),"")</f>
        <v/>
      </c>
      <c r="G3292" s="130" t="str">
        <f ca="1">IFERROR(IF($C3292="","",VLOOKUP(FİLTRE!$C3292,'SKT LİSTESİ'!$F:$S,8,0)),"")</f>
        <v/>
      </c>
      <c r="H3292" s="131" t="str">
        <f ca="1">IF(E3292="","",IF($C3292="","",VLOOKUP(FİLTRE!$C3292,'SKT LİSTESİ'!$F:$S,9,0)))</f>
        <v/>
      </c>
      <c r="I3292" s="132" t="str">
        <f ca="1">IFERROR(IF($C3292="","",VLOOKUP(FİLTRE!$C3292,'SKT LİSTESİ'!$F:$S,10,0)),"")</f>
        <v/>
      </c>
      <c r="J3292" s="133" t="str">
        <f ca="1">IFERROR(IF($C3292="","",VLOOKUP(FİLTRE!$C3292,'SKT LİSTESİ'!$F:$S,11,0)),"")</f>
        <v/>
      </c>
      <c r="K3292" s="134" t="str">
        <f ca="1">IFERROR(IF($C3292="","",VLOOKUP(FİLTRE!$C3292,'SKT LİSTESİ'!$F:$S,12,0)),"")</f>
        <v/>
      </c>
      <c r="L3292" s="134" t="str">
        <f ca="1">IFERROR(IF($C3292="","",VLOOKUP(FİLTRE!$C3292,'SKT LİSTESİ'!$F:$S,13,0)),"")</f>
        <v/>
      </c>
      <c r="M3292" s="135" t="str">
        <f ca="1">IFERROR(IF($C3292="","",VLOOKUP(FİLTRE!$C3292,'SKT LİSTESİ'!$F:$AJ,14,0)),"")</f>
        <v/>
      </c>
      <c r="N3292" s="31" t="str">
        <f ca="1">IFERROR(IF($C3292="","",VLOOKUP(FİLTRE!$C3292,'SKT LİSTESİ'!$F:$AJ,22,0)),"")</f>
        <v/>
      </c>
      <c r="O3292" s="136" t="str">
        <f ca="1">IFERROR(IF($C3292="","",VLOOKUP(FİLTRE!$C3292,'SKT LİSTESİ'!$F:$AJ,23,0)),"")</f>
        <v/>
      </c>
      <c r="P3292" s="31"/>
      <c r="Q3292" s="31"/>
      <c r="R3292" s="137" t="str">
        <f ca="1">(IFERROR(IF($C3292="","",VLOOKUP(FİLTRE!$C3292,'SKT LİSTESİ'!$F:$AJ,15,0)),""))</f>
        <v/>
      </c>
      <c r="S3292" s="138" t="str">
        <f ca="1">IFERROR(IF($C3292="","",VLOOKUP(FİLTRE!$C3292,'SKT LİSTESİ'!$F:$AJ,16,0)),"")</f>
        <v/>
      </c>
      <c r="AF3292" s="179" t="str">
        <f t="shared" ca="1" si="206"/>
        <v/>
      </c>
      <c r="AG3292" s="179">
        <f t="shared" ca="1" si="207"/>
        <v>0</v>
      </c>
      <c r="AH3292" s="179">
        <f t="shared" ca="1" si="208"/>
        <v>0</v>
      </c>
    </row>
    <row r="3293" spans="2:34" ht="15.75" x14ac:dyDescent="0.25">
      <c r="B3293">
        <f t="shared" ca="1" si="205"/>
        <v>3281</v>
      </c>
      <c r="C3293" t="str">
        <f ca="1">IFERROR(VLOOKUP(B3293,'SKT LİSTESİ'!F:F,1,0),"")</f>
        <v/>
      </c>
      <c r="E3293" s="128" t="str">
        <f ca="1">IFERROR(IF($C3293="","",VLOOKUP(FİLTRE!$C3293,'SKT LİSTESİ'!$F:$S,5,0)),"")</f>
        <v/>
      </c>
      <c r="F3293" s="129" t="str">
        <f ca="1">IFERROR(IF($C3293="","",VLOOKUP(FİLTRE!$C3293,'SKT LİSTESİ'!$F:$S,7,0)),"")</f>
        <v/>
      </c>
      <c r="G3293" s="130" t="str">
        <f ca="1">IFERROR(IF($C3293="","",VLOOKUP(FİLTRE!$C3293,'SKT LİSTESİ'!$F:$S,8,0)),"")</f>
        <v/>
      </c>
      <c r="H3293" s="131" t="str">
        <f ca="1">IF(E3293="","",IF($C3293="","",VLOOKUP(FİLTRE!$C3293,'SKT LİSTESİ'!$F:$S,9,0)))</f>
        <v/>
      </c>
      <c r="I3293" s="132" t="str">
        <f ca="1">IFERROR(IF($C3293="","",VLOOKUP(FİLTRE!$C3293,'SKT LİSTESİ'!$F:$S,10,0)),"")</f>
        <v/>
      </c>
      <c r="J3293" s="133" t="str">
        <f ca="1">IFERROR(IF($C3293="","",VLOOKUP(FİLTRE!$C3293,'SKT LİSTESİ'!$F:$S,11,0)),"")</f>
        <v/>
      </c>
      <c r="K3293" s="134" t="str">
        <f ca="1">IFERROR(IF($C3293="","",VLOOKUP(FİLTRE!$C3293,'SKT LİSTESİ'!$F:$S,12,0)),"")</f>
        <v/>
      </c>
      <c r="L3293" s="134" t="str">
        <f ca="1">IFERROR(IF($C3293="","",VLOOKUP(FİLTRE!$C3293,'SKT LİSTESİ'!$F:$S,13,0)),"")</f>
        <v/>
      </c>
      <c r="M3293" s="135" t="str">
        <f ca="1">IFERROR(IF($C3293="","",VLOOKUP(FİLTRE!$C3293,'SKT LİSTESİ'!$F:$AJ,14,0)),"")</f>
        <v/>
      </c>
      <c r="N3293" s="31" t="str">
        <f ca="1">IFERROR(IF($C3293="","",VLOOKUP(FİLTRE!$C3293,'SKT LİSTESİ'!$F:$AJ,22,0)),"")</f>
        <v/>
      </c>
      <c r="O3293" s="136" t="str">
        <f ca="1">IFERROR(IF($C3293="","",VLOOKUP(FİLTRE!$C3293,'SKT LİSTESİ'!$F:$AJ,23,0)),"")</f>
        <v/>
      </c>
      <c r="P3293" s="31"/>
      <c r="Q3293" s="31"/>
      <c r="R3293" s="137" t="str">
        <f ca="1">(IFERROR(IF($C3293="","",VLOOKUP(FİLTRE!$C3293,'SKT LİSTESİ'!$F:$AJ,15,0)),""))</f>
        <v/>
      </c>
      <c r="S3293" s="138" t="str">
        <f ca="1">IFERROR(IF($C3293="","",VLOOKUP(FİLTRE!$C3293,'SKT LİSTESİ'!$F:$AJ,16,0)),"")</f>
        <v/>
      </c>
      <c r="AF3293" s="179" t="str">
        <f t="shared" ca="1" si="206"/>
        <v/>
      </c>
      <c r="AG3293" s="179">
        <f t="shared" ca="1" si="207"/>
        <v>0</v>
      </c>
      <c r="AH3293" s="179">
        <f t="shared" ca="1" si="208"/>
        <v>0</v>
      </c>
    </row>
    <row r="3294" spans="2:34" ht="15.75" x14ac:dyDescent="0.25">
      <c r="B3294">
        <f t="shared" ca="1" si="205"/>
        <v>3282</v>
      </c>
      <c r="C3294" t="str">
        <f ca="1">IFERROR(VLOOKUP(B3294,'SKT LİSTESİ'!F:F,1,0),"")</f>
        <v/>
      </c>
      <c r="E3294" s="128" t="str">
        <f ca="1">IFERROR(IF($C3294="","",VLOOKUP(FİLTRE!$C3294,'SKT LİSTESİ'!$F:$S,5,0)),"")</f>
        <v/>
      </c>
      <c r="F3294" s="129" t="str">
        <f ca="1">IFERROR(IF($C3294="","",VLOOKUP(FİLTRE!$C3294,'SKT LİSTESİ'!$F:$S,7,0)),"")</f>
        <v/>
      </c>
      <c r="G3294" s="130" t="str">
        <f ca="1">IFERROR(IF($C3294="","",VLOOKUP(FİLTRE!$C3294,'SKT LİSTESİ'!$F:$S,8,0)),"")</f>
        <v/>
      </c>
      <c r="H3294" s="131" t="str">
        <f ca="1">IF(E3294="","",IF($C3294="","",VLOOKUP(FİLTRE!$C3294,'SKT LİSTESİ'!$F:$S,9,0)))</f>
        <v/>
      </c>
      <c r="I3294" s="132" t="str">
        <f ca="1">IFERROR(IF($C3294="","",VLOOKUP(FİLTRE!$C3294,'SKT LİSTESİ'!$F:$S,10,0)),"")</f>
        <v/>
      </c>
      <c r="J3294" s="133" t="str">
        <f ca="1">IFERROR(IF($C3294="","",VLOOKUP(FİLTRE!$C3294,'SKT LİSTESİ'!$F:$S,11,0)),"")</f>
        <v/>
      </c>
      <c r="K3294" s="134" t="str">
        <f ca="1">IFERROR(IF($C3294="","",VLOOKUP(FİLTRE!$C3294,'SKT LİSTESİ'!$F:$S,12,0)),"")</f>
        <v/>
      </c>
      <c r="L3294" s="134" t="str">
        <f ca="1">IFERROR(IF($C3294="","",VLOOKUP(FİLTRE!$C3294,'SKT LİSTESİ'!$F:$S,13,0)),"")</f>
        <v/>
      </c>
      <c r="M3294" s="135" t="str">
        <f ca="1">IFERROR(IF($C3294="","",VLOOKUP(FİLTRE!$C3294,'SKT LİSTESİ'!$F:$AJ,14,0)),"")</f>
        <v/>
      </c>
      <c r="N3294" s="31" t="str">
        <f ca="1">IFERROR(IF($C3294="","",VLOOKUP(FİLTRE!$C3294,'SKT LİSTESİ'!$F:$AJ,22,0)),"")</f>
        <v/>
      </c>
      <c r="O3294" s="136" t="str">
        <f ca="1">IFERROR(IF($C3294="","",VLOOKUP(FİLTRE!$C3294,'SKT LİSTESİ'!$F:$AJ,23,0)),"")</f>
        <v/>
      </c>
      <c r="P3294" s="31"/>
      <c r="Q3294" s="31"/>
      <c r="R3294" s="137" t="str">
        <f ca="1">(IFERROR(IF($C3294="","",VLOOKUP(FİLTRE!$C3294,'SKT LİSTESİ'!$F:$AJ,15,0)),""))</f>
        <v/>
      </c>
      <c r="S3294" s="138" t="str">
        <f ca="1">IFERROR(IF($C3294="","",VLOOKUP(FİLTRE!$C3294,'SKT LİSTESİ'!$F:$AJ,16,0)),"")</f>
        <v/>
      </c>
      <c r="AF3294" s="179" t="str">
        <f t="shared" ca="1" si="206"/>
        <v/>
      </c>
      <c r="AG3294" s="179">
        <f t="shared" ca="1" si="207"/>
        <v>0</v>
      </c>
      <c r="AH3294" s="179">
        <f t="shared" ca="1" si="208"/>
        <v>0</v>
      </c>
    </row>
    <row r="3295" spans="2:34" ht="15.75" x14ac:dyDescent="0.25">
      <c r="B3295">
        <f t="shared" ca="1" si="205"/>
        <v>3283</v>
      </c>
      <c r="C3295" t="str">
        <f ca="1">IFERROR(VLOOKUP(B3295,'SKT LİSTESİ'!F:F,1,0),"")</f>
        <v/>
      </c>
      <c r="E3295" s="128" t="str">
        <f ca="1">IFERROR(IF($C3295="","",VLOOKUP(FİLTRE!$C3295,'SKT LİSTESİ'!$F:$S,5,0)),"")</f>
        <v/>
      </c>
      <c r="F3295" s="129" t="str">
        <f ca="1">IFERROR(IF($C3295="","",VLOOKUP(FİLTRE!$C3295,'SKT LİSTESİ'!$F:$S,7,0)),"")</f>
        <v/>
      </c>
      <c r="G3295" s="130" t="str">
        <f ca="1">IFERROR(IF($C3295="","",VLOOKUP(FİLTRE!$C3295,'SKT LİSTESİ'!$F:$S,8,0)),"")</f>
        <v/>
      </c>
      <c r="H3295" s="131" t="str">
        <f ca="1">IF(E3295="","",IF($C3295="","",VLOOKUP(FİLTRE!$C3295,'SKT LİSTESİ'!$F:$S,9,0)))</f>
        <v/>
      </c>
      <c r="I3295" s="132" t="str">
        <f ca="1">IFERROR(IF($C3295="","",VLOOKUP(FİLTRE!$C3295,'SKT LİSTESİ'!$F:$S,10,0)),"")</f>
        <v/>
      </c>
      <c r="J3295" s="133" t="str">
        <f ca="1">IFERROR(IF($C3295="","",VLOOKUP(FİLTRE!$C3295,'SKT LİSTESİ'!$F:$S,11,0)),"")</f>
        <v/>
      </c>
      <c r="K3295" s="134" t="str">
        <f ca="1">IFERROR(IF($C3295="","",VLOOKUP(FİLTRE!$C3295,'SKT LİSTESİ'!$F:$S,12,0)),"")</f>
        <v/>
      </c>
      <c r="L3295" s="134" t="str">
        <f ca="1">IFERROR(IF($C3295="","",VLOOKUP(FİLTRE!$C3295,'SKT LİSTESİ'!$F:$S,13,0)),"")</f>
        <v/>
      </c>
      <c r="M3295" s="135" t="str">
        <f ca="1">IFERROR(IF($C3295="","",VLOOKUP(FİLTRE!$C3295,'SKT LİSTESİ'!$F:$AJ,14,0)),"")</f>
        <v/>
      </c>
      <c r="N3295" s="31" t="str">
        <f ca="1">IFERROR(IF($C3295="","",VLOOKUP(FİLTRE!$C3295,'SKT LİSTESİ'!$F:$AJ,22,0)),"")</f>
        <v/>
      </c>
      <c r="O3295" s="136" t="str">
        <f ca="1">IFERROR(IF($C3295="","",VLOOKUP(FİLTRE!$C3295,'SKT LİSTESİ'!$F:$AJ,23,0)),"")</f>
        <v/>
      </c>
      <c r="P3295" s="31"/>
      <c r="Q3295" s="31"/>
      <c r="R3295" s="137" t="str">
        <f ca="1">(IFERROR(IF($C3295="","",VLOOKUP(FİLTRE!$C3295,'SKT LİSTESİ'!$F:$AJ,15,0)),""))</f>
        <v/>
      </c>
      <c r="S3295" s="138" t="str">
        <f ca="1">IFERROR(IF($C3295="","",VLOOKUP(FİLTRE!$C3295,'SKT LİSTESİ'!$F:$AJ,16,0)),"")</f>
        <v/>
      </c>
      <c r="AF3295" s="179" t="str">
        <f t="shared" ca="1" si="206"/>
        <v/>
      </c>
      <c r="AG3295" s="179">
        <f t="shared" ca="1" si="207"/>
        <v>0</v>
      </c>
      <c r="AH3295" s="179">
        <f t="shared" ca="1" si="208"/>
        <v>0</v>
      </c>
    </row>
    <row r="3296" spans="2:34" ht="15.75" x14ac:dyDescent="0.25">
      <c r="B3296">
        <f t="shared" ca="1" si="205"/>
        <v>3284</v>
      </c>
      <c r="C3296" t="str">
        <f ca="1">IFERROR(VLOOKUP(B3296,'SKT LİSTESİ'!F:F,1,0),"")</f>
        <v/>
      </c>
      <c r="E3296" s="128" t="str">
        <f ca="1">IFERROR(IF($C3296="","",VLOOKUP(FİLTRE!$C3296,'SKT LİSTESİ'!$F:$S,5,0)),"")</f>
        <v/>
      </c>
      <c r="F3296" s="129" t="str">
        <f ca="1">IFERROR(IF($C3296="","",VLOOKUP(FİLTRE!$C3296,'SKT LİSTESİ'!$F:$S,7,0)),"")</f>
        <v/>
      </c>
      <c r="G3296" s="130" t="str">
        <f ca="1">IFERROR(IF($C3296="","",VLOOKUP(FİLTRE!$C3296,'SKT LİSTESİ'!$F:$S,8,0)),"")</f>
        <v/>
      </c>
      <c r="H3296" s="131" t="str">
        <f ca="1">IF(E3296="","",IF($C3296="","",VLOOKUP(FİLTRE!$C3296,'SKT LİSTESİ'!$F:$S,9,0)))</f>
        <v/>
      </c>
      <c r="I3296" s="132" t="str">
        <f ca="1">IFERROR(IF($C3296="","",VLOOKUP(FİLTRE!$C3296,'SKT LİSTESİ'!$F:$S,10,0)),"")</f>
        <v/>
      </c>
      <c r="J3296" s="133" t="str">
        <f ca="1">IFERROR(IF($C3296="","",VLOOKUP(FİLTRE!$C3296,'SKT LİSTESİ'!$F:$S,11,0)),"")</f>
        <v/>
      </c>
      <c r="K3296" s="134" t="str">
        <f ca="1">IFERROR(IF($C3296="","",VLOOKUP(FİLTRE!$C3296,'SKT LİSTESİ'!$F:$S,12,0)),"")</f>
        <v/>
      </c>
      <c r="L3296" s="134" t="str">
        <f ca="1">IFERROR(IF($C3296="","",VLOOKUP(FİLTRE!$C3296,'SKT LİSTESİ'!$F:$S,13,0)),"")</f>
        <v/>
      </c>
      <c r="M3296" s="135" t="str">
        <f ca="1">IFERROR(IF($C3296="","",VLOOKUP(FİLTRE!$C3296,'SKT LİSTESİ'!$F:$AJ,14,0)),"")</f>
        <v/>
      </c>
      <c r="N3296" s="31" t="str">
        <f ca="1">IFERROR(IF($C3296="","",VLOOKUP(FİLTRE!$C3296,'SKT LİSTESİ'!$F:$AJ,22,0)),"")</f>
        <v/>
      </c>
      <c r="O3296" s="136" t="str">
        <f ca="1">IFERROR(IF($C3296="","",VLOOKUP(FİLTRE!$C3296,'SKT LİSTESİ'!$F:$AJ,23,0)),"")</f>
        <v/>
      </c>
      <c r="P3296" s="31"/>
      <c r="Q3296" s="31"/>
      <c r="R3296" s="137" t="str">
        <f ca="1">(IFERROR(IF($C3296="","",VLOOKUP(FİLTRE!$C3296,'SKT LİSTESİ'!$F:$AJ,15,0)),""))</f>
        <v/>
      </c>
      <c r="S3296" s="138" t="str">
        <f ca="1">IFERROR(IF($C3296="","",VLOOKUP(FİLTRE!$C3296,'SKT LİSTESİ'!$F:$AJ,16,0)),"")</f>
        <v/>
      </c>
      <c r="AF3296" s="179" t="str">
        <f t="shared" ca="1" si="206"/>
        <v/>
      </c>
      <c r="AG3296" s="179">
        <f t="shared" ca="1" si="207"/>
        <v>0</v>
      </c>
      <c r="AH3296" s="179">
        <f t="shared" ca="1" si="208"/>
        <v>0</v>
      </c>
    </row>
    <row r="3297" spans="2:34" ht="15.75" x14ac:dyDescent="0.25">
      <c r="B3297">
        <f t="shared" ca="1" si="205"/>
        <v>3285</v>
      </c>
      <c r="C3297" t="str">
        <f ca="1">IFERROR(VLOOKUP(B3297,'SKT LİSTESİ'!F:F,1,0),"")</f>
        <v/>
      </c>
      <c r="E3297" s="128" t="str">
        <f ca="1">IFERROR(IF($C3297="","",VLOOKUP(FİLTRE!$C3297,'SKT LİSTESİ'!$F:$S,5,0)),"")</f>
        <v/>
      </c>
      <c r="F3297" s="129" t="str">
        <f ca="1">IFERROR(IF($C3297="","",VLOOKUP(FİLTRE!$C3297,'SKT LİSTESİ'!$F:$S,7,0)),"")</f>
        <v/>
      </c>
      <c r="G3297" s="130" t="str">
        <f ca="1">IFERROR(IF($C3297="","",VLOOKUP(FİLTRE!$C3297,'SKT LİSTESİ'!$F:$S,8,0)),"")</f>
        <v/>
      </c>
      <c r="H3297" s="131" t="str">
        <f ca="1">IF(E3297="","",IF($C3297="","",VLOOKUP(FİLTRE!$C3297,'SKT LİSTESİ'!$F:$S,9,0)))</f>
        <v/>
      </c>
      <c r="I3297" s="132" t="str">
        <f ca="1">IFERROR(IF($C3297="","",VLOOKUP(FİLTRE!$C3297,'SKT LİSTESİ'!$F:$S,10,0)),"")</f>
        <v/>
      </c>
      <c r="J3297" s="133" t="str">
        <f ca="1">IFERROR(IF($C3297="","",VLOOKUP(FİLTRE!$C3297,'SKT LİSTESİ'!$F:$S,11,0)),"")</f>
        <v/>
      </c>
      <c r="K3297" s="134" t="str">
        <f ca="1">IFERROR(IF($C3297="","",VLOOKUP(FİLTRE!$C3297,'SKT LİSTESİ'!$F:$S,12,0)),"")</f>
        <v/>
      </c>
      <c r="L3297" s="134" t="str">
        <f ca="1">IFERROR(IF($C3297="","",VLOOKUP(FİLTRE!$C3297,'SKT LİSTESİ'!$F:$S,13,0)),"")</f>
        <v/>
      </c>
      <c r="M3297" s="135" t="str">
        <f ca="1">IFERROR(IF($C3297="","",VLOOKUP(FİLTRE!$C3297,'SKT LİSTESİ'!$F:$AJ,14,0)),"")</f>
        <v/>
      </c>
      <c r="N3297" s="31" t="str">
        <f ca="1">IFERROR(IF($C3297="","",VLOOKUP(FİLTRE!$C3297,'SKT LİSTESİ'!$F:$AJ,22,0)),"")</f>
        <v/>
      </c>
      <c r="O3297" s="136" t="str">
        <f ca="1">IFERROR(IF($C3297="","",VLOOKUP(FİLTRE!$C3297,'SKT LİSTESİ'!$F:$AJ,23,0)),"")</f>
        <v/>
      </c>
      <c r="P3297" s="31"/>
      <c r="Q3297" s="31"/>
      <c r="R3297" s="137" t="str">
        <f ca="1">(IFERROR(IF($C3297="","",VLOOKUP(FİLTRE!$C3297,'SKT LİSTESİ'!$F:$AJ,15,0)),""))</f>
        <v/>
      </c>
      <c r="S3297" s="138" t="str">
        <f ca="1">IFERROR(IF($C3297="","",VLOOKUP(FİLTRE!$C3297,'SKT LİSTESİ'!$F:$AJ,16,0)),"")</f>
        <v/>
      </c>
      <c r="AF3297" s="179" t="str">
        <f t="shared" ca="1" si="206"/>
        <v/>
      </c>
      <c r="AG3297" s="179">
        <f t="shared" ca="1" si="207"/>
        <v>0</v>
      </c>
      <c r="AH3297" s="179">
        <f t="shared" ca="1" si="208"/>
        <v>0</v>
      </c>
    </row>
    <row r="3298" spans="2:34" ht="15.75" x14ac:dyDescent="0.25">
      <c r="B3298">
        <f t="shared" ca="1" si="205"/>
        <v>3286</v>
      </c>
      <c r="C3298" t="str">
        <f ca="1">IFERROR(VLOOKUP(B3298,'SKT LİSTESİ'!F:F,1,0),"")</f>
        <v/>
      </c>
      <c r="E3298" s="128" t="str">
        <f ca="1">IFERROR(IF($C3298="","",VLOOKUP(FİLTRE!$C3298,'SKT LİSTESİ'!$F:$S,5,0)),"")</f>
        <v/>
      </c>
      <c r="F3298" s="129" t="str">
        <f ca="1">IFERROR(IF($C3298="","",VLOOKUP(FİLTRE!$C3298,'SKT LİSTESİ'!$F:$S,7,0)),"")</f>
        <v/>
      </c>
      <c r="G3298" s="130" t="str">
        <f ca="1">IFERROR(IF($C3298="","",VLOOKUP(FİLTRE!$C3298,'SKT LİSTESİ'!$F:$S,8,0)),"")</f>
        <v/>
      </c>
      <c r="H3298" s="131" t="str">
        <f ca="1">IF(E3298="","",IF($C3298="","",VLOOKUP(FİLTRE!$C3298,'SKT LİSTESİ'!$F:$S,9,0)))</f>
        <v/>
      </c>
      <c r="I3298" s="132" t="str">
        <f ca="1">IFERROR(IF($C3298="","",VLOOKUP(FİLTRE!$C3298,'SKT LİSTESİ'!$F:$S,10,0)),"")</f>
        <v/>
      </c>
      <c r="J3298" s="133" t="str">
        <f ca="1">IFERROR(IF($C3298="","",VLOOKUP(FİLTRE!$C3298,'SKT LİSTESİ'!$F:$S,11,0)),"")</f>
        <v/>
      </c>
      <c r="K3298" s="134" t="str">
        <f ca="1">IFERROR(IF($C3298="","",VLOOKUP(FİLTRE!$C3298,'SKT LİSTESİ'!$F:$S,12,0)),"")</f>
        <v/>
      </c>
      <c r="L3298" s="134" t="str">
        <f ca="1">IFERROR(IF($C3298="","",VLOOKUP(FİLTRE!$C3298,'SKT LİSTESİ'!$F:$S,13,0)),"")</f>
        <v/>
      </c>
      <c r="M3298" s="135" t="str">
        <f ca="1">IFERROR(IF($C3298="","",VLOOKUP(FİLTRE!$C3298,'SKT LİSTESİ'!$F:$AJ,14,0)),"")</f>
        <v/>
      </c>
      <c r="N3298" s="31" t="str">
        <f ca="1">IFERROR(IF($C3298="","",VLOOKUP(FİLTRE!$C3298,'SKT LİSTESİ'!$F:$AJ,22,0)),"")</f>
        <v/>
      </c>
      <c r="O3298" s="136" t="str">
        <f ca="1">IFERROR(IF($C3298="","",VLOOKUP(FİLTRE!$C3298,'SKT LİSTESİ'!$F:$AJ,23,0)),"")</f>
        <v/>
      </c>
      <c r="P3298" s="31"/>
      <c r="Q3298" s="31"/>
      <c r="R3298" s="137" t="str">
        <f ca="1">(IFERROR(IF($C3298="","",VLOOKUP(FİLTRE!$C3298,'SKT LİSTESİ'!$F:$AJ,15,0)),""))</f>
        <v/>
      </c>
      <c r="S3298" s="138" t="str">
        <f ca="1">IFERROR(IF($C3298="","",VLOOKUP(FİLTRE!$C3298,'SKT LİSTESİ'!$F:$AJ,16,0)),"")</f>
        <v/>
      </c>
      <c r="AF3298" s="179" t="str">
        <f t="shared" ca="1" si="206"/>
        <v/>
      </c>
      <c r="AG3298" s="179">
        <f t="shared" ca="1" si="207"/>
        <v>0</v>
      </c>
      <c r="AH3298" s="179">
        <f t="shared" ca="1" si="208"/>
        <v>0</v>
      </c>
    </row>
    <row r="3299" spans="2:34" ht="15.75" x14ac:dyDescent="0.25">
      <c r="B3299">
        <f t="shared" ca="1" si="205"/>
        <v>3287</v>
      </c>
      <c r="C3299" t="str">
        <f ca="1">IFERROR(VLOOKUP(B3299,'SKT LİSTESİ'!F:F,1,0),"")</f>
        <v/>
      </c>
      <c r="E3299" s="128" t="str">
        <f ca="1">IFERROR(IF($C3299="","",VLOOKUP(FİLTRE!$C3299,'SKT LİSTESİ'!$F:$S,5,0)),"")</f>
        <v/>
      </c>
      <c r="F3299" s="129" t="str">
        <f ca="1">IFERROR(IF($C3299="","",VLOOKUP(FİLTRE!$C3299,'SKT LİSTESİ'!$F:$S,7,0)),"")</f>
        <v/>
      </c>
      <c r="G3299" s="130" t="str">
        <f ca="1">IFERROR(IF($C3299="","",VLOOKUP(FİLTRE!$C3299,'SKT LİSTESİ'!$F:$S,8,0)),"")</f>
        <v/>
      </c>
      <c r="H3299" s="131" t="str">
        <f ca="1">IF(E3299="","",IF($C3299="","",VLOOKUP(FİLTRE!$C3299,'SKT LİSTESİ'!$F:$S,9,0)))</f>
        <v/>
      </c>
      <c r="I3299" s="132" t="str">
        <f ca="1">IFERROR(IF($C3299="","",VLOOKUP(FİLTRE!$C3299,'SKT LİSTESİ'!$F:$S,10,0)),"")</f>
        <v/>
      </c>
      <c r="J3299" s="133" t="str">
        <f ca="1">IFERROR(IF($C3299="","",VLOOKUP(FİLTRE!$C3299,'SKT LİSTESİ'!$F:$S,11,0)),"")</f>
        <v/>
      </c>
      <c r="K3299" s="134" t="str">
        <f ca="1">IFERROR(IF($C3299="","",VLOOKUP(FİLTRE!$C3299,'SKT LİSTESİ'!$F:$S,12,0)),"")</f>
        <v/>
      </c>
      <c r="L3299" s="134" t="str">
        <f ca="1">IFERROR(IF($C3299="","",VLOOKUP(FİLTRE!$C3299,'SKT LİSTESİ'!$F:$S,13,0)),"")</f>
        <v/>
      </c>
      <c r="M3299" s="135" t="str">
        <f ca="1">IFERROR(IF($C3299="","",VLOOKUP(FİLTRE!$C3299,'SKT LİSTESİ'!$F:$AJ,14,0)),"")</f>
        <v/>
      </c>
      <c r="N3299" s="31" t="str">
        <f ca="1">IFERROR(IF($C3299="","",VLOOKUP(FİLTRE!$C3299,'SKT LİSTESİ'!$F:$AJ,22,0)),"")</f>
        <v/>
      </c>
      <c r="O3299" s="136" t="str">
        <f ca="1">IFERROR(IF($C3299="","",VLOOKUP(FİLTRE!$C3299,'SKT LİSTESİ'!$F:$AJ,23,0)),"")</f>
        <v/>
      </c>
      <c r="P3299" s="31"/>
      <c r="Q3299" s="31"/>
      <c r="R3299" s="137" t="str">
        <f ca="1">(IFERROR(IF($C3299="","",VLOOKUP(FİLTRE!$C3299,'SKT LİSTESİ'!$F:$AJ,15,0)),""))</f>
        <v/>
      </c>
      <c r="S3299" s="138" t="str">
        <f ca="1">IFERROR(IF($C3299="","",VLOOKUP(FİLTRE!$C3299,'SKT LİSTESİ'!$F:$AJ,16,0)),"")</f>
        <v/>
      </c>
      <c r="AF3299" s="179" t="str">
        <f t="shared" ca="1" si="206"/>
        <v/>
      </c>
      <c r="AG3299" s="179">
        <f t="shared" ca="1" si="207"/>
        <v>0</v>
      </c>
      <c r="AH3299" s="179">
        <f t="shared" ca="1" si="208"/>
        <v>0</v>
      </c>
    </row>
    <row r="3300" spans="2:34" ht="15.75" x14ac:dyDescent="0.25">
      <c r="B3300">
        <f t="shared" ca="1" si="205"/>
        <v>3288</v>
      </c>
      <c r="C3300" t="str">
        <f ca="1">IFERROR(VLOOKUP(B3300,'SKT LİSTESİ'!F:F,1,0),"")</f>
        <v/>
      </c>
      <c r="E3300" s="128" t="str">
        <f ca="1">IFERROR(IF($C3300="","",VLOOKUP(FİLTRE!$C3300,'SKT LİSTESİ'!$F:$S,5,0)),"")</f>
        <v/>
      </c>
      <c r="F3300" s="129" t="str">
        <f ca="1">IFERROR(IF($C3300="","",VLOOKUP(FİLTRE!$C3300,'SKT LİSTESİ'!$F:$S,7,0)),"")</f>
        <v/>
      </c>
      <c r="G3300" s="130" t="str">
        <f ca="1">IFERROR(IF($C3300="","",VLOOKUP(FİLTRE!$C3300,'SKT LİSTESİ'!$F:$S,8,0)),"")</f>
        <v/>
      </c>
      <c r="H3300" s="131" t="str">
        <f ca="1">IF(E3300="","",IF($C3300="","",VLOOKUP(FİLTRE!$C3300,'SKT LİSTESİ'!$F:$S,9,0)))</f>
        <v/>
      </c>
      <c r="I3300" s="132" t="str">
        <f ca="1">IFERROR(IF($C3300="","",VLOOKUP(FİLTRE!$C3300,'SKT LİSTESİ'!$F:$S,10,0)),"")</f>
        <v/>
      </c>
      <c r="J3300" s="133" t="str">
        <f ca="1">IFERROR(IF($C3300="","",VLOOKUP(FİLTRE!$C3300,'SKT LİSTESİ'!$F:$S,11,0)),"")</f>
        <v/>
      </c>
      <c r="K3300" s="134" t="str">
        <f ca="1">IFERROR(IF($C3300="","",VLOOKUP(FİLTRE!$C3300,'SKT LİSTESİ'!$F:$S,12,0)),"")</f>
        <v/>
      </c>
      <c r="L3300" s="134" t="str">
        <f ca="1">IFERROR(IF($C3300="","",VLOOKUP(FİLTRE!$C3300,'SKT LİSTESİ'!$F:$S,13,0)),"")</f>
        <v/>
      </c>
      <c r="M3300" s="135" t="str">
        <f ca="1">IFERROR(IF($C3300="","",VLOOKUP(FİLTRE!$C3300,'SKT LİSTESİ'!$F:$AJ,14,0)),"")</f>
        <v/>
      </c>
      <c r="N3300" s="31" t="str">
        <f ca="1">IFERROR(IF($C3300="","",VLOOKUP(FİLTRE!$C3300,'SKT LİSTESİ'!$F:$AJ,22,0)),"")</f>
        <v/>
      </c>
      <c r="O3300" s="136" t="str">
        <f ca="1">IFERROR(IF($C3300="","",VLOOKUP(FİLTRE!$C3300,'SKT LİSTESİ'!$F:$AJ,23,0)),"")</f>
        <v/>
      </c>
      <c r="P3300" s="31"/>
      <c r="Q3300" s="31"/>
      <c r="R3300" s="137" t="str">
        <f ca="1">(IFERROR(IF($C3300="","",VLOOKUP(FİLTRE!$C3300,'SKT LİSTESİ'!$F:$AJ,15,0)),""))</f>
        <v/>
      </c>
      <c r="S3300" s="138" t="str">
        <f ca="1">IFERROR(IF($C3300="","",VLOOKUP(FİLTRE!$C3300,'SKT LİSTESİ'!$F:$AJ,16,0)),"")</f>
        <v/>
      </c>
      <c r="AF3300" s="179" t="str">
        <f t="shared" ca="1" si="206"/>
        <v/>
      </c>
      <c r="AG3300" s="179">
        <f t="shared" ca="1" si="207"/>
        <v>0</v>
      </c>
      <c r="AH3300" s="179">
        <f t="shared" ca="1" si="208"/>
        <v>0</v>
      </c>
    </row>
    <row r="3301" spans="2:34" ht="15.75" x14ac:dyDescent="0.25">
      <c r="B3301">
        <f t="shared" ca="1" si="205"/>
        <v>3289</v>
      </c>
      <c r="C3301" t="str">
        <f ca="1">IFERROR(VLOOKUP(B3301,'SKT LİSTESİ'!F:F,1,0),"")</f>
        <v/>
      </c>
      <c r="E3301" s="128" t="str">
        <f ca="1">IFERROR(IF($C3301="","",VLOOKUP(FİLTRE!$C3301,'SKT LİSTESİ'!$F:$S,5,0)),"")</f>
        <v/>
      </c>
      <c r="F3301" s="129" t="str">
        <f ca="1">IFERROR(IF($C3301="","",VLOOKUP(FİLTRE!$C3301,'SKT LİSTESİ'!$F:$S,7,0)),"")</f>
        <v/>
      </c>
      <c r="G3301" s="130" t="str">
        <f ca="1">IFERROR(IF($C3301="","",VLOOKUP(FİLTRE!$C3301,'SKT LİSTESİ'!$F:$S,8,0)),"")</f>
        <v/>
      </c>
      <c r="H3301" s="131" t="str">
        <f ca="1">IF(E3301="","",IF($C3301="","",VLOOKUP(FİLTRE!$C3301,'SKT LİSTESİ'!$F:$S,9,0)))</f>
        <v/>
      </c>
      <c r="I3301" s="132" t="str">
        <f ca="1">IFERROR(IF($C3301="","",VLOOKUP(FİLTRE!$C3301,'SKT LİSTESİ'!$F:$S,10,0)),"")</f>
        <v/>
      </c>
      <c r="J3301" s="133" t="str">
        <f ca="1">IFERROR(IF($C3301="","",VLOOKUP(FİLTRE!$C3301,'SKT LİSTESİ'!$F:$S,11,0)),"")</f>
        <v/>
      </c>
      <c r="K3301" s="134" t="str">
        <f ca="1">IFERROR(IF($C3301="","",VLOOKUP(FİLTRE!$C3301,'SKT LİSTESİ'!$F:$S,12,0)),"")</f>
        <v/>
      </c>
      <c r="L3301" s="134" t="str">
        <f ca="1">IFERROR(IF($C3301="","",VLOOKUP(FİLTRE!$C3301,'SKT LİSTESİ'!$F:$S,13,0)),"")</f>
        <v/>
      </c>
      <c r="M3301" s="135" t="str">
        <f ca="1">IFERROR(IF($C3301="","",VLOOKUP(FİLTRE!$C3301,'SKT LİSTESİ'!$F:$AJ,14,0)),"")</f>
        <v/>
      </c>
      <c r="N3301" s="31" t="str">
        <f ca="1">IFERROR(IF($C3301="","",VLOOKUP(FİLTRE!$C3301,'SKT LİSTESİ'!$F:$AJ,22,0)),"")</f>
        <v/>
      </c>
      <c r="O3301" s="136" t="str">
        <f ca="1">IFERROR(IF($C3301="","",VLOOKUP(FİLTRE!$C3301,'SKT LİSTESİ'!$F:$AJ,23,0)),"")</f>
        <v/>
      </c>
      <c r="P3301" s="31"/>
      <c r="Q3301" s="31"/>
      <c r="R3301" s="137" t="str">
        <f ca="1">(IFERROR(IF($C3301="","",VLOOKUP(FİLTRE!$C3301,'SKT LİSTESİ'!$F:$AJ,15,0)),""))</f>
        <v/>
      </c>
      <c r="S3301" s="138" t="str">
        <f ca="1">IFERROR(IF($C3301="","",VLOOKUP(FİLTRE!$C3301,'SKT LİSTESİ'!$F:$AJ,16,0)),"")</f>
        <v/>
      </c>
      <c r="AF3301" s="179" t="str">
        <f t="shared" ca="1" si="206"/>
        <v/>
      </c>
      <c r="AG3301" s="179">
        <f t="shared" ca="1" si="207"/>
        <v>0</v>
      </c>
      <c r="AH3301" s="179">
        <f t="shared" ca="1" si="208"/>
        <v>0</v>
      </c>
    </row>
    <row r="3302" spans="2:34" ht="15.75" x14ac:dyDescent="0.25">
      <c r="B3302">
        <f t="shared" ca="1" si="205"/>
        <v>3290</v>
      </c>
      <c r="C3302" t="str">
        <f ca="1">IFERROR(VLOOKUP(B3302,'SKT LİSTESİ'!F:F,1,0),"")</f>
        <v/>
      </c>
      <c r="E3302" s="128" t="str">
        <f ca="1">IFERROR(IF($C3302="","",VLOOKUP(FİLTRE!$C3302,'SKT LİSTESİ'!$F:$S,5,0)),"")</f>
        <v/>
      </c>
      <c r="F3302" s="129" t="str">
        <f ca="1">IFERROR(IF($C3302="","",VLOOKUP(FİLTRE!$C3302,'SKT LİSTESİ'!$F:$S,7,0)),"")</f>
        <v/>
      </c>
      <c r="G3302" s="130" t="str">
        <f ca="1">IFERROR(IF($C3302="","",VLOOKUP(FİLTRE!$C3302,'SKT LİSTESİ'!$F:$S,8,0)),"")</f>
        <v/>
      </c>
      <c r="H3302" s="131" t="str">
        <f ca="1">IF(E3302="","",IF($C3302="","",VLOOKUP(FİLTRE!$C3302,'SKT LİSTESİ'!$F:$S,9,0)))</f>
        <v/>
      </c>
      <c r="I3302" s="132" t="str">
        <f ca="1">IFERROR(IF($C3302="","",VLOOKUP(FİLTRE!$C3302,'SKT LİSTESİ'!$F:$S,10,0)),"")</f>
        <v/>
      </c>
      <c r="J3302" s="133" t="str">
        <f ca="1">IFERROR(IF($C3302="","",VLOOKUP(FİLTRE!$C3302,'SKT LİSTESİ'!$F:$S,11,0)),"")</f>
        <v/>
      </c>
      <c r="K3302" s="134" t="str">
        <f ca="1">IFERROR(IF($C3302="","",VLOOKUP(FİLTRE!$C3302,'SKT LİSTESİ'!$F:$S,12,0)),"")</f>
        <v/>
      </c>
      <c r="L3302" s="134" t="str">
        <f ca="1">IFERROR(IF($C3302="","",VLOOKUP(FİLTRE!$C3302,'SKT LİSTESİ'!$F:$S,13,0)),"")</f>
        <v/>
      </c>
      <c r="M3302" s="135" t="str">
        <f ca="1">IFERROR(IF($C3302="","",VLOOKUP(FİLTRE!$C3302,'SKT LİSTESİ'!$F:$AJ,14,0)),"")</f>
        <v/>
      </c>
      <c r="N3302" s="31" t="str">
        <f ca="1">IFERROR(IF($C3302="","",VLOOKUP(FİLTRE!$C3302,'SKT LİSTESİ'!$F:$AJ,22,0)),"")</f>
        <v/>
      </c>
      <c r="O3302" s="136" t="str">
        <f ca="1">IFERROR(IF($C3302="","",VLOOKUP(FİLTRE!$C3302,'SKT LİSTESİ'!$F:$AJ,23,0)),"")</f>
        <v/>
      </c>
      <c r="P3302" s="31"/>
      <c r="Q3302" s="31"/>
      <c r="R3302" s="137" t="str">
        <f ca="1">(IFERROR(IF($C3302="","",VLOOKUP(FİLTRE!$C3302,'SKT LİSTESİ'!$F:$AJ,15,0)),""))</f>
        <v/>
      </c>
      <c r="S3302" s="138" t="str">
        <f ca="1">IFERROR(IF($C3302="","",VLOOKUP(FİLTRE!$C3302,'SKT LİSTESİ'!$F:$AJ,16,0)),"")</f>
        <v/>
      </c>
      <c r="AF3302" s="179" t="str">
        <f t="shared" ca="1" si="206"/>
        <v/>
      </c>
      <c r="AG3302" s="179">
        <f t="shared" ca="1" si="207"/>
        <v>0</v>
      </c>
      <c r="AH3302" s="179">
        <f t="shared" ca="1" si="208"/>
        <v>0</v>
      </c>
    </row>
    <row r="3303" spans="2:34" ht="15.75" x14ac:dyDescent="0.25">
      <c r="B3303">
        <f t="shared" ca="1" si="205"/>
        <v>3291</v>
      </c>
      <c r="C3303" t="str">
        <f ca="1">IFERROR(VLOOKUP(B3303,'SKT LİSTESİ'!F:F,1,0),"")</f>
        <v/>
      </c>
      <c r="E3303" s="128" t="str">
        <f ca="1">IFERROR(IF($C3303="","",VLOOKUP(FİLTRE!$C3303,'SKT LİSTESİ'!$F:$S,5,0)),"")</f>
        <v/>
      </c>
      <c r="F3303" s="129" t="str">
        <f ca="1">IFERROR(IF($C3303="","",VLOOKUP(FİLTRE!$C3303,'SKT LİSTESİ'!$F:$S,7,0)),"")</f>
        <v/>
      </c>
      <c r="G3303" s="130" t="str">
        <f ca="1">IFERROR(IF($C3303="","",VLOOKUP(FİLTRE!$C3303,'SKT LİSTESİ'!$F:$S,8,0)),"")</f>
        <v/>
      </c>
      <c r="H3303" s="131" t="str">
        <f ca="1">IF(E3303="","",IF($C3303="","",VLOOKUP(FİLTRE!$C3303,'SKT LİSTESİ'!$F:$S,9,0)))</f>
        <v/>
      </c>
      <c r="I3303" s="132" t="str">
        <f ca="1">IFERROR(IF($C3303="","",VLOOKUP(FİLTRE!$C3303,'SKT LİSTESİ'!$F:$S,10,0)),"")</f>
        <v/>
      </c>
      <c r="J3303" s="133" t="str">
        <f ca="1">IFERROR(IF($C3303="","",VLOOKUP(FİLTRE!$C3303,'SKT LİSTESİ'!$F:$S,11,0)),"")</f>
        <v/>
      </c>
      <c r="K3303" s="134" t="str">
        <f ca="1">IFERROR(IF($C3303="","",VLOOKUP(FİLTRE!$C3303,'SKT LİSTESİ'!$F:$S,12,0)),"")</f>
        <v/>
      </c>
      <c r="L3303" s="134" t="str">
        <f ca="1">IFERROR(IF($C3303="","",VLOOKUP(FİLTRE!$C3303,'SKT LİSTESİ'!$F:$S,13,0)),"")</f>
        <v/>
      </c>
      <c r="M3303" s="135" t="str">
        <f ca="1">IFERROR(IF($C3303="","",VLOOKUP(FİLTRE!$C3303,'SKT LİSTESİ'!$F:$AJ,14,0)),"")</f>
        <v/>
      </c>
      <c r="N3303" s="31" t="str">
        <f ca="1">IFERROR(IF($C3303="","",VLOOKUP(FİLTRE!$C3303,'SKT LİSTESİ'!$F:$AJ,22,0)),"")</f>
        <v/>
      </c>
      <c r="O3303" s="136" t="str">
        <f ca="1">IFERROR(IF($C3303="","",VLOOKUP(FİLTRE!$C3303,'SKT LİSTESİ'!$F:$AJ,23,0)),"")</f>
        <v/>
      </c>
      <c r="P3303" s="31"/>
      <c r="Q3303" s="31"/>
      <c r="R3303" s="137" t="str">
        <f ca="1">(IFERROR(IF($C3303="","",VLOOKUP(FİLTRE!$C3303,'SKT LİSTESİ'!$F:$AJ,15,0)),""))</f>
        <v/>
      </c>
      <c r="S3303" s="138" t="str">
        <f ca="1">IFERROR(IF($C3303="","",VLOOKUP(FİLTRE!$C3303,'SKT LİSTESİ'!$F:$AJ,16,0)),"")</f>
        <v/>
      </c>
      <c r="AF3303" s="179" t="str">
        <f t="shared" ca="1" si="206"/>
        <v/>
      </c>
      <c r="AG3303" s="179">
        <f t="shared" ca="1" si="207"/>
        <v>0</v>
      </c>
      <c r="AH3303" s="179">
        <f t="shared" ca="1" si="208"/>
        <v>0</v>
      </c>
    </row>
    <row r="3304" spans="2:34" ht="15.75" x14ac:dyDescent="0.25">
      <c r="B3304">
        <f t="shared" ca="1" si="205"/>
        <v>3292</v>
      </c>
      <c r="C3304" t="str">
        <f ca="1">IFERROR(VLOOKUP(B3304,'SKT LİSTESİ'!F:F,1,0),"")</f>
        <v/>
      </c>
      <c r="E3304" s="128" t="str">
        <f ca="1">IFERROR(IF($C3304="","",VLOOKUP(FİLTRE!$C3304,'SKT LİSTESİ'!$F:$S,5,0)),"")</f>
        <v/>
      </c>
      <c r="F3304" s="129" t="str">
        <f ca="1">IFERROR(IF($C3304="","",VLOOKUP(FİLTRE!$C3304,'SKT LİSTESİ'!$F:$S,7,0)),"")</f>
        <v/>
      </c>
      <c r="G3304" s="130" t="str">
        <f ca="1">IFERROR(IF($C3304="","",VLOOKUP(FİLTRE!$C3304,'SKT LİSTESİ'!$F:$S,8,0)),"")</f>
        <v/>
      </c>
      <c r="H3304" s="131" t="str">
        <f ca="1">IF(E3304="","",IF($C3304="","",VLOOKUP(FİLTRE!$C3304,'SKT LİSTESİ'!$F:$S,9,0)))</f>
        <v/>
      </c>
      <c r="I3304" s="132" t="str">
        <f ca="1">IFERROR(IF($C3304="","",VLOOKUP(FİLTRE!$C3304,'SKT LİSTESİ'!$F:$S,10,0)),"")</f>
        <v/>
      </c>
      <c r="J3304" s="133" t="str">
        <f ca="1">IFERROR(IF($C3304="","",VLOOKUP(FİLTRE!$C3304,'SKT LİSTESİ'!$F:$S,11,0)),"")</f>
        <v/>
      </c>
      <c r="K3304" s="134" t="str">
        <f ca="1">IFERROR(IF($C3304="","",VLOOKUP(FİLTRE!$C3304,'SKT LİSTESİ'!$F:$S,12,0)),"")</f>
        <v/>
      </c>
      <c r="L3304" s="134" t="str">
        <f ca="1">IFERROR(IF($C3304="","",VLOOKUP(FİLTRE!$C3304,'SKT LİSTESİ'!$F:$S,13,0)),"")</f>
        <v/>
      </c>
      <c r="M3304" s="135" t="str">
        <f ca="1">IFERROR(IF($C3304="","",VLOOKUP(FİLTRE!$C3304,'SKT LİSTESİ'!$F:$AJ,14,0)),"")</f>
        <v/>
      </c>
      <c r="N3304" s="31" t="str">
        <f ca="1">IFERROR(IF($C3304="","",VLOOKUP(FİLTRE!$C3304,'SKT LİSTESİ'!$F:$AJ,22,0)),"")</f>
        <v/>
      </c>
      <c r="O3304" s="136" t="str">
        <f ca="1">IFERROR(IF($C3304="","",VLOOKUP(FİLTRE!$C3304,'SKT LİSTESİ'!$F:$AJ,23,0)),"")</f>
        <v/>
      </c>
      <c r="P3304" s="31"/>
      <c r="Q3304" s="31"/>
      <c r="R3304" s="137" t="str">
        <f ca="1">(IFERROR(IF($C3304="","",VLOOKUP(FİLTRE!$C3304,'SKT LİSTESİ'!$F:$AJ,15,0)),""))</f>
        <v/>
      </c>
      <c r="S3304" s="138" t="str">
        <f ca="1">IFERROR(IF($C3304="","",VLOOKUP(FİLTRE!$C3304,'SKT LİSTESİ'!$F:$AJ,16,0)),"")</f>
        <v/>
      </c>
      <c r="AF3304" s="179" t="str">
        <f t="shared" ca="1" si="206"/>
        <v/>
      </c>
      <c r="AG3304" s="179">
        <f t="shared" ca="1" si="207"/>
        <v>0</v>
      </c>
      <c r="AH3304" s="179">
        <f t="shared" ca="1" si="208"/>
        <v>0</v>
      </c>
    </row>
    <row r="3305" spans="2:34" ht="15.75" x14ac:dyDescent="0.25">
      <c r="B3305">
        <f t="shared" ca="1" si="205"/>
        <v>3293</v>
      </c>
      <c r="C3305" t="str">
        <f ca="1">IFERROR(VLOOKUP(B3305,'SKT LİSTESİ'!F:F,1,0),"")</f>
        <v/>
      </c>
      <c r="E3305" s="128" t="str">
        <f ca="1">IFERROR(IF($C3305="","",VLOOKUP(FİLTRE!$C3305,'SKT LİSTESİ'!$F:$S,5,0)),"")</f>
        <v/>
      </c>
      <c r="F3305" s="129" t="str">
        <f ca="1">IFERROR(IF($C3305="","",VLOOKUP(FİLTRE!$C3305,'SKT LİSTESİ'!$F:$S,7,0)),"")</f>
        <v/>
      </c>
      <c r="G3305" s="130" t="str">
        <f ca="1">IFERROR(IF($C3305="","",VLOOKUP(FİLTRE!$C3305,'SKT LİSTESİ'!$F:$S,8,0)),"")</f>
        <v/>
      </c>
      <c r="H3305" s="131" t="str">
        <f ca="1">IF(E3305="","",IF($C3305="","",VLOOKUP(FİLTRE!$C3305,'SKT LİSTESİ'!$F:$S,9,0)))</f>
        <v/>
      </c>
      <c r="I3305" s="132" t="str">
        <f ca="1">IFERROR(IF($C3305="","",VLOOKUP(FİLTRE!$C3305,'SKT LİSTESİ'!$F:$S,10,0)),"")</f>
        <v/>
      </c>
      <c r="J3305" s="133" t="str">
        <f ca="1">IFERROR(IF($C3305="","",VLOOKUP(FİLTRE!$C3305,'SKT LİSTESİ'!$F:$S,11,0)),"")</f>
        <v/>
      </c>
      <c r="K3305" s="134" t="str">
        <f ca="1">IFERROR(IF($C3305="","",VLOOKUP(FİLTRE!$C3305,'SKT LİSTESİ'!$F:$S,12,0)),"")</f>
        <v/>
      </c>
      <c r="L3305" s="134" t="str">
        <f ca="1">IFERROR(IF($C3305="","",VLOOKUP(FİLTRE!$C3305,'SKT LİSTESİ'!$F:$S,13,0)),"")</f>
        <v/>
      </c>
      <c r="M3305" s="135" t="str">
        <f ca="1">IFERROR(IF($C3305="","",VLOOKUP(FİLTRE!$C3305,'SKT LİSTESİ'!$F:$AJ,14,0)),"")</f>
        <v/>
      </c>
      <c r="N3305" s="31" t="str">
        <f ca="1">IFERROR(IF($C3305="","",VLOOKUP(FİLTRE!$C3305,'SKT LİSTESİ'!$F:$AJ,22,0)),"")</f>
        <v/>
      </c>
      <c r="O3305" s="136" t="str">
        <f ca="1">IFERROR(IF($C3305="","",VLOOKUP(FİLTRE!$C3305,'SKT LİSTESİ'!$F:$AJ,23,0)),"")</f>
        <v/>
      </c>
      <c r="P3305" s="31"/>
      <c r="Q3305" s="31"/>
      <c r="R3305" s="137" t="str">
        <f ca="1">(IFERROR(IF($C3305="","",VLOOKUP(FİLTRE!$C3305,'SKT LİSTESİ'!$F:$AJ,15,0)),""))</f>
        <v/>
      </c>
      <c r="S3305" s="138" t="str">
        <f ca="1">IFERROR(IF($C3305="","",VLOOKUP(FİLTRE!$C3305,'SKT LİSTESİ'!$F:$AJ,16,0)),"")</f>
        <v/>
      </c>
      <c r="AF3305" s="179" t="str">
        <f t="shared" ca="1" si="206"/>
        <v/>
      </c>
      <c r="AG3305" s="179">
        <f t="shared" ca="1" si="207"/>
        <v>0</v>
      </c>
      <c r="AH3305" s="179">
        <f t="shared" ca="1" si="208"/>
        <v>0</v>
      </c>
    </row>
    <row r="3306" spans="2:34" ht="15.75" x14ac:dyDescent="0.25">
      <c r="B3306">
        <f t="shared" ca="1" si="205"/>
        <v>3294</v>
      </c>
      <c r="C3306" t="str">
        <f ca="1">IFERROR(VLOOKUP(B3306,'SKT LİSTESİ'!F:F,1,0),"")</f>
        <v/>
      </c>
      <c r="E3306" s="128" t="str">
        <f ca="1">IFERROR(IF($C3306="","",VLOOKUP(FİLTRE!$C3306,'SKT LİSTESİ'!$F:$S,5,0)),"")</f>
        <v/>
      </c>
      <c r="F3306" s="129" t="str">
        <f ca="1">IFERROR(IF($C3306="","",VLOOKUP(FİLTRE!$C3306,'SKT LİSTESİ'!$F:$S,7,0)),"")</f>
        <v/>
      </c>
      <c r="G3306" s="130" t="str">
        <f ca="1">IFERROR(IF($C3306="","",VLOOKUP(FİLTRE!$C3306,'SKT LİSTESİ'!$F:$S,8,0)),"")</f>
        <v/>
      </c>
      <c r="H3306" s="131" t="str">
        <f ca="1">IF(E3306="","",IF($C3306="","",VLOOKUP(FİLTRE!$C3306,'SKT LİSTESİ'!$F:$S,9,0)))</f>
        <v/>
      </c>
      <c r="I3306" s="132" t="str">
        <f ca="1">IFERROR(IF($C3306="","",VLOOKUP(FİLTRE!$C3306,'SKT LİSTESİ'!$F:$S,10,0)),"")</f>
        <v/>
      </c>
      <c r="J3306" s="133" t="str">
        <f ca="1">IFERROR(IF($C3306="","",VLOOKUP(FİLTRE!$C3306,'SKT LİSTESİ'!$F:$S,11,0)),"")</f>
        <v/>
      </c>
      <c r="K3306" s="134" t="str">
        <f ca="1">IFERROR(IF($C3306="","",VLOOKUP(FİLTRE!$C3306,'SKT LİSTESİ'!$F:$S,12,0)),"")</f>
        <v/>
      </c>
      <c r="L3306" s="134" t="str">
        <f ca="1">IFERROR(IF($C3306="","",VLOOKUP(FİLTRE!$C3306,'SKT LİSTESİ'!$F:$S,13,0)),"")</f>
        <v/>
      </c>
      <c r="M3306" s="135" t="str">
        <f ca="1">IFERROR(IF($C3306="","",VLOOKUP(FİLTRE!$C3306,'SKT LİSTESİ'!$F:$AJ,14,0)),"")</f>
        <v/>
      </c>
      <c r="N3306" s="31" t="str">
        <f ca="1">IFERROR(IF($C3306="","",VLOOKUP(FİLTRE!$C3306,'SKT LİSTESİ'!$F:$AJ,22,0)),"")</f>
        <v/>
      </c>
      <c r="O3306" s="136" t="str">
        <f ca="1">IFERROR(IF($C3306="","",VLOOKUP(FİLTRE!$C3306,'SKT LİSTESİ'!$F:$AJ,23,0)),"")</f>
        <v/>
      </c>
      <c r="P3306" s="31"/>
      <c r="Q3306" s="31"/>
      <c r="R3306" s="137" t="str">
        <f ca="1">(IFERROR(IF($C3306="","",VLOOKUP(FİLTRE!$C3306,'SKT LİSTESİ'!$F:$AJ,15,0)),""))</f>
        <v/>
      </c>
      <c r="S3306" s="138" t="str">
        <f ca="1">IFERROR(IF($C3306="","",VLOOKUP(FİLTRE!$C3306,'SKT LİSTESİ'!$F:$AJ,16,0)),"")</f>
        <v/>
      </c>
      <c r="AF3306" s="179" t="str">
        <f t="shared" ca="1" si="206"/>
        <v/>
      </c>
      <c r="AG3306" s="179">
        <f t="shared" ca="1" si="207"/>
        <v>0</v>
      </c>
      <c r="AH3306" s="179">
        <f t="shared" ca="1" si="208"/>
        <v>0</v>
      </c>
    </row>
    <row r="3307" spans="2:34" ht="15.75" x14ac:dyDescent="0.25">
      <c r="B3307">
        <f t="shared" ca="1" si="205"/>
        <v>3295</v>
      </c>
      <c r="C3307" t="str">
        <f ca="1">IFERROR(VLOOKUP(B3307,'SKT LİSTESİ'!F:F,1,0),"")</f>
        <v/>
      </c>
      <c r="E3307" s="128" t="str">
        <f ca="1">IFERROR(IF($C3307="","",VLOOKUP(FİLTRE!$C3307,'SKT LİSTESİ'!$F:$S,5,0)),"")</f>
        <v/>
      </c>
      <c r="F3307" s="129" t="str">
        <f ca="1">IFERROR(IF($C3307="","",VLOOKUP(FİLTRE!$C3307,'SKT LİSTESİ'!$F:$S,7,0)),"")</f>
        <v/>
      </c>
      <c r="G3307" s="130" t="str">
        <f ca="1">IFERROR(IF($C3307="","",VLOOKUP(FİLTRE!$C3307,'SKT LİSTESİ'!$F:$S,8,0)),"")</f>
        <v/>
      </c>
      <c r="H3307" s="131" t="str">
        <f ca="1">IF(E3307="","",IF($C3307="","",VLOOKUP(FİLTRE!$C3307,'SKT LİSTESİ'!$F:$S,9,0)))</f>
        <v/>
      </c>
      <c r="I3307" s="132" t="str">
        <f ca="1">IFERROR(IF($C3307="","",VLOOKUP(FİLTRE!$C3307,'SKT LİSTESİ'!$F:$S,10,0)),"")</f>
        <v/>
      </c>
      <c r="J3307" s="133" t="str">
        <f ca="1">IFERROR(IF($C3307="","",VLOOKUP(FİLTRE!$C3307,'SKT LİSTESİ'!$F:$S,11,0)),"")</f>
        <v/>
      </c>
      <c r="K3307" s="134" t="str">
        <f ca="1">IFERROR(IF($C3307="","",VLOOKUP(FİLTRE!$C3307,'SKT LİSTESİ'!$F:$S,12,0)),"")</f>
        <v/>
      </c>
      <c r="L3307" s="134" t="str">
        <f ca="1">IFERROR(IF($C3307="","",VLOOKUP(FİLTRE!$C3307,'SKT LİSTESİ'!$F:$S,13,0)),"")</f>
        <v/>
      </c>
      <c r="M3307" s="135" t="str">
        <f ca="1">IFERROR(IF($C3307="","",VLOOKUP(FİLTRE!$C3307,'SKT LİSTESİ'!$F:$AJ,14,0)),"")</f>
        <v/>
      </c>
      <c r="N3307" s="31" t="str">
        <f ca="1">IFERROR(IF($C3307="","",VLOOKUP(FİLTRE!$C3307,'SKT LİSTESİ'!$F:$AJ,22,0)),"")</f>
        <v/>
      </c>
      <c r="O3307" s="136" t="str">
        <f ca="1">IFERROR(IF($C3307="","",VLOOKUP(FİLTRE!$C3307,'SKT LİSTESİ'!$F:$AJ,23,0)),"")</f>
        <v/>
      </c>
      <c r="P3307" s="31"/>
      <c r="Q3307" s="31"/>
      <c r="R3307" s="137" t="str">
        <f ca="1">(IFERROR(IF($C3307="","",VLOOKUP(FİLTRE!$C3307,'SKT LİSTESİ'!$F:$AJ,15,0)),""))</f>
        <v/>
      </c>
      <c r="S3307" s="138" t="str">
        <f ca="1">IFERROR(IF($C3307="","",VLOOKUP(FİLTRE!$C3307,'SKT LİSTESİ'!$F:$AJ,16,0)),"")</f>
        <v/>
      </c>
      <c r="AF3307" s="179" t="str">
        <f t="shared" ca="1" si="206"/>
        <v/>
      </c>
      <c r="AG3307" s="179">
        <f t="shared" ca="1" si="207"/>
        <v>0</v>
      </c>
      <c r="AH3307" s="179">
        <f t="shared" ca="1" si="208"/>
        <v>0</v>
      </c>
    </row>
    <row r="3308" spans="2:34" ht="15.75" x14ac:dyDescent="0.25">
      <c r="B3308">
        <f t="shared" ca="1" si="205"/>
        <v>3296</v>
      </c>
      <c r="C3308" t="str">
        <f ca="1">IFERROR(VLOOKUP(B3308,'SKT LİSTESİ'!F:F,1,0),"")</f>
        <v/>
      </c>
      <c r="E3308" s="128" t="str">
        <f ca="1">IFERROR(IF($C3308="","",VLOOKUP(FİLTRE!$C3308,'SKT LİSTESİ'!$F:$S,5,0)),"")</f>
        <v/>
      </c>
      <c r="F3308" s="129" t="str">
        <f ca="1">IFERROR(IF($C3308="","",VLOOKUP(FİLTRE!$C3308,'SKT LİSTESİ'!$F:$S,7,0)),"")</f>
        <v/>
      </c>
      <c r="G3308" s="130" t="str">
        <f ca="1">IFERROR(IF($C3308="","",VLOOKUP(FİLTRE!$C3308,'SKT LİSTESİ'!$F:$S,8,0)),"")</f>
        <v/>
      </c>
      <c r="H3308" s="131" t="str">
        <f ca="1">IF(E3308="","",IF($C3308="","",VLOOKUP(FİLTRE!$C3308,'SKT LİSTESİ'!$F:$S,9,0)))</f>
        <v/>
      </c>
      <c r="I3308" s="132" t="str">
        <f ca="1">IFERROR(IF($C3308="","",VLOOKUP(FİLTRE!$C3308,'SKT LİSTESİ'!$F:$S,10,0)),"")</f>
        <v/>
      </c>
      <c r="J3308" s="133" t="str">
        <f ca="1">IFERROR(IF($C3308="","",VLOOKUP(FİLTRE!$C3308,'SKT LİSTESİ'!$F:$S,11,0)),"")</f>
        <v/>
      </c>
      <c r="K3308" s="134" t="str">
        <f ca="1">IFERROR(IF($C3308="","",VLOOKUP(FİLTRE!$C3308,'SKT LİSTESİ'!$F:$S,12,0)),"")</f>
        <v/>
      </c>
      <c r="L3308" s="134" t="str">
        <f ca="1">IFERROR(IF($C3308="","",VLOOKUP(FİLTRE!$C3308,'SKT LİSTESİ'!$F:$S,13,0)),"")</f>
        <v/>
      </c>
      <c r="M3308" s="135" t="str">
        <f ca="1">IFERROR(IF($C3308="","",VLOOKUP(FİLTRE!$C3308,'SKT LİSTESİ'!$F:$AJ,14,0)),"")</f>
        <v/>
      </c>
      <c r="N3308" s="31" t="str">
        <f ca="1">IFERROR(IF($C3308="","",VLOOKUP(FİLTRE!$C3308,'SKT LİSTESİ'!$F:$AJ,22,0)),"")</f>
        <v/>
      </c>
      <c r="O3308" s="136" t="str">
        <f ca="1">IFERROR(IF($C3308="","",VLOOKUP(FİLTRE!$C3308,'SKT LİSTESİ'!$F:$AJ,23,0)),"")</f>
        <v/>
      </c>
      <c r="P3308" s="31"/>
      <c r="Q3308" s="31"/>
      <c r="R3308" s="137" t="str">
        <f ca="1">(IFERROR(IF($C3308="","",VLOOKUP(FİLTRE!$C3308,'SKT LİSTESİ'!$F:$AJ,15,0)),""))</f>
        <v/>
      </c>
      <c r="S3308" s="138" t="str">
        <f ca="1">IFERROR(IF($C3308="","",VLOOKUP(FİLTRE!$C3308,'SKT LİSTESİ'!$F:$AJ,16,0)),"")</f>
        <v/>
      </c>
      <c r="AF3308" s="179" t="str">
        <f t="shared" ca="1" si="206"/>
        <v/>
      </c>
      <c r="AG3308" s="179">
        <f t="shared" ca="1" si="207"/>
        <v>0</v>
      </c>
      <c r="AH3308" s="179">
        <f t="shared" ca="1" si="208"/>
        <v>0</v>
      </c>
    </row>
    <row r="3309" spans="2:34" ht="15.75" x14ac:dyDescent="0.25">
      <c r="B3309">
        <f t="shared" ca="1" si="205"/>
        <v>3297</v>
      </c>
      <c r="C3309" t="str">
        <f ca="1">IFERROR(VLOOKUP(B3309,'SKT LİSTESİ'!F:F,1,0),"")</f>
        <v/>
      </c>
      <c r="E3309" s="128" t="str">
        <f ca="1">IFERROR(IF($C3309="","",VLOOKUP(FİLTRE!$C3309,'SKT LİSTESİ'!$F:$S,5,0)),"")</f>
        <v/>
      </c>
      <c r="F3309" s="129" t="str">
        <f ca="1">IFERROR(IF($C3309="","",VLOOKUP(FİLTRE!$C3309,'SKT LİSTESİ'!$F:$S,7,0)),"")</f>
        <v/>
      </c>
      <c r="G3309" s="130" t="str">
        <f ca="1">IFERROR(IF($C3309="","",VLOOKUP(FİLTRE!$C3309,'SKT LİSTESİ'!$F:$S,8,0)),"")</f>
        <v/>
      </c>
      <c r="H3309" s="131" t="str">
        <f ca="1">IF(E3309="","",IF($C3309="","",VLOOKUP(FİLTRE!$C3309,'SKT LİSTESİ'!$F:$S,9,0)))</f>
        <v/>
      </c>
      <c r="I3309" s="132" t="str">
        <f ca="1">IFERROR(IF($C3309="","",VLOOKUP(FİLTRE!$C3309,'SKT LİSTESİ'!$F:$S,10,0)),"")</f>
        <v/>
      </c>
      <c r="J3309" s="133" t="str">
        <f ca="1">IFERROR(IF($C3309="","",VLOOKUP(FİLTRE!$C3309,'SKT LİSTESİ'!$F:$S,11,0)),"")</f>
        <v/>
      </c>
      <c r="K3309" s="134" t="str">
        <f ca="1">IFERROR(IF($C3309="","",VLOOKUP(FİLTRE!$C3309,'SKT LİSTESİ'!$F:$S,12,0)),"")</f>
        <v/>
      </c>
      <c r="L3309" s="134" t="str">
        <f ca="1">IFERROR(IF($C3309="","",VLOOKUP(FİLTRE!$C3309,'SKT LİSTESİ'!$F:$S,13,0)),"")</f>
        <v/>
      </c>
      <c r="M3309" s="135" t="str">
        <f ca="1">IFERROR(IF($C3309="","",VLOOKUP(FİLTRE!$C3309,'SKT LİSTESİ'!$F:$AJ,14,0)),"")</f>
        <v/>
      </c>
      <c r="N3309" s="31" t="str">
        <f ca="1">IFERROR(IF($C3309="","",VLOOKUP(FİLTRE!$C3309,'SKT LİSTESİ'!$F:$AJ,22,0)),"")</f>
        <v/>
      </c>
      <c r="O3309" s="136" t="str">
        <f ca="1">IFERROR(IF($C3309="","",VLOOKUP(FİLTRE!$C3309,'SKT LİSTESİ'!$F:$AJ,23,0)),"")</f>
        <v/>
      </c>
      <c r="P3309" s="31"/>
      <c r="Q3309" s="31"/>
      <c r="R3309" s="137" t="str">
        <f ca="1">(IFERROR(IF($C3309="","",VLOOKUP(FİLTRE!$C3309,'SKT LİSTESİ'!$F:$AJ,15,0)),""))</f>
        <v/>
      </c>
      <c r="S3309" s="138" t="str">
        <f ca="1">IFERROR(IF($C3309="","",VLOOKUP(FİLTRE!$C3309,'SKT LİSTESİ'!$F:$AJ,16,0)),"")</f>
        <v/>
      </c>
      <c r="AF3309" s="179" t="str">
        <f t="shared" ca="1" si="206"/>
        <v/>
      </c>
      <c r="AG3309" s="179">
        <f t="shared" ca="1" si="207"/>
        <v>0</v>
      </c>
      <c r="AH3309" s="179">
        <f t="shared" ca="1" si="208"/>
        <v>0</v>
      </c>
    </row>
    <row r="3310" spans="2:34" ht="15.75" x14ac:dyDescent="0.25">
      <c r="B3310">
        <f t="shared" ca="1" si="205"/>
        <v>3298</v>
      </c>
      <c r="C3310" t="str">
        <f ca="1">IFERROR(VLOOKUP(B3310,'SKT LİSTESİ'!F:F,1,0),"")</f>
        <v/>
      </c>
      <c r="E3310" s="128" t="str">
        <f ca="1">IFERROR(IF($C3310="","",VLOOKUP(FİLTRE!$C3310,'SKT LİSTESİ'!$F:$S,5,0)),"")</f>
        <v/>
      </c>
      <c r="F3310" s="129" t="str">
        <f ca="1">IFERROR(IF($C3310="","",VLOOKUP(FİLTRE!$C3310,'SKT LİSTESİ'!$F:$S,7,0)),"")</f>
        <v/>
      </c>
      <c r="G3310" s="130" t="str">
        <f ca="1">IFERROR(IF($C3310="","",VLOOKUP(FİLTRE!$C3310,'SKT LİSTESİ'!$F:$S,8,0)),"")</f>
        <v/>
      </c>
      <c r="H3310" s="131" t="str">
        <f ca="1">IF(E3310="","",IF($C3310="","",VLOOKUP(FİLTRE!$C3310,'SKT LİSTESİ'!$F:$S,9,0)))</f>
        <v/>
      </c>
      <c r="I3310" s="132" t="str">
        <f ca="1">IFERROR(IF($C3310="","",VLOOKUP(FİLTRE!$C3310,'SKT LİSTESİ'!$F:$S,10,0)),"")</f>
        <v/>
      </c>
      <c r="J3310" s="133" t="str">
        <f ca="1">IFERROR(IF($C3310="","",VLOOKUP(FİLTRE!$C3310,'SKT LİSTESİ'!$F:$S,11,0)),"")</f>
        <v/>
      </c>
      <c r="K3310" s="134" t="str">
        <f ca="1">IFERROR(IF($C3310="","",VLOOKUP(FİLTRE!$C3310,'SKT LİSTESİ'!$F:$S,12,0)),"")</f>
        <v/>
      </c>
      <c r="L3310" s="134" t="str">
        <f ca="1">IFERROR(IF($C3310="","",VLOOKUP(FİLTRE!$C3310,'SKT LİSTESİ'!$F:$S,13,0)),"")</f>
        <v/>
      </c>
      <c r="M3310" s="135" t="str">
        <f ca="1">IFERROR(IF($C3310="","",VLOOKUP(FİLTRE!$C3310,'SKT LİSTESİ'!$F:$AJ,14,0)),"")</f>
        <v/>
      </c>
      <c r="N3310" s="31" t="str">
        <f ca="1">IFERROR(IF($C3310="","",VLOOKUP(FİLTRE!$C3310,'SKT LİSTESİ'!$F:$AJ,22,0)),"")</f>
        <v/>
      </c>
      <c r="O3310" s="136" t="str">
        <f ca="1">IFERROR(IF($C3310="","",VLOOKUP(FİLTRE!$C3310,'SKT LİSTESİ'!$F:$AJ,23,0)),"")</f>
        <v/>
      </c>
      <c r="P3310" s="31"/>
      <c r="Q3310" s="31"/>
      <c r="R3310" s="137" t="str">
        <f ca="1">(IFERROR(IF($C3310="","",VLOOKUP(FİLTRE!$C3310,'SKT LİSTESİ'!$F:$AJ,15,0)),""))</f>
        <v/>
      </c>
      <c r="S3310" s="138" t="str">
        <f ca="1">IFERROR(IF($C3310="","",VLOOKUP(FİLTRE!$C3310,'SKT LİSTESİ'!$F:$AJ,16,0)),"")</f>
        <v/>
      </c>
      <c r="AF3310" s="179" t="str">
        <f t="shared" ca="1" si="206"/>
        <v/>
      </c>
      <c r="AG3310" s="179">
        <f t="shared" ca="1" si="207"/>
        <v>0</v>
      </c>
      <c r="AH3310" s="179">
        <f t="shared" ca="1" si="208"/>
        <v>0</v>
      </c>
    </row>
    <row r="3311" spans="2:34" ht="15.75" x14ac:dyDescent="0.25">
      <c r="B3311">
        <f t="shared" ca="1" si="205"/>
        <v>3299</v>
      </c>
      <c r="C3311" t="str">
        <f ca="1">IFERROR(VLOOKUP(B3311,'SKT LİSTESİ'!F:F,1,0),"")</f>
        <v/>
      </c>
      <c r="E3311" s="128" t="str">
        <f ca="1">IFERROR(IF($C3311="","",VLOOKUP(FİLTRE!$C3311,'SKT LİSTESİ'!$F:$S,5,0)),"")</f>
        <v/>
      </c>
      <c r="F3311" s="129" t="str">
        <f ca="1">IFERROR(IF($C3311="","",VLOOKUP(FİLTRE!$C3311,'SKT LİSTESİ'!$F:$S,7,0)),"")</f>
        <v/>
      </c>
      <c r="G3311" s="130" t="str">
        <f ca="1">IFERROR(IF($C3311="","",VLOOKUP(FİLTRE!$C3311,'SKT LİSTESİ'!$F:$S,8,0)),"")</f>
        <v/>
      </c>
      <c r="H3311" s="131" t="str">
        <f ca="1">IF(E3311="","",IF($C3311="","",VLOOKUP(FİLTRE!$C3311,'SKT LİSTESİ'!$F:$S,9,0)))</f>
        <v/>
      </c>
      <c r="I3311" s="132" t="str">
        <f ca="1">IFERROR(IF($C3311="","",VLOOKUP(FİLTRE!$C3311,'SKT LİSTESİ'!$F:$S,10,0)),"")</f>
        <v/>
      </c>
      <c r="J3311" s="133" t="str">
        <f ca="1">IFERROR(IF($C3311="","",VLOOKUP(FİLTRE!$C3311,'SKT LİSTESİ'!$F:$S,11,0)),"")</f>
        <v/>
      </c>
      <c r="K3311" s="134" t="str">
        <f ca="1">IFERROR(IF($C3311="","",VLOOKUP(FİLTRE!$C3311,'SKT LİSTESİ'!$F:$S,12,0)),"")</f>
        <v/>
      </c>
      <c r="L3311" s="134" t="str">
        <f ca="1">IFERROR(IF($C3311="","",VLOOKUP(FİLTRE!$C3311,'SKT LİSTESİ'!$F:$S,13,0)),"")</f>
        <v/>
      </c>
      <c r="M3311" s="135" t="str">
        <f ca="1">IFERROR(IF($C3311="","",VLOOKUP(FİLTRE!$C3311,'SKT LİSTESİ'!$F:$AJ,14,0)),"")</f>
        <v/>
      </c>
      <c r="N3311" s="31" t="str">
        <f ca="1">IFERROR(IF($C3311="","",VLOOKUP(FİLTRE!$C3311,'SKT LİSTESİ'!$F:$AJ,22,0)),"")</f>
        <v/>
      </c>
      <c r="O3311" s="136" t="str">
        <f ca="1">IFERROR(IF($C3311="","",VLOOKUP(FİLTRE!$C3311,'SKT LİSTESİ'!$F:$AJ,23,0)),"")</f>
        <v/>
      </c>
      <c r="P3311" s="31"/>
      <c r="Q3311" s="31"/>
      <c r="R3311" s="137" t="str">
        <f ca="1">(IFERROR(IF($C3311="","",VLOOKUP(FİLTRE!$C3311,'SKT LİSTESİ'!$F:$AJ,15,0)),""))</f>
        <v/>
      </c>
      <c r="S3311" s="138" t="str">
        <f ca="1">IFERROR(IF($C3311="","",VLOOKUP(FİLTRE!$C3311,'SKT LİSTESİ'!$F:$AJ,16,0)),"")</f>
        <v/>
      </c>
      <c r="AF3311" s="179" t="str">
        <f t="shared" ca="1" si="206"/>
        <v/>
      </c>
      <c r="AG3311" s="179">
        <f t="shared" ca="1" si="207"/>
        <v>0</v>
      </c>
      <c r="AH3311" s="179">
        <f t="shared" ca="1" si="208"/>
        <v>0</v>
      </c>
    </row>
    <row r="3312" spans="2:34" ht="15.75" x14ac:dyDescent="0.25">
      <c r="B3312">
        <f t="shared" ca="1" si="205"/>
        <v>3300</v>
      </c>
      <c r="C3312" t="str">
        <f ca="1">IFERROR(VLOOKUP(B3312,'SKT LİSTESİ'!F:F,1,0),"")</f>
        <v/>
      </c>
      <c r="E3312" s="128" t="str">
        <f ca="1">IFERROR(IF($C3312="","",VLOOKUP(FİLTRE!$C3312,'SKT LİSTESİ'!$F:$S,5,0)),"")</f>
        <v/>
      </c>
      <c r="F3312" s="129" t="str">
        <f ca="1">IFERROR(IF($C3312="","",VLOOKUP(FİLTRE!$C3312,'SKT LİSTESİ'!$F:$S,7,0)),"")</f>
        <v/>
      </c>
      <c r="G3312" s="130" t="str">
        <f ca="1">IFERROR(IF($C3312="","",VLOOKUP(FİLTRE!$C3312,'SKT LİSTESİ'!$F:$S,8,0)),"")</f>
        <v/>
      </c>
      <c r="H3312" s="131" t="str">
        <f ca="1">IF(E3312="","",IF($C3312="","",VLOOKUP(FİLTRE!$C3312,'SKT LİSTESİ'!$F:$S,9,0)))</f>
        <v/>
      </c>
      <c r="I3312" s="132" t="str">
        <f ca="1">IFERROR(IF($C3312="","",VLOOKUP(FİLTRE!$C3312,'SKT LİSTESİ'!$F:$S,10,0)),"")</f>
        <v/>
      </c>
      <c r="J3312" s="133" t="str">
        <f ca="1">IFERROR(IF($C3312="","",VLOOKUP(FİLTRE!$C3312,'SKT LİSTESİ'!$F:$S,11,0)),"")</f>
        <v/>
      </c>
      <c r="K3312" s="134" t="str">
        <f ca="1">IFERROR(IF($C3312="","",VLOOKUP(FİLTRE!$C3312,'SKT LİSTESİ'!$F:$S,12,0)),"")</f>
        <v/>
      </c>
      <c r="L3312" s="134" t="str">
        <f ca="1">IFERROR(IF($C3312="","",VLOOKUP(FİLTRE!$C3312,'SKT LİSTESİ'!$F:$S,13,0)),"")</f>
        <v/>
      </c>
      <c r="M3312" s="135" t="str">
        <f ca="1">IFERROR(IF($C3312="","",VLOOKUP(FİLTRE!$C3312,'SKT LİSTESİ'!$F:$AJ,14,0)),"")</f>
        <v/>
      </c>
      <c r="N3312" s="31" t="str">
        <f ca="1">IFERROR(IF($C3312="","",VLOOKUP(FİLTRE!$C3312,'SKT LİSTESİ'!$F:$AJ,22,0)),"")</f>
        <v/>
      </c>
      <c r="O3312" s="136" t="str">
        <f ca="1">IFERROR(IF($C3312="","",VLOOKUP(FİLTRE!$C3312,'SKT LİSTESİ'!$F:$AJ,23,0)),"")</f>
        <v/>
      </c>
      <c r="P3312" s="31"/>
      <c r="Q3312" s="31"/>
      <c r="R3312" s="137" t="str">
        <f ca="1">(IFERROR(IF($C3312="","",VLOOKUP(FİLTRE!$C3312,'SKT LİSTESİ'!$F:$AJ,15,0)),""))</f>
        <v/>
      </c>
      <c r="S3312" s="138" t="str">
        <f ca="1">IFERROR(IF($C3312="","",VLOOKUP(FİLTRE!$C3312,'SKT LİSTESİ'!$F:$AJ,16,0)),"")</f>
        <v/>
      </c>
      <c r="AF3312" s="179" t="str">
        <f t="shared" ca="1" si="206"/>
        <v/>
      </c>
      <c r="AG3312" s="179">
        <f t="shared" ca="1" si="207"/>
        <v>0</v>
      </c>
      <c r="AH3312" s="179">
        <f t="shared" ca="1" si="208"/>
        <v>0</v>
      </c>
    </row>
    <row r="3313" spans="2:34" ht="15.75" x14ac:dyDescent="0.25">
      <c r="B3313">
        <f t="shared" ca="1" si="205"/>
        <v>3301</v>
      </c>
      <c r="C3313" t="str">
        <f ca="1">IFERROR(VLOOKUP(B3313,'SKT LİSTESİ'!F:F,1,0),"")</f>
        <v/>
      </c>
      <c r="E3313" s="128" t="str">
        <f ca="1">IFERROR(IF($C3313="","",VLOOKUP(FİLTRE!$C3313,'SKT LİSTESİ'!$F:$S,5,0)),"")</f>
        <v/>
      </c>
      <c r="F3313" s="129" t="str">
        <f ca="1">IFERROR(IF($C3313="","",VLOOKUP(FİLTRE!$C3313,'SKT LİSTESİ'!$F:$S,7,0)),"")</f>
        <v/>
      </c>
      <c r="G3313" s="130" t="str">
        <f ca="1">IFERROR(IF($C3313="","",VLOOKUP(FİLTRE!$C3313,'SKT LİSTESİ'!$F:$S,8,0)),"")</f>
        <v/>
      </c>
      <c r="H3313" s="131" t="str">
        <f ca="1">IF(E3313="","",IF($C3313="","",VLOOKUP(FİLTRE!$C3313,'SKT LİSTESİ'!$F:$S,9,0)))</f>
        <v/>
      </c>
      <c r="I3313" s="132" t="str">
        <f ca="1">IFERROR(IF($C3313="","",VLOOKUP(FİLTRE!$C3313,'SKT LİSTESİ'!$F:$S,10,0)),"")</f>
        <v/>
      </c>
      <c r="J3313" s="133" t="str">
        <f ca="1">IFERROR(IF($C3313="","",VLOOKUP(FİLTRE!$C3313,'SKT LİSTESİ'!$F:$S,11,0)),"")</f>
        <v/>
      </c>
      <c r="K3313" s="134" t="str">
        <f ca="1">IFERROR(IF($C3313="","",VLOOKUP(FİLTRE!$C3313,'SKT LİSTESİ'!$F:$S,12,0)),"")</f>
        <v/>
      </c>
      <c r="L3313" s="134" t="str">
        <f ca="1">IFERROR(IF($C3313="","",VLOOKUP(FİLTRE!$C3313,'SKT LİSTESİ'!$F:$S,13,0)),"")</f>
        <v/>
      </c>
      <c r="M3313" s="135" t="str">
        <f ca="1">IFERROR(IF($C3313="","",VLOOKUP(FİLTRE!$C3313,'SKT LİSTESİ'!$F:$AJ,14,0)),"")</f>
        <v/>
      </c>
      <c r="N3313" s="31" t="str">
        <f ca="1">IFERROR(IF($C3313="","",VLOOKUP(FİLTRE!$C3313,'SKT LİSTESİ'!$F:$AJ,22,0)),"")</f>
        <v/>
      </c>
      <c r="O3313" s="136" t="str">
        <f ca="1">IFERROR(IF($C3313="","",VLOOKUP(FİLTRE!$C3313,'SKT LİSTESİ'!$F:$AJ,23,0)),"")</f>
        <v/>
      </c>
      <c r="P3313" s="31"/>
      <c r="Q3313" s="31"/>
      <c r="R3313" s="137" t="str">
        <f ca="1">(IFERROR(IF($C3313="","",VLOOKUP(FİLTRE!$C3313,'SKT LİSTESİ'!$F:$AJ,15,0)),""))</f>
        <v/>
      </c>
      <c r="S3313" s="138" t="str">
        <f ca="1">IFERROR(IF($C3313="","",VLOOKUP(FİLTRE!$C3313,'SKT LİSTESİ'!$F:$AJ,16,0)),"")</f>
        <v/>
      </c>
      <c r="AF3313" s="179" t="str">
        <f t="shared" ca="1" si="206"/>
        <v/>
      </c>
      <c r="AG3313" s="179">
        <f t="shared" ca="1" si="207"/>
        <v>0</v>
      </c>
      <c r="AH3313" s="179">
        <f t="shared" ca="1" si="208"/>
        <v>0</v>
      </c>
    </row>
    <row r="3314" spans="2:34" ht="15.75" x14ac:dyDescent="0.25">
      <c r="B3314">
        <f t="shared" ca="1" si="205"/>
        <v>3302</v>
      </c>
      <c r="C3314" t="str">
        <f ca="1">IFERROR(VLOOKUP(B3314,'SKT LİSTESİ'!F:F,1,0),"")</f>
        <v/>
      </c>
      <c r="E3314" s="128" t="str">
        <f ca="1">IFERROR(IF($C3314="","",VLOOKUP(FİLTRE!$C3314,'SKT LİSTESİ'!$F:$S,5,0)),"")</f>
        <v/>
      </c>
      <c r="F3314" s="129" t="str">
        <f ca="1">IFERROR(IF($C3314="","",VLOOKUP(FİLTRE!$C3314,'SKT LİSTESİ'!$F:$S,7,0)),"")</f>
        <v/>
      </c>
      <c r="G3314" s="130" t="str">
        <f ca="1">IFERROR(IF($C3314="","",VLOOKUP(FİLTRE!$C3314,'SKT LİSTESİ'!$F:$S,8,0)),"")</f>
        <v/>
      </c>
      <c r="H3314" s="131" t="str">
        <f ca="1">IF(E3314="","",IF($C3314="","",VLOOKUP(FİLTRE!$C3314,'SKT LİSTESİ'!$F:$S,9,0)))</f>
        <v/>
      </c>
      <c r="I3314" s="132" t="str">
        <f ca="1">IFERROR(IF($C3314="","",VLOOKUP(FİLTRE!$C3314,'SKT LİSTESİ'!$F:$S,10,0)),"")</f>
        <v/>
      </c>
      <c r="J3314" s="133" t="str">
        <f ca="1">IFERROR(IF($C3314="","",VLOOKUP(FİLTRE!$C3314,'SKT LİSTESİ'!$F:$S,11,0)),"")</f>
        <v/>
      </c>
      <c r="K3314" s="134" t="str">
        <f ca="1">IFERROR(IF($C3314="","",VLOOKUP(FİLTRE!$C3314,'SKT LİSTESİ'!$F:$S,12,0)),"")</f>
        <v/>
      </c>
      <c r="L3314" s="134" t="str">
        <f ca="1">IFERROR(IF($C3314="","",VLOOKUP(FİLTRE!$C3314,'SKT LİSTESİ'!$F:$S,13,0)),"")</f>
        <v/>
      </c>
      <c r="M3314" s="135" t="str">
        <f ca="1">IFERROR(IF($C3314="","",VLOOKUP(FİLTRE!$C3314,'SKT LİSTESİ'!$F:$AJ,14,0)),"")</f>
        <v/>
      </c>
      <c r="N3314" s="31" t="str">
        <f ca="1">IFERROR(IF($C3314="","",VLOOKUP(FİLTRE!$C3314,'SKT LİSTESİ'!$F:$AJ,22,0)),"")</f>
        <v/>
      </c>
      <c r="O3314" s="136" t="str">
        <f ca="1">IFERROR(IF($C3314="","",VLOOKUP(FİLTRE!$C3314,'SKT LİSTESİ'!$F:$AJ,23,0)),"")</f>
        <v/>
      </c>
      <c r="P3314" s="31"/>
      <c r="Q3314" s="31"/>
      <c r="R3314" s="137" t="str">
        <f ca="1">(IFERROR(IF($C3314="","",VLOOKUP(FİLTRE!$C3314,'SKT LİSTESİ'!$F:$AJ,15,0)),""))</f>
        <v/>
      </c>
      <c r="S3314" s="138" t="str">
        <f ca="1">IFERROR(IF($C3314="","",VLOOKUP(FİLTRE!$C3314,'SKT LİSTESİ'!$F:$AJ,16,0)),"")</f>
        <v/>
      </c>
      <c r="AF3314" s="179" t="str">
        <f t="shared" ca="1" si="206"/>
        <v/>
      </c>
      <c r="AG3314" s="179">
        <f t="shared" ca="1" si="207"/>
        <v>0</v>
      </c>
      <c r="AH3314" s="179">
        <f t="shared" ca="1" si="208"/>
        <v>0</v>
      </c>
    </row>
    <row r="3315" spans="2:34" ht="15.75" x14ac:dyDescent="0.25">
      <c r="B3315">
        <f t="shared" ca="1" si="205"/>
        <v>3303</v>
      </c>
      <c r="C3315" t="str">
        <f ca="1">IFERROR(VLOOKUP(B3315,'SKT LİSTESİ'!F:F,1,0),"")</f>
        <v/>
      </c>
      <c r="E3315" s="128" t="str">
        <f ca="1">IFERROR(IF($C3315="","",VLOOKUP(FİLTRE!$C3315,'SKT LİSTESİ'!$F:$S,5,0)),"")</f>
        <v/>
      </c>
      <c r="F3315" s="129" t="str">
        <f ca="1">IFERROR(IF($C3315="","",VLOOKUP(FİLTRE!$C3315,'SKT LİSTESİ'!$F:$S,7,0)),"")</f>
        <v/>
      </c>
      <c r="G3315" s="130" t="str">
        <f ca="1">IFERROR(IF($C3315="","",VLOOKUP(FİLTRE!$C3315,'SKT LİSTESİ'!$F:$S,8,0)),"")</f>
        <v/>
      </c>
      <c r="H3315" s="131" t="str">
        <f ca="1">IF(E3315="","",IF($C3315="","",VLOOKUP(FİLTRE!$C3315,'SKT LİSTESİ'!$F:$S,9,0)))</f>
        <v/>
      </c>
      <c r="I3315" s="132" t="str">
        <f ca="1">IFERROR(IF($C3315="","",VLOOKUP(FİLTRE!$C3315,'SKT LİSTESİ'!$F:$S,10,0)),"")</f>
        <v/>
      </c>
      <c r="J3315" s="133" t="str">
        <f ca="1">IFERROR(IF($C3315="","",VLOOKUP(FİLTRE!$C3315,'SKT LİSTESİ'!$F:$S,11,0)),"")</f>
        <v/>
      </c>
      <c r="K3315" s="134" t="str">
        <f ca="1">IFERROR(IF($C3315="","",VLOOKUP(FİLTRE!$C3315,'SKT LİSTESİ'!$F:$S,12,0)),"")</f>
        <v/>
      </c>
      <c r="L3315" s="134" t="str">
        <f ca="1">IFERROR(IF($C3315="","",VLOOKUP(FİLTRE!$C3315,'SKT LİSTESİ'!$F:$S,13,0)),"")</f>
        <v/>
      </c>
      <c r="M3315" s="135" t="str">
        <f ca="1">IFERROR(IF($C3315="","",VLOOKUP(FİLTRE!$C3315,'SKT LİSTESİ'!$F:$AJ,14,0)),"")</f>
        <v/>
      </c>
      <c r="N3315" s="31" t="str">
        <f ca="1">IFERROR(IF($C3315="","",VLOOKUP(FİLTRE!$C3315,'SKT LİSTESİ'!$F:$AJ,22,0)),"")</f>
        <v/>
      </c>
      <c r="O3315" s="136" t="str">
        <f ca="1">IFERROR(IF($C3315="","",VLOOKUP(FİLTRE!$C3315,'SKT LİSTESİ'!$F:$AJ,23,0)),"")</f>
        <v/>
      </c>
      <c r="P3315" s="31"/>
      <c r="Q3315" s="31"/>
      <c r="R3315" s="137" t="str">
        <f ca="1">(IFERROR(IF($C3315="","",VLOOKUP(FİLTRE!$C3315,'SKT LİSTESİ'!$F:$AJ,15,0)),""))</f>
        <v/>
      </c>
      <c r="S3315" s="138" t="str">
        <f ca="1">IFERROR(IF($C3315="","",VLOOKUP(FİLTRE!$C3315,'SKT LİSTESİ'!$F:$AJ,16,0)),"")</f>
        <v/>
      </c>
      <c r="AF3315" s="179" t="str">
        <f t="shared" ca="1" si="206"/>
        <v/>
      </c>
      <c r="AG3315" s="179">
        <f t="shared" ca="1" si="207"/>
        <v>0</v>
      </c>
      <c r="AH3315" s="179">
        <f t="shared" ca="1" si="208"/>
        <v>0</v>
      </c>
    </row>
    <row r="3316" spans="2:34" ht="15.75" x14ac:dyDescent="0.25">
      <c r="B3316">
        <f t="shared" ca="1" si="205"/>
        <v>3304</v>
      </c>
      <c r="C3316" t="str">
        <f ca="1">IFERROR(VLOOKUP(B3316,'SKT LİSTESİ'!F:F,1,0),"")</f>
        <v/>
      </c>
      <c r="E3316" s="128" t="str">
        <f ca="1">IFERROR(IF($C3316="","",VLOOKUP(FİLTRE!$C3316,'SKT LİSTESİ'!$F:$S,5,0)),"")</f>
        <v/>
      </c>
      <c r="F3316" s="129" t="str">
        <f ca="1">IFERROR(IF($C3316="","",VLOOKUP(FİLTRE!$C3316,'SKT LİSTESİ'!$F:$S,7,0)),"")</f>
        <v/>
      </c>
      <c r="G3316" s="130" t="str">
        <f ca="1">IFERROR(IF($C3316="","",VLOOKUP(FİLTRE!$C3316,'SKT LİSTESİ'!$F:$S,8,0)),"")</f>
        <v/>
      </c>
      <c r="H3316" s="131" t="str">
        <f ca="1">IF(E3316="","",IF($C3316="","",VLOOKUP(FİLTRE!$C3316,'SKT LİSTESİ'!$F:$S,9,0)))</f>
        <v/>
      </c>
      <c r="I3316" s="132" t="str">
        <f ca="1">IFERROR(IF($C3316="","",VLOOKUP(FİLTRE!$C3316,'SKT LİSTESİ'!$F:$S,10,0)),"")</f>
        <v/>
      </c>
      <c r="J3316" s="133" t="str">
        <f ca="1">IFERROR(IF($C3316="","",VLOOKUP(FİLTRE!$C3316,'SKT LİSTESİ'!$F:$S,11,0)),"")</f>
        <v/>
      </c>
      <c r="K3316" s="134" t="str">
        <f ca="1">IFERROR(IF($C3316="","",VLOOKUP(FİLTRE!$C3316,'SKT LİSTESİ'!$F:$S,12,0)),"")</f>
        <v/>
      </c>
      <c r="L3316" s="134" t="str">
        <f ca="1">IFERROR(IF($C3316="","",VLOOKUP(FİLTRE!$C3316,'SKT LİSTESİ'!$F:$S,13,0)),"")</f>
        <v/>
      </c>
      <c r="M3316" s="135" t="str">
        <f ca="1">IFERROR(IF($C3316="","",VLOOKUP(FİLTRE!$C3316,'SKT LİSTESİ'!$F:$AJ,14,0)),"")</f>
        <v/>
      </c>
      <c r="N3316" s="31" t="str">
        <f ca="1">IFERROR(IF($C3316="","",VLOOKUP(FİLTRE!$C3316,'SKT LİSTESİ'!$F:$AJ,22,0)),"")</f>
        <v/>
      </c>
      <c r="O3316" s="136" t="str">
        <f ca="1">IFERROR(IF($C3316="","",VLOOKUP(FİLTRE!$C3316,'SKT LİSTESİ'!$F:$AJ,23,0)),"")</f>
        <v/>
      </c>
      <c r="P3316" s="31"/>
      <c r="Q3316" s="31"/>
      <c r="R3316" s="137" t="str">
        <f ca="1">(IFERROR(IF($C3316="","",VLOOKUP(FİLTRE!$C3316,'SKT LİSTESİ'!$F:$AJ,15,0)),""))</f>
        <v/>
      </c>
      <c r="S3316" s="138" t="str">
        <f ca="1">IFERROR(IF($C3316="","",VLOOKUP(FİLTRE!$C3316,'SKT LİSTESİ'!$F:$AJ,16,0)),"")</f>
        <v/>
      </c>
      <c r="AF3316" s="179" t="str">
        <f t="shared" ca="1" si="206"/>
        <v/>
      </c>
      <c r="AG3316" s="179">
        <f t="shared" ca="1" si="207"/>
        <v>0</v>
      </c>
      <c r="AH3316" s="179">
        <f t="shared" ca="1" si="208"/>
        <v>0</v>
      </c>
    </row>
    <row r="3317" spans="2:34" ht="15.75" x14ac:dyDescent="0.25">
      <c r="B3317">
        <f t="shared" ca="1" si="205"/>
        <v>3305</v>
      </c>
      <c r="C3317" t="str">
        <f ca="1">IFERROR(VLOOKUP(B3317,'SKT LİSTESİ'!F:F,1,0),"")</f>
        <v/>
      </c>
      <c r="E3317" s="128" t="str">
        <f ca="1">IFERROR(IF($C3317="","",VLOOKUP(FİLTRE!$C3317,'SKT LİSTESİ'!$F:$S,5,0)),"")</f>
        <v/>
      </c>
      <c r="F3317" s="129" t="str">
        <f ca="1">IFERROR(IF($C3317="","",VLOOKUP(FİLTRE!$C3317,'SKT LİSTESİ'!$F:$S,7,0)),"")</f>
        <v/>
      </c>
      <c r="G3317" s="130" t="str">
        <f ca="1">IFERROR(IF($C3317="","",VLOOKUP(FİLTRE!$C3317,'SKT LİSTESİ'!$F:$S,8,0)),"")</f>
        <v/>
      </c>
      <c r="H3317" s="131" t="str">
        <f ca="1">IF(E3317="","",IF($C3317="","",VLOOKUP(FİLTRE!$C3317,'SKT LİSTESİ'!$F:$S,9,0)))</f>
        <v/>
      </c>
      <c r="I3317" s="132" t="str">
        <f ca="1">IFERROR(IF($C3317="","",VLOOKUP(FİLTRE!$C3317,'SKT LİSTESİ'!$F:$S,10,0)),"")</f>
        <v/>
      </c>
      <c r="J3317" s="133" t="str">
        <f ca="1">IFERROR(IF($C3317="","",VLOOKUP(FİLTRE!$C3317,'SKT LİSTESİ'!$F:$S,11,0)),"")</f>
        <v/>
      </c>
      <c r="K3317" s="134" t="str">
        <f ca="1">IFERROR(IF($C3317="","",VLOOKUP(FİLTRE!$C3317,'SKT LİSTESİ'!$F:$S,12,0)),"")</f>
        <v/>
      </c>
      <c r="L3317" s="134" t="str">
        <f ca="1">IFERROR(IF($C3317="","",VLOOKUP(FİLTRE!$C3317,'SKT LİSTESİ'!$F:$S,13,0)),"")</f>
        <v/>
      </c>
      <c r="M3317" s="135" t="str">
        <f ca="1">IFERROR(IF($C3317="","",VLOOKUP(FİLTRE!$C3317,'SKT LİSTESİ'!$F:$AJ,14,0)),"")</f>
        <v/>
      </c>
      <c r="N3317" s="31" t="str">
        <f ca="1">IFERROR(IF($C3317="","",VLOOKUP(FİLTRE!$C3317,'SKT LİSTESİ'!$F:$AJ,22,0)),"")</f>
        <v/>
      </c>
      <c r="O3317" s="136" t="str">
        <f ca="1">IFERROR(IF($C3317="","",VLOOKUP(FİLTRE!$C3317,'SKT LİSTESİ'!$F:$AJ,23,0)),"")</f>
        <v/>
      </c>
      <c r="P3317" s="31"/>
      <c r="Q3317" s="31"/>
      <c r="R3317" s="137" t="str">
        <f ca="1">(IFERROR(IF($C3317="","",VLOOKUP(FİLTRE!$C3317,'SKT LİSTESİ'!$F:$AJ,15,0)),""))</f>
        <v/>
      </c>
      <c r="S3317" s="138" t="str">
        <f ca="1">IFERROR(IF($C3317="","",VLOOKUP(FİLTRE!$C3317,'SKT LİSTESİ'!$F:$AJ,16,0)),"")</f>
        <v/>
      </c>
      <c r="AF3317" s="179" t="str">
        <f t="shared" ca="1" si="206"/>
        <v/>
      </c>
      <c r="AG3317" s="179">
        <f t="shared" ca="1" si="207"/>
        <v>0</v>
      </c>
      <c r="AH3317" s="179">
        <f t="shared" ca="1" si="208"/>
        <v>0</v>
      </c>
    </row>
    <row r="3318" spans="2:34" ht="15.75" x14ac:dyDescent="0.25">
      <c r="B3318">
        <f t="shared" ca="1" si="205"/>
        <v>3306</v>
      </c>
      <c r="C3318" t="str">
        <f ca="1">IFERROR(VLOOKUP(B3318,'SKT LİSTESİ'!F:F,1,0),"")</f>
        <v/>
      </c>
      <c r="E3318" s="128" t="str">
        <f ca="1">IFERROR(IF($C3318="","",VLOOKUP(FİLTRE!$C3318,'SKT LİSTESİ'!$F:$S,5,0)),"")</f>
        <v/>
      </c>
      <c r="F3318" s="129" t="str">
        <f ca="1">IFERROR(IF($C3318="","",VLOOKUP(FİLTRE!$C3318,'SKT LİSTESİ'!$F:$S,7,0)),"")</f>
        <v/>
      </c>
      <c r="G3318" s="130" t="str">
        <f ca="1">IFERROR(IF($C3318="","",VLOOKUP(FİLTRE!$C3318,'SKT LİSTESİ'!$F:$S,8,0)),"")</f>
        <v/>
      </c>
      <c r="H3318" s="131" t="str">
        <f ca="1">IF(E3318="","",IF($C3318="","",VLOOKUP(FİLTRE!$C3318,'SKT LİSTESİ'!$F:$S,9,0)))</f>
        <v/>
      </c>
      <c r="I3318" s="132" t="str">
        <f ca="1">IFERROR(IF($C3318="","",VLOOKUP(FİLTRE!$C3318,'SKT LİSTESİ'!$F:$S,10,0)),"")</f>
        <v/>
      </c>
      <c r="J3318" s="133" t="str">
        <f ca="1">IFERROR(IF($C3318="","",VLOOKUP(FİLTRE!$C3318,'SKT LİSTESİ'!$F:$S,11,0)),"")</f>
        <v/>
      </c>
      <c r="K3318" s="134" t="str">
        <f ca="1">IFERROR(IF($C3318="","",VLOOKUP(FİLTRE!$C3318,'SKT LİSTESİ'!$F:$S,12,0)),"")</f>
        <v/>
      </c>
      <c r="L3318" s="134" t="str">
        <f ca="1">IFERROR(IF($C3318="","",VLOOKUP(FİLTRE!$C3318,'SKT LİSTESİ'!$F:$S,13,0)),"")</f>
        <v/>
      </c>
      <c r="M3318" s="135" t="str">
        <f ca="1">IFERROR(IF($C3318="","",VLOOKUP(FİLTRE!$C3318,'SKT LİSTESİ'!$F:$AJ,14,0)),"")</f>
        <v/>
      </c>
      <c r="N3318" s="31" t="str">
        <f ca="1">IFERROR(IF($C3318="","",VLOOKUP(FİLTRE!$C3318,'SKT LİSTESİ'!$F:$AJ,22,0)),"")</f>
        <v/>
      </c>
      <c r="O3318" s="136" t="str">
        <f ca="1">IFERROR(IF($C3318="","",VLOOKUP(FİLTRE!$C3318,'SKT LİSTESİ'!$F:$AJ,23,0)),"")</f>
        <v/>
      </c>
      <c r="P3318" s="31"/>
      <c r="Q3318" s="31"/>
      <c r="R3318" s="137" t="str">
        <f ca="1">(IFERROR(IF($C3318="","",VLOOKUP(FİLTRE!$C3318,'SKT LİSTESİ'!$F:$AJ,15,0)),""))</f>
        <v/>
      </c>
      <c r="S3318" s="138" t="str">
        <f ca="1">IFERROR(IF($C3318="","",VLOOKUP(FİLTRE!$C3318,'SKT LİSTESİ'!$F:$AJ,16,0)),"")</f>
        <v/>
      </c>
      <c r="AF3318" s="179" t="str">
        <f t="shared" ca="1" si="206"/>
        <v/>
      </c>
      <c r="AG3318" s="179">
        <f t="shared" ca="1" si="207"/>
        <v>0</v>
      </c>
      <c r="AH3318" s="179">
        <f t="shared" ca="1" si="208"/>
        <v>0</v>
      </c>
    </row>
    <row r="3319" spans="2:34" ht="15.75" x14ac:dyDescent="0.25">
      <c r="B3319">
        <f t="shared" ca="1" si="205"/>
        <v>3307</v>
      </c>
      <c r="C3319" t="str">
        <f ca="1">IFERROR(VLOOKUP(B3319,'SKT LİSTESİ'!F:F,1,0),"")</f>
        <v/>
      </c>
      <c r="E3319" s="128" t="str">
        <f ca="1">IFERROR(IF($C3319="","",VLOOKUP(FİLTRE!$C3319,'SKT LİSTESİ'!$F:$S,5,0)),"")</f>
        <v/>
      </c>
      <c r="F3319" s="129" t="str">
        <f ca="1">IFERROR(IF($C3319="","",VLOOKUP(FİLTRE!$C3319,'SKT LİSTESİ'!$F:$S,7,0)),"")</f>
        <v/>
      </c>
      <c r="G3319" s="130" t="str">
        <f ca="1">IFERROR(IF($C3319="","",VLOOKUP(FİLTRE!$C3319,'SKT LİSTESİ'!$F:$S,8,0)),"")</f>
        <v/>
      </c>
      <c r="H3319" s="131" t="str">
        <f ca="1">IF(E3319="","",IF($C3319="","",VLOOKUP(FİLTRE!$C3319,'SKT LİSTESİ'!$F:$S,9,0)))</f>
        <v/>
      </c>
      <c r="I3319" s="132" t="str">
        <f ca="1">IFERROR(IF($C3319="","",VLOOKUP(FİLTRE!$C3319,'SKT LİSTESİ'!$F:$S,10,0)),"")</f>
        <v/>
      </c>
      <c r="J3319" s="133" t="str">
        <f ca="1">IFERROR(IF($C3319="","",VLOOKUP(FİLTRE!$C3319,'SKT LİSTESİ'!$F:$S,11,0)),"")</f>
        <v/>
      </c>
      <c r="K3319" s="134" t="str">
        <f ca="1">IFERROR(IF($C3319="","",VLOOKUP(FİLTRE!$C3319,'SKT LİSTESİ'!$F:$S,12,0)),"")</f>
        <v/>
      </c>
      <c r="L3319" s="134" t="str">
        <f ca="1">IFERROR(IF($C3319="","",VLOOKUP(FİLTRE!$C3319,'SKT LİSTESİ'!$F:$S,13,0)),"")</f>
        <v/>
      </c>
      <c r="M3319" s="135" t="str">
        <f ca="1">IFERROR(IF($C3319="","",VLOOKUP(FİLTRE!$C3319,'SKT LİSTESİ'!$F:$AJ,14,0)),"")</f>
        <v/>
      </c>
      <c r="N3319" s="31" t="str">
        <f ca="1">IFERROR(IF($C3319="","",VLOOKUP(FİLTRE!$C3319,'SKT LİSTESİ'!$F:$AJ,22,0)),"")</f>
        <v/>
      </c>
      <c r="O3319" s="136" t="str">
        <f ca="1">IFERROR(IF($C3319="","",VLOOKUP(FİLTRE!$C3319,'SKT LİSTESİ'!$F:$AJ,23,0)),"")</f>
        <v/>
      </c>
      <c r="P3319" s="31"/>
      <c r="Q3319" s="31"/>
      <c r="R3319" s="137" t="str">
        <f ca="1">(IFERROR(IF($C3319="","",VLOOKUP(FİLTRE!$C3319,'SKT LİSTESİ'!$F:$AJ,15,0)),""))</f>
        <v/>
      </c>
      <c r="S3319" s="138" t="str">
        <f ca="1">IFERROR(IF($C3319="","",VLOOKUP(FİLTRE!$C3319,'SKT LİSTESİ'!$F:$AJ,16,0)),"")</f>
        <v/>
      </c>
      <c r="AF3319" s="179" t="str">
        <f t="shared" ca="1" si="206"/>
        <v/>
      </c>
      <c r="AG3319" s="179">
        <f t="shared" ca="1" si="207"/>
        <v>0</v>
      </c>
      <c r="AH3319" s="179">
        <f t="shared" ca="1" si="208"/>
        <v>0</v>
      </c>
    </row>
    <row r="3320" spans="2:34" ht="15.75" x14ac:dyDescent="0.25">
      <c r="B3320">
        <f t="shared" ca="1" si="205"/>
        <v>3308</v>
      </c>
      <c r="C3320" t="str">
        <f ca="1">IFERROR(VLOOKUP(B3320,'SKT LİSTESİ'!F:F,1,0),"")</f>
        <v/>
      </c>
      <c r="E3320" s="128" t="str">
        <f ca="1">IFERROR(IF($C3320="","",VLOOKUP(FİLTRE!$C3320,'SKT LİSTESİ'!$F:$S,5,0)),"")</f>
        <v/>
      </c>
      <c r="F3320" s="129" t="str">
        <f ca="1">IFERROR(IF($C3320="","",VLOOKUP(FİLTRE!$C3320,'SKT LİSTESİ'!$F:$S,7,0)),"")</f>
        <v/>
      </c>
      <c r="G3320" s="130" t="str">
        <f ca="1">IFERROR(IF($C3320="","",VLOOKUP(FİLTRE!$C3320,'SKT LİSTESİ'!$F:$S,8,0)),"")</f>
        <v/>
      </c>
      <c r="H3320" s="131" t="str">
        <f ca="1">IF(E3320="","",IF($C3320="","",VLOOKUP(FİLTRE!$C3320,'SKT LİSTESİ'!$F:$S,9,0)))</f>
        <v/>
      </c>
      <c r="I3320" s="132" t="str">
        <f ca="1">IFERROR(IF($C3320="","",VLOOKUP(FİLTRE!$C3320,'SKT LİSTESİ'!$F:$S,10,0)),"")</f>
        <v/>
      </c>
      <c r="J3320" s="133" t="str">
        <f ca="1">IFERROR(IF($C3320="","",VLOOKUP(FİLTRE!$C3320,'SKT LİSTESİ'!$F:$S,11,0)),"")</f>
        <v/>
      </c>
      <c r="K3320" s="134" t="str">
        <f ca="1">IFERROR(IF($C3320="","",VLOOKUP(FİLTRE!$C3320,'SKT LİSTESİ'!$F:$S,12,0)),"")</f>
        <v/>
      </c>
      <c r="L3320" s="134" t="str">
        <f ca="1">IFERROR(IF($C3320="","",VLOOKUP(FİLTRE!$C3320,'SKT LİSTESİ'!$F:$S,13,0)),"")</f>
        <v/>
      </c>
      <c r="M3320" s="135" t="str">
        <f ca="1">IFERROR(IF($C3320="","",VLOOKUP(FİLTRE!$C3320,'SKT LİSTESİ'!$F:$AJ,14,0)),"")</f>
        <v/>
      </c>
      <c r="N3320" s="31" t="str">
        <f ca="1">IFERROR(IF($C3320="","",VLOOKUP(FİLTRE!$C3320,'SKT LİSTESİ'!$F:$AJ,22,0)),"")</f>
        <v/>
      </c>
      <c r="O3320" s="136" t="str">
        <f ca="1">IFERROR(IF($C3320="","",VLOOKUP(FİLTRE!$C3320,'SKT LİSTESİ'!$F:$AJ,23,0)),"")</f>
        <v/>
      </c>
      <c r="P3320" s="31"/>
      <c r="Q3320" s="31"/>
      <c r="R3320" s="137" t="str">
        <f ca="1">(IFERROR(IF($C3320="","",VLOOKUP(FİLTRE!$C3320,'SKT LİSTESİ'!$F:$AJ,15,0)),""))</f>
        <v/>
      </c>
      <c r="S3320" s="138" t="str">
        <f ca="1">IFERROR(IF($C3320="","",VLOOKUP(FİLTRE!$C3320,'SKT LİSTESİ'!$F:$AJ,16,0)),"")</f>
        <v/>
      </c>
      <c r="AF3320" s="179" t="str">
        <f t="shared" ca="1" si="206"/>
        <v/>
      </c>
      <c r="AG3320" s="179">
        <f t="shared" ca="1" si="207"/>
        <v>0</v>
      </c>
      <c r="AH3320" s="179">
        <f t="shared" ca="1" si="208"/>
        <v>0</v>
      </c>
    </row>
    <row r="3321" spans="2:34" ht="15.75" x14ac:dyDescent="0.25">
      <c r="B3321">
        <f t="shared" ca="1" si="205"/>
        <v>3309</v>
      </c>
      <c r="C3321" t="str">
        <f ca="1">IFERROR(VLOOKUP(B3321,'SKT LİSTESİ'!F:F,1,0),"")</f>
        <v/>
      </c>
      <c r="E3321" s="128" t="str">
        <f ca="1">IFERROR(IF($C3321="","",VLOOKUP(FİLTRE!$C3321,'SKT LİSTESİ'!$F:$S,5,0)),"")</f>
        <v/>
      </c>
      <c r="F3321" s="129" t="str">
        <f ca="1">IFERROR(IF($C3321="","",VLOOKUP(FİLTRE!$C3321,'SKT LİSTESİ'!$F:$S,7,0)),"")</f>
        <v/>
      </c>
      <c r="G3321" s="130" t="str">
        <f ca="1">IFERROR(IF($C3321="","",VLOOKUP(FİLTRE!$C3321,'SKT LİSTESİ'!$F:$S,8,0)),"")</f>
        <v/>
      </c>
      <c r="H3321" s="131" t="str">
        <f ca="1">IF(E3321="","",IF($C3321="","",VLOOKUP(FİLTRE!$C3321,'SKT LİSTESİ'!$F:$S,9,0)))</f>
        <v/>
      </c>
      <c r="I3321" s="132" t="str">
        <f ca="1">IFERROR(IF($C3321="","",VLOOKUP(FİLTRE!$C3321,'SKT LİSTESİ'!$F:$S,10,0)),"")</f>
        <v/>
      </c>
      <c r="J3321" s="133" t="str">
        <f ca="1">IFERROR(IF($C3321="","",VLOOKUP(FİLTRE!$C3321,'SKT LİSTESİ'!$F:$S,11,0)),"")</f>
        <v/>
      </c>
      <c r="K3321" s="134" t="str">
        <f ca="1">IFERROR(IF($C3321="","",VLOOKUP(FİLTRE!$C3321,'SKT LİSTESİ'!$F:$S,12,0)),"")</f>
        <v/>
      </c>
      <c r="L3321" s="134" t="str">
        <f ca="1">IFERROR(IF($C3321="","",VLOOKUP(FİLTRE!$C3321,'SKT LİSTESİ'!$F:$S,13,0)),"")</f>
        <v/>
      </c>
      <c r="M3321" s="135" t="str">
        <f ca="1">IFERROR(IF($C3321="","",VLOOKUP(FİLTRE!$C3321,'SKT LİSTESİ'!$F:$AJ,14,0)),"")</f>
        <v/>
      </c>
      <c r="N3321" s="31" t="str">
        <f ca="1">IFERROR(IF($C3321="","",VLOOKUP(FİLTRE!$C3321,'SKT LİSTESİ'!$F:$AJ,22,0)),"")</f>
        <v/>
      </c>
      <c r="O3321" s="136" t="str">
        <f ca="1">IFERROR(IF($C3321="","",VLOOKUP(FİLTRE!$C3321,'SKT LİSTESİ'!$F:$AJ,23,0)),"")</f>
        <v/>
      </c>
      <c r="P3321" s="31"/>
      <c r="Q3321" s="31"/>
      <c r="R3321" s="137" t="str">
        <f ca="1">(IFERROR(IF($C3321="","",VLOOKUP(FİLTRE!$C3321,'SKT LİSTESİ'!$F:$AJ,15,0)),""))</f>
        <v/>
      </c>
      <c r="S3321" s="138" t="str">
        <f ca="1">IFERROR(IF($C3321="","",VLOOKUP(FİLTRE!$C3321,'SKT LİSTESİ'!$F:$AJ,16,0)),"")</f>
        <v/>
      </c>
      <c r="AF3321" s="179" t="str">
        <f t="shared" ca="1" si="206"/>
        <v/>
      </c>
      <c r="AG3321" s="179">
        <f t="shared" ca="1" si="207"/>
        <v>0</v>
      </c>
      <c r="AH3321" s="179">
        <f t="shared" ca="1" si="208"/>
        <v>0</v>
      </c>
    </row>
    <row r="3322" spans="2:34" ht="15.75" x14ac:dyDescent="0.25">
      <c r="B3322">
        <f t="shared" ca="1" si="205"/>
        <v>3310</v>
      </c>
      <c r="C3322" t="str">
        <f ca="1">IFERROR(VLOOKUP(B3322,'SKT LİSTESİ'!F:F,1,0),"")</f>
        <v/>
      </c>
      <c r="E3322" s="128" t="str">
        <f ca="1">IFERROR(IF($C3322="","",VLOOKUP(FİLTRE!$C3322,'SKT LİSTESİ'!$F:$S,5,0)),"")</f>
        <v/>
      </c>
      <c r="F3322" s="129" t="str">
        <f ca="1">IFERROR(IF($C3322="","",VLOOKUP(FİLTRE!$C3322,'SKT LİSTESİ'!$F:$S,7,0)),"")</f>
        <v/>
      </c>
      <c r="G3322" s="130" t="str">
        <f ca="1">IFERROR(IF($C3322="","",VLOOKUP(FİLTRE!$C3322,'SKT LİSTESİ'!$F:$S,8,0)),"")</f>
        <v/>
      </c>
      <c r="H3322" s="131" t="str">
        <f ca="1">IF(E3322="","",IF($C3322="","",VLOOKUP(FİLTRE!$C3322,'SKT LİSTESİ'!$F:$S,9,0)))</f>
        <v/>
      </c>
      <c r="I3322" s="132" t="str">
        <f ca="1">IFERROR(IF($C3322="","",VLOOKUP(FİLTRE!$C3322,'SKT LİSTESİ'!$F:$S,10,0)),"")</f>
        <v/>
      </c>
      <c r="J3322" s="133" t="str">
        <f ca="1">IFERROR(IF($C3322="","",VLOOKUP(FİLTRE!$C3322,'SKT LİSTESİ'!$F:$S,11,0)),"")</f>
        <v/>
      </c>
      <c r="K3322" s="134" t="str">
        <f ca="1">IFERROR(IF($C3322="","",VLOOKUP(FİLTRE!$C3322,'SKT LİSTESİ'!$F:$S,12,0)),"")</f>
        <v/>
      </c>
      <c r="L3322" s="134" t="str">
        <f ca="1">IFERROR(IF($C3322="","",VLOOKUP(FİLTRE!$C3322,'SKT LİSTESİ'!$F:$S,13,0)),"")</f>
        <v/>
      </c>
      <c r="M3322" s="135" t="str">
        <f ca="1">IFERROR(IF($C3322="","",VLOOKUP(FİLTRE!$C3322,'SKT LİSTESİ'!$F:$AJ,14,0)),"")</f>
        <v/>
      </c>
      <c r="N3322" s="31" t="str">
        <f ca="1">IFERROR(IF($C3322="","",VLOOKUP(FİLTRE!$C3322,'SKT LİSTESİ'!$F:$AJ,22,0)),"")</f>
        <v/>
      </c>
      <c r="O3322" s="136" t="str">
        <f ca="1">IFERROR(IF($C3322="","",VLOOKUP(FİLTRE!$C3322,'SKT LİSTESİ'!$F:$AJ,23,0)),"")</f>
        <v/>
      </c>
      <c r="P3322" s="31"/>
      <c r="Q3322" s="31"/>
      <c r="R3322" s="137" t="str">
        <f ca="1">(IFERROR(IF($C3322="","",VLOOKUP(FİLTRE!$C3322,'SKT LİSTESİ'!$F:$AJ,15,0)),""))</f>
        <v/>
      </c>
      <c r="S3322" s="138" t="str">
        <f ca="1">IFERROR(IF($C3322="","",VLOOKUP(FİLTRE!$C3322,'SKT LİSTESİ'!$F:$AJ,16,0)),"")</f>
        <v/>
      </c>
      <c r="AF3322" s="179" t="str">
        <f t="shared" ca="1" si="206"/>
        <v/>
      </c>
      <c r="AG3322" s="179">
        <f t="shared" ca="1" si="207"/>
        <v>0</v>
      </c>
      <c r="AH3322" s="179">
        <f t="shared" ca="1" si="208"/>
        <v>0</v>
      </c>
    </row>
    <row r="3323" spans="2:34" ht="15.75" x14ac:dyDescent="0.25">
      <c r="B3323">
        <f t="shared" ca="1" si="205"/>
        <v>3311</v>
      </c>
      <c r="C3323" t="str">
        <f ca="1">IFERROR(VLOOKUP(B3323,'SKT LİSTESİ'!F:F,1,0),"")</f>
        <v/>
      </c>
      <c r="E3323" s="128" t="str">
        <f ca="1">IFERROR(IF($C3323="","",VLOOKUP(FİLTRE!$C3323,'SKT LİSTESİ'!$F:$S,5,0)),"")</f>
        <v/>
      </c>
      <c r="F3323" s="129" t="str">
        <f ca="1">IFERROR(IF($C3323="","",VLOOKUP(FİLTRE!$C3323,'SKT LİSTESİ'!$F:$S,7,0)),"")</f>
        <v/>
      </c>
      <c r="G3323" s="130" t="str">
        <f ca="1">IFERROR(IF($C3323="","",VLOOKUP(FİLTRE!$C3323,'SKT LİSTESİ'!$F:$S,8,0)),"")</f>
        <v/>
      </c>
      <c r="H3323" s="131" t="str">
        <f ca="1">IF(E3323="","",IF($C3323="","",VLOOKUP(FİLTRE!$C3323,'SKT LİSTESİ'!$F:$S,9,0)))</f>
        <v/>
      </c>
      <c r="I3323" s="132" t="str">
        <f ca="1">IFERROR(IF($C3323="","",VLOOKUP(FİLTRE!$C3323,'SKT LİSTESİ'!$F:$S,10,0)),"")</f>
        <v/>
      </c>
      <c r="J3323" s="133" t="str">
        <f ca="1">IFERROR(IF($C3323="","",VLOOKUP(FİLTRE!$C3323,'SKT LİSTESİ'!$F:$S,11,0)),"")</f>
        <v/>
      </c>
      <c r="K3323" s="134" t="str">
        <f ca="1">IFERROR(IF($C3323="","",VLOOKUP(FİLTRE!$C3323,'SKT LİSTESİ'!$F:$S,12,0)),"")</f>
        <v/>
      </c>
      <c r="L3323" s="134" t="str">
        <f ca="1">IFERROR(IF($C3323="","",VLOOKUP(FİLTRE!$C3323,'SKT LİSTESİ'!$F:$S,13,0)),"")</f>
        <v/>
      </c>
      <c r="M3323" s="135" t="str">
        <f ca="1">IFERROR(IF($C3323="","",VLOOKUP(FİLTRE!$C3323,'SKT LİSTESİ'!$F:$AJ,14,0)),"")</f>
        <v/>
      </c>
      <c r="N3323" s="31" t="str">
        <f ca="1">IFERROR(IF($C3323="","",VLOOKUP(FİLTRE!$C3323,'SKT LİSTESİ'!$F:$AJ,22,0)),"")</f>
        <v/>
      </c>
      <c r="O3323" s="136" t="str">
        <f ca="1">IFERROR(IF($C3323="","",VLOOKUP(FİLTRE!$C3323,'SKT LİSTESİ'!$F:$AJ,23,0)),"")</f>
        <v/>
      </c>
      <c r="P3323" s="31"/>
      <c r="Q3323" s="31"/>
      <c r="R3323" s="137" t="str">
        <f ca="1">(IFERROR(IF($C3323="","",VLOOKUP(FİLTRE!$C3323,'SKT LİSTESİ'!$F:$AJ,15,0)),""))</f>
        <v/>
      </c>
      <c r="S3323" s="138" t="str">
        <f ca="1">IFERROR(IF($C3323="","",VLOOKUP(FİLTRE!$C3323,'SKT LİSTESİ'!$F:$AJ,16,0)),"")</f>
        <v/>
      </c>
      <c r="AF3323" s="179" t="str">
        <f t="shared" ca="1" si="206"/>
        <v/>
      </c>
      <c r="AG3323" s="179">
        <f t="shared" ca="1" si="207"/>
        <v>0</v>
      </c>
      <c r="AH3323" s="179">
        <f t="shared" ca="1" si="208"/>
        <v>0</v>
      </c>
    </row>
    <row r="3324" spans="2:34" ht="15.75" x14ac:dyDescent="0.25">
      <c r="B3324">
        <f t="shared" ca="1" si="205"/>
        <v>3312</v>
      </c>
      <c r="C3324" t="str">
        <f ca="1">IFERROR(VLOOKUP(B3324,'SKT LİSTESİ'!F:F,1,0),"")</f>
        <v/>
      </c>
      <c r="E3324" s="128" t="str">
        <f ca="1">IFERROR(IF($C3324="","",VLOOKUP(FİLTRE!$C3324,'SKT LİSTESİ'!$F:$S,5,0)),"")</f>
        <v/>
      </c>
      <c r="F3324" s="129" t="str">
        <f ca="1">IFERROR(IF($C3324="","",VLOOKUP(FİLTRE!$C3324,'SKT LİSTESİ'!$F:$S,7,0)),"")</f>
        <v/>
      </c>
      <c r="G3324" s="130" t="str">
        <f ca="1">IFERROR(IF($C3324="","",VLOOKUP(FİLTRE!$C3324,'SKT LİSTESİ'!$F:$S,8,0)),"")</f>
        <v/>
      </c>
      <c r="H3324" s="131" t="str">
        <f ca="1">IF(E3324="","",IF($C3324="","",VLOOKUP(FİLTRE!$C3324,'SKT LİSTESİ'!$F:$S,9,0)))</f>
        <v/>
      </c>
      <c r="I3324" s="132" t="str">
        <f ca="1">IFERROR(IF($C3324="","",VLOOKUP(FİLTRE!$C3324,'SKT LİSTESİ'!$F:$S,10,0)),"")</f>
        <v/>
      </c>
      <c r="J3324" s="133" t="str">
        <f ca="1">IFERROR(IF($C3324="","",VLOOKUP(FİLTRE!$C3324,'SKT LİSTESİ'!$F:$S,11,0)),"")</f>
        <v/>
      </c>
      <c r="K3324" s="134" t="str">
        <f ca="1">IFERROR(IF($C3324="","",VLOOKUP(FİLTRE!$C3324,'SKT LİSTESİ'!$F:$S,12,0)),"")</f>
        <v/>
      </c>
      <c r="L3324" s="134" t="str">
        <f ca="1">IFERROR(IF($C3324="","",VLOOKUP(FİLTRE!$C3324,'SKT LİSTESİ'!$F:$S,13,0)),"")</f>
        <v/>
      </c>
      <c r="M3324" s="135" t="str">
        <f ca="1">IFERROR(IF($C3324="","",VLOOKUP(FİLTRE!$C3324,'SKT LİSTESİ'!$F:$AJ,14,0)),"")</f>
        <v/>
      </c>
      <c r="N3324" s="31" t="str">
        <f ca="1">IFERROR(IF($C3324="","",VLOOKUP(FİLTRE!$C3324,'SKT LİSTESİ'!$F:$AJ,22,0)),"")</f>
        <v/>
      </c>
      <c r="O3324" s="136" t="str">
        <f ca="1">IFERROR(IF($C3324="","",VLOOKUP(FİLTRE!$C3324,'SKT LİSTESİ'!$F:$AJ,23,0)),"")</f>
        <v/>
      </c>
      <c r="P3324" s="31"/>
      <c r="Q3324" s="31"/>
      <c r="R3324" s="137" t="str">
        <f ca="1">(IFERROR(IF($C3324="","",VLOOKUP(FİLTRE!$C3324,'SKT LİSTESİ'!$F:$AJ,15,0)),""))</f>
        <v/>
      </c>
      <c r="S3324" s="138" t="str">
        <f ca="1">IFERROR(IF($C3324="","",VLOOKUP(FİLTRE!$C3324,'SKT LİSTESİ'!$F:$AJ,16,0)),"")</f>
        <v/>
      </c>
      <c r="AF3324" s="179" t="str">
        <f t="shared" ca="1" si="206"/>
        <v/>
      </c>
      <c r="AG3324" s="179">
        <f t="shared" ca="1" si="207"/>
        <v>0</v>
      </c>
      <c r="AH3324" s="179">
        <f t="shared" ca="1" si="208"/>
        <v>0</v>
      </c>
    </row>
    <row r="3325" spans="2:34" ht="15.75" x14ac:dyDescent="0.25">
      <c r="B3325">
        <f t="shared" ca="1" si="205"/>
        <v>3313</v>
      </c>
      <c r="C3325" t="str">
        <f ca="1">IFERROR(VLOOKUP(B3325,'SKT LİSTESİ'!F:F,1,0),"")</f>
        <v/>
      </c>
      <c r="E3325" s="128" t="str">
        <f ca="1">IFERROR(IF($C3325="","",VLOOKUP(FİLTRE!$C3325,'SKT LİSTESİ'!$F:$S,5,0)),"")</f>
        <v/>
      </c>
      <c r="F3325" s="129" t="str">
        <f ca="1">IFERROR(IF($C3325="","",VLOOKUP(FİLTRE!$C3325,'SKT LİSTESİ'!$F:$S,7,0)),"")</f>
        <v/>
      </c>
      <c r="G3325" s="130" t="str">
        <f ca="1">IFERROR(IF($C3325="","",VLOOKUP(FİLTRE!$C3325,'SKT LİSTESİ'!$F:$S,8,0)),"")</f>
        <v/>
      </c>
      <c r="H3325" s="131" t="str">
        <f ca="1">IF(E3325="","",IF($C3325="","",VLOOKUP(FİLTRE!$C3325,'SKT LİSTESİ'!$F:$S,9,0)))</f>
        <v/>
      </c>
      <c r="I3325" s="132" t="str">
        <f ca="1">IFERROR(IF($C3325="","",VLOOKUP(FİLTRE!$C3325,'SKT LİSTESİ'!$F:$S,10,0)),"")</f>
        <v/>
      </c>
      <c r="J3325" s="133" t="str">
        <f ca="1">IFERROR(IF($C3325="","",VLOOKUP(FİLTRE!$C3325,'SKT LİSTESİ'!$F:$S,11,0)),"")</f>
        <v/>
      </c>
      <c r="K3325" s="134" t="str">
        <f ca="1">IFERROR(IF($C3325="","",VLOOKUP(FİLTRE!$C3325,'SKT LİSTESİ'!$F:$S,12,0)),"")</f>
        <v/>
      </c>
      <c r="L3325" s="134" t="str">
        <f ca="1">IFERROR(IF($C3325="","",VLOOKUP(FİLTRE!$C3325,'SKT LİSTESİ'!$F:$S,13,0)),"")</f>
        <v/>
      </c>
      <c r="M3325" s="135" t="str">
        <f ca="1">IFERROR(IF($C3325="","",VLOOKUP(FİLTRE!$C3325,'SKT LİSTESİ'!$F:$AJ,14,0)),"")</f>
        <v/>
      </c>
      <c r="N3325" s="31" t="str">
        <f ca="1">IFERROR(IF($C3325="","",VLOOKUP(FİLTRE!$C3325,'SKT LİSTESİ'!$F:$AJ,22,0)),"")</f>
        <v/>
      </c>
      <c r="O3325" s="136" t="str">
        <f ca="1">IFERROR(IF($C3325="","",VLOOKUP(FİLTRE!$C3325,'SKT LİSTESİ'!$F:$AJ,23,0)),"")</f>
        <v/>
      </c>
      <c r="P3325" s="31"/>
      <c r="Q3325" s="31"/>
      <c r="R3325" s="137" t="str">
        <f ca="1">(IFERROR(IF($C3325="","",VLOOKUP(FİLTRE!$C3325,'SKT LİSTESİ'!$F:$AJ,15,0)),""))</f>
        <v/>
      </c>
      <c r="S3325" s="138" t="str">
        <f ca="1">IFERROR(IF($C3325="","",VLOOKUP(FİLTRE!$C3325,'SKT LİSTESİ'!$F:$AJ,16,0)),"")</f>
        <v/>
      </c>
      <c r="AF3325" s="179" t="str">
        <f t="shared" ca="1" si="206"/>
        <v/>
      </c>
      <c r="AG3325" s="179">
        <f t="shared" ca="1" si="207"/>
        <v>0</v>
      </c>
      <c r="AH3325" s="179">
        <f t="shared" ca="1" si="208"/>
        <v>0</v>
      </c>
    </row>
    <row r="3326" spans="2:34" ht="15.75" x14ac:dyDescent="0.25">
      <c r="B3326">
        <f t="shared" ca="1" si="205"/>
        <v>3314</v>
      </c>
      <c r="C3326" t="str">
        <f ca="1">IFERROR(VLOOKUP(B3326,'SKT LİSTESİ'!F:F,1,0),"")</f>
        <v/>
      </c>
      <c r="E3326" s="128" t="str">
        <f ca="1">IFERROR(IF($C3326="","",VLOOKUP(FİLTRE!$C3326,'SKT LİSTESİ'!$F:$S,5,0)),"")</f>
        <v/>
      </c>
      <c r="F3326" s="129" t="str">
        <f ca="1">IFERROR(IF($C3326="","",VLOOKUP(FİLTRE!$C3326,'SKT LİSTESİ'!$F:$S,7,0)),"")</f>
        <v/>
      </c>
      <c r="G3326" s="130" t="str">
        <f ca="1">IFERROR(IF($C3326="","",VLOOKUP(FİLTRE!$C3326,'SKT LİSTESİ'!$F:$S,8,0)),"")</f>
        <v/>
      </c>
      <c r="H3326" s="131" t="str">
        <f ca="1">IF(E3326="","",IF($C3326="","",VLOOKUP(FİLTRE!$C3326,'SKT LİSTESİ'!$F:$S,9,0)))</f>
        <v/>
      </c>
      <c r="I3326" s="132" t="str">
        <f ca="1">IFERROR(IF($C3326="","",VLOOKUP(FİLTRE!$C3326,'SKT LİSTESİ'!$F:$S,10,0)),"")</f>
        <v/>
      </c>
      <c r="J3326" s="133" t="str">
        <f ca="1">IFERROR(IF($C3326="","",VLOOKUP(FİLTRE!$C3326,'SKT LİSTESİ'!$F:$S,11,0)),"")</f>
        <v/>
      </c>
      <c r="K3326" s="134" t="str">
        <f ca="1">IFERROR(IF($C3326="","",VLOOKUP(FİLTRE!$C3326,'SKT LİSTESİ'!$F:$S,12,0)),"")</f>
        <v/>
      </c>
      <c r="L3326" s="134" t="str">
        <f ca="1">IFERROR(IF($C3326="","",VLOOKUP(FİLTRE!$C3326,'SKT LİSTESİ'!$F:$S,13,0)),"")</f>
        <v/>
      </c>
      <c r="M3326" s="135" t="str">
        <f ca="1">IFERROR(IF($C3326="","",VLOOKUP(FİLTRE!$C3326,'SKT LİSTESİ'!$F:$AJ,14,0)),"")</f>
        <v/>
      </c>
      <c r="N3326" s="31" t="str">
        <f ca="1">IFERROR(IF($C3326="","",VLOOKUP(FİLTRE!$C3326,'SKT LİSTESİ'!$F:$AJ,22,0)),"")</f>
        <v/>
      </c>
      <c r="O3326" s="136" t="str">
        <f ca="1">IFERROR(IF($C3326="","",VLOOKUP(FİLTRE!$C3326,'SKT LİSTESİ'!$F:$AJ,23,0)),"")</f>
        <v/>
      </c>
      <c r="P3326" s="31"/>
      <c r="Q3326" s="31"/>
      <c r="R3326" s="137" t="str">
        <f ca="1">(IFERROR(IF($C3326="","",VLOOKUP(FİLTRE!$C3326,'SKT LİSTESİ'!$F:$AJ,15,0)),""))</f>
        <v/>
      </c>
      <c r="S3326" s="138" t="str">
        <f ca="1">IFERROR(IF($C3326="","",VLOOKUP(FİLTRE!$C3326,'SKT LİSTESİ'!$F:$AJ,16,0)),"")</f>
        <v/>
      </c>
      <c r="AF3326" s="179" t="str">
        <f t="shared" ca="1" si="206"/>
        <v/>
      </c>
      <c r="AG3326" s="179">
        <f t="shared" ca="1" si="207"/>
        <v>0</v>
      </c>
      <c r="AH3326" s="179">
        <f t="shared" ca="1" si="208"/>
        <v>0</v>
      </c>
    </row>
    <row r="3327" spans="2:34" ht="15.75" x14ac:dyDescent="0.25">
      <c r="B3327">
        <f t="shared" ca="1" si="205"/>
        <v>3315</v>
      </c>
      <c r="C3327" t="str">
        <f ca="1">IFERROR(VLOOKUP(B3327,'SKT LİSTESİ'!F:F,1,0),"")</f>
        <v/>
      </c>
      <c r="E3327" s="128" t="str">
        <f ca="1">IFERROR(IF($C3327="","",VLOOKUP(FİLTRE!$C3327,'SKT LİSTESİ'!$F:$S,5,0)),"")</f>
        <v/>
      </c>
      <c r="F3327" s="129" t="str">
        <f ca="1">IFERROR(IF($C3327="","",VLOOKUP(FİLTRE!$C3327,'SKT LİSTESİ'!$F:$S,7,0)),"")</f>
        <v/>
      </c>
      <c r="G3327" s="130" t="str">
        <f ca="1">IFERROR(IF($C3327="","",VLOOKUP(FİLTRE!$C3327,'SKT LİSTESİ'!$F:$S,8,0)),"")</f>
        <v/>
      </c>
      <c r="H3327" s="131" t="str">
        <f ca="1">IF(E3327="","",IF($C3327="","",VLOOKUP(FİLTRE!$C3327,'SKT LİSTESİ'!$F:$S,9,0)))</f>
        <v/>
      </c>
      <c r="I3327" s="132" t="str">
        <f ca="1">IFERROR(IF($C3327="","",VLOOKUP(FİLTRE!$C3327,'SKT LİSTESİ'!$F:$S,10,0)),"")</f>
        <v/>
      </c>
      <c r="J3327" s="133" t="str">
        <f ca="1">IFERROR(IF($C3327="","",VLOOKUP(FİLTRE!$C3327,'SKT LİSTESİ'!$F:$S,11,0)),"")</f>
        <v/>
      </c>
      <c r="K3327" s="134" t="str">
        <f ca="1">IFERROR(IF($C3327="","",VLOOKUP(FİLTRE!$C3327,'SKT LİSTESİ'!$F:$S,12,0)),"")</f>
        <v/>
      </c>
      <c r="L3327" s="134" t="str">
        <f ca="1">IFERROR(IF($C3327="","",VLOOKUP(FİLTRE!$C3327,'SKT LİSTESİ'!$F:$S,13,0)),"")</f>
        <v/>
      </c>
      <c r="M3327" s="135" t="str">
        <f ca="1">IFERROR(IF($C3327="","",VLOOKUP(FİLTRE!$C3327,'SKT LİSTESİ'!$F:$AJ,14,0)),"")</f>
        <v/>
      </c>
      <c r="N3327" s="31" t="str">
        <f ca="1">IFERROR(IF($C3327="","",VLOOKUP(FİLTRE!$C3327,'SKT LİSTESİ'!$F:$AJ,22,0)),"")</f>
        <v/>
      </c>
      <c r="O3327" s="136" t="str">
        <f ca="1">IFERROR(IF($C3327="","",VLOOKUP(FİLTRE!$C3327,'SKT LİSTESİ'!$F:$AJ,23,0)),"")</f>
        <v/>
      </c>
      <c r="P3327" s="31"/>
      <c r="Q3327" s="31"/>
      <c r="R3327" s="137" t="str">
        <f ca="1">(IFERROR(IF($C3327="","",VLOOKUP(FİLTRE!$C3327,'SKT LİSTESİ'!$F:$AJ,15,0)),""))</f>
        <v/>
      </c>
      <c r="S3327" s="138" t="str">
        <f ca="1">IFERROR(IF($C3327="","",VLOOKUP(FİLTRE!$C3327,'SKT LİSTESİ'!$F:$AJ,16,0)),"")</f>
        <v/>
      </c>
      <c r="AF3327" s="179" t="str">
        <f t="shared" ca="1" si="206"/>
        <v/>
      </c>
      <c r="AG3327" s="179">
        <f t="shared" ca="1" si="207"/>
        <v>0</v>
      </c>
      <c r="AH3327" s="179">
        <f t="shared" ca="1" si="208"/>
        <v>0</v>
      </c>
    </row>
    <row r="3328" spans="2:34" ht="15.75" x14ac:dyDescent="0.25">
      <c r="B3328">
        <f t="shared" ca="1" si="205"/>
        <v>3316</v>
      </c>
      <c r="C3328" t="str">
        <f ca="1">IFERROR(VLOOKUP(B3328,'SKT LİSTESİ'!F:F,1,0),"")</f>
        <v/>
      </c>
      <c r="E3328" s="128" t="str">
        <f ca="1">IFERROR(IF($C3328="","",VLOOKUP(FİLTRE!$C3328,'SKT LİSTESİ'!$F:$S,5,0)),"")</f>
        <v/>
      </c>
      <c r="F3328" s="129" t="str">
        <f ca="1">IFERROR(IF($C3328="","",VLOOKUP(FİLTRE!$C3328,'SKT LİSTESİ'!$F:$S,7,0)),"")</f>
        <v/>
      </c>
      <c r="G3328" s="130" t="str">
        <f ca="1">IFERROR(IF($C3328="","",VLOOKUP(FİLTRE!$C3328,'SKT LİSTESİ'!$F:$S,8,0)),"")</f>
        <v/>
      </c>
      <c r="H3328" s="131" t="str">
        <f ca="1">IF(E3328="","",IF($C3328="","",VLOOKUP(FİLTRE!$C3328,'SKT LİSTESİ'!$F:$S,9,0)))</f>
        <v/>
      </c>
      <c r="I3328" s="132" t="str">
        <f ca="1">IFERROR(IF($C3328="","",VLOOKUP(FİLTRE!$C3328,'SKT LİSTESİ'!$F:$S,10,0)),"")</f>
        <v/>
      </c>
      <c r="J3328" s="133" t="str">
        <f ca="1">IFERROR(IF($C3328="","",VLOOKUP(FİLTRE!$C3328,'SKT LİSTESİ'!$F:$S,11,0)),"")</f>
        <v/>
      </c>
      <c r="K3328" s="134" t="str">
        <f ca="1">IFERROR(IF($C3328="","",VLOOKUP(FİLTRE!$C3328,'SKT LİSTESİ'!$F:$S,12,0)),"")</f>
        <v/>
      </c>
      <c r="L3328" s="134" t="str">
        <f ca="1">IFERROR(IF($C3328="","",VLOOKUP(FİLTRE!$C3328,'SKT LİSTESİ'!$F:$S,13,0)),"")</f>
        <v/>
      </c>
      <c r="M3328" s="135" t="str">
        <f ca="1">IFERROR(IF($C3328="","",VLOOKUP(FİLTRE!$C3328,'SKT LİSTESİ'!$F:$AJ,14,0)),"")</f>
        <v/>
      </c>
      <c r="N3328" s="31" t="str">
        <f ca="1">IFERROR(IF($C3328="","",VLOOKUP(FİLTRE!$C3328,'SKT LİSTESİ'!$F:$AJ,22,0)),"")</f>
        <v/>
      </c>
      <c r="O3328" s="136" t="str">
        <f ca="1">IFERROR(IF($C3328="","",VLOOKUP(FİLTRE!$C3328,'SKT LİSTESİ'!$F:$AJ,23,0)),"")</f>
        <v/>
      </c>
      <c r="P3328" s="31"/>
      <c r="Q3328" s="31"/>
      <c r="R3328" s="137" t="str">
        <f ca="1">(IFERROR(IF($C3328="","",VLOOKUP(FİLTRE!$C3328,'SKT LİSTESİ'!$F:$AJ,15,0)),""))</f>
        <v/>
      </c>
      <c r="S3328" s="138" t="str">
        <f ca="1">IFERROR(IF($C3328="","",VLOOKUP(FİLTRE!$C3328,'SKT LİSTESİ'!$F:$AJ,16,0)),"")</f>
        <v/>
      </c>
      <c r="AF3328" s="179" t="str">
        <f t="shared" ca="1" si="206"/>
        <v/>
      </c>
      <c r="AG3328" s="179">
        <f t="shared" ca="1" si="207"/>
        <v>0</v>
      </c>
      <c r="AH3328" s="179">
        <f t="shared" ca="1" si="208"/>
        <v>0</v>
      </c>
    </row>
    <row r="3329" spans="2:34" ht="15.75" x14ac:dyDescent="0.25">
      <c r="B3329">
        <f t="shared" ca="1" si="205"/>
        <v>3317</v>
      </c>
      <c r="C3329" t="str">
        <f ca="1">IFERROR(VLOOKUP(B3329,'SKT LİSTESİ'!F:F,1,0),"")</f>
        <v/>
      </c>
      <c r="E3329" s="128" t="str">
        <f ca="1">IFERROR(IF($C3329="","",VLOOKUP(FİLTRE!$C3329,'SKT LİSTESİ'!$F:$S,5,0)),"")</f>
        <v/>
      </c>
      <c r="F3329" s="129" t="str">
        <f ca="1">IFERROR(IF($C3329="","",VLOOKUP(FİLTRE!$C3329,'SKT LİSTESİ'!$F:$S,7,0)),"")</f>
        <v/>
      </c>
      <c r="G3329" s="130" t="str">
        <f ca="1">IFERROR(IF($C3329="","",VLOOKUP(FİLTRE!$C3329,'SKT LİSTESİ'!$F:$S,8,0)),"")</f>
        <v/>
      </c>
      <c r="H3329" s="131" t="str">
        <f ca="1">IF(E3329="","",IF($C3329="","",VLOOKUP(FİLTRE!$C3329,'SKT LİSTESİ'!$F:$S,9,0)))</f>
        <v/>
      </c>
      <c r="I3329" s="132" t="str">
        <f ca="1">IFERROR(IF($C3329="","",VLOOKUP(FİLTRE!$C3329,'SKT LİSTESİ'!$F:$S,10,0)),"")</f>
        <v/>
      </c>
      <c r="J3329" s="133" t="str">
        <f ca="1">IFERROR(IF($C3329="","",VLOOKUP(FİLTRE!$C3329,'SKT LİSTESİ'!$F:$S,11,0)),"")</f>
        <v/>
      </c>
      <c r="K3329" s="134" t="str">
        <f ca="1">IFERROR(IF($C3329="","",VLOOKUP(FİLTRE!$C3329,'SKT LİSTESİ'!$F:$S,12,0)),"")</f>
        <v/>
      </c>
      <c r="L3329" s="134" t="str">
        <f ca="1">IFERROR(IF($C3329="","",VLOOKUP(FİLTRE!$C3329,'SKT LİSTESİ'!$F:$S,13,0)),"")</f>
        <v/>
      </c>
      <c r="M3329" s="135" t="str">
        <f ca="1">IFERROR(IF($C3329="","",VLOOKUP(FİLTRE!$C3329,'SKT LİSTESİ'!$F:$AJ,14,0)),"")</f>
        <v/>
      </c>
      <c r="N3329" s="31" t="str">
        <f ca="1">IFERROR(IF($C3329="","",VLOOKUP(FİLTRE!$C3329,'SKT LİSTESİ'!$F:$AJ,22,0)),"")</f>
        <v/>
      </c>
      <c r="O3329" s="136" t="str">
        <f ca="1">IFERROR(IF($C3329="","",VLOOKUP(FİLTRE!$C3329,'SKT LİSTESİ'!$F:$AJ,23,0)),"")</f>
        <v/>
      </c>
      <c r="P3329" s="31"/>
      <c r="Q3329" s="31"/>
      <c r="R3329" s="137" t="str">
        <f ca="1">(IFERROR(IF($C3329="","",VLOOKUP(FİLTRE!$C3329,'SKT LİSTESİ'!$F:$AJ,15,0)),""))</f>
        <v/>
      </c>
      <c r="S3329" s="138" t="str">
        <f ca="1">IFERROR(IF($C3329="","",VLOOKUP(FİLTRE!$C3329,'SKT LİSTESİ'!$F:$AJ,16,0)),"")</f>
        <v/>
      </c>
      <c r="AF3329" s="179" t="str">
        <f t="shared" ca="1" si="206"/>
        <v/>
      </c>
      <c r="AG3329" s="179">
        <f t="shared" ca="1" si="207"/>
        <v>0</v>
      </c>
      <c r="AH3329" s="179">
        <f t="shared" ca="1" si="208"/>
        <v>0</v>
      </c>
    </row>
    <row r="3330" spans="2:34" ht="15.75" x14ac:dyDescent="0.25">
      <c r="B3330">
        <f t="shared" ca="1" si="205"/>
        <v>3318</v>
      </c>
      <c r="C3330" t="str">
        <f ca="1">IFERROR(VLOOKUP(B3330,'SKT LİSTESİ'!F:F,1,0),"")</f>
        <v/>
      </c>
      <c r="E3330" s="128" t="str">
        <f ca="1">IFERROR(IF($C3330="","",VLOOKUP(FİLTRE!$C3330,'SKT LİSTESİ'!$F:$S,5,0)),"")</f>
        <v/>
      </c>
      <c r="F3330" s="129" t="str">
        <f ca="1">IFERROR(IF($C3330="","",VLOOKUP(FİLTRE!$C3330,'SKT LİSTESİ'!$F:$S,7,0)),"")</f>
        <v/>
      </c>
      <c r="G3330" s="130" t="str">
        <f ca="1">IFERROR(IF($C3330="","",VLOOKUP(FİLTRE!$C3330,'SKT LİSTESİ'!$F:$S,8,0)),"")</f>
        <v/>
      </c>
      <c r="H3330" s="131" t="str">
        <f ca="1">IF(E3330="","",IF($C3330="","",VLOOKUP(FİLTRE!$C3330,'SKT LİSTESİ'!$F:$S,9,0)))</f>
        <v/>
      </c>
      <c r="I3330" s="132" t="str">
        <f ca="1">IFERROR(IF($C3330="","",VLOOKUP(FİLTRE!$C3330,'SKT LİSTESİ'!$F:$S,10,0)),"")</f>
        <v/>
      </c>
      <c r="J3330" s="133" t="str">
        <f ca="1">IFERROR(IF($C3330="","",VLOOKUP(FİLTRE!$C3330,'SKT LİSTESİ'!$F:$S,11,0)),"")</f>
        <v/>
      </c>
      <c r="K3330" s="134" t="str">
        <f ca="1">IFERROR(IF($C3330="","",VLOOKUP(FİLTRE!$C3330,'SKT LİSTESİ'!$F:$S,12,0)),"")</f>
        <v/>
      </c>
      <c r="L3330" s="134" t="str">
        <f ca="1">IFERROR(IF($C3330="","",VLOOKUP(FİLTRE!$C3330,'SKT LİSTESİ'!$F:$S,13,0)),"")</f>
        <v/>
      </c>
      <c r="M3330" s="135" t="str">
        <f ca="1">IFERROR(IF($C3330="","",VLOOKUP(FİLTRE!$C3330,'SKT LİSTESİ'!$F:$AJ,14,0)),"")</f>
        <v/>
      </c>
      <c r="N3330" s="31" t="str">
        <f ca="1">IFERROR(IF($C3330="","",VLOOKUP(FİLTRE!$C3330,'SKT LİSTESİ'!$F:$AJ,22,0)),"")</f>
        <v/>
      </c>
      <c r="O3330" s="136" t="str">
        <f ca="1">IFERROR(IF($C3330="","",VLOOKUP(FİLTRE!$C3330,'SKT LİSTESİ'!$F:$AJ,23,0)),"")</f>
        <v/>
      </c>
      <c r="P3330" s="31"/>
      <c r="Q3330" s="31"/>
      <c r="R3330" s="137" t="str">
        <f ca="1">(IFERROR(IF($C3330="","",VLOOKUP(FİLTRE!$C3330,'SKT LİSTESİ'!$F:$AJ,15,0)),""))</f>
        <v/>
      </c>
      <c r="S3330" s="138" t="str">
        <f ca="1">IFERROR(IF($C3330="","",VLOOKUP(FİLTRE!$C3330,'SKT LİSTESİ'!$F:$AJ,16,0)),"")</f>
        <v/>
      </c>
      <c r="AF3330" s="179" t="str">
        <f t="shared" ca="1" si="206"/>
        <v/>
      </c>
      <c r="AG3330" s="179">
        <f t="shared" ca="1" si="207"/>
        <v>0</v>
      </c>
      <c r="AH3330" s="179">
        <f t="shared" ca="1" si="208"/>
        <v>0</v>
      </c>
    </row>
    <row r="3331" spans="2:34" ht="15.75" x14ac:dyDescent="0.25">
      <c r="B3331">
        <f t="shared" ca="1" si="205"/>
        <v>3319</v>
      </c>
      <c r="C3331" t="str">
        <f ca="1">IFERROR(VLOOKUP(B3331,'SKT LİSTESİ'!F:F,1,0),"")</f>
        <v/>
      </c>
      <c r="E3331" s="128" t="str">
        <f ca="1">IFERROR(IF($C3331="","",VLOOKUP(FİLTRE!$C3331,'SKT LİSTESİ'!$F:$S,5,0)),"")</f>
        <v/>
      </c>
      <c r="F3331" s="129" t="str">
        <f ca="1">IFERROR(IF($C3331="","",VLOOKUP(FİLTRE!$C3331,'SKT LİSTESİ'!$F:$S,7,0)),"")</f>
        <v/>
      </c>
      <c r="G3331" s="130" t="str">
        <f ca="1">IFERROR(IF($C3331="","",VLOOKUP(FİLTRE!$C3331,'SKT LİSTESİ'!$F:$S,8,0)),"")</f>
        <v/>
      </c>
      <c r="H3331" s="131" t="str">
        <f ca="1">IF(E3331="","",IF($C3331="","",VLOOKUP(FİLTRE!$C3331,'SKT LİSTESİ'!$F:$S,9,0)))</f>
        <v/>
      </c>
      <c r="I3331" s="132" t="str">
        <f ca="1">IFERROR(IF($C3331="","",VLOOKUP(FİLTRE!$C3331,'SKT LİSTESİ'!$F:$S,10,0)),"")</f>
        <v/>
      </c>
      <c r="J3331" s="133" t="str">
        <f ca="1">IFERROR(IF($C3331="","",VLOOKUP(FİLTRE!$C3331,'SKT LİSTESİ'!$F:$S,11,0)),"")</f>
        <v/>
      </c>
      <c r="K3331" s="134" t="str">
        <f ca="1">IFERROR(IF($C3331="","",VLOOKUP(FİLTRE!$C3331,'SKT LİSTESİ'!$F:$S,12,0)),"")</f>
        <v/>
      </c>
      <c r="L3331" s="134" t="str">
        <f ca="1">IFERROR(IF($C3331="","",VLOOKUP(FİLTRE!$C3331,'SKT LİSTESİ'!$F:$S,13,0)),"")</f>
        <v/>
      </c>
      <c r="M3331" s="135" t="str">
        <f ca="1">IFERROR(IF($C3331="","",VLOOKUP(FİLTRE!$C3331,'SKT LİSTESİ'!$F:$AJ,14,0)),"")</f>
        <v/>
      </c>
      <c r="N3331" s="31" t="str">
        <f ca="1">IFERROR(IF($C3331="","",VLOOKUP(FİLTRE!$C3331,'SKT LİSTESİ'!$F:$AJ,22,0)),"")</f>
        <v/>
      </c>
      <c r="O3331" s="136" t="str">
        <f ca="1">IFERROR(IF($C3331="","",VLOOKUP(FİLTRE!$C3331,'SKT LİSTESİ'!$F:$AJ,23,0)),"")</f>
        <v/>
      </c>
      <c r="P3331" s="31"/>
      <c r="Q3331" s="31"/>
      <c r="R3331" s="137" t="str">
        <f ca="1">(IFERROR(IF($C3331="","",VLOOKUP(FİLTRE!$C3331,'SKT LİSTESİ'!$F:$AJ,15,0)),""))</f>
        <v/>
      </c>
      <c r="S3331" s="138" t="str">
        <f ca="1">IFERROR(IF($C3331="","",VLOOKUP(FİLTRE!$C3331,'SKT LİSTESİ'!$F:$AJ,16,0)),"")</f>
        <v/>
      </c>
      <c r="AF3331" s="179" t="str">
        <f t="shared" ca="1" si="206"/>
        <v/>
      </c>
      <c r="AG3331" s="179">
        <f t="shared" ca="1" si="207"/>
        <v>0</v>
      </c>
      <c r="AH3331" s="179">
        <f t="shared" ca="1" si="208"/>
        <v>0</v>
      </c>
    </row>
    <row r="3332" spans="2:34" ht="15.75" x14ac:dyDescent="0.25">
      <c r="B3332">
        <f t="shared" ca="1" si="205"/>
        <v>3320</v>
      </c>
      <c r="C3332" t="str">
        <f ca="1">IFERROR(VLOOKUP(B3332,'SKT LİSTESİ'!F:F,1,0),"")</f>
        <v/>
      </c>
      <c r="E3332" s="128" t="str">
        <f ca="1">IFERROR(IF($C3332="","",VLOOKUP(FİLTRE!$C3332,'SKT LİSTESİ'!$F:$S,5,0)),"")</f>
        <v/>
      </c>
      <c r="F3332" s="129" t="str">
        <f ca="1">IFERROR(IF($C3332="","",VLOOKUP(FİLTRE!$C3332,'SKT LİSTESİ'!$F:$S,7,0)),"")</f>
        <v/>
      </c>
      <c r="G3332" s="130" t="str">
        <f ca="1">IFERROR(IF($C3332="","",VLOOKUP(FİLTRE!$C3332,'SKT LİSTESİ'!$F:$S,8,0)),"")</f>
        <v/>
      </c>
      <c r="H3332" s="131" t="str">
        <f ca="1">IF(E3332="","",IF($C3332="","",VLOOKUP(FİLTRE!$C3332,'SKT LİSTESİ'!$F:$S,9,0)))</f>
        <v/>
      </c>
      <c r="I3332" s="132" t="str">
        <f ca="1">IFERROR(IF($C3332="","",VLOOKUP(FİLTRE!$C3332,'SKT LİSTESİ'!$F:$S,10,0)),"")</f>
        <v/>
      </c>
      <c r="J3332" s="133" t="str">
        <f ca="1">IFERROR(IF($C3332="","",VLOOKUP(FİLTRE!$C3332,'SKT LİSTESİ'!$F:$S,11,0)),"")</f>
        <v/>
      </c>
      <c r="K3332" s="134" t="str">
        <f ca="1">IFERROR(IF($C3332="","",VLOOKUP(FİLTRE!$C3332,'SKT LİSTESİ'!$F:$S,12,0)),"")</f>
        <v/>
      </c>
      <c r="L3332" s="134" t="str">
        <f ca="1">IFERROR(IF($C3332="","",VLOOKUP(FİLTRE!$C3332,'SKT LİSTESİ'!$F:$S,13,0)),"")</f>
        <v/>
      </c>
      <c r="M3332" s="135" t="str">
        <f ca="1">IFERROR(IF($C3332="","",VLOOKUP(FİLTRE!$C3332,'SKT LİSTESİ'!$F:$AJ,14,0)),"")</f>
        <v/>
      </c>
      <c r="N3332" s="31" t="str">
        <f ca="1">IFERROR(IF($C3332="","",VLOOKUP(FİLTRE!$C3332,'SKT LİSTESİ'!$F:$AJ,22,0)),"")</f>
        <v/>
      </c>
      <c r="O3332" s="136" t="str">
        <f ca="1">IFERROR(IF($C3332="","",VLOOKUP(FİLTRE!$C3332,'SKT LİSTESİ'!$F:$AJ,23,0)),"")</f>
        <v/>
      </c>
      <c r="P3332" s="31"/>
      <c r="Q3332" s="31"/>
      <c r="R3332" s="137" t="str">
        <f ca="1">(IFERROR(IF($C3332="","",VLOOKUP(FİLTRE!$C3332,'SKT LİSTESİ'!$F:$AJ,15,0)),""))</f>
        <v/>
      </c>
      <c r="S3332" s="138" t="str">
        <f ca="1">IFERROR(IF($C3332="","",VLOOKUP(FİLTRE!$C3332,'SKT LİSTESİ'!$F:$AJ,16,0)),"")</f>
        <v/>
      </c>
      <c r="AF3332" s="179" t="str">
        <f t="shared" ca="1" si="206"/>
        <v/>
      </c>
      <c r="AG3332" s="179">
        <f t="shared" ca="1" si="207"/>
        <v>0</v>
      </c>
      <c r="AH3332" s="179">
        <f t="shared" ca="1" si="208"/>
        <v>0</v>
      </c>
    </row>
    <row r="3333" spans="2:34" ht="15.75" x14ac:dyDescent="0.25">
      <c r="B3333">
        <f t="shared" ca="1" si="205"/>
        <v>3321</v>
      </c>
      <c r="C3333" t="str">
        <f ca="1">IFERROR(VLOOKUP(B3333,'SKT LİSTESİ'!F:F,1,0),"")</f>
        <v/>
      </c>
      <c r="E3333" s="128" t="str">
        <f ca="1">IFERROR(IF($C3333="","",VLOOKUP(FİLTRE!$C3333,'SKT LİSTESİ'!$F:$S,5,0)),"")</f>
        <v/>
      </c>
      <c r="F3333" s="129" t="str">
        <f ca="1">IFERROR(IF($C3333="","",VLOOKUP(FİLTRE!$C3333,'SKT LİSTESİ'!$F:$S,7,0)),"")</f>
        <v/>
      </c>
      <c r="G3333" s="130" t="str">
        <f ca="1">IFERROR(IF($C3333="","",VLOOKUP(FİLTRE!$C3333,'SKT LİSTESİ'!$F:$S,8,0)),"")</f>
        <v/>
      </c>
      <c r="H3333" s="131" t="str">
        <f ca="1">IF(E3333="","",IF($C3333="","",VLOOKUP(FİLTRE!$C3333,'SKT LİSTESİ'!$F:$S,9,0)))</f>
        <v/>
      </c>
      <c r="I3333" s="132" t="str">
        <f ca="1">IFERROR(IF($C3333="","",VLOOKUP(FİLTRE!$C3333,'SKT LİSTESİ'!$F:$S,10,0)),"")</f>
        <v/>
      </c>
      <c r="J3333" s="133" t="str">
        <f ca="1">IFERROR(IF($C3333="","",VLOOKUP(FİLTRE!$C3333,'SKT LİSTESİ'!$F:$S,11,0)),"")</f>
        <v/>
      </c>
      <c r="K3333" s="134" t="str">
        <f ca="1">IFERROR(IF($C3333="","",VLOOKUP(FİLTRE!$C3333,'SKT LİSTESİ'!$F:$S,12,0)),"")</f>
        <v/>
      </c>
      <c r="L3333" s="134" t="str">
        <f ca="1">IFERROR(IF($C3333="","",VLOOKUP(FİLTRE!$C3333,'SKT LİSTESİ'!$F:$S,13,0)),"")</f>
        <v/>
      </c>
      <c r="M3333" s="135" t="str">
        <f ca="1">IFERROR(IF($C3333="","",VLOOKUP(FİLTRE!$C3333,'SKT LİSTESİ'!$F:$AJ,14,0)),"")</f>
        <v/>
      </c>
      <c r="N3333" s="31" t="str">
        <f ca="1">IFERROR(IF($C3333="","",VLOOKUP(FİLTRE!$C3333,'SKT LİSTESİ'!$F:$AJ,22,0)),"")</f>
        <v/>
      </c>
      <c r="O3333" s="136" t="str">
        <f ca="1">IFERROR(IF($C3333="","",VLOOKUP(FİLTRE!$C3333,'SKT LİSTESİ'!$F:$AJ,23,0)),"")</f>
        <v/>
      </c>
      <c r="P3333" s="31"/>
      <c r="Q3333" s="31"/>
      <c r="R3333" s="137" t="str">
        <f ca="1">(IFERROR(IF($C3333="","",VLOOKUP(FİLTRE!$C3333,'SKT LİSTESİ'!$F:$AJ,15,0)),""))</f>
        <v/>
      </c>
      <c r="S3333" s="138" t="str">
        <f ca="1">IFERROR(IF($C3333="","",VLOOKUP(FİLTRE!$C3333,'SKT LİSTESİ'!$F:$AJ,16,0)),"")</f>
        <v/>
      </c>
      <c r="AF3333" s="179" t="str">
        <f t="shared" ca="1" si="206"/>
        <v/>
      </c>
      <c r="AG3333" s="179">
        <f t="shared" ca="1" si="207"/>
        <v>0</v>
      </c>
      <c r="AH3333" s="179">
        <f t="shared" ca="1" si="208"/>
        <v>0</v>
      </c>
    </row>
    <row r="3334" spans="2:34" ht="15.75" x14ac:dyDescent="0.25">
      <c r="B3334">
        <f t="shared" ca="1" si="205"/>
        <v>3322</v>
      </c>
      <c r="C3334" t="str">
        <f ca="1">IFERROR(VLOOKUP(B3334,'SKT LİSTESİ'!F:F,1,0),"")</f>
        <v/>
      </c>
      <c r="E3334" s="128" t="str">
        <f ca="1">IFERROR(IF($C3334="","",VLOOKUP(FİLTRE!$C3334,'SKT LİSTESİ'!$F:$S,5,0)),"")</f>
        <v/>
      </c>
      <c r="F3334" s="129" t="str">
        <f ca="1">IFERROR(IF($C3334="","",VLOOKUP(FİLTRE!$C3334,'SKT LİSTESİ'!$F:$S,7,0)),"")</f>
        <v/>
      </c>
      <c r="G3334" s="130" t="str">
        <f ca="1">IFERROR(IF($C3334="","",VLOOKUP(FİLTRE!$C3334,'SKT LİSTESİ'!$F:$S,8,0)),"")</f>
        <v/>
      </c>
      <c r="H3334" s="131" t="str">
        <f ca="1">IF(E3334="","",IF($C3334="","",VLOOKUP(FİLTRE!$C3334,'SKT LİSTESİ'!$F:$S,9,0)))</f>
        <v/>
      </c>
      <c r="I3334" s="132" t="str">
        <f ca="1">IFERROR(IF($C3334="","",VLOOKUP(FİLTRE!$C3334,'SKT LİSTESİ'!$F:$S,10,0)),"")</f>
        <v/>
      </c>
      <c r="J3334" s="133" t="str">
        <f ca="1">IFERROR(IF($C3334="","",VLOOKUP(FİLTRE!$C3334,'SKT LİSTESİ'!$F:$S,11,0)),"")</f>
        <v/>
      </c>
      <c r="K3334" s="134" t="str">
        <f ca="1">IFERROR(IF($C3334="","",VLOOKUP(FİLTRE!$C3334,'SKT LİSTESİ'!$F:$S,12,0)),"")</f>
        <v/>
      </c>
      <c r="L3334" s="134" t="str">
        <f ca="1">IFERROR(IF($C3334="","",VLOOKUP(FİLTRE!$C3334,'SKT LİSTESİ'!$F:$S,13,0)),"")</f>
        <v/>
      </c>
      <c r="M3334" s="135" t="str">
        <f ca="1">IFERROR(IF($C3334="","",VLOOKUP(FİLTRE!$C3334,'SKT LİSTESİ'!$F:$AJ,14,0)),"")</f>
        <v/>
      </c>
      <c r="N3334" s="31" t="str">
        <f ca="1">IFERROR(IF($C3334="","",VLOOKUP(FİLTRE!$C3334,'SKT LİSTESİ'!$F:$AJ,22,0)),"")</f>
        <v/>
      </c>
      <c r="O3334" s="136" t="str">
        <f ca="1">IFERROR(IF($C3334="","",VLOOKUP(FİLTRE!$C3334,'SKT LİSTESİ'!$F:$AJ,23,0)),"")</f>
        <v/>
      </c>
      <c r="P3334" s="31"/>
      <c r="Q3334" s="31"/>
      <c r="R3334" s="137" t="str">
        <f ca="1">(IFERROR(IF($C3334="","",VLOOKUP(FİLTRE!$C3334,'SKT LİSTESİ'!$F:$AJ,15,0)),""))</f>
        <v/>
      </c>
      <c r="S3334" s="138" t="str">
        <f ca="1">IFERROR(IF($C3334="","",VLOOKUP(FİLTRE!$C3334,'SKT LİSTESİ'!$F:$AJ,16,0)),"")</f>
        <v/>
      </c>
      <c r="AF3334" s="179" t="str">
        <f t="shared" ca="1" si="206"/>
        <v/>
      </c>
      <c r="AG3334" s="179">
        <f t="shared" ca="1" si="207"/>
        <v>0</v>
      </c>
      <c r="AH3334" s="179">
        <f t="shared" ca="1" si="208"/>
        <v>0</v>
      </c>
    </row>
    <row r="3335" spans="2:34" ht="15.75" x14ac:dyDescent="0.25">
      <c r="B3335">
        <f t="shared" ca="1" si="205"/>
        <v>3323</v>
      </c>
      <c r="C3335" t="str">
        <f ca="1">IFERROR(VLOOKUP(B3335,'SKT LİSTESİ'!F:F,1,0),"")</f>
        <v/>
      </c>
      <c r="E3335" s="128" t="str">
        <f ca="1">IFERROR(IF($C3335="","",VLOOKUP(FİLTRE!$C3335,'SKT LİSTESİ'!$F:$S,5,0)),"")</f>
        <v/>
      </c>
      <c r="F3335" s="129" t="str">
        <f ca="1">IFERROR(IF($C3335="","",VLOOKUP(FİLTRE!$C3335,'SKT LİSTESİ'!$F:$S,7,0)),"")</f>
        <v/>
      </c>
      <c r="G3335" s="130" t="str">
        <f ca="1">IFERROR(IF($C3335="","",VLOOKUP(FİLTRE!$C3335,'SKT LİSTESİ'!$F:$S,8,0)),"")</f>
        <v/>
      </c>
      <c r="H3335" s="131" t="str">
        <f ca="1">IF(E3335="","",IF($C3335="","",VLOOKUP(FİLTRE!$C3335,'SKT LİSTESİ'!$F:$S,9,0)))</f>
        <v/>
      </c>
      <c r="I3335" s="132" t="str">
        <f ca="1">IFERROR(IF($C3335="","",VLOOKUP(FİLTRE!$C3335,'SKT LİSTESİ'!$F:$S,10,0)),"")</f>
        <v/>
      </c>
      <c r="J3335" s="133" t="str">
        <f ca="1">IFERROR(IF($C3335="","",VLOOKUP(FİLTRE!$C3335,'SKT LİSTESİ'!$F:$S,11,0)),"")</f>
        <v/>
      </c>
      <c r="K3335" s="134" t="str">
        <f ca="1">IFERROR(IF($C3335="","",VLOOKUP(FİLTRE!$C3335,'SKT LİSTESİ'!$F:$S,12,0)),"")</f>
        <v/>
      </c>
      <c r="L3335" s="134" t="str">
        <f ca="1">IFERROR(IF($C3335="","",VLOOKUP(FİLTRE!$C3335,'SKT LİSTESİ'!$F:$S,13,0)),"")</f>
        <v/>
      </c>
      <c r="M3335" s="135" t="str">
        <f ca="1">IFERROR(IF($C3335="","",VLOOKUP(FİLTRE!$C3335,'SKT LİSTESİ'!$F:$AJ,14,0)),"")</f>
        <v/>
      </c>
      <c r="N3335" s="31" t="str">
        <f ca="1">IFERROR(IF($C3335="","",VLOOKUP(FİLTRE!$C3335,'SKT LİSTESİ'!$F:$AJ,22,0)),"")</f>
        <v/>
      </c>
      <c r="O3335" s="136" t="str">
        <f ca="1">IFERROR(IF($C3335="","",VLOOKUP(FİLTRE!$C3335,'SKT LİSTESİ'!$F:$AJ,23,0)),"")</f>
        <v/>
      </c>
      <c r="P3335" s="31"/>
      <c r="Q3335" s="31"/>
      <c r="R3335" s="137" t="str">
        <f ca="1">(IFERROR(IF($C3335="","",VLOOKUP(FİLTRE!$C3335,'SKT LİSTESİ'!$F:$AJ,15,0)),""))</f>
        <v/>
      </c>
      <c r="S3335" s="138" t="str">
        <f ca="1">IFERROR(IF($C3335="","",VLOOKUP(FİLTRE!$C3335,'SKT LİSTESİ'!$F:$AJ,16,0)),"")</f>
        <v/>
      </c>
      <c r="AF3335" s="179" t="str">
        <f t="shared" ca="1" si="206"/>
        <v/>
      </c>
      <c r="AG3335" s="179">
        <f t="shared" ca="1" si="207"/>
        <v>0</v>
      </c>
      <c r="AH3335" s="179">
        <f t="shared" ca="1" si="208"/>
        <v>0</v>
      </c>
    </row>
    <row r="3336" spans="2:34" ht="15.75" x14ac:dyDescent="0.25">
      <c r="B3336">
        <f t="shared" ca="1" si="205"/>
        <v>3324</v>
      </c>
      <c r="C3336" t="str">
        <f ca="1">IFERROR(VLOOKUP(B3336,'SKT LİSTESİ'!F:F,1,0),"")</f>
        <v/>
      </c>
      <c r="E3336" s="128" t="str">
        <f ca="1">IFERROR(IF($C3336="","",VLOOKUP(FİLTRE!$C3336,'SKT LİSTESİ'!$F:$S,5,0)),"")</f>
        <v/>
      </c>
      <c r="F3336" s="129" t="str">
        <f ca="1">IFERROR(IF($C3336="","",VLOOKUP(FİLTRE!$C3336,'SKT LİSTESİ'!$F:$S,7,0)),"")</f>
        <v/>
      </c>
      <c r="G3336" s="130" t="str">
        <f ca="1">IFERROR(IF($C3336="","",VLOOKUP(FİLTRE!$C3336,'SKT LİSTESİ'!$F:$S,8,0)),"")</f>
        <v/>
      </c>
      <c r="H3336" s="131" t="str">
        <f ca="1">IF(E3336="","",IF($C3336="","",VLOOKUP(FİLTRE!$C3336,'SKT LİSTESİ'!$F:$S,9,0)))</f>
        <v/>
      </c>
      <c r="I3336" s="132" t="str">
        <f ca="1">IFERROR(IF($C3336="","",VLOOKUP(FİLTRE!$C3336,'SKT LİSTESİ'!$F:$S,10,0)),"")</f>
        <v/>
      </c>
      <c r="J3336" s="133" t="str">
        <f ca="1">IFERROR(IF($C3336="","",VLOOKUP(FİLTRE!$C3336,'SKT LİSTESİ'!$F:$S,11,0)),"")</f>
        <v/>
      </c>
      <c r="K3336" s="134" t="str">
        <f ca="1">IFERROR(IF($C3336="","",VLOOKUP(FİLTRE!$C3336,'SKT LİSTESİ'!$F:$S,12,0)),"")</f>
        <v/>
      </c>
      <c r="L3336" s="134" t="str">
        <f ca="1">IFERROR(IF($C3336="","",VLOOKUP(FİLTRE!$C3336,'SKT LİSTESİ'!$F:$S,13,0)),"")</f>
        <v/>
      </c>
      <c r="M3336" s="135" t="str">
        <f ca="1">IFERROR(IF($C3336="","",VLOOKUP(FİLTRE!$C3336,'SKT LİSTESİ'!$F:$AJ,14,0)),"")</f>
        <v/>
      </c>
      <c r="N3336" s="31" t="str">
        <f ca="1">IFERROR(IF($C3336="","",VLOOKUP(FİLTRE!$C3336,'SKT LİSTESİ'!$F:$AJ,22,0)),"")</f>
        <v/>
      </c>
      <c r="O3336" s="136" t="str">
        <f ca="1">IFERROR(IF($C3336="","",VLOOKUP(FİLTRE!$C3336,'SKT LİSTESİ'!$F:$AJ,23,0)),"")</f>
        <v/>
      </c>
      <c r="P3336" s="31"/>
      <c r="Q3336" s="31"/>
      <c r="R3336" s="137" t="str">
        <f ca="1">(IFERROR(IF($C3336="","",VLOOKUP(FİLTRE!$C3336,'SKT LİSTESİ'!$F:$AJ,15,0)),""))</f>
        <v/>
      </c>
      <c r="S3336" s="138" t="str">
        <f ca="1">IFERROR(IF($C3336="","",VLOOKUP(FİLTRE!$C3336,'SKT LİSTESİ'!$F:$AJ,16,0)),"")</f>
        <v/>
      </c>
      <c r="AF3336" s="179" t="str">
        <f t="shared" ca="1" si="206"/>
        <v/>
      </c>
      <c r="AG3336" s="179">
        <f t="shared" ca="1" si="207"/>
        <v>0</v>
      </c>
      <c r="AH3336" s="179">
        <f t="shared" ca="1" si="208"/>
        <v>0</v>
      </c>
    </row>
    <row r="3337" spans="2:34" ht="15.75" x14ac:dyDescent="0.25">
      <c r="B3337">
        <f t="shared" ca="1" si="205"/>
        <v>3325</v>
      </c>
      <c r="C3337" t="str">
        <f ca="1">IFERROR(VLOOKUP(B3337,'SKT LİSTESİ'!F:F,1,0),"")</f>
        <v/>
      </c>
      <c r="E3337" s="128" t="str">
        <f ca="1">IFERROR(IF($C3337="","",VLOOKUP(FİLTRE!$C3337,'SKT LİSTESİ'!$F:$S,5,0)),"")</f>
        <v/>
      </c>
      <c r="F3337" s="129" t="str">
        <f ca="1">IFERROR(IF($C3337="","",VLOOKUP(FİLTRE!$C3337,'SKT LİSTESİ'!$F:$S,7,0)),"")</f>
        <v/>
      </c>
      <c r="G3337" s="130" t="str">
        <f ca="1">IFERROR(IF($C3337="","",VLOOKUP(FİLTRE!$C3337,'SKT LİSTESİ'!$F:$S,8,0)),"")</f>
        <v/>
      </c>
      <c r="H3337" s="131" t="str">
        <f ca="1">IF(E3337="","",IF($C3337="","",VLOOKUP(FİLTRE!$C3337,'SKT LİSTESİ'!$F:$S,9,0)))</f>
        <v/>
      </c>
      <c r="I3337" s="132" t="str">
        <f ca="1">IFERROR(IF($C3337="","",VLOOKUP(FİLTRE!$C3337,'SKT LİSTESİ'!$F:$S,10,0)),"")</f>
        <v/>
      </c>
      <c r="J3337" s="133" t="str">
        <f ca="1">IFERROR(IF($C3337="","",VLOOKUP(FİLTRE!$C3337,'SKT LİSTESİ'!$F:$S,11,0)),"")</f>
        <v/>
      </c>
      <c r="K3337" s="134" t="str">
        <f ca="1">IFERROR(IF($C3337="","",VLOOKUP(FİLTRE!$C3337,'SKT LİSTESİ'!$F:$S,12,0)),"")</f>
        <v/>
      </c>
      <c r="L3337" s="134" t="str">
        <f ca="1">IFERROR(IF($C3337="","",VLOOKUP(FİLTRE!$C3337,'SKT LİSTESİ'!$F:$S,13,0)),"")</f>
        <v/>
      </c>
      <c r="M3337" s="135" t="str">
        <f ca="1">IFERROR(IF($C3337="","",VLOOKUP(FİLTRE!$C3337,'SKT LİSTESİ'!$F:$AJ,14,0)),"")</f>
        <v/>
      </c>
      <c r="N3337" s="31" t="str">
        <f ca="1">IFERROR(IF($C3337="","",VLOOKUP(FİLTRE!$C3337,'SKT LİSTESİ'!$F:$AJ,22,0)),"")</f>
        <v/>
      </c>
      <c r="O3337" s="136" t="str">
        <f ca="1">IFERROR(IF($C3337="","",VLOOKUP(FİLTRE!$C3337,'SKT LİSTESİ'!$F:$AJ,23,0)),"")</f>
        <v/>
      </c>
      <c r="P3337" s="31"/>
      <c r="Q3337" s="31"/>
      <c r="R3337" s="137" t="str">
        <f ca="1">(IFERROR(IF($C3337="","",VLOOKUP(FİLTRE!$C3337,'SKT LİSTESİ'!$F:$AJ,15,0)),""))</f>
        <v/>
      </c>
      <c r="S3337" s="138" t="str">
        <f ca="1">IFERROR(IF($C3337="","",VLOOKUP(FİLTRE!$C3337,'SKT LİSTESİ'!$F:$AJ,16,0)),"")</f>
        <v/>
      </c>
      <c r="AF3337" s="179" t="str">
        <f t="shared" ca="1" si="206"/>
        <v/>
      </c>
      <c r="AG3337" s="179">
        <f t="shared" ca="1" si="207"/>
        <v>0</v>
      </c>
      <c r="AH3337" s="179">
        <f t="shared" ca="1" si="208"/>
        <v>0</v>
      </c>
    </row>
    <row r="3338" spans="2:34" ht="15.75" x14ac:dyDescent="0.25">
      <c r="B3338">
        <f t="shared" ca="1" si="205"/>
        <v>3326</v>
      </c>
      <c r="C3338" t="str">
        <f ca="1">IFERROR(VLOOKUP(B3338,'SKT LİSTESİ'!F:F,1,0),"")</f>
        <v/>
      </c>
      <c r="E3338" s="128" t="str">
        <f ca="1">IFERROR(IF($C3338="","",VLOOKUP(FİLTRE!$C3338,'SKT LİSTESİ'!$F:$S,5,0)),"")</f>
        <v/>
      </c>
      <c r="F3338" s="129" t="str">
        <f ca="1">IFERROR(IF($C3338="","",VLOOKUP(FİLTRE!$C3338,'SKT LİSTESİ'!$F:$S,7,0)),"")</f>
        <v/>
      </c>
      <c r="G3338" s="130" t="str">
        <f ca="1">IFERROR(IF($C3338="","",VLOOKUP(FİLTRE!$C3338,'SKT LİSTESİ'!$F:$S,8,0)),"")</f>
        <v/>
      </c>
      <c r="H3338" s="131" t="str">
        <f ca="1">IF(E3338="","",IF($C3338="","",VLOOKUP(FİLTRE!$C3338,'SKT LİSTESİ'!$F:$S,9,0)))</f>
        <v/>
      </c>
      <c r="I3338" s="132" t="str">
        <f ca="1">IFERROR(IF($C3338="","",VLOOKUP(FİLTRE!$C3338,'SKT LİSTESİ'!$F:$S,10,0)),"")</f>
        <v/>
      </c>
      <c r="J3338" s="133" t="str">
        <f ca="1">IFERROR(IF($C3338="","",VLOOKUP(FİLTRE!$C3338,'SKT LİSTESİ'!$F:$S,11,0)),"")</f>
        <v/>
      </c>
      <c r="K3338" s="134" t="str">
        <f ca="1">IFERROR(IF($C3338="","",VLOOKUP(FİLTRE!$C3338,'SKT LİSTESİ'!$F:$S,12,0)),"")</f>
        <v/>
      </c>
      <c r="L3338" s="134" t="str">
        <f ca="1">IFERROR(IF($C3338="","",VLOOKUP(FİLTRE!$C3338,'SKT LİSTESİ'!$F:$S,13,0)),"")</f>
        <v/>
      </c>
      <c r="M3338" s="135" t="str">
        <f ca="1">IFERROR(IF($C3338="","",VLOOKUP(FİLTRE!$C3338,'SKT LİSTESİ'!$F:$AJ,14,0)),"")</f>
        <v/>
      </c>
      <c r="N3338" s="31" t="str">
        <f ca="1">IFERROR(IF($C3338="","",VLOOKUP(FİLTRE!$C3338,'SKT LİSTESİ'!$F:$AJ,22,0)),"")</f>
        <v/>
      </c>
      <c r="O3338" s="136" t="str">
        <f ca="1">IFERROR(IF($C3338="","",VLOOKUP(FİLTRE!$C3338,'SKT LİSTESİ'!$F:$AJ,23,0)),"")</f>
        <v/>
      </c>
      <c r="P3338" s="31"/>
      <c r="Q3338" s="31"/>
      <c r="R3338" s="137" t="str">
        <f ca="1">(IFERROR(IF($C3338="","",VLOOKUP(FİLTRE!$C3338,'SKT LİSTESİ'!$F:$AJ,15,0)),""))</f>
        <v/>
      </c>
      <c r="S3338" s="138" t="str">
        <f ca="1">IFERROR(IF($C3338="","",VLOOKUP(FİLTRE!$C3338,'SKT LİSTESİ'!$F:$AJ,16,0)),"")</f>
        <v/>
      </c>
      <c r="AF3338" s="179" t="str">
        <f t="shared" ca="1" si="206"/>
        <v/>
      </c>
      <c r="AG3338" s="179">
        <f t="shared" ca="1" si="207"/>
        <v>0</v>
      </c>
      <c r="AH3338" s="179">
        <f t="shared" ca="1" si="208"/>
        <v>0</v>
      </c>
    </row>
    <row r="3339" spans="2:34" ht="15.75" x14ac:dyDescent="0.25">
      <c r="B3339">
        <f t="shared" ca="1" si="205"/>
        <v>3327</v>
      </c>
      <c r="C3339" t="str">
        <f ca="1">IFERROR(VLOOKUP(B3339,'SKT LİSTESİ'!F:F,1,0),"")</f>
        <v/>
      </c>
      <c r="E3339" s="128" t="str">
        <f ca="1">IFERROR(IF($C3339="","",VLOOKUP(FİLTRE!$C3339,'SKT LİSTESİ'!$F:$S,5,0)),"")</f>
        <v/>
      </c>
      <c r="F3339" s="129" t="str">
        <f ca="1">IFERROR(IF($C3339="","",VLOOKUP(FİLTRE!$C3339,'SKT LİSTESİ'!$F:$S,7,0)),"")</f>
        <v/>
      </c>
      <c r="G3339" s="130" t="str">
        <f ca="1">IFERROR(IF($C3339="","",VLOOKUP(FİLTRE!$C3339,'SKT LİSTESİ'!$F:$S,8,0)),"")</f>
        <v/>
      </c>
      <c r="H3339" s="131" t="str">
        <f ca="1">IF(E3339="","",IF($C3339="","",VLOOKUP(FİLTRE!$C3339,'SKT LİSTESİ'!$F:$S,9,0)))</f>
        <v/>
      </c>
      <c r="I3339" s="132" t="str">
        <f ca="1">IFERROR(IF($C3339="","",VLOOKUP(FİLTRE!$C3339,'SKT LİSTESİ'!$F:$S,10,0)),"")</f>
        <v/>
      </c>
      <c r="J3339" s="133" t="str">
        <f ca="1">IFERROR(IF($C3339="","",VLOOKUP(FİLTRE!$C3339,'SKT LİSTESİ'!$F:$S,11,0)),"")</f>
        <v/>
      </c>
      <c r="K3339" s="134" t="str">
        <f ca="1">IFERROR(IF($C3339="","",VLOOKUP(FİLTRE!$C3339,'SKT LİSTESİ'!$F:$S,12,0)),"")</f>
        <v/>
      </c>
      <c r="L3339" s="134" t="str">
        <f ca="1">IFERROR(IF($C3339="","",VLOOKUP(FİLTRE!$C3339,'SKT LİSTESİ'!$F:$S,13,0)),"")</f>
        <v/>
      </c>
      <c r="M3339" s="135" t="str">
        <f ca="1">IFERROR(IF($C3339="","",VLOOKUP(FİLTRE!$C3339,'SKT LİSTESİ'!$F:$AJ,14,0)),"")</f>
        <v/>
      </c>
      <c r="N3339" s="31" t="str">
        <f ca="1">IFERROR(IF($C3339="","",VLOOKUP(FİLTRE!$C3339,'SKT LİSTESİ'!$F:$AJ,22,0)),"")</f>
        <v/>
      </c>
      <c r="O3339" s="136" t="str">
        <f ca="1">IFERROR(IF($C3339="","",VLOOKUP(FİLTRE!$C3339,'SKT LİSTESİ'!$F:$AJ,23,0)),"")</f>
        <v/>
      </c>
      <c r="P3339" s="31"/>
      <c r="Q3339" s="31"/>
      <c r="R3339" s="137" t="str">
        <f ca="1">(IFERROR(IF($C3339="","",VLOOKUP(FİLTRE!$C3339,'SKT LİSTESİ'!$F:$AJ,15,0)),""))</f>
        <v/>
      </c>
      <c r="S3339" s="138" t="str">
        <f ca="1">IFERROR(IF($C3339="","",VLOOKUP(FİLTRE!$C3339,'SKT LİSTESİ'!$F:$AJ,16,0)),"")</f>
        <v/>
      </c>
      <c r="AF3339" s="179" t="str">
        <f t="shared" ca="1" si="206"/>
        <v/>
      </c>
      <c r="AG3339" s="179">
        <f t="shared" ca="1" si="207"/>
        <v>0</v>
      </c>
      <c r="AH3339" s="179">
        <f t="shared" ca="1" si="208"/>
        <v>0</v>
      </c>
    </row>
    <row r="3340" spans="2:34" ht="15.75" x14ac:dyDescent="0.25">
      <c r="B3340">
        <f t="shared" ca="1" si="205"/>
        <v>3328</v>
      </c>
      <c r="C3340" t="str">
        <f ca="1">IFERROR(VLOOKUP(B3340,'SKT LİSTESİ'!F:F,1,0),"")</f>
        <v/>
      </c>
      <c r="E3340" s="128" t="str">
        <f ca="1">IFERROR(IF($C3340="","",VLOOKUP(FİLTRE!$C3340,'SKT LİSTESİ'!$F:$S,5,0)),"")</f>
        <v/>
      </c>
      <c r="F3340" s="129" t="str">
        <f ca="1">IFERROR(IF($C3340="","",VLOOKUP(FİLTRE!$C3340,'SKT LİSTESİ'!$F:$S,7,0)),"")</f>
        <v/>
      </c>
      <c r="G3340" s="130" t="str">
        <f ca="1">IFERROR(IF($C3340="","",VLOOKUP(FİLTRE!$C3340,'SKT LİSTESİ'!$F:$S,8,0)),"")</f>
        <v/>
      </c>
      <c r="H3340" s="131" t="str">
        <f ca="1">IF(E3340="","",IF($C3340="","",VLOOKUP(FİLTRE!$C3340,'SKT LİSTESİ'!$F:$S,9,0)))</f>
        <v/>
      </c>
      <c r="I3340" s="132" t="str">
        <f ca="1">IFERROR(IF($C3340="","",VLOOKUP(FİLTRE!$C3340,'SKT LİSTESİ'!$F:$S,10,0)),"")</f>
        <v/>
      </c>
      <c r="J3340" s="133" t="str">
        <f ca="1">IFERROR(IF($C3340="","",VLOOKUP(FİLTRE!$C3340,'SKT LİSTESİ'!$F:$S,11,0)),"")</f>
        <v/>
      </c>
      <c r="K3340" s="134" t="str">
        <f ca="1">IFERROR(IF($C3340="","",VLOOKUP(FİLTRE!$C3340,'SKT LİSTESİ'!$F:$S,12,0)),"")</f>
        <v/>
      </c>
      <c r="L3340" s="134" t="str">
        <f ca="1">IFERROR(IF($C3340="","",VLOOKUP(FİLTRE!$C3340,'SKT LİSTESİ'!$F:$S,13,0)),"")</f>
        <v/>
      </c>
      <c r="M3340" s="135" t="str">
        <f ca="1">IFERROR(IF($C3340="","",VLOOKUP(FİLTRE!$C3340,'SKT LİSTESİ'!$F:$AJ,14,0)),"")</f>
        <v/>
      </c>
      <c r="N3340" s="31" t="str">
        <f ca="1">IFERROR(IF($C3340="","",VLOOKUP(FİLTRE!$C3340,'SKT LİSTESİ'!$F:$AJ,22,0)),"")</f>
        <v/>
      </c>
      <c r="O3340" s="136" t="str">
        <f ca="1">IFERROR(IF($C3340="","",VLOOKUP(FİLTRE!$C3340,'SKT LİSTESİ'!$F:$AJ,23,0)),"")</f>
        <v/>
      </c>
      <c r="P3340" s="31"/>
      <c r="Q3340" s="31"/>
      <c r="R3340" s="137" t="str">
        <f ca="1">(IFERROR(IF($C3340="","",VLOOKUP(FİLTRE!$C3340,'SKT LİSTESİ'!$F:$AJ,15,0)),""))</f>
        <v/>
      </c>
      <c r="S3340" s="138" t="str">
        <f ca="1">IFERROR(IF($C3340="","",VLOOKUP(FİLTRE!$C3340,'SKT LİSTESİ'!$F:$AJ,16,0)),"")</f>
        <v/>
      </c>
      <c r="AF3340" s="179" t="str">
        <f t="shared" ca="1" si="206"/>
        <v/>
      </c>
      <c r="AG3340" s="179">
        <f t="shared" ca="1" si="207"/>
        <v>0</v>
      </c>
      <c r="AH3340" s="179">
        <f t="shared" ca="1" si="208"/>
        <v>0</v>
      </c>
    </row>
    <row r="3341" spans="2:34" ht="15.75" x14ac:dyDescent="0.25">
      <c r="B3341">
        <f t="shared" ca="1" si="205"/>
        <v>3329</v>
      </c>
      <c r="C3341" t="str">
        <f ca="1">IFERROR(VLOOKUP(B3341,'SKT LİSTESİ'!F:F,1,0),"")</f>
        <v/>
      </c>
      <c r="E3341" s="128" t="str">
        <f ca="1">IFERROR(IF($C3341="","",VLOOKUP(FİLTRE!$C3341,'SKT LİSTESİ'!$F:$S,5,0)),"")</f>
        <v/>
      </c>
      <c r="F3341" s="129" t="str">
        <f ca="1">IFERROR(IF($C3341="","",VLOOKUP(FİLTRE!$C3341,'SKT LİSTESİ'!$F:$S,7,0)),"")</f>
        <v/>
      </c>
      <c r="G3341" s="130" t="str">
        <f ca="1">IFERROR(IF($C3341="","",VLOOKUP(FİLTRE!$C3341,'SKT LİSTESİ'!$F:$S,8,0)),"")</f>
        <v/>
      </c>
      <c r="H3341" s="131" t="str">
        <f ca="1">IF(E3341="","",IF($C3341="","",VLOOKUP(FİLTRE!$C3341,'SKT LİSTESİ'!$F:$S,9,0)))</f>
        <v/>
      </c>
      <c r="I3341" s="132" t="str">
        <f ca="1">IFERROR(IF($C3341="","",VLOOKUP(FİLTRE!$C3341,'SKT LİSTESİ'!$F:$S,10,0)),"")</f>
        <v/>
      </c>
      <c r="J3341" s="133" t="str">
        <f ca="1">IFERROR(IF($C3341="","",VLOOKUP(FİLTRE!$C3341,'SKT LİSTESİ'!$F:$S,11,0)),"")</f>
        <v/>
      </c>
      <c r="K3341" s="134" t="str">
        <f ca="1">IFERROR(IF($C3341="","",VLOOKUP(FİLTRE!$C3341,'SKT LİSTESİ'!$F:$S,12,0)),"")</f>
        <v/>
      </c>
      <c r="L3341" s="134" t="str">
        <f ca="1">IFERROR(IF($C3341="","",VLOOKUP(FİLTRE!$C3341,'SKT LİSTESİ'!$F:$S,13,0)),"")</f>
        <v/>
      </c>
      <c r="M3341" s="135" t="str">
        <f ca="1">IFERROR(IF($C3341="","",VLOOKUP(FİLTRE!$C3341,'SKT LİSTESİ'!$F:$AJ,14,0)),"")</f>
        <v/>
      </c>
      <c r="N3341" s="31" t="str">
        <f ca="1">IFERROR(IF($C3341="","",VLOOKUP(FİLTRE!$C3341,'SKT LİSTESİ'!$F:$AJ,22,0)),"")</f>
        <v/>
      </c>
      <c r="O3341" s="136" t="str">
        <f ca="1">IFERROR(IF($C3341="","",VLOOKUP(FİLTRE!$C3341,'SKT LİSTESİ'!$F:$AJ,23,0)),"")</f>
        <v/>
      </c>
      <c r="P3341" s="31"/>
      <c r="Q3341" s="31"/>
      <c r="R3341" s="137" t="str">
        <f ca="1">(IFERROR(IF($C3341="","",VLOOKUP(FİLTRE!$C3341,'SKT LİSTESİ'!$F:$AJ,15,0)),""))</f>
        <v/>
      </c>
      <c r="S3341" s="138" t="str">
        <f ca="1">IFERROR(IF($C3341="","",VLOOKUP(FİLTRE!$C3341,'SKT LİSTESİ'!$F:$AJ,16,0)),"")</f>
        <v/>
      </c>
      <c r="AF3341" s="179" t="str">
        <f t="shared" ca="1" si="206"/>
        <v/>
      </c>
      <c r="AG3341" s="179">
        <f t="shared" ca="1" si="207"/>
        <v>0</v>
      </c>
      <c r="AH3341" s="179">
        <f t="shared" ca="1" si="208"/>
        <v>0</v>
      </c>
    </row>
    <row r="3342" spans="2:34" ht="15.75" x14ac:dyDescent="0.25">
      <c r="B3342">
        <f t="shared" ref="B3342:B3405" ca="1" si="209">IF($Y$2=1,(ROW()-12),"")</f>
        <v>3330</v>
      </c>
      <c r="C3342" t="str">
        <f ca="1">IFERROR(VLOOKUP(B3342,'SKT LİSTESİ'!F:F,1,0),"")</f>
        <v/>
      </c>
      <c r="E3342" s="128" t="str">
        <f ca="1">IFERROR(IF($C3342="","",VLOOKUP(FİLTRE!$C3342,'SKT LİSTESİ'!$F:$S,5,0)),"")</f>
        <v/>
      </c>
      <c r="F3342" s="129" t="str">
        <f ca="1">IFERROR(IF($C3342="","",VLOOKUP(FİLTRE!$C3342,'SKT LİSTESİ'!$F:$S,7,0)),"")</f>
        <v/>
      </c>
      <c r="G3342" s="130" t="str">
        <f ca="1">IFERROR(IF($C3342="","",VLOOKUP(FİLTRE!$C3342,'SKT LİSTESİ'!$F:$S,8,0)),"")</f>
        <v/>
      </c>
      <c r="H3342" s="131" t="str">
        <f ca="1">IF(E3342="","",IF($C3342="","",VLOOKUP(FİLTRE!$C3342,'SKT LİSTESİ'!$F:$S,9,0)))</f>
        <v/>
      </c>
      <c r="I3342" s="132" t="str">
        <f ca="1">IFERROR(IF($C3342="","",VLOOKUP(FİLTRE!$C3342,'SKT LİSTESİ'!$F:$S,10,0)),"")</f>
        <v/>
      </c>
      <c r="J3342" s="133" t="str">
        <f ca="1">IFERROR(IF($C3342="","",VLOOKUP(FİLTRE!$C3342,'SKT LİSTESİ'!$F:$S,11,0)),"")</f>
        <v/>
      </c>
      <c r="K3342" s="134" t="str">
        <f ca="1">IFERROR(IF($C3342="","",VLOOKUP(FİLTRE!$C3342,'SKT LİSTESİ'!$F:$S,12,0)),"")</f>
        <v/>
      </c>
      <c r="L3342" s="134" t="str">
        <f ca="1">IFERROR(IF($C3342="","",VLOOKUP(FİLTRE!$C3342,'SKT LİSTESİ'!$F:$S,13,0)),"")</f>
        <v/>
      </c>
      <c r="M3342" s="135" t="str">
        <f ca="1">IFERROR(IF($C3342="","",VLOOKUP(FİLTRE!$C3342,'SKT LİSTESİ'!$F:$AJ,14,0)),"")</f>
        <v/>
      </c>
      <c r="N3342" s="31" t="str">
        <f ca="1">IFERROR(IF($C3342="","",VLOOKUP(FİLTRE!$C3342,'SKT LİSTESİ'!$F:$AJ,22,0)),"")</f>
        <v/>
      </c>
      <c r="O3342" s="136" t="str">
        <f ca="1">IFERROR(IF($C3342="","",VLOOKUP(FİLTRE!$C3342,'SKT LİSTESİ'!$F:$AJ,23,0)),"")</f>
        <v/>
      </c>
      <c r="P3342" s="31"/>
      <c r="Q3342" s="31"/>
      <c r="R3342" s="137" t="str">
        <f ca="1">(IFERROR(IF($C3342="","",VLOOKUP(FİLTRE!$C3342,'SKT LİSTESİ'!$F:$AJ,15,0)),""))</f>
        <v/>
      </c>
      <c r="S3342" s="138" t="str">
        <f ca="1">IFERROR(IF($C3342="","",VLOOKUP(FİLTRE!$C3342,'SKT LİSTESİ'!$F:$AJ,16,0)),"")</f>
        <v/>
      </c>
      <c r="AF3342" s="179" t="str">
        <f t="shared" ref="AF3342:AF3405" ca="1" si="210">IF(E3342&lt;&gt;"SAYIM",K3342,
(IF(AND(E3342="SAYIM",R3342=0),0,(COUNTIFS(E:E,"SAYIM",F:F,F3342,R:R,"&gt;"&amp;0)))))</f>
        <v/>
      </c>
      <c r="AG3342" s="179">
        <f t="shared" ref="AG3342:AG3405" ca="1" si="211">IF(E3342="SAYIM",(IFERROR(R3342/AF3342,0)),0)</f>
        <v>0</v>
      </c>
      <c r="AH3342" s="179">
        <f t="shared" ref="AH3342:AH3405" ca="1" si="212">IF(E3342="SAYIM",(IFERROR(S3342/AF3342,0)),0)</f>
        <v>0</v>
      </c>
    </row>
    <row r="3343" spans="2:34" ht="15.75" x14ac:dyDescent="0.25">
      <c r="B3343">
        <f t="shared" ca="1" si="209"/>
        <v>3331</v>
      </c>
      <c r="C3343" t="str">
        <f ca="1">IFERROR(VLOOKUP(B3343,'SKT LİSTESİ'!F:F,1,0),"")</f>
        <v/>
      </c>
      <c r="E3343" s="128" t="str">
        <f ca="1">IFERROR(IF($C3343="","",VLOOKUP(FİLTRE!$C3343,'SKT LİSTESİ'!$F:$S,5,0)),"")</f>
        <v/>
      </c>
      <c r="F3343" s="129" t="str">
        <f ca="1">IFERROR(IF($C3343="","",VLOOKUP(FİLTRE!$C3343,'SKT LİSTESİ'!$F:$S,7,0)),"")</f>
        <v/>
      </c>
      <c r="G3343" s="130" t="str">
        <f ca="1">IFERROR(IF($C3343="","",VLOOKUP(FİLTRE!$C3343,'SKT LİSTESİ'!$F:$S,8,0)),"")</f>
        <v/>
      </c>
      <c r="H3343" s="131" t="str">
        <f ca="1">IF(E3343="","",IF($C3343="","",VLOOKUP(FİLTRE!$C3343,'SKT LİSTESİ'!$F:$S,9,0)))</f>
        <v/>
      </c>
      <c r="I3343" s="132" t="str">
        <f ca="1">IFERROR(IF($C3343="","",VLOOKUP(FİLTRE!$C3343,'SKT LİSTESİ'!$F:$S,10,0)),"")</f>
        <v/>
      </c>
      <c r="J3343" s="133" t="str">
        <f ca="1">IFERROR(IF($C3343="","",VLOOKUP(FİLTRE!$C3343,'SKT LİSTESİ'!$F:$S,11,0)),"")</f>
        <v/>
      </c>
      <c r="K3343" s="134" t="str">
        <f ca="1">IFERROR(IF($C3343="","",VLOOKUP(FİLTRE!$C3343,'SKT LİSTESİ'!$F:$S,12,0)),"")</f>
        <v/>
      </c>
      <c r="L3343" s="134" t="str">
        <f ca="1">IFERROR(IF($C3343="","",VLOOKUP(FİLTRE!$C3343,'SKT LİSTESİ'!$F:$S,13,0)),"")</f>
        <v/>
      </c>
      <c r="M3343" s="135" t="str">
        <f ca="1">IFERROR(IF($C3343="","",VLOOKUP(FİLTRE!$C3343,'SKT LİSTESİ'!$F:$AJ,14,0)),"")</f>
        <v/>
      </c>
      <c r="N3343" s="31" t="str">
        <f ca="1">IFERROR(IF($C3343="","",VLOOKUP(FİLTRE!$C3343,'SKT LİSTESİ'!$F:$AJ,22,0)),"")</f>
        <v/>
      </c>
      <c r="O3343" s="136" t="str">
        <f ca="1">IFERROR(IF($C3343="","",VLOOKUP(FİLTRE!$C3343,'SKT LİSTESİ'!$F:$AJ,23,0)),"")</f>
        <v/>
      </c>
      <c r="P3343" s="31"/>
      <c r="Q3343" s="31"/>
      <c r="R3343" s="137" t="str">
        <f ca="1">(IFERROR(IF($C3343="","",VLOOKUP(FİLTRE!$C3343,'SKT LİSTESİ'!$F:$AJ,15,0)),""))</f>
        <v/>
      </c>
      <c r="S3343" s="138" t="str">
        <f ca="1">IFERROR(IF($C3343="","",VLOOKUP(FİLTRE!$C3343,'SKT LİSTESİ'!$F:$AJ,16,0)),"")</f>
        <v/>
      </c>
      <c r="AF3343" s="179" t="str">
        <f t="shared" ca="1" si="210"/>
        <v/>
      </c>
      <c r="AG3343" s="179">
        <f t="shared" ca="1" si="211"/>
        <v>0</v>
      </c>
      <c r="AH3343" s="179">
        <f t="shared" ca="1" si="212"/>
        <v>0</v>
      </c>
    </row>
    <row r="3344" spans="2:34" ht="15.75" x14ac:dyDescent="0.25">
      <c r="B3344">
        <f t="shared" ca="1" si="209"/>
        <v>3332</v>
      </c>
      <c r="C3344" t="str">
        <f ca="1">IFERROR(VLOOKUP(B3344,'SKT LİSTESİ'!F:F,1,0),"")</f>
        <v/>
      </c>
      <c r="E3344" s="128" t="str">
        <f ca="1">IFERROR(IF($C3344="","",VLOOKUP(FİLTRE!$C3344,'SKT LİSTESİ'!$F:$S,5,0)),"")</f>
        <v/>
      </c>
      <c r="F3344" s="129" t="str">
        <f ca="1">IFERROR(IF($C3344="","",VLOOKUP(FİLTRE!$C3344,'SKT LİSTESİ'!$F:$S,7,0)),"")</f>
        <v/>
      </c>
      <c r="G3344" s="130" t="str">
        <f ca="1">IFERROR(IF($C3344="","",VLOOKUP(FİLTRE!$C3344,'SKT LİSTESİ'!$F:$S,8,0)),"")</f>
        <v/>
      </c>
      <c r="H3344" s="131" t="str">
        <f ca="1">IF(E3344="","",IF($C3344="","",VLOOKUP(FİLTRE!$C3344,'SKT LİSTESİ'!$F:$S,9,0)))</f>
        <v/>
      </c>
      <c r="I3344" s="132" t="str">
        <f ca="1">IFERROR(IF($C3344="","",VLOOKUP(FİLTRE!$C3344,'SKT LİSTESİ'!$F:$S,10,0)),"")</f>
        <v/>
      </c>
      <c r="J3344" s="133" t="str">
        <f ca="1">IFERROR(IF($C3344="","",VLOOKUP(FİLTRE!$C3344,'SKT LİSTESİ'!$F:$S,11,0)),"")</f>
        <v/>
      </c>
      <c r="K3344" s="134" t="str">
        <f ca="1">IFERROR(IF($C3344="","",VLOOKUP(FİLTRE!$C3344,'SKT LİSTESİ'!$F:$S,12,0)),"")</f>
        <v/>
      </c>
      <c r="L3344" s="134" t="str">
        <f ca="1">IFERROR(IF($C3344="","",VLOOKUP(FİLTRE!$C3344,'SKT LİSTESİ'!$F:$S,13,0)),"")</f>
        <v/>
      </c>
      <c r="M3344" s="135" t="str">
        <f ca="1">IFERROR(IF($C3344="","",VLOOKUP(FİLTRE!$C3344,'SKT LİSTESİ'!$F:$AJ,14,0)),"")</f>
        <v/>
      </c>
      <c r="N3344" s="31" t="str">
        <f ca="1">IFERROR(IF($C3344="","",VLOOKUP(FİLTRE!$C3344,'SKT LİSTESİ'!$F:$AJ,22,0)),"")</f>
        <v/>
      </c>
      <c r="O3344" s="136" t="str">
        <f ca="1">IFERROR(IF($C3344="","",VLOOKUP(FİLTRE!$C3344,'SKT LİSTESİ'!$F:$AJ,23,0)),"")</f>
        <v/>
      </c>
      <c r="P3344" s="31"/>
      <c r="Q3344" s="31"/>
      <c r="R3344" s="137" t="str">
        <f ca="1">(IFERROR(IF($C3344="","",VLOOKUP(FİLTRE!$C3344,'SKT LİSTESİ'!$F:$AJ,15,0)),""))</f>
        <v/>
      </c>
      <c r="S3344" s="138" t="str">
        <f ca="1">IFERROR(IF($C3344="","",VLOOKUP(FİLTRE!$C3344,'SKT LİSTESİ'!$F:$AJ,16,0)),"")</f>
        <v/>
      </c>
      <c r="AF3344" s="179" t="str">
        <f t="shared" ca="1" si="210"/>
        <v/>
      </c>
      <c r="AG3344" s="179">
        <f t="shared" ca="1" si="211"/>
        <v>0</v>
      </c>
      <c r="AH3344" s="179">
        <f t="shared" ca="1" si="212"/>
        <v>0</v>
      </c>
    </row>
    <row r="3345" spans="2:34" ht="15.75" x14ac:dyDescent="0.25">
      <c r="B3345">
        <f t="shared" ca="1" si="209"/>
        <v>3333</v>
      </c>
      <c r="C3345" t="str">
        <f ca="1">IFERROR(VLOOKUP(B3345,'SKT LİSTESİ'!F:F,1,0),"")</f>
        <v/>
      </c>
      <c r="E3345" s="128" t="str">
        <f ca="1">IFERROR(IF($C3345="","",VLOOKUP(FİLTRE!$C3345,'SKT LİSTESİ'!$F:$S,5,0)),"")</f>
        <v/>
      </c>
      <c r="F3345" s="129" t="str">
        <f ca="1">IFERROR(IF($C3345="","",VLOOKUP(FİLTRE!$C3345,'SKT LİSTESİ'!$F:$S,7,0)),"")</f>
        <v/>
      </c>
      <c r="G3345" s="130" t="str">
        <f ca="1">IFERROR(IF($C3345="","",VLOOKUP(FİLTRE!$C3345,'SKT LİSTESİ'!$F:$S,8,0)),"")</f>
        <v/>
      </c>
      <c r="H3345" s="131" t="str">
        <f ca="1">IF(E3345="","",IF($C3345="","",VLOOKUP(FİLTRE!$C3345,'SKT LİSTESİ'!$F:$S,9,0)))</f>
        <v/>
      </c>
      <c r="I3345" s="132" t="str">
        <f ca="1">IFERROR(IF($C3345="","",VLOOKUP(FİLTRE!$C3345,'SKT LİSTESİ'!$F:$S,10,0)),"")</f>
        <v/>
      </c>
      <c r="J3345" s="133" t="str">
        <f ca="1">IFERROR(IF($C3345="","",VLOOKUP(FİLTRE!$C3345,'SKT LİSTESİ'!$F:$S,11,0)),"")</f>
        <v/>
      </c>
      <c r="K3345" s="134" t="str">
        <f ca="1">IFERROR(IF($C3345="","",VLOOKUP(FİLTRE!$C3345,'SKT LİSTESİ'!$F:$S,12,0)),"")</f>
        <v/>
      </c>
      <c r="L3345" s="134" t="str">
        <f ca="1">IFERROR(IF($C3345="","",VLOOKUP(FİLTRE!$C3345,'SKT LİSTESİ'!$F:$S,13,0)),"")</f>
        <v/>
      </c>
      <c r="M3345" s="135" t="str">
        <f ca="1">IFERROR(IF($C3345="","",VLOOKUP(FİLTRE!$C3345,'SKT LİSTESİ'!$F:$AJ,14,0)),"")</f>
        <v/>
      </c>
      <c r="N3345" s="31" t="str">
        <f ca="1">IFERROR(IF($C3345="","",VLOOKUP(FİLTRE!$C3345,'SKT LİSTESİ'!$F:$AJ,22,0)),"")</f>
        <v/>
      </c>
      <c r="O3345" s="136" t="str">
        <f ca="1">IFERROR(IF($C3345="","",VLOOKUP(FİLTRE!$C3345,'SKT LİSTESİ'!$F:$AJ,23,0)),"")</f>
        <v/>
      </c>
      <c r="P3345" s="31"/>
      <c r="Q3345" s="31"/>
      <c r="R3345" s="137" t="str">
        <f ca="1">(IFERROR(IF($C3345="","",VLOOKUP(FİLTRE!$C3345,'SKT LİSTESİ'!$F:$AJ,15,0)),""))</f>
        <v/>
      </c>
      <c r="S3345" s="138" t="str">
        <f ca="1">IFERROR(IF($C3345="","",VLOOKUP(FİLTRE!$C3345,'SKT LİSTESİ'!$F:$AJ,16,0)),"")</f>
        <v/>
      </c>
      <c r="AF3345" s="179" t="str">
        <f t="shared" ca="1" si="210"/>
        <v/>
      </c>
      <c r="AG3345" s="179">
        <f t="shared" ca="1" si="211"/>
        <v>0</v>
      </c>
      <c r="AH3345" s="179">
        <f t="shared" ca="1" si="212"/>
        <v>0</v>
      </c>
    </row>
    <row r="3346" spans="2:34" ht="15.75" x14ac:dyDescent="0.25">
      <c r="B3346">
        <f t="shared" ca="1" si="209"/>
        <v>3334</v>
      </c>
      <c r="C3346" t="str">
        <f ca="1">IFERROR(VLOOKUP(B3346,'SKT LİSTESİ'!F:F,1,0),"")</f>
        <v/>
      </c>
      <c r="E3346" s="128" t="str">
        <f ca="1">IFERROR(IF($C3346="","",VLOOKUP(FİLTRE!$C3346,'SKT LİSTESİ'!$F:$S,5,0)),"")</f>
        <v/>
      </c>
      <c r="F3346" s="129" t="str">
        <f ca="1">IFERROR(IF($C3346="","",VLOOKUP(FİLTRE!$C3346,'SKT LİSTESİ'!$F:$S,7,0)),"")</f>
        <v/>
      </c>
      <c r="G3346" s="130" t="str">
        <f ca="1">IFERROR(IF($C3346="","",VLOOKUP(FİLTRE!$C3346,'SKT LİSTESİ'!$F:$S,8,0)),"")</f>
        <v/>
      </c>
      <c r="H3346" s="131" t="str">
        <f ca="1">IF(E3346="","",IF($C3346="","",VLOOKUP(FİLTRE!$C3346,'SKT LİSTESİ'!$F:$S,9,0)))</f>
        <v/>
      </c>
      <c r="I3346" s="132" t="str">
        <f ca="1">IFERROR(IF($C3346="","",VLOOKUP(FİLTRE!$C3346,'SKT LİSTESİ'!$F:$S,10,0)),"")</f>
        <v/>
      </c>
      <c r="J3346" s="133" t="str">
        <f ca="1">IFERROR(IF($C3346="","",VLOOKUP(FİLTRE!$C3346,'SKT LİSTESİ'!$F:$S,11,0)),"")</f>
        <v/>
      </c>
      <c r="K3346" s="134" t="str">
        <f ca="1">IFERROR(IF($C3346="","",VLOOKUP(FİLTRE!$C3346,'SKT LİSTESİ'!$F:$S,12,0)),"")</f>
        <v/>
      </c>
      <c r="L3346" s="134" t="str">
        <f ca="1">IFERROR(IF($C3346="","",VLOOKUP(FİLTRE!$C3346,'SKT LİSTESİ'!$F:$S,13,0)),"")</f>
        <v/>
      </c>
      <c r="M3346" s="135" t="str">
        <f ca="1">IFERROR(IF($C3346="","",VLOOKUP(FİLTRE!$C3346,'SKT LİSTESİ'!$F:$AJ,14,0)),"")</f>
        <v/>
      </c>
      <c r="N3346" s="31" t="str">
        <f ca="1">IFERROR(IF($C3346="","",VLOOKUP(FİLTRE!$C3346,'SKT LİSTESİ'!$F:$AJ,22,0)),"")</f>
        <v/>
      </c>
      <c r="O3346" s="136" t="str">
        <f ca="1">IFERROR(IF($C3346="","",VLOOKUP(FİLTRE!$C3346,'SKT LİSTESİ'!$F:$AJ,23,0)),"")</f>
        <v/>
      </c>
      <c r="P3346" s="31"/>
      <c r="Q3346" s="31"/>
      <c r="R3346" s="137" t="str">
        <f ca="1">(IFERROR(IF($C3346="","",VLOOKUP(FİLTRE!$C3346,'SKT LİSTESİ'!$F:$AJ,15,0)),""))</f>
        <v/>
      </c>
      <c r="S3346" s="138" t="str">
        <f ca="1">IFERROR(IF($C3346="","",VLOOKUP(FİLTRE!$C3346,'SKT LİSTESİ'!$F:$AJ,16,0)),"")</f>
        <v/>
      </c>
      <c r="AF3346" s="179" t="str">
        <f t="shared" ca="1" si="210"/>
        <v/>
      </c>
      <c r="AG3346" s="179">
        <f t="shared" ca="1" si="211"/>
        <v>0</v>
      </c>
      <c r="AH3346" s="179">
        <f t="shared" ca="1" si="212"/>
        <v>0</v>
      </c>
    </row>
    <row r="3347" spans="2:34" ht="15.75" x14ac:dyDescent="0.25">
      <c r="B3347">
        <f t="shared" ca="1" si="209"/>
        <v>3335</v>
      </c>
      <c r="C3347" t="str">
        <f ca="1">IFERROR(VLOOKUP(B3347,'SKT LİSTESİ'!F:F,1,0),"")</f>
        <v/>
      </c>
      <c r="E3347" s="128" t="str">
        <f ca="1">IFERROR(IF($C3347="","",VLOOKUP(FİLTRE!$C3347,'SKT LİSTESİ'!$F:$S,5,0)),"")</f>
        <v/>
      </c>
      <c r="F3347" s="129" t="str">
        <f ca="1">IFERROR(IF($C3347="","",VLOOKUP(FİLTRE!$C3347,'SKT LİSTESİ'!$F:$S,7,0)),"")</f>
        <v/>
      </c>
      <c r="G3347" s="130" t="str">
        <f ca="1">IFERROR(IF($C3347="","",VLOOKUP(FİLTRE!$C3347,'SKT LİSTESİ'!$F:$S,8,0)),"")</f>
        <v/>
      </c>
      <c r="H3347" s="131" t="str">
        <f ca="1">IF(E3347="","",IF($C3347="","",VLOOKUP(FİLTRE!$C3347,'SKT LİSTESİ'!$F:$S,9,0)))</f>
        <v/>
      </c>
      <c r="I3347" s="132" t="str">
        <f ca="1">IFERROR(IF($C3347="","",VLOOKUP(FİLTRE!$C3347,'SKT LİSTESİ'!$F:$S,10,0)),"")</f>
        <v/>
      </c>
      <c r="J3347" s="133" t="str">
        <f ca="1">IFERROR(IF($C3347="","",VLOOKUP(FİLTRE!$C3347,'SKT LİSTESİ'!$F:$S,11,0)),"")</f>
        <v/>
      </c>
      <c r="K3347" s="134" t="str">
        <f ca="1">IFERROR(IF($C3347="","",VLOOKUP(FİLTRE!$C3347,'SKT LİSTESİ'!$F:$S,12,0)),"")</f>
        <v/>
      </c>
      <c r="L3347" s="134" t="str">
        <f ca="1">IFERROR(IF($C3347="","",VLOOKUP(FİLTRE!$C3347,'SKT LİSTESİ'!$F:$S,13,0)),"")</f>
        <v/>
      </c>
      <c r="M3347" s="135" t="str">
        <f ca="1">IFERROR(IF($C3347="","",VLOOKUP(FİLTRE!$C3347,'SKT LİSTESİ'!$F:$AJ,14,0)),"")</f>
        <v/>
      </c>
      <c r="N3347" s="31" t="str">
        <f ca="1">IFERROR(IF($C3347="","",VLOOKUP(FİLTRE!$C3347,'SKT LİSTESİ'!$F:$AJ,22,0)),"")</f>
        <v/>
      </c>
      <c r="O3347" s="136" t="str">
        <f ca="1">IFERROR(IF($C3347="","",VLOOKUP(FİLTRE!$C3347,'SKT LİSTESİ'!$F:$AJ,23,0)),"")</f>
        <v/>
      </c>
      <c r="P3347" s="31"/>
      <c r="Q3347" s="31"/>
      <c r="R3347" s="137" t="str">
        <f ca="1">(IFERROR(IF($C3347="","",VLOOKUP(FİLTRE!$C3347,'SKT LİSTESİ'!$F:$AJ,15,0)),""))</f>
        <v/>
      </c>
      <c r="S3347" s="138" t="str">
        <f ca="1">IFERROR(IF($C3347="","",VLOOKUP(FİLTRE!$C3347,'SKT LİSTESİ'!$F:$AJ,16,0)),"")</f>
        <v/>
      </c>
      <c r="AF3347" s="179" t="str">
        <f t="shared" ca="1" si="210"/>
        <v/>
      </c>
      <c r="AG3347" s="179">
        <f t="shared" ca="1" si="211"/>
        <v>0</v>
      </c>
      <c r="AH3347" s="179">
        <f t="shared" ca="1" si="212"/>
        <v>0</v>
      </c>
    </row>
    <row r="3348" spans="2:34" ht="15.75" x14ac:dyDescent="0.25">
      <c r="B3348">
        <f t="shared" ca="1" si="209"/>
        <v>3336</v>
      </c>
      <c r="C3348" t="str">
        <f ca="1">IFERROR(VLOOKUP(B3348,'SKT LİSTESİ'!F:F,1,0),"")</f>
        <v/>
      </c>
      <c r="E3348" s="128" t="str">
        <f ca="1">IFERROR(IF($C3348="","",VLOOKUP(FİLTRE!$C3348,'SKT LİSTESİ'!$F:$S,5,0)),"")</f>
        <v/>
      </c>
      <c r="F3348" s="129" t="str">
        <f ca="1">IFERROR(IF($C3348="","",VLOOKUP(FİLTRE!$C3348,'SKT LİSTESİ'!$F:$S,7,0)),"")</f>
        <v/>
      </c>
      <c r="G3348" s="130" t="str">
        <f ca="1">IFERROR(IF($C3348="","",VLOOKUP(FİLTRE!$C3348,'SKT LİSTESİ'!$F:$S,8,0)),"")</f>
        <v/>
      </c>
      <c r="H3348" s="131" t="str">
        <f ca="1">IF(E3348="","",IF($C3348="","",VLOOKUP(FİLTRE!$C3348,'SKT LİSTESİ'!$F:$S,9,0)))</f>
        <v/>
      </c>
      <c r="I3348" s="132" t="str">
        <f ca="1">IFERROR(IF($C3348="","",VLOOKUP(FİLTRE!$C3348,'SKT LİSTESİ'!$F:$S,10,0)),"")</f>
        <v/>
      </c>
      <c r="J3348" s="133" t="str">
        <f ca="1">IFERROR(IF($C3348="","",VLOOKUP(FİLTRE!$C3348,'SKT LİSTESİ'!$F:$S,11,0)),"")</f>
        <v/>
      </c>
      <c r="K3348" s="134" t="str">
        <f ca="1">IFERROR(IF($C3348="","",VLOOKUP(FİLTRE!$C3348,'SKT LİSTESİ'!$F:$S,12,0)),"")</f>
        <v/>
      </c>
      <c r="L3348" s="134" t="str">
        <f ca="1">IFERROR(IF($C3348="","",VLOOKUP(FİLTRE!$C3348,'SKT LİSTESİ'!$F:$S,13,0)),"")</f>
        <v/>
      </c>
      <c r="M3348" s="135" t="str">
        <f ca="1">IFERROR(IF($C3348="","",VLOOKUP(FİLTRE!$C3348,'SKT LİSTESİ'!$F:$AJ,14,0)),"")</f>
        <v/>
      </c>
      <c r="N3348" s="31" t="str">
        <f ca="1">IFERROR(IF($C3348="","",VLOOKUP(FİLTRE!$C3348,'SKT LİSTESİ'!$F:$AJ,22,0)),"")</f>
        <v/>
      </c>
      <c r="O3348" s="136" t="str">
        <f ca="1">IFERROR(IF($C3348="","",VLOOKUP(FİLTRE!$C3348,'SKT LİSTESİ'!$F:$AJ,23,0)),"")</f>
        <v/>
      </c>
      <c r="P3348" s="31"/>
      <c r="Q3348" s="31"/>
      <c r="R3348" s="137" t="str">
        <f ca="1">(IFERROR(IF($C3348="","",VLOOKUP(FİLTRE!$C3348,'SKT LİSTESİ'!$F:$AJ,15,0)),""))</f>
        <v/>
      </c>
      <c r="S3348" s="138" t="str">
        <f ca="1">IFERROR(IF($C3348="","",VLOOKUP(FİLTRE!$C3348,'SKT LİSTESİ'!$F:$AJ,16,0)),"")</f>
        <v/>
      </c>
      <c r="AF3348" s="179" t="str">
        <f t="shared" ca="1" si="210"/>
        <v/>
      </c>
      <c r="AG3348" s="179">
        <f t="shared" ca="1" si="211"/>
        <v>0</v>
      </c>
      <c r="AH3348" s="179">
        <f t="shared" ca="1" si="212"/>
        <v>0</v>
      </c>
    </row>
    <row r="3349" spans="2:34" ht="15.75" x14ac:dyDescent="0.25">
      <c r="B3349">
        <f t="shared" ca="1" si="209"/>
        <v>3337</v>
      </c>
      <c r="C3349" t="str">
        <f ca="1">IFERROR(VLOOKUP(B3349,'SKT LİSTESİ'!F:F,1,0),"")</f>
        <v/>
      </c>
      <c r="E3349" s="128" t="str">
        <f ca="1">IFERROR(IF($C3349="","",VLOOKUP(FİLTRE!$C3349,'SKT LİSTESİ'!$F:$S,5,0)),"")</f>
        <v/>
      </c>
      <c r="F3349" s="129" t="str">
        <f ca="1">IFERROR(IF($C3349="","",VLOOKUP(FİLTRE!$C3349,'SKT LİSTESİ'!$F:$S,7,0)),"")</f>
        <v/>
      </c>
      <c r="G3349" s="130" t="str">
        <f ca="1">IFERROR(IF($C3349="","",VLOOKUP(FİLTRE!$C3349,'SKT LİSTESİ'!$F:$S,8,0)),"")</f>
        <v/>
      </c>
      <c r="H3349" s="131" t="str">
        <f ca="1">IF(E3349="","",IF($C3349="","",VLOOKUP(FİLTRE!$C3349,'SKT LİSTESİ'!$F:$S,9,0)))</f>
        <v/>
      </c>
      <c r="I3349" s="132" t="str">
        <f ca="1">IFERROR(IF($C3349="","",VLOOKUP(FİLTRE!$C3349,'SKT LİSTESİ'!$F:$S,10,0)),"")</f>
        <v/>
      </c>
      <c r="J3349" s="133" t="str">
        <f ca="1">IFERROR(IF($C3349="","",VLOOKUP(FİLTRE!$C3349,'SKT LİSTESİ'!$F:$S,11,0)),"")</f>
        <v/>
      </c>
      <c r="K3349" s="134" t="str">
        <f ca="1">IFERROR(IF($C3349="","",VLOOKUP(FİLTRE!$C3349,'SKT LİSTESİ'!$F:$S,12,0)),"")</f>
        <v/>
      </c>
      <c r="L3349" s="134" t="str">
        <f ca="1">IFERROR(IF($C3349="","",VLOOKUP(FİLTRE!$C3349,'SKT LİSTESİ'!$F:$S,13,0)),"")</f>
        <v/>
      </c>
      <c r="M3349" s="135" t="str">
        <f ca="1">IFERROR(IF($C3349="","",VLOOKUP(FİLTRE!$C3349,'SKT LİSTESİ'!$F:$AJ,14,0)),"")</f>
        <v/>
      </c>
      <c r="N3349" s="31" t="str">
        <f ca="1">IFERROR(IF($C3349="","",VLOOKUP(FİLTRE!$C3349,'SKT LİSTESİ'!$F:$AJ,22,0)),"")</f>
        <v/>
      </c>
      <c r="O3349" s="136" t="str">
        <f ca="1">IFERROR(IF($C3349="","",VLOOKUP(FİLTRE!$C3349,'SKT LİSTESİ'!$F:$AJ,23,0)),"")</f>
        <v/>
      </c>
      <c r="P3349" s="31"/>
      <c r="Q3349" s="31"/>
      <c r="R3349" s="137" t="str">
        <f ca="1">(IFERROR(IF($C3349="","",VLOOKUP(FİLTRE!$C3349,'SKT LİSTESİ'!$F:$AJ,15,0)),""))</f>
        <v/>
      </c>
      <c r="S3349" s="138" t="str">
        <f ca="1">IFERROR(IF($C3349="","",VLOOKUP(FİLTRE!$C3349,'SKT LİSTESİ'!$F:$AJ,16,0)),"")</f>
        <v/>
      </c>
      <c r="AF3349" s="179" t="str">
        <f t="shared" ca="1" si="210"/>
        <v/>
      </c>
      <c r="AG3349" s="179">
        <f t="shared" ca="1" si="211"/>
        <v>0</v>
      </c>
      <c r="AH3349" s="179">
        <f t="shared" ca="1" si="212"/>
        <v>0</v>
      </c>
    </row>
    <row r="3350" spans="2:34" ht="15.75" x14ac:dyDescent="0.25">
      <c r="B3350">
        <f t="shared" ca="1" si="209"/>
        <v>3338</v>
      </c>
      <c r="C3350" t="str">
        <f ca="1">IFERROR(VLOOKUP(B3350,'SKT LİSTESİ'!F:F,1,0),"")</f>
        <v/>
      </c>
      <c r="E3350" s="128" t="str">
        <f ca="1">IFERROR(IF($C3350="","",VLOOKUP(FİLTRE!$C3350,'SKT LİSTESİ'!$F:$S,5,0)),"")</f>
        <v/>
      </c>
      <c r="F3350" s="129" t="str">
        <f ca="1">IFERROR(IF($C3350="","",VLOOKUP(FİLTRE!$C3350,'SKT LİSTESİ'!$F:$S,7,0)),"")</f>
        <v/>
      </c>
      <c r="G3350" s="130" t="str">
        <f ca="1">IFERROR(IF($C3350="","",VLOOKUP(FİLTRE!$C3350,'SKT LİSTESİ'!$F:$S,8,0)),"")</f>
        <v/>
      </c>
      <c r="H3350" s="131" t="str">
        <f ca="1">IF(E3350="","",IF($C3350="","",VLOOKUP(FİLTRE!$C3350,'SKT LİSTESİ'!$F:$S,9,0)))</f>
        <v/>
      </c>
      <c r="I3350" s="132" t="str">
        <f ca="1">IFERROR(IF($C3350="","",VLOOKUP(FİLTRE!$C3350,'SKT LİSTESİ'!$F:$S,10,0)),"")</f>
        <v/>
      </c>
      <c r="J3350" s="133" t="str">
        <f ca="1">IFERROR(IF($C3350="","",VLOOKUP(FİLTRE!$C3350,'SKT LİSTESİ'!$F:$S,11,0)),"")</f>
        <v/>
      </c>
      <c r="K3350" s="134" t="str">
        <f ca="1">IFERROR(IF($C3350="","",VLOOKUP(FİLTRE!$C3350,'SKT LİSTESİ'!$F:$S,12,0)),"")</f>
        <v/>
      </c>
      <c r="L3350" s="134" t="str">
        <f ca="1">IFERROR(IF($C3350="","",VLOOKUP(FİLTRE!$C3350,'SKT LİSTESİ'!$F:$S,13,0)),"")</f>
        <v/>
      </c>
      <c r="M3350" s="135" t="str">
        <f ca="1">IFERROR(IF($C3350="","",VLOOKUP(FİLTRE!$C3350,'SKT LİSTESİ'!$F:$AJ,14,0)),"")</f>
        <v/>
      </c>
      <c r="N3350" s="31" t="str">
        <f ca="1">IFERROR(IF($C3350="","",VLOOKUP(FİLTRE!$C3350,'SKT LİSTESİ'!$F:$AJ,22,0)),"")</f>
        <v/>
      </c>
      <c r="O3350" s="136" t="str">
        <f ca="1">IFERROR(IF($C3350="","",VLOOKUP(FİLTRE!$C3350,'SKT LİSTESİ'!$F:$AJ,23,0)),"")</f>
        <v/>
      </c>
      <c r="P3350" s="31"/>
      <c r="Q3350" s="31"/>
      <c r="R3350" s="137" t="str">
        <f ca="1">(IFERROR(IF($C3350="","",VLOOKUP(FİLTRE!$C3350,'SKT LİSTESİ'!$F:$AJ,15,0)),""))</f>
        <v/>
      </c>
      <c r="S3350" s="138" t="str">
        <f ca="1">IFERROR(IF($C3350="","",VLOOKUP(FİLTRE!$C3350,'SKT LİSTESİ'!$F:$AJ,16,0)),"")</f>
        <v/>
      </c>
      <c r="AF3350" s="179" t="str">
        <f t="shared" ca="1" si="210"/>
        <v/>
      </c>
      <c r="AG3350" s="179">
        <f t="shared" ca="1" si="211"/>
        <v>0</v>
      </c>
      <c r="AH3350" s="179">
        <f t="shared" ca="1" si="212"/>
        <v>0</v>
      </c>
    </row>
    <row r="3351" spans="2:34" ht="15.75" x14ac:dyDescent="0.25">
      <c r="B3351">
        <f t="shared" ca="1" si="209"/>
        <v>3339</v>
      </c>
      <c r="C3351" t="str">
        <f ca="1">IFERROR(VLOOKUP(B3351,'SKT LİSTESİ'!F:F,1,0),"")</f>
        <v/>
      </c>
      <c r="E3351" s="128" t="str">
        <f ca="1">IFERROR(IF($C3351="","",VLOOKUP(FİLTRE!$C3351,'SKT LİSTESİ'!$F:$S,5,0)),"")</f>
        <v/>
      </c>
      <c r="F3351" s="129" t="str">
        <f ca="1">IFERROR(IF($C3351="","",VLOOKUP(FİLTRE!$C3351,'SKT LİSTESİ'!$F:$S,7,0)),"")</f>
        <v/>
      </c>
      <c r="G3351" s="130" t="str">
        <f ca="1">IFERROR(IF($C3351="","",VLOOKUP(FİLTRE!$C3351,'SKT LİSTESİ'!$F:$S,8,0)),"")</f>
        <v/>
      </c>
      <c r="H3351" s="131" t="str">
        <f ca="1">IF(E3351="","",IF($C3351="","",VLOOKUP(FİLTRE!$C3351,'SKT LİSTESİ'!$F:$S,9,0)))</f>
        <v/>
      </c>
      <c r="I3351" s="132" t="str">
        <f ca="1">IFERROR(IF($C3351="","",VLOOKUP(FİLTRE!$C3351,'SKT LİSTESİ'!$F:$S,10,0)),"")</f>
        <v/>
      </c>
      <c r="J3351" s="133" t="str">
        <f ca="1">IFERROR(IF($C3351="","",VLOOKUP(FİLTRE!$C3351,'SKT LİSTESİ'!$F:$S,11,0)),"")</f>
        <v/>
      </c>
      <c r="K3351" s="134" t="str">
        <f ca="1">IFERROR(IF($C3351="","",VLOOKUP(FİLTRE!$C3351,'SKT LİSTESİ'!$F:$S,12,0)),"")</f>
        <v/>
      </c>
      <c r="L3351" s="134" t="str">
        <f ca="1">IFERROR(IF($C3351="","",VLOOKUP(FİLTRE!$C3351,'SKT LİSTESİ'!$F:$S,13,0)),"")</f>
        <v/>
      </c>
      <c r="M3351" s="135" t="str">
        <f ca="1">IFERROR(IF($C3351="","",VLOOKUP(FİLTRE!$C3351,'SKT LİSTESİ'!$F:$AJ,14,0)),"")</f>
        <v/>
      </c>
      <c r="N3351" s="31" t="str">
        <f ca="1">IFERROR(IF($C3351="","",VLOOKUP(FİLTRE!$C3351,'SKT LİSTESİ'!$F:$AJ,22,0)),"")</f>
        <v/>
      </c>
      <c r="O3351" s="136" t="str">
        <f ca="1">IFERROR(IF($C3351="","",VLOOKUP(FİLTRE!$C3351,'SKT LİSTESİ'!$F:$AJ,23,0)),"")</f>
        <v/>
      </c>
      <c r="P3351" s="31"/>
      <c r="Q3351" s="31"/>
      <c r="R3351" s="137" t="str">
        <f ca="1">(IFERROR(IF($C3351="","",VLOOKUP(FİLTRE!$C3351,'SKT LİSTESİ'!$F:$AJ,15,0)),""))</f>
        <v/>
      </c>
      <c r="S3351" s="138" t="str">
        <f ca="1">IFERROR(IF($C3351="","",VLOOKUP(FİLTRE!$C3351,'SKT LİSTESİ'!$F:$AJ,16,0)),"")</f>
        <v/>
      </c>
      <c r="AF3351" s="179" t="str">
        <f t="shared" ca="1" si="210"/>
        <v/>
      </c>
      <c r="AG3351" s="179">
        <f t="shared" ca="1" si="211"/>
        <v>0</v>
      </c>
      <c r="AH3351" s="179">
        <f t="shared" ca="1" si="212"/>
        <v>0</v>
      </c>
    </row>
    <row r="3352" spans="2:34" ht="15.75" x14ac:dyDescent="0.25">
      <c r="B3352">
        <f t="shared" ca="1" si="209"/>
        <v>3340</v>
      </c>
      <c r="C3352" t="str">
        <f ca="1">IFERROR(VLOOKUP(B3352,'SKT LİSTESİ'!F:F,1,0),"")</f>
        <v/>
      </c>
      <c r="E3352" s="128" t="str">
        <f ca="1">IFERROR(IF($C3352="","",VLOOKUP(FİLTRE!$C3352,'SKT LİSTESİ'!$F:$S,5,0)),"")</f>
        <v/>
      </c>
      <c r="F3352" s="129" t="str">
        <f ca="1">IFERROR(IF($C3352="","",VLOOKUP(FİLTRE!$C3352,'SKT LİSTESİ'!$F:$S,7,0)),"")</f>
        <v/>
      </c>
      <c r="G3352" s="130" t="str">
        <f ca="1">IFERROR(IF($C3352="","",VLOOKUP(FİLTRE!$C3352,'SKT LİSTESİ'!$F:$S,8,0)),"")</f>
        <v/>
      </c>
      <c r="H3352" s="131" t="str">
        <f ca="1">IF(E3352="","",IF($C3352="","",VLOOKUP(FİLTRE!$C3352,'SKT LİSTESİ'!$F:$S,9,0)))</f>
        <v/>
      </c>
      <c r="I3352" s="132" t="str">
        <f ca="1">IFERROR(IF($C3352="","",VLOOKUP(FİLTRE!$C3352,'SKT LİSTESİ'!$F:$S,10,0)),"")</f>
        <v/>
      </c>
      <c r="J3352" s="133" t="str">
        <f ca="1">IFERROR(IF($C3352="","",VLOOKUP(FİLTRE!$C3352,'SKT LİSTESİ'!$F:$S,11,0)),"")</f>
        <v/>
      </c>
      <c r="K3352" s="134" t="str">
        <f ca="1">IFERROR(IF($C3352="","",VLOOKUP(FİLTRE!$C3352,'SKT LİSTESİ'!$F:$S,12,0)),"")</f>
        <v/>
      </c>
      <c r="L3352" s="134" t="str">
        <f ca="1">IFERROR(IF($C3352="","",VLOOKUP(FİLTRE!$C3352,'SKT LİSTESİ'!$F:$S,13,0)),"")</f>
        <v/>
      </c>
      <c r="M3352" s="135" t="str">
        <f ca="1">IFERROR(IF($C3352="","",VLOOKUP(FİLTRE!$C3352,'SKT LİSTESİ'!$F:$AJ,14,0)),"")</f>
        <v/>
      </c>
      <c r="N3352" s="31" t="str">
        <f ca="1">IFERROR(IF($C3352="","",VLOOKUP(FİLTRE!$C3352,'SKT LİSTESİ'!$F:$AJ,22,0)),"")</f>
        <v/>
      </c>
      <c r="O3352" s="136" t="str">
        <f ca="1">IFERROR(IF($C3352="","",VLOOKUP(FİLTRE!$C3352,'SKT LİSTESİ'!$F:$AJ,23,0)),"")</f>
        <v/>
      </c>
      <c r="P3352" s="31"/>
      <c r="Q3352" s="31"/>
      <c r="R3352" s="137" t="str">
        <f ca="1">(IFERROR(IF($C3352="","",VLOOKUP(FİLTRE!$C3352,'SKT LİSTESİ'!$F:$AJ,15,0)),""))</f>
        <v/>
      </c>
      <c r="S3352" s="138" t="str">
        <f ca="1">IFERROR(IF($C3352="","",VLOOKUP(FİLTRE!$C3352,'SKT LİSTESİ'!$F:$AJ,16,0)),"")</f>
        <v/>
      </c>
      <c r="AF3352" s="179" t="str">
        <f t="shared" ca="1" si="210"/>
        <v/>
      </c>
      <c r="AG3352" s="179">
        <f t="shared" ca="1" si="211"/>
        <v>0</v>
      </c>
      <c r="AH3352" s="179">
        <f t="shared" ca="1" si="212"/>
        <v>0</v>
      </c>
    </row>
    <row r="3353" spans="2:34" ht="15.75" x14ac:dyDescent="0.25">
      <c r="B3353">
        <f t="shared" ca="1" si="209"/>
        <v>3341</v>
      </c>
      <c r="C3353" t="str">
        <f ca="1">IFERROR(VLOOKUP(B3353,'SKT LİSTESİ'!F:F,1,0),"")</f>
        <v/>
      </c>
      <c r="E3353" s="128" t="str">
        <f ca="1">IFERROR(IF($C3353="","",VLOOKUP(FİLTRE!$C3353,'SKT LİSTESİ'!$F:$S,5,0)),"")</f>
        <v/>
      </c>
      <c r="F3353" s="129" t="str">
        <f ca="1">IFERROR(IF($C3353="","",VLOOKUP(FİLTRE!$C3353,'SKT LİSTESİ'!$F:$S,7,0)),"")</f>
        <v/>
      </c>
      <c r="G3353" s="130" t="str">
        <f ca="1">IFERROR(IF($C3353="","",VLOOKUP(FİLTRE!$C3353,'SKT LİSTESİ'!$F:$S,8,0)),"")</f>
        <v/>
      </c>
      <c r="H3353" s="131" t="str">
        <f ca="1">IF(E3353="","",IF($C3353="","",VLOOKUP(FİLTRE!$C3353,'SKT LİSTESİ'!$F:$S,9,0)))</f>
        <v/>
      </c>
      <c r="I3353" s="132" t="str">
        <f ca="1">IFERROR(IF($C3353="","",VLOOKUP(FİLTRE!$C3353,'SKT LİSTESİ'!$F:$S,10,0)),"")</f>
        <v/>
      </c>
      <c r="J3353" s="133" t="str">
        <f ca="1">IFERROR(IF($C3353="","",VLOOKUP(FİLTRE!$C3353,'SKT LİSTESİ'!$F:$S,11,0)),"")</f>
        <v/>
      </c>
      <c r="K3353" s="134" t="str">
        <f ca="1">IFERROR(IF($C3353="","",VLOOKUP(FİLTRE!$C3353,'SKT LİSTESİ'!$F:$S,12,0)),"")</f>
        <v/>
      </c>
      <c r="L3353" s="134" t="str">
        <f ca="1">IFERROR(IF($C3353="","",VLOOKUP(FİLTRE!$C3353,'SKT LİSTESİ'!$F:$S,13,0)),"")</f>
        <v/>
      </c>
      <c r="M3353" s="135" t="str">
        <f ca="1">IFERROR(IF($C3353="","",VLOOKUP(FİLTRE!$C3353,'SKT LİSTESİ'!$F:$AJ,14,0)),"")</f>
        <v/>
      </c>
      <c r="N3353" s="31" t="str">
        <f ca="1">IFERROR(IF($C3353="","",VLOOKUP(FİLTRE!$C3353,'SKT LİSTESİ'!$F:$AJ,22,0)),"")</f>
        <v/>
      </c>
      <c r="O3353" s="136" t="str">
        <f ca="1">IFERROR(IF($C3353="","",VLOOKUP(FİLTRE!$C3353,'SKT LİSTESİ'!$F:$AJ,23,0)),"")</f>
        <v/>
      </c>
      <c r="P3353" s="31"/>
      <c r="Q3353" s="31"/>
      <c r="R3353" s="137" t="str">
        <f ca="1">(IFERROR(IF($C3353="","",VLOOKUP(FİLTRE!$C3353,'SKT LİSTESİ'!$F:$AJ,15,0)),""))</f>
        <v/>
      </c>
      <c r="S3353" s="138" t="str">
        <f ca="1">IFERROR(IF($C3353="","",VLOOKUP(FİLTRE!$C3353,'SKT LİSTESİ'!$F:$AJ,16,0)),"")</f>
        <v/>
      </c>
      <c r="AF3353" s="179" t="str">
        <f t="shared" ca="1" si="210"/>
        <v/>
      </c>
      <c r="AG3353" s="179">
        <f t="shared" ca="1" si="211"/>
        <v>0</v>
      </c>
      <c r="AH3353" s="179">
        <f t="shared" ca="1" si="212"/>
        <v>0</v>
      </c>
    </row>
    <row r="3354" spans="2:34" ht="15.75" x14ac:dyDescent="0.25">
      <c r="B3354">
        <f t="shared" ca="1" si="209"/>
        <v>3342</v>
      </c>
      <c r="C3354" t="str">
        <f ca="1">IFERROR(VLOOKUP(B3354,'SKT LİSTESİ'!F:F,1,0),"")</f>
        <v/>
      </c>
      <c r="E3354" s="128" t="str">
        <f ca="1">IFERROR(IF($C3354="","",VLOOKUP(FİLTRE!$C3354,'SKT LİSTESİ'!$F:$S,5,0)),"")</f>
        <v/>
      </c>
      <c r="F3354" s="129" t="str">
        <f ca="1">IFERROR(IF($C3354="","",VLOOKUP(FİLTRE!$C3354,'SKT LİSTESİ'!$F:$S,7,0)),"")</f>
        <v/>
      </c>
      <c r="G3354" s="130" t="str">
        <f ca="1">IFERROR(IF($C3354="","",VLOOKUP(FİLTRE!$C3354,'SKT LİSTESİ'!$F:$S,8,0)),"")</f>
        <v/>
      </c>
      <c r="H3354" s="131" t="str">
        <f ca="1">IF(E3354="","",IF($C3354="","",VLOOKUP(FİLTRE!$C3354,'SKT LİSTESİ'!$F:$S,9,0)))</f>
        <v/>
      </c>
      <c r="I3354" s="132" t="str">
        <f ca="1">IFERROR(IF($C3354="","",VLOOKUP(FİLTRE!$C3354,'SKT LİSTESİ'!$F:$S,10,0)),"")</f>
        <v/>
      </c>
      <c r="J3354" s="133" t="str">
        <f ca="1">IFERROR(IF($C3354="","",VLOOKUP(FİLTRE!$C3354,'SKT LİSTESİ'!$F:$S,11,0)),"")</f>
        <v/>
      </c>
      <c r="K3354" s="134" t="str">
        <f ca="1">IFERROR(IF($C3354="","",VLOOKUP(FİLTRE!$C3354,'SKT LİSTESİ'!$F:$S,12,0)),"")</f>
        <v/>
      </c>
      <c r="L3354" s="134" t="str">
        <f ca="1">IFERROR(IF($C3354="","",VLOOKUP(FİLTRE!$C3354,'SKT LİSTESİ'!$F:$S,13,0)),"")</f>
        <v/>
      </c>
      <c r="M3354" s="135" t="str">
        <f ca="1">IFERROR(IF($C3354="","",VLOOKUP(FİLTRE!$C3354,'SKT LİSTESİ'!$F:$AJ,14,0)),"")</f>
        <v/>
      </c>
      <c r="N3354" s="31" t="str">
        <f ca="1">IFERROR(IF($C3354="","",VLOOKUP(FİLTRE!$C3354,'SKT LİSTESİ'!$F:$AJ,22,0)),"")</f>
        <v/>
      </c>
      <c r="O3354" s="136" t="str">
        <f ca="1">IFERROR(IF($C3354="","",VLOOKUP(FİLTRE!$C3354,'SKT LİSTESİ'!$F:$AJ,23,0)),"")</f>
        <v/>
      </c>
      <c r="P3354" s="31"/>
      <c r="Q3354" s="31"/>
      <c r="R3354" s="137" t="str">
        <f ca="1">(IFERROR(IF($C3354="","",VLOOKUP(FİLTRE!$C3354,'SKT LİSTESİ'!$F:$AJ,15,0)),""))</f>
        <v/>
      </c>
      <c r="S3354" s="138" t="str">
        <f ca="1">IFERROR(IF($C3354="","",VLOOKUP(FİLTRE!$C3354,'SKT LİSTESİ'!$F:$AJ,16,0)),"")</f>
        <v/>
      </c>
      <c r="AF3354" s="179" t="str">
        <f t="shared" ca="1" si="210"/>
        <v/>
      </c>
      <c r="AG3354" s="179">
        <f t="shared" ca="1" si="211"/>
        <v>0</v>
      </c>
      <c r="AH3354" s="179">
        <f t="shared" ca="1" si="212"/>
        <v>0</v>
      </c>
    </row>
    <row r="3355" spans="2:34" ht="15.75" x14ac:dyDescent="0.25">
      <c r="B3355">
        <f t="shared" ca="1" si="209"/>
        <v>3343</v>
      </c>
      <c r="C3355" t="str">
        <f ca="1">IFERROR(VLOOKUP(B3355,'SKT LİSTESİ'!F:F,1,0),"")</f>
        <v/>
      </c>
      <c r="E3355" s="128" t="str">
        <f ca="1">IFERROR(IF($C3355="","",VLOOKUP(FİLTRE!$C3355,'SKT LİSTESİ'!$F:$S,5,0)),"")</f>
        <v/>
      </c>
      <c r="F3355" s="129" t="str">
        <f ca="1">IFERROR(IF($C3355="","",VLOOKUP(FİLTRE!$C3355,'SKT LİSTESİ'!$F:$S,7,0)),"")</f>
        <v/>
      </c>
      <c r="G3355" s="130" t="str">
        <f ca="1">IFERROR(IF($C3355="","",VLOOKUP(FİLTRE!$C3355,'SKT LİSTESİ'!$F:$S,8,0)),"")</f>
        <v/>
      </c>
      <c r="H3355" s="131" t="str">
        <f ca="1">IF(E3355="","",IF($C3355="","",VLOOKUP(FİLTRE!$C3355,'SKT LİSTESİ'!$F:$S,9,0)))</f>
        <v/>
      </c>
      <c r="I3355" s="132" t="str">
        <f ca="1">IFERROR(IF($C3355="","",VLOOKUP(FİLTRE!$C3355,'SKT LİSTESİ'!$F:$S,10,0)),"")</f>
        <v/>
      </c>
      <c r="J3355" s="133" t="str">
        <f ca="1">IFERROR(IF($C3355="","",VLOOKUP(FİLTRE!$C3355,'SKT LİSTESİ'!$F:$S,11,0)),"")</f>
        <v/>
      </c>
      <c r="K3355" s="134" t="str">
        <f ca="1">IFERROR(IF($C3355="","",VLOOKUP(FİLTRE!$C3355,'SKT LİSTESİ'!$F:$S,12,0)),"")</f>
        <v/>
      </c>
      <c r="L3355" s="134" t="str">
        <f ca="1">IFERROR(IF($C3355="","",VLOOKUP(FİLTRE!$C3355,'SKT LİSTESİ'!$F:$S,13,0)),"")</f>
        <v/>
      </c>
      <c r="M3355" s="135" t="str">
        <f ca="1">IFERROR(IF($C3355="","",VLOOKUP(FİLTRE!$C3355,'SKT LİSTESİ'!$F:$AJ,14,0)),"")</f>
        <v/>
      </c>
      <c r="N3355" s="31" t="str">
        <f ca="1">IFERROR(IF($C3355="","",VLOOKUP(FİLTRE!$C3355,'SKT LİSTESİ'!$F:$AJ,22,0)),"")</f>
        <v/>
      </c>
      <c r="O3355" s="136" t="str">
        <f ca="1">IFERROR(IF($C3355="","",VLOOKUP(FİLTRE!$C3355,'SKT LİSTESİ'!$F:$AJ,23,0)),"")</f>
        <v/>
      </c>
      <c r="P3355" s="31"/>
      <c r="Q3355" s="31"/>
      <c r="R3355" s="137" t="str">
        <f ca="1">(IFERROR(IF($C3355="","",VLOOKUP(FİLTRE!$C3355,'SKT LİSTESİ'!$F:$AJ,15,0)),""))</f>
        <v/>
      </c>
      <c r="S3355" s="138" t="str">
        <f ca="1">IFERROR(IF($C3355="","",VLOOKUP(FİLTRE!$C3355,'SKT LİSTESİ'!$F:$AJ,16,0)),"")</f>
        <v/>
      </c>
      <c r="AF3355" s="179" t="str">
        <f t="shared" ca="1" si="210"/>
        <v/>
      </c>
      <c r="AG3355" s="179">
        <f t="shared" ca="1" si="211"/>
        <v>0</v>
      </c>
      <c r="AH3355" s="179">
        <f t="shared" ca="1" si="212"/>
        <v>0</v>
      </c>
    </row>
    <row r="3356" spans="2:34" ht="15.75" x14ac:dyDescent="0.25">
      <c r="B3356">
        <f t="shared" ca="1" si="209"/>
        <v>3344</v>
      </c>
      <c r="C3356" t="str">
        <f ca="1">IFERROR(VLOOKUP(B3356,'SKT LİSTESİ'!F:F,1,0),"")</f>
        <v/>
      </c>
      <c r="E3356" s="128" t="str">
        <f ca="1">IFERROR(IF($C3356="","",VLOOKUP(FİLTRE!$C3356,'SKT LİSTESİ'!$F:$S,5,0)),"")</f>
        <v/>
      </c>
      <c r="F3356" s="129" t="str">
        <f ca="1">IFERROR(IF($C3356="","",VLOOKUP(FİLTRE!$C3356,'SKT LİSTESİ'!$F:$S,7,0)),"")</f>
        <v/>
      </c>
      <c r="G3356" s="130" t="str">
        <f ca="1">IFERROR(IF($C3356="","",VLOOKUP(FİLTRE!$C3356,'SKT LİSTESİ'!$F:$S,8,0)),"")</f>
        <v/>
      </c>
      <c r="H3356" s="131" t="str">
        <f ca="1">IF(E3356="","",IF($C3356="","",VLOOKUP(FİLTRE!$C3356,'SKT LİSTESİ'!$F:$S,9,0)))</f>
        <v/>
      </c>
      <c r="I3356" s="132" t="str">
        <f ca="1">IFERROR(IF($C3356="","",VLOOKUP(FİLTRE!$C3356,'SKT LİSTESİ'!$F:$S,10,0)),"")</f>
        <v/>
      </c>
      <c r="J3356" s="133" t="str">
        <f ca="1">IFERROR(IF($C3356="","",VLOOKUP(FİLTRE!$C3356,'SKT LİSTESİ'!$F:$S,11,0)),"")</f>
        <v/>
      </c>
      <c r="K3356" s="134" t="str">
        <f ca="1">IFERROR(IF($C3356="","",VLOOKUP(FİLTRE!$C3356,'SKT LİSTESİ'!$F:$S,12,0)),"")</f>
        <v/>
      </c>
      <c r="L3356" s="134" t="str">
        <f ca="1">IFERROR(IF($C3356="","",VLOOKUP(FİLTRE!$C3356,'SKT LİSTESİ'!$F:$S,13,0)),"")</f>
        <v/>
      </c>
      <c r="M3356" s="135" t="str">
        <f ca="1">IFERROR(IF($C3356="","",VLOOKUP(FİLTRE!$C3356,'SKT LİSTESİ'!$F:$AJ,14,0)),"")</f>
        <v/>
      </c>
      <c r="N3356" s="31" t="str">
        <f ca="1">IFERROR(IF($C3356="","",VLOOKUP(FİLTRE!$C3356,'SKT LİSTESİ'!$F:$AJ,22,0)),"")</f>
        <v/>
      </c>
      <c r="O3356" s="136" t="str">
        <f ca="1">IFERROR(IF($C3356="","",VLOOKUP(FİLTRE!$C3356,'SKT LİSTESİ'!$F:$AJ,23,0)),"")</f>
        <v/>
      </c>
      <c r="P3356" s="31"/>
      <c r="Q3356" s="31"/>
      <c r="R3356" s="137" t="str">
        <f ca="1">(IFERROR(IF($C3356="","",VLOOKUP(FİLTRE!$C3356,'SKT LİSTESİ'!$F:$AJ,15,0)),""))</f>
        <v/>
      </c>
      <c r="S3356" s="138" t="str">
        <f ca="1">IFERROR(IF($C3356="","",VLOOKUP(FİLTRE!$C3356,'SKT LİSTESİ'!$F:$AJ,16,0)),"")</f>
        <v/>
      </c>
      <c r="AF3356" s="179" t="str">
        <f t="shared" ca="1" si="210"/>
        <v/>
      </c>
      <c r="AG3356" s="179">
        <f t="shared" ca="1" si="211"/>
        <v>0</v>
      </c>
      <c r="AH3356" s="179">
        <f t="shared" ca="1" si="212"/>
        <v>0</v>
      </c>
    </row>
    <row r="3357" spans="2:34" ht="15.75" x14ac:dyDescent="0.25">
      <c r="B3357">
        <f t="shared" ca="1" si="209"/>
        <v>3345</v>
      </c>
      <c r="C3357" t="str">
        <f ca="1">IFERROR(VLOOKUP(B3357,'SKT LİSTESİ'!F:F,1,0),"")</f>
        <v/>
      </c>
      <c r="E3357" s="128" t="str">
        <f ca="1">IFERROR(IF($C3357="","",VLOOKUP(FİLTRE!$C3357,'SKT LİSTESİ'!$F:$S,5,0)),"")</f>
        <v/>
      </c>
      <c r="F3357" s="129" t="str">
        <f ca="1">IFERROR(IF($C3357="","",VLOOKUP(FİLTRE!$C3357,'SKT LİSTESİ'!$F:$S,7,0)),"")</f>
        <v/>
      </c>
      <c r="G3357" s="130" t="str">
        <f ca="1">IFERROR(IF($C3357="","",VLOOKUP(FİLTRE!$C3357,'SKT LİSTESİ'!$F:$S,8,0)),"")</f>
        <v/>
      </c>
      <c r="H3357" s="131" t="str">
        <f ca="1">IF(E3357="","",IF($C3357="","",VLOOKUP(FİLTRE!$C3357,'SKT LİSTESİ'!$F:$S,9,0)))</f>
        <v/>
      </c>
      <c r="I3357" s="132" t="str">
        <f ca="1">IFERROR(IF($C3357="","",VLOOKUP(FİLTRE!$C3357,'SKT LİSTESİ'!$F:$S,10,0)),"")</f>
        <v/>
      </c>
      <c r="J3357" s="133" t="str">
        <f ca="1">IFERROR(IF($C3357="","",VLOOKUP(FİLTRE!$C3357,'SKT LİSTESİ'!$F:$S,11,0)),"")</f>
        <v/>
      </c>
      <c r="K3357" s="134" t="str">
        <f ca="1">IFERROR(IF($C3357="","",VLOOKUP(FİLTRE!$C3357,'SKT LİSTESİ'!$F:$S,12,0)),"")</f>
        <v/>
      </c>
      <c r="L3357" s="134" t="str">
        <f ca="1">IFERROR(IF($C3357="","",VLOOKUP(FİLTRE!$C3357,'SKT LİSTESİ'!$F:$S,13,0)),"")</f>
        <v/>
      </c>
      <c r="M3357" s="135" t="str">
        <f ca="1">IFERROR(IF($C3357="","",VLOOKUP(FİLTRE!$C3357,'SKT LİSTESİ'!$F:$AJ,14,0)),"")</f>
        <v/>
      </c>
      <c r="N3357" s="31" t="str">
        <f ca="1">IFERROR(IF($C3357="","",VLOOKUP(FİLTRE!$C3357,'SKT LİSTESİ'!$F:$AJ,22,0)),"")</f>
        <v/>
      </c>
      <c r="O3357" s="136" t="str">
        <f ca="1">IFERROR(IF($C3357="","",VLOOKUP(FİLTRE!$C3357,'SKT LİSTESİ'!$F:$AJ,23,0)),"")</f>
        <v/>
      </c>
      <c r="P3357" s="31"/>
      <c r="Q3357" s="31"/>
      <c r="R3357" s="137" t="str">
        <f ca="1">(IFERROR(IF($C3357="","",VLOOKUP(FİLTRE!$C3357,'SKT LİSTESİ'!$F:$AJ,15,0)),""))</f>
        <v/>
      </c>
      <c r="S3357" s="138" t="str">
        <f ca="1">IFERROR(IF($C3357="","",VLOOKUP(FİLTRE!$C3357,'SKT LİSTESİ'!$F:$AJ,16,0)),"")</f>
        <v/>
      </c>
      <c r="AF3357" s="179" t="str">
        <f t="shared" ca="1" si="210"/>
        <v/>
      </c>
      <c r="AG3357" s="179">
        <f t="shared" ca="1" si="211"/>
        <v>0</v>
      </c>
      <c r="AH3357" s="179">
        <f t="shared" ca="1" si="212"/>
        <v>0</v>
      </c>
    </row>
    <row r="3358" spans="2:34" ht="15.75" x14ac:dyDescent="0.25">
      <c r="B3358">
        <f t="shared" ca="1" si="209"/>
        <v>3346</v>
      </c>
      <c r="C3358" t="str">
        <f ca="1">IFERROR(VLOOKUP(B3358,'SKT LİSTESİ'!F:F,1,0),"")</f>
        <v/>
      </c>
      <c r="E3358" s="128" t="str">
        <f ca="1">IFERROR(IF($C3358="","",VLOOKUP(FİLTRE!$C3358,'SKT LİSTESİ'!$F:$S,5,0)),"")</f>
        <v/>
      </c>
      <c r="F3358" s="129" t="str">
        <f ca="1">IFERROR(IF($C3358="","",VLOOKUP(FİLTRE!$C3358,'SKT LİSTESİ'!$F:$S,7,0)),"")</f>
        <v/>
      </c>
      <c r="G3358" s="130" t="str">
        <f ca="1">IFERROR(IF($C3358="","",VLOOKUP(FİLTRE!$C3358,'SKT LİSTESİ'!$F:$S,8,0)),"")</f>
        <v/>
      </c>
      <c r="H3358" s="131" t="str">
        <f ca="1">IF(E3358="","",IF($C3358="","",VLOOKUP(FİLTRE!$C3358,'SKT LİSTESİ'!$F:$S,9,0)))</f>
        <v/>
      </c>
      <c r="I3358" s="132" t="str">
        <f ca="1">IFERROR(IF($C3358="","",VLOOKUP(FİLTRE!$C3358,'SKT LİSTESİ'!$F:$S,10,0)),"")</f>
        <v/>
      </c>
      <c r="J3358" s="133" t="str">
        <f ca="1">IFERROR(IF($C3358="","",VLOOKUP(FİLTRE!$C3358,'SKT LİSTESİ'!$F:$S,11,0)),"")</f>
        <v/>
      </c>
      <c r="K3358" s="134" t="str">
        <f ca="1">IFERROR(IF($C3358="","",VLOOKUP(FİLTRE!$C3358,'SKT LİSTESİ'!$F:$S,12,0)),"")</f>
        <v/>
      </c>
      <c r="L3358" s="134" t="str">
        <f ca="1">IFERROR(IF($C3358="","",VLOOKUP(FİLTRE!$C3358,'SKT LİSTESİ'!$F:$S,13,0)),"")</f>
        <v/>
      </c>
      <c r="M3358" s="135" t="str">
        <f ca="1">IFERROR(IF($C3358="","",VLOOKUP(FİLTRE!$C3358,'SKT LİSTESİ'!$F:$AJ,14,0)),"")</f>
        <v/>
      </c>
      <c r="N3358" s="31" t="str">
        <f ca="1">IFERROR(IF($C3358="","",VLOOKUP(FİLTRE!$C3358,'SKT LİSTESİ'!$F:$AJ,22,0)),"")</f>
        <v/>
      </c>
      <c r="O3358" s="136" t="str">
        <f ca="1">IFERROR(IF($C3358="","",VLOOKUP(FİLTRE!$C3358,'SKT LİSTESİ'!$F:$AJ,23,0)),"")</f>
        <v/>
      </c>
      <c r="P3358" s="31"/>
      <c r="Q3358" s="31"/>
      <c r="R3358" s="137" t="str">
        <f ca="1">(IFERROR(IF($C3358="","",VLOOKUP(FİLTRE!$C3358,'SKT LİSTESİ'!$F:$AJ,15,0)),""))</f>
        <v/>
      </c>
      <c r="S3358" s="138" t="str">
        <f ca="1">IFERROR(IF($C3358="","",VLOOKUP(FİLTRE!$C3358,'SKT LİSTESİ'!$F:$AJ,16,0)),"")</f>
        <v/>
      </c>
      <c r="AF3358" s="179" t="str">
        <f t="shared" ca="1" si="210"/>
        <v/>
      </c>
      <c r="AG3358" s="179">
        <f t="shared" ca="1" si="211"/>
        <v>0</v>
      </c>
      <c r="AH3358" s="179">
        <f t="shared" ca="1" si="212"/>
        <v>0</v>
      </c>
    </row>
    <row r="3359" spans="2:34" ht="15.75" x14ac:dyDescent="0.25">
      <c r="B3359">
        <f t="shared" ca="1" si="209"/>
        <v>3347</v>
      </c>
      <c r="C3359" t="str">
        <f ca="1">IFERROR(VLOOKUP(B3359,'SKT LİSTESİ'!F:F,1,0),"")</f>
        <v/>
      </c>
      <c r="E3359" s="128" t="str">
        <f ca="1">IFERROR(IF($C3359="","",VLOOKUP(FİLTRE!$C3359,'SKT LİSTESİ'!$F:$S,5,0)),"")</f>
        <v/>
      </c>
      <c r="F3359" s="129" t="str">
        <f ca="1">IFERROR(IF($C3359="","",VLOOKUP(FİLTRE!$C3359,'SKT LİSTESİ'!$F:$S,7,0)),"")</f>
        <v/>
      </c>
      <c r="G3359" s="130" t="str">
        <f ca="1">IFERROR(IF($C3359="","",VLOOKUP(FİLTRE!$C3359,'SKT LİSTESİ'!$F:$S,8,0)),"")</f>
        <v/>
      </c>
      <c r="H3359" s="131" t="str">
        <f ca="1">IF(E3359="","",IF($C3359="","",VLOOKUP(FİLTRE!$C3359,'SKT LİSTESİ'!$F:$S,9,0)))</f>
        <v/>
      </c>
      <c r="I3359" s="132" t="str">
        <f ca="1">IFERROR(IF($C3359="","",VLOOKUP(FİLTRE!$C3359,'SKT LİSTESİ'!$F:$S,10,0)),"")</f>
        <v/>
      </c>
      <c r="J3359" s="133" t="str">
        <f ca="1">IFERROR(IF($C3359="","",VLOOKUP(FİLTRE!$C3359,'SKT LİSTESİ'!$F:$S,11,0)),"")</f>
        <v/>
      </c>
      <c r="K3359" s="134" t="str">
        <f ca="1">IFERROR(IF($C3359="","",VLOOKUP(FİLTRE!$C3359,'SKT LİSTESİ'!$F:$S,12,0)),"")</f>
        <v/>
      </c>
      <c r="L3359" s="134" t="str">
        <f ca="1">IFERROR(IF($C3359="","",VLOOKUP(FİLTRE!$C3359,'SKT LİSTESİ'!$F:$S,13,0)),"")</f>
        <v/>
      </c>
      <c r="M3359" s="135" t="str">
        <f ca="1">IFERROR(IF($C3359="","",VLOOKUP(FİLTRE!$C3359,'SKT LİSTESİ'!$F:$AJ,14,0)),"")</f>
        <v/>
      </c>
      <c r="N3359" s="31" t="str">
        <f ca="1">IFERROR(IF($C3359="","",VLOOKUP(FİLTRE!$C3359,'SKT LİSTESİ'!$F:$AJ,22,0)),"")</f>
        <v/>
      </c>
      <c r="O3359" s="136" t="str">
        <f ca="1">IFERROR(IF($C3359="","",VLOOKUP(FİLTRE!$C3359,'SKT LİSTESİ'!$F:$AJ,23,0)),"")</f>
        <v/>
      </c>
      <c r="P3359" s="31"/>
      <c r="Q3359" s="31"/>
      <c r="R3359" s="137" t="str">
        <f ca="1">(IFERROR(IF($C3359="","",VLOOKUP(FİLTRE!$C3359,'SKT LİSTESİ'!$F:$AJ,15,0)),""))</f>
        <v/>
      </c>
      <c r="S3359" s="138" t="str">
        <f ca="1">IFERROR(IF($C3359="","",VLOOKUP(FİLTRE!$C3359,'SKT LİSTESİ'!$F:$AJ,16,0)),"")</f>
        <v/>
      </c>
      <c r="AF3359" s="179" t="str">
        <f t="shared" ca="1" si="210"/>
        <v/>
      </c>
      <c r="AG3359" s="179">
        <f t="shared" ca="1" si="211"/>
        <v>0</v>
      </c>
      <c r="AH3359" s="179">
        <f t="shared" ca="1" si="212"/>
        <v>0</v>
      </c>
    </row>
    <row r="3360" spans="2:34" ht="15.75" x14ac:dyDescent="0.25">
      <c r="B3360">
        <f t="shared" ca="1" si="209"/>
        <v>3348</v>
      </c>
      <c r="C3360" t="str">
        <f ca="1">IFERROR(VLOOKUP(B3360,'SKT LİSTESİ'!F:F,1,0),"")</f>
        <v/>
      </c>
      <c r="E3360" s="128" t="str">
        <f ca="1">IFERROR(IF($C3360="","",VLOOKUP(FİLTRE!$C3360,'SKT LİSTESİ'!$F:$S,5,0)),"")</f>
        <v/>
      </c>
      <c r="F3360" s="129" t="str">
        <f ca="1">IFERROR(IF($C3360="","",VLOOKUP(FİLTRE!$C3360,'SKT LİSTESİ'!$F:$S,7,0)),"")</f>
        <v/>
      </c>
      <c r="G3360" s="130" t="str">
        <f ca="1">IFERROR(IF($C3360="","",VLOOKUP(FİLTRE!$C3360,'SKT LİSTESİ'!$F:$S,8,0)),"")</f>
        <v/>
      </c>
      <c r="H3360" s="131" t="str">
        <f ca="1">IF(E3360="","",IF($C3360="","",VLOOKUP(FİLTRE!$C3360,'SKT LİSTESİ'!$F:$S,9,0)))</f>
        <v/>
      </c>
      <c r="I3360" s="132" t="str">
        <f ca="1">IFERROR(IF($C3360="","",VLOOKUP(FİLTRE!$C3360,'SKT LİSTESİ'!$F:$S,10,0)),"")</f>
        <v/>
      </c>
      <c r="J3360" s="133" t="str">
        <f ca="1">IFERROR(IF($C3360="","",VLOOKUP(FİLTRE!$C3360,'SKT LİSTESİ'!$F:$S,11,0)),"")</f>
        <v/>
      </c>
      <c r="K3360" s="134" t="str">
        <f ca="1">IFERROR(IF($C3360="","",VLOOKUP(FİLTRE!$C3360,'SKT LİSTESİ'!$F:$S,12,0)),"")</f>
        <v/>
      </c>
      <c r="L3360" s="134" t="str">
        <f ca="1">IFERROR(IF($C3360="","",VLOOKUP(FİLTRE!$C3360,'SKT LİSTESİ'!$F:$S,13,0)),"")</f>
        <v/>
      </c>
      <c r="M3360" s="135" t="str">
        <f ca="1">IFERROR(IF($C3360="","",VLOOKUP(FİLTRE!$C3360,'SKT LİSTESİ'!$F:$AJ,14,0)),"")</f>
        <v/>
      </c>
      <c r="N3360" s="31" t="str">
        <f ca="1">IFERROR(IF($C3360="","",VLOOKUP(FİLTRE!$C3360,'SKT LİSTESİ'!$F:$AJ,22,0)),"")</f>
        <v/>
      </c>
      <c r="O3360" s="136" t="str">
        <f ca="1">IFERROR(IF($C3360="","",VLOOKUP(FİLTRE!$C3360,'SKT LİSTESİ'!$F:$AJ,23,0)),"")</f>
        <v/>
      </c>
      <c r="P3360" s="31"/>
      <c r="Q3360" s="31"/>
      <c r="R3360" s="137" t="str">
        <f ca="1">(IFERROR(IF($C3360="","",VLOOKUP(FİLTRE!$C3360,'SKT LİSTESİ'!$F:$AJ,15,0)),""))</f>
        <v/>
      </c>
      <c r="S3360" s="138" t="str">
        <f ca="1">IFERROR(IF($C3360="","",VLOOKUP(FİLTRE!$C3360,'SKT LİSTESİ'!$F:$AJ,16,0)),"")</f>
        <v/>
      </c>
      <c r="AF3360" s="179" t="str">
        <f t="shared" ca="1" si="210"/>
        <v/>
      </c>
      <c r="AG3360" s="179">
        <f t="shared" ca="1" si="211"/>
        <v>0</v>
      </c>
      <c r="AH3360" s="179">
        <f t="shared" ca="1" si="212"/>
        <v>0</v>
      </c>
    </row>
    <row r="3361" spans="2:34" ht="15.75" x14ac:dyDescent="0.25">
      <c r="B3361">
        <f t="shared" ca="1" si="209"/>
        <v>3349</v>
      </c>
      <c r="C3361" t="str">
        <f ca="1">IFERROR(VLOOKUP(B3361,'SKT LİSTESİ'!F:F,1,0),"")</f>
        <v/>
      </c>
      <c r="E3361" s="128" t="str">
        <f ca="1">IFERROR(IF($C3361="","",VLOOKUP(FİLTRE!$C3361,'SKT LİSTESİ'!$F:$S,5,0)),"")</f>
        <v/>
      </c>
      <c r="F3361" s="129" t="str">
        <f ca="1">IFERROR(IF($C3361="","",VLOOKUP(FİLTRE!$C3361,'SKT LİSTESİ'!$F:$S,7,0)),"")</f>
        <v/>
      </c>
      <c r="G3361" s="130" t="str">
        <f ca="1">IFERROR(IF($C3361="","",VLOOKUP(FİLTRE!$C3361,'SKT LİSTESİ'!$F:$S,8,0)),"")</f>
        <v/>
      </c>
      <c r="H3361" s="131" t="str">
        <f ca="1">IF(E3361="","",IF($C3361="","",VLOOKUP(FİLTRE!$C3361,'SKT LİSTESİ'!$F:$S,9,0)))</f>
        <v/>
      </c>
      <c r="I3361" s="132" t="str">
        <f ca="1">IFERROR(IF($C3361="","",VLOOKUP(FİLTRE!$C3361,'SKT LİSTESİ'!$F:$S,10,0)),"")</f>
        <v/>
      </c>
      <c r="J3361" s="133" t="str">
        <f ca="1">IFERROR(IF($C3361="","",VLOOKUP(FİLTRE!$C3361,'SKT LİSTESİ'!$F:$S,11,0)),"")</f>
        <v/>
      </c>
      <c r="K3361" s="134" t="str">
        <f ca="1">IFERROR(IF($C3361="","",VLOOKUP(FİLTRE!$C3361,'SKT LİSTESİ'!$F:$S,12,0)),"")</f>
        <v/>
      </c>
      <c r="L3361" s="134" t="str">
        <f ca="1">IFERROR(IF($C3361="","",VLOOKUP(FİLTRE!$C3361,'SKT LİSTESİ'!$F:$S,13,0)),"")</f>
        <v/>
      </c>
      <c r="M3361" s="135" t="str">
        <f ca="1">IFERROR(IF($C3361="","",VLOOKUP(FİLTRE!$C3361,'SKT LİSTESİ'!$F:$AJ,14,0)),"")</f>
        <v/>
      </c>
      <c r="N3361" s="31" t="str">
        <f ca="1">IFERROR(IF($C3361="","",VLOOKUP(FİLTRE!$C3361,'SKT LİSTESİ'!$F:$AJ,22,0)),"")</f>
        <v/>
      </c>
      <c r="O3361" s="136" t="str">
        <f ca="1">IFERROR(IF($C3361="","",VLOOKUP(FİLTRE!$C3361,'SKT LİSTESİ'!$F:$AJ,23,0)),"")</f>
        <v/>
      </c>
      <c r="P3361" s="31"/>
      <c r="Q3361" s="31"/>
      <c r="R3361" s="137" t="str">
        <f ca="1">(IFERROR(IF($C3361="","",VLOOKUP(FİLTRE!$C3361,'SKT LİSTESİ'!$F:$AJ,15,0)),""))</f>
        <v/>
      </c>
      <c r="S3361" s="138" t="str">
        <f ca="1">IFERROR(IF($C3361="","",VLOOKUP(FİLTRE!$C3361,'SKT LİSTESİ'!$F:$AJ,16,0)),"")</f>
        <v/>
      </c>
      <c r="AF3361" s="179" t="str">
        <f t="shared" ca="1" si="210"/>
        <v/>
      </c>
      <c r="AG3361" s="179">
        <f t="shared" ca="1" si="211"/>
        <v>0</v>
      </c>
      <c r="AH3361" s="179">
        <f t="shared" ca="1" si="212"/>
        <v>0</v>
      </c>
    </row>
    <row r="3362" spans="2:34" ht="15.75" x14ac:dyDescent="0.25">
      <c r="B3362">
        <f t="shared" ca="1" si="209"/>
        <v>3350</v>
      </c>
      <c r="C3362" t="str">
        <f ca="1">IFERROR(VLOOKUP(B3362,'SKT LİSTESİ'!F:F,1,0),"")</f>
        <v/>
      </c>
      <c r="E3362" s="128" t="str">
        <f ca="1">IFERROR(IF($C3362="","",VLOOKUP(FİLTRE!$C3362,'SKT LİSTESİ'!$F:$S,5,0)),"")</f>
        <v/>
      </c>
      <c r="F3362" s="129" t="str">
        <f ca="1">IFERROR(IF($C3362="","",VLOOKUP(FİLTRE!$C3362,'SKT LİSTESİ'!$F:$S,7,0)),"")</f>
        <v/>
      </c>
      <c r="G3362" s="130" t="str">
        <f ca="1">IFERROR(IF($C3362="","",VLOOKUP(FİLTRE!$C3362,'SKT LİSTESİ'!$F:$S,8,0)),"")</f>
        <v/>
      </c>
      <c r="H3362" s="131" t="str">
        <f ca="1">IF(E3362="","",IF($C3362="","",VLOOKUP(FİLTRE!$C3362,'SKT LİSTESİ'!$F:$S,9,0)))</f>
        <v/>
      </c>
      <c r="I3362" s="132" t="str">
        <f ca="1">IFERROR(IF($C3362="","",VLOOKUP(FİLTRE!$C3362,'SKT LİSTESİ'!$F:$S,10,0)),"")</f>
        <v/>
      </c>
      <c r="J3362" s="133" t="str">
        <f ca="1">IFERROR(IF($C3362="","",VLOOKUP(FİLTRE!$C3362,'SKT LİSTESİ'!$F:$S,11,0)),"")</f>
        <v/>
      </c>
      <c r="K3362" s="134" t="str">
        <f ca="1">IFERROR(IF($C3362="","",VLOOKUP(FİLTRE!$C3362,'SKT LİSTESİ'!$F:$S,12,0)),"")</f>
        <v/>
      </c>
      <c r="L3362" s="134" t="str">
        <f ca="1">IFERROR(IF($C3362="","",VLOOKUP(FİLTRE!$C3362,'SKT LİSTESİ'!$F:$S,13,0)),"")</f>
        <v/>
      </c>
      <c r="M3362" s="135" t="str">
        <f ca="1">IFERROR(IF($C3362="","",VLOOKUP(FİLTRE!$C3362,'SKT LİSTESİ'!$F:$AJ,14,0)),"")</f>
        <v/>
      </c>
      <c r="N3362" s="31" t="str">
        <f ca="1">IFERROR(IF($C3362="","",VLOOKUP(FİLTRE!$C3362,'SKT LİSTESİ'!$F:$AJ,22,0)),"")</f>
        <v/>
      </c>
      <c r="O3362" s="136" t="str">
        <f ca="1">IFERROR(IF($C3362="","",VLOOKUP(FİLTRE!$C3362,'SKT LİSTESİ'!$F:$AJ,23,0)),"")</f>
        <v/>
      </c>
      <c r="P3362" s="31"/>
      <c r="Q3362" s="31"/>
      <c r="R3362" s="137" t="str">
        <f ca="1">(IFERROR(IF($C3362="","",VLOOKUP(FİLTRE!$C3362,'SKT LİSTESİ'!$F:$AJ,15,0)),""))</f>
        <v/>
      </c>
      <c r="S3362" s="138" t="str">
        <f ca="1">IFERROR(IF($C3362="","",VLOOKUP(FİLTRE!$C3362,'SKT LİSTESİ'!$F:$AJ,16,0)),"")</f>
        <v/>
      </c>
      <c r="AF3362" s="179" t="str">
        <f t="shared" ca="1" si="210"/>
        <v/>
      </c>
      <c r="AG3362" s="179">
        <f t="shared" ca="1" si="211"/>
        <v>0</v>
      </c>
      <c r="AH3362" s="179">
        <f t="shared" ca="1" si="212"/>
        <v>0</v>
      </c>
    </row>
    <row r="3363" spans="2:34" ht="15.75" x14ac:dyDescent="0.25">
      <c r="B3363">
        <f t="shared" ca="1" si="209"/>
        <v>3351</v>
      </c>
      <c r="C3363" t="str">
        <f ca="1">IFERROR(VLOOKUP(B3363,'SKT LİSTESİ'!F:F,1,0),"")</f>
        <v/>
      </c>
      <c r="E3363" s="128" t="str">
        <f ca="1">IFERROR(IF($C3363="","",VLOOKUP(FİLTRE!$C3363,'SKT LİSTESİ'!$F:$S,5,0)),"")</f>
        <v/>
      </c>
      <c r="F3363" s="129" t="str">
        <f ca="1">IFERROR(IF($C3363="","",VLOOKUP(FİLTRE!$C3363,'SKT LİSTESİ'!$F:$S,7,0)),"")</f>
        <v/>
      </c>
      <c r="G3363" s="130" t="str">
        <f ca="1">IFERROR(IF($C3363="","",VLOOKUP(FİLTRE!$C3363,'SKT LİSTESİ'!$F:$S,8,0)),"")</f>
        <v/>
      </c>
      <c r="H3363" s="131" t="str">
        <f ca="1">IF(E3363="","",IF($C3363="","",VLOOKUP(FİLTRE!$C3363,'SKT LİSTESİ'!$F:$S,9,0)))</f>
        <v/>
      </c>
      <c r="I3363" s="132" t="str">
        <f ca="1">IFERROR(IF($C3363="","",VLOOKUP(FİLTRE!$C3363,'SKT LİSTESİ'!$F:$S,10,0)),"")</f>
        <v/>
      </c>
      <c r="J3363" s="133" t="str">
        <f ca="1">IFERROR(IF($C3363="","",VLOOKUP(FİLTRE!$C3363,'SKT LİSTESİ'!$F:$S,11,0)),"")</f>
        <v/>
      </c>
      <c r="K3363" s="134" t="str">
        <f ca="1">IFERROR(IF($C3363="","",VLOOKUP(FİLTRE!$C3363,'SKT LİSTESİ'!$F:$S,12,0)),"")</f>
        <v/>
      </c>
      <c r="L3363" s="134" t="str">
        <f ca="1">IFERROR(IF($C3363="","",VLOOKUP(FİLTRE!$C3363,'SKT LİSTESİ'!$F:$S,13,0)),"")</f>
        <v/>
      </c>
      <c r="M3363" s="135" t="str">
        <f ca="1">IFERROR(IF($C3363="","",VLOOKUP(FİLTRE!$C3363,'SKT LİSTESİ'!$F:$AJ,14,0)),"")</f>
        <v/>
      </c>
      <c r="N3363" s="31" t="str">
        <f ca="1">IFERROR(IF($C3363="","",VLOOKUP(FİLTRE!$C3363,'SKT LİSTESİ'!$F:$AJ,22,0)),"")</f>
        <v/>
      </c>
      <c r="O3363" s="136" t="str">
        <f ca="1">IFERROR(IF($C3363="","",VLOOKUP(FİLTRE!$C3363,'SKT LİSTESİ'!$F:$AJ,23,0)),"")</f>
        <v/>
      </c>
      <c r="P3363" s="31"/>
      <c r="Q3363" s="31"/>
      <c r="R3363" s="137" t="str">
        <f ca="1">(IFERROR(IF($C3363="","",VLOOKUP(FİLTRE!$C3363,'SKT LİSTESİ'!$F:$AJ,15,0)),""))</f>
        <v/>
      </c>
      <c r="S3363" s="138" t="str">
        <f ca="1">IFERROR(IF($C3363="","",VLOOKUP(FİLTRE!$C3363,'SKT LİSTESİ'!$F:$AJ,16,0)),"")</f>
        <v/>
      </c>
      <c r="AF3363" s="179" t="str">
        <f t="shared" ca="1" si="210"/>
        <v/>
      </c>
      <c r="AG3363" s="179">
        <f t="shared" ca="1" si="211"/>
        <v>0</v>
      </c>
      <c r="AH3363" s="179">
        <f t="shared" ca="1" si="212"/>
        <v>0</v>
      </c>
    </row>
    <row r="3364" spans="2:34" ht="15.75" x14ac:dyDescent="0.25">
      <c r="B3364">
        <f t="shared" ca="1" si="209"/>
        <v>3352</v>
      </c>
      <c r="C3364" t="str">
        <f ca="1">IFERROR(VLOOKUP(B3364,'SKT LİSTESİ'!F:F,1,0),"")</f>
        <v/>
      </c>
      <c r="E3364" s="128" t="str">
        <f ca="1">IFERROR(IF($C3364="","",VLOOKUP(FİLTRE!$C3364,'SKT LİSTESİ'!$F:$S,5,0)),"")</f>
        <v/>
      </c>
      <c r="F3364" s="129" t="str">
        <f ca="1">IFERROR(IF($C3364="","",VLOOKUP(FİLTRE!$C3364,'SKT LİSTESİ'!$F:$S,7,0)),"")</f>
        <v/>
      </c>
      <c r="G3364" s="130" t="str">
        <f ca="1">IFERROR(IF($C3364="","",VLOOKUP(FİLTRE!$C3364,'SKT LİSTESİ'!$F:$S,8,0)),"")</f>
        <v/>
      </c>
      <c r="H3364" s="131" t="str">
        <f ca="1">IF(E3364="","",IF($C3364="","",VLOOKUP(FİLTRE!$C3364,'SKT LİSTESİ'!$F:$S,9,0)))</f>
        <v/>
      </c>
      <c r="I3364" s="132" t="str">
        <f ca="1">IFERROR(IF($C3364="","",VLOOKUP(FİLTRE!$C3364,'SKT LİSTESİ'!$F:$S,10,0)),"")</f>
        <v/>
      </c>
      <c r="J3364" s="133" t="str">
        <f ca="1">IFERROR(IF($C3364="","",VLOOKUP(FİLTRE!$C3364,'SKT LİSTESİ'!$F:$S,11,0)),"")</f>
        <v/>
      </c>
      <c r="K3364" s="134" t="str">
        <f ca="1">IFERROR(IF($C3364="","",VLOOKUP(FİLTRE!$C3364,'SKT LİSTESİ'!$F:$S,12,0)),"")</f>
        <v/>
      </c>
      <c r="L3364" s="134" t="str">
        <f ca="1">IFERROR(IF($C3364="","",VLOOKUP(FİLTRE!$C3364,'SKT LİSTESİ'!$F:$S,13,0)),"")</f>
        <v/>
      </c>
      <c r="M3364" s="135" t="str">
        <f ca="1">IFERROR(IF($C3364="","",VLOOKUP(FİLTRE!$C3364,'SKT LİSTESİ'!$F:$AJ,14,0)),"")</f>
        <v/>
      </c>
      <c r="N3364" s="31" t="str">
        <f ca="1">IFERROR(IF($C3364="","",VLOOKUP(FİLTRE!$C3364,'SKT LİSTESİ'!$F:$AJ,22,0)),"")</f>
        <v/>
      </c>
      <c r="O3364" s="136" t="str">
        <f ca="1">IFERROR(IF($C3364="","",VLOOKUP(FİLTRE!$C3364,'SKT LİSTESİ'!$F:$AJ,23,0)),"")</f>
        <v/>
      </c>
      <c r="P3364" s="31"/>
      <c r="Q3364" s="31"/>
      <c r="R3364" s="137" t="str">
        <f ca="1">(IFERROR(IF($C3364="","",VLOOKUP(FİLTRE!$C3364,'SKT LİSTESİ'!$F:$AJ,15,0)),""))</f>
        <v/>
      </c>
      <c r="S3364" s="138" t="str">
        <f ca="1">IFERROR(IF($C3364="","",VLOOKUP(FİLTRE!$C3364,'SKT LİSTESİ'!$F:$AJ,16,0)),"")</f>
        <v/>
      </c>
      <c r="AF3364" s="179" t="str">
        <f t="shared" ca="1" si="210"/>
        <v/>
      </c>
      <c r="AG3364" s="179">
        <f t="shared" ca="1" si="211"/>
        <v>0</v>
      </c>
      <c r="AH3364" s="179">
        <f t="shared" ca="1" si="212"/>
        <v>0</v>
      </c>
    </row>
    <row r="3365" spans="2:34" ht="15.75" x14ac:dyDescent="0.25">
      <c r="B3365">
        <f t="shared" ca="1" si="209"/>
        <v>3353</v>
      </c>
      <c r="C3365" t="str">
        <f ca="1">IFERROR(VLOOKUP(B3365,'SKT LİSTESİ'!F:F,1,0),"")</f>
        <v/>
      </c>
      <c r="E3365" s="128" t="str">
        <f ca="1">IFERROR(IF($C3365="","",VLOOKUP(FİLTRE!$C3365,'SKT LİSTESİ'!$F:$S,5,0)),"")</f>
        <v/>
      </c>
      <c r="F3365" s="129" t="str">
        <f ca="1">IFERROR(IF($C3365="","",VLOOKUP(FİLTRE!$C3365,'SKT LİSTESİ'!$F:$S,7,0)),"")</f>
        <v/>
      </c>
      <c r="G3365" s="130" t="str">
        <f ca="1">IFERROR(IF($C3365="","",VLOOKUP(FİLTRE!$C3365,'SKT LİSTESİ'!$F:$S,8,0)),"")</f>
        <v/>
      </c>
      <c r="H3365" s="131" t="str">
        <f ca="1">IF(E3365="","",IF($C3365="","",VLOOKUP(FİLTRE!$C3365,'SKT LİSTESİ'!$F:$S,9,0)))</f>
        <v/>
      </c>
      <c r="I3365" s="132" t="str">
        <f ca="1">IFERROR(IF($C3365="","",VLOOKUP(FİLTRE!$C3365,'SKT LİSTESİ'!$F:$S,10,0)),"")</f>
        <v/>
      </c>
      <c r="J3365" s="133" t="str">
        <f ca="1">IFERROR(IF($C3365="","",VLOOKUP(FİLTRE!$C3365,'SKT LİSTESİ'!$F:$S,11,0)),"")</f>
        <v/>
      </c>
      <c r="K3365" s="134" t="str">
        <f ca="1">IFERROR(IF($C3365="","",VLOOKUP(FİLTRE!$C3365,'SKT LİSTESİ'!$F:$S,12,0)),"")</f>
        <v/>
      </c>
      <c r="L3365" s="134" t="str">
        <f ca="1">IFERROR(IF($C3365="","",VLOOKUP(FİLTRE!$C3365,'SKT LİSTESİ'!$F:$S,13,0)),"")</f>
        <v/>
      </c>
      <c r="M3365" s="135" t="str">
        <f ca="1">IFERROR(IF($C3365="","",VLOOKUP(FİLTRE!$C3365,'SKT LİSTESİ'!$F:$AJ,14,0)),"")</f>
        <v/>
      </c>
      <c r="N3365" s="31" t="str">
        <f ca="1">IFERROR(IF($C3365="","",VLOOKUP(FİLTRE!$C3365,'SKT LİSTESİ'!$F:$AJ,22,0)),"")</f>
        <v/>
      </c>
      <c r="O3365" s="136" t="str">
        <f ca="1">IFERROR(IF($C3365="","",VLOOKUP(FİLTRE!$C3365,'SKT LİSTESİ'!$F:$AJ,23,0)),"")</f>
        <v/>
      </c>
      <c r="P3365" s="31"/>
      <c r="Q3365" s="31"/>
      <c r="R3365" s="137" t="str">
        <f ca="1">(IFERROR(IF($C3365="","",VLOOKUP(FİLTRE!$C3365,'SKT LİSTESİ'!$F:$AJ,15,0)),""))</f>
        <v/>
      </c>
      <c r="S3365" s="138" t="str">
        <f ca="1">IFERROR(IF($C3365="","",VLOOKUP(FİLTRE!$C3365,'SKT LİSTESİ'!$F:$AJ,16,0)),"")</f>
        <v/>
      </c>
      <c r="AF3365" s="179" t="str">
        <f t="shared" ca="1" si="210"/>
        <v/>
      </c>
      <c r="AG3365" s="179">
        <f t="shared" ca="1" si="211"/>
        <v>0</v>
      </c>
      <c r="AH3365" s="179">
        <f t="shared" ca="1" si="212"/>
        <v>0</v>
      </c>
    </row>
    <row r="3366" spans="2:34" ht="15.75" x14ac:dyDescent="0.25">
      <c r="B3366">
        <f t="shared" ca="1" si="209"/>
        <v>3354</v>
      </c>
      <c r="C3366" t="str">
        <f ca="1">IFERROR(VLOOKUP(B3366,'SKT LİSTESİ'!F:F,1,0),"")</f>
        <v/>
      </c>
      <c r="E3366" s="128" t="str">
        <f ca="1">IFERROR(IF($C3366="","",VLOOKUP(FİLTRE!$C3366,'SKT LİSTESİ'!$F:$S,5,0)),"")</f>
        <v/>
      </c>
      <c r="F3366" s="129" t="str">
        <f ca="1">IFERROR(IF($C3366="","",VLOOKUP(FİLTRE!$C3366,'SKT LİSTESİ'!$F:$S,7,0)),"")</f>
        <v/>
      </c>
      <c r="G3366" s="130" t="str">
        <f ca="1">IFERROR(IF($C3366="","",VLOOKUP(FİLTRE!$C3366,'SKT LİSTESİ'!$F:$S,8,0)),"")</f>
        <v/>
      </c>
      <c r="H3366" s="131" t="str">
        <f ca="1">IF(E3366="","",IF($C3366="","",VLOOKUP(FİLTRE!$C3366,'SKT LİSTESİ'!$F:$S,9,0)))</f>
        <v/>
      </c>
      <c r="I3366" s="132" t="str">
        <f ca="1">IFERROR(IF($C3366="","",VLOOKUP(FİLTRE!$C3366,'SKT LİSTESİ'!$F:$S,10,0)),"")</f>
        <v/>
      </c>
      <c r="J3366" s="133" t="str">
        <f ca="1">IFERROR(IF($C3366="","",VLOOKUP(FİLTRE!$C3366,'SKT LİSTESİ'!$F:$S,11,0)),"")</f>
        <v/>
      </c>
      <c r="K3366" s="134" t="str">
        <f ca="1">IFERROR(IF($C3366="","",VLOOKUP(FİLTRE!$C3366,'SKT LİSTESİ'!$F:$S,12,0)),"")</f>
        <v/>
      </c>
      <c r="L3366" s="134" t="str">
        <f ca="1">IFERROR(IF($C3366="","",VLOOKUP(FİLTRE!$C3366,'SKT LİSTESİ'!$F:$S,13,0)),"")</f>
        <v/>
      </c>
      <c r="M3366" s="135" t="str">
        <f ca="1">IFERROR(IF($C3366="","",VLOOKUP(FİLTRE!$C3366,'SKT LİSTESİ'!$F:$AJ,14,0)),"")</f>
        <v/>
      </c>
      <c r="N3366" s="31" t="str">
        <f ca="1">IFERROR(IF($C3366="","",VLOOKUP(FİLTRE!$C3366,'SKT LİSTESİ'!$F:$AJ,22,0)),"")</f>
        <v/>
      </c>
      <c r="O3366" s="136" t="str">
        <f ca="1">IFERROR(IF($C3366="","",VLOOKUP(FİLTRE!$C3366,'SKT LİSTESİ'!$F:$AJ,23,0)),"")</f>
        <v/>
      </c>
      <c r="P3366" s="31"/>
      <c r="Q3366" s="31"/>
      <c r="R3366" s="137" t="str">
        <f ca="1">(IFERROR(IF($C3366="","",VLOOKUP(FİLTRE!$C3366,'SKT LİSTESİ'!$F:$AJ,15,0)),""))</f>
        <v/>
      </c>
      <c r="S3366" s="138" t="str">
        <f ca="1">IFERROR(IF($C3366="","",VLOOKUP(FİLTRE!$C3366,'SKT LİSTESİ'!$F:$AJ,16,0)),"")</f>
        <v/>
      </c>
      <c r="AF3366" s="179" t="str">
        <f t="shared" ca="1" si="210"/>
        <v/>
      </c>
      <c r="AG3366" s="179">
        <f t="shared" ca="1" si="211"/>
        <v>0</v>
      </c>
      <c r="AH3366" s="179">
        <f t="shared" ca="1" si="212"/>
        <v>0</v>
      </c>
    </row>
    <row r="3367" spans="2:34" ht="15.75" x14ac:dyDescent="0.25">
      <c r="B3367">
        <f t="shared" ca="1" si="209"/>
        <v>3355</v>
      </c>
      <c r="C3367" t="str">
        <f ca="1">IFERROR(VLOOKUP(B3367,'SKT LİSTESİ'!F:F,1,0),"")</f>
        <v/>
      </c>
      <c r="E3367" s="128" t="str">
        <f ca="1">IFERROR(IF($C3367="","",VLOOKUP(FİLTRE!$C3367,'SKT LİSTESİ'!$F:$S,5,0)),"")</f>
        <v/>
      </c>
      <c r="F3367" s="129" t="str">
        <f ca="1">IFERROR(IF($C3367="","",VLOOKUP(FİLTRE!$C3367,'SKT LİSTESİ'!$F:$S,7,0)),"")</f>
        <v/>
      </c>
      <c r="G3367" s="130" t="str">
        <f ca="1">IFERROR(IF($C3367="","",VLOOKUP(FİLTRE!$C3367,'SKT LİSTESİ'!$F:$S,8,0)),"")</f>
        <v/>
      </c>
      <c r="H3367" s="131" t="str">
        <f ca="1">IF(E3367="","",IF($C3367="","",VLOOKUP(FİLTRE!$C3367,'SKT LİSTESİ'!$F:$S,9,0)))</f>
        <v/>
      </c>
      <c r="I3367" s="132" t="str">
        <f ca="1">IFERROR(IF($C3367="","",VLOOKUP(FİLTRE!$C3367,'SKT LİSTESİ'!$F:$S,10,0)),"")</f>
        <v/>
      </c>
      <c r="J3367" s="133" t="str">
        <f ca="1">IFERROR(IF($C3367="","",VLOOKUP(FİLTRE!$C3367,'SKT LİSTESİ'!$F:$S,11,0)),"")</f>
        <v/>
      </c>
      <c r="K3367" s="134" t="str">
        <f ca="1">IFERROR(IF($C3367="","",VLOOKUP(FİLTRE!$C3367,'SKT LİSTESİ'!$F:$S,12,0)),"")</f>
        <v/>
      </c>
      <c r="L3367" s="134" t="str">
        <f ca="1">IFERROR(IF($C3367="","",VLOOKUP(FİLTRE!$C3367,'SKT LİSTESİ'!$F:$S,13,0)),"")</f>
        <v/>
      </c>
      <c r="M3367" s="135" t="str">
        <f ca="1">IFERROR(IF($C3367="","",VLOOKUP(FİLTRE!$C3367,'SKT LİSTESİ'!$F:$AJ,14,0)),"")</f>
        <v/>
      </c>
      <c r="N3367" s="31" t="str">
        <f ca="1">IFERROR(IF($C3367="","",VLOOKUP(FİLTRE!$C3367,'SKT LİSTESİ'!$F:$AJ,22,0)),"")</f>
        <v/>
      </c>
      <c r="O3367" s="136" t="str">
        <f ca="1">IFERROR(IF($C3367="","",VLOOKUP(FİLTRE!$C3367,'SKT LİSTESİ'!$F:$AJ,23,0)),"")</f>
        <v/>
      </c>
      <c r="P3367" s="31"/>
      <c r="Q3367" s="31"/>
      <c r="R3367" s="137" t="str">
        <f ca="1">(IFERROR(IF($C3367="","",VLOOKUP(FİLTRE!$C3367,'SKT LİSTESİ'!$F:$AJ,15,0)),""))</f>
        <v/>
      </c>
      <c r="S3367" s="138" t="str">
        <f ca="1">IFERROR(IF($C3367="","",VLOOKUP(FİLTRE!$C3367,'SKT LİSTESİ'!$F:$AJ,16,0)),"")</f>
        <v/>
      </c>
      <c r="AF3367" s="179" t="str">
        <f t="shared" ca="1" si="210"/>
        <v/>
      </c>
      <c r="AG3367" s="179">
        <f t="shared" ca="1" si="211"/>
        <v>0</v>
      </c>
      <c r="AH3367" s="179">
        <f t="shared" ca="1" si="212"/>
        <v>0</v>
      </c>
    </row>
    <row r="3368" spans="2:34" ht="15.75" x14ac:dyDescent="0.25">
      <c r="B3368">
        <f t="shared" ca="1" si="209"/>
        <v>3356</v>
      </c>
      <c r="C3368" t="str">
        <f ca="1">IFERROR(VLOOKUP(B3368,'SKT LİSTESİ'!F:F,1,0),"")</f>
        <v/>
      </c>
      <c r="E3368" s="128" t="str">
        <f ca="1">IFERROR(IF($C3368="","",VLOOKUP(FİLTRE!$C3368,'SKT LİSTESİ'!$F:$S,5,0)),"")</f>
        <v/>
      </c>
      <c r="F3368" s="129" t="str">
        <f ca="1">IFERROR(IF($C3368="","",VLOOKUP(FİLTRE!$C3368,'SKT LİSTESİ'!$F:$S,7,0)),"")</f>
        <v/>
      </c>
      <c r="G3368" s="130" t="str">
        <f ca="1">IFERROR(IF($C3368="","",VLOOKUP(FİLTRE!$C3368,'SKT LİSTESİ'!$F:$S,8,0)),"")</f>
        <v/>
      </c>
      <c r="H3368" s="131" t="str">
        <f ca="1">IF(E3368="","",IF($C3368="","",VLOOKUP(FİLTRE!$C3368,'SKT LİSTESİ'!$F:$S,9,0)))</f>
        <v/>
      </c>
      <c r="I3368" s="132" t="str">
        <f ca="1">IFERROR(IF($C3368="","",VLOOKUP(FİLTRE!$C3368,'SKT LİSTESİ'!$F:$S,10,0)),"")</f>
        <v/>
      </c>
      <c r="J3368" s="133" t="str">
        <f ca="1">IFERROR(IF($C3368="","",VLOOKUP(FİLTRE!$C3368,'SKT LİSTESİ'!$F:$S,11,0)),"")</f>
        <v/>
      </c>
      <c r="K3368" s="134" t="str">
        <f ca="1">IFERROR(IF($C3368="","",VLOOKUP(FİLTRE!$C3368,'SKT LİSTESİ'!$F:$S,12,0)),"")</f>
        <v/>
      </c>
      <c r="L3368" s="134" t="str">
        <f ca="1">IFERROR(IF($C3368="","",VLOOKUP(FİLTRE!$C3368,'SKT LİSTESİ'!$F:$S,13,0)),"")</f>
        <v/>
      </c>
      <c r="M3368" s="135" t="str">
        <f ca="1">IFERROR(IF($C3368="","",VLOOKUP(FİLTRE!$C3368,'SKT LİSTESİ'!$F:$AJ,14,0)),"")</f>
        <v/>
      </c>
      <c r="N3368" s="31" t="str">
        <f ca="1">IFERROR(IF($C3368="","",VLOOKUP(FİLTRE!$C3368,'SKT LİSTESİ'!$F:$AJ,22,0)),"")</f>
        <v/>
      </c>
      <c r="O3368" s="136" t="str">
        <f ca="1">IFERROR(IF($C3368="","",VLOOKUP(FİLTRE!$C3368,'SKT LİSTESİ'!$F:$AJ,23,0)),"")</f>
        <v/>
      </c>
      <c r="P3368" s="31"/>
      <c r="Q3368" s="31"/>
      <c r="R3368" s="137" t="str">
        <f ca="1">(IFERROR(IF($C3368="","",VLOOKUP(FİLTRE!$C3368,'SKT LİSTESİ'!$F:$AJ,15,0)),""))</f>
        <v/>
      </c>
      <c r="S3368" s="138" t="str">
        <f ca="1">IFERROR(IF($C3368="","",VLOOKUP(FİLTRE!$C3368,'SKT LİSTESİ'!$F:$AJ,16,0)),"")</f>
        <v/>
      </c>
      <c r="AF3368" s="179" t="str">
        <f t="shared" ca="1" si="210"/>
        <v/>
      </c>
      <c r="AG3368" s="179">
        <f t="shared" ca="1" si="211"/>
        <v>0</v>
      </c>
      <c r="AH3368" s="179">
        <f t="shared" ca="1" si="212"/>
        <v>0</v>
      </c>
    </row>
    <row r="3369" spans="2:34" ht="15.75" x14ac:dyDescent="0.25">
      <c r="B3369">
        <f t="shared" ca="1" si="209"/>
        <v>3357</v>
      </c>
      <c r="C3369" t="str">
        <f ca="1">IFERROR(VLOOKUP(B3369,'SKT LİSTESİ'!F:F,1,0),"")</f>
        <v/>
      </c>
      <c r="E3369" s="128" t="str">
        <f ca="1">IFERROR(IF($C3369="","",VLOOKUP(FİLTRE!$C3369,'SKT LİSTESİ'!$F:$S,5,0)),"")</f>
        <v/>
      </c>
      <c r="F3369" s="129" t="str">
        <f ca="1">IFERROR(IF($C3369="","",VLOOKUP(FİLTRE!$C3369,'SKT LİSTESİ'!$F:$S,7,0)),"")</f>
        <v/>
      </c>
      <c r="G3369" s="130" t="str">
        <f ca="1">IFERROR(IF($C3369="","",VLOOKUP(FİLTRE!$C3369,'SKT LİSTESİ'!$F:$S,8,0)),"")</f>
        <v/>
      </c>
      <c r="H3369" s="131" t="str">
        <f ca="1">IF(E3369="","",IF($C3369="","",VLOOKUP(FİLTRE!$C3369,'SKT LİSTESİ'!$F:$S,9,0)))</f>
        <v/>
      </c>
      <c r="I3369" s="132" t="str">
        <f ca="1">IFERROR(IF($C3369="","",VLOOKUP(FİLTRE!$C3369,'SKT LİSTESİ'!$F:$S,10,0)),"")</f>
        <v/>
      </c>
      <c r="J3369" s="133" t="str">
        <f ca="1">IFERROR(IF($C3369="","",VLOOKUP(FİLTRE!$C3369,'SKT LİSTESİ'!$F:$S,11,0)),"")</f>
        <v/>
      </c>
      <c r="K3369" s="134" t="str">
        <f ca="1">IFERROR(IF($C3369="","",VLOOKUP(FİLTRE!$C3369,'SKT LİSTESİ'!$F:$S,12,0)),"")</f>
        <v/>
      </c>
      <c r="L3369" s="134" t="str">
        <f ca="1">IFERROR(IF($C3369="","",VLOOKUP(FİLTRE!$C3369,'SKT LİSTESİ'!$F:$S,13,0)),"")</f>
        <v/>
      </c>
      <c r="M3369" s="135" t="str">
        <f ca="1">IFERROR(IF($C3369="","",VLOOKUP(FİLTRE!$C3369,'SKT LİSTESİ'!$F:$AJ,14,0)),"")</f>
        <v/>
      </c>
      <c r="N3369" s="31" t="str">
        <f ca="1">IFERROR(IF($C3369="","",VLOOKUP(FİLTRE!$C3369,'SKT LİSTESİ'!$F:$AJ,22,0)),"")</f>
        <v/>
      </c>
      <c r="O3369" s="136" t="str">
        <f ca="1">IFERROR(IF($C3369="","",VLOOKUP(FİLTRE!$C3369,'SKT LİSTESİ'!$F:$AJ,23,0)),"")</f>
        <v/>
      </c>
      <c r="P3369" s="31"/>
      <c r="Q3369" s="31"/>
      <c r="R3369" s="137" t="str">
        <f ca="1">(IFERROR(IF($C3369="","",VLOOKUP(FİLTRE!$C3369,'SKT LİSTESİ'!$F:$AJ,15,0)),""))</f>
        <v/>
      </c>
      <c r="S3369" s="138" t="str">
        <f ca="1">IFERROR(IF($C3369="","",VLOOKUP(FİLTRE!$C3369,'SKT LİSTESİ'!$F:$AJ,16,0)),"")</f>
        <v/>
      </c>
      <c r="AF3369" s="179" t="str">
        <f t="shared" ca="1" si="210"/>
        <v/>
      </c>
      <c r="AG3369" s="179">
        <f t="shared" ca="1" si="211"/>
        <v>0</v>
      </c>
      <c r="AH3369" s="179">
        <f t="shared" ca="1" si="212"/>
        <v>0</v>
      </c>
    </row>
    <row r="3370" spans="2:34" ht="15.75" x14ac:dyDescent="0.25">
      <c r="B3370">
        <f t="shared" ca="1" si="209"/>
        <v>3358</v>
      </c>
      <c r="C3370" t="str">
        <f ca="1">IFERROR(VLOOKUP(B3370,'SKT LİSTESİ'!F:F,1,0),"")</f>
        <v/>
      </c>
      <c r="E3370" s="128" t="str">
        <f ca="1">IFERROR(IF($C3370="","",VLOOKUP(FİLTRE!$C3370,'SKT LİSTESİ'!$F:$S,5,0)),"")</f>
        <v/>
      </c>
      <c r="F3370" s="129" t="str">
        <f ca="1">IFERROR(IF($C3370="","",VLOOKUP(FİLTRE!$C3370,'SKT LİSTESİ'!$F:$S,7,0)),"")</f>
        <v/>
      </c>
      <c r="G3370" s="130" t="str">
        <f ca="1">IFERROR(IF($C3370="","",VLOOKUP(FİLTRE!$C3370,'SKT LİSTESİ'!$F:$S,8,0)),"")</f>
        <v/>
      </c>
      <c r="H3370" s="131" t="str">
        <f ca="1">IF(E3370="","",IF($C3370="","",VLOOKUP(FİLTRE!$C3370,'SKT LİSTESİ'!$F:$S,9,0)))</f>
        <v/>
      </c>
      <c r="I3370" s="132" t="str">
        <f ca="1">IFERROR(IF($C3370="","",VLOOKUP(FİLTRE!$C3370,'SKT LİSTESİ'!$F:$S,10,0)),"")</f>
        <v/>
      </c>
      <c r="J3370" s="133" t="str">
        <f ca="1">IFERROR(IF($C3370="","",VLOOKUP(FİLTRE!$C3370,'SKT LİSTESİ'!$F:$S,11,0)),"")</f>
        <v/>
      </c>
      <c r="K3370" s="134" t="str">
        <f ca="1">IFERROR(IF($C3370="","",VLOOKUP(FİLTRE!$C3370,'SKT LİSTESİ'!$F:$S,12,0)),"")</f>
        <v/>
      </c>
      <c r="L3370" s="134" t="str">
        <f ca="1">IFERROR(IF($C3370="","",VLOOKUP(FİLTRE!$C3370,'SKT LİSTESİ'!$F:$S,13,0)),"")</f>
        <v/>
      </c>
      <c r="M3370" s="135" t="str">
        <f ca="1">IFERROR(IF($C3370="","",VLOOKUP(FİLTRE!$C3370,'SKT LİSTESİ'!$F:$AJ,14,0)),"")</f>
        <v/>
      </c>
      <c r="N3370" s="31" t="str">
        <f ca="1">IFERROR(IF($C3370="","",VLOOKUP(FİLTRE!$C3370,'SKT LİSTESİ'!$F:$AJ,22,0)),"")</f>
        <v/>
      </c>
      <c r="O3370" s="136" t="str">
        <f ca="1">IFERROR(IF($C3370="","",VLOOKUP(FİLTRE!$C3370,'SKT LİSTESİ'!$F:$AJ,23,0)),"")</f>
        <v/>
      </c>
      <c r="P3370" s="31"/>
      <c r="Q3370" s="31"/>
      <c r="R3370" s="137" t="str">
        <f ca="1">(IFERROR(IF($C3370="","",VLOOKUP(FİLTRE!$C3370,'SKT LİSTESİ'!$F:$AJ,15,0)),""))</f>
        <v/>
      </c>
      <c r="S3370" s="138" t="str">
        <f ca="1">IFERROR(IF($C3370="","",VLOOKUP(FİLTRE!$C3370,'SKT LİSTESİ'!$F:$AJ,16,0)),"")</f>
        <v/>
      </c>
      <c r="AF3370" s="179" t="str">
        <f t="shared" ca="1" si="210"/>
        <v/>
      </c>
      <c r="AG3370" s="179">
        <f t="shared" ca="1" si="211"/>
        <v>0</v>
      </c>
      <c r="AH3370" s="179">
        <f t="shared" ca="1" si="212"/>
        <v>0</v>
      </c>
    </row>
    <row r="3371" spans="2:34" ht="15.75" x14ac:dyDescent="0.25">
      <c r="B3371">
        <f t="shared" ca="1" si="209"/>
        <v>3359</v>
      </c>
      <c r="C3371" t="str">
        <f ca="1">IFERROR(VLOOKUP(B3371,'SKT LİSTESİ'!F:F,1,0),"")</f>
        <v/>
      </c>
      <c r="E3371" s="128" t="str">
        <f ca="1">IFERROR(IF($C3371="","",VLOOKUP(FİLTRE!$C3371,'SKT LİSTESİ'!$F:$S,5,0)),"")</f>
        <v/>
      </c>
      <c r="F3371" s="129" t="str">
        <f ca="1">IFERROR(IF($C3371="","",VLOOKUP(FİLTRE!$C3371,'SKT LİSTESİ'!$F:$S,7,0)),"")</f>
        <v/>
      </c>
      <c r="G3371" s="130" t="str">
        <f ca="1">IFERROR(IF($C3371="","",VLOOKUP(FİLTRE!$C3371,'SKT LİSTESİ'!$F:$S,8,0)),"")</f>
        <v/>
      </c>
      <c r="H3371" s="131" t="str">
        <f ca="1">IF(E3371="","",IF($C3371="","",VLOOKUP(FİLTRE!$C3371,'SKT LİSTESİ'!$F:$S,9,0)))</f>
        <v/>
      </c>
      <c r="I3371" s="132" t="str">
        <f ca="1">IFERROR(IF($C3371="","",VLOOKUP(FİLTRE!$C3371,'SKT LİSTESİ'!$F:$S,10,0)),"")</f>
        <v/>
      </c>
      <c r="J3371" s="133" t="str">
        <f ca="1">IFERROR(IF($C3371="","",VLOOKUP(FİLTRE!$C3371,'SKT LİSTESİ'!$F:$S,11,0)),"")</f>
        <v/>
      </c>
      <c r="K3371" s="134" t="str">
        <f ca="1">IFERROR(IF($C3371="","",VLOOKUP(FİLTRE!$C3371,'SKT LİSTESİ'!$F:$S,12,0)),"")</f>
        <v/>
      </c>
      <c r="L3371" s="134" t="str">
        <f ca="1">IFERROR(IF($C3371="","",VLOOKUP(FİLTRE!$C3371,'SKT LİSTESİ'!$F:$S,13,0)),"")</f>
        <v/>
      </c>
      <c r="M3371" s="135" t="str">
        <f ca="1">IFERROR(IF($C3371="","",VLOOKUP(FİLTRE!$C3371,'SKT LİSTESİ'!$F:$AJ,14,0)),"")</f>
        <v/>
      </c>
      <c r="N3371" s="31" t="str">
        <f ca="1">IFERROR(IF($C3371="","",VLOOKUP(FİLTRE!$C3371,'SKT LİSTESİ'!$F:$AJ,22,0)),"")</f>
        <v/>
      </c>
      <c r="O3371" s="136" t="str">
        <f ca="1">IFERROR(IF($C3371="","",VLOOKUP(FİLTRE!$C3371,'SKT LİSTESİ'!$F:$AJ,23,0)),"")</f>
        <v/>
      </c>
      <c r="P3371" s="31"/>
      <c r="Q3371" s="31"/>
      <c r="R3371" s="137" t="str">
        <f ca="1">(IFERROR(IF($C3371="","",VLOOKUP(FİLTRE!$C3371,'SKT LİSTESİ'!$F:$AJ,15,0)),""))</f>
        <v/>
      </c>
      <c r="S3371" s="138" t="str">
        <f ca="1">IFERROR(IF($C3371="","",VLOOKUP(FİLTRE!$C3371,'SKT LİSTESİ'!$F:$AJ,16,0)),"")</f>
        <v/>
      </c>
      <c r="AF3371" s="179" t="str">
        <f t="shared" ca="1" si="210"/>
        <v/>
      </c>
      <c r="AG3371" s="179">
        <f t="shared" ca="1" si="211"/>
        <v>0</v>
      </c>
      <c r="AH3371" s="179">
        <f t="shared" ca="1" si="212"/>
        <v>0</v>
      </c>
    </row>
    <row r="3372" spans="2:34" ht="15.75" x14ac:dyDescent="0.25">
      <c r="B3372">
        <f t="shared" ca="1" si="209"/>
        <v>3360</v>
      </c>
      <c r="C3372" t="str">
        <f ca="1">IFERROR(VLOOKUP(B3372,'SKT LİSTESİ'!F:F,1,0),"")</f>
        <v/>
      </c>
      <c r="E3372" s="128" t="str">
        <f ca="1">IFERROR(IF($C3372="","",VLOOKUP(FİLTRE!$C3372,'SKT LİSTESİ'!$F:$S,5,0)),"")</f>
        <v/>
      </c>
      <c r="F3372" s="129" t="str">
        <f ca="1">IFERROR(IF($C3372="","",VLOOKUP(FİLTRE!$C3372,'SKT LİSTESİ'!$F:$S,7,0)),"")</f>
        <v/>
      </c>
      <c r="G3372" s="130" t="str">
        <f ca="1">IFERROR(IF($C3372="","",VLOOKUP(FİLTRE!$C3372,'SKT LİSTESİ'!$F:$S,8,0)),"")</f>
        <v/>
      </c>
      <c r="H3372" s="131" t="str">
        <f ca="1">IF(E3372="","",IF($C3372="","",VLOOKUP(FİLTRE!$C3372,'SKT LİSTESİ'!$F:$S,9,0)))</f>
        <v/>
      </c>
      <c r="I3372" s="132" t="str">
        <f ca="1">IFERROR(IF($C3372="","",VLOOKUP(FİLTRE!$C3372,'SKT LİSTESİ'!$F:$S,10,0)),"")</f>
        <v/>
      </c>
      <c r="J3372" s="133" t="str">
        <f ca="1">IFERROR(IF($C3372="","",VLOOKUP(FİLTRE!$C3372,'SKT LİSTESİ'!$F:$S,11,0)),"")</f>
        <v/>
      </c>
      <c r="K3372" s="134" t="str">
        <f ca="1">IFERROR(IF($C3372="","",VLOOKUP(FİLTRE!$C3372,'SKT LİSTESİ'!$F:$S,12,0)),"")</f>
        <v/>
      </c>
      <c r="L3372" s="134" t="str">
        <f ca="1">IFERROR(IF($C3372="","",VLOOKUP(FİLTRE!$C3372,'SKT LİSTESİ'!$F:$S,13,0)),"")</f>
        <v/>
      </c>
      <c r="M3372" s="135" t="str">
        <f ca="1">IFERROR(IF($C3372="","",VLOOKUP(FİLTRE!$C3372,'SKT LİSTESİ'!$F:$AJ,14,0)),"")</f>
        <v/>
      </c>
      <c r="N3372" s="31" t="str">
        <f ca="1">IFERROR(IF($C3372="","",VLOOKUP(FİLTRE!$C3372,'SKT LİSTESİ'!$F:$AJ,22,0)),"")</f>
        <v/>
      </c>
      <c r="O3372" s="136" t="str">
        <f ca="1">IFERROR(IF($C3372="","",VLOOKUP(FİLTRE!$C3372,'SKT LİSTESİ'!$F:$AJ,23,0)),"")</f>
        <v/>
      </c>
      <c r="P3372" s="31"/>
      <c r="Q3372" s="31"/>
      <c r="R3372" s="137" t="str">
        <f ca="1">(IFERROR(IF($C3372="","",VLOOKUP(FİLTRE!$C3372,'SKT LİSTESİ'!$F:$AJ,15,0)),""))</f>
        <v/>
      </c>
      <c r="S3372" s="138" t="str">
        <f ca="1">IFERROR(IF($C3372="","",VLOOKUP(FİLTRE!$C3372,'SKT LİSTESİ'!$F:$AJ,16,0)),"")</f>
        <v/>
      </c>
      <c r="AF3372" s="179" t="str">
        <f t="shared" ca="1" si="210"/>
        <v/>
      </c>
      <c r="AG3372" s="179">
        <f t="shared" ca="1" si="211"/>
        <v>0</v>
      </c>
      <c r="AH3372" s="179">
        <f t="shared" ca="1" si="212"/>
        <v>0</v>
      </c>
    </row>
    <row r="3373" spans="2:34" ht="15.75" x14ac:dyDescent="0.25">
      <c r="B3373">
        <f t="shared" ca="1" si="209"/>
        <v>3361</v>
      </c>
      <c r="C3373" t="str">
        <f ca="1">IFERROR(VLOOKUP(B3373,'SKT LİSTESİ'!F:F,1,0),"")</f>
        <v/>
      </c>
      <c r="E3373" s="128" t="str">
        <f ca="1">IFERROR(IF($C3373="","",VLOOKUP(FİLTRE!$C3373,'SKT LİSTESİ'!$F:$S,5,0)),"")</f>
        <v/>
      </c>
      <c r="F3373" s="129" t="str">
        <f ca="1">IFERROR(IF($C3373="","",VLOOKUP(FİLTRE!$C3373,'SKT LİSTESİ'!$F:$S,7,0)),"")</f>
        <v/>
      </c>
      <c r="G3373" s="130" t="str">
        <f ca="1">IFERROR(IF($C3373="","",VLOOKUP(FİLTRE!$C3373,'SKT LİSTESİ'!$F:$S,8,0)),"")</f>
        <v/>
      </c>
      <c r="H3373" s="131" t="str">
        <f ca="1">IF(E3373="","",IF($C3373="","",VLOOKUP(FİLTRE!$C3373,'SKT LİSTESİ'!$F:$S,9,0)))</f>
        <v/>
      </c>
      <c r="I3373" s="132" t="str">
        <f ca="1">IFERROR(IF($C3373="","",VLOOKUP(FİLTRE!$C3373,'SKT LİSTESİ'!$F:$S,10,0)),"")</f>
        <v/>
      </c>
      <c r="J3373" s="133" t="str">
        <f ca="1">IFERROR(IF($C3373="","",VLOOKUP(FİLTRE!$C3373,'SKT LİSTESİ'!$F:$S,11,0)),"")</f>
        <v/>
      </c>
      <c r="K3373" s="134" t="str">
        <f ca="1">IFERROR(IF($C3373="","",VLOOKUP(FİLTRE!$C3373,'SKT LİSTESİ'!$F:$S,12,0)),"")</f>
        <v/>
      </c>
      <c r="L3373" s="134" t="str">
        <f ca="1">IFERROR(IF($C3373="","",VLOOKUP(FİLTRE!$C3373,'SKT LİSTESİ'!$F:$S,13,0)),"")</f>
        <v/>
      </c>
      <c r="M3373" s="135" t="str">
        <f ca="1">IFERROR(IF($C3373="","",VLOOKUP(FİLTRE!$C3373,'SKT LİSTESİ'!$F:$AJ,14,0)),"")</f>
        <v/>
      </c>
      <c r="N3373" s="31" t="str">
        <f ca="1">IFERROR(IF($C3373="","",VLOOKUP(FİLTRE!$C3373,'SKT LİSTESİ'!$F:$AJ,22,0)),"")</f>
        <v/>
      </c>
      <c r="O3373" s="136" t="str">
        <f ca="1">IFERROR(IF($C3373="","",VLOOKUP(FİLTRE!$C3373,'SKT LİSTESİ'!$F:$AJ,23,0)),"")</f>
        <v/>
      </c>
      <c r="P3373" s="31"/>
      <c r="Q3373" s="31"/>
      <c r="R3373" s="137" t="str">
        <f ca="1">(IFERROR(IF($C3373="","",VLOOKUP(FİLTRE!$C3373,'SKT LİSTESİ'!$F:$AJ,15,0)),""))</f>
        <v/>
      </c>
      <c r="S3373" s="138" t="str">
        <f ca="1">IFERROR(IF($C3373="","",VLOOKUP(FİLTRE!$C3373,'SKT LİSTESİ'!$F:$AJ,16,0)),"")</f>
        <v/>
      </c>
      <c r="AF3373" s="179" t="str">
        <f t="shared" ca="1" si="210"/>
        <v/>
      </c>
      <c r="AG3373" s="179">
        <f t="shared" ca="1" si="211"/>
        <v>0</v>
      </c>
      <c r="AH3373" s="179">
        <f t="shared" ca="1" si="212"/>
        <v>0</v>
      </c>
    </row>
    <row r="3374" spans="2:34" ht="15.75" x14ac:dyDescent="0.25">
      <c r="B3374">
        <f t="shared" ca="1" si="209"/>
        <v>3362</v>
      </c>
      <c r="C3374" t="str">
        <f ca="1">IFERROR(VLOOKUP(B3374,'SKT LİSTESİ'!F:F,1,0),"")</f>
        <v/>
      </c>
      <c r="E3374" s="128" t="str">
        <f ca="1">IFERROR(IF($C3374="","",VLOOKUP(FİLTRE!$C3374,'SKT LİSTESİ'!$F:$S,5,0)),"")</f>
        <v/>
      </c>
      <c r="F3374" s="129" t="str">
        <f ca="1">IFERROR(IF($C3374="","",VLOOKUP(FİLTRE!$C3374,'SKT LİSTESİ'!$F:$S,7,0)),"")</f>
        <v/>
      </c>
      <c r="G3374" s="130" t="str">
        <f ca="1">IFERROR(IF($C3374="","",VLOOKUP(FİLTRE!$C3374,'SKT LİSTESİ'!$F:$S,8,0)),"")</f>
        <v/>
      </c>
      <c r="H3374" s="131" t="str">
        <f ca="1">IF(E3374="","",IF($C3374="","",VLOOKUP(FİLTRE!$C3374,'SKT LİSTESİ'!$F:$S,9,0)))</f>
        <v/>
      </c>
      <c r="I3374" s="132" t="str">
        <f ca="1">IFERROR(IF($C3374="","",VLOOKUP(FİLTRE!$C3374,'SKT LİSTESİ'!$F:$S,10,0)),"")</f>
        <v/>
      </c>
      <c r="J3374" s="133" t="str">
        <f ca="1">IFERROR(IF($C3374="","",VLOOKUP(FİLTRE!$C3374,'SKT LİSTESİ'!$F:$S,11,0)),"")</f>
        <v/>
      </c>
      <c r="K3374" s="134" t="str">
        <f ca="1">IFERROR(IF($C3374="","",VLOOKUP(FİLTRE!$C3374,'SKT LİSTESİ'!$F:$S,12,0)),"")</f>
        <v/>
      </c>
      <c r="L3374" s="134" t="str">
        <f ca="1">IFERROR(IF($C3374="","",VLOOKUP(FİLTRE!$C3374,'SKT LİSTESİ'!$F:$S,13,0)),"")</f>
        <v/>
      </c>
      <c r="M3374" s="135" t="str">
        <f ca="1">IFERROR(IF($C3374="","",VLOOKUP(FİLTRE!$C3374,'SKT LİSTESİ'!$F:$AJ,14,0)),"")</f>
        <v/>
      </c>
      <c r="N3374" s="31" t="str">
        <f ca="1">IFERROR(IF($C3374="","",VLOOKUP(FİLTRE!$C3374,'SKT LİSTESİ'!$F:$AJ,22,0)),"")</f>
        <v/>
      </c>
      <c r="O3374" s="136" t="str">
        <f ca="1">IFERROR(IF($C3374="","",VLOOKUP(FİLTRE!$C3374,'SKT LİSTESİ'!$F:$AJ,23,0)),"")</f>
        <v/>
      </c>
      <c r="P3374" s="31"/>
      <c r="Q3374" s="31"/>
      <c r="R3374" s="137" t="str">
        <f ca="1">(IFERROR(IF($C3374="","",VLOOKUP(FİLTRE!$C3374,'SKT LİSTESİ'!$F:$AJ,15,0)),""))</f>
        <v/>
      </c>
      <c r="S3374" s="138" t="str">
        <f ca="1">IFERROR(IF($C3374="","",VLOOKUP(FİLTRE!$C3374,'SKT LİSTESİ'!$F:$AJ,16,0)),"")</f>
        <v/>
      </c>
      <c r="AF3374" s="179" t="str">
        <f t="shared" ca="1" si="210"/>
        <v/>
      </c>
      <c r="AG3374" s="179">
        <f t="shared" ca="1" si="211"/>
        <v>0</v>
      </c>
      <c r="AH3374" s="179">
        <f t="shared" ca="1" si="212"/>
        <v>0</v>
      </c>
    </row>
    <row r="3375" spans="2:34" ht="15.75" x14ac:dyDescent="0.25">
      <c r="B3375">
        <f t="shared" ca="1" si="209"/>
        <v>3363</v>
      </c>
      <c r="C3375" t="str">
        <f ca="1">IFERROR(VLOOKUP(B3375,'SKT LİSTESİ'!F:F,1,0),"")</f>
        <v/>
      </c>
      <c r="E3375" s="128" t="str">
        <f ca="1">IFERROR(IF($C3375="","",VLOOKUP(FİLTRE!$C3375,'SKT LİSTESİ'!$F:$S,5,0)),"")</f>
        <v/>
      </c>
      <c r="F3375" s="129" t="str">
        <f ca="1">IFERROR(IF($C3375="","",VLOOKUP(FİLTRE!$C3375,'SKT LİSTESİ'!$F:$S,7,0)),"")</f>
        <v/>
      </c>
      <c r="G3375" s="130" t="str">
        <f ca="1">IFERROR(IF($C3375="","",VLOOKUP(FİLTRE!$C3375,'SKT LİSTESİ'!$F:$S,8,0)),"")</f>
        <v/>
      </c>
      <c r="H3375" s="131" t="str">
        <f ca="1">IF(E3375="","",IF($C3375="","",VLOOKUP(FİLTRE!$C3375,'SKT LİSTESİ'!$F:$S,9,0)))</f>
        <v/>
      </c>
      <c r="I3375" s="132" t="str">
        <f ca="1">IFERROR(IF($C3375="","",VLOOKUP(FİLTRE!$C3375,'SKT LİSTESİ'!$F:$S,10,0)),"")</f>
        <v/>
      </c>
      <c r="J3375" s="133" t="str">
        <f ca="1">IFERROR(IF($C3375="","",VLOOKUP(FİLTRE!$C3375,'SKT LİSTESİ'!$F:$S,11,0)),"")</f>
        <v/>
      </c>
      <c r="K3375" s="134" t="str">
        <f ca="1">IFERROR(IF($C3375="","",VLOOKUP(FİLTRE!$C3375,'SKT LİSTESİ'!$F:$S,12,0)),"")</f>
        <v/>
      </c>
      <c r="L3375" s="134" t="str">
        <f ca="1">IFERROR(IF($C3375="","",VLOOKUP(FİLTRE!$C3375,'SKT LİSTESİ'!$F:$S,13,0)),"")</f>
        <v/>
      </c>
      <c r="M3375" s="135" t="str">
        <f ca="1">IFERROR(IF($C3375="","",VLOOKUP(FİLTRE!$C3375,'SKT LİSTESİ'!$F:$AJ,14,0)),"")</f>
        <v/>
      </c>
      <c r="N3375" s="31" t="str">
        <f ca="1">IFERROR(IF($C3375="","",VLOOKUP(FİLTRE!$C3375,'SKT LİSTESİ'!$F:$AJ,22,0)),"")</f>
        <v/>
      </c>
      <c r="O3375" s="136" t="str">
        <f ca="1">IFERROR(IF($C3375="","",VLOOKUP(FİLTRE!$C3375,'SKT LİSTESİ'!$F:$AJ,23,0)),"")</f>
        <v/>
      </c>
      <c r="P3375" s="31"/>
      <c r="Q3375" s="31"/>
      <c r="R3375" s="137" t="str">
        <f ca="1">(IFERROR(IF($C3375="","",VLOOKUP(FİLTRE!$C3375,'SKT LİSTESİ'!$F:$AJ,15,0)),""))</f>
        <v/>
      </c>
      <c r="S3375" s="138" t="str">
        <f ca="1">IFERROR(IF($C3375="","",VLOOKUP(FİLTRE!$C3375,'SKT LİSTESİ'!$F:$AJ,16,0)),"")</f>
        <v/>
      </c>
      <c r="AF3375" s="179" t="str">
        <f t="shared" ca="1" si="210"/>
        <v/>
      </c>
      <c r="AG3375" s="179">
        <f t="shared" ca="1" si="211"/>
        <v>0</v>
      </c>
      <c r="AH3375" s="179">
        <f t="shared" ca="1" si="212"/>
        <v>0</v>
      </c>
    </row>
    <row r="3376" spans="2:34" ht="15.75" x14ac:dyDescent="0.25">
      <c r="B3376">
        <f t="shared" ca="1" si="209"/>
        <v>3364</v>
      </c>
      <c r="C3376" t="str">
        <f ca="1">IFERROR(VLOOKUP(B3376,'SKT LİSTESİ'!F:F,1,0),"")</f>
        <v/>
      </c>
      <c r="E3376" s="128" t="str">
        <f ca="1">IFERROR(IF($C3376="","",VLOOKUP(FİLTRE!$C3376,'SKT LİSTESİ'!$F:$S,5,0)),"")</f>
        <v/>
      </c>
      <c r="F3376" s="129" t="str">
        <f ca="1">IFERROR(IF($C3376="","",VLOOKUP(FİLTRE!$C3376,'SKT LİSTESİ'!$F:$S,7,0)),"")</f>
        <v/>
      </c>
      <c r="G3376" s="130" t="str">
        <f ca="1">IFERROR(IF($C3376="","",VLOOKUP(FİLTRE!$C3376,'SKT LİSTESİ'!$F:$S,8,0)),"")</f>
        <v/>
      </c>
      <c r="H3376" s="131" t="str">
        <f ca="1">IF(E3376="","",IF($C3376="","",VLOOKUP(FİLTRE!$C3376,'SKT LİSTESİ'!$F:$S,9,0)))</f>
        <v/>
      </c>
      <c r="I3376" s="132" t="str">
        <f ca="1">IFERROR(IF($C3376="","",VLOOKUP(FİLTRE!$C3376,'SKT LİSTESİ'!$F:$S,10,0)),"")</f>
        <v/>
      </c>
      <c r="J3376" s="133" t="str">
        <f ca="1">IFERROR(IF($C3376="","",VLOOKUP(FİLTRE!$C3376,'SKT LİSTESİ'!$F:$S,11,0)),"")</f>
        <v/>
      </c>
      <c r="K3376" s="134" t="str">
        <f ca="1">IFERROR(IF($C3376="","",VLOOKUP(FİLTRE!$C3376,'SKT LİSTESİ'!$F:$S,12,0)),"")</f>
        <v/>
      </c>
      <c r="L3376" s="134" t="str">
        <f ca="1">IFERROR(IF($C3376="","",VLOOKUP(FİLTRE!$C3376,'SKT LİSTESİ'!$F:$S,13,0)),"")</f>
        <v/>
      </c>
      <c r="M3376" s="135" t="str">
        <f ca="1">IFERROR(IF($C3376="","",VLOOKUP(FİLTRE!$C3376,'SKT LİSTESİ'!$F:$AJ,14,0)),"")</f>
        <v/>
      </c>
      <c r="N3376" s="31" t="str">
        <f ca="1">IFERROR(IF($C3376="","",VLOOKUP(FİLTRE!$C3376,'SKT LİSTESİ'!$F:$AJ,22,0)),"")</f>
        <v/>
      </c>
      <c r="O3376" s="136" t="str">
        <f ca="1">IFERROR(IF($C3376="","",VLOOKUP(FİLTRE!$C3376,'SKT LİSTESİ'!$F:$AJ,23,0)),"")</f>
        <v/>
      </c>
      <c r="P3376" s="31"/>
      <c r="Q3376" s="31"/>
      <c r="R3376" s="137" t="str">
        <f ca="1">(IFERROR(IF($C3376="","",VLOOKUP(FİLTRE!$C3376,'SKT LİSTESİ'!$F:$AJ,15,0)),""))</f>
        <v/>
      </c>
      <c r="S3376" s="138" t="str">
        <f ca="1">IFERROR(IF($C3376="","",VLOOKUP(FİLTRE!$C3376,'SKT LİSTESİ'!$F:$AJ,16,0)),"")</f>
        <v/>
      </c>
      <c r="AF3376" s="179" t="str">
        <f t="shared" ca="1" si="210"/>
        <v/>
      </c>
      <c r="AG3376" s="179">
        <f t="shared" ca="1" si="211"/>
        <v>0</v>
      </c>
      <c r="AH3376" s="179">
        <f t="shared" ca="1" si="212"/>
        <v>0</v>
      </c>
    </row>
    <row r="3377" spans="2:34" ht="15.75" x14ac:dyDescent="0.25">
      <c r="B3377">
        <f t="shared" ca="1" si="209"/>
        <v>3365</v>
      </c>
      <c r="C3377" t="str">
        <f ca="1">IFERROR(VLOOKUP(B3377,'SKT LİSTESİ'!F:F,1,0),"")</f>
        <v/>
      </c>
      <c r="E3377" s="128" t="str">
        <f ca="1">IFERROR(IF($C3377="","",VLOOKUP(FİLTRE!$C3377,'SKT LİSTESİ'!$F:$S,5,0)),"")</f>
        <v/>
      </c>
      <c r="F3377" s="129" t="str">
        <f ca="1">IFERROR(IF($C3377="","",VLOOKUP(FİLTRE!$C3377,'SKT LİSTESİ'!$F:$S,7,0)),"")</f>
        <v/>
      </c>
      <c r="G3377" s="130" t="str">
        <f ca="1">IFERROR(IF($C3377="","",VLOOKUP(FİLTRE!$C3377,'SKT LİSTESİ'!$F:$S,8,0)),"")</f>
        <v/>
      </c>
      <c r="H3377" s="131" t="str">
        <f ca="1">IF(E3377="","",IF($C3377="","",VLOOKUP(FİLTRE!$C3377,'SKT LİSTESİ'!$F:$S,9,0)))</f>
        <v/>
      </c>
      <c r="I3377" s="132" t="str">
        <f ca="1">IFERROR(IF($C3377="","",VLOOKUP(FİLTRE!$C3377,'SKT LİSTESİ'!$F:$S,10,0)),"")</f>
        <v/>
      </c>
      <c r="J3377" s="133" t="str">
        <f ca="1">IFERROR(IF($C3377="","",VLOOKUP(FİLTRE!$C3377,'SKT LİSTESİ'!$F:$S,11,0)),"")</f>
        <v/>
      </c>
      <c r="K3377" s="134" t="str">
        <f ca="1">IFERROR(IF($C3377="","",VLOOKUP(FİLTRE!$C3377,'SKT LİSTESİ'!$F:$S,12,0)),"")</f>
        <v/>
      </c>
      <c r="L3377" s="134" t="str">
        <f ca="1">IFERROR(IF($C3377="","",VLOOKUP(FİLTRE!$C3377,'SKT LİSTESİ'!$F:$S,13,0)),"")</f>
        <v/>
      </c>
      <c r="M3377" s="135" t="str">
        <f ca="1">IFERROR(IF($C3377="","",VLOOKUP(FİLTRE!$C3377,'SKT LİSTESİ'!$F:$AJ,14,0)),"")</f>
        <v/>
      </c>
      <c r="N3377" s="31" t="str">
        <f ca="1">IFERROR(IF($C3377="","",VLOOKUP(FİLTRE!$C3377,'SKT LİSTESİ'!$F:$AJ,22,0)),"")</f>
        <v/>
      </c>
      <c r="O3377" s="136" t="str">
        <f ca="1">IFERROR(IF($C3377="","",VLOOKUP(FİLTRE!$C3377,'SKT LİSTESİ'!$F:$AJ,23,0)),"")</f>
        <v/>
      </c>
      <c r="P3377" s="31"/>
      <c r="Q3377" s="31"/>
      <c r="R3377" s="137" t="str">
        <f ca="1">(IFERROR(IF($C3377="","",VLOOKUP(FİLTRE!$C3377,'SKT LİSTESİ'!$F:$AJ,15,0)),""))</f>
        <v/>
      </c>
      <c r="S3377" s="138" t="str">
        <f ca="1">IFERROR(IF($C3377="","",VLOOKUP(FİLTRE!$C3377,'SKT LİSTESİ'!$F:$AJ,16,0)),"")</f>
        <v/>
      </c>
      <c r="AF3377" s="179" t="str">
        <f t="shared" ca="1" si="210"/>
        <v/>
      </c>
      <c r="AG3377" s="179">
        <f t="shared" ca="1" si="211"/>
        <v>0</v>
      </c>
      <c r="AH3377" s="179">
        <f t="shared" ca="1" si="212"/>
        <v>0</v>
      </c>
    </row>
    <row r="3378" spans="2:34" ht="15.75" x14ac:dyDescent="0.25">
      <c r="B3378">
        <f t="shared" ca="1" si="209"/>
        <v>3366</v>
      </c>
      <c r="C3378" t="str">
        <f ca="1">IFERROR(VLOOKUP(B3378,'SKT LİSTESİ'!F:F,1,0),"")</f>
        <v/>
      </c>
      <c r="E3378" s="128" t="str">
        <f ca="1">IFERROR(IF($C3378="","",VLOOKUP(FİLTRE!$C3378,'SKT LİSTESİ'!$F:$S,5,0)),"")</f>
        <v/>
      </c>
      <c r="F3378" s="129" t="str">
        <f ca="1">IFERROR(IF($C3378="","",VLOOKUP(FİLTRE!$C3378,'SKT LİSTESİ'!$F:$S,7,0)),"")</f>
        <v/>
      </c>
      <c r="G3378" s="130" t="str">
        <f ca="1">IFERROR(IF($C3378="","",VLOOKUP(FİLTRE!$C3378,'SKT LİSTESİ'!$F:$S,8,0)),"")</f>
        <v/>
      </c>
      <c r="H3378" s="131" t="str">
        <f ca="1">IF(E3378="","",IF($C3378="","",VLOOKUP(FİLTRE!$C3378,'SKT LİSTESİ'!$F:$S,9,0)))</f>
        <v/>
      </c>
      <c r="I3378" s="132" t="str">
        <f ca="1">IFERROR(IF($C3378="","",VLOOKUP(FİLTRE!$C3378,'SKT LİSTESİ'!$F:$S,10,0)),"")</f>
        <v/>
      </c>
      <c r="J3378" s="133" t="str">
        <f ca="1">IFERROR(IF($C3378="","",VLOOKUP(FİLTRE!$C3378,'SKT LİSTESİ'!$F:$S,11,0)),"")</f>
        <v/>
      </c>
      <c r="K3378" s="134" t="str">
        <f ca="1">IFERROR(IF($C3378="","",VLOOKUP(FİLTRE!$C3378,'SKT LİSTESİ'!$F:$S,12,0)),"")</f>
        <v/>
      </c>
      <c r="L3378" s="134" t="str">
        <f ca="1">IFERROR(IF($C3378="","",VLOOKUP(FİLTRE!$C3378,'SKT LİSTESİ'!$F:$S,13,0)),"")</f>
        <v/>
      </c>
      <c r="M3378" s="135" t="str">
        <f ca="1">IFERROR(IF($C3378="","",VLOOKUP(FİLTRE!$C3378,'SKT LİSTESİ'!$F:$AJ,14,0)),"")</f>
        <v/>
      </c>
      <c r="N3378" s="31" t="str">
        <f ca="1">IFERROR(IF($C3378="","",VLOOKUP(FİLTRE!$C3378,'SKT LİSTESİ'!$F:$AJ,22,0)),"")</f>
        <v/>
      </c>
      <c r="O3378" s="136" t="str">
        <f ca="1">IFERROR(IF($C3378="","",VLOOKUP(FİLTRE!$C3378,'SKT LİSTESİ'!$F:$AJ,23,0)),"")</f>
        <v/>
      </c>
      <c r="P3378" s="31"/>
      <c r="Q3378" s="31"/>
      <c r="R3378" s="137" t="str">
        <f ca="1">(IFERROR(IF($C3378="","",VLOOKUP(FİLTRE!$C3378,'SKT LİSTESİ'!$F:$AJ,15,0)),""))</f>
        <v/>
      </c>
      <c r="S3378" s="138" t="str">
        <f ca="1">IFERROR(IF($C3378="","",VLOOKUP(FİLTRE!$C3378,'SKT LİSTESİ'!$F:$AJ,16,0)),"")</f>
        <v/>
      </c>
      <c r="AF3378" s="179" t="str">
        <f t="shared" ca="1" si="210"/>
        <v/>
      </c>
      <c r="AG3378" s="179">
        <f t="shared" ca="1" si="211"/>
        <v>0</v>
      </c>
      <c r="AH3378" s="179">
        <f t="shared" ca="1" si="212"/>
        <v>0</v>
      </c>
    </row>
    <row r="3379" spans="2:34" ht="15.75" x14ac:dyDescent="0.25">
      <c r="B3379">
        <f t="shared" ca="1" si="209"/>
        <v>3367</v>
      </c>
      <c r="C3379" t="str">
        <f ca="1">IFERROR(VLOOKUP(B3379,'SKT LİSTESİ'!F:F,1,0),"")</f>
        <v/>
      </c>
      <c r="E3379" s="128" t="str">
        <f ca="1">IFERROR(IF($C3379="","",VLOOKUP(FİLTRE!$C3379,'SKT LİSTESİ'!$F:$S,5,0)),"")</f>
        <v/>
      </c>
      <c r="F3379" s="129" t="str">
        <f ca="1">IFERROR(IF($C3379="","",VLOOKUP(FİLTRE!$C3379,'SKT LİSTESİ'!$F:$S,7,0)),"")</f>
        <v/>
      </c>
      <c r="G3379" s="130" t="str">
        <f ca="1">IFERROR(IF($C3379="","",VLOOKUP(FİLTRE!$C3379,'SKT LİSTESİ'!$F:$S,8,0)),"")</f>
        <v/>
      </c>
      <c r="H3379" s="131" t="str">
        <f ca="1">IF(E3379="","",IF($C3379="","",VLOOKUP(FİLTRE!$C3379,'SKT LİSTESİ'!$F:$S,9,0)))</f>
        <v/>
      </c>
      <c r="I3379" s="132" t="str">
        <f ca="1">IFERROR(IF($C3379="","",VLOOKUP(FİLTRE!$C3379,'SKT LİSTESİ'!$F:$S,10,0)),"")</f>
        <v/>
      </c>
      <c r="J3379" s="133" t="str">
        <f ca="1">IFERROR(IF($C3379="","",VLOOKUP(FİLTRE!$C3379,'SKT LİSTESİ'!$F:$S,11,0)),"")</f>
        <v/>
      </c>
      <c r="K3379" s="134" t="str">
        <f ca="1">IFERROR(IF($C3379="","",VLOOKUP(FİLTRE!$C3379,'SKT LİSTESİ'!$F:$S,12,0)),"")</f>
        <v/>
      </c>
      <c r="L3379" s="134" t="str">
        <f ca="1">IFERROR(IF($C3379="","",VLOOKUP(FİLTRE!$C3379,'SKT LİSTESİ'!$F:$S,13,0)),"")</f>
        <v/>
      </c>
      <c r="M3379" s="135" t="str">
        <f ca="1">IFERROR(IF($C3379="","",VLOOKUP(FİLTRE!$C3379,'SKT LİSTESİ'!$F:$AJ,14,0)),"")</f>
        <v/>
      </c>
      <c r="N3379" s="31" t="str">
        <f ca="1">IFERROR(IF($C3379="","",VLOOKUP(FİLTRE!$C3379,'SKT LİSTESİ'!$F:$AJ,22,0)),"")</f>
        <v/>
      </c>
      <c r="O3379" s="136" t="str">
        <f ca="1">IFERROR(IF($C3379="","",VLOOKUP(FİLTRE!$C3379,'SKT LİSTESİ'!$F:$AJ,23,0)),"")</f>
        <v/>
      </c>
      <c r="P3379" s="31"/>
      <c r="Q3379" s="31"/>
      <c r="R3379" s="137" t="str">
        <f ca="1">(IFERROR(IF($C3379="","",VLOOKUP(FİLTRE!$C3379,'SKT LİSTESİ'!$F:$AJ,15,0)),""))</f>
        <v/>
      </c>
      <c r="S3379" s="138" t="str">
        <f ca="1">IFERROR(IF($C3379="","",VLOOKUP(FİLTRE!$C3379,'SKT LİSTESİ'!$F:$AJ,16,0)),"")</f>
        <v/>
      </c>
      <c r="AF3379" s="179" t="str">
        <f t="shared" ca="1" si="210"/>
        <v/>
      </c>
      <c r="AG3379" s="179">
        <f t="shared" ca="1" si="211"/>
        <v>0</v>
      </c>
      <c r="AH3379" s="179">
        <f t="shared" ca="1" si="212"/>
        <v>0</v>
      </c>
    </row>
    <row r="3380" spans="2:34" ht="15.75" x14ac:dyDescent="0.25">
      <c r="B3380">
        <f t="shared" ca="1" si="209"/>
        <v>3368</v>
      </c>
      <c r="C3380" t="str">
        <f ca="1">IFERROR(VLOOKUP(B3380,'SKT LİSTESİ'!F:F,1,0),"")</f>
        <v/>
      </c>
      <c r="E3380" s="128" t="str">
        <f ca="1">IFERROR(IF($C3380="","",VLOOKUP(FİLTRE!$C3380,'SKT LİSTESİ'!$F:$S,5,0)),"")</f>
        <v/>
      </c>
      <c r="F3380" s="129" t="str">
        <f ca="1">IFERROR(IF($C3380="","",VLOOKUP(FİLTRE!$C3380,'SKT LİSTESİ'!$F:$S,7,0)),"")</f>
        <v/>
      </c>
      <c r="G3380" s="130" t="str">
        <f ca="1">IFERROR(IF($C3380="","",VLOOKUP(FİLTRE!$C3380,'SKT LİSTESİ'!$F:$S,8,0)),"")</f>
        <v/>
      </c>
      <c r="H3380" s="131" t="str">
        <f ca="1">IF(E3380="","",IF($C3380="","",VLOOKUP(FİLTRE!$C3380,'SKT LİSTESİ'!$F:$S,9,0)))</f>
        <v/>
      </c>
      <c r="I3380" s="132" t="str">
        <f ca="1">IFERROR(IF($C3380="","",VLOOKUP(FİLTRE!$C3380,'SKT LİSTESİ'!$F:$S,10,0)),"")</f>
        <v/>
      </c>
      <c r="J3380" s="133" t="str">
        <f ca="1">IFERROR(IF($C3380="","",VLOOKUP(FİLTRE!$C3380,'SKT LİSTESİ'!$F:$S,11,0)),"")</f>
        <v/>
      </c>
      <c r="K3380" s="134" t="str">
        <f ca="1">IFERROR(IF($C3380="","",VLOOKUP(FİLTRE!$C3380,'SKT LİSTESİ'!$F:$S,12,0)),"")</f>
        <v/>
      </c>
      <c r="L3380" s="134" t="str">
        <f ca="1">IFERROR(IF($C3380="","",VLOOKUP(FİLTRE!$C3380,'SKT LİSTESİ'!$F:$S,13,0)),"")</f>
        <v/>
      </c>
      <c r="M3380" s="135" t="str">
        <f ca="1">IFERROR(IF($C3380="","",VLOOKUP(FİLTRE!$C3380,'SKT LİSTESİ'!$F:$AJ,14,0)),"")</f>
        <v/>
      </c>
      <c r="N3380" s="31" t="str">
        <f ca="1">IFERROR(IF($C3380="","",VLOOKUP(FİLTRE!$C3380,'SKT LİSTESİ'!$F:$AJ,22,0)),"")</f>
        <v/>
      </c>
      <c r="O3380" s="136" t="str">
        <f ca="1">IFERROR(IF($C3380="","",VLOOKUP(FİLTRE!$C3380,'SKT LİSTESİ'!$F:$AJ,23,0)),"")</f>
        <v/>
      </c>
      <c r="P3380" s="31"/>
      <c r="Q3380" s="31"/>
      <c r="R3380" s="137" t="str">
        <f ca="1">(IFERROR(IF($C3380="","",VLOOKUP(FİLTRE!$C3380,'SKT LİSTESİ'!$F:$AJ,15,0)),""))</f>
        <v/>
      </c>
      <c r="S3380" s="138" t="str">
        <f ca="1">IFERROR(IF($C3380="","",VLOOKUP(FİLTRE!$C3380,'SKT LİSTESİ'!$F:$AJ,16,0)),"")</f>
        <v/>
      </c>
      <c r="AF3380" s="179" t="str">
        <f t="shared" ca="1" si="210"/>
        <v/>
      </c>
      <c r="AG3380" s="179">
        <f t="shared" ca="1" si="211"/>
        <v>0</v>
      </c>
      <c r="AH3380" s="179">
        <f t="shared" ca="1" si="212"/>
        <v>0</v>
      </c>
    </row>
    <row r="3381" spans="2:34" ht="15.75" x14ac:dyDescent="0.25">
      <c r="B3381">
        <f t="shared" ca="1" si="209"/>
        <v>3369</v>
      </c>
      <c r="C3381" t="str">
        <f ca="1">IFERROR(VLOOKUP(B3381,'SKT LİSTESİ'!F:F,1,0),"")</f>
        <v/>
      </c>
      <c r="E3381" s="128" t="str">
        <f ca="1">IFERROR(IF($C3381="","",VLOOKUP(FİLTRE!$C3381,'SKT LİSTESİ'!$F:$S,5,0)),"")</f>
        <v/>
      </c>
      <c r="F3381" s="129" t="str">
        <f ca="1">IFERROR(IF($C3381="","",VLOOKUP(FİLTRE!$C3381,'SKT LİSTESİ'!$F:$S,7,0)),"")</f>
        <v/>
      </c>
      <c r="G3381" s="130" t="str">
        <f ca="1">IFERROR(IF($C3381="","",VLOOKUP(FİLTRE!$C3381,'SKT LİSTESİ'!$F:$S,8,0)),"")</f>
        <v/>
      </c>
      <c r="H3381" s="131" t="str">
        <f ca="1">IF(E3381="","",IF($C3381="","",VLOOKUP(FİLTRE!$C3381,'SKT LİSTESİ'!$F:$S,9,0)))</f>
        <v/>
      </c>
      <c r="I3381" s="132" t="str">
        <f ca="1">IFERROR(IF($C3381="","",VLOOKUP(FİLTRE!$C3381,'SKT LİSTESİ'!$F:$S,10,0)),"")</f>
        <v/>
      </c>
      <c r="J3381" s="133" t="str">
        <f ca="1">IFERROR(IF($C3381="","",VLOOKUP(FİLTRE!$C3381,'SKT LİSTESİ'!$F:$S,11,0)),"")</f>
        <v/>
      </c>
      <c r="K3381" s="134" t="str">
        <f ca="1">IFERROR(IF($C3381="","",VLOOKUP(FİLTRE!$C3381,'SKT LİSTESİ'!$F:$S,12,0)),"")</f>
        <v/>
      </c>
      <c r="L3381" s="134" t="str">
        <f ca="1">IFERROR(IF($C3381="","",VLOOKUP(FİLTRE!$C3381,'SKT LİSTESİ'!$F:$S,13,0)),"")</f>
        <v/>
      </c>
      <c r="M3381" s="135" t="str">
        <f ca="1">IFERROR(IF($C3381="","",VLOOKUP(FİLTRE!$C3381,'SKT LİSTESİ'!$F:$AJ,14,0)),"")</f>
        <v/>
      </c>
      <c r="N3381" s="31" t="str">
        <f ca="1">IFERROR(IF($C3381="","",VLOOKUP(FİLTRE!$C3381,'SKT LİSTESİ'!$F:$AJ,22,0)),"")</f>
        <v/>
      </c>
      <c r="O3381" s="136" t="str">
        <f ca="1">IFERROR(IF($C3381="","",VLOOKUP(FİLTRE!$C3381,'SKT LİSTESİ'!$F:$AJ,23,0)),"")</f>
        <v/>
      </c>
      <c r="P3381" s="31"/>
      <c r="Q3381" s="31"/>
      <c r="R3381" s="137" t="str">
        <f ca="1">(IFERROR(IF($C3381="","",VLOOKUP(FİLTRE!$C3381,'SKT LİSTESİ'!$F:$AJ,15,0)),""))</f>
        <v/>
      </c>
      <c r="S3381" s="138" t="str">
        <f ca="1">IFERROR(IF($C3381="","",VLOOKUP(FİLTRE!$C3381,'SKT LİSTESİ'!$F:$AJ,16,0)),"")</f>
        <v/>
      </c>
      <c r="AF3381" s="179" t="str">
        <f t="shared" ca="1" si="210"/>
        <v/>
      </c>
      <c r="AG3381" s="179">
        <f t="shared" ca="1" si="211"/>
        <v>0</v>
      </c>
      <c r="AH3381" s="179">
        <f t="shared" ca="1" si="212"/>
        <v>0</v>
      </c>
    </row>
    <row r="3382" spans="2:34" ht="15.75" x14ac:dyDescent="0.25">
      <c r="B3382">
        <f t="shared" ca="1" si="209"/>
        <v>3370</v>
      </c>
      <c r="C3382" t="str">
        <f ca="1">IFERROR(VLOOKUP(B3382,'SKT LİSTESİ'!F:F,1,0),"")</f>
        <v/>
      </c>
      <c r="E3382" s="128" t="str">
        <f ca="1">IFERROR(IF($C3382="","",VLOOKUP(FİLTRE!$C3382,'SKT LİSTESİ'!$F:$S,5,0)),"")</f>
        <v/>
      </c>
      <c r="F3382" s="129" t="str">
        <f ca="1">IFERROR(IF($C3382="","",VLOOKUP(FİLTRE!$C3382,'SKT LİSTESİ'!$F:$S,7,0)),"")</f>
        <v/>
      </c>
      <c r="G3382" s="130" t="str">
        <f ca="1">IFERROR(IF($C3382="","",VLOOKUP(FİLTRE!$C3382,'SKT LİSTESİ'!$F:$S,8,0)),"")</f>
        <v/>
      </c>
      <c r="H3382" s="131" t="str">
        <f ca="1">IF(E3382="","",IF($C3382="","",VLOOKUP(FİLTRE!$C3382,'SKT LİSTESİ'!$F:$S,9,0)))</f>
        <v/>
      </c>
      <c r="I3382" s="132" t="str">
        <f ca="1">IFERROR(IF($C3382="","",VLOOKUP(FİLTRE!$C3382,'SKT LİSTESİ'!$F:$S,10,0)),"")</f>
        <v/>
      </c>
      <c r="J3382" s="133" t="str">
        <f ca="1">IFERROR(IF($C3382="","",VLOOKUP(FİLTRE!$C3382,'SKT LİSTESİ'!$F:$S,11,0)),"")</f>
        <v/>
      </c>
      <c r="K3382" s="134" t="str">
        <f ca="1">IFERROR(IF($C3382="","",VLOOKUP(FİLTRE!$C3382,'SKT LİSTESİ'!$F:$S,12,0)),"")</f>
        <v/>
      </c>
      <c r="L3382" s="134" t="str">
        <f ca="1">IFERROR(IF($C3382="","",VLOOKUP(FİLTRE!$C3382,'SKT LİSTESİ'!$F:$S,13,0)),"")</f>
        <v/>
      </c>
      <c r="M3382" s="135" t="str">
        <f ca="1">IFERROR(IF($C3382="","",VLOOKUP(FİLTRE!$C3382,'SKT LİSTESİ'!$F:$AJ,14,0)),"")</f>
        <v/>
      </c>
      <c r="N3382" s="31" t="str">
        <f ca="1">IFERROR(IF($C3382="","",VLOOKUP(FİLTRE!$C3382,'SKT LİSTESİ'!$F:$AJ,22,0)),"")</f>
        <v/>
      </c>
      <c r="O3382" s="136" t="str">
        <f ca="1">IFERROR(IF($C3382="","",VLOOKUP(FİLTRE!$C3382,'SKT LİSTESİ'!$F:$AJ,23,0)),"")</f>
        <v/>
      </c>
      <c r="P3382" s="31"/>
      <c r="Q3382" s="31"/>
      <c r="R3382" s="137" t="str">
        <f ca="1">(IFERROR(IF($C3382="","",VLOOKUP(FİLTRE!$C3382,'SKT LİSTESİ'!$F:$AJ,15,0)),""))</f>
        <v/>
      </c>
      <c r="S3382" s="138" t="str">
        <f ca="1">IFERROR(IF($C3382="","",VLOOKUP(FİLTRE!$C3382,'SKT LİSTESİ'!$F:$AJ,16,0)),"")</f>
        <v/>
      </c>
      <c r="AF3382" s="179" t="str">
        <f t="shared" ca="1" si="210"/>
        <v/>
      </c>
      <c r="AG3382" s="179">
        <f t="shared" ca="1" si="211"/>
        <v>0</v>
      </c>
      <c r="AH3382" s="179">
        <f t="shared" ca="1" si="212"/>
        <v>0</v>
      </c>
    </row>
    <row r="3383" spans="2:34" ht="15.75" x14ac:dyDescent="0.25">
      <c r="B3383">
        <f t="shared" ca="1" si="209"/>
        <v>3371</v>
      </c>
      <c r="C3383" t="str">
        <f ca="1">IFERROR(VLOOKUP(B3383,'SKT LİSTESİ'!F:F,1,0),"")</f>
        <v/>
      </c>
      <c r="E3383" s="128" t="str">
        <f ca="1">IFERROR(IF($C3383="","",VLOOKUP(FİLTRE!$C3383,'SKT LİSTESİ'!$F:$S,5,0)),"")</f>
        <v/>
      </c>
      <c r="F3383" s="129" t="str">
        <f ca="1">IFERROR(IF($C3383="","",VLOOKUP(FİLTRE!$C3383,'SKT LİSTESİ'!$F:$S,7,0)),"")</f>
        <v/>
      </c>
      <c r="G3383" s="130" t="str">
        <f ca="1">IFERROR(IF($C3383="","",VLOOKUP(FİLTRE!$C3383,'SKT LİSTESİ'!$F:$S,8,0)),"")</f>
        <v/>
      </c>
      <c r="H3383" s="131" t="str">
        <f ca="1">IF(E3383="","",IF($C3383="","",VLOOKUP(FİLTRE!$C3383,'SKT LİSTESİ'!$F:$S,9,0)))</f>
        <v/>
      </c>
      <c r="I3383" s="132" t="str">
        <f ca="1">IFERROR(IF($C3383="","",VLOOKUP(FİLTRE!$C3383,'SKT LİSTESİ'!$F:$S,10,0)),"")</f>
        <v/>
      </c>
      <c r="J3383" s="133" t="str">
        <f ca="1">IFERROR(IF($C3383="","",VLOOKUP(FİLTRE!$C3383,'SKT LİSTESİ'!$F:$S,11,0)),"")</f>
        <v/>
      </c>
      <c r="K3383" s="134" t="str">
        <f ca="1">IFERROR(IF($C3383="","",VLOOKUP(FİLTRE!$C3383,'SKT LİSTESİ'!$F:$S,12,0)),"")</f>
        <v/>
      </c>
      <c r="L3383" s="134" t="str">
        <f ca="1">IFERROR(IF($C3383="","",VLOOKUP(FİLTRE!$C3383,'SKT LİSTESİ'!$F:$S,13,0)),"")</f>
        <v/>
      </c>
      <c r="M3383" s="135" t="str">
        <f ca="1">IFERROR(IF($C3383="","",VLOOKUP(FİLTRE!$C3383,'SKT LİSTESİ'!$F:$AJ,14,0)),"")</f>
        <v/>
      </c>
      <c r="N3383" s="31" t="str">
        <f ca="1">IFERROR(IF($C3383="","",VLOOKUP(FİLTRE!$C3383,'SKT LİSTESİ'!$F:$AJ,22,0)),"")</f>
        <v/>
      </c>
      <c r="O3383" s="136" t="str">
        <f ca="1">IFERROR(IF($C3383="","",VLOOKUP(FİLTRE!$C3383,'SKT LİSTESİ'!$F:$AJ,23,0)),"")</f>
        <v/>
      </c>
      <c r="P3383" s="31"/>
      <c r="Q3383" s="31"/>
      <c r="R3383" s="137" t="str">
        <f ca="1">(IFERROR(IF($C3383="","",VLOOKUP(FİLTRE!$C3383,'SKT LİSTESİ'!$F:$AJ,15,0)),""))</f>
        <v/>
      </c>
      <c r="S3383" s="138" t="str">
        <f ca="1">IFERROR(IF($C3383="","",VLOOKUP(FİLTRE!$C3383,'SKT LİSTESİ'!$F:$AJ,16,0)),"")</f>
        <v/>
      </c>
      <c r="AF3383" s="179" t="str">
        <f t="shared" ca="1" si="210"/>
        <v/>
      </c>
      <c r="AG3383" s="179">
        <f t="shared" ca="1" si="211"/>
        <v>0</v>
      </c>
      <c r="AH3383" s="179">
        <f t="shared" ca="1" si="212"/>
        <v>0</v>
      </c>
    </row>
    <row r="3384" spans="2:34" ht="15.75" x14ac:dyDescent="0.25">
      <c r="B3384">
        <f t="shared" ca="1" si="209"/>
        <v>3372</v>
      </c>
      <c r="C3384" t="str">
        <f ca="1">IFERROR(VLOOKUP(B3384,'SKT LİSTESİ'!F:F,1,0),"")</f>
        <v/>
      </c>
      <c r="E3384" s="128" t="str">
        <f ca="1">IFERROR(IF($C3384="","",VLOOKUP(FİLTRE!$C3384,'SKT LİSTESİ'!$F:$S,5,0)),"")</f>
        <v/>
      </c>
      <c r="F3384" s="129" t="str">
        <f ca="1">IFERROR(IF($C3384="","",VLOOKUP(FİLTRE!$C3384,'SKT LİSTESİ'!$F:$S,7,0)),"")</f>
        <v/>
      </c>
      <c r="G3384" s="130" t="str">
        <f ca="1">IFERROR(IF($C3384="","",VLOOKUP(FİLTRE!$C3384,'SKT LİSTESİ'!$F:$S,8,0)),"")</f>
        <v/>
      </c>
      <c r="H3384" s="131" t="str">
        <f ca="1">IF(E3384="","",IF($C3384="","",VLOOKUP(FİLTRE!$C3384,'SKT LİSTESİ'!$F:$S,9,0)))</f>
        <v/>
      </c>
      <c r="I3384" s="132" t="str">
        <f ca="1">IFERROR(IF($C3384="","",VLOOKUP(FİLTRE!$C3384,'SKT LİSTESİ'!$F:$S,10,0)),"")</f>
        <v/>
      </c>
      <c r="J3384" s="133" t="str">
        <f ca="1">IFERROR(IF($C3384="","",VLOOKUP(FİLTRE!$C3384,'SKT LİSTESİ'!$F:$S,11,0)),"")</f>
        <v/>
      </c>
      <c r="K3384" s="134" t="str">
        <f ca="1">IFERROR(IF($C3384="","",VLOOKUP(FİLTRE!$C3384,'SKT LİSTESİ'!$F:$S,12,0)),"")</f>
        <v/>
      </c>
      <c r="L3384" s="134" t="str">
        <f ca="1">IFERROR(IF($C3384="","",VLOOKUP(FİLTRE!$C3384,'SKT LİSTESİ'!$F:$S,13,0)),"")</f>
        <v/>
      </c>
      <c r="M3384" s="135" t="str">
        <f ca="1">IFERROR(IF($C3384="","",VLOOKUP(FİLTRE!$C3384,'SKT LİSTESİ'!$F:$AJ,14,0)),"")</f>
        <v/>
      </c>
      <c r="N3384" s="31" t="str">
        <f ca="1">IFERROR(IF($C3384="","",VLOOKUP(FİLTRE!$C3384,'SKT LİSTESİ'!$F:$AJ,22,0)),"")</f>
        <v/>
      </c>
      <c r="O3384" s="136" t="str">
        <f ca="1">IFERROR(IF($C3384="","",VLOOKUP(FİLTRE!$C3384,'SKT LİSTESİ'!$F:$AJ,23,0)),"")</f>
        <v/>
      </c>
      <c r="P3384" s="31"/>
      <c r="Q3384" s="31"/>
      <c r="R3384" s="137" t="str">
        <f ca="1">(IFERROR(IF($C3384="","",VLOOKUP(FİLTRE!$C3384,'SKT LİSTESİ'!$F:$AJ,15,0)),""))</f>
        <v/>
      </c>
      <c r="S3384" s="138" t="str">
        <f ca="1">IFERROR(IF($C3384="","",VLOOKUP(FİLTRE!$C3384,'SKT LİSTESİ'!$F:$AJ,16,0)),"")</f>
        <v/>
      </c>
      <c r="AF3384" s="179" t="str">
        <f t="shared" ca="1" si="210"/>
        <v/>
      </c>
      <c r="AG3384" s="179">
        <f t="shared" ca="1" si="211"/>
        <v>0</v>
      </c>
      <c r="AH3384" s="179">
        <f t="shared" ca="1" si="212"/>
        <v>0</v>
      </c>
    </row>
    <row r="3385" spans="2:34" ht="15.75" x14ac:dyDescent="0.25">
      <c r="B3385">
        <f t="shared" ca="1" si="209"/>
        <v>3373</v>
      </c>
      <c r="C3385" t="str">
        <f ca="1">IFERROR(VLOOKUP(B3385,'SKT LİSTESİ'!F:F,1,0),"")</f>
        <v/>
      </c>
      <c r="E3385" s="128" t="str">
        <f ca="1">IFERROR(IF($C3385="","",VLOOKUP(FİLTRE!$C3385,'SKT LİSTESİ'!$F:$S,5,0)),"")</f>
        <v/>
      </c>
      <c r="F3385" s="129" t="str">
        <f ca="1">IFERROR(IF($C3385="","",VLOOKUP(FİLTRE!$C3385,'SKT LİSTESİ'!$F:$S,7,0)),"")</f>
        <v/>
      </c>
      <c r="G3385" s="130" t="str">
        <f ca="1">IFERROR(IF($C3385="","",VLOOKUP(FİLTRE!$C3385,'SKT LİSTESİ'!$F:$S,8,0)),"")</f>
        <v/>
      </c>
      <c r="H3385" s="131" t="str">
        <f ca="1">IF(E3385="","",IF($C3385="","",VLOOKUP(FİLTRE!$C3385,'SKT LİSTESİ'!$F:$S,9,0)))</f>
        <v/>
      </c>
      <c r="I3385" s="132" t="str">
        <f ca="1">IFERROR(IF($C3385="","",VLOOKUP(FİLTRE!$C3385,'SKT LİSTESİ'!$F:$S,10,0)),"")</f>
        <v/>
      </c>
      <c r="J3385" s="133" t="str">
        <f ca="1">IFERROR(IF($C3385="","",VLOOKUP(FİLTRE!$C3385,'SKT LİSTESİ'!$F:$S,11,0)),"")</f>
        <v/>
      </c>
      <c r="K3385" s="134" t="str">
        <f ca="1">IFERROR(IF($C3385="","",VLOOKUP(FİLTRE!$C3385,'SKT LİSTESİ'!$F:$S,12,0)),"")</f>
        <v/>
      </c>
      <c r="L3385" s="134" t="str">
        <f ca="1">IFERROR(IF($C3385="","",VLOOKUP(FİLTRE!$C3385,'SKT LİSTESİ'!$F:$S,13,0)),"")</f>
        <v/>
      </c>
      <c r="M3385" s="135" t="str">
        <f ca="1">IFERROR(IF($C3385="","",VLOOKUP(FİLTRE!$C3385,'SKT LİSTESİ'!$F:$AJ,14,0)),"")</f>
        <v/>
      </c>
      <c r="N3385" s="31" t="str">
        <f ca="1">IFERROR(IF($C3385="","",VLOOKUP(FİLTRE!$C3385,'SKT LİSTESİ'!$F:$AJ,22,0)),"")</f>
        <v/>
      </c>
      <c r="O3385" s="136" t="str">
        <f ca="1">IFERROR(IF($C3385="","",VLOOKUP(FİLTRE!$C3385,'SKT LİSTESİ'!$F:$AJ,23,0)),"")</f>
        <v/>
      </c>
      <c r="P3385" s="31"/>
      <c r="Q3385" s="31"/>
      <c r="R3385" s="137" t="str">
        <f ca="1">(IFERROR(IF($C3385="","",VLOOKUP(FİLTRE!$C3385,'SKT LİSTESİ'!$F:$AJ,15,0)),""))</f>
        <v/>
      </c>
      <c r="S3385" s="138" t="str">
        <f ca="1">IFERROR(IF($C3385="","",VLOOKUP(FİLTRE!$C3385,'SKT LİSTESİ'!$F:$AJ,16,0)),"")</f>
        <v/>
      </c>
      <c r="AF3385" s="179" t="str">
        <f t="shared" ca="1" si="210"/>
        <v/>
      </c>
      <c r="AG3385" s="179">
        <f t="shared" ca="1" si="211"/>
        <v>0</v>
      </c>
      <c r="AH3385" s="179">
        <f t="shared" ca="1" si="212"/>
        <v>0</v>
      </c>
    </row>
    <row r="3386" spans="2:34" ht="15.75" x14ac:dyDescent="0.25">
      <c r="B3386">
        <f t="shared" ca="1" si="209"/>
        <v>3374</v>
      </c>
      <c r="C3386" t="str">
        <f ca="1">IFERROR(VLOOKUP(B3386,'SKT LİSTESİ'!F:F,1,0),"")</f>
        <v/>
      </c>
      <c r="E3386" s="128" t="str">
        <f ca="1">IFERROR(IF($C3386="","",VLOOKUP(FİLTRE!$C3386,'SKT LİSTESİ'!$F:$S,5,0)),"")</f>
        <v/>
      </c>
      <c r="F3386" s="129" t="str">
        <f ca="1">IFERROR(IF($C3386="","",VLOOKUP(FİLTRE!$C3386,'SKT LİSTESİ'!$F:$S,7,0)),"")</f>
        <v/>
      </c>
      <c r="G3386" s="130" t="str">
        <f ca="1">IFERROR(IF($C3386="","",VLOOKUP(FİLTRE!$C3386,'SKT LİSTESİ'!$F:$S,8,0)),"")</f>
        <v/>
      </c>
      <c r="H3386" s="131" t="str">
        <f ca="1">IF(E3386="","",IF($C3386="","",VLOOKUP(FİLTRE!$C3386,'SKT LİSTESİ'!$F:$S,9,0)))</f>
        <v/>
      </c>
      <c r="I3386" s="132" t="str">
        <f ca="1">IFERROR(IF($C3386="","",VLOOKUP(FİLTRE!$C3386,'SKT LİSTESİ'!$F:$S,10,0)),"")</f>
        <v/>
      </c>
      <c r="J3386" s="133" t="str">
        <f ca="1">IFERROR(IF($C3386="","",VLOOKUP(FİLTRE!$C3386,'SKT LİSTESİ'!$F:$S,11,0)),"")</f>
        <v/>
      </c>
      <c r="K3386" s="134" t="str">
        <f ca="1">IFERROR(IF($C3386="","",VLOOKUP(FİLTRE!$C3386,'SKT LİSTESİ'!$F:$S,12,0)),"")</f>
        <v/>
      </c>
      <c r="L3386" s="134" t="str">
        <f ca="1">IFERROR(IF($C3386="","",VLOOKUP(FİLTRE!$C3386,'SKT LİSTESİ'!$F:$S,13,0)),"")</f>
        <v/>
      </c>
      <c r="M3386" s="135" t="str">
        <f ca="1">IFERROR(IF($C3386="","",VLOOKUP(FİLTRE!$C3386,'SKT LİSTESİ'!$F:$AJ,14,0)),"")</f>
        <v/>
      </c>
      <c r="N3386" s="31" t="str">
        <f ca="1">IFERROR(IF($C3386="","",VLOOKUP(FİLTRE!$C3386,'SKT LİSTESİ'!$F:$AJ,22,0)),"")</f>
        <v/>
      </c>
      <c r="O3386" s="136" t="str">
        <f ca="1">IFERROR(IF($C3386="","",VLOOKUP(FİLTRE!$C3386,'SKT LİSTESİ'!$F:$AJ,23,0)),"")</f>
        <v/>
      </c>
      <c r="P3386" s="31"/>
      <c r="Q3386" s="31"/>
      <c r="R3386" s="137" t="str">
        <f ca="1">(IFERROR(IF($C3386="","",VLOOKUP(FİLTRE!$C3386,'SKT LİSTESİ'!$F:$AJ,15,0)),""))</f>
        <v/>
      </c>
      <c r="S3386" s="138" t="str">
        <f ca="1">IFERROR(IF($C3386="","",VLOOKUP(FİLTRE!$C3386,'SKT LİSTESİ'!$F:$AJ,16,0)),"")</f>
        <v/>
      </c>
      <c r="AF3386" s="179" t="str">
        <f t="shared" ca="1" si="210"/>
        <v/>
      </c>
      <c r="AG3386" s="179">
        <f t="shared" ca="1" si="211"/>
        <v>0</v>
      </c>
      <c r="AH3386" s="179">
        <f t="shared" ca="1" si="212"/>
        <v>0</v>
      </c>
    </row>
    <row r="3387" spans="2:34" ht="15.75" x14ac:dyDescent="0.25">
      <c r="B3387">
        <f t="shared" ca="1" si="209"/>
        <v>3375</v>
      </c>
      <c r="C3387" t="str">
        <f ca="1">IFERROR(VLOOKUP(B3387,'SKT LİSTESİ'!F:F,1,0),"")</f>
        <v/>
      </c>
      <c r="E3387" s="128" t="str">
        <f ca="1">IFERROR(IF($C3387="","",VLOOKUP(FİLTRE!$C3387,'SKT LİSTESİ'!$F:$S,5,0)),"")</f>
        <v/>
      </c>
      <c r="F3387" s="129" t="str">
        <f ca="1">IFERROR(IF($C3387="","",VLOOKUP(FİLTRE!$C3387,'SKT LİSTESİ'!$F:$S,7,0)),"")</f>
        <v/>
      </c>
      <c r="G3387" s="130" t="str">
        <f ca="1">IFERROR(IF($C3387="","",VLOOKUP(FİLTRE!$C3387,'SKT LİSTESİ'!$F:$S,8,0)),"")</f>
        <v/>
      </c>
      <c r="H3387" s="131" t="str">
        <f ca="1">IF(E3387="","",IF($C3387="","",VLOOKUP(FİLTRE!$C3387,'SKT LİSTESİ'!$F:$S,9,0)))</f>
        <v/>
      </c>
      <c r="I3387" s="132" t="str">
        <f ca="1">IFERROR(IF($C3387="","",VLOOKUP(FİLTRE!$C3387,'SKT LİSTESİ'!$F:$S,10,0)),"")</f>
        <v/>
      </c>
      <c r="J3387" s="133" t="str">
        <f ca="1">IFERROR(IF($C3387="","",VLOOKUP(FİLTRE!$C3387,'SKT LİSTESİ'!$F:$S,11,0)),"")</f>
        <v/>
      </c>
      <c r="K3387" s="134" t="str">
        <f ca="1">IFERROR(IF($C3387="","",VLOOKUP(FİLTRE!$C3387,'SKT LİSTESİ'!$F:$S,12,0)),"")</f>
        <v/>
      </c>
      <c r="L3387" s="134" t="str">
        <f ca="1">IFERROR(IF($C3387="","",VLOOKUP(FİLTRE!$C3387,'SKT LİSTESİ'!$F:$S,13,0)),"")</f>
        <v/>
      </c>
      <c r="M3387" s="135" t="str">
        <f ca="1">IFERROR(IF($C3387="","",VLOOKUP(FİLTRE!$C3387,'SKT LİSTESİ'!$F:$AJ,14,0)),"")</f>
        <v/>
      </c>
      <c r="N3387" s="31" t="str">
        <f ca="1">IFERROR(IF($C3387="","",VLOOKUP(FİLTRE!$C3387,'SKT LİSTESİ'!$F:$AJ,22,0)),"")</f>
        <v/>
      </c>
      <c r="O3387" s="136" t="str">
        <f ca="1">IFERROR(IF($C3387="","",VLOOKUP(FİLTRE!$C3387,'SKT LİSTESİ'!$F:$AJ,23,0)),"")</f>
        <v/>
      </c>
      <c r="P3387" s="31"/>
      <c r="Q3387" s="31"/>
      <c r="R3387" s="137" t="str">
        <f ca="1">(IFERROR(IF($C3387="","",VLOOKUP(FİLTRE!$C3387,'SKT LİSTESİ'!$F:$AJ,15,0)),""))</f>
        <v/>
      </c>
      <c r="S3387" s="138" t="str">
        <f ca="1">IFERROR(IF($C3387="","",VLOOKUP(FİLTRE!$C3387,'SKT LİSTESİ'!$F:$AJ,16,0)),"")</f>
        <v/>
      </c>
      <c r="AF3387" s="179" t="str">
        <f t="shared" ca="1" si="210"/>
        <v/>
      </c>
      <c r="AG3387" s="179">
        <f t="shared" ca="1" si="211"/>
        <v>0</v>
      </c>
      <c r="AH3387" s="179">
        <f t="shared" ca="1" si="212"/>
        <v>0</v>
      </c>
    </row>
    <row r="3388" spans="2:34" ht="15.75" x14ac:dyDescent="0.25">
      <c r="B3388">
        <f t="shared" ca="1" si="209"/>
        <v>3376</v>
      </c>
      <c r="C3388" t="str">
        <f ca="1">IFERROR(VLOOKUP(B3388,'SKT LİSTESİ'!F:F,1,0),"")</f>
        <v/>
      </c>
      <c r="E3388" s="128" t="str">
        <f ca="1">IFERROR(IF($C3388="","",VLOOKUP(FİLTRE!$C3388,'SKT LİSTESİ'!$F:$S,5,0)),"")</f>
        <v/>
      </c>
      <c r="F3388" s="129" t="str">
        <f ca="1">IFERROR(IF($C3388="","",VLOOKUP(FİLTRE!$C3388,'SKT LİSTESİ'!$F:$S,7,0)),"")</f>
        <v/>
      </c>
      <c r="G3388" s="130" t="str">
        <f ca="1">IFERROR(IF($C3388="","",VLOOKUP(FİLTRE!$C3388,'SKT LİSTESİ'!$F:$S,8,0)),"")</f>
        <v/>
      </c>
      <c r="H3388" s="131" t="str">
        <f ca="1">IF(E3388="","",IF($C3388="","",VLOOKUP(FİLTRE!$C3388,'SKT LİSTESİ'!$F:$S,9,0)))</f>
        <v/>
      </c>
      <c r="I3388" s="132" t="str">
        <f ca="1">IFERROR(IF($C3388="","",VLOOKUP(FİLTRE!$C3388,'SKT LİSTESİ'!$F:$S,10,0)),"")</f>
        <v/>
      </c>
      <c r="J3388" s="133" t="str">
        <f ca="1">IFERROR(IF($C3388="","",VLOOKUP(FİLTRE!$C3388,'SKT LİSTESİ'!$F:$S,11,0)),"")</f>
        <v/>
      </c>
      <c r="K3388" s="134" t="str">
        <f ca="1">IFERROR(IF($C3388="","",VLOOKUP(FİLTRE!$C3388,'SKT LİSTESİ'!$F:$S,12,0)),"")</f>
        <v/>
      </c>
      <c r="L3388" s="134" t="str">
        <f ca="1">IFERROR(IF($C3388="","",VLOOKUP(FİLTRE!$C3388,'SKT LİSTESİ'!$F:$S,13,0)),"")</f>
        <v/>
      </c>
      <c r="M3388" s="135" t="str">
        <f ca="1">IFERROR(IF($C3388="","",VLOOKUP(FİLTRE!$C3388,'SKT LİSTESİ'!$F:$AJ,14,0)),"")</f>
        <v/>
      </c>
      <c r="N3388" s="31" t="str">
        <f ca="1">IFERROR(IF($C3388="","",VLOOKUP(FİLTRE!$C3388,'SKT LİSTESİ'!$F:$AJ,22,0)),"")</f>
        <v/>
      </c>
      <c r="O3388" s="136" t="str">
        <f ca="1">IFERROR(IF($C3388="","",VLOOKUP(FİLTRE!$C3388,'SKT LİSTESİ'!$F:$AJ,23,0)),"")</f>
        <v/>
      </c>
      <c r="P3388" s="31"/>
      <c r="Q3388" s="31"/>
      <c r="R3388" s="137" t="str">
        <f ca="1">(IFERROR(IF($C3388="","",VLOOKUP(FİLTRE!$C3388,'SKT LİSTESİ'!$F:$AJ,15,0)),""))</f>
        <v/>
      </c>
      <c r="S3388" s="138" t="str">
        <f ca="1">IFERROR(IF($C3388="","",VLOOKUP(FİLTRE!$C3388,'SKT LİSTESİ'!$F:$AJ,16,0)),"")</f>
        <v/>
      </c>
      <c r="AF3388" s="179" t="str">
        <f t="shared" ca="1" si="210"/>
        <v/>
      </c>
      <c r="AG3388" s="179">
        <f t="shared" ca="1" si="211"/>
        <v>0</v>
      </c>
      <c r="AH3388" s="179">
        <f t="shared" ca="1" si="212"/>
        <v>0</v>
      </c>
    </row>
    <row r="3389" spans="2:34" ht="15.75" x14ac:dyDescent="0.25">
      <c r="B3389">
        <f t="shared" ca="1" si="209"/>
        <v>3377</v>
      </c>
      <c r="C3389" t="str">
        <f ca="1">IFERROR(VLOOKUP(B3389,'SKT LİSTESİ'!F:F,1,0),"")</f>
        <v/>
      </c>
      <c r="E3389" s="128" t="str">
        <f ca="1">IFERROR(IF($C3389="","",VLOOKUP(FİLTRE!$C3389,'SKT LİSTESİ'!$F:$S,5,0)),"")</f>
        <v/>
      </c>
      <c r="F3389" s="129" t="str">
        <f ca="1">IFERROR(IF($C3389="","",VLOOKUP(FİLTRE!$C3389,'SKT LİSTESİ'!$F:$S,7,0)),"")</f>
        <v/>
      </c>
      <c r="G3389" s="130" t="str">
        <f ca="1">IFERROR(IF($C3389="","",VLOOKUP(FİLTRE!$C3389,'SKT LİSTESİ'!$F:$S,8,0)),"")</f>
        <v/>
      </c>
      <c r="H3389" s="131" t="str">
        <f ca="1">IF(E3389="","",IF($C3389="","",VLOOKUP(FİLTRE!$C3389,'SKT LİSTESİ'!$F:$S,9,0)))</f>
        <v/>
      </c>
      <c r="I3389" s="132" t="str">
        <f ca="1">IFERROR(IF($C3389="","",VLOOKUP(FİLTRE!$C3389,'SKT LİSTESİ'!$F:$S,10,0)),"")</f>
        <v/>
      </c>
      <c r="J3389" s="133" t="str">
        <f ca="1">IFERROR(IF($C3389="","",VLOOKUP(FİLTRE!$C3389,'SKT LİSTESİ'!$F:$S,11,0)),"")</f>
        <v/>
      </c>
      <c r="K3389" s="134" t="str">
        <f ca="1">IFERROR(IF($C3389="","",VLOOKUP(FİLTRE!$C3389,'SKT LİSTESİ'!$F:$S,12,0)),"")</f>
        <v/>
      </c>
      <c r="L3389" s="134" t="str">
        <f ca="1">IFERROR(IF($C3389="","",VLOOKUP(FİLTRE!$C3389,'SKT LİSTESİ'!$F:$S,13,0)),"")</f>
        <v/>
      </c>
      <c r="M3389" s="135" t="str">
        <f ca="1">IFERROR(IF($C3389="","",VLOOKUP(FİLTRE!$C3389,'SKT LİSTESİ'!$F:$AJ,14,0)),"")</f>
        <v/>
      </c>
      <c r="N3389" s="31" t="str">
        <f ca="1">IFERROR(IF($C3389="","",VLOOKUP(FİLTRE!$C3389,'SKT LİSTESİ'!$F:$AJ,22,0)),"")</f>
        <v/>
      </c>
      <c r="O3389" s="136" t="str">
        <f ca="1">IFERROR(IF($C3389="","",VLOOKUP(FİLTRE!$C3389,'SKT LİSTESİ'!$F:$AJ,23,0)),"")</f>
        <v/>
      </c>
      <c r="P3389" s="31"/>
      <c r="Q3389" s="31"/>
      <c r="R3389" s="137" t="str">
        <f ca="1">(IFERROR(IF($C3389="","",VLOOKUP(FİLTRE!$C3389,'SKT LİSTESİ'!$F:$AJ,15,0)),""))</f>
        <v/>
      </c>
      <c r="S3389" s="138" t="str">
        <f ca="1">IFERROR(IF($C3389="","",VLOOKUP(FİLTRE!$C3389,'SKT LİSTESİ'!$F:$AJ,16,0)),"")</f>
        <v/>
      </c>
      <c r="AF3389" s="179" t="str">
        <f t="shared" ca="1" si="210"/>
        <v/>
      </c>
      <c r="AG3389" s="179">
        <f t="shared" ca="1" si="211"/>
        <v>0</v>
      </c>
      <c r="AH3389" s="179">
        <f t="shared" ca="1" si="212"/>
        <v>0</v>
      </c>
    </row>
    <row r="3390" spans="2:34" ht="15.75" x14ac:dyDescent="0.25">
      <c r="B3390">
        <f t="shared" ca="1" si="209"/>
        <v>3378</v>
      </c>
      <c r="C3390" t="str">
        <f ca="1">IFERROR(VLOOKUP(B3390,'SKT LİSTESİ'!F:F,1,0),"")</f>
        <v/>
      </c>
      <c r="E3390" s="128" t="str">
        <f ca="1">IFERROR(IF($C3390="","",VLOOKUP(FİLTRE!$C3390,'SKT LİSTESİ'!$F:$S,5,0)),"")</f>
        <v/>
      </c>
      <c r="F3390" s="129" t="str">
        <f ca="1">IFERROR(IF($C3390="","",VLOOKUP(FİLTRE!$C3390,'SKT LİSTESİ'!$F:$S,7,0)),"")</f>
        <v/>
      </c>
      <c r="G3390" s="130" t="str">
        <f ca="1">IFERROR(IF($C3390="","",VLOOKUP(FİLTRE!$C3390,'SKT LİSTESİ'!$F:$S,8,0)),"")</f>
        <v/>
      </c>
      <c r="H3390" s="131" t="str">
        <f ca="1">IF(E3390="","",IF($C3390="","",VLOOKUP(FİLTRE!$C3390,'SKT LİSTESİ'!$F:$S,9,0)))</f>
        <v/>
      </c>
      <c r="I3390" s="132" t="str">
        <f ca="1">IFERROR(IF($C3390="","",VLOOKUP(FİLTRE!$C3390,'SKT LİSTESİ'!$F:$S,10,0)),"")</f>
        <v/>
      </c>
      <c r="J3390" s="133" t="str">
        <f ca="1">IFERROR(IF($C3390="","",VLOOKUP(FİLTRE!$C3390,'SKT LİSTESİ'!$F:$S,11,0)),"")</f>
        <v/>
      </c>
      <c r="K3390" s="134" t="str">
        <f ca="1">IFERROR(IF($C3390="","",VLOOKUP(FİLTRE!$C3390,'SKT LİSTESİ'!$F:$S,12,0)),"")</f>
        <v/>
      </c>
      <c r="L3390" s="134" t="str">
        <f ca="1">IFERROR(IF($C3390="","",VLOOKUP(FİLTRE!$C3390,'SKT LİSTESİ'!$F:$S,13,0)),"")</f>
        <v/>
      </c>
      <c r="M3390" s="135" t="str">
        <f ca="1">IFERROR(IF($C3390="","",VLOOKUP(FİLTRE!$C3390,'SKT LİSTESİ'!$F:$AJ,14,0)),"")</f>
        <v/>
      </c>
      <c r="N3390" s="31" t="str">
        <f ca="1">IFERROR(IF($C3390="","",VLOOKUP(FİLTRE!$C3390,'SKT LİSTESİ'!$F:$AJ,22,0)),"")</f>
        <v/>
      </c>
      <c r="O3390" s="136" t="str">
        <f ca="1">IFERROR(IF($C3390="","",VLOOKUP(FİLTRE!$C3390,'SKT LİSTESİ'!$F:$AJ,23,0)),"")</f>
        <v/>
      </c>
      <c r="P3390" s="31"/>
      <c r="Q3390" s="31"/>
      <c r="R3390" s="137" t="str">
        <f ca="1">(IFERROR(IF($C3390="","",VLOOKUP(FİLTRE!$C3390,'SKT LİSTESİ'!$F:$AJ,15,0)),""))</f>
        <v/>
      </c>
      <c r="S3390" s="138" t="str">
        <f ca="1">IFERROR(IF($C3390="","",VLOOKUP(FİLTRE!$C3390,'SKT LİSTESİ'!$F:$AJ,16,0)),"")</f>
        <v/>
      </c>
      <c r="AF3390" s="179" t="str">
        <f t="shared" ca="1" si="210"/>
        <v/>
      </c>
      <c r="AG3390" s="179">
        <f t="shared" ca="1" si="211"/>
        <v>0</v>
      </c>
      <c r="AH3390" s="179">
        <f t="shared" ca="1" si="212"/>
        <v>0</v>
      </c>
    </row>
    <row r="3391" spans="2:34" ht="15.75" x14ac:dyDescent="0.25">
      <c r="B3391">
        <f t="shared" ca="1" si="209"/>
        <v>3379</v>
      </c>
      <c r="C3391" t="str">
        <f ca="1">IFERROR(VLOOKUP(B3391,'SKT LİSTESİ'!F:F,1,0),"")</f>
        <v/>
      </c>
      <c r="E3391" s="128" t="str">
        <f ca="1">IFERROR(IF($C3391="","",VLOOKUP(FİLTRE!$C3391,'SKT LİSTESİ'!$F:$S,5,0)),"")</f>
        <v/>
      </c>
      <c r="F3391" s="129" t="str">
        <f ca="1">IFERROR(IF($C3391="","",VLOOKUP(FİLTRE!$C3391,'SKT LİSTESİ'!$F:$S,7,0)),"")</f>
        <v/>
      </c>
      <c r="G3391" s="130" t="str">
        <f ca="1">IFERROR(IF($C3391="","",VLOOKUP(FİLTRE!$C3391,'SKT LİSTESİ'!$F:$S,8,0)),"")</f>
        <v/>
      </c>
      <c r="H3391" s="131" t="str">
        <f ca="1">IF(E3391="","",IF($C3391="","",VLOOKUP(FİLTRE!$C3391,'SKT LİSTESİ'!$F:$S,9,0)))</f>
        <v/>
      </c>
      <c r="I3391" s="132" t="str">
        <f ca="1">IFERROR(IF($C3391="","",VLOOKUP(FİLTRE!$C3391,'SKT LİSTESİ'!$F:$S,10,0)),"")</f>
        <v/>
      </c>
      <c r="J3391" s="133" t="str">
        <f ca="1">IFERROR(IF($C3391="","",VLOOKUP(FİLTRE!$C3391,'SKT LİSTESİ'!$F:$S,11,0)),"")</f>
        <v/>
      </c>
      <c r="K3391" s="134" t="str">
        <f ca="1">IFERROR(IF($C3391="","",VLOOKUP(FİLTRE!$C3391,'SKT LİSTESİ'!$F:$S,12,0)),"")</f>
        <v/>
      </c>
      <c r="L3391" s="134" t="str">
        <f ca="1">IFERROR(IF($C3391="","",VLOOKUP(FİLTRE!$C3391,'SKT LİSTESİ'!$F:$S,13,0)),"")</f>
        <v/>
      </c>
      <c r="M3391" s="135" t="str">
        <f ca="1">IFERROR(IF($C3391="","",VLOOKUP(FİLTRE!$C3391,'SKT LİSTESİ'!$F:$AJ,14,0)),"")</f>
        <v/>
      </c>
      <c r="N3391" s="31" t="str">
        <f ca="1">IFERROR(IF($C3391="","",VLOOKUP(FİLTRE!$C3391,'SKT LİSTESİ'!$F:$AJ,22,0)),"")</f>
        <v/>
      </c>
      <c r="O3391" s="136" t="str">
        <f ca="1">IFERROR(IF($C3391="","",VLOOKUP(FİLTRE!$C3391,'SKT LİSTESİ'!$F:$AJ,23,0)),"")</f>
        <v/>
      </c>
      <c r="P3391" s="31"/>
      <c r="Q3391" s="31"/>
      <c r="R3391" s="137" t="str">
        <f ca="1">(IFERROR(IF($C3391="","",VLOOKUP(FİLTRE!$C3391,'SKT LİSTESİ'!$F:$AJ,15,0)),""))</f>
        <v/>
      </c>
      <c r="S3391" s="138" t="str">
        <f ca="1">IFERROR(IF($C3391="","",VLOOKUP(FİLTRE!$C3391,'SKT LİSTESİ'!$F:$AJ,16,0)),"")</f>
        <v/>
      </c>
      <c r="AF3391" s="179" t="str">
        <f t="shared" ca="1" si="210"/>
        <v/>
      </c>
      <c r="AG3391" s="179">
        <f t="shared" ca="1" si="211"/>
        <v>0</v>
      </c>
      <c r="AH3391" s="179">
        <f t="shared" ca="1" si="212"/>
        <v>0</v>
      </c>
    </row>
    <row r="3392" spans="2:34" ht="15.75" x14ac:dyDescent="0.25">
      <c r="B3392">
        <f t="shared" ca="1" si="209"/>
        <v>3380</v>
      </c>
      <c r="C3392" t="str">
        <f ca="1">IFERROR(VLOOKUP(B3392,'SKT LİSTESİ'!F:F,1,0),"")</f>
        <v/>
      </c>
      <c r="E3392" s="128" t="str">
        <f ca="1">IFERROR(IF($C3392="","",VLOOKUP(FİLTRE!$C3392,'SKT LİSTESİ'!$F:$S,5,0)),"")</f>
        <v/>
      </c>
      <c r="F3392" s="129" t="str">
        <f ca="1">IFERROR(IF($C3392="","",VLOOKUP(FİLTRE!$C3392,'SKT LİSTESİ'!$F:$S,7,0)),"")</f>
        <v/>
      </c>
      <c r="G3392" s="130" t="str">
        <f ca="1">IFERROR(IF($C3392="","",VLOOKUP(FİLTRE!$C3392,'SKT LİSTESİ'!$F:$S,8,0)),"")</f>
        <v/>
      </c>
      <c r="H3392" s="131" t="str">
        <f ca="1">IF(E3392="","",IF($C3392="","",VLOOKUP(FİLTRE!$C3392,'SKT LİSTESİ'!$F:$S,9,0)))</f>
        <v/>
      </c>
      <c r="I3392" s="132" t="str">
        <f ca="1">IFERROR(IF($C3392="","",VLOOKUP(FİLTRE!$C3392,'SKT LİSTESİ'!$F:$S,10,0)),"")</f>
        <v/>
      </c>
      <c r="J3392" s="133" t="str">
        <f ca="1">IFERROR(IF($C3392="","",VLOOKUP(FİLTRE!$C3392,'SKT LİSTESİ'!$F:$S,11,0)),"")</f>
        <v/>
      </c>
      <c r="K3392" s="134" t="str">
        <f ca="1">IFERROR(IF($C3392="","",VLOOKUP(FİLTRE!$C3392,'SKT LİSTESİ'!$F:$S,12,0)),"")</f>
        <v/>
      </c>
      <c r="L3392" s="134" t="str">
        <f ca="1">IFERROR(IF($C3392="","",VLOOKUP(FİLTRE!$C3392,'SKT LİSTESİ'!$F:$S,13,0)),"")</f>
        <v/>
      </c>
      <c r="M3392" s="135" t="str">
        <f ca="1">IFERROR(IF($C3392="","",VLOOKUP(FİLTRE!$C3392,'SKT LİSTESİ'!$F:$AJ,14,0)),"")</f>
        <v/>
      </c>
      <c r="N3392" s="31" t="str">
        <f ca="1">IFERROR(IF($C3392="","",VLOOKUP(FİLTRE!$C3392,'SKT LİSTESİ'!$F:$AJ,22,0)),"")</f>
        <v/>
      </c>
      <c r="O3392" s="136" t="str">
        <f ca="1">IFERROR(IF($C3392="","",VLOOKUP(FİLTRE!$C3392,'SKT LİSTESİ'!$F:$AJ,23,0)),"")</f>
        <v/>
      </c>
      <c r="P3392" s="31"/>
      <c r="Q3392" s="31"/>
      <c r="R3392" s="137" t="str">
        <f ca="1">(IFERROR(IF($C3392="","",VLOOKUP(FİLTRE!$C3392,'SKT LİSTESİ'!$F:$AJ,15,0)),""))</f>
        <v/>
      </c>
      <c r="S3392" s="138" t="str">
        <f ca="1">IFERROR(IF($C3392="","",VLOOKUP(FİLTRE!$C3392,'SKT LİSTESİ'!$F:$AJ,16,0)),"")</f>
        <v/>
      </c>
      <c r="AF3392" s="179" t="str">
        <f t="shared" ca="1" si="210"/>
        <v/>
      </c>
      <c r="AG3392" s="179">
        <f t="shared" ca="1" si="211"/>
        <v>0</v>
      </c>
      <c r="AH3392" s="179">
        <f t="shared" ca="1" si="212"/>
        <v>0</v>
      </c>
    </row>
    <row r="3393" spans="2:34" ht="15.75" x14ac:dyDescent="0.25">
      <c r="B3393">
        <f t="shared" ca="1" si="209"/>
        <v>3381</v>
      </c>
      <c r="C3393" t="str">
        <f ca="1">IFERROR(VLOOKUP(B3393,'SKT LİSTESİ'!F:F,1,0),"")</f>
        <v/>
      </c>
      <c r="E3393" s="128" t="str">
        <f ca="1">IFERROR(IF($C3393="","",VLOOKUP(FİLTRE!$C3393,'SKT LİSTESİ'!$F:$S,5,0)),"")</f>
        <v/>
      </c>
      <c r="F3393" s="129" t="str">
        <f ca="1">IFERROR(IF($C3393="","",VLOOKUP(FİLTRE!$C3393,'SKT LİSTESİ'!$F:$S,7,0)),"")</f>
        <v/>
      </c>
      <c r="G3393" s="130" t="str">
        <f ca="1">IFERROR(IF($C3393="","",VLOOKUP(FİLTRE!$C3393,'SKT LİSTESİ'!$F:$S,8,0)),"")</f>
        <v/>
      </c>
      <c r="H3393" s="131" t="str">
        <f ca="1">IF(E3393="","",IF($C3393="","",VLOOKUP(FİLTRE!$C3393,'SKT LİSTESİ'!$F:$S,9,0)))</f>
        <v/>
      </c>
      <c r="I3393" s="132" t="str">
        <f ca="1">IFERROR(IF($C3393="","",VLOOKUP(FİLTRE!$C3393,'SKT LİSTESİ'!$F:$S,10,0)),"")</f>
        <v/>
      </c>
      <c r="J3393" s="133" t="str">
        <f ca="1">IFERROR(IF($C3393="","",VLOOKUP(FİLTRE!$C3393,'SKT LİSTESİ'!$F:$S,11,0)),"")</f>
        <v/>
      </c>
      <c r="K3393" s="134" t="str">
        <f ca="1">IFERROR(IF($C3393="","",VLOOKUP(FİLTRE!$C3393,'SKT LİSTESİ'!$F:$S,12,0)),"")</f>
        <v/>
      </c>
      <c r="L3393" s="134" t="str">
        <f ca="1">IFERROR(IF($C3393="","",VLOOKUP(FİLTRE!$C3393,'SKT LİSTESİ'!$F:$S,13,0)),"")</f>
        <v/>
      </c>
      <c r="M3393" s="135" t="str">
        <f ca="1">IFERROR(IF($C3393="","",VLOOKUP(FİLTRE!$C3393,'SKT LİSTESİ'!$F:$AJ,14,0)),"")</f>
        <v/>
      </c>
      <c r="N3393" s="31" t="str">
        <f ca="1">IFERROR(IF($C3393="","",VLOOKUP(FİLTRE!$C3393,'SKT LİSTESİ'!$F:$AJ,22,0)),"")</f>
        <v/>
      </c>
      <c r="O3393" s="136" t="str">
        <f ca="1">IFERROR(IF($C3393="","",VLOOKUP(FİLTRE!$C3393,'SKT LİSTESİ'!$F:$AJ,23,0)),"")</f>
        <v/>
      </c>
      <c r="P3393" s="31"/>
      <c r="Q3393" s="31"/>
      <c r="R3393" s="137" t="str">
        <f ca="1">(IFERROR(IF($C3393="","",VLOOKUP(FİLTRE!$C3393,'SKT LİSTESİ'!$F:$AJ,15,0)),""))</f>
        <v/>
      </c>
      <c r="S3393" s="138" t="str">
        <f ca="1">IFERROR(IF($C3393="","",VLOOKUP(FİLTRE!$C3393,'SKT LİSTESİ'!$F:$AJ,16,0)),"")</f>
        <v/>
      </c>
      <c r="AF3393" s="179" t="str">
        <f t="shared" ca="1" si="210"/>
        <v/>
      </c>
      <c r="AG3393" s="179">
        <f t="shared" ca="1" si="211"/>
        <v>0</v>
      </c>
      <c r="AH3393" s="179">
        <f t="shared" ca="1" si="212"/>
        <v>0</v>
      </c>
    </row>
    <row r="3394" spans="2:34" ht="15.75" x14ac:dyDescent="0.25">
      <c r="B3394">
        <f t="shared" ca="1" si="209"/>
        <v>3382</v>
      </c>
      <c r="C3394" t="str">
        <f ca="1">IFERROR(VLOOKUP(B3394,'SKT LİSTESİ'!F:F,1,0),"")</f>
        <v/>
      </c>
      <c r="E3394" s="128" t="str">
        <f ca="1">IFERROR(IF($C3394="","",VLOOKUP(FİLTRE!$C3394,'SKT LİSTESİ'!$F:$S,5,0)),"")</f>
        <v/>
      </c>
      <c r="F3394" s="129" t="str">
        <f ca="1">IFERROR(IF($C3394="","",VLOOKUP(FİLTRE!$C3394,'SKT LİSTESİ'!$F:$S,7,0)),"")</f>
        <v/>
      </c>
      <c r="G3394" s="130" t="str">
        <f ca="1">IFERROR(IF($C3394="","",VLOOKUP(FİLTRE!$C3394,'SKT LİSTESİ'!$F:$S,8,0)),"")</f>
        <v/>
      </c>
      <c r="H3394" s="131" t="str">
        <f ca="1">IF(E3394="","",IF($C3394="","",VLOOKUP(FİLTRE!$C3394,'SKT LİSTESİ'!$F:$S,9,0)))</f>
        <v/>
      </c>
      <c r="I3394" s="132" t="str">
        <f ca="1">IFERROR(IF($C3394="","",VLOOKUP(FİLTRE!$C3394,'SKT LİSTESİ'!$F:$S,10,0)),"")</f>
        <v/>
      </c>
      <c r="J3394" s="133" t="str">
        <f ca="1">IFERROR(IF($C3394="","",VLOOKUP(FİLTRE!$C3394,'SKT LİSTESİ'!$F:$S,11,0)),"")</f>
        <v/>
      </c>
      <c r="K3394" s="134" t="str">
        <f ca="1">IFERROR(IF($C3394="","",VLOOKUP(FİLTRE!$C3394,'SKT LİSTESİ'!$F:$S,12,0)),"")</f>
        <v/>
      </c>
      <c r="L3394" s="134" t="str">
        <f ca="1">IFERROR(IF($C3394="","",VLOOKUP(FİLTRE!$C3394,'SKT LİSTESİ'!$F:$S,13,0)),"")</f>
        <v/>
      </c>
      <c r="M3394" s="135" t="str">
        <f ca="1">IFERROR(IF($C3394="","",VLOOKUP(FİLTRE!$C3394,'SKT LİSTESİ'!$F:$AJ,14,0)),"")</f>
        <v/>
      </c>
      <c r="N3394" s="31" t="str">
        <f ca="1">IFERROR(IF($C3394="","",VLOOKUP(FİLTRE!$C3394,'SKT LİSTESİ'!$F:$AJ,22,0)),"")</f>
        <v/>
      </c>
      <c r="O3394" s="136" t="str">
        <f ca="1">IFERROR(IF($C3394="","",VLOOKUP(FİLTRE!$C3394,'SKT LİSTESİ'!$F:$AJ,23,0)),"")</f>
        <v/>
      </c>
      <c r="P3394" s="31"/>
      <c r="Q3394" s="31"/>
      <c r="R3394" s="137" t="str">
        <f ca="1">(IFERROR(IF($C3394="","",VLOOKUP(FİLTRE!$C3394,'SKT LİSTESİ'!$F:$AJ,15,0)),""))</f>
        <v/>
      </c>
      <c r="S3394" s="138" t="str">
        <f ca="1">IFERROR(IF($C3394="","",VLOOKUP(FİLTRE!$C3394,'SKT LİSTESİ'!$F:$AJ,16,0)),"")</f>
        <v/>
      </c>
      <c r="AF3394" s="179" t="str">
        <f t="shared" ca="1" si="210"/>
        <v/>
      </c>
      <c r="AG3394" s="179">
        <f t="shared" ca="1" si="211"/>
        <v>0</v>
      </c>
      <c r="AH3394" s="179">
        <f t="shared" ca="1" si="212"/>
        <v>0</v>
      </c>
    </row>
    <row r="3395" spans="2:34" ht="15.75" x14ac:dyDescent="0.25">
      <c r="B3395">
        <f t="shared" ca="1" si="209"/>
        <v>3383</v>
      </c>
      <c r="C3395" t="str">
        <f ca="1">IFERROR(VLOOKUP(B3395,'SKT LİSTESİ'!F:F,1,0),"")</f>
        <v/>
      </c>
      <c r="E3395" s="128" t="str">
        <f ca="1">IFERROR(IF($C3395="","",VLOOKUP(FİLTRE!$C3395,'SKT LİSTESİ'!$F:$S,5,0)),"")</f>
        <v/>
      </c>
      <c r="F3395" s="129" t="str">
        <f ca="1">IFERROR(IF($C3395="","",VLOOKUP(FİLTRE!$C3395,'SKT LİSTESİ'!$F:$S,7,0)),"")</f>
        <v/>
      </c>
      <c r="G3395" s="130" t="str">
        <f ca="1">IFERROR(IF($C3395="","",VLOOKUP(FİLTRE!$C3395,'SKT LİSTESİ'!$F:$S,8,0)),"")</f>
        <v/>
      </c>
      <c r="H3395" s="131" t="str">
        <f ca="1">IF(E3395="","",IF($C3395="","",VLOOKUP(FİLTRE!$C3395,'SKT LİSTESİ'!$F:$S,9,0)))</f>
        <v/>
      </c>
      <c r="I3395" s="132" t="str">
        <f ca="1">IFERROR(IF($C3395="","",VLOOKUP(FİLTRE!$C3395,'SKT LİSTESİ'!$F:$S,10,0)),"")</f>
        <v/>
      </c>
      <c r="J3395" s="133" t="str">
        <f ca="1">IFERROR(IF($C3395="","",VLOOKUP(FİLTRE!$C3395,'SKT LİSTESİ'!$F:$S,11,0)),"")</f>
        <v/>
      </c>
      <c r="K3395" s="134" t="str">
        <f ca="1">IFERROR(IF($C3395="","",VLOOKUP(FİLTRE!$C3395,'SKT LİSTESİ'!$F:$S,12,0)),"")</f>
        <v/>
      </c>
      <c r="L3395" s="134" t="str">
        <f ca="1">IFERROR(IF($C3395="","",VLOOKUP(FİLTRE!$C3395,'SKT LİSTESİ'!$F:$S,13,0)),"")</f>
        <v/>
      </c>
      <c r="M3395" s="135" t="str">
        <f ca="1">IFERROR(IF($C3395="","",VLOOKUP(FİLTRE!$C3395,'SKT LİSTESİ'!$F:$AJ,14,0)),"")</f>
        <v/>
      </c>
      <c r="N3395" s="31" t="str">
        <f ca="1">IFERROR(IF($C3395="","",VLOOKUP(FİLTRE!$C3395,'SKT LİSTESİ'!$F:$AJ,22,0)),"")</f>
        <v/>
      </c>
      <c r="O3395" s="136" t="str">
        <f ca="1">IFERROR(IF($C3395="","",VLOOKUP(FİLTRE!$C3395,'SKT LİSTESİ'!$F:$AJ,23,0)),"")</f>
        <v/>
      </c>
      <c r="P3395" s="31"/>
      <c r="Q3395" s="31"/>
      <c r="R3395" s="137" t="str">
        <f ca="1">(IFERROR(IF($C3395="","",VLOOKUP(FİLTRE!$C3395,'SKT LİSTESİ'!$F:$AJ,15,0)),""))</f>
        <v/>
      </c>
      <c r="S3395" s="138" t="str">
        <f ca="1">IFERROR(IF($C3395="","",VLOOKUP(FİLTRE!$C3395,'SKT LİSTESİ'!$F:$AJ,16,0)),"")</f>
        <v/>
      </c>
      <c r="AF3395" s="179" t="str">
        <f t="shared" ca="1" si="210"/>
        <v/>
      </c>
      <c r="AG3395" s="179">
        <f t="shared" ca="1" si="211"/>
        <v>0</v>
      </c>
      <c r="AH3395" s="179">
        <f t="shared" ca="1" si="212"/>
        <v>0</v>
      </c>
    </row>
    <row r="3396" spans="2:34" ht="15.75" x14ac:dyDescent="0.25">
      <c r="B3396">
        <f t="shared" ca="1" si="209"/>
        <v>3384</v>
      </c>
      <c r="C3396" t="str">
        <f ca="1">IFERROR(VLOOKUP(B3396,'SKT LİSTESİ'!F:F,1,0),"")</f>
        <v/>
      </c>
      <c r="E3396" s="128" t="str">
        <f ca="1">IFERROR(IF($C3396="","",VLOOKUP(FİLTRE!$C3396,'SKT LİSTESİ'!$F:$S,5,0)),"")</f>
        <v/>
      </c>
      <c r="F3396" s="129" t="str">
        <f ca="1">IFERROR(IF($C3396="","",VLOOKUP(FİLTRE!$C3396,'SKT LİSTESİ'!$F:$S,7,0)),"")</f>
        <v/>
      </c>
      <c r="G3396" s="130" t="str">
        <f ca="1">IFERROR(IF($C3396="","",VLOOKUP(FİLTRE!$C3396,'SKT LİSTESİ'!$F:$S,8,0)),"")</f>
        <v/>
      </c>
      <c r="H3396" s="131" t="str">
        <f ca="1">IF(E3396="","",IF($C3396="","",VLOOKUP(FİLTRE!$C3396,'SKT LİSTESİ'!$F:$S,9,0)))</f>
        <v/>
      </c>
      <c r="I3396" s="132" t="str">
        <f ca="1">IFERROR(IF($C3396="","",VLOOKUP(FİLTRE!$C3396,'SKT LİSTESİ'!$F:$S,10,0)),"")</f>
        <v/>
      </c>
      <c r="J3396" s="133" t="str">
        <f ca="1">IFERROR(IF($C3396="","",VLOOKUP(FİLTRE!$C3396,'SKT LİSTESİ'!$F:$S,11,0)),"")</f>
        <v/>
      </c>
      <c r="K3396" s="134" t="str">
        <f ca="1">IFERROR(IF($C3396="","",VLOOKUP(FİLTRE!$C3396,'SKT LİSTESİ'!$F:$S,12,0)),"")</f>
        <v/>
      </c>
      <c r="L3396" s="134" t="str">
        <f ca="1">IFERROR(IF($C3396="","",VLOOKUP(FİLTRE!$C3396,'SKT LİSTESİ'!$F:$S,13,0)),"")</f>
        <v/>
      </c>
      <c r="M3396" s="135" t="str">
        <f ca="1">IFERROR(IF($C3396="","",VLOOKUP(FİLTRE!$C3396,'SKT LİSTESİ'!$F:$AJ,14,0)),"")</f>
        <v/>
      </c>
      <c r="N3396" s="31" t="str">
        <f ca="1">IFERROR(IF($C3396="","",VLOOKUP(FİLTRE!$C3396,'SKT LİSTESİ'!$F:$AJ,22,0)),"")</f>
        <v/>
      </c>
      <c r="O3396" s="136" t="str">
        <f ca="1">IFERROR(IF($C3396="","",VLOOKUP(FİLTRE!$C3396,'SKT LİSTESİ'!$F:$AJ,23,0)),"")</f>
        <v/>
      </c>
      <c r="P3396" s="31"/>
      <c r="Q3396" s="31"/>
      <c r="R3396" s="137" t="str">
        <f ca="1">(IFERROR(IF($C3396="","",VLOOKUP(FİLTRE!$C3396,'SKT LİSTESİ'!$F:$AJ,15,0)),""))</f>
        <v/>
      </c>
      <c r="S3396" s="138" t="str">
        <f ca="1">IFERROR(IF($C3396="","",VLOOKUP(FİLTRE!$C3396,'SKT LİSTESİ'!$F:$AJ,16,0)),"")</f>
        <v/>
      </c>
      <c r="AF3396" s="179" t="str">
        <f t="shared" ca="1" si="210"/>
        <v/>
      </c>
      <c r="AG3396" s="179">
        <f t="shared" ca="1" si="211"/>
        <v>0</v>
      </c>
      <c r="AH3396" s="179">
        <f t="shared" ca="1" si="212"/>
        <v>0</v>
      </c>
    </row>
    <row r="3397" spans="2:34" ht="15.75" x14ac:dyDescent="0.25">
      <c r="B3397">
        <f t="shared" ca="1" si="209"/>
        <v>3385</v>
      </c>
      <c r="C3397" t="str">
        <f ca="1">IFERROR(VLOOKUP(B3397,'SKT LİSTESİ'!F:F,1,0),"")</f>
        <v/>
      </c>
      <c r="E3397" s="128" t="str">
        <f ca="1">IFERROR(IF($C3397="","",VLOOKUP(FİLTRE!$C3397,'SKT LİSTESİ'!$F:$S,5,0)),"")</f>
        <v/>
      </c>
      <c r="F3397" s="129" t="str">
        <f ca="1">IFERROR(IF($C3397="","",VLOOKUP(FİLTRE!$C3397,'SKT LİSTESİ'!$F:$S,7,0)),"")</f>
        <v/>
      </c>
      <c r="G3397" s="130" t="str">
        <f ca="1">IFERROR(IF($C3397="","",VLOOKUP(FİLTRE!$C3397,'SKT LİSTESİ'!$F:$S,8,0)),"")</f>
        <v/>
      </c>
      <c r="H3397" s="131" t="str">
        <f ca="1">IF(E3397="","",IF($C3397="","",VLOOKUP(FİLTRE!$C3397,'SKT LİSTESİ'!$F:$S,9,0)))</f>
        <v/>
      </c>
      <c r="I3397" s="132" t="str">
        <f ca="1">IFERROR(IF($C3397="","",VLOOKUP(FİLTRE!$C3397,'SKT LİSTESİ'!$F:$S,10,0)),"")</f>
        <v/>
      </c>
      <c r="J3397" s="133" t="str">
        <f ca="1">IFERROR(IF($C3397="","",VLOOKUP(FİLTRE!$C3397,'SKT LİSTESİ'!$F:$S,11,0)),"")</f>
        <v/>
      </c>
      <c r="K3397" s="134" t="str">
        <f ca="1">IFERROR(IF($C3397="","",VLOOKUP(FİLTRE!$C3397,'SKT LİSTESİ'!$F:$S,12,0)),"")</f>
        <v/>
      </c>
      <c r="L3397" s="134" t="str">
        <f ca="1">IFERROR(IF($C3397="","",VLOOKUP(FİLTRE!$C3397,'SKT LİSTESİ'!$F:$S,13,0)),"")</f>
        <v/>
      </c>
      <c r="M3397" s="135" t="str">
        <f ca="1">IFERROR(IF($C3397="","",VLOOKUP(FİLTRE!$C3397,'SKT LİSTESİ'!$F:$AJ,14,0)),"")</f>
        <v/>
      </c>
      <c r="N3397" s="31" t="str">
        <f ca="1">IFERROR(IF($C3397="","",VLOOKUP(FİLTRE!$C3397,'SKT LİSTESİ'!$F:$AJ,22,0)),"")</f>
        <v/>
      </c>
      <c r="O3397" s="136" t="str">
        <f ca="1">IFERROR(IF($C3397="","",VLOOKUP(FİLTRE!$C3397,'SKT LİSTESİ'!$F:$AJ,23,0)),"")</f>
        <v/>
      </c>
      <c r="P3397" s="31"/>
      <c r="Q3397" s="31"/>
      <c r="R3397" s="137" t="str">
        <f ca="1">(IFERROR(IF($C3397="","",VLOOKUP(FİLTRE!$C3397,'SKT LİSTESİ'!$F:$AJ,15,0)),""))</f>
        <v/>
      </c>
      <c r="S3397" s="138" t="str">
        <f ca="1">IFERROR(IF($C3397="","",VLOOKUP(FİLTRE!$C3397,'SKT LİSTESİ'!$F:$AJ,16,0)),"")</f>
        <v/>
      </c>
      <c r="AF3397" s="179" t="str">
        <f t="shared" ca="1" si="210"/>
        <v/>
      </c>
      <c r="AG3397" s="179">
        <f t="shared" ca="1" si="211"/>
        <v>0</v>
      </c>
      <c r="AH3397" s="179">
        <f t="shared" ca="1" si="212"/>
        <v>0</v>
      </c>
    </row>
    <row r="3398" spans="2:34" ht="15.75" x14ac:dyDescent="0.25">
      <c r="B3398">
        <f t="shared" ca="1" si="209"/>
        <v>3386</v>
      </c>
      <c r="C3398" t="str">
        <f ca="1">IFERROR(VLOOKUP(B3398,'SKT LİSTESİ'!F:F,1,0),"")</f>
        <v/>
      </c>
      <c r="E3398" s="128" t="str">
        <f ca="1">IFERROR(IF($C3398="","",VLOOKUP(FİLTRE!$C3398,'SKT LİSTESİ'!$F:$S,5,0)),"")</f>
        <v/>
      </c>
      <c r="F3398" s="129" t="str">
        <f ca="1">IFERROR(IF($C3398="","",VLOOKUP(FİLTRE!$C3398,'SKT LİSTESİ'!$F:$S,7,0)),"")</f>
        <v/>
      </c>
      <c r="G3398" s="130" t="str">
        <f ca="1">IFERROR(IF($C3398="","",VLOOKUP(FİLTRE!$C3398,'SKT LİSTESİ'!$F:$S,8,0)),"")</f>
        <v/>
      </c>
      <c r="H3398" s="131" t="str">
        <f ca="1">IF(E3398="","",IF($C3398="","",VLOOKUP(FİLTRE!$C3398,'SKT LİSTESİ'!$F:$S,9,0)))</f>
        <v/>
      </c>
      <c r="I3398" s="132" t="str">
        <f ca="1">IFERROR(IF($C3398="","",VLOOKUP(FİLTRE!$C3398,'SKT LİSTESİ'!$F:$S,10,0)),"")</f>
        <v/>
      </c>
      <c r="J3398" s="133" t="str">
        <f ca="1">IFERROR(IF($C3398="","",VLOOKUP(FİLTRE!$C3398,'SKT LİSTESİ'!$F:$S,11,0)),"")</f>
        <v/>
      </c>
      <c r="K3398" s="134" t="str">
        <f ca="1">IFERROR(IF($C3398="","",VLOOKUP(FİLTRE!$C3398,'SKT LİSTESİ'!$F:$S,12,0)),"")</f>
        <v/>
      </c>
      <c r="L3398" s="134" t="str">
        <f ca="1">IFERROR(IF($C3398="","",VLOOKUP(FİLTRE!$C3398,'SKT LİSTESİ'!$F:$S,13,0)),"")</f>
        <v/>
      </c>
      <c r="M3398" s="135" t="str">
        <f ca="1">IFERROR(IF($C3398="","",VLOOKUP(FİLTRE!$C3398,'SKT LİSTESİ'!$F:$AJ,14,0)),"")</f>
        <v/>
      </c>
      <c r="N3398" s="31" t="str">
        <f ca="1">IFERROR(IF($C3398="","",VLOOKUP(FİLTRE!$C3398,'SKT LİSTESİ'!$F:$AJ,22,0)),"")</f>
        <v/>
      </c>
      <c r="O3398" s="136" t="str">
        <f ca="1">IFERROR(IF($C3398="","",VLOOKUP(FİLTRE!$C3398,'SKT LİSTESİ'!$F:$AJ,23,0)),"")</f>
        <v/>
      </c>
      <c r="P3398" s="31"/>
      <c r="Q3398" s="31"/>
      <c r="R3398" s="137" t="str">
        <f ca="1">(IFERROR(IF($C3398="","",VLOOKUP(FİLTRE!$C3398,'SKT LİSTESİ'!$F:$AJ,15,0)),""))</f>
        <v/>
      </c>
      <c r="S3398" s="138" t="str">
        <f ca="1">IFERROR(IF($C3398="","",VLOOKUP(FİLTRE!$C3398,'SKT LİSTESİ'!$F:$AJ,16,0)),"")</f>
        <v/>
      </c>
      <c r="AF3398" s="179" t="str">
        <f t="shared" ca="1" si="210"/>
        <v/>
      </c>
      <c r="AG3398" s="179">
        <f t="shared" ca="1" si="211"/>
        <v>0</v>
      </c>
      <c r="AH3398" s="179">
        <f t="shared" ca="1" si="212"/>
        <v>0</v>
      </c>
    </row>
    <row r="3399" spans="2:34" ht="15.75" x14ac:dyDescent="0.25">
      <c r="B3399">
        <f t="shared" ca="1" si="209"/>
        <v>3387</v>
      </c>
      <c r="C3399" t="str">
        <f ca="1">IFERROR(VLOOKUP(B3399,'SKT LİSTESİ'!F:F,1,0),"")</f>
        <v/>
      </c>
      <c r="E3399" s="128" t="str">
        <f ca="1">IFERROR(IF($C3399="","",VLOOKUP(FİLTRE!$C3399,'SKT LİSTESİ'!$F:$S,5,0)),"")</f>
        <v/>
      </c>
      <c r="F3399" s="129" t="str">
        <f ca="1">IFERROR(IF($C3399="","",VLOOKUP(FİLTRE!$C3399,'SKT LİSTESİ'!$F:$S,7,0)),"")</f>
        <v/>
      </c>
      <c r="G3399" s="130" t="str">
        <f ca="1">IFERROR(IF($C3399="","",VLOOKUP(FİLTRE!$C3399,'SKT LİSTESİ'!$F:$S,8,0)),"")</f>
        <v/>
      </c>
      <c r="H3399" s="131" t="str">
        <f ca="1">IF(E3399="","",IF($C3399="","",VLOOKUP(FİLTRE!$C3399,'SKT LİSTESİ'!$F:$S,9,0)))</f>
        <v/>
      </c>
      <c r="I3399" s="132" t="str">
        <f ca="1">IFERROR(IF($C3399="","",VLOOKUP(FİLTRE!$C3399,'SKT LİSTESİ'!$F:$S,10,0)),"")</f>
        <v/>
      </c>
      <c r="J3399" s="133" t="str">
        <f ca="1">IFERROR(IF($C3399="","",VLOOKUP(FİLTRE!$C3399,'SKT LİSTESİ'!$F:$S,11,0)),"")</f>
        <v/>
      </c>
      <c r="K3399" s="134" t="str">
        <f ca="1">IFERROR(IF($C3399="","",VLOOKUP(FİLTRE!$C3399,'SKT LİSTESİ'!$F:$S,12,0)),"")</f>
        <v/>
      </c>
      <c r="L3399" s="134" t="str">
        <f ca="1">IFERROR(IF($C3399="","",VLOOKUP(FİLTRE!$C3399,'SKT LİSTESİ'!$F:$S,13,0)),"")</f>
        <v/>
      </c>
      <c r="M3399" s="135" t="str">
        <f ca="1">IFERROR(IF($C3399="","",VLOOKUP(FİLTRE!$C3399,'SKT LİSTESİ'!$F:$AJ,14,0)),"")</f>
        <v/>
      </c>
      <c r="N3399" s="31" t="str">
        <f ca="1">IFERROR(IF($C3399="","",VLOOKUP(FİLTRE!$C3399,'SKT LİSTESİ'!$F:$AJ,22,0)),"")</f>
        <v/>
      </c>
      <c r="O3399" s="136" t="str">
        <f ca="1">IFERROR(IF($C3399="","",VLOOKUP(FİLTRE!$C3399,'SKT LİSTESİ'!$F:$AJ,23,0)),"")</f>
        <v/>
      </c>
      <c r="P3399" s="31"/>
      <c r="Q3399" s="31"/>
      <c r="R3399" s="137" t="str">
        <f ca="1">(IFERROR(IF($C3399="","",VLOOKUP(FİLTRE!$C3399,'SKT LİSTESİ'!$F:$AJ,15,0)),""))</f>
        <v/>
      </c>
      <c r="S3399" s="138" t="str">
        <f ca="1">IFERROR(IF($C3399="","",VLOOKUP(FİLTRE!$C3399,'SKT LİSTESİ'!$F:$AJ,16,0)),"")</f>
        <v/>
      </c>
      <c r="AF3399" s="179" t="str">
        <f t="shared" ca="1" si="210"/>
        <v/>
      </c>
      <c r="AG3399" s="179">
        <f t="shared" ca="1" si="211"/>
        <v>0</v>
      </c>
      <c r="AH3399" s="179">
        <f t="shared" ca="1" si="212"/>
        <v>0</v>
      </c>
    </row>
    <row r="3400" spans="2:34" ht="15.75" x14ac:dyDescent="0.25">
      <c r="B3400">
        <f t="shared" ca="1" si="209"/>
        <v>3388</v>
      </c>
      <c r="C3400" t="str">
        <f ca="1">IFERROR(VLOOKUP(B3400,'SKT LİSTESİ'!F:F,1,0),"")</f>
        <v/>
      </c>
      <c r="E3400" s="128" t="str">
        <f ca="1">IFERROR(IF($C3400="","",VLOOKUP(FİLTRE!$C3400,'SKT LİSTESİ'!$F:$S,5,0)),"")</f>
        <v/>
      </c>
      <c r="F3400" s="129" t="str">
        <f ca="1">IFERROR(IF($C3400="","",VLOOKUP(FİLTRE!$C3400,'SKT LİSTESİ'!$F:$S,7,0)),"")</f>
        <v/>
      </c>
      <c r="G3400" s="130" t="str">
        <f ca="1">IFERROR(IF($C3400="","",VLOOKUP(FİLTRE!$C3400,'SKT LİSTESİ'!$F:$S,8,0)),"")</f>
        <v/>
      </c>
      <c r="H3400" s="131" t="str">
        <f ca="1">IF(E3400="","",IF($C3400="","",VLOOKUP(FİLTRE!$C3400,'SKT LİSTESİ'!$F:$S,9,0)))</f>
        <v/>
      </c>
      <c r="I3400" s="132" t="str">
        <f ca="1">IFERROR(IF($C3400="","",VLOOKUP(FİLTRE!$C3400,'SKT LİSTESİ'!$F:$S,10,0)),"")</f>
        <v/>
      </c>
      <c r="J3400" s="133" t="str">
        <f ca="1">IFERROR(IF($C3400="","",VLOOKUP(FİLTRE!$C3400,'SKT LİSTESİ'!$F:$S,11,0)),"")</f>
        <v/>
      </c>
      <c r="K3400" s="134" t="str">
        <f ca="1">IFERROR(IF($C3400="","",VLOOKUP(FİLTRE!$C3400,'SKT LİSTESİ'!$F:$S,12,0)),"")</f>
        <v/>
      </c>
      <c r="L3400" s="134" t="str">
        <f ca="1">IFERROR(IF($C3400="","",VLOOKUP(FİLTRE!$C3400,'SKT LİSTESİ'!$F:$S,13,0)),"")</f>
        <v/>
      </c>
      <c r="M3400" s="135" t="str">
        <f ca="1">IFERROR(IF($C3400="","",VLOOKUP(FİLTRE!$C3400,'SKT LİSTESİ'!$F:$AJ,14,0)),"")</f>
        <v/>
      </c>
      <c r="N3400" s="31" t="str">
        <f ca="1">IFERROR(IF($C3400="","",VLOOKUP(FİLTRE!$C3400,'SKT LİSTESİ'!$F:$AJ,22,0)),"")</f>
        <v/>
      </c>
      <c r="O3400" s="136" t="str">
        <f ca="1">IFERROR(IF($C3400="","",VLOOKUP(FİLTRE!$C3400,'SKT LİSTESİ'!$F:$AJ,23,0)),"")</f>
        <v/>
      </c>
      <c r="P3400" s="31"/>
      <c r="Q3400" s="31"/>
      <c r="R3400" s="137" t="str">
        <f ca="1">(IFERROR(IF($C3400="","",VLOOKUP(FİLTRE!$C3400,'SKT LİSTESİ'!$F:$AJ,15,0)),""))</f>
        <v/>
      </c>
      <c r="S3400" s="138" t="str">
        <f ca="1">IFERROR(IF($C3400="","",VLOOKUP(FİLTRE!$C3400,'SKT LİSTESİ'!$F:$AJ,16,0)),"")</f>
        <v/>
      </c>
      <c r="AF3400" s="179" t="str">
        <f t="shared" ca="1" si="210"/>
        <v/>
      </c>
      <c r="AG3400" s="179">
        <f t="shared" ca="1" si="211"/>
        <v>0</v>
      </c>
      <c r="AH3400" s="179">
        <f t="shared" ca="1" si="212"/>
        <v>0</v>
      </c>
    </row>
    <row r="3401" spans="2:34" ht="15.75" x14ac:dyDescent="0.25">
      <c r="B3401">
        <f t="shared" ca="1" si="209"/>
        <v>3389</v>
      </c>
      <c r="C3401" t="str">
        <f ca="1">IFERROR(VLOOKUP(B3401,'SKT LİSTESİ'!F:F,1,0),"")</f>
        <v/>
      </c>
      <c r="E3401" s="128" t="str">
        <f ca="1">IFERROR(IF($C3401="","",VLOOKUP(FİLTRE!$C3401,'SKT LİSTESİ'!$F:$S,5,0)),"")</f>
        <v/>
      </c>
      <c r="F3401" s="129" t="str">
        <f ca="1">IFERROR(IF($C3401="","",VLOOKUP(FİLTRE!$C3401,'SKT LİSTESİ'!$F:$S,7,0)),"")</f>
        <v/>
      </c>
      <c r="G3401" s="130" t="str">
        <f ca="1">IFERROR(IF($C3401="","",VLOOKUP(FİLTRE!$C3401,'SKT LİSTESİ'!$F:$S,8,0)),"")</f>
        <v/>
      </c>
      <c r="H3401" s="131" t="str">
        <f ca="1">IF(E3401="","",IF($C3401="","",VLOOKUP(FİLTRE!$C3401,'SKT LİSTESİ'!$F:$S,9,0)))</f>
        <v/>
      </c>
      <c r="I3401" s="132" t="str">
        <f ca="1">IFERROR(IF($C3401="","",VLOOKUP(FİLTRE!$C3401,'SKT LİSTESİ'!$F:$S,10,0)),"")</f>
        <v/>
      </c>
      <c r="J3401" s="133" t="str">
        <f ca="1">IFERROR(IF($C3401="","",VLOOKUP(FİLTRE!$C3401,'SKT LİSTESİ'!$F:$S,11,0)),"")</f>
        <v/>
      </c>
      <c r="K3401" s="134" t="str">
        <f ca="1">IFERROR(IF($C3401="","",VLOOKUP(FİLTRE!$C3401,'SKT LİSTESİ'!$F:$S,12,0)),"")</f>
        <v/>
      </c>
      <c r="L3401" s="134" t="str">
        <f ca="1">IFERROR(IF($C3401="","",VLOOKUP(FİLTRE!$C3401,'SKT LİSTESİ'!$F:$S,13,0)),"")</f>
        <v/>
      </c>
      <c r="M3401" s="135" t="str">
        <f ca="1">IFERROR(IF($C3401="","",VLOOKUP(FİLTRE!$C3401,'SKT LİSTESİ'!$F:$AJ,14,0)),"")</f>
        <v/>
      </c>
      <c r="N3401" s="31" t="str">
        <f ca="1">IFERROR(IF($C3401="","",VLOOKUP(FİLTRE!$C3401,'SKT LİSTESİ'!$F:$AJ,22,0)),"")</f>
        <v/>
      </c>
      <c r="O3401" s="136" t="str">
        <f ca="1">IFERROR(IF($C3401="","",VLOOKUP(FİLTRE!$C3401,'SKT LİSTESİ'!$F:$AJ,23,0)),"")</f>
        <v/>
      </c>
      <c r="P3401" s="31"/>
      <c r="Q3401" s="31"/>
      <c r="R3401" s="137" t="str">
        <f ca="1">(IFERROR(IF($C3401="","",VLOOKUP(FİLTRE!$C3401,'SKT LİSTESİ'!$F:$AJ,15,0)),""))</f>
        <v/>
      </c>
      <c r="S3401" s="138" t="str">
        <f ca="1">IFERROR(IF($C3401="","",VLOOKUP(FİLTRE!$C3401,'SKT LİSTESİ'!$F:$AJ,16,0)),"")</f>
        <v/>
      </c>
      <c r="AF3401" s="179" t="str">
        <f t="shared" ca="1" si="210"/>
        <v/>
      </c>
      <c r="AG3401" s="179">
        <f t="shared" ca="1" si="211"/>
        <v>0</v>
      </c>
      <c r="AH3401" s="179">
        <f t="shared" ca="1" si="212"/>
        <v>0</v>
      </c>
    </row>
    <row r="3402" spans="2:34" ht="15.75" x14ac:dyDescent="0.25">
      <c r="B3402">
        <f t="shared" ca="1" si="209"/>
        <v>3390</v>
      </c>
      <c r="C3402" t="str">
        <f ca="1">IFERROR(VLOOKUP(B3402,'SKT LİSTESİ'!F:F,1,0),"")</f>
        <v/>
      </c>
      <c r="E3402" s="128" t="str">
        <f ca="1">IFERROR(IF($C3402="","",VLOOKUP(FİLTRE!$C3402,'SKT LİSTESİ'!$F:$S,5,0)),"")</f>
        <v/>
      </c>
      <c r="F3402" s="129" t="str">
        <f ca="1">IFERROR(IF($C3402="","",VLOOKUP(FİLTRE!$C3402,'SKT LİSTESİ'!$F:$S,7,0)),"")</f>
        <v/>
      </c>
      <c r="G3402" s="130" t="str">
        <f ca="1">IFERROR(IF($C3402="","",VLOOKUP(FİLTRE!$C3402,'SKT LİSTESİ'!$F:$S,8,0)),"")</f>
        <v/>
      </c>
      <c r="H3402" s="131" t="str">
        <f ca="1">IF(E3402="","",IF($C3402="","",VLOOKUP(FİLTRE!$C3402,'SKT LİSTESİ'!$F:$S,9,0)))</f>
        <v/>
      </c>
      <c r="I3402" s="132" t="str">
        <f ca="1">IFERROR(IF($C3402="","",VLOOKUP(FİLTRE!$C3402,'SKT LİSTESİ'!$F:$S,10,0)),"")</f>
        <v/>
      </c>
      <c r="J3402" s="133" t="str">
        <f ca="1">IFERROR(IF($C3402="","",VLOOKUP(FİLTRE!$C3402,'SKT LİSTESİ'!$F:$S,11,0)),"")</f>
        <v/>
      </c>
      <c r="K3402" s="134" t="str">
        <f ca="1">IFERROR(IF($C3402="","",VLOOKUP(FİLTRE!$C3402,'SKT LİSTESİ'!$F:$S,12,0)),"")</f>
        <v/>
      </c>
      <c r="L3402" s="134" t="str">
        <f ca="1">IFERROR(IF($C3402="","",VLOOKUP(FİLTRE!$C3402,'SKT LİSTESİ'!$F:$S,13,0)),"")</f>
        <v/>
      </c>
      <c r="M3402" s="135" t="str">
        <f ca="1">IFERROR(IF($C3402="","",VLOOKUP(FİLTRE!$C3402,'SKT LİSTESİ'!$F:$AJ,14,0)),"")</f>
        <v/>
      </c>
      <c r="N3402" s="31" t="str">
        <f ca="1">IFERROR(IF($C3402="","",VLOOKUP(FİLTRE!$C3402,'SKT LİSTESİ'!$F:$AJ,22,0)),"")</f>
        <v/>
      </c>
      <c r="O3402" s="136" t="str">
        <f ca="1">IFERROR(IF($C3402="","",VLOOKUP(FİLTRE!$C3402,'SKT LİSTESİ'!$F:$AJ,23,0)),"")</f>
        <v/>
      </c>
      <c r="P3402" s="31"/>
      <c r="Q3402" s="31"/>
      <c r="R3402" s="137" t="str">
        <f ca="1">(IFERROR(IF($C3402="","",VLOOKUP(FİLTRE!$C3402,'SKT LİSTESİ'!$F:$AJ,15,0)),""))</f>
        <v/>
      </c>
      <c r="S3402" s="138" t="str">
        <f ca="1">IFERROR(IF($C3402="","",VLOOKUP(FİLTRE!$C3402,'SKT LİSTESİ'!$F:$AJ,16,0)),"")</f>
        <v/>
      </c>
      <c r="AF3402" s="179" t="str">
        <f t="shared" ca="1" si="210"/>
        <v/>
      </c>
      <c r="AG3402" s="179">
        <f t="shared" ca="1" si="211"/>
        <v>0</v>
      </c>
      <c r="AH3402" s="179">
        <f t="shared" ca="1" si="212"/>
        <v>0</v>
      </c>
    </row>
    <row r="3403" spans="2:34" ht="15.75" x14ac:dyDescent="0.25">
      <c r="B3403">
        <f t="shared" ca="1" si="209"/>
        <v>3391</v>
      </c>
      <c r="C3403" t="str">
        <f ca="1">IFERROR(VLOOKUP(B3403,'SKT LİSTESİ'!F:F,1,0),"")</f>
        <v/>
      </c>
      <c r="E3403" s="128" t="str">
        <f ca="1">IFERROR(IF($C3403="","",VLOOKUP(FİLTRE!$C3403,'SKT LİSTESİ'!$F:$S,5,0)),"")</f>
        <v/>
      </c>
      <c r="F3403" s="129" t="str">
        <f ca="1">IFERROR(IF($C3403="","",VLOOKUP(FİLTRE!$C3403,'SKT LİSTESİ'!$F:$S,7,0)),"")</f>
        <v/>
      </c>
      <c r="G3403" s="130" t="str">
        <f ca="1">IFERROR(IF($C3403="","",VLOOKUP(FİLTRE!$C3403,'SKT LİSTESİ'!$F:$S,8,0)),"")</f>
        <v/>
      </c>
      <c r="H3403" s="131" t="str">
        <f ca="1">IF(E3403="","",IF($C3403="","",VLOOKUP(FİLTRE!$C3403,'SKT LİSTESİ'!$F:$S,9,0)))</f>
        <v/>
      </c>
      <c r="I3403" s="132" t="str">
        <f ca="1">IFERROR(IF($C3403="","",VLOOKUP(FİLTRE!$C3403,'SKT LİSTESİ'!$F:$S,10,0)),"")</f>
        <v/>
      </c>
      <c r="J3403" s="133" t="str">
        <f ca="1">IFERROR(IF($C3403="","",VLOOKUP(FİLTRE!$C3403,'SKT LİSTESİ'!$F:$S,11,0)),"")</f>
        <v/>
      </c>
      <c r="K3403" s="134" t="str">
        <f ca="1">IFERROR(IF($C3403="","",VLOOKUP(FİLTRE!$C3403,'SKT LİSTESİ'!$F:$S,12,0)),"")</f>
        <v/>
      </c>
      <c r="L3403" s="134" t="str">
        <f ca="1">IFERROR(IF($C3403="","",VLOOKUP(FİLTRE!$C3403,'SKT LİSTESİ'!$F:$S,13,0)),"")</f>
        <v/>
      </c>
      <c r="M3403" s="135" t="str">
        <f ca="1">IFERROR(IF($C3403="","",VLOOKUP(FİLTRE!$C3403,'SKT LİSTESİ'!$F:$AJ,14,0)),"")</f>
        <v/>
      </c>
      <c r="N3403" s="31" t="str">
        <f ca="1">IFERROR(IF($C3403="","",VLOOKUP(FİLTRE!$C3403,'SKT LİSTESİ'!$F:$AJ,22,0)),"")</f>
        <v/>
      </c>
      <c r="O3403" s="136" t="str">
        <f ca="1">IFERROR(IF($C3403="","",VLOOKUP(FİLTRE!$C3403,'SKT LİSTESİ'!$F:$AJ,23,0)),"")</f>
        <v/>
      </c>
      <c r="P3403" s="31"/>
      <c r="Q3403" s="31"/>
      <c r="R3403" s="137" t="str">
        <f ca="1">(IFERROR(IF($C3403="","",VLOOKUP(FİLTRE!$C3403,'SKT LİSTESİ'!$F:$AJ,15,0)),""))</f>
        <v/>
      </c>
      <c r="S3403" s="138" t="str">
        <f ca="1">IFERROR(IF($C3403="","",VLOOKUP(FİLTRE!$C3403,'SKT LİSTESİ'!$F:$AJ,16,0)),"")</f>
        <v/>
      </c>
      <c r="AF3403" s="179" t="str">
        <f t="shared" ca="1" si="210"/>
        <v/>
      </c>
      <c r="AG3403" s="179">
        <f t="shared" ca="1" si="211"/>
        <v>0</v>
      </c>
      <c r="AH3403" s="179">
        <f t="shared" ca="1" si="212"/>
        <v>0</v>
      </c>
    </row>
    <row r="3404" spans="2:34" ht="15.75" x14ac:dyDescent="0.25">
      <c r="B3404">
        <f t="shared" ca="1" si="209"/>
        <v>3392</v>
      </c>
      <c r="C3404" t="str">
        <f ca="1">IFERROR(VLOOKUP(B3404,'SKT LİSTESİ'!F:F,1,0),"")</f>
        <v/>
      </c>
      <c r="E3404" s="128" t="str">
        <f ca="1">IFERROR(IF($C3404="","",VLOOKUP(FİLTRE!$C3404,'SKT LİSTESİ'!$F:$S,5,0)),"")</f>
        <v/>
      </c>
      <c r="F3404" s="129" t="str">
        <f ca="1">IFERROR(IF($C3404="","",VLOOKUP(FİLTRE!$C3404,'SKT LİSTESİ'!$F:$S,7,0)),"")</f>
        <v/>
      </c>
      <c r="G3404" s="130" t="str">
        <f ca="1">IFERROR(IF($C3404="","",VLOOKUP(FİLTRE!$C3404,'SKT LİSTESİ'!$F:$S,8,0)),"")</f>
        <v/>
      </c>
      <c r="H3404" s="131" t="str">
        <f ca="1">IF(E3404="","",IF($C3404="","",VLOOKUP(FİLTRE!$C3404,'SKT LİSTESİ'!$F:$S,9,0)))</f>
        <v/>
      </c>
      <c r="I3404" s="132" t="str">
        <f ca="1">IFERROR(IF($C3404="","",VLOOKUP(FİLTRE!$C3404,'SKT LİSTESİ'!$F:$S,10,0)),"")</f>
        <v/>
      </c>
      <c r="J3404" s="133" t="str">
        <f ca="1">IFERROR(IF($C3404="","",VLOOKUP(FİLTRE!$C3404,'SKT LİSTESİ'!$F:$S,11,0)),"")</f>
        <v/>
      </c>
      <c r="K3404" s="134" t="str">
        <f ca="1">IFERROR(IF($C3404="","",VLOOKUP(FİLTRE!$C3404,'SKT LİSTESİ'!$F:$S,12,0)),"")</f>
        <v/>
      </c>
      <c r="L3404" s="134" t="str">
        <f ca="1">IFERROR(IF($C3404="","",VLOOKUP(FİLTRE!$C3404,'SKT LİSTESİ'!$F:$S,13,0)),"")</f>
        <v/>
      </c>
      <c r="M3404" s="135" t="str">
        <f ca="1">IFERROR(IF($C3404="","",VLOOKUP(FİLTRE!$C3404,'SKT LİSTESİ'!$F:$AJ,14,0)),"")</f>
        <v/>
      </c>
      <c r="N3404" s="31" t="str">
        <f ca="1">IFERROR(IF($C3404="","",VLOOKUP(FİLTRE!$C3404,'SKT LİSTESİ'!$F:$AJ,22,0)),"")</f>
        <v/>
      </c>
      <c r="O3404" s="136" t="str">
        <f ca="1">IFERROR(IF($C3404="","",VLOOKUP(FİLTRE!$C3404,'SKT LİSTESİ'!$F:$AJ,23,0)),"")</f>
        <v/>
      </c>
      <c r="P3404" s="31"/>
      <c r="Q3404" s="31"/>
      <c r="R3404" s="137" t="str">
        <f ca="1">(IFERROR(IF($C3404="","",VLOOKUP(FİLTRE!$C3404,'SKT LİSTESİ'!$F:$AJ,15,0)),""))</f>
        <v/>
      </c>
      <c r="S3404" s="138" t="str">
        <f ca="1">IFERROR(IF($C3404="","",VLOOKUP(FİLTRE!$C3404,'SKT LİSTESİ'!$F:$AJ,16,0)),"")</f>
        <v/>
      </c>
      <c r="AF3404" s="179" t="str">
        <f t="shared" ca="1" si="210"/>
        <v/>
      </c>
      <c r="AG3404" s="179">
        <f t="shared" ca="1" si="211"/>
        <v>0</v>
      </c>
      <c r="AH3404" s="179">
        <f t="shared" ca="1" si="212"/>
        <v>0</v>
      </c>
    </row>
    <row r="3405" spans="2:34" ht="15.75" x14ac:dyDescent="0.25">
      <c r="B3405">
        <f t="shared" ca="1" si="209"/>
        <v>3393</v>
      </c>
      <c r="C3405" t="str">
        <f ca="1">IFERROR(VLOOKUP(B3405,'SKT LİSTESİ'!F:F,1,0),"")</f>
        <v/>
      </c>
      <c r="E3405" s="128" t="str">
        <f ca="1">IFERROR(IF($C3405="","",VLOOKUP(FİLTRE!$C3405,'SKT LİSTESİ'!$F:$S,5,0)),"")</f>
        <v/>
      </c>
      <c r="F3405" s="129" t="str">
        <f ca="1">IFERROR(IF($C3405="","",VLOOKUP(FİLTRE!$C3405,'SKT LİSTESİ'!$F:$S,7,0)),"")</f>
        <v/>
      </c>
      <c r="G3405" s="130" t="str">
        <f ca="1">IFERROR(IF($C3405="","",VLOOKUP(FİLTRE!$C3405,'SKT LİSTESİ'!$F:$S,8,0)),"")</f>
        <v/>
      </c>
      <c r="H3405" s="131" t="str">
        <f ca="1">IF(E3405="","",IF($C3405="","",VLOOKUP(FİLTRE!$C3405,'SKT LİSTESİ'!$F:$S,9,0)))</f>
        <v/>
      </c>
      <c r="I3405" s="132" t="str">
        <f ca="1">IFERROR(IF($C3405="","",VLOOKUP(FİLTRE!$C3405,'SKT LİSTESİ'!$F:$S,10,0)),"")</f>
        <v/>
      </c>
      <c r="J3405" s="133" t="str">
        <f ca="1">IFERROR(IF($C3405="","",VLOOKUP(FİLTRE!$C3405,'SKT LİSTESİ'!$F:$S,11,0)),"")</f>
        <v/>
      </c>
      <c r="K3405" s="134" t="str">
        <f ca="1">IFERROR(IF($C3405="","",VLOOKUP(FİLTRE!$C3405,'SKT LİSTESİ'!$F:$S,12,0)),"")</f>
        <v/>
      </c>
      <c r="L3405" s="134" t="str">
        <f ca="1">IFERROR(IF($C3405="","",VLOOKUP(FİLTRE!$C3405,'SKT LİSTESİ'!$F:$S,13,0)),"")</f>
        <v/>
      </c>
      <c r="M3405" s="135" t="str">
        <f ca="1">IFERROR(IF($C3405="","",VLOOKUP(FİLTRE!$C3405,'SKT LİSTESİ'!$F:$AJ,14,0)),"")</f>
        <v/>
      </c>
      <c r="N3405" s="31" t="str">
        <f ca="1">IFERROR(IF($C3405="","",VLOOKUP(FİLTRE!$C3405,'SKT LİSTESİ'!$F:$AJ,22,0)),"")</f>
        <v/>
      </c>
      <c r="O3405" s="136" t="str">
        <f ca="1">IFERROR(IF($C3405="","",VLOOKUP(FİLTRE!$C3405,'SKT LİSTESİ'!$F:$AJ,23,0)),"")</f>
        <v/>
      </c>
      <c r="P3405" s="31"/>
      <c r="Q3405" s="31"/>
      <c r="R3405" s="137" t="str">
        <f ca="1">(IFERROR(IF($C3405="","",VLOOKUP(FİLTRE!$C3405,'SKT LİSTESİ'!$F:$AJ,15,0)),""))</f>
        <v/>
      </c>
      <c r="S3405" s="138" t="str">
        <f ca="1">IFERROR(IF($C3405="","",VLOOKUP(FİLTRE!$C3405,'SKT LİSTESİ'!$F:$AJ,16,0)),"")</f>
        <v/>
      </c>
      <c r="AF3405" s="179" t="str">
        <f t="shared" ca="1" si="210"/>
        <v/>
      </c>
      <c r="AG3405" s="179">
        <f t="shared" ca="1" si="211"/>
        <v>0</v>
      </c>
      <c r="AH3405" s="179">
        <f t="shared" ca="1" si="212"/>
        <v>0</v>
      </c>
    </row>
    <row r="3406" spans="2:34" ht="15.75" x14ac:dyDescent="0.25">
      <c r="B3406">
        <f t="shared" ref="B3406:B3469" ca="1" si="213">IF($Y$2=1,(ROW()-12),"")</f>
        <v>3394</v>
      </c>
      <c r="C3406" t="str">
        <f ca="1">IFERROR(VLOOKUP(B3406,'SKT LİSTESİ'!F:F,1,0),"")</f>
        <v/>
      </c>
      <c r="E3406" s="128" t="str">
        <f ca="1">IFERROR(IF($C3406="","",VLOOKUP(FİLTRE!$C3406,'SKT LİSTESİ'!$F:$S,5,0)),"")</f>
        <v/>
      </c>
      <c r="F3406" s="129" t="str">
        <f ca="1">IFERROR(IF($C3406="","",VLOOKUP(FİLTRE!$C3406,'SKT LİSTESİ'!$F:$S,7,0)),"")</f>
        <v/>
      </c>
      <c r="G3406" s="130" t="str">
        <f ca="1">IFERROR(IF($C3406="","",VLOOKUP(FİLTRE!$C3406,'SKT LİSTESİ'!$F:$S,8,0)),"")</f>
        <v/>
      </c>
      <c r="H3406" s="131" t="str">
        <f ca="1">IF(E3406="","",IF($C3406="","",VLOOKUP(FİLTRE!$C3406,'SKT LİSTESİ'!$F:$S,9,0)))</f>
        <v/>
      </c>
      <c r="I3406" s="132" t="str">
        <f ca="1">IFERROR(IF($C3406="","",VLOOKUP(FİLTRE!$C3406,'SKT LİSTESİ'!$F:$S,10,0)),"")</f>
        <v/>
      </c>
      <c r="J3406" s="133" t="str">
        <f ca="1">IFERROR(IF($C3406="","",VLOOKUP(FİLTRE!$C3406,'SKT LİSTESİ'!$F:$S,11,0)),"")</f>
        <v/>
      </c>
      <c r="K3406" s="134" t="str">
        <f ca="1">IFERROR(IF($C3406="","",VLOOKUP(FİLTRE!$C3406,'SKT LİSTESİ'!$F:$S,12,0)),"")</f>
        <v/>
      </c>
      <c r="L3406" s="134" t="str">
        <f ca="1">IFERROR(IF($C3406="","",VLOOKUP(FİLTRE!$C3406,'SKT LİSTESİ'!$F:$S,13,0)),"")</f>
        <v/>
      </c>
      <c r="M3406" s="135" t="str">
        <f ca="1">IFERROR(IF($C3406="","",VLOOKUP(FİLTRE!$C3406,'SKT LİSTESİ'!$F:$AJ,14,0)),"")</f>
        <v/>
      </c>
      <c r="N3406" s="31" t="str">
        <f ca="1">IFERROR(IF($C3406="","",VLOOKUP(FİLTRE!$C3406,'SKT LİSTESİ'!$F:$AJ,22,0)),"")</f>
        <v/>
      </c>
      <c r="O3406" s="136" t="str">
        <f ca="1">IFERROR(IF($C3406="","",VLOOKUP(FİLTRE!$C3406,'SKT LİSTESİ'!$F:$AJ,23,0)),"")</f>
        <v/>
      </c>
      <c r="P3406" s="31"/>
      <c r="Q3406" s="31"/>
      <c r="R3406" s="137" t="str">
        <f ca="1">(IFERROR(IF($C3406="","",VLOOKUP(FİLTRE!$C3406,'SKT LİSTESİ'!$F:$AJ,15,0)),""))</f>
        <v/>
      </c>
      <c r="S3406" s="138" t="str">
        <f ca="1">IFERROR(IF($C3406="","",VLOOKUP(FİLTRE!$C3406,'SKT LİSTESİ'!$F:$AJ,16,0)),"")</f>
        <v/>
      </c>
      <c r="AF3406" s="179" t="str">
        <f t="shared" ref="AF3406:AF3469" ca="1" si="214">IF(E3406&lt;&gt;"SAYIM",K3406,
(IF(AND(E3406="SAYIM",R3406=0),0,(COUNTIFS(E:E,"SAYIM",F:F,F3406,R:R,"&gt;"&amp;0)))))</f>
        <v/>
      </c>
      <c r="AG3406" s="179">
        <f t="shared" ref="AG3406:AG3469" ca="1" si="215">IF(E3406="SAYIM",(IFERROR(R3406/AF3406,0)),0)</f>
        <v>0</v>
      </c>
      <c r="AH3406" s="179">
        <f t="shared" ref="AH3406:AH3469" ca="1" si="216">IF(E3406="SAYIM",(IFERROR(S3406/AF3406,0)),0)</f>
        <v>0</v>
      </c>
    </row>
    <row r="3407" spans="2:34" ht="15.75" x14ac:dyDescent="0.25">
      <c r="B3407">
        <f t="shared" ca="1" si="213"/>
        <v>3395</v>
      </c>
      <c r="C3407" t="str">
        <f ca="1">IFERROR(VLOOKUP(B3407,'SKT LİSTESİ'!F:F,1,0),"")</f>
        <v/>
      </c>
      <c r="E3407" s="128" t="str">
        <f ca="1">IFERROR(IF($C3407="","",VLOOKUP(FİLTRE!$C3407,'SKT LİSTESİ'!$F:$S,5,0)),"")</f>
        <v/>
      </c>
      <c r="F3407" s="129" t="str">
        <f ca="1">IFERROR(IF($C3407="","",VLOOKUP(FİLTRE!$C3407,'SKT LİSTESİ'!$F:$S,7,0)),"")</f>
        <v/>
      </c>
      <c r="G3407" s="130" t="str">
        <f ca="1">IFERROR(IF($C3407="","",VLOOKUP(FİLTRE!$C3407,'SKT LİSTESİ'!$F:$S,8,0)),"")</f>
        <v/>
      </c>
      <c r="H3407" s="131" t="str">
        <f ca="1">IF(E3407="","",IF($C3407="","",VLOOKUP(FİLTRE!$C3407,'SKT LİSTESİ'!$F:$S,9,0)))</f>
        <v/>
      </c>
      <c r="I3407" s="132" t="str">
        <f ca="1">IFERROR(IF($C3407="","",VLOOKUP(FİLTRE!$C3407,'SKT LİSTESİ'!$F:$S,10,0)),"")</f>
        <v/>
      </c>
      <c r="J3407" s="133" t="str">
        <f ca="1">IFERROR(IF($C3407="","",VLOOKUP(FİLTRE!$C3407,'SKT LİSTESİ'!$F:$S,11,0)),"")</f>
        <v/>
      </c>
      <c r="K3407" s="134" t="str">
        <f ca="1">IFERROR(IF($C3407="","",VLOOKUP(FİLTRE!$C3407,'SKT LİSTESİ'!$F:$S,12,0)),"")</f>
        <v/>
      </c>
      <c r="L3407" s="134" t="str">
        <f ca="1">IFERROR(IF($C3407="","",VLOOKUP(FİLTRE!$C3407,'SKT LİSTESİ'!$F:$S,13,0)),"")</f>
        <v/>
      </c>
      <c r="M3407" s="135" t="str">
        <f ca="1">IFERROR(IF($C3407="","",VLOOKUP(FİLTRE!$C3407,'SKT LİSTESİ'!$F:$AJ,14,0)),"")</f>
        <v/>
      </c>
      <c r="N3407" s="31" t="str">
        <f ca="1">IFERROR(IF($C3407="","",VLOOKUP(FİLTRE!$C3407,'SKT LİSTESİ'!$F:$AJ,22,0)),"")</f>
        <v/>
      </c>
      <c r="O3407" s="136" t="str">
        <f ca="1">IFERROR(IF($C3407="","",VLOOKUP(FİLTRE!$C3407,'SKT LİSTESİ'!$F:$AJ,23,0)),"")</f>
        <v/>
      </c>
      <c r="P3407" s="31"/>
      <c r="Q3407" s="31"/>
      <c r="R3407" s="137" t="str">
        <f ca="1">(IFERROR(IF($C3407="","",VLOOKUP(FİLTRE!$C3407,'SKT LİSTESİ'!$F:$AJ,15,0)),""))</f>
        <v/>
      </c>
      <c r="S3407" s="138" t="str">
        <f ca="1">IFERROR(IF($C3407="","",VLOOKUP(FİLTRE!$C3407,'SKT LİSTESİ'!$F:$AJ,16,0)),"")</f>
        <v/>
      </c>
      <c r="AF3407" s="179" t="str">
        <f t="shared" ca="1" si="214"/>
        <v/>
      </c>
      <c r="AG3407" s="179">
        <f t="shared" ca="1" si="215"/>
        <v>0</v>
      </c>
      <c r="AH3407" s="179">
        <f t="shared" ca="1" si="216"/>
        <v>0</v>
      </c>
    </row>
    <row r="3408" spans="2:34" ht="15.75" x14ac:dyDescent="0.25">
      <c r="B3408">
        <f t="shared" ca="1" si="213"/>
        <v>3396</v>
      </c>
      <c r="C3408" t="str">
        <f ca="1">IFERROR(VLOOKUP(B3408,'SKT LİSTESİ'!F:F,1,0),"")</f>
        <v/>
      </c>
      <c r="E3408" s="128" t="str">
        <f ca="1">IFERROR(IF($C3408="","",VLOOKUP(FİLTRE!$C3408,'SKT LİSTESİ'!$F:$S,5,0)),"")</f>
        <v/>
      </c>
      <c r="F3408" s="129" t="str">
        <f ca="1">IFERROR(IF($C3408="","",VLOOKUP(FİLTRE!$C3408,'SKT LİSTESİ'!$F:$S,7,0)),"")</f>
        <v/>
      </c>
      <c r="G3408" s="130" t="str">
        <f ca="1">IFERROR(IF($C3408="","",VLOOKUP(FİLTRE!$C3408,'SKT LİSTESİ'!$F:$S,8,0)),"")</f>
        <v/>
      </c>
      <c r="H3408" s="131" t="str">
        <f ca="1">IF(E3408="","",IF($C3408="","",VLOOKUP(FİLTRE!$C3408,'SKT LİSTESİ'!$F:$S,9,0)))</f>
        <v/>
      </c>
      <c r="I3408" s="132" t="str">
        <f ca="1">IFERROR(IF($C3408="","",VLOOKUP(FİLTRE!$C3408,'SKT LİSTESİ'!$F:$S,10,0)),"")</f>
        <v/>
      </c>
      <c r="J3408" s="133" t="str">
        <f ca="1">IFERROR(IF($C3408="","",VLOOKUP(FİLTRE!$C3408,'SKT LİSTESİ'!$F:$S,11,0)),"")</f>
        <v/>
      </c>
      <c r="K3408" s="134" t="str">
        <f ca="1">IFERROR(IF($C3408="","",VLOOKUP(FİLTRE!$C3408,'SKT LİSTESİ'!$F:$S,12,0)),"")</f>
        <v/>
      </c>
      <c r="L3408" s="134" t="str">
        <f ca="1">IFERROR(IF($C3408="","",VLOOKUP(FİLTRE!$C3408,'SKT LİSTESİ'!$F:$S,13,0)),"")</f>
        <v/>
      </c>
      <c r="M3408" s="135" t="str">
        <f ca="1">IFERROR(IF($C3408="","",VLOOKUP(FİLTRE!$C3408,'SKT LİSTESİ'!$F:$AJ,14,0)),"")</f>
        <v/>
      </c>
      <c r="N3408" s="31" t="str">
        <f ca="1">IFERROR(IF($C3408="","",VLOOKUP(FİLTRE!$C3408,'SKT LİSTESİ'!$F:$AJ,22,0)),"")</f>
        <v/>
      </c>
      <c r="O3408" s="136" t="str">
        <f ca="1">IFERROR(IF($C3408="","",VLOOKUP(FİLTRE!$C3408,'SKT LİSTESİ'!$F:$AJ,23,0)),"")</f>
        <v/>
      </c>
      <c r="P3408" s="31"/>
      <c r="Q3408" s="31"/>
      <c r="R3408" s="137" t="str">
        <f ca="1">(IFERROR(IF($C3408="","",VLOOKUP(FİLTRE!$C3408,'SKT LİSTESİ'!$F:$AJ,15,0)),""))</f>
        <v/>
      </c>
      <c r="S3408" s="138" t="str">
        <f ca="1">IFERROR(IF($C3408="","",VLOOKUP(FİLTRE!$C3408,'SKT LİSTESİ'!$F:$AJ,16,0)),"")</f>
        <v/>
      </c>
      <c r="AF3408" s="179" t="str">
        <f t="shared" ca="1" si="214"/>
        <v/>
      </c>
      <c r="AG3408" s="179">
        <f t="shared" ca="1" si="215"/>
        <v>0</v>
      </c>
      <c r="AH3408" s="179">
        <f t="shared" ca="1" si="216"/>
        <v>0</v>
      </c>
    </row>
    <row r="3409" spans="2:34" ht="15.75" x14ac:dyDescent="0.25">
      <c r="B3409">
        <f t="shared" ca="1" si="213"/>
        <v>3397</v>
      </c>
      <c r="C3409" t="str">
        <f ca="1">IFERROR(VLOOKUP(B3409,'SKT LİSTESİ'!F:F,1,0),"")</f>
        <v/>
      </c>
      <c r="E3409" s="128" t="str">
        <f ca="1">IFERROR(IF($C3409="","",VLOOKUP(FİLTRE!$C3409,'SKT LİSTESİ'!$F:$S,5,0)),"")</f>
        <v/>
      </c>
      <c r="F3409" s="129" t="str">
        <f ca="1">IFERROR(IF($C3409="","",VLOOKUP(FİLTRE!$C3409,'SKT LİSTESİ'!$F:$S,7,0)),"")</f>
        <v/>
      </c>
      <c r="G3409" s="130" t="str">
        <f ca="1">IFERROR(IF($C3409="","",VLOOKUP(FİLTRE!$C3409,'SKT LİSTESİ'!$F:$S,8,0)),"")</f>
        <v/>
      </c>
      <c r="H3409" s="131" t="str">
        <f ca="1">IF(E3409="","",IF($C3409="","",VLOOKUP(FİLTRE!$C3409,'SKT LİSTESİ'!$F:$S,9,0)))</f>
        <v/>
      </c>
      <c r="I3409" s="132" t="str">
        <f ca="1">IFERROR(IF($C3409="","",VLOOKUP(FİLTRE!$C3409,'SKT LİSTESİ'!$F:$S,10,0)),"")</f>
        <v/>
      </c>
      <c r="J3409" s="133" t="str">
        <f ca="1">IFERROR(IF($C3409="","",VLOOKUP(FİLTRE!$C3409,'SKT LİSTESİ'!$F:$S,11,0)),"")</f>
        <v/>
      </c>
      <c r="K3409" s="134" t="str">
        <f ca="1">IFERROR(IF($C3409="","",VLOOKUP(FİLTRE!$C3409,'SKT LİSTESİ'!$F:$S,12,0)),"")</f>
        <v/>
      </c>
      <c r="L3409" s="134" t="str">
        <f ca="1">IFERROR(IF($C3409="","",VLOOKUP(FİLTRE!$C3409,'SKT LİSTESİ'!$F:$S,13,0)),"")</f>
        <v/>
      </c>
      <c r="M3409" s="135" t="str">
        <f ca="1">IFERROR(IF($C3409="","",VLOOKUP(FİLTRE!$C3409,'SKT LİSTESİ'!$F:$AJ,14,0)),"")</f>
        <v/>
      </c>
      <c r="N3409" s="31" t="str">
        <f ca="1">IFERROR(IF($C3409="","",VLOOKUP(FİLTRE!$C3409,'SKT LİSTESİ'!$F:$AJ,22,0)),"")</f>
        <v/>
      </c>
      <c r="O3409" s="136" t="str">
        <f ca="1">IFERROR(IF($C3409="","",VLOOKUP(FİLTRE!$C3409,'SKT LİSTESİ'!$F:$AJ,23,0)),"")</f>
        <v/>
      </c>
      <c r="P3409" s="31"/>
      <c r="Q3409" s="31"/>
      <c r="R3409" s="137" t="str">
        <f ca="1">(IFERROR(IF($C3409="","",VLOOKUP(FİLTRE!$C3409,'SKT LİSTESİ'!$F:$AJ,15,0)),""))</f>
        <v/>
      </c>
      <c r="S3409" s="138" t="str">
        <f ca="1">IFERROR(IF($C3409="","",VLOOKUP(FİLTRE!$C3409,'SKT LİSTESİ'!$F:$AJ,16,0)),"")</f>
        <v/>
      </c>
      <c r="AF3409" s="179" t="str">
        <f t="shared" ca="1" si="214"/>
        <v/>
      </c>
      <c r="AG3409" s="179">
        <f t="shared" ca="1" si="215"/>
        <v>0</v>
      </c>
      <c r="AH3409" s="179">
        <f t="shared" ca="1" si="216"/>
        <v>0</v>
      </c>
    </row>
    <row r="3410" spans="2:34" ht="15.75" x14ac:dyDescent="0.25">
      <c r="B3410">
        <f t="shared" ca="1" si="213"/>
        <v>3398</v>
      </c>
      <c r="C3410" t="str">
        <f ca="1">IFERROR(VLOOKUP(B3410,'SKT LİSTESİ'!F:F,1,0),"")</f>
        <v/>
      </c>
      <c r="E3410" s="128" t="str">
        <f ca="1">IFERROR(IF($C3410="","",VLOOKUP(FİLTRE!$C3410,'SKT LİSTESİ'!$F:$S,5,0)),"")</f>
        <v/>
      </c>
      <c r="F3410" s="129" t="str">
        <f ca="1">IFERROR(IF($C3410="","",VLOOKUP(FİLTRE!$C3410,'SKT LİSTESİ'!$F:$S,7,0)),"")</f>
        <v/>
      </c>
      <c r="G3410" s="130" t="str">
        <f ca="1">IFERROR(IF($C3410="","",VLOOKUP(FİLTRE!$C3410,'SKT LİSTESİ'!$F:$S,8,0)),"")</f>
        <v/>
      </c>
      <c r="H3410" s="131" t="str">
        <f ca="1">IF(E3410="","",IF($C3410="","",VLOOKUP(FİLTRE!$C3410,'SKT LİSTESİ'!$F:$S,9,0)))</f>
        <v/>
      </c>
      <c r="I3410" s="132" t="str">
        <f ca="1">IFERROR(IF($C3410="","",VLOOKUP(FİLTRE!$C3410,'SKT LİSTESİ'!$F:$S,10,0)),"")</f>
        <v/>
      </c>
      <c r="J3410" s="133" t="str">
        <f ca="1">IFERROR(IF($C3410="","",VLOOKUP(FİLTRE!$C3410,'SKT LİSTESİ'!$F:$S,11,0)),"")</f>
        <v/>
      </c>
      <c r="K3410" s="134" t="str">
        <f ca="1">IFERROR(IF($C3410="","",VLOOKUP(FİLTRE!$C3410,'SKT LİSTESİ'!$F:$S,12,0)),"")</f>
        <v/>
      </c>
      <c r="L3410" s="134" t="str">
        <f ca="1">IFERROR(IF($C3410="","",VLOOKUP(FİLTRE!$C3410,'SKT LİSTESİ'!$F:$S,13,0)),"")</f>
        <v/>
      </c>
      <c r="M3410" s="135" t="str">
        <f ca="1">IFERROR(IF($C3410="","",VLOOKUP(FİLTRE!$C3410,'SKT LİSTESİ'!$F:$AJ,14,0)),"")</f>
        <v/>
      </c>
      <c r="N3410" s="31" t="str">
        <f ca="1">IFERROR(IF($C3410="","",VLOOKUP(FİLTRE!$C3410,'SKT LİSTESİ'!$F:$AJ,22,0)),"")</f>
        <v/>
      </c>
      <c r="O3410" s="136" t="str">
        <f ca="1">IFERROR(IF($C3410="","",VLOOKUP(FİLTRE!$C3410,'SKT LİSTESİ'!$F:$AJ,23,0)),"")</f>
        <v/>
      </c>
      <c r="P3410" s="31"/>
      <c r="Q3410" s="31"/>
      <c r="R3410" s="137" t="str">
        <f ca="1">(IFERROR(IF($C3410="","",VLOOKUP(FİLTRE!$C3410,'SKT LİSTESİ'!$F:$AJ,15,0)),""))</f>
        <v/>
      </c>
      <c r="S3410" s="138" t="str">
        <f ca="1">IFERROR(IF($C3410="","",VLOOKUP(FİLTRE!$C3410,'SKT LİSTESİ'!$F:$AJ,16,0)),"")</f>
        <v/>
      </c>
      <c r="AF3410" s="179" t="str">
        <f t="shared" ca="1" si="214"/>
        <v/>
      </c>
      <c r="AG3410" s="179">
        <f t="shared" ca="1" si="215"/>
        <v>0</v>
      </c>
      <c r="AH3410" s="179">
        <f t="shared" ca="1" si="216"/>
        <v>0</v>
      </c>
    </row>
    <row r="3411" spans="2:34" ht="15.75" x14ac:dyDescent="0.25">
      <c r="B3411">
        <f t="shared" ca="1" si="213"/>
        <v>3399</v>
      </c>
      <c r="C3411" t="str">
        <f ca="1">IFERROR(VLOOKUP(B3411,'SKT LİSTESİ'!F:F,1,0),"")</f>
        <v/>
      </c>
      <c r="E3411" s="128" t="str">
        <f ca="1">IFERROR(IF($C3411="","",VLOOKUP(FİLTRE!$C3411,'SKT LİSTESİ'!$F:$S,5,0)),"")</f>
        <v/>
      </c>
      <c r="F3411" s="129" t="str">
        <f ca="1">IFERROR(IF($C3411="","",VLOOKUP(FİLTRE!$C3411,'SKT LİSTESİ'!$F:$S,7,0)),"")</f>
        <v/>
      </c>
      <c r="G3411" s="130" t="str">
        <f ca="1">IFERROR(IF($C3411="","",VLOOKUP(FİLTRE!$C3411,'SKT LİSTESİ'!$F:$S,8,0)),"")</f>
        <v/>
      </c>
      <c r="H3411" s="131" t="str">
        <f ca="1">IF(E3411="","",IF($C3411="","",VLOOKUP(FİLTRE!$C3411,'SKT LİSTESİ'!$F:$S,9,0)))</f>
        <v/>
      </c>
      <c r="I3411" s="132" t="str">
        <f ca="1">IFERROR(IF($C3411="","",VLOOKUP(FİLTRE!$C3411,'SKT LİSTESİ'!$F:$S,10,0)),"")</f>
        <v/>
      </c>
      <c r="J3411" s="133" t="str">
        <f ca="1">IFERROR(IF($C3411="","",VLOOKUP(FİLTRE!$C3411,'SKT LİSTESİ'!$F:$S,11,0)),"")</f>
        <v/>
      </c>
      <c r="K3411" s="134" t="str">
        <f ca="1">IFERROR(IF($C3411="","",VLOOKUP(FİLTRE!$C3411,'SKT LİSTESİ'!$F:$S,12,0)),"")</f>
        <v/>
      </c>
      <c r="L3411" s="134" t="str">
        <f ca="1">IFERROR(IF($C3411="","",VLOOKUP(FİLTRE!$C3411,'SKT LİSTESİ'!$F:$S,13,0)),"")</f>
        <v/>
      </c>
      <c r="M3411" s="135" t="str">
        <f ca="1">IFERROR(IF($C3411="","",VLOOKUP(FİLTRE!$C3411,'SKT LİSTESİ'!$F:$AJ,14,0)),"")</f>
        <v/>
      </c>
      <c r="N3411" s="31" t="str">
        <f ca="1">IFERROR(IF($C3411="","",VLOOKUP(FİLTRE!$C3411,'SKT LİSTESİ'!$F:$AJ,22,0)),"")</f>
        <v/>
      </c>
      <c r="O3411" s="136" t="str">
        <f ca="1">IFERROR(IF($C3411="","",VLOOKUP(FİLTRE!$C3411,'SKT LİSTESİ'!$F:$AJ,23,0)),"")</f>
        <v/>
      </c>
      <c r="P3411" s="31"/>
      <c r="Q3411" s="31"/>
      <c r="R3411" s="137" t="str">
        <f ca="1">(IFERROR(IF($C3411="","",VLOOKUP(FİLTRE!$C3411,'SKT LİSTESİ'!$F:$AJ,15,0)),""))</f>
        <v/>
      </c>
      <c r="S3411" s="138" t="str">
        <f ca="1">IFERROR(IF($C3411="","",VLOOKUP(FİLTRE!$C3411,'SKT LİSTESİ'!$F:$AJ,16,0)),"")</f>
        <v/>
      </c>
      <c r="AF3411" s="179" t="str">
        <f t="shared" ca="1" si="214"/>
        <v/>
      </c>
      <c r="AG3411" s="179">
        <f t="shared" ca="1" si="215"/>
        <v>0</v>
      </c>
      <c r="AH3411" s="179">
        <f t="shared" ca="1" si="216"/>
        <v>0</v>
      </c>
    </row>
    <row r="3412" spans="2:34" ht="15.75" x14ac:dyDescent="0.25">
      <c r="B3412">
        <f t="shared" ca="1" si="213"/>
        <v>3400</v>
      </c>
      <c r="C3412" t="str">
        <f ca="1">IFERROR(VLOOKUP(B3412,'SKT LİSTESİ'!F:F,1,0),"")</f>
        <v/>
      </c>
      <c r="E3412" s="128" t="str">
        <f ca="1">IFERROR(IF($C3412="","",VLOOKUP(FİLTRE!$C3412,'SKT LİSTESİ'!$F:$S,5,0)),"")</f>
        <v/>
      </c>
      <c r="F3412" s="129" t="str">
        <f ca="1">IFERROR(IF($C3412="","",VLOOKUP(FİLTRE!$C3412,'SKT LİSTESİ'!$F:$S,7,0)),"")</f>
        <v/>
      </c>
      <c r="G3412" s="130" t="str">
        <f ca="1">IFERROR(IF($C3412="","",VLOOKUP(FİLTRE!$C3412,'SKT LİSTESİ'!$F:$S,8,0)),"")</f>
        <v/>
      </c>
      <c r="H3412" s="131" t="str">
        <f ca="1">IF(E3412="","",IF($C3412="","",VLOOKUP(FİLTRE!$C3412,'SKT LİSTESİ'!$F:$S,9,0)))</f>
        <v/>
      </c>
      <c r="I3412" s="132" t="str">
        <f ca="1">IFERROR(IF($C3412="","",VLOOKUP(FİLTRE!$C3412,'SKT LİSTESİ'!$F:$S,10,0)),"")</f>
        <v/>
      </c>
      <c r="J3412" s="133" t="str">
        <f ca="1">IFERROR(IF($C3412="","",VLOOKUP(FİLTRE!$C3412,'SKT LİSTESİ'!$F:$S,11,0)),"")</f>
        <v/>
      </c>
      <c r="K3412" s="134" t="str">
        <f ca="1">IFERROR(IF($C3412="","",VLOOKUP(FİLTRE!$C3412,'SKT LİSTESİ'!$F:$S,12,0)),"")</f>
        <v/>
      </c>
      <c r="L3412" s="134" t="str">
        <f ca="1">IFERROR(IF($C3412="","",VLOOKUP(FİLTRE!$C3412,'SKT LİSTESİ'!$F:$S,13,0)),"")</f>
        <v/>
      </c>
      <c r="M3412" s="135" t="str">
        <f ca="1">IFERROR(IF($C3412="","",VLOOKUP(FİLTRE!$C3412,'SKT LİSTESİ'!$F:$AJ,14,0)),"")</f>
        <v/>
      </c>
      <c r="N3412" s="31" t="str">
        <f ca="1">IFERROR(IF($C3412="","",VLOOKUP(FİLTRE!$C3412,'SKT LİSTESİ'!$F:$AJ,22,0)),"")</f>
        <v/>
      </c>
      <c r="O3412" s="136" t="str">
        <f ca="1">IFERROR(IF($C3412="","",VLOOKUP(FİLTRE!$C3412,'SKT LİSTESİ'!$F:$AJ,23,0)),"")</f>
        <v/>
      </c>
      <c r="P3412" s="31"/>
      <c r="Q3412" s="31"/>
      <c r="R3412" s="137" t="str">
        <f ca="1">(IFERROR(IF($C3412="","",VLOOKUP(FİLTRE!$C3412,'SKT LİSTESİ'!$F:$AJ,15,0)),""))</f>
        <v/>
      </c>
      <c r="S3412" s="138" t="str">
        <f ca="1">IFERROR(IF($C3412="","",VLOOKUP(FİLTRE!$C3412,'SKT LİSTESİ'!$F:$AJ,16,0)),"")</f>
        <v/>
      </c>
      <c r="AF3412" s="179" t="str">
        <f t="shared" ca="1" si="214"/>
        <v/>
      </c>
      <c r="AG3412" s="179">
        <f t="shared" ca="1" si="215"/>
        <v>0</v>
      </c>
      <c r="AH3412" s="179">
        <f t="shared" ca="1" si="216"/>
        <v>0</v>
      </c>
    </row>
    <row r="3413" spans="2:34" ht="15.75" x14ac:dyDescent="0.25">
      <c r="B3413">
        <f t="shared" ca="1" si="213"/>
        <v>3401</v>
      </c>
      <c r="C3413" t="str">
        <f ca="1">IFERROR(VLOOKUP(B3413,'SKT LİSTESİ'!F:F,1,0),"")</f>
        <v/>
      </c>
      <c r="E3413" s="128" t="str">
        <f ca="1">IFERROR(IF($C3413="","",VLOOKUP(FİLTRE!$C3413,'SKT LİSTESİ'!$F:$S,5,0)),"")</f>
        <v/>
      </c>
      <c r="F3413" s="129" t="str">
        <f ca="1">IFERROR(IF($C3413="","",VLOOKUP(FİLTRE!$C3413,'SKT LİSTESİ'!$F:$S,7,0)),"")</f>
        <v/>
      </c>
      <c r="G3413" s="130" t="str">
        <f ca="1">IFERROR(IF($C3413="","",VLOOKUP(FİLTRE!$C3413,'SKT LİSTESİ'!$F:$S,8,0)),"")</f>
        <v/>
      </c>
      <c r="H3413" s="131" t="str">
        <f ca="1">IF(E3413="","",IF($C3413="","",VLOOKUP(FİLTRE!$C3413,'SKT LİSTESİ'!$F:$S,9,0)))</f>
        <v/>
      </c>
      <c r="I3413" s="132" t="str">
        <f ca="1">IFERROR(IF($C3413="","",VLOOKUP(FİLTRE!$C3413,'SKT LİSTESİ'!$F:$S,10,0)),"")</f>
        <v/>
      </c>
      <c r="J3413" s="133" t="str">
        <f ca="1">IFERROR(IF($C3413="","",VLOOKUP(FİLTRE!$C3413,'SKT LİSTESİ'!$F:$S,11,0)),"")</f>
        <v/>
      </c>
      <c r="K3413" s="134" t="str">
        <f ca="1">IFERROR(IF($C3413="","",VLOOKUP(FİLTRE!$C3413,'SKT LİSTESİ'!$F:$S,12,0)),"")</f>
        <v/>
      </c>
      <c r="L3413" s="134" t="str">
        <f ca="1">IFERROR(IF($C3413="","",VLOOKUP(FİLTRE!$C3413,'SKT LİSTESİ'!$F:$S,13,0)),"")</f>
        <v/>
      </c>
      <c r="M3413" s="135" t="str">
        <f ca="1">IFERROR(IF($C3413="","",VLOOKUP(FİLTRE!$C3413,'SKT LİSTESİ'!$F:$AJ,14,0)),"")</f>
        <v/>
      </c>
      <c r="N3413" s="31" t="str">
        <f ca="1">IFERROR(IF($C3413="","",VLOOKUP(FİLTRE!$C3413,'SKT LİSTESİ'!$F:$AJ,22,0)),"")</f>
        <v/>
      </c>
      <c r="O3413" s="136" t="str">
        <f ca="1">IFERROR(IF($C3413="","",VLOOKUP(FİLTRE!$C3413,'SKT LİSTESİ'!$F:$AJ,23,0)),"")</f>
        <v/>
      </c>
      <c r="P3413" s="31"/>
      <c r="Q3413" s="31"/>
      <c r="R3413" s="137" t="str">
        <f ca="1">(IFERROR(IF($C3413="","",VLOOKUP(FİLTRE!$C3413,'SKT LİSTESİ'!$F:$AJ,15,0)),""))</f>
        <v/>
      </c>
      <c r="S3413" s="138" t="str">
        <f ca="1">IFERROR(IF($C3413="","",VLOOKUP(FİLTRE!$C3413,'SKT LİSTESİ'!$F:$AJ,16,0)),"")</f>
        <v/>
      </c>
      <c r="AF3413" s="179" t="str">
        <f t="shared" ca="1" si="214"/>
        <v/>
      </c>
      <c r="AG3413" s="179">
        <f t="shared" ca="1" si="215"/>
        <v>0</v>
      </c>
      <c r="AH3413" s="179">
        <f t="shared" ca="1" si="216"/>
        <v>0</v>
      </c>
    </row>
    <row r="3414" spans="2:34" ht="15.75" x14ac:dyDescent="0.25">
      <c r="B3414">
        <f t="shared" ca="1" si="213"/>
        <v>3402</v>
      </c>
      <c r="C3414" t="str">
        <f ca="1">IFERROR(VLOOKUP(B3414,'SKT LİSTESİ'!F:F,1,0),"")</f>
        <v/>
      </c>
      <c r="E3414" s="128" t="str">
        <f ca="1">IFERROR(IF($C3414="","",VLOOKUP(FİLTRE!$C3414,'SKT LİSTESİ'!$F:$S,5,0)),"")</f>
        <v/>
      </c>
      <c r="F3414" s="129" t="str">
        <f ca="1">IFERROR(IF($C3414="","",VLOOKUP(FİLTRE!$C3414,'SKT LİSTESİ'!$F:$S,7,0)),"")</f>
        <v/>
      </c>
      <c r="G3414" s="130" t="str">
        <f ca="1">IFERROR(IF($C3414="","",VLOOKUP(FİLTRE!$C3414,'SKT LİSTESİ'!$F:$S,8,0)),"")</f>
        <v/>
      </c>
      <c r="H3414" s="131" t="str">
        <f ca="1">IF(E3414="","",IF($C3414="","",VLOOKUP(FİLTRE!$C3414,'SKT LİSTESİ'!$F:$S,9,0)))</f>
        <v/>
      </c>
      <c r="I3414" s="132" t="str">
        <f ca="1">IFERROR(IF($C3414="","",VLOOKUP(FİLTRE!$C3414,'SKT LİSTESİ'!$F:$S,10,0)),"")</f>
        <v/>
      </c>
      <c r="J3414" s="133" t="str">
        <f ca="1">IFERROR(IF($C3414="","",VLOOKUP(FİLTRE!$C3414,'SKT LİSTESİ'!$F:$S,11,0)),"")</f>
        <v/>
      </c>
      <c r="K3414" s="134" t="str">
        <f ca="1">IFERROR(IF($C3414="","",VLOOKUP(FİLTRE!$C3414,'SKT LİSTESİ'!$F:$S,12,0)),"")</f>
        <v/>
      </c>
      <c r="L3414" s="134" t="str">
        <f ca="1">IFERROR(IF($C3414="","",VLOOKUP(FİLTRE!$C3414,'SKT LİSTESİ'!$F:$S,13,0)),"")</f>
        <v/>
      </c>
      <c r="M3414" s="135" t="str">
        <f ca="1">IFERROR(IF($C3414="","",VLOOKUP(FİLTRE!$C3414,'SKT LİSTESİ'!$F:$AJ,14,0)),"")</f>
        <v/>
      </c>
      <c r="N3414" s="31" t="str">
        <f ca="1">IFERROR(IF($C3414="","",VLOOKUP(FİLTRE!$C3414,'SKT LİSTESİ'!$F:$AJ,22,0)),"")</f>
        <v/>
      </c>
      <c r="O3414" s="136" t="str">
        <f ca="1">IFERROR(IF($C3414="","",VLOOKUP(FİLTRE!$C3414,'SKT LİSTESİ'!$F:$AJ,23,0)),"")</f>
        <v/>
      </c>
      <c r="P3414" s="31"/>
      <c r="Q3414" s="31"/>
      <c r="R3414" s="137" t="str">
        <f ca="1">(IFERROR(IF($C3414="","",VLOOKUP(FİLTRE!$C3414,'SKT LİSTESİ'!$F:$AJ,15,0)),""))</f>
        <v/>
      </c>
      <c r="S3414" s="138" t="str">
        <f ca="1">IFERROR(IF($C3414="","",VLOOKUP(FİLTRE!$C3414,'SKT LİSTESİ'!$F:$AJ,16,0)),"")</f>
        <v/>
      </c>
      <c r="AF3414" s="179" t="str">
        <f t="shared" ca="1" si="214"/>
        <v/>
      </c>
      <c r="AG3414" s="179">
        <f t="shared" ca="1" si="215"/>
        <v>0</v>
      </c>
      <c r="AH3414" s="179">
        <f t="shared" ca="1" si="216"/>
        <v>0</v>
      </c>
    </row>
    <row r="3415" spans="2:34" ht="15.75" x14ac:dyDescent="0.25">
      <c r="B3415">
        <f t="shared" ca="1" si="213"/>
        <v>3403</v>
      </c>
      <c r="C3415" t="str">
        <f ca="1">IFERROR(VLOOKUP(B3415,'SKT LİSTESİ'!F:F,1,0),"")</f>
        <v/>
      </c>
      <c r="E3415" s="128" t="str">
        <f ca="1">IFERROR(IF($C3415="","",VLOOKUP(FİLTRE!$C3415,'SKT LİSTESİ'!$F:$S,5,0)),"")</f>
        <v/>
      </c>
      <c r="F3415" s="129" t="str">
        <f ca="1">IFERROR(IF($C3415="","",VLOOKUP(FİLTRE!$C3415,'SKT LİSTESİ'!$F:$S,7,0)),"")</f>
        <v/>
      </c>
      <c r="G3415" s="130" t="str">
        <f ca="1">IFERROR(IF($C3415="","",VLOOKUP(FİLTRE!$C3415,'SKT LİSTESİ'!$F:$S,8,0)),"")</f>
        <v/>
      </c>
      <c r="H3415" s="131" t="str">
        <f ca="1">IF(E3415="","",IF($C3415="","",VLOOKUP(FİLTRE!$C3415,'SKT LİSTESİ'!$F:$S,9,0)))</f>
        <v/>
      </c>
      <c r="I3415" s="132" t="str">
        <f ca="1">IFERROR(IF($C3415="","",VLOOKUP(FİLTRE!$C3415,'SKT LİSTESİ'!$F:$S,10,0)),"")</f>
        <v/>
      </c>
      <c r="J3415" s="133" t="str">
        <f ca="1">IFERROR(IF($C3415="","",VLOOKUP(FİLTRE!$C3415,'SKT LİSTESİ'!$F:$S,11,0)),"")</f>
        <v/>
      </c>
      <c r="K3415" s="134" t="str">
        <f ca="1">IFERROR(IF($C3415="","",VLOOKUP(FİLTRE!$C3415,'SKT LİSTESİ'!$F:$S,12,0)),"")</f>
        <v/>
      </c>
      <c r="L3415" s="134" t="str">
        <f ca="1">IFERROR(IF($C3415="","",VLOOKUP(FİLTRE!$C3415,'SKT LİSTESİ'!$F:$S,13,0)),"")</f>
        <v/>
      </c>
      <c r="M3415" s="135" t="str">
        <f ca="1">IFERROR(IF($C3415="","",VLOOKUP(FİLTRE!$C3415,'SKT LİSTESİ'!$F:$AJ,14,0)),"")</f>
        <v/>
      </c>
      <c r="N3415" s="31" t="str">
        <f ca="1">IFERROR(IF($C3415="","",VLOOKUP(FİLTRE!$C3415,'SKT LİSTESİ'!$F:$AJ,22,0)),"")</f>
        <v/>
      </c>
      <c r="O3415" s="136" t="str">
        <f ca="1">IFERROR(IF($C3415="","",VLOOKUP(FİLTRE!$C3415,'SKT LİSTESİ'!$F:$AJ,23,0)),"")</f>
        <v/>
      </c>
      <c r="P3415" s="31"/>
      <c r="Q3415" s="31"/>
      <c r="R3415" s="137" t="str">
        <f ca="1">(IFERROR(IF($C3415="","",VLOOKUP(FİLTRE!$C3415,'SKT LİSTESİ'!$F:$AJ,15,0)),""))</f>
        <v/>
      </c>
      <c r="S3415" s="138" t="str">
        <f ca="1">IFERROR(IF($C3415="","",VLOOKUP(FİLTRE!$C3415,'SKT LİSTESİ'!$F:$AJ,16,0)),"")</f>
        <v/>
      </c>
      <c r="AF3415" s="179" t="str">
        <f t="shared" ca="1" si="214"/>
        <v/>
      </c>
      <c r="AG3415" s="179">
        <f t="shared" ca="1" si="215"/>
        <v>0</v>
      </c>
      <c r="AH3415" s="179">
        <f t="shared" ca="1" si="216"/>
        <v>0</v>
      </c>
    </row>
    <row r="3416" spans="2:34" ht="15.75" x14ac:dyDescent="0.25">
      <c r="B3416">
        <f t="shared" ca="1" si="213"/>
        <v>3404</v>
      </c>
      <c r="C3416" t="str">
        <f ca="1">IFERROR(VLOOKUP(B3416,'SKT LİSTESİ'!F:F,1,0),"")</f>
        <v/>
      </c>
      <c r="E3416" s="128" t="str">
        <f ca="1">IFERROR(IF($C3416="","",VLOOKUP(FİLTRE!$C3416,'SKT LİSTESİ'!$F:$S,5,0)),"")</f>
        <v/>
      </c>
      <c r="F3416" s="129" t="str">
        <f ca="1">IFERROR(IF($C3416="","",VLOOKUP(FİLTRE!$C3416,'SKT LİSTESİ'!$F:$S,7,0)),"")</f>
        <v/>
      </c>
      <c r="G3416" s="130" t="str">
        <f ca="1">IFERROR(IF($C3416="","",VLOOKUP(FİLTRE!$C3416,'SKT LİSTESİ'!$F:$S,8,0)),"")</f>
        <v/>
      </c>
      <c r="H3416" s="131" t="str">
        <f ca="1">IF(E3416="","",IF($C3416="","",VLOOKUP(FİLTRE!$C3416,'SKT LİSTESİ'!$F:$S,9,0)))</f>
        <v/>
      </c>
      <c r="I3416" s="132" t="str">
        <f ca="1">IFERROR(IF($C3416="","",VLOOKUP(FİLTRE!$C3416,'SKT LİSTESİ'!$F:$S,10,0)),"")</f>
        <v/>
      </c>
      <c r="J3416" s="133" t="str">
        <f ca="1">IFERROR(IF($C3416="","",VLOOKUP(FİLTRE!$C3416,'SKT LİSTESİ'!$F:$S,11,0)),"")</f>
        <v/>
      </c>
      <c r="K3416" s="134" t="str">
        <f ca="1">IFERROR(IF($C3416="","",VLOOKUP(FİLTRE!$C3416,'SKT LİSTESİ'!$F:$S,12,0)),"")</f>
        <v/>
      </c>
      <c r="L3416" s="134" t="str">
        <f ca="1">IFERROR(IF($C3416="","",VLOOKUP(FİLTRE!$C3416,'SKT LİSTESİ'!$F:$S,13,0)),"")</f>
        <v/>
      </c>
      <c r="M3416" s="135" t="str">
        <f ca="1">IFERROR(IF($C3416="","",VLOOKUP(FİLTRE!$C3416,'SKT LİSTESİ'!$F:$AJ,14,0)),"")</f>
        <v/>
      </c>
      <c r="N3416" s="31" t="str">
        <f ca="1">IFERROR(IF($C3416="","",VLOOKUP(FİLTRE!$C3416,'SKT LİSTESİ'!$F:$AJ,22,0)),"")</f>
        <v/>
      </c>
      <c r="O3416" s="136" t="str">
        <f ca="1">IFERROR(IF($C3416="","",VLOOKUP(FİLTRE!$C3416,'SKT LİSTESİ'!$F:$AJ,23,0)),"")</f>
        <v/>
      </c>
      <c r="P3416" s="31"/>
      <c r="Q3416" s="31"/>
      <c r="R3416" s="137" t="str">
        <f ca="1">(IFERROR(IF($C3416="","",VLOOKUP(FİLTRE!$C3416,'SKT LİSTESİ'!$F:$AJ,15,0)),""))</f>
        <v/>
      </c>
      <c r="S3416" s="138" t="str">
        <f ca="1">IFERROR(IF($C3416="","",VLOOKUP(FİLTRE!$C3416,'SKT LİSTESİ'!$F:$AJ,16,0)),"")</f>
        <v/>
      </c>
      <c r="AF3416" s="179" t="str">
        <f t="shared" ca="1" si="214"/>
        <v/>
      </c>
      <c r="AG3416" s="179">
        <f t="shared" ca="1" si="215"/>
        <v>0</v>
      </c>
      <c r="AH3416" s="179">
        <f t="shared" ca="1" si="216"/>
        <v>0</v>
      </c>
    </row>
    <row r="3417" spans="2:34" ht="15.75" x14ac:dyDescent="0.25">
      <c r="B3417">
        <f t="shared" ca="1" si="213"/>
        <v>3405</v>
      </c>
      <c r="C3417" t="str">
        <f ca="1">IFERROR(VLOOKUP(B3417,'SKT LİSTESİ'!F:F,1,0),"")</f>
        <v/>
      </c>
      <c r="E3417" s="128" t="str">
        <f ca="1">IFERROR(IF($C3417="","",VLOOKUP(FİLTRE!$C3417,'SKT LİSTESİ'!$F:$S,5,0)),"")</f>
        <v/>
      </c>
      <c r="F3417" s="129" t="str">
        <f ca="1">IFERROR(IF($C3417="","",VLOOKUP(FİLTRE!$C3417,'SKT LİSTESİ'!$F:$S,7,0)),"")</f>
        <v/>
      </c>
      <c r="G3417" s="130" t="str">
        <f ca="1">IFERROR(IF($C3417="","",VLOOKUP(FİLTRE!$C3417,'SKT LİSTESİ'!$F:$S,8,0)),"")</f>
        <v/>
      </c>
      <c r="H3417" s="131" t="str">
        <f ca="1">IF(E3417="","",IF($C3417="","",VLOOKUP(FİLTRE!$C3417,'SKT LİSTESİ'!$F:$S,9,0)))</f>
        <v/>
      </c>
      <c r="I3417" s="132" t="str">
        <f ca="1">IFERROR(IF($C3417="","",VLOOKUP(FİLTRE!$C3417,'SKT LİSTESİ'!$F:$S,10,0)),"")</f>
        <v/>
      </c>
      <c r="J3417" s="133" t="str">
        <f ca="1">IFERROR(IF($C3417="","",VLOOKUP(FİLTRE!$C3417,'SKT LİSTESİ'!$F:$S,11,0)),"")</f>
        <v/>
      </c>
      <c r="K3417" s="134" t="str">
        <f ca="1">IFERROR(IF($C3417="","",VLOOKUP(FİLTRE!$C3417,'SKT LİSTESİ'!$F:$S,12,0)),"")</f>
        <v/>
      </c>
      <c r="L3417" s="134" t="str">
        <f ca="1">IFERROR(IF($C3417="","",VLOOKUP(FİLTRE!$C3417,'SKT LİSTESİ'!$F:$S,13,0)),"")</f>
        <v/>
      </c>
      <c r="M3417" s="135" t="str">
        <f ca="1">IFERROR(IF($C3417="","",VLOOKUP(FİLTRE!$C3417,'SKT LİSTESİ'!$F:$AJ,14,0)),"")</f>
        <v/>
      </c>
      <c r="N3417" s="31" t="str">
        <f ca="1">IFERROR(IF($C3417="","",VLOOKUP(FİLTRE!$C3417,'SKT LİSTESİ'!$F:$AJ,22,0)),"")</f>
        <v/>
      </c>
      <c r="O3417" s="136" t="str">
        <f ca="1">IFERROR(IF($C3417="","",VLOOKUP(FİLTRE!$C3417,'SKT LİSTESİ'!$F:$AJ,23,0)),"")</f>
        <v/>
      </c>
      <c r="P3417" s="31"/>
      <c r="Q3417" s="31"/>
      <c r="R3417" s="137" t="str">
        <f ca="1">(IFERROR(IF($C3417="","",VLOOKUP(FİLTRE!$C3417,'SKT LİSTESİ'!$F:$AJ,15,0)),""))</f>
        <v/>
      </c>
      <c r="S3417" s="138" t="str">
        <f ca="1">IFERROR(IF($C3417="","",VLOOKUP(FİLTRE!$C3417,'SKT LİSTESİ'!$F:$AJ,16,0)),"")</f>
        <v/>
      </c>
      <c r="AF3417" s="179" t="str">
        <f t="shared" ca="1" si="214"/>
        <v/>
      </c>
      <c r="AG3417" s="179">
        <f t="shared" ca="1" si="215"/>
        <v>0</v>
      </c>
      <c r="AH3417" s="179">
        <f t="shared" ca="1" si="216"/>
        <v>0</v>
      </c>
    </row>
    <row r="3418" spans="2:34" ht="15.75" x14ac:dyDescent="0.25">
      <c r="B3418">
        <f t="shared" ca="1" si="213"/>
        <v>3406</v>
      </c>
      <c r="C3418" t="str">
        <f ca="1">IFERROR(VLOOKUP(B3418,'SKT LİSTESİ'!F:F,1,0),"")</f>
        <v/>
      </c>
      <c r="E3418" s="128" t="str">
        <f ca="1">IFERROR(IF($C3418="","",VLOOKUP(FİLTRE!$C3418,'SKT LİSTESİ'!$F:$S,5,0)),"")</f>
        <v/>
      </c>
      <c r="F3418" s="129" t="str">
        <f ca="1">IFERROR(IF($C3418="","",VLOOKUP(FİLTRE!$C3418,'SKT LİSTESİ'!$F:$S,7,0)),"")</f>
        <v/>
      </c>
      <c r="G3418" s="130" t="str">
        <f ca="1">IFERROR(IF($C3418="","",VLOOKUP(FİLTRE!$C3418,'SKT LİSTESİ'!$F:$S,8,0)),"")</f>
        <v/>
      </c>
      <c r="H3418" s="131" t="str">
        <f ca="1">IF(E3418="","",IF($C3418="","",VLOOKUP(FİLTRE!$C3418,'SKT LİSTESİ'!$F:$S,9,0)))</f>
        <v/>
      </c>
      <c r="I3418" s="132" t="str">
        <f ca="1">IFERROR(IF($C3418="","",VLOOKUP(FİLTRE!$C3418,'SKT LİSTESİ'!$F:$S,10,0)),"")</f>
        <v/>
      </c>
      <c r="J3418" s="133" t="str">
        <f ca="1">IFERROR(IF($C3418="","",VLOOKUP(FİLTRE!$C3418,'SKT LİSTESİ'!$F:$S,11,0)),"")</f>
        <v/>
      </c>
      <c r="K3418" s="134" t="str">
        <f ca="1">IFERROR(IF($C3418="","",VLOOKUP(FİLTRE!$C3418,'SKT LİSTESİ'!$F:$S,12,0)),"")</f>
        <v/>
      </c>
      <c r="L3418" s="134" t="str">
        <f ca="1">IFERROR(IF($C3418="","",VLOOKUP(FİLTRE!$C3418,'SKT LİSTESİ'!$F:$S,13,0)),"")</f>
        <v/>
      </c>
      <c r="M3418" s="135" t="str">
        <f ca="1">IFERROR(IF($C3418="","",VLOOKUP(FİLTRE!$C3418,'SKT LİSTESİ'!$F:$AJ,14,0)),"")</f>
        <v/>
      </c>
      <c r="N3418" s="31" t="str">
        <f ca="1">IFERROR(IF($C3418="","",VLOOKUP(FİLTRE!$C3418,'SKT LİSTESİ'!$F:$AJ,22,0)),"")</f>
        <v/>
      </c>
      <c r="O3418" s="136" t="str">
        <f ca="1">IFERROR(IF($C3418="","",VLOOKUP(FİLTRE!$C3418,'SKT LİSTESİ'!$F:$AJ,23,0)),"")</f>
        <v/>
      </c>
      <c r="P3418" s="31"/>
      <c r="Q3418" s="31"/>
      <c r="R3418" s="137" t="str">
        <f ca="1">(IFERROR(IF($C3418="","",VLOOKUP(FİLTRE!$C3418,'SKT LİSTESİ'!$F:$AJ,15,0)),""))</f>
        <v/>
      </c>
      <c r="S3418" s="138" t="str">
        <f ca="1">IFERROR(IF($C3418="","",VLOOKUP(FİLTRE!$C3418,'SKT LİSTESİ'!$F:$AJ,16,0)),"")</f>
        <v/>
      </c>
      <c r="AF3418" s="179" t="str">
        <f t="shared" ca="1" si="214"/>
        <v/>
      </c>
      <c r="AG3418" s="179">
        <f t="shared" ca="1" si="215"/>
        <v>0</v>
      </c>
      <c r="AH3418" s="179">
        <f t="shared" ca="1" si="216"/>
        <v>0</v>
      </c>
    </row>
    <row r="3419" spans="2:34" ht="15.75" x14ac:dyDescent="0.25">
      <c r="B3419">
        <f t="shared" ca="1" si="213"/>
        <v>3407</v>
      </c>
      <c r="C3419" t="str">
        <f ca="1">IFERROR(VLOOKUP(B3419,'SKT LİSTESİ'!F:F,1,0),"")</f>
        <v/>
      </c>
      <c r="E3419" s="128" t="str">
        <f ca="1">IFERROR(IF($C3419="","",VLOOKUP(FİLTRE!$C3419,'SKT LİSTESİ'!$F:$S,5,0)),"")</f>
        <v/>
      </c>
      <c r="F3419" s="129" t="str">
        <f ca="1">IFERROR(IF($C3419="","",VLOOKUP(FİLTRE!$C3419,'SKT LİSTESİ'!$F:$S,7,0)),"")</f>
        <v/>
      </c>
      <c r="G3419" s="130" t="str">
        <f ca="1">IFERROR(IF($C3419="","",VLOOKUP(FİLTRE!$C3419,'SKT LİSTESİ'!$F:$S,8,0)),"")</f>
        <v/>
      </c>
      <c r="H3419" s="131" t="str">
        <f ca="1">IF(E3419="","",IF($C3419="","",VLOOKUP(FİLTRE!$C3419,'SKT LİSTESİ'!$F:$S,9,0)))</f>
        <v/>
      </c>
      <c r="I3419" s="132" t="str">
        <f ca="1">IFERROR(IF($C3419="","",VLOOKUP(FİLTRE!$C3419,'SKT LİSTESİ'!$F:$S,10,0)),"")</f>
        <v/>
      </c>
      <c r="J3419" s="133" t="str">
        <f ca="1">IFERROR(IF($C3419="","",VLOOKUP(FİLTRE!$C3419,'SKT LİSTESİ'!$F:$S,11,0)),"")</f>
        <v/>
      </c>
      <c r="K3419" s="134" t="str">
        <f ca="1">IFERROR(IF($C3419="","",VLOOKUP(FİLTRE!$C3419,'SKT LİSTESİ'!$F:$S,12,0)),"")</f>
        <v/>
      </c>
      <c r="L3419" s="134" t="str">
        <f ca="1">IFERROR(IF($C3419="","",VLOOKUP(FİLTRE!$C3419,'SKT LİSTESİ'!$F:$S,13,0)),"")</f>
        <v/>
      </c>
      <c r="M3419" s="135" t="str">
        <f ca="1">IFERROR(IF($C3419="","",VLOOKUP(FİLTRE!$C3419,'SKT LİSTESİ'!$F:$AJ,14,0)),"")</f>
        <v/>
      </c>
      <c r="N3419" s="31" t="str">
        <f ca="1">IFERROR(IF($C3419="","",VLOOKUP(FİLTRE!$C3419,'SKT LİSTESİ'!$F:$AJ,22,0)),"")</f>
        <v/>
      </c>
      <c r="O3419" s="136" t="str">
        <f ca="1">IFERROR(IF($C3419="","",VLOOKUP(FİLTRE!$C3419,'SKT LİSTESİ'!$F:$AJ,23,0)),"")</f>
        <v/>
      </c>
      <c r="P3419" s="31"/>
      <c r="Q3419" s="31"/>
      <c r="R3419" s="137" t="str">
        <f ca="1">(IFERROR(IF($C3419="","",VLOOKUP(FİLTRE!$C3419,'SKT LİSTESİ'!$F:$AJ,15,0)),""))</f>
        <v/>
      </c>
      <c r="S3419" s="138" t="str">
        <f ca="1">IFERROR(IF($C3419="","",VLOOKUP(FİLTRE!$C3419,'SKT LİSTESİ'!$F:$AJ,16,0)),"")</f>
        <v/>
      </c>
      <c r="AF3419" s="179" t="str">
        <f t="shared" ca="1" si="214"/>
        <v/>
      </c>
      <c r="AG3419" s="179">
        <f t="shared" ca="1" si="215"/>
        <v>0</v>
      </c>
      <c r="AH3419" s="179">
        <f t="shared" ca="1" si="216"/>
        <v>0</v>
      </c>
    </row>
    <row r="3420" spans="2:34" ht="15.75" x14ac:dyDescent="0.25">
      <c r="B3420">
        <f t="shared" ca="1" si="213"/>
        <v>3408</v>
      </c>
      <c r="C3420" t="str">
        <f ca="1">IFERROR(VLOOKUP(B3420,'SKT LİSTESİ'!F:F,1,0),"")</f>
        <v/>
      </c>
      <c r="E3420" s="128" t="str">
        <f ca="1">IFERROR(IF($C3420="","",VLOOKUP(FİLTRE!$C3420,'SKT LİSTESİ'!$F:$S,5,0)),"")</f>
        <v/>
      </c>
      <c r="F3420" s="129" t="str">
        <f ca="1">IFERROR(IF($C3420="","",VLOOKUP(FİLTRE!$C3420,'SKT LİSTESİ'!$F:$S,7,0)),"")</f>
        <v/>
      </c>
      <c r="G3420" s="130" t="str">
        <f ca="1">IFERROR(IF($C3420="","",VLOOKUP(FİLTRE!$C3420,'SKT LİSTESİ'!$F:$S,8,0)),"")</f>
        <v/>
      </c>
      <c r="H3420" s="131" t="str">
        <f ca="1">IF(E3420="","",IF($C3420="","",VLOOKUP(FİLTRE!$C3420,'SKT LİSTESİ'!$F:$S,9,0)))</f>
        <v/>
      </c>
      <c r="I3420" s="132" t="str">
        <f ca="1">IFERROR(IF($C3420="","",VLOOKUP(FİLTRE!$C3420,'SKT LİSTESİ'!$F:$S,10,0)),"")</f>
        <v/>
      </c>
      <c r="J3420" s="133" t="str">
        <f ca="1">IFERROR(IF($C3420="","",VLOOKUP(FİLTRE!$C3420,'SKT LİSTESİ'!$F:$S,11,0)),"")</f>
        <v/>
      </c>
      <c r="K3420" s="134" t="str">
        <f ca="1">IFERROR(IF($C3420="","",VLOOKUP(FİLTRE!$C3420,'SKT LİSTESİ'!$F:$S,12,0)),"")</f>
        <v/>
      </c>
      <c r="L3420" s="134" t="str">
        <f ca="1">IFERROR(IF($C3420="","",VLOOKUP(FİLTRE!$C3420,'SKT LİSTESİ'!$F:$S,13,0)),"")</f>
        <v/>
      </c>
      <c r="M3420" s="135" t="str">
        <f ca="1">IFERROR(IF($C3420="","",VLOOKUP(FİLTRE!$C3420,'SKT LİSTESİ'!$F:$AJ,14,0)),"")</f>
        <v/>
      </c>
      <c r="N3420" s="31" t="str">
        <f ca="1">IFERROR(IF($C3420="","",VLOOKUP(FİLTRE!$C3420,'SKT LİSTESİ'!$F:$AJ,22,0)),"")</f>
        <v/>
      </c>
      <c r="O3420" s="136" t="str">
        <f ca="1">IFERROR(IF($C3420="","",VLOOKUP(FİLTRE!$C3420,'SKT LİSTESİ'!$F:$AJ,23,0)),"")</f>
        <v/>
      </c>
      <c r="P3420" s="31"/>
      <c r="Q3420" s="31"/>
      <c r="R3420" s="137" t="str">
        <f ca="1">(IFERROR(IF($C3420="","",VLOOKUP(FİLTRE!$C3420,'SKT LİSTESİ'!$F:$AJ,15,0)),""))</f>
        <v/>
      </c>
      <c r="S3420" s="138" t="str">
        <f ca="1">IFERROR(IF($C3420="","",VLOOKUP(FİLTRE!$C3420,'SKT LİSTESİ'!$F:$AJ,16,0)),"")</f>
        <v/>
      </c>
      <c r="AF3420" s="179" t="str">
        <f t="shared" ca="1" si="214"/>
        <v/>
      </c>
      <c r="AG3420" s="179">
        <f t="shared" ca="1" si="215"/>
        <v>0</v>
      </c>
      <c r="AH3420" s="179">
        <f t="shared" ca="1" si="216"/>
        <v>0</v>
      </c>
    </row>
    <row r="3421" spans="2:34" ht="15.75" x14ac:dyDescent="0.25">
      <c r="B3421">
        <f t="shared" ca="1" si="213"/>
        <v>3409</v>
      </c>
      <c r="C3421" t="str">
        <f ca="1">IFERROR(VLOOKUP(B3421,'SKT LİSTESİ'!F:F,1,0),"")</f>
        <v/>
      </c>
      <c r="E3421" s="128" t="str">
        <f ca="1">IFERROR(IF($C3421="","",VLOOKUP(FİLTRE!$C3421,'SKT LİSTESİ'!$F:$S,5,0)),"")</f>
        <v/>
      </c>
      <c r="F3421" s="129" t="str">
        <f ca="1">IFERROR(IF($C3421="","",VLOOKUP(FİLTRE!$C3421,'SKT LİSTESİ'!$F:$S,7,0)),"")</f>
        <v/>
      </c>
      <c r="G3421" s="130" t="str">
        <f ca="1">IFERROR(IF($C3421="","",VLOOKUP(FİLTRE!$C3421,'SKT LİSTESİ'!$F:$S,8,0)),"")</f>
        <v/>
      </c>
      <c r="H3421" s="131" t="str">
        <f ca="1">IF(E3421="","",IF($C3421="","",VLOOKUP(FİLTRE!$C3421,'SKT LİSTESİ'!$F:$S,9,0)))</f>
        <v/>
      </c>
      <c r="I3421" s="132" t="str">
        <f ca="1">IFERROR(IF($C3421="","",VLOOKUP(FİLTRE!$C3421,'SKT LİSTESİ'!$F:$S,10,0)),"")</f>
        <v/>
      </c>
      <c r="J3421" s="133" t="str">
        <f ca="1">IFERROR(IF($C3421="","",VLOOKUP(FİLTRE!$C3421,'SKT LİSTESİ'!$F:$S,11,0)),"")</f>
        <v/>
      </c>
      <c r="K3421" s="134" t="str">
        <f ca="1">IFERROR(IF($C3421="","",VLOOKUP(FİLTRE!$C3421,'SKT LİSTESİ'!$F:$S,12,0)),"")</f>
        <v/>
      </c>
      <c r="L3421" s="134" t="str">
        <f ca="1">IFERROR(IF($C3421="","",VLOOKUP(FİLTRE!$C3421,'SKT LİSTESİ'!$F:$S,13,0)),"")</f>
        <v/>
      </c>
      <c r="M3421" s="135" t="str">
        <f ca="1">IFERROR(IF($C3421="","",VLOOKUP(FİLTRE!$C3421,'SKT LİSTESİ'!$F:$AJ,14,0)),"")</f>
        <v/>
      </c>
      <c r="N3421" s="31" t="str">
        <f ca="1">IFERROR(IF($C3421="","",VLOOKUP(FİLTRE!$C3421,'SKT LİSTESİ'!$F:$AJ,22,0)),"")</f>
        <v/>
      </c>
      <c r="O3421" s="136" t="str">
        <f ca="1">IFERROR(IF($C3421="","",VLOOKUP(FİLTRE!$C3421,'SKT LİSTESİ'!$F:$AJ,23,0)),"")</f>
        <v/>
      </c>
      <c r="P3421" s="31"/>
      <c r="Q3421" s="31"/>
      <c r="R3421" s="137" t="str">
        <f ca="1">(IFERROR(IF($C3421="","",VLOOKUP(FİLTRE!$C3421,'SKT LİSTESİ'!$F:$AJ,15,0)),""))</f>
        <v/>
      </c>
      <c r="S3421" s="138" t="str">
        <f ca="1">IFERROR(IF($C3421="","",VLOOKUP(FİLTRE!$C3421,'SKT LİSTESİ'!$F:$AJ,16,0)),"")</f>
        <v/>
      </c>
      <c r="AF3421" s="179" t="str">
        <f t="shared" ca="1" si="214"/>
        <v/>
      </c>
      <c r="AG3421" s="179">
        <f t="shared" ca="1" si="215"/>
        <v>0</v>
      </c>
      <c r="AH3421" s="179">
        <f t="shared" ca="1" si="216"/>
        <v>0</v>
      </c>
    </row>
    <row r="3422" spans="2:34" ht="15.75" x14ac:dyDescent="0.25">
      <c r="B3422">
        <f t="shared" ca="1" si="213"/>
        <v>3410</v>
      </c>
      <c r="C3422" t="str">
        <f ca="1">IFERROR(VLOOKUP(B3422,'SKT LİSTESİ'!F:F,1,0),"")</f>
        <v/>
      </c>
      <c r="E3422" s="128" t="str">
        <f ca="1">IFERROR(IF($C3422="","",VLOOKUP(FİLTRE!$C3422,'SKT LİSTESİ'!$F:$S,5,0)),"")</f>
        <v/>
      </c>
      <c r="F3422" s="129" t="str">
        <f ca="1">IFERROR(IF($C3422="","",VLOOKUP(FİLTRE!$C3422,'SKT LİSTESİ'!$F:$S,7,0)),"")</f>
        <v/>
      </c>
      <c r="G3422" s="130" t="str">
        <f ca="1">IFERROR(IF($C3422="","",VLOOKUP(FİLTRE!$C3422,'SKT LİSTESİ'!$F:$S,8,0)),"")</f>
        <v/>
      </c>
      <c r="H3422" s="131" t="str">
        <f ca="1">IF(E3422="","",IF($C3422="","",VLOOKUP(FİLTRE!$C3422,'SKT LİSTESİ'!$F:$S,9,0)))</f>
        <v/>
      </c>
      <c r="I3422" s="132" t="str">
        <f ca="1">IFERROR(IF($C3422="","",VLOOKUP(FİLTRE!$C3422,'SKT LİSTESİ'!$F:$S,10,0)),"")</f>
        <v/>
      </c>
      <c r="J3422" s="133" t="str">
        <f ca="1">IFERROR(IF($C3422="","",VLOOKUP(FİLTRE!$C3422,'SKT LİSTESİ'!$F:$S,11,0)),"")</f>
        <v/>
      </c>
      <c r="K3422" s="134" t="str">
        <f ca="1">IFERROR(IF($C3422="","",VLOOKUP(FİLTRE!$C3422,'SKT LİSTESİ'!$F:$S,12,0)),"")</f>
        <v/>
      </c>
      <c r="L3422" s="134" t="str">
        <f ca="1">IFERROR(IF($C3422="","",VLOOKUP(FİLTRE!$C3422,'SKT LİSTESİ'!$F:$S,13,0)),"")</f>
        <v/>
      </c>
      <c r="M3422" s="135" t="str">
        <f ca="1">IFERROR(IF($C3422="","",VLOOKUP(FİLTRE!$C3422,'SKT LİSTESİ'!$F:$AJ,14,0)),"")</f>
        <v/>
      </c>
      <c r="N3422" s="31" t="str">
        <f ca="1">IFERROR(IF($C3422="","",VLOOKUP(FİLTRE!$C3422,'SKT LİSTESİ'!$F:$AJ,22,0)),"")</f>
        <v/>
      </c>
      <c r="O3422" s="136" t="str">
        <f ca="1">IFERROR(IF($C3422="","",VLOOKUP(FİLTRE!$C3422,'SKT LİSTESİ'!$F:$AJ,23,0)),"")</f>
        <v/>
      </c>
      <c r="P3422" s="31"/>
      <c r="Q3422" s="31"/>
      <c r="R3422" s="137" t="str">
        <f ca="1">(IFERROR(IF($C3422="","",VLOOKUP(FİLTRE!$C3422,'SKT LİSTESİ'!$F:$AJ,15,0)),""))</f>
        <v/>
      </c>
      <c r="S3422" s="138" t="str">
        <f ca="1">IFERROR(IF($C3422="","",VLOOKUP(FİLTRE!$C3422,'SKT LİSTESİ'!$F:$AJ,16,0)),"")</f>
        <v/>
      </c>
      <c r="AF3422" s="179" t="str">
        <f t="shared" ca="1" si="214"/>
        <v/>
      </c>
      <c r="AG3422" s="179">
        <f t="shared" ca="1" si="215"/>
        <v>0</v>
      </c>
      <c r="AH3422" s="179">
        <f t="shared" ca="1" si="216"/>
        <v>0</v>
      </c>
    </row>
    <row r="3423" spans="2:34" ht="15.75" x14ac:dyDescent="0.25">
      <c r="B3423">
        <f t="shared" ca="1" si="213"/>
        <v>3411</v>
      </c>
      <c r="C3423" t="str">
        <f ca="1">IFERROR(VLOOKUP(B3423,'SKT LİSTESİ'!F:F,1,0),"")</f>
        <v/>
      </c>
      <c r="E3423" s="128" t="str">
        <f ca="1">IFERROR(IF($C3423="","",VLOOKUP(FİLTRE!$C3423,'SKT LİSTESİ'!$F:$S,5,0)),"")</f>
        <v/>
      </c>
      <c r="F3423" s="129" t="str">
        <f ca="1">IFERROR(IF($C3423="","",VLOOKUP(FİLTRE!$C3423,'SKT LİSTESİ'!$F:$S,7,0)),"")</f>
        <v/>
      </c>
      <c r="G3423" s="130" t="str">
        <f ca="1">IFERROR(IF($C3423="","",VLOOKUP(FİLTRE!$C3423,'SKT LİSTESİ'!$F:$S,8,0)),"")</f>
        <v/>
      </c>
      <c r="H3423" s="131" t="str">
        <f ca="1">IF(E3423="","",IF($C3423="","",VLOOKUP(FİLTRE!$C3423,'SKT LİSTESİ'!$F:$S,9,0)))</f>
        <v/>
      </c>
      <c r="I3423" s="132" t="str">
        <f ca="1">IFERROR(IF($C3423="","",VLOOKUP(FİLTRE!$C3423,'SKT LİSTESİ'!$F:$S,10,0)),"")</f>
        <v/>
      </c>
      <c r="J3423" s="133" t="str">
        <f ca="1">IFERROR(IF($C3423="","",VLOOKUP(FİLTRE!$C3423,'SKT LİSTESİ'!$F:$S,11,0)),"")</f>
        <v/>
      </c>
      <c r="K3423" s="134" t="str">
        <f ca="1">IFERROR(IF($C3423="","",VLOOKUP(FİLTRE!$C3423,'SKT LİSTESİ'!$F:$S,12,0)),"")</f>
        <v/>
      </c>
      <c r="L3423" s="134" t="str">
        <f ca="1">IFERROR(IF($C3423="","",VLOOKUP(FİLTRE!$C3423,'SKT LİSTESİ'!$F:$S,13,0)),"")</f>
        <v/>
      </c>
      <c r="M3423" s="135" t="str">
        <f ca="1">IFERROR(IF($C3423="","",VLOOKUP(FİLTRE!$C3423,'SKT LİSTESİ'!$F:$AJ,14,0)),"")</f>
        <v/>
      </c>
      <c r="N3423" s="31" t="str">
        <f ca="1">IFERROR(IF($C3423="","",VLOOKUP(FİLTRE!$C3423,'SKT LİSTESİ'!$F:$AJ,22,0)),"")</f>
        <v/>
      </c>
      <c r="O3423" s="136" t="str">
        <f ca="1">IFERROR(IF($C3423="","",VLOOKUP(FİLTRE!$C3423,'SKT LİSTESİ'!$F:$AJ,23,0)),"")</f>
        <v/>
      </c>
      <c r="P3423" s="31"/>
      <c r="Q3423" s="31"/>
      <c r="R3423" s="137" t="str">
        <f ca="1">(IFERROR(IF($C3423="","",VLOOKUP(FİLTRE!$C3423,'SKT LİSTESİ'!$F:$AJ,15,0)),""))</f>
        <v/>
      </c>
      <c r="S3423" s="138" t="str">
        <f ca="1">IFERROR(IF($C3423="","",VLOOKUP(FİLTRE!$C3423,'SKT LİSTESİ'!$F:$AJ,16,0)),"")</f>
        <v/>
      </c>
      <c r="AF3423" s="179" t="str">
        <f t="shared" ca="1" si="214"/>
        <v/>
      </c>
      <c r="AG3423" s="179">
        <f t="shared" ca="1" si="215"/>
        <v>0</v>
      </c>
      <c r="AH3423" s="179">
        <f t="shared" ca="1" si="216"/>
        <v>0</v>
      </c>
    </row>
    <row r="3424" spans="2:34" ht="15.75" x14ac:dyDescent="0.25">
      <c r="B3424">
        <f t="shared" ca="1" si="213"/>
        <v>3412</v>
      </c>
      <c r="C3424" t="str">
        <f ca="1">IFERROR(VLOOKUP(B3424,'SKT LİSTESİ'!F:F,1,0),"")</f>
        <v/>
      </c>
      <c r="E3424" s="128" t="str">
        <f ca="1">IFERROR(IF($C3424="","",VLOOKUP(FİLTRE!$C3424,'SKT LİSTESİ'!$F:$S,5,0)),"")</f>
        <v/>
      </c>
      <c r="F3424" s="129" t="str">
        <f ca="1">IFERROR(IF($C3424="","",VLOOKUP(FİLTRE!$C3424,'SKT LİSTESİ'!$F:$S,7,0)),"")</f>
        <v/>
      </c>
      <c r="G3424" s="130" t="str">
        <f ca="1">IFERROR(IF($C3424="","",VLOOKUP(FİLTRE!$C3424,'SKT LİSTESİ'!$F:$S,8,0)),"")</f>
        <v/>
      </c>
      <c r="H3424" s="131" t="str">
        <f ca="1">IF(E3424="","",IF($C3424="","",VLOOKUP(FİLTRE!$C3424,'SKT LİSTESİ'!$F:$S,9,0)))</f>
        <v/>
      </c>
      <c r="I3424" s="132" t="str">
        <f ca="1">IFERROR(IF($C3424="","",VLOOKUP(FİLTRE!$C3424,'SKT LİSTESİ'!$F:$S,10,0)),"")</f>
        <v/>
      </c>
      <c r="J3424" s="133" t="str">
        <f ca="1">IFERROR(IF($C3424="","",VLOOKUP(FİLTRE!$C3424,'SKT LİSTESİ'!$F:$S,11,0)),"")</f>
        <v/>
      </c>
      <c r="K3424" s="134" t="str">
        <f ca="1">IFERROR(IF($C3424="","",VLOOKUP(FİLTRE!$C3424,'SKT LİSTESİ'!$F:$S,12,0)),"")</f>
        <v/>
      </c>
      <c r="L3424" s="134" t="str">
        <f ca="1">IFERROR(IF($C3424="","",VLOOKUP(FİLTRE!$C3424,'SKT LİSTESİ'!$F:$S,13,0)),"")</f>
        <v/>
      </c>
      <c r="M3424" s="135" t="str">
        <f ca="1">IFERROR(IF($C3424="","",VLOOKUP(FİLTRE!$C3424,'SKT LİSTESİ'!$F:$AJ,14,0)),"")</f>
        <v/>
      </c>
      <c r="N3424" s="31" t="str">
        <f ca="1">IFERROR(IF($C3424="","",VLOOKUP(FİLTRE!$C3424,'SKT LİSTESİ'!$F:$AJ,22,0)),"")</f>
        <v/>
      </c>
      <c r="O3424" s="136" t="str">
        <f ca="1">IFERROR(IF($C3424="","",VLOOKUP(FİLTRE!$C3424,'SKT LİSTESİ'!$F:$AJ,23,0)),"")</f>
        <v/>
      </c>
      <c r="P3424" s="31"/>
      <c r="Q3424" s="31"/>
      <c r="R3424" s="137" t="str">
        <f ca="1">(IFERROR(IF($C3424="","",VLOOKUP(FİLTRE!$C3424,'SKT LİSTESİ'!$F:$AJ,15,0)),""))</f>
        <v/>
      </c>
      <c r="S3424" s="138" t="str">
        <f ca="1">IFERROR(IF($C3424="","",VLOOKUP(FİLTRE!$C3424,'SKT LİSTESİ'!$F:$AJ,16,0)),"")</f>
        <v/>
      </c>
      <c r="AF3424" s="179" t="str">
        <f t="shared" ca="1" si="214"/>
        <v/>
      </c>
      <c r="AG3424" s="179">
        <f t="shared" ca="1" si="215"/>
        <v>0</v>
      </c>
      <c r="AH3424" s="179">
        <f t="shared" ca="1" si="216"/>
        <v>0</v>
      </c>
    </row>
    <row r="3425" spans="2:34" ht="15.75" x14ac:dyDescent="0.25">
      <c r="B3425">
        <f t="shared" ca="1" si="213"/>
        <v>3413</v>
      </c>
      <c r="C3425" t="str">
        <f ca="1">IFERROR(VLOOKUP(B3425,'SKT LİSTESİ'!F:F,1,0),"")</f>
        <v/>
      </c>
      <c r="E3425" s="128" t="str">
        <f ca="1">IFERROR(IF($C3425="","",VLOOKUP(FİLTRE!$C3425,'SKT LİSTESİ'!$F:$S,5,0)),"")</f>
        <v/>
      </c>
      <c r="F3425" s="129" t="str">
        <f ca="1">IFERROR(IF($C3425="","",VLOOKUP(FİLTRE!$C3425,'SKT LİSTESİ'!$F:$S,7,0)),"")</f>
        <v/>
      </c>
      <c r="G3425" s="130" t="str">
        <f ca="1">IFERROR(IF($C3425="","",VLOOKUP(FİLTRE!$C3425,'SKT LİSTESİ'!$F:$S,8,0)),"")</f>
        <v/>
      </c>
      <c r="H3425" s="131" t="str">
        <f ca="1">IF(E3425="","",IF($C3425="","",VLOOKUP(FİLTRE!$C3425,'SKT LİSTESİ'!$F:$S,9,0)))</f>
        <v/>
      </c>
      <c r="I3425" s="132" t="str">
        <f ca="1">IFERROR(IF($C3425="","",VLOOKUP(FİLTRE!$C3425,'SKT LİSTESİ'!$F:$S,10,0)),"")</f>
        <v/>
      </c>
      <c r="J3425" s="133" t="str">
        <f ca="1">IFERROR(IF($C3425="","",VLOOKUP(FİLTRE!$C3425,'SKT LİSTESİ'!$F:$S,11,0)),"")</f>
        <v/>
      </c>
      <c r="K3425" s="134" t="str">
        <f ca="1">IFERROR(IF($C3425="","",VLOOKUP(FİLTRE!$C3425,'SKT LİSTESİ'!$F:$S,12,0)),"")</f>
        <v/>
      </c>
      <c r="L3425" s="134" t="str">
        <f ca="1">IFERROR(IF($C3425="","",VLOOKUP(FİLTRE!$C3425,'SKT LİSTESİ'!$F:$S,13,0)),"")</f>
        <v/>
      </c>
      <c r="M3425" s="135" t="str">
        <f ca="1">IFERROR(IF($C3425="","",VLOOKUP(FİLTRE!$C3425,'SKT LİSTESİ'!$F:$AJ,14,0)),"")</f>
        <v/>
      </c>
      <c r="N3425" s="31" t="str">
        <f ca="1">IFERROR(IF($C3425="","",VLOOKUP(FİLTRE!$C3425,'SKT LİSTESİ'!$F:$AJ,22,0)),"")</f>
        <v/>
      </c>
      <c r="O3425" s="136" t="str">
        <f ca="1">IFERROR(IF($C3425="","",VLOOKUP(FİLTRE!$C3425,'SKT LİSTESİ'!$F:$AJ,23,0)),"")</f>
        <v/>
      </c>
      <c r="P3425" s="31"/>
      <c r="Q3425" s="31"/>
      <c r="R3425" s="137" t="str">
        <f ca="1">(IFERROR(IF($C3425="","",VLOOKUP(FİLTRE!$C3425,'SKT LİSTESİ'!$F:$AJ,15,0)),""))</f>
        <v/>
      </c>
      <c r="S3425" s="138" t="str">
        <f ca="1">IFERROR(IF($C3425="","",VLOOKUP(FİLTRE!$C3425,'SKT LİSTESİ'!$F:$AJ,16,0)),"")</f>
        <v/>
      </c>
      <c r="AF3425" s="179" t="str">
        <f t="shared" ca="1" si="214"/>
        <v/>
      </c>
      <c r="AG3425" s="179">
        <f t="shared" ca="1" si="215"/>
        <v>0</v>
      </c>
      <c r="AH3425" s="179">
        <f t="shared" ca="1" si="216"/>
        <v>0</v>
      </c>
    </row>
    <row r="3426" spans="2:34" ht="15.75" x14ac:dyDescent="0.25">
      <c r="B3426">
        <f t="shared" ca="1" si="213"/>
        <v>3414</v>
      </c>
      <c r="C3426" t="str">
        <f ca="1">IFERROR(VLOOKUP(B3426,'SKT LİSTESİ'!F:F,1,0),"")</f>
        <v/>
      </c>
      <c r="E3426" s="128" t="str">
        <f ca="1">IFERROR(IF($C3426="","",VLOOKUP(FİLTRE!$C3426,'SKT LİSTESİ'!$F:$S,5,0)),"")</f>
        <v/>
      </c>
      <c r="F3426" s="129" t="str">
        <f ca="1">IFERROR(IF($C3426="","",VLOOKUP(FİLTRE!$C3426,'SKT LİSTESİ'!$F:$S,7,0)),"")</f>
        <v/>
      </c>
      <c r="G3426" s="130" t="str">
        <f ca="1">IFERROR(IF($C3426="","",VLOOKUP(FİLTRE!$C3426,'SKT LİSTESİ'!$F:$S,8,0)),"")</f>
        <v/>
      </c>
      <c r="H3426" s="131" t="str">
        <f ca="1">IF(E3426="","",IF($C3426="","",VLOOKUP(FİLTRE!$C3426,'SKT LİSTESİ'!$F:$S,9,0)))</f>
        <v/>
      </c>
      <c r="I3426" s="132" t="str">
        <f ca="1">IFERROR(IF($C3426="","",VLOOKUP(FİLTRE!$C3426,'SKT LİSTESİ'!$F:$S,10,0)),"")</f>
        <v/>
      </c>
      <c r="J3426" s="133" t="str">
        <f ca="1">IFERROR(IF($C3426="","",VLOOKUP(FİLTRE!$C3426,'SKT LİSTESİ'!$F:$S,11,0)),"")</f>
        <v/>
      </c>
      <c r="K3426" s="134" t="str">
        <f ca="1">IFERROR(IF($C3426="","",VLOOKUP(FİLTRE!$C3426,'SKT LİSTESİ'!$F:$S,12,0)),"")</f>
        <v/>
      </c>
      <c r="L3426" s="134" t="str">
        <f ca="1">IFERROR(IF($C3426="","",VLOOKUP(FİLTRE!$C3426,'SKT LİSTESİ'!$F:$S,13,0)),"")</f>
        <v/>
      </c>
      <c r="M3426" s="135" t="str">
        <f ca="1">IFERROR(IF($C3426="","",VLOOKUP(FİLTRE!$C3426,'SKT LİSTESİ'!$F:$AJ,14,0)),"")</f>
        <v/>
      </c>
      <c r="N3426" s="31" t="str">
        <f ca="1">IFERROR(IF($C3426="","",VLOOKUP(FİLTRE!$C3426,'SKT LİSTESİ'!$F:$AJ,22,0)),"")</f>
        <v/>
      </c>
      <c r="O3426" s="136" t="str">
        <f ca="1">IFERROR(IF($C3426="","",VLOOKUP(FİLTRE!$C3426,'SKT LİSTESİ'!$F:$AJ,23,0)),"")</f>
        <v/>
      </c>
      <c r="P3426" s="31"/>
      <c r="Q3426" s="31"/>
      <c r="R3426" s="137" t="str">
        <f ca="1">(IFERROR(IF($C3426="","",VLOOKUP(FİLTRE!$C3426,'SKT LİSTESİ'!$F:$AJ,15,0)),""))</f>
        <v/>
      </c>
      <c r="S3426" s="138" t="str">
        <f ca="1">IFERROR(IF($C3426="","",VLOOKUP(FİLTRE!$C3426,'SKT LİSTESİ'!$F:$AJ,16,0)),"")</f>
        <v/>
      </c>
      <c r="AF3426" s="179" t="str">
        <f t="shared" ca="1" si="214"/>
        <v/>
      </c>
      <c r="AG3426" s="179">
        <f t="shared" ca="1" si="215"/>
        <v>0</v>
      </c>
      <c r="AH3426" s="179">
        <f t="shared" ca="1" si="216"/>
        <v>0</v>
      </c>
    </row>
    <row r="3427" spans="2:34" ht="15.75" x14ac:dyDescent="0.25">
      <c r="B3427">
        <f t="shared" ca="1" si="213"/>
        <v>3415</v>
      </c>
      <c r="C3427" t="str">
        <f ca="1">IFERROR(VLOOKUP(B3427,'SKT LİSTESİ'!F:F,1,0),"")</f>
        <v/>
      </c>
      <c r="E3427" s="128" t="str">
        <f ca="1">IFERROR(IF($C3427="","",VLOOKUP(FİLTRE!$C3427,'SKT LİSTESİ'!$F:$S,5,0)),"")</f>
        <v/>
      </c>
      <c r="F3427" s="129" t="str">
        <f ca="1">IFERROR(IF($C3427="","",VLOOKUP(FİLTRE!$C3427,'SKT LİSTESİ'!$F:$S,7,0)),"")</f>
        <v/>
      </c>
      <c r="G3427" s="130" t="str">
        <f ca="1">IFERROR(IF($C3427="","",VLOOKUP(FİLTRE!$C3427,'SKT LİSTESİ'!$F:$S,8,0)),"")</f>
        <v/>
      </c>
      <c r="H3427" s="131" t="str">
        <f ca="1">IF(E3427="","",IF($C3427="","",VLOOKUP(FİLTRE!$C3427,'SKT LİSTESİ'!$F:$S,9,0)))</f>
        <v/>
      </c>
      <c r="I3427" s="132" t="str">
        <f ca="1">IFERROR(IF($C3427="","",VLOOKUP(FİLTRE!$C3427,'SKT LİSTESİ'!$F:$S,10,0)),"")</f>
        <v/>
      </c>
      <c r="J3427" s="133" t="str">
        <f ca="1">IFERROR(IF($C3427="","",VLOOKUP(FİLTRE!$C3427,'SKT LİSTESİ'!$F:$S,11,0)),"")</f>
        <v/>
      </c>
      <c r="K3427" s="134" t="str">
        <f ca="1">IFERROR(IF($C3427="","",VLOOKUP(FİLTRE!$C3427,'SKT LİSTESİ'!$F:$S,12,0)),"")</f>
        <v/>
      </c>
      <c r="L3427" s="134" t="str">
        <f ca="1">IFERROR(IF($C3427="","",VLOOKUP(FİLTRE!$C3427,'SKT LİSTESİ'!$F:$S,13,0)),"")</f>
        <v/>
      </c>
      <c r="M3427" s="135" t="str">
        <f ca="1">IFERROR(IF($C3427="","",VLOOKUP(FİLTRE!$C3427,'SKT LİSTESİ'!$F:$AJ,14,0)),"")</f>
        <v/>
      </c>
      <c r="N3427" s="31" t="str">
        <f ca="1">IFERROR(IF($C3427="","",VLOOKUP(FİLTRE!$C3427,'SKT LİSTESİ'!$F:$AJ,22,0)),"")</f>
        <v/>
      </c>
      <c r="O3427" s="136" t="str">
        <f ca="1">IFERROR(IF($C3427="","",VLOOKUP(FİLTRE!$C3427,'SKT LİSTESİ'!$F:$AJ,23,0)),"")</f>
        <v/>
      </c>
      <c r="P3427" s="31"/>
      <c r="Q3427" s="31"/>
      <c r="R3427" s="137" t="str">
        <f ca="1">(IFERROR(IF($C3427="","",VLOOKUP(FİLTRE!$C3427,'SKT LİSTESİ'!$F:$AJ,15,0)),""))</f>
        <v/>
      </c>
      <c r="S3427" s="138" t="str">
        <f ca="1">IFERROR(IF($C3427="","",VLOOKUP(FİLTRE!$C3427,'SKT LİSTESİ'!$F:$AJ,16,0)),"")</f>
        <v/>
      </c>
      <c r="AF3427" s="179" t="str">
        <f t="shared" ca="1" si="214"/>
        <v/>
      </c>
      <c r="AG3427" s="179">
        <f t="shared" ca="1" si="215"/>
        <v>0</v>
      </c>
      <c r="AH3427" s="179">
        <f t="shared" ca="1" si="216"/>
        <v>0</v>
      </c>
    </row>
    <row r="3428" spans="2:34" ht="15.75" x14ac:dyDescent="0.25">
      <c r="B3428">
        <f t="shared" ca="1" si="213"/>
        <v>3416</v>
      </c>
      <c r="C3428" t="str">
        <f ca="1">IFERROR(VLOOKUP(B3428,'SKT LİSTESİ'!F:F,1,0),"")</f>
        <v/>
      </c>
      <c r="E3428" s="128" t="str">
        <f ca="1">IFERROR(IF($C3428="","",VLOOKUP(FİLTRE!$C3428,'SKT LİSTESİ'!$F:$S,5,0)),"")</f>
        <v/>
      </c>
      <c r="F3428" s="129" t="str">
        <f ca="1">IFERROR(IF($C3428="","",VLOOKUP(FİLTRE!$C3428,'SKT LİSTESİ'!$F:$S,7,0)),"")</f>
        <v/>
      </c>
      <c r="G3428" s="130" t="str">
        <f ca="1">IFERROR(IF($C3428="","",VLOOKUP(FİLTRE!$C3428,'SKT LİSTESİ'!$F:$S,8,0)),"")</f>
        <v/>
      </c>
      <c r="H3428" s="131" t="str">
        <f ca="1">IF(E3428="","",IF($C3428="","",VLOOKUP(FİLTRE!$C3428,'SKT LİSTESİ'!$F:$S,9,0)))</f>
        <v/>
      </c>
      <c r="I3428" s="132" t="str">
        <f ca="1">IFERROR(IF($C3428="","",VLOOKUP(FİLTRE!$C3428,'SKT LİSTESİ'!$F:$S,10,0)),"")</f>
        <v/>
      </c>
      <c r="J3428" s="133" t="str">
        <f ca="1">IFERROR(IF($C3428="","",VLOOKUP(FİLTRE!$C3428,'SKT LİSTESİ'!$F:$S,11,0)),"")</f>
        <v/>
      </c>
      <c r="K3428" s="134" t="str">
        <f ca="1">IFERROR(IF($C3428="","",VLOOKUP(FİLTRE!$C3428,'SKT LİSTESİ'!$F:$S,12,0)),"")</f>
        <v/>
      </c>
      <c r="L3428" s="134" t="str">
        <f ca="1">IFERROR(IF($C3428="","",VLOOKUP(FİLTRE!$C3428,'SKT LİSTESİ'!$F:$S,13,0)),"")</f>
        <v/>
      </c>
      <c r="M3428" s="135" t="str">
        <f ca="1">IFERROR(IF($C3428="","",VLOOKUP(FİLTRE!$C3428,'SKT LİSTESİ'!$F:$AJ,14,0)),"")</f>
        <v/>
      </c>
      <c r="N3428" s="31" t="str">
        <f ca="1">IFERROR(IF($C3428="","",VLOOKUP(FİLTRE!$C3428,'SKT LİSTESİ'!$F:$AJ,22,0)),"")</f>
        <v/>
      </c>
      <c r="O3428" s="136" t="str">
        <f ca="1">IFERROR(IF($C3428="","",VLOOKUP(FİLTRE!$C3428,'SKT LİSTESİ'!$F:$AJ,23,0)),"")</f>
        <v/>
      </c>
      <c r="P3428" s="31"/>
      <c r="Q3428" s="31"/>
      <c r="R3428" s="137" t="str">
        <f ca="1">(IFERROR(IF($C3428="","",VLOOKUP(FİLTRE!$C3428,'SKT LİSTESİ'!$F:$AJ,15,0)),""))</f>
        <v/>
      </c>
      <c r="S3428" s="138" t="str">
        <f ca="1">IFERROR(IF($C3428="","",VLOOKUP(FİLTRE!$C3428,'SKT LİSTESİ'!$F:$AJ,16,0)),"")</f>
        <v/>
      </c>
      <c r="AF3428" s="179" t="str">
        <f t="shared" ca="1" si="214"/>
        <v/>
      </c>
      <c r="AG3428" s="179">
        <f t="shared" ca="1" si="215"/>
        <v>0</v>
      </c>
      <c r="AH3428" s="179">
        <f t="shared" ca="1" si="216"/>
        <v>0</v>
      </c>
    </row>
    <row r="3429" spans="2:34" ht="15.75" x14ac:dyDescent="0.25">
      <c r="B3429">
        <f t="shared" ca="1" si="213"/>
        <v>3417</v>
      </c>
      <c r="C3429" t="str">
        <f ca="1">IFERROR(VLOOKUP(B3429,'SKT LİSTESİ'!F:F,1,0),"")</f>
        <v/>
      </c>
      <c r="E3429" s="128" t="str">
        <f ca="1">IFERROR(IF($C3429="","",VLOOKUP(FİLTRE!$C3429,'SKT LİSTESİ'!$F:$S,5,0)),"")</f>
        <v/>
      </c>
      <c r="F3429" s="129" t="str">
        <f ca="1">IFERROR(IF($C3429="","",VLOOKUP(FİLTRE!$C3429,'SKT LİSTESİ'!$F:$S,7,0)),"")</f>
        <v/>
      </c>
      <c r="G3429" s="130" t="str">
        <f ca="1">IFERROR(IF($C3429="","",VLOOKUP(FİLTRE!$C3429,'SKT LİSTESİ'!$F:$S,8,0)),"")</f>
        <v/>
      </c>
      <c r="H3429" s="131" t="str">
        <f ca="1">IF(E3429="","",IF($C3429="","",VLOOKUP(FİLTRE!$C3429,'SKT LİSTESİ'!$F:$S,9,0)))</f>
        <v/>
      </c>
      <c r="I3429" s="132" t="str">
        <f ca="1">IFERROR(IF($C3429="","",VLOOKUP(FİLTRE!$C3429,'SKT LİSTESİ'!$F:$S,10,0)),"")</f>
        <v/>
      </c>
      <c r="J3429" s="133" t="str">
        <f ca="1">IFERROR(IF($C3429="","",VLOOKUP(FİLTRE!$C3429,'SKT LİSTESİ'!$F:$S,11,0)),"")</f>
        <v/>
      </c>
      <c r="K3429" s="134" t="str">
        <f ca="1">IFERROR(IF($C3429="","",VLOOKUP(FİLTRE!$C3429,'SKT LİSTESİ'!$F:$S,12,0)),"")</f>
        <v/>
      </c>
      <c r="L3429" s="134" t="str">
        <f ca="1">IFERROR(IF($C3429="","",VLOOKUP(FİLTRE!$C3429,'SKT LİSTESİ'!$F:$S,13,0)),"")</f>
        <v/>
      </c>
      <c r="M3429" s="135" t="str">
        <f ca="1">IFERROR(IF($C3429="","",VLOOKUP(FİLTRE!$C3429,'SKT LİSTESİ'!$F:$AJ,14,0)),"")</f>
        <v/>
      </c>
      <c r="N3429" s="31" t="str">
        <f ca="1">IFERROR(IF($C3429="","",VLOOKUP(FİLTRE!$C3429,'SKT LİSTESİ'!$F:$AJ,22,0)),"")</f>
        <v/>
      </c>
      <c r="O3429" s="136" t="str">
        <f ca="1">IFERROR(IF($C3429="","",VLOOKUP(FİLTRE!$C3429,'SKT LİSTESİ'!$F:$AJ,23,0)),"")</f>
        <v/>
      </c>
      <c r="P3429" s="31"/>
      <c r="Q3429" s="31"/>
      <c r="R3429" s="137" t="str">
        <f ca="1">(IFERROR(IF($C3429="","",VLOOKUP(FİLTRE!$C3429,'SKT LİSTESİ'!$F:$AJ,15,0)),""))</f>
        <v/>
      </c>
      <c r="S3429" s="138" t="str">
        <f ca="1">IFERROR(IF($C3429="","",VLOOKUP(FİLTRE!$C3429,'SKT LİSTESİ'!$F:$AJ,16,0)),"")</f>
        <v/>
      </c>
      <c r="AF3429" s="179" t="str">
        <f t="shared" ca="1" si="214"/>
        <v/>
      </c>
      <c r="AG3429" s="179">
        <f t="shared" ca="1" si="215"/>
        <v>0</v>
      </c>
      <c r="AH3429" s="179">
        <f t="shared" ca="1" si="216"/>
        <v>0</v>
      </c>
    </row>
    <row r="3430" spans="2:34" ht="15.75" x14ac:dyDescent="0.25">
      <c r="B3430">
        <f t="shared" ca="1" si="213"/>
        <v>3418</v>
      </c>
      <c r="C3430" t="str">
        <f ca="1">IFERROR(VLOOKUP(B3430,'SKT LİSTESİ'!F:F,1,0),"")</f>
        <v/>
      </c>
      <c r="E3430" s="128" t="str">
        <f ca="1">IFERROR(IF($C3430="","",VLOOKUP(FİLTRE!$C3430,'SKT LİSTESİ'!$F:$S,5,0)),"")</f>
        <v/>
      </c>
      <c r="F3430" s="129" t="str">
        <f ca="1">IFERROR(IF($C3430="","",VLOOKUP(FİLTRE!$C3430,'SKT LİSTESİ'!$F:$S,7,0)),"")</f>
        <v/>
      </c>
      <c r="G3430" s="130" t="str">
        <f ca="1">IFERROR(IF($C3430="","",VLOOKUP(FİLTRE!$C3430,'SKT LİSTESİ'!$F:$S,8,0)),"")</f>
        <v/>
      </c>
      <c r="H3430" s="131" t="str">
        <f ca="1">IF(E3430="","",IF($C3430="","",VLOOKUP(FİLTRE!$C3430,'SKT LİSTESİ'!$F:$S,9,0)))</f>
        <v/>
      </c>
      <c r="I3430" s="132" t="str">
        <f ca="1">IFERROR(IF($C3430="","",VLOOKUP(FİLTRE!$C3430,'SKT LİSTESİ'!$F:$S,10,0)),"")</f>
        <v/>
      </c>
      <c r="J3430" s="133" t="str">
        <f ca="1">IFERROR(IF($C3430="","",VLOOKUP(FİLTRE!$C3430,'SKT LİSTESİ'!$F:$S,11,0)),"")</f>
        <v/>
      </c>
      <c r="K3430" s="134" t="str">
        <f ca="1">IFERROR(IF($C3430="","",VLOOKUP(FİLTRE!$C3430,'SKT LİSTESİ'!$F:$S,12,0)),"")</f>
        <v/>
      </c>
      <c r="L3430" s="134" t="str">
        <f ca="1">IFERROR(IF($C3430="","",VLOOKUP(FİLTRE!$C3430,'SKT LİSTESİ'!$F:$S,13,0)),"")</f>
        <v/>
      </c>
      <c r="M3430" s="135" t="str">
        <f ca="1">IFERROR(IF($C3430="","",VLOOKUP(FİLTRE!$C3430,'SKT LİSTESİ'!$F:$AJ,14,0)),"")</f>
        <v/>
      </c>
      <c r="N3430" s="31" t="str">
        <f ca="1">IFERROR(IF($C3430="","",VLOOKUP(FİLTRE!$C3430,'SKT LİSTESİ'!$F:$AJ,22,0)),"")</f>
        <v/>
      </c>
      <c r="O3430" s="136" t="str">
        <f ca="1">IFERROR(IF($C3430="","",VLOOKUP(FİLTRE!$C3430,'SKT LİSTESİ'!$F:$AJ,23,0)),"")</f>
        <v/>
      </c>
      <c r="P3430" s="31"/>
      <c r="Q3430" s="31"/>
      <c r="R3430" s="137" t="str">
        <f ca="1">(IFERROR(IF($C3430="","",VLOOKUP(FİLTRE!$C3430,'SKT LİSTESİ'!$F:$AJ,15,0)),""))</f>
        <v/>
      </c>
      <c r="S3430" s="138" t="str">
        <f ca="1">IFERROR(IF($C3430="","",VLOOKUP(FİLTRE!$C3430,'SKT LİSTESİ'!$F:$AJ,16,0)),"")</f>
        <v/>
      </c>
      <c r="AF3430" s="179" t="str">
        <f t="shared" ca="1" si="214"/>
        <v/>
      </c>
      <c r="AG3430" s="179">
        <f t="shared" ca="1" si="215"/>
        <v>0</v>
      </c>
      <c r="AH3430" s="179">
        <f t="shared" ca="1" si="216"/>
        <v>0</v>
      </c>
    </row>
    <row r="3431" spans="2:34" ht="15.75" x14ac:dyDescent="0.25">
      <c r="B3431">
        <f t="shared" ca="1" si="213"/>
        <v>3419</v>
      </c>
      <c r="C3431" t="str">
        <f ca="1">IFERROR(VLOOKUP(B3431,'SKT LİSTESİ'!F:F,1,0),"")</f>
        <v/>
      </c>
      <c r="E3431" s="128" t="str">
        <f ca="1">IFERROR(IF($C3431="","",VLOOKUP(FİLTRE!$C3431,'SKT LİSTESİ'!$F:$S,5,0)),"")</f>
        <v/>
      </c>
      <c r="F3431" s="129" t="str">
        <f ca="1">IFERROR(IF($C3431="","",VLOOKUP(FİLTRE!$C3431,'SKT LİSTESİ'!$F:$S,7,0)),"")</f>
        <v/>
      </c>
      <c r="G3431" s="130" t="str">
        <f ca="1">IFERROR(IF($C3431="","",VLOOKUP(FİLTRE!$C3431,'SKT LİSTESİ'!$F:$S,8,0)),"")</f>
        <v/>
      </c>
      <c r="H3431" s="131" t="str">
        <f ca="1">IF(E3431="","",IF($C3431="","",VLOOKUP(FİLTRE!$C3431,'SKT LİSTESİ'!$F:$S,9,0)))</f>
        <v/>
      </c>
      <c r="I3431" s="132" t="str">
        <f ca="1">IFERROR(IF($C3431="","",VLOOKUP(FİLTRE!$C3431,'SKT LİSTESİ'!$F:$S,10,0)),"")</f>
        <v/>
      </c>
      <c r="J3431" s="133" t="str">
        <f ca="1">IFERROR(IF($C3431="","",VLOOKUP(FİLTRE!$C3431,'SKT LİSTESİ'!$F:$S,11,0)),"")</f>
        <v/>
      </c>
      <c r="K3431" s="134" t="str">
        <f ca="1">IFERROR(IF($C3431="","",VLOOKUP(FİLTRE!$C3431,'SKT LİSTESİ'!$F:$S,12,0)),"")</f>
        <v/>
      </c>
      <c r="L3431" s="134" t="str">
        <f ca="1">IFERROR(IF($C3431="","",VLOOKUP(FİLTRE!$C3431,'SKT LİSTESİ'!$F:$S,13,0)),"")</f>
        <v/>
      </c>
      <c r="M3431" s="135" t="str">
        <f ca="1">IFERROR(IF($C3431="","",VLOOKUP(FİLTRE!$C3431,'SKT LİSTESİ'!$F:$AJ,14,0)),"")</f>
        <v/>
      </c>
      <c r="N3431" s="31" t="str">
        <f ca="1">IFERROR(IF($C3431="","",VLOOKUP(FİLTRE!$C3431,'SKT LİSTESİ'!$F:$AJ,22,0)),"")</f>
        <v/>
      </c>
      <c r="O3431" s="136" t="str">
        <f ca="1">IFERROR(IF($C3431="","",VLOOKUP(FİLTRE!$C3431,'SKT LİSTESİ'!$F:$AJ,23,0)),"")</f>
        <v/>
      </c>
      <c r="P3431" s="31"/>
      <c r="Q3431" s="31"/>
      <c r="R3431" s="137" t="str">
        <f ca="1">(IFERROR(IF($C3431="","",VLOOKUP(FİLTRE!$C3431,'SKT LİSTESİ'!$F:$AJ,15,0)),""))</f>
        <v/>
      </c>
      <c r="S3431" s="138" t="str">
        <f ca="1">IFERROR(IF($C3431="","",VLOOKUP(FİLTRE!$C3431,'SKT LİSTESİ'!$F:$AJ,16,0)),"")</f>
        <v/>
      </c>
      <c r="AF3431" s="179" t="str">
        <f t="shared" ca="1" si="214"/>
        <v/>
      </c>
      <c r="AG3431" s="179">
        <f t="shared" ca="1" si="215"/>
        <v>0</v>
      </c>
      <c r="AH3431" s="179">
        <f t="shared" ca="1" si="216"/>
        <v>0</v>
      </c>
    </row>
    <row r="3432" spans="2:34" ht="15.75" x14ac:dyDescent="0.25">
      <c r="B3432">
        <f t="shared" ca="1" si="213"/>
        <v>3420</v>
      </c>
      <c r="C3432" t="str">
        <f ca="1">IFERROR(VLOOKUP(B3432,'SKT LİSTESİ'!F:F,1,0),"")</f>
        <v/>
      </c>
      <c r="E3432" s="128" t="str">
        <f ca="1">IFERROR(IF($C3432="","",VLOOKUP(FİLTRE!$C3432,'SKT LİSTESİ'!$F:$S,5,0)),"")</f>
        <v/>
      </c>
      <c r="F3432" s="129" t="str">
        <f ca="1">IFERROR(IF($C3432="","",VLOOKUP(FİLTRE!$C3432,'SKT LİSTESİ'!$F:$S,7,0)),"")</f>
        <v/>
      </c>
      <c r="G3432" s="130" t="str">
        <f ca="1">IFERROR(IF($C3432="","",VLOOKUP(FİLTRE!$C3432,'SKT LİSTESİ'!$F:$S,8,0)),"")</f>
        <v/>
      </c>
      <c r="H3432" s="131" t="str">
        <f ca="1">IF(E3432="","",IF($C3432="","",VLOOKUP(FİLTRE!$C3432,'SKT LİSTESİ'!$F:$S,9,0)))</f>
        <v/>
      </c>
      <c r="I3432" s="132" t="str">
        <f ca="1">IFERROR(IF($C3432="","",VLOOKUP(FİLTRE!$C3432,'SKT LİSTESİ'!$F:$S,10,0)),"")</f>
        <v/>
      </c>
      <c r="J3432" s="133" t="str">
        <f ca="1">IFERROR(IF($C3432="","",VLOOKUP(FİLTRE!$C3432,'SKT LİSTESİ'!$F:$S,11,0)),"")</f>
        <v/>
      </c>
      <c r="K3432" s="134" t="str">
        <f ca="1">IFERROR(IF($C3432="","",VLOOKUP(FİLTRE!$C3432,'SKT LİSTESİ'!$F:$S,12,0)),"")</f>
        <v/>
      </c>
      <c r="L3432" s="134" t="str">
        <f ca="1">IFERROR(IF($C3432="","",VLOOKUP(FİLTRE!$C3432,'SKT LİSTESİ'!$F:$S,13,0)),"")</f>
        <v/>
      </c>
      <c r="M3432" s="135" t="str">
        <f ca="1">IFERROR(IF($C3432="","",VLOOKUP(FİLTRE!$C3432,'SKT LİSTESİ'!$F:$AJ,14,0)),"")</f>
        <v/>
      </c>
      <c r="N3432" s="31" t="str">
        <f ca="1">IFERROR(IF($C3432="","",VLOOKUP(FİLTRE!$C3432,'SKT LİSTESİ'!$F:$AJ,22,0)),"")</f>
        <v/>
      </c>
      <c r="O3432" s="136" t="str">
        <f ca="1">IFERROR(IF($C3432="","",VLOOKUP(FİLTRE!$C3432,'SKT LİSTESİ'!$F:$AJ,23,0)),"")</f>
        <v/>
      </c>
      <c r="P3432" s="31"/>
      <c r="Q3432" s="31"/>
      <c r="R3432" s="137" t="str">
        <f ca="1">(IFERROR(IF($C3432="","",VLOOKUP(FİLTRE!$C3432,'SKT LİSTESİ'!$F:$AJ,15,0)),""))</f>
        <v/>
      </c>
      <c r="S3432" s="138" t="str">
        <f ca="1">IFERROR(IF($C3432="","",VLOOKUP(FİLTRE!$C3432,'SKT LİSTESİ'!$F:$AJ,16,0)),"")</f>
        <v/>
      </c>
      <c r="AF3432" s="179" t="str">
        <f t="shared" ca="1" si="214"/>
        <v/>
      </c>
      <c r="AG3432" s="179">
        <f t="shared" ca="1" si="215"/>
        <v>0</v>
      </c>
      <c r="AH3432" s="179">
        <f t="shared" ca="1" si="216"/>
        <v>0</v>
      </c>
    </row>
    <row r="3433" spans="2:34" ht="15.75" x14ac:dyDescent="0.25">
      <c r="B3433">
        <f t="shared" ca="1" si="213"/>
        <v>3421</v>
      </c>
      <c r="C3433" t="str">
        <f ca="1">IFERROR(VLOOKUP(B3433,'SKT LİSTESİ'!F:F,1,0),"")</f>
        <v/>
      </c>
      <c r="E3433" s="128" t="str">
        <f ca="1">IFERROR(IF($C3433="","",VLOOKUP(FİLTRE!$C3433,'SKT LİSTESİ'!$F:$S,5,0)),"")</f>
        <v/>
      </c>
      <c r="F3433" s="129" t="str">
        <f ca="1">IFERROR(IF($C3433="","",VLOOKUP(FİLTRE!$C3433,'SKT LİSTESİ'!$F:$S,7,0)),"")</f>
        <v/>
      </c>
      <c r="G3433" s="130" t="str">
        <f ca="1">IFERROR(IF($C3433="","",VLOOKUP(FİLTRE!$C3433,'SKT LİSTESİ'!$F:$S,8,0)),"")</f>
        <v/>
      </c>
      <c r="H3433" s="131" t="str">
        <f ca="1">IF(E3433="","",IF($C3433="","",VLOOKUP(FİLTRE!$C3433,'SKT LİSTESİ'!$F:$S,9,0)))</f>
        <v/>
      </c>
      <c r="I3433" s="132" t="str">
        <f ca="1">IFERROR(IF($C3433="","",VLOOKUP(FİLTRE!$C3433,'SKT LİSTESİ'!$F:$S,10,0)),"")</f>
        <v/>
      </c>
      <c r="J3433" s="133" t="str">
        <f ca="1">IFERROR(IF($C3433="","",VLOOKUP(FİLTRE!$C3433,'SKT LİSTESİ'!$F:$S,11,0)),"")</f>
        <v/>
      </c>
      <c r="K3433" s="134" t="str">
        <f ca="1">IFERROR(IF($C3433="","",VLOOKUP(FİLTRE!$C3433,'SKT LİSTESİ'!$F:$S,12,0)),"")</f>
        <v/>
      </c>
      <c r="L3433" s="134" t="str">
        <f ca="1">IFERROR(IF($C3433="","",VLOOKUP(FİLTRE!$C3433,'SKT LİSTESİ'!$F:$S,13,0)),"")</f>
        <v/>
      </c>
      <c r="M3433" s="135" t="str">
        <f ca="1">IFERROR(IF($C3433="","",VLOOKUP(FİLTRE!$C3433,'SKT LİSTESİ'!$F:$AJ,14,0)),"")</f>
        <v/>
      </c>
      <c r="N3433" s="31" t="str">
        <f ca="1">IFERROR(IF($C3433="","",VLOOKUP(FİLTRE!$C3433,'SKT LİSTESİ'!$F:$AJ,22,0)),"")</f>
        <v/>
      </c>
      <c r="O3433" s="136" t="str">
        <f ca="1">IFERROR(IF($C3433="","",VLOOKUP(FİLTRE!$C3433,'SKT LİSTESİ'!$F:$AJ,23,0)),"")</f>
        <v/>
      </c>
      <c r="P3433" s="31"/>
      <c r="Q3433" s="31"/>
      <c r="R3433" s="137" t="str">
        <f ca="1">(IFERROR(IF($C3433="","",VLOOKUP(FİLTRE!$C3433,'SKT LİSTESİ'!$F:$AJ,15,0)),""))</f>
        <v/>
      </c>
      <c r="S3433" s="138" t="str">
        <f ca="1">IFERROR(IF($C3433="","",VLOOKUP(FİLTRE!$C3433,'SKT LİSTESİ'!$F:$AJ,16,0)),"")</f>
        <v/>
      </c>
      <c r="AF3433" s="179" t="str">
        <f t="shared" ca="1" si="214"/>
        <v/>
      </c>
      <c r="AG3433" s="179">
        <f t="shared" ca="1" si="215"/>
        <v>0</v>
      </c>
      <c r="AH3433" s="179">
        <f t="shared" ca="1" si="216"/>
        <v>0</v>
      </c>
    </row>
    <row r="3434" spans="2:34" ht="15.75" x14ac:dyDescent="0.25">
      <c r="B3434">
        <f t="shared" ca="1" si="213"/>
        <v>3422</v>
      </c>
      <c r="C3434" t="str">
        <f ca="1">IFERROR(VLOOKUP(B3434,'SKT LİSTESİ'!F:F,1,0),"")</f>
        <v/>
      </c>
      <c r="E3434" s="128" t="str">
        <f ca="1">IFERROR(IF($C3434="","",VLOOKUP(FİLTRE!$C3434,'SKT LİSTESİ'!$F:$S,5,0)),"")</f>
        <v/>
      </c>
      <c r="F3434" s="129" t="str">
        <f ca="1">IFERROR(IF($C3434="","",VLOOKUP(FİLTRE!$C3434,'SKT LİSTESİ'!$F:$S,7,0)),"")</f>
        <v/>
      </c>
      <c r="G3434" s="130" t="str">
        <f ca="1">IFERROR(IF($C3434="","",VLOOKUP(FİLTRE!$C3434,'SKT LİSTESİ'!$F:$S,8,0)),"")</f>
        <v/>
      </c>
      <c r="H3434" s="131" t="str">
        <f ca="1">IF(E3434="","",IF($C3434="","",VLOOKUP(FİLTRE!$C3434,'SKT LİSTESİ'!$F:$S,9,0)))</f>
        <v/>
      </c>
      <c r="I3434" s="132" t="str">
        <f ca="1">IFERROR(IF($C3434="","",VLOOKUP(FİLTRE!$C3434,'SKT LİSTESİ'!$F:$S,10,0)),"")</f>
        <v/>
      </c>
      <c r="J3434" s="133" t="str">
        <f ca="1">IFERROR(IF($C3434="","",VLOOKUP(FİLTRE!$C3434,'SKT LİSTESİ'!$F:$S,11,0)),"")</f>
        <v/>
      </c>
      <c r="K3434" s="134" t="str">
        <f ca="1">IFERROR(IF($C3434="","",VLOOKUP(FİLTRE!$C3434,'SKT LİSTESİ'!$F:$S,12,0)),"")</f>
        <v/>
      </c>
      <c r="L3434" s="134" t="str">
        <f ca="1">IFERROR(IF($C3434="","",VLOOKUP(FİLTRE!$C3434,'SKT LİSTESİ'!$F:$S,13,0)),"")</f>
        <v/>
      </c>
      <c r="M3434" s="135" t="str">
        <f ca="1">IFERROR(IF($C3434="","",VLOOKUP(FİLTRE!$C3434,'SKT LİSTESİ'!$F:$AJ,14,0)),"")</f>
        <v/>
      </c>
      <c r="N3434" s="31" t="str">
        <f ca="1">IFERROR(IF($C3434="","",VLOOKUP(FİLTRE!$C3434,'SKT LİSTESİ'!$F:$AJ,22,0)),"")</f>
        <v/>
      </c>
      <c r="O3434" s="136" t="str">
        <f ca="1">IFERROR(IF($C3434="","",VLOOKUP(FİLTRE!$C3434,'SKT LİSTESİ'!$F:$AJ,23,0)),"")</f>
        <v/>
      </c>
      <c r="P3434" s="31"/>
      <c r="Q3434" s="31"/>
      <c r="R3434" s="137" t="str">
        <f ca="1">(IFERROR(IF($C3434="","",VLOOKUP(FİLTRE!$C3434,'SKT LİSTESİ'!$F:$AJ,15,0)),""))</f>
        <v/>
      </c>
      <c r="S3434" s="138" t="str">
        <f ca="1">IFERROR(IF($C3434="","",VLOOKUP(FİLTRE!$C3434,'SKT LİSTESİ'!$F:$AJ,16,0)),"")</f>
        <v/>
      </c>
      <c r="AF3434" s="179" t="str">
        <f t="shared" ca="1" si="214"/>
        <v/>
      </c>
      <c r="AG3434" s="179">
        <f t="shared" ca="1" si="215"/>
        <v>0</v>
      </c>
      <c r="AH3434" s="179">
        <f t="shared" ca="1" si="216"/>
        <v>0</v>
      </c>
    </row>
    <row r="3435" spans="2:34" ht="15.75" x14ac:dyDescent="0.25">
      <c r="B3435">
        <f t="shared" ca="1" si="213"/>
        <v>3423</v>
      </c>
      <c r="C3435" t="str">
        <f ca="1">IFERROR(VLOOKUP(B3435,'SKT LİSTESİ'!F:F,1,0),"")</f>
        <v/>
      </c>
      <c r="E3435" s="128" t="str">
        <f ca="1">IFERROR(IF($C3435="","",VLOOKUP(FİLTRE!$C3435,'SKT LİSTESİ'!$F:$S,5,0)),"")</f>
        <v/>
      </c>
      <c r="F3435" s="129" t="str">
        <f ca="1">IFERROR(IF($C3435="","",VLOOKUP(FİLTRE!$C3435,'SKT LİSTESİ'!$F:$S,7,0)),"")</f>
        <v/>
      </c>
      <c r="G3435" s="130" t="str">
        <f ca="1">IFERROR(IF($C3435="","",VLOOKUP(FİLTRE!$C3435,'SKT LİSTESİ'!$F:$S,8,0)),"")</f>
        <v/>
      </c>
      <c r="H3435" s="131" t="str">
        <f ca="1">IF(E3435="","",IF($C3435="","",VLOOKUP(FİLTRE!$C3435,'SKT LİSTESİ'!$F:$S,9,0)))</f>
        <v/>
      </c>
      <c r="I3435" s="132" t="str">
        <f ca="1">IFERROR(IF($C3435="","",VLOOKUP(FİLTRE!$C3435,'SKT LİSTESİ'!$F:$S,10,0)),"")</f>
        <v/>
      </c>
      <c r="J3435" s="133" t="str">
        <f ca="1">IFERROR(IF($C3435="","",VLOOKUP(FİLTRE!$C3435,'SKT LİSTESİ'!$F:$S,11,0)),"")</f>
        <v/>
      </c>
      <c r="K3435" s="134" t="str">
        <f ca="1">IFERROR(IF($C3435="","",VLOOKUP(FİLTRE!$C3435,'SKT LİSTESİ'!$F:$S,12,0)),"")</f>
        <v/>
      </c>
      <c r="L3435" s="134" t="str">
        <f ca="1">IFERROR(IF($C3435="","",VLOOKUP(FİLTRE!$C3435,'SKT LİSTESİ'!$F:$S,13,0)),"")</f>
        <v/>
      </c>
      <c r="M3435" s="135" t="str">
        <f ca="1">IFERROR(IF($C3435="","",VLOOKUP(FİLTRE!$C3435,'SKT LİSTESİ'!$F:$AJ,14,0)),"")</f>
        <v/>
      </c>
      <c r="N3435" s="31" t="str">
        <f ca="1">IFERROR(IF($C3435="","",VLOOKUP(FİLTRE!$C3435,'SKT LİSTESİ'!$F:$AJ,22,0)),"")</f>
        <v/>
      </c>
      <c r="O3435" s="136" t="str">
        <f ca="1">IFERROR(IF($C3435="","",VLOOKUP(FİLTRE!$C3435,'SKT LİSTESİ'!$F:$AJ,23,0)),"")</f>
        <v/>
      </c>
      <c r="P3435" s="31"/>
      <c r="Q3435" s="31"/>
      <c r="R3435" s="137" t="str">
        <f ca="1">(IFERROR(IF($C3435="","",VLOOKUP(FİLTRE!$C3435,'SKT LİSTESİ'!$F:$AJ,15,0)),""))</f>
        <v/>
      </c>
      <c r="S3435" s="138" t="str">
        <f ca="1">IFERROR(IF($C3435="","",VLOOKUP(FİLTRE!$C3435,'SKT LİSTESİ'!$F:$AJ,16,0)),"")</f>
        <v/>
      </c>
      <c r="AF3435" s="179" t="str">
        <f t="shared" ca="1" si="214"/>
        <v/>
      </c>
      <c r="AG3435" s="179">
        <f t="shared" ca="1" si="215"/>
        <v>0</v>
      </c>
      <c r="AH3435" s="179">
        <f t="shared" ca="1" si="216"/>
        <v>0</v>
      </c>
    </row>
    <row r="3436" spans="2:34" ht="15.75" x14ac:dyDescent="0.25">
      <c r="B3436">
        <f t="shared" ca="1" si="213"/>
        <v>3424</v>
      </c>
      <c r="C3436" t="str">
        <f ca="1">IFERROR(VLOOKUP(B3436,'SKT LİSTESİ'!F:F,1,0),"")</f>
        <v/>
      </c>
      <c r="E3436" s="128" t="str">
        <f ca="1">IFERROR(IF($C3436="","",VLOOKUP(FİLTRE!$C3436,'SKT LİSTESİ'!$F:$S,5,0)),"")</f>
        <v/>
      </c>
      <c r="F3436" s="129" t="str">
        <f ca="1">IFERROR(IF($C3436="","",VLOOKUP(FİLTRE!$C3436,'SKT LİSTESİ'!$F:$S,7,0)),"")</f>
        <v/>
      </c>
      <c r="G3436" s="130" t="str">
        <f ca="1">IFERROR(IF($C3436="","",VLOOKUP(FİLTRE!$C3436,'SKT LİSTESİ'!$F:$S,8,0)),"")</f>
        <v/>
      </c>
      <c r="H3436" s="131" t="str">
        <f ca="1">IF(E3436="","",IF($C3436="","",VLOOKUP(FİLTRE!$C3436,'SKT LİSTESİ'!$F:$S,9,0)))</f>
        <v/>
      </c>
      <c r="I3436" s="132" t="str">
        <f ca="1">IFERROR(IF($C3436="","",VLOOKUP(FİLTRE!$C3436,'SKT LİSTESİ'!$F:$S,10,0)),"")</f>
        <v/>
      </c>
      <c r="J3436" s="133" t="str">
        <f ca="1">IFERROR(IF($C3436="","",VLOOKUP(FİLTRE!$C3436,'SKT LİSTESİ'!$F:$S,11,0)),"")</f>
        <v/>
      </c>
      <c r="K3436" s="134" t="str">
        <f ca="1">IFERROR(IF($C3436="","",VLOOKUP(FİLTRE!$C3436,'SKT LİSTESİ'!$F:$S,12,0)),"")</f>
        <v/>
      </c>
      <c r="L3436" s="134" t="str">
        <f ca="1">IFERROR(IF($C3436="","",VLOOKUP(FİLTRE!$C3436,'SKT LİSTESİ'!$F:$S,13,0)),"")</f>
        <v/>
      </c>
      <c r="M3436" s="135" t="str">
        <f ca="1">IFERROR(IF($C3436="","",VLOOKUP(FİLTRE!$C3436,'SKT LİSTESİ'!$F:$AJ,14,0)),"")</f>
        <v/>
      </c>
      <c r="N3436" s="31" t="str">
        <f ca="1">IFERROR(IF($C3436="","",VLOOKUP(FİLTRE!$C3436,'SKT LİSTESİ'!$F:$AJ,22,0)),"")</f>
        <v/>
      </c>
      <c r="O3436" s="136" t="str">
        <f ca="1">IFERROR(IF($C3436="","",VLOOKUP(FİLTRE!$C3436,'SKT LİSTESİ'!$F:$AJ,23,0)),"")</f>
        <v/>
      </c>
      <c r="P3436" s="31"/>
      <c r="Q3436" s="31"/>
      <c r="R3436" s="137" t="str">
        <f ca="1">(IFERROR(IF($C3436="","",VLOOKUP(FİLTRE!$C3436,'SKT LİSTESİ'!$F:$AJ,15,0)),""))</f>
        <v/>
      </c>
      <c r="S3436" s="138" t="str">
        <f ca="1">IFERROR(IF($C3436="","",VLOOKUP(FİLTRE!$C3436,'SKT LİSTESİ'!$F:$AJ,16,0)),"")</f>
        <v/>
      </c>
      <c r="AF3436" s="179" t="str">
        <f t="shared" ca="1" si="214"/>
        <v/>
      </c>
      <c r="AG3436" s="179">
        <f t="shared" ca="1" si="215"/>
        <v>0</v>
      </c>
      <c r="AH3436" s="179">
        <f t="shared" ca="1" si="216"/>
        <v>0</v>
      </c>
    </row>
    <row r="3437" spans="2:34" ht="15.75" x14ac:dyDescent="0.25">
      <c r="B3437">
        <f t="shared" ca="1" si="213"/>
        <v>3425</v>
      </c>
      <c r="C3437" t="str">
        <f ca="1">IFERROR(VLOOKUP(B3437,'SKT LİSTESİ'!F:F,1,0),"")</f>
        <v/>
      </c>
      <c r="E3437" s="128" t="str">
        <f ca="1">IFERROR(IF($C3437="","",VLOOKUP(FİLTRE!$C3437,'SKT LİSTESİ'!$F:$S,5,0)),"")</f>
        <v/>
      </c>
      <c r="F3437" s="129" t="str">
        <f ca="1">IFERROR(IF($C3437="","",VLOOKUP(FİLTRE!$C3437,'SKT LİSTESİ'!$F:$S,7,0)),"")</f>
        <v/>
      </c>
      <c r="G3437" s="130" t="str">
        <f ca="1">IFERROR(IF($C3437="","",VLOOKUP(FİLTRE!$C3437,'SKT LİSTESİ'!$F:$S,8,0)),"")</f>
        <v/>
      </c>
      <c r="H3437" s="131" t="str">
        <f ca="1">IF(E3437="","",IF($C3437="","",VLOOKUP(FİLTRE!$C3437,'SKT LİSTESİ'!$F:$S,9,0)))</f>
        <v/>
      </c>
      <c r="I3437" s="132" t="str">
        <f ca="1">IFERROR(IF($C3437="","",VLOOKUP(FİLTRE!$C3437,'SKT LİSTESİ'!$F:$S,10,0)),"")</f>
        <v/>
      </c>
      <c r="J3437" s="133" t="str">
        <f ca="1">IFERROR(IF($C3437="","",VLOOKUP(FİLTRE!$C3437,'SKT LİSTESİ'!$F:$S,11,0)),"")</f>
        <v/>
      </c>
      <c r="K3437" s="134" t="str">
        <f ca="1">IFERROR(IF($C3437="","",VLOOKUP(FİLTRE!$C3437,'SKT LİSTESİ'!$F:$S,12,0)),"")</f>
        <v/>
      </c>
      <c r="L3437" s="134" t="str">
        <f ca="1">IFERROR(IF($C3437="","",VLOOKUP(FİLTRE!$C3437,'SKT LİSTESİ'!$F:$S,13,0)),"")</f>
        <v/>
      </c>
      <c r="M3437" s="135" t="str">
        <f ca="1">IFERROR(IF($C3437="","",VLOOKUP(FİLTRE!$C3437,'SKT LİSTESİ'!$F:$AJ,14,0)),"")</f>
        <v/>
      </c>
      <c r="N3437" s="31" t="str">
        <f ca="1">IFERROR(IF($C3437="","",VLOOKUP(FİLTRE!$C3437,'SKT LİSTESİ'!$F:$AJ,22,0)),"")</f>
        <v/>
      </c>
      <c r="O3437" s="136" t="str">
        <f ca="1">IFERROR(IF($C3437="","",VLOOKUP(FİLTRE!$C3437,'SKT LİSTESİ'!$F:$AJ,23,0)),"")</f>
        <v/>
      </c>
      <c r="P3437" s="31"/>
      <c r="Q3437" s="31"/>
      <c r="R3437" s="137" t="str">
        <f ca="1">(IFERROR(IF($C3437="","",VLOOKUP(FİLTRE!$C3437,'SKT LİSTESİ'!$F:$AJ,15,0)),""))</f>
        <v/>
      </c>
      <c r="S3437" s="138" t="str">
        <f ca="1">IFERROR(IF($C3437="","",VLOOKUP(FİLTRE!$C3437,'SKT LİSTESİ'!$F:$AJ,16,0)),"")</f>
        <v/>
      </c>
      <c r="AF3437" s="179" t="str">
        <f t="shared" ca="1" si="214"/>
        <v/>
      </c>
      <c r="AG3437" s="179">
        <f t="shared" ca="1" si="215"/>
        <v>0</v>
      </c>
      <c r="AH3437" s="179">
        <f t="shared" ca="1" si="216"/>
        <v>0</v>
      </c>
    </row>
    <row r="3438" spans="2:34" ht="15.75" x14ac:dyDescent="0.25">
      <c r="B3438">
        <f t="shared" ca="1" si="213"/>
        <v>3426</v>
      </c>
      <c r="C3438" t="str">
        <f ca="1">IFERROR(VLOOKUP(B3438,'SKT LİSTESİ'!F:F,1,0),"")</f>
        <v/>
      </c>
      <c r="E3438" s="128" t="str">
        <f ca="1">IFERROR(IF($C3438="","",VLOOKUP(FİLTRE!$C3438,'SKT LİSTESİ'!$F:$S,5,0)),"")</f>
        <v/>
      </c>
      <c r="F3438" s="129" t="str">
        <f ca="1">IFERROR(IF($C3438="","",VLOOKUP(FİLTRE!$C3438,'SKT LİSTESİ'!$F:$S,7,0)),"")</f>
        <v/>
      </c>
      <c r="G3438" s="130" t="str">
        <f ca="1">IFERROR(IF($C3438="","",VLOOKUP(FİLTRE!$C3438,'SKT LİSTESİ'!$F:$S,8,0)),"")</f>
        <v/>
      </c>
      <c r="H3438" s="131" t="str">
        <f ca="1">IF(E3438="","",IF($C3438="","",VLOOKUP(FİLTRE!$C3438,'SKT LİSTESİ'!$F:$S,9,0)))</f>
        <v/>
      </c>
      <c r="I3438" s="132" t="str">
        <f ca="1">IFERROR(IF($C3438="","",VLOOKUP(FİLTRE!$C3438,'SKT LİSTESİ'!$F:$S,10,0)),"")</f>
        <v/>
      </c>
      <c r="J3438" s="133" t="str">
        <f ca="1">IFERROR(IF($C3438="","",VLOOKUP(FİLTRE!$C3438,'SKT LİSTESİ'!$F:$S,11,0)),"")</f>
        <v/>
      </c>
      <c r="K3438" s="134" t="str">
        <f ca="1">IFERROR(IF($C3438="","",VLOOKUP(FİLTRE!$C3438,'SKT LİSTESİ'!$F:$S,12,0)),"")</f>
        <v/>
      </c>
      <c r="L3438" s="134" t="str">
        <f ca="1">IFERROR(IF($C3438="","",VLOOKUP(FİLTRE!$C3438,'SKT LİSTESİ'!$F:$S,13,0)),"")</f>
        <v/>
      </c>
      <c r="M3438" s="135" t="str">
        <f ca="1">IFERROR(IF($C3438="","",VLOOKUP(FİLTRE!$C3438,'SKT LİSTESİ'!$F:$AJ,14,0)),"")</f>
        <v/>
      </c>
      <c r="N3438" s="31" t="str">
        <f ca="1">IFERROR(IF($C3438="","",VLOOKUP(FİLTRE!$C3438,'SKT LİSTESİ'!$F:$AJ,22,0)),"")</f>
        <v/>
      </c>
      <c r="O3438" s="136" t="str">
        <f ca="1">IFERROR(IF($C3438="","",VLOOKUP(FİLTRE!$C3438,'SKT LİSTESİ'!$F:$AJ,23,0)),"")</f>
        <v/>
      </c>
      <c r="P3438" s="31"/>
      <c r="Q3438" s="31"/>
      <c r="R3438" s="137" t="str">
        <f ca="1">(IFERROR(IF($C3438="","",VLOOKUP(FİLTRE!$C3438,'SKT LİSTESİ'!$F:$AJ,15,0)),""))</f>
        <v/>
      </c>
      <c r="S3438" s="138" t="str">
        <f ca="1">IFERROR(IF($C3438="","",VLOOKUP(FİLTRE!$C3438,'SKT LİSTESİ'!$F:$AJ,16,0)),"")</f>
        <v/>
      </c>
      <c r="AF3438" s="179" t="str">
        <f t="shared" ca="1" si="214"/>
        <v/>
      </c>
      <c r="AG3438" s="179">
        <f t="shared" ca="1" si="215"/>
        <v>0</v>
      </c>
      <c r="AH3438" s="179">
        <f t="shared" ca="1" si="216"/>
        <v>0</v>
      </c>
    </row>
    <row r="3439" spans="2:34" ht="15.75" x14ac:dyDescent="0.25">
      <c r="B3439">
        <f t="shared" ca="1" si="213"/>
        <v>3427</v>
      </c>
      <c r="C3439" t="str">
        <f ca="1">IFERROR(VLOOKUP(B3439,'SKT LİSTESİ'!F:F,1,0),"")</f>
        <v/>
      </c>
      <c r="E3439" s="128" t="str">
        <f ca="1">IFERROR(IF($C3439="","",VLOOKUP(FİLTRE!$C3439,'SKT LİSTESİ'!$F:$S,5,0)),"")</f>
        <v/>
      </c>
      <c r="F3439" s="129" t="str">
        <f ca="1">IFERROR(IF($C3439="","",VLOOKUP(FİLTRE!$C3439,'SKT LİSTESİ'!$F:$S,7,0)),"")</f>
        <v/>
      </c>
      <c r="G3439" s="130" t="str">
        <f ca="1">IFERROR(IF($C3439="","",VLOOKUP(FİLTRE!$C3439,'SKT LİSTESİ'!$F:$S,8,0)),"")</f>
        <v/>
      </c>
      <c r="H3439" s="131" t="str">
        <f ca="1">IF(E3439="","",IF($C3439="","",VLOOKUP(FİLTRE!$C3439,'SKT LİSTESİ'!$F:$S,9,0)))</f>
        <v/>
      </c>
      <c r="I3439" s="132" t="str">
        <f ca="1">IFERROR(IF($C3439="","",VLOOKUP(FİLTRE!$C3439,'SKT LİSTESİ'!$F:$S,10,0)),"")</f>
        <v/>
      </c>
      <c r="J3439" s="133" t="str">
        <f ca="1">IFERROR(IF($C3439="","",VLOOKUP(FİLTRE!$C3439,'SKT LİSTESİ'!$F:$S,11,0)),"")</f>
        <v/>
      </c>
      <c r="K3439" s="134" t="str">
        <f ca="1">IFERROR(IF($C3439="","",VLOOKUP(FİLTRE!$C3439,'SKT LİSTESİ'!$F:$S,12,0)),"")</f>
        <v/>
      </c>
      <c r="L3439" s="134" t="str">
        <f ca="1">IFERROR(IF($C3439="","",VLOOKUP(FİLTRE!$C3439,'SKT LİSTESİ'!$F:$S,13,0)),"")</f>
        <v/>
      </c>
      <c r="M3439" s="135" t="str">
        <f ca="1">IFERROR(IF($C3439="","",VLOOKUP(FİLTRE!$C3439,'SKT LİSTESİ'!$F:$AJ,14,0)),"")</f>
        <v/>
      </c>
      <c r="N3439" s="31" t="str">
        <f ca="1">IFERROR(IF($C3439="","",VLOOKUP(FİLTRE!$C3439,'SKT LİSTESİ'!$F:$AJ,22,0)),"")</f>
        <v/>
      </c>
      <c r="O3439" s="136" t="str">
        <f ca="1">IFERROR(IF($C3439="","",VLOOKUP(FİLTRE!$C3439,'SKT LİSTESİ'!$F:$AJ,23,0)),"")</f>
        <v/>
      </c>
      <c r="P3439" s="31"/>
      <c r="Q3439" s="31"/>
      <c r="R3439" s="137" t="str">
        <f ca="1">(IFERROR(IF($C3439="","",VLOOKUP(FİLTRE!$C3439,'SKT LİSTESİ'!$F:$AJ,15,0)),""))</f>
        <v/>
      </c>
      <c r="S3439" s="138" t="str">
        <f ca="1">IFERROR(IF($C3439="","",VLOOKUP(FİLTRE!$C3439,'SKT LİSTESİ'!$F:$AJ,16,0)),"")</f>
        <v/>
      </c>
      <c r="AF3439" s="179" t="str">
        <f t="shared" ca="1" si="214"/>
        <v/>
      </c>
      <c r="AG3439" s="179">
        <f t="shared" ca="1" si="215"/>
        <v>0</v>
      </c>
      <c r="AH3439" s="179">
        <f t="shared" ca="1" si="216"/>
        <v>0</v>
      </c>
    </row>
    <row r="3440" spans="2:34" ht="15.75" x14ac:dyDescent="0.25">
      <c r="B3440">
        <f t="shared" ca="1" si="213"/>
        <v>3428</v>
      </c>
      <c r="C3440" t="str">
        <f ca="1">IFERROR(VLOOKUP(B3440,'SKT LİSTESİ'!F:F,1,0),"")</f>
        <v/>
      </c>
      <c r="E3440" s="128" t="str">
        <f ca="1">IFERROR(IF($C3440="","",VLOOKUP(FİLTRE!$C3440,'SKT LİSTESİ'!$F:$S,5,0)),"")</f>
        <v/>
      </c>
      <c r="F3440" s="129" t="str">
        <f ca="1">IFERROR(IF($C3440="","",VLOOKUP(FİLTRE!$C3440,'SKT LİSTESİ'!$F:$S,7,0)),"")</f>
        <v/>
      </c>
      <c r="G3440" s="130" t="str">
        <f ca="1">IFERROR(IF($C3440="","",VLOOKUP(FİLTRE!$C3440,'SKT LİSTESİ'!$F:$S,8,0)),"")</f>
        <v/>
      </c>
      <c r="H3440" s="131" t="str">
        <f ca="1">IF(E3440="","",IF($C3440="","",VLOOKUP(FİLTRE!$C3440,'SKT LİSTESİ'!$F:$S,9,0)))</f>
        <v/>
      </c>
      <c r="I3440" s="132" t="str">
        <f ca="1">IFERROR(IF($C3440="","",VLOOKUP(FİLTRE!$C3440,'SKT LİSTESİ'!$F:$S,10,0)),"")</f>
        <v/>
      </c>
      <c r="J3440" s="133" t="str">
        <f ca="1">IFERROR(IF($C3440="","",VLOOKUP(FİLTRE!$C3440,'SKT LİSTESİ'!$F:$S,11,0)),"")</f>
        <v/>
      </c>
      <c r="K3440" s="134" t="str">
        <f ca="1">IFERROR(IF($C3440="","",VLOOKUP(FİLTRE!$C3440,'SKT LİSTESİ'!$F:$S,12,0)),"")</f>
        <v/>
      </c>
      <c r="L3440" s="134" t="str">
        <f ca="1">IFERROR(IF($C3440="","",VLOOKUP(FİLTRE!$C3440,'SKT LİSTESİ'!$F:$S,13,0)),"")</f>
        <v/>
      </c>
      <c r="M3440" s="135" t="str">
        <f ca="1">IFERROR(IF($C3440="","",VLOOKUP(FİLTRE!$C3440,'SKT LİSTESİ'!$F:$AJ,14,0)),"")</f>
        <v/>
      </c>
      <c r="N3440" s="31" t="str">
        <f ca="1">IFERROR(IF($C3440="","",VLOOKUP(FİLTRE!$C3440,'SKT LİSTESİ'!$F:$AJ,22,0)),"")</f>
        <v/>
      </c>
      <c r="O3440" s="136" t="str">
        <f ca="1">IFERROR(IF($C3440="","",VLOOKUP(FİLTRE!$C3440,'SKT LİSTESİ'!$F:$AJ,23,0)),"")</f>
        <v/>
      </c>
      <c r="P3440" s="31"/>
      <c r="Q3440" s="31"/>
      <c r="R3440" s="137" t="str">
        <f ca="1">(IFERROR(IF($C3440="","",VLOOKUP(FİLTRE!$C3440,'SKT LİSTESİ'!$F:$AJ,15,0)),""))</f>
        <v/>
      </c>
      <c r="S3440" s="138" t="str">
        <f ca="1">IFERROR(IF($C3440="","",VLOOKUP(FİLTRE!$C3440,'SKT LİSTESİ'!$F:$AJ,16,0)),"")</f>
        <v/>
      </c>
      <c r="AF3440" s="179" t="str">
        <f t="shared" ca="1" si="214"/>
        <v/>
      </c>
      <c r="AG3440" s="179">
        <f t="shared" ca="1" si="215"/>
        <v>0</v>
      </c>
      <c r="AH3440" s="179">
        <f t="shared" ca="1" si="216"/>
        <v>0</v>
      </c>
    </row>
    <row r="3441" spans="2:34" ht="15.75" x14ac:dyDescent="0.25">
      <c r="B3441">
        <f t="shared" ca="1" si="213"/>
        <v>3429</v>
      </c>
      <c r="C3441" t="str">
        <f ca="1">IFERROR(VLOOKUP(B3441,'SKT LİSTESİ'!F:F,1,0),"")</f>
        <v/>
      </c>
      <c r="E3441" s="128" t="str">
        <f ca="1">IFERROR(IF($C3441="","",VLOOKUP(FİLTRE!$C3441,'SKT LİSTESİ'!$F:$S,5,0)),"")</f>
        <v/>
      </c>
      <c r="F3441" s="129" t="str">
        <f ca="1">IFERROR(IF($C3441="","",VLOOKUP(FİLTRE!$C3441,'SKT LİSTESİ'!$F:$S,7,0)),"")</f>
        <v/>
      </c>
      <c r="G3441" s="130" t="str">
        <f ca="1">IFERROR(IF($C3441="","",VLOOKUP(FİLTRE!$C3441,'SKT LİSTESİ'!$F:$S,8,0)),"")</f>
        <v/>
      </c>
      <c r="H3441" s="131" t="str">
        <f ca="1">IF(E3441="","",IF($C3441="","",VLOOKUP(FİLTRE!$C3441,'SKT LİSTESİ'!$F:$S,9,0)))</f>
        <v/>
      </c>
      <c r="I3441" s="132" t="str">
        <f ca="1">IFERROR(IF($C3441="","",VLOOKUP(FİLTRE!$C3441,'SKT LİSTESİ'!$F:$S,10,0)),"")</f>
        <v/>
      </c>
      <c r="J3441" s="133" t="str">
        <f ca="1">IFERROR(IF($C3441="","",VLOOKUP(FİLTRE!$C3441,'SKT LİSTESİ'!$F:$S,11,0)),"")</f>
        <v/>
      </c>
      <c r="K3441" s="134" t="str">
        <f ca="1">IFERROR(IF($C3441="","",VLOOKUP(FİLTRE!$C3441,'SKT LİSTESİ'!$F:$S,12,0)),"")</f>
        <v/>
      </c>
      <c r="L3441" s="134" t="str">
        <f ca="1">IFERROR(IF($C3441="","",VLOOKUP(FİLTRE!$C3441,'SKT LİSTESİ'!$F:$S,13,0)),"")</f>
        <v/>
      </c>
      <c r="M3441" s="135" t="str">
        <f ca="1">IFERROR(IF($C3441="","",VLOOKUP(FİLTRE!$C3441,'SKT LİSTESİ'!$F:$AJ,14,0)),"")</f>
        <v/>
      </c>
      <c r="N3441" s="31" t="str">
        <f ca="1">IFERROR(IF($C3441="","",VLOOKUP(FİLTRE!$C3441,'SKT LİSTESİ'!$F:$AJ,22,0)),"")</f>
        <v/>
      </c>
      <c r="O3441" s="136" t="str">
        <f ca="1">IFERROR(IF($C3441="","",VLOOKUP(FİLTRE!$C3441,'SKT LİSTESİ'!$F:$AJ,23,0)),"")</f>
        <v/>
      </c>
      <c r="P3441" s="31"/>
      <c r="Q3441" s="31"/>
      <c r="R3441" s="137" t="str">
        <f ca="1">(IFERROR(IF($C3441="","",VLOOKUP(FİLTRE!$C3441,'SKT LİSTESİ'!$F:$AJ,15,0)),""))</f>
        <v/>
      </c>
      <c r="S3441" s="138" t="str">
        <f ca="1">IFERROR(IF($C3441="","",VLOOKUP(FİLTRE!$C3441,'SKT LİSTESİ'!$F:$AJ,16,0)),"")</f>
        <v/>
      </c>
      <c r="AF3441" s="179" t="str">
        <f t="shared" ca="1" si="214"/>
        <v/>
      </c>
      <c r="AG3441" s="179">
        <f t="shared" ca="1" si="215"/>
        <v>0</v>
      </c>
      <c r="AH3441" s="179">
        <f t="shared" ca="1" si="216"/>
        <v>0</v>
      </c>
    </row>
    <row r="3442" spans="2:34" ht="15.75" x14ac:dyDescent="0.25">
      <c r="B3442">
        <f t="shared" ca="1" si="213"/>
        <v>3430</v>
      </c>
      <c r="C3442" t="str">
        <f ca="1">IFERROR(VLOOKUP(B3442,'SKT LİSTESİ'!F:F,1,0),"")</f>
        <v/>
      </c>
      <c r="E3442" s="128" t="str">
        <f ca="1">IFERROR(IF($C3442="","",VLOOKUP(FİLTRE!$C3442,'SKT LİSTESİ'!$F:$S,5,0)),"")</f>
        <v/>
      </c>
      <c r="F3442" s="129" t="str">
        <f ca="1">IFERROR(IF($C3442="","",VLOOKUP(FİLTRE!$C3442,'SKT LİSTESİ'!$F:$S,7,0)),"")</f>
        <v/>
      </c>
      <c r="G3442" s="130" t="str">
        <f ca="1">IFERROR(IF($C3442="","",VLOOKUP(FİLTRE!$C3442,'SKT LİSTESİ'!$F:$S,8,0)),"")</f>
        <v/>
      </c>
      <c r="H3442" s="131" t="str">
        <f ca="1">IF(E3442="","",IF($C3442="","",VLOOKUP(FİLTRE!$C3442,'SKT LİSTESİ'!$F:$S,9,0)))</f>
        <v/>
      </c>
      <c r="I3442" s="132" t="str">
        <f ca="1">IFERROR(IF($C3442="","",VLOOKUP(FİLTRE!$C3442,'SKT LİSTESİ'!$F:$S,10,0)),"")</f>
        <v/>
      </c>
      <c r="J3442" s="133" t="str">
        <f ca="1">IFERROR(IF($C3442="","",VLOOKUP(FİLTRE!$C3442,'SKT LİSTESİ'!$F:$S,11,0)),"")</f>
        <v/>
      </c>
      <c r="K3442" s="134" t="str">
        <f ca="1">IFERROR(IF($C3442="","",VLOOKUP(FİLTRE!$C3442,'SKT LİSTESİ'!$F:$S,12,0)),"")</f>
        <v/>
      </c>
      <c r="L3442" s="134" t="str">
        <f ca="1">IFERROR(IF($C3442="","",VLOOKUP(FİLTRE!$C3442,'SKT LİSTESİ'!$F:$S,13,0)),"")</f>
        <v/>
      </c>
      <c r="M3442" s="135" t="str">
        <f ca="1">IFERROR(IF($C3442="","",VLOOKUP(FİLTRE!$C3442,'SKT LİSTESİ'!$F:$AJ,14,0)),"")</f>
        <v/>
      </c>
      <c r="N3442" s="31" t="str">
        <f ca="1">IFERROR(IF($C3442="","",VLOOKUP(FİLTRE!$C3442,'SKT LİSTESİ'!$F:$AJ,22,0)),"")</f>
        <v/>
      </c>
      <c r="O3442" s="136" t="str">
        <f ca="1">IFERROR(IF($C3442="","",VLOOKUP(FİLTRE!$C3442,'SKT LİSTESİ'!$F:$AJ,23,0)),"")</f>
        <v/>
      </c>
      <c r="P3442" s="31"/>
      <c r="Q3442" s="31"/>
      <c r="R3442" s="137" t="str">
        <f ca="1">(IFERROR(IF($C3442="","",VLOOKUP(FİLTRE!$C3442,'SKT LİSTESİ'!$F:$AJ,15,0)),""))</f>
        <v/>
      </c>
      <c r="S3442" s="138" t="str">
        <f ca="1">IFERROR(IF($C3442="","",VLOOKUP(FİLTRE!$C3442,'SKT LİSTESİ'!$F:$AJ,16,0)),"")</f>
        <v/>
      </c>
      <c r="AF3442" s="179" t="str">
        <f t="shared" ca="1" si="214"/>
        <v/>
      </c>
      <c r="AG3442" s="179">
        <f t="shared" ca="1" si="215"/>
        <v>0</v>
      </c>
      <c r="AH3442" s="179">
        <f t="shared" ca="1" si="216"/>
        <v>0</v>
      </c>
    </row>
    <row r="3443" spans="2:34" ht="15.75" x14ac:dyDescent="0.25">
      <c r="B3443">
        <f t="shared" ca="1" si="213"/>
        <v>3431</v>
      </c>
      <c r="C3443" t="str">
        <f ca="1">IFERROR(VLOOKUP(B3443,'SKT LİSTESİ'!F:F,1,0),"")</f>
        <v/>
      </c>
      <c r="E3443" s="128" t="str">
        <f ca="1">IFERROR(IF($C3443="","",VLOOKUP(FİLTRE!$C3443,'SKT LİSTESİ'!$F:$S,5,0)),"")</f>
        <v/>
      </c>
      <c r="F3443" s="129" t="str">
        <f ca="1">IFERROR(IF($C3443="","",VLOOKUP(FİLTRE!$C3443,'SKT LİSTESİ'!$F:$S,7,0)),"")</f>
        <v/>
      </c>
      <c r="G3443" s="130" t="str">
        <f ca="1">IFERROR(IF($C3443="","",VLOOKUP(FİLTRE!$C3443,'SKT LİSTESİ'!$F:$S,8,0)),"")</f>
        <v/>
      </c>
      <c r="H3443" s="131" t="str">
        <f ca="1">IF(E3443="","",IF($C3443="","",VLOOKUP(FİLTRE!$C3443,'SKT LİSTESİ'!$F:$S,9,0)))</f>
        <v/>
      </c>
      <c r="I3443" s="132" t="str">
        <f ca="1">IFERROR(IF($C3443="","",VLOOKUP(FİLTRE!$C3443,'SKT LİSTESİ'!$F:$S,10,0)),"")</f>
        <v/>
      </c>
      <c r="J3443" s="133" t="str">
        <f ca="1">IFERROR(IF($C3443="","",VLOOKUP(FİLTRE!$C3443,'SKT LİSTESİ'!$F:$S,11,0)),"")</f>
        <v/>
      </c>
      <c r="K3443" s="134" t="str">
        <f ca="1">IFERROR(IF($C3443="","",VLOOKUP(FİLTRE!$C3443,'SKT LİSTESİ'!$F:$S,12,0)),"")</f>
        <v/>
      </c>
      <c r="L3443" s="134" t="str">
        <f ca="1">IFERROR(IF($C3443="","",VLOOKUP(FİLTRE!$C3443,'SKT LİSTESİ'!$F:$S,13,0)),"")</f>
        <v/>
      </c>
      <c r="M3443" s="135" t="str">
        <f ca="1">IFERROR(IF($C3443="","",VLOOKUP(FİLTRE!$C3443,'SKT LİSTESİ'!$F:$AJ,14,0)),"")</f>
        <v/>
      </c>
      <c r="N3443" s="31" t="str">
        <f ca="1">IFERROR(IF($C3443="","",VLOOKUP(FİLTRE!$C3443,'SKT LİSTESİ'!$F:$AJ,22,0)),"")</f>
        <v/>
      </c>
      <c r="O3443" s="136" t="str">
        <f ca="1">IFERROR(IF($C3443="","",VLOOKUP(FİLTRE!$C3443,'SKT LİSTESİ'!$F:$AJ,23,0)),"")</f>
        <v/>
      </c>
      <c r="P3443" s="31"/>
      <c r="Q3443" s="31"/>
      <c r="R3443" s="137" t="str">
        <f ca="1">(IFERROR(IF($C3443="","",VLOOKUP(FİLTRE!$C3443,'SKT LİSTESİ'!$F:$AJ,15,0)),""))</f>
        <v/>
      </c>
      <c r="S3443" s="138" t="str">
        <f ca="1">IFERROR(IF($C3443="","",VLOOKUP(FİLTRE!$C3443,'SKT LİSTESİ'!$F:$AJ,16,0)),"")</f>
        <v/>
      </c>
      <c r="AF3443" s="179" t="str">
        <f t="shared" ca="1" si="214"/>
        <v/>
      </c>
      <c r="AG3443" s="179">
        <f t="shared" ca="1" si="215"/>
        <v>0</v>
      </c>
      <c r="AH3443" s="179">
        <f t="shared" ca="1" si="216"/>
        <v>0</v>
      </c>
    </row>
    <row r="3444" spans="2:34" ht="15.75" x14ac:dyDescent="0.25">
      <c r="B3444">
        <f t="shared" ca="1" si="213"/>
        <v>3432</v>
      </c>
      <c r="C3444" t="str">
        <f ca="1">IFERROR(VLOOKUP(B3444,'SKT LİSTESİ'!F:F,1,0),"")</f>
        <v/>
      </c>
      <c r="E3444" s="128" t="str">
        <f ca="1">IFERROR(IF($C3444="","",VLOOKUP(FİLTRE!$C3444,'SKT LİSTESİ'!$F:$S,5,0)),"")</f>
        <v/>
      </c>
      <c r="F3444" s="129" t="str">
        <f ca="1">IFERROR(IF($C3444="","",VLOOKUP(FİLTRE!$C3444,'SKT LİSTESİ'!$F:$S,7,0)),"")</f>
        <v/>
      </c>
      <c r="G3444" s="130" t="str">
        <f ca="1">IFERROR(IF($C3444="","",VLOOKUP(FİLTRE!$C3444,'SKT LİSTESİ'!$F:$S,8,0)),"")</f>
        <v/>
      </c>
      <c r="H3444" s="131" t="str">
        <f ca="1">IF(E3444="","",IF($C3444="","",VLOOKUP(FİLTRE!$C3444,'SKT LİSTESİ'!$F:$S,9,0)))</f>
        <v/>
      </c>
      <c r="I3444" s="132" t="str">
        <f ca="1">IFERROR(IF($C3444="","",VLOOKUP(FİLTRE!$C3444,'SKT LİSTESİ'!$F:$S,10,0)),"")</f>
        <v/>
      </c>
      <c r="J3444" s="133" t="str">
        <f ca="1">IFERROR(IF($C3444="","",VLOOKUP(FİLTRE!$C3444,'SKT LİSTESİ'!$F:$S,11,0)),"")</f>
        <v/>
      </c>
      <c r="K3444" s="134" t="str">
        <f ca="1">IFERROR(IF($C3444="","",VLOOKUP(FİLTRE!$C3444,'SKT LİSTESİ'!$F:$S,12,0)),"")</f>
        <v/>
      </c>
      <c r="L3444" s="134" t="str">
        <f ca="1">IFERROR(IF($C3444="","",VLOOKUP(FİLTRE!$C3444,'SKT LİSTESİ'!$F:$S,13,0)),"")</f>
        <v/>
      </c>
      <c r="M3444" s="135" t="str">
        <f ca="1">IFERROR(IF($C3444="","",VLOOKUP(FİLTRE!$C3444,'SKT LİSTESİ'!$F:$AJ,14,0)),"")</f>
        <v/>
      </c>
      <c r="N3444" s="31" t="str">
        <f ca="1">IFERROR(IF($C3444="","",VLOOKUP(FİLTRE!$C3444,'SKT LİSTESİ'!$F:$AJ,22,0)),"")</f>
        <v/>
      </c>
      <c r="O3444" s="136" t="str">
        <f ca="1">IFERROR(IF($C3444="","",VLOOKUP(FİLTRE!$C3444,'SKT LİSTESİ'!$F:$AJ,23,0)),"")</f>
        <v/>
      </c>
      <c r="P3444" s="31"/>
      <c r="Q3444" s="31"/>
      <c r="R3444" s="137" t="str">
        <f ca="1">(IFERROR(IF($C3444="","",VLOOKUP(FİLTRE!$C3444,'SKT LİSTESİ'!$F:$AJ,15,0)),""))</f>
        <v/>
      </c>
      <c r="S3444" s="138" t="str">
        <f ca="1">IFERROR(IF($C3444="","",VLOOKUP(FİLTRE!$C3444,'SKT LİSTESİ'!$F:$AJ,16,0)),"")</f>
        <v/>
      </c>
      <c r="AF3444" s="179" t="str">
        <f t="shared" ca="1" si="214"/>
        <v/>
      </c>
      <c r="AG3444" s="179">
        <f t="shared" ca="1" si="215"/>
        <v>0</v>
      </c>
      <c r="AH3444" s="179">
        <f t="shared" ca="1" si="216"/>
        <v>0</v>
      </c>
    </row>
    <row r="3445" spans="2:34" ht="15.75" x14ac:dyDescent="0.25">
      <c r="B3445">
        <f t="shared" ca="1" si="213"/>
        <v>3433</v>
      </c>
      <c r="C3445" t="str">
        <f ca="1">IFERROR(VLOOKUP(B3445,'SKT LİSTESİ'!F:F,1,0),"")</f>
        <v/>
      </c>
      <c r="E3445" s="128" t="str">
        <f ca="1">IFERROR(IF($C3445="","",VLOOKUP(FİLTRE!$C3445,'SKT LİSTESİ'!$F:$S,5,0)),"")</f>
        <v/>
      </c>
      <c r="F3445" s="129" t="str">
        <f ca="1">IFERROR(IF($C3445="","",VLOOKUP(FİLTRE!$C3445,'SKT LİSTESİ'!$F:$S,7,0)),"")</f>
        <v/>
      </c>
      <c r="G3445" s="130" t="str">
        <f ca="1">IFERROR(IF($C3445="","",VLOOKUP(FİLTRE!$C3445,'SKT LİSTESİ'!$F:$S,8,0)),"")</f>
        <v/>
      </c>
      <c r="H3445" s="131" t="str">
        <f ca="1">IF(E3445="","",IF($C3445="","",VLOOKUP(FİLTRE!$C3445,'SKT LİSTESİ'!$F:$S,9,0)))</f>
        <v/>
      </c>
      <c r="I3445" s="132" t="str">
        <f ca="1">IFERROR(IF($C3445="","",VLOOKUP(FİLTRE!$C3445,'SKT LİSTESİ'!$F:$S,10,0)),"")</f>
        <v/>
      </c>
      <c r="J3445" s="133" t="str">
        <f ca="1">IFERROR(IF($C3445="","",VLOOKUP(FİLTRE!$C3445,'SKT LİSTESİ'!$F:$S,11,0)),"")</f>
        <v/>
      </c>
      <c r="K3445" s="134" t="str">
        <f ca="1">IFERROR(IF($C3445="","",VLOOKUP(FİLTRE!$C3445,'SKT LİSTESİ'!$F:$S,12,0)),"")</f>
        <v/>
      </c>
      <c r="L3445" s="134" t="str">
        <f ca="1">IFERROR(IF($C3445="","",VLOOKUP(FİLTRE!$C3445,'SKT LİSTESİ'!$F:$S,13,0)),"")</f>
        <v/>
      </c>
      <c r="M3445" s="135" t="str">
        <f ca="1">IFERROR(IF($C3445="","",VLOOKUP(FİLTRE!$C3445,'SKT LİSTESİ'!$F:$AJ,14,0)),"")</f>
        <v/>
      </c>
      <c r="N3445" s="31" t="str">
        <f ca="1">IFERROR(IF($C3445="","",VLOOKUP(FİLTRE!$C3445,'SKT LİSTESİ'!$F:$AJ,22,0)),"")</f>
        <v/>
      </c>
      <c r="O3445" s="136" t="str">
        <f ca="1">IFERROR(IF($C3445="","",VLOOKUP(FİLTRE!$C3445,'SKT LİSTESİ'!$F:$AJ,23,0)),"")</f>
        <v/>
      </c>
      <c r="P3445" s="31"/>
      <c r="Q3445" s="31"/>
      <c r="R3445" s="137" t="str">
        <f ca="1">(IFERROR(IF($C3445="","",VLOOKUP(FİLTRE!$C3445,'SKT LİSTESİ'!$F:$AJ,15,0)),""))</f>
        <v/>
      </c>
      <c r="S3445" s="138" t="str">
        <f ca="1">IFERROR(IF($C3445="","",VLOOKUP(FİLTRE!$C3445,'SKT LİSTESİ'!$F:$AJ,16,0)),"")</f>
        <v/>
      </c>
      <c r="AF3445" s="179" t="str">
        <f t="shared" ca="1" si="214"/>
        <v/>
      </c>
      <c r="AG3445" s="179">
        <f t="shared" ca="1" si="215"/>
        <v>0</v>
      </c>
      <c r="AH3445" s="179">
        <f t="shared" ca="1" si="216"/>
        <v>0</v>
      </c>
    </row>
    <row r="3446" spans="2:34" ht="15.75" x14ac:dyDescent="0.25">
      <c r="B3446">
        <f t="shared" ca="1" si="213"/>
        <v>3434</v>
      </c>
      <c r="C3446" t="str">
        <f ca="1">IFERROR(VLOOKUP(B3446,'SKT LİSTESİ'!F:F,1,0),"")</f>
        <v/>
      </c>
      <c r="E3446" s="128" t="str">
        <f ca="1">IFERROR(IF($C3446="","",VLOOKUP(FİLTRE!$C3446,'SKT LİSTESİ'!$F:$S,5,0)),"")</f>
        <v/>
      </c>
      <c r="F3446" s="129" t="str">
        <f ca="1">IFERROR(IF($C3446="","",VLOOKUP(FİLTRE!$C3446,'SKT LİSTESİ'!$F:$S,7,0)),"")</f>
        <v/>
      </c>
      <c r="G3446" s="130" t="str">
        <f ca="1">IFERROR(IF($C3446="","",VLOOKUP(FİLTRE!$C3446,'SKT LİSTESİ'!$F:$S,8,0)),"")</f>
        <v/>
      </c>
      <c r="H3446" s="131" t="str">
        <f ca="1">IF(E3446="","",IF($C3446="","",VLOOKUP(FİLTRE!$C3446,'SKT LİSTESİ'!$F:$S,9,0)))</f>
        <v/>
      </c>
      <c r="I3446" s="132" t="str">
        <f ca="1">IFERROR(IF($C3446="","",VLOOKUP(FİLTRE!$C3446,'SKT LİSTESİ'!$F:$S,10,0)),"")</f>
        <v/>
      </c>
      <c r="J3446" s="133" t="str">
        <f ca="1">IFERROR(IF($C3446="","",VLOOKUP(FİLTRE!$C3446,'SKT LİSTESİ'!$F:$S,11,0)),"")</f>
        <v/>
      </c>
      <c r="K3446" s="134" t="str">
        <f ca="1">IFERROR(IF($C3446="","",VLOOKUP(FİLTRE!$C3446,'SKT LİSTESİ'!$F:$S,12,0)),"")</f>
        <v/>
      </c>
      <c r="L3446" s="134" t="str">
        <f ca="1">IFERROR(IF($C3446="","",VLOOKUP(FİLTRE!$C3446,'SKT LİSTESİ'!$F:$S,13,0)),"")</f>
        <v/>
      </c>
      <c r="M3446" s="135" t="str">
        <f ca="1">IFERROR(IF($C3446="","",VLOOKUP(FİLTRE!$C3446,'SKT LİSTESİ'!$F:$AJ,14,0)),"")</f>
        <v/>
      </c>
      <c r="N3446" s="31" t="str">
        <f ca="1">IFERROR(IF($C3446="","",VLOOKUP(FİLTRE!$C3446,'SKT LİSTESİ'!$F:$AJ,22,0)),"")</f>
        <v/>
      </c>
      <c r="O3446" s="136" t="str">
        <f ca="1">IFERROR(IF($C3446="","",VLOOKUP(FİLTRE!$C3446,'SKT LİSTESİ'!$F:$AJ,23,0)),"")</f>
        <v/>
      </c>
      <c r="P3446" s="31"/>
      <c r="Q3446" s="31"/>
      <c r="R3446" s="137" t="str">
        <f ca="1">(IFERROR(IF($C3446="","",VLOOKUP(FİLTRE!$C3446,'SKT LİSTESİ'!$F:$AJ,15,0)),""))</f>
        <v/>
      </c>
      <c r="S3446" s="138" t="str">
        <f ca="1">IFERROR(IF($C3446="","",VLOOKUP(FİLTRE!$C3446,'SKT LİSTESİ'!$F:$AJ,16,0)),"")</f>
        <v/>
      </c>
      <c r="AF3446" s="179" t="str">
        <f t="shared" ca="1" si="214"/>
        <v/>
      </c>
      <c r="AG3446" s="179">
        <f t="shared" ca="1" si="215"/>
        <v>0</v>
      </c>
      <c r="AH3446" s="179">
        <f t="shared" ca="1" si="216"/>
        <v>0</v>
      </c>
    </row>
    <row r="3447" spans="2:34" ht="15.75" x14ac:dyDescent="0.25">
      <c r="B3447">
        <f t="shared" ca="1" si="213"/>
        <v>3435</v>
      </c>
      <c r="C3447" t="str">
        <f ca="1">IFERROR(VLOOKUP(B3447,'SKT LİSTESİ'!F:F,1,0),"")</f>
        <v/>
      </c>
      <c r="E3447" s="128" t="str">
        <f ca="1">IFERROR(IF($C3447="","",VLOOKUP(FİLTRE!$C3447,'SKT LİSTESİ'!$F:$S,5,0)),"")</f>
        <v/>
      </c>
      <c r="F3447" s="129" t="str">
        <f ca="1">IFERROR(IF($C3447="","",VLOOKUP(FİLTRE!$C3447,'SKT LİSTESİ'!$F:$S,7,0)),"")</f>
        <v/>
      </c>
      <c r="G3447" s="130" t="str">
        <f ca="1">IFERROR(IF($C3447="","",VLOOKUP(FİLTRE!$C3447,'SKT LİSTESİ'!$F:$S,8,0)),"")</f>
        <v/>
      </c>
      <c r="H3447" s="131" t="str">
        <f ca="1">IF(E3447="","",IF($C3447="","",VLOOKUP(FİLTRE!$C3447,'SKT LİSTESİ'!$F:$S,9,0)))</f>
        <v/>
      </c>
      <c r="I3447" s="132" t="str">
        <f ca="1">IFERROR(IF($C3447="","",VLOOKUP(FİLTRE!$C3447,'SKT LİSTESİ'!$F:$S,10,0)),"")</f>
        <v/>
      </c>
      <c r="J3447" s="133" t="str">
        <f ca="1">IFERROR(IF($C3447="","",VLOOKUP(FİLTRE!$C3447,'SKT LİSTESİ'!$F:$S,11,0)),"")</f>
        <v/>
      </c>
      <c r="K3447" s="134" t="str">
        <f ca="1">IFERROR(IF($C3447="","",VLOOKUP(FİLTRE!$C3447,'SKT LİSTESİ'!$F:$S,12,0)),"")</f>
        <v/>
      </c>
      <c r="L3447" s="134" t="str">
        <f ca="1">IFERROR(IF($C3447="","",VLOOKUP(FİLTRE!$C3447,'SKT LİSTESİ'!$F:$S,13,0)),"")</f>
        <v/>
      </c>
      <c r="M3447" s="135" t="str">
        <f ca="1">IFERROR(IF($C3447="","",VLOOKUP(FİLTRE!$C3447,'SKT LİSTESİ'!$F:$AJ,14,0)),"")</f>
        <v/>
      </c>
      <c r="N3447" s="31" t="str">
        <f ca="1">IFERROR(IF($C3447="","",VLOOKUP(FİLTRE!$C3447,'SKT LİSTESİ'!$F:$AJ,22,0)),"")</f>
        <v/>
      </c>
      <c r="O3447" s="136" t="str">
        <f ca="1">IFERROR(IF($C3447="","",VLOOKUP(FİLTRE!$C3447,'SKT LİSTESİ'!$F:$AJ,23,0)),"")</f>
        <v/>
      </c>
      <c r="P3447" s="31"/>
      <c r="Q3447" s="31"/>
      <c r="R3447" s="137" t="str">
        <f ca="1">(IFERROR(IF($C3447="","",VLOOKUP(FİLTRE!$C3447,'SKT LİSTESİ'!$F:$AJ,15,0)),""))</f>
        <v/>
      </c>
      <c r="S3447" s="138" t="str">
        <f ca="1">IFERROR(IF($C3447="","",VLOOKUP(FİLTRE!$C3447,'SKT LİSTESİ'!$F:$AJ,16,0)),"")</f>
        <v/>
      </c>
      <c r="AF3447" s="179" t="str">
        <f t="shared" ca="1" si="214"/>
        <v/>
      </c>
      <c r="AG3447" s="179">
        <f t="shared" ca="1" si="215"/>
        <v>0</v>
      </c>
      <c r="AH3447" s="179">
        <f t="shared" ca="1" si="216"/>
        <v>0</v>
      </c>
    </row>
    <row r="3448" spans="2:34" ht="15.75" x14ac:dyDescent="0.25">
      <c r="B3448">
        <f t="shared" ca="1" si="213"/>
        <v>3436</v>
      </c>
      <c r="C3448" t="str">
        <f ca="1">IFERROR(VLOOKUP(B3448,'SKT LİSTESİ'!F:F,1,0),"")</f>
        <v/>
      </c>
      <c r="E3448" s="128" t="str">
        <f ca="1">IFERROR(IF($C3448="","",VLOOKUP(FİLTRE!$C3448,'SKT LİSTESİ'!$F:$S,5,0)),"")</f>
        <v/>
      </c>
      <c r="F3448" s="129" t="str">
        <f ca="1">IFERROR(IF($C3448="","",VLOOKUP(FİLTRE!$C3448,'SKT LİSTESİ'!$F:$S,7,0)),"")</f>
        <v/>
      </c>
      <c r="G3448" s="130" t="str">
        <f ca="1">IFERROR(IF($C3448="","",VLOOKUP(FİLTRE!$C3448,'SKT LİSTESİ'!$F:$S,8,0)),"")</f>
        <v/>
      </c>
      <c r="H3448" s="131" t="str">
        <f ca="1">IF(E3448="","",IF($C3448="","",VLOOKUP(FİLTRE!$C3448,'SKT LİSTESİ'!$F:$S,9,0)))</f>
        <v/>
      </c>
      <c r="I3448" s="132" t="str">
        <f ca="1">IFERROR(IF($C3448="","",VLOOKUP(FİLTRE!$C3448,'SKT LİSTESİ'!$F:$S,10,0)),"")</f>
        <v/>
      </c>
      <c r="J3448" s="133" t="str">
        <f ca="1">IFERROR(IF($C3448="","",VLOOKUP(FİLTRE!$C3448,'SKT LİSTESİ'!$F:$S,11,0)),"")</f>
        <v/>
      </c>
      <c r="K3448" s="134" t="str">
        <f ca="1">IFERROR(IF($C3448="","",VLOOKUP(FİLTRE!$C3448,'SKT LİSTESİ'!$F:$S,12,0)),"")</f>
        <v/>
      </c>
      <c r="L3448" s="134" t="str">
        <f ca="1">IFERROR(IF($C3448="","",VLOOKUP(FİLTRE!$C3448,'SKT LİSTESİ'!$F:$S,13,0)),"")</f>
        <v/>
      </c>
      <c r="M3448" s="135" t="str">
        <f ca="1">IFERROR(IF($C3448="","",VLOOKUP(FİLTRE!$C3448,'SKT LİSTESİ'!$F:$AJ,14,0)),"")</f>
        <v/>
      </c>
      <c r="N3448" s="31" t="str">
        <f ca="1">IFERROR(IF($C3448="","",VLOOKUP(FİLTRE!$C3448,'SKT LİSTESİ'!$F:$AJ,22,0)),"")</f>
        <v/>
      </c>
      <c r="O3448" s="136" t="str">
        <f ca="1">IFERROR(IF($C3448="","",VLOOKUP(FİLTRE!$C3448,'SKT LİSTESİ'!$F:$AJ,23,0)),"")</f>
        <v/>
      </c>
      <c r="P3448" s="31"/>
      <c r="Q3448" s="31"/>
      <c r="R3448" s="137" t="str">
        <f ca="1">(IFERROR(IF($C3448="","",VLOOKUP(FİLTRE!$C3448,'SKT LİSTESİ'!$F:$AJ,15,0)),""))</f>
        <v/>
      </c>
      <c r="S3448" s="138" t="str">
        <f ca="1">IFERROR(IF($C3448="","",VLOOKUP(FİLTRE!$C3448,'SKT LİSTESİ'!$F:$AJ,16,0)),"")</f>
        <v/>
      </c>
      <c r="AF3448" s="179" t="str">
        <f t="shared" ca="1" si="214"/>
        <v/>
      </c>
      <c r="AG3448" s="179">
        <f t="shared" ca="1" si="215"/>
        <v>0</v>
      </c>
      <c r="AH3448" s="179">
        <f t="shared" ca="1" si="216"/>
        <v>0</v>
      </c>
    </row>
    <row r="3449" spans="2:34" ht="15.75" x14ac:dyDescent="0.25">
      <c r="B3449">
        <f t="shared" ca="1" si="213"/>
        <v>3437</v>
      </c>
      <c r="C3449" t="str">
        <f ca="1">IFERROR(VLOOKUP(B3449,'SKT LİSTESİ'!F:F,1,0),"")</f>
        <v/>
      </c>
      <c r="E3449" s="128" t="str">
        <f ca="1">IFERROR(IF($C3449="","",VLOOKUP(FİLTRE!$C3449,'SKT LİSTESİ'!$F:$S,5,0)),"")</f>
        <v/>
      </c>
      <c r="F3449" s="129" t="str">
        <f ca="1">IFERROR(IF($C3449="","",VLOOKUP(FİLTRE!$C3449,'SKT LİSTESİ'!$F:$S,7,0)),"")</f>
        <v/>
      </c>
      <c r="G3449" s="130" t="str">
        <f ca="1">IFERROR(IF($C3449="","",VLOOKUP(FİLTRE!$C3449,'SKT LİSTESİ'!$F:$S,8,0)),"")</f>
        <v/>
      </c>
      <c r="H3449" s="131" t="str">
        <f ca="1">IF(E3449="","",IF($C3449="","",VLOOKUP(FİLTRE!$C3449,'SKT LİSTESİ'!$F:$S,9,0)))</f>
        <v/>
      </c>
      <c r="I3449" s="132" t="str">
        <f ca="1">IFERROR(IF($C3449="","",VLOOKUP(FİLTRE!$C3449,'SKT LİSTESİ'!$F:$S,10,0)),"")</f>
        <v/>
      </c>
      <c r="J3449" s="133" t="str">
        <f ca="1">IFERROR(IF($C3449="","",VLOOKUP(FİLTRE!$C3449,'SKT LİSTESİ'!$F:$S,11,0)),"")</f>
        <v/>
      </c>
      <c r="K3449" s="134" t="str">
        <f ca="1">IFERROR(IF($C3449="","",VLOOKUP(FİLTRE!$C3449,'SKT LİSTESİ'!$F:$S,12,0)),"")</f>
        <v/>
      </c>
      <c r="L3449" s="134" t="str">
        <f ca="1">IFERROR(IF($C3449="","",VLOOKUP(FİLTRE!$C3449,'SKT LİSTESİ'!$F:$S,13,0)),"")</f>
        <v/>
      </c>
      <c r="M3449" s="135" t="str">
        <f ca="1">IFERROR(IF($C3449="","",VLOOKUP(FİLTRE!$C3449,'SKT LİSTESİ'!$F:$AJ,14,0)),"")</f>
        <v/>
      </c>
      <c r="N3449" s="31" t="str">
        <f ca="1">IFERROR(IF($C3449="","",VLOOKUP(FİLTRE!$C3449,'SKT LİSTESİ'!$F:$AJ,22,0)),"")</f>
        <v/>
      </c>
      <c r="O3449" s="136" t="str">
        <f ca="1">IFERROR(IF($C3449="","",VLOOKUP(FİLTRE!$C3449,'SKT LİSTESİ'!$F:$AJ,23,0)),"")</f>
        <v/>
      </c>
      <c r="P3449" s="31"/>
      <c r="Q3449" s="31"/>
      <c r="R3449" s="137" t="str">
        <f ca="1">(IFERROR(IF($C3449="","",VLOOKUP(FİLTRE!$C3449,'SKT LİSTESİ'!$F:$AJ,15,0)),""))</f>
        <v/>
      </c>
      <c r="S3449" s="138" t="str">
        <f ca="1">IFERROR(IF($C3449="","",VLOOKUP(FİLTRE!$C3449,'SKT LİSTESİ'!$F:$AJ,16,0)),"")</f>
        <v/>
      </c>
      <c r="AF3449" s="179" t="str">
        <f t="shared" ca="1" si="214"/>
        <v/>
      </c>
      <c r="AG3449" s="179">
        <f t="shared" ca="1" si="215"/>
        <v>0</v>
      </c>
      <c r="AH3449" s="179">
        <f t="shared" ca="1" si="216"/>
        <v>0</v>
      </c>
    </row>
    <row r="3450" spans="2:34" ht="15.75" x14ac:dyDescent="0.25">
      <c r="B3450">
        <f t="shared" ca="1" si="213"/>
        <v>3438</v>
      </c>
      <c r="C3450" t="str">
        <f ca="1">IFERROR(VLOOKUP(B3450,'SKT LİSTESİ'!F:F,1,0),"")</f>
        <v/>
      </c>
      <c r="E3450" s="128" t="str">
        <f ca="1">IFERROR(IF($C3450="","",VLOOKUP(FİLTRE!$C3450,'SKT LİSTESİ'!$F:$S,5,0)),"")</f>
        <v/>
      </c>
      <c r="F3450" s="129" t="str">
        <f ca="1">IFERROR(IF($C3450="","",VLOOKUP(FİLTRE!$C3450,'SKT LİSTESİ'!$F:$S,7,0)),"")</f>
        <v/>
      </c>
      <c r="G3450" s="130" t="str">
        <f ca="1">IFERROR(IF($C3450="","",VLOOKUP(FİLTRE!$C3450,'SKT LİSTESİ'!$F:$S,8,0)),"")</f>
        <v/>
      </c>
      <c r="H3450" s="131" t="str">
        <f ca="1">IF(E3450="","",IF($C3450="","",VLOOKUP(FİLTRE!$C3450,'SKT LİSTESİ'!$F:$S,9,0)))</f>
        <v/>
      </c>
      <c r="I3450" s="132" t="str">
        <f ca="1">IFERROR(IF($C3450="","",VLOOKUP(FİLTRE!$C3450,'SKT LİSTESİ'!$F:$S,10,0)),"")</f>
        <v/>
      </c>
      <c r="J3450" s="133" t="str">
        <f ca="1">IFERROR(IF($C3450="","",VLOOKUP(FİLTRE!$C3450,'SKT LİSTESİ'!$F:$S,11,0)),"")</f>
        <v/>
      </c>
      <c r="K3450" s="134" t="str">
        <f ca="1">IFERROR(IF($C3450="","",VLOOKUP(FİLTRE!$C3450,'SKT LİSTESİ'!$F:$S,12,0)),"")</f>
        <v/>
      </c>
      <c r="L3450" s="134" t="str">
        <f ca="1">IFERROR(IF($C3450="","",VLOOKUP(FİLTRE!$C3450,'SKT LİSTESİ'!$F:$S,13,0)),"")</f>
        <v/>
      </c>
      <c r="M3450" s="135" t="str">
        <f ca="1">IFERROR(IF($C3450="","",VLOOKUP(FİLTRE!$C3450,'SKT LİSTESİ'!$F:$AJ,14,0)),"")</f>
        <v/>
      </c>
      <c r="N3450" s="31" t="str">
        <f ca="1">IFERROR(IF($C3450="","",VLOOKUP(FİLTRE!$C3450,'SKT LİSTESİ'!$F:$AJ,22,0)),"")</f>
        <v/>
      </c>
      <c r="O3450" s="136" t="str">
        <f ca="1">IFERROR(IF($C3450="","",VLOOKUP(FİLTRE!$C3450,'SKT LİSTESİ'!$F:$AJ,23,0)),"")</f>
        <v/>
      </c>
      <c r="P3450" s="31"/>
      <c r="Q3450" s="31"/>
      <c r="R3450" s="137" t="str">
        <f ca="1">(IFERROR(IF($C3450="","",VLOOKUP(FİLTRE!$C3450,'SKT LİSTESİ'!$F:$AJ,15,0)),""))</f>
        <v/>
      </c>
      <c r="S3450" s="138" t="str">
        <f ca="1">IFERROR(IF($C3450="","",VLOOKUP(FİLTRE!$C3450,'SKT LİSTESİ'!$F:$AJ,16,0)),"")</f>
        <v/>
      </c>
      <c r="AF3450" s="179" t="str">
        <f t="shared" ca="1" si="214"/>
        <v/>
      </c>
      <c r="AG3450" s="179">
        <f t="shared" ca="1" si="215"/>
        <v>0</v>
      </c>
      <c r="AH3450" s="179">
        <f t="shared" ca="1" si="216"/>
        <v>0</v>
      </c>
    </row>
    <row r="3451" spans="2:34" ht="15.75" x14ac:dyDescent="0.25">
      <c r="B3451">
        <f t="shared" ca="1" si="213"/>
        <v>3439</v>
      </c>
      <c r="C3451" t="str">
        <f ca="1">IFERROR(VLOOKUP(B3451,'SKT LİSTESİ'!F:F,1,0),"")</f>
        <v/>
      </c>
      <c r="E3451" s="128" t="str">
        <f ca="1">IFERROR(IF($C3451="","",VLOOKUP(FİLTRE!$C3451,'SKT LİSTESİ'!$F:$S,5,0)),"")</f>
        <v/>
      </c>
      <c r="F3451" s="129" t="str">
        <f ca="1">IFERROR(IF($C3451="","",VLOOKUP(FİLTRE!$C3451,'SKT LİSTESİ'!$F:$S,7,0)),"")</f>
        <v/>
      </c>
      <c r="G3451" s="130" t="str">
        <f ca="1">IFERROR(IF($C3451="","",VLOOKUP(FİLTRE!$C3451,'SKT LİSTESİ'!$F:$S,8,0)),"")</f>
        <v/>
      </c>
      <c r="H3451" s="131" t="str">
        <f ca="1">IF(E3451="","",IF($C3451="","",VLOOKUP(FİLTRE!$C3451,'SKT LİSTESİ'!$F:$S,9,0)))</f>
        <v/>
      </c>
      <c r="I3451" s="132" t="str">
        <f ca="1">IFERROR(IF($C3451="","",VLOOKUP(FİLTRE!$C3451,'SKT LİSTESİ'!$F:$S,10,0)),"")</f>
        <v/>
      </c>
      <c r="J3451" s="133" t="str">
        <f ca="1">IFERROR(IF($C3451="","",VLOOKUP(FİLTRE!$C3451,'SKT LİSTESİ'!$F:$S,11,0)),"")</f>
        <v/>
      </c>
      <c r="K3451" s="134" t="str">
        <f ca="1">IFERROR(IF($C3451="","",VLOOKUP(FİLTRE!$C3451,'SKT LİSTESİ'!$F:$S,12,0)),"")</f>
        <v/>
      </c>
      <c r="L3451" s="134" t="str">
        <f ca="1">IFERROR(IF($C3451="","",VLOOKUP(FİLTRE!$C3451,'SKT LİSTESİ'!$F:$S,13,0)),"")</f>
        <v/>
      </c>
      <c r="M3451" s="135" t="str">
        <f ca="1">IFERROR(IF($C3451="","",VLOOKUP(FİLTRE!$C3451,'SKT LİSTESİ'!$F:$AJ,14,0)),"")</f>
        <v/>
      </c>
      <c r="N3451" s="31" t="str">
        <f ca="1">IFERROR(IF($C3451="","",VLOOKUP(FİLTRE!$C3451,'SKT LİSTESİ'!$F:$AJ,22,0)),"")</f>
        <v/>
      </c>
      <c r="O3451" s="136" t="str">
        <f ca="1">IFERROR(IF($C3451="","",VLOOKUP(FİLTRE!$C3451,'SKT LİSTESİ'!$F:$AJ,23,0)),"")</f>
        <v/>
      </c>
      <c r="P3451" s="31"/>
      <c r="Q3451" s="31"/>
      <c r="R3451" s="137" t="str">
        <f ca="1">(IFERROR(IF($C3451="","",VLOOKUP(FİLTRE!$C3451,'SKT LİSTESİ'!$F:$AJ,15,0)),""))</f>
        <v/>
      </c>
      <c r="S3451" s="138" t="str">
        <f ca="1">IFERROR(IF($C3451="","",VLOOKUP(FİLTRE!$C3451,'SKT LİSTESİ'!$F:$AJ,16,0)),"")</f>
        <v/>
      </c>
      <c r="AF3451" s="179" t="str">
        <f t="shared" ca="1" si="214"/>
        <v/>
      </c>
      <c r="AG3451" s="179">
        <f t="shared" ca="1" si="215"/>
        <v>0</v>
      </c>
      <c r="AH3451" s="179">
        <f t="shared" ca="1" si="216"/>
        <v>0</v>
      </c>
    </row>
    <row r="3452" spans="2:34" ht="15.75" x14ac:dyDescent="0.25">
      <c r="B3452">
        <f t="shared" ca="1" si="213"/>
        <v>3440</v>
      </c>
      <c r="C3452" t="str">
        <f ca="1">IFERROR(VLOOKUP(B3452,'SKT LİSTESİ'!F:F,1,0),"")</f>
        <v/>
      </c>
      <c r="E3452" s="128" t="str">
        <f ca="1">IFERROR(IF($C3452="","",VLOOKUP(FİLTRE!$C3452,'SKT LİSTESİ'!$F:$S,5,0)),"")</f>
        <v/>
      </c>
      <c r="F3452" s="129" t="str">
        <f ca="1">IFERROR(IF($C3452="","",VLOOKUP(FİLTRE!$C3452,'SKT LİSTESİ'!$F:$S,7,0)),"")</f>
        <v/>
      </c>
      <c r="G3452" s="130" t="str">
        <f ca="1">IFERROR(IF($C3452="","",VLOOKUP(FİLTRE!$C3452,'SKT LİSTESİ'!$F:$S,8,0)),"")</f>
        <v/>
      </c>
      <c r="H3452" s="131" t="str">
        <f ca="1">IF(E3452="","",IF($C3452="","",VLOOKUP(FİLTRE!$C3452,'SKT LİSTESİ'!$F:$S,9,0)))</f>
        <v/>
      </c>
      <c r="I3452" s="132" t="str">
        <f ca="1">IFERROR(IF($C3452="","",VLOOKUP(FİLTRE!$C3452,'SKT LİSTESİ'!$F:$S,10,0)),"")</f>
        <v/>
      </c>
      <c r="J3452" s="133" t="str">
        <f ca="1">IFERROR(IF($C3452="","",VLOOKUP(FİLTRE!$C3452,'SKT LİSTESİ'!$F:$S,11,0)),"")</f>
        <v/>
      </c>
      <c r="K3452" s="134" t="str">
        <f ca="1">IFERROR(IF($C3452="","",VLOOKUP(FİLTRE!$C3452,'SKT LİSTESİ'!$F:$S,12,0)),"")</f>
        <v/>
      </c>
      <c r="L3452" s="134" t="str">
        <f ca="1">IFERROR(IF($C3452="","",VLOOKUP(FİLTRE!$C3452,'SKT LİSTESİ'!$F:$S,13,0)),"")</f>
        <v/>
      </c>
      <c r="M3452" s="135" t="str">
        <f ca="1">IFERROR(IF($C3452="","",VLOOKUP(FİLTRE!$C3452,'SKT LİSTESİ'!$F:$AJ,14,0)),"")</f>
        <v/>
      </c>
      <c r="N3452" s="31" t="str">
        <f ca="1">IFERROR(IF($C3452="","",VLOOKUP(FİLTRE!$C3452,'SKT LİSTESİ'!$F:$AJ,22,0)),"")</f>
        <v/>
      </c>
      <c r="O3452" s="136" t="str">
        <f ca="1">IFERROR(IF($C3452="","",VLOOKUP(FİLTRE!$C3452,'SKT LİSTESİ'!$F:$AJ,23,0)),"")</f>
        <v/>
      </c>
      <c r="P3452" s="31"/>
      <c r="Q3452" s="31"/>
      <c r="R3452" s="137" t="str">
        <f ca="1">(IFERROR(IF($C3452="","",VLOOKUP(FİLTRE!$C3452,'SKT LİSTESİ'!$F:$AJ,15,0)),""))</f>
        <v/>
      </c>
      <c r="S3452" s="138" t="str">
        <f ca="1">IFERROR(IF($C3452="","",VLOOKUP(FİLTRE!$C3452,'SKT LİSTESİ'!$F:$AJ,16,0)),"")</f>
        <v/>
      </c>
      <c r="AF3452" s="179" t="str">
        <f t="shared" ca="1" si="214"/>
        <v/>
      </c>
      <c r="AG3452" s="179">
        <f t="shared" ca="1" si="215"/>
        <v>0</v>
      </c>
      <c r="AH3452" s="179">
        <f t="shared" ca="1" si="216"/>
        <v>0</v>
      </c>
    </row>
    <row r="3453" spans="2:34" ht="15.75" x14ac:dyDescent="0.25">
      <c r="B3453">
        <f t="shared" ca="1" si="213"/>
        <v>3441</v>
      </c>
      <c r="C3453" t="str">
        <f ca="1">IFERROR(VLOOKUP(B3453,'SKT LİSTESİ'!F:F,1,0),"")</f>
        <v/>
      </c>
      <c r="E3453" s="128" t="str">
        <f ca="1">IFERROR(IF($C3453="","",VLOOKUP(FİLTRE!$C3453,'SKT LİSTESİ'!$F:$S,5,0)),"")</f>
        <v/>
      </c>
      <c r="F3453" s="129" t="str">
        <f ca="1">IFERROR(IF($C3453="","",VLOOKUP(FİLTRE!$C3453,'SKT LİSTESİ'!$F:$S,7,0)),"")</f>
        <v/>
      </c>
      <c r="G3453" s="130" t="str">
        <f ca="1">IFERROR(IF($C3453="","",VLOOKUP(FİLTRE!$C3453,'SKT LİSTESİ'!$F:$S,8,0)),"")</f>
        <v/>
      </c>
      <c r="H3453" s="131" t="str">
        <f ca="1">IF(E3453="","",IF($C3453="","",VLOOKUP(FİLTRE!$C3453,'SKT LİSTESİ'!$F:$S,9,0)))</f>
        <v/>
      </c>
      <c r="I3453" s="132" t="str">
        <f ca="1">IFERROR(IF($C3453="","",VLOOKUP(FİLTRE!$C3453,'SKT LİSTESİ'!$F:$S,10,0)),"")</f>
        <v/>
      </c>
      <c r="J3453" s="133" t="str">
        <f ca="1">IFERROR(IF($C3453="","",VLOOKUP(FİLTRE!$C3453,'SKT LİSTESİ'!$F:$S,11,0)),"")</f>
        <v/>
      </c>
      <c r="K3453" s="134" t="str">
        <f ca="1">IFERROR(IF($C3453="","",VLOOKUP(FİLTRE!$C3453,'SKT LİSTESİ'!$F:$S,12,0)),"")</f>
        <v/>
      </c>
      <c r="L3453" s="134" t="str">
        <f ca="1">IFERROR(IF($C3453="","",VLOOKUP(FİLTRE!$C3453,'SKT LİSTESİ'!$F:$S,13,0)),"")</f>
        <v/>
      </c>
      <c r="M3453" s="135" t="str">
        <f ca="1">IFERROR(IF($C3453="","",VLOOKUP(FİLTRE!$C3453,'SKT LİSTESİ'!$F:$AJ,14,0)),"")</f>
        <v/>
      </c>
      <c r="N3453" s="31" t="str">
        <f ca="1">IFERROR(IF($C3453="","",VLOOKUP(FİLTRE!$C3453,'SKT LİSTESİ'!$F:$AJ,22,0)),"")</f>
        <v/>
      </c>
      <c r="O3453" s="136" t="str">
        <f ca="1">IFERROR(IF($C3453="","",VLOOKUP(FİLTRE!$C3453,'SKT LİSTESİ'!$F:$AJ,23,0)),"")</f>
        <v/>
      </c>
      <c r="P3453" s="31"/>
      <c r="Q3453" s="31"/>
      <c r="R3453" s="137" t="str">
        <f ca="1">(IFERROR(IF($C3453="","",VLOOKUP(FİLTRE!$C3453,'SKT LİSTESİ'!$F:$AJ,15,0)),""))</f>
        <v/>
      </c>
      <c r="S3453" s="138" t="str">
        <f ca="1">IFERROR(IF($C3453="","",VLOOKUP(FİLTRE!$C3453,'SKT LİSTESİ'!$F:$AJ,16,0)),"")</f>
        <v/>
      </c>
      <c r="AF3453" s="179" t="str">
        <f t="shared" ca="1" si="214"/>
        <v/>
      </c>
      <c r="AG3453" s="179">
        <f t="shared" ca="1" si="215"/>
        <v>0</v>
      </c>
      <c r="AH3453" s="179">
        <f t="shared" ca="1" si="216"/>
        <v>0</v>
      </c>
    </row>
    <row r="3454" spans="2:34" ht="15.75" x14ac:dyDescent="0.25">
      <c r="B3454">
        <f t="shared" ca="1" si="213"/>
        <v>3442</v>
      </c>
      <c r="C3454" t="str">
        <f ca="1">IFERROR(VLOOKUP(B3454,'SKT LİSTESİ'!F:F,1,0),"")</f>
        <v/>
      </c>
      <c r="E3454" s="128" t="str">
        <f ca="1">IFERROR(IF($C3454="","",VLOOKUP(FİLTRE!$C3454,'SKT LİSTESİ'!$F:$S,5,0)),"")</f>
        <v/>
      </c>
      <c r="F3454" s="129" t="str">
        <f ca="1">IFERROR(IF($C3454="","",VLOOKUP(FİLTRE!$C3454,'SKT LİSTESİ'!$F:$S,7,0)),"")</f>
        <v/>
      </c>
      <c r="G3454" s="130" t="str">
        <f ca="1">IFERROR(IF($C3454="","",VLOOKUP(FİLTRE!$C3454,'SKT LİSTESİ'!$F:$S,8,0)),"")</f>
        <v/>
      </c>
      <c r="H3454" s="131" t="str">
        <f ca="1">IF(E3454="","",IF($C3454="","",VLOOKUP(FİLTRE!$C3454,'SKT LİSTESİ'!$F:$S,9,0)))</f>
        <v/>
      </c>
      <c r="I3454" s="132" t="str">
        <f ca="1">IFERROR(IF($C3454="","",VLOOKUP(FİLTRE!$C3454,'SKT LİSTESİ'!$F:$S,10,0)),"")</f>
        <v/>
      </c>
      <c r="J3454" s="133" t="str">
        <f ca="1">IFERROR(IF($C3454="","",VLOOKUP(FİLTRE!$C3454,'SKT LİSTESİ'!$F:$S,11,0)),"")</f>
        <v/>
      </c>
      <c r="K3454" s="134" t="str">
        <f ca="1">IFERROR(IF($C3454="","",VLOOKUP(FİLTRE!$C3454,'SKT LİSTESİ'!$F:$S,12,0)),"")</f>
        <v/>
      </c>
      <c r="L3454" s="134" t="str">
        <f ca="1">IFERROR(IF($C3454="","",VLOOKUP(FİLTRE!$C3454,'SKT LİSTESİ'!$F:$S,13,0)),"")</f>
        <v/>
      </c>
      <c r="M3454" s="135" t="str">
        <f ca="1">IFERROR(IF($C3454="","",VLOOKUP(FİLTRE!$C3454,'SKT LİSTESİ'!$F:$AJ,14,0)),"")</f>
        <v/>
      </c>
      <c r="N3454" s="31" t="str">
        <f ca="1">IFERROR(IF($C3454="","",VLOOKUP(FİLTRE!$C3454,'SKT LİSTESİ'!$F:$AJ,22,0)),"")</f>
        <v/>
      </c>
      <c r="O3454" s="136" t="str">
        <f ca="1">IFERROR(IF($C3454="","",VLOOKUP(FİLTRE!$C3454,'SKT LİSTESİ'!$F:$AJ,23,0)),"")</f>
        <v/>
      </c>
      <c r="P3454" s="31"/>
      <c r="Q3454" s="31"/>
      <c r="R3454" s="137" t="str">
        <f ca="1">(IFERROR(IF($C3454="","",VLOOKUP(FİLTRE!$C3454,'SKT LİSTESİ'!$F:$AJ,15,0)),""))</f>
        <v/>
      </c>
      <c r="S3454" s="138" t="str">
        <f ca="1">IFERROR(IF($C3454="","",VLOOKUP(FİLTRE!$C3454,'SKT LİSTESİ'!$F:$AJ,16,0)),"")</f>
        <v/>
      </c>
      <c r="AF3454" s="179" t="str">
        <f t="shared" ca="1" si="214"/>
        <v/>
      </c>
      <c r="AG3454" s="179">
        <f t="shared" ca="1" si="215"/>
        <v>0</v>
      </c>
      <c r="AH3454" s="179">
        <f t="shared" ca="1" si="216"/>
        <v>0</v>
      </c>
    </row>
    <row r="3455" spans="2:34" ht="15.75" x14ac:dyDescent="0.25">
      <c r="B3455">
        <f t="shared" ca="1" si="213"/>
        <v>3443</v>
      </c>
      <c r="C3455" t="str">
        <f ca="1">IFERROR(VLOOKUP(B3455,'SKT LİSTESİ'!F:F,1,0),"")</f>
        <v/>
      </c>
      <c r="E3455" s="128" t="str">
        <f ca="1">IFERROR(IF($C3455="","",VLOOKUP(FİLTRE!$C3455,'SKT LİSTESİ'!$F:$S,5,0)),"")</f>
        <v/>
      </c>
      <c r="F3455" s="129" t="str">
        <f ca="1">IFERROR(IF($C3455="","",VLOOKUP(FİLTRE!$C3455,'SKT LİSTESİ'!$F:$S,7,0)),"")</f>
        <v/>
      </c>
      <c r="G3455" s="130" t="str">
        <f ca="1">IFERROR(IF($C3455="","",VLOOKUP(FİLTRE!$C3455,'SKT LİSTESİ'!$F:$S,8,0)),"")</f>
        <v/>
      </c>
      <c r="H3455" s="131" t="str">
        <f ca="1">IF(E3455="","",IF($C3455="","",VLOOKUP(FİLTRE!$C3455,'SKT LİSTESİ'!$F:$S,9,0)))</f>
        <v/>
      </c>
      <c r="I3455" s="132" t="str">
        <f ca="1">IFERROR(IF($C3455="","",VLOOKUP(FİLTRE!$C3455,'SKT LİSTESİ'!$F:$S,10,0)),"")</f>
        <v/>
      </c>
      <c r="J3455" s="133" t="str">
        <f ca="1">IFERROR(IF($C3455="","",VLOOKUP(FİLTRE!$C3455,'SKT LİSTESİ'!$F:$S,11,0)),"")</f>
        <v/>
      </c>
      <c r="K3455" s="134" t="str">
        <f ca="1">IFERROR(IF($C3455="","",VLOOKUP(FİLTRE!$C3455,'SKT LİSTESİ'!$F:$S,12,0)),"")</f>
        <v/>
      </c>
      <c r="L3455" s="134" t="str">
        <f ca="1">IFERROR(IF($C3455="","",VLOOKUP(FİLTRE!$C3455,'SKT LİSTESİ'!$F:$S,13,0)),"")</f>
        <v/>
      </c>
      <c r="M3455" s="135" t="str">
        <f ca="1">IFERROR(IF($C3455="","",VLOOKUP(FİLTRE!$C3455,'SKT LİSTESİ'!$F:$AJ,14,0)),"")</f>
        <v/>
      </c>
      <c r="N3455" s="31" t="str">
        <f ca="1">IFERROR(IF($C3455="","",VLOOKUP(FİLTRE!$C3455,'SKT LİSTESİ'!$F:$AJ,22,0)),"")</f>
        <v/>
      </c>
      <c r="O3455" s="136" t="str">
        <f ca="1">IFERROR(IF($C3455="","",VLOOKUP(FİLTRE!$C3455,'SKT LİSTESİ'!$F:$AJ,23,0)),"")</f>
        <v/>
      </c>
      <c r="P3455" s="31"/>
      <c r="Q3455" s="31"/>
      <c r="R3455" s="137" t="str">
        <f ca="1">(IFERROR(IF($C3455="","",VLOOKUP(FİLTRE!$C3455,'SKT LİSTESİ'!$F:$AJ,15,0)),""))</f>
        <v/>
      </c>
      <c r="S3455" s="138" t="str">
        <f ca="1">IFERROR(IF($C3455="","",VLOOKUP(FİLTRE!$C3455,'SKT LİSTESİ'!$F:$AJ,16,0)),"")</f>
        <v/>
      </c>
      <c r="AF3455" s="179" t="str">
        <f t="shared" ca="1" si="214"/>
        <v/>
      </c>
      <c r="AG3455" s="179">
        <f t="shared" ca="1" si="215"/>
        <v>0</v>
      </c>
      <c r="AH3455" s="179">
        <f t="shared" ca="1" si="216"/>
        <v>0</v>
      </c>
    </row>
    <row r="3456" spans="2:34" ht="15.75" x14ac:dyDescent="0.25">
      <c r="B3456">
        <f t="shared" ca="1" si="213"/>
        <v>3444</v>
      </c>
      <c r="C3456" t="str">
        <f ca="1">IFERROR(VLOOKUP(B3456,'SKT LİSTESİ'!F:F,1,0),"")</f>
        <v/>
      </c>
      <c r="E3456" s="128" t="str">
        <f ca="1">IFERROR(IF($C3456="","",VLOOKUP(FİLTRE!$C3456,'SKT LİSTESİ'!$F:$S,5,0)),"")</f>
        <v/>
      </c>
      <c r="F3456" s="129" t="str">
        <f ca="1">IFERROR(IF($C3456="","",VLOOKUP(FİLTRE!$C3456,'SKT LİSTESİ'!$F:$S,7,0)),"")</f>
        <v/>
      </c>
      <c r="G3456" s="130" t="str">
        <f ca="1">IFERROR(IF($C3456="","",VLOOKUP(FİLTRE!$C3456,'SKT LİSTESİ'!$F:$S,8,0)),"")</f>
        <v/>
      </c>
      <c r="H3456" s="131" t="str">
        <f ca="1">IF(E3456="","",IF($C3456="","",VLOOKUP(FİLTRE!$C3456,'SKT LİSTESİ'!$F:$S,9,0)))</f>
        <v/>
      </c>
      <c r="I3456" s="132" t="str">
        <f ca="1">IFERROR(IF($C3456="","",VLOOKUP(FİLTRE!$C3456,'SKT LİSTESİ'!$F:$S,10,0)),"")</f>
        <v/>
      </c>
      <c r="J3456" s="133" t="str">
        <f ca="1">IFERROR(IF($C3456="","",VLOOKUP(FİLTRE!$C3456,'SKT LİSTESİ'!$F:$S,11,0)),"")</f>
        <v/>
      </c>
      <c r="K3456" s="134" t="str">
        <f ca="1">IFERROR(IF($C3456="","",VLOOKUP(FİLTRE!$C3456,'SKT LİSTESİ'!$F:$S,12,0)),"")</f>
        <v/>
      </c>
      <c r="L3456" s="134" t="str">
        <f ca="1">IFERROR(IF($C3456="","",VLOOKUP(FİLTRE!$C3456,'SKT LİSTESİ'!$F:$S,13,0)),"")</f>
        <v/>
      </c>
      <c r="M3456" s="135" t="str">
        <f ca="1">IFERROR(IF($C3456="","",VLOOKUP(FİLTRE!$C3456,'SKT LİSTESİ'!$F:$AJ,14,0)),"")</f>
        <v/>
      </c>
      <c r="N3456" s="31" t="str">
        <f ca="1">IFERROR(IF($C3456="","",VLOOKUP(FİLTRE!$C3456,'SKT LİSTESİ'!$F:$AJ,22,0)),"")</f>
        <v/>
      </c>
      <c r="O3456" s="136" t="str">
        <f ca="1">IFERROR(IF($C3456="","",VLOOKUP(FİLTRE!$C3456,'SKT LİSTESİ'!$F:$AJ,23,0)),"")</f>
        <v/>
      </c>
      <c r="P3456" s="31"/>
      <c r="Q3456" s="31"/>
      <c r="R3456" s="137" t="str">
        <f ca="1">(IFERROR(IF($C3456="","",VLOOKUP(FİLTRE!$C3456,'SKT LİSTESİ'!$F:$AJ,15,0)),""))</f>
        <v/>
      </c>
      <c r="S3456" s="138" t="str">
        <f ca="1">IFERROR(IF($C3456="","",VLOOKUP(FİLTRE!$C3456,'SKT LİSTESİ'!$F:$AJ,16,0)),"")</f>
        <v/>
      </c>
      <c r="AF3456" s="179" t="str">
        <f t="shared" ca="1" si="214"/>
        <v/>
      </c>
      <c r="AG3456" s="179">
        <f t="shared" ca="1" si="215"/>
        <v>0</v>
      </c>
      <c r="AH3456" s="179">
        <f t="shared" ca="1" si="216"/>
        <v>0</v>
      </c>
    </row>
    <row r="3457" spans="2:34" ht="15.75" x14ac:dyDescent="0.25">
      <c r="B3457">
        <f t="shared" ca="1" si="213"/>
        <v>3445</v>
      </c>
      <c r="C3457" t="str">
        <f ca="1">IFERROR(VLOOKUP(B3457,'SKT LİSTESİ'!F:F,1,0),"")</f>
        <v/>
      </c>
      <c r="E3457" s="128" t="str">
        <f ca="1">IFERROR(IF($C3457="","",VLOOKUP(FİLTRE!$C3457,'SKT LİSTESİ'!$F:$S,5,0)),"")</f>
        <v/>
      </c>
      <c r="F3457" s="129" t="str">
        <f ca="1">IFERROR(IF($C3457="","",VLOOKUP(FİLTRE!$C3457,'SKT LİSTESİ'!$F:$S,7,0)),"")</f>
        <v/>
      </c>
      <c r="G3457" s="130" t="str">
        <f ca="1">IFERROR(IF($C3457="","",VLOOKUP(FİLTRE!$C3457,'SKT LİSTESİ'!$F:$S,8,0)),"")</f>
        <v/>
      </c>
      <c r="H3457" s="131" t="str">
        <f ca="1">IF(E3457="","",IF($C3457="","",VLOOKUP(FİLTRE!$C3457,'SKT LİSTESİ'!$F:$S,9,0)))</f>
        <v/>
      </c>
      <c r="I3457" s="132" t="str">
        <f ca="1">IFERROR(IF($C3457="","",VLOOKUP(FİLTRE!$C3457,'SKT LİSTESİ'!$F:$S,10,0)),"")</f>
        <v/>
      </c>
      <c r="J3457" s="133" t="str">
        <f ca="1">IFERROR(IF($C3457="","",VLOOKUP(FİLTRE!$C3457,'SKT LİSTESİ'!$F:$S,11,0)),"")</f>
        <v/>
      </c>
      <c r="K3457" s="134" t="str">
        <f ca="1">IFERROR(IF($C3457="","",VLOOKUP(FİLTRE!$C3457,'SKT LİSTESİ'!$F:$S,12,0)),"")</f>
        <v/>
      </c>
      <c r="L3457" s="134" t="str">
        <f ca="1">IFERROR(IF($C3457="","",VLOOKUP(FİLTRE!$C3457,'SKT LİSTESİ'!$F:$S,13,0)),"")</f>
        <v/>
      </c>
      <c r="M3457" s="135" t="str">
        <f ca="1">IFERROR(IF($C3457="","",VLOOKUP(FİLTRE!$C3457,'SKT LİSTESİ'!$F:$AJ,14,0)),"")</f>
        <v/>
      </c>
      <c r="N3457" s="31" t="str">
        <f ca="1">IFERROR(IF($C3457="","",VLOOKUP(FİLTRE!$C3457,'SKT LİSTESİ'!$F:$AJ,22,0)),"")</f>
        <v/>
      </c>
      <c r="O3457" s="136" t="str">
        <f ca="1">IFERROR(IF($C3457="","",VLOOKUP(FİLTRE!$C3457,'SKT LİSTESİ'!$F:$AJ,23,0)),"")</f>
        <v/>
      </c>
      <c r="P3457" s="31"/>
      <c r="Q3457" s="31"/>
      <c r="R3457" s="137" t="str">
        <f ca="1">(IFERROR(IF($C3457="","",VLOOKUP(FİLTRE!$C3457,'SKT LİSTESİ'!$F:$AJ,15,0)),""))</f>
        <v/>
      </c>
      <c r="S3457" s="138" t="str">
        <f ca="1">IFERROR(IF($C3457="","",VLOOKUP(FİLTRE!$C3457,'SKT LİSTESİ'!$F:$AJ,16,0)),"")</f>
        <v/>
      </c>
      <c r="AF3457" s="179" t="str">
        <f t="shared" ca="1" si="214"/>
        <v/>
      </c>
      <c r="AG3457" s="179">
        <f t="shared" ca="1" si="215"/>
        <v>0</v>
      </c>
      <c r="AH3457" s="179">
        <f t="shared" ca="1" si="216"/>
        <v>0</v>
      </c>
    </row>
    <row r="3458" spans="2:34" ht="15.75" x14ac:dyDescent="0.25">
      <c r="B3458">
        <f t="shared" ca="1" si="213"/>
        <v>3446</v>
      </c>
      <c r="C3458" t="str">
        <f ca="1">IFERROR(VLOOKUP(B3458,'SKT LİSTESİ'!F:F,1,0),"")</f>
        <v/>
      </c>
      <c r="E3458" s="128" t="str">
        <f ca="1">IFERROR(IF($C3458="","",VLOOKUP(FİLTRE!$C3458,'SKT LİSTESİ'!$F:$S,5,0)),"")</f>
        <v/>
      </c>
      <c r="F3458" s="129" t="str">
        <f ca="1">IFERROR(IF($C3458="","",VLOOKUP(FİLTRE!$C3458,'SKT LİSTESİ'!$F:$S,7,0)),"")</f>
        <v/>
      </c>
      <c r="G3458" s="130" t="str">
        <f ca="1">IFERROR(IF($C3458="","",VLOOKUP(FİLTRE!$C3458,'SKT LİSTESİ'!$F:$S,8,0)),"")</f>
        <v/>
      </c>
      <c r="H3458" s="131" t="str">
        <f ca="1">IF(E3458="","",IF($C3458="","",VLOOKUP(FİLTRE!$C3458,'SKT LİSTESİ'!$F:$S,9,0)))</f>
        <v/>
      </c>
      <c r="I3458" s="132" t="str">
        <f ca="1">IFERROR(IF($C3458="","",VLOOKUP(FİLTRE!$C3458,'SKT LİSTESİ'!$F:$S,10,0)),"")</f>
        <v/>
      </c>
      <c r="J3458" s="133" t="str">
        <f ca="1">IFERROR(IF($C3458="","",VLOOKUP(FİLTRE!$C3458,'SKT LİSTESİ'!$F:$S,11,0)),"")</f>
        <v/>
      </c>
      <c r="K3458" s="134" t="str">
        <f ca="1">IFERROR(IF($C3458="","",VLOOKUP(FİLTRE!$C3458,'SKT LİSTESİ'!$F:$S,12,0)),"")</f>
        <v/>
      </c>
      <c r="L3458" s="134" t="str">
        <f ca="1">IFERROR(IF($C3458="","",VLOOKUP(FİLTRE!$C3458,'SKT LİSTESİ'!$F:$S,13,0)),"")</f>
        <v/>
      </c>
      <c r="M3458" s="135" t="str">
        <f ca="1">IFERROR(IF($C3458="","",VLOOKUP(FİLTRE!$C3458,'SKT LİSTESİ'!$F:$AJ,14,0)),"")</f>
        <v/>
      </c>
      <c r="N3458" s="31" t="str">
        <f ca="1">IFERROR(IF($C3458="","",VLOOKUP(FİLTRE!$C3458,'SKT LİSTESİ'!$F:$AJ,22,0)),"")</f>
        <v/>
      </c>
      <c r="O3458" s="136" t="str">
        <f ca="1">IFERROR(IF($C3458="","",VLOOKUP(FİLTRE!$C3458,'SKT LİSTESİ'!$F:$AJ,23,0)),"")</f>
        <v/>
      </c>
      <c r="P3458" s="31"/>
      <c r="Q3458" s="31"/>
      <c r="R3458" s="137" t="str">
        <f ca="1">(IFERROR(IF($C3458="","",VLOOKUP(FİLTRE!$C3458,'SKT LİSTESİ'!$F:$AJ,15,0)),""))</f>
        <v/>
      </c>
      <c r="S3458" s="138" t="str">
        <f ca="1">IFERROR(IF($C3458="","",VLOOKUP(FİLTRE!$C3458,'SKT LİSTESİ'!$F:$AJ,16,0)),"")</f>
        <v/>
      </c>
      <c r="AF3458" s="179" t="str">
        <f t="shared" ca="1" si="214"/>
        <v/>
      </c>
      <c r="AG3458" s="179">
        <f t="shared" ca="1" si="215"/>
        <v>0</v>
      </c>
      <c r="AH3458" s="179">
        <f t="shared" ca="1" si="216"/>
        <v>0</v>
      </c>
    </row>
    <row r="3459" spans="2:34" ht="15.75" x14ac:dyDescent="0.25">
      <c r="B3459">
        <f t="shared" ca="1" si="213"/>
        <v>3447</v>
      </c>
      <c r="C3459" t="str">
        <f ca="1">IFERROR(VLOOKUP(B3459,'SKT LİSTESİ'!F:F,1,0),"")</f>
        <v/>
      </c>
      <c r="E3459" s="128" t="str">
        <f ca="1">IFERROR(IF($C3459="","",VLOOKUP(FİLTRE!$C3459,'SKT LİSTESİ'!$F:$S,5,0)),"")</f>
        <v/>
      </c>
      <c r="F3459" s="129" t="str">
        <f ca="1">IFERROR(IF($C3459="","",VLOOKUP(FİLTRE!$C3459,'SKT LİSTESİ'!$F:$S,7,0)),"")</f>
        <v/>
      </c>
      <c r="G3459" s="130" t="str">
        <f ca="1">IFERROR(IF($C3459="","",VLOOKUP(FİLTRE!$C3459,'SKT LİSTESİ'!$F:$S,8,0)),"")</f>
        <v/>
      </c>
      <c r="H3459" s="131" t="str">
        <f ca="1">IF(E3459="","",IF($C3459="","",VLOOKUP(FİLTRE!$C3459,'SKT LİSTESİ'!$F:$S,9,0)))</f>
        <v/>
      </c>
      <c r="I3459" s="132" t="str">
        <f ca="1">IFERROR(IF($C3459="","",VLOOKUP(FİLTRE!$C3459,'SKT LİSTESİ'!$F:$S,10,0)),"")</f>
        <v/>
      </c>
      <c r="J3459" s="133" t="str">
        <f ca="1">IFERROR(IF($C3459="","",VLOOKUP(FİLTRE!$C3459,'SKT LİSTESİ'!$F:$S,11,0)),"")</f>
        <v/>
      </c>
      <c r="K3459" s="134" t="str">
        <f ca="1">IFERROR(IF($C3459="","",VLOOKUP(FİLTRE!$C3459,'SKT LİSTESİ'!$F:$S,12,0)),"")</f>
        <v/>
      </c>
      <c r="L3459" s="134" t="str">
        <f ca="1">IFERROR(IF($C3459="","",VLOOKUP(FİLTRE!$C3459,'SKT LİSTESİ'!$F:$S,13,0)),"")</f>
        <v/>
      </c>
      <c r="M3459" s="135" t="str">
        <f ca="1">IFERROR(IF($C3459="","",VLOOKUP(FİLTRE!$C3459,'SKT LİSTESİ'!$F:$AJ,14,0)),"")</f>
        <v/>
      </c>
      <c r="N3459" s="31" t="str">
        <f ca="1">IFERROR(IF($C3459="","",VLOOKUP(FİLTRE!$C3459,'SKT LİSTESİ'!$F:$AJ,22,0)),"")</f>
        <v/>
      </c>
      <c r="O3459" s="136" t="str">
        <f ca="1">IFERROR(IF($C3459="","",VLOOKUP(FİLTRE!$C3459,'SKT LİSTESİ'!$F:$AJ,23,0)),"")</f>
        <v/>
      </c>
      <c r="P3459" s="31"/>
      <c r="Q3459" s="31"/>
      <c r="R3459" s="137" t="str">
        <f ca="1">(IFERROR(IF($C3459="","",VLOOKUP(FİLTRE!$C3459,'SKT LİSTESİ'!$F:$AJ,15,0)),""))</f>
        <v/>
      </c>
      <c r="S3459" s="138" t="str">
        <f ca="1">IFERROR(IF($C3459="","",VLOOKUP(FİLTRE!$C3459,'SKT LİSTESİ'!$F:$AJ,16,0)),"")</f>
        <v/>
      </c>
      <c r="AF3459" s="179" t="str">
        <f t="shared" ca="1" si="214"/>
        <v/>
      </c>
      <c r="AG3459" s="179">
        <f t="shared" ca="1" si="215"/>
        <v>0</v>
      </c>
      <c r="AH3459" s="179">
        <f t="shared" ca="1" si="216"/>
        <v>0</v>
      </c>
    </row>
    <row r="3460" spans="2:34" ht="15.75" x14ac:dyDescent="0.25">
      <c r="B3460">
        <f t="shared" ca="1" si="213"/>
        <v>3448</v>
      </c>
      <c r="C3460" t="str">
        <f ca="1">IFERROR(VLOOKUP(B3460,'SKT LİSTESİ'!F:F,1,0),"")</f>
        <v/>
      </c>
      <c r="E3460" s="128" t="str">
        <f ca="1">IFERROR(IF($C3460="","",VLOOKUP(FİLTRE!$C3460,'SKT LİSTESİ'!$F:$S,5,0)),"")</f>
        <v/>
      </c>
      <c r="F3460" s="129" t="str">
        <f ca="1">IFERROR(IF($C3460="","",VLOOKUP(FİLTRE!$C3460,'SKT LİSTESİ'!$F:$S,7,0)),"")</f>
        <v/>
      </c>
      <c r="G3460" s="130" t="str">
        <f ca="1">IFERROR(IF($C3460="","",VLOOKUP(FİLTRE!$C3460,'SKT LİSTESİ'!$F:$S,8,0)),"")</f>
        <v/>
      </c>
      <c r="H3460" s="131" t="str">
        <f ca="1">IF(E3460="","",IF($C3460="","",VLOOKUP(FİLTRE!$C3460,'SKT LİSTESİ'!$F:$S,9,0)))</f>
        <v/>
      </c>
      <c r="I3460" s="132" t="str">
        <f ca="1">IFERROR(IF($C3460="","",VLOOKUP(FİLTRE!$C3460,'SKT LİSTESİ'!$F:$S,10,0)),"")</f>
        <v/>
      </c>
      <c r="J3460" s="133" t="str">
        <f ca="1">IFERROR(IF($C3460="","",VLOOKUP(FİLTRE!$C3460,'SKT LİSTESİ'!$F:$S,11,0)),"")</f>
        <v/>
      </c>
      <c r="K3460" s="134" t="str">
        <f ca="1">IFERROR(IF($C3460="","",VLOOKUP(FİLTRE!$C3460,'SKT LİSTESİ'!$F:$S,12,0)),"")</f>
        <v/>
      </c>
      <c r="L3460" s="134" t="str">
        <f ca="1">IFERROR(IF($C3460="","",VLOOKUP(FİLTRE!$C3460,'SKT LİSTESİ'!$F:$S,13,0)),"")</f>
        <v/>
      </c>
      <c r="M3460" s="135" t="str">
        <f ca="1">IFERROR(IF($C3460="","",VLOOKUP(FİLTRE!$C3460,'SKT LİSTESİ'!$F:$AJ,14,0)),"")</f>
        <v/>
      </c>
      <c r="N3460" s="31" t="str">
        <f ca="1">IFERROR(IF($C3460="","",VLOOKUP(FİLTRE!$C3460,'SKT LİSTESİ'!$F:$AJ,22,0)),"")</f>
        <v/>
      </c>
      <c r="O3460" s="136" t="str">
        <f ca="1">IFERROR(IF($C3460="","",VLOOKUP(FİLTRE!$C3460,'SKT LİSTESİ'!$F:$AJ,23,0)),"")</f>
        <v/>
      </c>
      <c r="P3460" s="31"/>
      <c r="Q3460" s="31"/>
      <c r="R3460" s="137" t="str">
        <f ca="1">(IFERROR(IF($C3460="","",VLOOKUP(FİLTRE!$C3460,'SKT LİSTESİ'!$F:$AJ,15,0)),""))</f>
        <v/>
      </c>
      <c r="S3460" s="138" t="str">
        <f ca="1">IFERROR(IF($C3460="","",VLOOKUP(FİLTRE!$C3460,'SKT LİSTESİ'!$F:$AJ,16,0)),"")</f>
        <v/>
      </c>
      <c r="AF3460" s="179" t="str">
        <f t="shared" ca="1" si="214"/>
        <v/>
      </c>
      <c r="AG3460" s="179">
        <f t="shared" ca="1" si="215"/>
        <v>0</v>
      </c>
      <c r="AH3460" s="179">
        <f t="shared" ca="1" si="216"/>
        <v>0</v>
      </c>
    </row>
    <row r="3461" spans="2:34" ht="15.75" x14ac:dyDescent="0.25">
      <c r="B3461">
        <f t="shared" ca="1" si="213"/>
        <v>3449</v>
      </c>
      <c r="C3461" t="str">
        <f ca="1">IFERROR(VLOOKUP(B3461,'SKT LİSTESİ'!F:F,1,0),"")</f>
        <v/>
      </c>
      <c r="E3461" s="128" t="str">
        <f ca="1">IFERROR(IF($C3461="","",VLOOKUP(FİLTRE!$C3461,'SKT LİSTESİ'!$F:$S,5,0)),"")</f>
        <v/>
      </c>
      <c r="F3461" s="129" t="str">
        <f ca="1">IFERROR(IF($C3461="","",VLOOKUP(FİLTRE!$C3461,'SKT LİSTESİ'!$F:$S,7,0)),"")</f>
        <v/>
      </c>
      <c r="G3461" s="130" t="str">
        <f ca="1">IFERROR(IF($C3461="","",VLOOKUP(FİLTRE!$C3461,'SKT LİSTESİ'!$F:$S,8,0)),"")</f>
        <v/>
      </c>
      <c r="H3461" s="131" t="str">
        <f ca="1">IF(E3461="","",IF($C3461="","",VLOOKUP(FİLTRE!$C3461,'SKT LİSTESİ'!$F:$S,9,0)))</f>
        <v/>
      </c>
      <c r="I3461" s="132" t="str">
        <f ca="1">IFERROR(IF($C3461="","",VLOOKUP(FİLTRE!$C3461,'SKT LİSTESİ'!$F:$S,10,0)),"")</f>
        <v/>
      </c>
      <c r="J3461" s="133" t="str">
        <f ca="1">IFERROR(IF($C3461="","",VLOOKUP(FİLTRE!$C3461,'SKT LİSTESİ'!$F:$S,11,0)),"")</f>
        <v/>
      </c>
      <c r="K3461" s="134" t="str">
        <f ca="1">IFERROR(IF($C3461="","",VLOOKUP(FİLTRE!$C3461,'SKT LİSTESİ'!$F:$S,12,0)),"")</f>
        <v/>
      </c>
      <c r="L3461" s="134" t="str">
        <f ca="1">IFERROR(IF($C3461="","",VLOOKUP(FİLTRE!$C3461,'SKT LİSTESİ'!$F:$S,13,0)),"")</f>
        <v/>
      </c>
      <c r="M3461" s="135" t="str">
        <f ca="1">IFERROR(IF($C3461="","",VLOOKUP(FİLTRE!$C3461,'SKT LİSTESİ'!$F:$AJ,14,0)),"")</f>
        <v/>
      </c>
      <c r="N3461" s="31" t="str">
        <f ca="1">IFERROR(IF($C3461="","",VLOOKUP(FİLTRE!$C3461,'SKT LİSTESİ'!$F:$AJ,22,0)),"")</f>
        <v/>
      </c>
      <c r="O3461" s="136" t="str">
        <f ca="1">IFERROR(IF($C3461="","",VLOOKUP(FİLTRE!$C3461,'SKT LİSTESİ'!$F:$AJ,23,0)),"")</f>
        <v/>
      </c>
      <c r="P3461" s="31"/>
      <c r="Q3461" s="31"/>
      <c r="R3461" s="137" t="str">
        <f ca="1">(IFERROR(IF($C3461="","",VLOOKUP(FİLTRE!$C3461,'SKT LİSTESİ'!$F:$AJ,15,0)),""))</f>
        <v/>
      </c>
      <c r="S3461" s="138" t="str">
        <f ca="1">IFERROR(IF($C3461="","",VLOOKUP(FİLTRE!$C3461,'SKT LİSTESİ'!$F:$AJ,16,0)),"")</f>
        <v/>
      </c>
      <c r="AF3461" s="179" t="str">
        <f t="shared" ca="1" si="214"/>
        <v/>
      </c>
      <c r="AG3461" s="179">
        <f t="shared" ca="1" si="215"/>
        <v>0</v>
      </c>
      <c r="AH3461" s="179">
        <f t="shared" ca="1" si="216"/>
        <v>0</v>
      </c>
    </row>
    <row r="3462" spans="2:34" ht="15.75" x14ac:dyDescent="0.25">
      <c r="B3462">
        <f t="shared" ca="1" si="213"/>
        <v>3450</v>
      </c>
      <c r="C3462" t="str">
        <f ca="1">IFERROR(VLOOKUP(B3462,'SKT LİSTESİ'!F:F,1,0),"")</f>
        <v/>
      </c>
      <c r="E3462" s="128" t="str">
        <f ca="1">IFERROR(IF($C3462="","",VLOOKUP(FİLTRE!$C3462,'SKT LİSTESİ'!$F:$S,5,0)),"")</f>
        <v/>
      </c>
      <c r="F3462" s="129" t="str">
        <f ca="1">IFERROR(IF($C3462="","",VLOOKUP(FİLTRE!$C3462,'SKT LİSTESİ'!$F:$S,7,0)),"")</f>
        <v/>
      </c>
      <c r="G3462" s="130" t="str">
        <f ca="1">IFERROR(IF($C3462="","",VLOOKUP(FİLTRE!$C3462,'SKT LİSTESİ'!$F:$S,8,0)),"")</f>
        <v/>
      </c>
      <c r="H3462" s="131" t="str">
        <f ca="1">IF(E3462="","",IF($C3462="","",VLOOKUP(FİLTRE!$C3462,'SKT LİSTESİ'!$F:$S,9,0)))</f>
        <v/>
      </c>
      <c r="I3462" s="132" t="str">
        <f ca="1">IFERROR(IF($C3462="","",VLOOKUP(FİLTRE!$C3462,'SKT LİSTESİ'!$F:$S,10,0)),"")</f>
        <v/>
      </c>
      <c r="J3462" s="133" t="str">
        <f ca="1">IFERROR(IF($C3462="","",VLOOKUP(FİLTRE!$C3462,'SKT LİSTESİ'!$F:$S,11,0)),"")</f>
        <v/>
      </c>
      <c r="K3462" s="134" t="str">
        <f ca="1">IFERROR(IF($C3462="","",VLOOKUP(FİLTRE!$C3462,'SKT LİSTESİ'!$F:$S,12,0)),"")</f>
        <v/>
      </c>
      <c r="L3462" s="134" t="str">
        <f ca="1">IFERROR(IF($C3462="","",VLOOKUP(FİLTRE!$C3462,'SKT LİSTESİ'!$F:$S,13,0)),"")</f>
        <v/>
      </c>
      <c r="M3462" s="135" t="str">
        <f ca="1">IFERROR(IF($C3462="","",VLOOKUP(FİLTRE!$C3462,'SKT LİSTESİ'!$F:$AJ,14,0)),"")</f>
        <v/>
      </c>
      <c r="N3462" s="31" t="str">
        <f ca="1">IFERROR(IF($C3462="","",VLOOKUP(FİLTRE!$C3462,'SKT LİSTESİ'!$F:$AJ,22,0)),"")</f>
        <v/>
      </c>
      <c r="O3462" s="136" t="str">
        <f ca="1">IFERROR(IF($C3462="","",VLOOKUP(FİLTRE!$C3462,'SKT LİSTESİ'!$F:$AJ,23,0)),"")</f>
        <v/>
      </c>
      <c r="P3462" s="31"/>
      <c r="Q3462" s="31"/>
      <c r="R3462" s="137" t="str">
        <f ca="1">(IFERROR(IF($C3462="","",VLOOKUP(FİLTRE!$C3462,'SKT LİSTESİ'!$F:$AJ,15,0)),""))</f>
        <v/>
      </c>
      <c r="S3462" s="138" t="str">
        <f ca="1">IFERROR(IF($C3462="","",VLOOKUP(FİLTRE!$C3462,'SKT LİSTESİ'!$F:$AJ,16,0)),"")</f>
        <v/>
      </c>
      <c r="AF3462" s="179" t="str">
        <f t="shared" ca="1" si="214"/>
        <v/>
      </c>
      <c r="AG3462" s="179">
        <f t="shared" ca="1" si="215"/>
        <v>0</v>
      </c>
      <c r="AH3462" s="179">
        <f t="shared" ca="1" si="216"/>
        <v>0</v>
      </c>
    </row>
    <row r="3463" spans="2:34" ht="15.75" x14ac:dyDescent="0.25">
      <c r="B3463">
        <f t="shared" ca="1" si="213"/>
        <v>3451</v>
      </c>
      <c r="C3463" t="str">
        <f ca="1">IFERROR(VLOOKUP(B3463,'SKT LİSTESİ'!F:F,1,0),"")</f>
        <v/>
      </c>
      <c r="E3463" s="128" t="str">
        <f ca="1">IFERROR(IF($C3463="","",VLOOKUP(FİLTRE!$C3463,'SKT LİSTESİ'!$F:$S,5,0)),"")</f>
        <v/>
      </c>
      <c r="F3463" s="129" t="str">
        <f ca="1">IFERROR(IF($C3463="","",VLOOKUP(FİLTRE!$C3463,'SKT LİSTESİ'!$F:$S,7,0)),"")</f>
        <v/>
      </c>
      <c r="G3463" s="130" t="str">
        <f ca="1">IFERROR(IF($C3463="","",VLOOKUP(FİLTRE!$C3463,'SKT LİSTESİ'!$F:$S,8,0)),"")</f>
        <v/>
      </c>
      <c r="H3463" s="131" t="str">
        <f ca="1">IF(E3463="","",IF($C3463="","",VLOOKUP(FİLTRE!$C3463,'SKT LİSTESİ'!$F:$S,9,0)))</f>
        <v/>
      </c>
      <c r="I3463" s="132" t="str">
        <f ca="1">IFERROR(IF($C3463="","",VLOOKUP(FİLTRE!$C3463,'SKT LİSTESİ'!$F:$S,10,0)),"")</f>
        <v/>
      </c>
      <c r="J3463" s="133" t="str">
        <f ca="1">IFERROR(IF($C3463="","",VLOOKUP(FİLTRE!$C3463,'SKT LİSTESİ'!$F:$S,11,0)),"")</f>
        <v/>
      </c>
      <c r="K3463" s="134" t="str">
        <f ca="1">IFERROR(IF($C3463="","",VLOOKUP(FİLTRE!$C3463,'SKT LİSTESİ'!$F:$S,12,0)),"")</f>
        <v/>
      </c>
      <c r="L3463" s="134" t="str">
        <f ca="1">IFERROR(IF($C3463="","",VLOOKUP(FİLTRE!$C3463,'SKT LİSTESİ'!$F:$S,13,0)),"")</f>
        <v/>
      </c>
      <c r="M3463" s="135" t="str">
        <f ca="1">IFERROR(IF($C3463="","",VLOOKUP(FİLTRE!$C3463,'SKT LİSTESİ'!$F:$AJ,14,0)),"")</f>
        <v/>
      </c>
      <c r="N3463" s="31" t="str">
        <f ca="1">IFERROR(IF($C3463="","",VLOOKUP(FİLTRE!$C3463,'SKT LİSTESİ'!$F:$AJ,22,0)),"")</f>
        <v/>
      </c>
      <c r="O3463" s="136" t="str">
        <f ca="1">IFERROR(IF($C3463="","",VLOOKUP(FİLTRE!$C3463,'SKT LİSTESİ'!$F:$AJ,23,0)),"")</f>
        <v/>
      </c>
      <c r="P3463" s="31"/>
      <c r="Q3463" s="31"/>
      <c r="R3463" s="137" t="str">
        <f ca="1">(IFERROR(IF($C3463="","",VLOOKUP(FİLTRE!$C3463,'SKT LİSTESİ'!$F:$AJ,15,0)),""))</f>
        <v/>
      </c>
      <c r="S3463" s="138" t="str">
        <f ca="1">IFERROR(IF($C3463="","",VLOOKUP(FİLTRE!$C3463,'SKT LİSTESİ'!$F:$AJ,16,0)),"")</f>
        <v/>
      </c>
      <c r="AF3463" s="179" t="str">
        <f t="shared" ca="1" si="214"/>
        <v/>
      </c>
      <c r="AG3463" s="179">
        <f t="shared" ca="1" si="215"/>
        <v>0</v>
      </c>
      <c r="AH3463" s="179">
        <f t="shared" ca="1" si="216"/>
        <v>0</v>
      </c>
    </row>
    <row r="3464" spans="2:34" ht="15.75" x14ac:dyDescent="0.25">
      <c r="B3464">
        <f t="shared" ca="1" si="213"/>
        <v>3452</v>
      </c>
      <c r="C3464" t="str">
        <f ca="1">IFERROR(VLOOKUP(B3464,'SKT LİSTESİ'!F:F,1,0),"")</f>
        <v/>
      </c>
      <c r="E3464" s="128" t="str">
        <f ca="1">IFERROR(IF($C3464="","",VLOOKUP(FİLTRE!$C3464,'SKT LİSTESİ'!$F:$S,5,0)),"")</f>
        <v/>
      </c>
      <c r="F3464" s="129" t="str">
        <f ca="1">IFERROR(IF($C3464="","",VLOOKUP(FİLTRE!$C3464,'SKT LİSTESİ'!$F:$S,7,0)),"")</f>
        <v/>
      </c>
      <c r="G3464" s="130" t="str">
        <f ca="1">IFERROR(IF($C3464="","",VLOOKUP(FİLTRE!$C3464,'SKT LİSTESİ'!$F:$S,8,0)),"")</f>
        <v/>
      </c>
      <c r="H3464" s="131" t="str">
        <f ca="1">IF(E3464="","",IF($C3464="","",VLOOKUP(FİLTRE!$C3464,'SKT LİSTESİ'!$F:$S,9,0)))</f>
        <v/>
      </c>
      <c r="I3464" s="132" t="str">
        <f ca="1">IFERROR(IF($C3464="","",VLOOKUP(FİLTRE!$C3464,'SKT LİSTESİ'!$F:$S,10,0)),"")</f>
        <v/>
      </c>
      <c r="J3464" s="133" t="str">
        <f ca="1">IFERROR(IF($C3464="","",VLOOKUP(FİLTRE!$C3464,'SKT LİSTESİ'!$F:$S,11,0)),"")</f>
        <v/>
      </c>
      <c r="K3464" s="134" t="str">
        <f ca="1">IFERROR(IF($C3464="","",VLOOKUP(FİLTRE!$C3464,'SKT LİSTESİ'!$F:$S,12,0)),"")</f>
        <v/>
      </c>
      <c r="L3464" s="134" t="str">
        <f ca="1">IFERROR(IF($C3464="","",VLOOKUP(FİLTRE!$C3464,'SKT LİSTESİ'!$F:$S,13,0)),"")</f>
        <v/>
      </c>
      <c r="M3464" s="135" t="str">
        <f ca="1">IFERROR(IF($C3464="","",VLOOKUP(FİLTRE!$C3464,'SKT LİSTESİ'!$F:$AJ,14,0)),"")</f>
        <v/>
      </c>
      <c r="N3464" s="31" t="str">
        <f ca="1">IFERROR(IF($C3464="","",VLOOKUP(FİLTRE!$C3464,'SKT LİSTESİ'!$F:$AJ,22,0)),"")</f>
        <v/>
      </c>
      <c r="O3464" s="136" t="str">
        <f ca="1">IFERROR(IF($C3464="","",VLOOKUP(FİLTRE!$C3464,'SKT LİSTESİ'!$F:$AJ,23,0)),"")</f>
        <v/>
      </c>
      <c r="P3464" s="31"/>
      <c r="Q3464" s="31"/>
      <c r="R3464" s="137" t="str">
        <f ca="1">(IFERROR(IF($C3464="","",VLOOKUP(FİLTRE!$C3464,'SKT LİSTESİ'!$F:$AJ,15,0)),""))</f>
        <v/>
      </c>
      <c r="S3464" s="138" t="str">
        <f ca="1">IFERROR(IF($C3464="","",VLOOKUP(FİLTRE!$C3464,'SKT LİSTESİ'!$F:$AJ,16,0)),"")</f>
        <v/>
      </c>
      <c r="AF3464" s="179" t="str">
        <f t="shared" ca="1" si="214"/>
        <v/>
      </c>
      <c r="AG3464" s="179">
        <f t="shared" ca="1" si="215"/>
        <v>0</v>
      </c>
      <c r="AH3464" s="179">
        <f t="shared" ca="1" si="216"/>
        <v>0</v>
      </c>
    </row>
    <row r="3465" spans="2:34" ht="15.75" x14ac:dyDescent="0.25">
      <c r="B3465">
        <f t="shared" ca="1" si="213"/>
        <v>3453</v>
      </c>
      <c r="C3465" t="str">
        <f ca="1">IFERROR(VLOOKUP(B3465,'SKT LİSTESİ'!F:F,1,0),"")</f>
        <v/>
      </c>
      <c r="E3465" s="128" t="str">
        <f ca="1">IFERROR(IF($C3465="","",VLOOKUP(FİLTRE!$C3465,'SKT LİSTESİ'!$F:$S,5,0)),"")</f>
        <v/>
      </c>
      <c r="F3465" s="129" t="str">
        <f ca="1">IFERROR(IF($C3465="","",VLOOKUP(FİLTRE!$C3465,'SKT LİSTESİ'!$F:$S,7,0)),"")</f>
        <v/>
      </c>
      <c r="G3465" s="130" t="str">
        <f ca="1">IFERROR(IF($C3465="","",VLOOKUP(FİLTRE!$C3465,'SKT LİSTESİ'!$F:$S,8,0)),"")</f>
        <v/>
      </c>
      <c r="H3465" s="131" t="str">
        <f ca="1">IF(E3465="","",IF($C3465="","",VLOOKUP(FİLTRE!$C3465,'SKT LİSTESİ'!$F:$S,9,0)))</f>
        <v/>
      </c>
      <c r="I3465" s="132" t="str">
        <f ca="1">IFERROR(IF($C3465="","",VLOOKUP(FİLTRE!$C3465,'SKT LİSTESİ'!$F:$S,10,0)),"")</f>
        <v/>
      </c>
      <c r="J3465" s="133" t="str">
        <f ca="1">IFERROR(IF($C3465="","",VLOOKUP(FİLTRE!$C3465,'SKT LİSTESİ'!$F:$S,11,0)),"")</f>
        <v/>
      </c>
      <c r="K3465" s="134" t="str">
        <f ca="1">IFERROR(IF($C3465="","",VLOOKUP(FİLTRE!$C3465,'SKT LİSTESİ'!$F:$S,12,0)),"")</f>
        <v/>
      </c>
      <c r="L3465" s="134" t="str">
        <f ca="1">IFERROR(IF($C3465="","",VLOOKUP(FİLTRE!$C3465,'SKT LİSTESİ'!$F:$S,13,0)),"")</f>
        <v/>
      </c>
      <c r="M3465" s="135" t="str">
        <f ca="1">IFERROR(IF($C3465="","",VLOOKUP(FİLTRE!$C3465,'SKT LİSTESİ'!$F:$AJ,14,0)),"")</f>
        <v/>
      </c>
      <c r="N3465" s="31" t="str">
        <f ca="1">IFERROR(IF($C3465="","",VLOOKUP(FİLTRE!$C3465,'SKT LİSTESİ'!$F:$AJ,22,0)),"")</f>
        <v/>
      </c>
      <c r="O3465" s="136" t="str">
        <f ca="1">IFERROR(IF($C3465="","",VLOOKUP(FİLTRE!$C3465,'SKT LİSTESİ'!$F:$AJ,23,0)),"")</f>
        <v/>
      </c>
      <c r="P3465" s="31"/>
      <c r="Q3465" s="31"/>
      <c r="R3465" s="137" t="str">
        <f ca="1">(IFERROR(IF($C3465="","",VLOOKUP(FİLTRE!$C3465,'SKT LİSTESİ'!$F:$AJ,15,0)),""))</f>
        <v/>
      </c>
      <c r="S3465" s="138" t="str">
        <f ca="1">IFERROR(IF($C3465="","",VLOOKUP(FİLTRE!$C3465,'SKT LİSTESİ'!$F:$AJ,16,0)),"")</f>
        <v/>
      </c>
      <c r="AF3465" s="179" t="str">
        <f t="shared" ca="1" si="214"/>
        <v/>
      </c>
      <c r="AG3465" s="179">
        <f t="shared" ca="1" si="215"/>
        <v>0</v>
      </c>
      <c r="AH3465" s="179">
        <f t="shared" ca="1" si="216"/>
        <v>0</v>
      </c>
    </row>
    <row r="3466" spans="2:34" ht="15.75" x14ac:dyDescent="0.25">
      <c r="B3466">
        <f t="shared" ca="1" si="213"/>
        <v>3454</v>
      </c>
      <c r="C3466" t="str">
        <f ca="1">IFERROR(VLOOKUP(B3466,'SKT LİSTESİ'!F:F,1,0),"")</f>
        <v/>
      </c>
      <c r="E3466" s="128" t="str">
        <f ca="1">IFERROR(IF($C3466="","",VLOOKUP(FİLTRE!$C3466,'SKT LİSTESİ'!$F:$S,5,0)),"")</f>
        <v/>
      </c>
      <c r="F3466" s="129" t="str">
        <f ca="1">IFERROR(IF($C3466="","",VLOOKUP(FİLTRE!$C3466,'SKT LİSTESİ'!$F:$S,7,0)),"")</f>
        <v/>
      </c>
      <c r="G3466" s="130" t="str">
        <f ca="1">IFERROR(IF($C3466="","",VLOOKUP(FİLTRE!$C3466,'SKT LİSTESİ'!$F:$S,8,0)),"")</f>
        <v/>
      </c>
      <c r="H3466" s="131" t="str">
        <f ca="1">IF(E3466="","",IF($C3466="","",VLOOKUP(FİLTRE!$C3466,'SKT LİSTESİ'!$F:$S,9,0)))</f>
        <v/>
      </c>
      <c r="I3466" s="132" t="str">
        <f ca="1">IFERROR(IF($C3466="","",VLOOKUP(FİLTRE!$C3466,'SKT LİSTESİ'!$F:$S,10,0)),"")</f>
        <v/>
      </c>
      <c r="J3466" s="133" t="str">
        <f ca="1">IFERROR(IF($C3466="","",VLOOKUP(FİLTRE!$C3466,'SKT LİSTESİ'!$F:$S,11,0)),"")</f>
        <v/>
      </c>
      <c r="K3466" s="134" t="str">
        <f ca="1">IFERROR(IF($C3466="","",VLOOKUP(FİLTRE!$C3466,'SKT LİSTESİ'!$F:$S,12,0)),"")</f>
        <v/>
      </c>
      <c r="L3466" s="134" t="str">
        <f ca="1">IFERROR(IF($C3466="","",VLOOKUP(FİLTRE!$C3466,'SKT LİSTESİ'!$F:$S,13,0)),"")</f>
        <v/>
      </c>
      <c r="M3466" s="135" t="str">
        <f ca="1">IFERROR(IF($C3466="","",VLOOKUP(FİLTRE!$C3466,'SKT LİSTESİ'!$F:$AJ,14,0)),"")</f>
        <v/>
      </c>
      <c r="N3466" s="31" t="str">
        <f ca="1">IFERROR(IF($C3466="","",VLOOKUP(FİLTRE!$C3466,'SKT LİSTESİ'!$F:$AJ,22,0)),"")</f>
        <v/>
      </c>
      <c r="O3466" s="136" t="str">
        <f ca="1">IFERROR(IF($C3466="","",VLOOKUP(FİLTRE!$C3466,'SKT LİSTESİ'!$F:$AJ,23,0)),"")</f>
        <v/>
      </c>
      <c r="P3466" s="31"/>
      <c r="Q3466" s="31"/>
      <c r="R3466" s="137" t="str">
        <f ca="1">(IFERROR(IF($C3466="","",VLOOKUP(FİLTRE!$C3466,'SKT LİSTESİ'!$F:$AJ,15,0)),""))</f>
        <v/>
      </c>
      <c r="S3466" s="138" t="str">
        <f ca="1">IFERROR(IF($C3466="","",VLOOKUP(FİLTRE!$C3466,'SKT LİSTESİ'!$F:$AJ,16,0)),"")</f>
        <v/>
      </c>
      <c r="AF3466" s="179" t="str">
        <f t="shared" ca="1" si="214"/>
        <v/>
      </c>
      <c r="AG3466" s="179">
        <f t="shared" ca="1" si="215"/>
        <v>0</v>
      </c>
      <c r="AH3466" s="179">
        <f t="shared" ca="1" si="216"/>
        <v>0</v>
      </c>
    </row>
    <row r="3467" spans="2:34" ht="15.75" x14ac:dyDescent="0.25">
      <c r="B3467">
        <f t="shared" ca="1" si="213"/>
        <v>3455</v>
      </c>
      <c r="C3467" t="str">
        <f ca="1">IFERROR(VLOOKUP(B3467,'SKT LİSTESİ'!F:F,1,0),"")</f>
        <v/>
      </c>
      <c r="E3467" s="128" t="str">
        <f ca="1">IFERROR(IF($C3467="","",VLOOKUP(FİLTRE!$C3467,'SKT LİSTESİ'!$F:$S,5,0)),"")</f>
        <v/>
      </c>
      <c r="F3467" s="129" t="str">
        <f ca="1">IFERROR(IF($C3467="","",VLOOKUP(FİLTRE!$C3467,'SKT LİSTESİ'!$F:$S,7,0)),"")</f>
        <v/>
      </c>
      <c r="G3467" s="130" t="str">
        <f ca="1">IFERROR(IF($C3467="","",VLOOKUP(FİLTRE!$C3467,'SKT LİSTESİ'!$F:$S,8,0)),"")</f>
        <v/>
      </c>
      <c r="H3467" s="131" t="str">
        <f ca="1">IF(E3467="","",IF($C3467="","",VLOOKUP(FİLTRE!$C3467,'SKT LİSTESİ'!$F:$S,9,0)))</f>
        <v/>
      </c>
      <c r="I3467" s="132" t="str">
        <f ca="1">IFERROR(IF($C3467="","",VLOOKUP(FİLTRE!$C3467,'SKT LİSTESİ'!$F:$S,10,0)),"")</f>
        <v/>
      </c>
      <c r="J3467" s="133" t="str">
        <f ca="1">IFERROR(IF($C3467="","",VLOOKUP(FİLTRE!$C3467,'SKT LİSTESİ'!$F:$S,11,0)),"")</f>
        <v/>
      </c>
      <c r="K3467" s="134" t="str">
        <f ca="1">IFERROR(IF($C3467="","",VLOOKUP(FİLTRE!$C3467,'SKT LİSTESİ'!$F:$S,12,0)),"")</f>
        <v/>
      </c>
      <c r="L3467" s="134" t="str">
        <f ca="1">IFERROR(IF($C3467="","",VLOOKUP(FİLTRE!$C3467,'SKT LİSTESİ'!$F:$S,13,0)),"")</f>
        <v/>
      </c>
      <c r="M3467" s="135" t="str">
        <f ca="1">IFERROR(IF($C3467="","",VLOOKUP(FİLTRE!$C3467,'SKT LİSTESİ'!$F:$AJ,14,0)),"")</f>
        <v/>
      </c>
      <c r="N3467" s="31" t="str">
        <f ca="1">IFERROR(IF($C3467="","",VLOOKUP(FİLTRE!$C3467,'SKT LİSTESİ'!$F:$AJ,22,0)),"")</f>
        <v/>
      </c>
      <c r="O3467" s="136" t="str">
        <f ca="1">IFERROR(IF($C3467="","",VLOOKUP(FİLTRE!$C3467,'SKT LİSTESİ'!$F:$AJ,23,0)),"")</f>
        <v/>
      </c>
      <c r="P3467" s="31"/>
      <c r="Q3467" s="31"/>
      <c r="R3467" s="137" t="str">
        <f ca="1">(IFERROR(IF($C3467="","",VLOOKUP(FİLTRE!$C3467,'SKT LİSTESİ'!$F:$AJ,15,0)),""))</f>
        <v/>
      </c>
      <c r="S3467" s="138" t="str">
        <f ca="1">IFERROR(IF($C3467="","",VLOOKUP(FİLTRE!$C3467,'SKT LİSTESİ'!$F:$AJ,16,0)),"")</f>
        <v/>
      </c>
      <c r="AF3467" s="179" t="str">
        <f t="shared" ca="1" si="214"/>
        <v/>
      </c>
      <c r="AG3467" s="179">
        <f t="shared" ca="1" si="215"/>
        <v>0</v>
      </c>
      <c r="AH3467" s="179">
        <f t="shared" ca="1" si="216"/>
        <v>0</v>
      </c>
    </row>
    <row r="3468" spans="2:34" ht="15.75" x14ac:dyDescent="0.25">
      <c r="B3468">
        <f t="shared" ca="1" si="213"/>
        <v>3456</v>
      </c>
      <c r="C3468" t="str">
        <f ca="1">IFERROR(VLOOKUP(B3468,'SKT LİSTESİ'!F:F,1,0),"")</f>
        <v/>
      </c>
      <c r="E3468" s="128" t="str">
        <f ca="1">IFERROR(IF($C3468="","",VLOOKUP(FİLTRE!$C3468,'SKT LİSTESİ'!$F:$S,5,0)),"")</f>
        <v/>
      </c>
      <c r="F3468" s="129" t="str">
        <f ca="1">IFERROR(IF($C3468="","",VLOOKUP(FİLTRE!$C3468,'SKT LİSTESİ'!$F:$S,7,0)),"")</f>
        <v/>
      </c>
      <c r="G3468" s="130" t="str">
        <f ca="1">IFERROR(IF($C3468="","",VLOOKUP(FİLTRE!$C3468,'SKT LİSTESİ'!$F:$S,8,0)),"")</f>
        <v/>
      </c>
      <c r="H3468" s="131" t="str">
        <f ca="1">IF(E3468="","",IF($C3468="","",VLOOKUP(FİLTRE!$C3468,'SKT LİSTESİ'!$F:$S,9,0)))</f>
        <v/>
      </c>
      <c r="I3468" s="132" t="str">
        <f ca="1">IFERROR(IF($C3468="","",VLOOKUP(FİLTRE!$C3468,'SKT LİSTESİ'!$F:$S,10,0)),"")</f>
        <v/>
      </c>
      <c r="J3468" s="133" t="str">
        <f ca="1">IFERROR(IF($C3468="","",VLOOKUP(FİLTRE!$C3468,'SKT LİSTESİ'!$F:$S,11,0)),"")</f>
        <v/>
      </c>
      <c r="K3468" s="134" t="str">
        <f ca="1">IFERROR(IF($C3468="","",VLOOKUP(FİLTRE!$C3468,'SKT LİSTESİ'!$F:$S,12,0)),"")</f>
        <v/>
      </c>
      <c r="L3468" s="134" t="str">
        <f ca="1">IFERROR(IF($C3468="","",VLOOKUP(FİLTRE!$C3468,'SKT LİSTESİ'!$F:$S,13,0)),"")</f>
        <v/>
      </c>
      <c r="M3468" s="135" t="str">
        <f ca="1">IFERROR(IF($C3468="","",VLOOKUP(FİLTRE!$C3468,'SKT LİSTESİ'!$F:$AJ,14,0)),"")</f>
        <v/>
      </c>
      <c r="N3468" s="31" t="str">
        <f ca="1">IFERROR(IF($C3468="","",VLOOKUP(FİLTRE!$C3468,'SKT LİSTESİ'!$F:$AJ,22,0)),"")</f>
        <v/>
      </c>
      <c r="O3468" s="136" t="str">
        <f ca="1">IFERROR(IF($C3468="","",VLOOKUP(FİLTRE!$C3468,'SKT LİSTESİ'!$F:$AJ,23,0)),"")</f>
        <v/>
      </c>
      <c r="P3468" s="31"/>
      <c r="Q3468" s="31"/>
      <c r="R3468" s="137" t="str">
        <f ca="1">(IFERROR(IF($C3468="","",VLOOKUP(FİLTRE!$C3468,'SKT LİSTESİ'!$F:$AJ,15,0)),""))</f>
        <v/>
      </c>
      <c r="S3468" s="138" t="str">
        <f ca="1">IFERROR(IF($C3468="","",VLOOKUP(FİLTRE!$C3468,'SKT LİSTESİ'!$F:$AJ,16,0)),"")</f>
        <v/>
      </c>
      <c r="AF3468" s="179" t="str">
        <f t="shared" ca="1" si="214"/>
        <v/>
      </c>
      <c r="AG3468" s="179">
        <f t="shared" ca="1" si="215"/>
        <v>0</v>
      </c>
      <c r="AH3468" s="179">
        <f t="shared" ca="1" si="216"/>
        <v>0</v>
      </c>
    </row>
    <row r="3469" spans="2:34" ht="15.75" x14ac:dyDescent="0.25">
      <c r="B3469">
        <f t="shared" ca="1" si="213"/>
        <v>3457</v>
      </c>
      <c r="C3469" t="str">
        <f ca="1">IFERROR(VLOOKUP(B3469,'SKT LİSTESİ'!F:F,1,0),"")</f>
        <v/>
      </c>
      <c r="E3469" s="128" t="str">
        <f ca="1">IFERROR(IF($C3469="","",VLOOKUP(FİLTRE!$C3469,'SKT LİSTESİ'!$F:$S,5,0)),"")</f>
        <v/>
      </c>
      <c r="F3469" s="129" t="str">
        <f ca="1">IFERROR(IF($C3469="","",VLOOKUP(FİLTRE!$C3469,'SKT LİSTESİ'!$F:$S,7,0)),"")</f>
        <v/>
      </c>
      <c r="G3469" s="130" t="str">
        <f ca="1">IFERROR(IF($C3469="","",VLOOKUP(FİLTRE!$C3469,'SKT LİSTESİ'!$F:$S,8,0)),"")</f>
        <v/>
      </c>
      <c r="H3469" s="131" t="str">
        <f ca="1">IF(E3469="","",IF($C3469="","",VLOOKUP(FİLTRE!$C3469,'SKT LİSTESİ'!$F:$S,9,0)))</f>
        <v/>
      </c>
      <c r="I3469" s="132" t="str">
        <f ca="1">IFERROR(IF($C3469="","",VLOOKUP(FİLTRE!$C3469,'SKT LİSTESİ'!$F:$S,10,0)),"")</f>
        <v/>
      </c>
      <c r="J3469" s="133" t="str">
        <f ca="1">IFERROR(IF($C3469="","",VLOOKUP(FİLTRE!$C3469,'SKT LİSTESİ'!$F:$S,11,0)),"")</f>
        <v/>
      </c>
      <c r="K3469" s="134" t="str">
        <f ca="1">IFERROR(IF($C3469="","",VLOOKUP(FİLTRE!$C3469,'SKT LİSTESİ'!$F:$S,12,0)),"")</f>
        <v/>
      </c>
      <c r="L3469" s="134" t="str">
        <f ca="1">IFERROR(IF($C3469="","",VLOOKUP(FİLTRE!$C3469,'SKT LİSTESİ'!$F:$S,13,0)),"")</f>
        <v/>
      </c>
      <c r="M3469" s="135" t="str">
        <f ca="1">IFERROR(IF($C3469="","",VLOOKUP(FİLTRE!$C3469,'SKT LİSTESİ'!$F:$AJ,14,0)),"")</f>
        <v/>
      </c>
      <c r="N3469" s="31" t="str">
        <f ca="1">IFERROR(IF($C3469="","",VLOOKUP(FİLTRE!$C3469,'SKT LİSTESİ'!$F:$AJ,22,0)),"")</f>
        <v/>
      </c>
      <c r="O3469" s="136" t="str">
        <f ca="1">IFERROR(IF($C3469="","",VLOOKUP(FİLTRE!$C3469,'SKT LİSTESİ'!$F:$AJ,23,0)),"")</f>
        <v/>
      </c>
      <c r="P3469" s="31"/>
      <c r="Q3469" s="31"/>
      <c r="R3469" s="137" t="str">
        <f ca="1">(IFERROR(IF($C3469="","",VLOOKUP(FİLTRE!$C3469,'SKT LİSTESİ'!$F:$AJ,15,0)),""))</f>
        <v/>
      </c>
      <c r="S3469" s="138" t="str">
        <f ca="1">IFERROR(IF($C3469="","",VLOOKUP(FİLTRE!$C3469,'SKT LİSTESİ'!$F:$AJ,16,0)),"")</f>
        <v/>
      </c>
      <c r="AF3469" s="179" t="str">
        <f t="shared" ca="1" si="214"/>
        <v/>
      </c>
      <c r="AG3469" s="179">
        <f t="shared" ca="1" si="215"/>
        <v>0</v>
      </c>
      <c r="AH3469" s="179">
        <f t="shared" ca="1" si="216"/>
        <v>0</v>
      </c>
    </row>
    <row r="3470" spans="2:34" ht="15.75" x14ac:dyDescent="0.25">
      <c r="B3470">
        <f t="shared" ref="B3470:B3533" ca="1" si="217">IF($Y$2=1,(ROW()-12),"")</f>
        <v>3458</v>
      </c>
      <c r="C3470" t="str">
        <f ca="1">IFERROR(VLOOKUP(B3470,'SKT LİSTESİ'!F:F,1,0),"")</f>
        <v/>
      </c>
      <c r="E3470" s="128" t="str">
        <f ca="1">IFERROR(IF($C3470="","",VLOOKUP(FİLTRE!$C3470,'SKT LİSTESİ'!$F:$S,5,0)),"")</f>
        <v/>
      </c>
      <c r="F3470" s="129" t="str">
        <f ca="1">IFERROR(IF($C3470="","",VLOOKUP(FİLTRE!$C3470,'SKT LİSTESİ'!$F:$S,7,0)),"")</f>
        <v/>
      </c>
      <c r="G3470" s="130" t="str">
        <f ca="1">IFERROR(IF($C3470="","",VLOOKUP(FİLTRE!$C3470,'SKT LİSTESİ'!$F:$S,8,0)),"")</f>
        <v/>
      </c>
      <c r="H3470" s="131" t="str">
        <f ca="1">IF(E3470="","",IF($C3470="","",VLOOKUP(FİLTRE!$C3470,'SKT LİSTESİ'!$F:$S,9,0)))</f>
        <v/>
      </c>
      <c r="I3470" s="132" t="str">
        <f ca="1">IFERROR(IF($C3470="","",VLOOKUP(FİLTRE!$C3470,'SKT LİSTESİ'!$F:$S,10,0)),"")</f>
        <v/>
      </c>
      <c r="J3470" s="133" t="str">
        <f ca="1">IFERROR(IF($C3470="","",VLOOKUP(FİLTRE!$C3470,'SKT LİSTESİ'!$F:$S,11,0)),"")</f>
        <v/>
      </c>
      <c r="K3470" s="134" t="str">
        <f ca="1">IFERROR(IF($C3470="","",VLOOKUP(FİLTRE!$C3470,'SKT LİSTESİ'!$F:$S,12,0)),"")</f>
        <v/>
      </c>
      <c r="L3470" s="134" t="str">
        <f ca="1">IFERROR(IF($C3470="","",VLOOKUP(FİLTRE!$C3470,'SKT LİSTESİ'!$F:$S,13,0)),"")</f>
        <v/>
      </c>
      <c r="M3470" s="135" t="str">
        <f ca="1">IFERROR(IF($C3470="","",VLOOKUP(FİLTRE!$C3470,'SKT LİSTESİ'!$F:$AJ,14,0)),"")</f>
        <v/>
      </c>
      <c r="N3470" s="31" t="str">
        <f ca="1">IFERROR(IF($C3470="","",VLOOKUP(FİLTRE!$C3470,'SKT LİSTESİ'!$F:$AJ,22,0)),"")</f>
        <v/>
      </c>
      <c r="O3470" s="136" t="str">
        <f ca="1">IFERROR(IF($C3470="","",VLOOKUP(FİLTRE!$C3470,'SKT LİSTESİ'!$F:$AJ,23,0)),"")</f>
        <v/>
      </c>
      <c r="P3470" s="31"/>
      <c r="Q3470" s="31"/>
      <c r="R3470" s="137" t="str">
        <f ca="1">(IFERROR(IF($C3470="","",VLOOKUP(FİLTRE!$C3470,'SKT LİSTESİ'!$F:$AJ,15,0)),""))</f>
        <v/>
      </c>
      <c r="S3470" s="138" t="str">
        <f ca="1">IFERROR(IF($C3470="","",VLOOKUP(FİLTRE!$C3470,'SKT LİSTESİ'!$F:$AJ,16,0)),"")</f>
        <v/>
      </c>
      <c r="AF3470" s="179" t="str">
        <f t="shared" ref="AF3470:AF3533" ca="1" si="218">IF(E3470&lt;&gt;"SAYIM",K3470,
(IF(AND(E3470="SAYIM",R3470=0),0,(COUNTIFS(E:E,"SAYIM",F:F,F3470,R:R,"&gt;"&amp;0)))))</f>
        <v/>
      </c>
      <c r="AG3470" s="179">
        <f t="shared" ref="AG3470:AG3533" ca="1" si="219">IF(E3470="SAYIM",(IFERROR(R3470/AF3470,0)),0)</f>
        <v>0</v>
      </c>
      <c r="AH3470" s="179">
        <f t="shared" ref="AH3470:AH3533" ca="1" si="220">IF(E3470="SAYIM",(IFERROR(S3470/AF3470,0)),0)</f>
        <v>0</v>
      </c>
    </row>
    <row r="3471" spans="2:34" ht="15.75" x14ac:dyDescent="0.25">
      <c r="B3471">
        <f t="shared" ca="1" si="217"/>
        <v>3459</v>
      </c>
      <c r="C3471" t="str">
        <f ca="1">IFERROR(VLOOKUP(B3471,'SKT LİSTESİ'!F:F,1,0),"")</f>
        <v/>
      </c>
      <c r="E3471" s="128" t="str">
        <f ca="1">IFERROR(IF($C3471="","",VLOOKUP(FİLTRE!$C3471,'SKT LİSTESİ'!$F:$S,5,0)),"")</f>
        <v/>
      </c>
      <c r="F3471" s="129" t="str">
        <f ca="1">IFERROR(IF($C3471="","",VLOOKUP(FİLTRE!$C3471,'SKT LİSTESİ'!$F:$S,7,0)),"")</f>
        <v/>
      </c>
      <c r="G3471" s="130" t="str">
        <f ca="1">IFERROR(IF($C3471="","",VLOOKUP(FİLTRE!$C3471,'SKT LİSTESİ'!$F:$S,8,0)),"")</f>
        <v/>
      </c>
      <c r="H3471" s="131" t="str">
        <f ca="1">IF(E3471="","",IF($C3471="","",VLOOKUP(FİLTRE!$C3471,'SKT LİSTESİ'!$F:$S,9,0)))</f>
        <v/>
      </c>
      <c r="I3471" s="132" t="str">
        <f ca="1">IFERROR(IF($C3471="","",VLOOKUP(FİLTRE!$C3471,'SKT LİSTESİ'!$F:$S,10,0)),"")</f>
        <v/>
      </c>
      <c r="J3471" s="133" t="str">
        <f ca="1">IFERROR(IF($C3471="","",VLOOKUP(FİLTRE!$C3471,'SKT LİSTESİ'!$F:$S,11,0)),"")</f>
        <v/>
      </c>
      <c r="K3471" s="134" t="str">
        <f ca="1">IFERROR(IF($C3471="","",VLOOKUP(FİLTRE!$C3471,'SKT LİSTESİ'!$F:$S,12,0)),"")</f>
        <v/>
      </c>
      <c r="L3471" s="134" t="str">
        <f ca="1">IFERROR(IF($C3471="","",VLOOKUP(FİLTRE!$C3471,'SKT LİSTESİ'!$F:$S,13,0)),"")</f>
        <v/>
      </c>
      <c r="M3471" s="135" t="str">
        <f ca="1">IFERROR(IF($C3471="","",VLOOKUP(FİLTRE!$C3471,'SKT LİSTESİ'!$F:$AJ,14,0)),"")</f>
        <v/>
      </c>
      <c r="N3471" s="31" t="str">
        <f ca="1">IFERROR(IF($C3471="","",VLOOKUP(FİLTRE!$C3471,'SKT LİSTESİ'!$F:$AJ,22,0)),"")</f>
        <v/>
      </c>
      <c r="O3471" s="136" t="str">
        <f ca="1">IFERROR(IF($C3471="","",VLOOKUP(FİLTRE!$C3471,'SKT LİSTESİ'!$F:$AJ,23,0)),"")</f>
        <v/>
      </c>
      <c r="P3471" s="31"/>
      <c r="Q3471" s="31"/>
      <c r="R3471" s="137" t="str">
        <f ca="1">(IFERROR(IF($C3471="","",VLOOKUP(FİLTRE!$C3471,'SKT LİSTESİ'!$F:$AJ,15,0)),""))</f>
        <v/>
      </c>
      <c r="S3471" s="138" t="str">
        <f ca="1">IFERROR(IF($C3471="","",VLOOKUP(FİLTRE!$C3471,'SKT LİSTESİ'!$F:$AJ,16,0)),"")</f>
        <v/>
      </c>
      <c r="AF3471" s="179" t="str">
        <f t="shared" ca="1" si="218"/>
        <v/>
      </c>
      <c r="AG3471" s="179">
        <f t="shared" ca="1" si="219"/>
        <v>0</v>
      </c>
      <c r="AH3471" s="179">
        <f t="shared" ca="1" si="220"/>
        <v>0</v>
      </c>
    </row>
    <row r="3472" spans="2:34" ht="15.75" x14ac:dyDescent="0.25">
      <c r="B3472">
        <f t="shared" ca="1" si="217"/>
        <v>3460</v>
      </c>
      <c r="C3472" t="str">
        <f ca="1">IFERROR(VLOOKUP(B3472,'SKT LİSTESİ'!F:F,1,0),"")</f>
        <v/>
      </c>
      <c r="E3472" s="128" t="str">
        <f ca="1">IFERROR(IF($C3472="","",VLOOKUP(FİLTRE!$C3472,'SKT LİSTESİ'!$F:$S,5,0)),"")</f>
        <v/>
      </c>
      <c r="F3472" s="129" t="str">
        <f ca="1">IFERROR(IF($C3472="","",VLOOKUP(FİLTRE!$C3472,'SKT LİSTESİ'!$F:$S,7,0)),"")</f>
        <v/>
      </c>
      <c r="G3472" s="130" t="str">
        <f ca="1">IFERROR(IF($C3472="","",VLOOKUP(FİLTRE!$C3472,'SKT LİSTESİ'!$F:$S,8,0)),"")</f>
        <v/>
      </c>
      <c r="H3472" s="131" t="str">
        <f ca="1">IF(E3472="","",IF($C3472="","",VLOOKUP(FİLTRE!$C3472,'SKT LİSTESİ'!$F:$S,9,0)))</f>
        <v/>
      </c>
      <c r="I3472" s="132" t="str">
        <f ca="1">IFERROR(IF($C3472="","",VLOOKUP(FİLTRE!$C3472,'SKT LİSTESİ'!$F:$S,10,0)),"")</f>
        <v/>
      </c>
      <c r="J3472" s="133" t="str">
        <f ca="1">IFERROR(IF($C3472="","",VLOOKUP(FİLTRE!$C3472,'SKT LİSTESİ'!$F:$S,11,0)),"")</f>
        <v/>
      </c>
      <c r="K3472" s="134" t="str">
        <f ca="1">IFERROR(IF($C3472="","",VLOOKUP(FİLTRE!$C3472,'SKT LİSTESİ'!$F:$S,12,0)),"")</f>
        <v/>
      </c>
      <c r="L3472" s="134" t="str">
        <f ca="1">IFERROR(IF($C3472="","",VLOOKUP(FİLTRE!$C3472,'SKT LİSTESİ'!$F:$S,13,0)),"")</f>
        <v/>
      </c>
      <c r="M3472" s="135" t="str">
        <f ca="1">IFERROR(IF($C3472="","",VLOOKUP(FİLTRE!$C3472,'SKT LİSTESİ'!$F:$AJ,14,0)),"")</f>
        <v/>
      </c>
      <c r="N3472" s="31" t="str">
        <f ca="1">IFERROR(IF($C3472="","",VLOOKUP(FİLTRE!$C3472,'SKT LİSTESİ'!$F:$AJ,22,0)),"")</f>
        <v/>
      </c>
      <c r="O3472" s="136" t="str">
        <f ca="1">IFERROR(IF($C3472="","",VLOOKUP(FİLTRE!$C3472,'SKT LİSTESİ'!$F:$AJ,23,0)),"")</f>
        <v/>
      </c>
      <c r="P3472" s="31"/>
      <c r="Q3472" s="31"/>
      <c r="R3472" s="137" t="str">
        <f ca="1">(IFERROR(IF($C3472="","",VLOOKUP(FİLTRE!$C3472,'SKT LİSTESİ'!$F:$AJ,15,0)),""))</f>
        <v/>
      </c>
      <c r="S3472" s="138" t="str">
        <f ca="1">IFERROR(IF($C3472="","",VLOOKUP(FİLTRE!$C3472,'SKT LİSTESİ'!$F:$AJ,16,0)),"")</f>
        <v/>
      </c>
      <c r="AF3472" s="179" t="str">
        <f t="shared" ca="1" si="218"/>
        <v/>
      </c>
      <c r="AG3472" s="179">
        <f t="shared" ca="1" si="219"/>
        <v>0</v>
      </c>
      <c r="AH3472" s="179">
        <f t="shared" ca="1" si="220"/>
        <v>0</v>
      </c>
    </row>
    <row r="3473" spans="2:34" ht="15.75" x14ac:dyDescent="0.25">
      <c r="B3473">
        <f t="shared" ca="1" si="217"/>
        <v>3461</v>
      </c>
      <c r="C3473" t="str">
        <f ca="1">IFERROR(VLOOKUP(B3473,'SKT LİSTESİ'!F:F,1,0),"")</f>
        <v/>
      </c>
      <c r="E3473" s="128" t="str">
        <f ca="1">IFERROR(IF($C3473="","",VLOOKUP(FİLTRE!$C3473,'SKT LİSTESİ'!$F:$S,5,0)),"")</f>
        <v/>
      </c>
      <c r="F3473" s="129" t="str">
        <f ca="1">IFERROR(IF($C3473="","",VLOOKUP(FİLTRE!$C3473,'SKT LİSTESİ'!$F:$S,7,0)),"")</f>
        <v/>
      </c>
      <c r="G3473" s="130" t="str">
        <f ca="1">IFERROR(IF($C3473="","",VLOOKUP(FİLTRE!$C3473,'SKT LİSTESİ'!$F:$S,8,0)),"")</f>
        <v/>
      </c>
      <c r="H3473" s="131" t="str">
        <f ca="1">IF(E3473="","",IF($C3473="","",VLOOKUP(FİLTRE!$C3473,'SKT LİSTESİ'!$F:$S,9,0)))</f>
        <v/>
      </c>
      <c r="I3473" s="132" t="str">
        <f ca="1">IFERROR(IF($C3473="","",VLOOKUP(FİLTRE!$C3473,'SKT LİSTESİ'!$F:$S,10,0)),"")</f>
        <v/>
      </c>
      <c r="J3473" s="133" t="str">
        <f ca="1">IFERROR(IF($C3473="","",VLOOKUP(FİLTRE!$C3473,'SKT LİSTESİ'!$F:$S,11,0)),"")</f>
        <v/>
      </c>
      <c r="K3473" s="134" t="str">
        <f ca="1">IFERROR(IF($C3473="","",VLOOKUP(FİLTRE!$C3473,'SKT LİSTESİ'!$F:$S,12,0)),"")</f>
        <v/>
      </c>
      <c r="L3473" s="134" t="str">
        <f ca="1">IFERROR(IF($C3473="","",VLOOKUP(FİLTRE!$C3473,'SKT LİSTESİ'!$F:$S,13,0)),"")</f>
        <v/>
      </c>
      <c r="M3473" s="135" t="str">
        <f ca="1">IFERROR(IF($C3473="","",VLOOKUP(FİLTRE!$C3473,'SKT LİSTESİ'!$F:$AJ,14,0)),"")</f>
        <v/>
      </c>
      <c r="N3473" s="31" t="str">
        <f ca="1">IFERROR(IF($C3473="","",VLOOKUP(FİLTRE!$C3473,'SKT LİSTESİ'!$F:$AJ,22,0)),"")</f>
        <v/>
      </c>
      <c r="O3473" s="136" t="str">
        <f ca="1">IFERROR(IF($C3473="","",VLOOKUP(FİLTRE!$C3473,'SKT LİSTESİ'!$F:$AJ,23,0)),"")</f>
        <v/>
      </c>
      <c r="P3473" s="31"/>
      <c r="Q3473" s="31"/>
      <c r="R3473" s="137" t="str">
        <f ca="1">(IFERROR(IF($C3473="","",VLOOKUP(FİLTRE!$C3473,'SKT LİSTESİ'!$F:$AJ,15,0)),""))</f>
        <v/>
      </c>
      <c r="S3473" s="138" t="str">
        <f ca="1">IFERROR(IF($C3473="","",VLOOKUP(FİLTRE!$C3473,'SKT LİSTESİ'!$F:$AJ,16,0)),"")</f>
        <v/>
      </c>
      <c r="AF3473" s="179" t="str">
        <f t="shared" ca="1" si="218"/>
        <v/>
      </c>
      <c r="AG3473" s="179">
        <f t="shared" ca="1" si="219"/>
        <v>0</v>
      </c>
      <c r="AH3473" s="179">
        <f t="shared" ca="1" si="220"/>
        <v>0</v>
      </c>
    </row>
    <row r="3474" spans="2:34" ht="15.75" x14ac:dyDescent="0.25">
      <c r="B3474">
        <f t="shared" ca="1" si="217"/>
        <v>3462</v>
      </c>
      <c r="C3474" t="str">
        <f ca="1">IFERROR(VLOOKUP(B3474,'SKT LİSTESİ'!F:F,1,0),"")</f>
        <v/>
      </c>
      <c r="E3474" s="128" t="str">
        <f ca="1">IFERROR(IF($C3474="","",VLOOKUP(FİLTRE!$C3474,'SKT LİSTESİ'!$F:$S,5,0)),"")</f>
        <v/>
      </c>
      <c r="F3474" s="129" t="str">
        <f ca="1">IFERROR(IF($C3474="","",VLOOKUP(FİLTRE!$C3474,'SKT LİSTESİ'!$F:$S,7,0)),"")</f>
        <v/>
      </c>
      <c r="G3474" s="130" t="str">
        <f ca="1">IFERROR(IF($C3474="","",VLOOKUP(FİLTRE!$C3474,'SKT LİSTESİ'!$F:$S,8,0)),"")</f>
        <v/>
      </c>
      <c r="H3474" s="131" t="str">
        <f ca="1">IF(E3474="","",IF($C3474="","",VLOOKUP(FİLTRE!$C3474,'SKT LİSTESİ'!$F:$S,9,0)))</f>
        <v/>
      </c>
      <c r="I3474" s="132" t="str">
        <f ca="1">IFERROR(IF($C3474="","",VLOOKUP(FİLTRE!$C3474,'SKT LİSTESİ'!$F:$S,10,0)),"")</f>
        <v/>
      </c>
      <c r="J3474" s="133" t="str">
        <f ca="1">IFERROR(IF($C3474="","",VLOOKUP(FİLTRE!$C3474,'SKT LİSTESİ'!$F:$S,11,0)),"")</f>
        <v/>
      </c>
      <c r="K3474" s="134" t="str">
        <f ca="1">IFERROR(IF($C3474="","",VLOOKUP(FİLTRE!$C3474,'SKT LİSTESİ'!$F:$S,12,0)),"")</f>
        <v/>
      </c>
      <c r="L3474" s="134" t="str">
        <f ca="1">IFERROR(IF($C3474="","",VLOOKUP(FİLTRE!$C3474,'SKT LİSTESİ'!$F:$S,13,0)),"")</f>
        <v/>
      </c>
      <c r="M3474" s="135" t="str">
        <f ca="1">IFERROR(IF($C3474="","",VLOOKUP(FİLTRE!$C3474,'SKT LİSTESİ'!$F:$AJ,14,0)),"")</f>
        <v/>
      </c>
      <c r="N3474" s="31" t="str">
        <f ca="1">IFERROR(IF($C3474="","",VLOOKUP(FİLTRE!$C3474,'SKT LİSTESİ'!$F:$AJ,22,0)),"")</f>
        <v/>
      </c>
      <c r="O3474" s="136" t="str">
        <f ca="1">IFERROR(IF($C3474="","",VLOOKUP(FİLTRE!$C3474,'SKT LİSTESİ'!$F:$AJ,23,0)),"")</f>
        <v/>
      </c>
      <c r="P3474" s="31"/>
      <c r="Q3474" s="31"/>
      <c r="R3474" s="137" t="str">
        <f ca="1">(IFERROR(IF($C3474="","",VLOOKUP(FİLTRE!$C3474,'SKT LİSTESİ'!$F:$AJ,15,0)),""))</f>
        <v/>
      </c>
      <c r="S3474" s="138" t="str">
        <f ca="1">IFERROR(IF($C3474="","",VLOOKUP(FİLTRE!$C3474,'SKT LİSTESİ'!$F:$AJ,16,0)),"")</f>
        <v/>
      </c>
      <c r="AF3474" s="179" t="str">
        <f t="shared" ca="1" si="218"/>
        <v/>
      </c>
      <c r="AG3474" s="179">
        <f t="shared" ca="1" si="219"/>
        <v>0</v>
      </c>
      <c r="AH3474" s="179">
        <f t="shared" ca="1" si="220"/>
        <v>0</v>
      </c>
    </row>
    <row r="3475" spans="2:34" ht="15.75" x14ac:dyDescent="0.25">
      <c r="B3475">
        <f t="shared" ca="1" si="217"/>
        <v>3463</v>
      </c>
      <c r="C3475" t="str">
        <f ca="1">IFERROR(VLOOKUP(B3475,'SKT LİSTESİ'!F:F,1,0),"")</f>
        <v/>
      </c>
      <c r="E3475" s="128" t="str">
        <f ca="1">IFERROR(IF($C3475="","",VLOOKUP(FİLTRE!$C3475,'SKT LİSTESİ'!$F:$S,5,0)),"")</f>
        <v/>
      </c>
      <c r="F3475" s="129" t="str">
        <f ca="1">IFERROR(IF($C3475="","",VLOOKUP(FİLTRE!$C3475,'SKT LİSTESİ'!$F:$S,7,0)),"")</f>
        <v/>
      </c>
      <c r="G3475" s="130" t="str">
        <f ca="1">IFERROR(IF($C3475="","",VLOOKUP(FİLTRE!$C3475,'SKT LİSTESİ'!$F:$S,8,0)),"")</f>
        <v/>
      </c>
      <c r="H3475" s="131" t="str">
        <f ca="1">IF(E3475="","",IF($C3475="","",VLOOKUP(FİLTRE!$C3475,'SKT LİSTESİ'!$F:$S,9,0)))</f>
        <v/>
      </c>
      <c r="I3475" s="132" t="str">
        <f ca="1">IFERROR(IF($C3475="","",VLOOKUP(FİLTRE!$C3475,'SKT LİSTESİ'!$F:$S,10,0)),"")</f>
        <v/>
      </c>
      <c r="J3475" s="133" t="str">
        <f ca="1">IFERROR(IF($C3475="","",VLOOKUP(FİLTRE!$C3475,'SKT LİSTESİ'!$F:$S,11,0)),"")</f>
        <v/>
      </c>
      <c r="K3475" s="134" t="str">
        <f ca="1">IFERROR(IF($C3475="","",VLOOKUP(FİLTRE!$C3475,'SKT LİSTESİ'!$F:$S,12,0)),"")</f>
        <v/>
      </c>
      <c r="L3475" s="134" t="str">
        <f ca="1">IFERROR(IF($C3475="","",VLOOKUP(FİLTRE!$C3475,'SKT LİSTESİ'!$F:$S,13,0)),"")</f>
        <v/>
      </c>
      <c r="M3475" s="135" t="str">
        <f ca="1">IFERROR(IF($C3475="","",VLOOKUP(FİLTRE!$C3475,'SKT LİSTESİ'!$F:$AJ,14,0)),"")</f>
        <v/>
      </c>
      <c r="N3475" s="31" t="str">
        <f ca="1">IFERROR(IF($C3475="","",VLOOKUP(FİLTRE!$C3475,'SKT LİSTESİ'!$F:$AJ,22,0)),"")</f>
        <v/>
      </c>
      <c r="O3475" s="136" t="str">
        <f ca="1">IFERROR(IF($C3475="","",VLOOKUP(FİLTRE!$C3475,'SKT LİSTESİ'!$F:$AJ,23,0)),"")</f>
        <v/>
      </c>
      <c r="P3475" s="31"/>
      <c r="Q3475" s="31"/>
      <c r="R3475" s="137" t="str">
        <f ca="1">(IFERROR(IF($C3475="","",VLOOKUP(FİLTRE!$C3475,'SKT LİSTESİ'!$F:$AJ,15,0)),""))</f>
        <v/>
      </c>
      <c r="S3475" s="138" t="str">
        <f ca="1">IFERROR(IF($C3475="","",VLOOKUP(FİLTRE!$C3475,'SKT LİSTESİ'!$F:$AJ,16,0)),"")</f>
        <v/>
      </c>
      <c r="AF3475" s="179" t="str">
        <f t="shared" ca="1" si="218"/>
        <v/>
      </c>
      <c r="AG3475" s="179">
        <f t="shared" ca="1" si="219"/>
        <v>0</v>
      </c>
      <c r="AH3475" s="179">
        <f t="shared" ca="1" si="220"/>
        <v>0</v>
      </c>
    </row>
    <row r="3476" spans="2:34" ht="15.75" x14ac:dyDescent="0.25">
      <c r="B3476">
        <f t="shared" ca="1" si="217"/>
        <v>3464</v>
      </c>
      <c r="C3476" t="str">
        <f ca="1">IFERROR(VLOOKUP(B3476,'SKT LİSTESİ'!F:F,1,0),"")</f>
        <v/>
      </c>
      <c r="E3476" s="128" t="str">
        <f ca="1">IFERROR(IF($C3476="","",VLOOKUP(FİLTRE!$C3476,'SKT LİSTESİ'!$F:$S,5,0)),"")</f>
        <v/>
      </c>
      <c r="F3476" s="129" t="str">
        <f ca="1">IFERROR(IF($C3476="","",VLOOKUP(FİLTRE!$C3476,'SKT LİSTESİ'!$F:$S,7,0)),"")</f>
        <v/>
      </c>
      <c r="G3476" s="130" t="str">
        <f ca="1">IFERROR(IF($C3476="","",VLOOKUP(FİLTRE!$C3476,'SKT LİSTESİ'!$F:$S,8,0)),"")</f>
        <v/>
      </c>
      <c r="H3476" s="131" t="str">
        <f ca="1">IF(E3476="","",IF($C3476="","",VLOOKUP(FİLTRE!$C3476,'SKT LİSTESİ'!$F:$S,9,0)))</f>
        <v/>
      </c>
      <c r="I3476" s="132" t="str">
        <f ca="1">IFERROR(IF($C3476="","",VLOOKUP(FİLTRE!$C3476,'SKT LİSTESİ'!$F:$S,10,0)),"")</f>
        <v/>
      </c>
      <c r="J3476" s="133" t="str">
        <f ca="1">IFERROR(IF($C3476="","",VLOOKUP(FİLTRE!$C3476,'SKT LİSTESİ'!$F:$S,11,0)),"")</f>
        <v/>
      </c>
      <c r="K3476" s="134" t="str">
        <f ca="1">IFERROR(IF($C3476="","",VLOOKUP(FİLTRE!$C3476,'SKT LİSTESİ'!$F:$S,12,0)),"")</f>
        <v/>
      </c>
      <c r="L3476" s="134" t="str">
        <f ca="1">IFERROR(IF($C3476="","",VLOOKUP(FİLTRE!$C3476,'SKT LİSTESİ'!$F:$S,13,0)),"")</f>
        <v/>
      </c>
      <c r="M3476" s="135" t="str">
        <f ca="1">IFERROR(IF($C3476="","",VLOOKUP(FİLTRE!$C3476,'SKT LİSTESİ'!$F:$AJ,14,0)),"")</f>
        <v/>
      </c>
      <c r="N3476" s="31" t="str">
        <f ca="1">IFERROR(IF($C3476="","",VLOOKUP(FİLTRE!$C3476,'SKT LİSTESİ'!$F:$AJ,22,0)),"")</f>
        <v/>
      </c>
      <c r="O3476" s="136" t="str">
        <f ca="1">IFERROR(IF($C3476="","",VLOOKUP(FİLTRE!$C3476,'SKT LİSTESİ'!$F:$AJ,23,0)),"")</f>
        <v/>
      </c>
      <c r="P3476" s="31"/>
      <c r="Q3476" s="31"/>
      <c r="R3476" s="137" t="str">
        <f ca="1">(IFERROR(IF($C3476="","",VLOOKUP(FİLTRE!$C3476,'SKT LİSTESİ'!$F:$AJ,15,0)),""))</f>
        <v/>
      </c>
      <c r="S3476" s="138" t="str">
        <f ca="1">IFERROR(IF($C3476="","",VLOOKUP(FİLTRE!$C3476,'SKT LİSTESİ'!$F:$AJ,16,0)),"")</f>
        <v/>
      </c>
      <c r="AF3476" s="179" t="str">
        <f t="shared" ca="1" si="218"/>
        <v/>
      </c>
      <c r="AG3476" s="179">
        <f t="shared" ca="1" si="219"/>
        <v>0</v>
      </c>
      <c r="AH3476" s="179">
        <f t="shared" ca="1" si="220"/>
        <v>0</v>
      </c>
    </row>
    <row r="3477" spans="2:34" ht="15.75" x14ac:dyDescent="0.25">
      <c r="B3477">
        <f t="shared" ca="1" si="217"/>
        <v>3465</v>
      </c>
      <c r="C3477" t="str">
        <f ca="1">IFERROR(VLOOKUP(B3477,'SKT LİSTESİ'!F:F,1,0),"")</f>
        <v/>
      </c>
      <c r="E3477" s="128" t="str">
        <f ca="1">IFERROR(IF($C3477="","",VLOOKUP(FİLTRE!$C3477,'SKT LİSTESİ'!$F:$S,5,0)),"")</f>
        <v/>
      </c>
      <c r="F3477" s="129" t="str">
        <f ca="1">IFERROR(IF($C3477="","",VLOOKUP(FİLTRE!$C3477,'SKT LİSTESİ'!$F:$S,7,0)),"")</f>
        <v/>
      </c>
      <c r="G3477" s="130" t="str">
        <f ca="1">IFERROR(IF($C3477="","",VLOOKUP(FİLTRE!$C3477,'SKT LİSTESİ'!$F:$S,8,0)),"")</f>
        <v/>
      </c>
      <c r="H3477" s="131" t="str">
        <f ca="1">IF(E3477="","",IF($C3477="","",VLOOKUP(FİLTRE!$C3477,'SKT LİSTESİ'!$F:$S,9,0)))</f>
        <v/>
      </c>
      <c r="I3477" s="132" t="str">
        <f ca="1">IFERROR(IF($C3477="","",VLOOKUP(FİLTRE!$C3477,'SKT LİSTESİ'!$F:$S,10,0)),"")</f>
        <v/>
      </c>
      <c r="J3477" s="133" t="str">
        <f ca="1">IFERROR(IF($C3477="","",VLOOKUP(FİLTRE!$C3477,'SKT LİSTESİ'!$F:$S,11,0)),"")</f>
        <v/>
      </c>
      <c r="K3477" s="134" t="str">
        <f ca="1">IFERROR(IF($C3477="","",VLOOKUP(FİLTRE!$C3477,'SKT LİSTESİ'!$F:$S,12,0)),"")</f>
        <v/>
      </c>
      <c r="L3477" s="134" t="str">
        <f ca="1">IFERROR(IF($C3477="","",VLOOKUP(FİLTRE!$C3477,'SKT LİSTESİ'!$F:$S,13,0)),"")</f>
        <v/>
      </c>
      <c r="M3477" s="135" t="str">
        <f ca="1">IFERROR(IF($C3477="","",VLOOKUP(FİLTRE!$C3477,'SKT LİSTESİ'!$F:$AJ,14,0)),"")</f>
        <v/>
      </c>
      <c r="N3477" s="31" t="str">
        <f ca="1">IFERROR(IF($C3477="","",VLOOKUP(FİLTRE!$C3477,'SKT LİSTESİ'!$F:$AJ,22,0)),"")</f>
        <v/>
      </c>
      <c r="O3477" s="136" t="str">
        <f ca="1">IFERROR(IF($C3477="","",VLOOKUP(FİLTRE!$C3477,'SKT LİSTESİ'!$F:$AJ,23,0)),"")</f>
        <v/>
      </c>
      <c r="P3477" s="31"/>
      <c r="Q3477" s="31"/>
      <c r="R3477" s="137" t="str">
        <f ca="1">(IFERROR(IF($C3477="","",VLOOKUP(FİLTRE!$C3477,'SKT LİSTESİ'!$F:$AJ,15,0)),""))</f>
        <v/>
      </c>
      <c r="S3477" s="138" t="str">
        <f ca="1">IFERROR(IF($C3477="","",VLOOKUP(FİLTRE!$C3477,'SKT LİSTESİ'!$F:$AJ,16,0)),"")</f>
        <v/>
      </c>
      <c r="AF3477" s="179" t="str">
        <f t="shared" ca="1" si="218"/>
        <v/>
      </c>
      <c r="AG3477" s="179">
        <f t="shared" ca="1" si="219"/>
        <v>0</v>
      </c>
      <c r="AH3477" s="179">
        <f t="shared" ca="1" si="220"/>
        <v>0</v>
      </c>
    </row>
    <row r="3478" spans="2:34" ht="15.75" x14ac:dyDescent="0.25">
      <c r="B3478">
        <f t="shared" ca="1" si="217"/>
        <v>3466</v>
      </c>
      <c r="C3478" t="str">
        <f ca="1">IFERROR(VLOOKUP(B3478,'SKT LİSTESİ'!F:F,1,0),"")</f>
        <v/>
      </c>
      <c r="E3478" s="128" t="str">
        <f ca="1">IFERROR(IF($C3478="","",VLOOKUP(FİLTRE!$C3478,'SKT LİSTESİ'!$F:$S,5,0)),"")</f>
        <v/>
      </c>
      <c r="F3478" s="129" t="str">
        <f ca="1">IFERROR(IF($C3478="","",VLOOKUP(FİLTRE!$C3478,'SKT LİSTESİ'!$F:$S,7,0)),"")</f>
        <v/>
      </c>
      <c r="G3478" s="130" t="str">
        <f ca="1">IFERROR(IF($C3478="","",VLOOKUP(FİLTRE!$C3478,'SKT LİSTESİ'!$F:$S,8,0)),"")</f>
        <v/>
      </c>
      <c r="H3478" s="131" t="str">
        <f ca="1">IF(E3478="","",IF($C3478="","",VLOOKUP(FİLTRE!$C3478,'SKT LİSTESİ'!$F:$S,9,0)))</f>
        <v/>
      </c>
      <c r="I3478" s="132" t="str">
        <f ca="1">IFERROR(IF($C3478="","",VLOOKUP(FİLTRE!$C3478,'SKT LİSTESİ'!$F:$S,10,0)),"")</f>
        <v/>
      </c>
      <c r="J3478" s="133" t="str">
        <f ca="1">IFERROR(IF($C3478="","",VLOOKUP(FİLTRE!$C3478,'SKT LİSTESİ'!$F:$S,11,0)),"")</f>
        <v/>
      </c>
      <c r="K3478" s="134" t="str">
        <f ca="1">IFERROR(IF($C3478="","",VLOOKUP(FİLTRE!$C3478,'SKT LİSTESİ'!$F:$S,12,0)),"")</f>
        <v/>
      </c>
      <c r="L3478" s="134" t="str">
        <f ca="1">IFERROR(IF($C3478="","",VLOOKUP(FİLTRE!$C3478,'SKT LİSTESİ'!$F:$S,13,0)),"")</f>
        <v/>
      </c>
      <c r="M3478" s="135" t="str">
        <f ca="1">IFERROR(IF($C3478="","",VLOOKUP(FİLTRE!$C3478,'SKT LİSTESİ'!$F:$AJ,14,0)),"")</f>
        <v/>
      </c>
      <c r="N3478" s="31" t="str">
        <f ca="1">IFERROR(IF($C3478="","",VLOOKUP(FİLTRE!$C3478,'SKT LİSTESİ'!$F:$AJ,22,0)),"")</f>
        <v/>
      </c>
      <c r="O3478" s="136" t="str">
        <f ca="1">IFERROR(IF($C3478="","",VLOOKUP(FİLTRE!$C3478,'SKT LİSTESİ'!$F:$AJ,23,0)),"")</f>
        <v/>
      </c>
      <c r="P3478" s="31"/>
      <c r="Q3478" s="31"/>
      <c r="R3478" s="137" t="str">
        <f ca="1">(IFERROR(IF($C3478="","",VLOOKUP(FİLTRE!$C3478,'SKT LİSTESİ'!$F:$AJ,15,0)),""))</f>
        <v/>
      </c>
      <c r="S3478" s="138" t="str">
        <f ca="1">IFERROR(IF($C3478="","",VLOOKUP(FİLTRE!$C3478,'SKT LİSTESİ'!$F:$AJ,16,0)),"")</f>
        <v/>
      </c>
      <c r="AF3478" s="179" t="str">
        <f t="shared" ca="1" si="218"/>
        <v/>
      </c>
      <c r="AG3478" s="179">
        <f t="shared" ca="1" si="219"/>
        <v>0</v>
      </c>
      <c r="AH3478" s="179">
        <f t="shared" ca="1" si="220"/>
        <v>0</v>
      </c>
    </row>
    <row r="3479" spans="2:34" ht="15.75" x14ac:dyDescent="0.25">
      <c r="B3479">
        <f t="shared" ca="1" si="217"/>
        <v>3467</v>
      </c>
      <c r="C3479" t="str">
        <f ca="1">IFERROR(VLOOKUP(B3479,'SKT LİSTESİ'!F:F,1,0),"")</f>
        <v/>
      </c>
      <c r="E3479" s="128" t="str">
        <f ca="1">IFERROR(IF($C3479="","",VLOOKUP(FİLTRE!$C3479,'SKT LİSTESİ'!$F:$S,5,0)),"")</f>
        <v/>
      </c>
      <c r="F3479" s="129" t="str">
        <f ca="1">IFERROR(IF($C3479="","",VLOOKUP(FİLTRE!$C3479,'SKT LİSTESİ'!$F:$S,7,0)),"")</f>
        <v/>
      </c>
      <c r="G3479" s="130" t="str">
        <f ca="1">IFERROR(IF($C3479="","",VLOOKUP(FİLTRE!$C3479,'SKT LİSTESİ'!$F:$S,8,0)),"")</f>
        <v/>
      </c>
      <c r="H3479" s="131" t="str">
        <f ca="1">IF(E3479="","",IF($C3479="","",VLOOKUP(FİLTRE!$C3479,'SKT LİSTESİ'!$F:$S,9,0)))</f>
        <v/>
      </c>
      <c r="I3479" s="132" t="str">
        <f ca="1">IFERROR(IF($C3479="","",VLOOKUP(FİLTRE!$C3479,'SKT LİSTESİ'!$F:$S,10,0)),"")</f>
        <v/>
      </c>
      <c r="J3479" s="133" t="str">
        <f ca="1">IFERROR(IF($C3479="","",VLOOKUP(FİLTRE!$C3479,'SKT LİSTESİ'!$F:$S,11,0)),"")</f>
        <v/>
      </c>
      <c r="K3479" s="134" t="str">
        <f ca="1">IFERROR(IF($C3479="","",VLOOKUP(FİLTRE!$C3479,'SKT LİSTESİ'!$F:$S,12,0)),"")</f>
        <v/>
      </c>
      <c r="L3479" s="134" t="str">
        <f ca="1">IFERROR(IF($C3479="","",VLOOKUP(FİLTRE!$C3479,'SKT LİSTESİ'!$F:$S,13,0)),"")</f>
        <v/>
      </c>
      <c r="M3479" s="135" t="str">
        <f ca="1">IFERROR(IF($C3479="","",VLOOKUP(FİLTRE!$C3479,'SKT LİSTESİ'!$F:$AJ,14,0)),"")</f>
        <v/>
      </c>
      <c r="N3479" s="31" t="str">
        <f ca="1">IFERROR(IF($C3479="","",VLOOKUP(FİLTRE!$C3479,'SKT LİSTESİ'!$F:$AJ,22,0)),"")</f>
        <v/>
      </c>
      <c r="O3479" s="136" t="str">
        <f ca="1">IFERROR(IF($C3479="","",VLOOKUP(FİLTRE!$C3479,'SKT LİSTESİ'!$F:$AJ,23,0)),"")</f>
        <v/>
      </c>
      <c r="P3479" s="31"/>
      <c r="Q3479" s="31"/>
      <c r="R3479" s="137" t="str">
        <f ca="1">(IFERROR(IF($C3479="","",VLOOKUP(FİLTRE!$C3479,'SKT LİSTESİ'!$F:$AJ,15,0)),""))</f>
        <v/>
      </c>
      <c r="S3479" s="138" t="str">
        <f ca="1">IFERROR(IF($C3479="","",VLOOKUP(FİLTRE!$C3479,'SKT LİSTESİ'!$F:$AJ,16,0)),"")</f>
        <v/>
      </c>
      <c r="AF3479" s="179" t="str">
        <f t="shared" ca="1" si="218"/>
        <v/>
      </c>
      <c r="AG3479" s="179">
        <f t="shared" ca="1" si="219"/>
        <v>0</v>
      </c>
      <c r="AH3479" s="179">
        <f t="shared" ca="1" si="220"/>
        <v>0</v>
      </c>
    </row>
    <row r="3480" spans="2:34" ht="15.75" x14ac:dyDescent="0.25">
      <c r="B3480">
        <f t="shared" ca="1" si="217"/>
        <v>3468</v>
      </c>
      <c r="C3480" t="str">
        <f ca="1">IFERROR(VLOOKUP(B3480,'SKT LİSTESİ'!F:F,1,0),"")</f>
        <v/>
      </c>
      <c r="E3480" s="128" t="str">
        <f ca="1">IFERROR(IF($C3480="","",VLOOKUP(FİLTRE!$C3480,'SKT LİSTESİ'!$F:$S,5,0)),"")</f>
        <v/>
      </c>
      <c r="F3480" s="129" t="str">
        <f ca="1">IFERROR(IF($C3480="","",VLOOKUP(FİLTRE!$C3480,'SKT LİSTESİ'!$F:$S,7,0)),"")</f>
        <v/>
      </c>
      <c r="G3480" s="130" t="str">
        <f ca="1">IFERROR(IF($C3480="","",VLOOKUP(FİLTRE!$C3480,'SKT LİSTESİ'!$F:$S,8,0)),"")</f>
        <v/>
      </c>
      <c r="H3480" s="131" t="str">
        <f ca="1">IF(E3480="","",IF($C3480="","",VLOOKUP(FİLTRE!$C3480,'SKT LİSTESİ'!$F:$S,9,0)))</f>
        <v/>
      </c>
      <c r="I3480" s="132" t="str">
        <f ca="1">IFERROR(IF($C3480="","",VLOOKUP(FİLTRE!$C3480,'SKT LİSTESİ'!$F:$S,10,0)),"")</f>
        <v/>
      </c>
      <c r="J3480" s="133" t="str">
        <f ca="1">IFERROR(IF($C3480="","",VLOOKUP(FİLTRE!$C3480,'SKT LİSTESİ'!$F:$S,11,0)),"")</f>
        <v/>
      </c>
      <c r="K3480" s="134" t="str">
        <f ca="1">IFERROR(IF($C3480="","",VLOOKUP(FİLTRE!$C3480,'SKT LİSTESİ'!$F:$S,12,0)),"")</f>
        <v/>
      </c>
      <c r="L3480" s="134" t="str">
        <f ca="1">IFERROR(IF($C3480="","",VLOOKUP(FİLTRE!$C3480,'SKT LİSTESİ'!$F:$S,13,0)),"")</f>
        <v/>
      </c>
      <c r="M3480" s="135" t="str">
        <f ca="1">IFERROR(IF($C3480="","",VLOOKUP(FİLTRE!$C3480,'SKT LİSTESİ'!$F:$AJ,14,0)),"")</f>
        <v/>
      </c>
      <c r="N3480" s="31" t="str">
        <f ca="1">IFERROR(IF($C3480="","",VLOOKUP(FİLTRE!$C3480,'SKT LİSTESİ'!$F:$AJ,22,0)),"")</f>
        <v/>
      </c>
      <c r="O3480" s="136" t="str">
        <f ca="1">IFERROR(IF($C3480="","",VLOOKUP(FİLTRE!$C3480,'SKT LİSTESİ'!$F:$AJ,23,0)),"")</f>
        <v/>
      </c>
      <c r="P3480" s="31"/>
      <c r="Q3480" s="31"/>
      <c r="R3480" s="137" t="str">
        <f ca="1">(IFERROR(IF($C3480="","",VLOOKUP(FİLTRE!$C3480,'SKT LİSTESİ'!$F:$AJ,15,0)),""))</f>
        <v/>
      </c>
      <c r="S3480" s="138" t="str">
        <f ca="1">IFERROR(IF($C3480="","",VLOOKUP(FİLTRE!$C3480,'SKT LİSTESİ'!$F:$AJ,16,0)),"")</f>
        <v/>
      </c>
      <c r="AF3480" s="179" t="str">
        <f t="shared" ca="1" si="218"/>
        <v/>
      </c>
      <c r="AG3480" s="179">
        <f t="shared" ca="1" si="219"/>
        <v>0</v>
      </c>
      <c r="AH3480" s="179">
        <f t="shared" ca="1" si="220"/>
        <v>0</v>
      </c>
    </row>
    <row r="3481" spans="2:34" ht="15.75" x14ac:dyDescent="0.25">
      <c r="B3481">
        <f t="shared" ca="1" si="217"/>
        <v>3469</v>
      </c>
      <c r="C3481" t="str">
        <f ca="1">IFERROR(VLOOKUP(B3481,'SKT LİSTESİ'!F:F,1,0),"")</f>
        <v/>
      </c>
      <c r="E3481" s="128" t="str">
        <f ca="1">IFERROR(IF($C3481="","",VLOOKUP(FİLTRE!$C3481,'SKT LİSTESİ'!$F:$S,5,0)),"")</f>
        <v/>
      </c>
      <c r="F3481" s="129" t="str">
        <f ca="1">IFERROR(IF($C3481="","",VLOOKUP(FİLTRE!$C3481,'SKT LİSTESİ'!$F:$S,7,0)),"")</f>
        <v/>
      </c>
      <c r="G3481" s="130" t="str">
        <f ca="1">IFERROR(IF($C3481="","",VLOOKUP(FİLTRE!$C3481,'SKT LİSTESİ'!$F:$S,8,0)),"")</f>
        <v/>
      </c>
      <c r="H3481" s="131" t="str">
        <f ca="1">IF(E3481="","",IF($C3481="","",VLOOKUP(FİLTRE!$C3481,'SKT LİSTESİ'!$F:$S,9,0)))</f>
        <v/>
      </c>
      <c r="I3481" s="132" t="str">
        <f ca="1">IFERROR(IF($C3481="","",VLOOKUP(FİLTRE!$C3481,'SKT LİSTESİ'!$F:$S,10,0)),"")</f>
        <v/>
      </c>
      <c r="J3481" s="133" t="str">
        <f ca="1">IFERROR(IF($C3481="","",VLOOKUP(FİLTRE!$C3481,'SKT LİSTESİ'!$F:$S,11,0)),"")</f>
        <v/>
      </c>
      <c r="K3481" s="134" t="str">
        <f ca="1">IFERROR(IF($C3481="","",VLOOKUP(FİLTRE!$C3481,'SKT LİSTESİ'!$F:$S,12,0)),"")</f>
        <v/>
      </c>
      <c r="L3481" s="134" t="str">
        <f ca="1">IFERROR(IF($C3481="","",VLOOKUP(FİLTRE!$C3481,'SKT LİSTESİ'!$F:$S,13,0)),"")</f>
        <v/>
      </c>
      <c r="M3481" s="135" t="str">
        <f ca="1">IFERROR(IF($C3481="","",VLOOKUP(FİLTRE!$C3481,'SKT LİSTESİ'!$F:$AJ,14,0)),"")</f>
        <v/>
      </c>
      <c r="N3481" s="31" t="str">
        <f ca="1">IFERROR(IF($C3481="","",VLOOKUP(FİLTRE!$C3481,'SKT LİSTESİ'!$F:$AJ,22,0)),"")</f>
        <v/>
      </c>
      <c r="O3481" s="136" t="str">
        <f ca="1">IFERROR(IF($C3481="","",VLOOKUP(FİLTRE!$C3481,'SKT LİSTESİ'!$F:$AJ,23,0)),"")</f>
        <v/>
      </c>
      <c r="P3481" s="31"/>
      <c r="Q3481" s="31"/>
      <c r="R3481" s="137" t="str">
        <f ca="1">(IFERROR(IF($C3481="","",VLOOKUP(FİLTRE!$C3481,'SKT LİSTESİ'!$F:$AJ,15,0)),""))</f>
        <v/>
      </c>
      <c r="S3481" s="138" t="str">
        <f ca="1">IFERROR(IF($C3481="","",VLOOKUP(FİLTRE!$C3481,'SKT LİSTESİ'!$F:$AJ,16,0)),"")</f>
        <v/>
      </c>
      <c r="AF3481" s="179" t="str">
        <f t="shared" ca="1" si="218"/>
        <v/>
      </c>
      <c r="AG3481" s="179">
        <f t="shared" ca="1" si="219"/>
        <v>0</v>
      </c>
      <c r="AH3481" s="179">
        <f t="shared" ca="1" si="220"/>
        <v>0</v>
      </c>
    </row>
    <row r="3482" spans="2:34" ht="15.75" x14ac:dyDescent="0.25">
      <c r="B3482">
        <f t="shared" ca="1" si="217"/>
        <v>3470</v>
      </c>
      <c r="C3482" t="str">
        <f ca="1">IFERROR(VLOOKUP(B3482,'SKT LİSTESİ'!F:F,1,0),"")</f>
        <v/>
      </c>
      <c r="E3482" s="128" t="str">
        <f ca="1">IFERROR(IF($C3482="","",VLOOKUP(FİLTRE!$C3482,'SKT LİSTESİ'!$F:$S,5,0)),"")</f>
        <v/>
      </c>
      <c r="F3482" s="129" t="str">
        <f ca="1">IFERROR(IF($C3482="","",VLOOKUP(FİLTRE!$C3482,'SKT LİSTESİ'!$F:$S,7,0)),"")</f>
        <v/>
      </c>
      <c r="G3482" s="130" t="str">
        <f ca="1">IFERROR(IF($C3482="","",VLOOKUP(FİLTRE!$C3482,'SKT LİSTESİ'!$F:$S,8,0)),"")</f>
        <v/>
      </c>
      <c r="H3482" s="131" t="str">
        <f ca="1">IF(E3482="","",IF($C3482="","",VLOOKUP(FİLTRE!$C3482,'SKT LİSTESİ'!$F:$S,9,0)))</f>
        <v/>
      </c>
      <c r="I3482" s="132" t="str">
        <f ca="1">IFERROR(IF($C3482="","",VLOOKUP(FİLTRE!$C3482,'SKT LİSTESİ'!$F:$S,10,0)),"")</f>
        <v/>
      </c>
      <c r="J3482" s="133" t="str">
        <f ca="1">IFERROR(IF($C3482="","",VLOOKUP(FİLTRE!$C3482,'SKT LİSTESİ'!$F:$S,11,0)),"")</f>
        <v/>
      </c>
      <c r="K3482" s="134" t="str">
        <f ca="1">IFERROR(IF($C3482="","",VLOOKUP(FİLTRE!$C3482,'SKT LİSTESİ'!$F:$S,12,0)),"")</f>
        <v/>
      </c>
      <c r="L3482" s="134" t="str">
        <f ca="1">IFERROR(IF($C3482="","",VLOOKUP(FİLTRE!$C3482,'SKT LİSTESİ'!$F:$S,13,0)),"")</f>
        <v/>
      </c>
      <c r="M3482" s="135" t="str">
        <f ca="1">IFERROR(IF($C3482="","",VLOOKUP(FİLTRE!$C3482,'SKT LİSTESİ'!$F:$AJ,14,0)),"")</f>
        <v/>
      </c>
      <c r="N3482" s="31" t="str">
        <f ca="1">IFERROR(IF($C3482="","",VLOOKUP(FİLTRE!$C3482,'SKT LİSTESİ'!$F:$AJ,22,0)),"")</f>
        <v/>
      </c>
      <c r="O3482" s="136" t="str">
        <f ca="1">IFERROR(IF($C3482="","",VLOOKUP(FİLTRE!$C3482,'SKT LİSTESİ'!$F:$AJ,23,0)),"")</f>
        <v/>
      </c>
      <c r="P3482" s="31"/>
      <c r="Q3482" s="31"/>
      <c r="R3482" s="137" t="str">
        <f ca="1">(IFERROR(IF($C3482="","",VLOOKUP(FİLTRE!$C3482,'SKT LİSTESİ'!$F:$AJ,15,0)),""))</f>
        <v/>
      </c>
      <c r="S3482" s="138" t="str">
        <f ca="1">IFERROR(IF($C3482="","",VLOOKUP(FİLTRE!$C3482,'SKT LİSTESİ'!$F:$AJ,16,0)),"")</f>
        <v/>
      </c>
      <c r="AF3482" s="179" t="str">
        <f t="shared" ca="1" si="218"/>
        <v/>
      </c>
      <c r="AG3482" s="179">
        <f t="shared" ca="1" si="219"/>
        <v>0</v>
      </c>
      <c r="AH3482" s="179">
        <f t="shared" ca="1" si="220"/>
        <v>0</v>
      </c>
    </row>
    <row r="3483" spans="2:34" ht="15.75" x14ac:dyDescent="0.25">
      <c r="B3483">
        <f t="shared" ca="1" si="217"/>
        <v>3471</v>
      </c>
      <c r="C3483" t="str">
        <f ca="1">IFERROR(VLOOKUP(B3483,'SKT LİSTESİ'!F:F,1,0),"")</f>
        <v/>
      </c>
      <c r="E3483" s="128" t="str">
        <f ca="1">IFERROR(IF($C3483="","",VLOOKUP(FİLTRE!$C3483,'SKT LİSTESİ'!$F:$S,5,0)),"")</f>
        <v/>
      </c>
      <c r="F3483" s="129" t="str">
        <f ca="1">IFERROR(IF($C3483="","",VLOOKUP(FİLTRE!$C3483,'SKT LİSTESİ'!$F:$S,7,0)),"")</f>
        <v/>
      </c>
      <c r="G3483" s="130" t="str">
        <f ca="1">IFERROR(IF($C3483="","",VLOOKUP(FİLTRE!$C3483,'SKT LİSTESİ'!$F:$S,8,0)),"")</f>
        <v/>
      </c>
      <c r="H3483" s="131" t="str">
        <f ca="1">IF(E3483="","",IF($C3483="","",VLOOKUP(FİLTRE!$C3483,'SKT LİSTESİ'!$F:$S,9,0)))</f>
        <v/>
      </c>
      <c r="I3483" s="132" t="str">
        <f ca="1">IFERROR(IF($C3483="","",VLOOKUP(FİLTRE!$C3483,'SKT LİSTESİ'!$F:$S,10,0)),"")</f>
        <v/>
      </c>
      <c r="J3483" s="133" t="str">
        <f ca="1">IFERROR(IF($C3483="","",VLOOKUP(FİLTRE!$C3483,'SKT LİSTESİ'!$F:$S,11,0)),"")</f>
        <v/>
      </c>
      <c r="K3483" s="134" t="str">
        <f ca="1">IFERROR(IF($C3483="","",VLOOKUP(FİLTRE!$C3483,'SKT LİSTESİ'!$F:$S,12,0)),"")</f>
        <v/>
      </c>
      <c r="L3483" s="134" t="str">
        <f ca="1">IFERROR(IF($C3483="","",VLOOKUP(FİLTRE!$C3483,'SKT LİSTESİ'!$F:$S,13,0)),"")</f>
        <v/>
      </c>
      <c r="M3483" s="135" t="str">
        <f ca="1">IFERROR(IF($C3483="","",VLOOKUP(FİLTRE!$C3483,'SKT LİSTESİ'!$F:$AJ,14,0)),"")</f>
        <v/>
      </c>
      <c r="N3483" s="31" t="str">
        <f ca="1">IFERROR(IF($C3483="","",VLOOKUP(FİLTRE!$C3483,'SKT LİSTESİ'!$F:$AJ,22,0)),"")</f>
        <v/>
      </c>
      <c r="O3483" s="136" t="str">
        <f ca="1">IFERROR(IF($C3483="","",VLOOKUP(FİLTRE!$C3483,'SKT LİSTESİ'!$F:$AJ,23,0)),"")</f>
        <v/>
      </c>
      <c r="P3483" s="31"/>
      <c r="Q3483" s="31"/>
      <c r="R3483" s="137" t="str">
        <f ca="1">(IFERROR(IF($C3483="","",VLOOKUP(FİLTRE!$C3483,'SKT LİSTESİ'!$F:$AJ,15,0)),""))</f>
        <v/>
      </c>
      <c r="S3483" s="138" t="str">
        <f ca="1">IFERROR(IF($C3483="","",VLOOKUP(FİLTRE!$C3483,'SKT LİSTESİ'!$F:$AJ,16,0)),"")</f>
        <v/>
      </c>
      <c r="AF3483" s="179" t="str">
        <f t="shared" ca="1" si="218"/>
        <v/>
      </c>
      <c r="AG3483" s="179">
        <f t="shared" ca="1" si="219"/>
        <v>0</v>
      </c>
      <c r="AH3483" s="179">
        <f t="shared" ca="1" si="220"/>
        <v>0</v>
      </c>
    </row>
    <row r="3484" spans="2:34" ht="15.75" x14ac:dyDescent="0.25">
      <c r="B3484">
        <f t="shared" ca="1" si="217"/>
        <v>3472</v>
      </c>
      <c r="C3484" t="str">
        <f ca="1">IFERROR(VLOOKUP(B3484,'SKT LİSTESİ'!F:F,1,0),"")</f>
        <v/>
      </c>
      <c r="E3484" s="128" t="str">
        <f ca="1">IFERROR(IF($C3484="","",VLOOKUP(FİLTRE!$C3484,'SKT LİSTESİ'!$F:$S,5,0)),"")</f>
        <v/>
      </c>
      <c r="F3484" s="129" t="str">
        <f ca="1">IFERROR(IF($C3484="","",VLOOKUP(FİLTRE!$C3484,'SKT LİSTESİ'!$F:$S,7,0)),"")</f>
        <v/>
      </c>
      <c r="G3484" s="130" t="str">
        <f ca="1">IFERROR(IF($C3484="","",VLOOKUP(FİLTRE!$C3484,'SKT LİSTESİ'!$F:$S,8,0)),"")</f>
        <v/>
      </c>
      <c r="H3484" s="131" t="str">
        <f ca="1">IF(E3484="","",IF($C3484="","",VLOOKUP(FİLTRE!$C3484,'SKT LİSTESİ'!$F:$S,9,0)))</f>
        <v/>
      </c>
      <c r="I3484" s="132" t="str">
        <f ca="1">IFERROR(IF($C3484="","",VLOOKUP(FİLTRE!$C3484,'SKT LİSTESİ'!$F:$S,10,0)),"")</f>
        <v/>
      </c>
      <c r="J3484" s="133" t="str">
        <f ca="1">IFERROR(IF($C3484="","",VLOOKUP(FİLTRE!$C3484,'SKT LİSTESİ'!$F:$S,11,0)),"")</f>
        <v/>
      </c>
      <c r="K3484" s="134" t="str">
        <f ca="1">IFERROR(IF($C3484="","",VLOOKUP(FİLTRE!$C3484,'SKT LİSTESİ'!$F:$S,12,0)),"")</f>
        <v/>
      </c>
      <c r="L3484" s="134" t="str">
        <f ca="1">IFERROR(IF($C3484="","",VLOOKUP(FİLTRE!$C3484,'SKT LİSTESİ'!$F:$S,13,0)),"")</f>
        <v/>
      </c>
      <c r="M3484" s="135" t="str">
        <f ca="1">IFERROR(IF($C3484="","",VLOOKUP(FİLTRE!$C3484,'SKT LİSTESİ'!$F:$AJ,14,0)),"")</f>
        <v/>
      </c>
      <c r="N3484" s="31" t="str">
        <f ca="1">IFERROR(IF($C3484="","",VLOOKUP(FİLTRE!$C3484,'SKT LİSTESİ'!$F:$AJ,22,0)),"")</f>
        <v/>
      </c>
      <c r="O3484" s="136" t="str">
        <f ca="1">IFERROR(IF($C3484="","",VLOOKUP(FİLTRE!$C3484,'SKT LİSTESİ'!$F:$AJ,23,0)),"")</f>
        <v/>
      </c>
      <c r="P3484" s="31"/>
      <c r="Q3484" s="31"/>
      <c r="R3484" s="137" t="str">
        <f ca="1">(IFERROR(IF($C3484="","",VLOOKUP(FİLTRE!$C3484,'SKT LİSTESİ'!$F:$AJ,15,0)),""))</f>
        <v/>
      </c>
      <c r="S3484" s="138" t="str">
        <f ca="1">IFERROR(IF($C3484="","",VLOOKUP(FİLTRE!$C3484,'SKT LİSTESİ'!$F:$AJ,16,0)),"")</f>
        <v/>
      </c>
      <c r="AF3484" s="179" t="str">
        <f t="shared" ca="1" si="218"/>
        <v/>
      </c>
      <c r="AG3484" s="179">
        <f t="shared" ca="1" si="219"/>
        <v>0</v>
      </c>
      <c r="AH3484" s="179">
        <f t="shared" ca="1" si="220"/>
        <v>0</v>
      </c>
    </row>
    <row r="3485" spans="2:34" ht="15.75" x14ac:dyDescent="0.25">
      <c r="B3485">
        <f t="shared" ca="1" si="217"/>
        <v>3473</v>
      </c>
      <c r="C3485" t="str">
        <f ca="1">IFERROR(VLOOKUP(B3485,'SKT LİSTESİ'!F:F,1,0),"")</f>
        <v/>
      </c>
      <c r="E3485" s="128" t="str">
        <f ca="1">IFERROR(IF($C3485="","",VLOOKUP(FİLTRE!$C3485,'SKT LİSTESİ'!$F:$S,5,0)),"")</f>
        <v/>
      </c>
      <c r="F3485" s="129" t="str">
        <f ca="1">IFERROR(IF($C3485="","",VLOOKUP(FİLTRE!$C3485,'SKT LİSTESİ'!$F:$S,7,0)),"")</f>
        <v/>
      </c>
      <c r="G3485" s="130" t="str">
        <f ca="1">IFERROR(IF($C3485="","",VLOOKUP(FİLTRE!$C3485,'SKT LİSTESİ'!$F:$S,8,0)),"")</f>
        <v/>
      </c>
      <c r="H3485" s="131" t="str">
        <f ca="1">IF(E3485="","",IF($C3485="","",VLOOKUP(FİLTRE!$C3485,'SKT LİSTESİ'!$F:$S,9,0)))</f>
        <v/>
      </c>
      <c r="I3485" s="132" t="str">
        <f ca="1">IFERROR(IF($C3485="","",VLOOKUP(FİLTRE!$C3485,'SKT LİSTESİ'!$F:$S,10,0)),"")</f>
        <v/>
      </c>
      <c r="J3485" s="133" t="str">
        <f ca="1">IFERROR(IF($C3485="","",VLOOKUP(FİLTRE!$C3485,'SKT LİSTESİ'!$F:$S,11,0)),"")</f>
        <v/>
      </c>
      <c r="K3485" s="134" t="str">
        <f ca="1">IFERROR(IF($C3485="","",VLOOKUP(FİLTRE!$C3485,'SKT LİSTESİ'!$F:$S,12,0)),"")</f>
        <v/>
      </c>
      <c r="L3485" s="134" t="str">
        <f ca="1">IFERROR(IF($C3485="","",VLOOKUP(FİLTRE!$C3485,'SKT LİSTESİ'!$F:$S,13,0)),"")</f>
        <v/>
      </c>
      <c r="M3485" s="135" t="str">
        <f ca="1">IFERROR(IF($C3485="","",VLOOKUP(FİLTRE!$C3485,'SKT LİSTESİ'!$F:$AJ,14,0)),"")</f>
        <v/>
      </c>
      <c r="N3485" s="31" t="str">
        <f ca="1">IFERROR(IF($C3485="","",VLOOKUP(FİLTRE!$C3485,'SKT LİSTESİ'!$F:$AJ,22,0)),"")</f>
        <v/>
      </c>
      <c r="O3485" s="136" t="str">
        <f ca="1">IFERROR(IF($C3485="","",VLOOKUP(FİLTRE!$C3485,'SKT LİSTESİ'!$F:$AJ,23,0)),"")</f>
        <v/>
      </c>
      <c r="P3485" s="31"/>
      <c r="Q3485" s="31"/>
      <c r="R3485" s="137" t="str">
        <f ca="1">(IFERROR(IF($C3485="","",VLOOKUP(FİLTRE!$C3485,'SKT LİSTESİ'!$F:$AJ,15,0)),""))</f>
        <v/>
      </c>
      <c r="S3485" s="138" t="str">
        <f ca="1">IFERROR(IF($C3485="","",VLOOKUP(FİLTRE!$C3485,'SKT LİSTESİ'!$F:$AJ,16,0)),"")</f>
        <v/>
      </c>
      <c r="AF3485" s="179" t="str">
        <f t="shared" ca="1" si="218"/>
        <v/>
      </c>
      <c r="AG3485" s="179">
        <f t="shared" ca="1" si="219"/>
        <v>0</v>
      </c>
      <c r="AH3485" s="179">
        <f t="shared" ca="1" si="220"/>
        <v>0</v>
      </c>
    </row>
    <row r="3486" spans="2:34" ht="15.75" x14ac:dyDescent="0.25">
      <c r="B3486">
        <f t="shared" ca="1" si="217"/>
        <v>3474</v>
      </c>
      <c r="C3486" t="str">
        <f ca="1">IFERROR(VLOOKUP(B3486,'SKT LİSTESİ'!F:F,1,0),"")</f>
        <v/>
      </c>
      <c r="E3486" s="128" t="str">
        <f ca="1">IFERROR(IF($C3486="","",VLOOKUP(FİLTRE!$C3486,'SKT LİSTESİ'!$F:$S,5,0)),"")</f>
        <v/>
      </c>
      <c r="F3486" s="129" t="str">
        <f ca="1">IFERROR(IF($C3486="","",VLOOKUP(FİLTRE!$C3486,'SKT LİSTESİ'!$F:$S,7,0)),"")</f>
        <v/>
      </c>
      <c r="G3486" s="130" t="str">
        <f ca="1">IFERROR(IF($C3486="","",VLOOKUP(FİLTRE!$C3486,'SKT LİSTESİ'!$F:$S,8,0)),"")</f>
        <v/>
      </c>
      <c r="H3486" s="131" t="str">
        <f ca="1">IF(E3486="","",IF($C3486="","",VLOOKUP(FİLTRE!$C3486,'SKT LİSTESİ'!$F:$S,9,0)))</f>
        <v/>
      </c>
      <c r="I3486" s="132" t="str">
        <f ca="1">IFERROR(IF($C3486="","",VLOOKUP(FİLTRE!$C3486,'SKT LİSTESİ'!$F:$S,10,0)),"")</f>
        <v/>
      </c>
      <c r="J3486" s="133" t="str">
        <f ca="1">IFERROR(IF($C3486="","",VLOOKUP(FİLTRE!$C3486,'SKT LİSTESİ'!$F:$S,11,0)),"")</f>
        <v/>
      </c>
      <c r="K3486" s="134" t="str">
        <f ca="1">IFERROR(IF($C3486="","",VLOOKUP(FİLTRE!$C3486,'SKT LİSTESİ'!$F:$S,12,0)),"")</f>
        <v/>
      </c>
      <c r="L3486" s="134" t="str">
        <f ca="1">IFERROR(IF($C3486="","",VLOOKUP(FİLTRE!$C3486,'SKT LİSTESİ'!$F:$S,13,0)),"")</f>
        <v/>
      </c>
      <c r="M3486" s="135" t="str">
        <f ca="1">IFERROR(IF($C3486="","",VLOOKUP(FİLTRE!$C3486,'SKT LİSTESİ'!$F:$AJ,14,0)),"")</f>
        <v/>
      </c>
      <c r="N3486" s="31" t="str">
        <f ca="1">IFERROR(IF($C3486="","",VLOOKUP(FİLTRE!$C3486,'SKT LİSTESİ'!$F:$AJ,22,0)),"")</f>
        <v/>
      </c>
      <c r="O3486" s="136" t="str">
        <f ca="1">IFERROR(IF($C3486="","",VLOOKUP(FİLTRE!$C3486,'SKT LİSTESİ'!$F:$AJ,23,0)),"")</f>
        <v/>
      </c>
      <c r="P3486" s="31"/>
      <c r="Q3486" s="31"/>
      <c r="R3486" s="137" t="str">
        <f ca="1">(IFERROR(IF($C3486="","",VLOOKUP(FİLTRE!$C3486,'SKT LİSTESİ'!$F:$AJ,15,0)),""))</f>
        <v/>
      </c>
      <c r="S3486" s="138" t="str">
        <f ca="1">IFERROR(IF($C3486="","",VLOOKUP(FİLTRE!$C3486,'SKT LİSTESİ'!$F:$AJ,16,0)),"")</f>
        <v/>
      </c>
      <c r="AF3486" s="179" t="str">
        <f t="shared" ca="1" si="218"/>
        <v/>
      </c>
      <c r="AG3486" s="179">
        <f t="shared" ca="1" si="219"/>
        <v>0</v>
      </c>
      <c r="AH3486" s="179">
        <f t="shared" ca="1" si="220"/>
        <v>0</v>
      </c>
    </row>
    <row r="3487" spans="2:34" ht="15.75" x14ac:dyDescent="0.25">
      <c r="B3487">
        <f t="shared" ca="1" si="217"/>
        <v>3475</v>
      </c>
      <c r="C3487" t="str">
        <f ca="1">IFERROR(VLOOKUP(B3487,'SKT LİSTESİ'!F:F,1,0),"")</f>
        <v/>
      </c>
      <c r="E3487" s="128" t="str">
        <f ca="1">IFERROR(IF($C3487="","",VLOOKUP(FİLTRE!$C3487,'SKT LİSTESİ'!$F:$S,5,0)),"")</f>
        <v/>
      </c>
      <c r="F3487" s="129" t="str">
        <f ca="1">IFERROR(IF($C3487="","",VLOOKUP(FİLTRE!$C3487,'SKT LİSTESİ'!$F:$S,7,0)),"")</f>
        <v/>
      </c>
      <c r="G3487" s="130" t="str">
        <f ca="1">IFERROR(IF($C3487="","",VLOOKUP(FİLTRE!$C3487,'SKT LİSTESİ'!$F:$S,8,0)),"")</f>
        <v/>
      </c>
      <c r="H3487" s="131" t="str">
        <f ca="1">IF(E3487="","",IF($C3487="","",VLOOKUP(FİLTRE!$C3487,'SKT LİSTESİ'!$F:$S,9,0)))</f>
        <v/>
      </c>
      <c r="I3487" s="132" t="str">
        <f ca="1">IFERROR(IF($C3487="","",VLOOKUP(FİLTRE!$C3487,'SKT LİSTESİ'!$F:$S,10,0)),"")</f>
        <v/>
      </c>
      <c r="J3487" s="133" t="str">
        <f ca="1">IFERROR(IF($C3487="","",VLOOKUP(FİLTRE!$C3487,'SKT LİSTESİ'!$F:$S,11,0)),"")</f>
        <v/>
      </c>
      <c r="K3487" s="134" t="str">
        <f ca="1">IFERROR(IF($C3487="","",VLOOKUP(FİLTRE!$C3487,'SKT LİSTESİ'!$F:$S,12,0)),"")</f>
        <v/>
      </c>
      <c r="L3487" s="134" t="str">
        <f ca="1">IFERROR(IF($C3487="","",VLOOKUP(FİLTRE!$C3487,'SKT LİSTESİ'!$F:$S,13,0)),"")</f>
        <v/>
      </c>
      <c r="M3487" s="135" t="str">
        <f ca="1">IFERROR(IF($C3487="","",VLOOKUP(FİLTRE!$C3487,'SKT LİSTESİ'!$F:$AJ,14,0)),"")</f>
        <v/>
      </c>
      <c r="N3487" s="31" t="str">
        <f ca="1">IFERROR(IF($C3487="","",VLOOKUP(FİLTRE!$C3487,'SKT LİSTESİ'!$F:$AJ,22,0)),"")</f>
        <v/>
      </c>
      <c r="O3487" s="136" t="str">
        <f ca="1">IFERROR(IF($C3487="","",VLOOKUP(FİLTRE!$C3487,'SKT LİSTESİ'!$F:$AJ,23,0)),"")</f>
        <v/>
      </c>
      <c r="P3487" s="31"/>
      <c r="Q3487" s="31"/>
      <c r="R3487" s="137" t="str">
        <f ca="1">(IFERROR(IF($C3487="","",VLOOKUP(FİLTRE!$C3487,'SKT LİSTESİ'!$F:$AJ,15,0)),""))</f>
        <v/>
      </c>
      <c r="S3487" s="138" t="str">
        <f ca="1">IFERROR(IF($C3487="","",VLOOKUP(FİLTRE!$C3487,'SKT LİSTESİ'!$F:$AJ,16,0)),"")</f>
        <v/>
      </c>
      <c r="AF3487" s="179" t="str">
        <f t="shared" ca="1" si="218"/>
        <v/>
      </c>
      <c r="AG3487" s="179">
        <f t="shared" ca="1" si="219"/>
        <v>0</v>
      </c>
      <c r="AH3487" s="179">
        <f t="shared" ca="1" si="220"/>
        <v>0</v>
      </c>
    </row>
    <row r="3488" spans="2:34" ht="15.75" x14ac:dyDescent="0.25">
      <c r="B3488">
        <f t="shared" ca="1" si="217"/>
        <v>3476</v>
      </c>
      <c r="C3488" t="str">
        <f ca="1">IFERROR(VLOOKUP(B3488,'SKT LİSTESİ'!F:F,1,0),"")</f>
        <v/>
      </c>
      <c r="E3488" s="128" t="str">
        <f ca="1">IFERROR(IF($C3488="","",VLOOKUP(FİLTRE!$C3488,'SKT LİSTESİ'!$F:$S,5,0)),"")</f>
        <v/>
      </c>
      <c r="F3488" s="129" t="str">
        <f ca="1">IFERROR(IF($C3488="","",VLOOKUP(FİLTRE!$C3488,'SKT LİSTESİ'!$F:$S,7,0)),"")</f>
        <v/>
      </c>
      <c r="G3488" s="130" t="str">
        <f ca="1">IFERROR(IF($C3488="","",VLOOKUP(FİLTRE!$C3488,'SKT LİSTESİ'!$F:$S,8,0)),"")</f>
        <v/>
      </c>
      <c r="H3488" s="131" t="str">
        <f ca="1">IF(E3488="","",IF($C3488="","",VLOOKUP(FİLTRE!$C3488,'SKT LİSTESİ'!$F:$S,9,0)))</f>
        <v/>
      </c>
      <c r="I3488" s="132" t="str">
        <f ca="1">IFERROR(IF($C3488="","",VLOOKUP(FİLTRE!$C3488,'SKT LİSTESİ'!$F:$S,10,0)),"")</f>
        <v/>
      </c>
      <c r="J3488" s="133" t="str">
        <f ca="1">IFERROR(IF($C3488="","",VLOOKUP(FİLTRE!$C3488,'SKT LİSTESİ'!$F:$S,11,0)),"")</f>
        <v/>
      </c>
      <c r="K3488" s="134" t="str">
        <f ca="1">IFERROR(IF($C3488="","",VLOOKUP(FİLTRE!$C3488,'SKT LİSTESİ'!$F:$S,12,0)),"")</f>
        <v/>
      </c>
      <c r="L3488" s="134" t="str">
        <f ca="1">IFERROR(IF($C3488="","",VLOOKUP(FİLTRE!$C3488,'SKT LİSTESİ'!$F:$S,13,0)),"")</f>
        <v/>
      </c>
      <c r="M3488" s="135" t="str">
        <f ca="1">IFERROR(IF($C3488="","",VLOOKUP(FİLTRE!$C3488,'SKT LİSTESİ'!$F:$AJ,14,0)),"")</f>
        <v/>
      </c>
      <c r="N3488" s="31" t="str">
        <f ca="1">IFERROR(IF($C3488="","",VLOOKUP(FİLTRE!$C3488,'SKT LİSTESİ'!$F:$AJ,22,0)),"")</f>
        <v/>
      </c>
      <c r="O3488" s="136" t="str">
        <f ca="1">IFERROR(IF($C3488="","",VLOOKUP(FİLTRE!$C3488,'SKT LİSTESİ'!$F:$AJ,23,0)),"")</f>
        <v/>
      </c>
      <c r="P3488" s="31"/>
      <c r="Q3488" s="31"/>
      <c r="R3488" s="137" t="str">
        <f ca="1">(IFERROR(IF($C3488="","",VLOOKUP(FİLTRE!$C3488,'SKT LİSTESİ'!$F:$AJ,15,0)),""))</f>
        <v/>
      </c>
      <c r="S3488" s="138" t="str">
        <f ca="1">IFERROR(IF($C3488="","",VLOOKUP(FİLTRE!$C3488,'SKT LİSTESİ'!$F:$AJ,16,0)),"")</f>
        <v/>
      </c>
      <c r="AF3488" s="179" t="str">
        <f t="shared" ca="1" si="218"/>
        <v/>
      </c>
      <c r="AG3488" s="179">
        <f t="shared" ca="1" si="219"/>
        <v>0</v>
      </c>
      <c r="AH3488" s="179">
        <f t="shared" ca="1" si="220"/>
        <v>0</v>
      </c>
    </row>
    <row r="3489" spans="2:34" ht="15.75" x14ac:dyDescent="0.25">
      <c r="B3489">
        <f t="shared" ca="1" si="217"/>
        <v>3477</v>
      </c>
      <c r="C3489" t="str">
        <f ca="1">IFERROR(VLOOKUP(B3489,'SKT LİSTESİ'!F:F,1,0),"")</f>
        <v/>
      </c>
      <c r="E3489" s="128" t="str">
        <f ca="1">IFERROR(IF($C3489="","",VLOOKUP(FİLTRE!$C3489,'SKT LİSTESİ'!$F:$S,5,0)),"")</f>
        <v/>
      </c>
      <c r="F3489" s="129" t="str">
        <f ca="1">IFERROR(IF($C3489="","",VLOOKUP(FİLTRE!$C3489,'SKT LİSTESİ'!$F:$S,7,0)),"")</f>
        <v/>
      </c>
      <c r="G3489" s="130" t="str">
        <f ca="1">IFERROR(IF($C3489="","",VLOOKUP(FİLTRE!$C3489,'SKT LİSTESİ'!$F:$S,8,0)),"")</f>
        <v/>
      </c>
      <c r="H3489" s="131" t="str">
        <f ca="1">IF(E3489="","",IF($C3489="","",VLOOKUP(FİLTRE!$C3489,'SKT LİSTESİ'!$F:$S,9,0)))</f>
        <v/>
      </c>
      <c r="I3489" s="132" t="str">
        <f ca="1">IFERROR(IF($C3489="","",VLOOKUP(FİLTRE!$C3489,'SKT LİSTESİ'!$F:$S,10,0)),"")</f>
        <v/>
      </c>
      <c r="J3489" s="133" t="str">
        <f ca="1">IFERROR(IF($C3489="","",VLOOKUP(FİLTRE!$C3489,'SKT LİSTESİ'!$F:$S,11,0)),"")</f>
        <v/>
      </c>
      <c r="K3489" s="134" t="str">
        <f ca="1">IFERROR(IF($C3489="","",VLOOKUP(FİLTRE!$C3489,'SKT LİSTESİ'!$F:$S,12,0)),"")</f>
        <v/>
      </c>
      <c r="L3489" s="134" t="str">
        <f ca="1">IFERROR(IF($C3489="","",VLOOKUP(FİLTRE!$C3489,'SKT LİSTESİ'!$F:$S,13,0)),"")</f>
        <v/>
      </c>
      <c r="M3489" s="135" t="str">
        <f ca="1">IFERROR(IF($C3489="","",VLOOKUP(FİLTRE!$C3489,'SKT LİSTESİ'!$F:$AJ,14,0)),"")</f>
        <v/>
      </c>
      <c r="N3489" s="31" t="str">
        <f ca="1">IFERROR(IF($C3489="","",VLOOKUP(FİLTRE!$C3489,'SKT LİSTESİ'!$F:$AJ,22,0)),"")</f>
        <v/>
      </c>
      <c r="O3489" s="136" t="str">
        <f ca="1">IFERROR(IF($C3489="","",VLOOKUP(FİLTRE!$C3489,'SKT LİSTESİ'!$F:$AJ,23,0)),"")</f>
        <v/>
      </c>
      <c r="P3489" s="31"/>
      <c r="Q3489" s="31"/>
      <c r="R3489" s="137" t="str">
        <f ca="1">(IFERROR(IF($C3489="","",VLOOKUP(FİLTRE!$C3489,'SKT LİSTESİ'!$F:$AJ,15,0)),""))</f>
        <v/>
      </c>
      <c r="S3489" s="138" t="str">
        <f ca="1">IFERROR(IF($C3489="","",VLOOKUP(FİLTRE!$C3489,'SKT LİSTESİ'!$F:$AJ,16,0)),"")</f>
        <v/>
      </c>
      <c r="AF3489" s="179" t="str">
        <f t="shared" ca="1" si="218"/>
        <v/>
      </c>
      <c r="AG3489" s="179">
        <f t="shared" ca="1" si="219"/>
        <v>0</v>
      </c>
      <c r="AH3489" s="179">
        <f t="shared" ca="1" si="220"/>
        <v>0</v>
      </c>
    </row>
    <row r="3490" spans="2:34" ht="15.75" x14ac:dyDescent="0.25">
      <c r="B3490">
        <f t="shared" ca="1" si="217"/>
        <v>3478</v>
      </c>
      <c r="C3490" t="str">
        <f ca="1">IFERROR(VLOOKUP(B3490,'SKT LİSTESİ'!F:F,1,0),"")</f>
        <v/>
      </c>
      <c r="E3490" s="128" t="str">
        <f ca="1">IFERROR(IF($C3490="","",VLOOKUP(FİLTRE!$C3490,'SKT LİSTESİ'!$F:$S,5,0)),"")</f>
        <v/>
      </c>
      <c r="F3490" s="129" t="str">
        <f ca="1">IFERROR(IF($C3490="","",VLOOKUP(FİLTRE!$C3490,'SKT LİSTESİ'!$F:$S,7,0)),"")</f>
        <v/>
      </c>
      <c r="G3490" s="130" t="str">
        <f ca="1">IFERROR(IF($C3490="","",VLOOKUP(FİLTRE!$C3490,'SKT LİSTESİ'!$F:$S,8,0)),"")</f>
        <v/>
      </c>
      <c r="H3490" s="131" t="str">
        <f ca="1">IF(E3490="","",IF($C3490="","",VLOOKUP(FİLTRE!$C3490,'SKT LİSTESİ'!$F:$S,9,0)))</f>
        <v/>
      </c>
      <c r="I3490" s="132" t="str">
        <f ca="1">IFERROR(IF($C3490="","",VLOOKUP(FİLTRE!$C3490,'SKT LİSTESİ'!$F:$S,10,0)),"")</f>
        <v/>
      </c>
      <c r="J3490" s="133" t="str">
        <f ca="1">IFERROR(IF($C3490="","",VLOOKUP(FİLTRE!$C3490,'SKT LİSTESİ'!$F:$S,11,0)),"")</f>
        <v/>
      </c>
      <c r="K3490" s="134" t="str">
        <f ca="1">IFERROR(IF($C3490="","",VLOOKUP(FİLTRE!$C3490,'SKT LİSTESİ'!$F:$S,12,0)),"")</f>
        <v/>
      </c>
      <c r="L3490" s="134" t="str">
        <f ca="1">IFERROR(IF($C3490="","",VLOOKUP(FİLTRE!$C3490,'SKT LİSTESİ'!$F:$S,13,0)),"")</f>
        <v/>
      </c>
      <c r="M3490" s="135" t="str">
        <f ca="1">IFERROR(IF($C3490="","",VLOOKUP(FİLTRE!$C3490,'SKT LİSTESİ'!$F:$AJ,14,0)),"")</f>
        <v/>
      </c>
      <c r="N3490" s="31" t="str">
        <f ca="1">IFERROR(IF($C3490="","",VLOOKUP(FİLTRE!$C3490,'SKT LİSTESİ'!$F:$AJ,22,0)),"")</f>
        <v/>
      </c>
      <c r="O3490" s="136" t="str">
        <f ca="1">IFERROR(IF($C3490="","",VLOOKUP(FİLTRE!$C3490,'SKT LİSTESİ'!$F:$AJ,23,0)),"")</f>
        <v/>
      </c>
      <c r="P3490" s="31"/>
      <c r="Q3490" s="31"/>
      <c r="R3490" s="137" t="str">
        <f ca="1">(IFERROR(IF($C3490="","",VLOOKUP(FİLTRE!$C3490,'SKT LİSTESİ'!$F:$AJ,15,0)),""))</f>
        <v/>
      </c>
      <c r="S3490" s="138" t="str">
        <f ca="1">IFERROR(IF($C3490="","",VLOOKUP(FİLTRE!$C3490,'SKT LİSTESİ'!$F:$AJ,16,0)),"")</f>
        <v/>
      </c>
      <c r="AF3490" s="179" t="str">
        <f t="shared" ca="1" si="218"/>
        <v/>
      </c>
      <c r="AG3490" s="179">
        <f t="shared" ca="1" si="219"/>
        <v>0</v>
      </c>
      <c r="AH3490" s="179">
        <f t="shared" ca="1" si="220"/>
        <v>0</v>
      </c>
    </row>
    <row r="3491" spans="2:34" ht="15.75" x14ac:dyDescent="0.25">
      <c r="B3491">
        <f t="shared" ca="1" si="217"/>
        <v>3479</v>
      </c>
      <c r="C3491" t="str">
        <f ca="1">IFERROR(VLOOKUP(B3491,'SKT LİSTESİ'!F:F,1,0),"")</f>
        <v/>
      </c>
      <c r="E3491" s="128" t="str">
        <f ca="1">IFERROR(IF($C3491="","",VLOOKUP(FİLTRE!$C3491,'SKT LİSTESİ'!$F:$S,5,0)),"")</f>
        <v/>
      </c>
      <c r="F3491" s="129" t="str">
        <f ca="1">IFERROR(IF($C3491="","",VLOOKUP(FİLTRE!$C3491,'SKT LİSTESİ'!$F:$S,7,0)),"")</f>
        <v/>
      </c>
      <c r="G3491" s="130" t="str">
        <f ca="1">IFERROR(IF($C3491="","",VLOOKUP(FİLTRE!$C3491,'SKT LİSTESİ'!$F:$S,8,0)),"")</f>
        <v/>
      </c>
      <c r="H3491" s="131" t="str">
        <f ca="1">IF(E3491="","",IF($C3491="","",VLOOKUP(FİLTRE!$C3491,'SKT LİSTESİ'!$F:$S,9,0)))</f>
        <v/>
      </c>
      <c r="I3491" s="132" t="str">
        <f ca="1">IFERROR(IF($C3491="","",VLOOKUP(FİLTRE!$C3491,'SKT LİSTESİ'!$F:$S,10,0)),"")</f>
        <v/>
      </c>
      <c r="J3491" s="133" t="str">
        <f ca="1">IFERROR(IF($C3491="","",VLOOKUP(FİLTRE!$C3491,'SKT LİSTESİ'!$F:$S,11,0)),"")</f>
        <v/>
      </c>
      <c r="K3491" s="134" t="str">
        <f ca="1">IFERROR(IF($C3491="","",VLOOKUP(FİLTRE!$C3491,'SKT LİSTESİ'!$F:$S,12,0)),"")</f>
        <v/>
      </c>
      <c r="L3491" s="134" t="str">
        <f ca="1">IFERROR(IF($C3491="","",VLOOKUP(FİLTRE!$C3491,'SKT LİSTESİ'!$F:$S,13,0)),"")</f>
        <v/>
      </c>
      <c r="M3491" s="135" t="str">
        <f ca="1">IFERROR(IF($C3491="","",VLOOKUP(FİLTRE!$C3491,'SKT LİSTESİ'!$F:$AJ,14,0)),"")</f>
        <v/>
      </c>
      <c r="N3491" s="31" t="str">
        <f ca="1">IFERROR(IF($C3491="","",VLOOKUP(FİLTRE!$C3491,'SKT LİSTESİ'!$F:$AJ,22,0)),"")</f>
        <v/>
      </c>
      <c r="O3491" s="136" t="str">
        <f ca="1">IFERROR(IF($C3491="","",VLOOKUP(FİLTRE!$C3491,'SKT LİSTESİ'!$F:$AJ,23,0)),"")</f>
        <v/>
      </c>
      <c r="P3491" s="31"/>
      <c r="Q3491" s="31"/>
      <c r="R3491" s="137" t="str">
        <f ca="1">(IFERROR(IF($C3491="","",VLOOKUP(FİLTRE!$C3491,'SKT LİSTESİ'!$F:$AJ,15,0)),""))</f>
        <v/>
      </c>
      <c r="S3491" s="138" t="str">
        <f ca="1">IFERROR(IF($C3491="","",VLOOKUP(FİLTRE!$C3491,'SKT LİSTESİ'!$F:$AJ,16,0)),"")</f>
        <v/>
      </c>
      <c r="AF3491" s="179" t="str">
        <f t="shared" ca="1" si="218"/>
        <v/>
      </c>
      <c r="AG3491" s="179">
        <f t="shared" ca="1" si="219"/>
        <v>0</v>
      </c>
      <c r="AH3491" s="179">
        <f t="shared" ca="1" si="220"/>
        <v>0</v>
      </c>
    </row>
    <row r="3492" spans="2:34" ht="15.75" x14ac:dyDescent="0.25">
      <c r="B3492">
        <f t="shared" ca="1" si="217"/>
        <v>3480</v>
      </c>
      <c r="C3492" t="str">
        <f ca="1">IFERROR(VLOOKUP(B3492,'SKT LİSTESİ'!F:F,1,0),"")</f>
        <v/>
      </c>
      <c r="E3492" s="128" t="str">
        <f ca="1">IFERROR(IF($C3492="","",VLOOKUP(FİLTRE!$C3492,'SKT LİSTESİ'!$F:$S,5,0)),"")</f>
        <v/>
      </c>
      <c r="F3492" s="129" t="str">
        <f ca="1">IFERROR(IF($C3492="","",VLOOKUP(FİLTRE!$C3492,'SKT LİSTESİ'!$F:$S,7,0)),"")</f>
        <v/>
      </c>
      <c r="G3492" s="130" t="str">
        <f ca="1">IFERROR(IF($C3492="","",VLOOKUP(FİLTRE!$C3492,'SKT LİSTESİ'!$F:$S,8,0)),"")</f>
        <v/>
      </c>
      <c r="H3492" s="131" t="str">
        <f ca="1">IF(E3492="","",IF($C3492="","",VLOOKUP(FİLTRE!$C3492,'SKT LİSTESİ'!$F:$S,9,0)))</f>
        <v/>
      </c>
      <c r="I3492" s="132" t="str">
        <f ca="1">IFERROR(IF($C3492="","",VLOOKUP(FİLTRE!$C3492,'SKT LİSTESİ'!$F:$S,10,0)),"")</f>
        <v/>
      </c>
      <c r="J3492" s="133" t="str">
        <f ca="1">IFERROR(IF($C3492="","",VLOOKUP(FİLTRE!$C3492,'SKT LİSTESİ'!$F:$S,11,0)),"")</f>
        <v/>
      </c>
      <c r="K3492" s="134" t="str">
        <f ca="1">IFERROR(IF($C3492="","",VLOOKUP(FİLTRE!$C3492,'SKT LİSTESİ'!$F:$S,12,0)),"")</f>
        <v/>
      </c>
      <c r="L3492" s="134" t="str">
        <f ca="1">IFERROR(IF($C3492="","",VLOOKUP(FİLTRE!$C3492,'SKT LİSTESİ'!$F:$S,13,0)),"")</f>
        <v/>
      </c>
      <c r="M3492" s="135" t="str">
        <f ca="1">IFERROR(IF($C3492="","",VLOOKUP(FİLTRE!$C3492,'SKT LİSTESİ'!$F:$AJ,14,0)),"")</f>
        <v/>
      </c>
      <c r="N3492" s="31" t="str">
        <f ca="1">IFERROR(IF($C3492="","",VLOOKUP(FİLTRE!$C3492,'SKT LİSTESİ'!$F:$AJ,22,0)),"")</f>
        <v/>
      </c>
      <c r="O3492" s="136" t="str">
        <f ca="1">IFERROR(IF($C3492="","",VLOOKUP(FİLTRE!$C3492,'SKT LİSTESİ'!$F:$AJ,23,0)),"")</f>
        <v/>
      </c>
      <c r="P3492" s="31"/>
      <c r="Q3492" s="31"/>
      <c r="R3492" s="137" t="str">
        <f ca="1">(IFERROR(IF($C3492="","",VLOOKUP(FİLTRE!$C3492,'SKT LİSTESİ'!$F:$AJ,15,0)),""))</f>
        <v/>
      </c>
      <c r="S3492" s="138" t="str">
        <f ca="1">IFERROR(IF($C3492="","",VLOOKUP(FİLTRE!$C3492,'SKT LİSTESİ'!$F:$AJ,16,0)),"")</f>
        <v/>
      </c>
      <c r="AF3492" s="179" t="str">
        <f t="shared" ca="1" si="218"/>
        <v/>
      </c>
      <c r="AG3492" s="179">
        <f t="shared" ca="1" si="219"/>
        <v>0</v>
      </c>
      <c r="AH3492" s="179">
        <f t="shared" ca="1" si="220"/>
        <v>0</v>
      </c>
    </row>
    <row r="3493" spans="2:34" ht="15.75" x14ac:dyDescent="0.25">
      <c r="B3493">
        <f t="shared" ca="1" si="217"/>
        <v>3481</v>
      </c>
      <c r="C3493" t="str">
        <f ca="1">IFERROR(VLOOKUP(B3493,'SKT LİSTESİ'!F:F,1,0),"")</f>
        <v/>
      </c>
      <c r="E3493" s="128" t="str">
        <f ca="1">IFERROR(IF($C3493="","",VLOOKUP(FİLTRE!$C3493,'SKT LİSTESİ'!$F:$S,5,0)),"")</f>
        <v/>
      </c>
      <c r="F3493" s="129" t="str">
        <f ca="1">IFERROR(IF($C3493="","",VLOOKUP(FİLTRE!$C3493,'SKT LİSTESİ'!$F:$S,7,0)),"")</f>
        <v/>
      </c>
      <c r="G3493" s="130" t="str">
        <f ca="1">IFERROR(IF($C3493="","",VLOOKUP(FİLTRE!$C3493,'SKT LİSTESİ'!$F:$S,8,0)),"")</f>
        <v/>
      </c>
      <c r="H3493" s="131" t="str">
        <f ca="1">IF(E3493="","",IF($C3493="","",VLOOKUP(FİLTRE!$C3493,'SKT LİSTESİ'!$F:$S,9,0)))</f>
        <v/>
      </c>
      <c r="I3493" s="132" t="str">
        <f ca="1">IFERROR(IF($C3493="","",VLOOKUP(FİLTRE!$C3493,'SKT LİSTESİ'!$F:$S,10,0)),"")</f>
        <v/>
      </c>
      <c r="J3493" s="133" t="str">
        <f ca="1">IFERROR(IF($C3493="","",VLOOKUP(FİLTRE!$C3493,'SKT LİSTESİ'!$F:$S,11,0)),"")</f>
        <v/>
      </c>
      <c r="K3493" s="134" t="str">
        <f ca="1">IFERROR(IF($C3493="","",VLOOKUP(FİLTRE!$C3493,'SKT LİSTESİ'!$F:$S,12,0)),"")</f>
        <v/>
      </c>
      <c r="L3493" s="134" t="str">
        <f ca="1">IFERROR(IF($C3493="","",VLOOKUP(FİLTRE!$C3493,'SKT LİSTESİ'!$F:$S,13,0)),"")</f>
        <v/>
      </c>
      <c r="M3493" s="135" t="str">
        <f ca="1">IFERROR(IF($C3493="","",VLOOKUP(FİLTRE!$C3493,'SKT LİSTESİ'!$F:$AJ,14,0)),"")</f>
        <v/>
      </c>
      <c r="N3493" s="31" t="str">
        <f ca="1">IFERROR(IF($C3493="","",VLOOKUP(FİLTRE!$C3493,'SKT LİSTESİ'!$F:$AJ,22,0)),"")</f>
        <v/>
      </c>
      <c r="O3493" s="136" t="str">
        <f ca="1">IFERROR(IF($C3493="","",VLOOKUP(FİLTRE!$C3493,'SKT LİSTESİ'!$F:$AJ,23,0)),"")</f>
        <v/>
      </c>
      <c r="P3493" s="31"/>
      <c r="Q3493" s="31"/>
      <c r="R3493" s="137" t="str">
        <f ca="1">(IFERROR(IF($C3493="","",VLOOKUP(FİLTRE!$C3493,'SKT LİSTESİ'!$F:$AJ,15,0)),""))</f>
        <v/>
      </c>
      <c r="S3493" s="138" t="str">
        <f ca="1">IFERROR(IF($C3493="","",VLOOKUP(FİLTRE!$C3493,'SKT LİSTESİ'!$F:$AJ,16,0)),"")</f>
        <v/>
      </c>
      <c r="AF3493" s="179" t="str">
        <f t="shared" ca="1" si="218"/>
        <v/>
      </c>
      <c r="AG3493" s="179">
        <f t="shared" ca="1" si="219"/>
        <v>0</v>
      </c>
      <c r="AH3493" s="179">
        <f t="shared" ca="1" si="220"/>
        <v>0</v>
      </c>
    </row>
    <row r="3494" spans="2:34" ht="15.75" x14ac:dyDescent="0.25">
      <c r="B3494">
        <f t="shared" ca="1" si="217"/>
        <v>3482</v>
      </c>
      <c r="C3494" t="str">
        <f ca="1">IFERROR(VLOOKUP(B3494,'SKT LİSTESİ'!F:F,1,0),"")</f>
        <v/>
      </c>
      <c r="E3494" s="128" t="str">
        <f ca="1">IFERROR(IF($C3494="","",VLOOKUP(FİLTRE!$C3494,'SKT LİSTESİ'!$F:$S,5,0)),"")</f>
        <v/>
      </c>
      <c r="F3494" s="129" t="str">
        <f ca="1">IFERROR(IF($C3494="","",VLOOKUP(FİLTRE!$C3494,'SKT LİSTESİ'!$F:$S,7,0)),"")</f>
        <v/>
      </c>
      <c r="G3494" s="130" t="str">
        <f ca="1">IFERROR(IF($C3494="","",VLOOKUP(FİLTRE!$C3494,'SKT LİSTESİ'!$F:$S,8,0)),"")</f>
        <v/>
      </c>
      <c r="H3494" s="131" t="str">
        <f ca="1">IF(E3494="","",IF($C3494="","",VLOOKUP(FİLTRE!$C3494,'SKT LİSTESİ'!$F:$S,9,0)))</f>
        <v/>
      </c>
      <c r="I3494" s="132" t="str">
        <f ca="1">IFERROR(IF($C3494="","",VLOOKUP(FİLTRE!$C3494,'SKT LİSTESİ'!$F:$S,10,0)),"")</f>
        <v/>
      </c>
      <c r="J3494" s="133" t="str">
        <f ca="1">IFERROR(IF($C3494="","",VLOOKUP(FİLTRE!$C3494,'SKT LİSTESİ'!$F:$S,11,0)),"")</f>
        <v/>
      </c>
      <c r="K3494" s="134" t="str">
        <f ca="1">IFERROR(IF($C3494="","",VLOOKUP(FİLTRE!$C3494,'SKT LİSTESİ'!$F:$S,12,0)),"")</f>
        <v/>
      </c>
      <c r="L3494" s="134" t="str">
        <f ca="1">IFERROR(IF($C3494="","",VLOOKUP(FİLTRE!$C3494,'SKT LİSTESİ'!$F:$S,13,0)),"")</f>
        <v/>
      </c>
      <c r="M3494" s="135" t="str">
        <f ca="1">IFERROR(IF($C3494="","",VLOOKUP(FİLTRE!$C3494,'SKT LİSTESİ'!$F:$AJ,14,0)),"")</f>
        <v/>
      </c>
      <c r="N3494" s="31" t="str">
        <f ca="1">IFERROR(IF($C3494="","",VLOOKUP(FİLTRE!$C3494,'SKT LİSTESİ'!$F:$AJ,22,0)),"")</f>
        <v/>
      </c>
      <c r="O3494" s="136" t="str">
        <f ca="1">IFERROR(IF($C3494="","",VLOOKUP(FİLTRE!$C3494,'SKT LİSTESİ'!$F:$AJ,23,0)),"")</f>
        <v/>
      </c>
      <c r="P3494" s="31"/>
      <c r="Q3494" s="31"/>
      <c r="R3494" s="137" t="str">
        <f ca="1">(IFERROR(IF($C3494="","",VLOOKUP(FİLTRE!$C3494,'SKT LİSTESİ'!$F:$AJ,15,0)),""))</f>
        <v/>
      </c>
      <c r="S3494" s="138" t="str">
        <f ca="1">IFERROR(IF($C3494="","",VLOOKUP(FİLTRE!$C3494,'SKT LİSTESİ'!$F:$AJ,16,0)),"")</f>
        <v/>
      </c>
      <c r="AF3494" s="179" t="str">
        <f t="shared" ca="1" si="218"/>
        <v/>
      </c>
      <c r="AG3494" s="179">
        <f t="shared" ca="1" si="219"/>
        <v>0</v>
      </c>
      <c r="AH3494" s="179">
        <f t="shared" ca="1" si="220"/>
        <v>0</v>
      </c>
    </row>
    <row r="3495" spans="2:34" ht="15.75" x14ac:dyDescent="0.25">
      <c r="B3495">
        <f t="shared" ca="1" si="217"/>
        <v>3483</v>
      </c>
      <c r="C3495" t="str">
        <f ca="1">IFERROR(VLOOKUP(B3495,'SKT LİSTESİ'!F:F,1,0),"")</f>
        <v/>
      </c>
      <c r="E3495" s="128" t="str">
        <f ca="1">IFERROR(IF($C3495="","",VLOOKUP(FİLTRE!$C3495,'SKT LİSTESİ'!$F:$S,5,0)),"")</f>
        <v/>
      </c>
      <c r="F3495" s="129" t="str">
        <f ca="1">IFERROR(IF($C3495="","",VLOOKUP(FİLTRE!$C3495,'SKT LİSTESİ'!$F:$S,7,0)),"")</f>
        <v/>
      </c>
      <c r="G3495" s="130" t="str">
        <f ca="1">IFERROR(IF($C3495="","",VLOOKUP(FİLTRE!$C3495,'SKT LİSTESİ'!$F:$S,8,0)),"")</f>
        <v/>
      </c>
      <c r="H3495" s="131" t="str">
        <f ca="1">IF(E3495="","",IF($C3495="","",VLOOKUP(FİLTRE!$C3495,'SKT LİSTESİ'!$F:$S,9,0)))</f>
        <v/>
      </c>
      <c r="I3495" s="132" t="str">
        <f ca="1">IFERROR(IF($C3495="","",VLOOKUP(FİLTRE!$C3495,'SKT LİSTESİ'!$F:$S,10,0)),"")</f>
        <v/>
      </c>
      <c r="J3495" s="133" t="str">
        <f ca="1">IFERROR(IF($C3495="","",VLOOKUP(FİLTRE!$C3495,'SKT LİSTESİ'!$F:$S,11,0)),"")</f>
        <v/>
      </c>
      <c r="K3495" s="134" t="str">
        <f ca="1">IFERROR(IF($C3495="","",VLOOKUP(FİLTRE!$C3495,'SKT LİSTESİ'!$F:$S,12,0)),"")</f>
        <v/>
      </c>
      <c r="L3495" s="134" t="str">
        <f ca="1">IFERROR(IF($C3495="","",VLOOKUP(FİLTRE!$C3495,'SKT LİSTESİ'!$F:$S,13,0)),"")</f>
        <v/>
      </c>
      <c r="M3495" s="135" t="str">
        <f ca="1">IFERROR(IF($C3495="","",VLOOKUP(FİLTRE!$C3495,'SKT LİSTESİ'!$F:$AJ,14,0)),"")</f>
        <v/>
      </c>
      <c r="N3495" s="31" t="str">
        <f ca="1">IFERROR(IF($C3495="","",VLOOKUP(FİLTRE!$C3495,'SKT LİSTESİ'!$F:$AJ,22,0)),"")</f>
        <v/>
      </c>
      <c r="O3495" s="136" t="str">
        <f ca="1">IFERROR(IF($C3495="","",VLOOKUP(FİLTRE!$C3495,'SKT LİSTESİ'!$F:$AJ,23,0)),"")</f>
        <v/>
      </c>
      <c r="P3495" s="31"/>
      <c r="Q3495" s="31"/>
      <c r="R3495" s="137" t="str">
        <f ca="1">(IFERROR(IF($C3495="","",VLOOKUP(FİLTRE!$C3495,'SKT LİSTESİ'!$F:$AJ,15,0)),""))</f>
        <v/>
      </c>
      <c r="S3495" s="138" t="str">
        <f ca="1">IFERROR(IF($C3495="","",VLOOKUP(FİLTRE!$C3495,'SKT LİSTESİ'!$F:$AJ,16,0)),"")</f>
        <v/>
      </c>
      <c r="AF3495" s="179" t="str">
        <f t="shared" ca="1" si="218"/>
        <v/>
      </c>
      <c r="AG3495" s="179">
        <f t="shared" ca="1" si="219"/>
        <v>0</v>
      </c>
      <c r="AH3495" s="179">
        <f t="shared" ca="1" si="220"/>
        <v>0</v>
      </c>
    </row>
    <row r="3496" spans="2:34" ht="15.75" x14ac:dyDescent="0.25">
      <c r="B3496">
        <f t="shared" ca="1" si="217"/>
        <v>3484</v>
      </c>
      <c r="C3496" t="str">
        <f ca="1">IFERROR(VLOOKUP(B3496,'SKT LİSTESİ'!F:F,1,0),"")</f>
        <v/>
      </c>
      <c r="E3496" s="128" t="str">
        <f ca="1">IFERROR(IF($C3496="","",VLOOKUP(FİLTRE!$C3496,'SKT LİSTESİ'!$F:$S,5,0)),"")</f>
        <v/>
      </c>
      <c r="F3496" s="129" t="str">
        <f ca="1">IFERROR(IF($C3496="","",VLOOKUP(FİLTRE!$C3496,'SKT LİSTESİ'!$F:$S,7,0)),"")</f>
        <v/>
      </c>
      <c r="G3496" s="130" t="str">
        <f ca="1">IFERROR(IF($C3496="","",VLOOKUP(FİLTRE!$C3496,'SKT LİSTESİ'!$F:$S,8,0)),"")</f>
        <v/>
      </c>
      <c r="H3496" s="131" t="str">
        <f ca="1">IF(E3496="","",IF($C3496="","",VLOOKUP(FİLTRE!$C3496,'SKT LİSTESİ'!$F:$S,9,0)))</f>
        <v/>
      </c>
      <c r="I3496" s="132" t="str">
        <f ca="1">IFERROR(IF($C3496="","",VLOOKUP(FİLTRE!$C3496,'SKT LİSTESİ'!$F:$S,10,0)),"")</f>
        <v/>
      </c>
      <c r="J3496" s="133" t="str">
        <f ca="1">IFERROR(IF($C3496="","",VLOOKUP(FİLTRE!$C3496,'SKT LİSTESİ'!$F:$S,11,0)),"")</f>
        <v/>
      </c>
      <c r="K3496" s="134" t="str">
        <f ca="1">IFERROR(IF($C3496="","",VLOOKUP(FİLTRE!$C3496,'SKT LİSTESİ'!$F:$S,12,0)),"")</f>
        <v/>
      </c>
      <c r="L3496" s="134" t="str">
        <f ca="1">IFERROR(IF($C3496="","",VLOOKUP(FİLTRE!$C3496,'SKT LİSTESİ'!$F:$S,13,0)),"")</f>
        <v/>
      </c>
      <c r="M3496" s="135" t="str">
        <f ca="1">IFERROR(IF($C3496="","",VLOOKUP(FİLTRE!$C3496,'SKT LİSTESİ'!$F:$AJ,14,0)),"")</f>
        <v/>
      </c>
      <c r="N3496" s="31" t="str">
        <f ca="1">IFERROR(IF($C3496="","",VLOOKUP(FİLTRE!$C3496,'SKT LİSTESİ'!$F:$AJ,22,0)),"")</f>
        <v/>
      </c>
      <c r="O3496" s="136" t="str">
        <f ca="1">IFERROR(IF($C3496="","",VLOOKUP(FİLTRE!$C3496,'SKT LİSTESİ'!$F:$AJ,23,0)),"")</f>
        <v/>
      </c>
      <c r="P3496" s="31"/>
      <c r="Q3496" s="31"/>
      <c r="R3496" s="137" t="str">
        <f ca="1">(IFERROR(IF($C3496="","",VLOOKUP(FİLTRE!$C3496,'SKT LİSTESİ'!$F:$AJ,15,0)),""))</f>
        <v/>
      </c>
      <c r="S3496" s="138" t="str">
        <f ca="1">IFERROR(IF($C3496="","",VLOOKUP(FİLTRE!$C3496,'SKT LİSTESİ'!$F:$AJ,16,0)),"")</f>
        <v/>
      </c>
      <c r="AF3496" s="179" t="str">
        <f t="shared" ca="1" si="218"/>
        <v/>
      </c>
      <c r="AG3496" s="179">
        <f t="shared" ca="1" si="219"/>
        <v>0</v>
      </c>
      <c r="AH3496" s="179">
        <f t="shared" ca="1" si="220"/>
        <v>0</v>
      </c>
    </row>
    <row r="3497" spans="2:34" ht="15.75" x14ac:dyDescent="0.25">
      <c r="B3497">
        <f t="shared" ca="1" si="217"/>
        <v>3485</v>
      </c>
      <c r="C3497" t="str">
        <f ca="1">IFERROR(VLOOKUP(B3497,'SKT LİSTESİ'!F:F,1,0),"")</f>
        <v/>
      </c>
      <c r="E3497" s="128" t="str">
        <f ca="1">IFERROR(IF($C3497="","",VLOOKUP(FİLTRE!$C3497,'SKT LİSTESİ'!$F:$S,5,0)),"")</f>
        <v/>
      </c>
      <c r="F3497" s="129" t="str">
        <f ca="1">IFERROR(IF($C3497="","",VLOOKUP(FİLTRE!$C3497,'SKT LİSTESİ'!$F:$S,7,0)),"")</f>
        <v/>
      </c>
      <c r="G3497" s="130" t="str">
        <f ca="1">IFERROR(IF($C3497="","",VLOOKUP(FİLTRE!$C3497,'SKT LİSTESİ'!$F:$S,8,0)),"")</f>
        <v/>
      </c>
      <c r="H3497" s="131" t="str">
        <f ca="1">IF(E3497="","",IF($C3497="","",VLOOKUP(FİLTRE!$C3497,'SKT LİSTESİ'!$F:$S,9,0)))</f>
        <v/>
      </c>
      <c r="I3497" s="132" t="str">
        <f ca="1">IFERROR(IF($C3497="","",VLOOKUP(FİLTRE!$C3497,'SKT LİSTESİ'!$F:$S,10,0)),"")</f>
        <v/>
      </c>
      <c r="J3497" s="133" t="str">
        <f ca="1">IFERROR(IF($C3497="","",VLOOKUP(FİLTRE!$C3497,'SKT LİSTESİ'!$F:$S,11,0)),"")</f>
        <v/>
      </c>
      <c r="K3497" s="134" t="str">
        <f ca="1">IFERROR(IF($C3497="","",VLOOKUP(FİLTRE!$C3497,'SKT LİSTESİ'!$F:$S,12,0)),"")</f>
        <v/>
      </c>
      <c r="L3497" s="134" t="str">
        <f ca="1">IFERROR(IF($C3497="","",VLOOKUP(FİLTRE!$C3497,'SKT LİSTESİ'!$F:$S,13,0)),"")</f>
        <v/>
      </c>
      <c r="M3497" s="135" t="str">
        <f ca="1">IFERROR(IF($C3497="","",VLOOKUP(FİLTRE!$C3497,'SKT LİSTESİ'!$F:$AJ,14,0)),"")</f>
        <v/>
      </c>
      <c r="N3497" s="31" t="str">
        <f ca="1">IFERROR(IF($C3497="","",VLOOKUP(FİLTRE!$C3497,'SKT LİSTESİ'!$F:$AJ,22,0)),"")</f>
        <v/>
      </c>
      <c r="O3497" s="136" t="str">
        <f ca="1">IFERROR(IF($C3497="","",VLOOKUP(FİLTRE!$C3497,'SKT LİSTESİ'!$F:$AJ,23,0)),"")</f>
        <v/>
      </c>
      <c r="P3497" s="31"/>
      <c r="Q3497" s="31"/>
      <c r="R3497" s="137" t="str">
        <f ca="1">(IFERROR(IF($C3497="","",VLOOKUP(FİLTRE!$C3497,'SKT LİSTESİ'!$F:$AJ,15,0)),""))</f>
        <v/>
      </c>
      <c r="S3497" s="138" t="str">
        <f ca="1">IFERROR(IF($C3497="","",VLOOKUP(FİLTRE!$C3497,'SKT LİSTESİ'!$F:$AJ,16,0)),"")</f>
        <v/>
      </c>
      <c r="AF3497" s="179" t="str">
        <f t="shared" ca="1" si="218"/>
        <v/>
      </c>
      <c r="AG3497" s="179">
        <f t="shared" ca="1" si="219"/>
        <v>0</v>
      </c>
      <c r="AH3497" s="179">
        <f t="shared" ca="1" si="220"/>
        <v>0</v>
      </c>
    </row>
    <row r="3498" spans="2:34" ht="15.75" x14ac:dyDescent="0.25">
      <c r="B3498">
        <f t="shared" ca="1" si="217"/>
        <v>3486</v>
      </c>
      <c r="C3498" t="str">
        <f ca="1">IFERROR(VLOOKUP(B3498,'SKT LİSTESİ'!F:F,1,0),"")</f>
        <v/>
      </c>
      <c r="E3498" s="128" t="str">
        <f ca="1">IFERROR(IF($C3498="","",VLOOKUP(FİLTRE!$C3498,'SKT LİSTESİ'!$F:$S,5,0)),"")</f>
        <v/>
      </c>
      <c r="F3498" s="129" t="str">
        <f ca="1">IFERROR(IF($C3498="","",VLOOKUP(FİLTRE!$C3498,'SKT LİSTESİ'!$F:$S,7,0)),"")</f>
        <v/>
      </c>
      <c r="G3498" s="130" t="str">
        <f ca="1">IFERROR(IF($C3498="","",VLOOKUP(FİLTRE!$C3498,'SKT LİSTESİ'!$F:$S,8,0)),"")</f>
        <v/>
      </c>
      <c r="H3498" s="131" t="str">
        <f ca="1">IF(E3498="","",IF($C3498="","",VLOOKUP(FİLTRE!$C3498,'SKT LİSTESİ'!$F:$S,9,0)))</f>
        <v/>
      </c>
      <c r="I3498" s="132" t="str">
        <f ca="1">IFERROR(IF($C3498="","",VLOOKUP(FİLTRE!$C3498,'SKT LİSTESİ'!$F:$S,10,0)),"")</f>
        <v/>
      </c>
      <c r="J3498" s="133" t="str">
        <f ca="1">IFERROR(IF($C3498="","",VLOOKUP(FİLTRE!$C3498,'SKT LİSTESİ'!$F:$S,11,0)),"")</f>
        <v/>
      </c>
      <c r="K3498" s="134" t="str">
        <f ca="1">IFERROR(IF($C3498="","",VLOOKUP(FİLTRE!$C3498,'SKT LİSTESİ'!$F:$S,12,0)),"")</f>
        <v/>
      </c>
      <c r="L3498" s="134" t="str">
        <f ca="1">IFERROR(IF($C3498="","",VLOOKUP(FİLTRE!$C3498,'SKT LİSTESİ'!$F:$S,13,0)),"")</f>
        <v/>
      </c>
      <c r="M3498" s="135" t="str">
        <f ca="1">IFERROR(IF($C3498="","",VLOOKUP(FİLTRE!$C3498,'SKT LİSTESİ'!$F:$AJ,14,0)),"")</f>
        <v/>
      </c>
      <c r="N3498" s="31" t="str">
        <f ca="1">IFERROR(IF($C3498="","",VLOOKUP(FİLTRE!$C3498,'SKT LİSTESİ'!$F:$AJ,22,0)),"")</f>
        <v/>
      </c>
      <c r="O3498" s="136" t="str">
        <f ca="1">IFERROR(IF($C3498="","",VLOOKUP(FİLTRE!$C3498,'SKT LİSTESİ'!$F:$AJ,23,0)),"")</f>
        <v/>
      </c>
      <c r="P3498" s="31"/>
      <c r="Q3498" s="31"/>
      <c r="R3498" s="137" t="str">
        <f ca="1">(IFERROR(IF($C3498="","",VLOOKUP(FİLTRE!$C3498,'SKT LİSTESİ'!$F:$AJ,15,0)),""))</f>
        <v/>
      </c>
      <c r="S3498" s="138" t="str">
        <f ca="1">IFERROR(IF($C3498="","",VLOOKUP(FİLTRE!$C3498,'SKT LİSTESİ'!$F:$AJ,16,0)),"")</f>
        <v/>
      </c>
      <c r="AF3498" s="179" t="str">
        <f t="shared" ca="1" si="218"/>
        <v/>
      </c>
      <c r="AG3498" s="179">
        <f t="shared" ca="1" si="219"/>
        <v>0</v>
      </c>
      <c r="AH3498" s="179">
        <f t="shared" ca="1" si="220"/>
        <v>0</v>
      </c>
    </row>
    <row r="3499" spans="2:34" ht="15.75" x14ac:dyDescent="0.25">
      <c r="B3499">
        <f t="shared" ca="1" si="217"/>
        <v>3487</v>
      </c>
      <c r="C3499" t="str">
        <f ca="1">IFERROR(VLOOKUP(B3499,'SKT LİSTESİ'!F:F,1,0),"")</f>
        <v/>
      </c>
      <c r="E3499" s="128" t="str">
        <f ca="1">IFERROR(IF($C3499="","",VLOOKUP(FİLTRE!$C3499,'SKT LİSTESİ'!$F:$S,5,0)),"")</f>
        <v/>
      </c>
      <c r="F3499" s="129" t="str">
        <f ca="1">IFERROR(IF($C3499="","",VLOOKUP(FİLTRE!$C3499,'SKT LİSTESİ'!$F:$S,7,0)),"")</f>
        <v/>
      </c>
      <c r="G3499" s="130" t="str">
        <f ca="1">IFERROR(IF($C3499="","",VLOOKUP(FİLTRE!$C3499,'SKT LİSTESİ'!$F:$S,8,0)),"")</f>
        <v/>
      </c>
      <c r="H3499" s="131" t="str">
        <f ca="1">IF(E3499="","",IF($C3499="","",VLOOKUP(FİLTRE!$C3499,'SKT LİSTESİ'!$F:$S,9,0)))</f>
        <v/>
      </c>
      <c r="I3499" s="132" t="str">
        <f ca="1">IFERROR(IF($C3499="","",VLOOKUP(FİLTRE!$C3499,'SKT LİSTESİ'!$F:$S,10,0)),"")</f>
        <v/>
      </c>
      <c r="J3499" s="133" t="str">
        <f ca="1">IFERROR(IF($C3499="","",VLOOKUP(FİLTRE!$C3499,'SKT LİSTESİ'!$F:$S,11,0)),"")</f>
        <v/>
      </c>
      <c r="K3499" s="134" t="str">
        <f ca="1">IFERROR(IF($C3499="","",VLOOKUP(FİLTRE!$C3499,'SKT LİSTESİ'!$F:$S,12,0)),"")</f>
        <v/>
      </c>
      <c r="L3499" s="134" t="str">
        <f ca="1">IFERROR(IF($C3499="","",VLOOKUP(FİLTRE!$C3499,'SKT LİSTESİ'!$F:$S,13,0)),"")</f>
        <v/>
      </c>
      <c r="M3499" s="135" t="str">
        <f ca="1">IFERROR(IF($C3499="","",VLOOKUP(FİLTRE!$C3499,'SKT LİSTESİ'!$F:$AJ,14,0)),"")</f>
        <v/>
      </c>
      <c r="N3499" s="31" t="str">
        <f ca="1">IFERROR(IF($C3499="","",VLOOKUP(FİLTRE!$C3499,'SKT LİSTESİ'!$F:$AJ,22,0)),"")</f>
        <v/>
      </c>
      <c r="O3499" s="136" t="str">
        <f ca="1">IFERROR(IF($C3499="","",VLOOKUP(FİLTRE!$C3499,'SKT LİSTESİ'!$F:$AJ,23,0)),"")</f>
        <v/>
      </c>
      <c r="P3499" s="31"/>
      <c r="Q3499" s="31"/>
      <c r="R3499" s="137" t="str">
        <f ca="1">(IFERROR(IF($C3499="","",VLOOKUP(FİLTRE!$C3499,'SKT LİSTESİ'!$F:$AJ,15,0)),""))</f>
        <v/>
      </c>
      <c r="S3499" s="138" t="str">
        <f ca="1">IFERROR(IF($C3499="","",VLOOKUP(FİLTRE!$C3499,'SKT LİSTESİ'!$F:$AJ,16,0)),"")</f>
        <v/>
      </c>
      <c r="AF3499" s="179" t="str">
        <f t="shared" ca="1" si="218"/>
        <v/>
      </c>
      <c r="AG3499" s="179">
        <f t="shared" ca="1" si="219"/>
        <v>0</v>
      </c>
      <c r="AH3499" s="179">
        <f t="shared" ca="1" si="220"/>
        <v>0</v>
      </c>
    </row>
    <row r="3500" spans="2:34" ht="15.75" x14ac:dyDescent="0.25">
      <c r="B3500">
        <f t="shared" ca="1" si="217"/>
        <v>3488</v>
      </c>
      <c r="C3500" t="str">
        <f ca="1">IFERROR(VLOOKUP(B3500,'SKT LİSTESİ'!F:F,1,0),"")</f>
        <v/>
      </c>
      <c r="E3500" s="128" t="str">
        <f ca="1">IFERROR(IF($C3500="","",VLOOKUP(FİLTRE!$C3500,'SKT LİSTESİ'!$F:$S,5,0)),"")</f>
        <v/>
      </c>
      <c r="F3500" s="129" t="str">
        <f ca="1">IFERROR(IF($C3500="","",VLOOKUP(FİLTRE!$C3500,'SKT LİSTESİ'!$F:$S,7,0)),"")</f>
        <v/>
      </c>
      <c r="G3500" s="130" t="str">
        <f ca="1">IFERROR(IF($C3500="","",VLOOKUP(FİLTRE!$C3500,'SKT LİSTESİ'!$F:$S,8,0)),"")</f>
        <v/>
      </c>
      <c r="H3500" s="131" t="str">
        <f ca="1">IF(E3500="","",IF($C3500="","",VLOOKUP(FİLTRE!$C3500,'SKT LİSTESİ'!$F:$S,9,0)))</f>
        <v/>
      </c>
      <c r="I3500" s="132" t="str">
        <f ca="1">IFERROR(IF($C3500="","",VLOOKUP(FİLTRE!$C3500,'SKT LİSTESİ'!$F:$S,10,0)),"")</f>
        <v/>
      </c>
      <c r="J3500" s="133" t="str">
        <f ca="1">IFERROR(IF($C3500="","",VLOOKUP(FİLTRE!$C3500,'SKT LİSTESİ'!$F:$S,11,0)),"")</f>
        <v/>
      </c>
      <c r="K3500" s="134" t="str">
        <f ca="1">IFERROR(IF($C3500="","",VLOOKUP(FİLTRE!$C3500,'SKT LİSTESİ'!$F:$S,12,0)),"")</f>
        <v/>
      </c>
      <c r="L3500" s="134" t="str">
        <f ca="1">IFERROR(IF($C3500="","",VLOOKUP(FİLTRE!$C3500,'SKT LİSTESİ'!$F:$S,13,0)),"")</f>
        <v/>
      </c>
      <c r="M3500" s="135" t="str">
        <f ca="1">IFERROR(IF($C3500="","",VLOOKUP(FİLTRE!$C3500,'SKT LİSTESİ'!$F:$AJ,14,0)),"")</f>
        <v/>
      </c>
      <c r="N3500" s="31" t="str">
        <f ca="1">IFERROR(IF($C3500="","",VLOOKUP(FİLTRE!$C3500,'SKT LİSTESİ'!$F:$AJ,22,0)),"")</f>
        <v/>
      </c>
      <c r="O3500" s="136" t="str">
        <f ca="1">IFERROR(IF($C3500="","",VLOOKUP(FİLTRE!$C3500,'SKT LİSTESİ'!$F:$AJ,23,0)),"")</f>
        <v/>
      </c>
      <c r="P3500" s="31"/>
      <c r="Q3500" s="31"/>
      <c r="R3500" s="137" t="str">
        <f ca="1">(IFERROR(IF($C3500="","",VLOOKUP(FİLTRE!$C3500,'SKT LİSTESİ'!$F:$AJ,15,0)),""))</f>
        <v/>
      </c>
      <c r="S3500" s="138" t="str">
        <f ca="1">IFERROR(IF($C3500="","",VLOOKUP(FİLTRE!$C3500,'SKT LİSTESİ'!$F:$AJ,16,0)),"")</f>
        <v/>
      </c>
      <c r="AF3500" s="179" t="str">
        <f t="shared" ca="1" si="218"/>
        <v/>
      </c>
      <c r="AG3500" s="179">
        <f t="shared" ca="1" si="219"/>
        <v>0</v>
      </c>
      <c r="AH3500" s="179">
        <f t="shared" ca="1" si="220"/>
        <v>0</v>
      </c>
    </row>
    <row r="3501" spans="2:34" ht="15.75" x14ac:dyDescent="0.25">
      <c r="B3501">
        <f t="shared" ca="1" si="217"/>
        <v>3489</v>
      </c>
      <c r="C3501" t="str">
        <f ca="1">IFERROR(VLOOKUP(B3501,'SKT LİSTESİ'!F:F,1,0),"")</f>
        <v/>
      </c>
      <c r="E3501" s="128" t="str">
        <f ca="1">IFERROR(IF($C3501="","",VLOOKUP(FİLTRE!$C3501,'SKT LİSTESİ'!$F:$S,5,0)),"")</f>
        <v/>
      </c>
      <c r="F3501" s="129" t="str">
        <f ca="1">IFERROR(IF($C3501="","",VLOOKUP(FİLTRE!$C3501,'SKT LİSTESİ'!$F:$S,7,0)),"")</f>
        <v/>
      </c>
      <c r="G3501" s="130" t="str">
        <f ca="1">IFERROR(IF($C3501="","",VLOOKUP(FİLTRE!$C3501,'SKT LİSTESİ'!$F:$S,8,0)),"")</f>
        <v/>
      </c>
      <c r="H3501" s="131" t="str">
        <f ca="1">IF(E3501="","",IF($C3501="","",VLOOKUP(FİLTRE!$C3501,'SKT LİSTESİ'!$F:$S,9,0)))</f>
        <v/>
      </c>
      <c r="I3501" s="132" t="str">
        <f ca="1">IFERROR(IF($C3501="","",VLOOKUP(FİLTRE!$C3501,'SKT LİSTESİ'!$F:$S,10,0)),"")</f>
        <v/>
      </c>
      <c r="J3501" s="133" t="str">
        <f ca="1">IFERROR(IF($C3501="","",VLOOKUP(FİLTRE!$C3501,'SKT LİSTESİ'!$F:$S,11,0)),"")</f>
        <v/>
      </c>
      <c r="K3501" s="134" t="str">
        <f ca="1">IFERROR(IF($C3501="","",VLOOKUP(FİLTRE!$C3501,'SKT LİSTESİ'!$F:$S,12,0)),"")</f>
        <v/>
      </c>
      <c r="L3501" s="134" t="str">
        <f ca="1">IFERROR(IF($C3501="","",VLOOKUP(FİLTRE!$C3501,'SKT LİSTESİ'!$F:$S,13,0)),"")</f>
        <v/>
      </c>
      <c r="M3501" s="135" t="str">
        <f ca="1">IFERROR(IF($C3501="","",VLOOKUP(FİLTRE!$C3501,'SKT LİSTESİ'!$F:$AJ,14,0)),"")</f>
        <v/>
      </c>
      <c r="N3501" s="31" t="str">
        <f ca="1">IFERROR(IF($C3501="","",VLOOKUP(FİLTRE!$C3501,'SKT LİSTESİ'!$F:$AJ,22,0)),"")</f>
        <v/>
      </c>
      <c r="O3501" s="136" t="str">
        <f ca="1">IFERROR(IF($C3501="","",VLOOKUP(FİLTRE!$C3501,'SKT LİSTESİ'!$F:$AJ,23,0)),"")</f>
        <v/>
      </c>
      <c r="P3501" s="31"/>
      <c r="Q3501" s="31"/>
      <c r="R3501" s="137" t="str">
        <f ca="1">(IFERROR(IF($C3501="","",VLOOKUP(FİLTRE!$C3501,'SKT LİSTESİ'!$F:$AJ,15,0)),""))</f>
        <v/>
      </c>
      <c r="S3501" s="138" t="str">
        <f ca="1">IFERROR(IF($C3501="","",VLOOKUP(FİLTRE!$C3501,'SKT LİSTESİ'!$F:$AJ,16,0)),"")</f>
        <v/>
      </c>
      <c r="AF3501" s="179" t="str">
        <f t="shared" ca="1" si="218"/>
        <v/>
      </c>
      <c r="AG3501" s="179">
        <f t="shared" ca="1" si="219"/>
        <v>0</v>
      </c>
      <c r="AH3501" s="179">
        <f t="shared" ca="1" si="220"/>
        <v>0</v>
      </c>
    </row>
    <row r="3502" spans="2:34" ht="15.75" x14ac:dyDescent="0.25">
      <c r="B3502">
        <f t="shared" ca="1" si="217"/>
        <v>3490</v>
      </c>
      <c r="C3502" t="str">
        <f ca="1">IFERROR(VLOOKUP(B3502,'SKT LİSTESİ'!F:F,1,0),"")</f>
        <v/>
      </c>
      <c r="E3502" s="128" t="str">
        <f ca="1">IFERROR(IF($C3502="","",VLOOKUP(FİLTRE!$C3502,'SKT LİSTESİ'!$F:$S,5,0)),"")</f>
        <v/>
      </c>
      <c r="F3502" s="129" t="str">
        <f ca="1">IFERROR(IF($C3502="","",VLOOKUP(FİLTRE!$C3502,'SKT LİSTESİ'!$F:$S,7,0)),"")</f>
        <v/>
      </c>
      <c r="G3502" s="130" t="str">
        <f ca="1">IFERROR(IF($C3502="","",VLOOKUP(FİLTRE!$C3502,'SKT LİSTESİ'!$F:$S,8,0)),"")</f>
        <v/>
      </c>
      <c r="H3502" s="131" t="str">
        <f ca="1">IF(E3502="","",IF($C3502="","",VLOOKUP(FİLTRE!$C3502,'SKT LİSTESİ'!$F:$S,9,0)))</f>
        <v/>
      </c>
      <c r="I3502" s="132" t="str">
        <f ca="1">IFERROR(IF($C3502="","",VLOOKUP(FİLTRE!$C3502,'SKT LİSTESİ'!$F:$S,10,0)),"")</f>
        <v/>
      </c>
      <c r="J3502" s="133" t="str">
        <f ca="1">IFERROR(IF($C3502="","",VLOOKUP(FİLTRE!$C3502,'SKT LİSTESİ'!$F:$S,11,0)),"")</f>
        <v/>
      </c>
      <c r="K3502" s="134" t="str">
        <f ca="1">IFERROR(IF($C3502="","",VLOOKUP(FİLTRE!$C3502,'SKT LİSTESİ'!$F:$S,12,0)),"")</f>
        <v/>
      </c>
      <c r="L3502" s="134" t="str">
        <f ca="1">IFERROR(IF($C3502="","",VLOOKUP(FİLTRE!$C3502,'SKT LİSTESİ'!$F:$S,13,0)),"")</f>
        <v/>
      </c>
      <c r="M3502" s="135" t="str">
        <f ca="1">IFERROR(IF($C3502="","",VLOOKUP(FİLTRE!$C3502,'SKT LİSTESİ'!$F:$AJ,14,0)),"")</f>
        <v/>
      </c>
      <c r="N3502" s="31" t="str">
        <f ca="1">IFERROR(IF($C3502="","",VLOOKUP(FİLTRE!$C3502,'SKT LİSTESİ'!$F:$AJ,22,0)),"")</f>
        <v/>
      </c>
      <c r="O3502" s="136" t="str">
        <f ca="1">IFERROR(IF($C3502="","",VLOOKUP(FİLTRE!$C3502,'SKT LİSTESİ'!$F:$AJ,23,0)),"")</f>
        <v/>
      </c>
      <c r="P3502" s="31"/>
      <c r="Q3502" s="31"/>
      <c r="R3502" s="137" t="str">
        <f ca="1">(IFERROR(IF($C3502="","",VLOOKUP(FİLTRE!$C3502,'SKT LİSTESİ'!$F:$AJ,15,0)),""))</f>
        <v/>
      </c>
      <c r="S3502" s="138" t="str">
        <f ca="1">IFERROR(IF($C3502="","",VLOOKUP(FİLTRE!$C3502,'SKT LİSTESİ'!$F:$AJ,16,0)),"")</f>
        <v/>
      </c>
      <c r="AF3502" s="179" t="str">
        <f t="shared" ca="1" si="218"/>
        <v/>
      </c>
      <c r="AG3502" s="179">
        <f t="shared" ca="1" si="219"/>
        <v>0</v>
      </c>
      <c r="AH3502" s="179">
        <f t="shared" ca="1" si="220"/>
        <v>0</v>
      </c>
    </row>
    <row r="3503" spans="2:34" ht="15.75" x14ac:dyDescent="0.25">
      <c r="B3503">
        <f t="shared" ca="1" si="217"/>
        <v>3491</v>
      </c>
      <c r="C3503" t="str">
        <f ca="1">IFERROR(VLOOKUP(B3503,'SKT LİSTESİ'!F:F,1,0),"")</f>
        <v/>
      </c>
      <c r="E3503" s="128" t="str">
        <f ca="1">IFERROR(IF($C3503="","",VLOOKUP(FİLTRE!$C3503,'SKT LİSTESİ'!$F:$S,5,0)),"")</f>
        <v/>
      </c>
      <c r="F3503" s="129" t="str">
        <f ca="1">IFERROR(IF($C3503="","",VLOOKUP(FİLTRE!$C3503,'SKT LİSTESİ'!$F:$S,7,0)),"")</f>
        <v/>
      </c>
      <c r="G3503" s="130" t="str">
        <f ca="1">IFERROR(IF($C3503="","",VLOOKUP(FİLTRE!$C3503,'SKT LİSTESİ'!$F:$S,8,0)),"")</f>
        <v/>
      </c>
      <c r="H3503" s="131" t="str">
        <f ca="1">IF(E3503="","",IF($C3503="","",VLOOKUP(FİLTRE!$C3503,'SKT LİSTESİ'!$F:$S,9,0)))</f>
        <v/>
      </c>
      <c r="I3503" s="132" t="str">
        <f ca="1">IFERROR(IF($C3503="","",VLOOKUP(FİLTRE!$C3503,'SKT LİSTESİ'!$F:$S,10,0)),"")</f>
        <v/>
      </c>
      <c r="J3503" s="133" t="str">
        <f ca="1">IFERROR(IF($C3503="","",VLOOKUP(FİLTRE!$C3503,'SKT LİSTESİ'!$F:$S,11,0)),"")</f>
        <v/>
      </c>
      <c r="K3503" s="134" t="str">
        <f ca="1">IFERROR(IF($C3503="","",VLOOKUP(FİLTRE!$C3503,'SKT LİSTESİ'!$F:$S,12,0)),"")</f>
        <v/>
      </c>
      <c r="L3503" s="134" t="str">
        <f ca="1">IFERROR(IF($C3503="","",VLOOKUP(FİLTRE!$C3503,'SKT LİSTESİ'!$F:$S,13,0)),"")</f>
        <v/>
      </c>
      <c r="M3503" s="135" t="str">
        <f ca="1">IFERROR(IF($C3503="","",VLOOKUP(FİLTRE!$C3503,'SKT LİSTESİ'!$F:$AJ,14,0)),"")</f>
        <v/>
      </c>
      <c r="N3503" s="31" t="str">
        <f ca="1">IFERROR(IF($C3503="","",VLOOKUP(FİLTRE!$C3503,'SKT LİSTESİ'!$F:$AJ,22,0)),"")</f>
        <v/>
      </c>
      <c r="O3503" s="136" t="str">
        <f ca="1">IFERROR(IF($C3503="","",VLOOKUP(FİLTRE!$C3503,'SKT LİSTESİ'!$F:$AJ,23,0)),"")</f>
        <v/>
      </c>
      <c r="P3503" s="31"/>
      <c r="Q3503" s="31"/>
      <c r="R3503" s="137" t="str">
        <f ca="1">(IFERROR(IF($C3503="","",VLOOKUP(FİLTRE!$C3503,'SKT LİSTESİ'!$F:$AJ,15,0)),""))</f>
        <v/>
      </c>
      <c r="S3503" s="138" t="str">
        <f ca="1">IFERROR(IF($C3503="","",VLOOKUP(FİLTRE!$C3503,'SKT LİSTESİ'!$F:$AJ,16,0)),"")</f>
        <v/>
      </c>
      <c r="AF3503" s="179" t="str">
        <f t="shared" ca="1" si="218"/>
        <v/>
      </c>
      <c r="AG3503" s="179">
        <f t="shared" ca="1" si="219"/>
        <v>0</v>
      </c>
      <c r="AH3503" s="179">
        <f t="shared" ca="1" si="220"/>
        <v>0</v>
      </c>
    </row>
    <row r="3504" spans="2:34" ht="15.75" x14ac:dyDescent="0.25">
      <c r="B3504">
        <f t="shared" ca="1" si="217"/>
        <v>3492</v>
      </c>
      <c r="C3504" t="str">
        <f ca="1">IFERROR(VLOOKUP(B3504,'SKT LİSTESİ'!F:F,1,0),"")</f>
        <v/>
      </c>
      <c r="E3504" s="128" t="str">
        <f ca="1">IFERROR(IF($C3504="","",VLOOKUP(FİLTRE!$C3504,'SKT LİSTESİ'!$F:$S,5,0)),"")</f>
        <v/>
      </c>
      <c r="F3504" s="129" t="str">
        <f ca="1">IFERROR(IF($C3504="","",VLOOKUP(FİLTRE!$C3504,'SKT LİSTESİ'!$F:$S,7,0)),"")</f>
        <v/>
      </c>
      <c r="G3504" s="130" t="str">
        <f ca="1">IFERROR(IF($C3504="","",VLOOKUP(FİLTRE!$C3504,'SKT LİSTESİ'!$F:$S,8,0)),"")</f>
        <v/>
      </c>
      <c r="H3504" s="131" t="str">
        <f ca="1">IF(E3504="","",IF($C3504="","",VLOOKUP(FİLTRE!$C3504,'SKT LİSTESİ'!$F:$S,9,0)))</f>
        <v/>
      </c>
      <c r="I3504" s="132" t="str">
        <f ca="1">IFERROR(IF($C3504="","",VLOOKUP(FİLTRE!$C3504,'SKT LİSTESİ'!$F:$S,10,0)),"")</f>
        <v/>
      </c>
      <c r="J3504" s="133" t="str">
        <f ca="1">IFERROR(IF($C3504="","",VLOOKUP(FİLTRE!$C3504,'SKT LİSTESİ'!$F:$S,11,0)),"")</f>
        <v/>
      </c>
      <c r="K3504" s="134" t="str">
        <f ca="1">IFERROR(IF($C3504="","",VLOOKUP(FİLTRE!$C3504,'SKT LİSTESİ'!$F:$S,12,0)),"")</f>
        <v/>
      </c>
      <c r="L3504" s="134" t="str">
        <f ca="1">IFERROR(IF($C3504="","",VLOOKUP(FİLTRE!$C3504,'SKT LİSTESİ'!$F:$S,13,0)),"")</f>
        <v/>
      </c>
      <c r="M3504" s="135" t="str">
        <f ca="1">IFERROR(IF($C3504="","",VLOOKUP(FİLTRE!$C3504,'SKT LİSTESİ'!$F:$AJ,14,0)),"")</f>
        <v/>
      </c>
      <c r="N3504" s="31" t="str">
        <f ca="1">IFERROR(IF($C3504="","",VLOOKUP(FİLTRE!$C3504,'SKT LİSTESİ'!$F:$AJ,22,0)),"")</f>
        <v/>
      </c>
      <c r="O3504" s="136" t="str">
        <f ca="1">IFERROR(IF($C3504="","",VLOOKUP(FİLTRE!$C3504,'SKT LİSTESİ'!$F:$AJ,23,0)),"")</f>
        <v/>
      </c>
      <c r="P3504" s="31"/>
      <c r="Q3504" s="31"/>
      <c r="R3504" s="137" t="str">
        <f ca="1">(IFERROR(IF($C3504="","",VLOOKUP(FİLTRE!$C3504,'SKT LİSTESİ'!$F:$AJ,15,0)),""))</f>
        <v/>
      </c>
      <c r="S3504" s="138" t="str">
        <f ca="1">IFERROR(IF($C3504="","",VLOOKUP(FİLTRE!$C3504,'SKT LİSTESİ'!$F:$AJ,16,0)),"")</f>
        <v/>
      </c>
      <c r="AF3504" s="179" t="str">
        <f t="shared" ca="1" si="218"/>
        <v/>
      </c>
      <c r="AG3504" s="179">
        <f t="shared" ca="1" si="219"/>
        <v>0</v>
      </c>
      <c r="AH3504" s="179">
        <f t="shared" ca="1" si="220"/>
        <v>0</v>
      </c>
    </row>
    <row r="3505" spans="2:34" ht="15.75" x14ac:dyDescent="0.25">
      <c r="B3505">
        <f t="shared" ca="1" si="217"/>
        <v>3493</v>
      </c>
      <c r="C3505" t="str">
        <f ca="1">IFERROR(VLOOKUP(B3505,'SKT LİSTESİ'!F:F,1,0),"")</f>
        <v/>
      </c>
      <c r="E3505" s="128" t="str">
        <f ca="1">IFERROR(IF($C3505="","",VLOOKUP(FİLTRE!$C3505,'SKT LİSTESİ'!$F:$S,5,0)),"")</f>
        <v/>
      </c>
      <c r="F3505" s="129" t="str">
        <f ca="1">IFERROR(IF($C3505="","",VLOOKUP(FİLTRE!$C3505,'SKT LİSTESİ'!$F:$S,7,0)),"")</f>
        <v/>
      </c>
      <c r="G3505" s="130" t="str">
        <f ca="1">IFERROR(IF($C3505="","",VLOOKUP(FİLTRE!$C3505,'SKT LİSTESİ'!$F:$S,8,0)),"")</f>
        <v/>
      </c>
      <c r="H3505" s="131" t="str">
        <f ca="1">IF(E3505="","",IF($C3505="","",VLOOKUP(FİLTRE!$C3505,'SKT LİSTESİ'!$F:$S,9,0)))</f>
        <v/>
      </c>
      <c r="I3505" s="132" t="str">
        <f ca="1">IFERROR(IF($C3505="","",VLOOKUP(FİLTRE!$C3505,'SKT LİSTESİ'!$F:$S,10,0)),"")</f>
        <v/>
      </c>
      <c r="J3505" s="133" t="str">
        <f ca="1">IFERROR(IF($C3505="","",VLOOKUP(FİLTRE!$C3505,'SKT LİSTESİ'!$F:$S,11,0)),"")</f>
        <v/>
      </c>
      <c r="K3505" s="134" t="str">
        <f ca="1">IFERROR(IF($C3505="","",VLOOKUP(FİLTRE!$C3505,'SKT LİSTESİ'!$F:$S,12,0)),"")</f>
        <v/>
      </c>
      <c r="L3505" s="134" t="str">
        <f ca="1">IFERROR(IF($C3505="","",VLOOKUP(FİLTRE!$C3505,'SKT LİSTESİ'!$F:$S,13,0)),"")</f>
        <v/>
      </c>
      <c r="M3505" s="135" t="str">
        <f ca="1">IFERROR(IF($C3505="","",VLOOKUP(FİLTRE!$C3505,'SKT LİSTESİ'!$F:$AJ,14,0)),"")</f>
        <v/>
      </c>
      <c r="N3505" s="31" t="str">
        <f ca="1">IFERROR(IF($C3505="","",VLOOKUP(FİLTRE!$C3505,'SKT LİSTESİ'!$F:$AJ,22,0)),"")</f>
        <v/>
      </c>
      <c r="O3505" s="136" t="str">
        <f ca="1">IFERROR(IF($C3505="","",VLOOKUP(FİLTRE!$C3505,'SKT LİSTESİ'!$F:$AJ,23,0)),"")</f>
        <v/>
      </c>
      <c r="P3505" s="31"/>
      <c r="Q3505" s="31"/>
      <c r="R3505" s="137" t="str">
        <f ca="1">(IFERROR(IF($C3505="","",VLOOKUP(FİLTRE!$C3505,'SKT LİSTESİ'!$F:$AJ,15,0)),""))</f>
        <v/>
      </c>
      <c r="S3505" s="138" t="str">
        <f ca="1">IFERROR(IF($C3505="","",VLOOKUP(FİLTRE!$C3505,'SKT LİSTESİ'!$F:$AJ,16,0)),"")</f>
        <v/>
      </c>
      <c r="AF3505" s="179" t="str">
        <f t="shared" ca="1" si="218"/>
        <v/>
      </c>
      <c r="AG3505" s="179">
        <f t="shared" ca="1" si="219"/>
        <v>0</v>
      </c>
      <c r="AH3505" s="179">
        <f t="shared" ca="1" si="220"/>
        <v>0</v>
      </c>
    </row>
    <row r="3506" spans="2:34" ht="15.75" x14ac:dyDescent="0.25">
      <c r="B3506">
        <f t="shared" ca="1" si="217"/>
        <v>3494</v>
      </c>
      <c r="C3506" t="str">
        <f ca="1">IFERROR(VLOOKUP(B3506,'SKT LİSTESİ'!F:F,1,0),"")</f>
        <v/>
      </c>
      <c r="E3506" s="128" t="str">
        <f ca="1">IFERROR(IF($C3506="","",VLOOKUP(FİLTRE!$C3506,'SKT LİSTESİ'!$F:$S,5,0)),"")</f>
        <v/>
      </c>
      <c r="F3506" s="129" t="str">
        <f ca="1">IFERROR(IF($C3506="","",VLOOKUP(FİLTRE!$C3506,'SKT LİSTESİ'!$F:$S,7,0)),"")</f>
        <v/>
      </c>
      <c r="G3506" s="130" t="str">
        <f ca="1">IFERROR(IF($C3506="","",VLOOKUP(FİLTRE!$C3506,'SKT LİSTESİ'!$F:$S,8,0)),"")</f>
        <v/>
      </c>
      <c r="H3506" s="131" t="str">
        <f ca="1">IF(E3506="","",IF($C3506="","",VLOOKUP(FİLTRE!$C3506,'SKT LİSTESİ'!$F:$S,9,0)))</f>
        <v/>
      </c>
      <c r="I3506" s="132" t="str">
        <f ca="1">IFERROR(IF($C3506="","",VLOOKUP(FİLTRE!$C3506,'SKT LİSTESİ'!$F:$S,10,0)),"")</f>
        <v/>
      </c>
      <c r="J3506" s="133" t="str">
        <f ca="1">IFERROR(IF($C3506="","",VLOOKUP(FİLTRE!$C3506,'SKT LİSTESİ'!$F:$S,11,0)),"")</f>
        <v/>
      </c>
      <c r="K3506" s="134" t="str">
        <f ca="1">IFERROR(IF($C3506="","",VLOOKUP(FİLTRE!$C3506,'SKT LİSTESİ'!$F:$S,12,0)),"")</f>
        <v/>
      </c>
      <c r="L3506" s="134" t="str">
        <f ca="1">IFERROR(IF($C3506="","",VLOOKUP(FİLTRE!$C3506,'SKT LİSTESİ'!$F:$S,13,0)),"")</f>
        <v/>
      </c>
      <c r="M3506" s="135" t="str">
        <f ca="1">IFERROR(IF($C3506="","",VLOOKUP(FİLTRE!$C3506,'SKT LİSTESİ'!$F:$AJ,14,0)),"")</f>
        <v/>
      </c>
      <c r="N3506" s="31" t="str">
        <f ca="1">IFERROR(IF($C3506="","",VLOOKUP(FİLTRE!$C3506,'SKT LİSTESİ'!$F:$AJ,22,0)),"")</f>
        <v/>
      </c>
      <c r="O3506" s="136" t="str">
        <f ca="1">IFERROR(IF($C3506="","",VLOOKUP(FİLTRE!$C3506,'SKT LİSTESİ'!$F:$AJ,23,0)),"")</f>
        <v/>
      </c>
      <c r="P3506" s="31"/>
      <c r="Q3506" s="31"/>
      <c r="R3506" s="137" t="str">
        <f ca="1">(IFERROR(IF($C3506="","",VLOOKUP(FİLTRE!$C3506,'SKT LİSTESİ'!$F:$AJ,15,0)),""))</f>
        <v/>
      </c>
      <c r="S3506" s="138" t="str">
        <f ca="1">IFERROR(IF($C3506="","",VLOOKUP(FİLTRE!$C3506,'SKT LİSTESİ'!$F:$AJ,16,0)),"")</f>
        <v/>
      </c>
      <c r="AF3506" s="179" t="str">
        <f t="shared" ca="1" si="218"/>
        <v/>
      </c>
      <c r="AG3506" s="179">
        <f t="shared" ca="1" si="219"/>
        <v>0</v>
      </c>
      <c r="AH3506" s="179">
        <f t="shared" ca="1" si="220"/>
        <v>0</v>
      </c>
    </row>
    <row r="3507" spans="2:34" ht="15.75" x14ac:dyDescent="0.25">
      <c r="B3507">
        <f t="shared" ca="1" si="217"/>
        <v>3495</v>
      </c>
      <c r="C3507" t="str">
        <f ca="1">IFERROR(VLOOKUP(B3507,'SKT LİSTESİ'!F:F,1,0),"")</f>
        <v/>
      </c>
      <c r="E3507" s="128" t="str">
        <f ca="1">IFERROR(IF($C3507="","",VLOOKUP(FİLTRE!$C3507,'SKT LİSTESİ'!$F:$S,5,0)),"")</f>
        <v/>
      </c>
      <c r="F3507" s="129" t="str">
        <f ca="1">IFERROR(IF($C3507="","",VLOOKUP(FİLTRE!$C3507,'SKT LİSTESİ'!$F:$S,7,0)),"")</f>
        <v/>
      </c>
      <c r="G3507" s="130" t="str">
        <f ca="1">IFERROR(IF($C3507="","",VLOOKUP(FİLTRE!$C3507,'SKT LİSTESİ'!$F:$S,8,0)),"")</f>
        <v/>
      </c>
      <c r="H3507" s="131" t="str">
        <f ca="1">IF(E3507="","",IF($C3507="","",VLOOKUP(FİLTRE!$C3507,'SKT LİSTESİ'!$F:$S,9,0)))</f>
        <v/>
      </c>
      <c r="I3507" s="132" t="str">
        <f ca="1">IFERROR(IF($C3507="","",VLOOKUP(FİLTRE!$C3507,'SKT LİSTESİ'!$F:$S,10,0)),"")</f>
        <v/>
      </c>
      <c r="J3507" s="133" t="str">
        <f ca="1">IFERROR(IF($C3507="","",VLOOKUP(FİLTRE!$C3507,'SKT LİSTESİ'!$F:$S,11,0)),"")</f>
        <v/>
      </c>
      <c r="K3507" s="134" t="str">
        <f ca="1">IFERROR(IF($C3507="","",VLOOKUP(FİLTRE!$C3507,'SKT LİSTESİ'!$F:$S,12,0)),"")</f>
        <v/>
      </c>
      <c r="L3507" s="134" t="str">
        <f ca="1">IFERROR(IF($C3507="","",VLOOKUP(FİLTRE!$C3507,'SKT LİSTESİ'!$F:$S,13,0)),"")</f>
        <v/>
      </c>
      <c r="M3507" s="135" t="str">
        <f ca="1">IFERROR(IF($C3507="","",VLOOKUP(FİLTRE!$C3507,'SKT LİSTESİ'!$F:$AJ,14,0)),"")</f>
        <v/>
      </c>
      <c r="N3507" s="31" t="str">
        <f ca="1">IFERROR(IF($C3507="","",VLOOKUP(FİLTRE!$C3507,'SKT LİSTESİ'!$F:$AJ,22,0)),"")</f>
        <v/>
      </c>
      <c r="O3507" s="136" t="str">
        <f ca="1">IFERROR(IF($C3507="","",VLOOKUP(FİLTRE!$C3507,'SKT LİSTESİ'!$F:$AJ,23,0)),"")</f>
        <v/>
      </c>
      <c r="P3507" s="31"/>
      <c r="Q3507" s="31"/>
      <c r="R3507" s="137" t="str">
        <f ca="1">(IFERROR(IF($C3507="","",VLOOKUP(FİLTRE!$C3507,'SKT LİSTESİ'!$F:$AJ,15,0)),""))</f>
        <v/>
      </c>
      <c r="S3507" s="138" t="str">
        <f ca="1">IFERROR(IF($C3507="","",VLOOKUP(FİLTRE!$C3507,'SKT LİSTESİ'!$F:$AJ,16,0)),"")</f>
        <v/>
      </c>
      <c r="AF3507" s="179" t="str">
        <f t="shared" ca="1" si="218"/>
        <v/>
      </c>
      <c r="AG3507" s="179">
        <f t="shared" ca="1" si="219"/>
        <v>0</v>
      </c>
      <c r="AH3507" s="179">
        <f t="shared" ca="1" si="220"/>
        <v>0</v>
      </c>
    </row>
    <row r="3508" spans="2:34" ht="15.75" x14ac:dyDescent="0.25">
      <c r="B3508">
        <f t="shared" ca="1" si="217"/>
        <v>3496</v>
      </c>
      <c r="C3508" t="str">
        <f ca="1">IFERROR(VLOOKUP(B3508,'SKT LİSTESİ'!F:F,1,0),"")</f>
        <v/>
      </c>
      <c r="E3508" s="128" t="str">
        <f ca="1">IFERROR(IF($C3508="","",VLOOKUP(FİLTRE!$C3508,'SKT LİSTESİ'!$F:$S,5,0)),"")</f>
        <v/>
      </c>
      <c r="F3508" s="129" t="str">
        <f ca="1">IFERROR(IF($C3508="","",VLOOKUP(FİLTRE!$C3508,'SKT LİSTESİ'!$F:$S,7,0)),"")</f>
        <v/>
      </c>
      <c r="G3508" s="130" t="str">
        <f ca="1">IFERROR(IF($C3508="","",VLOOKUP(FİLTRE!$C3508,'SKT LİSTESİ'!$F:$S,8,0)),"")</f>
        <v/>
      </c>
      <c r="H3508" s="131" t="str">
        <f ca="1">IF(E3508="","",IF($C3508="","",VLOOKUP(FİLTRE!$C3508,'SKT LİSTESİ'!$F:$S,9,0)))</f>
        <v/>
      </c>
      <c r="I3508" s="132" t="str">
        <f ca="1">IFERROR(IF($C3508="","",VLOOKUP(FİLTRE!$C3508,'SKT LİSTESİ'!$F:$S,10,0)),"")</f>
        <v/>
      </c>
      <c r="J3508" s="133" t="str">
        <f ca="1">IFERROR(IF($C3508="","",VLOOKUP(FİLTRE!$C3508,'SKT LİSTESİ'!$F:$S,11,0)),"")</f>
        <v/>
      </c>
      <c r="K3508" s="134" t="str">
        <f ca="1">IFERROR(IF($C3508="","",VLOOKUP(FİLTRE!$C3508,'SKT LİSTESİ'!$F:$S,12,0)),"")</f>
        <v/>
      </c>
      <c r="L3508" s="134" t="str">
        <f ca="1">IFERROR(IF($C3508="","",VLOOKUP(FİLTRE!$C3508,'SKT LİSTESİ'!$F:$S,13,0)),"")</f>
        <v/>
      </c>
      <c r="M3508" s="135" t="str">
        <f ca="1">IFERROR(IF($C3508="","",VLOOKUP(FİLTRE!$C3508,'SKT LİSTESİ'!$F:$AJ,14,0)),"")</f>
        <v/>
      </c>
      <c r="N3508" s="31" t="str">
        <f ca="1">IFERROR(IF($C3508="","",VLOOKUP(FİLTRE!$C3508,'SKT LİSTESİ'!$F:$AJ,22,0)),"")</f>
        <v/>
      </c>
      <c r="O3508" s="136" t="str">
        <f ca="1">IFERROR(IF($C3508="","",VLOOKUP(FİLTRE!$C3508,'SKT LİSTESİ'!$F:$AJ,23,0)),"")</f>
        <v/>
      </c>
      <c r="P3508" s="31"/>
      <c r="Q3508" s="31"/>
      <c r="R3508" s="137" t="str">
        <f ca="1">(IFERROR(IF($C3508="","",VLOOKUP(FİLTRE!$C3508,'SKT LİSTESİ'!$F:$AJ,15,0)),""))</f>
        <v/>
      </c>
      <c r="S3508" s="138" t="str">
        <f ca="1">IFERROR(IF($C3508="","",VLOOKUP(FİLTRE!$C3508,'SKT LİSTESİ'!$F:$AJ,16,0)),"")</f>
        <v/>
      </c>
      <c r="AF3508" s="179" t="str">
        <f t="shared" ca="1" si="218"/>
        <v/>
      </c>
      <c r="AG3508" s="179">
        <f t="shared" ca="1" si="219"/>
        <v>0</v>
      </c>
      <c r="AH3508" s="179">
        <f t="shared" ca="1" si="220"/>
        <v>0</v>
      </c>
    </row>
    <row r="3509" spans="2:34" ht="15.75" x14ac:dyDescent="0.25">
      <c r="B3509">
        <f t="shared" ca="1" si="217"/>
        <v>3497</v>
      </c>
      <c r="C3509" t="str">
        <f ca="1">IFERROR(VLOOKUP(B3509,'SKT LİSTESİ'!F:F,1,0),"")</f>
        <v/>
      </c>
      <c r="E3509" s="128" t="str">
        <f ca="1">IFERROR(IF($C3509="","",VLOOKUP(FİLTRE!$C3509,'SKT LİSTESİ'!$F:$S,5,0)),"")</f>
        <v/>
      </c>
      <c r="F3509" s="129" t="str">
        <f ca="1">IFERROR(IF($C3509="","",VLOOKUP(FİLTRE!$C3509,'SKT LİSTESİ'!$F:$S,7,0)),"")</f>
        <v/>
      </c>
      <c r="G3509" s="130" t="str">
        <f ca="1">IFERROR(IF($C3509="","",VLOOKUP(FİLTRE!$C3509,'SKT LİSTESİ'!$F:$S,8,0)),"")</f>
        <v/>
      </c>
      <c r="H3509" s="131" t="str">
        <f ca="1">IF(E3509="","",IF($C3509="","",VLOOKUP(FİLTRE!$C3509,'SKT LİSTESİ'!$F:$S,9,0)))</f>
        <v/>
      </c>
      <c r="I3509" s="132" t="str">
        <f ca="1">IFERROR(IF($C3509="","",VLOOKUP(FİLTRE!$C3509,'SKT LİSTESİ'!$F:$S,10,0)),"")</f>
        <v/>
      </c>
      <c r="J3509" s="133" t="str">
        <f ca="1">IFERROR(IF($C3509="","",VLOOKUP(FİLTRE!$C3509,'SKT LİSTESİ'!$F:$S,11,0)),"")</f>
        <v/>
      </c>
      <c r="K3509" s="134" t="str">
        <f ca="1">IFERROR(IF($C3509="","",VLOOKUP(FİLTRE!$C3509,'SKT LİSTESİ'!$F:$S,12,0)),"")</f>
        <v/>
      </c>
      <c r="L3509" s="134" t="str">
        <f ca="1">IFERROR(IF($C3509="","",VLOOKUP(FİLTRE!$C3509,'SKT LİSTESİ'!$F:$S,13,0)),"")</f>
        <v/>
      </c>
      <c r="M3509" s="135" t="str">
        <f ca="1">IFERROR(IF($C3509="","",VLOOKUP(FİLTRE!$C3509,'SKT LİSTESİ'!$F:$AJ,14,0)),"")</f>
        <v/>
      </c>
      <c r="N3509" s="31" t="str">
        <f ca="1">IFERROR(IF($C3509="","",VLOOKUP(FİLTRE!$C3509,'SKT LİSTESİ'!$F:$AJ,22,0)),"")</f>
        <v/>
      </c>
      <c r="O3509" s="136" t="str">
        <f ca="1">IFERROR(IF($C3509="","",VLOOKUP(FİLTRE!$C3509,'SKT LİSTESİ'!$F:$AJ,23,0)),"")</f>
        <v/>
      </c>
      <c r="P3509" s="31"/>
      <c r="Q3509" s="31"/>
      <c r="R3509" s="137" t="str">
        <f ca="1">(IFERROR(IF($C3509="","",VLOOKUP(FİLTRE!$C3509,'SKT LİSTESİ'!$F:$AJ,15,0)),""))</f>
        <v/>
      </c>
      <c r="S3509" s="138" t="str">
        <f ca="1">IFERROR(IF($C3509="","",VLOOKUP(FİLTRE!$C3509,'SKT LİSTESİ'!$F:$AJ,16,0)),"")</f>
        <v/>
      </c>
      <c r="AF3509" s="179" t="str">
        <f t="shared" ca="1" si="218"/>
        <v/>
      </c>
      <c r="AG3509" s="179">
        <f t="shared" ca="1" si="219"/>
        <v>0</v>
      </c>
      <c r="AH3509" s="179">
        <f t="shared" ca="1" si="220"/>
        <v>0</v>
      </c>
    </row>
    <row r="3510" spans="2:34" ht="15.75" x14ac:dyDescent="0.25">
      <c r="B3510">
        <f t="shared" ca="1" si="217"/>
        <v>3498</v>
      </c>
      <c r="C3510" t="str">
        <f ca="1">IFERROR(VLOOKUP(B3510,'SKT LİSTESİ'!F:F,1,0),"")</f>
        <v/>
      </c>
      <c r="E3510" s="128" t="str">
        <f ca="1">IFERROR(IF($C3510="","",VLOOKUP(FİLTRE!$C3510,'SKT LİSTESİ'!$F:$S,5,0)),"")</f>
        <v/>
      </c>
      <c r="F3510" s="129" t="str">
        <f ca="1">IFERROR(IF($C3510="","",VLOOKUP(FİLTRE!$C3510,'SKT LİSTESİ'!$F:$S,7,0)),"")</f>
        <v/>
      </c>
      <c r="G3510" s="130" t="str">
        <f ca="1">IFERROR(IF($C3510="","",VLOOKUP(FİLTRE!$C3510,'SKT LİSTESİ'!$F:$S,8,0)),"")</f>
        <v/>
      </c>
      <c r="H3510" s="131" t="str">
        <f ca="1">IF(E3510="","",IF($C3510="","",VLOOKUP(FİLTRE!$C3510,'SKT LİSTESİ'!$F:$S,9,0)))</f>
        <v/>
      </c>
      <c r="I3510" s="132" t="str">
        <f ca="1">IFERROR(IF($C3510="","",VLOOKUP(FİLTRE!$C3510,'SKT LİSTESİ'!$F:$S,10,0)),"")</f>
        <v/>
      </c>
      <c r="J3510" s="133" t="str">
        <f ca="1">IFERROR(IF($C3510="","",VLOOKUP(FİLTRE!$C3510,'SKT LİSTESİ'!$F:$S,11,0)),"")</f>
        <v/>
      </c>
      <c r="K3510" s="134" t="str">
        <f ca="1">IFERROR(IF($C3510="","",VLOOKUP(FİLTRE!$C3510,'SKT LİSTESİ'!$F:$S,12,0)),"")</f>
        <v/>
      </c>
      <c r="L3510" s="134" t="str">
        <f ca="1">IFERROR(IF($C3510="","",VLOOKUP(FİLTRE!$C3510,'SKT LİSTESİ'!$F:$S,13,0)),"")</f>
        <v/>
      </c>
      <c r="M3510" s="135" t="str">
        <f ca="1">IFERROR(IF($C3510="","",VLOOKUP(FİLTRE!$C3510,'SKT LİSTESİ'!$F:$AJ,14,0)),"")</f>
        <v/>
      </c>
      <c r="N3510" s="31" t="str">
        <f ca="1">IFERROR(IF($C3510="","",VLOOKUP(FİLTRE!$C3510,'SKT LİSTESİ'!$F:$AJ,22,0)),"")</f>
        <v/>
      </c>
      <c r="O3510" s="136" t="str">
        <f ca="1">IFERROR(IF($C3510="","",VLOOKUP(FİLTRE!$C3510,'SKT LİSTESİ'!$F:$AJ,23,0)),"")</f>
        <v/>
      </c>
      <c r="P3510" s="31"/>
      <c r="Q3510" s="31"/>
      <c r="R3510" s="137" t="str">
        <f ca="1">(IFERROR(IF($C3510="","",VLOOKUP(FİLTRE!$C3510,'SKT LİSTESİ'!$F:$AJ,15,0)),""))</f>
        <v/>
      </c>
      <c r="S3510" s="138" t="str">
        <f ca="1">IFERROR(IF($C3510="","",VLOOKUP(FİLTRE!$C3510,'SKT LİSTESİ'!$F:$AJ,16,0)),"")</f>
        <v/>
      </c>
      <c r="AF3510" s="179" t="str">
        <f t="shared" ca="1" si="218"/>
        <v/>
      </c>
      <c r="AG3510" s="179">
        <f t="shared" ca="1" si="219"/>
        <v>0</v>
      </c>
      <c r="AH3510" s="179">
        <f t="shared" ca="1" si="220"/>
        <v>0</v>
      </c>
    </row>
    <row r="3511" spans="2:34" ht="15.75" x14ac:dyDescent="0.25">
      <c r="B3511">
        <f t="shared" ca="1" si="217"/>
        <v>3499</v>
      </c>
      <c r="C3511" t="str">
        <f ca="1">IFERROR(VLOOKUP(B3511,'SKT LİSTESİ'!F:F,1,0),"")</f>
        <v/>
      </c>
      <c r="E3511" s="128" t="str">
        <f ca="1">IFERROR(IF($C3511="","",VLOOKUP(FİLTRE!$C3511,'SKT LİSTESİ'!$F:$S,5,0)),"")</f>
        <v/>
      </c>
      <c r="F3511" s="129" t="str">
        <f ca="1">IFERROR(IF($C3511="","",VLOOKUP(FİLTRE!$C3511,'SKT LİSTESİ'!$F:$S,7,0)),"")</f>
        <v/>
      </c>
      <c r="G3511" s="130" t="str">
        <f ca="1">IFERROR(IF($C3511="","",VLOOKUP(FİLTRE!$C3511,'SKT LİSTESİ'!$F:$S,8,0)),"")</f>
        <v/>
      </c>
      <c r="H3511" s="131" t="str">
        <f ca="1">IF(E3511="","",IF($C3511="","",VLOOKUP(FİLTRE!$C3511,'SKT LİSTESİ'!$F:$S,9,0)))</f>
        <v/>
      </c>
      <c r="I3511" s="132" t="str">
        <f ca="1">IFERROR(IF($C3511="","",VLOOKUP(FİLTRE!$C3511,'SKT LİSTESİ'!$F:$S,10,0)),"")</f>
        <v/>
      </c>
      <c r="J3511" s="133" t="str">
        <f ca="1">IFERROR(IF($C3511="","",VLOOKUP(FİLTRE!$C3511,'SKT LİSTESİ'!$F:$S,11,0)),"")</f>
        <v/>
      </c>
      <c r="K3511" s="134" t="str">
        <f ca="1">IFERROR(IF($C3511="","",VLOOKUP(FİLTRE!$C3511,'SKT LİSTESİ'!$F:$S,12,0)),"")</f>
        <v/>
      </c>
      <c r="L3511" s="134" t="str">
        <f ca="1">IFERROR(IF($C3511="","",VLOOKUP(FİLTRE!$C3511,'SKT LİSTESİ'!$F:$S,13,0)),"")</f>
        <v/>
      </c>
      <c r="M3511" s="135" t="str">
        <f ca="1">IFERROR(IF($C3511="","",VLOOKUP(FİLTRE!$C3511,'SKT LİSTESİ'!$F:$AJ,14,0)),"")</f>
        <v/>
      </c>
      <c r="N3511" s="31" t="str">
        <f ca="1">IFERROR(IF($C3511="","",VLOOKUP(FİLTRE!$C3511,'SKT LİSTESİ'!$F:$AJ,22,0)),"")</f>
        <v/>
      </c>
      <c r="O3511" s="136" t="str">
        <f ca="1">IFERROR(IF($C3511="","",VLOOKUP(FİLTRE!$C3511,'SKT LİSTESİ'!$F:$AJ,23,0)),"")</f>
        <v/>
      </c>
      <c r="P3511" s="31"/>
      <c r="Q3511" s="31"/>
      <c r="R3511" s="137" t="str">
        <f ca="1">(IFERROR(IF($C3511="","",VLOOKUP(FİLTRE!$C3511,'SKT LİSTESİ'!$F:$AJ,15,0)),""))</f>
        <v/>
      </c>
      <c r="S3511" s="138" t="str">
        <f ca="1">IFERROR(IF($C3511="","",VLOOKUP(FİLTRE!$C3511,'SKT LİSTESİ'!$F:$AJ,16,0)),"")</f>
        <v/>
      </c>
      <c r="AF3511" s="179" t="str">
        <f t="shared" ca="1" si="218"/>
        <v/>
      </c>
      <c r="AG3511" s="179">
        <f t="shared" ca="1" si="219"/>
        <v>0</v>
      </c>
      <c r="AH3511" s="179">
        <f t="shared" ca="1" si="220"/>
        <v>0</v>
      </c>
    </row>
    <row r="3512" spans="2:34" ht="15.75" x14ac:dyDescent="0.25">
      <c r="B3512">
        <f t="shared" ca="1" si="217"/>
        <v>3500</v>
      </c>
      <c r="C3512" t="str">
        <f ca="1">IFERROR(VLOOKUP(B3512,'SKT LİSTESİ'!F:F,1,0),"")</f>
        <v/>
      </c>
      <c r="E3512" s="128" t="str">
        <f ca="1">IFERROR(IF($C3512="","",VLOOKUP(FİLTRE!$C3512,'SKT LİSTESİ'!$F:$S,5,0)),"")</f>
        <v/>
      </c>
      <c r="F3512" s="129" t="str">
        <f ca="1">IFERROR(IF($C3512="","",VLOOKUP(FİLTRE!$C3512,'SKT LİSTESİ'!$F:$S,7,0)),"")</f>
        <v/>
      </c>
      <c r="G3512" s="130" t="str">
        <f ca="1">IFERROR(IF($C3512="","",VLOOKUP(FİLTRE!$C3512,'SKT LİSTESİ'!$F:$S,8,0)),"")</f>
        <v/>
      </c>
      <c r="H3512" s="131" t="str">
        <f ca="1">IF(E3512="","",IF($C3512="","",VLOOKUP(FİLTRE!$C3512,'SKT LİSTESİ'!$F:$S,9,0)))</f>
        <v/>
      </c>
      <c r="I3512" s="132" t="str">
        <f ca="1">IFERROR(IF($C3512="","",VLOOKUP(FİLTRE!$C3512,'SKT LİSTESİ'!$F:$S,10,0)),"")</f>
        <v/>
      </c>
      <c r="J3512" s="133" t="str">
        <f ca="1">IFERROR(IF($C3512="","",VLOOKUP(FİLTRE!$C3512,'SKT LİSTESİ'!$F:$S,11,0)),"")</f>
        <v/>
      </c>
      <c r="K3512" s="134" t="str">
        <f ca="1">IFERROR(IF($C3512="","",VLOOKUP(FİLTRE!$C3512,'SKT LİSTESİ'!$F:$S,12,0)),"")</f>
        <v/>
      </c>
      <c r="L3512" s="134" t="str">
        <f ca="1">IFERROR(IF($C3512="","",VLOOKUP(FİLTRE!$C3512,'SKT LİSTESİ'!$F:$S,13,0)),"")</f>
        <v/>
      </c>
      <c r="M3512" s="135" t="str">
        <f ca="1">IFERROR(IF($C3512="","",VLOOKUP(FİLTRE!$C3512,'SKT LİSTESİ'!$F:$AJ,14,0)),"")</f>
        <v/>
      </c>
      <c r="N3512" s="31" t="str">
        <f ca="1">IFERROR(IF($C3512="","",VLOOKUP(FİLTRE!$C3512,'SKT LİSTESİ'!$F:$AJ,22,0)),"")</f>
        <v/>
      </c>
      <c r="O3512" s="136" t="str">
        <f ca="1">IFERROR(IF($C3512="","",VLOOKUP(FİLTRE!$C3512,'SKT LİSTESİ'!$F:$AJ,23,0)),"")</f>
        <v/>
      </c>
      <c r="P3512" s="31"/>
      <c r="Q3512" s="31"/>
      <c r="R3512" s="137" t="str">
        <f ca="1">(IFERROR(IF($C3512="","",VLOOKUP(FİLTRE!$C3512,'SKT LİSTESİ'!$F:$AJ,15,0)),""))</f>
        <v/>
      </c>
      <c r="S3512" s="138" t="str">
        <f ca="1">IFERROR(IF($C3512="","",VLOOKUP(FİLTRE!$C3512,'SKT LİSTESİ'!$F:$AJ,16,0)),"")</f>
        <v/>
      </c>
      <c r="AF3512" s="179" t="str">
        <f t="shared" ca="1" si="218"/>
        <v/>
      </c>
      <c r="AG3512" s="179">
        <f t="shared" ca="1" si="219"/>
        <v>0</v>
      </c>
      <c r="AH3512" s="179">
        <f t="shared" ca="1" si="220"/>
        <v>0</v>
      </c>
    </row>
    <row r="3513" spans="2:34" ht="15.75" x14ac:dyDescent="0.25">
      <c r="B3513">
        <f t="shared" ca="1" si="217"/>
        <v>3501</v>
      </c>
      <c r="C3513" t="str">
        <f ca="1">IFERROR(VLOOKUP(B3513,'SKT LİSTESİ'!F:F,1,0),"")</f>
        <v/>
      </c>
      <c r="E3513" s="128" t="str">
        <f ca="1">IFERROR(IF($C3513="","",VLOOKUP(FİLTRE!$C3513,'SKT LİSTESİ'!$F:$S,5,0)),"")</f>
        <v/>
      </c>
      <c r="F3513" s="129" t="str">
        <f ca="1">IFERROR(IF($C3513="","",VLOOKUP(FİLTRE!$C3513,'SKT LİSTESİ'!$F:$S,7,0)),"")</f>
        <v/>
      </c>
      <c r="G3513" s="130" t="str">
        <f ca="1">IFERROR(IF($C3513="","",VLOOKUP(FİLTRE!$C3513,'SKT LİSTESİ'!$F:$S,8,0)),"")</f>
        <v/>
      </c>
      <c r="H3513" s="131" t="str">
        <f ca="1">IF(E3513="","",IF($C3513="","",VLOOKUP(FİLTRE!$C3513,'SKT LİSTESİ'!$F:$S,9,0)))</f>
        <v/>
      </c>
      <c r="I3513" s="132" t="str">
        <f ca="1">IFERROR(IF($C3513="","",VLOOKUP(FİLTRE!$C3513,'SKT LİSTESİ'!$F:$S,10,0)),"")</f>
        <v/>
      </c>
      <c r="J3513" s="133" t="str">
        <f ca="1">IFERROR(IF($C3513="","",VLOOKUP(FİLTRE!$C3513,'SKT LİSTESİ'!$F:$S,11,0)),"")</f>
        <v/>
      </c>
      <c r="K3513" s="134" t="str">
        <f ca="1">IFERROR(IF($C3513="","",VLOOKUP(FİLTRE!$C3513,'SKT LİSTESİ'!$F:$S,12,0)),"")</f>
        <v/>
      </c>
      <c r="L3513" s="134" t="str">
        <f ca="1">IFERROR(IF($C3513="","",VLOOKUP(FİLTRE!$C3513,'SKT LİSTESİ'!$F:$S,13,0)),"")</f>
        <v/>
      </c>
      <c r="M3513" s="135" t="str">
        <f ca="1">IFERROR(IF($C3513="","",VLOOKUP(FİLTRE!$C3513,'SKT LİSTESİ'!$F:$AJ,14,0)),"")</f>
        <v/>
      </c>
      <c r="N3513" s="31" t="str">
        <f ca="1">IFERROR(IF($C3513="","",VLOOKUP(FİLTRE!$C3513,'SKT LİSTESİ'!$F:$AJ,22,0)),"")</f>
        <v/>
      </c>
      <c r="O3513" s="136" t="str">
        <f ca="1">IFERROR(IF($C3513="","",VLOOKUP(FİLTRE!$C3513,'SKT LİSTESİ'!$F:$AJ,23,0)),"")</f>
        <v/>
      </c>
      <c r="P3513" s="31"/>
      <c r="Q3513" s="31"/>
      <c r="R3513" s="137" t="str">
        <f ca="1">(IFERROR(IF($C3513="","",VLOOKUP(FİLTRE!$C3513,'SKT LİSTESİ'!$F:$AJ,15,0)),""))</f>
        <v/>
      </c>
      <c r="S3513" s="138" t="str">
        <f ca="1">IFERROR(IF($C3513="","",VLOOKUP(FİLTRE!$C3513,'SKT LİSTESİ'!$F:$AJ,16,0)),"")</f>
        <v/>
      </c>
      <c r="AF3513" s="179" t="str">
        <f t="shared" ca="1" si="218"/>
        <v/>
      </c>
      <c r="AG3513" s="179">
        <f t="shared" ca="1" si="219"/>
        <v>0</v>
      </c>
      <c r="AH3513" s="179">
        <f t="shared" ca="1" si="220"/>
        <v>0</v>
      </c>
    </row>
    <row r="3514" spans="2:34" ht="15.75" x14ac:dyDescent="0.25">
      <c r="B3514">
        <f t="shared" ca="1" si="217"/>
        <v>3502</v>
      </c>
      <c r="C3514" t="str">
        <f ca="1">IFERROR(VLOOKUP(B3514,'SKT LİSTESİ'!F:F,1,0),"")</f>
        <v/>
      </c>
      <c r="E3514" s="128" t="str">
        <f ca="1">IFERROR(IF($C3514="","",VLOOKUP(FİLTRE!$C3514,'SKT LİSTESİ'!$F:$S,5,0)),"")</f>
        <v/>
      </c>
      <c r="F3514" s="129" t="str">
        <f ca="1">IFERROR(IF($C3514="","",VLOOKUP(FİLTRE!$C3514,'SKT LİSTESİ'!$F:$S,7,0)),"")</f>
        <v/>
      </c>
      <c r="G3514" s="130" t="str">
        <f ca="1">IFERROR(IF($C3514="","",VLOOKUP(FİLTRE!$C3514,'SKT LİSTESİ'!$F:$S,8,0)),"")</f>
        <v/>
      </c>
      <c r="H3514" s="131" t="str">
        <f ca="1">IF(E3514="","",IF($C3514="","",VLOOKUP(FİLTRE!$C3514,'SKT LİSTESİ'!$F:$S,9,0)))</f>
        <v/>
      </c>
      <c r="I3514" s="132" t="str">
        <f ca="1">IFERROR(IF($C3514="","",VLOOKUP(FİLTRE!$C3514,'SKT LİSTESİ'!$F:$S,10,0)),"")</f>
        <v/>
      </c>
      <c r="J3514" s="133" t="str">
        <f ca="1">IFERROR(IF($C3514="","",VLOOKUP(FİLTRE!$C3514,'SKT LİSTESİ'!$F:$S,11,0)),"")</f>
        <v/>
      </c>
      <c r="K3514" s="134" t="str">
        <f ca="1">IFERROR(IF($C3514="","",VLOOKUP(FİLTRE!$C3514,'SKT LİSTESİ'!$F:$S,12,0)),"")</f>
        <v/>
      </c>
      <c r="L3514" s="134" t="str">
        <f ca="1">IFERROR(IF($C3514="","",VLOOKUP(FİLTRE!$C3514,'SKT LİSTESİ'!$F:$S,13,0)),"")</f>
        <v/>
      </c>
      <c r="M3514" s="135" t="str">
        <f ca="1">IFERROR(IF($C3514="","",VLOOKUP(FİLTRE!$C3514,'SKT LİSTESİ'!$F:$AJ,14,0)),"")</f>
        <v/>
      </c>
      <c r="N3514" s="31" t="str">
        <f ca="1">IFERROR(IF($C3514="","",VLOOKUP(FİLTRE!$C3514,'SKT LİSTESİ'!$F:$AJ,22,0)),"")</f>
        <v/>
      </c>
      <c r="O3514" s="136" t="str">
        <f ca="1">IFERROR(IF($C3514="","",VLOOKUP(FİLTRE!$C3514,'SKT LİSTESİ'!$F:$AJ,23,0)),"")</f>
        <v/>
      </c>
      <c r="P3514" s="31"/>
      <c r="Q3514" s="31"/>
      <c r="R3514" s="137" t="str">
        <f ca="1">(IFERROR(IF($C3514="","",VLOOKUP(FİLTRE!$C3514,'SKT LİSTESİ'!$F:$AJ,15,0)),""))</f>
        <v/>
      </c>
      <c r="S3514" s="138" t="str">
        <f ca="1">IFERROR(IF($C3514="","",VLOOKUP(FİLTRE!$C3514,'SKT LİSTESİ'!$F:$AJ,16,0)),"")</f>
        <v/>
      </c>
      <c r="AF3514" s="179" t="str">
        <f t="shared" ca="1" si="218"/>
        <v/>
      </c>
      <c r="AG3514" s="179">
        <f t="shared" ca="1" si="219"/>
        <v>0</v>
      </c>
      <c r="AH3514" s="179">
        <f t="shared" ca="1" si="220"/>
        <v>0</v>
      </c>
    </row>
    <row r="3515" spans="2:34" ht="15.75" x14ac:dyDescent="0.25">
      <c r="B3515">
        <f t="shared" ca="1" si="217"/>
        <v>3503</v>
      </c>
      <c r="C3515" t="str">
        <f ca="1">IFERROR(VLOOKUP(B3515,'SKT LİSTESİ'!F:F,1,0),"")</f>
        <v/>
      </c>
      <c r="E3515" s="128" t="str">
        <f ca="1">IFERROR(IF($C3515="","",VLOOKUP(FİLTRE!$C3515,'SKT LİSTESİ'!$F:$S,5,0)),"")</f>
        <v/>
      </c>
      <c r="F3515" s="129" t="str">
        <f ca="1">IFERROR(IF($C3515="","",VLOOKUP(FİLTRE!$C3515,'SKT LİSTESİ'!$F:$S,7,0)),"")</f>
        <v/>
      </c>
      <c r="G3515" s="130" t="str">
        <f ca="1">IFERROR(IF($C3515="","",VLOOKUP(FİLTRE!$C3515,'SKT LİSTESİ'!$F:$S,8,0)),"")</f>
        <v/>
      </c>
      <c r="H3515" s="131" t="str">
        <f ca="1">IF(E3515="","",IF($C3515="","",VLOOKUP(FİLTRE!$C3515,'SKT LİSTESİ'!$F:$S,9,0)))</f>
        <v/>
      </c>
      <c r="I3515" s="132" t="str">
        <f ca="1">IFERROR(IF($C3515="","",VLOOKUP(FİLTRE!$C3515,'SKT LİSTESİ'!$F:$S,10,0)),"")</f>
        <v/>
      </c>
      <c r="J3515" s="133" t="str">
        <f ca="1">IFERROR(IF($C3515="","",VLOOKUP(FİLTRE!$C3515,'SKT LİSTESİ'!$F:$S,11,0)),"")</f>
        <v/>
      </c>
      <c r="K3515" s="134" t="str">
        <f ca="1">IFERROR(IF($C3515="","",VLOOKUP(FİLTRE!$C3515,'SKT LİSTESİ'!$F:$S,12,0)),"")</f>
        <v/>
      </c>
      <c r="L3515" s="134" t="str">
        <f ca="1">IFERROR(IF($C3515="","",VLOOKUP(FİLTRE!$C3515,'SKT LİSTESİ'!$F:$S,13,0)),"")</f>
        <v/>
      </c>
      <c r="M3515" s="135" t="str">
        <f ca="1">IFERROR(IF($C3515="","",VLOOKUP(FİLTRE!$C3515,'SKT LİSTESİ'!$F:$AJ,14,0)),"")</f>
        <v/>
      </c>
      <c r="N3515" s="31" t="str">
        <f ca="1">IFERROR(IF($C3515="","",VLOOKUP(FİLTRE!$C3515,'SKT LİSTESİ'!$F:$AJ,22,0)),"")</f>
        <v/>
      </c>
      <c r="O3515" s="136" t="str">
        <f ca="1">IFERROR(IF($C3515="","",VLOOKUP(FİLTRE!$C3515,'SKT LİSTESİ'!$F:$AJ,23,0)),"")</f>
        <v/>
      </c>
      <c r="P3515" s="31"/>
      <c r="Q3515" s="31"/>
      <c r="R3515" s="137" t="str">
        <f ca="1">(IFERROR(IF($C3515="","",VLOOKUP(FİLTRE!$C3515,'SKT LİSTESİ'!$F:$AJ,15,0)),""))</f>
        <v/>
      </c>
      <c r="S3515" s="138" t="str">
        <f ca="1">IFERROR(IF($C3515="","",VLOOKUP(FİLTRE!$C3515,'SKT LİSTESİ'!$F:$AJ,16,0)),"")</f>
        <v/>
      </c>
      <c r="AF3515" s="179" t="str">
        <f t="shared" ca="1" si="218"/>
        <v/>
      </c>
      <c r="AG3515" s="179">
        <f t="shared" ca="1" si="219"/>
        <v>0</v>
      </c>
      <c r="AH3515" s="179">
        <f t="shared" ca="1" si="220"/>
        <v>0</v>
      </c>
    </row>
    <row r="3516" spans="2:34" ht="15.75" x14ac:dyDescent="0.25">
      <c r="B3516">
        <f t="shared" ca="1" si="217"/>
        <v>3504</v>
      </c>
      <c r="C3516" t="str">
        <f ca="1">IFERROR(VLOOKUP(B3516,'SKT LİSTESİ'!F:F,1,0),"")</f>
        <v/>
      </c>
      <c r="E3516" s="128" t="str">
        <f ca="1">IFERROR(IF($C3516="","",VLOOKUP(FİLTRE!$C3516,'SKT LİSTESİ'!$F:$S,5,0)),"")</f>
        <v/>
      </c>
      <c r="F3516" s="129" t="str">
        <f ca="1">IFERROR(IF($C3516="","",VLOOKUP(FİLTRE!$C3516,'SKT LİSTESİ'!$F:$S,7,0)),"")</f>
        <v/>
      </c>
      <c r="G3516" s="130" t="str">
        <f ca="1">IFERROR(IF($C3516="","",VLOOKUP(FİLTRE!$C3516,'SKT LİSTESİ'!$F:$S,8,0)),"")</f>
        <v/>
      </c>
      <c r="H3516" s="131" t="str">
        <f ca="1">IF(E3516="","",IF($C3516="","",VLOOKUP(FİLTRE!$C3516,'SKT LİSTESİ'!$F:$S,9,0)))</f>
        <v/>
      </c>
      <c r="I3516" s="132" t="str">
        <f ca="1">IFERROR(IF($C3516="","",VLOOKUP(FİLTRE!$C3516,'SKT LİSTESİ'!$F:$S,10,0)),"")</f>
        <v/>
      </c>
      <c r="J3516" s="133" t="str">
        <f ca="1">IFERROR(IF($C3516="","",VLOOKUP(FİLTRE!$C3516,'SKT LİSTESİ'!$F:$S,11,0)),"")</f>
        <v/>
      </c>
      <c r="K3516" s="134" t="str">
        <f ca="1">IFERROR(IF($C3516="","",VLOOKUP(FİLTRE!$C3516,'SKT LİSTESİ'!$F:$S,12,0)),"")</f>
        <v/>
      </c>
      <c r="L3516" s="134" t="str">
        <f ca="1">IFERROR(IF($C3516="","",VLOOKUP(FİLTRE!$C3516,'SKT LİSTESİ'!$F:$S,13,0)),"")</f>
        <v/>
      </c>
      <c r="M3516" s="135" t="str">
        <f ca="1">IFERROR(IF($C3516="","",VLOOKUP(FİLTRE!$C3516,'SKT LİSTESİ'!$F:$AJ,14,0)),"")</f>
        <v/>
      </c>
      <c r="N3516" s="31" t="str">
        <f ca="1">IFERROR(IF($C3516="","",VLOOKUP(FİLTRE!$C3516,'SKT LİSTESİ'!$F:$AJ,22,0)),"")</f>
        <v/>
      </c>
      <c r="O3516" s="136" t="str">
        <f ca="1">IFERROR(IF($C3516="","",VLOOKUP(FİLTRE!$C3516,'SKT LİSTESİ'!$F:$AJ,23,0)),"")</f>
        <v/>
      </c>
      <c r="P3516" s="31"/>
      <c r="Q3516" s="31"/>
      <c r="R3516" s="137" t="str">
        <f ca="1">(IFERROR(IF($C3516="","",VLOOKUP(FİLTRE!$C3516,'SKT LİSTESİ'!$F:$AJ,15,0)),""))</f>
        <v/>
      </c>
      <c r="S3516" s="138" t="str">
        <f ca="1">IFERROR(IF($C3516="","",VLOOKUP(FİLTRE!$C3516,'SKT LİSTESİ'!$F:$AJ,16,0)),"")</f>
        <v/>
      </c>
      <c r="AF3516" s="179" t="str">
        <f t="shared" ca="1" si="218"/>
        <v/>
      </c>
      <c r="AG3516" s="179">
        <f t="shared" ca="1" si="219"/>
        <v>0</v>
      </c>
      <c r="AH3516" s="179">
        <f t="shared" ca="1" si="220"/>
        <v>0</v>
      </c>
    </row>
    <row r="3517" spans="2:34" ht="15.75" x14ac:dyDescent="0.25">
      <c r="B3517">
        <f t="shared" ca="1" si="217"/>
        <v>3505</v>
      </c>
      <c r="C3517" t="str">
        <f ca="1">IFERROR(VLOOKUP(B3517,'SKT LİSTESİ'!F:F,1,0),"")</f>
        <v/>
      </c>
      <c r="E3517" s="128" t="str">
        <f ca="1">IFERROR(IF($C3517="","",VLOOKUP(FİLTRE!$C3517,'SKT LİSTESİ'!$F:$S,5,0)),"")</f>
        <v/>
      </c>
      <c r="F3517" s="129" t="str">
        <f ca="1">IFERROR(IF($C3517="","",VLOOKUP(FİLTRE!$C3517,'SKT LİSTESİ'!$F:$S,7,0)),"")</f>
        <v/>
      </c>
      <c r="G3517" s="130" t="str">
        <f ca="1">IFERROR(IF($C3517="","",VLOOKUP(FİLTRE!$C3517,'SKT LİSTESİ'!$F:$S,8,0)),"")</f>
        <v/>
      </c>
      <c r="H3517" s="131" t="str">
        <f ca="1">IF(E3517="","",IF($C3517="","",VLOOKUP(FİLTRE!$C3517,'SKT LİSTESİ'!$F:$S,9,0)))</f>
        <v/>
      </c>
      <c r="I3517" s="132" t="str">
        <f ca="1">IFERROR(IF($C3517="","",VLOOKUP(FİLTRE!$C3517,'SKT LİSTESİ'!$F:$S,10,0)),"")</f>
        <v/>
      </c>
      <c r="J3517" s="133" t="str">
        <f ca="1">IFERROR(IF($C3517="","",VLOOKUP(FİLTRE!$C3517,'SKT LİSTESİ'!$F:$S,11,0)),"")</f>
        <v/>
      </c>
      <c r="K3517" s="134" t="str">
        <f ca="1">IFERROR(IF($C3517="","",VLOOKUP(FİLTRE!$C3517,'SKT LİSTESİ'!$F:$S,12,0)),"")</f>
        <v/>
      </c>
      <c r="L3517" s="134" t="str">
        <f ca="1">IFERROR(IF($C3517="","",VLOOKUP(FİLTRE!$C3517,'SKT LİSTESİ'!$F:$S,13,0)),"")</f>
        <v/>
      </c>
      <c r="M3517" s="135" t="str">
        <f ca="1">IFERROR(IF($C3517="","",VLOOKUP(FİLTRE!$C3517,'SKT LİSTESİ'!$F:$AJ,14,0)),"")</f>
        <v/>
      </c>
      <c r="N3517" s="31" t="str">
        <f ca="1">IFERROR(IF($C3517="","",VLOOKUP(FİLTRE!$C3517,'SKT LİSTESİ'!$F:$AJ,22,0)),"")</f>
        <v/>
      </c>
      <c r="O3517" s="136" t="str">
        <f ca="1">IFERROR(IF($C3517="","",VLOOKUP(FİLTRE!$C3517,'SKT LİSTESİ'!$F:$AJ,23,0)),"")</f>
        <v/>
      </c>
      <c r="P3517" s="31"/>
      <c r="Q3517" s="31"/>
      <c r="R3517" s="137" t="str">
        <f ca="1">(IFERROR(IF($C3517="","",VLOOKUP(FİLTRE!$C3517,'SKT LİSTESİ'!$F:$AJ,15,0)),""))</f>
        <v/>
      </c>
      <c r="S3517" s="138" t="str">
        <f ca="1">IFERROR(IF($C3517="","",VLOOKUP(FİLTRE!$C3517,'SKT LİSTESİ'!$F:$AJ,16,0)),"")</f>
        <v/>
      </c>
      <c r="AF3517" s="179" t="str">
        <f t="shared" ca="1" si="218"/>
        <v/>
      </c>
      <c r="AG3517" s="179">
        <f t="shared" ca="1" si="219"/>
        <v>0</v>
      </c>
      <c r="AH3517" s="179">
        <f t="shared" ca="1" si="220"/>
        <v>0</v>
      </c>
    </row>
    <row r="3518" spans="2:34" ht="15.75" x14ac:dyDescent="0.25">
      <c r="B3518">
        <f t="shared" ca="1" si="217"/>
        <v>3506</v>
      </c>
      <c r="C3518" t="str">
        <f ca="1">IFERROR(VLOOKUP(B3518,'SKT LİSTESİ'!F:F,1,0),"")</f>
        <v/>
      </c>
      <c r="E3518" s="128" t="str">
        <f ca="1">IFERROR(IF($C3518="","",VLOOKUP(FİLTRE!$C3518,'SKT LİSTESİ'!$F:$S,5,0)),"")</f>
        <v/>
      </c>
      <c r="F3518" s="129" t="str">
        <f ca="1">IFERROR(IF($C3518="","",VLOOKUP(FİLTRE!$C3518,'SKT LİSTESİ'!$F:$S,7,0)),"")</f>
        <v/>
      </c>
      <c r="G3518" s="130" t="str">
        <f ca="1">IFERROR(IF($C3518="","",VLOOKUP(FİLTRE!$C3518,'SKT LİSTESİ'!$F:$S,8,0)),"")</f>
        <v/>
      </c>
      <c r="H3518" s="131" t="str">
        <f ca="1">IF(E3518="","",IF($C3518="","",VLOOKUP(FİLTRE!$C3518,'SKT LİSTESİ'!$F:$S,9,0)))</f>
        <v/>
      </c>
      <c r="I3518" s="132" t="str">
        <f ca="1">IFERROR(IF($C3518="","",VLOOKUP(FİLTRE!$C3518,'SKT LİSTESİ'!$F:$S,10,0)),"")</f>
        <v/>
      </c>
      <c r="J3518" s="133" t="str">
        <f ca="1">IFERROR(IF($C3518="","",VLOOKUP(FİLTRE!$C3518,'SKT LİSTESİ'!$F:$S,11,0)),"")</f>
        <v/>
      </c>
      <c r="K3518" s="134" t="str">
        <f ca="1">IFERROR(IF($C3518="","",VLOOKUP(FİLTRE!$C3518,'SKT LİSTESİ'!$F:$S,12,0)),"")</f>
        <v/>
      </c>
      <c r="L3518" s="134" t="str">
        <f ca="1">IFERROR(IF($C3518="","",VLOOKUP(FİLTRE!$C3518,'SKT LİSTESİ'!$F:$S,13,0)),"")</f>
        <v/>
      </c>
      <c r="M3518" s="135" t="str">
        <f ca="1">IFERROR(IF($C3518="","",VLOOKUP(FİLTRE!$C3518,'SKT LİSTESİ'!$F:$AJ,14,0)),"")</f>
        <v/>
      </c>
      <c r="N3518" s="31" t="str">
        <f ca="1">IFERROR(IF($C3518="","",VLOOKUP(FİLTRE!$C3518,'SKT LİSTESİ'!$F:$AJ,22,0)),"")</f>
        <v/>
      </c>
      <c r="O3518" s="136" t="str">
        <f ca="1">IFERROR(IF($C3518="","",VLOOKUP(FİLTRE!$C3518,'SKT LİSTESİ'!$F:$AJ,23,0)),"")</f>
        <v/>
      </c>
      <c r="P3518" s="31"/>
      <c r="Q3518" s="31"/>
      <c r="R3518" s="137" t="str">
        <f ca="1">(IFERROR(IF($C3518="","",VLOOKUP(FİLTRE!$C3518,'SKT LİSTESİ'!$F:$AJ,15,0)),""))</f>
        <v/>
      </c>
      <c r="S3518" s="138" t="str">
        <f ca="1">IFERROR(IF($C3518="","",VLOOKUP(FİLTRE!$C3518,'SKT LİSTESİ'!$F:$AJ,16,0)),"")</f>
        <v/>
      </c>
      <c r="AF3518" s="179" t="str">
        <f t="shared" ca="1" si="218"/>
        <v/>
      </c>
      <c r="AG3518" s="179">
        <f t="shared" ca="1" si="219"/>
        <v>0</v>
      </c>
      <c r="AH3518" s="179">
        <f t="shared" ca="1" si="220"/>
        <v>0</v>
      </c>
    </row>
    <row r="3519" spans="2:34" ht="15.75" x14ac:dyDescent="0.25">
      <c r="B3519">
        <f t="shared" ca="1" si="217"/>
        <v>3507</v>
      </c>
      <c r="C3519" t="str">
        <f ca="1">IFERROR(VLOOKUP(B3519,'SKT LİSTESİ'!F:F,1,0),"")</f>
        <v/>
      </c>
      <c r="E3519" s="128" t="str">
        <f ca="1">IFERROR(IF($C3519="","",VLOOKUP(FİLTRE!$C3519,'SKT LİSTESİ'!$F:$S,5,0)),"")</f>
        <v/>
      </c>
      <c r="F3519" s="129" t="str">
        <f ca="1">IFERROR(IF($C3519="","",VLOOKUP(FİLTRE!$C3519,'SKT LİSTESİ'!$F:$S,7,0)),"")</f>
        <v/>
      </c>
      <c r="G3519" s="130" t="str">
        <f ca="1">IFERROR(IF($C3519="","",VLOOKUP(FİLTRE!$C3519,'SKT LİSTESİ'!$F:$S,8,0)),"")</f>
        <v/>
      </c>
      <c r="H3519" s="131" t="str">
        <f ca="1">IF(E3519="","",IF($C3519="","",VLOOKUP(FİLTRE!$C3519,'SKT LİSTESİ'!$F:$S,9,0)))</f>
        <v/>
      </c>
      <c r="I3519" s="132" t="str">
        <f ca="1">IFERROR(IF($C3519="","",VLOOKUP(FİLTRE!$C3519,'SKT LİSTESİ'!$F:$S,10,0)),"")</f>
        <v/>
      </c>
      <c r="J3519" s="133" t="str">
        <f ca="1">IFERROR(IF($C3519="","",VLOOKUP(FİLTRE!$C3519,'SKT LİSTESİ'!$F:$S,11,0)),"")</f>
        <v/>
      </c>
      <c r="K3519" s="134" t="str">
        <f ca="1">IFERROR(IF($C3519="","",VLOOKUP(FİLTRE!$C3519,'SKT LİSTESİ'!$F:$S,12,0)),"")</f>
        <v/>
      </c>
      <c r="L3519" s="134" t="str">
        <f ca="1">IFERROR(IF($C3519="","",VLOOKUP(FİLTRE!$C3519,'SKT LİSTESİ'!$F:$S,13,0)),"")</f>
        <v/>
      </c>
      <c r="M3519" s="135" t="str">
        <f ca="1">IFERROR(IF($C3519="","",VLOOKUP(FİLTRE!$C3519,'SKT LİSTESİ'!$F:$AJ,14,0)),"")</f>
        <v/>
      </c>
      <c r="N3519" s="31" t="str">
        <f ca="1">IFERROR(IF($C3519="","",VLOOKUP(FİLTRE!$C3519,'SKT LİSTESİ'!$F:$AJ,22,0)),"")</f>
        <v/>
      </c>
      <c r="O3519" s="136" t="str">
        <f ca="1">IFERROR(IF($C3519="","",VLOOKUP(FİLTRE!$C3519,'SKT LİSTESİ'!$F:$AJ,23,0)),"")</f>
        <v/>
      </c>
      <c r="P3519" s="31"/>
      <c r="Q3519" s="31"/>
      <c r="R3519" s="137" t="str">
        <f ca="1">(IFERROR(IF($C3519="","",VLOOKUP(FİLTRE!$C3519,'SKT LİSTESİ'!$F:$AJ,15,0)),""))</f>
        <v/>
      </c>
      <c r="S3519" s="138" t="str">
        <f ca="1">IFERROR(IF($C3519="","",VLOOKUP(FİLTRE!$C3519,'SKT LİSTESİ'!$F:$AJ,16,0)),"")</f>
        <v/>
      </c>
      <c r="AF3519" s="179" t="str">
        <f t="shared" ca="1" si="218"/>
        <v/>
      </c>
      <c r="AG3519" s="179">
        <f t="shared" ca="1" si="219"/>
        <v>0</v>
      </c>
      <c r="AH3519" s="179">
        <f t="shared" ca="1" si="220"/>
        <v>0</v>
      </c>
    </row>
    <row r="3520" spans="2:34" ht="15.75" x14ac:dyDescent="0.25">
      <c r="B3520">
        <f t="shared" ca="1" si="217"/>
        <v>3508</v>
      </c>
      <c r="C3520" t="str">
        <f ca="1">IFERROR(VLOOKUP(B3520,'SKT LİSTESİ'!F:F,1,0),"")</f>
        <v/>
      </c>
      <c r="E3520" s="128" t="str">
        <f ca="1">IFERROR(IF($C3520="","",VLOOKUP(FİLTRE!$C3520,'SKT LİSTESİ'!$F:$S,5,0)),"")</f>
        <v/>
      </c>
      <c r="F3520" s="129" t="str">
        <f ca="1">IFERROR(IF($C3520="","",VLOOKUP(FİLTRE!$C3520,'SKT LİSTESİ'!$F:$S,7,0)),"")</f>
        <v/>
      </c>
      <c r="G3520" s="130" t="str">
        <f ca="1">IFERROR(IF($C3520="","",VLOOKUP(FİLTRE!$C3520,'SKT LİSTESİ'!$F:$S,8,0)),"")</f>
        <v/>
      </c>
      <c r="H3520" s="131" t="str">
        <f ca="1">IF(E3520="","",IF($C3520="","",VLOOKUP(FİLTRE!$C3520,'SKT LİSTESİ'!$F:$S,9,0)))</f>
        <v/>
      </c>
      <c r="I3520" s="132" t="str">
        <f ca="1">IFERROR(IF($C3520="","",VLOOKUP(FİLTRE!$C3520,'SKT LİSTESİ'!$F:$S,10,0)),"")</f>
        <v/>
      </c>
      <c r="J3520" s="133" t="str">
        <f ca="1">IFERROR(IF($C3520="","",VLOOKUP(FİLTRE!$C3520,'SKT LİSTESİ'!$F:$S,11,0)),"")</f>
        <v/>
      </c>
      <c r="K3520" s="134" t="str">
        <f ca="1">IFERROR(IF($C3520="","",VLOOKUP(FİLTRE!$C3520,'SKT LİSTESİ'!$F:$S,12,0)),"")</f>
        <v/>
      </c>
      <c r="L3520" s="134" t="str">
        <f ca="1">IFERROR(IF($C3520="","",VLOOKUP(FİLTRE!$C3520,'SKT LİSTESİ'!$F:$S,13,0)),"")</f>
        <v/>
      </c>
      <c r="M3520" s="135" t="str">
        <f ca="1">IFERROR(IF($C3520="","",VLOOKUP(FİLTRE!$C3520,'SKT LİSTESİ'!$F:$AJ,14,0)),"")</f>
        <v/>
      </c>
      <c r="N3520" s="31" t="str">
        <f ca="1">IFERROR(IF($C3520="","",VLOOKUP(FİLTRE!$C3520,'SKT LİSTESİ'!$F:$AJ,22,0)),"")</f>
        <v/>
      </c>
      <c r="O3520" s="136" t="str">
        <f ca="1">IFERROR(IF($C3520="","",VLOOKUP(FİLTRE!$C3520,'SKT LİSTESİ'!$F:$AJ,23,0)),"")</f>
        <v/>
      </c>
      <c r="P3520" s="31"/>
      <c r="Q3520" s="31"/>
      <c r="R3520" s="137" t="str">
        <f ca="1">(IFERROR(IF($C3520="","",VLOOKUP(FİLTRE!$C3520,'SKT LİSTESİ'!$F:$AJ,15,0)),""))</f>
        <v/>
      </c>
      <c r="S3520" s="138" t="str">
        <f ca="1">IFERROR(IF($C3520="","",VLOOKUP(FİLTRE!$C3520,'SKT LİSTESİ'!$F:$AJ,16,0)),"")</f>
        <v/>
      </c>
      <c r="AF3520" s="179" t="str">
        <f t="shared" ca="1" si="218"/>
        <v/>
      </c>
      <c r="AG3520" s="179">
        <f t="shared" ca="1" si="219"/>
        <v>0</v>
      </c>
      <c r="AH3520" s="179">
        <f t="shared" ca="1" si="220"/>
        <v>0</v>
      </c>
    </row>
    <row r="3521" spans="2:34" ht="15.75" x14ac:dyDescent="0.25">
      <c r="B3521">
        <f t="shared" ca="1" si="217"/>
        <v>3509</v>
      </c>
      <c r="C3521" t="str">
        <f ca="1">IFERROR(VLOOKUP(B3521,'SKT LİSTESİ'!F:F,1,0),"")</f>
        <v/>
      </c>
      <c r="E3521" s="128" t="str">
        <f ca="1">IFERROR(IF($C3521="","",VLOOKUP(FİLTRE!$C3521,'SKT LİSTESİ'!$F:$S,5,0)),"")</f>
        <v/>
      </c>
      <c r="F3521" s="129" t="str">
        <f ca="1">IFERROR(IF($C3521="","",VLOOKUP(FİLTRE!$C3521,'SKT LİSTESİ'!$F:$S,7,0)),"")</f>
        <v/>
      </c>
      <c r="G3521" s="130" t="str">
        <f ca="1">IFERROR(IF($C3521="","",VLOOKUP(FİLTRE!$C3521,'SKT LİSTESİ'!$F:$S,8,0)),"")</f>
        <v/>
      </c>
      <c r="H3521" s="131" t="str">
        <f ca="1">IF(E3521="","",IF($C3521="","",VLOOKUP(FİLTRE!$C3521,'SKT LİSTESİ'!$F:$S,9,0)))</f>
        <v/>
      </c>
      <c r="I3521" s="132" t="str">
        <f ca="1">IFERROR(IF($C3521="","",VLOOKUP(FİLTRE!$C3521,'SKT LİSTESİ'!$F:$S,10,0)),"")</f>
        <v/>
      </c>
      <c r="J3521" s="133" t="str">
        <f ca="1">IFERROR(IF($C3521="","",VLOOKUP(FİLTRE!$C3521,'SKT LİSTESİ'!$F:$S,11,0)),"")</f>
        <v/>
      </c>
      <c r="K3521" s="134" t="str">
        <f ca="1">IFERROR(IF($C3521="","",VLOOKUP(FİLTRE!$C3521,'SKT LİSTESİ'!$F:$S,12,0)),"")</f>
        <v/>
      </c>
      <c r="L3521" s="134" t="str">
        <f ca="1">IFERROR(IF($C3521="","",VLOOKUP(FİLTRE!$C3521,'SKT LİSTESİ'!$F:$S,13,0)),"")</f>
        <v/>
      </c>
      <c r="M3521" s="135" t="str">
        <f ca="1">IFERROR(IF($C3521="","",VLOOKUP(FİLTRE!$C3521,'SKT LİSTESİ'!$F:$AJ,14,0)),"")</f>
        <v/>
      </c>
      <c r="N3521" s="31" t="str">
        <f ca="1">IFERROR(IF($C3521="","",VLOOKUP(FİLTRE!$C3521,'SKT LİSTESİ'!$F:$AJ,22,0)),"")</f>
        <v/>
      </c>
      <c r="O3521" s="136" t="str">
        <f ca="1">IFERROR(IF($C3521="","",VLOOKUP(FİLTRE!$C3521,'SKT LİSTESİ'!$F:$AJ,23,0)),"")</f>
        <v/>
      </c>
      <c r="P3521" s="31"/>
      <c r="Q3521" s="31"/>
      <c r="R3521" s="137" t="str">
        <f ca="1">(IFERROR(IF($C3521="","",VLOOKUP(FİLTRE!$C3521,'SKT LİSTESİ'!$F:$AJ,15,0)),""))</f>
        <v/>
      </c>
      <c r="S3521" s="138" t="str">
        <f ca="1">IFERROR(IF($C3521="","",VLOOKUP(FİLTRE!$C3521,'SKT LİSTESİ'!$F:$AJ,16,0)),"")</f>
        <v/>
      </c>
      <c r="AF3521" s="179" t="str">
        <f t="shared" ca="1" si="218"/>
        <v/>
      </c>
      <c r="AG3521" s="179">
        <f t="shared" ca="1" si="219"/>
        <v>0</v>
      </c>
      <c r="AH3521" s="179">
        <f t="shared" ca="1" si="220"/>
        <v>0</v>
      </c>
    </row>
    <row r="3522" spans="2:34" ht="15.75" x14ac:dyDescent="0.25">
      <c r="B3522">
        <f t="shared" ca="1" si="217"/>
        <v>3510</v>
      </c>
      <c r="C3522" t="str">
        <f ca="1">IFERROR(VLOOKUP(B3522,'SKT LİSTESİ'!F:F,1,0),"")</f>
        <v/>
      </c>
      <c r="E3522" s="128" t="str">
        <f ca="1">IFERROR(IF($C3522="","",VLOOKUP(FİLTRE!$C3522,'SKT LİSTESİ'!$F:$S,5,0)),"")</f>
        <v/>
      </c>
      <c r="F3522" s="129" t="str">
        <f ca="1">IFERROR(IF($C3522="","",VLOOKUP(FİLTRE!$C3522,'SKT LİSTESİ'!$F:$S,7,0)),"")</f>
        <v/>
      </c>
      <c r="G3522" s="130" t="str">
        <f ca="1">IFERROR(IF($C3522="","",VLOOKUP(FİLTRE!$C3522,'SKT LİSTESİ'!$F:$S,8,0)),"")</f>
        <v/>
      </c>
      <c r="H3522" s="131" t="str">
        <f ca="1">IF(E3522="","",IF($C3522="","",VLOOKUP(FİLTRE!$C3522,'SKT LİSTESİ'!$F:$S,9,0)))</f>
        <v/>
      </c>
      <c r="I3522" s="132" t="str">
        <f ca="1">IFERROR(IF($C3522="","",VLOOKUP(FİLTRE!$C3522,'SKT LİSTESİ'!$F:$S,10,0)),"")</f>
        <v/>
      </c>
      <c r="J3522" s="133" t="str">
        <f ca="1">IFERROR(IF($C3522="","",VLOOKUP(FİLTRE!$C3522,'SKT LİSTESİ'!$F:$S,11,0)),"")</f>
        <v/>
      </c>
      <c r="K3522" s="134" t="str">
        <f ca="1">IFERROR(IF($C3522="","",VLOOKUP(FİLTRE!$C3522,'SKT LİSTESİ'!$F:$S,12,0)),"")</f>
        <v/>
      </c>
      <c r="L3522" s="134" t="str">
        <f ca="1">IFERROR(IF($C3522="","",VLOOKUP(FİLTRE!$C3522,'SKT LİSTESİ'!$F:$S,13,0)),"")</f>
        <v/>
      </c>
      <c r="M3522" s="135" t="str">
        <f ca="1">IFERROR(IF($C3522="","",VLOOKUP(FİLTRE!$C3522,'SKT LİSTESİ'!$F:$AJ,14,0)),"")</f>
        <v/>
      </c>
      <c r="N3522" s="31" t="str">
        <f ca="1">IFERROR(IF($C3522="","",VLOOKUP(FİLTRE!$C3522,'SKT LİSTESİ'!$F:$AJ,22,0)),"")</f>
        <v/>
      </c>
      <c r="O3522" s="136" t="str">
        <f ca="1">IFERROR(IF($C3522="","",VLOOKUP(FİLTRE!$C3522,'SKT LİSTESİ'!$F:$AJ,23,0)),"")</f>
        <v/>
      </c>
      <c r="P3522" s="31"/>
      <c r="Q3522" s="31"/>
      <c r="R3522" s="137" t="str">
        <f ca="1">(IFERROR(IF($C3522="","",VLOOKUP(FİLTRE!$C3522,'SKT LİSTESİ'!$F:$AJ,15,0)),""))</f>
        <v/>
      </c>
      <c r="S3522" s="138" t="str">
        <f ca="1">IFERROR(IF($C3522="","",VLOOKUP(FİLTRE!$C3522,'SKT LİSTESİ'!$F:$AJ,16,0)),"")</f>
        <v/>
      </c>
      <c r="AF3522" s="179" t="str">
        <f t="shared" ca="1" si="218"/>
        <v/>
      </c>
      <c r="AG3522" s="179">
        <f t="shared" ca="1" si="219"/>
        <v>0</v>
      </c>
      <c r="AH3522" s="179">
        <f t="shared" ca="1" si="220"/>
        <v>0</v>
      </c>
    </row>
    <row r="3523" spans="2:34" ht="15.75" x14ac:dyDescent="0.25">
      <c r="B3523">
        <f t="shared" ca="1" si="217"/>
        <v>3511</v>
      </c>
      <c r="C3523" t="str">
        <f ca="1">IFERROR(VLOOKUP(B3523,'SKT LİSTESİ'!F:F,1,0),"")</f>
        <v/>
      </c>
      <c r="E3523" s="128" t="str">
        <f ca="1">IFERROR(IF($C3523="","",VLOOKUP(FİLTRE!$C3523,'SKT LİSTESİ'!$F:$S,5,0)),"")</f>
        <v/>
      </c>
      <c r="F3523" s="129" t="str">
        <f ca="1">IFERROR(IF($C3523="","",VLOOKUP(FİLTRE!$C3523,'SKT LİSTESİ'!$F:$S,7,0)),"")</f>
        <v/>
      </c>
      <c r="G3523" s="130" t="str">
        <f ca="1">IFERROR(IF($C3523="","",VLOOKUP(FİLTRE!$C3523,'SKT LİSTESİ'!$F:$S,8,0)),"")</f>
        <v/>
      </c>
      <c r="H3523" s="131" t="str">
        <f ca="1">IF(E3523="","",IF($C3523="","",VLOOKUP(FİLTRE!$C3523,'SKT LİSTESİ'!$F:$S,9,0)))</f>
        <v/>
      </c>
      <c r="I3523" s="132" t="str">
        <f ca="1">IFERROR(IF($C3523="","",VLOOKUP(FİLTRE!$C3523,'SKT LİSTESİ'!$F:$S,10,0)),"")</f>
        <v/>
      </c>
      <c r="J3523" s="133" t="str">
        <f ca="1">IFERROR(IF($C3523="","",VLOOKUP(FİLTRE!$C3523,'SKT LİSTESİ'!$F:$S,11,0)),"")</f>
        <v/>
      </c>
      <c r="K3523" s="134" t="str">
        <f ca="1">IFERROR(IF($C3523="","",VLOOKUP(FİLTRE!$C3523,'SKT LİSTESİ'!$F:$S,12,0)),"")</f>
        <v/>
      </c>
      <c r="L3523" s="134" t="str">
        <f ca="1">IFERROR(IF($C3523="","",VLOOKUP(FİLTRE!$C3523,'SKT LİSTESİ'!$F:$S,13,0)),"")</f>
        <v/>
      </c>
      <c r="M3523" s="135" t="str">
        <f ca="1">IFERROR(IF($C3523="","",VLOOKUP(FİLTRE!$C3523,'SKT LİSTESİ'!$F:$AJ,14,0)),"")</f>
        <v/>
      </c>
      <c r="N3523" s="31" t="str">
        <f ca="1">IFERROR(IF($C3523="","",VLOOKUP(FİLTRE!$C3523,'SKT LİSTESİ'!$F:$AJ,22,0)),"")</f>
        <v/>
      </c>
      <c r="O3523" s="136" t="str">
        <f ca="1">IFERROR(IF($C3523="","",VLOOKUP(FİLTRE!$C3523,'SKT LİSTESİ'!$F:$AJ,23,0)),"")</f>
        <v/>
      </c>
      <c r="P3523" s="31"/>
      <c r="Q3523" s="31"/>
      <c r="R3523" s="137" t="str">
        <f ca="1">(IFERROR(IF($C3523="","",VLOOKUP(FİLTRE!$C3523,'SKT LİSTESİ'!$F:$AJ,15,0)),""))</f>
        <v/>
      </c>
      <c r="S3523" s="138" t="str">
        <f ca="1">IFERROR(IF($C3523="","",VLOOKUP(FİLTRE!$C3523,'SKT LİSTESİ'!$F:$AJ,16,0)),"")</f>
        <v/>
      </c>
      <c r="AF3523" s="179" t="str">
        <f t="shared" ca="1" si="218"/>
        <v/>
      </c>
      <c r="AG3523" s="179">
        <f t="shared" ca="1" si="219"/>
        <v>0</v>
      </c>
      <c r="AH3523" s="179">
        <f t="shared" ca="1" si="220"/>
        <v>0</v>
      </c>
    </row>
    <row r="3524" spans="2:34" ht="15.75" x14ac:dyDescent="0.25">
      <c r="B3524">
        <f t="shared" ca="1" si="217"/>
        <v>3512</v>
      </c>
      <c r="C3524" t="str">
        <f ca="1">IFERROR(VLOOKUP(B3524,'SKT LİSTESİ'!F:F,1,0),"")</f>
        <v/>
      </c>
      <c r="E3524" s="128" t="str">
        <f ca="1">IFERROR(IF($C3524="","",VLOOKUP(FİLTRE!$C3524,'SKT LİSTESİ'!$F:$S,5,0)),"")</f>
        <v/>
      </c>
      <c r="F3524" s="129" t="str">
        <f ca="1">IFERROR(IF($C3524="","",VLOOKUP(FİLTRE!$C3524,'SKT LİSTESİ'!$F:$S,7,0)),"")</f>
        <v/>
      </c>
      <c r="G3524" s="130" t="str">
        <f ca="1">IFERROR(IF($C3524="","",VLOOKUP(FİLTRE!$C3524,'SKT LİSTESİ'!$F:$S,8,0)),"")</f>
        <v/>
      </c>
      <c r="H3524" s="131" t="str">
        <f ca="1">IF(E3524="","",IF($C3524="","",VLOOKUP(FİLTRE!$C3524,'SKT LİSTESİ'!$F:$S,9,0)))</f>
        <v/>
      </c>
      <c r="I3524" s="132" t="str">
        <f ca="1">IFERROR(IF($C3524="","",VLOOKUP(FİLTRE!$C3524,'SKT LİSTESİ'!$F:$S,10,0)),"")</f>
        <v/>
      </c>
      <c r="J3524" s="133" t="str">
        <f ca="1">IFERROR(IF($C3524="","",VLOOKUP(FİLTRE!$C3524,'SKT LİSTESİ'!$F:$S,11,0)),"")</f>
        <v/>
      </c>
      <c r="K3524" s="134" t="str">
        <f ca="1">IFERROR(IF($C3524="","",VLOOKUP(FİLTRE!$C3524,'SKT LİSTESİ'!$F:$S,12,0)),"")</f>
        <v/>
      </c>
      <c r="L3524" s="134" t="str">
        <f ca="1">IFERROR(IF($C3524="","",VLOOKUP(FİLTRE!$C3524,'SKT LİSTESİ'!$F:$S,13,0)),"")</f>
        <v/>
      </c>
      <c r="M3524" s="135" t="str">
        <f ca="1">IFERROR(IF($C3524="","",VLOOKUP(FİLTRE!$C3524,'SKT LİSTESİ'!$F:$AJ,14,0)),"")</f>
        <v/>
      </c>
      <c r="N3524" s="31" t="str">
        <f ca="1">IFERROR(IF($C3524="","",VLOOKUP(FİLTRE!$C3524,'SKT LİSTESİ'!$F:$AJ,22,0)),"")</f>
        <v/>
      </c>
      <c r="O3524" s="136" t="str">
        <f ca="1">IFERROR(IF($C3524="","",VLOOKUP(FİLTRE!$C3524,'SKT LİSTESİ'!$F:$AJ,23,0)),"")</f>
        <v/>
      </c>
      <c r="P3524" s="31"/>
      <c r="Q3524" s="31"/>
      <c r="R3524" s="137" t="str">
        <f ca="1">(IFERROR(IF($C3524="","",VLOOKUP(FİLTRE!$C3524,'SKT LİSTESİ'!$F:$AJ,15,0)),""))</f>
        <v/>
      </c>
      <c r="S3524" s="138" t="str">
        <f ca="1">IFERROR(IF($C3524="","",VLOOKUP(FİLTRE!$C3524,'SKT LİSTESİ'!$F:$AJ,16,0)),"")</f>
        <v/>
      </c>
      <c r="AF3524" s="179" t="str">
        <f t="shared" ca="1" si="218"/>
        <v/>
      </c>
      <c r="AG3524" s="179">
        <f t="shared" ca="1" si="219"/>
        <v>0</v>
      </c>
      <c r="AH3524" s="179">
        <f t="shared" ca="1" si="220"/>
        <v>0</v>
      </c>
    </row>
    <row r="3525" spans="2:34" ht="15.75" x14ac:dyDescent="0.25">
      <c r="B3525">
        <f t="shared" ca="1" si="217"/>
        <v>3513</v>
      </c>
      <c r="C3525" t="str">
        <f ca="1">IFERROR(VLOOKUP(B3525,'SKT LİSTESİ'!F:F,1,0),"")</f>
        <v/>
      </c>
      <c r="E3525" s="128" t="str">
        <f ca="1">IFERROR(IF($C3525="","",VLOOKUP(FİLTRE!$C3525,'SKT LİSTESİ'!$F:$S,5,0)),"")</f>
        <v/>
      </c>
      <c r="F3525" s="129" t="str">
        <f ca="1">IFERROR(IF($C3525="","",VLOOKUP(FİLTRE!$C3525,'SKT LİSTESİ'!$F:$S,7,0)),"")</f>
        <v/>
      </c>
      <c r="G3525" s="130" t="str">
        <f ca="1">IFERROR(IF($C3525="","",VLOOKUP(FİLTRE!$C3525,'SKT LİSTESİ'!$F:$S,8,0)),"")</f>
        <v/>
      </c>
      <c r="H3525" s="131" t="str">
        <f ca="1">IF(E3525="","",IF($C3525="","",VLOOKUP(FİLTRE!$C3525,'SKT LİSTESİ'!$F:$S,9,0)))</f>
        <v/>
      </c>
      <c r="I3525" s="132" t="str">
        <f ca="1">IFERROR(IF($C3525="","",VLOOKUP(FİLTRE!$C3525,'SKT LİSTESİ'!$F:$S,10,0)),"")</f>
        <v/>
      </c>
      <c r="J3525" s="133" t="str">
        <f ca="1">IFERROR(IF($C3525="","",VLOOKUP(FİLTRE!$C3525,'SKT LİSTESİ'!$F:$S,11,0)),"")</f>
        <v/>
      </c>
      <c r="K3525" s="134" t="str">
        <f ca="1">IFERROR(IF($C3525="","",VLOOKUP(FİLTRE!$C3525,'SKT LİSTESİ'!$F:$S,12,0)),"")</f>
        <v/>
      </c>
      <c r="L3525" s="134" t="str">
        <f ca="1">IFERROR(IF($C3525="","",VLOOKUP(FİLTRE!$C3525,'SKT LİSTESİ'!$F:$S,13,0)),"")</f>
        <v/>
      </c>
      <c r="M3525" s="135" t="str">
        <f ca="1">IFERROR(IF($C3525="","",VLOOKUP(FİLTRE!$C3525,'SKT LİSTESİ'!$F:$AJ,14,0)),"")</f>
        <v/>
      </c>
      <c r="N3525" s="31" t="str">
        <f ca="1">IFERROR(IF($C3525="","",VLOOKUP(FİLTRE!$C3525,'SKT LİSTESİ'!$F:$AJ,22,0)),"")</f>
        <v/>
      </c>
      <c r="O3525" s="136" t="str">
        <f ca="1">IFERROR(IF($C3525="","",VLOOKUP(FİLTRE!$C3525,'SKT LİSTESİ'!$F:$AJ,23,0)),"")</f>
        <v/>
      </c>
      <c r="P3525" s="31"/>
      <c r="Q3525" s="31"/>
      <c r="R3525" s="137" t="str">
        <f ca="1">(IFERROR(IF($C3525="","",VLOOKUP(FİLTRE!$C3525,'SKT LİSTESİ'!$F:$AJ,15,0)),""))</f>
        <v/>
      </c>
      <c r="S3525" s="138" t="str">
        <f ca="1">IFERROR(IF($C3525="","",VLOOKUP(FİLTRE!$C3525,'SKT LİSTESİ'!$F:$AJ,16,0)),"")</f>
        <v/>
      </c>
      <c r="AF3525" s="179" t="str">
        <f t="shared" ca="1" si="218"/>
        <v/>
      </c>
      <c r="AG3525" s="179">
        <f t="shared" ca="1" si="219"/>
        <v>0</v>
      </c>
      <c r="AH3525" s="179">
        <f t="shared" ca="1" si="220"/>
        <v>0</v>
      </c>
    </row>
    <row r="3526" spans="2:34" ht="15.75" x14ac:dyDescent="0.25">
      <c r="B3526">
        <f t="shared" ca="1" si="217"/>
        <v>3514</v>
      </c>
      <c r="C3526" t="str">
        <f ca="1">IFERROR(VLOOKUP(B3526,'SKT LİSTESİ'!F:F,1,0),"")</f>
        <v/>
      </c>
      <c r="E3526" s="128" t="str">
        <f ca="1">IFERROR(IF($C3526="","",VLOOKUP(FİLTRE!$C3526,'SKT LİSTESİ'!$F:$S,5,0)),"")</f>
        <v/>
      </c>
      <c r="F3526" s="129" t="str">
        <f ca="1">IFERROR(IF($C3526="","",VLOOKUP(FİLTRE!$C3526,'SKT LİSTESİ'!$F:$S,7,0)),"")</f>
        <v/>
      </c>
      <c r="G3526" s="130" t="str">
        <f ca="1">IFERROR(IF($C3526="","",VLOOKUP(FİLTRE!$C3526,'SKT LİSTESİ'!$F:$S,8,0)),"")</f>
        <v/>
      </c>
      <c r="H3526" s="131" t="str">
        <f ca="1">IF(E3526="","",IF($C3526="","",VLOOKUP(FİLTRE!$C3526,'SKT LİSTESİ'!$F:$S,9,0)))</f>
        <v/>
      </c>
      <c r="I3526" s="132" t="str">
        <f ca="1">IFERROR(IF($C3526="","",VLOOKUP(FİLTRE!$C3526,'SKT LİSTESİ'!$F:$S,10,0)),"")</f>
        <v/>
      </c>
      <c r="J3526" s="133" t="str">
        <f ca="1">IFERROR(IF($C3526="","",VLOOKUP(FİLTRE!$C3526,'SKT LİSTESİ'!$F:$S,11,0)),"")</f>
        <v/>
      </c>
      <c r="K3526" s="134" t="str">
        <f ca="1">IFERROR(IF($C3526="","",VLOOKUP(FİLTRE!$C3526,'SKT LİSTESİ'!$F:$S,12,0)),"")</f>
        <v/>
      </c>
      <c r="L3526" s="134" t="str">
        <f ca="1">IFERROR(IF($C3526="","",VLOOKUP(FİLTRE!$C3526,'SKT LİSTESİ'!$F:$S,13,0)),"")</f>
        <v/>
      </c>
      <c r="M3526" s="135" t="str">
        <f ca="1">IFERROR(IF($C3526="","",VLOOKUP(FİLTRE!$C3526,'SKT LİSTESİ'!$F:$AJ,14,0)),"")</f>
        <v/>
      </c>
      <c r="N3526" s="31" t="str">
        <f ca="1">IFERROR(IF($C3526="","",VLOOKUP(FİLTRE!$C3526,'SKT LİSTESİ'!$F:$AJ,22,0)),"")</f>
        <v/>
      </c>
      <c r="O3526" s="136" t="str">
        <f ca="1">IFERROR(IF($C3526="","",VLOOKUP(FİLTRE!$C3526,'SKT LİSTESİ'!$F:$AJ,23,0)),"")</f>
        <v/>
      </c>
      <c r="P3526" s="31"/>
      <c r="Q3526" s="31"/>
      <c r="R3526" s="137" t="str">
        <f ca="1">(IFERROR(IF($C3526="","",VLOOKUP(FİLTRE!$C3526,'SKT LİSTESİ'!$F:$AJ,15,0)),""))</f>
        <v/>
      </c>
      <c r="S3526" s="138" t="str">
        <f ca="1">IFERROR(IF($C3526="","",VLOOKUP(FİLTRE!$C3526,'SKT LİSTESİ'!$F:$AJ,16,0)),"")</f>
        <v/>
      </c>
      <c r="AF3526" s="179" t="str">
        <f t="shared" ca="1" si="218"/>
        <v/>
      </c>
      <c r="AG3526" s="179">
        <f t="shared" ca="1" si="219"/>
        <v>0</v>
      </c>
      <c r="AH3526" s="179">
        <f t="shared" ca="1" si="220"/>
        <v>0</v>
      </c>
    </row>
    <row r="3527" spans="2:34" ht="15.75" x14ac:dyDescent="0.25">
      <c r="B3527">
        <f t="shared" ca="1" si="217"/>
        <v>3515</v>
      </c>
      <c r="C3527" t="str">
        <f ca="1">IFERROR(VLOOKUP(B3527,'SKT LİSTESİ'!F:F,1,0),"")</f>
        <v/>
      </c>
      <c r="E3527" s="128" t="str">
        <f ca="1">IFERROR(IF($C3527="","",VLOOKUP(FİLTRE!$C3527,'SKT LİSTESİ'!$F:$S,5,0)),"")</f>
        <v/>
      </c>
      <c r="F3527" s="129" t="str">
        <f ca="1">IFERROR(IF($C3527="","",VLOOKUP(FİLTRE!$C3527,'SKT LİSTESİ'!$F:$S,7,0)),"")</f>
        <v/>
      </c>
      <c r="G3527" s="130" t="str">
        <f ca="1">IFERROR(IF($C3527="","",VLOOKUP(FİLTRE!$C3527,'SKT LİSTESİ'!$F:$S,8,0)),"")</f>
        <v/>
      </c>
      <c r="H3527" s="131" t="str">
        <f ca="1">IF(E3527="","",IF($C3527="","",VLOOKUP(FİLTRE!$C3527,'SKT LİSTESİ'!$F:$S,9,0)))</f>
        <v/>
      </c>
      <c r="I3527" s="132" t="str">
        <f ca="1">IFERROR(IF($C3527="","",VLOOKUP(FİLTRE!$C3527,'SKT LİSTESİ'!$F:$S,10,0)),"")</f>
        <v/>
      </c>
      <c r="J3527" s="133" t="str">
        <f ca="1">IFERROR(IF($C3527="","",VLOOKUP(FİLTRE!$C3527,'SKT LİSTESİ'!$F:$S,11,0)),"")</f>
        <v/>
      </c>
      <c r="K3527" s="134" t="str">
        <f ca="1">IFERROR(IF($C3527="","",VLOOKUP(FİLTRE!$C3527,'SKT LİSTESİ'!$F:$S,12,0)),"")</f>
        <v/>
      </c>
      <c r="L3527" s="134" t="str">
        <f ca="1">IFERROR(IF($C3527="","",VLOOKUP(FİLTRE!$C3527,'SKT LİSTESİ'!$F:$S,13,0)),"")</f>
        <v/>
      </c>
      <c r="M3527" s="135" t="str">
        <f ca="1">IFERROR(IF($C3527="","",VLOOKUP(FİLTRE!$C3527,'SKT LİSTESİ'!$F:$AJ,14,0)),"")</f>
        <v/>
      </c>
      <c r="N3527" s="31" t="str">
        <f ca="1">IFERROR(IF($C3527="","",VLOOKUP(FİLTRE!$C3527,'SKT LİSTESİ'!$F:$AJ,22,0)),"")</f>
        <v/>
      </c>
      <c r="O3527" s="136" t="str">
        <f ca="1">IFERROR(IF($C3527="","",VLOOKUP(FİLTRE!$C3527,'SKT LİSTESİ'!$F:$AJ,23,0)),"")</f>
        <v/>
      </c>
      <c r="P3527" s="31"/>
      <c r="Q3527" s="31"/>
      <c r="R3527" s="137" t="str">
        <f ca="1">(IFERROR(IF($C3527="","",VLOOKUP(FİLTRE!$C3527,'SKT LİSTESİ'!$F:$AJ,15,0)),""))</f>
        <v/>
      </c>
      <c r="S3527" s="138" t="str">
        <f ca="1">IFERROR(IF($C3527="","",VLOOKUP(FİLTRE!$C3527,'SKT LİSTESİ'!$F:$AJ,16,0)),"")</f>
        <v/>
      </c>
      <c r="AF3527" s="179" t="str">
        <f t="shared" ca="1" si="218"/>
        <v/>
      </c>
      <c r="AG3527" s="179">
        <f t="shared" ca="1" si="219"/>
        <v>0</v>
      </c>
      <c r="AH3527" s="179">
        <f t="shared" ca="1" si="220"/>
        <v>0</v>
      </c>
    </row>
    <row r="3528" spans="2:34" ht="15.75" x14ac:dyDescent="0.25">
      <c r="B3528">
        <f t="shared" ca="1" si="217"/>
        <v>3516</v>
      </c>
      <c r="C3528" t="str">
        <f ca="1">IFERROR(VLOOKUP(B3528,'SKT LİSTESİ'!F:F,1,0),"")</f>
        <v/>
      </c>
      <c r="E3528" s="128" t="str">
        <f ca="1">IFERROR(IF($C3528="","",VLOOKUP(FİLTRE!$C3528,'SKT LİSTESİ'!$F:$S,5,0)),"")</f>
        <v/>
      </c>
      <c r="F3528" s="129" t="str">
        <f ca="1">IFERROR(IF($C3528="","",VLOOKUP(FİLTRE!$C3528,'SKT LİSTESİ'!$F:$S,7,0)),"")</f>
        <v/>
      </c>
      <c r="G3528" s="130" t="str">
        <f ca="1">IFERROR(IF($C3528="","",VLOOKUP(FİLTRE!$C3528,'SKT LİSTESİ'!$F:$S,8,0)),"")</f>
        <v/>
      </c>
      <c r="H3528" s="131" t="str">
        <f ca="1">IF(E3528="","",IF($C3528="","",VLOOKUP(FİLTRE!$C3528,'SKT LİSTESİ'!$F:$S,9,0)))</f>
        <v/>
      </c>
      <c r="I3528" s="132" t="str">
        <f ca="1">IFERROR(IF($C3528="","",VLOOKUP(FİLTRE!$C3528,'SKT LİSTESİ'!$F:$S,10,0)),"")</f>
        <v/>
      </c>
      <c r="J3528" s="133" t="str">
        <f ca="1">IFERROR(IF($C3528="","",VLOOKUP(FİLTRE!$C3528,'SKT LİSTESİ'!$F:$S,11,0)),"")</f>
        <v/>
      </c>
      <c r="K3528" s="134" t="str">
        <f ca="1">IFERROR(IF($C3528="","",VLOOKUP(FİLTRE!$C3528,'SKT LİSTESİ'!$F:$S,12,0)),"")</f>
        <v/>
      </c>
      <c r="L3528" s="134" t="str">
        <f ca="1">IFERROR(IF($C3528="","",VLOOKUP(FİLTRE!$C3528,'SKT LİSTESİ'!$F:$S,13,0)),"")</f>
        <v/>
      </c>
      <c r="M3528" s="135" t="str">
        <f ca="1">IFERROR(IF($C3528="","",VLOOKUP(FİLTRE!$C3528,'SKT LİSTESİ'!$F:$AJ,14,0)),"")</f>
        <v/>
      </c>
      <c r="N3528" s="31" t="str">
        <f ca="1">IFERROR(IF($C3528="","",VLOOKUP(FİLTRE!$C3528,'SKT LİSTESİ'!$F:$AJ,22,0)),"")</f>
        <v/>
      </c>
      <c r="O3528" s="136" t="str">
        <f ca="1">IFERROR(IF($C3528="","",VLOOKUP(FİLTRE!$C3528,'SKT LİSTESİ'!$F:$AJ,23,0)),"")</f>
        <v/>
      </c>
      <c r="P3528" s="31"/>
      <c r="Q3528" s="31"/>
      <c r="R3528" s="137" t="str">
        <f ca="1">(IFERROR(IF($C3528="","",VLOOKUP(FİLTRE!$C3528,'SKT LİSTESİ'!$F:$AJ,15,0)),""))</f>
        <v/>
      </c>
      <c r="S3528" s="138" t="str">
        <f ca="1">IFERROR(IF($C3528="","",VLOOKUP(FİLTRE!$C3528,'SKT LİSTESİ'!$F:$AJ,16,0)),"")</f>
        <v/>
      </c>
      <c r="AF3528" s="179" t="str">
        <f t="shared" ca="1" si="218"/>
        <v/>
      </c>
      <c r="AG3528" s="179">
        <f t="shared" ca="1" si="219"/>
        <v>0</v>
      </c>
      <c r="AH3528" s="179">
        <f t="shared" ca="1" si="220"/>
        <v>0</v>
      </c>
    </row>
    <row r="3529" spans="2:34" ht="15.75" x14ac:dyDescent="0.25">
      <c r="B3529">
        <f t="shared" ca="1" si="217"/>
        <v>3517</v>
      </c>
      <c r="C3529" t="str">
        <f ca="1">IFERROR(VLOOKUP(B3529,'SKT LİSTESİ'!F:F,1,0),"")</f>
        <v/>
      </c>
      <c r="E3529" s="128" t="str">
        <f ca="1">IFERROR(IF($C3529="","",VLOOKUP(FİLTRE!$C3529,'SKT LİSTESİ'!$F:$S,5,0)),"")</f>
        <v/>
      </c>
      <c r="F3529" s="129" t="str">
        <f ca="1">IFERROR(IF($C3529="","",VLOOKUP(FİLTRE!$C3529,'SKT LİSTESİ'!$F:$S,7,0)),"")</f>
        <v/>
      </c>
      <c r="G3529" s="130" t="str">
        <f ca="1">IFERROR(IF($C3529="","",VLOOKUP(FİLTRE!$C3529,'SKT LİSTESİ'!$F:$S,8,0)),"")</f>
        <v/>
      </c>
      <c r="H3529" s="131" t="str">
        <f ca="1">IF(E3529="","",IF($C3529="","",VLOOKUP(FİLTRE!$C3529,'SKT LİSTESİ'!$F:$S,9,0)))</f>
        <v/>
      </c>
      <c r="I3529" s="132" t="str">
        <f ca="1">IFERROR(IF($C3529="","",VLOOKUP(FİLTRE!$C3529,'SKT LİSTESİ'!$F:$S,10,0)),"")</f>
        <v/>
      </c>
      <c r="J3529" s="133" t="str">
        <f ca="1">IFERROR(IF($C3529="","",VLOOKUP(FİLTRE!$C3529,'SKT LİSTESİ'!$F:$S,11,0)),"")</f>
        <v/>
      </c>
      <c r="K3529" s="134" t="str">
        <f ca="1">IFERROR(IF($C3529="","",VLOOKUP(FİLTRE!$C3529,'SKT LİSTESİ'!$F:$S,12,0)),"")</f>
        <v/>
      </c>
      <c r="L3529" s="134" t="str">
        <f ca="1">IFERROR(IF($C3529="","",VLOOKUP(FİLTRE!$C3529,'SKT LİSTESİ'!$F:$S,13,0)),"")</f>
        <v/>
      </c>
      <c r="M3529" s="135" t="str">
        <f ca="1">IFERROR(IF($C3529="","",VLOOKUP(FİLTRE!$C3529,'SKT LİSTESİ'!$F:$AJ,14,0)),"")</f>
        <v/>
      </c>
      <c r="N3529" s="31" t="str">
        <f ca="1">IFERROR(IF($C3529="","",VLOOKUP(FİLTRE!$C3529,'SKT LİSTESİ'!$F:$AJ,22,0)),"")</f>
        <v/>
      </c>
      <c r="O3529" s="136" t="str">
        <f ca="1">IFERROR(IF($C3529="","",VLOOKUP(FİLTRE!$C3529,'SKT LİSTESİ'!$F:$AJ,23,0)),"")</f>
        <v/>
      </c>
      <c r="P3529" s="31"/>
      <c r="Q3529" s="31"/>
      <c r="R3529" s="137" t="str">
        <f ca="1">(IFERROR(IF($C3529="","",VLOOKUP(FİLTRE!$C3529,'SKT LİSTESİ'!$F:$AJ,15,0)),""))</f>
        <v/>
      </c>
      <c r="S3529" s="138" t="str">
        <f ca="1">IFERROR(IF($C3529="","",VLOOKUP(FİLTRE!$C3529,'SKT LİSTESİ'!$F:$AJ,16,0)),"")</f>
        <v/>
      </c>
      <c r="AF3529" s="179" t="str">
        <f t="shared" ca="1" si="218"/>
        <v/>
      </c>
      <c r="AG3529" s="179">
        <f t="shared" ca="1" si="219"/>
        <v>0</v>
      </c>
      <c r="AH3529" s="179">
        <f t="shared" ca="1" si="220"/>
        <v>0</v>
      </c>
    </row>
    <row r="3530" spans="2:34" ht="15.75" x14ac:dyDescent="0.25">
      <c r="B3530">
        <f t="shared" ca="1" si="217"/>
        <v>3518</v>
      </c>
      <c r="C3530" t="str">
        <f ca="1">IFERROR(VLOOKUP(B3530,'SKT LİSTESİ'!F:F,1,0),"")</f>
        <v/>
      </c>
      <c r="E3530" s="128" t="str">
        <f ca="1">IFERROR(IF($C3530="","",VLOOKUP(FİLTRE!$C3530,'SKT LİSTESİ'!$F:$S,5,0)),"")</f>
        <v/>
      </c>
      <c r="F3530" s="129" t="str">
        <f ca="1">IFERROR(IF($C3530="","",VLOOKUP(FİLTRE!$C3530,'SKT LİSTESİ'!$F:$S,7,0)),"")</f>
        <v/>
      </c>
      <c r="G3530" s="130" t="str">
        <f ca="1">IFERROR(IF($C3530="","",VLOOKUP(FİLTRE!$C3530,'SKT LİSTESİ'!$F:$S,8,0)),"")</f>
        <v/>
      </c>
      <c r="H3530" s="131" t="str">
        <f ca="1">IF(E3530="","",IF($C3530="","",VLOOKUP(FİLTRE!$C3530,'SKT LİSTESİ'!$F:$S,9,0)))</f>
        <v/>
      </c>
      <c r="I3530" s="132" t="str">
        <f ca="1">IFERROR(IF($C3530="","",VLOOKUP(FİLTRE!$C3530,'SKT LİSTESİ'!$F:$S,10,0)),"")</f>
        <v/>
      </c>
      <c r="J3530" s="133" t="str">
        <f ca="1">IFERROR(IF($C3530="","",VLOOKUP(FİLTRE!$C3530,'SKT LİSTESİ'!$F:$S,11,0)),"")</f>
        <v/>
      </c>
      <c r="K3530" s="134" t="str">
        <f ca="1">IFERROR(IF($C3530="","",VLOOKUP(FİLTRE!$C3530,'SKT LİSTESİ'!$F:$S,12,0)),"")</f>
        <v/>
      </c>
      <c r="L3530" s="134" t="str">
        <f ca="1">IFERROR(IF($C3530="","",VLOOKUP(FİLTRE!$C3530,'SKT LİSTESİ'!$F:$S,13,0)),"")</f>
        <v/>
      </c>
      <c r="M3530" s="135" t="str">
        <f ca="1">IFERROR(IF($C3530="","",VLOOKUP(FİLTRE!$C3530,'SKT LİSTESİ'!$F:$AJ,14,0)),"")</f>
        <v/>
      </c>
      <c r="N3530" s="31" t="str">
        <f ca="1">IFERROR(IF($C3530="","",VLOOKUP(FİLTRE!$C3530,'SKT LİSTESİ'!$F:$AJ,22,0)),"")</f>
        <v/>
      </c>
      <c r="O3530" s="136" t="str">
        <f ca="1">IFERROR(IF($C3530="","",VLOOKUP(FİLTRE!$C3530,'SKT LİSTESİ'!$F:$AJ,23,0)),"")</f>
        <v/>
      </c>
      <c r="P3530" s="31"/>
      <c r="Q3530" s="31"/>
      <c r="R3530" s="137" t="str">
        <f ca="1">(IFERROR(IF($C3530="","",VLOOKUP(FİLTRE!$C3530,'SKT LİSTESİ'!$F:$AJ,15,0)),""))</f>
        <v/>
      </c>
      <c r="S3530" s="138" t="str">
        <f ca="1">IFERROR(IF($C3530="","",VLOOKUP(FİLTRE!$C3530,'SKT LİSTESİ'!$F:$AJ,16,0)),"")</f>
        <v/>
      </c>
      <c r="AF3530" s="179" t="str">
        <f t="shared" ca="1" si="218"/>
        <v/>
      </c>
      <c r="AG3530" s="179">
        <f t="shared" ca="1" si="219"/>
        <v>0</v>
      </c>
      <c r="AH3530" s="179">
        <f t="shared" ca="1" si="220"/>
        <v>0</v>
      </c>
    </row>
    <row r="3531" spans="2:34" ht="15.75" x14ac:dyDescent="0.25">
      <c r="B3531">
        <f t="shared" ca="1" si="217"/>
        <v>3519</v>
      </c>
      <c r="C3531" t="str">
        <f ca="1">IFERROR(VLOOKUP(B3531,'SKT LİSTESİ'!F:F,1,0),"")</f>
        <v/>
      </c>
      <c r="E3531" s="128" t="str">
        <f ca="1">IFERROR(IF($C3531="","",VLOOKUP(FİLTRE!$C3531,'SKT LİSTESİ'!$F:$S,5,0)),"")</f>
        <v/>
      </c>
      <c r="F3531" s="129" t="str">
        <f ca="1">IFERROR(IF($C3531="","",VLOOKUP(FİLTRE!$C3531,'SKT LİSTESİ'!$F:$S,7,0)),"")</f>
        <v/>
      </c>
      <c r="G3531" s="130" t="str">
        <f ca="1">IFERROR(IF($C3531="","",VLOOKUP(FİLTRE!$C3531,'SKT LİSTESİ'!$F:$S,8,0)),"")</f>
        <v/>
      </c>
      <c r="H3531" s="131" t="str">
        <f ca="1">IF(E3531="","",IF($C3531="","",VLOOKUP(FİLTRE!$C3531,'SKT LİSTESİ'!$F:$S,9,0)))</f>
        <v/>
      </c>
      <c r="I3531" s="132" t="str">
        <f ca="1">IFERROR(IF($C3531="","",VLOOKUP(FİLTRE!$C3531,'SKT LİSTESİ'!$F:$S,10,0)),"")</f>
        <v/>
      </c>
      <c r="J3531" s="133" t="str">
        <f ca="1">IFERROR(IF($C3531="","",VLOOKUP(FİLTRE!$C3531,'SKT LİSTESİ'!$F:$S,11,0)),"")</f>
        <v/>
      </c>
      <c r="K3531" s="134" t="str">
        <f ca="1">IFERROR(IF($C3531="","",VLOOKUP(FİLTRE!$C3531,'SKT LİSTESİ'!$F:$S,12,0)),"")</f>
        <v/>
      </c>
      <c r="L3531" s="134" t="str">
        <f ca="1">IFERROR(IF($C3531="","",VLOOKUP(FİLTRE!$C3531,'SKT LİSTESİ'!$F:$S,13,0)),"")</f>
        <v/>
      </c>
      <c r="M3531" s="135" t="str">
        <f ca="1">IFERROR(IF($C3531="","",VLOOKUP(FİLTRE!$C3531,'SKT LİSTESİ'!$F:$AJ,14,0)),"")</f>
        <v/>
      </c>
      <c r="N3531" s="31" t="str">
        <f ca="1">IFERROR(IF($C3531="","",VLOOKUP(FİLTRE!$C3531,'SKT LİSTESİ'!$F:$AJ,22,0)),"")</f>
        <v/>
      </c>
      <c r="O3531" s="136" t="str">
        <f ca="1">IFERROR(IF($C3531="","",VLOOKUP(FİLTRE!$C3531,'SKT LİSTESİ'!$F:$AJ,23,0)),"")</f>
        <v/>
      </c>
      <c r="P3531" s="31"/>
      <c r="Q3531" s="31"/>
      <c r="R3531" s="137" t="str">
        <f ca="1">(IFERROR(IF($C3531="","",VLOOKUP(FİLTRE!$C3531,'SKT LİSTESİ'!$F:$AJ,15,0)),""))</f>
        <v/>
      </c>
      <c r="S3531" s="138" t="str">
        <f ca="1">IFERROR(IF($C3531="","",VLOOKUP(FİLTRE!$C3531,'SKT LİSTESİ'!$F:$AJ,16,0)),"")</f>
        <v/>
      </c>
      <c r="AF3531" s="179" t="str">
        <f t="shared" ca="1" si="218"/>
        <v/>
      </c>
      <c r="AG3531" s="179">
        <f t="shared" ca="1" si="219"/>
        <v>0</v>
      </c>
      <c r="AH3531" s="179">
        <f t="shared" ca="1" si="220"/>
        <v>0</v>
      </c>
    </row>
    <row r="3532" spans="2:34" ht="15.75" x14ac:dyDescent="0.25">
      <c r="B3532">
        <f t="shared" ca="1" si="217"/>
        <v>3520</v>
      </c>
      <c r="C3532" t="str">
        <f ca="1">IFERROR(VLOOKUP(B3532,'SKT LİSTESİ'!F:F,1,0),"")</f>
        <v/>
      </c>
      <c r="E3532" s="128" t="str">
        <f ca="1">IFERROR(IF($C3532="","",VLOOKUP(FİLTRE!$C3532,'SKT LİSTESİ'!$F:$S,5,0)),"")</f>
        <v/>
      </c>
      <c r="F3532" s="129" t="str">
        <f ca="1">IFERROR(IF($C3532="","",VLOOKUP(FİLTRE!$C3532,'SKT LİSTESİ'!$F:$S,7,0)),"")</f>
        <v/>
      </c>
      <c r="G3532" s="130" t="str">
        <f ca="1">IFERROR(IF($C3532="","",VLOOKUP(FİLTRE!$C3532,'SKT LİSTESİ'!$F:$S,8,0)),"")</f>
        <v/>
      </c>
      <c r="H3532" s="131" t="str">
        <f ca="1">IF(E3532="","",IF($C3532="","",VLOOKUP(FİLTRE!$C3532,'SKT LİSTESİ'!$F:$S,9,0)))</f>
        <v/>
      </c>
      <c r="I3532" s="132" t="str">
        <f ca="1">IFERROR(IF($C3532="","",VLOOKUP(FİLTRE!$C3532,'SKT LİSTESİ'!$F:$S,10,0)),"")</f>
        <v/>
      </c>
      <c r="J3532" s="133" t="str">
        <f ca="1">IFERROR(IF($C3532="","",VLOOKUP(FİLTRE!$C3532,'SKT LİSTESİ'!$F:$S,11,0)),"")</f>
        <v/>
      </c>
      <c r="K3532" s="134" t="str">
        <f ca="1">IFERROR(IF($C3532="","",VLOOKUP(FİLTRE!$C3532,'SKT LİSTESİ'!$F:$S,12,0)),"")</f>
        <v/>
      </c>
      <c r="L3532" s="134" t="str">
        <f ca="1">IFERROR(IF($C3532="","",VLOOKUP(FİLTRE!$C3532,'SKT LİSTESİ'!$F:$S,13,0)),"")</f>
        <v/>
      </c>
      <c r="M3532" s="135" t="str">
        <f ca="1">IFERROR(IF($C3532="","",VLOOKUP(FİLTRE!$C3532,'SKT LİSTESİ'!$F:$AJ,14,0)),"")</f>
        <v/>
      </c>
      <c r="N3532" s="31" t="str">
        <f ca="1">IFERROR(IF($C3532="","",VLOOKUP(FİLTRE!$C3532,'SKT LİSTESİ'!$F:$AJ,22,0)),"")</f>
        <v/>
      </c>
      <c r="O3532" s="136" t="str">
        <f ca="1">IFERROR(IF($C3532="","",VLOOKUP(FİLTRE!$C3532,'SKT LİSTESİ'!$F:$AJ,23,0)),"")</f>
        <v/>
      </c>
      <c r="P3532" s="31"/>
      <c r="Q3532" s="31"/>
      <c r="R3532" s="137" t="str">
        <f ca="1">(IFERROR(IF($C3532="","",VLOOKUP(FİLTRE!$C3532,'SKT LİSTESİ'!$F:$AJ,15,0)),""))</f>
        <v/>
      </c>
      <c r="S3532" s="138" t="str">
        <f ca="1">IFERROR(IF($C3532="","",VLOOKUP(FİLTRE!$C3532,'SKT LİSTESİ'!$F:$AJ,16,0)),"")</f>
        <v/>
      </c>
      <c r="AF3532" s="179" t="str">
        <f t="shared" ca="1" si="218"/>
        <v/>
      </c>
      <c r="AG3532" s="179">
        <f t="shared" ca="1" si="219"/>
        <v>0</v>
      </c>
      <c r="AH3532" s="179">
        <f t="shared" ca="1" si="220"/>
        <v>0</v>
      </c>
    </row>
    <row r="3533" spans="2:34" ht="15.75" x14ac:dyDescent="0.25">
      <c r="B3533">
        <f t="shared" ca="1" si="217"/>
        <v>3521</v>
      </c>
      <c r="C3533" t="str">
        <f ca="1">IFERROR(VLOOKUP(B3533,'SKT LİSTESİ'!F:F,1,0),"")</f>
        <v/>
      </c>
      <c r="E3533" s="128" t="str">
        <f ca="1">IFERROR(IF($C3533="","",VLOOKUP(FİLTRE!$C3533,'SKT LİSTESİ'!$F:$S,5,0)),"")</f>
        <v/>
      </c>
      <c r="F3533" s="129" t="str">
        <f ca="1">IFERROR(IF($C3533="","",VLOOKUP(FİLTRE!$C3533,'SKT LİSTESİ'!$F:$S,7,0)),"")</f>
        <v/>
      </c>
      <c r="G3533" s="130" t="str">
        <f ca="1">IFERROR(IF($C3533="","",VLOOKUP(FİLTRE!$C3533,'SKT LİSTESİ'!$F:$S,8,0)),"")</f>
        <v/>
      </c>
      <c r="H3533" s="131" t="str">
        <f ca="1">IF(E3533="","",IF($C3533="","",VLOOKUP(FİLTRE!$C3533,'SKT LİSTESİ'!$F:$S,9,0)))</f>
        <v/>
      </c>
      <c r="I3533" s="132" t="str">
        <f ca="1">IFERROR(IF($C3533="","",VLOOKUP(FİLTRE!$C3533,'SKT LİSTESİ'!$F:$S,10,0)),"")</f>
        <v/>
      </c>
      <c r="J3533" s="133" t="str">
        <f ca="1">IFERROR(IF($C3533="","",VLOOKUP(FİLTRE!$C3533,'SKT LİSTESİ'!$F:$S,11,0)),"")</f>
        <v/>
      </c>
      <c r="K3533" s="134" t="str">
        <f ca="1">IFERROR(IF($C3533="","",VLOOKUP(FİLTRE!$C3533,'SKT LİSTESİ'!$F:$S,12,0)),"")</f>
        <v/>
      </c>
      <c r="L3533" s="134" t="str">
        <f ca="1">IFERROR(IF($C3533="","",VLOOKUP(FİLTRE!$C3533,'SKT LİSTESİ'!$F:$S,13,0)),"")</f>
        <v/>
      </c>
      <c r="M3533" s="135" t="str">
        <f ca="1">IFERROR(IF($C3533="","",VLOOKUP(FİLTRE!$C3533,'SKT LİSTESİ'!$F:$AJ,14,0)),"")</f>
        <v/>
      </c>
      <c r="N3533" s="31" t="str">
        <f ca="1">IFERROR(IF($C3533="","",VLOOKUP(FİLTRE!$C3533,'SKT LİSTESİ'!$F:$AJ,22,0)),"")</f>
        <v/>
      </c>
      <c r="O3533" s="136" t="str">
        <f ca="1">IFERROR(IF($C3533="","",VLOOKUP(FİLTRE!$C3533,'SKT LİSTESİ'!$F:$AJ,23,0)),"")</f>
        <v/>
      </c>
      <c r="P3533" s="31"/>
      <c r="Q3533" s="31"/>
      <c r="R3533" s="137" t="str">
        <f ca="1">(IFERROR(IF($C3533="","",VLOOKUP(FİLTRE!$C3533,'SKT LİSTESİ'!$F:$AJ,15,0)),""))</f>
        <v/>
      </c>
      <c r="S3533" s="138" t="str">
        <f ca="1">IFERROR(IF($C3533="","",VLOOKUP(FİLTRE!$C3533,'SKT LİSTESİ'!$F:$AJ,16,0)),"")</f>
        <v/>
      </c>
      <c r="AF3533" s="179" t="str">
        <f t="shared" ca="1" si="218"/>
        <v/>
      </c>
      <c r="AG3533" s="179">
        <f t="shared" ca="1" si="219"/>
        <v>0</v>
      </c>
      <c r="AH3533" s="179">
        <f t="shared" ca="1" si="220"/>
        <v>0</v>
      </c>
    </row>
    <row r="3534" spans="2:34" ht="15.75" x14ac:dyDescent="0.25">
      <c r="B3534">
        <f t="shared" ref="B3534:B3597" ca="1" si="221">IF($Y$2=1,(ROW()-12),"")</f>
        <v>3522</v>
      </c>
      <c r="C3534" t="str">
        <f ca="1">IFERROR(VLOOKUP(B3534,'SKT LİSTESİ'!F:F,1,0),"")</f>
        <v/>
      </c>
      <c r="E3534" s="128" t="str">
        <f ca="1">IFERROR(IF($C3534="","",VLOOKUP(FİLTRE!$C3534,'SKT LİSTESİ'!$F:$S,5,0)),"")</f>
        <v/>
      </c>
      <c r="F3534" s="129" t="str">
        <f ca="1">IFERROR(IF($C3534="","",VLOOKUP(FİLTRE!$C3534,'SKT LİSTESİ'!$F:$S,7,0)),"")</f>
        <v/>
      </c>
      <c r="G3534" s="130" t="str">
        <f ca="1">IFERROR(IF($C3534="","",VLOOKUP(FİLTRE!$C3534,'SKT LİSTESİ'!$F:$S,8,0)),"")</f>
        <v/>
      </c>
      <c r="H3534" s="131" t="str">
        <f ca="1">IF(E3534="","",IF($C3534="","",VLOOKUP(FİLTRE!$C3534,'SKT LİSTESİ'!$F:$S,9,0)))</f>
        <v/>
      </c>
      <c r="I3534" s="132" t="str">
        <f ca="1">IFERROR(IF($C3534="","",VLOOKUP(FİLTRE!$C3534,'SKT LİSTESİ'!$F:$S,10,0)),"")</f>
        <v/>
      </c>
      <c r="J3534" s="133" t="str">
        <f ca="1">IFERROR(IF($C3534="","",VLOOKUP(FİLTRE!$C3534,'SKT LİSTESİ'!$F:$S,11,0)),"")</f>
        <v/>
      </c>
      <c r="K3534" s="134" t="str">
        <f ca="1">IFERROR(IF($C3534="","",VLOOKUP(FİLTRE!$C3534,'SKT LİSTESİ'!$F:$S,12,0)),"")</f>
        <v/>
      </c>
      <c r="L3534" s="134" t="str">
        <f ca="1">IFERROR(IF($C3534="","",VLOOKUP(FİLTRE!$C3534,'SKT LİSTESİ'!$F:$S,13,0)),"")</f>
        <v/>
      </c>
      <c r="M3534" s="135" t="str">
        <f ca="1">IFERROR(IF($C3534="","",VLOOKUP(FİLTRE!$C3534,'SKT LİSTESİ'!$F:$AJ,14,0)),"")</f>
        <v/>
      </c>
      <c r="N3534" s="31" t="str">
        <f ca="1">IFERROR(IF($C3534="","",VLOOKUP(FİLTRE!$C3534,'SKT LİSTESİ'!$F:$AJ,22,0)),"")</f>
        <v/>
      </c>
      <c r="O3534" s="136" t="str">
        <f ca="1">IFERROR(IF($C3534="","",VLOOKUP(FİLTRE!$C3534,'SKT LİSTESİ'!$F:$AJ,23,0)),"")</f>
        <v/>
      </c>
      <c r="P3534" s="31"/>
      <c r="Q3534" s="31"/>
      <c r="R3534" s="137" t="str">
        <f ca="1">(IFERROR(IF($C3534="","",VLOOKUP(FİLTRE!$C3534,'SKT LİSTESİ'!$F:$AJ,15,0)),""))</f>
        <v/>
      </c>
      <c r="S3534" s="138" t="str">
        <f ca="1">IFERROR(IF($C3534="","",VLOOKUP(FİLTRE!$C3534,'SKT LİSTESİ'!$F:$AJ,16,0)),"")</f>
        <v/>
      </c>
      <c r="AF3534" s="179" t="str">
        <f t="shared" ref="AF3534:AF3597" ca="1" si="222">IF(E3534&lt;&gt;"SAYIM",K3534,
(IF(AND(E3534="SAYIM",R3534=0),0,(COUNTIFS(E:E,"SAYIM",F:F,F3534,R:R,"&gt;"&amp;0)))))</f>
        <v/>
      </c>
      <c r="AG3534" s="179">
        <f t="shared" ref="AG3534:AG3597" ca="1" si="223">IF(E3534="SAYIM",(IFERROR(R3534/AF3534,0)),0)</f>
        <v>0</v>
      </c>
      <c r="AH3534" s="179">
        <f t="shared" ref="AH3534:AH3597" ca="1" si="224">IF(E3534="SAYIM",(IFERROR(S3534/AF3534,0)),0)</f>
        <v>0</v>
      </c>
    </row>
    <row r="3535" spans="2:34" ht="15.75" x14ac:dyDescent="0.25">
      <c r="B3535">
        <f t="shared" ca="1" si="221"/>
        <v>3523</v>
      </c>
      <c r="C3535" t="str">
        <f ca="1">IFERROR(VLOOKUP(B3535,'SKT LİSTESİ'!F:F,1,0),"")</f>
        <v/>
      </c>
      <c r="E3535" s="128" t="str">
        <f ca="1">IFERROR(IF($C3535="","",VLOOKUP(FİLTRE!$C3535,'SKT LİSTESİ'!$F:$S,5,0)),"")</f>
        <v/>
      </c>
      <c r="F3535" s="129" t="str">
        <f ca="1">IFERROR(IF($C3535="","",VLOOKUP(FİLTRE!$C3535,'SKT LİSTESİ'!$F:$S,7,0)),"")</f>
        <v/>
      </c>
      <c r="G3535" s="130" t="str">
        <f ca="1">IFERROR(IF($C3535="","",VLOOKUP(FİLTRE!$C3535,'SKT LİSTESİ'!$F:$S,8,0)),"")</f>
        <v/>
      </c>
      <c r="H3535" s="131" t="str">
        <f ca="1">IF(E3535="","",IF($C3535="","",VLOOKUP(FİLTRE!$C3535,'SKT LİSTESİ'!$F:$S,9,0)))</f>
        <v/>
      </c>
      <c r="I3535" s="132" t="str">
        <f ca="1">IFERROR(IF($C3535="","",VLOOKUP(FİLTRE!$C3535,'SKT LİSTESİ'!$F:$S,10,0)),"")</f>
        <v/>
      </c>
      <c r="J3535" s="133" t="str">
        <f ca="1">IFERROR(IF($C3535="","",VLOOKUP(FİLTRE!$C3535,'SKT LİSTESİ'!$F:$S,11,0)),"")</f>
        <v/>
      </c>
      <c r="K3535" s="134" t="str">
        <f ca="1">IFERROR(IF($C3535="","",VLOOKUP(FİLTRE!$C3535,'SKT LİSTESİ'!$F:$S,12,0)),"")</f>
        <v/>
      </c>
      <c r="L3535" s="134" t="str">
        <f ca="1">IFERROR(IF($C3535="","",VLOOKUP(FİLTRE!$C3535,'SKT LİSTESİ'!$F:$S,13,0)),"")</f>
        <v/>
      </c>
      <c r="M3535" s="135" t="str">
        <f ca="1">IFERROR(IF($C3535="","",VLOOKUP(FİLTRE!$C3535,'SKT LİSTESİ'!$F:$AJ,14,0)),"")</f>
        <v/>
      </c>
      <c r="N3535" s="31" t="str">
        <f ca="1">IFERROR(IF($C3535="","",VLOOKUP(FİLTRE!$C3535,'SKT LİSTESİ'!$F:$AJ,22,0)),"")</f>
        <v/>
      </c>
      <c r="O3535" s="136" t="str">
        <f ca="1">IFERROR(IF($C3535="","",VLOOKUP(FİLTRE!$C3535,'SKT LİSTESİ'!$F:$AJ,23,0)),"")</f>
        <v/>
      </c>
      <c r="P3535" s="31"/>
      <c r="Q3535" s="31"/>
      <c r="R3535" s="137" t="str">
        <f ca="1">(IFERROR(IF($C3535="","",VLOOKUP(FİLTRE!$C3535,'SKT LİSTESİ'!$F:$AJ,15,0)),""))</f>
        <v/>
      </c>
      <c r="S3535" s="138" t="str">
        <f ca="1">IFERROR(IF($C3535="","",VLOOKUP(FİLTRE!$C3535,'SKT LİSTESİ'!$F:$AJ,16,0)),"")</f>
        <v/>
      </c>
      <c r="AF3535" s="179" t="str">
        <f t="shared" ca="1" si="222"/>
        <v/>
      </c>
      <c r="AG3535" s="179">
        <f t="shared" ca="1" si="223"/>
        <v>0</v>
      </c>
      <c r="AH3535" s="179">
        <f t="shared" ca="1" si="224"/>
        <v>0</v>
      </c>
    </row>
    <row r="3536" spans="2:34" ht="15.75" x14ac:dyDescent="0.25">
      <c r="B3536">
        <f t="shared" ca="1" si="221"/>
        <v>3524</v>
      </c>
      <c r="C3536" t="str">
        <f ca="1">IFERROR(VLOOKUP(B3536,'SKT LİSTESİ'!F:F,1,0),"")</f>
        <v/>
      </c>
      <c r="E3536" s="128" t="str">
        <f ca="1">IFERROR(IF($C3536="","",VLOOKUP(FİLTRE!$C3536,'SKT LİSTESİ'!$F:$S,5,0)),"")</f>
        <v/>
      </c>
      <c r="F3536" s="129" t="str">
        <f ca="1">IFERROR(IF($C3536="","",VLOOKUP(FİLTRE!$C3536,'SKT LİSTESİ'!$F:$S,7,0)),"")</f>
        <v/>
      </c>
      <c r="G3536" s="130" t="str">
        <f ca="1">IFERROR(IF($C3536="","",VLOOKUP(FİLTRE!$C3536,'SKT LİSTESİ'!$F:$S,8,0)),"")</f>
        <v/>
      </c>
      <c r="H3536" s="131" t="str">
        <f ca="1">IF(E3536="","",IF($C3536="","",VLOOKUP(FİLTRE!$C3536,'SKT LİSTESİ'!$F:$S,9,0)))</f>
        <v/>
      </c>
      <c r="I3536" s="132" t="str">
        <f ca="1">IFERROR(IF($C3536="","",VLOOKUP(FİLTRE!$C3536,'SKT LİSTESİ'!$F:$S,10,0)),"")</f>
        <v/>
      </c>
      <c r="J3536" s="133" t="str">
        <f ca="1">IFERROR(IF($C3536="","",VLOOKUP(FİLTRE!$C3536,'SKT LİSTESİ'!$F:$S,11,0)),"")</f>
        <v/>
      </c>
      <c r="K3536" s="134" t="str">
        <f ca="1">IFERROR(IF($C3536="","",VLOOKUP(FİLTRE!$C3536,'SKT LİSTESİ'!$F:$S,12,0)),"")</f>
        <v/>
      </c>
      <c r="L3536" s="134" t="str">
        <f ca="1">IFERROR(IF($C3536="","",VLOOKUP(FİLTRE!$C3536,'SKT LİSTESİ'!$F:$S,13,0)),"")</f>
        <v/>
      </c>
      <c r="M3536" s="135" t="str">
        <f ca="1">IFERROR(IF($C3536="","",VLOOKUP(FİLTRE!$C3536,'SKT LİSTESİ'!$F:$AJ,14,0)),"")</f>
        <v/>
      </c>
      <c r="N3536" s="31" t="str">
        <f ca="1">IFERROR(IF($C3536="","",VLOOKUP(FİLTRE!$C3536,'SKT LİSTESİ'!$F:$AJ,22,0)),"")</f>
        <v/>
      </c>
      <c r="O3536" s="136" t="str">
        <f ca="1">IFERROR(IF($C3536="","",VLOOKUP(FİLTRE!$C3536,'SKT LİSTESİ'!$F:$AJ,23,0)),"")</f>
        <v/>
      </c>
      <c r="P3536" s="31"/>
      <c r="Q3536" s="31"/>
      <c r="R3536" s="137" t="str">
        <f ca="1">(IFERROR(IF($C3536="","",VLOOKUP(FİLTRE!$C3536,'SKT LİSTESİ'!$F:$AJ,15,0)),""))</f>
        <v/>
      </c>
      <c r="S3536" s="138" t="str">
        <f ca="1">IFERROR(IF($C3536="","",VLOOKUP(FİLTRE!$C3536,'SKT LİSTESİ'!$F:$AJ,16,0)),"")</f>
        <v/>
      </c>
      <c r="AF3536" s="179" t="str">
        <f t="shared" ca="1" si="222"/>
        <v/>
      </c>
      <c r="AG3536" s="179">
        <f t="shared" ca="1" si="223"/>
        <v>0</v>
      </c>
      <c r="AH3536" s="179">
        <f t="shared" ca="1" si="224"/>
        <v>0</v>
      </c>
    </row>
    <row r="3537" spans="2:34" ht="15.75" x14ac:dyDescent="0.25">
      <c r="B3537">
        <f t="shared" ca="1" si="221"/>
        <v>3525</v>
      </c>
      <c r="C3537" t="str">
        <f ca="1">IFERROR(VLOOKUP(B3537,'SKT LİSTESİ'!F:F,1,0),"")</f>
        <v/>
      </c>
      <c r="E3537" s="128" t="str">
        <f ca="1">IFERROR(IF($C3537="","",VLOOKUP(FİLTRE!$C3537,'SKT LİSTESİ'!$F:$S,5,0)),"")</f>
        <v/>
      </c>
      <c r="F3537" s="129" t="str">
        <f ca="1">IFERROR(IF($C3537="","",VLOOKUP(FİLTRE!$C3537,'SKT LİSTESİ'!$F:$S,7,0)),"")</f>
        <v/>
      </c>
      <c r="G3537" s="130" t="str">
        <f ca="1">IFERROR(IF($C3537="","",VLOOKUP(FİLTRE!$C3537,'SKT LİSTESİ'!$F:$S,8,0)),"")</f>
        <v/>
      </c>
      <c r="H3537" s="131" t="str">
        <f ca="1">IF(E3537="","",IF($C3537="","",VLOOKUP(FİLTRE!$C3537,'SKT LİSTESİ'!$F:$S,9,0)))</f>
        <v/>
      </c>
      <c r="I3537" s="132" t="str">
        <f ca="1">IFERROR(IF($C3537="","",VLOOKUP(FİLTRE!$C3537,'SKT LİSTESİ'!$F:$S,10,0)),"")</f>
        <v/>
      </c>
      <c r="J3537" s="133" t="str">
        <f ca="1">IFERROR(IF($C3537="","",VLOOKUP(FİLTRE!$C3537,'SKT LİSTESİ'!$F:$S,11,0)),"")</f>
        <v/>
      </c>
      <c r="K3537" s="134" t="str">
        <f ca="1">IFERROR(IF($C3537="","",VLOOKUP(FİLTRE!$C3537,'SKT LİSTESİ'!$F:$S,12,0)),"")</f>
        <v/>
      </c>
      <c r="L3537" s="134" t="str">
        <f ca="1">IFERROR(IF($C3537="","",VLOOKUP(FİLTRE!$C3537,'SKT LİSTESİ'!$F:$S,13,0)),"")</f>
        <v/>
      </c>
      <c r="M3537" s="135" t="str">
        <f ca="1">IFERROR(IF($C3537="","",VLOOKUP(FİLTRE!$C3537,'SKT LİSTESİ'!$F:$AJ,14,0)),"")</f>
        <v/>
      </c>
      <c r="N3537" s="31" t="str">
        <f ca="1">IFERROR(IF($C3537="","",VLOOKUP(FİLTRE!$C3537,'SKT LİSTESİ'!$F:$AJ,22,0)),"")</f>
        <v/>
      </c>
      <c r="O3537" s="136" t="str">
        <f ca="1">IFERROR(IF($C3537="","",VLOOKUP(FİLTRE!$C3537,'SKT LİSTESİ'!$F:$AJ,23,0)),"")</f>
        <v/>
      </c>
      <c r="P3537" s="31"/>
      <c r="Q3537" s="31"/>
      <c r="R3537" s="137" t="str">
        <f ca="1">(IFERROR(IF($C3537="","",VLOOKUP(FİLTRE!$C3537,'SKT LİSTESİ'!$F:$AJ,15,0)),""))</f>
        <v/>
      </c>
      <c r="S3537" s="138" t="str">
        <f ca="1">IFERROR(IF($C3537="","",VLOOKUP(FİLTRE!$C3537,'SKT LİSTESİ'!$F:$AJ,16,0)),"")</f>
        <v/>
      </c>
      <c r="AF3537" s="179" t="str">
        <f t="shared" ca="1" si="222"/>
        <v/>
      </c>
      <c r="AG3537" s="179">
        <f t="shared" ca="1" si="223"/>
        <v>0</v>
      </c>
      <c r="AH3537" s="179">
        <f t="shared" ca="1" si="224"/>
        <v>0</v>
      </c>
    </row>
    <row r="3538" spans="2:34" ht="15.75" x14ac:dyDescent="0.25">
      <c r="B3538">
        <f t="shared" ca="1" si="221"/>
        <v>3526</v>
      </c>
      <c r="C3538" t="str">
        <f ca="1">IFERROR(VLOOKUP(B3538,'SKT LİSTESİ'!F:F,1,0),"")</f>
        <v/>
      </c>
      <c r="E3538" s="128" t="str">
        <f ca="1">IFERROR(IF($C3538="","",VLOOKUP(FİLTRE!$C3538,'SKT LİSTESİ'!$F:$S,5,0)),"")</f>
        <v/>
      </c>
      <c r="F3538" s="129" t="str">
        <f ca="1">IFERROR(IF($C3538="","",VLOOKUP(FİLTRE!$C3538,'SKT LİSTESİ'!$F:$S,7,0)),"")</f>
        <v/>
      </c>
      <c r="G3538" s="130" t="str">
        <f ca="1">IFERROR(IF($C3538="","",VLOOKUP(FİLTRE!$C3538,'SKT LİSTESİ'!$F:$S,8,0)),"")</f>
        <v/>
      </c>
      <c r="H3538" s="131" t="str">
        <f ca="1">IF(E3538="","",IF($C3538="","",VLOOKUP(FİLTRE!$C3538,'SKT LİSTESİ'!$F:$S,9,0)))</f>
        <v/>
      </c>
      <c r="I3538" s="132" t="str">
        <f ca="1">IFERROR(IF($C3538="","",VLOOKUP(FİLTRE!$C3538,'SKT LİSTESİ'!$F:$S,10,0)),"")</f>
        <v/>
      </c>
      <c r="J3538" s="133" t="str">
        <f ca="1">IFERROR(IF($C3538="","",VLOOKUP(FİLTRE!$C3538,'SKT LİSTESİ'!$F:$S,11,0)),"")</f>
        <v/>
      </c>
      <c r="K3538" s="134" t="str">
        <f ca="1">IFERROR(IF($C3538="","",VLOOKUP(FİLTRE!$C3538,'SKT LİSTESİ'!$F:$S,12,0)),"")</f>
        <v/>
      </c>
      <c r="L3538" s="134" t="str">
        <f ca="1">IFERROR(IF($C3538="","",VLOOKUP(FİLTRE!$C3538,'SKT LİSTESİ'!$F:$S,13,0)),"")</f>
        <v/>
      </c>
      <c r="M3538" s="135" t="str">
        <f ca="1">IFERROR(IF($C3538="","",VLOOKUP(FİLTRE!$C3538,'SKT LİSTESİ'!$F:$AJ,14,0)),"")</f>
        <v/>
      </c>
      <c r="N3538" s="31" t="str">
        <f ca="1">IFERROR(IF($C3538="","",VLOOKUP(FİLTRE!$C3538,'SKT LİSTESİ'!$F:$AJ,22,0)),"")</f>
        <v/>
      </c>
      <c r="O3538" s="136" t="str">
        <f ca="1">IFERROR(IF($C3538="","",VLOOKUP(FİLTRE!$C3538,'SKT LİSTESİ'!$F:$AJ,23,0)),"")</f>
        <v/>
      </c>
      <c r="P3538" s="31"/>
      <c r="Q3538" s="31"/>
      <c r="R3538" s="137" t="str">
        <f ca="1">(IFERROR(IF($C3538="","",VLOOKUP(FİLTRE!$C3538,'SKT LİSTESİ'!$F:$AJ,15,0)),""))</f>
        <v/>
      </c>
      <c r="S3538" s="138" t="str">
        <f ca="1">IFERROR(IF($C3538="","",VLOOKUP(FİLTRE!$C3538,'SKT LİSTESİ'!$F:$AJ,16,0)),"")</f>
        <v/>
      </c>
      <c r="AF3538" s="179" t="str">
        <f t="shared" ca="1" si="222"/>
        <v/>
      </c>
      <c r="AG3538" s="179">
        <f t="shared" ca="1" si="223"/>
        <v>0</v>
      </c>
      <c r="AH3538" s="179">
        <f t="shared" ca="1" si="224"/>
        <v>0</v>
      </c>
    </row>
    <row r="3539" spans="2:34" ht="15.75" x14ac:dyDescent="0.25">
      <c r="B3539">
        <f t="shared" ca="1" si="221"/>
        <v>3527</v>
      </c>
      <c r="C3539" t="str">
        <f ca="1">IFERROR(VLOOKUP(B3539,'SKT LİSTESİ'!F:F,1,0),"")</f>
        <v/>
      </c>
      <c r="E3539" s="128" t="str">
        <f ca="1">IFERROR(IF($C3539="","",VLOOKUP(FİLTRE!$C3539,'SKT LİSTESİ'!$F:$S,5,0)),"")</f>
        <v/>
      </c>
      <c r="F3539" s="129" t="str">
        <f ca="1">IFERROR(IF($C3539="","",VLOOKUP(FİLTRE!$C3539,'SKT LİSTESİ'!$F:$S,7,0)),"")</f>
        <v/>
      </c>
      <c r="G3539" s="130" t="str">
        <f ca="1">IFERROR(IF($C3539="","",VLOOKUP(FİLTRE!$C3539,'SKT LİSTESİ'!$F:$S,8,0)),"")</f>
        <v/>
      </c>
      <c r="H3539" s="131" t="str">
        <f ca="1">IF(E3539="","",IF($C3539="","",VLOOKUP(FİLTRE!$C3539,'SKT LİSTESİ'!$F:$S,9,0)))</f>
        <v/>
      </c>
      <c r="I3539" s="132" t="str">
        <f ca="1">IFERROR(IF($C3539="","",VLOOKUP(FİLTRE!$C3539,'SKT LİSTESİ'!$F:$S,10,0)),"")</f>
        <v/>
      </c>
      <c r="J3539" s="133" t="str">
        <f ca="1">IFERROR(IF($C3539="","",VLOOKUP(FİLTRE!$C3539,'SKT LİSTESİ'!$F:$S,11,0)),"")</f>
        <v/>
      </c>
      <c r="K3539" s="134" t="str">
        <f ca="1">IFERROR(IF($C3539="","",VLOOKUP(FİLTRE!$C3539,'SKT LİSTESİ'!$F:$S,12,0)),"")</f>
        <v/>
      </c>
      <c r="L3539" s="134" t="str">
        <f ca="1">IFERROR(IF($C3539="","",VLOOKUP(FİLTRE!$C3539,'SKT LİSTESİ'!$F:$S,13,0)),"")</f>
        <v/>
      </c>
      <c r="M3539" s="135" t="str">
        <f ca="1">IFERROR(IF($C3539="","",VLOOKUP(FİLTRE!$C3539,'SKT LİSTESİ'!$F:$AJ,14,0)),"")</f>
        <v/>
      </c>
      <c r="N3539" s="31" t="str">
        <f ca="1">IFERROR(IF($C3539="","",VLOOKUP(FİLTRE!$C3539,'SKT LİSTESİ'!$F:$AJ,22,0)),"")</f>
        <v/>
      </c>
      <c r="O3539" s="136" t="str">
        <f ca="1">IFERROR(IF($C3539="","",VLOOKUP(FİLTRE!$C3539,'SKT LİSTESİ'!$F:$AJ,23,0)),"")</f>
        <v/>
      </c>
      <c r="P3539" s="31"/>
      <c r="Q3539" s="31"/>
      <c r="R3539" s="137" t="str">
        <f ca="1">(IFERROR(IF($C3539="","",VLOOKUP(FİLTRE!$C3539,'SKT LİSTESİ'!$F:$AJ,15,0)),""))</f>
        <v/>
      </c>
      <c r="S3539" s="138" t="str">
        <f ca="1">IFERROR(IF($C3539="","",VLOOKUP(FİLTRE!$C3539,'SKT LİSTESİ'!$F:$AJ,16,0)),"")</f>
        <v/>
      </c>
      <c r="AF3539" s="179" t="str">
        <f t="shared" ca="1" si="222"/>
        <v/>
      </c>
      <c r="AG3539" s="179">
        <f t="shared" ca="1" si="223"/>
        <v>0</v>
      </c>
      <c r="AH3539" s="179">
        <f t="shared" ca="1" si="224"/>
        <v>0</v>
      </c>
    </row>
    <row r="3540" spans="2:34" ht="15.75" x14ac:dyDescent="0.25">
      <c r="B3540">
        <f t="shared" ca="1" si="221"/>
        <v>3528</v>
      </c>
      <c r="C3540" t="str">
        <f ca="1">IFERROR(VLOOKUP(B3540,'SKT LİSTESİ'!F:F,1,0),"")</f>
        <v/>
      </c>
      <c r="E3540" s="128" t="str">
        <f ca="1">IFERROR(IF($C3540="","",VLOOKUP(FİLTRE!$C3540,'SKT LİSTESİ'!$F:$S,5,0)),"")</f>
        <v/>
      </c>
      <c r="F3540" s="129" t="str">
        <f ca="1">IFERROR(IF($C3540="","",VLOOKUP(FİLTRE!$C3540,'SKT LİSTESİ'!$F:$S,7,0)),"")</f>
        <v/>
      </c>
      <c r="G3540" s="130" t="str">
        <f ca="1">IFERROR(IF($C3540="","",VLOOKUP(FİLTRE!$C3540,'SKT LİSTESİ'!$F:$S,8,0)),"")</f>
        <v/>
      </c>
      <c r="H3540" s="131" t="str">
        <f ca="1">IF(E3540="","",IF($C3540="","",VLOOKUP(FİLTRE!$C3540,'SKT LİSTESİ'!$F:$S,9,0)))</f>
        <v/>
      </c>
      <c r="I3540" s="132" t="str">
        <f ca="1">IFERROR(IF($C3540="","",VLOOKUP(FİLTRE!$C3540,'SKT LİSTESİ'!$F:$S,10,0)),"")</f>
        <v/>
      </c>
      <c r="J3540" s="133" t="str">
        <f ca="1">IFERROR(IF($C3540="","",VLOOKUP(FİLTRE!$C3540,'SKT LİSTESİ'!$F:$S,11,0)),"")</f>
        <v/>
      </c>
      <c r="K3540" s="134" t="str">
        <f ca="1">IFERROR(IF($C3540="","",VLOOKUP(FİLTRE!$C3540,'SKT LİSTESİ'!$F:$S,12,0)),"")</f>
        <v/>
      </c>
      <c r="L3540" s="134" t="str">
        <f ca="1">IFERROR(IF($C3540="","",VLOOKUP(FİLTRE!$C3540,'SKT LİSTESİ'!$F:$S,13,0)),"")</f>
        <v/>
      </c>
      <c r="M3540" s="135" t="str">
        <f ca="1">IFERROR(IF($C3540="","",VLOOKUP(FİLTRE!$C3540,'SKT LİSTESİ'!$F:$AJ,14,0)),"")</f>
        <v/>
      </c>
      <c r="N3540" s="31" t="str">
        <f ca="1">IFERROR(IF($C3540="","",VLOOKUP(FİLTRE!$C3540,'SKT LİSTESİ'!$F:$AJ,22,0)),"")</f>
        <v/>
      </c>
      <c r="O3540" s="136" t="str">
        <f ca="1">IFERROR(IF($C3540="","",VLOOKUP(FİLTRE!$C3540,'SKT LİSTESİ'!$F:$AJ,23,0)),"")</f>
        <v/>
      </c>
      <c r="P3540" s="31"/>
      <c r="Q3540" s="31"/>
      <c r="R3540" s="137" t="str">
        <f ca="1">(IFERROR(IF($C3540="","",VLOOKUP(FİLTRE!$C3540,'SKT LİSTESİ'!$F:$AJ,15,0)),""))</f>
        <v/>
      </c>
      <c r="S3540" s="138" t="str">
        <f ca="1">IFERROR(IF($C3540="","",VLOOKUP(FİLTRE!$C3540,'SKT LİSTESİ'!$F:$AJ,16,0)),"")</f>
        <v/>
      </c>
      <c r="AF3540" s="179" t="str">
        <f t="shared" ca="1" si="222"/>
        <v/>
      </c>
      <c r="AG3540" s="179">
        <f t="shared" ca="1" si="223"/>
        <v>0</v>
      </c>
      <c r="AH3540" s="179">
        <f t="shared" ca="1" si="224"/>
        <v>0</v>
      </c>
    </row>
    <row r="3541" spans="2:34" ht="15.75" x14ac:dyDescent="0.25">
      <c r="B3541">
        <f t="shared" ca="1" si="221"/>
        <v>3529</v>
      </c>
      <c r="C3541" t="str">
        <f ca="1">IFERROR(VLOOKUP(B3541,'SKT LİSTESİ'!F:F,1,0),"")</f>
        <v/>
      </c>
      <c r="E3541" s="128" t="str">
        <f ca="1">IFERROR(IF($C3541="","",VLOOKUP(FİLTRE!$C3541,'SKT LİSTESİ'!$F:$S,5,0)),"")</f>
        <v/>
      </c>
      <c r="F3541" s="129" t="str">
        <f ca="1">IFERROR(IF($C3541="","",VLOOKUP(FİLTRE!$C3541,'SKT LİSTESİ'!$F:$S,7,0)),"")</f>
        <v/>
      </c>
      <c r="G3541" s="130" t="str">
        <f ca="1">IFERROR(IF($C3541="","",VLOOKUP(FİLTRE!$C3541,'SKT LİSTESİ'!$F:$S,8,0)),"")</f>
        <v/>
      </c>
      <c r="H3541" s="131" t="str">
        <f ca="1">IF(E3541="","",IF($C3541="","",VLOOKUP(FİLTRE!$C3541,'SKT LİSTESİ'!$F:$S,9,0)))</f>
        <v/>
      </c>
      <c r="I3541" s="132" t="str">
        <f ca="1">IFERROR(IF($C3541="","",VLOOKUP(FİLTRE!$C3541,'SKT LİSTESİ'!$F:$S,10,0)),"")</f>
        <v/>
      </c>
      <c r="J3541" s="133" t="str">
        <f ca="1">IFERROR(IF($C3541="","",VLOOKUP(FİLTRE!$C3541,'SKT LİSTESİ'!$F:$S,11,0)),"")</f>
        <v/>
      </c>
      <c r="K3541" s="134" t="str">
        <f ca="1">IFERROR(IF($C3541="","",VLOOKUP(FİLTRE!$C3541,'SKT LİSTESİ'!$F:$S,12,0)),"")</f>
        <v/>
      </c>
      <c r="L3541" s="134" t="str">
        <f ca="1">IFERROR(IF($C3541="","",VLOOKUP(FİLTRE!$C3541,'SKT LİSTESİ'!$F:$S,13,0)),"")</f>
        <v/>
      </c>
      <c r="M3541" s="135" t="str">
        <f ca="1">IFERROR(IF($C3541="","",VLOOKUP(FİLTRE!$C3541,'SKT LİSTESİ'!$F:$AJ,14,0)),"")</f>
        <v/>
      </c>
      <c r="N3541" s="31" t="str">
        <f ca="1">IFERROR(IF($C3541="","",VLOOKUP(FİLTRE!$C3541,'SKT LİSTESİ'!$F:$AJ,22,0)),"")</f>
        <v/>
      </c>
      <c r="O3541" s="136" t="str">
        <f ca="1">IFERROR(IF($C3541="","",VLOOKUP(FİLTRE!$C3541,'SKT LİSTESİ'!$F:$AJ,23,0)),"")</f>
        <v/>
      </c>
      <c r="P3541" s="31"/>
      <c r="Q3541" s="31"/>
      <c r="R3541" s="137" t="str">
        <f ca="1">(IFERROR(IF($C3541="","",VLOOKUP(FİLTRE!$C3541,'SKT LİSTESİ'!$F:$AJ,15,0)),""))</f>
        <v/>
      </c>
      <c r="S3541" s="138" t="str">
        <f ca="1">IFERROR(IF($C3541="","",VLOOKUP(FİLTRE!$C3541,'SKT LİSTESİ'!$F:$AJ,16,0)),"")</f>
        <v/>
      </c>
      <c r="AF3541" s="179" t="str">
        <f t="shared" ca="1" si="222"/>
        <v/>
      </c>
      <c r="AG3541" s="179">
        <f t="shared" ca="1" si="223"/>
        <v>0</v>
      </c>
      <c r="AH3541" s="179">
        <f t="shared" ca="1" si="224"/>
        <v>0</v>
      </c>
    </row>
    <row r="3542" spans="2:34" ht="15.75" x14ac:dyDescent="0.25">
      <c r="B3542">
        <f t="shared" ca="1" si="221"/>
        <v>3530</v>
      </c>
      <c r="C3542" t="str">
        <f ca="1">IFERROR(VLOOKUP(B3542,'SKT LİSTESİ'!F:F,1,0),"")</f>
        <v/>
      </c>
      <c r="E3542" s="128" t="str">
        <f ca="1">IFERROR(IF($C3542="","",VLOOKUP(FİLTRE!$C3542,'SKT LİSTESİ'!$F:$S,5,0)),"")</f>
        <v/>
      </c>
      <c r="F3542" s="129" t="str">
        <f ca="1">IFERROR(IF($C3542="","",VLOOKUP(FİLTRE!$C3542,'SKT LİSTESİ'!$F:$S,7,0)),"")</f>
        <v/>
      </c>
      <c r="G3542" s="130" t="str">
        <f ca="1">IFERROR(IF($C3542="","",VLOOKUP(FİLTRE!$C3542,'SKT LİSTESİ'!$F:$S,8,0)),"")</f>
        <v/>
      </c>
      <c r="H3542" s="131" t="str">
        <f ca="1">IF(E3542="","",IF($C3542="","",VLOOKUP(FİLTRE!$C3542,'SKT LİSTESİ'!$F:$S,9,0)))</f>
        <v/>
      </c>
      <c r="I3542" s="132" t="str">
        <f ca="1">IFERROR(IF($C3542="","",VLOOKUP(FİLTRE!$C3542,'SKT LİSTESİ'!$F:$S,10,0)),"")</f>
        <v/>
      </c>
      <c r="J3542" s="133" t="str">
        <f ca="1">IFERROR(IF($C3542="","",VLOOKUP(FİLTRE!$C3542,'SKT LİSTESİ'!$F:$S,11,0)),"")</f>
        <v/>
      </c>
      <c r="K3542" s="134" t="str">
        <f ca="1">IFERROR(IF($C3542="","",VLOOKUP(FİLTRE!$C3542,'SKT LİSTESİ'!$F:$S,12,0)),"")</f>
        <v/>
      </c>
      <c r="L3542" s="134" t="str">
        <f ca="1">IFERROR(IF($C3542="","",VLOOKUP(FİLTRE!$C3542,'SKT LİSTESİ'!$F:$S,13,0)),"")</f>
        <v/>
      </c>
      <c r="M3542" s="135" t="str">
        <f ca="1">IFERROR(IF($C3542="","",VLOOKUP(FİLTRE!$C3542,'SKT LİSTESİ'!$F:$AJ,14,0)),"")</f>
        <v/>
      </c>
      <c r="N3542" s="31" t="str">
        <f ca="1">IFERROR(IF($C3542="","",VLOOKUP(FİLTRE!$C3542,'SKT LİSTESİ'!$F:$AJ,22,0)),"")</f>
        <v/>
      </c>
      <c r="O3542" s="136" t="str">
        <f ca="1">IFERROR(IF($C3542="","",VLOOKUP(FİLTRE!$C3542,'SKT LİSTESİ'!$F:$AJ,23,0)),"")</f>
        <v/>
      </c>
      <c r="P3542" s="31"/>
      <c r="Q3542" s="31"/>
      <c r="R3542" s="137" t="str">
        <f ca="1">(IFERROR(IF($C3542="","",VLOOKUP(FİLTRE!$C3542,'SKT LİSTESİ'!$F:$AJ,15,0)),""))</f>
        <v/>
      </c>
      <c r="S3542" s="138" t="str">
        <f ca="1">IFERROR(IF($C3542="","",VLOOKUP(FİLTRE!$C3542,'SKT LİSTESİ'!$F:$AJ,16,0)),"")</f>
        <v/>
      </c>
      <c r="AF3542" s="179" t="str">
        <f t="shared" ca="1" si="222"/>
        <v/>
      </c>
      <c r="AG3542" s="179">
        <f t="shared" ca="1" si="223"/>
        <v>0</v>
      </c>
      <c r="AH3542" s="179">
        <f t="shared" ca="1" si="224"/>
        <v>0</v>
      </c>
    </row>
    <row r="3543" spans="2:34" ht="15.75" x14ac:dyDescent="0.25">
      <c r="B3543">
        <f t="shared" ca="1" si="221"/>
        <v>3531</v>
      </c>
      <c r="C3543" t="str">
        <f ca="1">IFERROR(VLOOKUP(B3543,'SKT LİSTESİ'!F:F,1,0),"")</f>
        <v/>
      </c>
      <c r="E3543" s="128" t="str">
        <f ca="1">IFERROR(IF($C3543="","",VLOOKUP(FİLTRE!$C3543,'SKT LİSTESİ'!$F:$S,5,0)),"")</f>
        <v/>
      </c>
      <c r="F3543" s="129" t="str">
        <f ca="1">IFERROR(IF($C3543="","",VLOOKUP(FİLTRE!$C3543,'SKT LİSTESİ'!$F:$S,7,0)),"")</f>
        <v/>
      </c>
      <c r="G3543" s="130" t="str">
        <f ca="1">IFERROR(IF($C3543="","",VLOOKUP(FİLTRE!$C3543,'SKT LİSTESİ'!$F:$S,8,0)),"")</f>
        <v/>
      </c>
      <c r="H3543" s="131" t="str">
        <f ca="1">IF(E3543="","",IF($C3543="","",VLOOKUP(FİLTRE!$C3543,'SKT LİSTESİ'!$F:$S,9,0)))</f>
        <v/>
      </c>
      <c r="I3543" s="132" t="str">
        <f ca="1">IFERROR(IF($C3543="","",VLOOKUP(FİLTRE!$C3543,'SKT LİSTESİ'!$F:$S,10,0)),"")</f>
        <v/>
      </c>
      <c r="J3543" s="133" t="str">
        <f ca="1">IFERROR(IF($C3543="","",VLOOKUP(FİLTRE!$C3543,'SKT LİSTESİ'!$F:$S,11,0)),"")</f>
        <v/>
      </c>
      <c r="K3543" s="134" t="str">
        <f ca="1">IFERROR(IF($C3543="","",VLOOKUP(FİLTRE!$C3543,'SKT LİSTESİ'!$F:$S,12,0)),"")</f>
        <v/>
      </c>
      <c r="L3543" s="134" t="str">
        <f ca="1">IFERROR(IF($C3543="","",VLOOKUP(FİLTRE!$C3543,'SKT LİSTESİ'!$F:$S,13,0)),"")</f>
        <v/>
      </c>
      <c r="M3543" s="135" t="str">
        <f ca="1">IFERROR(IF($C3543="","",VLOOKUP(FİLTRE!$C3543,'SKT LİSTESİ'!$F:$AJ,14,0)),"")</f>
        <v/>
      </c>
      <c r="N3543" s="31" t="str">
        <f ca="1">IFERROR(IF($C3543="","",VLOOKUP(FİLTRE!$C3543,'SKT LİSTESİ'!$F:$AJ,22,0)),"")</f>
        <v/>
      </c>
      <c r="O3543" s="136" t="str">
        <f ca="1">IFERROR(IF($C3543="","",VLOOKUP(FİLTRE!$C3543,'SKT LİSTESİ'!$F:$AJ,23,0)),"")</f>
        <v/>
      </c>
      <c r="P3543" s="31"/>
      <c r="Q3543" s="31"/>
      <c r="R3543" s="137" t="str">
        <f ca="1">(IFERROR(IF($C3543="","",VLOOKUP(FİLTRE!$C3543,'SKT LİSTESİ'!$F:$AJ,15,0)),""))</f>
        <v/>
      </c>
      <c r="S3543" s="138" t="str">
        <f ca="1">IFERROR(IF($C3543="","",VLOOKUP(FİLTRE!$C3543,'SKT LİSTESİ'!$F:$AJ,16,0)),"")</f>
        <v/>
      </c>
      <c r="AF3543" s="179" t="str">
        <f t="shared" ca="1" si="222"/>
        <v/>
      </c>
      <c r="AG3543" s="179">
        <f t="shared" ca="1" si="223"/>
        <v>0</v>
      </c>
      <c r="AH3543" s="179">
        <f t="shared" ca="1" si="224"/>
        <v>0</v>
      </c>
    </row>
    <row r="3544" spans="2:34" ht="15.75" x14ac:dyDescent="0.25">
      <c r="B3544">
        <f t="shared" ca="1" si="221"/>
        <v>3532</v>
      </c>
      <c r="C3544" t="str">
        <f ca="1">IFERROR(VLOOKUP(B3544,'SKT LİSTESİ'!F:F,1,0),"")</f>
        <v/>
      </c>
      <c r="E3544" s="128" t="str">
        <f ca="1">IFERROR(IF($C3544="","",VLOOKUP(FİLTRE!$C3544,'SKT LİSTESİ'!$F:$S,5,0)),"")</f>
        <v/>
      </c>
      <c r="F3544" s="129" t="str">
        <f ca="1">IFERROR(IF($C3544="","",VLOOKUP(FİLTRE!$C3544,'SKT LİSTESİ'!$F:$S,7,0)),"")</f>
        <v/>
      </c>
      <c r="G3544" s="130" t="str">
        <f ca="1">IFERROR(IF($C3544="","",VLOOKUP(FİLTRE!$C3544,'SKT LİSTESİ'!$F:$S,8,0)),"")</f>
        <v/>
      </c>
      <c r="H3544" s="131" t="str">
        <f ca="1">IF(E3544="","",IF($C3544="","",VLOOKUP(FİLTRE!$C3544,'SKT LİSTESİ'!$F:$S,9,0)))</f>
        <v/>
      </c>
      <c r="I3544" s="132" t="str">
        <f ca="1">IFERROR(IF($C3544="","",VLOOKUP(FİLTRE!$C3544,'SKT LİSTESİ'!$F:$S,10,0)),"")</f>
        <v/>
      </c>
      <c r="J3544" s="133" t="str">
        <f ca="1">IFERROR(IF($C3544="","",VLOOKUP(FİLTRE!$C3544,'SKT LİSTESİ'!$F:$S,11,0)),"")</f>
        <v/>
      </c>
      <c r="K3544" s="134" t="str">
        <f ca="1">IFERROR(IF($C3544="","",VLOOKUP(FİLTRE!$C3544,'SKT LİSTESİ'!$F:$S,12,0)),"")</f>
        <v/>
      </c>
      <c r="L3544" s="134" t="str">
        <f ca="1">IFERROR(IF($C3544="","",VLOOKUP(FİLTRE!$C3544,'SKT LİSTESİ'!$F:$S,13,0)),"")</f>
        <v/>
      </c>
      <c r="M3544" s="135" t="str">
        <f ca="1">IFERROR(IF($C3544="","",VLOOKUP(FİLTRE!$C3544,'SKT LİSTESİ'!$F:$AJ,14,0)),"")</f>
        <v/>
      </c>
      <c r="N3544" s="31" t="str">
        <f ca="1">IFERROR(IF($C3544="","",VLOOKUP(FİLTRE!$C3544,'SKT LİSTESİ'!$F:$AJ,22,0)),"")</f>
        <v/>
      </c>
      <c r="O3544" s="136" t="str">
        <f ca="1">IFERROR(IF($C3544="","",VLOOKUP(FİLTRE!$C3544,'SKT LİSTESİ'!$F:$AJ,23,0)),"")</f>
        <v/>
      </c>
      <c r="P3544" s="31"/>
      <c r="Q3544" s="31"/>
      <c r="R3544" s="137" t="str">
        <f ca="1">(IFERROR(IF($C3544="","",VLOOKUP(FİLTRE!$C3544,'SKT LİSTESİ'!$F:$AJ,15,0)),""))</f>
        <v/>
      </c>
      <c r="S3544" s="138" t="str">
        <f ca="1">IFERROR(IF($C3544="","",VLOOKUP(FİLTRE!$C3544,'SKT LİSTESİ'!$F:$AJ,16,0)),"")</f>
        <v/>
      </c>
      <c r="AF3544" s="179" t="str">
        <f t="shared" ca="1" si="222"/>
        <v/>
      </c>
      <c r="AG3544" s="179">
        <f t="shared" ca="1" si="223"/>
        <v>0</v>
      </c>
      <c r="AH3544" s="179">
        <f t="shared" ca="1" si="224"/>
        <v>0</v>
      </c>
    </row>
    <row r="3545" spans="2:34" ht="15.75" x14ac:dyDescent="0.25">
      <c r="B3545">
        <f t="shared" ca="1" si="221"/>
        <v>3533</v>
      </c>
      <c r="C3545" t="str">
        <f ca="1">IFERROR(VLOOKUP(B3545,'SKT LİSTESİ'!F:F,1,0),"")</f>
        <v/>
      </c>
      <c r="E3545" s="128" t="str">
        <f ca="1">IFERROR(IF($C3545="","",VLOOKUP(FİLTRE!$C3545,'SKT LİSTESİ'!$F:$S,5,0)),"")</f>
        <v/>
      </c>
      <c r="F3545" s="129" t="str">
        <f ca="1">IFERROR(IF($C3545="","",VLOOKUP(FİLTRE!$C3545,'SKT LİSTESİ'!$F:$S,7,0)),"")</f>
        <v/>
      </c>
      <c r="G3545" s="130" t="str">
        <f ca="1">IFERROR(IF($C3545="","",VLOOKUP(FİLTRE!$C3545,'SKT LİSTESİ'!$F:$S,8,0)),"")</f>
        <v/>
      </c>
      <c r="H3545" s="131" t="str">
        <f ca="1">IF(E3545="","",IF($C3545="","",VLOOKUP(FİLTRE!$C3545,'SKT LİSTESİ'!$F:$S,9,0)))</f>
        <v/>
      </c>
      <c r="I3545" s="132" t="str">
        <f ca="1">IFERROR(IF($C3545="","",VLOOKUP(FİLTRE!$C3545,'SKT LİSTESİ'!$F:$S,10,0)),"")</f>
        <v/>
      </c>
      <c r="J3545" s="133" t="str">
        <f ca="1">IFERROR(IF($C3545="","",VLOOKUP(FİLTRE!$C3545,'SKT LİSTESİ'!$F:$S,11,0)),"")</f>
        <v/>
      </c>
      <c r="K3545" s="134" t="str">
        <f ca="1">IFERROR(IF($C3545="","",VLOOKUP(FİLTRE!$C3545,'SKT LİSTESİ'!$F:$S,12,0)),"")</f>
        <v/>
      </c>
      <c r="L3545" s="134" t="str">
        <f ca="1">IFERROR(IF($C3545="","",VLOOKUP(FİLTRE!$C3545,'SKT LİSTESİ'!$F:$S,13,0)),"")</f>
        <v/>
      </c>
      <c r="M3545" s="135" t="str">
        <f ca="1">IFERROR(IF($C3545="","",VLOOKUP(FİLTRE!$C3545,'SKT LİSTESİ'!$F:$AJ,14,0)),"")</f>
        <v/>
      </c>
      <c r="N3545" s="31" t="str">
        <f ca="1">IFERROR(IF($C3545="","",VLOOKUP(FİLTRE!$C3545,'SKT LİSTESİ'!$F:$AJ,22,0)),"")</f>
        <v/>
      </c>
      <c r="O3545" s="136" t="str">
        <f ca="1">IFERROR(IF($C3545="","",VLOOKUP(FİLTRE!$C3545,'SKT LİSTESİ'!$F:$AJ,23,0)),"")</f>
        <v/>
      </c>
      <c r="P3545" s="31"/>
      <c r="Q3545" s="31"/>
      <c r="R3545" s="137" t="str">
        <f ca="1">(IFERROR(IF($C3545="","",VLOOKUP(FİLTRE!$C3545,'SKT LİSTESİ'!$F:$AJ,15,0)),""))</f>
        <v/>
      </c>
      <c r="S3545" s="138" t="str">
        <f ca="1">IFERROR(IF($C3545="","",VLOOKUP(FİLTRE!$C3545,'SKT LİSTESİ'!$F:$AJ,16,0)),"")</f>
        <v/>
      </c>
      <c r="AF3545" s="179" t="str">
        <f t="shared" ca="1" si="222"/>
        <v/>
      </c>
      <c r="AG3545" s="179">
        <f t="shared" ca="1" si="223"/>
        <v>0</v>
      </c>
      <c r="AH3545" s="179">
        <f t="shared" ca="1" si="224"/>
        <v>0</v>
      </c>
    </row>
    <row r="3546" spans="2:34" ht="15.75" x14ac:dyDescent="0.25">
      <c r="B3546">
        <f t="shared" ca="1" si="221"/>
        <v>3534</v>
      </c>
      <c r="C3546" t="str">
        <f ca="1">IFERROR(VLOOKUP(B3546,'SKT LİSTESİ'!F:F,1,0),"")</f>
        <v/>
      </c>
      <c r="E3546" s="128" t="str">
        <f ca="1">IFERROR(IF($C3546="","",VLOOKUP(FİLTRE!$C3546,'SKT LİSTESİ'!$F:$S,5,0)),"")</f>
        <v/>
      </c>
      <c r="F3546" s="129" t="str">
        <f ca="1">IFERROR(IF($C3546="","",VLOOKUP(FİLTRE!$C3546,'SKT LİSTESİ'!$F:$S,7,0)),"")</f>
        <v/>
      </c>
      <c r="G3546" s="130" t="str">
        <f ca="1">IFERROR(IF($C3546="","",VLOOKUP(FİLTRE!$C3546,'SKT LİSTESİ'!$F:$S,8,0)),"")</f>
        <v/>
      </c>
      <c r="H3546" s="131" t="str">
        <f ca="1">IF(E3546="","",IF($C3546="","",VLOOKUP(FİLTRE!$C3546,'SKT LİSTESİ'!$F:$S,9,0)))</f>
        <v/>
      </c>
      <c r="I3546" s="132" t="str">
        <f ca="1">IFERROR(IF($C3546="","",VLOOKUP(FİLTRE!$C3546,'SKT LİSTESİ'!$F:$S,10,0)),"")</f>
        <v/>
      </c>
      <c r="J3546" s="133" t="str">
        <f ca="1">IFERROR(IF($C3546="","",VLOOKUP(FİLTRE!$C3546,'SKT LİSTESİ'!$F:$S,11,0)),"")</f>
        <v/>
      </c>
      <c r="K3546" s="134" t="str">
        <f ca="1">IFERROR(IF($C3546="","",VLOOKUP(FİLTRE!$C3546,'SKT LİSTESİ'!$F:$S,12,0)),"")</f>
        <v/>
      </c>
      <c r="L3546" s="134" t="str">
        <f ca="1">IFERROR(IF($C3546="","",VLOOKUP(FİLTRE!$C3546,'SKT LİSTESİ'!$F:$S,13,0)),"")</f>
        <v/>
      </c>
      <c r="M3546" s="135" t="str">
        <f ca="1">IFERROR(IF($C3546="","",VLOOKUP(FİLTRE!$C3546,'SKT LİSTESİ'!$F:$AJ,14,0)),"")</f>
        <v/>
      </c>
      <c r="N3546" s="31" t="str">
        <f ca="1">IFERROR(IF($C3546="","",VLOOKUP(FİLTRE!$C3546,'SKT LİSTESİ'!$F:$AJ,22,0)),"")</f>
        <v/>
      </c>
      <c r="O3546" s="136" t="str">
        <f ca="1">IFERROR(IF($C3546="","",VLOOKUP(FİLTRE!$C3546,'SKT LİSTESİ'!$F:$AJ,23,0)),"")</f>
        <v/>
      </c>
      <c r="P3546" s="31"/>
      <c r="Q3546" s="31"/>
      <c r="R3546" s="137" t="str">
        <f ca="1">(IFERROR(IF($C3546="","",VLOOKUP(FİLTRE!$C3546,'SKT LİSTESİ'!$F:$AJ,15,0)),""))</f>
        <v/>
      </c>
      <c r="S3546" s="138" t="str">
        <f ca="1">IFERROR(IF($C3546="","",VLOOKUP(FİLTRE!$C3546,'SKT LİSTESİ'!$F:$AJ,16,0)),"")</f>
        <v/>
      </c>
      <c r="AF3546" s="179" t="str">
        <f t="shared" ca="1" si="222"/>
        <v/>
      </c>
      <c r="AG3546" s="179">
        <f t="shared" ca="1" si="223"/>
        <v>0</v>
      </c>
      <c r="AH3546" s="179">
        <f t="shared" ca="1" si="224"/>
        <v>0</v>
      </c>
    </row>
    <row r="3547" spans="2:34" ht="15.75" x14ac:dyDescent="0.25">
      <c r="B3547">
        <f t="shared" ca="1" si="221"/>
        <v>3535</v>
      </c>
      <c r="C3547" t="str">
        <f ca="1">IFERROR(VLOOKUP(B3547,'SKT LİSTESİ'!F:F,1,0),"")</f>
        <v/>
      </c>
      <c r="E3547" s="128" t="str">
        <f ca="1">IFERROR(IF($C3547="","",VLOOKUP(FİLTRE!$C3547,'SKT LİSTESİ'!$F:$S,5,0)),"")</f>
        <v/>
      </c>
      <c r="F3547" s="129" t="str">
        <f ca="1">IFERROR(IF($C3547="","",VLOOKUP(FİLTRE!$C3547,'SKT LİSTESİ'!$F:$S,7,0)),"")</f>
        <v/>
      </c>
      <c r="G3547" s="130" t="str">
        <f ca="1">IFERROR(IF($C3547="","",VLOOKUP(FİLTRE!$C3547,'SKT LİSTESİ'!$F:$S,8,0)),"")</f>
        <v/>
      </c>
      <c r="H3547" s="131" t="str">
        <f ca="1">IF(E3547="","",IF($C3547="","",VLOOKUP(FİLTRE!$C3547,'SKT LİSTESİ'!$F:$S,9,0)))</f>
        <v/>
      </c>
      <c r="I3547" s="132" t="str">
        <f ca="1">IFERROR(IF($C3547="","",VLOOKUP(FİLTRE!$C3547,'SKT LİSTESİ'!$F:$S,10,0)),"")</f>
        <v/>
      </c>
      <c r="J3547" s="133" t="str">
        <f ca="1">IFERROR(IF($C3547="","",VLOOKUP(FİLTRE!$C3547,'SKT LİSTESİ'!$F:$S,11,0)),"")</f>
        <v/>
      </c>
      <c r="K3547" s="134" t="str">
        <f ca="1">IFERROR(IF($C3547="","",VLOOKUP(FİLTRE!$C3547,'SKT LİSTESİ'!$F:$S,12,0)),"")</f>
        <v/>
      </c>
      <c r="L3547" s="134" t="str">
        <f ca="1">IFERROR(IF($C3547="","",VLOOKUP(FİLTRE!$C3547,'SKT LİSTESİ'!$F:$S,13,0)),"")</f>
        <v/>
      </c>
      <c r="M3547" s="135" t="str">
        <f ca="1">IFERROR(IF($C3547="","",VLOOKUP(FİLTRE!$C3547,'SKT LİSTESİ'!$F:$AJ,14,0)),"")</f>
        <v/>
      </c>
      <c r="N3547" s="31" t="str">
        <f ca="1">IFERROR(IF($C3547="","",VLOOKUP(FİLTRE!$C3547,'SKT LİSTESİ'!$F:$AJ,22,0)),"")</f>
        <v/>
      </c>
      <c r="O3547" s="136" t="str">
        <f ca="1">IFERROR(IF($C3547="","",VLOOKUP(FİLTRE!$C3547,'SKT LİSTESİ'!$F:$AJ,23,0)),"")</f>
        <v/>
      </c>
      <c r="P3547" s="31"/>
      <c r="Q3547" s="31"/>
      <c r="R3547" s="137" t="str">
        <f ca="1">(IFERROR(IF($C3547="","",VLOOKUP(FİLTRE!$C3547,'SKT LİSTESİ'!$F:$AJ,15,0)),""))</f>
        <v/>
      </c>
      <c r="S3547" s="138" t="str">
        <f ca="1">IFERROR(IF($C3547="","",VLOOKUP(FİLTRE!$C3547,'SKT LİSTESİ'!$F:$AJ,16,0)),"")</f>
        <v/>
      </c>
      <c r="AF3547" s="179" t="str">
        <f t="shared" ca="1" si="222"/>
        <v/>
      </c>
      <c r="AG3547" s="179">
        <f t="shared" ca="1" si="223"/>
        <v>0</v>
      </c>
      <c r="AH3547" s="179">
        <f t="shared" ca="1" si="224"/>
        <v>0</v>
      </c>
    </row>
    <row r="3548" spans="2:34" ht="15.75" x14ac:dyDescent="0.25">
      <c r="B3548">
        <f t="shared" ca="1" si="221"/>
        <v>3536</v>
      </c>
      <c r="C3548" t="str">
        <f ca="1">IFERROR(VLOOKUP(B3548,'SKT LİSTESİ'!F:F,1,0),"")</f>
        <v/>
      </c>
      <c r="E3548" s="128" t="str">
        <f ca="1">IFERROR(IF($C3548="","",VLOOKUP(FİLTRE!$C3548,'SKT LİSTESİ'!$F:$S,5,0)),"")</f>
        <v/>
      </c>
      <c r="F3548" s="129" t="str">
        <f ca="1">IFERROR(IF($C3548="","",VLOOKUP(FİLTRE!$C3548,'SKT LİSTESİ'!$F:$S,7,0)),"")</f>
        <v/>
      </c>
      <c r="G3548" s="130" t="str">
        <f ca="1">IFERROR(IF($C3548="","",VLOOKUP(FİLTRE!$C3548,'SKT LİSTESİ'!$F:$S,8,0)),"")</f>
        <v/>
      </c>
      <c r="H3548" s="131" t="str">
        <f ca="1">IF(E3548="","",IF($C3548="","",VLOOKUP(FİLTRE!$C3548,'SKT LİSTESİ'!$F:$S,9,0)))</f>
        <v/>
      </c>
      <c r="I3548" s="132" t="str">
        <f ca="1">IFERROR(IF($C3548="","",VLOOKUP(FİLTRE!$C3548,'SKT LİSTESİ'!$F:$S,10,0)),"")</f>
        <v/>
      </c>
      <c r="J3548" s="133" t="str">
        <f ca="1">IFERROR(IF($C3548="","",VLOOKUP(FİLTRE!$C3548,'SKT LİSTESİ'!$F:$S,11,0)),"")</f>
        <v/>
      </c>
      <c r="K3548" s="134" t="str">
        <f ca="1">IFERROR(IF($C3548="","",VLOOKUP(FİLTRE!$C3548,'SKT LİSTESİ'!$F:$S,12,0)),"")</f>
        <v/>
      </c>
      <c r="L3548" s="134" t="str">
        <f ca="1">IFERROR(IF($C3548="","",VLOOKUP(FİLTRE!$C3548,'SKT LİSTESİ'!$F:$S,13,0)),"")</f>
        <v/>
      </c>
      <c r="M3548" s="135" t="str">
        <f ca="1">IFERROR(IF($C3548="","",VLOOKUP(FİLTRE!$C3548,'SKT LİSTESİ'!$F:$AJ,14,0)),"")</f>
        <v/>
      </c>
      <c r="N3548" s="31" t="str">
        <f ca="1">IFERROR(IF($C3548="","",VLOOKUP(FİLTRE!$C3548,'SKT LİSTESİ'!$F:$AJ,22,0)),"")</f>
        <v/>
      </c>
      <c r="O3548" s="136" t="str">
        <f ca="1">IFERROR(IF($C3548="","",VLOOKUP(FİLTRE!$C3548,'SKT LİSTESİ'!$F:$AJ,23,0)),"")</f>
        <v/>
      </c>
      <c r="P3548" s="31"/>
      <c r="Q3548" s="31"/>
      <c r="R3548" s="137" t="str">
        <f ca="1">(IFERROR(IF($C3548="","",VLOOKUP(FİLTRE!$C3548,'SKT LİSTESİ'!$F:$AJ,15,0)),""))</f>
        <v/>
      </c>
      <c r="S3548" s="138" t="str">
        <f ca="1">IFERROR(IF($C3548="","",VLOOKUP(FİLTRE!$C3548,'SKT LİSTESİ'!$F:$AJ,16,0)),"")</f>
        <v/>
      </c>
      <c r="AF3548" s="179" t="str">
        <f t="shared" ca="1" si="222"/>
        <v/>
      </c>
      <c r="AG3548" s="179">
        <f t="shared" ca="1" si="223"/>
        <v>0</v>
      </c>
      <c r="AH3548" s="179">
        <f t="shared" ca="1" si="224"/>
        <v>0</v>
      </c>
    </row>
    <row r="3549" spans="2:34" ht="15.75" x14ac:dyDescent="0.25">
      <c r="B3549">
        <f t="shared" ca="1" si="221"/>
        <v>3537</v>
      </c>
      <c r="C3549" t="str">
        <f ca="1">IFERROR(VLOOKUP(B3549,'SKT LİSTESİ'!F:F,1,0),"")</f>
        <v/>
      </c>
      <c r="E3549" s="128" t="str">
        <f ca="1">IFERROR(IF($C3549="","",VLOOKUP(FİLTRE!$C3549,'SKT LİSTESİ'!$F:$S,5,0)),"")</f>
        <v/>
      </c>
      <c r="F3549" s="129" t="str">
        <f ca="1">IFERROR(IF($C3549="","",VLOOKUP(FİLTRE!$C3549,'SKT LİSTESİ'!$F:$S,7,0)),"")</f>
        <v/>
      </c>
      <c r="G3549" s="130" t="str">
        <f ca="1">IFERROR(IF($C3549="","",VLOOKUP(FİLTRE!$C3549,'SKT LİSTESİ'!$F:$S,8,0)),"")</f>
        <v/>
      </c>
      <c r="H3549" s="131" t="str">
        <f ca="1">IF(E3549="","",IF($C3549="","",VLOOKUP(FİLTRE!$C3549,'SKT LİSTESİ'!$F:$S,9,0)))</f>
        <v/>
      </c>
      <c r="I3549" s="132" t="str">
        <f ca="1">IFERROR(IF($C3549="","",VLOOKUP(FİLTRE!$C3549,'SKT LİSTESİ'!$F:$S,10,0)),"")</f>
        <v/>
      </c>
      <c r="J3549" s="133" t="str">
        <f ca="1">IFERROR(IF($C3549="","",VLOOKUP(FİLTRE!$C3549,'SKT LİSTESİ'!$F:$S,11,0)),"")</f>
        <v/>
      </c>
      <c r="K3549" s="134" t="str">
        <f ca="1">IFERROR(IF($C3549="","",VLOOKUP(FİLTRE!$C3549,'SKT LİSTESİ'!$F:$S,12,0)),"")</f>
        <v/>
      </c>
      <c r="L3549" s="134" t="str">
        <f ca="1">IFERROR(IF($C3549="","",VLOOKUP(FİLTRE!$C3549,'SKT LİSTESİ'!$F:$S,13,0)),"")</f>
        <v/>
      </c>
      <c r="M3549" s="135" t="str">
        <f ca="1">IFERROR(IF($C3549="","",VLOOKUP(FİLTRE!$C3549,'SKT LİSTESİ'!$F:$AJ,14,0)),"")</f>
        <v/>
      </c>
      <c r="N3549" s="31" t="str">
        <f ca="1">IFERROR(IF($C3549="","",VLOOKUP(FİLTRE!$C3549,'SKT LİSTESİ'!$F:$AJ,22,0)),"")</f>
        <v/>
      </c>
      <c r="O3549" s="136" t="str">
        <f ca="1">IFERROR(IF($C3549="","",VLOOKUP(FİLTRE!$C3549,'SKT LİSTESİ'!$F:$AJ,23,0)),"")</f>
        <v/>
      </c>
      <c r="P3549" s="31"/>
      <c r="Q3549" s="31"/>
      <c r="R3549" s="137" t="str">
        <f ca="1">(IFERROR(IF($C3549="","",VLOOKUP(FİLTRE!$C3549,'SKT LİSTESİ'!$F:$AJ,15,0)),""))</f>
        <v/>
      </c>
      <c r="S3549" s="138" t="str">
        <f ca="1">IFERROR(IF($C3549="","",VLOOKUP(FİLTRE!$C3549,'SKT LİSTESİ'!$F:$AJ,16,0)),"")</f>
        <v/>
      </c>
      <c r="AF3549" s="179" t="str">
        <f t="shared" ca="1" si="222"/>
        <v/>
      </c>
      <c r="AG3549" s="179">
        <f t="shared" ca="1" si="223"/>
        <v>0</v>
      </c>
      <c r="AH3549" s="179">
        <f t="shared" ca="1" si="224"/>
        <v>0</v>
      </c>
    </row>
    <row r="3550" spans="2:34" ht="15.75" x14ac:dyDescent="0.25">
      <c r="B3550">
        <f t="shared" ca="1" si="221"/>
        <v>3538</v>
      </c>
      <c r="C3550" t="str">
        <f ca="1">IFERROR(VLOOKUP(B3550,'SKT LİSTESİ'!F:F,1,0),"")</f>
        <v/>
      </c>
      <c r="E3550" s="128" t="str">
        <f ca="1">IFERROR(IF($C3550="","",VLOOKUP(FİLTRE!$C3550,'SKT LİSTESİ'!$F:$S,5,0)),"")</f>
        <v/>
      </c>
      <c r="F3550" s="129" t="str">
        <f ca="1">IFERROR(IF($C3550="","",VLOOKUP(FİLTRE!$C3550,'SKT LİSTESİ'!$F:$S,7,0)),"")</f>
        <v/>
      </c>
      <c r="G3550" s="130" t="str">
        <f ca="1">IFERROR(IF($C3550="","",VLOOKUP(FİLTRE!$C3550,'SKT LİSTESİ'!$F:$S,8,0)),"")</f>
        <v/>
      </c>
      <c r="H3550" s="131" t="str">
        <f ca="1">IF(E3550="","",IF($C3550="","",VLOOKUP(FİLTRE!$C3550,'SKT LİSTESİ'!$F:$S,9,0)))</f>
        <v/>
      </c>
      <c r="I3550" s="132" t="str">
        <f ca="1">IFERROR(IF($C3550="","",VLOOKUP(FİLTRE!$C3550,'SKT LİSTESİ'!$F:$S,10,0)),"")</f>
        <v/>
      </c>
      <c r="J3550" s="133" t="str">
        <f ca="1">IFERROR(IF($C3550="","",VLOOKUP(FİLTRE!$C3550,'SKT LİSTESİ'!$F:$S,11,0)),"")</f>
        <v/>
      </c>
      <c r="K3550" s="134" t="str">
        <f ca="1">IFERROR(IF($C3550="","",VLOOKUP(FİLTRE!$C3550,'SKT LİSTESİ'!$F:$S,12,0)),"")</f>
        <v/>
      </c>
      <c r="L3550" s="134" t="str">
        <f ca="1">IFERROR(IF($C3550="","",VLOOKUP(FİLTRE!$C3550,'SKT LİSTESİ'!$F:$S,13,0)),"")</f>
        <v/>
      </c>
      <c r="M3550" s="135" t="str">
        <f ca="1">IFERROR(IF($C3550="","",VLOOKUP(FİLTRE!$C3550,'SKT LİSTESİ'!$F:$AJ,14,0)),"")</f>
        <v/>
      </c>
      <c r="N3550" s="31" t="str">
        <f ca="1">IFERROR(IF($C3550="","",VLOOKUP(FİLTRE!$C3550,'SKT LİSTESİ'!$F:$AJ,22,0)),"")</f>
        <v/>
      </c>
      <c r="O3550" s="136" t="str">
        <f ca="1">IFERROR(IF($C3550="","",VLOOKUP(FİLTRE!$C3550,'SKT LİSTESİ'!$F:$AJ,23,0)),"")</f>
        <v/>
      </c>
      <c r="P3550" s="31"/>
      <c r="Q3550" s="31"/>
      <c r="R3550" s="137" t="str">
        <f ca="1">(IFERROR(IF($C3550="","",VLOOKUP(FİLTRE!$C3550,'SKT LİSTESİ'!$F:$AJ,15,0)),""))</f>
        <v/>
      </c>
      <c r="S3550" s="138" t="str">
        <f ca="1">IFERROR(IF($C3550="","",VLOOKUP(FİLTRE!$C3550,'SKT LİSTESİ'!$F:$AJ,16,0)),"")</f>
        <v/>
      </c>
      <c r="AF3550" s="179" t="str">
        <f t="shared" ca="1" si="222"/>
        <v/>
      </c>
      <c r="AG3550" s="179">
        <f t="shared" ca="1" si="223"/>
        <v>0</v>
      </c>
      <c r="AH3550" s="179">
        <f t="shared" ca="1" si="224"/>
        <v>0</v>
      </c>
    </row>
    <row r="3551" spans="2:34" ht="15.75" x14ac:dyDescent="0.25">
      <c r="B3551">
        <f t="shared" ca="1" si="221"/>
        <v>3539</v>
      </c>
      <c r="C3551" t="str">
        <f ca="1">IFERROR(VLOOKUP(B3551,'SKT LİSTESİ'!F:F,1,0),"")</f>
        <v/>
      </c>
      <c r="E3551" s="128" t="str">
        <f ca="1">IFERROR(IF($C3551="","",VLOOKUP(FİLTRE!$C3551,'SKT LİSTESİ'!$F:$S,5,0)),"")</f>
        <v/>
      </c>
      <c r="F3551" s="129" t="str">
        <f ca="1">IFERROR(IF($C3551="","",VLOOKUP(FİLTRE!$C3551,'SKT LİSTESİ'!$F:$S,7,0)),"")</f>
        <v/>
      </c>
      <c r="G3551" s="130" t="str">
        <f ca="1">IFERROR(IF($C3551="","",VLOOKUP(FİLTRE!$C3551,'SKT LİSTESİ'!$F:$S,8,0)),"")</f>
        <v/>
      </c>
      <c r="H3551" s="131" t="str">
        <f ca="1">IF(E3551="","",IF($C3551="","",VLOOKUP(FİLTRE!$C3551,'SKT LİSTESİ'!$F:$S,9,0)))</f>
        <v/>
      </c>
      <c r="I3551" s="132" t="str">
        <f ca="1">IFERROR(IF($C3551="","",VLOOKUP(FİLTRE!$C3551,'SKT LİSTESİ'!$F:$S,10,0)),"")</f>
        <v/>
      </c>
      <c r="J3551" s="133" t="str">
        <f ca="1">IFERROR(IF($C3551="","",VLOOKUP(FİLTRE!$C3551,'SKT LİSTESİ'!$F:$S,11,0)),"")</f>
        <v/>
      </c>
      <c r="K3551" s="134" t="str">
        <f ca="1">IFERROR(IF($C3551="","",VLOOKUP(FİLTRE!$C3551,'SKT LİSTESİ'!$F:$S,12,0)),"")</f>
        <v/>
      </c>
      <c r="L3551" s="134" t="str">
        <f ca="1">IFERROR(IF($C3551="","",VLOOKUP(FİLTRE!$C3551,'SKT LİSTESİ'!$F:$S,13,0)),"")</f>
        <v/>
      </c>
      <c r="M3551" s="135" t="str">
        <f ca="1">IFERROR(IF($C3551="","",VLOOKUP(FİLTRE!$C3551,'SKT LİSTESİ'!$F:$AJ,14,0)),"")</f>
        <v/>
      </c>
      <c r="N3551" s="31" t="str">
        <f ca="1">IFERROR(IF($C3551="","",VLOOKUP(FİLTRE!$C3551,'SKT LİSTESİ'!$F:$AJ,22,0)),"")</f>
        <v/>
      </c>
      <c r="O3551" s="136" t="str">
        <f ca="1">IFERROR(IF($C3551="","",VLOOKUP(FİLTRE!$C3551,'SKT LİSTESİ'!$F:$AJ,23,0)),"")</f>
        <v/>
      </c>
      <c r="P3551" s="31"/>
      <c r="Q3551" s="31"/>
      <c r="R3551" s="137" t="str">
        <f ca="1">(IFERROR(IF($C3551="","",VLOOKUP(FİLTRE!$C3551,'SKT LİSTESİ'!$F:$AJ,15,0)),""))</f>
        <v/>
      </c>
      <c r="S3551" s="138" t="str">
        <f ca="1">IFERROR(IF($C3551="","",VLOOKUP(FİLTRE!$C3551,'SKT LİSTESİ'!$F:$AJ,16,0)),"")</f>
        <v/>
      </c>
      <c r="AF3551" s="179" t="str">
        <f t="shared" ca="1" si="222"/>
        <v/>
      </c>
      <c r="AG3551" s="179">
        <f t="shared" ca="1" si="223"/>
        <v>0</v>
      </c>
      <c r="AH3551" s="179">
        <f t="shared" ca="1" si="224"/>
        <v>0</v>
      </c>
    </row>
    <row r="3552" spans="2:34" ht="15.75" x14ac:dyDescent="0.25">
      <c r="B3552">
        <f t="shared" ca="1" si="221"/>
        <v>3540</v>
      </c>
      <c r="C3552" t="str">
        <f ca="1">IFERROR(VLOOKUP(B3552,'SKT LİSTESİ'!F:F,1,0),"")</f>
        <v/>
      </c>
      <c r="E3552" s="128" t="str">
        <f ca="1">IFERROR(IF($C3552="","",VLOOKUP(FİLTRE!$C3552,'SKT LİSTESİ'!$F:$S,5,0)),"")</f>
        <v/>
      </c>
      <c r="F3552" s="129" t="str">
        <f ca="1">IFERROR(IF($C3552="","",VLOOKUP(FİLTRE!$C3552,'SKT LİSTESİ'!$F:$S,7,0)),"")</f>
        <v/>
      </c>
      <c r="G3552" s="130" t="str">
        <f ca="1">IFERROR(IF($C3552="","",VLOOKUP(FİLTRE!$C3552,'SKT LİSTESİ'!$F:$S,8,0)),"")</f>
        <v/>
      </c>
      <c r="H3552" s="131" t="str">
        <f ca="1">IF(E3552="","",IF($C3552="","",VLOOKUP(FİLTRE!$C3552,'SKT LİSTESİ'!$F:$S,9,0)))</f>
        <v/>
      </c>
      <c r="I3552" s="132" t="str">
        <f ca="1">IFERROR(IF($C3552="","",VLOOKUP(FİLTRE!$C3552,'SKT LİSTESİ'!$F:$S,10,0)),"")</f>
        <v/>
      </c>
      <c r="J3552" s="133" t="str">
        <f ca="1">IFERROR(IF($C3552="","",VLOOKUP(FİLTRE!$C3552,'SKT LİSTESİ'!$F:$S,11,0)),"")</f>
        <v/>
      </c>
      <c r="K3552" s="134" t="str">
        <f ca="1">IFERROR(IF($C3552="","",VLOOKUP(FİLTRE!$C3552,'SKT LİSTESİ'!$F:$S,12,0)),"")</f>
        <v/>
      </c>
      <c r="L3552" s="134" t="str">
        <f ca="1">IFERROR(IF($C3552="","",VLOOKUP(FİLTRE!$C3552,'SKT LİSTESİ'!$F:$S,13,0)),"")</f>
        <v/>
      </c>
      <c r="M3552" s="135" t="str">
        <f ca="1">IFERROR(IF($C3552="","",VLOOKUP(FİLTRE!$C3552,'SKT LİSTESİ'!$F:$AJ,14,0)),"")</f>
        <v/>
      </c>
      <c r="N3552" s="31" t="str">
        <f ca="1">IFERROR(IF($C3552="","",VLOOKUP(FİLTRE!$C3552,'SKT LİSTESİ'!$F:$AJ,22,0)),"")</f>
        <v/>
      </c>
      <c r="O3552" s="136" t="str">
        <f ca="1">IFERROR(IF($C3552="","",VLOOKUP(FİLTRE!$C3552,'SKT LİSTESİ'!$F:$AJ,23,0)),"")</f>
        <v/>
      </c>
      <c r="P3552" s="31"/>
      <c r="Q3552" s="31"/>
      <c r="R3552" s="137" t="str">
        <f ca="1">(IFERROR(IF($C3552="","",VLOOKUP(FİLTRE!$C3552,'SKT LİSTESİ'!$F:$AJ,15,0)),""))</f>
        <v/>
      </c>
      <c r="S3552" s="138" t="str">
        <f ca="1">IFERROR(IF($C3552="","",VLOOKUP(FİLTRE!$C3552,'SKT LİSTESİ'!$F:$AJ,16,0)),"")</f>
        <v/>
      </c>
      <c r="AF3552" s="179" t="str">
        <f t="shared" ca="1" si="222"/>
        <v/>
      </c>
      <c r="AG3552" s="179">
        <f t="shared" ca="1" si="223"/>
        <v>0</v>
      </c>
      <c r="AH3552" s="179">
        <f t="shared" ca="1" si="224"/>
        <v>0</v>
      </c>
    </row>
    <row r="3553" spans="2:34" ht="15.75" x14ac:dyDescent="0.25">
      <c r="B3553">
        <f t="shared" ca="1" si="221"/>
        <v>3541</v>
      </c>
      <c r="C3553" t="str">
        <f ca="1">IFERROR(VLOOKUP(B3553,'SKT LİSTESİ'!F:F,1,0),"")</f>
        <v/>
      </c>
      <c r="E3553" s="128" t="str">
        <f ca="1">IFERROR(IF($C3553="","",VLOOKUP(FİLTRE!$C3553,'SKT LİSTESİ'!$F:$S,5,0)),"")</f>
        <v/>
      </c>
      <c r="F3553" s="129" t="str">
        <f ca="1">IFERROR(IF($C3553="","",VLOOKUP(FİLTRE!$C3553,'SKT LİSTESİ'!$F:$S,7,0)),"")</f>
        <v/>
      </c>
      <c r="G3553" s="130" t="str">
        <f ca="1">IFERROR(IF($C3553="","",VLOOKUP(FİLTRE!$C3553,'SKT LİSTESİ'!$F:$S,8,0)),"")</f>
        <v/>
      </c>
      <c r="H3553" s="131" t="str">
        <f ca="1">IF(E3553="","",IF($C3553="","",VLOOKUP(FİLTRE!$C3553,'SKT LİSTESİ'!$F:$S,9,0)))</f>
        <v/>
      </c>
      <c r="I3553" s="132" t="str">
        <f ca="1">IFERROR(IF($C3553="","",VLOOKUP(FİLTRE!$C3553,'SKT LİSTESİ'!$F:$S,10,0)),"")</f>
        <v/>
      </c>
      <c r="J3553" s="133" t="str">
        <f ca="1">IFERROR(IF($C3553="","",VLOOKUP(FİLTRE!$C3553,'SKT LİSTESİ'!$F:$S,11,0)),"")</f>
        <v/>
      </c>
      <c r="K3553" s="134" t="str">
        <f ca="1">IFERROR(IF($C3553="","",VLOOKUP(FİLTRE!$C3553,'SKT LİSTESİ'!$F:$S,12,0)),"")</f>
        <v/>
      </c>
      <c r="L3553" s="134" t="str">
        <f ca="1">IFERROR(IF($C3553="","",VLOOKUP(FİLTRE!$C3553,'SKT LİSTESİ'!$F:$S,13,0)),"")</f>
        <v/>
      </c>
      <c r="M3553" s="135" t="str">
        <f ca="1">IFERROR(IF($C3553="","",VLOOKUP(FİLTRE!$C3553,'SKT LİSTESİ'!$F:$AJ,14,0)),"")</f>
        <v/>
      </c>
      <c r="N3553" s="31" t="str">
        <f ca="1">IFERROR(IF($C3553="","",VLOOKUP(FİLTRE!$C3553,'SKT LİSTESİ'!$F:$AJ,22,0)),"")</f>
        <v/>
      </c>
      <c r="O3553" s="136" t="str">
        <f ca="1">IFERROR(IF($C3553="","",VLOOKUP(FİLTRE!$C3553,'SKT LİSTESİ'!$F:$AJ,23,0)),"")</f>
        <v/>
      </c>
      <c r="P3553" s="31"/>
      <c r="Q3553" s="31"/>
      <c r="R3553" s="137" t="str">
        <f ca="1">(IFERROR(IF($C3553="","",VLOOKUP(FİLTRE!$C3553,'SKT LİSTESİ'!$F:$AJ,15,0)),""))</f>
        <v/>
      </c>
      <c r="S3553" s="138" t="str">
        <f ca="1">IFERROR(IF($C3553="","",VLOOKUP(FİLTRE!$C3553,'SKT LİSTESİ'!$F:$AJ,16,0)),"")</f>
        <v/>
      </c>
      <c r="AF3553" s="179" t="str">
        <f t="shared" ca="1" si="222"/>
        <v/>
      </c>
      <c r="AG3553" s="179">
        <f t="shared" ca="1" si="223"/>
        <v>0</v>
      </c>
      <c r="AH3553" s="179">
        <f t="shared" ca="1" si="224"/>
        <v>0</v>
      </c>
    </row>
    <row r="3554" spans="2:34" ht="15.75" x14ac:dyDescent="0.25">
      <c r="B3554">
        <f t="shared" ca="1" si="221"/>
        <v>3542</v>
      </c>
      <c r="C3554" t="str">
        <f ca="1">IFERROR(VLOOKUP(B3554,'SKT LİSTESİ'!F:F,1,0),"")</f>
        <v/>
      </c>
      <c r="E3554" s="128" t="str">
        <f ca="1">IFERROR(IF($C3554="","",VLOOKUP(FİLTRE!$C3554,'SKT LİSTESİ'!$F:$S,5,0)),"")</f>
        <v/>
      </c>
      <c r="F3554" s="129" t="str">
        <f ca="1">IFERROR(IF($C3554="","",VLOOKUP(FİLTRE!$C3554,'SKT LİSTESİ'!$F:$S,7,0)),"")</f>
        <v/>
      </c>
      <c r="G3554" s="130" t="str">
        <f ca="1">IFERROR(IF($C3554="","",VLOOKUP(FİLTRE!$C3554,'SKT LİSTESİ'!$F:$S,8,0)),"")</f>
        <v/>
      </c>
      <c r="H3554" s="131" t="str">
        <f ca="1">IF(E3554="","",IF($C3554="","",VLOOKUP(FİLTRE!$C3554,'SKT LİSTESİ'!$F:$S,9,0)))</f>
        <v/>
      </c>
      <c r="I3554" s="132" t="str">
        <f ca="1">IFERROR(IF($C3554="","",VLOOKUP(FİLTRE!$C3554,'SKT LİSTESİ'!$F:$S,10,0)),"")</f>
        <v/>
      </c>
      <c r="J3554" s="133" t="str">
        <f ca="1">IFERROR(IF($C3554="","",VLOOKUP(FİLTRE!$C3554,'SKT LİSTESİ'!$F:$S,11,0)),"")</f>
        <v/>
      </c>
      <c r="K3554" s="134" t="str">
        <f ca="1">IFERROR(IF($C3554="","",VLOOKUP(FİLTRE!$C3554,'SKT LİSTESİ'!$F:$S,12,0)),"")</f>
        <v/>
      </c>
      <c r="L3554" s="134" t="str">
        <f ca="1">IFERROR(IF($C3554="","",VLOOKUP(FİLTRE!$C3554,'SKT LİSTESİ'!$F:$S,13,0)),"")</f>
        <v/>
      </c>
      <c r="M3554" s="135" t="str">
        <f ca="1">IFERROR(IF($C3554="","",VLOOKUP(FİLTRE!$C3554,'SKT LİSTESİ'!$F:$AJ,14,0)),"")</f>
        <v/>
      </c>
      <c r="N3554" s="31" t="str">
        <f ca="1">IFERROR(IF($C3554="","",VLOOKUP(FİLTRE!$C3554,'SKT LİSTESİ'!$F:$AJ,22,0)),"")</f>
        <v/>
      </c>
      <c r="O3554" s="136" t="str">
        <f ca="1">IFERROR(IF($C3554="","",VLOOKUP(FİLTRE!$C3554,'SKT LİSTESİ'!$F:$AJ,23,0)),"")</f>
        <v/>
      </c>
      <c r="P3554" s="31"/>
      <c r="Q3554" s="31"/>
      <c r="R3554" s="137" t="str">
        <f ca="1">(IFERROR(IF($C3554="","",VLOOKUP(FİLTRE!$C3554,'SKT LİSTESİ'!$F:$AJ,15,0)),""))</f>
        <v/>
      </c>
      <c r="S3554" s="138" t="str">
        <f ca="1">IFERROR(IF($C3554="","",VLOOKUP(FİLTRE!$C3554,'SKT LİSTESİ'!$F:$AJ,16,0)),"")</f>
        <v/>
      </c>
      <c r="AF3554" s="179" t="str">
        <f t="shared" ca="1" si="222"/>
        <v/>
      </c>
      <c r="AG3554" s="179">
        <f t="shared" ca="1" si="223"/>
        <v>0</v>
      </c>
      <c r="AH3554" s="179">
        <f t="shared" ca="1" si="224"/>
        <v>0</v>
      </c>
    </row>
    <row r="3555" spans="2:34" ht="15.75" x14ac:dyDescent="0.25">
      <c r="B3555">
        <f t="shared" ca="1" si="221"/>
        <v>3543</v>
      </c>
      <c r="C3555" t="str">
        <f ca="1">IFERROR(VLOOKUP(B3555,'SKT LİSTESİ'!F:F,1,0),"")</f>
        <v/>
      </c>
      <c r="E3555" s="128" t="str">
        <f ca="1">IFERROR(IF($C3555="","",VLOOKUP(FİLTRE!$C3555,'SKT LİSTESİ'!$F:$S,5,0)),"")</f>
        <v/>
      </c>
      <c r="F3555" s="129" t="str">
        <f ca="1">IFERROR(IF($C3555="","",VLOOKUP(FİLTRE!$C3555,'SKT LİSTESİ'!$F:$S,7,0)),"")</f>
        <v/>
      </c>
      <c r="G3555" s="130" t="str">
        <f ca="1">IFERROR(IF($C3555="","",VLOOKUP(FİLTRE!$C3555,'SKT LİSTESİ'!$F:$S,8,0)),"")</f>
        <v/>
      </c>
      <c r="H3555" s="131" t="str">
        <f ca="1">IF(E3555="","",IF($C3555="","",VLOOKUP(FİLTRE!$C3555,'SKT LİSTESİ'!$F:$S,9,0)))</f>
        <v/>
      </c>
      <c r="I3555" s="132" t="str">
        <f ca="1">IFERROR(IF($C3555="","",VLOOKUP(FİLTRE!$C3555,'SKT LİSTESİ'!$F:$S,10,0)),"")</f>
        <v/>
      </c>
      <c r="J3555" s="133" t="str">
        <f ca="1">IFERROR(IF($C3555="","",VLOOKUP(FİLTRE!$C3555,'SKT LİSTESİ'!$F:$S,11,0)),"")</f>
        <v/>
      </c>
      <c r="K3555" s="134" t="str">
        <f ca="1">IFERROR(IF($C3555="","",VLOOKUP(FİLTRE!$C3555,'SKT LİSTESİ'!$F:$S,12,0)),"")</f>
        <v/>
      </c>
      <c r="L3555" s="134" t="str">
        <f ca="1">IFERROR(IF($C3555="","",VLOOKUP(FİLTRE!$C3555,'SKT LİSTESİ'!$F:$S,13,0)),"")</f>
        <v/>
      </c>
      <c r="M3555" s="135" t="str">
        <f ca="1">IFERROR(IF($C3555="","",VLOOKUP(FİLTRE!$C3555,'SKT LİSTESİ'!$F:$AJ,14,0)),"")</f>
        <v/>
      </c>
      <c r="N3555" s="31" t="str">
        <f ca="1">IFERROR(IF($C3555="","",VLOOKUP(FİLTRE!$C3555,'SKT LİSTESİ'!$F:$AJ,22,0)),"")</f>
        <v/>
      </c>
      <c r="O3555" s="136" t="str">
        <f ca="1">IFERROR(IF($C3555="","",VLOOKUP(FİLTRE!$C3555,'SKT LİSTESİ'!$F:$AJ,23,0)),"")</f>
        <v/>
      </c>
      <c r="P3555" s="31"/>
      <c r="Q3555" s="31"/>
      <c r="R3555" s="137" t="str">
        <f ca="1">(IFERROR(IF($C3555="","",VLOOKUP(FİLTRE!$C3555,'SKT LİSTESİ'!$F:$AJ,15,0)),""))</f>
        <v/>
      </c>
      <c r="S3555" s="138" t="str">
        <f ca="1">IFERROR(IF($C3555="","",VLOOKUP(FİLTRE!$C3555,'SKT LİSTESİ'!$F:$AJ,16,0)),"")</f>
        <v/>
      </c>
      <c r="AF3555" s="179" t="str">
        <f t="shared" ca="1" si="222"/>
        <v/>
      </c>
      <c r="AG3555" s="179">
        <f t="shared" ca="1" si="223"/>
        <v>0</v>
      </c>
      <c r="AH3555" s="179">
        <f t="shared" ca="1" si="224"/>
        <v>0</v>
      </c>
    </row>
    <row r="3556" spans="2:34" ht="15.75" x14ac:dyDescent="0.25">
      <c r="B3556">
        <f t="shared" ca="1" si="221"/>
        <v>3544</v>
      </c>
      <c r="C3556" t="str">
        <f ca="1">IFERROR(VLOOKUP(B3556,'SKT LİSTESİ'!F:F,1,0),"")</f>
        <v/>
      </c>
      <c r="E3556" s="128" t="str">
        <f ca="1">IFERROR(IF($C3556="","",VLOOKUP(FİLTRE!$C3556,'SKT LİSTESİ'!$F:$S,5,0)),"")</f>
        <v/>
      </c>
      <c r="F3556" s="129" t="str">
        <f ca="1">IFERROR(IF($C3556="","",VLOOKUP(FİLTRE!$C3556,'SKT LİSTESİ'!$F:$S,7,0)),"")</f>
        <v/>
      </c>
      <c r="G3556" s="130" t="str">
        <f ca="1">IFERROR(IF($C3556="","",VLOOKUP(FİLTRE!$C3556,'SKT LİSTESİ'!$F:$S,8,0)),"")</f>
        <v/>
      </c>
      <c r="H3556" s="131" t="str">
        <f ca="1">IF(E3556="","",IF($C3556="","",VLOOKUP(FİLTRE!$C3556,'SKT LİSTESİ'!$F:$S,9,0)))</f>
        <v/>
      </c>
      <c r="I3556" s="132" t="str">
        <f ca="1">IFERROR(IF($C3556="","",VLOOKUP(FİLTRE!$C3556,'SKT LİSTESİ'!$F:$S,10,0)),"")</f>
        <v/>
      </c>
      <c r="J3556" s="133" t="str">
        <f ca="1">IFERROR(IF($C3556="","",VLOOKUP(FİLTRE!$C3556,'SKT LİSTESİ'!$F:$S,11,0)),"")</f>
        <v/>
      </c>
      <c r="K3556" s="134" t="str">
        <f ca="1">IFERROR(IF($C3556="","",VLOOKUP(FİLTRE!$C3556,'SKT LİSTESİ'!$F:$S,12,0)),"")</f>
        <v/>
      </c>
      <c r="L3556" s="134" t="str">
        <f ca="1">IFERROR(IF($C3556="","",VLOOKUP(FİLTRE!$C3556,'SKT LİSTESİ'!$F:$S,13,0)),"")</f>
        <v/>
      </c>
      <c r="M3556" s="135" t="str">
        <f ca="1">IFERROR(IF($C3556="","",VLOOKUP(FİLTRE!$C3556,'SKT LİSTESİ'!$F:$AJ,14,0)),"")</f>
        <v/>
      </c>
      <c r="N3556" s="31" t="str">
        <f ca="1">IFERROR(IF($C3556="","",VLOOKUP(FİLTRE!$C3556,'SKT LİSTESİ'!$F:$AJ,22,0)),"")</f>
        <v/>
      </c>
      <c r="O3556" s="136" t="str">
        <f ca="1">IFERROR(IF($C3556="","",VLOOKUP(FİLTRE!$C3556,'SKT LİSTESİ'!$F:$AJ,23,0)),"")</f>
        <v/>
      </c>
      <c r="P3556" s="31"/>
      <c r="Q3556" s="31"/>
      <c r="R3556" s="137" t="str">
        <f ca="1">(IFERROR(IF($C3556="","",VLOOKUP(FİLTRE!$C3556,'SKT LİSTESİ'!$F:$AJ,15,0)),""))</f>
        <v/>
      </c>
      <c r="S3556" s="138" t="str">
        <f ca="1">IFERROR(IF($C3556="","",VLOOKUP(FİLTRE!$C3556,'SKT LİSTESİ'!$F:$AJ,16,0)),"")</f>
        <v/>
      </c>
      <c r="AF3556" s="179" t="str">
        <f t="shared" ca="1" si="222"/>
        <v/>
      </c>
      <c r="AG3556" s="179">
        <f t="shared" ca="1" si="223"/>
        <v>0</v>
      </c>
      <c r="AH3556" s="179">
        <f t="shared" ca="1" si="224"/>
        <v>0</v>
      </c>
    </row>
    <row r="3557" spans="2:34" ht="15.75" x14ac:dyDescent="0.25">
      <c r="B3557">
        <f t="shared" ca="1" si="221"/>
        <v>3545</v>
      </c>
      <c r="C3557" t="str">
        <f ca="1">IFERROR(VLOOKUP(B3557,'SKT LİSTESİ'!F:F,1,0),"")</f>
        <v/>
      </c>
      <c r="E3557" s="128" t="str">
        <f ca="1">IFERROR(IF($C3557="","",VLOOKUP(FİLTRE!$C3557,'SKT LİSTESİ'!$F:$S,5,0)),"")</f>
        <v/>
      </c>
      <c r="F3557" s="129" t="str">
        <f ca="1">IFERROR(IF($C3557="","",VLOOKUP(FİLTRE!$C3557,'SKT LİSTESİ'!$F:$S,7,0)),"")</f>
        <v/>
      </c>
      <c r="G3557" s="130" t="str">
        <f ca="1">IFERROR(IF($C3557="","",VLOOKUP(FİLTRE!$C3557,'SKT LİSTESİ'!$F:$S,8,0)),"")</f>
        <v/>
      </c>
      <c r="H3557" s="131" t="str">
        <f ca="1">IF(E3557="","",IF($C3557="","",VLOOKUP(FİLTRE!$C3557,'SKT LİSTESİ'!$F:$S,9,0)))</f>
        <v/>
      </c>
      <c r="I3557" s="132" t="str">
        <f ca="1">IFERROR(IF($C3557="","",VLOOKUP(FİLTRE!$C3557,'SKT LİSTESİ'!$F:$S,10,0)),"")</f>
        <v/>
      </c>
      <c r="J3557" s="133" t="str">
        <f ca="1">IFERROR(IF($C3557="","",VLOOKUP(FİLTRE!$C3557,'SKT LİSTESİ'!$F:$S,11,0)),"")</f>
        <v/>
      </c>
      <c r="K3557" s="134" t="str">
        <f ca="1">IFERROR(IF($C3557="","",VLOOKUP(FİLTRE!$C3557,'SKT LİSTESİ'!$F:$S,12,0)),"")</f>
        <v/>
      </c>
      <c r="L3557" s="134" t="str">
        <f ca="1">IFERROR(IF($C3557="","",VLOOKUP(FİLTRE!$C3557,'SKT LİSTESİ'!$F:$S,13,0)),"")</f>
        <v/>
      </c>
      <c r="M3557" s="135" t="str">
        <f ca="1">IFERROR(IF($C3557="","",VLOOKUP(FİLTRE!$C3557,'SKT LİSTESİ'!$F:$AJ,14,0)),"")</f>
        <v/>
      </c>
      <c r="N3557" s="31" t="str">
        <f ca="1">IFERROR(IF($C3557="","",VLOOKUP(FİLTRE!$C3557,'SKT LİSTESİ'!$F:$AJ,22,0)),"")</f>
        <v/>
      </c>
      <c r="O3557" s="136" t="str">
        <f ca="1">IFERROR(IF($C3557="","",VLOOKUP(FİLTRE!$C3557,'SKT LİSTESİ'!$F:$AJ,23,0)),"")</f>
        <v/>
      </c>
      <c r="P3557" s="31"/>
      <c r="Q3557" s="31"/>
      <c r="R3557" s="137" t="str">
        <f ca="1">(IFERROR(IF($C3557="","",VLOOKUP(FİLTRE!$C3557,'SKT LİSTESİ'!$F:$AJ,15,0)),""))</f>
        <v/>
      </c>
      <c r="S3557" s="138" t="str">
        <f ca="1">IFERROR(IF($C3557="","",VLOOKUP(FİLTRE!$C3557,'SKT LİSTESİ'!$F:$AJ,16,0)),"")</f>
        <v/>
      </c>
      <c r="AF3557" s="179" t="str">
        <f t="shared" ca="1" si="222"/>
        <v/>
      </c>
      <c r="AG3557" s="179">
        <f t="shared" ca="1" si="223"/>
        <v>0</v>
      </c>
      <c r="AH3557" s="179">
        <f t="shared" ca="1" si="224"/>
        <v>0</v>
      </c>
    </row>
    <row r="3558" spans="2:34" ht="15.75" x14ac:dyDescent="0.25">
      <c r="B3558">
        <f t="shared" ca="1" si="221"/>
        <v>3546</v>
      </c>
      <c r="C3558" t="str">
        <f ca="1">IFERROR(VLOOKUP(B3558,'SKT LİSTESİ'!F:F,1,0),"")</f>
        <v/>
      </c>
      <c r="E3558" s="128" t="str">
        <f ca="1">IFERROR(IF($C3558="","",VLOOKUP(FİLTRE!$C3558,'SKT LİSTESİ'!$F:$S,5,0)),"")</f>
        <v/>
      </c>
      <c r="F3558" s="129" t="str">
        <f ca="1">IFERROR(IF($C3558="","",VLOOKUP(FİLTRE!$C3558,'SKT LİSTESİ'!$F:$S,7,0)),"")</f>
        <v/>
      </c>
      <c r="G3558" s="130" t="str">
        <f ca="1">IFERROR(IF($C3558="","",VLOOKUP(FİLTRE!$C3558,'SKT LİSTESİ'!$F:$S,8,0)),"")</f>
        <v/>
      </c>
      <c r="H3558" s="131" t="str">
        <f ca="1">IF(E3558="","",IF($C3558="","",VLOOKUP(FİLTRE!$C3558,'SKT LİSTESİ'!$F:$S,9,0)))</f>
        <v/>
      </c>
      <c r="I3558" s="132" t="str">
        <f ca="1">IFERROR(IF($C3558="","",VLOOKUP(FİLTRE!$C3558,'SKT LİSTESİ'!$F:$S,10,0)),"")</f>
        <v/>
      </c>
      <c r="J3558" s="133" t="str">
        <f ca="1">IFERROR(IF($C3558="","",VLOOKUP(FİLTRE!$C3558,'SKT LİSTESİ'!$F:$S,11,0)),"")</f>
        <v/>
      </c>
      <c r="K3558" s="134" t="str">
        <f ca="1">IFERROR(IF($C3558="","",VLOOKUP(FİLTRE!$C3558,'SKT LİSTESİ'!$F:$S,12,0)),"")</f>
        <v/>
      </c>
      <c r="L3558" s="134" t="str">
        <f ca="1">IFERROR(IF($C3558="","",VLOOKUP(FİLTRE!$C3558,'SKT LİSTESİ'!$F:$S,13,0)),"")</f>
        <v/>
      </c>
      <c r="M3558" s="135" t="str">
        <f ca="1">IFERROR(IF($C3558="","",VLOOKUP(FİLTRE!$C3558,'SKT LİSTESİ'!$F:$AJ,14,0)),"")</f>
        <v/>
      </c>
      <c r="N3558" s="31" t="str">
        <f ca="1">IFERROR(IF($C3558="","",VLOOKUP(FİLTRE!$C3558,'SKT LİSTESİ'!$F:$AJ,22,0)),"")</f>
        <v/>
      </c>
      <c r="O3558" s="136" t="str">
        <f ca="1">IFERROR(IF($C3558="","",VLOOKUP(FİLTRE!$C3558,'SKT LİSTESİ'!$F:$AJ,23,0)),"")</f>
        <v/>
      </c>
      <c r="P3558" s="31"/>
      <c r="Q3558" s="31"/>
      <c r="R3558" s="137" t="str">
        <f ca="1">(IFERROR(IF($C3558="","",VLOOKUP(FİLTRE!$C3558,'SKT LİSTESİ'!$F:$AJ,15,0)),""))</f>
        <v/>
      </c>
      <c r="S3558" s="138" t="str">
        <f ca="1">IFERROR(IF($C3558="","",VLOOKUP(FİLTRE!$C3558,'SKT LİSTESİ'!$F:$AJ,16,0)),"")</f>
        <v/>
      </c>
      <c r="AF3558" s="179" t="str">
        <f t="shared" ca="1" si="222"/>
        <v/>
      </c>
      <c r="AG3558" s="179">
        <f t="shared" ca="1" si="223"/>
        <v>0</v>
      </c>
      <c r="AH3558" s="179">
        <f t="shared" ca="1" si="224"/>
        <v>0</v>
      </c>
    </row>
    <row r="3559" spans="2:34" ht="15.75" x14ac:dyDescent="0.25">
      <c r="B3559">
        <f t="shared" ca="1" si="221"/>
        <v>3547</v>
      </c>
      <c r="C3559" t="str">
        <f ca="1">IFERROR(VLOOKUP(B3559,'SKT LİSTESİ'!F:F,1,0),"")</f>
        <v/>
      </c>
      <c r="E3559" s="128" t="str">
        <f ca="1">IFERROR(IF($C3559="","",VLOOKUP(FİLTRE!$C3559,'SKT LİSTESİ'!$F:$S,5,0)),"")</f>
        <v/>
      </c>
      <c r="F3559" s="129" t="str">
        <f ca="1">IFERROR(IF($C3559="","",VLOOKUP(FİLTRE!$C3559,'SKT LİSTESİ'!$F:$S,7,0)),"")</f>
        <v/>
      </c>
      <c r="G3559" s="130" t="str">
        <f ca="1">IFERROR(IF($C3559="","",VLOOKUP(FİLTRE!$C3559,'SKT LİSTESİ'!$F:$S,8,0)),"")</f>
        <v/>
      </c>
      <c r="H3559" s="131" t="str">
        <f ca="1">IF(E3559="","",IF($C3559="","",VLOOKUP(FİLTRE!$C3559,'SKT LİSTESİ'!$F:$S,9,0)))</f>
        <v/>
      </c>
      <c r="I3559" s="132" t="str">
        <f ca="1">IFERROR(IF($C3559="","",VLOOKUP(FİLTRE!$C3559,'SKT LİSTESİ'!$F:$S,10,0)),"")</f>
        <v/>
      </c>
      <c r="J3559" s="133" t="str">
        <f ca="1">IFERROR(IF($C3559="","",VLOOKUP(FİLTRE!$C3559,'SKT LİSTESİ'!$F:$S,11,0)),"")</f>
        <v/>
      </c>
      <c r="K3559" s="134" t="str">
        <f ca="1">IFERROR(IF($C3559="","",VLOOKUP(FİLTRE!$C3559,'SKT LİSTESİ'!$F:$S,12,0)),"")</f>
        <v/>
      </c>
      <c r="L3559" s="134" t="str">
        <f ca="1">IFERROR(IF($C3559="","",VLOOKUP(FİLTRE!$C3559,'SKT LİSTESİ'!$F:$S,13,0)),"")</f>
        <v/>
      </c>
      <c r="M3559" s="135" t="str">
        <f ca="1">IFERROR(IF($C3559="","",VLOOKUP(FİLTRE!$C3559,'SKT LİSTESİ'!$F:$AJ,14,0)),"")</f>
        <v/>
      </c>
      <c r="N3559" s="31" t="str">
        <f ca="1">IFERROR(IF($C3559="","",VLOOKUP(FİLTRE!$C3559,'SKT LİSTESİ'!$F:$AJ,22,0)),"")</f>
        <v/>
      </c>
      <c r="O3559" s="136" t="str">
        <f ca="1">IFERROR(IF($C3559="","",VLOOKUP(FİLTRE!$C3559,'SKT LİSTESİ'!$F:$AJ,23,0)),"")</f>
        <v/>
      </c>
      <c r="P3559" s="31"/>
      <c r="Q3559" s="31"/>
      <c r="R3559" s="137" t="str">
        <f ca="1">(IFERROR(IF($C3559="","",VLOOKUP(FİLTRE!$C3559,'SKT LİSTESİ'!$F:$AJ,15,0)),""))</f>
        <v/>
      </c>
      <c r="S3559" s="138" t="str">
        <f ca="1">IFERROR(IF($C3559="","",VLOOKUP(FİLTRE!$C3559,'SKT LİSTESİ'!$F:$AJ,16,0)),"")</f>
        <v/>
      </c>
      <c r="AF3559" s="179" t="str">
        <f t="shared" ca="1" si="222"/>
        <v/>
      </c>
      <c r="AG3559" s="179">
        <f t="shared" ca="1" si="223"/>
        <v>0</v>
      </c>
      <c r="AH3559" s="179">
        <f t="shared" ca="1" si="224"/>
        <v>0</v>
      </c>
    </row>
    <row r="3560" spans="2:34" ht="15.75" x14ac:dyDescent="0.25">
      <c r="B3560">
        <f t="shared" ca="1" si="221"/>
        <v>3548</v>
      </c>
      <c r="C3560" t="str">
        <f ca="1">IFERROR(VLOOKUP(B3560,'SKT LİSTESİ'!F:F,1,0),"")</f>
        <v/>
      </c>
      <c r="E3560" s="128" t="str">
        <f ca="1">IFERROR(IF($C3560="","",VLOOKUP(FİLTRE!$C3560,'SKT LİSTESİ'!$F:$S,5,0)),"")</f>
        <v/>
      </c>
      <c r="F3560" s="129" t="str">
        <f ca="1">IFERROR(IF($C3560="","",VLOOKUP(FİLTRE!$C3560,'SKT LİSTESİ'!$F:$S,7,0)),"")</f>
        <v/>
      </c>
      <c r="G3560" s="130" t="str">
        <f ca="1">IFERROR(IF($C3560="","",VLOOKUP(FİLTRE!$C3560,'SKT LİSTESİ'!$F:$S,8,0)),"")</f>
        <v/>
      </c>
      <c r="H3560" s="131" t="str">
        <f ca="1">IF(E3560="","",IF($C3560="","",VLOOKUP(FİLTRE!$C3560,'SKT LİSTESİ'!$F:$S,9,0)))</f>
        <v/>
      </c>
      <c r="I3560" s="132" t="str">
        <f ca="1">IFERROR(IF($C3560="","",VLOOKUP(FİLTRE!$C3560,'SKT LİSTESİ'!$F:$S,10,0)),"")</f>
        <v/>
      </c>
      <c r="J3560" s="133" t="str">
        <f ca="1">IFERROR(IF($C3560="","",VLOOKUP(FİLTRE!$C3560,'SKT LİSTESİ'!$F:$S,11,0)),"")</f>
        <v/>
      </c>
      <c r="K3560" s="134" t="str">
        <f ca="1">IFERROR(IF($C3560="","",VLOOKUP(FİLTRE!$C3560,'SKT LİSTESİ'!$F:$S,12,0)),"")</f>
        <v/>
      </c>
      <c r="L3560" s="134" t="str">
        <f ca="1">IFERROR(IF($C3560="","",VLOOKUP(FİLTRE!$C3560,'SKT LİSTESİ'!$F:$S,13,0)),"")</f>
        <v/>
      </c>
      <c r="M3560" s="135" t="str">
        <f ca="1">IFERROR(IF($C3560="","",VLOOKUP(FİLTRE!$C3560,'SKT LİSTESİ'!$F:$AJ,14,0)),"")</f>
        <v/>
      </c>
      <c r="N3560" s="31" t="str">
        <f ca="1">IFERROR(IF($C3560="","",VLOOKUP(FİLTRE!$C3560,'SKT LİSTESİ'!$F:$AJ,22,0)),"")</f>
        <v/>
      </c>
      <c r="O3560" s="136" t="str">
        <f ca="1">IFERROR(IF($C3560="","",VLOOKUP(FİLTRE!$C3560,'SKT LİSTESİ'!$F:$AJ,23,0)),"")</f>
        <v/>
      </c>
      <c r="P3560" s="31"/>
      <c r="Q3560" s="31"/>
      <c r="R3560" s="137" t="str">
        <f ca="1">(IFERROR(IF($C3560="","",VLOOKUP(FİLTRE!$C3560,'SKT LİSTESİ'!$F:$AJ,15,0)),""))</f>
        <v/>
      </c>
      <c r="S3560" s="138" t="str">
        <f ca="1">IFERROR(IF($C3560="","",VLOOKUP(FİLTRE!$C3560,'SKT LİSTESİ'!$F:$AJ,16,0)),"")</f>
        <v/>
      </c>
      <c r="AF3560" s="179" t="str">
        <f t="shared" ca="1" si="222"/>
        <v/>
      </c>
      <c r="AG3560" s="179">
        <f t="shared" ca="1" si="223"/>
        <v>0</v>
      </c>
      <c r="AH3560" s="179">
        <f t="shared" ca="1" si="224"/>
        <v>0</v>
      </c>
    </row>
    <row r="3561" spans="2:34" ht="15.75" x14ac:dyDescent="0.25">
      <c r="B3561">
        <f t="shared" ca="1" si="221"/>
        <v>3549</v>
      </c>
      <c r="C3561" t="str">
        <f ca="1">IFERROR(VLOOKUP(B3561,'SKT LİSTESİ'!F:F,1,0),"")</f>
        <v/>
      </c>
      <c r="E3561" s="128" t="str">
        <f ca="1">IFERROR(IF($C3561="","",VLOOKUP(FİLTRE!$C3561,'SKT LİSTESİ'!$F:$S,5,0)),"")</f>
        <v/>
      </c>
      <c r="F3561" s="129" t="str">
        <f ca="1">IFERROR(IF($C3561="","",VLOOKUP(FİLTRE!$C3561,'SKT LİSTESİ'!$F:$S,7,0)),"")</f>
        <v/>
      </c>
      <c r="G3561" s="130" t="str">
        <f ca="1">IFERROR(IF($C3561="","",VLOOKUP(FİLTRE!$C3561,'SKT LİSTESİ'!$F:$S,8,0)),"")</f>
        <v/>
      </c>
      <c r="H3561" s="131" t="str">
        <f ca="1">IF(E3561="","",IF($C3561="","",VLOOKUP(FİLTRE!$C3561,'SKT LİSTESİ'!$F:$S,9,0)))</f>
        <v/>
      </c>
      <c r="I3561" s="132" t="str">
        <f ca="1">IFERROR(IF($C3561="","",VLOOKUP(FİLTRE!$C3561,'SKT LİSTESİ'!$F:$S,10,0)),"")</f>
        <v/>
      </c>
      <c r="J3561" s="133" t="str">
        <f ca="1">IFERROR(IF($C3561="","",VLOOKUP(FİLTRE!$C3561,'SKT LİSTESİ'!$F:$S,11,0)),"")</f>
        <v/>
      </c>
      <c r="K3561" s="134" t="str">
        <f ca="1">IFERROR(IF($C3561="","",VLOOKUP(FİLTRE!$C3561,'SKT LİSTESİ'!$F:$S,12,0)),"")</f>
        <v/>
      </c>
      <c r="L3561" s="134" t="str">
        <f ca="1">IFERROR(IF($C3561="","",VLOOKUP(FİLTRE!$C3561,'SKT LİSTESİ'!$F:$S,13,0)),"")</f>
        <v/>
      </c>
      <c r="M3561" s="135" t="str">
        <f ca="1">IFERROR(IF($C3561="","",VLOOKUP(FİLTRE!$C3561,'SKT LİSTESİ'!$F:$AJ,14,0)),"")</f>
        <v/>
      </c>
      <c r="N3561" s="31" t="str">
        <f ca="1">IFERROR(IF($C3561="","",VLOOKUP(FİLTRE!$C3561,'SKT LİSTESİ'!$F:$AJ,22,0)),"")</f>
        <v/>
      </c>
      <c r="O3561" s="136" t="str">
        <f ca="1">IFERROR(IF($C3561="","",VLOOKUP(FİLTRE!$C3561,'SKT LİSTESİ'!$F:$AJ,23,0)),"")</f>
        <v/>
      </c>
      <c r="P3561" s="31"/>
      <c r="Q3561" s="31"/>
      <c r="R3561" s="137" t="str">
        <f ca="1">(IFERROR(IF($C3561="","",VLOOKUP(FİLTRE!$C3561,'SKT LİSTESİ'!$F:$AJ,15,0)),""))</f>
        <v/>
      </c>
      <c r="S3561" s="138" t="str">
        <f ca="1">IFERROR(IF($C3561="","",VLOOKUP(FİLTRE!$C3561,'SKT LİSTESİ'!$F:$AJ,16,0)),"")</f>
        <v/>
      </c>
      <c r="AF3561" s="179" t="str">
        <f t="shared" ca="1" si="222"/>
        <v/>
      </c>
      <c r="AG3561" s="179">
        <f t="shared" ca="1" si="223"/>
        <v>0</v>
      </c>
      <c r="AH3561" s="179">
        <f t="shared" ca="1" si="224"/>
        <v>0</v>
      </c>
    </row>
    <row r="3562" spans="2:34" ht="15.75" x14ac:dyDescent="0.25">
      <c r="B3562">
        <f t="shared" ca="1" si="221"/>
        <v>3550</v>
      </c>
      <c r="C3562" t="str">
        <f ca="1">IFERROR(VLOOKUP(B3562,'SKT LİSTESİ'!F:F,1,0),"")</f>
        <v/>
      </c>
      <c r="E3562" s="128" t="str">
        <f ca="1">IFERROR(IF($C3562="","",VLOOKUP(FİLTRE!$C3562,'SKT LİSTESİ'!$F:$S,5,0)),"")</f>
        <v/>
      </c>
      <c r="F3562" s="129" t="str">
        <f ca="1">IFERROR(IF($C3562="","",VLOOKUP(FİLTRE!$C3562,'SKT LİSTESİ'!$F:$S,7,0)),"")</f>
        <v/>
      </c>
      <c r="G3562" s="130" t="str">
        <f ca="1">IFERROR(IF($C3562="","",VLOOKUP(FİLTRE!$C3562,'SKT LİSTESİ'!$F:$S,8,0)),"")</f>
        <v/>
      </c>
      <c r="H3562" s="131" t="str">
        <f ca="1">IF(E3562="","",IF($C3562="","",VLOOKUP(FİLTRE!$C3562,'SKT LİSTESİ'!$F:$S,9,0)))</f>
        <v/>
      </c>
      <c r="I3562" s="132" t="str">
        <f ca="1">IFERROR(IF($C3562="","",VLOOKUP(FİLTRE!$C3562,'SKT LİSTESİ'!$F:$S,10,0)),"")</f>
        <v/>
      </c>
      <c r="J3562" s="133" t="str">
        <f ca="1">IFERROR(IF($C3562="","",VLOOKUP(FİLTRE!$C3562,'SKT LİSTESİ'!$F:$S,11,0)),"")</f>
        <v/>
      </c>
      <c r="K3562" s="134" t="str">
        <f ca="1">IFERROR(IF($C3562="","",VLOOKUP(FİLTRE!$C3562,'SKT LİSTESİ'!$F:$S,12,0)),"")</f>
        <v/>
      </c>
      <c r="L3562" s="134" t="str">
        <f ca="1">IFERROR(IF($C3562="","",VLOOKUP(FİLTRE!$C3562,'SKT LİSTESİ'!$F:$S,13,0)),"")</f>
        <v/>
      </c>
      <c r="M3562" s="135" t="str">
        <f ca="1">IFERROR(IF($C3562="","",VLOOKUP(FİLTRE!$C3562,'SKT LİSTESİ'!$F:$AJ,14,0)),"")</f>
        <v/>
      </c>
      <c r="N3562" s="31" t="str">
        <f ca="1">IFERROR(IF($C3562="","",VLOOKUP(FİLTRE!$C3562,'SKT LİSTESİ'!$F:$AJ,22,0)),"")</f>
        <v/>
      </c>
      <c r="O3562" s="136" t="str">
        <f ca="1">IFERROR(IF($C3562="","",VLOOKUP(FİLTRE!$C3562,'SKT LİSTESİ'!$F:$AJ,23,0)),"")</f>
        <v/>
      </c>
      <c r="P3562" s="31"/>
      <c r="Q3562" s="31"/>
      <c r="R3562" s="137" t="str">
        <f ca="1">(IFERROR(IF($C3562="","",VLOOKUP(FİLTRE!$C3562,'SKT LİSTESİ'!$F:$AJ,15,0)),""))</f>
        <v/>
      </c>
      <c r="S3562" s="138" t="str">
        <f ca="1">IFERROR(IF($C3562="","",VLOOKUP(FİLTRE!$C3562,'SKT LİSTESİ'!$F:$AJ,16,0)),"")</f>
        <v/>
      </c>
      <c r="AF3562" s="179" t="str">
        <f t="shared" ca="1" si="222"/>
        <v/>
      </c>
      <c r="AG3562" s="179">
        <f t="shared" ca="1" si="223"/>
        <v>0</v>
      </c>
      <c r="AH3562" s="179">
        <f t="shared" ca="1" si="224"/>
        <v>0</v>
      </c>
    </row>
    <row r="3563" spans="2:34" ht="15.75" x14ac:dyDescent="0.25">
      <c r="B3563">
        <f t="shared" ca="1" si="221"/>
        <v>3551</v>
      </c>
      <c r="C3563" t="str">
        <f ca="1">IFERROR(VLOOKUP(B3563,'SKT LİSTESİ'!F:F,1,0),"")</f>
        <v/>
      </c>
      <c r="E3563" s="128" t="str">
        <f ca="1">IFERROR(IF($C3563="","",VLOOKUP(FİLTRE!$C3563,'SKT LİSTESİ'!$F:$S,5,0)),"")</f>
        <v/>
      </c>
      <c r="F3563" s="129" t="str">
        <f ca="1">IFERROR(IF($C3563="","",VLOOKUP(FİLTRE!$C3563,'SKT LİSTESİ'!$F:$S,7,0)),"")</f>
        <v/>
      </c>
      <c r="G3563" s="130" t="str">
        <f ca="1">IFERROR(IF($C3563="","",VLOOKUP(FİLTRE!$C3563,'SKT LİSTESİ'!$F:$S,8,0)),"")</f>
        <v/>
      </c>
      <c r="H3563" s="131" t="str">
        <f ca="1">IF(E3563="","",IF($C3563="","",VLOOKUP(FİLTRE!$C3563,'SKT LİSTESİ'!$F:$S,9,0)))</f>
        <v/>
      </c>
      <c r="I3563" s="132" t="str">
        <f ca="1">IFERROR(IF($C3563="","",VLOOKUP(FİLTRE!$C3563,'SKT LİSTESİ'!$F:$S,10,0)),"")</f>
        <v/>
      </c>
      <c r="J3563" s="133" t="str">
        <f ca="1">IFERROR(IF($C3563="","",VLOOKUP(FİLTRE!$C3563,'SKT LİSTESİ'!$F:$S,11,0)),"")</f>
        <v/>
      </c>
      <c r="K3563" s="134" t="str">
        <f ca="1">IFERROR(IF($C3563="","",VLOOKUP(FİLTRE!$C3563,'SKT LİSTESİ'!$F:$S,12,0)),"")</f>
        <v/>
      </c>
      <c r="L3563" s="134" t="str">
        <f ca="1">IFERROR(IF($C3563="","",VLOOKUP(FİLTRE!$C3563,'SKT LİSTESİ'!$F:$S,13,0)),"")</f>
        <v/>
      </c>
      <c r="M3563" s="135" t="str">
        <f ca="1">IFERROR(IF($C3563="","",VLOOKUP(FİLTRE!$C3563,'SKT LİSTESİ'!$F:$AJ,14,0)),"")</f>
        <v/>
      </c>
      <c r="N3563" s="31" t="str">
        <f ca="1">IFERROR(IF($C3563="","",VLOOKUP(FİLTRE!$C3563,'SKT LİSTESİ'!$F:$AJ,22,0)),"")</f>
        <v/>
      </c>
      <c r="O3563" s="136" t="str">
        <f ca="1">IFERROR(IF($C3563="","",VLOOKUP(FİLTRE!$C3563,'SKT LİSTESİ'!$F:$AJ,23,0)),"")</f>
        <v/>
      </c>
      <c r="P3563" s="31"/>
      <c r="Q3563" s="31"/>
      <c r="R3563" s="137" t="str">
        <f ca="1">(IFERROR(IF($C3563="","",VLOOKUP(FİLTRE!$C3563,'SKT LİSTESİ'!$F:$AJ,15,0)),""))</f>
        <v/>
      </c>
      <c r="S3563" s="138" t="str">
        <f ca="1">IFERROR(IF($C3563="","",VLOOKUP(FİLTRE!$C3563,'SKT LİSTESİ'!$F:$AJ,16,0)),"")</f>
        <v/>
      </c>
      <c r="AF3563" s="179" t="str">
        <f t="shared" ca="1" si="222"/>
        <v/>
      </c>
      <c r="AG3563" s="179">
        <f t="shared" ca="1" si="223"/>
        <v>0</v>
      </c>
      <c r="AH3563" s="179">
        <f t="shared" ca="1" si="224"/>
        <v>0</v>
      </c>
    </row>
    <row r="3564" spans="2:34" ht="15.75" x14ac:dyDescent="0.25">
      <c r="B3564">
        <f t="shared" ca="1" si="221"/>
        <v>3552</v>
      </c>
      <c r="C3564" t="str">
        <f ca="1">IFERROR(VLOOKUP(B3564,'SKT LİSTESİ'!F:F,1,0),"")</f>
        <v/>
      </c>
      <c r="E3564" s="128" t="str">
        <f ca="1">IFERROR(IF($C3564="","",VLOOKUP(FİLTRE!$C3564,'SKT LİSTESİ'!$F:$S,5,0)),"")</f>
        <v/>
      </c>
      <c r="F3564" s="129" t="str">
        <f ca="1">IFERROR(IF($C3564="","",VLOOKUP(FİLTRE!$C3564,'SKT LİSTESİ'!$F:$S,7,0)),"")</f>
        <v/>
      </c>
      <c r="G3564" s="130" t="str">
        <f ca="1">IFERROR(IF($C3564="","",VLOOKUP(FİLTRE!$C3564,'SKT LİSTESİ'!$F:$S,8,0)),"")</f>
        <v/>
      </c>
      <c r="H3564" s="131" t="str">
        <f ca="1">IF(E3564="","",IF($C3564="","",VLOOKUP(FİLTRE!$C3564,'SKT LİSTESİ'!$F:$S,9,0)))</f>
        <v/>
      </c>
      <c r="I3564" s="132" t="str">
        <f ca="1">IFERROR(IF($C3564="","",VLOOKUP(FİLTRE!$C3564,'SKT LİSTESİ'!$F:$S,10,0)),"")</f>
        <v/>
      </c>
      <c r="J3564" s="133" t="str">
        <f ca="1">IFERROR(IF($C3564="","",VLOOKUP(FİLTRE!$C3564,'SKT LİSTESİ'!$F:$S,11,0)),"")</f>
        <v/>
      </c>
      <c r="K3564" s="134" t="str">
        <f ca="1">IFERROR(IF($C3564="","",VLOOKUP(FİLTRE!$C3564,'SKT LİSTESİ'!$F:$S,12,0)),"")</f>
        <v/>
      </c>
      <c r="L3564" s="134" t="str">
        <f ca="1">IFERROR(IF($C3564="","",VLOOKUP(FİLTRE!$C3564,'SKT LİSTESİ'!$F:$S,13,0)),"")</f>
        <v/>
      </c>
      <c r="M3564" s="135" t="str">
        <f ca="1">IFERROR(IF($C3564="","",VLOOKUP(FİLTRE!$C3564,'SKT LİSTESİ'!$F:$AJ,14,0)),"")</f>
        <v/>
      </c>
      <c r="N3564" s="31" t="str">
        <f ca="1">IFERROR(IF($C3564="","",VLOOKUP(FİLTRE!$C3564,'SKT LİSTESİ'!$F:$AJ,22,0)),"")</f>
        <v/>
      </c>
      <c r="O3564" s="136" t="str">
        <f ca="1">IFERROR(IF($C3564="","",VLOOKUP(FİLTRE!$C3564,'SKT LİSTESİ'!$F:$AJ,23,0)),"")</f>
        <v/>
      </c>
      <c r="P3564" s="31"/>
      <c r="Q3564" s="31"/>
      <c r="R3564" s="137" t="str">
        <f ca="1">(IFERROR(IF($C3564="","",VLOOKUP(FİLTRE!$C3564,'SKT LİSTESİ'!$F:$AJ,15,0)),""))</f>
        <v/>
      </c>
      <c r="S3564" s="138" t="str">
        <f ca="1">IFERROR(IF($C3564="","",VLOOKUP(FİLTRE!$C3564,'SKT LİSTESİ'!$F:$AJ,16,0)),"")</f>
        <v/>
      </c>
      <c r="AF3564" s="179" t="str">
        <f t="shared" ca="1" si="222"/>
        <v/>
      </c>
      <c r="AG3564" s="179">
        <f t="shared" ca="1" si="223"/>
        <v>0</v>
      </c>
      <c r="AH3564" s="179">
        <f t="shared" ca="1" si="224"/>
        <v>0</v>
      </c>
    </row>
    <row r="3565" spans="2:34" ht="15.75" x14ac:dyDescent="0.25">
      <c r="B3565">
        <f t="shared" ca="1" si="221"/>
        <v>3553</v>
      </c>
      <c r="C3565" t="str">
        <f ca="1">IFERROR(VLOOKUP(B3565,'SKT LİSTESİ'!F:F,1,0),"")</f>
        <v/>
      </c>
      <c r="E3565" s="128" t="str">
        <f ca="1">IFERROR(IF($C3565="","",VLOOKUP(FİLTRE!$C3565,'SKT LİSTESİ'!$F:$S,5,0)),"")</f>
        <v/>
      </c>
      <c r="F3565" s="129" t="str">
        <f ca="1">IFERROR(IF($C3565="","",VLOOKUP(FİLTRE!$C3565,'SKT LİSTESİ'!$F:$S,7,0)),"")</f>
        <v/>
      </c>
      <c r="G3565" s="130" t="str">
        <f ca="1">IFERROR(IF($C3565="","",VLOOKUP(FİLTRE!$C3565,'SKT LİSTESİ'!$F:$S,8,0)),"")</f>
        <v/>
      </c>
      <c r="H3565" s="131" t="str">
        <f ca="1">IF(E3565="","",IF($C3565="","",VLOOKUP(FİLTRE!$C3565,'SKT LİSTESİ'!$F:$S,9,0)))</f>
        <v/>
      </c>
      <c r="I3565" s="132" t="str">
        <f ca="1">IFERROR(IF($C3565="","",VLOOKUP(FİLTRE!$C3565,'SKT LİSTESİ'!$F:$S,10,0)),"")</f>
        <v/>
      </c>
      <c r="J3565" s="133" t="str">
        <f ca="1">IFERROR(IF($C3565="","",VLOOKUP(FİLTRE!$C3565,'SKT LİSTESİ'!$F:$S,11,0)),"")</f>
        <v/>
      </c>
      <c r="K3565" s="134" t="str">
        <f ca="1">IFERROR(IF($C3565="","",VLOOKUP(FİLTRE!$C3565,'SKT LİSTESİ'!$F:$S,12,0)),"")</f>
        <v/>
      </c>
      <c r="L3565" s="134" t="str">
        <f ca="1">IFERROR(IF($C3565="","",VLOOKUP(FİLTRE!$C3565,'SKT LİSTESİ'!$F:$S,13,0)),"")</f>
        <v/>
      </c>
      <c r="M3565" s="135" t="str">
        <f ca="1">IFERROR(IF($C3565="","",VLOOKUP(FİLTRE!$C3565,'SKT LİSTESİ'!$F:$AJ,14,0)),"")</f>
        <v/>
      </c>
      <c r="N3565" s="31" t="str">
        <f ca="1">IFERROR(IF($C3565="","",VLOOKUP(FİLTRE!$C3565,'SKT LİSTESİ'!$F:$AJ,22,0)),"")</f>
        <v/>
      </c>
      <c r="O3565" s="136" t="str">
        <f ca="1">IFERROR(IF($C3565="","",VLOOKUP(FİLTRE!$C3565,'SKT LİSTESİ'!$F:$AJ,23,0)),"")</f>
        <v/>
      </c>
      <c r="P3565" s="31"/>
      <c r="Q3565" s="31"/>
      <c r="R3565" s="137" t="str">
        <f ca="1">(IFERROR(IF($C3565="","",VLOOKUP(FİLTRE!$C3565,'SKT LİSTESİ'!$F:$AJ,15,0)),""))</f>
        <v/>
      </c>
      <c r="S3565" s="138" t="str">
        <f ca="1">IFERROR(IF($C3565="","",VLOOKUP(FİLTRE!$C3565,'SKT LİSTESİ'!$F:$AJ,16,0)),"")</f>
        <v/>
      </c>
      <c r="AF3565" s="179" t="str">
        <f t="shared" ca="1" si="222"/>
        <v/>
      </c>
      <c r="AG3565" s="179">
        <f t="shared" ca="1" si="223"/>
        <v>0</v>
      </c>
      <c r="AH3565" s="179">
        <f t="shared" ca="1" si="224"/>
        <v>0</v>
      </c>
    </row>
    <row r="3566" spans="2:34" ht="15.75" x14ac:dyDescent="0.25">
      <c r="B3566">
        <f t="shared" ca="1" si="221"/>
        <v>3554</v>
      </c>
      <c r="C3566" t="str">
        <f ca="1">IFERROR(VLOOKUP(B3566,'SKT LİSTESİ'!F:F,1,0),"")</f>
        <v/>
      </c>
      <c r="E3566" s="128" t="str">
        <f ca="1">IFERROR(IF($C3566="","",VLOOKUP(FİLTRE!$C3566,'SKT LİSTESİ'!$F:$S,5,0)),"")</f>
        <v/>
      </c>
      <c r="F3566" s="129" t="str">
        <f ca="1">IFERROR(IF($C3566="","",VLOOKUP(FİLTRE!$C3566,'SKT LİSTESİ'!$F:$S,7,0)),"")</f>
        <v/>
      </c>
      <c r="G3566" s="130" t="str">
        <f ca="1">IFERROR(IF($C3566="","",VLOOKUP(FİLTRE!$C3566,'SKT LİSTESİ'!$F:$S,8,0)),"")</f>
        <v/>
      </c>
      <c r="H3566" s="131" t="str">
        <f ca="1">IF(E3566="","",IF($C3566="","",VLOOKUP(FİLTRE!$C3566,'SKT LİSTESİ'!$F:$S,9,0)))</f>
        <v/>
      </c>
      <c r="I3566" s="132" t="str">
        <f ca="1">IFERROR(IF($C3566="","",VLOOKUP(FİLTRE!$C3566,'SKT LİSTESİ'!$F:$S,10,0)),"")</f>
        <v/>
      </c>
      <c r="J3566" s="133" t="str">
        <f ca="1">IFERROR(IF($C3566="","",VLOOKUP(FİLTRE!$C3566,'SKT LİSTESİ'!$F:$S,11,0)),"")</f>
        <v/>
      </c>
      <c r="K3566" s="134" t="str">
        <f ca="1">IFERROR(IF($C3566="","",VLOOKUP(FİLTRE!$C3566,'SKT LİSTESİ'!$F:$S,12,0)),"")</f>
        <v/>
      </c>
      <c r="L3566" s="134" t="str">
        <f ca="1">IFERROR(IF($C3566="","",VLOOKUP(FİLTRE!$C3566,'SKT LİSTESİ'!$F:$S,13,0)),"")</f>
        <v/>
      </c>
      <c r="M3566" s="135" t="str">
        <f ca="1">IFERROR(IF($C3566="","",VLOOKUP(FİLTRE!$C3566,'SKT LİSTESİ'!$F:$AJ,14,0)),"")</f>
        <v/>
      </c>
      <c r="N3566" s="31" t="str">
        <f ca="1">IFERROR(IF($C3566="","",VLOOKUP(FİLTRE!$C3566,'SKT LİSTESİ'!$F:$AJ,22,0)),"")</f>
        <v/>
      </c>
      <c r="O3566" s="136" t="str">
        <f ca="1">IFERROR(IF($C3566="","",VLOOKUP(FİLTRE!$C3566,'SKT LİSTESİ'!$F:$AJ,23,0)),"")</f>
        <v/>
      </c>
      <c r="P3566" s="31"/>
      <c r="Q3566" s="31"/>
      <c r="R3566" s="137" t="str">
        <f ca="1">(IFERROR(IF($C3566="","",VLOOKUP(FİLTRE!$C3566,'SKT LİSTESİ'!$F:$AJ,15,0)),""))</f>
        <v/>
      </c>
      <c r="S3566" s="138" t="str">
        <f ca="1">IFERROR(IF($C3566="","",VLOOKUP(FİLTRE!$C3566,'SKT LİSTESİ'!$F:$AJ,16,0)),"")</f>
        <v/>
      </c>
      <c r="AF3566" s="179" t="str">
        <f t="shared" ca="1" si="222"/>
        <v/>
      </c>
      <c r="AG3566" s="179">
        <f t="shared" ca="1" si="223"/>
        <v>0</v>
      </c>
      <c r="AH3566" s="179">
        <f t="shared" ca="1" si="224"/>
        <v>0</v>
      </c>
    </row>
    <row r="3567" spans="2:34" ht="15.75" x14ac:dyDescent="0.25">
      <c r="B3567">
        <f t="shared" ca="1" si="221"/>
        <v>3555</v>
      </c>
      <c r="C3567" t="str">
        <f ca="1">IFERROR(VLOOKUP(B3567,'SKT LİSTESİ'!F:F,1,0),"")</f>
        <v/>
      </c>
      <c r="E3567" s="128" t="str">
        <f ca="1">IFERROR(IF($C3567="","",VLOOKUP(FİLTRE!$C3567,'SKT LİSTESİ'!$F:$S,5,0)),"")</f>
        <v/>
      </c>
      <c r="F3567" s="129" t="str">
        <f ca="1">IFERROR(IF($C3567="","",VLOOKUP(FİLTRE!$C3567,'SKT LİSTESİ'!$F:$S,7,0)),"")</f>
        <v/>
      </c>
      <c r="G3567" s="130" t="str">
        <f ca="1">IFERROR(IF($C3567="","",VLOOKUP(FİLTRE!$C3567,'SKT LİSTESİ'!$F:$S,8,0)),"")</f>
        <v/>
      </c>
      <c r="H3567" s="131" t="str">
        <f ca="1">IF(E3567="","",IF($C3567="","",VLOOKUP(FİLTRE!$C3567,'SKT LİSTESİ'!$F:$S,9,0)))</f>
        <v/>
      </c>
      <c r="I3567" s="132" t="str">
        <f ca="1">IFERROR(IF($C3567="","",VLOOKUP(FİLTRE!$C3567,'SKT LİSTESİ'!$F:$S,10,0)),"")</f>
        <v/>
      </c>
      <c r="J3567" s="133" t="str">
        <f ca="1">IFERROR(IF($C3567="","",VLOOKUP(FİLTRE!$C3567,'SKT LİSTESİ'!$F:$S,11,0)),"")</f>
        <v/>
      </c>
      <c r="K3567" s="134" t="str">
        <f ca="1">IFERROR(IF($C3567="","",VLOOKUP(FİLTRE!$C3567,'SKT LİSTESİ'!$F:$S,12,0)),"")</f>
        <v/>
      </c>
      <c r="L3567" s="134" t="str">
        <f ca="1">IFERROR(IF($C3567="","",VLOOKUP(FİLTRE!$C3567,'SKT LİSTESİ'!$F:$S,13,0)),"")</f>
        <v/>
      </c>
      <c r="M3567" s="135" t="str">
        <f ca="1">IFERROR(IF($C3567="","",VLOOKUP(FİLTRE!$C3567,'SKT LİSTESİ'!$F:$AJ,14,0)),"")</f>
        <v/>
      </c>
      <c r="N3567" s="31" t="str">
        <f ca="1">IFERROR(IF($C3567="","",VLOOKUP(FİLTRE!$C3567,'SKT LİSTESİ'!$F:$AJ,22,0)),"")</f>
        <v/>
      </c>
      <c r="O3567" s="136" t="str">
        <f ca="1">IFERROR(IF($C3567="","",VLOOKUP(FİLTRE!$C3567,'SKT LİSTESİ'!$F:$AJ,23,0)),"")</f>
        <v/>
      </c>
      <c r="P3567" s="31"/>
      <c r="Q3567" s="31"/>
      <c r="R3567" s="137" t="str">
        <f ca="1">(IFERROR(IF($C3567="","",VLOOKUP(FİLTRE!$C3567,'SKT LİSTESİ'!$F:$AJ,15,0)),""))</f>
        <v/>
      </c>
      <c r="S3567" s="138" t="str">
        <f ca="1">IFERROR(IF($C3567="","",VLOOKUP(FİLTRE!$C3567,'SKT LİSTESİ'!$F:$AJ,16,0)),"")</f>
        <v/>
      </c>
      <c r="AF3567" s="179" t="str">
        <f t="shared" ca="1" si="222"/>
        <v/>
      </c>
      <c r="AG3567" s="179">
        <f t="shared" ca="1" si="223"/>
        <v>0</v>
      </c>
      <c r="AH3567" s="179">
        <f t="shared" ca="1" si="224"/>
        <v>0</v>
      </c>
    </row>
    <row r="3568" spans="2:34" ht="15.75" x14ac:dyDescent="0.25">
      <c r="B3568">
        <f t="shared" ca="1" si="221"/>
        <v>3556</v>
      </c>
      <c r="C3568" t="str">
        <f ca="1">IFERROR(VLOOKUP(B3568,'SKT LİSTESİ'!F:F,1,0),"")</f>
        <v/>
      </c>
      <c r="E3568" s="128" t="str">
        <f ca="1">IFERROR(IF($C3568="","",VLOOKUP(FİLTRE!$C3568,'SKT LİSTESİ'!$F:$S,5,0)),"")</f>
        <v/>
      </c>
      <c r="F3568" s="129" t="str">
        <f ca="1">IFERROR(IF($C3568="","",VLOOKUP(FİLTRE!$C3568,'SKT LİSTESİ'!$F:$S,7,0)),"")</f>
        <v/>
      </c>
      <c r="G3568" s="130" t="str">
        <f ca="1">IFERROR(IF($C3568="","",VLOOKUP(FİLTRE!$C3568,'SKT LİSTESİ'!$F:$S,8,0)),"")</f>
        <v/>
      </c>
      <c r="H3568" s="131" t="str">
        <f ca="1">IF(E3568="","",IF($C3568="","",VLOOKUP(FİLTRE!$C3568,'SKT LİSTESİ'!$F:$S,9,0)))</f>
        <v/>
      </c>
      <c r="I3568" s="132" t="str">
        <f ca="1">IFERROR(IF($C3568="","",VLOOKUP(FİLTRE!$C3568,'SKT LİSTESİ'!$F:$S,10,0)),"")</f>
        <v/>
      </c>
      <c r="J3568" s="133" t="str">
        <f ca="1">IFERROR(IF($C3568="","",VLOOKUP(FİLTRE!$C3568,'SKT LİSTESİ'!$F:$S,11,0)),"")</f>
        <v/>
      </c>
      <c r="K3568" s="134" t="str">
        <f ca="1">IFERROR(IF($C3568="","",VLOOKUP(FİLTRE!$C3568,'SKT LİSTESİ'!$F:$S,12,0)),"")</f>
        <v/>
      </c>
      <c r="L3568" s="134" t="str">
        <f ca="1">IFERROR(IF($C3568="","",VLOOKUP(FİLTRE!$C3568,'SKT LİSTESİ'!$F:$S,13,0)),"")</f>
        <v/>
      </c>
      <c r="M3568" s="135" t="str">
        <f ca="1">IFERROR(IF($C3568="","",VLOOKUP(FİLTRE!$C3568,'SKT LİSTESİ'!$F:$AJ,14,0)),"")</f>
        <v/>
      </c>
      <c r="N3568" s="31" t="str">
        <f ca="1">IFERROR(IF($C3568="","",VLOOKUP(FİLTRE!$C3568,'SKT LİSTESİ'!$F:$AJ,22,0)),"")</f>
        <v/>
      </c>
      <c r="O3568" s="136" t="str">
        <f ca="1">IFERROR(IF($C3568="","",VLOOKUP(FİLTRE!$C3568,'SKT LİSTESİ'!$F:$AJ,23,0)),"")</f>
        <v/>
      </c>
      <c r="P3568" s="31"/>
      <c r="Q3568" s="31"/>
      <c r="R3568" s="137" t="str">
        <f ca="1">(IFERROR(IF($C3568="","",VLOOKUP(FİLTRE!$C3568,'SKT LİSTESİ'!$F:$AJ,15,0)),""))</f>
        <v/>
      </c>
      <c r="S3568" s="138" t="str">
        <f ca="1">IFERROR(IF($C3568="","",VLOOKUP(FİLTRE!$C3568,'SKT LİSTESİ'!$F:$AJ,16,0)),"")</f>
        <v/>
      </c>
      <c r="AF3568" s="179" t="str">
        <f t="shared" ca="1" si="222"/>
        <v/>
      </c>
      <c r="AG3568" s="179">
        <f t="shared" ca="1" si="223"/>
        <v>0</v>
      </c>
      <c r="AH3568" s="179">
        <f t="shared" ca="1" si="224"/>
        <v>0</v>
      </c>
    </row>
    <row r="3569" spans="2:34" ht="15.75" x14ac:dyDescent="0.25">
      <c r="B3569">
        <f t="shared" ca="1" si="221"/>
        <v>3557</v>
      </c>
      <c r="C3569" t="str">
        <f ca="1">IFERROR(VLOOKUP(B3569,'SKT LİSTESİ'!F:F,1,0),"")</f>
        <v/>
      </c>
      <c r="E3569" s="128" t="str">
        <f ca="1">IFERROR(IF($C3569="","",VLOOKUP(FİLTRE!$C3569,'SKT LİSTESİ'!$F:$S,5,0)),"")</f>
        <v/>
      </c>
      <c r="F3569" s="129" t="str">
        <f ca="1">IFERROR(IF($C3569="","",VLOOKUP(FİLTRE!$C3569,'SKT LİSTESİ'!$F:$S,7,0)),"")</f>
        <v/>
      </c>
      <c r="G3569" s="130" t="str">
        <f ca="1">IFERROR(IF($C3569="","",VLOOKUP(FİLTRE!$C3569,'SKT LİSTESİ'!$F:$S,8,0)),"")</f>
        <v/>
      </c>
      <c r="H3569" s="131" t="str">
        <f ca="1">IF(E3569="","",IF($C3569="","",VLOOKUP(FİLTRE!$C3569,'SKT LİSTESİ'!$F:$S,9,0)))</f>
        <v/>
      </c>
      <c r="I3569" s="132" t="str">
        <f ca="1">IFERROR(IF($C3569="","",VLOOKUP(FİLTRE!$C3569,'SKT LİSTESİ'!$F:$S,10,0)),"")</f>
        <v/>
      </c>
      <c r="J3569" s="133" t="str">
        <f ca="1">IFERROR(IF($C3569="","",VLOOKUP(FİLTRE!$C3569,'SKT LİSTESİ'!$F:$S,11,0)),"")</f>
        <v/>
      </c>
      <c r="K3569" s="134" t="str">
        <f ca="1">IFERROR(IF($C3569="","",VLOOKUP(FİLTRE!$C3569,'SKT LİSTESİ'!$F:$S,12,0)),"")</f>
        <v/>
      </c>
      <c r="L3569" s="134" t="str">
        <f ca="1">IFERROR(IF($C3569="","",VLOOKUP(FİLTRE!$C3569,'SKT LİSTESİ'!$F:$S,13,0)),"")</f>
        <v/>
      </c>
      <c r="M3569" s="135" t="str">
        <f ca="1">IFERROR(IF($C3569="","",VLOOKUP(FİLTRE!$C3569,'SKT LİSTESİ'!$F:$AJ,14,0)),"")</f>
        <v/>
      </c>
      <c r="N3569" s="31" t="str">
        <f ca="1">IFERROR(IF($C3569="","",VLOOKUP(FİLTRE!$C3569,'SKT LİSTESİ'!$F:$AJ,22,0)),"")</f>
        <v/>
      </c>
      <c r="O3569" s="136" t="str">
        <f ca="1">IFERROR(IF($C3569="","",VLOOKUP(FİLTRE!$C3569,'SKT LİSTESİ'!$F:$AJ,23,0)),"")</f>
        <v/>
      </c>
      <c r="P3569" s="31"/>
      <c r="Q3569" s="31"/>
      <c r="R3569" s="137" t="str">
        <f ca="1">(IFERROR(IF($C3569="","",VLOOKUP(FİLTRE!$C3569,'SKT LİSTESİ'!$F:$AJ,15,0)),""))</f>
        <v/>
      </c>
      <c r="S3569" s="138" t="str">
        <f ca="1">IFERROR(IF($C3569="","",VLOOKUP(FİLTRE!$C3569,'SKT LİSTESİ'!$F:$AJ,16,0)),"")</f>
        <v/>
      </c>
      <c r="AF3569" s="179" t="str">
        <f t="shared" ca="1" si="222"/>
        <v/>
      </c>
      <c r="AG3569" s="179">
        <f t="shared" ca="1" si="223"/>
        <v>0</v>
      </c>
      <c r="AH3569" s="179">
        <f t="shared" ca="1" si="224"/>
        <v>0</v>
      </c>
    </row>
    <row r="3570" spans="2:34" ht="15.75" x14ac:dyDescent="0.25">
      <c r="B3570">
        <f t="shared" ca="1" si="221"/>
        <v>3558</v>
      </c>
      <c r="C3570" t="str">
        <f ca="1">IFERROR(VLOOKUP(B3570,'SKT LİSTESİ'!F:F,1,0),"")</f>
        <v/>
      </c>
      <c r="E3570" s="128" t="str">
        <f ca="1">IFERROR(IF($C3570="","",VLOOKUP(FİLTRE!$C3570,'SKT LİSTESİ'!$F:$S,5,0)),"")</f>
        <v/>
      </c>
      <c r="F3570" s="129" t="str">
        <f ca="1">IFERROR(IF($C3570="","",VLOOKUP(FİLTRE!$C3570,'SKT LİSTESİ'!$F:$S,7,0)),"")</f>
        <v/>
      </c>
      <c r="G3570" s="130" t="str">
        <f ca="1">IFERROR(IF($C3570="","",VLOOKUP(FİLTRE!$C3570,'SKT LİSTESİ'!$F:$S,8,0)),"")</f>
        <v/>
      </c>
      <c r="H3570" s="131" t="str">
        <f ca="1">IF(E3570="","",IF($C3570="","",VLOOKUP(FİLTRE!$C3570,'SKT LİSTESİ'!$F:$S,9,0)))</f>
        <v/>
      </c>
      <c r="I3570" s="132" t="str">
        <f ca="1">IFERROR(IF($C3570="","",VLOOKUP(FİLTRE!$C3570,'SKT LİSTESİ'!$F:$S,10,0)),"")</f>
        <v/>
      </c>
      <c r="J3570" s="133" t="str">
        <f ca="1">IFERROR(IF($C3570="","",VLOOKUP(FİLTRE!$C3570,'SKT LİSTESİ'!$F:$S,11,0)),"")</f>
        <v/>
      </c>
      <c r="K3570" s="134" t="str">
        <f ca="1">IFERROR(IF($C3570="","",VLOOKUP(FİLTRE!$C3570,'SKT LİSTESİ'!$F:$S,12,0)),"")</f>
        <v/>
      </c>
      <c r="L3570" s="134" t="str">
        <f ca="1">IFERROR(IF($C3570="","",VLOOKUP(FİLTRE!$C3570,'SKT LİSTESİ'!$F:$S,13,0)),"")</f>
        <v/>
      </c>
      <c r="M3570" s="135" t="str">
        <f ca="1">IFERROR(IF($C3570="","",VLOOKUP(FİLTRE!$C3570,'SKT LİSTESİ'!$F:$AJ,14,0)),"")</f>
        <v/>
      </c>
      <c r="N3570" s="31" t="str">
        <f ca="1">IFERROR(IF($C3570="","",VLOOKUP(FİLTRE!$C3570,'SKT LİSTESİ'!$F:$AJ,22,0)),"")</f>
        <v/>
      </c>
      <c r="O3570" s="136" t="str">
        <f ca="1">IFERROR(IF($C3570="","",VLOOKUP(FİLTRE!$C3570,'SKT LİSTESİ'!$F:$AJ,23,0)),"")</f>
        <v/>
      </c>
      <c r="P3570" s="31"/>
      <c r="Q3570" s="31"/>
      <c r="R3570" s="137" t="str">
        <f ca="1">(IFERROR(IF($C3570="","",VLOOKUP(FİLTRE!$C3570,'SKT LİSTESİ'!$F:$AJ,15,0)),""))</f>
        <v/>
      </c>
      <c r="S3570" s="138" t="str">
        <f ca="1">IFERROR(IF($C3570="","",VLOOKUP(FİLTRE!$C3570,'SKT LİSTESİ'!$F:$AJ,16,0)),"")</f>
        <v/>
      </c>
      <c r="AF3570" s="179" t="str">
        <f t="shared" ca="1" si="222"/>
        <v/>
      </c>
      <c r="AG3570" s="179">
        <f t="shared" ca="1" si="223"/>
        <v>0</v>
      </c>
      <c r="AH3570" s="179">
        <f t="shared" ca="1" si="224"/>
        <v>0</v>
      </c>
    </row>
    <row r="3571" spans="2:34" ht="15.75" x14ac:dyDescent="0.25">
      <c r="B3571">
        <f t="shared" ca="1" si="221"/>
        <v>3559</v>
      </c>
      <c r="C3571" t="str">
        <f ca="1">IFERROR(VLOOKUP(B3571,'SKT LİSTESİ'!F:F,1,0),"")</f>
        <v/>
      </c>
      <c r="E3571" s="128" t="str">
        <f ca="1">IFERROR(IF($C3571="","",VLOOKUP(FİLTRE!$C3571,'SKT LİSTESİ'!$F:$S,5,0)),"")</f>
        <v/>
      </c>
      <c r="F3571" s="129" t="str">
        <f ca="1">IFERROR(IF($C3571="","",VLOOKUP(FİLTRE!$C3571,'SKT LİSTESİ'!$F:$S,7,0)),"")</f>
        <v/>
      </c>
      <c r="G3571" s="130" t="str">
        <f ca="1">IFERROR(IF($C3571="","",VLOOKUP(FİLTRE!$C3571,'SKT LİSTESİ'!$F:$S,8,0)),"")</f>
        <v/>
      </c>
      <c r="H3571" s="131" t="str">
        <f ca="1">IF(E3571="","",IF($C3571="","",VLOOKUP(FİLTRE!$C3571,'SKT LİSTESİ'!$F:$S,9,0)))</f>
        <v/>
      </c>
      <c r="I3571" s="132" t="str">
        <f ca="1">IFERROR(IF($C3571="","",VLOOKUP(FİLTRE!$C3571,'SKT LİSTESİ'!$F:$S,10,0)),"")</f>
        <v/>
      </c>
      <c r="J3571" s="133" t="str">
        <f ca="1">IFERROR(IF($C3571="","",VLOOKUP(FİLTRE!$C3571,'SKT LİSTESİ'!$F:$S,11,0)),"")</f>
        <v/>
      </c>
      <c r="K3571" s="134" t="str">
        <f ca="1">IFERROR(IF($C3571="","",VLOOKUP(FİLTRE!$C3571,'SKT LİSTESİ'!$F:$S,12,0)),"")</f>
        <v/>
      </c>
      <c r="L3571" s="134" t="str">
        <f ca="1">IFERROR(IF($C3571="","",VLOOKUP(FİLTRE!$C3571,'SKT LİSTESİ'!$F:$S,13,0)),"")</f>
        <v/>
      </c>
      <c r="M3571" s="135" t="str">
        <f ca="1">IFERROR(IF($C3571="","",VLOOKUP(FİLTRE!$C3571,'SKT LİSTESİ'!$F:$AJ,14,0)),"")</f>
        <v/>
      </c>
      <c r="N3571" s="31" t="str">
        <f ca="1">IFERROR(IF($C3571="","",VLOOKUP(FİLTRE!$C3571,'SKT LİSTESİ'!$F:$AJ,22,0)),"")</f>
        <v/>
      </c>
      <c r="O3571" s="136" t="str">
        <f ca="1">IFERROR(IF($C3571="","",VLOOKUP(FİLTRE!$C3571,'SKT LİSTESİ'!$F:$AJ,23,0)),"")</f>
        <v/>
      </c>
      <c r="P3571" s="31"/>
      <c r="Q3571" s="31"/>
      <c r="R3571" s="137" t="str">
        <f ca="1">(IFERROR(IF($C3571="","",VLOOKUP(FİLTRE!$C3571,'SKT LİSTESİ'!$F:$AJ,15,0)),""))</f>
        <v/>
      </c>
      <c r="S3571" s="138" t="str">
        <f ca="1">IFERROR(IF($C3571="","",VLOOKUP(FİLTRE!$C3571,'SKT LİSTESİ'!$F:$AJ,16,0)),"")</f>
        <v/>
      </c>
      <c r="AF3571" s="179" t="str">
        <f t="shared" ca="1" si="222"/>
        <v/>
      </c>
      <c r="AG3571" s="179">
        <f t="shared" ca="1" si="223"/>
        <v>0</v>
      </c>
      <c r="AH3571" s="179">
        <f t="shared" ca="1" si="224"/>
        <v>0</v>
      </c>
    </row>
    <row r="3572" spans="2:34" ht="15.75" x14ac:dyDescent="0.25">
      <c r="B3572">
        <f t="shared" ca="1" si="221"/>
        <v>3560</v>
      </c>
      <c r="C3572" t="str">
        <f ca="1">IFERROR(VLOOKUP(B3572,'SKT LİSTESİ'!F:F,1,0),"")</f>
        <v/>
      </c>
      <c r="E3572" s="128" t="str">
        <f ca="1">IFERROR(IF($C3572="","",VLOOKUP(FİLTRE!$C3572,'SKT LİSTESİ'!$F:$S,5,0)),"")</f>
        <v/>
      </c>
      <c r="F3572" s="129" t="str">
        <f ca="1">IFERROR(IF($C3572="","",VLOOKUP(FİLTRE!$C3572,'SKT LİSTESİ'!$F:$S,7,0)),"")</f>
        <v/>
      </c>
      <c r="G3572" s="130" t="str">
        <f ca="1">IFERROR(IF($C3572="","",VLOOKUP(FİLTRE!$C3572,'SKT LİSTESİ'!$F:$S,8,0)),"")</f>
        <v/>
      </c>
      <c r="H3572" s="131" t="str">
        <f ca="1">IF(E3572="","",IF($C3572="","",VLOOKUP(FİLTRE!$C3572,'SKT LİSTESİ'!$F:$S,9,0)))</f>
        <v/>
      </c>
      <c r="I3572" s="132" t="str">
        <f ca="1">IFERROR(IF($C3572="","",VLOOKUP(FİLTRE!$C3572,'SKT LİSTESİ'!$F:$S,10,0)),"")</f>
        <v/>
      </c>
      <c r="J3572" s="133" t="str">
        <f ca="1">IFERROR(IF($C3572="","",VLOOKUP(FİLTRE!$C3572,'SKT LİSTESİ'!$F:$S,11,0)),"")</f>
        <v/>
      </c>
      <c r="K3572" s="134" t="str">
        <f ca="1">IFERROR(IF($C3572="","",VLOOKUP(FİLTRE!$C3572,'SKT LİSTESİ'!$F:$S,12,0)),"")</f>
        <v/>
      </c>
      <c r="L3572" s="134" t="str">
        <f ca="1">IFERROR(IF($C3572="","",VLOOKUP(FİLTRE!$C3572,'SKT LİSTESİ'!$F:$S,13,0)),"")</f>
        <v/>
      </c>
      <c r="M3572" s="135" t="str">
        <f ca="1">IFERROR(IF($C3572="","",VLOOKUP(FİLTRE!$C3572,'SKT LİSTESİ'!$F:$AJ,14,0)),"")</f>
        <v/>
      </c>
      <c r="N3572" s="31" t="str">
        <f ca="1">IFERROR(IF($C3572="","",VLOOKUP(FİLTRE!$C3572,'SKT LİSTESİ'!$F:$AJ,22,0)),"")</f>
        <v/>
      </c>
      <c r="O3572" s="136" t="str">
        <f ca="1">IFERROR(IF($C3572="","",VLOOKUP(FİLTRE!$C3572,'SKT LİSTESİ'!$F:$AJ,23,0)),"")</f>
        <v/>
      </c>
      <c r="P3572" s="31"/>
      <c r="Q3572" s="31"/>
      <c r="R3572" s="137" t="str">
        <f ca="1">(IFERROR(IF($C3572="","",VLOOKUP(FİLTRE!$C3572,'SKT LİSTESİ'!$F:$AJ,15,0)),""))</f>
        <v/>
      </c>
      <c r="S3572" s="138" t="str">
        <f ca="1">IFERROR(IF($C3572="","",VLOOKUP(FİLTRE!$C3572,'SKT LİSTESİ'!$F:$AJ,16,0)),"")</f>
        <v/>
      </c>
      <c r="AF3572" s="179" t="str">
        <f t="shared" ca="1" si="222"/>
        <v/>
      </c>
      <c r="AG3572" s="179">
        <f t="shared" ca="1" si="223"/>
        <v>0</v>
      </c>
      <c r="AH3572" s="179">
        <f t="shared" ca="1" si="224"/>
        <v>0</v>
      </c>
    </row>
    <row r="3573" spans="2:34" ht="15.75" x14ac:dyDescent="0.25">
      <c r="B3573">
        <f t="shared" ca="1" si="221"/>
        <v>3561</v>
      </c>
      <c r="C3573" t="str">
        <f ca="1">IFERROR(VLOOKUP(B3573,'SKT LİSTESİ'!F:F,1,0),"")</f>
        <v/>
      </c>
      <c r="E3573" s="128" t="str">
        <f ca="1">IFERROR(IF($C3573="","",VLOOKUP(FİLTRE!$C3573,'SKT LİSTESİ'!$F:$S,5,0)),"")</f>
        <v/>
      </c>
      <c r="F3573" s="129" t="str">
        <f ca="1">IFERROR(IF($C3573="","",VLOOKUP(FİLTRE!$C3573,'SKT LİSTESİ'!$F:$S,7,0)),"")</f>
        <v/>
      </c>
      <c r="G3573" s="130" t="str">
        <f ca="1">IFERROR(IF($C3573="","",VLOOKUP(FİLTRE!$C3573,'SKT LİSTESİ'!$F:$S,8,0)),"")</f>
        <v/>
      </c>
      <c r="H3573" s="131" t="str">
        <f ca="1">IF(E3573="","",IF($C3573="","",VLOOKUP(FİLTRE!$C3573,'SKT LİSTESİ'!$F:$S,9,0)))</f>
        <v/>
      </c>
      <c r="I3573" s="132" t="str">
        <f ca="1">IFERROR(IF($C3573="","",VLOOKUP(FİLTRE!$C3573,'SKT LİSTESİ'!$F:$S,10,0)),"")</f>
        <v/>
      </c>
      <c r="J3573" s="133" t="str">
        <f ca="1">IFERROR(IF($C3573="","",VLOOKUP(FİLTRE!$C3573,'SKT LİSTESİ'!$F:$S,11,0)),"")</f>
        <v/>
      </c>
      <c r="K3573" s="134" t="str">
        <f ca="1">IFERROR(IF($C3573="","",VLOOKUP(FİLTRE!$C3573,'SKT LİSTESİ'!$F:$S,12,0)),"")</f>
        <v/>
      </c>
      <c r="L3573" s="134" t="str">
        <f ca="1">IFERROR(IF($C3573="","",VLOOKUP(FİLTRE!$C3573,'SKT LİSTESİ'!$F:$S,13,0)),"")</f>
        <v/>
      </c>
      <c r="M3573" s="135" t="str">
        <f ca="1">IFERROR(IF($C3573="","",VLOOKUP(FİLTRE!$C3573,'SKT LİSTESİ'!$F:$AJ,14,0)),"")</f>
        <v/>
      </c>
      <c r="N3573" s="31" t="str">
        <f ca="1">IFERROR(IF($C3573="","",VLOOKUP(FİLTRE!$C3573,'SKT LİSTESİ'!$F:$AJ,22,0)),"")</f>
        <v/>
      </c>
      <c r="O3573" s="136" t="str">
        <f ca="1">IFERROR(IF($C3573="","",VLOOKUP(FİLTRE!$C3573,'SKT LİSTESİ'!$F:$AJ,23,0)),"")</f>
        <v/>
      </c>
      <c r="P3573" s="31"/>
      <c r="Q3573" s="31"/>
      <c r="R3573" s="137" t="str">
        <f ca="1">(IFERROR(IF($C3573="","",VLOOKUP(FİLTRE!$C3573,'SKT LİSTESİ'!$F:$AJ,15,0)),""))</f>
        <v/>
      </c>
      <c r="S3573" s="138" t="str">
        <f ca="1">IFERROR(IF($C3573="","",VLOOKUP(FİLTRE!$C3573,'SKT LİSTESİ'!$F:$AJ,16,0)),"")</f>
        <v/>
      </c>
      <c r="AF3573" s="179" t="str">
        <f t="shared" ca="1" si="222"/>
        <v/>
      </c>
      <c r="AG3573" s="179">
        <f t="shared" ca="1" si="223"/>
        <v>0</v>
      </c>
      <c r="AH3573" s="179">
        <f t="shared" ca="1" si="224"/>
        <v>0</v>
      </c>
    </row>
    <row r="3574" spans="2:34" ht="15.75" x14ac:dyDescent="0.25">
      <c r="B3574">
        <f t="shared" ca="1" si="221"/>
        <v>3562</v>
      </c>
      <c r="C3574" t="str">
        <f ca="1">IFERROR(VLOOKUP(B3574,'SKT LİSTESİ'!F:F,1,0),"")</f>
        <v/>
      </c>
      <c r="E3574" s="128" t="str">
        <f ca="1">IFERROR(IF($C3574="","",VLOOKUP(FİLTRE!$C3574,'SKT LİSTESİ'!$F:$S,5,0)),"")</f>
        <v/>
      </c>
      <c r="F3574" s="129" t="str">
        <f ca="1">IFERROR(IF($C3574="","",VLOOKUP(FİLTRE!$C3574,'SKT LİSTESİ'!$F:$S,7,0)),"")</f>
        <v/>
      </c>
      <c r="G3574" s="130" t="str">
        <f ca="1">IFERROR(IF($C3574="","",VLOOKUP(FİLTRE!$C3574,'SKT LİSTESİ'!$F:$S,8,0)),"")</f>
        <v/>
      </c>
      <c r="H3574" s="131" t="str">
        <f ca="1">IF(E3574="","",IF($C3574="","",VLOOKUP(FİLTRE!$C3574,'SKT LİSTESİ'!$F:$S,9,0)))</f>
        <v/>
      </c>
      <c r="I3574" s="132" t="str">
        <f ca="1">IFERROR(IF($C3574="","",VLOOKUP(FİLTRE!$C3574,'SKT LİSTESİ'!$F:$S,10,0)),"")</f>
        <v/>
      </c>
      <c r="J3574" s="133" t="str">
        <f ca="1">IFERROR(IF($C3574="","",VLOOKUP(FİLTRE!$C3574,'SKT LİSTESİ'!$F:$S,11,0)),"")</f>
        <v/>
      </c>
      <c r="K3574" s="134" t="str">
        <f ca="1">IFERROR(IF($C3574="","",VLOOKUP(FİLTRE!$C3574,'SKT LİSTESİ'!$F:$S,12,0)),"")</f>
        <v/>
      </c>
      <c r="L3574" s="134" t="str">
        <f ca="1">IFERROR(IF($C3574="","",VLOOKUP(FİLTRE!$C3574,'SKT LİSTESİ'!$F:$S,13,0)),"")</f>
        <v/>
      </c>
      <c r="M3574" s="135" t="str">
        <f ca="1">IFERROR(IF($C3574="","",VLOOKUP(FİLTRE!$C3574,'SKT LİSTESİ'!$F:$AJ,14,0)),"")</f>
        <v/>
      </c>
      <c r="N3574" s="31" t="str">
        <f ca="1">IFERROR(IF($C3574="","",VLOOKUP(FİLTRE!$C3574,'SKT LİSTESİ'!$F:$AJ,22,0)),"")</f>
        <v/>
      </c>
      <c r="O3574" s="136" t="str">
        <f ca="1">IFERROR(IF($C3574="","",VLOOKUP(FİLTRE!$C3574,'SKT LİSTESİ'!$F:$AJ,23,0)),"")</f>
        <v/>
      </c>
      <c r="P3574" s="31"/>
      <c r="Q3574" s="31"/>
      <c r="R3574" s="137" t="str">
        <f ca="1">(IFERROR(IF($C3574="","",VLOOKUP(FİLTRE!$C3574,'SKT LİSTESİ'!$F:$AJ,15,0)),""))</f>
        <v/>
      </c>
      <c r="S3574" s="138" t="str">
        <f ca="1">IFERROR(IF($C3574="","",VLOOKUP(FİLTRE!$C3574,'SKT LİSTESİ'!$F:$AJ,16,0)),"")</f>
        <v/>
      </c>
      <c r="AF3574" s="179" t="str">
        <f t="shared" ca="1" si="222"/>
        <v/>
      </c>
      <c r="AG3574" s="179">
        <f t="shared" ca="1" si="223"/>
        <v>0</v>
      </c>
      <c r="AH3574" s="179">
        <f t="shared" ca="1" si="224"/>
        <v>0</v>
      </c>
    </row>
    <row r="3575" spans="2:34" ht="15.75" x14ac:dyDescent="0.25">
      <c r="B3575">
        <f t="shared" ca="1" si="221"/>
        <v>3563</v>
      </c>
      <c r="C3575" t="str">
        <f ca="1">IFERROR(VLOOKUP(B3575,'SKT LİSTESİ'!F:F,1,0),"")</f>
        <v/>
      </c>
      <c r="E3575" s="128" t="str">
        <f ca="1">IFERROR(IF($C3575="","",VLOOKUP(FİLTRE!$C3575,'SKT LİSTESİ'!$F:$S,5,0)),"")</f>
        <v/>
      </c>
      <c r="F3575" s="129" t="str">
        <f ca="1">IFERROR(IF($C3575="","",VLOOKUP(FİLTRE!$C3575,'SKT LİSTESİ'!$F:$S,7,0)),"")</f>
        <v/>
      </c>
      <c r="G3575" s="130" t="str">
        <f ca="1">IFERROR(IF($C3575="","",VLOOKUP(FİLTRE!$C3575,'SKT LİSTESİ'!$F:$S,8,0)),"")</f>
        <v/>
      </c>
      <c r="H3575" s="131" t="str">
        <f ca="1">IF(E3575="","",IF($C3575="","",VLOOKUP(FİLTRE!$C3575,'SKT LİSTESİ'!$F:$S,9,0)))</f>
        <v/>
      </c>
      <c r="I3575" s="132" t="str">
        <f ca="1">IFERROR(IF($C3575="","",VLOOKUP(FİLTRE!$C3575,'SKT LİSTESİ'!$F:$S,10,0)),"")</f>
        <v/>
      </c>
      <c r="J3575" s="133" t="str">
        <f ca="1">IFERROR(IF($C3575="","",VLOOKUP(FİLTRE!$C3575,'SKT LİSTESİ'!$F:$S,11,0)),"")</f>
        <v/>
      </c>
      <c r="K3575" s="134" t="str">
        <f ca="1">IFERROR(IF($C3575="","",VLOOKUP(FİLTRE!$C3575,'SKT LİSTESİ'!$F:$S,12,0)),"")</f>
        <v/>
      </c>
      <c r="L3575" s="134" t="str">
        <f ca="1">IFERROR(IF($C3575="","",VLOOKUP(FİLTRE!$C3575,'SKT LİSTESİ'!$F:$S,13,0)),"")</f>
        <v/>
      </c>
      <c r="M3575" s="135" t="str">
        <f ca="1">IFERROR(IF($C3575="","",VLOOKUP(FİLTRE!$C3575,'SKT LİSTESİ'!$F:$AJ,14,0)),"")</f>
        <v/>
      </c>
      <c r="N3575" s="31" t="str">
        <f ca="1">IFERROR(IF($C3575="","",VLOOKUP(FİLTRE!$C3575,'SKT LİSTESİ'!$F:$AJ,22,0)),"")</f>
        <v/>
      </c>
      <c r="O3575" s="136" t="str">
        <f ca="1">IFERROR(IF($C3575="","",VLOOKUP(FİLTRE!$C3575,'SKT LİSTESİ'!$F:$AJ,23,0)),"")</f>
        <v/>
      </c>
      <c r="P3575" s="31"/>
      <c r="Q3575" s="31"/>
      <c r="R3575" s="137" t="str">
        <f ca="1">(IFERROR(IF($C3575="","",VLOOKUP(FİLTRE!$C3575,'SKT LİSTESİ'!$F:$AJ,15,0)),""))</f>
        <v/>
      </c>
      <c r="S3575" s="138" t="str">
        <f ca="1">IFERROR(IF($C3575="","",VLOOKUP(FİLTRE!$C3575,'SKT LİSTESİ'!$F:$AJ,16,0)),"")</f>
        <v/>
      </c>
      <c r="AF3575" s="179" t="str">
        <f t="shared" ca="1" si="222"/>
        <v/>
      </c>
      <c r="AG3575" s="179">
        <f t="shared" ca="1" si="223"/>
        <v>0</v>
      </c>
      <c r="AH3575" s="179">
        <f t="shared" ca="1" si="224"/>
        <v>0</v>
      </c>
    </row>
    <row r="3576" spans="2:34" ht="15.75" x14ac:dyDescent="0.25">
      <c r="B3576">
        <f t="shared" ca="1" si="221"/>
        <v>3564</v>
      </c>
      <c r="C3576" t="str">
        <f ca="1">IFERROR(VLOOKUP(B3576,'SKT LİSTESİ'!F:F,1,0),"")</f>
        <v/>
      </c>
      <c r="E3576" s="128" t="str">
        <f ca="1">IFERROR(IF($C3576="","",VLOOKUP(FİLTRE!$C3576,'SKT LİSTESİ'!$F:$S,5,0)),"")</f>
        <v/>
      </c>
      <c r="F3576" s="129" t="str">
        <f ca="1">IFERROR(IF($C3576="","",VLOOKUP(FİLTRE!$C3576,'SKT LİSTESİ'!$F:$S,7,0)),"")</f>
        <v/>
      </c>
      <c r="G3576" s="130" t="str">
        <f ca="1">IFERROR(IF($C3576="","",VLOOKUP(FİLTRE!$C3576,'SKT LİSTESİ'!$F:$S,8,0)),"")</f>
        <v/>
      </c>
      <c r="H3576" s="131" t="str">
        <f ca="1">IF(E3576="","",IF($C3576="","",VLOOKUP(FİLTRE!$C3576,'SKT LİSTESİ'!$F:$S,9,0)))</f>
        <v/>
      </c>
      <c r="I3576" s="132" t="str">
        <f ca="1">IFERROR(IF($C3576="","",VLOOKUP(FİLTRE!$C3576,'SKT LİSTESİ'!$F:$S,10,0)),"")</f>
        <v/>
      </c>
      <c r="J3576" s="133" t="str">
        <f ca="1">IFERROR(IF($C3576="","",VLOOKUP(FİLTRE!$C3576,'SKT LİSTESİ'!$F:$S,11,0)),"")</f>
        <v/>
      </c>
      <c r="K3576" s="134" t="str">
        <f ca="1">IFERROR(IF($C3576="","",VLOOKUP(FİLTRE!$C3576,'SKT LİSTESİ'!$F:$S,12,0)),"")</f>
        <v/>
      </c>
      <c r="L3576" s="134" t="str">
        <f ca="1">IFERROR(IF($C3576="","",VLOOKUP(FİLTRE!$C3576,'SKT LİSTESİ'!$F:$S,13,0)),"")</f>
        <v/>
      </c>
      <c r="M3576" s="135" t="str">
        <f ca="1">IFERROR(IF($C3576="","",VLOOKUP(FİLTRE!$C3576,'SKT LİSTESİ'!$F:$AJ,14,0)),"")</f>
        <v/>
      </c>
      <c r="N3576" s="31" t="str">
        <f ca="1">IFERROR(IF($C3576="","",VLOOKUP(FİLTRE!$C3576,'SKT LİSTESİ'!$F:$AJ,22,0)),"")</f>
        <v/>
      </c>
      <c r="O3576" s="136" t="str">
        <f ca="1">IFERROR(IF($C3576="","",VLOOKUP(FİLTRE!$C3576,'SKT LİSTESİ'!$F:$AJ,23,0)),"")</f>
        <v/>
      </c>
      <c r="P3576" s="31"/>
      <c r="Q3576" s="31"/>
      <c r="R3576" s="137" t="str">
        <f ca="1">(IFERROR(IF($C3576="","",VLOOKUP(FİLTRE!$C3576,'SKT LİSTESİ'!$F:$AJ,15,0)),""))</f>
        <v/>
      </c>
      <c r="S3576" s="138" t="str">
        <f ca="1">IFERROR(IF($C3576="","",VLOOKUP(FİLTRE!$C3576,'SKT LİSTESİ'!$F:$AJ,16,0)),"")</f>
        <v/>
      </c>
      <c r="AF3576" s="179" t="str">
        <f t="shared" ca="1" si="222"/>
        <v/>
      </c>
      <c r="AG3576" s="179">
        <f t="shared" ca="1" si="223"/>
        <v>0</v>
      </c>
      <c r="AH3576" s="179">
        <f t="shared" ca="1" si="224"/>
        <v>0</v>
      </c>
    </row>
    <row r="3577" spans="2:34" ht="15.75" x14ac:dyDescent="0.25">
      <c r="B3577">
        <f t="shared" ca="1" si="221"/>
        <v>3565</v>
      </c>
      <c r="C3577" t="str">
        <f ca="1">IFERROR(VLOOKUP(B3577,'SKT LİSTESİ'!F:F,1,0),"")</f>
        <v/>
      </c>
      <c r="E3577" s="128" t="str">
        <f ca="1">IFERROR(IF($C3577="","",VLOOKUP(FİLTRE!$C3577,'SKT LİSTESİ'!$F:$S,5,0)),"")</f>
        <v/>
      </c>
      <c r="F3577" s="129" t="str">
        <f ca="1">IFERROR(IF($C3577="","",VLOOKUP(FİLTRE!$C3577,'SKT LİSTESİ'!$F:$S,7,0)),"")</f>
        <v/>
      </c>
      <c r="G3577" s="130" t="str">
        <f ca="1">IFERROR(IF($C3577="","",VLOOKUP(FİLTRE!$C3577,'SKT LİSTESİ'!$F:$S,8,0)),"")</f>
        <v/>
      </c>
      <c r="H3577" s="131" t="str">
        <f ca="1">IF(E3577="","",IF($C3577="","",VLOOKUP(FİLTRE!$C3577,'SKT LİSTESİ'!$F:$S,9,0)))</f>
        <v/>
      </c>
      <c r="I3577" s="132" t="str">
        <f ca="1">IFERROR(IF($C3577="","",VLOOKUP(FİLTRE!$C3577,'SKT LİSTESİ'!$F:$S,10,0)),"")</f>
        <v/>
      </c>
      <c r="J3577" s="133" t="str">
        <f ca="1">IFERROR(IF($C3577="","",VLOOKUP(FİLTRE!$C3577,'SKT LİSTESİ'!$F:$S,11,0)),"")</f>
        <v/>
      </c>
      <c r="K3577" s="134" t="str">
        <f ca="1">IFERROR(IF($C3577="","",VLOOKUP(FİLTRE!$C3577,'SKT LİSTESİ'!$F:$S,12,0)),"")</f>
        <v/>
      </c>
      <c r="L3577" s="134" t="str">
        <f ca="1">IFERROR(IF($C3577="","",VLOOKUP(FİLTRE!$C3577,'SKT LİSTESİ'!$F:$S,13,0)),"")</f>
        <v/>
      </c>
      <c r="M3577" s="135" t="str">
        <f ca="1">IFERROR(IF($C3577="","",VLOOKUP(FİLTRE!$C3577,'SKT LİSTESİ'!$F:$AJ,14,0)),"")</f>
        <v/>
      </c>
      <c r="N3577" s="31" t="str">
        <f ca="1">IFERROR(IF($C3577="","",VLOOKUP(FİLTRE!$C3577,'SKT LİSTESİ'!$F:$AJ,22,0)),"")</f>
        <v/>
      </c>
      <c r="O3577" s="136" t="str">
        <f ca="1">IFERROR(IF($C3577="","",VLOOKUP(FİLTRE!$C3577,'SKT LİSTESİ'!$F:$AJ,23,0)),"")</f>
        <v/>
      </c>
      <c r="P3577" s="31"/>
      <c r="Q3577" s="31"/>
      <c r="R3577" s="137" t="str">
        <f ca="1">(IFERROR(IF($C3577="","",VLOOKUP(FİLTRE!$C3577,'SKT LİSTESİ'!$F:$AJ,15,0)),""))</f>
        <v/>
      </c>
      <c r="S3577" s="138" t="str">
        <f ca="1">IFERROR(IF($C3577="","",VLOOKUP(FİLTRE!$C3577,'SKT LİSTESİ'!$F:$AJ,16,0)),"")</f>
        <v/>
      </c>
      <c r="AF3577" s="179" t="str">
        <f t="shared" ca="1" si="222"/>
        <v/>
      </c>
      <c r="AG3577" s="179">
        <f t="shared" ca="1" si="223"/>
        <v>0</v>
      </c>
      <c r="AH3577" s="179">
        <f t="shared" ca="1" si="224"/>
        <v>0</v>
      </c>
    </row>
    <row r="3578" spans="2:34" ht="15.75" x14ac:dyDescent="0.25">
      <c r="B3578">
        <f t="shared" ca="1" si="221"/>
        <v>3566</v>
      </c>
      <c r="C3578" t="str">
        <f ca="1">IFERROR(VLOOKUP(B3578,'SKT LİSTESİ'!F:F,1,0),"")</f>
        <v/>
      </c>
      <c r="E3578" s="128" t="str">
        <f ca="1">IFERROR(IF($C3578="","",VLOOKUP(FİLTRE!$C3578,'SKT LİSTESİ'!$F:$S,5,0)),"")</f>
        <v/>
      </c>
      <c r="F3578" s="129" t="str">
        <f ca="1">IFERROR(IF($C3578="","",VLOOKUP(FİLTRE!$C3578,'SKT LİSTESİ'!$F:$S,7,0)),"")</f>
        <v/>
      </c>
      <c r="G3578" s="130" t="str">
        <f ca="1">IFERROR(IF($C3578="","",VLOOKUP(FİLTRE!$C3578,'SKT LİSTESİ'!$F:$S,8,0)),"")</f>
        <v/>
      </c>
      <c r="H3578" s="131" t="str">
        <f ca="1">IF(E3578="","",IF($C3578="","",VLOOKUP(FİLTRE!$C3578,'SKT LİSTESİ'!$F:$S,9,0)))</f>
        <v/>
      </c>
      <c r="I3578" s="132" t="str">
        <f ca="1">IFERROR(IF($C3578="","",VLOOKUP(FİLTRE!$C3578,'SKT LİSTESİ'!$F:$S,10,0)),"")</f>
        <v/>
      </c>
      <c r="J3578" s="133" t="str">
        <f ca="1">IFERROR(IF($C3578="","",VLOOKUP(FİLTRE!$C3578,'SKT LİSTESİ'!$F:$S,11,0)),"")</f>
        <v/>
      </c>
      <c r="K3578" s="134" t="str">
        <f ca="1">IFERROR(IF($C3578="","",VLOOKUP(FİLTRE!$C3578,'SKT LİSTESİ'!$F:$S,12,0)),"")</f>
        <v/>
      </c>
      <c r="L3578" s="134" t="str">
        <f ca="1">IFERROR(IF($C3578="","",VLOOKUP(FİLTRE!$C3578,'SKT LİSTESİ'!$F:$S,13,0)),"")</f>
        <v/>
      </c>
      <c r="M3578" s="135" t="str">
        <f ca="1">IFERROR(IF($C3578="","",VLOOKUP(FİLTRE!$C3578,'SKT LİSTESİ'!$F:$AJ,14,0)),"")</f>
        <v/>
      </c>
      <c r="N3578" s="31" t="str">
        <f ca="1">IFERROR(IF($C3578="","",VLOOKUP(FİLTRE!$C3578,'SKT LİSTESİ'!$F:$AJ,22,0)),"")</f>
        <v/>
      </c>
      <c r="O3578" s="136" t="str">
        <f ca="1">IFERROR(IF($C3578="","",VLOOKUP(FİLTRE!$C3578,'SKT LİSTESİ'!$F:$AJ,23,0)),"")</f>
        <v/>
      </c>
      <c r="P3578" s="31"/>
      <c r="Q3578" s="31"/>
      <c r="R3578" s="137" t="str">
        <f ca="1">(IFERROR(IF($C3578="","",VLOOKUP(FİLTRE!$C3578,'SKT LİSTESİ'!$F:$AJ,15,0)),""))</f>
        <v/>
      </c>
      <c r="S3578" s="138" t="str">
        <f ca="1">IFERROR(IF($C3578="","",VLOOKUP(FİLTRE!$C3578,'SKT LİSTESİ'!$F:$AJ,16,0)),"")</f>
        <v/>
      </c>
      <c r="AF3578" s="179" t="str">
        <f t="shared" ca="1" si="222"/>
        <v/>
      </c>
      <c r="AG3578" s="179">
        <f t="shared" ca="1" si="223"/>
        <v>0</v>
      </c>
      <c r="AH3578" s="179">
        <f t="shared" ca="1" si="224"/>
        <v>0</v>
      </c>
    </row>
    <row r="3579" spans="2:34" ht="15.75" x14ac:dyDescent="0.25">
      <c r="B3579">
        <f t="shared" ca="1" si="221"/>
        <v>3567</v>
      </c>
      <c r="C3579" t="str">
        <f ca="1">IFERROR(VLOOKUP(B3579,'SKT LİSTESİ'!F:F,1,0),"")</f>
        <v/>
      </c>
      <c r="E3579" s="128" t="str">
        <f ca="1">IFERROR(IF($C3579="","",VLOOKUP(FİLTRE!$C3579,'SKT LİSTESİ'!$F:$S,5,0)),"")</f>
        <v/>
      </c>
      <c r="F3579" s="129" t="str">
        <f ca="1">IFERROR(IF($C3579="","",VLOOKUP(FİLTRE!$C3579,'SKT LİSTESİ'!$F:$S,7,0)),"")</f>
        <v/>
      </c>
      <c r="G3579" s="130" t="str">
        <f ca="1">IFERROR(IF($C3579="","",VLOOKUP(FİLTRE!$C3579,'SKT LİSTESİ'!$F:$S,8,0)),"")</f>
        <v/>
      </c>
      <c r="H3579" s="131" t="str">
        <f ca="1">IF(E3579="","",IF($C3579="","",VLOOKUP(FİLTRE!$C3579,'SKT LİSTESİ'!$F:$S,9,0)))</f>
        <v/>
      </c>
      <c r="I3579" s="132" t="str">
        <f ca="1">IFERROR(IF($C3579="","",VLOOKUP(FİLTRE!$C3579,'SKT LİSTESİ'!$F:$S,10,0)),"")</f>
        <v/>
      </c>
      <c r="J3579" s="133" t="str">
        <f ca="1">IFERROR(IF($C3579="","",VLOOKUP(FİLTRE!$C3579,'SKT LİSTESİ'!$F:$S,11,0)),"")</f>
        <v/>
      </c>
      <c r="K3579" s="134" t="str">
        <f ca="1">IFERROR(IF($C3579="","",VLOOKUP(FİLTRE!$C3579,'SKT LİSTESİ'!$F:$S,12,0)),"")</f>
        <v/>
      </c>
      <c r="L3579" s="134" t="str">
        <f ca="1">IFERROR(IF($C3579="","",VLOOKUP(FİLTRE!$C3579,'SKT LİSTESİ'!$F:$S,13,0)),"")</f>
        <v/>
      </c>
      <c r="M3579" s="135" t="str">
        <f ca="1">IFERROR(IF($C3579="","",VLOOKUP(FİLTRE!$C3579,'SKT LİSTESİ'!$F:$AJ,14,0)),"")</f>
        <v/>
      </c>
      <c r="N3579" s="31" t="str">
        <f ca="1">IFERROR(IF($C3579="","",VLOOKUP(FİLTRE!$C3579,'SKT LİSTESİ'!$F:$AJ,22,0)),"")</f>
        <v/>
      </c>
      <c r="O3579" s="136" t="str">
        <f ca="1">IFERROR(IF($C3579="","",VLOOKUP(FİLTRE!$C3579,'SKT LİSTESİ'!$F:$AJ,23,0)),"")</f>
        <v/>
      </c>
      <c r="P3579" s="31"/>
      <c r="Q3579" s="31"/>
      <c r="R3579" s="137" t="str">
        <f ca="1">(IFERROR(IF($C3579="","",VLOOKUP(FİLTRE!$C3579,'SKT LİSTESİ'!$F:$AJ,15,0)),""))</f>
        <v/>
      </c>
      <c r="S3579" s="138" t="str">
        <f ca="1">IFERROR(IF($C3579="","",VLOOKUP(FİLTRE!$C3579,'SKT LİSTESİ'!$F:$AJ,16,0)),"")</f>
        <v/>
      </c>
      <c r="AF3579" s="179" t="str">
        <f t="shared" ca="1" si="222"/>
        <v/>
      </c>
      <c r="AG3579" s="179">
        <f t="shared" ca="1" si="223"/>
        <v>0</v>
      </c>
      <c r="AH3579" s="179">
        <f t="shared" ca="1" si="224"/>
        <v>0</v>
      </c>
    </row>
    <row r="3580" spans="2:34" ht="15.75" x14ac:dyDescent="0.25">
      <c r="B3580">
        <f t="shared" ca="1" si="221"/>
        <v>3568</v>
      </c>
      <c r="C3580" t="str">
        <f ca="1">IFERROR(VLOOKUP(B3580,'SKT LİSTESİ'!F:F,1,0),"")</f>
        <v/>
      </c>
      <c r="E3580" s="128" t="str">
        <f ca="1">IFERROR(IF($C3580="","",VLOOKUP(FİLTRE!$C3580,'SKT LİSTESİ'!$F:$S,5,0)),"")</f>
        <v/>
      </c>
      <c r="F3580" s="129" t="str">
        <f ca="1">IFERROR(IF($C3580="","",VLOOKUP(FİLTRE!$C3580,'SKT LİSTESİ'!$F:$S,7,0)),"")</f>
        <v/>
      </c>
      <c r="G3580" s="130" t="str">
        <f ca="1">IFERROR(IF($C3580="","",VLOOKUP(FİLTRE!$C3580,'SKT LİSTESİ'!$F:$S,8,0)),"")</f>
        <v/>
      </c>
      <c r="H3580" s="131" t="str">
        <f ca="1">IF(E3580="","",IF($C3580="","",VLOOKUP(FİLTRE!$C3580,'SKT LİSTESİ'!$F:$S,9,0)))</f>
        <v/>
      </c>
      <c r="I3580" s="132" t="str">
        <f ca="1">IFERROR(IF($C3580="","",VLOOKUP(FİLTRE!$C3580,'SKT LİSTESİ'!$F:$S,10,0)),"")</f>
        <v/>
      </c>
      <c r="J3580" s="133" t="str">
        <f ca="1">IFERROR(IF($C3580="","",VLOOKUP(FİLTRE!$C3580,'SKT LİSTESİ'!$F:$S,11,0)),"")</f>
        <v/>
      </c>
      <c r="K3580" s="134" t="str">
        <f ca="1">IFERROR(IF($C3580="","",VLOOKUP(FİLTRE!$C3580,'SKT LİSTESİ'!$F:$S,12,0)),"")</f>
        <v/>
      </c>
      <c r="L3580" s="134" t="str">
        <f ca="1">IFERROR(IF($C3580="","",VLOOKUP(FİLTRE!$C3580,'SKT LİSTESİ'!$F:$S,13,0)),"")</f>
        <v/>
      </c>
      <c r="M3580" s="135" t="str">
        <f ca="1">IFERROR(IF($C3580="","",VLOOKUP(FİLTRE!$C3580,'SKT LİSTESİ'!$F:$AJ,14,0)),"")</f>
        <v/>
      </c>
      <c r="N3580" s="31" t="str">
        <f ca="1">IFERROR(IF($C3580="","",VLOOKUP(FİLTRE!$C3580,'SKT LİSTESİ'!$F:$AJ,22,0)),"")</f>
        <v/>
      </c>
      <c r="O3580" s="136" t="str">
        <f ca="1">IFERROR(IF($C3580="","",VLOOKUP(FİLTRE!$C3580,'SKT LİSTESİ'!$F:$AJ,23,0)),"")</f>
        <v/>
      </c>
      <c r="P3580" s="31"/>
      <c r="Q3580" s="31"/>
      <c r="R3580" s="137" t="str">
        <f ca="1">(IFERROR(IF($C3580="","",VLOOKUP(FİLTRE!$C3580,'SKT LİSTESİ'!$F:$AJ,15,0)),""))</f>
        <v/>
      </c>
      <c r="S3580" s="138" t="str">
        <f ca="1">IFERROR(IF($C3580="","",VLOOKUP(FİLTRE!$C3580,'SKT LİSTESİ'!$F:$AJ,16,0)),"")</f>
        <v/>
      </c>
      <c r="AF3580" s="179" t="str">
        <f t="shared" ca="1" si="222"/>
        <v/>
      </c>
      <c r="AG3580" s="179">
        <f t="shared" ca="1" si="223"/>
        <v>0</v>
      </c>
      <c r="AH3580" s="179">
        <f t="shared" ca="1" si="224"/>
        <v>0</v>
      </c>
    </row>
    <row r="3581" spans="2:34" ht="15.75" x14ac:dyDescent="0.25">
      <c r="B3581">
        <f t="shared" ca="1" si="221"/>
        <v>3569</v>
      </c>
      <c r="C3581" t="str">
        <f ca="1">IFERROR(VLOOKUP(B3581,'SKT LİSTESİ'!F:F,1,0),"")</f>
        <v/>
      </c>
      <c r="E3581" s="128" t="str">
        <f ca="1">IFERROR(IF($C3581="","",VLOOKUP(FİLTRE!$C3581,'SKT LİSTESİ'!$F:$S,5,0)),"")</f>
        <v/>
      </c>
      <c r="F3581" s="129" t="str">
        <f ca="1">IFERROR(IF($C3581="","",VLOOKUP(FİLTRE!$C3581,'SKT LİSTESİ'!$F:$S,7,0)),"")</f>
        <v/>
      </c>
      <c r="G3581" s="130" t="str">
        <f ca="1">IFERROR(IF($C3581="","",VLOOKUP(FİLTRE!$C3581,'SKT LİSTESİ'!$F:$S,8,0)),"")</f>
        <v/>
      </c>
      <c r="H3581" s="131" t="str">
        <f ca="1">IF(E3581="","",IF($C3581="","",VLOOKUP(FİLTRE!$C3581,'SKT LİSTESİ'!$F:$S,9,0)))</f>
        <v/>
      </c>
      <c r="I3581" s="132" t="str">
        <f ca="1">IFERROR(IF($C3581="","",VLOOKUP(FİLTRE!$C3581,'SKT LİSTESİ'!$F:$S,10,0)),"")</f>
        <v/>
      </c>
      <c r="J3581" s="133" t="str">
        <f ca="1">IFERROR(IF($C3581="","",VLOOKUP(FİLTRE!$C3581,'SKT LİSTESİ'!$F:$S,11,0)),"")</f>
        <v/>
      </c>
      <c r="K3581" s="134" t="str">
        <f ca="1">IFERROR(IF($C3581="","",VLOOKUP(FİLTRE!$C3581,'SKT LİSTESİ'!$F:$S,12,0)),"")</f>
        <v/>
      </c>
      <c r="L3581" s="134" t="str">
        <f ca="1">IFERROR(IF($C3581="","",VLOOKUP(FİLTRE!$C3581,'SKT LİSTESİ'!$F:$S,13,0)),"")</f>
        <v/>
      </c>
      <c r="M3581" s="135" t="str">
        <f ca="1">IFERROR(IF($C3581="","",VLOOKUP(FİLTRE!$C3581,'SKT LİSTESİ'!$F:$AJ,14,0)),"")</f>
        <v/>
      </c>
      <c r="N3581" s="31" t="str">
        <f ca="1">IFERROR(IF($C3581="","",VLOOKUP(FİLTRE!$C3581,'SKT LİSTESİ'!$F:$AJ,22,0)),"")</f>
        <v/>
      </c>
      <c r="O3581" s="136" t="str">
        <f ca="1">IFERROR(IF($C3581="","",VLOOKUP(FİLTRE!$C3581,'SKT LİSTESİ'!$F:$AJ,23,0)),"")</f>
        <v/>
      </c>
      <c r="P3581" s="31"/>
      <c r="Q3581" s="31"/>
      <c r="R3581" s="137" t="str">
        <f ca="1">(IFERROR(IF($C3581="","",VLOOKUP(FİLTRE!$C3581,'SKT LİSTESİ'!$F:$AJ,15,0)),""))</f>
        <v/>
      </c>
      <c r="S3581" s="138" t="str">
        <f ca="1">IFERROR(IF($C3581="","",VLOOKUP(FİLTRE!$C3581,'SKT LİSTESİ'!$F:$AJ,16,0)),"")</f>
        <v/>
      </c>
      <c r="AF3581" s="179" t="str">
        <f t="shared" ca="1" si="222"/>
        <v/>
      </c>
      <c r="AG3581" s="179">
        <f t="shared" ca="1" si="223"/>
        <v>0</v>
      </c>
      <c r="AH3581" s="179">
        <f t="shared" ca="1" si="224"/>
        <v>0</v>
      </c>
    </row>
    <row r="3582" spans="2:34" ht="15.75" x14ac:dyDescent="0.25">
      <c r="B3582">
        <f t="shared" ca="1" si="221"/>
        <v>3570</v>
      </c>
      <c r="C3582" t="str">
        <f ca="1">IFERROR(VLOOKUP(B3582,'SKT LİSTESİ'!F:F,1,0),"")</f>
        <v/>
      </c>
      <c r="E3582" s="128" t="str">
        <f ca="1">IFERROR(IF($C3582="","",VLOOKUP(FİLTRE!$C3582,'SKT LİSTESİ'!$F:$S,5,0)),"")</f>
        <v/>
      </c>
      <c r="F3582" s="129" t="str">
        <f ca="1">IFERROR(IF($C3582="","",VLOOKUP(FİLTRE!$C3582,'SKT LİSTESİ'!$F:$S,7,0)),"")</f>
        <v/>
      </c>
      <c r="G3582" s="130" t="str">
        <f ca="1">IFERROR(IF($C3582="","",VLOOKUP(FİLTRE!$C3582,'SKT LİSTESİ'!$F:$S,8,0)),"")</f>
        <v/>
      </c>
      <c r="H3582" s="131" t="str">
        <f ca="1">IF(E3582="","",IF($C3582="","",VLOOKUP(FİLTRE!$C3582,'SKT LİSTESİ'!$F:$S,9,0)))</f>
        <v/>
      </c>
      <c r="I3582" s="132" t="str">
        <f ca="1">IFERROR(IF($C3582="","",VLOOKUP(FİLTRE!$C3582,'SKT LİSTESİ'!$F:$S,10,0)),"")</f>
        <v/>
      </c>
      <c r="J3582" s="133" t="str">
        <f ca="1">IFERROR(IF($C3582="","",VLOOKUP(FİLTRE!$C3582,'SKT LİSTESİ'!$F:$S,11,0)),"")</f>
        <v/>
      </c>
      <c r="K3582" s="134" t="str">
        <f ca="1">IFERROR(IF($C3582="","",VLOOKUP(FİLTRE!$C3582,'SKT LİSTESİ'!$F:$S,12,0)),"")</f>
        <v/>
      </c>
      <c r="L3582" s="134" t="str">
        <f ca="1">IFERROR(IF($C3582="","",VLOOKUP(FİLTRE!$C3582,'SKT LİSTESİ'!$F:$S,13,0)),"")</f>
        <v/>
      </c>
      <c r="M3582" s="135" t="str">
        <f ca="1">IFERROR(IF($C3582="","",VLOOKUP(FİLTRE!$C3582,'SKT LİSTESİ'!$F:$AJ,14,0)),"")</f>
        <v/>
      </c>
      <c r="N3582" s="31" t="str">
        <f ca="1">IFERROR(IF($C3582="","",VLOOKUP(FİLTRE!$C3582,'SKT LİSTESİ'!$F:$AJ,22,0)),"")</f>
        <v/>
      </c>
      <c r="O3582" s="136" t="str">
        <f ca="1">IFERROR(IF($C3582="","",VLOOKUP(FİLTRE!$C3582,'SKT LİSTESİ'!$F:$AJ,23,0)),"")</f>
        <v/>
      </c>
      <c r="P3582" s="31"/>
      <c r="Q3582" s="31"/>
      <c r="R3582" s="137" t="str">
        <f ca="1">(IFERROR(IF($C3582="","",VLOOKUP(FİLTRE!$C3582,'SKT LİSTESİ'!$F:$AJ,15,0)),""))</f>
        <v/>
      </c>
      <c r="S3582" s="138" t="str">
        <f ca="1">IFERROR(IF($C3582="","",VLOOKUP(FİLTRE!$C3582,'SKT LİSTESİ'!$F:$AJ,16,0)),"")</f>
        <v/>
      </c>
      <c r="AF3582" s="179" t="str">
        <f t="shared" ca="1" si="222"/>
        <v/>
      </c>
      <c r="AG3582" s="179">
        <f t="shared" ca="1" si="223"/>
        <v>0</v>
      </c>
      <c r="AH3582" s="179">
        <f t="shared" ca="1" si="224"/>
        <v>0</v>
      </c>
    </row>
    <row r="3583" spans="2:34" ht="15.75" x14ac:dyDescent="0.25">
      <c r="B3583">
        <f t="shared" ca="1" si="221"/>
        <v>3571</v>
      </c>
      <c r="C3583" t="str">
        <f ca="1">IFERROR(VLOOKUP(B3583,'SKT LİSTESİ'!F:F,1,0),"")</f>
        <v/>
      </c>
      <c r="E3583" s="128" t="str">
        <f ca="1">IFERROR(IF($C3583="","",VLOOKUP(FİLTRE!$C3583,'SKT LİSTESİ'!$F:$S,5,0)),"")</f>
        <v/>
      </c>
      <c r="F3583" s="129" t="str">
        <f ca="1">IFERROR(IF($C3583="","",VLOOKUP(FİLTRE!$C3583,'SKT LİSTESİ'!$F:$S,7,0)),"")</f>
        <v/>
      </c>
      <c r="G3583" s="130" t="str">
        <f ca="1">IFERROR(IF($C3583="","",VLOOKUP(FİLTRE!$C3583,'SKT LİSTESİ'!$F:$S,8,0)),"")</f>
        <v/>
      </c>
      <c r="H3583" s="131" t="str">
        <f ca="1">IF(E3583="","",IF($C3583="","",VLOOKUP(FİLTRE!$C3583,'SKT LİSTESİ'!$F:$S,9,0)))</f>
        <v/>
      </c>
      <c r="I3583" s="132" t="str">
        <f ca="1">IFERROR(IF($C3583="","",VLOOKUP(FİLTRE!$C3583,'SKT LİSTESİ'!$F:$S,10,0)),"")</f>
        <v/>
      </c>
      <c r="J3583" s="133" t="str">
        <f ca="1">IFERROR(IF($C3583="","",VLOOKUP(FİLTRE!$C3583,'SKT LİSTESİ'!$F:$S,11,0)),"")</f>
        <v/>
      </c>
      <c r="K3583" s="134" t="str">
        <f ca="1">IFERROR(IF($C3583="","",VLOOKUP(FİLTRE!$C3583,'SKT LİSTESİ'!$F:$S,12,0)),"")</f>
        <v/>
      </c>
      <c r="L3583" s="134" t="str">
        <f ca="1">IFERROR(IF($C3583="","",VLOOKUP(FİLTRE!$C3583,'SKT LİSTESİ'!$F:$S,13,0)),"")</f>
        <v/>
      </c>
      <c r="M3583" s="135" t="str">
        <f ca="1">IFERROR(IF($C3583="","",VLOOKUP(FİLTRE!$C3583,'SKT LİSTESİ'!$F:$AJ,14,0)),"")</f>
        <v/>
      </c>
      <c r="N3583" s="31" t="str">
        <f ca="1">IFERROR(IF($C3583="","",VLOOKUP(FİLTRE!$C3583,'SKT LİSTESİ'!$F:$AJ,22,0)),"")</f>
        <v/>
      </c>
      <c r="O3583" s="136" t="str">
        <f ca="1">IFERROR(IF($C3583="","",VLOOKUP(FİLTRE!$C3583,'SKT LİSTESİ'!$F:$AJ,23,0)),"")</f>
        <v/>
      </c>
      <c r="P3583" s="31"/>
      <c r="Q3583" s="31"/>
      <c r="R3583" s="137" t="str">
        <f ca="1">(IFERROR(IF($C3583="","",VLOOKUP(FİLTRE!$C3583,'SKT LİSTESİ'!$F:$AJ,15,0)),""))</f>
        <v/>
      </c>
      <c r="S3583" s="138" t="str">
        <f ca="1">IFERROR(IF($C3583="","",VLOOKUP(FİLTRE!$C3583,'SKT LİSTESİ'!$F:$AJ,16,0)),"")</f>
        <v/>
      </c>
      <c r="AF3583" s="179" t="str">
        <f t="shared" ca="1" si="222"/>
        <v/>
      </c>
      <c r="AG3583" s="179">
        <f t="shared" ca="1" si="223"/>
        <v>0</v>
      </c>
      <c r="AH3583" s="179">
        <f t="shared" ca="1" si="224"/>
        <v>0</v>
      </c>
    </row>
    <row r="3584" spans="2:34" ht="15.75" x14ac:dyDescent="0.25">
      <c r="B3584">
        <f t="shared" ca="1" si="221"/>
        <v>3572</v>
      </c>
      <c r="C3584" t="str">
        <f ca="1">IFERROR(VLOOKUP(B3584,'SKT LİSTESİ'!F:F,1,0),"")</f>
        <v/>
      </c>
      <c r="E3584" s="128" t="str">
        <f ca="1">IFERROR(IF($C3584="","",VLOOKUP(FİLTRE!$C3584,'SKT LİSTESİ'!$F:$S,5,0)),"")</f>
        <v/>
      </c>
      <c r="F3584" s="129" t="str">
        <f ca="1">IFERROR(IF($C3584="","",VLOOKUP(FİLTRE!$C3584,'SKT LİSTESİ'!$F:$S,7,0)),"")</f>
        <v/>
      </c>
      <c r="G3584" s="130" t="str">
        <f ca="1">IFERROR(IF($C3584="","",VLOOKUP(FİLTRE!$C3584,'SKT LİSTESİ'!$F:$S,8,0)),"")</f>
        <v/>
      </c>
      <c r="H3584" s="131" t="str">
        <f ca="1">IF(E3584="","",IF($C3584="","",VLOOKUP(FİLTRE!$C3584,'SKT LİSTESİ'!$F:$S,9,0)))</f>
        <v/>
      </c>
      <c r="I3584" s="132" t="str">
        <f ca="1">IFERROR(IF($C3584="","",VLOOKUP(FİLTRE!$C3584,'SKT LİSTESİ'!$F:$S,10,0)),"")</f>
        <v/>
      </c>
      <c r="J3584" s="133" t="str">
        <f ca="1">IFERROR(IF($C3584="","",VLOOKUP(FİLTRE!$C3584,'SKT LİSTESİ'!$F:$S,11,0)),"")</f>
        <v/>
      </c>
      <c r="K3584" s="134" t="str">
        <f ca="1">IFERROR(IF($C3584="","",VLOOKUP(FİLTRE!$C3584,'SKT LİSTESİ'!$F:$S,12,0)),"")</f>
        <v/>
      </c>
      <c r="L3584" s="134" t="str">
        <f ca="1">IFERROR(IF($C3584="","",VLOOKUP(FİLTRE!$C3584,'SKT LİSTESİ'!$F:$S,13,0)),"")</f>
        <v/>
      </c>
      <c r="M3584" s="135" t="str">
        <f ca="1">IFERROR(IF($C3584="","",VLOOKUP(FİLTRE!$C3584,'SKT LİSTESİ'!$F:$AJ,14,0)),"")</f>
        <v/>
      </c>
      <c r="N3584" s="31" t="str">
        <f ca="1">IFERROR(IF($C3584="","",VLOOKUP(FİLTRE!$C3584,'SKT LİSTESİ'!$F:$AJ,22,0)),"")</f>
        <v/>
      </c>
      <c r="O3584" s="136" t="str">
        <f ca="1">IFERROR(IF($C3584="","",VLOOKUP(FİLTRE!$C3584,'SKT LİSTESİ'!$F:$AJ,23,0)),"")</f>
        <v/>
      </c>
      <c r="P3584" s="31"/>
      <c r="Q3584" s="31"/>
      <c r="R3584" s="137" t="str">
        <f ca="1">(IFERROR(IF($C3584="","",VLOOKUP(FİLTRE!$C3584,'SKT LİSTESİ'!$F:$AJ,15,0)),""))</f>
        <v/>
      </c>
      <c r="S3584" s="138" t="str">
        <f ca="1">IFERROR(IF($C3584="","",VLOOKUP(FİLTRE!$C3584,'SKT LİSTESİ'!$F:$AJ,16,0)),"")</f>
        <v/>
      </c>
      <c r="AF3584" s="179" t="str">
        <f t="shared" ca="1" si="222"/>
        <v/>
      </c>
      <c r="AG3584" s="179">
        <f t="shared" ca="1" si="223"/>
        <v>0</v>
      </c>
      <c r="AH3584" s="179">
        <f t="shared" ca="1" si="224"/>
        <v>0</v>
      </c>
    </row>
    <row r="3585" spans="2:34" ht="15.75" x14ac:dyDescent="0.25">
      <c r="B3585">
        <f t="shared" ca="1" si="221"/>
        <v>3573</v>
      </c>
      <c r="C3585" t="str">
        <f ca="1">IFERROR(VLOOKUP(B3585,'SKT LİSTESİ'!F:F,1,0),"")</f>
        <v/>
      </c>
      <c r="E3585" s="128" t="str">
        <f ca="1">IFERROR(IF($C3585="","",VLOOKUP(FİLTRE!$C3585,'SKT LİSTESİ'!$F:$S,5,0)),"")</f>
        <v/>
      </c>
      <c r="F3585" s="129" t="str">
        <f ca="1">IFERROR(IF($C3585="","",VLOOKUP(FİLTRE!$C3585,'SKT LİSTESİ'!$F:$S,7,0)),"")</f>
        <v/>
      </c>
      <c r="G3585" s="130" t="str">
        <f ca="1">IFERROR(IF($C3585="","",VLOOKUP(FİLTRE!$C3585,'SKT LİSTESİ'!$F:$S,8,0)),"")</f>
        <v/>
      </c>
      <c r="H3585" s="131" t="str">
        <f ca="1">IF(E3585="","",IF($C3585="","",VLOOKUP(FİLTRE!$C3585,'SKT LİSTESİ'!$F:$S,9,0)))</f>
        <v/>
      </c>
      <c r="I3585" s="132" t="str">
        <f ca="1">IFERROR(IF($C3585="","",VLOOKUP(FİLTRE!$C3585,'SKT LİSTESİ'!$F:$S,10,0)),"")</f>
        <v/>
      </c>
      <c r="J3585" s="133" t="str">
        <f ca="1">IFERROR(IF($C3585="","",VLOOKUP(FİLTRE!$C3585,'SKT LİSTESİ'!$F:$S,11,0)),"")</f>
        <v/>
      </c>
      <c r="K3585" s="134" t="str">
        <f ca="1">IFERROR(IF($C3585="","",VLOOKUP(FİLTRE!$C3585,'SKT LİSTESİ'!$F:$S,12,0)),"")</f>
        <v/>
      </c>
      <c r="L3585" s="134" t="str">
        <f ca="1">IFERROR(IF($C3585="","",VLOOKUP(FİLTRE!$C3585,'SKT LİSTESİ'!$F:$S,13,0)),"")</f>
        <v/>
      </c>
      <c r="M3585" s="135" t="str">
        <f ca="1">IFERROR(IF($C3585="","",VLOOKUP(FİLTRE!$C3585,'SKT LİSTESİ'!$F:$AJ,14,0)),"")</f>
        <v/>
      </c>
      <c r="N3585" s="31" t="str">
        <f ca="1">IFERROR(IF($C3585="","",VLOOKUP(FİLTRE!$C3585,'SKT LİSTESİ'!$F:$AJ,22,0)),"")</f>
        <v/>
      </c>
      <c r="O3585" s="136" t="str">
        <f ca="1">IFERROR(IF($C3585="","",VLOOKUP(FİLTRE!$C3585,'SKT LİSTESİ'!$F:$AJ,23,0)),"")</f>
        <v/>
      </c>
      <c r="P3585" s="31"/>
      <c r="Q3585" s="31"/>
      <c r="R3585" s="137" t="str">
        <f ca="1">(IFERROR(IF($C3585="","",VLOOKUP(FİLTRE!$C3585,'SKT LİSTESİ'!$F:$AJ,15,0)),""))</f>
        <v/>
      </c>
      <c r="S3585" s="138" t="str">
        <f ca="1">IFERROR(IF($C3585="","",VLOOKUP(FİLTRE!$C3585,'SKT LİSTESİ'!$F:$AJ,16,0)),"")</f>
        <v/>
      </c>
      <c r="AF3585" s="179" t="str">
        <f t="shared" ca="1" si="222"/>
        <v/>
      </c>
      <c r="AG3585" s="179">
        <f t="shared" ca="1" si="223"/>
        <v>0</v>
      </c>
      <c r="AH3585" s="179">
        <f t="shared" ca="1" si="224"/>
        <v>0</v>
      </c>
    </row>
    <row r="3586" spans="2:34" ht="15.75" x14ac:dyDescent="0.25">
      <c r="B3586">
        <f t="shared" ca="1" si="221"/>
        <v>3574</v>
      </c>
      <c r="C3586" t="str">
        <f ca="1">IFERROR(VLOOKUP(B3586,'SKT LİSTESİ'!F:F,1,0),"")</f>
        <v/>
      </c>
      <c r="E3586" s="128" t="str">
        <f ca="1">IFERROR(IF($C3586="","",VLOOKUP(FİLTRE!$C3586,'SKT LİSTESİ'!$F:$S,5,0)),"")</f>
        <v/>
      </c>
      <c r="F3586" s="129" t="str">
        <f ca="1">IFERROR(IF($C3586="","",VLOOKUP(FİLTRE!$C3586,'SKT LİSTESİ'!$F:$S,7,0)),"")</f>
        <v/>
      </c>
      <c r="G3586" s="130" t="str">
        <f ca="1">IFERROR(IF($C3586="","",VLOOKUP(FİLTRE!$C3586,'SKT LİSTESİ'!$F:$S,8,0)),"")</f>
        <v/>
      </c>
      <c r="H3586" s="131" t="str">
        <f ca="1">IF(E3586="","",IF($C3586="","",VLOOKUP(FİLTRE!$C3586,'SKT LİSTESİ'!$F:$S,9,0)))</f>
        <v/>
      </c>
      <c r="I3586" s="132" t="str">
        <f ca="1">IFERROR(IF($C3586="","",VLOOKUP(FİLTRE!$C3586,'SKT LİSTESİ'!$F:$S,10,0)),"")</f>
        <v/>
      </c>
      <c r="J3586" s="133" t="str">
        <f ca="1">IFERROR(IF($C3586="","",VLOOKUP(FİLTRE!$C3586,'SKT LİSTESİ'!$F:$S,11,0)),"")</f>
        <v/>
      </c>
      <c r="K3586" s="134" t="str">
        <f ca="1">IFERROR(IF($C3586="","",VLOOKUP(FİLTRE!$C3586,'SKT LİSTESİ'!$F:$S,12,0)),"")</f>
        <v/>
      </c>
      <c r="L3586" s="134" t="str">
        <f ca="1">IFERROR(IF($C3586="","",VLOOKUP(FİLTRE!$C3586,'SKT LİSTESİ'!$F:$S,13,0)),"")</f>
        <v/>
      </c>
      <c r="M3586" s="135" t="str">
        <f ca="1">IFERROR(IF($C3586="","",VLOOKUP(FİLTRE!$C3586,'SKT LİSTESİ'!$F:$AJ,14,0)),"")</f>
        <v/>
      </c>
      <c r="N3586" s="31" t="str">
        <f ca="1">IFERROR(IF($C3586="","",VLOOKUP(FİLTRE!$C3586,'SKT LİSTESİ'!$F:$AJ,22,0)),"")</f>
        <v/>
      </c>
      <c r="O3586" s="136" t="str">
        <f ca="1">IFERROR(IF($C3586="","",VLOOKUP(FİLTRE!$C3586,'SKT LİSTESİ'!$F:$AJ,23,0)),"")</f>
        <v/>
      </c>
      <c r="P3586" s="31"/>
      <c r="Q3586" s="31"/>
      <c r="R3586" s="137" t="str">
        <f ca="1">(IFERROR(IF($C3586="","",VLOOKUP(FİLTRE!$C3586,'SKT LİSTESİ'!$F:$AJ,15,0)),""))</f>
        <v/>
      </c>
      <c r="S3586" s="138" t="str">
        <f ca="1">IFERROR(IF($C3586="","",VLOOKUP(FİLTRE!$C3586,'SKT LİSTESİ'!$F:$AJ,16,0)),"")</f>
        <v/>
      </c>
      <c r="AF3586" s="179" t="str">
        <f t="shared" ca="1" si="222"/>
        <v/>
      </c>
      <c r="AG3586" s="179">
        <f t="shared" ca="1" si="223"/>
        <v>0</v>
      </c>
      <c r="AH3586" s="179">
        <f t="shared" ca="1" si="224"/>
        <v>0</v>
      </c>
    </row>
    <row r="3587" spans="2:34" ht="15.75" x14ac:dyDescent="0.25">
      <c r="B3587">
        <f t="shared" ca="1" si="221"/>
        <v>3575</v>
      </c>
      <c r="C3587" t="str">
        <f ca="1">IFERROR(VLOOKUP(B3587,'SKT LİSTESİ'!F:F,1,0),"")</f>
        <v/>
      </c>
      <c r="E3587" s="128" t="str">
        <f ca="1">IFERROR(IF($C3587="","",VLOOKUP(FİLTRE!$C3587,'SKT LİSTESİ'!$F:$S,5,0)),"")</f>
        <v/>
      </c>
      <c r="F3587" s="129" t="str">
        <f ca="1">IFERROR(IF($C3587="","",VLOOKUP(FİLTRE!$C3587,'SKT LİSTESİ'!$F:$S,7,0)),"")</f>
        <v/>
      </c>
      <c r="G3587" s="130" t="str">
        <f ca="1">IFERROR(IF($C3587="","",VLOOKUP(FİLTRE!$C3587,'SKT LİSTESİ'!$F:$S,8,0)),"")</f>
        <v/>
      </c>
      <c r="H3587" s="131" t="str">
        <f ca="1">IF(E3587="","",IF($C3587="","",VLOOKUP(FİLTRE!$C3587,'SKT LİSTESİ'!$F:$S,9,0)))</f>
        <v/>
      </c>
      <c r="I3587" s="132" t="str">
        <f ca="1">IFERROR(IF($C3587="","",VLOOKUP(FİLTRE!$C3587,'SKT LİSTESİ'!$F:$S,10,0)),"")</f>
        <v/>
      </c>
      <c r="J3587" s="133" t="str">
        <f ca="1">IFERROR(IF($C3587="","",VLOOKUP(FİLTRE!$C3587,'SKT LİSTESİ'!$F:$S,11,0)),"")</f>
        <v/>
      </c>
      <c r="K3587" s="134" t="str">
        <f ca="1">IFERROR(IF($C3587="","",VLOOKUP(FİLTRE!$C3587,'SKT LİSTESİ'!$F:$S,12,0)),"")</f>
        <v/>
      </c>
      <c r="L3587" s="134" t="str">
        <f ca="1">IFERROR(IF($C3587="","",VLOOKUP(FİLTRE!$C3587,'SKT LİSTESİ'!$F:$S,13,0)),"")</f>
        <v/>
      </c>
      <c r="M3587" s="135" t="str">
        <f ca="1">IFERROR(IF($C3587="","",VLOOKUP(FİLTRE!$C3587,'SKT LİSTESİ'!$F:$AJ,14,0)),"")</f>
        <v/>
      </c>
      <c r="N3587" s="31" t="str">
        <f ca="1">IFERROR(IF($C3587="","",VLOOKUP(FİLTRE!$C3587,'SKT LİSTESİ'!$F:$AJ,22,0)),"")</f>
        <v/>
      </c>
      <c r="O3587" s="136" t="str">
        <f ca="1">IFERROR(IF($C3587="","",VLOOKUP(FİLTRE!$C3587,'SKT LİSTESİ'!$F:$AJ,23,0)),"")</f>
        <v/>
      </c>
      <c r="P3587" s="31"/>
      <c r="Q3587" s="31"/>
      <c r="R3587" s="137" t="str">
        <f ca="1">(IFERROR(IF($C3587="","",VLOOKUP(FİLTRE!$C3587,'SKT LİSTESİ'!$F:$AJ,15,0)),""))</f>
        <v/>
      </c>
      <c r="S3587" s="138" t="str">
        <f ca="1">IFERROR(IF($C3587="","",VLOOKUP(FİLTRE!$C3587,'SKT LİSTESİ'!$F:$AJ,16,0)),"")</f>
        <v/>
      </c>
      <c r="AF3587" s="179" t="str">
        <f t="shared" ca="1" si="222"/>
        <v/>
      </c>
      <c r="AG3587" s="179">
        <f t="shared" ca="1" si="223"/>
        <v>0</v>
      </c>
      <c r="AH3587" s="179">
        <f t="shared" ca="1" si="224"/>
        <v>0</v>
      </c>
    </row>
    <row r="3588" spans="2:34" ht="15.75" x14ac:dyDescent="0.25">
      <c r="B3588">
        <f t="shared" ca="1" si="221"/>
        <v>3576</v>
      </c>
      <c r="C3588" t="str">
        <f ca="1">IFERROR(VLOOKUP(B3588,'SKT LİSTESİ'!F:F,1,0),"")</f>
        <v/>
      </c>
      <c r="E3588" s="128" t="str">
        <f ca="1">IFERROR(IF($C3588="","",VLOOKUP(FİLTRE!$C3588,'SKT LİSTESİ'!$F:$S,5,0)),"")</f>
        <v/>
      </c>
      <c r="F3588" s="129" t="str">
        <f ca="1">IFERROR(IF($C3588="","",VLOOKUP(FİLTRE!$C3588,'SKT LİSTESİ'!$F:$S,7,0)),"")</f>
        <v/>
      </c>
      <c r="G3588" s="130" t="str">
        <f ca="1">IFERROR(IF($C3588="","",VLOOKUP(FİLTRE!$C3588,'SKT LİSTESİ'!$F:$S,8,0)),"")</f>
        <v/>
      </c>
      <c r="H3588" s="131" t="str">
        <f ca="1">IF(E3588="","",IF($C3588="","",VLOOKUP(FİLTRE!$C3588,'SKT LİSTESİ'!$F:$S,9,0)))</f>
        <v/>
      </c>
      <c r="I3588" s="132" t="str">
        <f ca="1">IFERROR(IF($C3588="","",VLOOKUP(FİLTRE!$C3588,'SKT LİSTESİ'!$F:$S,10,0)),"")</f>
        <v/>
      </c>
      <c r="J3588" s="133" t="str">
        <f ca="1">IFERROR(IF($C3588="","",VLOOKUP(FİLTRE!$C3588,'SKT LİSTESİ'!$F:$S,11,0)),"")</f>
        <v/>
      </c>
      <c r="K3588" s="134" t="str">
        <f ca="1">IFERROR(IF($C3588="","",VLOOKUP(FİLTRE!$C3588,'SKT LİSTESİ'!$F:$S,12,0)),"")</f>
        <v/>
      </c>
      <c r="L3588" s="134" t="str">
        <f ca="1">IFERROR(IF($C3588="","",VLOOKUP(FİLTRE!$C3588,'SKT LİSTESİ'!$F:$S,13,0)),"")</f>
        <v/>
      </c>
      <c r="M3588" s="135" t="str">
        <f ca="1">IFERROR(IF($C3588="","",VLOOKUP(FİLTRE!$C3588,'SKT LİSTESİ'!$F:$AJ,14,0)),"")</f>
        <v/>
      </c>
      <c r="N3588" s="31" t="str">
        <f ca="1">IFERROR(IF($C3588="","",VLOOKUP(FİLTRE!$C3588,'SKT LİSTESİ'!$F:$AJ,22,0)),"")</f>
        <v/>
      </c>
      <c r="O3588" s="136" t="str">
        <f ca="1">IFERROR(IF($C3588="","",VLOOKUP(FİLTRE!$C3588,'SKT LİSTESİ'!$F:$AJ,23,0)),"")</f>
        <v/>
      </c>
      <c r="P3588" s="31"/>
      <c r="Q3588" s="31"/>
      <c r="R3588" s="137" t="str">
        <f ca="1">(IFERROR(IF($C3588="","",VLOOKUP(FİLTRE!$C3588,'SKT LİSTESİ'!$F:$AJ,15,0)),""))</f>
        <v/>
      </c>
      <c r="S3588" s="138" t="str">
        <f ca="1">IFERROR(IF($C3588="","",VLOOKUP(FİLTRE!$C3588,'SKT LİSTESİ'!$F:$AJ,16,0)),"")</f>
        <v/>
      </c>
      <c r="AF3588" s="179" t="str">
        <f t="shared" ca="1" si="222"/>
        <v/>
      </c>
      <c r="AG3588" s="179">
        <f t="shared" ca="1" si="223"/>
        <v>0</v>
      </c>
      <c r="AH3588" s="179">
        <f t="shared" ca="1" si="224"/>
        <v>0</v>
      </c>
    </row>
    <row r="3589" spans="2:34" ht="15.75" x14ac:dyDescent="0.25">
      <c r="B3589">
        <f t="shared" ca="1" si="221"/>
        <v>3577</v>
      </c>
      <c r="C3589" t="str">
        <f ca="1">IFERROR(VLOOKUP(B3589,'SKT LİSTESİ'!F:F,1,0),"")</f>
        <v/>
      </c>
      <c r="E3589" s="128" t="str">
        <f ca="1">IFERROR(IF($C3589="","",VLOOKUP(FİLTRE!$C3589,'SKT LİSTESİ'!$F:$S,5,0)),"")</f>
        <v/>
      </c>
      <c r="F3589" s="129" t="str">
        <f ca="1">IFERROR(IF($C3589="","",VLOOKUP(FİLTRE!$C3589,'SKT LİSTESİ'!$F:$S,7,0)),"")</f>
        <v/>
      </c>
      <c r="G3589" s="130" t="str">
        <f ca="1">IFERROR(IF($C3589="","",VLOOKUP(FİLTRE!$C3589,'SKT LİSTESİ'!$F:$S,8,0)),"")</f>
        <v/>
      </c>
      <c r="H3589" s="131" t="str">
        <f ca="1">IF(E3589="","",IF($C3589="","",VLOOKUP(FİLTRE!$C3589,'SKT LİSTESİ'!$F:$S,9,0)))</f>
        <v/>
      </c>
      <c r="I3589" s="132" t="str">
        <f ca="1">IFERROR(IF($C3589="","",VLOOKUP(FİLTRE!$C3589,'SKT LİSTESİ'!$F:$S,10,0)),"")</f>
        <v/>
      </c>
      <c r="J3589" s="133" t="str">
        <f ca="1">IFERROR(IF($C3589="","",VLOOKUP(FİLTRE!$C3589,'SKT LİSTESİ'!$F:$S,11,0)),"")</f>
        <v/>
      </c>
      <c r="K3589" s="134" t="str">
        <f ca="1">IFERROR(IF($C3589="","",VLOOKUP(FİLTRE!$C3589,'SKT LİSTESİ'!$F:$S,12,0)),"")</f>
        <v/>
      </c>
      <c r="L3589" s="134" t="str">
        <f ca="1">IFERROR(IF($C3589="","",VLOOKUP(FİLTRE!$C3589,'SKT LİSTESİ'!$F:$S,13,0)),"")</f>
        <v/>
      </c>
      <c r="M3589" s="135" t="str">
        <f ca="1">IFERROR(IF($C3589="","",VLOOKUP(FİLTRE!$C3589,'SKT LİSTESİ'!$F:$AJ,14,0)),"")</f>
        <v/>
      </c>
      <c r="N3589" s="31" t="str">
        <f ca="1">IFERROR(IF($C3589="","",VLOOKUP(FİLTRE!$C3589,'SKT LİSTESİ'!$F:$AJ,22,0)),"")</f>
        <v/>
      </c>
      <c r="O3589" s="136" t="str">
        <f ca="1">IFERROR(IF($C3589="","",VLOOKUP(FİLTRE!$C3589,'SKT LİSTESİ'!$F:$AJ,23,0)),"")</f>
        <v/>
      </c>
      <c r="P3589" s="31"/>
      <c r="Q3589" s="31"/>
      <c r="R3589" s="137" t="str">
        <f ca="1">(IFERROR(IF($C3589="","",VLOOKUP(FİLTRE!$C3589,'SKT LİSTESİ'!$F:$AJ,15,0)),""))</f>
        <v/>
      </c>
      <c r="S3589" s="138" t="str">
        <f ca="1">IFERROR(IF($C3589="","",VLOOKUP(FİLTRE!$C3589,'SKT LİSTESİ'!$F:$AJ,16,0)),"")</f>
        <v/>
      </c>
      <c r="AF3589" s="179" t="str">
        <f t="shared" ca="1" si="222"/>
        <v/>
      </c>
      <c r="AG3589" s="179">
        <f t="shared" ca="1" si="223"/>
        <v>0</v>
      </c>
      <c r="AH3589" s="179">
        <f t="shared" ca="1" si="224"/>
        <v>0</v>
      </c>
    </row>
    <row r="3590" spans="2:34" ht="15.75" x14ac:dyDescent="0.25">
      <c r="B3590">
        <f t="shared" ca="1" si="221"/>
        <v>3578</v>
      </c>
      <c r="C3590" t="str">
        <f ca="1">IFERROR(VLOOKUP(B3590,'SKT LİSTESİ'!F:F,1,0),"")</f>
        <v/>
      </c>
      <c r="E3590" s="128" t="str">
        <f ca="1">IFERROR(IF($C3590="","",VLOOKUP(FİLTRE!$C3590,'SKT LİSTESİ'!$F:$S,5,0)),"")</f>
        <v/>
      </c>
      <c r="F3590" s="129" t="str">
        <f ca="1">IFERROR(IF($C3590="","",VLOOKUP(FİLTRE!$C3590,'SKT LİSTESİ'!$F:$S,7,0)),"")</f>
        <v/>
      </c>
      <c r="G3590" s="130" t="str">
        <f ca="1">IFERROR(IF($C3590="","",VLOOKUP(FİLTRE!$C3590,'SKT LİSTESİ'!$F:$S,8,0)),"")</f>
        <v/>
      </c>
      <c r="H3590" s="131" t="str">
        <f ca="1">IF(E3590="","",IF($C3590="","",VLOOKUP(FİLTRE!$C3590,'SKT LİSTESİ'!$F:$S,9,0)))</f>
        <v/>
      </c>
      <c r="I3590" s="132" t="str">
        <f ca="1">IFERROR(IF($C3590="","",VLOOKUP(FİLTRE!$C3590,'SKT LİSTESİ'!$F:$S,10,0)),"")</f>
        <v/>
      </c>
      <c r="J3590" s="133" t="str">
        <f ca="1">IFERROR(IF($C3590="","",VLOOKUP(FİLTRE!$C3590,'SKT LİSTESİ'!$F:$S,11,0)),"")</f>
        <v/>
      </c>
      <c r="K3590" s="134" t="str">
        <f ca="1">IFERROR(IF($C3590="","",VLOOKUP(FİLTRE!$C3590,'SKT LİSTESİ'!$F:$S,12,0)),"")</f>
        <v/>
      </c>
      <c r="L3590" s="134" t="str">
        <f ca="1">IFERROR(IF($C3590="","",VLOOKUP(FİLTRE!$C3590,'SKT LİSTESİ'!$F:$S,13,0)),"")</f>
        <v/>
      </c>
      <c r="M3590" s="135" t="str">
        <f ca="1">IFERROR(IF($C3590="","",VLOOKUP(FİLTRE!$C3590,'SKT LİSTESİ'!$F:$AJ,14,0)),"")</f>
        <v/>
      </c>
      <c r="N3590" s="31" t="str">
        <f ca="1">IFERROR(IF($C3590="","",VLOOKUP(FİLTRE!$C3590,'SKT LİSTESİ'!$F:$AJ,22,0)),"")</f>
        <v/>
      </c>
      <c r="O3590" s="136" t="str">
        <f ca="1">IFERROR(IF($C3590="","",VLOOKUP(FİLTRE!$C3590,'SKT LİSTESİ'!$F:$AJ,23,0)),"")</f>
        <v/>
      </c>
      <c r="P3590" s="31"/>
      <c r="Q3590" s="31"/>
      <c r="R3590" s="137" t="str">
        <f ca="1">(IFERROR(IF($C3590="","",VLOOKUP(FİLTRE!$C3590,'SKT LİSTESİ'!$F:$AJ,15,0)),""))</f>
        <v/>
      </c>
      <c r="S3590" s="138" t="str">
        <f ca="1">IFERROR(IF($C3590="","",VLOOKUP(FİLTRE!$C3590,'SKT LİSTESİ'!$F:$AJ,16,0)),"")</f>
        <v/>
      </c>
      <c r="AF3590" s="179" t="str">
        <f t="shared" ca="1" si="222"/>
        <v/>
      </c>
      <c r="AG3590" s="179">
        <f t="shared" ca="1" si="223"/>
        <v>0</v>
      </c>
      <c r="AH3590" s="179">
        <f t="shared" ca="1" si="224"/>
        <v>0</v>
      </c>
    </row>
    <row r="3591" spans="2:34" ht="15.75" x14ac:dyDescent="0.25">
      <c r="B3591">
        <f t="shared" ca="1" si="221"/>
        <v>3579</v>
      </c>
      <c r="C3591" t="str">
        <f ca="1">IFERROR(VLOOKUP(B3591,'SKT LİSTESİ'!F:F,1,0),"")</f>
        <v/>
      </c>
      <c r="E3591" s="128" t="str">
        <f ca="1">IFERROR(IF($C3591="","",VLOOKUP(FİLTRE!$C3591,'SKT LİSTESİ'!$F:$S,5,0)),"")</f>
        <v/>
      </c>
      <c r="F3591" s="129" t="str">
        <f ca="1">IFERROR(IF($C3591="","",VLOOKUP(FİLTRE!$C3591,'SKT LİSTESİ'!$F:$S,7,0)),"")</f>
        <v/>
      </c>
      <c r="G3591" s="130" t="str">
        <f ca="1">IFERROR(IF($C3591="","",VLOOKUP(FİLTRE!$C3591,'SKT LİSTESİ'!$F:$S,8,0)),"")</f>
        <v/>
      </c>
      <c r="H3591" s="131" t="str">
        <f ca="1">IF(E3591="","",IF($C3591="","",VLOOKUP(FİLTRE!$C3591,'SKT LİSTESİ'!$F:$S,9,0)))</f>
        <v/>
      </c>
      <c r="I3591" s="132" t="str">
        <f ca="1">IFERROR(IF($C3591="","",VLOOKUP(FİLTRE!$C3591,'SKT LİSTESİ'!$F:$S,10,0)),"")</f>
        <v/>
      </c>
      <c r="J3591" s="133" t="str">
        <f ca="1">IFERROR(IF($C3591="","",VLOOKUP(FİLTRE!$C3591,'SKT LİSTESİ'!$F:$S,11,0)),"")</f>
        <v/>
      </c>
      <c r="K3591" s="134" t="str">
        <f ca="1">IFERROR(IF($C3591="","",VLOOKUP(FİLTRE!$C3591,'SKT LİSTESİ'!$F:$S,12,0)),"")</f>
        <v/>
      </c>
      <c r="L3591" s="134" t="str">
        <f ca="1">IFERROR(IF($C3591="","",VLOOKUP(FİLTRE!$C3591,'SKT LİSTESİ'!$F:$S,13,0)),"")</f>
        <v/>
      </c>
      <c r="M3591" s="135" t="str">
        <f ca="1">IFERROR(IF($C3591="","",VLOOKUP(FİLTRE!$C3591,'SKT LİSTESİ'!$F:$AJ,14,0)),"")</f>
        <v/>
      </c>
      <c r="N3591" s="31" t="str">
        <f ca="1">IFERROR(IF($C3591="","",VLOOKUP(FİLTRE!$C3591,'SKT LİSTESİ'!$F:$AJ,22,0)),"")</f>
        <v/>
      </c>
      <c r="O3591" s="136" t="str">
        <f ca="1">IFERROR(IF($C3591="","",VLOOKUP(FİLTRE!$C3591,'SKT LİSTESİ'!$F:$AJ,23,0)),"")</f>
        <v/>
      </c>
      <c r="P3591" s="31"/>
      <c r="Q3591" s="31"/>
      <c r="R3591" s="137" t="str">
        <f ca="1">(IFERROR(IF($C3591="","",VLOOKUP(FİLTRE!$C3591,'SKT LİSTESİ'!$F:$AJ,15,0)),""))</f>
        <v/>
      </c>
      <c r="S3591" s="138" t="str">
        <f ca="1">IFERROR(IF($C3591="","",VLOOKUP(FİLTRE!$C3591,'SKT LİSTESİ'!$F:$AJ,16,0)),"")</f>
        <v/>
      </c>
      <c r="AF3591" s="179" t="str">
        <f t="shared" ca="1" si="222"/>
        <v/>
      </c>
      <c r="AG3591" s="179">
        <f t="shared" ca="1" si="223"/>
        <v>0</v>
      </c>
      <c r="AH3591" s="179">
        <f t="shared" ca="1" si="224"/>
        <v>0</v>
      </c>
    </row>
    <row r="3592" spans="2:34" ht="15.75" x14ac:dyDescent="0.25">
      <c r="B3592">
        <f t="shared" ca="1" si="221"/>
        <v>3580</v>
      </c>
      <c r="C3592" t="str">
        <f ca="1">IFERROR(VLOOKUP(B3592,'SKT LİSTESİ'!F:F,1,0),"")</f>
        <v/>
      </c>
      <c r="E3592" s="128" t="str">
        <f ca="1">IFERROR(IF($C3592="","",VLOOKUP(FİLTRE!$C3592,'SKT LİSTESİ'!$F:$S,5,0)),"")</f>
        <v/>
      </c>
      <c r="F3592" s="129" t="str">
        <f ca="1">IFERROR(IF($C3592="","",VLOOKUP(FİLTRE!$C3592,'SKT LİSTESİ'!$F:$S,7,0)),"")</f>
        <v/>
      </c>
      <c r="G3592" s="130" t="str">
        <f ca="1">IFERROR(IF($C3592="","",VLOOKUP(FİLTRE!$C3592,'SKT LİSTESİ'!$F:$S,8,0)),"")</f>
        <v/>
      </c>
      <c r="H3592" s="131" t="str">
        <f ca="1">IF(E3592="","",IF($C3592="","",VLOOKUP(FİLTRE!$C3592,'SKT LİSTESİ'!$F:$S,9,0)))</f>
        <v/>
      </c>
      <c r="I3592" s="132" t="str">
        <f ca="1">IFERROR(IF($C3592="","",VLOOKUP(FİLTRE!$C3592,'SKT LİSTESİ'!$F:$S,10,0)),"")</f>
        <v/>
      </c>
      <c r="J3592" s="133" t="str">
        <f ca="1">IFERROR(IF($C3592="","",VLOOKUP(FİLTRE!$C3592,'SKT LİSTESİ'!$F:$S,11,0)),"")</f>
        <v/>
      </c>
      <c r="K3592" s="134" t="str">
        <f ca="1">IFERROR(IF($C3592="","",VLOOKUP(FİLTRE!$C3592,'SKT LİSTESİ'!$F:$S,12,0)),"")</f>
        <v/>
      </c>
      <c r="L3592" s="134" t="str">
        <f ca="1">IFERROR(IF($C3592="","",VLOOKUP(FİLTRE!$C3592,'SKT LİSTESİ'!$F:$S,13,0)),"")</f>
        <v/>
      </c>
      <c r="M3592" s="135" t="str">
        <f ca="1">IFERROR(IF($C3592="","",VLOOKUP(FİLTRE!$C3592,'SKT LİSTESİ'!$F:$AJ,14,0)),"")</f>
        <v/>
      </c>
      <c r="N3592" s="31" t="str">
        <f ca="1">IFERROR(IF($C3592="","",VLOOKUP(FİLTRE!$C3592,'SKT LİSTESİ'!$F:$AJ,22,0)),"")</f>
        <v/>
      </c>
      <c r="O3592" s="136" t="str">
        <f ca="1">IFERROR(IF($C3592="","",VLOOKUP(FİLTRE!$C3592,'SKT LİSTESİ'!$F:$AJ,23,0)),"")</f>
        <v/>
      </c>
      <c r="P3592" s="31"/>
      <c r="Q3592" s="31"/>
      <c r="R3592" s="137" t="str">
        <f ca="1">(IFERROR(IF($C3592="","",VLOOKUP(FİLTRE!$C3592,'SKT LİSTESİ'!$F:$AJ,15,0)),""))</f>
        <v/>
      </c>
      <c r="S3592" s="138" t="str">
        <f ca="1">IFERROR(IF($C3592="","",VLOOKUP(FİLTRE!$C3592,'SKT LİSTESİ'!$F:$AJ,16,0)),"")</f>
        <v/>
      </c>
      <c r="AF3592" s="179" t="str">
        <f t="shared" ca="1" si="222"/>
        <v/>
      </c>
      <c r="AG3592" s="179">
        <f t="shared" ca="1" si="223"/>
        <v>0</v>
      </c>
      <c r="AH3592" s="179">
        <f t="shared" ca="1" si="224"/>
        <v>0</v>
      </c>
    </row>
    <row r="3593" spans="2:34" ht="15.75" x14ac:dyDescent="0.25">
      <c r="B3593">
        <f t="shared" ca="1" si="221"/>
        <v>3581</v>
      </c>
      <c r="C3593" t="str">
        <f ca="1">IFERROR(VLOOKUP(B3593,'SKT LİSTESİ'!F:F,1,0),"")</f>
        <v/>
      </c>
      <c r="E3593" s="128" t="str">
        <f ca="1">IFERROR(IF($C3593="","",VLOOKUP(FİLTRE!$C3593,'SKT LİSTESİ'!$F:$S,5,0)),"")</f>
        <v/>
      </c>
      <c r="F3593" s="129" t="str">
        <f ca="1">IFERROR(IF($C3593="","",VLOOKUP(FİLTRE!$C3593,'SKT LİSTESİ'!$F:$S,7,0)),"")</f>
        <v/>
      </c>
      <c r="G3593" s="130" t="str">
        <f ca="1">IFERROR(IF($C3593="","",VLOOKUP(FİLTRE!$C3593,'SKT LİSTESİ'!$F:$S,8,0)),"")</f>
        <v/>
      </c>
      <c r="H3593" s="131" t="str">
        <f ca="1">IF(E3593="","",IF($C3593="","",VLOOKUP(FİLTRE!$C3593,'SKT LİSTESİ'!$F:$S,9,0)))</f>
        <v/>
      </c>
      <c r="I3593" s="132" t="str">
        <f ca="1">IFERROR(IF($C3593="","",VLOOKUP(FİLTRE!$C3593,'SKT LİSTESİ'!$F:$S,10,0)),"")</f>
        <v/>
      </c>
      <c r="J3593" s="133" t="str">
        <f ca="1">IFERROR(IF($C3593="","",VLOOKUP(FİLTRE!$C3593,'SKT LİSTESİ'!$F:$S,11,0)),"")</f>
        <v/>
      </c>
      <c r="K3593" s="134" t="str">
        <f ca="1">IFERROR(IF($C3593="","",VLOOKUP(FİLTRE!$C3593,'SKT LİSTESİ'!$F:$S,12,0)),"")</f>
        <v/>
      </c>
      <c r="L3593" s="134" t="str">
        <f ca="1">IFERROR(IF($C3593="","",VLOOKUP(FİLTRE!$C3593,'SKT LİSTESİ'!$F:$S,13,0)),"")</f>
        <v/>
      </c>
      <c r="M3593" s="135" t="str">
        <f ca="1">IFERROR(IF($C3593="","",VLOOKUP(FİLTRE!$C3593,'SKT LİSTESİ'!$F:$AJ,14,0)),"")</f>
        <v/>
      </c>
      <c r="N3593" s="31" t="str">
        <f ca="1">IFERROR(IF($C3593="","",VLOOKUP(FİLTRE!$C3593,'SKT LİSTESİ'!$F:$AJ,22,0)),"")</f>
        <v/>
      </c>
      <c r="O3593" s="136" t="str">
        <f ca="1">IFERROR(IF($C3593="","",VLOOKUP(FİLTRE!$C3593,'SKT LİSTESİ'!$F:$AJ,23,0)),"")</f>
        <v/>
      </c>
      <c r="P3593" s="31"/>
      <c r="Q3593" s="31"/>
      <c r="R3593" s="137" t="str">
        <f ca="1">(IFERROR(IF($C3593="","",VLOOKUP(FİLTRE!$C3593,'SKT LİSTESİ'!$F:$AJ,15,0)),""))</f>
        <v/>
      </c>
      <c r="S3593" s="138" t="str">
        <f ca="1">IFERROR(IF($C3593="","",VLOOKUP(FİLTRE!$C3593,'SKT LİSTESİ'!$F:$AJ,16,0)),"")</f>
        <v/>
      </c>
      <c r="AF3593" s="179" t="str">
        <f t="shared" ca="1" si="222"/>
        <v/>
      </c>
      <c r="AG3593" s="179">
        <f t="shared" ca="1" si="223"/>
        <v>0</v>
      </c>
      <c r="AH3593" s="179">
        <f t="shared" ca="1" si="224"/>
        <v>0</v>
      </c>
    </row>
    <row r="3594" spans="2:34" ht="15.75" x14ac:dyDescent="0.25">
      <c r="B3594">
        <f t="shared" ca="1" si="221"/>
        <v>3582</v>
      </c>
      <c r="C3594" t="str">
        <f ca="1">IFERROR(VLOOKUP(B3594,'SKT LİSTESİ'!F:F,1,0),"")</f>
        <v/>
      </c>
      <c r="E3594" s="128" t="str">
        <f ca="1">IFERROR(IF($C3594="","",VLOOKUP(FİLTRE!$C3594,'SKT LİSTESİ'!$F:$S,5,0)),"")</f>
        <v/>
      </c>
      <c r="F3594" s="129" t="str">
        <f ca="1">IFERROR(IF($C3594="","",VLOOKUP(FİLTRE!$C3594,'SKT LİSTESİ'!$F:$S,7,0)),"")</f>
        <v/>
      </c>
      <c r="G3594" s="130" t="str">
        <f ca="1">IFERROR(IF($C3594="","",VLOOKUP(FİLTRE!$C3594,'SKT LİSTESİ'!$F:$S,8,0)),"")</f>
        <v/>
      </c>
      <c r="H3594" s="131" t="str">
        <f ca="1">IF(E3594="","",IF($C3594="","",VLOOKUP(FİLTRE!$C3594,'SKT LİSTESİ'!$F:$S,9,0)))</f>
        <v/>
      </c>
      <c r="I3594" s="132" t="str">
        <f ca="1">IFERROR(IF($C3594="","",VLOOKUP(FİLTRE!$C3594,'SKT LİSTESİ'!$F:$S,10,0)),"")</f>
        <v/>
      </c>
      <c r="J3594" s="133" t="str">
        <f ca="1">IFERROR(IF($C3594="","",VLOOKUP(FİLTRE!$C3594,'SKT LİSTESİ'!$F:$S,11,0)),"")</f>
        <v/>
      </c>
      <c r="K3594" s="134" t="str">
        <f ca="1">IFERROR(IF($C3594="","",VLOOKUP(FİLTRE!$C3594,'SKT LİSTESİ'!$F:$S,12,0)),"")</f>
        <v/>
      </c>
      <c r="L3594" s="134" t="str">
        <f ca="1">IFERROR(IF($C3594="","",VLOOKUP(FİLTRE!$C3594,'SKT LİSTESİ'!$F:$S,13,0)),"")</f>
        <v/>
      </c>
      <c r="M3594" s="135" t="str">
        <f ca="1">IFERROR(IF($C3594="","",VLOOKUP(FİLTRE!$C3594,'SKT LİSTESİ'!$F:$AJ,14,0)),"")</f>
        <v/>
      </c>
      <c r="N3594" s="31" t="str">
        <f ca="1">IFERROR(IF($C3594="","",VLOOKUP(FİLTRE!$C3594,'SKT LİSTESİ'!$F:$AJ,22,0)),"")</f>
        <v/>
      </c>
      <c r="O3594" s="136" t="str">
        <f ca="1">IFERROR(IF($C3594="","",VLOOKUP(FİLTRE!$C3594,'SKT LİSTESİ'!$F:$AJ,23,0)),"")</f>
        <v/>
      </c>
      <c r="P3594" s="31"/>
      <c r="Q3594" s="31"/>
      <c r="R3594" s="137" t="str">
        <f ca="1">(IFERROR(IF($C3594="","",VLOOKUP(FİLTRE!$C3594,'SKT LİSTESİ'!$F:$AJ,15,0)),""))</f>
        <v/>
      </c>
      <c r="S3594" s="138" t="str">
        <f ca="1">IFERROR(IF($C3594="","",VLOOKUP(FİLTRE!$C3594,'SKT LİSTESİ'!$F:$AJ,16,0)),"")</f>
        <v/>
      </c>
      <c r="AF3594" s="179" t="str">
        <f t="shared" ca="1" si="222"/>
        <v/>
      </c>
      <c r="AG3594" s="179">
        <f t="shared" ca="1" si="223"/>
        <v>0</v>
      </c>
      <c r="AH3594" s="179">
        <f t="shared" ca="1" si="224"/>
        <v>0</v>
      </c>
    </row>
    <row r="3595" spans="2:34" ht="15.75" x14ac:dyDescent="0.25">
      <c r="B3595">
        <f t="shared" ca="1" si="221"/>
        <v>3583</v>
      </c>
      <c r="C3595" t="str">
        <f ca="1">IFERROR(VLOOKUP(B3595,'SKT LİSTESİ'!F:F,1,0),"")</f>
        <v/>
      </c>
      <c r="E3595" s="128" t="str">
        <f ca="1">IFERROR(IF($C3595="","",VLOOKUP(FİLTRE!$C3595,'SKT LİSTESİ'!$F:$S,5,0)),"")</f>
        <v/>
      </c>
      <c r="F3595" s="129" t="str">
        <f ca="1">IFERROR(IF($C3595="","",VLOOKUP(FİLTRE!$C3595,'SKT LİSTESİ'!$F:$S,7,0)),"")</f>
        <v/>
      </c>
      <c r="G3595" s="130" t="str">
        <f ca="1">IFERROR(IF($C3595="","",VLOOKUP(FİLTRE!$C3595,'SKT LİSTESİ'!$F:$S,8,0)),"")</f>
        <v/>
      </c>
      <c r="H3595" s="131" t="str">
        <f ca="1">IF(E3595="","",IF($C3595="","",VLOOKUP(FİLTRE!$C3595,'SKT LİSTESİ'!$F:$S,9,0)))</f>
        <v/>
      </c>
      <c r="I3595" s="132" t="str">
        <f ca="1">IFERROR(IF($C3595="","",VLOOKUP(FİLTRE!$C3595,'SKT LİSTESİ'!$F:$S,10,0)),"")</f>
        <v/>
      </c>
      <c r="J3595" s="133" t="str">
        <f ca="1">IFERROR(IF($C3595="","",VLOOKUP(FİLTRE!$C3595,'SKT LİSTESİ'!$F:$S,11,0)),"")</f>
        <v/>
      </c>
      <c r="K3595" s="134" t="str">
        <f ca="1">IFERROR(IF($C3595="","",VLOOKUP(FİLTRE!$C3595,'SKT LİSTESİ'!$F:$S,12,0)),"")</f>
        <v/>
      </c>
      <c r="L3595" s="134" t="str">
        <f ca="1">IFERROR(IF($C3595="","",VLOOKUP(FİLTRE!$C3595,'SKT LİSTESİ'!$F:$S,13,0)),"")</f>
        <v/>
      </c>
      <c r="M3595" s="135" t="str">
        <f ca="1">IFERROR(IF($C3595="","",VLOOKUP(FİLTRE!$C3595,'SKT LİSTESİ'!$F:$AJ,14,0)),"")</f>
        <v/>
      </c>
      <c r="N3595" s="31" t="str">
        <f ca="1">IFERROR(IF($C3595="","",VLOOKUP(FİLTRE!$C3595,'SKT LİSTESİ'!$F:$AJ,22,0)),"")</f>
        <v/>
      </c>
      <c r="O3595" s="136" t="str">
        <f ca="1">IFERROR(IF($C3595="","",VLOOKUP(FİLTRE!$C3595,'SKT LİSTESİ'!$F:$AJ,23,0)),"")</f>
        <v/>
      </c>
      <c r="P3595" s="31"/>
      <c r="Q3595" s="31"/>
      <c r="R3595" s="137" t="str">
        <f ca="1">(IFERROR(IF($C3595="","",VLOOKUP(FİLTRE!$C3595,'SKT LİSTESİ'!$F:$AJ,15,0)),""))</f>
        <v/>
      </c>
      <c r="S3595" s="138" t="str">
        <f ca="1">IFERROR(IF($C3595="","",VLOOKUP(FİLTRE!$C3595,'SKT LİSTESİ'!$F:$AJ,16,0)),"")</f>
        <v/>
      </c>
      <c r="AF3595" s="179" t="str">
        <f t="shared" ca="1" si="222"/>
        <v/>
      </c>
      <c r="AG3595" s="179">
        <f t="shared" ca="1" si="223"/>
        <v>0</v>
      </c>
      <c r="AH3595" s="179">
        <f t="shared" ca="1" si="224"/>
        <v>0</v>
      </c>
    </row>
    <row r="3596" spans="2:34" ht="15.75" x14ac:dyDescent="0.25">
      <c r="B3596">
        <f t="shared" ca="1" si="221"/>
        <v>3584</v>
      </c>
      <c r="C3596" t="str">
        <f ca="1">IFERROR(VLOOKUP(B3596,'SKT LİSTESİ'!F:F,1,0),"")</f>
        <v/>
      </c>
      <c r="E3596" s="128" t="str">
        <f ca="1">IFERROR(IF($C3596="","",VLOOKUP(FİLTRE!$C3596,'SKT LİSTESİ'!$F:$S,5,0)),"")</f>
        <v/>
      </c>
      <c r="F3596" s="129" t="str">
        <f ca="1">IFERROR(IF($C3596="","",VLOOKUP(FİLTRE!$C3596,'SKT LİSTESİ'!$F:$S,7,0)),"")</f>
        <v/>
      </c>
      <c r="G3596" s="130" t="str">
        <f ca="1">IFERROR(IF($C3596="","",VLOOKUP(FİLTRE!$C3596,'SKT LİSTESİ'!$F:$S,8,0)),"")</f>
        <v/>
      </c>
      <c r="H3596" s="131" t="str">
        <f ca="1">IF(E3596="","",IF($C3596="","",VLOOKUP(FİLTRE!$C3596,'SKT LİSTESİ'!$F:$S,9,0)))</f>
        <v/>
      </c>
      <c r="I3596" s="132" t="str">
        <f ca="1">IFERROR(IF($C3596="","",VLOOKUP(FİLTRE!$C3596,'SKT LİSTESİ'!$F:$S,10,0)),"")</f>
        <v/>
      </c>
      <c r="J3596" s="133" t="str">
        <f ca="1">IFERROR(IF($C3596="","",VLOOKUP(FİLTRE!$C3596,'SKT LİSTESİ'!$F:$S,11,0)),"")</f>
        <v/>
      </c>
      <c r="K3596" s="134" t="str">
        <f ca="1">IFERROR(IF($C3596="","",VLOOKUP(FİLTRE!$C3596,'SKT LİSTESİ'!$F:$S,12,0)),"")</f>
        <v/>
      </c>
      <c r="L3596" s="134" t="str">
        <f ca="1">IFERROR(IF($C3596="","",VLOOKUP(FİLTRE!$C3596,'SKT LİSTESİ'!$F:$S,13,0)),"")</f>
        <v/>
      </c>
      <c r="M3596" s="135" t="str">
        <f ca="1">IFERROR(IF($C3596="","",VLOOKUP(FİLTRE!$C3596,'SKT LİSTESİ'!$F:$AJ,14,0)),"")</f>
        <v/>
      </c>
      <c r="N3596" s="31" t="str">
        <f ca="1">IFERROR(IF($C3596="","",VLOOKUP(FİLTRE!$C3596,'SKT LİSTESİ'!$F:$AJ,22,0)),"")</f>
        <v/>
      </c>
      <c r="O3596" s="136" t="str">
        <f ca="1">IFERROR(IF($C3596="","",VLOOKUP(FİLTRE!$C3596,'SKT LİSTESİ'!$F:$AJ,23,0)),"")</f>
        <v/>
      </c>
      <c r="P3596" s="31"/>
      <c r="Q3596" s="31"/>
      <c r="R3596" s="137" t="str">
        <f ca="1">(IFERROR(IF($C3596="","",VLOOKUP(FİLTRE!$C3596,'SKT LİSTESİ'!$F:$AJ,15,0)),""))</f>
        <v/>
      </c>
      <c r="S3596" s="138" t="str">
        <f ca="1">IFERROR(IF($C3596="","",VLOOKUP(FİLTRE!$C3596,'SKT LİSTESİ'!$F:$AJ,16,0)),"")</f>
        <v/>
      </c>
      <c r="AF3596" s="179" t="str">
        <f t="shared" ca="1" si="222"/>
        <v/>
      </c>
      <c r="AG3596" s="179">
        <f t="shared" ca="1" si="223"/>
        <v>0</v>
      </c>
      <c r="AH3596" s="179">
        <f t="shared" ca="1" si="224"/>
        <v>0</v>
      </c>
    </row>
    <row r="3597" spans="2:34" ht="15.75" x14ac:dyDescent="0.25">
      <c r="B3597">
        <f t="shared" ca="1" si="221"/>
        <v>3585</v>
      </c>
      <c r="C3597" t="str">
        <f ca="1">IFERROR(VLOOKUP(B3597,'SKT LİSTESİ'!F:F,1,0),"")</f>
        <v/>
      </c>
      <c r="E3597" s="128" t="str">
        <f ca="1">IFERROR(IF($C3597="","",VLOOKUP(FİLTRE!$C3597,'SKT LİSTESİ'!$F:$S,5,0)),"")</f>
        <v/>
      </c>
      <c r="F3597" s="129" t="str">
        <f ca="1">IFERROR(IF($C3597="","",VLOOKUP(FİLTRE!$C3597,'SKT LİSTESİ'!$F:$S,7,0)),"")</f>
        <v/>
      </c>
      <c r="G3597" s="130" t="str">
        <f ca="1">IFERROR(IF($C3597="","",VLOOKUP(FİLTRE!$C3597,'SKT LİSTESİ'!$F:$S,8,0)),"")</f>
        <v/>
      </c>
      <c r="H3597" s="131" t="str">
        <f ca="1">IF(E3597="","",IF($C3597="","",VLOOKUP(FİLTRE!$C3597,'SKT LİSTESİ'!$F:$S,9,0)))</f>
        <v/>
      </c>
      <c r="I3597" s="132" t="str">
        <f ca="1">IFERROR(IF($C3597="","",VLOOKUP(FİLTRE!$C3597,'SKT LİSTESİ'!$F:$S,10,0)),"")</f>
        <v/>
      </c>
      <c r="J3597" s="133" t="str">
        <f ca="1">IFERROR(IF($C3597="","",VLOOKUP(FİLTRE!$C3597,'SKT LİSTESİ'!$F:$S,11,0)),"")</f>
        <v/>
      </c>
      <c r="K3597" s="134" t="str">
        <f ca="1">IFERROR(IF($C3597="","",VLOOKUP(FİLTRE!$C3597,'SKT LİSTESİ'!$F:$S,12,0)),"")</f>
        <v/>
      </c>
      <c r="L3597" s="134" t="str">
        <f ca="1">IFERROR(IF($C3597="","",VLOOKUP(FİLTRE!$C3597,'SKT LİSTESİ'!$F:$S,13,0)),"")</f>
        <v/>
      </c>
      <c r="M3597" s="135" t="str">
        <f ca="1">IFERROR(IF($C3597="","",VLOOKUP(FİLTRE!$C3597,'SKT LİSTESİ'!$F:$AJ,14,0)),"")</f>
        <v/>
      </c>
      <c r="N3597" s="31" t="str">
        <f ca="1">IFERROR(IF($C3597="","",VLOOKUP(FİLTRE!$C3597,'SKT LİSTESİ'!$F:$AJ,22,0)),"")</f>
        <v/>
      </c>
      <c r="O3597" s="136" t="str">
        <f ca="1">IFERROR(IF($C3597="","",VLOOKUP(FİLTRE!$C3597,'SKT LİSTESİ'!$F:$AJ,23,0)),"")</f>
        <v/>
      </c>
      <c r="P3597" s="31"/>
      <c r="Q3597" s="31"/>
      <c r="R3597" s="137" t="str">
        <f ca="1">(IFERROR(IF($C3597="","",VLOOKUP(FİLTRE!$C3597,'SKT LİSTESİ'!$F:$AJ,15,0)),""))</f>
        <v/>
      </c>
      <c r="S3597" s="138" t="str">
        <f ca="1">IFERROR(IF($C3597="","",VLOOKUP(FİLTRE!$C3597,'SKT LİSTESİ'!$F:$AJ,16,0)),"")</f>
        <v/>
      </c>
      <c r="AF3597" s="179" t="str">
        <f t="shared" ca="1" si="222"/>
        <v/>
      </c>
      <c r="AG3597" s="179">
        <f t="shared" ca="1" si="223"/>
        <v>0</v>
      </c>
      <c r="AH3597" s="179">
        <f t="shared" ca="1" si="224"/>
        <v>0</v>
      </c>
    </row>
    <row r="3598" spans="2:34" ht="15.75" x14ac:dyDescent="0.25">
      <c r="B3598">
        <f t="shared" ref="B3598:B3661" ca="1" si="225">IF($Y$2=1,(ROW()-12),"")</f>
        <v>3586</v>
      </c>
      <c r="C3598" t="str">
        <f ca="1">IFERROR(VLOOKUP(B3598,'SKT LİSTESİ'!F:F,1,0),"")</f>
        <v/>
      </c>
      <c r="E3598" s="128" t="str">
        <f ca="1">IFERROR(IF($C3598="","",VLOOKUP(FİLTRE!$C3598,'SKT LİSTESİ'!$F:$S,5,0)),"")</f>
        <v/>
      </c>
      <c r="F3598" s="129" t="str">
        <f ca="1">IFERROR(IF($C3598="","",VLOOKUP(FİLTRE!$C3598,'SKT LİSTESİ'!$F:$S,7,0)),"")</f>
        <v/>
      </c>
      <c r="G3598" s="130" t="str">
        <f ca="1">IFERROR(IF($C3598="","",VLOOKUP(FİLTRE!$C3598,'SKT LİSTESİ'!$F:$S,8,0)),"")</f>
        <v/>
      </c>
      <c r="H3598" s="131" t="str">
        <f ca="1">IF(E3598="","",IF($C3598="","",VLOOKUP(FİLTRE!$C3598,'SKT LİSTESİ'!$F:$S,9,0)))</f>
        <v/>
      </c>
      <c r="I3598" s="132" t="str">
        <f ca="1">IFERROR(IF($C3598="","",VLOOKUP(FİLTRE!$C3598,'SKT LİSTESİ'!$F:$S,10,0)),"")</f>
        <v/>
      </c>
      <c r="J3598" s="133" t="str">
        <f ca="1">IFERROR(IF($C3598="","",VLOOKUP(FİLTRE!$C3598,'SKT LİSTESİ'!$F:$S,11,0)),"")</f>
        <v/>
      </c>
      <c r="K3598" s="134" t="str">
        <f ca="1">IFERROR(IF($C3598="","",VLOOKUP(FİLTRE!$C3598,'SKT LİSTESİ'!$F:$S,12,0)),"")</f>
        <v/>
      </c>
      <c r="L3598" s="134" t="str">
        <f ca="1">IFERROR(IF($C3598="","",VLOOKUP(FİLTRE!$C3598,'SKT LİSTESİ'!$F:$S,13,0)),"")</f>
        <v/>
      </c>
      <c r="M3598" s="135" t="str">
        <f ca="1">IFERROR(IF($C3598="","",VLOOKUP(FİLTRE!$C3598,'SKT LİSTESİ'!$F:$AJ,14,0)),"")</f>
        <v/>
      </c>
      <c r="N3598" s="31" t="str">
        <f ca="1">IFERROR(IF($C3598="","",VLOOKUP(FİLTRE!$C3598,'SKT LİSTESİ'!$F:$AJ,22,0)),"")</f>
        <v/>
      </c>
      <c r="O3598" s="136" t="str">
        <f ca="1">IFERROR(IF($C3598="","",VLOOKUP(FİLTRE!$C3598,'SKT LİSTESİ'!$F:$AJ,23,0)),"")</f>
        <v/>
      </c>
      <c r="P3598" s="31"/>
      <c r="Q3598" s="31"/>
      <c r="R3598" s="137" t="str">
        <f ca="1">(IFERROR(IF($C3598="","",VLOOKUP(FİLTRE!$C3598,'SKT LİSTESİ'!$F:$AJ,15,0)),""))</f>
        <v/>
      </c>
      <c r="S3598" s="138" t="str">
        <f ca="1">IFERROR(IF($C3598="","",VLOOKUP(FİLTRE!$C3598,'SKT LİSTESİ'!$F:$AJ,16,0)),"")</f>
        <v/>
      </c>
      <c r="AF3598" s="179" t="str">
        <f t="shared" ref="AF3598:AF3661" ca="1" si="226">IF(E3598&lt;&gt;"SAYIM",K3598,
(IF(AND(E3598="SAYIM",R3598=0),0,(COUNTIFS(E:E,"SAYIM",F:F,F3598,R:R,"&gt;"&amp;0)))))</f>
        <v/>
      </c>
      <c r="AG3598" s="179">
        <f t="shared" ref="AG3598:AG3661" ca="1" si="227">IF(E3598="SAYIM",(IFERROR(R3598/AF3598,0)),0)</f>
        <v>0</v>
      </c>
      <c r="AH3598" s="179">
        <f t="shared" ref="AH3598:AH3661" ca="1" si="228">IF(E3598="SAYIM",(IFERROR(S3598/AF3598,0)),0)</f>
        <v>0</v>
      </c>
    </row>
    <row r="3599" spans="2:34" ht="15.75" x14ac:dyDescent="0.25">
      <c r="B3599">
        <f t="shared" ca="1" si="225"/>
        <v>3587</v>
      </c>
      <c r="C3599" t="str">
        <f ca="1">IFERROR(VLOOKUP(B3599,'SKT LİSTESİ'!F:F,1,0),"")</f>
        <v/>
      </c>
      <c r="E3599" s="128" t="str">
        <f ca="1">IFERROR(IF($C3599="","",VLOOKUP(FİLTRE!$C3599,'SKT LİSTESİ'!$F:$S,5,0)),"")</f>
        <v/>
      </c>
      <c r="F3599" s="129" t="str">
        <f ca="1">IFERROR(IF($C3599="","",VLOOKUP(FİLTRE!$C3599,'SKT LİSTESİ'!$F:$S,7,0)),"")</f>
        <v/>
      </c>
      <c r="G3599" s="130" t="str">
        <f ca="1">IFERROR(IF($C3599="","",VLOOKUP(FİLTRE!$C3599,'SKT LİSTESİ'!$F:$S,8,0)),"")</f>
        <v/>
      </c>
      <c r="H3599" s="131" t="str">
        <f ca="1">IF(E3599="","",IF($C3599="","",VLOOKUP(FİLTRE!$C3599,'SKT LİSTESİ'!$F:$S,9,0)))</f>
        <v/>
      </c>
      <c r="I3599" s="132" t="str">
        <f ca="1">IFERROR(IF($C3599="","",VLOOKUP(FİLTRE!$C3599,'SKT LİSTESİ'!$F:$S,10,0)),"")</f>
        <v/>
      </c>
      <c r="J3599" s="133" t="str">
        <f ca="1">IFERROR(IF($C3599="","",VLOOKUP(FİLTRE!$C3599,'SKT LİSTESİ'!$F:$S,11,0)),"")</f>
        <v/>
      </c>
      <c r="K3599" s="134" t="str">
        <f ca="1">IFERROR(IF($C3599="","",VLOOKUP(FİLTRE!$C3599,'SKT LİSTESİ'!$F:$S,12,0)),"")</f>
        <v/>
      </c>
      <c r="L3599" s="134" t="str">
        <f ca="1">IFERROR(IF($C3599="","",VLOOKUP(FİLTRE!$C3599,'SKT LİSTESİ'!$F:$S,13,0)),"")</f>
        <v/>
      </c>
      <c r="M3599" s="135" t="str">
        <f ca="1">IFERROR(IF($C3599="","",VLOOKUP(FİLTRE!$C3599,'SKT LİSTESİ'!$F:$AJ,14,0)),"")</f>
        <v/>
      </c>
      <c r="N3599" s="31" t="str">
        <f ca="1">IFERROR(IF($C3599="","",VLOOKUP(FİLTRE!$C3599,'SKT LİSTESİ'!$F:$AJ,22,0)),"")</f>
        <v/>
      </c>
      <c r="O3599" s="136" t="str">
        <f ca="1">IFERROR(IF($C3599="","",VLOOKUP(FİLTRE!$C3599,'SKT LİSTESİ'!$F:$AJ,23,0)),"")</f>
        <v/>
      </c>
      <c r="P3599" s="31"/>
      <c r="Q3599" s="31"/>
      <c r="R3599" s="137" t="str">
        <f ca="1">(IFERROR(IF($C3599="","",VLOOKUP(FİLTRE!$C3599,'SKT LİSTESİ'!$F:$AJ,15,0)),""))</f>
        <v/>
      </c>
      <c r="S3599" s="138" t="str">
        <f ca="1">IFERROR(IF($C3599="","",VLOOKUP(FİLTRE!$C3599,'SKT LİSTESİ'!$F:$AJ,16,0)),"")</f>
        <v/>
      </c>
      <c r="AF3599" s="179" t="str">
        <f t="shared" ca="1" si="226"/>
        <v/>
      </c>
      <c r="AG3599" s="179">
        <f t="shared" ca="1" si="227"/>
        <v>0</v>
      </c>
      <c r="AH3599" s="179">
        <f t="shared" ca="1" si="228"/>
        <v>0</v>
      </c>
    </row>
    <row r="3600" spans="2:34" ht="15.75" x14ac:dyDescent="0.25">
      <c r="B3600">
        <f t="shared" ca="1" si="225"/>
        <v>3588</v>
      </c>
      <c r="C3600" t="str">
        <f ca="1">IFERROR(VLOOKUP(B3600,'SKT LİSTESİ'!F:F,1,0),"")</f>
        <v/>
      </c>
      <c r="E3600" s="128" t="str">
        <f ca="1">IFERROR(IF($C3600="","",VLOOKUP(FİLTRE!$C3600,'SKT LİSTESİ'!$F:$S,5,0)),"")</f>
        <v/>
      </c>
      <c r="F3600" s="129" t="str">
        <f ca="1">IFERROR(IF($C3600="","",VLOOKUP(FİLTRE!$C3600,'SKT LİSTESİ'!$F:$S,7,0)),"")</f>
        <v/>
      </c>
      <c r="G3600" s="130" t="str">
        <f ca="1">IFERROR(IF($C3600="","",VLOOKUP(FİLTRE!$C3600,'SKT LİSTESİ'!$F:$S,8,0)),"")</f>
        <v/>
      </c>
      <c r="H3600" s="131" t="str">
        <f ca="1">IF(E3600="","",IF($C3600="","",VLOOKUP(FİLTRE!$C3600,'SKT LİSTESİ'!$F:$S,9,0)))</f>
        <v/>
      </c>
      <c r="I3600" s="132" t="str">
        <f ca="1">IFERROR(IF($C3600="","",VLOOKUP(FİLTRE!$C3600,'SKT LİSTESİ'!$F:$S,10,0)),"")</f>
        <v/>
      </c>
      <c r="J3600" s="133" t="str">
        <f ca="1">IFERROR(IF($C3600="","",VLOOKUP(FİLTRE!$C3600,'SKT LİSTESİ'!$F:$S,11,0)),"")</f>
        <v/>
      </c>
      <c r="K3600" s="134" t="str">
        <f ca="1">IFERROR(IF($C3600="","",VLOOKUP(FİLTRE!$C3600,'SKT LİSTESİ'!$F:$S,12,0)),"")</f>
        <v/>
      </c>
      <c r="L3600" s="134" t="str">
        <f ca="1">IFERROR(IF($C3600="","",VLOOKUP(FİLTRE!$C3600,'SKT LİSTESİ'!$F:$S,13,0)),"")</f>
        <v/>
      </c>
      <c r="M3600" s="135" t="str">
        <f ca="1">IFERROR(IF($C3600="","",VLOOKUP(FİLTRE!$C3600,'SKT LİSTESİ'!$F:$AJ,14,0)),"")</f>
        <v/>
      </c>
      <c r="N3600" s="31" t="str">
        <f ca="1">IFERROR(IF($C3600="","",VLOOKUP(FİLTRE!$C3600,'SKT LİSTESİ'!$F:$AJ,22,0)),"")</f>
        <v/>
      </c>
      <c r="O3600" s="136" t="str">
        <f ca="1">IFERROR(IF($C3600="","",VLOOKUP(FİLTRE!$C3600,'SKT LİSTESİ'!$F:$AJ,23,0)),"")</f>
        <v/>
      </c>
      <c r="P3600" s="31"/>
      <c r="Q3600" s="31"/>
      <c r="R3600" s="137" t="str">
        <f ca="1">(IFERROR(IF($C3600="","",VLOOKUP(FİLTRE!$C3600,'SKT LİSTESİ'!$F:$AJ,15,0)),""))</f>
        <v/>
      </c>
      <c r="S3600" s="138" t="str">
        <f ca="1">IFERROR(IF($C3600="","",VLOOKUP(FİLTRE!$C3600,'SKT LİSTESİ'!$F:$AJ,16,0)),"")</f>
        <v/>
      </c>
      <c r="AF3600" s="179" t="str">
        <f t="shared" ca="1" si="226"/>
        <v/>
      </c>
      <c r="AG3600" s="179">
        <f t="shared" ca="1" si="227"/>
        <v>0</v>
      </c>
      <c r="AH3600" s="179">
        <f t="shared" ca="1" si="228"/>
        <v>0</v>
      </c>
    </row>
    <row r="3601" spans="2:34" ht="15.75" x14ac:dyDescent="0.25">
      <c r="B3601">
        <f t="shared" ca="1" si="225"/>
        <v>3589</v>
      </c>
      <c r="C3601" t="str">
        <f ca="1">IFERROR(VLOOKUP(B3601,'SKT LİSTESİ'!F:F,1,0),"")</f>
        <v/>
      </c>
      <c r="E3601" s="128" t="str">
        <f ca="1">IFERROR(IF($C3601="","",VLOOKUP(FİLTRE!$C3601,'SKT LİSTESİ'!$F:$S,5,0)),"")</f>
        <v/>
      </c>
      <c r="F3601" s="129" t="str">
        <f ca="1">IFERROR(IF($C3601="","",VLOOKUP(FİLTRE!$C3601,'SKT LİSTESİ'!$F:$S,7,0)),"")</f>
        <v/>
      </c>
      <c r="G3601" s="130" t="str">
        <f ca="1">IFERROR(IF($C3601="","",VLOOKUP(FİLTRE!$C3601,'SKT LİSTESİ'!$F:$S,8,0)),"")</f>
        <v/>
      </c>
      <c r="H3601" s="131" t="str">
        <f ca="1">IF(E3601="","",IF($C3601="","",VLOOKUP(FİLTRE!$C3601,'SKT LİSTESİ'!$F:$S,9,0)))</f>
        <v/>
      </c>
      <c r="I3601" s="132" t="str">
        <f ca="1">IFERROR(IF($C3601="","",VLOOKUP(FİLTRE!$C3601,'SKT LİSTESİ'!$F:$S,10,0)),"")</f>
        <v/>
      </c>
      <c r="J3601" s="133" t="str">
        <f ca="1">IFERROR(IF($C3601="","",VLOOKUP(FİLTRE!$C3601,'SKT LİSTESİ'!$F:$S,11,0)),"")</f>
        <v/>
      </c>
      <c r="K3601" s="134" t="str">
        <f ca="1">IFERROR(IF($C3601="","",VLOOKUP(FİLTRE!$C3601,'SKT LİSTESİ'!$F:$S,12,0)),"")</f>
        <v/>
      </c>
      <c r="L3601" s="134" t="str">
        <f ca="1">IFERROR(IF($C3601="","",VLOOKUP(FİLTRE!$C3601,'SKT LİSTESİ'!$F:$S,13,0)),"")</f>
        <v/>
      </c>
      <c r="M3601" s="135" t="str">
        <f ca="1">IFERROR(IF($C3601="","",VLOOKUP(FİLTRE!$C3601,'SKT LİSTESİ'!$F:$AJ,14,0)),"")</f>
        <v/>
      </c>
      <c r="N3601" s="31" t="str">
        <f ca="1">IFERROR(IF($C3601="","",VLOOKUP(FİLTRE!$C3601,'SKT LİSTESİ'!$F:$AJ,22,0)),"")</f>
        <v/>
      </c>
      <c r="O3601" s="136" t="str">
        <f ca="1">IFERROR(IF($C3601="","",VLOOKUP(FİLTRE!$C3601,'SKT LİSTESİ'!$F:$AJ,23,0)),"")</f>
        <v/>
      </c>
      <c r="P3601" s="31"/>
      <c r="Q3601" s="31"/>
      <c r="R3601" s="137" t="str">
        <f ca="1">(IFERROR(IF($C3601="","",VLOOKUP(FİLTRE!$C3601,'SKT LİSTESİ'!$F:$AJ,15,0)),""))</f>
        <v/>
      </c>
      <c r="S3601" s="138" t="str">
        <f ca="1">IFERROR(IF($C3601="","",VLOOKUP(FİLTRE!$C3601,'SKT LİSTESİ'!$F:$AJ,16,0)),"")</f>
        <v/>
      </c>
      <c r="AF3601" s="179" t="str">
        <f t="shared" ca="1" si="226"/>
        <v/>
      </c>
      <c r="AG3601" s="179">
        <f t="shared" ca="1" si="227"/>
        <v>0</v>
      </c>
      <c r="AH3601" s="179">
        <f t="shared" ca="1" si="228"/>
        <v>0</v>
      </c>
    </row>
    <row r="3602" spans="2:34" ht="15.75" x14ac:dyDescent="0.25">
      <c r="B3602">
        <f t="shared" ca="1" si="225"/>
        <v>3590</v>
      </c>
      <c r="C3602" t="str">
        <f ca="1">IFERROR(VLOOKUP(B3602,'SKT LİSTESİ'!F:F,1,0),"")</f>
        <v/>
      </c>
      <c r="E3602" s="128" t="str">
        <f ca="1">IFERROR(IF($C3602="","",VLOOKUP(FİLTRE!$C3602,'SKT LİSTESİ'!$F:$S,5,0)),"")</f>
        <v/>
      </c>
      <c r="F3602" s="129" t="str">
        <f ca="1">IFERROR(IF($C3602="","",VLOOKUP(FİLTRE!$C3602,'SKT LİSTESİ'!$F:$S,7,0)),"")</f>
        <v/>
      </c>
      <c r="G3602" s="130" t="str">
        <f ca="1">IFERROR(IF($C3602="","",VLOOKUP(FİLTRE!$C3602,'SKT LİSTESİ'!$F:$S,8,0)),"")</f>
        <v/>
      </c>
      <c r="H3602" s="131" t="str">
        <f ca="1">IF(E3602="","",IF($C3602="","",VLOOKUP(FİLTRE!$C3602,'SKT LİSTESİ'!$F:$S,9,0)))</f>
        <v/>
      </c>
      <c r="I3602" s="132" t="str">
        <f ca="1">IFERROR(IF($C3602="","",VLOOKUP(FİLTRE!$C3602,'SKT LİSTESİ'!$F:$S,10,0)),"")</f>
        <v/>
      </c>
      <c r="J3602" s="133" t="str">
        <f ca="1">IFERROR(IF($C3602="","",VLOOKUP(FİLTRE!$C3602,'SKT LİSTESİ'!$F:$S,11,0)),"")</f>
        <v/>
      </c>
      <c r="K3602" s="134" t="str">
        <f ca="1">IFERROR(IF($C3602="","",VLOOKUP(FİLTRE!$C3602,'SKT LİSTESİ'!$F:$S,12,0)),"")</f>
        <v/>
      </c>
      <c r="L3602" s="134" t="str">
        <f ca="1">IFERROR(IF($C3602="","",VLOOKUP(FİLTRE!$C3602,'SKT LİSTESİ'!$F:$S,13,0)),"")</f>
        <v/>
      </c>
      <c r="M3602" s="135" t="str">
        <f ca="1">IFERROR(IF($C3602="","",VLOOKUP(FİLTRE!$C3602,'SKT LİSTESİ'!$F:$AJ,14,0)),"")</f>
        <v/>
      </c>
      <c r="N3602" s="31" t="str">
        <f ca="1">IFERROR(IF($C3602="","",VLOOKUP(FİLTRE!$C3602,'SKT LİSTESİ'!$F:$AJ,22,0)),"")</f>
        <v/>
      </c>
      <c r="O3602" s="136" t="str">
        <f ca="1">IFERROR(IF($C3602="","",VLOOKUP(FİLTRE!$C3602,'SKT LİSTESİ'!$F:$AJ,23,0)),"")</f>
        <v/>
      </c>
      <c r="P3602" s="31"/>
      <c r="Q3602" s="31"/>
      <c r="R3602" s="137" t="str">
        <f ca="1">(IFERROR(IF($C3602="","",VLOOKUP(FİLTRE!$C3602,'SKT LİSTESİ'!$F:$AJ,15,0)),""))</f>
        <v/>
      </c>
      <c r="S3602" s="138" t="str">
        <f ca="1">IFERROR(IF($C3602="","",VLOOKUP(FİLTRE!$C3602,'SKT LİSTESİ'!$F:$AJ,16,0)),"")</f>
        <v/>
      </c>
      <c r="AF3602" s="179" t="str">
        <f t="shared" ca="1" si="226"/>
        <v/>
      </c>
      <c r="AG3602" s="179">
        <f t="shared" ca="1" si="227"/>
        <v>0</v>
      </c>
      <c r="AH3602" s="179">
        <f t="shared" ca="1" si="228"/>
        <v>0</v>
      </c>
    </row>
    <row r="3603" spans="2:34" ht="15.75" x14ac:dyDescent="0.25">
      <c r="B3603">
        <f t="shared" ca="1" si="225"/>
        <v>3591</v>
      </c>
      <c r="C3603" t="str">
        <f ca="1">IFERROR(VLOOKUP(B3603,'SKT LİSTESİ'!F:F,1,0),"")</f>
        <v/>
      </c>
      <c r="E3603" s="128" t="str">
        <f ca="1">IFERROR(IF($C3603="","",VLOOKUP(FİLTRE!$C3603,'SKT LİSTESİ'!$F:$S,5,0)),"")</f>
        <v/>
      </c>
      <c r="F3603" s="129" t="str">
        <f ca="1">IFERROR(IF($C3603="","",VLOOKUP(FİLTRE!$C3603,'SKT LİSTESİ'!$F:$S,7,0)),"")</f>
        <v/>
      </c>
      <c r="G3603" s="130" t="str">
        <f ca="1">IFERROR(IF($C3603="","",VLOOKUP(FİLTRE!$C3603,'SKT LİSTESİ'!$F:$S,8,0)),"")</f>
        <v/>
      </c>
      <c r="H3603" s="131" t="str">
        <f ca="1">IF(E3603="","",IF($C3603="","",VLOOKUP(FİLTRE!$C3603,'SKT LİSTESİ'!$F:$S,9,0)))</f>
        <v/>
      </c>
      <c r="I3603" s="132" t="str">
        <f ca="1">IFERROR(IF($C3603="","",VLOOKUP(FİLTRE!$C3603,'SKT LİSTESİ'!$F:$S,10,0)),"")</f>
        <v/>
      </c>
      <c r="J3603" s="133" t="str">
        <f ca="1">IFERROR(IF($C3603="","",VLOOKUP(FİLTRE!$C3603,'SKT LİSTESİ'!$F:$S,11,0)),"")</f>
        <v/>
      </c>
      <c r="K3603" s="134" t="str">
        <f ca="1">IFERROR(IF($C3603="","",VLOOKUP(FİLTRE!$C3603,'SKT LİSTESİ'!$F:$S,12,0)),"")</f>
        <v/>
      </c>
      <c r="L3603" s="134" t="str">
        <f ca="1">IFERROR(IF($C3603="","",VLOOKUP(FİLTRE!$C3603,'SKT LİSTESİ'!$F:$S,13,0)),"")</f>
        <v/>
      </c>
      <c r="M3603" s="135" t="str">
        <f ca="1">IFERROR(IF($C3603="","",VLOOKUP(FİLTRE!$C3603,'SKT LİSTESİ'!$F:$AJ,14,0)),"")</f>
        <v/>
      </c>
      <c r="N3603" s="31" t="str">
        <f ca="1">IFERROR(IF($C3603="","",VLOOKUP(FİLTRE!$C3603,'SKT LİSTESİ'!$F:$AJ,22,0)),"")</f>
        <v/>
      </c>
      <c r="O3603" s="136" t="str">
        <f ca="1">IFERROR(IF($C3603="","",VLOOKUP(FİLTRE!$C3603,'SKT LİSTESİ'!$F:$AJ,23,0)),"")</f>
        <v/>
      </c>
      <c r="P3603" s="31"/>
      <c r="Q3603" s="31"/>
      <c r="R3603" s="137" t="str">
        <f ca="1">(IFERROR(IF($C3603="","",VLOOKUP(FİLTRE!$C3603,'SKT LİSTESİ'!$F:$AJ,15,0)),""))</f>
        <v/>
      </c>
      <c r="S3603" s="138" t="str">
        <f ca="1">IFERROR(IF($C3603="","",VLOOKUP(FİLTRE!$C3603,'SKT LİSTESİ'!$F:$AJ,16,0)),"")</f>
        <v/>
      </c>
      <c r="AF3603" s="179" t="str">
        <f t="shared" ca="1" si="226"/>
        <v/>
      </c>
      <c r="AG3603" s="179">
        <f t="shared" ca="1" si="227"/>
        <v>0</v>
      </c>
      <c r="AH3603" s="179">
        <f t="shared" ca="1" si="228"/>
        <v>0</v>
      </c>
    </row>
    <row r="3604" spans="2:34" ht="15.75" x14ac:dyDescent="0.25">
      <c r="B3604">
        <f t="shared" ca="1" si="225"/>
        <v>3592</v>
      </c>
      <c r="C3604" t="str">
        <f ca="1">IFERROR(VLOOKUP(B3604,'SKT LİSTESİ'!F:F,1,0),"")</f>
        <v/>
      </c>
      <c r="E3604" s="128" t="str">
        <f ca="1">IFERROR(IF($C3604="","",VLOOKUP(FİLTRE!$C3604,'SKT LİSTESİ'!$F:$S,5,0)),"")</f>
        <v/>
      </c>
      <c r="F3604" s="129" t="str">
        <f ca="1">IFERROR(IF($C3604="","",VLOOKUP(FİLTRE!$C3604,'SKT LİSTESİ'!$F:$S,7,0)),"")</f>
        <v/>
      </c>
      <c r="G3604" s="130" t="str">
        <f ca="1">IFERROR(IF($C3604="","",VLOOKUP(FİLTRE!$C3604,'SKT LİSTESİ'!$F:$S,8,0)),"")</f>
        <v/>
      </c>
      <c r="H3604" s="131" t="str">
        <f ca="1">IF(E3604="","",IF($C3604="","",VLOOKUP(FİLTRE!$C3604,'SKT LİSTESİ'!$F:$S,9,0)))</f>
        <v/>
      </c>
      <c r="I3604" s="132" t="str">
        <f ca="1">IFERROR(IF($C3604="","",VLOOKUP(FİLTRE!$C3604,'SKT LİSTESİ'!$F:$S,10,0)),"")</f>
        <v/>
      </c>
      <c r="J3604" s="133" t="str">
        <f ca="1">IFERROR(IF($C3604="","",VLOOKUP(FİLTRE!$C3604,'SKT LİSTESİ'!$F:$S,11,0)),"")</f>
        <v/>
      </c>
      <c r="K3604" s="134" t="str">
        <f ca="1">IFERROR(IF($C3604="","",VLOOKUP(FİLTRE!$C3604,'SKT LİSTESİ'!$F:$S,12,0)),"")</f>
        <v/>
      </c>
      <c r="L3604" s="134" t="str">
        <f ca="1">IFERROR(IF($C3604="","",VLOOKUP(FİLTRE!$C3604,'SKT LİSTESİ'!$F:$S,13,0)),"")</f>
        <v/>
      </c>
      <c r="M3604" s="135" t="str">
        <f ca="1">IFERROR(IF($C3604="","",VLOOKUP(FİLTRE!$C3604,'SKT LİSTESİ'!$F:$AJ,14,0)),"")</f>
        <v/>
      </c>
      <c r="N3604" s="31" t="str">
        <f ca="1">IFERROR(IF($C3604="","",VLOOKUP(FİLTRE!$C3604,'SKT LİSTESİ'!$F:$AJ,22,0)),"")</f>
        <v/>
      </c>
      <c r="O3604" s="136" t="str">
        <f ca="1">IFERROR(IF($C3604="","",VLOOKUP(FİLTRE!$C3604,'SKT LİSTESİ'!$F:$AJ,23,0)),"")</f>
        <v/>
      </c>
      <c r="P3604" s="31"/>
      <c r="Q3604" s="31"/>
      <c r="R3604" s="137" t="str">
        <f ca="1">(IFERROR(IF($C3604="","",VLOOKUP(FİLTRE!$C3604,'SKT LİSTESİ'!$F:$AJ,15,0)),""))</f>
        <v/>
      </c>
      <c r="S3604" s="138" t="str">
        <f ca="1">IFERROR(IF($C3604="","",VLOOKUP(FİLTRE!$C3604,'SKT LİSTESİ'!$F:$AJ,16,0)),"")</f>
        <v/>
      </c>
      <c r="AF3604" s="179" t="str">
        <f t="shared" ca="1" si="226"/>
        <v/>
      </c>
      <c r="AG3604" s="179">
        <f t="shared" ca="1" si="227"/>
        <v>0</v>
      </c>
      <c r="AH3604" s="179">
        <f t="shared" ca="1" si="228"/>
        <v>0</v>
      </c>
    </row>
    <row r="3605" spans="2:34" ht="15.75" x14ac:dyDescent="0.25">
      <c r="B3605">
        <f t="shared" ca="1" si="225"/>
        <v>3593</v>
      </c>
      <c r="C3605" t="str">
        <f ca="1">IFERROR(VLOOKUP(B3605,'SKT LİSTESİ'!F:F,1,0),"")</f>
        <v/>
      </c>
      <c r="E3605" s="128" t="str">
        <f ca="1">IFERROR(IF($C3605="","",VLOOKUP(FİLTRE!$C3605,'SKT LİSTESİ'!$F:$S,5,0)),"")</f>
        <v/>
      </c>
      <c r="F3605" s="129" t="str">
        <f ca="1">IFERROR(IF($C3605="","",VLOOKUP(FİLTRE!$C3605,'SKT LİSTESİ'!$F:$S,7,0)),"")</f>
        <v/>
      </c>
      <c r="G3605" s="130" t="str">
        <f ca="1">IFERROR(IF($C3605="","",VLOOKUP(FİLTRE!$C3605,'SKT LİSTESİ'!$F:$S,8,0)),"")</f>
        <v/>
      </c>
      <c r="H3605" s="131" t="str">
        <f ca="1">IF(E3605="","",IF($C3605="","",VLOOKUP(FİLTRE!$C3605,'SKT LİSTESİ'!$F:$S,9,0)))</f>
        <v/>
      </c>
      <c r="I3605" s="132" t="str">
        <f ca="1">IFERROR(IF($C3605="","",VLOOKUP(FİLTRE!$C3605,'SKT LİSTESİ'!$F:$S,10,0)),"")</f>
        <v/>
      </c>
      <c r="J3605" s="133" t="str">
        <f ca="1">IFERROR(IF($C3605="","",VLOOKUP(FİLTRE!$C3605,'SKT LİSTESİ'!$F:$S,11,0)),"")</f>
        <v/>
      </c>
      <c r="K3605" s="134" t="str">
        <f ca="1">IFERROR(IF($C3605="","",VLOOKUP(FİLTRE!$C3605,'SKT LİSTESİ'!$F:$S,12,0)),"")</f>
        <v/>
      </c>
      <c r="L3605" s="134" t="str">
        <f ca="1">IFERROR(IF($C3605="","",VLOOKUP(FİLTRE!$C3605,'SKT LİSTESİ'!$F:$S,13,0)),"")</f>
        <v/>
      </c>
      <c r="M3605" s="135" t="str">
        <f ca="1">IFERROR(IF($C3605="","",VLOOKUP(FİLTRE!$C3605,'SKT LİSTESİ'!$F:$AJ,14,0)),"")</f>
        <v/>
      </c>
      <c r="N3605" s="31" t="str">
        <f ca="1">IFERROR(IF($C3605="","",VLOOKUP(FİLTRE!$C3605,'SKT LİSTESİ'!$F:$AJ,22,0)),"")</f>
        <v/>
      </c>
      <c r="O3605" s="136" t="str">
        <f ca="1">IFERROR(IF($C3605="","",VLOOKUP(FİLTRE!$C3605,'SKT LİSTESİ'!$F:$AJ,23,0)),"")</f>
        <v/>
      </c>
      <c r="P3605" s="31"/>
      <c r="Q3605" s="31"/>
      <c r="R3605" s="137" t="str">
        <f ca="1">(IFERROR(IF($C3605="","",VLOOKUP(FİLTRE!$C3605,'SKT LİSTESİ'!$F:$AJ,15,0)),""))</f>
        <v/>
      </c>
      <c r="S3605" s="138" t="str">
        <f ca="1">IFERROR(IF($C3605="","",VLOOKUP(FİLTRE!$C3605,'SKT LİSTESİ'!$F:$AJ,16,0)),"")</f>
        <v/>
      </c>
      <c r="AF3605" s="179" t="str">
        <f t="shared" ca="1" si="226"/>
        <v/>
      </c>
      <c r="AG3605" s="179">
        <f t="shared" ca="1" si="227"/>
        <v>0</v>
      </c>
      <c r="AH3605" s="179">
        <f t="shared" ca="1" si="228"/>
        <v>0</v>
      </c>
    </row>
    <row r="3606" spans="2:34" ht="15.75" x14ac:dyDescent="0.25">
      <c r="B3606">
        <f t="shared" ca="1" si="225"/>
        <v>3594</v>
      </c>
      <c r="C3606" t="str">
        <f ca="1">IFERROR(VLOOKUP(B3606,'SKT LİSTESİ'!F:F,1,0),"")</f>
        <v/>
      </c>
      <c r="E3606" s="128" t="str">
        <f ca="1">IFERROR(IF($C3606="","",VLOOKUP(FİLTRE!$C3606,'SKT LİSTESİ'!$F:$S,5,0)),"")</f>
        <v/>
      </c>
      <c r="F3606" s="129" t="str">
        <f ca="1">IFERROR(IF($C3606="","",VLOOKUP(FİLTRE!$C3606,'SKT LİSTESİ'!$F:$S,7,0)),"")</f>
        <v/>
      </c>
      <c r="G3606" s="130" t="str">
        <f ca="1">IFERROR(IF($C3606="","",VLOOKUP(FİLTRE!$C3606,'SKT LİSTESİ'!$F:$S,8,0)),"")</f>
        <v/>
      </c>
      <c r="H3606" s="131" t="str">
        <f ca="1">IF(E3606="","",IF($C3606="","",VLOOKUP(FİLTRE!$C3606,'SKT LİSTESİ'!$F:$S,9,0)))</f>
        <v/>
      </c>
      <c r="I3606" s="132" t="str">
        <f ca="1">IFERROR(IF($C3606="","",VLOOKUP(FİLTRE!$C3606,'SKT LİSTESİ'!$F:$S,10,0)),"")</f>
        <v/>
      </c>
      <c r="J3606" s="133" t="str">
        <f ca="1">IFERROR(IF($C3606="","",VLOOKUP(FİLTRE!$C3606,'SKT LİSTESİ'!$F:$S,11,0)),"")</f>
        <v/>
      </c>
      <c r="K3606" s="134" t="str">
        <f ca="1">IFERROR(IF($C3606="","",VLOOKUP(FİLTRE!$C3606,'SKT LİSTESİ'!$F:$S,12,0)),"")</f>
        <v/>
      </c>
      <c r="L3606" s="134" t="str">
        <f ca="1">IFERROR(IF($C3606="","",VLOOKUP(FİLTRE!$C3606,'SKT LİSTESİ'!$F:$S,13,0)),"")</f>
        <v/>
      </c>
      <c r="M3606" s="135" t="str">
        <f ca="1">IFERROR(IF($C3606="","",VLOOKUP(FİLTRE!$C3606,'SKT LİSTESİ'!$F:$AJ,14,0)),"")</f>
        <v/>
      </c>
      <c r="N3606" s="31" t="str">
        <f ca="1">IFERROR(IF($C3606="","",VLOOKUP(FİLTRE!$C3606,'SKT LİSTESİ'!$F:$AJ,22,0)),"")</f>
        <v/>
      </c>
      <c r="O3606" s="136" t="str">
        <f ca="1">IFERROR(IF($C3606="","",VLOOKUP(FİLTRE!$C3606,'SKT LİSTESİ'!$F:$AJ,23,0)),"")</f>
        <v/>
      </c>
      <c r="P3606" s="31"/>
      <c r="Q3606" s="31"/>
      <c r="R3606" s="137" t="str">
        <f ca="1">(IFERROR(IF($C3606="","",VLOOKUP(FİLTRE!$C3606,'SKT LİSTESİ'!$F:$AJ,15,0)),""))</f>
        <v/>
      </c>
      <c r="S3606" s="138" t="str">
        <f ca="1">IFERROR(IF($C3606="","",VLOOKUP(FİLTRE!$C3606,'SKT LİSTESİ'!$F:$AJ,16,0)),"")</f>
        <v/>
      </c>
      <c r="AF3606" s="179" t="str">
        <f t="shared" ca="1" si="226"/>
        <v/>
      </c>
      <c r="AG3606" s="179">
        <f t="shared" ca="1" si="227"/>
        <v>0</v>
      </c>
      <c r="AH3606" s="179">
        <f t="shared" ca="1" si="228"/>
        <v>0</v>
      </c>
    </row>
    <row r="3607" spans="2:34" ht="15.75" x14ac:dyDescent="0.25">
      <c r="B3607">
        <f t="shared" ca="1" si="225"/>
        <v>3595</v>
      </c>
      <c r="C3607" t="str">
        <f ca="1">IFERROR(VLOOKUP(B3607,'SKT LİSTESİ'!F:F,1,0),"")</f>
        <v/>
      </c>
      <c r="E3607" s="128" t="str">
        <f ca="1">IFERROR(IF($C3607="","",VLOOKUP(FİLTRE!$C3607,'SKT LİSTESİ'!$F:$S,5,0)),"")</f>
        <v/>
      </c>
      <c r="F3607" s="129" t="str">
        <f ca="1">IFERROR(IF($C3607="","",VLOOKUP(FİLTRE!$C3607,'SKT LİSTESİ'!$F:$S,7,0)),"")</f>
        <v/>
      </c>
      <c r="G3607" s="130" t="str">
        <f ca="1">IFERROR(IF($C3607="","",VLOOKUP(FİLTRE!$C3607,'SKT LİSTESİ'!$F:$S,8,0)),"")</f>
        <v/>
      </c>
      <c r="H3607" s="131" t="str">
        <f ca="1">IF(E3607="","",IF($C3607="","",VLOOKUP(FİLTRE!$C3607,'SKT LİSTESİ'!$F:$S,9,0)))</f>
        <v/>
      </c>
      <c r="I3607" s="132" t="str">
        <f ca="1">IFERROR(IF($C3607="","",VLOOKUP(FİLTRE!$C3607,'SKT LİSTESİ'!$F:$S,10,0)),"")</f>
        <v/>
      </c>
      <c r="J3607" s="133" t="str">
        <f ca="1">IFERROR(IF($C3607="","",VLOOKUP(FİLTRE!$C3607,'SKT LİSTESİ'!$F:$S,11,0)),"")</f>
        <v/>
      </c>
      <c r="K3607" s="134" t="str">
        <f ca="1">IFERROR(IF($C3607="","",VLOOKUP(FİLTRE!$C3607,'SKT LİSTESİ'!$F:$S,12,0)),"")</f>
        <v/>
      </c>
      <c r="L3607" s="134" t="str">
        <f ca="1">IFERROR(IF($C3607="","",VLOOKUP(FİLTRE!$C3607,'SKT LİSTESİ'!$F:$S,13,0)),"")</f>
        <v/>
      </c>
      <c r="M3607" s="135" t="str">
        <f ca="1">IFERROR(IF($C3607="","",VLOOKUP(FİLTRE!$C3607,'SKT LİSTESİ'!$F:$AJ,14,0)),"")</f>
        <v/>
      </c>
      <c r="N3607" s="31" t="str">
        <f ca="1">IFERROR(IF($C3607="","",VLOOKUP(FİLTRE!$C3607,'SKT LİSTESİ'!$F:$AJ,22,0)),"")</f>
        <v/>
      </c>
      <c r="O3607" s="136" t="str">
        <f ca="1">IFERROR(IF($C3607="","",VLOOKUP(FİLTRE!$C3607,'SKT LİSTESİ'!$F:$AJ,23,0)),"")</f>
        <v/>
      </c>
      <c r="P3607" s="31"/>
      <c r="Q3607" s="31"/>
      <c r="R3607" s="137" t="str">
        <f ca="1">(IFERROR(IF($C3607="","",VLOOKUP(FİLTRE!$C3607,'SKT LİSTESİ'!$F:$AJ,15,0)),""))</f>
        <v/>
      </c>
      <c r="S3607" s="138" t="str">
        <f ca="1">IFERROR(IF($C3607="","",VLOOKUP(FİLTRE!$C3607,'SKT LİSTESİ'!$F:$AJ,16,0)),"")</f>
        <v/>
      </c>
      <c r="AF3607" s="179" t="str">
        <f t="shared" ca="1" si="226"/>
        <v/>
      </c>
      <c r="AG3607" s="179">
        <f t="shared" ca="1" si="227"/>
        <v>0</v>
      </c>
      <c r="AH3607" s="179">
        <f t="shared" ca="1" si="228"/>
        <v>0</v>
      </c>
    </row>
    <row r="3608" spans="2:34" ht="15.75" x14ac:dyDescent="0.25">
      <c r="B3608">
        <f t="shared" ca="1" si="225"/>
        <v>3596</v>
      </c>
      <c r="C3608" t="str">
        <f ca="1">IFERROR(VLOOKUP(B3608,'SKT LİSTESİ'!F:F,1,0),"")</f>
        <v/>
      </c>
      <c r="E3608" s="128" t="str">
        <f ca="1">IFERROR(IF($C3608="","",VLOOKUP(FİLTRE!$C3608,'SKT LİSTESİ'!$F:$S,5,0)),"")</f>
        <v/>
      </c>
      <c r="F3608" s="129" t="str">
        <f ca="1">IFERROR(IF($C3608="","",VLOOKUP(FİLTRE!$C3608,'SKT LİSTESİ'!$F:$S,7,0)),"")</f>
        <v/>
      </c>
      <c r="G3608" s="130" t="str">
        <f ca="1">IFERROR(IF($C3608="","",VLOOKUP(FİLTRE!$C3608,'SKT LİSTESİ'!$F:$S,8,0)),"")</f>
        <v/>
      </c>
      <c r="H3608" s="131" t="str">
        <f ca="1">IF(E3608="","",IF($C3608="","",VLOOKUP(FİLTRE!$C3608,'SKT LİSTESİ'!$F:$S,9,0)))</f>
        <v/>
      </c>
      <c r="I3608" s="132" t="str">
        <f ca="1">IFERROR(IF($C3608="","",VLOOKUP(FİLTRE!$C3608,'SKT LİSTESİ'!$F:$S,10,0)),"")</f>
        <v/>
      </c>
      <c r="J3608" s="133" t="str">
        <f ca="1">IFERROR(IF($C3608="","",VLOOKUP(FİLTRE!$C3608,'SKT LİSTESİ'!$F:$S,11,0)),"")</f>
        <v/>
      </c>
      <c r="K3608" s="134" t="str">
        <f ca="1">IFERROR(IF($C3608="","",VLOOKUP(FİLTRE!$C3608,'SKT LİSTESİ'!$F:$S,12,0)),"")</f>
        <v/>
      </c>
      <c r="L3608" s="134" t="str">
        <f ca="1">IFERROR(IF($C3608="","",VLOOKUP(FİLTRE!$C3608,'SKT LİSTESİ'!$F:$S,13,0)),"")</f>
        <v/>
      </c>
      <c r="M3608" s="135" t="str">
        <f ca="1">IFERROR(IF($C3608="","",VLOOKUP(FİLTRE!$C3608,'SKT LİSTESİ'!$F:$AJ,14,0)),"")</f>
        <v/>
      </c>
      <c r="N3608" s="31" t="str">
        <f ca="1">IFERROR(IF($C3608="","",VLOOKUP(FİLTRE!$C3608,'SKT LİSTESİ'!$F:$AJ,22,0)),"")</f>
        <v/>
      </c>
      <c r="O3608" s="136" t="str">
        <f ca="1">IFERROR(IF($C3608="","",VLOOKUP(FİLTRE!$C3608,'SKT LİSTESİ'!$F:$AJ,23,0)),"")</f>
        <v/>
      </c>
      <c r="P3608" s="31"/>
      <c r="Q3608" s="31"/>
      <c r="R3608" s="137" t="str">
        <f ca="1">(IFERROR(IF($C3608="","",VLOOKUP(FİLTRE!$C3608,'SKT LİSTESİ'!$F:$AJ,15,0)),""))</f>
        <v/>
      </c>
      <c r="S3608" s="138" t="str">
        <f ca="1">IFERROR(IF($C3608="","",VLOOKUP(FİLTRE!$C3608,'SKT LİSTESİ'!$F:$AJ,16,0)),"")</f>
        <v/>
      </c>
      <c r="AF3608" s="179" t="str">
        <f t="shared" ca="1" si="226"/>
        <v/>
      </c>
      <c r="AG3608" s="179">
        <f t="shared" ca="1" si="227"/>
        <v>0</v>
      </c>
      <c r="AH3608" s="179">
        <f t="shared" ca="1" si="228"/>
        <v>0</v>
      </c>
    </row>
    <row r="3609" spans="2:34" ht="15.75" x14ac:dyDescent="0.25">
      <c r="B3609">
        <f t="shared" ca="1" si="225"/>
        <v>3597</v>
      </c>
      <c r="C3609" t="str">
        <f ca="1">IFERROR(VLOOKUP(B3609,'SKT LİSTESİ'!F:F,1,0),"")</f>
        <v/>
      </c>
      <c r="E3609" s="128" t="str">
        <f ca="1">IFERROR(IF($C3609="","",VLOOKUP(FİLTRE!$C3609,'SKT LİSTESİ'!$F:$S,5,0)),"")</f>
        <v/>
      </c>
      <c r="F3609" s="129" t="str">
        <f ca="1">IFERROR(IF($C3609="","",VLOOKUP(FİLTRE!$C3609,'SKT LİSTESİ'!$F:$S,7,0)),"")</f>
        <v/>
      </c>
      <c r="G3609" s="130" t="str">
        <f ca="1">IFERROR(IF($C3609="","",VLOOKUP(FİLTRE!$C3609,'SKT LİSTESİ'!$F:$S,8,0)),"")</f>
        <v/>
      </c>
      <c r="H3609" s="131" t="str">
        <f ca="1">IF(E3609="","",IF($C3609="","",VLOOKUP(FİLTRE!$C3609,'SKT LİSTESİ'!$F:$S,9,0)))</f>
        <v/>
      </c>
      <c r="I3609" s="132" t="str">
        <f ca="1">IFERROR(IF($C3609="","",VLOOKUP(FİLTRE!$C3609,'SKT LİSTESİ'!$F:$S,10,0)),"")</f>
        <v/>
      </c>
      <c r="J3609" s="133" t="str">
        <f ca="1">IFERROR(IF($C3609="","",VLOOKUP(FİLTRE!$C3609,'SKT LİSTESİ'!$F:$S,11,0)),"")</f>
        <v/>
      </c>
      <c r="K3609" s="134" t="str">
        <f ca="1">IFERROR(IF($C3609="","",VLOOKUP(FİLTRE!$C3609,'SKT LİSTESİ'!$F:$S,12,0)),"")</f>
        <v/>
      </c>
      <c r="L3609" s="134" t="str">
        <f ca="1">IFERROR(IF($C3609="","",VLOOKUP(FİLTRE!$C3609,'SKT LİSTESİ'!$F:$S,13,0)),"")</f>
        <v/>
      </c>
      <c r="M3609" s="135" t="str">
        <f ca="1">IFERROR(IF($C3609="","",VLOOKUP(FİLTRE!$C3609,'SKT LİSTESİ'!$F:$AJ,14,0)),"")</f>
        <v/>
      </c>
      <c r="N3609" s="31" t="str">
        <f ca="1">IFERROR(IF($C3609="","",VLOOKUP(FİLTRE!$C3609,'SKT LİSTESİ'!$F:$AJ,22,0)),"")</f>
        <v/>
      </c>
      <c r="O3609" s="136" t="str">
        <f ca="1">IFERROR(IF($C3609="","",VLOOKUP(FİLTRE!$C3609,'SKT LİSTESİ'!$F:$AJ,23,0)),"")</f>
        <v/>
      </c>
      <c r="P3609" s="31"/>
      <c r="Q3609" s="31"/>
      <c r="R3609" s="137" t="str">
        <f ca="1">(IFERROR(IF($C3609="","",VLOOKUP(FİLTRE!$C3609,'SKT LİSTESİ'!$F:$AJ,15,0)),""))</f>
        <v/>
      </c>
      <c r="S3609" s="138" t="str">
        <f ca="1">IFERROR(IF($C3609="","",VLOOKUP(FİLTRE!$C3609,'SKT LİSTESİ'!$F:$AJ,16,0)),"")</f>
        <v/>
      </c>
      <c r="AF3609" s="179" t="str">
        <f t="shared" ca="1" si="226"/>
        <v/>
      </c>
      <c r="AG3609" s="179">
        <f t="shared" ca="1" si="227"/>
        <v>0</v>
      </c>
      <c r="AH3609" s="179">
        <f t="shared" ca="1" si="228"/>
        <v>0</v>
      </c>
    </row>
    <row r="3610" spans="2:34" ht="15.75" x14ac:dyDescent="0.25">
      <c r="B3610">
        <f t="shared" ca="1" si="225"/>
        <v>3598</v>
      </c>
      <c r="C3610" t="str">
        <f ca="1">IFERROR(VLOOKUP(B3610,'SKT LİSTESİ'!F:F,1,0),"")</f>
        <v/>
      </c>
      <c r="E3610" s="128" t="str">
        <f ca="1">IFERROR(IF($C3610="","",VLOOKUP(FİLTRE!$C3610,'SKT LİSTESİ'!$F:$S,5,0)),"")</f>
        <v/>
      </c>
      <c r="F3610" s="129" t="str">
        <f ca="1">IFERROR(IF($C3610="","",VLOOKUP(FİLTRE!$C3610,'SKT LİSTESİ'!$F:$S,7,0)),"")</f>
        <v/>
      </c>
      <c r="G3610" s="130" t="str">
        <f ca="1">IFERROR(IF($C3610="","",VLOOKUP(FİLTRE!$C3610,'SKT LİSTESİ'!$F:$S,8,0)),"")</f>
        <v/>
      </c>
      <c r="H3610" s="131" t="str">
        <f ca="1">IF(E3610="","",IF($C3610="","",VLOOKUP(FİLTRE!$C3610,'SKT LİSTESİ'!$F:$S,9,0)))</f>
        <v/>
      </c>
      <c r="I3610" s="132" t="str">
        <f ca="1">IFERROR(IF($C3610="","",VLOOKUP(FİLTRE!$C3610,'SKT LİSTESİ'!$F:$S,10,0)),"")</f>
        <v/>
      </c>
      <c r="J3610" s="133" t="str">
        <f ca="1">IFERROR(IF($C3610="","",VLOOKUP(FİLTRE!$C3610,'SKT LİSTESİ'!$F:$S,11,0)),"")</f>
        <v/>
      </c>
      <c r="K3610" s="134" t="str">
        <f ca="1">IFERROR(IF($C3610="","",VLOOKUP(FİLTRE!$C3610,'SKT LİSTESİ'!$F:$S,12,0)),"")</f>
        <v/>
      </c>
      <c r="L3610" s="134" t="str">
        <f ca="1">IFERROR(IF($C3610="","",VLOOKUP(FİLTRE!$C3610,'SKT LİSTESİ'!$F:$S,13,0)),"")</f>
        <v/>
      </c>
      <c r="M3610" s="135" t="str">
        <f ca="1">IFERROR(IF($C3610="","",VLOOKUP(FİLTRE!$C3610,'SKT LİSTESİ'!$F:$AJ,14,0)),"")</f>
        <v/>
      </c>
      <c r="N3610" s="31" t="str">
        <f ca="1">IFERROR(IF($C3610="","",VLOOKUP(FİLTRE!$C3610,'SKT LİSTESİ'!$F:$AJ,22,0)),"")</f>
        <v/>
      </c>
      <c r="O3610" s="136" t="str">
        <f ca="1">IFERROR(IF($C3610="","",VLOOKUP(FİLTRE!$C3610,'SKT LİSTESİ'!$F:$AJ,23,0)),"")</f>
        <v/>
      </c>
      <c r="P3610" s="31"/>
      <c r="Q3610" s="31"/>
      <c r="R3610" s="137" t="str">
        <f ca="1">(IFERROR(IF($C3610="","",VLOOKUP(FİLTRE!$C3610,'SKT LİSTESİ'!$F:$AJ,15,0)),""))</f>
        <v/>
      </c>
      <c r="S3610" s="138" t="str">
        <f ca="1">IFERROR(IF($C3610="","",VLOOKUP(FİLTRE!$C3610,'SKT LİSTESİ'!$F:$AJ,16,0)),"")</f>
        <v/>
      </c>
      <c r="AF3610" s="179" t="str">
        <f t="shared" ca="1" si="226"/>
        <v/>
      </c>
      <c r="AG3610" s="179">
        <f t="shared" ca="1" si="227"/>
        <v>0</v>
      </c>
      <c r="AH3610" s="179">
        <f t="shared" ca="1" si="228"/>
        <v>0</v>
      </c>
    </row>
    <row r="3611" spans="2:34" ht="15.75" x14ac:dyDescent="0.25">
      <c r="B3611">
        <f t="shared" ca="1" si="225"/>
        <v>3599</v>
      </c>
      <c r="C3611" t="str">
        <f ca="1">IFERROR(VLOOKUP(B3611,'SKT LİSTESİ'!F:F,1,0),"")</f>
        <v/>
      </c>
      <c r="E3611" s="128" t="str">
        <f ca="1">IFERROR(IF($C3611="","",VLOOKUP(FİLTRE!$C3611,'SKT LİSTESİ'!$F:$S,5,0)),"")</f>
        <v/>
      </c>
      <c r="F3611" s="129" t="str">
        <f ca="1">IFERROR(IF($C3611="","",VLOOKUP(FİLTRE!$C3611,'SKT LİSTESİ'!$F:$S,7,0)),"")</f>
        <v/>
      </c>
      <c r="G3611" s="130" t="str">
        <f ca="1">IFERROR(IF($C3611="","",VLOOKUP(FİLTRE!$C3611,'SKT LİSTESİ'!$F:$S,8,0)),"")</f>
        <v/>
      </c>
      <c r="H3611" s="131" t="str">
        <f ca="1">IF(E3611="","",IF($C3611="","",VLOOKUP(FİLTRE!$C3611,'SKT LİSTESİ'!$F:$S,9,0)))</f>
        <v/>
      </c>
      <c r="I3611" s="132" t="str">
        <f ca="1">IFERROR(IF($C3611="","",VLOOKUP(FİLTRE!$C3611,'SKT LİSTESİ'!$F:$S,10,0)),"")</f>
        <v/>
      </c>
      <c r="J3611" s="133" t="str">
        <f ca="1">IFERROR(IF($C3611="","",VLOOKUP(FİLTRE!$C3611,'SKT LİSTESİ'!$F:$S,11,0)),"")</f>
        <v/>
      </c>
      <c r="K3611" s="134" t="str">
        <f ca="1">IFERROR(IF($C3611="","",VLOOKUP(FİLTRE!$C3611,'SKT LİSTESİ'!$F:$S,12,0)),"")</f>
        <v/>
      </c>
      <c r="L3611" s="134" t="str">
        <f ca="1">IFERROR(IF($C3611="","",VLOOKUP(FİLTRE!$C3611,'SKT LİSTESİ'!$F:$S,13,0)),"")</f>
        <v/>
      </c>
      <c r="M3611" s="135" t="str">
        <f ca="1">IFERROR(IF($C3611="","",VLOOKUP(FİLTRE!$C3611,'SKT LİSTESİ'!$F:$AJ,14,0)),"")</f>
        <v/>
      </c>
      <c r="N3611" s="31" t="str">
        <f ca="1">IFERROR(IF($C3611="","",VLOOKUP(FİLTRE!$C3611,'SKT LİSTESİ'!$F:$AJ,22,0)),"")</f>
        <v/>
      </c>
      <c r="O3611" s="136" t="str">
        <f ca="1">IFERROR(IF($C3611="","",VLOOKUP(FİLTRE!$C3611,'SKT LİSTESİ'!$F:$AJ,23,0)),"")</f>
        <v/>
      </c>
      <c r="P3611" s="31"/>
      <c r="Q3611" s="31"/>
      <c r="R3611" s="137" t="str">
        <f ca="1">(IFERROR(IF($C3611="","",VLOOKUP(FİLTRE!$C3611,'SKT LİSTESİ'!$F:$AJ,15,0)),""))</f>
        <v/>
      </c>
      <c r="S3611" s="138" t="str">
        <f ca="1">IFERROR(IF($C3611="","",VLOOKUP(FİLTRE!$C3611,'SKT LİSTESİ'!$F:$AJ,16,0)),"")</f>
        <v/>
      </c>
      <c r="AF3611" s="179" t="str">
        <f t="shared" ca="1" si="226"/>
        <v/>
      </c>
      <c r="AG3611" s="179">
        <f t="shared" ca="1" si="227"/>
        <v>0</v>
      </c>
      <c r="AH3611" s="179">
        <f t="shared" ca="1" si="228"/>
        <v>0</v>
      </c>
    </row>
    <row r="3612" spans="2:34" ht="15.75" x14ac:dyDescent="0.25">
      <c r="B3612">
        <f t="shared" ca="1" si="225"/>
        <v>3600</v>
      </c>
      <c r="C3612" t="str">
        <f ca="1">IFERROR(VLOOKUP(B3612,'SKT LİSTESİ'!F:F,1,0),"")</f>
        <v/>
      </c>
      <c r="E3612" s="128" t="str">
        <f ca="1">IFERROR(IF($C3612="","",VLOOKUP(FİLTRE!$C3612,'SKT LİSTESİ'!$F:$S,5,0)),"")</f>
        <v/>
      </c>
      <c r="F3612" s="129" t="str">
        <f ca="1">IFERROR(IF($C3612="","",VLOOKUP(FİLTRE!$C3612,'SKT LİSTESİ'!$F:$S,7,0)),"")</f>
        <v/>
      </c>
      <c r="G3612" s="130" t="str">
        <f ca="1">IFERROR(IF($C3612="","",VLOOKUP(FİLTRE!$C3612,'SKT LİSTESİ'!$F:$S,8,0)),"")</f>
        <v/>
      </c>
      <c r="H3612" s="131" t="str">
        <f ca="1">IF(E3612="","",IF($C3612="","",VLOOKUP(FİLTRE!$C3612,'SKT LİSTESİ'!$F:$S,9,0)))</f>
        <v/>
      </c>
      <c r="I3612" s="132" t="str">
        <f ca="1">IFERROR(IF($C3612="","",VLOOKUP(FİLTRE!$C3612,'SKT LİSTESİ'!$F:$S,10,0)),"")</f>
        <v/>
      </c>
      <c r="J3612" s="133" t="str">
        <f ca="1">IFERROR(IF($C3612="","",VLOOKUP(FİLTRE!$C3612,'SKT LİSTESİ'!$F:$S,11,0)),"")</f>
        <v/>
      </c>
      <c r="K3612" s="134" t="str">
        <f ca="1">IFERROR(IF($C3612="","",VLOOKUP(FİLTRE!$C3612,'SKT LİSTESİ'!$F:$S,12,0)),"")</f>
        <v/>
      </c>
      <c r="L3612" s="134" t="str">
        <f ca="1">IFERROR(IF($C3612="","",VLOOKUP(FİLTRE!$C3612,'SKT LİSTESİ'!$F:$S,13,0)),"")</f>
        <v/>
      </c>
      <c r="M3612" s="135" t="str">
        <f ca="1">IFERROR(IF($C3612="","",VLOOKUP(FİLTRE!$C3612,'SKT LİSTESİ'!$F:$AJ,14,0)),"")</f>
        <v/>
      </c>
      <c r="N3612" s="31" t="str">
        <f ca="1">IFERROR(IF($C3612="","",VLOOKUP(FİLTRE!$C3612,'SKT LİSTESİ'!$F:$AJ,22,0)),"")</f>
        <v/>
      </c>
      <c r="O3612" s="136" t="str">
        <f ca="1">IFERROR(IF($C3612="","",VLOOKUP(FİLTRE!$C3612,'SKT LİSTESİ'!$F:$AJ,23,0)),"")</f>
        <v/>
      </c>
      <c r="P3612" s="31"/>
      <c r="Q3612" s="31"/>
      <c r="R3612" s="137" t="str">
        <f ca="1">(IFERROR(IF($C3612="","",VLOOKUP(FİLTRE!$C3612,'SKT LİSTESİ'!$F:$AJ,15,0)),""))</f>
        <v/>
      </c>
      <c r="S3612" s="138" t="str">
        <f ca="1">IFERROR(IF($C3612="","",VLOOKUP(FİLTRE!$C3612,'SKT LİSTESİ'!$F:$AJ,16,0)),"")</f>
        <v/>
      </c>
      <c r="AF3612" s="179" t="str">
        <f t="shared" ca="1" si="226"/>
        <v/>
      </c>
      <c r="AG3612" s="179">
        <f t="shared" ca="1" si="227"/>
        <v>0</v>
      </c>
      <c r="AH3612" s="179">
        <f t="shared" ca="1" si="228"/>
        <v>0</v>
      </c>
    </row>
    <row r="3613" spans="2:34" ht="15.75" x14ac:dyDescent="0.25">
      <c r="B3613">
        <f t="shared" ca="1" si="225"/>
        <v>3601</v>
      </c>
      <c r="C3613" t="str">
        <f ca="1">IFERROR(VLOOKUP(B3613,'SKT LİSTESİ'!F:F,1,0),"")</f>
        <v/>
      </c>
      <c r="E3613" s="128" t="str">
        <f ca="1">IFERROR(IF($C3613="","",VLOOKUP(FİLTRE!$C3613,'SKT LİSTESİ'!$F:$S,5,0)),"")</f>
        <v/>
      </c>
      <c r="F3613" s="129" t="str">
        <f ca="1">IFERROR(IF($C3613="","",VLOOKUP(FİLTRE!$C3613,'SKT LİSTESİ'!$F:$S,7,0)),"")</f>
        <v/>
      </c>
      <c r="G3613" s="130" t="str">
        <f ca="1">IFERROR(IF($C3613="","",VLOOKUP(FİLTRE!$C3613,'SKT LİSTESİ'!$F:$S,8,0)),"")</f>
        <v/>
      </c>
      <c r="H3613" s="131" t="str">
        <f ca="1">IF(E3613="","",IF($C3613="","",VLOOKUP(FİLTRE!$C3613,'SKT LİSTESİ'!$F:$S,9,0)))</f>
        <v/>
      </c>
      <c r="I3613" s="132" t="str">
        <f ca="1">IFERROR(IF($C3613="","",VLOOKUP(FİLTRE!$C3613,'SKT LİSTESİ'!$F:$S,10,0)),"")</f>
        <v/>
      </c>
      <c r="J3613" s="133" t="str">
        <f ca="1">IFERROR(IF($C3613="","",VLOOKUP(FİLTRE!$C3613,'SKT LİSTESİ'!$F:$S,11,0)),"")</f>
        <v/>
      </c>
      <c r="K3613" s="134" t="str">
        <f ca="1">IFERROR(IF($C3613="","",VLOOKUP(FİLTRE!$C3613,'SKT LİSTESİ'!$F:$S,12,0)),"")</f>
        <v/>
      </c>
      <c r="L3613" s="134" t="str">
        <f ca="1">IFERROR(IF($C3613="","",VLOOKUP(FİLTRE!$C3613,'SKT LİSTESİ'!$F:$S,13,0)),"")</f>
        <v/>
      </c>
      <c r="M3613" s="135" t="str">
        <f ca="1">IFERROR(IF($C3613="","",VLOOKUP(FİLTRE!$C3613,'SKT LİSTESİ'!$F:$AJ,14,0)),"")</f>
        <v/>
      </c>
      <c r="N3613" s="31" t="str">
        <f ca="1">IFERROR(IF($C3613="","",VLOOKUP(FİLTRE!$C3613,'SKT LİSTESİ'!$F:$AJ,22,0)),"")</f>
        <v/>
      </c>
      <c r="O3613" s="136" t="str">
        <f ca="1">IFERROR(IF($C3613="","",VLOOKUP(FİLTRE!$C3613,'SKT LİSTESİ'!$F:$AJ,23,0)),"")</f>
        <v/>
      </c>
      <c r="P3613" s="31"/>
      <c r="Q3613" s="31"/>
      <c r="R3613" s="137" t="str">
        <f ca="1">(IFERROR(IF($C3613="","",VLOOKUP(FİLTRE!$C3613,'SKT LİSTESİ'!$F:$AJ,15,0)),""))</f>
        <v/>
      </c>
      <c r="S3613" s="138" t="str">
        <f ca="1">IFERROR(IF($C3613="","",VLOOKUP(FİLTRE!$C3613,'SKT LİSTESİ'!$F:$AJ,16,0)),"")</f>
        <v/>
      </c>
      <c r="AF3613" s="179" t="str">
        <f t="shared" ca="1" si="226"/>
        <v/>
      </c>
      <c r="AG3613" s="179">
        <f t="shared" ca="1" si="227"/>
        <v>0</v>
      </c>
      <c r="AH3613" s="179">
        <f t="shared" ca="1" si="228"/>
        <v>0</v>
      </c>
    </row>
    <row r="3614" spans="2:34" ht="15.75" x14ac:dyDescent="0.25">
      <c r="B3614">
        <f t="shared" ca="1" si="225"/>
        <v>3602</v>
      </c>
      <c r="C3614" t="str">
        <f ca="1">IFERROR(VLOOKUP(B3614,'SKT LİSTESİ'!F:F,1,0),"")</f>
        <v/>
      </c>
      <c r="E3614" s="128" t="str">
        <f ca="1">IFERROR(IF($C3614="","",VLOOKUP(FİLTRE!$C3614,'SKT LİSTESİ'!$F:$S,5,0)),"")</f>
        <v/>
      </c>
      <c r="F3614" s="129" t="str">
        <f ca="1">IFERROR(IF($C3614="","",VLOOKUP(FİLTRE!$C3614,'SKT LİSTESİ'!$F:$S,7,0)),"")</f>
        <v/>
      </c>
      <c r="G3614" s="130" t="str">
        <f ca="1">IFERROR(IF($C3614="","",VLOOKUP(FİLTRE!$C3614,'SKT LİSTESİ'!$F:$S,8,0)),"")</f>
        <v/>
      </c>
      <c r="H3614" s="131" t="str">
        <f ca="1">IF(E3614="","",IF($C3614="","",VLOOKUP(FİLTRE!$C3614,'SKT LİSTESİ'!$F:$S,9,0)))</f>
        <v/>
      </c>
      <c r="I3614" s="132" t="str">
        <f ca="1">IFERROR(IF($C3614="","",VLOOKUP(FİLTRE!$C3614,'SKT LİSTESİ'!$F:$S,10,0)),"")</f>
        <v/>
      </c>
      <c r="J3614" s="133" t="str">
        <f ca="1">IFERROR(IF($C3614="","",VLOOKUP(FİLTRE!$C3614,'SKT LİSTESİ'!$F:$S,11,0)),"")</f>
        <v/>
      </c>
      <c r="K3614" s="134" t="str">
        <f ca="1">IFERROR(IF($C3614="","",VLOOKUP(FİLTRE!$C3614,'SKT LİSTESİ'!$F:$S,12,0)),"")</f>
        <v/>
      </c>
      <c r="L3614" s="134" t="str">
        <f ca="1">IFERROR(IF($C3614="","",VLOOKUP(FİLTRE!$C3614,'SKT LİSTESİ'!$F:$S,13,0)),"")</f>
        <v/>
      </c>
      <c r="M3614" s="135" t="str">
        <f ca="1">IFERROR(IF($C3614="","",VLOOKUP(FİLTRE!$C3614,'SKT LİSTESİ'!$F:$AJ,14,0)),"")</f>
        <v/>
      </c>
      <c r="N3614" s="31" t="str">
        <f ca="1">IFERROR(IF($C3614="","",VLOOKUP(FİLTRE!$C3614,'SKT LİSTESİ'!$F:$AJ,22,0)),"")</f>
        <v/>
      </c>
      <c r="O3614" s="136" t="str">
        <f ca="1">IFERROR(IF($C3614="","",VLOOKUP(FİLTRE!$C3614,'SKT LİSTESİ'!$F:$AJ,23,0)),"")</f>
        <v/>
      </c>
      <c r="P3614" s="31"/>
      <c r="Q3614" s="31"/>
      <c r="R3614" s="137" t="str">
        <f ca="1">(IFERROR(IF($C3614="","",VLOOKUP(FİLTRE!$C3614,'SKT LİSTESİ'!$F:$AJ,15,0)),""))</f>
        <v/>
      </c>
      <c r="S3614" s="138" t="str">
        <f ca="1">IFERROR(IF($C3614="","",VLOOKUP(FİLTRE!$C3614,'SKT LİSTESİ'!$F:$AJ,16,0)),"")</f>
        <v/>
      </c>
      <c r="AF3614" s="179" t="str">
        <f t="shared" ca="1" si="226"/>
        <v/>
      </c>
      <c r="AG3614" s="179">
        <f t="shared" ca="1" si="227"/>
        <v>0</v>
      </c>
      <c r="AH3614" s="179">
        <f t="shared" ca="1" si="228"/>
        <v>0</v>
      </c>
    </row>
    <row r="3615" spans="2:34" ht="15.75" x14ac:dyDescent="0.25">
      <c r="B3615">
        <f t="shared" ca="1" si="225"/>
        <v>3603</v>
      </c>
      <c r="C3615" t="str">
        <f ca="1">IFERROR(VLOOKUP(B3615,'SKT LİSTESİ'!F:F,1,0),"")</f>
        <v/>
      </c>
      <c r="E3615" s="128" t="str">
        <f ca="1">IFERROR(IF($C3615="","",VLOOKUP(FİLTRE!$C3615,'SKT LİSTESİ'!$F:$S,5,0)),"")</f>
        <v/>
      </c>
      <c r="F3615" s="129" t="str">
        <f ca="1">IFERROR(IF($C3615="","",VLOOKUP(FİLTRE!$C3615,'SKT LİSTESİ'!$F:$S,7,0)),"")</f>
        <v/>
      </c>
      <c r="G3615" s="130" t="str">
        <f ca="1">IFERROR(IF($C3615="","",VLOOKUP(FİLTRE!$C3615,'SKT LİSTESİ'!$F:$S,8,0)),"")</f>
        <v/>
      </c>
      <c r="H3615" s="131" t="str">
        <f ca="1">IF(E3615="","",IF($C3615="","",VLOOKUP(FİLTRE!$C3615,'SKT LİSTESİ'!$F:$S,9,0)))</f>
        <v/>
      </c>
      <c r="I3615" s="132" t="str">
        <f ca="1">IFERROR(IF($C3615="","",VLOOKUP(FİLTRE!$C3615,'SKT LİSTESİ'!$F:$S,10,0)),"")</f>
        <v/>
      </c>
      <c r="J3615" s="133" t="str">
        <f ca="1">IFERROR(IF($C3615="","",VLOOKUP(FİLTRE!$C3615,'SKT LİSTESİ'!$F:$S,11,0)),"")</f>
        <v/>
      </c>
      <c r="K3615" s="134" t="str">
        <f ca="1">IFERROR(IF($C3615="","",VLOOKUP(FİLTRE!$C3615,'SKT LİSTESİ'!$F:$S,12,0)),"")</f>
        <v/>
      </c>
      <c r="L3615" s="134" t="str">
        <f ca="1">IFERROR(IF($C3615="","",VLOOKUP(FİLTRE!$C3615,'SKT LİSTESİ'!$F:$S,13,0)),"")</f>
        <v/>
      </c>
      <c r="M3615" s="135" t="str">
        <f ca="1">IFERROR(IF($C3615="","",VLOOKUP(FİLTRE!$C3615,'SKT LİSTESİ'!$F:$AJ,14,0)),"")</f>
        <v/>
      </c>
      <c r="N3615" s="31" t="str">
        <f ca="1">IFERROR(IF($C3615="","",VLOOKUP(FİLTRE!$C3615,'SKT LİSTESİ'!$F:$AJ,22,0)),"")</f>
        <v/>
      </c>
      <c r="O3615" s="136" t="str">
        <f ca="1">IFERROR(IF($C3615="","",VLOOKUP(FİLTRE!$C3615,'SKT LİSTESİ'!$F:$AJ,23,0)),"")</f>
        <v/>
      </c>
      <c r="P3615" s="31"/>
      <c r="Q3615" s="31"/>
      <c r="R3615" s="137" t="str">
        <f ca="1">(IFERROR(IF($C3615="","",VLOOKUP(FİLTRE!$C3615,'SKT LİSTESİ'!$F:$AJ,15,0)),""))</f>
        <v/>
      </c>
      <c r="S3615" s="138" t="str">
        <f ca="1">IFERROR(IF($C3615="","",VLOOKUP(FİLTRE!$C3615,'SKT LİSTESİ'!$F:$AJ,16,0)),"")</f>
        <v/>
      </c>
      <c r="AF3615" s="179" t="str">
        <f t="shared" ca="1" si="226"/>
        <v/>
      </c>
      <c r="AG3615" s="179">
        <f t="shared" ca="1" si="227"/>
        <v>0</v>
      </c>
      <c r="AH3615" s="179">
        <f t="shared" ca="1" si="228"/>
        <v>0</v>
      </c>
    </row>
    <row r="3616" spans="2:34" ht="15.75" x14ac:dyDescent="0.25">
      <c r="B3616">
        <f t="shared" ca="1" si="225"/>
        <v>3604</v>
      </c>
      <c r="C3616" t="str">
        <f ca="1">IFERROR(VLOOKUP(B3616,'SKT LİSTESİ'!F:F,1,0),"")</f>
        <v/>
      </c>
      <c r="E3616" s="128" t="str">
        <f ca="1">IFERROR(IF($C3616="","",VLOOKUP(FİLTRE!$C3616,'SKT LİSTESİ'!$F:$S,5,0)),"")</f>
        <v/>
      </c>
      <c r="F3616" s="129" t="str">
        <f ca="1">IFERROR(IF($C3616="","",VLOOKUP(FİLTRE!$C3616,'SKT LİSTESİ'!$F:$S,7,0)),"")</f>
        <v/>
      </c>
      <c r="G3616" s="130" t="str">
        <f ca="1">IFERROR(IF($C3616="","",VLOOKUP(FİLTRE!$C3616,'SKT LİSTESİ'!$F:$S,8,0)),"")</f>
        <v/>
      </c>
      <c r="H3616" s="131" t="str">
        <f ca="1">IF(E3616="","",IF($C3616="","",VLOOKUP(FİLTRE!$C3616,'SKT LİSTESİ'!$F:$S,9,0)))</f>
        <v/>
      </c>
      <c r="I3616" s="132" t="str">
        <f ca="1">IFERROR(IF($C3616="","",VLOOKUP(FİLTRE!$C3616,'SKT LİSTESİ'!$F:$S,10,0)),"")</f>
        <v/>
      </c>
      <c r="J3616" s="133" t="str">
        <f ca="1">IFERROR(IF($C3616="","",VLOOKUP(FİLTRE!$C3616,'SKT LİSTESİ'!$F:$S,11,0)),"")</f>
        <v/>
      </c>
      <c r="K3616" s="134" t="str">
        <f ca="1">IFERROR(IF($C3616="","",VLOOKUP(FİLTRE!$C3616,'SKT LİSTESİ'!$F:$S,12,0)),"")</f>
        <v/>
      </c>
      <c r="L3616" s="134" t="str">
        <f ca="1">IFERROR(IF($C3616="","",VLOOKUP(FİLTRE!$C3616,'SKT LİSTESİ'!$F:$S,13,0)),"")</f>
        <v/>
      </c>
      <c r="M3616" s="135" t="str">
        <f ca="1">IFERROR(IF($C3616="","",VLOOKUP(FİLTRE!$C3616,'SKT LİSTESİ'!$F:$AJ,14,0)),"")</f>
        <v/>
      </c>
      <c r="N3616" s="31" t="str">
        <f ca="1">IFERROR(IF($C3616="","",VLOOKUP(FİLTRE!$C3616,'SKT LİSTESİ'!$F:$AJ,22,0)),"")</f>
        <v/>
      </c>
      <c r="O3616" s="136" t="str">
        <f ca="1">IFERROR(IF($C3616="","",VLOOKUP(FİLTRE!$C3616,'SKT LİSTESİ'!$F:$AJ,23,0)),"")</f>
        <v/>
      </c>
      <c r="P3616" s="31"/>
      <c r="Q3616" s="31"/>
      <c r="R3616" s="137" t="str">
        <f ca="1">(IFERROR(IF($C3616="","",VLOOKUP(FİLTRE!$C3616,'SKT LİSTESİ'!$F:$AJ,15,0)),""))</f>
        <v/>
      </c>
      <c r="S3616" s="138" t="str">
        <f ca="1">IFERROR(IF($C3616="","",VLOOKUP(FİLTRE!$C3616,'SKT LİSTESİ'!$F:$AJ,16,0)),"")</f>
        <v/>
      </c>
      <c r="AF3616" s="179" t="str">
        <f t="shared" ca="1" si="226"/>
        <v/>
      </c>
      <c r="AG3616" s="179">
        <f t="shared" ca="1" si="227"/>
        <v>0</v>
      </c>
      <c r="AH3616" s="179">
        <f t="shared" ca="1" si="228"/>
        <v>0</v>
      </c>
    </row>
    <row r="3617" spans="2:34" ht="15.75" x14ac:dyDescent="0.25">
      <c r="B3617">
        <f t="shared" ca="1" si="225"/>
        <v>3605</v>
      </c>
      <c r="C3617" t="str">
        <f ca="1">IFERROR(VLOOKUP(B3617,'SKT LİSTESİ'!F:F,1,0),"")</f>
        <v/>
      </c>
      <c r="E3617" s="128" t="str">
        <f ca="1">IFERROR(IF($C3617="","",VLOOKUP(FİLTRE!$C3617,'SKT LİSTESİ'!$F:$S,5,0)),"")</f>
        <v/>
      </c>
      <c r="F3617" s="129" t="str">
        <f ca="1">IFERROR(IF($C3617="","",VLOOKUP(FİLTRE!$C3617,'SKT LİSTESİ'!$F:$S,7,0)),"")</f>
        <v/>
      </c>
      <c r="G3617" s="130" t="str">
        <f ca="1">IFERROR(IF($C3617="","",VLOOKUP(FİLTRE!$C3617,'SKT LİSTESİ'!$F:$S,8,0)),"")</f>
        <v/>
      </c>
      <c r="H3617" s="131" t="str">
        <f ca="1">IF(E3617="","",IF($C3617="","",VLOOKUP(FİLTRE!$C3617,'SKT LİSTESİ'!$F:$S,9,0)))</f>
        <v/>
      </c>
      <c r="I3617" s="132" t="str">
        <f ca="1">IFERROR(IF($C3617="","",VLOOKUP(FİLTRE!$C3617,'SKT LİSTESİ'!$F:$S,10,0)),"")</f>
        <v/>
      </c>
      <c r="J3617" s="133" t="str">
        <f ca="1">IFERROR(IF($C3617="","",VLOOKUP(FİLTRE!$C3617,'SKT LİSTESİ'!$F:$S,11,0)),"")</f>
        <v/>
      </c>
      <c r="K3617" s="134" t="str">
        <f ca="1">IFERROR(IF($C3617="","",VLOOKUP(FİLTRE!$C3617,'SKT LİSTESİ'!$F:$S,12,0)),"")</f>
        <v/>
      </c>
      <c r="L3617" s="134" t="str">
        <f ca="1">IFERROR(IF($C3617="","",VLOOKUP(FİLTRE!$C3617,'SKT LİSTESİ'!$F:$S,13,0)),"")</f>
        <v/>
      </c>
      <c r="M3617" s="135" t="str">
        <f ca="1">IFERROR(IF($C3617="","",VLOOKUP(FİLTRE!$C3617,'SKT LİSTESİ'!$F:$AJ,14,0)),"")</f>
        <v/>
      </c>
      <c r="N3617" s="31" t="str">
        <f ca="1">IFERROR(IF($C3617="","",VLOOKUP(FİLTRE!$C3617,'SKT LİSTESİ'!$F:$AJ,22,0)),"")</f>
        <v/>
      </c>
      <c r="O3617" s="136" t="str">
        <f ca="1">IFERROR(IF($C3617="","",VLOOKUP(FİLTRE!$C3617,'SKT LİSTESİ'!$F:$AJ,23,0)),"")</f>
        <v/>
      </c>
      <c r="P3617" s="31"/>
      <c r="Q3617" s="31"/>
      <c r="R3617" s="137" t="str">
        <f ca="1">(IFERROR(IF($C3617="","",VLOOKUP(FİLTRE!$C3617,'SKT LİSTESİ'!$F:$AJ,15,0)),""))</f>
        <v/>
      </c>
      <c r="S3617" s="138" t="str">
        <f ca="1">IFERROR(IF($C3617="","",VLOOKUP(FİLTRE!$C3617,'SKT LİSTESİ'!$F:$AJ,16,0)),"")</f>
        <v/>
      </c>
      <c r="AF3617" s="179" t="str">
        <f t="shared" ca="1" si="226"/>
        <v/>
      </c>
      <c r="AG3617" s="179">
        <f t="shared" ca="1" si="227"/>
        <v>0</v>
      </c>
      <c r="AH3617" s="179">
        <f t="shared" ca="1" si="228"/>
        <v>0</v>
      </c>
    </row>
    <row r="3618" spans="2:34" ht="15.75" x14ac:dyDescent="0.25">
      <c r="B3618">
        <f t="shared" ca="1" si="225"/>
        <v>3606</v>
      </c>
      <c r="C3618" t="str">
        <f ca="1">IFERROR(VLOOKUP(B3618,'SKT LİSTESİ'!F:F,1,0),"")</f>
        <v/>
      </c>
      <c r="E3618" s="128" t="str">
        <f ca="1">IFERROR(IF($C3618="","",VLOOKUP(FİLTRE!$C3618,'SKT LİSTESİ'!$F:$S,5,0)),"")</f>
        <v/>
      </c>
      <c r="F3618" s="129" t="str">
        <f ca="1">IFERROR(IF($C3618="","",VLOOKUP(FİLTRE!$C3618,'SKT LİSTESİ'!$F:$S,7,0)),"")</f>
        <v/>
      </c>
      <c r="G3618" s="130" t="str">
        <f ca="1">IFERROR(IF($C3618="","",VLOOKUP(FİLTRE!$C3618,'SKT LİSTESİ'!$F:$S,8,0)),"")</f>
        <v/>
      </c>
      <c r="H3618" s="131" t="str">
        <f ca="1">IF(E3618="","",IF($C3618="","",VLOOKUP(FİLTRE!$C3618,'SKT LİSTESİ'!$F:$S,9,0)))</f>
        <v/>
      </c>
      <c r="I3618" s="132" t="str">
        <f ca="1">IFERROR(IF($C3618="","",VLOOKUP(FİLTRE!$C3618,'SKT LİSTESİ'!$F:$S,10,0)),"")</f>
        <v/>
      </c>
      <c r="J3618" s="133" t="str">
        <f ca="1">IFERROR(IF($C3618="","",VLOOKUP(FİLTRE!$C3618,'SKT LİSTESİ'!$F:$S,11,0)),"")</f>
        <v/>
      </c>
      <c r="K3618" s="134" t="str">
        <f ca="1">IFERROR(IF($C3618="","",VLOOKUP(FİLTRE!$C3618,'SKT LİSTESİ'!$F:$S,12,0)),"")</f>
        <v/>
      </c>
      <c r="L3618" s="134" t="str">
        <f ca="1">IFERROR(IF($C3618="","",VLOOKUP(FİLTRE!$C3618,'SKT LİSTESİ'!$F:$S,13,0)),"")</f>
        <v/>
      </c>
      <c r="M3618" s="135" t="str">
        <f ca="1">IFERROR(IF($C3618="","",VLOOKUP(FİLTRE!$C3618,'SKT LİSTESİ'!$F:$AJ,14,0)),"")</f>
        <v/>
      </c>
      <c r="N3618" s="31" t="str">
        <f ca="1">IFERROR(IF($C3618="","",VLOOKUP(FİLTRE!$C3618,'SKT LİSTESİ'!$F:$AJ,22,0)),"")</f>
        <v/>
      </c>
      <c r="O3618" s="136" t="str">
        <f ca="1">IFERROR(IF($C3618="","",VLOOKUP(FİLTRE!$C3618,'SKT LİSTESİ'!$F:$AJ,23,0)),"")</f>
        <v/>
      </c>
      <c r="P3618" s="31"/>
      <c r="Q3618" s="31"/>
      <c r="R3618" s="137" t="str">
        <f ca="1">(IFERROR(IF($C3618="","",VLOOKUP(FİLTRE!$C3618,'SKT LİSTESİ'!$F:$AJ,15,0)),""))</f>
        <v/>
      </c>
      <c r="S3618" s="138" t="str">
        <f ca="1">IFERROR(IF($C3618="","",VLOOKUP(FİLTRE!$C3618,'SKT LİSTESİ'!$F:$AJ,16,0)),"")</f>
        <v/>
      </c>
      <c r="AF3618" s="179" t="str">
        <f t="shared" ca="1" si="226"/>
        <v/>
      </c>
      <c r="AG3618" s="179">
        <f t="shared" ca="1" si="227"/>
        <v>0</v>
      </c>
      <c r="AH3618" s="179">
        <f t="shared" ca="1" si="228"/>
        <v>0</v>
      </c>
    </row>
    <row r="3619" spans="2:34" ht="15.75" x14ac:dyDescent="0.25">
      <c r="B3619">
        <f t="shared" ca="1" si="225"/>
        <v>3607</v>
      </c>
      <c r="C3619" t="str">
        <f ca="1">IFERROR(VLOOKUP(B3619,'SKT LİSTESİ'!F:F,1,0),"")</f>
        <v/>
      </c>
      <c r="E3619" s="128" t="str">
        <f ca="1">IFERROR(IF($C3619="","",VLOOKUP(FİLTRE!$C3619,'SKT LİSTESİ'!$F:$S,5,0)),"")</f>
        <v/>
      </c>
      <c r="F3619" s="129" t="str">
        <f ca="1">IFERROR(IF($C3619="","",VLOOKUP(FİLTRE!$C3619,'SKT LİSTESİ'!$F:$S,7,0)),"")</f>
        <v/>
      </c>
      <c r="G3619" s="130" t="str">
        <f ca="1">IFERROR(IF($C3619="","",VLOOKUP(FİLTRE!$C3619,'SKT LİSTESİ'!$F:$S,8,0)),"")</f>
        <v/>
      </c>
      <c r="H3619" s="131" t="str">
        <f ca="1">IF(E3619="","",IF($C3619="","",VLOOKUP(FİLTRE!$C3619,'SKT LİSTESİ'!$F:$S,9,0)))</f>
        <v/>
      </c>
      <c r="I3619" s="132" t="str">
        <f ca="1">IFERROR(IF($C3619="","",VLOOKUP(FİLTRE!$C3619,'SKT LİSTESİ'!$F:$S,10,0)),"")</f>
        <v/>
      </c>
      <c r="J3619" s="133" t="str">
        <f ca="1">IFERROR(IF($C3619="","",VLOOKUP(FİLTRE!$C3619,'SKT LİSTESİ'!$F:$S,11,0)),"")</f>
        <v/>
      </c>
      <c r="K3619" s="134" t="str">
        <f ca="1">IFERROR(IF($C3619="","",VLOOKUP(FİLTRE!$C3619,'SKT LİSTESİ'!$F:$S,12,0)),"")</f>
        <v/>
      </c>
      <c r="L3619" s="134" t="str">
        <f ca="1">IFERROR(IF($C3619="","",VLOOKUP(FİLTRE!$C3619,'SKT LİSTESİ'!$F:$S,13,0)),"")</f>
        <v/>
      </c>
      <c r="M3619" s="135" t="str">
        <f ca="1">IFERROR(IF($C3619="","",VLOOKUP(FİLTRE!$C3619,'SKT LİSTESİ'!$F:$AJ,14,0)),"")</f>
        <v/>
      </c>
      <c r="N3619" s="31" t="str">
        <f ca="1">IFERROR(IF($C3619="","",VLOOKUP(FİLTRE!$C3619,'SKT LİSTESİ'!$F:$AJ,22,0)),"")</f>
        <v/>
      </c>
      <c r="O3619" s="136" t="str">
        <f ca="1">IFERROR(IF($C3619="","",VLOOKUP(FİLTRE!$C3619,'SKT LİSTESİ'!$F:$AJ,23,0)),"")</f>
        <v/>
      </c>
      <c r="P3619" s="31"/>
      <c r="Q3619" s="31"/>
      <c r="R3619" s="137" t="str">
        <f ca="1">(IFERROR(IF($C3619="","",VLOOKUP(FİLTRE!$C3619,'SKT LİSTESİ'!$F:$AJ,15,0)),""))</f>
        <v/>
      </c>
      <c r="S3619" s="138" t="str">
        <f ca="1">IFERROR(IF($C3619="","",VLOOKUP(FİLTRE!$C3619,'SKT LİSTESİ'!$F:$AJ,16,0)),"")</f>
        <v/>
      </c>
      <c r="AF3619" s="179" t="str">
        <f t="shared" ca="1" si="226"/>
        <v/>
      </c>
      <c r="AG3619" s="179">
        <f t="shared" ca="1" si="227"/>
        <v>0</v>
      </c>
      <c r="AH3619" s="179">
        <f t="shared" ca="1" si="228"/>
        <v>0</v>
      </c>
    </row>
    <row r="3620" spans="2:34" ht="15.75" x14ac:dyDescent="0.25">
      <c r="B3620">
        <f t="shared" ca="1" si="225"/>
        <v>3608</v>
      </c>
      <c r="C3620" t="str">
        <f ca="1">IFERROR(VLOOKUP(B3620,'SKT LİSTESİ'!F:F,1,0),"")</f>
        <v/>
      </c>
      <c r="E3620" s="128" t="str">
        <f ca="1">IFERROR(IF($C3620="","",VLOOKUP(FİLTRE!$C3620,'SKT LİSTESİ'!$F:$S,5,0)),"")</f>
        <v/>
      </c>
      <c r="F3620" s="129" t="str">
        <f ca="1">IFERROR(IF($C3620="","",VLOOKUP(FİLTRE!$C3620,'SKT LİSTESİ'!$F:$S,7,0)),"")</f>
        <v/>
      </c>
      <c r="G3620" s="130" t="str">
        <f ca="1">IFERROR(IF($C3620="","",VLOOKUP(FİLTRE!$C3620,'SKT LİSTESİ'!$F:$S,8,0)),"")</f>
        <v/>
      </c>
      <c r="H3620" s="131" t="str">
        <f ca="1">IF(E3620="","",IF($C3620="","",VLOOKUP(FİLTRE!$C3620,'SKT LİSTESİ'!$F:$S,9,0)))</f>
        <v/>
      </c>
      <c r="I3620" s="132" t="str">
        <f ca="1">IFERROR(IF($C3620="","",VLOOKUP(FİLTRE!$C3620,'SKT LİSTESİ'!$F:$S,10,0)),"")</f>
        <v/>
      </c>
      <c r="J3620" s="133" t="str">
        <f ca="1">IFERROR(IF($C3620="","",VLOOKUP(FİLTRE!$C3620,'SKT LİSTESİ'!$F:$S,11,0)),"")</f>
        <v/>
      </c>
      <c r="K3620" s="134" t="str">
        <f ca="1">IFERROR(IF($C3620="","",VLOOKUP(FİLTRE!$C3620,'SKT LİSTESİ'!$F:$S,12,0)),"")</f>
        <v/>
      </c>
      <c r="L3620" s="134" t="str">
        <f ca="1">IFERROR(IF($C3620="","",VLOOKUP(FİLTRE!$C3620,'SKT LİSTESİ'!$F:$S,13,0)),"")</f>
        <v/>
      </c>
      <c r="M3620" s="135" t="str">
        <f ca="1">IFERROR(IF($C3620="","",VLOOKUP(FİLTRE!$C3620,'SKT LİSTESİ'!$F:$AJ,14,0)),"")</f>
        <v/>
      </c>
      <c r="N3620" s="31" t="str">
        <f ca="1">IFERROR(IF($C3620="","",VLOOKUP(FİLTRE!$C3620,'SKT LİSTESİ'!$F:$AJ,22,0)),"")</f>
        <v/>
      </c>
      <c r="O3620" s="136" t="str">
        <f ca="1">IFERROR(IF($C3620="","",VLOOKUP(FİLTRE!$C3620,'SKT LİSTESİ'!$F:$AJ,23,0)),"")</f>
        <v/>
      </c>
      <c r="P3620" s="31"/>
      <c r="Q3620" s="31"/>
      <c r="R3620" s="137" t="str">
        <f ca="1">(IFERROR(IF($C3620="","",VLOOKUP(FİLTRE!$C3620,'SKT LİSTESİ'!$F:$AJ,15,0)),""))</f>
        <v/>
      </c>
      <c r="S3620" s="138" t="str">
        <f ca="1">IFERROR(IF($C3620="","",VLOOKUP(FİLTRE!$C3620,'SKT LİSTESİ'!$F:$AJ,16,0)),"")</f>
        <v/>
      </c>
      <c r="AF3620" s="179" t="str">
        <f t="shared" ca="1" si="226"/>
        <v/>
      </c>
      <c r="AG3620" s="179">
        <f t="shared" ca="1" si="227"/>
        <v>0</v>
      </c>
      <c r="AH3620" s="179">
        <f t="shared" ca="1" si="228"/>
        <v>0</v>
      </c>
    </row>
    <row r="3621" spans="2:34" ht="15.75" x14ac:dyDescent="0.25">
      <c r="B3621">
        <f t="shared" ca="1" si="225"/>
        <v>3609</v>
      </c>
      <c r="C3621" t="str">
        <f ca="1">IFERROR(VLOOKUP(B3621,'SKT LİSTESİ'!F:F,1,0),"")</f>
        <v/>
      </c>
      <c r="E3621" s="128" t="str">
        <f ca="1">IFERROR(IF($C3621="","",VLOOKUP(FİLTRE!$C3621,'SKT LİSTESİ'!$F:$S,5,0)),"")</f>
        <v/>
      </c>
      <c r="F3621" s="129" t="str">
        <f ca="1">IFERROR(IF($C3621="","",VLOOKUP(FİLTRE!$C3621,'SKT LİSTESİ'!$F:$S,7,0)),"")</f>
        <v/>
      </c>
      <c r="G3621" s="130" t="str">
        <f ca="1">IFERROR(IF($C3621="","",VLOOKUP(FİLTRE!$C3621,'SKT LİSTESİ'!$F:$S,8,0)),"")</f>
        <v/>
      </c>
      <c r="H3621" s="131" t="str">
        <f ca="1">IF(E3621="","",IF($C3621="","",VLOOKUP(FİLTRE!$C3621,'SKT LİSTESİ'!$F:$S,9,0)))</f>
        <v/>
      </c>
      <c r="I3621" s="132" t="str">
        <f ca="1">IFERROR(IF($C3621="","",VLOOKUP(FİLTRE!$C3621,'SKT LİSTESİ'!$F:$S,10,0)),"")</f>
        <v/>
      </c>
      <c r="J3621" s="133" t="str">
        <f ca="1">IFERROR(IF($C3621="","",VLOOKUP(FİLTRE!$C3621,'SKT LİSTESİ'!$F:$S,11,0)),"")</f>
        <v/>
      </c>
      <c r="K3621" s="134" t="str">
        <f ca="1">IFERROR(IF($C3621="","",VLOOKUP(FİLTRE!$C3621,'SKT LİSTESİ'!$F:$S,12,0)),"")</f>
        <v/>
      </c>
      <c r="L3621" s="134" t="str">
        <f ca="1">IFERROR(IF($C3621="","",VLOOKUP(FİLTRE!$C3621,'SKT LİSTESİ'!$F:$S,13,0)),"")</f>
        <v/>
      </c>
      <c r="M3621" s="135" t="str">
        <f ca="1">IFERROR(IF($C3621="","",VLOOKUP(FİLTRE!$C3621,'SKT LİSTESİ'!$F:$AJ,14,0)),"")</f>
        <v/>
      </c>
      <c r="N3621" s="31" t="str">
        <f ca="1">IFERROR(IF($C3621="","",VLOOKUP(FİLTRE!$C3621,'SKT LİSTESİ'!$F:$AJ,22,0)),"")</f>
        <v/>
      </c>
      <c r="O3621" s="136" t="str">
        <f ca="1">IFERROR(IF($C3621="","",VLOOKUP(FİLTRE!$C3621,'SKT LİSTESİ'!$F:$AJ,23,0)),"")</f>
        <v/>
      </c>
      <c r="P3621" s="31"/>
      <c r="Q3621" s="31"/>
      <c r="R3621" s="137" t="str">
        <f ca="1">(IFERROR(IF($C3621="","",VLOOKUP(FİLTRE!$C3621,'SKT LİSTESİ'!$F:$AJ,15,0)),""))</f>
        <v/>
      </c>
      <c r="S3621" s="138" t="str">
        <f ca="1">IFERROR(IF($C3621="","",VLOOKUP(FİLTRE!$C3621,'SKT LİSTESİ'!$F:$AJ,16,0)),"")</f>
        <v/>
      </c>
      <c r="AF3621" s="179" t="str">
        <f t="shared" ca="1" si="226"/>
        <v/>
      </c>
      <c r="AG3621" s="179">
        <f t="shared" ca="1" si="227"/>
        <v>0</v>
      </c>
      <c r="AH3621" s="179">
        <f t="shared" ca="1" si="228"/>
        <v>0</v>
      </c>
    </row>
    <row r="3622" spans="2:34" ht="15.75" x14ac:dyDescent="0.25">
      <c r="B3622">
        <f t="shared" ca="1" si="225"/>
        <v>3610</v>
      </c>
      <c r="C3622" t="str">
        <f ca="1">IFERROR(VLOOKUP(B3622,'SKT LİSTESİ'!F:F,1,0),"")</f>
        <v/>
      </c>
      <c r="E3622" s="128" t="str">
        <f ca="1">IFERROR(IF($C3622="","",VLOOKUP(FİLTRE!$C3622,'SKT LİSTESİ'!$F:$S,5,0)),"")</f>
        <v/>
      </c>
      <c r="F3622" s="129" t="str">
        <f ca="1">IFERROR(IF($C3622="","",VLOOKUP(FİLTRE!$C3622,'SKT LİSTESİ'!$F:$S,7,0)),"")</f>
        <v/>
      </c>
      <c r="G3622" s="130" t="str">
        <f ca="1">IFERROR(IF($C3622="","",VLOOKUP(FİLTRE!$C3622,'SKT LİSTESİ'!$F:$S,8,0)),"")</f>
        <v/>
      </c>
      <c r="H3622" s="131" t="str">
        <f ca="1">IF(E3622="","",IF($C3622="","",VLOOKUP(FİLTRE!$C3622,'SKT LİSTESİ'!$F:$S,9,0)))</f>
        <v/>
      </c>
      <c r="I3622" s="132" t="str">
        <f ca="1">IFERROR(IF($C3622="","",VLOOKUP(FİLTRE!$C3622,'SKT LİSTESİ'!$F:$S,10,0)),"")</f>
        <v/>
      </c>
      <c r="J3622" s="133" t="str">
        <f ca="1">IFERROR(IF($C3622="","",VLOOKUP(FİLTRE!$C3622,'SKT LİSTESİ'!$F:$S,11,0)),"")</f>
        <v/>
      </c>
      <c r="K3622" s="134" t="str">
        <f ca="1">IFERROR(IF($C3622="","",VLOOKUP(FİLTRE!$C3622,'SKT LİSTESİ'!$F:$S,12,0)),"")</f>
        <v/>
      </c>
      <c r="L3622" s="134" t="str">
        <f ca="1">IFERROR(IF($C3622="","",VLOOKUP(FİLTRE!$C3622,'SKT LİSTESİ'!$F:$S,13,0)),"")</f>
        <v/>
      </c>
      <c r="M3622" s="135" t="str">
        <f ca="1">IFERROR(IF($C3622="","",VLOOKUP(FİLTRE!$C3622,'SKT LİSTESİ'!$F:$AJ,14,0)),"")</f>
        <v/>
      </c>
      <c r="N3622" s="31" t="str">
        <f ca="1">IFERROR(IF($C3622="","",VLOOKUP(FİLTRE!$C3622,'SKT LİSTESİ'!$F:$AJ,22,0)),"")</f>
        <v/>
      </c>
      <c r="O3622" s="136" t="str">
        <f ca="1">IFERROR(IF($C3622="","",VLOOKUP(FİLTRE!$C3622,'SKT LİSTESİ'!$F:$AJ,23,0)),"")</f>
        <v/>
      </c>
      <c r="P3622" s="31"/>
      <c r="Q3622" s="31"/>
      <c r="R3622" s="137" t="str">
        <f ca="1">(IFERROR(IF($C3622="","",VLOOKUP(FİLTRE!$C3622,'SKT LİSTESİ'!$F:$AJ,15,0)),""))</f>
        <v/>
      </c>
      <c r="S3622" s="138" t="str">
        <f ca="1">IFERROR(IF($C3622="","",VLOOKUP(FİLTRE!$C3622,'SKT LİSTESİ'!$F:$AJ,16,0)),"")</f>
        <v/>
      </c>
      <c r="AF3622" s="179" t="str">
        <f t="shared" ca="1" si="226"/>
        <v/>
      </c>
      <c r="AG3622" s="179">
        <f t="shared" ca="1" si="227"/>
        <v>0</v>
      </c>
      <c r="AH3622" s="179">
        <f t="shared" ca="1" si="228"/>
        <v>0</v>
      </c>
    </row>
    <row r="3623" spans="2:34" ht="15.75" x14ac:dyDescent="0.25">
      <c r="B3623">
        <f t="shared" ca="1" si="225"/>
        <v>3611</v>
      </c>
      <c r="C3623" t="str">
        <f ca="1">IFERROR(VLOOKUP(B3623,'SKT LİSTESİ'!F:F,1,0),"")</f>
        <v/>
      </c>
      <c r="E3623" s="128" t="str">
        <f ca="1">IFERROR(IF($C3623="","",VLOOKUP(FİLTRE!$C3623,'SKT LİSTESİ'!$F:$S,5,0)),"")</f>
        <v/>
      </c>
      <c r="F3623" s="129" t="str">
        <f ca="1">IFERROR(IF($C3623="","",VLOOKUP(FİLTRE!$C3623,'SKT LİSTESİ'!$F:$S,7,0)),"")</f>
        <v/>
      </c>
      <c r="G3623" s="130" t="str">
        <f ca="1">IFERROR(IF($C3623="","",VLOOKUP(FİLTRE!$C3623,'SKT LİSTESİ'!$F:$S,8,0)),"")</f>
        <v/>
      </c>
      <c r="H3623" s="131" t="str">
        <f ca="1">IF(E3623="","",IF($C3623="","",VLOOKUP(FİLTRE!$C3623,'SKT LİSTESİ'!$F:$S,9,0)))</f>
        <v/>
      </c>
      <c r="I3623" s="132" t="str">
        <f ca="1">IFERROR(IF($C3623="","",VLOOKUP(FİLTRE!$C3623,'SKT LİSTESİ'!$F:$S,10,0)),"")</f>
        <v/>
      </c>
      <c r="J3623" s="133" t="str">
        <f ca="1">IFERROR(IF($C3623="","",VLOOKUP(FİLTRE!$C3623,'SKT LİSTESİ'!$F:$S,11,0)),"")</f>
        <v/>
      </c>
      <c r="K3623" s="134" t="str">
        <f ca="1">IFERROR(IF($C3623="","",VLOOKUP(FİLTRE!$C3623,'SKT LİSTESİ'!$F:$S,12,0)),"")</f>
        <v/>
      </c>
      <c r="L3623" s="134" t="str">
        <f ca="1">IFERROR(IF($C3623="","",VLOOKUP(FİLTRE!$C3623,'SKT LİSTESİ'!$F:$S,13,0)),"")</f>
        <v/>
      </c>
      <c r="M3623" s="135" t="str">
        <f ca="1">IFERROR(IF($C3623="","",VLOOKUP(FİLTRE!$C3623,'SKT LİSTESİ'!$F:$AJ,14,0)),"")</f>
        <v/>
      </c>
      <c r="N3623" s="31" t="str">
        <f ca="1">IFERROR(IF($C3623="","",VLOOKUP(FİLTRE!$C3623,'SKT LİSTESİ'!$F:$AJ,22,0)),"")</f>
        <v/>
      </c>
      <c r="O3623" s="136" t="str">
        <f ca="1">IFERROR(IF($C3623="","",VLOOKUP(FİLTRE!$C3623,'SKT LİSTESİ'!$F:$AJ,23,0)),"")</f>
        <v/>
      </c>
      <c r="P3623" s="31"/>
      <c r="Q3623" s="31"/>
      <c r="R3623" s="137" t="str">
        <f ca="1">(IFERROR(IF($C3623="","",VLOOKUP(FİLTRE!$C3623,'SKT LİSTESİ'!$F:$AJ,15,0)),""))</f>
        <v/>
      </c>
      <c r="S3623" s="138" t="str">
        <f ca="1">IFERROR(IF($C3623="","",VLOOKUP(FİLTRE!$C3623,'SKT LİSTESİ'!$F:$AJ,16,0)),"")</f>
        <v/>
      </c>
      <c r="AF3623" s="179" t="str">
        <f t="shared" ca="1" si="226"/>
        <v/>
      </c>
      <c r="AG3623" s="179">
        <f t="shared" ca="1" si="227"/>
        <v>0</v>
      </c>
      <c r="AH3623" s="179">
        <f t="shared" ca="1" si="228"/>
        <v>0</v>
      </c>
    </row>
    <row r="3624" spans="2:34" ht="15.75" x14ac:dyDescent="0.25">
      <c r="B3624">
        <f t="shared" ca="1" si="225"/>
        <v>3612</v>
      </c>
      <c r="C3624" t="str">
        <f ca="1">IFERROR(VLOOKUP(B3624,'SKT LİSTESİ'!F:F,1,0),"")</f>
        <v/>
      </c>
      <c r="E3624" s="128" t="str">
        <f ca="1">IFERROR(IF($C3624="","",VLOOKUP(FİLTRE!$C3624,'SKT LİSTESİ'!$F:$S,5,0)),"")</f>
        <v/>
      </c>
      <c r="F3624" s="129" t="str">
        <f ca="1">IFERROR(IF($C3624="","",VLOOKUP(FİLTRE!$C3624,'SKT LİSTESİ'!$F:$S,7,0)),"")</f>
        <v/>
      </c>
      <c r="G3624" s="130" t="str">
        <f ca="1">IFERROR(IF($C3624="","",VLOOKUP(FİLTRE!$C3624,'SKT LİSTESİ'!$F:$S,8,0)),"")</f>
        <v/>
      </c>
      <c r="H3624" s="131" t="str">
        <f ca="1">IF(E3624="","",IF($C3624="","",VLOOKUP(FİLTRE!$C3624,'SKT LİSTESİ'!$F:$S,9,0)))</f>
        <v/>
      </c>
      <c r="I3624" s="132" t="str">
        <f ca="1">IFERROR(IF($C3624="","",VLOOKUP(FİLTRE!$C3624,'SKT LİSTESİ'!$F:$S,10,0)),"")</f>
        <v/>
      </c>
      <c r="J3624" s="133" t="str">
        <f ca="1">IFERROR(IF($C3624="","",VLOOKUP(FİLTRE!$C3624,'SKT LİSTESİ'!$F:$S,11,0)),"")</f>
        <v/>
      </c>
      <c r="K3624" s="134" t="str">
        <f ca="1">IFERROR(IF($C3624="","",VLOOKUP(FİLTRE!$C3624,'SKT LİSTESİ'!$F:$S,12,0)),"")</f>
        <v/>
      </c>
      <c r="L3624" s="134" t="str">
        <f ca="1">IFERROR(IF($C3624="","",VLOOKUP(FİLTRE!$C3624,'SKT LİSTESİ'!$F:$S,13,0)),"")</f>
        <v/>
      </c>
      <c r="M3624" s="135" t="str">
        <f ca="1">IFERROR(IF($C3624="","",VLOOKUP(FİLTRE!$C3624,'SKT LİSTESİ'!$F:$AJ,14,0)),"")</f>
        <v/>
      </c>
      <c r="N3624" s="31" t="str">
        <f ca="1">IFERROR(IF($C3624="","",VLOOKUP(FİLTRE!$C3624,'SKT LİSTESİ'!$F:$AJ,22,0)),"")</f>
        <v/>
      </c>
      <c r="O3624" s="136" t="str">
        <f ca="1">IFERROR(IF($C3624="","",VLOOKUP(FİLTRE!$C3624,'SKT LİSTESİ'!$F:$AJ,23,0)),"")</f>
        <v/>
      </c>
      <c r="P3624" s="31"/>
      <c r="Q3624" s="31"/>
      <c r="R3624" s="137" t="str">
        <f ca="1">(IFERROR(IF($C3624="","",VLOOKUP(FİLTRE!$C3624,'SKT LİSTESİ'!$F:$AJ,15,0)),""))</f>
        <v/>
      </c>
      <c r="S3624" s="138" t="str">
        <f ca="1">IFERROR(IF($C3624="","",VLOOKUP(FİLTRE!$C3624,'SKT LİSTESİ'!$F:$AJ,16,0)),"")</f>
        <v/>
      </c>
      <c r="AF3624" s="179" t="str">
        <f t="shared" ca="1" si="226"/>
        <v/>
      </c>
      <c r="AG3624" s="179">
        <f t="shared" ca="1" si="227"/>
        <v>0</v>
      </c>
      <c r="AH3624" s="179">
        <f t="shared" ca="1" si="228"/>
        <v>0</v>
      </c>
    </row>
    <row r="3625" spans="2:34" ht="15.75" x14ac:dyDescent="0.25">
      <c r="B3625">
        <f t="shared" ca="1" si="225"/>
        <v>3613</v>
      </c>
      <c r="C3625" t="str">
        <f ca="1">IFERROR(VLOOKUP(B3625,'SKT LİSTESİ'!F:F,1,0),"")</f>
        <v/>
      </c>
      <c r="E3625" s="128" t="str">
        <f ca="1">IFERROR(IF($C3625="","",VLOOKUP(FİLTRE!$C3625,'SKT LİSTESİ'!$F:$S,5,0)),"")</f>
        <v/>
      </c>
      <c r="F3625" s="129" t="str">
        <f ca="1">IFERROR(IF($C3625="","",VLOOKUP(FİLTRE!$C3625,'SKT LİSTESİ'!$F:$S,7,0)),"")</f>
        <v/>
      </c>
      <c r="G3625" s="130" t="str">
        <f ca="1">IFERROR(IF($C3625="","",VLOOKUP(FİLTRE!$C3625,'SKT LİSTESİ'!$F:$S,8,0)),"")</f>
        <v/>
      </c>
      <c r="H3625" s="131" t="str">
        <f ca="1">IF(E3625="","",IF($C3625="","",VLOOKUP(FİLTRE!$C3625,'SKT LİSTESİ'!$F:$S,9,0)))</f>
        <v/>
      </c>
      <c r="I3625" s="132" t="str">
        <f ca="1">IFERROR(IF($C3625="","",VLOOKUP(FİLTRE!$C3625,'SKT LİSTESİ'!$F:$S,10,0)),"")</f>
        <v/>
      </c>
      <c r="J3625" s="133" t="str">
        <f ca="1">IFERROR(IF($C3625="","",VLOOKUP(FİLTRE!$C3625,'SKT LİSTESİ'!$F:$S,11,0)),"")</f>
        <v/>
      </c>
      <c r="K3625" s="134" t="str">
        <f ca="1">IFERROR(IF($C3625="","",VLOOKUP(FİLTRE!$C3625,'SKT LİSTESİ'!$F:$S,12,0)),"")</f>
        <v/>
      </c>
      <c r="L3625" s="134" t="str">
        <f ca="1">IFERROR(IF($C3625="","",VLOOKUP(FİLTRE!$C3625,'SKT LİSTESİ'!$F:$S,13,0)),"")</f>
        <v/>
      </c>
      <c r="M3625" s="135" t="str">
        <f ca="1">IFERROR(IF($C3625="","",VLOOKUP(FİLTRE!$C3625,'SKT LİSTESİ'!$F:$AJ,14,0)),"")</f>
        <v/>
      </c>
      <c r="N3625" s="31" t="str">
        <f ca="1">IFERROR(IF($C3625="","",VLOOKUP(FİLTRE!$C3625,'SKT LİSTESİ'!$F:$AJ,22,0)),"")</f>
        <v/>
      </c>
      <c r="O3625" s="136" t="str">
        <f ca="1">IFERROR(IF($C3625="","",VLOOKUP(FİLTRE!$C3625,'SKT LİSTESİ'!$F:$AJ,23,0)),"")</f>
        <v/>
      </c>
      <c r="P3625" s="31"/>
      <c r="Q3625" s="31"/>
      <c r="R3625" s="137" t="str">
        <f ca="1">(IFERROR(IF($C3625="","",VLOOKUP(FİLTRE!$C3625,'SKT LİSTESİ'!$F:$AJ,15,0)),""))</f>
        <v/>
      </c>
      <c r="S3625" s="138" t="str">
        <f ca="1">IFERROR(IF($C3625="","",VLOOKUP(FİLTRE!$C3625,'SKT LİSTESİ'!$F:$AJ,16,0)),"")</f>
        <v/>
      </c>
      <c r="AF3625" s="179" t="str">
        <f t="shared" ca="1" si="226"/>
        <v/>
      </c>
      <c r="AG3625" s="179">
        <f t="shared" ca="1" si="227"/>
        <v>0</v>
      </c>
      <c r="AH3625" s="179">
        <f t="shared" ca="1" si="228"/>
        <v>0</v>
      </c>
    </row>
    <row r="3626" spans="2:34" ht="15.75" x14ac:dyDescent="0.25">
      <c r="B3626">
        <f t="shared" ca="1" si="225"/>
        <v>3614</v>
      </c>
      <c r="C3626" t="str">
        <f ca="1">IFERROR(VLOOKUP(B3626,'SKT LİSTESİ'!F:F,1,0),"")</f>
        <v/>
      </c>
      <c r="E3626" s="128" t="str">
        <f ca="1">IFERROR(IF($C3626="","",VLOOKUP(FİLTRE!$C3626,'SKT LİSTESİ'!$F:$S,5,0)),"")</f>
        <v/>
      </c>
      <c r="F3626" s="129" t="str">
        <f ca="1">IFERROR(IF($C3626="","",VLOOKUP(FİLTRE!$C3626,'SKT LİSTESİ'!$F:$S,7,0)),"")</f>
        <v/>
      </c>
      <c r="G3626" s="130" t="str">
        <f ca="1">IFERROR(IF($C3626="","",VLOOKUP(FİLTRE!$C3626,'SKT LİSTESİ'!$F:$S,8,0)),"")</f>
        <v/>
      </c>
      <c r="H3626" s="131" t="str">
        <f ca="1">IF(E3626="","",IF($C3626="","",VLOOKUP(FİLTRE!$C3626,'SKT LİSTESİ'!$F:$S,9,0)))</f>
        <v/>
      </c>
      <c r="I3626" s="132" t="str">
        <f ca="1">IFERROR(IF($C3626="","",VLOOKUP(FİLTRE!$C3626,'SKT LİSTESİ'!$F:$S,10,0)),"")</f>
        <v/>
      </c>
      <c r="J3626" s="133" t="str">
        <f ca="1">IFERROR(IF($C3626="","",VLOOKUP(FİLTRE!$C3626,'SKT LİSTESİ'!$F:$S,11,0)),"")</f>
        <v/>
      </c>
      <c r="K3626" s="134" t="str">
        <f ca="1">IFERROR(IF($C3626="","",VLOOKUP(FİLTRE!$C3626,'SKT LİSTESİ'!$F:$S,12,0)),"")</f>
        <v/>
      </c>
      <c r="L3626" s="134" t="str">
        <f ca="1">IFERROR(IF($C3626="","",VLOOKUP(FİLTRE!$C3626,'SKT LİSTESİ'!$F:$S,13,0)),"")</f>
        <v/>
      </c>
      <c r="M3626" s="135" t="str">
        <f ca="1">IFERROR(IF($C3626="","",VLOOKUP(FİLTRE!$C3626,'SKT LİSTESİ'!$F:$AJ,14,0)),"")</f>
        <v/>
      </c>
      <c r="N3626" s="31" t="str">
        <f ca="1">IFERROR(IF($C3626="","",VLOOKUP(FİLTRE!$C3626,'SKT LİSTESİ'!$F:$AJ,22,0)),"")</f>
        <v/>
      </c>
      <c r="O3626" s="136" t="str">
        <f ca="1">IFERROR(IF($C3626="","",VLOOKUP(FİLTRE!$C3626,'SKT LİSTESİ'!$F:$AJ,23,0)),"")</f>
        <v/>
      </c>
      <c r="P3626" s="31"/>
      <c r="Q3626" s="31"/>
      <c r="R3626" s="137" t="str">
        <f ca="1">(IFERROR(IF($C3626="","",VLOOKUP(FİLTRE!$C3626,'SKT LİSTESİ'!$F:$AJ,15,0)),""))</f>
        <v/>
      </c>
      <c r="S3626" s="138" t="str">
        <f ca="1">IFERROR(IF($C3626="","",VLOOKUP(FİLTRE!$C3626,'SKT LİSTESİ'!$F:$AJ,16,0)),"")</f>
        <v/>
      </c>
      <c r="AF3626" s="179" t="str">
        <f t="shared" ca="1" si="226"/>
        <v/>
      </c>
      <c r="AG3626" s="179">
        <f t="shared" ca="1" si="227"/>
        <v>0</v>
      </c>
      <c r="AH3626" s="179">
        <f t="shared" ca="1" si="228"/>
        <v>0</v>
      </c>
    </row>
    <row r="3627" spans="2:34" ht="15.75" x14ac:dyDescent="0.25">
      <c r="B3627">
        <f t="shared" ca="1" si="225"/>
        <v>3615</v>
      </c>
      <c r="C3627" t="str">
        <f ca="1">IFERROR(VLOOKUP(B3627,'SKT LİSTESİ'!F:F,1,0),"")</f>
        <v/>
      </c>
      <c r="E3627" s="128" t="str">
        <f ca="1">IFERROR(IF($C3627="","",VLOOKUP(FİLTRE!$C3627,'SKT LİSTESİ'!$F:$S,5,0)),"")</f>
        <v/>
      </c>
      <c r="F3627" s="129" t="str">
        <f ca="1">IFERROR(IF($C3627="","",VLOOKUP(FİLTRE!$C3627,'SKT LİSTESİ'!$F:$S,7,0)),"")</f>
        <v/>
      </c>
      <c r="G3627" s="130" t="str">
        <f ca="1">IFERROR(IF($C3627="","",VLOOKUP(FİLTRE!$C3627,'SKT LİSTESİ'!$F:$S,8,0)),"")</f>
        <v/>
      </c>
      <c r="H3627" s="131" t="str">
        <f ca="1">IF(E3627="","",IF($C3627="","",VLOOKUP(FİLTRE!$C3627,'SKT LİSTESİ'!$F:$S,9,0)))</f>
        <v/>
      </c>
      <c r="I3627" s="132" t="str">
        <f ca="1">IFERROR(IF($C3627="","",VLOOKUP(FİLTRE!$C3627,'SKT LİSTESİ'!$F:$S,10,0)),"")</f>
        <v/>
      </c>
      <c r="J3627" s="133" t="str">
        <f ca="1">IFERROR(IF($C3627="","",VLOOKUP(FİLTRE!$C3627,'SKT LİSTESİ'!$F:$S,11,0)),"")</f>
        <v/>
      </c>
      <c r="K3627" s="134" t="str">
        <f ca="1">IFERROR(IF($C3627="","",VLOOKUP(FİLTRE!$C3627,'SKT LİSTESİ'!$F:$S,12,0)),"")</f>
        <v/>
      </c>
      <c r="L3627" s="134" t="str">
        <f ca="1">IFERROR(IF($C3627="","",VLOOKUP(FİLTRE!$C3627,'SKT LİSTESİ'!$F:$S,13,0)),"")</f>
        <v/>
      </c>
      <c r="M3627" s="135" t="str">
        <f ca="1">IFERROR(IF($C3627="","",VLOOKUP(FİLTRE!$C3627,'SKT LİSTESİ'!$F:$AJ,14,0)),"")</f>
        <v/>
      </c>
      <c r="N3627" s="31" t="str">
        <f ca="1">IFERROR(IF($C3627="","",VLOOKUP(FİLTRE!$C3627,'SKT LİSTESİ'!$F:$AJ,22,0)),"")</f>
        <v/>
      </c>
      <c r="O3627" s="136" t="str">
        <f ca="1">IFERROR(IF($C3627="","",VLOOKUP(FİLTRE!$C3627,'SKT LİSTESİ'!$F:$AJ,23,0)),"")</f>
        <v/>
      </c>
      <c r="P3627" s="31"/>
      <c r="Q3627" s="31"/>
      <c r="R3627" s="137" t="str">
        <f ca="1">(IFERROR(IF($C3627="","",VLOOKUP(FİLTRE!$C3627,'SKT LİSTESİ'!$F:$AJ,15,0)),""))</f>
        <v/>
      </c>
      <c r="S3627" s="138" t="str">
        <f ca="1">IFERROR(IF($C3627="","",VLOOKUP(FİLTRE!$C3627,'SKT LİSTESİ'!$F:$AJ,16,0)),"")</f>
        <v/>
      </c>
      <c r="AF3627" s="179" t="str">
        <f t="shared" ca="1" si="226"/>
        <v/>
      </c>
      <c r="AG3627" s="179">
        <f t="shared" ca="1" si="227"/>
        <v>0</v>
      </c>
      <c r="AH3627" s="179">
        <f t="shared" ca="1" si="228"/>
        <v>0</v>
      </c>
    </row>
    <row r="3628" spans="2:34" ht="15.75" x14ac:dyDescent="0.25">
      <c r="B3628">
        <f t="shared" ca="1" si="225"/>
        <v>3616</v>
      </c>
      <c r="C3628" t="str">
        <f ca="1">IFERROR(VLOOKUP(B3628,'SKT LİSTESİ'!F:F,1,0),"")</f>
        <v/>
      </c>
      <c r="E3628" s="128" t="str">
        <f ca="1">IFERROR(IF($C3628="","",VLOOKUP(FİLTRE!$C3628,'SKT LİSTESİ'!$F:$S,5,0)),"")</f>
        <v/>
      </c>
      <c r="F3628" s="129" t="str">
        <f ca="1">IFERROR(IF($C3628="","",VLOOKUP(FİLTRE!$C3628,'SKT LİSTESİ'!$F:$S,7,0)),"")</f>
        <v/>
      </c>
      <c r="G3628" s="130" t="str">
        <f ca="1">IFERROR(IF($C3628="","",VLOOKUP(FİLTRE!$C3628,'SKT LİSTESİ'!$F:$S,8,0)),"")</f>
        <v/>
      </c>
      <c r="H3628" s="131" t="str">
        <f ca="1">IF(E3628="","",IF($C3628="","",VLOOKUP(FİLTRE!$C3628,'SKT LİSTESİ'!$F:$S,9,0)))</f>
        <v/>
      </c>
      <c r="I3628" s="132" t="str">
        <f ca="1">IFERROR(IF($C3628="","",VLOOKUP(FİLTRE!$C3628,'SKT LİSTESİ'!$F:$S,10,0)),"")</f>
        <v/>
      </c>
      <c r="J3628" s="133" t="str">
        <f ca="1">IFERROR(IF($C3628="","",VLOOKUP(FİLTRE!$C3628,'SKT LİSTESİ'!$F:$S,11,0)),"")</f>
        <v/>
      </c>
      <c r="K3628" s="134" t="str">
        <f ca="1">IFERROR(IF($C3628="","",VLOOKUP(FİLTRE!$C3628,'SKT LİSTESİ'!$F:$S,12,0)),"")</f>
        <v/>
      </c>
      <c r="L3628" s="134" t="str">
        <f ca="1">IFERROR(IF($C3628="","",VLOOKUP(FİLTRE!$C3628,'SKT LİSTESİ'!$F:$S,13,0)),"")</f>
        <v/>
      </c>
      <c r="M3628" s="135" t="str">
        <f ca="1">IFERROR(IF($C3628="","",VLOOKUP(FİLTRE!$C3628,'SKT LİSTESİ'!$F:$AJ,14,0)),"")</f>
        <v/>
      </c>
      <c r="N3628" s="31" t="str">
        <f ca="1">IFERROR(IF($C3628="","",VLOOKUP(FİLTRE!$C3628,'SKT LİSTESİ'!$F:$AJ,22,0)),"")</f>
        <v/>
      </c>
      <c r="O3628" s="136" t="str">
        <f ca="1">IFERROR(IF($C3628="","",VLOOKUP(FİLTRE!$C3628,'SKT LİSTESİ'!$F:$AJ,23,0)),"")</f>
        <v/>
      </c>
      <c r="P3628" s="31"/>
      <c r="Q3628" s="31"/>
      <c r="R3628" s="137" t="str">
        <f ca="1">(IFERROR(IF($C3628="","",VLOOKUP(FİLTRE!$C3628,'SKT LİSTESİ'!$F:$AJ,15,0)),""))</f>
        <v/>
      </c>
      <c r="S3628" s="138" t="str">
        <f ca="1">IFERROR(IF($C3628="","",VLOOKUP(FİLTRE!$C3628,'SKT LİSTESİ'!$F:$AJ,16,0)),"")</f>
        <v/>
      </c>
      <c r="AF3628" s="179" t="str">
        <f t="shared" ca="1" si="226"/>
        <v/>
      </c>
      <c r="AG3628" s="179">
        <f t="shared" ca="1" si="227"/>
        <v>0</v>
      </c>
      <c r="AH3628" s="179">
        <f t="shared" ca="1" si="228"/>
        <v>0</v>
      </c>
    </row>
    <row r="3629" spans="2:34" ht="15.75" x14ac:dyDescent="0.25">
      <c r="B3629">
        <f t="shared" ca="1" si="225"/>
        <v>3617</v>
      </c>
      <c r="C3629" t="str">
        <f ca="1">IFERROR(VLOOKUP(B3629,'SKT LİSTESİ'!F:F,1,0),"")</f>
        <v/>
      </c>
      <c r="E3629" s="128" t="str">
        <f ca="1">IFERROR(IF($C3629="","",VLOOKUP(FİLTRE!$C3629,'SKT LİSTESİ'!$F:$S,5,0)),"")</f>
        <v/>
      </c>
      <c r="F3629" s="129" t="str">
        <f ca="1">IFERROR(IF($C3629="","",VLOOKUP(FİLTRE!$C3629,'SKT LİSTESİ'!$F:$S,7,0)),"")</f>
        <v/>
      </c>
      <c r="G3629" s="130" t="str">
        <f ca="1">IFERROR(IF($C3629="","",VLOOKUP(FİLTRE!$C3629,'SKT LİSTESİ'!$F:$S,8,0)),"")</f>
        <v/>
      </c>
      <c r="H3629" s="131" t="str">
        <f ca="1">IF(E3629="","",IF($C3629="","",VLOOKUP(FİLTRE!$C3629,'SKT LİSTESİ'!$F:$S,9,0)))</f>
        <v/>
      </c>
      <c r="I3629" s="132" t="str">
        <f ca="1">IFERROR(IF($C3629="","",VLOOKUP(FİLTRE!$C3629,'SKT LİSTESİ'!$F:$S,10,0)),"")</f>
        <v/>
      </c>
      <c r="J3629" s="133" t="str">
        <f ca="1">IFERROR(IF($C3629="","",VLOOKUP(FİLTRE!$C3629,'SKT LİSTESİ'!$F:$S,11,0)),"")</f>
        <v/>
      </c>
      <c r="K3629" s="134" t="str">
        <f ca="1">IFERROR(IF($C3629="","",VLOOKUP(FİLTRE!$C3629,'SKT LİSTESİ'!$F:$S,12,0)),"")</f>
        <v/>
      </c>
      <c r="L3629" s="134" t="str">
        <f ca="1">IFERROR(IF($C3629="","",VLOOKUP(FİLTRE!$C3629,'SKT LİSTESİ'!$F:$S,13,0)),"")</f>
        <v/>
      </c>
      <c r="M3629" s="135" t="str">
        <f ca="1">IFERROR(IF($C3629="","",VLOOKUP(FİLTRE!$C3629,'SKT LİSTESİ'!$F:$AJ,14,0)),"")</f>
        <v/>
      </c>
      <c r="N3629" s="31" t="str">
        <f ca="1">IFERROR(IF($C3629="","",VLOOKUP(FİLTRE!$C3629,'SKT LİSTESİ'!$F:$AJ,22,0)),"")</f>
        <v/>
      </c>
      <c r="O3629" s="136" t="str">
        <f ca="1">IFERROR(IF($C3629="","",VLOOKUP(FİLTRE!$C3629,'SKT LİSTESİ'!$F:$AJ,23,0)),"")</f>
        <v/>
      </c>
      <c r="P3629" s="31"/>
      <c r="Q3629" s="31"/>
      <c r="R3629" s="137" t="str">
        <f ca="1">(IFERROR(IF($C3629="","",VLOOKUP(FİLTRE!$C3629,'SKT LİSTESİ'!$F:$AJ,15,0)),""))</f>
        <v/>
      </c>
      <c r="S3629" s="138" t="str">
        <f ca="1">IFERROR(IF($C3629="","",VLOOKUP(FİLTRE!$C3629,'SKT LİSTESİ'!$F:$AJ,16,0)),"")</f>
        <v/>
      </c>
      <c r="AF3629" s="179" t="str">
        <f t="shared" ca="1" si="226"/>
        <v/>
      </c>
      <c r="AG3629" s="179">
        <f t="shared" ca="1" si="227"/>
        <v>0</v>
      </c>
      <c r="AH3629" s="179">
        <f t="shared" ca="1" si="228"/>
        <v>0</v>
      </c>
    </row>
    <row r="3630" spans="2:34" ht="15.75" x14ac:dyDescent="0.25">
      <c r="B3630">
        <f t="shared" ca="1" si="225"/>
        <v>3618</v>
      </c>
      <c r="C3630" t="str">
        <f ca="1">IFERROR(VLOOKUP(B3630,'SKT LİSTESİ'!F:F,1,0),"")</f>
        <v/>
      </c>
      <c r="E3630" s="128" t="str">
        <f ca="1">IFERROR(IF($C3630="","",VLOOKUP(FİLTRE!$C3630,'SKT LİSTESİ'!$F:$S,5,0)),"")</f>
        <v/>
      </c>
      <c r="F3630" s="129" t="str">
        <f ca="1">IFERROR(IF($C3630="","",VLOOKUP(FİLTRE!$C3630,'SKT LİSTESİ'!$F:$S,7,0)),"")</f>
        <v/>
      </c>
      <c r="G3630" s="130" t="str">
        <f ca="1">IFERROR(IF($C3630="","",VLOOKUP(FİLTRE!$C3630,'SKT LİSTESİ'!$F:$S,8,0)),"")</f>
        <v/>
      </c>
      <c r="H3630" s="131" t="str">
        <f ca="1">IF(E3630="","",IF($C3630="","",VLOOKUP(FİLTRE!$C3630,'SKT LİSTESİ'!$F:$S,9,0)))</f>
        <v/>
      </c>
      <c r="I3630" s="132" t="str">
        <f ca="1">IFERROR(IF($C3630="","",VLOOKUP(FİLTRE!$C3630,'SKT LİSTESİ'!$F:$S,10,0)),"")</f>
        <v/>
      </c>
      <c r="J3630" s="133" t="str">
        <f ca="1">IFERROR(IF($C3630="","",VLOOKUP(FİLTRE!$C3630,'SKT LİSTESİ'!$F:$S,11,0)),"")</f>
        <v/>
      </c>
      <c r="K3630" s="134" t="str">
        <f ca="1">IFERROR(IF($C3630="","",VLOOKUP(FİLTRE!$C3630,'SKT LİSTESİ'!$F:$S,12,0)),"")</f>
        <v/>
      </c>
      <c r="L3630" s="134" t="str">
        <f ca="1">IFERROR(IF($C3630="","",VLOOKUP(FİLTRE!$C3630,'SKT LİSTESİ'!$F:$S,13,0)),"")</f>
        <v/>
      </c>
      <c r="M3630" s="135" t="str">
        <f ca="1">IFERROR(IF($C3630="","",VLOOKUP(FİLTRE!$C3630,'SKT LİSTESİ'!$F:$AJ,14,0)),"")</f>
        <v/>
      </c>
      <c r="N3630" s="31" t="str">
        <f ca="1">IFERROR(IF($C3630="","",VLOOKUP(FİLTRE!$C3630,'SKT LİSTESİ'!$F:$AJ,22,0)),"")</f>
        <v/>
      </c>
      <c r="O3630" s="136" t="str">
        <f ca="1">IFERROR(IF($C3630="","",VLOOKUP(FİLTRE!$C3630,'SKT LİSTESİ'!$F:$AJ,23,0)),"")</f>
        <v/>
      </c>
      <c r="P3630" s="31"/>
      <c r="Q3630" s="31"/>
      <c r="R3630" s="137" t="str">
        <f ca="1">(IFERROR(IF($C3630="","",VLOOKUP(FİLTRE!$C3630,'SKT LİSTESİ'!$F:$AJ,15,0)),""))</f>
        <v/>
      </c>
      <c r="S3630" s="138" t="str">
        <f ca="1">IFERROR(IF($C3630="","",VLOOKUP(FİLTRE!$C3630,'SKT LİSTESİ'!$F:$AJ,16,0)),"")</f>
        <v/>
      </c>
      <c r="AF3630" s="179" t="str">
        <f t="shared" ca="1" si="226"/>
        <v/>
      </c>
      <c r="AG3630" s="179">
        <f t="shared" ca="1" si="227"/>
        <v>0</v>
      </c>
      <c r="AH3630" s="179">
        <f t="shared" ca="1" si="228"/>
        <v>0</v>
      </c>
    </row>
    <row r="3631" spans="2:34" ht="15.75" x14ac:dyDescent="0.25">
      <c r="B3631">
        <f t="shared" ca="1" si="225"/>
        <v>3619</v>
      </c>
      <c r="C3631" t="str">
        <f ca="1">IFERROR(VLOOKUP(B3631,'SKT LİSTESİ'!F:F,1,0),"")</f>
        <v/>
      </c>
      <c r="E3631" s="128" t="str">
        <f ca="1">IFERROR(IF($C3631="","",VLOOKUP(FİLTRE!$C3631,'SKT LİSTESİ'!$F:$S,5,0)),"")</f>
        <v/>
      </c>
      <c r="F3631" s="129" t="str">
        <f ca="1">IFERROR(IF($C3631="","",VLOOKUP(FİLTRE!$C3631,'SKT LİSTESİ'!$F:$S,7,0)),"")</f>
        <v/>
      </c>
      <c r="G3631" s="130" t="str">
        <f ca="1">IFERROR(IF($C3631="","",VLOOKUP(FİLTRE!$C3631,'SKT LİSTESİ'!$F:$S,8,0)),"")</f>
        <v/>
      </c>
      <c r="H3631" s="131" t="str">
        <f ca="1">IF(E3631="","",IF($C3631="","",VLOOKUP(FİLTRE!$C3631,'SKT LİSTESİ'!$F:$S,9,0)))</f>
        <v/>
      </c>
      <c r="I3631" s="132" t="str">
        <f ca="1">IFERROR(IF($C3631="","",VLOOKUP(FİLTRE!$C3631,'SKT LİSTESİ'!$F:$S,10,0)),"")</f>
        <v/>
      </c>
      <c r="J3631" s="133" t="str">
        <f ca="1">IFERROR(IF($C3631="","",VLOOKUP(FİLTRE!$C3631,'SKT LİSTESİ'!$F:$S,11,0)),"")</f>
        <v/>
      </c>
      <c r="K3631" s="134" t="str">
        <f ca="1">IFERROR(IF($C3631="","",VLOOKUP(FİLTRE!$C3631,'SKT LİSTESİ'!$F:$S,12,0)),"")</f>
        <v/>
      </c>
      <c r="L3631" s="134" t="str">
        <f ca="1">IFERROR(IF($C3631="","",VLOOKUP(FİLTRE!$C3631,'SKT LİSTESİ'!$F:$S,13,0)),"")</f>
        <v/>
      </c>
      <c r="M3631" s="135" t="str">
        <f ca="1">IFERROR(IF($C3631="","",VLOOKUP(FİLTRE!$C3631,'SKT LİSTESİ'!$F:$AJ,14,0)),"")</f>
        <v/>
      </c>
      <c r="N3631" s="31" t="str">
        <f ca="1">IFERROR(IF($C3631="","",VLOOKUP(FİLTRE!$C3631,'SKT LİSTESİ'!$F:$AJ,22,0)),"")</f>
        <v/>
      </c>
      <c r="O3631" s="136" t="str">
        <f ca="1">IFERROR(IF($C3631="","",VLOOKUP(FİLTRE!$C3631,'SKT LİSTESİ'!$F:$AJ,23,0)),"")</f>
        <v/>
      </c>
      <c r="P3631" s="31"/>
      <c r="Q3631" s="31"/>
      <c r="R3631" s="137" t="str">
        <f ca="1">(IFERROR(IF($C3631="","",VLOOKUP(FİLTRE!$C3631,'SKT LİSTESİ'!$F:$AJ,15,0)),""))</f>
        <v/>
      </c>
      <c r="S3631" s="138" t="str">
        <f ca="1">IFERROR(IF($C3631="","",VLOOKUP(FİLTRE!$C3631,'SKT LİSTESİ'!$F:$AJ,16,0)),"")</f>
        <v/>
      </c>
      <c r="AF3631" s="179" t="str">
        <f t="shared" ca="1" si="226"/>
        <v/>
      </c>
      <c r="AG3631" s="179">
        <f t="shared" ca="1" si="227"/>
        <v>0</v>
      </c>
      <c r="AH3631" s="179">
        <f t="shared" ca="1" si="228"/>
        <v>0</v>
      </c>
    </row>
    <row r="3632" spans="2:34" ht="15.75" x14ac:dyDescent="0.25">
      <c r="B3632">
        <f t="shared" ca="1" si="225"/>
        <v>3620</v>
      </c>
      <c r="C3632" t="str">
        <f ca="1">IFERROR(VLOOKUP(B3632,'SKT LİSTESİ'!F:F,1,0),"")</f>
        <v/>
      </c>
      <c r="E3632" s="128" t="str">
        <f ca="1">IFERROR(IF($C3632="","",VLOOKUP(FİLTRE!$C3632,'SKT LİSTESİ'!$F:$S,5,0)),"")</f>
        <v/>
      </c>
      <c r="F3632" s="129" t="str">
        <f ca="1">IFERROR(IF($C3632="","",VLOOKUP(FİLTRE!$C3632,'SKT LİSTESİ'!$F:$S,7,0)),"")</f>
        <v/>
      </c>
      <c r="G3632" s="130" t="str">
        <f ca="1">IFERROR(IF($C3632="","",VLOOKUP(FİLTRE!$C3632,'SKT LİSTESİ'!$F:$S,8,0)),"")</f>
        <v/>
      </c>
      <c r="H3632" s="131" t="str">
        <f ca="1">IF(E3632="","",IF($C3632="","",VLOOKUP(FİLTRE!$C3632,'SKT LİSTESİ'!$F:$S,9,0)))</f>
        <v/>
      </c>
      <c r="I3632" s="132" t="str">
        <f ca="1">IFERROR(IF($C3632="","",VLOOKUP(FİLTRE!$C3632,'SKT LİSTESİ'!$F:$S,10,0)),"")</f>
        <v/>
      </c>
      <c r="J3632" s="133" t="str">
        <f ca="1">IFERROR(IF($C3632="","",VLOOKUP(FİLTRE!$C3632,'SKT LİSTESİ'!$F:$S,11,0)),"")</f>
        <v/>
      </c>
      <c r="K3632" s="134" t="str">
        <f ca="1">IFERROR(IF($C3632="","",VLOOKUP(FİLTRE!$C3632,'SKT LİSTESİ'!$F:$S,12,0)),"")</f>
        <v/>
      </c>
      <c r="L3632" s="134" t="str">
        <f ca="1">IFERROR(IF($C3632="","",VLOOKUP(FİLTRE!$C3632,'SKT LİSTESİ'!$F:$S,13,0)),"")</f>
        <v/>
      </c>
      <c r="M3632" s="135" t="str">
        <f ca="1">IFERROR(IF($C3632="","",VLOOKUP(FİLTRE!$C3632,'SKT LİSTESİ'!$F:$AJ,14,0)),"")</f>
        <v/>
      </c>
      <c r="N3632" s="31" t="str">
        <f ca="1">IFERROR(IF($C3632="","",VLOOKUP(FİLTRE!$C3632,'SKT LİSTESİ'!$F:$AJ,22,0)),"")</f>
        <v/>
      </c>
      <c r="O3632" s="136" t="str">
        <f ca="1">IFERROR(IF($C3632="","",VLOOKUP(FİLTRE!$C3632,'SKT LİSTESİ'!$F:$AJ,23,0)),"")</f>
        <v/>
      </c>
      <c r="P3632" s="31"/>
      <c r="Q3632" s="31"/>
      <c r="R3632" s="137" t="str">
        <f ca="1">(IFERROR(IF($C3632="","",VLOOKUP(FİLTRE!$C3632,'SKT LİSTESİ'!$F:$AJ,15,0)),""))</f>
        <v/>
      </c>
      <c r="S3632" s="138" t="str">
        <f ca="1">IFERROR(IF($C3632="","",VLOOKUP(FİLTRE!$C3632,'SKT LİSTESİ'!$F:$AJ,16,0)),"")</f>
        <v/>
      </c>
      <c r="AF3632" s="179" t="str">
        <f t="shared" ca="1" si="226"/>
        <v/>
      </c>
      <c r="AG3632" s="179">
        <f t="shared" ca="1" si="227"/>
        <v>0</v>
      </c>
      <c r="AH3632" s="179">
        <f t="shared" ca="1" si="228"/>
        <v>0</v>
      </c>
    </row>
    <row r="3633" spans="2:34" ht="15.75" x14ac:dyDescent="0.25">
      <c r="B3633">
        <f t="shared" ca="1" si="225"/>
        <v>3621</v>
      </c>
      <c r="C3633" t="str">
        <f ca="1">IFERROR(VLOOKUP(B3633,'SKT LİSTESİ'!F:F,1,0),"")</f>
        <v/>
      </c>
      <c r="E3633" s="128" t="str">
        <f ca="1">IFERROR(IF($C3633="","",VLOOKUP(FİLTRE!$C3633,'SKT LİSTESİ'!$F:$S,5,0)),"")</f>
        <v/>
      </c>
      <c r="F3633" s="129" t="str">
        <f ca="1">IFERROR(IF($C3633="","",VLOOKUP(FİLTRE!$C3633,'SKT LİSTESİ'!$F:$S,7,0)),"")</f>
        <v/>
      </c>
      <c r="G3633" s="130" t="str">
        <f ca="1">IFERROR(IF($C3633="","",VLOOKUP(FİLTRE!$C3633,'SKT LİSTESİ'!$F:$S,8,0)),"")</f>
        <v/>
      </c>
      <c r="H3633" s="131" t="str">
        <f ca="1">IF(E3633="","",IF($C3633="","",VLOOKUP(FİLTRE!$C3633,'SKT LİSTESİ'!$F:$S,9,0)))</f>
        <v/>
      </c>
      <c r="I3633" s="132" t="str">
        <f ca="1">IFERROR(IF($C3633="","",VLOOKUP(FİLTRE!$C3633,'SKT LİSTESİ'!$F:$S,10,0)),"")</f>
        <v/>
      </c>
      <c r="J3633" s="133" t="str">
        <f ca="1">IFERROR(IF($C3633="","",VLOOKUP(FİLTRE!$C3633,'SKT LİSTESİ'!$F:$S,11,0)),"")</f>
        <v/>
      </c>
      <c r="K3633" s="134" t="str">
        <f ca="1">IFERROR(IF($C3633="","",VLOOKUP(FİLTRE!$C3633,'SKT LİSTESİ'!$F:$S,12,0)),"")</f>
        <v/>
      </c>
      <c r="L3633" s="134" t="str">
        <f ca="1">IFERROR(IF($C3633="","",VLOOKUP(FİLTRE!$C3633,'SKT LİSTESİ'!$F:$S,13,0)),"")</f>
        <v/>
      </c>
      <c r="M3633" s="135" t="str">
        <f ca="1">IFERROR(IF($C3633="","",VLOOKUP(FİLTRE!$C3633,'SKT LİSTESİ'!$F:$AJ,14,0)),"")</f>
        <v/>
      </c>
      <c r="N3633" s="31" t="str">
        <f ca="1">IFERROR(IF($C3633="","",VLOOKUP(FİLTRE!$C3633,'SKT LİSTESİ'!$F:$AJ,22,0)),"")</f>
        <v/>
      </c>
      <c r="O3633" s="136" t="str">
        <f ca="1">IFERROR(IF($C3633="","",VLOOKUP(FİLTRE!$C3633,'SKT LİSTESİ'!$F:$AJ,23,0)),"")</f>
        <v/>
      </c>
      <c r="P3633" s="31"/>
      <c r="Q3633" s="31"/>
      <c r="R3633" s="137" t="str">
        <f ca="1">(IFERROR(IF($C3633="","",VLOOKUP(FİLTRE!$C3633,'SKT LİSTESİ'!$F:$AJ,15,0)),""))</f>
        <v/>
      </c>
      <c r="S3633" s="138" t="str">
        <f ca="1">IFERROR(IF($C3633="","",VLOOKUP(FİLTRE!$C3633,'SKT LİSTESİ'!$F:$AJ,16,0)),"")</f>
        <v/>
      </c>
      <c r="AF3633" s="179" t="str">
        <f t="shared" ca="1" si="226"/>
        <v/>
      </c>
      <c r="AG3633" s="179">
        <f t="shared" ca="1" si="227"/>
        <v>0</v>
      </c>
      <c r="AH3633" s="179">
        <f t="shared" ca="1" si="228"/>
        <v>0</v>
      </c>
    </row>
    <row r="3634" spans="2:34" ht="15.75" x14ac:dyDescent="0.25">
      <c r="B3634">
        <f t="shared" ca="1" si="225"/>
        <v>3622</v>
      </c>
      <c r="C3634" t="str">
        <f ca="1">IFERROR(VLOOKUP(B3634,'SKT LİSTESİ'!F:F,1,0),"")</f>
        <v/>
      </c>
      <c r="E3634" s="128" t="str">
        <f ca="1">IFERROR(IF($C3634="","",VLOOKUP(FİLTRE!$C3634,'SKT LİSTESİ'!$F:$S,5,0)),"")</f>
        <v/>
      </c>
      <c r="F3634" s="129" t="str">
        <f ca="1">IFERROR(IF($C3634="","",VLOOKUP(FİLTRE!$C3634,'SKT LİSTESİ'!$F:$S,7,0)),"")</f>
        <v/>
      </c>
      <c r="G3634" s="130" t="str">
        <f ca="1">IFERROR(IF($C3634="","",VLOOKUP(FİLTRE!$C3634,'SKT LİSTESİ'!$F:$S,8,0)),"")</f>
        <v/>
      </c>
      <c r="H3634" s="131" t="str">
        <f ca="1">IF(E3634="","",IF($C3634="","",VLOOKUP(FİLTRE!$C3634,'SKT LİSTESİ'!$F:$S,9,0)))</f>
        <v/>
      </c>
      <c r="I3634" s="132" t="str">
        <f ca="1">IFERROR(IF($C3634="","",VLOOKUP(FİLTRE!$C3634,'SKT LİSTESİ'!$F:$S,10,0)),"")</f>
        <v/>
      </c>
      <c r="J3634" s="133" t="str">
        <f ca="1">IFERROR(IF($C3634="","",VLOOKUP(FİLTRE!$C3634,'SKT LİSTESİ'!$F:$S,11,0)),"")</f>
        <v/>
      </c>
      <c r="K3634" s="134" t="str">
        <f ca="1">IFERROR(IF($C3634="","",VLOOKUP(FİLTRE!$C3634,'SKT LİSTESİ'!$F:$S,12,0)),"")</f>
        <v/>
      </c>
      <c r="L3634" s="134" t="str">
        <f ca="1">IFERROR(IF($C3634="","",VLOOKUP(FİLTRE!$C3634,'SKT LİSTESİ'!$F:$S,13,0)),"")</f>
        <v/>
      </c>
      <c r="M3634" s="135" t="str">
        <f ca="1">IFERROR(IF($C3634="","",VLOOKUP(FİLTRE!$C3634,'SKT LİSTESİ'!$F:$AJ,14,0)),"")</f>
        <v/>
      </c>
      <c r="N3634" s="31" t="str">
        <f ca="1">IFERROR(IF($C3634="","",VLOOKUP(FİLTRE!$C3634,'SKT LİSTESİ'!$F:$AJ,22,0)),"")</f>
        <v/>
      </c>
      <c r="O3634" s="136" t="str">
        <f ca="1">IFERROR(IF($C3634="","",VLOOKUP(FİLTRE!$C3634,'SKT LİSTESİ'!$F:$AJ,23,0)),"")</f>
        <v/>
      </c>
      <c r="P3634" s="31"/>
      <c r="Q3634" s="31"/>
      <c r="R3634" s="137" t="str">
        <f ca="1">(IFERROR(IF($C3634="","",VLOOKUP(FİLTRE!$C3634,'SKT LİSTESİ'!$F:$AJ,15,0)),""))</f>
        <v/>
      </c>
      <c r="S3634" s="138" t="str">
        <f ca="1">IFERROR(IF($C3634="","",VLOOKUP(FİLTRE!$C3634,'SKT LİSTESİ'!$F:$AJ,16,0)),"")</f>
        <v/>
      </c>
      <c r="AF3634" s="179" t="str">
        <f t="shared" ca="1" si="226"/>
        <v/>
      </c>
      <c r="AG3634" s="179">
        <f t="shared" ca="1" si="227"/>
        <v>0</v>
      </c>
      <c r="AH3634" s="179">
        <f t="shared" ca="1" si="228"/>
        <v>0</v>
      </c>
    </row>
    <row r="3635" spans="2:34" ht="15.75" x14ac:dyDescent="0.25">
      <c r="B3635">
        <f t="shared" ca="1" si="225"/>
        <v>3623</v>
      </c>
      <c r="C3635" t="str">
        <f ca="1">IFERROR(VLOOKUP(B3635,'SKT LİSTESİ'!F:F,1,0),"")</f>
        <v/>
      </c>
      <c r="E3635" s="128" t="str">
        <f ca="1">IFERROR(IF($C3635="","",VLOOKUP(FİLTRE!$C3635,'SKT LİSTESİ'!$F:$S,5,0)),"")</f>
        <v/>
      </c>
      <c r="F3635" s="129" t="str">
        <f ca="1">IFERROR(IF($C3635="","",VLOOKUP(FİLTRE!$C3635,'SKT LİSTESİ'!$F:$S,7,0)),"")</f>
        <v/>
      </c>
      <c r="G3635" s="130" t="str">
        <f ca="1">IFERROR(IF($C3635="","",VLOOKUP(FİLTRE!$C3635,'SKT LİSTESİ'!$F:$S,8,0)),"")</f>
        <v/>
      </c>
      <c r="H3635" s="131" t="str">
        <f ca="1">IF(E3635="","",IF($C3635="","",VLOOKUP(FİLTRE!$C3635,'SKT LİSTESİ'!$F:$S,9,0)))</f>
        <v/>
      </c>
      <c r="I3635" s="132" t="str">
        <f ca="1">IFERROR(IF($C3635="","",VLOOKUP(FİLTRE!$C3635,'SKT LİSTESİ'!$F:$S,10,0)),"")</f>
        <v/>
      </c>
      <c r="J3635" s="133" t="str">
        <f ca="1">IFERROR(IF($C3635="","",VLOOKUP(FİLTRE!$C3635,'SKT LİSTESİ'!$F:$S,11,0)),"")</f>
        <v/>
      </c>
      <c r="K3635" s="134" t="str">
        <f ca="1">IFERROR(IF($C3635="","",VLOOKUP(FİLTRE!$C3635,'SKT LİSTESİ'!$F:$S,12,0)),"")</f>
        <v/>
      </c>
      <c r="L3635" s="134" t="str">
        <f ca="1">IFERROR(IF($C3635="","",VLOOKUP(FİLTRE!$C3635,'SKT LİSTESİ'!$F:$S,13,0)),"")</f>
        <v/>
      </c>
      <c r="M3635" s="135" t="str">
        <f ca="1">IFERROR(IF($C3635="","",VLOOKUP(FİLTRE!$C3635,'SKT LİSTESİ'!$F:$AJ,14,0)),"")</f>
        <v/>
      </c>
      <c r="N3635" s="31" t="str">
        <f ca="1">IFERROR(IF($C3635="","",VLOOKUP(FİLTRE!$C3635,'SKT LİSTESİ'!$F:$AJ,22,0)),"")</f>
        <v/>
      </c>
      <c r="O3635" s="136" t="str">
        <f ca="1">IFERROR(IF($C3635="","",VLOOKUP(FİLTRE!$C3635,'SKT LİSTESİ'!$F:$AJ,23,0)),"")</f>
        <v/>
      </c>
      <c r="P3635" s="31"/>
      <c r="Q3635" s="31"/>
      <c r="R3635" s="137" t="str">
        <f ca="1">(IFERROR(IF($C3635="","",VLOOKUP(FİLTRE!$C3635,'SKT LİSTESİ'!$F:$AJ,15,0)),""))</f>
        <v/>
      </c>
      <c r="S3635" s="138" t="str">
        <f ca="1">IFERROR(IF($C3635="","",VLOOKUP(FİLTRE!$C3635,'SKT LİSTESİ'!$F:$AJ,16,0)),"")</f>
        <v/>
      </c>
      <c r="AF3635" s="179" t="str">
        <f t="shared" ca="1" si="226"/>
        <v/>
      </c>
      <c r="AG3635" s="179">
        <f t="shared" ca="1" si="227"/>
        <v>0</v>
      </c>
      <c r="AH3635" s="179">
        <f t="shared" ca="1" si="228"/>
        <v>0</v>
      </c>
    </row>
    <row r="3636" spans="2:34" ht="15.75" x14ac:dyDescent="0.25">
      <c r="B3636">
        <f t="shared" ca="1" si="225"/>
        <v>3624</v>
      </c>
      <c r="C3636" t="str">
        <f ca="1">IFERROR(VLOOKUP(B3636,'SKT LİSTESİ'!F:F,1,0),"")</f>
        <v/>
      </c>
      <c r="E3636" s="128" t="str">
        <f ca="1">IFERROR(IF($C3636="","",VLOOKUP(FİLTRE!$C3636,'SKT LİSTESİ'!$F:$S,5,0)),"")</f>
        <v/>
      </c>
      <c r="F3636" s="129" t="str">
        <f ca="1">IFERROR(IF($C3636="","",VLOOKUP(FİLTRE!$C3636,'SKT LİSTESİ'!$F:$S,7,0)),"")</f>
        <v/>
      </c>
      <c r="G3636" s="130" t="str">
        <f ca="1">IFERROR(IF($C3636="","",VLOOKUP(FİLTRE!$C3636,'SKT LİSTESİ'!$F:$S,8,0)),"")</f>
        <v/>
      </c>
      <c r="H3636" s="131" t="str">
        <f ca="1">IF(E3636="","",IF($C3636="","",VLOOKUP(FİLTRE!$C3636,'SKT LİSTESİ'!$F:$S,9,0)))</f>
        <v/>
      </c>
      <c r="I3636" s="132" t="str">
        <f ca="1">IFERROR(IF($C3636="","",VLOOKUP(FİLTRE!$C3636,'SKT LİSTESİ'!$F:$S,10,0)),"")</f>
        <v/>
      </c>
      <c r="J3636" s="133" t="str">
        <f ca="1">IFERROR(IF($C3636="","",VLOOKUP(FİLTRE!$C3636,'SKT LİSTESİ'!$F:$S,11,0)),"")</f>
        <v/>
      </c>
      <c r="K3636" s="134" t="str">
        <f ca="1">IFERROR(IF($C3636="","",VLOOKUP(FİLTRE!$C3636,'SKT LİSTESİ'!$F:$S,12,0)),"")</f>
        <v/>
      </c>
      <c r="L3636" s="134" t="str">
        <f ca="1">IFERROR(IF($C3636="","",VLOOKUP(FİLTRE!$C3636,'SKT LİSTESİ'!$F:$S,13,0)),"")</f>
        <v/>
      </c>
      <c r="M3636" s="135" t="str">
        <f ca="1">IFERROR(IF($C3636="","",VLOOKUP(FİLTRE!$C3636,'SKT LİSTESİ'!$F:$AJ,14,0)),"")</f>
        <v/>
      </c>
      <c r="N3636" s="31" t="str">
        <f ca="1">IFERROR(IF($C3636="","",VLOOKUP(FİLTRE!$C3636,'SKT LİSTESİ'!$F:$AJ,22,0)),"")</f>
        <v/>
      </c>
      <c r="O3636" s="136" t="str">
        <f ca="1">IFERROR(IF($C3636="","",VLOOKUP(FİLTRE!$C3636,'SKT LİSTESİ'!$F:$AJ,23,0)),"")</f>
        <v/>
      </c>
      <c r="P3636" s="31"/>
      <c r="Q3636" s="31"/>
      <c r="R3636" s="137" t="str">
        <f ca="1">(IFERROR(IF($C3636="","",VLOOKUP(FİLTRE!$C3636,'SKT LİSTESİ'!$F:$AJ,15,0)),""))</f>
        <v/>
      </c>
      <c r="S3636" s="138" t="str">
        <f ca="1">IFERROR(IF($C3636="","",VLOOKUP(FİLTRE!$C3636,'SKT LİSTESİ'!$F:$AJ,16,0)),"")</f>
        <v/>
      </c>
      <c r="AF3636" s="179" t="str">
        <f t="shared" ca="1" si="226"/>
        <v/>
      </c>
      <c r="AG3636" s="179">
        <f t="shared" ca="1" si="227"/>
        <v>0</v>
      </c>
      <c r="AH3636" s="179">
        <f t="shared" ca="1" si="228"/>
        <v>0</v>
      </c>
    </row>
    <row r="3637" spans="2:34" ht="15.75" x14ac:dyDescent="0.25">
      <c r="B3637">
        <f t="shared" ca="1" si="225"/>
        <v>3625</v>
      </c>
      <c r="C3637" t="str">
        <f ca="1">IFERROR(VLOOKUP(B3637,'SKT LİSTESİ'!F:F,1,0),"")</f>
        <v/>
      </c>
      <c r="E3637" s="128" t="str">
        <f ca="1">IFERROR(IF($C3637="","",VLOOKUP(FİLTRE!$C3637,'SKT LİSTESİ'!$F:$S,5,0)),"")</f>
        <v/>
      </c>
      <c r="F3637" s="129" t="str">
        <f ca="1">IFERROR(IF($C3637="","",VLOOKUP(FİLTRE!$C3637,'SKT LİSTESİ'!$F:$S,7,0)),"")</f>
        <v/>
      </c>
      <c r="G3637" s="130" t="str">
        <f ca="1">IFERROR(IF($C3637="","",VLOOKUP(FİLTRE!$C3637,'SKT LİSTESİ'!$F:$S,8,0)),"")</f>
        <v/>
      </c>
      <c r="H3637" s="131" t="str">
        <f ca="1">IF(E3637="","",IF($C3637="","",VLOOKUP(FİLTRE!$C3637,'SKT LİSTESİ'!$F:$S,9,0)))</f>
        <v/>
      </c>
      <c r="I3637" s="132" t="str">
        <f ca="1">IFERROR(IF($C3637="","",VLOOKUP(FİLTRE!$C3637,'SKT LİSTESİ'!$F:$S,10,0)),"")</f>
        <v/>
      </c>
      <c r="J3637" s="133" t="str">
        <f ca="1">IFERROR(IF($C3637="","",VLOOKUP(FİLTRE!$C3637,'SKT LİSTESİ'!$F:$S,11,0)),"")</f>
        <v/>
      </c>
      <c r="K3637" s="134" t="str">
        <f ca="1">IFERROR(IF($C3637="","",VLOOKUP(FİLTRE!$C3637,'SKT LİSTESİ'!$F:$S,12,0)),"")</f>
        <v/>
      </c>
      <c r="L3637" s="134" t="str">
        <f ca="1">IFERROR(IF($C3637="","",VLOOKUP(FİLTRE!$C3637,'SKT LİSTESİ'!$F:$S,13,0)),"")</f>
        <v/>
      </c>
      <c r="M3637" s="135" t="str">
        <f ca="1">IFERROR(IF($C3637="","",VLOOKUP(FİLTRE!$C3637,'SKT LİSTESİ'!$F:$AJ,14,0)),"")</f>
        <v/>
      </c>
      <c r="N3637" s="31" t="str">
        <f ca="1">IFERROR(IF($C3637="","",VLOOKUP(FİLTRE!$C3637,'SKT LİSTESİ'!$F:$AJ,22,0)),"")</f>
        <v/>
      </c>
      <c r="O3637" s="136" t="str">
        <f ca="1">IFERROR(IF($C3637="","",VLOOKUP(FİLTRE!$C3637,'SKT LİSTESİ'!$F:$AJ,23,0)),"")</f>
        <v/>
      </c>
      <c r="P3637" s="31"/>
      <c r="Q3637" s="31"/>
      <c r="R3637" s="137" t="str">
        <f ca="1">(IFERROR(IF($C3637="","",VLOOKUP(FİLTRE!$C3637,'SKT LİSTESİ'!$F:$AJ,15,0)),""))</f>
        <v/>
      </c>
      <c r="S3637" s="138" t="str">
        <f ca="1">IFERROR(IF($C3637="","",VLOOKUP(FİLTRE!$C3637,'SKT LİSTESİ'!$F:$AJ,16,0)),"")</f>
        <v/>
      </c>
      <c r="AF3637" s="179" t="str">
        <f t="shared" ca="1" si="226"/>
        <v/>
      </c>
      <c r="AG3637" s="179">
        <f t="shared" ca="1" si="227"/>
        <v>0</v>
      </c>
      <c r="AH3637" s="179">
        <f t="shared" ca="1" si="228"/>
        <v>0</v>
      </c>
    </row>
    <row r="3638" spans="2:34" ht="15.75" x14ac:dyDescent="0.25">
      <c r="B3638">
        <f t="shared" ca="1" si="225"/>
        <v>3626</v>
      </c>
      <c r="C3638" t="str">
        <f ca="1">IFERROR(VLOOKUP(B3638,'SKT LİSTESİ'!F:F,1,0),"")</f>
        <v/>
      </c>
      <c r="E3638" s="128" t="str">
        <f ca="1">IFERROR(IF($C3638="","",VLOOKUP(FİLTRE!$C3638,'SKT LİSTESİ'!$F:$S,5,0)),"")</f>
        <v/>
      </c>
      <c r="F3638" s="129" t="str">
        <f ca="1">IFERROR(IF($C3638="","",VLOOKUP(FİLTRE!$C3638,'SKT LİSTESİ'!$F:$S,7,0)),"")</f>
        <v/>
      </c>
      <c r="G3638" s="130" t="str">
        <f ca="1">IFERROR(IF($C3638="","",VLOOKUP(FİLTRE!$C3638,'SKT LİSTESİ'!$F:$S,8,0)),"")</f>
        <v/>
      </c>
      <c r="H3638" s="131" t="str">
        <f ca="1">IF(E3638="","",IF($C3638="","",VLOOKUP(FİLTRE!$C3638,'SKT LİSTESİ'!$F:$S,9,0)))</f>
        <v/>
      </c>
      <c r="I3638" s="132" t="str">
        <f ca="1">IFERROR(IF($C3638="","",VLOOKUP(FİLTRE!$C3638,'SKT LİSTESİ'!$F:$S,10,0)),"")</f>
        <v/>
      </c>
      <c r="J3638" s="133" t="str">
        <f ca="1">IFERROR(IF($C3638="","",VLOOKUP(FİLTRE!$C3638,'SKT LİSTESİ'!$F:$S,11,0)),"")</f>
        <v/>
      </c>
      <c r="K3638" s="134" t="str">
        <f ca="1">IFERROR(IF($C3638="","",VLOOKUP(FİLTRE!$C3638,'SKT LİSTESİ'!$F:$S,12,0)),"")</f>
        <v/>
      </c>
      <c r="L3638" s="134" t="str">
        <f ca="1">IFERROR(IF($C3638="","",VLOOKUP(FİLTRE!$C3638,'SKT LİSTESİ'!$F:$S,13,0)),"")</f>
        <v/>
      </c>
      <c r="M3638" s="135" t="str">
        <f ca="1">IFERROR(IF($C3638="","",VLOOKUP(FİLTRE!$C3638,'SKT LİSTESİ'!$F:$AJ,14,0)),"")</f>
        <v/>
      </c>
      <c r="N3638" s="31" t="str">
        <f ca="1">IFERROR(IF($C3638="","",VLOOKUP(FİLTRE!$C3638,'SKT LİSTESİ'!$F:$AJ,22,0)),"")</f>
        <v/>
      </c>
      <c r="O3638" s="136" t="str">
        <f ca="1">IFERROR(IF($C3638="","",VLOOKUP(FİLTRE!$C3638,'SKT LİSTESİ'!$F:$AJ,23,0)),"")</f>
        <v/>
      </c>
      <c r="P3638" s="31"/>
      <c r="Q3638" s="31"/>
      <c r="R3638" s="137" t="str">
        <f ca="1">(IFERROR(IF($C3638="","",VLOOKUP(FİLTRE!$C3638,'SKT LİSTESİ'!$F:$AJ,15,0)),""))</f>
        <v/>
      </c>
      <c r="S3638" s="138" t="str">
        <f ca="1">IFERROR(IF($C3638="","",VLOOKUP(FİLTRE!$C3638,'SKT LİSTESİ'!$F:$AJ,16,0)),"")</f>
        <v/>
      </c>
      <c r="AF3638" s="179" t="str">
        <f t="shared" ca="1" si="226"/>
        <v/>
      </c>
      <c r="AG3638" s="179">
        <f t="shared" ca="1" si="227"/>
        <v>0</v>
      </c>
      <c r="AH3638" s="179">
        <f t="shared" ca="1" si="228"/>
        <v>0</v>
      </c>
    </row>
    <row r="3639" spans="2:34" ht="15.75" x14ac:dyDescent="0.25">
      <c r="B3639">
        <f t="shared" ca="1" si="225"/>
        <v>3627</v>
      </c>
      <c r="C3639" t="str">
        <f ca="1">IFERROR(VLOOKUP(B3639,'SKT LİSTESİ'!F:F,1,0),"")</f>
        <v/>
      </c>
      <c r="E3639" s="128" t="str">
        <f ca="1">IFERROR(IF($C3639="","",VLOOKUP(FİLTRE!$C3639,'SKT LİSTESİ'!$F:$S,5,0)),"")</f>
        <v/>
      </c>
      <c r="F3639" s="129" t="str">
        <f ca="1">IFERROR(IF($C3639="","",VLOOKUP(FİLTRE!$C3639,'SKT LİSTESİ'!$F:$S,7,0)),"")</f>
        <v/>
      </c>
      <c r="G3639" s="130" t="str">
        <f ca="1">IFERROR(IF($C3639="","",VLOOKUP(FİLTRE!$C3639,'SKT LİSTESİ'!$F:$S,8,0)),"")</f>
        <v/>
      </c>
      <c r="H3639" s="131" t="str">
        <f ca="1">IF(E3639="","",IF($C3639="","",VLOOKUP(FİLTRE!$C3639,'SKT LİSTESİ'!$F:$S,9,0)))</f>
        <v/>
      </c>
      <c r="I3639" s="132" t="str">
        <f ca="1">IFERROR(IF($C3639="","",VLOOKUP(FİLTRE!$C3639,'SKT LİSTESİ'!$F:$S,10,0)),"")</f>
        <v/>
      </c>
      <c r="J3639" s="133" t="str">
        <f ca="1">IFERROR(IF($C3639="","",VLOOKUP(FİLTRE!$C3639,'SKT LİSTESİ'!$F:$S,11,0)),"")</f>
        <v/>
      </c>
      <c r="K3639" s="134" t="str">
        <f ca="1">IFERROR(IF($C3639="","",VLOOKUP(FİLTRE!$C3639,'SKT LİSTESİ'!$F:$S,12,0)),"")</f>
        <v/>
      </c>
      <c r="L3639" s="134" t="str">
        <f ca="1">IFERROR(IF($C3639="","",VLOOKUP(FİLTRE!$C3639,'SKT LİSTESİ'!$F:$S,13,0)),"")</f>
        <v/>
      </c>
      <c r="M3639" s="135" t="str">
        <f ca="1">IFERROR(IF($C3639="","",VLOOKUP(FİLTRE!$C3639,'SKT LİSTESİ'!$F:$AJ,14,0)),"")</f>
        <v/>
      </c>
      <c r="N3639" s="31" t="str">
        <f ca="1">IFERROR(IF($C3639="","",VLOOKUP(FİLTRE!$C3639,'SKT LİSTESİ'!$F:$AJ,22,0)),"")</f>
        <v/>
      </c>
      <c r="O3639" s="136" t="str">
        <f ca="1">IFERROR(IF($C3639="","",VLOOKUP(FİLTRE!$C3639,'SKT LİSTESİ'!$F:$AJ,23,0)),"")</f>
        <v/>
      </c>
      <c r="P3639" s="31"/>
      <c r="Q3639" s="31"/>
      <c r="R3639" s="137" t="str">
        <f ca="1">(IFERROR(IF($C3639="","",VLOOKUP(FİLTRE!$C3639,'SKT LİSTESİ'!$F:$AJ,15,0)),""))</f>
        <v/>
      </c>
      <c r="S3639" s="138" t="str">
        <f ca="1">IFERROR(IF($C3639="","",VLOOKUP(FİLTRE!$C3639,'SKT LİSTESİ'!$F:$AJ,16,0)),"")</f>
        <v/>
      </c>
      <c r="AF3639" s="179" t="str">
        <f t="shared" ca="1" si="226"/>
        <v/>
      </c>
      <c r="AG3639" s="179">
        <f t="shared" ca="1" si="227"/>
        <v>0</v>
      </c>
      <c r="AH3639" s="179">
        <f t="shared" ca="1" si="228"/>
        <v>0</v>
      </c>
    </row>
    <row r="3640" spans="2:34" ht="15.75" x14ac:dyDescent="0.25">
      <c r="B3640">
        <f t="shared" ca="1" si="225"/>
        <v>3628</v>
      </c>
      <c r="C3640" t="str">
        <f ca="1">IFERROR(VLOOKUP(B3640,'SKT LİSTESİ'!F:F,1,0),"")</f>
        <v/>
      </c>
      <c r="E3640" s="128" t="str">
        <f ca="1">IFERROR(IF($C3640="","",VLOOKUP(FİLTRE!$C3640,'SKT LİSTESİ'!$F:$S,5,0)),"")</f>
        <v/>
      </c>
      <c r="F3640" s="129" t="str">
        <f ca="1">IFERROR(IF($C3640="","",VLOOKUP(FİLTRE!$C3640,'SKT LİSTESİ'!$F:$S,7,0)),"")</f>
        <v/>
      </c>
      <c r="G3640" s="130" t="str">
        <f ca="1">IFERROR(IF($C3640="","",VLOOKUP(FİLTRE!$C3640,'SKT LİSTESİ'!$F:$S,8,0)),"")</f>
        <v/>
      </c>
      <c r="H3640" s="131" t="str">
        <f ca="1">IF(E3640="","",IF($C3640="","",VLOOKUP(FİLTRE!$C3640,'SKT LİSTESİ'!$F:$S,9,0)))</f>
        <v/>
      </c>
      <c r="I3640" s="132" t="str">
        <f ca="1">IFERROR(IF($C3640="","",VLOOKUP(FİLTRE!$C3640,'SKT LİSTESİ'!$F:$S,10,0)),"")</f>
        <v/>
      </c>
      <c r="J3640" s="133" t="str">
        <f ca="1">IFERROR(IF($C3640="","",VLOOKUP(FİLTRE!$C3640,'SKT LİSTESİ'!$F:$S,11,0)),"")</f>
        <v/>
      </c>
      <c r="K3640" s="134" t="str">
        <f ca="1">IFERROR(IF($C3640="","",VLOOKUP(FİLTRE!$C3640,'SKT LİSTESİ'!$F:$S,12,0)),"")</f>
        <v/>
      </c>
      <c r="L3640" s="134" t="str">
        <f ca="1">IFERROR(IF($C3640="","",VLOOKUP(FİLTRE!$C3640,'SKT LİSTESİ'!$F:$S,13,0)),"")</f>
        <v/>
      </c>
      <c r="M3640" s="135" t="str">
        <f ca="1">IFERROR(IF($C3640="","",VLOOKUP(FİLTRE!$C3640,'SKT LİSTESİ'!$F:$AJ,14,0)),"")</f>
        <v/>
      </c>
      <c r="N3640" s="31" t="str">
        <f ca="1">IFERROR(IF($C3640="","",VLOOKUP(FİLTRE!$C3640,'SKT LİSTESİ'!$F:$AJ,22,0)),"")</f>
        <v/>
      </c>
      <c r="O3640" s="136" t="str">
        <f ca="1">IFERROR(IF($C3640="","",VLOOKUP(FİLTRE!$C3640,'SKT LİSTESİ'!$F:$AJ,23,0)),"")</f>
        <v/>
      </c>
      <c r="P3640" s="31"/>
      <c r="Q3640" s="31"/>
      <c r="R3640" s="137" t="str">
        <f ca="1">(IFERROR(IF($C3640="","",VLOOKUP(FİLTRE!$C3640,'SKT LİSTESİ'!$F:$AJ,15,0)),""))</f>
        <v/>
      </c>
      <c r="S3640" s="138" t="str">
        <f ca="1">IFERROR(IF($C3640="","",VLOOKUP(FİLTRE!$C3640,'SKT LİSTESİ'!$F:$AJ,16,0)),"")</f>
        <v/>
      </c>
      <c r="AF3640" s="179" t="str">
        <f t="shared" ca="1" si="226"/>
        <v/>
      </c>
      <c r="AG3640" s="179">
        <f t="shared" ca="1" si="227"/>
        <v>0</v>
      </c>
      <c r="AH3640" s="179">
        <f t="shared" ca="1" si="228"/>
        <v>0</v>
      </c>
    </row>
    <row r="3641" spans="2:34" ht="15.75" x14ac:dyDescent="0.25">
      <c r="B3641">
        <f t="shared" ca="1" si="225"/>
        <v>3629</v>
      </c>
      <c r="C3641" t="str">
        <f ca="1">IFERROR(VLOOKUP(B3641,'SKT LİSTESİ'!F:F,1,0),"")</f>
        <v/>
      </c>
      <c r="E3641" s="128" t="str">
        <f ca="1">IFERROR(IF($C3641="","",VLOOKUP(FİLTRE!$C3641,'SKT LİSTESİ'!$F:$S,5,0)),"")</f>
        <v/>
      </c>
      <c r="F3641" s="129" t="str">
        <f ca="1">IFERROR(IF($C3641="","",VLOOKUP(FİLTRE!$C3641,'SKT LİSTESİ'!$F:$S,7,0)),"")</f>
        <v/>
      </c>
      <c r="G3641" s="130" t="str">
        <f ca="1">IFERROR(IF($C3641="","",VLOOKUP(FİLTRE!$C3641,'SKT LİSTESİ'!$F:$S,8,0)),"")</f>
        <v/>
      </c>
      <c r="H3641" s="131" t="str">
        <f ca="1">IF(E3641="","",IF($C3641="","",VLOOKUP(FİLTRE!$C3641,'SKT LİSTESİ'!$F:$S,9,0)))</f>
        <v/>
      </c>
      <c r="I3641" s="132" t="str">
        <f ca="1">IFERROR(IF($C3641="","",VLOOKUP(FİLTRE!$C3641,'SKT LİSTESİ'!$F:$S,10,0)),"")</f>
        <v/>
      </c>
      <c r="J3641" s="133" t="str">
        <f ca="1">IFERROR(IF($C3641="","",VLOOKUP(FİLTRE!$C3641,'SKT LİSTESİ'!$F:$S,11,0)),"")</f>
        <v/>
      </c>
      <c r="K3641" s="134" t="str">
        <f ca="1">IFERROR(IF($C3641="","",VLOOKUP(FİLTRE!$C3641,'SKT LİSTESİ'!$F:$S,12,0)),"")</f>
        <v/>
      </c>
      <c r="L3641" s="134" t="str">
        <f ca="1">IFERROR(IF($C3641="","",VLOOKUP(FİLTRE!$C3641,'SKT LİSTESİ'!$F:$S,13,0)),"")</f>
        <v/>
      </c>
      <c r="M3641" s="135" t="str">
        <f ca="1">IFERROR(IF($C3641="","",VLOOKUP(FİLTRE!$C3641,'SKT LİSTESİ'!$F:$AJ,14,0)),"")</f>
        <v/>
      </c>
      <c r="N3641" s="31" t="str">
        <f ca="1">IFERROR(IF($C3641="","",VLOOKUP(FİLTRE!$C3641,'SKT LİSTESİ'!$F:$AJ,22,0)),"")</f>
        <v/>
      </c>
      <c r="O3641" s="136" t="str">
        <f ca="1">IFERROR(IF($C3641="","",VLOOKUP(FİLTRE!$C3641,'SKT LİSTESİ'!$F:$AJ,23,0)),"")</f>
        <v/>
      </c>
      <c r="P3641" s="31"/>
      <c r="Q3641" s="31"/>
      <c r="R3641" s="137" t="str">
        <f ca="1">(IFERROR(IF($C3641="","",VLOOKUP(FİLTRE!$C3641,'SKT LİSTESİ'!$F:$AJ,15,0)),""))</f>
        <v/>
      </c>
      <c r="S3641" s="138" t="str">
        <f ca="1">IFERROR(IF($C3641="","",VLOOKUP(FİLTRE!$C3641,'SKT LİSTESİ'!$F:$AJ,16,0)),"")</f>
        <v/>
      </c>
      <c r="AF3641" s="179" t="str">
        <f t="shared" ca="1" si="226"/>
        <v/>
      </c>
      <c r="AG3641" s="179">
        <f t="shared" ca="1" si="227"/>
        <v>0</v>
      </c>
      <c r="AH3641" s="179">
        <f t="shared" ca="1" si="228"/>
        <v>0</v>
      </c>
    </row>
    <row r="3642" spans="2:34" ht="15.75" x14ac:dyDescent="0.25">
      <c r="B3642">
        <f t="shared" ca="1" si="225"/>
        <v>3630</v>
      </c>
      <c r="C3642" t="str">
        <f ca="1">IFERROR(VLOOKUP(B3642,'SKT LİSTESİ'!F:F,1,0),"")</f>
        <v/>
      </c>
      <c r="E3642" s="128" t="str">
        <f ca="1">IFERROR(IF($C3642="","",VLOOKUP(FİLTRE!$C3642,'SKT LİSTESİ'!$F:$S,5,0)),"")</f>
        <v/>
      </c>
      <c r="F3642" s="129" t="str">
        <f ca="1">IFERROR(IF($C3642="","",VLOOKUP(FİLTRE!$C3642,'SKT LİSTESİ'!$F:$S,7,0)),"")</f>
        <v/>
      </c>
      <c r="G3642" s="130" t="str">
        <f ca="1">IFERROR(IF($C3642="","",VLOOKUP(FİLTRE!$C3642,'SKT LİSTESİ'!$F:$S,8,0)),"")</f>
        <v/>
      </c>
      <c r="H3642" s="131" t="str">
        <f ca="1">IF(E3642="","",IF($C3642="","",VLOOKUP(FİLTRE!$C3642,'SKT LİSTESİ'!$F:$S,9,0)))</f>
        <v/>
      </c>
      <c r="I3642" s="132" t="str">
        <f ca="1">IFERROR(IF($C3642="","",VLOOKUP(FİLTRE!$C3642,'SKT LİSTESİ'!$F:$S,10,0)),"")</f>
        <v/>
      </c>
      <c r="J3642" s="133" t="str">
        <f ca="1">IFERROR(IF($C3642="","",VLOOKUP(FİLTRE!$C3642,'SKT LİSTESİ'!$F:$S,11,0)),"")</f>
        <v/>
      </c>
      <c r="K3642" s="134" t="str">
        <f ca="1">IFERROR(IF($C3642="","",VLOOKUP(FİLTRE!$C3642,'SKT LİSTESİ'!$F:$S,12,0)),"")</f>
        <v/>
      </c>
      <c r="L3642" s="134" t="str">
        <f ca="1">IFERROR(IF($C3642="","",VLOOKUP(FİLTRE!$C3642,'SKT LİSTESİ'!$F:$S,13,0)),"")</f>
        <v/>
      </c>
      <c r="M3642" s="135" t="str">
        <f ca="1">IFERROR(IF($C3642="","",VLOOKUP(FİLTRE!$C3642,'SKT LİSTESİ'!$F:$AJ,14,0)),"")</f>
        <v/>
      </c>
      <c r="N3642" s="31" t="str">
        <f ca="1">IFERROR(IF($C3642="","",VLOOKUP(FİLTRE!$C3642,'SKT LİSTESİ'!$F:$AJ,22,0)),"")</f>
        <v/>
      </c>
      <c r="O3642" s="136" t="str">
        <f ca="1">IFERROR(IF($C3642="","",VLOOKUP(FİLTRE!$C3642,'SKT LİSTESİ'!$F:$AJ,23,0)),"")</f>
        <v/>
      </c>
      <c r="P3642" s="31"/>
      <c r="Q3642" s="31"/>
      <c r="R3642" s="137" t="str">
        <f ca="1">(IFERROR(IF($C3642="","",VLOOKUP(FİLTRE!$C3642,'SKT LİSTESİ'!$F:$AJ,15,0)),""))</f>
        <v/>
      </c>
      <c r="S3642" s="138" t="str">
        <f ca="1">IFERROR(IF($C3642="","",VLOOKUP(FİLTRE!$C3642,'SKT LİSTESİ'!$F:$AJ,16,0)),"")</f>
        <v/>
      </c>
      <c r="AF3642" s="179" t="str">
        <f t="shared" ca="1" si="226"/>
        <v/>
      </c>
      <c r="AG3642" s="179">
        <f t="shared" ca="1" si="227"/>
        <v>0</v>
      </c>
      <c r="AH3642" s="179">
        <f t="shared" ca="1" si="228"/>
        <v>0</v>
      </c>
    </row>
    <row r="3643" spans="2:34" ht="15.75" x14ac:dyDescent="0.25">
      <c r="B3643">
        <f t="shared" ca="1" si="225"/>
        <v>3631</v>
      </c>
      <c r="C3643" t="str">
        <f ca="1">IFERROR(VLOOKUP(B3643,'SKT LİSTESİ'!F:F,1,0),"")</f>
        <v/>
      </c>
      <c r="E3643" s="128" t="str">
        <f ca="1">IFERROR(IF($C3643="","",VLOOKUP(FİLTRE!$C3643,'SKT LİSTESİ'!$F:$S,5,0)),"")</f>
        <v/>
      </c>
      <c r="F3643" s="129" t="str">
        <f ca="1">IFERROR(IF($C3643="","",VLOOKUP(FİLTRE!$C3643,'SKT LİSTESİ'!$F:$S,7,0)),"")</f>
        <v/>
      </c>
      <c r="G3643" s="130" t="str">
        <f ca="1">IFERROR(IF($C3643="","",VLOOKUP(FİLTRE!$C3643,'SKT LİSTESİ'!$F:$S,8,0)),"")</f>
        <v/>
      </c>
      <c r="H3643" s="131" t="str">
        <f ca="1">IF(E3643="","",IF($C3643="","",VLOOKUP(FİLTRE!$C3643,'SKT LİSTESİ'!$F:$S,9,0)))</f>
        <v/>
      </c>
      <c r="I3643" s="132" t="str">
        <f ca="1">IFERROR(IF($C3643="","",VLOOKUP(FİLTRE!$C3643,'SKT LİSTESİ'!$F:$S,10,0)),"")</f>
        <v/>
      </c>
      <c r="J3643" s="133" t="str">
        <f ca="1">IFERROR(IF($C3643="","",VLOOKUP(FİLTRE!$C3643,'SKT LİSTESİ'!$F:$S,11,0)),"")</f>
        <v/>
      </c>
      <c r="K3643" s="134" t="str">
        <f ca="1">IFERROR(IF($C3643="","",VLOOKUP(FİLTRE!$C3643,'SKT LİSTESİ'!$F:$S,12,0)),"")</f>
        <v/>
      </c>
      <c r="L3643" s="134" t="str">
        <f ca="1">IFERROR(IF($C3643="","",VLOOKUP(FİLTRE!$C3643,'SKT LİSTESİ'!$F:$S,13,0)),"")</f>
        <v/>
      </c>
      <c r="M3643" s="135" t="str">
        <f ca="1">IFERROR(IF($C3643="","",VLOOKUP(FİLTRE!$C3643,'SKT LİSTESİ'!$F:$AJ,14,0)),"")</f>
        <v/>
      </c>
      <c r="N3643" s="31" t="str">
        <f ca="1">IFERROR(IF($C3643="","",VLOOKUP(FİLTRE!$C3643,'SKT LİSTESİ'!$F:$AJ,22,0)),"")</f>
        <v/>
      </c>
      <c r="O3643" s="136" t="str">
        <f ca="1">IFERROR(IF($C3643="","",VLOOKUP(FİLTRE!$C3643,'SKT LİSTESİ'!$F:$AJ,23,0)),"")</f>
        <v/>
      </c>
      <c r="P3643" s="31"/>
      <c r="Q3643" s="31"/>
      <c r="R3643" s="137" t="str">
        <f ca="1">(IFERROR(IF($C3643="","",VLOOKUP(FİLTRE!$C3643,'SKT LİSTESİ'!$F:$AJ,15,0)),""))</f>
        <v/>
      </c>
      <c r="S3643" s="138" t="str">
        <f ca="1">IFERROR(IF($C3643="","",VLOOKUP(FİLTRE!$C3643,'SKT LİSTESİ'!$F:$AJ,16,0)),"")</f>
        <v/>
      </c>
      <c r="AF3643" s="179" t="str">
        <f t="shared" ca="1" si="226"/>
        <v/>
      </c>
      <c r="AG3643" s="179">
        <f t="shared" ca="1" si="227"/>
        <v>0</v>
      </c>
      <c r="AH3643" s="179">
        <f t="shared" ca="1" si="228"/>
        <v>0</v>
      </c>
    </row>
    <row r="3644" spans="2:34" ht="15.75" x14ac:dyDescent="0.25">
      <c r="B3644">
        <f t="shared" ca="1" si="225"/>
        <v>3632</v>
      </c>
      <c r="C3644" t="str">
        <f ca="1">IFERROR(VLOOKUP(B3644,'SKT LİSTESİ'!F:F,1,0),"")</f>
        <v/>
      </c>
      <c r="E3644" s="128" t="str">
        <f ca="1">IFERROR(IF($C3644="","",VLOOKUP(FİLTRE!$C3644,'SKT LİSTESİ'!$F:$S,5,0)),"")</f>
        <v/>
      </c>
      <c r="F3644" s="129" t="str">
        <f ca="1">IFERROR(IF($C3644="","",VLOOKUP(FİLTRE!$C3644,'SKT LİSTESİ'!$F:$S,7,0)),"")</f>
        <v/>
      </c>
      <c r="G3644" s="130" t="str">
        <f ca="1">IFERROR(IF($C3644="","",VLOOKUP(FİLTRE!$C3644,'SKT LİSTESİ'!$F:$S,8,0)),"")</f>
        <v/>
      </c>
      <c r="H3644" s="131" t="str">
        <f ca="1">IF(E3644="","",IF($C3644="","",VLOOKUP(FİLTRE!$C3644,'SKT LİSTESİ'!$F:$S,9,0)))</f>
        <v/>
      </c>
      <c r="I3644" s="132" t="str">
        <f ca="1">IFERROR(IF($C3644="","",VLOOKUP(FİLTRE!$C3644,'SKT LİSTESİ'!$F:$S,10,0)),"")</f>
        <v/>
      </c>
      <c r="J3644" s="133" t="str">
        <f ca="1">IFERROR(IF($C3644="","",VLOOKUP(FİLTRE!$C3644,'SKT LİSTESİ'!$F:$S,11,0)),"")</f>
        <v/>
      </c>
      <c r="K3644" s="134" t="str">
        <f ca="1">IFERROR(IF($C3644="","",VLOOKUP(FİLTRE!$C3644,'SKT LİSTESİ'!$F:$S,12,0)),"")</f>
        <v/>
      </c>
      <c r="L3644" s="134" t="str">
        <f ca="1">IFERROR(IF($C3644="","",VLOOKUP(FİLTRE!$C3644,'SKT LİSTESİ'!$F:$S,13,0)),"")</f>
        <v/>
      </c>
      <c r="M3644" s="135" t="str">
        <f ca="1">IFERROR(IF($C3644="","",VLOOKUP(FİLTRE!$C3644,'SKT LİSTESİ'!$F:$AJ,14,0)),"")</f>
        <v/>
      </c>
      <c r="N3644" s="31" t="str">
        <f ca="1">IFERROR(IF($C3644="","",VLOOKUP(FİLTRE!$C3644,'SKT LİSTESİ'!$F:$AJ,22,0)),"")</f>
        <v/>
      </c>
      <c r="O3644" s="136" t="str">
        <f ca="1">IFERROR(IF($C3644="","",VLOOKUP(FİLTRE!$C3644,'SKT LİSTESİ'!$F:$AJ,23,0)),"")</f>
        <v/>
      </c>
      <c r="P3644" s="31"/>
      <c r="Q3644" s="31"/>
      <c r="R3644" s="137" t="str">
        <f ca="1">(IFERROR(IF($C3644="","",VLOOKUP(FİLTRE!$C3644,'SKT LİSTESİ'!$F:$AJ,15,0)),""))</f>
        <v/>
      </c>
      <c r="S3644" s="138" t="str">
        <f ca="1">IFERROR(IF($C3644="","",VLOOKUP(FİLTRE!$C3644,'SKT LİSTESİ'!$F:$AJ,16,0)),"")</f>
        <v/>
      </c>
      <c r="AF3644" s="179" t="str">
        <f t="shared" ca="1" si="226"/>
        <v/>
      </c>
      <c r="AG3644" s="179">
        <f t="shared" ca="1" si="227"/>
        <v>0</v>
      </c>
      <c r="AH3644" s="179">
        <f t="shared" ca="1" si="228"/>
        <v>0</v>
      </c>
    </row>
    <row r="3645" spans="2:34" ht="15.75" x14ac:dyDescent="0.25">
      <c r="B3645">
        <f t="shared" ca="1" si="225"/>
        <v>3633</v>
      </c>
      <c r="C3645" t="str">
        <f ca="1">IFERROR(VLOOKUP(B3645,'SKT LİSTESİ'!F:F,1,0),"")</f>
        <v/>
      </c>
      <c r="E3645" s="128" t="str">
        <f ca="1">IFERROR(IF($C3645="","",VLOOKUP(FİLTRE!$C3645,'SKT LİSTESİ'!$F:$S,5,0)),"")</f>
        <v/>
      </c>
      <c r="F3645" s="129" t="str">
        <f ca="1">IFERROR(IF($C3645="","",VLOOKUP(FİLTRE!$C3645,'SKT LİSTESİ'!$F:$S,7,0)),"")</f>
        <v/>
      </c>
      <c r="G3645" s="130" t="str">
        <f ca="1">IFERROR(IF($C3645="","",VLOOKUP(FİLTRE!$C3645,'SKT LİSTESİ'!$F:$S,8,0)),"")</f>
        <v/>
      </c>
      <c r="H3645" s="131" t="str">
        <f ca="1">IF(E3645="","",IF($C3645="","",VLOOKUP(FİLTRE!$C3645,'SKT LİSTESİ'!$F:$S,9,0)))</f>
        <v/>
      </c>
      <c r="I3645" s="132" t="str">
        <f ca="1">IFERROR(IF($C3645="","",VLOOKUP(FİLTRE!$C3645,'SKT LİSTESİ'!$F:$S,10,0)),"")</f>
        <v/>
      </c>
      <c r="J3645" s="133" t="str">
        <f ca="1">IFERROR(IF($C3645="","",VLOOKUP(FİLTRE!$C3645,'SKT LİSTESİ'!$F:$S,11,0)),"")</f>
        <v/>
      </c>
      <c r="K3645" s="134" t="str">
        <f ca="1">IFERROR(IF($C3645="","",VLOOKUP(FİLTRE!$C3645,'SKT LİSTESİ'!$F:$S,12,0)),"")</f>
        <v/>
      </c>
      <c r="L3645" s="134" t="str">
        <f ca="1">IFERROR(IF($C3645="","",VLOOKUP(FİLTRE!$C3645,'SKT LİSTESİ'!$F:$S,13,0)),"")</f>
        <v/>
      </c>
      <c r="M3645" s="135" t="str">
        <f ca="1">IFERROR(IF($C3645="","",VLOOKUP(FİLTRE!$C3645,'SKT LİSTESİ'!$F:$AJ,14,0)),"")</f>
        <v/>
      </c>
      <c r="N3645" s="31" t="str">
        <f ca="1">IFERROR(IF($C3645="","",VLOOKUP(FİLTRE!$C3645,'SKT LİSTESİ'!$F:$AJ,22,0)),"")</f>
        <v/>
      </c>
      <c r="O3645" s="136" t="str">
        <f ca="1">IFERROR(IF($C3645="","",VLOOKUP(FİLTRE!$C3645,'SKT LİSTESİ'!$F:$AJ,23,0)),"")</f>
        <v/>
      </c>
      <c r="P3645" s="31"/>
      <c r="Q3645" s="31"/>
      <c r="R3645" s="137" t="str">
        <f ca="1">(IFERROR(IF($C3645="","",VLOOKUP(FİLTRE!$C3645,'SKT LİSTESİ'!$F:$AJ,15,0)),""))</f>
        <v/>
      </c>
      <c r="S3645" s="138" t="str">
        <f ca="1">IFERROR(IF($C3645="","",VLOOKUP(FİLTRE!$C3645,'SKT LİSTESİ'!$F:$AJ,16,0)),"")</f>
        <v/>
      </c>
      <c r="AF3645" s="179" t="str">
        <f t="shared" ca="1" si="226"/>
        <v/>
      </c>
      <c r="AG3645" s="179">
        <f t="shared" ca="1" si="227"/>
        <v>0</v>
      </c>
      <c r="AH3645" s="179">
        <f t="shared" ca="1" si="228"/>
        <v>0</v>
      </c>
    </row>
    <row r="3646" spans="2:34" ht="15.75" x14ac:dyDescent="0.25">
      <c r="B3646">
        <f t="shared" ca="1" si="225"/>
        <v>3634</v>
      </c>
      <c r="C3646" t="str">
        <f ca="1">IFERROR(VLOOKUP(B3646,'SKT LİSTESİ'!F:F,1,0),"")</f>
        <v/>
      </c>
      <c r="E3646" s="128" t="str">
        <f ca="1">IFERROR(IF($C3646="","",VLOOKUP(FİLTRE!$C3646,'SKT LİSTESİ'!$F:$S,5,0)),"")</f>
        <v/>
      </c>
      <c r="F3646" s="129" t="str">
        <f ca="1">IFERROR(IF($C3646="","",VLOOKUP(FİLTRE!$C3646,'SKT LİSTESİ'!$F:$S,7,0)),"")</f>
        <v/>
      </c>
      <c r="G3646" s="130" t="str">
        <f ca="1">IFERROR(IF($C3646="","",VLOOKUP(FİLTRE!$C3646,'SKT LİSTESİ'!$F:$S,8,0)),"")</f>
        <v/>
      </c>
      <c r="H3646" s="131" t="str">
        <f ca="1">IF(E3646="","",IF($C3646="","",VLOOKUP(FİLTRE!$C3646,'SKT LİSTESİ'!$F:$S,9,0)))</f>
        <v/>
      </c>
      <c r="I3646" s="132" t="str">
        <f ca="1">IFERROR(IF($C3646="","",VLOOKUP(FİLTRE!$C3646,'SKT LİSTESİ'!$F:$S,10,0)),"")</f>
        <v/>
      </c>
      <c r="J3646" s="133" t="str">
        <f ca="1">IFERROR(IF($C3646="","",VLOOKUP(FİLTRE!$C3646,'SKT LİSTESİ'!$F:$S,11,0)),"")</f>
        <v/>
      </c>
      <c r="K3646" s="134" t="str">
        <f ca="1">IFERROR(IF($C3646="","",VLOOKUP(FİLTRE!$C3646,'SKT LİSTESİ'!$F:$S,12,0)),"")</f>
        <v/>
      </c>
      <c r="L3646" s="134" t="str">
        <f ca="1">IFERROR(IF($C3646="","",VLOOKUP(FİLTRE!$C3646,'SKT LİSTESİ'!$F:$S,13,0)),"")</f>
        <v/>
      </c>
      <c r="M3646" s="135" t="str">
        <f ca="1">IFERROR(IF($C3646="","",VLOOKUP(FİLTRE!$C3646,'SKT LİSTESİ'!$F:$AJ,14,0)),"")</f>
        <v/>
      </c>
      <c r="N3646" s="31" t="str">
        <f ca="1">IFERROR(IF($C3646="","",VLOOKUP(FİLTRE!$C3646,'SKT LİSTESİ'!$F:$AJ,22,0)),"")</f>
        <v/>
      </c>
      <c r="O3646" s="136" t="str">
        <f ca="1">IFERROR(IF($C3646="","",VLOOKUP(FİLTRE!$C3646,'SKT LİSTESİ'!$F:$AJ,23,0)),"")</f>
        <v/>
      </c>
      <c r="P3646" s="31"/>
      <c r="Q3646" s="31"/>
      <c r="R3646" s="137" t="str">
        <f ca="1">(IFERROR(IF($C3646="","",VLOOKUP(FİLTRE!$C3646,'SKT LİSTESİ'!$F:$AJ,15,0)),""))</f>
        <v/>
      </c>
      <c r="S3646" s="138" t="str">
        <f ca="1">IFERROR(IF($C3646="","",VLOOKUP(FİLTRE!$C3646,'SKT LİSTESİ'!$F:$AJ,16,0)),"")</f>
        <v/>
      </c>
      <c r="AF3646" s="179" t="str">
        <f t="shared" ca="1" si="226"/>
        <v/>
      </c>
      <c r="AG3646" s="179">
        <f t="shared" ca="1" si="227"/>
        <v>0</v>
      </c>
      <c r="AH3646" s="179">
        <f t="shared" ca="1" si="228"/>
        <v>0</v>
      </c>
    </row>
    <row r="3647" spans="2:34" ht="15.75" x14ac:dyDescent="0.25">
      <c r="B3647">
        <f t="shared" ca="1" si="225"/>
        <v>3635</v>
      </c>
      <c r="C3647" t="str">
        <f ca="1">IFERROR(VLOOKUP(B3647,'SKT LİSTESİ'!F:F,1,0),"")</f>
        <v/>
      </c>
      <c r="E3647" s="128" t="str">
        <f ca="1">IFERROR(IF($C3647="","",VLOOKUP(FİLTRE!$C3647,'SKT LİSTESİ'!$F:$S,5,0)),"")</f>
        <v/>
      </c>
      <c r="F3647" s="129" t="str">
        <f ca="1">IFERROR(IF($C3647="","",VLOOKUP(FİLTRE!$C3647,'SKT LİSTESİ'!$F:$S,7,0)),"")</f>
        <v/>
      </c>
      <c r="G3647" s="130" t="str">
        <f ca="1">IFERROR(IF($C3647="","",VLOOKUP(FİLTRE!$C3647,'SKT LİSTESİ'!$F:$S,8,0)),"")</f>
        <v/>
      </c>
      <c r="H3647" s="131" t="str">
        <f ca="1">IF(E3647="","",IF($C3647="","",VLOOKUP(FİLTRE!$C3647,'SKT LİSTESİ'!$F:$S,9,0)))</f>
        <v/>
      </c>
      <c r="I3647" s="132" t="str">
        <f ca="1">IFERROR(IF($C3647="","",VLOOKUP(FİLTRE!$C3647,'SKT LİSTESİ'!$F:$S,10,0)),"")</f>
        <v/>
      </c>
      <c r="J3647" s="133" t="str">
        <f ca="1">IFERROR(IF($C3647="","",VLOOKUP(FİLTRE!$C3647,'SKT LİSTESİ'!$F:$S,11,0)),"")</f>
        <v/>
      </c>
      <c r="K3647" s="134" t="str">
        <f ca="1">IFERROR(IF($C3647="","",VLOOKUP(FİLTRE!$C3647,'SKT LİSTESİ'!$F:$S,12,0)),"")</f>
        <v/>
      </c>
      <c r="L3647" s="134" t="str">
        <f ca="1">IFERROR(IF($C3647="","",VLOOKUP(FİLTRE!$C3647,'SKT LİSTESİ'!$F:$S,13,0)),"")</f>
        <v/>
      </c>
      <c r="M3647" s="135" t="str">
        <f ca="1">IFERROR(IF($C3647="","",VLOOKUP(FİLTRE!$C3647,'SKT LİSTESİ'!$F:$AJ,14,0)),"")</f>
        <v/>
      </c>
      <c r="N3647" s="31" t="str">
        <f ca="1">IFERROR(IF($C3647="","",VLOOKUP(FİLTRE!$C3647,'SKT LİSTESİ'!$F:$AJ,22,0)),"")</f>
        <v/>
      </c>
      <c r="O3647" s="136" t="str">
        <f ca="1">IFERROR(IF($C3647="","",VLOOKUP(FİLTRE!$C3647,'SKT LİSTESİ'!$F:$AJ,23,0)),"")</f>
        <v/>
      </c>
      <c r="P3647" s="31"/>
      <c r="Q3647" s="31"/>
      <c r="R3647" s="137" t="str">
        <f ca="1">(IFERROR(IF($C3647="","",VLOOKUP(FİLTRE!$C3647,'SKT LİSTESİ'!$F:$AJ,15,0)),""))</f>
        <v/>
      </c>
      <c r="S3647" s="138" t="str">
        <f ca="1">IFERROR(IF($C3647="","",VLOOKUP(FİLTRE!$C3647,'SKT LİSTESİ'!$F:$AJ,16,0)),"")</f>
        <v/>
      </c>
      <c r="AF3647" s="179" t="str">
        <f t="shared" ca="1" si="226"/>
        <v/>
      </c>
      <c r="AG3647" s="179">
        <f t="shared" ca="1" si="227"/>
        <v>0</v>
      </c>
      <c r="AH3647" s="179">
        <f t="shared" ca="1" si="228"/>
        <v>0</v>
      </c>
    </row>
    <row r="3648" spans="2:34" ht="15.75" x14ac:dyDescent="0.25">
      <c r="B3648">
        <f t="shared" ca="1" si="225"/>
        <v>3636</v>
      </c>
      <c r="C3648" t="str">
        <f ca="1">IFERROR(VLOOKUP(B3648,'SKT LİSTESİ'!F:F,1,0),"")</f>
        <v/>
      </c>
      <c r="E3648" s="128" t="str">
        <f ca="1">IFERROR(IF($C3648="","",VLOOKUP(FİLTRE!$C3648,'SKT LİSTESİ'!$F:$S,5,0)),"")</f>
        <v/>
      </c>
      <c r="F3648" s="129" t="str">
        <f ca="1">IFERROR(IF($C3648="","",VLOOKUP(FİLTRE!$C3648,'SKT LİSTESİ'!$F:$S,7,0)),"")</f>
        <v/>
      </c>
      <c r="G3648" s="130" t="str">
        <f ca="1">IFERROR(IF($C3648="","",VLOOKUP(FİLTRE!$C3648,'SKT LİSTESİ'!$F:$S,8,0)),"")</f>
        <v/>
      </c>
      <c r="H3648" s="131" t="str">
        <f ca="1">IF(E3648="","",IF($C3648="","",VLOOKUP(FİLTRE!$C3648,'SKT LİSTESİ'!$F:$S,9,0)))</f>
        <v/>
      </c>
      <c r="I3648" s="132" t="str">
        <f ca="1">IFERROR(IF($C3648="","",VLOOKUP(FİLTRE!$C3648,'SKT LİSTESİ'!$F:$S,10,0)),"")</f>
        <v/>
      </c>
      <c r="J3648" s="133" t="str">
        <f ca="1">IFERROR(IF($C3648="","",VLOOKUP(FİLTRE!$C3648,'SKT LİSTESİ'!$F:$S,11,0)),"")</f>
        <v/>
      </c>
      <c r="K3648" s="134" t="str">
        <f ca="1">IFERROR(IF($C3648="","",VLOOKUP(FİLTRE!$C3648,'SKT LİSTESİ'!$F:$S,12,0)),"")</f>
        <v/>
      </c>
      <c r="L3648" s="134" t="str">
        <f ca="1">IFERROR(IF($C3648="","",VLOOKUP(FİLTRE!$C3648,'SKT LİSTESİ'!$F:$S,13,0)),"")</f>
        <v/>
      </c>
      <c r="M3648" s="135" t="str">
        <f ca="1">IFERROR(IF($C3648="","",VLOOKUP(FİLTRE!$C3648,'SKT LİSTESİ'!$F:$AJ,14,0)),"")</f>
        <v/>
      </c>
      <c r="N3648" s="31" t="str">
        <f ca="1">IFERROR(IF($C3648="","",VLOOKUP(FİLTRE!$C3648,'SKT LİSTESİ'!$F:$AJ,22,0)),"")</f>
        <v/>
      </c>
      <c r="O3648" s="136" t="str">
        <f ca="1">IFERROR(IF($C3648="","",VLOOKUP(FİLTRE!$C3648,'SKT LİSTESİ'!$F:$AJ,23,0)),"")</f>
        <v/>
      </c>
      <c r="P3648" s="31"/>
      <c r="Q3648" s="31"/>
      <c r="R3648" s="137" t="str">
        <f ca="1">(IFERROR(IF($C3648="","",VLOOKUP(FİLTRE!$C3648,'SKT LİSTESİ'!$F:$AJ,15,0)),""))</f>
        <v/>
      </c>
      <c r="S3648" s="138" t="str">
        <f ca="1">IFERROR(IF($C3648="","",VLOOKUP(FİLTRE!$C3648,'SKT LİSTESİ'!$F:$AJ,16,0)),"")</f>
        <v/>
      </c>
      <c r="AF3648" s="179" t="str">
        <f t="shared" ca="1" si="226"/>
        <v/>
      </c>
      <c r="AG3648" s="179">
        <f t="shared" ca="1" si="227"/>
        <v>0</v>
      </c>
      <c r="AH3648" s="179">
        <f t="shared" ca="1" si="228"/>
        <v>0</v>
      </c>
    </row>
    <row r="3649" spans="2:34" ht="15.75" x14ac:dyDescent="0.25">
      <c r="B3649">
        <f t="shared" ca="1" si="225"/>
        <v>3637</v>
      </c>
      <c r="C3649" t="str">
        <f ca="1">IFERROR(VLOOKUP(B3649,'SKT LİSTESİ'!F:F,1,0),"")</f>
        <v/>
      </c>
      <c r="E3649" s="128" t="str">
        <f ca="1">IFERROR(IF($C3649="","",VLOOKUP(FİLTRE!$C3649,'SKT LİSTESİ'!$F:$S,5,0)),"")</f>
        <v/>
      </c>
      <c r="F3649" s="129" t="str">
        <f ca="1">IFERROR(IF($C3649="","",VLOOKUP(FİLTRE!$C3649,'SKT LİSTESİ'!$F:$S,7,0)),"")</f>
        <v/>
      </c>
      <c r="G3649" s="130" t="str">
        <f ca="1">IFERROR(IF($C3649="","",VLOOKUP(FİLTRE!$C3649,'SKT LİSTESİ'!$F:$S,8,0)),"")</f>
        <v/>
      </c>
      <c r="H3649" s="131" t="str">
        <f ca="1">IF(E3649="","",IF($C3649="","",VLOOKUP(FİLTRE!$C3649,'SKT LİSTESİ'!$F:$S,9,0)))</f>
        <v/>
      </c>
      <c r="I3649" s="132" t="str">
        <f ca="1">IFERROR(IF($C3649="","",VLOOKUP(FİLTRE!$C3649,'SKT LİSTESİ'!$F:$S,10,0)),"")</f>
        <v/>
      </c>
      <c r="J3649" s="133" t="str">
        <f ca="1">IFERROR(IF($C3649="","",VLOOKUP(FİLTRE!$C3649,'SKT LİSTESİ'!$F:$S,11,0)),"")</f>
        <v/>
      </c>
      <c r="K3649" s="134" t="str">
        <f ca="1">IFERROR(IF($C3649="","",VLOOKUP(FİLTRE!$C3649,'SKT LİSTESİ'!$F:$S,12,0)),"")</f>
        <v/>
      </c>
      <c r="L3649" s="134" t="str">
        <f ca="1">IFERROR(IF($C3649="","",VLOOKUP(FİLTRE!$C3649,'SKT LİSTESİ'!$F:$S,13,0)),"")</f>
        <v/>
      </c>
      <c r="M3649" s="135" t="str">
        <f ca="1">IFERROR(IF($C3649="","",VLOOKUP(FİLTRE!$C3649,'SKT LİSTESİ'!$F:$AJ,14,0)),"")</f>
        <v/>
      </c>
      <c r="N3649" s="31" t="str">
        <f ca="1">IFERROR(IF($C3649="","",VLOOKUP(FİLTRE!$C3649,'SKT LİSTESİ'!$F:$AJ,22,0)),"")</f>
        <v/>
      </c>
      <c r="O3649" s="136" t="str">
        <f ca="1">IFERROR(IF($C3649="","",VLOOKUP(FİLTRE!$C3649,'SKT LİSTESİ'!$F:$AJ,23,0)),"")</f>
        <v/>
      </c>
      <c r="P3649" s="31"/>
      <c r="Q3649" s="31"/>
      <c r="R3649" s="137" t="str">
        <f ca="1">(IFERROR(IF($C3649="","",VLOOKUP(FİLTRE!$C3649,'SKT LİSTESİ'!$F:$AJ,15,0)),""))</f>
        <v/>
      </c>
      <c r="S3649" s="138" t="str">
        <f ca="1">IFERROR(IF($C3649="","",VLOOKUP(FİLTRE!$C3649,'SKT LİSTESİ'!$F:$AJ,16,0)),"")</f>
        <v/>
      </c>
      <c r="AF3649" s="179" t="str">
        <f t="shared" ca="1" si="226"/>
        <v/>
      </c>
      <c r="AG3649" s="179">
        <f t="shared" ca="1" si="227"/>
        <v>0</v>
      </c>
      <c r="AH3649" s="179">
        <f t="shared" ca="1" si="228"/>
        <v>0</v>
      </c>
    </row>
    <row r="3650" spans="2:34" ht="15.75" x14ac:dyDescent="0.25">
      <c r="B3650">
        <f t="shared" ca="1" si="225"/>
        <v>3638</v>
      </c>
      <c r="C3650" t="str">
        <f ca="1">IFERROR(VLOOKUP(B3650,'SKT LİSTESİ'!F:F,1,0),"")</f>
        <v/>
      </c>
      <c r="E3650" s="128" t="str">
        <f ca="1">IFERROR(IF($C3650="","",VLOOKUP(FİLTRE!$C3650,'SKT LİSTESİ'!$F:$S,5,0)),"")</f>
        <v/>
      </c>
      <c r="F3650" s="129" t="str">
        <f ca="1">IFERROR(IF($C3650="","",VLOOKUP(FİLTRE!$C3650,'SKT LİSTESİ'!$F:$S,7,0)),"")</f>
        <v/>
      </c>
      <c r="G3650" s="130" t="str">
        <f ca="1">IFERROR(IF($C3650="","",VLOOKUP(FİLTRE!$C3650,'SKT LİSTESİ'!$F:$S,8,0)),"")</f>
        <v/>
      </c>
      <c r="H3650" s="131" t="str">
        <f ca="1">IF(E3650="","",IF($C3650="","",VLOOKUP(FİLTRE!$C3650,'SKT LİSTESİ'!$F:$S,9,0)))</f>
        <v/>
      </c>
      <c r="I3650" s="132" t="str">
        <f ca="1">IFERROR(IF($C3650="","",VLOOKUP(FİLTRE!$C3650,'SKT LİSTESİ'!$F:$S,10,0)),"")</f>
        <v/>
      </c>
      <c r="J3650" s="133" t="str">
        <f ca="1">IFERROR(IF($C3650="","",VLOOKUP(FİLTRE!$C3650,'SKT LİSTESİ'!$F:$S,11,0)),"")</f>
        <v/>
      </c>
      <c r="K3650" s="134" t="str">
        <f ca="1">IFERROR(IF($C3650="","",VLOOKUP(FİLTRE!$C3650,'SKT LİSTESİ'!$F:$S,12,0)),"")</f>
        <v/>
      </c>
      <c r="L3650" s="134" t="str">
        <f ca="1">IFERROR(IF($C3650="","",VLOOKUP(FİLTRE!$C3650,'SKT LİSTESİ'!$F:$S,13,0)),"")</f>
        <v/>
      </c>
      <c r="M3650" s="135" t="str">
        <f ca="1">IFERROR(IF($C3650="","",VLOOKUP(FİLTRE!$C3650,'SKT LİSTESİ'!$F:$AJ,14,0)),"")</f>
        <v/>
      </c>
      <c r="N3650" s="31" t="str">
        <f ca="1">IFERROR(IF($C3650="","",VLOOKUP(FİLTRE!$C3650,'SKT LİSTESİ'!$F:$AJ,22,0)),"")</f>
        <v/>
      </c>
      <c r="O3650" s="136" t="str">
        <f ca="1">IFERROR(IF($C3650="","",VLOOKUP(FİLTRE!$C3650,'SKT LİSTESİ'!$F:$AJ,23,0)),"")</f>
        <v/>
      </c>
      <c r="P3650" s="31"/>
      <c r="Q3650" s="31"/>
      <c r="R3650" s="137" t="str">
        <f ca="1">(IFERROR(IF($C3650="","",VLOOKUP(FİLTRE!$C3650,'SKT LİSTESİ'!$F:$AJ,15,0)),""))</f>
        <v/>
      </c>
      <c r="S3650" s="138" t="str">
        <f ca="1">IFERROR(IF($C3650="","",VLOOKUP(FİLTRE!$C3650,'SKT LİSTESİ'!$F:$AJ,16,0)),"")</f>
        <v/>
      </c>
      <c r="AF3650" s="179" t="str">
        <f t="shared" ca="1" si="226"/>
        <v/>
      </c>
      <c r="AG3650" s="179">
        <f t="shared" ca="1" si="227"/>
        <v>0</v>
      </c>
      <c r="AH3650" s="179">
        <f t="shared" ca="1" si="228"/>
        <v>0</v>
      </c>
    </row>
    <row r="3651" spans="2:34" ht="15.75" x14ac:dyDescent="0.25">
      <c r="B3651">
        <f t="shared" ca="1" si="225"/>
        <v>3639</v>
      </c>
      <c r="C3651" t="str">
        <f ca="1">IFERROR(VLOOKUP(B3651,'SKT LİSTESİ'!F:F,1,0),"")</f>
        <v/>
      </c>
      <c r="E3651" s="128" t="str">
        <f ca="1">IFERROR(IF($C3651="","",VLOOKUP(FİLTRE!$C3651,'SKT LİSTESİ'!$F:$S,5,0)),"")</f>
        <v/>
      </c>
      <c r="F3651" s="129" t="str">
        <f ca="1">IFERROR(IF($C3651="","",VLOOKUP(FİLTRE!$C3651,'SKT LİSTESİ'!$F:$S,7,0)),"")</f>
        <v/>
      </c>
      <c r="G3651" s="130" t="str">
        <f ca="1">IFERROR(IF($C3651="","",VLOOKUP(FİLTRE!$C3651,'SKT LİSTESİ'!$F:$S,8,0)),"")</f>
        <v/>
      </c>
      <c r="H3651" s="131" t="str">
        <f ca="1">IF(E3651="","",IF($C3651="","",VLOOKUP(FİLTRE!$C3651,'SKT LİSTESİ'!$F:$S,9,0)))</f>
        <v/>
      </c>
      <c r="I3651" s="132" t="str">
        <f ca="1">IFERROR(IF($C3651="","",VLOOKUP(FİLTRE!$C3651,'SKT LİSTESİ'!$F:$S,10,0)),"")</f>
        <v/>
      </c>
      <c r="J3651" s="133" t="str">
        <f ca="1">IFERROR(IF($C3651="","",VLOOKUP(FİLTRE!$C3651,'SKT LİSTESİ'!$F:$S,11,0)),"")</f>
        <v/>
      </c>
      <c r="K3651" s="134" t="str">
        <f ca="1">IFERROR(IF($C3651="","",VLOOKUP(FİLTRE!$C3651,'SKT LİSTESİ'!$F:$S,12,0)),"")</f>
        <v/>
      </c>
      <c r="L3651" s="134" t="str">
        <f ca="1">IFERROR(IF($C3651="","",VLOOKUP(FİLTRE!$C3651,'SKT LİSTESİ'!$F:$S,13,0)),"")</f>
        <v/>
      </c>
      <c r="M3651" s="135" t="str">
        <f ca="1">IFERROR(IF($C3651="","",VLOOKUP(FİLTRE!$C3651,'SKT LİSTESİ'!$F:$AJ,14,0)),"")</f>
        <v/>
      </c>
      <c r="N3651" s="31" t="str">
        <f ca="1">IFERROR(IF($C3651="","",VLOOKUP(FİLTRE!$C3651,'SKT LİSTESİ'!$F:$AJ,22,0)),"")</f>
        <v/>
      </c>
      <c r="O3651" s="136" t="str">
        <f ca="1">IFERROR(IF($C3651="","",VLOOKUP(FİLTRE!$C3651,'SKT LİSTESİ'!$F:$AJ,23,0)),"")</f>
        <v/>
      </c>
      <c r="P3651" s="31"/>
      <c r="Q3651" s="31"/>
      <c r="R3651" s="137" t="str">
        <f ca="1">(IFERROR(IF($C3651="","",VLOOKUP(FİLTRE!$C3651,'SKT LİSTESİ'!$F:$AJ,15,0)),""))</f>
        <v/>
      </c>
      <c r="S3651" s="138" t="str">
        <f ca="1">IFERROR(IF($C3651="","",VLOOKUP(FİLTRE!$C3651,'SKT LİSTESİ'!$F:$AJ,16,0)),"")</f>
        <v/>
      </c>
      <c r="AF3651" s="179" t="str">
        <f t="shared" ca="1" si="226"/>
        <v/>
      </c>
      <c r="AG3651" s="179">
        <f t="shared" ca="1" si="227"/>
        <v>0</v>
      </c>
      <c r="AH3651" s="179">
        <f t="shared" ca="1" si="228"/>
        <v>0</v>
      </c>
    </row>
    <row r="3652" spans="2:34" ht="15.75" x14ac:dyDescent="0.25">
      <c r="B3652">
        <f t="shared" ca="1" si="225"/>
        <v>3640</v>
      </c>
      <c r="C3652" t="str">
        <f ca="1">IFERROR(VLOOKUP(B3652,'SKT LİSTESİ'!F:F,1,0),"")</f>
        <v/>
      </c>
      <c r="E3652" s="128" t="str">
        <f ca="1">IFERROR(IF($C3652="","",VLOOKUP(FİLTRE!$C3652,'SKT LİSTESİ'!$F:$S,5,0)),"")</f>
        <v/>
      </c>
      <c r="F3652" s="129" t="str">
        <f ca="1">IFERROR(IF($C3652="","",VLOOKUP(FİLTRE!$C3652,'SKT LİSTESİ'!$F:$S,7,0)),"")</f>
        <v/>
      </c>
      <c r="G3652" s="130" t="str">
        <f ca="1">IFERROR(IF($C3652="","",VLOOKUP(FİLTRE!$C3652,'SKT LİSTESİ'!$F:$S,8,0)),"")</f>
        <v/>
      </c>
      <c r="H3652" s="131" t="str">
        <f ca="1">IF(E3652="","",IF($C3652="","",VLOOKUP(FİLTRE!$C3652,'SKT LİSTESİ'!$F:$S,9,0)))</f>
        <v/>
      </c>
      <c r="I3652" s="132" t="str">
        <f ca="1">IFERROR(IF($C3652="","",VLOOKUP(FİLTRE!$C3652,'SKT LİSTESİ'!$F:$S,10,0)),"")</f>
        <v/>
      </c>
      <c r="J3652" s="133" t="str">
        <f ca="1">IFERROR(IF($C3652="","",VLOOKUP(FİLTRE!$C3652,'SKT LİSTESİ'!$F:$S,11,0)),"")</f>
        <v/>
      </c>
      <c r="K3652" s="134" t="str">
        <f ca="1">IFERROR(IF($C3652="","",VLOOKUP(FİLTRE!$C3652,'SKT LİSTESİ'!$F:$S,12,0)),"")</f>
        <v/>
      </c>
      <c r="L3652" s="134" t="str">
        <f ca="1">IFERROR(IF($C3652="","",VLOOKUP(FİLTRE!$C3652,'SKT LİSTESİ'!$F:$S,13,0)),"")</f>
        <v/>
      </c>
      <c r="M3652" s="135" t="str">
        <f ca="1">IFERROR(IF($C3652="","",VLOOKUP(FİLTRE!$C3652,'SKT LİSTESİ'!$F:$AJ,14,0)),"")</f>
        <v/>
      </c>
      <c r="N3652" s="31" t="str">
        <f ca="1">IFERROR(IF($C3652="","",VLOOKUP(FİLTRE!$C3652,'SKT LİSTESİ'!$F:$AJ,22,0)),"")</f>
        <v/>
      </c>
      <c r="O3652" s="136" t="str">
        <f ca="1">IFERROR(IF($C3652="","",VLOOKUP(FİLTRE!$C3652,'SKT LİSTESİ'!$F:$AJ,23,0)),"")</f>
        <v/>
      </c>
      <c r="P3652" s="31"/>
      <c r="Q3652" s="31"/>
      <c r="R3652" s="137" t="str">
        <f ca="1">(IFERROR(IF($C3652="","",VLOOKUP(FİLTRE!$C3652,'SKT LİSTESİ'!$F:$AJ,15,0)),""))</f>
        <v/>
      </c>
      <c r="S3652" s="138" t="str">
        <f ca="1">IFERROR(IF($C3652="","",VLOOKUP(FİLTRE!$C3652,'SKT LİSTESİ'!$F:$AJ,16,0)),"")</f>
        <v/>
      </c>
      <c r="AF3652" s="179" t="str">
        <f t="shared" ca="1" si="226"/>
        <v/>
      </c>
      <c r="AG3652" s="179">
        <f t="shared" ca="1" si="227"/>
        <v>0</v>
      </c>
      <c r="AH3652" s="179">
        <f t="shared" ca="1" si="228"/>
        <v>0</v>
      </c>
    </row>
    <row r="3653" spans="2:34" ht="15.75" x14ac:dyDescent="0.25">
      <c r="B3653">
        <f t="shared" ca="1" si="225"/>
        <v>3641</v>
      </c>
      <c r="C3653" t="str">
        <f ca="1">IFERROR(VLOOKUP(B3653,'SKT LİSTESİ'!F:F,1,0),"")</f>
        <v/>
      </c>
      <c r="E3653" s="128" t="str">
        <f ca="1">IFERROR(IF($C3653="","",VLOOKUP(FİLTRE!$C3653,'SKT LİSTESİ'!$F:$S,5,0)),"")</f>
        <v/>
      </c>
      <c r="F3653" s="129" t="str">
        <f ca="1">IFERROR(IF($C3653="","",VLOOKUP(FİLTRE!$C3653,'SKT LİSTESİ'!$F:$S,7,0)),"")</f>
        <v/>
      </c>
      <c r="G3653" s="130" t="str">
        <f ca="1">IFERROR(IF($C3653="","",VLOOKUP(FİLTRE!$C3653,'SKT LİSTESİ'!$F:$S,8,0)),"")</f>
        <v/>
      </c>
      <c r="H3653" s="131" t="str">
        <f ca="1">IF(E3653="","",IF($C3653="","",VLOOKUP(FİLTRE!$C3653,'SKT LİSTESİ'!$F:$S,9,0)))</f>
        <v/>
      </c>
      <c r="I3653" s="132" t="str">
        <f ca="1">IFERROR(IF($C3653="","",VLOOKUP(FİLTRE!$C3653,'SKT LİSTESİ'!$F:$S,10,0)),"")</f>
        <v/>
      </c>
      <c r="J3653" s="133" t="str">
        <f ca="1">IFERROR(IF($C3653="","",VLOOKUP(FİLTRE!$C3653,'SKT LİSTESİ'!$F:$S,11,0)),"")</f>
        <v/>
      </c>
      <c r="K3653" s="134" t="str">
        <f ca="1">IFERROR(IF($C3653="","",VLOOKUP(FİLTRE!$C3653,'SKT LİSTESİ'!$F:$S,12,0)),"")</f>
        <v/>
      </c>
      <c r="L3653" s="134" t="str">
        <f ca="1">IFERROR(IF($C3653="","",VLOOKUP(FİLTRE!$C3653,'SKT LİSTESİ'!$F:$S,13,0)),"")</f>
        <v/>
      </c>
      <c r="M3653" s="135" t="str">
        <f ca="1">IFERROR(IF($C3653="","",VLOOKUP(FİLTRE!$C3653,'SKT LİSTESİ'!$F:$AJ,14,0)),"")</f>
        <v/>
      </c>
      <c r="N3653" s="31" t="str">
        <f ca="1">IFERROR(IF($C3653="","",VLOOKUP(FİLTRE!$C3653,'SKT LİSTESİ'!$F:$AJ,22,0)),"")</f>
        <v/>
      </c>
      <c r="O3653" s="136" t="str">
        <f ca="1">IFERROR(IF($C3653="","",VLOOKUP(FİLTRE!$C3653,'SKT LİSTESİ'!$F:$AJ,23,0)),"")</f>
        <v/>
      </c>
      <c r="P3653" s="31"/>
      <c r="Q3653" s="31"/>
      <c r="R3653" s="137" t="str">
        <f ca="1">(IFERROR(IF($C3653="","",VLOOKUP(FİLTRE!$C3653,'SKT LİSTESİ'!$F:$AJ,15,0)),""))</f>
        <v/>
      </c>
      <c r="S3653" s="138" t="str">
        <f ca="1">IFERROR(IF($C3653="","",VLOOKUP(FİLTRE!$C3653,'SKT LİSTESİ'!$F:$AJ,16,0)),"")</f>
        <v/>
      </c>
      <c r="AF3653" s="179" t="str">
        <f t="shared" ca="1" si="226"/>
        <v/>
      </c>
      <c r="AG3653" s="179">
        <f t="shared" ca="1" si="227"/>
        <v>0</v>
      </c>
      <c r="AH3653" s="179">
        <f t="shared" ca="1" si="228"/>
        <v>0</v>
      </c>
    </row>
    <row r="3654" spans="2:34" ht="15.75" x14ac:dyDescent="0.25">
      <c r="B3654">
        <f t="shared" ca="1" si="225"/>
        <v>3642</v>
      </c>
      <c r="C3654" t="str">
        <f ca="1">IFERROR(VLOOKUP(B3654,'SKT LİSTESİ'!F:F,1,0),"")</f>
        <v/>
      </c>
      <c r="E3654" s="128" t="str">
        <f ca="1">IFERROR(IF($C3654="","",VLOOKUP(FİLTRE!$C3654,'SKT LİSTESİ'!$F:$S,5,0)),"")</f>
        <v/>
      </c>
      <c r="F3654" s="129" t="str">
        <f ca="1">IFERROR(IF($C3654="","",VLOOKUP(FİLTRE!$C3654,'SKT LİSTESİ'!$F:$S,7,0)),"")</f>
        <v/>
      </c>
      <c r="G3654" s="130" t="str">
        <f ca="1">IFERROR(IF($C3654="","",VLOOKUP(FİLTRE!$C3654,'SKT LİSTESİ'!$F:$S,8,0)),"")</f>
        <v/>
      </c>
      <c r="H3654" s="131" t="str">
        <f ca="1">IF(E3654="","",IF($C3654="","",VLOOKUP(FİLTRE!$C3654,'SKT LİSTESİ'!$F:$S,9,0)))</f>
        <v/>
      </c>
      <c r="I3654" s="132" t="str">
        <f ca="1">IFERROR(IF($C3654="","",VLOOKUP(FİLTRE!$C3654,'SKT LİSTESİ'!$F:$S,10,0)),"")</f>
        <v/>
      </c>
      <c r="J3654" s="133" t="str">
        <f ca="1">IFERROR(IF($C3654="","",VLOOKUP(FİLTRE!$C3654,'SKT LİSTESİ'!$F:$S,11,0)),"")</f>
        <v/>
      </c>
      <c r="K3654" s="134" t="str">
        <f ca="1">IFERROR(IF($C3654="","",VLOOKUP(FİLTRE!$C3654,'SKT LİSTESİ'!$F:$S,12,0)),"")</f>
        <v/>
      </c>
      <c r="L3654" s="134" t="str">
        <f ca="1">IFERROR(IF($C3654="","",VLOOKUP(FİLTRE!$C3654,'SKT LİSTESİ'!$F:$S,13,0)),"")</f>
        <v/>
      </c>
      <c r="M3654" s="135" t="str">
        <f ca="1">IFERROR(IF($C3654="","",VLOOKUP(FİLTRE!$C3654,'SKT LİSTESİ'!$F:$AJ,14,0)),"")</f>
        <v/>
      </c>
      <c r="N3654" s="31" t="str">
        <f ca="1">IFERROR(IF($C3654="","",VLOOKUP(FİLTRE!$C3654,'SKT LİSTESİ'!$F:$AJ,22,0)),"")</f>
        <v/>
      </c>
      <c r="O3654" s="136" t="str">
        <f ca="1">IFERROR(IF($C3654="","",VLOOKUP(FİLTRE!$C3654,'SKT LİSTESİ'!$F:$AJ,23,0)),"")</f>
        <v/>
      </c>
      <c r="P3654" s="31"/>
      <c r="Q3654" s="31"/>
      <c r="R3654" s="137" t="str">
        <f ca="1">(IFERROR(IF($C3654="","",VLOOKUP(FİLTRE!$C3654,'SKT LİSTESİ'!$F:$AJ,15,0)),""))</f>
        <v/>
      </c>
      <c r="S3654" s="138" t="str">
        <f ca="1">IFERROR(IF($C3654="","",VLOOKUP(FİLTRE!$C3654,'SKT LİSTESİ'!$F:$AJ,16,0)),"")</f>
        <v/>
      </c>
      <c r="AF3654" s="179" t="str">
        <f t="shared" ca="1" si="226"/>
        <v/>
      </c>
      <c r="AG3654" s="179">
        <f t="shared" ca="1" si="227"/>
        <v>0</v>
      </c>
      <c r="AH3654" s="179">
        <f t="shared" ca="1" si="228"/>
        <v>0</v>
      </c>
    </row>
    <row r="3655" spans="2:34" ht="15.75" x14ac:dyDescent="0.25">
      <c r="B3655">
        <f t="shared" ca="1" si="225"/>
        <v>3643</v>
      </c>
      <c r="C3655" t="str">
        <f ca="1">IFERROR(VLOOKUP(B3655,'SKT LİSTESİ'!F:F,1,0),"")</f>
        <v/>
      </c>
      <c r="E3655" s="128" t="str">
        <f ca="1">IFERROR(IF($C3655="","",VLOOKUP(FİLTRE!$C3655,'SKT LİSTESİ'!$F:$S,5,0)),"")</f>
        <v/>
      </c>
      <c r="F3655" s="129" t="str">
        <f ca="1">IFERROR(IF($C3655="","",VLOOKUP(FİLTRE!$C3655,'SKT LİSTESİ'!$F:$S,7,0)),"")</f>
        <v/>
      </c>
      <c r="G3655" s="130" t="str">
        <f ca="1">IFERROR(IF($C3655="","",VLOOKUP(FİLTRE!$C3655,'SKT LİSTESİ'!$F:$S,8,0)),"")</f>
        <v/>
      </c>
      <c r="H3655" s="131" t="str">
        <f ca="1">IF(E3655="","",IF($C3655="","",VLOOKUP(FİLTRE!$C3655,'SKT LİSTESİ'!$F:$S,9,0)))</f>
        <v/>
      </c>
      <c r="I3655" s="132" t="str">
        <f ca="1">IFERROR(IF($C3655="","",VLOOKUP(FİLTRE!$C3655,'SKT LİSTESİ'!$F:$S,10,0)),"")</f>
        <v/>
      </c>
      <c r="J3655" s="133" t="str">
        <f ca="1">IFERROR(IF($C3655="","",VLOOKUP(FİLTRE!$C3655,'SKT LİSTESİ'!$F:$S,11,0)),"")</f>
        <v/>
      </c>
      <c r="K3655" s="134" t="str">
        <f ca="1">IFERROR(IF($C3655="","",VLOOKUP(FİLTRE!$C3655,'SKT LİSTESİ'!$F:$S,12,0)),"")</f>
        <v/>
      </c>
      <c r="L3655" s="134" t="str">
        <f ca="1">IFERROR(IF($C3655="","",VLOOKUP(FİLTRE!$C3655,'SKT LİSTESİ'!$F:$S,13,0)),"")</f>
        <v/>
      </c>
      <c r="M3655" s="135" t="str">
        <f ca="1">IFERROR(IF($C3655="","",VLOOKUP(FİLTRE!$C3655,'SKT LİSTESİ'!$F:$AJ,14,0)),"")</f>
        <v/>
      </c>
      <c r="N3655" s="31" t="str">
        <f ca="1">IFERROR(IF($C3655="","",VLOOKUP(FİLTRE!$C3655,'SKT LİSTESİ'!$F:$AJ,22,0)),"")</f>
        <v/>
      </c>
      <c r="O3655" s="136" t="str">
        <f ca="1">IFERROR(IF($C3655="","",VLOOKUP(FİLTRE!$C3655,'SKT LİSTESİ'!$F:$AJ,23,0)),"")</f>
        <v/>
      </c>
      <c r="P3655" s="31"/>
      <c r="Q3655" s="31"/>
      <c r="R3655" s="137" t="str">
        <f ca="1">(IFERROR(IF($C3655="","",VLOOKUP(FİLTRE!$C3655,'SKT LİSTESİ'!$F:$AJ,15,0)),""))</f>
        <v/>
      </c>
      <c r="S3655" s="138" t="str">
        <f ca="1">IFERROR(IF($C3655="","",VLOOKUP(FİLTRE!$C3655,'SKT LİSTESİ'!$F:$AJ,16,0)),"")</f>
        <v/>
      </c>
      <c r="AF3655" s="179" t="str">
        <f t="shared" ca="1" si="226"/>
        <v/>
      </c>
      <c r="AG3655" s="179">
        <f t="shared" ca="1" si="227"/>
        <v>0</v>
      </c>
      <c r="AH3655" s="179">
        <f t="shared" ca="1" si="228"/>
        <v>0</v>
      </c>
    </row>
    <row r="3656" spans="2:34" ht="15.75" x14ac:dyDescent="0.25">
      <c r="B3656">
        <f t="shared" ca="1" si="225"/>
        <v>3644</v>
      </c>
      <c r="C3656" t="str">
        <f ca="1">IFERROR(VLOOKUP(B3656,'SKT LİSTESİ'!F:F,1,0),"")</f>
        <v/>
      </c>
      <c r="E3656" s="128" t="str">
        <f ca="1">IFERROR(IF($C3656="","",VLOOKUP(FİLTRE!$C3656,'SKT LİSTESİ'!$F:$S,5,0)),"")</f>
        <v/>
      </c>
      <c r="F3656" s="129" t="str">
        <f ca="1">IFERROR(IF($C3656="","",VLOOKUP(FİLTRE!$C3656,'SKT LİSTESİ'!$F:$S,7,0)),"")</f>
        <v/>
      </c>
      <c r="G3656" s="130" t="str">
        <f ca="1">IFERROR(IF($C3656="","",VLOOKUP(FİLTRE!$C3656,'SKT LİSTESİ'!$F:$S,8,0)),"")</f>
        <v/>
      </c>
      <c r="H3656" s="131" t="str">
        <f ca="1">IF(E3656="","",IF($C3656="","",VLOOKUP(FİLTRE!$C3656,'SKT LİSTESİ'!$F:$S,9,0)))</f>
        <v/>
      </c>
      <c r="I3656" s="132" t="str">
        <f ca="1">IFERROR(IF($C3656="","",VLOOKUP(FİLTRE!$C3656,'SKT LİSTESİ'!$F:$S,10,0)),"")</f>
        <v/>
      </c>
      <c r="J3656" s="133" t="str">
        <f ca="1">IFERROR(IF($C3656="","",VLOOKUP(FİLTRE!$C3656,'SKT LİSTESİ'!$F:$S,11,0)),"")</f>
        <v/>
      </c>
      <c r="K3656" s="134" t="str">
        <f ca="1">IFERROR(IF($C3656="","",VLOOKUP(FİLTRE!$C3656,'SKT LİSTESİ'!$F:$S,12,0)),"")</f>
        <v/>
      </c>
      <c r="L3656" s="134" t="str">
        <f ca="1">IFERROR(IF($C3656="","",VLOOKUP(FİLTRE!$C3656,'SKT LİSTESİ'!$F:$S,13,0)),"")</f>
        <v/>
      </c>
      <c r="M3656" s="135" t="str">
        <f ca="1">IFERROR(IF($C3656="","",VLOOKUP(FİLTRE!$C3656,'SKT LİSTESİ'!$F:$AJ,14,0)),"")</f>
        <v/>
      </c>
      <c r="N3656" s="31" t="str">
        <f ca="1">IFERROR(IF($C3656="","",VLOOKUP(FİLTRE!$C3656,'SKT LİSTESİ'!$F:$AJ,22,0)),"")</f>
        <v/>
      </c>
      <c r="O3656" s="136" t="str">
        <f ca="1">IFERROR(IF($C3656="","",VLOOKUP(FİLTRE!$C3656,'SKT LİSTESİ'!$F:$AJ,23,0)),"")</f>
        <v/>
      </c>
      <c r="P3656" s="31"/>
      <c r="Q3656" s="31"/>
      <c r="R3656" s="137" t="str">
        <f ca="1">(IFERROR(IF($C3656="","",VLOOKUP(FİLTRE!$C3656,'SKT LİSTESİ'!$F:$AJ,15,0)),""))</f>
        <v/>
      </c>
      <c r="S3656" s="138" t="str">
        <f ca="1">IFERROR(IF($C3656="","",VLOOKUP(FİLTRE!$C3656,'SKT LİSTESİ'!$F:$AJ,16,0)),"")</f>
        <v/>
      </c>
      <c r="AF3656" s="179" t="str">
        <f t="shared" ca="1" si="226"/>
        <v/>
      </c>
      <c r="AG3656" s="179">
        <f t="shared" ca="1" si="227"/>
        <v>0</v>
      </c>
      <c r="AH3656" s="179">
        <f t="shared" ca="1" si="228"/>
        <v>0</v>
      </c>
    </row>
    <row r="3657" spans="2:34" ht="15.75" x14ac:dyDescent="0.25">
      <c r="B3657">
        <f t="shared" ca="1" si="225"/>
        <v>3645</v>
      </c>
      <c r="C3657" t="str">
        <f ca="1">IFERROR(VLOOKUP(B3657,'SKT LİSTESİ'!F:F,1,0),"")</f>
        <v/>
      </c>
      <c r="E3657" s="128" t="str">
        <f ca="1">IFERROR(IF($C3657="","",VLOOKUP(FİLTRE!$C3657,'SKT LİSTESİ'!$F:$S,5,0)),"")</f>
        <v/>
      </c>
      <c r="F3657" s="129" t="str">
        <f ca="1">IFERROR(IF($C3657="","",VLOOKUP(FİLTRE!$C3657,'SKT LİSTESİ'!$F:$S,7,0)),"")</f>
        <v/>
      </c>
      <c r="G3657" s="130" t="str">
        <f ca="1">IFERROR(IF($C3657="","",VLOOKUP(FİLTRE!$C3657,'SKT LİSTESİ'!$F:$S,8,0)),"")</f>
        <v/>
      </c>
      <c r="H3657" s="131" t="str">
        <f ca="1">IF(E3657="","",IF($C3657="","",VLOOKUP(FİLTRE!$C3657,'SKT LİSTESİ'!$F:$S,9,0)))</f>
        <v/>
      </c>
      <c r="I3657" s="132" t="str">
        <f ca="1">IFERROR(IF($C3657="","",VLOOKUP(FİLTRE!$C3657,'SKT LİSTESİ'!$F:$S,10,0)),"")</f>
        <v/>
      </c>
      <c r="J3657" s="133" t="str">
        <f ca="1">IFERROR(IF($C3657="","",VLOOKUP(FİLTRE!$C3657,'SKT LİSTESİ'!$F:$S,11,0)),"")</f>
        <v/>
      </c>
      <c r="K3657" s="134" t="str">
        <f ca="1">IFERROR(IF($C3657="","",VLOOKUP(FİLTRE!$C3657,'SKT LİSTESİ'!$F:$S,12,0)),"")</f>
        <v/>
      </c>
      <c r="L3657" s="134" t="str">
        <f ca="1">IFERROR(IF($C3657="","",VLOOKUP(FİLTRE!$C3657,'SKT LİSTESİ'!$F:$S,13,0)),"")</f>
        <v/>
      </c>
      <c r="M3657" s="135" t="str">
        <f ca="1">IFERROR(IF($C3657="","",VLOOKUP(FİLTRE!$C3657,'SKT LİSTESİ'!$F:$AJ,14,0)),"")</f>
        <v/>
      </c>
      <c r="N3657" s="31" t="str">
        <f ca="1">IFERROR(IF($C3657="","",VLOOKUP(FİLTRE!$C3657,'SKT LİSTESİ'!$F:$AJ,22,0)),"")</f>
        <v/>
      </c>
      <c r="O3657" s="136" t="str">
        <f ca="1">IFERROR(IF($C3657="","",VLOOKUP(FİLTRE!$C3657,'SKT LİSTESİ'!$F:$AJ,23,0)),"")</f>
        <v/>
      </c>
      <c r="P3657" s="31"/>
      <c r="Q3657" s="31"/>
      <c r="R3657" s="137" t="str">
        <f ca="1">(IFERROR(IF($C3657="","",VLOOKUP(FİLTRE!$C3657,'SKT LİSTESİ'!$F:$AJ,15,0)),""))</f>
        <v/>
      </c>
      <c r="S3657" s="138" t="str">
        <f ca="1">IFERROR(IF($C3657="","",VLOOKUP(FİLTRE!$C3657,'SKT LİSTESİ'!$F:$AJ,16,0)),"")</f>
        <v/>
      </c>
      <c r="AF3657" s="179" t="str">
        <f t="shared" ca="1" si="226"/>
        <v/>
      </c>
      <c r="AG3657" s="179">
        <f t="shared" ca="1" si="227"/>
        <v>0</v>
      </c>
      <c r="AH3657" s="179">
        <f t="shared" ca="1" si="228"/>
        <v>0</v>
      </c>
    </row>
    <row r="3658" spans="2:34" ht="15.75" x14ac:dyDescent="0.25">
      <c r="B3658">
        <f t="shared" ca="1" si="225"/>
        <v>3646</v>
      </c>
      <c r="C3658" t="str">
        <f ca="1">IFERROR(VLOOKUP(B3658,'SKT LİSTESİ'!F:F,1,0),"")</f>
        <v/>
      </c>
      <c r="E3658" s="128" t="str">
        <f ca="1">IFERROR(IF($C3658="","",VLOOKUP(FİLTRE!$C3658,'SKT LİSTESİ'!$F:$S,5,0)),"")</f>
        <v/>
      </c>
      <c r="F3658" s="129" t="str">
        <f ca="1">IFERROR(IF($C3658="","",VLOOKUP(FİLTRE!$C3658,'SKT LİSTESİ'!$F:$S,7,0)),"")</f>
        <v/>
      </c>
      <c r="G3658" s="130" t="str">
        <f ca="1">IFERROR(IF($C3658="","",VLOOKUP(FİLTRE!$C3658,'SKT LİSTESİ'!$F:$S,8,0)),"")</f>
        <v/>
      </c>
      <c r="H3658" s="131" t="str">
        <f ca="1">IF(E3658="","",IF($C3658="","",VLOOKUP(FİLTRE!$C3658,'SKT LİSTESİ'!$F:$S,9,0)))</f>
        <v/>
      </c>
      <c r="I3658" s="132" t="str">
        <f ca="1">IFERROR(IF($C3658="","",VLOOKUP(FİLTRE!$C3658,'SKT LİSTESİ'!$F:$S,10,0)),"")</f>
        <v/>
      </c>
      <c r="J3658" s="133" t="str">
        <f ca="1">IFERROR(IF($C3658="","",VLOOKUP(FİLTRE!$C3658,'SKT LİSTESİ'!$F:$S,11,0)),"")</f>
        <v/>
      </c>
      <c r="K3658" s="134" t="str">
        <f ca="1">IFERROR(IF($C3658="","",VLOOKUP(FİLTRE!$C3658,'SKT LİSTESİ'!$F:$S,12,0)),"")</f>
        <v/>
      </c>
      <c r="L3658" s="134" t="str">
        <f ca="1">IFERROR(IF($C3658="","",VLOOKUP(FİLTRE!$C3658,'SKT LİSTESİ'!$F:$S,13,0)),"")</f>
        <v/>
      </c>
      <c r="M3658" s="135" t="str">
        <f ca="1">IFERROR(IF($C3658="","",VLOOKUP(FİLTRE!$C3658,'SKT LİSTESİ'!$F:$AJ,14,0)),"")</f>
        <v/>
      </c>
      <c r="N3658" s="31" t="str">
        <f ca="1">IFERROR(IF($C3658="","",VLOOKUP(FİLTRE!$C3658,'SKT LİSTESİ'!$F:$AJ,22,0)),"")</f>
        <v/>
      </c>
      <c r="O3658" s="136" t="str">
        <f ca="1">IFERROR(IF($C3658="","",VLOOKUP(FİLTRE!$C3658,'SKT LİSTESİ'!$F:$AJ,23,0)),"")</f>
        <v/>
      </c>
      <c r="P3658" s="31"/>
      <c r="Q3658" s="31"/>
      <c r="R3658" s="137" t="str">
        <f ca="1">(IFERROR(IF($C3658="","",VLOOKUP(FİLTRE!$C3658,'SKT LİSTESİ'!$F:$AJ,15,0)),""))</f>
        <v/>
      </c>
      <c r="S3658" s="138" t="str">
        <f ca="1">IFERROR(IF($C3658="","",VLOOKUP(FİLTRE!$C3658,'SKT LİSTESİ'!$F:$AJ,16,0)),"")</f>
        <v/>
      </c>
      <c r="AF3658" s="179" t="str">
        <f t="shared" ca="1" si="226"/>
        <v/>
      </c>
      <c r="AG3658" s="179">
        <f t="shared" ca="1" si="227"/>
        <v>0</v>
      </c>
      <c r="AH3658" s="179">
        <f t="shared" ca="1" si="228"/>
        <v>0</v>
      </c>
    </row>
    <row r="3659" spans="2:34" ht="15.75" x14ac:dyDescent="0.25">
      <c r="B3659">
        <f t="shared" ca="1" si="225"/>
        <v>3647</v>
      </c>
      <c r="C3659" t="str">
        <f ca="1">IFERROR(VLOOKUP(B3659,'SKT LİSTESİ'!F:F,1,0),"")</f>
        <v/>
      </c>
      <c r="E3659" s="128" t="str">
        <f ca="1">IFERROR(IF($C3659="","",VLOOKUP(FİLTRE!$C3659,'SKT LİSTESİ'!$F:$S,5,0)),"")</f>
        <v/>
      </c>
      <c r="F3659" s="129" t="str">
        <f ca="1">IFERROR(IF($C3659="","",VLOOKUP(FİLTRE!$C3659,'SKT LİSTESİ'!$F:$S,7,0)),"")</f>
        <v/>
      </c>
      <c r="G3659" s="130" t="str">
        <f ca="1">IFERROR(IF($C3659="","",VLOOKUP(FİLTRE!$C3659,'SKT LİSTESİ'!$F:$S,8,0)),"")</f>
        <v/>
      </c>
      <c r="H3659" s="131" t="str">
        <f ca="1">IF(E3659="","",IF($C3659="","",VLOOKUP(FİLTRE!$C3659,'SKT LİSTESİ'!$F:$S,9,0)))</f>
        <v/>
      </c>
      <c r="I3659" s="132" t="str">
        <f ca="1">IFERROR(IF($C3659="","",VLOOKUP(FİLTRE!$C3659,'SKT LİSTESİ'!$F:$S,10,0)),"")</f>
        <v/>
      </c>
      <c r="J3659" s="133" t="str">
        <f ca="1">IFERROR(IF($C3659="","",VLOOKUP(FİLTRE!$C3659,'SKT LİSTESİ'!$F:$S,11,0)),"")</f>
        <v/>
      </c>
      <c r="K3659" s="134" t="str">
        <f ca="1">IFERROR(IF($C3659="","",VLOOKUP(FİLTRE!$C3659,'SKT LİSTESİ'!$F:$S,12,0)),"")</f>
        <v/>
      </c>
      <c r="L3659" s="134" t="str">
        <f ca="1">IFERROR(IF($C3659="","",VLOOKUP(FİLTRE!$C3659,'SKT LİSTESİ'!$F:$S,13,0)),"")</f>
        <v/>
      </c>
      <c r="M3659" s="135" t="str">
        <f ca="1">IFERROR(IF($C3659="","",VLOOKUP(FİLTRE!$C3659,'SKT LİSTESİ'!$F:$AJ,14,0)),"")</f>
        <v/>
      </c>
      <c r="N3659" s="31" t="str">
        <f ca="1">IFERROR(IF($C3659="","",VLOOKUP(FİLTRE!$C3659,'SKT LİSTESİ'!$F:$AJ,22,0)),"")</f>
        <v/>
      </c>
      <c r="O3659" s="136" t="str">
        <f ca="1">IFERROR(IF($C3659="","",VLOOKUP(FİLTRE!$C3659,'SKT LİSTESİ'!$F:$AJ,23,0)),"")</f>
        <v/>
      </c>
      <c r="P3659" s="31"/>
      <c r="Q3659" s="31"/>
      <c r="R3659" s="137" t="str">
        <f ca="1">(IFERROR(IF($C3659="","",VLOOKUP(FİLTRE!$C3659,'SKT LİSTESİ'!$F:$AJ,15,0)),""))</f>
        <v/>
      </c>
      <c r="S3659" s="138" t="str">
        <f ca="1">IFERROR(IF($C3659="","",VLOOKUP(FİLTRE!$C3659,'SKT LİSTESİ'!$F:$AJ,16,0)),"")</f>
        <v/>
      </c>
      <c r="AF3659" s="179" t="str">
        <f t="shared" ca="1" si="226"/>
        <v/>
      </c>
      <c r="AG3659" s="179">
        <f t="shared" ca="1" si="227"/>
        <v>0</v>
      </c>
      <c r="AH3659" s="179">
        <f t="shared" ca="1" si="228"/>
        <v>0</v>
      </c>
    </row>
    <row r="3660" spans="2:34" ht="15.75" x14ac:dyDescent="0.25">
      <c r="B3660">
        <f t="shared" ca="1" si="225"/>
        <v>3648</v>
      </c>
      <c r="C3660" t="str">
        <f ca="1">IFERROR(VLOOKUP(B3660,'SKT LİSTESİ'!F:F,1,0),"")</f>
        <v/>
      </c>
      <c r="E3660" s="128" t="str">
        <f ca="1">IFERROR(IF($C3660="","",VLOOKUP(FİLTRE!$C3660,'SKT LİSTESİ'!$F:$S,5,0)),"")</f>
        <v/>
      </c>
      <c r="F3660" s="129" t="str">
        <f ca="1">IFERROR(IF($C3660="","",VLOOKUP(FİLTRE!$C3660,'SKT LİSTESİ'!$F:$S,7,0)),"")</f>
        <v/>
      </c>
      <c r="G3660" s="130" t="str">
        <f ca="1">IFERROR(IF($C3660="","",VLOOKUP(FİLTRE!$C3660,'SKT LİSTESİ'!$F:$S,8,0)),"")</f>
        <v/>
      </c>
      <c r="H3660" s="131" t="str">
        <f ca="1">IF(E3660="","",IF($C3660="","",VLOOKUP(FİLTRE!$C3660,'SKT LİSTESİ'!$F:$S,9,0)))</f>
        <v/>
      </c>
      <c r="I3660" s="132" t="str">
        <f ca="1">IFERROR(IF($C3660="","",VLOOKUP(FİLTRE!$C3660,'SKT LİSTESİ'!$F:$S,10,0)),"")</f>
        <v/>
      </c>
      <c r="J3660" s="133" t="str">
        <f ca="1">IFERROR(IF($C3660="","",VLOOKUP(FİLTRE!$C3660,'SKT LİSTESİ'!$F:$S,11,0)),"")</f>
        <v/>
      </c>
      <c r="K3660" s="134" t="str">
        <f ca="1">IFERROR(IF($C3660="","",VLOOKUP(FİLTRE!$C3660,'SKT LİSTESİ'!$F:$S,12,0)),"")</f>
        <v/>
      </c>
      <c r="L3660" s="134" t="str">
        <f ca="1">IFERROR(IF($C3660="","",VLOOKUP(FİLTRE!$C3660,'SKT LİSTESİ'!$F:$S,13,0)),"")</f>
        <v/>
      </c>
      <c r="M3660" s="135" t="str">
        <f ca="1">IFERROR(IF($C3660="","",VLOOKUP(FİLTRE!$C3660,'SKT LİSTESİ'!$F:$AJ,14,0)),"")</f>
        <v/>
      </c>
      <c r="N3660" s="31" t="str">
        <f ca="1">IFERROR(IF($C3660="","",VLOOKUP(FİLTRE!$C3660,'SKT LİSTESİ'!$F:$AJ,22,0)),"")</f>
        <v/>
      </c>
      <c r="O3660" s="136" t="str">
        <f ca="1">IFERROR(IF($C3660="","",VLOOKUP(FİLTRE!$C3660,'SKT LİSTESİ'!$F:$AJ,23,0)),"")</f>
        <v/>
      </c>
      <c r="P3660" s="31"/>
      <c r="Q3660" s="31"/>
      <c r="R3660" s="137" t="str">
        <f ca="1">(IFERROR(IF($C3660="","",VLOOKUP(FİLTRE!$C3660,'SKT LİSTESİ'!$F:$AJ,15,0)),""))</f>
        <v/>
      </c>
      <c r="S3660" s="138" t="str">
        <f ca="1">IFERROR(IF($C3660="","",VLOOKUP(FİLTRE!$C3660,'SKT LİSTESİ'!$F:$AJ,16,0)),"")</f>
        <v/>
      </c>
      <c r="AF3660" s="179" t="str">
        <f t="shared" ca="1" si="226"/>
        <v/>
      </c>
      <c r="AG3660" s="179">
        <f t="shared" ca="1" si="227"/>
        <v>0</v>
      </c>
      <c r="AH3660" s="179">
        <f t="shared" ca="1" si="228"/>
        <v>0</v>
      </c>
    </row>
    <row r="3661" spans="2:34" ht="15.75" x14ac:dyDescent="0.25">
      <c r="B3661">
        <f t="shared" ca="1" si="225"/>
        <v>3649</v>
      </c>
      <c r="C3661" t="str">
        <f ca="1">IFERROR(VLOOKUP(B3661,'SKT LİSTESİ'!F:F,1,0),"")</f>
        <v/>
      </c>
      <c r="E3661" s="128" t="str">
        <f ca="1">IFERROR(IF($C3661="","",VLOOKUP(FİLTRE!$C3661,'SKT LİSTESİ'!$F:$S,5,0)),"")</f>
        <v/>
      </c>
      <c r="F3661" s="129" t="str">
        <f ca="1">IFERROR(IF($C3661="","",VLOOKUP(FİLTRE!$C3661,'SKT LİSTESİ'!$F:$S,7,0)),"")</f>
        <v/>
      </c>
      <c r="G3661" s="130" t="str">
        <f ca="1">IFERROR(IF($C3661="","",VLOOKUP(FİLTRE!$C3661,'SKT LİSTESİ'!$F:$S,8,0)),"")</f>
        <v/>
      </c>
      <c r="H3661" s="131" t="str">
        <f ca="1">IF(E3661="","",IF($C3661="","",VLOOKUP(FİLTRE!$C3661,'SKT LİSTESİ'!$F:$S,9,0)))</f>
        <v/>
      </c>
      <c r="I3661" s="132" t="str">
        <f ca="1">IFERROR(IF($C3661="","",VLOOKUP(FİLTRE!$C3661,'SKT LİSTESİ'!$F:$S,10,0)),"")</f>
        <v/>
      </c>
      <c r="J3661" s="133" t="str">
        <f ca="1">IFERROR(IF($C3661="","",VLOOKUP(FİLTRE!$C3661,'SKT LİSTESİ'!$F:$S,11,0)),"")</f>
        <v/>
      </c>
      <c r="K3661" s="134" t="str">
        <f ca="1">IFERROR(IF($C3661="","",VLOOKUP(FİLTRE!$C3661,'SKT LİSTESİ'!$F:$S,12,0)),"")</f>
        <v/>
      </c>
      <c r="L3661" s="134" t="str">
        <f ca="1">IFERROR(IF($C3661="","",VLOOKUP(FİLTRE!$C3661,'SKT LİSTESİ'!$F:$S,13,0)),"")</f>
        <v/>
      </c>
      <c r="M3661" s="135" t="str">
        <f ca="1">IFERROR(IF($C3661="","",VLOOKUP(FİLTRE!$C3661,'SKT LİSTESİ'!$F:$AJ,14,0)),"")</f>
        <v/>
      </c>
      <c r="N3661" s="31" t="str">
        <f ca="1">IFERROR(IF($C3661="","",VLOOKUP(FİLTRE!$C3661,'SKT LİSTESİ'!$F:$AJ,22,0)),"")</f>
        <v/>
      </c>
      <c r="O3661" s="136" t="str">
        <f ca="1">IFERROR(IF($C3661="","",VLOOKUP(FİLTRE!$C3661,'SKT LİSTESİ'!$F:$AJ,23,0)),"")</f>
        <v/>
      </c>
      <c r="P3661" s="31"/>
      <c r="Q3661" s="31"/>
      <c r="R3661" s="137" t="str">
        <f ca="1">(IFERROR(IF($C3661="","",VLOOKUP(FİLTRE!$C3661,'SKT LİSTESİ'!$F:$AJ,15,0)),""))</f>
        <v/>
      </c>
      <c r="S3661" s="138" t="str">
        <f ca="1">IFERROR(IF($C3661="","",VLOOKUP(FİLTRE!$C3661,'SKT LİSTESİ'!$F:$AJ,16,0)),"")</f>
        <v/>
      </c>
      <c r="AF3661" s="179" t="str">
        <f t="shared" ca="1" si="226"/>
        <v/>
      </c>
      <c r="AG3661" s="179">
        <f t="shared" ca="1" si="227"/>
        <v>0</v>
      </c>
      <c r="AH3661" s="179">
        <f t="shared" ca="1" si="228"/>
        <v>0</v>
      </c>
    </row>
    <row r="3662" spans="2:34" ht="15.75" x14ac:dyDescent="0.25">
      <c r="B3662">
        <f t="shared" ref="B3662:B3725" ca="1" si="229">IF($Y$2=1,(ROW()-12),"")</f>
        <v>3650</v>
      </c>
      <c r="C3662" t="str">
        <f ca="1">IFERROR(VLOOKUP(B3662,'SKT LİSTESİ'!F:F,1,0),"")</f>
        <v/>
      </c>
      <c r="E3662" s="128" t="str">
        <f ca="1">IFERROR(IF($C3662="","",VLOOKUP(FİLTRE!$C3662,'SKT LİSTESİ'!$F:$S,5,0)),"")</f>
        <v/>
      </c>
      <c r="F3662" s="129" t="str">
        <f ca="1">IFERROR(IF($C3662="","",VLOOKUP(FİLTRE!$C3662,'SKT LİSTESİ'!$F:$S,7,0)),"")</f>
        <v/>
      </c>
      <c r="G3662" s="130" t="str">
        <f ca="1">IFERROR(IF($C3662="","",VLOOKUP(FİLTRE!$C3662,'SKT LİSTESİ'!$F:$S,8,0)),"")</f>
        <v/>
      </c>
      <c r="H3662" s="131" t="str">
        <f ca="1">IF(E3662="","",IF($C3662="","",VLOOKUP(FİLTRE!$C3662,'SKT LİSTESİ'!$F:$S,9,0)))</f>
        <v/>
      </c>
      <c r="I3662" s="132" t="str">
        <f ca="1">IFERROR(IF($C3662="","",VLOOKUP(FİLTRE!$C3662,'SKT LİSTESİ'!$F:$S,10,0)),"")</f>
        <v/>
      </c>
      <c r="J3662" s="133" t="str">
        <f ca="1">IFERROR(IF($C3662="","",VLOOKUP(FİLTRE!$C3662,'SKT LİSTESİ'!$F:$S,11,0)),"")</f>
        <v/>
      </c>
      <c r="K3662" s="134" t="str">
        <f ca="1">IFERROR(IF($C3662="","",VLOOKUP(FİLTRE!$C3662,'SKT LİSTESİ'!$F:$S,12,0)),"")</f>
        <v/>
      </c>
      <c r="L3662" s="134" t="str">
        <f ca="1">IFERROR(IF($C3662="","",VLOOKUP(FİLTRE!$C3662,'SKT LİSTESİ'!$F:$S,13,0)),"")</f>
        <v/>
      </c>
      <c r="M3662" s="135" t="str">
        <f ca="1">IFERROR(IF($C3662="","",VLOOKUP(FİLTRE!$C3662,'SKT LİSTESİ'!$F:$AJ,14,0)),"")</f>
        <v/>
      </c>
      <c r="N3662" s="31" t="str">
        <f ca="1">IFERROR(IF($C3662="","",VLOOKUP(FİLTRE!$C3662,'SKT LİSTESİ'!$F:$AJ,22,0)),"")</f>
        <v/>
      </c>
      <c r="O3662" s="136" t="str">
        <f ca="1">IFERROR(IF($C3662="","",VLOOKUP(FİLTRE!$C3662,'SKT LİSTESİ'!$F:$AJ,23,0)),"")</f>
        <v/>
      </c>
      <c r="P3662" s="31"/>
      <c r="Q3662" s="31"/>
      <c r="R3662" s="137" t="str">
        <f ca="1">(IFERROR(IF($C3662="","",VLOOKUP(FİLTRE!$C3662,'SKT LİSTESİ'!$F:$AJ,15,0)),""))</f>
        <v/>
      </c>
      <c r="S3662" s="138" t="str">
        <f ca="1">IFERROR(IF($C3662="","",VLOOKUP(FİLTRE!$C3662,'SKT LİSTESİ'!$F:$AJ,16,0)),"")</f>
        <v/>
      </c>
      <c r="AF3662" s="179" t="str">
        <f t="shared" ref="AF3662:AF3725" ca="1" si="230">IF(E3662&lt;&gt;"SAYIM",K3662,
(IF(AND(E3662="SAYIM",R3662=0),0,(COUNTIFS(E:E,"SAYIM",F:F,F3662,R:R,"&gt;"&amp;0)))))</f>
        <v/>
      </c>
      <c r="AG3662" s="179">
        <f t="shared" ref="AG3662:AG3725" ca="1" si="231">IF(E3662="SAYIM",(IFERROR(R3662/AF3662,0)),0)</f>
        <v>0</v>
      </c>
      <c r="AH3662" s="179">
        <f t="shared" ref="AH3662:AH3725" ca="1" si="232">IF(E3662="SAYIM",(IFERROR(S3662/AF3662,0)),0)</f>
        <v>0</v>
      </c>
    </row>
    <row r="3663" spans="2:34" ht="15.75" x14ac:dyDescent="0.25">
      <c r="B3663">
        <f t="shared" ca="1" si="229"/>
        <v>3651</v>
      </c>
      <c r="C3663" t="str">
        <f ca="1">IFERROR(VLOOKUP(B3663,'SKT LİSTESİ'!F:F,1,0),"")</f>
        <v/>
      </c>
      <c r="E3663" s="128" t="str">
        <f ca="1">IFERROR(IF($C3663="","",VLOOKUP(FİLTRE!$C3663,'SKT LİSTESİ'!$F:$S,5,0)),"")</f>
        <v/>
      </c>
      <c r="F3663" s="129" t="str">
        <f ca="1">IFERROR(IF($C3663="","",VLOOKUP(FİLTRE!$C3663,'SKT LİSTESİ'!$F:$S,7,0)),"")</f>
        <v/>
      </c>
      <c r="G3663" s="130" t="str">
        <f ca="1">IFERROR(IF($C3663="","",VLOOKUP(FİLTRE!$C3663,'SKT LİSTESİ'!$F:$S,8,0)),"")</f>
        <v/>
      </c>
      <c r="H3663" s="131" t="str">
        <f ca="1">IF(E3663="","",IF($C3663="","",VLOOKUP(FİLTRE!$C3663,'SKT LİSTESİ'!$F:$S,9,0)))</f>
        <v/>
      </c>
      <c r="I3663" s="132" t="str">
        <f ca="1">IFERROR(IF($C3663="","",VLOOKUP(FİLTRE!$C3663,'SKT LİSTESİ'!$F:$S,10,0)),"")</f>
        <v/>
      </c>
      <c r="J3663" s="133" t="str">
        <f ca="1">IFERROR(IF($C3663="","",VLOOKUP(FİLTRE!$C3663,'SKT LİSTESİ'!$F:$S,11,0)),"")</f>
        <v/>
      </c>
      <c r="K3663" s="134" t="str">
        <f ca="1">IFERROR(IF($C3663="","",VLOOKUP(FİLTRE!$C3663,'SKT LİSTESİ'!$F:$S,12,0)),"")</f>
        <v/>
      </c>
      <c r="L3663" s="134" t="str">
        <f ca="1">IFERROR(IF($C3663="","",VLOOKUP(FİLTRE!$C3663,'SKT LİSTESİ'!$F:$S,13,0)),"")</f>
        <v/>
      </c>
      <c r="M3663" s="135" t="str">
        <f ca="1">IFERROR(IF($C3663="","",VLOOKUP(FİLTRE!$C3663,'SKT LİSTESİ'!$F:$AJ,14,0)),"")</f>
        <v/>
      </c>
      <c r="N3663" s="31" t="str">
        <f ca="1">IFERROR(IF($C3663="","",VLOOKUP(FİLTRE!$C3663,'SKT LİSTESİ'!$F:$AJ,22,0)),"")</f>
        <v/>
      </c>
      <c r="O3663" s="136" t="str">
        <f ca="1">IFERROR(IF($C3663="","",VLOOKUP(FİLTRE!$C3663,'SKT LİSTESİ'!$F:$AJ,23,0)),"")</f>
        <v/>
      </c>
      <c r="P3663" s="31"/>
      <c r="Q3663" s="31"/>
      <c r="R3663" s="137" t="str">
        <f ca="1">(IFERROR(IF($C3663="","",VLOOKUP(FİLTRE!$C3663,'SKT LİSTESİ'!$F:$AJ,15,0)),""))</f>
        <v/>
      </c>
      <c r="S3663" s="138" t="str">
        <f ca="1">IFERROR(IF($C3663="","",VLOOKUP(FİLTRE!$C3663,'SKT LİSTESİ'!$F:$AJ,16,0)),"")</f>
        <v/>
      </c>
      <c r="AF3663" s="179" t="str">
        <f t="shared" ca="1" si="230"/>
        <v/>
      </c>
      <c r="AG3663" s="179">
        <f t="shared" ca="1" si="231"/>
        <v>0</v>
      </c>
      <c r="AH3663" s="179">
        <f t="shared" ca="1" si="232"/>
        <v>0</v>
      </c>
    </row>
    <row r="3664" spans="2:34" ht="15.75" x14ac:dyDescent="0.25">
      <c r="B3664">
        <f t="shared" ca="1" si="229"/>
        <v>3652</v>
      </c>
      <c r="C3664" t="str">
        <f ca="1">IFERROR(VLOOKUP(B3664,'SKT LİSTESİ'!F:F,1,0),"")</f>
        <v/>
      </c>
      <c r="E3664" s="128" t="str">
        <f ca="1">IFERROR(IF($C3664="","",VLOOKUP(FİLTRE!$C3664,'SKT LİSTESİ'!$F:$S,5,0)),"")</f>
        <v/>
      </c>
      <c r="F3664" s="129" t="str">
        <f ca="1">IFERROR(IF($C3664="","",VLOOKUP(FİLTRE!$C3664,'SKT LİSTESİ'!$F:$S,7,0)),"")</f>
        <v/>
      </c>
      <c r="G3664" s="130" t="str">
        <f ca="1">IFERROR(IF($C3664="","",VLOOKUP(FİLTRE!$C3664,'SKT LİSTESİ'!$F:$S,8,0)),"")</f>
        <v/>
      </c>
      <c r="H3664" s="131" t="str">
        <f ca="1">IF(E3664="","",IF($C3664="","",VLOOKUP(FİLTRE!$C3664,'SKT LİSTESİ'!$F:$S,9,0)))</f>
        <v/>
      </c>
      <c r="I3664" s="132" t="str">
        <f ca="1">IFERROR(IF($C3664="","",VLOOKUP(FİLTRE!$C3664,'SKT LİSTESİ'!$F:$S,10,0)),"")</f>
        <v/>
      </c>
      <c r="J3664" s="133" t="str">
        <f ca="1">IFERROR(IF($C3664="","",VLOOKUP(FİLTRE!$C3664,'SKT LİSTESİ'!$F:$S,11,0)),"")</f>
        <v/>
      </c>
      <c r="K3664" s="134" t="str">
        <f ca="1">IFERROR(IF($C3664="","",VLOOKUP(FİLTRE!$C3664,'SKT LİSTESİ'!$F:$S,12,0)),"")</f>
        <v/>
      </c>
      <c r="L3664" s="134" t="str">
        <f ca="1">IFERROR(IF($C3664="","",VLOOKUP(FİLTRE!$C3664,'SKT LİSTESİ'!$F:$S,13,0)),"")</f>
        <v/>
      </c>
      <c r="M3664" s="135" t="str">
        <f ca="1">IFERROR(IF($C3664="","",VLOOKUP(FİLTRE!$C3664,'SKT LİSTESİ'!$F:$AJ,14,0)),"")</f>
        <v/>
      </c>
      <c r="N3664" s="31" t="str">
        <f ca="1">IFERROR(IF($C3664="","",VLOOKUP(FİLTRE!$C3664,'SKT LİSTESİ'!$F:$AJ,22,0)),"")</f>
        <v/>
      </c>
      <c r="O3664" s="136" t="str">
        <f ca="1">IFERROR(IF($C3664="","",VLOOKUP(FİLTRE!$C3664,'SKT LİSTESİ'!$F:$AJ,23,0)),"")</f>
        <v/>
      </c>
      <c r="P3664" s="31"/>
      <c r="Q3664" s="31"/>
      <c r="R3664" s="137" t="str">
        <f ca="1">(IFERROR(IF($C3664="","",VLOOKUP(FİLTRE!$C3664,'SKT LİSTESİ'!$F:$AJ,15,0)),""))</f>
        <v/>
      </c>
      <c r="S3664" s="138" t="str">
        <f ca="1">IFERROR(IF($C3664="","",VLOOKUP(FİLTRE!$C3664,'SKT LİSTESİ'!$F:$AJ,16,0)),"")</f>
        <v/>
      </c>
      <c r="AF3664" s="179" t="str">
        <f t="shared" ca="1" si="230"/>
        <v/>
      </c>
      <c r="AG3664" s="179">
        <f t="shared" ca="1" si="231"/>
        <v>0</v>
      </c>
      <c r="AH3664" s="179">
        <f t="shared" ca="1" si="232"/>
        <v>0</v>
      </c>
    </row>
    <row r="3665" spans="2:34" ht="15.75" x14ac:dyDescent="0.25">
      <c r="B3665">
        <f t="shared" ca="1" si="229"/>
        <v>3653</v>
      </c>
      <c r="C3665" t="str">
        <f ca="1">IFERROR(VLOOKUP(B3665,'SKT LİSTESİ'!F:F,1,0),"")</f>
        <v/>
      </c>
      <c r="E3665" s="128" t="str">
        <f ca="1">IFERROR(IF($C3665="","",VLOOKUP(FİLTRE!$C3665,'SKT LİSTESİ'!$F:$S,5,0)),"")</f>
        <v/>
      </c>
      <c r="F3665" s="129" t="str">
        <f ca="1">IFERROR(IF($C3665="","",VLOOKUP(FİLTRE!$C3665,'SKT LİSTESİ'!$F:$S,7,0)),"")</f>
        <v/>
      </c>
      <c r="G3665" s="130" t="str">
        <f ca="1">IFERROR(IF($C3665="","",VLOOKUP(FİLTRE!$C3665,'SKT LİSTESİ'!$F:$S,8,0)),"")</f>
        <v/>
      </c>
      <c r="H3665" s="131" t="str">
        <f ca="1">IF(E3665="","",IF($C3665="","",VLOOKUP(FİLTRE!$C3665,'SKT LİSTESİ'!$F:$S,9,0)))</f>
        <v/>
      </c>
      <c r="I3665" s="132" t="str">
        <f ca="1">IFERROR(IF($C3665="","",VLOOKUP(FİLTRE!$C3665,'SKT LİSTESİ'!$F:$S,10,0)),"")</f>
        <v/>
      </c>
      <c r="J3665" s="133" t="str">
        <f ca="1">IFERROR(IF($C3665="","",VLOOKUP(FİLTRE!$C3665,'SKT LİSTESİ'!$F:$S,11,0)),"")</f>
        <v/>
      </c>
      <c r="K3665" s="134" t="str">
        <f ca="1">IFERROR(IF($C3665="","",VLOOKUP(FİLTRE!$C3665,'SKT LİSTESİ'!$F:$S,12,0)),"")</f>
        <v/>
      </c>
      <c r="L3665" s="134" t="str">
        <f ca="1">IFERROR(IF($C3665="","",VLOOKUP(FİLTRE!$C3665,'SKT LİSTESİ'!$F:$S,13,0)),"")</f>
        <v/>
      </c>
      <c r="M3665" s="135" t="str">
        <f ca="1">IFERROR(IF($C3665="","",VLOOKUP(FİLTRE!$C3665,'SKT LİSTESİ'!$F:$AJ,14,0)),"")</f>
        <v/>
      </c>
      <c r="N3665" s="31" t="str">
        <f ca="1">IFERROR(IF($C3665="","",VLOOKUP(FİLTRE!$C3665,'SKT LİSTESİ'!$F:$AJ,22,0)),"")</f>
        <v/>
      </c>
      <c r="O3665" s="136" t="str">
        <f ca="1">IFERROR(IF($C3665="","",VLOOKUP(FİLTRE!$C3665,'SKT LİSTESİ'!$F:$AJ,23,0)),"")</f>
        <v/>
      </c>
      <c r="P3665" s="31"/>
      <c r="Q3665" s="31"/>
      <c r="R3665" s="137" t="str">
        <f ca="1">(IFERROR(IF($C3665="","",VLOOKUP(FİLTRE!$C3665,'SKT LİSTESİ'!$F:$AJ,15,0)),""))</f>
        <v/>
      </c>
      <c r="S3665" s="138" t="str">
        <f ca="1">IFERROR(IF($C3665="","",VLOOKUP(FİLTRE!$C3665,'SKT LİSTESİ'!$F:$AJ,16,0)),"")</f>
        <v/>
      </c>
      <c r="AF3665" s="179" t="str">
        <f t="shared" ca="1" si="230"/>
        <v/>
      </c>
      <c r="AG3665" s="179">
        <f t="shared" ca="1" si="231"/>
        <v>0</v>
      </c>
      <c r="AH3665" s="179">
        <f t="shared" ca="1" si="232"/>
        <v>0</v>
      </c>
    </row>
    <row r="3666" spans="2:34" ht="15.75" x14ac:dyDescent="0.25">
      <c r="B3666">
        <f t="shared" ca="1" si="229"/>
        <v>3654</v>
      </c>
      <c r="C3666" t="str">
        <f ca="1">IFERROR(VLOOKUP(B3666,'SKT LİSTESİ'!F:F,1,0),"")</f>
        <v/>
      </c>
      <c r="E3666" s="128" t="str">
        <f ca="1">IFERROR(IF($C3666="","",VLOOKUP(FİLTRE!$C3666,'SKT LİSTESİ'!$F:$S,5,0)),"")</f>
        <v/>
      </c>
      <c r="F3666" s="129" t="str">
        <f ca="1">IFERROR(IF($C3666="","",VLOOKUP(FİLTRE!$C3666,'SKT LİSTESİ'!$F:$S,7,0)),"")</f>
        <v/>
      </c>
      <c r="G3666" s="130" t="str">
        <f ca="1">IFERROR(IF($C3666="","",VLOOKUP(FİLTRE!$C3666,'SKT LİSTESİ'!$F:$S,8,0)),"")</f>
        <v/>
      </c>
      <c r="H3666" s="131" t="str">
        <f ca="1">IF(E3666="","",IF($C3666="","",VLOOKUP(FİLTRE!$C3666,'SKT LİSTESİ'!$F:$S,9,0)))</f>
        <v/>
      </c>
      <c r="I3666" s="132" t="str">
        <f ca="1">IFERROR(IF($C3666="","",VLOOKUP(FİLTRE!$C3666,'SKT LİSTESİ'!$F:$S,10,0)),"")</f>
        <v/>
      </c>
      <c r="J3666" s="133" t="str">
        <f ca="1">IFERROR(IF($C3666="","",VLOOKUP(FİLTRE!$C3666,'SKT LİSTESİ'!$F:$S,11,0)),"")</f>
        <v/>
      </c>
      <c r="K3666" s="134" t="str">
        <f ca="1">IFERROR(IF($C3666="","",VLOOKUP(FİLTRE!$C3666,'SKT LİSTESİ'!$F:$S,12,0)),"")</f>
        <v/>
      </c>
      <c r="L3666" s="134" t="str">
        <f ca="1">IFERROR(IF($C3666="","",VLOOKUP(FİLTRE!$C3666,'SKT LİSTESİ'!$F:$S,13,0)),"")</f>
        <v/>
      </c>
      <c r="M3666" s="135" t="str">
        <f ca="1">IFERROR(IF($C3666="","",VLOOKUP(FİLTRE!$C3666,'SKT LİSTESİ'!$F:$AJ,14,0)),"")</f>
        <v/>
      </c>
      <c r="N3666" s="31" t="str">
        <f ca="1">IFERROR(IF($C3666="","",VLOOKUP(FİLTRE!$C3666,'SKT LİSTESİ'!$F:$AJ,22,0)),"")</f>
        <v/>
      </c>
      <c r="O3666" s="136" t="str">
        <f ca="1">IFERROR(IF($C3666="","",VLOOKUP(FİLTRE!$C3666,'SKT LİSTESİ'!$F:$AJ,23,0)),"")</f>
        <v/>
      </c>
      <c r="P3666" s="31"/>
      <c r="Q3666" s="31"/>
      <c r="R3666" s="137" t="str">
        <f ca="1">(IFERROR(IF($C3666="","",VLOOKUP(FİLTRE!$C3666,'SKT LİSTESİ'!$F:$AJ,15,0)),""))</f>
        <v/>
      </c>
      <c r="S3666" s="138" t="str">
        <f ca="1">IFERROR(IF($C3666="","",VLOOKUP(FİLTRE!$C3666,'SKT LİSTESİ'!$F:$AJ,16,0)),"")</f>
        <v/>
      </c>
      <c r="AF3666" s="179" t="str">
        <f t="shared" ca="1" si="230"/>
        <v/>
      </c>
      <c r="AG3666" s="179">
        <f t="shared" ca="1" si="231"/>
        <v>0</v>
      </c>
      <c r="AH3666" s="179">
        <f t="shared" ca="1" si="232"/>
        <v>0</v>
      </c>
    </row>
    <row r="3667" spans="2:34" ht="15.75" x14ac:dyDescent="0.25">
      <c r="B3667">
        <f t="shared" ca="1" si="229"/>
        <v>3655</v>
      </c>
      <c r="C3667" t="str">
        <f ca="1">IFERROR(VLOOKUP(B3667,'SKT LİSTESİ'!F:F,1,0),"")</f>
        <v/>
      </c>
      <c r="E3667" s="128" t="str">
        <f ca="1">IFERROR(IF($C3667="","",VLOOKUP(FİLTRE!$C3667,'SKT LİSTESİ'!$F:$S,5,0)),"")</f>
        <v/>
      </c>
      <c r="F3667" s="129" t="str">
        <f ca="1">IFERROR(IF($C3667="","",VLOOKUP(FİLTRE!$C3667,'SKT LİSTESİ'!$F:$S,7,0)),"")</f>
        <v/>
      </c>
      <c r="G3667" s="130" t="str">
        <f ca="1">IFERROR(IF($C3667="","",VLOOKUP(FİLTRE!$C3667,'SKT LİSTESİ'!$F:$S,8,0)),"")</f>
        <v/>
      </c>
      <c r="H3667" s="131" t="str">
        <f ca="1">IF(E3667="","",IF($C3667="","",VLOOKUP(FİLTRE!$C3667,'SKT LİSTESİ'!$F:$S,9,0)))</f>
        <v/>
      </c>
      <c r="I3667" s="132" t="str">
        <f ca="1">IFERROR(IF($C3667="","",VLOOKUP(FİLTRE!$C3667,'SKT LİSTESİ'!$F:$S,10,0)),"")</f>
        <v/>
      </c>
      <c r="J3667" s="133" t="str">
        <f ca="1">IFERROR(IF($C3667="","",VLOOKUP(FİLTRE!$C3667,'SKT LİSTESİ'!$F:$S,11,0)),"")</f>
        <v/>
      </c>
      <c r="K3667" s="134" t="str">
        <f ca="1">IFERROR(IF($C3667="","",VLOOKUP(FİLTRE!$C3667,'SKT LİSTESİ'!$F:$S,12,0)),"")</f>
        <v/>
      </c>
      <c r="L3667" s="134" t="str">
        <f ca="1">IFERROR(IF($C3667="","",VLOOKUP(FİLTRE!$C3667,'SKT LİSTESİ'!$F:$S,13,0)),"")</f>
        <v/>
      </c>
      <c r="M3667" s="135" t="str">
        <f ca="1">IFERROR(IF($C3667="","",VLOOKUP(FİLTRE!$C3667,'SKT LİSTESİ'!$F:$AJ,14,0)),"")</f>
        <v/>
      </c>
      <c r="N3667" s="31" t="str">
        <f ca="1">IFERROR(IF($C3667="","",VLOOKUP(FİLTRE!$C3667,'SKT LİSTESİ'!$F:$AJ,22,0)),"")</f>
        <v/>
      </c>
      <c r="O3667" s="136" t="str">
        <f ca="1">IFERROR(IF($C3667="","",VLOOKUP(FİLTRE!$C3667,'SKT LİSTESİ'!$F:$AJ,23,0)),"")</f>
        <v/>
      </c>
      <c r="P3667" s="31"/>
      <c r="Q3667" s="31"/>
      <c r="R3667" s="137" t="str">
        <f ca="1">(IFERROR(IF($C3667="","",VLOOKUP(FİLTRE!$C3667,'SKT LİSTESİ'!$F:$AJ,15,0)),""))</f>
        <v/>
      </c>
      <c r="S3667" s="138" t="str">
        <f ca="1">IFERROR(IF($C3667="","",VLOOKUP(FİLTRE!$C3667,'SKT LİSTESİ'!$F:$AJ,16,0)),"")</f>
        <v/>
      </c>
      <c r="AF3667" s="179" t="str">
        <f t="shared" ca="1" si="230"/>
        <v/>
      </c>
      <c r="AG3667" s="179">
        <f t="shared" ca="1" si="231"/>
        <v>0</v>
      </c>
      <c r="AH3667" s="179">
        <f t="shared" ca="1" si="232"/>
        <v>0</v>
      </c>
    </row>
    <row r="3668" spans="2:34" ht="15.75" x14ac:dyDescent="0.25">
      <c r="B3668">
        <f t="shared" ca="1" si="229"/>
        <v>3656</v>
      </c>
      <c r="C3668" t="str">
        <f ca="1">IFERROR(VLOOKUP(B3668,'SKT LİSTESİ'!F:F,1,0),"")</f>
        <v/>
      </c>
      <c r="E3668" s="128" t="str">
        <f ca="1">IFERROR(IF($C3668="","",VLOOKUP(FİLTRE!$C3668,'SKT LİSTESİ'!$F:$S,5,0)),"")</f>
        <v/>
      </c>
      <c r="F3668" s="129" t="str">
        <f ca="1">IFERROR(IF($C3668="","",VLOOKUP(FİLTRE!$C3668,'SKT LİSTESİ'!$F:$S,7,0)),"")</f>
        <v/>
      </c>
      <c r="G3668" s="130" t="str">
        <f ca="1">IFERROR(IF($C3668="","",VLOOKUP(FİLTRE!$C3668,'SKT LİSTESİ'!$F:$S,8,0)),"")</f>
        <v/>
      </c>
      <c r="H3668" s="131" t="str">
        <f ca="1">IF(E3668="","",IF($C3668="","",VLOOKUP(FİLTRE!$C3668,'SKT LİSTESİ'!$F:$S,9,0)))</f>
        <v/>
      </c>
      <c r="I3668" s="132" t="str">
        <f ca="1">IFERROR(IF($C3668="","",VLOOKUP(FİLTRE!$C3668,'SKT LİSTESİ'!$F:$S,10,0)),"")</f>
        <v/>
      </c>
      <c r="J3668" s="133" t="str">
        <f ca="1">IFERROR(IF($C3668="","",VLOOKUP(FİLTRE!$C3668,'SKT LİSTESİ'!$F:$S,11,0)),"")</f>
        <v/>
      </c>
      <c r="K3668" s="134" t="str">
        <f ca="1">IFERROR(IF($C3668="","",VLOOKUP(FİLTRE!$C3668,'SKT LİSTESİ'!$F:$S,12,0)),"")</f>
        <v/>
      </c>
      <c r="L3668" s="134" t="str">
        <f ca="1">IFERROR(IF($C3668="","",VLOOKUP(FİLTRE!$C3668,'SKT LİSTESİ'!$F:$S,13,0)),"")</f>
        <v/>
      </c>
      <c r="M3668" s="135" t="str">
        <f ca="1">IFERROR(IF($C3668="","",VLOOKUP(FİLTRE!$C3668,'SKT LİSTESİ'!$F:$AJ,14,0)),"")</f>
        <v/>
      </c>
      <c r="N3668" s="31" t="str">
        <f ca="1">IFERROR(IF($C3668="","",VLOOKUP(FİLTRE!$C3668,'SKT LİSTESİ'!$F:$AJ,22,0)),"")</f>
        <v/>
      </c>
      <c r="O3668" s="136" t="str">
        <f ca="1">IFERROR(IF($C3668="","",VLOOKUP(FİLTRE!$C3668,'SKT LİSTESİ'!$F:$AJ,23,0)),"")</f>
        <v/>
      </c>
      <c r="P3668" s="31"/>
      <c r="Q3668" s="31"/>
      <c r="R3668" s="137" t="str">
        <f ca="1">(IFERROR(IF($C3668="","",VLOOKUP(FİLTRE!$C3668,'SKT LİSTESİ'!$F:$AJ,15,0)),""))</f>
        <v/>
      </c>
      <c r="S3668" s="138" t="str">
        <f ca="1">IFERROR(IF($C3668="","",VLOOKUP(FİLTRE!$C3668,'SKT LİSTESİ'!$F:$AJ,16,0)),"")</f>
        <v/>
      </c>
      <c r="AF3668" s="179" t="str">
        <f t="shared" ca="1" si="230"/>
        <v/>
      </c>
      <c r="AG3668" s="179">
        <f t="shared" ca="1" si="231"/>
        <v>0</v>
      </c>
      <c r="AH3668" s="179">
        <f t="shared" ca="1" si="232"/>
        <v>0</v>
      </c>
    </row>
    <row r="3669" spans="2:34" ht="15.75" x14ac:dyDescent="0.25">
      <c r="B3669">
        <f t="shared" ca="1" si="229"/>
        <v>3657</v>
      </c>
      <c r="C3669" t="str">
        <f ca="1">IFERROR(VLOOKUP(B3669,'SKT LİSTESİ'!F:F,1,0),"")</f>
        <v/>
      </c>
      <c r="E3669" s="128" t="str">
        <f ca="1">IFERROR(IF($C3669="","",VLOOKUP(FİLTRE!$C3669,'SKT LİSTESİ'!$F:$S,5,0)),"")</f>
        <v/>
      </c>
      <c r="F3669" s="129" t="str">
        <f ca="1">IFERROR(IF($C3669="","",VLOOKUP(FİLTRE!$C3669,'SKT LİSTESİ'!$F:$S,7,0)),"")</f>
        <v/>
      </c>
      <c r="G3669" s="130" t="str">
        <f ca="1">IFERROR(IF($C3669="","",VLOOKUP(FİLTRE!$C3669,'SKT LİSTESİ'!$F:$S,8,0)),"")</f>
        <v/>
      </c>
      <c r="H3669" s="131" t="str">
        <f ca="1">IF(E3669="","",IF($C3669="","",VLOOKUP(FİLTRE!$C3669,'SKT LİSTESİ'!$F:$S,9,0)))</f>
        <v/>
      </c>
      <c r="I3669" s="132" t="str">
        <f ca="1">IFERROR(IF($C3669="","",VLOOKUP(FİLTRE!$C3669,'SKT LİSTESİ'!$F:$S,10,0)),"")</f>
        <v/>
      </c>
      <c r="J3669" s="133" t="str">
        <f ca="1">IFERROR(IF($C3669="","",VLOOKUP(FİLTRE!$C3669,'SKT LİSTESİ'!$F:$S,11,0)),"")</f>
        <v/>
      </c>
      <c r="K3669" s="134" t="str">
        <f ca="1">IFERROR(IF($C3669="","",VLOOKUP(FİLTRE!$C3669,'SKT LİSTESİ'!$F:$S,12,0)),"")</f>
        <v/>
      </c>
      <c r="L3669" s="134" t="str">
        <f ca="1">IFERROR(IF($C3669="","",VLOOKUP(FİLTRE!$C3669,'SKT LİSTESİ'!$F:$S,13,0)),"")</f>
        <v/>
      </c>
      <c r="M3669" s="135" t="str">
        <f ca="1">IFERROR(IF($C3669="","",VLOOKUP(FİLTRE!$C3669,'SKT LİSTESİ'!$F:$AJ,14,0)),"")</f>
        <v/>
      </c>
      <c r="N3669" s="31" t="str">
        <f ca="1">IFERROR(IF($C3669="","",VLOOKUP(FİLTRE!$C3669,'SKT LİSTESİ'!$F:$AJ,22,0)),"")</f>
        <v/>
      </c>
      <c r="O3669" s="136" t="str">
        <f ca="1">IFERROR(IF($C3669="","",VLOOKUP(FİLTRE!$C3669,'SKT LİSTESİ'!$F:$AJ,23,0)),"")</f>
        <v/>
      </c>
      <c r="P3669" s="31"/>
      <c r="Q3669" s="31"/>
      <c r="R3669" s="137" t="str">
        <f ca="1">(IFERROR(IF($C3669="","",VLOOKUP(FİLTRE!$C3669,'SKT LİSTESİ'!$F:$AJ,15,0)),""))</f>
        <v/>
      </c>
      <c r="S3669" s="138" t="str">
        <f ca="1">IFERROR(IF($C3669="","",VLOOKUP(FİLTRE!$C3669,'SKT LİSTESİ'!$F:$AJ,16,0)),"")</f>
        <v/>
      </c>
      <c r="AF3669" s="179" t="str">
        <f t="shared" ca="1" si="230"/>
        <v/>
      </c>
      <c r="AG3669" s="179">
        <f t="shared" ca="1" si="231"/>
        <v>0</v>
      </c>
      <c r="AH3669" s="179">
        <f t="shared" ca="1" si="232"/>
        <v>0</v>
      </c>
    </row>
    <row r="3670" spans="2:34" ht="15.75" x14ac:dyDescent="0.25">
      <c r="B3670">
        <f t="shared" ca="1" si="229"/>
        <v>3658</v>
      </c>
      <c r="C3670" t="str">
        <f ca="1">IFERROR(VLOOKUP(B3670,'SKT LİSTESİ'!F:F,1,0),"")</f>
        <v/>
      </c>
      <c r="E3670" s="128" t="str">
        <f ca="1">IFERROR(IF($C3670="","",VLOOKUP(FİLTRE!$C3670,'SKT LİSTESİ'!$F:$S,5,0)),"")</f>
        <v/>
      </c>
      <c r="F3670" s="129" t="str">
        <f ca="1">IFERROR(IF($C3670="","",VLOOKUP(FİLTRE!$C3670,'SKT LİSTESİ'!$F:$S,7,0)),"")</f>
        <v/>
      </c>
      <c r="G3670" s="130" t="str">
        <f ca="1">IFERROR(IF($C3670="","",VLOOKUP(FİLTRE!$C3670,'SKT LİSTESİ'!$F:$S,8,0)),"")</f>
        <v/>
      </c>
      <c r="H3670" s="131" t="str">
        <f ca="1">IF(E3670="","",IF($C3670="","",VLOOKUP(FİLTRE!$C3670,'SKT LİSTESİ'!$F:$S,9,0)))</f>
        <v/>
      </c>
      <c r="I3670" s="132" t="str">
        <f ca="1">IFERROR(IF($C3670="","",VLOOKUP(FİLTRE!$C3670,'SKT LİSTESİ'!$F:$S,10,0)),"")</f>
        <v/>
      </c>
      <c r="J3670" s="133" t="str">
        <f ca="1">IFERROR(IF($C3670="","",VLOOKUP(FİLTRE!$C3670,'SKT LİSTESİ'!$F:$S,11,0)),"")</f>
        <v/>
      </c>
      <c r="K3670" s="134" t="str">
        <f ca="1">IFERROR(IF($C3670="","",VLOOKUP(FİLTRE!$C3670,'SKT LİSTESİ'!$F:$S,12,0)),"")</f>
        <v/>
      </c>
      <c r="L3670" s="134" t="str">
        <f ca="1">IFERROR(IF($C3670="","",VLOOKUP(FİLTRE!$C3670,'SKT LİSTESİ'!$F:$S,13,0)),"")</f>
        <v/>
      </c>
      <c r="M3670" s="135" t="str">
        <f ca="1">IFERROR(IF($C3670="","",VLOOKUP(FİLTRE!$C3670,'SKT LİSTESİ'!$F:$AJ,14,0)),"")</f>
        <v/>
      </c>
      <c r="N3670" s="31" t="str">
        <f ca="1">IFERROR(IF($C3670="","",VLOOKUP(FİLTRE!$C3670,'SKT LİSTESİ'!$F:$AJ,22,0)),"")</f>
        <v/>
      </c>
      <c r="O3670" s="136" t="str">
        <f ca="1">IFERROR(IF($C3670="","",VLOOKUP(FİLTRE!$C3670,'SKT LİSTESİ'!$F:$AJ,23,0)),"")</f>
        <v/>
      </c>
      <c r="P3670" s="31"/>
      <c r="Q3670" s="31"/>
      <c r="R3670" s="137" t="str">
        <f ca="1">(IFERROR(IF($C3670="","",VLOOKUP(FİLTRE!$C3670,'SKT LİSTESİ'!$F:$AJ,15,0)),""))</f>
        <v/>
      </c>
      <c r="S3670" s="138" t="str">
        <f ca="1">IFERROR(IF($C3670="","",VLOOKUP(FİLTRE!$C3670,'SKT LİSTESİ'!$F:$AJ,16,0)),"")</f>
        <v/>
      </c>
      <c r="AF3670" s="179" t="str">
        <f t="shared" ca="1" si="230"/>
        <v/>
      </c>
      <c r="AG3670" s="179">
        <f t="shared" ca="1" si="231"/>
        <v>0</v>
      </c>
      <c r="AH3670" s="179">
        <f t="shared" ca="1" si="232"/>
        <v>0</v>
      </c>
    </row>
    <row r="3671" spans="2:34" ht="15.75" x14ac:dyDescent="0.25">
      <c r="B3671">
        <f t="shared" ca="1" si="229"/>
        <v>3659</v>
      </c>
      <c r="C3671" t="str">
        <f ca="1">IFERROR(VLOOKUP(B3671,'SKT LİSTESİ'!F:F,1,0),"")</f>
        <v/>
      </c>
      <c r="E3671" s="128" t="str">
        <f ca="1">IFERROR(IF($C3671="","",VLOOKUP(FİLTRE!$C3671,'SKT LİSTESİ'!$F:$S,5,0)),"")</f>
        <v/>
      </c>
      <c r="F3671" s="129" t="str">
        <f ca="1">IFERROR(IF($C3671="","",VLOOKUP(FİLTRE!$C3671,'SKT LİSTESİ'!$F:$S,7,0)),"")</f>
        <v/>
      </c>
      <c r="G3671" s="130" t="str">
        <f ca="1">IFERROR(IF($C3671="","",VLOOKUP(FİLTRE!$C3671,'SKT LİSTESİ'!$F:$S,8,0)),"")</f>
        <v/>
      </c>
      <c r="H3671" s="131" t="str">
        <f ca="1">IF(E3671="","",IF($C3671="","",VLOOKUP(FİLTRE!$C3671,'SKT LİSTESİ'!$F:$S,9,0)))</f>
        <v/>
      </c>
      <c r="I3671" s="132" t="str">
        <f ca="1">IFERROR(IF($C3671="","",VLOOKUP(FİLTRE!$C3671,'SKT LİSTESİ'!$F:$S,10,0)),"")</f>
        <v/>
      </c>
      <c r="J3671" s="133" t="str">
        <f ca="1">IFERROR(IF($C3671="","",VLOOKUP(FİLTRE!$C3671,'SKT LİSTESİ'!$F:$S,11,0)),"")</f>
        <v/>
      </c>
      <c r="K3671" s="134" t="str">
        <f ca="1">IFERROR(IF($C3671="","",VLOOKUP(FİLTRE!$C3671,'SKT LİSTESİ'!$F:$S,12,0)),"")</f>
        <v/>
      </c>
      <c r="L3671" s="134" t="str">
        <f ca="1">IFERROR(IF($C3671="","",VLOOKUP(FİLTRE!$C3671,'SKT LİSTESİ'!$F:$S,13,0)),"")</f>
        <v/>
      </c>
      <c r="M3671" s="135" t="str">
        <f ca="1">IFERROR(IF($C3671="","",VLOOKUP(FİLTRE!$C3671,'SKT LİSTESİ'!$F:$AJ,14,0)),"")</f>
        <v/>
      </c>
      <c r="N3671" s="31" t="str">
        <f ca="1">IFERROR(IF($C3671="","",VLOOKUP(FİLTRE!$C3671,'SKT LİSTESİ'!$F:$AJ,22,0)),"")</f>
        <v/>
      </c>
      <c r="O3671" s="136" t="str">
        <f ca="1">IFERROR(IF($C3671="","",VLOOKUP(FİLTRE!$C3671,'SKT LİSTESİ'!$F:$AJ,23,0)),"")</f>
        <v/>
      </c>
      <c r="P3671" s="31"/>
      <c r="Q3671" s="31"/>
      <c r="R3671" s="137" t="str">
        <f ca="1">(IFERROR(IF($C3671="","",VLOOKUP(FİLTRE!$C3671,'SKT LİSTESİ'!$F:$AJ,15,0)),""))</f>
        <v/>
      </c>
      <c r="S3671" s="138" t="str">
        <f ca="1">IFERROR(IF($C3671="","",VLOOKUP(FİLTRE!$C3671,'SKT LİSTESİ'!$F:$AJ,16,0)),"")</f>
        <v/>
      </c>
      <c r="AF3671" s="179" t="str">
        <f t="shared" ca="1" si="230"/>
        <v/>
      </c>
      <c r="AG3671" s="179">
        <f t="shared" ca="1" si="231"/>
        <v>0</v>
      </c>
      <c r="AH3671" s="179">
        <f t="shared" ca="1" si="232"/>
        <v>0</v>
      </c>
    </row>
    <row r="3672" spans="2:34" ht="15.75" x14ac:dyDescent="0.25">
      <c r="B3672">
        <f t="shared" ca="1" si="229"/>
        <v>3660</v>
      </c>
      <c r="C3672" t="str">
        <f ca="1">IFERROR(VLOOKUP(B3672,'SKT LİSTESİ'!F:F,1,0),"")</f>
        <v/>
      </c>
      <c r="E3672" s="128" t="str">
        <f ca="1">IFERROR(IF($C3672="","",VLOOKUP(FİLTRE!$C3672,'SKT LİSTESİ'!$F:$S,5,0)),"")</f>
        <v/>
      </c>
      <c r="F3672" s="129" t="str">
        <f ca="1">IFERROR(IF($C3672="","",VLOOKUP(FİLTRE!$C3672,'SKT LİSTESİ'!$F:$S,7,0)),"")</f>
        <v/>
      </c>
      <c r="G3672" s="130" t="str">
        <f ca="1">IFERROR(IF($C3672="","",VLOOKUP(FİLTRE!$C3672,'SKT LİSTESİ'!$F:$S,8,0)),"")</f>
        <v/>
      </c>
      <c r="H3672" s="131" t="str">
        <f ca="1">IF(E3672="","",IF($C3672="","",VLOOKUP(FİLTRE!$C3672,'SKT LİSTESİ'!$F:$S,9,0)))</f>
        <v/>
      </c>
      <c r="I3672" s="132" t="str">
        <f ca="1">IFERROR(IF($C3672="","",VLOOKUP(FİLTRE!$C3672,'SKT LİSTESİ'!$F:$S,10,0)),"")</f>
        <v/>
      </c>
      <c r="J3672" s="133" t="str">
        <f ca="1">IFERROR(IF($C3672="","",VLOOKUP(FİLTRE!$C3672,'SKT LİSTESİ'!$F:$S,11,0)),"")</f>
        <v/>
      </c>
      <c r="K3672" s="134" t="str">
        <f ca="1">IFERROR(IF($C3672="","",VLOOKUP(FİLTRE!$C3672,'SKT LİSTESİ'!$F:$S,12,0)),"")</f>
        <v/>
      </c>
      <c r="L3672" s="134" t="str">
        <f ca="1">IFERROR(IF($C3672="","",VLOOKUP(FİLTRE!$C3672,'SKT LİSTESİ'!$F:$S,13,0)),"")</f>
        <v/>
      </c>
      <c r="M3672" s="135" t="str">
        <f ca="1">IFERROR(IF($C3672="","",VLOOKUP(FİLTRE!$C3672,'SKT LİSTESİ'!$F:$AJ,14,0)),"")</f>
        <v/>
      </c>
      <c r="N3672" s="31" t="str">
        <f ca="1">IFERROR(IF($C3672="","",VLOOKUP(FİLTRE!$C3672,'SKT LİSTESİ'!$F:$AJ,22,0)),"")</f>
        <v/>
      </c>
      <c r="O3672" s="136" t="str">
        <f ca="1">IFERROR(IF($C3672="","",VLOOKUP(FİLTRE!$C3672,'SKT LİSTESİ'!$F:$AJ,23,0)),"")</f>
        <v/>
      </c>
      <c r="P3672" s="31"/>
      <c r="Q3672" s="31"/>
      <c r="R3672" s="137" t="str">
        <f ca="1">(IFERROR(IF($C3672="","",VLOOKUP(FİLTRE!$C3672,'SKT LİSTESİ'!$F:$AJ,15,0)),""))</f>
        <v/>
      </c>
      <c r="S3672" s="138" t="str">
        <f ca="1">IFERROR(IF($C3672="","",VLOOKUP(FİLTRE!$C3672,'SKT LİSTESİ'!$F:$AJ,16,0)),"")</f>
        <v/>
      </c>
      <c r="AF3672" s="179" t="str">
        <f t="shared" ca="1" si="230"/>
        <v/>
      </c>
      <c r="AG3672" s="179">
        <f t="shared" ca="1" si="231"/>
        <v>0</v>
      </c>
      <c r="AH3672" s="179">
        <f t="shared" ca="1" si="232"/>
        <v>0</v>
      </c>
    </row>
    <row r="3673" spans="2:34" ht="15.75" x14ac:dyDescent="0.25">
      <c r="B3673">
        <f t="shared" ca="1" si="229"/>
        <v>3661</v>
      </c>
      <c r="C3673" t="str">
        <f ca="1">IFERROR(VLOOKUP(B3673,'SKT LİSTESİ'!F:F,1,0),"")</f>
        <v/>
      </c>
      <c r="E3673" s="128" t="str">
        <f ca="1">IFERROR(IF($C3673="","",VLOOKUP(FİLTRE!$C3673,'SKT LİSTESİ'!$F:$S,5,0)),"")</f>
        <v/>
      </c>
      <c r="F3673" s="129" t="str">
        <f ca="1">IFERROR(IF($C3673="","",VLOOKUP(FİLTRE!$C3673,'SKT LİSTESİ'!$F:$S,7,0)),"")</f>
        <v/>
      </c>
      <c r="G3673" s="130" t="str">
        <f ca="1">IFERROR(IF($C3673="","",VLOOKUP(FİLTRE!$C3673,'SKT LİSTESİ'!$F:$S,8,0)),"")</f>
        <v/>
      </c>
      <c r="H3673" s="131" t="str">
        <f ca="1">IF(E3673="","",IF($C3673="","",VLOOKUP(FİLTRE!$C3673,'SKT LİSTESİ'!$F:$S,9,0)))</f>
        <v/>
      </c>
      <c r="I3673" s="132" t="str">
        <f ca="1">IFERROR(IF($C3673="","",VLOOKUP(FİLTRE!$C3673,'SKT LİSTESİ'!$F:$S,10,0)),"")</f>
        <v/>
      </c>
      <c r="J3673" s="133" t="str">
        <f ca="1">IFERROR(IF($C3673="","",VLOOKUP(FİLTRE!$C3673,'SKT LİSTESİ'!$F:$S,11,0)),"")</f>
        <v/>
      </c>
      <c r="K3673" s="134" t="str">
        <f ca="1">IFERROR(IF($C3673="","",VLOOKUP(FİLTRE!$C3673,'SKT LİSTESİ'!$F:$S,12,0)),"")</f>
        <v/>
      </c>
      <c r="L3673" s="134" t="str">
        <f ca="1">IFERROR(IF($C3673="","",VLOOKUP(FİLTRE!$C3673,'SKT LİSTESİ'!$F:$S,13,0)),"")</f>
        <v/>
      </c>
      <c r="M3673" s="135" t="str">
        <f ca="1">IFERROR(IF($C3673="","",VLOOKUP(FİLTRE!$C3673,'SKT LİSTESİ'!$F:$AJ,14,0)),"")</f>
        <v/>
      </c>
      <c r="N3673" s="31" t="str">
        <f ca="1">IFERROR(IF($C3673="","",VLOOKUP(FİLTRE!$C3673,'SKT LİSTESİ'!$F:$AJ,22,0)),"")</f>
        <v/>
      </c>
      <c r="O3673" s="136" t="str">
        <f ca="1">IFERROR(IF($C3673="","",VLOOKUP(FİLTRE!$C3673,'SKT LİSTESİ'!$F:$AJ,23,0)),"")</f>
        <v/>
      </c>
      <c r="P3673" s="31"/>
      <c r="Q3673" s="31"/>
      <c r="R3673" s="137" t="str">
        <f ca="1">(IFERROR(IF($C3673="","",VLOOKUP(FİLTRE!$C3673,'SKT LİSTESİ'!$F:$AJ,15,0)),""))</f>
        <v/>
      </c>
      <c r="S3673" s="138" t="str">
        <f ca="1">IFERROR(IF($C3673="","",VLOOKUP(FİLTRE!$C3673,'SKT LİSTESİ'!$F:$AJ,16,0)),"")</f>
        <v/>
      </c>
      <c r="AF3673" s="179" t="str">
        <f t="shared" ca="1" si="230"/>
        <v/>
      </c>
      <c r="AG3673" s="179">
        <f t="shared" ca="1" si="231"/>
        <v>0</v>
      </c>
      <c r="AH3673" s="179">
        <f t="shared" ca="1" si="232"/>
        <v>0</v>
      </c>
    </row>
    <row r="3674" spans="2:34" ht="15.75" x14ac:dyDescent="0.25">
      <c r="B3674">
        <f t="shared" ca="1" si="229"/>
        <v>3662</v>
      </c>
      <c r="C3674" t="str">
        <f ca="1">IFERROR(VLOOKUP(B3674,'SKT LİSTESİ'!F:F,1,0),"")</f>
        <v/>
      </c>
      <c r="E3674" s="128" t="str">
        <f ca="1">IFERROR(IF($C3674="","",VLOOKUP(FİLTRE!$C3674,'SKT LİSTESİ'!$F:$S,5,0)),"")</f>
        <v/>
      </c>
      <c r="F3674" s="129" t="str">
        <f ca="1">IFERROR(IF($C3674="","",VLOOKUP(FİLTRE!$C3674,'SKT LİSTESİ'!$F:$S,7,0)),"")</f>
        <v/>
      </c>
      <c r="G3674" s="130" t="str">
        <f ca="1">IFERROR(IF($C3674="","",VLOOKUP(FİLTRE!$C3674,'SKT LİSTESİ'!$F:$S,8,0)),"")</f>
        <v/>
      </c>
      <c r="H3674" s="131" t="str">
        <f ca="1">IF(E3674="","",IF($C3674="","",VLOOKUP(FİLTRE!$C3674,'SKT LİSTESİ'!$F:$S,9,0)))</f>
        <v/>
      </c>
      <c r="I3674" s="132" t="str">
        <f ca="1">IFERROR(IF($C3674="","",VLOOKUP(FİLTRE!$C3674,'SKT LİSTESİ'!$F:$S,10,0)),"")</f>
        <v/>
      </c>
      <c r="J3674" s="133" t="str">
        <f ca="1">IFERROR(IF($C3674="","",VLOOKUP(FİLTRE!$C3674,'SKT LİSTESİ'!$F:$S,11,0)),"")</f>
        <v/>
      </c>
      <c r="K3674" s="134" t="str">
        <f ca="1">IFERROR(IF($C3674="","",VLOOKUP(FİLTRE!$C3674,'SKT LİSTESİ'!$F:$S,12,0)),"")</f>
        <v/>
      </c>
      <c r="L3674" s="134" t="str">
        <f ca="1">IFERROR(IF($C3674="","",VLOOKUP(FİLTRE!$C3674,'SKT LİSTESİ'!$F:$S,13,0)),"")</f>
        <v/>
      </c>
      <c r="M3674" s="135" t="str">
        <f ca="1">IFERROR(IF($C3674="","",VLOOKUP(FİLTRE!$C3674,'SKT LİSTESİ'!$F:$AJ,14,0)),"")</f>
        <v/>
      </c>
      <c r="N3674" s="31" t="str">
        <f ca="1">IFERROR(IF($C3674="","",VLOOKUP(FİLTRE!$C3674,'SKT LİSTESİ'!$F:$AJ,22,0)),"")</f>
        <v/>
      </c>
      <c r="O3674" s="136" t="str">
        <f ca="1">IFERROR(IF($C3674="","",VLOOKUP(FİLTRE!$C3674,'SKT LİSTESİ'!$F:$AJ,23,0)),"")</f>
        <v/>
      </c>
      <c r="P3674" s="31"/>
      <c r="Q3674" s="31"/>
      <c r="R3674" s="137" t="str">
        <f ca="1">(IFERROR(IF($C3674="","",VLOOKUP(FİLTRE!$C3674,'SKT LİSTESİ'!$F:$AJ,15,0)),""))</f>
        <v/>
      </c>
      <c r="S3674" s="138" t="str">
        <f ca="1">IFERROR(IF($C3674="","",VLOOKUP(FİLTRE!$C3674,'SKT LİSTESİ'!$F:$AJ,16,0)),"")</f>
        <v/>
      </c>
      <c r="AF3674" s="179" t="str">
        <f t="shared" ca="1" si="230"/>
        <v/>
      </c>
      <c r="AG3674" s="179">
        <f t="shared" ca="1" si="231"/>
        <v>0</v>
      </c>
      <c r="AH3674" s="179">
        <f t="shared" ca="1" si="232"/>
        <v>0</v>
      </c>
    </row>
    <row r="3675" spans="2:34" ht="15.75" x14ac:dyDescent="0.25">
      <c r="B3675">
        <f t="shared" ca="1" si="229"/>
        <v>3663</v>
      </c>
      <c r="C3675" t="str">
        <f ca="1">IFERROR(VLOOKUP(B3675,'SKT LİSTESİ'!F:F,1,0),"")</f>
        <v/>
      </c>
      <c r="E3675" s="128" t="str">
        <f ca="1">IFERROR(IF($C3675="","",VLOOKUP(FİLTRE!$C3675,'SKT LİSTESİ'!$F:$S,5,0)),"")</f>
        <v/>
      </c>
      <c r="F3675" s="129" t="str">
        <f ca="1">IFERROR(IF($C3675="","",VLOOKUP(FİLTRE!$C3675,'SKT LİSTESİ'!$F:$S,7,0)),"")</f>
        <v/>
      </c>
      <c r="G3675" s="130" t="str">
        <f ca="1">IFERROR(IF($C3675="","",VLOOKUP(FİLTRE!$C3675,'SKT LİSTESİ'!$F:$S,8,0)),"")</f>
        <v/>
      </c>
      <c r="H3675" s="131" t="str">
        <f ca="1">IF(E3675="","",IF($C3675="","",VLOOKUP(FİLTRE!$C3675,'SKT LİSTESİ'!$F:$S,9,0)))</f>
        <v/>
      </c>
      <c r="I3675" s="132" t="str">
        <f ca="1">IFERROR(IF($C3675="","",VLOOKUP(FİLTRE!$C3675,'SKT LİSTESİ'!$F:$S,10,0)),"")</f>
        <v/>
      </c>
      <c r="J3675" s="133" t="str">
        <f ca="1">IFERROR(IF($C3675="","",VLOOKUP(FİLTRE!$C3675,'SKT LİSTESİ'!$F:$S,11,0)),"")</f>
        <v/>
      </c>
      <c r="K3675" s="134" t="str">
        <f ca="1">IFERROR(IF($C3675="","",VLOOKUP(FİLTRE!$C3675,'SKT LİSTESİ'!$F:$S,12,0)),"")</f>
        <v/>
      </c>
      <c r="L3675" s="134" t="str">
        <f ca="1">IFERROR(IF($C3675="","",VLOOKUP(FİLTRE!$C3675,'SKT LİSTESİ'!$F:$S,13,0)),"")</f>
        <v/>
      </c>
      <c r="M3675" s="135" t="str">
        <f ca="1">IFERROR(IF($C3675="","",VLOOKUP(FİLTRE!$C3675,'SKT LİSTESİ'!$F:$AJ,14,0)),"")</f>
        <v/>
      </c>
      <c r="N3675" s="31" t="str">
        <f ca="1">IFERROR(IF($C3675="","",VLOOKUP(FİLTRE!$C3675,'SKT LİSTESİ'!$F:$AJ,22,0)),"")</f>
        <v/>
      </c>
      <c r="O3675" s="136" t="str">
        <f ca="1">IFERROR(IF($C3675="","",VLOOKUP(FİLTRE!$C3675,'SKT LİSTESİ'!$F:$AJ,23,0)),"")</f>
        <v/>
      </c>
      <c r="P3675" s="31"/>
      <c r="Q3675" s="31"/>
      <c r="R3675" s="137" t="str">
        <f ca="1">(IFERROR(IF($C3675="","",VLOOKUP(FİLTRE!$C3675,'SKT LİSTESİ'!$F:$AJ,15,0)),""))</f>
        <v/>
      </c>
      <c r="S3675" s="138" t="str">
        <f ca="1">IFERROR(IF($C3675="","",VLOOKUP(FİLTRE!$C3675,'SKT LİSTESİ'!$F:$AJ,16,0)),"")</f>
        <v/>
      </c>
      <c r="AF3675" s="179" t="str">
        <f t="shared" ca="1" si="230"/>
        <v/>
      </c>
      <c r="AG3675" s="179">
        <f t="shared" ca="1" si="231"/>
        <v>0</v>
      </c>
      <c r="AH3675" s="179">
        <f t="shared" ca="1" si="232"/>
        <v>0</v>
      </c>
    </row>
    <row r="3676" spans="2:34" ht="15.75" x14ac:dyDescent="0.25">
      <c r="B3676">
        <f t="shared" ca="1" si="229"/>
        <v>3664</v>
      </c>
      <c r="C3676" t="str">
        <f ca="1">IFERROR(VLOOKUP(B3676,'SKT LİSTESİ'!F:F,1,0),"")</f>
        <v/>
      </c>
      <c r="E3676" s="128" t="str">
        <f ca="1">IFERROR(IF($C3676="","",VLOOKUP(FİLTRE!$C3676,'SKT LİSTESİ'!$F:$S,5,0)),"")</f>
        <v/>
      </c>
      <c r="F3676" s="129" t="str">
        <f ca="1">IFERROR(IF($C3676="","",VLOOKUP(FİLTRE!$C3676,'SKT LİSTESİ'!$F:$S,7,0)),"")</f>
        <v/>
      </c>
      <c r="G3676" s="130" t="str">
        <f ca="1">IFERROR(IF($C3676="","",VLOOKUP(FİLTRE!$C3676,'SKT LİSTESİ'!$F:$S,8,0)),"")</f>
        <v/>
      </c>
      <c r="H3676" s="131" t="str">
        <f ca="1">IF(E3676="","",IF($C3676="","",VLOOKUP(FİLTRE!$C3676,'SKT LİSTESİ'!$F:$S,9,0)))</f>
        <v/>
      </c>
      <c r="I3676" s="132" t="str">
        <f ca="1">IFERROR(IF($C3676="","",VLOOKUP(FİLTRE!$C3676,'SKT LİSTESİ'!$F:$S,10,0)),"")</f>
        <v/>
      </c>
      <c r="J3676" s="133" t="str">
        <f ca="1">IFERROR(IF($C3676="","",VLOOKUP(FİLTRE!$C3676,'SKT LİSTESİ'!$F:$S,11,0)),"")</f>
        <v/>
      </c>
      <c r="K3676" s="134" t="str">
        <f ca="1">IFERROR(IF($C3676="","",VLOOKUP(FİLTRE!$C3676,'SKT LİSTESİ'!$F:$S,12,0)),"")</f>
        <v/>
      </c>
      <c r="L3676" s="134" t="str">
        <f ca="1">IFERROR(IF($C3676="","",VLOOKUP(FİLTRE!$C3676,'SKT LİSTESİ'!$F:$S,13,0)),"")</f>
        <v/>
      </c>
      <c r="M3676" s="135" t="str">
        <f ca="1">IFERROR(IF($C3676="","",VLOOKUP(FİLTRE!$C3676,'SKT LİSTESİ'!$F:$AJ,14,0)),"")</f>
        <v/>
      </c>
      <c r="N3676" s="31" t="str">
        <f ca="1">IFERROR(IF($C3676="","",VLOOKUP(FİLTRE!$C3676,'SKT LİSTESİ'!$F:$AJ,22,0)),"")</f>
        <v/>
      </c>
      <c r="O3676" s="136" t="str">
        <f ca="1">IFERROR(IF($C3676="","",VLOOKUP(FİLTRE!$C3676,'SKT LİSTESİ'!$F:$AJ,23,0)),"")</f>
        <v/>
      </c>
      <c r="P3676" s="31"/>
      <c r="Q3676" s="31"/>
      <c r="R3676" s="137" t="str">
        <f ca="1">(IFERROR(IF($C3676="","",VLOOKUP(FİLTRE!$C3676,'SKT LİSTESİ'!$F:$AJ,15,0)),""))</f>
        <v/>
      </c>
      <c r="S3676" s="138" t="str">
        <f ca="1">IFERROR(IF($C3676="","",VLOOKUP(FİLTRE!$C3676,'SKT LİSTESİ'!$F:$AJ,16,0)),"")</f>
        <v/>
      </c>
      <c r="AF3676" s="179" t="str">
        <f t="shared" ca="1" si="230"/>
        <v/>
      </c>
      <c r="AG3676" s="179">
        <f t="shared" ca="1" si="231"/>
        <v>0</v>
      </c>
      <c r="AH3676" s="179">
        <f t="shared" ca="1" si="232"/>
        <v>0</v>
      </c>
    </row>
    <row r="3677" spans="2:34" ht="15.75" x14ac:dyDescent="0.25">
      <c r="B3677">
        <f t="shared" ca="1" si="229"/>
        <v>3665</v>
      </c>
      <c r="C3677" t="str">
        <f ca="1">IFERROR(VLOOKUP(B3677,'SKT LİSTESİ'!F:F,1,0),"")</f>
        <v/>
      </c>
      <c r="E3677" s="128" t="str">
        <f ca="1">IFERROR(IF($C3677="","",VLOOKUP(FİLTRE!$C3677,'SKT LİSTESİ'!$F:$S,5,0)),"")</f>
        <v/>
      </c>
      <c r="F3677" s="129" t="str">
        <f ca="1">IFERROR(IF($C3677="","",VLOOKUP(FİLTRE!$C3677,'SKT LİSTESİ'!$F:$S,7,0)),"")</f>
        <v/>
      </c>
      <c r="G3677" s="130" t="str">
        <f ca="1">IFERROR(IF($C3677="","",VLOOKUP(FİLTRE!$C3677,'SKT LİSTESİ'!$F:$S,8,0)),"")</f>
        <v/>
      </c>
      <c r="H3677" s="131" t="str">
        <f ca="1">IF(E3677="","",IF($C3677="","",VLOOKUP(FİLTRE!$C3677,'SKT LİSTESİ'!$F:$S,9,0)))</f>
        <v/>
      </c>
      <c r="I3677" s="132" t="str">
        <f ca="1">IFERROR(IF($C3677="","",VLOOKUP(FİLTRE!$C3677,'SKT LİSTESİ'!$F:$S,10,0)),"")</f>
        <v/>
      </c>
      <c r="J3677" s="133" t="str">
        <f ca="1">IFERROR(IF($C3677="","",VLOOKUP(FİLTRE!$C3677,'SKT LİSTESİ'!$F:$S,11,0)),"")</f>
        <v/>
      </c>
      <c r="K3677" s="134" t="str">
        <f ca="1">IFERROR(IF($C3677="","",VLOOKUP(FİLTRE!$C3677,'SKT LİSTESİ'!$F:$S,12,0)),"")</f>
        <v/>
      </c>
      <c r="L3677" s="134" t="str">
        <f ca="1">IFERROR(IF($C3677="","",VLOOKUP(FİLTRE!$C3677,'SKT LİSTESİ'!$F:$S,13,0)),"")</f>
        <v/>
      </c>
      <c r="M3677" s="135" t="str">
        <f ca="1">IFERROR(IF($C3677="","",VLOOKUP(FİLTRE!$C3677,'SKT LİSTESİ'!$F:$AJ,14,0)),"")</f>
        <v/>
      </c>
      <c r="N3677" s="31" t="str">
        <f ca="1">IFERROR(IF($C3677="","",VLOOKUP(FİLTRE!$C3677,'SKT LİSTESİ'!$F:$AJ,22,0)),"")</f>
        <v/>
      </c>
      <c r="O3677" s="136" t="str">
        <f ca="1">IFERROR(IF($C3677="","",VLOOKUP(FİLTRE!$C3677,'SKT LİSTESİ'!$F:$AJ,23,0)),"")</f>
        <v/>
      </c>
      <c r="P3677" s="31"/>
      <c r="Q3677" s="31"/>
      <c r="R3677" s="137" t="str">
        <f ca="1">(IFERROR(IF($C3677="","",VLOOKUP(FİLTRE!$C3677,'SKT LİSTESİ'!$F:$AJ,15,0)),""))</f>
        <v/>
      </c>
      <c r="S3677" s="138" t="str">
        <f ca="1">IFERROR(IF($C3677="","",VLOOKUP(FİLTRE!$C3677,'SKT LİSTESİ'!$F:$AJ,16,0)),"")</f>
        <v/>
      </c>
      <c r="AF3677" s="179" t="str">
        <f t="shared" ca="1" si="230"/>
        <v/>
      </c>
      <c r="AG3677" s="179">
        <f t="shared" ca="1" si="231"/>
        <v>0</v>
      </c>
      <c r="AH3677" s="179">
        <f t="shared" ca="1" si="232"/>
        <v>0</v>
      </c>
    </row>
    <row r="3678" spans="2:34" ht="15.75" x14ac:dyDescent="0.25">
      <c r="B3678">
        <f t="shared" ca="1" si="229"/>
        <v>3666</v>
      </c>
      <c r="C3678" t="str">
        <f ca="1">IFERROR(VLOOKUP(B3678,'SKT LİSTESİ'!F:F,1,0),"")</f>
        <v/>
      </c>
      <c r="E3678" s="128" t="str">
        <f ca="1">IFERROR(IF($C3678="","",VLOOKUP(FİLTRE!$C3678,'SKT LİSTESİ'!$F:$S,5,0)),"")</f>
        <v/>
      </c>
      <c r="F3678" s="129" t="str">
        <f ca="1">IFERROR(IF($C3678="","",VLOOKUP(FİLTRE!$C3678,'SKT LİSTESİ'!$F:$S,7,0)),"")</f>
        <v/>
      </c>
      <c r="G3678" s="130" t="str">
        <f ca="1">IFERROR(IF($C3678="","",VLOOKUP(FİLTRE!$C3678,'SKT LİSTESİ'!$F:$S,8,0)),"")</f>
        <v/>
      </c>
      <c r="H3678" s="131" t="str">
        <f ca="1">IF(E3678="","",IF($C3678="","",VLOOKUP(FİLTRE!$C3678,'SKT LİSTESİ'!$F:$S,9,0)))</f>
        <v/>
      </c>
      <c r="I3678" s="132" t="str">
        <f ca="1">IFERROR(IF($C3678="","",VLOOKUP(FİLTRE!$C3678,'SKT LİSTESİ'!$F:$S,10,0)),"")</f>
        <v/>
      </c>
      <c r="J3678" s="133" t="str">
        <f ca="1">IFERROR(IF($C3678="","",VLOOKUP(FİLTRE!$C3678,'SKT LİSTESİ'!$F:$S,11,0)),"")</f>
        <v/>
      </c>
      <c r="K3678" s="134" t="str">
        <f ca="1">IFERROR(IF($C3678="","",VLOOKUP(FİLTRE!$C3678,'SKT LİSTESİ'!$F:$S,12,0)),"")</f>
        <v/>
      </c>
      <c r="L3678" s="134" t="str">
        <f ca="1">IFERROR(IF($C3678="","",VLOOKUP(FİLTRE!$C3678,'SKT LİSTESİ'!$F:$S,13,0)),"")</f>
        <v/>
      </c>
      <c r="M3678" s="135" t="str">
        <f ca="1">IFERROR(IF($C3678="","",VLOOKUP(FİLTRE!$C3678,'SKT LİSTESİ'!$F:$AJ,14,0)),"")</f>
        <v/>
      </c>
      <c r="N3678" s="31" t="str">
        <f ca="1">IFERROR(IF($C3678="","",VLOOKUP(FİLTRE!$C3678,'SKT LİSTESİ'!$F:$AJ,22,0)),"")</f>
        <v/>
      </c>
      <c r="O3678" s="136" t="str">
        <f ca="1">IFERROR(IF($C3678="","",VLOOKUP(FİLTRE!$C3678,'SKT LİSTESİ'!$F:$AJ,23,0)),"")</f>
        <v/>
      </c>
      <c r="P3678" s="31"/>
      <c r="Q3678" s="31"/>
      <c r="R3678" s="137" t="str">
        <f ca="1">(IFERROR(IF($C3678="","",VLOOKUP(FİLTRE!$C3678,'SKT LİSTESİ'!$F:$AJ,15,0)),""))</f>
        <v/>
      </c>
      <c r="S3678" s="138" t="str">
        <f ca="1">IFERROR(IF($C3678="","",VLOOKUP(FİLTRE!$C3678,'SKT LİSTESİ'!$F:$AJ,16,0)),"")</f>
        <v/>
      </c>
      <c r="AF3678" s="179" t="str">
        <f t="shared" ca="1" si="230"/>
        <v/>
      </c>
      <c r="AG3678" s="179">
        <f t="shared" ca="1" si="231"/>
        <v>0</v>
      </c>
      <c r="AH3678" s="179">
        <f t="shared" ca="1" si="232"/>
        <v>0</v>
      </c>
    </row>
    <row r="3679" spans="2:34" ht="15.75" x14ac:dyDescent="0.25">
      <c r="B3679">
        <f t="shared" ca="1" si="229"/>
        <v>3667</v>
      </c>
      <c r="C3679" t="str">
        <f ca="1">IFERROR(VLOOKUP(B3679,'SKT LİSTESİ'!F:F,1,0),"")</f>
        <v/>
      </c>
      <c r="E3679" s="128" t="str">
        <f ca="1">IFERROR(IF($C3679="","",VLOOKUP(FİLTRE!$C3679,'SKT LİSTESİ'!$F:$S,5,0)),"")</f>
        <v/>
      </c>
      <c r="F3679" s="129" t="str">
        <f ca="1">IFERROR(IF($C3679="","",VLOOKUP(FİLTRE!$C3679,'SKT LİSTESİ'!$F:$S,7,0)),"")</f>
        <v/>
      </c>
      <c r="G3679" s="130" t="str">
        <f ca="1">IFERROR(IF($C3679="","",VLOOKUP(FİLTRE!$C3679,'SKT LİSTESİ'!$F:$S,8,0)),"")</f>
        <v/>
      </c>
      <c r="H3679" s="131" t="str">
        <f ca="1">IF(E3679="","",IF($C3679="","",VLOOKUP(FİLTRE!$C3679,'SKT LİSTESİ'!$F:$S,9,0)))</f>
        <v/>
      </c>
      <c r="I3679" s="132" t="str">
        <f ca="1">IFERROR(IF($C3679="","",VLOOKUP(FİLTRE!$C3679,'SKT LİSTESİ'!$F:$S,10,0)),"")</f>
        <v/>
      </c>
      <c r="J3679" s="133" t="str">
        <f ca="1">IFERROR(IF($C3679="","",VLOOKUP(FİLTRE!$C3679,'SKT LİSTESİ'!$F:$S,11,0)),"")</f>
        <v/>
      </c>
      <c r="K3679" s="134" t="str">
        <f ca="1">IFERROR(IF($C3679="","",VLOOKUP(FİLTRE!$C3679,'SKT LİSTESİ'!$F:$S,12,0)),"")</f>
        <v/>
      </c>
      <c r="L3679" s="134" t="str">
        <f ca="1">IFERROR(IF($C3679="","",VLOOKUP(FİLTRE!$C3679,'SKT LİSTESİ'!$F:$S,13,0)),"")</f>
        <v/>
      </c>
      <c r="M3679" s="135" t="str">
        <f ca="1">IFERROR(IF($C3679="","",VLOOKUP(FİLTRE!$C3679,'SKT LİSTESİ'!$F:$AJ,14,0)),"")</f>
        <v/>
      </c>
      <c r="N3679" s="31" t="str">
        <f ca="1">IFERROR(IF($C3679="","",VLOOKUP(FİLTRE!$C3679,'SKT LİSTESİ'!$F:$AJ,22,0)),"")</f>
        <v/>
      </c>
      <c r="O3679" s="136" t="str">
        <f ca="1">IFERROR(IF($C3679="","",VLOOKUP(FİLTRE!$C3679,'SKT LİSTESİ'!$F:$AJ,23,0)),"")</f>
        <v/>
      </c>
      <c r="P3679" s="31"/>
      <c r="Q3679" s="31"/>
      <c r="R3679" s="137" t="str">
        <f ca="1">(IFERROR(IF($C3679="","",VLOOKUP(FİLTRE!$C3679,'SKT LİSTESİ'!$F:$AJ,15,0)),""))</f>
        <v/>
      </c>
      <c r="S3679" s="138" t="str">
        <f ca="1">IFERROR(IF($C3679="","",VLOOKUP(FİLTRE!$C3679,'SKT LİSTESİ'!$F:$AJ,16,0)),"")</f>
        <v/>
      </c>
      <c r="AF3679" s="179" t="str">
        <f t="shared" ca="1" si="230"/>
        <v/>
      </c>
      <c r="AG3679" s="179">
        <f t="shared" ca="1" si="231"/>
        <v>0</v>
      </c>
      <c r="AH3679" s="179">
        <f t="shared" ca="1" si="232"/>
        <v>0</v>
      </c>
    </row>
    <row r="3680" spans="2:34" ht="15.75" x14ac:dyDescent="0.25">
      <c r="B3680">
        <f t="shared" ca="1" si="229"/>
        <v>3668</v>
      </c>
      <c r="C3680" t="str">
        <f ca="1">IFERROR(VLOOKUP(B3680,'SKT LİSTESİ'!F:F,1,0),"")</f>
        <v/>
      </c>
      <c r="E3680" s="128" t="str">
        <f ca="1">IFERROR(IF($C3680="","",VLOOKUP(FİLTRE!$C3680,'SKT LİSTESİ'!$F:$S,5,0)),"")</f>
        <v/>
      </c>
      <c r="F3680" s="129" t="str">
        <f ca="1">IFERROR(IF($C3680="","",VLOOKUP(FİLTRE!$C3680,'SKT LİSTESİ'!$F:$S,7,0)),"")</f>
        <v/>
      </c>
      <c r="G3680" s="130" t="str">
        <f ca="1">IFERROR(IF($C3680="","",VLOOKUP(FİLTRE!$C3680,'SKT LİSTESİ'!$F:$S,8,0)),"")</f>
        <v/>
      </c>
      <c r="H3680" s="131" t="str">
        <f ca="1">IF(E3680="","",IF($C3680="","",VLOOKUP(FİLTRE!$C3680,'SKT LİSTESİ'!$F:$S,9,0)))</f>
        <v/>
      </c>
      <c r="I3680" s="132" t="str">
        <f ca="1">IFERROR(IF($C3680="","",VLOOKUP(FİLTRE!$C3680,'SKT LİSTESİ'!$F:$S,10,0)),"")</f>
        <v/>
      </c>
      <c r="J3680" s="133" t="str">
        <f ca="1">IFERROR(IF($C3680="","",VLOOKUP(FİLTRE!$C3680,'SKT LİSTESİ'!$F:$S,11,0)),"")</f>
        <v/>
      </c>
      <c r="K3680" s="134" t="str">
        <f ca="1">IFERROR(IF($C3680="","",VLOOKUP(FİLTRE!$C3680,'SKT LİSTESİ'!$F:$S,12,0)),"")</f>
        <v/>
      </c>
      <c r="L3680" s="134" t="str">
        <f ca="1">IFERROR(IF($C3680="","",VLOOKUP(FİLTRE!$C3680,'SKT LİSTESİ'!$F:$S,13,0)),"")</f>
        <v/>
      </c>
      <c r="M3680" s="135" t="str">
        <f ca="1">IFERROR(IF($C3680="","",VLOOKUP(FİLTRE!$C3680,'SKT LİSTESİ'!$F:$AJ,14,0)),"")</f>
        <v/>
      </c>
      <c r="N3680" s="31" t="str">
        <f ca="1">IFERROR(IF($C3680="","",VLOOKUP(FİLTRE!$C3680,'SKT LİSTESİ'!$F:$AJ,22,0)),"")</f>
        <v/>
      </c>
      <c r="O3680" s="136" t="str">
        <f ca="1">IFERROR(IF($C3680="","",VLOOKUP(FİLTRE!$C3680,'SKT LİSTESİ'!$F:$AJ,23,0)),"")</f>
        <v/>
      </c>
      <c r="P3680" s="31"/>
      <c r="Q3680" s="31"/>
      <c r="R3680" s="137" t="str">
        <f ca="1">(IFERROR(IF($C3680="","",VLOOKUP(FİLTRE!$C3680,'SKT LİSTESİ'!$F:$AJ,15,0)),""))</f>
        <v/>
      </c>
      <c r="S3680" s="138" t="str">
        <f ca="1">IFERROR(IF($C3680="","",VLOOKUP(FİLTRE!$C3680,'SKT LİSTESİ'!$F:$AJ,16,0)),"")</f>
        <v/>
      </c>
      <c r="AF3680" s="179" t="str">
        <f t="shared" ca="1" si="230"/>
        <v/>
      </c>
      <c r="AG3680" s="179">
        <f t="shared" ca="1" si="231"/>
        <v>0</v>
      </c>
      <c r="AH3680" s="179">
        <f t="shared" ca="1" si="232"/>
        <v>0</v>
      </c>
    </row>
    <row r="3681" spans="2:34" ht="15.75" x14ac:dyDescent="0.25">
      <c r="B3681">
        <f t="shared" ca="1" si="229"/>
        <v>3669</v>
      </c>
      <c r="C3681" t="str">
        <f ca="1">IFERROR(VLOOKUP(B3681,'SKT LİSTESİ'!F:F,1,0),"")</f>
        <v/>
      </c>
      <c r="E3681" s="128" t="str">
        <f ca="1">IFERROR(IF($C3681="","",VLOOKUP(FİLTRE!$C3681,'SKT LİSTESİ'!$F:$S,5,0)),"")</f>
        <v/>
      </c>
      <c r="F3681" s="129" t="str">
        <f ca="1">IFERROR(IF($C3681="","",VLOOKUP(FİLTRE!$C3681,'SKT LİSTESİ'!$F:$S,7,0)),"")</f>
        <v/>
      </c>
      <c r="G3681" s="130" t="str">
        <f ca="1">IFERROR(IF($C3681="","",VLOOKUP(FİLTRE!$C3681,'SKT LİSTESİ'!$F:$S,8,0)),"")</f>
        <v/>
      </c>
      <c r="H3681" s="131" t="str">
        <f ca="1">IF(E3681="","",IF($C3681="","",VLOOKUP(FİLTRE!$C3681,'SKT LİSTESİ'!$F:$S,9,0)))</f>
        <v/>
      </c>
      <c r="I3681" s="132" t="str">
        <f ca="1">IFERROR(IF($C3681="","",VLOOKUP(FİLTRE!$C3681,'SKT LİSTESİ'!$F:$S,10,0)),"")</f>
        <v/>
      </c>
      <c r="J3681" s="133" t="str">
        <f ca="1">IFERROR(IF($C3681="","",VLOOKUP(FİLTRE!$C3681,'SKT LİSTESİ'!$F:$S,11,0)),"")</f>
        <v/>
      </c>
      <c r="K3681" s="134" t="str">
        <f ca="1">IFERROR(IF($C3681="","",VLOOKUP(FİLTRE!$C3681,'SKT LİSTESİ'!$F:$S,12,0)),"")</f>
        <v/>
      </c>
      <c r="L3681" s="134" t="str">
        <f ca="1">IFERROR(IF($C3681="","",VLOOKUP(FİLTRE!$C3681,'SKT LİSTESİ'!$F:$S,13,0)),"")</f>
        <v/>
      </c>
      <c r="M3681" s="135" t="str">
        <f ca="1">IFERROR(IF($C3681="","",VLOOKUP(FİLTRE!$C3681,'SKT LİSTESİ'!$F:$AJ,14,0)),"")</f>
        <v/>
      </c>
      <c r="N3681" s="31" t="str">
        <f ca="1">IFERROR(IF($C3681="","",VLOOKUP(FİLTRE!$C3681,'SKT LİSTESİ'!$F:$AJ,22,0)),"")</f>
        <v/>
      </c>
      <c r="O3681" s="136" t="str">
        <f ca="1">IFERROR(IF($C3681="","",VLOOKUP(FİLTRE!$C3681,'SKT LİSTESİ'!$F:$AJ,23,0)),"")</f>
        <v/>
      </c>
      <c r="P3681" s="31"/>
      <c r="Q3681" s="31"/>
      <c r="R3681" s="137" t="str">
        <f ca="1">(IFERROR(IF($C3681="","",VLOOKUP(FİLTRE!$C3681,'SKT LİSTESİ'!$F:$AJ,15,0)),""))</f>
        <v/>
      </c>
      <c r="S3681" s="138" t="str">
        <f ca="1">IFERROR(IF($C3681="","",VLOOKUP(FİLTRE!$C3681,'SKT LİSTESİ'!$F:$AJ,16,0)),"")</f>
        <v/>
      </c>
      <c r="AF3681" s="179" t="str">
        <f t="shared" ca="1" si="230"/>
        <v/>
      </c>
      <c r="AG3681" s="179">
        <f t="shared" ca="1" si="231"/>
        <v>0</v>
      </c>
      <c r="AH3681" s="179">
        <f t="shared" ca="1" si="232"/>
        <v>0</v>
      </c>
    </row>
    <row r="3682" spans="2:34" ht="15.75" x14ac:dyDescent="0.25">
      <c r="B3682">
        <f t="shared" ca="1" si="229"/>
        <v>3670</v>
      </c>
      <c r="C3682" t="str">
        <f ca="1">IFERROR(VLOOKUP(B3682,'SKT LİSTESİ'!F:F,1,0),"")</f>
        <v/>
      </c>
      <c r="E3682" s="128" t="str">
        <f ca="1">IFERROR(IF($C3682="","",VLOOKUP(FİLTRE!$C3682,'SKT LİSTESİ'!$F:$S,5,0)),"")</f>
        <v/>
      </c>
      <c r="F3682" s="129" t="str">
        <f ca="1">IFERROR(IF($C3682="","",VLOOKUP(FİLTRE!$C3682,'SKT LİSTESİ'!$F:$S,7,0)),"")</f>
        <v/>
      </c>
      <c r="G3682" s="130" t="str">
        <f ca="1">IFERROR(IF($C3682="","",VLOOKUP(FİLTRE!$C3682,'SKT LİSTESİ'!$F:$S,8,0)),"")</f>
        <v/>
      </c>
      <c r="H3682" s="131" t="str">
        <f ca="1">IF(E3682="","",IF($C3682="","",VLOOKUP(FİLTRE!$C3682,'SKT LİSTESİ'!$F:$S,9,0)))</f>
        <v/>
      </c>
      <c r="I3682" s="132" t="str">
        <f ca="1">IFERROR(IF($C3682="","",VLOOKUP(FİLTRE!$C3682,'SKT LİSTESİ'!$F:$S,10,0)),"")</f>
        <v/>
      </c>
      <c r="J3682" s="133" t="str">
        <f ca="1">IFERROR(IF($C3682="","",VLOOKUP(FİLTRE!$C3682,'SKT LİSTESİ'!$F:$S,11,0)),"")</f>
        <v/>
      </c>
      <c r="K3682" s="134" t="str">
        <f ca="1">IFERROR(IF($C3682="","",VLOOKUP(FİLTRE!$C3682,'SKT LİSTESİ'!$F:$S,12,0)),"")</f>
        <v/>
      </c>
      <c r="L3682" s="134" t="str">
        <f ca="1">IFERROR(IF($C3682="","",VLOOKUP(FİLTRE!$C3682,'SKT LİSTESİ'!$F:$S,13,0)),"")</f>
        <v/>
      </c>
      <c r="M3682" s="135" t="str">
        <f ca="1">IFERROR(IF($C3682="","",VLOOKUP(FİLTRE!$C3682,'SKT LİSTESİ'!$F:$AJ,14,0)),"")</f>
        <v/>
      </c>
      <c r="N3682" s="31" t="str">
        <f ca="1">IFERROR(IF($C3682="","",VLOOKUP(FİLTRE!$C3682,'SKT LİSTESİ'!$F:$AJ,22,0)),"")</f>
        <v/>
      </c>
      <c r="O3682" s="136" t="str">
        <f ca="1">IFERROR(IF($C3682="","",VLOOKUP(FİLTRE!$C3682,'SKT LİSTESİ'!$F:$AJ,23,0)),"")</f>
        <v/>
      </c>
      <c r="P3682" s="31"/>
      <c r="Q3682" s="31"/>
      <c r="R3682" s="137" t="str">
        <f ca="1">(IFERROR(IF($C3682="","",VLOOKUP(FİLTRE!$C3682,'SKT LİSTESİ'!$F:$AJ,15,0)),""))</f>
        <v/>
      </c>
      <c r="S3682" s="138" t="str">
        <f ca="1">IFERROR(IF($C3682="","",VLOOKUP(FİLTRE!$C3682,'SKT LİSTESİ'!$F:$AJ,16,0)),"")</f>
        <v/>
      </c>
      <c r="AF3682" s="179" t="str">
        <f t="shared" ca="1" si="230"/>
        <v/>
      </c>
      <c r="AG3682" s="179">
        <f t="shared" ca="1" si="231"/>
        <v>0</v>
      </c>
      <c r="AH3682" s="179">
        <f t="shared" ca="1" si="232"/>
        <v>0</v>
      </c>
    </row>
    <row r="3683" spans="2:34" ht="15.75" x14ac:dyDescent="0.25">
      <c r="B3683">
        <f t="shared" ca="1" si="229"/>
        <v>3671</v>
      </c>
      <c r="C3683" t="str">
        <f ca="1">IFERROR(VLOOKUP(B3683,'SKT LİSTESİ'!F:F,1,0),"")</f>
        <v/>
      </c>
      <c r="E3683" s="128" t="str">
        <f ca="1">IFERROR(IF($C3683="","",VLOOKUP(FİLTRE!$C3683,'SKT LİSTESİ'!$F:$S,5,0)),"")</f>
        <v/>
      </c>
      <c r="F3683" s="129" t="str">
        <f ca="1">IFERROR(IF($C3683="","",VLOOKUP(FİLTRE!$C3683,'SKT LİSTESİ'!$F:$S,7,0)),"")</f>
        <v/>
      </c>
      <c r="G3683" s="130" t="str">
        <f ca="1">IFERROR(IF($C3683="","",VLOOKUP(FİLTRE!$C3683,'SKT LİSTESİ'!$F:$S,8,0)),"")</f>
        <v/>
      </c>
      <c r="H3683" s="131" t="str">
        <f ca="1">IF(E3683="","",IF($C3683="","",VLOOKUP(FİLTRE!$C3683,'SKT LİSTESİ'!$F:$S,9,0)))</f>
        <v/>
      </c>
      <c r="I3683" s="132" t="str">
        <f ca="1">IFERROR(IF($C3683="","",VLOOKUP(FİLTRE!$C3683,'SKT LİSTESİ'!$F:$S,10,0)),"")</f>
        <v/>
      </c>
      <c r="J3683" s="133" t="str">
        <f ca="1">IFERROR(IF($C3683="","",VLOOKUP(FİLTRE!$C3683,'SKT LİSTESİ'!$F:$S,11,0)),"")</f>
        <v/>
      </c>
      <c r="K3683" s="134" t="str">
        <f ca="1">IFERROR(IF($C3683="","",VLOOKUP(FİLTRE!$C3683,'SKT LİSTESİ'!$F:$S,12,0)),"")</f>
        <v/>
      </c>
      <c r="L3683" s="134" t="str">
        <f ca="1">IFERROR(IF($C3683="","",VLOOKUP(FİLTRE!$C3683,'SKT LİSTESİ'!$F:$S,13,0)),"")</f>
        <v/>
      </c>
      <c r="M3683" s="135" t="str">
        <f ca="1">IFERROR(IF($C3683="","",VLOOKUP(FİLTRE!$C3683,'SKT LİSTESİ'!$F:$AJ,14,0)),"")</f>
        <v/>
      </c>
      <c r="N3683" s="31" t="str">
        <f ca="1">IFERROR(IF($C3683="","",VLOOKUP(FİLTRE!$C3683,'SKT LİSTESİ'!$F:$AJ,22,0)),"")</f>
        <v/>
      </c>
      <c r="O3683" s="136" t="str">
        <f ca="1">IFERROR(IF($C3683="","",VLOOKUP(FİLTRE!$C3683,'SKT LİSTESİ'!$F:$AJ,23,0)),"")</f>
        <v/>
      </c>
      <c r="P3683" s="31"/>
      <c r="Q3683" s="31"/>
      <c r="R3683" s="137" t="str">
        <f ca="1">(IFERROR(IF($C3683="","",VLOOKUP(FİLTRE!$C3683,'SKT LİSTESİ'!$F:$AJ,15,0)),""))</f>
        <v/>
      </c>
      <c r="S3683" s="138" t="str">
        <f ca="1">IFERROR(IF($C3683="","",VLOOKUP(FİLTRE!$C3683,'SKT LİSTESİ'!$F:$AJ,16,0)),"")</f>
        <v/>
      </c>
      <c r="AF3683" s="179" t="str">
        <f t="shared" ca="1" si="230"/>
        <v/>
      </c>
      <c r="AG3683" s="179">
        <f t="shared" ca="1" si="231"/>
        <v>0</v>
      </c>
      <c r="AH3683" s="179">
        <f t="shared" ca="1" si="232"/>
        <v>0</v>
      </c>
    </row>
    <row r="3684" spans="2:34" ht="15.75" x14ac:dyDescent="0.25">
      <c r="B3684">
        <f t="shared" ca="1" si="229"/>
        <v>3672</v>
      </c>
      <c r="C3684" t="str">
        <f ca="1">IFERROR(VLOOKUP(B3684,'SKT LİSTESİ'!F:F,1,0),"")</f>
        <v/>
      </c>
      <c r="E3684" s="128" t="str">
        <f ca="1">IFERROR(IF($C3684="","",VLOOKUP(FİLTRE!$C3684,'SKT LİSTESİ'!$F:$S,5,0)),"")</f>
        <v/>
      </c>
      <c r="F3684" s="129" t="str">
        <f ca="1">IFERROR(IF($C3684="","",VLOOKUP(FİLTRE!$C3684,'SKT LİSTESİ'!$F:$S,7,0)),"")</f>
        <v/>
      </c>
      <c r="G3684" s="130" t="str">
        <f ca="1">IFERROR(IF($C3684="","",VLOOKUP(FİLTRE!$C3684,'SKT LİSTESİ'!$F:$S,8,0)),"")</f>
        <v/>
      </c>
      <c r="H3684" s="131" t="str">
        <f ca="1">IF(E3684="","",IF($C3684="","",VLOOKUP(FİLTRE!$C3684,'SKT LİSTESİ'!$F:$S,9,0)))</f>
        <v/>
      </c>
      <c r="I3684" s="132" t="str">
        <f ca="1">IFERROR(IF($C3684="","",VLOOKUP(FİLTRE!$C3684,'SKT LİSTESİ'!$F:$S,10,0)),"")</f>
        <v/>
      </c>
      <c r="J3684" s="133" t="str">
        <f ca="1">IFERROR(IF($C3684="","",VLOOKUP(FİLTRE!$C3684,'SKT LİSTESİ'!$F:$S,11,0)),"")</f>
        <v/>
      </c>
      <c r="K3684" s="134" t="str">
        <f ca="1">IFERROR(IF($C3684="","",VLOOKUP(FİLTRE!$C3684,'SKT LİSTESİ'!$F:$S,12,0)),"")</f>
        <v/>
      </c>
      <c r="L3684" s="134" t="str">
        <f ca="1">IFERROR(IF($C3684="","",VLOOKUP(FİLTRE!$C3684,'SKT LİSTESİ'!$F:$S,13,0)),"")</f>
        <v/>
      </c>
      <c r="M3684" s="135" t="str">
        <f ca="1">IFERROR(IF($C3684="","",VLOOKUP(FİLTRE!$C3684,'SKT LİSTESİ'!$F:$AJ,14,0)),"")</f>
        <v/>
      </c>
      <c r="N3684" s="31" t="str">
        <f ca="1">IFERROR(IF($C3684="","",VLOOKUP(FİLTRE!$C3684,'SKT LİSTESİ'!$F:$AJ,22,0)),"")</f>
        <v/>
      </c>
      <c r="O3684" s="136" t="str">
        <f ca="1">IFERROR(IF($C3684="","",VLOOKUP(FİLTRE!$C3684,'SKT LİSTESİ'!$F:$AJ,23,0)),"")</f>
        <v/>
      </c>
      <c r="P3684" s="31"/>
      <c r="Q3684" s="31"/>
      <c r="R3684" s="137" t="str">
        <f ca="1">(IFERROR(IF($C3684="","",VLOOKUP(FİLTRE!$C3684,'SKT LİSTESİ'!$F:$AJ,15,0)),""))</f>
        <v/>
      </c>
      <c r="S3684" s="138" t="str">
        <f ca="1">IFERROR(IF($C3684="","",VLOOKUP(FİLTRE!$C3684,'SKT LİSTESİ'!$F:$AJ,16,0)),"")</f>
        <v/>
      </c>
      <c r="AF3684" s="179" t="str">
        <f t="shared" ca="1" si="230"/>
        <v/>
      </c>
      <c r="AG3684" s="179">
        <f t="shared" ca="1" si="231"/>
        <v>0</v>
      </c>
      <c r="AH3684" s="179">
        <f t="shared" ca="1" si="232"/>
        <v>0</v>
      </c>
    </row>
    <row r="3685" spans="2:34" ht="15.75" x14ac:dyDescent="0.25">
      <c r="B3685">
        <f t="shared" ca="1" si="229"/>
        <v>3673</v>
      </c>
      <c r="C3685" t="str">
        <f ca="1">IFERROR(VLOOKUP(B3685,'SKT LİSTESİ'!F:F,1,0),"")</f>
        <v/>
      </c>
      <c r="E3685" s="128" t="str">
        <f ca="1">IFERROR(IF($C3685="","",VLOOKUP(FİLTRE!$C3685,'SKT LİSTESİ'!$F:$S,5,0)),"")</f>
        <v/>
      </c>
      <c r="F3685" s="129" t="str">
        <f ca="1">IFERROR(IF($C3685="","",VLOOKUP(FİLTRE!$C3685,'SKT LİSTESİ'!$F:$S,7,0)),"")</f>
        <v/>
      </c>
      <c r="G3685" s="130" t="str">
        <f ca="1">IFERROR(IF($C3685="","",VLOOKUP(FİLTRE!$C3685,'SKT LİSTESİ'!$F:$S,8,0)),"")</f>
        <v/>
      </c>
      <c r="H3685" s="131" t="str">
        <f ca="1">IF(E3685="","",IF($C3685="","",VLOOKUP(FİLTRE!$C3685,'SKT LİSTESİ'!$F:$S,9,0)))</f>
        <v/>
      </c>
      <c r="I3685" s="132" t="str">
        <f ca="1">IFERROR(IF($C3685="","",VLOOKUP(FİLTRE!$C3685,'SKT LİSTESİ'!$F:$S,10,0)),"")</f>
        <v/>
      </c>
      <c r="J3685" s="133" t="str">
        <f ca="1">IFERROR(IF($C3685="","",VLOOKUP(FİLTRE!$C3685,'SKT LİSTESİ'!$F:$S,11,0)),"")</f>
        <v/>
      </c>
      <c r="K3685" s="134" t="str">
        <f ca="1">IFERROR(IF($C3685="","",VLOOKUP(FİLTRE!$C3685,'SKT LİSTESİ'!$F:$S,12,0)),"")</f>
        <v/>
      </c>
      <c r="L3685" s="134" t="str">
        <f ca="1">IFERROR(IF($C3685="","",VLOOKUP(FİLTRE!$C3685,'SKT LİSTESİ'!$F:$S,13,0)),"")</f>
        <v/>
      </c>
      <c r="M3685" s="135" t="str">
        <f ca="1">IFERROR(IF($C3685="","",VLOOKUP(FİLTRE!$C3685,'SKT LİSTESİ'!$F:$AJ,14,0)),"")</f>
        <v/>
      </c>
      <c r="N3685" s="31" t="str">
        <f ca="1">IFERROR(IF($C3685="","",VLOOKUP(FİLTRE!$C3685,'SKT LİSTESİ'!$F:$AJ,22,0)),"")</f>
        <v/>
      </c>
      <c r="O3685" s="136" t="str">
        <f ca="1">IFERROR(IF($C3685="","",VLOOKUP(FİLTRE!$C3685,'SKT LİSTESİ'!$F:$AJ,23,0)),"")</f>
        <v/>
      </c>
      <c r="P3685" s="31"/>
      <c r="Q3685" s="31"/>
      <c r="R3685" s="137" t="str">
        <f ca="1">(IFERROR(IF($C3685="","",VLOOKUP(FİLTRE!$C3685,'SKT LİSTESİ'!$F:$AJ,15,0)),""))</f>
        <v/>
      </c>
      <c r="S3685" s="138" t="str">
        <f ca="1">IFERROR(IF($C3685="","",VLOOKUP(FİLTRE!$C3685,'SKT LİSTESİ'!$F:$AJ,16,0)),"")</f>
        <v/>
      </c>
      <c r="AF3685" s="179" t="str">
        <f t="shared" ca="1" si="230"/>
        <v/>
      </c>
      <c r="AG3685" s="179">
        <f t="shared" ca="1" si="231"/>
        <v>0</v>
      </c>
      <c r="AH3685" s="179">
        <f t="shared" ca="1" si="232"/>
        <v>0</v>
      </c>
    </row>
    <row r="3686" spans="2:34" ht="15.75" x14ac:dyDescent="0.25">
      <c r="B3686">
        <f t="shared" ca="1" si="229"/>
        <v>3674</v>
      </c>
      <c r="C3686" t="str">
        <f ca="1">IFERROR(VLOOKUP(B3686,'SKT LİSTESİ'!F:F,1,0),"")</f>
        <v/>
      </c>
      <c r="E3686" s="128" t="str">
        <f ca="1">IFERROR(IF($C3686="","",VLOOKUP(FİLTRE!$C3686,'SKT LİSTESİ'!$F:$S,5,0)),"")</f>
        <v/>
      </c>
      <c r="F3686" s="129" t="str">
        <f ca="1">IFERROR(IF($C3686="","",VLOOKUP(FİLTRE!$C3686,'SKT LİSTESİ'!$F:$S,7,0)),"")</f>
        <v/>
      </c>
      <c r="G3686" s="130" t="str">
        <f ca="1">IFERROR(IF($C3686="","",VLOOKUP(FİLTRE!$C3686,'SKT LİSTESİ'!$F:$S,8,0)),"")</f>
        <v/>
      </c>
      <c r="H3686" s="131" t="str">
        <f ca="1">IF(E3686="","",IF($C3686="","",VLOOKUP(FİLTRE!$C3686,'SKT LİSTESİ'!$F:$S,9,0)))</f>
        <v/>
      </c>
      <c r="I3686" s="132" t="str">
        <f ca="1">IFERROR(IF($C3686="","",VLOOKUP(FİLTRE!$C3686,'SKT LİSTESİ'!$F:$S,10,0)),"")</f>
        <v/>
      </c>
      <c r="J3686" s="133" t="str">
        <f ca="1">IFERROR(IF($C3686="","",VLOOKUP(FİLTRE!$C3686,'SKT LİSTESİ'!$F:$S,11,0)),"")</f>
        <v/>
      </c>
      <c r="K3686" s="134" t="str">
        <f ca="1">IFERROR(IF($C3686="","",VLOOKUP(FİLTRE!$C3686,'SKT LİSTESİ'!$F:$S,12,0)),"")</f>
        <v/>
      </c>
      <c r="L3686" s="134" t="str">
        <f ca="1">IFERROR(IF($C3686="","",VLOOKUP(FİLTRE!$C3686,'SKT LİSTESİ'!$F:$S,13,0)),"")</f>
        <v/>
      </c>
      <c r="M3686" s="135" t="str">
        <f ca="1">IFERROR(IF($C3686="","",VLOOKUP(FİLTRE!$C3686,'SKT LİSTESİ'!$F:$AJ,14,0)),"")</f>
        <v/>
      </c>
      <c r="N3686" s="31" t="str">
        <f ca="1">IFERROR(IF($C3686="","",VLOOKUP(FİLTRE!$C3686,'SKT LİSTESİ'!$F:$AJ,22,0)),"")</f>
        <v/>
      </c>
      <c r="O3686" s="136" t="str">
        <f ca="1">IFERROR(IF($C3686="","",VLOOKUP(FİLTRE!$C3686,'SKT LİSTESİ'!$F:$AJ,23,0)),"")</f>
        <v/>
      </c>
      <c r="P3686" s="31"/>
      <c r="Q3686" s="31"/>
      <c r="R3686" s="137" t="str">
        <f ca="1">(IFERROR(IF($C3686="","",VLOOKUP(FİLTRE!$C3686,'SKT LİSTESİ'!$F:$AJ,15,0)),""))</f>
        <v/>
      </c>
      <c r="S3686" s="138" t="str">
        <f ca="1">IFERROR(IF($C3686="","",VLOOKUP(FİLTRE!$C3686,'SKT LİSTESİ'!$F:$AJ,16,0)),"")</f>
        <v/>
      </c>
      <c r="AF3686" s="179" t="str">
        <f t="shared" ca="1" si="230"/>
        <v/>
      </c>
      <c r="AG3686" s="179">
        <f t="shared" ca="1" si="231"/>
        <v>0</v>
      </c>
      <c r="AH3686" s="179">
        <f t="shared" ca="1" si="232"/>
        <v>0</v>
      </c>
    </row>
    <row r="3687" spans="2:34" ht="15.75" x14ac:dyDescent="0.25">
      <c r="B3687">
        <f t="shared" ca="1" si="229"/>
        <v>3675</v>
      </c>
      <c r="C3687" t="str">
        <f ca="1">IFERROR(VLOOKUP(B3687,'SKT LİSTESİ'!F:F,1,0),"")</f>
        <v/>
      </c>
      <c r="E3687" s="128" t="str">
        <f ca="1">IFERROR(IF($C3687="","",VLOOKUP(FİLTRE!$C3687,'SKT LİSTESİ'!$F:$S,5,0)),"")</f>
        <v/>
      </c>
      <c r="F3687" s="129" t="str">
        <f ca="1">IFERROR(IF($C3687="","",VLOOKUP(FİLTRE!$C3687,'SKT LİSTESİ'!$F:$S,7,0)),"")</f>
        <v/>
      </c>
      <c r="G3687" s="130" t="str">
        <f ca="1">IFERROR(IF($C3687="","",VLOOKUP(FİLTRE!$C3687,'SKT LİSTESİ'!$F:$S,8,0)),"")</f>
        <v/>
      </c>
      <c r="H3687" s="131" t="str">
        <f ca="1">IF(E3687="","",IF($C3687="","",VLOOKUP(FİLTRE!$C3687,'SKT LİSTESİ'!$F:$S,9,0)))</f>
        <v/>
      </c>
      <c r="I3687" s="132" t="str">
        <f ca="1">IFERROR(IF($C3687="","",VLOOKUP(FİLTRE!$C3687,'SKT LİSTESİ'!$F:$S,10,0)),"")</f>
        <v/>
      </c>
      <c r="J3687" s="133" t="str">
        <f ca="1">IFERROR(IF($C3687="","",VLOOKUP(FİLTRE!$C3687,'SKT LİSTESİ'!$F:$S,11,0)),"")</f>
        <v/>
      </c>
      <c r="K3687" s="134" t="str">
        <f ca="1">IFERROR(IF($C3687="","",VLOOKUP(FİLTRE!$C3687,'SKT LİSTESİ'!$F:$S,12,0)),"")</f>
        <v/>
      </c>
      <c r="L3687" s="134" t="str">
        <f ca="1">IFERROR(IF($C3687="","",VLOOKUP(FİLTRE!$C3687,'SKT LİSTESİ'!$F:$S,13,0)),"")</f>
        <v/>
      </c>
      <c r="M3687" s="135" t="str">
        <f ca="1">IFERROR(IF($C3687="","",VLOOKUP(FİLTRE!$C3687,'SKT LİSTESİ'!$F:$AJ,14,0)),"")</f>
        <v/>
      </c>
      <c r="N3687" s="31" t="str">
        <f ca="1">IFERROR(IF($C3687="","",VLOOKUP(FİLTRE!$C3687,'SKT LİSTESİ'!$F:$AJ,22,0)),"")</f>
        <v/>
      </c>
      <c r="O3687" s="136" t="str">
        <f ca="1">IFERROR(IF($C3687="","",VLOOKUP(FİLTRE!$C3687,'SKT LİSTESİ'!$F:$AJ,23,0)),"")</f>
        <v/>
      </c>
      <c r="P3687" s="31"/>
      <c r="Q3687" s="31"/>
      <c r="R3687" s="137" t="str">
        <f ca="1">(IFERROR(IF($C3687="","",VLOOKUP(FİLTRE!$C3687,'SKT LİSTESİ'!$F:$AJ,15,0)),""))</f>
        <v/>
      </c>
      <c r="S3687" s="138" t="str">
        <f ca="1">IFERROR(IF($C3687="","",VLOOKUP(FİLTRE!$C3687,'SKT LİSTESİ'!$F:$AJ,16,0)),"")</f>
        <v/>
      </c>
      <c r="AF3687" s="179" t="str">
        <f t="shared" ca="1" si="230"/>
        <v/>
      </c>
      <c r="AG3687" s="179">
        <f t="shared" ca="1" si="231"/>
        <v>0</v>
      </c>
      <c r="AH3687" s="179">
        <f t="shared" ca="1" si="232"/>
        <v>0</v>
      </c>
    </row>
    <row r="3688" spans="2:34" ht="15.75" x14ac:dyDescent="0.25">
      <c r="B3688">
        <f t="shared" ca="1" si="229"/>
        <v>3676</v>
      </c>
      <c r="C3688" t="str">
        <f ca="1">IFERROR(VLOOKUP(B3688,'SKT LİSTESİ'!F:F,1,0),"")</f>
        <v/>
      </c>
      <c r="E3688" s="128" t="str">
        <f ca="1">IFERROR(IF($C3688="","",VLOOKUP(FİLTRE!$C3688,'SKT LİSTESİ'!$F:$S,5,0)),"")</f>
        <v/>
      </c>
      <c r="F3688" s="129" t="str">
        <f ca="1">IFERROR(IF($C3688="","",VLOOKUP(FİLTRE!$C3688,'SKT LİSTESİ'!$F:$S,7,0)),"")</f>
        <v/>
      </c>
      <c r="G3688" s="130" t="str">
        <f ca="1">IFERROR(IF($C3688="","",VLOOKUP(FİLTRE!$C3688,'SKT LİSTESİ'!$F:$S,8,0)),"")</f>
        <v/>
      </c>
      <c r="H3688" s="131" t="str">
        <f ca="1">IF(E3688="","",IF($C3688="","",VLOOKUP(FİLTRE!$C3688,'SKT LİSTESİ'!$F:$S,9,0)))</f>
        <v/>
      </c>
      <c r="I3688" s="132" t="str">
        <f ca="1">IFERROR(IF($C3688="","",VLOOKUP(FİLTRE!$C3688,'SKT LİSTESİ'!$F:$S,10,0)),"")</f>
        <v/>
      </c>
      <c r="J3688" s="133" t="str">
        <f ca="1">IFERROR(IF($C3688="","",VLOOKUP(FİLTRE!$C3688,'SKT LİSTESİ'!$F:$S,11,0)),"")</f>
        <v/>
      </c>
      <c r="K3688" s="134" t="str">
        <f ca="1">IFERROR(IF($C3688="","",VLOOKUP(FİLTRE!$C3688,'SKT LİSTESİ'!$F:$S,12,0)),"")</f>
        <v/>
      </c>
      <c r="L3688" s="134" t="str">
        <f ca="1">IFERROR(IF($C3688="","",VLOOKUP(FİLTRE!$C3688,'SKT LİSTESİ'!$F:$S,13,0)),"")</f>
        <v/>
      </c>
      <c r="M3688" s="135" t="str">
        <f ca="1">IFERROR(IF($C3688="","",VLOOKUP(FİLTRE!$C3688,'SKT LİSTESİ'!$F:$AJ,14,0)),"")</f>
        <v/>
      </c>
      <c r="N3688" s="31" t="str">
        <f ca="1">IFERROR(IF($C3688="","",VLOOKUP(FİLTRE!$C3688,'SKT LİSTESİ'!$F:$AJ,22,0)),"")</f>
        <v/>
      </c>
      <c r="O3688" s="136" t="str">
        <f ca="1">IFERROR(IF($C3688="","",VLOOKUP(FİLTRE!$C3688,'SKT LİSTESİ'!$F:$AJ,23,0)),"")</f>
        <v/>
      </c>
      <c r="P3688" s="31"/>
      <c r="Q3688" s="31"/>
      <c r="R3688" s="137" t="str">
        <f ca="1">(IFERROR(IF($C3688="","",VLOOKUP(FİLTRE!$C3688,'SKT LİSTESİ'!$F:$AJ,15,0)),""))</f>
        <v/>
      </c>
      <c r="S3688" s="138" t="str">
        <f ca="1">IFERROR(IF($C3688="","",VLOOKUP(FİLTRE!$C3688,'SKT LİSTESİ'!$F:$AJ,16,0)),"")</f>
        <v/>
      </c>
      <c r="AF3688" s="179" t="str">
        <f t="shared" ca="1" si="230"/>
        <v/>
      </c>
      <c r="AG3688" s="179">
        <f t="shared" ca="1" si="231"/>
        <v>0</v>
      </c>
      <c r="AH3688" s="179">
        <f t="shared" ca="1" si="232"/>
        <v>0</v>
      </c>
    </row>
    <row r="3689" spans="2:34" ht="15.75" x14ac:dyDescent="0.25">
      <c r="B3689">
        <f t="shared" ca="1" si="229"/>
        <v>3677</v>
      </c>
      <c r="C3689" t="str">
        <f ca="1">IFERROR(VLOOKUP(B3689,'SKT LİSTESİ'!F:F,1,0),"")</f>
        <v/>
      </c>
      <c r="E3689" s="128" t="str">
        <f ca="1">IFERROR(IF($C3689="","",VLOOKUP(FİLTRE!$C3689,'SKT LİSTESİ'!$F:$S,5,0)),"")</f>
        <v/>
      </c>
      <c r="F3689" s="129" t="str">
        <f ca="1">IFERROR(IF($C3689="","",VLOOKUP(FİLTRE!$C3689,'SKT LİSTESİ'!$F:$S,7,0)),"")</f>
        <v/>
      </c>
      <c r="G3689" s="130" t="str">
        <f ca="1">IFERROR(IF($C3689="","",VLOOKUP(FİLTRE!$C3689,'SKT LİSTESİ'!$F:$S,8,0)),"")</f>
        <v/>
      </c>
      <c r="H3689" s="131" t="str">
        <f ca="1">IF(E3689="","",IF($C3689="","",VLOOKUP(FİLTRE!$C3689,'SKT LİSTESİ'!$F:$S,9,0)))</f>
        <v/>
      </c>
      <c r="I3689" s="132" t="str">
        <f ca="1">IFERROR(IF($C3689="","",VLOOKUP(FİLTRE!$C3689,'SKT LİSTESİ'!$F:$S,10,0)),"")</f>
        <v/>
      </c>
      <c r="J3689" s="133" t="str">
        <f ca="1">IFERROR(IF($C3689="","",VLOOKUP(FİLTRE!$C3689,'SKT LİSTESİ'!$F:$S,11,0)),"")</f>
        <v/>
      </c>
      <c r="K3689" s="134" t="str">
        <f ca="1">IFERROR(IF($C3689="","",VLOOKUP(FİLTRE!$C3689,'SKT LİSTESİ'!$F:$S,12,0)),"")</f>
        <v/>
      </c>
      <c r="L3689" s="134" t="str">
        <f ca="1">IFERROR(IF($C3689="","",VLOOKUP(FİLTRE!$C3689,'SKT LİSTESİ'!$F:$S,13,0)),"")</f>
        <v/>
      </c>
      <c r="M3689" s="135" t="str">
        <f ca="1">IFERROR(IF($C3689="","",VLOOKUP(FİLTRE!$C3689,'SKT LİSTESİ'!$F:$AJ,14,0)),"")</f>
        <v/>
      </c>
      <c r="N3689" s="31" t="str">
        <f ca="1">IFERROR(IF($C3689="","",VLOOKUP(FİLTRE!$C3689,'SKT LİSTESİ'!$F:$AJ,22,0)),"")</f>
        <v/>
      </c>
      <c r="O3689" s="136" t="str">
        <f ca="1">IFERROR(IF($C3689="","",VLOOKUP(FİLTRE!$C3689,'SKT LİSTESİ'!$F:$AJ,23,0)),"")</f>
        <v/>
      </c>
      <c r="P3689" s="31"/>
      <c r="Q3689" s="31"/>
      <c r="R3689" s="137" t="str">
        <f ca="1">(IFERROR(IF($C3689="","",VLOOKUP(FİLTRE!$C3689,'SKT LİSTESİ'!$F:$AJ,15,0)),""))</f>
        <v/>
      </c>
      <c r="S3689" s="138" t="str">
        <f ca="1">IFERROR(IF($C3689="","",VLOOKUP(FİLTRE!$C3689,'SKT LİSTESİ'!$F:$AJ,16,0)),"")</f>
        <v/>
      </c>
      <c r="AF3689" s="179" t="str">
        <f t="shared" ca="1" si="230"/>
        <v/>
      </c>
      <c r="AG3689" s="179">
        <f t="shared" ca="1" si="231"/>
        <v>0</v>
      </c>
      <c r="AH3689" s="179">
        <f t="shared" ca="1" si="232"/>
        <v>0</v>
      </c>
    </row>
    <row r="3690" spans="2:34" ht="15.75" x14ac:dyDescent="0.25">
      <c r="B3690">
        <f t="shared" ca="1" si="229"/>
        <v>3678</v>
      </c>
      <c r="C3690" t="str">
        <f ca="1">IFERROR(VLOOKUP(B3690,'SKT LİSTESİ'!F:F,1,0),"")</f>
        <v/>
      </c>
      <c r="E3690" s="128" t="str">
        <f ca="1">IFERROR(IF($C3690="","",VLOOKUP(FİLTRE!$C3690,'SKT LİSTESİ'!$F:$S,5,0)),"")</f>
        <v/>
      </c>
      <c r="F3690" s="129" t="str">
        <f ca="1">IFERROR(IF($C3690="","",VLOOKUP(FİLTRE!$C3690,'SKT LİSTESİ'!$F:$S,7,0)),"")</f>
        <v/>
      </c>
      <c r="G3690" s="130" t="str">
        <f ca="1">IFERROR(IF($C3690="","",VLOOKUP(FİLTRE!$C3690,'SKT LİSTESİ'!$F:$S,8,0)),"")</f>
        <v/>
      </c>
      <c r="H3690" s="131" t="str">
        <f ca="1">IF(E3690="","",IF($C3690="","",VLOOKUP(FİLTRE!$C3690,'SKT LİSTESİ'!$F:$S,9,0)))</f>
        <v/>
      </c>
      <c r="I3690" s="132" t="str">
        <f ca="1">IFERROR(IF($C3690="","",VLOOKUP(FİLTRE!$C3690,'SKT LİSTESİ'!$F:$S,10,0)),"")</f>
        <v/>
      </c>
      <c r="J3690" s="133" t="str">
        <f ca="1">IFERROR(IF($C3690="","",VLOOKUP(FİLTRE!$C3690,'SKT LİSTESİ'!$F:$S,11,0)),"")</f>
        <v/>
      </c>
      <c r="K3690" s="134" t="str">
        <f ca="1">IFERROR(IF($C3690="","",VLOOKUP(FİLTRE!$C3690,'SKT LİSTESİ'!$F:$S,12,0)),"")</f>
        <v/>
      </c>
      <c r="L3690" s="134" t="str">
        <f ca="1">IFERROR(IF($C3690="","",VLOOKUP(FİLTRE!$C3690,'SKT LİSTESİ'!$F:$S,13,0)),"")</f>
        <v/>
      </c>
      <c r="M3690" s="135" t="str">
        <f ca="1">IFERROR(IF($C3690="","",VLOOKUP(FİLTRE!$C3690,'SKT LİSTESİ'!$F:$AJ,14,0)),"")</f>
        <v/>
      </c>
      <c r="N3690" s="31" t="str">
        <f ca="1">IFERROR(IF($C3690="","",VLOOKUP(FİLTRE!$C3690,'SKT LİSTESİ'!$F:$AJ,22,0)),"")</f>
        <v/>
      </c>
      <c r="O3690" s="136" t="str">
        <f ca="1">IFERROR(IF($C3690="","",VLOOKUP(FİLTRE!$C3690,'SKT LİSTESİ'!$F:$AJ,23,0)),"")</f>
        <v/>
      </c>
      <c r="P3690" s="31"/>
      <c r="Q3690" s="31"/>
      <c r="R3690" s="137" t="str">
        <f ca="1">(IFERROR(IF($C3690="","",VLOOKUP(FİLTRE!$C3690,'SKT LİSTESİ'!$F:$AJ,15,0)),""))</f>
        <v/>
      </c>
      <c r="S3690" s="138" t="str">
        <f ca="1">IFERROR(IF($C3690="","",VLOOKUP(FİLTRE!$C3690,'SKT LİSTESİ'!$F:$AJ,16,0)),"")</f>
        <v/>
      </c>
      <c r="AF3690" s="179" t="str">
        <f t="shared" ca="1" si="230"/>
        <v/>
      </c>
      <c r="AG3690" s="179">
        <f t="shared" ca="1" si="231"/>
        <v>0</v>
      </c>
      <c r="AH3690" s="179">
        <f t="shared" ca="1" si="232"/>
        <v>0</v>
      </c>
    </row>
    <row r="3691" spans="2:34" ht="15.75" x14ac:dyDescent="0.25">
      <c r="B3691">
        <f t="shared" ca="1" si="229"/>
        <v>3679</v>
      </c>
      <c r="C3691" t="str">
        <f ca="1">IFERROR(VLOOKUP(B3691,'SKT LİSTESİ'!F:F,1,0),"")</f>
        <v/>
      </c>
      <c r="E3691" s="128" t="str">
        <f ca="1">IFERROR(IF($C3691="","",VLOOKUP(FİLTRE!$C3691,'SKT LİSTESİ'!$F:$S,5,0)),"")</f>
        <v/>
      </c>
      <c r="F3691" s="129" t="str">
        <f ca="1">IFERROR(IF($C3691="","",VLOOKUP(FİLTRE!$C3691,'SKT LİSTESİ'!$F:$S,7,0)),"")</f>
        <v/>
      </c>
      <c r="G3691" s="130" t="str">
        <f ca="1">IFERROR(IF($C3691="","",VLOOKUP(FİLTRE!$C3691,'SKT LİSTESİ'!$F:$S,8,0)),"")</f>
        <v/>
      </c>
      <c r="H3691" s="131" t="str">
        <f ca="1">IF(E3691="","",IF($C3691="","",VLOOKUP(FİLTRE!$C3691,'SKT LİSTESİ'!$F:$S,9,0)))</f>
        <v/>
      </c>
      <c r="I3691" s="132" t="str">
        <f ca="1">IFERROR(IF($C3691="","",VLOOKUP(FİLTRE!$C3691,'SKT LİSTESİ'!$F:$S,10,0)),"")</f>
        <v/>
      </c>
      <c r="J3691" s="133" t="str">
        <f ca="1">IFERROR(IF($C3691="","",VLOOKUP(FİLTRE!$C3691,'SKT LİSTESİ'!$F:$S,11,0)),"")</f>
        <v/>
      </c>
      <c r="K3691" s="134" t="str">
        <f ca="1">IFERROR(IF($C3691="","",VLOOKUP(FİLTRE!$C3691,'SKT LİSTESİ'!$F:$S,12,0)),"")</f>
        <v/>
      </c>
      <c r="L3691" s="134" t="str">
        <f ca="1">IFERROR(IF($C3691="","",VLOOKUP(FİLTRE!$C3691,'SKT LİSTESİ'!$F:$S,13,0)),"")</f>
        <v/>
      </c>
      <c r="M3691" s="135" t="str">
        <f ca="1">IFERROR(IF($C3691="","",VLOOKUP(FİLTRE!$C3691,'SKT LİSTESİ'!$F:$AJ,14,0)),"")</f>
        <v/>
      </c>
      <c r="N3691" s="31" t="str">
        <f ca="1">IFERROR(IF($C3691="","",VLOOKUP(FİLTRE!$C3691,'SKT LİSTESİ'!$F:$AJ,22,0)),"")</f>
        <v/>
      </c>
      <c r="O3691" s="136" t="str">
        <f ca="1">IFERROR(IF($C3691="","",VLOOKUP(FİLTRE!$C3691,'SKT LİSTESİ'!$F:$AJ,23,0)),"")</f>
        <v/>
      </c>
      <c r="P3691" s="31"/>
      <c r="Q3691" s="31"/>
      <c r="R3691" s="137" t="str">
        <f ca="1">(IFERROR(IF($C3691="","",VLOOKUP(FİLTRE!$C3691,'SKT LİSTESİ'!$F:$AJ,15,0)),""))</f>
        <v/>
      </c>
      <c r="S3691" s="138" t="str">
        <f ca="1">IFERROR(IF($C3691="","",VLOOKUP(FİLTRE!$C3691,'SKT LİSTESİ'!$F:$AJ,16,0)),"")</f>
        <v/>
      </c>
      <c r="AF3691" s="179" t="str">
        <f t="shared" ca="1" si="230"/>
        <v/>
      </c>
      <c r="AG3691" s="179">
        <f t="shared" ca="1" si="231"/>
        <v>0</v>
      </c>
      <c r="AH3691" s="179">
        <f t="shared" ca="1" si="232"/>
        <v>0</v>
      </c>
    </row>
    <row r="3692" spans="2:34" ht="15.75" x14ac:dyDescent="0.25">
      <c r="B3692">
        <f t="shared" ca="1" si="229"/>
        <v>3680</v>
      </c>
      <c r="C3692" t="str">
        <f ca="1">IFERROR(VLOOKUP(B3692,'SKT LİSTESİ'!F:F,1,0),"")</f>
        <v/>
      </c>
      <c r="E3692" s="128" t="str">
        <f ca="1">IFERROR(IF($C3692="","",VLOOKUP(FİLTRE!$C3692,'SKT LİSTESİ'!$F:$S,5,0)),"")</f>
        <v/>
      </c>
      <c r="F3692" s="129" t="str">
        <f ca="1">IFERROR(IF($C3692="","",VLOOKUP(FİLTRE!$C3692,'SKT LİSTESİ'!$F:$S,7,0)),"")</f>
        <v/>
      </c>
      <c r="G3692" s="130" t="str">
        <f ca="1">IFERROR(IF($C3692="","",VLOOKUP(FİLTRE!$C3692,'SKT LİSTESİ'!$F:$S,8,0)),"")</f>
        <v/>
      </c>
      <c r="H3692" s="131" t="str">
        <f ca="1">IF(E3692="","",IF($C3692="","",VLOOKUP(FİLTRE!$C3692,'SKT LİSTESİ'!$F:$S,9,0)))</f>
        <v/>
      </c>
      <c r="I3692" s="132" t="str">
        <f ca="1">IFERROR(IF($C3692="","",VLOOKUP(FİLTRE!$C3692,'SKT LİSTESİ'!$F:$S,10,0)),"")</f>
        <v/>
      </c>
      <c r="J3692" s="133" t="str">
        <f ca="1">IFERROR(IF($C3692="","",VLOOKUP(FİLTRE!$C3692,'SKT LİSTESİ'!$F:$S,11,0)),"")</f>
        <v/>
      </c>
      <c r="K3692" s="134" t="str">
        <f ca="1">IFERROR(IF($C3692="","",VLOOKUP(FİLTRE!$C3692,'SKT LİSTESİ'!$F:$S,12,0)),"")</f>
        <v/>
      </c>
      <c r="L3692" s="134" t="str">
        <f ca="1">IFERROR(IF($C3692="","",VLOOKUP(FİLTRE!$C3692,'SKT LİSTESİ'!$F:$S,13,0)),"")</f>
        <v/>
      </c>
      <c r="M3692" s="135" t="str">
        <f ca="1">IFERROR(IF($C3692="","",VLOOKUP(FİLTRE!$C3692,'SKT LİSTESİ'!$F:$AJ,14,0)),"")</f>
        <v/>
      </c>
      <c r="N3692" s="31" t="str">
        <f ca="1">IFERROR(IF($C3692="","",VLOOKUP(FİLTRE!$C3692,'SKT LİSTESİ'!$F:$AJ,22,0)),"")</f>
        <v/>
      </c>
      <c r="O3692" s="136" t="str">
        <f ca="1">IFERROR(IF($C3692="","",VLOOKUP(FİLTRE!$C3692,'SKT LİSTESİ'!$F:$AJ,23,0)),"")</f>
        <v/>
      </c>
      <c r="P3692" s="31"/>
      <c r="Q3692" s="31"/>
      <c r="R3692" s="137" t="str">
        <f ca="1">(IFERROR(IF($C3692="","",VLOOKUP(FİLTRE!$C3692,'SKT LİSTESİ'!$F:$AJ,15,0)),""))</f>
        <v/>
      </c>
      <c r="S3692" s="138" t="str">
        <f ca="1">IFERROR(IF($C3692="","",VLOOKUP(FİLTRE!$C3692,'SKT LİSTESİ'!$F:$AJ,16,0)),"")</f>
        <v/>
      </c>
      <c r="AF3692" s="179" t="str">
        <f t="shared" ca="1" si="230"/>
        <v/>
      </c>
      <c r="AG3692" s="179">
        <f t="shared" ca="1" si="231"/>
        <v>0</v>
      </c>
      <c r="AH3692" s="179">
        <f t="shared" ca="1" si="232"/>
        <v>0</v>
      </c>
    </row>
    <row r="3693" spans="2:34" ht="15.75" x14ac:dyDescent="0.25">
      <c r="B3693">
        <f t="shared" ca="1" si="229"/>
        <v>3681</v>
      </c>
      <c r="C3693" t="str">
        <f ca="1">IFERROR(VLOOKUP(B3693,'SKT LİSTESİ'!F:F,1,0),"")</f>
        <v/>
      </c>
      <c r="E3693" s="128" t="str">
        <f ca="1">IFERROR(IF($C3693="","",VLOOKUP(FİLTRE!$C3693,'SKT LİSTESİ'!$F:$S,5,0)),"")</f>
        <v/>
      </c>
      <c r="F3693" s="129" t="str">
        <f ca="1">IFERROR(IF($C3693="","",VLOOKUP(FİLTRE!$C3693,'SKT LİSTESİ'!$F:$S,7,0)),"")</f>
        <v/>
      </c>
      <c r="G3693" s="130" t="str">
        <f ca="1">IFERROR(IF($C3693="","",VLOOKUP(FİLTRE!$C3693,'SKT LİSTESİ'!$F:$S,8,0)),"")</f>
        <v/>
      </c>
      <c r="H3693" s="131" t="str">
        <f ca="1">IF(E3693="","",IF($C3693="","",VLOOKUP(FİLTRE!$C3693,'SKT LİSTESİ'!$F:$S,9,0)))</f>
        <v/>
      </c>
      <c r="I3693" s="132" t="str">
        <f ca="1">IFERROR(IF($C3693="","",VLOOKUP(FİLTRE!$C3693,'SKT LİSTESİ'!$F:$S,10,0)),"")</f>
        <v/>
      </c>
      <c r="J3693" s="133" t="str">
        <f ca="1">IFERROR(IF($C3693="","",VLOOKUP(FİLTRE!$C3693,'SKT LİSTESİ'!$F:$S,11,0)),"")</f>
        <v/>
      </c>
      <c r="K3693" s="134" t="str">
        <f ca="1">IFERROR(IF($C3693="","",VLOOKUP(FİLTRE!$C3693,'SKT LİSTESİ'!$F:$S,12,0)),"")</f>
        <v/>
      </c>
      <c r="L3693" s="134" t="str">
        <f ca="1">IFERROR(IF($C3693="","",VLOOKUP(FİLTRE!$C3693,'SKT LİSTESİ'!$F:$S,13,0)),"")</f>
        <v/>
      </c>
      <c r="M3693" s="135" t="str">
        <f ca="1">IFERROR(IF($C3693="","",VLOOKUP(FİLTRE!$C3693,'SKT LİSTESİ'!$F:$AJ,14,0)),"")</f>
        <v/>
      </c>
      <c r="N3693" s="31" t="str">
        <f ca="1">IFERROR(IF($C3693="","",VLOOKUP(FİLTRE!$C3693,'SKT LİSTESİ'!$F:$AJ,22,0)),"")</f>
        <v/>
      </c>
      <c r="O3693" s="136" t="str">
        <f ca="1">IFERROR(IF($C3693="","",VLOOKUP(FİLTRE!$C3693,'SKT LİSTESİ'!$F:$AJ,23,0)),"")</f>
        <v/>
      </c>
      <c r="P3693" s="31"/>
      <c r="Q3693" s="31"/>
      <c r="R3693" s="137" t="str">
        <f ca="1">(IFERROR(IF($C3693="","",VLOOKUP(FİLTRE!$C3693,'SKT LİSTESİ'!$F:$AJ,15,0)),""))</f>
        <v/>
      </c>
      <c r="S3693" s="138" t="str">
        <f ca="1">IFERROR(IF($C3693="","",VLOOKUP(FİLTRE!$C3693,'SKT LİSTESİ'!$F:$AJ,16,0)),"")</f>
        <v/>
      </c>
      <c r="AF3693" s="179" t="str">
        <f t="shared" ca="1" si="230"/>
        <v/>
      </c>
      <c r="AG3693" s="179">
        <f t="shared" ca="1" si="231"/>
        <v>0</v>
      </c>
      <c r="AH3693" s="179">
        <f t="shared" ca="1" si="232"/>
        <v>0</v>
      </c>
    </row>
    <row r="3694" spans="2:34" ht="15.75" x14ac:dyDescent="0.25">
      <c r="B3694">
        <f t="shared" ca="1" si="229"/>
        <v>3682</v>
      </c>
      <c r="C3694" t="str">
        <f ca="1">IFERROR(VLOOKUP(B3694,'SKT LİSTESİ'!F:F,1,0),"")</f>
        <v/>
      </c>
      <c r="E3694" s="128" t="str">
        <f ca="1">IFERROR(IF($C3694="","",VLOOKUP(FİLTRE!$C3694,'SKT LİSTESİ'!$F:$S,5,0)),"")</f>
        <v/>
      </c>
      <c r="F3694" s="129" t="str">
        <f ca="1">IFERROR(IF($C3694="","",VLOOKUP(FİLTRE!$C3694,'SKT LİSTESİ'!$F:$S,7,0)),"")</f>
        <v/>
      </c>
      <c r="G3694" s="130" t="str">
        <f ca="1">IFERROR(IF($C3694="","",VLOOKUP(FİLTRE!$C3694,'SKT LİSTESİ'!$F:$S,8,0)),"")</f>
        <v/>
      </c>
      <c r="H3694" s="131" t="str">
        <f ca="1">IF(E3694="","",IF($C3694="","",VLOOKUP(FİLTRE!$C3694,'SKT LİSTESİ'!$F:$S,9,0)))</f>
        <v/>
      </c>
      <c r="I3694" s="132" t="str">
        <f ca="1">IFERROR(IF($C3694="","",VLOOKUP(FİLTRE!$C3694,'SKT LİSTESİ'!$F:$S,10,0)),"")</f>
        <v/>
      </c>
      <c r="J3694" s="133" t="str">
        <f ca="1">IFERROR(IF($C3694="","",VLOOKUP(FİLTRE!$C3694,'SKT LİSTESİ'!$F:$S,11,0)),"")</f>
        <v/>
      </c>
      <c r="K3694" s="134" t="str">
        <f ca="1">IFERROR(IF($C3694="","",VLOOKUP(FİLTRE!$C3694,'SKT LİSTESİ'!$F:$S,12,0)),"")</f>
        <v/>
      </c>
      <c r="L3694" s="134" t="str">
        <f ca="1">IFERROR(IF($C3694="","",VLOOKUP(FİLTRE!$C3694,'SKT LİSTESİ'!$F:$S,13,0)),"")</f>
        <v/>
      </c>
      <c r="M3694" s="135" t="str">
        <f ca="1">IFERROR(IF($C3694="","",VLOOKUP(FİLTRE!$C3694,'SKT LİSTESİ'!$F:$AJ,14,0)),"")</f>
        <v/>
      </c>
      <c r="N3694" s="31" t="str">
        <f ca="1">IFERROR(IF($C3694="","",VLOOKUP(FİLTRE!$C3694,'SKT LİSTESİ'!$F:$AJ,22,0)),"")</f>
        <v/>
      </c>
      <c r="O3694" s="136" t="str">
        <f ca="1">IFERROR(IF($C3694="","",VLOOKUP(FİLTRE!$C3694,'SKT LİSTESİ'!$F:$AJ,23,0)),"")</f>
        <v/>
      </c>
      <c r="P3694" s="31"/>
      <c r="Q3694" s="31"/>
      <c r="R3694" s="137" t="str">
        <f ca="1">(IFERROR(IF($C3694="","",VLOOKUP(FİLTRE!$C3694,'SKT LİSTESİ'!$F:$AJ,15,0)),""))</f>
        <v/>
      </c>
      <c r="S3694" s="138" t="str">
        <f ca="1">IFERROR(IF($C3694="","",VLOOKUP(FİLTRE!$C3694,'SKT LİSTESİ'!$F:$AJ,16,0)),"")</f>
        <v/>
      </c>
      <c r="AF3694" s="179" t="str">
        <f t="shared" ca="1" si="230"/>
        <v/>
      </c>
      <c r="AG3694" s="179">
        <f t="shared" ca="1" si="231"/>
        <v>0</v>
      </c>
      <c r="AH3694" s="179">
        <f t="shared" ca="1" si="232"/>
        <v>0</v>
      </c>
    </row>
    <row r="3695" spans="2:34" ht="15.75" x14ac:dyDescent="0.25">
      <c r="B3695">
        <f t="shared" ca="1" si="229"/>
        <v>3683</v>
      </c>
      <c r="C3695" t="str">
        <f ca="1">IFERROR(VLOOKUP(B3695,'SKT LİSTESİ'!F:F,1,0),"")</f>
        <v/>
      </c>
      <c r="E3695" s="128" t="str">
        <f ca="1">IFERROR(IF($C3695="","",VLOOKUP(FİLTRE!$C3695,'SKT LİSTESİ'!$F:$S,5,0)),"")</f>
        <v/>
      </c>
      <c r="F3695" s="129" t="str">
        <f ca="1">IFERROR(IF($C3695="","",VLOOKUP(FİLTRE!$C3695,'SKT LİSTESİ'!$F:$S,7,0)),"")</f>
        <v/>
      </c>
      <c r="G3695" s="130" t="str">
        <f ca="1">IFERROR(IF($C3695="","",VLOOKUP(FİLTRE!$C3695,'SKT LİSTESİ'!$F:$S,8,0)),"")</f>
        <v/>
      </c>
      <c r="H3695" s="131" t="str">
        <f ca="1">IF(E3695="","",IF($C3695="","",VLOOKUP(FİLTRE!$C3695,'SKT LİSTESİ'!$F:$S,9,0)))</f>
        <v/>
      </c>
      <c r="I3695" s="132" t="str">
        <f ca="1">IFERROR(IF($C3695="","",VLOOKUP(FİLTRE!$C3695,'SKT LİSTESİ'!$F:$S,10,0)),"")</f>
        <v/>
      </c>
      <c r="J3695" s="133" t="str">
        <f ca="1">IFERROR(IF($C3695="","",VLOOKUP(FİLTRE!$C3695,'SKT LİSTESİ'!$F:$S,11,0)),"")</f>
        <v/>
      </c>
      <c r="K3695" s="134" t="str">
        <f ca="1">IFERROR(IF($C3695="","",VLOOKUP(FİLTRE!$C3695,'SKT LİSTESİ'!$F:$S,12,0)),"")</f>
        <v/>
      </c>
      <c r="L3695" s="134" t="str">
        <f ca="1">IFERROR(IF($C3695="","",VLOOKUP(FİLTRE!$C3695,'SKT LİSTESİ'!$F:$S,13,0)),"")</f>
        <v/>
      </c>
      <c r="M3695" s="135" t="str">
        <f ca="1">IFERROR(IF($C3695="","",VLOOKUP(FİLTRE!$C3695,'SKT LİSTESİ'!$F:$AJ,14,0)),"")</f>
        <v/>
      </c>
      <c r="N3695" s="31" t="str">
        <f ca="1">IFERROR(IF($C3695="","",VLOOKUP(FİLTRE!$C3695,'SKT LİSTESİ'!$F:$AJ,22,0)),"")</f>
        <v/>
      </c>
      <c r="O3695" s="136" t="str">
        <f ca="1">IFERROR(IF($C3695="","",VLOOKUP(FİLTRE!$C3695,'SKT LİSTESİ'!$F:$AJ,23,0)),"")</f>
        <v/>
      </c>
      <c r="P3695" s="31"/>
      <c r="Q3695" s="31"/>
      <c r="R3695" s="137" t="str">
        <f ca="1">(IFERROR(IF($C3695="","",VLOOKUP(FİLTRE!$C3695,'SKT LİSTESİ'!$F:$AJ,15,0)),""))</f>
        <v/>
      </c>
      <c r="S3695" s="138" t="str">
        <f ca="1">IFERROR(IF($C3695="","",VLOOKUP(FİLTRE!$C3695,'SKT LİSTESİ'!$F:$AJ,16,0)),"")</f>
        <v/>
      </c>
      <c r="AF3695" s="179" t="str">
        <f t="shared" ca="1" si="230"/>
        <v/>
      </c>
      <c r="AG3695" s="179">
        <f t="shared" ca="1" si="231"/>
        <v>0</v>
      </c>
      <c r="AH3695" s="179">
        <f t="shared" ca="1" si="232"/>
        <v>0</v>
      </c>
    </row>
    <row r="3696" spans="2:34" ht="15.75" x14ac:dyDescent="0.25">
      <c r="B3696">
        <f t="shared" ca="1" si="229"/>
        <v>3684</v>
      </c>
      <c r="C3696" t="str">
        <f ca="1">IFERROR(VLOOKUP(B3696,'SKT LİSTESİ'!F:F,1,0),"")</f>
        <v/>
      </c>
      <c r="E3696" s="128" t="str">
        <f ca="1">IFERROR(IF($C3696="","",VLOOKUP(FİLTRE!$C3696,'SKT LİSTESİ'!$F:$S,5,0)),"")</f>
        <v/>
      </c>
      <c r="F3696" s="129" t="str">
        <f ca="1">IFERROR(IF($C3696="","",VLOOKUP(FİLTRE!$C3696,'SKT LİSTESİ'!$F:$S,7,0)),"")</f>
        <v/>
      </c>
      <c r="G3696" s="130" t="str">
        <f ca="1">IFERROR(IF($C3696="","",VLOOKUP(FİLTRE!$C3696,'SKT LİSTESİ'!$F:$S,8,0)),"")</f>
        <v/>
      </c>
      <c r="H3696" s="131" t="str">
        <f ca="1">IF(E3696="","",IF($C3696="","",VLOOKUP(FİLTRE!$C3696,'SKT LİSTESİ'!$F:$S,9,0)))</f>
        <v/>
      </c>
      <c r="I3696" s="132" t="str">
        <f ca="1">IFERROR(IF($C3696="","",VLOOKUP(FİLTRE!$C3696,'SKT LİSTESİ'!$F:$S,10,0)),"")</f>
        <v/>
      </c>
      <c r="J3696" s="133" t="str">
        <f ca="1">IFERROR(IF($C3696="","",VLOOKUP(FİLTRE!$C3696,'SKT LİSTESİ'!$F:$S,11,0)),"")</f>
        <v/>
      </c>
      <c r="K3696" s="134" t="str">
        <f ca="1">IFERROR(IF($C3696="","",VLOOKUP(FİLTRE!$C3696,'SKT LİSTESİ'!$F:$S,12,0)),"")</f>
        <v/>
      </c>
      <c r="L3696" s="134" t="str">
        <f ca="1">IFERROR(IF($C3696="","",VLOOKUP(FİLTRE!$C3696,'SKT LİSTESİ'!$F:$S,13,0)),"")</f>
        <v/>
      </c>
      <c r="M3696" s="135" t="str">
        <f ca="1">IFERROR(IF($C3696="","",VLOOKUP(FİLTRE!$C3696,'SKT LİSTESİ'!$F:$AJ,14,0)),"")</f>
        <v/>
      </c>
      <c r="N3696" s="31" t="str">
        <f ca="1">IFERROR(IF($C3696="","",VLOOKUP(FİLTRE!$C3696,'SKT LİSTESİ'!$F:$AJ,22,0)),"")</f>
        <v/>
      </c>
      <c r="O3696" s="136" t="str">
        <f ca="1">IFERROR(IF($C3696="","",VLOOKUP(FİLTRE!$C3696,'SKT LİSTESİ'!$F:$AJ,23,0)),"")</f>
        <v/>
      </c>
      <c r="P3696" s="31"/>
      <c r="Q3696" s="31"/>
      <c r="R3696" s="137" t="str">
        <f ca="1">(IFERROR(IF($C3696="","",VLOOKUP(FİLTRE!$C3696,'SKT LİSTESİ'!$F:$AJ,15,0)),""))</f>
        <v/>
      </c>
      <c r="S3696" s="138" t="str">
        <f ca="1">IFERROR(IF($C3696="","",VLOOKUP(FİLTRE!$C3696,'SKT LİSTESİ'!$F:$AJ,16,0)),"")</f>
        <v/>
      </c>
      <c r="AF3696" s="179" t="str">
        <f t="shared" ca="1" si="230"/>
        <v/>
      </c>
      <c r="AG3696" s="179">
        <f t="shared" ca="1" si="231"/>
        <v>0</v>
      </c>
      <c r="AH3696" s="179">
        <f t="shared" ca="1" si="232"/>
        <v>0</v>
      </c>
    </row>
    <row r="3697" spans="2:34" ht="15.75" x14ac:dyDescent="0.25">
      <c r="B3697">
        <f t="shared" ca="1" si="229"/>
        <v>3685</v>
      </c>
      <c r="C3697" t="str">
        <f ca="1">IFERROR(VLOOKUP(B3697,'SKT LİSTESİ'!F:F,1,0),"")</f>
        <v/>
      </c>
      <c r="E3697" s="128" t="str">
        <f ca="1">IFERROR(IF($C3697="","",VLOOKUP(FİLTRE!$C3697,'SKT LİSTESİ'!$F:$S,5,0)),"")</f>
        <v/>
      </c>
      <c r="F3697" s="129" t="str">
        <f ca="1">IFERROR(IF($C3697="","",VLOOKUP(FİLTRE!$C3697,'SKT LİSTESİ'!$F:$S,7,0)),"")</f>
        <v/>
      </c>
      <c r="G3697" s="130" t="str">
        <f ca="1">IFERROR(IF($C3697="","",VLOOKUP(FİLTRE!$C3697,'SKT LİSTESİ'!$F:$S,8,0)),"")</f>
        <v/>
      </c>
      <c r="H3697" s="131" t="str">
        <f ca="1">IF(E3697="","",IF($C3697="","",VLOOKUP(FİLTRE!$C3697,'SKT LİSTESİ'!$F:$S,9,0)))</f>
        <v/>
      </c>
      <c r="I3697" s="132" t="str">
        <f ca="1">IFERROR(IF($C3697="","",VLOOKUP(FİLTRE!$C3697,'SKT LİSTESİ'!$F:$S,10,0)),"")</f>
        <v/>
      </c>
      <c r="J3697" s="133" t="str">
        <f ca="1">IFERROR(IF($C3697="","",VLOOKUP(FİLTRE!$C3697,'SKT LİSTESİ'!$F:$S,11,0)),"")</f>
        <v/>
      </c>
      <c r="K3697" s="134" t="str">
        <f ca="1">IFERROR(IF($C3697="","",VLOOKUP(FİLTRE!$C3697,'SKT LİSTESİ'!$F:$S,12,0)),"")</f>
        <v/>
      </c>
      <c r="L3697" s="134" t="str">
        <f ca="1">IFERROR(IF($C3697="","",VLOOKUP(FİLTRE!$C3697,'SKT LİSTESİ'!$F:$S,13,0)),"")</f>
        <v/>
      </c>
      <c r="M3697" s="135" t="str">
        <f ca="1">IFERROR(IF($C3697="","",VLOOKUP(FİLTRE!$C3697,'SKT LİSTESİ'!$F:$AJ,14,0)),"")</f>
        <v/>
      </c>
      <c r="N3697" s="31" t="str">
        <f ca="1">IFERROR(IF($C3697="","",VLOOKUP(FİLTRE!$C3697,'SKT LİSTESİ'!$F:$AJ,22,0)),"")</f>
        <v/>
      </c>
      <c r="O3697" s="136" t="str">
        <f ca="1">IFERROR(IF($C3697="","",VLOOKUP(FİLTRE!$C3697,'SKT LİSTESİ'!$F:$AJ,23,0)),"")</f>
        <v/>
      </c>
      <c r="P3697" s="31"/>
      <c r="Q3697" s="31"/>
      <c r="R3697" s="137" t="str">
        <f ca="1">(IFERROR(IF($C3697="","",VLOOKUP(FİLTRE!$C3697,'SKT LİSTESİ'!$F:$AJ,15,0)),""))</f>
        <v/>
      </c>
      <c r="S3697" s="138" t="str">
        <f ca="1">IFERROR(IF($C3697="","",VLOOKUP(FİLTRE!$C3697,'SKT LİSTESİ'!$F:$AJ,16,0)),"")</f>
        <v/>
      </c>
      <c r="AF3697" s="179" t="str">
        <f t="shared" ca="1" si="230"/>
        <v/>
      </c>
      <c r="AG3697" s="179">
        <f t="shared" ca="1" si="231"/>
        <v>0</v>
      </c>
      <c r="AH3697" s="179">
        <f t="shared" ca="1" si="232"/>
        <v>0</v>
      </c>
    </row>
    <row r="3698" spans="2:34" ht="15.75" x14ac:dyDescent="0.25">
      <c r="B3698">
        <f t="shared" ca="1" si="229"/>
        <v>3686</v>
      </c>
      <c r="C3698" t="str">
        <f ca="1">IFERROR(VLOOKUP(B3698,'SKT LİSTESİ'!F:F,1,0),"")</f>
        <v/>
      </c>
      <c r="E3698" s="128" t="str">
        <f ca="1">IFERROR(IF($C3698="","",VLOOKUP(FİLTRE!$C3698,'SKT LİSTESİ'!$F:$S,5,0)),"")</f>
        <v/>
      </c>
      <c r="F3698" s="129" t="str">
        <f ca="1">IFERROR(IF($C3698="","",VLOOKUP(FİLTRE!$C3698,'SKT LİSTESİ'!$F:$S,7,0)),"")</f>
        <v/>
      </c>
      <c r="G3698" s="130" t="str">
        <f ca="1">IFERROR(IF($C3698="","",VLOOKUP(FİLTRE!$C3698,'SKT LİSTESİ'!$F:$S,8,0)),"")</f>
        <v/>
      </c>
      <c r="H3698" s="131" t="str">
        <f ca="1">IF(E3698="","",IF($C3698="","",VLOOKUP(FİLTRE!$C3698,'SKT LİSTESİ'!$F:$S,9,0)))</f>
        <v/>
      </c>
      <c r="I3698" s="132" t="str">
        <f ca="1">IFERROR(IF($C3698="","",VLOOKUP(FİLTRE!$C3698,'SKT LİSTESİ'!$F:$S,10,0)),"")</f>
        <v/>
      </c>
      <c r="J3698" s="133" t="str">
        <f ca="1">IFERROR(IF($C3698="","",VLOOKUP(FİLTRE!$C3698,'SKT LİSTESİ'!$F:$S,11,0)),"")</f>
        <v/>
      </c>
      <c r="K3698" s="134" t="str">
        <f ca="1">IFERROR(IF($C3698="","",VLOOKUP(FİLTRE!$C3698,'SKT LİSTESİ'!$F:$S,12,0)),"")</f>
        <v/>
      </c>
      <c r="L3698" s="134" t="str">
        <f ca="1">IFERROR(IF($C3698="","",VLOOKUP(FİLTRE!$C3698,'SKT LİSTESİ'!$F:$S,13,0)),"")</f>
        <v/>
      </c>
      <c r="M3698" s="135" t="str">
        <f ca="1">IFERROR(IF($C3698="","",VLOOKUP(FİLTRE!$C3698,'SKT LİSTESİ'!$F:$AJ,14,0)),"")</f>
        <v/>
      </c>
      <c r="N3698" s="31" t="str">
        <f ca="1">IFERROR(IF($C3698="","",VLOOKUP(FİLTRE!$C3698,'SKT LİSTESİ'!$F:$AJ,22,0)),"")</f>
        <v/>
      </c>
      <c r="O3698" s="136" t="str">
        <f ca="1">IFERROR(IF($C3698="","",VLOOKUP(FİLTRE!$C3698,'SKT LİSTESİ'!$F:$AJ,23,0)),"")</f>
        <v/>
      </c>
      <c r="P3698" s="31"/>
      <c r="Q3698" s="31"/>
      <c r="R3698" s="137" t="str">
        <f ca="1">(IFERROR(IF($C3698="","",VLOOKUP(FİLTRE!$C3698,'SKT LİSTESİ'!$F:$AJ,15,0)),""))</f>
        <v/>
      </c>
      <c r="S3698" s="138" t="str">
        <f ca="1">IFERROR(IF($C3698="","",VLOOKUP(FİLTRE!$C3698,'SKT LİSTESİ'!$F:$AJ,16,0)),"")</f>
        <v/>
      </c>
      <c r="AF3698" s="179" t="str">
        <f t="shared" ca="1" si="230"/>
        <v/>
      </c>
      <c r="AG3698" s="179">
        <f t="shared" ca="1" si="231"/>
        <v>0</v>
      </c>
      <c r="AH3698" s="179">
        <f t="shared" ca="1" si="232"/>
        <v>0</v>
      </c>
    </row>
    <row r="3699" spans="2:34" ht="15.75" x14ac:dyDescent="0.25">
      <c r="B3699">
        <f t="shared" ca="1" si="229"/>
        <v>3687</v>
      </c>
      <c r="C3699" t="str">
        <f ca="1">IFERROR(VLOOKUP(B3699,'SKT LİSTESİ'!F:F,1,0),"")</f>
        <v/>
      </c>
      <c r="E3699" s="128" t="str">
        <f ca="1">IFERROR(IF($C3699="","",VLOOKUP(FİLTRE!$C3699,'SKT LİSTESİ'!$F:$S,5,0)),"")</f>
        <v/>
      </c>
      <c r="F3699" s="129" t="str">
        <f ca="1">IFERROR(IF($C3699="","",VLOOKUP(FİLTRE!$C3699,'SKT LİSTESİ'!$F:$S,7,0)),"")</f>
        <v/>
      </c>
      <c r="G3699" s="130" t="str">
        <f ca="1">IFERROR(IF($C3699="","",VLOOKUP(FİLTRE!$C3699,'SKT LİSTESİ'!$F:$S,8,0)),"")</f>
        <v/>
      </c>
      <c r="H3699" s="131" t="str">
        <f ca="1">IF(E3699="","",IF($C3699="","",VLOOKUP(FİLTRE!$C3699,'SKT LİSTESİ'!$F:$S,9,0)))</f>
        <v/>
      </c>
      <c r="I3699" s="132" t="str">
        <f ca="1">IFERROR(IF($C3699="","",VLOOKUP(FİLTRE!$C3699,'SKT LİSTESİ'!$F:$S,10,0)),"")</f>
        <v/>
      </c>
      <c r="J3699" s="133" t="str">
        <f ca="1">IFERROR(IF($C3699="","",VLOOKUP(FİLTRE!$C3699,'SKT LİSTESİ'!$F:$S,11,0)),"")</f>
        <v/>
      </c>
      <c r="K3699" s="134" t="str">
        <f ca="1">IFERROR(IF($C3699="","",VLOOKUP(FİLTRE!$C3699,'SKT LİSTESİ'!$F:$S,12,0)),"")</f>
        <v/>
      </c>
      <c r="L3699" s="134" t="str">
        <f ca="1">IFERROR(IF($C3699="","",VLOOKUP(FİLTRE!$C3699,'SKT LİSTESİ'!$F:$S,13,0)),"")</f>
        <v/>
      </c>
      <c r="M3699" s="135" t="str">
        <f ca="1">IFERROR(IF($C3699="","",VLOOKUP(FİLTRE!$C3699,'SKT LİSTESİ'!$F:$AJ,14,0)),"")</f>
        <v/>
      </c>
      <c r="N3699" s="31" t="str">
        <f ca="1">IFERROR(IF($C3699="","",VLOOKUP(FİLTRE!$C3699,'SKT LİSTESİ'!$F:$AJ,22,0)),"")</f>
        <v/>
      </c>
      <c r="O3699" s="136" t="str">
        <f ca="1">IFERROR(IF($C3699="","",VLOOKUP(FİLTRE!$C3699,'SKT LİSTESİ'!$F:$AJ,23,0)),"")</f>
        <v/>
      </c>
      <c r="P3699" s="31"/>
      <c r="Q3699" s="31"/>
      <c r="R3699" s="137" t="str">
        <f ca="1">(IFERROR(IF($C3699="","",VLOOKUP(FİLTRE!$C3699,'SKT LİSTESİ'!$F:$AJ,15,0)),""))</f>
        <v/>
      </c>
      <c r="S3699" s="138" t="str">
        <f ca="1">IFERROR(IF($C3699="","",VLOOKUP(FİLTRE!$C3699,'SKT LİSTESİ'!$F:$AJ,16,0)),"")</f>
        <v/>
      </c>
      <c r="AF3699" s="179" t="str">
        <f t="shared" ca="1" si="230"/>
        <v/>
      </c>
      <c r="AG3699" s="179">
        <f t="shared" ca="1" si="231"/>
        <v>0</v>
      </c>
      <c r="AH3699" s="179">
        <f t="shared" ca="1" si="232"/>
        <v>0</v>
      </c>
    </row>
    <row r="3700" spans="2:34" ht="15.75" x14ac:dyDescent="0.25">
      <c r="B3700">
        <f t="shared" ca="1" si="229"/>
        <v>3688</v>
      </c>
      <c r="C3700" t="str">
        <f ca="1">IFERROR(VLOOKUP(B3700,'SKT LİSTESİ'!F:F,1,0),"")</f>
        <v/>
      </c>
      <c r="E3700" s="128" t="str">
        <f ca="1">IFERROR(IF($C3700="","",VLOOKUP(FİLTRE!$C3700,'SKT LİSTESİ'!$F:$S,5,0)),"")</f>
        <v/>
      </c>
      <c r="F3700" s="129" t="str">
        <f ca="1">IFERROR(IF($C3700="","",VLOOKUP(FİLTRE!$C3700,'SKT LİSTESİ'!$F:$S,7,0)),"")</f>
        <v/>
      </c>
      <c r="G3700" s="130" t="str">
        <f ca="1">IFERROR(IF($C3700="","",VLOOKUP(FİLTRE!$C3700,'SKT LİSTESİ'!$F:$S,8,0)),"")</f>
        <v/>
      </c>
      <c r="H3700" s="131" t="str">
        <f ca="1">IF(E3700="","",IF($C3700="","",VLOOKUP(FİLTRE!$C3700,'SKT LİSTESİ'!$F:$S,9,0)))</f>
        <v/>
      </c>
      <c r="I3700" s="132" t="str">
        <f ca="1">IFERROR(IF($C3700="","",VLOOKUP(FİLTRE!$C3700,'SKT LİSTESİ'!$F:$S,10,0)),"")</f>
        <v/>
      </c>
      <c r="J3700" s="133" t="str">
        <f ca="1">IFERROR(IF($C3700="","",VLOOKUP(FİLTRE!$C3700,'SKT LİSTESİ'!$F:$S,11,0)),"")</f>
        <v/>
      </c>
      <c r="K3700" s="134" t="str">
        <f ca="1">IFERROR(IF($C3700="","",VLOOKUP(FİLTRE!$C3700,'SKT LİSTESİ'!$F:$S,12,0)),"")</f>
        <v/>
      </c>
      <c r="L3700" s="134" t="str">
        <f ca="1">IFERROR(IF($C3700="","",VLOOKUP(FİLTRE!$C3700,'SKT LİSTESİ'!$F:$S,13,0)),"")</f>
        <v/>
      </c>
      <c r="M3700" s="135" t="str">
        <f ca="1">IFERROR(IF($C3700="","",VLOOKUP(FİLTRE!$C3700,'SKT LİSTESİ'!$F:$AJ,14,0)),"")</f>
        <v/>
      </c>
      <c r="N3700" s="31" t="str">
        <f ca="1">IFERROR(IF($C3700="","",VLOOKUP(FİLTRE!$C3700,'SKT LİSTESİ'!$F:$AJ,22,0)),"")</f>
        <v/>
      </c>
      <c r="O3700" s="136" t="str">
        <f ca="1">IFERROR(IF($C3700="","",VLOOKUP(FİLTRE!$C3700,'SKT LİSTESİ'!$F:$AJ,23,0)),"")</f>
        <v/>
      </c>
      <c r="P3700" s="31"/>
      <c r="Q3700" s="31"/>
      <c r="R3700" s="137" t="str">
        <f ca="1">(IFERROR(IF($C3700="","",VLOOKUP(FİLTRE!$C3700,'SKT LİSTESİ'!$F:$AJ,15,0)),""))</f>
        <v/>
      </c>
      <c r="S3700" s="138" t="str">
        <f ca="1">IFERROR(IF($C3700="","",VLOOKUP(FİLTRE!$C3700,'SKT LİSTESİ'!$F:$AJ,16,0)),"")</f>
        <v/>
      </c>
      <c r="AF3700" s="179" t="str">
        <f t="shared" ca="1" si="230"/>
        <v/>
      </c>
      <c r="AG3700" s="179">
        <f t="shared" ca="1" si="231"/>
        <v>0</v>
      </c>
      <c r="AH3700" s="179">
        <f t="shared" ca="1" si="232"/>
        <v>0</v>
      </c>
    </row>
    <row r="3701" spans="2:34" ht="15.75" x14ac:dyDescent="0.25">
      <c r="B3701">
        <f t="shared" ca="1" si="229"/>
        <v>3689</v>
      </c>
      <c r="C3701" t="str">
        <f ca="1">IFERROR(VLOOKUP(B3701,'SKT LİSTESİ'!F:F,1,0),"")</f>
        <v/>
      </c>
      <c r="E3701" s="128" t="str">
        <f ca="1">IFERROR(IF($C3701="","",VLOOKUP(FİLTRE!$C3701,'SKT LİSTESİ'!$F:$S,5,0)),"")</f>
        <v/>
      </c>
      <c r="F3701" s="129" t="str">
        <f ca="1">IFERROR(IF($C3701="","",VLOOKUP(FİLTRE!$C3701,'SKT LİSTESİ'!$F:$S,7,0)),"")</f>
        <v/>
      </c>
      <c r="G3701" s="130" t="str">
        <f ca="1">IFERROR(IF($C3701="","",VLOOKUP(FİLTRE!$C3701,'SKT LİSTESİ'!$F:$S,8,0)),"")</f>
        <v/>
      </c>
      <c r="H3701" s="131" t="str">
        <f ca="1">IF(E3701="","",IF($C3701="","",VLOOKUP(FİLTRE!$C3701,'SKT LİSTESİ'!$F:$S,9,0)))</f>
        <v/>
      </c>
      <c r="I3701" s="132" t="str">
        <f ca="1">IFERROR(IF($C3701="","",VLOOKUP(FİLTRE!$C3701,'SKT LİSTESİ'!$F:$S,10,0)),"")</f>
        <v/>
      </c>
      <c r="J3701" s="133" t="str">
        <f ca="1">IFERROR(IF($C3701="","",VLOOKUP(FİLTRE!$C3701,'SKT LİSTESİ'!$F:$S,11,0)),"")</f>
        <v/>
      </c>
      <c r="K3701" s="134" t="str">
        <f ca="1">IFERROR(IF($C3701="","",VLOOKUP(FİLTRE!$C3701,'SKT LİSTESİ'!$F:$S,12,0)),"")</f>
        <v/>
      </c>
      <c r="L3701" s="134" t="str">
        <f ca="1">IFERROR(IF($C3701="","",VLOOKUP(FİLTRE!$C3701,'SKT LİSTESİ'!$F:$S,13,0)),"")</f>
        <v/>
      </c>
      <c r="M3701" s="135" t="str">
        <f ca="1">IFERROR(IF($C3701="","",VLOOKUP(FİLTRE!$C3701,'SKT LİSTESİ'!$F:$AJ,14,0)),"")</f>
        <v/>
      </c>
      <c r="N3701" s="31" t="str">
        <f ca="1">IFERROR(IF($C3701="","",VLOOKUP(FİLTRE!$C3701,'SKT LİSTESİ'!$F:$AJ,22,0)),"")</f>
        <v/>
      </c>
      <c r="O3701" s="136" t="str">
        <f ca="1">IFERROR(IF($C3701="","",VLOOKUP(FİLTRE!$C3701,'SKT LİSTESİ'!$F:$AJ,23,0)),"")</f>
        <v/>
      </c>
      <c r="P3701" s="31"/>
      <c r="Q3701" s="31"/>
      <c r="R3701" s="137" t="str">
        <f ca="1">(IFERROR(IF($C3701="","",VLOOKUP(FİLTRE!$C3701,'SKT LİSTESİ'!$F:$AJ,15,0)),""))</f>
        <v/>
      </c>
      <c r="S3701" s="138" t="str">
        <f ca="1">IFERROR(IF($C3701="","",VLOOKUP(FİLTRE!$C3701,'SKT LİSTESİ'!$F:$AJ,16,0)),"")</f>
        <v/>
      </c>
      <c r="AF3701" s="179" t="str">
        <f t="shared" ca="1" si="230"/>
        <v/>
      </c>
      <c r="AG3701" s="179">
        <f t="shared" ca="1" si="231"/>
        <v>0</v>
      </c>
      <c r="AH3701" s="179">
        <f t="shared" ca="1" si="232"/>
        <v>0</v>
      </c>
    </row>
    <row r="3702" spans="2:34" ht="15.75" x14ac:dyDescent="0.25">
      <c r="B3702">
        <f t="shared" ca="1" si="229"/>
        <v>3690</v>
      </c>
      <c r="C3702" t="str">
        <f ca="1">IFERROR(VLOOKUP(B3702,'SKT LİSTESİ'!F:F,1,0),"")</f>
        <v/>
      </c>
      <c r="E3702" s="128" t="str">
        <f ca="1">IFERROR(IF($C3702="","",VLOOKUP(FİLTRE!$C3702,'SKT LİSTESİ'!$F:$S,5,0)),"")</f>
        <v/>
      </c>
      <c r="F3702" s="129" t="str">
        <f ca="1">IFERROR(IF($C3702="","",VLOOKUP(FİLTRE!$C3702,'SKT LİSTESİ'!$F:$S,7,0)),"")</f>
        <v/>
      </c>
      <c r="G3702" s="130" t="str">
        <f ca="1">IFERROR(IF($C3702="","",VLOOKUP(FİLTRE!$C3702,'SKT LİSTESİ'!$F:$S,8,0)),"")</f>
        <v/>
      </c>
      <c r="H3702" s="131" t="str">
        <f ca="1">IF(E3702="","",IF($C3702="","",VLOOKUP(FİLTRE!$C3702,'SKT LİSTESİ'!$F:$S,9,0)))</f>
        <v/>
      </c>
      <c r="I3702" s="132" t="str">
        <f ca="1">IFERROR(IF($C3702="","",VLOOKUP(FİLTRE!$C3702,'SKT LİSTESİ'!$F:$S,10,0)),"")</f>
        <v/>
      </c>
      <c r="J3702" s="133" t="str">
        <f ca="1">IFERROR(IF($C3702="","",VLOOKUP(FİLTRE!$C3702,'SKT LİSTESİ'!$F:$S,11,0)),"")</f>
        <v/>
      </c>
      <c r="K3702" s="134" t="str">
        <f ca="1">IFERROR(IF($C3702="","",VLOOKUP(FİLTRE!$C3702,'SKT LİSTESİ'!$F:$S,12,0)),"")</f>
        <v/>
      </c>
      <c r="L3702" s="134" t="str">
        <f ca="1">IFERROR(IF($C3702="","",VLOOKUP(FİLTRE!$C3702,'SKT LİSTESİ'!$F:$S,13,0)),"")</f>
        <v/>
      </c>
      <c r="M3702" s="135" t="str">
        <f ca="1">IFERROR(IF($C3702="","",VLOOKUP(FİLTRE!$C3702,'SKT LİSTESİ'!$F:$AJ,14,0)),"")</f>
        <v/>
      </c>
      <c r="N3702" s="31" t="str">
        <f ca="1">IFERROR(IF($C3702="","",VLOOKUP(FİLTRE!$C3702,'SKT LİSTESİ'!$F:$AJ,22,0)),"")</f>
        <v/>
      </c>
      <c r="O3702" s="136" t="str">
        <f ca="1">IFERROR(IF($C3702="","",VLOOKUP(FİLTRE!$C3702,'SKT LİSTESİ'!$F:$AJ,23,0)),"")</f>
        <v/>
      </c>
      <c r="P3702" s="31"/>
      <c r="Q3702" s="31"/>
      <c r="R3702" s="137" t="str">
        <f ca="1">(IFERROR(IF($C3702="","",VLOOKUP(FİLTRE!$C3702,'SKT LİSTESİ'!$F:$AJ,15,0)),""))</f>
        <v/>
      </c>
      <c r="S3702" s="138" t="str">
        <f ca="1">IFERROR(IF($C3702="","",VLOOKUP(FİLTRE!$C3702,'SKT LİSTESİ'!$F:$AJ,16,0)),"")</f>
        <v/>
      </c>
      <c r="AF3702" s="179" t="str">
        <f t="shared" ca="1" si="230"/>
        <v/>
      </c>
      <c r="AG3702" s="179">
        <f t="shared" ca="1" si="231"/>
        <v>0</v>
      </c>
      <c r="AH3702" s="179">
        <f t="shared" ca="1" si="232"/>
        <v>0</v>
      </c>
    </row>
    <row r="3703" spans="2:34" ht="15.75" x14ac:dyDescent="0.25">
      <c r="B3703">
        <f t="shared" ca="1" si="229"/>
        <v>3691</v>
      </c>
      <c r="C3703" t="str">
        <f ca="1">IFERROR(VLOOKUP(B3703,'SKT LİSTESİ'!F:F,1,0),"")</f>
        <v/>
      </c>
      <c r="E3703" s="128" t="str">
        <f ca="1">IFERROR(IF($C3703="","",VLOOKUP(FİLTRE!$C3703,'SKT LİSTESİ'!$F:$S,5,0)),"")</f>
        <v/>
      </c>
      <c r="F3703" s="129" t="str">
        <f ca="1">IFERROR(IF($C3703="","",VLOOKUP(FİLTRE!$C3703,'SKT LİSTESİ'!$F:$S,7,0)),"")</f>
        <v/>
      </c>
      <c r="G3703" s="130" t="str">
        <f ca="1">IFERROR(IF($C3703="","",VLOOKUP(FİLTRE!$C3703,'SKT LİSTESİ'!$F:$S,8,0)),"")</f>
        <v/>
      </c>
      <c r="H3703" s="131" t="str">
        <f ca="1">IF(E3703="","",IF($C3703="","",VLOOKUP(FİLTRE!$C3703,'SKT LİSTESİ'!$F:$S,9,0)))</f>
        <v/>
      </c>
      <c r="I3703" s="132" t="str">
        <f ca="1">IFERROR(IF($C3703="","",VLOOKUP(FİLTRE!$C3703,'SKT LİSTESİ'!$F:$S,10,0)),"")</f>
        <v/>
      </c>
      <c r="J3703" s="133" t="str">
        <f ca="1">IFERROR(IF($C3703="","",VLOOKUP(FİLTRE!$C3703,'SKT LİSTESİ'!$F:$S,11,0)),"")</f>
        <v/>
      </c>
      <c r="K3703" s="134" t="str">
        <f ca="1">IFERROR(IF($C3703="","",VLOOKUP(FİLTRE!$C3703,'SKT LİSTESİ'!$F:$S,12,0)),"")</f>
        <v/>
      </c>
      <c r="L3703" s="134" t="str">
        <f ca="1">IFERROR(IF($C3703="","",VLOOKUP(FİLTRE!$C3703,'SKT LİSTESİ'!$F:$S,13,0)),"")</f>
        <v/>
      </c>
      <c r="M3703" s="135" t="str">
        <f ca="1">IFERROR(IF($C3703="","",VLOOKUP(FİLTRE!$C3703,'SKT LİSTESİ'!$F:$AJ,14,0)),"")</f>
        <v/>
      </c>
      <c r="N3703" s="31" t="str">
        <f ca="1">IFERROR(IF($C3703="","",VLOOKUP(FİLTRE!$C3703,'SKT LİSTESİ'!$F:$AJ,22,0)),"")</f>
        <v/>
      </c>
      <c r="O3703" s="136" t="str">
        <f ca="1">IFERROR(IF($C3703="","",VLOOKUP(FİLTRE!$C3703,'SKT LİSTESİ'!$F:$AJ,23,0)),"")</f>
        <v/>
      </c>
      <c r="P3703" s="31"/>
      <c r="Q3703" s="31"/>
      <c r="R3703" s="137" t="str">
        <f ca="1">(IFERROR(IF($C3703="","",VLOOKUP(FİLTRE!$C3703,'SKT LİSTESİ'!$F:$AJ,15,0)),""))</f>
        <v/>
      </c>
      <c r="S3703" s="138" t="str">
        <f ca="1">IFERROR(IF($C3703="","",VLOOKUP(FİLTRE!$C3703,'SKT LİSTESİ'!$F:$AJ,16,0)),"")</f>
        <v/>
      </c>
      <c r="AF3703" s="179" t="str">
        <f t="shared" ca="1" si="230"/>
        <v/>
      </c>
      <c r="AG3703" s="179">
        <f t="shared" ca="1" si="231"/>
        <v>0</v>
      </c>
      <c r="AH3703" s="179">
        <f t="shared" ca="1" si="232"/>
        <v>0</v>
      </c>
    </row>
    <row r="3704" spans="2:34" ht="15.75" x14ac:dyDescent="0.25">
      <c r="B3704">
        <f t="shared" ca="1" si="229"/>
        <v>3692</v>
      </c>
      <c r="C3704" t="str">
        <f ca="1">IFERROR(VLOOKUP(B3704,'SKT LİSTESİ'!F:F,1,0),"")</f>
        <v/>
      </c>
      <c r="E3704" s="128" t="str">
        <f ca="1">IFERROR(IF($C3704="","",VLOOKUP(FİLTRE!$C3704,'SKT LİSTESİ'!$F:$S,5,0)),"")</f>
        <v/>
      </c>
      <c r="F3704" s="129" t="str">
        <f ca="1">IFERROR(IF($C3704="","",VLOOKUP(FİLTRE!$C3704,'SKT LİSTESİ'!$F:$S,7,0)),"")</f>
        <v/>
      </c>
      <c r="G3704" s="130" t="str">
        <f ca="1">IFERROR(IF($C3704="","",VLOOKUP(FİLTRE!$C3704,'SKT LİSTESİ'!$F:$S,8,0)),"")</f>
        <v/>
      </c>
      <c r="H3704" s="131" t="str">
        <f ca="1">IF(E3704="","",IF($C3704="","",VLOOKUP(FİLTRE!$C3704,'SKT LİSTESİ'!$F:$S,9,0)))</f>
        <v/>
      </c>
      <c r="I3704" s="132" t="str">
        <f ca="1">IFERROR(IF($C3704="","",VLOOKUP(FİLTRE!$C3704,'SKT LİSTESİ'!$F:$S,10,0)),"")</f>
        <v/>
      </c>
      <c r="J3704" s="133" t="str">
        <f ca="1">IFERROR(IF($C3704="","",VLOOKUP(FİLTRE!$C3704,'SKT LİSTESİ'!$F:$S,11,0)),"")</f>
        <v/>
      </c>
      <c r="K3704" s="134" t="str">
        <f ca="1">IFERROR(IF($C3704="","",VLOOKUP(FİLTRE!$C3704,'SKT LİSTESİ'!$F:$S,12,0)),"")</f>
        <v/>
      </c>
      <c r="L3704" s="134" t="str">
        <f ca="1">IFERROR(IF($C3704="","",VLOOKUP(FİLTRE!$C3704,'SKT LİSTESİ'!$F:$S,13,0)),"")</f>
        <v/>
      </c>
      <c r="M3704" s="135" t="str">
        <f ca="1">IFERROR(IF($C3704="","",VLOOKUP(FİLTRE!$C3704,'SKT LİSTESİ'!$F:$AJ,14,0)),"")</f>
        <v/>
      </c>
      <c r="N3704" s="31" t="str">
        <f ca="1">IFERROR(IF($C3704="","",VLOOKUP(FİLTRE!$C3704,'SKT LİSTESİ'!$F:$AJ,22,0)),"")</f>
        <v/>
      </c>
      <c r="O3704" s="136" t="str">
        <f ca="1">IFERROR(IF($C3704="","",VLOOKUP(FİLTRE!$C3704,'SKT LİSTESİ'!$F:$AJ,23,0)),"")</f>
        <v/>
      </c>
      <c r="P3704" s="31"/>
      <c r="Q3704" s="31"/>
      <c r="R3704" s="137" t="str">
        <f ca="1">(IFERROR(IF($C3704="","",VLOOKUP(FİLTRE!$C3704,'SKT LİSTESİ'!$F:$AJ,15,0)),""))</f>
        <v/>
      </c>
      <c r="S3704" s="138" t="str">
        <f ca="1">IFERROR(IF($C3704="","",VLOOKUP(FİLTRE!$C3704,'SKT LİSTESİ'!$F:$AJ,16,0)),"")</f>
        <v/>
      </c>
      <c r="AF3704" s="179" t="str">
        <f t="shared" ca="1" si="230"/>
        <v/>
      </c>
      <c r="AG3704" s="179">
        <f t="shared" ca="1" si="231"/>
        <v>0</v>
      </c>
      <c r="AH3704" s="179">
        <f t="shared" ca="1" si="232"/>
        <v>0</v>
      </c>
    </row>
    <row r="3705" spans="2:34" ht="15.75" x14ac:dyDescent="0.25">
      <c r="B3705">
        <f t="shared" ca="1" si="229"/>
        <v>3693</v>
      </c>
      <c r="C3705" t="str">
        <f ca="1">IFERROR(VLOOKUP(B3705,'SKT LİSTESİ'!F:F,1,0),"")</f>
        <v/>
      </c>
      <c r="E3705" s="128" t="str">
        <f ca="1">IFERROR(IF($C3705="","",VLOOKUP(FİLTRE!$C3705,'SKT LİSTESİ'!$F:$S,5,0)),"")</f>
        <v/>
      </c>
      <c r="F3705" s="129" t="str">
        <f ca="1">IFERROR(IF($C3705="","",VLOOKUP(FİLTRE!$C3705,'SKT LİSTESİ'!$F:$S,7,0)),"")</f>
        <v/>
      </c>
      <c r="G3705" s="130" t="str">
        <f ca="1">IFERROR(IF($C3705="","",VLOOKUP(FİLTRE!$C3705,'SKT LİSTESİ'!$F:$S,8,0)),"")</f>
        <v/>
      </c>
      <c r="H3705" s="131" t="str">
        <f ca="1">IF(E3705="","",IF($C3705="","",VLOOKUP(FİLTRE!$C3705,'SKT LİSTESİ'!$F:$S,9,0)))</f>
        <v/>
      </c>
      <c r="I3705" s="132" t="str">
        <f ca="1">IFERROR(IF($C3705="","",VLOOKUP(FİLTRE!$C3705,'SKT LİSTESİ'!$F:$S,10,0)),"")</f>
        <v/>
      </c>
      <c r="J3705" s="133" t="str">
        <f ca="1">IFERROR(IF($C3705="","",VLOOKUP(FİLTRE!$C3705,'SKT LİSTESİ'!$F:$S,11,0)),"")</f>
        <v/>
      </c>
      <c r="K3705" s="134" t="str">
        <f ca="1">IFERROR(IF($C3705="","",VLOOKUP(FİLTRE!$C3705,'SKT LİSTESİ'!$F:$S,12,0)),"")</f>
        <v/>
      </c>
      <c r="L3705" s="134" t="str">
        <f ca="1">IFERROR(IF($C3705="","",VLOOKUP(FİLTRE!$C3705,'SKT LİSTESİ'!$F:$S,13,0)),"")</f>
        <v/>
      </c>
      <c r="M3705" s="135" t="str">
        <f ca="1">IFERROR(IF($C3705="","",VLOOKUP(FİLTRE!$C3705,'SKT LİSTESİ'!$F:$AJ,14,0)),"")</f>
        <v/>
      </c>
      <c r="N3705" s="31" t="str">
        <f ca="1">IFERROR(IF($C3705="","",VLOOKUP(FİLTRE!$C3705,'SKT LİSTESİ'!$F:$AJ,22,0)),"")</f>
        <v/>
      </c>
      <c r="O3705" s="136" t="str">
        <f ca="1">IFERROR(IF($C3705="","",VLOOKUP(FİLTRE!$C3705,'SKT LİSTESİ'!$F:$AJ,23,0)),"")</f>
        <v/>
      </c>
      <c r="P3705" s="31"/>
      <c r="Q3705" s="31"/>
      <c r="R3705" s="137" t="str">
        <f ca="1">(IFERROR(IF($C3705="","",VLOOKUP(FİLTRE!$C3705,'SKT LİSTESİ'!$F:$AJ,15,0)),""))</f>
        <v/>
      </c>
      <c r="S3705" s="138" t="str">
        <f ca="1">IFERROR(IF($C3705="","",VLOOKUP(FİLTRE!$C3705,'SKT LİSTESİ'!$F:$AJ,16,0)),"")</f>
        <v/>
      </c>
      <c r="AF3705" s="179" t="str">
        <f t="shared" ca="1" si="230"/>
        <v/>
      </c>
      <c r="AG3705" s="179">
        <f t="shared" ca="1" si="231"/>
        <v>0</v>
      </c>
      <c r="AH3705" s="179">
        <f t="shared" ca="1" si="232"/>
        <v>0</v>
      </c>
    </row>
    <row r="3706" spans="2:34" ht="15.75" x14ac:dyDescent="0.25">
      <c r="B3706">
        <f t="shared" ca="1" si="229"/>
        <v>3694</v>
      </c>
      <c r="C3706" t="str">
        <f ca="1">IFERROR(VLOOKUP(B3706,'SKT LİSTESİ'!F:F,1,0),"")</f>
        <v/>
      </c>
      <c r="E3706" s="128" t="str">
        <f ca="1">IFERROR(IF($C3706="","",VLOOKUP(FİLTRE!$C3706,'SKT LİSTESİ'!$F:$S,5,0)),"")</f>
        <v/>
      </c>
      <c r="F3706" s="129" t="str">
        <f ca="1">IFERROR(IF($C3706="","",VLOOKUP(FİLTRE!$C3706,'SKT LİSTESİ'!$F:$S,7,0)),"")</f>
        <v/>
      </c>
      <c r="G3706" s="130" t="str">
        <f ca="1">IFERROR(IF($C3706="","",VLOOKUP(FİLTRE!$C3706,'SKT LİSTESİ'!$F:$S,8,0)),"")</f>
        <v/>
      </c>
      <c r="H3706" s="131" t="str">
        <f ca="1">IF(E3706="","",IF($C3706="","",VLOOKUP(FİLTRE!$C3706,'SKT LİSTESİ'!$F:$S,9,0)))</f>
        <v/>
      </c>
      <c r="I3706" s="132" t="str">
        <f ca="1">IFERROR(IF($C3706="","",VLOOKUP(FİLTRE!$C3706,'SKT LİSTESİ'!$F:$S,10,0)),"")</f>
        <v/>
      </c>
      <c r="J3706" s="133" t="str">
        <f ca="1">IFERROR(IF($C3706="","",VLOOKUP(FİLTRE!$C3706,'SKT LİSTESİ'!$F:$S,11,0)),"")</f>
        <v/>
      </c>
      <c r="K3706" s="134" t="str">
        <f ca="1">IFERROR(IF($C3706="","",VLOOKUP(FİLTRE!$C3706,'SKT LİSTESİ'!$F:$S,12,0)),"")</f>
        <v/>
      </c>
      <c r="L3706" s="134" t="str">
        <f ca="1">IFERROR(IF($C3706="","",VLOOKUP(FİLTRE!$C3706,'SKT LİSTESİ'!$F:$S,13,0)),"")</f>
        <v/>
      </c>
      <c r="M3706" s="135" t="str">
        <f ca="1">IFERROR(IF($C3706="","",VLOOKUP(FİLTRE!$C3706,'SKT LİSTESİ'!$F:$AJ,14,0)),"")</f>
        <v/>
      </c>
      <c r="N3706" s="31" t="str">
        <f ca="1">IFERROR(IF($C3706="","",VLOOKUP(FİLTRE!$C3706,'SKT LİSTESİ'!$F:$AJ,22,0)),"")</f>
        <v/>
      </c>
      <c r="O3706" s="136" t="str">
        <f ca="1">IFERROR(IF($C3706="","",VLOOKUP(FİLTRE!$C3706,'SKT LİSTESİ'!$F:$AJ,23,0)),"")</f>
        <v/>
      </c>
      <c r="P3706" s="31"/>
      <c r="Q3706" s="31"/>
      <c r="R3706" s="137" t="str">
        <f ca="1">(IFERROR(IF($C3706="","",VLOOKUP(FİLTRE!$C3706,'SKT LİSTESİ'!$F:$AJ,15,0)),""))</f>
        <v/>
      </c>
      <c r="S3706" s="138" t="str">
        <f ca="1">IFERROR(IF($C3706="","",VLOOKUP(FİLTRE!$C3706,'SKT LİSTESİ'!$F:$AJ,16,0)),"")</f>
        <v/>
      </c>
      <c r="AF3706" s="179" t="str">
        <f t="shared" ca="1" si="230"/>
        <v/>
      </c>
      <c r="AG3706" s="179">
        <f t="shared" ca="1" si="231"/>
        <v>0</v>
      </c>
      <c r="AH3706" s="179">
        <f t="shared" ca="1" si="232"/>
        <v>0</v>
      </c>
    </row>
    <row r="3707" spans="2:34" ht="15.75" x14ac:dyDescent="0.25">
      <c r="B3707">
        <f t="shared" ca="1" si="229"/>
        <v>3695</v>
      </c>
      <c r="C3707" t="str">
        <f ca="1">IFERROR(VLOOKUP(B3707,'SKT LİSTESİ'!F:F,1,0),"")</f>
        <v/>
      </c>
      <c r="E3707" s="128" t="str">
        <f ca="1">IFERROR(IF($C3707="","",VLOOKUP(FİLTRE!$C3707,'SKT LİSTESİ'!$F:$S,5,0)),"")</f>
        <v/>
      </c>
      <c r="F3707" s="129" t="str">
        <f ca="1">IFERROR(IF($C3707="","",VLOOKUP(FİLTRE!$C3707,'SKT LİSTESİ'!$F:$S,7,0)),"")</f>
        <v/>
      </c>
      <c r="G3707" s="130" t="str">
        <f ca="1">IFERROR(IF($C3707="","",VLOOKUP(FİLTRE!$C3707,'SKT LİSTESİ'!$F:$S,8,0)),"")</f>
        <v/>
      </c>
      <c r="H3707" s="131" t="str">
        <f ca="1">IF(E3707="","",IF($C3707="","",VLOOKUP(FİLTRE!$C3707,'SKT LİSTESİ'!$F:$S,9,0)))</f>
        <v/>
      </c>
      <c r="I3707" s="132" t="str">
        <f ca="1">IFERROR(IF($C3707="","",VLOOKUP(FİLTRE!$C3707,'SKT LİSTESİ'!$F:$S,10,0)),"")</f>
        <v/>
      </c>
      <c r="J3707" s="133" t="str">
        <f ca="1">IFERROR(IF($C3707="","",VLOOKUP(FİLTRE!$C3707,'SKT LİSTESİ'!$F:$S,11,0)),"")</f>
        <v/>
      </c>
      <c r="K3707" s="134" t="str">
        <f ca="1">IFERROR(IF($C3707="","",VLOOKUP(FİLTRE!$C3707,'SKT LİSTESİ'!$F:$S,12,0)),"")</f>
        <v/>
      </c>
      <c r="L3707" s="134" t="str">
        <f ca="1">IFERROR(IF($C3707="","",VLOOKUP(FİLTRE!$C3707,'SKT LİSTESİ'!$F:$S,13,0)),"")</f>
        <v/>
      </c>
      <c r="M3707" s="135" t="str">
        <f ca="1">IFERROR(IF($C3707="","",VLOOKUP(FİLTRE!$C3707,'SKT LİSTESİ'!$F:$AJ,14,0)),"")</f>
        <v/>
      </c>
      <c r="N3707" s="31" t="str">
        <f ca="1">IFERROR(IF($C3707="","",VLOOKUP(FİLTRE!$C3707,'SKT LİSTESİ'!$F:$AJ,22,0)),"")</f>
        <v/>
      </c>
      <c r="O3707" s="136" t="str">
        <f ca="1">IFERROR(IF($C3707="","",VLOOKUP(FİLTRE!$C3707,'SKT LİSTESİ'!$F:$AJ,23,0)),"")</f>
        <v/>
      </c>
      <c r="P3707" s="31"/>
      <c r="Q3707" s="31"/>
      <c r="R3707" s="137" t="str">
        <f ca="1">(IFERROR(IF($C3707="","",VLOOKUP(FİLTRE!$C3707,'SKT LİSTESİ'!$F:$AJ,15,0)),""))</f>
        <v/>
      </c>
      <c r="S3707" s="138" t="str">
        <f ca="1">IFERROR(IF($C3707="","",VLOOKUP(FİLTRE!$C3707,'SKT LİSTESİ'!$F:$AJ,16,0)),"")</f>
        <v/>
      </c>
      <c r="AF3707" s="179" t="str">
        <f t="shared" ca="1" si="230"/>
        <v/>
      </c>
      <c r="AG3707" s="179">
        <f t="shared" ca="1" si="231"/>
        <v>0</v>
      </c>
      <c r="AH3707" s="179">
        <f t="shared" ca="1" si="232"/>
        <v>0</v>
      </c>
    </row>
    <row r="3708" spans="2:34" ht="15.75" x14ac:dyDescent="0.25">
      <c r="B3708">
        <f t="shared" ca="1" si="229"/>
        <v>3696</v>
      </c>
      <c r="C3708" t="str">
        <f ca="1">IFERROR(VLOOKUP(B3708,'SKT LİSTESİ'!F:F,1,0),"")</f>
        <v/>
      </c>
      <c r="E3708" s="128" t="str">
        <f ca="1">IFERROR(IF($C3708="","",VLOOKUP(FİLTRE!$C3708,'SKT LİSTESİ'!$F:$S,5,0)),"")</f>
        <v/>
      </c>
      <c r="F3708" s="129" t="str">
        <f ca="1">IFERROR(IF($C3708="","",VLOOKUP(FİLTRE!$C3708,'SKT LİSTESİ'!$F:$S,7,0)),"")</f>
        <v/>
      </c>
      <c r="G3708" s="130" t="str">
        <f ca="1">IFERROR(IF($C3708="","",VLOOKUP(FİLTRE!$C3708,'SKT LİSTESİ'!$F:$S,8,0)),"")</f>
        <v/>
      </c>
      <c r="H3708" s="131" t="str">
        <f ca="1">IF(E3708="","",IF($C3708="","",VLOOKUP(FİLTRE!$C3708,'SKT LİSTESİ'!$F:$S,9,0)))</f>
        <v/>
      </c>
      <c r="I3708" s="132" t="str">
        <f ca="1">IFERROR(IF($C3708="","",VLOOKUP(FİLTRE!$C3708,'SKT LİSTESİ'!$F:$S,10,0)),"")</f>
        <v/>
      </c>
      <c r="J3708" s="133" t="str">
        <f ca="1">IFERROR(IF($C3708="","",VLOOKUP(FİLTRE!$C3708,'SKT LİSTESİ'!$F:$S,11,0)),"")</f>
        <v/>
      </c>
      <c r="K3708" s="134" t="str">
        <f ca="1">IFERROR(IF($C3708="","",VLOOKUP(FİLTRE!$C3708,'SKT LİSTESİ'!$F:$S,12,0)),"")</f>
        <v/>
      </c>
      <c r="L3708" s="134" t="str">
        <f ca="1">IFERROR(IF($C3708="","",VLOOKUP(FİLTRE!$C3708,'SKT LİSTESİ'!$F:$S,13,0)),"")</f>
        <v/>
      </c>
      <c r="M3708" s="135" t="str">
        <f ca="1">IFERROR(IF($C3708="","",VLOOKUP(FİLTRE!$C3708,'SKT LİSTESİ'!$F:$AJ,14,0)),"")</f>
        <v/>
      </c>
      <c r="N3708" s="31" t="str">
        <f ca="1">IFERROR(IF($C3708="","",VLOOKUP(FİLTRE!$C3708,'SKT LİSTESİ'!$F:$AJ,22,0)),"")</f>
        <v/>
      </c>
      <c r="O3708" s="136" t="str">
        <f ca="1">IFERROR(IF($C3708="","",VLOOKUP(FİLTRE!$C3708,'SKT LİSTESİ'!$F:$AJ,23,0)),"")</f>
        <v/>
      </c>
      <c r="P3708" s="31"/>
      <c r="Q3708" s="31"/>
      <c r="R3708" s="137" t="str">
        <f ca="1">(IFERROR(IF($C3708="","",VLOOKUP(FİLTRE!$C3708,'SKT LİSTESİ'!$F:$AJ,15,0)),""))</f>
        <v/>
      </c>
      <c r="S3708" s="138" t="str">
        <f ca="1">IFERROR(IF($C3708="","",VLOOKUP(FİLTRE!$C3708,'SKT LİSTESİ'!$F:$AJ,16,0)),"")</f>
        <v/>
      </c>
      <c r="AF3708" s="179" t="str">
        <f t="shared" ca="1" si="230"/>
        <v/>
      </c>
      <c r="AG3708" s="179">
        <f t="shared" ca="1" si="231"/>
        <v>0</v>
      </c>
      <c r="AH3708" s="179">
        <f t="shared" ca="1" si="232"/>
        <v>0</v>
      </c>
    </row>
    <row r="3709" spans="2:34" ht="15.75" x14ac:dyDescent="0.25">
      <c r="B3709">
        <f t="shared" ca="1" si="229"/>
        <v>3697</v>
      </c>
      <c r="C3709" t="str">
        <f ca="1">IFERROR(VLOOKUP(B3709,'SKT LİSTESİ'!F:F,1,0),"")</f>
        <v/>
      </c>
      <c r="E3709" s="128" t="str">
        <f ca="1">IFERROR(IF($C3709="","",VLOOKUP(FİLTRE!$C3709,'SKT LİSTESİ'!$F:$S,5,0)),"")</f>
        <v/>
      </c>
      <c r="F3709" s="129" t="str">
        <f ca="1">IFERROR(IF($C3709="","",VLOOKUP(FİLTRE!$C3709,'SKT LİSTESİ'!$F:$S,7,0)),"")</f>
        <v/>
      </c>
      <c r="G3709" s="130" t="str">
        <f ca="1">IFERROR(IF($C3709="","",VLOOKUP(FİLTRE!$C3709,'SKT LİSTESİ'!$F:$S,8,0)),"")</f>
        <v/>
      </c>
      <c r="H3709" s="131" t="str">
        <f ca="1">IF(E3709="","",IF($C3709="","",VLOOKUP(FİLTRE!$C3709,'SKT LİSTESİ'!$F:$S,9,0)))</f>
        <v/>
      </c>
      <c r="I3709" s="132" t="str">
        <f ca="1">IFERROR(IF($C3709="","",VLOOKUP(FİLTRE!$C3709,'SKT LİSTESİ'!$F:$S,10,0)),"")</f>
        <v/>
      </c>
      <c r="J3709" s="133" t="str">
        <f ca="1">IFERROR(IF($C3709="","",VLOOKUP(FİLTRE!$C3709,'SKT LİSTESİ'!$F:$S,11,0)),"")</f>
        <v/>
      </c>
      <c r="K3709" s="134" t="str">
        <f ca="1">IFERROR(IF($C3709="","",VLOOKUP(FİLTRE!$C3709,'SKT LİSTESİ'!$F:$S,12,0)),"")</f>
        <v/>
      </c>
      <c r="L3709" s="134" t="str">
        <f ca="1">IFERROR(IF($C3709="","",VLOOKUP(FİLTRE!$C3709,'SKT LİSTESİ'!$F:$S,13,0)),"")</f>
        <v/>
      </c>
      <c r="M3709" s="135" t="str">
        <f ca="1">IFERROR(IF($C3709="","",VLOOKUP(FİLTRE!$C3709,'SKT LİSTESİ'!$F:$AJ,14,0)),"")</f>
        <v/>
      </c>
      <c r="N3709" s="31" t="str">
        <f ca="1">IFERROR(IF($C3709="","",VLOOKUP(FİLTRE!$C3709,'SKT LİSTESİ'!$F:$AJ,22,0)),"")</f>
        <v/>
      </c>
      <c r="O3709" s="136" t="str">
        <f ca="1">IFERROR(IF($C3709="","",VLOOKUP(FİLTRE!$C3709,'SKT LİSTESİ'!$F:$AJ,23,0)),"")</f>
        <v/>
      </c>
      <c r="P3709" s="31"/>
      <c r="Q3709" s="31"/>
      <c r="R3709" s="137" t="str">
        <f ca="1">(IFERROR(IF($C3709="","",VLOOKUP(FİLTRE!$C3709,'SKT LİSTESİ'!$F:$AJ,15,0)),""))</f>
        <v/>
      </c>
      <c r="S3709" s="138" t="str">
        <f ca="1">IFERROR(IF($C3709="","",VLOOKUP(FİLTRE!$C3709,'SKT LİSTESİ'!$F:$AJ,16,0)),"")</f>
        <v/>
      </c>
      <c r="AF3709" s="179" t="str">
        <f t="shared" ca="1" si="230"/>
        <v/>
      </c>
      <c r="AG3709" s="179">
        <f t="shared" ca="1" si="231"/>
        <v>0</v>
      </c>
      <c r="AH3709" s="179">
        <f t="shared" ca="1" si="232"/>
        <v>0</v>
      </c>
    </row>
    <row r="3710" spans="2:34" ht="15.75" x14ac:dyDescent="0.25">
      <c r="B3710">
        <f t="shared" ca="1" si="229"/>
        <v>3698</v>
      </c>
      <c r="C3710" t="str">
        <f ca="1">IFERROR(VLOOKUP(B3710,'SKT LİSTESİ'!F:F,1,0),"")</f>
        <v/>
      </c>
      <c r="E3710" s="128" t="str">
        <f ca="1">IFERROR(IF($C3710="","",VLOOKUP(FİLTRE!$C3710,'SKT LİSTESİ'!$F:$S,5,0)),"")</f>
        <v/>
      </c>
      <c r="F3710" s="129" t="str">
        <f ca="1">IFERROR(IF($C3710="","",VLOOKUP(FİLTRE!$C3710,'SKT LİSTESİ'!$F:$S,7,0)),"")</f>
        <v/>
      </c>
      <c r="G3710" s="130" t="str">
        <f ca="1">IFERROR(IF($C3710="","",VLOOKUP(FİLTRE!$C3710,'SKT LİSTESİ'!$F:$S,8,0)),"")</f>
        <v/>
      </c>
      <c r="H3710" s="131" t="str">
        <f ca="1">IF(E3710="","",IF($C3710="","",VLOOKUP(FİLTRE!$C3710,'SKT LİSTESİ'!$F:$S,9,0)))</f>
        <v/>
      </c>
      <c r="I3710" s="132" t="str">
        <f ca="1">IFERROR(IF($C3710="","",VLOOKUP(FİLTRE!$C3710,'SKT LİSTESİ'!$F:$S,10,0)),"")</f>
        <v/>
      </c>
      <c r="J3710" s="133" t="str">
        <f ca="1">IFERROR(IF($C3710="","",VLOOKUP(FİLTRE!$C3710,'SKT LİSTESİ'!$F:$S,11,0)),"")</f>
        <v/>
      </c>
      <c r="K3710" s="134" t="str">
        <f ca="1">IFERROR(IF($C3710="","",VLOOKUP(FİLTRE!$C3710,'SKT LİSTESİ'!$F:$S,12,0)),"")</f>
        <v/>
      </c>
      <c r="L3710" s="134" t="str">
        <f ca="1">IFERROR(IF($C3710="","",VLOOKUP(FİLTRE!$C3710,'SKT LİSTESİ'!$F:$S,13,0)),"")</f>
        <v/>
      </c>
      <c r="M3710" s="135" t="str">
        <f ca="1">IFERROR(IF($C3710="","",VLOOKUP(FİLTRE!$C3710,'SKT LİSTESİ'!$F:$AJ,14,0)),"")</f>
        <v/>
      </c>
      <c r="N3710" s="31" t="str">
        <f ca="1">IFERROR(IF($C3710="","",VLOOKUP(FİLTRE!$C3710,'SKT LİSTESİ'!$F:$AJ,22,0)),"")</f>
        <v/>
      </c>
      <c r="O3710" s="136" t="str">
        <f ca="1">IFERROR(IF($C3710="","",VLOOKUP(FİLTRE!$C3710,'SKT LİSTESİ'!$F:$AJ,23,0)),"")</f>
        <v/>
      </c>
      <c r="P3710" s="31"/>
      <c r="Q3710" s="31"/>
      <c r="R3710" s="137" t="str">
        <f ca="1">(IFERROR(IF($C3710="","",VLOOKUP(FİLTRE!$C3710,'SKT LİSTESİ'!$F:$AJ,15,0)),""))</f>
        <v/>
      </c>
      <c r="S3710" s="138" t="str">
        <f ca="1">IFERROR(IF($C3710="","",VLOOKUP(FİLTRE!$C3710,'SKT LİSTESİ'!$F:$AJ,16,0)),"")</f>
        <v/>
      </c>
      <c r="AF3710" s="179" t="str">
        <f t="shared" ca="1" si="230"/>
        <v/>
      </c>
      <c r="AG3710" s="179">
        <f t="shared" ca="1" si="231"/>
        <v>0</v>
      </c>
      <c r="AH3710" s="179">
        <f t="shared" ca="1" si="232"/>
        <v>0</v>
      </c>
    </row>
    <row r="3711" spans="2:34" ht="15.75" x14ac:dyDescent="0.25">
      <c r="B3711">
        <f t="shared" ca="1" si="229"/>
        <v>3699</v>
      </c>
      <c r="C3711" t="str">
        <f ca="1">IFERROR(VLOOKUP(B3711,'SKT LİSTESİ'!F:F,1,0),"")</f>
        <v/>
      </c>
      <c r="E3711" s="128" t="str">
        <f ca="1">IFERROR(IF($C3711="","",VLOOKUP(FİLTRE!$C3711,'SKT LİSTESİ'!$F:$S,5,0)),"")</f>
        <v/>
      </c>
      <c r="F3711" s="129" t="str">
        <f ca="1">IFERROR(IF($C3711="","",VLOOKUP(FİLTRE!$C3711,'SKT LİSTESİ'!$F:$S,7,0)),"")</f>
        <v/>
      </c>
      <c r="G3711" s="130" t="str">
        <f ca="1">IFERROR(IF($C3711="","",VLOOKUP(FİLTRE!$C3711,'SKT LİSTESİ'!$F:$S,8,0)),"")</f>
        <v/>
      </c>
      <c r="H3711" s="131" t="str">
        <f ca="1">IF(E3711="","",IF($C3711="","",VLOOKUP(FİLTRE!$C3711,'SKT LİSTESİ'!$F:$S,9,0)))</f>
        <v/>
      </c>
      <c r="I3711" s="132" t="str">
        <f ca="1">IFERROR(IF($C3711="","",VLOOKUP(FİLTRE!$C3711,'SKT LİSTESİ'!$F:$S,10,0)),"")</f>
        <v/>
      </c>
      <c r="J3711" s="133" t="str">
        <f ca="1">IFERROR(IF($C3711="","",VLOOKUP(FİLTRE!$C3711,'SKT LİSTESİ'!$F:$S,11,0)),"")</f>
        <v/>
      </c>
      <c r="K3711" s="134" t="str">
        <f ca="1">IFERROR(IF($C3711="","",VLOOKUP(FİLTRE!$C3711,'SKT LİSTESİ'!$F:$S,12,0)),"")</f>
        <v/>
      </c>
      <c r="L3711" s="134" t="str">
        <f ca="1">IFERROR(IF($C3711="","",VLOOKUP(FİLTRE!$C3711,'SKT LİSTESİ'!$F:$S,13,0)),"")</f>
        <v/>
      </c>
      <c r="M3711" s="135" t="str">
        <f ca="1">IFERROR(IF($C3711="","",VLOOKUP(FİLTRE!$C3711,'SKT LİSTESİ'!$F:$AJ,14,0)),"")</f>
        <v/>
      </c>
      <c r="N3711" s="31" t="str">
        <f ca="1">IFERROR(IF($C3711="","",VLOOKUP(FİLTRE!$C3711,'SKT LİSTESİ'!$F:$AJ,22,0)),"")</f>
        <v/>
      </c>
      <c r="O3711" s="136" t="str">
        <f ca="1">IFERROR(IF($C3711="","",VLOOKUP(FİLTRE!$C3711,'SKT LİSTESİ'!$F:$AJ,23,0)),"")</f>
        <v/>
      </c>
      <c r="P3711" s="31"/>
      <c r="Q3711" s="31"/>
      <c r="R3711" s="137" t="str">
        <f ca="1">(IFERROR(IF($C3711="","",VLOOKUP(FİLTRE!$C3711,'SKT LİSTESİ'!$F:$AJ,15,0)),""))</f>
        <v/>
      </c>
      <c r="S3711" s="138" t="str">
        <f ca="1">IFERROR(IF($C3711="","",VLOOKUP(FİLTRE!$C3711,'SKT LİSTESİ'!$F:$AJ,16,0)),"")</f>
        <v/>
      </c>
      <c r="AF3711" s="179" t="str">
        <f t="shared" ca="1" si="230"/>
        <v/>
      </c>
      <c r="AG3711" s="179">
        <f t="shared" ca="1" si="231"/>
        <v>0</v>
      </c>
      <c r="AH3711" s="179">
        <f t="shared" ca="1" si="232"/>
        <v>0</v>
      </c>
    </row>
    <row r="3712" spans="2:34" ht="15.75" x14ac:dyDescent="0.25">
      <c r="B3712">
        <f t="shared" ca="1" si="229"/>
        <v>3700</v>
      </c>
      <c r="C3712" t="str">
        <f ca="1">IFERROR(VLOOKUP(B3712,'SKT LİSTESİ'!F:F,1,0),"")</f>
        <v/>
      </c>
      <c r="E3712" s="128" t="str">
        <f ca="1">IFERROR(IF($C3712="","",VLOOKUP(FİLTRE!$C3712,'SKT LİSTESİ'!$F:$S,5,0)),"")</f>
        <v/>
      </c>
      <c r="F3712" s="129" t="str">
        <f ca="1">IFERROR(IF($C3712="","",VLOOKUP(FİLTRE!$C3712,'SKT LİSTESİ'!$F:$S,7,0)),"")</f>
        <v/>
      </c>
      <c r="G3712" s="130" t="str">
        <f ca="1">IFERROR(IF($C3712="","",VLOOKUP(FİLTRE!$C3712,'SKT LİSTESİ'!$F:$S,8,0)),"")</f>
        <v/>
      </c>
      <c r="H3712" s="131" t="str">
        <f ca="1">IF(E3712="","",IF($C3712="","",VLOOKUP(FİLTRE!$C3712,'SKT LİSTESİ'!$F:$S,9,0)))</f>
        <v/>
      </c>
      <c r="I3712" s="132" t="str">
        <f ca="1">IFERROR(IF($C3712="","",VLOOKUP(FİLTRE!$C3712,'SKT LİSTESİ'!$F:$S,10,0)),"")</f>
        <v/>
      </c>
      <c r="J3712" s="133" t="str">
        <f ca="1">IFERROR(IF($C3712="","",VLOOKUP(FİLTRE!$C3712,'SKT LİSTESİ'!$F:$S,11,0)),"")</f>
        <v/>
      </c>
      <c r="K3712" s="134" t="str">
        <f ca="1">IFERROR(IF($C3712="","",VLOOKUP(FİLTRE!$C3712,'SKT LİSTESİ'!$F:$S,12,0)),"")</f>
        <v/>
      </c>
      <c r="L3712" s="134" t="str">
        <f ca="1">IFERROR(IF($C3712="","",VLOOKUP(FİLTRE!$C3712,'SKT LİSTESİ'!$F:$S,13,0)),"")</f>
        <v/>
      </c>
      <c r="M3712" s="135" t="str">
        <f ca="1">IFERROR(IF($C3712="","",VLOOKUP(FİLTRE!$C3712,'SKT LİSTESİ'!$F:$AJ,14,0)),"")</f>
        <v/>
      </c>
      <c r="N3712" s="31" t="str">
        <f ca="1">IFERROR(IF($C3712="","",VLOOKUP(FİLTRE!$C3712,'SKT LİSTESİ'!$F:$AJ,22,0)),"")</f>
        <v/>
      </c>
      <c r="O3712" s="136" t="str">
        <f ca="1">IFERROR(IF($C3712="","",VLOOKUP(FİLTRE!$C3712,'SKT LİSTESİ'!$F:$AJ,23,0)),"")</f>
        <v/>
      </c>
      <c r="P3712" s="31"/>
      <c r="Q3712" s="31"/>
      <c r="R3712" s="137" t="str">
        <f ca="1">(IFERROR(IF($C3712="","",VLOOKUP(FİLTRE!$C3712,'SKT LİSTESİ'!$F:$AJ,15,0)),""))</f>
        <v/>
      </c>
      <c r="S3712" s="138" t="str">
        <f ca="1">IFERROR(IF($C3712="","",VLOOKUP(FİLTRE!$C3712,'SKT LİSTESİ'!$F:$AJ,16,0)),"")</f>
        <v/>
      </c>
      <c r="AF3712" s="179" t="str">
        <f t="shared" ca="1" si="230"/>
        <v/>
      </c>
      <c r="AG3712" s="179">
        <f t="shared" ca="1" si="231"/>
        <v>0</v>
      </c>
      <c r="AH3712" s="179">
        <f t="shared" ca="1" si="232"/>
        <v>0</v>
      </c>
    </row>
    <row r="3713" spans="2:34" ht="15.75" x14ac:dyDescent="0.25">
      <c r="B3713">
        <f t="shared" ca="1" si="229"/>
        <v>3701</v>
      </c>
      <c r="C3713" t="str">
        <f ca="1">IFERROR(VLOOKUP(B3713,'SKT LİSTESİ'!F:F,1,0),"")</f>
        <v/>
      </c>
      <c r="E3713" s="128" t="str">
        <f ca="1">IFERROR(IF($C3713="","",VLOOKUP(FİLTRE!$C3713,'SKT LİSTESİ'!$F:$S,5,0)),"")</f>
        <v/>
      </c>
      <c r="F3713" s="129" t="str">
        <f ca="1">IFERROR(IF($C3713="","",VLOOKUP(FİLTRE!$C3713,'SKT LİSTESİ'!$F:$S,7,0)),"")</f>
        <v/>
      </c>
      <c r="G3713" s="130" t="str">
        <f ca="1">IFERROR(IF($C3713="","",VLOOKUP(FİLTRE!$C3713,'SKT LİSTESİ'!$F:$S,8,0)),"")</f>
        <v/>
      </c>
      <c r="H3713" s="131" t="str">
        <f ca="1">IF(E3713="","",IF($C3713="","",VLOOKUP(FİLTRE!$C3713,'SKT LİSTESİ'!$F:$S,9,0)))</f>
        <v/>
      </c>
      <c r="I3713" s="132" t="str">
        <f ca="1">IFERROR(IF($C3713="","",VLOOKUP(FİLTRE!$C3713,'SKT LİSTESİ'!$F:$S,10,0)),"")</f>
        <v/>
      </c>
      <c r="J3713" s="133" t="str">
        <f ca="1">IFERROR(IF($C3713="","",VLOOKUP(FİLTRE!$C3713,'SKT LİSTESİ'!$F:$S,11,0)),"")</f>
        <v/>
      </c>
      <c r="K3713" s="134" t="str">
        <f ca="1">IFERROR(IF($C3713="","",VLOOKUP(FİLTRE!$C3713,'SKT LİSTESİ'!$F:$S,12,0)),"")</f>
        <v/>
      </c>
      <c r="L3713" s="134" t="str">
        <f ca="1">IFERROR(IF($C3713="","",VLOOKUP(FİLTRE!$C3713,'SKT LİSTESİ'!$F:$S,13,0)),"")</f>
        <v/>
      </c>
      <c r="M3713" s="135" t="str">
        <f ca="1">IFERROR(IF($C3713="","",VLOOKUP(FİLTRE!$C3713,'SKT LİSTESİ'!$F:$AJ,14,0)),"")</f>
        <v/>
      </c>
      <c r="N3713" s="31" t="str">
        <f ca="1">IFERROR(IF($C3713="","",VLOOKUP(FİLTRE!$C3713,'SKT LİSTESİ'!$F:$AJ,22,0)),"")</f>
        <v/>
      </c>
      <c r="O3713" s="136" t="str">
        <f ca="1">IFERROR(IF($C3713="","",VLOOKUP(FİLTRE!$C3713,'SKT LİSTESİ'!$F:$AJ,23,0)),"")</f>
        <v/>
      </c>
      <c r="P3713" s="31"/>
      <c r="Q3713" s="31"/>
      <c r="R3713" s="137" t="str">
        <f ca="1">(IFERROR(IF($C3713="","",VLOOKUP(FİLTRE!$C3713,'SKT LİSTESİ'!$F:$AJ,15,0)),""))</f>
        <v/>
      </c>
      <c r="S3713" s="138" t="str">
        <f ca="1">IFERROR(IF($C3713="","",VLOOKUP(FİLTRE!$C3713,'SKT LİSTESİ'!$F:$AJ,16,0)),"")</f>
        <v/>
      </c>
      <c r="AF3713" s="179" t="str">
        <f t="shared" ca="1" si="230"/>
        <v/>
      </c>
      <c r="AG3713" s="179">
        <f t="shared" ca="1" si="231"/>
        <v>0</v>
      </c>
      <c r="AH3713" s="179">
        <f t="shared" ca="1" si="232"/>
        <v>0</v>
      </c>
    </row>
    <row r="3714" spans="2:34" ht="15.75" x14ac:dyDescent="0.25">
      <c r="B3714">
        <f t="shared" ca="1" si="229"/>
        <v>3702</v>
      </c>
      <c r="C3714" t="str">
        <f ca="1">IFERROR(VLOOKUP(B3714,'SKT LİSTESİ'!F:F,1,0),"")</f>
        <v/>
      </c>
      <c r="E3714" s="128" t="str">
        <f ca="1">IFERROR(IF($C3714="","",VLOOKUP(FİLTRE!$C3714,'SKT LİSTESİ'!$F:$S,5,0)),"")</f>
        <v/>
      </c>
      <c r="F3714" s="129" t="str">
        <f ca="1">IFERROR(IF($C3714="","",VLOOKUP(FİLTRE!$C3714,'SKT LİSTESİ'!$F:$S,7,0)),"")</f>
        <v/>
      </c>
      <c r="G3714" s="130" t="str">
        <f ca="1">IFERROR(IF($C3714="","",VLOOKUP(FİLTRE!$C3714,'SKT LİSTESİ'!$F:$S,8,0)),"")</f>
        <v/>
      </c>
      <c r="H3714" s="131" t="str">
        <f ca="1">IF(E3714="","",IF($C3714="","",VLOOKUP(FİLTRE!$C3714,'SKT LİSTESİ'!$F:$S,9,0)))</f>
        <v/>
      </c>
      <c r="I3714" s="132" t="str">
        <f ca="1">IFERROR(IF($C3714="","",VLOOKUP(FİLTRE!$C3714,'SKT LİSTESİ'!$F:$S,10,0)),"")</f>
        <v/>
      </c>
      <c r="J3714" s="133" t="str">
        <f ca="1">IFERROR(IF($C3714="","",VLOOKUP(FİLTRE!$C3714,'SKT LİSTESİ'!$F:$S,11,0)),"")</f>
        <v/>
      </c>
      <c r="K3714" s="134" t="str">
        <f ca="1">IFERROR(IF($C3714="","",VLOOKUP(FİLTRE!$C3714,'SKT LİSTESİ'!$F:$S,12,0)),"")</f>
        <v/>
      </c>
      <c r="L3714" s="134" t="str">
        <f ca="1">IFERROR(IF($C3714="","",VLOOKUP(FİLTRE!$C3714,'SKT LİSTESİ'!$F:$S,13,0)),"")</f>
        <v/>
      </c>
      <c r="M3714" s="135" t="str">
        <f ca="1">IFERROR(IF($C3714="","",VLOOKUP(FİLTRE!$C3714,'SKT LİSTESİ'!$F:$AJ,14,0)),"")</f>
        <v/>
      </c>
      <c r="N3714" s="31" t="str">
        <f ca="1">IFERROR(IF($C3714="","",VLOOKUP(FİLTRE!$C3714,'SKT LİSTESİ'!$F:$AJ,22,0)),"")</f>
        <v/>
      </c>
      <c r="O3714" s="136" t="str">
        <f ca="1">IFERROR(IF($C3714="","",VLOOKUP(FİLTRE!$C3714,'SKT LİSTESİ'!$F:$AJ,23,0)),"")</f>
        <v/>
      </c>
      <c r="P3714" s="31"/>
      <c r="Q3714" s="31"/>
      <c r="R3714" s="137" t="str">
        <f ca="1">(IFERROR(IF($C3714="","",VLOOKUP(FİLTRE!$C3714,'SKT LİSTESİ'!$F:$AJ,15,0)),""))</f>
        <v/>
      </c>
      <c r="S3714" s="138" t="str">
        <f ca="1">IFERROR(IF($C3714="","",VLOOKUP(FİLTRE!$C3714,'SKT LİSTESİ'!$F:$AJ,16,0)),"")</f>
        <v/>
      </c>
      <c r="AF3714" s="179" t="str">
        <f t="shared" ca="1" si="230"/>
        <v/>
      </c>
      <c r="AG3714" s="179">
        <f t="shared" ca="1" si="231"/>
        <v>0</v>
      </c>
      <c r="AH3714" s="179">
        <f t="shared" ca="1" si="232"/>
        <v>0</v>
      </c>
    </row>
    <row r="3715" spans="2:34" ht="15.75" x14ac:dyDescent="0.25">
      <c r="B3715">
        <f t="shared" ca="1" si="229"/>
        <v>3703</v>
      </c>
      <c r="C3715" t="str">
        <f ca="1">IFERROR(VLOOKUP(B3715,'SKT LİSTESİ'!F:F,1,0),"")</f>
        <v/>
      </c>
      <c r="E3715" s="128" t="str">
        <f ca="1">IFERROR(IF($C3715="","",VLOOKUP(FİLTRE!$C3715,'SKT LİSTESİ'!$F:$S,5,0)),"")</f>
        <v/>
      </c>
      <c r="F3715" s="129" t="str">
        <f ca="1">IFERROR(IF($C3715="","",VLOOKUP(FİLTRE!$C3715,'SKT LİSTESİ'!$F:$S,7,0)),"")</f>
        <v/>
      </c>
      <c r="G3715" s="130" t="str">
        <f ca="1">IFERROR(IF($C3715="","",VLOOKUP(FİLTRE!$C3715,'SKT LİSTESİ'!$F:$S,8,0)),"")</f>
        <v/>
      </c>
      <c r="H3715" s="131" t="str">
        <f ca="1">IF(E3715="","",IF($C3715="","",VLOOKUP(FİLTRE!$C3715,'SKT LİSTESİ'!$F:$S,9,0)))</f>
        <v/>
      </c>
      <c r="I3715" s="132" t="str">
        <f ca="1">IFERROR(IF($C3715="","",VLOOKUP(FİLTRE!$C3715,'SKT LİSTESİ'!$F:$S,10,0)),"")</f>
        <v/>
      </c>
      <c r="J3715" s="133" t="str">
        <f ca="1">IFERROR(IF($C3715="","",VLOOKUP(FİLTRE!$C3715,'SKT LİSTESİ'!$F:$S,11,0)),"")</f>
        <v/>
      </c>
      <c r="K3715" s="134" t="str">
        <f ca="1">IFERROR(IF($C3715="","",VLOOKUP(FİLTRE!$C3715,'SKT LİSTESİ'!$F:$S,12,0)),"")</f>
        <v/>
      </c>
      <c r="L3715" s="134" t="str">
        <f ca="1">IFERROR(IF($C3715="","",VLOOKUP(FİLTRE!$C3715,'SKT LİSTESİ'!$F:$S,13,0)),"")</f>
        <v/>
      </c>
      <c r="M3715" s="135" t="str">
        <f ca="1">IFERROR(IF($C3715="","",VLOOKUP(FİLTRE!$C3715,'SKT LİSTESİ'!$F:$AJ,14,0)),"")</f>
        <v/>
      </c>
      <c r="N3715" s="31" t="str">
        <f ca="1">IFERROR(IF($C3715="","",VLOOKUP(FİLTRE!$C3715,'SKT LİSTESİ'!$F:$AJ,22,0)),"")</f>
        <v/>
      </c>
      <c r="O3715" s="136" t="str">
        <f ca="1">IFERROR(IF($C3715="","",VLOOKUP(FİLTRE!$C3715,'SKT LİSTESİ'!$F:$AJ,23,0)),"")</f>
        <v/>
      </c>
      <c r="P3715" s="31"/>
      <c r="Q3715" s="31"/>
      <c r="R3715" s="137" t="str">
        <f ca="1">(IFERROR(IF($C3715="","",VLOOKUP(FİLTRE!$C3715,'SKT LİSTESİ'!$F:$AJ,15,0)),""))</f>
        <v/>
      </c>
      <c r="S3715" s="138" t="str">
        <f ca="1">IFERROR(IF($C3715="","",VLOOKUP(FİLTRE!$C3715,'SKT LİSTESİ'!$F:$AJ,16,0)),"")</f>
        <v/>
      </c>
      <c r="AF3715" s="179" t="str">
        <f t="shared" ca="1" si="230"/>
        <v/>
      </c>
      <c r="AG3715" s="179">
        <f t="shared" ca="1" si="231"/>
        <v>0</v>
      </c>
      <c r="AH3715" s="179">
        <f t="shared" ca="1" si="232"/>
        <v>0</v>
      </c>
    </row>
    <row r="3716" spans="2:34" ht="15.75" x14ac:dyDescent="0.25">
      <c r="B3716">
        <f t="shared" ca="1" si="229"/>
        <v>3704</v>
      </c>
      <c r="C3716" t="str">
        <f ca="1">IFERROR(VLOOKUP(B3716,'SKT LİSTESİ'!F:F,1,0),"")</f>
        <v/>
      </c>
      <c r="E3716" s="128" t="str">
        <f ca="1">IFERROR(IF($C3716="","",VLOOKUP(FİLTRE!$C3716,'SKT LİSTESİ'!$F:$S,5,0)),"")</f>
        <v/>
      </c>
      <c r="F3716" s="129" t="str">
        <f ca="1">IFERROR(IF($C3716="","",VLOOKUP(FİLTRE!$C3716,'SKT LİSTESİ'!$F:$S,7,0)),"")</f>
        <v/>
      </c>
      <c r="G3716" s="130" t="str">
        <f ca="1">IFERROR(IF($C3716="","",VLOOKUP(FİLTRE!$C3716,'SKT LİSTESİ'!$F:$S,8,0)),"")</f>
        <v/>
      </c>
      <c r="H3716" s="131" t="str">
        <f ca="1">IF(E3716="","",IF($C3716="","",VLOOKUP(FİLTRE!$C3716,'SKT LİSTESİ'!$F:$S,9,0)))</f>
        <v/>
      </c>
      <c r="I3716" s="132" t="str">
        <f ca="1">IFERROR(IF($C3716="","",VLOOKUP(FİLTRE!$C3716,'SKT LİSTESİ'!$F:$S,10,0)),"")</f>
        <v/>
      </c>
      <c r="J3716" s="133" t="str">
        <f ca="1">IFERROR(IF($C3716="","",VLOOKUP(FİLTRE!$C3716,'SKT LİSTESİ'!$F:$S,11,0)),"")</f>
        <v/>
      </c>
      <c r="K3716" s="134" t="str">
        <f ca="1">IFERROR(IF($C3716="","",VLOOKUP(FİLTRE!$C3716,'SKT LİSTESİ'!$F:$S,12,0)),"")</f>
        <v/>
      </c>
      <c r="L3716" s="134" t="str">
        <f ca="1">IFERROR(IF($C3716="","",VLOOKUP(FİLTRE!$C3716,'SKT LİSTESİ'!$F:$S,13,0)),"")</f>
        <v/>
      </c>
      <c r="M3716" s="135" t="str">
        <f ca="1">IFERROR(IF($C3716="","",VLOOKUP(FİLTRE!$C3716,'SKT LİSTESİ'!$F:$AJ,14,0)),"")</f>
        <v/>
      </c>
      <c r="N3716" s="31" t="str">
        <f ca="1">IFERROR(IF($C3716="","",VLOOKUP(FİLTRE!$C3716,'SKT LİSTESİ'!$F:$AJ,22,0)),"")</f>
        <v/>
      </c>
      <c r="O3716" s="136" t="str">
        <f ca="1">IFERROR(IF($C3716="","",VLOOKUP(FİLTRE!$C3716,'SKT LİSTESİ'!$F:$AJ,23,0)),"")</f>
        <v/>
      </c>
      <c r="P3716" s="31"/>
      <c r="Q3716" s="31"/>
      <c r="R3716" s="137" t="str">
        <f ca="1">(IFERROR(IF($C3716="","",VLOOKUP(FİLTRE!$C3716,'SKT LİSTESİ'!$F:$AJ,15,0)),""))</f>
        <v/>
      </c>
      <c r="S3716" s="138" t="str">
        <f ca="1">IFERROR(IF($C3716="","",VLOOKUP(FİLTRE!$C3716,'SKT LİSTESİ'!$F:$AJ,16,0)),"")</f>
        <v/>
      </c>
      <c r="AF3716" s="179" t="str">
        <f t="shared" ca="1" si="230"/>
        <v/>
      </c>
      <c r="AG3716" s="179">
        <f t="shared" ca="1" si="231"/>
        <v>0</v>
      </c>
      <c r="AH3716" s="179">
        <f t="shared" ca="1" si="232"/>
        <v>0</v>
      </c>
    </row>
    <row r="3717" spans="2:34" ht="15.75" x14ac:dyDescent="0.25">
      <c r="B3717">
        <f t="shared" ca="1" si="229"/>
        <v>3705</v>
      </c>
      <c r="C3717" t="str">
        <f ca="1">IFERROR(VLOOKUP(B3717,'SKT LİSTESİ'!F:F,1,0),"")</f>
        <v/>
      </c>
      <c r="E3717" s="128" t="str">
        <f ca="1">IFERROR(IF($C3717="","",VLOOKUP(FİLTRE!$C3717,'SKT LİSTESİ'!$F:$S,5,0)),"")</f>
        <v/>
      </c>
      <c r="F3717" s="129" t="str">
        <f ca="1">IFERROR(IF($C3717="","",VLOOKUP(FİLTRE!$C3717,'SKT LİSTESİ'!$F:$S,7,0)),"")</f>
        <v/>
      </c>
      <c r="G3717" s="130" t="str">
        <f ca="1">IFERROR(IF($C3717="","",VLOOKUP(FİLTRE!$C3717,'SKT LİSTESİ'!$F:$S,8,0)),"")</f>
        <v/>
      </c>
      <c r="H3717" s="131" t="str">
        <f ca="1">IF(E3717="","",IF($C3717="","",VLOOKUP(FİLTRE!$C3717,'SKT LİSTESİ'!$F:$S,9,0)))</f>
        <v/>
      </c>
      <c r="I3717" s="132" t="str">
        <f ca="1">IFERROR(IF($C3717="","",VLOOKUP(FİLTRE!$C3717,'SKT LİSTESİ'!$F:$S,10,0)),"")</f>
        <v/>
      </c>
      <c r="J3717" s="133" t="str">
        <f ca="1">IFERROR(IF($C3717="","",VLOOKUP(FİLTRE!$C3717,'SKT LİSTESİ'!$F:$S,11,0)),"")</f>
        <v/>
      </c>
      <c r="K3717" s="134" t="str">
        <f ca="1">IFERROR(IF($C3717="","",VLOOKUP(FİLTRE!$C3717,'SKT LİSTESİ'!$F:$S,12,0)),"")</f>
        <v/>
      </c>
      <c r="L3717" s="134" t="str">
        <f ca="1">IFERROR(IF($C3717="","",VLOOKUP(FİLTRE!$C3717,'SKT LİSTESİ'!$F:$S,13,0)),"")</f>
        <v/>
      </c>
      <c r="M3717" s="135" t="str">
        <f ca="1">IFERROR(IF($C3717="","",VLOOKUP(FİLTRE!$C3717,'SKT LİSTESİ'!$F:$AJ,14,0)),"")</f>
        <v/>
      </c>
      <c r="N3717" s="31" t="str">
        <f ca="1">IFERROR(IF($C3717="","",VLOOKUP(FİLTRE!$C3717,'SKT LİSTESİ'!$F:$AJ,22,0)),"")</f>
        <v/>
      </c>
      <c r="O3717" s="136" t="str">
        <f ca="1">IFERROR(IF($C3717="","",VLOOKUP(FİLTRE!$C3717,'SKT LİSTESİ'!$F:$AJ,23,0)),"")</f>
        <v/>
      </c>
      <c r="P3717" s="31"/>
      <c r="Q3717" s="31"/>
      <c r="R3717" s="137" t="str">
        <f ca="1">(IFERROR(IF($C3717="","",VLOOKUP(FİLTRE!$C3717,'SKT LİSTESİ'!$F:$AJ,15,0)),""))</f>
        <v/>
      </c>
      <c r="S3717" s="138" t="str">
        <f ca="1">IFERROR(IF($C3717="","",VLOOKUP(FİLTRE!$C3717,'SKT LİSTESİ'!$F:$AJ,16,0)),"")</f>
        <v/>
      </c>
      <c r="AF3717" s="179" t="str">
        <f t="shared" ca="1" si="230"/>
        <v/>
      </c>
      <c r="AG3717" s="179">
        <f t="shared" ca="1" si="231"/>
        <v>0</v>
      </c>
      <c r="AH3717" s="179">
        <f t="shared" ca="1" si="232"/>
        <v>0</v>
      </c>
    </row>
    <row r="3718" spans="2:34" ht="15.75" x14ac:dyDescent="0.25">
      <c r="B3718">
        <f t="shared" ca="1" si="229"/>
        <v>3706</v>
      </c>
      <c r="C3718" t="str">
        <f ca="1">IFERROR(VLOOKUP(B3718,'SKT LİSTESİ'!F:F,1,0),"")</f>
        <v/>
      </c>
      <c r="E3718" s="128" t="str">
        <f ca="1">IFERROR(IF($C3718="","",VLOOKUP(FİLTRE!$C3718,'SKT LİSTESİ'!$F:$S,5,0)),"")</f>
        <v/>
      </c>
      <c r="F3718" s="129" t="str">
        <f ca="1">IFERROR(IF($C3718="","",VLOOKUP(FİLTRE!$C3718,'SKT LİSTESİ'!$F:$S,7,0)),"")</f>
        <v/>
      </c>
      <c r="G3718" s="130" t="str">
        <f ca="1">IFERROR(IF($C3718="","",VLOOKUP(FİLTRE!$C3718,'SKT LİSTESİ'!$F:$S,8,0)),"")</f>
        <v/>
      </c>
      <c r="H3718" s="131" t="str">
        <f ca="1">IF(E3718="","",IF($C3718="","",VLOOKUP(FİLTRE!$C3718,'SKT LİSTESİ'!$F:$S,9,0)))</f>
        <v/>
      </c>
      <c r="I3718" s="132" t="str">
        <f ca="1">IFERROR(IF($C3718="","",VLOOKUP(FİLTRE!$C3718,'SKT LİSTESİ'!$F:$S,10,0)),"")</f>
        <v/>
      </c>
      <c r="J3718" s="133" t="str">
        <f ca="1">IFERROR(IF($C3718="","",VLOOKUP(FİLTRE!$C3718,'SKT LİSTESİ'!$F:$S,11,0)),"")</f>
        <v/>
      </c>
      <c r="K3718" s="134" t="str">
        <f ca="1">IFERROR(IF($C3718="","",VLOOKUP(FİLTRE!$C3718,'SKT LİSTESİ'!$F:$S,12,0)),"")</f>
        <v/>
      </c>
      <c r="L3718" s="134" t="str">
        <f ca="1">IFERROR(IF($C3718="","",VLOOKUP(FİLTRE!$C3718,'SKT LİSTESİ'!$F:$S,13,0)),"")</f>
        <v/>
      </c>
      <c r="M3718" s="135" t="str">
        <f ca="1">IFERROR(IF($C3718="","",VLOOKUP(FİLTRE!$C3718,'SKT LİSTESİ'!$F:$AJ,14,0)),"")</f>
        <v/>
      </c>
      <c r="N3718" s="31" t="str">
        <f ca="1">IFERROR(IF($C3718="","",VLOOKUP(FİLTRE!$C3718,'SKT LİSTESİ'!$F:$AJ,22,0)),"")</f>
        <v/>
      </c>
      <c r="O3718" s="136" t="str">
        <f ca="1">IFERROR(IF($C3718="","",VLOOKUP(FİLTRE!$C3718,'SKT LİSTESİ'!$F:$AJ,23,0)),"")</f>
        <v/>
      </c>
      <c r="P3718" s="31"/>
      <c r="Q3718" s="31"/>
      <c r="R3718" s="137" t="str">
        <f ca="1">(IFERROR(IF($C3718="","",VLOOKUP(FİLTRE!$C3718,'SKT LİSTESİ'!$F:$AJ,15,0)),""))</f>
        <v/>
      </c>
      <c r="S3718" s="138" t="str">
        <f ca="1">IFERROR(IF($C3718="","",VLOOKUP(FİLTRE!$C3718,'SKT LİSTESİ'!$F:$AJ,16,0)),"")</f>
        <v/>
      </c>
      <c r="AF3718" s="179" t="str">
        <f t="shared" ca="1" si="230"/>
        <v/>
      </c>
      <c r="AG3718" s="179">
        <f t="shared" ca="1" si="231"/>
        <v>0</v>
      </c>
      <c r="AH3718" s="179">
        <f t="shared" ca="1" si="232"/>
        <v>0</v>
      </c>
    </row>
    <row r="3719" spans="2:34" ht="15.75" x14ac:dyDescent="0.25">
      <c r="B3719">
        <f t="shared" ca="1" si="229"/>
        <v>3707</v>
      </c>
      <c r="C3719" t="str">
        <f ca="1">IFERROR(VLOOKUP(B3719,'SKT LİSTESİ'!F:F,1,0),"")</f>
        <v/>
      </c>
      <c r="E3719" s="128" t="str">
        <f ca="1">IFERROR(IF($C3719="","",VLOOKUP(FİLTRE!$C3719,'SKT LİSTESİ'!$F:$S,5,0)),"")</f>
        <v/>
      </c>
      <c r="F3719" s="129" t="str">
        <f ca="1">IFERROR(IF($C3719="","",VLOOKUP(FİLTRE!$C3719,'SKT LİSTESİ'!$F:$S,7,0)),"")</f>
        <v/>
      </c>
      <c r="G3719" s="130" t="str">
        <f ca="1">IFERROR(IF($C3719="","",VLOOKUP(FİLTRE!$C3719,'SKT LİSTESİ'!$F:$S,8,0)),"")</f>
        <v/>
      </c>
      <c r="H3719" s="131" t="str">
        <f ca="1">IF(E3719="","",IF($C3719="","",VLOOKUP(FİLTRE!$C3719,'SKT LİSTESİ'!$F:$S,9,0)))</f>
        <v/>
      </c>
      <c r="I3719" s="132" t="str">
        <f ca="1">IFERROR(IF($C3719="","",VLOOKUP(FİLTRE!$C3719,'SKT LİSTESİ'!$F:$S,10,0)),"")</f>
        <v/>
      </c>
      <c r="J3719" s="133" t="str">
        <f ca="1">IFERROR(IF($C3719="","",VLOOKUP(FİLTRE!$C3719,'SKT LİSTESİ'!$F:$S,11,0)),"")</f>
        <v/>
      </c>
      <c r="K3719" s="134" t="str">
        <f ca="1">IFERROR(IF($C3719="","",VLOOKUP(FİLTRE!$C3719,'SKT LİSTESİ'!$F:$S,12,0)),"")</f>
        <v/>
      </c>
      <c r="L3719" s="134" t="str">
        <f ca="1">IFERROR(IF($C3719="","",VLOOKUP(FİLTRE!$C3719,'SKT LİSTESİ'!$F:$S,13,0)),"")</f>
        <v/>
      </c>
      <c r="M3719" s="135" t="str">
        <f ca="1">IFERROR(IF($C3719="","",VLOOKUP(FİLTRE!$C3719,'SKT LİSTESİ'!$F:$AJ,14,0)),"")</f>
        <v/>
      </c>
      <c r="N3719" s="31" t="str">
        <f ca="1">IFERROR(IF($C3719="","",VLOOKUP(FİLTRE!$C3719,'SKT LİSTESİ'!$F:$AJ,22,0)),"")</f>
        <v/>
      </c>
      <c r="O3719" s="136" t="str">
        <f ca="1">IFERROR(IF($C3719="","",VLOOKUP(FİLTRE!$C3719,'SKT LİSTESİ'!$F:$AJ,23,0)),"")</f>
        <v/>
      </c>
      <c r="P3719" s="31"/>
      <c r="Q3719" s="31"/>
      <c r="R3719" s="137" t="str">
        <f ca="1">(IFERROR(IF($C3719="","",VLOOKUP(FİLTRE!$C3719,'SKT LİSTESİ'!$F:$AJ,15,0)),""))</f>
        <v/>
      </c>
      <c r="S3719" s="138" t="str">
        <f ca="1">IFERROR(IF($C3719="","",VLOOKUP(FİLTRE!$C3719,'SKT LİSTESİ'!$F:$AJ,16,0)),"")</f>
        <v/>
      </c>
      <c r="AF3719" s="179" t="str">
        <f t="shared" ca="1" si="230"/>
        <v/>
      </c>
      <c r="AG3719" s="179">
        <f t="shared" ca="1" si="231"/>
        <v>0</v>
      </c>
      <c r="AH3719" s="179">
        <f t="shared" ca="1" si="232"/>
        <v>0</v>
      </c>
    </row>
    <row r="3720" spans="2:34" ht="15.75" x14ac:dyDescent="0.25">
      <c r="B3720">
        <f t="shared" ca="1" si="229"/>
        <v>3708</v>
      </c>
      <c r="C3720" t="str">
        <f ca="1">IFERROR(VLOOKUP(B3720,'SKT LİSTESİ'!F:F,1,0),"")</f>
        <v/>
      </c>
      <c r="E3720" s="128" t="str">
        <f ca="1">IFERROR(IF($C3720="","",VLOOKUP(FİLTRE!$C3720,'SKT LİSTESİ'!$F:$S,5,0)),"")</f>
        <v/>
      </c>
      <c r="F3720" s="129" t="str">
        <f ca="1">IFERROR(IF($C3720="","",VLOOKUP(FİLTRE!$C3720,'SKT LİSTESİ'!$F:$S,7,0)),"")</f>
        <v/>
      </c>
      <c r="G3720" s="130" t="str">
        <f ca="1">IFERROR(IF($C3720="","",VLOOKUP(FİLTRE!$C3720,'SKT LİSTESİ'!$F:$S,8,0)),"")</f>
        <v/>
      </c>
      <c r="H3720" s="131" t="str">
        <f ca="1">IF(E3720="","",IF($C3720="","",VLOOKUP(FİLTRE!$C3720,'SKT LİSTESİ'!$F:$S,9,0)))</f>
        <v/>
      </c>
      <c r="I3720" s="132" t="str">
        <f ca="1">IFERROR(IF($C3720="","",VLOOKUP(FİLTRE!$C3720,'SKT LİSTESİ'!$F:$S,10,0)),"")</f>
        <v/>
      </c>
      <c r="J3720" s="133" t="str">
        <f ca="1">IFERROR(IF($C3720="","",VLOOKUP(FİLTRE!$C3720,'SKT LİSTESİ'!$F:$S,11,0)),"")</f>
        <v/>
      </c>
      <c r="K3720" s="134" t="str">
        <f ca="1">IFERROR(IF($C3720="","",VLOOKUP(FİLTRE!$C3720,'SKT LİSTESİ'!$F:$S,12,0)),"")</f>
        <v/>
      </c>
      <c r="L3720" s="134" t="str">
        <f ca="1">IFERROR(IF($C3720="","",VLOOKUP(FİLTRE!$C3720,'SKT LİSTESİ'!$F:$S,13,0)),"")</f>
        <v/>
      </c>
      <c r="M3720" s="135" t="str">
        <f ca="1">IFERROR(IF($C3720="","",VLOOKUP(FİLTRE!$C3720,'SKT LİSTESİ'!$F:$AJ,14,0)),"")</f>
        <v/>
      </c>
      <c r="N3720" s="31" t="str">
        <f ca="1">IFERROR(IF($C3720="","",VLOOKUP(FİLTRE!$C3720,'SKT LİSTESİ'!$F:$AJ,22,0)),"")</f>
        <v/>
      </c>
      <c r="O3720" s="136" t="str">
        <f ca="1">IFERROR(IF($C3720="","",VLOOKUP(FİLTRE!$C3720,'SKT LİSTESİ'!$F:$AJ,23,0)),"")</f>
        <v/>
      </c>
      <c r="P3720" s="31"/>
      <c r="Q3720" s="31"/>
      <c r="R3720" s="137" t="str">
        <f ca="1">(IFERROR(IF($C3720="","",VLOOKUP(FİLTRE!$C3720,'SKT LİSTESİ'!$F:$AJ,15,0)),""))</f>
        <v/>
      </c>
      <c r="S3720" s="138" t="str">
        <f ca="1">IFERROR(IF($C3720="","",VLOOKUP(FİLTRE!$C3720,'SKT LİSTESİ'!$F:$AJ,16,0)),"")</f>
        <v/>
      </c>
      <c r="AF3720" s="179" t="str">
        <f t="shared" ca="1" si="230"/>
        <v/>
      </c>
      <c r="AG3720" s="179">
        <f t="shared" ca="1" si="231"/>
        <v>0</v>
      </c>
      <c r="AH3720" s="179">
        <f t="shared" ca="1" si="232"/>
        <v>0</v>
      </c>
    </row>
    <row r="3721" spans="2:34" ht="15.75" x14ac:dyDescent="0.25">
      <c r="B3721">
        <f t="shared" ca="1" si="229"/>
        <v>3709</v>
      </c>
      <c r="C3721" t="str">
        <f ca="1">IFERROR(VLOOKUP(B3721,'SKT LİSTESİ'!F:F,1,0),"")</f>
        <v/>
      </c>
      <c r="E3721" s="128" t="str">
        <f ca="1">IFERROR(IF($C3721="","",VLOOKUP(FİLTRE!$C3721,'SKT LİSTESİ'!$F:$S,5,0)),"")</f>
        <v/>
      </c>
      <c r="F3721" s="129" t="str">
        <f ca="1">IFERROR(IF($C3721="","",VLOOKUP(FİLTRE!$C3721,'SKT LİSTESİ'!$F:$S,7,0)),"")</f>
        <v/>
      </c>
      <c r="G3721" s="130" t="str">
        <f ca="1">IFERROR(IF($C3721="","",VLOOKUP(FİLTRE!$C3721,'SKT LİSTESİ'!$F:$S,8,0)),"")</f>
        <v/>
      </c>
      <c r="H3721" s="131" t="str">
        <f ca="1">IF(E3721="","",IF($C3721="","",VLOOKUP(FİLTRE!$C3721,'SKT LİSTESİ'!$F:$S,9,0)))</f>
        <v/>
      </c>
      <c r="I3721" s="132" t="str">
        <f ca="1">IFERROR(IF($C3721="","",VLOOKUP(FİLTRE!$C3721,'SKT LİSTESİ'!$F:$S,10,0)),"")</f>
        <v/>
      </c>
      <c r="J3721" s="133" t="str">
        <f ca="1">IFERROR(IF($C3721="","",VLOOKUP(FİLTRE!$C3721,'SKT LİSTESİ'!$F:$S,11,0)),"")</f>
        <v/>
      </c>
      <c r="K3721" s="134" t="str">
        <f ca="1">IFERROR(IF($C3721="","",VLOOKUP(FİLTRE!$C3721,'SKT LİSTESİ'!$F:$S,12,0)),"")</f>
        <v/>
      </c>
      <c r="L3721" s="134" t="str">
        <f ca="1">IFERROR(IF($C3721="","",VLOOKUP(FİLTRE!$C3721,'SKT LİSTESİ'!$F:$S,13,0)),"")</f>
        <v/>
      </c>
      <c r="M3721" s="135" t="str">
        <f ca="1">IFERROR(IF($C3721="","",VLOOKUP(FİLTRE!$C3721,'SKT LİSTESİ'!$F:$AJ,14,0)),"")</f>
        <v/>
      </c>
      <c r="N3721" s="31" t="str">
        <f ca="1">IFERROR(IF($C3721="","",VLOOKUP(FİLTRE!$C3721,'SKT LİSTESİ'!$F:$AJ,22,0)),"")</f>
        <v/>
      </c>
      <c r="O3721" s="136" t="str">
        <f ca="1">IFERROR(IF($C3721="","",VLOOKUP(FİLTRE!$C3721,'SKT LİSTESİ'!$F:$AJ,23,0)),"")</f>
        <v/>
      </c>
      <c r="P3721" s="31"/>
      <c r="Q3721" s="31"/>
      <c r="R3721" s="137" t="str">
        <f ca="1">(IFERROR(IF($C3721="","",VLOOKUP(FİLTRE!$C3721,'SKT LİSTESİ'!$F:$AJ,15,0)),""))</f>
        <v/>
      </c>
      <c r="S3721" s="138" t="str">
        <f ca="1">IFERROR(IF($C3721="","",VLOOKUP(FİLTRE!$C3721,'SKT LİSTESİ'!$F:$AJ,16,0)),"")</f>
        <v/>
      </c>
      <c r="AF3721" s="179" t="str">
        <f t="shared" ca="1" si="230"/>
        <v/>
      </c>
      <c r="AG3721" s="179">
        <f t="shared" ca="1" si="231"/>
        <v>0</v>
      </c>
      <c r="AH3721" s="179">
        <f t="shared" ca="1" si="232"/>
        <v>0</v>
      </c>
    </row>
    <row r="3722" spans="2:34" ht="15.75" x14ac:dyDescent="0.25">
      <c r="B3722">
        <f t="shared" ca="1" si="229"/>
        <v>3710</v>
      </c>
      <c r="C3722" t="str">
        <f ca="1">IFERROR(VLOOKUP(B3722,'SKT LİSTESİ'!F:F,1,0),"")</f>
        <v/>
      </c>
      <c r="E3722" s="128" t="str">
        <f ca="1">IFERROR(IF($C3722="","",VLOOKUP(FİLTRE!$C3722,'SKT LİSTESİ'!$F:$S,5,0)),"")</f>
        <v/>
      </c>
      <c r="F3722" s="129" t="str">
        <f ca="1">IFERROR(IF($C3722="","",VLOOKUP(FİLTRE!$C3722,'SKT LİSTESİ'!$F:$S,7,0)),"")</f>
        <v/>
      </c>
      <c r="G3722" s="130" t="str">
        <f ca="1">IFERROR(IF($C3722="","",VLOOKUP(FİLTRE!$C3722,'SKT LİSTESİ'!$F:$S,8,0)),"")</f>
        <v/>
      </c>
      <c r="H3722" s="131" t="str">
        <f ca="1">IF(E3722="","",IF($C3722="","",VLOOKUP(FİLTRE!$C3722,'SKT LİSTESİ'!$F:$S,9,0)))</f>
        <v/>
      </c>
      <c r="I3722" s="132" t="str">
        <f ca="1">IFERROR(IF($C3722="","",VLOOKUP(FİLTRE!$C3722,'SKT LİSTESİ'!$F:$S,10,0)),"")</f>
        <v/>
      </c>
      <c r="J3722" s="133" t="str">
        <f ca="1">IFERROR(IF($C3722="","",VLOOKUP(FİLTRE!$C3722,'SKT LİSTESİ'!$F:$S,11,0)),"")</f>
        <v/>
      </c>
      <c r="K3722" s="134" t="str">
        <f ca="1">IFERROR(IF($C3722="","",VLOOKUP(FİLTRE!$C3722,'SKT LİSTESİ'!$F:$S,12,0)),"")</f>
        <v/>
      </c>
      <c r="L3722" s="134" t="str">
        <f ca="1">IFERROR(IF($C3722="","",VLOOKUP(FİLTRE!$C3722,'SKT LİSTESİ'!$F:$S,13,0)),"")</f>
        <v/>
      </c>
      <c r="M3722" s="135" t="str">
        <f ca="1">IFERROR(IF($C3722="","",VLOOKUP(FİLTRE!$C3722,'SKT LİSTESİ'!$F:$AJ,14,0)),"")</f>
        <v/>
      </c>
      <c r="N3722" s="31" t="str">
        <f ca="1">IFERROR(IF($C3722="","",VLOOKUP(FİLTRE!$C3722,'SKT LİSTESİ'!$F:$AJ,22,0)),"")</f>
        <v/>
      </c>
      <c r="O3722" s="136" t="str">
        <f ca="1">IFERROR(IF($C3722="","",VLOOKUP(FİLTRE!$C3722,'SKT LİSTESİ'!$F:$AJ,23,0)),"")</f>
        <v/>
      </c>
      <c r="P3722" s="31"/>
      <c r="Q3722" s="31"/>
      <c r="R3722" s="137" t="str">
        <f ca="1">(IFERROR(IF($C3722="","",VLOOKUP(FİLTRE!$C3722,'SKT LİSTESİ'!$F:$AJ,15,0)),""))</f>
        <v/>
      </c>
      <c r="S3722" s="138" t="str">
        <f ca="1">IFERROR(IF($C3722="","",VLOOKUP(FİLTRE!$C3722,'SKT LİSTESİ'!$F:$AJ,16,0)),"")</f>
        <v/>
      </c>
      <c r="AF3722" s="179" t="str">
        <f t="shared" ca="1" si="230"/>
        <v/>
      </c>
      <c r="AG3722" s="179">
        <f t="shared" ca="1" si="231"/>
        <v>0</v>
      </c>
      <c r="AH3722" s="179">
        <f t="shared" ca="1" si="232"/>
        <v>0</v>
      </c>
    </row>
    <row r="3723" spans="2:34" ht="15.75" x14ac:dyDescent="0.25">
      <c r="B3723">
        <f t="shared" ca="1" si="229"/>
        <v>3711</v>
      </c>
      <c r="C3723" t="str">
        <f ca="1">IFERROR(VLOOKUP(B3723,'SKT LİSTESİ'!F:F,1,0),"")</f>
        <v/>
      </c>
      <c r="E3723" s="128" t="str">
        <f ca="1">IFERROR(IF($C3723="","",VLOOKUP(FİLTRE!$C3723,'SKT LİSTESİ'!$F:$S,5,0)),"")</f>
        <v/>
      </c>
      <c r="F3723" s="129" t="str">
        <f ca="1">IFERROR(IF($C3723="","",VLOOKUP(FİLTRE!$C3723,'SKT LİSTESİ'!$F:$S,7,0)),"")</f>
        <v/>
      </c>
      <c r="G3723" s="130" t="str">
        <f ca="1">IFERROR(IF($C3723="","",VLOOKUP(FİLTRE!$C3723,'SKT LİSTESİ'!$F:$S,8,0)),"")</f>
        <v/>
      </c>
      <c r="H3723" s="131" t="str">
        <f ca="1">IF(E3723="","",IF($C3723="","",VLOOKUP(FİLTRE!$C3723,'SKT LİSTESİ'!$F:$S,9,0)))</f>
        <v/>
      </c>
      <c r="I3723" s="132" t="str">
        <f ca="1">IFERROR(IF($C3723="","",VLOOKUP(FİLTRE!$C3723,'SKT LİSTESİ'!$F:$S,10,0)),"")</f>
        <v/>
      </c>
      <c r="J3723" s="133" t="str">
        <f ca="1">IFERROR(IF($C3723="","",VLOOKUP(FİLTRE!$C3723,'SKT LİSTESİ'!$F:$S,11,0)),"")</f>
        <v/>
      </c>
      <c r="K3723" s="134" t="str">
        <f ca="1">IFERROR(IF($C3723="","",VLOOKUP(FİLTRE!$C3723,'SKT LİSTESİ'!$F:$S,12,0)),"")</f>
        <v/>
      </c>
      <c r="L3723" s="134" t="str">
        <f ca="1">IFERROR(IF($C3723="","",VLOOKUP(FİLTRE!$C3723,'SKT LİSTESİ'!$F:$S,13,0)),"")</f>
        <v/>
      </c>
      <c r="M3723" s="135" t="str">
        <f ca="1">IFERROR(IF($C3723="","",VLOOKUP(FİLTRE!$C3723,'SKT LİSTESİ'!$F:$AJ,14,0)),"")</f>
        <v/>
      </c>
      <c r="N3723" s="31" t="str">
        <f ca="1">IFERROR(IF($C3723="","",VLOOKUP(FİLTRE!$C3723,'SKT LİSTESİ'!$F:$AJ,22,0)),"")</f>
        <v/>
      </c>
      <c r="O3723" s="136" t="str">
        <f ca="1">IFERROR(IF($C3723="","",VLOOKUP(FİLTRE!$C3723,'SKT LİSTESİ'!$F:$AJ,23,0)),"")</f>
        <v/>
      </c>
      <c r="P3723" s="31"/>
      <c r="Q3723" s="31"/>
      <c r="R3723" s="137" t="str">
        <f ca="1">(IFERROR(IF($C3723="","",VLOOKUP(FİLTRE!$C3723,'SKT LİSTESİ'!$F:$AJ,15,0)),""))</f>
        <v/>
      </c>
      <c r="S3723" s="138" t="str">
        <f ca="1">IFERROR(IF($C3723="","",VLOOKUP(FİLTRE!$C3723,'SKT LİSTESİ'!$F:$AJ,16,0)),"")</f>
        <v/>
      </c>
      <c r="AF3723" s="179" t="str">
        <f t="shared" ca="1" si="230"/>
        <v/>
      </c>
      <c r="AG3723" s="179">
        <f t="shared" ca="1" si="231"/>
        <v>0</v>
      </c>
      <c r="AH3723" s="179">
        <f t="shared" ca="1" si="232"/>
        <v>0</v>
      </c>
    </row>
    <row r="3724" spans="2:34" ht="15.75" x14ac:dyDescent="0.25">
      <c r="B3724">
        <f t="shared" ca="1" si="229"/>
        <v>3712</v>
      </c>
      <c r="C3724" t="str">
        <f ca="1">IFERROR(VLOOKUP(B3724,'SKT LİSTESİ'!F:F,1,0),"")</f>
        <v/>
      </c>
      <c r="E3724" s="128" t="str">
        <f ca="1">IFERROR(IF($C3724="","",VLOOKUP(FİLTRE!$C3724,'SKT LİSTESİ'!$F:$S,5,0)),"")</f>
        <v/>
      </c>
      <c r="F3724" s="129" t="str">
        <f ca="1">IFERROR(IF($C3724="","",VLOOKUP(FİLTRE!$C3724,'SKT LİSTESİ'!$F:$S,7,0)),"")</f>
        <v/>
      </c>
      <c r="G3724" s="130" t="str">
        <f ca="1">IFERROR(IF($C3724="","",VLOOKUP(FİLTRE!$C3724,'SKT LİSTESİ'!$F:$S,8,0)),"")</f>
        <v/>
      </c>
      <c r="H3724" s="131" t="str">
        <f ca="1">IF(E3724="","",IF($C3724="","",VLOOKUP(FİLTRE!$C3724,'SKT LİSTESİ'!$F:$S,9,0)))</f>
        <v/>
      </c>
      <c r="I3724" s="132" t="str">
        <f ca="1">IFERROR(IF($C3724="","",VLOOKUP(FİLTRE!$C3724,'SKT LİSTESİ'!$F:$S,10,0)),"")</f>
        <v/>
      </c>
      <c r="J3724" s="133" t="str">
        <f ca="1">IFERROR(IF($C3724="","",VLOOKUP(FİLTRE!$C3724,'SKT LİSTESİ'!$F:$S,11,0)),"")</f>
        <v/>
      </c>
      <c r="K3724" s="134" t="str">
        <f ca="1">IFERROR(IF($C3724="","",VLOOKUP(FİLTRE!$C3724,'SKT LİSTESİ'!$F:$S,12,0)),"")</f>
        <v/>
      </c>
      <c r="L3724" s="134" t="str">
        <f ca="1">IFERROR(IF($C3724="","",VLOOKUP(FİLTRE!$C3724,'SKT LİSTESİ'!$F:$S,13,0)),"")</f>
        <v/>
      </c>
      <c r="M3724" s="135" t="str">
        <f ca="1">IFERROR(IF($C3724="","",VLOOKUP(FİLTRE!$C3724,'SKT LİSTESİ'!$F:$AJ,14,0)),"")</f>
        <v/>
      </c>
      <c r="N3724" s="31" t="str">
        <f ca="1">IFERROR(IF($C3724="","",VLOOKUP(FİLTRE!$C3724,'SKT LİSTESİ'!$F:$AJ,22,0)),"")</f>
        <v/>
      </c>
      <c r="O3724" s="136" t="str">
        <f ca="1">IFERROR(IF($C3724="","",VLOOKUP(FİLTRE!$C3724,'SKT LİSTESİ'!$F:$AJ,23,0)),"")</f>
        <v/>
      </c>
      <c r="P3724" s="31"/>
      <c r="Q3724" s="31"/>
      <c r="R3724" s="137" t="str">
        <f ca="1">(IFERROR(IF($C3724="","",VLOOKUP(FİLTRE!$C3724,'SKT LİSTESİ'!$F:$AJ,15,0)),""))</f>
        <v/>
      </c>
      <c r="S3724" s="138" t="str">
        <f ca="1">IFERROR(IF($C3724="","",VLOOKUP(FİLTRE!$C3724,'SKT LİSTESİ'!$F:$AJ,16,0)),"")</f>
        <v/>
      </c>
      <c r="AF3724" s="179" t="str">
        <f t="shared" ca="1" si="230"/>
        <v/>
      </c>
      <c r="AG3724" s="179">
        <f t="shared" ca="1" si="231"/>
        <v>0</v>
      </c>
      <c r="AH3724" s="179">
        <f t="shared" ca="1" si="232"/>
        <v>0</v>
      </c>
    </row>
    <row r="3725" spans="2:34" ht="15.75" x14ac:dyDescent="0.25">
      <c r="B3725">
        <f t="shared" ca="1" si="229"/>
        <v>3713</v>
      </c>
      <c r="C3725" t="str">
        <f ca="1">IFERROR(VLOOKUP(B3725,'SKT LİSTESİ'!F:F,1,0),"")</f>
        <v/>
      </c>
      <c r="E3725" s="128" t="str">
        <f ca="1">IFERROR(IF($C3725="","",VLOOKUP(FİLTRE!$C3725,'SKT LİSTESİ'!$F:$S,5,0)),"")</f>
        <v/>
      </c>
      <c r="F3725" s="129" t="str">
        <f ca="1">IFERROR(IF($C3725="","",VLOOKUP(FİLTRE!$C3725,'SKT LİSTESİ'!$F:$S,7,0)),"")</f>
        <v/>
      </c>
      <c r="G3725" s="130" t="str">
        <f ca="1">IFERROR(IF($C3725="","",VLOOKUP(FİLTRE!$C3725,'SKT LİSTESİ'!$F:$S,8,0)),"")</f>
        <v/>
      </c>
      <c r="H3725" s="131" t="str">
        <f ca="1">IF(E3725="","",IF($C3725="","",VLOOKUP(FİLTRE!$C3725,'SKT LİSTESİ'!$F:$S,9,0)))</f>
        <v/>
      </c>
      <c r="I3725" s="132" t="str">
        <f ca="1">IFERROR(IF($C3725="","",VLOOKUP(FİLTRE!$C3725,'SKT LİSTESİ'!$F:$S,10,0)),"")</f>
        <v/>
      </c>
      <c r="J3725" s="133" t="str">
        <f ca="1">IFERROR(IF($C3725="","",VLOOKUP(FİLTRE!$C3725,'SKT LİSTESİ'!$F:$S,11,0)),"")</f>
        <v/>
      </c>
      <c r="K3725" s="134" t="str">
        <f ca="1">IFERROR(IF($C3725="","",VLOOKUP(FİLTRE!$C3725,'SKT LİSTESİ'!$F:$S,12,0)),"")</f>
        <v/>
      </c>
      <c r="L3725" s="134" t="str">
        <f ca="1">IFERROR(IF($C3725="","",VLOOKUP(FİLTRE!$C3725,'SKT LİSTESİ'!$F:$S,13,0)),"")</f>
        <v/>
      </c>
      <c r="M3725" s="135" t="str">
        <f ca="1">IFERROR(IF($C3725="","",VLOOKUP(FİLTRE!$C3725,'SKT LİSTESİ'!$F:$AJ,14,0)),"")</f>
        <v/>
      </c>
      <c r="N3725" s="31" t="str">
        <f ca="1">IFERROR(IF($C3725="","",VLOOKUP(FİLTRE!$C3725,'SKT LİSTESİ'!$F:$AJ,22,0)),"")</f>
        <v/>
      </c>
      <c r="O3725" s="136" t="str">
        <f ca="1">IFERROR(IF($C3725="","",VLOOKUP(FİLTRE!$C3725,'SKT LİSTESİ'!$F:$AJ,23,0)),"")</f>
        <v/>
      </c>
      <c r="P3725" s="31"/>
      <c r="Q3725" s="31"/>
      <c r="R3725" s="137" t="str">
        <f ca="1">(IFERROR(IF($C3725="","",VLOOKUP(FİLTRE!$C3725,'SKT LİSTESİ'!$F:$AJ,15,0)),""))</f>
        <v/>
      </c>
      <c r="S3725" s="138" t="str">
        <f ca="1">IFERROR(IF($C3725="","",VLOOKUP(FİLTRE!$C3725,'SKT LİSTESİ'!$F:$AJ,16,0)),"")</f>
        <v/>
      </c>
      <c r="AF3725" s="179" t="str">
        <f t="shared" ca="1" si="230"/>
        <v/>
      </c>
      <c r="AG3725" s="179">
        <f t="shared" ca="1" si="231"/>
        <v>0</v>
      </c>
      <c r="AH3725" s="179">
        <f t="shared" ca="1" si="232"/>
        <v>0</v>
      </c>
    </row>
    <row r="3726" spans="2:34" ht="15.75" x14ac:dyDescent="0.25">
      <c r="B3726">
        <f t="shared" ref="B3726:B3789" ca="1" si="233">IF($Y$2=1,(ROW()-12),"")</f>
        <v>3714</v>
      </c>
      <c r="C3726" t="str">
        <f ca="1">IFERROR(VLOOKUP(B3726,'SKT LİSTESİ'!F:F,1,0),"")</f>
        <v/>
      </c>
      <c r="E3726" s="128" t="str">
        <f ca="1">IFERROR(IF($C3726="","",VLOOKUP(FİLTRE!$C3726,'SKT LİSTESİ'!$F:$S,5,0)),"")</f>
        <v/>
      </c>
      <c r="F3726" s="129" t="str">
        <f ca="1">IFERROR(IF($C3726="","",VLOOKUP(FİLTRE!$C3726,'SKT LİSTESİ'!$F:$S,7,0)),"")</f>
        <v/>
      </c>
      <c r="G3726" s="130" t="str">
        <f ca="1">IFERROR(IF($C3726="","",VLOOKUP(FİLTRE!$C3726,'SKT LİSTESİ'!$F:$S,8,0)),"")</f>
        <v/>
      </c>
      <c r="H3726" s="131" t="str">
        <f ca="1">IF(E3726="","",IF($C3726="","",VLOOKUP(FİLTRE!$C3726,'SKT LİSTESİ'!$F:$S,9,0)))</f>
        <v/>
      </c>
      <c r="I3726" s="132" t="str">
        <f ca="1">IFERROR(IF($C3726="","",VLOOKUP(FİLTRE!$C3726,'SKT LİSTESİ'!$F:$S,10,0)),"")</f>
        <v/>
      </c>
      <c r="J3726" s="133" t="str">
        <f ca="1">IFERROR(IF($C3726="","",VLOOKUP(FİLTRE!$C3726,'SKT LİSTESİ'!$F:$S,11,0)),"")</f>
        <v/>
      </c>
      <c r="K3726" s="134" t="str">
        <f ca="1">IFERROR(IF($C3726="","",VLOOKUP(FİLTRE!$C3726,'SKT LİSTESİ'!$F:$S,12,0)),"")</f>
        <v/>
      </c>
      <c r="L3726" s="134" t="str">
        <f ca="1">IFERROR(IF($C3726="","",VLOOKUP(FİLTRE!$C3726,'SKT LİSTESİ'!$F:$S,13,0)),"")</f>
        <v/>
      </c>
      <c r="M3726" s="135" t="str">
        <f ca="1">IFERROR(IF($C3726="","",VLOOKUP(FİLTRE!$C3726,'SKT LİSTESİ'!$F:$AJ,14,0)),"")</f>
        <v/>
      </c>
      <c r="N3726" s="31" t="str">
        <f ca="1">IFERROR(IF($C3726="","",VLOOKUP(FİLTRE!$C3726,'SKT LİSTESİ'!$F:$AJ,22,0)),"")</f>
        <v/>
      </c>
      <c r="O3726" s="136" t="str">
        <f ca="1">IFERROR(IF($C3726="","",VLOOKUP(FİLTRE!$C3726,'SKT LİSTESİ'!$F:$AJ,23,0)),"")</f>
        <v/>
      </c>
      <c r="P3726" s="31"/>
      <c r="Q3726" s="31"/>
      <c r="R3726" s="137" t="str">
        <f ca="1">(IFERROR(IF($C3726="","",VLOOKUP(FİLTRE!$C3726,'SKT LİSTESİ'!$F:$AJ,15,0)),""))</f>
        <v/>
      </c>
      <c r="S3726" s="138" t="str">
        <f ca="1">IFERROR(IF($C3726="","",VLOOKUP(FİLTRE!$C3726,'SKT LİSTESİ'!$F:$AJ,16,0)),"")</f>
        <v/>
      </c>
      <c r="AF3726" s="179" t="str">
        <f t="shared" ref="AF3726:AF3789" ca="1" si="234">IF(E3726&lt;&gt;"SAYIM",K3726,
(IF(AND(E3726="SAYIM",R3726=0),0,(COUNTIFS(E:E,"SAYIM",F:F,F3726,R:R,"&gt;"&amp;0)))))</f>
        <v/>
      </c>
      <c r="AG3726" s="179">
        <f t="shared" ref="AG3726:AG3789" ca="1" si="235">IF(E3726="SAYIM",(IFERROR(R3726/AF3726,0)),0)</f>
        <v>0</v>
      </c>
      <c r="AH3726" s="179">
        <f t="shared" ref="AH3726:AH3789" ca="1" si="236">IF(E3726="SAYIM",(IFERROR(S3726/AF3726,0)),0)</f>
        <v>0</v>
      </c>
    </row>
    <row r="3727" spans="2:34" ht="15.75" x14ac:dyDescent="0.25">
      <c r="B3727">
        <f t="shared" ca="1" si="233"/>
        <v>3715</v>
      </c>
      <c r="C3727" t="str">
        <f ca="1">IFERROR(VLOOKUP(B3727,'SKT LİSTESİ'!F:F,1,0),"")</f>
        <v/>
      </c>
      <c r="E3727" s="128" t="str">
        <f ca="1">IFERROR(IF($C3727="","",VLOOKUP(FİLTRE!$C3727,'SKT LİSTESİ'!$F:$S,5,0)),"")</f>
        <v/>
      </c>
      <c r="F3727" s="129" t="str">
        <f ca="1">IFERROR(IF($C3727="","",VLOOKUP(FİLTRE!$C3727,'SKT LİSTESİ'!$F:$S,7,0)),"")</f>
        <v/>
      </c>
      <c r="G3727" s="130" t="str">
        <f ca="1">IFERROR(IF($C3727="","",VLOOKUP(FİLTRE!$C3727,'SKT LİSTESİ'!$F:$S,8,0)),"")</f>
        <v/>
      </c>
      <c r="H3727" s="131" t="str">
        <f ca="1">IF(E3727="","",IF($C3727="","",VLOOKUP(FİLTRE!$C3727,'SKT LİSTESİ'!$F:$S,9,0)))</f>
        <v/>
      </c>
      <c r="I3727" s="132" t="str">
        <f ca="1">IFERROR(IF($C3727="","",VLOOKUP(FİLTRE!$C3727,'SKT LİSTESİ'!$F:$S,10,0)),"")</f>
        <v/>
      </c>
      <c r="J3727" s="133" t="str">
        <f ca="1">IFERROR(IF($C3727="","",VLOOKUP(FİLTRE!$C3727,'SKT LİSTESİ'!$F:$S,11,0)),"")</f>
        <v/>
      </c>
      <c r="K3727" s="134" t="str">
        <f ca="1">IFERROR(IF($C3727="","",VLOOKUP(FİLTRE!$C3727,'SKT LİSTESİ'!$F:$S,12,0)),"")</f>
        <v/>
      </c>
      <c r="L3727" s="134" t="str">
        <f ca="1">IFERROR(IF($C3727="","",VLOOKUP(FİLTRE!$C3727,'SKT LİSTESİ'!$F:$S,13,0)),"")</f>
        <v/>
      </c>
      <c r="M3727" s="135" t="str">
        <f ca="1">IFERROR(IF($C3727="","",VLOOKUP(FİLTRE!$C3727,'SKT LİSTESİ'!$F:$AJ,14,0)),"")</f>
        <v/>
      </c>
      <c r="N3727" s="31" t="str">
        <f ca="1">IFERROR(IF($C3727="","",VLOOKUP(FİLTRE!$C3727,'SKT LİSTESİ'!$F:$AJ,22,0)),"")</f>
        <v/>
      </c>
      <c r="O3727" s="136" t="str">
        <f ca="1">IFERROR(IF($C3727="","",VLOOKUP(FİLTRE!$C3727,'SKT LİSTESİ'!$F:$AJ,23,0)),"")</f>
        <v/>
      </c>
      <c r="P3727" s="31"/>
      <c r="Q3727" s="31"/>
      <c r="R3727" s="137" t="str">
        <f ca="1">(IFERROR(IF($C3727="","",VLOOKUP(FİLTRE!$C3727,'SKT LİSTESİ'!$F:$AJ,15,0)),""))</f>
        <v/>
      </c>
      <c r="S3727" s="138" t="str">
        <f ca="1">IFERROR(IF($C3727="","",VLOOKUP(FİLTRE!$C3727,'SKT LİSTESİ'!$F:$AJ,16,0)),"")</f>
        <v/>
      </c>
      <c r="AF3727" s="179" t="str">
        <f t="shared" ca="1" si="234"/>
        <v/>
      </c>
      <c r="AG3727" s="179">
        <f t="shared" ca="1" si="235"/>
        <v>0</v>
      </c>
      <c r="AH3727" s="179">
        <f t="shared" ca="1" si="236"/>
        <v>0</v>
      </c>
    </row>
    <row r="3728" spans="2:34" ht="15.75" x14ac:dyDescent="0.25">
      <c r="B3728">
        <f t="shared" ca="1" si="233"/>
        <v>3716</v>
      </c>
      <c r="C3728" t="str">
        <f ca="1">IFERROR(VLOOKUP(B3728,'SKT LİSTESİ'!F:F,1,0),"")</f>
        <v/>
      </c>
      <c r="E3728" s="128" t="str">
        <f ca="1">IFERROR(IF($C3728="","",VLOOKUP(FİLTRE!$C3728,'SKT LİSTESİ'!$F:$S,5,0)),"")</f>
        <v/>
      </c>
      <c r="F3728" s="129" t="str">
        <f ca="1">IFERROR(IF($C3728="","",VLOOKUP(FİLTRE!$C3728,'SKT LİSTESİ'!$F:$S,7,0)),"")</f>
        <v/>
      </c>
      <c r="G3728" s="130" t="str">
        <f ca="1">IFERROR(IF($C3728="","",VLOOKUP(FİLTRE!$C3728,'SKT LİSTESİ'!$F:$S,8,0)),"")</f>
        <v/>
      </c>
      <c r="H3728" s="131" t="str">
        <f ca="1">IF(E3728="","",IF($C3728="","",VLOOKUP(FİLTRE!$C3728,'SKT LİSTESİ'!$F:$S,9,0)))</f>
        <v/>
      </c>
      <c r="I3728" s="132" t="str">
        <f ca="1">IFERROR(IF($C3728="","",VLOOKUP(FİLTRE!$C3728,'SKT LİSTESİ'!$F:$S,10,0)),"")</f>
        <v/>
      </c>
      <c r="J3728" s="133" t="str">
        <f ca="1">IFERROR(IF($C3728="","",VLOOKUP(FİLTRE!$C3728,'SKT LİSTESİ'!$F:$S,11,0)),"")</f>
        <v/>
      </c>
      <c r="K3728" s="134" t="str">
        <f ca="1">IFERROR(IF($C3728="","",VLOOKUP(FİLTRE!$C3728,'SKT LİSTESİ'!$F:$S,12,0)),"")</f>
        <v/>
      </c>
      <c r="L3728" s="134" t="str">
        <f ca="1">IFERROR(IF($C3728="","",VLOOKUP(FİLTRE!$C3728,'SKT LİSTESİ'!$F:$S,13,0)),"")</f>
        <v/>
      </c>
      <c r="M3728" s="135" t="str">
        <f ca="1">IFERROR(IF($C3728="","",VLOOKUP(FİLTRE!$C3728,'SKT LİSTESİ'!$F:$AJ,14,0)),"")</f>
        <v/>
      </c>
      <c r="N3728" s="31" t="str">
        <f ca="1">IFERROR(IF($C3728="","",VLOOKUP(FİLTRE!$C3728,'SKT LİSTESİ'!$F:$AJ,22,0)),"")</f>
        <v/>
      </c>
      <c r="O3728" s="136" t="str">
        <f ca="1">IFERROR(IF($C3728="","",VLOOKUP(FİLTRE!$C3728,'SKT LİSTESİ'!$F:$AJ,23,0)),"")</f>
        <v/>
      </c>
      <c r="P3728" s="31"/>
      <c r="Q3728" s="31"/>
      <c r="R3728" s="137" t="str">
        <f ca="1">(IFERROR(IF($C3728="","",VLOOKUP(FİLTRE!$C3728,'SKT LİSTESİ'!$F:$AJ,15,0)),""))</f>
        <v/>
      </c>
      <c r="S3728" s="138" t="str">
        <f ca="1">IFERROR(IF($C3728="","",VLOOKUP(FİLTRE!$C3728,'SKT LİSTESİ'!$F:$AJ,16,0)),"")</f>
        <v/>
      </c>
      <c r="AF3728" s="179" t="str">
        <f t="shared" ca="1" si="234"/>
        <v/>
      </c>
      <c r="AG3728" s="179">
        <f t="shared" ca="1" si="235"/>
        <v>0</v>
      </c>
      <c r="AH3728" s="179">
        <f t="shared" ca="1" si="236"/>
        <v>0</v>
      </c>
    </row>
    <row r="3729" spans="2:34" ht="15.75" x14ac:dyDescent="0.25">
      <c r="B3729">
        <f t="shared" ca="1" si="233"/>
        <v>3717</v>
      </c>
      <c r="C3729" t="str">
        <f ca="1">IFERROR(VLOOKUP(B3729,'SKT LİSTESİ'!F:F,1,0),"")</f>
        <v/>
      </c>
      <c r="E3729" s="128" t="str">
        <f ca="1">IFERROR(IF($C3729="","",VLOOKUP(FİLTRE!$C3729,'SKT LİSTESİ'!$F:$S,5,0)),"")</f>
        <v/>
      </c>
      <c r="F3729" s="129" t="str">
        <f ca="1">IFERROR(IF($C3729="","",VLOOKUP(FİLTRE!$C3729,'SKT LİSTESİ'!$F:$S,7,0)),"")</f>
        <v/>
      </c>
      <c r="G3729" s="130" t="str">
        <f ca="1">IFERROR(IF($C3729="","",VLOOKUP(FİLTRE!$C3729,'SKT LİSTESİ'!$F:$S,8,0)),"")</f>
        <v/>
      </c>
      <c r="H3729" s="131" t="str">
        <f ca="1">IF(E3729="","",IF($C3729="","",VLOOKUP(FİLTRE!$C3729,'SKT LİSTESİ'!$F:$S,9,0)))</f>
        <v/>
      </c>
      <c r="I3729" s="132" t="str">
        <f ca="1">IFERROR(IF($C3729="","",VLOOKUP(FİLTRE!$C3729,'SKT LİSTESİ'!$F:$S,10,0)),"")</f>
        <v/>
      </c>
      <c r="J3729" s="133" t="str">
        <f ca="1">IFERROR(IF($C3729="","",VLOOKUP(FİLTRE!$C3729,'SKT LİSTESİ'!$F:$S,11,0)),"")</f>
        <v/>
      </c>
      <c r="K3729" s="134" t="str">
        <f ca="1">IFERROR(IF($C3729="","",VLOOKUP(FİLTRE!$C3729,'SKT LİSTESİ'!$F:$S,12,0)),"")</f>
        <v/>
      </c>
      <c r="L3729" s="134" t="str">
        <f ca="1">IFERROR(IF($C3729="","",VLOOKUP(FİLTRE!$C3729,'SKT LİSTESİ'!$F:$S,13,0)),"")</f>
        <v/>
      </c>
      <c r="M3729" s="135" t="str">
        <f ca="1">IFERROR(IF($C3729="","",VLOOKUP(FİLTRE!$C3729,'SKT LİSTESİ'!$F:$AJ,14,0)),"")</f>
        <v/>
      </c>
      <c r="N3729" s="31" t="str">
        <f ca="1">IFERROR(IF($C3729="","",VLOOKUP(FİLTRE!$C3729,'SKT LİSTESİ'!$F:$AJ,22,0)),"")</f>
        <v/>
      </c>
      <c r="O3729" s="136" t="str">
        <f ca="1">IFERROR(IF($C3729="","",VLOOKUP(FİLTRE!$C3729,'SKT LİSTESİ'!$F:$AJ,23,0)),"")</f>
        <v/>
      </c>
      <c r="P3729" s="31"/>
      <c r="Q3729" s="31"/>
      <c r="R3729" s="137" t="str">
        <f ca="1">(IFERROR(IF($C3729="","",VLOOKUP(FİLTRE!$C3729,'SKT LİSTESİ'!$F:$AJ,15,0)),""))</f>
        <v/>
      </c>
      <c r="S3729" s="138" t="str">
        <f ca="1">IFERROR(IF($C3729="","",VLOOKUP(FİLTRE!$C3729,'SKT LİSTESİ'!$F:$AJ,16,0)),"")</f>
        <v/>
      </c>
      <c r="AF3729" s="179" t="str">
        <f t="shared" ca="1" si="234"/>
        <v/>
      </c>
      <c r="AG3729" s="179">
        <f t="shared" ca="1" si="235"/>
        <v>0</v>
      </c>
      <c r="AH3729" s="179">
        <f t="shared" ca="1" si="236"/>
        <v>0</v>
      </c>
    </row>
    <row r="3730" spans="2:34" ht="15.75" x14ac:dyDescent="0.25">
      <c r="B3730">
        <f t="shared" ca="1" si="233"/>
        <v>3718</v>
      </c>
      <c r="C3730" t="str">
        <f ca="1">IFERROR(VLOOKUP(B3730,'SKT LİSTESİ'!F:F,1,0),"")</f>
        <v/>
      </c>
      <c r="E3730" s="128" t="str">
        <f ca="1">IFERROR(IF($C3730="","",VLOOKUP(FİLTRE!$C3730,'SKT LİSTESİ'!$F:$S,5,0)),"")</f>
        <v/>
      </c>
      <c r="F3730" s="129" t="str">
        <f ca="1">IFERROR(IF($C3730="","",VLOOKUP(FİLTRE!$C3730,'SKT LİSTESİ'!$F:$S,7,0)),"")</f>
        <v/>
      </c>
      <c r="G3730" s="130" t="str">
        <f ca="1">IFERROR(IF($C3730="","",VLOOKUP(FİLTRE!$C3730,'SKT LİSTESİ'!$F:$S,8,0)),"")</f>
        <v/>
      </c>
      <c r="H3730" s="131" t="str">
        <f ca="1">IF(E3730="","",IF($C3730="","",VLOOKUP(FİLTRE!$C3730,'SKT LİSTESİ'!$F:$S,9,0)))</f>
        <v/>
      </c>
      <c r="I3730" s="132" t="str">
        <f ca="1">IFERROR(IF($C3730="","",VLOOKUP(FİLTRE!$C3730,'SKT LİSTESİ'!$F:$S,10,0)),"")</f>
        <v/>
      </c>
      <c r="J3730" s="133" t="str">
        <f ca="1">IFERROR(IF($C3730="","",VLOOKUP(FİLTRE!$C3730,'SKT LİSTESİ'!$F:$S,11,0)),"")</f>
        <v/>
      </c>
      <c r="K3730" s="134" t="str">
        <f ca="1">IFERROR(IF($C3730="","",VLOOKUP(FİLTRE!$C3730,'SKT LİSTESİ'!$F:$S,12,0)),"")</f>
        <v/>
      </c>
      <c r="L3730" s="134" t="str">
        <f ca="1">IFERROR(IF($C3730="","",VLOOKUP(FİLTRE!$C3730,'SKT LİSTESİ'!$F:$S,13,0)),"")</f>
        <v/>
      </c>
      <c r="M3730" s="135" t="str">
        <f ca="1">IFERROR(IF($C3730="","",VLOOKUP(FİLTRE!$C3730,'SKT LİSTESİ'!$F:$AJ,14,0)),"")</f>
        <v/>
      </c>
      <c r="N3730" s="31" t="str">
        <f ca="1">IFERROR(IF($C3730="","",VLOOKUP(FİLTRE!$C3730,'SKT LİSTESİ'!$F:$AJ,22,0)),"")</f>
        <v/>
      </c>
      <c r="O3730" s="136" t="str">
        <f ca="1">IFERROR(IF($C3730="","",VLOOKUP(FİLTRE!$C3730,'SKT LİSTESİ'!$F:$AJ,23,0)),"")</f>
        <v/>
      </c>
      <c r="P3730" s="31"/>
      <c r="Q3730" s="31"/>
      <c r="R3730" s="137" t="str">
        <f ca="1">(IFERROR(IF($C3730="","",VLOOKUP(FİLTRE!$C3730,'SKT LİSTESİ'!$F:$AJ,15,0)),""))</f>
        <v/>
      </c>
      <c r="S3730" s="138" t="str">
        <f ca="1">IFERROR(IF($C3730="","",VLOOKUP(FİLTRE!$C3730,'SKT LİSTESİ'!$F:$AJ,16,0)),"")</f>
        <v/>
      </c>
      <c r="AF3730" s="179" t="str">
        <f t="shared" ca="1" si="234"/>
        <v/>
      </c>
      <c r="AG3730" s="179">
        <f t="shared" ca="1" si="235"/>
        <v>0</v>
      </c>
      <c r="AH3730" s="179">
        <f t="shared" ca="1" si="236"/>
        <v>0</v>
      </c>
    </row>
    <row r="3731" spans="2:34" ht="15.75" x14ac:dyDescent="0.25">
      <c r="B3731">
        <f t="shared" ca="1" si="233"/>
        <v>3719</v>
      </c>
      <c r="C3731" t="str">
        <f ca="1">IFERROR(VLOOKUP(B3731,'SKT LİSTESİ'!F:F,1,0),"")</f>
        <v/>
      </c>
      <c r="E3731" s="128" t="str">
        <f ca="1">IFERROR(IF($C3731="","",VLOOKUP(FİLTRE!$C3731,'SKT LİSTESİ'!$F:$S,5,0)),"")</f>
        <v/>
      </c>
      <c r="F3731" s="129" t="str">
        <f ca="1">IFERROR(IF($C3731="","",VLOOKUP(FİLTRE!$C3731,'SKT LİSTESİ'!$F:$S,7,0)),"")</f>
        <v/>
      </c>
      <c r="G3731" s="130" t="str">
        <f ca="1">IFERROR(IF($C3731="","",VLOOKUP(FİLTRE!$C3731,'SKT LİSTESİ'!$F:$S,8,0)),"")</f>
        <v/>
      </c>
      <c r="H3731" s="131" t="str">
        <f ca="1">IF(E3731="","",IF($C3731="","",VLOOKUP(FİLTRE!$C3731,'SKT LİSTESİ'!$F:$S,9,0)))</f>
        <v/>
      </c>
      <c r="I3731" s="132" t="str">
        <f ca="1">IFERROR(IF($C3731="","",VLOOKUP(FİLTRE!$C3731,'SKT LİSTESİ'!$F:$S,10,0)),"")</f>
        <v/>
      </c>
      <c r="J3731" s="133" t="str">
        <f ca="1">IFERROR(IF($C3731="","",VLOOKUP(FİLTRE!$C3731,'SKT LİSTESİ'!$F:$S,11,0)),"")</f>
        <v/>
      </c>
      <c r="K3731" s="134" t="str">
        <f ca="1">IFERROR(IF($C3731="","",VLOOKUP(FİLTRE!$C3731,'SKT LİSTESİ'!$F:$S,12,0)),"")</f>
        <v/>
      </c>
      <c r="L3731" s="134" t="str">
        <f ca="1">IFERROR(IF($C3731="","",VLOOKUP(FİLTRE!$C3731,'SKT LİSTESİ'!$F:$S,13,0)),"")</f>
        <v/>
      </c>
      <c r="M3731" s="135" t="str">
        <f ca="1">IFERROR(IF($C3731="","",VLOOKUP(FİLTRE!$C3731,'SKT LİSTESİ'!$F:$AJ,14,0)),"")</f>
        <v/>
      </c>
      <c r="N3731" s="31" t="str">
        <f ca="1">IFERROR(IF($C3731="","",VLOOKUP(FİLTRE!$C3731,'SKT LİSTESİ'!$F:$AJ,22,0)),"")</f>
        <v/>
      </c>
      <c r="O3731" s="136" t="str">
        <f ca="1">IFERROR(IF($C3731="","",VLOOKUP(FİLTRE!$C3731,'SKT LİSTESİ'!$F:$AJ,23,0)),"")</f>
        <v/>
      </c>
      <c r="P3731" s="31"/>
      <c r="Q3731" s="31"/>
      <c r="R3731" s="137" t="str">
        <f ca="1">(IFERROR(IF($C3731="","",VLOOKUP(FİLTRE!$C3731,'SKT LİSTESİ'!$F:$AJ,15,0)),""))</f>
        <v/>
      </c>
      <c r="S3731" s="138" t="str">
        <f ca="1">IFERROR(IF($C3731="","",VLOOKUP(FİLTRE!$C3731,'SKT LİSTESİ'!$F:$AJ,16,0)),"")</f>
        <v/>
      </c>
      <c r="AF3731" s="179" t="str">
        <f t="shared" ca="1" si="234"/>
        <v/>
      </c>
      <c r="AG3731" s="179">
        <f t="shared" ca="1" si="235"/>
        <v>0</v>
      </c>
      <c r="AH3731" s="179">
        <f t="shared" ca="1" si="236"/>
        <v>0</v>
      </c>
    </row>
    <row r="3732" spans="2:34" ht="15.75" x14ac:dyDescent="0.25">
      <c r="B3732">
        <f t="shared" ca="1" si="233"/>
        <v>3720</v>
      </c>
      <c r="C3732" t="str">
        <f ca="1">IFERROR(VLOOKUP(B3732,'SKT LİSTESİ'!F:F,1,0),"")</f>
        <v/>
      </c>
      <c r="E3732" s="128" t="str">
        <f ca="1">IFERROR(IF($C3732="","",VLOOKUP(FİLTRE!$C3732,'SKT LİSTESİ'!$F:$S,5,0)),"")</f>
        <v/>
      </c>
      <c r="F3732" s="129" t="str">
        <f ca="1">IFERROR(IF($C3732="","",VLOOKUP(FİLTRE!$C3732,'SKT LİSTESİ'!$F:$S,7,0)),"")</f>
        <v/>
      </c>
      <c r="G3732" s="130" t="str">
        <f ca="1">IFERROR(IF($C3732="","",VLOOKUP(FİLTRE!$C3732,'SKT LİSTESİ'!$F:$S,8,0)),"")</f>
        <v/>
      </c>
      <c r="H3732" s="131" t="str">
        <f ca="1">IF(E3732="","",IF($C3732="","",VLOOKUP(FİLTRE!$C3732,'SKT LİSTESİ'!$F:$S,9,0)))</f>
        <v/>
      </c>
      <c r="I3732" s="132" t="str">
        <f ca="1">IFERROR(IF($C3732="","",VLOOKUP(FİLTRE!$C3732,'SKT LİSTESİ'!$F:$S,10,0)),"")</f>
        <v/>
      </c>
      <c r="J3732" s="133" t="str">
        <f ca="1">IFERROR(IF($C3732="","",VLOOKUP(FİLTRE!$C3732,'SKT LİSTESİ'!$F:$S,11,0)),"")</f>
        <v/>
      </c>
      <c r="K3732" s="134" t="str">
        <f ca="1">IFERROR(IF($C3732="","",VLOOKUP(FİLTRE!$C3732,'SKT LİSTESİ'!$F:$S,12,0)),"")</f>
        <v/>
      </c>
      <c r="L3732" s="134" t="str">
        <f ca="1">IFERROR(IF($C3732="","",VLOOKUP(FİLTRE!$C3732,'SKT LİSTESİ'!$F:$S,13,0)),"")</f>
        <v/>
      </c>
      <c r="M3732" s="135" t="str">
        <f ca="1">IFERROR(IF($C3732="","",VLOOKUP(FİLTRE!$C3732,'SKT LİSTESİ'!$F:$AJ,14,0)),"")</f>
        <v/>
      </c>
      <c r="N3732" s="31" t="str">
        <f ca="1">IFERROR(IF($C3732="","",VLOOKUP(FİLTRE!$C3732,'SKT LİSTESİ'!$F:$AJ,22,0)),"")</f>
        <v/>
      </c>
      <c r="O3732" s="136" t="str">
        <f ca="1">IFERROR(IF($C3732="","",VLOOKUP(FİLTRE!$C3732,'SKT LİSTESİ'!$F:$AJ,23,0)),"")</f>
        <v/>
      </c>
      <c r="P3732" s="31"/>
      <c r="Q3732" s="31"/>
      <c r="R3732" s="137" t="str">
        <f ca="1">(IFERROR(IF($C3732="","",VLOOKUP(FİLTRE!$C3732,'SKT LİSTESİ'!$F:$AJ,15,0)),""))</f>
        <v/>
      </c>
      <c r="S3732" s="138" t="str">
        <f ca="1">IFERROR(IF($C3732="","",VLOOKUP(FİLTRE!$C3732,'SKT LİSTESİ'!$F:$AJ,16,0)),"")</f>
        <v/>
      </c>
      <c r="AF3732" s="179" t="str">
        <f t="shared" ca="1" si="234"/>
        <v/>
      </c>
      <c r="AG3732" s="179">
        <f t="shared" ca="1" si="235"/>
        <v>0</v>
      </c>
      <c r="AH3732" s="179">
        <f t="shared" ca="1" si="236"/>
        <v>0</v>
      </c>
    </row>
    <row r="3733" spans="2:34" ht="15.75" x14ac:dyDescent="0.25">
      <c r="B3733">
        <f t="shared" ca="1" si="233"/>
        <v>3721</v>
      </c>
      <c r="C3733" t="str">
        <f ca="1">IFERROR(VLOOKUP(B3733,'SKT LİSTESİ'!F:F,1,0),"")</f>
        <v/>
      </c>
      <c r="E3733" s="128" t="str">
        <f ca="1">IFERROR(IF($C3733="","",VLOOKUP(FİLTRE!$C3733,'SKT LİSTESİ'!$F:$S,5,0)),"")</f>
        <v/>
      </c>
      <c r="F3733" s="129" t="str">
        <f ca="1">IFERROR(IF($C3733="","",VLOOKUP(FİLTRE!$C3733,'SKT LİSTESİ'!$F:$S,7,0)),"")</f>
        <v/>
      </c>
      <c r="G3733" s="130" t="str">
        <f ca="1">IFERROR(IF($C3733="","",VLOOKUP(FİLTRE!$C3733,'SKT LİSTESİ'!$F:$S,8,0)),"")</f>
        <v/>
      </c>
      <c r="H3733" s="131" t="str">
        <f ca="1">IF(E3733="","",IF($C3733="","",VLOOKUP(FİLTRE!$C3733,'SKT LİSTESİ'!$F:$S,9,0)))</f>
        <v/>
      </c>
      <c r="I3733" s="132" t="str">
        <f ca="1">IFERROR(IF($C3733="","",VLOOKUP(FİLTRE!$C3733,'SKT LİSTESİ'!$F:$S,10,0)),"")</f>
        <v/>
      </c>
      <c r="J3733" s="133" t="str">
        <f ca="1">IFERROR(IF($C3733="","",VLOOKUP(FİLTRE!$C3733,'SKT LİSTESİ'!$F:$S,11,0)),"")</f>
        <v/>
      </c>
      <c r="K3733" s="134" t="str">
        <f ca="1">IFERROR(IF($C3733="","",VLOOKUP(FİLTRE!$C3733,'SKT LİSTESİ'!$F:$S,12,0)),"")</f>
        <v/>
      </c>
      <c r="L3733" s="134" t="str">
        <f ca="1">IFERROR(IF($C3733="","",VLOOKUP(FİLTRE!$C3733,'SKT LİSTESİ'!$F:$S,13,0)),"")</f>
        <v/>
      </c>
      <c r="M3733" s="135" t="str">
        <f ca="1">IFERROR(IF($C3733="","",VLOOKUP(FİLTRE!$C3733,'SKT LİSTESİ'!$F:$AJ,14,0)),"")</f>
        <v/>
      </c>
      <c r="N3733" s="31" t="str">
        <f ca="1">IFERROR(IF($C3733="","",VLOOKUP(FİLTRE!$C3733,'SKT LİSTESİ'!$F:$AJ,22,0)),"")</f>
        <v/>
      </c>
      <c r="O3733" s="136" t="str">
        <f ca="1">IFERROR(IF($C3733="","",VLOOKUP(FİLTRE!$C3733,'SKT LİSTESİ'!$F:$AJ,23,0)),"")</f>
        <v/>
      </c>
      <c r="P3733" s="31"/>
      <c r="Q3733" s="31"/>
      <c r="R3733" s="137" t="str">
        <f ca="1">(IFERROR(IF($C3733="","",VLOOKUP(FİLTRE!$C3733,'SKT LİSTESİ'!$F:$AJ,15,0)),""))</f>
        <v/>
      </c>
      <c r="S3733" s="138" t="str">
        <f ca="1">IFERROR(IF($C3733="","",VLOOKUP(FİLTRE!$C3733,'SKT LİSTESİ'!$F:$AJ,16,0)),"")</f>
        <v/>
      </c>
      <c r="AF3733" s="179" t="str">
        <f t="shared" ca="1" si="234"/>
        <v/>
      </c>
      <c r="AG3733" s="179">
        <f t="shared" ca="1" si="235"/>
        <v>0</v>
      </c>
      <c r="AH3733" s="179">
        <f t="shared" ca="1" si="236"/>
        <v>0</v>
      </c>
    </row>
    <row r="3734" spans="2:34" ht="15.75" x14ac:dyDescent="0.25">
      <c r="B3734">
        <f t="shared" ca="1" si="233"/>
        <v>3722</v>
      </c>
      <c r="C3734" t="str">
        <f ca="1">IFERROR(VLOOKUP(B3734,'SKT LİSTESİ'!F:F,1,0),"")</f>
        <v/>
      </c>
      <c r="E3734" s="128" t="str">
        <f ca="1">IFERROR(IF($C3734="","",VLOOKUP(FİLTRE!$C3734,'SKT LİSTESİ'!$F:$S,5,0)),"")</f>
        <v/>
      </c>
      <c r="F3734" s="129" t="str">
        <f ca="1">IFERROR(IF($C3734="","",VLOOKUP(FİLTRE!$C3734,'SKT LİSTESİ'!$F:$S,7,0)),"")</f>
        <v/>
      </c>
      <c r="G3734" s="130" t="str">
        <f ca="1">IFERROR(IF($C3734="","",VLOOKUP(FİLTRE!$C3734,'SKT LİSTESİ'!$F:$S,8,0)),"")</f>
        <v/>
      </c>
      <c r="H3734" s="131" t="str">
        <f ca="1">IF(E3734="","",IF($C3734="","",VLOOKUP(FİLTRE!$C3734,'SKT LİSTESİ'!$F:$S,9,0)))</f>
        <v/>
      </c>
      <c r="I3734" s="132" t="str">
        <f ca="1">IFERROR(IF($C3734="","",VLOOKUP(FİLTRE!$C3734,'SKT LİSTESİ'!$F:$S,10,0)),"")</f>
        <v/>
      </c>
      <c r="J3734" s="133" t="str">
        <f ca="1">IFERROR(IF($C3734="","",VLOOKUP(FİLTRE!$C3734,'SKT LİSTESİ'!$F:$S,11,0)),"")</f>
        <v/>
      </c>
      <c r="K3734" s="134" t="str">
        <f ca="1">IFERROR(IF($C3734="","",VLOOKUP(FİLTRE!$C3734,'SKT LİSTESİ'!$F:$S,12,0)),"")</f>
        <v/>
      </c>
      <c r="L3734" s="134" t="str">
        <f ca="1">IFERROR(IF($C3734="","",VLOOKUP(FİLTRE!$C3734,'SKT LİSTESİ'!$F:$S,13,0)),"")</f>
        <v/>
      </c>
      <c r="M3734" s="135" t="str">
        <f ca="1">IFERROR(IF($C3734="","",VLOOKUP(FİLTRE!$C3734,'SKT LİSTESİ'!$F:$AJ,14,0)),"")</f>
        <v/>
      </c>
      <c r="N3734" s="31" t="str">
        <f ca="1">IFERROR(IF($C3734="","",VLOOKUP(FİLTRE!$C3734,'SKT LİSTESİ'!$F:$AJ,22,0)),"")</f>
        <v/>
      </c>
      <c r="O3734" s="136" t="str">
        <f ca="1">IFERROR(IF($C3734="","",VLOOKUP(FİLTRE!$C3734,'SKT LİSTESİ'!$F:$AJ,23,0)),"")</f>
        <v/>
      </c>
      <c r="P3734" s="31"/>
      <c r="Q3734" s="31"/>
      <c r="R3734" s="137" t="str">
        <f ca="1">(IFERROR(IF($C3734="","",VLOOKUP(FİLTRE!$C3734,'SKT LİSTESİ'!$F:$AJ,15,0)),""))</f>
        <v/>
      </c>
      <c r="S3734" s="138" t="str">
        <f ca="1">IFERROR(IF($C3734="","",VLOOKUP(FİLTRE!$C3734,'SKT LİSTESİ'!$F:$AJ,16,0)),"")</f>
        <v/>
      </c>
      <c r="AF3734" s="179" t="str">
        <f t="shared" ca="1" si="234"/>
        <v/>
      </c>
      <c r="AG3734" s="179">
        <f t="shared" ca="1" si="235"/>
        <v>0</v>
      </c>
      <c r="AH3734" s="179">
        <f t="shared" ca="1" si="236"/>
        <v>0</v>
      </c>
    </row>
    <row r="3735" spans="2:34" ht="15.75" x14ac:dyDescent="0.25">
      <c r="B3735">
        <f t="shared" ca="1" si="233"/>
        <v>3723</v>
      </c>
      <c r="C3735" t="str">
        <f ca="1">IFERROR(VLOOKUP(B3735,'SKT LİSTESİ'!F:F,1,0),"")</f>
        <v/>
      </c>
      <c r="E3735" s="128" t="str">
        <f ca="1">IFERROR(IF($C3735="","",VLOOKUP(FİLTRE!$C3735,'SKT LİSTESİ'!$F:$S,5,0)),"")</f>
        <v/>
      </c>
      <c r="F3735" s="129" t="str">
        <f ca="1">IFERROR(IF($C3735="","",VLOOKUP(FİLTRE!$C3735,'SKT LİSTESİ'!$F:$S,7,0)),"")</f>
        <v/>
      </c>
      <c r="G3735" s="130" t="str">
        <f ca="1">IFERROR(IF($C3735="","",VLOOKUP(FİLTRE!$C3735,'SKT LİSTESİ'!$F:$S,8,0)),"")</f>
        <v/>
      </c>
      <c r="H3735" s="131" t="str">
        <f ca="1">IF(E3735="","",IF($C3735="","",VLOOKUP(FİLTRE!$C3735,'SKT LİSTESİ'!$F:$S,9,0)))</f>
        <v/>
      </c>
      <c r="I3735" s="132" t="str">
        <f ca="1">IFERROR(IF($C3735="","",VLOOKUP(FİLTRE!$C3735,'SKT LİSTESİ'!$F:$S,10,0)),"")</f>
        <v/>
      </c>
      <c r="J3735" s="133" t="str">
        <f ca="1">IFERROR(IF($C3735="","",VLOOKUP(FİLTRE!$C3735,'SKT LİSTESİ'!$F:$S,11,0)),"")</f>
        <v/>
      </c>
      <c r="K3735" s="134" t="str">
        <f ca="1">IFERROR(IF($C3735="","",VLOOKUP(FİLTRE!$C3735,'SKT LİSTESİ'!$F:$S,12,0)),"")</f>
        <v/>
      </c>
      <c r="L3735" s="134" t="str">
        <f ca="1">IFERROR(IF($C3735="","",VLOOKUP(FİLTRE!$C3735,'SKT LİSTESİ'!$F:$S,13,0)),"")</f>
        <v/>
      </c>
      <c r="M3735" s="135" t="str">
        <f ca="1">IFERROR(IF($C3735="","",VLOOKUP(FİLTRE!$C3735,'SKT LİSTESİ'!$F:$AJ,14,0)),"")</f>
        <v/>
      </c>
      <c r="N3735" s="31" t="str">
        <f ca="1">IFERROR(IF($C3735="","",VLOOKUP(FİLTRE!$C3735,'SKT LİSTESİ'!$F:$AJ,22,0)),"")</f>
        <v/>
      </c>
      <c r="O3735" s="136" t="str">
        <f ca="1">IFERROR(IF($C3735="","",VLOOKUP(FİLTRE!$C3735,'SKT LİSTESİ'!$F:$AJ,23,0)),"")</f>
        <v/>
      </c>
      <c r="P3735" s="31"/>
      <c r="Q3735" s="31"/>
      <c r="R3735" s="137" t="str">
        <f ca="1">(IFERROR(IF($C3735="","",VLOOKUP(FİLTRE!$C3735,'SKT LİSTESİ'!$F:$AJ,15,0)),""))</f>
        <v/>
      </c>
      <c r="S3735" s="138" t="str">
        <f ca="1">IFERROR(IF($C3735="","",VLOOKUP(FİLTRE!$C3735,'SKT LİSTESİ'!$F:$AJ,16,0)),"")</f>
        <v/>
      </c>
      <c r="AF3735" s="179" t="str">
        <f t="shared" ca="1" si="234"/>
        <v/>
      </c>
      <c r="AG3735" s="179">
        <f t="shared" ca="1" si="235"/>
        <v>0</v>
      </c>
      <c r="AH3735" s="179">
        <f t="shared" ca="1" si="236"/>
        <v>0</v>
      </c>
    </row>
    <row r="3736" spans="2:34" ht="15.75" x14ac:dyDescent="0.25">
      <c r="B3736">
        <f t="shared" ca="1" si="233"/>
        <v>3724</v>
      </c>
      <c r="C3736" t="str">
        <f ca="1">IFERROR(VLOOKUP(B3736,'SKT LİSTESİ'!F:F,1,0),"")</f>
        <v/>
      </c>
      <c r="E3736" s="128" t="str">
        <f ca="1">IFERROR(IF($C3736="","",VLOOKUP(FİLTRE!$C3736,'SKT LİSTESİ'!$F:$S,5,0)),"")</f>
        <v/>
      </c>
      <c r="F3736" s="129" t="str">
        <f ca="1">IFERROR(IF($C3736="","",VLOOKUP(FİLTRE!$C3736,'SKT LİSTESİ'!$F:$S,7,0)),"")</f>
        <v/>
      </c>
      <c r="G3736" s="130" t="str">
        <f ca="1">IFERROR(IF($C3736="","",VLOOKUP(FİLTRE!$C3736,'SKT LİSTESİ'!$F:$S,8,0)),"")</f>
        <v/>
      </c>
      <c r="H3736" s="131" t="str">
        <f ca="1">IF(E3736="","",IF($C3736="","",VLOOKUP(FİLTRE!$C3736,'SKT LİSTESİ'!$F:$S,9,0)))</f>
        <v/>
      </c>
      <c r="I3736" s="132" t="str">
        <f ca="1">IFERROR(IF($C3736="","",VLOOKUP(FİLTRE!$C3736,'SKT LİSTESİ'!$F:$S,10,0)),"")</f>
        <v/>
      </c>
      <c r="J3736" s="133" t="str">
        <f ca="1">IFERROR(IF($C3736="","",VLOOKUP(FİLTRE!$C3736,'SKT LİSTESİ'!$F:$S,11,0)),"")</f>
        <v/>
      </c>
      <c r="K3736" s="134" t="str">
        <f ca="1">IFERROR(IF($C3736="","",VLOOKUP(FİLTRE!$C3736,'SKT LİSTESİ'!$F:$S,12,0)),"")</f>
        <v/>
      </c>
      <c r="L3736" s="134" t="str">
        <f ca="1">IFERROR(IF($C3736="","",VLOOKUP(FİLTRE!$C3736,'SKT LİSTESİ'!$F:$S,13,0)),"")</f>
        <v/>
      </c>
      <c r="M3736" s="135" t="str">
        <f ca="1">IFERROR(IF($C3736="","",VLOOKUP(FİLTRE!$C3736,'SKT LİSTESİ'!$F:$AJ,14,0)),"")</f>
        <v/>
      </c>
      <c r="N3736" s="31" t="str">
        <f ca="1">IFERROR(IF($C3736="","",VLOOKUP(FİLTRE!$C3736,'SKT LİSTESİ'!$F:$AJ,22,0)),"")</f>
        <v/>
      </c>
      <c r="O3736" s="136" t="str">
        <f ca="1">IFERROR(IF($C3736="","",VLOOKUP(FİLTRE!$C3736,'SKT LİSTESİ'!$F:$AJ,23,0)),"")</f>
        <v/>
      </c>
      <c r="P3736" s="31"/>
      <c r="Q3736" s="31"/>
      <c r="R3736" s="137" t="str">
        <f ca="1">(IFERROR(IF($C3736="","",VLOOKUP(FİLTRE!$C3736,'SKT LİSTESİ'!$F:$AJ,15,0)),""))</f>
        <v/>
      </c>
      <c r="S3736" s="138" t="str">
        <f ca="1">IFERROR(IF($C3736="","",VLOOKUP(FİLTRE!$C3736,'SKT LİSTESİ'!$F:$AJ,16,0)),"")</f>
        <v/>
      </c>
      <c r="AF3736" s="179" t="str">
        <f t="shared" ca="1" si="234"/>
        <v/>
      </c>
      <c r="AG3736" s="179">
        <f t="shared" ca="1" si="235"/>
        <v>0</v>
      </c>
      <c r="AH3736" s="179">
        <f t="shared" ca="1" si="236"/>
        <v>0</v>
      </c>
    </row>
    <row r="3737" spans="2:34" ht="15.75" x14ac:dyDescent="0.25">
      <c r="B3737">
        <f t="shared" ca="1" si="233"/>
        <v>3725</v>
      </c>
      <c r="C3737" t="str">
        <f ca="1">IFERROR(VLOOKUP(B3737,'SKT LİSTESİ'!F:F,1,0),"")</f>
        <v/>
      </c>
      <c r="E3737" s="128" t="str">
        <f ca="1">IFERROR(IF($C3737="","",VLOOKUP(FİLTRE!$C3737,'SKT LİSTESİ'!$F:$S,5,0)),"")</f>
        <v/>
      </c>
      <c r="F3737" s="129" t="str">
        <f ca="1">IFERROR(IF($C3737="","",VLOOKUP(FİLTRE!$C3737,'SKT LİSTESİ'!$F:$S,7,0)),"")</f>
        <v/>
      </c>
      <c r="G3737" s="130" t="str">
        <f ca="1">IFERROR(IF($C3737="","",VLOOKUP(FİLTRE!$C3737,'SKT LİSTESİ'!$F:$S,8,0)),"")</f>
        <v/>
      </c>
      <c r="H3737" s="131" t="str">
        <f ca="1">IF(E3737="","",IF($C3737="","",VLOOKUP(FİLTRE!$C3737,'SKT LİSTESİ'!$F:$S,9,0)))</f>
        <v/>
      </c>
      <c r="I3737" s="132" t="str">
        <f ca="1">IFERROR(IF($C3737="","",VLOOKUP(FİLTRE!$C3737,'SKT LİSTESİ'!$F:$S,10,0)),"")</f>
        <v/>
      </c>
      <c r="J3737" s="133" t="str">
        <f ca="1">IFERROR(IF($C3737="","",VLOOKUP(FİLTRE!$C3737,'SKT LİSTESİ'!$F:$S,11,0)),"")</f>
        <v/>
      </c>
      <c r="K3737" s="134" t="str">
        <f ca="1">IFERROR(IF($C3737="","",VLOOKUP(FİLTRE!$C3737,'SKT LİSTESİ'!$F:$S,12,0)),"")</f>
        <v/>
      </c>
      <c r="L3737" s="134" t="str">
        <f ca="1">IFERROR(IF($C3737="","",VLOOKUP(FİLTRE!$C3737,'SKT LİSTESİ'!$F:$S,13,0)),"")</f>
        <v/>
      </c>
      <c r="M3737" s="135" t="str">
        <f ca="1">IFERROR(IF($C3737="","",VLOOKUP(FİLTRE!$C3737,'SKT LİSTESİ'!$F:$AJ,14,0)),"")</f>
        <v/>
      </c>
      <c r="N3737" s="31" t="str">
        <f ca="1">IFERROR(IF($C3737="","",VLOOKUP(FİLTRE!$C3737,'SKT LİSTESİ'!$F:$AJ,22,0)),"")</f>
        <v/>
      </c>
      <c r="O3737" s="136" t="str">
        <f ca="1">IFERROR(IF($C3737="","",VLOOKUP(FİLTRE!$C3737,'SKT LİSTESİ'!$F:$AJ,23,0)),"")</f>
        <v/>
      </c>
      <c r="P3737" s="31"/>
      <c r="Q3737" s="31"/>
      <c r="R3737" s="137" t="str">
        <f ca="1">(IFERROR(IF($C3737="","",VLOOKUP(FİLTRE!$C3737,'SKT LİSTESİ'!$F:$AJ,15,0)),""))</f>
        <v/>
      </c>
      <c r="S3737" s="138" t="str">
        <f ca="1">IFERROR(IF($C3737="","",VLOOKUP(FİLTRE!$C3737,'SKT LİSTESİ'!$F:$AJ,16,0)),"")</f>
        <v/>
      </c>
      <c r="AF3737" s="179" t="str">
        <f t="shared" ca="1" si="234"/>
        <v/>
      </c>
      <c r="AG3737" s="179">
        <f t="shared" ca="1" si="235"/>
        <v>0</v>
      </c>
      <c r="AH3737" s="179">
        <f t="shared" ca="1" si="236"/>
        <v>0</v>
      </c>
    </row>
    <row r="3738" spans="2:34" ht="15.75" x14ac:dyDescent="0.25">
      <c r="B3738">
        <f t="shared" ca="1" si="233"/>
        <v>3726</v>
      </c>
      <c r="C3738" t="str">
        <f ca="1">IFERROR(VLOOKUP(B3738,'SKT LİSTESİ'!F:F,1,0),"")</f>
        <v/>
      </c>
      <c r="E3738" s="128" t="str">
        <f ca="1">IFERROR(IF($C3738="","",VLOOKUP(FİLTRE!$C3738,'SKT LİSTESİ'!$F:$S,5,0)),"")</f>
        <v/>
      </c>
      <c r="F3738" s="129" t="str">
        <f ca="1">IFERROR(IF($C3738="","",VLOOKUP(FİLTRE!$C3738,'SKT LİSTESİ'!$F:$S,7,0)),"")</f>
        <v/>
      </c>
      <c r="G3738" s="130" t="str">
        <f ca="1">IFERROR(IF($C3738="","",VLOOKUP(FİLTRE!$C3738,'SKT LİSTESİ'!$F:$S,8,0)),"")</f>
        <v/>
      </c>
      <c r="H3738" s="131" t="str">
        <f ca="1">IF(E3738="","",IF($C3738="","",VLOOKUP(FİLTRE!$C3738,'SKT LİSTESİ'!$F:$S,9,0)))</f>
        <v/>
      </c>
      <c r="I3738" s="132" t="str">
        <f ca="1">IFERROR(IF($C3738="","",VLOOKUP(FİLTRE!$C3738,'SKT LİSTESİ'!$F:$S,10,0)),"")</f>
        <v/>
      </c>
      <c r="J3738" s="133" t="str">
        <f ca="1">IFERROR(IF($C3738="","",VLOOKUP(FİLTRE!$C3738,'SKT LİSTESİ'!$F:$S,11,0)),"")</f>
        <v/>
      </c>
      <c r="K3738" s="134" t="str">
        <f ca="1">IFERROR(IF($C3738="","",VLOOKUP(FİLTRE!$C3738,'SKT LİSTESİ'!$F:$S,12,0)),"")</f>
        <v/>
      </c>
      <c r="L3738" s="134" t="str">
        <f ca="1">IFERROR(IF($C3738="","",VLOOKUP(FİLTRE!$C3738,'SKT LİSTESİ'!$F:$S,13,0)),"")</f>
        <v/>
      </c>
      <c r="M3738" s="135" t="str">
        <f ca="1">IFERROR(IF($C3738="","",VLOOKUP(FİLTRE!$C3738,'SKT LİSTESİ'!$F:$AJ,14,0)),"")</f>
        <v/>
      </c>
      <c r="N3738" s="31" t="str">
        <f ca="1">IFERROR(IF($C3738="","",VLOOKUP(FİLTRE!$C3738,'SKT LİSTESİ'!$F:$AJ,22,0)),"")</f>
        <v/>
      </c>
      <c r="O3738" s="136" t="str">
        <f ca="1">IFERROR(IF($C3738="","",VLOOKUP(FİLTRE!$C3738,'SKT LİSTESİ'!$F:$AJ,23,0)),"")</f>
        <v/>
      </c>
      <c r="P3738" s="31"/>
      <c r="Q3738" s="31"/>
      <c r="R3738" s="137" t="str">
        <f ca="1">(IFERROR(IF($C3738="","",VLOOKUP(FİLTRE!$C3738,'SKT LİSTESİ'!$F:$AJ,15,0)),""))</f>
        <v/>
      </c>
      <c r="S3738" s="138" t="str">
        <f ca="1">IFERROR(IF($C3738="","",VLOOKUP(FİLTRE!$C3738,'SKT LİSTESİ'!$F:$AJ,16,0)),"")</f>
        <v/>
      </c>
      <c r="AF3738" s="179" t="str">
        <f t="shared" ca="1" si="234"/>
        <v/>
      </c>
      <c r="AG3738" s="179">
        <f t="shared" ca="1" si="235"/>
        <v>0</v>
      </c>
      <c r="AH3738" s="179">
        <f t="shared" ca="1" si="236"/>
        <v>0</v>
      </c>
    </row>
    <row r="3739" spans="2:34" ht="15.75" x14ac:dyDescent="0.25">
      <c r="B3739">
        <f t="shared" ca="1" si="233"/>
        <v>3727</v>
      </c>
      <c r="C3739" t="str">
        <f ca="1">IFERROR(VLOOKUP(B3739,'SKT LİSTESİ'!F:F,1,0),"")</f>
        <v/>
      </c>
      <c r="E3739" s="128" t="str">
        <f ca="1">IFERROR(IF($C3739="","",VLOOKUP(FİLTRE!$C3739,'SKT LİSTESİ'!$F:$S,5,0)),"")</f>
        <v/>
      </c>
      <c r="F3739" s="129" t="str">
        <f ca="1">IFERROR(IF($C3739="","",VLOOKUP(FİLTRE!$C3739,'SKT LİSTESİ'!$F:$S,7,0)),"")</f>
        <v/>
      </c>
      <c r="G3739" s="130" t="str">
        <f ca="1">IFERROR(IF($C3739="","",VLOOKUP(FİLTRE!$C3739,'SKT LİSTESİ'!$F:$S,8,0)),"")</f>
        <v/>
      </c>
      <c r="H3739" s="131" t="str">
        <f ca="1">IF(E3739="","",IF($C3739="","",VLOOKUP(FİLTRE!$C3739,'SKT LİSTESİ'!$F:$S,9,0)))</f>
        <v/>
      </c>
      <c r="I3739" s="132" t="str">
        <f ca="1">IFERROR(IF($C3739="","",VLOOKUP(FİLTRE!$C3739,'SKT LİSTESİ'!$F:$S,10,0)),"")</f>
        <v/>
      </c>
      <c r="J3739" s="133" t="str">
        <f ca="1">IFERROR(IF($C3739="","",VLOOKUP(FİLTRE!$C3739,'SKT LİSTESİ'!$F:$S,11,0)),"")</f>
        <v/>
      </c>
      <c r="K3739" s="134" t="str">
        <f ca="1">IFERROR(IF($C3739="","",VLOOKUP(FİLTRE!$C3739,'SKT LİSTESİ'!$F:$S,12,0)),"")</f>
        <v/>
      </c>
      <c r="L3739" s="134" t="str">
        <f ca="1">IFERROR(IF($C3739="","",VLOOKUP(FİLTRE!$C3739,'SKT LİSTESİ'!$F:$S,13,0)),"")</f>
        <v/>
      </c>
      <c r="M3739" s="135" t="str">
        <f ca="1">IFERROR(IF($C3739="","",VLOOKUP(FİLTRE!$C3739,'SKT LİSTESİ'!$F:$AJ,14,0)),"")</f>
        <v/>
      </c>
      <c r="N3739" s="31" t="str">
        <f ca="1">IFERROR(IF($C3739="","",VLOOKUP(FİLTRE!$C3739,'SKT LİSTESİ'!$F:$AJ,22,0)),"")</f>
        <v/>
      </c>
      <c r="O3739" s="136" t="str">
        <f ca="1">IFERROR(IF($C3739="","",VLOOKUP(FİLTRE!$C3739,'SKT LİSTESİ'!$F:$AJ,23,0)),"")</f>
        <v/>
      </c>
      <c r="P3739" s="31"/>
      <c r="Q3739" s="31"/>
      <c r="R3739" s="137" t="str">
        <f ca="1">(IFERROR(IF($C3739="","",VLOOKUP(FİLTRE!$C3739,'SKT LİSTESİ'!$F:$AJ,15,0)),""))</f>
        <v/>
      </c>
      <c r="S3739" s="138" t="str">
        <f ca="1">IFERROR(IF($C3739="","",VLOOKUP(FİLTRE!$C3739,'SKT LİSTESİ'!$F:$AJ,16,0)),"")</f>
        <v/>
      </c>
      <c r="AF3739" s="179" t="str">
        <f t="shared" ca="1" si="234"/>
        <v/>
      </c>
      <c r="AG3739" s="179">
        <f t="shared" ca="1" si="235"/>
        <v>0</v>
      </c>
      <c r="AH3739" s="179">
        <f t="shared" ca="1" si="236"/>
        <v>0</v>
      </c>
    </row>
    <row r="3740" spans="2:34" ht="15.75" x14ac:dyDescent="0.25">
      <c r="B3740">
        <f t="shared" ca="1" si="233"/>
        <v>3728</v>
      </c>
      <c r="C3740" t="str">
        <f ca="1">IFERROR(VLOOKUP(B3740,'SKT LİSTESİ'!F:F,1,0),"")</f>
        <v/>
      </c>
      <c r="E3740" s="128" t="str">
        <f ca="1">IFERROR(IF($C3740="","",VLOOKUP(FİLTRE!$C3740,'SKT LİSTESİ'!$F:$S,5,0)),"")</f>
        <v/>
      </c>
      <c r="F3740" s="129" t="str">
        <f ca="1">IFERROR(IF($C3740="","",VLOOKUP(FİLTRE!$C3740,'SKT LİSTESİ'!$F:$S,7,0)),"")</f>
        <v/>
      </c>
      <c r="G3740" s="130" t="str">
        <f ca="1">IFERROR(IF($C3740="","",VLOOKUP(FİLTRE!$C3740,'SKT LİSTESİ'!$F:$S,8,0)),"")</f>
        <v/>
      </c>
      <c r="H3740" s="131" t="str">
        <f ca="1">IF(E3740="","",IF($C3740="","",VLOOKUP(FİLTRE!$C3740,'SKT LİSTESİ'!$F:$S,9,0)))</f>
        <v/>
      </c>
      <c r="I3740" s="132" t="str">
        <f ca="1">IFERROR(IF($C3740="","",VLOOKUP(FİLTRE!$C3740,'SKT LİSTESİ'!$F:$S,10,0)),"")</f>
        <v/>
      </c>
      <c r="J3740" s="133" t="str">
        <f ca="1">IFERROR(IF($C3740="","",VLOOKUP(FİLTRE!$C3740,'SKT LİSTESİ'!$F:$S,11,0)),"")</f>
        <v/>
      </c>
      <c r="K3740" s="134" t="str">
        <f ca="1">IFERROR(IF($C3740="","",VLOOKUP(FİLTRE!$C3740,'SKT LİSTESİ'!$F:$S,12,0)),"")</f>
        <v/>
      </c>
      <c r="L3740" s="134" t="str">
        <f ca="1">IFERROR(IF($C3740="","",VLOOKUP(FİLTRE!$C3740,'SKT LİSTESİ'!$F:$S,13,0)),"")</f>
        <v/>
      </c>
      <c r="M3740" s="135" t="str">
        <f ca="1">IFERROR(IF($C3740="","",VLOOKUP(FİLTRE!$C3740,'SKT LİSTESİ'!$F:$AJ,14,0)),"")</f>
        <v/>
      </c>
      <c r="N3740" s="31" t="str">
        <f ca="1">IFERROR(IF($C3740="","",VLOOKUP(FİLTRE!$C3740,'SKT LİSTESİ'!$F:$AJ,22,0)),"")</f>
        <v/>
      </c>
      <c r="O3740" s="136" t="str">
        <f ca="1">IFERROR(IF($C3740="","",VLOOKUP(FİLTRE!$C3740,'SKT LİSTESİ'!$F:$AJ,23,0)),"")</f>
        <v/>
      </c>
      <c r="P3740" s="31"/>
      <c r="Q3740" s="31"/>
      <c r="R3740" s="137" t="str">
        <f ca="1">(IFERROR(IF($C3740="","",VLOOKUP(FİLTRE!$C3740,'SKT LİSTESİ'!$F:$AJ,15,0)),""))</f>
        <v/>
      </c>
      <c r="S3740" s="138" t="str">
        <f ca="1">IFERROR(IF($C3740="","",VLOOKUP(FİLTRE!$C3740,'SKT LİSTESİ'!$F:$AJ,16,0)),"")</f>
        <v/>
      </c>
      <c r="AF3740" s="179" t="str">
        <f t="shared" ca="1" si="234"/>
        <v/>
      </c>
      <c r="AG3740" s="179">
        <f t="shared" ca="1" si="235"/>
        <v>0</v>
      </c>
      <c r="AH3740" s="179">
        <f t="shared" ca="1" si="236"/>
        <v>0</v>
      </c>
    </row>
    <row r="3741" spans="2:34" ht="15.75" x14ac:dyDescent="0.25">
      <c r="B3741">
        <f t="shared" ca="1" si="233"/>
        <v>3729</v>
      </c>
      <c r="C3741" t="str">
        <f ca="1">IFERROR(VLOOKUP(B3741,'SKT LİSTESİ'!F:F,1,0),"")</f>
        <v/>
      </c>
      <c r="E3741" s="128" t="str">
        <f ca="1">IFERROR(IF($C3741="","",VLOOKUP(FİLTRE!$C3741,'SKT LİSTESİ'!$F:$S,5,0)),"")</f>
        <v/>
      </c>
      <c r="F3741" s="129" t="str">
        <f ca="1">IFERROR(IF($C3741="","",VLOOKUP(FİLTRE!$C3741,'SKT LİSTESİ'!$F:$S,7,0)),"")</f>
        <v/>
      </c>
      <c r="G3741" s="130" t="str">
        <f ca="1">IFERROR(IF($C3741="","",VLOOKUP(FİLTRE!$C3741,'SKT LİSTESİ'!$F:$S,8,0)),"")</f>
        <v/>
      </c>
      <c r="H3741" s="131" t="str">
        <f ca="1">IF(E3741="","",IF($C3741="","",VLOOKUP(FİLTRE!$C3741,'SKT LİSTESİ'!$F:$S,9,0)))</f>
        <v/>
      </c>
      <c r="I3741" s="132" t="str">
        <f ca="1">IFERROR(IF($C3741="","",VLOOKUP(FİLTRE!$C3741,'SKT LİSTESİ'!$F:$S,10,0)),"")</f>
        <v/>
      </c>
      <c r="J3741" s="133" t="str">
        <f ca="1">IFERROR(IF($C3741="","",VLOOKUP(FİLTRE!$C3741,'SKT LİSTESİ'!$F:$S,11,0)),"")</f>
        <v/>
      </c>
      <c r="K3741" s="134" t="str">
        <f ca="1">IFERROR(IF($C3741="","",VLOOKUP(FİLTRE!$C3741,'SKT LİSTESİ'!$F:$S,12,0)),"")</f>
        <v/>
      </c>
      <c r="L3741" s="134" t="str">
        <f ca="1">IFERROR(IF($C3741="","",VLOOKUP(FİLTRE!$C3741,'SKT LİSTESİ'!$F:$S,13,0)),"")</f>
        <v/>
      </c>
      <c r="M3741" s="135" t="str">
        <f ca="1">IFERROR(IF($C3741="","",VLOOKUP(FİLTRE!$C3741,'SKT LİSTESİ'!$F:$AJ,14,0)),"")</f>
        <v/>
      </c>
      <c r="N3741" s="31" t="str">
        <f ca="1">IFERROR(IF($C3741="","",VLOOKUP(FİLTRE!$C3741,'SKT LİSTESİ'!$F:$AJ,22,0)),"")</f>
        <v/>
      </c>
      <c r="O3741" s="136" t="str">
        <f ca="1">IFERROR(IF($C3741="","",VLOOKUP(FİLTRE!$C3741,'SKT LİSTESİ'!$F:$AJ,23,0)),"")</f>
        <v/>
      </c>
      <c r="P3741" s="31"/>
      <c r="Q3741" s="31"/>
      <c r="R3741" s="137" t="str">
        <f ca="1">(IFERROR(IF($C3741="","",VLOOKUP(FİLTRE!$C3741,'SKT LİSTESİ'!$F:$AJ,15,0)),""))</f>
        <v/>
      </c>
      <c r="S3741" s="138" t="str">
        <f ca="1">IFERROR(IF($C3741="","",VLOOKUP(FİLTRE!$C3741,'SKT LİSTESİ'!$F:$AJ,16,0)),"")</f>
        <v/>
      </c>
      <c r="AF3741" s="179" t="str">
        <f t="shared" ca="1" si="234"/>
        <v/>
      </c>
      <c r="AG3741" s="179">
        <f t="shared" ca="1" si="235"/>
        <v>0</v>
      </c>
      <c r="AH3741" s="179">
        <f t="shared" ca="1" si="236"/>
        <v>0</v>
      </c>
    </row>
    <row r="3742" spans="2:34" ht="15.75" x14ac:dyDescent="0.25">
      <c r="B3742">
        <f t="shared" ca="1" si="233"/>
        <v>3730</v>
      </c>
      <c r="C3742" t="str">
        <f ca="1">IFERROR(VLOOKUP(B3742,'SKT LİSTESİ'!F:F,1,0),"")</f>
        <v/>
      </c>
      <c r="E3742" s="128" t="str">
        <f ca="1">IFERROR(IF($C3742="","",VLOOKUP(FİLTRE!$C3742,'SKT LİSTESİ'!$F:$S,5,0)),"")</f>
        <v/>
      </c>
      <c r="F3742" s="129" t="str">
        <f ca="1">IFERROR(IF($C3742="","",VLOOKUP(FİLTRE!$C3742,'SKT LİSTESİ'!$F:$S,7,0)),"")</f>
        <v/>
      </c>
      <c r="G3742" s="130" t="str">
        <f ca="1">IFERROR(IF($C3742="","",VLOOKUP(FİLTRE!$C3742,'SKT LİSTESİ'!$F:$S,8,0)),"")</f>
        <v/>
      </c>
      <c r="H3742" s="131" t="str">
        <f ca="1">IF(E3742="","",IF($C3742="","",VLOOKUP(FİLTRE!$C3742,'SKT LİSTESİ'!$F:$S,9,0)))</f>
        <v/>
      </c>
      <c r="I3742" s="132" t="str">
        <f ca="1">IFERROR(IF($C3742="","",VLOOKUP(FİLTRE!$C3742,'SKT LİSTESİ'!$F:$S,10,0)),"")</f>
        <v/>
      </c>
      <c r="J3742" s="133" t="str">
        <f ca="1">IFERROR(IF($C3742="","",VLOOKUP(FİLTRE!$C3742,'SKT LİSTESİ'!$F:$S,11,0)),"")</f>
        <v/>
      </c>
      <c r="K3742" s="134" t="str">
        <f ca="1">IFERROR(IF($C3742="","",VLOOKUP(FİLTRE!$C3742,'SKT LİSTESİ'!$F:$S,12,0)),"")</f>
        <v/>
      </c>
      <c r="L3742" s="134" t="str">
        <f ca="1">IFERROR(IF($C3742="","",VLOOKUP(FİLTRE!$C3742,'SKT LİSTESİ'!$F:$S,13,0)),"")</f>
        <v/>
      </c>
      <c r="M3742" s="135" t="str">
        <f ca="1">IFERROR(IF($C3742="","",VLOOKUP(FİLTRE!$C3742,'SKT LİSTESİ'!$F:$AJ,14,0)),"")</f>
        <v/>
      </c>
      <c r="N3742" s="31" t="str">
        <f ca="1">IFERROR(IF($C3742="","",VLOOKUP(FİLTRE!$C3742,'SKT LİSTESİ'!$F:$AJ,22,0)),"")</f>
        <v/>
      </c>
      <c r="O3742" s="136" t="str">
        <f ca="1">IFERROR(IF($C3742="","",VLOOKUP(FİLTRE!$C3742,'SKT LİSTESİ'!$F:$AJ,23,0)),"")</f>
        <v/>
      </c>
      <c r="P3742" s="31"/>
      <c r="Q3742" s="31"/>
      <c r="R3742" s="137" t="str">
        <f ca="1">(IFERROR(IF($C3742="","",VLOOKUP(FİLTRE!$C3742,'SKT LİSTESİ'!$F:$AJ,15,0)),""))</f>
        <v/>
      </c>
      <c r="S3742" s="138" t="str">
        <f ca="1">IFERROR(IF($C3742="","",VLOOKUP(FİLTRE!$C3742,'SKT LİSTESİ'!$F:$AJ,16,0)),"")</f>
        <v/>
      </c>
      <c r="AF3742" s="179" t="str">
        <f t="shared" ca="1" si="234"/>
        <v/>
      </c>
      <c r="AG3742" s="179">
        <f t="shared" ca="1" si="235"/>
        <v>0</v>
      </c>
      <c r="AH3742" s="179">
        <f t="shared" ca="1" si="236"/>
        <v>0</v>
      </c>
    </row>
    <row r="3743" spans="2:34" ht="15.75" x14ac:dyDescent="0.25">
      <c r="B3743">
        <f t="shared" ca="1" si="233"/>
        <v>3731</v>
      </c>
      <c r="C3743" t="str">
        <f ca="1">IFERROR(VLOOKUP(B3743,'SKT LİSTESİ'!F:F,1,0),"")</f>
        <v/>
      </c>
      <c r="E3743" s="128" t="str">
        <f ca="1">IFERROR(IF($C3743="","",VLOOKUP(FİLTRE!$C3743,'SKT LİSTESİ'!$F:$S,5,0)),"")</f>
        <v/>
      </c>
      <c r="F3743" s="129" t="str">
        <f ca="1">IFERROR(IF($C3743="","",VLOOKUP(FİLTRE!$C3743,'SKT LİSTESİ'!$F:$S,7,0)),"")</f>
        <v/>
      </c>
      <c r="G3743" s="130" t="str">
        <f ca="1">IFERROR(IF($C3743="","",VLOOKUP(FİLTRE!$C3743,'SKT LİSTESİ'!$F:$S,8,0)),"")</f>
        <v/>
      </c>
      <c r="H3743" s="131" t="str">
        <f ca="1">IF(E3743="","",IF($C3743="","",VLOOKUP(FİLTRE!$C3743,'SKT LİSTESİ'!$F:$S,9,0)))</f>
        <v/>
      </c>
      <c r="I3743" s="132" t="str">
        <f ca="1">IFERROR(IF($C3743="","",VLOOKUP(FİLTRE!$C3743,'SKT LİSTESİ'!$F:$S,10,0)),"")</f>
        <v/>
      </c>
      <c r="J3743" s="133" t="str">
        <f ca="1">IFERROR(IF($C3743="","",VLOOKUP(FİLTRE!$C3743,'SKT LİSTESİ'!$F:$S,11,0)),"")</f>
        <v/>
      </c>
      <c r="K3743" s="134" t="str">
        <f ca="1">IFERROR(IF($C3743="","",VLOOKUP(FİLTRE!$C3743,'SKT LİSTESİ'!$F:$S,12,0)),"")</f>
        <v/>
      </c>
      <c r="L3743" s="134" t="str">
        <f ca="1">IFERROR(IF($C3743="","",VLOOKUP(FİLTRE!$C3743,'SKT LİSTESİ'!$F:$S,13,0)),"")</f>
        <v/>
      </c>
      <c r="M3743" s="135" t="str">
        <f ca="1">IFERROR(IF($C3743="","",VLOOKUP(FİLTRE!$C3743,'SKT LİSTESİ'!$F:$AJ,14,0)),"")</f>
        <v/>
      </c>
      <c r="N3743" s="31" t="str">
        <f ca="1">IFERROR(IF($C3743="","",VLOOKUP(FİLTRE!$C3743,'SKT LİSTESİ'!$F:$AJ,22,0)),"")</f>
        <v/>
      </c>
      <c r="O3743" s="136" t="str">
        <f ca="1">IFERROR(IF($C3743="","",VLOOKUP(FİLTRE!$C3743,'SKT LİSTESİ'!$F:$AJ,23,0)),"")</f>
        <v/>
      </c>
      <c r="P3743" s="31"/>
      <c r="Q3743" s="31"/>
      <c r="R3743" s="137" t="str">
        <f ca="1">(IFERROR(IF($C3743="","",VLOOKUP(FİLTRE!$C3743,'SKT LİSTESİ'!$F:$AJ,15,0)),""))</f>
        <v/>
      </c>
      <c r="S3743" s="138" t="str">
        <f ca="1">IFERROR(IF($C3743="","",VLOOKUP(FİLTRE!$C3743,'SKT LİSTESİ'!$F:$AJ,16,0)),"")</f>
        <v/>
      </c>
      <c r="AF3743" s="179" t="str">
        <f t="shared" ca="1" si="234"/>
        <v/>
      </c>
      <c r="AG3743" s="179">
        <f t="shared" ca="1" si="235"/>
        <v>0</v>
      </c>
      <c r="AH3743" s="179">
        <f t="shared" ca="1" si="236"/>
        <v>0</v>
      </c>
    </row>
    <row r="3744" spans="2:34" ht="15.75" x14ac:dyDescent="0.25">
      <c r="B3744">
        <f t="shared" ca="1" si="233"/>
        <v>3732</v>
      </c>
      <c r="C3744" t="str">
        <f ca="1">IFERROR(VLOOKUP(B3744,'SKT LİSTESİ'!F:F,1,0),"")</f>
        <v/>
      </c>
      <c r="E3744" s="128" t="str">
        <f ca="1">IFERROR(IF($C3744="","",VLOOKUP(FİLTRE!$C3744,'SKT LİSTESİ'!$F:$S,5,0)),"")</f>
        <v/>
      </c>
      <c r="F3744" s="129" t="str">
        <f ca="1">IFERROR(IF($C3744="","",VLOOKUP(FİLTRE!$C3744,'SKT LİSTESİ'!$F:$S,7,0)),"")</f>
        <v/>
      </c>
      <c r="G3744" s="130" t="str">
        <f ca="1">IFERROR(IF($C3744="","",VLOOKUP(FİLTRE!$C3744,'SKT LİSTESİ'!$F:$S,8,0)),"")</f>
        <v/>
      </c>
      <c r="H3744" s="131" t="str">
        <f ca="1">IF(E3744="","",IF($C3744="","",VLOOKUP(FİLTRE!$C3744,'SKT LİSTESİ'!$F:$S,9,0)))</f>
        <v/>
      </c>
      <c r="I3744" s="132" t="str">
        <f ca="1">IFERROR(IF($C3744="","",VLOOKUP(FİLTRE!$C3744,'SKT LİSTESİ'!$F:$S,10,0)),"")</f>
        <v/>
      </c>
      <c r="J3744" s="133" t="str">
        <f ca="1">IFERROR(IF($C3744="","",VLOOKUP(FİLTRE!$C3744,'SKT LİSTESİ'!$F:$S,11,0)),"")</f>
        <v/>
      </c>
      <c r="K3744" s="134" t="str">
        <f ca="1">IFERROR(IF($C3744="","",VLOOKUP(FİLTRE!$C3744,'SKT LİSTESİ'!$F:$S,12,0)),"")</f>
        <v/>
      </c>
      <c r="L3744" s="134" t="str">
        <f ca="1">IFERROR(IF($C3744="","",VLOOKUP(FİLTRE!$C3744,'SKT LİSTESİ'!$F:$S,13,0)),"")</f>
        <v/>
      </c>
      <c r="M3744" s="135" t="str">
        <f ca="1">IFERROR(IF($C3744="","",VLOOKUP(FİLTRE!$C3744,'SKT LİSTESİ'!$F:$AJ,14,0)),"")</f>
        <v/>
      </c>
      <c r="N3744" s="31" t="str">
        <f ca="1">IFERROR(IF($C3744="","",VLOOKUP(FİLTRE!$C3744,'SKT LİSTESİ'!$F:$AJ,22,0)),"")</f>
        <v/>
      </c>
      <c r="O3744" s="136" t="str">
        <f ca="1">IFERROR(IF($C3744="","",VLOOKUP(FİLTRE!$C3744,'SKT LİSTESİ'!$F:$AJ,23,0)),"")</f>
        <v/>
      </c>
      <c r="P3744" s="31"/>
      <c r="Q3744" s="31"/>
      <c r="R3744" s="137" t="str">
        <f ca="1">(IFERROR(IF($C3744="","",VLOOKUP(FİLTRE!$C3744,'SKT LİSTESİ'!$F:$AJ,15,0)),""))</f>
        <v/>
      </c>
      <c r="S3744" s="138" t="str">
        <f ca="1">IFERROR(IF($C3744="","",VLOOKUP(FİLTRE!$C3744,'SKT LİSTESİ'!$F:$AJ,16,0)),"")</f>
        <v/>
      </c>
      <c r="AF3744" s="179" t="str">
        <f t="shared" ca="1" si="234"/>
        <v/>
      </c>
      <c r="AG3744" s="179">
        <f t="shared" ca="1" si="235"/>
        <v>0</v>
      </c>
      <c r="AH3744" s="179">
        <f t="shared" ca="1" si="236"/>
        <v>0</v>
      </c>
    </row>
    <row r="3745" spans="2:34" ht="15.75" x14ac:dyDescent="0.25">
      <c r="B3745">
        <f t="shared" ca="1" si="233"/>
        <v>3733</v>
      </c>
      <c r="C3745" t="str">
        <f ca="1">IFERROR(VLOOKUP(B3745,'SKT LİSTESİ'!F:F,1,0),"")</f>
        <v/>
      </c>
      <c r="E3745" s="128" t="str">
        <f ca="1">IFERROR(IF($C3745="","",VLOOKUP(FİLTRE!$C3745,'SKT LİSTESİ'!$F:$S,5,0)),"")</f>
        <v/>
      </c>
      <c r="F3745" s="129" t="str">
        <f ca="1">IFERROR(IF($C3745="","",VLOOKUP(FİLTRE!$C3745,'SKT LİSTESİ'!$F:$S,7,0)),"")</f>
        <v/>
      </c>
      <c r="G3745" s="130" t="str">
        <f ca="1">IFERROR(IF($C3745="","",VLOOKUP(FİLTRE!$C3745,'SKT LİSTESİ'!$F:$S,8,0)),"")</f>
        <v/>
      </c>
      <c r="H3745" s="131" t="str">
        <f ca="1">IF(E3745="","",IF($C3745="","",VLOOKUP(FİLTRE!$C3745,'SKT LİSTESİ'!$F:$S,9,0)))</f>
        <v/>
      </c>
      <c r="I3745" s="132" t="str">
        <f ca="1">IFERROR(IF($C3745="","",VLOOKUP(FİLTRE!$C3745,'SKT LİSTESİ'!$F:$S,10,0)),"")</f>
        <v/>
      </c>
      <c r="J3745" s="133" t="str">
        <f ca="1">IFERROR(IF($C3745="","",VLOOKUP(FİLTRE!$C3745,'SKT LİSTESİ'!$F:$S,11,0)),"")</f>
        <v/>
      </c>
      <c r="K3745" s="134" t="str">
        <f ca="1">IFERROR(IF($C3745="","",VLOOKUP(FİLTRE!$C3745,'SKT LİSTESİ'!$F:$S,12,0)),"")</f>
        <v/>
      </c>
      <c r="L3745" s="134" t="str">
        <f ca="1">IFERROR(IF($C3745="","",VLOOKUP(FİLTRE!$C3745,'SKT LİSTESİ'!$F:$S,13,0)),"")</f>
        <v/>
      </c>
      <c r="M3745" s="135" t="str">
        <f ca="1">IFERROR(IF($C3745="","",VLOOKUP(FİLTRE!$C3745,'SKT LİSTESİ'!$F:$AJ,14,0)),"")</f>
        <v/>
      </c>
      <c r="N3745" s="31" t="str">
        <f ca="1">IFERROR(IF($C3745="","",VLOOKUP(FİLTRE!$C3745,'SKT LİSTESİ'!$F:$AJ,22,0)),"")</f>
        <v/>
      </c>
      <c r="O3745" s="136" t="str">
        <f ca="1">IFERROR(IF($C3745="","",VLOOKUP(FİLTRE!$C3745,'SKT LİSTESİ'!$F:$AJ,23,0)),"")</f>
        <v/>
      </c>
      <c r="P3745" s="31"/>
      <c r="Q3745" s="31"/>
      <c r="R3745" s="137" t="str">
        <f ca="1">(IFERROR(IF($C3745="","",VLOOKUP(FİLTRE!$C3745,'SKT LİSTESİ'!$F:$AJ,15,0)),""))</f>
        <v/>
      </c>
      <c r="S3745" s="138" t="str">
        <f ca="1">IFERROR(IF($C3745="","",VLOOKUP(FİLTRE!$C3745,'SKT LİSTESİ'!$F:$AJ,16,0)),"")</f>
        <v/>
      </c>
      <c r="AF3745" s="179" t="str">
        <f t="shared" ca="1" si="234"/>
        <v/>
      </c>
      <c r="AG3745" s="179">
        <f t="shared" ca="1" si="235"/>
        <v>0</v>
      </c>
      <c r="AH3745" s="179">
        <f t="shared" ca="1" si="236"/>
        <v>0</v>
      </c>
    </row>
    <row r="3746" spans="2:34" ht="15.75" x14ac:dyDescent="0.25">
      <c r="B3746">
        <f t="shared" ca="1" si="233"/>
        <v>3734</v>
      </c>
      <c r="C3746" t="str">
        <f ca="1">IFERROR(VLOOKUP(B3746,'SKT LİSTESİ'!F:F,1,0),"")</f>
        <v/>
      </c>
      <c r="E3746" s="128" t="str">
        <f ca="1">IFERROR(IF($C3746="","",VLOOKUP(FİLTRE!$C3746,'SKT LİSTESİ'!$F:$S,5,0)),"")</f>
        <v/>
      </c>
      <c r="F3746" s="129" t="str">
        <f ca="1">IFERROR(IF($C3746="","",VLOOKUP(FİLTRE!$C3746,'SKT LİSTESİ'!$F:$S,7,0)),"")</f>
        <v/>
      </c>
      <c r="G3746" s="130" t="str">
        <f ca="1">IFERROR(IF($C3746="","",VLOOKUP(FİLTRE!$C3746,'SKT LİSTESİ'!$F:$S,8,0)),"")</f>
        <v/>
      </c>
      <c r="H3746" s="131" t="str">
        <f ca="1">IF(E3746="","",IF($C3746="","",VLOOKUP(FİLTRE!$C3746,'SKT LİSTESİ'!$F:$S,9,0)))</f>
        <v/>
      </c>
      <c r="I3746" s="132" t="str">
        <f ca="1">IFERROR(IF($C3746="","",VLOOKUP(FİLTRE!$C3746,'SKT LİSTESİ'!$F:$S,10,0)),"")</f>
        <v/>
      </c>
      <c r="J3746" s="133" t="str">
        <f ca="1">IFERROR(IF($C3746="","",VLOOKUP(FİLTRE!$C3746,'SKT LİSTESİ'!$F:$S,11,0)),"")</f>
        <v/>
      </c>
      <c r="K3746" s="134" t="str">
        <f ca="1">IFERROR(IF($C3746="","",VLOOKUP(FİLTRE!$C3746,'SKT LİSTESİ'!$F:$S,12,0)),"")</f>
        <v/>
      </c>
      <c r="L3746" s="134" t="str">
        <f ca="1">IFERROR(IF($C3746="","",VLOOKUP(FİLTRE!$C3746,'SKT LİSTESİ'!$F:$S,13,0)),"")</f>
        <v/>
      </c>
      <c r="M3746" s="135" t="str">
        <f ca="1">IFERROR(IF($C3746="","",VLOOKUP(FİLTRE!$C3746,'SKT LİSTESİ'!$F:$AJ,14,0)),"")</f>
        <v/>
      </c>
      <c r="N3746" s="31" t="str">
        <f ca="1">IFERROR(IF($C3746="","",VLOOKUP(FİLTRE!$C3746,'SKT LİSTESİ'!$F:$AJ,22,0)),"")</f>
        <v/>
      </c>
      <c r="O3746" s="136" t="str">
        <f ca="1">IFERROR(IF($C3746="","",VLOOKUP(FİLTRE!$C3746,'SKT LİSTESİ'!$F:$AJ,23,0)),"")</f>
        <v/>
      </c>
      <c r="P3746" s="31"/>
      <c r="Q3746" s="31"/>
      <c r="R3746" s="137" t="str">
        <f ca="1">(IFERROR(IF($C3746="","",VLOOKUP(FİLTRE!$C3746,'SKT LİSTESİ'!$F:$AJ,15,0)),""))</f>
        <v/>
      </c>
      <c r="S3746" s="138" t="str">
        <f ca="1">IFERROR(IF($C3746="","",VLOOKUP(FİLTRE!$C3746,'SKT LİSTESİ'!$F:$AJ,16,0)),"")</f>
        <v/>
      </c>
      <c r="AF3746" s="179" t="str">
        <f t="shared" ca="1" si="234"/>
        <v/>
      </c>
      <c r="AG3746" s="179">
        <f t="shared" ca="1" si="235"/>
        <v>0</v>
      </c>
      <c r="AH3746" s="179">
        <f t="shared" ca="1" si="236"/>
        <v>0</v>
      </c>
    </row>
    <row r="3747" spans="2:34" ht="15.75" x14ac:dyDescent="0.25">
      <c r="B3747">
        <f t="shared" ca="1" si="233"/>
        <v>3735</v>
      </c>
      <c r="C3747" t="str">
        <f ca="1">IFERROR(VLOOKUP(B3747,'SKT LİSTESİ'!F:F,1,0),"")</f>
        <v/>
      </c>
      <c r="E3747" s="128" t="str">
        <f ca="1">IFERROR(IF($C3747="","",VLOOKUP(FİLTRE!$C3747,'SKT LİSTESİ'!$F:$S,5,0)),"")</f>
        <v/>
      </c>
      <c r="F3747" s="129" t="str">
        <f ca="1">IFERROR(IF($C3747="","",VLOOKUP(FİLTRE!$C3747,'SKT LİSTESİ'!$F:$S,7,0)),"")</f>
        <v/>
      </c>
      <c r="G3747" s="130" t="str">
        <f ca="1">IFERROR(IF($C3747="","",VLOOKUP(FİLTRE!$C3747,'SKT LİSTESİ'!$F:$S,8,0)),"")</f>
        <v/>
      </c>
      <c r="H3747" s="131" t="str">
        <f ca="1">IF(E3747="","",IF($C3747="","",VLOOKUP(FİLTRE!$C3747,'SKT LİSTESİ'!$F:$S,9,0)))</f>
        <v/>
      </c>
      <c r="I3747" s="132" t="str">
        <f ca="1">IFERROR(IF($C3747="","",VLOOKUP(FİLTRE!$C3747,'SKT LİSTESİ'!$F:$S,10,0)),"")</f>
        <v/>
      </c>
      <c r="J3747" s="133" t="str">
        <f ca="1">IFERROR(IF($C3747="","",VLOOKUP(FİLTRE!$C3747,'SKT LİSTESİ'!$F:$S,11,0)),"")</f>
        <v/>
      </c>
      <c r="K3747" s="134" t="str">
        <f ca="1">IFERROR(IF($C3747="","",VLOOKUP(FİLTRE!$C3747,'SKT LİSTESİ'!$F:$S,12,0)),"")</f>
        <v/>
      </c>
      <c r="L3747" s="134" t="str">
        <f ca="1">IFERROR(IF($C3747="","",VLOOKUP(FİLTRE!$C3747,'SKT LİSTESİ'!$F:$S,13,0)),"")</f>
        <v/>
      </c>
      <c r="M3747" s="135" t="str">
        <f ca="1">IFERROR(IF($C3747="","",VLOOKUP(FİLTRE!$C3747,'SKT LİSTESİ'!$F:$AJ,14,0)),"")</f>
        <v/>
      </c>
      <c r="N3747" s="31" t="str">
        <f ca="1">IFERROR(IF($C3747="","",VLOOKUP(FİLTRE!$C3747,'SKT LİSTESİ'!$F:$AJ,22,0)),"")</f>
        <v/>
      </c>
      <c r="O3747" s="136" t="str">
        <f ca="1">IFERROR(IF($C3747="","",VLOOKUP(FİLTRE!$C3747,'SKT LİSTESİ'!$F:$AJ,23,0)),"")</f>
        <v/>
      </c>
      <c r="P3747" s="31"/>
      <c r="Q3747" s="31"/>
      <c r="R3747" s="137" t="str">
        <f ca="1">(IFERROR(IF($C3747="","",VLOOKUP(FİLTRE!$C3747,'SKT LİSTESİ'!$F:$AJ,15,0)),""))</f>
        <v/>
      </c>
      <c r="S3747" s="138" t="str">
        <f ca="1">IFERROR(IF($C3747="","",VLOOKUP(FİLTRE!$C3747,'SKT LİSTESİ'!$F:$AJ,16,0)),"")</f>
        <v/>
      </c>
      <c r="AF3747" s="179" t="str">
        <f t="shared" ca="1" si="234"/>
        <v/>
      </c>
      <c r="AG3747" s="179">
        <f t="shared" ca="1" si="235"/>
        <v>0</v>
      </c>
      <c r="AH3747" s="179">
        <f t="shared" ca="1" si="236"/>
        <v>0</v>
      </c>
    </row>
    <row r="3748" spans="2:34" ht="15.75" x14ac:dyDescent="0.25">
      <c r="B3748">
        <f t="shared" ca="1" si="233"/>
        <v>3736</v>
      </c>
      <c r="C3748" t="str">
        <f ca="1">IFERROR(VLOOKUP(B3748,'SKT LİSTESİ'!F:F,1,0),"")</f>
        <v/>
      </c>
      <c r="E3748" s="128" t="str">
        <f ca="1">IFERROR(IF($C3748="","",VLOOKUP(FİLTRE!$C3748,'SKT LİSTESİ'!$F:$S,5,0)),"")</f>
        <v/>
      </c>
      <c r="F3748" s="129" t="str">
        <f ca="1">IFERROR(IF($C3748="","",VLOOKUP(FİLTRE!$C3748,'SKT LİSTESİ'!$F:$S,7,0)),"")</f>
        <v/>
      </c>
      <c r="G3748" s="130" t="str">
        <f ca="1">IFERROR(IF($C3748="","",VLOOKUP(FİLTRE!$C3748,'SKT LİSTESİ'!$F:$S,8,0)),"")</f>
        <v/>
      </c>
      <c r="H3748" s="131" t="str">
        <f ca="1">IF(E3748="","",IF($C3748="","",VLOOKUP(FİLTRE!$C3748,'SKT LİSTESİ'!$F:$S,9,0)))</f>
        <v/>
      </c>
      <c r="I3748" s="132" t="str">
        <f ca="1">IFERROR(IF($C3748="","",VLOOKUP(FİLTRE!$C3748,'SKT LİSTESİ'!$F:$S,10,0)),"")</f>
        <v/>
      </c>
      <c r="J3748" s="133" t="str">
        <f ca="1">IFERROR(IF($C3748="","",VLOOKUP(FİLTRE!$C3748,'SKT LİSTESİ'!$F:$S,11,0)),"")</f>
        <v/>
      </c>
      <c r="K3748" s="134" t="str">
        <f ca="1">IFERROR(IF($C3748="","",VLOOKUP(FİLTRE!$C3748,'SKT LİSTESİ'!$F:$S,12,0)),"")</f>
        <v/>
      </c>
      <c r="L3748" s="134" t="str">
        <f ca="1">IFERROR(IF($C3748="","",VLOOKUP(FİLTRE!$C3748,'SKT LİSTESİ'!$F:$S,13,0)),"")</f>
        <v/>
      </c>
      <c r="M3748" s="135" t="str">
        <f ca="1">IFERROR(IF($C3748="","",VLOOKUP(FİLTRE!$C3748,'SKT LİSTESİ'!$F:$AJ,14,0)),"")</f>
        <v/>
      </c>
      <c r="N3748" s="31" t="str">
        <f ca="1">IFERROR(IF($C3748="","",VLOOKUP(FİLTRE!$C3748,'SKT LİSTESİ'!$F:$AJ,22,0)),"")</f>
        <v/>
      </c>
      <c r="O3748" s="136" t="str">
        <f ca="1">IFERROR(IF($C3748="","",VLOOKUP(FİLTRE!$C3748,'SKT LİSTESİ'!$F:$AJ,23,0)),"")</f>
        <v/>
      </c>
      <c r="P3748" s="31"/>
      <c r="Q3748" s="31"/>
      <c r="R3748" s="137" t="str">
        <f ca="1">(IFERROR(IF($C3748="","",VLOOKUP(FİLTRE!$C3748,'SKT LİSTESİ'!$F:$AJ,15,0)),""))</f>
        <v/>
      </c>
      <c r="S3748" s="138" t="str">
        <f ca="1">IFERROR(IF($C3748="","",VLOOKUP(FİLTRE!$C3748,'SKT LİSTESİ'!$F:$AJ,16,0)),"")</f>
        <v/>
      </c>
      <c r="AF3748" s="179" t="str">
        <f t="shared" ca="1" si="234"/>
        <v/>
      </c>
      <c r="AG3748" s="179">
        <f t="shared" ca="1" si="235"/>
        <v>0</v>
      </c>
      <c r="AH3748" s="179">
        <f t="shared" ca="1" si="236"/>
        <v>0</v>
      </c>
    </row>
    <row r="3749" spans="2:34" ht="15.75" x14ac:dyDescent="0.25">
      <c r="B3749">
        <f t="shared" ca="1" si="233"/>
        <v>3737</v>
      </c>
      <c r="C3749" t="str">
        <f ca="1">IFERROR(VLOOKUP(B3749,'SKT LİSTESİ'!F:F,1,0),"")</f>
        <v/>
      </c>
      <c r="E3749" s="128" t="str">
        <f ca="1">IFERROR(IF($C3749="","",VLOOKUP(FİLTRE!$C3749,'SKT LİSTESİ'!$F:$S,5,0)),"")</f>
        <v/>
      </c>
      <c r="F3749" s="129" t="str">
        <f ca="1">IFERROR(IF($C3749="","",VLOOKUP(FİLTRE!$C3749,'SKT LİSTESİ'!$F:$S,7,0)),"")</f>
        <v/>
      </c>
      <c r="G3749" s="130" t="str">
        <f ca="1">IFERROR(IF($C3749="","",VLOOKUP(FİLTRE!$C3749,'SKT LİSTESİ'!$F:$S,8,0)),"")</f>
        <v/>
      </c>
      <c r="H3749" s="131" t="str">
        <f ca="1">IF(E3749="","",IF($C3749="","",VLOOKUP(FİLTRE!$C3749,'SKT LİSTESİ'!$F:$S,9,0)))</f>
        <v/>
      </c>
      <c r="I3749" s="132" t="str">
        <f ca="1">IFERROR(IF($C3749="","",VLOOKUP(FİLTRE!$C3749,'SKT LİSTESİ'!$F:$S,10,0)),"")</f>
        <v/>
      </c>
      <c r="J3749" s="133" t="str">
        <f ca="1">IFERROR(IF($C3749="","",VLOOKUP(FİLTRE!$C3749,'SKT LİSTESİ'!$F:$S,11,0)),"")</f>
        <v/>
      </c>
      <c r="K3749" s="134" t="str">
        <f ca="1">IFERROR(IF($C3749="","",VLOOKUP(FİLTRE!$C3749,'SKT LİSTESİ'!$F:$S,12,0)),"")</f>
        <v/>
      </c>
      <c r="L3749" s="134" t="str">
        <f ca="1">IFERROR(IF($C3749="","",VLOOKUP(FİLTRE!$C3749,'SKT LİSTESİ'!$F:$S,13,0)),"")</f>
        <v/>
      </c>
      <c r="M3749" s="135" t="str">
        <f ca="1">IFERROR(IF($C3749="","",VLOOKUP(FİLTRE!$C3749,'SKT LİSTESİ'!$F:$AJ,14,0)),"")</f>
        <v/>
      </c>
      <c r="N3749" s="31" t="str">
        <f ca="1">IFERROR(IF($C3749="","",VLOOKUP(FİLTRE!$C3749,'SKT LİSTESİ'!$F:$AJ,22,0)),"")</f>
        <v/>
      </c>
      <c r="O3749" s="136" t="str">
        <f ca="1">IFERROR(IF($C3749="","",VLOOKUP(FİLTRE!$C3749,'SKT LİSTESİ'!$F:$AJ,23,0)),"")</f>
        <v/>
      </c>
      <c r="P3749" s="31"/>
      <c r="Q3749" s="31"/>
      <c r="R3749" s="137" t="str">
        <f ca="1">(IFERROR(IF($C3749="","",VLOOKUP(FİLTRE!$C3749,'SKT LİSTESİ'!$F:$AJ,15,0)),""))</f>
        <v/>
      </c>
      <c r="S3749" s="138" t="str">
        <f ca="1">IFERROR(IF($C3749="","",VLOOKUP(FİLTRE!$C3749,'SKT LİSTESİ'!$F:$AJ,16,0)),"")</f>
        <v/>
      </c>
      <c r="AF3749" s="179" t="str">
        <f t="shared" ca="1" si="234"/>
        <v/>
      </c>
      <c r="AG3749" s="179">
        <f t="shared" ca="1" si="235"/>
        <v>0</v>
      </c>
      <c r="AH3749" s="179">
        <f t="shared" ca="1" si="236"/>
        <v>0</v>
      </c>
    </row>
    <row r="3750" spans="2:34" ht="15.75" x14ac:dyDescent="0.25">
      <c r="B3750">
        <f t="shared" ca="1" si="233"/>
        <v>3738</v>
      </c>
      <c r="C3750" t="str">
        <f ca="1">IFERROR(VLOOKUP(B3750,'SKT LİSTESİ'!F:F,1,0),"")</f>
        <v/>
      </c>
      <c r="E3750" s="128" t="str">
        <f ca="1">IFERROR(IF($C3750="","",VLOOKUP(FİLTRE!$C3750,'SKT LİSTESİ'!$F:$S,5,0)),"")</f>
        <v/>
      </c>
      <c r="F3750" s="129" t="str">
        <f ca="1">IFERROR(IF($C3750="","",VLOOKUP(FİLTRE!$C3750,'SKT LİSTESİ'!$F:$S,7,0)),"")</f>
        <v/>
      </c>
      <c r="G3750" s="130" t="str">
        <f ca="1">IFERROR(IF($C3750="","",VLOOKUP(FİLTRE!$C3750,'SKT LİSTESİ'!$F:$S,8,0)),"")</f>
        <v/>
      </c>
      <c r="H3750" s="131" t="str">
        <f ca="1">IF(E3750="","",IF($C3750="","",VLOOKUP(FİLTRE!$C3750,'SKT LİSTESİ'!$F:$S,9,0)))</f>
        <v/>
      </c>
      <c r="I3750" s="132" t="str">
        <f ca="1">IFERROR(IF($C3750="","",VLOOKUP(FİLTRE!$C3750,'SKT LİSTESİ'!$F:$S,10,0)),"")</f>
        <v/>
      </c>
      <c r="J3750" s="133" t="str">
        <f ca="1">IFERROR(IF($C3750="","",VLOOKUP(FİLTRE!$C3750,'SKT LİSTESİ'!$F:$S,11,0)),"")</f>
        <v/>
      </c>
      <c r="K3750" s="134" t="str">
        <f ca="1">IFERROR(IF($C3750="","",VLOOKUP(FİLTRE!$C3750,'SKT LİSTESİ'!$F:$S,12,0)),"")</f>
        <v/>
      </c>
      <c r="L3750" s="134" t="str">
        <f ca="1">IFERROR(IF($C3750="","",VLOOKUP(FİLTRE!$C3750,'SKT LİSTESİ'!$F:$S,13,0)),"")</f>
        <v/>
      </c>
      <c r="M3750" s="135" t="str">
        <f ca="1">IFERROR(IF($C3750="","",VLOOKUP(FİLTRE!$C3750,'SKT LİSTESİ'!$F:$AJ,14,0)),"")</f>
        <v/>
      </c>
      <c r="N3750" s="31" t="str">
        <f ca="1">IFERROR(IF($C3750="","",VLOOKUP(FİLTRE!$C3750,'SKT LİSTESİ'!$F:$AJ,22,0)),"")</f>
        <v/>
      </c>
      <c r="O3750" s="136" t="str">
        <f ca="1">IFERROR(IF($C3750="","",VLOOKUP(FİLTRE!$C3750,'SKT LİSTESİ'!$F:$AJ,23,0)),"")</f>
        <v/>
      </c>
      <c r="P3750" s="31"/>
      <c r="Q3750" s="31"/>
      <c r="R3750" s="137" t="str">
        <f ca="1">(IFERROR(IF($C3750="","",VLOOKUP(FİLTRE!$C3750,'SKT LİSTESİ'!$F:$AJ,15,0)),""))</f>
        <v/>
      </c>
      <c r="S3750" s="138" t="str">
        <f ca="1">IFERROR(IF($C3750="","",VLOOKUP(FİLTRE!$C3750,'SKT LİSTESİ'!$F:$AJ,16,0)),"")</f>
        <v/>
      </c>
      <c r="AF3750" s="179" t="str">
        <f t="shared" ca="1" si="234"/>
        <v/>
      </c>
      <c r="AG3750" s="179">
        <f t="shared" ca="1" si="235"/>
        <v>0</v>
      </c>
      <c r="AH3750" s="179">
        <f t="shared" ca="1" si="236"/>
        <v>0</v>
      </c>
    </row>
    <row r="3751" spans="2:34" ht="15.75" x14ac:dyDescent="0.25">
      <c r="B3751">
        <f t="shared" ca="1" si="233"/>
        <v>3739</v>
      </c>
      <c r="C3751" t="str">
        <f ca="1">IFERROR(VLOOKUP(B3751,'SKT LİSTESİ'!F:F,1,0),"")</f>
        <v/>
      </c>
      <c r="E3751" s="128" t="str">
        <f ca="1">IFERROR(IF($C3751="","",VLOOKUP(FİLTRE!$C3751,'SKT LİSTESİ'!$F:$S,5,0)),"")</f>
        <v/>
      </c>
      <c r="F3751" s="129" t="str">
        <f ca="1">IFERROR(IF($C3751="","",VLOOKUP(FİLTRE!$C3751,'SKT LİSTESİ'!$F:$S,7,0)),"")</f>
        <v/>
      </c>
      <c r="G3751" s="130" t="str">
        <f ca="1">IFERROR(IF($C3751="","",VLOOKUP(FİLTRE!$C3751,'SKT LİSTESİ'!$F:$S,8,0)),"")</f>
        <v/>
      </c>
      <c r="H3751" s="131" t="str">
        <f ca="1">IF(E3751="","",IF($C3751="","",VLOOKUP(FİLTRE!$C3751,'SKT LİSTESİ'!$F:$S,9,0)))</f>
        <v/>
      </c>
      <c r="I3751" s="132" t="str">
        <f ca="1">IFERROR(IF($C3751="","",VLOOKUP(FİLTRE!$C3751,'SKT LİSTESİ'!$F:$S,10,0)),"")</f>
        <v/>
      </c>
      <c r="J3751" s="133" t="str">
        <f ca="1">IFERROR(IF($C3751="","",VLOOKUP(FİLTRE!$C3751,'SKT LİSTESİ'!$F:$S,11,0)),"")</f>
        <v/>
      </c>
      <c r="K3751" s="134" t="str">
        <f ca="1">IFERROR(IF($C3751="","",VLOOKUP(FİLTRE!$C3751,'SKT LİSTESİ'!$F:$S,12,0)),"")</f>
        <v/>
      </c>
      <c r="L3751" s="134" t="str">
        <f ca="1">IFERROR(IF($C3751="","",VLOOKUP(FİLTRE!$C3751,'SKT LİSTESİ'!$F:$S,13,0)),"")</f>
        <v/>
      </c>
      <c r="M3751" s="135" t="str">
        <f ca="1">IFERROR(IF($C3751="","",VLOOKUP(FİLTRE!$C3751,'SKT LİSTESİ'!$F:$AJ,14,0)),"")</f>
        <v/>
      </c>
      <c r="N3751" s="31" t="str">
        <f ca="1">IFERROR(IF($C3751="","",VLOOKUP(FİLTRE!$C3751,'SKT LİSTESİ'!$F:$AJ,22,0)),"")</f>
        <v/>
      </c>
      <c r="O3751" s="136" t="str">
        <f ca="1">IFERROR(IF($C3751="","",VLOOKUP(FİLTRE!$C3751,'SKT LİSTESİ'!$F:$AJ,23,0)),"")</f>
        <v/>
      </c>
      <c r="P3751" s="31"/>
      <c r="Q3751" s="31"/>
      <c r="R3751" s="137" t="str">
        <f ca="1">(IFERROR(IF($C3751="","",VLOOKUP(FİLTRE!$C3751,'SKT LİSTESİ'!$F:$AJ,15,0)),""))</f>
        <v/>
      </c>
      <c r="S3751" s="138" t="str">
        <f ca="1">IFERROR(IF($C3751="","",VLOOKUP(FİLTRE!$C3751,'SKT LİSTESİ'!$F:$AJ,16,0)),"")</f>
        <v/>
      </c>
      <c r="AF3751" s="179" t="str">
        <f t="shared" ca="1" si="234"/>
        <v/>
      </c>
      <c r="AG3751" s="179">
        <f t="shared" ca="1" si="235"/>
        <v>0</v>
      </c>
      <c r="AH3751" s="179">
        <f t="shared" ca="1" si="236"/>
        <v>0</v>
      </c>
    </row>
    <row r="3752" spans="2:34" ht="15.75" x14ac:dyDescent="0.25">
      <c r="B3752">
        <f t="shared" ca="1" si="233"/>
        <v>3740</v>
      </c>
      <c r="C3752" t="str">
        <f ca="1">IFERROR(VLOOKUP(B3752,'SKT LİSTESİ'!F:F,1,0),"")</f>
        <v/>
      </c>
      <c r="E3752" s="128" t="str">
        <f ca="1">IFERROR(IF($C3752="","",VLOOKUP(FİLTRE!$C3752,'SKT LİSTESİ'!$F:$S,5,0)),"")</f>
        <v/>
      </c>
      <c r="F3752" s="129" t="str">
        <f ca="1">IFERROR(IF($C3752="","",VLOOKUP(FİLTRE!$C3752,'SKT LİSTESİ'!$F:$S,7,0)),"")</f>
        <v/>
      </c>
      <c r="G3752" s="130" t="str">
        <f ca="1">IFERROR(IF($C3752="","",VLOOKUP(FİLTRE!$C3752,'SKT LİSTESİ'!$F:$S,8,0)),"")</f>
        <v/>
      </c>
      <c r="H3752" s="131" t="str">
        <f ca="1">IF(E3752="","",IF($C3752="","",VLOOKUP(FİLTRE!$C3752,'SKT LİSTESİ'!$F:$S,9,0)))</f>
        <v/>
      </c>
      <c r="I3752" s="132" t="str">
        <f ca="1">IFERROR(IF($C3752="","",VLOOKUP(FİLTRE!$C3752,'SKT LİSTESİ'!$F:$S,10,0)),"")</f>
        <v/>
      </c>
      <c r="J3752" s="133" t="str">
        <f ca="1">IFERROR(IF($C3752="","",VLOOKUP(FİLTRE!$C3752,'SKT LİSTESİ'!$F:$S,11,0)),"")</f>
        <v/>
      </c>
      <c r="K3752" s="134" t="str">
        <f ca="1">IFERROR(IF($C3752="","",VLOOKUP(FİLTRE!$C3752,'SKT LİSTESİ'!$F:$S,12,0)),"")</f>
        <v/>
      </c>
      <c r="L3752" s="134" t="str">
        <f ca="1">IFERROR(IF($C3752="","",VLOOKUP(FİLTRE!$C3752,'SKT LİSTESİ'!$F:$S,13,0)),"")</f>
        <v/>
      </c>
      <c r="M3752" s="135" t="str">
        <f ca="1">IFERROR(IF($C3752="","",VLOOKUP(FİLTRE!$C3752,'SKT LİSTESİ'!$F:$AJ,14,0)),"")</f>
        <v/>
      </c>
      <c r="N3752" s="31" t="str">
        <f ca="1">IFERROR(IF($C3752="","",VLOOKUP(FİLTRE!$C3752,'SKT LİSTESİ'!$F:$AJ,22,0)),"")</f>
        <v/>
      </c>
      <c r="O3752" s="136" t="str">
        <f ca="1">IFERROR(IF($C3752="","",VLOOKUP(FİLTRE!$C3752,'SKT LİSTESİ'!$F:$AJ,23,0)),"")</f>
        <v/>
      </c>
      <c r="P3752" s="31"/>
      <c r="Q3752" s="31"/>
      <c r="R3752" s="137" t="str">
        <f ca="1">(IFERROR(IF($C3752="","",VLOOKUP(FİLTRE!$C3752,'SKT LİSTESİ'!$F:$AJ,15,0)),""))</f>
        <v/>
      </c>
      <c r="S3752" s="138" t="str">
        <f ca="1">IFERROR(IF($C3752="","",VLOOKUP(FİLTRE!$C3752,'SKT LİSTESİ'!$F:$AJ,16,0)),"")</f>
        <v/>
      </c>
      <c r="AF3752" s="179" t="str">
        <f t="shared" ca="1" si="234"/>
        <v/>
      </c>
      <c r="AG3752" s="179">
        <f t="shared" ca="1" si="235"/>
        <v>0</v>
      </c>
      <c r="AH3752" s="179">
        <f t="shared" ca="1" si="236"/>
        <v>0</v>
      </c>
    </row>
    <row r="3753" spans="2:34" ht="15.75" x14ac:dyDescent="0.25">
      <c r="B3753">
        <f t="shared" ca="1" si="233"/>
        <v>3741</v>
      </c>
      <c r="C3753" t="str">
        <f ca="1">IFERROR(VLOOKUP(B3753,'SKT LİSTESİ'!F:F,1,0),"")</f>
        <v/>
      </c>
      <c r="E3753" s="128" t="str">
        <f ca="1">IFERROR(IF($C3753="","",VLOOKUP(FİLTRE!$C3753,'SKT LİSTESİ'!$F:$S,5,0)),"")</f>
        <v/>
      </c>
      <c r="F3753" s="129" t="str">
        <f ca="1">IFERROR(IF($C3753="","",VLOOKUP(FİLTRE!$C3753,'SKT LİSTESİ'!$F:$S,7,0)),"")</f>
        <v/>
      </c>
      <c r="G3753" s="130" t="str">
        <f ca="1">IFERROR(IF($C3753="","",VLOOKUP(FİLTRE!$C3753,'SKT LİSTESİ'!$F:$S,8,0)),"")</f>
        <v/>
      </c>
      <c r="H3753" s="131" t="str">
        <f ca="1">IF(E3753="","",IF($C3753="","",VLOOKUP(FİLTRE!$C3753,'SKT LİSTESİ'!$F:$S,9,0)))</f>
        <v/>
      </c>
      <c r="I3753" s="132" t="str">
        <f ca="1">IFERROR(IF($C3753="","",VLOOKUP(FİLTRE!$C3753,'SKT LİSTESİ'!$F:$S,10,0)),"")</f>
        <v/>
      </c>
      <c r="J3753" s="133" t="str">
        <f ca="1">IFERROR(IF($C3753="","",VLOOKUP(FİLTRE!$C3753,'SKT LİSTESİ'!$F:$S,11,0)),"")</f>
        <v/>
      </c>
      <c r="K3753" s="134" t="str">
        <f ca="1">IFERROR(IF($C3753="","",VLOOKUP(FİLTRE!$C3753,'SKT LİSTESİ'!$F:$S,12,0)),"")</f>
        <v/>
      </c>
      <c r="L3753" s="134" t="str">
        <f ca="1">IFERROR(IF($C3753="","",VLOOKUP(FİLTRE!$C3753,'SKT LİSTESİ'!$F:$S,13,0)),"")</f>
        <v/>
      </c>
      <c r="M3753" s="135" t="str">
        <f ca="1">IFERROR(IF($C3753="","",VLOOKUP(FİLTRE!$C3753,'SKT LİSTESİ'!$F:$AJ,14,0)),"")</f>
        <v/>
      </c>
      <c r="N3753" s="31" t="str">
        <f ca="1">IFERROR(IF($C3753="","",VLOOKUP(FİLTRE!$C3753,'SKT LİSTESİ'!$F:$AJ,22,0)),"")</f>
        <v/>
      </c>
      <c r="O3753" s="136" t="str">
        <f ca="1">IFERROR(IF($C3753="","",VLOOKUP(FİLTRE!$C3753,'SKT LİSTESİ'!$F:$AJ,23,0)),"")</f>
        <v/>
      </c>
      <c r="P3753" s="31"/>
      <c r="Q3753" s="31"/>
      <c r="R3753" s="137" t="str">
        <f ca="1">(IFERROR(IF($C3753="","",VLOOKUP(FİLTRE!$C3753,'SKT LİSTESİ'!$F:$AJ,15,0)),""))</f>
        <v/>
      </c>
      <c r="S3753" s="138" t="str">
        <f ca="1">IFERROR(IF($C3753="","",VLOOKUP(FİLTRE!$C3753,'SKT LİSTESİ'!$F:$AJ,16,0)),"")</f>
        <v/>
      </c>
      <c r="AF3753" s="179" t="str">
        <f t="shared" ca="1" si="234"/>
        <v/>
      </c>
      <c r="AG3753" s="179">
        <f t="shared" ca="1" si="235"/>
        <v>0</v>
      </c>
      <c r="AH3753" s="179">
        <f t="shared" ca="1" si="236"/>
        <v>0</v>
      </c>
    </row>
    <row r="3754" spans="2:34" ht="15.75" x14ac:dyDescent="0.25">
      <c r="B3754">
        <f t="shared" ca="1" si="233"/>
        <v>3742</v>
      </c>
      <c r="C3754" t="str">
        <f ca="1">IFERROR(VLOOKUP(B3754,'SKT LİSTESİ'!F:F,1,0),"")</f>
        <v/>
      </c>
      <c r="E3754" s="128" t="str">
        <f ca="1">IFERROR(IF($C3754="","",VLOOKUP(FİLTRE!$C3754,'SKT LİSTESİ'!$F:$S,5,0)),"")</f>
        <v/>
      </c>
      <c r="F3754" s="129" t="str">
        <f ca="1">IFERROR(IF($C3754="","",VLOOKUP(FİLTRE!$C3754,'SKT LİSTESİ'!$F:$S,7,0)),"")</f>
        <v/>
      </c>
      <c r="G3754" s="130" t="str">
        <f ca="1">IFERROR(IF($C3754="","",VLOOKUP(FİLTRE!$C3754,'SKT LİSTESİ'!$F:$S,8,0)),"")</f>
        <v/>
      </c>
      <c r="H3754" s="131" t="str">
        <f ca="1">IF(E3754="","",IF($C3754="","",VLOOKUP(FİLTRE!$C3754,'SKT LİSTESİ'!$F:$S,9,0)))</f>
        <v/>
      </c>
      <c r="I3754" s="132" t="str">
        <f ca="1">IFERROR(IF($C3754="","",VLOOKUP(FİLTRE!$C3754,'SKT LİSTESİ'!$F:$S,10,0)),"")</f>
        <v/>
      </c>
      <c r="J3754" s="133" t="str">
        <f ca="1">IFERROR(IF($C3754="","",VLOOKUP(FİLTRE!$C3754,'SKT LİSTESİ'!$F:$S,11,0)),"")</f>
        <v/>
      </c>
      <c r="K3754" s="134" t="str">
        <f ca="1">IFERROR(IF($C3754="","",VLOOKUP(FİLTRE!$C3754,'SKT LİSTESİ'!$F:$S,12,0)),"")</f>
        <v/>
      </c>
      <c r="L3754" s="134" t="str">
        <f ca="1">IFERROR(IF($C3754="","",VLOOKUP(FİLTRE!$C3754,'SKT LİSTESİ'!$F:$S,13,0)),"")</f>
        <v/>
      </c>
      <c r="M3754" s="135" t="str">
        <f ca="1">IFERROR(IF($C3754="","",VLOOKUP(FİLTRE!$C3754,'SKT LİSTESİ'!$F:$AJ,14,0)),"")</f>
        <v/>
      </c>
      <c r="N3754" s="31" t="str">
        <f ca="1">IFERROR(IF($C3754="","",VLOOKUP(FİLTRE!$C3754,'SKT LİSTESİ'!$F:$AJ,22,0)),"")</f>
        <v/>
      </c>
      <c r="O3754" s="136" t="str">
        <f ca="1">IFERROR(IF($C3754="","",VLOOKUP(FİLTRE!$C3754,'SKT LİSTESİ'!$F:$AJ,23,0)),"")</f>
        <v/>
      </c>
      <c r="P3754" s="31"/>
      <c r="Q3754" s="31"/>
      <c r="R3754" s="137" t="str">
        <f ca="1">(IFERROR(IF($C3754="","",VLOOKUP(FİLTRE!$C3754,'SKT LİSTESİ'!$F:$AJ,15,0)),""))</f>
        <v/>
      </c>
      <c r="S3754" s="138" t="str">
        <f ca="1">IFERROR(IF($C3754="","",VLOOKUP(FİLTRE!$C3754,'SKT LİSTESİ'!$F:$AJ,16,0)),"")</f>
        <v/>
      </c>
      <c r="AF3754" s="179" t="str">
        <f t="shared" ca="1" si="234"/>
        <v/>
      </c>
      <c r="AG3754" s="179">
        <f t="shared" ca="1" si="235"/>
        <v>0</v>
      </c>
      <c r="AH3754" s="179">
        <f t="shared" ca="1" si="236"/>
        <v>0</v>
      </c>
    </row>
    <row r="3755" spans="2:34" ht="15.75" x14ac:dyDescent="0.25">
      <c r="B3755">
        <f t="shared" ca="1" si="233"/>
        <v>3743</v>
      </c>
      <c r="C3755" t="str">
        <f ca="1">IFERROR(VLOOKUP(B3755,'SKT LİSTESİ'!F:F,1,0),"")</f>
        <v/>
      </c>
      <c r="E3755" s="128" t="str">
        <f ca="1">IFERROR(IF($C3755="","",VLOOKUP(FİLTRE!$C3755,'SKT LİSTESİ'!$F:$S,5,0)),"")</f>
        <v/>
      </c>
      <c r="F3755" s="129" t="str">
        <f ca="1">IFERROR(IF($C3755="","",VLOOKUP(FİLTRE!$C3755,'SKT LİSTESİ'!$F:$S,7,0)),"")</f>
        <v/>
      </c>
      <c r="G3755" s="130" t="str">
        <f ca="1">IFERROR(IF($C3755="","",VLOOKUP(FİLTRE!$C3755,'SKT LİSTESİ'!$F:$S,8,0)),"")</f>
        <v/>
      </c>
      <c r="H3755" s="131" t="str">
        <f ca="1">IF(E3755="","",IF($C3755="","",VLOOKUP(FİLTRE!$C3755,'SKT LİSTESİ'!$F:$S,9,0)))</f>
        <v/>
      </c>
      <c r="I3755" s="132" t="str">
        <f ca="1">IFERROR(IF($C3755="","",VLOOKUP(FİLTRE!$C3755,'SKT LİSTESİ'!$F:$S,10,0)),"")</f>
        <v/>
      </c>
      <c r="J3755" s="133" t="str">
        <f ca="1">IFERROR(IF($C3755="","",VLOOKUP(FİLTRE!$C3755,'SKT LİSTESİ'!$F:$S,11,0)),"")</f>
        <v/>
      </c>
      <c r="K3755" s="134" t="str">
        <f ca="1">IFERROR(IF($C3755="","",VLOOKUP(FİLTRE!$C3755,'SKT LİSTESİ'!$F:$S,12,0)),"")</f>
        <v/>
      </c>
      <c r="L3755" s="134" t="str">
        <f ca="1">IFERROR(IF($C3755="","",VLOOKUP(FİLTRE!$C3755,'SKT LİSTESİ'!$F:$S,13,0)),"")</f>
        <v/>
      </c>
      <c r="M3755" s="135" t="str">
        <f ca="1">IFERROR(IF($C3755="","",VLOOKUP(FİLTRE!$C3755,'SKT LİSTESİ'!$F:$AJ,14,0)),"")</f>
        <v/>
      </c>
      <c r="N3755" s="31" t="str">
        <f ca="1">IFERROR(IF($C3755="","",VLOOKUP(FİLTRE!$C3755,'SKT LİSTESİ'!$F:$AJ,22,0)),"")</f>
        <v/>
      </c>
      <c r="O3755" s="136" t="str">
        <f ca="1">IFERROR(IF($C3755="","",VLOOKUP(FİLTRE!$C3755,'SKT LİSTESİ'!$F:$AJ,23,0)),"")</f>
        <v/>
      </c>
      <c r="P3755" s="31"/>
      <c r="Q3755" s="31"/>
      <c r="R3755" s="137" t="str">
        <f ca="1">(IFERROR(IF($C3755="","",VLOOKUP(FİLTRE!$C3755,'SKT LİSTESİ'!$F:$AJ,15,0)),""))</f>
        <v/>
      </c>
      <c r="S3755" s="138" t="str">
        <f ca="1">IFERROR(IF($C3755="","",VLOOKUP(FİLTRE!$C3755,'SKT LİSTESİ'!$F:$AJ,16,0)),"")</f>
        <v/>
      </c>
      <c r="AF3755" s="179" t="str">
        <f t="shared" ca="1" si="234"/>
        <v/>
      </c>
      <c r="AG3755" s="179">
        <f t="shared" ca="1" si="235"/>
        <v>0</v>
      </c>
      <c r="AH3755" s="179">
        <f t="shared" ca="1" si="236"/>
        <v>0</v>
      </c>
    </row>
    <row r="3756" spans="2:34" ht="15.75" x14ac:dyDescent="0.25">
      <c r="B3756">
        <f t="shared" ca="1" si="233"/>
        <v>3744</v>
      </c>
      <c r="C3756" t="str">
        <f ca="1">IFERROR(VLOOKUP(B3756,'SKT LİSTESİ'!F:F,1,0),"")</f>
        <v/>
      </c>
      <c r="E3756" s="128" t="str">
        <f ca="1">IFERROR(IF($C3756="","",VLOOKUP(FİLTRE!$C3756,'SKT LİSTESİ'!$F:$S,5,0)),"")</f>
        <v/>
      </c>
      <c r="F3756" s="129" t="str">
        <f ca="1">IFERROR(IF($C3756="","",VLOOKUP(FİLTRE!$C3756,'SKT LİSTESİ'!$F:$S,7,0)),"")</f>
        <v/>
      </c>
      <c r="G3756" s="130" t="str">
        <f ca="1">IFERROR(IF($C3756="","",VLOOKUP(FİLTRE!$C3756,'SKT LİSTESİ'!$F:$S,8,0)),"")</f>
        <v/>
      </c>
      <c r="H3756" s="131" t="str">
        <f ca="1">IF(E3756="","",IF($C3756="","",VLOOKUP(FİLTRE!$C3756,'SKT LİSTESİ'!$F:$S,9,0)))</f>
        <v/>
      </c>
      <c r="I3756" s="132" t="str">
        <f ca="1">IFERROR(IF($C3756="","",VLOOKUP(FİLTRE!$C3756,'SKT LİSTESİ'!$F:$S,10,0)),"")</f>
        <v/>
      </c>
      <c r="J3756" s="133" t="str">
        <f ca="1">IFERROR(IF($C3756="","",VLOOKUP(FİLTRE!$C3756,'SKT LİSTESİ'!$F:$S,11,0)),"")</f>
        <v/>
      </c>
      <c r="K3756" s="134" t="str">
        <f ca="1">IFERROR(IF($C3756="","",VLOOKUP(FİLTRE!$C3756,'SKT LİSTESİ'!$F:$S,12,0)),"")</f>
        <v/>
      </c>
      <c r="L3756" s="134" t="str">
        <f ca="1">IFERROR(IF($C3756="","",VLOOKUP(FİLTRE!$C3756,'SKT LİSTESİ'!$F:$S,13,0)),"")</f>
        <v/>
      </c>
      <c r="M3756" s="135" t="str">
        <f ca="1">IFERROR(IF($C3756="","",VLOOKUP(FİLTRE!$C3756,'SKT LİSTESİ'!$F:$AJ,14,0)),"")</f>
        <v/>
      </c>
      <c r="N3756" s="31" t="str">
        <f ca="1">IFERROR(IF($C3756="","",VLOOKUP(FİLTRE!$C3756,'SKT LİSTESİ'!$F:$AJ,22,0)),"")</f>
        <v/>
      </c>
      <c r="O3756" s="136" t="str">
        <f ca="1">IFERROR(IF($C3756="","",VLOOKUP(FİLTRE!$C3756,'SKT LİSTESİ'!$F:$AJ,23,0)),"")</f>
        <v/>
      </c>
      <c r="P3756" s="31"/>
      <c r="Q3756" s="31"/>
      <c r="R3756" s="137" t="str">
        <f ca="1">(IFERROR(IF($C3756="","",VLOOKUP(FİLTRE!$C3756,'SKT LİSTESİ'!$F:$AJ,15,0)),""))</f>
        <v/>
      </c>
      <c r="S3756" s="138" t="str">
        <f ca="1">IFERROR(IF($C3756="","",VLOOKUP(FİLTRE!$C3756,'SKT LİSTESİ'!$F:$AJ,16,0)),"")</f>
        <v/>
      </c>
      <c r="AF3756" s="179" t="str">
        <f t="shared" ca="1" si="234"/>
        <v/>
      </c>
      <c r="AG3756" s="179">
        <f t="shared" ca="1" si="235"/>
        <v>0</v>
      </c>
      <c r="AH3756" s="179">
        <f t="shared" ca="1" si="236"/>
        <v>0</v>
      </c>
    </row>
    <row r="3757" spans="2:34" ht="15.75" x14ac:dyDescent="0.25">
      <c r="B3757">
        <f t="shared" ca="1" si="233"/>
        <v>3745</v>
      </c>
      <c r="C3757" t="str">
        <f ca="1">IFERROR(VLOOKUP(B3757,'SKT LİSTESİ'!F:F,1,0),"")</f>
        <v/>
      </c>
      <c r="E3757" s="128" t="str">
        <f ca="1">IFERROR(IF($C3757="","",VLOOKUP(FİLTRE!$C3757,'SKT LİSTESİ'!$F:$S,5,0)),"")</f>
        <v/>
      </c>
      <c r="F3757" s="129" t="str">
        <f ca="1">IFERROR(IF($C3757="","",VLOOKUP(FİLTRE!$C3757,'SKT LİSTESİ'!$F:$S,7,0)),"")</f>
        <v/>
      </c>
      <c r="G3757" s="130" t="str">
        <f ca="1">IFERROR(IF($C3757="","",VLOOKUP(FİLTRE!$C3757,'SKT LİSTESİ'!$F:$S,8,0)),"")</f>
        <v/>
      </c>
      <c r="H3757" s="131" t="str">
        <f ca="1">IF(E3757="","",IF($C3757="","",VLOOKUP(FİLTRE!$C3757,'SKT LİSTESİ'!$F:$S,9,0)))</f>
        <v/>
      </c>
      <c r="I3757" s="132" t="str">
        <f ca="1">IFERROR(IF($C3757="","",VLOOKUP(FİLTRE!$C3757,'SKT LİSTESİ'!$F:$S,10,0)),"")</f>
        <v/>
      </c>
      <c r="J3757" s="133" t="str">
        <f ca="1">IFERROR(IF($C3757="","",VLOOKUP(FİLTRE!$C3757,'SKT LİSTESİ'!$F:$S,11,0)),"")</f>
        <v/>
      </c>
      <c r="K3757" s="134" t="str">
        <f ca="1">IFERROR(IF($C3757="","",VLOOKUP(FİLTRE!$C3757,'SKT LİSTESİ'!$F:$S,12,0)),"")</f>
        <v/>
      </c>
      <c r="L3757" s="134" t="str">
        <f ca="1">IFERROR(IF($C3757="","",VLOOKUP(FİLTRE!$C3757,'SKT LİSTESİ'!$F:$S,13,0)),"")</f>
        <v/>
      </c>
      <c r="M3757" s="135" t="str">
        <f ca="1">IFERROR(IF($C3757="","",VLOOKUP(FİLTRE!$C3757,'SKT LİSTESİ'!$F:$AJ,14,0)),"")</f>
        <v/>
      </c>
      <c r="N3757" s="31" t="str">
        <f ca="1">IFERROR(IF($C3757="","",VLOOKUP(FİLTRE!$C3757,'SKT LİSTESİ'!$F:$AJ,22,0)),"")</f>
        <v/>
      </c>
      <c r="O3757" s="136" t="str">
        <f ca="1">IFERROR(IF($C3757="","",VLOOKUP(FİLTRE!$C3757,'SKT LİSTESİ'!$F:$AJ,23,0)),"")</f>
        <v/>
      </c>
      <c r="P3757" s="31"/>
      <c r="Q3757" s="31"/>
      <c r="R3757" s="137" t="str">
        <f ca="1">(IFERROR(IF($C3757="","",VLOOKUP(FİLTRE!$C3757,'SKT LİSTESİ'!$F:$AJ,15,0)),""))</f>
        <v/>
      </c>
      <c r="S3757" s="138" t="str">
        <f ca="1">IFERROR(IF($C3757="","",VLOOKUP(FİLTRE!$C3757,'SKT LİSTESİ'!$F:$AJ,16,0)),"")</f>
        <v/>
      </c>
      <c r="AF3757" s="179" t="str">
        <f t="shared" ca="1" si="234"/>
        <v/>
      </c>
      <c r="AG3757" s="179">
        <f t="shared" ca="1" si="235"/>
        <v>0</v>
      </c>
      <c r="AH3757" s="179">
        <f t="shared" ca="1" si="236"/>
        <v>0</v>
      </c>
    </row>
    <row r="3758" spans="2:34" ht="15.75" x14ac:dyDescent="0.25">
      <c r="B3758">
        <f t="shared" ca="1" si="233"/>
        <v>3746</v>
      </c>
      <c r="C3758" t="str">
        <f ca="1">IFERROR(VLOOKUP(B3758,'SKT LİSTESİ'!F:F,1,0),"")</f>
        <v/>
      </c>
      <c r="E3758" s="128" t="str">
        <f ca="1">IFERROR(IF($C3758="","",VLOOKUP(FİLTRE!$C3758,'SKT LİSTESİ'!$F:$S,5,0)),"")</f>
        <v/>
      </c>
      <c r="F3758" s="129" t="str">
        <f ca="1">IFERROR(IF($C3758="","",VLOOKUP(FİLTRE!$C3758,'SKT LİSTESİ'!$F:$S,7,0)),"")</f>
        <v/>
      </c>
      <c r="G3758" s="130" t="str">
        <f ca="1">IFERROR(IF($C3758="","",VLOOKUP(FİLTRE!$C3758,'SKT LİSTESİ'!$F:$S,8,0)),"")</f>
        <v/>
      </c>
      <c r="H3758" s="131" t="str">
        <f ca="1">IF(E3758="","",IF($C3758="","",VLOOKUP(FİLTRE!$C3758,'SKT LİSTESİ'!$F:$S,9,0)))</f>
        <v/>
      </c>
      <c r="I3758" s="132" t="str">
        <f ca="1">IFERROR(IF($C3758="","",VLOOKUP(FİLTRE!$C3758,'SKT LİSTESİ'!$F:$S,10,0)),"")</f>
        <v/>
      </c>
      <c r="J3758" s="133" t="str">
        <f ca="1">IFERROR(IF($C3758="","",VLOOKUP(FİLTRE!$C3758,'SKT LİSTESİ'!$F:$S,11,0)),"")</f>
        <v/>
      </c>
      <c r="K3758" s="134" t="str">
        <f ca="1">IFERROR(IF($C3758="","",VLOOKUP(FİLTRE!$C3758,'SKT LİSTESİ'!$F:$S,12,0)),"")</f>
        <v/>
      </c>
      <c r="L3758" s="134" t="str">
        <f ca="1">IFERROR(IF($C3758="","",VLOOKUP(FİLTRE!$C3758,'SKT LİSTESİ'!$F:$S,13,0)),"")</f>
        <v/>
      </c>
      <c r="M3758" s="135" t="str">
        <f ca="1">IFERROR(IF($C3758="","",VLOOKUP(FİLTRE!$C3758,'SKT LİSTESİ'!$F:$AJ,14,0)),"")</f>
        <v/>
      </c>
      <c r="N3758" s="31" t="str">
        <f ca="1">IFERROR(IF($C3758="","",VLOOKUP(FİLTRE!$C3758,'SKT LİSTESİ'!$F:$AJ,22,0)),"")</f>
        <v/>
      </c>
      <c r="O3758" s="136" t="str">
        <f ca="1">IFERROR(IF($C3758="","",VLOOKUP(FİLTRE!$C3758,'SKT LİSTESİ'!$F:$AJ,23,0)),"")</f>
        <v/>
      </c>
      <c r="P3758" s="31"/>
      <c r="Q3758" s="31"/>
      <c r="R3758" s="137" t="str">
        <f ca="1">(IFERROR(IF($C3758="","",VLOOKUP(FİLTRE!$C3758,'SKT LİSTESİ'!$F:$AJ,15,0)),""))</f>
        <v/>
      </c>
      <c r="S3758" s="138" t="str">
        <f ca="1">IFERROR(IF($C3758="","",VLOOKUP(FİLTRE!$C3758,'SKT LİSTESİ'!$F:$AJ,16,0)),"")</f>
        <v/>
      </c>
      <c r="AF3758" s="179" t="str">
        <f t="shared" ca="1" si="234"/>
        <v/>
      </c>
      <c r="AG3758" s="179">
        <f t="shared" ca="1" si="235"/>
        <v>0</v>
      </c>
      <c r="AH3758" s="179">
        <f t="shared" ca="1" si="236"/>
        <v>0</v>
      </c>
    </row>
    <row r="3759" spans="2:34" ht="15.75" x14ac:dyDescent="0.25">
      <c r="B3759">
        <f t="shared" ca="1" si="233"/>
        <v>3747</v>
      </c>
      <c r="C3759" t="str">
        <f ca="1">IFERROR(VLOOKUP(B3759,'SKT LİSTESİ'!F:F,1,0),"")</f>
        <v/>
      </c>
      <c r="E3759" s="128" t="str">
        <f ca="1">IFERROR(IF($C3759="","",VLOOKUP(FİLTRE!$C3759,'SKT LİSTESİ'!$F:$S,5,0)),"")</f>
        <v/>
      </c>
      <c r="F3759" s="129" t="str">
        <f ca="1">IFERROR(IF($C3759="","",VLOOKUP(FİLTRE!$C3759,'SKT LİSTESİ'!$F:$S,7,0)),"")</f>
        <v/>
      </c>
      <c r="G3759" s="130" t="str">
        <f ca="1">IFERROR(IF($C3759="","",VLOOKUP(FİLTRE!$C3759,'SKT LİSTESİ'!$F:$S,8,0)),"")</f>
        <v/>
      </c>
      <c r="H3759" s="131" t="str">
        <f ca="1">IF(E3759="","",IF($C3759="","",VLOOKUP(FİLTRE!$C3759,'SKT LİSTESİ'!$F:$S,9,0)))</f>
        <v/>
      </c>
      <c r="I3759" s="132" t="str">
        <f ca="1">IFERROR(IF($C3759="","",VLOOKUP(FİLTRE!$C3759,'SKT LİSTESİ'!$F:$S,10,0)),"")</f>
        <v/>
      </c>
      <c r="J3759" s="133" t="str">
        <f ca="1">IFERROR(IF($C3759="","",VLOOKUP(FİLTRE!$C3759,'SKT LİSTESİ'!$F:$S,11,0)),"")</f>
        <v/>
      </c>
      <c r="K3759" s="134" t="str">
        <f ca="1">IFERROR(IF($C3759="","",VLOOKUP(FİLTRE!$C3759,'SKT LİSTESİ'!$F:$S,12,0)),"")</f>
        <v/>
      </c>
      <c r="L3759" s="134" t="str">
        <f ca="1">IFERROR(IF($C3759="","",VLOOKUP(FİLTRE!$C3759,'SKT LİSTESİ'!$F:$S,13,0)),"")</f>
        <v/>
      </c>
      <c r="M3759" s="135" t="str">
        <f ca="1">IFERROR(IF($C3759="","",VLOOKUP(FİLTRE!$C3759,'SKT LİSTESİ'!$F:$AJ,14,0)),"")</f>
        <v/>
      </c>
      <c r="N3759" s="31" t="str">
        <f ca="1">IFERROR(IF($C3759="","",VLOOKUP(FİLTRE!$C3759,'SKT LİSTESİ'!$F:$AJ,22,0)),"")</f>
        <v/>
      </c>
      <c r="O3759" s="136" t="str">
        <f ca="1">IFERROR(IF($C3759="","",VLOOKUP(FİLTRE!$C3759,'SKT LİSTESİ'!$F:$AJ,23,0)),"")</f>
        <v/>
      </c>
      <c r="P3759" s="31"/>
      <c r="Q3759" s="31"/>
      <c r="R3759" s="137" t="str">
        <f ca="1">(IFERROR(IF($C3759="","",VLOOKUP(FİLTRE!$C3759,'SKT LİSTESİ'!$F:$AJ,15,0)),""))</f>
        <v/>
      </c>
      <c r="S3759" s="138" t="str">
        <f ca="1">IFERROR(IF($C3759="","",VLOOKUP(FİLTRE!$C3759,'SKT LİSTESİ'!$F:$AJ,16,0)),"")</f>
        <v/>
      </c>
      <c r="AF3759" s="179" t="str">
        <f t="shared" ca="1" si="234"/>
        <v/>
      </c>
      <c r="AG3759" s="179">
        <f t="shared" ca="1" si="235"/>
        <v>0</v>
      </c>
      <c r="AH3759" s="179">
        <f t="shared" ca="1" si="236"/>
        <v>0</v>
      </c>
    </row>
    <row r="3760" spans="2:34" ht="15.75" x14ac:dyDescent="0.25">
      <c r="B3760">
        <f t="shared" ca="1" si="233"/>
        <v>3748</v>
      </c>
      <c r="C3760" t="str">
        <f ca="1">IFERROR(VLOOKUP(B3760,'SKT LİSTESİ'!F:F,1,0),"")</f>
        <v/>
      </c>
      <c r="E3760" s="128" t="str">
        <f ca="1">IFERROR(IF($C3760="","",VLOOKUP(FİLTRE!$C3760,'SKT LİSTESİ'!$F:$S,5,0)),"")</f>
        <v/>
      </c>
      <c r="F3760" s="129" t="str">
        <f ca="1">IFERROR(IF($C3760="","",VLOOKUP(FİLTRE!$C3760,'SKT LİSTESİ'!$F:$S,7,0)),"")</f>
        <v/>
      </c>
      <c r="G3760" s="130" t="str">
        <f ca="1">IFERROR(IF($C3760="","",VLOOKUP(FİLTRE!$C3760,'SKT LİSTESİ'!$F:$S,8,0)),"")</f>
        <v/>
      </c>
      <c r="H3760" s="131" t="str">
        <f ca="1">IF(E3760="","",IF($C3760="","",VLOOKUP(FİLTRE!$C3760,'SKT LİSTESİ'!$F:$S,9,0)))</f>
        <v/>
      </c>
      <c r="I3760" s="132" t="str">
        <f ca="1">IFERROR(IF($C3760="","",VLOOKUP(FİLTRE!$C3760,'SKT LİSTESİ'!$F:$S,10,0)),"")</f>
        <v/>
      </c>
      <c r="J3760" s="133" t="str">
        <f ca="1">IFERROR(IF($C3760="","",VLOOKUP(FİLTRE!$C3760,'SKT LİSTESİ'!$F:$S,11,0)),"")</f>
        <v/>
      </c>
      <c r="K3760" s="134" t="str">
        <f ca="1">IFERROR(IF($C3760="","",VLOOKUP(FİLTRE!$C3760,'SKT LİSTESİ'!$F:$S,12,0)),"")</f>
        <v/>
      </c>
      <c r="L3760" s="134" t="str">
        <f ca="1">IFERROR(IF($C3760="","",VLOOKUP(FİLTRE!$C3760,'SKT LİSTESİ'!$F:$S,13,0)),"")</f>
        <v/>
      </c>
      <c r="M3760" s="135" t="str">
        <f ca="1">IFERROR(IF($C3760="","",VLOOKUP(FİLTRE!$C3760,'SKT LİSTESİ'!$F:$AJ,14,0)),"")</f>
        <v/>
      </c>
      <c r="N3760" s="31" t="str">
        <f ca="1">IFERROR(IF($C3760="","",VLOOKUP(FİLTRE!$C3760,'SKT LİSTESİ'!$F:$AJ,22,0)),"")</f>
        <v/>
      </c>
      <c r="O3760" s="136" t="str">
        <f ca="1">IFERROR(IF($C3760="","",VLOOKUP(FİLTRE!$C3760,'SKT LİSTESİ'!$F:$AJ,23,0)),"")</f>
        <v/>
      </c>
      <c r="P3760" s="31"/>
      <c r="Q3760" s="31"/>
      <c r="R3760" s="137" t="str">
        <f ca="1">(IFERROR(IF($C3760="","",VLOOKUP(FİLTRE!$C3760,'SKT LİSTESİ'!$F:$AJ,15,0)),""))</f>
        <v/>
      </c>
      <c r="S3760" s="138" t="str">
        <f ca="1">IFERROR(IF($C3760="","",VLOOKUP(FİLTRE!$C3760,'SKT LİSTESİ'!$F:$AJ,16,0)),"")</f>
        <v/>
      </c>
      <c r="AF3760" s="179" t="str">
        <f t="shared" ca="1" si="234"/>
        <v/>
      </c>
      <c r="AG3760" s="179">
        <f t="shared" ca="1" si="235"/>
        <v>0</v>
      </c>
      <c r="AH3760" s="179">
        <f t="shared" ca="1" si="236"/>
        <v>0</v>
      </c>
    </row>
    <row r="3761" spans="2:34" ht="15.75" x14ac:dyDescent="0.25">
      <c r="B3761">
        <f t="shared" ca="1" si="233"/>
        <v>3749</v>
      </c>
      <c r="C3761" t="str">
        <f ca="1">IFERROR(VLOOKUP(B3761,'SKT LİSTESİ'!F:F,1,0),"")</f>
        <v/>
      </c>
      <c r="E3761" s="128" t="str">
        <f ca="1">IFERROR(IF($C3761="","",VLOOKUP(FİLTRE!$C3761,'SKT LİSTESİ'!$F:$S,5,0)),"")</f>
        <v/>
      </c>
      <c r="F3761" s="129" t="str">
        <f ca="1">IFERROR(IF($C3761="","",VLOOKUP(FİLTRE!$C3761,'SKT LİSTESİ'!$F:$S,7,0)),"")</f>
        <v/>
      </c>
      <c r="G3761" s="130" t="str">
        <f ca="1">IFERROR(IF($C3761="","",VLOOKUP(FİLTRE!$C3761,'SKT LİSTESİ'!$F:$S,8,0)),"")</f>
        <v/>
      </c>
      <c r="H3761" s="131" t="str">
        <f ca="1">IF(E3761="","",IF($C3761="","",VLOOKUP(FİLTRE!$C3761,'SKT LİSTESİ'!$F:$S,9,0)))</f>
        <v/>
      </c>
      <c r="I3761" s="132" t="str">
        <f ca="1">IFERROR(IF($C3761="","",VLOOKUP(FİLTRE!$C3761,'SKT LİSTESİ'!$F:$S,10,0)),"")</f>
        <v/>
      </c>
      <c r="J3761" s="133" t="str">
        <f ca="1">IFERROR(IF($C3761="","",VLOOKUP(FİLTRE!$C3761,'SKT LİSTESİ'!$F:$S,11,0)),"")</f>
        <v/>
      </c>
      <c r="K3761" s="134" t="str">
        <f ca="1">IFERROR(IF($C3761="","",VLOOKUP(FİLTRE!$C3761,'SKT LİSTESİ'!$F:$S,12,0)),"")</f>
        <v/>
      </c>
      <c r="L3761" s="134" t="str">
        <f ca="1">IFERROR(IF($C3761="","",VLOOKUP(FİLTRE!$C3761,'SKT LİSTESİ'!$F:$S,13,0)),"")</f>
        <v/>
      </c>
      <c r="M3761" s="135" t="str">
        <f ca="1">IFERROR(IF($C3761="","",VLOOKUP(FİLTRE!$C3761,'SKT LİSTESİ'!$F:$AJ,14,0)),"")</f>
        <v/>
      </c>
      <c r="N3761" s="31" t="str">
        <f ca="1">IFERROR(IF($C3761="","",VLOOKUP(FİLTRE!$C3761,'SKT LİSTESİ'!$F:$AJ,22,0)),"")</f>
        <v/>
      </c>
      <c r="O3761" s="136" t="str">
        <f ca="1">IFERROR(IF($C3761="","",VLOOKUP(FİLTRE!$C3761,'SKT LİSTESİ'!$F:$AJ,23,0)),"")</f>
        <v/>
      </c>
      <c r="P3761" s="31"/>
      <c r="Q3761" s="31"/>
      <c r="R3761" s="137" t="str">
        <f ca="1">(IFERROR(IF($C3761="","",VLOOKUP(FİLTRE!$C3761,'SKT LİSTESİ'!$F:$AJ,15,0)),""))</f>
        <v/>
      </c>
      <c r="S3761" s="138" t="str">
        <f ca="1">IFERROR(IF($C3761="","",VLOOKUP(FİLTRE!$C3761,'SKT LİSTESİ'!$F:$AJ,16,0)),"")</f>
        <v/>
      </c>
      <c r="AF3761" s="179" t="str">
        <f t="shared" ca="1" si="234"/>
        <v/>
      </c>
      <c r="AG3761" s="179">
        <f t="shared" ca="1" si="235"/>
        <v>0</v>
      </c>
      <c r="AH3761" s="179">
        <f t="shared" ca="1" si="236"/>
        <v>0</v>
      </c>
    </row>
    <row r="3762" spans="2:34" ht="15.75" x14ac:dyDescent="0.25">
      <c r="B3762">
        <f t="shared" ca="1" si="233"/>
        <v>3750</v>
      </c>
      <c r="C3762" t="str">
        <f ca="1">IFERROR(VLOOKUP(B3762,'SKT LİSTESİ'!F:F,1,0),"")</f>
        <v/>
      </c>
      <c r="E3762" s="128" t="str">
        <f ca="1">IFERROR(IF($C3762="","",VLOOKUP(FİLTRE!$C3762,'SKT LİSTESİ'!$F:$S,5,0)),"")</f>
        <v/>
      </c>
      <c r="F3762" s="129" t="str">
        <f ca="1">IFERROR(IF($C3762="","",VLOOKUP(FİLTRE!$C3762,'SKT LİSTESİ'!$F:$S,7,0)),"")</f>
        <v/>
      </c>
      <c r="G3762" s="130" t="str">
        <f ca="1">IFERROR(IF($C3762="","",VLOOKUP(FİLTRE!$C3762,'SKT LİSTESİ'!$F:$S,8,0)),"")</f>
        <v/>
      </c>
      <c r="H3762" s="131" t="str">
        <f ca="1">IF(E3762="","",IF($C3762="","",VLOOKUP(FİLTRE!$C3762,'SKT LİSTESİ'!$F:$S,9,0)))</f>
        <v/>
      </c>
      <c r="I3762" s="132" t="str">
        <f ca="1">IFERROR(IF($C3762="","",VLOOKUP(FİLTRE!$C3762,'SKT LİSTESİ'!$F:$S,10,0)),"")</f>
        <v/>
      </c>
      <c r="J3762" s="133" t="str">
        <f ca="1">IFERROR(IF($C3762="","",VLOOKUP(FİLTRE!$C3762,'SKT LİSTESİ'!$F:$S,11,0)),"")</f>
        <v/>
      </c>
      <c r="K3762" s="134" t="str">
        <f ca="1">IFERROR(IF($C3762="","",VLOOKUP(FİLTRE!$C3762,'SKT LİSTESİ'!$F:$S,12,0)),"")</f>
        <v/>
      </c>
      <c r="L3762" s="134" t="str">
        <f ca="1">IFERROR(IF($C3762="","",VLOOKUP(FİLTRE!$C3762,'SKT LİSTESİ'!$F:$S,13,0)),"")</f>
        <v/>
      </c>
      <c r="M3762" s="135" t="str">
        <f ca="1">IFERROR(IF($C3762="","",VLOOKUP(FİLTRE!$C3762,'SKT LİSTESİ'!$F:$AJ,14,0)),"")</f>
        <v/>
      </c>
      <c r="N3762" s="31" t="str">
        <f ca="1">IFERROR(IF($C3762="","",VLOOKUP(FİLTRE!$C3762,'SKT LİSTESİ'!$F:$AJ,22,0)),"")</f>
        <v/>
      </c>
      <c r="O3762" s="136" t="str">
        <f ca="1">IFERROR(IF($C3762="","",VLOOKUP(FİLTRE!$C3762,'SKT LİSTESİ'!$F:$AJ,23,0)),"")</f>
        <v/>
      </c>
      <c r="P3762" s="31"/>
      <c r="Q3762" s="31"/>
      <c r="R3762" s="137" t="str">
        <f ca="1">(IFERROR(IF($C3762="","",VLOOKUP(FİLTRE!$C3762,'SKT LİSTESİ'!$F:$AJ,15,0)),""))</f>
        <v/>
      </c>
      <c r="S3762" s="138" t="str">
        <f ca="1">IFERROR(IF($C3762="","",VLOOKUP(FİLTRE!$C3762,'SKT LİSTESİ'!$F:$AJ,16,0)),"")</f>
        <v/>
      </c>
      <c r="AF3762" s="179" t="str">
        <f t="shared" ca="1" si="234"/>
        <v/>
      </c>
      <c r="AG3762" s="179">
        <f t="shared" ca="1" si="235"/>
        <v>0</v>
      </c>
      <c r="AH3762" s="179">
        <f t="shared" ca="1" si="236"/>
        <v>0</v>
      </c>
    </row>
    <row r="3763" spans="2:34" ht="15.75" x14ac:dyDescent="0.25">
      <c r="B3763">
        <f t="shared" ca="1" si="233"/>
        <v>3751</v>
      </c>
      <c r="C3763" t="str">
        <f ca="1">IFERROR(VLOOKUP(B3763,'SKT LİSTESİ'!F:F,1,0),"")</f>
        <v/>
      </c>
      <c r="E3763" s="128" t="str">
        <f ca="1">IFERROR(IF($C3763="","",VLOOKUP(FİLTRE!$C3763,'SKT LİSTESİ'!$F:$S,5,0)),"")</f>
        <v/>
      </c>
      <c r="F3763" s="129" t="str">
        <f ca="1">IFERROR(IF($C3763="","",VLOOKUP(FİLTRE!$C3763,'SKT LİSTESİ'!$F:$S,7,0)),"")</f>
        <v/>
      </c>
      <c r="G3763" s="130" t="str">
        <f ca="1">IFERROR(IF($C3763="","",VLOOKUP(FİLTRE!$C3763,'SKT LİSTESİ'!$F:$S,8,0)),"")</f>
        <v/>
      </c>
      <c r="H3763" s="131" t="str">
        <f ca="1">IF(E3763="","",IF($C3763="","",VLOOKUP(FİLTRE!$C3763,'SKT LİSTESİ'!$F:$S,9,0)))</f>
        <v/>
      </c>
      <c r="I3763" s="132" t="str">
        <f ca="1">IFERROR(IF($C3763="","",VLOOKUP(FİLTRE!$C3763,'SKT LİSTESİ'!$F:$S,10,0)),"")</f>
        <v/>
      </c>
      <c r="J3763" s="133" t="str">
        <f ca="1">IFERROR(IF($C3763="","",VLOOKUP(FİLTRE!$C3763,'SKT LİSTESİ'!$F:$S,11,0)),"")</f>
        <v/>
      </c>
      <c r="K3763" s="134" t="str">
        <f ca="1">IFERROR(IF($C3763="","",VLOOKUP(FİLTRE!$C3763,'SKT LİSTESİ'!$F:$S,12,0)),"")</f>
        <v/>
      </c>
      <c r="L3763" s="134" t="str">
        <f ca="1">IFERROR(IF($C3763="","",VLOOKUP(FİLTRE!$C3763,'SKT LİSTESİ'!$F:$S,13,0)),"")</f>
        <v/>
      </c>
      <c r="M3763" s="135" t="str">
        <f ca="1">IFERROR(IF($C3763="","",VLOOKUP(FİLTRE!$C3763,'SKT LİSTESİ'!$F:$AJ,14,0)),"")</f>
        <v/>
      </c>
      <c r="N3763" s="31" t="str">
        <f ca="1">IFERROR(IF($C3763="","",VLOOKUP(FİLTRE!$C3763,'SKT LİSTESİ'!$F:$AJ,22,0)),"")</f>
        <v/>
      </c>
      <c r="O3763" s="136" t="str">
        <f ca="1">IFERROR(IF($C3763="","",VLOOKUP(FİLTRE!$C3763,'SKT LİSTESİ'!$F:$AJ,23,0)),"")</f>
        <v/>
      </c>
      <c r="P3763" s="31"/>
      <c r="Q3763" s="31"/>
      <c r="R3763" s="137" t="str">
        <f ca="1">(IFERROR(IF($C3763="","",VLOOKUP(FİLTRE!$C3763,'SKT LİSTESİ'!$F:$AJ,15,0)),""))</f>
        <v/>
      </c>
      <c r="S3763" s="138" t="str">
        <f ca="1">IFERROR(IF($C3763="","",VLOOKUP(FİLTRE!$C3763,'SKT LİSTESİ'!$F:$AJ,16,0)),"")</f>
        <v/>
      </c>
      <c r="AF3763" s="179" t="str">
        <f t="shared" ca="1" si="234"/>
        <v/>
      </c>
      <c r="AG3763" s="179">
        <f t="shared" ca="1" si="235"/>
        <v>0</v>
      </c>
      <c r="AH3763" s="179">
        <f t="shared" ca="1" si="236"/>
        <v>0</v>
      </c>
    </row>
    <row r="3764" spans="2:34" ht="15.75" x14ac:dyDescent="0.25">
      <c r="B3764">
        <f t="shared" ca="1" si="233"/>
        <v>3752</v>
      </c>
      <c r="C3764" t="str">
        <f ca="1">IFERROR(VLOOKUP(B3764,'SKT LİSTESİ'!F:F,1,0),"")</f>
        <v/>
      </c>
      <c r="E3764" s="128" t="str">
        <f ca="1">IFERROR(IF($C3764="","",VLOOKUP(FİLTRE!$C3764,'SKT LİSTESİ'!$F:$S,5,0)),"")</f>
        <v/>
      </c>
      <c r="F3764" s="129" t="str">
        <f ca="1">IFERROR(IF($C3764="","",VLOOKUP(FİLTRE!$C3764,'SKT LİSTESİ'!$F:$S,7,0)),"")</f>
        <v/>
      </c>
      <c r="G3764" s="130" t="str">
        <f ca="1">IFERROR(IF($C3764="","",VLOOKUP(FİLTRE!$C3764,'SKT LİSTESİ'!$F:$S,8,0)),"")</f>
        <v/>
      </c>
      <c r="H3764" s="131" t="str">
        <f ca="1">IF(E3764="","",IF($C3764="","",VLOOKUP(FİLTRE!$C3764,'SKT LİSTESİ'!$F:$S,9,0)))</f>
        <v/>
      </c>
      <c r="I3764" s="132" t="str">
        <f ca="1">IFERROR(IF($C3764="","",VLOOKUP(FİLTRE!$C3764,'SKT LİSTESİ'!$F:$S,10,0)),"")</f>
        <v/>
      </c>
      <c r="J3764" s="133" t="str">
        <f ca="1">IFERROR(IF($C3764="","",VLOOKUP(FİLTRE!$C3764,'SKT LİSTESİ'!$F:$S,11,0)),"")</f>
        <v/>
      </c>
      <c r="K3764" s="134" t="str">
        <f ca="1">IFERROR(IF($C3764="","",VLOOKUP(FİLTRE!$C3764,'SKT LİSTESİ'!$F:$S,12,0)),"")</f>
        <v/>
      </c>
      <c r="L3764" s="134" t="str">
        <f ca="1">IFERROR(IF($C3764="","",VLOOKUP(FİLTRE!$C3764,'SKT LİSTESİ'!$F:$S,13,0)),"")</f>
        <v/>
      </c>
      <c r="M3764" s="135" t="str">
        <f ca="1">IFERROR(IF($C3764="","",VLOOKUP(FİLTRE!$C3764,'SKT LİSTESİ'!$F:$AJ,14,0)),"")</f>
        <v/>
      </c>
      <c r="N3764" s="31" t="str">
        <f ca="1">IFERROR(IF($C3764="","",VLOOKUP(FİLTRE!$C3764,'SKT LİSTESİ'!$F:$AJ,22,0)),"")</f>
        <v/>
      </c>
      <c r="O3764" s="136" t="str">
        <f ca="1">IFERROR(IF($C3764="","",VLOOKUP(FİLTRE!$C3764,'SKT LİSTESİ'!$F:$AJ,23,0)),"")</f>
        <v/>
      </c>
      <c r="P3764" s="31"/>
      <c r="Q3764" s="31"/>
      <c r="R3764" s="137" t="str">
        <f ca="1">(IFERROR(IF($C3764="","",VLOOKUP(FİLTRE!$C3764,'SKT LİSTESİ'!$F:$AJ,15,0)),""))</f>
        <v/>
      </c>
      <c r="S3764" s="138" t="str">
        <f ca="1">IFERROR(IF($C3764="","",VLOOKUP(FİLTRE!$C3764,'SKT LİSTESİ'!$F:$AJ,16,0)),"")</f>
        <v/>
      </c>
      <c r="AF3764" s="179" t="str">
        <f t="shared" ca="1" si="234"/>
        <v/>
      </c>
      <c r="AG3764" s="179">
        <f t="shared" ca="1" si="235"/>
        <v>0</v>
      </c>
      <c r="AH3764" s="179">
        <f t="shared" ca="1" si="236"/>
        <v>0</v>
      </c>
    </row>
    <row r="3765" spans="2:34" ht="15.75" x14ac:dyDescent="0.25">
      <c r="B3765">
        <f t="shared" ca="1" si="233"/>
        <v>3753</v>
      </c>
      <c r="C3765" t="str">
        <f ca="1">IFERROR(VLOOKUP(B3765,'SKT LİSTESİ'!F:F,1,0),"")</f>
        <v/>
      </c>
      <c r="E3765" s="128" t="str">
        <f ca="1">IFERROR(IF($C3765="","",VLOOKUP(FİLTRE!$C3765,'SKT LİSTESİ'!$F:$S,5,0)),"")</f>
        <v/>
      </c>
      <c r="F3765" s="129" t="str">
        <f ca="1">IFERROR(IF($C3765="","",VLOOKUP(FİLTRE!$C3765,'SKT LİSTESİ'!$F:$S,7,0)),"")</f>
        <v/>
      </c>
      <c r="G3765" s="130" t="str">
        <f ca="1">IFERROR(IF($C3765="","",VLOOKUP(FİLTRE!$C3765,'SKT LİSTESİ'!$F:$S,8,0)),"")</f>
        <v/>
      </c>
      <c r="H3765" s="131" t="str">
        <f ca="1">IF(E3765="","",IF($C3765="","",VLOOKUP(FİLTRE!$C3765,'SKT LİSTESİ'!$F:$S,9,0)))</f>
        <v/>
      </c>
      <c r="I3765" s="132" t="str">
        <f ca="1">IFERROR(IF($C3765="","",VLOOKUP(FİLTRE!$C3765,'SKT LİSTESİ'!$F:$S,10,0)),"")</f>
        <v/>
      </c>
      <c r="J3765" s="133" t="str">
        <f ca="1">IFERROR(IF($C3765="","",VLOOKUP(FİLTRE!$C3765,'SKT LİSTESİ'!$F:$S,11,0)),"")</f>
        <v/>
      </c>
      <c r="K3765" s="134" t="str">
        <f ca="1">IFERROR(IF($C3765="","",VLOOKUP(FİLTRE!$C3765,'SKT LİSTESİ'!$F:$S,12,0)),"")</f>
        <v/>
      </c>
      <c r="L3765" s="134" t="str">
        <f ca="1">IFERROR(IF($C3765="","",VLOOKUP(FİLTRE!$C3765,'SKT LİSTESİ'!$F:$S,13,0)),"")</f>
        <v/>
      </c>
      <c r="M3765" s="135" t="str">
        <f ca="1">IFERROR(IF($C3765="","",VLOOKUP(FİLTRE!$C3765,'SKT LİSTESİ'!$F:$AJ,14,0)),"")</f>
        <v/>
      </c>
      <c r="N3765" s="31" t="str">
        <f ca="1">IFERROR(IF($C3765="","",VLOOKUP(FİLTRE!$C3765,'SKT LİSTESİ'!$F:$AJ,22,0)),"")</f>
        <v/>
      </c>
      <c r="O3765" s="136" t="str">
        <f ca="1">IFERROR(IF($C3765="","",VLOOKUP(FİLTRE!$C3765,'SKT LİSTESİ'!$F:$AJ,23,0)),"")</f>
        <v/>
      </c>
      <c r="P3765" s="31"/>
      <c r="Q3765" s="31"/>
      <c r="R3765" s="137" t="str">
        <f ca="1">(IFERROR(IF($C3765="","",VLOOKUP(FİLTRE!$C3765,'SKT LİSTESİ'!$F:$AJ,15,0)),""))</f>
        <v/>
      </c>
      <c r="S3765" s="138" t="str">
        <f ca="1">IFERROR(IF($C3765="","",VLOOKUP(FİLTRE!$C3765,'SKT LİSTESİ'!$F:$AJ,16,0)),"")</f>
        <v/>
      </c>
      <c r="AF3765" s="179" t="str">
        <f t="shared" ca="1" si="234"/>
        <v/>
      </c>
      <c r="AG3765" s="179">
        <f t="shared" ca="1" si="235"/>
        <v>0</v>
      </c>
      <c r="AH3765" s="179">
        <f t="shared" ca="1" si="236"/>
        <v>0</v>
      </c>
    </row>
    <row r="3766" spans="2:34" ht="15.75" x14ac:dyDescent="0.25">
      <c r="B3766">
        <f t="shared" ca="1" si="233"/>
        <v>3754</v>
      </c>
      <c r="C3766" t="str">
        <f ca="1">IFERROR(VLOOKUP(B3766,'SKT LİSTESİ'!F:F,1,0),"")</f>
        <v/>
      </c>
      <c r="E3766" s="128" t="str">
        <f ca="1">IFERROR(IF($C3766="","",VLOOKUP(FİLTRE!$C3766,'SKT LİSTESİ'!$F:$S,5,0)),"")</f>
        <v/>
      </c>
      <c r="F3766" s="129" t="str">
        <f ca="1">IFERROR(IF($C3766="","",VLOOKUP(FİLTRE!$C3766,'SKT LİSTESİ'!$F:$S,7,0)),"")</f>
        <v/>
      </c>
      <c r="G3766" s="130" t="str">
        <f ca="1">IFERROR(IF($C3766="","",VLOOKUP(FİLTRE!$C3766,'SKT LİSTESİ'!$F:$S,8,0)),"")</f>
        <v/>
      </c>
      <c r="H3766" s="131" t="str">
        <f ca="1">IF(E3766="","",IF($C3766="","",VLOOKUP(FİLTRE!$C3766,'SKT LİSTESİ'!$F:$S,9,0)))</f>
        <v/>
      </c>
      <c r="I3766" s="132" t="str">
        <f ca="1">IFERROR(IF($C3766="","",VLOOKUP(FİLTRE!$C3766,'SKT LİSTESİ'!$F:$S,10,0)),"")</f>
        <v/>
      </c>
      <c r="J3766" s="133" t="str">
        <f ca="1">IFERROR(IF($C3766="","",VLOOKUP(FİLTRE!$C3766,'SKT LİSTESİ'!$F:$S,11,0)),"")</f>
        <v/>
      </c>
      <c r="K3766" s="134" t="str">
        <f ca="1">IFERROR(IF($C3766="","",VLOOKUP(FİLTRE!$C3766,'SKT LİSTESİ'!$F:$S,12,0)),"")</f>
        <v/>
      </c>
      <c r="L3766" s="134" t="str">
        <f ca="1">IFERROR(IF($C3766="","",VLOOKUP(FİLTRE!$C3766,'SKT LİSTESİ'!$F:$S,13,0)),"")</f>
        <v/>
      </c>
      <c r="M3766" s="135" t="str">
        <f ca="1">IFERROR(IF($C3766="","",VLOOKUP(FİLTRE!$C3766,'SKT LİSTESİ'!$F:$AJ,14,0)),"")</f>
        <v/>
      </c>
      <c r="N3766" s="31" t="str">
        <f ca="1">IFERROR(IF($C3766="","",VLOOKUP(FİLTRE!$C3766,'SKT LİSTESİ'!$F:$AJ,22,0)),"")</f>
        <v/>
      </c>
      <c r="O3766" s="136" t="str">
        <f ca="1">IFERROR(IF($C3766="","",VLOOKUP(FİLTRE!$C3766,'SKT LİSTESİ'!$F:$AJ,23,0)),"")</f>
        <v/>
      </c>
      <c r="P3766" s="31"/>
      <c r="Q3766" s="31"/>
      <c r="R3766" s="137" t="str">
        <f ca="1">(IFERROR(IF($C3766="","",VLOOKUP(FİLTRE!$C3766,'SKT LİSTESİ'!$F:$AJ,15,0)),""))</f>
        <v/>
      </c>
      <c r="S3766" s="138" t="str">
        <f ca="1">IFERROR(IF($C3766="","",VLOOKUP(FİLTRE!$C3766,'SKT LİSTESİ'!$F:$AJ,16,0)),"")</f>
        <v/>
      </c>
      <c r="AF3766" s="179" t="str">
        <f t="shared" ca="1" si="234"/>
        <v/>
      </c>
      <c r="AG3766" s="179">
        <f t="shared" ca="1" si="235"/>
        <v>0</v>
      </c>
      <c r="AH3766" s="179">
        <f t="shared" ca="1" si="236"/>
        <v>0</v>
      </c>
    </row>
    <row r="3767" spans="2:34" ht="15.75" x14ac:dyDescent="0.25">
      <c r="B3767">
        <f t="shared" ca="1" si="233"/>
        <v>3755</v>
      </c>
      <c r="C3767" t="str">
        <f ca="1">IFERROR(VLOOKUP(B3767,'SKT LİSTESİ'!F:F,1,0),"")</f>
        <v/>
      </c>
      <c r="E3767" s="128" t="str">
        <f ca="1">IFERROR(IF($C3767="","",VLOOKUP(FİLTRE!$C3767,'SKT LİSTESİ'!$F:$S,5,0)),"")</f>
        <v/>
      </c>
      <c r="F3767" s="129" t="str">
        <f ca="1">IFERROR(IF($C3767="","",VLOOKUP(FİLTRE!$C3767,'SKT LİSTESİ'!$F:$S,7,0)),"")</f>
        <v/>
      </c>
      <c r="G3767" s="130" t="str">
        <f ca="1">IFERROR(IF($C3767="","",VLOOKUP(FİLTRE!$C3767,'SKT LİSTESİ'!$F:$S,8,0)),"")</f>
        <v/>
      </c>
      <c r="H3767" s="131" t="str">
        <f ca="1">IF(E3767="","",IF($C3767="","",VLOOKUP(FİLTRE!$C3767,'SKT LİSTESİ'!$F:$S,9,0)))</f>
        <v/>
      </c>
      <c r="I3767" s="132" t="str">
        <f ca="1">IFERROR(IF($C3767="","",VLOOKUP(FİLTRE!$C3767,'SKT LİSTESİ'!$F:$S,10,0)),"")</f>
        <v/>
      </c>
      <c r="J3767" s="133" t="str">
        <f ca="1">IFERROR(IF($C3767="","",VLOOKUP(FİLTRE!$C3767,'SKT LİSTESİ'!$F:$S,11,0)),"")</f>
        <v/>
      </c>
      <c r="K3767" s="134" t="str">
        <f ca="1">IFERROR(IF($C3767="","",VLOOKUP(FİLTRE!$C3767,'SKT LİSTESİ'!$F:$S,12,0)),"")</f>
        <v/>
      </c>
      <c r="L3767" s="134" t="str">
        <f ca="1">IFERROR(IF($C3767="","",VLOOKUP(FİLTRE!$C3767,'SKT LİSTESİ'!$F:$S,13,0)),"")</f>
        <v/>
      </c>
      <c r="M3767" s="135" t="str">
        <f ca="1">IFERROR(IF($C3767="","",VLOOKUP(FİLTRE!$C3767,'SKT LİSTESİ'!$F:$AJ,14,0)),"")</f>
        <v/>
      </c>
      <c r="N3767" s="31" t="str">
        <f ca="1">IFERROR(IF($C3767="","",VLOOKUP(FİLTRE!$C3767,'SKT LİSTESİ'!$F:$AJ,22,0)),"")</f>
        <v/>
      </c>
      <c r="O3767" s="136" t="str">
        <f ca="1">IFERROR(IF($C3767="","",VLOOKUP(FİLTRE!$C3767,'SKT LİSTESİ'!$F:$AJ,23,0)),"")</f>
        <v/>
      </c>
      <c r="P3767" s="31"/>
      <c r="Q3767" s="31"/>
      <c r="R3767" s="137" t="str">
        <f ca="1">(IFERROR(IF($C3767="","",VLOOKUP(FİLTRE!$C3767,'SKT LİSTESİ'!$F:$AJ,15,0)),""))</f>
        <v/>
      </c>
      <c r="S3767" s="138" t="str">
        <f ca="1">IFERROR(IF($C3767="","",VLOOKUP(FİLTRE!$C3767,'SKT LİSTESİ'!$F:$AJ,16,0)),"")</f>
        <v/>
      </c>
      <c r="AF3767" s="179" t="str">
        <f t="shared" ca="1" si="234"/>
        <v/>
      </c>
      <c r="AG3767" s="179">
        <f t="shared" ca="1" si="235"/>
        <v>0</v>
      </c>
      <c r="AH3767" s="179">
        <f t="shared" ca="1" si="236"/>
        <v>0</v>
      </c>
    </row>
    <row r="3768" spans="2:34" ht="15.75" x14ac:dyDescent="0.25">
      <c r="B3768">
        <f t="shared" ca="1" si="233"/>
        <v>3756</v>
      </c>
      <c r="C3768" t="str">
        <f ca="1">IFERROR(VLOOKUP(B3768,'SKT LİSTESİ'!F:F,1,0),"")</f>
        <v/>
      </c>
      <c r="E3768" s="128" t="str">
        <f ca="1">IFERROR(IF($C3768="","",VLOOKUP(FİLTRE!$C3768,'SKT LİSTESİ'!$F:$S,5,0)),"")</f>
        <v/>
      </c>
      <c r="F3768" s="129" t="str">
        <f ca="1">IFERROR(IF($C3768="","",VLOOKUP(FİLTRE!$C3768,'SKT LİSTESİ'!$F:$S,7,0)),"")</f>
        <v/>
      </c>
      <c r="G3768" s="130" t="str">
        <f ca="1">IFERROR(IF($C3768="","",VLOOKUP(FİLTRE!$C3768,'SKT LİSTESİ'!$F:$S,8,0)),"")</f>
        <v/>
      </c>
      <c r="H3768" s="131" t="str">
        <f ca="1">IF(E3768="","",IF($C3768="","",VLOOKUP(FİLTRE!$C3768,'SKT LİSTESİ'!$F:$S,9,0)))</f>
        <v/>
      </c>
      <c r="I3768" s="132" t="str">
        <f ca="1">IFERROR(IF($C3768="","",VLOOKUP(FİLTRE!$C3768,'SKT LİSTESİ'!$F:$S,10,0)),"")</f>
        <v/>
      </c>
      <c r="J3768" s="133" t="str">
        <f ca="1">IFERROR(IF($C3768="","",VLOOKUP(FİLTRE!$C3768,'SKT LİSTESİ'!$F:$S,11,0)),"")</f>
        <v/>
      </c>
      <c r="K3768" s="134" t="str">
        <f ca="1">IFERROR(IF($C3768="","",VLOOKUP(FİLTRE!$C3768,'SKT LİSTESİ'!$F:$S,12,0)),"")</f>
        <v/>
      </c>
      <c r="L3768" s="134" t="str">
        <f ca="1">IFERROR(IF($C3768="","",VLOOKUP(FİLTRE!$C3768,'SKT LİSTESİ'!$F:$S,13,0)),"")</f>
        <v/>
      </c>
      <c r="M3768" s="135" t="str">
        <f ca="1">IFERROR(IF($C3768="","",VLOOKUP(FİLTRE!$C3768,'SKT LİSTESİ'!$F:$AJ,14,0)),"")</f>
        <v/>
      </c>
      <c r="N3768" s="31" t="str">
        <f ca="1">IFERROR(IF($C3768="","",VLOOKUP(FİLTRE!$C3768,'SKT LİSTESİ'!$F:$AJ,22,0)),"")</f>
        <v/>
      </c>
      <c r="O3768" s="136" t="str">
        <f ca="1">IFERROR(IF($C3768="","",VLOOKUP(FİLTRE!$C3768,'SKT LİSTESİ'!$F:$AJ,23,0)),"")</f>
        <v/>
      </c>
      <c r="P3768" s="31"/>
      <c r="Q3768" s="31"/>
      <c r="R3768" s="137" t="str">
        <f ca="1">(IFERROR(IF($C3768="","",VLOOKUP(FİLTRE!$C3768,'SKT LİSTESİ'!$F:$AJ,15,0)),""))</f>
        <v/>
      </c>
      <c r="S3768" s="138" t="str">
        <f ca="1">IFERROR(IF($C3768="","",VLOOKUP(FİLTRE!$C3768,'SKT LİSTESİ'!$F:$AJ,16,0)),"")</f>
        <v/>
      </c>
      <c r="AF3768" s="179" t="str">
        <f t="shared" ca="1" si="234"/>
        <v/>
      </c>
      <c r="AG3768" s="179">
        <f t="shared" ca="1" si="235"/>
        <v>0</v>
      </c>
      <c r="AH3768" s="179">
        <f t="shared" ca="1" si="236"/>
        <v>0</v>
      </c>
    </row>
    <row r="3769" spans="2:34" ht="15.75" x14ac:dyDescent="0.25">
      <c r="B3769">
        <f t="shared" ca="1" si="233"/>
        <v>3757</v>
      </c>
      <c r="C3769" t="str">
        <f ca="1">IFERROR(VLOOKUP(B3769,'SKT LİSTESİ'!F:F,1,0),"")</f>
        <v/>
      </c>
      <c r="E3769" s="128" t="str">
        <f ca="1">IFERROR(IF($C3769="","",VLOOKUP(FİLTRE!$C3769,'SKT LİSTESİ'!$F:$S,5,0)),"")</f>
        <v/>
      </c>
      <c r="F3769" s="129" t="str">
        <f ca="1">IFERROR(IF($C3769="","",VLOOKUP(FİLTRE!$C3769,'SKT LİSTESİ'!$F:$S,7,0)),"")</f>
        <v/>
      </c>
      <c r="G3769" s="130" t="str">
        <f ca="1">IFERROR(IF($C3769="","",VLOOKUP(FİLTRE!$C3769,'SKT LİSTESİ'!$F:$S,8,0)),"")</f>
        <v/>
      </c>
      <c r="H3769" s="131" t="str">
        <f ca="1">IF(E3769="","",IF($C3769="","",VLOOKUP(FİLTRE!$C3769,'SKT LİSTESİ'!$F:$S,9,0)))</f>
        <v/>
      </c>
      <c r="I3769" s="132" t="str">
        <f ca="1">IFERROR(IF($C3769="","",VLOOKUP(FİLTRE!$C3769,'SKT LİSTESİ'!$F:$S,10,0)),"")</f>
        <v/>
      </c>
      <c r="J3769" s="133" t="str">
        <f ca="1">IFERROR(IF($C3769="","",VLOOKUP(FİLTRE!$C3769,'SKT LİSTESİ'!$F:$S,11,0)),"")</f>
        <v/>
      </c>
      <c r="K3769" s="134" t="str">
        <f ca="1">IFERROR(IF($C3769="","",VLOOKUP(FİLTRE!$C3769,'SKT LİSTESİ'!$F:$S,12,0)),"")</f>
        <v/>
      </c>
      <c r="L3769" s="134" t="str">
        <f ca="1">IFERROR(IF($C3769="","",VLOOKUP(FİLTRE!$C3769,'SKT LİSTESİ'!$F:$S,13,0)),"")</f>
        <v/>
      </c>
      <c r="M3769" s="135" t="str">
        <f ca="1">IFERROR(IF($C3769="","",VLOOKUP(FİLTRE!$C3769,'SKT LİSTESİ'!$F:$AJ,14,0)),"")</f>
        <v/>
      </c>
      <c r="N3769" s="31" t="str">
        <f ca="1">IFERROR(IF($C3769="","",VLOOKUP(FİLTRE!$C3769,'SKT LİSTESİ'!$F:$AJ,22,0)),"")</f>
        <v/>
      </c>
      <c r="O3769" s="136" t="str">
        <f ca="1">IFERROR(IF($C3769="","",VLOOKUP(FİLTRE!$C3769,'SKT LİSTESİ'!$F:$AJ,23,0)),"")</f>
        <v/>
      </c>
      <c r="P3769" s="31"/>
      <c r="Q3769" s="31"/>
      <c r="R3769" s="137" t="str">
        <f ca="1">(IFERROR(IF($C3769="","",VLOOKUP(FİLTRE!$C3769,'SKT LİSTESİ'!$F:$AJ,15,0)),""))</f>
        <v/>
      </c>
      <c r="S3769" s="138" t="str">
        <f ca="1">IFERROR(IF($C3769="","",VLOOKUP(FİLTRE!$C3769,'SKT LİSTESİ'!$F:$AJ,16,0)),"")</f>
        <v/>
      </c>
      <c r="AF3769" s="179" t="str">
        <f t="shared" ca="1" si="234"/>
        <v/>
      </c>
      <c r="AG3769" s="179">
        <f t="shared" ca="1" si="235"/>
        <v>0</v>
      </c>
      <c r="AH3769" s="179">
        <f t="shared" ca="1" si="236"/>
        <v>0</v>
      </c>
    </row>
    <row r="3770" spans="2:34" ht="15.75" x14ac:dyDescent="0.25">
      <c r="B3770">
        <f t="shared" ca="1" si="233"/>
        <v>3758</v>
      </c>
      <c r="C3770" t="str">
        <f ca="1">IFERROR(VLOOKUP(B3770,'SKT LİSTESİ'!F:F,1,0),"")</f>
        <v/>
      </c>
      <c r="E3770" s="128" t="str">
        <f ca="1">IFERROR(IF($C3770="","",VLOOKUP(FİLTRE!$C3770,'SKT LİSTESİ'!$F:$S,5,0)),"")</f>
        <v/>
      </c>
      <c r="F3770" s="129" t="str">
        <f ca="1">IFERROR(IF($C3770="","",VLOOKUP(FİLTRE!$C3770,'SKT LİSTESİ'!$F:$S,7,0)),"")</f>
        <v/>
      </c>
      <c r="G3770" s="130" t="str">
        <f ca="1">IFERROR(IF($C3770="","",VLOOKUP(FİLTRE!$C3770,'SKT LİSTESİ'!$F:$S,8,0)),"")</f>
        <v/>
      </c>
      <c r="H3770" s="131" t="str">
        <f ca="1">IF(E3770="","",IF($C3770="","",VLOOKUP(FİLTRE!$C3770,'SKT LİSTESİ'!$F:$S,9,0)))</f>
        <v/>
      </c>
      <c r="I3770" s="132" t="str">
        <f ca="1">IFERROR(IF($C3770="","",VLOOKUP(FİLTRE!$C3770,'SKT LİSTESİ'!$F:$S,10,0)),"")</f>
        <v/>
      </c>
      <c r="J3770" s="133" t="str">
        <f ca="1">IFERROR(IF($C3770="","",VLOOKUP(FİLTRE!$C3770,'SKT LİSTESİ'!$F:$S,11,0)),"")</f>
        <v/>
      </c>
      <c r="K3770" s="134" t="str">
        <f ca="1">IFERROR(IF($C3770="","",VLOOKUP(FİLTRE!$C3770,'SKT LİSTESİ'!$F:$S,12,0)),"")</f>
        <v/>
      </c>
      <c r="L3770" s="134" t="str">
        <f ca="1">IFERROR(IF($C3770="","",VLOOKUP(FİLTRE!$C3770,'SKT LİSTESİ'!$F:$S,13,0)),"")</f>
        <v/>
      </c>
      <c r="M3770" s="135" t="str">
        <f ca="1">IFERROR(IF($C3770="","",VLOOKUP(FİLTRE!$C3770,'SKT LİSTESİ'!$F:$AJ,14,0)),"")</f>
        <v/>
      </c>
      <c r="N3770" s="31" t="str">
        <f ca="1">IFERROR(IF($C3770="","",VLOOKUP(FİLTRE!$C3770,'SKT LİSTESİ'!$F:$AJ,22,0)),"")</f>
        <v/>
      </c>
      <c r="O3770" s="136" t="str">
        <f ca="1">IFERROR(IF($C3770="","",VLOOKUP(FİLTRE!$C3770,'SKT LİSTESİ'!$F:$AJ,23,0)),"")</f>
        <v/>
      </c>
      <c r="P3770" s="31"/>
      <c r="Q3770" s="31"/>
      <c r="R3770" s="137" t="str">
        <f ca="1">(IFERROR(IF($C3770="","",VLOOKUP(FİLTRE!$C3770,'SKT LİSTESİ'!$F:$AJ,15,0)),""))</f>
        <v/>
      </c>
      <c r="S3770" s="138" t="str">
        <f ca="1">IFERROR(IF($C3770="","",VLOOKUP(FİLTRE!$C3770,'SKT LİSTESİ'!$F:$AJ,16,0)),"")</f>
        <v/>
      </c>
      <c r="AF3770" s="179" t="str">
        <f t="shared" ca="1" si="234"/>
        <v/>
      </c>
      <c r="AG3770" s="179">
        <f t="shared" ca="1" si="235"/>
        <v>0</v>
      </c>
      <c r="AH3770" s="179">
        <f t="shared" ca="1" si="236"/>
        <v>0</v>
      </c>
    </row>
    <row r="3771" spans="2:34" ht="15.75" x14ac:dyDescent="0.25">
      <c r="B3771">
        <f t="shared" ca="1" si="233"/>
        <v>3759</v>
      </c>
      <c r="C3771" t="str">
        <f ca="1">IFERROR(VLOOKUP(B3771,'SKT LİSTESİ'!F:F,1,0),"")</f>
        <v/>
      </c>
      <c r="E3771" s="128" t="str">
        <f ca="1">IFERROR(IF($C3771="","",VLOOKUP(FİLTRE!$C3771,'SKT LİSTESİ'!$F:$S,5,0)),"")</f>
        <v/>
      </c>
      <c r="F3771" s="129" t="str">
        <f ca="1">IFERROR(IF($C3771="","",VLOOKUP(FİLTRE!$C3771,'SKT LİSTESİ'!$F:$S,7,0)),"")</f>
        <v/>
      </c>
      <c r="G3771" s="130" t="str">
        <f ca="1">IFERROR(IF($C3771="","",VLOOKUP(FİLTRE!$C3771,'SKT LİSTESİ'!$F:$S,8,0)),"")</f>
        <v/>
      </c>
      <c r="H3771" s="131" t="str">
        <f ca="1">IF(E3771="","",IF($C3771="","",VLOOKUP(FİLTRE!$C3771,'SKT LİSTESİ'!$F:$S,9,0)))</f>
        <v/>
      </c>
      <c r="I3771" s="132" t="str">
        <f ca="1">IFERROR(IF($C3771="","",VLOOKUP(FİLTRE!$C3771,'SKT LİSTESİ'!$F:$S,10,0)),"")</f>
        <v/>
      </c>
      <c r="J3771" s="133" t="str">
        <f ca="1">IFERROR(IF($C3771="","",VLOOKUP(FİLTRE!$C3771,'SKT LİSTESİ'!$F:$S,11,0)),"")</f>
        <v/>
      </c>
      <c r="K3771" s="134" t="str">
        <f ca="1">IFERROR(IF($C3771="","",VLOOKUP(FİLTRE!$C3771,'SKT LİSTESİ'!$F:$S,12,0)),"")</f>
        <v/>
      </c>
      <c r="L3771" s="134" t="str">
        <f ca="1">IFERROR(IF($C3771="","",VLOOKUP(FİLTRE!$C3771,'SKT LİSTESİ'!$F:$S,13,0)),"")</f>
        <v/>
      </c>
      <c r="M3771" s="135" t="str">
        <f ca="1">IFERROR(IF($C3771="","",VLOOKUP(FİLTRE!$C3771,'SKT LİSTESİ'!$F:$AJ,14,0)),"")</f>
        <v/>
      </c>
      <c r="N3771" s="31" t="str">
        <f ca="1">IFERROR(IF($C3771="","",VLOOKUP(FİLTRE!$C3771,'SKT LİSTESİ'!$F:$AJ,22,0)),"")</f>
        <v/>
      </c>
      <c r="O3771" s="136" t="str">
        <f ca="1">IFERROR(IF($C3771="","",VLOOKUP(FİLTRE!$C3771,'SKT LİSTESİ'!$F:$AJ,23,0)),"")</f>
        <v/>
      </c>
      <c r="P3771" s="31"/>
      <c r="Q3771" s="31"/>
      <c r="R3771" s="137" t="str">
        <f ca="1">(IFERROR(IF($C3771="","",VLOOKUP(FİLTRE!$C3771,'SKT LİSTESİ'!$F:$AJ,15,0)),""))</f>
        <v/>
      </c>
      <c r="S3771" s="138" t="str">
        <f ca="1">IFERROR(IF($C3771="","",VLOOKUP(FİLTRE!$C3771,'SKT LİSTESİ'!$F:$AJ,16,0)),"")</f>
        <v/>
      </c>
      <c r="AF3771" s="179" t="str">
        <f t="shared" ca="1" si="234"/>
        <v/>
      </c>
      <c r="AG3771" s="179">
        <f t="shared" ca="1" si="235"/>
        <v>0</v>
      </c>
      <c r="AH3771" s="179">
        <f t="shared" ca="1" si="236"/>
        <v>0</v>
      </c>
    </row>
    <row r="3772" spans="2:34" ht="15.75" x14ac:dyDescent="0.25">
      <c r="B3772">
        <f t="shared" ca="1" si="233"/>
        <v>3760</v>
      </c>
      <c r="C3772" t="str">
        <f ca="1">IFERROR(VLOOKUP(B3772,'SKT LİSTESİ'!F:F,1,0),"")</f>
        <v/>
      </c>
      <c r="E3772" s="128" t="str">
        <f ca="1">IFERROR(IF($C3772="","",VLOOKUP(FİLTRE!$C3772,'SKT LİSTESİ'!$F:$S,5,0)),"")</f>
        <v/>
      </c>
      <c r="F3772" s="129" t="str">
        <f ca="1">IFERROR(IF($C3772="","",VLOOKUP(FİLTRE!$C3772,'SKT LİSTESİ'!$F:$S,7,0)),"")</f>
        <v/>
      </c>
      <c r="G3772" s="130" t="str">
        <f ca="1">IFERROR(IF($C3772="","",VLOOKUP(FİLTRE!$C3772,'SKT LİSTESİ'!$F:$S,8,0)),"")</f>
        <v/>
      </c>
      <c r="H3772" s="131" t="str">
        <f ca="1">IF(E3772="","",IF($C3772="","",VLOOKUP(FİLTRE!$C3772,'SKT LİSTESİ'!$F:$S,9,0)))</f>
        <v/>
      </c>
      <c r="I3772" s="132" t="str">
        <f ca="1">IFERROR(IF($C3772="","",VLOOKUP(FİLTRE!$C3772,'SKT LİSTESİ'!$F:$S,10,0)),"")</f>
        <v/>
      </c>
      <c r="J3772" s="133" t="str">
        <f ca="1">IFERROR(IF($C3772="","",VLOOKUP(FİLTRE!$C3772,'SKT LİSTESİ'!$F:$S,11,0)),"")</f>
        <v/>
      </c>
      <c r="K3772" s="134" t="str">
        <f ca="1">IFERROR(IF($C3772="","",VLOOKUP(FİLTRE!$C3772,'SKT LİSTESİ'!$F:$S,12,0)),"")</f>
        <v/>
      </c>
      <c r="L3772" s="134" t="str">
        <f ca="1">IFERROR(IF($C3772="","",VLOOKUP(FİLTRE!$C3772,'SKT LİSTESİ'!$F:$S,13,0)),"")</f>
        <v/>
      </c>
      <c r="M3772" s="135" t="str">
        <f ca="1">IFERROR(IF($C3772="","",VLOOKUP(FİLTRE!$C3772,'SKT LİSTESİ'!$F:$AJ,14,0)),"")</f>
        <v/>
      </c>
      <c r="N3772" s="31" t="str">
        <f ca="1">IFERROR(IF($C3772="","",VLOOKUP(FİLTRE!$C3772,'SKT LİSTESİ'!$F:$AJ,22,0)),"")</f>
        <v/>
      </c>
      <c r="O3772" s="136" t="str">
        <f ca="1">IFERROR(IF($C3772="","",VLOOKUP(FİLTRE!$C3772,'SKT LİSTESİ'!$F:$AJ,23,0)),"")</f>
        <v/>
      </c>
      <c r="P3772" s="31"/>
      <c r="Q3772" s="31"/>
      <c r="R3772" s="137" t="str">
        <f ca="1">(IFERROR(IF($C3772="","",VLOOKUP(FİLTRE!$C3772,'SKT LİSTESİ'!$F:$AJ,15,0)),""))</f>
        <v/>
      </c>
      <c r="S3772" s="138" t="str">
        <f ca="1">IFERROR(IF($C3772="","",VLOOKUP(FİLTRE!$C3772,'SKT LİSTESİ'!$F:$AJ,16,0)),"")</f>
        <v/>
      </c>
      <c r="AF3772" s="179" t="str">
        <f t="shared" ca="1" si="234"/>
        <v/>
      </c>
      <c r="AG3772" s="179">
        <f t="shared" ca="1" si="235"/>
        <v>0</v>
      </c>
      <c r="AH3772" s="179">
        <f t="shared" ca="1" si="236"/>
        <v>0</v>
      </c>
    </row>
    <row r="3773" spans="2:34" ht="15.75" x14ac:dyDescent="0.25">
      <c r="B3773">
        <f t="shared" ca="1" si="233"/>
        <v>3761</v>
      </c>
      <c r="C3773" t="str">
        <f ca="1">IFERROR(VLOOKUP(B3773,'SKT LİSTESİ'!F:F,1,0),"")</f>
        <v/>
      </c>
      <c r="E3773" s="128" t="str">
        <f ca="1">IFERROR(IF($C3773="","",VLOOKUP(FİLTRE!$C3773,'SKT LİSTESİ'!$F:$S,5,0)),"")</f>
        <v/>
      </c>
      <c r="F3773" s="129" t="str">
        <f ca="1">IFERROR(IF($C3773="","",VLOOKUP(FİLTRE!$C3773,'SKT LİSTESİ'!$F:$S,7,0)),"")</f>
        <v/>
      </c>
      <c r="G3773" s="130" t="str">
        <f ca="1">IFERROR(IF($C3773="","",VLOOKUP(FİLTRE!$C3773,'SKT LİSTESİ'!$F:$S,8,0)),"")</f>
        <v/>
      </c>
      <c r="H3773" s="131" t="str">
        <f ca="1">IF(E3773="","",IF($C3773="","",VLOOKUP(FİLTRE!$C3773,'SKT LİSTESİ'!$F:$S,9,0)))</f>
        <v/>
      </c>
      <c r="I3773" s="132" t="str">
        <f ca="1">IFERROR(IF($C3773="","",VLOOKUP(FİLTRE!$C3773,'SKT LİSTESİ'!$F:$S,10,0)),"")</f>
        <v/>
      </c>
      <c r="J3773" s="133" t="str">
        <f ca="1">IFERROR(IF($C3773="","",VLOOKUP(FİLTRE!$C3773,'SKT LİSTESİ'!$F:$S,11,0)),"")</f>
        <v/>
      </c>
      <c r="K3773" s="134" t="str">
        <f ca="1">IFERROR(IF($C3773="","",VLOOKUP(FİLTRE!$C3773,'SKT LİSTESİ'!$F:$S,12,0)),"")</f>
        <v/>
      </c>
      <c r="L3773" s="134" t="str">
        <f ca="1">IFERROR(IF($C3773="","",VLOOKUP(FİLTRE!$C3773,'SKT LİSTESİ'!$F:$S,13,0)),"")</f>
        <v/>
      </c>
      <c r="M3773" s="135" t="str">
        <f ca="1">IFERROR(IF($C3773="","",VLOOKUP(FİLTRE!$C3773,'SKT LİSTESİ'!$F:$AJ,14,0)),"")</f>
        <v/>
      </c>
      <c r="N3773" s="31" t="str">
        <f ca="1">IFERROR(IF($C3773="","",VLOOKUP(FİLTRE!$C3773,'SKT LİSTESİ'!$F:$AJ,22,0)),"")</f>
        <v/>
      </c>
      <c r="O3773" s="136" t="str">
        <f ca="1">IFERROR(IF($C3773="","",VLOOKUP(FİLTRE!$C3773,'SKT LİSTESİ'!$F:$AJ,23,0)),"")</f>
        <v/>
      </c>
      <c r="P3773" s="31"/>
      <c r="Q3773" s="31"/>
      <c r="R3773" s="137" t="str">
        <f ca="1">(IFERROR(IF($C3773="","",VLOOKUP(FİLTRE!$C3773,'SKT LİSTESİ'!$F:$AJ,15,0)),""))</f>
        <v/>
      </c>
      <c r="S3773" s="138" t="str">
        <f ca="1">IFERROR(IF($C3773="","",VLOOKUP(FİLTRE!$C3773,'SKT LİSTESİ'!$F:$AJ,16,0)),"")</f>
        <v/>
      </c>
      <c r="AF3773" s="179" t="str">
        <f t="shared" ca="1" si="234"/>
        <v/>
      </c>
      <c r="AG3773" s="179">
        <f t="shared" ca="1" si="235"/>
        <v>0</v>
      </c>
      <c r="AH3773" s="179">
        <f t="shared" ca="1" si="236"/>
        <v>0</v>
      </c>
    </row>
    <row r="3774" spans="2:34" ht="15.75" x14ac:dyDescent="0.25">
      <c r="B3774">
        <f t="shared" ca="1" si="233"/>
        <v>3762</v>
      </c>
      <c r="C3774" t="str">
        <f ca="1">IFERROR(VLOOKUP(B3774,'SKT LİSTESİ'!F:F,1,0),"")</f>
        <v/>
      </c>
      <c r="E3774" s="128" t="str">
        <f ca="1">IFERROR(IF($C3774="","",VLOOKUP(FİLTRE!$C3774,'SKT LİSTESİ'!$F:$S,5,0)),"")</f>
        <v/>
      </c>
      <c r="F3774" s="129" t="str">
        <f ca="1">IFERROR(IF($C3774="","",VLOOKUP(FİLTRE!$C3774,'SKT LİSTESİ'!$F:$S,7,0)),"")</f>
        <v/>
      </c>
      <c r="G3774" s="130" t="str">
        <f ca="1">IFERROR(IF($C3774="","",VLOOKUP(FİLTRE!$C3774,'SKT LİSTESİ'!$F:$S,8,0)),"")</f>
        <v/>
      </c>
      <c r="H3774" s="131" t="str">
        <f ca="1">IF(E3774="","",IF($C3774="","",VLOOKUP(FİLTRE!$C3774,'SKT LİSTESİ'!$F:$S,9,0)))</f>
        <v/>
      </c>
      <c r="I3774" s="132" t="str">
        <f ca="1">IFERROR(IF($C3774="","",VLOOKUP(FİLTRE!$C3774,'SKT LİSTESİ'!$F:$S,10,0)),"")</f>
        <v/>
      </c>
      <c r="J3774" s="133" t="str">
        <f ca="1">IFERROR(IF($C3774="","",VLOOKUP(FİLTRE!$C3774,'SKT LİSTESİ'!$F:$S,11,0)),"")</f>
        <v/>
      </c>
      <c r="K3774" s="134" t="str">
        <f ca="1">IFERROR(IF($C3774="","",VLOOKUP(FİLTRE!$C3774,'SKT LİSTESİ'!$F:$S,12,0)),"")</f>
        <v/>
      </c>
      <c r="L3774" s="134" t="str">
        <f ca="1">IFERROR(IF($C3774="","",VLOOKUP(FİLTRE!$C3774,'SKT LİSTESİ'!$F:$S,13,0)),"")</f>
        <v/>
      </c>
      <c r="M3774" s="135" t="str">
        <f ca="1">IFERROR(IF($C3774="","",VLOOKUP(FİLTRE!$C3774,'SKT LİSTESİ'!$F:$AJ,14,0)),"")</f>
        <v/>
      </c>
      <c r="N3774" s="31" t="str">
        <f ca="1">IFERROR(IF($C3774="","",VLOOKUP(FİLTRE!$C3774,'SKT LİSTESİ'!$F:$AJ,22,0)),"")</f>
        <v/>
      </c>
      <c r="O3774" s="136" t="str">
        <f ca="1">IFERROR(IF($C3774="","",VLOOKUP(FİLTRE!$C3774,'SKT LİSTESİ'!$F:$AJ,23,0)),"")</f>
        <v/>
      </c>
      <c r="P3774" s="31"/>
      <c r="Q3774" s="31"/>
      <c r="R3774" s="137" t="str">
        <f ca="1">(IFERROR(IF($C3774="","",VLOOKUP(FİLTRE!$C3774,'SKT LİSTESİ'!$F:$AJ,15,0)),""))</f>
        <v/>
      </c>
      <c r="S3774" s="138" t="str">
        <f ca="1">IFERROR(IF($C3774="","",VLOOKUP(FİLTRE!$C3774,'SKT LİSTESİ'!$F:$AJ,16,0)),"")</f>
        <v/>
      </c>
      <c r="AF3774" s="179" t="str">
        <f t="shared" ca="1" si="234"/>
        <v/>
      </c>
      <c r="AG3774" s="179">
        <f t="shared" ca="1" si="235"/>
        <v>0</v>
      </c>
      <c r="AH3774" s="179">
        <f t="shared" ca="1" si="236"/>
        <v>0</v>
      </c>
    </row>
    <row r="3775" spans="2:34" ht="15.75" x14ac:dyDescent="0.25">
      <c r="B3775">
        <f t="shared" ca="1" si="233"/>
        <v>3763</v>
      </c>
      <c r="C3775" t="str">
        <f ca="1">IFERROR(VLOOKUP(B3775,'SKT LİSTESİ'!F:F,1,0),"")</f>
        <v/>
      </c>
      <c r="E3775" s="128" t="str">
        <f ca="1">IFERROR(IF($C3775="","",VLOOKUP(FİLTRE!$C3775,'SKT LİSTESİ'!$F:$S,5,0)),"")</f>
        <v/>
      </c>
      <c r="F3775" s="129" t="str">
        <f ca="1">IFERROR(IF($C3775="","",VLOOKUP(FİLTRE!$C3775,'SKT LİSTESİ'!$F:$S,7,0)),"")</f>
        <v/>
      </c>
      <c r="G3775" s="130" t="str">
        <f ca="1">IFERROR(IF($C3775="","",VLOOKUP(FİLTRE!$C3775,'SKT LİSTESİ'!$F:$S,8,0)),"")</f>
        <v/>
      </c>
      <c r="H3775" s="131" t="str">
        <f ca="1">IF(E3775="","",IF($C3775="","",VLOOKUP(FİLTRE!$C3775,'SKT LİSTESİ'!$F:$S,9,0)))</f>
        <v/>
      </c>
      <c r="I3775" s="132" t="str">
        <f ca="1">IFERROR(IF($C3775="","",VLOOKUP(FİLTRE!$C3775,'SKT LİSTESİ'!$F:$S,10,0)),"")</f>
        <v/>
      </c>
      <c r="J3775" s="133" t="str">
        <f ca="1">IFERROR(IF($C3775="","",VLOOKUP(FİLTRE!$C3775,'SKT LİSTESİ'!$F:$S,11,0)),"")</f>
        <v/>
      </c>
      <c r="K3775" s="134" t="str">
        <f ca="1">IFERROR(IF($C3775="","",VLOOKUP(FİLTRE!$C3775,'SKT LİSTESİ'!$F:$S,12,0)),"")</f>
        <v/>
      </c>
      <c r="L3775" s="134" t="str">
        <f ca="1">IFERROR(IF($C3775="","",VLOOKUP(FİLTRE!$C3775,'SKT LİSTESİ'!$F:$S,13,0)),"")</f>
        <v/>
      </c>
      <c r="M3775" s="135" t="str">
        <f ca="1">IFERROR(IF($C3775="","",VLOOKUP(FİLTRE!$C3775,'SKT LİSTESİ'!$F:$AJ,14,0)),"")</f>
        <v/>
      </c>
      <c r="N3775" s="31" t="str">
        <f ca="1">IFERROR(IF($C3775="","",VLOOKUP(FİLTRE!$C3775,'SKT LİSTESİ'!$F:$AJ,22,0)),"")</f>
        <v/>
      </c>
      <c r="O3775" s="136" t="str">
        <f ca="1">IFERROR(IF($C3775="","",VLOOKUP(FİLTRE!$C3775,'SKT LİSTESİ'!$F:$AJ,23,0)),"")</f>
        <v/>
      </c>
      <c r="P3775" s="31"/>
      <c r="Q3775" s="31"/>
      <c r="R3775" s="137" t="str">
        <f ca="1">(IFERROR(IF($C3775="","",VLOOKUP(FİLTRE!$C3775,'SKT LİSTESİ'!$F:$AJ,15,0)),""))</f>
        <v/>
      </c>
      <c r="S3775" s="138" t="str">
        <f ca="1">IFERROR(IF($C3775="","",VLOOKUP(FİLTRE!$C3775,'SKT LİSTESİ'!$F:$AJ,16,0)),"")</f>
        <v/>
      </c>
      <c r="AF3775" s="179" t="str">
        <f t="shared" ca="1" si="234"/>
        <v/>
      </c>
      <c r="AG3775" s="179">
        <f t="shared" ca="1" si="235"/>
        <v>0</v>
      </c>
      <c r="AH3775" s="179">
        <f t="shared" ca="1" si="236"/>
        <v>0</v>
      </c>
    </row>
    <row r="3776" spans="2:34" ht="15.75" x14ac:dyDescent="0.25">
      <c r="B3776">
        <f t="shared" ca="1" si="233"/>
        <v>3764</v>
      </c>
      <c r="C3776" t="str">
        <f ca="1">IFERROR(VLOOKUP(B3776,'SKT LİSTESİ'!F:F,1,0),"")</f>
        <v/>
      </c>
      <c r="E3776" s="128" t="str">
        <f ca="1">IFERROR(IF($C3776="","",VLOOKUP(FİLTRE!$C3776,'SKT LİSTESİ'!$F:$S,5,0)),"")</f>
        <v/>
      </c>
      <c r="F3776" s="129" t="str">
        <f ca="1">IFERROR(IF($C3776="","",VLOOKUP(FİLTRE!$C3776,'SKT LİSTESİ'!$F:$S,7,0)),"")</f>
        <v/>
      </c>
      <c r="G3776" s="130" t="str">
        <f ca="1">IFERROR(IF($C3776="","",VLOOKUP(FİLTRE!$C3776,'SKT LİSTESİ'!$F:$S,8,0)),"")</f>
        <v/>
      </c>
      <c r="H3776" s="131" t="str">
        <f ca="1">IF(E3776="","",IF($C3776="","",VLOOKUP(FİLTRE!$C3776,'SKT LİSTESİ'!$F:$S,9,0)))</f>
        <v/>
      </c>
      <c r="I3776" s="132" t="str">
        <f ca="1">IFERROR(IF($C3776="","",VLOOKUP(FİLTRE!$C3776,'SKT LİSTESİ'!$F:$S,10,0)),"")</f>
        <v/>
      </c>
      <c r="J3776" s="133" t="str">
        <f ca="1">IFERROR(IF($C3776="","",VLOOKUP(FİLTRE!$C3776,'SKT LİSTESİ'!$F:$S,11,0)),"")</f>
        <v/>
      </c>
      <c r="K3776" s="134" t="str">
        <f ca="1">IFERROR(IF($C3776="","",VLOOKUP(FİLTRE!$C3776,'SKT LİSTESİ'!$F:$S,12,0)),"")</f>
        <v/>
      </c>
      <c r="L3776" s="134" t="str">
        <f ca="1">IFERROR(IF($C3776="","",VLOOKUP(FİLTRE!$C3776,'SKT LİSTESİ'!$F:$S,13,0)),"")</f>
        <v/>
      </c>
      <c r="M3776" s="135" t="str">
        <f ca="1">IFERROR(IF($C3776="","",VLOOKUP(FİLTRE!$C3776,'SKT LİSTESİ'!$F:$AJ,14,0)),"")</f>
        <v/>
      </c>
      <c r="N3776" s="31" t="str">
        <f ca="1">IFERROR(IF($C3776="","",VLOOKUP(FİLTRE!$C3776,'SKT LİSTESİ'!$F:$AJ,22,0)),"")</f>
        <v/>
      </c>
      <c r="O3776" s="136" t="str">
        <f ca="1">IFERROR(IF($C3776="","",VLOOKUP(FİLTRE!$C3776,'SKT LİSTESİ'!$F:$AJ,23,0)),"")</f>
        <v/>
      </c>
      <c r="P3776" s="31"/>
      <c r="Q3776" s="31"/>
      <c r="R3776" s="137" t="str">
        <f ca="1">(IFERROR(IF($C3776="","",VLOOKUP(FİLTRE!$C3776,'SKT LİSTESİ'!$F:$AJ,15,0)),""))</f>
        <v/>
      </c>
      <c r="S3776" s="138" t="str">
        <f ca="1">IFERROR(IF($C3776="","",VLOOKUP(FİLTRE!$C3776,'SKT LİSTESİ'!$F:$AJ,16,0)),"")</f>
        <v/>
      </c>
      <c r="AF3776" s="179" t="str">
        <f t="shared" ca="1" si="234"/>
        <v/>
      </c>
      <c r="AG3776" s="179">
        <f t="shared" ca="1" si="235"/>
        <v>0</v>
      </c>
      <c r="AH3776" s="179">
        <f t="shared" ca="1" si="236"/>
        <v>0</v>
      </c>
    </row>
    <row r="3777" spans="2:34" ht="15.75" x14ac:dyDescent="0.25">
      <c r="B3777">
        <f t="shared" ca="1" si="233"/>
        <v>3765</v>
      </c>
      <c r="C3777" t="str">
        <f ca="1">IFERROR(VLOOKUP(B3777,'SKT LİSTESİ'!F:F,1,0),"")</f>
        <v/>
      </c>
      <c r="E3777" s="128" t="str">
        <f ca="1">IFERROR(IF($C3777="","",VLOOKUP(FİLTRE!$C3777,'SKT LİSTESİ'!$F:$S,5,0)),"")</f>
        <v/>
      </c>
      <c r="F3777" s="129" t="str">
        <f ca="1">IFERROR(IF($C3777="","",VLOOKUP(FİLTRE!$C3777,'SKT LİSTESİ'!$F:$S,7,0)),"")</f>
        <v/>
      </c>
      <c r="G3777" s="130" t="str">
        <f ca="1">IFERROR(IF($C3777="","",VLOOKUP(FİLTRE!$C3777,'SKT LİSTESİ'!$F:$S,8,0)),"")</f>
        <v/>
      </c>
      <c r="H3777" s="131" t="str">
        <f ca="1">IF(E3777="","",IF($C3777="","",VLOOKUP(FİLTRE!$C3777,'SKT LİSTESİ'!$F:$S,9,0)))</f>
        <v/>
      </c>
      <c r="I3777" s="132" t="str">
        <f ca="1">IFERROR(IF($C3777="","",VLOOKUP(FİLTRE!$C3777,'SKT LİSTESİ'!$F:$S,10,0)),"")</f>
        <v/>
      </c>
      <c r="J3777" s="133" t="str">
        <f ca="1">IFERROR(IF($C3777="","",VLOOKUP(FİLTRE!$C3777,'SKT LİSTESİ'!$F:$S,11,0)),"")</f>
        <v/>
      </c>
      <c r="K3777" s="134" t="str">
        <f ca="1">IFERROR(IF($C3777="","",VLOOKUP(FİLTRE!$C3777,'SKT LİSTESİ'!$F:$S,12,0)),"")</f>
        <v/>
      </c>
      <c r="L3777" s="134" t="str">
        <f ca="1">IFERROR(IF($C3777="","",VLOOKUP(FİLTRE!$C3777,'SKT LİSTESİ'!$F:$S,13,0)),"")</f>
        <v/>
      </c>
      <c r="M3777" s="135" t="str">
        <f ca="1">IFERROR(IF($C3777="","",VLOOKUP(FİLTRE!$C3777,'SKT LİSTESİ'!$F:$AJ,14,0)),"")</f>
        <v/>
      </c>
      <c r="N3777" s="31" t="str">
        <f ca="1">IFERROR(IF($C3777="","",VLOOKUP(FİLTRE!$C3777,'SKT LİSTESİ'!$F:$AJ,22,0)),"")</f>
        <v/>
      </c>
      <c r="O3777" s="136" t="str">
        <f ca="1">IFERROR(IF($C3777="","",VLOOKUP(FİLTRE!$C3777,'SKT LİSTESİ'!$F:$AJ,23,0)),"")</f>
        <v/>
      </c>
      <c r="P3777" s="31"/>
      <c r="Q3777" s="31"/>
      <c r="R3777" s="137" t="str">
        <f ca="1">(IFERROR(IF($C3777="","",VLOOKUP(FİLTRE!$C3777,'SKT LİSTESİ'!$F:$AJ,15,0)),""))</f>
        <v/>
      </c>
      <c r="S3777" s="138" t="str">
        <f ca="1">IFERROR(IF($C3777="","",VLOOKUP(FİLTRE!$C3777,'SKT LİSTESİ'!$F:$AJ,16,0)),"")</f>
        <v/>
      </c>
      <c r="AF3777" s="179" t="str">
        <f t="shared" ca="1" si="234"/>
        <v/>
      </c>
      <c r="AG3777" s="179">
        <f t="shared" ca="1" si="235"/>
        <v>0</v>
      </c>
      <c r="AH3777" s="179">
        <f t="shared" ca="1" si="236"/>
        <v>0</v>
      </c>
    </row>
    <row r="3778" spans="2:34" ht="15.75" x14ac:dyDescent="0.25">
      <c r="B3778">
        <f t="shared" ca="1" si="233"/>
        <v>3766</v>
      </c>
      <c r="C3778" t="str">
        <f ca="1">IFERROR(VLOOKUP(B3778,'SKT LİSTESİ'!F:F,1,0),"")</f>
        <v/>
      </c>
      <c r="E3778" s="128" t="str">
        <f ca="1">IFERROR(IF($C3778="","",VLOOKUP(FİLTRE!$C3778,'SKT LİSTESİ'!$F:$S,5,0)),"")</f>
        <v/>
      </c>
      <c r="F3778" s="129" t="str">
        <f ca="1">IFERROR(IF($C3778="","",VLOOKUP(FİLTRE!$C3778,'SKT LİSTESİ'!$F:$S,7,0)),"")</f>
        <v/>
      </c>
      <c r="G3778" s="130" t="str">
        <f ca="1">IFERROR(IF($C3778="","",VLOOKUP(FİLTRE!$C3778,'SKT LİSTESİ'!$F:$S,8,0)),"")</f>
        <v/>
      </c>
      <c r="H3778" s="131" t="str">
        <f ca="1">IF(E3778="","",IF($C3778="","",VLOOKUP(FİLTRE!$C3778,'SKT LİSTESİ'!$F:$S,9,0)))</f>
        <v/>
      </c>
      <c r="I3778" s="132" t="str">
        <f ca="1">IFERROR(IF($C3778="","",VLOOKUP(FİLTRE!$C3778,'SKT LİSTESİ'!$F:$S,10,0)),"")</f>
        <v/>
      </c>
      <c r="J3778" s="133" t="str">
        <f ca="1">IFERROR(IF($C3778="","",VLOOKUP(FİLTRE!$C3778,'SKT LİSTESİ'!$F:$S,11,0)),"")</f>
        <v/>
      </c>
      <c r="K3778" s="134" t="str">
        <f ca="1">IFERROR(IF($C3778="","",VLOOKUP(FİLTRE!$C3778,'SKT LİSTESİ'!$F:$S,12,0)),"")</f>
        <v/>
      </c>
      <c r="L3778" s="134" t="str">
        <f ca="1">IFERROR(IF($C3778="","",VLOOKUP(FİLTRE!$C3778,'SKT LİSTESİ'!$F:$S,13,0)),"")</f>
        <v/>
      </c>
      <c r="M3778" s="135" t="str">
        <f ca="1">IFERROR(IF($C3778="","",VLOOKUP(FİLTRE!$C3778,'SKT LİSTESİ'!$F:$AJ,14,0)),"")</f>
        <v/>
      </c>
      <c r="N3778" s="31" t="str">
        <f ca="1">IFERROR(IF($C3778="","",VLOOKUP(FİLTRE!$C3778,'SKT LİSTESİ'!$F:$AJ,22,0)),"")</f>
        <v/>
      </c>
      <c r="O3778" s="136" t="str">
        <f ca="1">IFERROR(IF($C3778="","",VLOOKUP(FİLTRE!$C3778,'SKT LİSTESİ'!$F:$AJ,23,0)),"")</f>
        <v/>
      </c>
      <c r="P3778" s="31"/>
      <c r="Q3778" s="31"/>
      <c r="R3778" s="137" t="str">
        <f ca="1">(IFERROR(IF($C3778="","",VLOOKUP(FİLTRE!$C3778,'SKT LİSTESİ'!$F:$AJ,15,0)),""))</f>
        <v/>
      </c>
      <c r="S3778" s="138" t="str">
        <f ca="1">IFERROR(IF($C3778="","",VLOOKUP(FİLTRE!$C3778,'SKT LİSTESİ'!$F:$AJ,16,0)),"")</f>
        <v/>
      </c>
      <c r="AF3778" s="179" t="str">
        <f t="shared" ca="1" si="234"/>
        <v/>
      </c>
      <c r="AG3778" s="179">
        <f t="shared" ca="1" si="235"/>
        <v>0</v>
      </c>
      <c r="AH3778" s="179">
        <f t="shared" ca="1" si="236"/>
        <v>0</v>
      </c>
    </row>
    <row r="3779" spans="2:34" ht="15.75" x14ac:dyDescent="0.25">
      <c r="B3779">
        <f t="shared" ca="1" si="233"/>
        <v>3767</v>
      </c>
      <c r="C3779" t="str">
        <f ca="1">IFERROR(VLOOKUP(B3779,'SKT LİSTESİ'!F:F,1,0),"")</f>
        <v/>
      </c>
      <c r="E3779" s="128" t="str">
        <f ca="1">IFERROR(IF($C3779="","",VLOOKUP(FİLTRE!$C3779,'SKT LİSTESİ'!$F:$S,5,0)),"")</f>
        <v/>
      </c>
      <c r="F3779" s="129" t="str">
        <f ca="1">IFERROR(IF($C3779="","",VLOOKUP(FİLTRE!$C3779,'SKT LİSTESİ'!$F:$S,7,0)),"")</f>
        <v/>
      </c>
      <c r="G3779" s="130" t="str">
        <f ca="1">IFERROR(IF($C3779="","",VLOOKUP(FİLTRE!$C3779,'SKT LİSTESİ'!$F:$S,8,0)),"")</f>
        <v/>
      </c>
      <c r="H3779" s="131" t="str">
        <f ca="1">IF(E3779="","",IF($C3779="","",VLOOKUP(FİLTRE!$C3779,'SKT LİSTESİ'!$F:$S,9,0)))</f>
        <v/>
      </c>
      <c r="I3779" s="132" t="str">
        <f ca="1">IFERROR(IF($C3779="","",VLOOKUP(FİLTRE!$C3779,'SKT LİSTESİ'!$F:$S,10,0)),"")</f>
        <v/>
      </c>
      <c r="J3779" s="133" t="str">
        <f ca="1">IFERROR(IF($C3779="","",VLOOKUP(FİLTRE!$C3779,'SKT LİSTESİ'!$F:$S,11,0)),"")</f>
        <v/>
      </c>
      <c r="K3779" s="134" t="str">
        <f ca="1">IFERROR(IF($C3779="","",VLOOKUP(FİLTRE!$C3779,'SKT LİSTESİ'!$F:$S,12,0)),"")</f>
        <v/>
      </c>
      <c r="L3779" s="134" t="str">
        <f ca="1">IFERROR(IF($C3779="","",VLOOKUP(FİLTRE!$C3779,'SKT LİSTESİ'!$F:$S,13,0)),"")</f>
        <v/>
      </c>
      <c r="M3779" s="135" t="str">
        <f ca="1">IFERROR(IF($C3779="","",VLOOKUP(FİLTRE!$C3779,'SKT LİSTESİ'!$F:$AJ,14,0)),"")</f>
        <v/>
      </c>
      <c r="N3779" s="31" t="str">
        <f ca="1">IFERROR(IF($C3779="","",VLOOKUP(FİLTRE!$C3779,'SKT LİSTESİ'!$F:$AJ,22,0)),"")</f>
        <v/>
      </c>
      <c r="O3779" s="136" t="str">
        <f ca="1">IFERROR(IF($C3779="","",VLOOKUP(FİLTRE!$C3779,'SKT LİSTESİ'!$F:$AJ,23,0)),"")</f>
        <v/>
      </c>
      <c r="P3779" s="31"/>
      <c r="Q3779" s="31"/>
      <c r="R3779" s="137" t="str">
        <f ca="1">(IFERROR(IF($C3779="","",VLOOKUP(FİLTRE!$C3779,'SKT LİSTESİ'!$F:$AJ,15,0)),""))</f>
        <v/>
      </c>
      <c r="S3779" s="138" t="str">
        <f ca="1">IFERROR(IF($C3779="","",VLOOKUP(FİLTRE!$C3779,'SKT LİSTESİ'!$F:$AJ,16,0)),"")</f>
        <v/>
      </c>
      <c r="AF3779" s="179" t="str">
        <f t="shared" ca="1" si="234"/>
        <v/>
      </c>
      <c r="AG3779" s="179">
        <f t="shared" ca="1" si="235"/>
        <v>0</v>
      </c>
      <c r="AH3779" s="179">
        <f t="shared" ca="1" si="236"/>
        <v>0</v>
      </c>
    </row>
    <row r="3780" spans="2:34" ht="15.75" x14ac:dyDescent="0.25">
      <c r="B3780">
        <f t="shared" ca="1" si="233"/>
        <v>3768</v>
      </c>
      <c r="C3780" t="str">
        <f ca="1">IFERROR(VLOOKUP(B3780,'SKT LİSTESİ'!F:F,1,0),"")</f>
        <v/>
      </c>
      <c r="E3780" s="128" t="str">
        <f ca="1">IFERROR(IF($C3780="","",VLOOKUP(FİLTRE!$C3780,'SKT LİSTESİ'!$F:$S,5,0)),"")</f>
        <v/>
      </c>
      <c r="F3780" s="129" t="str">
        <f ca="1">IFERROR(IF($C3780="","",VLOOKUP(FİLTRE!$C3780,'SKT LİSTESİ'!$F:$S,7,0)),"")</f>
        <v/>
      </c>
      <c r="G3780" s="130" t="str">
        <f ca="1">IFERROR(IF($C3780="","",VLOOKUP(FİLTRE!$C3780,'SKT LİSTESİ'!$F:$S,8,0)),"")</f>
        <v/>
      </c>
      <c r="H3780" s="131" t="str">
        <f ca="1">IF(E3780="","",IF($C3780="","",VLOOKUP(FİLTRE!$C3780,'SKT LİSTESİ'!$F:$S,9,0)))</f>
        <v/>
      </c>
      <c r="I3780" s="132" t="str">
        <f ca="1">IFERROR(IF($C3780="","",VLOOKUP(FİLTRE!$C3780,'SKT LİSTESİ'!$F:$S,10,0)),"")</f>
        <v/>
      </c>
      <c r="J3780" s="133" t="str">
        <f ca="1">IFERROR(IF($C3780="","",VLOOKUP(FİLTRE!$C3780,'SKT LİSTESİ'!$F:$S,11,0)),"")</f>
        <v/>
      </c>
      <c r="K3780" s="134" t="str">
        <f ca="1">IFERROR(IF($C3780="","",VLOOKUP(FİLTRE!$C3780,'SKT LİSTESİ'!$F:$S,12,0)),"")</f>
        <v/>
      </c>
      <c r="L3780" s="134" t="str">
        <f ca="1">IFERROR(IF($C3780="","",VLOOKUP(FİLTRE!$C3780,'SKT LİSTESİ'!$F:$S,13,0)),"")</f>
        <v/>
      </c>
      <c r="M3780" s="135" t="str">
        <f ca="1">IFERROR(IF($C3780="","",VLOOKUP(FİLTRE!$C3780,'SKT LİSTESİ'!$F:$AJ,14,0)),"")</f>
        <v/>
      </c>
      <c r="N3780" s="31" t="str">
        <f ca="1">IFERROR(IF($C3780="","",VLOOKUP(FİLTRE!$C3780,'SKT LİSTESİ'!$F:$AJ,22,0)),"")</f>
        <v/>
      </c>
      <c r="O3780" s="136" t="str">
        <f ca="1">IFERROR(IF($C3780="","",VLOOKUP(FİLTRE!$C3780,'SKT LİSTESİ'!$F:$AJ,23,0)),"")</f>
        <v/>
      </c>
      <c r="P3780" s="31"/>
      <c r="Q3780" s="31"/>
      <c r="R3780" s="137" t="str">
        <f ca="1">(IFERROR(IF($C3780="","",VLOOKUP(FİLTRE!$C3780,'SKT LİSTESİ'!$F:$AJ,15,0)),""))</f>
        <v/>
      </c>
      <c r="S3780" s="138" t="str">
        <f ca="1">IFERROR(IF($C3780="","",VLOOKUP(FİLTRE!$C3780,'SKT LİSTESİ'!$F:$AJ,16,0)),"")</f>
        <v/>
      </c>
      <c r="AF3780" s="179" t="str">
        <f t="shared" ca="1" si="234"/>
        <v/>
      </c>
      <c r="AG3780" s="179">
        <f t="shared" ca="1" si="235"/>
        <v>0</v>
      </c>
      <c r="AH3780" s="179">
        <f t="shared" ca="1" si="236"/>
        <v>0</v>
      </c>
    </row>
    <row r="3781" spans="2:34" ht="15.75" x14ac:dyDescent="0.25">
      <c r="B3781">
        <f t="shared" ca="1" si="233"/>
        <v>3769</v>
      </c>
      <c r="C3781" t="str">
        <f ca="1">IFERROR(VLOOKUP(B3781,'SKT LİSTESİ'!F:F,1,0),"")</f>
        <v/>
      </c>
      <c r="E3781" s="128" t="str">
        <f ca="1">IFERROR(IF($C3781="","",VLOOKUP(FİLTRE!$C3781,'SKT LİSTESİ'!$F:$S,5,0)),"")</f>
        <v/>
      </c>
      <c r="F3781" s="129" t="str">
        <f ca="1">IFERROR(IF($C3781="","",VLOOKUP(FİLTRE!$C3781,'SKT LİSTESİ'!$F:$S,7,0)),"")</f>
        <v/>
      </c>
      <c r="G3781" s="130" t="str">
        <f ca="1">IFERROR(IF($C3781="","",VLOOKUP(FİLTRE!$C3781,'SKT LİSTESİ'!$F:$S,8,0)),"")</f>
        <v/>
      </c>
      <c r="H3781" s="131" t="str">
        <f ca="1">IF(E3781="","",IF($C3781="","",VLOOKUP(FİLTRE!$C3781,'SKT LİSTESİ'!$F:$S,9,0)))</f>
        <v/>
      </c>
      <c r="I3781" s="132" t="str">
        <f ca="1">IFERROR(IF($C3781="","",VLOOKUP(FİLTRE!$C3781,'SKT LİSTESİ'!$F:$S,10,0)),"")</f>
        <v/>
      </c>
      <c r="J3781" s="133" t="str">
        <f ca="1">IFERROR(IF($C3781="","",VLOOKUP(FİLTRE!$C3781,'SKT LİSTESİ'!$F:$S,11,0)),"")</f>
        <v/>
      </c>
      <c r="K3781" s="134" t="str">
        <f ca="1">IFERROR(IF($C3781="","",VLOOKUP(FİLTRE!$C3781,'SKT LİSTESİ'!$F:$S,12,0)),"")</f>
        <v/>
      </c>
      <c r="L3781" s="134" t="str">
        <f ca="1">IFERROR(IF($C3781="","",VLOOKUP(FİLTRE!$C3781,'SKT LİSTESİ'!$F:$S,13,0)),"")</f>
        <v/>
      </c>
      <c r="M3781" s="135" t="str">
        <f ca="1">IFERROR(IF($C3781="","",VLOOKUP(FİLTRE!$C3781,'SKT LİSTESİ'!$F:$AJ,14,0)),"")</f>
        <v/>
      </c>
      <c r="N3781" s="31" t="str">
        <f ca="1">IFERROR(IF($C3781="","",VLOOKUP(FİLTRE!$C3781,'SKT LİSTESİ'!$F:$AJ,22,0)),"")</f>
        <v/>
      </c>
      <c r="O3781" s="136" t="str">
        <f ca="1">IFERROR(IF($C3781="","",VLOOKUP(FİLTRE!$C3781,'SKT LİSTESİ'!$F:$AJ,23,0)),"")</f>
        <v/>
      </c>
      <c r="P3781" s="31"/>
      <c r="Q3781" s="31"/>
      <c r="R3781" s="137" t="str">
        <f ca="1">(IFERROR(IF($C3781="","",VLOOKUP(FİLTRE!$C3781,'SKT LİSTESİ'!$F:$AJ,15,0)),""))</f>
        <v/>
      </c>
      <c r="S3781" s="138" t="str">
        <f ca="1">IFERROR(IF($C3781="","",VLOOKUP(FİLTRE!$C3781,'SKT LİSTESİ'!$F:$AJ,16,0)),"")</f>
        <v/>
      </c>
      <c r="AF3781" s="179" t="str">
        <f t="shared" ca="1" si="234"/>
        <v/>
      </c>
      <c r="AG3781" s="179">
        <f t="shared" ca="1" si="235"/>
        <v>0</v>
      </c>
      <c r="AH3781" s="179">
        <f t="shared" ca="1" si="236"/>
        <v>0</v>
      </c>
    </row>
    <row r="3782" spans="2:34" ht="15.75" x14ac:dyDescent="0.25">
      <c r="B3782">
        <f t="shared" ca="1" si="233"/>
        <v>3770</v>
      </c>
      <c r="C3782" t="str">
        <f ca="1">IFERROR(VLOOKUP(B3782,'SKT LİSTESİ'!F:F,1,0),"")</f>
        <v/>
      </c>
      <c r="E3782" s="128" t="str">
        <f ca="1">IFERROR(IF($C3782="","",VLOOKUP(FİLTRE!$C3782,'SKT LİSTESİ'!$F:$S,5,0)),"")</f>
        <v/>
      </c>
      <c r="F3782" s="129" t="str">
        <f ca="1">IFERROR(IF($C3782="","",VLOOKUP(FİLTRE!$C3782,'SKT LİSTESİ'!$F:$S,7,0)),"")</f>
        <v/>
      </c>
      <c r="G3782" s="130" t="str">
        <f ca="1">IFERROR(IF($C3782="","",VLOOKUP(FİLTRE!$C3782,'SKT LİSTESİ'!$F:$S,8,0)),"")</f>
        <v/>
      </c>
      <c r="H3782" s="131" t="str">
        <f ca="1">IF(E3782="","",IF($C3782="","",VLOOKUP(FİLTRE!$C3782,'SKT LİSTESİ'!$F:$S,9,0)))</f>
        <v/>
      </c>
      <c r="I3782" s="132" t="str">
        <f ca="1">IFERROR(IF($C3782="","",VLOOKUP(FİLTRE!$C3782,'SKT LİSTESİ'!$F:$S,10,0)),"")</f>
        <v/>
      </c>
      <c r="J3782" s="133" t="str">
        <f ca="1">IFERROR(IF($C3782="","",VLOOKUP(FİLTRE!$C3782,'SKT LİSTESİ'!$F:$S,11,0)),"")</f>
        <v/>
      </c>
      <c r="K3782" s="134" t="str">
        <f ca="1">IFERROR(IF($C3782="","",VLOOKUP(FİLTRE!$C3782,'SKT LİSTESİ'!$F:$S,12,0)),"")</f>
        <v/>
      </c>
      <c r="L3782" s="134" t="str">
        <f ca="1">IFERROR(IF($C3782="","",VLOOKUP(FİLTRE!$C3782,'SKT LİSTESİ'!$F:$S,13,0)),"")</f>
        <v/>
      </c>
      <c r="M3782" s="135" t="str">
        <f ca="1">IFERROR(IF($C3782="","",VLOOKUP(FİLTRE!$C3782,'SKT LİSTESİ'!$F:$AJ,14,0)),"")</f>
        <v/>
      </c>
      <c r="N3782" s="31" t="str">
        <f ca="1">IFERROR(IF($C3782="","",VLOOKUP(FİLTRE!$C3782,'SKT LİSTESİ'!$F:$AJ,22,0)),"")</f>
        <v/>
      </c>
      <c r="O3782" s="136" t="str">
        <f ca="1">IFERROR(IF($C3782="","",VLOOKUP(FİLTRE!$C3782,'SKT LİSTESİ'!$F:$AJ,23,0)),"")</f>
        <v/>
      </c>
      <c r="P3782" s="31"/>
      <c r="Q3782" s="31"/>
      <c r="R3782" s="137" t="str">
        <f ca="1">(IFERROR(IF($C3782="","",VLOOKUP(FİLTRE!$C3782,'SKT LİSTESİ'!$F:$AJ,15,0)),""))</f>
        <v/>
      </c>
      <c r="S3782" s="138" t="str">
        <f ca="1">IFERROR(IF($C3782="","",VLOOKUP(FİLTRE!$C3782,'SKT LİSTESİ'!$F:$AJ,16,0)),"")</f>
        <v/>
      </c>
      <c r="AF3782" s="179" t="str">
        <f t="shared" ca="1" si="234"/>
        <v/>
      </c>
      <c r="AG3782" s="179">
        <f t="shared" ca="1" si="235"/>
        <v>0</v>
      </c>
      <c r="AH3782" s="179">
        <f t="shared" ca="1" si="236"/>
        <v>0</v>
      </c>
    </row>
    <row r="3783" spans="2:34" ht="15.75" x14ac:dyDescent="0.25">
      <c r="B3783">
        <f t="shared" ca="1" si="233"/>
        <v>3771</v>
      </c>
      <c r="C3783" t="str">
        <f ca="1">IFERROR(VLOOKUP(B3783,'SKT LİSTESİ'!F:F,1,0),"")</f>
        <v/>
      </c>
      <c r="E3783" s="128" t="str">
        <f ca="1">IFERROR(IF($C3783="","",VLOOKUP(FİLTRE!$C3783,'SKT LİSTESİ'!$F:$S,5,0)),"")</f>
        <v/>
      </c>
      <c r="F3783" s="129" t="str">
        <f ca="1">IFERROR(IF($C3783="","",VLOOKUP(FİLTRE!$C3783,'SKT LİSTESİ'!$F:$S,7,0)),"")</f>
        <v/>
      </c>
      <c r="G3783" s="130" t="str">
        <f ca="1">IFERROR(IF($C3783="","",VLOOKUP(FİLTRE!$C3783,'SKT LİSTESİ'!$F:$S,8,0)),"")</f>
        <v/>
      </c>
      <c r="H3783" s="131" t="str">
        <f ca="1">IF(E3783="","",IF($C3783="","",VLOOKUP(FİLTRE!$C3783,'SKT LİSTESİ'!$F:$S,9,0)))</f>
        <v/>
      </c>
      <c r="I3783" s="132" t="str">
        <f ca="1">IFERROR(IF($C3783="","",VLOOKUP(FİLTRE!$C3783,'SKT LİSTESİ'!$F:$S,10,0)),"")</f>
        <v/>
      </c>
      <c r="J3783" s="133" t="str">
        <f ca="1">IFERROR(IF($C3783="","",VLOOKUP(FİLTRE!$C3783,'SKT LİSTESİ'!$F:$S,11,0)),"")</f>
        <v/>
      </c>
      <c r="K3783" s="134" t="str">
        <f ca="1">IFERROR(IF($C3783="","",VLOOKUP(FİLTRE!$C3783,'SKT LİSTESİ'!$F:$S,12,0)),"")</f>
        <v/>
      </c>
      <c r="L3783" s="134" t="str">
        <f ca="1">IFERROR(IF($C3783="","",VLOOKUP(FİLTRE!$C3783,'SKT LİSTESİ'!$F:$S,13,0)),"")</f>
        <v/>
      </c>
      <c r="M3783" s="135" t="str">
        <f ca="1">IFERROR(IF($C3783="","",VLOOKUP(FİLTRE!$C3783,'SKT LİSTESİ'!$F:$AJ,14,0)),"")</f>
        <v/>
      </c>
      <c r="N3783" s="31" t="str">
        <f ca="1">IFERROR(IF($C3783="","",VLOOKUP(FİLTRE!$C3783,'SKT LİSTESİ'!$F:$AJ,22,0)),"")</f>
        <v/>
      </c>
      <c r="O3783" s="136" t="str">
        <f ca="1">IFERROR(IF($C3783="","",VLOOKUP(FİLTRE!$C3783,'SKT LİSTESİ'!$F:$AJ,23,0)),"")</f>
        <v/>
      </c>
      <c r="P3783" s="31"/>
      <c r="Q3783" s="31"/>
      <c r="R3783" s="137" t="str">
        <f ca="1">(IFERROR(IF($C3783="","",VLOOKUP(FİLTRE!$C3783,'SKT LİSTESİ'!$F:$AJ,15,0)),""))</f>
        <v/>
      </c>
      <c r="S3783" s="138" t="str">
        <f ca="1">IFERROR(IF($C3783="","",VLOOKUP(FİLTRE!$C3783,'SKT LİSTESİ'!$F:$AJ,16,0)),"")</f>
        <v/>
      </c>
      <c r="AF3783" s="179" t="str">
        <f t="shared" ca="1" si="234"/>
        <v/>
      </c>
      <c r="AG3783" s="179">
        <f t="shared" ca="1" si="235"/>
        <v>0</v>
      </c>
      <c r="AH3783" s="179">
        <f t="shared" ca="1" si="236"/>
        <v>0</v>
      </c>
    </row>
    <row r="3784" spans="2:34" ht="15.75" x14ac:dyDescent="0.25">
      <c r="B3784">
        <f t="shared" ca="1" si="233"/>
        <v>3772</v>
      </c>
      <c r="C3784" t="str">
        <f ca="1">IFERROR(VLOOKUP(B3784,'SKT LİSTESİ'!F:F,1,0),"")</f>
        <v/>
      </c>
      <c r="E3784" s="128" t="str">
        <f ca="1">IFERROR(IF($C3784="","",VLOOKUP(FİLTRE!$C3784,'SKT LİSTESİ'!$F:$S,5,0)),"")</f>
        <v/>
      </c>
      <c r="F3784" s="129" t="str">
        <f ca="1">IFERROR(IF($C3784="","",VLOOKUP(FİLTRE!$C3784,'SKT LİSTESİ'!$F:$S,7,0)),"")</f>
        <v/>
      </c>
      <c r="G3784" s="130" t="str">
        <f ca="1">IFERROR(IF($C3784="","",VLOOKUP(FİLTRE!$C3784,'SKT LİSTESİ'!$F:$S,8,0)),"")</f>
        <v/>
      </c>
      <c r="H3784" s="131" t="str">
        <f ca="1">IF(E3784="","",IF($C3784="","",VLOOKUP(FİLTRE!$C3784,'SKT LİSTESİ'!$F:$S,9,0)))</f>
        <v/>
      </c>
      <c r="I3784" s="132" t="str">
        <f ca="1">IFERROR(IF($C3784="","",VLOOKUP(FİLTRE!$C3784,'SKT LİSTESİ'!$F:$S,10,0)),"")</f>
        <v/>
      </c>
      <c r="J3784" s="133" t="str">
        <f ca="1">IFERROR(IF($C3784="","",VLOOKUP(FİLTRE!$C3784,'SKT LİSTESİ'!$F:$S,11,0)),"")</f>
        <v/>
      </c>
      <c r="K3784" s="134" t="str">
        <f ca="1">IFERROR(IF($C3784="","",VLOOKUP(FİLTRE!$C3784,'SKT LİSTESİ'!$F:$S,12,0)),"")</f>
        <v/>
      </c>
      <c r="L3784" s="134" t="str">
        <f ca="1">IFERROR(IF($C3784="","",VLOOKUP(FİLTRE!$C3784,'SKT LİSTESİ'!$F:$S,13,0)),"")</f>
        <v/>
      </c>
      <c r="M3784" s="135" t="str">
        <f ca="1">IFERROR(IF($C3784="","",VLOOKUP(FİLTRE!$C3784,'SKT LİSTESİ'!$F:$AJ,14,0)),"")</f>
        <v/>
      </c>
      <c r="N3784" s="31" t="str">
        <f ca="1">IFERROR(IF($C3784="","",VLOOKUP(FİLTRE!$C3784,'SKT LİSTESİ'!$F:$AJ,22,0)),"")</f>
        <v/>
      </c>
      <c r="O3784" s="136" t="str">
        <f ca="1">IFERROR(IF($C3784="","",VLOOKUP(FİLTRE!$C3784,'SKT LİSTESİ'!$F:$AJ,23,0)),"")</f>
        <v/>
      </c>
      <c r="P3784" s="31"/>
      <c r="Q3784" s="31"/>
      <c r="R3784" s="137" t="str">
        <f ca="1">(IFERROR(IF($C3784="","",VLOOKUP(FİLTRE!$C3784,'SKT LİSTESİ'!$F:$AJ,15,0)),""))</f>
        <v/>
      </c>
      <c r="S3784" s="138" t="str">
        <f ca="1">IFERROR(IF($C3784="","",VLOOKUP(FİLTRE!$C3784,'SKT LİSTESİ'!$F:$AJ,16,0)),"")</f>
        <v/>
      </c>
      <c r="AF3784" s="179" t="str">
        <f t="shared" ca="1" si="234"/>
        <v/>
      </c>
      <c r="AG3784" s="179">
        <f t="shared" ca="1" si="235"/>
        <v>0</v>
      </c>
      <c r="AH3784" s="179">
        <f t="shared" ca="1" si="236"/>
        <v>0</v>
      </c>
    </row>
    <row r="3785" spans="2:34" ht="15.75" x14ac:dyDescent="0.25">
      <c r="B3785">
        <f t="shared" ca="1" si="233"/>
        <v>3773</v>
      </c>
      <c r="C3785" t="str">
        <f ca="1">IFERROR(VLOOKUP(B3785,'SKT LİSTESİ'!F:F,1,0),"")</f>
        <v/>
      </c>
      <c r="E3785" s="128" t="str">
        <f ca="1">IFERROR(IF($C3785="","",VLOOKUP(FİLTRE!$C3785,'SKT LİSTESİ'!$F:$S,5,0)),"")</f>
        <v/>
      </c>
      <c r="F3785" s="129" t="str">
        <f ca="1">IFERROR(IF($C3785="","",VLOOKUP(FİLTRE!$C3785,'SKT LİSTESİ'!$F:$S,7,0)),"")</f>
        <v/>
      </c>
      <c r="G3785" s="130" t="str">
        <f ca="1">IFERROR(IF($C3785="","",VLOOKUP(FİLTRE!$C3785,'SKT LİSTESİ'!$F:$S,8,0)),"")</f>
        <v/>
      </c>
      <c r="H3785" s="131" t="str">
        <f ca="1">IF(E3785="","",IF($C3785="","",VLOOKUP(FİLTRE!$C3785,'SKT LİSTESİ'!$F:$S,9,0)))</f>
        <v/>
      </c>
      <c r="I3785" s="132" t="str">
        <f ca="1">IFERROR(IF($C3785="","",VLOOKUP(FİLTRE!$C3785,'SKT LİSTESİ'!$F:$S,10,0)),"")</f>
        <v/>
      </c>
      <c r="J3785" s="133" t="str">
        <f ca="1">IFERROR(IF($C3785="","",VLOOKUP(FİLTRE!$C3785,'SKT LİSTESİ'!$F:$S,11,0)),"")</f>
        <v/>
      </c>
      <c r="K3785" s="134" t="str">
        <f ca="1">IFERROR(IF($C3785="","",VLOOKUP(FİLTRE!$C3785,'SKT LİSTESİ'!$F:$S,12,0)),"")</f>
        <v/>
      </c>
      <c r="L3785" s="134" t="str">
        <f ca="1">IFERROR(IF($C3785="","",VLOOKUP(FİLTRE!$C3785,'SKT LİSTESİ'!$F:$S,13,0)),"")</f>
        <v/>
      </c>
      <c r="M3785" s="135" t="str">
        <f ca="1">IFERROR(IF($C3785="","",VLOOKUP(FİLTRE!$C3785,'SKT LİSTESİ'!$F:$AJ,14,0)),"")</f>
        <v/>
      </c>
      <c r="N3785" s="31" t="str">
        <f ca="1">IFERROR(IF($C3785="","",VLOOKUP(FİLTRE!$C3785,'SKT LİSTESİ'!$F:$AJ,22,0)),"")</f>
        <v/>
      </c>
      <c r="O3785" s="136" t="str">
        <f ca="1">IFERROR(IF($C3785="","",VLOOKUP(FİLTRE!$C3785,'SKT LİSTESİ'!$F:$AJ,23,0)),"")</f>
        <v/>
      </c>
      <c r="P3785" s="31"/>
      <c r="Q3785" s="31"/>
      <c r="R3785" s="137" t="str">
        <f ca="1">(IFERROR(IF($C3785="","",VLOOKUP(FİLTRE!$C3785,'SKT LİSTESİ'!$F:$AJ,15,0)),""))</f>
        <v/>
      </c>
      <c r="S3785" s="138" t="str">
        <f ca="1">IFERROR(IF($C3785="","",VLOOKUP(FİLTRE!$C3785,'SKT LİSTESİ'!$F:$AJ,16,0)),"")</f>
        <v/>
      </c>
      <c r="AF3785" s="179" t="str">
        <f t="shared" ca="1" si="234"/>
        <v/>
      </c>
      <c r="AG3785" s="179">
        <f t="shared" ca="1" si="235"/>
        <v>0</v>
      </c>
      <c r="AH3785" s="179">
        <f t="shared" ca="1" si="236"/>
        <v>0</v>
      </c>
    </row>
    <row r="3786" spans="2:34" ht="15.75" x14ac:dyDescent="0.25">
      <c r="B3786">
        <f t="shared" ca="1" si="233"/>
        <v>3774</v>
      </c>
      <c r="C3786" t="str">
        <f ca="1">IFERROR(VLOOKUP(B3786,'SKT LİSTESİ'!F:F,1,0),"")</f>
        <v/>
      </c>
      <c r="E3786" s="128" t="str">
        <f ca="1">IFERROR(IF($C3786="","",VLOOKUP(FİLTRE!$C3786,'SKT LİSTESİ'!$F:$S,5,0)),"")</f>
        <v/>
      </c>
      <c r="F3786" s="129" t="str">
        <f ca="1">IFERROR(IF($C3786="","",VLOOKUP(FİLTRE!$C3786,'SKT LİSTESİ'!$F:$S,7,0)),"")</f>
        <v/>
      </c>
      <c r="G3786" s="130" t="str">
        <f ca="1">IFERROR(IF($C3786="","",VLOOKUP(FİLTRE!$C3786,'SKT LİSTESİ'!$F:$S,8,0)),"")</f>
        <v/>
      </c>
      <c r="H3786" s="131" t="str">
        <f ca="1">IF(E3786="","",IF($C3786="","",VLOOKUP(FİLTRE!$C3786,'SKT LİSTESİ'!$F:$S,9,0)))</f>
        <v/>
      </c>
      <c r="I3786" s="132" t="str">
        <f ca="1">IFERROR(IF($C3786="","",VLOOKUP(FİLTRE!$C3786,'SKT LİSTESİ'!$F:$S,10,0)),"")</f>
        <v/>
      </c>
      <c r="J3786" s="133" t="str">
        <f ca="1">IFERROR(IF($C3786="","",VLOOKUP(FİLTRE!$C3786,'SKT LİSTESİ'!$F:$S,11,0)),"")</f>
        <v/>
      </c>
      <c r="K3786" s="134" t="str">
        <f ca="1">IFERROR(IF($C3786="","",VLOOKUP(FİLTRE!$C3786,'SKT LİSTESİ'!$F:$S,12,0)),"")</f>
        <v/>
      </c>
      <c r="L3786" s="134" t="str">
        <f ca="1">IFERROR(IF($C3786="","",VLOOKUP(FİLTRE!$C3786,'SKT LİSTESİ'!$F:$S,13,0)),"")</f>
        <v/>
      </c>
      <c r="M3786" s="135" t="str">
        <f ca="1">IFERROR(IF($C3786="","",VLOOKUP(FİLTRE!$C3786,'SKT LİSTESİ'!$F:$AJ,14,0)),"")</f>
        <v/>
      </c>
      <c r="N3786" s="31" t="str">
        <f ca="1">IFERROR(IF($C3786="","",VLOOKUP(FİLTRE!$C3786,'SKT LİSTESİ'!$F:$AJ,22,0)),"")</f>
        <v/>
      </c>
      <c r="O3786" s="136" t="str">
        <f ca="1">IFERROR(IF($C3786="","",VLOOKUP(FİLTRE!$C3786,'SKT LİSTESİ'!$F:$AJ,23,0)),"")</f>
        <v/>
      </c>
      <c r="P3786" s="31"/>
      <c r="Q3786" s="31"/>
      <c r="R3786" s="137" t="str">
        <f ca="1">(IFERROR(IF($C3786="","",VLOOKUP(FİLTRE!$C3786,'SKT LİSTESİ'!$F:$AJ,15,0)),""))</f>
        <v/>
      </c>
      <c r="S3786" s="138" t="str">
        <f ca="1">IFERROR(IF($C3786="","",VLOOKUP(FİLTRE!$C3786,'SKT LİSTESİ'!$F:$AJ,16,0)),"")</f>
        <v/>
      </c>
      <c r="AF3786" s="179" t="str">
        <f t="shared" ca="1" si="234"/>
        <v/>
      </c>
      <c r="AG3786" s="179">
        <f t="shared" ca="1" si="235"/>
        <v>0</v>
      </c>
      <c r="AH3786" s="179">
        <f t="shared" ca="1" si="236"/>
        <v>0</v>
      </c>
    </row>
    <row r="3787" spans="2:34" ht="15.75" x14ac:dyDescent="0.25">
      <c r="B3787">
        <f t="shared" ca="1" si="233"/>
        <v>3775</v>
      </c>
      <c r="C3787" t="str">
        <f ca="1">IFERROR(VLOOKUP(B3787,'SKT LİSTESİ'!F:F,1,0),"")</f>
        <v/>
      </c>
      <c r="E3787" s="128" t="str">
        <f ca="1">IFERROR(IF($C3787="","",VLOOKUP(FİLTRE!$C3787,'SKT LİSTESİ'!$F:$S,5,0)),"")</f>
        <v/>
      </c>
      <c r="F3787" s="129" t="str">
        <f ca="1">IFERROR(IF($C3787="","",VLOOKUP(FİLTRE!$C3787,'SKT LİSTESİ'!$F:$S,7,0)),"")</f>
        <v/>
      </c>
      <c r="G3787" s="130" t="str">
        <f ca="1">IFERROR(IF($C3787="","",VLOOKUP(FİLTRE!$C3787,'SKT LİSTESİ'!$F:$S,8,0)),"")</f>
        <v/>
      </c>
      <c r="H3787" s="131" t="str">
        <f ca="1">IF(E3787="","",IF($C3787="","",VLOOKUP(FİLTRE!$C3787,'SKT LİSTESİ'!$F:$S,9,0)))</f>
        <v/>
      </c>
      <c r="I3787" s="132" t="str">
        <f ca="1">IFERROR(IF($C3787="","",VLOOKUP(FİLTRE!$C3787,'SKT LİSTESİ'!$F:$S,10,0)),"")</f>
        <v/>
      </c>
      <c r="J3787" s="133" t="str">
        <f ca="1">IFERROR(IF($C3787="","",VLOOKUP(FİLTRE!$C3787,'SKT LİSTESİ'!$F:$S,11,0)),"")</f>
        <v/>
      </c>
      <c r="K3787" s="134" t="str">
        <f ca="1">IFERROR(IF($C3787="","",VLOOKUP(FİLTRE!$C3787,'SKT LİSTESİ'!$F:$S,12,0)),"")</f>
        <v/>
      </c>
      <c r="L3787" s="134" t="str">
        <f ca="1">IFERROR(IF($C3787="","",VLOOKUP(FİLTRE!$C3787,'SKT LİSTESİ'!$F:$S,13,0)),"")</f>
        <v/>
      </c>
      <c r="M3787" s="135" t="str">
        <f ca="1">IFERROR(IF($C3787="","",VLOOKUP(FİLTRE!$C3787,'SKT LİSTESİ'!$F:$AJ,14,0)),"")</f>
        <v/>
      </c>
      <c r="N3787" s="31" t="str">
        <f ca="1">IFERROR(IF($C3787="","",VLOOKUP(FİLTRE!$C3787,'SKT LİSTESİ'!$F:$AJ,22,0)),"")</f>
        <v/>
      </c>
      <c r="O3787" s="136" t="str">
        <f ca="1">IFERROR(IF($C3787="","",VLOOKUP(FİLTRE!$C3787,'SKT LİSTESİ'!$F:$AJ,23,0)),"")</f>
        <v/>
      </c>
      <c r="P3787" s="31"/>
      <c r="Q3787" s="31"/>
      <c r="R3787" s="137" t="str">
        <f ca="1">(IFERROR(IF($C3787="","",VLOOKUP(FİLTRE!$C3787,'SKT LİSTESİ'!$F:$AJ,15,0)),""))</f>
        <v/>
      </c>
      <c r="S3787" s="138" t="str">
        <f ca="1">IFERROR(IF($C3787="","",VLOOKUP(FİLTRE!$C3787,'SKT LİSTESİ'!$F:$AJ,16,0)),"")</f>
        <v/>
      </c>
      <c r="AF3787" s="179" t="str">
        <f t="shared" ca="1" si="234"/>
        <v/>
      </c>
      <c r="AG3787" s="179">
        <f t="shared" ca="1" si="235"/>
        <v>0</v>
      </c>
      <c r="AH3787" s="179">
        <f t="shared" ca="1" si="236"/>
        <v>0</v>
      </c>
    </row>
    <row r="3788" spans="2:34" ht="15.75" x14ac:dyDescent="0.25">
      <c r="B3788">
        <f t="shared" ca="1" si="233"/>
        <v>3776</v>
      </c>
      <c r="C3788" t="str">
        <f ca="1">IFERROR(VLOOKUP(B3788,'SKT LİSTESİ'!F:F,1,0),"")</f>
        <v/>
      </c>
      <c r="E3788" s="128" t="str">
        <f ca="1">IFERROR(IF($C3788="","",VLOOKUP(FİLTRE!$C3788,'SKT LİSTESİ'!$F:$S,5,0)),"")</f>
        <v/>
      </c>
      <c r="F3788" s="129" t="str">
        <f ca="1">IFERROR(IF($C3788="","",VLOOKUP(FİLTRE!$C3788,'SKT LİSTESİ'!$F:$S,7,0)),"")</f>
        <v/>
      </c>
      <c r="G3788" s="130" t="str">
        <f ca="1">IFERROR(IF($C3788="","",VLOOKUP(FİLTRE!$C3788,'SKT LİSTESİ'!$F:$S,8,0)),"")</f>
        <v/>
      </c>
      <c r="H3788" s="131" t="str">
        <f ca="1">IF(E3788="","",IF($C3788="","",VLOOKUP(FİLTRE!$C3788,'SKT LİSTESİ'!$F:$S,9,0)))</f>
        <v/>
      </c>
      <c r="I3788" s="132" t="str">
        <f ca="1">IFERROR(IF($C3788="","",VLOOKUP(FİLTRE!$C3788,'SKT LİSTESİ'!$F:$S,10,0)),"")</f>
        <v/>
      </c>
      <c r="J3788" s="133" t="str">
        <f ca="1">IFERROR(IF($C3788="","",VLOOKUP(FİLTRE!$C3788,'SKT LİSTESİ'!$F:$S,11,0)),"")</f>
        <v/>
      </c>
      <c r="K3788" s="134" t="str">
        <f ca="1">IFERROR(IF($C3788="","",VLOOKUP(FİLTRE!$C3788,'SKT LİSTESİ'!$F:$S,12,0)),"")</f>
        <v/>
      </c>
      <c r="L3788" s="134" t="str">
        <f ca="1">IFERROR(IF($C3788="","",VLOOKUP(FİLTRE!$C3788,'SKT LİSTESİ'!$F:$S,13,0)),"")</f>
        <v/>
      </c>
      <c r="M3788" s="135" t="str">
        <f ca="1">IFERROR(IF($C3788="","",VLOOKUP(FİLTRE!$C3788,'SKT LİSTESİ'!$F:$AJ,14,0)),"")</f>
        <v/>
      </c>
      <c r="N3788" s="31" t="str">
        <f ca="1">IFERROR(IF($C3788="","",VLOOKUP(FİLTRE!$C3788,'SKT LİSTESİ'!$F:$AJ,22,0)),"")</f>
        <v/>
      </c>
      <c r="O3788" s="136" t="str">
        <f ca="1">IFERROR(IF($C3788="","",VLOOKUP(FİLTRE!$C3788,'SKT LİSTESİ'!$F:$AJ,23,0)),"")</f>
        <v/>
      </c>
      <c r="P3788" s="31"/>
      <c r="Q3788" s="31"/>
      <c r="R3788" s="137" t="str">
        <f ca="1">(IFERROR(IF($C3788="","",VLOOKUP(FİLTRE!$C3788,'SKT LİSTESİ'!$F:$AJ,15,0)),""))</f>
        <v/>
      </c>
      <c r="S3788" s="138" t="str">
        <f ca="1">IFERROR(IF($C3788="","",VLOOKUP(FİLTRE!$C3788,'SKT LİSTESİ'!$F:$AJ,16,0)),"")</f>
        <v/>
      </c>
      <c r="AF3788" s="179" t="str">
        <f t="shared" ca="1" si="234"/>
        <v/>
      </c>
      <c r="AG3788" s="179">
        <f t="shared" ca="1" si="235"/>
        <v>0</v>
      </c>
      <c r="AH3788" s="179">
        <f t="shared" ca="1" si="236"/>
        <v>0</v>
      </c>
    </row>
    <row r="3789" spans="2:34" ht="15.75" x14ac:dyDescent="0.25">
      <c r="B3789">
        <f t="shared" ca="1" si="233"/>
        <v>3777</v>
      </c>
      <c r="C3789" t="str">
        <f ca="1">IFERROR(VLOOKUP(B3789,'SKT LİSTESİ'!F:F,1,0),"")</f>
        <v/>
      </c>
      <c r="E3789" s="128" t="str">
        <f ca="1">IFERROR(IF($C3789="","",VLOOKUP(FİLTRE!$C3789,'SKT LİSTESİ'!$F:$S,5,0)),"")</f>
        <v/>
      </c>
      <c r="F3789" s="129" t="str">
        <f ca="1">IFERROR(IF($C3789="","",VLOOKUP(FİLTRE!$C3789,'SKT LİSTESİ'!$F:$S,7,0)),"")</f>
        <v/>
      </c>
      <c r="G3789" s="130" t="str">
        <f ca="1">IFERROR(IF($C3789="","",VLOOKUP(FİLTRE!$C3789,'SKT LİSTESİ'!$F:$S,8,0)),"")</f>
        <v/>
      </c>
      <c r="H3789" s="131" t="str">
        <f ca="1">IF(E3789="","",IF($C3789="","",VLOOKUP(FİLTRE!$C3789,'SKT LİSTESİ'!$F:$S,9,0)))</f>
        <v/>
      </c>
      <c r="I3789" s="132" t="str">
        <f ca="1">IFERROR(IF($C3789="","",VLOOKUP(FİLTRE!$C3789,'SKT LİSTESİ'!$F:$S,10,0)),"")</f>
        <v/>
      </c>
      <c r="J3789" s="133" t="str">
        <f ca="1">IFERROR(IF($C3789="","",VLOOKUP(FİLTRE!$C3789,'SKT LİSTESİ'!$F:$S,11,0)),"")</f>
        <v/>
      </c>
      <c r="K3789" s="134" t="str">
        <f ca="1">IFERROR(IF($C3789="","",VLOOKUP(FİLTRE!$C3789,'SKT LİSTESİ'!$F:$S,12,0)),"")</f>
        <v/>
      </c>
      <c r="L3789" s="134" t="str">
        <f ca="1">IFERROR(IF($C3789="","",VLOOKUP(FİLTRE!$C3789,'SKT LİSTESİ'!$F:$S,13,0)),"")</f>
        <v/>
      </c>
      <c r="M3789" s="135" t="str">
        <f ca="1">IFERROR(IF($C3789="","",VLOOKUP(FİLTRE!$C3789,'SKT LİSTESİ'!$F:$AJ,14,0)),"")</f>
        <v/>
      </c>
      <c r="N3789" s="31" t="str">
        <f ca="1">IFERROR(IF($C3789="","",VLOOKUP(FİLTRE!$C3789,'SKT LİSTESİ'!$F:$AJ,22,0)),"")</f>
        <v/>
      </c>
      <c r="O3789" s="136" t="str">
        <f ca="1">IFERROR(IF($C3789="","",VLOOKUP(FİLTRE!$C3789,'SKT LİSTESİ'!$F:$AJ,23,0)),"")</f>
        <v/>
      </c>
      <c r="P3789" s="31"/>
      <c r="Q3789" s="31"/>
      <c r="R3789" s="137" t="str">
        <f ca="1">(IFERROR(IF($C3789="","",VLOOKUP(FİLTRE!$C3789,'SKT LİSTESİ'!$F:$AJ,15,0)),""))</f>
        <v/>
      </c>
      <c r="S3789" s="138" t="str">
        <f ca="1">IFERROR(IF($C3789="","",VLOOKUP(FİLTRE!$C3789,'SKT LİSTESİ'!$F:$AJ,16,0)),"")</f>
        <v/>
      </c>
      <c r="AF3789" s="179" t="str">
        <f t="shared" ca="1" si="234"/>
        <v/>
      </c>
      <c r="AG3789" s="179">
        <f t="shared" ca="1" si="235"/>
        <v>0</v>
      </c>
      <c r="AH3789" s="179">
        <f t="shared" ca="1" si="236"/>
        <v>0</v>
      </c>
    </row>
    <row r="3790" spans="2:34" ht="15.75" x14ac:dyDescent="0.25">
      <c r="B3790">
        <f t="shared" ref="B3790:B3853" ca="1" si="237">IF($Y$2=1,(ROW()-12),"")</f>
        <v>3778</v>
      </c>
      <c r="C3790" t="str">
        <f ca="1">IFERROR(VLOOKUP(B3790,'SKT LİSTESİ'!F:F,1,0),"")</f>
        <v/>
      </c>
      <c r="E3790" s="128" t="str">
        <f ca="1">IFERROR(IF($C3790="","",VLOOKUP(FİLTRE!$C3790,'SKT LİSTESİ'!$F:$S,5,0)),"")</f>
        <v/>
      </c>
      <c r="F3790" s="129" t="str">
        <f ca="1">IFERROR(IF($C3790="","",VLOOKUP(FİLTRE!$C3790,'SKT LİSTESİ'!$F:$S,7,0)),"")</f>
        <v/>
      </c>
      <c r="G3790" s="130" t="str">
        <f ca="1">IFERROR(IF($C3790="","",VLOOKUP(FİLTRE!$C3790,'SKT LİSTESİ'!$F:$S,8,0)),"")</f>
        <v/>
      </c>
      <c r="H3790" s="131" t="str">
        <f ca="1">IF(E3790="","",IF($C3790="","",VLOOKUP(FİLTRE!$C3790,'SKT LİSTESİ'!$F:$S,9,0)))</f>
        <v/>
      </c>
      <c r="I3790" s="132" t="str">
        <f ca="1">IFERROR(IF($C3790="","",VLOOKUP(FİLTRE!$C3790,'SKT LİSTESİ'!$F:$S,10,0)),"")</f>
        <v/>
      </c>
      <c r="J3790" s="133" t="str">
        <f ca="1">IFERROR(IF($C3790="","",VLOOKUP(FİLTRE!$C3790,'SKT LİSTESİ'!$F:$S,11,0)),"")</f>
        <v/>
      </c>
      <c r="K3790" s="134" t="str">
        <f ca="1">IFERROR(IF($C3790="","",VLOOKUP(FİLTRE!$C3790,'SKT LİSTESİ'!$F:$S,12,0)),"")</f>
        <v/>
      </c>
      <c r="L3790" s="134" t="str">
        <f ca="1">IFERROR(IF($C3790="","",VLOOKUP(FİLTRE!$C3790,'SKT LİSTESİ'!$F:$S,13,0)),"")</f>
        <v/>
      </c>
      <c r="M3790" s="135" t="str">
        <f ca="1">IFERROR(IF($C3790="","",VLOOKUP(FİLTRE!$C3790,'SKT LİSTESİ'!$F:$AJ,14,0)),"")</f>
        <v/>
      </c>
      <c r="N3790" s="31" t="str">
        <f ca="1">IFERROR(IF($C3790="","",VLOOKUP(FİLTRE!$C3790,'SKT LİSTESİ'!$F:$AJ,22,0)),"")</f>
        <v/>
      </c>
      <c r="O3790" s="136" t="str">
        <f ca="1">IFERROR(IF($C3790="","",VLOOKUP(FİLTRE!$C3790,'SKT LİSTESİ'!$F:$AJ,23,0)),"")</f>
        <v/>
      </c>
      <c r="P3790" s="31"/>
      <c r="Q3790" s="31"/>
      <c r="R3790" s="137" t="str">
        <f ca="1">(IFERROR(IF($C3790="","",VLOOKUP(FİLTRE!$C3790,'SKT LİSTESİ'!$F:$AJ,15,0)),""))</f>
        <v/>
      </c>
      <c r="S3790" s="138" t="str">
        <f ca="1">IFERROR(IF($C3790="","",VLOOKUP(FİLTRE!$C3790,'SKT LİSTESİ'!$F:$AJ,16,0)),"")</f>
        <v/>
      </c>
      <c r="AF3790" s="179" t="str">
        <f t="shared" ref="AF3790:AF3853" ca="1" si="238">IF(E3790&lt;&gt;"SAYIM",K3790,
(IF(AND(E3790="SAYIM",R3790=0),0,(COUNTIFS(E:E,"SAYIM",F:F,F3790,R:R,"&gt;"&amp;0)))))</f>
        <v/>
      </c>
      <c r="AG3790" s="179">
        <f t="shared" ref="AG3790:AG3853" ca="1" si="239">IF(E3790="SAYIM",(IFERROR(R3790/AF3790,0)),0)</f>
        <v>0</v>
      </c>
      <c r="AH3790" s="179">
        <f t="shared" ref="AH3790:AH3853" ca="1" si="240">IF(E3790="SAYIM",(IFERROR(S3790/AF3790,0)),0)</f>
        <v>0</v>
      </c>
    </row>
    <row r="3791" spans="2:34" ht="15.75" x14ac:dyDescent="0.25">
      <c r="B3791">
        <f t="shared" ca="1" si="237"/>
        <v>3779</v>
      </c>
      <c r="C3791" t="str">
        <f ca="1">IFERROR(VLOOKUP(B3791,'SKT LİSTESİ'!F:F,1,0),"")</f>
        <v/>
      </c>
      <c r="E3791" s="128" t="str">
        <f ca="1">IFERROR(IF($C3791="","",VLOOKUP(FİLTRE!$C3791,'SKT LİSTESİ'!$F:$S,5,0)),"")</f>
        <v/>
      </c>
      <c r="F3791" s="129" t="str">
        <f ca="1">IFERROR(IF($C3791="","",VLOOKUP(FİLTRE!$C3791,'SKT LİSTESİ'!$F:$S,7,0)),"")</f>
        <v/>
      </c>
      <c r="G3791" s="130" t="str">
        <f ca="1">IFERROR(IF($C3791="","",VLOOKUP(FİLTRE!$C3791,'SKT LİSTESİ'!$F:$S,8,0)),"")</f>
        <v/>
      </c>
      <c r="H3791" s="131" t="str">
        <f ca="1">IF(E3791="","",IF($C3791="","",VLOOKUP(FİLTRE!$C3791,'SKT LİSTESİ'!$F:$S,9,0)))</f>
        <v/>
      </c>
      <c r="I3791" s="132" t="str">
        <f ca="1">IFERROR(IF($C3791="","",VLOOKUP(FİLTRE!$C3791,'SKT LİSTESİ'!$F:$S,10,0)),"")</f>
        <v/>
      </c>
      <c r="J3791" s="133" t="str">
        <f ca="1">IFERROR(IF($C3791="","",VLOOKUP(FİLTRE!$C3791,'SKT LİSTESİ'!$F:$S,11,0)),"")</f>
        <v/>
      </c>
      <c r="K3791" s="134" t="str">
        <f ca="1">IFERROR(IF($C3791="","",VLOOKUP(FİLTRE!$C3791,'SKT LİSTESİ'!$F:$S,12,0)),"")</f>
        <v/>
      </c>
      <c r="L3791" s="134" t="str">
        <f ca="1">IFERROR(IF($C3791="","",VLOOKUP(FİLTRE!$C3791,'SKT LİSTESİ'!$F:$S,13,0)),"")</f>
        <v/>
      </c>
      <c r="M3791" s="135" t="str">
        <f ca="1">IFERROR(IF($C3791="","",VLOOKUP(FİLTRE!$C3791,'SKT LİSTESİ'!$F:$AJ,14,0)),"")</f>
        <v/>
      </c>
      <c r="N3791" s="31" t="str">
        <f ca="1">IFERROR(IF($C3791="","",VLOOKUP(FİLTRE!$C3791,'SKT LİSTESİ'!$F:$AJ,22,0)),"")</f>
        <v/>
      </c>
      <c r="O3791" s="136" t="str">
        <f ca="1">IFERROR(IF($C3791="","",VLOOKUP(FİLTRE!$C3791,'SKT LİSTESİ'!$F:$AJ,23,0)),"")</f>
        <v/>
      </c>
      <c r="P3791" s="31"/>
      <c r="Q3791" s="31"/>
      <c r="R3791" s="137" t="str">
        <f ca="1">(IFERROR(IF($C3791="","",VLOOKUP(FİLTRE!$C3791,'SKT LİSTESİ'!$F:$AJ,15,0)),""))</f>
        <v/>
      </c>
      <c r="S3791" s="138" t="str">
        <f ca="1">IFERROR(IF($C3791="","",VLOOKUP(FİLTRE!$C3791,'SKT LİSTESİ'!$F:$AJ,16,0)),"")</f>
        <v/>
      </c>
      <c r="AF3791" s="179" t="str">
        <f t="shared" ca="1" si="238"/>
        <v/>
      </c>
      <c r="AG3791" s="179">
        <f t="shared" ca="1" si="239"/>
        <v>0</v>
      </c>
      <c r="AH3791" s="179">
        <f t="shared" ca="1" si="240"/>
        <v>0</v>
      </c>
    </row>
    <row r="3792" spans="2:34" ht="15.75" x14ac:dyDescent="0.25">
      <c r="B3792">
        <f t="shared" ca="1" si="237"/>
        <v>3780</v>
      </c>
      <c r="C3792" t="str">
        <f ca="1">IFERROR(VLOOKUP(B3792,'SKT LİSTESİ'!F:F,1,0),"")</f>
        <v/>
      </c>
      <c r="E3792" s="128" t="str">
        <f ca="1">IFERROR(IF($C3792="","",VLOOKUP(FİLTRE!$C3792,'SKT LİSTESİ'!$F:$S,5,0)),"")</f>
        <v/>
      </c>
      <c r="F3792" s="129" t="str">
        <f ca="1">IFERROR(IF($C3792="","",VLOOKUP(FİLTRE!$C3792,'SKT LİSTESİ'!$F:$S,7,0)),"")</f>
        <v/>
      </c>
      <c r="G3792" s="130" t="str">
        <f ca="1">IFERROR(IF($C3792="","",VLOOKUP(FİLTRE!$C3792,'SKT LİSTESİ'!$F:$S,8,0)),"")</f>
        <v/>
      </c>
      <c r="H3792" s="131" t="str">
        <f ca="1">IF(E3792="","",IF($C3792="","",VLOOKUP(FİLTRE!$C3792,'SKT LİSTESİ'!$F:$S,9,0)))</f>
        <v/>
      </c>
      <c r="I3792" s="132" t="str">
        <f ca="1">IFERROR(IF($C3792="","",VLOOKUP(FİLTRE!$C3792,'SKT LİSTESİ'!$F:$S,10,0)),"")</f>
        <v/>
      </c>
      <c r="J3792" s="133" t="str">
        <f ca="1">IFERROR(IF($C3792="","",VLOOKUP(FİLTRE!$C3792,'SKT LİSTESİ'!$F:$S,11,0)),"")</f>
        <v/>
      </c>
      <c r="K3792" s="134" t="str">
        <f ca="1">IFERROR(IF($C3792="","",VLOOKUP(FİLTRE!$C3792,'SKT LİSTESİ'!$F:$S,12,0)),"")</f>
        <v/>
      </c>
      <c r="L3792" s="134" t="str">
        <f ca="1">IFERROR(IF($C3792="","",VLOOKUP(FİLTRE!$C3792,'SKT LİSTESİ'!$F:$S,13,0)),"")</f>
        <v/>
      </c>
      <c r="M3792" s="135" t="str">
        <f ca="1">IFERROR(IF($C3792="","",VLOOKUP(FİLTRE!$C3792,'SKT LİSTESİ'!$F:$AJ,14,0)),"")</f>
        <v/>
      </c>
      <c r="N3792" s="31" t="str">
        <f ca="1">IFERROR(IF($C3792="","",VLOOKUP(FİLTRE!$C3792,'SKT LİSTESİ'!$F:$AJ,22,0)),"")</f>
        <v/>
      </c>
      <c r="O3792" s="136" t="str">
        <f ca="1">IFERROR(IF($C3792="","",VLOOKUP(FİLTRE!$C3792,'SKT LİSTESİ'!$F:$AJ,23,0)),"")</f>
        <v/>
      </c>
      <c r="P3792" s="31"/>
      <c r="Q3792" s="31"/>
      <c r="R3792" s="137" t="str">
        <f ca="1">(IFERROR(IF($C3792="","",VLOOKUP(FİLTRE!$C3792,'SKT LİSTESİ'!$F:$AJ,15,0)),""))</f>
        <v/>
      </c>
      <c r="S3792" s="138" t="str">
        <f ca="1">IFERROR(IF($C3792="","",VLOOKUP(FİLTRE!$C3792,'SKT LİSTESİ'!$F:$AJ,16,0)),"")</f>
        <v/>
      </c>
      <c r="AF3792" s="179" t="str">
        <f t="shared" ca="1" si="238"/>
        <v/>
      </c>
      <c r="AG3792" s="179">
        <f t="shared" ca="1" si="239"/>
        <v>0</v>
      </c>
      <c r="AH3792" s="179">
        <f t="shared" ca="1" si="240"/>
        <v>0</v>
      </c>
    </row>
    <row r="3793" spans="2:34" ht="15.75" x14ac:dyDescent="0.25">
      <c r="B3793">
        <f t="shared" ca="1" si="237"/>
        <v>3781</v>
      </c>
      <c r="C3793" t="str">
        <f ca="1">IFERROR(VLOOKUP(B3793,'SKT LİSTESİ'!F:F,1,0),"")</f>
        <v/>
      </c>
      <c r="E3793" s="128" t="str">
        <f ca="1">IFERROR(IF($C3793="","",VLOOKUP(FİLTRE!$C3793,'SKT LİSTESİ'!$F:$S,5,0)),"")</f>
        <v/>
      </c>
      <c r="F3793" s="129" t="str">
        <f ca="1">IFERROR(IF($C3793="","",VLOOKUP(FİLTRE!$C3793,'SKT LİSTESİ'!$F:$S,7,0)),"")</f>
        <v/>
      </c>
      <c r="G3793" s="130" t="str">
        <f ca="1">IFERROR(IF($C3793="","",VLOOKUP(FİLTRE!$C3793,'SKT LİSTESİ'!$F:$S,8,0)),"")</f>
        <v/>
      </c>
      <c r="H3793" s="131" t="str">
        <f ca="1">IF(E3793="","",IF($C3793="","",VLOOKUP(FİLTRE!$C3793,'SKT LİSTESİ'!$F:$S,9,0)))</f>
        <v/>
      </c>
      <c r="I3793" s="132" t="str">
        <f ca="1">IFERROR(IF($C3793="","",VLOOKUP(FİLTRE!$C3793,'SKT LİSTESİ'!$F:$S,10,0)),"")</f>
        <v/>
      </c>
      <c r="J3793" s="133" t="str">
        <f ca="1">IFERROR(IF($C3793="","",VLOOKUP(FİLTRE!$C3793,'SKT LİSTESİ'!$F:$S,11,0)),"")</f>
        <v/>
      </c>
      <c r="K3793" s="134" t="str">
        <f ca="1">IFERROR(IF($C3793="","",VLOOKUP(FİLTRE!$C3793,'SKT LİSTESİ'!$F:$S,12,0)),"")</f>
        <v/>
      </c>
      <c r="L3793" s="134" t="str">
        <f ca="1">IFERROR(IF($C3793="","",VLOOKUP(FİLTRE!$C3793,'SKT LİSTESİ'!$F:$S,13,0)),"")</f>
        <v/>
      </c>
      <c r="M3793" s="135" t="str">
        <f ca="1">IFERROR(IF($C3793="","",VLOOKUP(FİLTRE!$C3793,'SKT LİSTESİ'!$F:$AJ,14,0)),"")</f>
        <v/>
      </c>
      <c r="N3793" s="31" t="str">
        <f ca="1">IFERROR(IF($C3793="","",VLOOKUP(FİLTRE!$C3793,'SKT LİSTESİ'!$F:$AJ,22,0)),"")</f>
        <v/>
      </c>
      <c r="O3793" s="136" t="str">
        <f ca="1">IFERROR(IF($C3793="","",VLOOKUP(FİLTRE!$C3793,'SKT LİSTESİ'!$F:$AJ,23,0)),"")</f>
        <v/>
      </c>
      <c r="P3793" s="31"/>
      <c r="Q3793" s="31"/>
      <c r="R3793" s="137" t="str">
        <f ca="1">(IFERROR(IF($C3793="","",VLOOKUP(FİLTRE!$C3793,'SKT LİSTESİ'!$F:$AJ,15,0)),""))</f>
        <v/>
      </c>
      <c r="S3793" s="138" t="str">
        <f ca="1">IFERROR(IF($C3793="","",VLOOKUP(FİLTRE!$C3793,'SKT LİSTESİ'!$F:$AJ,16,0)),"")</f>
        <v/>
      </c>
      <c r="AF3793" s="179" t="str">
        <f t="shared" ca="1" si="238"/>
        <v/>
      </c>
      <c r="AG3793" s="179">
        <f t="shared" ca="1" si="239"/>
        <v>0</v>
      </c>
      <c r="AH3793" s="179">
        <f t="shared" ca="1" si="240"/>
        <v>0</v>
      </c>
    </row>
    <row r="3794" spans="2:34" ht="15.75" x14ac:dyDescent="0.25">
      <c r="B3794">
        <f t="shared" ca="1" si="237"/>
        <v>3782</v>
      </c>
      <c r="C3794" t="str">
        <f ca="1">IFERROR(VLOOKUP(B3794,'SKT LİSTESİ'!F:F,1,0),"")</f>
        <v/>
      </c>
      <c r="E3794" s="128" t="str">
        <f ca="1">IFERROR(IF($C3794="","",VLOOKUP(FİLTRE!$C3794,'SKT LİSTESİ'!$F:$S,5,0)),"")</f>
        <v/>
      </c>
      <c r="F3794" s="129" t="str">
        <f ca="1">IFERROR(IF($C3794="","",VLOOKUP(FİLTRE!$C3794,'SKT LİSTESİ'!$F:$S,7,0)),"")</f>
        <v/>
      </c>
      <c r="G3794" s="130" t="str">
        <f ca="1">IFERROR(IF($C3794="","",VLOOKUP(FİLTRE!$C3794,'SKT LİSTESİ'!$F:$S,8,0)),"")</f>
        <v/>
      </c>
      <c r="H3794" s="131" t="str">
        <f ca="1">IF(E3794="","",IF($C3794="","",VLOOKUP(FİLTRE!$C3794,'SKT LİSTESİ'!$F:$S,9,0)))</f>
        <v/>
      </c>
      <c r="I3794" s="132" t="str">
        <f ca="1">IFERROR(IF($C3794="","",VLOOKUP(FİLTRE!$C3794,'SKT LİSTESİ'!$F:$S,10,0)),"")</f>
        <v/>
      </c>
      <c r="J3794" s="133" t="str">
        <f ca="1">IFERROR(IF($C3794="","",VLOOKUP(FİLTRE!$C3794,'SKT LİSTESİ'!$F:$S,11,0)),"")</f>
        <v/>
      </c>
      <c r="K3794" s="134" t="str">
        <f ca="1">IFERROR(IF($C3794="","",VLOOKUP(FİLTRE!$C3794,'SKT LİSTESİ'!$F:$S,12,0)),"")</f>
        <v/>
      </c>
      <c r="L3794" s="134" t="str">
        <f ca="1">IFERROR(IF($C3794="","",VLOOKUP(FİLTRE!$C3794,'SKT LİSTESİ'!$F:$S,13,0)),"")</f>
        <v/>
      </c>
      <c r="M3794" s="135" t="str">
        <f ca="1">IFERROR(IF($C3794="","",VLOOKUP(FİLTRE!$C3794,'SKT LİSTESİ'!$F:$AJ,14,0)),"")</f>
        <v/>
      </c>
      <c r="N3794" s="31" t="str">
        <f ca="1">IFERROR(IF($C3794="","",VLOOKUP(FİLTRE!$C3794,'SKT LİSTESİ'!$F:$AJ,22,0)),"")</f>
        <v/>
      </c>
      <c r="O3794" s="136" t="str">
        <f ca="1">IFERROR(IF($C3794="","",VLOOKUP(FİLTRE!$C3794,'SKT LİSTESİ'!$F:$AJ,23,0)),"")</f>
        <v/>
      </c>
      <c r="P3794" s="31"/>
      <c r="Q3794" s="31"/>
      <c r="R3794" s="137" t="str">
        <f ca="1">(IFERROR(IF($C3794="","",VLOOKUP(FİLTRE!$C3794,'SKT LİSTESİ'!$F:$AJ,15,0)),""))</f>
        <v/>
      </c>
      <c r="S3794" s="138" t="str">
        <f ca="1">IFERROR(IF($C3794="","",VLOOKUP(FİLTRE!$C3794,'SKT LİSTESİ'!$F:$AJ,16,0)),"")</f>
        <v/>
      </c>
      <c r="AF3794" s="179" t="str">
        <f t="shared" ca="1" si="238"/>
        <v/>
      </c>
      <c r="AG3794" s="179">
        <f t="shared" ca="1" si="239"/>
        <v>0</v>
      </c>
      <c r="AH3794" s="179">
        <f t="shared" ca="1" si="240"/>
        <v>0</v>
      </c>
    </row>
    <row r="3795" spans="2:34" ht="15.75" x14ac:dyDescent="0.25">
      <c r="B3795">
        <f t="shared" ca="1" si="237"/>
        <v>3783</v>
      </c>
      <c r="C3795" t="str">
        <f ca="1">IFERROR(VLOOKUP(B3795,'SKT LİSTESİ'!F:F,1,0),"")</f>
        <v/>
      </c>
      <c r="E3795" s="128" t="str">
        <f ca="1">IFERROR(IF($C3795="","",VLOOKUP(FİLTRE!$C3795,'SKT LİSTESİ'!$F:$S,5,0)),"")</f>
        <v/>
      </c>
      <c r="F3795" s="129" t="str">
        <f ca="1">IFERROR(IF($C3795="","",VLOOKUP(FİLTRE!$C3795,'SKT LİSTESİ'!$F:$S,7,0)),"")</f>
        <v/>
      </c>
      <c r="G3795" s="130" t="str">
        <f ca="1">IFERROR(IF($C3795="","",VLOOKUP(FİLTRE!$C3795,'SKT LİSTESİ'!$F:$S,8,0)),"")</f>
        <v/>
      </c>
      <c r="H3795" s="131" t="str">
        <f ca="1">IF(E3795="","",IF($C3795="","",VLOOKUP(FİLTRE!$C3795,'SKT LİSTESİ'!$F:$S,9,0)))</f>
        <v/>
      </c>
      <c r="I3795" s="132" t="str">
        <f ca="1">IFERROR(IF($C3795="","",VLOOKUP(FİLTRE!$C3795,'SKT LİSTESİ'!$F:$S,10,0)),"")</f>
        <v/>
      </c>
      <c r="J3795" s="133" t="str">
        <f ca="1">IFERROR(IF($C3795="","",VLOOKUP(FİLTRE!$C3795,'SKT LİSTESİ'!$F:$S,11,0)),"")</f>
        <v/>
      </c>
      <c r="K3795" s="134" t="str">
        <f ca="1">IFERROR(IF($C3795="","",VLOOKUP(FİLTRE!$C3795,'SKT LİSTESİ'!$F:$S,12,0)),"")</f>
        <v/>
      </c>
      <c r="L3795" s="134" t="str">
        <f ca="1">IFERROR(IF($C3795="","",VLOOKUP(FİLTRE!$C3795,'SKT LİSTESİ'!$F:$S,13,0)),"")</f>
        <v/>
      </c>
      <c r="M3795" s="135" t="str">
        <f ca="1">IFERROR(IF($C3795="","",VLOOKUP(FİLTRE!$C3795,'SKT LİSTESİ'!$F:$AJ,14,0)),"")</f>
        <v/>
      </c>
      <c r="N3795" s="31" t="str">
        <f ca="1">IFERROR(IF($C3795="","",VLOOKUP(FİLTRE!$C3795,'SKT LİSTESİ'!$F:$AJ,22,0)),"")</f>
        <v/>
      </c>
      <c r="O3795" s="136" t="str">
        <f ca="1">IFERROR(IF($C3795="","",VLOOKUP(FİLTRE!$C3795,'SKT LİSTESİ'!$F:$AJ,23,0)),"")</f>
        <v/>
      </c>
      <c r="P3795" s="31"/>
      <c r="Q3795" s="31"/>
      <c r="R3795" s="137" t="str">
        <f ca="1">(IFERROR(IF($C3795="","",VLOOKUP(FİLTRE!$C3795,'SKT LİSTESİ'!$F:$AJ,15,0)),""))</f>
        <v/>
      </c>
      <c r="S3795" s="138" t="str">
        <f ca="1">IFERROR(IF($C3795="","",VLOOKUP(FİLTRE!$C3795,'SKT LİSTESİ'!$F:$AJ,16,0)),"")</f>
        <v/>
      </c>
      <c r="AF3795" s="179" t="str">
        <f t="shared" ca="1" si="238"/>
        <v/>
      </c>
      <c r="AG3795" s="179">
        <f t="shared" ca="1" si="239"/>
        <v>0</v>
      </c>
      <c r="AH3795" s="179">
        <f t="shared" ca="1" si="240"/>
        <v>0</v>
      </c>
    </row>
    <row r="3796" spans="2:34" ht="15.75" x14ac:dyDescent="0.25">
      <c r="B3796">
        <f t="shared" ca="1" si="237"/>
        <v>3784</v>
      </c>
      <c r="C3796" t="str">
        <f ca="1">IFERROR(VLOOKUP(B3796,'SKT LİSTESİ'!F:F,1,0),"")</f>
        <v/>
      </c>
      <c r="E3796" s="128" t="str">
        <f ca="1">IFERROR(IF($C3796="","",VLOOKUP(FİLTRE!$C3796,'SKT LİSTESİ'!$F:$S,5,0)),"")</f>
        <v/>
      </c>
      <c r="F3796" s="129" t="str">
        <f ca="1">IFERROR(IF($C3796="","",VLOOKUP(FİLTRE!$C3796,'SKT LİSTESİ'!$F:$S,7,0)),"")</f>
        <v/>
      </c>
      <c r="G3796" s="130" t="str">
        <f ca="1">IFERROR(IF($C3796="","",VLOOKUP(FİLTRE!$C3796,'SKT LİSTESİ'!$F:$S,8,0)),"")</f>
        <v/>
      </c>
      <c r="H3796" s="131" t="str">
        <f ca="1">IF(E3796="","",IF($C3796="","",VLOOKUP(FİLTRE!$C3796,'SKT LİSTESİ'!$F:$S,9,0)))</f>
        <v/>
      </c>
      <c r="I3796" s="132" t="str">
        <f ca="1">IFERROR(IF($C3796="","",VLOOKUP(FİLTRE!$C3796,'SKT LİSTESİ'!$F:$S,10,0)),"")</f>
        <v/>
      </c>
      <c r="J3796" s="133" t="str">
        <f ca="1">IFERROR(IF($C3796="","",VLOOKUP(FİLTRE!$C3796,'SKT LİSTESİ'!$F:$S,11,0)),"")</f>
        <v/>
      </c>
      <c r="K3796" s="134" t="str">
        <f ca="1">IFERROR(IF($C3796="","",VLOOKUP(FİLTRE!$C3796,'SKT LİSTESİ'!$F:$S,12,0)),"")</f>
        <v/>
      </c>
      <c r="L3796" s="134" t="str">
        <f ca="1">IFERROR(IF($C3796="","",VLOOKUP(FİLTRE!$C3796,'SKT LİSTESİ'!$F:$S,13,0)),"")</f>
        <v/>
      </c>
      <c r="M3796" s="135" t="str">
        <f ca="1">IFERROR(IF($C3796="","",VLOOKUP(FİLTRE!$C3796,'SKT LİSTESİ'!$F:$AJ,14,0)),"")</f>
        <v/>
      </c>
      <c r="N3796" s="31" t="str">
        <f ca="1">IFERROR(IF($C3796="","",VLOOKUP(FİLTRE!$C3796,'SKT LİSTESİ'!$F:$AJ,22,0)),"")</f>
        <v/>
      </c>
      <c r="O3796" s="136" t="str">
        <f ca="1">IFERROR(IF($C3796="","",VLOOKUP(FİLTRE!$C3796,'SKT LİSTESİ'!$F:$AJ,23,0)),"")</f>
        <v/>
      </c>
      <c r="P3796" s="31"/>
      <c r="Q3796" s="31"/>
      <c r="R3796" s="137" t="str">
        <f ca="1">(IFERROR(IF($C3796="","",VLOOKUP(FİLTRE!$C3796,'SKT LİSTESİ'!$F:$AJ,15,0)),""))</f>
        <v/>
      </c>
      <c r="S3796" s="138" t="str">
        <f ca="1">IFERROR(IF($C3796="","",VLOOKUP(FİLTRE!$C3796,'SKT LİSTESİ'!$F:$AJ,16,0)),"")</f>
        <v/>
      </c>
      <c r="AF3796" s="179" t="str">
        <f t="shared" ca="1" si="238"/>
        <v/>
      </c>
      <c r="AG3796" s="179">
        <f t="shared" ca="1" si="239"/>
        <v>0</v>
      </c>
      <c r="AH3796" s="179">
        <f t="shared" ca="1" si="240"/>
        <v>0</v>
      </c>
    </row>
    <row r="3797" spans="2:34" ht="15.75" x14ac:dyDescent="0.25">
      <c r="B3797">
        <f t="shared" ca="1" si="237"/>
        <v>3785</v>
      </c>
      <c r="C3797" t="str">
        <f ca="1">IFERROR(VLOOKUP(B3797,'SKT LİSTESİ'!F:F,1,0),"")</f>
        <v/>
      </c>
      <c r="E3797" s="128" t="str">
        <f ca="1">IFERROR(IF($C3797="","",VLOOKUP(FİLTRE!$C3797,'SKT LİSTESİ'!$F:$S,5,0)),"")</f>
        <v/>
      </c>
      <c r="F3797" s="129" t="str">
        <f ca="1">IFERROR(IF($C3797="","",VLOOKUP(FİLTRE!$C3797,'SKT LİSTESİ'!$F:$S,7,0)),"")</f>
        <v/>
      </c>
      <c r="G3797" s="130" t="str">
        <f ca="1">IFERROR(IF($C3797="","",VLOOKUP(FİLTRE!$C3797,'SKT LİSTESİ'!$F:$S,8,0)),"")</f>
        <v/>
      </c>
      <c r="H3797" s="131" t="str">
        <f ca="1">IF(E3797="","",IF($C3797="","",VLOOKUP(FİLTRE!$C3797,'SKT LİSTESİ'!$F:$S,9,0)))</f>
        <v/>
      </c>
      <c r="I3797" s="132" t="str">
        <f ca="1">IFERROR(IF($C3797="","",VLOOKUP(FİLTRE!$C3797,'SKT LİSTESİ'!$F:$S,10,0)),"")</f>
        <v/>
      </c>
      <c r="J3797" s="133" t="str">
        <f ca="1">IFERROR(IF($C3797="","",VLOOKUP(FİLTRE!$C3797,'SKT LİSTESİ'!$F:$S,11,0)),"")</f>
        <v/>
      </c>
      <c r="K3797" s="134" t="str">
        <f ca="1">IFERROR(IF($C3797="","",VLOOKUP(FİLTRE!$C3797,'SKT LİSTESİ'!$F:$S,12,0)),"")</f>
        <v/>
      </c>
      <c r="L3797" s="134" t="str">
        <f ca="1">IFERROR(IF($C3797="","",VLOOKUP(FİLTRE!$C3797,'SKT LİSTESİ'!$F:$S,13,0)),"")</f>
        <v/>
      </c>
      <c r="M3797" s="135" t="str">
        <f ca="1">IFERROR(IF($C3797="","",VLOOKUP(FİLTRE!$C3797,'SKT LİSTESİ'!$F:$AJ,14,0)),"")</f>
        <v/>
      </c>
      <c r="N3797" s="31" t="str">
        <f ca="1">IFERROR(IF($C3797="","",VLOOKUP(FİLTRE!$C3797,'SKT LİSTESİ'!$F:$AJ,22,0)),"")</f>
        <v/>
      </c>
      <c r="O3797" s="136" t="str">
        <f ca="1">IFERROR(IF($C3797="","",VLOOKUP(FİLTRE!$C3797,'SKT LİSTESİ'!$F:$AJ,23,0)),"")</f>
        <v/>
      </c>
      <c r="P3797" s="31"/>
      <c r="Q3797" s="31"/>
      <c r="R3797" s="137" t="str">
        <f ca="1">(IFERROR(IF($C3797="","",VLOOKUP(FİLTRE!$C3797,'SKT LİSTESİ'!$F:$AJ,15,0)),""))</f>
        <v/>
      </c>
      <c r="S3797" s="138" t="str">
        <f ca="1">IFERROR(IF($C3797="","",VLOOKUP(FİLTRE!$C3797,'SKT LİSTESİ'!$F:$AJ,16,0)),"")</f>
        <v/>
      </c>
      <c r="AF3797" s="179" t="str">
        <f t="shared" ca="1" si="238"/>
        <v/>
      </c>
      <c r="AG3797" s="179">
        <f t="shared" ca="1" si="239"/>
        <v>0</v>
      </c>
      <c r="AH3797" s="179">
        <f t="shared" ca="1" si="240"/>
        <v>0</v>
      </c>
    </row>
    <row r="3798" spans="2:34" ht="15.75" x14ac:dyDescent="0.25">
      <c r="B3798">
        <f t="shared" ca="1" si="237"/>
        <v>3786</v>
      </c>
      <c r="C3798" t="str">
        <f ca="1">IFERROR(VLOOKUP(B3798,'SKT LİSTESİ'!F:F,1,0),"")</f>
        <v/>
      </c>
      <c r="E3798" s="128" t="str">
        <f ca="1">IFERROR(IF($C3798="","",VLOOKUP(FİLTRE!$C3798,'SKT LİSTESİ'!$F:$S,5,0)),"")</f>
        <v/>
      </c>
      <c r="F3798" s="129" t="str">
        <f ca="1">IFERROR(IF($C3798="","",VLOOKUP(FİLTRE!$C3798,'SKT LİSTESİ'!$F:$S,7,0)),"")</f>
        <v/>
      </c>
      <c r="G3798" s="130" t="str">
        <f ca="1">IFERROR(IF($C3798="","",VLOOKUP(FİLTRE!$C3798,'SKT LİSTESİ'!$F:$S,8,0)),"")</f>
        <v/>
      </c>
      <c r="H3798" s="131" t="str">
        <f ca="1">IF(E3798="","",IF($C3798="","",VLOOKUP(FİLTRE!$C3798,'SKT LİSTESİ'!$F:$S,9,0)))</f>
        <v/>
      </c>
      <c r="I3798" s="132" t="str">
        <f ca="1">IFERROR(IF($C3798="","",VLOOKUP(FİLTRE!$C3798,'SKT LİSTESİ'!$F:$S,10,0)),"")</f>
        <v/>
      </c>
      <c r="J3798" s="133" t="str">
        <f ca="1">IFERROR(IF($C3798="","",VLOOKUP(FİLTRE!$C3798,'SKT LİSTESİ'!$F:$S,11,0)),"")</f>
        <v/>
      </c>
      <c r="K3798" s="134" t="str">
        <f ca="1">IFERROR(IF($C3798="","",VLOOKUP(FİLTRE!$C3798,'SKT LİSTESİ'!$F:$S,12,0)),"")</f>
        <v/>
      </c>
      <c r="L3798" s="134" t="str">
        <f ca="1">IFERROR(IF($C3798="","",VLOOKUP(FİLTRE!$C3798,'SKT LİSTESİ'!$F:$S,13,0)),"")</f>
        <v/>
      </c>
      <c r="M3798" s="135" t="str">
        <f ca="1">IFERROR(IF($C3798="","",VLOOKUP(FİLTRE!$C3798,'SKT LİSTESİ'!$F:$AJ,14,0)),"")</f>
        <v/>
      </c>
      <c r="N3798" s="31" t="str">
        <f ca="1">IFERROR(IF($C3798="","",VLOOKUP(FİLTRE!$C3798,'SKT LİSTESİ'!$F:$AJ,22,0)),"")</f>
        <v/>
      </c>
      <c r="O3798" s="136" t="str">
        <f ca="1">IFERROR(IF($C3798="","",VLOOKUP(FİLTRE!$C3798,'SKT LİSTESİ'!$F:$AJ,23,0)),"")</f>
        <v/>
      </c>
      <c r="P3798" s="31"/>
      <c r="Q3798" s="31"/>
      <c r="R3798" s="137" t="str">
        <f ca="1">(IFERROR(IF($C3798="","",VLOOKUP(FİLTRE!$C3798,'SKT LİSTESİ'!$F:$AJ,15,0)),""))</f>
        <v/>
      </c>
      <c r="S3798" s="138" t="str">
        <f ca="1">IFERROR(IF($C3798="","",VLOOKUP(FİLTRE!$C3798,'SKT LİSTESİ'!$F:$AJ,16,0)),"")</f>
        <v/>
      </c>
      <c r="AF3798" s="179" t="str">
        <f t="shared" ca="1" si="238"/>
        <v/>
      </c>
      <c r="AG3798" s="179">
        <f t="shared" ca="1" si="239"/>
        <v>0</v>
      </c>
      <c r="AH3798" s="179">
        <f t="shared" ca="1" si="240"/>
        <v>0</v>
      </c>
    </row>
    <row r="3799" spans="2:34" ht="15.75" x14ac:dyDescent="0.25">
      <c r="B3799">
        <f t="shared" ca="1" si="237"/>
        <v>3787</v>
      </c>
      <c r="C3799" t="str">
        <f ca="1">IFERROR(VLOOKUP(B3799,'SKT LİSTESİ'!F:F,1,0),"")</f>
        <v/>
      </c>
      <c r="E3799" s="128" t="str">
        <f ca="1">IFERROR(IF($C3799="","",VLOOKUP(FİLTRE!$C3799,'SKT LİSTESİ'!$F:$S,5,0)),"")</f>
        <v/>
      </c>
      <c r="F3799" s="129" t="str">
        <f ca="1">IFERROR(IF($C3799="","",VLOOKUP(FİLTRE!$C3799,'SKT LİSTESİ'!$F:$S,7,0)),"")</f>
        <v/>
      </c>
      <c r="G3799" s="130" t="str">
        <f ca="1">IFERROR(IF($C3799="","",VLOOKUP(FİLTRE!$C3799,'SKT LİSTESİ'!$F:$S,8,0)),"")</f>
        <v/>
      </c>
      <c r="H3799" s="131" t="str">
        <f ca="1">IF(E3799="","",IF($C3799="","",VLOOKUP(FİLTRE!$C3799,'SKT LİSTESİ'!$F:$S,9,0)))</f>
        <v/>
      </c>
      <c r="I3799" s="132" t="str">
        <f ca="1">IFERROR(IF($C3799="","",VLOOKUP(FİLTRE!$C3799,'SKT LİSTESİ'!$F:$S,10,0)),"")</f>
        <v/>
      </c>
      <c r="J3799" s="133" t="str">
        <f ca="1">IFERROR(IF($C3799="","",VLOOKUP(FİLTRE!$C3799,'SKT LİSTESİ'!$F:$S,11,0)),"")</f>
        <v/>
      </c>
      <c r="K3799" s="134" t="str">
        <f ca="1">IFERROR(IF($C3799="","",VLOOKUP(FİLTRE!$C3799,'SKT LİSTESİ'!$F:$S,12,0)),"")</f>
        <v/>
      </c>
      <c r="L3799" s="134" t="str">
        <f ca="1">IFERROR(IF($C3799="","",VLOOKUP(FİLTRE!$C3799,'SKT LİSTESİ'!$F:$S,13,0)),"")</f>
        <v/>
      </c>
      <c r="M3799" s="135" t="str">
        <f ca="1">IFERROR(IF($C3799="","",VLOOKUP(FİLTRE!$C3799,'SKT LİSTESİ'!$F:$AJ,14,0)),"")</f>
        <v/>
      </c>
      <c r="N3799" s="31" t="str">
        <f ca="1">IFERROR(IF($C3799="","",VLOOKUP(FİLTRE!$C3799,'SKT LİSTESİ'!$F:$AJ,22,0)),"")</f>
        <v/>
      </c>
      <c r="O3799" s="136" t="str">
        <f ca="1">IFERROR(IF($C3799="","",VLOOKUP(FİLTRE!$C3799,'SKT LİSTESİ'!$F:$AJ,23,0)),"")</f>
        <v/>
      </c>
      <c r="P3799" s="31"/>
      <c r="Q3799" s="31"/>
      <c r="R3799" s="137" t="str">
        <f ca="1">(IFERROR(IF($C3799="","",VLOOKUP(FİLTRE!$C3799,'SKT LİSTESİ'!$F:$AJ,15,0)),""))</f>
        <v/>
      </c>
      <c r="S3799" s="138" t="str">
        <f ca="1">IFERROR(IF($C3799="","",VLOOKUP(FİLTRE!$C3799,'SKT LİSTESİ'!$F:$AJ,16,0)),"")</f>
        <v/>
      </c>
      <c r="AF3799" s="179" t="str">
        <f t="shared" ca="1" si="238"/>
        <v/>
      </c>
      <c r="AG3799" s="179">
        <f t="shared" ca="1" si="239"/>
        <v>0</v>
      </c>
      <c r="AH3799" s="179">
        <f t="shared" ca="1" si="240"/>
        <v>0</v>
      </c>
    </row>
    <row r="3800" spans="2:34" ht="15.75" x14ac:dyDescent="0.25">
      <c r="B3800">
        <f t="shared" ca="1" si="237"/>
        <v>3788</v>
      </c>
      <c r="C3800" t="str">
        <f ca="1">IFERROR(VLOOKUP(B3800,'SKT LİSTESİ'!F:F,1,0),"")</f>
        <v/>
      </c>
      <c r="E3800" s="128" t="str">
        <f ca="1">IFERROR(IF($C3800="","",VLOOKUP(FİLTRE!$C3800,'SKT LİSTESİ'!$F:$S,5,0)),"")</f>
        <v/>
      </c>
      <c r="F3800" s="129" t="str">
        <f ca="1">IFERROR(IF($C3800="","",VLOOKUP(FİLTRE!$C3800,'SKT LİSTESİ'!$F:$S,7,0)),"")</f>
        <v/>
      </c>
      <c r="G3800" s="130" t="str">
        <f ca="1">IFERROR(IF($C3800="","",VLOOKUP(FİLTRE!$C3800,'SKT LİSTESİ'!$F:$S,8,0)),"")</f>
        <v/>
      </c>
      <c r="H3800" s="131" t="str">
        <f ca="1">IF(E3800="","",IF($C3800="","",VLOOKUP(FİLTRE!$C3800,'SKT LİSTESİ'!$F:$S,9,0)))</f>
        <v/>
      </c>
      <c r="I3800" s="132" t="str">
        <f ca="1">IFERROR(IF($C3800="","",VLOOKUP(FİLTRE!$C3800,'SKT LİSTESİ'!$F:$S,10,0)),"")</f>
        <v/>
      </c>
      <c r="J3800" s="133" t="str">
        <f ca="1">IFERROR(IF($C3800="","",VLOOKUP(FİLTRE!$C3800,'SKT LİSTESİ'!$F:$S,11,0)),"")</f>
        <v/>
      </c>
      <c r="K3800" s="134" t="str">
        <f ca="1">IFERROR(IF($C3800="","",VLOOKUP(FİLTRE!$C3800,'SKT LİSTESİ'!$F:$S,12,0)),"")</f>
        <v/>
      </c>
      <c r="L3800" s="134" t="str">
        <f ca="1">IFERROR(IF($C3800="","",VLOOKUP(FİLTRE!$C3800,'SKT LİSTESİ'!$F:$S,13,0)),"")</f>
        <v/>
      </c>
      <c r="M3800" s="135" t="str">
        <f ca="1">IFERROR(IF($C3800="","",VLOOKUP(FİLTRE!$C3800,'SKT LİSTESİ'!$F:$AJ,14,0)),"")</f>
        <v/>
      </c>
      <c r="N3800" s="31" t="str">
        <f ca="1">IFERROR(IF($C3800="","",VLOOKUP(FİLTRE!$C3800,'SKT LİSTESİ'!$F:$AJ,22,0)),"")</f>
        <v/>
      </c>
      <c r="O3800" s="136" t="str">
        <f ca="1">IFERROR(IF($C3800="","",VLOOKUP(FİLTRE!$C3800,'SKT LİSTESİ'!$F:$AJ,23,0)),"")</f>
        <v/>
      </c>
      <c r="P3800" s="31"/>
      <c r="Q3800" s="31"/>
      <c r="R3800" s="137" t="str">
        <f ca="1">(IFERROR(IF($C3800="","",VLOOKUP(FİLTRE!$C3800,'SKT LİSTESİ'!$F:$AJ,15,0)),""))</f>
        <v/>
      </c>
      <c r="S3800" s="138" t="str">
        <f ca="1">IFERROR(IF($C3800="","",VLOOKUP(FİLTRE!$C3800,'SKT LİSTESİ'!$F:$AJ,16,0)),"")</f>
        <v/>
      </c>
      <c r="AF3800" s="179" t="str">
        <f t="shared" ca="1" si="238"/>
        <v/>
      </c>
      <c r="AG3800" s="179">
        <f t="shared" ca="1" si="239"/>
        <v>0</v>
      </c>
      <c r="AH3800" s="179">
        <f t="shared" ca="1" si="240"/>
        <v>0</v>
      </c>
    </row>
    <row r="3801" spans="2:34" ht="15.75" x14ac:dyDescent="0.25">
      <c r="B3801">
        <f t="shared" ca="1" si="237"/>
        <v>3789</v>
      </c>
      <c r="C3801" t="str">
        <f ca="1">IFERROR(VLOOKUP(B3801,'SKT LİSTESİ'!F:F,1,0),"")</f>
        <v/>
      </c>
      <c r="E3801" s="128" t="str">
        <f ca="1">IFERROR(IF($C3801="","",VLOOKUP(FİLTRE!$C3801,'SKT LİSTESİ'!$F:$S,5,0)),"")</f>
        <v/>
      </c>
      <c r="F3801" s="129" t="str">
        <f ca="1">IFERROR(IF($C3801="","",VLOOKUP(FİLTRE!$C3801,'SKT LİSTESİ'!$F:$S,7,0)),"")</f>
        <v/>
      </c>
      <c r="G3801" s="130" t="str">
        <f ca="1">IFERROR(IF($C3801="","",VLOOKUP(FİLTRE!$C3801,'SKT LİSTESİ'!$F:$S,8,0)),"")</f>
        <v/>
      </c>
      <c r="H3801" s="131" t="str">
        <f ca="1">IF(E3801="","",IF($C3801="","",VLOOKUP(FİLTRE!$C3801,'SKT LİSTESİ'!$F:$S,9,0)))</f>
        <v/>
      </c>
      <c r="I3801" s="132" t="str">
        <f ca="1">IFERROR(IF($C3801="","",VLOOKUP(FİLTRE!$C3801,'SKT LİSTESİ'!$F:$S,10,0)),"")</f>
        <v/>
      </c>
      <c r="J3801" s="133" t="str">
        <f ca="1">IFERROR(IF($C3801="","",VLOOKUP(FİLTRE!$C3801,'SKT LİSTESİ'!$F:$S,11,0)),"")</f>
        <v/>
      </c>
      <c r="K3801" s="134" t="str">
        <f ca="1">IFERROR(IF($C3801="","",VLOOKUP(FİLTRE!$C3801,'SKT LİSTESİ'!$F:$S,12,0)),"")</f>
        <v/>
      </c>
      <c r="L3801" s="134" t="str">
        <f ca="1">IFERROR(IF($C3801="","",VLOOKUP(FİLTRE!$C3801,'SKT LİSTESİ'!$F:$S,13,0)),"")</f>
        <v/>
      </c>
      <c r="M3801" s="135" t="str">
        <f ca="1">IFERROR(IF($C3801="","",VLOOKUP(FİLTRE!$C3801,'SKT LİSTESİ'!$F:$AJ,14,0)),"")</f>
        <v/>
      </c>
      <c r="N3801" s="31" t="str">
        <f ca="1">IFERROR(IF($C3801="","",VLOOKUP(FİLTRE!$C3801,'SKT LİSTESİ'!$F:$AJ,22,0)),"")</f>
        <v/>
      </c>
      <c r="O3801" s="136" t="str">
        <f ca="1">IFERROR(IF($C3801="","",VLOOKUP(FİLTRE!$C3801,'SKT LİSTESİ'!$F:$AJ,23,0)),"")</f>
        <v/>
      </c>
      <c r="P3801" s="31"/>
      <c r="Q3801" s="31"/>
      <c r="R3801" s="137" t="str">
        <f ca="1">(IFERROR(IF($C3801="","",VLOOKUP(FİLTRE!$C3801,'SKT LİSTESİ'!$F:$AJ,15,0)),""))</f>
        <v/>
      </c>
      <c r="S3801" s="138" t="str">
        <f ca="1">IFERROR(IF($C3801="","",VLOOKUP(FİLTRE!$C3801,'SKT LİSTESİ'!$F:$AJ,16,0)),"")</f>
        <v/>
      </c>
      <c r="AF3801" s="179" t="str">
        <f t="shared" ca="1" si="238"/>
        <v/>
      </c>
      <c r="AG3801" s="179">
        <f t="shared" ca="1" si="239"/>
        <v>0</v>
      </c>
      <c r="AH3801" s="179">
        <f t="shared" ca="1" si="240"/>
        <v>0</v>
      </c>
    </row>
    <row r="3802" spans="2:34" ht="15.75" x14ac:dyDescent="0.25">
      <c r="B3802">
        <f t="shared" ca="1" si="237"/>
        <v>3790</v>
      </c>
      <c r="C3802" t="str">
        <f ca="1">IFERROR(VLOOKUP(B3802,'SKT LİSTESİ'!F:F,1,0),"")</f>
        <v/>
      </c>
      <c r="E3802" s="128" t="str">
        <f ca="1">IFERROR(IF($C3802="","",VLOOKUP(FİLTRE!$C3802,'SKT LİSTESİ'!$F:$S,5,0)),"")</f>
        <v/>
      </c>
      <c r="F3802" s="129" t="str">
        <f ca="1">IFERROR(IF($C3802="","",VLOOKUP(FİLTRE!$C3802,'SKT LİSTESİ'!$F:$S,7,0)),"")</f>
        <v/>
      </c>
      <c r="G3802" s="130" t="str">
        <f ca="1">IFERROR(IF($C3802="","",VLOOKUP(FİLTRE!$C3802,'SKT LİSTESİ'!$F:$S,8,0)),"")</f>
        <v/>
      </c>
      <c r="H3802" s="131" t="str">
        <f ca="1">IF(E3802="","",IF($C3802="","",VLOOKUP(FİLTRE!$C3802,'SKT LİSTESİ'!$F:$S,9,0)))</f>
        <v/>
      </c>
      <c r="I3802" s="132" t="str">
        <f ca="1">IFERROR(IF($C3802="","",VLOOKUP(FİLTRE!$C3802,'SKT LİSTESİ'!$F:$S,10,0)),"")</f>
        <v/>
      </c>
      <c r="J3802" s="133" t="str">
        <f ca="1">IFERROR(IF($C3802="","",VLOOKUP(FİLTRE!$C3802,'SKT LİSTESİ'!$F:$S,11,0)),"")</f>
        <v/>
      </c>
      <c r="K3802" s="134" t="str">
        <f ca="1">IFERROR(IF($C3802="","",VLOOKUP(FİLTRE!$C3802,'SKT LİSTESİ'!$F:$S,12,0)),"")</f>
        <v/>
      </c>
      <c r="L3802" s="134" t="str">
        <f ca="1">IFERROR(IF($C3802="","",VLOOKUP(FİLTRE!$C3802,'SKT LİSTESİ'!$F:$S,13,0)),"")</f>
        <v/>
      </c>
      <c r="M3802" s="135" t="str">
        <f ca="1">IFERROR(IF($C3802="","",VLOOKUP(FİLTRE!$C3802,'SKT LİSTESİ'!$F:$AJ,14,0)),"")</f>
        <v/>
      </c>
      <c r="N3802" s="31" t="str">
        <f ca="1">IFERROR(IF($C3802="","",VLOOKUP(FİLTRE!$C3802,'SKT LİSTESİ'!$F:$AJ,22,0)),"")</f>
        <v/>
      </c>
      <c r="O3802" s="136" t="str">
        <f ca="1">IFERROR(IF($C3802="","",VLOOKUP(FİLTRE!$C3802,'SKT LİSTESİ'!$F:$AJ,23,0)),"")</f>
        <v/>
      </c>
      <c r="P3802" s="31"/>
      <c r="Q3802" s="31"/>
      <c r="R3802" s="137" t="str">
        <f ca="1">(IFERROR(IF($C3802="","",VLOOKUP(FİLTRE!$C3802,'SKT LİSTESİ'!$F:$AJ,15,0)),""))</f>
        <v/>
      </c>
      <c r="S3802" s="138" t="str">
        <f ca="1">IFERROR(IF($C3802="","",VLOOKUP(FİLTRE!$C3802,'SKT LİSTESİ'!$F:$AJ,16,0)),"")</f>
        <v/>
      </c>
      <c r="AF3802" s="179" t="str">
        <f t="shared" ca="1" si="238"/>
        <v/>
      </c>
      <c r="AG3802" s="179">
        <f t="shared" ca="1" si="239"/>
        <v>0</v>
      </c>
      <c r="AH3802" s="179">
        <f t="shared" ca="1" si="240"/>
        <v>0</v>
      </c>
    </row>
    <row r="3803" spans="2:34" ht="15.75" x14ac:dyDescent="0.25">
      <c r="B3803">
        <f t="shared" ca="1" si="237"/>
        <v>3791</v>
      </c>
      <c r="C3803" t="str">
        <f ca="1">IFERROR(VLOOKUP(B3803,'SKT LİSTESİ'!F:F,1,0),"")</f>
        <v/>
      </c>
      <c r="E3803" s="128" t="str">
        <f ca="1">IFERROR(IF($C3803="","",VLOOKUP(FİLTRE!$C3803,'SKT LİSTESİ'!$F:$S,5,0)),"")</f>
        <v/>
      </c>
      <c r="F3803" s="129" t="str">
        <f ca="1">IFERROR(IF($C3803="","",VLOOKUP(FİLTRE!$C3803,'SKT LİSTESİ'!$F:$S,7,0)),"")</f>
        <v/>
      </c>
      <c r="G3803" s="130" t="str">
        <f ca="1">IFERROR(IF($C3803="","",VLOOKUP(FİLTRE!$C3803,'SKT LİSTESİ'!$F:$S,8,0)),"")</f>
        <v/>
      </c>
      <c r="H3803" s="131" t="str">
        <f ca="1">IF(E3803="","",IF($C3803="","",VLOOKUP(FİLTRE!$C3803,'SKT LİSTESİ'!$F:$S,9,0)))</f>
        <v/>
      </c>
      <c r="I3803" s="132" t="str">
        <f ca="1">IFERROR(IF($C3803="","",VLOOKUP(FİLTRE!$C3803,'SKT LİSTESİ'!$F:$S,10,0)),"")</f>
        <v/>
      </c>
      <c r="J3803" s="133" t="str">
        <f ca="1">IFERROR(IF($C3803="","",VLOOKUP(FİLTRE!$C3803,'SKT LİSTESİ'!$F:$S,11,0)),"")</f>
        <v/>
      </c>
      <c r="K3803" s="134" t="str">
        <f ca="1">IFERROR(IF($C3803="","",VLOOKUP(FİLTRE!$C3803,'SKT LİSTESİ'!$F:$S,12,0)),"")</f>
        <v/>
      </c>
      <c r="L3803" s="134" t="str">
        <f ca="1">IFERROR(IF($C3803="","",VLOOKUP(FİLTRE!$C3803,'SKT LİSTESİ'!$F:$S,13,0)),"")</f>
        <v/>
      </c>
      <c r="M3803" s="135" t="str">
        <f ca="1">IFERROR(IF($C3803="","",VLOOKUP(FİLTRE!$C3803,'SKT LİSTESİ'!$F:$AJ,14,0)),"")</f>
        <v/>
      </c>
      <c r="N3803" s="31" t="str">
        <f ca="1">IFERROR(IF($C3803="","",VLOOKUP(FİLTRE!$C3803,'SKT LİSTESİ'!$F:$AJ,22,0)),"")</f>
        <v/>
      </c>
      <c r="O3803" s="136" t="str">
        <f ca="1">IFERROR(IF($C3803="","",VLOOKUP(FİLTRE!$C3803,'SKT LİSTESİ'!$F:$AJ,23,0)),"")</f>
        <v/>
      </c>
      <c r="P3803" s="31"/>
      <c r="Q3803" s="31"/>
      <c r="R3803" s="137" t="str">
        <f ca="1">(IFERROR(IF($C3803="","",VLOOKUP(FİLTRE!$C3803,'SKT LİSTESİ'!$F:$AJ,15,0)),""))</f>
        <v/>
      </c>
      <c r="S3803" s="138" t="str">
        <f ca="1">IFERROR(IF($C3803="","",VLOOKUP(FİLTRE!$C3803,'SKT LİSTESİ'!$F:$AJ,16,0)),"")</f>
        <v/>
      </c>
      <c r="AF3803" s="179" t="str">
        <f t="shared" ca="1" si="238"/>
        <v/>
      </c>
      <c r="AG3803" s="179">
        <f t="shared" ca="1" si="239"/>
        <v>0</v>
      </c>
      <c r="AH3803" s="179">
        <f t="shared" ca="1" si="240"/>
        <v>0</v>
      </c>
    </row>
    <row r="3804" spans="2:34" ht="15.75" x14ac:dyDescent="0.25">
      <c r="B3804">
        <f t="shared" ca="1" si="237"/>
        <v>3792</v>
      </c>
      <c r="C3804" t="str">
        <f ca="1">IFERROR(VLOOKUP(B3804,'SKT LİSTESİ'!F:F,1,0),"")</f>
        <v/>
      </c>
      <c r="E3804" s="128" t="str">
        <f ca="1">IFERROR(IF($C3804="","",VLOOKUP(FİLTRE!$C3804,'SKT LİSTESİ'!$F:$S,5,0)),"")</f>
        <v/>
      </c>
      <c r="F3804" s="129" t="str">
        <f ca="1">IFERROR(IF($C3804="","",VLOOKUP(FİLTRE!$C3804,'SKT LİSTESİ'!$F:$S,7,0)),"")</f>
        <v/>
      </c>
      <c r="G3804" s="130" t="str">
        <f ca="1">IFERROR(IF($C3804="","",VLOOKUP(FİLTRE!$C3804,'SKT LİSTESİ'!$F:$S,8,0)),"")</f>
        <v/>
      </c>
      <c r="H3804" s="131" t="str">
        <f ca="1">IF(E3804="","",IF($C3804="","",VLOOKUP(FİLTRE!$C3804,'SKT LİSTESİ'!$F:$S,9,0)))</f>
        <v/>
      </c>
      <c r="I3804" s="132" t="str">
        <f ca="1">IFERROR(IF($C3804="","",VLOOKUP(FİLTRE!$C3804,'SKT LİSTESİ'!$F:$S,10,0)),"")</f>
        <v/>
      </c>
      <c r="J3804" s="133" t="str">
        <f ca="1">IFERROR(IF($C3804="","",VLOOKUP(FİLTRE!$C3804,'SKT LİSTESİ'!$F:$S,11,0)),"")</f>
        <v/>
      </c>
      <c r="K3804" s="134" t="str">
        <f ca="1">IFERROR(IF($C3804="","",VLOOKUP(FİLTRE!$C3804,'SKT LİSTESİ'!$F:$S,12,0)),"")</f>
        <v/>
      </c>
      <c r="L3804" s="134" t="str">
        <f ca="1">IFERROR(IF($C3804="","",VLOOKUP(FİLTRE!$C3804,'SKT LİSTESİ'!$F:$S,13,0)),"")</f>
        <v/>
      </c>
      <c r="M3804" s="135" t="str">
        <f ca="1">IFERROR(IF($C3804="","",VLOOKUP(FİLTRE!$C3804,'SKT LİSTESİ'!$F:$AJ,14,0)),"")</f>
        <v/>
      </c>
      <c r="N3804" s="31" t="str">
        <f ca="1">IFERROR(IF($C3804="","",VLOOKUP(FİLTRE!$C3804,'SKT LİSTESİ'!$F:$AJ,22,0)),"")</f>
        <v/>
      </c>
      <c r="O3804" s="136" t="str">
        <f ca="1">IFERROR(IF($C3804="","",VLOOKUP(FİLTRE!$C3804,'SKT LİSTESİ'!$F:$AJ,23,0)),"")</f>
        <v/>
      </c>
      <c r="P3804" s="31"/>
      <c r="Q3804" s="31"/>
      <c r="R3804" s="137" t="str">
        <f ca="1">(IFERROR(IF($C3804="","",VLOOKUP(FİLTRE!$C3804,'SKT LİSTESİ'!$F:$AJ,15,0)),""))</f>
        <v/>
      </c>
      <c r="S3804" s="138" t="str">
        <f ca="1">IFERROR(IF($C3804="","",VLOOKUP(FİLTRE!$C3804,'SKT LİSTESİ'!$F:$AJ,16,0)),"")</f>
        <v/>
      </c>
      <c r="AF3804" s="179" t="str">
        <f t="shared" ca="1" si="238"/>
        <v/>
      </c>
      <c r="AG3804" s="179">
        <f t="shared" ca="1" si="239"/>
        <v>0</v>
      </c>
      <c r="AH3804" s="179">
        <f t="shared" ca="1" si="240"/>
        <v>0</v>
      </c>
    </row>
    <row r="3805" spans="2:34" ht="15.75" x14ac:dyDescent="0.25">
      <c r="B3805">
        <f t="shared" ca="1" si="237"/>
        <v>3793</v>
      </c>
      <c r="C3805" t="str">
        <f ca="1">IFERROR(VLOOKUP(B3805,'SKT LİSTESİ'!F:F,1,0),"")</f>
        <v/>
      </c>
      <c r="E3805" s="128" t="str">
        <f ca="1">IFERROR(IF($C3805="","",VLOOKUP(FİLTRE!$C3805,'SKT LİSTESİ'!$F:$S,5,0)),"")</f>
        <v/>
      </c>
      <c r="F3805" s="129" t="str">
        <f ca="1">IFERROR(IF($C3805="","",VLOOKUP(FİLTRE!$C3805,'SKT LİSTESİ'!$F:$S,7,0)),"")</f>
        <v/>
      </c>
      <c r="G3805" s="130" t="str">
        <f ca="1">IFERROR(IF($C3805="","",VLOOKUP(FİLTRE!$C3805,'SKT LİSTESİ'!$F:$S,8,0)),"")</f>
        <v/>
      </c>
      <c r="H3805" s="131" t="str">
        <f ca="1">IF(E3805="","",IF($C3805="","",VLOOKUP(FİLTRE!$C3805,'SKT LİSTESİ'!$F:$S,9,0)))</f>
        <v/>
      </c>
      <c r="I3805" s="132" t="str">
        <f ca="1">IFERROR(IF($C3805="","",VLOOKUP(FİLTRE!$C3805,'SKT LİSTESİ'!$F:$S,10,0)),"")</f>
        <v/>
      </c>
      <c r="J3805" s="133" t="str">
        <f ca="1">IFERROR(IF($C3805="","",VLOOKUP(FİLTRE!$C3805,'SKT LİSTESİ'!$F:$S,11,0)),"")</f>
        <v/>
      </c>
      <c r="K3805" s="134" t="str">
        <f ca="1">IFERROR(IF($C3805="","",VLOOKUP(FİLTRE!$C3805,'SKT LİSTESİ'!$F:$S,12,0)),"")</f>
        <v/>
      </c>
      <c r="L3805" s="134" t="str">
        <f ca="1">IFERROR(IF($C3805="","",VLOOKUP(FİLTRE!$C3805,'SKT LİSTESİ'!$F:$S,13,0)),"")</f>
        <v/>
      </c>
      <c r="M3805" s="135" t="str">
        <f ca="1">IFERROR(IF($C3805="","",VLOOKUP(FİLTRE!$C3805,'SKT LİSTESİ'!$F:$AJ,14,0)),"")</f>
        <v/>
      </c>
      <c r="N3805" s="31" t="str">
        <f ca="1">IFERROR(IF($C3805="","",VLOOKUP(FİLTRE!$C3805,'SKT LİSTESİ'!$F:$AJ,22,0)),"")</f>
        <v/>
      </c>
      <c r="O3805" s="136" t="str">
        <f ca="1">IFERROR(IF($C3805="","",VLOOKUP(FİLTRE!$C3805,'SKT LİSTESİ'!$F:$AJ,23,0)),"")</f>
        <v/>
      </c>
      <c r="P3805" s="31"/>
      <c r="Q3805" s="31"/>
      <c r="R3805" s="137" t="str">
        <f ca="1">(IFERROR(IF($C3805="","",VLOOKUP(FİLTRE!$C3805,'SKT LİSTESİ'!$F:$AJ,15,0)),""))</f>
        <v/>
      </c>
      <c r="S3805" s="138" t="str">
        <f ca="1">IFERROR(IF($C3805="","",VLOOKUP(FİLTRE!$C3805,'SKT LİSTESİ'!$F:$AJ,16,0)),"")</f>
        <v/>
      </c>
      <c r="AF3805" s="179" t="str">
        <f t="shared" ca="1" si="238"/>
        <v/>
      </c>
      <c r="AG3805" s="179">
        <f t="shared" ca="1" si="239"/>
        <v>0</v>
      </c>
      <c r="AH3805" s="179">
        <f t="shared" ca="1" si="240"/>
        <v>0</v>
      </c>
    </row>
    <row r="3806" spans="2:34" ht="15.75" x14ac:dyDescent="0.25">
      <c r="B3806">
        <f t="shared" ca="1" si="237"/>
        <v>3794</v>
      </c>
      <c r="C3806" t="str">
        <f ca="1">IFERROR(VLOOKUP(B3806,'SKT LİSTESİ'!F:F,1,0),"")</f>
        <v/>
      </c>
      <c r="E3806" s="128" t="str">
        <f ca="1">IFERROR(IF($C3806="","",VLOOKUP(FİLTRE!$C3806,'SKT LİSTESİ'!$F:$S,5,0)),"")</f>
        <v/>
      </c>
      <c r="F3806" s="129" t="str">
        <f ca="1">IFERROR(IF($C3806="","",VLOOKUP(FİLTRE!$C3806,'SKT LİSTESİ'!$F:$S,7,0)),"")</f>
        <v/>
      </c>
      <c r="G3806" s="130" t="str">
        <f ca="1">IFERROR(IF($C3806="","",VLOOKUP(FİLTRE!$C3806,'SKT LİSTESİ'!$F:$S,8,0)),"")</f>
        <v/>
      </c>
      <c r="H3806" s="131" t="str">
        <f ca="1">IF(E3806="","",IF($C3806="","",VLOOKUP(FİLTRE!$C3806,'SKT LİSTESİ'!$F:$S,9,0)))</f>
        <v/>
      </c>
      <c r="I3806" s="132" t="str">
        <f ca="1">IFERROR(IF($C3806="","",VLOOKUP(FİLTRE!$C3806,'SKT LİSTESİ'!$F:$S,10,0)),"")</f>
        <v/>
      </c>
      <c r="J3806" s="133" t="str">
        <f ca="1">IFERROR(IF($C3806="","",VLOOKUP(FİLTRE!$C3806,'SKT LİSTESİ'!$F:$S,11,0)),"")</f>
        <v/>
      </c>
      <c r="K3806" s="134" t="str">
        <f ca="1">IFERROR(IF($C3806="","",VLOOKUP(FİLTRE!$C3806,'SKT LİSTESİ'!$F:$S,12,0)),"")</f>
        <v/>
      </c>
      <c r="L3806" s="134" t="str">
        <f ca="1">IFERROR(IF($C3806="","",VLOOKUP(FİLTRE!$C3806,'SKT LİSTESİ'!$F:$S,13,0)),"")</f>
        <v/>
      </c>
      <c r="M3806" s="135" t="str">
        <f ca="1">IFERROR(IF($C3806="","",VLOOKUP(FİLTRE!$C3806,'SKT LİSTESİ'!$F:$AJ,14,0)),"")</f>
        <v/>
      </c>
      <c r="N3806" s="31" t="str">
        <f ca="1">IFERROR(IF($C3806="","",VLOOKUP(FİLTRE!$C3806,'SKT LİSTESİ'!$F:$AJ,22,0)),"")</f>
        <v/>
      </c>
      <c r="O3806" s="136" t="str">
        <f ca="1">IFERROR(IF($C3806="","",VLOOKUP(FİLTRE!$C3806,'SKT LİSTESİ'!$F:$AJ,23,0)),"")</f>
        <v/>
      </c>
      <c r="P3806" s="31"/>
      <c r="Q3806" s="31"/>
      <c r="R3806" s="137" t="str">
        <f ca="1">(IFERROR(IF($C3806="","",VLOOKUP(FİLTRE!$C3806,'SKT LİSTESİ'!$F:$AJ,15,0)),""))</f>
        <v/>
      </c>
      <c r="S3806" s="138" t="str">
        <f ca="1">IFERROR(IF($C3806="","",VLOOKUP(FİLTRE!$C3806,'SKT LİSTESİ'!$F:$AJ,16,0)),"")</f>
        <v/>
      </c>
      <c r="AF3806" s="179" t="str">
        <f t="shared" ca="1" si="238"/>
        <v/>
      </c>
      <c r="AG3806" s="179">
        <f t="shared" ca="1" si="239"/>
        <v>0</v>
      </c>
      <c r="AH3806" s="179">
        <f t="shared" ca="1" si="240"/>
        <v>0</v>
      </c>
    </row>
    <row r="3807" spans="2:34" ht="15.75" x14ac:dyDescent="0.25">
      <c r="B3807">
        <f t="shared" ca="1" si="237"/>
        <v>3795</v>
      </c>
      <c r="C3807" t="str">
        <f ca="1">IFERROR(VLOOKUP(B3807,'SKT LİSTESİ'!F:F,1,0),"")</f>
        <v/>
      </c>
      <c r="E3807" s="128" t="str">
        <f ca="1">IFERROR(IF($C3807="","",VLOOKUP(FİLTRE!$C3807,'SKT LİSTESİ'!$F:$S,5,0)),"")</f>
        <v/>
      </c>
      <c r="F3807" s="129" t="str">
        <f ca="1">IFERROR(IF($C3807="","",VLOOKUP(FİLTRE!$C3807,'SKT LİSTESİ'!$F:$S,7,0)),"")</f>
        <v/>
      </c>
      <c r="G3807" s="130" t="str">
        <f ca="1">IFERROR(IF($C3807="","",VLOOKUP(FİLTRE!$C3807,'SKT LİSTESİ'!$F:$S,8,0)),"")</f>
        <v/>
      </c>
      <c r="H3807" s="131" t="str">
        <f ca="1">IF(E3807="","",IF($C3807="","",VLOOKUP(FİLTRE!$C3807,'SKT LİSTESİ'!$F:$S,9,0)))</f>
        <v/>
      </c>
      <c r="I3807" s="132" t="str">
        <f ca="1">IFERROR(IF($C3807="","",VLOOKUP(FİLTRE!$C3807,'SKT LİSTESİ'!$F:$S,10,0)),"")</f>
        <v/>
      </c>
      <c r="J3807" s="133" t="str">
        <f ca="1">IFERROR(IF($C3807="","",VLOOKUP(FİLTRE!$C3807,'SKT LİSTESİ'!$F:$S,11,0)),"")</f>
        <v/>
      </c>
      <c r="K3807" s="134" t="str">
        <f ca="1">IFERROR(IF($C3807="","",VLOOKUP(FİLTRE!$C3807,'SKT LİSTESİ'!$F:$S,12,0)),"")</f>
        <v/>
      </c>
      <c r="L3807" s="134" t="str">
        <f ca="1">IFERROR(IF($C3807="","",VLOOKUP(FİLTRE!$C3807,'SKT LİSTESİ'!$F:$S,13,0)),"")</f>
        <v/>
      </c>
      <c r="M3807" s="135" t="str">
        <f ca="1">IFERROR(IF($C3807="","",VLOOKUP(FİLTRE!$C3807,'SKT LİSTESİ'!$F:$AJ,14,0)),"")</f>
        <v/>
      </c>
      <c r="N3807" s="31" t="str">
        <f ca="1">IFERROR(IF($C3807="","",VLOOKUP(FİLTRE!$C3807,'SKT LİSTESİ'!$F:$AJ,22,0)),"")</f>
        <v/>
      </c>
      <c r="O3807" s="136" t="str">
        <f ca="1">IFERROR(IF($C3807="","",VLOOKUP(FİLTRE!$C3807,'SKT LİSTESİ'!$F:$AJ,23,0)),"")</f>
        <v/>
      </c>
      <c r="P3807" s="31"/>
      <c r="Q3807" s="31"/>
      <c r="R3807" s="137" t="str">
        <f ca="1">(IFERROR(IF($C3807="","",VLOOKUP(FİLTRE!$C3807,'SKT LİSTESİ'!$F:$AJ,15,0)),""))</f>
        <v/>
      </c>
      <c r="S3807" s="138" t="str">
        <f ca="1">IFERROR(IF($C3807="","",VLOOKUP(FİLTRE!$C3807,'SKT LİSTESİ'!$F:$AJ,16,0)),"")</f>
        <v/>
      </c>
      <c r="AF3807" s="179" t="str">
        <f t="shared" ca="1" si="238"/>
        <v/>
      </c>
      <c r="AG3807" s="179">
        <f t="shared" ca="1" si="239"/>
        <v>0</v>
      </c>
      <c r="AH3807" s="179">
        <f t="shared" ca="1" si="240"/>
        <v>0</v>
      </c>
    </row>
    <row r="3808" spans="2:34" ht="15.75" x14ac:dyDescent="0.25">
      <c r="B3808">
        <f t="shared" ca="1" si="237"/>
        <v>3796</v>
      </c>
      <c r="C3808" t="str">
        <f ca="1">IFERROR(VLOOKUP(B3808,'SKT LİSTESİ'!F:F,1,0),"")</f>
        <v/>
      </c>
      <c r="E3808" s="128" t="str">
        <f ca="1">IFERROR(IF($C3808="","",VLOOKUP(FİLTRE!$C3808,'SKT LİSTESİ'!$F:$S,5,0)),"")</f>
        <v/>
      </c>
      <c r="F3808" s="129" t="str">
        <f ca="1">IFERROR(IF($C3808="","",VLOOKUP(FİLTRE!$C3808,'SKT LİSTESİ'!$F:$S,7,0)),"")</f>
        <v/>
      </c>
      <c r="G3808" s="130" t="str">
        <f ca="1">IFERROR(IF($C3808="","",VLOOKUP(FİLTRE!$C3808,'SKT LİSTESİ'!$F:$S,8,0)),"")</f>
        <v/>
      </c>
      <c r="H3808" s="131" t="str">
        <f ca="1">IF(E3808="","",IF($C3808="","",VLOOKUP(FİLTRE!$C3808,'SKT LİSTESİ'!$F:$S,9,0)))</f>
        <v/>
      </c>
      <c r="I3808" s="132" t="str">
        <f ca="1">IFERROR(IF($C3808="","",VLOOKUP(FİLTRE!$C3808,'SKT LİSTESİ'!$F:$S,10,0)),"")</f>
        <v/>
      </c>
      <c r="J3808" s="133" t="str">
        <f ca="1">IFERROR(IF($C3808="","",VLOOKUP(FİLTRE!$C3808,'SKT LİSTESİ'!$F:$S,11,0)),"")</f>
        <v/>
      </c>
      <c r="K3808" s="134" t="str">
        <f ca="1">IFERROR(IF($C3808="","",VLOOKUP(FİLTRE!$C3808,'SKT LİSTESİ'!$F:$S,12,0)),"")</f>
        <v/>
      </c>
      <c r="L3808" s="134" t="str">
        <f ca="1">IFERROR(IF($C3808="","",VLOOKUP(FİLTRE!$C3808,'SKT LİSTESİ'!$F:$S,13,0)),"")</f>
        <v/>
      </c>
      <c r="M3808" s="135" t="str">
        <f ca="1">IFERROR(IF($C3808="","",VLOOKUP(FİLTRE!$C3808,'SKT LİSTESİ'!$F:$AJ,14,0)),"")</f>
        <v/>
      </c>
      <c r="N3808" s="31" t="str">
        <f ca="1">IFERROR(IF($C3808="","",VLOOKUP(FİLTRE!$C3808,'SKT LİSTESİ'!$F:$AJ,22,0)),"")</f>
        <v/>
      </c>
      <c r="O3808" s="136" t="str">
        <f ca="1">IFERROR(IF($C3808="","",VLOOKUP(FİLTRE!$C3808,'SKT LİSTESİ'!$F:$AJ,23,0)),"")</f>
        <v/>
      </c>
      <c r="P3808" s="31"/>
      <c r="Q3808" s="31"/>
      <c r="R3808" s="137" t="str">
        <f ca="1">(IFERROR(IF($C3808="","",VLOOKUP(FİLTRE!$C3808,'SKT LİSTESİ'!$F:$AJ,15,0)),""))</f>
        <v/>
      </c>
      <c r="S3808" s="138" t="str">
        <f ca="1">IFERROR(IF($C3808="","",VLOOKUP(FİLTRE!$C3808,'SKT LİSTESİ'!$F:$AJ,16,0)),"")</f>
        <v/>
      </c>
      <c r="AF3808" s="179" t="str">
        <f t="shared" ca="1" si="238"/>
        <v/>
      </c>
      <c r="AG3808" s="179">
        <f t="shared" ca="1" si="239"/>
        <v>0</v>
      </c>
      <c r="AH3808" s="179">
        <f t="shared" ca="1" si="240"/>
        <v>0</v>
      </c>
    </row>
    <row r="3809" spans="2:34" ht="15.75" x14ac:dyDescent="0.25">
      <c r="B3809">
        <f t="shared" ca="1" si="237"/>
        <v>3797</v>
      </c>
      <c r="C3809" t="str">
        <f ca="1">IFERROR(VLOOKUP(B3809,'SKT LİSTESİ'!F:F,1,0),"")</f>
        <v/>
      </c>
      <c r="E3809" s="128" t="str">
        <f ca="1">IFERROR(IF($C3809="","",VLOOKUP(FİLTRE!$C3809,'SKT LİSTESİ'!$F:$S,5,0)),"")</f>
        <v/>
      </c>
      <c r="F3809" s="129" t="str">
        <f ca="1">IFERROR(IF($C3809="","",VLOOKUP(FİLTRE!$C3809,'SKT LİSTESİ'!$F:$S,7,0)),"")</f>
        <v/>
      </c>
      <c r="G3809" s="130" t="str">
        <f ca="1">IFERROR(IF($C3809="","",VLOOKUP(FİLTRE!$C3809,'SKT LİSTESİ'!$F:$S,8,0)),"")</f>
        <v/>
      </c>
      <c r="H3809" s="131" t="str">
        <f ca="1">IF(E3809="","",IF($C3809="","",VLOOKUP(FİLTRE!$C3809,'SKT LİSTESİ'!$F:$S,9,0)))</f>
        <v/>
      </c>
      <c r="I3809" s="132" t="str">
        <f ca="1">IFERROR(IF($C3809="","",VLOOKUP(FİLTRE!$C3809,'SKT LİSTESİ'!$F:$S,10,0)),"")</f>
        <v/>
      </c>
      <c r="J3809" s="133" t="str">
        <f ca="1">IFERROR(IF($C3809="","",VLOOKUP(FİLTRE!$C3809,'SKT LİSTESİ'!$F:$S,11,0)),"")</f>
        <v/>
      </c>
      <c r="K3809" s="134" t="str">
        <f ca="1">IFERROR(IF($C3809="","",VLOOKUP(FİLTRE!$C3809,'SKT LİSTESİ'!$F:$S,12,0)),"")</f>
        <v/>
      </c>
      <c r="L3809" s="134" t="str">
        <f ca="1">IFERROR(IF($C3809="","",VLOOKUP(FİLTRE!$C3809,'SKT LİSTESİ'!$F:$S,13,0)),"")</f>
        <v/>
      </c>
      <c r="M3809" s="135" t="str">
        <f ca="1">IFERROR(IF($C3809="","",VLOOKUP(FİLTRE!$C3809,'SKT LİSTESİ'!$F:$AJ,14,0)),"")</f>
        <v/>
      </c>
      <c r="N3809" s="31" t="str">
        <f ca="1">IFERROR(IF($C3809="","",VLOOKUP(FİLTRE!$C3809,'SKT LİSTESİ'!$F:$AJ,22,0)),"")</f>
        <v/>
      </c>
      <c r="O3809" s="136" t="str">
        <f ca="1">IFERROR(IF($C3809="","",VLOOKUP(FİLTRE!$C3809,'SKT LİSTESİ'!$F:$AJ,23,0)),"")</f>
        <v/>
      </c>
      <c r="P3809" s="31"/>
      <c r="Q3809" s="31"/>
      <c r="R3809" s="137" t="str">
        <f ca="1">(IFERROR(IF($C3809="","",VLOOKUP(FİLTRE!$C3809,'SKT LİSTESİ'!$F:$AJ,15,0)),""))</f>
        <v/>
      </c>
      <c r="S3809" s="138" t="str">
        <f ca="1">IFERROR(IF($C3809="","",VLOOKUP(FİLTRE!$C3809,'SKT LİSTESİ'!$F:$AJ,16,0)),"")</f>
        <v/>
      </c>
      <c r="AF3809" s="179" t="str">
        <f t="shared" ca="1" si="238"/>
        <v/>
      </c>
      <c r="AG3809" s="179">
        <f t="shared" ca="1" si="239"/>
        <v>0</v>
      </c>
      <c r="AH3809" s="179">
        <f t="shared" ca="1" si="240"/>
        <v>0</v>
      </c>
    </row>
    <row r="3810" spans="2:34" ht="15.75" x14ac:dyDescent="0.25">
      <c r="B3810">
        <f t="shared" ca="1" si="237"/>
        <v>3798</v>
      </c>
      <c r="C3810" t="str">
        <f ca="1">IFERROR(VLOOKUP(B3810,'SKT LİSTESİ'!F:F,1,0),"")</f>
        <v/>
      </c>
      <c r="E3810" s="128" t="str">
        <f ca="1">IFERROR(IF($C3810="","",VLOOKUP(FİLTRE!$C3810,'SKT LİSTESİ'!$F:$S,5,0)),"")</f>
        <v/>
      </c>
      <c r="F3810" s="129" t="str">
        <f ca="1">IFERROR(IF($C3810="","",VLOOKUP(FİLTRE!$C3810,'SKT LİSTESİ'!$F:$S,7,0)),"")</f>
        <v/>
      </c>
      <c r="G3810" s="130" t="str">
        <f ca="1">IFERROR(IF($C3810="","",VLOOKUP(FİLTRE!$C3810,'SKT LİSTESİ'!$F:$S,8,0)),"")</f>
        <v/>
      </c>
      <c r="H3810" s="131" t="str">
        <f ca="1">IF(E3810="","",IF($C3810="","",VLOOKUP(FİLTRE!$C3810,'SKT LİSTESİ'!$F:$S,9,0)))</f>
        <v/>
      </c>
      <c r="I3810" s="132" t="str">
        <f ca="1">IFERROR(IF($C3810="","",VLOOKUP(FİLTRE!$C3810,'SKT LİSTESİ'!$F:$S,10,0)),"")</f>
        <v/>
      </c>
      <c r="J3810" s="133" t="str">
        <f ca="1">IFERROR(IF($C3810="","",VLOOKUP(FİLTRE!$C3810,'SKT LİSTESİ'!$F:$S,11,0)),"")</f>
        <v/>
      </c>
      <c r="K3810" s="134" t="str">
        <f ca="1">IFERROR(IF($C3810="","",VLOOKUP(FİLTRE!$C3810,'SKT LİSTESİ'!$F:$S,12,0)),"")</f>
        <v/>
      </c>
      <c r="L3810" s="134" t="str">
        <f ca="1">IFERROR(IF($C3810="","",VLOOKUP(FİLTRE!$C3810,'SKT LİSTESİ'!$F:$S,13,0)),"")</f>
        <v/>
      </c>
      <c r="M3810" s="135" t="str">
        <f ca="1">IFERROR(IF($C3810="","",VLOOKUP(FİLTRE!$C3810,'SKT LİSTESİ'!$F:$AJ,14,0)),"")</f>
        <v/>
      </c>
      <c r="N3810" s="31" t="str">
        <f ca="1">IFERROR(IF($C3810="","",VLOOKUP(FİLTRE!$C3810,'SKT LİSTESİ'!$F:$AJ,22,0)),"")</f>
        <v/>
      </c>
      <c r="O3810" s="136" t="str">
        <f ca="1">IFERROR(IF($C3810="","",VLOOKUP(FİLTRE!$C3810,'SKT LİSTESİ'!$F:$AJ,23,0)),"")</f>
        <v/>
      </c>
      <c r="P3810" s="31"/>
      <c r="Q3810" s="31"/>
      <c r="R3810" s="137" t="str">
        <f ca="1">(IFERROR(IF($C3810="","",VLOOKUP(FİLTRE!$C3810,'SKT LİSTESİ'!$F:$AJ,15,0)),""))</f>
        <v/>
      </c>
      <c r="S3810" s="138" t="str">
        <f ca="1">IFERROR(IF($C3810="","",VLOOKUP(FİLTRE!$C3810,'SKT LİSTESİ'!$F:$AJ,16,0)),"")</f>
        <v/>
      </c>
      <c r="AF3810" s="179" t="str">
        <f t="shared" ca="1" si="238"/>
        <v/>
      </c>
      <c r="AG3810" s="179">
        <f t="shared" ca="1" si="239"/>
        <v>0</v>
      </c>
      <c r="AH3810" s="179">
        <f t="shared" ca="1" si="240"/>
        <v>0</v>
      </c>
    </row>
    <row r="3811" spans="2:34" ht="15.75" x14ac:dyDescent="0.25">
      <c r="B3811">
        <f t="shared" ca="1" si="237"/>
        <v>3799</v>
      </c>
      <c r="C3811" t="str">
        <f ca="1">IFERROR(VLOOKUP(B3811,'SKT LİSTESİ'!F:F,1,0),"")</f>
        <v/>
      </c>
      <c r="E3811" s="128" t="str">
        <f ca="1">IFERROR(IF($C3811="","",VLOOKUP(FİLTRE!$C3811,'SKT LİSTESİ'!$F:$S,5,0)),"")</f>
        <v/>
      </c>
      <c r="F3811" s="129" t="str">
        <f ca="1">IFERROR(IF($C3811="","",VLOOKUP(FİLTRE!$C3811,'SKT LİSTESİ'!$F:$S,7,0)),"")</f>
        <v/>
      </c>
      <c r="G3811" s="130" t="str">
        <f ca="1">IFERROR(IF($C3811="","",VLOOKUP(FİLTRE!$C3811,'SKT LİSTESİ'!$F:$S,8,0)),"")</f>
        <v/>
      </c>
      <c r="H3811" s="131" t="str">
        <f ca="1">IF(E3811="","",IF($C3811="","",VLOOKUP(FİLTRE!$C3811,'SKT LİSTESİ'!$F:$S,9,0)))</f>
        <v/>
      </c>
      <c r="I3811" s="132" t="str">
        <f ca="1">IFERROR(IF($C3811="","",VLOOKUP(FİLTRE!$C3811,'SKT LİSTESİ'!$F:$S,10,0)),"")</f>
        <v/>
      </c>
      <c r="J3811" s="133" t="str">
        <f ca="1">IFERROR(IF($C3811="","",VLOOKUP(FİLTRE!$C3811,'SKT LİSTESİ'!$F:$S,11,0)),"")</f>
        <v/>
      </c>
      <c r="K3811" s="134" t="str">
        <f ca="1">IFERROR(IF($C3811="","",VLOOKUP(FİLTRE!$C3811,'SKT LİSTESİ'!$F:$S,12,0)),"")</f>
        <v/>
      </c>
      <c r="L3811" s="134" t="str">
        <f ca="1">IFERROR(IF($C3811="","",VLOOKUP(FİLTRE!$C3811,'SKT LİSTESİ'!$F:$S,13,0)),"")</f>
        <v/>
      </c>
      <c r="M3811" s="135" t="str">
        <f ca="1">IFERROR(IF($C3811="","",VLOOKUP(FİLTRE!$C3811,'SKT LİSTESİ'!$F:$AJ,14,0)),"")</f>
        <v/>
      </c>
      <c r="N3811" s="31" t="str">
        <f ca="1">IFERROR(IF($C3811="","",VLOOKUP(FİLTRE!$C3811,'SKT LİSTESİ'!$F:$AJ,22,0)),"")</f>
        <v/>
      </c>
      <c r="O3811" s="136" t="str">
        <f ca="1">IFERROR(IF($C3811="","",VLOOKUP(FİLTRE!$C3811,'SKT LİSTESİ'!$F:$AJ,23,0)),"")</f>
        <v/>
      </c>
      <c r="P3811" s="31"/>
      <c r="Q3811" s="31"/>
      <c r="R3811" s="137" t="str">
        <f ca="1">(IFERROR(IF($C3811="","",VLOOKUP(FİLTRE!$C3811,'SKT LİSTESİ'!$F:$AJ,15,0)),""))</f>
        <v/>
      </c>
      <c r="S3811" s="138" t="str">
        <f ca="1">IFERROR(IF($C3811="","",VLOOKUP(FİLTRE!$C3811,'SKT LİSTESİ'!$F:$AJ,16,0)),"")</f>
        <v/>
      </c>
      <c r="AF3811" s="179" t="str">
        <f t="shared" ca="1" si="238"/>
        <v/>
      </c>
      <c r="AG3811" s="179">
        <f t="shared" ca="1" si="239"/>
        <v>0</v>
      </c>
      <c r="AH3811" s="179">
        <f t="shared" ca="1" si="240"/>
        <v>0</v>
      </c>
    </row>
    <row r="3812" spans="2:34" ht="15.75" x14ac:dyDescent="0.25">
      <c r="B3812">
        <f t="shared" ca="1" si="237"/>
        <v>3800</v>
      </c>
      <c r="C3812" t="str">
        <f ca="1">IFERROR(VLOOKUP(B3812,'SKT LİSTESİ'!F:F,1,0),"")</f>
        <v/>
      </c>
      <c r="E3812" s="128" t="str">
        <f ca="1">IFERROR(IF($C3812="","",VLOOKUP(FİLTRE!$C3812,'SKT LİSTESİ'!$F:$S,5,0)),"")</f>
        <v/>
      </c>
      <c r="F3812" s="129" t="str">
        <f ca="1">IFERROR(IF($C3812="","",VLOOKUP(FİLTRE!$C3812,'SKT LİSTESİ'!$F:$S,7,0)),"")</f>
        <v/>
      </c>
      <c r="G3812" s="130" t="str">
        <f ca="1">IFERROR(IF($C3812="","",VLOOKUP(FİLTRE!$C3812,'SKT LİSTESİ'!$F:$S,8,0)),"")</f>
        <v/>
      </c>
      <c r="H3812" s="131" t="str">
        <f ca="1">IF(E3812="","",IF($C3812="","",VLOOKUP(FİLTRE!$C3812,'SKT LİSTESİ'!$F:$S,9,0)))</f>
        <v/>
      </c>
      <c r="I3812" s="132" t="str">
        <f ca="1">IFERROR(IF($C3812="","",VLOOKUP(FİLTRE!$C3812,'SKT LİSTESİ'!$F:$S,10,0)),"")</f>
        <v/>
      </c>
      <c r="J3812" s="133" t="str">
        <f ca="1">IFERROR(IF($C3812="","",VLOOKUP(FİLTRE!$C3812,'SKT LİSTESİ'!$F:$S,11,0)),"")</f>
        <v/>
      </c>
      <c r="K3812" s="134" t="str">
        <f ca="1">IFERROR(IF($C3812="","",VLOOKUP(FİLTRE!$C3812,'SKT LİSTESİ'!$F:$S,12,0)),"")</f>
        <v/>
      </c>
      <c r="L3812" s="134" t="str">
        <f ca="1">IFERROR(IF($C3812="","",VLOOKUP(FİLTRE!$C3812,'SKT LİSTESİ'!$F:$S,13,0)),"")</f>
        <v/>
      </c>
      <c r="M3812" s="135" t="str">
        <f ca="1">IFERROR(IF($C3812="","",VLOOKUP(FİLTRE!$C3812,'SKT LİSTESİ'!$F:$AJ,14,0)),"")</f>
        <v/>
      </c>
      <c r="N3812" s="31" t="str">
        <f ca="1">IFERROR(IF($C3812="","",VLOOKUP(FİLTRE!$C3812,'SKT LİSTESİ'!$F:$AJ,22,0)),"")</f>
        <v/>
      </c>
      <c r="O3812" s="136" t="str">
        <f ca="1">IFERROR(IF($C3812="","",VLOOKUP(FİLTRE!$C3812,'SKT LİSTESİ'!$F:$AJ,23,0)),"")</f>
        <v/>
      </c>
      <c r="P3812" s="31"/>
      <c r="Q3812" s="31"/>
      <c r="R3812" s="137" t="str">
        <f ca="1">(IFERROR(IF($C3812="","",VLOOKUP(FİLTRE!$C3812,'SKT LİSTESİ'!$F:$AJ,15,0)),""))</f>
        <v/>
      </c>
      <c r="S3812" s="138" t="str">
        <f ca="1">IFERROR(IF($C3812="","",VLOOKUP(FİLTRE!$C3812,'SKT LİSTESİ'!$F:$AJ,16,0)),"")</f>
        <v/>
      </c>
      <c r="AF3812" s="179" t="str">
        <f t="shared" ca="1" si="238"/>
        <v/>
      </c>
      <c r="AG3812" s="179">
        <f t="shared" ca="1" si="239"/>
        <v>0</v>
      </c>
      <c r="AH3812" s="179">
        <f t="shared" ca="1" si="240"/>
        <v>0</v>
      </c>
    </row>
    <row r="3813" spans="2:34" ht="15.75" x14ac:dyDescent="0.25">
      <c r="B3813">
        <f t="shared" ca="1" si="237"/>
        <v>3801</v>
      </c>
      <c r="C3813" t="str">
        <f ca="1">IFERROR(VLOOKUP(B3813,'SKT LİSTESİ'!F:F,1,0),"")</f>
        <v/>
      </c>
      <c r="E3813" s="128" t="str">
        <f ca="1">IFERROR(IF($C3813="","",VLOOKUP(FİLTRE!$C3813,'SKT LİSTESİ'!$F:$S,5,0)),"")</f>
        <v/>
      </c>
      <c r="F3813" s="129" t="str">
        <f ca="1">IFERROR(IF($C3813="","",VLOOKUP(FİLTRE!$C3813,'SKT LİSTESİ'!$F:$S,7,0)),"")</f>
        <v/>
      </c>
      <c r="G3813" s="130" t="str">
        <f ca="1">IFERROR(IF($C3813="","",VLOOKUP(FİLTRE!$C3813,'SKT LİSTESİ'!$F:$S,8,0)),"")</f>
        <v/>
      </c>
      <c r="H3813" s="131" t="str">
        <f ca="1">IF(E3813="","",IF($C3813="","",VLOOKUP(FİLTRE!$C3813,'SKT LİSTESİ'!$F:$S,9,0)))</f>
        <v/>
      </c>
      <c r="I3813" s="132" t="str">
        <f ca="1">IFERROR(IF($C3813="","",VLOOKUP(FİLTRE!$C3813,'SKT LİSTESİ'!$F:$S,10,0)),"")</f>
        <v/>
      </c>
      <c r="J3813" s="133" t="str">
        <f ca="1">IFERROR(IF($C3813="","",VLOOKUP(FİLTRE!$C3813,'SKT LİSTESİ'!$F:$S,11,0)),"")</f>
        <v/>
      </c>
      <c r="K3813" s="134" t="str">
        <f ca="1">IFERROR(IF($C3813="","",VLOOKUP(FİLTRE!$C3813,'SKT LİSTESİ'!$F:$S,12,0)),"")</f>
        <v/>
      </c>
      <c r="L3813" s="134" t="str">
        <f ca="1">IFERROR(IF($C3813="","",VLOOKUP(FİLTRE!$C3813,'SKT LİSTESİ'!$F:$S,13,0)),"")</f>
        <v/>
      </c>
      <c r="M3813" s="135" t="str">
        <f ca="1">IFERROR(IF($C3813="","",VLOOKUP(FİLTRE!$C3813,'SKT LİSTESİ'!$F:$AJ,14,0)),"")</f>
        <v/>
      </c>
      <c r="N3813" s="31" t="str">
        <f ca="1">IFERROR(IF($C3813="","",VLOOKUP(FİLTRE!$C3813,'SKT LİSTESİ'!$F:$AJ,22,0)),"")</f>
        <v/>
      </c>
      <c r="O3813" s="136" t="str">
        <f ca="1">IFERROR(IF($C3813="","",VLOOKUP(FİLTRE!$C3813,'SKT LİSTESİ'!$F:$AJ,23,0)),"")</f>
        <v/>
      </c>
      <c r="P3813" s="31"/>
      <c r="Q3813" s="31"/>
      <c r="R3813" s="137" t="str">
        <f ca="1">(IFERROR(IF($C3813="","",VLOOKUP(FİLTRE!$C3813,'SKT LİSTESİ'!$F:$AJ,15,0)),""))</f>
        <v/>
      </c>
      <c r="S3813" s="138" t="str">
        <f ca="1">IFERROR(IF($C3813="","",VLOOKUP(FİLTRE!$C3813,'SKT LİSTESİ'!$F:$AJ,16,0)),"")</f>
        <v/>
      </c>
      <c r="AF3813" s="179" t="str">
        <f t="shared" ca="1" si="238"/>
        <v/>
      </c>
      <c r="AG3813" s="179">
        <f t="shared" ca="1" si="239"/>
        <v>0</v>
      </c>
      <c r="AH3813" s="179">
        <f t="shared" ca="1" si="240"/>
        <v>0</v>
      </c>
    </row>
    <row r="3814" spans="2:34" ht="15.75" x14ac:dyDescent="0.25">
      <c r="B3814">
        <f t="shared" ca="1" si="237"/>
        <v>3802</v>
      </c>
      <c r="C3814" t="str">
        <f ca="1">IFERROR(VLOOKUP(B3814,'SKT LİSTESİ'!F:F,1,0),"")</f>
        <v/>
      </c>
      <c r="E3814" s="128" t="str">
        <f ca="1">IFERROR(IF($C3814="","",VLOOKUP(FİLTRE!$C3814,'SKT LİSTESİ'!$F:$S,5,0)),"")</f>
        <v/>
      </c>
      <c r="F3814" s="129" t="str">
        <f ca="1">IFERROR(IF($C3814="","",VLOOKUP(FİLTRE!$C3814,'SKT LİSTESİ'!$F:$S,7,0)),"")</f>
        <v/>
      </c>
      <c r="G3814" s="130" t="str">
        <f ca="1">IFERROR(IF($C3814="","",VLOOKUP(FİLTRE!$C3814,'SKT LİSTESİ'!$F:$S,8,0)),"")</f>
        <v/>
      </c>
      <c r="H3814" s="131" t="str">
        <f ca="1">IF(E3814="","",IF($C3814="","",VLOOKUP(FİLTRE!$C3814,'SKT LİSTESİ'!$F:$S,9,0)))</f>
        <v/>
      </c>
      <c r="I3814" s="132" t="str">
        <f ca="1">IFERROR(IF($C3814="","",VLOOKUP(FİLTRE!$C3814,'SKT LİSTESİ'!$F:$S,10,0)),"")</f>
        <v/>
      </c>
      <c r="J3814" s="133" t="str">
        <f ca="1">IFERROR(IF($C3814="","",VLOOKUP(FİLTRE!$C3814,'SKT LİSTESİ'!$F:$S,11,0)),"")</f>
        <v/>
      </c>
      <c r="K3814" s="134" t="str">
        <f ca="1">IFERROR(IF($C3814="","",VLOOKUP(FİLTRE!$C3814,'SKT LİSTESİ'!$F:$S,12,0)),"")</f>
        <v/>
      </c>
      <c r="L3814" s="134" t="str">
        <f ca="1">IFERROR(IF($C3814="","",VLOOKUP(FİLTRE!$C3814,'SKT LİSTESİ'!$F:$S,13,0)),"")</f>
        <v/>
      </c>
      <c r="M3814" s="135" t="str">
        <f ca="1">IFERROR(IF($C3814="","",VLOOKUP(FİLTRE!$C3814,'SKT LİSTESİ'!$F:$AJ,14,0)),"")</f>
        <v/>
      </c>
      <c r="N3814" s="31" t="str">
        <f ca="1">IFERROR(IF($C3814="","",VLOOKUP(FİLTRE!$C3814,'SKT LİSTESİ'!$F:$AJ,22,0)),"")</f>
        <v/>
      </c>
      <c r="O3814" s="136" t="str">
        <f ca="1">IFERROR(IF($C3814="","",VLOOKUP(FİLTRE!$C3814,'SKT LİSTESİ'!$F:$AJ,23,0)),"")</f>
        <v/>
      </c>
      <c r="P3814" s="31"/>
      <c r="Q3814" s="31"/>
      <c r="R3814" s="137" t="str">
        <f ca="1">(IFERROR(IF($C3814="","",VLOOKUP(FİLTRE!$C3814,'SKT LİSTESİ'!$F:$AJ,15,0)),""))</f>
        <v/>
      </c>
      <c r="S3814" s="138" t="str">
        <f ca="1">IFERROR(IF($C3814="","",VLOOKUP(FİLTRE!$C3814,'SKT LİSTESİ'!$F:$AJ,16,0)),"")</f>
        <v/>
      </c>
      <c r="AF3814" s="179" t="str">
        <f t="shared" ca="1" si="238"/>
        <v/>
      </c>
      <c r="AG3814" s="179">
        <f t="shared" ca="1" si="239"/>
        <v>0</v>
      </c>
      <c r="AH3814" s="179">
        <f t="shared" ca="1" si="240"/>
        <v>0</v>
      </c>
    </row>
    <row r="3815" spans="2:34" ht="15.75" x14ac:dyDescent="0.25">
      <c r="B3815">
        <f t="shared" ca="1" si="237"/>
        <v>3803</v>
      </c>
      <c r="C3815" t="str">
        <f ca="1">IFERROR(VLOOKUP(B3815,'SKT LİSTESİ'!F:F,1,0),"")</f>
        <v/>
      </c>
      <c r="E3815" s="128" t="str">
        <f ca="1">IFERROR(IF($C3815="","",VLOOKUP(FİLTRE!$C3815,'SKT LİSTESİ'!$F:$S,5,0)),"")</f>
        <v/>
      </c>
      <c r="F3815" s="129" t="str">
        <f ca="1">IFERROR(IF($C3815="","",VLOOKUP(FİLTRE!$C3815,'SKT LİSTESİ'!$F:$S,7,0)),"")</f>
        <v/>
      </c>
      <c r="G3815" s="130" t="str">
        <f ca="1">IFERROR(IF($C3815="","",VLOOKUP(FİLTRE!$C3815,'SKT LİSTESİ'!$F:$S,8,0)),"")</f>
        <v/>
      </c>
      <c r="H3815" s="131" t="str">
        <f ca="1">IF(E3815="","",IF($C3815="","",VLOOKUP(FİLTRE!$C3815,'SKT LİSTESİ'!$F:$S,9,0)))</f>
        <v/>
      </c>
      <c r="I3815" s="132" t="str">
        <f ca="1">IFERROR(IF($C3815="","",VLOOKUP(FİLTRE!$C3815,'SKT LİSTESİ'!$F:$S,10,0)),"")</f>
        <v/>
      </c>
      <c r="J3815" s="133" t="str">
        <f ca="1">IFERROR(IF($C3815="","",VLOOKUP(FİLTRE!$C3815,'SKT LİSTESİ'!$F:$S,11,0)),"")</f>
        <v/>
      </c>
      <c r="K3815" s="134" t="str">
        <f ca="1">IFERROR(IF($C3815="","",VLOOKUP(FİLTRE!$C3815,'SKT LİSTESİ'!$F:$S,12,0)),"")</f>
        <v/>
      </c>
      <c r="L3815" s="134" t="str">
        <f ca="1">IFERROR(IF($C3815="","",VLOOKUP(FİLTRE!$C3815,'SKT LİSTESİ'!$F:$S,13,0)),"")</f>
        <v/>
      </c>
      <c r="M3815" s="135" t="str">
        <f ca="1">IFERROR(IF($C3815="","",VLOOKUP(FİLTRE!$C3815,'SKT LİSTESİ'!$F:$AJ,14,0)),"")</f>
        <v/>
      </c>
      <c r="N3815" s="31" t="str">
        <f ca="1">IFERROR(IF($C3815="","",VLOOKUP(FİLTRE!$C3815,'SKT LİSTESİ'!$F:$AJ,22,0)),"")</f>
        <v/>
      </c>
      <c r="O3815" s="136" t="str">
        <f ca="1">IFERROR(IF($C3815="","",VLOOKUP(FİLTRE!$C3815,'SKT LİSTESİ'!$F:$AJ,23,0)),"")</f>
        <v/>
      </c>
      <c r="P3815" s="31"/>
      <c r="Q3815" s="31"/>
      <c r="R3815" s="137" t="str">
        <f ca="1">(IFERROR(IF($C3815="","",VLOOKUP(FİLTRE!$C3815,'SKT LİSTESİ'!$F:$AJ,15,0)),""))</f>
        <v/>
      </c>
      <c r="S3815" s="138" t="str">
        <f ca="1">IFERROR(IF($C3815="","",VLOOKUP(FİLTRE!$C3815,'SKT LİSTESİ'!$F:$AJ,16,0)),"")</f>
        <v/>
      </c>
      <c r="AF3815" s="179" t="str">
        <f t="shared" ca="1" si="238"/>
        <v/>
      </c>
      <c r="AG3815" s="179">
        <f t="shared" ca="1" si="239"/>
        <v>0</v>
      </c>
      <c r="AH3815" s="179">
        <f t="shared" ca="1" si="240"/>
        <v>0</v>
      </c>
    </row>
    <row r="3816" spans="2:34" ht="15.75" x14ac:dyDescent="0.25">
      <c r="B3816">
        <f t="shared" ca="1" si="237"/>
        <v>3804</v>
      </c>
      <c r="C3816" t="str">
        <f ca="1">IFERROR(VLOOKUP(B3816,'SKT LİSTESİ'!F:F,1,0),"")</f>
        <v/>
      </c>
      <c r="E3816" s="128" t="str">
        <f ca="1">IFERROR(IF($C3816="","",VLOOKUP(FİLTRE!$C3816,'SKT LİSTESİ'!$F:$S,5,0)),"")</f>
        <v/>
      </c>
      <c r="F3816" s="129" t="str">
        <f ca="1">IFERROR(IF($C3816="","",VLOOKUP(FİLTRE!$C3816,'SKT LİSTESİ'!$F:$S,7,0)),"")</f>
        <v/>
      </c>
      <c r="G3816" s="130" t="str">
        <f ca="1">IFERROR(IF($C3816="","",VLOOKUP(FİLTRE!$C3816,'SKT LİSTESİ'!$F:$S,8,0)),"")</f>
        <v/>
      </c>
      <c r="H3816" s="131" t="str">
        <f ca="1">IF(E3816="","",IF($C3816="","",VLOOKUP(FİLTRE!$C3816,'SKT LİSTESİ'!$F:$S,9,0)))</f>
        <v/>
      </c>
      <c r="I3816" s="132" t="str">
        <f ca="1">IFERROR(IF($C3816="","",VLOOKUP(FİLTRE!$C3816,'SKT LİSTESİ'!$F:$S,10,0)),"")</f>
        <v/>
      </c>
      <c r="J3816" s="133" t="str">
        <f ca="1">IFERROR(IF($C3816="","",VLOOKUP(FİLTRE!$C3816,'SKT LİSTESİ'!$F:$S,11,0)),"")</f>
        <v/>
      </c>
      <c r="K3816" s="134" t="str">
        <f ca="1">IFERROR(IF($C3816="","",VLOOKUP(FİLTRE!$C3816,'SKT LİSTESİ'!$F:$S,12,0)),"")</f>
        <v/>
      </c>
      <c r="L3816" s="134" t="str">
        <f ca="1">IFERROR(IF($C3816="","",VLOOKUP(FİLTRE!$C3816,'SKT LİSTESİ'!$F:$S,13,0)),"")</f>
        <v/>
      </c>
      <c r="M3816" s="135" t="str">
        <f ca="1">IFERROR(IF($C3816="","",VLOOKUP(FİLTRE!$C3816,'SKT LİSTESİ'!$F:$AJ,14,0)),"")</f>
        <v/>
      </c>
      <c r="N3816" s="31" t="str">
        <f ca="1">IFERROR(IF($C3816="","",VLOOKUP(FİLTRE!$C3816,'SKT LİSTESİ'!$F:$AJ,22,0)),"")</f>
        <v/>
      </c>
      <c r="O3816" s="136" t="str">
        <f ca="1">IFERROR(IF($C3816="","",VLOOKUP(FİLTRE!$C3816,'SKT LİSTESİ'!$F:$AJ,23,0)),"")</f>
        <v/>
      </c>
      <c r="P3816" s="31"/>
      <c r="Q3816" s="31"/>
      <c r="R3816" s="137" t="str">
        <f ca="1">(IFERROR(IF($C3816="","",VLOOKUP(FİLTRE!$C3816,'SKT LİSTESİ'!$F:$AJ,15,0)),""))</f>
        <v/>
      </c>
      <c r="S3816" s="138" t="str">
        <f ca="1">IFERROR(IF($C3816="","",VLOOKUP(FİLTRE!$C3816,'SKT LİSTESİ'!$F:$AJ,16,0)),"")</f>
        <v/>
      </c>
      <c r="AF3816" s="179" t="str">
        <f t="shared" ca="1" si="238"/>
        <v/>
      </c>
      <c r="AG3816" s="179">
        <f t="shared" ca="1" si="239"/>
        <v>0</v>
      </c>
      <c r="AH3816" s="179">
        <f t="shared" ca="1" si="240"/>
        <v>0</v>
      </c>
    </row>
    <row r="3817" spans="2:34" ht="15.75" x14ac:dyDescent="0.25">
      <c r="B3817">
        <f t="shared" ca="1" si="237"/>
        <v>3805</v>
      </c>
      <c r="C3817" t="str">
        <f ca="1">IFERROR(VLOOKUP(B3817,'SKT LİSTESİ'!F:F,1,0),"")</f>
        <v/>
      </c>
      <c r="E3817" s="128" t="str">
        <f ca="1">IFERROR(IF($C3817="","",VLOOKUP(FİLTRE!$C3817,'SKT LİSTESİ'!$F:$S,5,0)),"")</f>
        <v/>
      </c>
      <c r="F3817" s="129" t="str">
        <f ca="1">IFERROR(IF($C3817="","",VLOOKUP(FİLTRE!$C3817,'SKT LİSTESİ'!$F:$S,7,0)),"")</f>
        <v/>
      </c>
      <c r="G3817" s="130" t="str">
        <f ca="1">IFERROR(IF($C3817="","",VLOOKUP(FİLTRE!$C3817,'SKT LİSTESİ'!$F:$S,8,0)),"")</f>
        <v/>
      </c>
      <c r="H3817" s="131" t="str">
        <f ca="1">IF(E3817="","",IF($C3817="","",VLOOKUP(FİLTRE!$C3817,'SKT LİSTESİ'!$F:$S,9,0)))</f>
        <v/>
      </c>
      <c r="I3817" s="132" t="str">
        <f ca="1">IFERROR(IF($C3817="","",VLOOKUP(FİLTRE!$C3817,'SKT LİSTESİ'!$F:$S,10,0)),"")</f>
        <v/>
      </c>
      <c r="J3817" s="133" t="str">
        <f ca="1">IFERROR(IF($C3817="","",VLOOKUP(FİLTRE!$C3817,'SKT LİSTESİ'!$F:$S,11,0)),"")</f>
        <v/>
      </c>
      <c r="K3817" s="134" t="str">
        <f ca="1">IFERROR(IF($C3817="","",VLOOKUP(FİLTRE!$C3817,'SKT LİSTESİ'!$F:$S,12,0)),"")</f>
        <v/>
      </c>
      <c r="L3817" s="134" t="str">
        <f ca="1">IFERROR(IF($C3817="","",VLOOKUP(FİLTRE!$C3817,'SKT LİSTESİ'!$F:$S,13,0)),"")</f>
        <v/>
      </c>
      <c r="M3817" s="135" t="str">
        <f ca="1">IFERROR(IF($C3817="","",VLOOKUP(FİLTRE!$C3817,'SKT LİSTESİ'!$F:$AJ,14,0)),"")</f>
        <v/>
      </c>
      <c r="N3817" s="31" t="str">
        <f ca="1">IFERROR(IF($C3817="","",VLOOKUP(FİLTRE!$C3817,'SKT LİSTESİ'!$F:$AJ,22,0)),"")</f>
        <v/>
      </c>
      <c r="O3817" s="136" t="str">
        <f ca="1">IFERROR(IF($C3817="","",VLOOKUP(FİLTRE!$C3817,'SKT LİSTESİ'!$F:$AJ,23,0)),"")</f>
        <v/>
      </c>
      <c r="P3817" s="31"/>
      <c r="Q3817" s="31"/>
      <c r="R3817" s="137" t="str">
        <f ca="1">(IFERROR(IF($C3817="","",VLOOKUP(FİLTRE!$C3817,'SKT LİSTESİ'!$F:$AJ,15,0)),""))</f>
        <v/>
      </c>
      <c r="S3817" s="138" t="str">
        <f ca="1">IFERROR(IF($C3817="","",VLOOKUP(FİLTRE!$C3817,'SKT LİSTESİ'!$F:$AJ,16,0)),"")</f>
        <v/>
      </c>
      <c r="AF3817" s="179" t="str">
        <f t="shared" ca="1" si="238"/>
        <v/>
      </c>
      <c r="AG3817" s="179">
        <f t="shared" ca="1" si="239"/>
        <v>0</v>
      </c>
      <c r="AH3817" s="179">
        <f t="shared" ca="1" si="240"/>
        <v>0</v>
      </c>
    </row>
    <row r="3818" spans="2:34" ht="15.75" x14ac:dyDescent="0.25">
      <c r="B3818">
        <f t="shared" ca="1" si="237"/>
        <v>3806</v>
      </c>
      <c r="C3818" t="str">
        <f ca="1">IFERROR(VLOOKUP(B3818,'SKT LİSTESİ'!F:F,1,0),"")</f>
        <v/>
      </c>
      <c r="E3818" s="128" t="str">
        <f ca="1">IFERROR(IF($C3818="","",VLOOKUP(FİLTRE!$C3818,'SKT LİSTESİ'!$F:$S,5,0)),"")</f>
        <v/>
      </c>
      <c r="F3818" s="129" t="str">
        <f ca="1">IFERROR(IF($C3818="","",VLOOKUP(FİLTRE!$C3818,'SKT LİSTESİ'!$F:$S,7,0)),"")</f>
        <v/>
      </c>
      <c r="G3818" s="130" t="str">
        <f ca="1">IFERROR(IF($C3818="","",VLOOKUP(FİLTRE!$C3818,'SKT LİSTESİ'!$F:$S,8,0)),"")</f>
        <v/>
      </c>
      <c r="H3818" s="131" t="str">
        <f ca="1">IF(E3818="","",IF($C3818="","",VLOOKUP(FİLTRE!$C3818,'SKT LİSTESİ'!$F:$S,9,0)))</f>
        <v/>
      </c>
      <c r="I3818" s="132" t="str">
        <f ca="1">IFERROR(IF($C3818="","",VLOOKUP(FİLTRE!$C3818,'SKT LİSTESİ'!$F:$S,10,0)),"")</f>
        <v/>
      </c>
      <c r="J3818" s="133" t="str">
        <f ca="1">IFERROR(IF($C3818="","",VLOOKUP(FİLTRE!$C3818,'SKT LİSTESİ'!$F:$S,11,0)),"")</f>
        <v/>
      </c>
      <c r="K3818" s="134" t="str">
        <f ca="1">IFERROR(IF($C3818="","",VLOOKUP(FİLTRE!$C3818,'SKT LİSTESİ'!$F:$S,12,0)),"")</f>
        <v/>
      </c>
      <c r="L3818" s="134" t="str">
        <f ca="1">IFERROR(IF($C3818="","",VLOOKUP(FİLTRE!$C3818,'SKT LİSTESİ'!$F:$S,13,0)),"")</f>
        <v/>
      </c>
      <c r="M3818" s="135" t="str">
        <f ca="1">IFERROR(IF($C3818="","",VLOOKUP(FİLTRE!$C3818,'SKT LİSTESİ'!$F:$AJ,14,0)),"")</f>
        <v/>
      </c>
      <c r="N3818" s="31" t="str">
        <f ca="1">IFERROR(IF($C3818="","",VLOOKUP(FİLTRE!$C3818,'SKT LİSTESİ'!$F:$AJ,22,0)),"")</f>
        <v/>
      </c>
      <c r="O3818" s="136" t="str">
        <f ca="1">IFERROR(IF($C3818="","",VLOOKUP(FİLTRE!$C3818,'SKT LİSTESİ'!$F:$AJ,23,0)),"")</f>
        <v/>
      </c>
      <c r="P3818" s="31"/>
      <c r="Q3818" s="31"/>
      <c r="R3818" s="137" t="str">
        <f ca="1">(IFERROR(IF($C3818="","",VLOOKUP(FİLTRE!$C3818,'SKT LİSTESİ'!$F:$AJ,15,0)),""))</f>
        <v/>
      </c>
      <c r="S3818" s="138" t="str">
        <f ca="1">IFERROR(IF($C3818="","",VLOOKUP(FİLTRE!$C3818,'SKT LİSTESİ'!$F:$AJ,16,0)),"")</f>
        <v/>
      </c>
      <c r="AF3818" s="179" t="str">
        <f t="shared" ca="1" si="238"/>
        <v/>
      </c>
      <c r="AG3818" s="179">
        <f t="shared" ca="1" si="239"/>
        <v>0</v>
      </c>
      <c r="AH3818" s="179">
        <f t="shared" ca="1" si="240"/>
        <v>0</v>
      </c>
    </row>
    <row r="3819" spans="2:34" ht="15.75" x14ac:dyDescent="0.25">
      <c r="B3819">
        <f t="shared" ca="1" si="237"/>
        <v>3807</v>
      </c>
      <c r="C3819" t="str">
        <f ca="1">IFERROR(VLOOKUP(B3819,'SKT LİSTESİ'!F:F,1,0),"")</f>
        <v/>
      </c>
      <c r="E3819" s="128" t="str">
        <f ca="1">IFERROR(IF($C3819="","",VLOOKUP(FİLTRE!$C3819,'SKT LİSTESİ'!$F:$S,5,0)),"")</f>
        <v/>
      </c>
      <c r="F3819" s="129" t="str">
        <f ca="1">IFERROR(IF($C3819="","",VLOOKUP(FİLTRE!$C3819,'SKT LİSTESİ'!$F:$S,7,0)),"")</f>
        <v/>
      </c>
      <c r="G3819" s="130" t="str">
        <f ca="1">IFERROR(IF($C3819="","",VLOOKUP(FİLTRE!$C3819,'SKT LİSTESİ'!$F:$S,8,0)),"")</f>
        <v/>
      </c>
      <c r="H3819" s="131" t="str">
        <f ca="1">IF(E3819="","",IF($C3819="","",VLOOKUP(FİLTRE!$C3819,'SKT LİSTESİ'!$F:$S,9,0)))</f>
        <v/>
      </c>
      <c r="I3819" s="132" t="str">
        <f ca="1">IFERROR(IF($C3819="","",VLOOKUP(FİLTRE!$C3819,'SKT LİSTESİ'!$F:$S,10,0)),"")</f>
        <v/>
      </c>
      <c r="J3819" s="133" t="str">
        <f ca="1">IFERROR(IF($C3819="","",VLOOKUP(FİLTRE!$C3819,'SKT LİSTESİ'!$F:$S,11,0)),"")</f>
        <v/>
      </c>
      <c r="K3819" s="134" t="str">
        <f ca="1">IFERROR(IF($C3819="","",VLOOKUP(FİLTRE!$C3819,'SKT LİSTESİ'!$F:$S,12,0)),"")</f>
        <v/>
      </c>
      <c r="L3819" s="134" t="str">
        <f ca="1">IFERROR(IF($C3819="","",VLOOKUP(FİLTRE!$C3819,'SKT LİSTESİ'!$F:$S,13,0)),"")</f>
        <v/>
      </c>
      <c r="M3819" s="135" t="str">
        <f ca="1">IFERROR(IF($C3819="","",VLOOKUP(FİLTRE!$C3819,'SKT LİSTESİ'!$F:$AJ,14,0)),"")</f>
        <v/>
      </c>
      <c r="N3819" s="31" t="str">
        <f ca="1">IFERROR(IF($C3819="","",VLOOKUP(FİLTRE!$C3819,'SKT LİSTESİ'!$F:$AJ,22,0)),"")</f>
        <v/>
      </c>
      <c r="O3819" s="136" t="str">
        <f ca="1">IFERROR(IF($C3819="","",VLOOKUP(FİLTRE!$C3819,'SKT LİSTESİ'!$F:$AJ,23,0)),"")</f>
        <v/>
      </c>
      <c r="P3819" s="31"/>
      <c r="Q3819" s="31"/>
      <c r="R3819" s="137" t="str">
        <f ca="1">(IFERROR(IF($C3819="","",VLOOKUP(FİLTRE!$C3819,'SKT LİSTESİ'!$F:$AJ,15,0)),""))</f>
        <v/>
      </c>
      <c r="S3819" s="138" t="str">
        <f ca="1">IFERROR(IF($C3819="","",VLOOKUP(FİLTRE!$C3819,'SKT LİSTESİ'!$F:$AJ,16,0)),"")</f>
        <v/>
      </c>
      <c r="AF3819" s="179" t="str">
        <f t="shared" ca="1" si="238"/>
        <v/>
      </c>
      <c r="AG3819" s="179">
        <f t="shared" ca="1" si="239"/>
        <v>0</v>
      </c>
      <c r="AH3819" s="179">
        <f t="shared" ca="1" si="240"/>
        <v>0</v>
      </c>
    </row>
    <row r="3820" spans="2:34" ht="15.75" x14ac:dyDescent="0.25">
      <c r="B3820">
        <f t="shared" ca="1" si="237"/>
        <v>3808</v>
      </c>
      <c r="C3820" t="str">
        <f ca="1">IFERROR(VLOOKUP(B3820,'SKT LİSTESİ'!F:F,1,0),"")</f>
        <v/>
      </c>
      <c r="E3820" s="128" t="str">
        <f ca="1">IFERROR(IF($C3820="","",VLOOKUP(FİLTRE!$C3820,'SKT LİSTESİ'!$F:$S,5,0)),"")</f>
        <v/>
      </c>
      <c r="F3820" s="129" t="str">
        <f ca="1">IFERROR(IF($C3820="","",VLOOKUP(FİLTRE!$C3820,'SKT LİSTESİ'!$F:$S,7,0)),"")</f>
        <v/>
      </c>
      <c r="G3820" s="130" t="str">
        <f ca="1">IFERROR(IF($C3820="","",VLOOKUP(FİLTRE!$C3820,'SKT LİSTESİ'!$F:$S,8,0)),"")</f>
        <v/>
      </c>
      <c r="H3820" s="131" t="str">
        <f ca="1">IF(E3820="","",IF($C3820="","",VLOOKUP(FİLTRE!$C3820,'SKT LİSTESİ'!$F:$S,9,0)))</f>
        <v/>
      </c>
      <c r="I3820" s="132" t="str">
        <f ca="1">IFERROR(IF($C3820="","",VLOOKUP(FİLTRE!$C3820,'SKT LİSTESİ'!$F:$S,10,0)),"")</f>
        <v/>
      </c>
      <c r="J3820" s="133" t="str">
        <f ca="1">IFERROR(IF($C3820="","",VLOOKUP(FİLTRE!$C3820,'SKT LİSTESİ'!$F:$S,11,0)),"")</f>
        <v/>
      </c>
      <c r="K3820" s="134" t="str">
        <f ca="1">IFERROR(IF($C3820="","",VLOOKUP(FİLTRE!$C3820,'SKT LİSTESİ'!$F:$S,12,0)),"")</f>
        <v/>
      </c>
      <c r="L3820" s="134" t="str">
        <f ca="1">IFERROR(IF($C3820="","",VLOOKUP(FİLTRE!$C3820,'SKT LİSTESİ'!$F:$S,13,0)),"")</f>
        <v/>
      </c>
      <c r="M3820" s="135" t="str">
        <f ca="1">IFERROR(IF($C3820="","",VLOOKUP(FİLTRE!$C3820,'SKT LİSTESİ'!$F:$AJ,14,0)),"")</f>
        <v/>
      </c>
      <c r="N3820" s="31" t="str">
        <f ca="1">IFERROR(IF($C3820="","",VLOOKUP(FİLTRE!$C3820,'SKT LİSTESİ'!$F:$AJ,22,0)),"")</f>
        <v/>
      </c>
      <c r="O3820" s="136" t="str">
        <f ca="1">IFERROR(IF($C3820="","",VLOOKUP(FİLTRE!$C3820,'SKT LİSTESİ'!$F:$AJ,23,0)),"")</f>
        <v/>
      </c>
      <c r="P3820" s="31"/>
      <c r="Q3820" s="31"/>
      <c r="R3820" s="137" t="str">
        <f ca="1">(IFERROR(IF($C3820="","",VLOOKUP(FİLTRE!$C3820,'SKT LİSTESİ'!$F:$AJ,15,0)),""))</f>
        <v/>
      </c>
      <c r="S3820" s="138" t="str">
        <f ca="1">IFERROR(IF($C3820="","",VLOOKUP(FİLTRE!$C3820,'SKT LİSTESİ'!$F:$AJ,16,0)),"")</f>
        <v/>
      </c>
      <c r="AF3820" s="179" t="str">
        <f t="shared" ca="1" si="238"/>
        <v/>
      </c>
      <c r="AG3820" s="179">
        <f t="shared" ca="1" si="239"/>
        <v>0</v>
      </c>
      <c r="AH3820" s="179">
        <f t="shared" ca="1" si="240"/>
        <v>0</v>
      </c>
    </row>
    <row r="3821" spans="2:34" ht="15.75" x14ac:dyDescent="0.25">
      <c r="B3821">
        <f t="shared" ca="1" si="237"/>
        <v>3809</v>
      </c>
      <c r="C3821" t="str">
        <f ca="1">IFERROR(VLOOKUP(B3821,'SKT LİSTESİ'!F:F,1,0),"")</f>
        <v/>
      </c>
      <c r="E3821" s="128" t="str">
        <f ca="1">IFERROR(IF($C3821="","",VLOOKUP(FİLTRE!$C3821,'SKT LİSTESİ'!$F:$S,5,0)),"")</f>
        <v/>
      </c>
      <c r="F3821" s="129" t="str">
        <f ca="1">IFERROR(IF($C3821="","",VLOOKUP(FİLTRE!$C3821,'SKT LİSTESİ'!$F:$S,7,0)),"")</f>
        <v/>
      </c>
      <c r="G3821" s="130" t="str">
        <f ca="1">IFERROR(IF($C3821="","",VLOOKUP(FİLTRE!$C3821,'SKT LİSTESİ'!$F:$S,8,0)),"")</f>
        <v/>
      </c>
      <c r="H3821" s="131" t="str">
        <f ca="1">IF(E3821="","",IF($C3821="","",VLOOKUP(FİLTRE!$C3821,'SKT LİSTESİ'!$F:$S,9,0)))</f>
        <v/>
      </c>
      <c r="I3821" s="132" t="str">
        <f ca="1">IFERROR(IF($C3821="","",VLOOKUP(FİLTRE!$C3821,'SKT LİSTESİ'!$F:$S,10,0)),"")</f>
        <v/>
      </c>
      <c r="J3821" s="133" t="str">
        <f ca="1">IFERROR(IF($C3821="","",VLOOKUP(FİLTRE!$C3821,'SKT LİSTESİ'!$F:$S,11,0)),"")</f>
        <v/>
      </c>
      <c r="K3821" s="134" t="str">
        <f ca="1">IFERROR(IF($C3821="","",VLOOKUP(FİLTRE!$C3821,'SKT LİSTESİ'!$F:$S,12,0)),"")</f>
        <v/>
      </c>
      <c r="L3821" s="134" t="str">
        <f ca="1">IFERROR(IF($C3821="","",VLOOKUP(FİLTRE!$C3821,'SKT LİSTESİ'!$F:$S,13,0)),"")</f>
        <v/>
      </c>
      <c r="M3821" s="135" t="str">
        <f ca="1">IFERROR(IF($C3821="","",VLOOKUP(FİLTRE!$C3821,'SKT LİSTESİ'!$F:$AJ,14,0)),"")</f>
        <v/>
      </c>
      <c r="N3821" s="31" t="str">
        <f ca="1">IFERROR(IF($C3821="","",VLOOKUP(FİLTRE!$C3821,'SKT LİSTESİ'!$F:$AJ,22,0)),"")</f>
        <v/>
      </c>
      <c r="O3821" s="136" t="str">
        <f ca="1">IFERROR(IF($C3821="","",VLOOKUP(FİLTRE!$C3821,'SKT LİSTESİ'!$F:$AJ,23,0)),"")</f>
        <v/>
      </c>
      <c r="P3821" s="31"/>
      <c r="Q3821" s="31"/>
      <c r="R3821" s="137" t="str">
        <f ca="1">(IFERROR(IF($C3821="","",VLOOKUP(FİLTRE!$C3821,'SKT LİSTESİ'!$F:$AJ,15,0)),""))</f>
        <v/>
      </c>
      <c r="S3821" s="138" t="str">
        <f ca="1">IFERROR(IF($C3821="","",VLOOKUP(FİLTRE!$C3821,'SKT LİSTESİ'!$F:$AJ,16,0)),"")</f>
        <v/>
      </c>
      <c r="AF3821" s="179" t="str">
        <f t="shared" ca="1" si="238"/>
        <v/>
      </c>
      <c r="AG3821" s="179">
        <f t="shared" ca="1" si="239"/>
        <v>0</v>
      </c>
      <c r="AH3821" s="179">
        <f t="shared" ca="1" si="240"/>
        <v>0</v>
      </c>
    </row>
    <row r="3822" spans="2:34" ht="15.75" x14ac:dyDescent="0.25">
      <c r="B3822">
        <f t="shared" ca="1" si="237"/>
        <v>3810</v>
      </c>
      <c r="C3822" t="str">
        <f ca="1">IFERROR(VLOOKUP(B3822,'SKT LİSTESİ'!F:F,1,0),"")</f>
        <v/>
      </c>
      <c r="E3822" s="128" t="str">
        <f ca="1">IFERROR(IF($C3822="","",VLOOKUP(FİLTRE!$C3822,'SKT LİSTESİ'!$F:$S,5,0)),"")</f>
        <v/>
      </c>
      <c r="F3822" s="129" t="str">
        <f ca="1">IFERROR(IF($C3822="","",VLOOKUP(FİLTRE!$C3822,'SKT LİSTESİ'!$F:$S,7,0)),"")</f>
        <v/>
      </c>
      <c r="G3822" s="130" t="str">
        <f ca="1">IFERROR(IF($C3822="","",VLOOKUP(FİLTRE!$C3822,'SKT LİSTESİ'!$F:$S,8,0)),"")</f>
        <v/>
      </c>
      <c r="H3822" s="131" t="str">
        <f ca="1">IF(E3822="","",IF($C3822="","",VLOOKUP(FİLTRE!$C3822,'SKT LİSTESİ'!$F:$S,9,0)))</f>
        <v/>
      </c>
      <c r="I3822" s="132" t="str">
        <f ca="1">IFERROR(IF($C3822="","",VLOOKUP(FİLTRE!$C3822,'SKT LİSTESİ'!$F:$S,10,0)),"")</f>
        <v/>
      </c>
      <c r="J3822" s="133" t="str">
        <f ca="1">IFERROR(IF($C3822="","",VLOOKUP(FİLTRE!$C3822,'SKT LİSTESİ'!$F:$S,11,0)),"")</f>
        <v/>
      </c>
      <c r="K3822" s="134" t="str">
        <f ca="1">IFERROR(IF($C3822="","",VLOOKUP(FİLTRE!$C3822,'SKT LİSTESİ'!$F:$S,12,0)),"")</f>
        <v/>
      </c>
      <c r="L3822" s="134" t="str">
        <f ca="1">IFERROR(IF($C3822="","",VLOOKUP(FİLTRE!$C3822,'SKT LİSTESİ'!$F:$S,13,0)),"")</f>
        <v/>
      </c>
      <c r="M3822" s="135" t="str">
        <f ca="1">IFERROR(IF($C3822="","",VLOOKUP(FİLTRE!$C3822,'SKT LİSTESİ'!$F:$AJ,14,0)),"")</f>
        <v/>
      </c>
      <c r="N3822" s="31" t="str">
        <f ca="1">IFERROR(IF($C3822="","",VLOOKUP(FİLTRE!$C3822,'SKT LİSTESİ'!$F:$AJ,22,0)),"")</f>
        <v/>
      </c>
      <c r="O3822" s="136" t="str">
        <f ca="1">IFERROR(IF($C3822="","",VLOOKUP(FİLTRE!$C3822,'SKT LİSTESİ'!$F:$AJ,23,0)),"")</f>
        <v/>
      </c>
      <c r="P3822" s="31"/>
      <c r="Q3822" s="31"/>
      <c r="R3822" s="137" t="str">
        <f ca="1">(IFERROR(IF($C3822="","",VLOOKUP(FİLTRE!$C3822,'SKT LİSTESİ'!$F:$AJ,15,0)),""))</f>
        <v/>
      </c>
      <c r="S3822" s="138" t="str">
        <f ca="1">IFERROR(IF($C3822="","",VLOOKUP(FİLTRE!$C3822,'SKT LİSTESİ'!$F:$AJ,16,0)),"")</f>
        <v/>
      </c>
      <c r="AF3822" s="179" t="str">
        <f t="shared" ca="1" si="238"/>
        <v/>
      </c>
      <c r="AG3822" s="179">
        <f t="shared" ca="1" si="239"/>
        <v>0</v>
      </c>
      <c r="AH3822" s="179">
        <f t="shared" ca="1" si="240"/>
        <v>0</v>
      </c>
    </row>
    <row r="3823" spans="2:34" ht="15.75" x14ac:dyDescent="0.25">
      <c r="B3823">
        <f t="shared" ca="1" si="237"/>
        <v>3811</v>
      </c>
      <c r="C3823" t="str">
        <f ca="1">IFERROR(VLOOKUP(B3823,'SKT LİSTESİ'!F:F,1,0),"")</f>
        <v/>
      </c>
      <c r="E3823" s="128" t="str">
        <f ca="1">IFERROR(IF($C3823="","",VLOOKUP(FİLTRE!$C3823,'SKT LİSTESİ'!$F:$S,5,0)),"")</f>
        <v/>
      </c>
      <c r="F3823" s="129" t="str">
        <f ca="1">IFERROR(IF($C3823="","",VLOOKUP(FİLTRE!$C3823,'SKT LİSTESİ'!$F:$S,7,0)),"")</f>
        <v/>
      </c>
      <c r="G3823" s="130" t="str">
        <f ca="1">IFERROR(IF($C3823="","",VLOOKUP(FİLTRE!$C3823,'SKT LİSTESİ'!$F:$S,8,0)),"")</f>
        <v/>
      </c>
      <c r="H3823" s="131" t="str">
        <f ca="1">IF(E3823="","",IF($C3823="","",VLOOKUP(FİLTRE!$C3823,'SKT LİSTESİ'!$F:$S,9,0)))</f>
        <v/>
      </c>
      <c r="I3823" s="132" t="str">
        <f ca="1">IFERROR(IF($C3823="","",VLOOKUP(FİLTRE!$C3823,'SKT LİSTESİ'!$F:$S,10,0)),"")</f>
        <v/>
      </c>
      <c r="J3823" s="133" t="str">
        <f ca="1">IFERROR(IF($C3823="","",VLOOKUP(FİLTRE!$C3823,'SKT LİSTESİ'!$F:$S,11,0)),"")</f>
        <v/>
      </c>
      <c r="K3823" s="134" t="str">
        <f ca="1">IFERROR(IF($C3823="","",VLOOKUP(FİLTRE!$C3823,'SKT LİSTESİ'!$F:$S,12,0)),"")</f>
        <v/>
      </c>
      <c r="L3823" s="134" t="str">
        <f ca="1">IFERROR(IF($C3823="","",VLOOKUP(FİLTRE!$C3823,'SKT LİSTESİ'!$F:$S,13,0)),"")</f>
        <v/>
      </c>
      <c r="M3823" s="135" t="str">
        <f ca="1">IFERROR(IF($C3823="","",VLOOKUP(FİLTRE!$C3823,'SKT LİSTESİ'!$F:$AJ,14,0)),"")</f>
        <v/>
      </c>
      <c r="N3823" s="31" t="str">
        <f ca="1">IFERROR(IF($C3823="","",VLOOKUP(FİLTRE!$C3823,'SKT LİSTESİ'!$F:$AJ,22,0)),"")</f>
        <v/>
      </c>
      <c r="O3823" s="136" t="str">
        <f ca="1">IFERROR(IF($C3823="","",VLOOKUP(FİLTRE!$C3823,'SKT LİSTESİ'!$F:$AJ,23,0)),"")</f>
        <v/>
      </c>
      <c r="P3823" s="31"/>
      <c r="Q3823" s="31"/>
      <c r="R3823" s="137" t="str">
        <f ca="1">(IFERROR(IF($C3823="","",VLOOKUP(FİLTRE!$C3823,'SKT LİSTESİ'!$F:$AJ,15,0)),""))</f>
        <v/>
      </c>
      <c r="S3823" s="138" t="str">
        <f ca="1">IFERROR(IF($C3823="","",VLOOKUP(FİLTRE!$C3823,'SKT LİSTESİ'!$F:$AJ,16,0)),"")</f>
        <v/>
      </c>
      <c r="AF3823" s="179" t="str">
        <f t="shared" ca="1" si="238"/>
        <v/>
      </c>
      <c r="AG3823" s="179">
        <f t="shared" ca="1" si="239"/>
        <v>0</v>
      </c>
      <c r="AH3823" s="179">
        <f t="shared" ca="1" si="240"/>
        <v>0</v>
      </c>
    </row>
    <row r="3824" spans="2:34" ht="15.75" x14ac:dyDescent="0.25">
      <c r="B3824">
        <f t="shared" ca="1" si="237"/>
        <v>3812</v>
      </c>
      <c r="C3824" t="str">
        <f ca="1">IFERROR(VLOOKUP(B3824,'SKT LİSTESİ'!F:F,1,0),"")</f>
        <v/>
      </c>
      <c r="E3824" s="128" t="str">
        <f ca="1">IFERROR(IF($C3824="","",VLOOKUP(FİLTRE!$C3824,'SKT LİSTESİ'!$F:$S,5,0)),"")</f>
        <v/>
      </c>
      <c r="F3824" s="129" t="str">
        <f ca="1">IFERROR(IF($C3824="","",VLOOKUP(FİLTRE!$C3824,'SKT LİSTESİ'!$F:$S,7,0)),"")</f>
        <v/>
      </c>
      <c r="G3824" s="130" t="str">
        <f ca="1">IFERROR(IF($C3824="","",VLOOKUP(FİLTRE!$C3824,'SKT LİSTESİ'!$F:$S,8,0)),"")</f>
        <v/>
      </c>
      <c r="H3824" s="131" t="str">
        <f ca="1">IF(E3824="","",IF($C3824="","",VLOOKUP(FİLTRE!$C3824,'SKT LİSTESİ'!$F:$S,9,0)))</f>
        <v/>
      </c>
      <c r="I3824" s="132" t="str">
        <f ca="1">IFERROR(IF($C3824="","",VLOOKUP(FİLTRE!$C3824,'SKT LİSTESİ'!$F:$S,10,0)),"")</f>
        <v/>
      </c>
      <c r="J3824" s="133" t="str">
        <f ca="1">IFERROR(IF($C3824="","",VLOOKUP(FİLTRE!$C3824,'SKT LİSTESİ'!$F:$S,11,0)),"")</f>
        <v/>
      </c>
      <c r="K3824" s="134" t="str">
        <f ca="1">IFERROR(IF($C3824="","",VLOOKUP(FİLTRE!$C3824,'SKT LİSTESİ'!$F:$S,12,0)),"")</f>
        <v/>
      </c>
      <c r="L3824" s="134" t="str">
        <f ca="1">IFERROR(IF($C3824="","",VLOOKUP(FİLTRE!$C3824,'SKT LİSTESİ'!$F:$S,13,0)),"")</f>
        <v/>
      </c>
      <c r="M3824" s="135" t="str">
        <f ca="1">IFERROR(IF($C3824="","",VLOOKUP(FİLTRE!$C3824,'SKT LİSTESİ'!$F:$AJ,14,0)),"")</f>
        <v/>
      </c>
      <c r="N3824" s="31" t="str">
        <f ca="1">IFERROR(IF($C3824="","",VLOOKUP(FİLTRE!$C3824,'SKT LİSTESİ'!$F:$AJ,22,0)),"")</f>
        <v/>
      </c>
      <c r="O3824" s="136" t="str">
        <f ca="1">IFERROR(IF($C3824="","",VLOOKUP(FİLTRE!$C3824,'SKT LİSTESİ'!$F:$AJ,23,0)),"")</f>
        <v/>
      </c>
      <c r="P3824" s="31"/>
      <c r="Q3824" s="31"/>
      <c r="R3824" s="137" t="str">
        <f ca="1">(IFERROR(IF($C3824="","",VLOOKUP(FİLTRE!$C3824,'SKT LİSTESİ'!$F:$AJ,15,0)),""))</f>
        <v/>
      </c>
      <c r="S3824" s="138" t="str">
        <f ca="1">IFERROR(IF($C3824="","",VLOOKUP(FİLTRE!$C3824,'SKT LİSTESİ'!$F:$AJ,16,0)),"")</f>
        <v/>
      </c>
      <c r="AF3824" s="179" t="str">
        <f t="shared" ca="1" si="238"/>
        <v/>
      </c>
      <c r="AG3824" s="179">
        <f t="shared" ca="1" si="239"/>
        <v>0</v>
      </c>
      <c r="AH3824" s="179">
        <f t="shared" ca="1" si="240"/>
        <v>0</v>
      </c>
    </row>
    <row r="3825" spans="2:34" ht="15.75" x14ac:dyDescent="0.25">
      <c r="B3825">
        <f t="shared" ca="1" si="237"/>
        <v>3813</v>
      </c>
      <c r="C3825" t="str">
        <f ca="1">IFERROR(VLOOKUP(B3825,'SKT LİSTESİ'!F:F,1,0),"")</f>
        <v/>
      </c>
      <c r="E3825" s="128" t="str">
        <f ca="1">IFERROR(IF($C3825="","",VLOOKUP(FİLTRE!$C3825,'SKT LİSTESİ'!$F:$S,5,0)),"")</f>
        <v/>
      </c>
      <c r="F3825" s="129" t="str">
        <f ca="1">IFERROR(IF($C3825="","",VLOOKUP(FİLTRE!$C3825,'SKT LİSTESİ'!$F:$S,7,0)),"")</f>
        <v/>
      </c>
      <c r="G3825" s="130" t="str">
        <f ca="1">IFERROR(IF($C3825="","",VLOOKUP(FİLTRE!$C3825,'SKT LİSTESİ'!$F:$S,8,0)),"")</f>
        <v/>
      </c>
      <c r="H3825" s="131" t="str">
        <f ca="1">IF(E3825="","",IF($C3825="","",VLOOKUP(FİLTRE!$C3825,'SKT LİSTESİ'!$F:$S,9,0)))</f>
        <v/>
      </c>
      <c r="I3825" s="132" t="str">
        <f ca="1">IFERROR(IF($C3825="","",VLOOKUP(FİLTRE!$C3825,'SKT LİSTESİ'!$F:$S,10,0)),"")</f>
        <v/>
      </c>
      <c r="J3825" s="133" t="str">
        <f ca="1">IFERROR(IF($C3825="","",VLOOKUP(FİLTRE!$C3825,'SKT LİSTESİ'!$F:$S,11,0)),"")</f>
        <v/>
      </c>
      <c r="K3825" s="134" t="str">
        <f ca="1">IFERROR(IF($C3825="","",VLOOKUP(FİLTRE!$C3825,'SKT LİSTESİ'!$F:$S,12,0)),"")</f>
        <v/>
      </c>
      <c r="L3825" s="134" t="str">
        <f ca="1">IFERROR(IF($C3825="","",VLOOKUP(FİLTRE!$C3825,'SKT LİSTESİ'!$F:$S,13,0)),"")</f>
        <v/>
      </c>
      <c r="M3825" s="135" t="str">
        <f ca="1">IFERROR(IF($C3825="","",VLOOKUP(FİLTRE!$C3825,'SKT LİSTESİ'!$F:$AJ,14,0)),"")</f>
        <v/>
      </c>
      <c r="N3825" s="31" t="str">
        <f ca="1">IFERROR(IF($C3825="","",VLOOKUP(FİLTRE!$C3825,'SKT LİSTESİ'!$F:$AJ,22,0)),"")</f>
        <v/>
      </c>
      <c r="O3825" s="136" t="str">
        <f ca="1">IFERROR(IF($C3825="","",VLOOKUP(FİLTRE!$C3825,'SKT LİSTESİ'!$F:$AJ,23,0)),"")</f>
        <v/>
      </c>
      <c r="P3825" s="31"/>
      <c r="Q3825" s="31"/>
      <c r="R3825" s="137" t="str">
        <f ca="1">(IFERROR(IF($C3825="","",VLOOKUP(FİLTRE!$C3825,'SKT LİSTESİ'!$F:$AJ,15,0)),""))</f>
        <v/>
      </c>
      <c r="S3825" s="138" t="str">
        <f ca="1">IFERROR(IF($C3825="","",VLOOKUP(FİLTRE!$C3825,'SKT LİSTESİ'!$F:$AJ,16,0)),"")</f>
        <v/>
      </c>
      <c r="AF3825" s="179" t="str">
        <f t="shared" ca="1" si="238"/>
        <v/>
      </c>
      <c r="AG3825" s="179">
        <f t="shared" ca="1" si="239"/>
        <v>0</v>
      </c>
      <c r="AH3825" s="179">
        <f t="shared" ca="1" si="240"/>
        <v>0</v>
      </c>
    </row>
    <row r="3826" spans="2:34" ht="15.75" x14ac:dyDescent="0.25">
      <c r="B3826">
        <f t="shared" ca="1" si="237"/>
        <v>3814</v>
      </c>
      <c r="C3826" t="str">
        <f ca="1">IFERROR(VLOOKUP(B3826,'SKT LİSTESİ'!F:F,1,0),"")</f>
        <v/>
      </c>
      <c r="E3826" s="128" t="str">
        <f ca="1">IFERROR(IF($C3826="","",VLOOKUP(FİLTRE!$C3826,'SKT LİSTESİ'!$F:$S,5,0)),"")</f>
        <v/>
      </c>
      <c r="F3826" s="129" t="str">
        <f ca="1">IFERROR(IF($C3826="","",VLOOKUP(FİLTRE!$C3826,'SKT LİSTESİ'!$F:$S,7,0)),"")</f>
        <v/>
      </c>
      <c r="G3826" s="130" t="str">
        <f ca="1">IFERROR(IF($C3826="","",VLOOKUP(FİLTRE!$C3826,'SKT LİSTESİ'!$F:$S,8,0)),"")</f>
        <v/>
      </c>
      <c r="H3826" s="131" t="str">
        <f ca="1">IF(E3826="","",IF($C3826="","",VLOOKUP(FİLTRE!$C3826,'SKT LİSTESİ'!$F:$S,9,0)))</f>
        <v/>
      </c>
      <c r="I3826" s="132" t="str">
        <f ca="1">IFERROR(IF($C3826="","",VLOOKUP(FİLTRE!$C3826,'SKT LİSTESİ'!$F:$S,10,0)),"")</f>
        <v/>
      </c>
      <c r="J3826" s="133" t="str">
        <f ca="1">IFERROR(IF($C3826="","",VLOOKUP(FİLTRE!$C3826,'SKT LİSTESİ'!$F:$S,11,0)),"")</f>
        <v/>
      </c>
      <c r="K3826" s="134" t="str">
        <f ca="1">IFERROR(IF($C3826="","",VLOOKUP(FİLTRE!$C3826,'SKT LİSTESİ'!$F:$S,12,0)),"")</f>
        <v/>
      </c>
      <c r="L3826" s="134" t="str">
        <f ca="1">IFERROR(IF($C3826="","",VLOOKUP(FİLTRE!$C3826,'SKT LİSTESİ'!$F:$S,13,0)),"")</f>
        <v/>
      </c>
      <c r="M3826" s="135" t="str">
        <f ca="1">IFERROR(IF($C3826="","",VLOOKUP(FİLTRE!$C3826,'SKT LİSTESİ'!$F:$AJ,14,0)),"")</f>
        <v/>
      </c>
      <c r="N3826" s="31" t="str">
        <f ca="1">IFERROR(IF($C3826="","",VLOOKUP(FİLTRE!$C3826,'SKT LİSTESİ'!$F:$AJ,22,0)),"")</f>
        <v/>
      </c>
      <c r="O3826" s="136" t="str">
        <f ca="1">IFERROR(IF($C3826="","",VLOOKUP(FİLTRE!$C3826,'SKT LİSTESİ'!$F:$AJ,23,0)),"")</f>
        <v/>
      </c>
      <c r="P3826" s="31"/>
      <c r="Q3826" s="31"/>
      <c r="R3826" s="137" t="str">
        <f ca="1">(IFERROR(IF($C3826="","",VLOOKUP(FİLTRE!$C3826,'SKT LİSTESİ'!$F:$AJ,15,0)),""))</f>
        <v/>
      </c>
      <c r="S3826" s="138" t="str">
        <f ca="1">IFERROR(IF($C3826="","",VLOOKUP(FİLTRE!$C3826,'SKT LİSTESİ'!$F:$AJ,16,0)),"")</f>
        <v/>
      </c>
      <c r="AF3826" s="179" t="str">
        <f t="shared" ca="1" si="238"/>
        <v/>
      </c>
      <c r="AG3826" s="179">
        <f t="shared" ca="1" si="239"/>
        <v>0</v>
      </c>
      <c r="AH3826" s="179">
        <f t="shared" ca="1" si="240"/>
        <v>0</v>
      </c>
    </row>
    <row r="3827" spans="2:34" ht="15.75" x14ac:dyDescent="0.25">
      <c r="B3827">
        <f t="shared" ca="1" si="237"/>
        <v>3815</v>
      </c>
      <c r="C3827" t="str">
        <f ca="1">IFERROR(VLOOKUP(B3827,'SKT LİSTESİ'!F:F,1,0),"")</f>
        <v/>
      </c>
      <c r="E3827" s="128" t="str">
        <f ca="1">IFERROR(IF($C3827="","",VLOOKUP(FİLTRE!$C3827,'SKT LİSTESİ'!$F:$S,5,0)),"")</f>
        <v/>
      </c>
      <c r="F3827" s="129" t="str">
        <f ca="1">IFERROR(IF($C3827="","",VLOOKUP(FİLTRE!$C3827,'SKT LİSTESİ'!$F:$S,7,0)),"")</f>
        <v/>
      </c>
      <c r="G3827" s="130" t="str">
        <f ca="1">IFERROR(IF($C3827="","",VLOOKUP(FİLTRE!$C3827,'SKT LİSTESİ'!$F:$S,8,0)),"")</f>
        <v/>
      </c>
      <c r="H3827" s="131" t="str">
        <f ca="1">IF(E3827="","",IF($C3827="","",VLOOKUP(FİLTRE!$C3827,'SKT LİSTESİ'!$F:$S,9,0)))</f>
        <v/>
      </c>
      <c r="I3827" s="132" t="str">
        <f ca="1">IFERROR(IF($C3827="","",VLOOKUP(FİLTRE!$C3827,'SKT LİSTESİ'!$F:$S,10,0)),"")</f>
        <v/>
      </c>
      <c r="J3827" s="133" t="str">
        <f ca="1">IFERROR(IF($C3827="","",VLOOKUP(FİLTRE!$C3827,'SKT LİSTESİ'!$F:$S,11,0)),"")</f>
        <v/>
      </c>
      <c r="K3827" s="134" t="str">
        <f ca="1">IFERROR(IF($C3827="","",VLOOKUP(FİLTRE!$C3827,'SKT LİSTESİ'!$F:$S,12,0)),"")</f>
        <v/>
      </c>
      <c r="L3827" s="134" t="str">
        <f ca="1">IFERROR(IF($C3827="","",VLOOKUP(FİLTRE!$C3827,'SKT LİSTESİ'!$F:$S,13,0)),"")</f>
        <v/>
      </c>
      <c r="M3827" s="135" t="str">
        <f ca="1">IFERROR(IF($C3827="","",VLOOKUP(FİLTRE!$C3827,'SKT LİSTESİ'!$F:$AJ,14,0)),"")</f>
        <v/>
      </c>
      <c r="N3827" s="31" t="str">
        <f ca="1">IFERROR(IF($C3827="","",VLOOKUP(FİLTRE!$C3827,'SKT LİSTESİ'!$F:$AJ,22,0)),"")</f>
        <v/>
      </c>
      <c r="O3827" s="136" t="str">
        <f ca="1">IFERROR(IF($C3827="","",VLOOKUP(FİLTRE!$C3827,'SKT LİSTESİ'!$F:$AJ,23,0)),"")</f>
        <v/>
      </c>
      <c r="P3827" s="31"/>
      <c r="Q3827" s="31"/>
      <c r="R3827" s="137" t="str">
        <f ca="1">(IFERROR(IF($C3827="","",VLOOKUP(FİLTRE!$C3827,'SKT LİSTESİ'!$F:$AJ,15,0)),""))</f>
        <v/>
      </c>
      <c r="S3827" s="138" t="str">
        <f ca="1">IFERROR(IF($C3827="","",VLOOKUP(FİLTRE!$C3827,'SKT LİSTESİ'!$F:$AJ,16,0)),"")</f>
        <v/>
      </c>
      <c r="AF3827" s="179" t="str">
        <f t="shared" ca="1" si="238"/>
        <v/>
      </c>
      <c r="AG3827" s="179">
        <f t="shared" ca="1" si="239"/>
        <v>0</v>
      </c>
      <c r="AH3827" s="179">
        <f t="shared" ca="1" si="240"/>
        <v>0</v>
      </c>
    </row>
    <row r="3828" spans="2:34" ht="15.75" x14ac:dyDescent="0.25">
      <c r="B3828">
        <f t="shared" ca="1" si="237"/>
        <v>3816</v>
      </c>
      <c r="C3828" t="str">
        <f ca="1">IFERROR(VLOOKUP(B3828,'SKT LİSTESİ'!F:F,1,0),"")</f>
        <v/>
      </c>
      <c r="E3828" s="128" t="str">
        <f ca="1">IFERROR(IF($C3828="","",VLOOKUP(FİLTRE!$C3828,'SKT LİSTESİ'!$F:$S,5,0)),"")</f>
        <v/>
      </c>
      <c r="F3828" s="129" t="str">
        <f ca="1">IFERROR(IF($C3828="","",VLOOKUP(FİLTRE!$C3828,'SKT LİSTESİ'!$F:$S,7,0)),"")</f>
        <v/>
      </c>
      <c r="G3828" s="130" t="str">
        <f ca="1">IFERROR(IF($C3828="","",VLOOKUP(FİLTRE!$C3828,'SKT LİSTESİ'!$F:$S,8,0)),"")</f>
        <v/>
      </c>
      <c r="H3828" s="131" t="str">
        <f ca="1">IF(E3828="","",IF($C3828="","",VLOOKUP(FİLTRE!$C3828,'SKT LİSTESİ'!$F:$S,9,0)))</f>
        <v/>
      </c>
      <c r="I3828" s="132" t="str">
        <f ca="1">IFERROR(IF($C3828="","",VLOOKUP(FİLTRE!$C3828,'SKT LİSTESİ'!$F:$S,10,0)),"")</f>
        <v/>
      </c>
      <c r="J3828" s="133" t="str">
        <f ca="1">IFERROR(IF($C3828="","",VLOOKUP(FİLTRE!$C3828,'SKT LİSTESİ'!$F:$S,11,0)),"")</f>
        <v/>
      </c>
      <c r="K3828" s="134" t="str">
        <f ca="1">IFERROR(IF($C3828="","",VLOOKUP(FİLTRE!$C3828,'SKT LİSTESİ'!$F:$S,12,0)),"")</f>
        <v/>
      </c>
      <c r="L3828" s="134" t="str">
        <f ca="1">IFERROR(IF($C3828="","",VLOOKUP(FİLTRE!$C3828,'SKT LİSTESİ'!$F:$S,13,0)),"")</f>
        <v/>
      </c>
      <c r="M3828" s="135" t="str">
        <f ca="1">IFERROR(IF($C3828="","",VLOOKUP(FİLTRE!$C3828,'SKT LİSTESİ'!$F:$AJ,14,0)),"")</f>
        <v/>
      </c>
      <c r="N3828" s="31" t="str">
        <f ca="1">IFERROR(IF($C3828="","",VLOOKUP(FİLTRE!$C3828,'SKT LİSTESİ'!$F:$AJ,22,0)),"")</f>
        <v/>
      </c>
      <c r="O3828" s="136" t="str">
        <f ca="1">IFERROR(IF($C3828="","",VLOOKUP(FİLTRE!$C3828,'SKT LİSTESİ'!$F:$AJ,23,0)),"")</f>
        <v/>
      </c>
      <c r="P3828" s="31"/>
      <c r="Q3828" s="31"/>
      <c r="R3828" s="137" t="str">
        <f ca="1">(IFERROR(IF($C3828="","",VLOOKUP(FİLTRE!$C3828,'SKT LİSTESİ'!$F:$AJ,15,0)),""))</f>
        <v/>
      </c>
      <c r="S3828" s="138" t="str">
        <f ca="1">IFERROR(IF($C3828="","",VLOOKUP(FİLTRE!$C3828,'SKT LİSTESİ'!$F:$AJ,16,0)),"")</f>
        <v/>
      </c>
      <c r="AF3828" s="179" t="str">
        <f t="shared" ca="1" si="238"/>
        <v/>
      </c>
      <c r="AG3828" s="179">
        <f t="shared" ca="1" si="239"/>
        <v>0</v>
      </c>
      <c r="AH3828" s="179">
        <f t="shared" ca="1" si="240"/>
        <v>0</v>
      </c>
    </row>
    <row r="3829" spans="2:34" ht="15.75" x14ac:dyDescent="0.25">
      <c r="B3829">
        <f t="shared" ca="1" si="237"/>
        <v>3817</v>
      </c>
      <c r="C3829" t="str">
        <f ca="1">IFERROR(VLOOKUP(B3829,'SKT LİSTESİ'!F:F,1,0),"")</f>
        <v/>
      </c>
      <c r="E3829" s="128" t="str">
        <f ca="1">IFERROR(IF($C3829="","",VLOOKUP(FİLTRE!$C3829,'SKT LİSTESİ'!$F:$S,5,0)),"")</f>
        <v/>
      </c>
      <c r="F3829" s="129" t="str">
        <f ca="1">IFERROR(IF($C3829="","",VLOOKUP(FİLTRE!$C3829,'SKT LİSTESİ'!$F:$S,7,0)),"")</f>
        <v/>
      </c>
      <c r="G3829" s="130" t="str">
        <f ca="1">IFERROR(IF($C3829="","",VLOOKUP(FİLTRE!$C3829,'SKT LİSTESİ'!$F:$S,8,0)),"")</f>
        <v/>
      </c>
      <c r="H3829" s="131" t="str">
        <f ca="1">IF(E3829="","",IF($C3829="","",VLOOKUP(FİLTRE!$C3829,'SKT LİSTESİ'!$F:$S,9,0)))</f>
        <v/>
      </c>
      <c r="I3829" s="132" t="str">
        <f ca="1">IFERROR(IF($C3829="","",VLOOKUP(FİLTRE!$C3829,'SKT LİSTESİ'!$F:$S,10,0)),"")</f>
        <v/>
      </c>
      <c r="J3829" s="133" t="str">
        <f ca="1">IFERROR(IF($C3829="","",VLOOKUP(FİLTRE!$C3829,'SKT LİSTESİ'!$F:$S,11,0)),"")</f>
        <v/>
      </c>
      <c r="K3829" s="134" t="str">
        <f ca="1">IFERROR(IF($C3829="","",VLOOKUP(FİLTRE!$C3829,'SKT LİSTESİ'!$F:$S,12,0)),"")</f>
        <v/>
      </c>
      <c r="L3829" s="134" t="str">
        <f ca="1">IFERROR(IF($C3829="","",VLOOKUP(FİLTRE!$C3829,'SKT LİSTESİ'!$F:$S,13,0)),"")</f>
        <v/>
      </c>
      <c r="M3829" s="135" t="str">
        <f ca="1">IFERROR(IF($C3829="","",VLOOKUP(FİLTRE!$C3829,'SKT LİSTESİ'!$F:$AJ,14,0)),"")</f>
        <v/>
      </c>
      <c r="N3829" s="31" t="str">
        <f ca="1">IFERROR(IF($C3829="","",VLOOKUP(FİLTRE!$C3829,'SKT LİSTESİ'!$F:$AJ,22,0)),"")</f>
        <v/>
      </c>
      <c r="O3829" s="136" t="str">
        <f ca="1">IFERROR(IF($C3829="","",VLOOKUP(FİLTRE!$C3829,'SKT LİSTESİ'!$F:$AJ,23,0)),"")</f>
        <v/>
      </c>
      <c r="P3829" s="31"/>
      <c r="Q3829" s="31"/>
      <c r="R3829" s="137" t="str">
        <f ca="1">(IFERROR(IF($C3829="","",VLOOKUP(FİLTRE!$C3829,'SKT LİSTESİ'!$F:$AJ,15,0)),""))</f>
        <v/>
      </c>
      <c r="S3829" s="138" t="str">
        <f ca="1">IFERROR(IF($C3829="","",VLOOKUP(FİLTRE!$C3829,'SKT LİSTESİ'!$F:$AJ,16,0)),"")</f>
        <v/>
      </c>
      <c r="AF3829" s="179" t="str">
        <f t="shared" ca="1" si="238"/>
        <v/>
      </c>
      <c r="AG3829" s="179">
        <f t="shared" ca="1" si="239"/>
        <v>0</v>
      </c>
      <c r="AH3829" s="179">
        <f t="shared" ca="1" si="240"/>
        <v>0</v>
      </c>
    </row>
    <row r="3830" spans="2:34" ht="15.75" x14ac:dyDescent="0.25">
      <c r="B3830">
        <f t="shared" ca="1" si="237"/>
        <v>3818</v>
      </c>
      <c r="C3830" t="str">
        <f ca="1">IFERROR(VLOOKUP(B3830,'SKT LİSTESİ'!F:F,1,0),"")</f>
        <v/>
      </c>
      <c r="E3830" s="128" t="str">
        <f ca="1">IFERROR(IF($C3830="","",VLOOKUP(FİLTRE!$C3830,'SKT LİSTESİ'!$F:$S,5,0)),"")</f>
        <v/>
      </c>
      <c r="F3830" s="129" t="str">
        <f ca="1">IFERROR(IF($C3830="","",VLOOKUP(FİLTRE!$C3830,'SKT LİSTESİ'!$F:$S,7,0)),"")</f>
        <v/>
      </c>
      <c r="G3830" s="130" t="str">
        <f ca="1">IFERROR(IF($C3830="","",VLOOKUP(FİLTRE!$C3830,'SKT LİSTESİ'!$F:$S,8,0)),"")</f>
        <v/>
      </c>
      <c r="H3830" s="131" t="str">
        <f ca="1">IF(E3830="","",IF($C3830="","",VLOOKUP(FİLTRE!$C3830,'SKT LİSTESİ'!$F:$S,9,0)))</f>
        <v/>
      </c>
      <c r="I3830" s="132" t="str">
        <f ca="1">IFERROR(IF($C3830="","",VLOOKUP(FİLTRE!$C3830,'SKT LİSTESİ'!$F:$S,10,0)),"")</f>
        <v/>
      </c>
      <c r="J3830" s="133" t="str">
        <f ca="1">IFERROR(IF($C3830="","",VLOOKUP(FİLTRE!$C3830,'SKT LİSTESİ'!$F:$S,11,0)),"")</f>
        <v/>
      </c>
      <c r="K3830" s="134" t="str">
        <f ca="1">IFERROR(IF($C3830="","",VLOOKUP(FİLTRE!$C3830,'SKT LİSTESİ'!$F:$S,12,0)),"")</f>
        <v/>
      </c>
      <c r="L3830" s="134" t="str">
        <f ca="1">IFERROR(IF($C3830="","",VLOOKUP(FİLTRE!$C3830,'SKT LİSTESİ'!$F:$S,13,0)),"")</f>
        <v/>
      </c>
      <c r="M3830" s="135" t="str">
        <f ca="1">IFERROR(IF($C3830="","",VLOOKUP(FİLTRE!$C3830,'SKT LİSTESİ'!$F:$AJ,14,0)),"")</f>
        <v/>
      </c>
      <c r="N3830" s="31" t="str">
        <f ca="1">IFERROR(IF($C3830="","",VLOOKUP(FİLTRE!$C3830,'SKT LİSTESİ'!$F:$AJ,22,0)),"")</f>
        <v/>
      </c>
      <c r="O3830" s="136" t="str">
        <f ca="1">IFERROR(IF($C3830="","",VLOOKUP(FİLTRE!$C3830,'SKT LİSTESİ'!$F:$AJ,23,0)),"")</f>
        <v/>
      </c>
      <c r="P3830" s="31"/>
      <c r="Q3830" s="31"/>
      <c r="R3830" s="137" t="str">
        <f ca="1">(IFERROR(IF($C3830="","",VLOOKUP(FİLTRE!$C3830,'SKT LİSTESİ'!$F:$AJ,15,0)),""))</f>
        <v/>
      </c>
      <c r="S3830" s="138" t="str">
        <f ca="1">IFERROR(IF($C3830="","",VLOOKUP(FİLTRE!$C3830,'SKT LİSTESİ'!$F:$AJ,16,0)),"")</f>
        <v/>
      </c>
      <c r="AF3830" s="179" t="str">
        <f t="shared" ca="1" si="238"/>
        <v/>
      </c>
      <c r="AG3830" s="179">
        <f t="shared" ca="1" si="239"/>
        <v>0</v>
      </c>
      <c r="AH3830" s="179">
        <f t="shared" ca="1" si="240"/>
        <v>0</v>
      </c>
    </row>
    <row r="3831" spans="2:34" ht="15.75" x14ac:dyDescent="0.25">
      <c r="B3831">
        <f t="shared" ca="1" si="237"/>
        <v>3819</v>
      </c>
      <c r="C3831" t="str">
        <f ca="1">IFERROR(VLOOKUP(B3831,'SKT LİSTESİ'!F:F,1,0),"")</f>
        <v/>
      </c>
      <c r="E3831" s="128" t="str">
        <f ca="1">IFERROR(IF($C3831="","",VLOOKUP(FİLTRE!$C3831,'SKT LİSTESİ'!$F:$S,5,0)),"")</f>
        <v/>
      </c>
      <c r="F3831" s="129" t="str">
        <f ca="1">IFERROR(IF($C3831="","",VLOOKUP(FİLTRE!$C3831,'SKT LİSTESİ'!$F:$S,7,0)),"")</f>
        <v/>
      </c>
      <c r="G3831" s="130" t="str">
        <f ca="1">IFERROR(IF($C3831="","",VLOOKUP(FİLTRE!$C3831,'SKT LİSTESİ'!$F:$S,8,0)),"")</f>
        <v/>
      </c>
      <c r="H3831" s="131" t="str">
        <f ca="1">IF(E3831="","",IF($C3831="","",VLOOKUP(FİLTRE!$C3831,'SKT LİSTESİ'!$F:$S,9,0)))</f>
        <v/>
      </c>
      <c r="I3831" s="132" t="str">
        <f ca="1">IFERROR(IF($C3831="","",VLOOKUP(FİLTRE!$C3831,'SKT LİSTESİ'!$F:$S,10,0)),"")</f>
        <v/>
      </c>
      <c r="J3831" s="133" t="str">
        <f ca="1">IFERROR(IF($C3831="","",VLOOKUP(FİLTRE!$C3831,'SKT LİSTESİ'!$F:$S,11,0)),"")</f>
        <v/>
      </c>
      <c r="K3831" s="134" t="str">
        <f ca="1">IFERROR(IF($C3831="","",VLOOKUP(FİLTRE!$C3831,'SKT LİSTESİ'!$F:$S,12,0)),"")</f>
        <v/>
      </c>
      <c r="L3831" s="134" t="str">
        <f ca="1">IFERROR(IF($C3831="","",VLOOKUP(FİLTRE!$C3831,'SKT LİSTESİ'!$F:$S,13,0)),"")</f>
        <v/>
      </c>
      <c r="M3831" s="135" t="str">
        <f ca="1">IFERROR(IF($C3831="","",VLOOKUP(FİLTRE!$C3831,'SKT LİSTESİ'!$F:$AJ,14,0)),"")</f>
        <v/>
      </c>
      <c r="N3831" s="31" t="str">
        <f ca="1">IFERROR(IF($C3831="","",VLOOKUP(FİLTRE!$C3831,'SKT LİSTESİ'!$F:$AJ,22,0)),"")</f>
        <v/>
      </c>
      <c r="O3831" s="136" t="str">
        <f ca="1">IFERROR(IF($C3831="","",VLOOKUP(FİLTRE!$C3831,'SKT LİSTESİ'!$F:$AJ,23,0)),"")</f>
        <v/>
      </c>
      <c r="P3831" s="31"/>
      <c r="Q3831" s="31"/>
      <c r="R3831" s="137" t="str">
        <f ca="1">(IFERROR(IF($C3831="","",VLOOKUP(FİLTRE!$C3831,'SKT LİSTESİ'!$F:$AJ,15,0)),""))</f>
        <v/>
      </c>
      <c r="S3831" s="138" t="str">
        <f ca="1">IFERROR(IF($C3831="","",VLOOKUP(FİLTRE!$C3831,'SKT LİSTESİ'!$F:$AJ,16,0)),"")</f>
        <v/>
      </c>
      <c r="AF3831" s="179" t="str">
        <f t="shared" ca="1" si="238"/>
        <v/>
      </c>
      <c r="AG3831" s="179">
        <f t="shared" ca="1" si="239"/>
        <v>0</v>
      </c>
      <c r="AH3831" s="179">
        <f t="shared" ca="1" si="240"/>
        <v>0</v>
      </c>
    </row>
    <row r="3832" spans="2:34" ht="15.75" x14ac:dyDescent="0.25">
      <c r="B3832">
        <f t="shared" ca="1" si="237"/>
        <v>3820</v>
      </c>
      <c r="C3832" t="str">
        <f ca="1">IFERROR(VLOOKUP(B3832,'SKT LİSTESİ'!F:F,1,0),"")</f>
        <v/>
      </c>
      <c r="E3832" s="128" t="str">
        <f ca="1">IFERROR(IF($C3832="","",VLOOKUP(FİLTRE!$C3832,'SKT LİSTESİ'!$F:$S,5,0)),"")</f>
        <v/>
      </c>
      <c r="F3832" s="129" t="str">
        <f ca="1">IFERROR(IF($C3832="","",VLOOKUP(FİLTRE!$C3832,'SKT LİSTESİ'!$F:$S,7,0)),"")</f>
        <v/>
      </c>
      <c r="G3832" s="130" t="str">
        <f ca="1">IFERROR(IF($C3832="","",VLOOKUP(FİLTRE!$C3832,'SKT LİSTESİ'!$F:$S,8,0)),"")</f>
        <v/>
      </c>
      <c r="H3832" s="131" t="str">
        <f ca="1">IF(E3832="","",IF($C3832="","",VLOOKUP(FİLTRE!$C3832,'SKT LİSTESİ'!$F:$S,9,0)))</f>
        <v/>
      </c>
      <c r="I3832" s="132" t="str">
        <f ca="1">IFERROR(IF($C3832="","",VLOOKUP(FİLTRE!$C3832,'SKT LİSTESİ'!$F:$S,10,0)),"")</f>
        <v/>
      </c>
      <c r="J3832" s="133" t="str">
        <f ca="1">IFERROR(IF($C3832="","",VLOOKUP(FİLTRE!$C3832,'SKT LİSTESİ'!$F:$S,11,0)),"")</f>
        <v/>
      </c>
      <c r="K3832" s="134" t="str">
        <f ca="1">IFERROR(IF($C3832="","",VLOOKUP(FİLTRE!$C3832,'SKT LİSTESİ'!$F:$S,12,0)),"")</f>
        <v/>
      </c>
      <c r="L3832" s="134" t="str">
        <f ca="1">IFERROR(IF($C3832="","",VLOOKUP(FİLTRE!$C3832,'SKT LİSTESİ'!$F:$S,13,0)),"")</f>
        <v/>
      </c>
      <c r="M3832" s="135" t="str">
        <f ca="1">IFERROR(IF($C3832="","",VLOOKUP(FİLTRE!$C3832,'SKT LİSTESİ'!$F:$AJ,14,0)),"")</f>
        <v/>
      </c>
      <c r="N3832" s="31" t="str">
        <f ca="1">IFERROR(IF($C3832="","",VLOOKUP(FİLTRE!$C3832,'SKT LİSTESİ'!$F:$AJ,22,0)),"")</f>
        <v/>
      </c>
      <c r="O3832" s="136" t="str">
        <f ca="1">IFERROR(IF($C3832="","",VLOOKUP(FİLTRE!$C3832,'SKT LİSTESİ'!$F:$AJ,23,0)),"")</f>
        <v/>
      </c>
      <c r="P3832" s="31"/>
      <c r="Q3832" s="31"/>
      <c r="R3832" s="137" t="str">
        <f ca="1">(IFERROR(IF($C3832="","",VLOOKUP(FİLTRE!$C3832,'SKT LİSTESİ'!$F:$AJ,15,0)),""))</f>
        <v/>
      </c>
      <c r="S3832" s="138" t="str">
        <f ca="1">IFERROR(IF($C3832="","",VLOOKUP(FİLTRE!$C3832,'SKT LİSTESİ'!$F:$AJ,16,0)),"")</f>
        <v/>
      </c>
      <c r="AF3832" s="179" t="str">
        <f t="shared" ca="1" si="238"/>
        <v/>
      </c>
      <c r="AG3832" s="179">
        <f t="shared" ca="1" si="239"/>
        <v>0</v>
      </c>
      <c r="AH3832" s="179">
        <f t="shared" ca="1" si="240"/>
        <v>0</v>
      </c>
    </row>
    <row r="3833" spans="2:34" ht="15.75" x14ac:dyDescent="0.25">
      <c r="B3833">
        <f t="shared" ca="1" si="237"/>
        <v>3821</v>
      </c>
      <c r="C3833" t="str">
        <f ca="1">IFERROR(VLOOKUP(B3833,'SKT LİSTESİ'!F:F,1,0),"")</f>
        <v/>
      </c>
      <c r="E3833" s="128" t="str">
        <f ca="1">IFERROR(IF($C3833="","",VLOOKUP(FİLTRE!$C3833,'SKT LİSTESİ'!$F:$S,5,0)),"")</f>
        <v/>
      </c>
      <c r="F3833" s="129" t="str">
        <f ca="1">IFERROR(IF($C3833="","",VLOOKUP(FİLTRE!$C3833,'SKT LİSTESİ'!$F:$S,7,0)),"")</f>
        <v/>
      </c>
      <c r="G3833" s="130" t="str">
        <f ca="1">IFERROR(IF($C3833="","",VLOOKUP(FİLTRE!$C3833,'SKT LİSTESİ'!$F:$S,8,0)),"")</f>
        <v/>
      </c>
      <c r="H3833" s="131" t="str">
        <f ca="1">IF(E3833="","",IF($C3833="","",VLOOKUP(FİLTRE!$C3833,'SKT LİSTESİ'!$F:$S,9,0)))</f>
        <v/>
      </c>
      <c r="I3833" s="132" t="str">
        <f ca="1">IFERROR(IF($C3833="","",VLOOKUP(FİLTRE!$C3833,'SKT LİSTESİ'!$F:$S,10,0)),"")</f>
        <v/>
      </c>
      <c r="J3833" s="133" t="str">
        <f ca="1">IFERROR(IF($C3833="","",VLOOKUP(FİLTRE!$C3833,'SKT LİSTESİ'!$F:$S,11,0)),"")</f>
        <v/>
      </c>
      <c r="K3833" s="134" t="str">
        <f ca="1">IFERROR(IF($C3833="","",VLOOKUP(FİLTRE!$C3833,'SKT LİSTESİ'!$F:$S,12,0)),"")</f>
        <v/>
      </c>
      <c r="L3833" s="134" t="str">
        <f ca="1">IFERROR(IF($C3833="","",VLOOKUP(FİLTRE!$C3833,'SKT LİSTESİ'!$F:$S,13,0)),"")</f>
        <v/>
      </c>
      <c r="M3833" s="135" t="str">
        <f ca="1">IFERROR(IF($C3833="","",VLOOKUP(FİLTRE!$C3833,'SKT LİSTESİ'!$F:$AJ,14,0)),"")</f>
        <v/>
      </c>
      <c r="N3833" s="31" t="str">
        <f ca="1">IFERROR(IF($C3833="","",VLOOKUP(FİLTRE!$C3833,'SKT LİSTESİ'!$F:$AJ,22,0)),"")</f>
        <v/>
      </c>
      <c r="O3833" s="136" t="str">
        <f ca="1">IFERROR(IF($C3833="","",VLOOKUP(FİLTRE!$C3833,'SKT LİSTESİ'!$F:$AJ,23,0)),"")</f>
        <v/>
      </c>
      <c r="P3833" s="31"/>
      <c r="Q3833" s="31"/>
      <c r="R3833" s="137" t="str">
        <f ca="1">(IFERROR(IF($C3833="","",VLOOKUP(FİLTRE!$C3833,'SKT LİSTESİ'!$F:$AJ,15,0)),""))</f>
        <v/>
      </c>
      <c r="S3833" s="138" t="str">
        <f ca="1">IFERROR(IF($C3833="","",VLOOKUP(FİLTRE!$C3833,'SKT LİSTESİ'!$F:$AJ,16,0)),"")</f>
        <v/>
      </c>
      <c r="AF3833" s="179" t="str">
        <f t="shared" ca="1" si="238"/>
        <v/>
      </c>
      <c r="AG3833" s="179">
        <f t="shared" ca="1" si="239"/>
        <v>0</v>
      </c>
      <c r="AH3833" s="179">
        <f t="shared" ca="1" si="240"/>
        <v>0</v>
      </c>
    </row>
    <row r="3834" spans="2:34" ht="15.75" x14ac:dyDescent="0.25">
      <c r="B3834">
        <f t="shared" ca="1" si="237"/>
        <v>3822</v>
      </c>
      <c r="C3834" t="str">
        <f ca="1">IFERROR(VLOOKUP(B3834,'SKT LİSTESİ'!F:F,1,0),"")</f>
        <v/>
      </c>
      <c r="E3834" s="128" t="str">
        <f ca="1">IFERROR(IF($C3834="","",VLOOKUP(FİLTRE!$C3834,'SKT LİSTESİ'!$F:$S,5,0)),"")</f>
        <v/>
      </c>
      <c r="F3834" s="129" t="str">
        <f ca="1">IFERROR(IF($C3834="","",VLOOKUP(FİLTRE!$C3834,'SKT LİSTESİ'!$F:$S,7,0)),"")</f>
        <v/>
      </c>
      <c r="G3834" s="130" t="str">
        <f ca="1">IFERROR(IF($C3834="","",VLOOKUP(FİLTRE!$C3834,'SKT LİSTESİ'!$F:$S,8,0)),"")</f>
        <v/>
      </c>
      <c r="H3834" s="131" t="str">
        <f ca="1">IF(E3834="","",IF($C3834="","",VLOOKUP(FİLTRE!$C3834,'SKT LİSTESİ'!$F:$S,9,0)))</f>
        <v/>
      </c>
      <c r="I3834" s="132" t="str">
        <f ca="1">IFERROR(IF($C3834="","",VLOOKUP(FİLTRE!$C3834,'SKT LİSTESİ'!$F:$S,10,0)),"")</f>
        <v/>
      </c>
      <c r="J3834" s="133" t="str">
        <f ca="1">IFERROR(IF($C3834="","",VLOOKUP(FİLTRE!$C3834,'SKT LİSTESİ'!$F:$S,11,0)),"")</f>
        <v/>
      </c>
      <c r="K3834" s="134" t="str">
        <f ca="1">IFERROR(IF($C3834="","",VLOOKUP(FİLTRE!$C3834,'SKT LİSTESİ'!$F:$S,12,0)),"")</f>
        <v/>
      </c>
      <c r="L3834" s="134" t="str">
        <f ca="1">IFERROR(IF($C3834="","",VLOOKUP(FİLTRE!$C3834,'SKT LİSTESİ'!$F:$S,13,0)),"")</f>
        <v/>
      </c>
      <c r="M3834" s="135" t="str">
        <f ca="1">IFERROR(IF($C3834="","",VLOOKUP(FİLTRE!$C3834,'SKT LİSTESİ'!$F:$AJ,14,0)),"")</f>
        <v/>
      </c>
      <c r="N3834" s="31" t="str">
        <f ca="1">IFERROR(IF($C3834="","",VLOOKUP(FİLTRE!$C3834,'SKT LİSTESİ'!$F:$AJ,22,0)),"")</f>
        <v/>
      </c>
      <c r="O3834" s="136" t="str">
        <f ca="1">IFERROR(IF($C3834="","",VLOOKUP(FİLTRE!$C3834,'SKT LİSTESİ'!$F:$AJ,23,0)),"")</f>
        <v/>
      </c>
      <c r="P3834" s="31"/>
      <c r="Q3834" s="31"/>
      <c r="R3834" s="137" t="str">
        <f ca="1">(IFERROR(IF($C3834="","",VLOOKUP(FİLTRE!$C3834,'SKT LİSTESİ'!$F:$AJ,15,0)),""))</f>
        <v/>
      </c>
      <c r="S3834" s="138" t="str">
        <f ca="1">IFERROR(IF($C3834="","",VLOOKUP(FİLTRE!$C3834,'SKT LİSTESİ'!$F:$AJ,16,0)),"")</f>
        <v/>
      </c>
      <c r="AF3834" s="179" t="str">
        <f t="shared" ca="1" si="238"/>
        <v/>
      </c>
      <c r="AG3834" s="179">
        <f t="shared" ca="1" si="239"/>
        <v>0</v>
      </c>
      <c r="AH3834" s="179">
        <f t="shared" ca="1" si="240"/>
        <v>0</v>
      </c>
    </row>
    <row r="3835" spans="2:34" ht="15.75" x14ac:dyDescent="0.25">
      <c r="B3835">
        <f t="shared" ca="1" si="237"/>
        <v>3823</v>
      </c>
      <c r="C3835" t="str">
        <f ca="1">IFERROR(VLOOKUP(B3835,'SKT LİSTESİ'!F:F,1,0),"")</f>
        <v/>
      </c>
      <c r="E3835" s="128" t="str">
        <f ca="1">IFERROR(IF($C3835="","",VLOOKUP(FİLTRE!$C3835,'SKT LİSTESİ'!$F:$S,5,0)),"")</f>
        <v/>
      </c>
      <c r="F3835" s="129" t="str">
        <f ca="1">IFERROR(IF($C3835="","",VLOOKUP(FİLTRE!$C3835,'SKT LİSTESİ'!$F:$S,7,0)),"")</f>
        <v/>
      </c>
      <c r="G3835" s="130" t="str">
        <f ca="1">IFERROR(IF($C3835="","",VLOOKUP(FİLTRE!$C3835,'SKT LİSTESİ'!$F:$S,8,0)),"")</f>
        <v/>
      </c>
      <c r="H3835" s="131" t="str">
        <f ca="1">IF(E3835="","",IF($C3835="","",VLOOKUP(FİLTRE!$C3835,'SKT LİSTESİ'!$F:$S,9,0)))</f>
        <v/>
      </c>
      <c r="I3835" s="132" t="str">
        <f ca="1">IFERROR(IF($C3835="","",VLOOKUP(FİLTRE!$C3835,'SKT LİSTESİ'!$F:$S,10,0)),"")</f>
        <v/>
      </c>
      <c r="J3835" s="133" t="str">
        <f ca="1">IFERROR(IF($C3835="","",VLOOKUP(FİLTRE!$C3835,'SKT LİSTESİ'!$F:$S,11,0)),"")</f>
        <v/>
      </c>
      <c r="K3835" s="134" t="str">
        <f ca="1">IFERROR(IF($C3835="","",VLOOKUP(FİLTRE!$C3835,'SKT LİSTESİ'!$F:$S,12,0)),"")</f>
        <v/>
      </c>
      <c r="L3835" s="134" t="str">
        <f ca="1">IFERROR(IF($C3835="","",VLOOKUP(FİLTRE!$C3835,'SKT LİSTESİ'!$F:$S,13,0)),"")</f>
        <v/>
      </c>
      <c r="M3835" s="135" t="str">
        <f ca="1">IFERROR(IF($C3835="","",VLOOKUP(FİLTRE!$C3835,'SKT LİSTESİ'!$F:$AJ,14,0)),"")</f>
        <v/>
      </c>
      <c r="N3835" s="31" t="str">
        <f ca="1">IFERROR(IF($C3835="","",VLOOKUP(FİLTRE!$C3835,'SKT LİSTESİ'!$F:$AJ,22,0)),"")</f>
        <v/>
      </c>
      <c r="O3835" s="136" t="str">
        <f ca="1">IFERROR(IF($C3835="","",VLOOKUP(FİLTRE!$C3835,'SKT LİSTESİ'!$F:$AJ,23,0)),"")</f>
        <v/>
      </c>
      <c r="P3835" s="31"/>
      <c r="Q3835" s="31"/>
      <c r="R3835" s="137" t="str">
        <f ca="1">(IFERROR(IF($C3835="","",VLOOKUP(FİLTRE!$C3835,'SKT LİSTESİ'!$F:$AJ,15,0)),""))</f>
        <v/>
      </c>
      <c r="S3835" s="138" t="str">
        <f ca="1">IFERROR(IF($C3835="","",VLOOKUP(FİLTRE!$C3835,'SKT LİSTESİ'!$F:$AJ,16,0)),"")</f>
        <v/>
      </c>
      <c r="AF3835" s="179" t="str">
        <f t="shared" ca="1" si="238"/>
        <v/>
      </c>
      <c r="AG3835" s="179">
        <f t="shared" ca="1" si="239"/>
        <v>0</v>
      </c>
      <c r="AH3835" s="179">
        <f t="shared" ca="1" si="240"/>
        <v>0</v>
      </c>
    </row>
    <row r="3836" spans="2:34" ht="15.75" x14ac:dyDescent="0.25">
      <c r="B3836">
        <f t="shared" ca="1" si="237"/>
        <v>3824</v>
      </c>
      <c r="C3836" t="str">
        <f ca="1">IFERROR(VLOOKUP(B3836,'SKT LİSTESİ'!F:F,1,0),"")</f>
        <v/>
      </c>
      <c r="E3836" s="128" t="str">
        <f ca="1">IFERROR(IF($C3836="","",VLOOKUP(FİLTRE!$C3836,'SKT LİSTESİ'!$F:$S,5,0)),"")</f>
        <v/>
      </c>
      <c r="F3836" s="129" t="str">
        <f ca="1">IFERROR(IF($C3836="","",VLOOKUP(FİLTRE!$C3836,'SKT LİSTESİ'!$F:$S,7,0)),"")</f>
        <v/>
      </c>
      <c r="G3836" s="130" t="str">
        <f ca="1">IFERROR(IF($C3836="","",VLOOKUP(FİLTRE!$C3836,'SKT LİSTESİ'!$F:$S,8,0)),"")</f>
        <v/>
      </c>
      <c r="H3836" s="131" t="str">
        <f ca="1">IF(E3836="","",IF($C3836="","",VLOOKUP(FİLTRE!$C3836,'SKT LİSTESİ'!$F:$S,9,0)))</f>
        <v/>
      </c>
      <c r="I3836" s="132" t="str">
        <f ca="1">IFERROR(IF($C3836="","",VLOOKUP(FİLTRE!$C3836,'SKT LİSTESİ'!$F:$S,10,0)),"")</f>
        <v/>
      </c>
      <c r="J3836" s="133" t="str">
        <f ca="1">IFERROR(IF($C3836="","",VLOOKUP(FİLTRE!$C3836,'SKT LİSTESİ'!$F:$S,11,0)),"")</f>
        <v/>
      </c>
      <c r="K3836" s="134" t="str">
        <f ca="1">IFERROR(IF($C3836="","",VLOOKUP(FİLTRE!$C3836,'SKT LİSTESİ'!$F:$S,12,0)),"")</f>
        <v/>
      </c>
      <c r="L3836" s="134" t="str">
        <f ca="1">IFERROR(IF($C3836="","",VLOOKUP(FİLTRE!$C3836,'SKT LİSTESİ'!$F:$S,13,0)),"")</f>
        <v/>
      </c>
      <c r="M3836" s="135" t="str">
        <f ca="1">IFERROR(IF($C3836="","",VLOOKUP(FİLTRE!$C3836,'SKT LİSTESİ'!$F:$AJ,14,0)),"")</f>
        <v/>
      </c>
      <c r="N3836" s="31" t="str">
        <f ca="1">IFERROR(IF($C3836="","",VLOOKUP(FİLTRE!$C3836,'SKT LİSTESİ'!$F:$AJ,22,0)),"")</f>
        <v/>
      </c>
      <c r="O3836" s="136" t="str">
        <f ca="1">IFERROR(IF($C3836="","",VLOOKUP(FİLTRE!$C3836,'SKT LİSTESİ'!$F:$AJ,23,0)),"")</f>
        <v/>
      </c>
      <c r="P3836" s="31"/>
      <c r="Q3836" s="31"/>
      <c r="R3836" s="137" t="str">
        <f ca="1">(IFERROR(IF($C3836="","",VLOOKUP(FİLTRE!$C3836,'SKT LİSTESİ'!$F:$AJ,15,0)),""))</f>
        <v/>
      </c>
      <c r="S3836" s="138" t="str">
        <f ca="1">IFERROR(IF($C3836="","",VLOOKUP(FİLTRE!$C3836,'SKT LİSTESİ'!$F:$AJ,16,0)),"")</f>
        <v/>
      </c>
      <c r="AF3836" s="179" t="str">
        <f t="shared" ca="1" si="238"/>
        <v/>
      </c>
      <c r="AG3836" s="179">
        <f t="shared" ca="1" si="239"/>
        <v>0</v>
      </c>
      <c r="AH3836" s="179">
        <f t="shared" ca="1" si="240"/>
        <v>0</v>
      </c>
    </row>
    <row r="3837" spans="2:34" ht="15.75" x14ac:dyDescent="0.25">
      <c r="B3837">
        <f t="shared" ca="1" si="237"/>
        <v>3825</v>
      </c>
      <c r="C3837" t="str">
        <f ca="1">IFERROR(VLOOKUP(B3837,'SKT LİSTESİ'!F:F,1,0),"")</f>
        <v/>
      </c>
      <c r="E3837" s="128" t="str">
        <f ca="1">IFERROR(IF($C3837="","",VLOOKUP(FİLTRE!$C3837,'SKT LİSTESİ'!$F:$S,5,0)),"")</f>
        <v/>
      </c>
      <c r="F3837" s="129" t="str">
        <f ca="1">IFERROR(IF($C3837="","",VLOOKUP(FİLTRE!$C3837,'SKT LİSTESİ'!$F:$S,7,0)),"")</f>
        <v/>
      </c>
      <c r="G3837" s="130" t="str">
        <f ca="1">IFERROR(IF($C3837="","",VLOOKUP(FİLTRE!$C3837,'SKT LİSTESİ'!$F:$S,8,0)),"")</f>
        <v/>
      </c>
      <c r="H3837" s="131" t="str">
        <f ca="1">IF(E3837="","",IF($C3837="","",VLOOKUP(FİLTRE!$C3837,'SKT LİSTESİ'!$F:$S,9,0)))</f>
        <v/>
      </c>
      <c r="I3837" s="132" t="str">
        <f ca="1">IFERROR(IF($C3837="","",VLOOKUP(FİLTRE!$C3837,'SKT LİSTESİ'!$F:$S,10,0)),"")</f>
        <v/>
      </c>
      <c r="J3837" s="133" t="str">
        <f ca="1">IFERROR(IF($C3837="","",VLOOKUP(FİLTRE!$C3837,'SKT LİSTESİ'!$F:$S,11,0)),"")</f>
        <v/>
      </c>
      <c r="K3837" s="134" t="str">
        <f ca="1">IFERROR(IF($C3837="","",VLOOKUP(FİLTRE!$C3837,'SKT LİSTESİ'!$F:$S,12,0)),"")</f>
        <v/>
      </c>
      <c r="L3837" s="134" t="str">
        <f ca="1">IFERROR(IF($C3837="","",VLOOKUP(FİLTRE!$C3837,'SKT LİSTESİ'!$F:$S,13,0)),"")</f>
        <v/>
      </c>
      <c r="M3837" s="135" t="str">
        <f ca="1">IFERROR(IF($C3837="","",VLOOKUP(FİLTRE!$C3837,'SKT LİSTESİ'!$F:$AJ,14,0)),"")</f>
        <v/>
      </c>
      <c r="N3837" s="31" t="str">
        <f ca="1">IFERROR(IF($C3837="","",VLOOKUP(FİLTRE!$C3837,'SKT LİSTESİ'!$F:$AJ,22,0)),"")</f>
        <v/>
      </c>
      <c r="O3837" s="136" t="str">
        <f ca="1">IFERROR(IF($C3837="","",VLOOKUP(FİLTRE!$C3837,'SKT LİSTESİ'!$F:$AJ,23,0)),"")</f>
        <v/>
      </c>
      <c r="P3837" s="31"/>
      <c r="Q3837" s="31"/>
      <c r="R3837" s="137" t="str">
        <f ca="1">(IFERROR(IF($C3837="","",VLOOKUP(FİLTRE!$C3837,'SKT LİSTESİ'!$F:$AJ,15,0)),""))</f>
        <v/>
      </c>
      <c r="S3837" s="138" t="str">
        <f ca="1">IFERROR(IF($C3837="","",VLOOKUP(FİLTRE!$C3837,'SKT LİSTESİ'!$F:$AJ,16,0)),"")</f>
        <v/>
      </c>
      <c r="AF3837" s="179" t="str">
        <f t="shared" ca="1" si="238"/>
        <v/>
      </c>
      <c r="AG3837" s="179">
        <f t="shared" ca="1" si="239"/>
        <v>0</v>
      </c>
      <c r="AH3837" s="179">
        <f t="shared" ca="1" si="240"/>
        <v>0</v>
      </c>
    </row>
    <row r="3838" spans="2:34" ht="15.75" x14ac:dyDescent="0.25">
      <c r="B3838">
        <f t="shared" ca="1" si="237"/>
        <v>3826</v>
      </c>
      <c r="C3838" t="str">
        <f ca="1">IFERROR(VLOOKUP(B3838,'SKT LİSTESİ'!F:F,1,0),"")</f>
        <v/>
      </c>
      <c r="E3838" s="128" t="str">
        <f ca="1">IFERROR(IF($C3838="","",VLOOKUP(FİLTRE!$C3838,'SKT LİSTESİ'!$F:$S,5,0)),"")</f>
        <v/>
      </c>
      <c r="F3838" s="129" t="str">
        <f ca="1">IFERROR(IF($C3838="","",VLOOKUP(FİLTRE!$C3838,'SKT LİSTESİ'!$F:$S,7,0)),"")</f>
        <v/>
      </c>
      <c r="G3838" s="130" t="str">
        <f ca="1">IFERROR(IF($C3838="","",VLOOKUP(FİLTRE!$C3838,'SKT LİSTESİ'!$F:$S,8,0)),"")</f>
        <v/>
      </c>
      <c r="H3838" s="131" t="str">
        <f ca="1">IF(E3838="","",IF($C3838="","",VLOOKUP(FİLTRE!$C3838,'SKT LİSTESİ'!$F:$S,9,0)))</f>
        <v/>
      </c>
      <c r="I3838" s="132" t="str">
        <f ca="1">IFERROR(IF($C3838="","",VLOOKUP(FİLTRE!$C3838,'SKT LİSTESİ'!$F:$S,10,0)),"")</f>
        <v/>
      </c>
      <c r="J3838" s="133" t="str">
        <f ca="1">IFERROR(IF($C3838="","",VLOOKUP(FİLTRE!$C3838,'SKT LİSTESİ'!$F:$S,11,0)),"")</f>
        <v/>
      </c>
      <c r="K3838" s="134" t="str">
        <f ca="1">IFERROR(IF($C3838="","",VLOOKUP(FİLTRE!$C3838,'SKT LİSTESİ'!$F:$S,12,0)),"")</f>
        <v/>
      </c>
      <c r="L3838" s="134" t="str">
        <f ca="1">IFERROR(IF($C3838="","",VLOOKUP(FİLTRE!$C3838,'SKT LİSTESİ'!$F:$S,13,0)),"")</f>
        <v/>
      </c>
      <c r="M3838" s="135" t="str">
        <f ca="1">IFERROR(IF($C3838="","",VLOOKUP(FİLTRE!$C3838,'SKT LİSTESİ'!$F:$AJ,14,0)),"")</f>
        <v/>
      </c>
      <c r="N3838" s="31" t="str">
        <f ca="1">IFERROR(IF($C3838="","",VLOOKUP(FİLTRE!$C3838,'SKT LİSTESİ'!$F:$AJ,22,0)),"")</f>
        <v/>
      </c>
      <c r="O3838" s="136" t="str">
        <f ca="1">IFERROR(IF($C3838="","",VLOOKUP(FİLTRE!$C3838,'SKT LİSTESİ'!$F:$AJ,23,0)),"")</f>
        <v/>
      </c>
      <c r="P3838" s="31"/>
      <c r="Q3838" s="31"/>
      <c r="R3838" s="137" t="str">
        <f ca="1">(IFERROR(IF($C3838="","",VLOOKUP(FİLTRE!$C3838,'SKT LİSTESİ'!$F:$AJ,15,0)),""))</f>
        <v/>
      </c>
      <c r="S3838" s="138" t="str">
        <f ca="1">IFERROR(IF($C3838="","",VLOOKUP(FİLTRE!$C3838,'SKT LİSTESİ'!$F:$AJ,16,0)),"")</f>
        <v/>
      </c>
      <c r="AF3838" s="179" t="str">
        <f t="shared" ca="1" si="238"/>
        <v/>
      </c>
      <c r="AG3838" s="179">
        <f t="shared" ca="1" si="239"/>
        <v>0</v>
      </c>
      <c r="AH3838" s="179">
        <f t="shared" ca="1" si="240"/>
        <v>0</v>
      </c>
    </row>
    <row r="3839" spans="2:34" ht="15.75" x14ac:dyDescent="0.25">
      <c r="B3839">
        <f t="shared" ca="1" si="237"/>
        <v>3827</v>
      </c>
      <c r="C3839" t="str">
        <f ca="1">IFERROR(VLOOKUP(B3839,'SKT LİSTESİ'!F:F,1,0),"")</f>
        <v/>
      </c>
      <c r="E3839" s="128" t="str">
        <f ca="1">IFERROR(IF($C3839="","",VLOOKUP(FİLTRE!$C3839,'SKT LİSTESİ'!$F:$S,5,0)),"")</f>
        <v/>
      </c>
      <c r="F3839" s="129" t="str">
        <f ca="1">IFERROR(IF($C3839="","",VLOOKUP(FİLTRE!$C3839,'SKT LİSTESİ'!$F:$S,7,0)),"")</f>
        <v/>
      </c>
      <c r="G3839" s="130" t="str">
        <f ca="1">IFERROR(IF($C3839="","",VLOOKUP(FİLTRE!$C3839,'SKT LİSTESİ'!$F:$S,8,0)),"")</f>
        <v/>
      </c>
      <c r="H3839" s="131" t="str">
        <f ca="1">IF(E3839="","",IF($C3839="","",VLOOKUP(FİLTRE!$C3839,'SKT LİSTESİ'!$F:$S,9,0)))</f>
        <v/>
      </c>
      <c r="I3839" s="132" t="str">
        <f ca="1">IFERROR(IF($C3839="","",VLOOKUP(FİLTRE!$C3839,'SKT LİSTESİ'!$F:$S,10,0)),"")</f>
        <v/>
      </c>
      <c r="J3839" s="133" t="str">
        <f ca="1">IFERROR(IF($C3839="","",VLOOKUP(FİLTRE!$C3839,'SKT LİSTESİ'!$F:$S,11,0)),"")</f>
        <v/>
      </c>
      <c r="K3839" s="134" t="str">
        <f ca="1">IFERROR(IF($C3839="","",VLOOKUP(FİLTRE!$C3839,'SKT LİSTESİ'!$F:$S,12,0)),"")</f>
        <v/>
      </c>
      <c r="L3839" s="134" t="str">
        <f ca="1">IFERROR(IF($C3839="","",VLOOKUP(FİLTRE!$C3839,'SKT LİSTESİ'!$F:$S,13,0)),"")</f>
        <v/>
      </c>
      <c r="M3839" s="135" t="str">
        <f ca="1">IFERROR(IF($C3839="","",VLOOKUP(FİLTRE!$C3839,'SKT LİSTESİ'!$F:$AJ,14,0)),"")</f>
        <v/>
      </c>
      <c r="N3839" s="31" t="str">
        <f ca="1">IFERROR(IF($C3839="","",VLOOKUP(FİLTRE!$C3839,'SKT LİSTESİ'!$F:$AJ,22,0)),"")</f>
        <v/>
      </c>
      <c r="O3839" s="136" t="str">
        <f ca="1">IFERROR(IF($C3839="","",VLOOKUP(FİLTRE!$C3839,'SKT LİSTESİ'!$F:$AJ,23,0)),"")</f>
        <v/>
      </c>
      <c r="P3839" s="31"/>
      <c r="Q3839" s="31"/>
      <c r="R3839" s="137" t="str">
        <f ca="1">(IFERROR(IF($C3839="","",VLOOKUP(FİLTRE!$C3839,'SKT LİSTESİ'!$F:$AJ,15,0)),""))</f>
        <v/>
      </c>
      <c r="S3839" s="138" t="str">
        <f ca="1">IFERROR(IF($C3839="","",VLOOKUP(FİLTRE!$C3839,'SKT LİSTESİ'!$F:$AJ,16,0)),"")</f>
        <v/>
      </c>
      <c r="AF3839" s="179" t="str">
        <f t="shared" ca="1" si="238"/>
        <v/>
      </c>
      <c r="AG3839" s="179">
        <f t="shared" ca="1" si="239"/>
        <v>0</v>
      </c>
      <c r="AH3839" s="179">
        <f t="shared" ca="1" si="240"/>
        <v>0</v>
      </c>
    </row>
    <row r="3840" spans="2:34" ht="15.75" x14ac:dyDescent="0.25">
      <c r="B3840">
        <f t="shared" ca="1" si="237"/>
        <v>3828</v>
      </c>
      <c r="C3840" t="str">
        <f ca="1">IFERROR(VLOOKUP(B3840,'SKT LİSTESİ'!F:F,1,0),"")</f>
        <v/>
      </c>
      <c r="E3840" s="128" t="str">
        <f ca="1">IFERROR(IF($C3840="","",VLOOKUP(FİLTRE!$C3840,'SKT LİSTESİ'!$F:$S,5,0)),"")</f>
        <v/>
      </c>
      <c r="F3840" s="129" t="str">
        <f ca="1">IFERROR(IF($C3840="","",VLOOKUP(FİLTRE!$C3840,'SKT LİSTESİ'!$F:$S,7,0)),"")</f>
        <v/>
      </c>
      <c r="G3840" s="130" t="str">
        <f ca="1">IFERROR(IF($C3840="","",VLOOKUP(FİLTRE!$C3840,'SKT LİSTESİ'!$F:$S,8,0)),"")</f>
        <v/>
      </c>
      <c r="H3840" s="131" t="str">
        <f ca="1">IF(E3840="","",IF($C3840="","",VLOOKUP(FİLTRE!$C3840,'SKT LİSTESİ'!$F:$S,9,0)))</f>
        <v/>
      </c>
      <c r="I3840" s="132" t="str">
        <f ca="1">IFERROR(IF($C3840="","",VLOOKUP(FİLTRE!$C3840,'SKT LİSTESİ'!$F:$S,10,0)),"")</f>
        <v/>
      </c>
      <c r="J3840" s="133" t="str">
        <f ca="1">IFERROR(IF($C3840="","",VLOOKUP(FİLTRE!$C3840,'SKT LİSTESİ'!$F:$S,11,0)),"")</f>
        <v/>
      </c>
      <c r="K3840" s="134" t="str">
        <f ca="1">IFERROR(IF($C3840="","",VLOOKUP(FİLTRE!$C3840,'SKT LİSTESİ'!$F:$S,12,0)),"")</f>
        <v/>
      </c>
      <c r="L3840" s="134" t="str">
        <f ca="1">IFERROR(IF($C3840="","",VLOOKUP(FİLTRE!$C3840,'SKT LİSTESİ'!$F:$S,13,0)),"")</f>
        <v/>
      </c>
      <c r="M3840" s="135" t="str">
        <f ca="1">IFERROR(IF($C3840="","",VLOOKUP(FİLTRE!$C3840,'SKT LİSTESİ'!$F:$AJ,14,0)),"")</f>
        <v/>
      </c>
      <c r="N3840" s="31" t="str">
        <f ca="1">IFERROR(IF($C3840="","",VLOOKUP(FİLTRE!$C3840,'SKT LİSTESİ'!$F:$AJ,22,0)),"")</f>
        <v/>
      </c>
      <c r="O3840" s="136" t="str">
        <f ca="1">IFERROR(IF($C3840="","",VLOOKUP(FİLTRE!$C3840,'SKT LİSTESİ'!$F:$AJ,23,0)),"")</f>
        <v/>
      </c>
      <c r="P3840" s="31"/>
      <c r="Q3840" s="31"/>
      <c r="R3840" s="137" t="str">
        <f ca="1">(IFERROR(IF($C3840="","",VLOOKUP(FİLTRE!$C3840,'SKT LİSTESİ'!$F:$AJ,15,0)),""))</f>
        <v/>
      </c>
      <c r="S3840" s="138" t="str">
        <f ca="1">IFERROR(IF($C3840="","",VLOOKUP(FİLTRE!$C3840,'SKT LİSTESİ'!$F:$AJ,16,0)),"")</f>
        <v/>
      </c>
      <c r="AF3840" s="179" t="str">
        <f t="shared" ca="1" si="238"/>
        <v/>
      </c>
      <c r="AG3840" s="179">
        <f t="shared" ca="1" si="239"/>
        <v>0</v>
      </c>
      <c r="AH3840" s="179">
        <f t="shared" ca="1" si="240"/>
        <v>0</v>
      </c>
    </row>
    <row r="3841" spans="2:34" ht="15.75" x14ac:dyDescent="0.25">
      <c r="B3841">
        <f t="shared" ca="1" si="237"/>
        <v>3829</v>
      </c>
      <c r="C3841" t="str">
        <f ca="1">IFERROR(VLOOKUP(B3841,'SKT LİSTESİ'!F:F,1,0),"")</f>
        <v/>
      </c>
      <c r="E3841" s="128" t="str">
        <f ca="1">IFERROR(IF($C3841="","",VLOOKUP(FİLTRE!$C3841,'SKT LİSTESİ'!$F:$S,5,0)),"")</f>
        <v/>
      </c>
      <c r="F3841" s="129" t="str">
        <f ca="1">IFERROR(IF($C3841="","",VLOOKUP(FİLTRE!$C3841,'SKT LİSTESİ'!$F:$S,7,0)),"")</f>
        <v/>
      </c>
      <c r="G3841" s="130" t="str">
        <f ca="1">IFERROR(IF($C3841="","",VLOOKUP(FİLTRE!$C3841,'SKT LİSTESİ'!$F:$S,8,0)),"")</f>
        <v/>
      </c>
      <c r="H3841" s="131" t="str">
        <f ca="1">IF(E3841="","",IF($C3841="","",VLOOKUP(FİLTRE!$C3841,'SKT LİSTESİ'!$F:$S,9,0)))</f>
        <v/>
      </c>
      <c r="I3841" s="132" t="str">
        <f ca="1">IFERROR(IF($C3841="","",VLOOKUP(FİLTRE!$C3841,'SKT LİSTESİ'!$F:$S,10,0)),"")</f>
        <v/>
      </c>
      <c r="J3841" s="133" t="str">
        <f ca="1">IFERROR(IF($C3841="","",VLOOKUP(FİLTRE!$C3841,'SKT LİSTESİ'!$F:$S,11,0)),"")</f>
        <v/>
      </c>
      <c r="K3841" s="134" t="str">
        <f ca="1">IFERROR(IF($C3841="","",VLOOKUP(FİLTRE!$C3841,'SKT LİSTESİ'!$F:$S,12,0)),"")</f>
        <v/>
      </c>
      <c r="L3841" s="134" t="str">
        <f ca="1">IFERROR(IF($C3841="","",VLOOKUP(FİLTRE!$C3841,'SKT LİSTESİ'!$F:$S,13,0)),"")</f>
        <v/>
      </c>
      <c r="M3841" s="135" t="str">
        <f ca="1">IFERROR(IF($C3841="","",VLOOKUP(FİLTRE!$C3841,'SKT LİSTESİ'!$F:$AJ,14,0)),"")</f>
        <v/>
      </c>
      <c r="N3841" s="31" t="str">
        <f ca="1">IFERROR(IF($C3841="","",VLOOKUP(FİLTRE!$C3841,'SKT LİSTESİ'!$F:$AJ,22,0)),"")</f>
        <v/>
      </c>
      <c r="O3841" s="136" t="str">
        <f ca="1">IFERROR(IF($C3841="","",VLOOKUP(FİLTRE!$C3841,'SKT LİSTESİ'!$F:$AJ,23,0)),"")</f>
        <v/>
      </c>
      <c r="P3841" s="31"/>
      <c r="Q3841" s="31"/>
      <c r="R3841" s="137" t="str">
        <f ca="1">(IFERROR(IF($C3841="","",VLOOKUP(FİLTRE!$C3841,'SKT LİSTESİ'!$F:$AJ,15,0)),""))</f>
        <v/>
      </c>
      <c r="S3841" s="138" t="str">
        <f ca="1">IFERROR(IF($C3841="","",VLOOKUP(FİLTRE!$C3841,'SKT LİSTESİ'!$F:$AJ,16,0)),"")</f>
        <v/>
      </c>
      <c r="AF3841" s="179" t="str">
        <f t="shared" ca="1" si="238"/>
        <v/>
      </c>
      <c r="AG3841" s="179">
        <f t="shared" ca="1" si="239"/>
        <v>0</v>
      </c>
      <c r="AH3841" s="179">
        <f t="shared" ca="1" si="240"/>
        <v>0</v>
      </c>
    </row>
    <row r="3842" spans="2:34" ht="15.75" x14ac:dyDescent="0.25">
      <c r="B3842">
        <f t="shared" ca="1" si="237"/>
        <v>3830</v>
      </c>
      <c r="C3842" t="str">
        <f ca="1">IFERROR(VLOOKUP(B3842,'SKT LİSTESİ'!F:F,1,0),"")</f>
        <v/>
      </c>
      <c r="E3842" s="128" t="str">
        <f ca="1">IFERROR(IF($C3842="","",VLOOKUP(FİLTRE!$C3842,'SKT LİSTESİ'!$F:$S,5,0)),"")</f>
        <v/>
      </c>
      <c r="F3842" s="129" t="str">
        <f ca="1">IFERROR(IF($C3842="","",VLOOKUP(FİLTRE!$C3842,'SKT LİSTESİ'!$F:$S,7,0)),"")</f>
        <v/>
      </c>
      <c r="G3842" s="130" t="str">
        <f ca="1">IFERROR(IF($C3842="","",VLOOKUP(FİLTRE!$C3842,'SKT LİSTESİ'!$F:$S,8,0)),"")</f>
        <v/>
      </c>
      <c r="H3842" s="131" t="str">
        <f ca="1">IF(E3842="","",IF($C3842="","",VLOOKUP(FİLTRE!$C3842,'SKT LİSTESİ'!$F:$S,9,0)))</f>
        <v/>
      </c>
      <c r="I3842" s="132" t="str">
        <f ca="1">IFERROR(IF($C3842="","",VLOOKUP(FİLTRE!$C3842,'SKT LİSTESİ'!$F:$S,10,0)),"")</f>
        <v/>
      </c>
      <c r="J3842" s="133" t="str">
        <f ca="1">IFERROR(IF($C3842="","",VLOOKUP(FİLTRE!$C3842,'SKT LİSTESİ'!$F:$S,11,0)),"")</f>
        <v/>
      </c>
      <c r="K3842" s="134" t="str">
        <f ca="1">IFERROR(IF($C3842="","",VLOOKUP(FİLTRE!$C3842,'SKT LİSTESİ'!$F:$S,12,0)),"")</f>
        <v/>
      </c>
      <c r="L3842" s="134" t="str">
        <f ca="1">IFERROR(IF($C3842="","",VLOOKUP(FİLTRE!$C3842,'SKT LİSTESİ'!$F:$S,13,0)),"")</f>
        <v/>
      </c>
      <c r="M3842" s="135" t="str">
        <f ca="1">IFERROR(IF($C3842="","",VLOOKUP(FİLTRE!$C3842,'SKT LİSTESİ'!$F:$AJ,14,0)),"")</f>
        <v/>
      </c>
      <c r="N3842" s="31" t="str">
        <f ca="1">IFERROR(IF($C3842="","",VLOOKUP(FİLTRE!$C3842,'SKT LİSTESİ'!$F:$AJ,22,0)),"")</f>
        <v/>
      </c>
      <c r="O3842" s="136" t="str">
        <f ca="1">IFERROR(IF($C3842="","",VLOOKUP(FİLTRE!$C3842,'SKT LİSTESİ'!$F:$AJ,23,0)),"")</f>
        <v/>
      </c>
      <c r="P3842" s="31"/>
      <c r="Q3842" s="31"/>
      <c r="R3842" s="137" t="str">
        <f ca="1">(IFERROR(IF($C3842="","",VLOOKUP(FİLTRE!$C3842,'SKT LİSTESİ'!$F:$AJ,15,0)),""))</f>
        <v/>
      </c>
      <c r="S3842" s="138" t="str">
        <f ca="1">IFERROR(IF($C3842="","",VLOOKUP(FİLTRE!$C3842,'SKT LİSTESİ'!$F:$AJ,16,0)),"")</f>
        <v/>
      </c>
      <c r="AF3842" s="179" t="str">
        <f t="shared" ca="1" si="238"/>
        <v/>
      </c>
      <c r="AG3842" s="179">
        <f t="shared" ca="1" si="239"/>
        <v>0</v>
      </c>
      <c r="AH3842" s="179">
        <f t="shared" ca="1" si="240"/>
        <v>0</v>
      </c>
    </row>
    <row r="3843" spans="2:34" ht="15.75" x14ac:dyDescent="0.25">
      <c r="B3843">
        <f t="shared" ca="1" si="237"/>
        <v>3831</v>
      </c>
      <c r="C3843" t="str">
        <f ca="1">IFERROR(VLOOKUP(B3843,'SKT LİSTESİ'!F:F,1,0),"")</f>
        <v/>
      </c>
      <c r="E3843" s="128" t="str">
        <f ca="1">IFERROR(IF($C3843="","",VLOOKUP(FİLTRE!$C3843,'SKT LİSTESİ'!$F:$S,5,0)),"")</f>
        <v/>
      </c>
      <c r="F3843" s="129" t="str">
        <f ca="1">IFERROR(IF($C3843="","",VLOOKUP(FİLTRE!$C3843,'SKT LİSTESİ'!$F:$S,7,0)),"")</f>
        <v/>
      </c>
      <c r="G3843" s="130" t="str">
        <f ca="1">IFERROR(IF($C3843="","",VLOOKUP(FİLTRE!$C3843,'SKT LİSTESİ'!$F:$S,8,0)),"")</f>
        <v/>
      </c>
      <c r="H3843" s="131" t="str">
        <f ca="1">IF(E3843="","",IF($C3843="","",VLOOKUP(FİLTRE!$C3843,'SKT LİSTESİ'!$F:$S,9,0)))</f>
        <v/>
      </c>
      <c r="I3843" s="132" t="str">
        <f ca="1">IFERROR(IF($C3843="","",VLOOKUP(FİLTRE!$C3843,'SKT LİSTESİ'!$F:$S,10,0)),"")</f>
        <v/>
      </c>
      <c r="J3843" s="133" t="str">
        <f ca="1">IFERROR(IF($C3843="","",VLOOKUP(FİLTRE!$C3843,'SKT LİSTESİ'!$F:$S,11,0)),"")</f>
        <v/>
      </c>
      <c r="K3843" s="134" t="str">
        <f ca="1">IFERROR(IF($C3843="","",VLOOKUP(FİLTRE!$C3843,'SKT LİSTESİ'!$F:$S,12,0)),"")</f>
        <v/>
      </c>
      <c r="L3843" s="134" t="str">
        <f ca="1">IFERROR(IF($C3843="","",VLOOKUP(FİLTRE!$C3843,'SKT LİSTESİ'!$F:$S,13,0)),"")</f>
        <v/>
      </c>
      <c r="M3843" s="135" t="str">
        <f ca="1">IFERROR(IF($C3843="","",VLOOKUP(FİLTRE!$C3843,'SKT LİSTESİ'!$F:$AJ,14,0)),"")</f>
        <v/>
      </c>
      <c r="N3843" s="31" t="str">
        <f ca="1">IFERROR(IF($C3843="","",VLOOKUP(FİLTRE!$C3843,'SKT LİSTESİ'!$F:$AJ,22,0)),"")</f>
        <v/>
      </c>
      <c r="O3843" s="136" t="str">
        <f ca="1">IFERROR(IF($C3843="","",VLOOKUP(FİLTRE!$C3843,'SKT LİSTESİ'!$F:$AJ,23,0)),"")</f>
        <v/>
      </c>
      <c r="P3843" s="31"/>
      <c r="Q3843" s="31"/>
      <c r="R3843" s="137" t="str">
        <f ca="1">(IFERROR(IF($C3843="","",VLOOKUP(FİLTRE!$C3843,'SKT LİSTESİ'!$F:$AJ,15,0)),""))</f>
        <v/>
      </c>
      <c r="S3843" s="138" t="str">
        <f ca="1">IFERROR(IF($C3843="","",VLOOKUP(FİLTRE!$C3843,'SKT LİSTESİ'!$F:$AJ,16,0)),"")</f>
        <v/>
      </c>
      <c r="AF3843" s="179" t="str">
        <f t="shared" ca="1" si="238"/>
        <v/>
      </c>
      <c r="AG3843" s="179">
        <f t="shared" ca="1" si="239"/>
        <v>0</v>
      </c>
      <c r="AH3843" s="179">
        <f t="shared" ca="1" si="240"/>
        <v>0</v>
      </c>
    </row>
    <row r="3844" spans="2:34" ht="15.75" x14ac:dyDescent="0.25">
      <c r="B3844">
        <f t="shared" ca="1" si="237"/>
        <v>3832</v>
      </c>
      <c r="C3844" t="str">
        <f ca="1">IFERROR(VLOOKUP(B3844,'SKT LİSTESİ'!F:F,1,0),"")</f>
        <v/>
      </c>
      <c r="E3844" s="128" t="str">
        <f ca="1">IFERROR(IF($C3844="","",VLOOKUP(FİLTRE!$C3844,'SKT LİSTESİ'!$F:$S,5,0)),"")</f>
        <v/>
      </c>
      <c r="F3844" s="129" t="str">
        <f ca="1">IFERROR(IF($C3844="","",VLOOKUP(FİLTRE!$C3844,'SKT LİSTESİ'!$F:$S,7,0)),"")</f>
        <v/>
      </c>
      <c r="G3844" s="130" t="str">
        <f ca="1">IFERROR(IF($C3844="","",VLOOKUP(FİLTRE!$C3844,'SKT LİSTESİ'!$F:$S,8,0)),"")</f>
        <v/>
      </c>
      <c r="H3844" s="131" t="str">
        <f ca="1">IF(E3844="","",IF($C3844="","",VLOOKUP(FİLTRE!$C3844,'SKT LİSTESİ'!$F:$S,9,0)))</f>
        <v/>
      </c>
      <c r="I3844" s="132" t="str">
        <f ca="1">IFERROR(IF($C3844="","",VLOOKUP(FİLTRE!$C3844,'SKT LİSTESİ'!$F:$S,10,0)),"")</f>
        <v/>
      </c>
      <c r="J3844" s="133" t="str">
        <f ca="1">IFERROR(IF($C3844="","",VLOOKUP(FİLTRE!$C3844,'SKT LİSTESİ'!$F:$S,11,0)),"")</f>
        <v/>
      </c>
      <c r="K3844" s="134" t="str">
        <f ca="1">IFERROR(IF($C3844="","",VLOOKUP(FİLTRE!$C3844,'SKT LİSTESİ'!$F:$S,12,0)),"")</f>
        <v/>
      </c>
      <c r="L3844" s="134" t="str">
        <f ca="1">IFERROR(IF($C3844="","",VLOOKUP(FİLTRE!$C3844,'SKT LİSTESİ'!$F:$S,13,0)),"")</f>
        <v/>
      </c>
      <c r="M3844" s="135" t="str">
        <f ca="1">IFERROR(IF($C3844="","",VLOOKUP(FİLTRE!$C3844,'SKT LİSTESİ'!$F:$AJ,14,0)),"")</f>
        <v/>
      </c>
      <c r="N3844" s="31" t="str">
        <f ca="1">IFERROR(IF($C3844="","",VLOOKUP(FİLTRE!$C3844,'SKT LİSTESİ'!$F:$AJ,22,0)),"")</f>
        <v/>
      </c>
      <c r="O3844" s="136" t="str">
        <f ca="1">IFERROR(IF($C3844="","",VLOOKUP(FİLTRE!$C3844,'SKT LİSTESİ'!$F:$AJ,23,0)),"")</f>
        <v/>
      </c>
      <c r="P3844" s="31"/>
      <c r="Q3844" s="31"/>
      <c r="R3844" s="137" t="str">
        <f ca="1">(IFERROR(IF($C3844="","",VLOOKUP(FİLTRE!$C3844,'SKT LİSTESİ'!$F:$AJ,15,0)),""))</f>
        <v/>
      </c>
      <c r="S3844" s="138" t="str">
        <f ca="1">IFERROR(IF($C3844="","",VLOOKUP(FİLTRE!$C3844,'SKT LİSTESİ'!$F:$AJ,16,0)),"")</f>
        <v/>
      </c>
      <c r="AF3844" s="179" t="str">
        <f t="shared" ca="1" si="238"/>
        <v/>
      </c>
      <c r="AG3844" s="179">
        <f t="shared" ca="1" si="239"/>
        <v>0</v>
      </c>
      <c r="AH3844" s="179">
        <f t="shared" ca="1" si="240"/>
        <v>0</v>
      </c>
    </row>
    <row r="3845" spans="2:34" ht="15.75" x14ac:dyDescent="0.25">
      <c r="B3845">
        <f t="shared" ca="1" si="237"/>
        <v>3833</v>
      </c>
      <c r="C3845" t="str">
        <f ca="1">IFERROR(VLOOKUP(B3845,'SKT LİSTESİ'!F:F,1,0),"")</f>
        <v/>
      </c>
      <c r="E3845" s="128" t="str">
        <f ca="1">IFERROR(IF($C3845="","",VLOOKUP(FİLTRE!$C3845,'SKT LİSTESİ'!$F:$S,5,0)),"")</f>
        <v/>
      </c>
      <c r="F3845" s="129" t="str">
        <f ca="1">IFERROR(IF($C3845="","",VLOOKUP(FİLTRE!$C3845,'SKT LİSTESİ'!$F:$S,7,0)),"")</f>
        <v/>
      </c>
      <c r="G3845" s="130" t="str">
        <f ca="1">IFERROR(IF($C3845="","",VLOOKUP(FİLTRE!$C3845,'SKT LİSTESİ'!$F:$S,8,0)),"")</f>
        <v/>
      </c>
      <c r="H3845" s="131" t="str">
        <f ca="1">IF(E3845="","",IF($C3845="","",VLOOKUP(FİLTRE!$C3845,'SKT LİSTESİ'!$F:$S,9,0)))</f>
        <v/>
      </c>
      <c r="I3845" s="132" t="str">
        <f ca="1">IFERROR(IF($C3845="","",VLOOKUP(FİLTRE!$C3845,'SKT LİSTESİ'!$F:$S,10,0)),"")</f>
        <v/>
      </c>
      <c r="J3845" s="133" t="str">
        <f ca="1">IFERROR(IF($C3845="","",VLOOKUP(FİLTRE!$C3845,'SKT LİSTESİ'!$F:$S,11,0)),"")</f>
        <v/>
      </c>
      <c r="K3845" s="134" t="str">
        <f ca="1">IFERROR(IF($C3845="","",VLOOKUP(FİLTRE!$C3845,'SKT LİSTESİ'!$F:$S,12,0)),"")</f>
        <v/>
      </c>
      <c r="L3845" s="134" t="str">
        <f ca="1">IFERROR(IF($C3845="","",VLOOKUP(FİLTRE!$C3845,'SKT LİSTESİ'!$F:$S,13,0)),"")</f>
        <v/>
      </c>
      <c r="M3845" s="135" t="str">
        <f ca="1">IFERROR(IF($C3845="","",VLOOKUP(FİLTRE!$C3845,'SKT LİSTESİ'!$F:$AJ,14,0)),"")</f>
        <v/>
      </c>
      <c r="N3845" s="31" t="str">
        <f ca="1">IFERROR(IF($C3845="","",VLOOKUP(FİLTRE!$C3845,'SKT LİSTESİ'!$F:$AJ,22,0)),"")</f>
        <v/>
      </c>
      <c r="O3845" s="136" t="str">
        <f ca="1">IFERROR(IF($C3845="","",VLOOKUP(FİLTRE!$C3845,'SKT LİSTESİ'!$F:$AJ,23,0)),"")</f>
        <v/>
      </c>
      <c r="P3845" s="31"/>
      <c r="Q3845" s="31"/>
      <c r="R3845" s="137" t="str">
        <f ca="1">(IFERROR(IF($C3845="","",VLOOKUP(FİLTRE!$C3845,'SKT LİSTESİ'!$F:$AJ,15,0)),""))</f>
        <v/>
      </c>
      <c r="S3845" s="138" t="str">
        <f ca="1">IFERROR(IF($C3845="","",VLOOKUP(FİLTRE!$C3845,'SKT LİSTESİ'!$F:$AJ,16,0)),"")</f>
        <v/>
      </c>
      <c r="AF3845" s="179" t="str">
        <f t="shared" ca="1" si="238"/>
        <v/>
      </c>
      <c r="AG3845" s="179">
        <f t="shared" ca="1" si="239"/>
        <v>0</v>
      </c>
      <c r="AH3845" s="179">
        <f t="shared" ca="1" si="240"/>
        <v>0</v>
      </c>
    </row>
    <row r="3846" spans="2:34" ht="15.75" x14ac:dyDescent="0.25">
      <c r="B3846">
        <f t="shared" ca="1" si="237"/>
        <v>3834</v>
      </c>
      <c r="C3846" t="str">
        <f ca="1">IFERROR(VLOOKUP(B3846,'SKT LİSTESİ'!F:F,1,0),"")</f>
        <v/>
      </c>
      <c r="E3846" s="128" t="str">
        <f ca="1">IFERROR(IF($C3846="","",VLOOKUP(FİLTRE!$C3846,'SKT LİSTESİ'!$F:$S,5,0)),"")</f>
        <v/>
      </c>
      <c r="F3846" s="129" t="str">
        <f ca="1">IFERROR(IF($C3846="","",VLOOKUP(FİLTRE!$C3846,'SKT LİSTESİ'!$F:$S,7,0)),"")</f>
        <v/>
      </c>
      <c r="G3846" s="130" t="str">
        <f ca="1">IFERROR(IF($C3846="","",VLOOKUP(FİLTRE!$C3846,'SKT LİSTESİ'!$F:$S,8,0)),"")</f>
        <v/>
      </c>
      <c r="H3846" s="131" t="str">
        <f ca="1">IF(E3846="","",IF($C3846="","",VLOOKUP(FİLTRE!$C3846,'SKT LİSTESİ'!$F:$S,9,0)))</f>
        <v/>
      </c>
      <c r="I3846" s="132" t="str">
        <f ca="1">IFERROR(IF($C3846="","",VLOOKUP(FİLTRE!$C3846,'SKT LİSTESİ'!$F:$S,10,0)),"")</f>
        <v/>
      </c>
      <c r="J3846" s="133" t="str">
        <f ca="1">IFERROR(IF($C3846="","",VLOOKUP(FİLTRE!$C3846,'SKT LİSTESİ'!$F:$S,11,0)),"")</f>
        <v/>
      </c>
      <c r="K3846" s="134" t="str">
        <f ca="1">IFERROR(IF($C3846="","",VLOOKUP(FİLTRE!$C3846,'SKT LİSTESİ'!$F:$S,12,0)),"")</f>
        <v/>
      </c>
      <c r="L3846" s="134" t="str">
        <f ca="1">IFERROR(IF($C3846="","",VLOOKUP(FİLTRE!$C3846,'SKT LİSTESİ'!$F:$S,13,0)),"")</f>
        <v/>
      </c>
      <c r="M3846" s="135" t="str">
        <f ca="1">IFERROR(IF($C3846="","",VLOOKUP(FİLTRE!$C3846,'SKT LİSTESİ'!$F:$AJ,14,0)),"")</f>
        <v/>
      </c>
      <c r="N3846" s="31" t="str">
        <f ca="1">IFERROR(IF($C3846="","",VLOOKUP(FİLTRE!$C3846,'SKT LİSTESİ'!$F:$AJ,22,0)),"")</f>
        <v/>
      </c>
      <c r="O3846" s="136" t="str">
        <f ca="1">IFERROR(IF($C3846="","",VLOOKUP(FİLTRE!$C3846,'SKT LİSTESİ'!$F:$AJ,23,0)),"")</f>
        <v/>
      </c>
      <c r="P3846" s="31"/>
      <c r="Q3846" s="31"/>
      <c r="R3846" s="137" t="str">
        <f ca="1">(IFERROR(IF($C3846="","",VLOOKUP(FİLTRE!$C3846,'SKT LİSTESİ'!$F:$AJ,15,0)),""))</f>
        <v/>
      </c>
      <c r="S3846" s="138" t="str">
        <f ca="1">IFERROR(IF($C3846="","",VLOOKUP(FİLTRE!$C3846,'SKT LİSTESİ'!$F:$AJ,16,0)),"")</f>
        <v/>
      </c>
      <c r="AF3846" s="179" t="str">
        <f t="shared" ca="1" si="238"/>
        <v/>
      </c>
      <c r="AG3846" s="179">
        <f t="shared" ca="1" si="239"/>
        <v>0</v>
      </c>
      <c r="AH3846" s="179">
        <f t="shared" ca="1" si="240"/>
        <v>0</v>
      </c>
    </row>
    <row r="3847" spans="2:34" ht="15.75" x14ac:dyDescent="0.25">
      <c r="B3847">
        <f t="shared" ca="1" si="237"/>
        <v>3835</v>
      </c>
      <c r="C3847" t="str">
        <f ca="1">IFERROR(VLOOKUP(B3847,'SKT LİSTESİ'!F:F,1,0),"")</f>
        <v/>
      </c>
      <c r="E3847" s="128" t="str">
        <f ca="1">IFERROR(IF($C3847="","",VLOOKUP(FİLTRE!$C3847,'SKT LİSTESİ'!$F:$S,5,0)),"")</f>
        <v/>
      </c>
      <c r="F3847" s="129" t="str">
        <f ca="1">IFERROR(IF($C3847="","",VLOOKUP(FİLTRE!$C3847,'SKT LİSTESİ'!$F:$S,7,0)),"")</f>
        <v/>
      </c>
      <c r="G3847" s="130" t="str">
        <f ca="1">IFERROR(IF($C3847="","",VLOOKUP(FİLTRE!$C3847,'SKT LİSTESİ'!$F:$S,8,0)),"")</f>
        <v/>
      </c>
      <c r="H3847" s="131" t="str">
        <f ca="1">IF(E3847="","",IF($C3847="","",VLOOKUP(FİLTRE!$C3847,'SKT LİSTESİ'!$F:$S,9,0)))</f>
        <v/>
      </c>
      <c r="I3847" s="132" t="str">
        <f ca="1">IFERROR(IF($C3847="","",VLOOKUP(FİLTRE!$C3847,'SKT LİSTESİ'!$F:$S,10,0)),"")</f>
        <v/>
      </c>
      <c r="J3847" s="133" t="str">
        <f ca="1">IFERROR(IF($C3847="","",VLOOKUP(FİLTRE!$C3847,'SKT LİSTESİ'!$F:$S,11,0)),"")</f>
        <v/>
      </c>
      <c r="K3847" s="134" t="str">
        <f ca="1">IFERROR(IF($C3847="","",VLOOKUP(FİLTRE!$C3847,'SKT LİSTESİ'!$F:$S,12,0)),"")</f>
        <v/>
      </c>
      <c r="L3847" s="134" t="str">
        <f ca="1">IFERROR(IF($C3847="","",VLOOKUP(FİLTRE!$C3847,'SKT LİSTESİ'!$F:$S,13,0)),"")</f>
        <v/>
      </c>
      <c r="M3847" s="135" t="str">
        <f ca="1">IFERROR(IF($C3847="","",VLOOKUP(FİLTRE!$C3847,'SKT LİSTESİ'!$F:$AJ,14,0)),"")</f>
        <v/>
      </c>
      <c r="N3847" s="31" t="str">
        <f ca="1">IFERROR(IF($C3847="","",VLOOKUP(FİLTRE!$C3847,'SKT LİSTESİ'!$F:$AJ,22,0)),"")</f>
        <v/>
      </c>
      <c r="O3847" s="136" t="str">
        <f ca="1">IFERROR(IF($C3847="","",VLOOKUP(FİLTRE!$C3847,'SKT LİSTESİ'!$F:$AJ,23,0)),"")</f>
        <v/>
      </c>
      <c r="P3847" s="31"/>
      <c r="Q3847" s="31"/>
      <c r="R3847" s="137" t="str">
        <f ca="1">(IFERROR(IF($C3847="","",VLOOKUP(FİLTRE!$C3847,'SKT LİSTESİ'!$F:$AJ,15,0)),""))</f>
        <v/>
      </c>
      <c r="S3847" s="138" t="str">
        <f ca="1">IFERROR(IF($C3847="","",VLOOKUP(FİLTRE!$C3847,'SKT LİSTESİ'!$F:$AJ,16,0)),"")</f>
        <v/>
      </c>
      <c r="AF3847" s="179" t="str">
        <f t="shared" ca="1" si="238"/>
        <v/>
      </c>
      <c r="AG3847" s="179">
        <f t="shared" ca="1" si="239"/>
        <v>0</v>
      </c>
      <c r="AH3847" s="179">
        <f t="shared" ca="1" si="240"/>
        <v>0</v>
      </c>
    </row>
    <row r="3848" spans="2:34" ht="15.75" x14ac:dyDescent="0.25">
      <c r="B3848">
        <f t="shared" ca="1" si="237"/>
        <v>3836</v>
      </c>
      <c r="C3848" t="str">
        <f ca="1">IFERROR(VLOOKUP(B3848,'SKT LİSTESİ'!F:F,1,0),"")</f>
        <v/>
      </c>
      <c r="E3848" s="128" t="str">
        <f ca="1">IFERROR(IF($C3848="","",VLOOKUP(FİLTRE!$C3848,'SKT LİSTESİ'!$F:$S,5,0)),"")</f>
        <v/>
      </c>
      <c r="F3848" s="129" t="str">
        <f ca="1">IFERROR(IF($C3848="","",VLOOKUP(FİLTRE!$C3848,'SKT LİSTESİ'!$F:$S,7,0)),"")</f>
        <v/>
      </c>
      <c r="G3848" s="130" t="str">
        <f ca="1">IFERROR(IF($C3848="","",VLOOKUP(FİLTRE!$C3848,'SKT LİSTESİ'!$F:$S,8,0)),"")</f>
        <v/>
      </c>
      <c r="H3848" s="131" t="str">
        <f ca="1">IF(E3848="","",IF($C3848="","",VLOOKUP(FİLTRE!$C3848,'SKT LİSTESİ'!$F:$S,9,0)))</f>
        <v/>
      </c>
      <c r="I3848" s="132" t="str">
        <f ca="1">IFERROR(IF($C3848="","",VLOOKUP(FİLTRE!$C3848,'SKT LİSTESİ'!$F:$S,10,0)),"")</f>
        <v/>
      </c>
      <c r="J3848" s="133" t="str">
        <f ca="1">IFERROR(IF($C3848="","",VLOOKUP(FİLTRE!$C3848,'SKT LİSTESİ'!$F:$S,11,0)),"")</f>
        <v/>
      </c>
      <c r="K3848" s="134" t="str">
        <f ca="1">IFERROR(IF($C3848="","",VLOOKUP(FİLTRE!$C3848,'SKT LİSTESİ'!$F:$S,12,0)),"")</f>
        <v/>
      </c>
      <c r="L3848" s="134" t="str">
        <f ca="1">IFERROR(IF($C3848="","",VLOOKUP(FİLTRE!$C3848,'SKT LİSTESİ'!$F:$S,13,0)),"")</f>
        <v/>
      </c>
      <c r="M3848" s="135" t="str">
        <f ca="1">IFERROR(IF($C3848="","",VLOOKUP(FİLTRE!$C3848,'SKT LİSTESİ'!$F:$AJ,14,0)),"")</f>
        <v/>
      </c>
      <c r="N3848" s="31" t="str">
        <f ca="1">IFERROR(IF($C3848="","",VLOOKUP(FİLTRE!$C3848,'SKT LİSTESİ'!$F:$AJ,22,0)),"")</f>
        <v/>
      </c>
      <c r="O3848" s="136" t="str">
        <f ca="1">IFERROR(IF($C3848="","",VLOOKUP(FİLTRE!$C3848,'SKT LİSTESİ'!$F:$AJ,23,0)),"")</f>
        <v/>
      </c>
      <c r="P3848" s="31"/>
      <c r="Q3848" s="31"/>
      <c r="R3848" s="137" t="str">
        <f ca="1">(IFERROR(IF($C3848="","",VLOOKUP(FİLTRE!$C3848,'SKT LİSTESİ'!$F:$AJ,15,0)),""))</f>
        <v/>
      </c>
      <c r="S3848" s="138" t="str">
        <f ca="1">IFERROR(IF($C3848="","",VLOOKUP(FİLTRE!$C3848,'SKT LİSTESİ'!$F:$AJ,16,0)),"")</f>
        <v/>
      </c>
      <c r="AF3848" s="179" t="str">
        <f t="shared" ca="1" si="238"/>
        <v/>
      </c>
      <c r="AG3848" s="179">
        <f t="shared" ca="1" si="239"/>
        <v>0</v>
      </c>
      <c r="AH3848" s="179">
        <f t="shared" ca="1" si="240"/>
        <v>0</v>
      </c>
    </row>
    <row r="3849" spans="2:34" ht="15.75" x14ac:dyDescent="0.25">
      <c r="B3849">
        <f t="shared" ca="1" si="237"/>
        <v>3837</v>
      </c>
      <c r="C3849" t="str">
        <f ca="1">IFERROR(VLOOKUP(B3849,'SKT LİSTESİ'!F:F,1,0),"")</f>
        <v/>
      </c>
      <c r="E3849" s="128" t="str">
        <f ca="1">IFERROR(IF($C3849="","",VLOOKUP(FİLTRE!$C3849,'SKT LİSTESİ'!$F:$S,5,0)),"")</f>
        <v/>
      </c>
      <c r="F3849" s="129" t="str">
        <f ca="1">IFERROR(IF($C3849="","",VLOOKUP(FİLTRE!$C3849,'SKT LİSTESİ'!$F:$S,7,0)),"")</f>
        <v/>
      </c>
      <c r="G3849" s="130" t="str">
        <f ca="1">IFERROR(IF($C3849="","",VLOOKUP(FİLTRE!$C3849,'SKT LİSTESİ'!$F:$S,8,0)),"")</f>
        <v/>
      </c>
      <c r="H3849" s="131" t="str">
        <f ca="1">IF(E3849="","",IF($C3849="","",VLOOKUP(FİLTRE!$C3849,'SKT LİSTESİ'!$F:$S,9,0)))</f>
        <v/>
      </c>
      <c r="I3849" s="132" t="str">
        <f ca="1">IFERROR(IF($C3849="","",VLOOKUP(FİLTRE!$C3849,'SKT LİSTESİ'!$F:$S,10,0)),"")</f>
        <v/>
      </c>
      <c r="J3849" s="133" t="str">
        <f ca="1">IFERROR(IF($C3849="","",VLOOKUP(FİLTRE!$C3849,'SKT LİSTESİ'!$F:$S,11,0)),"")</f>
        <v/>
      </c>
      <c r="K3849" s="134" t="str">
        <f ca="1">IFERROR(IF($C3849="","",VLOOKUP(FİLTRE!$C3849,'SKT LİSTESİ'!$F:$S,12,0)),"")</f>
        <v/>
      </c>
      <c r="L3849" s="134" t="str">
        <f ca="1">IFERROR(IF($C3849="","",VLOOKUP(FİLTRE!$C3849,'SKT LİSTESİ'!$F:$S,13,0)),"")</f>
        <v/>
      </c>
      <c r="M3849" s="135" t="str">
        <f ca="1">IFERROR(IF($C3849="","",VLOOKUP(FİLTRE!$C3849,'SKT LİSTESİ'!$F:$AJ,14,0)),"")</f>
        <v/>
      </c>
      <c r="N3849" s="31" t="str">
        <f ca="1">IFERROR(IF($C3849="","",VLOOKUP(FİLTRE!$C3849,'SKT LİSTESİ'!$F:$AJ,22,0)),"")</f>
        <v/>
      </c>
      <c r="O3849" s="136" t="str">
        <f ca="1">IFERROR(IF($C3849="","",VLOOKUP(FİLTRE!$C3849,'SKT LİSTESİ'!$F:$AJ,23,0)),"")</f>
        <v/>
      </c>
      <c r="P3849" s="31"/>
      <c r="Q3849" s="31"/>
      <c r="R3849" s="137" t="str">
        <f ca="1">(IFERROR(IF($C3849="","",VLOOKUP(FİLTRE!$C3849,'SKT LİSTESİ'!$F:$AJ,15,0)),""))</f>
        <v/>
      </c>
      <c r="S3849" s="138" t="str">
        <f ca="1">IFERROR(IF($C3849="","",VLOOKUP(FİLTRE!$C3849,'SKT LİSTESİ'!$F:$AJ,16,0)),"")</f>
        <v/>
      </c>
      <c r="AF3849" s="179" t="str">
        <f t="shared" ca="1" si="238"/>
        <v/>
      </c>
      <c r="AG3849" s="179">
        <f t="shared" ca="1" si="239"/>
        <v>0</v>
      </c>
      <c r="AH3849" s="179">
        <f t="shared" ca="1" si="240"/>
        <v>0</v>
      </c>
    </row>
    <row r="3850" spans="2:34" ht="15.75" x14ac:dyDescent="0.25">
      <c r="B3850">
        <f t="shared" ca="1" si="237"/>
        <v>3838</v>
      </c>
      <c r="C3850" t="str">
        <f ca="1">IFERROR(VLOOKUP(B3850,'SKT LİSTESİ'!F:F,1,0),"")</f>
        <v/>
      </c>
      <c r="E3850" s="128" t="str">
        <f ca="1">IFERROR(IF($C3850="","",VLOOKUP(FİLTRE!$C3850,'SKT LİSTESİ'!$F:$S,5,0)),"")</f>
        <v/>
      </c>
      <c r="F3850" s="129" t="str">
        <f ca="1">IFERROR(IF($C3850="","",VLOOKUP(FİLTRE!$C3850,'SKT LİSTESİ'!$F:$S,7,0)),"")</f>
        <v/>
      </c>
      <c r="G3850" s="130" t="str">
        <f ca="1">IFERROR(IF($C3850="","",VLOOKUP(FİLTRE!$C3850,'SKT LİSTESİ'!$F:$S,8,0)),"")</f>
        <v/>
      </c>
      <c r="H3850" s="131" t="str">
        <f ca="1">IF(E3850="","",IF($C3850="","",VLOOKUP(FİLTRE!$C3850,'SKT LİSTESİ'!$F:$S,9,0)))</f>
        <v/>
      </c>
      <c r="I3850" s="132" t="str">
        <f ca="1">IFERROR(IF($C3850="","",VLOOKUP(FİLTRE!$C3850,'SKT LİSTESİ'!$F:$S,10,0)),"")</f>
        <v/>
      </c>
      <c r="J3850" s="133" t="str">
        <f ca="1">IFERROR(IF($C3850="","",VLOOKUP(FİLTRE!$C3850,'SKT LİSTESİ'!$F:$S,11,0)),"")</f>
        <v/>
      </c>
      <c r="K3850" s="134" t="str">
        <f ca="1">IFERROR(IF($C3850="","",VLOOKUP(FİLTRE!$C3850,'SKT LİSTESİ'!$F:$S,12,0)),"")</f>
        <v/>
      </c>
      <c r="L3850" s="134" t="str">
        <f ca="1">IFERROR(IF($C3850="","",VLOOKUP(FİLTRE!$C3850,'SKT LİSTESİ'!$F:$S,13,0)),"")</f>
        <v/>
      </c>
      <c r="M3850" s="135" t="str">
        <f ca="1">IFERROR(IF($C3850="","",VLOOKUP(FİLTRE!$C3850,'SKT LİSTESİ'!$F:$AJ,14,0)),"")</f>
        <v/>
      </c>
      <c r="N3850" s="31" t="str">
        <f ca="1">IFERROR(IF($C3850="","",VLOOKUP(FİLTRE!$C3850,'SKT LİSTESİ'!$F:$AJ,22,0)),"")</f>
        <v/>
      </c>
      <c r="O3850" s="136" t="str">
        <f ca="1">IFERROR(IF($C3850="","",VLOOKUP(FİLTRE!$C3850,'SKT LİSTESİ'!$F:$AJ,23,0)),"")</f>
        <v/>
      </c>
      <c r="P3850" s="31"/>
      <c r="Q3850" s="31"/>
      <c r="R3850" s="137" t="str">
        <f ca="1">(IFERROR(IF($C3850="","",VLOOKUP(FİLTRE!$C3850,'SKT LİSTESİ'!$F:$AJ,15,0)),""))</f>
        <v/>
      </c>
      <c r="S3850" s="138" t="str">
        <f ca="1">IFERROR(IF($C3850="","",VLOOKUP(FİLTRE!$C3850,'SKT LİSTESİ'!$F:$AJ,16,0)),"")</f>
        <v/>
      </c>
      <c r="AF3850" s="179" t="str">
        <f t="shared" ca="1" si="238"/>
        <v/>
      </c>
      <c r="AG3850" s="179">
        <f t="shared" ca="1" si="239"/>
        <v>0</v>
      </c>
      <c r="AH3850" s="179">
        <f t="shared" ca="1" si="240"/>
        <v>0</v>
      </c>
    </row>
    <row r="3851" spans="2:34" ht="15.75" x14ac:dyDescent="0.25">
      <c r="B3851">
        <f t="shared" ca="1" si="237"/>
        <v>3839</v>
      </c>
      <c r="C3851" t="str">
        <f ca="1">IFERROR(VLOOKUP(B3851,'SKT LİSTESİ'!F:F,1,0),"")</f>
        <v/>
      </c>
      <c r="E3851" s="128" t="str">
        <f ca="1">IFERROR(IF($C3851="","",VLOOKUP(FİLTRE!$C3851,'SKT LİSTESİ'!$F:$S,5,0)),"")</f>
        <v/>
      </c>
      <c r="F3851" s="129" t="str">
        <f ca="1">IFERROR(IF($C3851="","",VLOOKUP(FİLTRE!$C3851,'SKT LİSTESİ'!$F:$S,7,0)),"")</f>
        <v/>
      </c>
      <c r="G3851" s="130" t="str">
        <f ca="1">IFERROR(IF($C3851="","",VLOOKUP(FİLTRE!$C3851,'SKT LİSTESİ'!$F:$S,8,0)),"")</f>
        <v/>
      </c>
      <c r="H3851" s="131" t="str">
        <f ca="1">IF(E3851="","",IF($C3851="","",VLOOKUP(FİLTRE!$C3851,'SKT LİSTESİ'!$F:$S,9,0)))</f>
        <v/>
      </c>
      <c r="I3851" s="132" t="str">
        <f ca="1">IFERROR(IF($C3851="","",VLOOKUP(FİLTRE!$C3851,'SKT LİSTESİ'!$F:$S,10,0)),"")</f>
        <v/>
      </c>
      <c r="J3851" s="133" t="str">
        <f ca="1">IFERROR(IF($C3851="","",VLOOKUP(FİLTRE!$C3851,'SKT LİSTESİ'!$F:$S,11,0)),"")</f>
        <v/>
      </c>
      <c r="K3851" s="134" t="str">
        <f ca="1">IFERROR(IF($C3851="","",VLOOKUP(FİLTRE!$C3851,'SKT LİSTESİ'!$F:$S,12,0)),"")</f>
        <v/>
      </c>
      <c r="L3851" s="134" t="str">
        <f ca="1">IFERROR(IF($C3851="","",VLOOKUP(FİLTRE!$C3851,'SKT LİSTESİ'!$F:$S,13,0)),"")</f>
        <v/>
      </c>
      <c r="M3851" s="135" t="str">
        <f ca="1">IFERROR(IF($C3851="","",VLOOKUP(FİLTRE!$C3851,'SKT LİSTESİ'!$F:$AJ,14,0)),"")</f>
        <v/>
      </c>
      <c r="N3851" s="31" t="str">
        <f ca="1">IFERROR(IF($C3851="","",VLOOKUP(FİLTRE!$C3851,'SKT LİSTESİ'!$F:$AJ,22,0)),"")</f>
        <v/>
      </c>
      <c r="O3851" s="136" t="str">
        <f ca="1">IFERROR(IF($C3851="","",VLOOKUP(FİLTRE!$C3851,'SKT LİSTESİ'!$F:$AJ,23,0)),"")</f>
        <v/>
      </c>
      <c r="P3851" s="31"/>
      <c r="Q3851" s="31"/>
      <c r="R3851" s="137" t="str">
        <f ca="1">(IFERROR(IF($C3851="","",VLOOKUP(FİLTRE!$C3851,'SKT LİSTESİ'!$F:$AJ,15,0)),""))</f>
        <v/>
      </c>
      <c r="S3851" s="138" t="str">
        <f ca="1">IFERROR(IF($C3851="","",VLOOKUP(FİLTRE!$C3851,'SKT LİSTESİ'!$F:$AJ,16,0)),"")</f>
        <v/>
      </c>
      <c r="AF3851" s="179" t="str">
        <f t="shared" ca="1" si="238"/>
        <v/>
      </c>
      <c r="AG3851" s="179">
        <f t="shared" ca="1" si="239"/>
        <v>0</v>
      </c>
      <c r="AH3851" s="179">
        <f t="shared" ca="1" si="240"/>
        <v>0</v>
      </c>
    </row>
    <row r="3852" spans="2:34" ht="15.75" x14ac:dyDescent="0.25">
      <c r="B3852">
        <f t="shared" ca="1" si="237"/>
        <v>3840</v>
      </c>
      <c r="C3852" t="str">
        <f ca="1">IFERROR(VLOOKUP(B3852,'SKT LİSTESİ'!F:F,1,0),"")</f>
        <v/>
      </c>
      <c r="E3852" s="128" t="str">
        <f ca="1">IFERROR(IF($C3852="","",VLOOKUP(FİLTRE!$C3852,'SKT LİSTESİ'!$F:$S,5,0)),"")</f>
        <v/>
      </c>
      <c r="F3852" s="129" t="str">
        <f ca="1">IFERROR(IF($C3852="","",VLOOKUP(FİLTRE!$C3852,'SKT LİSTESİ'!$F:$S,7,0)),"")</f>
        <v/>
      </c>
      <c r="G3852" s="130" t="str">
        <f ca="1">IFERROR(IF($C3852="","",VLOOKUP(FİLTRE!$C3852,'SKT LİSTESİ'!$F:$S,8,0)),"")</f>
        <v/>
      </c>
      <c r="H3852" s="131" t="str">
        <f ca="1">IF(E3852="","",IF($C3852="","",VLOOKUP(FİLTRE!$C3852,'SKT LİSTESİ'!$F:$S,9,0)))</f>
        <v/>
      </c>
      <c r="I3852" s="132" t="str">
        <f ca="1">IFERROR(IF($C3852="","",VLOOKUP(FİLTRE!$C3852,'SKT LİSTESİ'!$F:$S,10,0)),"")</f>
        <v/>
      </c>
      <c r="J3852" s="133" t="str">
        <f ca="1">IFERROR(IF($C3852="","",VLOOKUP(FİLTRE!$C3852,'SKT LİSTESİ'!$F:$S,11,0)),"")</f>
        <v/>
      </c>
      <c r="K3852" s="134" t="str">
        <f ca="1">IFERROR(IF($C3852="","",VLOOKUP(FİLTRE!$C3852,'SKT LİSTESİ'!$F:$S,12,0)),"")</f>
        <v/>
      </c>
      <c r="L3852" s="134" t="str">
        <f ca="1">IFERROR(IF($C3852="","",VLOOKUP(FİLTRE!$C3852,'SKT LİSTESİ'!$F:$S,13,0)),"")</f>
        <v/>
      </c>
      <c r="M3852" s="135" t="str">
        <f ca="1">IFERROR(IF($C3852="","",VLOOKUP(FİLTRE!$C3852,'SKT LİSTESİ'!$F:$AJ,14,0)),"")</f>
        <v/>
      </c>
      <c r="N3852" s="31" t="str">
        <f ca="1">IFERROR(IF($C3852="","",VLOOKUP(FİLTRE!$C3852,'SKT LİSTESİ'!$F:$AJ,22,0)),"")</f>
        <v/>
      </c>
      <c r="O3852" s="136" t="str">
        <f ca="1">IFERROR(IF($C3852="","",VLOOKUP(FİLTRE!$C3852,'SKT LİSTESİ'!$F:$AJ,23,0)),"")</f>
        <v/>
      </c>
      <c r="P3852" s="31"/>
      <c r="Q3852" s="31"/>
      <c r="R3852" s="137" t="str">
        <f ca="1">(IFERROR(IF($C3852="","",VLOOKUP(FİLTRE!$C3852,'SKT LİSTESİ'!$F:$AJ,15,0)),""))</f>
        <v/>
      </c>
      <c r="S3852" s="138" t="str">
        <f ca="1">IFERROR(IF($C3852="","",VLOOKUP(FİLTRE!$C3852,'SKT LİSTESİ'!$F:$AJ,16,0)),"")</f>
        <v/>
      </c>
      <c r="AF3852" s="179" t="str">
        <f t="shared" ca="1" si="238"/>
        <v/>
      </c>
      <c r="AG3852" s="179">
        <f t="shared" ca="1" si="239"/>
        <v>0</v>
      </c>
      <c r="AH3852" s="179">
        <f t="shared" ca="1" si="240"/>
        <v>0</v>
      </c>
    </row>
    <row r="3853" spans="2:34" ht="15.75" x14ac:dyDescent="0.25">
      <c r="B3853">
        <f t="shared" ca="1" si="237"/>
        <v>3841</v>
      </c>
      <c r="C3853" t="str">
        <f ca="1">IFERROR(VLOOKUP(B3853,'SKT LİSTESİ'!F:F,1,0),"")</f>
        <v/>
      </c>
      <c r="E3853" s="128" t="str">
        <f ca="1">IFERROR(IF($C3853="","",VLOOKUP(FİLTRE!$C3853,'SKT LİSTESİ'!$F:$S,5,0)),"")</f>
        <v/>
      </c>
      <c r="F3853" s="129" t="str">
        <f ca="1">IFERROR(IF($C3853="","",VLOOKUP(FİLTRE!$C3853,'SKT LİSTESİ'!$F:$S,7,0)),"")</f>
        <v/>
      </c>
      <c r="G3853" s="130" t="str">
        <f ca="1">IFERROR(IF($C3853="","",VLOOKUP(FİLTRE!$C3853,'SKT LİSTESİ'!$F:$S,8,0)),"")</f>
        <v/>
      </c>
      <c r="H3853" s="131" t="str">
        <f ca="1">IF(E3853="","",IF($C3853="","",VLOOKUP(FİLTRE!$C3853,'SKT LİSTESİ'!$F:$S,9,0)))</f>
        <v/>
      </c>
      <c r="I3853" s="132" t="str">
        <f ca="1">IFERROR(IF($C3853="","",VLOOKUP(FİLTRE!$C3853,'SKT LİSTESİ'!$F:$S,10,0)),"")</f>
        <v/>
      </c>
      <c r="J3853" s="133" t="str">
        <f ca="1">IFERROR(IF($C3853="","",VLOOKUP(FİLTRE!$C3853,'SKT LİSTESİ'!$F:$S,11,0)),"")</f>
        <v/>
      </c>
      <c r="K3853" s="134" t="str">
        <f ca="1">IFERROR(IF($C3853="","",VLOOKUP(FİLTRE!$C3853,'SKT LİSTESİ'!$F:$S,12,0)),"")</f>
        <v/>
      </c>
      <c r="L3853" s="134" t="str">
        <f ca="1">IFERROR(IF($C3853="","",VLOOKUP(FİLTRE!$C3853,'SKT LİSTESİ'!$F:$S,13,0)),"")</f>
        <v/>
      </c>
      <c r="M3853" s="135" t="str">
        <f ca="1">IFERROR(IF($C3853="","",VLOOKUP(FİLTRE!$C3853,'SKT LİSTESİ'!$F:$AJ,14,0)),"")</f>
        <v/>
      </c>
      <c r="N3853" s="31" t="str">
        <f ca="1">IFERROR(IF($C3853="","",VLOOKUP(FİLTRE!$C3853,'SKT LİSTESİ'!$F:$AJ,22,0)),"")</f>
        <v/>
      </c>
      <c r="O3853" s="136" t="str">
        <f ca="1">IFERROR(IF($C3853="","",VLOOKUP(FİLTRE!$C3853,'SKT LİSTESİ'!$F:$AJ,23,0)),"")</f>
        <v/>
      </c>
      <c r="P3853" s="31"/>
      <c r="Q3853" s="31"/>
      <c r="R3853" s="137" t="str">
        <f ca="1">(IFERROR(IF($C3853="","",VLOOKUP(FİLTRE!$C3853,'SKT LİSTESİ'!$F:$AJ,15,0)),""))</f>
        <v/>
      </c>
      <c r="S3853" s="138" t="str">
        <f ca="1">IFERROR(IF($C3853="","",VLOOKUP(FİLTRE!$C3853,'SKT LİSTESİ'!$F:$AJ,16,0)),"")</f>
        <v/>
      </c>
      <c r="AF3853" s="179" t="str">
        <f t="shared" ca="1" si="238"/>
        <v/>
      </c>
      <c r="AG3853" s="179">
        <f t="shared" ca="1" si="239"/>
        <v>0</v>
      </c>
      <c r="AH3853" s="179">
        <f t="shared" ca="1" si="240"/>
        <v>0</v>
      </c>
    </row>
    <row r="3854" spans="2:34" ht="15.75" x14ac:dyDescent="0.25">
      <c r="B3854">
        <f t="shared" ref="B3854:B3917" ca="1" si="241">IF($Y$2=1,(ROW()-12),"")</f>
        <v>3842</v>
      </c>
      <c r="C3854" t="str">
        <f ca="1">IFERROR(VLOOKUP(B3854,'SKT LİSTESİ'!F:F,1,0),"")</f>
        <v/>
      </c>
      <c r="E3854" s="128" t="str">
        <f ca="1">IFERROR(IF($C3854="","",VLOOKUP(FİLTRE!$C3854,'SKT LİSTESİ'!$F:$S,5,0)),"")</f>
        <v/>
      </c>
      <c r="F3854" s="129" t="str">
        <f ca="1">IFERROR(IF($C3854="","",VLOOKUP(FİLTRE!$C3854,'SKT LİSTESİ'!$F:$S,7,0)),"")</f>
        <v/>
      </c>
      <c r="G3854" s="130" t="str">
        <f ca="1">IFERROR(IF($C3854="","",VLOOKUP(FİLTRE!$C3854,'SKT LİSTESİ'!$F:$S,8,0)),"")</f>
        <v/>
      </c>
      <c r="H3854" s="131" t="str">
        <f ca="1">IF(E3854="","",IF($C3854="","",VLOOKUP(FİLTRE!$C3854,'SKT LİSTESİ'!$F:$S,9,0)))</f>
        <v/>
      </c>
      <c r="I3854" s="132" t="str">
        <f ca="1">IFERROR(IF($C3854="","",VLOOKUP(FİLTRE!$C3854,'SKT LİSTESİ'!$F:$S,10,0)),"")</f>
        <v/>
      </c>
      <c r="J3854" s="133" t="str">
        <f ca="1">IFERROR(IF($C3854="","",VLOOKUP(FİLTRE!$C3854,'SKT LİSTESİ'!$F:$S,11,0)),"")</f>
        <v/>
      </c>
      <c r="K3854" s="134" t="str">
        <f ca="1">IFERROR(IF($C3854="","",VLOOKUP(FİLTRE!$C3854,'SKT LİSTESİ'!$F:$S,12,0)),"")</f>
        <v/>
      </c>
      <c r="L3854" s="134" t="str">
        <f ca="1">IFERROR(IF($C3854="","",VLOOKUP(FİLTRE!$C3854,'SKT LİSTESİ'!$F:$S,13,0)),"")</f>
        <v/>
      </c>
      <c r="M3854" s="135" t="str">
        <f ca="1">IFERROR(IF($C3854="","",VLOOKUP(FİLTRE!$C3854,'SKT LİSTESİ'!$F:$AJ,14,0)),"")</f>
        <v/>
      </c>
      <c r="N3854" s="31" t="str">
        <f ca="1">IFERROR(IF($C3854="","",VLOOKUP(FİLTRE!$C3854,'SKT LİSTESİ'!$F:$AJ,22,0)),"")</f>
        <v/>
      </c>
      <c r="O3854" s="136" t="str">
        <f ca="1">IFERROR(IF($C3854="","",VLOOKUP(FİLTRE!$C3854,'SKT LİSTESİ'!$F:$AJ,23,0)),"")</f>
        <v/>
      </c>
      <c r="P3854" s="31"/>
      <c r="Q3854" s="31"/>
      <c r="R3854" s="137" t="str">
        <f ca="1">(IFERROR(IF($C3854="","",VLOOKUP(FİLTRE!$C3854,'SKT LİSTESİ'!$F:$AJ,15,0)),""))</f>
        <v/>
      </c>
      <c r="S3854" s="138" t="str">
        <f ca="1">IFERROR(IF($C3854="","",VLOOKUP(FİLTRE!$C3854,'SKT LİSTESİ'!$F:$AJ,16,0)),"")</f>
        <v/>
      </c>
      <c r="AF3854" s="179" t="str">
        <f t="shared" ref="AF3854:AF3917" ca="1" si="242">IF(E3854&lt;&gt;"SAYIM",K3854,
(IF(AND(E3854="SAYIM",R3854=0),0,(COUNTIFS(E:E,"SAYIM",F:F,F3854,R:R,"&gt;"&amp;0)))))</f>
        <v/>
      </c>
      <c r="AG3854" s="179">
        <f t="shared" ref="AG3854:AG3917" ca="1" si="243">IF(E3854="SAYIM",(IFERROR(R3854/AF3854,0)),0)</f>
        <v>0</v>
      </c>
      <c r="AH3854" s="179">
        <f t="shared" ref="AH3854:AH3917" ca="1" si="244">IF(E3854="SAYIM",(IFERROR(S3854/AF3854,0)),0)</f>
        <v>0</v>
      </c>
    </row>
    <row r="3855" spans="2:34" ht="15.75" x14ac:dyDescent="0.25">
      <c r="B3855">
        <f t="shared" ca="1" si="241"/>
        <v>3843</v>
      </c>
      <c r="C3855" t="str">
        <f ca="1">IFERROR(VLOOKUP(B3855,'SKT LİSTESİ'!F:F,1,0),"")</f>
        <v/>
      </c>
      <c r="E3855" s="128" t="str">
        <f ca="1">IFERROR(IF($C3855="","",VLOOKUP(FİLTRE!$C3855,'SKT LİSTESİ'!$F:$S,5,0)),"")</f>
        <v/>
      </c>
      <c r="F3855" s="129" t="str">
        <f ca="1">IFERROR(IF($C3855="","",VLOOKUP(FİLTRE!$C3855,'SKT LİSTESİ'!$F:$S,7,0)),"")</f>
        <v/>
      </c>
      <c r="G3855" s="130" t="str">
        <f ca="1">IFERROR(IF($C3855="","",VLOOKUP(FİLTRE!$C3855,'SKT LİSTESİ'!$F:$S,8,0)),"")</f>
        <v/>
      </c>
      <c r="H3855" s="131" t="str">
        <f ca="1">IF(E3855="","",IF($C3855="","",VLOOKUP(FİLTRE!$C3855,'SKT LİSTESİ'!$F:$S,9,0)))</f>
        <v/>
      </c>
      <c r="I3855" s="132" t="str">
        <f ca="1">IFERROR(IF($C3855="","",VLOOKUP(FİLTRE!$C3855,'SKT LİSTESİ'!$F:$S,10,0)),"")</f>
        <v/>
      </c>
      <c r="J3855" s="133" t="str">
        <f ca="1">IFERROR(IF($C3855="","",VLOOKUP(FİLTRE!$C3855,'SKT LİSTESİ'!$F:$S,11,0)),"")</f>
        <v/>
      </c>
      <c r="K3855" s="134" t="str">
        <f ca="1">IFERROR(IF($C3855="","",VLOOKUP(FİLTRE!$C3855,'SKT LİSTESİ'!$F:$S,12,0)),"")</f>
        <v/>
      </c>
      <c r="L3855" s="134" t="str">
        <f ca="1">IFERROR(IF($C3855="","",VLOOKUP(FİLTRE!$C3855,'SKT LİSTESİ'!$F:$S,13,0)),"")</f>
        <v/>
      </c>
      <c r="M3855" s="135" t="str">
        <f ca="1">IFERROR(IF($C3855="","",VLOOKUP(FİLTRE!$C3855,'SKT LİSTESİ'!$F:$AJ,14,0)),"")</f>
        <v/>
      </c>
      <c r="N3855" s="31" t="str">
        <f ca="1">IFERROR(IF($C3855="","",VLOOKUP(FİLTRE!$C3855,'SKT LİSTESİ'!$F:$AJ,22,0)),"")</f>
        <v/>
      </c>
      <c r="O3855" s="136" t="str">
        <f ca="1">IFERROR(IF($C3855="","",VLOOKUP(FİLTRE!$C3855,'SKT LİSTESİ'!$F:$AJ,23,0)),"")</f>
        <v/>
      </c>
      <c r="P3855" s="31"/>
      <c r="Q3855" s="31"/>
      <c r="R3855" s="137" t="str">
        <f ca="1">(IFERROR(IF($C3855="","",VLOOKUP(FİLTRE!$C3855,'SKT LİSTESİ'!$F:$AJ,15,0)),""))</f>
        <v/>
      </c>
      <c r="S3855" s="138" t="str">
        <f ca="1">IFERROR(IF($C3855="","",VLOOKUP(FİLTRE!$C3855,'SKT LİSTESİ'!$F:$AJ,16,0)),"")</f>
        <v/>
      </c>
      <c r="AF3855" s="179" t="str">
        <f t="shared" ca="1" si="242"/>
        <v/>
      </c>
      <c r="AG3855" s="179">
        <f t="shared" ca="1" si="243"/>
        <v>0</v>
      </c>
      <c r="AH3855" s="179">
        <f t="shared" ca="1" si="244"/>
        <v>0</v>
      </c>
    </row>
    <row r="3856" spans="2:34" ht="15.75" x14ac:dyDescent="0.25">
      <c r="B3856">
        <f t="shared" ca="1" si="241"/>
        <v>3844</v>
      </c>
      <c r="C3856" t="str">
        <f ca="1">IFERROR(VLOOKUP(B3856,'SKT LİSTESİ'!F:F,1,0),"")</f>
        <v/>
      </c>
      <c r="E3856" s="128" t="str">
        <f ca="1">IFERROR(IF($C3856="","",VLOOKUP(FİLTRE!$C3856,'SKT LİSTESİ'!$F:$S,5,0)),"")</f>
        <v/>
      </c>
      <c r="F3856" s="129" t="str">
        <f ca="1">IFERROR(IF($C3856="","",VLOOKUP(FİLTRE!$C3856,'SKT LİSTESİ'!$F:$S,7,0)),"")</f>
        <v/>
      </c>
      <c r="G3856" s="130" t="str">
        <f ca="1">IFERROR(IF($C3856="","",VLOOKUP(FİLTRE!$C3856,'SKT LİSTESİ'!$F:$S,8,0)),"")</f>
        <v/>
      </c>
      <c r="H3856" s="131" t="str">
        <f ca="1">IF(E3856="","",IF($C3856="","",VLOOKUP(FİLTRE!$C3856,'SKT LİSTESİ'!$F:$S,9,0)))</f>
        <v/>
      </c>
      <c r="I3856" s="132" t="str">
        <f ca="1">IFERROR(IF($C3856="","",VLOOKUP(FİLTRE!$C3856,'SKT LİSTESİ'!$F:$S,10,0)),"")</f>
        <v/>
      </c>
      <c r="J3856" s="133" t="str">
        <f ca="1">IFERROR(IF($C3856="","",VLOOKUP(FİLTRE!$C3856,'SKT LİSTESİ'!$F:$S,11,0)),"")</f>
        <v/>
      </c>
      <c r="K3856" s="134" t="str">
        <f ca="1">IFERROR(IF($C3856="","",VLOOKUP(FİLTRE!$C3856,'SKT LİSTESİ'!$F:$S,12,0)),"")</f>
        <v/>
      </c>
      <c r="L3856" s="134" t="str">
        <f ca="1">IFERROR(IF($C3856="","",VLOOKUP(FİLTRE!$C3856,'SKT LİSTESİ'!$F:$S,13,0)),"")</f>
        <v/>
      </c>
      <c r="M3856" s="135" t="str">
        <f ca="1">IFERROR(IF($C3856="","",VLOOKUP(FİLTRE!$C3856,'SKT LİSTESİ'!$F:$AJ,14,0)),"")</f>
        <v/>
      </c>
      <c r="N3856" s="31" t="str">
        <f ca="1">IFERROR(IF($C3856="","",VLOOKUP(FİLTRE!$C3856,'SKT LİSTESİ'!$F:$AJ,22,0)),"")</f>
        <v/>
      </c>
      <c r="O3856" s="136" t="str">
        <f ca="1">IFERROR(IF($C3856="","",VLOOKUP(FİLTRE!$C3856,'SKT LİSTESİ'!$F:$AJ,23,0)),"")</f>
        <v/>
      </c>
      <c r="P3856" s="31"/>
      <c r="Q3856" s="31"/>
      <c r="R3856" s="137" t="str">
        <f ca="1">(IFERROR(IF($C3856="","",VLOOKUP(FİLTRE!$C3856,'SKT LİSTESİ'!$F:$AJ,15,0)),""))</f>
        <v/>
      </c>
      <c r="S3856" s="138" t="str">
        <f ca="1">IFERROR(IF($C3856="","",VLOOKUP(FİLTRE!$C3856,'SKT LİSTESİ'!$F:$AJ,16,0)),"")</f>
        <v/>
      </c>
      <c r="AF3856" s="179" t="str">
        <f t="shared" ca="1" si="242"/>
        <v/>
      </c>
      <c r="AG3856" s="179">
        <f t="shared" ca="1" si="243"/>
        <v>0</v>
      </c>
      <c r="AH3856" s="179">
        <f t="shared" ca="1" si="244"/>
        <v>0</v>
      </c>
    </row>
    <row r="3857" spans="2:34" ht="15.75" x14ac:dyDescent="0.25">
      <c r="B3857">
        <f t="shared" ca="1" si="241"/>
        <v>3845</v>
      </c>
      <c r="C3857" t="str">
        <f ca="1">IFERROR(VLOOKUP(B3857,'SKT LİSTESİ'!F:F,1,0),"")</f>
        <v/>
      </c>
      <c r="E3857" s="128" t="str">
        <f ca="1">IFERROR(IF($C3857="","",VLOOKUP(FİLTRE!$C3857,'SKT LİSTESİ'!$F:$S,5,0)),"")</f>
        <v/>
      </c>
      <c r="F3857" s="129" t="str">
        <f ca="1">IFERROR(IF($C3857="","",VLOOKUP(FİLTRE!$C3857,'SKT LİSTESİ'!$F:$S,7,0)),"")</f>
        <v/>
      </c>
      <c r="G3857" s="130" t="str">
        <f ca="1">IFERROR(IF($C3857="","",VLOOKUP(FİLTRE!$C3857,'SKT LİSTESİ'!$F:$S,8,0)),"")</f>
        <v/>
      </c>
      <c r="H3857" s="131" t="str">
        <f ca="1">IF(E3857="","",IF($C3857="","",VLOOKUP(FİLTRE!$C3857,'SKT LİSTESİ'!$F:$S,9,0)))</f>
        <v/>
      </c>
      <c r="I3857" s="132" t="str">
        <f ca="1">IFERROR(IF($C3857="","",VLOOKUP(FİLTRE!$C3857,'SKT LİSTESİ'!$F:$S,10,0)),"")</f>
        <v/>
      </c>
      <c r="J3857" s="133" t="str">
        <f ca="1">IFERROR(IF($C3857="","",VLOOKUP(FİLTRE!$C3857,'SKT LİSTESİ'!$F:$S,11,0)),"")</f>
        <v/>
      </c>
      <c r="K3857" s="134" t="str">
        <f ca="1">IFERROR(IF($C3857="","",VLOOKUP(FİLTRE!$C3857,'SKT LİSTESİ'!$F:$S,12,0)),"")</f>
        <v/>
      </c>
      <c r="L3857" s="134" t="str">
        <f ca="1">IFERROR(IF($C3857="","",VLOOKUP(FİLTRE!$C3857,'SKT LİSTESİ'!$F:$S,13,0)),"")</f>
        <v/>
      </c>
      <c r="M3857" s="135" t="str">
        <f ca="1">IFERROR(IF($C3857="","",VLOOKUP(FİLTRE!$C3857,'SKT LİSTESİ'!$F:$AJ,14,0)),"")</f>
        <v/>
      </c>
      <c r="N3857" s="31" t="str">
        <f ca="1">IFERROR(IF($C3857="","",VLOOKUP(FİLTRE!$C3857,'SKT LİSTESİ'!$F:$AJ,22,0)),"")</f>
        <v/>
      </c>
      <c r="O3857" s="136" t="str">
        <f ca="1">IFERROR(IF($C3857="","",VLOOKUP(FİLTRE!$C3857,'SKT LİSTESİ'!$F:$AJ,23,0)),"")</f>
        <v/>
      </c>
      <c r="P3857" s="31"/>
      <c r="Q3857" s="31"/>
      <c r="R3857" s="137" t="str">
        <f ca="1">(IFERROR(IF($C3857="","",VLOOKUP(FİLTRE!$C3857,'SKT LİSTESİ'!$F:$AJ,15,0)),""))</f>
        <v/>
      </c>
      <c r="S3857" s="138" t="str">
        <f ca="1">IFERROR(IF($C3857="","",VLOOKUP(FİLTRE!$C3857,'SKT LİSTESİ'!$F:$AJ,16,0)),"")</f>
        <v/>
      </c>
      <c r="AF3857" s="179" t="str">
        <f t="shared" ca="1" si="242"/>
        <v/>
      </c>
      <c r="AG3857" s="179">
        <f t="shared" ca="1" si="243"/>
        <v>0</v>
      </c>
      <c r="AH3857" s="179">
        <f t="shared" ca="1" si="244"/>
        <v>0</v>
      </c>
    </row>
    <row r="3858" spans="2:34" ht="15.75" x14ac:dyDescent="0.25">
      <c r="B3858">
        <f t="shared" ca="1" si="241"/>
        <v>3846</v>
      </c>
      <c r="C3858" t="str">
        <f ca="1">IFERROR(VLOOKUP(B3858,'SKT LİSTESİ'!F:F,1,0),"")</f>
        <v/>
      </c>
      <c r="E3858" s="128" t="str">
        <f ca="1">IFERROR(IF($C3858="","",VLOOKUP(FİLTRE!$C3858,'SKT LİSTESİ'!$F:$S,5,0)),"")</f>
        <v/>
      </c>
      <c r="F3858" s="129" t="str">
        <f ca="1">IFERROR(IF($C3858="","",VLOOKUP(FİLTRE!$C3858,'SKT LİSTESİ'!$F:$S,7,0)),"")</f>
        <v/>
      </c>
      <c r="G3858" s="130" t="str">
        <f ca="1">IFERROR(IF($C3858="","",VLOOKUP(FİLTRE!$C3858,'SKT LİSTESİ'!$F:$S,8,0)),"")</f>
        <v/>
      </c>
      <c r="H3858" s="131" t="str">
        <f ca="1">IF(E3858="","",IF($C3858="","",VLOOKUP(FİLTRE!$C3858,'SKT LİSTESİ'!$F:$S,9,0)))</f>
        <v/>
      </c>
      <c r="I3858" s="132" t="str">
        <f ca="1">IFERROR(IF($C3858="","",VLOOKUP(FİLTRE!$C3858,'SKT LİSTESİ'!$F:$S,10,0)),"")</f>
        <v/>
      </c>
      <c r="J3858" s="133" t="str">
        <f ca="1">IFERROR(IF($C3858="","",VLOOKUP(FİLTRE!$C3858,'SKT LİSTESİ'!$F:$S,11,0)),"")</f>
        <v/>
      </c>
      <c r="K3858" s="134" t="str">
        <f ca="1">IFERROR(IF($C3858="","",VLOOKUP(FİLTRE!$C3858,'SKT LİSTESİ'!$F:$S,12,0)),"")</f>
        <v/>
      </c>
      <c r="L3858" s="134" t="str">
        <f ca="1">IFERROR(IF($C3858="","",VLOOKUP(FİLTRE!$C3858,'SKT LİSTESİ'!$F:$S,13,0)),"")</f>
        <v/>
      </c>
      <c r="M3858" s="135" t="str">
        <f ca="1">IFERROR(IF($C3858="","",VLOOKUP(FİLTRE!$C3858,'SKT LİSTESİ'!$F:$AJ,14,0)),"")</f>
        <v/>
      </c>
      <c r="N3858" s="31" t="str">
        <f ca="1">IFERROR(IF($C3858="","",VLOOKUP(FİLTRE!$C3858,'SKT LİSTESİ'!$F:$AJ,22,0)),"")</f>
        <v/>
      </c>
      <c r="O3858" s="136" t="str">
        <f ca="1">IFERROR(IF($C3858="","",VLOOKUP(FİLTRE!$C3858,'SKT LİSTESİ'!$F:$AJ,23,0)),"")</f>
        <v/>
      </c>
      <c r="P3858" s="31"/>
      <c r="Q3858" s="31"/>
      <c r="R3858" s="137" t="str">
        <f ca="1">(IFERROR(IF($C3858="","",VLOOKUP(FİLTRE!$C3858,'SKT LİSTESİ'!$F:$AJ,15,0)),""))</f>
        <v/>
      </c>
      <c r="S3858" s="138" t="str">
        <f ca="1">IFERROR(IF($C3858="","",VLOOKUP(FİLTRE!$C3858,'SKT LİSTESİ'!$F:$AJ,16,0)),"")</f>
        <v/>
      </c>
      <c r="AF3858" s="179" t="str">
        <f t="shared" ca="1" si="242"/>
        <v/>
      </c>
      <c r="AG3858" s="179">
        <f t="shared" ca="1" si="243"/>
        <v>0</v>
      </c>
      <c r="AH3858" s="179">
        <f t="shared" ca="1" si="244"/>
        <v>0</v>
      </c>
    </row>
    <row r="3859" spans="2:34" ht="15.75" x14ac:dyDescent="0.25">
      <c r="B3859">
        <f t="shared" ca="1" si="241"/>
        <v>3847</v>
      </c>
      <c r="C3859" t="str">
        <f ca="1">IFERROR(VLOOKUP(B3859,'SKT LİSTESİ'!F:F,1,0),"")</f>
        <v/>
      </c>
      <c r="E3859" s="128" t="str">
        <f ca="1">IFERROR(IF($C3859="","",VLOOKUP(FİLTRE!$C3859,'SKT LİSTESİ'!$F:$S,5,0)),"")</f>
        <v/>
      </c>
      <c r="F3859" s="129" t="str">
        <f ca="1">IFERROR(IF($C3859="","",VLOOKUP(FİLTRE!$C3859,'SKT LİSTESİ'!$F:$S,7,0)),"")</f>
        <v/>
      </c>
      <c r="G3859" s="130" t="str">
        <f ca="1">IFERROR(IF($C3859="","",VLOOKUP(FİLTRE!$C3859,'SKT LİSTESİ'!$F:$S,8,0)),"")</f>
        <v/>
      </c>
      <c r="H3859" s="131" t="str">
        <f ca="1">IF(E3859="","",IF($C3859="","",VLOOKUP(FİLTRE!$C3859,'SKT LİSTESİ'!$F:$S,9,0)))</f>
        <v/>
      </c>
      <c r="I3859" s="132" t="str">
        <f ca="1">IFERROR(IF($C3859="","",VLOOKUP(FİLTRE!$C3859,'SKT LİSTESİ'!$F:$S,10,0)),"")</f>
        <v/>
      </c>
      <c r="J3859" s="133" t="str">
        <f ca="1">IFERROR(IF($C3859="","",VLOOKUP(FİLTRE!$C3859,'SKT LİSTESİ'!$F:$S,11,0)),"")</f>
        <v/>
      </c>
      <c r="K3859" s="134" t="str">
        <f ca="1">IFERROR(IF($C3859="","",VLOOKUP(FİLTRE!$C3859,'SKT LİSTESİ'!$F:$S,12,0)),"")</f>
        <v/>
      </c>
      <c r="L3859" s="134" t="str">
        <f ca="1">IFERROR(IF($C3859="","",VLOOKUP(FİLTRE!$C3859,'SKT LİSTESİ'!$F:$S,13,0)),"")</f>
        <v/>
      </c>
      <c r="M3859" s="135" t="str">
        <f ca="1">IFERROR(IF($C3859="","",VLOOKUP(FİLTRE!$C3859,'SKT LİSTESİ'!$F:$AJ,14,0)),"")</f>
        <v/>
      </c>
      <c r="N3859" s="31" t="str">
        <f ca="1">IFERROR(IF($C3859="","",VLOOKUP(FİLTRE!$C3859,'SKT LİSTESİ'!$F:$AJ,22,0)),"")</f>
        <v/>
      </c>
      <c r="O3859" s="136" t="str">
        <f ca="1">IFERROR(IF($C3859="","",VLOOKUP(FİLTRE!$C3859,'SKT LİSTESİ'!$F:$AJ,23,0)),"")</f>
        <v/>
      </c>
      <c r="P3859" s="31"/>
      <c r="Q3859" s="31"/>
      <c r="R3859" s="137" t="str">
        <f ca="1">(IFERROR(IF($C3859="","",VLOOKUP(FİLTRE!$C3859,'SKT LİSTESİ'!$F:$AJ,15,0)),""))</f>
        <v/>
      </c>
      <c r="S3859" s="138" t="str">
        <f ca="1">IFERROR(IF($C3859="","",VLOOKUP(FİLTRE!$C3859,'SKT LİSTESİ'!$F:$AJ,16,0)),"")</f>
        <v/>
      </c>
      <c r="AF3859" s="179" t="str">
        <f t="shared" ca="1" si="242"/>
        <v/>
      </c>
      <c r="AG3859" s="179">
        <f t="shared" ca="1" si="243"/>
        <v>0</v>
      </c>
      <c r="AH3859" s="179">
        <f t="shared" ca="1" si="244"/>
        <v>0</v>
      </c>
    </row>
    <row r="3860" spans="2:34" ht="15.75" x14ac:dyDescent="0.25">
      <c r="B3860">
        <f t="shared" ca="1" si="241"/>
        <v>3848</v>
      </c>
      <c r="C3860" t="str">
        <f ca="1">IFERROR(VLOOKUP(B3860,'SKT LİSTESİ'!F:F,1,0),"")</f>
        <v/>
      </c>
      <c r="E3860" s="128" t="str">
        <f ca="1">IFERROR(IF($C3860="","",VLOOKUP(FİLTRE!$C3860,'SKT LİSTESİ'!$F:$S,5,0)),"")</f>
        <v/>
      </c>
      <c r="F3860" s="129" t="str">
        <f ca="1">IFERROR(IF($C3860="","",VLOOKUP(FİLTRE!$C3860,'SKT LİSTESİ'!$F:$S,7,0)),"")</f>
        <v/>
      </c>
      <c r="G3860" s="130" t="str">
        <f ca="1">IFERROR(IF($C3860="","",VLOOKUP(FİLTRE!$C3860,'SKT LİSTESİ'!$F:$S,8,0)),"")</f>
        <v/>
      </c>
      <c r="H3860" s="131" t="str">
        <f ca="1">IF(E3860="","",IF($C3860="","",VLOOKUP(FİLTRE!$C3860,'SKT LİSTESİ'!$F:$S,9,0)))</f>
        <v/>
      </c>
      <c r="I3860" s="132" t="str">
        <f ca="1">IFERROR(IF($C3860="","",VLOOKUP(FİLTRE!$C3860,'SKT LİSTESİ'!$F:$S,10,0)),"")</f>
        <v/>
      </c>
      <c r="J3860" s="133" t="str">
        <f ca="1">IFERROR(IF($C3860="","",VLOOKUP(FİLTRE!$C3860,'SKT LİSTESİ'!$F:$S,11,0)),"")</f>
        <v/>
      </c>
      <c r="K3860" s="134" t="str">
        <f ca="1">IFERROR(IF($C3860="","",VLOOKUP(FİLTRE!$C3860,'SKT LİSTESİ'!$F:$S,12,0)),"")</f>
        <v/>
      </c>
      <c r="L3860" s="134" t="str">
        <f ca="1">IFERROR(IF($C3860="","",VLOOKUP(FİLTRE!$C3860,'SKT LİSTESİ'!$F:$S,13,0)),"")</f>
        <v/>
      </c>
      <c r="M3860" s="135" t="str">
        <f ca="1">IFERROR(IF($C3860="","",VLOOKUP(FİLTRE!$C3860,'SKT LİSTESİ'!$F:$AJ,14,0)),"")</f>
        <v/>
      </c>
      <c r="N3860" s="31" t="str">
        <f ca="1">IFERROR(IF($C3860="","",VLOOKUP(FİLTRE!$C3860,'SKT LİSTESİ'!$F:$AJ,22,0)),"")</f>
        <v/>
      </c>
      <c r="O3860" s="136" t="str">
        <f ca="1">IFERROR(IF($C3860="","",VLOOKUP(FİLTRE!$C3860,'SKT LİSTESİ'!$F:$AJ,23,0)),"")</f>
        <v/>
      </c>
      <c r="P3860" s="31"/>
      <c r="Q3860" s="31"/>
      <c r="R3860" s="137" t="str">
        <f ca="1">(IFERROR(IF($C3860="","",VLOOKUP(FİLTRE!$C3860,'SKT LİSTESİ'!$F:$AJ,15,0)),""))</f>
        <v/>
      </c>
      <c r="S3860" s="138" t="str">
        <f ca="1">IFERROR(IF($C3860="","",VLOOKUP(FİLTRE!$C3860,'SKT LİSTESİ'!$F:$AJ,16,0)),"")</f>
        <v/>
      </c>
      <c r="AF3860" s="179" t="str">
        <f t="shared" ca="1" si="242"/>
        <v/>
      </c>
      <c r="AG3860" s="179">
        <f t="shared" ca="1" si="243"/>
        <v>0</v>
      </c>
      <c r="AH3860" s="179">
        <f t="shared" ca="1" si="244"/>
        <v>0</v>
      </c>
    </row>
    <row r="3861" spans="2:34" ht="15.75" x14ac:dyDescent="0.25">
      <c r="B3861">
        <f t="shared" ca="1" si="241"/>
        <v>3849</v>
      </c>
      <c r="C3861" t="str">
        <f ca="1">IFERROR(VLOOKUP(B3861,'SKT LİSTESİ'!F:F,1,0),"")</f>
        <v/>
      </c>
      <c r="E3861" s="128" t="str">
        <f ca="1">IFERROR(IF($C3861="","",VLOOKUP(FİLTRE!$C3861,'SKT LİSTESİ'!$F:$S,5,0)),"")</f>
        <v/>
      </c>
      <c r="F3861" s="129" t="str">
        <f ca="1">IFERROR(IF($C3861="","",VLOOKUP(FİLTRE!$C3861,'SKT LİSTESİ'!$F:$S,7,0)),"")</f>
        <v/>
      </c>
      <c r="G3861" s="130" t="str">
        <f ca="1">IFERROR(IF($C3861="","",VLOOKUP(FİLTRE!$C3861,'SKT LİSTESİ'!$F:$S,8,0)),"")</f>
        <v/>
      </c>
      <c r="H3861" s="131" t="str">
        <f ca="1">IF(E3861="","",IF($C3861="","",VLOOKUP(FİLTRE!$C3861,'SKT LİSTESİ'!$F:$S,9,0)))</f>
        <v/>
      </c>
      <c r="I3861" s="132" t="str">
        <f ca="1">IFERROR(IF($C3861="","",VLOOKUP(FİLTRE!$C3861,'SKT LİSTESİ'!$F:$S,10,0)),"")</f>
        <v/>
      </c>
      <c r="J3861" s="133" t="str">
        <f ca="1">IFERROR(IF($C3861="","",VLOOKUP(FİLTRE!$C3861,'SKT LİSTESİ'!$F:$S,11,0)),"")</f>
        <v/>
      </c>
      <c r="K3861" s="134" t="str">
        <f ca="1">IFERROR(IF($C3861="","",VLOOKUP(FİLTRE!$C3861,'SKT LİSTESİ'!$F:$S,12,0)),"")</f>
        <v/>
      </c>
      <c r="L3861" s="134" t="str">
        <f ca="1">IFERROR(IF($C3861="","",VLOOKUP(FİLTRE!$C3861,'SKT LİSTESİ'!$F:$S,13,0)),"")</f>
        <v/>
      </c>
      <c r="M3861" s="135" t="str">
        <f ca="1">IFERROR(IF($C3861="","",VLOOKUP(FİLTRE!$C3861,'SKT LİSTESİ'!$F:$AJ,14,0)),"")</f>
        <v/>
      </c>
      <c r="N3861" s="31" t="str">
        <f ca="1">IFERROR(IF($C3861="","",VLOOKUP(FİLTRE!$C3861,'SKT LİSTESİ'!$F:$AJ,22,0)),"")</f>
        <v/>
      </c>
      <c r="O3861" s="136" t="str">
        <f ca="1">IFERROR(IF($C3861="","",VLOOKUP(FİLTRE!$C3861,'SKT LİSTESİ'!$F:$AJ,23,0)),"")</f>
        <v/>
      </c>
      <c r="P3861" s="31"/>
      <c r="Q3861" s="31"/>
      <c r="R3861" s="137" t="str">
        <f ca="1">(IFERROR(IF($C3861="","",VLOOKUP(FİLTRE!$C3861,'SKT LİSTESİ'!$F:$AJ,15,0)),""))</f>
        <v/>
      </c>
      <c r="S3861" s="138" t="str">
        <f ca="1">IFERROR(IF($C3861="","",VLOOKUP(FİLTRE!$C3861,'SKT LİSTESİ'!$F:$AJ,16,0)),"")</f>
        <v/>
      </c>
      <c r="AF3861" s="179" t="str">
        <f t="shared" ca="1" si="242"/>
        <v/>
      </c>
      <c r="AG3861" s="179">
        <f t="shared" ca="1" si="243"/>
        <v>0</v>
      </c>
      <c r="AH3861" s="179">
        <f t="shared" ca="1" si="244"/>
        <v>0</v>
      </c>
    </row>
    <row r="3862" spans="2:34" ht="15.75" x14ac:dyDescent="0.25">
      <c r="B3862">
        <f t="shared" ca="1" si="241"/>
        <v>3850</v>
      </c>
      <c r="C3862" t="str">
        <f ca="1">IFERROR(VLOOKUP(B3862,'SKT LİSTESİ'!F:F,1,0),"")</f>
        <v/>
      </c>
      <c r="E3862" s="128" t="str">
        <f ca="1">IFERROR(IF($C3862="","",VLOOKUP(FİLTRE!$C3862,'SKT LİSTESİ'!$F:$S,5,0)),"")</f>
        <v/>
      </c>
      <c r="F3862" s="129" t="str">
        <f ca="1">IFERROR(IF($C3862="","",VLOOKUP(FİLTRE!$C3862,'SKT LİSTESİ'!$F:$S,7,0)),"")</f>
        <v/>
      </c>
      <c r="G3862" s="130" t="str">
        <f ca="1">IFERROR(IF($C3862="","",VLOOKUP(FİLTRE!$C3862,'SKT LİSTESİ'!$F:$S,8,0)),"")</f>
        <v/>
      </c>
      <c r="H3862" s="131" t="str">
        <f ca="1">IF(E3862="","",IF($C3862="","",VLOOKUP(FİLTRE!$C3862,'SKT LİSTESİ'!$F:$S,9,0)))</f>
        <v/>
      </c>
      <c r="I3862" s="132" t="str">
        <f ca="1">IFERROR(IF($C3862="","",VLOOKUP(FİLTRE!$C3862,'SKT LİSTESİ'!$F:$S,10,0)),"")</f>
        <v/>
      </c>
      <c r="J3862" s="133" t="str">
        <f ca="1">IFERROR(IF($C3862="","",VLOOKUP(FİLTRE!$C3862,'SKT LİSTESİ'!$F:$S,11,0)),"")</f>
        <v/>
      </c>
      <c r="K3862" s="134" t="str">
        <f ca="1">IFERROR(IF($C3862="","",VLOOKUP(FİLTRE!$C3862,'SKT LİSTESİ'!$F:$S,12,0)),"")</f>
        <v/>
      </c>
      <c r="L3862" s="134" t="str">
        <f ca="1">IFERROR(IF($C3862="","",VLOOKUP(FİLTRE!$C3862,'SKT LİSTESİ'!$F:$S,13,0)),"")</f>
        <v/>
      </c>
      <c r="M3862" s="135" t="str">
        <f ca="1">IFERROR(IF($C3862="","",VLOOKUP(FİLTRE!$C3862,'SKT LİSTESİ'!$F:$AJ,14,0)),"")</f>
        <v/>
      </c>
      <c r="N3862" s="31" t="str">
        <f ca="1">IFERROR(IF($C3862="","",VLOOKUP(FİLTRE!$C3862,'SKT LİSTESİ'!$F:$AJ,22,0)),"")</f>
        <v/>
      </c>
      <c r="O3862" s="136" t="str">
        <f ca="1">IFERROR(IF($C3862="","",VLOOKUP(FİLTRE!$C3862,'SKT LİSTESİ'!$F:$AJ,23,0)),"")</f>
        <v/>
      </c>
      <c r="P3862" s="31"/>
      <c r="Q3862" s="31"/>
      <c r="R3862" s="137" t="str">
        <f ca="1">(IFERROR(IF($C3862="","",VLOOKUP(FİLTRE!$C3862,'SKT LİSTESİ'!$F:$AJ,15,0)),""))</f>
        <v/>
      </c>
      <c r="S3862" s="138" t="str">
        <f ca="1">IFERROR(IF($C3862="","",VLOOKUP(FİLTRE!$C3862,'SKT LİSTESİ'!$F:$AJ,16,0)),"")</f>
        <v/>
      </c>
      <c r="AF3862" s="179" t="str">
        <f t="shared" ca="1" si="242"/>
        <v/>
      </c>
      <c r="AG3862" s="179">
        <f t="shared" ca="1" si="243"/>
        <v>0</v>
      </c>
      <c r="AH3862" s="179">
        <f t="shared" ca="1" si="244"/>
        <v>0</v>
      </c>
    </row>
    <row r="3863" spans="2:34" ht="15.75" x14ac:dyDescent="0.25">
      <c r="B3863">
        <f t="shared" ca="1" si="241"/>
        <v>3851</v>
      </c>
      <c r="C3863" t="str">
        <f ca="1">IFERROR(VLOOKUP(B3863,'SKT LİSTESİ'!F:F,1,0),"")</f>
        <v/>
      </c>
      <c r="E3863" s="128" t="str">
        <f ca="1">IFERROR(IF($C3863="","",VLOOKUP(FİLTRE!$C3863,'SKT LİSTESİ'!$F:$S,5,0)),"")</f>
        <v/>
      </c>
      <c r="F3863" s="129" t="str">
        <f ca="1">IFERROR(IF($C3863="","",VLOOKUP(FİLTRE!$C3863,'SKT LİSTESİ'!$F:$S,7,0)),"")</f>
        <v/>
      </c>
      <c r="G3863" s="130" t="str">
        <f ca="1">IFERROR(IF($C3863="","",VLOOKUP(FİLTRE!$C3863,'SKT LİSTESİ'!$F:$S,8,0)),"")</f>
        <v/>
      </c>
      <c r="H3863" s="131" t="str">
        <f ca="1">IF(E3863="","",IF($C3863="","",VLOOKUP(FİLTRE!$C3863,'SKT LİSTESİ'!$F:$S,9,0)))</f>
        <v/>
      </c>
      <c r="I3863" s="132" t="str">
        <f ca="1">IFERROR(IF($C3863="","",VLOOKUP(FİLTRE!$C3863,'SKT LİSTESİ'!$F:$S,10,0)),"")</f>
        <v/>
      </c>
      <c r="J3863" s="133" t="str">
        <f ca="1">IFERROR(IF($C3863="","",VLOOKUP(FİLTRE!$C3863,'SKT LİSTESİ'!$F:$S,11,0)),"")</f>
        <v/>
      </c>
      <c r="K3863" s="134" t="str">
        <f ca="1">IFERROR(IF($C3863="","",VLOOKUP(FİLTRE!$C3863,'SKT LİSTESİ'!$F:$S,12,0)),"")</f>
        <v/>
      </c>
      <c r="L3863" s="134" t="str">
        <f ca="1">IFERROR(IF($C3863="","",VLOOKUP(FİLTRE!$C3863,'SKT LİSTESİ'!$F:$S,13,0)),"")</f>
        <v/>
      </c>
      <c r="M3863" s="135" t="str">
        <f ca="1">IFERROR(IF($C3863="","",VLOOKUP(FİLTRE!$C3863,'SKT LİSTESİ'!$F:$AJ,14,0)),"")</f>
        <v/>
      </c>
      <c r="N3863" s="31" t="str">
        <f ca="1">IFERROR(IF($C3863="","",VLOOKUP(FİLTRE!$C3863,'SKT LİSTESİ'!$F:$AJ,22,0)),"")</f>
        <v/>
      </c>
      <c r="O3863" s="136" t="str">
        <f ca="1">IFERROR(IF($C3863="","",VLOOKUP(FİLTRE!$C3863,'SKT LİSTESİ'!$F:$AJ,23,0)),"")</f>
        <v/>
      </c>
      <c r="P3863" s="31"/>
      <c r="Q3863" s="31"/>
      <c r="R3863" s="137" t="str">
        <f ca="1">(IFERROR(IF($C3863="","",VLOOKUP(FİLTRE!$C3863,'SKT LİSTESİ'!$F:$AJ,15,0)),""))</f>
        <v/>
      </c>
      <c r="S3863" s="138" t="str">
        <f ca="1">IFERROR(IF($C3863="","",VLOOKUP(FİLTRE!$C3863,'SKT LİSTESİ'!$F:$AJ,16,0)),"")</f>
        <v/>
      </c>
      <c r="AF3863" s="179" t="str">
        <f t="shared" ca="1" si="242"/>
        <v/>
      </c>
      <c r="AG3863" s="179">
        <f t="shared" ca="1" si="243"/>
        <v>0</v>
      </c>
      <c r="AH3863" s="179">
        <f t="shared" ca="1" si="244"/>
        <v>0</v>
      </c>
    </row>
    <row r="3864" spans="2:34" ht="15.75" x14ac:dyDescent="0.25">
      <c r="B3864">
        <f t="shared" ca="1" si="241"/>
        <v>3852</v>
      </c>
      <c r="C3864" t="str">
        <f ca="1">IFERROR(VLOOKUP(B3864,'SKT LİSTESİ'!F:F,1,0),"")</f>
        <v/>
      </c>
      <c r="E3864" s="128" t="str">
        <f ca="1">IFERROR(IF($C3864="","",VLOOKUP(FİLTRE!$C3864,'SKT LİSTESİ'!$F:$S,5,0)),"")</f>
        <v/>
      </c>
      <c r="F3864" s="129" t="str">
        <f ca="1">IFERROR(IF($C3864="","",VLOOKUP(FİLTRE!$C3864,'SKT LİSTESİ'!$F:$S,7,0)),"")</f>
        <v/>
      </c>
      <c r="G3864" s="130" t="str">
        <f ca="1">IFERROR(IF($C3864="","",VLOOKUP(FİLTRE!$C3864,'SKT LİSTESİ'!$F:$S,8,0)),"")</f>
        <v/>
      </c>
      <c r="H3864" s="131" t="str">
        <f ca="1">IF(E3864="","",IF($C3864="","",VLOOKUP(FİLTRE!$C3864,'SKT LİSTESİ'!$F:$S,9,0)))</f>
        <v/>
      </c>
      <c r="I3864" s="132" t="str">
        <f ca="1">IFERROR(IF($C3864="","",VLOOKUP(FİLTRE!$C3864,'SKT LİSTESİ'!$F:$S,10,0)),"")</f>
        <v/>
      </c>
      <c r="J3864" s="133" t="str">
        <f ca="1">IFERROR(IF($C3864="","",VLOOKUP(FİLTRE!$C3864,'SKT LİSTESİ'!$F:$S,11,0)),"")</f>
        <v/>
      </c>
      <c r="K3864" s="134" t="str">
        <f ca="1">IFERROR(IF($C3864="","",VLOOKUP(FİLTRE!$C3864,'SKT LİSTESİ'!$F:$S,12,0)),"")</f>
        <v/>
      </c>
      <c r="L3864" s="134" t="str">
        <f ca="1">IFERROR(IF($C3864="","",VLOOKUP(FİLTRE!$C3864,'SKT LİSTESİ'!$F:$S,13,0)),"")</f>
        <v/>
      </c>
      <c r="M3864" s="135" t="str">
        <f ca="1">IFERROR(IF($C3864="","",VLOOKUP(FİLTRE!$C3864,'SKT LİSTESİ'!$F:$AJ,14,0)),"")</f>
        <v/>
      </c>
      <c r="N3864" s="31" t="str">
        <f ca="1">IFERROR(IF($C3864="","",VLOOKUP(FİLTRE!$C3864,'SKT LİSTESİ'!$F:$AJ,22,0)),"")</f>
        <v/>
      </c>
      <c r="O3864" s="136" t="str">
        <f ca="1">IFERROR(IF($C3864="","",VLOOKUP(FİLTRE!$C3864,'SKT LİSTESİ'!$F:$AJ,23,0)),"")</f>
        <v/>
      </c>
      <c r="P3864" s="31"/>
      <c r="Q3864" s="31"/>
      <c r="R3864" s="137" t="str">
        <f ca="1">(IFERROR(IF($C3864="","",VLOOKUP(FİLTRE!$C3864,'SKT LİSTESİ'!$F:$AJ,15,0)),""))</f>
        <v/>
      </c>
      <c r="S3864" s="138" t="str">
        <f ca="1">IFERROR(IF($C3864="","",VLOOKUP(FİLTRE!$C3864,'SKT LİSTESİ'!$F:$AJ,16,0)),"")</f>
        <v/>
      </c>
      <c r="AF3864" s="179" t="str">
        <f t="shared" ca="1" si="242"/>
        <v/>
      </c>
      <c r="AG3864" s="179">
        <f t="shared" ca="1" si="243"/>
        <v>0</v>
      </c>
      <c r="AH3864" s="179">
        <f t="shared" ca="1" si="244"/>
        <v>0</v>
      </c>
    </row>
    <row r="3865" spans="2:34" ht="15.75" x14ac:dyDescent="0.25">
      <c r="B3865">
        <f t="shared" ca="1" si="241"/>
        <v>3853</v>
      </c>
      <c r="C3865" t="str">
        <f ca="1">IFERROR(VLOOKUP(B3865,'SKT LİSTESİ'!F:F,1,0),"")</f>
        <v/>
      </c>
      <c r="E3865" s="128" t="str">
        <f ca="1">IFERROR(IF($C3865="","",VLOOKUP(FİLTRE!$C3865,'SKT LİSTESİ'!$F:$S,5,0)),"")</f>
        <v/>
      </c>
      <c r="F3865" s="129" t="str">
        <f ca="1">IFERROR(IF($C3865="","",VLOOKUP(FİLTRE!$C3865,'SKT LİSTESİ'!$F:$S,7,0)),"")</f>
        <v/>
      </c>
      <c r="G3865" s="130" t="str">
        <f ca="1">IFERROR(IF($C3865="","",VLOOKUP(FİLTRE!$C3865,'SKT LİSTESİ'!$F:$S,8,0)),"")</f>
        <v/>
      </c>
      <c r="H3865" s="131" t="str">
        <f ca="1">IF(E3865="","",IF($C3865="","",VLOOKUP(FİLTRE!$C3865,'SKT LİSTESİ'!$F:$S,9,0)))</f>
        <v/>
      </c>
      <c r="I3865" s="132" t="str">
        <f ca="1">IFERROR(IF($C3865="","",VLOOKUP(FİLTRE!$C3865,'SKT LİSTESİ'!$F:$S,10,0)),"")</f>
        <v/>
      </c>
      <c r="J3865" s="133" t="str">
        <f ca="1">IFERROR(IF($C3865="","",VLOOKUP(FİLTRE!$C3865,'SKT LİSTESİ'!$F:$S,11,0)),"")</f>
        <v/>
      </c>
      <c r="K3865" s="134" t="str">
        <f ca="1">IFERROR(IF($C3865="","",VLOOKUP(FİLTRE!$C3865,'SKT LİSTESİ'!$F:$S,12,0)),"")</f>
        <v/>
      </c>
      <c r="L3865" s="134" t="str">
        <f ca="1">IFERROR(IF($C3865="","",VLOOKUP(FİLTRE!$C3865,'SKT LİSTESİ'!$F:$S,13,0)),"")</f>
        <v/>
      </c>
      <c r="M3865" s="135" t="str">
        <f ca="1">IFERROR(IF($C3865="","",VLOOKUP(FİLTRE!$C3865,'SKT LİSTESİ'!$F:$AJ,14,0)),"")</f>
        <v/>
      </c>
      <c r="N3865" s="31" t="str">
        <f ca="1">IFERROR(IF($C3865="","",VLOOKUP(FİLTRE!$C3865,'SKT LİSTESİ'!$F:$AJ,22,0)),"")</f>
        <v/>
      </c>
      <c r="O3865" s="136" t="str">
        <f ca="1">IFERROR(IF($C3865="","",VLOOKUP(FİLTRE!$C3865,'SKT LİSTESİ'!$F:$AJ,23,0)),"")</f>
        <v/>
      </c>
      <c r="P3865" s="31"/>
      <c r="Q3865" s="31"/>
      <c r="R3865" s="137" t="str">
        <f ca="1">(IFERROR(IF($C3865="","",VLOOKUP(FİLTRE!$C3865,'SKT LİSTESİ'!$F:$AJ,15,0)),""))</f>
        <v/>
      </c>
      <c r="S3865" s="138" t="str">
        <f ca="1">IFERROR(IF($C3865="","",VLOOKUP(FİLTRE!$C3865,'SKT LİSTESİ'!$F:$AJ,16,0)),"")</f>
        <v/>
      </c>
      <c r="AF3865" s="179" t="str">
        <f t="shared" ca="1" si="242"/>
        <v/>
      </c>
      <c r="AG3865" s="179">
        <f t="shared" ca="1" si="243"/>
        <v>0</v>
      </c>
      <c r="AH3865" s="179">
        <f t="shared" ca="1" si="244"/>
        <v>0</v>
      </c>
    </row>
    <row r="3866" spans="2:34" ht="15.75" x14ac:dyDescent="0.25">
      <c r="B3866">
        <f t="shared" ca="1" si="241"/>
        <v>3854</v>
      </c>
      <c r="C3866" t="str">
        <f ca="1">IFERROR(VLOOKUP(B3866,'SKT LİSTESİ'!F:F,1,0),"")</f>
        <v/>
      </c>
      <c r="E3866" s="128" t="str">
        <f ca="1">IFERROR(IF($C3866="","",VLOOKUP(FİLTRE!$C3866,'SKT LİSTESİ'!$F:$S,5,0)),"")</f>
        <v/>
      </c>
      <c r="F3866" s="129" t="str">
        <f ca="1">IFERROR(IF($C3866="","",VLOOKUP(FİLTRE!$C3866,'SKT LİSTESİ'!$F:$S,7,0)),"")</f>
        <v/>
      </c>
      <c r="G3866" s="130" t="str">
        <f ca="1">IFERROR(IF($C3866="","",VLOOKUP(FİLTRE!$C3866,'SKT LİSTESİ'!$F:$S,8,0)),"")</f>
        <v/>
      </c>
      <c r="H3866" s="131" t="str">
        <f ca="1">IF(E3866="","",IF($C3866="","",VLOOKUP(FİLTRE!$C3866,'SKT LİSTESİ'!$F:$S,9,0)))</f>
        <v/>
      </c>
      <c r="I3866" s="132" t="str">
        <f ca="1">IFERROR(IF($C3866="","",VLOOKUP(FİLTRE!$C3866,'SKT LİSTESİ'!$F:$S,10,0)),"")</f>
        <v/>
      </c>
      <c r="J3866" s="133" t="str">
        <f ca="1">IFERROR(IF($C3866="","",VLOOKUP(FİLTRE!$C3866,'SKT LİSTESİ'!$F:$S,11,0)),"")</f>
        <v/>
      </c>
      <c r="K3866" s="134" t="str">
        <f ca="1">IFERROR(IF($C3866="","",VLOOKUP(FİLTRE!$C3866,'SKT LİSTESİ'!$F:$S,12,0)),"")</f>
        <v/>
      </c>
      <c r="L3866" s="134" t="str">
        <f ca="1">IFERROR(IF($C3866="","",VLOOKUP(FİLTRE!$C3866,'SKT LİSTESİ'!$F:$S,13,0)),"")</f>
        <v/>
      </c>
      <c r="M3866" s="135" t="str">
        <f ca="1">IFERROR(IF($C3866="","",VLOOKUP(FİLTRE!$C3866,'SKT LİSTESİ'!$F:$AJ,14,0)),"")</f>
        <v/>
      </c>
      <c r="N3866" s="31" t="str">
        <f ca="1">IFERROR(IF($C3866="","",VLOOKUP(FİLTRE!$C3866,'SKT LİSTESİ'!$F:$AJ,22,0)),"")</f>
        <v/>
      </c>
      <c r="O3866" s="136" t="str">
        <f ca="1">IFERROR(IF($C3866="","",VLOOKUP(FİLTRE!$C3866,'SKT LİSTESİ'!$F:$AJ,23,0)),"")</f>
        <v/>
      </c>
      <c r="P3866" s="31"/>
      <c r="Q3866" s="31"/>
      <c r="R3866" s="137" t="str">
        <f ca="1">(IFERROR(IF($C3866="","",VLOOKUP(FİLTRE!$C3866,'SKT LİSTESİ'!$F:$AJ,15,0)),""))</f>
        <v/>
      </c>
      <c r="S3866" s="138" t="str">
        <f ca="1">IFERROR(IF($C3866="","",VLOOKUP(FİLTRE!$C3866,'SKT LİSTESİ'!$F:$AJ,16,0)),"")</f>
        <v/>
      </c>
      <c r="AF3866" s="179" t="str">
        <f t="shared" ca="1" si="242"/>
        <v/>
      </c>
      <c r="AG3866" s="179">
        <f t="shared" ca="1" si="243"/>
        <v>0</v>
      </c>
      <c r="AH3866" s="179">
        <f t="shared" ca="1" si="244"/>
        <v>0</v>
      </c>
    </row>
    <row r="3867" spans="2:34" ht="15.75" x14ac:dyDescent="0.25">
      <c r="B3867">
        <f t="shared" ca="1" si="241"/>
        <v>3855</v>
      </c>
      <c r="C3867" t="str">
        <f ca="1">IFERROR(VLOOKUP(B3867,'SKT LİSTESİ'!F:F,1,0),"")</f>
        <v/>
      </c>
      <c r="E3867" s="128" t="str">
        <f ca="1">IFERROR(IF($C3867="","",VLOOKUP(FİLTRE!$C3867,'SKT LİSTESİ'!$F:$S,5,0)),"")</f>
        <v/>
      </c>
      <c r="F3867" s="129" t="str">
        <f ca="1">IFERROR(IF($C3867="","",VLOOKUP(FİLTRE!$C3867,'SKT LİSTESİ'!$F:$S,7,0)),"")</f>
        <v/>
      </c>
      <c r="G3867" s="130" t="str">
        <f ca="1">IFERROR(IF($C3867="","",VLOOKUP(FİLTRE!$C3867,'SKT LİSTESİ'!$F:$S,8,0)),"")</f>
        <v/>
      </c>
      <c r="H3867" s="131" t="str">
        <f ca="1">IF(E3867="","",IF($C3867="","",VLOOKUP(FİLTRE!$C3867,'SKT LİSTESİ'!$F:$S,9,0)))</f>
        <v/>
      </c>
      <c r="I3867" s="132" t="str">
        <f ca="1">IFERROR(IF($C3867="","",VLOOKUP(FİLTRE!$C3867,'SKT LİSTESİ'!$F:$S,10,0)),"")</f>
        <v/>
      </c>
      <c r="J3867" s="133" t="str">
        <f ca="1">IFERROR(IF($C3867="","",VLOOKUP(FİLTRE!$C3867,'SKT LİSTESİ'!$F:$S,11,0)),"")</f>
        <v/>
      </c>
      <c r="K3867" s="134" t="str">
        <f ca="1">IFERROR(IF($C3867="","",VLOOKUP(FİLTRE!$C3867,'SKT LİSTESİ'!$F:$S,12,0)),"")</f>
        <v/>
      </c>
      <c r="L3867" s="134" t="str">
        <f ca="1">IFERROR(IF($C3867="","",VLOOKUP(FİLTRE!$C3867,'SKT LİSTESİ'!$F:$S,13,0)),"")</f>
        <v/>
      </c>
      <c r="M3867" s="135" t="str">
        <f ca="1">IFERROR(IF($C3867="","",VLOOKUP(FİLTRE!$C3867,'SKT LİSTESİ'!$F:$AJ,14,0)),"")</f>
        <v/>
      </c>
      <c r="N3867" s="31" t="str">
        <f ca="1">IFERROR(IF($C3867="","",VLOOKUP(FİLTRE!$C3867,'SKT LİSTESİ'!$F:$AJ,22,0)),"")</f>
        <v/>
      </c>
      <c r="O3867" s="136" t="str">
        <f ca="1">IFERROR(IF($C3867="","",VLOOKUP(FİLTRE!$C3867,'SKT LİSTESİ'!$F:$AJ,23,0)),"")</f>
        <v/>
      </c>
      <c r="P3867" s="31"/>
      <c r="Q3867" s="31"/>
      <c r="R3867" s="137" t="str">
        <f ca="1">(IFERROR(IF($C3867="","",VLOOKUP(FİLTRE!$C3867,'SKT LİSTESİ'!$F:$AJ,15,0)),""))</f>
        <v/>
      </c>
      <c r="S3867" s="138" t="str">
        <f ca="1">IFERROR(IF($C3867="","",VLOOKUP(FİLTRE!$C3867,'SKT LİSTESİ'!$F:$AJ,16,0)),"")</f>
        <v/>
      </c>
      <c r="AF3867" s="179" t="str">
        <f t="shared" ca="1" si="242"/>
        <v/>
      </c>
      <c r="AG3867" s="179">
        <f t="shared" ca="1" si="243"/>
        <v>0</v>
      </c>
      <c r="AH3867" s="179">
        <f t="shared" ca="1" si="244"/>
        <v>0</v>
      </c>
    </row>
    <row r="3868" spans="2:34" ht="15.75" x14ac:dyDescent="0.25">
      <c r="B3868">
        <f t="shared" ca="1" si="241"/>
        <v>3856</v>
      </c>
      <c r="C3868" t="str">
        <f ca="1">IFERROR(VLOOKUP(B3868,'SKT LİSTESİ'!F:F,1,0),"")</f>
        <v/>
      </c>
      <c r="E3868" s="128" t="str">
        <f ca="1">IFERROR(IF($C3868="","",VLOOKUP(FİLTRE!$C3868,'SKT LİSTESİ'!$F:$S,5,0)),"")</f>
        <v/>
      </c>
      <c r="F3868" s="129" t="str">
        <f ca="1">IFERROR(IF($C3868="","",VLOOKUP(FİLTRE!$C3868,'SKT LİSTESİ'!$F:$S,7,0)),"")</f>
        <v/>
      </c>
      <c r="G3868" s="130" t="str">
        <f ca="1">IFERROR(IF($C3868="","",VLOOKUP(FİLTRE!$C3868,'SKT LİSTESİ'!$F:$S,8,0)),"")</f>
        <v/>
      </c>
      <c r="H3868" s="131" t="str">
        <f ca="1">IF(E3868="","",IF($C3868="","",VLOOKUP(FİLTRE!$C3868,'SKT LİSTESİ'!$F:$S,9,0)))</f>
        <v/>
      </c>
      <c r="I3868" s="132" t="str">
        <f ca="1">IFERROR(IF($C3868="","",VLOOKUP(FİLTRE!$C3868,'SKT LİSTESİ'!$F:$S,10,0)),"")</f>
        <v/>
      </c>
      <c r="J3868" s="133" t="str">
        <f ca="1">IFERROR(IF($C3868="","",VLOOKUP(FİLTRE!$C3868,'SKT LİSTESİ'!$F:$S,11,0)),"")</f>
        <v/>
      </c>
      <c r="K3868" s="134" t="str">
        <f ca="1">IFERROR(IF($C3868="","",VLOOKUP(FİLTRE!$C3868,'SKT LİSTESİ'!$F:$S,12,0)),"")</f>
        <v/>
      </c>
      <c r="L3868" s="134" t="str">
        <f ca="1">IFERROR(IF($C3868="","",VLOOKUP(FİLTRE!$C3868,'SKT LİSTESİ'!$F:$S,13,0)),"")</f>
        <v/>
      </c>
      <c r="M3868" s="135" t="str">
        <f ca="1">IFERROR(IF($C3868="","",VLOOKUP(FİLTRE!$C3868,'SKT LİSTESİ'!$F:$AJ,14,0)),"")</f>
        <v/>
      </c>
      <c r="N3868" s="31" t="str">
        <f ca="1">IFERROR(IF($C3868="","",VLOOKUP(FİLTRE!$C3868,'SKT LİSTESİ'!$F:$AJ,22,0)),"")</f>
        <v/>
      </c>
      <c r="O3868" s="136" t="str">
        <f ca="1">IFERROR(IF($C3868="","",VLOOKUP(FİLTRE!$C3868,'SKT LİSTESİ'!$F:$AJ,23,0)),"")</f>
        <v/>
      </c>
      <c r="P3868" s="31"/>
      <c r="Q3868" s="31"/>
      <c r="R3868" s="137" t="str">
        <f ca="1">(IFERROR(IF($C3868="","",VLOOKUP(FİLTRE!$C3868,'SKT LİSTESİ'!$F:$AJ,15,0)),""))</f>
        <v/>
      </c>
      <c r="S3868" s="138" t="str">
        <f ca="1">IFERROR(IF($C3868="","",VLOOKUP(FİLTRE!$C3868,'SKT LİSTESİ'!$F:$AJ,16,0)),"")</f>
        <v/>
      </c>
      <c r="AF3868" s="179" t="str">
        <f t="shared" ca="1" si="242"/>
        <v/>
      </c>
      <c r="AG3868" s="179">
        <f t="shared" ca="1" si="243"/>
        <v>0</v>
      </c>
      <c r="AH3868" s="179">
        <f t="shared" ca="1" si="244"/>
        <v>0</v>
      </c>
    </row>
    <row r="3869" spans="2:34" ht="15.75" x14ac:dyDescent="0.25">
      <c r="B3869">
        <f t="shared" ca="1" si="241"/>
        <v>3857</v>
      </c>
      <c r="C3869" t="str">
        <f ca="1">IFERROR(VLOOKUP(B3869,'SKT LİSTESİ'!F:F,1,0),"")</f>
        <v/>
      </c>
      <c r="E3869" s="128" t="str">
        <f ca="1">IFERROR(IF($C3869="","",VLOOKUP(FİLTRE!$C3869,'SKT LİSTESİ'!$F:$S,5,0)),"")</f>
        <v/>
      </c>
      <c r="F3869" s="129" t="str">
        <f ca="1">IFERROR(IF($C3869="","",VLOOKUP(FİLTRE!$C3869,'SKT LİSTESİ'!$F:$S,7,0)),"")</f>
        <v/>
      </c>
      <c r="G3869" s="130" t="str">
        <f ca="1">IFERROR(IF($C3869="","",VLOOKUP(FİLTRE!$C3869,'SKT LİSTESİ'!$F:$S,8,0)),"")</f>
        <v/>
      </c>
      <c r="H3869" s="131" t="str">
        <f ca="1">IF(E3869="","",IF($C3869="","",VLOOKUP(FİLTRE!$C3869,'SKT LİSTESİ'!$F:$S,9,0)))</f>
        <v/>
      </c>
      <c r="I3869" s="132" t="str">
        <f ca="1">IFERROR(IF($C3869="","",VLOOKUP(FİLTRE!$C3869,'SKT LİSTESİ'!$F:$S,10,0)),"")</f>
        <v/>
      </c>
      <c r="J3869" s="133" t="str">
        <f ca="1">IFERROR(IF($C3869="","",VLOOKUP(FİLTRE!$C3869,'SKT LİSTESİ'!$F:$S,11,0)),"")</f>
        <v/>
      </c>
      <c r="K3869" s="134" t="str">
        <f ca="1">IFERROR(IF($C3869="","",VLOOKUP(FİLTRE!$C3869,'SKT LİSTESİ'!$F:$S,12,0)),"")</f>
        <v/>
      </c>
      <c r="L3869" s="134" t="str">
        <f ca="1">IFERROR(IF($C3869="","",VLOOKUP(FİLTRE!$C3869,'SKT LİSTESİ'!$F:$S,13,0)),"")</f>
        <v/>
      </c>
      <c r="M3869" s="135" t="str">
        <f ca="1">IFERROR(IF($C3869="","",VLOOKUP(FİLTRE!$C3869,'SKT LİSTESİ'!$F:$AJ,14,0)),"")</f>
        <v/>
      </c>
      <c r="N3869" s="31" t="str">
        <f ca="1">IFERROR(IF($C3869="","",VLOOKUP(FİLTRE!$C3869,'SKT LİSTESİ'!$F:$AJ,22,0)),"")</f>
        <v/>
      </c>
      <c r="O3869" s="136" t="str">
        <f ca="1">IFERROR(IF($C3869="","",VLOOKUP(FİLTRE!$C3869,'SKT LİSTESİ'!$F:$AJ,23,0)),"")</f>
        <v/>
      </c>
      <c r="P3869" s="31"/>
      <c r="Q3869" s="31"/>
      <c r="R3869" s="137" t="str">
        <f ca="1">(IFERROR(IF($C3869="","",VLOOKUP(FİLTRE!$C3869,'SKT LİSTESİ'!$F:$AJ,15,0)),""))</f>
        <v/>
      </c>
      <c r="S3869" s="138" t="str">
        <f ca="1">IFERROR(IF($C3869="","",VLOOKUP(FİLTRE!$C3869,'SKT LİSTESİ'!$F:$AJ,16,0)),"")</f>
        <v/>
      </c>
      <c r="AF3869" s="179" t="str">
        <f t="shared" ca="1" si="242"/>
        <v/>
      </c>
      <c r="AG3869" s="179">
        <f t="shared" ca="1" si="243"/>
        <v>0</v>
      </c>
      <c r="AH3869" s="179">
        <f t="shared" ca="1" si="244"/>
        <v>0</v>
      </c>
    </row>
    <row r="3870" spans="2:34" ht="15.75" x14ac:dyDescent="0.25">
      <c r="B3870">
        <f t="shared" ca="1" si="241"/>
        <v>3858</v>
      </c>
      <c r="C3870" t="str">
        <f ca="1">IFERROR(VLOOKUP(B3870,'SKT LİSTESİ'!F:F,1,0),"")</f>
        <v/>
      </c>
      <c r="E3870" s="128" t="str">
        <f ca="1">IFERROR(IF($C3870="","",VLOOKUP(FİLTRE!$C3870,'SKT LİSTESİ'!$F:$S,5,0)),"")</f>
        <v/>
      </c>
      <c r="F3870" s="129" t="str">
        <f ca="1">IFERROR(IF($C3870="","",VLOOKUP(FİLTRE!$C3870,'SKT LİSTESİ'!$F:$S,7,0)),"")</f>
        <v/>
      </c>
      <c r="G3870" s="130" t="str">
        <f ca="1">IFERROR(IF($C3870="","",VLOOKUP(FİLTRE!$C3870,'SKT LİSTESİ'!$F:$S,8,0)),"")</f>
        <v/>
      </c>
      <c r="H3870" s="131" t="str">
        <f ca="1">IF(E3870="","",IF($C3870="","",VLOOKUP(FİLTRE!$C3870,'SKT LİSTESİ'!$F:$S,9,0)))</f>
        <v/>
      </c>
      <c r="I3870" s="132" t="str">
        <f ca="1">IFERROR(IF($C3870="","",VLOOKUP(FİLTRE!$C3870,'SKT LİSTESİ'!$F:$S,10,0)),"")</f>
        <v/>
      </c>
      <c r="J3870" s="133" t="str">
        <f ca="1">IFERROR(IF($C3870="","",VLOOKUP(FİLTRE!$C3870,'SKT LİSTESİ'!$F:$S,11,0)),"")</f>
        <v/>
      </c>
      <c r="K3870" s="134" t="str">
        <f ca="1">IFERROR(IF($C3870="","",VLOOKUP(FİLTRE!$C3870,'SKT LİSTESİ'!$F:$S,12,0)),"")</f>
        <v/>
      </c>
      <c r="L3870" s="134" t="str">
        <f ca="1">IFERROR(IF($C3870="","",VLOOKUP(FİLTRE!$C3870,'SKT LİSTESİ'!$F:$S,13,0)),"")</f>
        <v/>
      </c>
      <c r="M3870" s="135" t="str">
        <f ca="1">IFERROR(IF($C3870="","",VLOOKUP(FİLTRE!$C3870,'SKT LİSTESİ'!$F:$AJ,14,0)),"")</f>
        <v/>
      </c>
      <c r="N3870" s="31" t="str">
        <f ca="1">IFERROR(IF($C3870="","",VLOOKUP(FİLTRE!$C3870,'SKT LİSTESİ'!$F:$AJ,22,0)),"")</f>
        <v/>
      </c>
      <c r="O3870" s="136" t="str">
        <f ca="1">IFERROR(IF($C3870="","",VLOOKUP(FİLTRE!$C3870,'SKT LİSTESİ'!$F:$AJ,23,0)),"")</f>
        <v/>
      </c>
      <c r="P3870" s="31"/>
      <c r="Q3870" s="31"/>
      <c r="R3870" s="137" t="str">
        <f ca="1">(IFERROR(IF($C3870="","",VLOOKUP(FİLTRE!$C3870,'SKT LİSTESİ'!$F:$AJ,15,0)),""))</f>
        <v/>
      </c>
      <c r="S3870" s="138" t="str">
        <f ca="1">IFERROR(IF($C3870="","",VLOOKUP(FİLTRE!$C3870,'SKT LİSTESİ'!$F:$AJ,16,0)),"")</f>
        <v/>
      </c>
      <c r="AF3870" s="179" t="str">
        <f t="shared" ca="1" si="242"/>
        <v/>
      </c>
      <c r="AG3870" s="179">
        <f t="shared" ca="1" si="243"/>
        <v>0</v>
      </c>
      <c r="AH3870" s="179">
        <f t="shared" ca="1" si="244"/>
        <v>0</v>
      </c>
    </row>
    <row r="3871" spans="2:34" ht="15.75" x14ac:dyDescent="0.25">
      <c r="B3871">
        <f t="shared" ca="1" si="241"/>
        <v>3859</v>
      </c>
      <c r="C3871" t="str">
        <f ca="1">IFERROR(VLOOKUP(B3871,'SKT LİSTESİ'!F:F,1,0),"")</f>
        <v/>
      </c>
      <c r="E3871" s="128" t="str">
        <f ca="1">IFERROR(IF($C3871="","",VLOOKUP(FİLTRE!$C3871,'SKT LİSTESİ'!$F:$S,5,0)),"")</f>
        <v/>
      </c>
      <c r="F3871" s="129" t="str">
        <f ca="1">IFERROR(IF($C3871="","",VLOOKUP(FİLTRE!$C3871,'SKT LİSTESİ'!$F:$S,7,0)),"")</f>
        <v/>
      </c>
      <c r="G3871" s="130" t="str">
        <f ca="1">IFERROR(IF($C3871="","",VLOOKUP(FİLTRE!$C3871,'SKT LİSTESİ'!$F:$S,8,0)),"")</f>
        <v/>
      </c>
      <c r="H3871" s="131" t="str">
        <f ca="1">IF(E3871="","",IF($C3871="","",VLOOKUP(FİLTRE!$C3871,'SKT LİSTESİ'!$F:$S,9,0)))</f>
        <v/>
      </c>
      <c r="I3871" s="132" t="str">
        <f ca="1">IFERROR(IF($C3871="","",VLOOKUP(FİLTRE!$C3871,'SKT LİSTESİ'!$F:$S,10,0)),"")</f>
        <v/>
      </c>
      <c r="J3871" s="133" t="str">
        <f ca="1">IFERROR(IF($C3871="","",VLOOKUP(FİLTRE!$C3871,'SKT LİSTESİ'!$F:$S,11,0)),"")</f>
        <v/>
      </c>
      <c r="K3871" s="134" t="str">
        <f ca="1">IFERROR(IF($C3871="","",VLOOKUP(FİLTRE!$C3871,'SKT LİSTESİ'!$F:$S,12,0)),"")</f>
        <v/>
      </c>
      <c r="L3871" s="134" t="str">
        <f ca="1">IFERROR(IF($C3871="","",VLOOKUP(FİLTRE!$C3871,'SKT LİSTESİ'!$F:$S,13,0)),"")</f>
        <v/>
      </c>
      <c r="M3871" s="135" t="str">
        <f ca="1">IFERROR(IF($C3871="","",VLOOKUP(FİLTRE!$C3871,'SKT LİSTESİ'!$F:$AJ,14,0)),"")</f>
        <v/>
      </c>
      <c r="N3871" s="31" t="str">
        <f ca="1">IFERROR(IF($C3871="","",VLOOKUP(FİLTRE!$C3871,'SKT LİSTESİ'!$F:$AJ,22,0)),"")</f>
        <v/>
      </c>
      <c r="O3871" s="136" t="str">
        <f ca="1">IFERROR(IF($C3871="","",VLOOKUP(FİLTRE!$C3871,'SKT LİSTESİ'!$F:$AJ,23,0)),"")</f>
        <v/>
      </c>
      <c r="P3871" s="31"/>
      <c r="Q3871" s="31"/>
      <c r="R3871" s="137" t="str">
        <f ca="1">(IFERROR(IF($C3871="","",VLOOKUP(FİLTRE!$C3871,'SKT LİSTESİ'!$F:$AJ,15,0)),""))</f>
        <v/>
      </c>
      <c r="S3871" s="138" t="str">
        <f ca="1">IFERROR(IF($C3871="","",VLOOKUP(FİLTRE!$C3871,'SKT LİSTESİ'!$F:$AJ,16,0)),"")</f>
        <v/>
      </c>
      <c r="AF3871" s="179" t="str">
        <f t="shared" ca="1" si="242"/>
        <v/>
      </c>
      <c r="AG3871" s="179">
        <f t="shared" ca="1" si="243"/>
        <v>0</v>
      </c>
      <c r="AH3871" s="179">
        <f t="shared" ca="1" si="244"/>
        <v>0</v>
      </c>
    </row>
    <row r="3872" spans="2:34" ht="15.75" x14ac:dyDescent="0.25">
      <c r="B3872">
        <f t="shared" ca="1" si="241"/>
        <v>3860</v>
      </c>
      <c r="C3872" t="str">
        <f ca="1">IFERROR(VLOOKUP(B3872,'SKT LİSTESİ'!F:F,1,0),"")</f>
        <v/>
      </c>
      <c r="E3872" s="128" t="str">
        <f ca="1">IFERROR(IF($C3872="","",VLOOKUP(FİLTRE!$C3872,'SKT LİSTESİ'!$F:$S,5,0)),"")</f>
        <v/>
      </c>
      <c r="F3872" s="129" t="str">
        <f ca="1">IFERROR(IF($C3872="","",VLOOKUP(FİLTRE!$C3872,'SKT LİSTESİ'!$F:$S,7,0)),"")</f>
        <v/>
      </c>
      <c r="G3872" s="130" t="str">
        <f ca="1">IFERROR(IF($C3872="","",VLOOKUP(FİLTRE!$C3872,'SKT LİSTESİ'!$F:$S,8,0)),"")</f>
        <v/>
      </c>
      <c r="H3872" s="131" t="str">
        <f ca="1">IF(E3872="","",IF($C3872="","",VLOOKUP(FİLTRE!$C3872,'SKT LİSTESİ'!$F:$S,9,0)))</f>
        <v/>
      </c>
      <c r="I3872" s="132" t="str">
        <f ca="1">IFERROR(IF($C3872="","",VLOOKUP(FİLTRE!$C3872,'SKT LİSTESİ'!$F:$S,10,0)),"")</f>
        <v/>
      </c>
      <c r="J3872" s="133" t="str">
        <f ca="1">IFERROR(IF($C3872="","",VLOOKUP(FİLTRE!$C3872,'SKT LİSTESİ'!$F:$S,11,0)),"")</f>
        <v/>
      </c>
      <c r="K3872" s="134" t="str">
        <f ca="1">IFERROR(IF($C3872="","",VLOOKUP(FİLTRE!$C3872,'SKT LİSTESİ'!$F:$S,12,0)),"")</f>
        <v/>
      </c>
      <c r="L3872" s="134" t="str">
        <f ca="1">IFERROR(IF($C3872="","",VLOOKUP(FİLTRE!$C3872,'SKT LİSTESİ'!$F:$S,13,0)),"")</f>
        <v/>
      </c>
      <c r="M3872" s="135" t="str">
        <f ca="1">IFERROR(IF($C3872="","",VLOOKUP(FİLTRE!$C3872,'SKT LİSTESİ'!$F:$AJ,14,0)),"")</f>
        <v/>
      </c>
      <c r="N3872" s="31" t="str">
        <f ca="1">IFERROR(IF($C3872="","",VLOOKUP(FİLTRE!$C3872,'SKT LİSTESİ'!$F:$AJ,22,0)),"")</f>
        <v/>
      </c>
      <c r="O3872" s="136" t="str">
        <f ca="1">IFERROR(IF($C3872="","",VLOOKUP(FİLTRE!$C3872,'SKT LİSTESİ'!$F:$AJ,23,0)),"")</f>
        <v/>
      </c>
      <c r="P3872" s="31"/>
      <c r="Q3872" s="31"/>
      <c r="R3872" s="137" t="str">
        <f ca="1">(IFERROR(IF($C3872="","",VLOOKUP(FİLTRE!$C3872,'SKT LİSTESİ'!$F:$AJ,15,0)),""))</f>
        <v/>
      </c>
      <c r="S3872" s="138" t="str">
        <f ca="1">IFERROR(IF($C3872="","",VLOOKUP(FİLTRE!$C3872,'SKT LİSTESİ'!$F:$AJ,16,0)),"")</f>
        <v/>
      </c>
      <c r="AF3872" s="179" t="str">
        <f t="shared" ca="1" si="242"/>
        <v/>
      </c>
      <c r="AG3872" s="179">
        <f t="shared" ca="1" si="243"/>
        <v>0</v>
      </c>
      <c r="AH3872" s="179">
        <f t="shared" ca="1" si="244"/>
        <v>0</v>
      </c>
    </row>
    <row r="3873" spans="2:34" ht="15.75" x14ac:dyDescent="0.25">
      <c r="B3873">
        <f t="shared" ca="1" si="241"/>
        <v>3861</v>
      </c>
      <c r="C3873" t="str">
        <f ca="1">IFERROR(VLOOKUP(B3873,'SKT LİSTESİ'!F:F,1,0),"")</f>
        <v/>
      </c>
      <c r="E3873" s="128" t="str">
        <f ca="1">IFERROR(IF($C3873="","",VLOOKUP(FİLTRE!$C3873,'SKT LİSTESİ'!$F:$S,5,0)),"")</f>
        <v/>
      </c>
      <c r="F3873" s="129" t="str">
        <f ca="1">IFERROR(IF($C3873="","",VLOOKUP(FİLTRE!$C3873,'SKT LİSTESİ'!$F:$S,7,0)),"")</f>
        <v/>
      </c>
      <c r="G3873" s="130" t="str">
        <f ca="1">IFERROR(IF($C3873="","",VLOOKUP(FİLTRE!$C3873,'SKT LİSTESİ'!$F:$S,8,0)),"")</f>
        <v/>
      </c>
      <c r="H3873" s="131" t="str">
        <f ca="1">IF(E3873="","",IF($C3873="","",VLOOKUP(FİLTRE!$C3873,'SKT LİSTESİ'!$F:$S,9,0)))</f>
        <v/>
      </c>
      <c r="I3873" s="132" t="str">
        <f ca="1">IFERROR(IF($C3873="","",VLOOKUP(FİLTRE!$C3873,'SKT LİSTESİ'!$F:$S,10,0)),"")</f>
        <v/>
      </c>
      <c r="J3873" s="133" t="str">
        <f ca="1">IFERROR(IF($C3873="","",VLOOKUP(FİLTRE!$C3873,'SKT LİSTESİ'!$F:$S,11,0)),"")</f>
        <v/>
      </c>
      <c r="K3873" s="134" t="str">
        <f ca="1">IFERROR(IF($C3873="","",VLOOKUP(FİLTRE!$C3873,'SKT LİSTESİ'!$F:$S,12,0)),"")</f>
        <v/>
      </c>
      <c r="L3873" s="134" t="str">
        <f ca="1">IFERROR(IF($C3873="","",VLOOKUP(FİLTRE!$C3873,'SKT LİSTESİ'!$F:$S,13,0)),"")</f>
        <v/>
      </c>
      <c r="M3873" s="135" t="str">
        <f ca="1">IFERROR(IF($C3873="","",VLOOKUP(FİLTRE!$C3873,'SKT LİSTESİ'!$F:$AJ,14,0)),"")</f>
        <v/>
      </c>
      <c r="N3873" s="31" t="str">
        <f ca="1">IFERROR(IF($C3873="","",VLOOKUP(FİLTRE!$C3873,'SKT LİSTESİ'!$F:$AJ,22,0)),"")</f>
        <v/>
      </c>
      <c r="O3873" s="136" t="str">
        <f ca="1">IFERROR(IF($C3873="","",VLOOKUP(FİLTRE!$C3873,'SKT LİSTESİ'!$F:$AJ,23,0)),"")</f>
        <v/>
      </c>
      <c r="P3873" s="31"/>
      <c r="Q3873" s="31"/>
      <c r="R3873" s="137" t="str">
        <f ca="1">(IFERROR(IF($C3873="","",VLOOKUP(FİLTRE!$C3873,'SKT LİSTESİ'!$F:$AJ,15,0)),""))</f>
        <v/>
      </c>
      <c r="S3873" s="138" t="str">
        <f ca="1">IFERROR(IF($C3873="","",VLOOKUP(FİLTRE!$C3873,'SKT LİSTESİ'!$F:$AJ,16,0)),"")</f>
        <v/>
      </c>
      <c r="AF3873" s="179" t="str">
        <f t="shared" ca="1" si="242"/>
        <v/>
      </c>
      <c r="AG3873" s="179">
        <f t="shared" ca="1" si="243"/>
        <v>0</v>
      </c>
      <c r="AH3873" s="179">
        <f t="shared" ca="1" si="244"/>
        <v>0</v>
      </c>
    </row>
    <row r="3874" spans="2:34" ht="15.75" x14ac:dyDescent="0.25">
      <c r="B3874">
        <f t="shared" ca="1" si="241"/>
        <v>3862</v>
      </c>
      <c r="C3874" t="str">
        <f ca="1">IFERROR(VLOOKUP(B3874,'SKT LİSTESİ'!F:F,1,0),"")</f>
        <v/>
      </c>
      <c r="E3874" s="128" t="str">
        <f ca="1">IFERROR(IF($C3874="","",VLOOKUP(FİLTRE!$C3874,'SKT LİSTESİ'!$F:$S,5,0)),"")</f>
        <v/>
      </c>
      <c r="F3874" s="129" t="str">
        <f ca="1">IFERROR(IF($C3874="","",VLOOKUP(FİLTRE!$C3874,'SKT LİSTESİ'!$F:$S,7,0)),"")</f>
        <v/>
      </c>
      <c r="G3874" s="130" t="str">
        <f ca="1">IFERROR(IF($C3874="","",VLOOKUP(FİLTRE!$C3874,'SKT LİSTESİ'!$F:$S,8,0)),"")</f>
        <v/>
      </c>
      <c r="H3874" s="131" t="str">
        <f ca="1">IF(E3874="","",IF($C3874="","",VLOOKUP(FİLTRE!$C3874,'SKT LİSTESİ'!$F:$S,9,0)))</f>
        <v/>
      </c>
      <c r="I3874" s="132" t="str">
        <f ca="1">IFERROR(IF($C3874="","",VLOOKUP(FİLTRE!$C3874,'SKT LİSTESİ'!$F:$S,10,0)),"")</f>
        <v/>
      </c>
      <c r="J3874" s="133" t="str">
        <f ca="1">IFERROR(IF($C3874="","",VLOOKUP(FİLTRE!$C3874,'SKT LİSTESİ'!$F:$S,11,0)),"")</f>
        <v/>
      </c>
      <c r="K3874" s="134" t="str">
        <f ca="1">IFERROR(IF($C3874="","",VLOOKUP(FİLTRE!$C3874,'SKT LİSTESİ'!$F:$S,12,0)),"")</f>
        <v/>
      </c>
      <c r="L3874" s="134" t="str">
        <f ca="1">IFERROR(IF($C3874="","",VLOOKUP(FİLTRE!$C3874,'SKT LİSTESİ'!$F:$S,13,0)),"")</f>
        <v/>
      </c>
      <c r="M3874" s="135" t="str">
        <f ca="1">IFERROR(IF($C3874="","",VLOOKUP(FİLTRE!$C3874,'SKT LİSTESİ'!$F:$AJ,14,0)),"")</f>
        <v/>
      </c>
      <c r="N3874" s="31" t="str">
        <f ca="1">IFERROR(IF($C3874="","",VLOOKUP(FİLTRE!$C3874,'SKT LİSTESİ'!$F:$AJ,22,0)),"")</f>
        <v/>
      </c>
      <c r="O3874" s="136" t="str">
        <f ca="1">IFERROR(IF($C3874="","",VLOOKUP(FİLTRE!$C3874,'SKT LİSTESİ'!$F:$AJ,23,0)),"")</f>
        <v/>
      </c>
      <c r="P3874" s="31"/>
      <c r="Q3874" s="31"/>
      <c r="R3874" s="137" t="str">
        <f ca="1">(IFERROR(IF($C3874="","",VLOOKUP(FİLTRE!$C3874,'SKT LİSTESİ'!$F:$AJ,15,0)),""))</f>
        <v/>
      </c>
      <c r="S3874" s="138" t="str">
        <f ca="1">IFERROR(IF($C3874="","",VLOOKUP(FİLTRE!$C3874,'SKT LİSTESİ'!$F:$AJ,16,0)),"")</f>
        <v/>
      </c>
      <c r="AF3874" s="179" t="str">
        <f t="shared" ca="1" si="242"/>
        <v/>
      </c>
      <c r="AG3874" s="179">
        <f t="shared" ca="1" si="243"/>
        <v>0</v>
      </c>
      <c r="AH3874" s="179">
        <f t="shared" ca="1" si="244"/>
        <v>0</v>
      </c>
    </row>
    <row r="3875" spans="2:34" ht="15.75" x14ac:dyDescent="0.25">
      <c r="B3875">
        <f t="shared" ca="1" si="241"/>
        <v>3863</v>
      </c>
      <c r="C3875" t="str">
        <f ca="1">IFERROR(VLOOKUP(B3875,'SKT LİSTESİ'!F:F,1,0),"")</f>
        <v/>
      </c>
      <c r="E3875" s="128" t="str">
        <f ca="1">IFERROR(IF($C3875="","",VLOOKUP(FİLTRE!$C3875,'SKT LİSTESİ'!$F:$S,5,0)),"")</f>
        <v/>
      </c>
      <c r="F3875" s="129" t="str">
        <f ca="1">IFERROR(IF($C3875="","",VLOOKUP(FİLTRE!$C3875,'SKT LİSTESİ'!$F:$S,7,0)),"")</f>
        <v/>
      </c>
      <c r="G3875" s="130" t="str">
        <f ca="1">IFERROR(IF($C3875="","",VLOOKUP(FİLTRE!$C3875,'SKT LİSTESİ'!$F:$S,8,0)),"")</f>
        <v/>
      </c>
      <c r="H3875" s="131" t="str">
        <f ca="1">IF(E3875="","",IF($C3875="","",VLOOKUP(FİLTRE!$C3875,'SKT LİSTESİ'!$F:$S,9,0)))</f>
        <v/>
      </c>
      <c r="I3875" s="132" t="str">
        <f ca="1">IFERROR(IF($C3875="","",VLOOKUP(FİLTRE!$C3875,'SKT LİSTESİ'!$F:$S,10,0)),"")</f>
        <v/>
      </c>
      <c r="J3875" s="133" t="str">
        <f ca="1">IFERROR(IF($C3875="","",VLOOKUP(FİLTRE!$C3875,'SKT LİSTESİ'!$F:$S,11,0)),"")</f>
        <v/>
      </c>
      <c r="K3875" s="134" t="str">
        <f ca="1">IFERROR(IF($C3875="","",VLOOKUP(FİLTRE!$C3875,'SKT LİSTESİ'!$F:$S,12,0)),"")</f>
        <v/>
      </c>
      <c r="L3875" s="134" t="str">
        <f ca="1">IFERROR(IF($C3875="","",VLOOKUP(FİLTRE!$C3875,'SKT LİSTESİ'!$F:$S,13,0)),"")</f>
        <v/>
      </c>
      <c r="M3875" s="135" t="str">
        <f ca="1">IFERROR(IF($C3875="","",VLOOKUP(FİLTRE!$C3875,'SKT LİSTESİ'!$F:$AJ,14,0)),"")</f>
        <v/>
      </c>
      <c r="N3875" s="31" t="str">
        <f ca="1">IFERROR(IF($C3875="","",VLOOKUP(FİLTRE!$C3875,'SKT LİSTESİ'!$F:$AJ,22,0)),"")</f>
        <v/>
      </c>
      <c r="O3875" s="136" t="str">
        <f ca="1">IFERROR(IF($C3875="","",VLOOKUP(FİLTRE!$C3875,'SKT LİSTESİ'!$F:$AJ,23,0)),"")</f>
        <v/>
      </c>
      <c r="P3875" s="31"/>
      <c r="Q3875" s="31"/>
      <c r="R3875" s="137" t="str">
        <f ca="1">(IFERROR(IF($C3875="","",VLOOKUP(FİLTRE!$C3875,'SKT LİSTESİ'!$F:$AJ,15,0)),""))</f>
        <v/>
      </c>
      <c r="S3875" s="138" t="str">
        <f ca="1">IFERROR(IF($C3875="","",VLOOKUP(FİLTRE!$C3875,'SKT LİSTESİ'!$F:$AJ,16,0)),"")</f>
        <v/>
      </c>
      <c r="AF3875" s="179" t="str">
        <f t="shared" ca="1" si="242"/>
        <v/>
      </c>
      <c r="AG3875" s="179">
        <f t="shared" ca="1" si="243"/>
        <v>0</v>
      </c>
      <c r="AH3875" s="179">
        <f t="shared" ca="1" si="244"/>
        <v>0</v>
      </c>
    </row>
    <row r="3876" spans="2:34" ht="15.75" x14ac:dyDescent="0.25">
      <c r="B3876">
        <f t="shared" ca="1" si="241"/>
        <v>3864</v>
      </c>
      <c r="C3876" t="str">
        <f ca="1">IFERROR(VLOOKUP(B3876,'SKT LİSTESİ'!F:F,1,0),"")</f>
        <v/>
      </c>
      <c r="E3876" s="128" t="str">
        <f ca="1">IFERROR(IF($C3876="","",VLOOKUP(FİLTRE!$C3876,'SKT LİSTESİ'!$F:$S,5,0)),"")</f>
        <v/>
      </c>
      <c r="F3876" s="129" t="str">
        <f ca="1">IFERROR(IF($C3876="","",VLOOKUP(FİLTRE!$C3876,'SKT LİSTESİ'!$F:$S,7,0)),"")</f>
        <v/>
      </c>
      <c r="G3876" s="130" t="str">
        <f ca="1">IFERROR(IF($C3876="","",VLOOKUP(FİLTRE!$C3876,'SKT LİSTESİ'!$F:$S,8,0)),"")</f>
        <v/>
      </c>
      <c r="H3876" s="131" t="str">
        <f ca="1">IF(E3876="","",IF($C3876="","",VLOOKUP(FİLTRE!$C3876,'SKT LİSTESİ'!$F:$S,9,0)))</f>
        <v/>
      </c>
      <c r="I3876" s="132" t="str">
        <f ca="1">IFERROR(IF($C3876="","",VLOOKUP(FİLTRE!$C3876,'SKT LİSTESİ'!$F:$S,10,0)),"")</f>
        <v/>
      </c>
      <c r="J3876" s="133" t="str">
        <f ca="1">IFERROR(IF($C3876="","",VLOOKUP(FİLTRE!$C3876,'SKT LİSTESİ'!$F:$S,11,0)),"")</f>
        <v/>
      </c>
      <c r="K3876" s="134" t="str">
        <f ca="1">IFERROR(IF($C3876="","",VLOOKUP(FİLTRE!$C3876,'SKT LİSTESİ'!$F:$S,12,0)),"")</f>
        <v/>
      </c>
      <c r="L3876" s="134" t="str">
        <f ca="1">IFERROR(IF($C3876="","",VLOOKUP(FİLTRE!$C3876,'SKT LİSTESİ'!$F:$S,13,0)),"")</f>
        <v/>
      </c>
      <c r="M3876" s="135" t="str">
        <f ca="1">IFERROR(IF($C3876="","",VLOOKUP(FİLTRE!$C3876,'SKT LİSTESİ'!$F:$AJ,14,0)),"")</f>
        <v/>
      </c>
      <c r="N3876" s="31" t="str">
        <f ca="1">IFERROR(IF($C3876="","",VLOOKUP(FİLTRE!$C3876,'SKT LİSTESİ'!$F:$AJ,22,0)),"")</f>
        <v/>
      </c>
      <c r="O3876" s="136" t="str">
        <f ca="1">IFERROR(IF($C3876="","",VLOOKUP(FİLTRE!$C3876,'SKT LİSTESİ'!$F:$AJ,23,0)),"")</f>
        <v/>
      </c>
      <c r="P3876" s="31"/>
      <c r="Q3876" s="31"/>
      <c r="R3876" s="137" t="str">
        <f ca="1">(IFERROR(IF($C3876="","",VLOOKUP(FİLTRE!$C3876,'SKT LİSTESİ'!$F:$AJ,15,0)),""))</f>
        <v/>
      </c>
      <c r="S3876" s="138" t="str">
        <f ca="1">IFERROR(IF($C3876="","",VLOOKUP(FİLTRE!$C3876,'SKT LİSTESİ'!$F:$AJ,16,0)),"")</f>
        <v/>
      </c>
      <c r="AF3876" s="179" t="str">
        <f t="shared" ca="1" si="242"/>
        <v/>
      </c>
      <c r="AG3876" s="179">
        <f t="shared" ca="1" si="243"/>
        <v>0</v>
      </c>
      <c r="AH3876" s="179">
        <f t="shared" ca="1" si="244"/>
        <v>0</v>
      </c>
    </row>
    <row r="3877" spans="2:34" ht="15.75" x14ac:dyDescent="0.25">
      <c r="B3877">
        <f t="shared" ca="1" si="241"/>
        <v>3865</v>
      </c>
      <c r="C3877" t="str">
        <f ca="1">IFERROR(VLOOKUP(B3877,'SKT LİSTESİ'!F:F,1,0),"")</f>
        <v/>
      </c>
      <c r="E3877" s="128" t="str">
        <f ca="1">IFERROR(IF($C3877="","",VLOOKUP(FİLTRE!$C3877,'SKT LİSTESİ'!$F:$S,5,0)),"")</f>
        <v/>
      </c>
      <c r="F3877" s="129" t="str">
        <f ca="1">IFERROR(IF($C3877="","",VLOOKUP(FİLTRE!$C3877,'SKT LİSTESİ'!$F:$S,7,0)),"")</f>
        <v/>
      </c>
      <c r="G3877" s="130" t="str">
        <f ca="1">IFERROR(IF($C3877="","",VLOOKUP(FİLTRE!$C3877,'SKT LİSTESİ'!$F:$S,8,0)),"")</f>
        <v/>
      </c>
      <c r="H3877" s="131" t="str">
        <f ca="1">IF(E3877="","",IF($C3877="","",VLOOKUP(FİLTRE!$C3877,'SKT LİSTESİ'!$F:$S,9,0)))</f>
        <v/>
      </c>
      <c r="I3877" s="132" t="str">
        <f ca="1">IFERROR(IF($C3877="","",VLOOKUP(FİLTRE!$C3877,'SKT LİSTESİ'!$F:$S,10,0)),"")</f>
        <v/>
      </c>
      <c r="J3877" s="133" t="str">
        <f ca="1">IFERROR(IF($C3877="","",VLOOKUP(FİLTRE!$C3877,'SKT LİSTESİ'!$F:$S,11,0)),"")</f>
        <v/>
      </c>
      <c r="K3877" s="134" t="str">
        <f ca="1">IFERROR(IF($C3877="","",VLOOKUP(FİLTRE!$C3877,'SKT LİSTESİ'!$F:$S,12,0)),"")</f>
        <v/>
      </c>
      <c r="L3877" s="134" t="str">
        <f ca="1">IFERROR(IF($C3877="","",VLOOKUP(FİLTRE!$C3877,'SKT LİSTESİ'!$F:$S,13,0)),"")</f>
        <v/>
      </c>
      <c r="M3877" s="135" t="str">
        <f ca="1">IFERROR(IF($C3877="","",VLOOKUP(FİLTRE!$C3877,'SKT LİSTESİ'!$F:$AJ,14,0)),"")</f>
        <v/>
      </c>
      <c r="N3877" s="31" t="str">
        <f ca="1">IFERROR(IF($C3877="","",VLOOKUP(FİLTRE!$C3877,'SKT LİSTESİ'!$F:$AJ,22,0)),"")</f>
        <v/>
      </c>
      <c r="O3877" s="136" t="str">
        <f ca="1">IFERROR(IF($C3877="","",VLOOKUP(FİLTRE!$C3877,'SKT LİSTESİ'!$F:$AJ,23,0)),"")</f>
        <v/>
      </c>
      <c r="P3877" s="31"/>
      <c r="Q3877" s="31"/>
      <c r="R3877" s="137" t="str">
        <f ca="1">(IFERROR(IF($C3877="","",VLOOKUP(FİLTRE!$C3877,'SKT LİSTESİ'!$F:$AJ,15,0)),""))</f>
        <v/>
      </c>
      <c r="S3877" s="138" t="str">
        <f ca="1">IFERROR(IF($C3877="","",VLOOKUP(FİLTRE!$C3877,'SKT LİSTESİ'!$F:$AJ,16,0)),"")</f>
        <v/>
      </c>
      <c r="AF3877" s="179" t="str">
        <f t="shared" ca="1" si="242"/>
        <v/>
      </c>
      <c r="AG3877" s="179">
        <f t="shared" ca="1" si="243"/>
        <v>0</v>
      </c>
      <c r="AH3877" s="179">
        <f t="shared" ca="1" si="244"/>
        <v>0</v>
      </c>
    </row>
    <row r="3878" spans="2:34" ht="15.75" x14ac:dyDescent="0.25">
      <c r="B3878">
        <f t="shared" ca="1" si="241"/>
        <v>3866</v>
      </c>
      <c r="C3878" t="str">
        <f ca="1">IFERROR(VLOOKUP(B3878,'SKT LİSTESİ'!F:F,1,0),"")</f>
        <v/>
      </c>
      <c r="E3878" s="128" t="str">
        <f ca="1">IFERROR(IF($C3878="","",VLOOKUP(FİLTRE!$C3878,'SKT LİSTESİ'!$F:$S,5,0)),"")</f>
        <v/>
      </c>
      <c r="F3878" s="129" t="str">
        <f ca="1">IFERROR(IF($C3878="","",VLOOKUP(FİLTRE!$C3878,'SKT LİSTESİ'!$F:$S,7,0)),"")</f>
        <v/>
      </c>
      <c r="G3878" s="130" t="str">
        <f ca="1">IFERROR(IF($C3878="","",VLOOKUP(FİLTRE!$C3878,'SKT LİSTESİ'!$F:$S,8,0)),"")</f>
        <v/>
      </c>
      <c r="H3878" s="131" t="str">
        <f ca="1">IF(E3878="","",IF($C3878="","",VLOOKUP(FİLTRE!$C3878,'SKT LİSTESİ'!$F:$S,9,0)))</f>
        <v/>
      </c>
      <c r="I3878" s="132" t="str">
        <f ca="1">IFERROR(IF($C3878="","",VLOOKUP(FİLTRE!$C3878,'SKT LİSTESİ'!$F:$S,10,0)),"")</f>
        <v/>
      </c>
      <c r="J3878" s="133" t="str">
        <f ca="1">IFERROR(IF($C3878="","",VLOOKUP(FİLTRE!$C3878,'SKT LİSTESİ'!$F:$S,11,0)),"")</f>
        <v/>
      </c>
      <c r="K3878" s="134" t="str">
        <f ca="1">IFERROR(IF($C3878="","",VLOOKUP(FİLTRE!$C3878,'SKT LİSTESİ'!$F:$S,12,0)),"")</f>
        <v/>
      </c>
      <c r="L3878" s="134" t="str">
        <f ca="1">IFERROR(IF($C3878="","",VLOOKUP(FİLTRE!$C3878,'SKT LİSTESİ'!$F:$S,13,0)),"")</f>
        <v/>
      </c>
      <c r="M3878" s="135" t="str">
        <f ca="1">IFERROR(IF($C3878="","",VLOOKUP(FİLTRE!$C3878,'SKT LİSTESİ'!$F:$AJ,14,0)),"")</f>
        <v/>
      </c>
      <c r="N3878" s="31" t="str">
        <f ca="1">IFERROR(IF($C3878="","",VLOOKUP(FİLTRE!$C3878,'SKT LİSTESİ'!$F:$AJ,22,0)),"")</f>
        <v/>
      </c>
      <c r="O3878" s="136" t="str">
        <f ca="1">IFERROR(IF($C3878="","",VLOOKUP(FİLTRE!$C3878,'SKT LİSTESİ'!$F:$AJ,23,0)),"")</f>
        <v/>
      </c>
      <c r="P3878" s="31"/>
      <c r="Q3878" s="31"/>
      <c r="R3878" s="137" t="str">
        <f ca="1">(IFERROR(IF($C3878="","",VLOOKUP(FİLTRE!$C3878,'SKT LİSTESİ'!$F:$AJ,15,0)),""))</f>
        <v/>
      </c>
      <c r="S3878" s="138" t="str">
        <f ca="1">IFERROR(IF($C3878="","",VLOOKUP(FİLTRE!$C3878,'SKT LİSTESİ'!$F:$AJ,16,0)),"")</f>
        <v/>
      </c>
      <c r="AF3878" s="179" t="str">
        <f t="shared" ca="1" si="242"/>
        <v/>
      </c>
      <c r="AG3878" s="179">
        <f t="shared" ca="1" si="243"/>
        <v>0</v>
      </c>
      <c r="AH3878" s="179">
        <f t="shared" ca="1" si="244"/>
        <v>0</v>
      </c>
    </row>
    <row r="3879" spans="2:34" ht="15.75" x14ac:dyDescent="0.25">
      <c r="B3879">
        <f t="shared" ca="1" si="241"/>
        <v>3867</v>
      </c>
      <c r="C3879" t="str">
        <f ca="1">IFERROR(VLOOKUP(B3879,'SKT LİSTESİ'!F:F,1,0),"")</f>
        <v/>
      </c>
      <c r="E3879" s="128" t="str">
        <f ca="1">IFERROR(IF($C3879="","",VLOOKUP(FİLTRE!$C3879,'SKT LİSTESİ'!$F:$S,5,0)),"")</f>
        <v/>
      </c>
      <c r="F3879" s="129" t="str">
        <f ca="1">IFERROR(IF($C3879="","",VLOOKUP(FİLTRE!$C3879,'SKT LİSTESİ'!$F:$S,7,0)),"")</f>
        <v/>
      </c>
      <c r="G3879" s="130" t="str">
        <f ca="1">IFERROR(IF($C3879="","",VLOOKUP(FİLTRE!$C3879,'SKT LİSTESİ'!$F:$S,8,0)),"")</f>
        <v/>
      </c>
      <c r="H3879" s="131" t="str">
        <f ca="1">IF(E3879="","",IF($C3879="","",VLOOKUP(FİLTRE!$C3879,'SKT LİSTESİ'!$F:$S,9,0)))</f>
        <v/>
      </c>
      <c r="I3879" s="132" t="str">
        <f ca="1">IFERROR(IF($C3879="","",VLOOKUP(FİLTRE!$C3879,'SKT LİSTESİ'!$F:$S,10,0)),"")</f>
        <v/>
      </c>
      <c r="J3879" s="133" t="str">
        <f ca="1">IFERROR(IF($C3879="","",VLOOKUP(FİLTRE!$C3879,'SKT LİSTESİ'!$F:$S,11,0)),"")</f>
        <v/>
      </c>
      <c r="K3879" s="134" t="str">
        <f ca="1">IFERROR(IF($C3879="","",VLOOKUP(FİLTRE!$C3879,'SKT LİSTESİ'!$F:$S,12,0)),"")</f>
        <v/>
      </c>
      <c r="L3879" s="134" t="str">
        <f ca="1">IFERROR(IF($C3879="","",VLOOKUP(FİLTRE!$C3879,'SKT LİSTESİ'!$F:$S,13,0)),"")</f>
        <v/>
      </c>
      <c r="M3879" s="135" t="str">
        <f ca="1">IFERROR(IF($C3879="","",VLOOKUP(FİLTRE!$C3879,'SKT LİSTESİ'!$F:$AJ,14,0)),"")</f>
        <v/>
      </c>
      <c r="N3879" s="31" t="str">
        <f ca="1">IFERROR(IF($C3879="","",VLOOKUP(FİLTRE!$C3879,'SKT LİSTESİ'!$F:$AJ,22,0)),"")</f>
        <v/>
      </c>
      <c r="O3879" s="136" t="str">
        <f ca="1">IFERROR(IF($C3879="","",VLOOKUP(FİLTRE!$C3879,'SKT LİSTESİ'!$F:$AJ,23,0)),"")</f>
        <v/>
      </c>
      <c r="P3879" s="31"/>
      <c r="Q3879" s="31"/>
      <c r="R3879" s="137" t="str">
        <f ca="1">(IFERROR(IF($C3879="","",VLOOKUP(FİLTRE!$C3879,'SKT LİSTESİ'!$F:$AJ,15,0)),""))</f>
        <v/>
      </c>
      <c r="S3879" s="138" t="str">
        <f ca="1">IFERROR(IF($C3879="","",VLOOKUP(FİLTRE!$C3879,'SKT LİSTESİ'!$F:$AJ,16,0)),"")</f>
        <v/>
      </c>
      <c r="AF3879" s="179" t="str">
        <f t="shared" ca="1" si="242"/>
        <v/>
      </c>
      <c r="AG3879" s="179">
        <f t="shared" ca="1" si="243"/>
        <v>0</v>
      </c>
      <c r="AH3879" s="179">
        <f t="shared" ca="1" si="244"/>
        <v>0</v>
      </c>
    </row>
    <row r="3880" spans="2:34" ht="15.75" x14ac:dyDescent="0.25">
      <c r="B3880">
        <f t="shared" ca="1" si="241"/>
        <v>3868</v>
      </c>
      <c r="C3880" t="str">
        <f ca="1">IFERROR(VLOOKUP(B3880,'SKT LİSTESİ'!F:F,1,0),"")</f>
        <v/>
      </c>
      <c r="E3880" s="128" t="str">
        <f ca="1">IFERROR(IF($C3880="","",VLOOKUP(FİLTRE!$C3880,'SKT LİSTESİ'!$F:$S,5,0)),"")</f>
        <v/>
      </c>
      <c r="F3880" s="129" t="str">
        <f ca="1">IFERROR(IF($C3880="","",VLOOKUP(FİLTRE!$C3880,'SKT LİSTESİ'!$F:$S,7,0)),"")</f>
        <v/>
      </c>
      <c r="G3880" s="130" t="str">
        <f ca="1">IFERROR(IF($C3880="","",VLOOKUP(FİLTRE!$C3880,'SKT LİSTESİ'!$F:$S,8,0)),"")</f>
        <v/>
      </c>
      <c r="H3880" s="131" t="str">
        <f ca="1">IF(E3880="","",IF($C3880="","",VLOOKUP(FİLTRE!$C3880,'SKT LİSTESİ'!$F:$S,9,0)))</f>
        <v/>
      </c>
      <c r="I3880" s="132" t="str">
        <f ca="1">IFERROR(IF($C3880="","",VLOOKUP(FİLTRE!$C3880,'SKT LİSTESİ'!$F:$S,10,0)),"")</f>
        <v/>
      </c>
      <c r="J3880" s="133" t="str">
        <f ca="1">IFERROR(IF($C3880="","",VLOOKUP(FİLTRE!$C3880,'SKT LİSTESİ'!$F:$S,11,0)),"")</f>
        <v/>
      </c>
      <c r="K3880" s="134" t="str">
        <f ca="1">IFERROR(IF($C3880="","",VLOOKUP(FİLTRE!$C3880,'SKT LİSTESİ'!$F:$S,12,0)),"")</f>
        <v/>
      </c>
      <c r="L3880" s="134" t="str">
        <f ca="1">IFERROR(IF($C3880="","",VLOOKUP(FİLTRE!$C3880,'SKT LİSTESİ'!$F:$S,13,0)),"")</f>
        <v/>
      </c>
      <c r="M3880" s="135" t="str">
        <f ca="1">IFERROR(IF($C3880="","",VLOOKUP(FİLTRE!$C3880,'SKT LİSTESİ'!$F:$AJ,14,0)),"")</f>
        <v/>
      </c>
      <c r="N3880" s="31" t="str">
        <f ca="1">IFERROR(IF($C3880="","",VLOOKUP(FİLTRE!$C3880,'SKT LİSTESİ'!$F:$AJ,22,0)),"")</f>
        <v/>
      </c>
      <c r="O3880" s="136" t="str">
        <f ca="1">IFERROR(IF($C3880="","",VLOOKUP(FİLTRE!$C3880,'SKT LİSTESİ'!$F:$AJ,23,0)),"")</f>
        <v/>
      </c>
      <c r="P3880" s="31"/>
      <c r="Q3880" s="31"/>
      <c r="R3880" s="137" t="str">
        <f ca="1">(IFERROR(IF($C3880="","",VLOOKUP(FİLTRE!$C3880,'SKT LİSTESİ'!$F:$AJ,15,0)),""))</f>
        <v/>
      </c>
      <c r="S3880" s="138" t="str">
        <f ca="1">IFERROR(IF($C3880="","",VLOOKUP(FİLTRE!$C3880,'SKT LİSTESİ'!$F:$AJ,16,0)),"")</f>
        <v/>
      </c>
      <c r="AF3880" s="179" t="str">
        <f t="shared" ca="1" si="242"/>
        <v/>
      </c>
      <c r="AG3880" s="179">
        <f t="shared" ca="1" si="243"/>
        <v>0</v>
      </c>
      <c r="AH3880" s="179">
        <f t="shared" ca="1" si="244"/>
        <v>0</v>
      </c>
    </row>
    <row r="3881" spans="2:34" ht="15.75" x14ac:dyDescent="0.25">
      <c r="B3881">
        <f t="shared" ca="1" si="241"/>
        <v>3869</v>
      </c>
      <c r="C3881" t="str">
        <f ca="1">IFERROR(VLOOKUP(B3881,'SKT LİSTESİ'!F:F,1,0),"")</f>
        <v/>
      </c>
      <c r="E3881" s="128" t="str">
        <f ca="1">IFERROR(IF($C3881="","",VLOOKUP(FİLTRE!$C3881,'SKT LİSTESİ'!$F:$S,5,0)),"")</f>
        <v/>
      </c>
      <c r="F3881" s="129" t="str">
        <f ca="1">IFERROR(IF($C3881="","",VLOOKUP(FİLTRE!$C3881,'SKT LİSTESİ'!$F:$S,7,0)),"")</f>
        <v/>
      </c>
      <c r="G3881" s="130" t="str">
        <f ca="1">IFERROR(IF($C3881="","",VLOOKUP(FİLTRE!$C3881,'SKT LİSTESİ'!$F:$S,8,0)),"")</f>
        <v/>
      </c>
      <c r="H3881" s="131" t="str">
        <f ca="1">IF(E3881="","",IF($C3881="","",VLOOKUP(FİLTRE!$C3881,'SKT LİSTESİ'!$F:$S,9,0)))</f>
        <v/>
      </c>
      <c r="I3881" s="132" t="str">
        <f ca="1">IFERROR(IF($C3881="","",VLOOKUP(FİLTRE!$C3881,'SKT LİSTESİ'!$F:$S,10,0)),"")</f>
        <v/>
      </c>
      <c r="J3881" s="133" t="str">
        <f ca="1">IFERROR(IF($C3881="","",VLOOKUP(FİLTRE!$C3881,'SKT LİSTESİ'!$F:$S,11,0)),"")</f>
        <v/>
      </c>
      <c r="K3881" s="134" t="str">
        <f ca="1">IFERROR(IF($C3881="","",VLOOKUP(FİLTRE!$C3881,'SKT LİSTESİ'!$F:$S,12,0)),"")</f>
        <v/>
      </c>
      <c r="L3881" s="134" t="str">
        <f ca="1">IFERROR(IF($C3881="","",VLOOKUP(FİLTRE!$C3881,'SKT LİSTESİ'!$F:$S,13,0)),"")</f>
        <v/>
      </c>
      <c r="M3881" s="135" t="str">
        <f ca="1">IFERROR(IF($C3881="","",VLOOKUP(FİLTRE!$C3881,'SKT LİSTESİ'!$F:$AJ,14,0)),"")</f>
        <v/>
      </c>
      <c r="N3881" s="31" t="str">
        <f ca="1">IFERROR(IF($C3881="","",VLOOKUP(FİLTRE!$C3881,'SKT LİSTESİ'!$F:$AJ,22,0)),"")</f>
        <v/>
      </c>
      <c r="O3881" s="136" t="str">
        <f ca="1">IFERROR(IF($C3881="","",VLOOKUP(FİLTRE!$C3881,'SKT LİSTESİ'!$F:$AJ,23,0)),"")</f>
        <v/>
      </c>
      <c r="P3881" s="31"/>
      <c r="Q3881" s="31"/>
      <c r="R3881" s="137" t="str">
        <f ca="1">(IFERROR(IF($C3881="","",VLOOKUP(FİLTRE!$C3881,'SKT LİSTESİ'!$F:$AJ,15,0)),""))</f>
        <v/>
      </c>
      <c r="S3881" s="138" t="str">
        <f ca="1">IFERROR(IF($C3881="","",VLOOKUP(FİLTRE!$C3881,'SKT LİSTESİ'!$F:$AJ,16,0)),"")</f>
        <v/>
      </c>
      <c r="AF3881" s="179" t="str">
        <f t="shared" ca="1" si="242"/>
        <v/>
      </c>
      <c r="AG3881" s="179">
        <f t="shared" ca="1" si="243"/>
        <v>0</v>
      </c>
      <c r="AH3881" s="179">
        <f t="shared" ca="1" si="244"/>
        <v>0</v>
      </c>
    </row>
    <row r="3882" spans="2:34" ht="15.75" x14ac:dyDescent="0.25">
      <c r="B3882">
        <f t="shared" ca="1" si="241"/>
        <v>3870</v>
      </c>
      <c r="C3882" t="str">
        <f ca="1">IFERROR(VLOOKUP(B3882,'SKT LİSTESİ'!F:F,1,0),"")</f>
        <v/>
      </c>
      <c r="E3882" s="128" t="str">
        <f ca="1">IFERROR(IF($C3882="","",VLOOKUP(FİLTRE!$C3882,'SKT LİSTESİ'!$F:$S,5,0)),"")</f>
        <v/>
      </c>
      <c r="F3882" s="129" t="str">
        <f ca="1">IFERROR(IF($C3882="","",VLOOKUP(FİLTRE!$C3882,'SKT LİSTESİ'!$F:$S,7,0)),"")</f>
        <v/>
      </c>
      <c r="G3882" s="130" t="str">
        <f ca="1">IFERROR(IF($C3882="","",VLOOKUP(FİLTRE!$C3882,'SKT LİSTESİ'!$F:$S,8,0)),"")</f>
        <v/>
      </c>
      <c r="H3882" s="131" t="str">
        <f ca="1">IF(E3882="","",IF($C3882="","",VLOOKUP(FİLTRE!$C3882,'SKT LİSTESİ'!$F:$S,9,0)))</f>
        <v/>
      </c>
      <c r="I3882" s="132" t="str">
        <f ca="1">IFERROR(IF($C3882="","",VLOOKUP(FİLTRE!$C3882,'SKT LİSTESİ'!$F:$S,10,0)),"")</f>
        <v/>
      </c>
      <c r="J3882" s="133" t="str">
        <f ca="1">IFERROR(IF($C3882="","",VLOOKUP(FİLTRE!$C3882,'SKT LİSTESİ'!$F:$S,11,0)),"")</f>
        <v/>
      </c>
      <c r="K3882" s="134" t="str">
        <f ca="1">IFERROR(IF($C3882="","",VLOOKUP(FİLTRE!$C3882,'SKT LİSTESİ'!$F:$S,12,0)),"")</f>
        <v/>
      </c>
      <c r="L3882" s="134" t="str">
        <f ca="1">IFERROR(IF($C3882="","",VLOOKUP(FİLTRE!$C3882,'SKT LİSTESİ'!$F:$S,13,0)),"")</f>
        <v/>
      </c>
      <c r="M3882" s="135" t="str">
        <f ca="1">IFERROR(IF($C3882="","",VLOOKUP(FİLTRE!$C3882,'SKT LİSTESİ'!$F:$AJ,14,0)),"")</f>
        <v/>
      </c>
      <c r="N3882" s="31" t="str">
        <f ca="1">IFERROR(IF($C3882="","",VLOOKUP(FİLTRE!$C3882,'SKT LİSTESİ'!$F:$AJ,22,0)),"")</f>
        <v/>
      </c>
      <c r="O3882" s="136" t="str">
        <f ca="1">IFERROR(IF($C3882="","",VLOOKUP(FİLTRE!$C3882,'SKT LİSTESİ'!$F:$AJ,23,0)),"")</f>
        <v/>
      </c>
      <c r="P3882" s="31"/>
      <c r="Q3882" s="31"/>
      <c r="R3882" s="137" t="str">
        <f ca="1">(IFERROR(IF($C3882="","",VLOOKUP(FİLTRE!$C3882,'SKT LİSTESİ'!$F:$AJ,15,0)),""))</f>
        <v/>
      </c>
      <c r="S3882" s="138" t="str">
        <f ca="1">IFERROR(IF($C3882="","",VLOOKUP(FİLTRE!$C3882,'SKT LİSTESİ'!$F:$AJ,16,0)),"")</f>
        <v/>
      </c>
      <c r="AF3882" s="179" t="str">
        <f t="shared" ca="1" si="242"/>
        <v/>
      </c>
      <c r="AG3882" s="179">
        <f t="shared" ca="1" si="243"/>
        <v>0</v>
      </c>
      <c r="AH3882" s="179">
        <f t="shared" ca="1" si="244"/>
        <v>0</v>
      </c>
    </row>
    <row r="3883" spans="2:34" ht="15.75" x14ac:dyDescent="0.25">
      <c r="B3883">
        <f t="shared" ca="1" si="241"/>
        <v>3871</v>
      </c>
      <c r="C3883" t="str">
        <f ca="1">IFERROR(VLOOKUP(B3883,'SKT LİSTESİ'!F:F,1,0),"")</f>
        <v/>
      </c>
      <c r="E3883" s="128" t="str">
        <f ca="1">IFERROR(IF($C3883="","",VLOOKUP(FİLTRE!$C3883,'SKT LİSTESİ'!$F:$S,5,0)),"")</f>
        <v/>
      </c>
      <c r="F3883" s="129" t="str">
        <f ca="1">IFERROR(IF($C3883="","",VLOOKUP(FİLTRE!$C3883,'SKT LİSTESİ'!$F:$S,7,0)),"")</f>
        <v/>
      </c>
      <c r="G3883" s="130" t="str">
        <f ca="1">IFERROR(IF($C3883="","",VLOOKUP(FİLTRE!$C3883,'SKT LİSTESİ'!$F:$S,8,0)),"")</f>
        <v/>
      </c>
      <c r="H3883" s="131" t="str">
        <f ca="1">IF(E3883="","",IF($C3883="","",VLOOKUP(FİLTRE!$C3883,'SKT LİSTESİ'!$F:$S,9,0)))</f>
        <v/>
      </c>
      <c r="I3883" s="132" t="str">
        <f ca="1">IFERROR(IF($C3883="","",VLOOKUP(FİLTRE!$C3883,'SKT LİSTESİ'!$F:$S,10,0)),"")</f>
        <v/>
      </c>
      <c r="J3883" s="133" t="str">
        <f ca="1">IFERROR(IF($C3883="","",VLOOKUP(FİLTRE!$C3883,'SKT LİSTESİ'!$F:$S,11,0)),"")</f>
        <v/>
      </c>
      <c r="K3883" s="134" t="str">
        <f ca="1">IFERROR(IF($C3883="","",VLOOKUP(FİLTRE!$C3883,'SKT LİSTESİ'!$F:$S,12,0)),"")</f>
        <v/>
      </c>
      <c r="L3883" s="134" t="str">
        <f ca="1">IFERROR(IF($C3883="","",VLOOKUP(FİLTRE!$C3883,'SKT LİSTESİ'!$F:$S,13,0)),"")</f>
        <v/>
      </c>
      <c r="M3883" s="135" t="str">
        <f ca="1">IFERROR(IF($C3883="","",VLOOKUP(FİLTRE!$C3883,'SKT LİSTESİ'!$F:$AJ,14,0)),"")</f>
        <v/>
      </c>
      <c r="N3883" s="31" t="str">
        <f ca="1">IFERROR(IF($C3883="","",VLOOKUP(FİLTRE!$C3883,'SKT LİSTESİ'!$F:$AJ,22,0)),"")</f>
        <v/>
      </c>
      <c r="O3883" s="136" t="str">
        <f ca="1">IFERROR(IF($C3883="","",VLOOKUP(FİLTRE!$C3883,'SKT LİSTESİ'!$F:$AJ,23,0)),"")</f>
        <v/>
      </c>
      <c r="P3883" s="31"/>
      <c r="Q3883" s="31"/>
      <c r="R3883" s="137" t="str">
        <f ca="1">(IFERROR(IF($C3883="","",VLOOKUP(FİLTRE!$C3883,'SKT LİSTESİ'!$F:$AJ,15,0)),""))</f>
        <v/>
      </c>
      <c r="S3883" s="138" t="str">
        <f ca="1">IFERROR(IF($C3883="","",VLOOKUP(FİLTRE!$C3883,'SKT LİSTESİ'!$F:$AJ,16,0)),"")</f>
        <v/>
      </c>
      <c r="AF3883" s="179" t="str">
        <f t="shared" ca="1" si="242"/>
        <v/>
      </c>
      <c r="AG3883" s="179">
        <f t="shared" ca="1" si="243"/>
        <v>0</v>
      </c>
      <c r="AH3883" s="179">
        <f t="shared" ca="1" si="244"/>
        <v>0</v>
      </c>
    </row>
    <row r="3884" spans="2:34" ht="15.75" x14ac:dyDescent="0.25">
      <c r="B3884">
        <f t="shared" ca="1" si="241"/>
        <v>3872</v>
      </c>
      <c r="C3884" t="str">
        <f ca="1">IFERROR(VLOOKUP(B3884,'SKT LİSTESİ'!F:F,1,0),"")</f>
        <v/>
      </c>
      <c r="E3884" s="128" t="str">
        <f ca="1">IFERROR(IF($C3884="","",VLOOKUP(FİLTRE!$C3884,'SKT LİSTESİ'!$F:$S,5,0)),"")</f>
        <v/>
      </c>
      <c r="F3884" s="129" t="str">
        <f ca="1">IFERROR(IF($C3884="","",VLOOKUP(FİLTRE!$C3884,'SKT LİSTESİ'!$F:$S,7,0)),"")</f>
        <v/>
      </c>
      <c r="G3884" s="130" t="str">
        <f ca="1">IFERROR(IF($C3884="","",VLOOKUP(FİLTRE!$C3884,'SKT LİSTESİ'!$F:$S,8,0)),"")</f>
        <v/>
      </c>
      <c r="H3884" s="131" t="str">
        <f ca="1">IF(E3884="","",IF($C3884="","",VLOOKUP(FİLTRE!$C3884,'SKT LİSTESİ'!$F:$S,9,0)))</f>
        <v/>
      </c>
      <c r="I3884" s="132" t="str">
        <f ca="1">IFERROR(IF($C3884="","",VLOOKUP(FİLTRE!$C3884,'SKT LİSTESİ'!$F:$S,10,0)),"")</f>
        <v/>
      </c>
      <c r="J3884" s="133" t="str">
        <f ca="1">IFERROR(IF($C3884="","",VLOOKUP(FİLTRE!$C3884,'SKT LİSTESİ'!$F:$S,11,0)),"")</f>
        <v/>
      </c>
      <c r="K3884" s="134" t="str">
        <f ca="1">IFERROR(IF($C3884="","",VLOOKUP(FİLTRE!$C3884,'SKT LİSTESİ'!$F:$S,12,0)),"")</f>
        <v/>
      </c>
      <c r="L3884" s="134" t="str">
        <f ca="1">IFERROR(IF($C3884="","",VLOOKUP(FİLTRE!$C3884,'SKT LİSTESİ'!$F:$S,13,0)),"")</f>
        <v/>
      </c>
      <c r="M3884" s="135" t="str">
        <f ca="1">IFERROR(IF($C3884="","",VLOOKUP(FİLTRE!$C3884,'SKT LİSTESİ'!$F:$AJ,14,0)),"")</f>
        <v/>
      </c>
      <c r="N3884" s="31" t="str">
        <f ca="1">IFERROR(IF($C3884="","",VLOOKUP(FİLTRE!$C3884,'SKT LİSTESİ'!$F:$AJ,22,0)),"")</f>
        <v/>
      </c>
      <c r="O3884" s="136" t="str">
        <f ca="1">IFERROR(IF($C3884="","",VLOOKUP(FİLTRE!$C3884,'SKT LİSTESİ'!$F:$AJ,23,0)),"")</f>
        <v/>
      </c>
      <c r="P3884" s="31"/>
      <c r="Q3884" s="31"/>
      <c r="R3884" s="137" t="str">
        <f ca="1">(IFERROR(IF($C3884="","",VLOOKUP(FİLTRE!$C3884,'SKT LİSTESİ'!$F:$AJ,15,0)),""))</f>
        <v/>
      </c>
      <c r="S3884" s="138" t="str">
        <f ca="1">IFERROR(IF($C3884="","",VLOOKUP(FİLTRE!$C3884,'SKT LİSTESİ'!$F:$AJ,16,0)),"")</f>
        <v/>
      </c>
      <c r="AF3884" s="179" t="str">
        <f t="shared" ca="1" si="242"/>
        <v/>
      </c>
      <c r="AG3884" s="179">
        <f t="shared" ca="1" si="243"/>
        <v>0</v>
      </c>
      <c r="AH3884" s="179">
        <f t="shared" ca="1" si="244"/>
        <v>0</v>
      </c>
    </row>
    <row r="3885" spans="2:34" ht="15.75" x14ac:dyDescent="0.25">
      <c r="B3885">
        <f t="shared" ca="1" si="241"/>
        <v>3873</v>
      </c>
      <c r="C3885" t="str">
        <f ca="1">IFERROR(VLOOKUP(B3885,'SKT LİSTESİ'!F:F,1,0),"")</f>
        <v/>
      </c>
      <c r="E3885" s="128" t="str">
        <f ca="1">IFERROR(IF($C3885="","",VLOOKUP(FİLTRE!$C3885,'SKT LİSTESİ'!$F:$S,5,0)),"")</f>
        <v/>
      </c>
      <c r="F3885" s="129" t="str">
        <f ca="1">IFERROR(IF($C3885="","",VLOOKUP(FİLTRE!$C3885,'SKT LİSTESİ'!$F:$S,7,0)),"")</f>
        <v/>
      </c>
      <c r="G3885" s="130" t="str">
        <f ca="1">IFERROR(IF($C3885="","",VLOOKUP(FİLTRE!$C3885,'SKT LİSTESİ'!$F:$S,8,0)),"")</f>
        <v/>
      </c>
      <c r="H3885" s="131" t="str">
        <f ca="1">IF(E3885="","",IF($C3885="","",VLOOKUP(FİLTRE!$C3885,'SKT LİSTESİ'!$F:$S,9,0)))</f>
        <v/>
      </c>
      <c r="I3885" s="132" t="str">
        <f ca="1">IFERROR(IF($C3885="","",VLOOKUP(FİLTRE!$C3885,'SKT LİSTESİ'!$F:$S,10,0)),"")</f>
        <v/>
      </c>
      <c r="J3885" s="133" t="str">
        <f ca="1">IFERROR(IF($C3885="","",VLOOKUP(FİLTRE!$C3885,'SKT LİSTESİ'!$F:$S,11,0)),"")</f>
        <v/>
      </c>
      <c r="K3885" s="134" t="str">
        <f ca="1">IFERROR(IF($C3885="","",VLOOKUP(FİLTRE!$C3885,'SKT LİSTESİ'!$F:$S,12,0)),"")</f>
        <v/>
      </c>
      <c r="L3885" s="134" t="str">
        <f ca="1">IFERROR(IF($C3885="","",VLOOKUP(FİLTRE!$C3885,'SKT LİSTESİ'!$F:$S,13,0)),"")</f>
        <v/>
      </c>
      <c r="M3885" s="135" t="str">
        <f ca="1">IFERROR(IF($C3885="","",VLOOKUP(FİLTRE!$C3885,'SKT LİSTESİ'!$F:$AJ,14,0)),"")</f>
        <v/>
      </c>
      <c r="N3885" s="31" t="str">
        <f ca="1">IFERROR(IF($C3885="","",VLOOKUP(FİLTRE!$C3885,'SKT LİSTESİ'!$F:$AJ,22,0)),"")</f>
        <v/>
      </c>
      <c r="O3885" s="136" t="str">
        <f ca="1">IFERROR(IF($C3885="","",VLOOKUP(FİLTRE!$C3885,'SKT LİSTESİ'!$F:$AJ,23,0)),"")</f>
        <v/>
      </c>
      <c r="P3885" s="31"/>
      <c r="Q3885" s="31"/>
      <c r="R3885" s="137" t="str">
        <f ca="1">(IFERROR(IF($C3885="","",VLOOKUP(FİLTRE!$C3885,'SKT LİSTESİ'!$F:$AJ,15,0)),""))</f>
        <v/>
      </c>
      <c r="S3885" s="138" t="str">
        <f ca="1">IFERROR(IF($C3885="","",VLOOKUP(FİLTRE!$C3885,'SKT LİSTESİ'!$F:$AJ,16,0)),"")</f>
        <v/>
      </c>
      <c r="AF3885" s="179" t="str">
        <f t="shared" ca="1" si="242"/>
        <v/>
      </c>
      <c r="AG3885" s="179">
        <f t="shared" ca="1" si="243"/>
        <v>0</v>
      </c>
      <c r="AH3885" s="179">
        <f t="shared" ca="1" si="244"/>
        <v>0</v>
      </c>
    </row>
    <row r="3886" spans="2:34" ht="15.75" x14ac:dyDescent="0.25">
      <c r="B3886">
        <f t="shared" ca="1" si="241"/>
        <v>3874</v>
      </c>
      <c r="C3886" t="str">
        <f ca="1">IFERROR(VLOOKUP(B3886,'SKT LİSTESİ'!F:F,1,0),"")</f>
        <v/>
      </c>
      <c r="E3886" s="128" t="str">
        <f ca="1">IFERROR(IF($C3886="","",VLOOKUP(FİLTRE!$C3886,'SKT LİSTESİ'!$F:$S,5,0)),"")</f>
        <v/>
      </c>
      <c r="F3886" s="129" t="str">
        <f ca="1">IFERROR(IF($C3886="","",VLOOKUP(FİLTRE!$C3886,'SKT LİSTESİ'!$F:$S,7,0)),"")</f>
        <v/>
      </c>
      <c r="G3886" s="130" t="str">
        <f ca="1">IFERROR(IF($C3886="","",VLOOKUP(FİLTRE!$C3886,'SKT LİSTESİ'!$F:$S,8,0)),"")</f>
        <v/>
      </c>
      <c r="H3886" s="131" t="str">
        <f ca="1">IF(E3886="","",IF($C3886="","",VLOOKUP(FİLTRE!$C3886,'SKT LİSTESİ'!$F:$S,9,0)))</f>
        <v/>
      </c>
      <c r="I3886" s="132" t="str">
        <f ca="1">IFERROR(IF($C3886="","",VLOOKUP(FİLTRE!$C3886,'SKT LİSTESİ'!$F:$S,10,0)),"")</f>
        <v/>
      </c>
      <c r="J3886" s="133" t="str">
        <f ca="1">IFERROR(IF($C3886="","",VLOOKUP(FİLTRE!$C3886,'SKT LİSTESİ'!$F:$S,11,0)),"")</f>
        <v/>
      </c>
      <c r="K3886" s="134" t="str">
        <f ca="1">IFERROR(IF($C3886="","",VLOOKUP(FİLTRE!$C3886,'SKT LİSTESİ'!$F:$S,12,0)),"")</f>
        <v/>
      </c>
      <c r="L3886" s="134" t="str">
        <f ca="1">IFERROR(IF($C3886="","",VLOOKUP(FİLTRE!$C3886,'SKT LİSTESİ'!$F:$S,13,0)),"")</f>
        <v/>
      </c>
      <c r="M3886" s="135" t="str">
        <f ca="1">IFERROR(IF($C3886="","",VLOOKUP(FİLTRE!$C3886,'SKT LİSTESİ'!$F:$AJ,14,0)),"")</f>
        <v/>
      </c>
      <c r="N3886" s="31" t="str">
        <f ca="1">IFERROR(IF($C3886="","",VLOOKUP(FİLTRE!$C3886,'SKT LİSTESİ'!$F:$AJ,22,0)),"")</f>
        <v/>
      </c>
      <c r="O3886" s="136" t="str">
        <f ca="1">IFERROR(IF($C3886="","",VLOOKUP(FİLTRE!$C3886,'SKT LİSTESİ'!$F:$AJ,23,0)),"")</f>
        <v/>
      </c>
      <c r="P3886" s="31"/>
      <c r="Q3886" s="31"/>
      <c r="R3886" s="137" t="str">
        <f ca="1">(IFERROR(IF($C3886="","",VLOOKUP(FİLTRE!$C3886,'SKT LİSTESİ'!$F:$AJ,15,0)),""))</f>
        <v/>
      </c>
      <c r="S3886" s="138" t="str">
        <f ca="1">IFERROR(IF($C3886="","",VLOOKUP(FİLTRE!$C3886,'SKT LİSTESİ'!$F:$AJ,16,0)),"")</f>
        <v/>
      </c>
      <c r="AF3886" s="179" t="str">
        <f t="shared" ca="1" si="242"/>
        <v/>
      </c>
      <c r="AG3886" s="179">
        <f t="shared" ca="1" si="243"/>
        <v>0</v>
      </c>
      <c r="AH3886" s="179">
        <f t="shared" ca="1" si="244"/>
        <v>0</v>
      </c>
    </row>
    <row r="3887" spans="2:34" ht="15.75" x14ac:dyDescent="0.25">
      <c r="B3887">
        <f t="shared" ca="1" si="241"/>
        <v>3875</v>
      </c>
      <c r="C3887" t="str">
        <f ca="1">IFERROR(VLOOKUP(B3887,'SKT LİSTESİ'!F:F,1,0),"")</f>
        <v/>
      </c>
      <c r="E3887" s="128" t="str">
        <f ca="1">IFERROR(IF($C3887="","",VLOOKUP(FİLTRE!$C3887,'SKT LİSTESİ'!$F:$S,5,0)),"")</f>
        <v/>
      </c>
      <c r="F3887" s="129" t="str">
        <f ca="1">IFERROR(IF($C3887="","",VLOOKUP(FİLTRE!$C3887,'SKT LİSTESİ'!$F:$S,7,0)),"")</f>
        <v/>
      </c>
      <c r="G3887" s="130" t="str">
        <f ca="1">IFERROR(IF($C3887="","",VLOOKUP(FİLTRE!$C3887,'SKT LİSTESİ'!$F:$S,8,0)),"")</f>
        <v/>
      </c>
      <c r="H3887" s="131" t="str">
        <f ca="1">IF(E3887="","",IF($C3887="","",VLOOKUP(FİLTRE!$C3887,'SKT LİSTESİ'!$F:$S,9,0)))</f>
        <v/>
      </c>
      <c r="I3887" s="132" t="str">
        <f ca="1">IFERROR(IF($C3887="","",VLOOKUP(FİLTRE!$C3887,'SKT LİSTESİ'!$F:$S,10,0)),"")</f>
        <v/>
      </c>
      <c r="J3887" s="133" t="str">
        <f ca="1">IFERROR(IF($C3887="","",VLOOKUP(FİLTRE!$C3887,'SKT LİSTESİ'!$F:$S,11,0)),"")</f>
        <v/>
      </c>
      <c r="K3887" s="134" t="str">
        <f ca="1">IFERROR(IF($C3887="","",VLOOKUP(FİLTRE!$C3887,'SKT LİSTESİ'!$F:$S,12,0)),"")</f>
        <v/>
      </c>
      <c r="L3887" s="134" t="str">
        <f ca="1">IFERROR(IF($C3887="","",VLOOKUP(FİLTRE!$C3887,'SKT LİSTESİ'!$F:$S,13,0)),"")</f>
        <v/>
      </c>
      <c r="M3887" s="135" t="str">
        <f ca="1">IFERROR(IF($C3887="","",VLOOKUP(FİLTRE!$C3887,'SKT LİSTESİ'!$F:$AJ,14,0)),"")</f>
        <v/>
      </c>
      <c r="N3887" s="31" t="str">
        <f ca="1">IFERROR(IF($C3887="","",VLOOKUP(FİLTRE!$C3887,'SKT LİSTESİ'!$F:$AJ,22,0)),"")</f>
        <v/>
      </c>
      <c r="O3887" s="136" t="str">
        <f ca="1">IFERROR(IF($C3887="","",VLOOKUP(FİLTRE!$C3887,'SKT LİSTESİ'!$F:$AJ,23,0)),"")</f>
        <v/>
      </c>
      <c r="P3887" s="31"/>
      <c r="Q3887" s="31"/>
      <c r="R3887" s="137" t="str">
        <f ca="1">(IFERROR(IF($C3887="","",VLOOKUP(FİLTRE!$C3887,'SKT LİSTESİ'!$F:$AJ,15,0)),""))</f>
        <v/>
      </c>
      <c r="S3887" s="138" t="str">
        <f ca="1">IFERROR(IF($C3887="","",VLOOKUP(FİLTRE!$C3887,'SKT LİSTESİ'!$F:$AJ,16,0)),"")</f>
        <v/>
      </c>
      <c r="AF3887" s="179" t="str">
        <f t="shared" ca="1" si="242"/>
        <v/>
      </c>
      <c r="AG3887" s="179">
        <f t="shared" ca="1" si="243"/>
        <v>0</v>
      </c>
      <c r="AH3887" s="179">
        <f t="shared" ca="1" si="244"/>
        <v>0</v>
      </c>
    </row>
    <row r="3888" spans="2:34" ht="15.75" x14ac:dyDescent="0.25">
      <c r="B3888">
        <f t="shared" ca="1" si="241"/>
        <v>3876</v>
      </c>
      <c r="C3888" t="str">
        <f ca="1">IFERROR(VLOOKUP(B3888,'SKT LİSTESİ'!F:F,1,0),"")</f>
        <v/>
      </c>
      <c r="E3888" s="128" t="str">
        <f ca="1">IFERROR(IF($C3888="","",VLOOKUP(FİLTRE!$C3888,'SKT LİSTESİ'!$F:$S,5,0)),"")</f>
        <v/>
      </c>
      <c r="F3888" s="129" t="str">
        <f ca="1">IFERROR(IF($C3888="","",VLOOKUP(FİLTRE!$C3888,'SKT LİSTESİ'!$F:$S,7,0)),"")</f>
        <v/>
      </c>
      <c r="G3888" s="130" t="str">
        <f ca="1">IFERROR(IF($C3888="","",VLOOKUP(FİLTRE!$C3888,'SKT LİSTESİ'!$F:$S,8,0)),"")</f>
        <v/>
      </c>
      <c r="H3888" s="131" t="str">
        <f ca="1">IF(E3888="","",IF($C3888="","",VLOOKUP(FİLTRE!$C3888,'SKT LİSTESİ'!$F:$S,9,0)))</f>
        <v/>
      </c>
      <c r="I3888" s="132" t="str">
        <f ca="1">IFERROR(IF($C3888="","",VLOOKUP(FİLTRE!$C3888,'SKT LİSTESİ'!$F:$S,10,0)),"")</f>
        <v/>
      </c>
      <c r="J3888" s="133" t="str">
        <f ca="1">IFERROR(IF($C3888="","",VLOOKUP(FİLTRE!$C3888,'SKT LİSTESİ'!$F:$S,11,0)),"")</f>
        <v/>
      </c>
      <c r="K3888" s="134" t="str">
        <f ca="1">IFERROR(IF($C3888="","",VLOOKUP(FİLTRE!$C3888,'SKT LİSTESİ'!$F:$S,12,0)),"")</f>
        <v/>
      </c>
      <c r="L3888" s="134" t="str">
        <f ca="1">IFERROR(IF($C3888="","",VLOOKUP(FİLTRE!$C3888,'SKT LİSTESİ'!$F:$S,13,0)),"")</f>
        <v/>
      </c>
      <c r="M3888" s="135" t="str">
        <f ca="1">IFERROR(IF($C3888="","",VLOOKUP(FİLTRE!$C3888,'SKT LİSTESİ'!$F:$AJ,14,0)),"")</f>
        <v/>
      </c>
      <c r="N3888" s="31" t="str">
        <f ca="1">IFERROR(IF($C3888="","",VLOOKUP(FİLTRE!$C3888,'SKT LİSTESİ'!$F:$AJ,22,0)),"")</f>
        <v/>
      </c>
      <c r="O3888" s="136" t="str">
        <f ca="1">IFERROR(IF($C3888="","",VLOOKUP(FİLTRE!$C3888,'SKT LİSTESİ'!$F:$AJ,23,0)),"")</f>
        <v/>
      </c>
      <c r="P3888" s="31"/>
      <c r="Q3888" s="31"/>
      <c r="R3888" s="137" t="str">
        <f ca="1">(IFERROR(IF($C3888="","",VLOOKUP(FİLTRE!$C3888,'SKT LİSTESİ'!$F:$AJ,15,0)),""))</f>
        <v/>
      </c>
      <c r="S3888" s="138" t="str">
        <f ca="1">IFERROR(IF($C3888="","",VLOOKUP(FİLTRE!$C3888,'SKT LİSTESİ'!$F:$AJ,16,0)),"")</f>
        <v/>
      </c>
      <c r="AF3888" s="179" t="str">
        <f t="shared" ca="1" si="242"/>
        <v/>
      </c>
      <c r="AG3888" s="179">
        <f t="shared" ca="1" si="243"/>
        <v>0</v>
      </c>
      <c r="AH3888" s="179">
        <f t="shared" ca="1" si="244"/>
        <v>0</v>
      </c>
    </row>
    <row r="3889" spans="2:34" ht="15.75" x14ac:dyDescent="0.25">
      <c r="B3889">
        <f t="shared" ca="1" si="241"/>
        <v>3877</v>
      </c>
      <c r="C3889" t="str">
        <f ca="1">IFERROR(VLOOKUP(B3889,'SKT LİSTESİ'!F:F,1,0),"")</f>
        <v/>
      </c>
      <c r="E3889" s="128" t="str">
        <f ca="1">IFERROR(IF($C3889="","",VLOOKUP(FİLTRE!$C3889,'SKT LİSTESİ'!$F:$S,5,0)),"")</f>
        <v/>
      </c>
      <c r="F3889" s="129" t="str">
        <f ca="1">IFERROR(IF($C3889="","",VLOOKUP(FİLTRE!$C3889,'SKT LİSTESİ'!$F:$S,7,0)),"")</f>
        <v/>
      </c>
      <c r="G3889" s="130" t="str">
        <f ca="1">IFERROR(IF($C3889="","",VLOOKUP(FİLTRE!$C3889,'SKT LİSTESİ'!$F:$S,8,0)),"")</f>
        <v/>
      </c>
      <c r="H3889" s="131" t="str">
        <f ca="1">IF(E3889="","",IF($C3889="","",VLOOKUP(FİLTRE!$C3889,'SKT LİSTESİ'!$F:$S,9,0)))</f>
        <v/>
      </c>
      <c r="I3889" s="132" t="str">
        <f ca="1">IFERROR(IF($C3889="","",VLOOKUP(FİLTRE!$C3889,'SKT LİSTESİ'!$F:$S,10,0)),"")</f>
        <v/>
      </c>
      <c r="J3889" s="133" t="str">
        <f ca="1">IFERROR(IF($C3889="","",VLOOKUP(FİLTRE!$C3889,'SKT LİSTESİ'!$F:$S,11,0)),"")</f>
        <v/>
      </c>
      <c r="K3889" s="134" t="str">
        <f ca="1">IFERROR(IF($C3889="","",VLOOKUP(FİLTRE!$C3889,'SKT LİSTESİ'!$F:$S,12,0)),"")</f>
        <v/>
      </c>
      <c r="L3889" s="134" t="str">
        <f ca="1">IFERROR(IF($C3889="","",VLOOKUP(FİLTRE!$C3889,'SKT LİSTESİ'!$F:$S,13,0)),"")</f>
        <v/>
      </c>
      <c r="M3889" s="135" t="str">
        <f ca="1">IFERROR(IF($C3889="","",VLOOKUP(FİLTRE!$C3889,'SKT LİSTESİ'!$F:$AJ,14,0)),"")</f>
        <v/>
      </c>
      <c r="N3889" s="31" t="str">
        <f ca="1">IFERROR(IF($C3889="","",VLOOKUP(FİLTRE!$C3889,'SKT LİSTESİ'!$F:$AJ,22,0)),"")</f>
        <v/>
      </c>
      <c r="O3889" s="136" t="str">
        <f ca="1">IFERROR(IF($C3889="","",VLOOKUP(FİLTRE!$C3889,'SKT LİSTESİ'!$F:$AJ,23,0)),"")</f>
        <v/>
      </c>
      <c r="P3889" s="31"/>
      <c r="Q3889" s="31"/>
      <c r="R3889" s="137" t="str">
        <f ca="1">(IFERROR(IF($C3889="","",VLOOKUP(FİLTRE!$C3889,'SKT LİSTESİ'!$F:$AJ,15,0)),""))</f>
        <v/>
      </c>
      <c r="S3889" s="138" t="str">
        <f ca="1">IFERROR(IF($C3889="","",VLOOKUP(FİLTRE!$C3889,'SKT LİSTESİ'!$F:$AJ,16,0)),"")</f>
        <v/>
      </c>
      <c r="AF3889" s="179" t="str">
        <f t="shared" ca="1" si="242"/>
        <v/>
      </c>
      <c r="AG3889" s="179">
        <f t="shared" ca="1" si="243"/>
        <v>0</v>
      </c>
      <c r="AH3889" s="179">
        <f t="shared" ca="1" si="244"/>
        <v>0</v>
      </c>
    </row>
    <row r="3890" spans="2:34" ht="15.75" x14ac:dyDescent="0.25">
      <c r="B3890">
        <f t="shared" ca="1" si="241"/>
        <v>3878</v>
      </c>
      <c r="C3890" t="str">
        <f ca="1">IFERROR(VLOOKUP(B3890,'SKT LİSTESİ'!F:F,1,0),"")</f>
        <v/>
      </c>
      <c r="E3890" s="128" t="str">
        <f ca="1">IFERROR(IF($C3890="","",VLOOKUP(FİLTRE!$C3890,'SKT LİSTESİ'!$F:$S,5,0)),"")</f>
        <v/>
      </c>
      <c r="F3890" s="129" t="str">
        <f ca="1">IFERROR(IF($C3890="","",VLOOKUP(FİLTRE!$C3890,'SKT LİSTESİ'!$F:$S,7,0)),"")</f>
        <v/>
      </c>
      <c r="G3890" s="130" t="str">
        <f ca="1">IFERROR(IF($C3890="","",VLOOKUP(FİLTRE!$C3890,'SKT LİSTESİ'!$F:$S,8,0)),"")</f>
        <v/>
      </c>
      <c r="H3890" s="131" t="str">
        <f ca="1">IF(E3890="","",IF($C3890="","",VLOOKUP(FİLTRE!$C3890,'SKT LİSTESİ'!$F:$S,9,0)))</f>
        <v/>
      </c>
      <c r="I3890" s="132" t="str">
        <f ca="1">IFERROR(IF($C3890="","",VLOOKUP(FİLTRE!$C3890,'SKT LİSTESİ'!$F:$S,10,0)),"")</f>
        <v/>
      </c>
      <c r="J3890" s="133" t="str">
        <f ca="1">IFERROR(IF($C3890="","",VLOOKUP(FİLTRE!$C3890,'SKT LİSTESİ'!$F:$S,11,0)),"")</f>
        <v/>
      </c>
      <c r="K3890" s="134" t="str">
        <f ca="1">IFERROR(IF($C3890="","",VLOOKUP(FİLTRE!$C3890,'SKT LİSTESİ'!$F:$S,12,0)),"")</f>
        <v/>
      </c>
      <c r="L3890" s="134" t="str">
        <f ca="1">IFERROR(IF($C3890="","",VLOOKUP(FİLTRE!$C3890,'SKT LİSTESİ'!$F:$S,13,0)),"")</f>
        <v/>
      </c>
      <c r="M3890" s="135" t="str">
        <f ca="1">IFERROR(IF($C3890="","",VLOOKUP(FİLTRE!$C3890,'SKT LİSTESİ'!$F:$AJ,14,0)),"")</f>
        <v/>
      </c>
      <c r="N3890" s="31" t="str">
        <f ca="1">IFERROR(IF($C3890="","",VLOOKUP(FİLTRE!$C3890,'SKT LİSTESİ'!$F:$AJ,22,0)),"")</f>
        <v/>
      </c>
      <c r="O3890" s="136" t="str">
        <f ca="1">IFERROR(IF($C3890="","",VLOOKUP(FİLTRE!$C3890,'SKT LİSTESİ'!$F:$AJ,23,0)),"")</f>
        <v/>
      </c>
      <c r="P3890" s="31"/>
      <c r="Q3890" s="31"/>
      <c r="R3890" s="137" t="str">
        <f ca="1">(IFERROR(IF($C3890="","",VLOOKUP(FİLTRE!$C3890,'SKT LİSTESİ'!$F:$AJ,15,0)),""))</f>
        <v/>
      </c>
      <c r="S3890" s="138" t="str">
        <f ca="1">IFERROR(IF($C3890="","",VLOOKUP(FİLTRE!$C3890,'SKT LİSTESİ'!$F:$AJ,16,0)),"")</f>
        <v/>
      </c>
      <c r="AF3890" s="179" t="str">
        <f t="shared" ca="1" si="242"/>
        <v/>
      </c>
      <c r="AG3890" s="179">
        <f t="shared" ca="1" si="243"/>
        <v>0</v>
      </c>
      <c r="AH3890" s="179">
        <f t="shared" ca="1" si="244"/>
        <v>0</v>
      </c>
    </row>
    <row r="3891" spans="2:34" ht="15.75" x14ac:dyDescent="0.25">
      <c r="B3891">
        <f t="shared" ca="1" si="241"/>
        <v>3879</v>
      </c>
      <c r="C3891" t="str">
        <f ca="1">IFERROR(VLOOKUP(B3891,'SKT LİSTESİ'!F:F,1,0),"")</f>
        <v/>
      </c>
      <c r="E3891" s="128" t="str">
        <f ca="1">IFERROR(IF($C3891="","",VLOOKUP(FİLTRE!$C3891,'SKT LİSTESİ'!$F:$S,5,0)),"")</f>
        <v/>
      </c>
      <c r="F3891" s="129" t="str">
        <f ca="1">IFERROR(IF($C3891="","",VLOOKUP(FİLTRE!$C3891,'SKT LİSTESİ'!$F:$S,7,0)),"")</f>
        <v/>
      </c>
      <c r="G3891" s="130" t="str">
        <f ca="1">IFERROR(IF($C3891="","",VLOOKUP(FİLTRE!$C3891,'SKT LİSTESİ'!$F:$S,8,0)),"")</f>
        <v/>
      </c>
      <c r="H3891" s="131" t="str">
        <f ca="1">IF(E3891="","",IF($C3891="","",VLOOKUP(FİLTRE!$C3891,'SKT LİSTESİ'!$F:$S,9,0)))</f>
        <v/>
      </c>
      <c r="I3891" s="132" t="str">
        <f ca="1">IFERROR(IF($C3891="","",VLOOKUP(FİLTRE!$C3891,'SKT LİSTESİ'!$F:$S,10,0)),"")</f>
        <v/>
      </c>
      <c r="J3891" s="133" t="str">
        <f ca="1">IFERROR(IF($C3891="","",VLOOKUP(FİLTRE!$C3891,'SKT LİSTESİ'!$F:$S,11,0)),"")</f>
        <v/>
      </c>
      <c r="K3891" s="134" t="str">
        <f ca="1">IFERROR(IF($C3891="","",VLOOKUP(FİLTRE!$C3891,'SKT LİSTESİ'!$F:$S,12,0)),"")</f>
        <v/>
      </c>
      <c r="L3891" s="134" t="str">
        <f ca="1">IFERROR(IF($C3891="","",VLOOKUP(FİLTRE!$C3891,'SKT LİSTESİ'!$F:$S,13,0)),"")</f>
        <v/>
      </c>
      <c r="M3891" s="135" t="str">
        <f ca="1">IFERROR(IF($C3891="","",VLOOKUP(FİLTRE!$C3891,'SKT LİSTESİ'!$F:$AJ,14,0)),"")</f>
        <v/>
      </c>
      <c r="N3891" s="31" t="str">
        <f ca="1">IFERROR(IF($C3891="","",VLOOKUP(FİLTRE!$C3891,'SKT LİSTESİ'!$F:$AJ,22,0)),"")</f>
        <v/>
      </c>
      <c r="O3891" s="136" t="str">
        <f ca="1">IFERROR(IF($C3891="","",VLOOKUP(FİLTRE!$C3891,'SKT LİSTESİ'!$F:$AJ,23,0)),"")</f>
        <v/>
      </c>
      <c r="P3891" s="31"/>
      <c r="Q3891" s="31"/>
      <c r="R3891" s="137" t="str">
        <f ca="1">(IFERROR(IF($C3891="","",VLOOKUP(FİLTRE!$C3891,'SKT LİSTESİ'!$F:$AJ,15,0)),""))</f>
        <v/>
      </c>
      <c r="S3891" s="138" t="str">
        <f ca="1">IFERROR(IF($C3891="","",VLOOKUP(FİLTRE!$C3891,'SKT LİSTESİ'!$F:$AJ,16,0)),"")</f>
        <v/>
      </c>
      <c r="AF3891" s="179" t="str">
        <f t="shared" ca="1" si="242"/>
        <v/>
      </c>
      <c r="AG3891" s="179">
        <f t="shared" ca="1" si="243"/>
        <v>0</v>
      </c>
      <c r="AH3891" s="179">
        <f t="shared" ca="1" si="244"/>
        <v>0</v>
      </c>
    </row>
    <row r="3892" spans="2:34" ht="15.75" x14ac:dyDescent="0.25">
      <c r="B3892">
        <f t="shared" ca="1" si="241"/>
        <v>3880</v>
      </c>
      <c r="C3892" t="str">
        <f ca="1">IFERROR(VLOOKUP(B3892,'SKT LİSTESİ'!F:F,1,0),"")</f>
        <v/>
      </c>
      <c r="E3892" s="128" t="str">
        <f ca="1">IFERROR(IF($C3892="","",VLOOKUP(FİLTRE!$C3892,'SKT LİSTESİ'!$F:$S,5,0)),"")</f>
        <v/>
      </c>
      <c r="F3892" s="129" t="str">
        <f ca="1">IFERROR(IF($C3892="","",VLOOKUP(FİLTRE!$C3892,'SKT LİSTESİ'!$F:$S,7,0)),"")</f>
        <v/>
      </c>
      <c r="G3892" s="130" t="str">
        <f ca="1">IFERROR(IF($C3892="","",VLOOKUP(FİLTRE!$C3892,'SKT LİSTESİ'!$F:$S,8,0)),"")</f>
        <v/>
      </c>
      <c r="H3892" s="131" t="str">
        <f ca="1">IF(E3892="","",IF($C3892="","",VLOOKUP(FİLTRE!$C3892,'SKT LİSTESİ'!$F:$S,9,0)))</f>
        <v/>
      </c>
      <c r="I3892" s="132" t="str">
        <f ca="1">IFERROR(IF($C3892="","",VLOOKUP(FİLTRE!$C3892,'SKT LİSTESİ'!$F:$S,10,0)),"")</f>
        <v/>
      </c>
      <c r="J3892" s="133" t="str">
        <f ca="1">IFERROR(IF($C3892="","",VLOOKUP(FİLTRE!$C3892,'SKT LİSTESİ'!$F:$S,11,0)),"")</f>
        <v/>
      </c>
      <c r="K3892" s="134" t="str">
        <f ca="1">IFERROR(IF($C3892="","",VLOOKUP(FİLTRE!$C3892,'SKT LİSTESİ'!$F:$S,12,0)),"")</f>
        <v/>
      </c>
      <c r="L3892" s="134" t="str">
        <f ca="1">IFERROR(IF($C3892="","",VLOOKUP(FİLTRE!$C3892,'SKT LİSTESİ'!$F:$S,13,0)),"")</f>
        <v/>
      </c>
      <c r="M3892" s="135" t="str">
        <f ca="1">IFERROR(IF($C3892="","",VLOOKUP(FİLTRE!$C3892,'SKT LİSTESİ'!$F:$AJ,14,0)),"")</f>
        <v/>
      </c>
      <c r="N3892" s="31" t="str">
        <f ca="1">IFERROR(IF($C3892="","",VLOOKUP(FİLTRE!$C3892,'SKT LİSTESİ'!$F:$AJ,22,0)),"")</f>
        <v/>
      </c>
      <c r="O3892" s="136" t="str">
        <f ca="1">IFERROR(IF($C3892="","",VLOOKUP(FİLTRE!$C3892,'SKT LİSTESİ'!$F:$AJ,23,0)),"")</f>
        <v/>
      </c>
      <c r="P3892" s="31"/>
      <c r="Q3892" s="31"/>
      <c r="R3892" s="137" t="str">
        <f ca="1">(IFERROR(IF($C3892="","",VLOOKUP(FİLTRE!$C3892,'SKT LİSTESİ'!$F:$AJ,15,0)),""))</f>
        <v/>
      </c>
      <c r="S3892" s="138" t="str">
        <f ca="1">IFERROR(IF($C3892="","",VLOOKUP(FİLTRE!$C3892,'SKT LİSTESİ'!$F:$AJ,16,0)),"")</f>
        <v/>
      </c>
      <c r="AF3892" s="179" t="str">
        <f t="shared" ca="1" si="242"/>
        <v/>
      </c>
      <c r="AG3892" s="179">
        <f t="shared" ca="1" si="243"/>
        <v>0</v>
      </c>
      <c r="AH3892" s="179">
        <f t="shared" ca="1" si="244"/>
        <v>0</v>
      </c>
    </row>
    <row r="3893" spans="2:34" ht="15.75" x14ac:dyDescent="0.25">
      <c r="B3893">
        <f t="shared" ca="1" si="241"/>
        <v>3881</v>
      </c>
      <c r="C3893" t="str">
        <f ca="1">IFERROR(VLOOKUP(B3893,'SKT LİSTESİ'!F:F,1,0),"")</f>
        <v/>
      </c>
      <c r="E3893" s="128" t="str">
        <f ca="1">IFERROR(IF($C3893="","",VLOOKUP(FİLTRE!$C3893,'SKT LİSTESİ'!$F:$S,5,0)),"")</f>
        <v/>
      </c>
      <c r="F3893" s="129" t="str">
        <f ca="1">IFERROR(IF($C3893="","",VLOOKUP(FİLTRE!$C3893,'SKT LİSTESİ'!$F:$S,7,0)),"")</f>
        <v/>
      </c>
      <c r="G3893" s="130" t="str">
        <f ca="1">IFERROR(IF($C3893="","",VLOOKUP(FİLTRE!$C3893,'SKT LİSTESİ'!$F:$S,8,0)),"")</f>
        <v/>
      </c>
      <c r="H3893" s="131" t="str">
        <f ca="1">IF(E3893="","",IF($C3893="","",VLOOKUP(FİLTRE!$C3893,'SKT LİSTESİ'!$F:$S,9,0)))</f>
        <v/>
      </c>
      <c r="I3893" s="132" t="str">
        <f ca="1">IFERROR(IF($C3893="","",VLOOKUP(FİLTRE!$C3893,'SKT LİSTESİ'!$F:$S,10,0)),"")</f>
        <v/>
      </c>
      <c r="J3893" s="133" t="str">
        <f ca="1">IFERROR(IF($C3893="","",VLOOKUP(FİLTRE!$C3893,'SKT LİSTESİ'!$F:$S,11,0)),"")</f>
        <v/>
      </c>
      <c r="K3893" s="134" t="str">
        <f ca="1">IFERROR(IF($C3893="","",VLOOKUP(FİLTRE!$C3893,'SKT LİSTESİ'!$F:$S,12,0)),"")</f>
        <v/>
      </c>
      <c r="L3893" s="134" t="str">
        <f ca="1">IFERROR(IF($C3893="","",VLOOKUP(FİLTRE!$C3893,'SKT LİSTESİ'!$F:$S,13,0)),"")</f>
        <v/>
      </c>
      <c r="M3893" s="135" t="str">
        <f ca="1">IFERROR(IF($C3893="","",VLOOKUP(FİLTRE!$C3893,'SKT LİSTESİ'!$F:$AJ,14,0)),"")</f>
        <v/>
      </c>
      <c r="N3893" s="31" t="str">
        <f ca="1">IFERROR(IF($C3893="","",VLOOKUP(FİLTRE!$C3893,'SKT LİSTESİ'!$F:$AJ,22,0)),"")</f>
        <v/>
      </c>
      <c r="O3893" s="136" t="str">
        <f ca="1">IFERROR(IF($C3893="","",VLOOKUP(FİLTRE!$C3893,'SKT LİSTESİ'!$F:$AJ,23,0)),"")</f>
        <v/>
      </c>
      <c r="P3893" s="31"/>
      <c r="Q3893" s="31"/>
      <c r="R3893" s="137" t="str">
        <f ca="1">(IFERROR(IF($C3893="","",VLOOKUP(FİLTRE!$C3893,'SKT LİSTESİ'!$F:$AJ,15,0)),""))</f>
        <v/>
      </c>
      <c r="S3893" s="138" t="str">
        <f ca="1">IFERROR(IF($C3893="","",VLOOKUP(FİLTRE!$C3893,'SKT LİSTESİ'!$F:$AJ,16,0)),"")</f>
        <v/>
      </c>
      <c r="AF3893" s="179" t="str">
        <f t="shared" ca="1" si="242"/>
        <v/>
      </c>
      <c r="AG3893" s="179">
        <f t="shared" ca="1" si="243"/>
        <v>0</v>
      </c>
      <c r="AH3893" s="179">
        <f t="shared" ca="1" si="244"/>
        <v>0</v>
      </c>
    </row>
    <row r="3894" spans="2:34" ht="15.75" x14ac:dyDescent="0.25">
      <c r="B3894">
        <f t="shared" ca="1" si="241"/>
        <v>3882</v>
      </c>
      <c r="C3894" t="str">
        <f ca="1">IFERROR(VLOOKUP(B3894,'SKT LİSTESİ'!F:F,1,0),"")</f>
        <v/>
      </c>
      <c r="E3894" s="128" t="str">
        <f ca="1">IFERROR(IF($C3894="","",VLOOKUP(FİLTRE!$C3894,'SKT LİSTESİ'!$F:$S,5,0)),"")</f>
        <v/>
      </c>
      <c r="F3894" s="129" t="str">
        <f ca="1">IFERROR(IF($C3894="","",VLOOKUP(FİLTRE!$C3894,'SKT LİSTESİ'!$F:$S,7,0)),"")</f>
        <v/>
      </c>
      <c r="G3894" s="130" t="str">
        <f ca="1">IFERROR(IF($C3894="","",VLOOKUP(FİLTRE!$C3894,'SKT LİSTESİ'!$F:$S,8,0)),"")</f>
        <v/>
      </c>
      <c r="H3894" s="131" t="str">
        <f ca="1">IF(E3894="","",IF($C3894="","",VLOOKUP(FİLTRE!$C3894,'SKT LİSTESİ'!$F:$S,9,0)))</f>
        <v/>
      </c>
      <c r="I3894" s="132" t="str">
        <f ca="1">IFERROR(IF($C3894="","",VLOOKUP(FİLTRE!$C3894,'SKT LİSTESİ'!$F:$S,10,0)),"")</f>
        <v/>
      </c>
      <c r="J3894" s="133" t="str">
        <f ca="1">IFERROR(IF($C3894="","",VLOOKUP(FİLTRE!$C3894,'SKT LİSTESİ'!$F:$S,11,0)),"")</f>
        <v/>
      </c>
      <c r="K3894" s="134" t="str">
        <f ca="1">IFERROR(IF($C3894="","",VLOOKUP(FİLTRE!$C3894,'SKT LİSTESİ'!$F:$S,12,0)),"")</f>
        <v/>
      </c>
      <c r="L3894" s="134" t="str">
        <f ca="1">IFERROR(IF($C3894="","",VLOOKUP(FİLTRE!$C3894,'SKT LİSTESİ'!$F:$S,13,0)),"")</f>
        <v/>
      </c>
      <c r="M3894" s="135" t="str">
        <f ca="1">IFERROR(IF($C3894="","",VLOOKUP(FİLTRE!$C3894,'SKT LİSTESİ'!$F:$AJ,14,0)),"")</f>
        <v/>
      </c>
      <c r="N3894" s="31" t="str">
        <f ca="1">IFERROR(IF($C3894="","",VLOOKUP(FİLTRE!$C3894,'SKT LİSTESİ'!$F:$AJ,22,0)),"")</f>
        <v/>
      </c>
      <c r="O3894" s="136" t="str">
        <f ca="1">IFERROR(IF($C3894="","",VLOOKUP(FİLTRE!$C3894,'SKT LİSTESİ'!$F:$AJ,23,0)),"")</f>
        <v/>
      </c>
      <c r="P3894" s="31"/>
      <c r="Q3894" s="31"/>
      <c r="R3894" s="137" t="str">
        <f ca="1">(IFERROR(IF($C3894="","",VLOOKUP(FİLTRE!$C3894,'SKT LİSTESİ'!$F:$AJ,15,0)),""))</f>
        <v/>
      </c>
      <c r="S3894" s="138" t="str">
        <f ca="1">IFERROR(IF($C3894="","",VLOOKUP(FİLTRE!$C3894,'SKT LİSTESİ'!$F:$AJ,16,0)),"")</f>
        <v/>
      </c>
      <c r="AF3894" s="179" t="str">
        <f t="shared" ca="1" si="242"/>
        <v/>
      </c>
      <c r="AG3894" s="179">
        <f t="shared" ca="1" si="243"/>
        <v>0</v>
      </c>
      <c r="AH3894" s="179">
        <f t="shared" ca="1" si="244"/>
        <v>0</v>
      </c>
    </row>
    <row r="3895" spans="2:34" ht="15.75" x14ac:dyDescent="0.25">
      <c r="B3895">
        <f t="shared" ca="1" si="241"/>
        <v>3883</v>
      </c>
      <c r="C3895" t="str">
        <f ca="1">IFERROR(VLOOKUP(B3895,'SKT LİSTESİ'!F:F,1,0),"")</f>
        <v/>
      </c>
      <c r="E3895" s="128" t="str">
        <f ca="1">IFERROR(IF($C3895="","",VLOOKUP(FİLTRE!$C3895,'SKT LİSTESİ'!$F:$S,5,0)),"")</f>
        <v/>
      </c>
      <c r="F3895" s="129" t="str">
        <f ca="1">IFERROR(IF($C3895="","",VLOOKUP(FİLTRE!$C3895,'SKT LİSTESİ'!$F:$S,7,0)),"")</f>
        <v/>
      </c>
      <c r="G3895" s="130" t="str">
        <f ca="1">IFERROR(IF($C3895="","",VLOOKUP(FİLTRE!$C3895,'SKT LİSTESİ'!$F:$S,8,0)),"")</f>
        <v/>
      </c>
      <c r="H3895" s="131" t="str">
        <f ca="1">IF(E3895="","",IF($C3895="","",VLOOKUP(FİLTRE!$C3895,'SKT LİSTESİ'!$F:$S,9,0)))</f>
        <v/>
      </c>
      <c r="I3895" s="132" t="str">
        <f ca="1">IFERROR(IF($C3895="","",VLOOKUP(FİLTRE!$C3895,'SKT LİSTESİ'!$F:$S,10,0)),"")</f>
        <v/>
      </c>
      <c r="J3895" s="133" t="str">
        <f ca="1">IFERROR(IF($C3895="","",VLOOKUP(FİLTRE!$C3895,'SKT LİSTESİ'!$F:$S,11,0)),"")</f>
        <v/>
      </c>
      <c r="K3895" s="134" t="str">
        <f ca="1">IFERROR(IF($C3895="","",VLOOKUP(FİLTRE!$C3895,'SKT LİSTESİ'!$F:$S,12,0)),"")</f>
        <v/>
      </c>
      <c r="L3895" s="134" t="str">
        <f ca="1">IFERROR(IF($C3895="","",VLOOKUP(FİLTRE!$C3895,'SKT LİSTESİ'!$F:$S,13,0)),"")</f>
        <v/>
      </c>
      <c r="M3895" s="135" t="str">
        <f ca="1">IFERROR(IF($C3895="","",VLOOKUP(FİLTRE!$C3895,'SKT LİSTESİ'!$F:$AJ,14,0)),"")</f>
        <v/>
      </c>
      <c r="N3895" s="31" t="str">
        <f ca="1">IFERROR(IF($C3895="","",VLOOKUP(FİLTRE!$C3895,'SKT LİSTESİ'!$F:$AJ,22,0)),"")</f>
        <v/>
      </c>
      <c r="O3895" s="136" t="str">
        <f ca="1">IFERROR(IF($C3895="","",VLOOKUP(FİLTRE!$C3895,'SKT LİSTESİ'!$F:$AJ,23,0)),"")</f>
        <v/>
      </c>
      <c r="P3895" s="31"/>
      <c r="Q3895" s="31"/>
      <c r="R3895" s="137" t="str">
        <f ca="1">(IFERROR(IF($C3895="","",VLOOKUP(FİLTRE!$C3895,'SKT LİSTESİ'!$F:$AJ,15,0)),""))</f>
        <v/>
      </c>
      <c r="S3895" s="138" t="str">
        <f ca="1">IFERROR(IF($C3895="","",VLOOKUP(FİLTRE!$C3895,'SKT LİSTESİ'!$F:$AJ,16,0)),"")</f>
        <v/>
      </c>
      <c r="AF3895" s="179" t="str">
        <f t="shared" ca="1" si="242"/>
        <v/>
      </c>
      <c r="AG3895" s="179">
        <f t="shared" ca="1" si="243"/>
        <v>0</v>
      </c>
      <c r="AH3895" s="179">
        <f t="shared" ca="1" si="244"/>
        <v>0</v>
      </c>
    </row>
    <row r="3896" spans="2:34" ht="15.75" x14ac:dyDescent="0.25">
      <c r="B3896">
        <f t="shared" ca="1" si="241"/>
        <v>3884</v>
      </c>
      <c r="C3896" t="str">
        <f ca="1">IFERROR(VLOOKUP(B3896,'SKT LİSTESİ'!F:F,1,0),"")</f>
        <v/>
      </c>
      <c r="E3896" s="128" t="str">
        <f ca="1">IFERROR(IF($C3896="","",VLOOKUP(FİLTRE!$C3896,'SKT LİSTESİ'!$F:$S,5,0)),"")</f>
        <v/>
      </c>
      <c r="F3896" s="129" t="str">
        <f ca="1">IFERROR(IF($C3896="","",VLOOKUP(FİLTRE!$C3896,'SKT LİSTESİ'!$F:$S,7,0)),"")</f>
        <v/>
      </c>
      <c r="G3896" s="130" t="str">
        <f ca="1">IFERROR(IF($C3896="","",VLOOKUP(FİLTRE!$C3896,'SKT LİSTESİ'!$F:$S,8,0)),"")</f>
        <v/>
      </c>
      <c r="H3896" s="131" t="str">
        <f ca="1">IF(E3896="","",IF($C3896="","",VLOOKUP(FİLTRE!$C3896,'SKT LİSTESİ'!$F:$S,9,0)))</f>
        <v/>
      </c>
      <c r="I3896" s="132" t="str">
        <f ca="1">IFERROR(IF($C3896="","",VLOOKUP(FİLTRE!$C3896,'SKT LİSTESİ'!$F:$S,10,0)),"")</f>
        <v/>
      </c>
      <c r="J3896" s="133" t="str">
        <f ca="1">IFERROR(IF($C3896="","",VLOOKUP(FİLTRE!$C3896,'SKT LİSTESİ'!$F:$S,11,0)),"")</f>
        <v/>
      </c>
      <c r="K3896" s="134" t="str">
        <f ca="1">IFERROR(IF($C3896="","",VLOOKUP(FİLTRE!$C3896,'SKT LİSTESİ'!$F:$S,12,0)),"")</f>
        <v/>
      </c>
      <c r="L3896" s="134" t="str">
        <f ca="1">IFERROR(IF($C3896="","",VLOOKUP(FİLTRE!$C3896,'SKT LİSTESİ'!$F:$S,13,0)),"")</f>
        <v/>
      </c>
      <c r="M3896" s="135" t="str">
        <f ca="1">IFERROR(IF($C3896="","",VLOOKUP(FİLTRE!$C3896,'SKT LİSTESİ'!$F:$AJ,14,0)),"")</f>
        <v/>
      </c>
      <c r="N3896" s="31" t="str">
        <f ca="1">IFERROR(IF($C3896="","",VLOOKUP(FİLTRE!$C3896,'SKT LİSTESİ'!$F:$AJ,22,0)),"")</f>
        <v/>
      </c>
      <c r="O3896" s="136" t="str">
        <f ca="1">IFERROR(IF($C3896="","",VLOOKUP(FİLTRE!$C3896,'SKT LİSTESİ'!$F:$AJ,23,0)),"")</f>
        <v/>
      </c>
      <c r="P3896" s="31"/>
      <c r="Q3896" s="31"/>
      <c r="R3896" s="137" t="str">
        <f ca="1">(IFERROR(IF($C3896="","",VLOOKUP(FİLTRE!$C3896,'SKT LİSTESİ'!$F:$AJ,15,0)),""))</f>
        <v/>
      </c>
      <c r="S3896" s="138" t="str">
        <f ca="1">IFERROR(IF($C3896="","",VLOOKUP(FİLTRE!$C3896,'SKT LİSTESİ'!$F:$AJ,16,0)),"")</f>
        <v/>
      </c>
      <c r="AF3896" s="179" t="str">
        <f t="shared" ca="1" si="242"/>
        <v/>
      </c>
      <c r="AG3896" s="179">
        <f t="shared" ca="1" si="243"/>
        <v>0</v>
      </c>
      <c r="AH3896" s="179">
        <f t="shared" ca="1" si="244"/>
        <v>0</v>
      </c>
    </row>
    <row r="3897" spans="2:34" ht="15.75" x14ac:dyDescent="0.25">
      <c r="B3897">
        <f t="shared" ca="1" si="241"/>
        <v>3885</v>
      </c>
      <c r="C3897" t="str">
        <f ca="1">IFERROR(VLOOKUP(B3897,'SKT LİSTESİ'!F:F,1,0),"")</f>
        <v/>
      </c>
      <c r="E3897" s="128" t="str">
        <f ca="1">IFERROR(IF($C3897="","",VLOOKUP(FİLTRE!$C3897,'SKT LİSTESİ'!$F:$S,5,0)),"")</f>
        <v/>
      </c>
      <c r="F3897" s="129" t="str">
        <f ca="1">IFERROR(IF($C3897="","",VLOOKUP(FİLTRE!$C3897,'SKT LİSTESİ'!$F:$S,7,0)),"")</f>
        <v/>
      </c>
      <c r="G3897" s="130" t="str">
        <f ca="1">IFERROR(IF($C3897="","",VLOOKUP(FİLTRE!$C3897,'SKT LİSTESİ'!$F:$S,8,0)),"")</f>
        <v/>
      </c>
      <c r="H3897" s="131" t="str">
        <f ca="1">IF(E3897="","",IF($C3897="","",VLOOKUP(FİLTRE!$C3897,'SKT LİSTESİ'!$F:$S,9,0)))</f>
        <v/>
      </c>
      <c r="I3897" s="132" t="str">
        <f ca="1">IFERROR(IF($C3897="","",VLOOKUP(FİLTRE!$C3897,'SKT LİSTESİ'!$F:$S,10,0)),"")</f>
        <v/>
      </c>
      <c r="J3897" s="133" t="str">
        <f ca="1">IFERROR(IF($C3897="","",VLOOKUP(FİLTRE!$C3897,'SKT LİSTESİ'!$F:$S,11,0)),"")</f>
        <v/>
      </c>
      <c r="K3897" s="134" t="str">
        <f ca="1">IFERROR(IF($C3897="","",VLOOKUP(FİLTRE!$C3897,'SKT LİSTESİ'!$F:$S,12,0)),"")</f>
        <v/>
      </c>
      <c r="L3897" s="134" t="str">
        <f ca="1">IFERROR(IF($C3897="","",VLOOKUP(FİLTRE!$C3897,'SKT LİSTESİ'!$F:$S,13,0)),"")</f>
        <v/>
      </c>
      <c r="M3897" s="135" t="str">
        <f ca="1">IFERROR(IF($C3897="","",VLOOKUP(FİLTRE!$C3897,'SKT LİSTESİ'!$F:$AJ,14,0)),"")</f>
        <v/>
      </c>
      <c r="N3897" s="31" t="str">
        <f ca="1">IFERROR(IF($C3897="","",VLOOKUP(FİLTRE!$C3897,'SKT LİSTESİ'!$F:$AJ,22,0)),"")</f>
        <v/>
      </c>
      <c r="O3897" s="136" t="str">
        <f ca="1">IFERROR(IF($C3897="","",VLOOKUP(FİLTRE!$C3897,'SKT LİSTESİ'!$F:$AJ,23,0)),"")</f>
        <v/>
      </c>
      <c r="P3897" s="31"/>
      <c r="Q3897" s="31"/>
      <c r="R3897" s="137" t="str">
        <f ca="1">(IFERROR(IF($C3897="","",VLOOKUP(FİLTRE!$C3897,'SKT LİSTESİ'!$F:$AJ,15,0)),""))</f>
        <v/>
      </c>
      <c r="S3897" s="138" t="str">
        <f ca="1">IFERROR(IF($C3897="","",VLOOKUP(FİLTRE!$C3897,'SKT LİSTESİ'!$F:$AJ,16,0)),"")</f>
        <v/>
      </c>
      <c r="AF3897" s="179" t="str">
        <f t="shared" ca="1" si="242"/>
        <v/>
      </c>
      <c r="AG3897" s="179">
        <f t="shared" ca="1" si="243"/>
        <v>0</v>
      </c>
      <c r="AH3897" s="179">
        <f t="shared" ca="1" si="244"/>
        <v>0</v>
      </c>
    </row>
    <row r="3898" spans="2:34" ht="15.75" x14ac:dyDescent="0.25">
      <c r="B3898">
        <f t="shared" ca="1" si="241"/>
        <v>3886</v>
      </c>
      <c r="C3898" t="str">
        <f ca="1">IFERROR(VLOOKUP(B3898,'SKT LİSTESİ'!F:F,1,0),"")</f>
        <v/>
      </c>
      <c r="E3898" s="128" t="str">
        <f ca="1">IFERROR(IF($C3898="","",VLOOKUP(FİLTRE!$C3898,'SKT LİSTESİ'!$F:$S,5,0)),"")</f>
        <v/>
      </c>
      <c r="F3898" s="129" t="str">
        <f ca="1">IFERROR(IF($C3898="","",VLOOKUP(FİLTRE!$C3898,'SKT LİSTESİ'!$F:$S,7,0)),"")</f>
        <v/>
      </c>
      <c r="G3898" s="130" t="str">
        <f ca="1">IFERROR(IF($C3898="","",VLOOKUP(FİLTRE!$C3898,'SKT LİSTESİ'!$F:$S,8,0)),"")</f>
        <v/>
      </c>
      <c r="H3898" s="131" t="str">
        <f ca="1">IF(E3898="","",IF($C3898="","",VLOOKUP(FİLTRE!$C3898,'SKT LİSTESİ'!$F:$S,9,0)))</f>
        <v/>
      </c>
      <c r="I3898" s="132" t="str">
        <f ca="1">IFERROR(IF($C3898="","",VLOOKUP(FİLTRE!$C3898,'SKT LİSTESİ'!$F:$S,10,0)),"")</f>
        <v/>
      </c>
      <c r="J3898" s="133" t="str">
        <f ca="1">IFERROR(IF($C3898="","",VLOOKUP(FİLTRE!$C3898,'SKT LİSTESİ'!$F:$S,11,0)),"")</f>
        <v/>
      </c>
      <c r="K3898" s="134" t="str">
        <f ca="1">IFERROR(IF($C3898="","",VLOOKUP(FİLTRE!$C3898,'SKT LİSTESİ'!$F:$S,12,0)),"")</f>
        <v/>
      </c>
      <c r="L3898" s="134" t="str">
        <f ca="1">IFERROR(IF($C3898="","",VLOOKUP(FİLTRE!$C3898,'SKT LİSTESİ'!$F:$S,13,0)),"")</f>
        <v/>
      </c>
      <c r="M3898" s="135" t="str">
        <f ca="1">IFERROR(IF($C3898="","",VLOOKUP(FİLTRE!$C3898,'SKT LİSTESİ'!$F:$AJ,14,0)),"")</f>
        <v/>
      </c>
      <c r="N3898" s="31" t="str">
        <f ca="1">IFERROR(IF($C3898="","",VLOOKUP(FİLTRE!$C3898,'SKT LİSTESİ'!$F:$AJ,22,0)),"")</f>
        <v/>
      </c>
      <c r="O3898" s="136" t="str">
        <f ca="1">IFERROR(IF($C3898="","",VLOOKUP(FİLTRE!$C3898,'SKT LİSTESİ'!$F:$AJ,23,0)),"")</f>
        <v/>
      </c>
      <c r="P3898" s="31"/>
      <c r="Q3898" s="31"/>
      <c r="R3898" s="137" t="str">
        <f ca="1">(IFERROR(IF($C3898="","",VLOOKUP(FİLTRE!$C3898,'SKT LİSTESİ'!$F:$AJ,15,0)),""))</f>
        <v/>
      </c>
      <c r="S3898" s="138" t="str">
        <f ca="1">IFERROR(IF($C3898="","",VLOOKUP(FİLTRE!$C3898,'SKT LİSTESİ'!$F:$AJ,16,0)),"")</f>
        <v/>
      </c>
      <c r="AF3898" s="179" t="str">
        <f t="shared" ca="1" si="242"/>
        <v/>
      </c>
      <c r="AG3898" s="179">
        <f t="shared" ca="1" si="243"/>
        <v>0</v>
      </c>
      <c r="AH3898" s="179">
        <f t="shared" ca="1" si="244"/>
        <v>0</v>
      </c>
    </row>
    <row r="3899" spans="2:34" ht="15.75" x14ac:dyDescent="0.25">
      <c r="B3899">
        <f t="shared" ca="1" si="241"/>
        <v>3887</v>
      </c>
      <c r="C3899" t="str">
        <f ca="1">IFERROR(VLOOKUP(B3899,'SKT LİSTESİ'!F:F,1,0),"")</f>
        <v/>
      </c>
      <c r="E3899" s="128" t="str">
        <f ca="1">IFERROR(IF($C3899="","",VLOOKUP(FİLTRE!$C3899,'SKT LİSTESİ'!$F:$S,5,0)),"")</f>
        <v/>
      </c>
      <c r="F3899" s="129" t="str">
        <f ca="1">IFERROR(IF($C3899="","",VLOOKUP(FİLTRE!$C3899,'SKT LİSTESİ'!$F:$S,7,0)),"")</f>
        <v/>
      </c>
      <c r="G3899" s="130" t="str">
        <f ca="1">IFERROR(IF($C3899="","",VLOOKUP(FİLTRE!$C3899,'SKT LİSTESİ'!$F:$S,8,0)),"")</f>
        <v/>
      </c>
      <c r="H3899" s="131" t="str">
        <f ca="1">IF(E3899="","",IF($C3899="","",VLOOKUP(FİLTRE!$C3899,'SKT LİSTESİ'!$F:$S,9,0)))</f>
        <v/>
      </c>
      <c r="I3899" s="132" t="str">
        <f ca="1">IFERROR(IF($C3899="","",VLOOKUP(FİLTRE!$C3899,'SKT LİSTESİ'!$F:$S,10,0)),"")</f>
        <v/>
      </c>
      <c r="J3899" s="133" t="str">
        <f ca="1">IFERROR(IF($C3899="","",VLOOKUP(FİLTRE!$C3899,'SKT LİSTESİ'!$F:$S,11,0)),"")</f>
        <v/>
      </c>
      <c r="K3899" s="134" t="str">
        <f ca="1">IFERROR(IF($C3899="","",VLOOKUP(FİLTRE!$C3899,'SKT LİSTESİ'!$F:$S,12,0)),"")</f>
        <v/>
      </c>
      <c r="L3899" s="134" t="str">
        <f ca="1">IFERROR(IF($C3899="","",VLOOKUP(FİLTRE!$C3899,'SKT LİSTESİ'!$F:$S,13,0)),"")</f>
        <v/>
      </c>
      <c r="M3899" s="135" t="str">
        <f ca="1">IFERROR(IF($C3899="","",VLOOKUP(FİLTRE!$C3899,'SKT LİSTESİ'!$F:$AJ,14,0)),"")</f>
        <v/>
      </c>
      <c r="N3899" s="31" t="str">
        <f ca="1">IFERROR(IF($C3899="","",VLOOKUP(FİLTRE!$C3899,'SKT LİSTESİ'!$F:$AJ,22,0)),"")</f>
        <v/>
      </c>
      <c r="O3899" s="136" t="str">
        <f ca="1">IFERROR(IF($C3899="","",VLOOKUP(FİLTRE!$C3899,'SKT LİSTESİ'!$F:$AJ,23,0)),"")</f>
        <v/>
      </c>
      <c r="P3899" s="31"/>
      <c r="Q3899" s="31"/>
      <c r="R3899" s="137" t="str">
        <f ca="1">(IFERROR(IF($C3899="","",VLOOKUP(FİLTRE!$C3899,'SKT LİSTESİ'!$F:$AJ,15,0)),""))</f>
        <v/>
      </c>
      <c r="S3899" s="138" t="str">
        <f ca="1">IFERROR(IF($C3899="","",VLOOKUP(FİLTRE!$C3899,'SKT LİSTESİ'!$F:$AJ,16,0)),"")</f>
        <v/>
      </c>
      <c r="AF3899" s="179" t="str">
        <f t="shared" ca="1" si="242"/>
        <v/>
      </c>
      <c r="AG3899" s="179">
        <f t="shared" ca="1" si="243"/>
        <v>0</v>
      </c>
      <c r="AH3899" s="179">
        <f t="shared" ca="1" si="244"/>
        <v>0</v>
      </c>
    </row>
    <row r="3900" spans="2:34" ht="15.75" x14ac:dyDescent="0.25">
      <c r="B3900">
        <f t="shared" ca="1" si="241"/>
        <v>3888</v>
      </c>
      <c r="C3900" t="str">
        <f ca="1">IFERROR(VLOOKUP(B3900,'SKT LİSTESİ'!F:F,1,0),"")</f>
        <v/>
      </c>
      <c r="E3900" s="128" t="str">
        <f ca="1">IFERROR(IF($C3900="","",VLOOKUP(FİLTRE!$C3900,'SKT LİSTESİ'!$F:$S,5,0)),"")</f>
        <v/>
      </c>
      <c r="F3900" s="129" t="str">
        <f ca="1">IFERROR(IF($C3900="","",VLOOKUP(FİLTRE!$C3900,'SKT LİSTESİ'!$F:$S,7,0)),"")</f>
        <v/>
      </c>
      <c r="G3900" s="130" t="str">
        <f ca="1">IFERROR(IF($C3900="","",VLOOKUP(FİLTRE!$C3900,'SKT LİSTESİ'!$F:$S,8,0)),"")</f>
        <v/>
      </c>
      <c r="H3900" s="131" t="str">
        <f ca="1">IF(E3900="","",IF($C3900="","",VLOOKUP(FİLTRE!$C3900,'SKT LİSTESİ'!$F:$S,9,0)))</f>
        <v/>
      </c>
      <c r="I3900" s="132" t="str">
        <f ca="1">IFERROR(IF($C3900="","",VLOOKUP(FİLTRE!$C3900,'SKT LİSTESİ'!$F:$S,10,0)),"")</f>
        <v/>
      </c>
      <c r="J3900" s="133" t="str">
        <f ca="1">IFERROR(IF($C3900="","",VLOOKUP(FİLTRE!$C3900,'SKT LİSTESİ'!$F:$S,11,0)),"")</f>
        <v/>
      </c>
      <c r="K3900" s="134" t="str">
        <f ca="1">IFERROR(IF($C3900="","",VLOOKUP(FİLTRE!$C3900,'SKT LİSTESİ'!$F:$S,12,0)),"")</f>
        <v/>
      </c>
      <c r="L3900" s="134" t="str">
        <f ca="1">IFERROR(IF($C3900="","",VLOOKUP(FİLTRE!$C3900,'SKT LİSTESİ'!$F:$S,13,0)),"")</f>
        <v/>
      </c>
      <c r="M3900" s="135" t="str">
        <f ca="1">IFERROR(IF($C3900="","",VLOOKUP(FİLTRE!$C3900,'SKT LİSTESİ'!$F:$AJ,14,0)),"")</f>
        <v/>
      </c>
      <c r="N3900" s="31" t="str">
        <f ca="1">IFERROR(IF($C3900="","",VLOOKUP(FİLTRE!$C3900,'SKT LİSTESİ'!$F:$AJ,22,0)),"")</f>
        <v/>
      </c>
      <c r="O3900" s="136" t="str">
        <f ca="1">IFERROR(IF($C3900="","",VLOOKUP(FİLTRE!$C3900,'SKT LİSTESİ'!$F:$AJ,23,0)),"")</f>
        <v/>
      </c>
      <c r="P3900" s="31"/>
      <c r="Q3900" s="31"/>
      <c r="R3900" s="137" t="str">
        <f ca="1">(IFERROR(IF($C3900="","",VLOOKUP(FİLTRE!$C3900,'SKT LİSTESİ'!$F:$AJ,15,0)),""))</f>
        <v/>
      </c>
      <c r="S3900" s="138" t="str">
        <f ca="1">IFERROR(IF($C3900="","",VLOOKUP(FİLTRE!$C3900,'SKT LİSTESİ'!$F:$AJ,16,0)),"")</f>
        <v/>
      </c>
      <c r="AF3900" s="179" t="str">
        <f t="shared" ca="1" si="242"/>
        <v/>
      </c>
      <c r="AG3900" s="179">
        <f t="shared" ca="1" si="243"/>
        <v>0</v>
      </c>
      <c r="AH3900" s="179">
        <f t="shared" ca="1" si="244"/>
        <v>0</v>
      </c>
    </row>
    <row r="3901" spans="2:34" ht="15.75" x14ac:dyDescent="0.25">
      <c r="B3901">
        <f t="shared" ca="1" si="241"/>
        <v>3889</v>
      </c>
      <c r="C3901" t="str">
        <f ca="1">IFERROR(VLOOKUP(B3901,'SKT LİSTESİ'!F:F,1,0),"")</f>
        <v/>
      </c>
      <c r="E3901" s="128" t="str">
        <f ca="1">IFERROR(IF($C3901="","",VLOOKUP(FİLTRE!$C3901,'SKT LİSTESİ'!$F:$S,5,0)),"")</f>
        <v/>
      </c>
      <c r="F3901" s="129" t="str">
        <f ca="1">IFERROR(IF($C3901="","",VLOOKUP(FİLTRE!$C3901,'SKT LİSTESİ'!$F:$S,7,0)),"")</f>
        <v/>
      </c>
      <c r="G3901" s="130" t="str">
        <f ca="1">IFERROR(IF($C3901="","",VLOOKUP(FİLTRE!$C3901,'SKT LİSTESİ'!$F:$S,8,0)),"")</f>
        <v/>
      </c>
      <c r="H3901" s="131" t="str">
        <f ca="1">IF(E3901="","",IF($C3901="","",VLOOKUP(FİLTRE!$C3901,'SKT LİSTESİ'!$F:$S,9,0)))</f>
        <v/>
      </c>
      <c r="I3901" s="132" t="str">
        <f ca="1">IFERROR(IF($C3901="","",VLOOKUP(FİLTRE!$C3901,'SKT LİSTESİ'!$F:$S,10,0)),"")</f>
        <v/>
      </c>
      <c r="J3901" s="133" t="str">
        <f ca="1">IFERROR(IF($C3901="","",VLOOKUP(FİLTRE!$C3901,'SKT LİSTESİ'!$F:$S,11,0)),"")</f>
        <v/>
      </c>
      <c r="K3901" s="134" t="str">
        <f ca="1">IFERROR(IF($C3901="","",VLOOKUP(FİLTRE!$C3901,'SKT LİSTESİ'!$F:$S,12,0)),"")</f>
        <v/>
      </c>
      <c r="L3901" s="134" t="str">
        <f ca="1">IFERROR(IF($C3901="","",VLOOKUP(FİLTRE!$C3901,'SKT LİSTESİ'!$F:$S,13,0)),"")</f>
        <v/>
      </c>
      <c r="M3901" s="135" t="str">
        <f ca="1">IFERROR(IF($C3901="","",VLOOKUP(FİLTRE!$C3901,'SKT LİSTESİ'!$F:$AJ,14,0)),"")</f>
        <v/>
      </c>
      <c r="N3901" s="31" t="str">
        <f ca="1">IFERROR(IF($C3901="","",VLOOKUP(FİLTRE!$C3901,'SKT LİSTESİ'!$F:$AJ,22,0)),"")</f>
        <v/>
      </c>
      <c r="O3901" s="136" t="str">
        <f ca="1">IFERROR(IF($C3901="","",VLOOKUP(FİLTRE!$C3901,'SKT LİSTESİ'!$F:$AJ,23,0)),"")</f>
        <v/>
      </c>
      <c r="P3901" s="31"/>
      <c r="Q3901" s="31"/>
      <c r="R3901" s="137" t="str">
        <f ca="1">(IFERROR(IF($C3901="","",VLOOKUP(FİLTRE!$C3901,'SKT LİSTESİ'!$F:$AJ,15,0)),""))</f>
        <v/>
      </c>
      <c r="S3901" s="138" t="str">
        <f ca="1">IFERROR(IF($C3901="","",VLOOKUP(FİLTRE!$C3901,'SKT LİSTESİ'!$F:$AJ,16,0)),"")</f>
        <v/>
      </c>
      <c r="AF3901" s="179" t="str">
        <f t="shared" ca="1" si="242"/>
        <v/>
      </c>
      <c r="AG3901" s="179">
        <f t="shared" ca="1" si="243"/>
        <v>0</v>
      </c>
      <c r="AH3901" s="179">
        <f t="shared" ca="1" si="244"/>
        <v>0</v>
      </c>
    </row>
    <row r="3902" spans="2:34" ht="15.75" x14ac:dyDescent="0.25">
      <c r="B3902">
        <f t="shared" ca="1" si="241"/>
        <v>3890</v>
      </c>
      <c r="C3902" t="str">
        <f ca="1">IFERROR(VLOOKUP(B3902,'SKT LİSTESİ'!F:F,1,0),"")</f>
        <v/>
      </c>
      <c r="E3902" s="128" t="str">
        <f ca="1">IFERROR(IF($C3902="","",VLOOKUP(FİLTRE!$C3902,'SKT LİSTESİ'!$F:$S,5,0)),"")</f>
        <v/>
      </c>
      <c r="F3902" s="129" t="str">
        <f ca="1">IFERROR(IF($C3902="","",VLOOKUP(FİLTRE!$C3902,'SKT LİSTESİ'!$F:$S,7,0)),"")</f>
        <v/>
      </c>
      <c r="G3902" s="130" t="str">
        <f ca="1">IFERROR(IF($C3902="","",VLOOKUP(FİLTRE!$C3902,'SKT LİSTESİ'!$F:$S,8,0)),"")</f>
        <v/>
      </c>
      <c r="H3902" s="131" t="str">
        <f ca="1">IF(E3902="","",IF($C3902="","",VLOOKUP(FİLTRE!$C3902,'SKT LİSTESİ'!$F:$S,9,0)))</f>
        <v/>
      </c>
      <c r="I3902" s="132" t="str">
        <f ca="1">IFERROR(IF($C3902="","",VLOOKUP(FİLTRE!$C3902,'SKT LİSTESİ'!$F:$S,10,0)),"")</f>
        <v/>
      </c>
      <c r="J3902" s="133" t="str">
        <f ca="1">IFERROR(IF($C3902="","",VLOOKUP(FİLTRE!$C3902,'SKT LİSTESİ'!$F:$S,11,0)),"")</f>
        <v/>
      </c>
      <c r="K3902" s="134" t="str">
        <f ca="1">IFERROR(IF($C3902="","",VLOOKUP(FİLTRE!$C3902,'SKT LİSTESİ'!$F:$S,12,0)),"")</f>
        <v/>
      </c>
      <c r="L3902" s="134" t="str">
        <f ca="1">IFERROR(IF($C3902="","",VLOOKUP(FİLTRE!$C3902,'SKT LİSTESİ'!$F:$S,13,0)),"")</f>
        <v/>
      </c>
      <c r="M3902" s="135" t="str">
        <f ca="1">IFERROR(IF($C3902="","",VLOOKUP(FİLTRE!$C3902,'SKT LİSTESİ'!$F:$AJ,14,0)),"")</f>
        <v/>
      </c>
      <c r="N3902" s="31" t="str">
        <f ca="1">IFERROR(IF($C3902="","",VLOOKUP(FİLTRE!$C3902,'SKT LİSTESİ'!$F:$AJ,22,0)),"")</f>
        <v/>
      </c>
      <c r="O3902" s="136" t="str">
        <f ca="1">IFERROR(IF($C3902="","",VLOOKUP(FİLTRE!$C3902,'SKT LİSTESİ'!$F:$AJ,23,0)),"")</f>
        <v/>
      </c>
      <c r="P3902" s="31"/>
      <c r="Q3902" s="31"/>
      <c r="R3902" s="137" t="str">
        <f ca="1">(IFERROR(IF($C3902="","",VLOOKUP(FİLTRE!$C3902,'SKT LİSTESİ'!$F:$AJ,15,0)),""))</f>
        <v/>
      </c>
      <c r="S3902" s="138" t="str">
        <f ca="1">IFERROR(IF($C3902="","",VLOOKUP(FİLTRE!$C3902,'SKT LİSTESİ'!$F:$AJ,16,0)),"")</f>
        <v/>
      </c>
      <c r="AF3902" s="179" t="str">
        <f t="shared" ca="1" si="242"/>
        <v/>
      </c>
      <c r="AG3902" s="179">
        <f t="shared" ca="1" si="243"/>
        <v>0</v>
      </c>
      <c r="AH3902" s="179">
        <f t="shared" ca="1" si="244"/>
        <v>0</v>
      </c>
    </row>
    <row r="3903" spans="2:34" ht="15.75" x14ac:dyDescent="0.25">
      <c r="B3903">
        <f t="shared" ca="1" si="241"/>
        <v>3891</v>
      </c>
      <c r="C3903" t="str">
        <f ca="1">IFERROR(VLOOKUP(B3903,'SKT LİSTESİ'!F:F,1,0),"")</f>
        <v/>
      </c>
      <c r="E3903" s="128" t="str">
        <f ca="1">IFERROR(IF($C3903="","",VLOOKUP(FİLTRE!$C3903,'SKT LİSTESİ'!$F:$S,5,0)),"")</f>
        <v/>
      </c>
      <c r="F3903" s="129" t="str">
        <f ca="1">IFERROR(IF($C3903="","",VLOOKUP(FİLTRE!$C3903,'SKT LİSTESİ'!$F:$S,7,0)),"")</f>
        <v/>
      </c>
      <c r="G3903" s="130" t="str">
        <f ca="1">IFERROR(IF($C3903="","",VLOOKUP(FİLTRE!$C3903,'SKT LİSTESİ'!$F:$S,8,0)),"")</f>
        <v/>
      </c>
      <c r="H3903" s="131" t="str">
        <f ca="1">IF(E3903="","",IF($C3903="","",VLOOKUP(FİLTRE!$C3903,'SKT LİSTESİ'!$F:$S,9,0)))</f>
        <v/>
      </c>
      <c r="I3903" s="132" t="str">
        <f ca="1">IFERROR(IF($C3903="","",VLOOKUP(FİLTRE!$C3903,'SKT LİSTESİ'!$F:$S,10,0)),"")</f>
        <v/>
      </c>
      <c r="J3903" s="133" t="str">
        <f ca="1">IFERROR(IF($C3903="","",VLOOKUP(FİLTRE!$C3903,'SKT LİSTESİ'!$F:$S,11,0)),"")</f>
        <v/>
      </c>
      <c r="K3903" s="134" t="str">
        <f ca="1">IFERROR(IF($C3903="","",VLOOKUP(FİLTRE!$C3903,'SKT LİSTESİ'!$F:$S,12,0)),"")</f>
        <v/>
      </c>
      <c r="L3903" s="134" t="str">
        <f ca="1">IFERROR(IF($C3903="","",VLOOKUP(FİLTRE!$C3903,'SKT LİSTESİ'!$F:$S,13,0)),"")</f>
        <v/>
      </c>
      <c r="M3903" s="135" t="str">
        <f ca="1">IFERROR(IF($C3903="","",VLOOKUP(FİLTRE!$C3903,'SKT LİSTESİ'!$F:$AJ,14,0)),"")</f>
        <v/>
      </c>
      <c r="N3903" s="31" t="str">
        <f ca="1">IFERROR(IF($C3903="","",VLOOKUP(FİLTRE!$C3903,'SKT LİSTESİ'!$F:$AJ,22,0)),"")</f>
        <v/>
      </c>
      <c r="O3903" s="136" t="str">
        <f ca="1">IFERROR(IF($C3903="","",VLOOKUP(FİLTRE!$C3903,'SKT LİSTESİ'!$F:$AJ,23,0)),"")</f>
        <v/>
      </c>
      <c r="P3903" s="31"/>
      <c r="Q3903" s="31"/>
      <c r="R3903" s="137" t="str">
        <f ca="1">(IFERROR(IF($C3903="","",VLOOKUP(FİLTRE!$C3903,'SKT LİSTESİ'!$F:$AJ,15,0)),""))</f>
        <v/>
      </c>
      <c r="S3903" s="138" t="str">
        <f ca="1">IFERROR(IF($C3903="","",VLOOKUP(FİLTRE!$C3903,'SKT LİSTESİ'!$F:$AJ,16,0)),"")</f>
        <v/>
      </c>
      <c r="AF3903" s="179" t="str">
        <f t="shared" ca="1" si="242"/>
        <v/>
      </c>
      <c r="AG3903" s="179">
        <f t="shared" ca="1" si="243"/>
        <v>0</v>
      </c>
      <c r="AH3903" s="179">
        <f t="shared" ca="1" si="244"/>
        <v>0</v>
      </c>
    </row>
    <row r="3904" spans="2:34" ht="15.75" x14ac:dyDescent="0.25">
      <c r="B3904">
        <f t="shared" ca="1" si="241"/>
        <v>3892</v>
      </c>
      <c r="C3904" t="str">
        <f ca="1">IFERROR(VLOOKUP(B3904,'SKT LİSTESİ'!F:F,1,0),"")</f>
        <v/>
      </c>
      <c r="E3904" s="128" t="str">
        <f ca="1">IFERROR(IF($C3904="","",VLOOKUP(FİLTRE!$C3904,'SKT LİSTESİ'!$F:$S,5,0)),"")</f>
        <v/>
      </c>
      <c r="F3904" s="129" t="str">
        <f ca="1">IFERROR(IF($C3904="","",VLOOKUP(FİLTRE!$C3904,'SKT LİSTESİ'!$F:$S,7,0)),"")</f>
        <v/>
      </c>
      <c r="G3904" s="130" t="str">
        <f ca="1">IFERROR(IF($C3904="","",VLOOKUP(FİLTRE!$C3904,'SKT LİSTESİ'!$F:$S,8,0)),"")</f>
        <v/>
      </c>
      <c r="H3904" s="131" t="str">
        <f ca="1">IF(E3904="","",IF($C3904="","",VLOOKUP(FİLTRE!$C3904,'SKT LİSTESİ'!$F:$S,9,0)))</f>
        <v/>
      </c>
      <c r="I3904" s="132" t="str">
        <f ca="1">IFERROR(IF($C3904="","",VLOOKUP(FİLTRE!$C3904,'SKT LİSTESİ'!$F:$S,10,0)),"")</f>
        <v/>
      </c>
      <c r="J3904" s="133" t="str">
        <f ca="1">IFERROR(IF($C3904="","",VLOOKUP(FİLTRE!$C3904,'SKT LİSTESİ'!$F:$S,11,0)),"")</f>
        <v/>
      </c>
      <c r="K3904" s="134" t="str">
        <f ca="1">IFERROR(IF($C3904="","",VLOOKUP(FİLTRE!$C3904,'SKT LİSTESİ'!$F:$S,12,0)),"")</f>
        <v/>
      </c>
      <c r="L3904" s="134" t="str">
        <f ca="1">IFERROR(IF($C3904="","",VLOOKUP(FİLTRE!$C3904,'SKT LİSTESİ'!$F:$S,13,0)),"")</f>
        <v/>
      </c>
      <c r="M3904" s="135" t="str">
        <f ca="1">IFERROR(IF($C3904="","",VLOOKUP(FİLTRE!$C3904,'SKT LİSTESİ'!$F:$AJ,14,0)),"")</f>
        <v/>
      </c>
      <c r="N3904" s="31" t="str">
        <f ca="1">IFERROR(IF($C3904="","",VLOOKUP(FİLTRE!$C3904,'SKT LİSTESİ'!$F:$AJ,22,0)),"")</f>
        <v/>
      </c>
      <c r="O3904" s="136" t="str">
        <f ca="1">IFERROR(IF($C3904="","",VLOOKUP(FİLTRE!$C3904,'SKT LİSTESİ'!$F:$AJ,23,0)),"")</f>
        <v/>
      </c>
      <c r="P3904" s="31"/>
      <c r="Q3904" s="31"/>
      <c r="R3904" s="137" t="str">
        <f ca="1">(IFERROR(IF($C3904="","",VLOOKUP(FİLTRE!$C3904,'SKT LİSTESİ'!$F:$AJ,15,0)),""))</f>
        <v/>
      </c>
      <c r="S3904" s="138" t="str">
        <f ca="1">IFERROR(IF($C3904="","",VLOOKUP(FİLTRE!$C3904,'SKT LİSTESİ'!$F:$AJ,16,0)),"")</f>
        <v/>
      </c>
      <c r="AF3904" s="179" t="str">
        <f t="shared" ca="1" si="242"/>
        <v/>
      </c>
      <c r="AG3904" s="179">
        <f t="shared" ca="1" si="243"/>
        <v>0</v>
      </c>
      <c r="AH3904" s="179">
        <f t="shared" ca="1" si="244"/>
        <v>0</v>
      </c>
    </row>
    <row r="3905" spans="2:34" ht="15.75" x14ac:dyDescent="0.25">
      <c r="B3905">
        <f t="shared" ca="1" si="241"/>
        <v>3893</v>
      </c>
      <c r="C3905" t="str">
        <f ca="1">IFERROR(VLOOKUP(B3905,'SKT LİSTESİ'!F:F,1,0),"")</f>
        <v/>
      </c>
      <c r="E3905" s="128" t="str">
        <f ca="1">IFERROR(IF($C3905="","",VLOOKUP(FİLTRE!$C3905,'SKT LİSTESİ'!$F:$S,5,0)),"")</f>
        <v/>
      </c>
      <c r="F3905" s="129" t="str">
        <f ca="1">IFERROR(IF($C3905="","",VLOOKUP(FİLTRE!$C3905,'SKT LİSTESİ'!$F:$S,7,0)),"")</f>
        <v/>
      </c>
      <c r="G3905" s="130" t="str">
        <f ca="1">IFERROR(IF($C3905="","",VLOOKUP(FİLTRE!$C3905,'SKT LİSTESİ'!$F:$S,8,0)),"")</f>
        <v/>
      </c>
      <c r="H3905" s="131" t="str">
        <f ca="1">IF(E3905="","",IF($C3905="","",VLOOKUP(FİLTRE!$C3905,'SKT LİSTESİ'!$F:$S,9,0)))</f>
        <v/>
      </c>
      <c r="I3905" s="132" t="str">
        <f ca="1">IFERROR(IF($C3905="","",VLOOKUP(FİLTRE!$C3905,'SKT LİSTESİ'!$F:$S,10,0)),"")</f>
        <v/>
      </c>
      <c r="J3905" s="133" t="str">
        <f ca="1">IFERROR(IF($C3905="","",VLOOKUP(FİLTRE!$C3905,'SKT LİSTESİ'!$F:$S,11,0)),"")</f>
        <v/>
      </c>
      <c r="K3905" s="134" t="str">
        <f ca="1">IFERROR(IF($C3905="","",VLOOKUP(FİLTRE!$C3905,'SKT LİSTESİ'!$F:$S,12,0)),"")</f>
        <v/>
      </c>
      <c r="L3905" s="134" t="str">
        <f ca="1">IFERROR(IF($C3905="","",VLOOKUP(FİLTRE!$C3905,'SKT LİSTESİ'!$F:$S,13,0)),"")</f>
        <v/>
      </c>
      <c r="M3905" s="135" t="str">
        <f ca="1">IFERROR(IF($C3905="","",VLOOKUP(FİLTRE!$C3905,'SKT LİSTESİ'!$F:$AJ,14,0)),"")</f>
        <v/>
      </c>
      <c r="N3905" s="31" t="str">
        <f ca="1">IFERROR(IF($C3905="","",VLOOKUP(FİLTRE!$C3905,'SKT LİSTESİ'!$F:$AJ,22,0)),"")</f>
        <v/>
      </c>
      <c r="O3905" s="136" t="str">
        <f ca="1">IFERROR(IF($C3905="","",VLOOKUP(FİLTRE!$C3905,'SKT LİSTESİ'!$F:$AJ,23,0)),"")</f>
        <v/>
      </c>
      <c r="P3905" s="31"/>
      <c r="Q3905" s="31"/>
      <c r="R3905" s="137" t="str">
        <f ca="1">(IFERROR(IF($C3905="","",VLOOKUP(FİLTRE!$C3905,'SKT LİSTESİ'!$F:$AJ,15,0)),""))</f>
        <v/>
      </c>
      <c r="S3905" s="138" t="str">
        <f ca="1">IFERROR(IF($C3905="","",VLOOKUP(FİLTRE!$C3905,'SKT LİSTESİ'!$F:$AJ,16,0)),"")</f>
        <v/>
      </c>
      <c r="AF3905" s="179" t="str">
        <f t="shared" ca="1" si="242"/>
        <v/>
      </c>
      <c r="AG3905" s="179">
        <f t="shared" ca="1" si="243"/>
        <v>0</v>
      </c>
      <c r="AH3905" s="179">
        <f t="shared" ca="1" si="244"/>
        <v>0</v>
      </c>
    </row>
    <row r="3906" spans="2:34" ht="15.75" x14ac:dyDescent="0.25">
      <c r="B3906">
        <f t="shared" ca="1" si="241"/>
        <v>3894</v>
      </c>
      <c r="C3906" t="str">
        <f ca="1">IFERROR(VLOOKUP(B3906,'SKT LİSTESİ'!F:F,1,0),"")</f>
        <v/>
      </c>
      <c r="E3906" s="128" t="str">
        <f ca="1">IFERROR(IF($C3906="","",VLOOKUP(FİLTRE!$C3906,'SKT LİSTESİ'!$F:$S,5,0)),"")</f>
        <v/>
      </c>
      <c r="F3906" s="129" t="str">
        <f ca="1">IFERROR(IF($C3906="","",VLOOKUP(FİLTRE!$C3906,'SKT LİSTESİ'!$F:$S,7,0)),"")</f>
        <v/>
      </c>
      <c r="G3906" s="130" t="str">
        <f ca="1">IFERROR(IF($C3906="","",VLOOKUP(FİLTRE!$C3906,'SKT LİSTESİ'!$F:$S,8,0)),"")</f>
        <v/>
      </c>
      <c r="H3906" s="131" t="str">
        <f ca="1">IF(E3906="","",IF($C3906="","",VLOOKUP(FİLTRE!$C3906,'SKT LİSTESİ'!$F:$S,9,0)))</f>
        <v/>
      </c>
      <c r="I3906" s="132" t="str">
        <f ca="1">IFERROR(IF($C3906="","",VLOOKUP(FİLTRE!$C3906,'SKT LİSTESİ'!$F:$S,10,0)),"")</f>
        <v/>
      </c>
      <c r="J3906" s="133" t="str">
        <f ca="1">IFERROR(IF($C3906="","",VLOOKUP(FİLTRE!$C3906,'SKT LİSTESİ'!$F:$S,11,0)),"")</f>
        <v/>
      </c>
      <c r="K3906" s="134" t="str">
        <f ca="1">IFERROR(IF($C3906="","",VLOOKUP(FİLTRE!$C3906,'SKT LİSTESİ'!$F:$S,12,0)),"")</f>
        <v/>
      </c>
      <c r="L3906" s="134" t="str">
        <f ca="1">IFERROR(IF($C3906="","",VLOOKUP(FİLTRE!$C3906,'SKT LİSTESİ'!$F:$S,13,0)),"")</f>
        <v/>
      </c>
      <c r="M3906" s="135" t="str">
        <f ca="1">IFERROR(IF($C3906="","",VLOOKUP(FİLTRE!$C3906,'SKT LİSTESİ'!$F:$AJ,14,0)),"")</f>
        <v/>
      </c>
      <c r="N3906" s="31" t="str">
        <f ca="1">IFERROR(IF($C3906="","",VLOOKUP(FİLTRE!$C3906,'SKT LİSTESİ'!$F:$AJ,22,0)),"")</f>
        <v/>
      </c>
      <c r="O3906" s="136" t="str">
        <f ca="1">IFERROR(IF($C3906="","",VLOOKUP(FİLTRE!$C3906,'SKT LİSTESİ'!$F:$AJ,23,0)),"")</f>
        <v/>
      </c>
      <c r="P3906" s="31"/>
      <c r="Q3906" s="31"/>
      <c r="R3906" s="137" t="str">
        <f ca="1">(IFERROR(IF($C3906="","",VLOOKUP(FİLTRE!$C3906,'SKT LİSTESİ'!$F:$AJ,15,0)),""))</f>
        <v/>
      </c>
      <c r="S3906" s="138" t="str">
        <f ca="1">IFERROR(IF($C3906="","",VLOOKUP(FİLTRE!$C3906,'SKT LİSTESİ'!$F:$AJ,16,0)),"")</f>
        <v/>
      </c>
      <c r="AF3906" s="179" t="str">
        <f t="shared" ca="1" si="242"/>
        <v/>
      </c>
      <c r="AG3906" s="179">
        <f t="shared" ca="1" si="243"/>
        <v>0</v>
      </c>
      <c r="AH3906" s="179">
        <f t="shared" ca="1" si="244"/>
        <v>0</v>
      </c>
    </row>
    <row r="3907" spans="2:34" ht="15.75" x14ac:dyDescent="0.25">
      <c r="B3907">
        <f t="shared" ca="1" si="241"/>
        <v>3895</v>
      </c>
      <c r="C3907" t="str">
        <f ca="1">IFERROR(VLOOKUP(B3907,'SKT LİSTESİ'!F:F,1,0),"")</f>
        <v/>
      </c>
      <c r="E3907" s="128" t="str">
        <f ca="1">IFERROR(IF($C3907="","",VLOOKUP(FİLTRE!$C3907,'SKT LİSTESİ'!$F:$S,5,0)),"")</f>
        <v/>
      </c>
      <c r="F3907" s="129" t="str">
        <f ca="1">IFERROR(IF($C3907="","",VLOOKUP(FİLTRE!$C3907,'SKT LİSTESİ'!$F:$S,7,0)),"")</f>
        <v/>
      </c>
      <c r="G3907" s="130" t="str">
        <f ca="1">IFERROR(IF($C3907="","",VLOOKUP(FİLTRE!$C3907,'SKT LİSTESİ'!$F:$S,8,0)),"")</f>
        <v/>
      </c>
      <c r="H3907" s="131" t="str">
        <f ca="1">IF(E3907="","",IF($C3907="","",VLOOKUP(FİLTRE!$C3907,'SKT LİSTESİ'!$F:$S,9,0)))</f>
        <v/>
      </c>
      <c r="I3907" s="132" t="str">
        <f ca="1">IFERROR(IF($C3907="","",VLOOKUP(FİLTRE!$C3907,'SKT LİSTESİ'!$F:$S,10,0)),"")</f>
        <v/>
      </c>
      <c r="J3907" s="133" t="str">
        <f ca="1">IFERROR(IF($C3907="","",VLOOKUP(FİLTRE!$C3907,'SKT LİSTESİ'!$F:$S,11,0)),"")</f>
        <v/>
      </c>
      <c r="K3907" s="134" t="str">
        <f ca="1">IFERROR(IF($C3907="","",VLOOKUP(FİLTRE!$C3907,'SKT LİSTESİ'!$F:$S,12,0)),"")</f>
        <v/>
      </c>
      <c r="L3907" s="134" t="str">
        <f ca="1">IFERROR(IF($C3907="","",VLOOKUP(FİLTRE!$C3907,'SKT LİSTESİ'!$F:$S,13,0)),"")</f>
        <v/>
      </c>
      <c r="M3907" s="135" t="str">
        <f ca="1">IFERROR(IF($C3907="","",VLOOKUP(FİLTRE!$C3907,'SKT LİSTESİ'!$F:$AJ,14,0)),"")</f>
        <v/>
      </c>
      <c r="N3907" s="31" t="str">
        <f ca="1">IFERROR(IF($C3907="","",VLOOKUP(FİLTRE!$C3907,'SKT LİSTESİ'!$F:$AJ,22,0)),"")</f>
        <v/>
      </c>
      <c r="O3907" s="136" t="str">
        <f ca="1">IFERROR(IF($C3907="","",VLOOKUP(FİLTRE!$C3907,'SKT LİSTESİ'!$F:$AJ,23,0)),"")</f>
        <v/>
      </c>
      <c r="P3907" s="31"/>
      <c r="Q3907" s="31"/>
      <c r="R3907" s="137" t="str">
        <f ca="1">(IFERROR(IF($C3907="","",VLOOKUP(FİLTRE!$C3907,'SKT LİSTESİ'!$F:$AJ,15,0)),""))</f>
        <v/>
      </c>
      <c r="S3907" s="138" t="str">
        <f ca="1">IFERROR(IF($C3907="","",VLOOKUP(FİLTRE!$C3907,'SKT LİSTESİ'!$F:$AJ,16,0)),"")</f>
        <v/>
      </c>
      <c r="AF3907" s="179" t="str">
        <f t="shared" ca="1" si="242"/>
        <v/>
      </c>
      <c r="AG3907" s="179">
        <f t="shared" ca="1" si="243"/>
        <v>0</v>
      </c>
      <c r="AH3907" s="179">
        <f t="shared" ca="1" si="244"/>
        <v>0</v>
      </c>
    </row>
    <row r="3908" spans="2:34" ht="15.75" x14ac:dyDescent="0.25">
      <c r="B3908">
        <f t="shared" ca="1" si="241"/>
        <v>3896</v>
      </c>
      <c r="C3908" t="str">
        <f ca="1">IFERROR(VLOOKUP(B3908,'SKT LİSTESİ'!F:F,1,0),"")</f>
        <v/>
      </c>
      <c r="E3908" s="128" t="str">
        <f ca="1">IFERROR(IF($C3908="","",VLOOKUP(FİLTRE!$C3908,'SKT LİSTESİ'!$F:$S,5,0)),"")</f>
        <v/>
      </c>
      <c r="F3908" s="129" t="str">
        <f ca="1">IFERROR(IF($C3908="","",VLOOKUP(FİLTRE!$C3908,'SKT LİSTESİ'!$F:$S,7,0)),"")</f>
        <v/>
      </c>
      <c r="G3908" s="130" t="str">
        <f ca="1">IFERROR(IF($C3908="","",VLOOKUP(FİLTRE!$C3908,'SKT LİSTESİ'!$F:$S,8,0)),"")</f>
        <v/>
      </c>
      <c r="H3908" s="131" t="str">
        <f ca="1">IF(E3908="","",IF($C3908="","",VLOOKUP(FİLTRE!$C3908,'SKT LİSTESİ'!$F:$S,9,0)))</f>
        <v/>
      </c>
      <c r="I3908" s="132" t="str">
        <f ca="1">IFERROR(IF($C3908="","",VLOOKUP(FİLTRE!$C3908,'SKT LİSTESİ'!$F:$S,10,0)),"")</f>
        <v/>
      </c>
      <c r="J3908" s="133" t="str">
        <f ca="1">IFERROR(IF($C3908="","",VLOOKUP(FİLTRE!$C3908,'SKT LİSTESİ'!$F:$S,11,0)),"")</f>
        <v/>
      </c>
      <c r="K3908" s="134" t="str">
        <f ca="1">IFERROR(IF($C3908="","",VLOOKUP(FİLTRE!$C3908,'SKT LİSTESİ'!$F:$S,12,0)),"")</f>
        <v/>
      </c>
      <c r="L3908" s="134" t="str">
        <f ca="1">IFERROR(IF($C3908="","",VLOOKUP(FİLTRE!$C3908,'SKT LİSTESİ'!$F:$S,13,0)),"")</f>
        <v/>
      </c>
      <c r="M3908" s="135" t="str">
        <f ca="1">IFERROR(IF($C3908="","",VLOOKUP(FİLTRE!$C3908,'SKT LİSTESİ'!$F:$AJ,14,0)),"")</f>
        <v/>
      </c>
      <c r="N3908" s="31" t="str">
        <f ca="1">IFERROR(IF($C3908="","",VLOOKUP(FİLTRE!$C3908,'SKT LİSTESİ'!$F:$AJ,22,0)),"")</f>
        <v/>
      </c>
      <c r="O3908" s="136" t="str">
        <f ca="1">IFERROR(IF($C3908="","",VLOOKUP(FİLTRE!$C3908,'SKT LİSTESİ'!$F:$AJ,23,0)),"")</f>
        <v/>
      </c>
      <c r="P3908" s="31"/>
      <c r="Q3908" s="31"/>
      <c r="R3908" s="137" t="str">
        <f ca="1">(IFERROR(IF($C3908="","",VLOOKUP(FİLTRE!$C3908,'SKT LİSTESİ'!$F:$AJ,15,0)),""))</f>
        <v/>
      </c>
      <c r="S3908" s="138" t="str">
        <f ca="1">IFERROR(IF($C3908="","",VLOOKUP(FİLTRE!$C3908,'SKT LİSTESİ'!$F:$AJ,16,0)),"")</f>
        <v/>
      </c>
      <c r="AF3908" s="179" t="str">
        <f t="shared" ca="1" si="242"/>
        <v/>
      </c>
      <c r="AG3908" s="179">
        <f t="shared" ca="1" si="243"/>
        <v>0</v>
      </c>
      <c r="AH3908" s="179">
        <f t="shared" ca="1" si="244"/>
        <v>0</v>
      </c>
    </row>
    <row r="3909" spans="2:34" ht="15.75" x14ac:dyDescent="0.25">
      <c r="B3909">
        <f t="shared" ca="1" si="241"/>
        <v>3897</v>
      </c>
      <c r="C3909" t="str">
        <f ca="1">IFERROR(VLOOKUP(B3909,'SKT LİSTESİ'!F:F,1,0),"")</f>
        <v/>
      </c>
      <c r="E3909" s="128" t="str">
        <f ca="1">IFERROR(IF($C3909="","",VLOOKUP(FİLTRE!$C3909,'SKT LİSTESİ'!$F:$S,5,0)),"")</f>
        <v/>
      </c>
      <c r="F3909" s="129" t="str">
        <f ca="1">IFERROR(IF($C3909="","",VLOOKUP(FİLTRE!$C3909,'SKT LİSTESİ'!$F:$S,7,0)),"")</f>
        <v/>
      </c>
      <c r="G3909" s="130" t="str">
        <f ca="1">IFERROR(IF($C3909="","",VLOOKUP(FİLTRE!$C3909,'SKT LİSTESİ'!$F:$S,8,0)),"")</f>
        <v/>
      </c>
      <c r="H3909" s="131" t="str">
        <f ca="1">IF(E3909="","",IF($C3909="","",VLOOKUP(FİLTRE!$C3909,'SKT LİSTESİ'!$F:$S,9,0)))</f>
        <v/>
      </c>
      <c r="I3909" s="132" t="str">
        <f ca="1">IFERROR(IF($C3909="","",VLOOKUP(FİLTRE!$C3909,'SKT LİSTESİ'!$F:$S,10,0)),"")</f>
        <v/>
      </c>
      <c r="J3909" s="133" t="str">
        <f ca="1">IFERROR(IF($C3909="","",VLOOKUP(FİLTRE!$C3909,'SKT LİSTESİ'!$F:$S,11,0)),"")</f>
        <v/>
      </c>
      <c r="K3909" s="134" t="str">
        <f ca="1">IFERROR(IF($C3909="","",VLOOKUP(FİLTRE!$C3909,'SKT LİSTESİ'!$F:$S,12,0)),"")</f>
        <v/>
      </c>
      <c r="L3909" s="134" t="str">
        <f ca="1">IFERROR(IF($C3909="","",VLOOKUP(FİLTRE!$C3909,'SKT LİSTESİ'!$F:$S,13,0)),"")</f>
        <v/>
      </c>
      <c r="M3909" s="135" t="str">
        <f ca="1">IFERROR(IF($C3909="","",VLOOKUP(FİLTRE!$C3909,'SKT LİSTESİ'!$F:$AJ,14,0)),"")</f>
        <v/>
      </c>
      <c r="N3909" s="31" t="str">
        <f ca="1">IFERROR(IF($C3909="","",VLOOKUP(FİLTRE!$C3909,'SKT LİSTESİ'!$F:$AJ,22,0)),"")</f>
        <v/>
      </c>
      <c r="O3909" s="136" t="str">
        <f ca="1">IFERROR(IF($C3909="","",VLOOKUP(FİLTRE!$C3909,'SKT LİSTESİ'!$F:$AJ,23,0)),"")</f>
        <v/>
      </c>
      <c r="P3909" s="31"/>
      <c r="Q3909" s="31"/>
      <c r="R3909" s="137" t="str">
        <f ca="1">(IFERROR(IF($C3909="","",VLOOKUP(FİLTRE!$C3909,'SKT LİSTESİ'!$F:$AJ,15,0)),""))</f>
        <v/>
      </c>
      <c r="S3909" s="138" t="str">
        <f ca="1">IFERROR(IF($C3909="","",VLOOKUP(FİLTRE!$C3909,'SKT LİSTESİ'!$F:$AJ,16,0)),"")</f>
        <v/>
      </c>
      <c r="AF3909" s="179" t="str">
        <f t="shared" ca="1" si="242"/>
        <v/>
      </c>
      <c r="AG3909" s="179">
        <f t="shared" ca="1" si="243"/>
        <v>0</v>
      </c>
      <c r="AH3909" s="179">
        <f t="shared" ca="1" si="244"/>
        <v>0</v>
      </c>
    </row>
    <row r="3910" spans="2:34" ht="15.75" x14ac:dyDescent="0.25">
      <c r="B3910">
        <f t="shared" ca="1" si="241"/>
        <v>3898</v>
      </c>
      <c r="C3910" t="str">
        <f ca="1">IFERROR(VLOOKUP(B3910,'SKT LİSTESİ'!F:F,1,0),"")</f>
        <v/>
      </c>
      <c r="E3910" s="128" t="str">
        <f ca="1">IFERROR(IF($C3910="","",VLOOKUP(FİLTRE!$C3910,'SKT LİSTESİ'!$F:$S,5,0)),"")</f>
        <v/>
      </c>
      <c r="F3910" s="129" t="str">
        <f ca="1">IFERROR(IF($C3910="","",VLOOKUP(FİLTRE!$C3910,'SKT LİSTESİ'!$F:$S,7,0)),"")</f>
        <v/>
      </c>
      <c r="G3910" s="130" t="str">
        <f ca="1">IFERROR(IF($C3910="","",VLOOKUP(FİLTRE!$C3910,'SKT LİSTESİ'!$F:$S,8,0)),"")</f>
        <v/>
      </c>
      <c r="H3910" s="131" t="str">
        <f ca="1">IF(E3910="","",IF($C3910="","",VLOOKUP(FİLTRE!$C3910,'SKT LİSTESİ'!$F:$S,9,0)))</f>
        <v/>
      </c>
      <c r="I3910" s="132" t="str">
        <f ca="1">IFERROR(IF($C3910="","",VLOOKUP(FİLTRE!$C3910,'SKT LİSTESİ'!$F:$S,10,0)),"")</f>
        <v/>
      </c>
      <c r="J3910" s="133" t="str">
        <f ca="1">IFERROR(IF($C3910="","",VLOOKUP(FİLTRE!$C3910,'SKT LİSTESİ'!$F:$S,11,0)),"")</f>
        <v/>
      </c>
      <c r="K3910" s="134" t="str">
        <f ca="1">IFERROR(IF($C3910="","",VLOOKUP(FİLTRE!$C3910,'SKT LİSTESİ'!$F:$S,12,0)),"")</f>
        <v/>
      </c>
      <c r="L3910" s="134" t="str">
        <f ca="1">IFERROR(IF($C3910="","",VLOOKUP(FİLTRE!$C3910,'SKT LİSTESİ'!$F:$S,13,0)),"")</f>
        <v/>
      </c>
      <c r="M3910" s="135" t="str">
        <f ca="1">IFERROR(IF($C3910="","",VLOOKUP(FİLTRE!$C3910,'SKT LİSTESİ'!$F:$AJ,14,0)),"")</f>
        <v/>
      </c>
      <c r="N3910" s="31" t="str">
        <f ca="1">IFERROR(IF($C3910="","",VLOOKUP(FİLTRE!$C3910,'SKT LİSTESİ'!$F:$AJ,22,0)),"")</f>
        <v/>
      </c>
      <c r="O3910" s="136" t="str">
        <f ca="1">IFERROR(IF($C3910="","",VLOOKUP(FİLTRE!$C3910,'SKT LİSTESİ'!$F:$AJ,23,0)),"")</f>
        <v/>
      </c>
      <c r="P3910" s="31"/>
      <c r="Q3910" s="31"/>
      <c r="R3910" s="137" t="str">
        <f ca="1">(IFERROR(IF($C3910="","",VLOOKUP(FİLTRE!$C3910,'SKT LİSTESİ'!$F:$AJ,15,0)),""))</f>
        <v/>
      </c>
      <c r="S3910" s="138" t="str">
        <f ca="1">IFERROR(IF($C3910="","",VLOOKUP(FİLTRE!$C3910,'SKT LİSTESİ'!$F:$AJ,16,0)),"")</f>
        <v/>
      </c>
      <c r="AF3910" s="179" t="str">
        <f t="shared" ca="1" si="242"/>
        <v/>
      </c>
      <c r="AG3910" s="179">
        <f t="shared" ca="1" si="243"/>
        <v>0</v>
      </c>
      <c r="AH3910" s="179">
        <f t="shared" ca="1" si="244"/>
        <v>0</v>
      </c>
    </row>
    <row r="3911" spans="2:34" ht="15.75" x14ac:dyDescent="0.25">
      <c r="B3911">
        <f t="shared" ca="1" si="241"/>
        <v>3899</v>
      </c>
      <c r="C3911" t="str">
        <f ca="1">IFERROR(VLOOKUP(B3911,'SKT LİSTESİ'!F:F,1,0),"")</f>
        <v/>
      </c>
      <c r="E3911" s="128" t="str">
        <f ca="1">IFERROR(IF($C3911="","",VLOOKUP(FİLTRE!$C3911,'SKT LİSTESİ'!$F:$S,5,0)),"")</f>
        <v/>
      </c>
      <c r="F3911" s="129" t="str">
        <f ca="1">IFERROR(IF($C3911="","",VLOOKUP(FİLTRE!$C3911,'SKT LİSTESİ'!$F:$S,7,0)),"")</f>
        <v/>
      </c>
      <c r="G3911" s="130" t="str">
        <f ca="1">IFERROR(IF($C3911="","",VLOOKUP(FİLTRE!$C3911,'SKT LİSTESİ'!$F:$S,8,0)),"")</f>
        <v/>
      </c>
      <c r="H3911" s="131" t="str">
        <f ca="1">IF(E3911="","",IF($C3911="","",VLOOKUP(FİLTRE!$C3911,'SKT LİSTESİ'!$F:$S,9,0)))</f>
        <v/>
      </c>
      <c r="I3911" s="132" t="str">
        <f ca="1">IFERROR(IF($C3911="","",VLOOKUP(FİLTRE!$C3911,'SKT LİSTESİ'!$F:$S,10,0)),"")</f>
        <v/>
      </c>
      <c r="J3911" s="133" t="str">
        <f ca="1">IFERROR(IF($C3911="","",VLOOKUP(FİLTRE!$C3911,'SKT LİSTESİ'!$F:$S,11,0)),"")</f>
        <v/>
      </c>
      <c r="K3911" s="134" t="str">
        <f ca="1">IFERROR(IF($C3911="","",VLOOKUP(FİLTRE!$C3911,'SKT LİSTESİ'!$F:$S,12,0)),"")</f>
        <v/>
      </c>
      <c r="L3911" s="134" t="str">
        <f ca="1">IFERROR(IF($C3911="","",VLOOKUP(FİLTRE!$C3911,'SKT LİSTESİ'!$F:$S,13,0)),"")</f>
        <v/>
      </c>
      <c r="M3911" s="135" t="str">
        <f ca="1">IFERROR(IF($C3911="","",VLOOKUP(FİLTRE!$C3911,'SKT LİSTESİ'!$F:$AJ,14,0)),"")</f>
        <v/>
      </c>
      <c r="N3911" s="31" t="str">
        <f ca="1">IFERROR(IF($C3911="","",VLOOKUP(FİLTRE!$C3911,'SKT LİSTESİ'!$F:$AJ,22,0)),"")</f>
        <v/>
      </c>
      <c r="O3911" s="136" t="str">
        <f ca="1">IFERROR(IF($C3911="","",VLOOKUP(FİLTRE!$C3911,'SKT LİSTESİ'!$F:$AJ,23,0)),"")</f>
        <v/>
      </c>
      <c r="P3911" s="31"/>
      <c r="Q3911" s="31"/>
      <c r="R3911" s="137" t="str">
        <f ca="1">(IFERROR(IF($C3911="","",VLOOKUP(FİLTRE!$C3911,'SKT LİSTESİ'!$F:$AJ,15,0)),""))</f>
        <v/>
      </c>
      <c r="S3911" s="138" t="str">
        <f ca="1">IFERROR(IF($C3911="","",VLOOKUP(FİLTRE!$C3911,'SKT LİSTESİ'!$F:$AJ,16,0)),"")</f>
        <v/>
      </c>
      <c r="AF3911" s="179" t="str">
        <f t="shared" ca="1" si="242"/>
        <v/>
      </c>
      <c r="AG3911" s="179">
        <f t="shared" ca="1" si="243"/>
        <v>0</v>
      </c>
      <c r="AH3911" s="179">
        <f t="shared" ca="1" si="244"/>
        <v>0</v>
      </c>
    </row>
    <row r="3912" spans="2:34" ht="15.75" x14ac:dyDescent="0.25">
      <c r="B3912">
        <f t="shared" ca="1" si="241"/>
        <v>3900</v>
      </c>
      <c r="C3912" t="str">
        <f ca="1">IFERROR(VLOOKUP(B3912,'SKT LİSTESİ'!F:F,1,0),"")</f>
        <v/>
      </c>
      <c r="E3912" s="128" t="str">
        <f ca="1">IFERROR(IF($C3912="","",VLOOKUP(FİLTRE!$C3912,'SKT LİSTESİ'!$F:$S,5,0)),"")</f>
        <v/>
      </c>
      <c r="F3912" s="129" t="str">
        <f ca="1">IFERROR(IF($C3912="","",VLOOKUP(FİLTRE!$C3912,'SKT LİSTESİ'!$F:$S,7,0)),"")</f>
        <v/>
      </c>
      <c r="G3912" s="130" t="str">
        <f ca="1">IFERROR(IF($C3912="","",VLOOKUP(FİLTRE!$C3912,'SKT LİSTESİ'!$F:$S,8,0)),"")</f>
        <v/>
      </c>
      <c r="H3912" s="131" t="str">
        <f ca="1">IF(E3912="","",IF($C3912="","",VLOOKUP(FİLTRE!$C3912,'SKT LİSTESİ'!$F:$S,9,0)))</f>
        <v/>
      </c>
      <c r="I3912" s="132" t="str">
        <f ca="1">IFERROR(IF($C3912="","",VLOOKUP(FİLTRE!$C3912,'SKT LİSTESİ'!$F:$S,10,0)),"")</f>
        <v/>
      </c>
      <c r="J3912" s="133" t="str">
        <f ca="1">IFERROR(IF($C3912="","",VLOOKUP(FİLTRE!$C3912,'SKT LİSTESİ'!$F:$S,11,0)),"")</f>
        <v/>
      </c>
      <c r="K3912" s="134" t="str">
        <f ca="1">IFERROR(IF($C3912="","",VLOOKUP(FİLTRE!$C3912,'SKT LİSTESİ'!$F:$S,12,0)),"")</f>
        <v/>
      </c>
      <c r="L3912" s="134" t="str">
        <f ca="1">IFERROR(IF($C3912="","",VLOOKUP(FİLTRE!$C3912,'SKT LİSTESİ'!$F:$S,13,0)),"")</f>
        <v/>
      </c>
      <c r="M3912" s="135" t="str">
        <f ca="1">IFERROR(IF($C3912="","",VLOOKUP(FİLTRE!$C3912,'SKT LİSTESİ'!$F:$AJ,14,0)),"")</f>
        <v/>
      </c>
      <c r="N3912" s="31" t="str">
        <f ca="1">IFERROR(IF($C3912="","",VLOOKUP(FİLTRE!$C3912,'SKT LİSTESİ'!$F:$AJ,22,0)),"")</f>
        <v/>
      </c>
      <c r="O3912" s="136" t="str">
        <f ca="1">IFERROR(IF($C3912="","",VLOOKUP(FİLTRE!$C3912,'SKT LİSTESİ'!$F:$AJ,23,0)),"")</f>
        <v/>
      </c>
      <c r="P3912" s="31"/>
      <c r="Q3912" s="31"/>
      <c r="R3912" s="137" t="str">
        <f ca="1">(IFERROR(IF($C3912="","",VLOOKUP(FİLTRE!$C3912,'SKT LİSTESİ'!$F:$AJ,15,0)),""))</f>
        <v/>
      </c>
      <c r="S3912" s="138" t="str">
        <f ca="1">IFERROR(IF($C3912="","",VLOOKUP(FİLTRE!$C3912,'SKT LİSTESİ'!$F:$AJ,16,0)),"")</f>
        <v/>
      </c>
      <c r="AF3912" s="179" t="str">
        <f t="shared" ca="1" si="242"/>
        <v/>
      </c>
      <c r="AG3912" s="179">
        <f t="shared" ca="1" si="243"/>
        <v>0</v>
      </c>
      <c r="AH3912" s="179">
        <f t="shared" ca="1" si="244"/>
        <v>0</v>
      </c>
    </row>
    <row r="3913" spans="2:34" ht="15.75" x14ac:dyDescent="0.25">
      <c r="B3913">
        <f t="shared" ca="1" si="241"/>
        <v>3901</v>
      </c>
      <c r="C3913" t="str">
        <f ca="1">IFERROR(VLOOKUP(B3913,'SKT LİSTESİ'!F:F,1,0),"")</f>
        <v/>
      </c>
      <c r="E3913" s="128" t="str">
        <f ca="1">IFERROR(IF($C3913="","",VLOOKUP(FİLTRE!$C3913,'SKT LİSTESİ'!$F:$S,5,0)),"")</f>
        <v/>
      </c>
      <c r="F3913" s="129" t="str">
        <f ca="1">IFERROR(IF($C3913="","",VLOOKUP(FİLTRE!$C3913,'SKT LİSTESİ'!$F:$S,7,0)),"")</f>
        <v/>
      </c>
      <c r="G3913" s="130" t="str">
        <f ca="1">IFERROR(IF($C3913="","",VLOOKUP(FİLTRE!$C3913,'SKT LİSTESİ'!$F:$S,8,0)),"")</f>
        <v/>
      </c>
      <c r="H3913" s="131" t="str">
        <f ca="1">IF(E3913="","",IF($C3913="","",VLOOKUP(FİLTRE!$C3913,'SKT LİSTESİ'!$F:$S,9,0)))</f>
        <v/>
      </c>
      <c r="I3913" s="132" t="str">
        <f ca="1">IFERROR(IF($C3913="","",VLOOKUP(FİLTRE!$C3913,'SKT LİSTESİ'!$F:$S,10,0)),"")</f>
        <v/>
      </c>
      <c r="J3913" s="133" t="str">
        <f ca="1">IFERROR(IF($C3913="","",VLOOKUP(FİLTRE!$C3913,'SKT LİSTESİ'!$F:$S,11,0)),"")</f>
        <v/>
      </c>
      <c r="K3913" s="134" t="str">
        <f ca="1">IFERROR(IF($C3913="","",VLOOKUP(FİLTRE!$C3913,'SKT LİSTESİ'!$F:$S,12,0)),"")</f>
        <v/>
      </c>
      <c r="L3913" s="134" t="str">
        <f ca="1">IFERROR(IF($C3913="","",VLOOKUP(FİLTRE!$C3913,'SKT LİSTESİ'!$F:$S,13,0)),"")</f>
        <v/>
      </c>
      <c r="M3913" s="135" t="str">
        <f ca="1">IFERROR(IF($C3913="","",VLOOKUP(FİLTRE!$C3913,'SKT LİSTESİ'!$F:$AJ,14,0)),"")</f>
        <v/>
      </c>
      <c r="N3913" s="31" t="str">
        <f ca="1">IFERROR(IF($C3913="","",VLOOKUP(FİLTRE!$C3913,'SKT LİSTESİ'!$F:$AJ,22,0)),"")</f>
        <v/>
      </c>
      <c r="O3913" s="136" t="str">
        <f ca="1">IFERROR(IF($C3913="","",VLOOKUP(FİLTRE!$C3913,'SKT LİSTESİ'!$F:$AJ,23,0)),"")</f>
        <v/>
      </c>
      <c r="P3913" s="31"/>
      <c r="Q3913" s="31"/>
      <c r="R3913" s="137" t="str">
        <f ca="1">(IFERROR(IF($C3913="","",VLOOKUP(FİLTRE!$C3913,'SKT LİSTESİ'!$F:$AJ,15,0)),""))</f>
        <v/>
      </c>
      <c r="S3913" s="138" t="str">
        <f ca="1">IFERROR(IF($C3913="","",VLOOKUP(FİLTRE!$C3913,'SKT LİSTESİ'!$F:$AJ,16,0)),"")</f>
        <v/>
      </c>
      <c r="AF3913" s="179" t="str">
        <f t="shared" ca="1" si="242"/>
        <v/>
      </c>
      <c r="AG3913" s="179">
        <f t="shared" ca="1" si="243"/>
        <v>0</v>
      </c>
      <c r="AH3913" s="179">
        <f t="shared" ca="1" si="244"/>
        <v>0</v>
      </c>
    </row>
    <row r="3914" spans="2:34" ht="15.75" x14ac:dyDescent="0.25">
      <c r="B3914">
        <f t="shared" ca="1" si="241"/>
        <v>3902</v>
      </c>
      <c r="C3914" t="str">
        <f ca="1">IFERROR(VLOOKUP(B3914,'SKT LİSTESİ'!F:F,1,0),"")</f>
        <v/>
      </c>
      <c r="E3914" s="128" t="str">
        <f ca="1">IFERROR(IF($C3914="","",VLOOKUP(FİLTRE!$C3914,'SKT LİSTESİ'!$F:$S,5,0)),"")</f>
        <v/>
      </c>
      <c r="F3914" s="129" t="str">
        <f ca="1">IFERROR(IF($C3914="","",VLOOKUP(FİLTRE!$C3914,'SKT LİSTESİ'!$F:$S,7,0)),"")</f>
        <v/>
      </c>
      <c r="G3914" s="130" t="str">
        <f ca="1">IFERROR(IF($C3914="","",VLOOKUP(FİLTRE!$C3914,'SKT LİSTESİ'!$F:$S,8,0)),"")</f>
        <v/>
      </c>
      <c r="H3914" s="131" t="str">
        <f ca="1">IF(E3914="","",IF($C3914="","",VLOOKUP(FİLTRE!$C3914,'SKT LİSTESİ'!$F:$S,9,0)))</f>
        <v/>
      </c>
      <c r="I3914" s="132" t="str">
        <f ca="1">IFERROR(IF($C3914="","",VLOOKUP(FİLTRE!$C3914,'SKT LİSTESİ'!$F:$S,10,0)),"")</f>
        <v/>
      </c>
      <c r="J3914" s="133" t="str">
        <f ca="1">IFERROR(IF($C3914="","",VLOOKUP(FİLTRE!$C3914,'SKT LİSTESİ'!$F:$S,11,0)),"")</f>
        <v/>
      </c>
      <c r="K3914" s="134" t="str">
        <f ca="1">IFERROR(IF($C3914="","",VLOOKUP(FİLTRE!$C3914,'SKT LİSTESİ'!$F:$S,12,0)),"")</f>
        <v/>
      </c>
      <c r="L3914" s="134" t="str">
        <f ca="1">IFERROR(IF($C3914="","",VLOOKUP(FİLTRE!$C3914,'SKT LİSTESİ'!$F:$S,13,0)),"")</f>
        <v/>
      </c>
      <c r="M3914" s="135" t="str">
        <f ca="1">IFERROR(IF($C3914="","",VLOOKUP(FİLTRE!$C3914,'SKT LİSTESİ'!$F:$AJ,14,0)),"")</f>
        <v/>
      </c>
      <c r="N3914" s="31" t="str">
        <f ca="1">IFERROR(IF($C3914="","",VLOOKUP(FİLTRE!$C3914,'SKT LİSTESİ'!$F:$AJ,22,0)),"")</f>
        <v/>
      </c>
      <c r="O3914" s="136" t="str">
        <f ca="1">IFERROR(IF($C3914="","",VLOOKUP(FİLTRE!$C3914,'SKT LİSTESİ'!$F:$AJ,23,0)),"")</f>
        <v/>
      </c>
      <c r="P3914" s="31"/>
      <c r="Q3914" s="31"/>
      <c r="R3914" s="137" t="str">
        <f ca="1">(IFERROR(IF($C3914="","",VLOOKUP(FİLTRE!$C3914,'SKT LİSTESİ'!$F:$AJ,15,0)),""))</f>
        <v/>
      </c>
      <c r="S3914" s="138" t="str">
        <f ca="1">IFERROR(IF($C3914="","",VLOOKUP(FİLTRE!$C3914,'SKT LİSTESİ'!$F:$AJ,16,0)),"")</f>
        <v/>
      </c>
      <c r="AF3914" s="179" t="str">
        <f t="shared" ca="1" si="242"/>
        <v/>
      </c>
      <c r="AG3914" s="179">
        <f t="shared" ca="1" si="243"/>
        <v>0</v>
      </c>
      <c r="AH3914" s="179">
        <f t="shared" ca="1" si="244"/>
        <v>0</v>
      </c>
    </row>
    <row r="3915" spans="2:34" ht="15.75" x14ac:dyDescent="0.25">
      <c r="B3915">
        <f t="shared" ca="1" si="241"/>
        <v>3903</v>
      </c>
      <c r="C3915" t="str">
        <f ca="1">IFERROR(VLOOKUP(B3915,'SKT LİSTESİ'!F:F,1,0),"")</f>
        <v/>
      </c>
      <c r="E3915" s="128" t="str">
        <f ca="1">IFERROR(IF($C3915="","",VLOOKUP(FİLTRE!$C3915,'SKT LİSTESİ'!$F:$S,5,0)),"")</f>
        <v/>
      </c>
      <c r="F3915" s="129" t="str">
        <f ca="1">IFERROR(IF($C3915="","",VLOOKUP(FİLTRE!$C3915,'SKT LİSTESİ'!$F:$S,7,0)),"")</f>
        <v/>
      </c>
      <c r="G3915" s="130" t="str">
        <f ca="1">IFERROR(IF($C3915="","",VLOOKUP(FİLTRE!$C3915,'SKT LİSTESİ'!$F:$S,8,0)),"")</f>
        <v/>
      </c>
      <c r="H3915" s="131" t="str">
        <f ca="1">IF(E3915="","",IF($C3915="","",VLOOKUP(FİLTRE!$C3915,'SKT LİSTESİ'!$F:$S,9,0)))</f>
        <v/>
      </c>
      <c r="I3915" s="132" t="str">
        <f ca="1">IFERROR(IF($C3915="","",VLOOKUP(FİLTRE!$C3915,'SKT LİSTESİ'!$F:$S,10,0)),"")</f>
        <v/>
      </c>
      <c r="J3915" s="133" t="str">
        <f ca="1">IFERROR(IF($C3915="","",VLOOKUP(FİLTRE!$C3915,'SKT LİSTESİ'!$F:$S,11,0)),"")</f>
        <v/>
      </c>
      <c r="K3915" s="134" t="str">
        <f ca="1">IFERROR(IF($C3915="","",VLOOKUP(FİLTRE!$C3915,'SKT LİSTESİ'!$F:$S,12,0)),"")</f>
        <v/>
      </c>
      <c r="L3915" s="134" t="str">
        <f ca="1">IFERROR(IF($C3915="","",VLOOKUP(FİLTRE!$C3915,'SKT LİSTESİ'!$F:$S,13,0)),"")</f>
        <v/>
      </c>
      <c r="M3915" s="135" t="str">
        <f ca="1">IFERROR(IF($C3915="","",VLOOKUP(FİLTRE!$C3915,'SKT LİSTESİ'!$F:$AJ,14,0)),"")</f>
        <v/>
      </c>
      <c r="N3915" s="31" t="str">
        <f ca="1">IFERROR(IF($C3915="","",VLOOKUP(FİLTRE!$C3915,'SKT LİSTESİ'!$F:$AJ,22,0)),"")</f>
        <v/>
      </c>
      <c r="O3915" s="136" t="str">
        <f ca="1">IFERROR(IF($C3915="","",VLOOKUP(FİLTRE!$C3915,'SKT LİSTESİ'!$F:$AJ,23,0)),"")</f>
        <v/>
      </c>
      <c r="P3915" s="31"/>
      <c r="Q3915" s="31"/>
      <c r="R3915" s="137" t="str">
        <f ca="1">(IFERROR(IF($C3915="","",VLOOKUP(FİLTRE!$C3915,'SKT LİSTESİ'!$F:$AJ,15,0)),""))</f>
        <v/>
      </c>
      <c r="S3915" s="138" t="str">
        <f ca="1">IFERROR(IF($C3915="","",VLOOKUP(FİLTRE!$C3915,'SKT LİSTESİ'!$F:$AJ,16,0)),"")</f>
        <v/>
      </c>
      <c r="AF3915" s="179" t="str">
        <f t="shared" ca="1" si="242"/>
        <v/>
      </c>
      <c r="AG3915" s="179">
        <f t="shared" ca="1" si="243"/>
        <v>0</v>
      </c>
      <c r="AH3915" s="179">
        <f t="shared" ca="1" si="244"/>
        <v>0</v>
      </c>
    </row>
    <row r="3916" spans="2:34" ht="15.75" x14ac:dyDescent="0.25">
      <c r="B3916">
        <f t="shared" ca="1" si="241"/>
        <v>3904</v>
      </c>
      <c r="C3916" t="str">
        <f ca="1">IFERROR(VLOOKUP(B3916,'SKT LİSTESİ'!F:F,1,0),"")</f>
        <v/>
      </c>
      <c r="E3916" s="128" t="str">
        <f ca="1">IFERROR(IF($C3916="","",VLOOKUP(FİLTRE!$C3916,'SKT LİSTESİ'!$F:$S,5,0)),"")</f>
        <v/>
      </c>
      <c r="F3916" s="129" t="str">
        <f ca="1">IFERROR(IF($C3916="","",VLOOKUP(FİLTRE!$C3916,'SKT LİSTESİ'!$F:$S,7,0)),"")</f>
        <v/>
      </c>
      <c r="G3916" s="130" t="str">
        <f ca="1">IFERROR(IF($C3916="","",VLOOKUP(FİLTRE!$C3916,'SKT LİSTESİ'!$F:$S,8,0)),"")</f>
        <v/>
      </c>
      <c r="H3916" s="131" t="str">
        <f ca="1">IF(E3916="","",IF($C3916="","",VLOOKUP(FİLTRE!$C3916,'SKT LİSTESİ'!$F:$S,9,0)))</f>
        <v/>
      </c>
      <c r="I3916" s="132" t="str">
        <f ca="1">IFERROR(IF($C3916="","",VLOOKUP(FİLTRE!$C3916,'SKT LİSTESİ'!$F:$S,10,0)),"")</f>
        <v/>
      </c>
      <c r="J3916" s="133" t="str">
        <f ca="1">IFERROR(IF($C3916="","",VLOOKUP(FİLTRE!$C3916,'SKT LİSTESİ'!$F:$S,11,0)),"")</f>
        <v/>
      </c>
      <c r="K3916" s="134" t="str">
        <f ca="1">IFERROR(IF($C3916="","",VLOOKUP(FİLTRE!$C3916,'SKT LİSTESİ'!$F:$S,12,0)),"")</f>
        <v/>
      </c>
      <c r="L3916" s="134" t="str">
        <f ca="1">IFERROR(IF($C3916="","",VLOOKUP(FİLTRE!$C3916,'SKT LİSTESİ'!$F:$S,13,0)),"")</f>
        <v/>
      </c>
      <c r="M3916" s="135" t="str">
        <f ca="1">IFERROR(IF($C3916="","",VLOOKUP(FİLTRE!$C3916,'SKT LİSTESİ'!$F:$AJ,14,0)),"")</f>
        <v/>
      </c>
      <c r="N3916" s="31" t="str">
        <f ca="1">IFERROR(IF($C3916="","",VLOOKUP(FİLTRE!$C3916,'SKT LİSTESİ'!$F:$AJ,22,0)),"")</f>
        <v/>
      </c>
      <c r="O3916" s="136" t="str">
        <f ca="1">IFERROR(IF($C3916="","",VLOOKUP(FİLTRE!$C3916,'SKT LİSTESİ'!$F:$AJ,23,0)),"")</f>
        <v/>
      </c>
      <c r="P3916" s="31"/>
      <c r="Q3916" s="31"/>
      <c r="R3916" s="137" t="str">
        <f ca="1">(IFERROR(IF($C3916="","",VLOOKUP(FİLTRE!$C3916,'SKT LİSTESİ'!$F:$AJ,15,0)),""))</f>
        <v/>
      </c>
      <c r="S3916" s="138" t="str">
        <f ca="1">IFERROR(IF($C3916="","",VLOOKUP(FİLTRE!$C3916,'SKT LİSTESİ'!$F:$AJ,16,0)),"")</f>
        <v/>
      </c>
      <c r="AF3916" s="179" t="str">
        <f t="shared" ca="1" si="242"/>
        <v/>
      </c>
      <c r="AG3916" s="179">
        <f t="shared" ca="1" si="243"/>
        <v>0</v>
      </c>
      <c r="AH3916" s="179">
        <f t="shared" ca="1" si="244"/>
        <v>0</v>
      </c>
    </row>
    <row r="3917" spans="2:34" ht="15.75" x14ac:dyDescent="0.25">
      <c r="B3917">
        <f t="shared" ca="1" si="241"/>
        <v>3905</v>
      </c>
      <c r="C3917" t="str">
        <f ca="1">IFERROR(VLOOKUP(B3917,'SKT LİSTESİ'!F:F,1,0),"")</f>
        <v/>
      </c>
      <c r="E3917" s="128" t="str">
        <f ca="1">IFERROR(IF($C3917="","",VLOOKUP(FİLTRE!$C3917,'SKT LİSTESİ'!$F:$S,5,0)),"")</f>
        <v/>
      </c>
      <c r="F3917" s="129" t="str">
        <f ca="1">IFERROR(IF($C3917="","",VLOOKUP(FİLTRE!$C3917,'SKT LİSTESİ'!$F:$S,7,0)),"")</f>
        <v/>
      </c>
      <c r="G3917" s="130" t="str">
        <f ca="1">IFERROR(IF($C3917="","",VLOOKUP(FİLTRE!$C3917,'SKT LİSTESİ'!$F:$S,8,0)),"")</f>
        <v/>
      </c>
      <c r="H3917" s="131" t="str">
        <f ca="1">IF(E3917="","",IF($C3917="","",VLOOKUP(FİLTRE!$C3917,'SKT LİSTESİ'!$F:$S,9,0)))</f>
        <v/>
      </c>
      <c r="I3917" s="132" t="str">
        <f ca="1">IFERROR(IF($C3917="","",VLOOKUP(FİLTRE!$C3917,'SKT LİSTESİ'!$F:$S,10,0)),"")</f>
        <v/>
      </c>
      <c r="J3917" s="133" t="str">
        <f ca="1">IFERROR(IF($C3917="","",VLOOKUP(FİLTRE!$C3917,'SKT LİSTESİ'!$F:$S,11,0)),"")</f>
        <v/>
      </c>
      <c r="K3917" s="134" t="str">
        <f ca="1">IFERROR(IF($C3917="","",VLOOKUP(FİLTRE!$C3917,'SKT LİSTESİ'!$F:$S,12,0)),"")</f>
        <v/>
      </c>
      <c r="L3917" s="134" t="str">
        <f ca="1">IFERROR(IF($C3917="","",VLOOKUP(FİLTRE!$C3917,'SKT LİSTESİ'!$F:$S,13,0)),"")</f>
        <v/>
      </c>
      <c r="M3917" s="135" t="str">
        <f ca="1">IFERROR(IF($C3917="","",VLOOKUP(FİLTRE!$C3917,'SKT LİSTESİ'!$F:$AJ,14,0)),"")</f>
        <v/>
      </c>
      <c r="N3917" s="31" t="str">
        <f ca="1">IFERROR(IF($C3917="","",VLOOKUP(FİLTRE!$C3917,'SKT LİSTESİ'!$F:$AJ,22,0)),"")</f>
        <v/>
      </c>
      <c r="O3917" s="136" t="str">
        <f ca="1">IFERROR(IF($C3917="","",VLOOKUP(FİLTRE!$C3917,'SKT LİSTESİ'!$F:$AJ,23,0)),"")</f>
        <v/>
      </c>
      <c r="P3917" s="31"/>
      <c r="Q3917" s="31"/>
      <c r="R3917" s="137" t="str">
        <f ca="1">(IFERROR(IF($C3917="","",VLOOKUP(FİLTRE!$C3917,'SKT LİSTESİ'!$F:$AJ,15,0)),""))</f>
        <v/>
      </c>
      <c r="S3917" s="138" t="str">
        <f ca="1">IFERROR(IF($C3917="","",VLOOKUP(FİLTRE!$C3917,'SKT LİSTESİ'!$F:$AJ,16,0)),"")</f>
        <v/>
      </c>
      <c r="AF3917" s="179" t="str">
        <f t="shared" ca="1" si="242"/>
        <v/>
      </c>
      <c r="AG3917" s="179">
        <f t="shared" ca="1" si="243"/>
        <v>0</v>
      </c>
      <c r="AH3917" s="179">
        <f t="shared" ca="1" si="244"/>
        <v>0</v>
      </c>
    </row>
    <row r="3918" spans="2:34" ht="15.75" x14ac:dyDescent="0.25">
      <c r="B3918">
        <f t="shared" ref="B3918:B3981" ca="1" si="245">IF($Y$2=1,(ROW()-12),"")</f>
        <v>3906</v>
      </c>
      <c r="C3918" t="str">
        <f ca="1">IFERROR(VLOOKUP(B3918,'SKT LİSTESİ'!F:F,1,0),"")</f>
        <v/>
      </c>
      <c r="E3918" s="128" t="str">
        <f ca="1">IFERROR(IF($C3918="","",VLOOKUP(FİLTRE!$C3918,'SKT LİSTESİ'!$F:$S,5,0)),"")</f>
        <v/>
      </c>
      <c r="F3918" s="129" t="str">
        <f ca="1">IFERROR(IF($C3918="","",VLOOKUP(FİLTRE!$C3918,'SKT LİSTESİ'!$F:$S,7,0)),"")</f>
        <v/>
      </c>
      <c r="G3918" s="130" t="str">
        <f ca="1">IFERROR(IF($C3918="","",VLOOKUP(FİLTRE!$C3918,'SKT LİSTESİ'!$F:$S,8,0)),"")</f>
        <v/>
      </c>
      <c r="H3918" s="131" t="str">
        <f ca="1">IF(E3918="","",IF($C3918="","",VLOOKUP(FİLTRE!$C3918,'SKT LİSTESİ'!$F:$S,9,0)))</f>
        <v/>
      </c>
      <c r="I3918" s="132" t="str">
        <f ca="1">IFERROR(IF($C3918="","",VLOOKUP(FİLTRE!$C3918,'SKT LİSTESİ'!$F:$S,10,0)),"")</f>
        <v/>
      </c>
      <c r="J3918" s="133" t="str">
        <f ca="1">IFERROR(IF($C3918="","",VLOOKUP(FİLTRE!$C3918,'SKT LİSTESİ'!$F:$S,11,0)),"")</f>
        <v/>
      </c>
      <c r="K3918" s="134" t="str">
        <f ca="1">IFERROR(IF($C3918="","",VLOOKUP(FİLTRE!$C3918,'SKT LİSTESİ'!$F:$S,12,0)),"")</f>
        <v/>
      </c>
      <c r="L3918" s="134" t="str">
        <f ca="1">IFERROR(IF($C3918="","",VLOOKUP(FİLTRE!$C3918,'SKT LİSTESİ'!$F:$S,13,0)),"")</f>
        <v/>
      </c>
      <c r="M3918" s="135" t="str">
        <f ca="1">IFERROR(IF($C3918="","",VLOOKUP(FİLTRE!$C3918,'SKT LİSTESİ'!$F:$AJ,14,0)),"")</f>
        <v/>
      </c>
      <c r="N3918" s="31" t="str">
        <f ca="1">IFERROR(IF($C3918="","",VLOOKUP(FİLTRE!$C3918,'SKT LİSTESİ'!$F:$AJ,22,0)),"")</f>
        <v/>
      </c>
      <c r="O3918" s="136" t="str">
        <f ca="1">IFERROR(IF($C3918="","",VLOOKUP(FİLTRE!$C3918,'SKT LİSTESİ'!$F:$AJ,23,0)),"")</f>
        <v/>
      </c>
      <c r="P3918" s="31"/>
      <c r="Q3918" s="31"/>
      <c r="R3918" s="137" t="str">
        <f ca="1">(IFERROR(IF($C3918="","",VLOOKUP(FİLTRE!$C3918,'SKT LİSTESİ'!$F:$AJ,15,0)),""))</f>
        <v/>
      </c>
      <c r="S3918" s="138" t="str">
        <f ca="1">IFERROR(IF($C3918="","",VLOOKUP(FİLTRE!$C3918,'SKT LİSTESİ'!$F:$AJ,16,0)),"")</f>
        <v/>
      </c>
      <c r="AF3918" s="179" t="str">
        <f t="shared" ref="AF3918:AF3981" ca="1" si="246">IF(E3918&lt;&gt;"SAYIM",K3918,
(IF(AND(E3918="SAYIM",R3918=0),0,(COUNTIFS(E:E,"SAYIM",F:F,F3918,R:R,"&gt;"&amp;0)))))</f>
        <v/>
      </c>
      <c r="AG3918" s="179">
        <f t="shared" ref="AG3918:AG3981" ca="1" si="247">IF(E3918="SAYIM",(IFERROR(R3918/AF3918,0)),0)</f>
        <v>0</v>
      </c>
      <c r="AH3918" s="179">
        <f t="shared" ref="AH3918:AH3981" ca="1" si="248">IF(E3918="SAYIM",(IFERROR(S3918/AF3918,0)),0)</f>
        <v>0</v>
      </c>
    </row>
    <row r="3919" spans="2:34" ht="15.75" x14ac:dyDescent="0.25">
      <c r="B3919">
        <f t="shared" ca="1" si="245"/>
        <v>3907</v>
      </c>
      <c r="C3919" t="str">
        <f ca="1">IFERROR(VLOOKUP(B3919,'SKT LİSTESİ'!F:F,1,0),"")</f>
        <v/>
      </c>
      <c r="E3919" s="128" t="str">
        <f ca="1">IFERROR(IF($C3919="","",VLOOKUP(FİLTRE!$C3919,'SKT LİSTESİ'!$F:$S,5,0)),"")</f>
        <v/>
      </c>
      <c r="F3919" s="129" t="str">
        <f ca="1">IFERROR(IF($C3919="","",VLOOKUP(FİLTRE!$C3919,'SKT LİSTESİ'!$F:$S,7,0)),"")</f>
        <v/>
      </c>
      <c r="G3919" s="130" t="str">
        <f ca="1">IFERROR(IF($C3919="","",VLOOKUP(FİLTRE!$C3919,'SKT LİSTESİ'!$F:$S,8,0)),"")</f>
        <v/>
      </c>
      <c r="H3919" s="131" t="str">
        <f ca="1">IF(E3919="","",IF($C3919="","",VLOOKUP(FİLTRE!$C3919,'SKT LİSTESİ'!$F:$S,9,0)))</f>
        <v/>
      </c>
      <c r="I3919" s="132" t="str">
        <f ca="1">IFERROR(IF($C3919="","",VLOOKUP(FİLTRE!$C3919,'SKT LİSTESİ'!$F:$S,10,0)),"")</f>
        <v/>
      </c>
      <c r="J3919" s="133" t="str">
        <f ca="1">IFERROR(IF($C3919="","",VLOOKUP(FİLTRE!$C3919,'SKT LİSTESİ'!$F:$S,11,0)),"")</f>
        <v/>
      </c>
      <c r="K3919" s="134" t="str">
        <f ca="1">IFERROR(IF($C3919="","",VLOOKUP(FİLTRE!$C3919,'SKT LİSTESİ'!$F:$S,12,0)),"")</f>
        <v/>
      </c>
      <c r="L3919" s="134" t="str">
        <f ca="1">IFERROR(IF($C3919="","",VLOOKUP(FİLTRE!$C3919,'SKT LİSTESİ'!$F:$S,13,0)),"")</f>
        <v/>
      </c>
      <c r="M3919" s="135" t="str">
        <f ca="1">IFERROR(IF($C3919="","",VLOOKUP(FİLTRE!$C3919,'SKT LİSTESİ'!$F:$AJ,14,0)),"")</f>
        <v/>
      </c>
      <c r="N3919" s="31" t="str">
        <f ca="1">IFERROR(IF($C3919="","",VLOOKUP(FİLTRE!$C3919,'SKT LİSTESİ'!$F:$AJ,22,0)),"")</f>
        <v/>
      </c>
      <c r="O3919" s="136" t="str">
        <f ca="1">IFERROR(IF($C3919="","",VLOOKUP(FİLTRE!$C3919,'SKT LİSTESİ'!$F:$AJ,23,0)),"")</f>
        <v/>
      </c>
      <c r="P3919" s="31"/>
      <c r="Q3919" s="31"/>
      <c r="R3919" s="137" t="str">
        <f ca="1">(IFERROR(IF($C3919="","",VLOOKUP(FİLTRE!$C3919,'SKT LİSTESİ'!$F:$AJ,15,0)),""))</f>
        <v/>
      </c>
      <c r="S3919" s="138" t="str">
        <f ca="1">IFERROR(IF($C3919="","",VLOOKUP(FİLTRE!$C3919,'SKT LİSTESİ'!$F:$AJ,16,0)),"")</f>
        <v/>
      </c>
      <c r="AF3919" s="179" t="str">
        <f t="shared" ca="1" si="246"/>
        <v/>
      </c>
      <c r="AG3919" s="179">
        <f t="shared" ca="1" si="247"/>
        <v>0</v>
      </c>
      <c r="AH3919" s="179">
        <f t="shared" ca="1" si="248"/>
        <v>0</v>
      </c>
    </row>
    <row r="3920" spans="2:34" ht="15.75" x14ac:dyDescent="0.25">
      <c r="B3920">
        <f t="shared" ca="1" si="245"/>
        <v>3908</v>
      </c>
      <c r="C3920" t="str">
        <f ca="1">IFERROR(VLOOKUP(B3920,'SKT LİSTESİ'!F:F,1,0),"")</f>
        <v/>
      </c>
      <c r="E3920" s="128" t="str">
        <f ca="1">IFERROR(IF($C3920="","",VLOOKUP(FİLTRE!$C3920,'SKT LİSTESİ'!$F:$S,5,0)),"")</f>
        <v/>
      </c>
      <c r="F3920" s="129" t="str">
        <f ca="1">IFERROR(IF($C3920="","",VLOOKUP(FİLTRE!$C3920,'SKT LİSTESİ'!$F:$S,7,0)),"")</f>
        <v/>
      </c>
      <c r="G3920" s="130" t="str">
        <f ca="1">IFERROR(IF($C3920="","",VLOOKUP(FİLTRE!$C3920,'SKT LİSTESİ'!$F:$S,8,0)),"")</f>
        <v/>
      </c>
      <c r="H3920" s="131" t="str">
        <f ca="1">IF(E3920="","",IF($C3920="","",VLOOKUP(FİLTRE!$C3920,'SKT LİSTESİ'!$F:$S,9,0)))</f>
        <v/>
      </c>
      <c r="I3920" s="132" t="str">
        <f ca="1">IFERROR(IF($C3920="","",VLOOKUP(FİLTRE!$C3920,'SKT LİSTESİ'!$F:$S,10,0)),"")</f>
        <v/>
      </c>
      <c r="J3920" s="133" t="str">
        <f ca="1">IFERROR(IF($C3920="","",VLOOKUP(FİLTRE!$C3920,'SKT LİSTESİ'!$F:$S,11,0)),"")</f>
        <v/>
      </c>
      <c r="K3920" s="134" t="str">
        <f ca="1">IFERROR(IF($C3920="","",VLOOKUP(FİLTRE!$C3920,'SKT LİSTESİ'!$F:$S,12,0)),"")</f>
        <v/>
      </c>
      <c r="L3920" s="134" t="str">
        <f ca="1">IFERROR(IF($C3920="","",VLOOKUP(FİLTRE!$C3920,'SKT LİSTESİ'!$F:$S,13,0)),"")</f>
        <v/>
      </c>
      <c r="M3920" s="135" t="str">
        <f ca="1">IFERROR(IF($C3920="","",VLOOKUP(FİLTRE!$C3920,'SKT LİSTESİ'!$F:$AJ,14,0)),"")</f>
        <v/>
      </c>
      <c r="N3920" s="31" t="str">
        <f ca="1">IFERROR(IF($C3920="","",VLOOKUP(FİLTRE!$C3920,'SKT LİSTESİ'!$F:$AJ,22,0)),"")</f>
        <v/>
      </c>
      <c r="O3920" s="136" t="str">
        <f ca="1">IFERROR(IF($C3920="","",VLOOKUP(FİLTRE!$C3920,'SKT LİSTESİ'!$F:$AJ,23,0)),"")</f>
        <v/>
      </c>
      <c r="P3920" s="31"/>
      <c r="Q3920" s="31"/>
      <c r="R3920" s="137" t="str">
        <f ca="1">(IFERROR(IF($C3920="","",VLOOKUP(FİLTRE!$C3920,'SKT LİSTESİ'!$F:$AJ,15,0)),""))</f>
        <v/>
      </c>
      <c r="S3920" s="138" t="str">
        <f ca="1">IFERROR(IF($C3920="","",VLOOKUP(FİLTRE!$C3920,'SKT LİSTESİ'!$F:$AJ,16,0)),"")</f>
        <v/>
      </c>
      <c r="AF3920" s="179" t="str">
        <f t="shared" ca="1" si="246"/>
        <v/>
      </c>
      <c r="AG3920" s="179">
        <f t="shared" ca="1" si="247"/>
        <v>0</v>
      </c>
      <c r="AH3920" s="179">
        <f t="shared" ca="1" si="248"/>
        <v>0</v>
      </c>
    </row>
    <row r="3921" spans="2:34" ht="15.75" x14ac:dyDescent="0.25">
      <c r="B3921">
        <f t="shared" ca="1" si="245"/>
        <v>3909</v>
      </c>
      <c r="C3921" t="str">
        <f ca="1">IFERROR(VLOOKUP(B3921,'SKT LİSTESİ'!F:F,1,0),"")</f>
        <v/>
      </c>
      <c r="E3921" s="128" t="str">
        <f ca="1">IFERROR(IF($C3921="","",VLOOKUP(FİLTRE!$C3921,'SKT LİSTESİ'!$F:$S,5,0)),"")</f>
        <v/>
      </c>
      <c r="F3921" s="129" t="str">
        <f ca="1">IFERROR(IF($C3921="","",VLOOKUP(FİLTRE!$C3921,'SKT LİSTESİ'!$F:$S,7,0)),"")</f>
        <v/>
      </c>
      <c r="G3921" s="130" t="str">
        <f ca="1">IFERROR(IF($C3921="","",VLOOKUP(FİLTRE!$C3921,'SKT LİSTESİ'!$F:$S,8,0)),"")</f>
        <v/>
      </c>
      <c r="H3921" s="131" t="str">
        <f ca="1">IF(E3921="","",IF($C3921="","",VLOOKUP(FİLTRE!$C3921,'SKT LİSTESİ'!$F:$S,9,0)))</f>
        <v/>
      </c>
      <c r="I3921" s="132" t="str">
        <f ca="1">IFERROR(IF($C3921="","",VLOOKUP(FİLTRE!$C3921,'SKT LİSTESİ'!$F:$S,10,0)),"")</f>
        <v/>
      </c>
      <c r="J3921" s="133" t="str">
        <f ca="1">IFERROR(IF($C3921="","",VLOOKUP(FİLTRE!$C3921,'SKT LİSTESİ'!$F:$S,11,0)),"")</f>
        <v/>
      </c>
      <c r="K3921" s="134" t="str">
        <f ca="1">IFERROR(IF($C3921="","",VLOOKUP(FİLTRE!$C3921,'SKT LİSTESİ'!$F:$S,12,0)),"")</f>
        <v/>
      </c>
      <c r="L3921" s="134" t="str">
        <f ca="1">IFERROR(IF($C3921="","",VLOOKUP(FİLTRE!$C3921,'SKT LİSTESİ'!$F:$S,13,0)),"")</f>
        <v/>
      </c>
      <c r="M3921" s="135" t="str">
        <f ca="1">IFERROR(IF($C3921="","",VLOOKUP(FİLTRE!$C3921,'SKT LİSTESİ'!$F:$AJ,14,0)),"")</f>
        <v/>
      </c>
      <c r="N3921" s="31" t="str">
        <f ca="1">IFERROR(IF($C3921="","",VLOOKUP(FİLTRE!$C3921,'SKT LİSTESİ'!$F:$AJ,22,0)),"")</f>
        <v/>
      </c>
      <c r="O3921" s="136" t="str">
        <f ca="1">IFERROR(IF($C3921="","",VLOOKUP(FİLTRE!$C3921,'SKT LİSTESİ'!$F:$AJ,23,0)),"")</f>
        <v/>
      </c>
      <c r="P3921" s="31"/>
      <c r="Q3921" s="31"/>
      <c r="R3921" s="137" t="str">
        <f ca="1">(IFERROR(IF($C3921="","",VLOOKUP(FİLTRE!$C3921,'SKT LİSTESİ'!$F:$AJ,15,0)),""))</f>
        <v/>
      </c>
      <c r="S3921" s="138" t="str">
        <f ca="1">IFERROR(IF($C3921="","",VLOOKUP(FİLTRE!$C3921,'SKT LİSTESİ'!$F:$AJ,16,0)),"")</f>
        <v/>
      </c>
      <c r="AF3921" s="179" t="str">
        <f t="shared" ca="1" si="246"/>
        <v/>
      </c>
      <c r="AG3921" s="179">
        <f t="shared" ca="1" si="247"/>
        <v>0</v>
      </c>
      <c r="AH3921" s="179">
        <f t="shared" ca="1" si="248"/>
        <v>0</v>
      </c>
    </row>
    <row r="3922" spans="2:34" ht="15.75" x14ac:dyDescent="0.25">
      <c r="B3922">
        <f t="shared" ca="1" si="245"/>
        <v>3910</v>
      </c>
      <c r="C3922" t="str">
        <f ca="1">IFERROR(VLOOKUP(B3922,'SKT LİSTESİ'!F:F,1,0),"")</f>
        <v/>
      </c>
      <c r="E3922" s="128" t="str">
        <f ca="1">IFERROR(IF($C3922="","",VLOOKUP(FİLTRE!$C3922,'SKT LİSTESİ'!$F:$S,5,0)),"")</f>
        <v/>
      </c>
      <c r="F3922" s="129" t="str">
        <f ca="1">IFERROR(IF($C3922="","",VLOOKUP(FİLTRE!$C3922,'SKT LİSTESİ'!$F:$S,7,0)),"")</f>
        <v/>
      </c>
      <c r="G3922" s="130" t="str">
        <f ca="1">IFERROR(IF($C3922="","",VLOOKUP(FİLTRE!$C3922,'SKT LİSTESİ'!$F:$S,8,0)),"")</f>
        <v/>
      </c>
      <c r="H3922" s="131" t="str">
        <f ca="1">IF(E3922="","",IF($C3922="","",VLOOKUP(FİLTRE!$C3922,'SKT LİSTESİ'!$F:$S,9,0)))</f>
        <v/>
      </c>
      <c r="I3922" s="132" t="str">
        <f ca="1">IFERROR(IF($C3922="","",VLOOKUP(FİLTRE!$C3922,'SKT LİSTESİ'!$F:$S,10,0)),"")</f>
        <v/>
      </c>
      <c r="J3922" s="133" t="str">
        <f ca="1">IFERROR(IF($C3922="","",VLOOKUP(FİLTRE!$C3922,'SKT LİSTESİ'!$F:$S,11,0)),"")</f>
        <v/>
      </c>
      <c r="K3922" s="134" t="str">
        <f ca="1">IFERROR(IF($C3922="","",VLOOKUP(FİLTRE!$C3922,'SKT LİSTESİ'!$F:$S,12,0)),"")</f>
        <v/>
      </c>
      <c r="L3922" s="134" t="str">
        <f ca="1">IFERROR(IF($C3922="","",VLOOKUP(FİLTRE!$C3922,'SKT LİSTESİ'!$F:$S,13,0)),"")</f>
        <v/>
      </c>
      <c r="M3922" s="135" t="str">
        <f ca="1">IFERROR(IF($C3922="","",VLOOKUP(FİLTRE!$C3922,'SKT LİSTESİ'!$F:$AJ,14,0)),"")</f>
        <v/>
      </c>
      <c r="N3922" s="31" t="str">
        <f ca="1">IFERROR(IF($C3922="","",VLOOKUP(FİLTRE!$C3922,'SKT LİSTESİ'!$F:$AJ,22,0)),"")</f>
        <v/>
      </c>
      <c r="O3922" s="136" t="str">
        <f ca="1">IFERROR(IF($C3922="","",VLOOKUP(FİLTRE!$C3922,'SKT LİSTESİ'!$F:$AJ,23,0)),"")</f>
        <v/>
      </c>
      <c r="P3922" s="31"/>
      <c r="Q3922" s="31"/>
      <c r="R3922" s="137" t="str">
        <f ca="1">(IFERROR(IF($C3922="","",VLOOKUP(FİLTRE!$C3922,'SKT LİSTESİ'!$F:$AJ,15,0)),""))</f>
        <v/>
      </c>
      <c r="S3922" s="138" t="str">
        <f ca="1">IFERROR(IF($C3922="","",VLOOKUP(FİLTRE!$C3922,'SKT LİSTESİ'!$F:$AJ,16,0)),"")</f>
        <v/>
      </c>
      <c r="AF3922" s="179" t="str">
        <f t="shared" ca="1" si="246"/>
        <v/>
      </c>
      <c r="AG3922" s="179">
        <f t="shared" ca="1" si="247"/>
        <v>0</v>
      </c>
      <c r="AH3922" s="179">
        <f t="shared" ca="1" si="248"/>
        <v>0</v>
      </c>
    </row>
    <row r="3923" spans="2:34" ht="15.75" x14ac:dyDescent="0.25">
      <c r="B3923">
        <f t="shared" ca="1" si="245"/>
        <v>3911</v>
      </c>
      <c r="C3923" t="str">
        <f ca="1">IFERROR(VLOOKUP(B3923,'SKT LİSTESİ'!F:F,1,0),"")</f>
        <v/>
      </c>
      <c r="E3923" s="128" t="str">
        <f ca="1">IFERROR(IF($C3923="","",VLOOKUP(FİLTRE!$C3923,'SKT LİSTESİ'!$F:$S,5,0)),"")</f>
        <v/>
      </c>
      <c r="F3923" s="129" t="str">
        <f ca="1">IFERROR(IF($C3923="","",VLOOKUP(FİLTRE!$C3923,'SKT LİSTESİ'!$F:$S,7,0)),"")</f>
        <v/>
      </c>
      <c r="G3923" s="130" t="str">
        <f ca="1">IFERROR(IF($C3923="","",VLOOKUP(FİLTRE!$C3923,'SKT LİSTESİ'!$F:$S,8,0)),"")</f>
        <v/>
      </c>
      <c r="H3923" s="131" t="str">
        <f ca="1">IF(E3923="","",IF($C3923="","",VLOOKUP(FİLTRE!$C3923,'SKT LİSTESİ'!$F:$S,9,0)))</f>
        <v/>
      </c>
      <c r="I3923" s="132" t="str">
        <f ca="1">IFERROR(IF($C3923="","",VLOOKUP(FİLTRE!$C3923,'SKT LİSTESİ'!$F:$S,10,0)),"")</f>
        <v/>
      </c>
      <c r="J3923" s="133" t="str">
        <f ca="1">IFERROR(IF($C3923="","",VLOOKUP(FİLTRE!$C3923,'SKT LİSTESİ'!$F:$S,11,0)),"")</f>
        <v/>
      </c>
      <c r="K3923" s="134" t="str">
        <f ca="1">IFERROR(IF($C3923="","",VLOOKUP(FİLTRE!$C3923,'SKT LİSTESİ'!$F:$S,12,0)),"")</f>
        <v/>
      </c>
      <c r="L3923" s="134" t="str">
        <f ca="1">IFERROR(IF($C3923="","",VLOOKUP(FİLTRE!$C3923,'SKT LİSTESİ'!$F:$S,13,0)),"")</f>
        <v/>
      </c>
      <c r="M3923" s="135" t="str">
        <f ca="1">IFERROR(IF($C3923="","",VLOOKUP(FİLTRE!$C3923,'SKT LİSTESİ'!$F:$AJ,14,0)),"")</f>
        <v/>
      </c>
      <c r="N3923" s="31" t="str">
        <f ca="1">IFERROR(IF($C3923="","",VLOOKUP(FİLTRE!$C3923,'SKT LİSTESİ'!$F:$AJ,22,0)),"")</f>
        <v/>
      </c>
      <c r="O3923" s="136" t="str">
        <f ca="1">IFERROR(IF($C3923="","",VLOOKUP(FİLTRE!$C3923,'SKT LİSTESİ'!$F:$AJ,23,0)),"")</f>
        <v/>
      </c>
      <c r="P3923" s="31"/>
      <c r="Q3923" s="31"/>
      <c r="R3923" s="137" t="str">
        <f ca="1">(IFERROR(IF($C3923="","",VLOOKUP(FİLTRE!$C3923,'SKT LİSTESİ'!$F:$AJ,15,0)),""))</f>
        <v/>
      </c>
      <c r="S3923" s="138" t="str">
        <f ca="1">IFERROR(IF($C3923="","",VLOOKUP(FİLTRE!$C3923,'SKT LİSTESİ'!$F:$AJ,16,0)),"")</f>
        <v/>
      </c>
      <c r="AF3923" s="179" t="str">
        <f t="shared" ca="1" si="246"/>
        <v/>
      </c>
      <c r="AG3923" s="179">
        <f t="shared" ca="1" si="247"/>
        <v>0</v>
      </c>
      <c r="AH3923" s="179">
        <f t="shared" ca="1" si="248"/>
        <v>0</v>
      </c>
    </row>
    <row r="3924" spans="2:34" ht="15.75" x14ac:dyDescent="0.25">
      <c r="B3924">
        <f t="shared" ca="1" si="245"/>
        <v>3912</v>
      </c>
      <c r="C3924" t="str">
        <f ca="1">IFERROR(VLOOKUP(B3924,'SKT LİSTESİ'!F:F,1,0),"")</f>
        <v/>
      </c>
      <c r="E3924" s="128" t="str">
        <f ca="1">IFERROR(IF($C3924="","",VLOOKUP(FİLTRE!$C3924,'SKT LİSTESİ'!$F:$S,5,0)),"")</f>
        <v/>
      </c>
      <c r="F3924" s="129" t="str">
        <f ca="1">IFERROR(IF($C3924="","",VLOOKUP(FİLTRE!$C3924,'SKT LİSTESİ'!$F:$S,7,0)),"")</f>
        <v/>
      </c>
      <c r="G3924" s="130" t="str">
        <f ca="1">IFERROR(IF($C3924="","",VLOOKUP(FİLTRE!$C3924,'SKT LİSTESİ'!$F:$S,8,0)),"")</f>
        <v/>
      </c>
      <c r="H3924" s="131" t="str">
        <f ca="1">IF(E3924="","",IF($C3924="","",VLOOKUP(FİLTRE!$C3924,'SKT LİSTESİ'!$F:$S,9,0)))</f>
        <v/>
      </c>
      <c r="I3924" s="132" t="str">
        <f ca="1">IFERROR(IF($C3924="","",VLOOKUP(FİLTRE!$C3924,'SKT LİSTESİ'!$F:$S,10,0)),"")</f>
        <v/>
      </c>
      <c r="J3924" s="133" t="str">
        <f ca="1">IFERROR(IF($C3924="","",VLOOKUP(FİLTRE!$C3924,'SKT LİSTESİ'!$F:$S,11,0)),"")</f>
        <v/>
      </c>
      <c r="K3924" s="134" t="str">
        <f ca="1">IFERROR(IF($C3924="","",VLOOKUP(FİLTRE!$C3924,'SKT LİSTESİ'!$F:$S,12,0)),"")</f>
        <v/>
      </c>
      <c r="L3924" s="134" t="str">
        <f ca="1">IFERROR(IF($C3924="","",VLOOKUP(FİLTRE!$C3924,'SKT LİSTESİ'!$F:$S,13,0)),"")</f>
        <v/>
      </c>
      <c r="M3924" s="135" t="str">
        <f ca="1">IFERROR(IF($C3924="","",VLOOKUP(FİLTRE!$C3924,'SKT LİSTESİ'!$F:$AJ,14,0)),"")</f>
        <v/>
      </c>
      <c r="N3924" s="31" t="str">
        <f ca="1">IFERROR(IF($C3924="","",VLOOKUP(FİLTRE!$C3924,'SKT LİSTESİ'!$F:$AJ,22,0)),"")</f>
        <v/>
      </c>
      <c r="O3924" s="136" t="str">
        <f ca="1">IFERROR(IF($C3924="","",VLOOKUP(FİLTRE!$C3924,'SKT LİSTESİ'!$F:$AJ,23,0)),"")</f>
        <v/>
      </c>
      <c r="P3924" s="31"/>
      <c r="Q3924" s="31"/>
      <c r="R3924" s="137" t="str">
        <f ca="1">(IFERROR(IF($C3924="","",VLOOKUP(FİLTRE!$C3924,'SKT LİSTESİ'!$F:$AJ,15,0)),""))</f>
        <v/>
      </c>
      <c r="S3924" s="138" t="str">
        <f ca="1">IFERROR(IF($C3924="","",VLOOKUP(FİLTRE!$C3924,'SKT LİSTESİ'!$F:$AJ,16,0)),"")</f>
        <v/>
      </c>
      <c r="AF3924" s="179" t="str">
        <f t="shared" ca="1" si="246"/>
        <v/>
      </c>
      <c r="AG3924" s="179">
        <f t="shared" ca="1" si="247"/>
        <v>0</v>
      </c>
      <c r="AH3924" s="179">
        <f t="shared" ca="1" si="248"/>
        <v>0</v>
      </c>
    </row>
    <row r="3925" spans="2:34" ht="15.75" x14ac:dyDescent="0.25">
      <c r="B3925">
        <f t="shared" ca="1" si="245"/>
        <v>3913</v>
      </c>
      <c r="C3925" t="str">
        <f ca="1">IFERROR(VLOOKUP(B3925,'SKT LİSTESİ'!F:F,1,0),"")</f>
        <v/>
      </c>
      <c r="E3925" s="128" t="str">
        <f ca="1">IFERROR(IF($C3925="","",VLOOKUP(FİLTRE!$C3925,'SKT LİSTESİ'!$F:$S,5,0)),"")</f>
        <v/>
      </c>
      <c r="F3925" s="129" t="str">
        <f ca="1">IFERROR(IF($C3925="","",VLOOKUP(FİLTRE!$C3925,'SKT LİSTESİ'!$F:$S,7,0)),"")</f>
        <v/>
      </c>
      <c r="G3925" s="130" t="str">
        <f ca="1">IFERROR(IF($C3925="","",VLOOKUP(FİLTRE!$C3925,'SKT LİSTESİ'!$F:$S,8,0)),"")</f>
        <v/>
      </c>
      <c r="H3925" s="131" t="str">
        <f ca="1">IF(E3925="","",IF($C3925="","",VLOOKUP(FİLTRE!$C3925,'SKT LİSTESİ'!$F:$S,9,0)))</f>
        <v/>
      </c>
      <c r="I3925" s="132" t="str">
        <f ca="1">IFERROR(IF($C3925="","",VLOOKUP(FİLTRE!$C3925,'SKT LİSTESİ'!$F:$S,10,0)),"")</f>
        <v/>
      </c>
      <c r="J3925" s="133" t="str">
        <f ca="1">IFERROR(IF($C3925="","",VLOOKUP(FİLTRE!$C3925,'SKT LİSTESİ'!$F:$S,11,0)),"")</f>
        <v/>
      </c>
      <c r="K3925" s="134" t="str">
        <f ca="1">IFERROR(IF($C3925="","",VLOOKUP(FİLTRE!$C3925,'SKT LİSTESİ'!$F:$S,12,0)),"")</f>
        <v/>
      </c>
      <c r="L3925" s="134" t="str">
        <f ca="1">IFERROR(IF($C3925="","",VLOOKUP(FİLTRE!$C3925,'SKT LİSTESİ'!$F:$S,13,0)),"")</f>
        <v/>
      </c>
      <c r="M3925" s="135" t="str">
        <f ca="1">IFERROR(IF($C3925="","",VLOOKUP(FİLTRE!$C3925,'SKT LİSTESİ'!$F:$AJ,14,0)),"")</f>
        <v/>
      </c>
      <c r="N3925" s="31" t="str">
        <f ca="1">IFERROR(IF($C3925="","",VLOOKUP(FİLTRE!$C3925,'SKT LİSTESİ'!$F:$AJ,22,0)),"")</f>
        <v/>
      </c>
      <c r="O3925" s="136" t="str">
        <f ca="1">IFERROR(IF($C3925="","",VLOOKUP(FİLTRE!$C3925,'SKT LİSTESİ'!$F:$AJ,23,0)),"")</f>
        <v/>
      </c>
      <c r="P3925" s="31"/>
      <c r="Q3925" s="31"/>
      <c r="R3925" s="137" t="str">
        <f ca="1">(IFERROR(IF($C3925="","",VLOOKUP(FİLTRE!$C3925,'SKT LİSTESİ'!$F:$AJ,15,0)),""))</f>
        <v/>
      </c>
      <c r="S3925" s="138" t="str">
        <f ca="1">IFERROR(IF($C3925="","",VLOOKUP(FİLTRE!$C3925,'SKT LİSTESİ'!$F:$AJ,16,0)),"")</f>
        <v/>
      </c>
      <c r="AF3925" s="179" t="str">
        <f t="shared" ca="1" si="246"/>
        <v/>
      </c>
      <c r="AG3925" s="179">
        <f t="shared" ca="1" si="247"/>
        <v>0</v>
      </c>
      <c r="AH3925" s="179">
        <f t="shared" ca="1" si="248"/>
        <v>0</v>
      </c>
    </row>
    <row r="3926" spans="2:34" ht="15.75" x14ac:dyDescent="0.25">
      <c r="B3926">
        <f t="shared" ca="1" si="245"/>
        <v>3914</v>
      </c>
      <c r="C3926" t="str">
        <f ca="1">IFERROR(VLOOKUP(B3926,'SKT LİSTESİ'!F:F,1,0),"")</f>
        <v/>
      </c>
      <c r="E3926" s="128" t="str">
        <f ca="1">IFERROR(IF($C3926="","",VLOOKUP(FİLTRE!$C3926,'SKT LİSTESİ'!$F:$S,5,0)),"")</f>
        <v/>
      </c>
      <c r="F3926" s="129" t="str">
        <f ca="1">IFERROR(IF($C3926="","",VLOOKUP(FİLTRE!$C3926,'SKT LİSTESİ'!$F:$S,7,0)),"")</f>
        <v/>
      </c>
      <c r="G3926" s="130" t="str">
        <f ca="1">IFERROR(IF($C3926="","",VLOOKUP(FİLTRE!$C3926,'SKT LİSTESİ'!$F:$S,8,0)),"")</f>
        <v/>
      </c>
      <c r="H3926" s="131" t="str">
        <f ca="1">IF(E3926="","",IF($C3926="","",VLOOKUP(FİLTRE!$C3926,'SKT LİSTESİ'!$F:$S,9,0)))</f>
        <v/>
      </c>
      <c r="I3926" s="132" t="str">
        <f ca="1">IFERROR(IF($C3926="","",VLOOKUP(FİLTRE!$C3926,'SKT LİSTESİ'!$F:$S,10,0)),"")</f>
        <v/>
      </c>
      <c r="J3926" s="133" t="str">
        <f ca="1">IFERROR(IF($C3926="","",VLOOKUP(FİLTRE!$C3926,'SKT LİSTESİ'!$F:$S,11,0)),"")</f>
        <v/>
      </c>
      <c r="K3926" s="134" t="str">
        <f ca="1">IFERROR(IF($C3926="","",VLOOKUP(FİLTRE!$C3926,'SKT LİSTESİ'!$F:$S,12,0)),"")</f>
        <v/>
      </c>
      <c r="L3926" s="134" t="str">
        <f ca="1">IFERROR(IF($C3926="","",VLOOKUP(FİLTRE!$C3926,'SKT LİSTESİ'!$F:$S,13,0)),"")</f>
        <v/>
      </c>
      <c r="M3926" s="135" t="str">
        <f ca="1">IFERROR(IF($C3926="","",VLOOKUP(FİLTRE!$C3926,'SKT LİSTESİ'!$F:$AJ,14,0)),"")</f>
        <v/>
      </c>
      <c r="N3926" s="31" t="str">
        <f ca="1">IFERROR(IF($C3926="","",VLOOKUP(FİLTRE!$C3926,'SKT LİSTESİ'!$F:$AJ,22,0)),"")</f>
        <v/>
      </c>
      <c r="O3926" s="136" t="str">
        <f ca="1">IFERROR(IF($C3926="","",VLOOKUP(FİLTRE!$C3926,'SKT LİSTESİ'!$F:$AJ,23,0)),"")</f>
        <v/>
      </c>
      <c r="P3926" s="31"/>
      <c r="Q3926" s="31"/>
      <c r="R3926" s="137" t="str">
        <f ca="1">(IFERROR(IF($C3926="","",VLOOKUP(FİLTRE!$C3926,'SKT LİSTESİ'!$F:$AJ,15,0)),""))</f>
        <v/>
      </c>
      <c r="S3926" s="138" t="str">
        <f ca="1">IFERROR(IF($C3926="","",VLOOKUP(FİLTRE!$C3926,'SKT LİSTESİ'!$F:$AJ,16,0)),"")</f>
        <v/>
      </c>
      <c r="AF3926" s="179" t="str">
        <f t="shared" ca="1" si="246"/>
        <v/>
      </c>
      <c r="AG3926" s="179">
        <f t="shared" ca="1" si="247"/>
        <v>0</v>
      </c>
      <c r="AH3926" s="179">
        <f t="shared" ca="1" si="248"/>
        <v>0</v>
      </c>
    </row>
    <row r="3927" spans="2:34" ht="15.75" x14ac:dyDescent="0.25">
      <c r="B3927">
        <f t="shared" ca="1" si="245"/>
        <v>3915</v>
      </c>
      <c r="C3927" t="str">
        <f ca="1">IFERROR(VLOOKUP(B3927,'SKT LİSTESİ'!F:F,1,0),"")</f>
        <v/>
      </c>
      <c r="E3927" s="128" t="str">
        <f ca="1">IFERROR(IF($C3927="","",VLOOKUP(FİLTRE!$C3927,'SKT LİSTESİ'!$F:$S,5,0)),"")</f>
        <v/>
      </c>
      <c r="F3927" s="129" t="str">
        <f ca="1">IFERROR(IF($C3927="","",VLOOKUP(FİLTRE!$C3927,'SKT LİSTESİ'!$F:$S,7,0)),"")</f>
        <v/>
      </c>
      <c r="G3927" s="130" t="str">
        <f ca="1">IFERROR(IF($C3927="","",VLOOKUP(FİLTRE!$C3927,'SKT LİSTESİ'!$F:$S,8,0)),"")</f>
        <v/>
      </c>
      <c r="H3927" s="131" t="str">
        <f ca="1">IF(E3927="","",IF($C3927="","",VLOOKUP(FİLTRE!$C3927,'SKT LİSTESİ'!$F:$S,9,0)))</f>
        <v/>
      </c>
      <c r="I3927" s="132" t="str">
        <f ca="1">IFERROR(IF($C3927="","",VLOOKUP(FİLTRE!$C3927,'SKT LİSTESİ'!$F:$S,10,0)),"")</f>
        <v/>
      </c>
      <c r="J3927" s="133" t="str">
        <f ca="1">IFERROR(IF($C3927="","",VLOOKUP(FİLTRE!$C3927,'SKT LİSTESİ'!$F:$S,11,0)),"")</f>
        <v/>
      </c>
      <c r="K3927" s="134" t="str">
        <f ca="1">IFERROR(IF($C3927="","",VLOOKUP(FİLTRE!$C3927,'SKT LİSTESİ'!$F:$S,12,0)),"")</f>
        <v/>
      </c>
      <c r="L3927" s="134" t="str">
        <f ca="1">IFERROR(IF($C3927="","",VLOOKUP(FİLTRE!$C3927,'SKT LİSTESİ'!$F:$S,13,0)),"")</f>
        <v/>
      </c>
      <c r="M3927" s="135" t="str">
        <f ca="1">IFERROR(IF($C3927="","",VLOOKUP(FİLTRE!$C3927,'SKT LİSTESİ'!$F:$AJ,14,0)),"")</f>
        <v/>
      </c>
      <c r="N3927" s="31" t="str">
        <f ca="1">IFERROR(IF($C3927="","",VLOOKUP(FİLTRE!$C3927,'SKT LİSTESİ'!$F:$AJ,22,0)),"")</f>
        <v/>
      </c>
      <c r="O3927" s="136" t="str">
        <f ca="1">IFERROR(IF($C3927="","",VLOOKUP(FİLTRE!$C3927,'SKT LİSTESİ'!$F:$AJ,23,0)),"")</f>
        <v/>
      </c>
      <c r="P3927" s="31"/>
      <c r="Q3927" s="31"/>
      <c r="R3927" s="137" t="str">
        <f ca="1">(IFERROR(IF($C3927="","",VLOOKUP(FİLTRE!$C3927,'SKT LİSTESİ'!$F:$AJ,15,0)),""))</f>
        <v/>
      </c>
      <c r="S3927" s="138" t="str">
        <f ca="1">IFERROR(IF($C3927="","",VLOOKUP(FİLTRE!$C3927,'SKT LİSTESİ'!$F:$AJ,16,0)),"")</f>
        <v/>
      </c>
      <c r="AF3927" s="179" t="str">
        <f t="shared" ca="1" si="246"/>
        <v/>
      </c>
      <c r="AG3927" s="179">
        <f t="shared" ca="1" si="247"/>
        <v>0</v>
      </c>
      <c r="AH3927" s="179">
        <f t="shared" ca="1" si="248"/>
        <v>0</v>
      </c>
    </row>
    <row r="3928" spans="2:34" ht="15.75" x14ac:dyDescent="0.25">
      <c r="B3928">
        <f t="shared" ca="1" si="245"/>
        <v>3916</v>
      </c>
      <c r="C3928" t="str">
        <f ca="1">IFERROR(VLOOKUP(B3928,'SKT LİSTESİ'!F:F,1,0),"")</f>
        <v/>
      </c>
      <c r="E3928" s="128" t="str">
        <f ca="1">IFERROR(IF($C3928="","",VLOOKUP(FİLTRE!$C3928,'SKT LİSTESİ'!$F:$S,5,0)),"")</f>
        <v/>
      </c>
      <c r="F3928" s="129" t="str">
        <f ca="1">IFERROR(IF($C3928="","",VLOOKUP(FİLTRE!$C3928,'SKT LİSTESİ'!$F:$S,7,0)),"")</f>
        <v/>
      </c>
      <c r="G3928" s="130" t="str">
        <f ca="1">IFERROR(IF($C3928="","",VLOOKUP(FİLTRE!$C3928,'SKT LİSTESİ'!$F:$S,8,0)),"")</f>
        <v/>
      </c>
      <c r="H3928" s="131" t="str">
        <f ca="1">IF(E3928="","",IF($C3928="","",VLOOKUP(FİLTRE!$C3928,'SKT LİSTESİ'!$F:$S,9,0)))</f>
        <v/>
      </c>
      <c r="I3928" s="132" t="str">
        <f ca="1">IFERROR(IF($C3928="","",VLOOKUP(FİLTRE!$C3928,'SKT LİSTESİ'!$F:$S,10,0)),"")</f>
        <v/>
      </c>
      <c r="J3928" s="133" t="str">
        <f ca="1">IFERROR(IF($C3928="","",VLOOKUP(FİLTRE!$C3928,'SKT LİSTESİ'!$F:$S,11,0)),"")</f>
        <v/>
      </c>
      <c r="K3928" s="134" t="str">
        <f ca="1">IFERROR(IF($C3928="","",VLOOKUP(FİLTRE!$C3928,'SKT LİSTESİ'!$F:$S,12,0)),"")</f>
        <v/>
      </c>
      <c r="L3928" s="134" t="str">
        <f ca="1">IFERROR(IF($C3928="","",VLOOKUP(FİLTRE!$C3928,'SKT LİSTESİ'!$F:$S,13,0)),"")</f>
        <v/>
      </c>
      <c r="M3928" s="135" t="str">
        <f ca="1">IFERROR(IF($C3928="","",VLOOKUP(FİLTRE!$C3928,'SKT LİSTESİ'!$F:$AJ,14,0)),"")</f>
        <v/>
      </c>
      <c r="N3928" s="31" t="str">
        <f ca="1">IFERROR(IF($C3928="","",VLOOKUP(FİLTRE!$C3928,'SKT LİSTESİ'!$F:$AJ,22,0)),"")</f>
        <v/>
      </c>
      <c r="O3928" s="136" t="str">
        <f ca="1">IFERROR(IF($C3928="","",VLOOKUP(FİLTRE!$C3928,'SKT LİSTESİ'!$F:$AJ,23,0)),"")</f>
        <v/>
      </c>
      <c r="P3928" s="31"/>
      <c r="Q3928" s="31"/>
      <c r="R3928" s="137" t="str">
        <f ca="1">(IFERROR(IF($C3928="","",VLOOKUP(FİLTRE!$C3928,'SKT LİSTESİ'!$F:$AJ,15,0)),""))</f>
        <v/>
      </c>
      <c r="S3928" s="138" t="str">
        <f ca="1">IFERROR(IF($C3928="","",VLOOKUP(FİLTRE!$C3928,'SKT LİSTESİ'!$F:$AJ,16,0)),"")</f>
        <v/>
      </c>
      <c r="AF3928" s="179" t="str">
        <f t="shared" ca="1" si="246"/>
        <v/>
      </c>
      <c r="AG3928" s="179">
        <f t="shared" ca="1" si="247"/>
        <v>0</v>
      </c>
      <c r="AH3928" s="179">
        <f t="shared" ca="1" si="248"/>
        <v>0</v>
      </c>
    </row>
    <row r="3929" spans="2:34" ht="15.75" x14ac:dyDescent="0.25">
      <c r="B3929">
        <f t="shared" ca="1" si="245"/>
        <v>3917</v>
      </c>
      <c r="C3929" t="str">
        <f ca="1">IFERROR(VLOOKUP(B3929,'SKT LİSTESİ'!F:F,1,0),"")</f>
        <v/>
      </c>
      <c r="E3929" s="128" t="str">
        <f ca="1">IFERROR(IF($C3929="","",VLOOKUP(FİLTRE!$C3929,'SKT LİSTESİ'!$F:$S,5,0)),"")</f>
        <v/>
      </c>
      <c r="F3929" s="129" t="str">
        <f ca="1">IFERROR(IF($C3929="","",VLOOKUP(FİLTRE!$C3929,'SKT LİSTESİ'!$F:$S,7,0)),"")</f>
        <v/>
      </c>
      <c r="G3929" s="130" t="str">
        <f ca="1">IFERROR(IF($C3929="","",VLOOKUP(FİLTRE!$C3929,'SKT LİSTESİ'!$F:$S,8,0)),"")</f>
        <v/>
      </c>
      <c r="H3929" s="131" t="str">
        <f ca="1">IF(E3929="","",IF($C3929="","",VLOOKUP(FİLTRE!$C3929,'SKT LİSTESİ'!$F:$S,9,0)))</f>
        <v/>
      </c>
      <c r="I3929" s="132" t="str">
        <f ca="1">IFERROR(IF($C3929="","",VLOOKUP(FİLTRE!$C3929,'SKT LİSTESİ'!$F:$S,10,0)),"")</f>
        <v/>
      </c>
      <c r="J3929" s="133" t="str">
        <f ca="1">IFERROR(IF($C3929="","",VLOOKUP(FİLTRE!$C3929,'SKT LİSTESİ'!$F:$S,11,0)),"")</f>
        <v/>
      </c>
      <c r="K3929" s="134" t="str">
        <f ca="1">IFERROR(IF($C3929="","",VLOOKUP(FİLTRE!$C3929,'SKT LİSTESİ'!$F:$S,12,0)),"")</f>
        <v/>
      </c>
      <c r="L3929" s="134" t="str">
        <f ca="1">IFERROR(IF($C3929="","",VLOOKUP(FİLTRE!$C3929,'SKT LİSTESİ'!$F:$S,13,0)),"")</f>
        <v/>
      </c>
      <c r="M3929" s="135" t="str">
        <f ca="1">IFERROR(IF($C3929="","",VLOOKUP(FİLTRE!$C3929,'SKT LİSTESİ'!$F:$AJ,14,0)),"")</f>
        <v/>
      </c>
      <c r="N3929" s="31" t="str">
        <f ca="1">IFERROR(IF($C3929="","",VLOOKUP(FİLTRE!$C3929,'SKT LİSTESİ'!$F:$AJ,22,0)),"")</f>
        <v/>
      </c>
      <c r="O3929" s="136" t="str">
        <f ca="1">IFERROR(IF($C3929="","",VLOOKUP(FİLTRE!$C3929,'SKT LİSTESİ'!$F:$AJ,23,0)),"")</f>
        <v/>
      </c>
      <c r="P3929" s="31"/>
      <c r="Q3929" s="31"/>
      <c r="R3929" s="137" t="str">
        <f ca="1">(IFERROR(IF($C3929="","",VLOOKUP(FİLTRE!$C3929,'SKT LİSTESİ'!$F:$AJ,15,0)),""))</f>
        <v/>
      </c>
      <c r="S3929" s="138" t="str">
        <f ca="1">IFERROR(IF($C3929="","",VLOOKUP(FİLTRE!$C3929,'SKT LİSTESİ'!$F:$AJ,16,0)),"")</f>
        <v/>
      </c>
      <c r="AF3929" s="179" t="str">
        <f t="shared" ca="1" si="246"/>
        <v/>
      </c>
      <c r="AG3929" s="179">
        <f t="shared" ca="1" si="247"/>
        <v>0</v>
      </c>
      <c r="AH3929" s="179">
        <f t="shared" ca="1" si="248"/>
        <v>0</v>
      </c>
    </row>
    <row r="3930" spans="2:34" ht="15.75" x14ac:dyDescent="0.25">
      <c r="B3930">
        <f t="shared" ca="1" si="245"/>
        <v>3918</v>
      </c>
      <c r="C3930" t="str">
        <f ca="1">IFERROR(VLOOKUP(B3930,'SKT LİSTESİ'!F:F,1,0),"")</f>
        <v/>
      </c>
      <c r="E3930" s="128" t="str">
        <f ca="1">IFERROR(IF($C3930="","",VLOOKUP(FİLTRE!$C3930,'SKT LİSTESİ'!$F:$S,5,0)),"")</f>
        <v/>
      </c>
      <c r="F3930" s="129" t="str">
        <f ca="1">IFERROR(IF($C3930="","",VLOOKUP(FİLTRE!$C3930,'SKT LİSTESİ'!$F:$S,7,0)),"")</f>
        <v/>
      </c>
      <c r="G3930" s="130" t="str">
        <f ca="1">IFERROR(IF($C3930="","",VLOOKUP(FİLTRE!$C3930,'SKT LİSTESİ'!$F:$S,8,0)),"")</f>
        <v/>
      </c>
      <c r="H3930" s="131" t="str">
        <f ca="1">IF(E3930="","",IF($C3930="","",VLOOKUP(FİLTRE!$C3930,'SKT LİSTESİ'!$F:$S,9,0)))</f>
        <v/>
      </c>
      <c r="I3930" s="132" t="str">
        <f ca="1">IFERROR(IF($C3930="","",VLOOKUP(FİLTRE!$C3930,'SKT LİSTESİ'!$F:$S,10,0)),"")</f>
        <v/>
      </c>
      <c r="J3930" s="133" t="str">
        <f ca="1">IFERROR(IF($C3930="","",VLOOKUP(FİLTRE!$C3930,'SKT LİSTESİ'!$F:$S,11,0)),"")</f>
        <v/>
      </c>
      <c r="K3930" s="134" t="str">
        <f ca="1">IFERROR(IF($C3930="","",VLOOKUP(FİLTRE!$C3930,'SKT LİSTESİ'!$F:$S,12,0)),"")</f>
        <v/>
      </c>
      <c r="L3930" s="134" t="str">
        <f ca="1">IFERROR(IF($C3930="","",VLOOKUP(FİLTRE!$C3930,'SKT LİSTESİ'!$F:$S,13,0)),"")</f>
        <v/>
      </c>
      <c r="M3930" s="135" t="str">
        <f ca="1">IFERROR(IF($C3930="","",VLOOKUP(FİLTRE!$C3930,'SKT LİSTESİ'!$F:$AJ,14,0)),"")</f>
        <v/>
      </c>
      <c r="N3930" s="31" t="str">
        <f ca="1">IFERROR(IF($C3930="","",VLOOKUP(FİLTRE!$C3930,'SKT LİSTESİ'!$F:$AJ,22,0)),"")</f>
        <v/>
      </c>
      <c r="O3930" s="136" t="str">
        <f ca="1">IFERROR(IF($C3930="","",VLOOKUP(FİLTRE!$C3930,'SKT LİSTESİ'!$F:$AJ,23,0)),"")</f>
        <v/>
      </c>
      <c r="P3930" s="31"/>
      <c r="Q3930" s="31"/>
      <c r="R3930" s="137" t="str">
        <f ca="1">(IFERROR(IF($C3930="","",VLOOKUP(FİLTRE!$C3930,'SKT LİSTESİ'!$F:$AJ,15,0)),""))</f>
        <v/>
      </c>
      <c r="S3930" s="138" t="str">
        <f ca="1">IFERROR(IF($C3930="","",VLOOKUP(FİLTRE!$C3930,'SKT LİSTESİ'!$F:$AJ,16,0)),"")</f>
        <v/>
      </c>
      <c r="AF3930" s="179" t="str">
        <f t="shared" ca="1" si="246"/>
        <v/>
      </c>
      <c r="AG3930" s="179">
        <f t="shared" ca="1" si="247"/>
        <v>0</v>
      </c>
      <c r="AH3930" s="179">
        <f t="shared" ca="1" si="248"/>
        <v>0</v>
      </c>
    </row>
    <row r="3931" spans="2:34" ht="15.75" x14ac:dyDescent="0.25">
      <c r="B3931">
        <f t="shared" ca="1" si="245"/>
        <v>3919</v>
      </c>
      <c r="C3931" t="str">
        <f ca="1">IFERROR(VLOOKUP(B3931,'SKT LİSTESİ'!F:F,1,0),"")</f>
        <v/>
      </c>
      <c r="E3931" s="128" t="str">
        <f ca="1">IFERROR(IF($C3931="","",VLOOKUP(FİLTRE!$C3931,'SKT LİSTESİ'!$F:$S,5,0)),"")</f>
        <v/>
      </c>
      <c r="F3931" s="129" t="str">
        <f ca="1">IFERROR(IF($C3931="","",VLOOKUP(FİLTRE!$C3931,'SKT LİSTESİ'!$F:$S,7,0)),"")</f>
        <v/>
      </c>
      <c r="G3931" s="130" t="str">
        <f ca="1">IFERROR(IF($C3931="","",VLOOKUP(FİLTRE!$C3931,'SKT LİSTESİ'!$F:$S,8,0)),"")</f>
        <v/>
      </c>
      <c r="H3931" s="131" t="str">
        <f ca="1">IF(E3931="","",IF($C3931="","",VLOOKUP(FİLTRE!$C3931,'SKT LİSTESİ'!$F:$S,9,0)))</f>
        <v/>
      </c>
      <c r="I3931" s="132" t="str">
        <f ca="1">IFERROR(IF($C3931="","",VLOOKUP(FİLTRE!$C3931,'SKT LİSTESİ'!$F:$S,10,0)),"")</f>
        <v/>
      </c>
      <c r="J3931" s="133" t="str">
        <f ca="1">IFERROR(IF($C3931="","",VLOOKUP(FİLTRE!$C3931,'SKT LİSTESİ'!$F:$S,11,0)),"")</f>
        <v/>
      </c>
      <c r="K3931" s="134" t="str">
        <f ca="1">IFERROR(IF($C3931="","",VLOOKUP(FİLTRE!$C3931,'SKT LİSTESİ'!$F:$S,12,0)),"")</f>
        <v/>
      </c>
      <c r="L3931" s="134" t="str">
        <f ca="1">IFERROR(IF($C3931="","",VLOOKUP(FİLTRE!$C3931,'SKT LİSTESİ'!$F:$S,13,0)),"")</f>
        <v/>
      </c>
      <c r="M3931" s="135" t="str">
        <f ca="1">IFERROR(IF($C3931="","",VLOOKUP(FİLTRE!$C3931,'SKT LİSTESİ'!$F:$AJ,14,0)),"")</f>
        <v/>
      </c>
      <c r="N3931" s="31" t="str">
        <f ca="1">IFERROR(IF($C3931="","",VLOOKUP(FİLTRE!$C3931,'SKT LİSTESİ'!$F:$AJ,22,0)),"")</f>
        <v/>
      </c>
      <c r="O3931" s="136" t="str">
        <f ca="1">IFERROR(IF($C3931="","",VLOOKUP(FİLTRE!$C3931,'SKT LİSTESİ'!$F:$AJ,23,0)),"")</f>
        <v/>
      </c>
      <c r="P3931" s="31"/>
      <c r="Q3931" s="31"/>
      <c r="R3931" s="137" t="str">
        <f ca="1">(IFERROR(IF($C3931="","",VLOOKUP(FİLTRE!$C3931,'SKT LİSTESİ'!$F:$AJ,15,0)),""))</f>
        <v/>
      </c>
      <c r="S3931" s="138" t="str">
        <f ca="1">IFERROR(IF($C3931="","",VLOOKUP(FİLTRE!$C3931,'SKT LİSTESİ'!$F:$AJ,16,0)),"")</f>
        <v/>
      </c>
      <c r="AF3931" s="179" t="str">
        <f t="shared" ca="1" si="246"/>
        <v/>
      </c>
      <c r="AG3931" s="179">
        <f t="shared" ca="1" si="247"/>
        <v>0</v>
      </c>
      <c r="AH3931" s="179">
        <f t="shared" ca="1" si="248"/>
        <v>0</v>
      </c>
    </row>
    <row r="3932" spans="2:34" ht="15.75" x14ac:dyDescent="0.25">
      <c r="B3932">
        <f t="shared" ca="1" si="245"/>
        <v>3920</v>
      </c>
      <c r="C3932" t="str">
        <f ca="1">IFERROR(VLOOKUP(B3932,'SKT LİSTESİ'!F:F,1,0),"")</f>
        <v/>
      </c>
      <c r="E3932" s="128" t="str">
        <f ca="1">IFERROR(IF($C3932="","",VLOOKUP(FİLTRE!$C3932,'SKT LİSTESİ'!$F:$S,5,0)),"")</f>
        <v/>
      </c>
      <c r="F3932" s="129" t="str">
        <f ca="1">IFERROR(IF($C3932="","",VLOOKUP(FİLTRE!$C3932,'SKT LİSTESİ'!$F:$S,7,0)),"")</f>
        <v/>
      </c>
      <c r="G3932" s="130" t="str">
        <f ca="1">IFERROR(IF($C3932="","",VLOOKUP(FİLTRE!$C3932,'SKT LİSTESİ'!$F:$S,8,0)),"")</f>
        <v/>
      </c>
      <c r="H3932" s="131" t="str">
        <f ca="1">IF(E3932="","",IF($C3932="","",VLOOKUP(FİLTRE!$C3932,'SKT LİSTESİ'!$F:$S,9,0)))</f>
        <v/>
      </c>
      <c r="I3932" s="132" t="str">
        <f ca="1">IFERROR(IF($C3932="","",VLOOKUP(FİLTRE!$C3932,'SKT LİSTESİ'!$F:$S,10,0)),"")</f>
        <v/>
      </c>
      <c r="J3932" s="133" t="str">
        <f ca="1">IFERROR(IF($C3932="","",VLOOKUP(FİLTRE!$C3932,'SKT LİSTESİ'!$F:$S,11,0)),"")</f>
        <v/>
      </c>
      <c r="K3932" s="134" t="str">
        <f ca="1">IFERROR(IF($C3932="","",VLOOKUP(FİLTRE!$C3932,'SKT LİSTESİ'!$F:$S,12,0)),"")</f>
        <v/>
      </c>
      <c r="L3932" s="134" t="str">
        <f ca="1">IFERROR(IF($C3932="","",VLOOKUP(FİLTRE!$C3932,'SKT LİSTESİ'!$F:$S,13,0)),"")</f>
        <v/>
      </c>
      <c r="M3932" s="135" t="str">
        <f ca="1">IFERROR(IF($C3932="","",VLOOKUP(FİLTRE!$C3932,'SKT LİSTESİ'!$F:$AJ,14,0)),"")</f>
        <v/>
      </c>
      <c r="N3932" s="31" t="str">
        <f ca="1">IFERROR(IF($C3932="","",VLOOKUP(FİLTRE!$C3932,'SKT LİSTESİ'!$F:$AJ,22,0)),"")</f>
        <v/>
      </c>
      <c r="O3932" s="136" t="str">
        <f ca="1">IFERROR(IF($C3932="","",VLOOKUP(FİLTRE!$C3932,'SKT LİSTESİ'!$F:$AJ,23,0)),"")</f>
        <v/>
      </c>
      <c r="P3932" s="31"/>
      <c r="Q3932" s="31"/>
      <c r="R3932" s="137" t="str">
        <f ca="1">(IFERROR(IF($C3932="","",VLOOKUP(FİLTRE!$C3932,'SKT LİSTESİ'!$F:$AJ,15,0)),""))</f>
        <v/>
      </c>
      <c r="S3932" s="138" t="str">
        <f ca="1">IFERROR(IF($C3932="","",VLOOKUP(FİLTRE!$C3932,'SKT LİSTESİ'!$F:$AJ,16,0)),"")</f>
        <v/>
      </c>
      <c r="AF3932" s="179" t="str">
        <f t="shared" ca="1" si="246"/>
        <v/>
      </c>
      <c r="AG3932" s="179">
        <f t="shared" ca="1" si="247"/>
        <v>0</v>
      </c>
      <c r="AH3932" s="179">
        <f t="shared" ca="1" si="248"/>
        <v>0</v>
      </c>
    </row>
    <row r="3933" spans="2:34" ht="15.75" x14ac:dyDescent="0.25">
      <c r="B3933">
        <f t="shared" ca="1" si="245"/>
        <v>3921</v>
      </c>
      <c r="C3933" t="str">
        <f ca="1">IFERROR(VLOOKUP(B3933,'SKT LİSTESİ'!F:F,1,0),"")</f>
        <v/>
      </c>
      <c r="E3933" s="128" t="str">
        <f ca="1">IFERROR(IF($C3933="","",VLOOKUP(FİLTRE!$C3933,'SKT LİSTESİ'!$F:$S,5,0)),"")</f>
        <v/>
      </c>
      <c r="F3933" s="129" t="str">
        <f ca="1">IFERROR(IF($C3933="","",VLOOKUP(FİLTRE!$C3933,'SKT LİSTESİ'!$F:$S,7,0)),"")</f>
        <v/>
      </c>
      <c r="G3933" s="130" t="str">
        <f ca="1">IFERROR(IF($C3933="","",VLOOKUP(FİLTRE!$C3933,'SKT LİSTESİ'!$F:$S,8,0)),"")</f>
        <v/>
      </c>
      <c r="H3933" s="131" t="str">
        <f ca="1">IF(E3933="","",IF($C3933="","",VLOOKUP(FİLTRE!$C3933,'SKT LİSTESİ'!$F:$S,9,0)))</f>
        <v/>
      </c>
      <c r="I3933" s="132" t="str">
        <f ca="1">IFERROR(IF($C3933="","",VLOOKUP(FİLTRE!$C3933,'SKT LİSTESİ'!$F:$S,10,0)),"")</f>
        <v/>
      </c>
      <c r="J3933" s="133" t="str">
        <f ca="1">IFERROR(IF($C3933="","",VLOOKUP(FİLTRE!$C3933,'SKT LİSTESİ'!$F:$S,11,0)),"")</f>
        <v/>
      </c>
      <c r="K3933" s="134" t="str">
        <f ca="1">IFERROR(IF($C3933="","",VLOOKUP(FİLTRE!$C3933,'SKT LİSTESİ'!$F:$S,12,0)),"")</f>
        <v/>
      </c>
      <c r="L3933" s="134" t="str">
        <f ca="1">IFERROR(IF($C3933="","",VLOOKUP(FİLTRE!$C3933,'SKT LİSTESİ'!$F:$S,13,0)),"")</f>
        <v/>
      </c>
      <c r="M3933" s="135" t="str">
        <f ca="1">IFERROR(IF($C3933="","",VLOOKUP(FİLTRE!$C3933,'SKT LİSTESİ'!$F:$AJ,14,0)),"")</f>
        <v/>
      </c>
      <c r="N3933" s="31" t="str">
        <f ca="1">IFERROR(IF($C3933="","",VLOOKUP(FİLTRE!$C3933,'SKT LİSTESİ'!$F:$AJ,22,0)),"")</f>
        <v/>
      </c>
      <c r="O3933" s="136" t="str">
        <f ca="1">IFERROR(IF($C3933="","",VLOOKUP(FİLTRE!$C3933,'SKT LİSTESİ'!$F:$AJ,23,0)),"")</f>
        <v/>
      </c>
      <c r="P3933" s="31"/>
      <c r="Q3933" s="31"/>
      <c r="R3933" s="137" t="str">
        <f ca="1">(IFERROR(IF($C3933="","",VLOOKUP(FİLTRE!$C3933,'SKT LİSTESİ'!$F:$AJ,15,0)),""))</f>
        <v/>
      </c>
      <c r="S3933" s="138" t="str">
        <f ca="1">IFERROR(IF($C3933="","",VLOOKUP(FİLTRE!$C3933,'SKT LİSTESİ'!$F:$AJ,16,0)),"")</f>
        <v/>
      </c>
      <c r="AF3933" s="179" t="str">
        <f t="shared" ca="1" si="246"/>
        <v/>
      </c>
      <c r="AG3933" s="179">
        <f t="shared" ca="1" si="247"/>
        <v>0</v>
      </c>
      <c r="AH3933" s="179">
        <f t="shared" ca="1" si="248"/>
        <v>0</v>
      </c>
    </row>
    <row r="3934" spans="2:34" ht="15.75" x14ac:dyDescent="0.25">
      <c r="B3934">
        <f t="shared" ca="1" si="245"/>
        <v>3922</v>
      </c>
      <c r="C3934" t="str">
        <f ca="1">IFERROR(VLOOKUP(B3934,'SKT LİSTESİ'!F:F,1,0),"")</f>
        <v/>
      </c>
      <c r="E3934" s="128" t="str">
        <f ca="1">IFERROR(IF($C3934="","",VLOOKUP(FİLTRE!$C3934,'SKT LİSTESİ'!$F:$S,5,0)),"")</f>
        <v/>
      </c>
      <c r="F3934" s="129" t="str">
        <f ca="1">IFERROR(IF($C3934="","",VLOOKUP(FİLTRE!$C3934,'SKT LİSTESİ'!$F:$S,7,0)),"")</f>
        <v/>
      </c>
      <c r="G3934" s="130" t="str">
        <f ca="1">IFERROR(IF($C3934="","",VLOOKUP(FİLTRE!$C3934,'SKT LİSTESİ'!$F:$S,8,0)),"")</f>
        <v/>
      </c>
      <c r="H3934" s="131" t="str">
        <f ca="1">IF(E3934="","",IF($C3934="","",VLOOKUP(FİLTRE!$C3934,'SKT LİSTESİ'!$F:$S,9,0)))</f>
        <v/>
      </c>
      <c r="I3934" s="132" t="str">
        <f ca="1">IFERROR(IF($C3934="","",VLOOKUP(FİLTRE!$C3934,'SKT LİSTESİ'!$F:$S,10,0)),"")</f>
        <v/>
      </c>
      <c r="J3934" s="133" t="str">
        <f ca="1">IFERROR(IF($C3934="","",VLOOKUP(FİLTRE!$C3934,'SKT LİSTESİ'!$F:$S,11,0)),"")</f>
        <v/>
      </c>
      <c r="K3934" s="134" t="str">
        <f ca="1">IFERROR(IF($C3934="","",VLOOKUP(FİLTRE!$C3934,'SKT LİSTESİ'!$F:$S,12,0)),"")</f>
        <v/>
      </c>
      <c r="L3934" s="134" t="str">
        <f ca="1">IFERROR(IF($C3934="","",VLOOKUP(FİLTRE!$C3934,'SKT LİSTESİ'!$F:$S,13,0)),"")</f>
        <v/>
      </c>
      <c r="M3934" s="135" t="str">
        <f ca="1">IFERROR(IF($C3934="","",VLOOKUP(FİLTRE!$C3934,'SKT LİSTESİ'!$F:$AJ,14,0)),"")</f>
        <v/>
      </c>
      <c r="N3934" s="31" t="str">
        <f ca="1">IFERROR(IF($C3934="","",VLOOKUP(FİLTRE!$C3934,'SKT LİSTESİ'!$F:$AJ,22,0)),"")</f>
        <v/>
      </c>
      <c r="O3934" s="136" t="str">
        <f ca="1">IFERROR(IF($C3934="","",VLOOKUP(FİLTRE!$C3934,'SKT LİSTESİ'!$F:$AJ,23,0)),"")</f>
        <v/>
      </c>
      <c r="P3934" s="31"/>
      <c r="Q3934" s="31"/>
      <c r="R3934" s="137" t="str">
        <f ca="1">(IFERROR(IF($C3934="","",VLOOKUP(FİLTRE!$C3934,'SKT LİSTESİ'!$F:$AJ,15,0)),""))</f>
        <v/>
      </c>
      <c r="S3934" s="138" t="str">
        <f ca="1">IFERROR(IF($C3934="","",VLOOKUP(FİLTRE!$C3934,'SKT LİSTESİ'!$F:$AJ,16,0)),"")</f>
        <v/>
      </c>
      <c r="AF3934" s="179" t="str">
        <f t="shared" ca="1" si="246"/>
        <v/>
      </c>
      <c r="AG3934" s="179">
        <f t="shared" ca="1" si="247"/>
        <v>0</v>
      </c>
      <c r="AH3934" s="179">
        <f t="shared" ca="1" si="248"/>
        <v>0</v>
      </c>
    </row>
    <row r="3935" spans="2:34" ht="15.75" x14ac:dyDescent="0.25">
      <c r="B3935">
        <f t="shared" ca="1" si="245"/>
        <v>3923</v>
      </c>
      <c r="C3935" t="str">
        <f ca="1">IFERROR(VLOOKUP(B3935,'SKT LİSTESİ'!F:F,1,0),"")</f>
        <v/>
      </c>
      <c r="E3935" s="128" t="str">
        <f ca="1">IFERROR(IF($C3935="","",VLOOKUP(FİLTRE!$C3935,'SKT LİSTESİ'!$F:$S,5,0)),"")</f>
        <v/>
      </c>
      <c r="F3935" s="129" t="str">
        <f ca="1">IFERROR(IF($C3935="","",VLOOKUP(FİLTRE!$C3935,'SKT LİSTESİ'!$F:$S,7,0)),"")</f>
        <v/>
      </c>
      <c r="G3935" s="130" t="str">
        <f ca="1">IFERROR(IF($C3935="","",VLOOKUP(FİLTRE!$C3935,'SKT LİSTESİ'!$F:$S,8,0)),"")</f>
        <v/>
      </c>
      <c r="H3935" s="131" t="str">
        <f ca="1">IF(E3935="","",IF($C3935="","",VLOOKUP(FİLTRE!$C3935,'SKT LİSTESİ'!$F:$S,9,0)))</f>
        <v/>
      </c>
      <c r="I3935" s="132" t="str">
        <f ca="1">IFERROR(IF($C3935="","",VLOOKUP(FİLTRE!$C3935,'SKT LİSTESİ'!$F:$S,10,0)),"")</f>
        <v/>
      </c>
      <c r="J3935" s="133" t="str">
        <f ca="1">IFERROR(IF($C3935="","",VLOOKUP(FİLTRE!$C3935,'SKT LİSTESİ'!$F:$S,11,0)),"")</f>
        <v/>
      </c>
      <c r="K3935" s="134" t="str">
        <f ca="1">IFERROR(IF($C3935="","",VLOOKUP(FİLTRE!$C3935,'SKT LİSTESİ'!$F:$S,12,0)),"")</f>
        <v/>
      </c>
      <c r="L3935" s="134" t="str">
        <f ca="1">IFERROR(IF($C3935="","",VLOOKUP(FİLTRE!$C3935,'SKT LİSTESİ'!$F:$S,13,0)),"")</f>
        <v/>
      </c>
      <c r="M3935" s="135" t="str">
        <f ca="1">IFERROR(IF($C3935="","",VLOOKUP(FİLTRE!$C3935,'SKT LİSTESİ'!$F:$AJ,14,0)),"")</f>
        <v/>
      </c>
      <c r="N3935" s="31" t="str">
        <f ca="1">IFERROR(IF($C3935="","",VLOOKUP(FİLTRE!$C3935,'SKT LİSTESİ'!$F:$AJ,22,0)),"")</f>
        <v/>
      </c>
      <c r="O3935" s="136" t="str">
        <f ca="1">IFERROR(IF($C3935="","",VLOOKUP(FİLTRE!$C3935,'SKT LİSTESİ'!$F:$AJ,23,0)),"")</f>
        <v/>
      </c>
      <c r="P3935" s="31"/>
      <c r="Q3935" s="31"/>
      <c r="R3935" s="137" t="str">
        <f ca="1">(IFERROR(IF($C3935="","",VLOOKUP(FİLTRE!$C3935,'SKT LİSTESİ'!$F:$AJ,15,0)),""))</f>
        <v/>
      </c>
      <c r="S3935" s="138" t="str">
        <f ca="1">IFERROR(IF($C3935="","",VLOOKUP(FİLTRE!$C3935,'SKT LİSTESİ'!$F:$AJ,16,0)),"")</f>
        <v/>
      </c>
      <c r="AF3935" s="179" t="str">
        <f t="shared" ca="1" si="246"/>
        <v/>
      </c>
      <c r="AG3935" s="179">
        <f t="shared" ca="1" si="247"/>
        <v>0</v>
      </c>
      <c r="AH3935" s="179">
        <f t="shared" ca="1" si="248"/>
        <v>0</v>
      </c>
    </row>
    <row r="3936" spans="2:34" ht="15.75" x14ac:dyDescent="0.25">
      <c r="B3936">
        <f t="shared" ca="1" si="245"/>
        <v>3924</v>
      </c>
      <c r="C3936" t="str">
        <f ca="1">IFERROR(VLOOKUP(B3936,'SKT LİSTESİ'!F:F,1,0),"")</f>
        <v/>
      </c>
      <c r="E3936" s="128" t="str">
        <f ca="1">IFERROR(IF($C3936="","",VLOOKUP(FİLTRE!$C3936,'SKT LİSTESİ'!$F:$S,5,0)),"")</f>
        <v/>
      </c>
      <c r="F3936" s="129" t="str">
        <f ca="1">IFERROR(IF($C3936="","",VLOOKUP(FİLTRE!$C3936,'SKT LİSTESİ'!$F:$S,7,0)),"")</f>
        <v/>
      </c>
      <c r="G3936" s="130" t="str">
        <f ca="1">IFERROR(IF($C3936="","",VLOOKUP(FİLTRE!$C3936,'SKT LİSTESİ'!$F:$S,8,0)),"")</f>
        <v/>
      </c>
      <c r="H3936" s="131" t="str">
        <f ca="1">IF(E3936="","",IF($C3936="","",VLOOKUP(FİLTRE!$C3936,'SKT LİSTESİ'!$F:$S,9,0)))</f>
        <v/>
      </c>
      <c r="I3936" s="132" t="str">
        <f ca="1">IFERROR(IF($C3936="","",VLOOKUP(FİLTRE!$C3936,'SKT LİSTESİ'!$F:$S,10,0)),"")</f>
        <v/>
      </c>
      <c r="J3936" s="133" t="str">
        <f ca="1">IFERROR(IF($C3936="","",VLOOKUP(FİLTRE!$C3936,'SKT LİSTESİ'!$F:$S,11,0)),"")</f>
        <v/>
      </c>
      <c r="K3936" s="134" t="str">
        <f ca="1">IFERROR(IF($C3936="","",VLOOKUP(FİLTRE!$C3936,'SKT LİSTESİ'!$F:$S,12,0)),"")</f>
        <v/>
      </c>
      <c r="L3936" s="134" t="str">
        <f ca="1">IFERROR(IF($C3936="","",VLOOKUP(FİLTRE!$C3936,'SKT LİSTESİ'!$F:$S,13,0)),"")</f>
        <v/>
      </c>
      <c r="M3936" s="135" t="str">
        <f ca="1">IFERROR(IF($C3936="","",VLOOKUP(FİLTRE!$C3936,'SKT LİSTESİ'!$F:$AJ,14,0)),"")</f>
        <v/>
      </c>
      <c r="N3936" s="31" t="str">
        <f ca="1">IFERROR(IF($C3936="","",VLOOKUP(FİLTRE!$C3936,'SKT LİSTESİ'!$F:$AJ,22,0)),"")</f>
        <v/>
      </c>
      <c r="O3936" s="136" t="str">
        <f ca="1">IFERROR(IF($C3936="","",VLOOKUP(FİLTRE!$C3936,'SKT LİSTESİ'!$F:$AJ,23,0)),"")</f>
        <v/>
      </c>
      <c r="P3936" s="31"/>
      <c r="Q3936" s="31"/>
      <c r="R3936" s="137" t="str">
        <f ca="1">(IFERROR(IF($C3936="","",VLOOKUP(FİLTRE!$C3936,'SKT LİSTESİ'!$F:$AJ,15,0)),""))</f>
        <v/>
      </c>
      <c r="S3936" s="138" t="str">
        <f ca="1">IFERROR(IF($C3936="","",VLOOKUP(FİLTRE!$C3936,'SKT LİSTESİ'!$F:$AJ,16,0)),"")</f>
        <v/>
      </c>
      <c r="AF3936" s="179" t="str">
        <f t="shared" ca="1" si="246"/>
        <v/>
      </c>
      <c r="AG3936" s="179">
        <f t="shared" ca="1" si="247"/>
        <v>0</v>
      </c>
      <c r="AH3936" s="179">
        <f t="shared" ca="1" si="248"/>
        <v>0</v>
      </c>
    </row>
    <row r="3937" spans="2:34" ht="15.75" x14ac:dyDescent="0.25">
      <c r="B3937">
        <f t="shared" ca="1" si="245"/>
        <v>3925</v>
      </c>
      <c r="C3937" t="str">
        <f ca="1">IFERROR(VLOOKUP(B3937,'SKT LİSTESİ'!F:F,1,0),"")</f>
        <v/>
      </c>
      <c r="E3937" s="128" t="str">
        <f ca="1">IFERROR(IF($C3937="","",VLOOKUP(FİLTRE!$C3937,'SKT LİSTESİ'!$F:$S,5,0)),"")</f>
        <v/>
      </c>
      <c r="F3937" s="129" t="str">
        <f ca="1">IFERROR(IF($C3937="","",VLOOKUP(FİLTRE!$C3937,'SKT LİSTESİ'!$F:$S,7,0)),"")</f>
        <v/>
      </c>
      <c r="G3937" s="130" t="str">
        <f ca="1">IFERROR(IF($C3937="","",VLOOKUP(FİLTRE!$C3937,'SKT LİSTESİ'!$F:$S,8,0)),"")</f>
        <v/>
      </c>
      <c r="H3937" s="131" t="str">
        <f ca="1">IF(E3937="","",IF($C3937="","",VLOOKUP(FİLTRE!$C3937,'SKT LİSTESİ'!$F:$S,9,0)))</f>
        <v/>
      </c>
      <c r="I3937" s="132" t="str">
        <f ca="1">IFERROR(IF($C3937="","",VLOOKUP(FİLTRE!$C3937,'SKT LİSTESİ'!$F:$S,10,0)),"")</f>
        <v/>
      </c>
      <c r="J3937" s="133" t="str">
        <f ca="1">IFERROR(IF($C3937="","",VLOOKUP(FİLTRE!$C3937,'SKT LİSTESİ'!$F:$S,11,0)),"")</f>
        <v/>
      </c>
      <c r="K3937" s="134" t="str">
        <f ca="1">IFERROR(IF($C3937="","",VLOOKUP(FİLTRE!$C3937,'SKT LİSTESİ'!$F:$S,12,0)),"")</f>
        <v/>
      </c>
      <c r="L3937" s="134" t="str">
        <f ca="1">IFERROR(IF($C3937="","",VLOOKUP(FİLTRE!$C3937,'SKT LİSTESİ'!$F:$S,13,0)),"")</f>
        <v/>
      </c>
      <c r="M3937" s="135" t="str">
        <f ca="1">IFERROR(IF($C3937="","",VLOOKUP(FİLTRE!$C3937,'SKT LİSTESİ'!$F:$AJ,14,0)),"")</f>
        <v/>
      </c>
      <c r="N3937" s="31" t="str">
        <f ca="1">IFERROR(IF($C3937="","",VLOOKUP(FİLTRE!$C3937,'SKT LİSTESİ'!$F:$AJ,22,0)),"")</f>
        <v/>
      </c>
      <c r="O3937" s="136" t="str">
        <f ca="1">IFERROR(IF($C3937="","",VLOOKUP(FİLTRE!$C3937,'SKT LİSTESİ'!$F:$AJ,23,0)),"")</f>
        <v/>
      </c>
      <c r="P3937" s="31"/>
      <c r="Q3937" s="31"/>
      <c r="R3937" s="137" t="str">
        <f ca="1">(IFERROR(IF($C3937="","",VLOOKUP(FİLTRE!$C3937,'SKT LİSTESİ'!$F:$AJ,15,0)),""))</f>
        <v/>
      </c>
      <c r="S3937" s="138" t="str">
        <f ca="1">IFERROR(IF($C3937="","",VLOOKUP(FİLTRE!$C3937,'SKT LİSTESİ'!$F:$AJ,16,0)),"")</f>
        <v/>
      </c>
      <c r="AF3937" s="179" t="str">
        <f t="shared" ca="1" si="246"/>
        <v/>
      </c>
      <c r="AG3937" s="179">
        <f t="shared" ca="1" si="247"/>
        <v>0</v>
      </c>
      <c r="AH3937" s="179">
        <f t="shared" ca="1" si="248"/>
        <v>0</v>
      </c>
    </row>
    <row r="3938" spans="2:34" ht="15.75" x14ac:dyDescent="0.25">
      <c r="B3938">
        <f t="shared" ca="1" si="245"/>
        <v>3926</v>
      </c>
      <c r="C3938" t="str">
        <f ca="1">IFERROR(VLOOKUP(B3938,'SKT LİSTESİ'!F:F,1,0),"")</f>
        <v/>
      </c>
      <c r="E3938" s="128" t="str">
        <f ca="1">IFERROR(IF($C3938="","",VLOOKUP(FİLTRE!$C3938,'SKT LİSTESİ'!$F:$S,5,0)),"")</f>
        <v/>
      </c>
      <c r="F3938" s="129" t="str">
        <f ca="1">IFERROR(IF($C3938="","",VLOOKUP(FİLTRE!$C3938,'SKT LİSTESİ'!$F:$S,7,0)),"")</f>
        <v/>
      </c>
      <c r="G3938" s="130" t="str">
        <f ca="1">IFERROR(IF($C3938="","",VLOOKUP(FİLTRE!$C3938,'SKT LİSTESİ'!$F:$S,8,0)),"")</f>
        <v/>
      </c>
      <c r="H3938" s="131" t="str">
        <f ca="1">IF(E3938="","",IF($C3938="","",VLOOKUP(FİLTRE!$C3938,'SKT LİSTESİ'!$F:$S,9,0)))</f>
        <v/>
      </c>
      <c r="I3938" s="132" t="str">
        <f ca="1">IFERROR(IF($C3938="","",VLOOKUP(FİLTRE!$C3938,'SKT LİSTESİ'!$F:$S,10,0)),"")</f>
        <v/>
      </c>
      <c r="J3938" s="133" t="str">
        <f ca="1">IFERROR(IF($C3938="","",VLOOKUP(FİLTRE!$C3938,'SKT LİSTESİ'!$F:$S,11,0)),"")</f>
        <v/>
      </c>
      <c r="K3938" s="134" t="str">
        <f ca="1">IFERROR(IF($C3938="","",VLOOKUP(FİLTRE!$C3938,'SKT LİSTESİ'!$F:$S,12,0)),"")</f>
        <v/>
      </c>
      <c r="L3938" s="134" t="str">
        <f ca="1">IFERROR(IF($C3938="","",VLOOKUP(FİLTRE!$C3938,'SKT LİSTESİ'!$F:$S,13,0)),"")</f>
        <v/>
      </c>
      <c r="M3938" s="135" t="str">
        <f ca="1">IFERROR(IF($C3938="","",VLOOKUP(FİLTRE!$C3938,'SKT LİSTESİ'!$F:$AJ,14,0)),"")</f>
        <v/>
      </c>
      <c r="N3938" s="31" t="str">
        <f ca="1">IFERROR(IF($C3938="","",VLOOKUP(FİLTRE!$C3938,'SKT LİSTESİ'!$F:$AJ,22,0)),"")</f>
        <v/>
      </c>
      <c r="O3938" s="136" t="str">
        <f ca="1">IFERROR(IF($C3938="","",VLOOKUP(FİLTRE!$C3938,'SKT LİSTESİ'!$F:$AJ,23,0)),"")</f>
        <v/>
      </c>
      <c r="P3938" s="31"/>
      <c r="Q3938" s="31"/>
      <c r="R3938" s="137" t="str">
        <f ca="1">(IFERROR(IF($C3938="","",VLOOKUP(FİLTRE!$C3938,'SKT LİSTESİ'!$F:$AJ,15,0)),""))</f>
        <v/>
      </c>
      <c r="S3938" s="138" t="str">
        <f ca="1">IFERROR(IF($C3938="","",VLOOKUP(FİLTRE!$C3938,'SKT LİSTESİ'!$F:$AJ,16,0)),"")</f>
        <v/>
      </c>
      <c r="AF3938" s="179" t="str">
        <f t="shared" ca="1" si="246"/>
        <v/>
      </c>
      <c r="AG3938" s="179">
        <f t="shared" ca="1" si="247"/>
        <v>0</v>
      </c>
      <c r="AH3938" s="179">
        <f t="shared" ca="1" si="248"/>
        <v>0</v>
      </c>
    </row>
    <row r="3939" spans="2:34" ht="15.75" x14ac:dyDescent="0.25">
      <c r="B3939">
        <f t="shared" ca="1" si="245"/>
        <v>3927</v>
      </c>
      <c r="C3939" t="str">
        <f ca="1">IFERROR(VLOOKUP(B3939,'SKT LİSTESİ'!F:F,1,0),"")</f>
        <v/>
      </c>
      <c r="E3939" s="128" t="str">
        <f ca="1">IFERROR(IF($C3939="","",VLOOKUP(FİLTRE!$C3939,'SKT LİSTESİ'!$F:$S,5,0)),"")</f>
        <v/>
      </c>
      <c r="F3939" s="129" t="str">
        <f ca="1">IFERROR(IF($C3939="","",VLOOKUP(FİLTRE!$C3939,'SKT LİSTESİ'!$F:$S,7,0)),"")</f>
        <v/>
      </c>
      <c r="G3939" s="130" t="str">
        <f ca="1">IFERROR(IF($C3939="","",VLOOKUP(FİLTRE!$C3939,'SKT LİSTESİ'!$F:$S,8,0)),"")</f>
        <v/>
      </c>
      <c r="H3939" s="131" t="str">
        <f ca="1">IF(E3939="","",IF($C3939="","",VLOOKUP(FİLTRE!$C3939,'SKT LİSTESİ'!$F:$S,9,0)))</f>
        <v/>
      </c>
      <c r="I3939" s="132" t="str">
        <f ca="1">IFERROR(IF($C3939="","",VLOOKUP(FİLTRE!$C3939,'SKT LİSTESİ'!$F:$S,10,0)),"")</f>
        <v/>
      </c>
      <c r="J3939" s="133" t="str">
        <f ca="1">IFERROR(IF($C3939="","",VLOOKUP(FİLTRE!$C3939,'SKT LİSTESİ'!$F:$S,11,0)),"")</f>
        <v/>
      </c>
      <c r="K3939" s="134" t="str">
        <f ca="1">IFERROR(IF($C3939="","",VLOOKUP(FİLTRE!$C3939,'SKT LİSTESİ'!$F:$S,12,0)),"")</f>
        <v/>
      </c>
      <c r="L3939" s="134" t="str">
        <f ca="1">IFERROR(IF($C3939="","",VLOOKUP(FİLTRE!$C3939,'SKT LİSTESİ'!$F:$S,13,0)),"")</f>
        <v/>
      </c>
      <c r="M3939" s="135" t="str">
        <f ca="1">IFERROR(IF($C3939="","",VLOOKUP(FİLTRE!$C3939,'SKT LİSTESİ'!$F:$AJ,14,0)),"")</f>
        <v/>
      </c>
      <c r="N3939" s="31" t="str">
        <f ca="1">IFERROR(IF($C3939="","",VLOOKUP(FİLTRE!$C3939,'SKT LİSTESİ'!$F:$AJ,22,0)),"")</f>
        <v/>
      </c>
      <c r="O3939" s="136" t="str">
        <f ca="1">IFERROR(IF($C3939="","",VLOOKUP(FİLTRE!$C3939,'SKT LİSTESİ'!$F:$AJ,23,0)),"")</f>
        <v/>
      </c>
      <c r="P3939" s="31"/>
      <c r="Q3939" s="31"/>
      <c r="R3939" s="137" t="str">
        <f ca="1">(IFERROR(IF($C3939="","",VLOOKUP(FİLTRE!$C3939,'SKT LİSTESİ'!$F:$AJ,15,0)),""))</f>
        <v/>
      </c>
      <c r="S3939" s="138" t="str">
        <f ca="1">IFERROR(IF($C3939="","",VLOOKUP(FİLTRE!$C3939,'SKT LİSTESİ'!$F:$AJ,16,0)),"")</f>
        <v/>
      </c>
      <c r="AF3939" s="179" t="str">
        <f t="shared" ca="1" si="246"/>
        <v/>
      </c>
      <c r="AG3939" s="179">
        <f t="shared" ca="1" si="247"/>
        <v>0</v>
      </c>
      <c r="AH3939" s="179">
        <f t="shared" ca="1" si="248"/>
        <v>0</v>
      </c>
    </row>
    <row r="3940" spans="2:34" ht="15.75" x14ac:dyDescent="0.25">
      <c r="B3940">
        <f t="shared" ca="1" si="245"/>
        <v>3928</v>
      </c>
      <c r="C3940" t="str">
        <f ca="1">IFERROR(VLOOKUP(B3940,'SKT LİSTESİ'!F:F,1,0),"")</f>
        <v/>
      </c>
      <c r="E3940" s="128" t="str">
        <f ca="1">IFERROR(IF($C3940="","",VLOOKUP(FİLTRE!$C3940,'SKT LİSTESİ'!$F:$S,5,0)),"")</f>
        <v/>
      </c>
      <c r="F3940" s="129" t="str">
        <f ca="1">IFERROR(IF($C3940="","",VLOOKUP(FİLTRE!$C3940,'SKT LİSTESİ'!$F:$S,7,0)),"")</f>
        <v/>
      </c>
      <c r="G3940" s="130" t="str">
        <f ca="1">IFERROR(IF($C3940="","",VLOOKUP(FİLTRE!$C3940,'SKT LİSTESİ'!$F:$S,8,0)),"")</f>
        <v/>
      </c>
      <c r="H3940" s="131" t="str">
        <f ca="1">IF(E3940="","",IF($C3940="","",VLOOKUP(FİLTRE!$C3940,'SKT LİSTESİ'!$F:$S,9,0)))</f>
        <v/>
      </c>
      <c r="I3940" s="132" t="str">
        <f ca="1">IFERROR(IF($C3940="","",VLOOKUP(FİLTRE!$C3940,'SKT LİSTESİ'!$F:$S,10,0)),"")</f>
        <v/>
      </c>
      <c r="J3940" s="133" t="str">
        <f ca="1">IFERROR(IF($C3940="","",VLOOKUP(FİLTRE!$C3940,'SKT LİSTESİ'!$F:$S,11,0)),"")</f>
        <v/>
      </c>
      <c r="K3940" s="134" t="str">
        <f ca="1">IFERROR(IF($C3940="","",VLOOKUP(FİLTRE!$C3940,'SKT LİSTESİ'!$F:$S,12,0)),"")</f>
        <v/>
      </c>
      <c r="L3940" s="134" t="str">
        <f ca="1">IFERROR(IF($C3940="","",VLOOKUP(FİLTRE!$C3940,'SKT LİSTESİ'!$F:$S,13,0)),"")</f>
        <v/>
      </c>
      <c r="M3940" s="135" t="str">
        <f ca="1">IFERROR(IF($C3940="","",VLOOKUP(FİLTRE!$C3940,'SKT LİSTESİ'!$F:$AJ,14,0)),"")</f>
        <v/>
      </c>
      <c r="N3940" s="31" t="str">
        <f ca="1">IFERROR(IF($C3940="","",VLOOKUP(FİLTRE!$C3940,'SKT LİSTESİ'!$F:$AJ,22,0)),"")</f>
        <v/>
      </c>
      <c r="O3940" s="136" t="str">
        <f ca="1">IFERROR(IF($C3940="","",VLOOKUP(FİLTRE!$C3940,'SKT LİSTESİ'!$F:$AJ,23,0)),"")</f>
        <v/>
      </c>
      <c r="P3940" s="31"/>
      <c r="Q3940" s="31"/>
      <c r="R3940" s="137" t="str">
        <f ca="1">(IFERROR(IF($C3940="","",VLOOKUP(FİLTRE!$C3940,'SKT LİSTESİ'!$F:$AJ,15,0)),""))</f>
        <v/>
      </c>
      <c r="S3940" s="138" t="str">
        <f ca="1">IFERROR(IF($C3940="","",VLOOKUP(FİLTRE!$C3940,'SKT LİSTESİ'!$F:$AJ,16,0)),"")</f>
        <v/>
      </c>
      <c r="AF3940" s="179" t="str">
        <f t="shared" ca="1" si="246"/>
        <v/>
      </c>
      <c r="AG3940" s="179">
        <f t="shared" ca="1" si="247"/>
        <v>0</v>
      </c>
      <c r="AH3940" s="179">
        <f t="shared" ca="1" si="248"/>
        <v>0</v>
      </c>
    </row>
    <row r="3941" spans="2:34" ht="15.75" x14ac:dyDescent="0.25">
      <c r="B3941">
        <f t="shared" ca="1" si="245"/>
        <v>3929</v>
      </c>
      <c r="C3941" t="str">
        <f ca="1">IFERROR(VLOOKUP(B3941,'SKT LİSTESİ'!F:F,1,0),"")</f>
        <v/>
      </c>
      <c r="E3941" s="128" t="str">
        <f ca="1">IFERROR(IF($C3941="","",VLOOKUP(FİLTRE!$C3941,'SKT LİSTESİ'!$F:$S,5,0)),"")</f>
        <v/>
      </c>
      <c r="F3941" s="129" t="str">
        <f ca="1">IFERROR(IF($C3941="","",VLOOKUP(FİLTRE!$C3941,'SKT LİSTESİ'!$F:$S,7,0)),"")</f>
        <v/>
      </c>
      <c r="G3941" s="130" t="str">
        <f ca="1">IFERROR(IF($C3941="","",VLOOKUP(FİLTRE!$C3941,'SKT LİSTESİ'!$F:$S,8,0)),"")</f>
        <v/>
      </c>
      <c r="H3941" s="131" t="str">
        <f ca="1">IF(E3941="","",IF($C3941="","",VLOOKUP(FİLTRE!$C3941,'SKT LİSTESİ'!$F:$S,9,0)))</f>
        <v/>
      </c>
      <c r="I3941" s="132" t="str">
        <f ca="1">IFERROR(IF($C3941="","",VLOOKUP(FİLTRE!$C3941,'SKT LİSTESİ'!$F:$S,10,0)),"")</f>
        <v/>
      </c>
      <c r="J3941" s="133" t="str">
        <f ca="1">IFERROR(IF($C3941="","",VLOOKUP(FİLTRE!$C3941,'SKT LİSTESİ'!$F:$S,11,0)),"")</f>
        <v/>
      </c>
      <c r="K3941" s="134" t="str">
        <f ca="1">IFERROR(IF($C3941="","",VLOOKUP(FİLTRE!$C3941,'SKT LİSTESİ'!$F:$S,12,0)),"")</f>
        <v/>
      </c>
      <c r="L3941" s="134" t="str">
        <f ca="1">IFERROR(IF($C3941="","",VLOOKUP(FİLTRE!$C3941,'SKT LİSTESİ'!$F:$S,13,0)),"")</f>
        <v/>
      </c>
      <c r="M3941" s="135" t="str">
        <f ca="1">IFERROR(IF($C3941="","",VLOOKUP(FİLTRE!$C3941,'SKT LİSTESİ'!$F:$AJ,14,0)),"")</f>
        <v/>
      </c>
      <c r="N3941" s="31" t="str">
        <f ca="1">IFERROR(IF($C3941="","",VLOOKUP(FİLTRE!$C3941,'SKT LİSTESİ'!$F:$AJ,22,0)),"")</f>
        <v/>
      </c>
      <c r="O3941" s="136" t="str">
        <f ca="1">IFERROR(IF($C3941="","",VLOOKUP(FİLTRE!$C3941,'SKT LİSTESİ'!$F:$AJ,23,0)),"")</f>
        <v/>
      </c>
      <c r="P3941" s="31"/>
      <c r="Q3941" s="31"/>
      <c r="R3941" s="137" t="str">
        <f ca="1">(IFERROR(IF($C3941="","",VLOOKUP(FİLTRE!$C3941,'SKT LİSTESİ'!$F:$AJ,15,0)),""))</f>
        <v/>
      </c>
      <c r="S3941" s="138" t="str">
        <f ca="1">IFERROR(IF($C3941="","",VLOOKUP(FİLTRE!$C3941,'SKT LİSTESİ'!$F:$AJ,16,0)),"")</f>
        <v/>
      </c>
      <c r="AF3941" s="179" t="str">
        <f t="shared" ca="1" si="246"/>
        <v/>
      </c>
      <c r="AG3941" s="179">
        <f t="shared" ca="1" si="247"/>
        <v>0</v>
      </c>
      <c r="AH3941" s="179">
        <f t="shared" ca="1" si="248"/>
        <v>0</v>
      </c>
    </row>
    <row r="3942" spans="2:34" ht="15.75" x14ac:dyDescent="0.25">
      <c r="B3942">
        <f t="shared" ca="1" si="245"/>
        <v>3930</v>
      </c>
      <c r="C3942" t="str">
        <f ca="1">IFERROR(VLOOKUP(B3942,'SKT LİSTESİ'!F:F,1,0),"")</f>
        <v/>
      </c>
      <c r="E3942" s="128" t="str">
        <f ca="1">IFERROR(IF($C3942="","",VLOOKUP(FİLTRE!$C3942,'SKT LİSTESİ'!$F:$S,5,0)),"")</f>
        <v/>
      </c>
      <c r="F3942" s="129" t="str">
        <f ca="1">IFERROR(IF($C3942="","",VLOOKUP(FİLTRE!$C3942,'SKT LİSTESİ'!$F:$S,7,0)),"")</f>
        <v/>
      </c>
      <c r="G3942" s="130" t="str">
        <f ca="1">IFERROR(IF($C3942="","",VLOOKUP(FİLTRE!$C3942,'SKT LİSTESİ'!$F:$S,8,0)),"")</f>
        <v/>
      </c>
      <c r="H3942" s="131" t="str">
        <f ca="1">IF(E3942="","",IF($C3942="","",VLOOKUP(FİLTRE!$C3942,'SKT LİSTESİ'!$F:$S,9,0)))</f>
        <v/>
      </c>
      <c r="I3942" s="132" t="str">
        <f ca="1">IFERROR(IF($C3942="","",VLOOKUP(FİLTRE!$C3942,'SKT LİSTESİ'!$F:$S,10,0)),"")</f>
        <v/>
      </c>
      <c r="J3942" s="133" t="str">
        <f ca="1">IFERROR(IF($C3942="","",VLOOKUP(FİLTRE!$C3942,'SKT LİSTESİ'!$F:$S,11,0)),"")</f>
        <v/>
      </c>
      <c r="K3942" s="134" t="str">
        <f ca="1">IFERROR(IF($C3942="","",VLOOKUP(FİLTRE!$C3942,'SKT LİSTESİ'!$F:$S,12,0)),"")</f>
        <v/>
      </c>
      <c r="L3942" s="134" t="str">
        <f ca="1">IFERROR(IF($C3942="","",VLOOKUP(FİLTRE!$C3942,'SKT LİSTESİ'!$F:$S,13,0)),"")</f>
        <v/>
      </c>
      <c r="M3942" s="135" t="str">
        <f ca="1">IFERROR(IF($C3942="","",VLOOKUP(FİLTRE!$C3942,'SKT LİSTESİ'!$F:$AJ,14,0)),"")</f>
        <v/>
      </c>
      <c r="N3942" s="31" t="str">
        <f ca="1">IFERROR(IF($C3942="","",VLOOKUP(FİLTRE!$C3942,'SKT LİSTESİ'!$F:$AJ,22,0)),"")</f>
        <v/>
      </c>
      <c r="O3942" s="136" t="str">
        <f ca="1">IFERROR(IF($C3942="","",VLOOKUP(FİLTRE!$C3942,'SKT LİSTESİ'!$F:$AJ,23,0)),"")</f>
        <v/>
      </c>
      <c r="P3942" s="31"/>
      <c r="Q3942" s="31"/>
      <c r="R3942" s="137" t="str">
        <f ca="1">(IFERROR(IF($C3942="","",VLOOKUP(FİLTRE!$C3942,'SKT LİSTESİ'!$F:$AJ,15,0)),""))</f>
        <v/>
      </c>
      <c r="S3942" s="138" t="str">
        <f ca="1">IFERROR(IF($C3942="","",VLOOKUP(FİLTRE!$C3942,'SKT LİSTESİ'!$F:$AJ,16,0)),"")</f>
        <v/>
      </c>
      <c r="AF3942" s="179" t="str">
        <f t="shared" ca="1" si="246"/>
        <v/>
      </c>
      <c r="AG3942" s="179">
        <f t="shared" ca="1" si="247"/>
        <v>0</v>
      </c>
      <c r="AH3942" s="179">
        <f t="shared" ca="1" si="248"/>
        <v>0</v>
      </c>
    </row>
    <row r="3943" spans="2:34" ht="15.75" x14ac:dyDescent="0.25">
      <c r="B3943">
        <f t="shared" ca="1" si="245"/>
        <v>3931</v>
      </c>
      <c r="C3943" t="str">
        <f ca="1">IFERROR(VLOOKUP(B3943,'SKT LİSTESİ'!F:F,1,0),"")</f>
        <v/>
      </c>
      <c r="E3943" s="128" t="str">
        <f ca="1">IFERROR(IF($C3943="","",VLOOKUP(FİLTRE!$C3943,'SKT LİSTESİ'!$F:$S,5,0)),"")</f>
        <v/>
      </c>
      <c r="F3943" s="129" t="str">
        <f ca="1">IFERROR(IF($C3943="","",VLOOKUP(FİLTRE!$C3943,'SKT LİSTESİ'!$F:$S,7,0)),"")</f>
        <v/>
      </c>
      <c r="G3943" s="130" t="str">
        <f ca="1">IFERROR(IF($C3943="","",VLOOKUP(FİLTRE!$C3943,'SKT LİSTESİ'!$F:$S,8,0)),"")</f>
        <v/>
      </c>
      <c r="H3943" s="131" t="str">
        <f ca="1">IF(E3943="","",IF($C3943="","",VLOOKUP(FİLTRE!$C3943,'SKT LİSTESİ'!$F:$S,9,0)))</f>
        <v/>
      </c>
      <c r="I3943" s="132" t="str">
        <f ca="1">IFERROR(IF($C3943="","",VLOOKUP(FİLTRE!$C3943,'SKT LİSTESİ'!$F:$S,10,0)),"")</f>
        <v/>
      </c>
      <c r="J3943" s="133" t="str">
        <f ca="1">IFERROR(IF($C3943="","",VLOOKUP(FİLTRE!$C3943,'SKT LİSTESİ'!$F:$S,11,0)),"")</f>
        <v/>
      </c>
      <c r="K3943" s="134" t="str">
        <f ca="1">IFERROR(IF($C3943="","",VLOOKUP(FİLTRE!$C3943,'SKT LİSTESİ'!$F:$S,12,0)),"")</f>
        <v/>
      </c>
      <c r="L3943" s="134" t="str">
        <f ca="1">IFERROR(IF($C3943="","",VLOOKUP(FİLTRE!$C3943,'SKT LİSTESİ'!$F:$S,13,0)),"")</f>
        <v/>
      </c>
      <c r="M3943" s="135" t="str">
        <f ca="1">IFERROR(IF($C3943="","",VLOOKUP(FİLTRE!$C3943,'SKT LİSTESİ'!$F:$AJ,14,0)),"")</f>
        <v/>
      </c>
      <c r="N3943" s="31" t="str">
        <f ca="1">IFERROR(IF($C3943="","",VLOOKUP(FİLTRE!$C3943,'SKT LİSTESİ'!$F:$AJ,22,0)),"")</f>
        <v/>
      </c>
      <c r="O3943" s="136" t="str">
        <f ca="1">IFERROR(IF($C3943="","",VLOOKUP(FİLTRE!$C3943,'SKT LİSTESİ'!$F:$AJ,23,0)),"")</f>
        <v/>
      </c>
      <c r="P3943" s="31"/>
      <c r="Q3943" s="31"/>
      <c r="R3943" s="137" t="str">
        <f ca="1">(IFERROR(IF($C3943="","",VLOOKUP(FİLTRE!$C3943,'SKT LİSTESİ'!$F:$AJ,15,0)),""))</f>
        <v/>
      </c>
      <c r="S3943" s="138" t="str">
        <f ca="1">IFERROR(IF($C3943="","",VLOOKUP(FİLTRE!$C3943,'SKT LİSTESİ'!$F:$AJ,16,0)),"")</f>
        <v/>
      </c>
      <c r="AF3943" s="179" t="str">
        <f t="shared" ca="1" si="246"/>
        <v/>
      </c>
      <c r="AG3943" s="179">
        <f t="shared" ca="1" si="247"/>
        <v>0</v>
      </c>
      <c r="AH3943" s="179">
        <f t="shared" ca="1" si="248"/>
        <v>0</v>
      </c>
    </row>
    <row r="3944" spans="2:34" ht="15.75" x14ac:dyDescent="0.25">
      <c r="B3944">
        <f t="shared" ca="1" si="245"/>
        <v>3932</v>
      </c>
      <c r="C3944" t="str">
        <f ca="1">IFERROR(VLOOKUP(B3944,'SKT LİSTESİ'!F:F,1,0),"")</f>
        <v/>
      </c>
      <c r="E3944" s="128" t="str">
        <f ca="1">IFERROR(IF($C3944="","",VLOOKUP(FİLTRE!$C3944,'SKT LİSTESİ'!$F:$S,5,0)),"")</f>
        <v/>
      </c>
      <c r="F3944" s="129" t="str">
        <f ca="1">IFERROR(IF($C3944="","",VLOOKUP(FİLTRE!$C3944,'SKT LİSTESİ'!$F:$S,7,0)),"")</f>
        <v/>
      </c>
      <c r="G3944" s="130" t="str">
        <f ca="1">IFERROR(IF($C3944="","",VLOOKUP(FİLTRE!$C3944,'SKT LİSTESİ'!$F:$S,8,0)),"")</f>
        <v/>
      </c>
      <c r="H3944" s="131" t="str">
        <f ca="1">IF(E3944="","",IF($C3944="","",VLOOKUP(FİLTRE!$C3944,'SKT LİSTESİ'!$F:$S,9,0)))</f>
        <v/>
      </c>
      <c r="I3944" s="132" t="str">
        <f ca="1">IFERROR(IF($C3944="","",VLOOKUP(FİLTRE!$C3944,'SKT LİSTESİ'!$F:$S,10,0)),"")</f>
        <v/>
      </c>
      <c r="J3944" s="133" t="str">
        <f ca="1">IFERROR(IF($C3944="","",VLOOKUP(FİLTRE!$C3944,'SKT LİSTESİ'!$F:$S,11,0)),"")</f>
        <v/>
      </c>
      <c r="K3944" s="134" t="str">
        <f ca="1">IFERROR(IF($C3944="","",VLOOKUP(FİLTRE!$C3944,'SKT LİSTESİ'!$F:$S,12,0)),"")</f>
        <v/>
      </c>
      <c r="L3944" s="134" t="str">
        <f ca="1">IFERROR(IF($C3944="","",VLOOKUP(FİLTRE!$C3944,'SKT LİSTESİ'!$F:$S,13,0)),"")</f>
        <v/>
      </c>
      <c r="M3944" s="135" t="str">
        <f ca="1">IFERROR(IF($C3944="","",VLOOKUP(FİLTRE!$C3944,'SKT LİSTESİ'!$F:$AJ,14,0)),"")</f>
        <v/>
      </c>
      <c r="N3944" s="31" t="str">
        <f ca="1">IFERROR(IF($C3944="","",VLOOKUP(FİLTRE!$C3944,'SKT LİSTESİ'!$F:$AJ,22,0)),"")</f>
        <v/>
      </c>
      <c r="O3944" s="136" t="str">
        <f ca="1">IFERROR(IF($C3944="","",VLOOKUP(FİLTRE!$C3944,'SKT LİSTESİ'!$F:$AJ,23,0)),"")</f>
        <v/>
      </c>
      <c r="P3944" s="31"/>
      <c r="Q3944" s="31"/>
      <c r="R3944" s="137" t="str">
        <f ca="1">(IFERROR(IF($C3944="","",VLOOKUP(FİLTRE!$C3944,'SKT LİSTESİ'!$F:$AJ,15,0)),""))</f>
        <v/>
      </c>
      <c r="S3944" s="138" t="str">
        <f ca="1">IFERROR(IF($C3944="","",VLOOKUP(FİLTRE!$C3944,'SKT LİSTESİ'!$F:$AJ,16,0)),"")</f>
        <v/>
      </c>
      <c r="AF3944" s="179" t="str">
        <f t="shared" ca="1" si="246"/>
        <v/>
      </c>
      <c r="AG3944" s="179">
        <f t="shared" ca="1" si="247"/>
        <v>0</v>
      </c>
      <c r="AH3944" s="179">
        <f t="shared" ca="1" si="248"/>
        <v>0</v>
      </c>
    </row>
    <row r="3945" spans="2:34" ht="15.75" x14ac:dyDescent="0.25">
      <c r="B3945">
        <f t="shared" ca="1" si="245"/>
        <v>3933</v>
      </c>
      <c r="C3945" t="str">
        <f ca="1">IFERROR(VLOOKUP(B3945,'SKT LİSTESİ'!F:F,1,0),"")</f>
        <v/>
      </c>
      <c r="E3945" s="128" t="str">
        <f ca="1">IFERROR(IF($C3945="","",VLOOKUP(FİLTRE!$C3945,'SKT LİSTESİ'!$F:$S,5,0)),"")</f>
        <v/>
      </c>
      <c r="F3945" s="129" t="str">
        <f ca="1">IFERROR(IF($C3945="","",VLOOKUP(FİLTRE!$C3945,'SKT LİSTESİ'!$F:$S,7,0)),"")</f>
        <v/>
      </c>
      <c r="G3945" s="130" t="str">
        <f ca="1">IFERROR(IF($C3945="","",VLOOKUP(FİLTRE!$C3945,'SKT LİSTESİ'!$F:$S,8,0)),"")</f>
        <v/>
      </c>
      <c r="H3945" s="131" t="str">
        <f ca="1">IF(E3945="","",IF($C3945="","",VLOOKUP(FİLTRE!$C3945,'SKT LİSTESİ'!$F:$S,9,0)))</f>
        <v/>
      </c>
      <c r="I3945" s="132" t="str">
        <f ca="1">IFERROR(IF($C3945="","",VLOOKUP(FİLTRE!$C3945,'SKT LİSTESİ'!$F:$S,10,0)),"")</f>
        <v/>
      </c>
      <c r="J3945" s="133" t="str">
        <f ca="1">IFERROR(IF($C3945="","",VLOOKUP(FİLTRE!$C3945,'SKT LİSTESİ'!$F:$S,11,0)),"")</f>
        <v/>
      </c>
      <c r="K3945" s="134" t="str">
        <f ca="1">IFERROR(IF($C3945="","",VLOOKUP(FİLTRE!$C3945,'SKT LİSTESİ'!$F:$S,12,0)),"")</f>
        <v/>
      </c>
      <c r="L3945" s="134" t="str">
        <f ca="1">IFERROR(IF($C3945="","",VLOOKUP(FİLTRE!$C3945,'SKT LİSTESİ'!$F:$S,13,0)),"")</f>
        <v/>
      </c>
      <c r="M3945" s="135" t="str">
        <f ca="1">IFERROR(IF($C3945="","",VLOOKUP(FİLTRE!$C3945,'SKT LİSTESİ'!$F:$AJ,14,0)),"")</f>
        <v/>
      </c>
      <c r="N3945" s="31" t="str">
        <f ca="1">IFERROR(IF($C3945="","",VLOOKUP(FİLTRE!$C3945,'SKT LİSTESİ'!$F:$AJ,22,0)),"")</f>
        <v/>
      </c>
      <c r="O3945" s="136" t="str">
        <f ca="1">IFERROR(IF($C3945="","",VLOOKUP(FİLTRE!$C3945,'SKT LİSTESİ'!$F:$AJ,23,0)),"")</f>
        <v/>
      </c>
      <c r="P3945" s="31"/>
      <c r="Q3945" s="31"/>
      <c r="R3945" s="137" t="str">
        <f ca="1">(IFERROR(IF($C3945="","",VLOOKUP(FİLTRE!$C3945,'SKT LİSTESİ'!$F:$AJ,15,0)),""))</f>
        <v/>
      </c>
      <c r="S3945" s="138" t="str">
        <f ca="1">IFERROR(IF($C3945="","",VLOOKUP(FİLTRE!$C3945,'SKT LİSTESİ'!$F:$AJ,16,0)),"")</f>
        <v/>
      </c>
      <c r="AF3945" s="179" t="str">
        <f t="shared" ca="1" si="246"/>
        <v/>
      </c>
      <c r="AG3945" s="179">
        <f t="shared" ca="1" si="247"/>
        <v>0</v>
      </c>
      <c r="AH3945" s="179">
        <f t="shared" ca="1" si="248"/>
        <v>0</v>
      </c>
    </row>
    <row r="3946" spans="2:34" ht="15.75" x14ac:dyDescent="0.25">
      <c r="B3946">
        <f t="shared" ca="1" si="245"/>
        <v>3934</v>
      </c>
      <c r="C3946" t="str">
        <f ca="1">IFERROR(VLOOKUP(B3946,'SKT LİSTESİ'!F:F,1,0),"")</f>
        <v/>
      </c>
      <c r="E3946" s="128" t="str">
        <f ca="1">IFERROR(IF($C3946="","",VLOOKUP(FİLTRE!$C3946,'SKT LİSTESİ'!$F:$S,5,0)),"")</f>
        <v/>
      </c>
      <c r="F3946" s="129" t="str">
        <f ca="1">IFERROR(IF($C3946="","",VLOOKUP(FİLTRE!$C3946,'SKT LİSTESİ'!$F:$S,7,0)),"")</f>
        <v/>
      </c>
      <c r="G3946" s="130" t="str">
        <f ca="1">IFERROR(IF($C3946="","",VLOOKUP(FİLTRE!$C3946,'SKT LİSTESİ'!$F:$S,8,0)),"")</f>
        <v/>
      </c>
      <c r="H3946" s="131" t="str">
        <f ca="1">IF(E3946="","",IF($C3946="","",VLOOKUP(FİLTRE!$C3946,'SKT LİSTESİ'!$F:$S,9,0)))</f>
        <v/>
      </c>
      <c r="I3946" s="132" t="str">
        <f ca="1">IFERROR(IF($C3946="","",VLOOKUP(FİLTRE!$C3946,'SKT LİSTESİ'!$F:$S,10,0)),"")</f>
        <v/>
      </c>
      <c r="J3946" s="133" t="str">
        <f ca="1">IFERROR(IF($C3946="","",VLOOKUP(FİLTRE!$C3946,'SKT LİSTESİ'!$F:$S,11,0)),"")</f>
        <v/>
      </c>
      <c r="K3946" s="134" t="str">
        <f ca="1">IFERROR(IF($C3946="","",VLOOKUP(FİLTRE!$C3946,'SKT LİSTESİ'!$F:$S,12,0)),"")</f>
        <v/>
      </c>
      <c r="L3946" s="134" t="str">
        <f ca="1">IFERROR(IF($C3946="","",VLOOKUP(FİLTRE!$C3946,'SKT LİSTESİ'!$F:$S,13,0)),"")</f>
        <v/>
      </c>
      <c r="M3946" s="135" t="str">
        <f ca="1">IFERROR(IF($C3946="","",VLOOKUP(FİLTRE!$C3946,'SKT LİSTESİ'!$F:$AJ,14,0)),"")</f>
        <v/>
      </c>
      <c r="N3946" s="31" t="str">
        <f ca="1">IFERROR(IF($C3946="","",VLOOKUP(FİLTRE!$C3946,'SKT LİSTESİ'!$F:$AJ,22,0)),"")</f>
        <v/>
      </c>
      <c r="O3946" s="136" t="str">
        <f ca="1">IFERROR(IF($C3946="","",VLOOKUP(FİLTRE!$C3946,'SKT LİSTESİ'!$F:$AJ,23,0)),"")</f>
        <v/>
      </c>
      <c r="P3946" s="31"/>
      <c r="Q3946" s="31"/>
      <c r="R3946" s="137" t="str">
        <f ca="1">(IFERROR(IF($C3946="","",VLOOKUP(FİLTRE!$C3946,'SKT LİSTESİ'!$F:$AJ,15,0)),""))</f>
        <v/>
      </c>
      <c r="S3946" s="138" t="str">
        <f ca="1">IFERROR(IF($C3946="","",VLOOKUP(FİLTRE!$C3946,'SKT LİSTESİ'!$F:$AJ,16,0)),"")</f>
        <v/>
      </c>
      <c r="AF3946" s="179" t="str">
        <f t="shared" ca="1" si="246"/>
        <v/>
      </c>
      <c r="AG3946" s="179">
        <f t="shared" ca="1" si="247"/>
        <v>0</v>
      </c>
      <c r="AH3946" s="179">
        <f t="shared" ca="1" si="248"/>
        <v>0</v>
      </c>
    </row>
    <row r="3947" spans="2:34" ht="15.75" x14ac:dyDescent="0.25">
      <c r="B3947">
        <f t="shared" ca="1" si="245"/>
        <v>3935</v>
      </c>
      <c r="C3947" t="str">
        <f ca="1">IFERROR(VLOOKUP(B3947,'SKT LİSTESİ'!F:F,1,0),"")</f>
        <v/>
      </c>
      <c r="E3947" s="128" t="str">
        <f ca="1">IFERROR(IF($C3947="","",VLOOKUP(FİLTRE!$C3947,'SKT LİSTESİ'!$F:$S,5,0)),"")</f>
        <v/>
      </c>
      <c r="F3947" s="129" t="str">
        <f ca="1">IFERROR(IF($C3947="","",VLOOKUP(FİLTRE!$C3947,'SKT LİSTESİ'!$F:$S,7,0)),"")</f>
        <v/>
      </c>
      <c r="G3947" s="130" t="str">
        <f ca="1">IFERROR(IF($C3947="","",VLOOKUP(FİLTRE!$C3947,'SKT LİSTESİ'!$F:$S,8,0)),"")</f>
        <v/>
      </c>
      <c r="H3947" s="131" t="str">
        <f ca="1">IF(E3947="","",IF($C3947="","",VLOOKUP(FİLTRE!$C3947,'SKT LİSTESİ'!$F:$S,9,0)))</f>
        <v/>
      </c>
      <c r="I3947" s="132" t="str">
        <f ca="1">IFERROR(IF($C3947="","",VLOOKUP(FİLTRE!$C3947,'SKT LİSTESİ'!$F:$S,10,0)),"")</f>
        <v/>
      </c>
      <c r="J3947" s="133" t="str">
        <f ca="1">IFERROR(IF($C3947="","",VLOOKUP(FİLTRE!$C3947,'SKT LİSTESİ'!$F:$S,11,0)),"")</f>
        <v/>
      </c>
      <c r="K3947" s="134" t="str">
        <f ca="1">IFERROR(IF($C3947="","",VLOOKUP(FİLTRE!$C3947,'SKT LİSTESİ'!$F:$S,12,0)),"")</f>
        <v/>
      </c>
      <c r="L3947" s="134" t="str">
        <f ca="1">IFERROR(IF($C3947="","",VLOOKUP(FİLTRE!$C3947,'SKT LİSTESİ'!$F:$S,13,0)),"")</f>
        <v/>
      </c>
      <c r="M3947" s="135" t="str">
        <f ca="1">IFERROR(IF($C3947="","",VLOOKUP(FİLTRE!$C3947,'SKT LİSTESİ'!$F:$AJ,14,0)),"")</f>
        <v/>
      </c>
      <c r="N3947" s="31" t="str">
        <f ca="1">IFERROR(IF($C3947="","",VLOOKUP(FİLTRE!$C3947,'SKT LİSTESİ'!$F:$AJ,22,0)),"")</f>
        <v/>
      </c>
      <c r="O3947" s="136" t="str">
        <f ca="1">IFERROR(IF($C3947="","",VLOOKUP(FİLTRE!$C3947,'SKT LİSTESİ'!$F:$AJ,23,0)),"")</f>
        <v/>
      </c>
      <c r="P3947" s="31"/>
      <c r="Q3947" s="31"/>
      <c r="R3947" s="137" t="str">
        <f ca="1">(IFERROR(IF($C3947="","",VLOOKUP(FİLTRE!$C3947,'SKT LİSTESİ'!$F:$AJ,15,0)),""))</f>
        <v/>
      </c>
      <c r="S3947" s="138" t="str">
        <f ca="1">IFERROR(IF($C3947="","",VLOOKUP(FİLTRE!$C3947,'SKT LİSTESİ'!$F:$AJ,16,0)),"")</f>
        <v/>
      </c>
      <c r="AF3947" s="179" t="str">
        <f t="shared" ca="1" si="246"/>
        <v/>
      </c>
      <c r="AG3947" s="179">
        <f t="shared" ca="1" si="247"/>
        <v>0</v>
      </c>
      <c r="AH3947" s="179">
        <f t="shared" ca="1" si="248"/>
        <v>0</v>
      </c>
    </row>
    <row r="3948" spans="2:34" ht="15.75" x14ac:dyDescent="0.25">
      <c r="B3948">
        <f t="shared" ca="1" si="245"/>
        <v>3936</v>
      </c>
      <c r="C3948" t="str">
        <f ca="1">IFERROR(VLOOKUP(B3948,'SKT LİSTESİ'!F:F,1,0),"")</f>
        <v/>
      </c>
      <c r="E3948" s="128" t="str">
        <f ca="1">IFERROR(IF($C3948="","",VLOOKUP(FİLTRE!$C3948,'SKT LİSTESİ'!$F:$S,5,0)),"")</f>
        <v/>
      </c>
      <c r="F3948" s="129" t="str">
        <f ca="1">IFERROR(IF($C3948="","",VLOOKUP(FİLTRE!$C3948,'SKT LİSTESİ'!$F:$S,7,0)),"")</f>
        <v/>
      </c>
      <c r="G3948" s="130" t="str">
        <f ca="1">IFERROR(IF($C3948="","",VLOOKUP(FİLTRE!$C3948,'SKT LİSTESİ'!$F:$S,8,0)),"")</f>
        <v/>
      </c>
      <c r="H3948" s="131" t="str">
        <f ca="1">IF(E3948="","",IF($C3948="","",VLOOKUP(FİLTRE!$C3948,'SKT LİSTESİ'!$F:$S,9,0)))</f>
        <v/>
      </c>
      <c r="I3948" s="132" t="str">
        <f ca="1">IFERROR(IF($C3948="","",VLOOKUP(FİLTRE!$C3948,'SKT LİSTESİ'!$F:$S,10,0)),"")</f>
        <v/>
      </c>
      <c r="J3948" s="133" t="str">
        <f ca="1">IFERROR(IF($C3948="","",VLOOKUP(FİLTRE!$C3948,'SKT LİSTESİ'!$F:$S,11,0)),"")</f>
        <v/>
      </c>
      <c r="K3948" s="134" t="str">
        <f ca="1">IFERROR(IF($C3948="","",VLOOKUP(FİLTRE!$C3948,'SKT LİSTESİ'!$F:$S,12,0)),"")</f>
        <v/>
      </c>
      <c r="L3948" s="134" t="str">
        <f ca="1">IFERROR(IF($C3948="","",VLOOKUP(FİLTRE!$C3948,'SKT LİSTESİ'!$F:$S,13,0)),"")</f>
        <v/>
      </c>
      <c r="M3948" s="135" t="str">
        <f ca="1">IFERROR(IF($C3948="","",VLOOKUP(FİLTRE!$C3948,'SKT LİSTESİ'!$F:$AJ,14,0)),"")</f>
        <v/>
      </c>
      <c r="N3948" s="31" t="str">
        <f ca="1">IFERROR(IF($C3948="","",VLOOKUP(FİLTRE!$C3948,'SKT LİSTESİ'!$F:$AJ,22,0)),"")</f>
        <v/>
      </c>
      <c r="O3948" s="136" t="str">
        <f ca="1">IFERROR(IF($C3948="","",VLOOKUP(FİLTRE!$C3948,'SKT LİSTESİ'!$F:$AJ,23,0)),"")</f>
        <v/>
      </c>
      <c r="P3948" s="31"/>
      <c r="Q3948" s="31"/>
      <c r="R3948" s="137" t="str">
        <f ca="1">(IFERROR(IF($C3948="","",VLOOKUP(FİLTRE!$C3948,'SKT LİSTESİ'!$F:$AJ,15,0)),""))</f>
        <v/>
      </c>
      <c r="S3948" s="138" t="str">
        <f ca="1">IFERROR(IF($C3948="","",VLOOKUP(FİLTRE!$C3948,'SKT LİSTESİ'!$F:$AJ,16,0)),"")</f>
        <v/>
      </c>
      <c r="AF3948" s="179" t="str">
        <f t="shared" ca="1" si="246"/>
        <v/>
      </c>
      <c r="AG3948" s="179">
        <f t="shared" ca="1" si="247"/>
        <v>0</v>
      </c>
      <c r="AH3948" s="179">
        <f t="shared" ca="1" si="248"/>
        <v>0</v>
      </c>
    </row>
    <row r="3949" spans="2:34" ht="15.75" x14ac:dyDescent="0.25">
      <c r="B3949">
        <f t="shared" ca="1" si="245"/>
        <v>3937</v>
      </c>
      <c r="C3949" t="str">
        <f ca="1">IFERROR(VLOOKUP(B3949,'SKT LİSTESİ'!F:F,1,0),"")</f>
        <v/>
      </c>
      <c r="E3949" s="128" t="str">
        <f ca="1">IFERROR(IF($C3949="","",VLOOKUP(FİLTRE!$C3949,'SKT LİSTESİ'!$F:$S,5,0)),"")</f>
        <v/>
      </c>
      <c r="F3949" s="129" t="str">
        <f ca="1">IFERROR(IF($C3949="","",VLOOKUP(FİLTRE!$C3949,'SKT LİSTESİ'!$F:$S,7,0)),"")</f>
        <v/>
      </c>
      <c r="G3949" s="130" t="str">
        <f ca="1">IFERROR(IF($C3949="","",VLOOKUP(FİLTRE!$C3949,'SKT LİSTESİ'!$F:$S,8,0)),"")</f>
        <v/>
      </c>
      <c r="H3949" s="131" t="str">
        <f ca="1">IF(E3949="","",IF($C3949="","",VLOOKUP(FİLTRE!$C3949,'SKT LİSTESİ'!$F:$S,9,0)))</f>
        <v/>
      </c>
      <c r="I3949" s="132" t="str">
        <f ca="1">IFERROR(IF($C3949="","",VLOOKUP(FİLTRE!$C3949,'SKT LİSTESİ'!$F:$S,10,0)),"")</f>
        <v/>
      </c>
      <c r="J3949" s="133" t="str">
        <f ca="1">IFERROR(IF($C3949="","",VLOOKUP(FİLTRE!$C3949,'SKT LİSTESİ'!$F:$S,11,0)),"")</f>
        <v/>
      </c>
      <c r="K3949" s="134" t="str">
        <f ca="1">IFERROR(IF($C3949="","",VLOOKUP(FİLTRE!$C3949,'SKT LİSTESİ'!$F:$S,12,0)),"")</f>
        <v/>
      </c>
      <c r="L3949" s="134" t="str">
        <f ca="1">IFERROR(IF($C3949="","",VLOOKUP(FİLTRE!$C3949,'SKT LİSTESİ'!$F:$S,13,0)),"")</f>
        <v/>
      </c>
      <c r="M3949" s="135" t="str">
        <f ca="1">IFERROR(IF($C3949="","",VLOOKUP(FİLTRE!$C3949,'SKT LİSTESİ'!$F:$AJ,14,0)),"")</f>
        <v/>
      </c>
      <c r="N3949" s="31" t="str">
        <f ca="1">IFERROR(IF($C3949="","",VLOOKUP(FİLTRE!$C3949,'SKT LİSTESİ'!$F:$AJ,22,0)),"")</f>
        <v/>
      </c>
      <c r="O3949" s="136" t="str">
        <f ca="1">IFERROR(IF($C3949="","",VLOOKUP(FİLTRE!$C3949,'SKT LİSTESİ'!$F:$AJ,23,0)),"")</f>
        <v/>
      </c>
      <c r="P3949" s="31"/>
      <c r="Q3949" s="31"/>
      <c r="R3949" s="137" t="str">
        <f ca="1">(IFERROR(IF($C3949="","",VLOOKUP(FİLTRE!$C3949,'SKT LİSTESİ'!$F:$AJ,15,0)),""))</f>
        <v/>
      </c>
      <c r="S3949" s="138" t="str">
        <f ca="1">IFERROR(IF($C3949="","",VLOOKUP(FİLTRE!$C3949,'SKT LİSTESİ'!$F:$AJ,16,0)),"")</f>
        <v/>
      </c>
      <c r="AF3949" s="179" t="str">
        <f t="shared" ca="1" si="246"/>
        <v/>
      </c>
      <c r="AG3949" s="179">
        <f t="shared" ca="1" si="247"/>
        <v>0</v>
      </c>
      <c r="AH3949" s="179">
        <f t="shared" ca="1" si="248"/>
        <v>0</v>
      </c>
    </row>
    <row r="3950" spans="2:34" ht="15.75" x14ac:dyDescent="0.25">
      <c r="B3950">
        <f t="shared" ca="1" si="245"/>
        <v>3938</v>
      </c>
      <c r="C3950" t="str">
        <f ca="1">IFERROR(VLOOKUP(B3950,'SKT LİSTESİ'!F:F,1,0),"")</f>
        <v/>
      </c>
      <c r="E3950" s="128" t="str">
        <f ca="1">IFERROR(IF($C3950="","",VLOOKUP(FİLTRE!$C3950,'SKT LİSTESİ'!$F:$S,5,0)),"")</f>
        <v/>
      </c>
      <c r="F3950" s="129" t="str">
        <f ca="1">IFERROR(IF($C3950="","",VLOOKUP(FİLTRE!$C3950,'SKT LİSTESİ'!$F:$S,7,0)),"")</f>
        <v/>
      </c>
      <c r="G3950" s="130" t="str">
        <f ca="1">IFERROR(IF($C3950="","",VLOOKUP(FİLTRE!$C3950,'SKT LİSTESİ'!$F:$S,8,0)),"")</f>
        <v/>
      </c>
      <c r="H3950" s="131" t="str">
        <f ca="1">IF(E3950="","",IF($C3950="","",VLOOKUP(FİLTRE!$C3950,'SKT LİSTESİ'!$F:$S,9,0)))</f>
        <v/>
      </c>
      <c r="I3950" s="132" t="str">
        <f ca="1">IFERROR(IF($C3950="","",VLOOKUP(FİLTRE!$C3950,'SKT LİSTESİ'!$F:$S,10,0)),"")</f>
        <v/>
      </c>
      <c r="J3950" s="133" t="str">
        <f ca="1">IFERROR(IF($C3950="","",VLOOKUP(FİLTRE!$C3950,'SKT LİSTESİ'!$F:$S,11,0)),"")</f>
        <v/>
      </c>
      <c r="K3950" s="134" t="str">
        <f ca="1">IFERROR(IF($C3950="","",VLOOKUP(FİLTRE!$C3950,'SKT LİSTESİ'!$F:$S,12,0)),"")</f>
        <v/>
      </c>
      <c r="L3950" s="134" t="str">
        <f ca="1">IFERROR(IF($C3950="","",VLOOKUP(FİLTRE!$C3950,'SKT LİSTESİ'!$F:$S,13,0)),"")</f>
        <v/>
      </c>
      <c r="M3950" s="135" t="str">
        <f ca="1">IFERROR(IF($C3950="","",VLOOKUP(FİLTRE!$C3950,'SKT LİSTESİ'!$F:$AJ,14,0)),"")</f>
        <v/>
      </c>
      <c r="N3950" s="31" t="str">
        <f ca="1">IFERROR(IF($C3950="","",VLOOKUP(FİLTRE!$C3950,'SKT LİSTESİ'!$F:$AJ,22,0)),"")</f>
        <v/>
      </c>
      <c r="O3950" s="136" t="str">
        <f ca="1">IFERROR(IF($C3950="","",VLOOKUP(FİLTRE!$C3950,'SKT LİSTESİ'!$F:$AJ,23,0)),"")</f>
        <v/>
      </c>
      <c r="P3950" s="31"/>
      <c r="Q3950" s="31"/>
      <c r="R3950" s="137" t="str">
        <f ca="1">(IFERROR(IF($C3950="","",VLOOKUP(FİLTRE!$C3950,'SKT LİSTESİ'!$F:$AJ,15,0)),""))</f>
        <v/>
      </c>
      <c r="S3950" s="138" t="str">
        <f ca="1">IFERROR(IF($C3950="","",VLOOKUP(FİLTRE!$C3950,'SKT LİSTESİ'!$F:$AJ,16,0)),"")</f>
        <v/>
      </c>
      <c r="AF3950" s="179" t="str">
        <f t="shared" ca="1" si="246"/>
        <v/>
      </c>
      <c r="AG3950" s="179">
        <f t="shared" ca="1" si="247"/>
        <v>0</v>
      </c>
      <c r="AH3950" s="179">
        <f t="shared" ca="1" si="248"/>
        <v>0</v>
      </c>
    </row>
    <row r="3951" spans="2:34" ht="15.75" x14ac:dyDescent="0.25">
      <c r="B3951">
        <f t="shared" ca="1" si="245"/>
        <v>3939</v>
      </c>
      <c r="C3951" t="str">
        <f ca="1">IFERROR(VLOOKUP(B3951,'SKT LİSTESİ'!F:F,1,0),"")</f>
        <v/>
      </c>
      <c r="E3951" s="128" t="str">
        <f ca="1">IFERROR(IF($C3951="","",VLOOKUP(FİLTRE!$C3951,'SKT LİSTESİ'!$F:$S,5,0)),"")</f>
        <v/>
      </c>
      <c r="F3951" s="129" t="str">
        <f ca="1">IFERROR(IF($C3951="","",VLOOKUP(FİLTRE!$C3951,'SKT LİSTESİ'!$F:$S,7,0)),"")</f>
        <v/>
      </c>
      <c r="G3951" s="130" t="str">
        <f ca="1">IFERROR(IF($C3951="","",VLOOKUP(FİLTRE!$C3951,'SKT LİSTESİ'!$F:$S,8,0)),"")</f>
        <v/>
      </c>
      <c r="H3951" s="131" t="str">
        <f ca="1">IF(E3951="","",IF($C3951="","",VLOOKUP(FİLTRE!$C3951,'SKT LİSTESİ'!$F:$S,9,0)))</f>
        <v/>
      </c>
      <c r="I3951" s="132" t="str">
        <f ca="1">IFERROR(IF($C3951="","",VLOOKUP(FİLTRE!$C3951,'SKT LİSTESİ'!$F:$S,10,0)),"")</f>
        <v/>
      </c>
      <c r="J3951" s="133" t="str">
        <f ca="1">IFERROR(IF($C3951="","",VLOOKUP(FİLTRE!$C3951,'SKT LİSTESİ'!$F:$S,11,0)),"")</f>
        <v/>
      </c>
      <c r="K3951" s="134" t="str">
        <f ca="1">IFERROR(IF($C3951="","",VLOOKUP(FİLTRE!$C3951,'SKT LİSTESİ'!$F:$S,12,0)),"")</f>
        <v/>
      </c>
      <c r="L3951" s="134" t="str">
        <f ca="1">IFERROR(IF($C3951="","",VLOOKUP(FİLTRE!$C3951,'SKT LİSTESİ'!$F:$S,13,0)),"")</f>
        <v/>
      </c>
      <c r="M3951" s="135" t="str">
        <f ca="1">IFERROR(IF($C3951="","",VLOOKUP(FİLTRE!$C3951,'SKT LİSTESİ'!$F:$AJ,14,0)),"")</f>
        <v/>
      </c>
      <c r="N3951" s="31" t="str">
        <f ca="1">IFERROR(IF($C3951="","",VLOOKUP(FİLTRE!$C3951,'SKT LİSTESİ'!$F:$AJ,22,0)),"")</f>
        <v/>
      </c>
      <c r="O3951" s="136" t="str">
        <f ca="1">IFERROR(IF($C3951="","",VLOOKUP(FİLTRE!$C3951,'SKT LİSTESİ'!$F:$AJ,23,0)),"")</f>
        <v/>
      </c>
      <c r="P3951" s="31"/>
      <c r="Q3951" s="31"/>
      <c r="R3951" s="137" t="str">
        <f ca="1">(IFERROR(IF($C3951="","",VLOOKUP(FİLTRE!$C3951,'SKT LİSTESİ'!$F:$AJ,15,0)),""))</f>
        <v/>
      </c>
      <c r="S3951" s="138" t="str">
        <f ca="1">IFERROR(IF($C3951="","",VLOOKUP(FİLTRE!$C3951,'SKT LİSTESİ'!$F:$AJ,16,0)),"")</f>
        <v/>
      </c>
      <c r="AF3951" s="179" t="str">
        <f t="shared" ca="1" si="246"/>
        <v/>
      </c>
      <c r="AG3951" s="179">
        <f t="shared" ca="1" si="247"/>
        <v>0</v>
      </c>
      <c r="AH3951" s="179">
        <f t="shared" ca="1" si="248"/>
        <v>0</v>
      </c>
    </row>
    <row r="3952" spans="2:34" ht="15.75" x14ac:dyDescent="0.25">
      <c r="B3952">
        <f t="shared" ca="1" si="245"/>
        <v>3940</v>
      </c>
      <c r="C3952" t="str">
        <f ca="1">IFERROR(VLOOKUP(B3952,'SKT LİSTESİ'!F:F,1,0),"")</f>
        <v/>
      </c>
      <c r="E3952" s="128" t="str">
        <f ca="1">IFERROR(IF($C3952="","",VLOOKUP(FİLTRE!$C3952,'SKT LİSTESİ'!$F:$S,5,0)),"")</f>
        <v/>
      </c>
      <c r="F3952" s="129" t="str">
        <f ca="1">IFERROR(IF($C3952="","",VLOOKUP(FİLTRE!$C3952,'SKT LİSTESİ'!$F:$S,7,0)),"")</f>
        <v/>
      </c>
      <c r="G3952" s="130" t="str">
        <f ca="1">IFERROR(IF($C3952="","",VLOOKUP(FİLTRE!$C3952,'SKT LİSTESİ'!$F:$S,8,0)),"")</f>
        <v/>
      </c>
      <c r="H3952" s="131" t="str">
        <f ca="1">IF(E3952="","",IF($C3952="","",VLOOKUP(FİLTRE!$C3952,'SKT LİSTESİ'!$F:$S,9,0)))</f>
        <v/>
      </c>
      <c r="I3952" s="132" t="str">
        <f ca="1">IFERROR(IF($C3952="","",VLOOKUP(FİLTRE!$C3952,'SKT LİSTESİ'!$F:$S,10,0)),"")</f>
        <v/>
      </c>
      <c r="J3952" s="133" t="str">
        <f ca="1">IFERROR(IF($C3952="","",VLOOKUP(FİLTRE!$C3952,'SKT LİSTESİ'!$F:$S,11,0)),"")</f>
        <v/>
      </c>
      <c r="K3952" s="134" t="str">
        <f ca="1">IFERROR(IF($C3952="","",VLOOKUP(FİLTRE!$C3952,'SKT LİSTESİ'!$F:$S,12,0)),"")</f>
        <v/>
      </c>
      <c r="L3952" s="134" t="str">
        <f ca="1">IFERROR(IF($C3952="","",VLOOKUP(FİLTRE!$C3952,'SKT LİSTESİ'!$F:$S,13,0)),"")</f>
        <v/>
      </c>
      <c r="M3952" s="135" t="str">
        <f ca="1">IFERROR(IF($C3952="","",VLOOKUP(FİLTRE!$C3952,'SKT LİSTESİ'!$F:$AJ,14,0)),"")</f>
        <v/>
      </c>
      <c r="N3952" s="31" t="str">
        <f ca="1">IFERROR(IF($C3952="","",VLOOKUP(FİLTRE!$C3952,'SKT LİSTESİ'!$F:$AJ,22,0)),"")</f>
        <v/>
      </c>
      <c r="O3952" s="136" t="str">
        <f ca="1">IFERROR(IF($C3952="","",VLOOKUP(FİLTRE!$C3952,'SKT LİSTESİ'!$F:$AJ,23,0)),"")</f>
        <v/>
      </c>
      <c r="P3952" s="31"/>
      <c r="Q3952" s="31"/>
      <c r="R3952" s="137" t="str">
        <f ca="1">(IFERROR(IF($C3952="","",VLOOKUP(FİLTRE!$C3952,'SKT LİSTESİ'!$F:$AJ,15,0)),""))</f>
        <v/>
      </c>
      <c r="S3952" s="138" t="str">
        <f ca="1">IFERROR(IF($C3952="","",VLOOKUP(FİLTRE!$C3952,'SKT LİSTESİ'!$F:$AJ,16,0)),"")</f>
        <v/>
      </c>
      <c r="AF3952" s="179" t="str">
        <f t="shared" ca="1" si="246"/>
        <v/>
      </c>
      <c r="AG3952" s="179">
        <f t="shared" ca="1" si="247"/>
        <v>0</v>
      </c>
      <c r="AH3952" s="179">
        <f t="shared" ca="1" si="248"/>
        <v>0</v>
      </c>
    </row>
    <row r="3953" spans="2:34" ht="15.75" x14ac:dyDescent="0.25">
      <c r="B3953">
        <f t="shared" ca="1" si="245"/>
        <v>3941</v>
      </c>
      <c r="C3953" t="str">
        <f ca="1">IFERROR(VLOOKUP(B3953,'SKT LİSTESİ'!F:F,1,0),"")</f>
        <v/>
      </c>
      <c r="E3953" s="128" t="str">
        <f ca="1">IFERROR(IF($C3953="","",VLOOKUP(FİLTRE!$C3953,'SKT LİSTESİ'!$F:$S,5,0)),"")</f>
        <v/>
      </c>
      <c r="F3953" s="129" t="str">
        <f ca="1">IFERROR(IF($C3953="","",VLOOKUP(FİLTRE!$C3953,'SKT LİSTESİ'!$F:$S,7,0)),"")</f>
        <v/>
      </c>
      <c r="G3953" s="130" t="str">
        <f ca="1">IFERROR(IF($C3953="","",VLOOKUP(FİLTRE!$C3953,'SKT LİSTESİ'!$F:$S,8,0)),"")</f>
        <v/>
      </c>
      <c r="H3953" s="131" t="str">
        <f ca="1">IF(E3953="","",IF($C3953="","",VLOOKUP(FİLTRE!$C3953,'SKT LİSTESİ'!$F:$S,9,0)))</f>
        <v/>
      </c>
      <c r="I3953" s="132" t="str">
        <f ca="1">IFERROR(IF($C3953="","",VLOOKUP(FİLTRE!$C3953,'SKT LİSTESİ'!$F:$S,10,0)),"")</f>
        <v/>
      </c>
      <c r="J3953" s="133" t="str">
        <f ca="1">IFERROR(IF($C3953="","",VLOOKUP(FİLTRE!$C3953,'SKT LİSTESİ'!$F:$S,11,0)),"")</f>
        <v/>
      </c>
      <c r="K3953" s="134" t="str">
        <f ca="1">IFERROR(IF($C3953="","",VLOOKUP(FİLTRE!$C3953,'SKT LİSTESİ'!$F:$S,12,0)),"")</f>
        <v/>
      </c>
      <c r="L3953" s="134" t="str">
        <f ca="1">IFERROR(IF($C3953="","",VLOOKUP(FİLTRE!$C3953,'SKT LİSTESİ'!$F:$S,13,0)),"")</f>
        <v/>
      </c>
      <c r="M3953" s="135" t="str">
        <f ca="1">IFERROR(IF($C3953="","",VLOOKUP(FİLTRE!$C3953,'SKT LİSTESİ'!$F:$AJ,14,0)),"")</f>
        <v/>
      </c>
      <c r="N3953" s="31" t="str">
        <f ca="1">IFERROR(IF($C3953="","",VLOOKUP(FİLTRE!$C3953,'SKT LİSTESİ'!$F:$AJ,22,0)),"")</f>
        <v/>
      </c>
      <c r="O3953" s="136" t="str">
        <f ca="1">IFERROR(IF($C3953="","",VLOOKUP(FİLTRE!$C3953,'SKT LİSTESİ'!$F:$AJ,23,0)),"")</f>
        <v/>
      </c>
      <c r="P3953" s="31"/>
      <c r="Q3953" s="31"/>
      <c r="R3953" s="137" t="str">
        <f ca="1">(IFERROR(IF($C3953="","",VLOOKUP(FİLTRE!$C3953,'SKT LİSTESİ'!$F:$AJ,15,0)),""))</f>
        <v/>
      </c>
      <c r="S3953" s="138" t="str">
        <f ca="1">IFERROR(IF($C3953="","",VLOOKUP(FİLTRE!$C3953,'SKT LİSTESİ'!$F:$AJ,16,0)),"")</f>
        <v/>
      </c>
      <c r="AF3953" s="179" t="str">
        <f t="shared" ca="1" si="246"/>
        <v/>
      </c>
      <c r="AG3953" s="179">
        <f t="shared" ca="1" si="247"/>
        <v>0</v>
      </c>
      <c r="AH3953" s="179">
        <f t="shared" ca="1" si="248"/>
        <v>0</v>
      </c>
    </row>
    <row r="3954" spans="2:34" ht="15.75" x14ac:dyDescent="0.25">
      <c r="B3954">
        <f t="shared" ca="1" si="245"/>
        <v>3942</v>
      </c>
      <c r="C3954" t="str">
        <f ca="1">IFERROR(VLOOKUP(B3954,'SKT LİSTESİ'!F:F,1,0),"")</f>
        <v/>
      </c>
      <c r="E3954" s="128" t="str">
        <f ca="1">IFERROR(IF($C3954="","",VLOOKUP(FİLTRE!$C3954,'SKT LİSTESİ'!$F:$S,5,0)),"")</f>
        <v/>
      </c>
      <c r="F3954" s="129" t="str">
        <f ca="1">IFERROR(IF($C3954="","",VLOOKUP(FİLTRE!$C3954,'SKT LİSTESİ'!$F:$S,7,0)),"")</f>
        <v/>
      </c>
      <c r="G3954" s="130" t="str">
        <f ca="1">IFERROR(IF($C3954="","",VLOOKUP(FİLTRE!$C3954,'SKT LİSTESİ'!$F:$S,8,0)),"")</f>
        <v/>
      </c>
      <c r="H3954" s="131" t="str">
        <f ca="1">IF(E3954="","",IF($C3954="","",VLOOKUP(FİLTRE!$C3954,'SKT LİSTESİ'!$F:$S,9,0)))</f>
        <v/>
      </c>
      <c r="I3954" s="132" t="str">
        <f ca="1">IFERROR(IF($C3954="","",VLOOKUP(FİLTRE!$C3954,'SKT LİSTESİ'!$F:$S,10,0)),"")</f>
        <v/>
      </c>
      <c r="J3954" s="133" t="str">
        <f ca="1">IFERROR(IF($C3954="","",VLOOKUP(FİLTRE!$C3954,'SKT LİSTESİ'!$F:$S,11,0)),"")</f>
        <v/>
      </c>
      <c r="K3954" s="134" t="str">
        <f ca="1">IFERROR(IF($C3954="","",VLOOKUP(FİLTRE!$C3954,'SKT LİSTESİ'!$F:$S,12,0)),"")</f>
        <v/>
      </c>
      <c r="L3954" s="134" t="str">
        <f ca="1">IFERROR(IF($C3954="","",VLOOKUP(FİLTRE!$C3954,'SKT LİSTESİ'!$F:$S,13,0)),"")</f>
        <v/>
      </c>
      <c r="M3954" s="135" t="str">
        <f ca="1">IFERROR(IF($C3954="","",VLOOKUP(FİLTRE!$C3954,'SKT LİSTESİ'!$F:$AJ,14,0)),"")</f>
        <v/>
      </c>
      <c r="N3954" s="31" t="str">
        <f ca="1">IFERROR(IF($C3954="","",VLOOKUP(FİLTRE!$C3954,'SKT LİSTESİ'!$F:$AJ,22,0)),"")</f>
        <v/>
      </c>
      <c r="O3954" s="136" t="str">
        <f ca="1">IFERROR(IF($C3954="","",VLOOKUP(FİLTRE!$C3954,'SKT LİSTESİ'!$F:$AJ,23,0)),"")</f>
        <v/>
      </c>
      <c r="P3954" s="31"/>
      <c r="Q3954" s="31"/>
      <c r="R3954" s="137" t="str">
        <f ca="1">(IFERROR(IF($C3954="","",VLOOKUP(FİLTRE!$C3954,'SKT LİSTESİ'!$F:$AJ,15,0)),""))</f>
        <v/>
      </c>
      <c r="S3954" s="138" t="str">
        <f ca="1">IFERROR(IF($C3954="","",VLOOKUP(FİLTRE!$C3954,'SKT LİSTESİ'!$F:$AJ,16,0)),"")</f>
        <v/>
      </c>
      <c r="AF3954" s="179" t="str">
        <f t="shared" ca="1" si="246"/>
        <v/>
      </c>
      <c r="AG3954" s="179">
        <f t="shared" ca="1" si="247"/>
        <v>0</v>
      </c>
      <c r="AH3954" s="179">
        <f t="shared" ca="1" si="248"/>
        <v>0</v>
      </c>
    </row>
    <row r="3955" spans="2:34" ht="15.75" x14ac:dyDescent="0.25">
      <c r="B3955">
        <f t="shared" ca="1" si="245"/>
        <v>3943</v>
      </c>
      <c r="C3955" t="str">
        <f ca="1">IFERROR(VLOOKUP(B3955,'SKT LİSTESİ'!F:F,1,0),"")</f>
        <v/>
      </c>
      <c r="E3955" s="128" t="str">
        <f ca="1">IFERROR(IF($C3955="","",VLOOKUP(FİLTRE!$C3955,'SKT LİSTESİ'!$F:$S,5,0)),"")</f>
        <v/>
      </c>
      <c r="F3955" s="129" t="str">
        <f ca="1">IFERROR(IF($C3955="","",VLOOKUP(FİLTRE!$C3955,'SKT LİSTESİ'!$F:$S,7,0)),"")</f>
        <v/>
      </c>
      <c r="G3955" s="130" t="str">
        <f ca="1">IFERROR(IF($C3955="","",VLOOKUP(FİLTRE!$C3955,'SKT LİSTESİ'!$F:$S,8,0)),"")</f>
        <v/>
      </c>
      <c r="H3955" s="131" t="str">
        <f ca="1">IF(E3955="","",IF($C3955="","",VLOOKUP(FİLTRE!$C3955,'SKT LİSTESİ'!$F:$S,9,0)))</f>
        <v/>
      </c>
      <c r="I3955" s="132" t="str">
        <f ca="1">IFERROR(IF($C3955="","",VLOOKUP(FİLTRE!$C3955,'SKT LİSTESİ'!$F:$S,10,0)),"")</f>
        <v/>
      </c>
      <c r="J3955" s="133" t="str">
        <f ca="1">IFERROR(IF($C3955="","",VLOOKUP(FİLTRE!$C3955,'SKT LİSTESİ'!$F:$S,11,0)),"")</f>
        <v/>
      </c>
      <c r="K3955" s="134" t="str">
        <f ca="1">IFERROR(IF($C3955="","",VLOOKUP(FİLTRE!$C3955,'SKT LİSTESİ'!$F:$S,12,0)),"")</f>
        <v/>
      </c>
      <c r="L3955" s="134" t="str">
        <f ca="1">IFERROR(IF($C3955="","",VLOOKUP(FİLTRE!$C3955,'SKT LİSTESİ'!$F:$S,13,0)),"")</f>
        <v/>
      </c>
      <c r="M3955" s="135" t="str">
        <f ca="1">IFERROR(IF($C3955="","",VLOOKUP(FİLTRE!$C3955,'SKT LİSTESİ'!$F:$AJ,14,0)),"")</f>
        <v/>
      </c>
      <c r="N3955" s="31" t="str">
        <f ca="1">IFERROR(IF($C3955="","",VLOOKUP(FİLTRE!$C3955,'SKT LİSTESİ'!$F:$AJ,22,0)),"")</f>
        <v/>
      </c>
      <c r="O3955" s="136" t="str">
        <f ca="1">IFERROR(IF($C3955="","",VLOOKUP(FİLTRE!$C3955,'SKT LİSTESİ'!$F:$AJ,23,0)),"")</f>
        <v/>
      </c>
      <c r="P3955" s="31"/>
      <c r="Q3955" s="31"/>
      <c r="R3955" s="137" t="str">
        <f ca="1">(IFERROR(IF($C3955="","",VLOOKUP(FİLTRE!$C3955,'SKT LİSTESİ'!$F:$AJ,15,0)),""))</f>
        <v/>
      </c>
      <c r="S3955" s="138" t="str">
        <f ca="1">IFERROR(IF($C3955="","",VLOOKUP(FİLTRE!$C3955,'SKT LİSTESİ'!$F:$AJ,16,0)),"")</f>
        <v/>
      </c>
      <c r="AF3955" s="179" t="str">
        <f t="shared" ca="1" si="246"/>
        <v/>
      </c>
      <c r="AG3955" s="179">
        <f t="shared" ca="1" si="247"/>
        <v>0</v>
      </c>
      <c r="AH3955" s="179">
        <f t="shared" ca="1" si="248"/>
        <v>0</v>
      </c>
    </row>
    <row r="3956" spans="2:34" ht="15.75" x14ac:dyDescent="0.25">
      <c r="B3956">
        <f t="shared" ca="1" si="245"/>
        <v>3944</v>
      </c>
      <c r="C3956" t="str">
        <f ca="1">IFERROR(VLOOKUP(B3956,'SKT LİSTESİ'!F:F,1,0),"")</f>
        <v/>
      </c>
      <c r="E3956" s="128" t="str">
        <f ca="1">IFERROR(IF($C3956="","",VLOOKUP(FİLTRE!$C3956,'SKT LİSTESİ'!$F:$S,5,0)),"")</f>
        <v/>
      </c>
      <c r="F3956" s="129" t="str">
        <f ca="1">IFERROR(IF($C3956="","",VLOOKUP(FİLTRE!$C3956,'SKT LİSTESİ'!$F:$S,7,0)),"")</f>
        <v/>
      </c>
      <c r="G3956" s="130" t="str">
        <f ca="1">IFERROR(IF($C3956="","",VLOOKUP(FİLTRE!$C3956,'SKT LİSTESİ'!$F:$S,8,0)),"")</f>
        <v/>
      </c>
      <c r="H3956" s="131" t="str">
        <f ca="1">IF(E3956="","",IF($C3956="","",VLOOKUP(FİLTRE!$C3956,'SKT LİSTESİ'!$F:$S,9,0)))</f>
        <v/>
      </c>
      <c r="I3956" s="132" t="str">
        <f ca="1">IFERROR(IF($C3956="","",VLOOKUP(FİLTRE!$C3956,'SKT LİSTESİ'!$F:$S,10,0)),"")</f>
        <v/>
      </c>
      <c r="J3956" s="133" t="str">
        <f ca="1">IFERROR(IF($C3956="","",VLOOKUP(FİLTRE!$C3956,'SKT LİSTESİ'!$F:$S,11,0)),"")</f>
        <v/>
      </c>
      <c r="K3956" s="134" t="str">
        <f ca="1">IFERROR(IF($C3956="","",VLOOKUP(FİLTRE!$C3956,'SKT LİSTESİ'!$F:$S,12,0)),"")</f>
        <v/>
      </c>
      <c r="L3956" s="134" t="str">
        <f ca="1">IFERROR(IF($C3956="","",VLOOKUP(FİLTRE!$C3956,'SKT LİSTESİ'!$F:$S,13,0)),"")</f>
        <v/>
      </c>
      <c r="M3956" s="135" t="str">
        <f ca="1">IFERROR(IF($C3956="","",VLOOKUP(FİLTRE!$C3956,'SKT LİSTESİ'!$F:$AJ,14,0)),"")</f>
        <v/>
      </c>
      <c r="N3956" s="31" t="str">
        <f ca="1">IFERROR(IF($C3956="","",VLOOKUP(FİLTRE!$C3956,'SKT LİSTESİ'!$F:$AJ,22,0)),"")</f>
        <v/>
      </c>
      <c r="O3956" s="136" t="str">
        <f ca="1">IFERROR(IF($C3956="","",VLOOKUP(FİLTRE!$C3956,'SKT LİSTESİ'!$F:$AJ,23,0)),"")</f>
        <v/>
      </c>
      <c r="P3956" s="31"/>
      <c r="Q3956" s="31"/>
      <c r="R3956" s="137" t="str">
        <f ca="1">(IFERROR(IF($C3956="","",VLOOKUP(FİLTRE!$C3956,'SKT LİSTESİ'!$F:$AJ,15,0)),""))</f>
        <v/>
      </c>
      <c r="S3956" s="138" t="str">
        <f ca="1">IFERROR(IF($C3956="","",VLOOKUP(FİLTRE!$C3956,'SKT LİSTESİ'!$F:$AJ,16,0)),"")</f>
        <v/>
      </c>
      <c r="AF3956" s="179" t="str">
        <f t="shared" ca="1" si="246"/>
        <v/>
      </c>
      <c r="AG3956" s="179">
        <f t="shared" ca="1" si="247"/>
        <v>0</v>
      </c>
      <c r="AH3956" s="179">
        <f t="shared" ca="1" si="248"/>
        <v>0</v>
      </c>
    </row>
    <row r="3957" spans="2:34" ht="15.75" x14ac:dyDescent="0.25">
      <c r="B3957">
        <f t="shared" ca="1" si="245"/>
        <v>3945</v>
      </c>
      <c r="C3957" t="str">
        <f ca="1">IFERROR(VLOOKUP(B3957,'SKT LİSTESİ'!F:F,1,0),"")</f>
        <v/>
      </c>
      <c r="E3957" s="128" t="str">
        <f ca="1">IFERROR(IF($C3957="","",VLOOKUP(FİLTRE!$C3957,'SKT LİSTESİ'!$F:$S,5,0)),"")</f>
        <v/>
      </c>
      <c r="F3957" s="129" t="str">
        <f ca="1">IFERROR(IF($C3957="","",VLOOKUP(FİLTRE!$C3957,'SKT LİSTESİ'!$F:$S,7,0)),"")</f>
        <v/>
      </c>
      <c r="G3957" s="130" t="str">
        <f ca="1">IFERROR(IF($C3957="","",VLOOKUP(FİLTRE!$C3957,'SKT LİSTESİ'!$F:$S,8,0)),"")</f>
        <v/>
      </c>
      <c r="H3957" s="131" t="str">
        <f ca="1">IF(E3957="","",IF($C3957="","",VLOOKUP(FİLTRE!$C3957,'SKT LİSTESİ'!$F:$S,9,0)))</f>
        <v/>
      </c>
      <c r="I3957" s="132" t="str">
        <f ca="1">IFERROR(IF($C3957="","",VLOOKUP(FİLTRE!$C3957,'SKT LİSTESİ'!$F:$S,10,0)),"")</f>
        <v/>
      </c>
      <c r="J3957" s="133" t="str">
        <f ca="1">IFERROR(IF($C3957="","",VLOOKUP(FİLTRE!$C3957,'SKT LİSTESİ'!$F:$S,11,0)),"")</f>
        <v/>
      </c>
      <c r="K3957" s="134" t="str">
        <f ca="1">IFERROR(IF($C3957="","",VLOOKUP(FİLTRE!$C3957,'SKT LİSTESİ'!$F:$S,12,0)),"")</f>
        <v/>
      </c>
      <c r="L3957" s="134" t="str">
        <f ca="1">IFERROR(IF($C3957="","",VLOOKUP(FİLTRE!$C3957,'SKT LİSTESİ'!$F:$S,13,0)),"")</f>
        <v/>
      </c>
      <c r="M3957" s="135" t="str">
        <f ca="1">IFERROR(IF($C3957="","",VLOOKUP(FİLTRE!$C3957,'SKT LİSTESİ'!$F:$AJ,14,0)),"")</f>
        <v/>
      </c>
      <c r="N3957" s="31" t="str">
        <f ca="1">IFERROR(IF($C3957="","",VLOOKUP(FİLTRE!$C3957,'SKT LİSTESİ'!$F:$AJ,22,0)),"")</f>
        <v/>
      </c>
      <c r="O3957" s="136" t="str">
        <f ca="1">IFERROR(IF($C3957="","",VLOOKUP(FİLTRE!$C3957,'SKT LİSTESİ'!$F:$AJ,23,0)),"")</f>
        <v/>
      </c>
      <c r="P3957" s="31"/>
      <c r="Q3957" s="31"/>
      <c r="R3957" s="137" t="str">
        <f ca="1">(IFERROR(IF($C3957="","",VLOOKUP(FİLTRE!$C3957,'SKT LİSTESİ'!$F:$AJ,15,0)),""))</f>
        <v/>
      </c>
      <c r="S3957" s="138" t="str">
        <f ca="1">IFERROR(IF($C3957="","",VLOOKUP(FİLTRE!$C3957,'SKT LİSTESİ'!$F:$AJ,16,0)),"")</f>
        <v/>
      </c>
      <c r="AF3957" s="179" t="str">
        <f t="shared" ca="1" si="246"/>
        <v/>
      </c>
      <c r="AG3957" s="179">
        <f t="shared" ca="1" si="247"/>
        <v>0</v>
      </c>
      <c r="AH3957" s="179">
        <f t="shared" ca="1" si="248"/>
        <v>0</v>
      </c>
    </row>
    <row r="3958" spans="2:34" ht="15.75" x14ac:dyDescent="0.25">
      <c r="B3958">
        <f t="shared" ca="1" si="245"/>
        <v>3946</v>
      </c>
      <c r="C3958" t="str">
        <f ca="1">IFERROR(VLOOKUP(B3958,'SKT LİSTESİ'!F:F,1,0),"")</f>
        <v/>
      </c>
      <c r="E3958" s="128" t="str">
        <f ca="1">IFERROR(IF($C3958="","",VLOOKUP(FİLTRE!$C3958,'SKT LİSTESİ'!$F:$S,5,0)),"")</f>
        <v/>
      </c>
      <c r="F3958" s="129" t="str">
        <f ca="1">IFERROR(IF($C3958="","",VLOOKUP(FİLTRE!$C3958,'SKT LİSTESİ'!$F:$S,7,0)),"")</f>
        <v/>
      </c>
      <c r="G3958" s="130" t="str">
        <f ca="1">IFERROR(IF($C3958="","",VLOOKUP(FİLTRE!$C3958,'SKT LİSTESİ'!$F:$S,8,0)),"")</f>
        <v/>
      </c>
      <c r="H3958" s="131" t="str">
        <f ca="1">IF(E3958="","",IF($C3958="","",VLOOKUP(FİLTRE!$C3958,'SKT LİSTESİ'!$F:$S,9,0)))</f>
        <v/>
      </c>
      <c r="I3958" s="132" t="str">
        <f ca="1">IFERROR(IF($C3958="","",VLOOKUP(FİLTRE!$C3958,'SKT LİSTESİ'!$F:$S,10,0)),"")</f>
        <v/>
      </c>
      <c r="J3958" s="133" t="str">
        <f ca="1">IFERROR(IF($C3958="","",VLOOKUP(FİLTRE!$C3958,'SKT LİSTESİ'!$F:$S,11,0)),"")</f>
        <v/>
      </c>
      <c r="K3958" s="134" t="str">
        <f ca="1">IFERROR(IF($C3958="","",VLOOKUP(FİLTRE!$C3958,'SKT LİSTESİ'!$F:$S,12,0)),"")</f>
        <v/>
      </c>
      <c r="L3958" s="134" t="str">
        <f ca="1">IFERROR(IF($C3958="","",VLOOKUP(FİLTRE!$C3958,'SKT LİSTESİ'!$F:$S,13,0)),"")</f>
        <v/>
      </c>
      <c r="M3958" s="135" t="str">
        <f ca="1">IFERROR(IF($C3958="","",VLOOKUP(FİLTRE!$C3958,'SKT LİSTESİ'!$F:$AJ,14,0)),"")</f>
        <v/>
      </c>
      <c r="N3958" s="31" t="str">
        <f ca="1">IFERROR(IF($C3958="","",VLOOKUP(FİLTRE!$C3958,'SKT LİSTESİ'!$F:$AJ,22,0)),"")</f>
        <v/>
      </c>
      <c r="O3958" s="136" t="str">
        <f ca="1">IFERROR(IF($C3958="","",VLOOKUP(FİLTRE!$C3958,'SKT LİSTESİ'!$F:$AJ,23,0)),"")</f>
        <v/>
      </c>
      <c r="P3958" s="31"/>
      <c r="Q3958" s="31"/>
      <c r="R3958" s="137" t="str">
        <f ca="1">(IFERROR(IF($C3958="","",VLOOKUP(FİLTRE!$C3958,'SKT LİSTESİ'!$F:$AJ,15,0)),""))</f>
        <v/>
      </c>
      <c r="S3958" s="138" t="str">
        <f ca="1">IFERROR(IF($C3958="","",VLOOKUP(FİLTRE!$C3958,'SKT LİSTESİ'!$F:$AJ,16,0)),"")</f>
        <v/>
      </c>
      <c r="AF3958" s="179" t="str">
        <f t="shared" ca="1" si="246"/>
        <v/>
      </c>
      <c r="AG3958" s="179">
        <f t="shared" ca="1" si="247"/>
        <v>0</v>
      </c>
      <c r="AH3958" s="179">
        <f t="shared" ca="1" si="248"/>
        <v>0</v>
      </c>
    </row>
    <row r="3959" spans="2:34" ht="15.75" x14ac:dyDescent="0.25">
      <c r="B3959">
        <f t="shared" ca="1" si="245"/>
        <v>3947</v>
      </c>
      <c r="C3959" t="str">
        <f ca="1">IFERROR(VLOOKUP(B3959,'SKT LİSTESİ'!F:F,1,0),"")</f>
        <v/>
      </c>
      <c r="E3959" s="128" t="str">
        <f ca="1">IFERROR(IF($C3959="","",VLOOKUP(FİLTRE!$C3959,'SKT LİSTESİ'!$F:$S,5,0)),"")</f>
        <v/>
      </c>
      <c r="F3959" s="129" t="str">
        <f ca="1">IFERROR(IF($C3959="","",VLOOKUP(FİLTRE!$C3959,'SKT LİSTESİ'!$F:$S,7,0)),"")</f>
        <v/>
      </c>
      <c r="G3959" s="130" t="str">
        <f ca="1">IFERROR(IF($C3959="","",VLOOKUP(FİLTRE!$C3959,'SKT LİSTESİ'!$F:$S,8,0)),"")</f>
        <v/>
      </c>
      <c r="H3959" s="131" t="str">
        <f ca="1">IF(E3959="","",IF($C3959="","",VLOOKUP(FİLTRE!$C3959,'SKT LİSTESİ'!$F:$S,9,0)))</f>
        <v/>
      </c>
      <c r="I3959" s="132" t="str">
        <f ca="1">IFERROR(IF($C3959="","",VLOOKUP(FİLTRE!$C3959,'SKT LİSTESİ'!$F:$S,10,0)),"")</f>
        <v/>
      </c>
      <c r="J3959" s="133" t="str">
        <f ca="1">IFERROR(IF($C3959="","",VLOOKUP(FİLTRE!$C3959,'SKT LİSTESİ'!$F:$S,11,0)),"")</f>
        <v/>
      </c>
      <c r="K3959" s="134" t="str">
        <f ca="1">IFERROR(IF($C3959="","",VLOOKUP(FİLTRE!$C3959,'SKT LİSTESİ'!$F:$S,12,0)),"")</f>
        <v/>
      </c>
      <c r="L3959" s="134" t="str">
        <f ca="1">IFERROR(IF($C3959="","",VLOOKUP(FİLTRE!$C3959,'SKT LİSTESİ'!$F:$S,13,0)),"")</f>
        <v/>
      </c>
      <c r="M3959" s="135" t="str">
        <f ca="1">IFERROR(IF($C3959="","",VLOOKUP(FİLTRE!$C3959,'SKT LİSTESİ'!$F:$AJ,14,0)),"")</f>
        <v/>
      </c>
      <c r="N3959" s="31" t="str">
        <f ca="1">IFERROR(IF($C3959="","",VLOOKUP(FİLTRE!$C3959,'SKT LİSTESİ'!$F:$AJ,22,0)),"")</f>
        <v/>
      </c>
      <c r="O3959" s="136" t="str">
        <f ca="1">IFERROR(IF($C3959="","",VLOOKUP(FİLTRE!$C3959,'SKT LİSTESİ'!$F:$AJ,23,0)),"")</f>
        <v/>
      </c>
      <c r="P3959" s="31"/>
      <c r="Q3959" s="31"/>
      <c r="R3959" s="137" t="str">
        <f ca="1">(IFERROR(IF($C3959="","",VLOOKUP(FİLTRE!$C3959,'SKT LİSTESİ'!$F:$AJ,15,0)),""))</f>
        <v/>
      </c>
      <c r="S3959" s="138" t="str">
        <f ca="1">IFERROR(IF($C3959="","",VLOOKUP(FİLTRE!$C3959,'SKT LİSTESİ'!$F:$AJ,16,0)),"")</f>
        <v/>
      </c>
      <c r="AF3959" s="179" t="str">
        <f t="shared" ca="1" si="246"/>
        <v/>
      </c>
      <c r="AG3959" s="179">
        <f t="shared" ca="1" si="247"/>
        <v>0</v>
      </c>
      <c r="AH3959" s="179">
        <f t="shared" ca="1" si="248"/>
        <v>0</v>
      </c>
    </row>
    <row r="3960" spans="2:34" ht="15.75" x14ac:dyDescent="0.25">
      <c r="B3960">
        <f t="shared" ca="1" si="245"/>
        <v>3948</v>
      </c>
      <c r="C3960" t="str">
        <f ca="1">IFERROR(VLOOKUP(B3960,'SKT LİSTESİ'!F:F,1,0),"")</f>
        <v/>
      </c>
      <c r="E3960" s="128" t="str">
        <f ca="1">IFERROR(IF($C3960="","",VLOOKUP(FİLTRE!$C3960,'SKT LİSTESİ'!$F:$S,5,0)),"")</f>
        <v/>
      </c>
      <c r="F3960" s="129" t="str">
        <f ca="1">IFERROR(IF($C3960="","",VLOOKUP(FİLTRE!$C3960,'SKT LİSTESİ'!$F:$S,7,0)),"")</f>
        <v/>
      </c>
      <c r="G3960" s="130" t="str">
        <f ca="1">IFERROR(IF($C3960="","",VLOOKUP(FİLTRE!$C3960,'SKT LİSTESİ'!$F:$S,8,0)),"")</f>
        <v/>
      </c>
      <c r="H3960" s="131" t="str">
        <f ca="1">IF(E3960="","",IF($C3960="","",VLOOKUP(FİLTRE!$C3960,'SKT LİSTESİ'!$F:$S,9,0)))</f>
        <v/>
      </c>
      <c r="I3960" s="132" t="str">
        <f ca="1">IFERROR(IF($C3960="","",VLOOKUP(FİLTRE!$C3960,'SKT LİSTESİ'!$F:$S,10,0)),"")</f>
        <v/>
      </c>
      <c r="J3960" s="133" t="str">
        <f ca="1">IFERROR(IF($C3960="","",VLOOKUP(FİLTRE!$C3960,'SKT LİSTESİ'!$F:$S,11,0)),"")</f>
        <v/>
      </c>
      <c r="K3960" s="134" t="str">
        <f ca="1">IFERROR(IF($C3960="","",VLOOKUP(FİLTRE!$C3960,'SKT LİSTESİ'!$F:$S,12,0)),"")</f>
        <v/>
      </c>
      <c r="L3960" s="134" t="str">
        <f ca="1">IFERROR(IF($C3960="","",VLOOKUP(FİLTRE!$C3960,'SKT LİSTESİ'!$F:$S,13,0)),"")</f>
        <v/>
      </c>
      <c r="M3960" s="135" t="str">
        <f ca="1">IFERROR(IF($C3960="","",VLOOKUP(FİLTRE!$C3960,'SKT LİSTESİ'!$F:$AJ,14,0)),"")</f>
        <v/>
      </c>
      <c r="N3960" s="31" t="str">
        <f ca="1">IFERROR(IF($C3960="","",VLOOKUP(FİLTRE!$C3960,'SKT LİSTESİ'!$F:$AJ,22,0)),"")</f>
        <v/>
      </c>
      <c r="O3960" s="136" t="str">
        <f ca="1">IFERROR(IF($C3960="","",VLOOKUP(FİLTRE!$C3960,'SKT LİSTESİ'!$F:$AJ,23,0)),"")</f>
        <v/>
      </c>
      <c r="P3960" s="31"/>
      <c r="Q3960" s="31"/>
      <c r="R3960" s="137" t="str">
        <f ca="1">(IFERROR(IF($C3960="","",VLOOKUP(FİLTRE!$C3960,'SKT LİSTESİ'!$F:$AJ,15,0)),""))</f>
        <v/>
      </c>
      <c r="S3960" s="138" t="str">
        <f ca="1">IFERROR(IF($C3960="","",VLOOKUP(FİLTRE!$C3960,'SKT LİSTESİ'!$F:$AJ,16,0)),"")</f>
        <v/>
      </c>
      <c r="AF3960" s="179" t="str">
        <f t="shared" ca="1" si="246"/>
        <v/>
      </c>
      <c r="AG3960" s="179">
        <f t="shared" ca="1" si="247"/>
        <v>0</v>
      </c>
      <c r="AH3960" s="179">
        <f t="shared" ca="1" si="248"/>
        <v>0</v>
      </c>
    </row>
    <row r="3961" spans="2:34" ht="15.75" x14ac:dyDescent="0.25">
      <c r="B3961">
        <f t="shared" ca="1" si="245"/>
        <v>3949</v>
      </c>
      <c r="C3961" t="str">
        <f ca="1">IFERROR(VLOOKUP(B3961,'SKT LİSTESİ'!F:F,1,0),"")</f>
        <v/>
      </c>
      <c r="E3961" s="128" t="str">
        <f ca="1">IFERROR(IF($C3961="","",VLOOKUP(FİLTRE!$C3961,'SKT LİSTESİ'!$F:$S,5,0)),"")</f>
        <v/>
      </c>
      <c r="F3961" s="129" t="str">
        <f ca="1">IFERROR(IF($C3961="","",VLOOKUP(FİLTRE!$C3961,'SKT LİSTESİ'!$F:$S,7,0)),"")</f>
        <v/>
      </c>
      <c r="G3961" s="130" t="str">
        <f ca="1">IFERROR(IF($C3961="","",VLOOKUP(FİLTRE!$C3961,'SKT LİSTESİ'!$F:$S,8,0)),"")</f>
        <v/>
      </c>
      <c r="H3961" s="131" t="str">
        <f ca="1">IF(E3961="","",IF($C3961="","",VLOOKUP(FİLTRE!$C3961,'SKT LİSTESİ'!$F:$S,9,0)))</f>
        <v/>
      </c>
      <c r="I3961" s="132" t="str">
        <f ca="1">IFERROR(IF($C3961="","",VLOOKUP(FİLTRE!$C3961,'SKT LİSTESİ'!$F:$S,10,0)),"")</f>
        <v/>
      </c>
      <c r="J3961" s="133" t="str">
        <f ca="1">IFERROR(IF($C3961="","",VLOOKUP(FİLTRE!$C3961,'SKT LİSTESİ'!$F:$S,11,0)),"")</f>
        <v/>
      </c>
      <c r="K3961" s="134" t="str">
        <f ca="1">IFERROR(IF($C3961="","",VLOOKUP(FİLTRE!$C3961,'SKT LİSTESİ'!$F:$S,12,0)),"")</f>
        <v/>
      </c>
      <c r="L3961" s="134" t="str">
        <f ca="1">IFERROR(IF($C3961="","",VLOOKUP(FİLTRE!$C3961,'SKT LİSTESİ'!$F:$S,13,0)),"")</f>
        <v/>
      </c>
      <c r="M3961" s="135" t="str">
        <f ca="1">IFERROR(IF($C3961="","",VLOOKUP(FİLTRE!$C3961,'SKT LİSTESİ'!$F:$AJ,14,0)),"")</f>
        <v/>
      </c>
      <c r="N3961" s="31" t="str">
        <f ca="1">IFERROR(IF($C3961="","",VLOOKUP(FİLTRE!$C3961,'SKT LİSTESİ'!$F:$AJ,22,0)),"")</f>
        <v/>
      </c>
      <c r="O3961" s="136" t="str">
        <f ca="1">IFERROR(IF($C3961="","",VLOOKUP(FİLTRE!$C3961,'SKT LİSTESİ'!$F:$AJ,23,0)),"")</f>
        <v/>
      </c>
      <c r="P3961" s="31"/>
      <c r="Q3961" s="31"/>
      <c r="R3961" s="137" t="str">
        <f ca="1">(IFERROR(IF($C3961="","",VLOOKUP(FİLTRE!$C3961,'SKT LİSTESİ'!$F:$AJ,15,0)),""))</f>
        <v/>
      </c>
      <c r="S3961" s="138" t="str">
        <f ca="1">IFERROR(IF($C3961="","",VLOOKUP(FİLTRE!$C3961,'SKT LİSTESİ'!$F:$AJ,16,0)),"")</f>
        <v/>
      </c>
      <c r="AF3961" s="179" t="str">
        <f t="shared" ca="1" si="246"/>
        <v/>
      </c>
      <c r="AG3961" s="179">
        <f t="shared" ca="1" si="247"/>
        <v>0</v>
      </c>
      <c r="AH3961" s="179">
        <f t="shared" ca="1" si="248"/>
        <v>0</v>
      </c>
    </row>
    <row r="3962" spans="2:34" ht="15.75" x14ac:dyDescent="0.25">
      <c r="B3962">
        <f t="shared" ca="1" si="245"/>
        <v>3950</v>
      </c>
      <c r="C3962" t="str">
        <f ca="1">IFERROR(VLOOKUP(B3962,'SKT LİSTESİ'!F:F,1,0),"")</f>
        <v/>
      </c>
      <c r="E3962" s="128" t="str">
        <f ca="1">IFERROR(IF($C3962="","",VLOOKUP(FİLTRE!$C3962,'SKT LİSTESİ'!$F:$S,5,0)),"")</f>
        <v/>
      </c>
      <c r="F3962" s="129" t="str">
        <f ca="1">IFERROR(IF($C3962="","",VLOOKUP(FİLTRE!$C3962,'SKT LİSTESİ'!$F:$S,7,0)),"")</f>
        <v/>
      </c>
      <c r="G3962" s="130" t="str">
        <f ca="1">IFERROR(IF($C3962="","",VLOOKUP(FİLTRE!$C3962,'SKT LİSTESİ'!$F:$S,8,0)),"")</f>
        <v/>
      </c>
      <c r="H3962" s="131" t="str">
        <f ca="1">IF(E3962="","",IF($C3962="","",VLOOKUP(FİLTRE!$C3962,'SKT LİSTESİ'!$F:$S,9,0)))</f>
        <v/>
      </c>
      <c r="I3962" s="132" t="str">
        <f ca="1">IFERROR(IF($C3962="","",VLOOKUP(FİLTRE!$C3962,'SKT LİSTESİ'!$F:$S,10,0)),"")</f>
        <v/>
      </c>
      <c r="J3962" s="133" t="str">
        <f ca="1">IFERROR(IF($C3962="","",VLOOKUP(FİLTRE!$C3962,'SKT LİSTESİ'!$F:$S,11,0)),"")</f>
        <v/>
      </c>
      <c r="K3962" s="134" t="str">
        <f ca="1">IFERROR(IF($C3962="","",VLOOKUP(FİLTRE!$C3962,'SKT LİSTESİ'!$F:$S,12,0)),"")</f>
        <v/>
      </c>
      <c r="L3962" s="134" t="str">
        <f ca="1">IFERROR(IF($C3962="","",VLOOKUP(FİLTRE!$C3962,'SKT LİSTESİ'!$F:$S,13,0)),"")</f>
        <v/>
      </c>
      <c r="M3962" s="135" t="str">
        <f ca="1">IFERROR(IF($C3962="","",VLOOKUP(FİLTRE!$C3962,'SKT LİSTESİ'!$F:$AJ,14,0)),"")</f>
        <v/>
      </c>
      <c r="N3962" s="31" t="str">
        <f ca="1">IFERROR(IF($C3962="","",VLOOKUP(FİLTRE!$C3962,'SKT LİSTESİ'!$F:$AJ,22,0)),"")</f>
        <v/>
      </c>
      <c r="O3962" s="136" t="str">
        <f ca="1">IFERROR(IF($C3962="","",VLOOKUP(FİLTRE!$C3962,'SKT LİSTESİ'!$F:$AJ,23,0)),"")</f>
        <v/>
      </c>
      <c r="P3962" s="31"/>
      <c r="Q3962" s="31"/>
      <c r="R3962" s="137" t="str">
        <f ca="1">(IFERROR(IF($C3962="","",VLOOKUP(FİLTRE!$C3962,'SKT LİSTESİ'!$F:$AJ,15,0)),""))</f>
        <v/>
      </c>
      <c r="S3962" s="138" t="str">
        <f ca="1">IFERROR(IF($C3962="","",VLOOKUP(FİLTRE!$C3962,'SKT LİSTESİ'!$F:$AJ,16,0)),"")</f>
        <v/>
      </c>
      <c r="AF3962" s="179" t="str">
        <f t="shared" ca="1" si="246"/>
        <v/>
      </c>
      <c r="AG3962" s="179">
        <f t="shared" ca="1" si="247"/>
        <v>0</v>
      </c>
      <c r="AH3962" s="179">
        <f t="shared" ca="1" si="248"/>
        <v>0</v>
      </c>
    </row>
    <row r="3963" spans="2:34" ht="15.75" x14ac:dyDescent="0.25">
      <c r="B3963">
        <f t="shared" ca="1" si="245"/>
        <v>3951</v>
      </c>
      <c r="C3963" t="str">
        <f ca="1">IFERROR(VLOOKUP(B3963,'SKT LİSTESİ'!F:F,1,0),"")</f>
        <v/>
      </c>
      <c r="E3963" s="128" t="str">
        <f ca="1">IFERROR(IF($C3963="","",VLOOKUP(FİLTRE!$C3963,'SKT LİSTESİ'!$F:$S,5,0)),"")</f>
        <v/>
      </c>
      <c r="F3963" s="129" t="str">
        <f ca="1">IFERROR(IF($C3963="","",VLOOKUP(FİLTRE!$C3963,'SKT LİSTESİ'!$F:$S,7,0)),"")</f>
        <v/>
      </c>
      <c r="G3963" s="130" t="str">
        <f ca="1">IFERROR(IF($C3963="","",VLOOKUP(FİLTRE!$C3963,'SKT LİSTESİ'!$F:$S,8,0)),"")</f>
        <v/>
      </c>
      <c r="H3963" s="131" t="str">
        <f ca="1">IF(E3963="","",IF($C3963="","",VLOOKUP(FİLTRE!$C3963,'SKT LİSTESİ'!$F:$S,9,0)))</f>
        <v/>
      </c>
      <c r="I3963" s="132" t="str">
        <f ca="1">IFERROR(IF($C3963="","",VLOOKUP(FİLTRE!$C3963,'SKT LİSTESİ'!$F:$S,10,0)),"")</f>
        <v/>
      </c>
      <c r="J3963" s="133" t="str">
        <f ca="1">IFERROR(IF($C3963="","",VLOOKUP(FİLTRE!$C3963,'SKT LİSTESİ'!$F:$S,11,0)),"")</f>
        <v/>
      </c>
      <c r="K3963" s="134" t="str">
        <f ca="1">IFERROR(IF($C3963="","",VLOOKUP(FİLTRE!$C3963,'SKT LİSTESİ'!$F:$S,12,0)),"")</f>
        <v/>
      </c>
      <c r="L3963" s="134" t="str">
        <f ca="1">IFERROR(IF($C3963="","",VLOOKUP(FİLTRE!$C3963,'SKT LİSTESİ'!$F:$S,13,0)),"")</f>
        <v/>
      </c>
      <c r="M3963" s="135" t="str">
        <f ca="1">IFERROR(IF($C3963="","",VLOOKUP(FİLTRE!$C3963,'SKT LİSTESİ'!$F:$AJ,14,0)),"")</f>
        <v/>
      </c>
      <c r="N3963" s="31" t="str">
        <f ca="1">IFERROR(IF($C3963="","",VLOOKUP(FİLTRE!$C3963,'SKT LİSTESİ'!$F:$AJ,22,0)),"")</f>
        <v/>
      </c>
      <c r="O3963" s="136" t="str">
        <f ca="1">IFERROR(IF($C3963="","",VLOOKUP(FİLTRE!$C3963,'SKT LİSTESİ'!$F:$AJ,23,0)),"")</f>
        <v/>
      </c>
      <c r="P3963" s="31"/>
      <c r="Q3963" s="31"/>
      <c r="R3963" s="137" t="str">
        <f ca="1">(IFERROR(IF($C3963="","",VLOOKUP(FİLTRE!$C3963,'SKT LİSTESİ'!$F:$AJ,15,0)),""))</f>
        <v/>
      </c>
      <c r="S3963" s="138" t="str">
        <f ca="1">IFERROR(IF($C3963="","",VLOOKUP(FİLTRE!$C3963,'SKT LİSTESİ'!$F:$AJ,16,0)),"")</f>
        <v/>
      </c>
      <c r="AF3963" s="179" t="str">
        <f t="shared" ca="1" si="246"/>
        <v/>
      </c>
      <c r="AG3963" s="179">
        <f t="shared" ca="1" si="247"/>
        <v>0</v>
      </c>
      <c r="AH3963" s="179">
        <f t="shared" ca="1" si="248"/>
        <v>0</v>
      </c>
    </row>
    <row r="3964" spans="2:34" ht="15.75" x14ac:dyDescent="0.25">
      <c r="B3964">
        <f t="shared" ca="1" si="245"/>
        <v>3952</v>
      </c>
      <c r="C3964" t="str">
        <f ca="1">IFERROR(VLOOKUP(B3964,'SKT LİSTESİ'!F:F,1,0),"")</f>
        <v/>
      </c>
      <c r="E3964" s="128" t="str">
        <f ca="1">IFERROR(IF($C3964="","",VLOOKUP(FİLTRE!$C3964,'SKT LİSTESİ'!$F:$S,5,0)),"")</f>
        <v/>
      </c>
      <c r="F3964" s="129" t="str">
        <f ca="1">IFERROR(IF($C3964="","",VLOOKUP(FİLTRE!$C3964,'SKT LİSTESİ'!$F:$S,7,0)),"")</f>
        <v/>
      </c>
      <c r="G3964" s="130" t="str">
        <f ca="1">IFERROR(IF($C3964="","",VLOOKUP(FİLTRE!$C3964,'SKT LİSTESİ'!$F:$S,8,0)),"")</f>
        <v/>
      </c>
      <c r="H3964" s="131" t="str">
        <f ca="1">IF(E3964="","",IF($C3964="","",VLOOKUP(FİLTRE!$C3964,'SKT LİSTESİ'!$F:$S,9,0)))</f>
        <v/>
      </c>
      <c r="I3964" s="132" t="str">
        <f ca="1">IFERROR(IF($C3964="","",VLOOKUP(FİLTRE!$C3964,'SKT LİSTESİ'!$F:$S,10,0)),"")</f>
        <v/>
      </c>
      <c r="J3964" s="133" t="str">
        <f ca="1">IFERROR(IF($C3964="","",VLOOKUP(FİLTRE!$C3964,'SKT LİSTESİ'!$F:$S,11,0)),"")</f>
        <v/>
      </c>
      <c r="K3964" s="134" t="str">
        <f ca="1">IFERROR(IF($C3964="","",VLOOKUP(FİLTRE!$C3964,'SKT LİSTESİ'!$F:$S,12,0)),"")</f>
        <v/>
      </c>
      <c r="L3964" s="134" t="str">
        <f ca="1">IFERROR(IF($C3964="","",VLOOKUP(FİLTRE!$C3964,'SKT LİSTESİ'!$F:$S,13,0)),"")</f>
        <v/>
      </c>
      <c r="M3964" s="135" t="str">
        <f ca="1">IFERROR(IF($C3964="","",VLOOKUP(FİLTRE!$C3964,'SKT LİSTESİ'!$F:$AJ,14,0)),"")</f>
        <v/>
      </c>
      <c r="N3964" s="31" t="str">
        <f ca="1">IFERROR(IF($C3964="","",VLOOKUP(FİLTRE!$C3964,'SKT LİSTESİ'!$F:$AJ,22,0)),"")</f>
        <v/>
      </c>
      <c r="O3964" s="136" t="str">
        <f ca="1">IFERROR(IF($C3964="","",VLOOKUP(FİLTRE!$C3964,'SKT LİSTESİ'!$F:$AJ,23,0)),"")</f>
        <v/>
      </c>
      <c r="P3964" s="31"/>
      <c r="Q3964" s="31"/>
      <c r="R3964" s="137" t="str">
        <f ca="1">(IFERROR(IF($C3964="","",VLOOKUP(FİLTRE!$C3964,'SKT LİSTESİ'!$F:$AJ,15,0)),""))</f>
        <v/>
      </c>
      <c r="S3964" s="138" t="str">
        <f ca="1">IFERROR(IF($C3964="","",VLOOKUP(FİLTRE!$C3964,'SKT LİSTESİ'!$F:$AJ,16,0)),"")</f>
        <v/>
      </c>
      <c r="AF3964" s="179" t="str">
        <f t="shared" ca="1" si="246"/>
        <v/>
      </c>
      <c r="AG3964" s="179">
        <f t="shared" ca="1" si="247"/>
        <v>0</v>
      </c>
      <c r="AH3964" s="179">
        <f t="shared" ca="1" si="248"/>
        <v>0</v>
      </c>
    </row>
    <row r="3965" spans="2:34" ht="15.75" x14ac:dyDescent="0.25">
      <c r="B3965">
        <f t="shared" ca="1" si="245"/>
        <v>3953</v>
      </c>
      <c r="C3965" t="str">
        <f ca="1">IFERROR(VLOOKUP(B3965,'SKT LİSTESİ'!F:F,1,0),"")</f>
        <v/>
      </c>
      <c r="E3965" s="128" t="str">
        <f ca="1">IFERROR(IF($C3965="","",VLOOKUP(FİLTRE!$C3965,'SKT LİSTESİ'!$F:$S,5,0)),"")</f>
        <v/>
      </c>
      <c r="F3965" s="129" t="str">
        <f ca="1">IFERROR(IF($C3965="","",VLOOKUP(FİLTRE!$C3965,'SKT LİSTESİ'!$F:$S,7,0)),"")</f>
        <v/>
      </c>
      <c r="G3965" s="130" t="str">
        <f ca="1">IFERROR(IF($C3965="","",VLOOKUP(FİLTRE!$C3965,'SKT LİSTESİ'!$F:$S,8,0)),"")</f>
        <v/>
      </c>
      <c r="H3965" s="131" t="str">
        <f ca="1">IF(E3965="","",IF($C3965="","",VLOOKUP(FİLTRE!$C3965,'SKT LİSTESİ'!$F:$S,9,0)))</f>
        <v/>
      </c>
      <c r="I3965" s="132" t="str">
        <f ca="1">IFERROR(IF($C3965="","",VLOOKUP(FİLTRE!$C3965,'SKT LİSTESİ'!$F:$S,10,0)),"")</f>
        <v/>
      </c>
      <c r="J3965" s="133" t="str">
        <f ca="1">IFERROR(IF($C3965="","",VLOOKUP(FİLTRE!$C3965,'SKT LİSTESİ'!$F:$S,11,0)),"")</f>
        <v/>
      </c>
      <c r="K3965" s="134" t="str">
        <f ca="1">IFERROR(IF($C3965="","",VLOOKUP(FİLTRE!$C3965,'SKT LİSTESİ'!$F:$S,12,0)),"")</f>
        <v/>
      </c>
      <c r="L3965" s="134" t="str">
        <f ca="1">IFERROR(IF($C3965="","",VLOOKUP(FİLTRE!$C3965,'SKT LİSTESİ'!$F:$S,13,0)),"")</f>
        <v/>
      </c>
      <c r="M3965" s="135" t="str">
        <f ca="1">IFERROR(IF($C3965="","",VLOOKUP(FİLTRE!$C3965,'SKT LİSTESİ'!$F:$AJ,14,0)),"")</f>
        <v/>
      </c>
      <c r="N3965" s="31" t="str">
        <f ca="1">IFERROR(IF($C3965="","",VLOOKUP(FİLTRE!$C3965,'SKT LİSTESİ'!$F:$AJ,22,0)),"")</f>
        <v/>
      </c>
      <c r="O3965" s="136" t="str">
        <f ca="1">IFERROR(IF($C3965="","",VLOOKUP(FİLTRE!$C3965,'SKT LİSTESİ'!$F:$AJ,23,0)),"")</f>
        <v/>
      </c>
      <c r="P3965" s="31"/>
      <c r="Q3965" s="31"/>
      <c r="R3965" s="137" t="str">
        <f ca="1">(IFERROR(IF($C3965="","",VLOOKUP(FİLTRE!$C3965,'SKT LİSTESİ'!$F:$AJ,15,0)),""))</f>
        <v/>
      </c>
      <c r="S3965" s="138" t="str">
        <f ca="1">IFERROR(IF($C3965="","",VLOOKUP(FİLTRE!$C3965,'SKT LİSTESİ'!$F:$AJ,16,0)),"")</f>
        <v/>
      </c>
      <c r="AF3965" s="179" t="str">
        <f t="shared" ca="1" si="246"/>
        <v/>
      </c>
      <c r="AG3965" s="179">
        <f t="shared" ca="1" si="247"/>
        <v>0</v>
      </c>
      <c r="AH3965" s="179">
        <f t="shared" ca="1" si="248"/>
        <v>0</v>
      </c>
    </row>
    <row r="3966" spans="2:34" ht="15.75" x14ac:dyDescent="0.25">
      <c r="B3966">
        <f t="shared" ca="1" si="245"/>
        <v>3954</v>
      </c>
      <c r="C3966" t="str">
        <f ca="1">IFERROR(VLOOKUP(B3966,'SKT LİSTESİ'!F:F,1,0),"")</f>
        <v/>
      </c>
      <c r="E3966" s="128" t="str">
        <f ca="1">IFERROR(IF($C3966="","",VLOOKUP(FİLTRE!$C3966,'SKT LİSTESİ'!$F:$S,5,0)),"")</f>
        <v/>
      </c>
      <c r="F3966" s="129" t="str">
        <f ca="1">IFERROR(IF($C3966="","",VLOOKUP(FİLTRE!$C3966,'SKT LİSTESİ'!$F:$S,7,0)),"")</f>
        <v/>
      </c>
      <c r="G3966" s="130" t="str">
        <f ca="1">IFERROR(IF($C3966="","",VLOOKUP(FİLTRE!$C3966,'SKT LİSTESİ'!$F:$S,8,0)),"")</f>
        <v/>
      </c>
      <c r="H3966" s="131" t="str">
        <f ca="1">IF(E3966="","",IF($C3966="","",VLOOKUP(FİLTRE!$C3966,'SKT LİSTESİ'!$F:$S,9,0)))</f>
        <v/>
      </c>
      <c r="I3966" s="132" t="str">
        <f ca="1">IFERROR(IF($C3966="","",VLOOKUP(FİLTRE!$C3966,'SKT LİSTESİ'!$F:$S,10,0)),"")</f>
        <v/>
      </c>
      <c r="J3966" s="133" t="str">
        <f ca="1">IFERROR(IF($C3966="","",VLOOKUP(FİLTRE!$C3966,'SKT LİSTESİ'!$F:$S,11,0)),"")</f>
        <v/>
      </c>
      <c r="K3966" s="134" t="str">
        <f ca="1">IFERROR(IF($C3966="","",VLOOKUP(FİLTRE!$C3966,'SKT LİSTESİ'!$F:$S,12,0)),"")</f>
        <v/>
      </c>
      <c r="L3966" s="134" t="str">
        <f ca="1">IFERROR(IF($C3966="","",VLOOKUP(FİLTRE!$C3966,'SKT LİSTESİ'!$F:$S,13,0)),"")</f>
        <v/>
      </c>
      <c r="M3966" s="135" t="str">
        <f ca="1">IFERROR(IF($C3966="","",VLOOKUP(FİLTRE!$C3966,'SKT LİSTESİ'!$F:$AJ,14,0)),"")</f>
        <v/>
      </c>
      <c r="N3966" s="31" t="str">
        <f ca="1">IFERROR(IF($C3966="","",VLOOKUP(FİLTRE!$C3966,'SKT LİSTESİ'!$F:$AJ,22,0)),"")</f>
        <v/>
      </c>
      <c r="O3966" s="136" t="str">
        <f ca="1">IFERROR(IF($C3966="","",VLOOKUP(FİLTRE!$C3966,'SKT LİSTESİ'!$F:$AJ,23,0)),"")</f>
        <v/>
      </c>
      <c r="P3966" s="31"/>
      <c r="Q3966" s="31"/>
      <c r="R3966" s="137" t="str">
        <f ca="1">(IFERROR(IF($C3966="","",VLOOKUP(FİLTRE!$C3966,'SKT LİSTESİ'!$F:$AJ,15,0)),""))</f>
        <v/>
      </c>
      <c r="S3966" s="138" t="str">
        <f ca="1">IFERROR(IF($C3966="","",VLOOKUP(FİLTRE!$C3966,'SKT LİSTESİ'!$F:$AJ,16,0)),"")</f>
        <v/>
      </c>
      <c r="AF3966" s="179" t="str">
        <f t="shared" ca="1" si="246"/>
        <v/>
      </c>
      <c r="AG3966" s="179">
        <f t="shared" ca="1" si="247"/>
        <v>0</v>
      </c>
      <c r="AH3966" s="179">
        <f t="shared" ca="1" si="248"/>
        <v>0</v>
      </c>
    </row>
    <row r="3967" spans="2:34" ht="15.75" x14ac:dyDescent="0.25">
      <c r="B3967">
        <f t="shared" ca="1" si="245"/>
        <v>3955</v>
      </c>
      <c r="C3967" t="str">
        <f ca="1">IFERROR(VLOOKUP(B3967,'SKT LİSTESİ'!F:F,1,0),"")</f>
        <v/>
      </c>
      <c r="E3967" s="128" t="str">
        <f ca="1">IFERROR(IF($C3967="","",VLOOKUP(FİLTRE!$C3967,'SKT LİSTESİ'!$F:$S,5,0)),"")</f>
        <v/>
      </c>
      <c r="F3967" s="129" t="str">
        <f ca="1">IFERROR(IF($C3967="","",VLOOKUP(FİLTRE!$C3967,'SKT LİSTESİ'!$F:$S,7,0)),"")</f>
        <v/>
      </c>
      <c r="G3967" s="130" t="str">
        <f ca="1">IFERROR(IF($C3967="","",VLOOKUP(FİLTRE!$C3967,'SKT LİSTESİ'!$F:$S,8,0)),"")</f>
        <v/>
      </c>
      <c r="H3967" s="131" t="str">
        <f ca="1">IF(E3967="","",IF($C3967="","",VLOOKUP(FİLTRE!$C3967,'SKT LİSTESİ'!$F:$S,9,0)))</f>
        <v/>
      </c>
      <c r="I3967" s="132" t="str">
        <f ca="1">IFERROR(IF($C3967="","",VLOOKUP(FİLTRE!$C3967,'SKT LİSTESİ'!$F:$S,10,0)),"")</f>
        <v/>
      </c>
      <c r="J3967" s="133" t="str">
        <f ca="1">IFERROR(IF($C3967="","",VLOOKUP(FİLTRE!$C3967,'SKT LİSTESİ'!$F:$S,11,0)),"")</f>
        <v/>
      </c>
      <c r="K3967" s="134" t="str">
        <f ca="1">IFERROR(IF($C3967="","",VLOOKUP(FİLTRE!$C3967,'SKT LİSTESİ'!$F:$S,12,0)),"")</f>
        <v/>
      </c>
      <c r="L3967" s="134" t="str">
        <f ca="1">IFERROR(IF($C3967="","",VLOOKUP(FİLTRE!$C3967,'SKT LİSTESİ'!$F:$S,13,0)),"")</f>
        <v/>
      </c>
      <c r="M3967" s="135" t="str">
        <f ca="1">IFERROR(IF($C3967="","",VLOOKUP(FİLTRE!$C3967,'SKT LİSTESİ'!$F:$AJ,14,0)),"")</f>
        <v/>
      </c>
      <c r="N3967" s="31" t="str">
        <f ca="1">IFERROR(IF($C3967="","",VLOOKUP(FİLTRE!$C3967,'SKT LİSTESİ'!$F:$AJ,22,0)),"")</f>
        <v/>
      </c>
      <c r="O3967" s="136" t="str">
        <f ca="1">IFERROR(IF($C3967="","",VLOOKUP(FİLTRE!$C3967,'SKT LİSTESİ'!$F:$AJ,23,0)),"")</f>
        <v/>
      </c>
      <c r="P3967" s="31"/>
      <c r="Q3967" s="31"/>
      <c r="R3967" s="137" t="str">
        <f ca="1">(IFERROR(IF($C3967="","",VLOOKUP(FİLTRE!$C3967,'SKT LİSTESİ'!$F:$AJ,15,0)),""))</f>
        <v/>
      </c>
      <c r="S3967" s="138" t="str">
        <f ca="1">IFERROR(IF($C3967="","",VLOOKUP(FİLTRE!$C3967,'SKT LİSTESİ'!$F:$AJ,16,0)),"")</f>
        <v/>
      </c>
      <c r="AF3967" s="179" t="str">
        <f t="shared" ca="1" si="246"/>
        <v/>
      </c>
      <c r="AG3967" s="179">
        <f t="shared" ca="1" si="247"/>
        <v>0</v>
      </c>
      <c r="AH3967" s="179">
        <f t="shared" ca="1" si="248"/>
        <v>0</v>
      </c>
    </row>
    <row r="3968" spans="2:34" ht="15.75" x14ac:dyDescent="0.25">
      <c r="B3968">
        <f t="shared" ca="1" si="245"/>
        <v>3956</v>
      </c>
      <c r="C3968" t="str">
        <f ca="1">IFERROR(VLOOKUP(B3968,'SKT LİSTESİ'!F:F,1,0),"")</f>
        <v/>
      </c>
      <c r="E3968" s="128" t="str">
        <f ca="1">IFERROR(IF($C3968="","",VLOOKUP(FİLTRE!$C3968,'SKT LİSTESİ'!$F:$S,5,0)),"")</f>
        <v/>
      </c>
      <c r="F3968" s="129" t="str">
        <f ca="1">IFERROR(IF($C3968="","",VLOOKUP(FİLTRE!$C3968,'SKT LİSTESİ'!$F:$S,7,0)),"")</f>
        <v/>
      </c>
      <c r="G3968" s="130" t="str">
        <f ca="1">IFERROR(IF($C3968="","",VLOOKUP(FİLTRE!$C3968,'SKT LİSTESİ'!$F:$S,8,0)),"")</f>
        <v/>
      </c>
      <c r="H3968" s="131" t="str">
        <f ca="1">IF(E3968="","",IF($C3968="","",VLOOKUP(FİLTRE!$C3968,'SKT LİSTESİ'!$F:$S,9,0)))</f>
        <v/>
      </c>
      <c r="I3968" s="132" t="str">
        <f ca="1">IFERROR(IF($C3968="","",VLOOKUP(FİLTRE!$C3968,'SKT LİSTESİ'!$F:$S,10,0)),"")</f>
        <v/>
      </c>
      <c r="J3968" s="133" t="str">
        <f ca="1">IFERROR(IF($C3968="","",VLOOKUP(FİLTRE!$C3968,'SKT LİSTESİ'!$F:$S,11,0)),"")</f>
        <v/>
      </c>
      <c r="K3968" s="134" t="str">
        <f ca="1">IFERROR(IF($C3968="","",VLOOKUP(FİLTRE!$C3968,'SKT LİSTESİ'!$F:$S,12,0)),"")</f>
        <v/>
      </c>
      <c r="L3968" s="134" t="str">
        <f ca="1">IFERROR(IF($C3968="","",VLOOKUP(FİLTRE!$C3968,'SKT LİSTESİ'!$F:$S,13,0)),"")</f>
        <v/>
      </c>
      <c r="M3968" s="135" t="str">
        <f ca="1">IFERROR(IF($C3968="","",VLOOKUP(FİLTRE!$C3968,'SKT LİSTESİ'!$F:$AJ,14,0)),"")</f>
        <v/>
      </c>
      <c r="N3968" s="31" t="str">
        <f ca="1">IFERROR(IF($C3968="","",VLOOKUP(FİLTRE!$C3968,'SKT LİSTESİ'!$F:$AJ,22,0)),"")</f>
        <v/>
      </c>
      <c r="O3968" s="136" t="str">
        <f ca="1">IFERROR(IF($C3968="","",VLOOKUP(FİLTRE!$C3968,'SKT LİSTESİ'!$F:$AJ,23,0)),"")</f>
        <v/>
      </c>
      <c r="P3968" s="31"/>
      <c r="Q3968" s="31"/>
      <c r="R3968" s="137" t="str">
        <f ca="1">(IFERROR(IF($C3968="","",VLOOKUP(FİLTRE!$C3968,'SKT LİSTESİ'!$F:$AJ,15,0)),""))</f>
        <v/>
      </c>
      <c r="S3968" s="138" t="str">
        <f ca="1">IFERROR(IF($C3968="","",VLOOKUP(FİLTRE!$C3968,'SKT LİSTESİ'!$F:$AJ,16,0)),"")</f>
        <v/>
      </c>
      <c r="AF3968" s="179" t="str">
        <f t="shared" ca="1" si="246"/>
        <v/>
      </c>
      <c r="AG3968" s="179">
        <f t="shared" ca="1" si="247"/>
        <v>0</v>
      </c>
      <c r="AH3968" s="179">
        <f t="shared" ca="1" si="248"/>
        <v>0</v>
      </c>
    </row>
    <row r="3969" spans="2:34" ht="15.75" x14ac:dyDescent="0.25">
      <c r="B3969">
        <f t="shared" ca="1" si="245"/>
        <v>3957</v>
      </c>
      <c r="C3969" t="str">
        <f ca="1">IFERROR(VLOOKUP(B3969,'SKT LİSTESİ'!F:F,1,0),"")</f>
        <v/>
      </c>
      <c r="E3969" s="128" t="str">
        <f ca="1">IFERROR(IF($C3969="","",VLOOKUP(FİLTRE!$C3969,'SKT LİSTESİ'!$F:$S,5,0)),"")</f>
        <v/>
      </c>
      <c r="F3969" s="129" t="str">
        <f ca="1">IFERROR(IF($C3969="","",VLOOKUP(FİLTRE!$C3969,'SKT LİSTESİ'!$F:$S,7,0)),"")</f>
        <v/>
      </c>
      <c r="G3969" s="130" t="str">
        <f ca="1">IFERROR(IF($C3969="","",VLOOKUP(FİLTRE!$C3969,'SKT LİSTESİ'!$F:$S,8,0)),"")</f>
        <v/>
      </c>
      <c r="H3969" s="131" t="str">
        <f ca="1">IF(E3969="","",IF($C3969="","",VLOOKUP(FİLTRE!$C3969,'SKT LİSTESİ'!$F:$S,9,0)))</f>
        <v/>
      </c>
      <c r="I3969" s="132" t="str">
        <f ca="1">IFERROR(IF($C3969="","",VLOOKUP(FİLTRE!$C3969,'SKT LİSTESİ'!$F:$S,10,0)),"")</f>
        <v/>
      </c>
      <c r="J3969" s="133" t="str">
        <f ca="1">IFERROR(IF($C3969="","",VLOOKUP(FİLTRE!$C3969,'SKT LİSTESİ'!$F:$S,11,0)),"")</f>
        <v/>
      </c>
      <c r="K3969" s="134" t="str">
        <f ca="1">IFERROR(IF($C3969="","",VLOOKUP(FİLTRE!$C3969,'SKT LİSTESİ'!$F:$S,12,0)),"")</f>
        <v/>
      </c>
      <c r="L3969" s="134" t="str">
        <f ca="1">IFERROR(IF($C3969="","",VLOOKUP(FİLTRE!$C3969,'SKT LİSTESİ'!$F:$S,13,0)),"")</f>
        <v/>
      </c>
      <c r="M3969" s="135" t="str">
        <f ca="1">IFERROR(IF($C3969="","",VLOOKUP(FİLTRE!$C3969,'SKT LİSTESİ'!$F:$AJ,14,0)),"")</f>
        <v/>
      </c>
      <c r="N3969" s="31" t="str">
        <f ca="1">IFERROR(IF($C3969="","",VLOOKUP(FİLTRE!$C3969,'SKT LİSTESİ'!$F:$AJ,22,0)),"")</f>
        <v/>
      </c>
      <c r="O3969" s="136" t="str">
        <f ca="1">IFERROR(IF($C3969="","",VLOOKUP(FİLTRE!$C3969,'SKT LİSTESİ'!$F:$AJ,23,0)),"")</f>
        <v/>
      </c>
      <c r="P3969" s="31"/>
      <c r="Q3969" s="31"/>
      <c r="R3969" s="137" t="str">
        <f ca="1">(IFERROR(IF($C3969="","",VLOOKUP(FİLTRE!$C3969,'SKT LİSTESİ'!$F:$AJ,15,0)),""))</f>
        <v/>
      </c>
      <c r="S3969" s="138" t="str">
        <f ca="1">IFERROR(IF($C3969="","",VLOOKUP(FİLTRE!$C3969,'SKT LİSTESİ'!$F:$AJ,16,0)),"")</f>
        <v/>
      </c>
      <c r="AF3969" s="179" t="str">
        <f t="shared" ca="1" si="246"/>
        <v/>
      </c>
      <c r="AG3969" s="179">
        <f t="shared" ca="1" si="247"/>
        <v>0</v>
      </c>
      <c r="AH3969" s="179">
        <f t="shared" ca="1" si="248"/>
        <v>0</v>
      </c>
    </row>
    <row r="3970" spans="2:34" ht="15.75" x14ac:dyDescent="0.25">
      <c r="B3970">
        <f t="shared" ca="1" si="245"/>
        <v>3958</v>
      </c>
      <c r="C3970" t="str">
        <f ca="1">IFERROR(VLOOKUP(B3970,'SKT LİSTESİ'!F:F,1,0),"")</f>
        <v/>
      </c>
      <c r="E3970" s="128" t="str">
        <f ca="1">IFERROR(IF($C3970="","",VLOOKUP(FİLTRE!$C3970,'SKT LİSTESİ'!$F:$S,5,0)),"")</f>
        <v/>
      </c>
      <c r="F3970" s="129" t="str">
        <f ca="1">IFERROR(IF($C3970="","",VLOOKUP(FİLTRE!$C3970,'SKT LİSTESİ'!$F:$S,7,0)),"")</f>
        <v/>
      </c>
      <c r="G3970" s="130" t="str">
        <f ca="1">IFERROR(IF($C3970="","",VLOOKUP(FİLTRE!$C3970,'SKT LİSTESİ'!$F:$S,8,0)),"")</f>
        <v/>
      </c>
      <c r="H3970" s="131" t="str">
        <f ca="1">IF(E3970="","",IF($C3970="","",VLOOKUP(FİLTRE!$C3970,'SKT LİSTESİ'!$F:$S,9,0)))</f>
        <v/>
      </c>
      <c r="I3970" s="132" t="str">
        <f ca="1">IFERROR(IF($C3970="","",VLOOKUP(FİLTRE!$C3970,'SKT LİSTESİ'!$F:$S,10,0)),"")</f>
        <v/>
      </c>
      <c r="J3970" s="133" t="str">
        <f ca="1">IFERROR(IF($C3970="","",VLOOKUP(FİLTRE!$C3970,'SKT LİSTESİ'!$F:$S,11,0)),"")</f>
        <v/>
      </c>
      <c r="K3970" s="134" t="str">
        <f ca="1">IFERROR(IF($C3970="","",VLOOKUP(FİLTRE!$C3970,'SKT LİSTESİ'!$F:$S,12,0)),"")</f>
        <v/>
      </c>
      <c r="L3970" s="134" t="str">
        <f ca="1">IFERROR(IF($C3970="","",VLOOKUP(FİLTRE!$C3970,'SKT LİSTESİ'!$F:$S,13,0)),"")</f>
        <v/>
      </c>
      <c r="M3970" s="135" t="str">
        <f ca="1">IFERROR(IF($C3970="","",VLOOKUP(FİLTRE!$C3970,'SKT LİSTESİ'!$F:$AJ,14,0)),"")</f>
        <v/>
      </c>
      <c r="N3970" s="31" t="str">
        <f ca="1">IFERROR(IF($C3970="","",VLOOKUP(FİLTRE!$C3970,'SKT LİSTESİ'!$F:$AJ,22,0)),"")</f>
        <v/>
      </c>
      <c r="O3970" s="136" t="str">
        <f ca="1">IFERROR(IF($C3970="","",VLOOKUP(FİLTRE!$C3970,'SKT LİSTESİ'!$F:$AJ,23,0)),"")</f>
        <v/>
      </c>
      <c r="P3970" s="31"/>
      <c r="Q3970" s="31"/>
      <c r="R3970" s="137" t="str">
        <f ca="1">(IFERROR(IF($C3970="","",VLOOKUP(FİLTRE!$C3970,'SKT LİSTESİ'!$F:$AJ,15,0)),""))</f>
        <v/>
      </c>
      <c r="S3970" s="138" t="str">
        <f ca="1">IFERROR(IF($C3970="","",VLOOKUP(FİLTRE!$C3970,'SKT LİSTESİ'!$F:$AJ,16,0)),"")</f>
        <v/>
      </c>
      <c r="AF3970" s="179" t="str">
        <f t="shared" ca="1" si="246"/>
        <v/>
      </c>
      <c r="AG3970" s="179">
        <f t="shared" ca="1" si="247"/>
        <v>0</v>
      </c>
      <c r="AH3970" s="179">
        <f t="shared" ca="1" si="248"/>
        <v>0</v>
      </c>
    </row>
    <row r="3971" spans="2:34" ht="15.75" x14ac:dyDescent="0.25">
      <c r="B3971">
        <f t="shared" ca="1" si="245"/>
        <v>3959</v>
      </c>
      <c r="C3971" t="str">
        <f ca="1">IFERROR(VLOOKUP(B3971,'SKT LİSTESİ'!F:F,1,0),"")</f>
        <v/>
      </c>
      <c r="E3971" s="128" t="str">
        <f ca="1">IFERROR(IF($C3971="","",VLOOKUP(FİLTRE!$C3971,'SKT LİSTESİ'!$F:$S,5,0)),"")</f>
        <v/>
      </c>
      <c r="F3971" s="129" t="str">
        <f ca="1">IFERROR(IF($C3971="","",VLOOKUP(FİLTRE!$C3971,'SKT LİSTESİ'!$F:$S,7,0)),"")</f>
        <v/>
      </c>
      <c r="G3971" s="130" t="str">
        <f ca="1">IFERROR(IF($C3971="","",VLOOKUP(FİLTRE!$C3971,'SKT LİSTESİ'!$F:$S,8,0)),"")</f>
        <v/>
      </c>
      <c r="H3971" s="131" t="str">
        <f ca="1">IF(E3971="","",IF($C3971="","",VLOOKUP(FİLTRE!$C3971,'SKT LİSTESİ'!$F:$S,9,0)))</f>
        <v/>
      </c>
      <c r="I3971" s="132" t="str">
        <f ca="1">IFERROR(IF($C3971="","",VLOOKUP(FİLTRE!$C3971,'SKT LİSTESİ'!$F:$S,10,0)),"")</f>
        <v/>
      </c>
      <c r="J3971" s="133" t="str">
        <f ca="1">IFERROR(IF($C3971="","",VLOOKUP(FİLTRE!$C3971,'SKT LİSTESİ'!$F:$S,11,0)),"")</f>
        <v/>
      </c>
      <c r="K3971" s="134" t="str">
        <f ca="1">IFERROR(IF($C3971="","",VLOOKUP(FİLTRE!$C3971,'SKT LİSTESİ'!$F:$S,12,0)),"")</f>
        <v/>
      </c>
      <c r="L3971" s="134" t="str">
        <f ca="1">IFERROR(IF($C3971="","",VLOOKUP(FİLTRE!$C3971,'SKT LİSTESİ'!$F:$S,13,0)),"")</f>
        <v/>
      </c>
      <c r="M3971" s="135" t="str">
        <f ca="1">IFERROR(IF($C3971="","",VLOOKUP(FİLTRE!$C3971,'SKT LİSTESİ'!$F:$AJ,14,0)),"")</f>
        <v/>
      </c>
      <c r="N3971" s="31" t="str">
        <f ca="1">IFERROR(IF($C3971="","",VLOOKUP(FİLTRE!$C3971,'SKT LİSTESİ'!$F:$AJ,22,0)),"")</f>
        <v/>
      </c>
      <c r="O3971" s="136" t="str">
        <f ca="1">IFERROR(IF($C3971="","",VLOOKUP(FİLTRE!$C3971,'SKT LİSTESİ'!$F:$AJ,23,0)),"")</f>
        <v/>
      </c>
      <c r="P3971" s="31"/>
      <c r="Q3971" s="31"/>
      <c r="R3971" s="137" t="str">
        <f ca="1">(IFERROR(IF($C3971="","",VLOOKUP(FİLTRE!$C3971,'SKT LİSTESİ'!$F:$AJ,15,0)),""))</f>
        <v/>
      </c>
      <c r="S3971" s="138" t="str">
        <f ca="1">IFERROR(IF($C3971="","",VLOOKUP(FİLTRE!$C3971,'SKT LİSTESİ'!$F:$AJ,16,0)),"")</f>
        <v/>
      </c>
      <c r="AF3971" s="179" t="str">
        <f t="shared" ca="1" si="246"/>
        <v/>
      </c>
      <c r="AG3971" s="179">
        <f t="shared" ca="1" si="247"/>
        <v>0</v>
      </c>
      <c r="AH3971" s="179">
        <f t="shared" ca="1" si="248"/>
        <v>0</v>
      </c>
    </row>
    <row r="3972" spans="2:34" ht="15.75" x14ac:dyDescent="0.25">
      <c r="B3972">
        <f t="shared" ca="1" si="245"/>
        <v>3960</v>
      </c>
      <c r="C3972" t="str">
        <f ca="1">IFERROR(VLOOKUP(B3972,'SKT LİSTESİ'!F:F,1,0),"")</f>
        <v/>
      </c>
      <c r="E3972" s="128" t="str">
        <f ca="1">IFERROR(IF($C3972="","",VLOOKUP(FİLTRE!$C3972,'SKT LİSTESİ'!$F:$S,5,0)),"")</f>
        <v/>
      </c>
      <c r="F3972" s="129" t="str">
        <f ca="1">IFERROR(IF($C3972="","",VLOOKUP(FİLTRE!$C3972,'SKT LİSTESİ'!$F:$S,7,0)),"")</f>
        <v/>
      </c>
      <c r="G3972" s="130" t="str">
        <f ca="1">IFERROR(IF($C3972="","",VLOOKUP(FİLTRE!$C3972,'SKT LİSTESİ'!$F:$S,8,0)),"")</f>
        <v/>
      </c>
      <c r="H3972" s="131" t="str">
        <f ca="1">IF(E3972="","",IF($C3972="","",VLOOKUP(FİLTRE!$C3972,'SKT LİSTESİ'!$F:$S,9,0)))</f>
        <v/>
      </c>
      <c r="I3972" s="132" t="str">
        <f ca="1">IFERROR(IF($C3972="","",VLOOKUP(FİLTRE!$C3972,'SKT LİSTESİ'!$F:$S,10,0)),"")</f>
        <v/>
      </c>
      <c r="J3972" s="133" t="str">
        <f ca="1">IFERROR(IF($C3972="","",VLOOKUP(FİLTRE!$C3972,'SKT LİSTESİ'!$F:$S,11,0)),"")</f>
        <v/>
      </c>
      <c r="K3972" s="134" t="str">
        <f ca="1">IFERROR(IF($C3972="","",VLOOKUP(FİLTRE!$C3972,'SKT LİSTESİ'!$F:$S,12,0)),"")</f>
        <v/>
      </c>
      <c r="L3972" s="134" t="str">
        <f ca="1">IFERROR(IF($C3972="","",VLOOKUP(FİLTRE!$C3972,'SKT LİSTESİ'!$F:$S,13,0)),"")</f>
        <v/>
      </c>
      <c r="M3972" s="135" t="str">
        <f ca="1">IFERROR(IF($C3972="","",VLOOKUP(FİLTRE!$C3972,'SKT LİSTESİ'!$F:$AJ,14,0)),"")</f>
        <v/>
      </c>
      <c r="N3972" s="31" t="str">
        <f ca="1">IFERROR(IF($C3972="","",VLOOKUP(FİLTRE!$C3972,'SKT LİSTESİ'!$F:$AJ,22,0)),"")</f>
        <v/>
      </c>
      <c r="O3972" s="136" t="str">
        <f ca="1">IFERROR(IF($C3972="","",VLOOKUP(FİLTRE!$C3972,'SKT LİSTESİ'!$F:$AJ,23,0)),"")</f>
        <v/>
      </c>
      <c r="P3972" s="31"/>
      <c r="Q3972" s="31"/>
      <c r="R3972" s="137" t="str">
        <f ca="1">(IFERROR(IF($C3972="","",VLOOKUP(FİLTRE!$C3972,'SKT LİSTESİ'!$F:$AJ,15,0)),""))</f>
        <v/>
      </c>
      <c r="S3972" s="138" t="str">
        <f ca="1">IFERROR(IF($C3972="","",VLOOKUP(FİLTRE!$C3972,'SKT LİSTESİ'!$F:$AJ,16,0)),"")</f>
        <v/>
      </c>
      <c r="AF3972" s="179" t="str">
        <f t="shared" ca="1" si="246"/>
        <v/>
      </c>
      <c r="AG3972" s="179">
        <f t="shared" ca="1" si="247"/>
        <v>0</v>
      </c>
      <c r="AH3972" s="179">
        <f t="shared" ca="1" si="248"/>
        <v>0</v>
      </c>
    </row>
    <row r="3973" spans="2:34" ht="15.75" x14ac:dyDescent="0.25">
      <c r="B3973">
        <f t="shared" ca="1" si="245"/>
        <v>3961</v>
      </c>
      <c r="C3973" t="str">
        <f ca="1">IFERROR(VLOOKUP(B3973,'SKT LİSTESİ'!F:F,1,0),"")</f>
        <v/>
      </c>
      <c r="E3973" s="128" t="str">
        <f ca="1">IFERROR(IF($C3973="","",VLOOKUP(FİLTRE!$C3973,'SKT LİSTESİ'!$F:$S,5,0)),"")</f>
        <v/>
      </c>
      <c r="F3973" s="129" t="str">
        <f ca="1">IFERROR(IF($C3973="","",VLOOKUP(FİLTRE!$C3973,'SKT LİSTESİ'!$F:$S,7,0)),"")</f>
        <v/>
      </c>
      <c r="G3973" s="130" t="str">
        <f ca="1">IFERROR(IF($C3973="","",VLOOKUP(FİLTRE!$C3973,'SKT LİSTESİ'!$F:$S,8,0)),"")</f>
        <v/>
      </c>
      <c r="H3973" s="131" t="str">
        <f ca="1">IF(E3973="","",IF($C3973="","",VLOOKUP(FİLTRE!$C3973,'SKT LİSTESİ'!$F:$S,9,0)))</f>
        <v/>
      </c>
      <c r="I3973" s="132" t="str">
        <f ca="1">IFERROR(IF($C3973="","",VLOOKUP(FİLTRE!$C3973,'SKT LİSTESİ'!$F:$S,10,0)),"")</f>
        <v/>
      </c>
      <c r="J3973" s="133" t="str">
        <f ca="1">IFERROR(IF($C3973="","",VLOOKUP(FİLTRE!$C3973,'SKT LİSTESİ'!$F:$S,11,0)),"")</f>
        <v/>
      </c>
      <c r="K3973" s="134" t="str">
        <f ca="1">IFERROR(IF($C3973="","",VLOOKUP(FİLTRE!$C3973,'SKT LİSTESİ'!$F:$S,12,0)),"")</f>
        <v/>
      </c>
      <c r="L3973" s="134" t="str">
        <f ca="1">IFERROR(IF($C3973="","",VLOOKUP(FİLTRE!$C3973,'SKT LİSTESİ'!$F:$S,13,0)),"")</f>
        <v/>
      </c>
      <c r="M3973" s="135" t="str">
        <f ca="1">IFERROR(IF($C3973="","",VLOOKUP(FİLTRE!$C3973,'SKT LİSTESİ'!$F:$AJ,14,0)),"")</f>
        <v/>
      </c>
      <c r="N3973" s="31" t="str">
        <f ca="1">IFERROR(IF($C3973="","",VLOOKUP(FİLTRE!$C3973,'SKT LİSTESİ'!$F:$AJ,22,0)),"")</f>
        <v/>
      </c>
      <c r="O3973" s="136" t="str">
        <f ca="1">IFERROR(IF($C3973="","",VLOOKUP(FİLTRE!$C3973,'SKT LİSTESİ'!$F:$AJ,23,0)),"")</f>
        <v/>
      </c>
      <c r="P3973" s="31"/>
      <c r="Q3973" s="31"/>
      <c r="R3973" s="137" t="str">
        <f ca="1">(IFERROR(IF($C3973="","",VLOOKUP(FİLTRE!$C3973,'SKT LİSTESİ'!$F:$AJ,15,0)),""))</f>
        <v/>
      </c>
      <c r="S3973" s="138" t="str">
        <f ca="1">IFERROR(IF($C3973="","",VLOOKUP(FİLTRE!$C3973,'SKT LİSTESİ'!$F:$AJ,16,0)),"")</f>
        <v/>
      </c>
      <c r="AF3973" s="179" t="str">
        <f t="shared" ca="1" si="246"/>
        <v/>
      </c>
      <c r="AG3973" s="179">
        <f t="shared" ca="1" si="247"/>
        <v>0</v>
      </c>
      <c r="AH3973" s="179">
        <f t="shared" ca="1" si="248"/>
        <v>0</v>
      </c>
    </row>
    <row r="3974" spans="2:34" ht="15.75" x14ac:dyDescent="0.25">
      <c r="B3974">
        <f t="shared" ca="1" si="245"/>
        <v>3962</v>
      </c>
      <c r="C3974" t="str">
        <f ca="1">IFERROR(VLOOKUP(B3974,'SKT LİSTESİ'!F:F,1,0),"")</f>
        <v/>
      </c>
      <c r="E3974" s="128" t="str">
        <f ca="1">IFERROR(IF($C3974="","",VLOOKUP(FİLTRE!$C3974,'SKT LİSTESİ'!$F:$S,5,0)),"")</f>
        <v/>
      </c>
      <c r="F3974" s="129" t="str">
        <f ca="1">IFERROR(IF($C3974="","",VLOOKUP(FİLTRE!$C3974,'SKT LİSTESİ'!$F:$S,7,0)),"")</f>
        <v/>
      </c>
      <c r="G3974" s="130" t="str">
        <f ca="1">IFERROR(IF($C3974="","",VLOOKUP(FİLTRE!$C3974,'SKT LİSTESİ'!$F:$S,8,0)),"")</f>
        <v/>
      </c>
      <c r="H3974" s="131" t="str">
        <f ca="1">IF(E3974="","",IF($C3974="","",VLOOKUP(FİLTRE!$C3974,'SKT LİSTESİ'!$F:$S,9,0)))</f>
        <v/>
      </c>
      <c r="I3974" s="132" t="str">
        <f ca="1">IFERROR(IF($C3974="","",VLOOKUP(FİLTRE!$C3974,'SKT LİSTESİ'!$F:$S,10,0)),"")</f>
        <v/>
      </c>
      <c r="J3974" s="133" t="str">
        <f ca="1">IFERROR(IF($C3974="","",VLOOKUP(FİLTRE!$C3974,'SKT LİSTESİ'!$F:$S,11,0)),"")</f>
        <v/>
      </c>
      <c r="K3974" s="134" t="str">
        <f ca="1">IFERROR(IF($C3974="","",VLOOKUP(FİLTRE!$C3974,'SKT LİSTESİ'!$F:$S,12,0)),"")</f>
        <v/>
      </c>
      <c r="L3974" s="134" t="str">
        <f ca="1">IFERROR(IF($C3974="","",VLOOKUP(FİLTRE!$C3974,'SKT LİSTESİ'!$F:$S,13,0)),"")</f>
        <v/>
      </c>
      <c r="M3974" s="135" t="str">
        <f ca="1">IFERROR(IF($C3974="","",VLOOKUP(FİLTRE!$C3974,'SKT LİSTESİ'!$F:$AJ,14,0)),"")</f>
        <v/>
      </c>
      <c r="N3974" s="31" t="str">
        <f ca="1">IFERROR(IF($C3974="","",VLOOKUP(FİLTRE!$C3974,'SKT LİSTESİ'!$F:$AJ,22,0)),"")</f>
        <v/>
      </c>
      <c r="O3974" s="136" t="str">
        <f ca="1">IFERROR(IF($C3974="","",VLOOKUP(FİLTRE!$C3974,'SKT LİSTESİ'!$F:$AJ,23,0)),"")</f>
        <v/>
      </c>
      <c r="P3974" s="31"/>
      <c r="Q3974" s="31"/>
      <c r="R3974" s="137" t="str">
        <f ca="1">(IFERROR(IF($C3974="","",VLOOKUP(FİLTRE!$C3974,'SKT LİSTESİ'!$F:$AJ,15,0)),""))</f>
        <v/>
      </c>
      <c r="S3974" s="138" t="str">
        <f ca="1">IFERROR(IF($C3974="","",VLOOKUP(FİLTRE!$C3974,'SKT LİSTESİ'!$F:$AJ,16,0)),"")</f>
        <v/>
      </c>
      <c r="AF3974" s="179" t="str">
        <f t="shared" ca="1" si="246"/>
        <v/>
      </c>
      <c r="AG3974" s="179">
        <f t="shared" ca="1" si="247"/>
        <v>0</v>
      </c>
      <c r="AH3974" s="179">
        <f t="shared" ca="1" si="248"/>
        <v>0</v>
      </c>
    </row>
    <row r="3975" spans="2:34" ht="15.75" x14ac:dyDescent="0.25">
      <c r="B3975">
        <f t="shared" ca="1" si="245"/>
        <v>3963</v>
      </c>
      <c r="C3975" t="str">
        <f ca="1">IFERROR(VLOOKUP(B3975,'SKT LİSTESİ'!F:F,1,0),"")</f>
        <v/>
      </c>
      <c r="E3975" s="128" t="str">
        <f ca="1">IFERROR(IF($C3975="","",VLOOKUP(FİLTRE!$C3975,'SKT LİSTESİ'!$F:$S,5,0)),"")</f>
        <v/>
      </c>
      <c r="F3975" s="129" t="str">
        <f ca="1">IFERROR(IF($C3975="","",VLOOKUP(FİLTRE!$C3975,'SKT LİSTESİ'!$F:$S,7,0)),"")</f>
        <v/>
      </c>
      <c r="G3975" s="130" t="str">
        <f ca="1">IFERROR(IF($C3975="","",VLOOKUP(FİLTRE!$C3975,'SKT LİSTESİ'!$F:$S,8,0)),"")</f>
        <v/>
      </c>
      <c r="H3975" s="131" t="str">
        <f ca="1">IF(E3975="","",IF($C3975="","",VLOOKUP(FİLTRE!$C3975,'SKT LİSTESİ'!$F:$S,9,0)))</f>
        <v/>
      </c>
      <c r="I3975" s="132" t="str">
        <f ca="1">IFERROR(IF($C3975="","",VLOOKUP(FİLTRE!$C3975,'SKT LİSTESİ'!$F:$S,10,0)),"")</f>
        <v/>
      </c>
      <c r="J3975" s="133" t="str">
        <f ca="1">IFERROR(IF($C3975="","",VLOOKUP(FİLTRE!$C3975,'SKT LİSTESİ'!$F:$S,11,0)),"")</f>
        <v/>
      </c>
      <c r="K3975" s="134" t="str">
        <f ca="1">IFERROR(IF($C3975="","",VLOOKUP(FİLTRE!$C3975,'SKT LİSTESİ'!$F:$S,12,0)),"")</f>
        <v/>
      </c>
      <c r="L3975" s="134" t="str">
        <f ca="1">IFERROR(IF($C3975="","",VLOOKUP(FİLTRE!$C3975,'SKT LİSTESİ'!$F:$S,13,0)),"")</f>
        <v/>
      </c>
      <c r="M3975" s="135" t="str">
        <f ca="1">IFERROR(IF($C3975="","",VLOOKUP(FİLTRE!$C3975,'SKT LİSTESİ'!$F:$AJ,14,0)),"")</f>
        <v/>
      </c>
      <c r="N3975" s="31" t="str">
        <f ca="1">IFERROR(IF($C3975="","",VLOOKUP(FİLTRE!$C3975,'SKT LİSTESİ'!$F:$AJ,22,0)),"")</f>
        <v/>
      </c>
      <c r="O3975" s="136" t="str">
        <f ca="1">IFERROR(IF($C3975="","",VLOOKUP(FİLTRE!$C3975,'SKT LİSTESİ'!$F:$AJ,23,0)),"")</f>
        <v/>
      </c>
      <c r="P3975" s="31"/>
      <c r="Q3975" s="31"/>
      <c r="R3975" s="137" t="str">
        <f ca="1">(IFERROR(IF($C3975="","",VLOOKUP(FİLTRE!$C3975,'SKT LİSTESİ'!$F:$AJ,15,0)),""))</f>
        <v/>
      </c>
      <c r="S3975" s="138" t="str">
        <f ca="1">IFERROR(IF($C3975="","",VLOOKUP(FİLTRE!$C3975,'SKT LİSTESİ'!$F:$AJ,16,0)),"")</f>
        <v/>
      </c>
      <c r="AF3975" s="179" t="str">
        <f t="shared" ca="1" si="246"/>
        <v/>
      </c>
      <c r="AG3975" s="179">
        <f t="shared" ca="1" si="247"/>
        <v>0</v>
      </c>
      <c r="AH3975" s="179">
        <f t="shared" ca="1" si="248"/>
        <v>0</v>
      </c>
    </row>
    <row r="3976" spans="2:34" ht="15.75" x14ac:dyDescent="0.25">
      <c r="B3976">
        <f t="shared" ca="1" si="245"/>
        <v>3964</v>
      </c>
      <c r="C3976" t="str">
        <f ca="1">IFERROR(VLOOKUP(B3976,'SKT LİSTESİ'!F:F,1,0),"")</f>
        <v/>
      </c>
      <c r="E3976" s="128" t="str">
        <f ca="1">IFERROR(IF($C3976="","",VLOOKUP(FİLTRE!$C3976,'SKT LİSTESİ'!$F:$S,5,0)),"")</f>
        <v/>
      </c>
      <c r="F3976" s="129" t="str">
        <f ca="1">IFERROR(IF($C3976="","",VLOOKUP(FİLTRE!$C3976,'SKT LİSTESİ'!$F:$S,7,0)),"")</f>
        <v/>
      </c>
      <c r="G3976" s="130" t="str">
        <f ca="1">IFERROR(IF($C3976="","",VLOOKUP(FİLTRE!$C3976,'SKT LİSTESİ'!$F:$S,8,0)),"")</f>
        <v/>
      </c>
      <c r="H3976" s="131" t="str">
        <f ca="1">IF(E3976="","",IF($C3976="","",VLOOKUP(FİLTRE!$C3976,'SKT LİSTESİ'!$F:$S,9,0)))</f>
        <v/>
      </c>
      <c r="I3976" s="132" t="str">
        <f ca="1">IFERROR(IF($C3976="","",VLOOKUP(FİLTRE!$C3976,'SKT LİSTESİ'!$F:$S,10,0)),"")</f>
        <v/>
      </c>
      <c r="J3976" s="133" t="str">
        <f ca="1">IFERROR(IF($C3976="","",VLOOKUP(FİLTRE!$C3976,'SKT LİSTESİ'!$F:$S,11,0)),"")</f>
        <v/>
      </c>
      <c r="K3976" s="134" t="str">
        <f ca="1">IFERROR(IF($C3976="","",VLOOKUP(FİLTRE!$C3976,'SKT LİSTESİ'!$F:$S,12,0)),"")</f>
        <v/>
      </c>
      <c r="L3976" s="134" t="str">
        <f ca="1">IFERROR(IF($C3976="","",VLOOKUP(FİLTRE!$C3976,'SKT LİSTESİ'!$F:$S,13,0)),"")</f>
        <v/>
      </c>
      <c r="M3976" s="135" t="str">
        <f ca="1">IFERROR(IF($C3976="","",VLOOKUP(FİLTRE!$C3976,'SKT LİSTESİ'!$F:$AJ,14,0)),"")</f>
        <v/>
      </c>
      <c r="N3976" s="31" t="str">
        <f ca="1">IFERROR(IF($C3976="","",VLOOKUP(FİLTRE!$C3976,'SKT LİSTESİ'!$F:$AJ,22,0)),"")</f>
        <v/>
      </c>
      <c r="O3976" s="136" t="str">
        <f ca="1">IFERROR(IF($C3976="","",VLOOKUP(FİLTRE!$C3976,'SKT LİSTESİ'!$F:$AJ,23,0)),"")</f>
        <v/>
      </c>
      <c r="P3976" s="31"/>
      <c r="Q3976" s="31"/>
      <c r="R3976" s="137" t="str">
        <f ca="1">(IFERROR(IF($C3976="","",VLOOKUP(FİLTRE!$C3976,'SKT LİSTESİ'!$F:$AJ,15,0)),""))</f>
        <v/>
      </c>
      <c r="S3976" s="138" t="str">
        <f ca="1">IFERROR(IF($C3976="","",VLOOKUP(FİLTRE!$C3976,'SKT LİSTESİ'!$F:$AJ,16,0)),"")</f>
        <v/>
      </c>
      <c r="AF3976" s="179" t="str">
        <f t="shared" ca="1" si="246"/>
        <v/>
      </c>
      <c r="AG3976" s="179">
        <f t="shared" ca="1" si="247"/>
        <v>0</v>
      </c>
      <c r="AH3976" s="179">
        <f t="shared" ca="1" si="248"/>
        <v>0</v>
      </c>
    </row>
    <row r="3977" spans="2:34" ht="15.75" x14ac:dyDescent="0.25">
      <c r="B3977">
        <f t="shared" ca="1" si="245"/>
        <v>3965</v>
      </c>
      <c r="C3977" t="str">
        <f ca="1">IFERROR(VLOOKUP(B3977,'SKT LİSTESİ'!F:F,1,0),"")</f>
        <v/>
      </c>
      <c r="E3977" s="128" t="str">
        <f ca="1">IFERROR(IF($C3977="","",VLOOKUP(FİLTRE!$C3977,'SKT LİSTESİ'!$F:$S,5,0)),"")</f>
        <v/>
      </c>
      <c r="F3977" s="129" t="str">
        <f ca="1">IFERROR(IF($C3977="","",VLOOKUP(FİLTRE!$C3977,'SKT LİSTESİ'!$F:$S,7,0)),"")</f>
        <v/>
      </c>
      <c r="G3977" s="130" t="str">
        <f ca="1">IFERROR(IF($C3977="","",VLOOKUP(FİLTRE!$C3977,'SKT LİSTESİ'!$F:$S,8,0)),"")</f>
        <v/>
      </c>
      <c r="H3977" s="131" t="str">
        <f ca="1">IF(E3977="","",IF($C3977="","",VLOOKUP(FİLTRE!$C3977,'SKT LİSTESİ'!$F:$S,9,0)))</f>
        <v/>
      </c>
      <c r="I3977" s="132" t="str">
        <f ca="1">IFERROR(IF($C3977="","",VLOOKUP(FİLTRE!$C3977,'SKT LİSTESİ'!$F:$S,10,0)),"")</f>
        <v/>
      </c>
      <c r="J3977" s="133" t="str">
        <f ca="1">IFERROR(IF($C3977="","",VLOOKUP(FİLTRE!$C3977,'SKT LİSTESİ'!$F:$S,11,0)),"")</f>
        <v/>
      </c>
      <c r="K3977" s="134" t="str">
        <f ca="1">IFERROR(IF($C3977="","",VLOOKUP(FİLTRE!$C3977,'SKT LİSTESİ'!$F:$S,12,0)),"")</f>
        <v/>
      </c>
      <c r="L3977" s="134" t="str">
        <f ca="1">IFERROR(IF($C3977="","",VLOOKUP(FİLTRE!$C3977,'SKT LİSTESİ'!$F:$S,13,0)),"")</f>
        <v/>
      </c>
      <c r="M3977" s="135" t="str">
        <f ca="1">IFERROR(IF($C3977="","",VLOOKUP(FİLTRE!$C3977,'SKT LİSTESİ'!$F:$AJ,14,0)),"")</f>
        <v/>
      </c>
      <c r="N3977" s="31" t="str">
        <f ca="1">IFERROR(IF($C3977="","",VLOOKUP(FİLTRE!$C3977,'SKT LİSTESİ'!$F:$AJ,22,0)),"")</f>
        <v/>
      </c>
      <c r="O3977" s="136" t="str">
        <f ca="1">IFERROR(IF($C3977="","",VLOOKUP(FİLTRE!$C3977,'SKT LİSTESİ'!$F:$AJ,23,0)),"")</f>
        <v/>
      </c>
      <c r="P3977" s="31"/>
      <c r="Q3977" s="31"/>
      <c r="R3977" s="137" t="str">
        <f ca="1">(IFERROR(IF($C3977="","",VLOOKUP(FİLTRE!$C3977,'SKT LİSTESİ'!$F:$AJ,15,0)),""))</f>
        <v/>
      </c>
      <c r="S3977" s="138" t="str">
        <f ca="1">IFERROR(IF($C3977="","",VLOOKUP(FİLTRE!$C3977,'SKT LİSTESİ'!$F:$AJ,16,0)),"")</f>
        <v/>
      </c>
      <c r="AF3977" s="179" t="str">
        <f t="shared" ca="1" si="246"/>
        <v/>
      </c>
      <c r="AG3977" s="179">
        <f t="shared" ca="1" si="247"/>
        <v>0</v>
      </c>
      <c r="AH3977" s="179">
        <f t="shared" ca="1" si="248"/>
        <v>0</v>
      </c>
    </row>
    <row r="3978" spans="2:34" ht="15.75" x14ac:dyDescent="0.25">
      <c r="B3978">
        <f t="shared" ca="1" si="245"/>
        <v>3966</v>
      </c>
      <c r="C3978" t="str">
        <f ca="1">IFERROR(VLOOKUP(B3978,'SKT LİSTESİ'!F:F,1,0),"")</f>
        <v/>
      </c>
      <c r="E3978" s="128" t="str">
        <f ca="1">IFERROR(IF($C3978="","",VLOOKUP(FİLTRE!$C3978,'SKT LİSTESİ'!$F:$S,5,0)),"")</f>
        <v/>
      </c>
      <c r="F3978" s="129" t="str">
        <f ca="1">IFERROR(IF($C3978="","",VLOOKUP(FİLTRE!$C3978,'SKT LİSTESİ'!$F:$S,7,0)),"")</f>
        <v/>
      </c>
      <c r="G3978" s="130" t="str">
        <f ca="1">IFERROR(IF($C3978="","",VLOOKUP(FİLTRE!$C3978,'SKT LİSTESİ'!$F:$S,8,0)),"")</f>
        <v/>
      </c>
      <c r="H3978" s="131" t="str">
        <f ca="1">IF(E3978="","",IF($C3978="","",VLOOKUP(FİLTRE!$C3978,'SKT LİSTESİ'!$F:$S,9,0)))</f>
        <v/>
      </c>
      <c r="I3978" s="132" t="str">
        <f ca="1">IFERROR(IF($C3978="","",VLOOKUP(FİLTRE!$C3978,'SKT LİSTESİ'!$F:$S,10,0)),"")</f>
        <v/>
      </c>
      <c r="J3978" s="133" t="str">
        <f ca="1">IFERROR(IF($C3978="","",VLOOKUP(FİLTRE!$C3978,'SKT LİSTESİ'!$F:$S,11,0)),"")</f>
        <v/>
      </c>
      <c r="K3978" s="134" t="str">
        <f ca="1">IFERROR(IF($C3978="","",VLOOKUP(FİLTRE!$C3978,'SKT LİSTESİ'!$F:$S,12,0)),"")</f>
        <v/>
      </c>
      <c r="L3978" s="134" t="str">
        <f ca="1">IFERROR(IF($C3978="","",VLOOKUP(FİLTRE!$C3978,'SKT LİSTESİ'!$F:$S,13,0)),"")</f>
        <v/>
      </c>
      <c r="M3978" s="135" t="str">
        <f ca="1">IFERROR(IF($C3978="","",VLOOKUP(FİLTRE!$C3978,'SKT LİSTESİ'!$F:$AJ,14,0)),"")</f>
        <v/>
      </c>
      <c r="N3978" s="31" t="str">
        <f ca="1">IFERROR(IF($C3978="","",VLOOKUP(FİLTRE!$C3978,'SKT LİSTESİ'!$F:$AJ,22,0)),"")</f>
        <v/>
      </c>
      <c r="O3978" s="136" t="str">
        <f ca="1">IFERROR(IF($C3978="","",VLOOKUP(FİLTRE!$C3978,'SKT LİSTESİ'!$F:$AJ,23,0)),"")</f>
        <v/>
      </c>
      <c r="P3978" s="31"/>
      <c r="Q3978" s="31"/>
      <c r="R3978" s="137" t="str">
        <f ca="1">(IFERROR(IF($C3978="","",VLOOKUP(FİLTRE!$C3978,'SKT LİSTESİ'!$F:$AJ,15,0)),""))</f>
        <v/>
      </c>
      <c r="S3978" s="138" t="str">
        <f ca="1">IFERROR(IF($C3978="","",VLOOKUP(FİLTRE!$C3978,'SKT LİSTESİ'!$F:$AJ,16,0)),"")</f>
        <v/>
      </c>
      <c r="AF3978" s="179" t="str">
        <f t="shared" ca="1" si="246"/>
        <v/>
      </c>
      <c r="AG3978" s="179">
        <f t="shared" ca="1" si="247"/>
        <v>0</v>
      </c>
      <c r="AH3978" s="179">
        <f t="shared" ca="1" si="248"/>
        <v>0</v>
      </c>
    </row>
    <row r="3979" spans="2:34" ht="15.75" x14ac:dyDescent="0.25">
      <c r="B3979">
        <f t="shared" ca="1" si="245"/>
        <v>3967</v>
      </c>
      <c r="C3979" t="str">
        <f ca="1">IFERROR(VLOOKUP(B3979,'SKT LİSTESİ'!F:F,1,0),"")</f>
        <v/>
      </c>
      <c r="E3979" s="128" t="str">
        <f ca="1">IFERROR(IF($C3979="","",VLOOKUP(FİLTRE!$C3979,'SKT LİSTESİ'!$F:$S,5,0)),"")</f>
        <v/>
      </c>
      <c r="F3979" s="129" t="str">
        <f ca="1">IFERROR(IF($C3979="","",VLOOKUP(FİLTRE!$C3979,'SKT LİSTESİ'!$F:$S,7,0)),"")</f>
        <v/>
      </c>
      <c r="G3979" s="130" t="str">
        <f ca="1">IFERROR(IF($C3979="","",VLOOKUP(FİLTRE!$C3979,'SKT LİSTESİ'!$F:$S,8,0)),"")</f>
        <v/>
      </c>
      <c r="H3979" s="131" t="str">
        <f ca="1">IF(E3979="","",IF($C3979="","",VLOOKUP(FİLTRE!$C3979,'SKT LİSTESİ'!$F:$S,9,0)))</f>
        <v/>
      </c>
      <c r="I3979" s="132" t="str">
        <f ca="1">IFERROR(IF($C3979="","",VLOOKUP(FİLTRE!$C3979,'SKT LİSTESİ'!$F:$S,10,0)),"")</f>
        <v/>
      </c>
      <c r="J3979" s="133" t="str">
        <f ca="1">IFERROR(IF($C3979="","",VLOOKUP(FİLTRE!$C3979,'SKT LİSTESİ'!$F:$S,11,0)),"")</f>
        <v/>
      </c>
      <c r="K3979" s="134" t="str">
        <f ca="1">IFERROR(IF($C3979="","",VLOOKUP(FİLTRE!$C3979,'SKT LİSTESİ'!$F:$S,12,0)),"")</f>
        <v/>
      </c>
      <c r="L3979" s="134" t="str">
        <f ca="1">IFERROR(IF($C3979="","",VLOOKUP(FİLTRE!$C3979,'SKT LİSTESİ'!$F:$S,13,0)),"")</f>
        <v/>
      </c>
      <c r="M3979" s="135" t="str">
        <f ca="1">IFERROR(IF($C3979="","",VLOOKUP(FİLTRE!$C3979,'SKT LİSTESİ'!$F:$AJ,14,0)),"")</f>
        <v/>
      </c>
      <c r="N3979" s="31" t="str">
        <f ca="1">IFERROR(IF($C3979="","",VLOOKUP(FİLTRE!$C3979,'SKT LİSTESİ'!$F:$AJ,22,0)),"")</f>
        <v/>
      </c>
      <c r="O3979" s="136" t="str">
        <f ca="1">IFERROR(IF($C3979="","",VLOOKUP(FİLTRE!$C3979,'SKT LİSTESİ'!$F:$AJ,23,0)),"")</f>
        <v/>
      </c>
      <c r="P3979" s="31"/>
      <c r="Q3979" s="31"/>
      <c r="R3979" s="137" t="str">
        <f ca="1">(IFERROR(IF($C3979="","",VLOOKUP(FİLTRE!$C3979,'SKT LİSTESİ'!$F:$AJ,15,0)),""))</f>
        <v/>
      </c>
      <c r="S3979" s="138" t="str">
        <f ca="1">IFERROR(IF($C3979="","",VLOOKUP(FİLTRE!$C3979,'SKT LİSTESİ'!$F:$AJ,16,0)),"")</f>
        <v/>
      </c>
      <c r="AF3979" s="179" t="str">
        <f t="shared" ca="1" si="246"/>
        <v/>
      </c>
      <c r="AG3979" s="179">
        <f t="shared" ca="1" si="247"/>
        <v>0</v>
      </c>
      <c r="AH3979" s="179">
        <f t="shared" ca="1" si="248"/>
        <v>0</v>
      </c>
    </row>
    <row r="3980" spans="2:34" ht="15.75" x14ac:dyDescent="0.25">
      <c r="B3980">
        <f t="shared" ca="1" si="245"/>
        <v>3968</v>
      </c>
      <c r="C3980" t="str">
        <f ca="1">IFERROR(VLOOKUP(B3980,'SKT LİSTESİ'!F:F,1,0),"")</f>
        <v/>
      </c>
      <c r="E3980" s="128" t="str">
        <f ca="1">IFERROR(IF($C3980="","",VLOOKUP(FİLTRE!$C3980,'SKT LİSTESİ'!$F:$S,5,0)),"")</f>
        <v/>
      </c>
      <c r="F3980" s="129" t="str">
        <f ca="1">IFERROR(IF($C3980="","",VLOOKUP(FİLTRE!$C3980,'SKT LİSTESİ'!$F:$S,7,0)),"")</f>
        <v/>
      </c>
      <c r="G3980" s="130" t="str">
        <f ca="1">IFERROR(IF($C3980="","",VLOOKUP(FİLTRE!$C3980,'SKT LİSTESİ'!$F:$S,8,0)),"")</f>
        <v/>
      </c>
      <c r="H3980" s="131" t="str">
        <f ca="1">IF(E3980="","",IF($C3980="","",VLOOKUP(FİLTRE!$C3980,'SKT LİSTESİ'!$F:$S,9,0)))</f>
        <v/>
      </c>
      <c r="I3980" s="132" t="str">
        <f ca="1">IFERROR(IF($C3980="","",VLOOKUP(FİLTRE!$C3980,'SKT LİSTESİ'!$F:$S,10,0)),"")</f>
        <v/>
      </c>
      <c r="J3980" s="133" t="str">
        <f ca="1">IFERROR(IF($C3980="","",VLOOKUP(FİLTRE!$C3980,'SKT LİSTESİ'!$F:$S,11,0)),"")</f>
        <v/>
      </c>
      <c r="K3980" s="134" t="str">
        <f ca="1">IFERROR(IF($C3980="","",VLOOKUP(FİLTRE!$C3980,'SKT LİSTESİ'!$F:$S,12,0)),"")</f>
        <v/>
      </c>
      <c r="L3980" s="134" t="str">
        <f ca="1">IFERROR(IF($C3980="","",VLOOKUP(FİLTRE!$C3980,'SKT LİSTESİ'!$F:$S,13,0)),"")</f>
        <v/>
      </c>
      <c r="M3980" s="135" t="str">
        <f ca="1">IFERROR(IF($C3980="","",VLOOKUP(FİLTRE!$C3980,'SKT LİSTESİ'!$F:$AJ,14,0)),"")</f>
        <v/>
      </c>
      <c r="N3980" s="31" t="str">
        <f ca="1">IFERROR(IF($C3980="","",VLOOKUP(FİLTRE!$C3980,'SKT LİSTESİ'!$F:$AJ,22,0)),"")</f>
        <v/>
      </c>
      <c r="O3980" s="136" t="str">
        <f ca="1">IFERROR(IF($C3980="","",VLOOKUP(FİLTRE!$C3980,'SKT LİSTESİ'!$F:$AJ,23,0)),"")</f>
        <v/>
      </c>
      <c r="P3980" s="31"/>
      <c r="Q3980" s="31"/>
      <c r="R3980" s="137" t="str">
        <f ca="1">(IFERROR(IF($C3980="","",VLOOKUP(FİLTRE!$C3980,'SKT LİSTESİ'!$F:$AJ,15,0)),""))</f>
        <v/>
      </c>
      <c r="S3980" s="138" t="str">
        <f ca="1">IFERROR(IF($C3980="","",VLOOKUP(FİLTRE!$C3980,'SKT LİSTESİ'!$F:$AJ,16,0)),"")</f>
        <v/>
      </c>
      <c r="AF3980" s="179" t="str">
        <f t="shared" ca="1" si="246"/>
        <v/>
      </c>
      <c r="AG3980" s="179">
        <f t="shared" ca="1" si="247"/>
        <v>0</v>
      </c>
      <c r="AH3980" s="179">
        <f t="shared" ca="1" si="248"/>
        <v>0</v>
      </c>
    </row>
    <row r="3981" spans="2:34" ht="15.75" x14ac:dyDescent="0.25">
      <c r="B3981">
        <f t="shared" ca="1" si="245"/>
        <v>3969</v>
      </c>
      <c r="C3981" t="str">
        <f ca="1">IFERROR(VLOOKUP(B3981,'SKT LİSTESİ'!F:F,1,0),"")</f>
        <v/>
      </c>
      <c r="E3981" s="128" t="str">
        <f ca="1">IFERROR(IF($C3981="","",VLOOKUP(FİLTRE!$C3981,'SKT LİSTESİ'!$F:$S,5,0)),"")</f>
        <v/>
      </c>
      <c r="F3981" s="129" t="str">
        <f ca="1">IFERROR(IF($C3981="","",VLOOKUP(FİLTRE!$C3981,'SKT LİSTESİ'!$F:$S,7,0)),"")</f>
        <v/>
      </c>
      <c r="G3981" s="130" t="str">
        <f ca="1">IFERROR(IF($C3981="","",VLOOKUP(FİLTRE!$C3981,'SKT LİSTESİ'!$F:$S,8,0)),"")</f>
        <v/>
      </c>
      <c r="H3981" s="131" t="str">
        <f ca="1">IF(E3981="","",IF($C3981="","",VLOOKUP(FİLTRE!$C3981,'SKT LİSTESİ'!$F:$S,9,0)))</f>
        <v/>
      </c>
      <c r="I3981" s="132" t="str">
        <f ca="1">IFERROR(IF($C3981="","",VLOOKUP(FİLTRE!$C3981,'SKT LİSTESİ'!$F:$S,10,0)),"")</f>
        <v/>
      </c>
      <c r="J3981" s="133" t="str">
        <f ca="1">IFERROR(IF($C3981="","",VLOOKUP(FİLTRE!$C3981,'SKT LİSTESİ'!$F:$S,11,0)),"")</f>
        <v/>
      </c>
      <c r="K3981" s="134" t="str">
        <f ca="1">IFERROR(IF($C3981="","",VLOOKUP(FİLTRE!$C3981,'SKT LİSTESİ'!$F:$S,12,0)),"")</f>
        <v/>
      </c>
      <c r="L3981" s="134" t="str">
        <f ca="1">IFERROR(IF($C3981="","",VLOOKUP(FİLTRE!$C3981,'SKT LİSTESİ'!$F:$S,13,0)),"")</f>
        <v/>
      </c>
      <c r="M3981" s="135" t="str">
        <f ca="1">IFERROR(IF($C3981="","",VLOOKUP(FİLTRE!$C3981,'SKT LİSTESİ'!$F:$AJ,14,0)),"")</f>
        <v/>
      </c>
      <c r="N3981" s="31" t="str">
        <f ca="1">IFERROR(IF($C3981="","",VLOOKUP(FİLTRE!$C3981,'SKT LİSTESİ'!$F:$AJ,22,0)),"")</f>
        <v/>
      </c>
      <c r="O3981" s="136" t="str">
        <f ca="1">IFERROR(IF($C3981="","",VLOOKUP(FİLTRE!$C3981,'SKT LİSTESİ'!$F:$AJ,23,0)),"")</f>
        <v/>
      </c>
      <c r="P3981" s="31"/>
      <c r="Q3981" s="31"/>
      <c r="R3981" s="137" t="str">
        <f ca="1">(IFERROR(IF($C3981="","",VLOOKUP(FİLTRE!$C3981,'SKT LİSTESİ'!$F:$AJ,15,0)),""))</f>
        <v/>
      </c>
      <c r="S3981" s="138" t="str">
        <f ca="1">IFERROR(IF($C3981="","",VLOOKUP(FİLTRE!$C3981,'SKT LİSTESİ'!$F:$AJ,16,0)),"")</f>
        <v/>
      </c>
      <c r="AF3981" s="179" t="str">
        <f t="shared" ca="1" si="246"/>
        <v/>
      </c>
      <c r="AG3981" s="179">
        <f t="shared" ca="1" si="247"/>
        <v>0</v>
      </c>
      <c r="AH3981" s="179">
        <f t="shared" ca="1" si="248"/>
        <v>0</v>
      </c>
    </row>
    <row r="3982" spans="2:34" ht="15.75" x14ac:dyDescent="0.25">
      <c r="B3982">
        <f t="shared" ref="B3982:B4045" ca="1" si="249">IF($Y$2=1,(ROW()-12),"")</f>
        <v>3970</v>
      </c>
      <c r="C3982" t="str">
        <f ca="1">IFERROR(VLOOKUP(B3982,'SKT LİSTESİ'!F:F,1,0),"")</f>
        <v/>
      </c>
      <c r="E3982" s="128" t="str">
        <f ca="1">IFERROR(IF($C3982="","",VLOOKUP(FİLTRE!$C3982,'SKT LİSTESİ'!$F:$S,5,0)),"")</f>
        <v/>
      </c>
      <c r="F3982" s="129" t="str">
        <f ca="1">IFERROR(IF($C3982="","",VLOOKUP(FİLTRE!$C3982,'SKT LİSTESİ'!$F:$S,7,0)),"")</f>
        <v/>
      </c>
      <c r="G3982" s="130" t="str">
        <f ca="1">IFERROR(IF($C3982="","",VLOOKUP(FİLTRE!$C3982,'SKT LİSTESİ'!$F:$S,8,0)),"")</f>
        <v/>
      </c>
      <c r="H3982" s="131" t="str">
        <f ca="1">IF(E3982="","",IF($C3982="","",VLOOKUP(FİLTRE!$C3982,'SKT LİSTESİ'!$F:$S,9,0)))</f>
        <v/>
      </c>
      <c r="I3982" s="132" t="str">
        <f ca="1">IFERROR(IF($C3982="","",VLOOKUP(FİLTRE!$C3982,'SKT LİSTESİ'!$F:$S,10,0)),"")</f>
        <v/>
      </c>
      <c r="J3982" s="133" t="str">
        <f ca="1">IFERROR(IF($C3982="","",VLOOKUP(FİLTRE!$C3982,'SKT LİSTESİ'!$F:$S,11,0)),"")</f>
        <v/>
      </c>
      <c r="K3982" s="134" t="str">
        <f ca="1">IFERROR(IF($C3982="","",VLOOKUP(FİLTRE!$C3982,'SKT LİSTESİ'!$F:$S,12,0)),"")</f>
        <v/>
      </c>
      <c r="L3982" s="134" t="str">
        <f ca="1">IFERROR(IF($C3982="","",VLOOKUP(FİLTRE!$C3982,'SKT LİSTESİ'!$F:$S,13,0)),"")</f>
        <v/>
      </c>
      <c r="M3982" s="135" t="str">
        <f ca="1">IFERROR(IF($C3982="","",VLOOKUP(FİLTRE!$C3982,'SKT LİSTESİ'!$F:$AJ,14,0)),"")</f>
        <v/>
      </c>
      <c r="N3982" s="31" t="str">
        <f ca="1">IFERROR(IF($C3982="","",VLOOKUP(FİLTRE!$C3982,'SKT LİSTESİ'!$F:$AJ,22,0)),"")</f>
        <v/>
      </c>
      <c r="O3982" s="136" t="str">
        <f ca="1">IFERROR(IF($C3982="","",VLOOKUP(FİLTRE!$C3982,'SKT LİSTESİ'!$F:$AJ,23,0)),"")</f>
        <v/>
      </c>
      <c r="P3982" s="31"/>
      <c r="Q3982" s="31"/>
      <c r="R3982" s="137" t="str">
        <f ca="1">(IFERROR(IF($C3982="","",VLOOKUP(FİLTRE!$C3982,'SKT LİSTESİ'!$F:$AJ,15,0)),""))</f>
        <v/>
      </c>
      <c r="S3982" s="138" t="str">
        <f ca="1">IFERROR(IF($C3982="","",VLOOKUP(FİLTRE!$C3982,'SKT LİSTESİ'!$F:$AJ,16,0)),"")</f>
        <v/>
      </c>
      <c r="AF3982" s="179" t="str">
        <f t="shared" ref="AF3982:AF4045" ca="1" si="250">IF(E3982&lt;&gt;"SAYIM",K3982,
(IF(AND(E3982="SAYIM",R3982=0),0,(COUNTIFS(E:E,"SAYIM",F:F,F3982,R:R,"&gt;"&amp;0)))))</f>
        <v/>
      </c>
      <c r="AG3982" s="179">
        <f t="shared" ref="AG3982:AG4045" ca="1" si="251">IF(E3982="SAYIM",(IFERROR(R3982/AF3982,0)),0)</f>
        <v>0</v>
      </c>
      <c r="AH3982" s="179">
        <f t="shared" ref="AH3982:AH4045" ca="1" si="252">IF(E3982="SAYIM",(IFERROR(S3982/AF3982,0)),0)</f>
        <v>0</v>
      </c>
    </row>
    <row r="3983" spans="2:34" ht="15.75" x14ac:dyDescent="0.25">
      <c r="B3983">
        <f t="shared" ca="1" si="249"/>
        <v>3971</v>
      </c>
      <c r="C3983" t="str">
        <f ca="1">IFERROR(VLOOKUP(B3983,'SKT LİSTESİ'!F:F,1,0),"")</f>
        <v/>
      </c>
      <c r="E3983" s="128" t="str">
        <f ca="1">IFERROR(IF($C3983="","",VLOOKUP(FİLTRE!$C3983,'SKT LİSTESİ'!$F:$S,5,0)),"")</f>
        <v/>
      </c>
      <c r="F3983" s="129" t="str">
        <f ca="1">IFERROR(IF($C3983="","",VLOOKUP(FİLTRE!$C3983,'SKT LİSTESİ'!$F:$S,7,0)),"")</f>
        <v/>
      </c>
      <c r="G3983" s="130" t="str">
        <f ca="1">IFERROR(IF($C3983="","",VLOOKUP(FİLTRE!$C3983,'SKT LİSTESİ'!$F:$S,8,0)),"")</f>
        <v/>
      </c>
      <c r="H3983" s="131" t="str">
        <f ca="1">IF(E3983="","",IF($C3983="","",VLOOKUP(FİLTRE!$C3983,'SKT LİSTESİ'!$F:$S,9,0)))</f>
        <v/>
      </c>
      <c r="I3983" s="132" t="str">
        <f ca="1">IFERROR(IF($C3983="","",VLOOKUP(FİLTRE!$C3983,'SKT LİSTESİ'!$F:$S,10,0)),"")</f>
        <v/>
      </c>
      <c r="J3983" s="133" t="str">
        <f ca="1">IFERROR(IF($C3983="","",VLOOKUP(FİLTRE!$C3983,'SKT LİSTESİ'!$F:$S,11,0)),"")</f>
        <v/>
      </c>
      <c r="K3983" s="134" t="str">
        <f ca="1">IFERROR(IF($C3983="","",VLOOKUP(FİLTRE!$C3983,'SKT LİSTESİ'!$F:$S,12,0)),"")</f>
        <v/>
      </c>
      <c r="L3983" s="134" t="str">
        <f ca="1">IFERROR(IF($C3983="","",VLOOKUP(FİLTRE!$C3983,'SKT LİSTESİ'!$F:$S,13,0)),"")</f>
        <v/>
      </c>
      <c r="M3983" s="135" t="str">
        <f ca="1">IFERROR(IF($C3983="","",VLOOKUP(FİLTRE!$C3983,'SKT LİSTESİ'!$F:$AJ,14,0)),"")</f>
        <v/>
      </c>
      <c r="N3983" s="31" t="str">
        <f ca="1">IFERROR(IF($C3983="","",VLOOKUP(FİLTRE!$C3983,'SKT LİSTESİ'!$F:$AJ,22,0)),"")</f>
        <v/>
      </c>
      <c r="O3983" s="136" t="str">
        <f ca="1">IFERROR(IF($C3983="","",VLOOKUP(FİLTRE!$C3983,'SKT LİSTESİ'!$F:$AJ,23,0)),"")</f>
        <v/>
      </c>
      <c r="P3983" s="31"/>
      <c r="Q3983" s="31"/>
      <c r="R3983" s="137" t="str">
        <f ca="1">(IFERROR(IF($C3983="","",VLOOKUP(FİLTRE!$C3983,'SKT LİSTESİ'!$F:$AJ,15,0)),""))</f>
        <v/>
      </c>
      <c r="S3983" s="138" t="str">
        <f ca="1">IFERROR(IF($C3983="","",VLOOKUP(FİLTRE!$C3983,'SKT LİSTESİ'!$F:$AJ,16,0)),"")</f>
        <v/>
      </c>
      <c r="AF3983" s="179" t="str">
        <f t="shared" ca="1" si="250"/>
        <v/>
      </c>
      <c r="AG3983" s="179">
        <f t="shared" ca="1" si="251"/>
        <v>0</v>
      </c>
      <c r="AH3983" s="179">
        <f t="shared" ca="1" si="252"/>
        <v>0</v>
      </c>
    </row>
    <row r="3984" spans="2:34" ht="15.75" x14ac:dyDescent="0.25">
      <c r="B3984">
        <f t="shared" ca="1" si="249"/>
        <v>3972</v>
      </c>
      <c r="C3984" t="str">
        <f ca="1">IFERROR(VLOOKUP(B3984,'SKT LİSTESİ'!F:F,1,0),"")</f>
        <v/>
      </c>
      <c r="E3984" s="128" t="str">
        <f ca="1">IFERROR(IF($C3984="","",VLOOKUP(FİLTRE!$C3984,'SKT LİSTESİ'!$F:$S,5,0)),"")</f>
        <v/>
      </c>
      <c r="F3984" s="129" t="str">
        <f ca="1">IFERROR(IF($C3984="","",VLOOKUP(FİLTRE!$C3984,'SKT LİSTESİ'!$F:$S,7,0)),"")</f>
        <v/>
      </c>
      <c r="G3984" s="130" t="str">
        <f ca="1">IFERROR(IF($C3984="","",VLOOKUP(FİLTRE!$C3984,'SKT LİSTESİ'!$F:$S,8,0)),"")</f>
        <v/>
      </c>
      <c r="H3984" s="131" t="str">
        <f ca="1">IF(E3984="","",IF($C3984="","",VLOOKUP(FİLTRE!$C3984,'SKT LİSTESİ'!$F:$S,9,0)))</f>
        <v/>
      </c>
      <c r="I3984" s="132" t="str">
        <f ca="1">IFERROR(IF($C3984="","",VLOOKUP(FİLTRE!$C3984,'SKT LİSTESİ'!$F:$S,10,0)),"")</f>
        <v/>
      </c>
      <c r="J3984" s="133" t="str">
        <f ca="1">IFERROR(IF($C3984="","",VLOOKUP(FİLTRE!$C3984,'SKT LİSTESİ'!$F:$S,11,0)),"")</f>
        <v/>
      </c>
      <c r="K3984" s="134" t="str">
        <f ca="1">IFERROR(IF($C3984="","",VLOOKUP(FİLTRE!$C3984,'SKT LİSTESİ'!$F:$S,12,0)),"")</f>
        <v/>
      </c>
      <c r="L3984" s="134" t="str">
        <f ca="1">IFERROR(IF($C3984="","",VLOOKUP(FİLTRE!$C3984,'SKT LİSTESİ'!$F:$S,13,0)),"")</f>
        <v/>
      </c>
      <c r="M3984" s="135" t="str">
        <f ca="1">IFERROR(IF($C3984="","",VLOOKUP(FİLTRE!$C3984,'SKT LİSTESİ'!$F:$AJ,14,0)),"")</f>
        <v/>
      </c>
      <c r="N3984" s="31" t="str">
        <f ca="1">IFERROR(IF($C3984="","",VLOOKUP(FİLTRE!$C3984,'SKT LİSTESİ'!$F:$AJ,22,0)),"")</f>
        <v/>
      </c>
      <c r="O3984" s="136" t="str">
        <f ca="1">IFERROR(IF($C3984="","",VLOOKUP(FİLTRE!$C3984,'SKT LİSTESİ'!$F:$AJ,23,0)),"")</f>
        <v/>
      </c>
      <c r="P3984" s="31"/>
      <c r="Q3984" s="31"/>
      <c r="R3984" s="137" t="str">
        <f ca="1">(IFERROR(IF($C3984="","",VLOOKUP(FİLTRE!$C3984,'SKT LİSTESİ'!$F:$AJ,15,0)),""))</f>
        <v/>
      </c>
      <c r="S3984" s="138" t="str">
        <f ca="1">IFERROR(IF($C3984="","",VLOOKUP(FİLTRE!$C3984,'SKT LİSTESİ'!$F:$AJ,16,0)),"")</f>
        <v/>
      </c>
      <c r="AF3984" s="179" t="str">
        <f t="shared" ca="1" si="250"/>
        <v/>
      </c>
      <c r="AG3984" s="179">
        <f t="shared" ca="1" si="251"/>
        <v>0</v>
      </c>
      <c r="AH3984" s="179">
        <f t="shared" ca="1" si="252"/>
        <v>0</v>
      </c>
    </row>
    <row r="3985" spans="2:34" ht="15.75" x14ac:dyDescent="0.25">
      <c r="B3985">
        <f t="shared" ca="1" si="249"/>
        <v>3973</v>
      </c>
      <c r="C3985" t="str">
        <f ca="1">IFERROR(VLOOKUP(B3985,'SKT LİSTESİ'!F:F,1,0),"")</f>
        <v/>
      </c>
      <c r="E3985" s="128" t="str">
        <f ca="1">IFERROR(IF($C3985="","",VLOOKUP(FİLTRE!$C3985,'SKT LİSTESİ'!$F:$S,5,0)),"")</f>
        <v/>
      </c>
      <c r="F3985" s="129" t="str">
        <f ca="1">IFERROR(IF($C3985="","",VLOOKUP(FİLTRE!$C3985,'SKT LİSTESİ'!$F:$S,7,0)),"")</f>
        <v/>
      </c>
      <c r="G3985" s="130" t="str">
        <f ca="1">IFERROR(IF($C3985="","",VLOOKUP(FİLTRE!$C3985,'SKT LİSTESİ'!$F:$S,8,0)),"")</f>
        <v/>
      </c>
      <c r="H3985" s="131" t="str">
        <f ca="1">IF(E3985="","",IF($C3985="","",VLOOKUP(FİLTRE!$C3985,'SKT LİSTESİ'!$F:$S,9,0)))</f>
        <v/>
      </c>
      <c r="I3985" s="132" t="str">
        <f ca="1">IFERROR(IF($C3985="","",VLOOKUP(FİLTRE!$C3985,'SKT LİSTESİ'!$F:$S,10,0)),"")</f>
        <v/>
      </c>
      <c r="J3985" s="133" t="str">
        <f ca="1">IFERROR(IF($C3985="","",VLOOKUP(FİLTRE!$C3985,'SKT LİSTESİ'!$F:$S,11,0)),"")</f>
        <v/>
      </c>
      <c r="K3985" s="134" t="str">
        <f ca="1">IFERROR(IF($C3985="","",VLOOKUP(FİLTRE!$C3985,'SKT LİSTESİ'!$F:$S,12,0)),"")</f>
        <v/>
      </c>
      <c r="L3985" s="134" t="str">
        <f ca="1">IFERROR(IF($C3985="","",VLOOKUP(FİLTRE!$C3985,'SKT LİSTESİ'!$F:$S,13,0)),"")</f>
        <v/>
      </c>
      <c r="M3985" s="135" t="str">
        <f ca="1">IFERROR(IF($C3985="","",VLOOKUP(FİLTRE!$C3985,'SKT LİSTESİ'!$F:$AJ,14,0)),"")</f>
        <v/>
      </c>
      <c r="N3985" s="31" t="str">
        <f ca="1">IFERROR(IF($C3985="","",VLOOKUP(FİLTRE!$C3985,'SKT LİSTESİ'!$F:$AJ,22,0)),"")</f>
        <v/>
      </c>
      <c r="O3985" s="136" t="str">
        <f ca="1">IFERROR(IF($C3985="","",VLOOKUP(FİLTRE!$C3985,'SKT LİSTESİ'!$F:$AJ,23,0)),"")</f>
        <v/>
      </c>
      <c r="P3985" s="31"/>
      <c r="Q3985" s="31"/>
      <c r="R3985" s="137" t="str">
        <f ca="1">(IFERROR(IF($C3985="","",VLOOKUP(FİLTRE!$C3985,'SKT LİSTESİ'!$F:$AJ,15,0)),""))</f>
        <v/>
      </c>
      <c r="S3985" s="138" t="str">
        <f ca="1">IFERROR(IF($C3985="","",VLOOKUP(FİLTRE!$C3985,'SKT LİSTESİ'!$F:$AJ,16,0)),"")</f>
        <v/>
      </c>
      <c r="AF3985" s="179" t="str">
        <f t="shared" ca="1" si="250"/>
        <v/>
      </c>
      <c r="AG3985" s="179">
        <f t="shared" ca="1" si="251"/>
        <v>0</v>
      </c>
      <c r="AH3985" s="179">
        <f t="shared" ca="1" si="252"/>
        <v>0</v>
      </c>
    </row>
    <row r="3986" spans="2:34" ht="15.75" x14ac:dyDescent="0.25">
      <c r="B3986">
        <f t="shared" ca="1" si="249"/>
        <v>3974</v>
      </c>
      <c r="C3986" t="str">
        <f ca="1">IFERROR(VLOOKUP(B3986,'SKT LİSTESİ'!F:F,1,0),"")</f>
        <v/>
      </c>
      <c r="E3986" s="128" t="str">
        <f ca="1">IFERROR(IF($C3986="","",VLOOKUP(FİLTRE!$C3986,'SKT LİSTESİ'!$F:$S,5,0)),"")</f>
        <v/>
      </c>
      <c r="F3986" s="129" t="str">
        <f ca="1">IFERROR(IF($C3986="","",VLOOKUP(FİLTRE!$C3986,'SKT LİSTESİ'!$F:$S,7,0)),"")</f>
        <v/>
      </c>
      <c r="G3986" s="130" t="str">
        <f ca="1">IFERROR(IF($C3986="","",VLOOKUP(FİLTRE!$C3986,'SKT LİSTESİ'!$F:$S,8,0)),"")</f>
        <v/>
      </c>
      <c r="H3986" s="131" t="str">
        <f ca="1">IF(E3986="","",IF($C3986="","",VLOOKUP(FİLTRE!$C3986,'SKT LİSTESİ'!$F:$S,9,0)))</f>
        <v/>
      </c>
      <c r="I3986" s="132" t="str">
        <f ca="1">IFERROR(IF($C3986="","",VLOOKUP(FİLTRE!$C3986,'SKT LİSTESİ'!$F:$S,10,0)),"")</f>
        <v/>
      </c>
      <c r="J3986" s="133" t="str">
        <f ca="1">IFERROR(IF($C3986="","",VLOOKUP(FİLTRE!$C3986,'SKT LİSTESİ'!$F:$S,11,0)),"")</f>
        <v/>
      </c>
      <c r="K3986" s="134" t="str">
        <f ca="1">IFERROR(IF($C3986="","",VLOOKUP(FİLTRE!$C3986,'SKT LİSTESİ'!$F:$S,12,0)),"")</f>
        <v/>
      </c>
      <c r="L3986" s="134" t="str">
        <f ca="1">IFERROR(IF($C3986="","",VLOOKUP(FİLTRE!$C3986,'SKT LİSTESİ'!$F:$S,13,0)),"")</f>
        <v/>
      </c>
      <c r="M3986" s="135" t="str">
        <f ca="1">IFERROR(IF($C3986="","",VLOOKUP(FİLTRE!$C3986,'SKT LİSTESİ'!$F:$AJ,14,0)),"")</f>
        <v/>
      </c>
      <c r="N3986" s="31" t="str">
        <f ca="1">IFERROR(IF($C3986="","",VLOOKUP(FİLTRE!$C3986,'SKT LİSTESİ'!$F:$AJ,22,0)),"")</f>
        <v/>
      </c>
      <c r="O3986" s="136" t="str">
        <f ca="1">IFERROR(IF($C3986="","",VLOOKUP(FİLTRE!$C3986,'SKT LİSTESİ'!$F:$AJ,23,0)),"")</f>
        <v/>
      </c>
      <c r="P3986" s="31"/>
      <c r="Q3986" s="31"/>
      <c r="R3986" s="137" t="str">
        <f ca="1">(IFERROR(IF($C3986="","",VLOOKUP(FİLTRE!$C3986,'SKT LİSTESİ'!$F:$AJ,15,0)),""))</f>
        <v/>
      </c>
      <c r="S3986" s="138" t="str">
        <f ca="1">IFERROR(IF($C3986="","",VLOOKUP(FİLTRE!$C3986,'SKT LİSTESİ'!$F:$AJ,16,0)),"")</f>
        <v/>
      </c>
      <c r="AF3986" s="179" t="str">
        <f t="shared" ca="1" si="250"/>
        <v/>
      </c>
      <c r="AG3986" s="179">
        <f t="shared" ca="1" si="251"/>
        <v>0</v>
      </c>
      <c r="AH3986" s="179">
        <f t="shared" ca="1" si="252"/>
        <v>0</v>
      </c>
    </row>
    <row r="3987" spans="2:34" ht="15.75" x14ac:dyDescent="0.25">
      <c r="B3987">
        <f t="shared" ca="1" si="249"/>
        <v>3975</v>
      </c>
      <c r="C3987" t="str">
        <f ca="1">IFERROR(VLOOKUP(B3987,'SKT LİSTESİ'!F:F,1,0),"")</f>
        <v/>
      </c>
      <c r="E3987" s="128" t="str">
        <f ca="1">IFERROR(IF($C3987="","",VLOOKUP(FİLTRE!$C3987,'SKT LİSTESİ'!$F:$S,5,0)),"")</f>
        <v/>
      </c>
      <c r="F3987" s="129" t="str">
        <f ca="1">IFERROR(IF($C3987="","",VLOOKUP(FİLTRE!$C3987,'SKT LİSTESİ'!$F:$S,7,0)),"")</f>
        <v/>
      </c>
      <c r="G3987" s="130" t="str">
        <f ca="1">IFERROR(IF($C3987="","",VLOOKUP(FİLTRE!$C3987,'SKT LİSTESİ'!$F:$S,8,0)),"")</f>
        <v/>
      </c>
      <c r="H3987" s="131" t="str">
        <f ca="1">IF(E3987="","",IF($C3987="","",VLOOKUP(FİLTRE!$C3987,'SKT LİSTESİ'!$F:$S,9,0)))</f>
        <v/>
      </c>
      <c r="I3987" s="132" t="str">
        <f ca="1">IFERROR(IF($C3987="","",VLOOKUP(FİLTRE!$C3987,'SKT LİSTESİ'!$F:$S,10,0)),"")</f>
        <v/>
      </c>
      <c r="J3987" s="133" t="str">
        <f ca="1">IFERROR(IF($C3987="","",VLOOKUP(FİLTRE!$C3987,'SKT LİSTESİ'!$F:$S,11,0)),"")</f>
        <v/>
      </c>
      <c r="K3987" s="134" t="str">
        <f ca="1">IFERROR(IF($C3987="","",VLOOKUP(FİLTRE!$C3987,'SKT LİSTESİ'!$F:$S,12,0)),"")</f>
        <v/>
      </c>
      <c r="L3987" s="134" t="str">
        <f ca="1">IFERROR(IF($C3987="","",VLOOKUP(FİLTRE!$C3987,'SKT LİSTESİ'!$F:$S,13,0)),"")</f>
        <v/>
      </c>
      <c r="M3987" s="135" t="str">
        <f ca="1">IFERROR(IF($C3987="","",VLOOKUP(FİLTRE!$C3987,'SKT LİSTESİ'!$F:$AJ,14,0)),"")</f>
        <v/>
      </c>
      <c r="N3987" s="31" t="str">
        <f ca="1">IFERROR(IF($C3987="","",VLOOKUP(FİLTRE!$C3987,'SKT LİSTESİ'!$F:$AJ,22,0)),"")</f>
        <v/>
      </c>
      <c r="O3987" s="136" t="str">
        <f ca="1">IFERROR(IF($C3987="","",VLOOKUP(FİLTRE!$C3987,'SKT LİSTESİ'!$F:$AJ,23,0)),"")</f>
        <v/>
      </c>
      <c r="P3987" s="31"/>
      <c r="Q3987" s="31"/>
      <c r="R3987" s="137" t="str">
        <f ca="1">(IFERROR(IF($C3987="","",VLOOKUP(FİLTRE!$C3987,'SKT LİSTESİ'!$F:$AJ,15,0)),""))</f>
        <v/>
      </c>
      <c r="S3987" s="138" t="str">
        <f ca="1">IFERROR(IF($C3987="","",VLOOKUP(FİLTRE!$C3987,'SKT LİSTESİ'!$F:$AJ,16,0)),"")</f>
        <v/>
      </c>
      <c r="AF3987" s="179" t="str">
        <f t="shared" ca="1" si="250"/>
        <v/>
      </c>
      <c r="AG3987" s="179">
        <f t="shared" ca="1" si="251"/>
        <v>0</v>
      </c>
      <c r="AH3987" s="179">
        <f t="shared" ca="1" si="252"/>
        <v>0</v>
      </c>
    </row>
    <row r="3988" spans="2:34" ht="15.75" x14ac:dyDescent="0.25">
      <c r="B3988">
        <f t="shared" ca="1" si="249"/>
        <v>3976</v>
      </c>
      <c r="C3988" t="str">
        <f ca="1">IFERROR(VLOOKUP(B3988,'SKT LİSTESİ'!F:F,1,0),"")</f>
        <v/>
      </c>
      <c r="E3988" s="128" t="str">
        <f ca="1">IFERROR(IF($C3988="","",VLOOKUP(FİLTRE!$C3988,'SKT LİSTESİ'!$F:$S,5,0)),"")</f>
        <v/>
      </c>
      <c r="F3988" s="129" t="str">
        <f ca="1">IFERROR(IF($C3988="","",VLOOKUP(FİLTRE!$C3988,'SKT LİSTESİ'!$F:$S,7,0)),"")</f>
        <v/>
      </c>
      <c r="G3988" s="130" t="str">
        <f ca="1">IFERROR(IF($C3988="","",VLOOKUP(FİLTRE!$C3988,'SKT LİSTESİ'!$F:$S,8,0)),"")</f>
        <v/>
      </c>
      <c r="H3988" s="131" t="str">
        <f ca="1">IF(E3988="","",IF($C3988="","",VLOOKUP(FİLTRE!$C3988,'SKT LİSTESİ'!$F:$S,9,0)))</f>
        <v/>
      </c>
      <c r="I3988" s="132" t="str">
        <f ca="1">IFERROR(IF($C3988="","",VLOOKUP(FİLTRE!$C3988,'SKT LİSTESİ'!$F:$S,10,0)),"")</f>
        <v/>
      </c>
      <c r="J3988" s="133" t="str">
        <f ca="1">IFERROR(IF($C3988="","",VLOOKUP(FİLTRE!$C3988,'SKT LİSTESİ'!$F:$S,11,0)),"")</f>
        <v/>
      </c>
      <c r="K3988" s="134" t="str">
        <f ca="1">IFERROR(IF($C3988="","",VLOOKUP(FİLTRE!$C3988,'SKT LİSTESİ'!$F:$S,12,0)),"")</f>
        <v/>
      </c>
      <c r="L3988" s="134" t="str">
        <f ca="1">IFERROR(IF($C3988="","",VLOOKUP(FİLTRE!$C3988,'SKT LİSTESİ'!$F:$S,13,0)),"")</f>
        <v/>
      </c>
      <c r="M3988" s="135" t="str">
        <f ca="1">IFERROR(IF($C3988="","",VLOOKUP(FİLTRE!$C3988,'SKT LİSTESİ'!$F:$AJ,14,0)),"")</f>
        <v/>
      </c>
      <c r="N3988" s="31" t="str">
        <f ca="1">IFERROR(IF($C3988="","",VLOOKUP(FİLTRE!$C3988,'SKT LİSTESİ'!$F:$AJ,22,0)),"")</f>
        <v/>
      </c>
      <c r="O3988" s="136" t="str">
        <f ca="1">IFERROR(IF($C3988="","",VLOOKUP(FİLTRE!$C3988,'SKT LİSTESİ'!$F:$AJ,23,0)),"")</f>
        <v/>
      </c>
      <c r="P3988" s="31"/>
      <c r="Q3988" s="31"/>
      <c r="R3988" s="137" t="str">
        <f ca="1">(IFERROR(IF($C3988="","",VLOOKUP(FİLTRE!$C3988,'SKT LİSTESİ'!$F:$AJ,15,0)),""))</f>
        <v/>
      </c>
      <c r="S3988" s="138" t="str">
        <f ca="1">IFERROR(IF($C3988="","",VLOOKUP(FİLTRE!$C3988,'SKT LİSTESİ'!$F:$AJ,16,0)),"")</f>
        <v/>
      </c>
      <c r="AF3988" s="179" t="str">
        <f t="shared" ca="1" si="250"/>
        <v/>
      </c>
      <c r="AG3988" s="179">
        <f t="shared" ca="1" si="251"/>
        <v>0</v>
      </c>
      <c r="AH3988" s="179">
        <f t="shared" ca="1" si="252"/>
        <v>0</v>
      </c>
    </row>
    <row r="3989" spans="2:34" ht="15.75" x14ac:dyDescent="0.25">
      <c r="B3989">
        <f t="shared" ca="1" si="249"/>
        <v>3977</v>
      </c>
      <c r="C3989" t="str">
        <f ca="1">IFERROR(VLOOKUP(B3989,'SKT LİSTESİ'!F:F,1,0),"")</f>
        <v/>
      </c>
      <c r="E3989" s="128" t="str">
        <f ca="1">IFERROR(IF($C3989="","",VLOOKUP(FİLTRE!$C3989,'SKT LİSTESİ'!$F:$S,5,0)),"")</f>
        <v/>
      </c>
      <c r="F3989" s="129" t="str">
        <f ca="1">IFERROR(IF($C3989="","",VLOOKUP(FİLTRE!$C3989,'SKT LİSTESİ'!$F:$S,7,0)),"")</f>
        <v/>
      </c>
      <c r="G3989" s="130" t="str">
        <f ca="1">IFERROR(IF($C3989="","",VLOOKUP(FİLTRE!$C3989,'SKT LİSTESİ'!$F:$S,8,0)),"")</f>
        <v/>
      </c>
      <c r="H3989" s="131" t="str">
        <f ca="1">IF(E3989="","",IF($C3989="","",VLOOKUP(FİLTRE!$C3989,'SKT LİSTESİ'!$F:$S,9,0)))</f>
        <v/>
      </c>
      <c r="I3989" s="132" t="str">
        <f ca="1">IFERROR(IF($C3989="","",VLOOKUP(FİLTRE!$C3989,'SKT LİSTESİ'!$F:$S,10,0)),"")</f>
        <v/>
      </c>
      <c r="J3989" s="133" t="str">
        <f ca="1">IFERROR(IF($C3989="","",VLOOKUP(FİLTRE!$C3989,'SKT LİSTESİ'!$F:$S,11,0)),"")</f>
        <v/>
      </c>
      <c r="K3989" s="134" t="str">
        <f ca="1">IFERROR(IF($C3989="","",VLOOKUP(FİLTRE!$C3989,'SKT LİSTESİ'!$F:$S,12,0)),"")</f>
        <v/>
      </c>
      <c r="L3989" s="134" t="str">
        <f ca="1">IFERROR(IF($C3989="","",VLOOKUP(FİLTRE!$C3989,'SKT LİSTESİ'!$F:$S,13,0)),"")</f>
        <v/>
      </c>
      <c r="M3989" s="135" t="str">
        <f ca="1">IFERROR(IF($C3989="","",VLOOKUP(FİLTRE!$C3989,'SKT LİSTESİ'!$F:$AJ,14,0)),"")</f>
        <v/>
      </c>
      <c r="N3989" s="31" t="str">
        <f ca="1">IFERROR(IF($C3989="","",VLOOKUP(FİLTRE!$C3989,'SKT LİSTESİ'!$F:$AJ,22,0)),"")</f>
        <v/>
      </c>
      <c r="O3989" s="136" t="str">
        <f ca="1">IFERROR(IF($C3989="","",VLOOKUP(FİLTRE!$C3989,'SKT LİSTESİ'!$F:$AJ,23,0)),"")</f>
        <v/>
      </c>
      <c r="P3989" s="31"/>
      <c r="Q3989" s="31"/>
      <c r="R3989" s="137" t="str">
        <f ca="1">(IFERROR(IF($C3989="","",VLOOKUP(FİLTRE!$C3989,'SKT LİSTESİ'!$F:$AJ,15,0)),""))</f>
        <v/>
      </c>
      <c r="S3989" s="138" t="str">
        <f ca="1">IFERROR(IF($C3989="","",VLOOKUP(FİLTRE!$C3989,'SKT LİSTESİ'!$F:$AJ,16,0)),"")</f>
        <v/>
      </c>
      <c r="AF3989" s="179" t="str">
        <f t="shared" ca="1" si="250"/>
        <v/>
      </c>
      <c r="AG3989" s="179">
        <f t="shared" ca="1" si="251"/>
        <v>0</v>
      </c>
      <c r="AH3989" s="179">
        <f t="shared" ca="1" si="252"/>
        <v>0</v>
      </c>
    </row>
    <row r="3990" spans="2:34" ht="15.75" x14ac:dyDescent="0.25">
      <c r="B3990">
        <f t="shared" ca="1" si="249"/>
        <v>3978</v>
      </c>
      <c r="C3990" t="str">
        <f ca="1">IFERROR(VLOOKUP(B3990,'SKT LİSTESİ'!F:F,1,0),"")</f>
        <v/>
      </c>
      <c r="E3990" s="128" t="str">
        <f ca="1">IFERROR(IF($C3990="","",VLOOKUP(FİLTRE!$C3990,'SKT LİSTESİ'!$F:$S,5,0)),"")</f>
        <v/>
      </c>
      <c r="F3990" s="129" t="str">
        <f ca="1">IFERROR(IF($C3990="","",VLOOKUP(FİLTRE!$C3990,'SKT LİSTESİ'!$F:$S,7,0)),"")</f>
        <v/>
      </c>
      <c r="G3990" s="130" t="str">
        <f ca="1">IFERROR(IF($C3990="","",VLOOKUP(FİLTRE!$C3990,'SKT LİSTESİ'!$F:$S,8,0)),"")</f>
        <v/>
      </c>
      <c r="H3990" s="131" t="str">
        <f ca="1">IF(E3990="","",IF($C3990="","",VLOOKUP(FİLTRE!$C3990,'SKT LİSTESİ'!$F:$S,9,0)))</f>
        <v/>
      </c>
      <c r="I3990" s="132" t="str">
        <f ca="1">IFERROR(IF($C3990="","",VLOOKUP(FİLTRE!$C3990,'SKT LİSTESİ'!$F:$S,10,0)),"")</f>
        <v/>
      </c>
      <c r="J3990" s="133" t="str">
        <f ca="1">IFERROR(IF($C3990="","",VLOOKUP(FİLTRE!$C3990,'SKT LİSTESİ'!$F:$S,11,0)),"")</f>
        <v/>
      </c>
      <c r="K3990" s="134" t="str">
        <f ca="1">IFERROR(IF($C3990="","",VLOOKUP(FİLTRE!$C3990,'SKT LİSTESİ'!$F:$S,12,0)),"")</f>
        <v/>
      </c>
      <c r="L3990" s="134" t="str">
        <f ca="1">IFERROR(IF($C3990="","",VLOOKUP(FİLTRE!$C3990,'SKT LİSTESİ'!$F:$S,13,0)),"")</f>
        <v/>
      </c>
      <c r="M3990" s="135" t="str">
        <f ca="1">IFERROR(IF($C3990="","",VLOOKUP(FİLTRE!$C3990,'SKT LİSTESİ'!$F:$AJ,14,0)),"")</f>
        <v/>
      </c>
      <c r="N3990" s="31" t="str">
        <f ca="1">IFERROR(IF($C3990="","",VLOOKUP(FİLTRE!$C3990,'SKT LİSTESİ'!$F:$AJ,22,0)),"")</f>
        <v/>
      </c>
      <c r="O3990" s="136" t="str">
        <f ca="1">IFERROR(IF($C3990="","",VLOOKUP(FİLTRE!$C3990,'SKT LİSTESİ'!$F:$AJ,23,0)),"")</f>
        <v/>
      </c>
      <c r="P3990" s="31"/>
      <c r="Q3990" s="31"/>
      <c r="R3990" s="137" t="str">
        <f ca="1">(IFERROR(IF($C3990="","",VLOOKUP(FİLTRE!$C3990,'SKT LİSTESİ'!$F:$AJ,15,0)),""))</f>
        <v/>
      </c>
      <c r="S3990" s="138" t="str">
        <f ca="1">IFERROR(IF($C3990="","",VLOOKUP(FİLTRE!$C3990,'SKT LİSTESİ'!$F:$AJ,16,0)),"")</f>
        <v/>
      </c>
      <c r="AF3990" s="179" t="str">
        <f t="shared" ca="1" si="250"/>
        <v/>
      </c>
      <c r="AG3990" s="179">
        <f t="shared" ca="1" si="251"/>
        <v>0</v>
      </c>
      <c r="AH3990" s="179">
        <f t="shared" ca="1" si="252"/>
        <v>0</v>
      </c>
    </row>
    <row r="3991" spans="2:34" ht="15.75" x14ac:dyDescent="0.25">
      <c r="B3991">
        <f t="shared" ca="1" si="249"/>
        <v>3979</v>
      </c>
      <c r="C3991" t="str">
        <f ca="1">IFERROR(VLOOKUP(B3991,'SKT LİSTESİ'!F:F,1,0),"")</f>
        <v/>
      </c>
      <c r="E3991" s="128" t="str">
        <f ca="1">IFERROR(IF($C3991="","",VLOOKUP(FİLTRE!$C3991,'SKT LİSTESİ'!$F:$S,5,0)),"")</f>
        <v/>
      </c>
      <c r="F3991" s="129" t="str">
        <f ca="1">IFERROR(IF($C3991="","",VLOOKUP(FİLTRE!$C3991,'SKT LİSTESİ'!$F:$S,7,0)),"")</f>
        <v/>
      </c>
      <c r="G3991" s="130" t="str">
        <f ca="1">IFERROR(IF($C3991="","",VLOOKUP(FİLTRE!$C3991,'SKT LİSTESİ'!$F:$S,8,0)),"")</f>
        <v/>
      </c>
      <c r="H3991" s="131" t="str">
        <f ca="1">IF(E3991="","",IF($C3991="","",VLOOKUP(FİLTRE!$C3991,'SKT LİSTESİ'!$F:$S,9,0)))</f>
        <v/>
      </c>
      <c r="I3991" s="132" t="str">
        <f ca="1">IFERROR(IF($C3991="","",VLOOKUP(FİLTRE!$C3991,'SKT LİSTESİ'!$F:$S,10,0)),"")</f>
        <v/>
      </c>
      <c r="J3991" s="133" t="str">
        <f ca="1">IFERROR(IF($C3991="","",VLOOKUP(FİLTRE!$C3991,'SKT LİSTESİ'!$F:$S,11,0)),"")</f>
        <v/>
      </c>
      <c r="K3991" s="134" t="str">
        <f ca="1">IFERROR(IF($C3991="","",VLOOKUP(FİLTRE!$C3991,'SKT LİSTESİ'!$F:$S,12,0)),"")</f>
        <v/>
      </c>
      <c r="L3991" s="134" t="str">
        <f ca="1">IFERROR(IF($C3991="","",VLOOKUP(FİLTRE!$C3991,'SKT LİSTESİ'!$F:$S,13,0)),"")</f>
        <v/>
      </c>
      <c r="M3991" s="135" t="str">
        <f ca="1">IFERROR(IF($C3991="","",VLOOKUP(FİLTRE!$C3991,'SKT LİSTESİ'!$F:$AJ,14,0)),"")</f>
        <v/>
      </c>
      <c r="N3991" s="31" t="str">
        <f ca="1">IFERROR(IF($C3991="","",VLOOKUP(FİLTRE!$C3991,'SKT LİSTESİ'!$F:$AJ,22,0)),"")</f>
        <v/>
      </c>
      <c r="O3991" s="136" t="str">
        <f ca="1">IFERROR(IF($C3991="","",VLOOKUP(FİLTRE!$C3991,'SKT LİSTESİ'!$F:$AJ,23,0)),"")</f>
        <v/>
      </c>
      <c r="P3991" s="31"/>
      <c r="Q3991" s="31"/>
      <c r="R3991" s="137" t="str">
        <f ca="1">(IFERROR(IF($C3991="","",VLOOKUP(FİLTRE!$C3991,'SKT LİSTESİ'!$F:$AJ,15,0)),""))</f>
        <v/>
      </c>
      <c r="S3991" s="138" t="str">
        <f ca="1">IFERROR(IF($C3991="","",VLOOKUP(FİLTRE!$C3991,'SKT LİSTESİ'!$F:$AJ,16,0)),"")</f>
        <v/>
      </c>
      <c r="AF3991" s="179" t="str">
        <f t="shared" ca="1" si="250"/>
        <v/>
      </c>
      <c r="AG3991" s="179">
        <f t="shared" ca="1" si="251"/>
        <v>0</v>
      </c>
      <c r="AH3991" s="179">
        <f t="shared" ca="1" si="252"/>
        <v>0</v>
      </c>
    </row>
    <row r="3992" spans="2:34" ht="15.75" x14ac:dyDescent="0.25">
      <c r="B3992">
        <f t="shared" ca="1" si="249"/>
        <v>3980</v>
      </c>
      <c r="C3992" t="str">
        <f ca="1">IFERROR(VLOOKUP(B3992,'SKT LİSTESİ'!F:F,1,0),"")</f>
        <v/>
      </c>
      <c r="E3992" s="128" t="str">
        <f ca="1">IFERROR(IF($C3992="","",VLOOKUP(FİLTRE!$C3992,'SKT LİSTESİ'!$F:$S,5,0)),"")</f>
        <v/>
      </c>
      <c r="F3992" s="129" t="str">
        <f ca="1">IFERROR(IF($C3992="","",VLOOKUP(FİLTRE!$C3992,'SKT LİSTESİ'!$F:$S,7,0)),"")</f>
        <v/>
      </c>
      <c r="G3992" s="130" t="str">
        <f ca="1">IFERROR(IF($C3992="","",VLOOKUP(FİLTRE!$C3992,'SKT LİSTESİ'!$F:$S,8,0)),"")</f>
        <v/>
      </c>
      <c r="H3992" s="131" t="str">
        <f ca="1">IF(E3992="","",IF($C3992="","",VLOOKUP(FİLTRE!$C3992,'SKT LİSTESİ'!$F:$S,9,0)))</f>
        <v/>
      </c>
      <c r="I3992" s="132" t="str">
        <f ca="1">IFERROR(IF($C3992="","",VLOOKUP(FİLTRE!$C3992,'SKT LİSTESİ'!$F:$S,10,0)),"")</f>
        <v/>
      </c>
      <c r="J3992" s="133" t="str">
        <f ca="1">IFERROR(IF($C3992="","",VLOOKUP(FİLTRE!$C3992,'SKT LİSTESİ'!$F:$S,11,0)),"")</f>
        <v/>
      </c>
      <c r="K3992" s="134" t="str">
        <f ca="1">IFERROR(IF($C3992="","",VLOOKUP(FİLTRE!$C3992,'SKT LİSTESİ'!$F:$S,12,0)),"")</f>
        <v/>
      </c>
      <c r="L3992" s="134" t="str">
        <f ca="1">IFERROR(IF($C3992="","",VLOOKUP(FİLTRE!$C3992,'SKT LİSTESİ'!$F:$S,13,0)),"")</f>
        <v/>
      </c>
      <c r="M3992" s="135" t="str">
        <f ca="1">IFERROR(IF($C3992="","",VLOOKUP(FİLTRE!$C3992,'SKT LİSTESİ'!$F:$AJ,14,0)),"")</f>
        <v/>
      </c>
      <c r="N3992" s="31" t="str">
        <f ca="1">IFERROR(IF($C3992="","",VLOOKUP(FİLTRE!$C3992,'SKT LİSTESİ'!$F:$AJ,22,0)),"")</f>
        <v/>
      </c>
      <c r="O3992" s="136" t="str">
        <f ca="1">IFERROR(IF($C3992="","",VLOOKUP(FİLTRE!$C3992,'SKT LİSTESİ'!$F:$AJ,23,0)),"")</f>
        <v/>
      </c>
      <c r="P3992" s="31"/>
      <c r="Q3992" s="31"/>
      <c r="R3992" s="137" t="str">
        <f ca="1">(IFERROR(IF($C3992="","",VLOOKUP(FİLTRE!$C3992,'SKT LİSTESİ'!$F:$AJ,15,0)),""))</f>
        <v/>
      </c>
      <c r="S3992" s="138" t="str">
        <f ca="1">IFERROR(IF($C3992="","",VLOOKUP(FİLTRE!$C3992,'SKT LİSTESİ'!$F:$AJ,16,0)),"")</f>
        <v/>
      </c>
      <c r="AF3992" s="179" t="str">
        <f t="shared" ca="1" si="250"/>
        <v/>
      </c>
      <c r="AG3992" s="179">
        <f t="shared" ca="1" si="251"/>
        <v>0</v>
      </c>
      <c r="AH3992" s="179">
        <f t="shared" ca="1" si="252"/>
        <v>0</v>
      </c>
    </row>
    <row r="3993" spans="2:34" ht="15.75" x14ac:dyDescent="0.25">
      <c r="B3993">
        <f t="shared" ca="1" si="249"/>
        <v>3981</v>
      </c>
      <c r="C3993" t="str">
        <f ca="1">IFERROR(VLOOKUP(B3993,'SKT LİSTESİ'!F:F,1,0),"")</f>
        <v/>
      </c>
      <c r="E3993" s="128" t="str">
        <f ca="1">IFERROR(IF($C3993="","",VLOOKUP(FİLTRE!$C3993,'SKT LİSTESİ'!$F:$S,5,0)),"")</f>
        <v/>
      </c>
      <c r="F3993" s="129" t="str">
        <f ca="1">IFERROR(IF($C3993="","",VLOOKUP(FİLTRE!$C3993,'SKT LİSTESİ'!$F:$S,7,0)),"")</f>
        <v/>
      </c>
      <c r="G3993" s="130" t="str">
        <f ca="1">IFERROR(IF($C3993="","",VLOOKUP(FİLTRE!$C3993,'SKT LİSTESİ'!$F:$S,8,0)),"")</f>
        <v/>
      </c>
      <c r="H3993" s="131" t="str">
        <f ca="1">IF(E3993="","",IF($C3993="","",VLOOKUP(FİLTRE!$C3993,'SKT LİSTESİ'!$F:$S,9,0)))</f>
        <v/>
      </c>
      <c r="I3993" s="132" t="str">
        <f ca="1">IFERROR(IF($C3993="","",VLOOKUP(FİLTRE!$C3993,'SKT LİSTESİ'!$F:$S,10,0)),"")</f>
        <v/>
      </c>
      <c r="J3993" s="133" t="str">
        <f ca="1">IFERROR(IF($C3993="","",VLOOKUP(FİLTRE!$C3993,'SKT LİSTESİ'!$F:$S,11,0)),"")</f>
        <v/>
      </c>
      <c r="K3993" s="134" t="str">
        <f ca="1">IFERROR(IF($C3993="","",VLOOKUP(FİLTRE!$C3993,'SKT LİSTESİ'!$F:$S,12,0)),"")</f>
        <v/>
      </c>
      <c r="L3993" s="134" t="str">
        <f ca="1">IFERROR(IF($C3993="","",VLOOKUP(FİLTRE!$C3993,'SKT LİSTESİ'!$F:$S,13,0)),"")</f>
        <v/>
      </c>
      <c r="M3993" s="135" t="str">
        <f ca="1">IFERROR(IF($C3993="","",VLOOKUP(FİLTRE!$C3993,'SKT LİSTESİ'!$F:$AJ,14,0)),"")</f>
        <v/>
      </c>
      <c r="N3993" s="31" t="str">
        <f ca="1">IFERROR(IF($C3993="","",VLOOKUP(FİLTRE!$C3993,'SKT LİSTESİ'!$F:$AJ,22,0)),"")</f>
        <v/>
      </c>
      <c r="O3993" s="136" t="str">
        <f ca="1">IFERROR(IF($C3993="","",VLOOKUP(FİLTRE!$C3993,'SKT LİSTESİ'!$F:$AJ,23,0)),"")</f>
        <v/>
      </c>
      <c r="P3993" s="31"/>
      <c r="Q3993" s="31"/>
      <c r="R3993" s="137" t="str">
        <f ca="1">(IFERROR(IF($C3993="","",VLOOKUP(FİLTRE!$C3993,'SKT LİSTESİ'!$F:$AJ,15,0)),""))</f>
        <v/>
      </c>
      <c r="S3993" s="138" t="str">
        <f ca="1">IFERROR(IF($C3993="","",VLOOKUP(FİLTRE!$C3993,'SKT LİSTESİ'!$F:$AJ,16,0)),"")</f>
        <v/>
      </c>
      <c r="AF3993" s="179" t="str">
        <f t="shared" ca="1" si="250"/>
        <v/>
      </c>
      <c r="AG3993" s="179">
        <f t="shared" ca="1" si="251"/>
        <v>0</v>
      </c>
      <c r="AH3993" s="179">
        <f t="shared" ca="1" si="252"/>
        <v>0</v>
      </c>
    </row>
    <row r="3994" spans="2:34" ht="15.75" x14ac:dyDescent="0.25">
      <c r="B3994">
        <f t="shared" ca="1" si="249"/>
        <v>3982</v>
      </c>
      <c r="C3994" t="str">
        <f ca="1">IFERROR(VLOOKUP(B3994,'SKT LİSTESİ'!F:F,1,0),"")</f>
        <v/>
      </c>
      <c r="E3994" s="128" t="str">
        <f ca="1">IFERROR(IF($C3994="","",VLOOKUP(FİLTRE!$C3994,'SKT LİSTESİ'!$F:$S,5,0)),"")</f>
        <v/>
      </c>
      <c r="F3994" s="129" t="str">
        <f ca="1">IFERROR(IF($C3994="","",VLOOKUP(FİLTRE!$C3994,'SKT LİSTESİ'!$F:$S,7,0)),"")</f>
        <v/>
      </c>
      <c r="G3994" s="130" t="str">
        <f ca="1">IFERROR(IF($C3994="","",VLOOKUP(FİLTRE!$C3994,'SKT LİSTESİ'!$F:$S,8,0)),"")</f>
        <v/>
      </c>
      <c r="H3994" s="131" t="str">
        <f ca="1">IF(E3994="","",IF($C3994="","",VLOOKUP(FİLTRE!$C3994,'SKT LİSTESİ'!$F:$S,9,0)))</f>
        <v/>
      </c>
      <c r="I3994" s="132" t="str">
        <f ca="1">IFERROR(IF($C3994="","",VLOOKUP(FİLTRE!$C3994,'SKT LİSTESİ'!$F:$S,10,0)),"")</f>
        <v/>
      </c>
      <c r="J3994" s="133" t="str">
        <f ca="1">IFERROR(IF($C3994="","",VLOOKUP(FİLTRE!$C3994,'SKT LİSTESİ'!$F:$S,11,0)),"")</f>
        <v/>
      </c>
      <c r="K3994" s="134" t="str">
        <f ca="1">IFERROR(IF($C3994="","",VLOOKUP(FİLTRE!$C3994,'SKT LİSTESİ'!$F:$S,12,0)),"")</f>
        <v/>
      </c>
      <c r="L3994" s="134" t="str">
        <f ca="1">IFERROR(IF($C3994="","",VLOOKUP(FİLTRE!$C3994,'SKT LİSTESİ'!$F:$S,13,0)),"")</f>
        <v/>
      </c>
      <c r="M3994" s="135" t="str">
        <f ca="1">IFERROR(IF($C3994="","",VLOOKUP(FİLTRE!$C3994,'SKT LİSTESİ'!$F:$AJ,14,0)),"")</f>
        <v/>
      </c>
      <c r="N3994" s="31" t="str">
        <f ca="1">IFERROR(IF($C3994="","",VLOOKUP(FİLTRE!$C3994,'SKT LİSTESİ'!$F:$AJ,22,0)),"")</f>
        <v/>
      </c>
      <c r="O3994" s="136" t="str">
        <f ca="1">IFERROR(IF($C3994="","",VLOOKUP(FİLTRE!$C3994,'SKT LİSTESİ'!$F:$AJ,23,0)),"")</f>
        <v/>
      </c>
      <c r="P3994" s="31"/>
      <c r="Q3994" s="31"/>
      <c r="R3994" s="137" t="str">
        <f ca="1">(IFERROR(IF($C3994="","",VLOOKUP(FİLTRE!$C3994,'SKT LİSTESİ'!$F:$AJ,15,0)),""))</f>
        <v/>
      </c>
      <c r="S3994" s="138" t="str">
        <f ca="1">IFERROR(IF($C3994="","",VLOOKUP(FİLTRE!$C3994,'SKT LİSTESİ'!$F:$AJ,16,0)),"")</f>
        <v/>
      </c>
      <c r="AF3994" s="179" t="str">
        <f t="shared" ca="1" si="250"/>
        <v/>
      </c>
      <c r="AG3994" s="179">
        <f t="shared" ca="1" si="251"/>
        <v>0</v>
      </c>
      <c r="AH3994" s="179">
        <f t="shared" ca="1" si="252"/>
        <v>0</v>
      </c>
    </row>
    <row r="3995" spans="2:34" ht="15.75" x14ac:dyDescent="0.25">
      <c r="B3995">
        <f t="shared" ca="1" si="249"/>
        <v>3983</v>
      </c>
      <c r="C3995" t="str">
        <f ca="1">IFERROR(VLOOKUP(B3995,'SKT LİSTESİ'!F:F,1,0),"")</f>
        <v/>
      </c>
      <c r="E3995" s="128" t="str">
        <f ca="1">IFERROR(IF($C3995="","",VLOOKUP(FİLTRE!$C3995,'SKT LİSTESİ'!$F:$S,5,0)),"")</f>
        <v/>
      </c>
      <c r="F3995" s="129" t="str">
        <f ca="1">IFERROR(IF($C3995="","",VLOOKUP(FİLTRE!$C3995,'SKT LİSTESİ'!$F:$S,7,0)),"")</f>
        <v/>
      </c>
      <c r="G3995" s="130" t="str">
        <f ca="1">IFERROR(IF($C3995="","",VLOOKUP(FİLTRE!$C3995,'SKT LİSTESİ'!$F:$S,8,0)),"")</f>
        <v/>
      </c>
      <c r="H3995" s="131" t="str">
        <f ca="1">IF(E3995="","",IF($C3995="","",VLOOKUP(FİLTRE!$C3995,'SKT LİSTESİ'!$F:$S,9,0)))</f>
        <v/>
      </c>
      <c r="I3995" s="132" t="str">
        <f ca="1">IFERROR(IF($C3995="","",VLOOKUP(FİLTRE!$C3995,'SKT LİSTESİ'!$F:$S,10,0)),"")</f>
        <v/>
      </c>
      <c r="J3995" s="133" t="str">
        <f ca="1">IFERROR(IF($C3995="","",VLOOKUP(FİLTRE!$C3995,'SKT LİSTESİ'!$F:$S,11,0)),"")</f>
        <v/>
      </c>
      <c r="K3995" s="134" t="str">
        <f ca="1">IFERROR(IF($C3995="","",VLOOKUP(FİLTRE!$C3995,'SKT LİSTESİ'!$F:$S,12,0)),"")</f>
        <v/>
      </c>
      <c r="L3995" s="134" t="str">
        <f ca="1">IFERROR(IF($C3995="","",VLOOKUP(FİLTRE!$C3995,'SKT LİSTESİ'!$F:$S,13,0)),"")</f>
        <v/>
      </c>
      <c r="M3995" s="135" t="str">
        <f ca="1">IFERROR(IF($C3995="","",VLOOKUP(FİLTRE!$C3995,'SKT LİSTESİ'!$F:$AJ,14,0)),"")</f>
        <v/>
      </c>
      <c r="N3995" s="31" t="str">
        <f ca="1">IFERROR(IF($C3995="","",VLOOKUP(FİLTRE!$C3995,'SKT LİSTESİ'!$F:$AJ,22,0)),"")</f>
        <v/>
      </c>
      <c r="O3995" s="136" t="str">
        <f ca="1">IFERROR(IF($C3995="","",VLOOKUP(FİLTRE!$C3995,'SKT LİSTESİ'!$F:$AJ,23,0)),"")</f>
        <v/>
      </c>
      <c r="P3995" s="31"/>
      <c r="Q3995" s="31"/>
      <c r="R3995" s="137" t="str">
        <f ca="1">(IFERROR(IF($C3995="","",VLOOKUP(FİLTRE!$C3995,'SKT LİSTESİ'!$F:$AJ,15,0)),""))</f>
        <v/>
      </c>
      <c r="S3995" s="138" t="str">
        <f ca="1">IFERROR(IF($C3995="","",VLOOKUP(FİLTRE!$C3995,'SKT LİSTESİ'!$F:$AJ,16,0)),"")</f>
        <v/>
      </c>
      <c r="AF3995" s="179" t="str">
        <f t="shared" ca="1" si="250"/>
        <v/>
      </c>
      <c r="AG3995" s="179">
        <f t="shared" ca="1" si="251"/>
        <v>0</v>
      </c>
      <c r="AH3995" s="179">
        <f t="shared" ca="1" si="252"/>
        <v>0</v>
      </c>
    </row>
    <row r="3996" spans="2:34" ht="15.75" x14ac:dyDescent="0.25">
      <c r="B3996">
        <f t="shared" ca="1" si="249"/>
        <v>3984</v>
      </c>
      <c r="C3996" t="str">
        <f ca="1">IFERROR(VLOOKUP(B3996,'SKT LİSTESİ'!F:F,1,0),"")</f>
        <v/>
      </c>
      <c r="E3996" s="128" t="str">
        <f ca="1">IFERROR(IF($C3996="","",VLOOKUP(FİLTRE!$C3996,'SKT LİSTESİ'!$F:$S,5,0)),"")</f>
        <v/>
      </c>
      <c r="F3996" s="129" t="str">
        <f ca="1">IFERROR(IF($C3996="","",VLOOKUP(FİLTRE!$C3996,'SKT LİSTESİ'!$F:$S,7,0)),"")</f>
        <v/>
      </c>
      <c r="G3996" s="130" t="str">
        <f ca="1">IFERROR(IF($C3996="","",VLOOKUP(FİLTRE!$C3996,'SKT LİSTESİ'!$F:$S,8,0)),"")</f>
        <v/>
      </c>
      <c r="H3996" s="131" t="str">
        <f ca="1">IF(E3996="","",IF($C3996="","",VLOOKUP(FİLTRE!$C3996,'SKT LİSTESİ'!$F:$S,9,0)))</f>
        <v/>
      </c>
      <c r="I3996" s="132" t="str">
        <f ca="1">IFERROR(IF($C3996="","",VLOOKUP(FİLTRE!$C3996,'SKT LİSTESİ'!$F:$S,10,0)),"")</f>
        <v/>
      </c>
      <c r="J3996" s="133" t="str">
        <f ca="1">IFERROR(IF($C3996="","",VLOOKUP(FİLTRE!$C3996,'SKT LİSTESİ'!$F:$S,11,0)),"")</f>
        <v/>
      </c>
      <c r="K3996" s="134" t="str">
        <f ca="1">IFERROR(IF($C3996="","",VLOOKUP(FİLTRE!$C3996,'SKT LİSTESİ'!$F:$S,12,0)),"")</f>
        <v/>
      </c>
      <c r="L3996" s="134" t="str">
        <f ca="1">IFERROR(IF($C3996="","",VLOOKUP(FİLTRE!$C3996,'SKT LİSTESİ'!$F:$S,13,0)),"")</f>
        <v/>
      </c>
      <c r="M3996" s="135" t="str">
        <f ca="1">IFERROR(IF($C3996="","",VLOOKUP(FİLTRE!$C3996,'SKT LİSTESİ'!$F:$AJ,14,0)),"")</f>
        <v/>
      </c>
      <c r="N3996" s="31" t="str">
        <f ca="1">IFERROR(IF($C3996="","",VLOOKUP(FİLTRE!$C3996,'SKT LİSTESİ'!$F:$AJ,22,0)),"")</f>
        <v/>
      </c>
      <c r="O3996" s="136" t="str">
        <f ca="1">IFERROR(IF($C3996="","",VLOOKUP(FİLTRE!$C3996,'SKT LİSTESİ'!$F:$AJ,23,0)),"")</f>
        <v/>
      </c>
      <c r="P3996" s="31"/>
      <c r="Q3996" s="31"/>
      <c r="R3996" s="137" t="str">
        <f ca="1">(IFERROR(IF($C3996="","",VLOOKUP(FİLTRE!$C3996,'SKT LİSTESİ'!$F:$AJ,15,0)),""))</f>
        <v/>
      </c>
      <c r="S3996" s="138" t="str">
        <f ca="1">IFERROR(IF($C3996="","",VLOOKUP(FİLTRE!$C3996,'SKT LİSTESİ'!$F:$AJ,16,0)),"")</f>
        <v/>
      </c>
      <c r="AF3996" s="179" t="str">
        <f t="shared" ca="1" si="250"/>
        <v/>
      </c>
      <c r="AG3996" s="179">
        <f t="shared" ca="1" si="251"/>
        <v>0</v>
      </c>
      <c r="AH3996" s="179">
        <f t="shared" ca="1" si="252"/>
        <v>0</v>
      </c>
    </row>
    <row r="3997" spans="2:34" ht="15.75" x14ac:dyDescent="0.25">
      <c r="B3997">
        <f t="shared" ca="1" si="249"/>
        <v>3985</v>
      </c>
      <c r="C3997" t="str">
        <f ca="1">IFERROR(VLOOKUP(B3997,'SKT LİSTESİ'!F:F,1,0),"")</f>
        <v/>
      </c>
      <c r="E3997" s="128" t="str">
        <f ca="1">IFERROR(IF($C3997="","",VLOOKUP(FİLTRE!$C3997,'SKT LİSTESİ'!$F:$S,5,0)),"")</f>
        <v/>
      </c>
      <c r="F3997" s="129" t="str">
        <f ca="1">IFERROR(IF($C3997="","",VLOOKUP(FİLTRE!$C3997,'SKT LİSTESİ'!$F:$S,7,0)),"")</f>
        <v/>
      </c>
      <c r="G3997" s="130" t="str">
        <f ca="1">IFERROR(IF($C3997="","",VLOOKUP(FİLTRE!$C3997,'SKT LİSTESİ'!$F:$S,8,0)),"")</f>
        <v/>
      </c>
      <c r="H3997" s="131" t="str">
        <f ca="1">IF(E3997="","",IF($C3997="","",VLOOKUP(FİLTRE!$C3997,'SKT LİSTESİ'!$F:$S,9,0)))</f>
        <v/>
      </c>
      <c r="I3997" s="132" t="str">
        <f ca="1">IFERROR(IF($C3997="","",VLOOKUP(FİLTRE!$C3997,'SKT LİSTESİ'!$F:$S,10,0)),"")</f>
        <v/>
      </c>
      <c r="J3997" s="133" t="str">
        <f ca="1">IFERROR(IF($C3997="","",VLOOKUP(FİLTRE!$C3997,'SKT LİSTESİ'!$F:$S,11,0)),"")</f>
        <v/>
      </c>
      <c r="K3997" s="134" t="str">
        <f ca="1">IFERROR(IF($C3997="","",VLOOKUP(FİLTRE!$C3997,'SKT LİSTESİ'!$F:$S,12,0)),"")</f>
        <v/>
      </c>
      <c r="L3997" s="134" t="str">
        <f ca="1">IFERROR(IF($C3997="","",VLOOKUP(FİLTRE!$C3997,'SKT LİSTESİ'!$F:$S,13,0)),"")</f>
        <v/>
      </c>
      <c r="M3997" s="135" t="str">
        <f ca="1">IFERROR(IF($C3997="","",VLOOKUP(FİLTRE!$C3997,'SKT LİSTESİ'!$F:$AJ,14,0)),"")</f>
        <v/>
      </c>
      <c r="N3997" s="31" t="str">
        <f ca="1">IFERROR(IF($C3997="","",VLOOKUP(FİLTRE!$C3997,'SKT LİSTESİ'!$F:$AJ,22,0)),"")</f>
        <v/>
      </c>
      <c r="O3997" s="136" t="str">
        <f ca="1">IFERROR(IF($C3997="","",VLOOKUP(FİLTRE!$C3997,'SKT LİSTESİ'!$F:$AJ,23,0)),"")</f>
        <v/>
      </c>
      <c r="P3997" s="31"/>
      <c r="Q3997" s="31"/>
      <c r="R3997" s="137" t="str">
        <f ca="1">(IFERROR(IF($C3997="","",VLOOKUP(FİLTRE!$C3997,'SKT LİSTESİ'!$F:$AJ,15,0)),""))</f>
        <v/>
      </c>
      <c r="S3997" s="138" t="str">
        <f ca="1">IFERROR(IF($C3997="","",VLOOKUP(FİLTRE!$C3997,'SKT LİSTESİ'!$F:$AJ,16,0)),"")</f>
        <v/>
      </c>
      <c r="AF3997" s="179" t="str">
        <f t="shared" ca="1" si="250"/>
        <v/>
      </c>
      <c r="AG3997" s="179">
        <f t="shared" ca="1" si="251"/>
        <v>0</v>
      </c>
      <c r="AH3997" s="179">
        <f t="shared" ca="1" si="252"/>
        <v>0</v>
      </c>
    </row>
    <row r="3998" spans="2:34" ht="15.75" x14ac:dyDescent="0.25">
      <c r="B3998">
        <f t="shared" ca="1" si="249"/>
        <v>3986</v>
      </c>
      <c r="C3998" t="str">
        <f ca="1">IFERROR(VLOOKUP(B3998,'SKT LİSTESİ'!F:F,1,0),"")</f>
        <v/>
      </c>
      <c r="E3998" s="128" t="str">
        <f ca="1">IFERROR(IF($C3998="","",VLOOKUP(FİLTRE!$C3998,'SKT LİSTESİ'!$F:$S,5,0)),"")</f>
        <v/>
      </c>
      <c r="F3998" s="129" t="str">
        <f ca="1">IFERROR(IF($C3998="","",VLOOKUP(FİLTRE!$C3998,'SKT LİSTESİ'!$F:$S,7,0)),"")</f>
        <v/>
      </c>
      <c r="G3998" s="130" t="str">
        <f ca="1">IFERROR(IF($C3998="","",VLOOKUP(FİLTRE!$C3998,'SKT LİSTESİ'!$F:$S,8,0)),"")</f>
        <v/>
      </c>
      <c r="H3998" s="131" t="str">
        <f ca="1">IF(E3998="","",IF($C3998="","",VLOOKUP(FİLTRE!$C3998,'SKT LİSTESİ'!$F:$S,9,0)))</f>
        <v/>
      </c>
      <c r="I3998" s="132" t="str">
        <f ca="1">IFERROR(IF($C3998="","",VLOOKUP(FİLTRE!$C3998,'SKT LİSTESİ'!$F:$S,10,0)),"")</f>
        <v/>
      </c>
      <c r="J3998" s="133" t="str">
        <f ca="1">IFERROR(IF($C3998="","",VLOOKUP(FİLTRE!$C3998,'SKT LİSTESİ'!$F:$S,11,0)),"")</f>
        <v/>
      </c>
      <c r="K3998" s="134" t="str">
        <f ca="1">IFERROR(IF($C3998="","",VLOOKUP(FİLTRE!$C3998,'SKT LİSTESİ'!$F:$S,12,0)),"")</f>
        <v/>
      </c>
      <c r="L3998" s="134" t="str">
        <f ca="1">IFERROR(IF($C3998="","",VLOOKUP(FİLTRE!$C3998,'SKT LİSTESİ'!$F:$S,13,0)),"")</f>
        <v/>
      </c>
      <c r="M3998" s="135" t="str">
        <f ca="1">IFERROR(IF($C3998="","",VLOOKUP(FİLTRE!$C3998,'SKT LİSTESİ'!$F:$AJ,14,0)),"")</f>
        <v/>
      </c>
      <c r="N3998" s="31" t="str">
        <f ca="1">IFERROR(IF($C3998="","",VLOOKUP(FİLTRE!$C3998,'SKT LİSTESİ'!$F:$AJ,22,0)),"")</f>
        <v/>
      </c>
      <c r="O3998" s="136" t="str">
        <f ca="1">IFERROR(IF($C3998="","",VLOOKUP(FİLTRE!$C3998,'SKT LİSTESİ'!$F:$AJ,23,0)),"")</f>
        <v/>
      </c>
      <c r="P3998" s="31"/>
      <c r="Q3998" s="31"/>
      <c r="R3998" s="137" t="str">
        <f ca="1">(IFERROR(IF($C3998="","",VLOOKUP(FİLTRE!$C3998,'SKT LİSTESİ'!$F:$AJ,15,0)),""))</f>
        <v/>
      </c>
      <c r="S3998" s="138" t="str">
        <f ca="1">IFERROR(IF($C3998="","",VLOOKUP(FİLTRE!$C3998,'SKT LİSTESİ'!$F:$AJ,16,0)),"")</f>
        <v/>
      </c>
      <c r="AF3998" s="179" t="str">
        <f t="shared" ca="1" si="250"/>
        <v/>
      </c>
      <c r="AG3998" s="179">
        <f t="shared" ca="1" si="251"/>
        <v>0</v>
      </c>
      <c r="AH3998" s="179">
        <f t="shared" ca="1" si="252"/>
        <v>0</v>
      </c>
    </row>
    <row r="3999" spans="2:34" ht="15.75" x14ac:dyDescent="0.25">
      <c r="B3999">
        <f t="shared" ca="1" si="249"/>
        <v>3987</v>
      </c>
      <c r="C3999" t="str">
        <f ca="1">IFERROR(VLOOKUP(B3999,'SKT LİSTESİ'!F:F,1,0),"")</f>
        <v/>
      </c>
      <c r="E3999" s="128" t="str">
        <f ca="1">IFERROR(IF($C3999="","",VLOOKUP(FİLTRE!$C3999,'SKT LİSTESİ'!$F:$S,5,0)),"")</f>
        <v/>
      </c>
      <c r="F3999" s="129" t="str">
        <f ca="1">IFERROR(IF($C3999="","",VLOOKUP(FİLTRE!$C3999,'SKT LİSTESİ'!$F:$S,7,0)),"")</f>
        <v/>
      </c>
      <c r="G3999" s="130" t="str">
        <f ca="1">IFERROR(IF($C3999="","",VLOOKUP(FİLTRE!$C3999,'SKT LİSTESİ'!$F:$S,8,0)),"")</f>
        <v/>
      </c>
      <c r="H3999" s="131" t="str">
        <f ca="1">IF(E3999="","",IF($C3999="","",VLOOKUP(FİLTRE!$C3999,'SKT LİSTESİ'!$F:$S,9,0)))</f>
        <v/>
      </c>
      <c r="I3999" s="132" t="str">
        <f ca="1">IFERROR(IF($C3999="","",VLOOKUP(FİLTRE!$C3999,'SKT LİSTESİ'!$F:$S,10,0)),"")</f>
        <v/>
      </c>
      <c r="J3999" s="133" t="str">
        <f ca="1">IFERROR(IF($C3999="","",VLOOKUP(FİLTRE!$C3999,'SKT LİSTESİ'!$F:$S,11,0)),"")</f>
        <v/>
      </c>
      <c r="K3999" s="134" t="str">
        <f ca="1">IFERROR(IF($C3999="","",VLOOKUP(FİLTRE!$C3999,'SKT LİSTESİ'!$F:$S,12,0)),"")</f>
        <v/>
      </c>
      <c r="L3999" s="134" t="str">
        <f ca="1">IFERROR(IF($C3999="","",VLOOKUP(FİLTRE!$C3999,'SKT LİSTESİ'!$F:$S,13,0)),"")</f>
        <v/>
      </c>
      <c r="M3999" s="135" t="str">
        <f ca="1">IFERROR(IF($C3999="","",VLOOKUP(FİLTRE!$C3999,'SKT LİSTESİ'!$F:$AJ,14,0)),"")</f>
        <v/>
      </c>
      <c r="N3999" s="31" t="str">
        <f ca="1">IFERROR(IF($C3999="","",VLOOKUP(FİLTRE!$C3999,'SKT LİSTESİ'!$F:$AJ,22,0)),"")</f>
        <v/>
      </c>
      <c r="O3999" s="136" t="str">
        <f ca="1">IFERROR(IF($C3999="","",VLOOKUP(FİLTRE!$C3999,'SKT LİSTESİ'!$F:$AJ,23,0)),"")</f>
        <v/>
      </c>
      <c r="P3999" s="31"/>
      <c r="Q3999" s="31"/>
      <c r="R3999" s="137" t="str">
        <f ca="1">(IFERROR(IF($C3999="","",VLOOKUP(FİLTRE!$C3999,'SKT LİSTESİ'!$F:$AJ,15,0)),""))</f>
        <v/>
      </c>
      <c r="S3999" s="138" t="str">
        <f ca="1">IFERROR(IF($C3999="","",VLOOKUP(FİLTRE!$C3999,'SKT LİSTESİ'!$F:$AJ,16,0)),"")</f>
        <v/>
      </c>
      <c r="AF3999" s="179" t="str">
        <f t="shared" ca="1" si="250"/>
        <v/>
      </c>
      <c r="AG3999" s="179">
        <f t="shared" ca="1" si="251"/>
        <v>0</v>
      </c>
      <c r="AH3999" s="179">
        <f t="shared" ca="1" si="252"/>
        <v>0</v>
      </c>
    </row>
    <row r="4000" spans="2:34" ht="15.75" x14ac:dyDescent="0.25">
      <c r="B4000">
        <f t="shared" ca="1" si="249"/>
        <v>3988</v>
      </c>
      <c r="C4000" t="str">
        <f ca="1">IFERROR(VLOOKUP(B4000,'SKT LİSTESİ'!F:F,1,0),"")</f>
        <v/>
      </c>
      <c r="E4000" s="128" t="str">
        <f ca="1">IFERROR(IF($C4000="","",VLOOKUP(FİLTRE!$C4000,'SKT LİSTESİ'!$F:$S,5,0)),"")</f>
        <v/>
      </c>
      <c r="F4000" s="129" t="str">
        <f ca="1">IFERROR(IF($C4000="","",VLOOKUP(FİLTRE!$C4000,'SKT LİSTESİ'!$F:$S,7,0)),"")</f>
        <v/>
      </c>
      <c r="G4000" s="130" t="str">
        <f ca="1">IFERROR(IF($C4000="","",VLOOKUP(FİLTRE!$C4000,'SKT LİSTESİ'!$F:$S,8,0)),"")</f>
        <v/>
      </c>
      <c r="H4000" s="131" t="str">
        <f ca="1">IF(E4000="","",IF($C4000="","",VLOOKUP(FİLTRE!$C4000,'SKT LİSTESİ'!$F:$S,9,0)))</f>
        <v/>
      </c>
      <c r="I4000" s="132" t="str">
        <f ca="1">IFERROR(IF($C4000="","",VLOOKUP(FİLTRE!$C4000,'SKT LİSTESİ'!$F:$S,10,0)),"")</f>
        <v/>
      </c>
      <c r="J4000" s="133" t="str">
        <f ca="1">IFERROR(IF($C4000="","",VLOOKUP(FİLTRE!$C4000,'SKT LİSTESİ'!$F:$S,11,0)),"")</f>
        <v/>
      </c>
      <c r="K4000" s="134" t="str">
        <f ca="1">IFERROR(IF($C4000="","",VLOOKUP(FİLTRE!$C4000,'SKT LİSTESİ'!$F:$S,12,0)),"")</f>
        <v/>
      </c>
      <c r="L4000" s="134" t="str">
        <f ca="1">IFERROR(IF($C4000="","",VLOOKUP(FİLTRE!$C4000,'SKT LİSTESİ'!$F:$S,13,0)),"")</f>
        <v/>
      </c>
      <c r="M4000" s="135" t="str">
        <f ca="1">IFERROR(IF($C4000="","",VLOOKUP(FİLTRE!$C4000,'SKT LİSTESİ'!$F:$AJ,14,0)),"")</f>
        <v/>
      </c>
      <c r="N4000" s="31" t="str">
        <f ca="1">IFERROR(IF($C4000="","",VLOOKUP(FİLTRE!$C4000,'SKT LİSTESİ'!$F:$AJ,22,0)),"")</f>
        <v/>
      </c>
      <c r="O4000" s="136" t="str">
        <f ca="1">IFERROR(IF($C4000="","",VLOOKUP(FİLTRE!$C4000,'SKT LİSTESİ'!$F:$AJ,23,0)),"")</f>
        <v/>
      </c>
      <c r="P4000" s="31"/>
      <c r="Q4000" s="31"/>
      <c r="R4000" s="137" t="str">
        <f ca="1">(IFERROR(IF($C4000="","",VLOOKUP(FİLTRE!$C4000,'SKT LİSTESİ'!$F:$AJ,15,0)),""))</f>
        <v/>
      </c>
      <c r="S4000" s="138" t="str">
        <f ca="1">IFERROR(IF($C4000="","",VLOOKUP(FİLTRE!$C4000,'SKT LİSTESİ'!$F:$AJ,16,0)),"")</f>
        <v/>
      </c>
      <c r="AF4000" s="179" t="str">
        <f t="shared" ca="1" si="250"/>
        <v/>
      </c>
      <c r="AG4000" s="179">
        <f t="shared" ca="1" si="251"/>
        <v>0</v>
      </c>
      <c r="AH4000" s="179">
        <f t="shared" ca="1" si="252"/>
        <v>0</v>
      </c>
    </row>
    <row r="4001" spans="2:34" ht="15.75" x14ac:dyDescent="0.25">
      <c r="B4001">
        <f t="shared" ca="1" si="249"/>
        <v>3989</v>
      </c>
      <c r="C4001" t="str">
        <f ca="1">IFERROR(VLOOKUP(B4001,'SKT LİSTESİ'!F:F,1,0),"")</f>
        <v/>
      </c>
      <c r="E4001" s="128" t="str">
        <f ca="1">IFERROR(IF($C4001="","",VLOOKUP(FİLTRE!$C4001,'SKT LİSTESİ'!$F:$S,5,0)),"")</f>
        <v/>
      </c>
      <c r="F4001" s="129" t="str">
        <f ca="1">IFERROR(IF($C4001="","",VLOOKUP(FİLTRE!$C4001,'SKT LİSTESİ'!$F:$S,7,0)),"")</f>
        <v/>
      </c>
      <c r="G4001" s="130" t="str">
        <f ca="1">IFERROR(IF($C4001="","",VLOOKUP(FİLTRE!$C4001,'SKT LİSTESİ'!$F:$S,8,0)),"")</f>
        <v/>
      </c>
      <c r="H4001" s="131" t="str">
        <f ca="1">IF(E4001="","",IF($C4001="","",VLOOKUP(FİLTRE!$C4001,'SKT LİSTESİ'!$F:$S,9,0)))</f>
        <v/>
      </c>
      <c r="I4001" s="132" t="str">
        <f ca="1">IFERROR(IF($C4001="","",VLOOKUP(FİLTRE!$C4001,'SKT LİSTESİ'!$F:$S,10,0)),"")</f>
        <v/>
      </c>
      <c r="J4001" s="133" t="str">
        <f ca="1">IFERROR(IF($C4001="","",VLOOKUP(FİLTRE!$C4001,'SKT LİSTESİ'!$F:$S,11,0)),"")</f>
        <v/>
      </c>
      <c r="K4001" s="134" t="str">
        <f ca="1">IFERROR(IF($C4001="","",VLOOKUP(FİLTRE!$C4001,'SKT LİSTESİ'!$F:$S,12,0)),"")</f>
        <v/>
      </c>
      <c r="L4001" s="134" t="str">
        <f ca="1">IFERROR(IF($C4001="","",VLOOKUP(FİLTRE!$C4001,'SKT LİSTESİ'!$F:$S,13,0)),"")</f>
        <v/>
      </c>
      <c r="M4001" s="135" t="str">
        <f ca="1">IFERROR(IF($C4001="","",VLOOKUP(FİLTRE!$C4001,'SKT LİSTESİ'!$F:$AJ,14,0)),"")</f>
        <v/>
      </c>
      <c r="N4001" s="31" t="str">
        <f ca="1">IFERROR(IF($C4001="","",VLOOKUP(FİLTRE!$C4001,'SKT LİSTESİ'!$F:$AJ,22,0)),"")</f>
        <v/>
      </c>
      <c r="O4001" s="136" t="str">
        <f ca="1">IFERROR(IF($C4001="","",VLOOKUP(FİLTRE!$C4001,'SKT LİSTESİ'!$F:$AJ,23,0)),"")</f>
        <v/>
      </c>
      <c r="P4001" s="31"/>
      <c r="Q4001" s="31"/>
      <c r="R4001" s="137" t="str">
        <f ca="1">(IFERROR(IF($C4001="","",VLOOKUP(FİLTRE!$C4001,'SKT LİSTESİ'!$F:$AJ,15,0)),""))</f>
        <v/>
      </c>
      <c r="S4001" s="138" t="str">
        <f ca="1">IFERROR(IF($C4001="","",VLOOKUP(FİLTRE!$C4001,'SKT LİSTESİ'!$F:$AJ,16,0)),"")</f>
        <v/>
      </c>
      <c r="AF4001" s="179" t="str">
        <f t="shared" ca="1" si="250"/>
        <v/>
      </c>
      <c r="AG4001" s="179">
        <f t="shared" ca="1" si="251"/>
        <v>0</v>
      </c>
      <c r="AH4001" s="179">
        <f t="shared" ca="1" si="252"/>
        <v>0</v>
      </c>
    </row>
    <row r="4002" spans="2:34" ht="15.75" x14ac:dyDescent="0.25">
      <c r="B4002">
        <f t="shared" ca="1" si="249"/>
        <v>3990</v>
      </c>
      <c r="C4002" t="str">
        <f ca="1">IFERROR(VLOOKUP(B4002,'SKT LİSTESİ'!F:F,1,0),"")</f>
        <v/>
      </c>
      <c r="E4002" s="128" t="str">
        <f ca="1">IFERROR(IF($C4002="","",VLOOKUP(FİLTRE!$C4002,'SKT LİSTESİ'!$F:$S,5,0)),"")</f>
        <v/>
      </c>
      <c r="F4002" s="129" t="str">
        <f ca="1">IFERROR(IF($C4002="","",VLOOKUP(FİLTRE!$C4002,'SKT LİSTESİ'!$F:$S,7,0)),"")</f>
        <v/>
      </c>
      <c r="G4002" s="130" t="str">
        <f ca="1">IFERROR(IF($C4002="","",VLOOKUP(FİLTRE!$C4002,'SKT LİSTESİ'!$F:$S,8,0)),"")</f>
        <v/>
      </c>
      <c r="H4002" s="131" t="str">
        <f ca="1">IF(E4002="","",IF($C4002="","",VLOOKUP(FİLTRE!$C4002,'SKT LİSTESİ'!$F:$S,9,0)))</f>
        <v/>
      </c>
      <c r="I4002" s="132" t="str">
        <f ca="1">IFERROR(IF($C4002="","",VLOOKUP(FİLTRE!$C4002,'SKT LİSTESİ'!$F:$S,10,0)),"")</f>
        <v/>
      </c>
      <c r="J4002" s="133" t="str">
        <f ca="1">IFERROR(IF($C4002="","",VLOOKUP(FİLTRE!$C4002,'SKT LİSTESİ'!$F:$S,11,0)),"")</f>
        <v/>
      </c>
      <c r="K4002" s="134" t="str">
        <f ca="1">IFERROR(IF($C4002="","",VLOOKUP(FİLTRE!$C4002,'SKT LİSTESİ'!$F:$S,12,0)),"")</f>
        <v/>
      </c>
      <c r="L4002" s="134" t="str">
        <f ca="1">IFERROR(IF($C4002="","",VLOOKUP(FİLTRE!$C4002,'SKT LİSTESİ'!$F:$S,13,0)),"")</f>
        <v/>
      </c>
      <c r="M4002" s="135" t="str">
        <f ca="1">IFERROR(IF($C4002="","",VLOOKUP(FİLTRE!$C4002,'SKT LİSTESİ'!$F:$AJ,14,0)),"")</f>
        <v/>
      </c>
      <c r="N4002" s="31" t="str">
        <f ca="1">IFERROR(IF($C4002="","",VLOOKUP(FİLTRE!$C4002,'SKT LİSTESİ'!$F:$AJ,22,0)),"")</f>
        <v/>
      </c>
      <c r="O4002" s="136" t="str">
        <f ca="1">IFERROR(IF($C4002="","",VLOOKUP(FİLTRE!$C4002,'SKT LİSTESİ'!$F:$AJ,23,0)),"")</f>
        <v/>
      </c>
      <c r="P4002" s="31"/>
      <c r="Q4002" s="31"/>
      <c r="R4002" s="137" t="str">
        <f ca="1">(IFERROR(IF($C4002="","",VLOOKUP(FİLTRE!$C4002,'SKT LİSTESİ'!$F:$AJ,15,0)),""))</f>
        <v/>
      </c>
      <c r="S4002" s="138" t="str">
        <f ca="1">IFERROR(IF($C4002="","",VLOOKUP(FİLTRE!$C4002,'SKT LİSTESİ'!$F:$AJ,16,0)),"")</f>
        <v/>
      </c>
      <c r="AF4002" s="179" t="str">
        <f t="shared" ca="1" si="250"/>
        <v/>
      </c>
      <c r="AG4002" s="179">
        <f t="shared" ca="1" si="251"/>
        <v>0</v>
      </c>
      <c r="AH4002" s="179">
        <f t="shared" ca="1" si="252"/>
        <v>0</v>
      </c>
    </row>
    <row r="4003" spans="2:34" ht="15.75" x14ac:dyDescent="0.25">
      <c r="B4003">
        <f t="shared" ca="1" si="249"/>
        <v>3991</v>
      </c>
      <c r="C4003" t="str">
        <f ca="1">IFERROR(VLOOKUP(B4003,'SKT LİSTESİ'!F:F,1,0),"")</f>
        <v/>
      </c>
      <c r="E4003" s="128" t="str">
        <f ca="1">IFERROR(IF($C4003="","",VLOOKUP(FİLTRE!$C4003,'SKT LİSTESİ'!$F:$S,5,0)),"")</f>
        <v/>
      </c>
      <c r="F4003" s="129" t="str">
        <f ca="1">IFERROR(IF($C4003="","",VLOOKUP(FİLTRE!$C4003,'SKT LİSTESİ'!$F:$S,7,0)),"")</f>
        <v/>
      </c>
      <c r="G4003" s="130" t="str">
        <f ca="1">IFERROR(IF($C4003="","",VLOOKUP(FİLTRE!$C4003,'SKT LİSTESİ'!$F:$S,8,0)),"")</f>
        <v/>
      </c>
      <c r="H4003" s="131" t="str">
        <f ca="1">IF(E4003="","",IF($C4003="","",VLOOKUP(FİLTRE!$C4003,'SKT LİSTESİ'!$F:$S,9,0)))</f>
        <v/>
      </c>
      <c r="I4003" s="132" t="str">
        <f ca="1">IFERROR(IF($C4003="","",VLOOKUP(FİLTRE!$C4003,'SKT LİSTESİ'!$F:$S,10,0)),"")</f>
        <v/>
      </c>
      <c r="J4003" s="133" t="str">
        <f ca="1">IFERROR(IF($C4003="","",VLOOKUP(FİLTRE!$C4003,'SKT LİSTESİ'!$F:$S,11,0)),"")</f>
        <v/>
      </c>
      <c r="K4003" s="134" t="str">
        <f ca="1">IFERROR(IF($C4003="","",VLOOKUP(FİLTRE!$C4003,'SKT LİSTESİ'!$F:$S,12,0)),"")</f>
        <v/>
      </c>
      <c r="L4003" s="134" t="str">
        <f ca="1">IFERROR(IF($C4003="","",VLOOKUP(FİLTRE!$C4003,'SKT LİSTESİ'!$F:$S,13,0)),"")</f>
        <v/>
      </c>
      <c r="M4003" s="135" t="str">
        <f ca="1">IFERROR(IF($C4003="","",VLOOKUP(FİLTRE!$C4003,'SKT LİSTESİ'!$F:$AJ,14,0)),"")</f>
        <v/>
      </c>
      <c r="N4003" s="31" t="str">
        <f ca="1">IFERROR(IF($C4003="","",VLOOKUP(FİLTRE!$C4003,'SKT LİSTESİ'!$F:$AJ,22,0)),"")</f>
        <v/>
      </c>
      <c r="O4003" s="136" t="str">
        <f ca="1">IFERROR(IF($C4003="","",VLOOKUP(FİLTRE!$C4003,'SKT LİSTESİ'!$F:$AJ,23,0)),"")</f>
        <v/>
      </c>
      <c r="P4003" s="31"/>
      <c r="Q4003" s="31"/>
      <c r="R4003" s="137" t="str">
        <f ca="1">(IFERROR(IF($C4003="","",VLOOKUP(FİLTRE!$C4003,'SKT LİSTESİ'!$F:$AJ,15,0)),""))</f>
        <v/>
      </c>
      <c r="S4003" s="138" t="str">
        <f ca="1">IFERROR(IF($C4003="","",VLOOKUP(FİLTRE!$C4003,'SKT LİSTESİ'!$F:$AJ,16,0)),"")</f>
        <v/>
      </c>
      <c r="AF4003" s="179" t="str">
        <f t="shared" ca="1" si="250"/>
        <v/>
      </c>
      <c r="AG4003" s="179">
        <f t="shared" ca="1" si="251"/>
        <v>0</v>
      </c>
      <c r="AH4003" s="179">
        <f t="shared" ca="1" si="252"/>
        <v>0</v>
      </c>
    </row>
    <row r="4004" spans="2:34" ht="15.75" x14ac:dyDescent="0.25">
      <c r="B4004">
        <f t="shared" ca="1" si="249"/>
        <v>3992</v>
      </c>
      <c r="C4004" t="str">
        <f ca="1">IFERROR(VLOOKUP(B4004,'SKT LİSTESİ'!F:F,1,0),"")</f>
        <v/>
      </c>
      <c r="E4004" s="128" t="str">
        <f ca="1">IFERROR(IF($C4004="","",VLOOKUP(FİLTRE!$C4004,'SKT LİSTESİ'!$F:$S,5,0)),"")</f>
        <v/>
      </c>
      <c r="F4004" s="129" t="str">
        <f ca="1">IFERROR(IF($C4004="","",VLOOKUP(FİLTRE!$C4004,'SKT LİSTESİ'!$F:$S,7,0)),"")</f>
        <v/>
      </c>
      <c r="G4004" s="130" t="str">
        <f ca="1">IFERROR(IF($C4004="","",VLOOKUP(FİLTRE!$C4004,'SKT LİSTESİ'!$F:$S,8,0)),"")</f>
        <v/>
      </c>
      <c r="H4004" s="131" t="str">
        <f ca="1">IF(E4004="","",IF($C4004="","",VLOOKUP(FİLTRE!$C4004,'SKT LİSTESİ'!$F:$S,9,0)))</f>
        <v/>
      </c>
      <c r="I4004" s="132" t="str">
        <f ca="1">IFERROR(IF($C4004="","",VLOOKUP(FİLTRE!$C4004,'SKT LİSTESİ'!$F:$S,10,0)),"")</f>
        <v/>
      </c>
      <c r="J4004" s="133" t="str">
        <f ca="1">IFERROR(IF($C4004="","",VLOOKUP(FİLTRE!$C4004,'SKT LİSTESİ'!$F:$S,11,0)),"")</f>
        <v/>
      </c>
      <c r="K4004" s="134" t="str">
        <f ca="1">IFERROR(IF($C4004="","",VLOOKUP(FİLTRE!$C4004,'SKT LİSTESİ'!$F:$S,12,0)),"")</f>
        <v/>
      </c>
      <c r="L4004" s="134" t="str">
        <f ca="1">IFERROR(IF($C4004="","",VLOOKUP(FİLTRE!$C4004,'SKT LİSTESİ'!$F:$S,13,0)),"")</f>
        <v/>
      </c>
      <c r="M4004" s="135" t="str">
        <f ca="1">IFERROR(IF($C4004="","",VLOOKUP(FİLTRE!$C4004,'SKT LİSTESİ'!$F:$AJ,14,0)),"")</f>
        <v/>
      </c>
      <c r="N4004" s="31" t="str">
        <f ca="1">IFERROR(IF($C4004="","",VLOOKUP(FİLTRE!$C4004,'SKT LİSTESİ'!$F:$AJ,22,0)),"")</f>
        <v/>
      </c>
      <c r="O4004" s="136" t="str">
        <f ca="1">IFERROR(IF($C4004="","",VLOOKUP(FİLTRE!$C4004,'SKT LİSTESİ'!$F:$AJ,23,0)),"")</f>
        <v/>
      </c>
      <c r="P4004" s="31"/>
      <c r="Q4004" s="31"/>
      <c r="R4004" s="137" t="str">
        <f ca="1">(IFERROR(IF($C4004="","",VLOOKUP(FİLTRE!$C4004,'SKT LİSTESİ'!$F:$AJ,15,0)),""))</f>
        <v/>
      </c>
      <c r="S4004" s="138" t="str">
        <f ca="1">IFERROR(IF($C4004="","",VLOOKUP(FİLTRE!$C4004,'SKT LİSTESİ'!$F:$AJ,16,0)),"")</f>
        <v/>
      </c>
      <c r="AF4004" s="179" t="str">
        <f t="shared" ca="1" si="250"/>
        <v/>
      </c>
      <c r="AG4004" s="179">
        <f t="shared" ca="1" si="251"/>
        <v>0</v>
      </c>
      <c r="AH4004" s="179">
        <f t="shared" ca="1" si="252"/>
        <v>0</v>
      </c>
    </row>
    <row r="4005" spans="2:34" ht="15.75" x14ac:dyDescent="0.25">
      <c r="B4005">
        <f t="shared" ca="1" si="249"/>
        <v>3993</v>
      </c>
      <c r="C4005" t="str">
        <f ca="1">IFERROR(VLOOKUP(B4005,'SKT LİSTESİ'!F:F,1,0),"")</f>
        <v/>
      </c>
      <c r="E4005" s="128" t="str">
        <f ca="1">IFERROR(IF($C4005="","",VLOOKUP(FİLTRE!$C4005,'SKT LİSTESİ'!$F:$S,5,0)),"")</f>
        <v/>
      </c>
      <c r="F4005" s="129" t="str">
        <f ca="1">IFERROR(IF($C4005="","",VLOOKUP(FİLTRE!$C4005,'SKT LİSTESİ'!$F:$S,7,0)),"")</f>
        <v/>
      </c>
      <c r="G4005" s="130" t="str">
        <f ca="1">IFERROR(IF($C4005="","",VLOOKUP(FİLTRE!$C4005,'SKT LİSTESİ'!$F:$S,8,0)),"")</f>
        <v/>
      </c>
      <c r="H4005" s="131" t="str">
        <f ca="1">IF(E4005="","",IF($C4005="","",VLOOKUP(FİLTRE!$C4005,'SKT LİSTESİ'!$F:$S,9,0)))</f>
        <v/>
      </c>
      <c r="I4005" s="132" t="str">
        <f ca="1">IFERROR(IF($C4005="","",VLOOKUP(FİLTRE!$C4005,'SKT LİSTESİ'!$F:$S,10,0)),"")</f>
        <v/>
      </c>
      <c r="J4005" s="133" t="str">
        <f ca="1">IFERROR(IF($C4005="","",VLOOKUP(FİLTRE!$C4005,'SKT LİSTESİ'!$F:$S,11,0)),"")</f>
        <v/>
      </c>
      <c r="K4005" s="134" t="str">
        <f ca="1">IFERROR(IF($C4005="","",VLOOKUP(FİLTRE!$C4005,'SKT LİSTESİ'!$F:$S,12,0)),"")</f>
        <v/>
      </c>
      <c r="L4005" s="134" t="str">
        <f ca="1">IFERROR(IF($C4005="","",VLOOKUP(FİLTRE!$C4005,'SKT LİSTESİ'!$F:$S,13,0)),"")</f>
        <v/>
      </c>
      <c r="M4005" s="135" t="str">
        <f ca="1">IFERROR(IF($C4005="","",VLOOKUP(FİLTRE!$C4005,'SKT LİSTESİ'!$F:$AJ,14,0)),"")</f>
        <v/>
      </c>
      <c r="N4005" s="31" t="str">
        <f ca="1">IFERROR(IF($C4005="","",VLOOKUP(FİLTRE!$C4005,'SKT LİSTESİ'!$F:$AJ,22,0)),"")</f>
        <v/>
      </c>
      <c r="O4005" s="136" t="str">
        <f ca="1">IFERROR(IF($C4005="","",VLOOKUP(FİLTRE!$C4005,'SKT LİSTESİ'!$F:$AJ,23,0)),"")</f>
        <v/>
      </c>
      <c r="P4005" s="31"/>
      <c r="Q4005" s="31"/>
      <c r="R4005" s="137" t="str">
        <f ca="1">(IFERROR(IF($C4005="","",VLOOKUP(FİLTRE!$C4005,'SKT LİSTESİ'!$F:$AJ,15,0)),""))</f>
        <v/>
      </c>
      <c r="S4005" s="138" t="str">
        <f ca="1">IFERROR(IF($C4005="","",VLOOKUP(FİLTRE!$C4005,'SKT LİSTESİ'!$F:$AJ,16,0)),"")</f>
        <v/>
      </c>
      <c r="AF4005" s="179" t="str">
        <f t="shared" ca="1" si="250"/>
        <v/>
      </c>
      <c r="AG4005" s="179">
        <f t="shared" ca="1" si="251"/>
        <v>0</v>
      </c>
      <c r="AH4005" s="179">
        <f t="shared" ca="1" si="252"/>
        <v>0</v>
      </c>
    </row>
    <row r="4006" spans="2:34" ht="15.75" x14ac:dyDescent="0.25">
      <c r="B4006">
        <f t="shared" ca="1" si="249"/>
        <v>3994</v>
      </c>
      <c r="C4006" t="str">
        <f ca="1">IFERROR(VLOOKUP(B4006,'SKT LİSTESİ'!F:F,1,0),"")</f>
        <v/>
      </c>
      <c r="E4006" s="128" t="str">
        <f ca="1">IFERROR(IF($C4006="","",VLOOKUP(FİLTRE!$C4006,'SKT LİSTESİ'!$F:$S,5,0)),"")</f>
        <v/>
      </c>
      <c r="F4006" s="129" t="str">
        <f ca="1">IFERROR(IF($C4006="","",VLOOKUP(FİLTRE!$C4006,'SKT LİSTESİ'!$F:$S,7,0)),"")</f>
        <v/>
      </c>
      <c r="G4006" s="130" t="str">
        <f ca="1">IFERROR(IF($C4006="","",VLOOKUP(FİLTRE!$C4006,'SKT LİSTESİ'!$F:$S,8,0)),"")</f>
        <v/>
      </c>
      <c r="H4006" s="131" t="str">
        <f ca="1">IF(E4006="","",IF($C4006="","",VLOOKUP(FİLTRE!$C4006,'SKT LİSTESİ'!$F:$S,9,0)))</f>
        <v/>
      </c>
      <c r="I4006" s="132" t="str">
        <f ca="1">IFERROR(IF($C4006="","",VLOOKUP(FİLTRE!$C4006,'SKT LİSTESİ'!$F:$S,10,0)),"")</f>
        <v/>
      </c>
      <c r="J4006" s="133" t="str">
        <f ca="1">IFERROR(IF($C4006="","",VLOOKUP(FİLTRE!$C4006,'SKT LİSTESİ'!$F:$S,11,0)),"")</f>
        <v/>
      </c>
      <c r="K4006" s="134" t="str">
        <f ca="1">IFERROR(IF($C4006="","",VLOOKUP(FİLTRE!$C4006,'SKT LİSTESİ'!$F:$S,12,0)),"")</f>
        <v/>
      </c>
      <c r="L4006" s="134" t="str">
        <f ca="1">IFERROR(IF($C4006="","",VLOOKUP(FİLTRE!$C4006,'SKT LİSTESİ'!$F:$S,13,0)),"")</f>
        <v/>
      </c>
      <c r="M4006" s="135" t="str">
        <f ca="1">IFERROR(IF($C4006="","",VLOOKUP(FİLTRE!$C4006,'SKT LİSTESİ'!$F:$AJ,14,0)),"")</f>
        <v/>
      </c>
      <c r="N4006" s="31" t="str">
        <f ca="1">IFERROR(IF($C4006="","",VLOOKUP(FİLTRE!$C4006,'SKT LİSTESİ'!$F:$AJ,22,0)),"")</f>
        <v/>
      </c>
      <c r="O4006" s="136" t="str">
        <f ca="1">IFERROR(IF($C4006="","",VLOOKUP(FİLTRE!$C4006,'SKT LİSTESİ'!$F:$AJ,23,0)),"")</f>
        <v/>
      </c>
      <c r="P4006" s="31"/>
      <c r="Q4006" s="31"/>
      <c r="R4006" s="137" t="str">
        <f ca="1">(IFERROR(IF($C4006="","",VLOOKUP(FİLTRE!$C4006,'SKT LİSTESİ'!$F:$AJ,15,0)),""))</f>
        <v/>
      </c>
      <c r="S4006" s="138" t="str">
        <f ca="1">IFERROR(IF($C4006="","",VLOOKUP(FİLTRE!$C4006,'SKT LİSTESİ'!$F:$AJ,16,0)),"")</f>
        <v/>
      </c>
      <c r="AF4006" s="179" t="str">
        <f t="shared" ca="1" si="250"/>
        <v/>
      </c>
      <c r="AG4006" s="179">
        <f t="shared" ca="1" si="251"/>
        <v>0</v>
      </c>
      <c r="AH4006" s="179">
        <f t="shared" ca="1" si="252"/>
        <v>0</v>
      </c>
    </row>
    <row r="4007" spans="2:34" ht="15.75" x14ac:dyDescent="0.25">
      <c r="B4007">
        <f t="shared" ca="1" si="249"/>
        <v>3995</v>
      </c>
      <c r="C4007" t="str">
        <f ca="1">IFERROR(VLOOKUP(B4007,'SKT LİSTESİ'!F:F,1,0),"")</f>
        <v/>
      </c>
      <c r="E4007" s="128" t="str">
        <f ca="1">IFERROR(IF($C4007="","",VLOOKUP(FİLTRE!$C4007,'SKT LİSTESİ'!$F:$S,5,0)),"")</f>
        <v/>
      </c>
      <c r="F4007" s="129" t="str">
        <f ca="1">IFERROR(IF($C4007="","",VLOOKUP(FİLTRE!$C4007,'SKT LİSTESİ'!$F:$S,7,0)),"")</f>
        <v/>
      </c>
      <c r="G4007" s="130" t="str">
        <f ca="1">IFERROR(IF($C4007="","",VLOOKUP(FİLTRE!$C4007,'SKT LİSTESİ'!$F:$S,8,0)),"")</f>
        <v/>
      </c>
      <c r="H4007" s="131" t="str">
        <f ca="1">IF(E4007="","",IF($C4007="","",VLOOKUP(FİLTRE!$C4007,'SKT LİSTESİ'!$F:$S,9,0)))</f>
        <v/>
      </c>
      <c r="I4007" s="132" t="str">
        <f ca="1">IFERROR(IF($C4007="","",VLOOKUP(FİLTRE!$C4007,'SKT LİSTESİ'!$F:$S,10,0)),"")</f>
        <v/>
      </c>
      <c r="J4007" s="133" t="str">
        <f ca="1">IFERROR(IF($C4007="","",VLOOKUP(FİLTRE!$C4007,'SKT LİSTESİ'!$F:$S,11,0)),"")</f>
        <v/>
      </c>
      <c r="K4007" s="134" t="str">
        <f ca="1">IFERROR(IF($C4007="","",VLOOKUP(FİLTRE!$C4007,'SKT LİSTESİ'!$F:$S,12,0)),"")</f>
        <v/>
      </c>
      <c r="L4007" s="134" t="str">
        <f ca="1">IFERROR(IF($C4007="","",VLOOKUP(FİLTRE!$C4007,'SKT LİSTESİ'!$F:$S,13,0)),"")</f>
        <v/>
      </c>
      <c r="M4007" s="135" t="str">
        <f ca="1">IFERROR(IF($C4007="","",VLOOKUP(FİLTRE!$C4007,'SKT LİSTESİ'!$F:$AJ,14,0)),"")</f>
        <v/>
      </c>
      <c r="N4007" s="31" t="str">
        <f ca="1">IFERROR(IF($C4007="","",VLOOKUP(FİLTRE!$C4007,'SKT LİSTESİ'!$F:$AJ,22,0)),"")</f>
        <v/>
      </c>
      <c r="O4007" s="136" t="str">
        <f ca="1">IFERROR(IF($C4007="","",VLOOKUP(FİLTRE!$C4007,'SKT LİSTESİ'!$F:$AJ,23,0)),"")</f>
        <v/>
      </c>
      <c r="P4007" s="31"/>
      <c r="Q4007" s="31"/>
      <c r="R4007" s="137" t="str">
        <f ca="1">(IFERROR(IF($C4007="","",VLOOKUP(FİLTRE!$C4007,'SKT LİSTESİ'!$F:$AJ,15,0)),""))</f>
        <v/>
      </c>
      <c r="S4007" s="138" t="str">
        <f ca="1">IFERROR(IF($C4007="","",VLOOKUP(FİLTRE!$C4007,'SKT LİSTESİ'!$F:$AJ,16,0)),"")</f>
        <v/>
      </c>
      <c r="AF4007" s="179" t="str">
        <f t="shared" ca="1" si="250"/>
        <v/>
      </c>
      <c r="AG4007" s="179">
        <f t="shared" ca="1" si="251"/>
        <v>0</v>
      </c>
      <c r="AH4007" s="179">
        <f t="shared" ca="1" si="252"/>
        <v>0</v>
      </c>
    </row>
    <row r="4008" spans="2:34" ht="15.75" x14ac:dyDescent="0.25">
      <c r="B4008">
        <f t="shared" ca="1" si="249"/>
        <v>3996</v>
      </c>
      <c r="C4008" t="str">
        <f ca="1">IFERROR(VLOOKUP(B4008,'SKT LİSTESİ'!F:F,1,0),"")</f>
        <v/>
      </c>
      <c r="E4008" s="128" t="str">
        <f ca="1">IFERROR(IF($C4008="","",VLOOKUP(FİLTRE!$C4008,'SKT LİSTESİ'!$F:$S,5,0)),"")</f>
        <v/>
      </c>
      <c r="F4008" s="129" t="str">
        <f ca="1">IFERROR(IF($C4008="","",VLOOKUP(FİLTRE!$C4008,'SKT LİSTESİ'!$F:$S,7,0)),"")</f>
        <v/>
      </c>
      <c r="G4008" s="130" t="str">
        <f ca="1">IFERROR(IF($C4008="","",VLOOKUP(FİLTRE!$C4008,'SKT LİSTESİ'!$F:$S,8,0)),"")</f>
        <v/>
      </c>
      <c r="H4008" s="131" t="str">
        <f ca="1">IF(E4008="","",IF($C4008="","",VLOOKUP(FİLTRE!$C4008,'SKT LİSTESİ'!$F:$S,9,0)))</f>
        <v/>
      </c>
      <c r="I4008" s="132" t="str">
        <f ca="1">IFERROR(IF($C4008="","",VLOOKUP(FİLTRE!$C4008,'SKT LİSTESİ'!$F:$S,10,0)),"")</f>
        <v/>
      </c>
      <c r="J4008" s="133" t="str">
        <f ca="1">IFERROR(IF($C4008="","",VLOOKUP(FİLTRE!$C4008,'SKT LİSTESİ'!$F:$S,11,0)),"")</f>
        <v/>
      </c>
      <c r="K4008" s="134" t="str">
        <f ca="1">IFERROR(IF($C4008="","",VLOOKUP(FİLTRE!$C4008,'SKT LİSTESİ'!$F:$S,12,0)),"")</f>
        <v/>
      </c>
      <c r="L4008" s="134" t="str">
        <f ca="1">IFERROR(IF($C4008="","",VLOOKUP(FİLTRE!$C4008,'SKT LİSTESİ'!$F:$S,13,0)),"")</f>
        <v/>
      </c>
      <c r="M4008" s="135" t="str">
        <f ca="1">IFERROR(IF($C4008="","",VLOOKUP(FİLTRE!$C4008,'SKT LİSTESİ'!$F:$AJ,14,0)),"")</f>
        <v/>
      </c>
      <c r="N4008" s="31" t="str">
        <f ca="1">IFERROR(IF($C4008="","",VLOOKUP(FİLTRE!$C4008,'SKT LİSTESİ'!$F:$AJ,22,0)),"")</f>
        <v/>
      </c>
      <c r="O4008" s="136" t="str">
        <f ca="1">IFERROR(IF($C4008="","",VLOOKUP(FİLTRE!$C4008,'SKT LİSTESİ'!$F:$AJ,23,0)),"")</f>
        <v/>
      </c>
      <c r="P4008" s="31"/>
      <c r="Q4008" s="31"/>
      <c r="R4008" s="137" t="str">
        <f ca="1">(IFERROR(IF($C4008="","",VLOOKUP(FİLTRE!$C4008,'SKT LİSTESİ'!$F:$AJ,15,0)),""))</f>
        <v/>
      </c>
      <c r="S4008" s="138" t="str">
        <f ca="1">IFERROR(IF($C4008="","",VLOOKUP(FİLTRE!$C4008,'SKT LİSTESİ'!$F:$AJ,16,0)),"")</f>
        <v/>
      </c>
      <c r="AF4008" s="179" t="str">
        <f t="shared" ca="1" si="250"/>
        <v/>
      </c>
      <c r="AG4008" s="179">
        <f t="shared" ca="1" si="251"/>
        <v>0</v>
      </c>
      <c r="AH4008" s="179">
        <f t="shared" ca="1" si="252"/>
        <v>0</v>
      </c>
    </row>
    <row r="4009" spans="2:34" ht="15.75" x14ac:dyDescent="0.25">
      <c r="B4009">
        <f t="shared" ca="1" si="249"/>
        <v>3997</v>
      </c>
      <c r="C4009" t="str">
        <f ca="1">IFERROR(VLOOKUP(B4009,'SKT LİSTESİ'!F:F,1,0),"")</f>
        <v/>
      </c>
      <c r="E4009" s="128" t="str">
        <f ca="1">IFERROR(IF($C4009="","",VLOOKUP(FİLTRE!$C4009,'SKT LİSTESİ'!$F:$S,5,0)),"")</f>
        <v/>
      </c>
      <c r="F4009" s="129" t="str">
        <f ca="1">IFERROR(IF($C4009="","",VLOOKUP(FİLTRE!$C4009,'SKT LİSTESİ'!$F:$S,7,0)),"")</f>
        <v/>
      </c>
      <c r="G4009" s="130" t="str">
        <f ca="1">IFERROR(IF($C4009="","",VLOOKUP(FİLTRE!$C4009,'SKT LİSTESİ'!$F:$S,8,0)),"")</f>
        <v/>
      </c>
      <c r="H4009" s="131" t="str">
        <f ca="1">IF(E4009="","",IF($C4009="","",VLOOKUP(FİLTRE!$C4009,'SKT LİSTESİ'!$F:$S,9,0)))</f>
        <v/>
      </c>
      <c r="I4009" s="132" t="str">
        <f ca="1">IFERROR(IF($C4009="","",VLOOKUP(FİLTRE!$C4009,'SKT LİSTESİ'!$F:$S,10,0)),"")</f>
        <v/>
      </c>
      <c r="J4009" s="133" t="str">
        <f ca="1">IFERROR(IF($C4009="","",VLOOKUP(FİLTRE!$C4009,'SKT LİSTESİ'!$F:$S,11,0)),"")</f>
        <v/>
      </c>
      <c r="K4009" s="134" t="str">
        <f ca="1">IFERROR(IF($C4009="","",VLOOKUP(FİLTRE!$C4009,'SKT LİSTESİ'!$F:$S,12,0)),"")</f>
        <v/>
      </c>
      <c r="L4009" s="134" t="str">
        <f ca="1">IFERROR(IF($C4009="","",VLOOKUP(FİLTRE!$C4009,'SKT LİSTESİ'!$F:$S,13,0)),"")</f>
        <v/>
      </c>
      <c r="M4009" s="135" t="str">
        <f ca="1">IFERROR(IF($C4009="","",VLOOKUP(FİLTRE!$C4009,'SKT LİSTESİ'!$F:$AJ,14,0)),"")</f>
        <v/>
      </c>
      <c r="N4009" s="31" t="str">
        <f ca="1">IFERROR(IF($C4009="","",VLOOKUP(FİLTRE!$C4009,'SKT LİSTESİ'!$F:$AJ,22,0)),"")</f>
        <v/>
      </c>
      <c r="O4009" s="136" t="str">
        <f ca="1">IFERROR(IF($C4009="","",VLOOKUP(FİLTRE!$C4009,'SKT LİSTESİ'!$F:$AJ,23,0)),"")</f>
        <v/>
      </c>
      <c r="P4009" s="31"/>
      <c r="Q4009" s="31"/>
      <c r="R4009" s="137" t="str">
        <f ca="1">(IFERROR(IF($C4009="","",VLOOKUP(FİLTRE!$C4009,'SKT LİSTESİ'!$F:$AJ,15,0)),""))</f>
        <v/>
      </c>
      <c r="S4009" s="138" t="str">
        <f ca="1">IFERROR(IF($C4009="","",VLOOKUP(FİLTRE!$C4009,'SKT LİSTESİ'!$F:$AJ,16,0)),"")</f>
        <v/>
      </c>
      <c r="AF4009" s="179" t="str">
        <f t="shared" ca="1" si="250"/>
        <v/>
      </c>
      <c r="AG4009" s="179">
        <f t="shared" ca="1" si="251"/>
        <v>0</v>
      </c>
      <c r="AH4009" s="179">
        <f t="shared" ca="1" si="252"/>
        <v>0</v>
      </c>
    </row>
    <row r="4010" spans="2:34" ht="15.75" x14ac:dyDescent="0.25">
      <c r="B4010">
        <f t="shared" ca="1" si="249"/>
        <v>3998</v>
      </c>
      <c r="C4010" t="str">
        <f ca="1">IFERROR(VLOOKUP(B4010,'SKT LİSTESİ'!F:F,1,0),"")</f>
        <v/>
      </c>
      <c r="E4010" s="128" t="str">
        <f ca="1">IFERROR(IF($C4010="","",VLOOKUP(FİLTRE!$C4010,'SKT LİSTESİ'!$F:$S,5,0)),"")</f>
        <v/>
      </c>
      <c r="F4010" s="129" t="str">
        <f ca="1">IFERROR(IF($C4010="","",VLOOKUP(FİLTRE!$C4010,'SKT LİSTESİ'!$F:$S,7,0)),"")</f>
        <v/>
      </c>
      <c r="G4010" s="130" t="str">
        <f ca="1">IFERROR(IF($C4010="","",VLOOKUP(FİLTRE!$C4010,'SKT LİSTESİ'!$F:$S,8,0)),"")</f>
        <v/>
      </c>
      <c r="H4010" s="131" t="str">
        <f ca="1">IF(E4010="","",IF($C4010="","",VLOOKUP(FİLTRE!$C4010,'SKT LİSTESİ'!$F:$S,9,0)))</f>
        <v/>
      </c>
      <c r="I4010" s="132" t="str">
        <f ca="1">IFERROR(IF($C4010="","",VLOOKUP(FİLTRE!$C4010,'SKT LİSTESİ'!$F:$S,10,0)),"")</f>
        <v/>
      </c>
      <c r="J4010" s="133" t="str">
        <f ca="1">IFERROR(IF($C4010="","",VLOOKUP(FİLTRE!$C4010,'SKT LİSTESİ'!$F:$S,11,0)),"")</f>
        <v/>
      </c>
      <c r="K4010" s="134" t="str">
        <f ca="1">IFERROR(IF($C4010="","",VLOOKUP(FİLTRE!$C4010,'SKT LİSTESİ'!$F:$S,12,0)),"")</f>
        <v/>
      </c>
      <c r="L4010" s="134" t="str">
        <f ca="1">IFERROR(IF($C4010="","",VLOOKUP(FİLTRE!$C4010,'SKT LİSTESİ'!$F:$S,13,0)),"")</f>
        <v/>
      </c>
      <c r="M4010" s="135" t="str">
        <f ca="1">IFERROR(IF($C4010="","",VLOOKUP(FİLTRE!$C4010,'SKT LİSTESİ'!$F:$AJ,14,0)),"")</f>
        <v/>
      </c>
      <c r="N4010" s="31" t="str">
        <f ca="1">IFERROR(IF($C4010="","",VLOOKUP(FİLTRE!$C4010,'SKT LİSTESİ'!$F:$AJ,22,0)),"")</f>
        <v/>
      </c>
      <c r="O4010" s="136" t="str">
        <f ca="1">IFERROR(IF($C4010="","",VLOOKUP(FİLTRE!$C4010,'SKT LİSTESİ'!$F:$AJ,23,0)),"")</f>
        <v/>
      </c>
      <c r="P4010" s="31"/>
      <c r="Q4010" s="31"/>
      <c r="R4010" s="137" t="str">
        <f ca="1">(IFERROR(IF($C4010="","",VLOOKUP(FİLTRE!$C4010,'SKT LİSTESİ'!$F:$AJ,15,0)),""))</f>
        <v/>
      </c>
      <c r="S4010" s="138" t="str">
        <f ca="1">IFERROR(IF($C4010="","",VLOOKUP(FİLTRE!$C4010,'SKT LİSTESİ'!$F:$AJ,16,0)),"")</f>
        <v/>
      </c>
      <c r="AF4010" s="179" t="str">
        <f t="shared" ca="1" si="250"/>
        <v/>
      </c>
      <c r="AG4010" s="179">
        <f t="shared" ca="1" si="251"/>
        <v>0</v>
      </c>
      <c r="AH4010" s="179">
        <f t="shared" ca="1" si="252"/>
        <v>0</v>
      </c>
    </row>
    <row r="4011" spans="2:34" ht="15.75" x14ac:dyDescent="0.25">
      <c r="B4011">
        <f t="shared" ca="1" si="249"/>
        <v>3999</v>
      </c>
      <c r="C4011" t="str">
        <f ca="1">IFERROR(VLOOKUP(B4011,'SKT LİSTESİ'!F:F,1,0),"")</f>
        <v/>
      </c>
      <c r="E4011" s="128" t="str">
        <f ca="1">IFERROR(IF($C4011="","",VLOOKUP(FİLTRE!$C4011,'SKT LİSTESİ'!$F:$S,5,0)),"")</f>
        <v/>
      </c>
      <c r="F4011" s="129" t="str">
        <f ca="1">IFERROR(IF($C4011="","",VLOOKUP(FİLTRE!$C4011,'SKT LİSTESİ'!$F:$S,7,0)),"")</f>
        <v/>
      </c>
      <c r="G4011" s="130" t="str">
        <f ca="1">IFERROR(IF($C4011="","",VLOOKUP(FİLTRE!$C4011,'SKT LİSTESİ'!$F:$S,8,0)),"")</f>
        <v/>
      </c>
      <c r="H4011" s="131" t="str">
        <f ca="1">IF(E4011="","",IF($C4011="","",VLOOKUP(FİLTRE!$C4011,'SKT LİSTESİ'!$F:$S,9,0)))</f>
        <v/>
      </c>
      <c r="I4011" s="132" t="str">
        <f ca="1">IFERROR(IF($C4011="","",VLOOKUP(FİLTRE!$C4011,'SKT LİSTESİ'!$F:$S,10,0)),"")</f>
        <v/>
      </c>
      <c r="J4011" s="133" t="str">
        <f ca="1">IFERROR(IF($C4011="","",VLOOKUP(FİLTRE!$C4011,'SKT LİSTESİ'!$F:$S,11,0)),"")</f>
        <v/>
      </c>
      <c r="K4011" s="134" t="str">
        <f ca="1">IFERROR(IF($C4011="","",VLOOKUP(FİLTRE!$C4011,'SKT LİSTESİ'!$F:$S,12,0)),"")</f>
        <v/>
      </c>
      <c r="L4011" s="134" t="str">
        <f ca="1">IFERROR(IF($C4011="","",VLOOKUP(FİLTRE!$C4011,'SKT LİSTESİ'!$F:$S,13,0)),"")</f>
        <v/>
      </c>
      <c r="M4011" s="135" t="str">
        <f ca="1">IFERROR(IF($C4011="","",VLOOKUP(FİLTRE!$C4011,'SKT LİSTESİ'!$F:$AJ,14,0)),"")</f>
        <v/>
      </c>
      <c r="N4011" s="31" t="str">
        <f ca="1">IFERROR(IF($C4011="","",VLOOKUP(FİLTRE!$C4011,'SKT LİSTESİ'!$F:$AJ,22,0)),"")</f>
        <v/>
      </c>
      <c r="O4011" s="136" t="str">
        <f ca="1">IFERROR(IF($C4011="","",VLOOKUP(FİLTRE!$C4011,'SKT LİSTESİ'!$F:$AJ,23,0)),"")</f>
        <v/>
      </c>
      <c r="P4011" s="31"/>
      <c r="Q4011" s="31"/>
      <c r="R4011" s="137" t="str">
        <f ca="1">(IFERROR(IF($C4011="","",VLOOKUP(FİLTRE!$C4011,'SKT LİSTESİ'!$F:$AJ,15,0)),""))</f>
        <v/>
      </c>
      <c r="S4011" s="138" t="str">
        <f ca="1">IFERROR(IF($C4011="","",VLOOKUP(FİLTRE!$C4011,'SKT LİSTESİ'!$F:$AJ,16,0)),"")</f>
        <v/>
      </c>
      <c r="AF4011" s="179" t="str">
        <f t="shared" ca="1" si="250"/>
        <v/>
      </c>
      <c r="AG4011" s="179">
        <f t="shared" ca="1" si="251"/>
        <v>0</v>
      </c>
      <c r="AH4011" s="179">
        <f t="shared" ca="1" si="252"/>
        <v>0</v>
      </c>
    </row>
    <row r="4012" spans="2:34" ht="15.75" x14ac:dyDescent="0.25">
      <c r="B4012">
        <f t="shared" ca="1" si="249"/>
        <v>4000</v>
      </c>
      <c r="C4012" t="str">
        <f ca="1">IFERROR(VLOOKUP(B4012,'SKT LİSTESİ'!F:F,1,0),"")</f>
        <v/>
      </c>
      <c r="E4012" s="128" t="str">
        <f ca="1">IFERROR(IF($C4012="","",VLOOKUP(FİLTRE!$C4012,'SKT LİSTESİ'!$F:$S,5,0)),"")</f>
        <v/>
      </c>
      <c r="F4012" s="129" t="str">
        <f ca="1">IFERROR(IF($C4012="","",VLOOKUP(FİLTRE!$C4012,'SKT LİSTESİ'!$F:$S,7,0)),"")</f>
        <v/>
      </c>
      <c r="G4012" s="130" t="str">
        <f ca="1">IFERROR(IF($C4012="","",VLOOKUP(FİLTRE!$C4012,'SKT LİSTESİ'!$F:$S,8,0)),"")</f>
        <v/>
      </c>
      <c r="H4012" s="131" t="str">
        <f ca="1">IF(E4012="","",IF($C4012="","",VLOOKUP(FİLTRE!$C4012,'SKT LİSTESİ'!$F:$S,9,0)))</f>
        <v/>
      </c>
      <c r="I4012" s="132" t="str">
        <f ca="1">IFERROR(IF($C4012="","",VLOOKUP(FİLTRE!$C4012,'SKT LİSTESİ'!$F:$S,10,0)),"")</f>
        <v/>
      </c>
      <c r="J4012" s="133" t="str">
        <f ca="1">IFERROR(IF($C4012="","",VLOOKUP(FİLTRE!$C4012,'SKT LİSTESİ'!$F:$S,11,0)),"")</f>
        <v/>
      </c>
      <c r="K4012" s="134" t="str">
        <f ca="1">IFERROR(IF($C4012="","",VLOOKUP(FİLTRE!$C4012,'SKT LİSTESİ'!$F:$S,12,0)),"")</f>
        <v/>
      </c>
      <c r="L4012" s="134" t="str">
        <f ca="1">IFERROR(IF($C4012="","",VLOOKUP(FİLTRE!$C4012,'SKT LİSTESİ'!$F:$S,13,0)),"")</f>
        <v/>
      </c>
      <c r="M4012" s="135" t="str">
        <f ca="1">IFERROR(IF($C4012="","",VLOOKUP(FİLTRE!$C4012,'SKT LİSTESİ'!$F:$AJ,14,0)),"")</f>
        <v/>
      </c>
      <c r="N4012" s="31" t="str">
        <f ca="1">IFERROR(IF($C4012="","",VLOOKUP(FİLTRE!$C4012,'SKT LİSTESİ'!$F:$AJ,22,0)),"")</f>
        <v/>
      </c>
      <c r="O4012" s="136" t="str">
        <f ca="1">IFERROR(IF($C4012="","",VLOOKUP(FİLTRE!$C4012,'SKT LİSTESİ'!$F:$AJ,23,0)),"")</f>
        <v/>
      </c>
      <c r="P4012" s="31"/>
      <c r="Q4012" s="31"/>
      <c r="R4012" s="137" t="str">
        <f ca="1">(IFERROR(IF($C4012="","",VLOOKUP(FİLTRE!$C4012,'SKT LİSTESİ'!$F:$AJ,15,0)),""))</f>
        <v/>
      </c>
      <c r="S4012" s="138" t="str">
        <f ca="1">IFERROR(IF($C4012="","",VLOOKUP(FİLTRE!$C4012,'SKT LİSTESİ'!$F:$AJ,16,0)),"")</f>
        <v/>
      </c>
      <c r="AF4012" s="179" t="str">
        <f t="shared" ca="1" si="250"/>
        <v/>
      </c>
      <c r="AG4012" s="179">
        <f t="shared" ca="1" si="251"/>
        <v>0</v>
      </c>
      <c r="AH4012" s="179">
        <f t="shared" ca="1" si="252"/>
        <v>0</v>
      </c>
    </row>
    <row r="4013" spans="2:34" ht="15.75" x14ac:dyDescent="0.25">
      <c r="B4013">
        <f t="shared" ca="1" si="249"/>
        <v>4001</v>
      </c>
      <c r="C4013" t="str">
        <f ca="1">IFERROR(VLOOKUP(B4013,'SKT LİSTESİ'!F:F,1,0),"")</f>
        <v/>
      </c>
      <c r="E4013" s="128" t="str">
        <f ca="1">IFERROR(IF($C4013="","",VLOOKUP(FİLTRE!$C4013,'SKT LİSTESİ'!$F:$S,5,0)),"")</f>
        <v/>
      </c>
      <c r="F4013" s="129" t="str">
        <f ca="1">IFERROR(IF($C4013="","",VLOOKUP(FİLTRE!$C4013,'SKT LİSTESİ'!$F:$S,7,0)),"")</f>
        <v/>
      </c>
      <c r="G4013" s="130" t="str">
        <f ca="1">IFERROR(IF($C4013="","",VLOOKUP(FİLTRE!$C4013,'SKT LİSTESİ'!$F:$S,8,0)),"")</f>
        <v/>
      </c>
      <c r="H4013" s="131" t="str">
        <f ca="1">IF(E4013="","",IF($C4013="","",VLOOKUP(FİLTRE!$C4013,'SKT LİSTESİ'!$F:$S,9,0)))</f>
        <v/>
      </c>
      <c r="I4013" s="132" t="str">
        <f ca="1">IFERROR(IF($C4013="","",VLOOKUP(FİLTRE!$C4013,'SKT LİSTESİ'!$F:$S,10,0)),"")</f>
        <v/>
      </c>
      <c r="J4013" s="133" t="str">
        <f ca="1">IFERROR(IF($C4013="","",VLOOKUP(FİLTRE!$C4013,'SKT LİSTESİ'!$F:$S,11,0)),"")</f>
        <v/>
      </c>
      <c r="K4013" s="134" t="str">
        <f ca="1">IFERROR(IF($C4013="","",VLOOKUP(FİLTRE!$C4013,'SKT LİSTESİ'!$F:$S,12,0)),"")</f>
        <v/>
      </c>
      <c r="L4013" s="134" t="str">
        <f ca="1">IFERROR(IF($C4013="","",VLOOKUP(FİLTRE!$C4013,'SKT LİSTESİ'!$F:$S,13,0)),"")</f>
        <v/>
      </c>
      <c r="M4013" s="135" t="str">
        <f ca="1">IFERROR(IF($C4013="","",VLOOKUP(FİLTRE!$C4013,'SKT LİSTESİ'!$F:$AJ,14,0)),"")</f>
        <v/>
      </c>
      <c r="N4013" s="31" t="str">
        <f ca="1">IFERROR(IF($C4013="","",VLOOKUP(FİLTRE!$C4013,'SKT LİSTESİ'!$F:$AJ,22,0)),"")</f>
        <v/>
      </c>
      <c r="O4013" s="136" t="str">
        <f ca="1">IFERROR(IF($C4013="","",VLOOKUP(FİLTRE!$C4013,'SKT LİSTESİ'!$F:$AJ,23,0)),"")</f>
        <v/>
      </c>
      <c r="P4013" s="31"/>
      <c r="Q4013" s="31"/>
      <c r="R4013" s="137" t="str">
        <f ca="1">(IFERROR(IF($C4013="","",VLOOKUP(FİLTRE!$C4013,'SKT LİSTESİ'!$F:$AJ,15,0)),""))</f>
        <v/>
      </c>
      <c r="S4013" s="138" t="str">
        <f ca="1">IFERROR(IF($C4013="","",VLOOKUP(FİLTRE!$C4013,'SKT LİSTESİ'!$F:$AJ,16,0)),"")</f>
        <v/>
      </c>
      <c r="AF4013" s="179" t="str">
        <f t="shared" ca="1" si="250"/>
        <v/>
      </c>
      <c r="AG4013" s="179">
        <f t="shared" ca="1" si="251"/>
        <v>0</v>
      </c>
      <c r="AH4013" s="179">
        <f t="shared" ca="1" si="252"/>
        <v>0</v>
      </c>
    </row>
    <row r="4014" spans="2:34" ht="15.75" x14ac:dyDescent="0.25">
      <c r="B4014">
        <f t="shared" ca="1" si="249"/>
        <v>4002</v>
      </c>
      <c r="C4014" t="str">
        <f ca="1">IFERROR(VLOOKUP(B4014,'SKT LİSTESİ'!F:F,1,0),"")</f>
        <v/>
      </c>
      <c r="E4014" s="128" t="str">
        <f ca="1">IFERROR(IF($C4014="","",VLOOKUP(FİLTRE!$C4014,'SKT LİSTESİ'!$F:$S,5,0)),"")</f>
        <v/>
      </c>
      <c r="F4014" s="129" t="str">
        <f ca="1">IFERROR(IF($C4014="","",VLOOKUP(FİLTRE!$C4014,'SKT LİSTESİ'!$F:$S,7,0)),"")</f>
        <v/>
      </c>
      <c r="G4014" s="130" t="str">
        <f ca="1">IFERROR(IF($C4014="","",VLOOKUP(FİLTRE!$C4014,'SKT LİSTESİ'!$F:$S,8,0)),"")</f>
        <v/>
      </c>
      <c r="H4014" s="131" t="str">
        <f ca="1">IF(E4014="","",IF($C4014="","",VLOOKUP(FİLTRE!$C4014,'SKT LİSTESİ'!$F:$S,9,0)))</f>
        <v/>
      </c>
      <c r="I4014" s="132" t="str">
        <f ca="1">IFERROR(IF($C4014="","",VLOOKUP(FİLTRE!$C4014,'SKT LİSTESİ'!$F:$S,10,0)),"")</f>
        <v/>
      </c>
      <c r="J4014" s="133" t="str">
        <f ca="1">IFERROR(IF($C4014="","",VLOOKUP(FİLTRE!$C4014,'SKT LİSTESİ'!$F:$S,11,0)),"")</f>
        <v/>
      </c>
      <c r="K4014" s="134" t="str">
        <f ca="1">IFERROR(IF($C4014="","",VLOOKUP(FİLTRE!$C4014,'SKT LİSTESİ'!$F:$S,12,0)),"")</f>
        <v/>
      </c>
      <c r="L4014" s="134" t="str">
        <f ca="1">IFERROR(IF($C4014="","",VLOOKUP(FİLTRE!$C4014,'SKT LİSTESİ'!$F:$S,13,0)),"")</f>
        <v/>
      </c>
      <c r="M4014" s="135" t="str">
        <f ca="1">IFERROR(IF($C4014="","",VLOOKUP(FİLTRE!$C4014,'SKT LİSTESİ'!$F:$AJ,14,0)),"")</f>
        <v/>
      </c>
      <c r="N4014" s="31" t="str">
        <f ca="1">IFERROR(IF($C4014="","",VLOOKUP(FİLTRE!$C4014,'SKT LİSTESİ'!$F:$AJ,22,0)),"")</f>
        <v/>
      </c>
      <c r="O4014" s="136" t="str">
        <f ca="1">IFERROR(IF($C4014="","",VLOOKUP(FİLTRE!$C4014,'SKT LİSTESİ'!$F:$AJ,23,0)),"")</f>
        <v/>
      </c>
      <c r="P4014" s="31"/>
      <c r="Q4014" s="31"/>
      <c r="R4014" s="137" t="str">
        <f ca="1">(IFERROR(IF($C4014="","",VLOOKUP(FİLTRE!$C4014,'SKT LİSTESİ'!$F:$AJ,15,0)),""))</f>
        <v/>
      </c>
      <c r="S4014" s="138" t="str">
        <f ca="1">IFERROR(IF($C4014="","",VLOOKUP(FİLTRE!$C4014,'SKT LİSTESİ'!$F:$AJ,16,0)),"")</f>
        <v/>
      </c>
      <c r="AF4014" s="179" t="str">
        <f t="shared" ca="1" si="250"/>
        <v/>
      </c>
      <c r="AG4014" s="179">
        <f t="shared" ca="1" si="251"/>
        <v>0</v>
      </c>
      <c r="AH4014" s="179">
        <f t="shared" ca="1" si="252"/>
        <v>0</v>
      </c>
    </row>
    <row r="4015" spans="2:34" ht="15.75" x14ac:dyDescent="0.25">
      <c r="B4015">
        <f t="shared" ca="1" si="249"/>
        <v>4003</v>
      </c>
      <c r="C4015" t="str">
        <f ca="1">IFERROR(VLOOKUP(B4015,'SKT LİSTESİ'!F:F,1,0),"")</f>
        <v/>
      </c>
      <c r="E4015" s="128" t="str">
        <f ca="1">IFERROR(IF($C4015="","",VLOOKUP(FİLTRE!$C4015,'SKT LİSTESİ'!$F:$S,5,0)),"")</f>
        <v/>
      </c>
      <c r="F4015" s="129" t="str">
        <f ca="1">IFERROR(IF($C4015="","",VLOOKUP(FİLTRE!$C4015,'SKT LİSTESİ'!$F:$S,7,0)),"")</f>
        <v/>
      </c>
      <c r="G4015" s="130" t="str">
        <f ca="1">IFERROR(IF($C4015="","",VLOOKUP(FİLTRE!$C4015,'SKT LİSTESİ'!$F:$S,8,0)),"")</f>
        <v/>
      </c>
      <c r="H4015" s="131" t="str">
        <f ca="1">IF(E4015="","",IF($C4015="","",VLOOKUP(FİLTRE!$C4015,'SKT LİSTESİ'!$F:$S,9,0)))</f>
        <v/>
      </c>
      <c r="I4015" s="132" t="str">
        <f ca="1">IFERROR(IF($C4015="","",VLOOKUP(FİLTRE!$C4015,'SKT LİSTESİ'!$F:$S,10,0)),"")</f>
        <v/>
      </c>
      <c r="J4015" s="133" t="str">
        <f ca="1">IFERROR(IF($C4015="","",VLOOKUP(FİLTRE!$C4015,'SKT LİSTESİ'!$F:$S,11,0)),"")</f>
        <v/>
      </c>
      <c r="K4015" s="134" t="str">
        <f ca="1">IFERROR(IF($C4015="","",VLOOKUP(FİLTRE!$C4015,'SKT LİSTESİ'!$F:$S,12,0)),"")</f>
        <v/>
      </c>
      <c r="L4015" s="134" t="str">
        <f ca="1">IFERROR(IF($C4015="","",VLOOKUP(FİLTRE!$C4015,'SKT LİSTESİ'!$F:$S,13,0)),"")</f>
        <v/>
      </c>
      <c r="M4015" s="135" t="str">
        <f ca="1">IFERROR(IF($C4015="","",VLOOKUP(FİLTRE!$C4015,'SKT LİSTESİ'!$F:$AJ,14,0)),"")</f>
        <v/>
      </c>
      <c r="N4015" s="31" t="str">
        <f ca="1">IFERROR(IF($C4015="","",VLOOKUP(FİLTRE!$C4015,'SKT LİSTESİ'!$F:$AJ,22,0)),"")</f>
        <v/>
      </c>
      <c r="O4015" s="136" t="str">
        <f ca="1">IFERROR(IF($C4015="","",VLOOKUP(FİLTRE!$C4015,'SKT LİSTESİ'!$F:$AJ,23,0)),"")</f>
        <v/>
      </c>
      <c r="P4015" s="31"/>
      <c r="Q4015" s="31"/>
      <c r="R4015" s="137" t="str">
        <f ca="1">(IFERROR(IF($C4015="","",VLOOKUP(FİLTRE!$C4015,'SKT LİSTESİ'!$F:$AJ,15,0)),""))</f>
        <v/>
      </c>
      <c r="S4015" s="138" t="str">
        <f ca="1">IFERROR(IF($C4015="","",VLOOKUP(FİLTRE!$C4015,'SKT LİSTESİ'!$F:$AJ,16,0)),"")</f>
        <v/>
      </c>
      <c r="AF4015" s="179" t="str">
        <f t="shared" ca="1" si="250"/>
        <v/>
      </c>
      <c r="AG4015" s="179">
        <f t="shared" ca="1" si="251"/>
        <v>0</v>
      </c>
      <c r="AH4015" s="179">
        <f t="shared" ca="1" si="252"/>
        <v>0</v>
      </c>
    </row>
    <row r="4016" spans="2:34" ht="15.75" x14ac:dyDescent="0.25">
      <c r="B4016">
        <f t="shared" ca="1" si="249"/>
        <v>4004</v>
      </c>
      <c r="C4016" t="str">
        <f ca="1">IFERROR(VLOOKUP(B4016,'SKT LİSTESİ'!F:F,1,0),"")</f>
        <v/>
      </c>
      <c r="E4016" s="128" t="str">
        <f ca="1">IFERROR(IF($C4016="","",VLOOKUP(FİLTRE!$C4016,'SKT LİSTESİ'!$F:$S,5,0)),"")</f>
        <v/>
      </c>
      <c r="F4016" s="129" t="str">
        <f ca="1">IFERROR(IF($C4016="","",VLOOKUP(FİLTRE!$C4016,'SKT LİSTESİ'!$F:$S,7,0)),"")</f>
        <v/>
      </c>
      <c r="G4016" s="130" t="str">
        <f ca="1">IFERROR(IF($C4016="","",VLOOKUP(FİLTRE!$C4016,'SKT LİSTESİ'!$F:$S,8,0)),"")</f>
        <v/>
      </c>
      <c r="H4016" s="131" t="str">
        <f ca="1">IF(E4016="","",IF($C4016="","",VLOOKUP(FİLTRE!$C4016,'SKT LİSTESİ'!$F:$S,9,0)))</f>
        <v/>
      </c>
      <c r="I4016" s="132" t="str">
        <f ca="1">IFERROR(IF($C4016="","",VLOOKUP(FİLTRE!$C4016,'SKT LİSTESİ'!$F:$S,10,0)),"")</f>
        <v/>
      </c>
      <c r="J4016" s="133" t="str">
        <f ca="1">IFERROR(IF($C4016="","",VLOOKUP(FİLTRE!$C4016,'SKT LİSTESİ'!$F:$S,11,0)),"")</f>
        <v/>
      </c>
      <c r="K4016" s="134" t="str">
        <f ca="1">IFERROR(IF($C4016="","",VLOOKUP(FİLTRE!$C4016,'SKT LİSTESİ'!$F:$S,12,0)),"")</f>
        <v/>
      </c>
      <c r="L4016" s="134" t="str">
        <f ca="1">IFERROR(IF($C4016="","",VLOOKUP(FİLTRE!$C4016,'SKT LİSTESİ'!$F:$S,13,0)),"")</f>
        <v/>
      </c>
      <c r="M4016" s="135" t="str">
        <f ca="1">IFERROR(IF($C4016="","",VLOOKUP(FİLTRE!$C4016,'SKT LİSTESİ'!$F:$AJ,14,0)),"")</f>
        <v/>
      </c>
      <c r="N4016" s="31" t="str">
        <f ca="1">IFERROR(IF($C4016="","",VLOOKUP(FİLTRE!$C4016,'SKT LİSTESİ'!$F:$AJ,22,0)),"")</f>
        <v/>
      </c>
      <c r="O4016" s="136" t="str">
        <f ca="1">IFERROR(IF($C4016="","",VLOOKUP(FİLTRE!$C4016,'SKT LİSTESİ'!$F:$AJ,23,0)),"")</f>
        <v/>
      </c>
      <c r="P4016" s="31"/>
      <c r="Q4016" s="31"/>
      <c r="R4016" s="137" t="str">
        <f ca="1">(IFERROR(IF($C4016="","",VLOOKUP(FİLTRE!$C4016,'SKT LİSTESİ'!$F:$AJ,15,0)),""))</f>
        <v/>
      </c>
      <c r="S4016" s="138" t="str">
        <f ca="1">IFERROR(IF($C4016="","",VLOOKUP(FİLTRE!$C4016,'SKT LİSTESİ'!$F:$AJ,16,0)),"")</f>
        <v/>
      </c>
      <c r="AF4016" s="179" t="str">
        <f t="shared" ca="1" si="250"/>
        <v/>
      </c>
      <c r="AG4016" s="179">
        <f t="shared" ca="1" si="251"/>
        <v>0</v>
      </c>
      <c r="AH4016" s="179">
        <f t="shared" ca="1" si="252"/>
        <v>0</v>
      </c>
    </row>
    <row r="4017" spans="2:34" ht="15.75" x14ac:dyDescent="0.25">
      <c r="B4017">
        <f t="shared" ca="1" si="249"/>
        <v>4005</v>
      </c>
      <c r="C4017" t="str">
        <f ca="1">IFERROR(VLOOKUP(B4017,'SKT LİSTESİ'!F:F,1,0),"")</f>
        <v/>
      </c>
      <c r="E4017" s="128" t="str">
        <f ca="1">IFERROR(IF($C4017="","",VLOOKUP(FİLTRE!$C4017,'SKT LİSTESİ'!$F:$S,5,0)),"")</f>
        <v/>
      </c>
      <c r="F4017" s="129" t="str">
        <f ca="1">IFERROR(IF($C4017="","",VLOOKUP(FİLTRE!$C4017,'SKT LİSTESİ'!$F:$S,7,0)),"")</f>
        <v/>
      </c>
      <c r="G4017" s="130" t="str">
        <f ca="1">IFERROR(IF($C4017="","",VLOOKUP(FİLTRE!$C4017,'SKT LİSTESİ'!$F:$S,8,0)),"")</f>
        <v/>
      </c>
      <c r="H4017" s="131" t="str">
        <f ca="1">IF(E4017="","",IF($C4017="","",VLOOKUP(FİLTRE!$C4017,'SKT LİSTESİ'!$F:$S,9,0)))</f>
        <v/>
      </c>
      <c r="I4017" s="132" t="str">
        <f ca="1">IFERROR(IF($C4017="","",VLOOKUP(FİLTRE!$C4017,'SKT LİSTESİ'!$F:$S,10,0)),"")</f>
        <v/>
      </c>
      <c r="J4017" s="133" t="str">
        <f ca="1">IFERROR(IF($C4017="","",VLOOKUP(FİLTRE!$C4017,'SKT LİSTESİ'!$F:$S,11,0)),"")</f>
        <v/>
      </c>
      <c r="K4017" s="134" t="str">
        <f ca="1">IFERROR(IF($C4017="","",VLOOKUP(FİLTRE!$C4017,'SKT LİSTESİ'!$F:$S,12,0)),"")</f>
        <v/>
      </c>
      <c r="L4017" s="134" t="str">
        <f ca="1">IFERROR(IF($C4017="","",VLOOKUP(FİLTRE!$C4017,'SKT LİSTESİ'!$F:$S,13,0)),"")</f>
        <v/>
      </c>
      <c r="M4017" s="135" t="str">
        <f ca="1">IFERROR(IF($C4017="","",VLOOKUP(FİLTRE!$C4017,'SKT LİSTESİ'!$F:$AJ,14,0)),"")</f>
        <v/>
      </c>
      <c r="N4017" s="31" t="str">
        <f ca="1">IFERROR(IF($C4017="","",VLOOKUP(FİLTRE!$C4017,'SKT LİSTESİ'!$F:$AJ,22,0)),"")</f>
        <v/>
      </c>
      <c r="O4017" s="136" t="str">
        <f ca="1">IFERROR(IF($C4017="","",VLOOKUP(FİLTRE!$C4017,'SKT LİSTESİ'!$F:$AJ,23,0)),"")</f>
        <v/>
      </c>
      <c r="P4017" s="31"/>
      <c r="Q4017" s="31"/>
      <c r="R4017" s="137" t="str">
        <f ca="1">(IFERROR(IF($C4017="","",VLOOKUP(FİLTRE!$C4017,'SKT LİSTESİ'!$F:$AJ,15,0)),""))</f>
        <v/>
      </c>
      <c r="S4017" s="138" t="str">
        <f ca="1">IFERROR(IF($C4017="","",VLOOKUP(FİLTRE!$C4017,'SKT LİSTESİ'!$F:$AJ,16,0)),"")</f>
        <v/>
      </c>
      <c r="AF4017" s="179" t="str">
        <f t="shared" ca="1" si="250"/>
        <v/>
      </c>
      <c r="AG4017" s="179">
        <f t="shared" ca="1" si="251"/>
        <v>0</v>
      </c>
      <c r="AH4017" s="179">
        <f t="shared" ca="1" si="252"/>
        <v>0</v>
      </c>
    </row>
    <row r="4018" spans="2:34" ht="15.75" x14ac:dyDescent="0.25">
      <c r="B4018">
        <f t="shared" ca="1" si="249"/>
        <v>4006</v>
      </c>
      <c r="C4018" t="str">
        <f ca="1">IFERROR(VLOOKUP(B4018,'SKT LİSTESİ'!F:F,1,0),"")</f>
        <v/>
      </c>
      <c r="E4018" s="128" t="str">
        <f ca="1">IFERROR(IF($C4018="","",VLOOKUP(FİLTRE!$C4018,'SKT LİSTESİ'!$F:$S,5,0)),"")</f>
        <v/>
      </c>
      <c r="F4018" s="129" t="str">
        <f ca="1">IFERROR(IF($C4018="","",VLOOKUP(FİLTRE!$C4018,'SKT LİSTESİ'!$F:$S,7,0)),"")</f>
        <v/>
      </c>
      <c r="G4018" s="130" t="str">
        <f ca="1">IFERROR(IF($C4018="","",VLOOKUP(FİLTRE!$C4018,'SKT LİSTESİ'!$F:$S,8,0)),"")</f>
        <v/>
      </c>
      <c r="H4018" s="131" t="str">
        <f ca="1">IF(E4018="","",IF($C4018="","",VLOOKUP(FİLTRE!$C4018,'SKT LİSTESİ'!$F:$S,9,0)))</f>
        <v/>
      </c>
      <c r="I4018" s="132" t="str">
        <f ca="1">IFERROR(IF($C4018="","",VLOOKUP(FİLTRE!$C4018,'SKT LİSTESİ'!$F:$S,10,0)),"")</f>
        <v/>
      </c>
      <c r="J4018" s="133" t="str">
        <f ca="1">IFERROR(IF($C4018="","",VLOOKUP(FİLTRE!$C4018,'SKT LİSTESİ'!$F:$S,11,0)),"")</f>
        <v/>
      </c>
      <c r="K4018" s="134" t="str">
        <f ca="1">IFERROR(IF($C4018="","",VLOOKUP(FİLTRE!$C4018,'SKT LİSTESİ'!$F:$S,12,0)),"")</f>
        <v/>
      </c>
      <c r="L4018" s="134" t="str">
        <f ca="1">IFERROR(IF($C4018="","",VLOOKUP(FİLTRE!$C4018,'SKT LİSTESİ'!$F:$S,13,0)),"")</f>
        <v/>
      </c>
      <c r="M4018" s="135" t="str">
        <f ca="1">IFERROR(IF($C4018="","",VLOOKUP(FİLTRE!$C4018,'SKT LİSTESİ'!$F:$AJ,14,0)),"")</f>
        <v/>
      </c>
      <c r="N4018" s="31" t="str">
        <f ca="1">IFERROR(IF($C4018="","",VLOOKUP(FİLTRE!$C4018,'SKT LİSTESİ'!$F:$AJ,22,0)),"")</f>
        <v/>
      </c>
      <c r="O4018" s="136" t="str">
        <f ca="1">IFERROR(IF($C4018="","",VLOOKUP(FİLTRE!$C4018,'SKT LİSTESİ'!$F:$AJ,23,0)),"")</f>
        <v/>
      </c>
      <c r="P4018" s="31"/>
      <c r="Q4018" s="31"/>
      <c r="R4018" s="137" t="str">
        <f ca="1">(IFERROR(IF($C4018="","",VLOOKUP(FİLTRE!$C4018,'SKT LİSTESİ'!$F:$AJ,15,0)),""))</f>
        <v/>
      </c>
      <c r="S4018" s="138" t="str">
        <f ca="1">IFERROR(IF($C4018="","",VLOOKUP(FİLTRE!$C4018,'SKT LİSTESİ'!$F:$AJ,16,0)),"")</f>
        <v/>
      </c>
      <c r="AF4018" s="179" t="str">
        <f t="shared" ca="1" si="250"/>
        <v/>
      </c>
      <c r="AG4018" s="179">
        <f t="shared" ca="1" si="251"/>
        <v>0</v>
      </c>
      <c r="AH4018" s="179">
        <f t="shared" ca="1" si="252"/>
        <v>0</v>
      </c>
    </row>
    <row r="4019" spans="2:34" ht="15.75" x14ac:dyDescent="0.25">
      <c r="B4019">
        <f t="shared" ca="1" si="249"/>
        <v>4007</v>
      </c>
      <c r="C4019" t="str">
        <f ca="1">IFERROR(VLOOKUP(B4019,'SKT LİSTESİ'!F:F,1,0),"")</f>
        <v/>
      </c>
      <c r="E4019" s="128" t="str">
        <f ca="1">IFERROR(IF($C4019="","",VLOOKUP(FİLTRE!$C4019,'SKT LİSTESİ'!$F:$S,5,0)),"")</f>
        <v/>
      </c>
      <c r="F4019" s="129" t="str">
        <f ca="1">IFERROR(IF($C4019="","",VLOOKUP(FİLTRE!$C4019,'SKT LİSTESİ'!$F:$S,7,0)),"")</f>
        <v/>
      </c>
      <c r="G4019" s="130" t="str">
        <f ca="1">IFERROR(IF($C4019="","",VLOOKUP(FİLTRE!$C4019,'SKT LİSTESİ'!$F:$S,8,0)),"")</f>
        <v/>
      </c>
      <c r="H4019" s="131" t="str">
        <f ca="1">IF(E4019="","",IF($C4019="","",VLOOKUP(FİLTRE!$C4019,'SKT LİSTESİ'!$F:$S,9,0)))</f>
        <v/>
      </c>
      <c r="I4019" s="132" t="str">
        <f ca="1">IFERROR(IF($C4019="","",VLOOKUP(FİLTRE!$C4019,'SKT LİSTESİ'!$F:$S,10,0)),"")</f>
        <v/>
      </c>
      <c r="J4019" s="133" t="str">
        <f ca="1">IFERROR(IF($C4019="","",VLOOKUP(FİLTRE!$C4019,'SKT LİSTESİ'!$F:$S,11,0)),"")</f>
        <v/>
      </c>
      <c r="K4019" s="134" t="str">
        <f ca="1">IFERROR(IF($C4019="","",VLOOKUP(FİLTRE!$C4019,'SKT LİSTESİ'!$F:$S,12,0)),"")</f>
        <v/>
      </c>
      <c r="L4019" s="134" t="str">
        <f ca="1">IFERROR(IF($C4019="","",VLOOKUP(FİLTRE!$C4019,'SKT LİSTESİ'!$F:$S,13,0)),"")</f>
        <v/>
      </c>
      <c r="M4019" s="135" t="str">
        <f ca="1">IFERROR(IF($C4019="","",VLOOKUP(FİLTRE!$C4019,'SKT LİSTESİ'!$F:$AJ,14,0)),"")</f>
        <v/>
      </c>
      <c r="N4019" s="31" t="str">
        <f ca="1">IFERROR(IF($C4019="","",VLOOKUP(FİLTRE!$C4019,'SKT LİSTESİ'!$F:$AJ,22,0)),"")</f>
        <v/>
      </c>
      <c r="O4019" s="136" t="str">
        <f ca="1">IFERROR(IF($C4019="","",VLOOKUP(FİLTRE!$C4019,'SKT LİSTESİ'!$F:$AJ,23,0)),"")</f>
        <v/>
      </c>
      <c r="P4019" s="31"/>
      <c r="Q4019" s="31"/>
      <c r="R4019" s="137" t="str">
        <f ca="1">(IFERROR(IF($C4019="","",VLOOKUP(FİLTRE!$C4019,'SKT LİSTESİ'!$F:$AJ,15,0)),""))</f>
        <v/>
      </c>
      <c r="S4019" s="138" t="str">
        <f ca="1">IFERROR(IF($C4019="","",VLOOKUP(FİLTRE!$C4019,'SKT LİSTESİ'!$F:$AJ,16,0)),"")</f>
        <v/>
      </c>
      <c r="AF4019" s="179" t="str">
        <f t="shared" ca="1" si="250"/>
        <v/>
      </c>
      <c r="AG4019" s="179">
        <f t="shared" ca="1" si="251"/>
        <v>0</v>
      </c>
      <c r="AH4019" s="179">
        <f t="shared" ca="1" si="252"/>
        <v>0</v>
      </c>
    </row>
    <row r="4020" spans="2:34" ht="15.75" x14ac:dyDescent="0.25">
      <c r="B4020">
        <f t="shared" ca="1" si="249"/>
        <v>4008</v>
      </c>
      <c r="C4020" t="str">
        <f ca="1">IFERROR(VLOOKUP(B4020,'SKT LİSTESİ'!F:F,1,0),"")</f>
        <v/>
      </c>
      <c r="E4020" s="128" t="str">
        <f ca="1">IFERROR(IF($C4020="","",VLOOKUP(FİLTRE!$C4020,'SKT LİSTESİ'!$F:$S,5,0)),"")</f>
        <v/>
      </c>
      <c r="F4020" s="129" t="str">
        <f ca="1">IFERROR(IF($C4020="","",VLOOKUP(FİLTRE!$C4020,'SKT LİSTESİ'!$F:$S,7,0)),"")</f>
        <v/>
      </c>
      <c r="G4020" s="130" t="str">
        <f ca="1">IFERROR(IF($C4020="","",VLOOKUP(FİLTRE!$C4020,'SKT LİSTESİ'!$F:$S,8,0)),"")</f>
        <v/>
      </c>
      <c r="H4020" s="131" t="str">
        <f ca="1">IF(E4020="","",IF($C4020="","",VLOOKUP(FİLTRE!$C4020,'SKT LİSTESİ'!$F:$S,9,0)))</f>
        <v/>
      </c>
      <c r="I4020" s="132" t="str">
        <f ca="1">IFERROR(IF($C4020="","",VLOOKUP(FİLTRE!$C4020,'SKT LİSTESİ'!$F:$S,10,0)),"")</f>
        <v/>
      </c>
      <c r="J4020" s="133" t="str">
        <f ca="1">IFERROR(IF($C4020="","",VLOOKUP(FİLTRE!$C4020,'SKT LİSTESİ'!$F:$S,11,0)),"")</f>
        <v/>
      </c>
      <c r="K4020" s="134" t="str">
        <f ca="1">IFERROR(IF($C4020="","",VLOOKUP(FİLTRE!$C4020,'SKT LİSTESİ'!$F:$S,12,0)),"")</f>
        <v/>
      </c>
      <c r="L4020" s="134" t="str">
        <f ca="1">IFERROR(IF($C4020="","",VLOOKUP(FİLTRE!$C4020,'SKT LİSTESİ'!$F:$S,13,0)),"")</f>
        <v/>
      </c>
      <c r="M4020" s="135" t="str">
        <f ca="1">IFERROR(IF($C4020="","",VLOOKUP(FİLTRE!$C4020,'SKT LİSTESİ'!$F:$AJ,14,0)),"")</f>
        <v/>
      </c>
      <c r="N4020" s="31" t="str">
        <f ca="1">IFERROR(IF($C4020="","",VLOOKUP(FİLTRE!$C4020,'SKT LİSTESİ'!$F:$AJ,22,0)),"")</f>
        <v/>
      </c>
      <c r="O4020" s="136" t="str">
        <f ca="1">IFERROR(IF($C4020="","",VLOOKUP(FİLTRE!$C4020,'SKT LİSTESİ'!$F:$AJ,23,0)),"")</f>
        <v/>
      </c>
      <c r="P4020" s="31"/>
      <c r="Q4020" s="31"/>
      <c r="R4020" s="137" t="str">
        <f ca="1">(IFERROR(IF($C4020="","",VLOOKUP(FİLTRE!$C4020,'SKT LİSTESİ'!$F:$AJ,15,0)),""))</f>
        <v/>
      </c>
      <c r="S4020" s="138" t="str">
        <f ca="1">IFERROR(IF($C4020="","",VLOOKUP(FİLTRE!$C4020,'SKT LİSTESİ'!$F:$AJ,16,0)),"")</f>
        <v/>
      </c>
      <c r="AF4020" s="179" t="str">
        <f t="shared" ca="1" si="250"/>
        <v/>
      </c>
      <c r="AG4020" s="179">
        <f t="shared" ca="1" si="251"/>
        <v>0</v>
      </c>
      <c r="AH4020" s="179">
        <f t="shared" ca="1" si="252"/>
        <v>0</v>
      </c>
    </row>
    <row r="4021" spans="2:34" ht="15.75" x14ac:dyDescent="0.25">
      <c r="B4021">
        <f t="shared" ca="1" si="249"/>
        <v>4009</v>
      </c>
      <c r="C4021" t="str">
        <f ca="1">IFERROR(VLOOKUP(B4021,'SKT LİSTESİ'!F:F,1,0),"")</f>
        <v/>
      </c>
      <c r="E4021" s="128" t="str">
        <f ca="1">IFERROR(IF($C4021="","",VLOOKUP(FİLTRE!$C4021,'SKT LİSTESİ'!$F:$S,5,0)),"")</f>
        <v/>
      </c>
      <c r="F4021" s="129" t="str">
        <f ca="1">IFERROR(IF($C4021="","",VLOOKUP(FİLTRE!$C4021,'SKT LİSTESİ'!$F:$S,7,0)),"")</f>
        <v/>
      </c>
      <c r="G4021" s="130" t="str">
        <f ca="1">IFERROR(IF($C4021="","",VLOOKUP(FİLTRE!$C4021,'SKT LİSTESİ'!$F:$S,8,0)),"")</f>
        <v/>
      </c>
      <c r="H4021" s="131" t="str">
        <f ca="1">IF(E4021="","",IF($C4021="","",VLOOKUP(FİLTRE!$C4021,'SKT LİSTESİ'!$F:$S,9,0)))</f>
        <v/>
      </c>
      <c r="I4021" s="132" t="str">
        <f ca="1">IFERROR(IF($C4021="","",VLOOKUP(FİLTRE!$C4021,'SKT LİSTESİ'!$F:$S,10,0)),"")</f>
        <v/>
      </c>
      <c r="J4021" s="133" t="str">
        <f ca="1">IFERROR(IF($C4021="","",VLOOKUP(FİLTRE!$C4021,'SKT LİSTESİ'!$F:$S,11,0)),"")</f>
        <v/>
      </c>
      <c r="K4021" s="134" t="str">
        <f ca="1">IFERROR(IF($C4021="","",VLOOKUP(FİLTRE!$C4021,'SKT LİSTESİ'!$F:$S,12,0)),"")</f>
        <v/>
      </c>
      <c r="L4021" s="134" t="str">
        <f ca="1">IFERROR(IF($C4021="","",VLOOKUP(FİLTRE!$C4021,'SKT LİSTESİ'!$F:$S,13,0)),"")</f>
        <v/>
      </c>
      <c r="M4021" s="135" t="str">
        <f ca="1">IFERROR(IF($C4021="","",VLOOKUP(FİLTRE!$C4021,'SKT LİSTESİ'!$F:$AJ,14,0)),"")</f>
        <v/>
      </c>
      <c r="N4021" s="31" t="str">
        <f ca="1">IFERROR(IF($C4021="","",VLOOKUP(FİLTRE!$C4021,'SKT LİSTESİ'!$F:$AJ,22,0)),"")</f>
        <v/>
      </c>
      <c r="O4021" s="136" t="str">
        <f ca="1">IFERROR(IF($C4021="","",VLOOKUP(FİLTRE!$C4021,'SKT LİSTESİ'!$F:$AJ,23,0)),"")</f>
        <v/>
      </c>
      <c r="P4021" s="31"/>
      <c r="Q4021" s="31"/>
      <c r="R4021" s="137" t="str">
        <f ca="1">(IFERROR(IF($C4021="","",VLOOKUP(FİLTRE!$C4021,'SKT LİSTESİ'!$F:$AJ,15,0)),""))</f>
        <v/>
      </c>
      <c r="S4021" s="138" t="str">
        <f ca="1">IFERROR(IF($C4021="","",VLOOKUP(FİLTRE!$C4021,'SKT LİSTESİ'!$F:$AJ,16,0)),"")</f>
        <v/>
      </c>
      <c r="AF4021" s="179" t="str">
        <f t="shared" ca="1" si="250"/>
        <v/>
      </c>
      <c r="AG4021" s="179">
        <f t="shared" ca="1" si="251"/>
        <v>0</v>
      </c>
      <c r="AH4021" s="179">
        <f t="shared" ca="1" si="252"/>
        <v>0</v>
      </c>
    </row>
    <row r="4022" spans="2:34" ht="15.75" x14ac:dyDescent="0.25">
      <c r="B4022">
        <f t="shared" ca="1" si="249"/>
        <v>4010</v>
      </c>
      <c r="C4022" t="str">
        <f ca="1">IFERROR(VLOOKUP(B4022,'SKT LİSTESİ'!F:F,1,0),"")</f>
        <v/>
      </c>
      <c r="E4022" s="128" t="str">
        <f ca="1">IFERROR(IF($C4022="","",VLOOKUP(FİLTRE!$C4022,'SKT LİSTESİ'!$F:$S,5,0)),"")</f>
        <v/>
      </c>
      <c r="F4022" s="129" t="str">
        <f ca="1">IFERROR(IF($C4022="","",VLOOKUP(FİLTRE!$C4022,'SKT LİSTESİ'!$F:$S,7,0)),"")</f>
        <v/>
      </c>
      <c r="G4022" s="130" t="str">
        <f ca="1">IFERROR(IF($C4022="","",VLOOKUP(FİLTRE!$C4022,'SKT LİSTESİ'!$F:$S,8,0)),"")</f>
        <v/>
      </c>
      <c r="H4022" s="131" t="str">
        <f ca="1">IF(E4022="","",IF($C4022="","",VLOOKUP(FİLTRE!$C4022,'SKT LİSTESİ'!$F:$S,9,0)))</f>
        <v/>
      </c>
      <c r="I4022" s="132" t="str">
        <f ca="1">IFERROR(IF($C4022="","",VLOOKUP(FİLTRE!$C4022,'SKT LİSTESİ'!$F:$S,10,0)),"")</f>
        <v/>
      </c>
      <c r="J4022" s="133" t="str">
        <f ca="1">IFERROR(IF($C4022="","",VLOOKUP(FİLTRE!$C4022,'SKT LİSTESİ'!$F:$S,11,0)),"")</f>
        <v/>
      </c>
      <c r="K4022" s="134" t="str">
        <f ca="1">IFERROR(IF($C4022="","",VLOOKUP(FİLTRE!$C4022,'SKT LİSTESİ'!$F:$S,12,0)),"")</f>
        <v/>
      </c>
      <c r="L4022" s="134" t="str">
        <f ca="1">IFERROR(IF($C4022="","",VLOOKUP(FİLTRE!$C4022,'SKT LİSTESİ'!$F:$S,13,0)),"")</f>
        <v/>
      </c>
      <c r="M4022" s="135" t="str">
        <f ca="1">IFERROR(IF($C4022="","",VLOOKUP(FİLTRE!$C4022,'SKT LİSTESİ'!$F:$AJ,14,0)),"")</f>
        <v/>
      </c>
      <c r="N4022" s="31" t="str">
        <f ca="1">IFERROR(IF($C4022="","",VLOOKUP(FİLTRE!$C4022,'SKT LİSTESİ'!$F:$AJ,22,0)),"")</f>
        <v/>
      </c>
      <c r="O4022" s="136" t="str">
        <f ca="1">IFERROR(IF($C4022="","",VLOOKUP(FİLTRE!$C4022,'SKT LİSTESİ'!$F:$AJ,23,0)),"")</f>
        <v/>
      </c>
      <c r="P4022" s="31"/>
      <c r="Q4022" s="31"/>
      <c r="R4022" s="137" t="str">
        <f ca="1">(IFERROR(IF($C4022="","",VLOOKUP(FİLTRE!$C4022,'SKT LİSTESİ'!$F:$AJ,15,0)),""))</f>
        <v/>
      </c>
      <c r="S4022" s="138" t="str">
        <f ca="1">IFERROR(IF($C4022="","",VLOOKUP(FİLTRE!$C4022,'SKT LİSTESİ'!$F:$AJ,16,0)),"")</f>
        <v/>
      </c>
      <c r="AF4022" s="179" t="str">
        <f t="shared" ca="1" si="250"/>
        <v/>
      </c>
      <c r="AG4022" s="179">
        <f t="shared" ca="1" si="251"/>
        <v>0</v>
      </c>
      <c r="AH4022" s="179">
        <f t="shared" ca="1" si="252"/>
        <v>0</v>
      </c>
    </row>
    <row r="4023" spans="2:34" ht="15.75" x14ac:dyDescent="0.25">
      <c r="B4023">
        <f t="shared" ca="1" si="249"/>
        <v>4011</v>
      </c>
      <c r="C4023" t="str">
        <f ca="1">IFERROR(VLOOKUP(B4023,'SKT LİSTESİ'!F:F,1,0),"")</f>
        <v/>
      </c>
      <c r="E4023" s="128" t="str">
        <f ca="1">IFERROR(IF($C4023="","",VLOOKUP(FİLTRE!$C4023,'SKT LİSTESİ'!$F:$S,5,0)),"")</f>
        <v/>
      </c>
      <c r="F4023" s="129" t="str">
        <f ca="1">IFERROR(IF($C4023="","",VLOOKUP(FİLTRE!$C4023,'SKT LİSTESİ'!$F:$S,7,0)),"")</f>
        <v/>
      </c>
      <c r="G4023" s="130" t="str">
        <f ca="1">IFERROR(IF($C4023="","",VLOOKUP(FİLTRE!$C4023,'SKT LİSTESİ'!$F:$S,8,0)),"")</f>
        <v/>
      </c>
      <c r="H4023" s="131" t="str">
        <f ca="1">IF(E4023="","",IF($C4023="","",VLOOKUP(FİLTRE!$C4023,'SKT LİSTESİ'!$F:$S,9,0)))</f>
        <v/>
      </c>
      <c r="I4023" s="132" t="str">
        <f ca="1">IFERROR(IF($C4023="","",VLOOKUP(FİLTRE!$C4023,'SKT LİSTESİ'!$F:$S,10,0)),"")</f>
        <v/>
      </c>
      <c r="J4023" s="133" t="str">
        <f ca="1">IFERROR(IF($C4023="","",VLOOKUP(FİLTRE!$C4023,'SKT LİSTESİ'!$F:$S,11,0)),"")</f>
        <v/>
      </c>
      <c r="K4023" s="134" t="str">
        <f ca="1">IFERROR(IF($C4023="","",VLOOKUP(FİLTRE!$C4023,'SKT LİSTESİ'!$F:$S,12,0)),"")</f>
        <v/>
      </c>
      <c r="L4023" s="134" t="str">
        <f ca="1">IFERROR(IF($C4023="","",VLOOKUP(FİLTRE!$C4023,'SKT LİSTESİ'!$F:$S,13,0)),"")</f>
        <v/>
      </c>
      <c r="M4023" s="135" t="str">
        <f ca="1">IFERROR(IF($C4023="","",VLOOKUP(FİLTRE!$C4023,'SKT LİSTESİ'!$F:$AJ,14,0)),"")</f>
        <v/>
      </c>
      <c r="N4023" s="31" t="str">
        <f ca="1">IFERROR(IF($C4023="","",VLOOKUP(FİLTRE!$C4023,'SKT LİSTESİ'!$F:$AJ,22,0)),"")</f>
        <v/>
      </c>
      <c r="O4023" s="136" t="str">
        <f ca="1">IFERROR(IF($C4023="","",VLOOKUP(FİLTRE!$C4023,'SKT LİSTESİ'!$F:$AJ,23,0)),"")</f>
        <v/>
      </c>
      <c r="P4023" s="31"/>
      <c r="Q4023" s="31"/>
      <c r="R4023" s="137" t="str">
        <f ca="1">(IFERROR(IF($C4023="","",VLOOKUP(FİLTRE!$C4023,'SKT LİSTESİ'!$F:$AJ,15,0)),""))</f>
        <v/>
      </c>
      <c r="S4023" s="138" t="str">
        <f ca="1">IFERROR(IF($C4023="","",VLOOKUP(FİLTRE!$C4023,'SKT LİSTESİ'!$F:$AJ,16,0)),"")</f>
        <v/>
      </c>
      <c r="AF4023" s="179" t="str">
        <f t="shared" ca="1" si="250"/>
        <v/>
      </c>
      <c r="AG4023" s="179">
        <f t="shared" ca="1" si="251"/>
        <v>0</v>
      </c>
      <c r="AH4023" s="179">
        <f t="shared" ca="1" si="252"/>
        <v>0</v>
      </c>
    </row>
    <row r="4024" spans="2:34" ht="15.75" x14ac:dyDescent="0.25">
      <c r="B4024">
        <f t="shared" ca="1" si="249"/>
        <v>4012</v>
      </c>
      <c r="C4024" t="str">
        <f ca="1">IFERROR(VLOOKUP(B4024,'SKT LİSTESİ'!F:F,1,0),"")</f>
        <v/>
      </c>
      <c r="E4024" s="128" t="str">
        <f ca="1">IFERROR(IF($C4024="","",VLOOKUP(FİLTRE!$C4024,'SKT LİSTESİ'!$F:$S,5,0)),"")</f>
        <v/>
      </c>
      <c r="F4024" s="129" t="str">
        <f ca="1">IFERROR(IF($C4024="","",VLOOKUP(FİLTRE!$C4024,'SKT LİSTESİ'!$F:$S,7,0)),"")</f>
        <v/>
      </c>
      <c r="G4024" s="130" t="str">
        <f ca="1">IFERROR(IF($C4024="","",VLOOKUP(FİLTRE!$C4024,'SKT LİSTESİ'!$F:$S,8,0)),"")</f>
        <v/>
      </c>
      <c r="H4024" s="131" t="str">
        <f ca="1">IF(E4024="","",IF($C4024="","",VLOOKUP(FİLTRE!$C4024,'SKT LİSTESİ'!$F:$S,9,0)))</f>
        <v/>
      </c>
      <c r="I4024" s="132" t="str">
        <f ca="1">IFERROR(IF($C4024="","",VLOOKUP(FİLTRE!$C4024,'SKT LİSTESİ'!$F:$S,10,0)),"")</f>
        <v/>
      </c>
      <c r="J4024" s="133" t="str">
        <f ca="1">IFERROR(IF($C4024="","",VLOOKUP(FİLTRE!$C4024,'SKT LİSTESİ'!$F:$S,11,0)),"")</f>
        <v/>
      </c>
      <c r="K4024" s="134" t="str">
        <f ca="1">IFERROR(IF($C4024="","",VLOOKUP(FİLTRE!$C4024,'SKT LİSTESİ'!$F:$S,12,0)),"")</f>
        <v/>
      </c>
      <c r="L4024" s="134" t="str">
        <f ca="1">IFERROR(IF($C4024="","",VLOOKUP(FİLTRE!$C4024,'SKT LİSTESİ'!$F:$S,13,0)),"")</f>
        <v/>
      </c>
      <c r="M4024" s="135" t="str">
        <f ca="1">IFERROR(IF($C4024="","",VLOOKUP(FİLTRE!$C4024,'SKT LİSTESİ'!$F:$AJ,14,0)),"")</f>
        <v/>
      </c>
      <c r="N4024" s="31" t="str">
        <f ca="1">IFERROR(IF($C4024="","",VLOOKUP(FİLTRE!$C4024,'SKT LİSTESİ'!$F:$AJ,22,0)),"")</f>
        <v/>
      </c>
      <c r="O4024" s="136" t="str">
        <f ca="1">IFERROR(IF($C4024="","",VLOOKUP(FİLTRE!$C4024,'SKT LİSTESİ'!$F:$AJ,23,0)),"")</f>
        <v/>
      </c>
      <c r="P4024" s="31"/>
      <c r="Q4024" s="31"/>
      <c r="R4024" s="137" t="str">
        <f ca="1">(IFERROR(IF($C4024="","",VLOOKUP(FİLTRE!$C4024,'SKT LİSTESİ'!$F:$AJ,15,0)),""))</f>
        <v/>
      </c>
      <c r="S4024" s="138" t="str">
        <f ca="1">IFERROR(IF($C4024="","",VLOOKUP(FİLTRE!$C4024,'SKT LİSTESİ'!$F:$AJ,16,0)),"")</f>
        <v/>
      </c>
      <c r="AF4024" s="179" t="str">
        <f t="shared" ca="1" si="250"/>
        <v/>
      </c>
      <c r="AG4024" s="179">
        <f t="shared" ca="1" si="251"/>
        <v>0</v>
      </c>
      <c r="AH4024" s="179">
        <f t="shared" ca="1" si="252"/>
        <v>0</v>
      </c>
    </row>
    <row r="4025" spans="2:34" ht="15.75" x14ac:dyDescent="0.25">
      <c r="B4025">
        <f t="shared" ca="1" si="249"/>
        <v>4013</v>
      </c>
      <c r="C4025" t="str">
        <f ca="1">IFERROR(VLOOKUP(B4025,'SKT LİSTESİ'!F:F,1,0),"")</f>
        <v/>
      </c>
      <c r="E4025" s="128" t="str">
        <f ca="1">IFERROR(IF($C4025="","",VLOOKUP(FİLTRE!$C4025,'SKT LİSTESİ'!$F:$S,5,0)),"")</f>
        <v/>
      </c>
      <c r="F4025" s="129" t="str">
        <f ca="1">IFERROR(IF($C4025="","",VLOOKUP(FİLTRE!$C4025,'SKT LİSTESİ'!$F:$S,7,0)),"")</f>
        <v/>
      </c>
      <c r="G4025" s="130" t="str">
        <f ca="1">IFERROR(IF($C4025="","",VLOOKUP(FİLTRE!$C4025,'SKT LİSTESİ'!$F:$S,8,0)),"")</f>
        <v/>
      </c>
      <c r="H4025" s="131" t="str">
        <f ca="1">IF(E4025="","",IF($C4025="","",VLOOKUP(FİLTRE!$C4025,'SKT LİSTESİ'!$F:$S,9,0)))</f>
        <v/>
      </c>
      <c r="I4025" s="132" t="str">
        <f ca="1">IFERROR(IF($C4025="","",VLOOKUP(FİLTRE!$C4025,'SKT LİSTESİ'!$F:$S,10,0)),"")</f>
        <v/>
      </c>
      <c r="J4025" s="133" t="str">
        <f ca="1">IFERROR(IF($C4025="","",VLOOKUP(FİLTRE!$C4025,'SKT LİSTESİ'!$F:$S,11,0)),"")</f>
        <v/>
      </c>
      <c r="K4025" s="134" t="str">
        <f ca="1">IFERROR(IF($C4025="","",VLOOKUP(FİLTRE!$C4025,'SKT LİSTESİ'!$F:$S,12,0)),"")</f>
        <v/>
      </c>
      <c r="L4025" s="134" t="str">
        <f ca="1">IFERROR(IF($C4025="","",VLOOKUP(FİLTRE!$C4025,'SKT LİSTESİ'!$F:$S,13,0)),"")</f>
        <v/>
      </c>
      <c r="M4025" s="135" t="str">
        <f ca="1">IFERROR(IF($C4025="","",VLOOKUP(FİLTRE!$C4025,'SKT LİSTESİ'!$F:$AJ,14,0)),"")</f>
        <v/>
      </c>
      <c r="N4025" s="31" t="str">
        <f ca="1">IFERROR(IF($C4025="","",VLOOKUP(FİLTRE!$C4025,'SKT LİSTESİ'!$F:$AJ,22,0)),"")</f>
        <v/>
      </c>
      <c r="O4025" s="136" t="str">
        <f ca="1">IFERROR(IF($C4025="","",VLOOKUP(FİLTRE!$C4025,'SKT LİSTESİ'!$F:$AJ,23,0)),"")</f>
        <v/>
      </c>
      <c r="P4025" s="31"/>
      <c r="Q4025" s="31"/>
      <c r="R4025" s="137" t="str">
        <f ca="1">(IFERROR(IF($C4025="","",VLOOKUP(FİLTRE!$C4025,'SKT LİSTESİ'!$F:$AJ,15,0)),""))</f>
        <v/>
      </c>
      <c r="S4025" s="138" t="str">
        <f ca="1">IFERROR(IF($C4025="","",VLOOKUP(FİLTRE!$C4025,'SKT LİSTESİ'!$F:$AJ,16,0)),"")</f>
        <v/>
      </c>
      <c r="AF4025" s="179" t="str">
        <f t="shared" ca="1" si="250"/>
        <v/>
      </c>
      <c r="AG4025" s="179">
        <f t="shared" ca="1" si="251"/>
        <v>0</v>
      </c>
      <c r="AH4025" s="179">
        <f t="shared" ca="1" si="252"/>
        <v>0</v>
      </c>
    </row>
    <row r="4026" spans="2:34" ht="15.75" x14ac:dyDescent="0.25">
      <c r="B4026">
        <f t="shared" ca="1" si="249"/>
        <v>4014</v>
      </c>
      <c r="C4026" t="str">
        <f ca="1">IFERROR(VLOOKUP(B4026,'SKT LİSTESİ'!F:F,1,0),"")</f>
        <v/>
      </c>
      <c r="E4026" s="128" t="str">
        <f ca="1">IFERROR(IF($C4026="","",VLOOKUP(FİLTRE!$C4026,'SKT LİSTESİ'!$F:$S,5,0)),"")</f>
        <v/>
      </c>
      <c r="F4026" s="129" t="str">
        <f ca="1">IFERROR(IF($C4026="","",VLOOKUP(FİLTRE!$C4026,'SKT LİSTESİ'!$F:$S,7,0)),"")</f>
        <v/>
      </c>
      <c r="G4026" s="130" t="str">
        <f ca="1">IFERROR(IF($C4026="","",VLOOKUP(FİLTRE!$C4026,'SKT LİSTESİ'!$F:$S,8,0)),"")</f>
        <v/>
      </c>
      <c r="H4026" s="131" t="str">
        <f ca="1">IF(E4026="","",IF($C4026="","",VLOOKUP(FİLTRE!$C4026,'SKT LİSTESİ'!$F:$S,9,0)))</f>
        <v/>
      </c>
      <c r="I4026" s="132" t="str">
        <f ca="1">IFERROR(IF($C4026="","",VLOOKUP(FİLTRE!$C4026,'SKT LİSTESİ'!$F:$S,10,0)),"")</f>
        <v/>
      </c>
      <c r="J4026" s="133" t="str">
        <f ca="1">IFERROR(IF($C4026="","",VLOOKUP(FİLTRE!$C4026,'SKT LİSTESİ'!$F:$S,11,0)),"")</f>
        <v/>
      </c>
      <c r="K4026" s="134" t="str">
        <f ca="1">IFERROR(IF($C4026="","",VLOOKUP(FİLTRE!$C4026,'SKT LİSTESİ'!$F:$S,12,0)),"")</f>
        <v/>
      </c>
      <c r="L4026" s="134" t="str">
        <f ca="1">IFERROR(IF($C4026="","",VLOOKUP(FİLTRE!$C4026,'SKT LİSTESİ'!$F:$S,13,0)),"")</f>
        <v/>
      </c>
      <c r="M4026" s="135" t="str">
        <f ca="1">IFERROR(IF($C4026="","",VLOOKUP(FİLTRE!$C4026,'SKT LİSTESİ'!$F:$AJ,14,0)),"")</f>
        <v/>
      </c>
      <c r="N4026" s="31" t="str">
        <f ca="1">IFERROR(IF($C4026="","",VLOOKUP(FİLTRE!$C4026,'SKT LİSTESİ'!$F:$AJ,22,0)),"")</f>
        <v/>
      </c>
      <c r="O4026" s="136" t="str">
        <f ca="1">IFERROR(IF($C4026="","",VLOOKUP(FİLTRE!$C4026,'SKT LİSTESİ'!$F:$AJ,23,0)),"")</f>
        <v/>
      </c>
      <c r="P4026" s="31"/>
      <c r="Q4026" s="31"/>
      <c r="R4026" s="137" t="str">
        <f ca="1">(IFERROR(IF($C4026="","",VLOOKUP(FİLTRE!$C4026,'SKT LİSTESİ'!$F:$AJ,15,0)),""))</f>
        <v/>
      </c>
      <c r="S4026" s="138" t="str">
        <f ca="1">IFERROR(IF($C4026="","",VLOOKUP(FİLTRE!$C4026,'SKT LİSTESİ'!$F:$AJ,16,0)),"")</f>
        <v/>
      </c>
      <c r="AF4026" s="179" t="str">
        <f t="shared" ca="1" si="250"/>
        <v/>
      </c>
      <c r="AG4026" s="179">
        <f t="shared" ca="1" si="251"/>
        <v>0</v>
      </c>
      <c r="AH4026" s="179">
        <f t="shared" ca="1" si="252"/>
        <v>0</v>
      </c>
    </row>
    <row r="4027" spans="2:34" ht="15.75" x14ac:dyDescent="0.25">
      <c r="B4027">
        <f t="shared" ca="1" si="249"/>
        <v>4015</v>
      </c>
      <c r="C4027" t="str">
        <f ca="1">IFERROR(VLOOKUP(B4027,'SKT LİSTESİ'!F:F,1,0),"")</f>
        <v/>
      </c>
      <c r="E4027" s="128" t="str">
        <f ca="1">IFERROR(IF($C4027="","",VLOOKUP(FİLTRE!$C4027,'SKT LİSTESİ'!$F:$S,5,0)),"")</f>
        <v/>
      </c>
      <c r="F4027" s="129" t="str">
        <f ca="1">IFERROR(IF($C4027="","",VLOOKUP(FİLTRE!$C4027,'SKT LİSTESİ'!$F:$S,7,0)),"")</f>
        <v/>
      </c>
      <c r="G4027" s="130" t="str">
        <f ca="1">IFERROR(IF($C4027="","",VLOOKUP(FİLTRE!$C4027,'SKT LİSTESİ'!$F:$S,8,0)),"")</f>
        <v/>
      </c>
      <c r="H4027" s="131" t="str">
        <f ca="1">IF(E4027="","",IF($C4027="","",VLOOKUP(FİLTRE!$C4027,'SKT LİSTESİ'!$F:$S,9,0)))</f>
        <v/>
      </c>
      <c r="I4027" s="132" t="str">
        <f ca="1">IFERROR(IF($C4027="","",VLOOKUP(FİLTRE!$C4027,'SKT LİSTESİ'!$F:$S,10,0)),"")</f>
        <v/>
      </c>
      <c r="J4027" s="133" t="str">
        <f ca="1">IFERROR(IF($C4027="","",VLOOKUP(FİLTRE!$C4027,'SKT LİSTESİ'!$F:$S,11,0)),"")</f>
        <v/>
      </c>
      <c r="K4027" s="134" t="str">
        <f ca="1">IFERROR(IF($C4027="","",VLOOKUP(FİLTRE!$C4027,'SKT LİSTESİ'!$F:$S,12,0)),"")</f>
        <v/>
      </c>
      <c r="L4027" s="134" t="str">
        <f ca="1">IFERROR(IF($C4027="","",VLOOKUP(FİLTRE!$C4027,'SKT LİSTESİ'!$F:$S,13,0)),"")</f>
        <v/>
      </c>
      <c r="M4027" s="135" t="str">
        <f ca="1">IFERROR(IF($C4027="","",VLOOKUP(FİLTRE!$C4027,'SKT LİSTESİ'!$F:$AJ,14,0)),"")</f>
        <v/>
      </c>
      <c r="N4027" s="31" t="str">
        <f ca="1">IFERROR(IF($C4027="","",VLOOKUP(FİLTRE!$C4027,'SKT LİSTESİ'!$F:$AJ,22,0)),"")</f>
        <v/>
      </c>
      <c r="O4027" s="136" t="str">
        <f ca="1">IFERROR(IF($C4027="","",VLOOKUP(FİLTRE!$C4027,'SKT LİSTESİ'!$F:$AJ,23,0)),"")</f>
        <v/>
      </c>
      <c r="P4027" s="31"/>
      <c r="Q4027" s="31"/>
      <c r="R4027" s="137" t="str">
        <f ca="1">(IFERROR(IF($C4027="","",VLOOKUP(FİLTRE!$C4027,'SKT LİSTESİ'!$F:$AJ,15,0)),""))</f>
        <v/>
      </c>
      <c r="S4027" s="138" t="str">
        <f ca="1">IFERROR(IF($C4027="","",VLOOKUP(FİLTRE!$C4027,'SKT LİSTESİ'!$F:$AJ,16,0)),"")</f>
        <v/>
      </c>
      <c r="AF4027" s="179" t="str">
        <f t="shared" ca="1" si="250"/>
        <v/>
      </c>
      <c r="AG4027" s="179">
        <f t="shared" ca="1" si="251"/>
        <v>0</v>
      </c>
      <c r="AH4027" s="179">
        <f t="shared" ca="1" si="252"/>
        <v>0</v>
      </c>
    </row>
    <row r="4028" spans="2:34" ht="15.75" x14ac:dyDescent="0.25">
      <c r="B4028">
        <f t="shared" ca="1" si="249"/>
        <v>4016</v>
      </c>
      <c r="C4028" t="str">
        <f ca="1">IFERROR(VLOOKUP(B4028,'SKT LİSTESİ'!F:F,1,0),"")</f>
        <v/>
      </c>
      <c r="E4028" s="128" t="str">
        <f ca="1">IFERROR(IF($C4028="","",VLOOKUP(FİLTRE!$C4028,'SKT LİSTESİ'!$F:$S,5,0)),"")</f>
        <v/>
      </c>
      <c r="F4028" s="129" t="str">
        <f ca="1">IFERROR(IF($C4028="","",VLOOKUP(FİLTRE!$C4028,'SKT LİSTESİ'!$F:$S,7,0)),"")</f>
        <v/>
      </c>
      <c r="G4028" s="130" t="str">
        <f ca="1">IFERROR(IF($C4028="","",VLOOKUP(FİLTRE!$C4028,'SKT LİSTESİ'!$F:$S,8,0)),"")</f>
        <v/>
      </c>
      <c r="H4028" s="131" t="str">
        <f ca="1">IF(E4028="","",IF($C4028="","",VLOOKUP(FİLTRE!$C4028,'SKT LİSTESİ'!$F:$S,9,0)))</f>
        <v/>
      </c>
      <c r="I4028" s="132" t="str">
        <f ca="1">IFERROR(IF($C4028="","",VLOOKUP(FİLTRE!$C4028,'SKT LİSTESİ'!$F:$S,10,0)),"")</f>
        <v/>
      </c>
      <c r="J4028" s="133" t="str">
        <f ca="1">IFERROR(IF($C4028="","",VLOOKUP(FİLTRE!$C4028,'SKT LİSTESİ'!$F:$S,11,0)),"")</f>
        <v/>
      </c>
      <c r="K4028" s="134" t="str">
        <f ca="1">IFERROR(IF($C4028="","",VLOOKUP(FİLTRE!$C4028,'SKT LİSTESİ'!$F:$S,12,0)),"")</f>
        <v/>
      </c>
      <c r="L4028" s="134" t="str">
        <f ca="1">IFERROR(IF($C4028="","",VLOOKUP(FİLTRE!$C4028,'SKT LİSTESİ'!$F:$S,13,0)),"")</f>
        <v/>
      </c>
      <c r="M4028" s="135" t="str">
        <f ca="1">IFERROR(IF($C4028="","",VLOOKUP(FİLTRE!$C4028,'SKT LİSTESİ'!$F:$AJ,14,0)),"")</f>
        <v/>
      </c>
      <c r="N4028" s="31" t="str">
        <f ca="1">IFERROR(IF($C4028="","",VLOOKUP(FİLTRE!$C4028,'SKT LİSTESİ'!$F:$AJ,22,0)),"")</f>
        <v/>
      </c>
      <c r="O4028" s="136" t="str">
        <f ca="1">IFERROR(IF($C4028="","",VLOOKUP(FİLTRE!$C4028,'SKT LİSTESİ'!$F:$AJ,23,0)),"")</f>
        <v/>
      </c>
      <c r="P4028" s="31"/>
      <c r="Q4028" s="31"/>
      <c r="R4028" s="137" t="str">
        <f ca="1">(IFERROR(IF($C4028="","",VLOOKUP(FİLTRE!$C4028,'SKT LİSTESİ'!$F:$AJ,15,0)),""))</f>
        <v/>
      </c>
      <c r="S4028" s="138" t="str">
        <f ca="1">IFERROR(IF($C4028="","",VLOOKUP(FİLTRE!$C4028,'SKT LİSTESİ'!$F:$AJ,16,0)),"")</f>
        <v/>
      </c>
      <c r="AF4028" s="179" t="str">
        <f t="shared" ca="1" si="250"/>
        <v/>
      </c>
      <c r="AG4028" s="179">
        <f t="shared" ca="1" si="251"/>
        <v>0</v>
      </c>
      <c r="AH4028" s="179">
        <f t="shared" ca="1" si="252"/>
        <v>0</v>
      </c>
    </row>
    <row r="4029" spans="2:34" ht="15.75" x14ac:dyDescent="0.25">
      <c r="B4029">
        <f t="shared" ca="1" si="249"/>
        <v>4017</v>
      </c>
      <c r="C4029" t="str">
        <f ca="1">IFERROR(VLOOKUP(B4029,'SKT LİSTESİ'!F:F,1,0),"")</f>
        <v/>
      </c>
      <c r="E4029" s="128" t="str">
        <f ca="1">IFERROR(IF($C4029="","",VLOOKUP(FİLTRE!$C4029,'SKT LİSTESİ'!$F:$S,5,0)),"")</f>
        <v/>
      </c>
      <c r="F4029" s="129" t="str">
        <f ca="1">IFERROR(IF($C4029="","",VLOOKUP(FİLTRE!$C4029,'SKT LİSTESİ'!$F:$S,7,0)),"")</f>
        <v/>
      </c>
      <c r="G4029" s="130" t="str">
        <f ca="1">IFERROR(IF($C4029="","",VLOOKUP(FİLTRE!$C4029,'SKT LİSTESİ'!$F:$S,8,0)),"")</f>
        <v/>
      </c>
      <c r="H4029" s="131" t="str">
        <f ca="1">IF(E4029="","",IF($C4029="","",VLOOKUP(FİLTRE!$C4029,'SKT LİSTESİ'!$F:$S,9,0)))</f>
        <v/>
      </c>
      <c r="I4029" s="132" t="str">
        <f ca="1">IFERROR(IF($C4029="","",VLOOKUP(FİLTRE!$C4029,'SKT LİSTESİ'!$F:$S,10,0)),"")</f>
        <v/>
      </c>
      <c r="J4029" s="133" t="str">
        <f ca="1">IFERROR(IF($C4029="","",VLOOKUP(FİLTRE!$C4029,'SKT LİSTESİ'!$F:$S,11,0)),"")</f>
        <v/>
      </c>
      <c r="K4029" s="134" t="str">
        <f ca="1">IFERROR(IF($C4029="","",VLOOKUP(FİLTRE!$C4029,'SKT LİSTESİ'!$F:$S,12,0)),"")</f>
        <v/>
      </c>
      <c r="L4029" s="134" t="str">
        <f ca="1">IFERROR(IF($C4029="","",VLOOKUP(FİLTRE!$C4029,'SKT LİSTESİ'!$F:$S,13,0)),"")</f>
        <v/>
      </c>
      <c r="M4029" s="135" t="str">
        <f ca="1">IFERROR(IF($C4029="","",VLOOKUP(FİLTRE!$C4029,'SKT LİSTESİ'!$F:$AJ,14,0)),"")</f>
        <v/>
      </c>
      <c r="N4029" s="31" t="str">
        <f ca="1">IFERROR(IF($C4029="","",VLOOKUP(FİLTRE!$C4029,'SKT LİSTESİ'!$F:$AJ,22,0)),"")</f>
        <v/>
      </c>
      <c r="O4029" s="136" t="str">
        <f ca="1">IFERROR(IF($C4029="","",VLOOKUP(FİLTRE!$C4029,'SKT LİSTESİ'!$F:$AJ,23,0)),"")</f>
        <v/>
      </c>
      <c r="P4029" s="31"/>
      <c r="Q4029" s="31"/>
      <c r="R4029" s="137" t="str">
        <f ca="1">(IFERROR(IF($C4029="","",VLOOKUP(FİLTRE!$C4029,'SKT LİSTESİ'!$F:$AJ,15,0)),""))</f>
        <v/>
      </c>
      <c r="S4029" s="138" t="str">
        <f ca="1">IFERROR(IF($C4029="","",VLOOKUP(FİLTRE!$C4029,'SKT LİSTESİ'!$F:$AJ,16,0)),"")</f>
        <v/>
      </c>
      <c r="AF4029" s="179" t="str">
        <f t="shared" ca="1" si="250"/>
        <v/>
      </c>
      <c r="AG4029" s="179">
        <f t="shared" ca="1" si="251"/>
        <v>0</v>
      </c>
      <c r="AH4029" s="179">
        <f t="shared" ca="1" si="252"/>
        <v>0</v>
      </c>
    </row>
    <row r="4030" spans="2:34" ht="15.75" x14ac:dyDescent="0.25">
      <c r="B4030">
        <f t="shared" ca="1" si="249"/>
        <v>4018</v>
      </c>
      <c r="C4030" t="str">
        <f ca="1">IFERROR(VLOOKUP(B4030,'SKT LİSTESİ'!F:F,1,0),"")</f>
        <v/>
      </c>
      <c r="E4030" s="128" t="str">
        <f ca="1">IFERROR(IF($C4030="","",VLOOKUP(FİLTRE!$C4030,'SKT LİSTESİ'!$F:$S,5,0)),"")</f>
        <v/>
      </c>
      <c r="F4030" s="129" t="str">
        <f ca="1">IFERROR(IF($C4030="","",VLOOKUP(FİLTRE!$C4030,'SKT LİSTESİ'!$F:$S,7,0)),"")</f>
        <v/>
      </c>
      <c r="G4030" s="130" t="str">
        <f ca="1">IFERROR(IF($C4030="","",VLOOKUP(FİLTRE!$C4030,'SKT LİSTESİ'!$F:$S,8,0)),"")</f>
        <v/>
      </c>
      <c r="H4030" s="131" t="str">
        <f ca="1">IF(E4030="","",IF($C4030="","",VLOOKUP(FİLTRE!$C4030,'SKT LİSTESİ'!$F:$S,9,0)))</f>
        <v/>
      </c>
      <c r="I4030" s="132" t="str">
        <f ca="1">IFERROR(IF($C4030="","",VLOOKUP(FİLTRE!$C4030,'SKT LİSTESİ'!$F:$S,10,0)),"")</f>
        <v/>
      </c>
      <c r="J4030" s="133" t="str">
        <f ca="1">IFERROR(IF($C4030="","",VLOOKUP(FİLTRE!$C4030,'SKT LİSTESİ'!$F:$S,11,0)),"")</f>
        <v/>
      </c>
      <c r="K4030" s="134" t="str">
        <f ca="1">IFERROR(IF($C4030="","",VLOOKUP(FİLTRE!$C4030,'SKT LİSTESİ'!$F:$S,12,0)),"")</f>
        <v/>
      </c>
      <c r="L4030" s="134" t="str">
        <f ca="1">IFERROR(IF($C4030="","",VLOOKUP(FİLTRE!$C4030,'SKT LİSTESİ'!$F:$S,13,0)),"")</f>
        <v/>
      </c>
      <c r="M4030" s="135" t="str">
        <f ca="1">IFERROR(IF($C4030="","",VLOOKUP(FİLTRE!$C4030,'SKT LİSTESİ'!$F:$AJ,14,0)),"")</f>
        <v/>
      </c>
      <c r="N4030" s="31" t="str">
        <f ca="1">IFERROR(IF($C4030="","",VLOOKUP(FİLTRE!$C4030,'SKT LİSTESİ'!$F:$AJ,22,0)),"")</f>
        <v/>
      </c>
      <c r="O4030" s="136" t="str">
        <f ca="1">IFERROR(IF($C4030="","",VLOOKUP(FİLTRE!$C4030,'SKT LİSTESİ'!$F:$AJ,23,0)),"")</f>
        <v/>
      </c>
      <c r="P4030" s="31"/>
      <c r="Q4030" s="31"/>
      <c r="R4030" s="137" t="str">
        <f ca="1">(IFERROR(IF($C4030="","",VLOOKUP(FİLTRE!$C4030,'SKT LİSTESİ'!$F:$AJ,15,0)),""))</f>
        <v/>
      </c>
      <c r="S4030" s="138" t="str">
        <f ca="1">IFERROR(IF($C4030="","",VLOOKUP(FİLTRE!$C4030,'SKT LİSTESİ'!$F:$AJ,16,0)),"")</f>
        <v/>
      </c>
      <c r="AF4030" s="179" t="str">
        <f t="shared" ca="1" si="250"/>
        <v/>
      </c>
      <c r="AG4030" s="179">
        <f t="shared" ca="1" si="251"/>
        <v>0</v>
      </c>
      <c r="AH4030" s="179">
        <f t="shared" ca="1" si="252"/>
        <v>0</v>
      </c>
    </row>
    <row r="4031" spans="2:34" ht="15.75" x14ac:dyDescent="0.25">
      <c r="B4031">
        <f t="shared" ca="1" si="249"/>
        <v>4019</v>
      </c>
      <c r="C4031" t="str">
        <f ca="1">IFERROR(VLOOKUP(B4031,'SKT LİSTESİ'!F:F,1,0),"")</f>
        <v/>
      </c>
      <c r="E4031" s="128" t="str">
        <f ca="1">IFERROR(IF($C4031="","",VLOOKUP(FİLTRE!$C4031,'SKT LİSTESİ'!$F:$S,5,0)),"")</f>
        <v/>
      </c>
      <c r="F4031" s="129" t="str">
        <f ca="1">IFERROR(IF($C4031="","",VLOOKUP(FİLTRE!$C4031,'SKT LİSTESİ'!$F:$S,7,0)),"")</f>
        <v/>
      </c>
      <c r="G4031" s="130" t="str">
        <f ca="1">IFERROR(IF($C4031="","",VLOOKUP(FİLTRE!$C4031,'SKT LİSTESİ'!$F:$S,8,0)),"")</f>
        <v/>
      </c>
      <c r="H4031" s="131" t="str">
        <f ca="1">IF(E4031="","",IF($C4031="","",VLOOKUP(FİLTRE!$C4031,'SKT LİSTESİ'!$F:$S,9,0)))</f>
        <v/>
      </c>
      <c r="I4031" s="132" t="str">
        <f ca="1">IFERROR(IF($C4031="","",VLOOKUP(FİLTRE!$C4031,'SKT LİSTESİ'!$F:$S,10,0)),"")</f>
        <v/>
      </c>
      <c r="J4031" s="133" t="str">
        <f ca="1">IFERROR(IF($C4031="","",VLOOKUP(FİLTRE!$C4031,'SKT LİSTESİ'!$F:$S,11,0)),"")</f>
        <v/>
      </c>
      <c r="K4031" s="134" t="str">
        <f ca="1">IFERROR(IF($C4031="","",VLOOKUP(FİLTRE!$C4031,'SKT LİSTESİ'!$F:$S,12,0)),"")</f>
        <v/>
      </c>
      <c r="L4031" s="134" t="str">
        <f ca="1">IFERROR(IF($C4031="","",VLOOKUP(FİLTRE!$C4031,'SKT LİSTESİ'!$F:$S,13,0)),"")</f>
        <v/>
      </c>
      <c r="M4031" s="135" t="str">
        <f ca="1">IFERROR(IF($C4031="","",VLOOKUP(FİLTRE!$C4031,'SKT LİSTESİ'!$F:$AJ,14,0)),"")</f>
        <v/>
      </c>
      <c r="N4031" s="31" t="str">
        <f ca="1">IFERROR(IF($C4031="","",VLOOKUP(FİLTRE!$C4031,'SKT LİSTESİ'!$F:$AJ,22,0)),"")</f>
        <v/>
      </c>
      <c r="O4031" s="136" t="str">
        <f ca="1">IFERROR(IF($C4031="","",VLOOKUP(FİLTRE!$C4031,'SKT LİSTESİ'!$F:$AJ,23,0)),"")</f>
        <v/>
      </c>
      <c r="P4031" s="31"/>
      <c r="Q4031" s="31"/>
      <c r="R4031" s="137" t="str">
        <f ca="1">(IFERROR(IF($C4031="","",VLOOKUP(FİLTRE!$C4031,'SKT LİSTESİ'!$F:$AJ,15,0)),""))</f>
        <v/>
      </c>
      <c r="S4031" s="138" t="str">
        <f ca="1">IFERROR(IF($C4031="","",VLOOKUP(FİLTRE!$C4031,'SKT LİSTESİ'!$F:$AJ,16,0)),"")</f>
        <v/>
      </c>
      <c r="AF4031" s="179" t="str">
        <f t="shared" ca="1" si="250"/>
        <v/>
      </c>
      <c r="AG4031" s="179">
        <f t="shared" ca="1" si="251"/>
        <v>0</v>
      </c>
      <c r="AH4031" s="179">
        <f t="shared" ca="1" si="252"/>
        <v>0</v>
      </c>
    </row>
    <row r="4032" spans="2:34" ht="15.75" x14ac:dyDescent="0.25">
      <c r="B4032">
        <f t="shared" ca="1" si="249"/>
        <v>4020</v>
      </c>
      <c r="C4032" t="str">
        <f ca="1">IFERROR(VLOOKUP(B4032,'SKT LİSTESİ'!F:F,1,0),"")</f>
        <v/>
      </c>
      <c r="E4032" s="128" t="str">
        <f ca="1">IFERROR(IF($C4032="","",VLOOKUP(FİLTRE!$C4032,'SKT LİSTESİ'!$F:$S,5,0)),"")</f>
        <v/>
      </c>
      <c r="F4032" s="129" t="str">
        <f ca="1">IFERROR(IF($C4032="","",VLOOKUP(FİLTRE!$C4032,'SKT LİSTESİ'!$F:$S,7,0)),"")</f>
        <v/>
      </c>
      <c r="G4032" s="130" t="str">
        <f ca="1">IFERROR(IF($C4032="","",VLOOKUP(FİLTRE!$C4032,'SKT LİSTESİ'!$F:$S,8,0)),"")</f>
        <v/>
      </c>
      <c r="H4032" s="131" t="str">
        <f ca="1">IF(E4032="","",IF($C4032="","",VLOOKUP(FİLTRE!$C4032,'SKT LİSTESİ'!$F:$S,9,0)))</f>
        <v/>
      </c>
      <c r="I4032" s="132" t="str">
        <f ca="1">IFERROR(IF($C4032="","",VLOOKUP(FİLTRE!$C4032,'SKT LİSTESİ'!$F:$S,10,0)),"")</f>
        <v/>
      </c>
      <c r="J4032" s="133" t="str">
        <f ca="1">IFERROR(IF($C4032="","",VLOOKUP(FİLTRE!$C4032,'SKT LİSTESİ'!$F:$S,11,0)),"")</f>
        <v/>
      </c>
      <c r="K4032" s="134" t="str">
        <f ca="1">IFERROR(IF($C4032="","",VLOOKUP(FİLTRE!$C4032,'SKT LİSTESİ'!$F:$S,12,0)),"")</f>
        <v/>
      </c>
      <c r="L4032" s="134" t="str">
        <f ca="1">IFERROR(IF($C4032="","",VLOOKUP(FİLTRE!$C4032,'SKT LİSTESİ'!$F:$S,13,0)),"")</f>
        <v/>
      </c>
      <c r="M4032" s="135" t="str">
        <f ca="1">IFERROR(IF($C4032="","",VLOOKUP(FİLTRE!$C4032,'SKT LİSTESİ'!$F:$AJ,14,0)),"")</f>
        <v/>
      </c>
      <c r="N4032" s="31" t="str">
        <f ca="1">IFERROR(IF($C4032="","",VLOOKUP(FİLTRE!$C4032,'SKT LİSTESİ'!$F:$AJ,22,0)),"")</f>
        <v/>
      </c>
      <c r="O4032" s="136" t="str">
        <f ca="1">IFERROR(IF($C4032="","",VLOOKUP(FİLTRE!$C4032,'SKT LİSTESİ'!$F:$AJ,23,0)),"")</f>
        <v/>
      </c>
      <c r="P4032" s="31"/>
      <c r="Q4032" s="31"/>
      <c r="R4032" s="137" t="str">
        <f ca="1">(IFERROR(IF($C4032="","",VLOOKUP(FİLTRE!$C4032,'SKT LİSTESİ'!$F:$AJ,15,0)),""))</f>
        <v/>
      </c>
      <c r="S4032" s="138" t="str">
        <f ca="1">IFERROR(IF($C4032="","",VLOOKUP(FİLTRE!$C4032,'SKT LİSTESİ'!$F:$AJ,16,0)),"")</f>
        <v/>
      </c>
      <c r="AF4032" s="179" t="str">
        <f t="shared" ca="1" si="250"/>
        <v/>
      </c>
      <c r="AG4032" s="179">
        <f t="shared" ca="1" si="251"/>
        <v>0</v>
      </c>
      <c r="AH4032" s="179">
        <f t="shared" ca="1" si="252"/>
        <v>0</v>
      </c>
    </row>
    <row r="4033" spans="2:34" ht="15.75" x14ac:dyDescent="0.25">
      <c r="B4033">
        <f t="shared" ca="1" si="249"/>
        <v>4021</v>
      </c>
      <c r="C4033" t="str">
        <f ca="1">IFERROR(VLOOKUP(B4033,'SKT LİSTESİ'!F:F,1,0),"")</f>
        <v/>
      </c>
      <c r="E4033" s="128" t="str">
        <f ca="1">IFERROR(IF($C4033="","",VLOOKUP(FİLTRE!$C4033,'SKT LİSTESİ'!$F:$S,5,0)),"")</f>
        <v/>
      </c>
      <c r="F4033" s="129" t="str">
        <f ca="1">IFERROR(IF($C4033="","",VLOOKUP(FİLTRE!$C4033,'SKT LİSTESİ'!$F:$S,7,0)),"")</f>
        <v/>
      </c>
      <c r="G4033" s="130" t="str">
        <f ca="1">IFERROR(IF($C4033="","",VLOOKUP(FİLTRE!$C4033,'SKT LİSTESİ'!$F:$S,8,0)),"")</f>
        <v/>
      </c>
      <c r="H4033" s="131" t="str">
        <f ca="1">IF(E4033="","",IF($C4033="","",VLOOKUP(FİLTRE!$C4033,'SKT LİSTESİ'!$F:$S,9,0)))</f>
        <v/>
      </c>
      <c r="I4033" s="132" t="str">
        <f ca="1">IFERROR(IF($C4033="","",VLOOKUP(FİLTRE!$C4033,'SKT LİSTESİ'!$F:$S,10,0)),"")</f>
        <v/>
      </c>
      <c r="J4033" s="133" t="str">
        <f ca="1">IFERROR(IF($C4033="","",VLOOKUP(FİLTRE!$C4033,'SKT LİSTESİ'!$F:$S,11,0)),"")</f>
        <v/>
      </c>
      <c r="K4033" s="134" t="str">
        <f ca="1">IFERROR(IF($C4033="","",VLOOKUP(FİLTRE!$C4033,'SKT LİSTESİ'!$F:$S,12,0)),"")</f>
        <v/>
      </c>
      <c r="L4033" s="134" t="str">
        <f ca="1">IFERROR(IF($C4033="","",VLOOKUP(FİLTRE!$C4033,'SKT LİSTESİ'!$F:$S,13,0)),"")</f>
        <v/>
      </c>
      <c r="M4033" s="135" t="str">
        <f ca="1">IFERROR(IF($C4033="","",VLOOKUP(FİLTRE!$C4033,'SKT LİSTESİ'!$F:$AJ,14,0)),"")</f>
        <v/>
      </c>
      <c r="N4033" s="31" t="str">
        <f ca="1">IFERROR(IF($C4033="","",VLOOKUP(FİLTRE!$C4033,'SKT LİSTESİ'!$F:$AJ,22,0)),"")</f>
        <v/>
      </c>
      <c r="O4033" s="136" t="str">
        <f ca="1">IFERROR(IF($C4033="","",VLOOKUP(FİLTRE!$C4033,'SKT LİSTESİ'!$F:$AJ,23,0)),"")</f>
        <v/>
      </c>
      <c r="P4033" s="31"/>
      <c r="Q4033" s="31"/>
      <c r="R4033" s="137" t="str">
        <f ca="1">(IFERROR(IF($C4033="","",VLOOKUP(FİLTRE!$C4033,'SKT LİSTESİ'!$F:$AJ,15,0)),""))</f>
        <v/>
      </c>
      <c r="S4033" s="138" t="str">
        <f ca="1">IFERROR(IF($C4033="","",VLOOKUP(FİLTRE!$C4033,'SKT LİSTESİ'!$F:$AJ,16,0)),"")</f>
        <v/>
      </c>
      <c r="AF4033" s="179" t="str">
        <f t="shared" ca="1" si="250"/>
        <v/>
      </c>
      <c r="AG4033" s="179">
        <f t="shared" ca="1" si="251"/>
        <v>0</v>
      </c>
      <c r="AH4033" s="179">
        <f t="shared" ca="1" si="252"/>
        <v>0</v>
      </c>
    </row>
    <row r="4034" spans="2:34" ht="15.75" x14ac:dyDescent="0.25">
      <c r="B4034">
        <f t="shared" ca="1" si="249"/>
        <v>4022</v>
      </c>
      <c r="C4034" t="str">
        <f ca="1">IFERROR(VLOOKUP(B4034,'SKT LİSTESİ'!F:F,1,0),"")</f>
        <v/>
      </c>
      <c r="E4034" s="128" t="str">
        <f ca="1">IFERROR(IF($C4034="","",VLOOKUP(FİLTRE!$C4034,'SKT LİSTESİ'!$F:$S,5,0)),"")</f>
        <v/>
      </c>
      <c r="F4034" s="129" t="str">
        <f ca="1">IFERROR(IF($C4034="","",VLOOKUP(FİLTRE!$C4034,'SKT LİSTESİ'!$F:$S,7,0)),"")</f>
        <v/>
      </c>
      <c r="G4034" s="130" t="str">
        <f ca="1">IFERROR(IF($C4034="","",VLOOKUP(FİLTRE!$C4034,'SKT LİSTESİ'!$F:$S,8,0)),"")</f>
        <v/>
      </c>
      <c r="H4034" s="131" t="str">
        <f ca="1">IF(E4034="","",IF($C4034="","",VLOOKUP(FİLTRE!$C4034,'SKT LİSTESİ'!$F:$S,9,0)))</f>
        <v/>
      </c>
      <c r="I4034" s="132" t="str">
        <f ca="1">IFERROR(IF($C4034="","",VLOOKUP(FİLTRE!$C4034,'SKT LİSTESİ'!$F:$S,10,0)),"")</f>
        <v/>
      </c>
      <c r="J4034" s="133" t="str">
        <f ca="1">IFERROR(IF($C4034="","",VLOOKUP(FİLTRE!$C4034,'SKT LİSTESİ'!$F:$S,11,0)),"")</f>
        <v/>
      </c>
      <c r="K4034" s="134" t="str">
        <f ca="1">IFERROR(IF($C4034="","",VLOOKUP(FİLTRE!$C4034,'SKT LİSTESİ'!$F:$S,12,0)),"")</f>
        <v/>
      </c>
      <c r="L4034" s="134" t="str">
        <f ca="1">IFERROR(IF($C4034="","",VLOOKUP(FİLTRE!$C4034,'SKT LİSTESİ'!$F:$S,13,0)),"")</f>
        <v/>
      </c>
      <c r="M4034" s="135" t="str">
        <f ca="1">IFERROR(IF($C4034="","",VLOOKUP(FİLTRE!$C4034,'SKT LİSTESİ'!$F:$AJ,14,0)),"")</f>
        <v/>
      </c>
      <c r="N4034" s="31" t="str">
        <f ca="1">IFERROR(IF($C4034="","",VLOOKUP(FİLTRE!$C4034,'SKT LİSTESİ'!$F:$AJ,22,0)),"")</f>
        <v/>
      </c>
      <c r="O4034" s="136" t="str">
        <f ca="1">IFERROR(IF($C4034="","",VLOOKUP(FİLTRE!$C4034,'SKT LİSTESİ'!$F:$AJ,23,0)),"")</f>
        <v/>
      </c>
      <c r="P4034" s="31"/>
      <c r="Q4034" s="31"/>
      <c r="R4034" s="137" t="str">
        <f ca="1">(IFERROR(IF($C4034="","",VLOOKUP(FİLTRE!$C4034,'SKT LİSTESİ'!$F:$AJ,15,0)),""))</f>
        <v/>
      </c>
      <c r="S4034" s="138" t="str">
        <f ca="1">IFERROR(IF($C4034="","",VLOOKUP(FİLTRE!$C4034,'SKT LİSTESİ'!$F:$AJ,16,0)),"")</f>
        <v/>
      </c>
      <c r="AF4034" s="179" t="str">
        <f t="shared" ca="1" si="250"/>
        <v/>
      </c>
      <c r="AG4034" s="179">
        <f t="shared" ca="1" si="251"/>
        <v>0</v>
      </c>
      <c r="AH4034" s="179">
        <f t="shared" ca="1" si="252"/>
        <v>0</v>
      </c>
    </row>
    <row r="4035" spans="2:34" ht="15.75" x14ac:dyDescent="0.25">
      <c r="B4035">
        <f t="shared" ca="1" si="249"/>
        <v>4023</v>
      </c>
      <c r="C4035" t="str">
        <f ca="1">IFERROR(VLOOKUP(B4035,'SKT LİSTESİ'!F:F,1,0),"")</f>
        <v/>
      </c>
      <c r="E4035" s="128" t="str">
        <f ca="1">IFERROR(IF($C4035="","",VLOOKUP(FİLTRE!$C4035,'SKT LİSTESİ'!$F:$S,5,0)),"")</f>
        <v/>
      </c>
      <c r="F4035" s="129" t="str">
        <f ca="1">IFERROR(IF($C4035="","",VLOOKUP(FİLTRE!$C4035,'SKT LİSTESİ'!$F:$S,7,0)),"")</f>
        <v/>
      </c>
      <c r="G4035" s="130" t="str">
        <f ca="1">IFERROR(IF($C4035="","",VLOOKUP(FİLTRE!$C4035,'SKT LİSTESİ'!$F:$S,8,0)),"")</f>
        <v/>
      </c>
      <c r="H4035" s="131" t="str">
        <f ca="1">IF(E4035="","",IF($C4035="","",VLOOKUP(FİLTRE!$C4035,'SKT LİSTESİ'!$F:$S,9,0)))</f>
        <v/>
      </c>
      <c r="I4035" s="132" t="str">
        <f ca="1">IFERROR(IF($C4035="","",VLOOKUP(FİLTRE!$C4035,'SKT LİSTESİ'!$F:$S,10,0)),"")</f>
        <v/>
      </c>
      <c r="J4035" s="133" t="str">
        <f ca="1">IFERROR(IF($C4035="","",VLOOKUP(FİLTRE!$C4035,'SKT LİSTESİ'!$F:$S,11,0)),"")</f>
        <v/>
      </c>
      <c r="K4035" s="134" t="str">
        <f ca="1">IFERROR(IF($C4035="","",VLOOKUP(FİLTRE!$C4035,'SKT LİSTESİ'!$F:$S,12,0)),"")</f>
        <v/>
      </c>
      <c r="L4035" s="134" t="str">
        <f ca="1">IFERROR(IF($C4035="","",VLOOKUP(FİLTRE!$C4035,'SKT LİSTESİ'!$F:$S,13,0)),"")</f>
        <v/>
      </c>
      <c r="M4035" s="135" t="str">
        <f ca="1">IFERROR(IF($C4035="","",VLOOKUP(FİLTRE!$C4035,'SKT LİSTESİ'!$F:$AJ,14,0)),"")</f>
        <v/>
      </c>
      <c r="N4035" s="31" t="str">
        <f ca="1">IFERROR(IF($C4035="","",VLOOKUP(FİLTRE!$C4035,'SKT LİSTESİ'!$F:$AJ,22,0)),"")</f>
        <v/>
      </c>
      <c r="O4035" s="136" t="str">
        <f ca="1">IFERROR(IF($C4035="","",VLOOKUP(FİLTRE!$C4035,'SKT LİSTESİ'!$F:$AJ,23,0)),"")</f>
        <v/>
      </c>
      <c r="P4035" s="31"/>
      <c r="Q4035" s="31"/>
      <c r="R4035" s="137" t="str">
        <f ca="1">(IFERROR(IF($C4035="","",VLOOKUP(FİLTRE!$C4035,'SKT LİSTESİ'!$F:$AJ,15,0)),""))</f>
        <v/>
      </c>
      <c r="S4035" s="138" t="str">
        <f ca="1">IFERROR(IF($C4035="","",VLOOKUP(FİLTRE!$C4035,'SKT LİSTESİ'!$F:$AJ,16,0)),"")</f>
        <v/>
      </c>
      <c r="AF4035" s="179" t="str">
        <f t="shared" ca="1" si="250"/>
        <v/>
      </c>
      <c r="AG4035" s="179">
        <f t="shared" ca="1" si="251"/>
        <v>0</v>
      </c>
      <c r="AH4035" s="179">
        <f t="shared" ca="1" si="252"/>
        <v>0</v>
      </c>
    </row>
    <row r="4036" spans="2:34" ht="15.75" x14ac:dyDescent="0.25">
      <c r="B4036">
        <f t="shared" ca="1" si="249"/>
        <v>4024</v>
      </c>
      <c r="C4036" t="str">
        <f ca="1">IFERROR(VLOOKUP(B4036,'SKT LİSTESİ'!F:F,1,0),"")</f>
        <v/>
      </c>
      <c r="E4036" s="128" t="str">
        <f ca="1">IFERROR(IF($C4036="","",VLOOKUP(FİLTRE!$C4036,'SKT LİSTESİ'!$F:$S,5,0)),"")</f>
        <v/>
      </c>
      <c r="F4036" s="129" t="str">
        <f ca="1">IFERROR(IF($C4036="","",VLOOKUP(FİLTRE!$C4036,'SKT LİSTESİ'!$F:$S,7,0)),"")</f>
        <v/>
      </c>
      <c r="G4036" s="130" t="str">
        <f ca="1">IFERROR(IF($C4036="","",VLOOKUP(FİLTRE!$C4036,'SKT LİSTESİ'!$F:$S,8,0)),"")</f>
        <v/>
      </c>
      <c r="H4036" s="131" t="str">
        <f ca="1">IF(E4036="","",IF($C4036="","",VLOOKUP(FİLTRE!$C4036,'SKT LİSTESİ'!$F:$S,9,0)))</f>
        <v/>
      </c>
      <c r="I4036" s="132" t="str">
        <f ca="1">IFERROR(IF($C4036="","",VLOOKUP(FİLTRE!$C4036,'SKT LİSTESİ'!$F:$S,10,0)),"")</f>
        <v/>
      </c>
      <c r="J4036" s="133" t="str">
        <f ca="1">IFERROR(IF($C4036="","",VLOOKUP(FİLTRE!$C4036,'SKT LİSTESİ'!$F:$S,11,0)),"")</f>
        <v/>
      </c>
      <c r="K4036" s="134" t="str">
        <f ca="1">IFERROR(IF($C4036="","",VLOOKUP(FİLTRE!$C4036,'SKT LİSTESİ'!$F:$S,12,0)),"")</f>
        <v/>
      </c>
      <c r="L4036" s="134" t="str">
        <f ca="1">IFERROR(IF($C4036="","",VLOOKUP(FİLTRE!$C4036,'SKT LİSTESİ'!$F:$S,13,0)),"")</f>
        <v/>
      </c>
      <c r="M4036" s="135" t="str">
        <f ca="1">IFERROR(IF($C4036="","",VLOOKUP(FİLTRE!$C4036,'SKT LİSTESİ'!$F:$AJ,14,0)),"")</f>
        <v/>
      </c>
      <c r="N4036" s="31" t="str">
        <f ca="1">IFERROR(IF($C4036="","",VLOOKUP(FİLTRE!$C4036,'SKT LİSTESİ'!$F:$AJ,22,0)),"")</f>
        <v/>
      </c>
      <c r="O4036" s="136" t="str">
        <f ca="1">IFERROR(IF($C4036="","",VLOOKUP(FİLTRE!$C4036,'SKT LİSTESİ'!$F:$AJ,23,0)),"")</f>
        <v/>
      </c>
      <c r="P4036" s="31"/>
      <c r="Q4036" s="31"/>
      <c r="R4036" s="137" t="str">
        <f ca="1">(IFERROR(IF($C4036="","",VLOOKUP(FİLTRE!$C4036,'SKT LİSTESİ'!$F:$AJ,15,0)),""))</f>
        <v/>
      </c>
      <c r="S4036" s="138" t="str">
        <f ca="1">IFERROR(IF($C4036="","",VLOOKUP(FİLTRE!$C4036,'SKT LİSTESİ'!$F:$AJ,16,0)),"")</f>
        <v/>
      </c>
      <c r="AF4036" s="179" t="str">
        <f t="shared" ca="1" si="250"/>
        <v/>
      </c>
      <c r="AG4036" s="179">
        <f t="shared" ca="1" si="251"/>
        <v>0</v>
      </c>
      <c r="AH4036" s="179">
        <f t="shared" ca="1" si="252"/>
        <v>0</v>
      </c>
    </row>
    <row r="4037" spans="2:34" ht="15.75" x14ac:dyDescent="0.25">
      <c r="B4037">
        <f t="shared" ca="1" si="249"/>
        <v>4025</v>
      </c>
      <c r="C4037" t="str">
        <f ca="1">IFERROR(VLOOKUP(B4037,'SKT LİSTESİ'!F:F,1,0),"")</f>
        <v/>
      </c>
      <c r="E4037" s="128" t="str">
        <f ca="1">IFERROR(IF($C4037="","",VLOOKUP(FİLTRE!$C4037,'SKT LİSTESİ'!$F:$S,5,0)),"")</f>
        <v/>
      </c>
      <c r="F4037" s="129" t="str">
        <f ca="1">IFERROR(IF($C4037="","",VLOOKUP(FİLTRE!$C4037,'SKT LİSTESİ'!$F:$S,7,0)),"")</f>
        <v/>
      </c>
      <c r="G4037" s="130" t="str">
        <f ca="1">IFERROR(IF($C4037="","",VLOOKUP(FİLTRE!$C4037,'SKT LİSTESİ'!$F:$S,8,0)),"")</f>
        <v/>
      </c>
      <c r="H4037" s="131" t="str">
        <f ca="1">IF(E4037="","",IF($C4037="","",VLOOKUP(FİLTRE!$C4037,'SKT LİSTESİ'!$F:$S,9,0)))</f>
        <v/>
      </c>
      <c r="I4037" s="132" t="str">
        <f ca="1">IFERROR(IF($C4037="","",VLOOKUP(FİLTRE!$C4037,'SKT LİSTESİ'!$F:$S,10,0)),"")</f>
        <v/>
      </c>
      <c r="J4037" s="133" t="str">
        <f ca="1">IFERROR(IF($C4037="","",VLOOKUP(FİLTRE!$C4037,'SKT LİSTESİ'!$F:$S,11,0)),"")</f>
        <v/>
      </c>
      <c r="K4037" s="134" t="str">
        <f ca="1">IFERROR(IF($C4037="","",VLOOKUP(FİLTRE!$C4037,'SKT LİSTESİ'!$F:$S,12,0)),"")</f>
        <v/>
      </c>
      <c r="L4037" s="134" t="str">
        <f ca="1">IFERROR(IF($C4037="","",VLOOKUP(FİLTRE!$C4037,'SKT LİSTESİ'!$F:$S,13,0)),"")</f>
        <v/>
      </c>
      <c r="M4037" s="135" t="str">
        <f ca="1">IFERROR(IF($C4037="","",VLOOKUP(FİLTRE!$C4037,'SKT LİSTESİ'!$F:$AJ,14,0)),"")</f>
        <v/>
      </c>
      <c r="N4037" s="31" t="str">
        <f ca="1">IFERROR(IF($C4037="","",VLOOKUP(FİLTRE!$C4037,'SKT LİSTESİ'!$F:$AJ,22,0)),"")</f>
        <v/>
      </c>
      <c r="O4037" s="136" t="str">
        <f ca="1">IFERROR(IF($C4037="","",VLOOKUP(FİLTRE!$C4037,'SKT LİSTESİ'!$F:$AJ,23,0)),"")</f>
        <v/>
      </c>
      <c r="P4037" s="31"/>
      <c r="Q4037" s="31"/>
      <c r="R4037" s="137" t="str">
        <f ca="1">(IFERROR(IF($C4037="","",VLOOKUP(FİLTRE!$C4037,'SKT LİSTESİ'!$F:$AJ,15,0)),""))</f>
        <v/>
      </c>
      <c r="S4037" s="138" t="str">
        <f ca="1">IFERROR(IF($C4037="","",VLOOKUP(FİLTRE!$C4037,'SKT LİSTESİ'!$F:$AJ,16,0)),"")</f>
        <v/>
      </c>
      <c r="AF4037" s="179" t="str">
        <f t="shared" ca="1" si="250"/>
        <v/>
      </c>
      <c r="AG4037" s="179">
        <f t="shared" ca="1" si="251"/>
        <v>0</v>
      </c>
      <c r="AH4037" s="179">
        <f t="shared" ca="1" si="252"/>
        <v>0</v>
      </c>
    </row>
    <row r="4038" spans="2:34" ht="15.75" x14ac:dyDescent="0.25">
      <c r="B4038">
        <f t="shared" ca="1" si="249"/>
        <v>4026</v>
      </c>
      <c r="C4038" t="str">
        <f ca="1">IFERROR(VLOOKUP(B4038,'SKT LİSTESİ'!F:F,1,0),"")</f>
        <v/>
      </c>
      <c r="E4038" s="128" t="str">
        <f ca="1">IFERROR(IF($C4038="","",VLOOKUP(FİLTRE!$C4038,'SKT LİSTESİ'!$F:$S,5,0)),"")</f>
        <v/>
      </c>
      <c r="F4038" s="129" t="str">
        <f ca="1">IFERROR(IF($C4038="","",VLOOKUP(FİLTRE!$C4038,'SKT LİSTESİ'!$F:$S,7,0)),"")</f>
        <v/>
      </c>
      <c r="G4038" s="130" t="str">
        <f ca="1">IFERROR(IF($C4038="","",VLOOKUP(FİLTRE!$C4038,'SKT LİSTESİ'!$F:$S,8,0)),"")</f>
        <v/>
      </c>
      <c r="H4038" s="131" t="str">
        <f ca="1">IF(E4038="","",IF($C4038="","",VLOOKUP(FİLTRE!$C4038,'SKT LİSTESİ'!$F:$S,9,0)))</f>
        <v/>
      </c>
      <c r="I4038" s="132" t="str">
        <f ca="1">IFERROR(IF($C4038="","",VLOOKUP(FİLTRE!$C4038,'SKT LİSTESİ'!$F:$S,10,0)),"")</f>
        <v/>
      </c>
      <c r="J4038" s="133" t="str">
        <f ca="1">IFERROR(IF($C4038="","",VLOOKUP(FİLTRE!$C4038,'SKT LİSTESİ'!$F:$S,11,0)),"")</f>
        <v/>
      </c>
      <c r="K4038" s="134" t="str">
        <f ca="1">IFERROR(IF($C4038="","",VLOOKUP(FİLTRE!$C4038,'SKT LİSTESİ'!$F:$S,12,0)),"")</f>
        <v/>
      </c>
      <c r="L4038" s="134" t="str">
        <f ca="1">IFERROR(IF($C4038="","",VLOOKUP(FİLTRE!$C4038,'SKT LİSTESİ'!$F:$S,13,0)),"")</f>
        <v/>
      </c>
      <c r="M4038" s="135" t="str">
        <f ca="1">IFERROR(IF($C4038="","",VLOOKUP(FİLTRE!$C4038,'SKT LİSTESİ'!$F:$AJ,14,0)),"")</f>
        <v/>
      </c>
      <c r="N4038" s="31" t="str">
        <f ca="1">IFERROR(IF($C4038="","",VLOOKUP(FİLTRE!$C4038,'SKT LİSTESİ'!$F:$AJ,22,0)),"")</f>
        <v/>
      </c>
      <c r="O4038" s="136" t="str">
        <f ca="1">IFERROR(IF($C4038="","",VLOOKUP(FİLTRE!$C4038,'SKT LİSTESİ'!$F:$AJ,23,0)),"")</f>
        <v/>
      </c>
      <c r="P4038" s="31"/>
      <c r="Q4038" s="31"/>
      <c r="R4038" s="137" t="str">
        <f ca="1">(IFERROR(IF($C4038="","",VLOOKUP(FİLTRE!$C4038,'SKT LİSTESİ'!$F:$AJ,15,0)),""))</f>
        <v/>
      </c>
      <c r="S4038" s="138" t="str">
        <f ca="1">IFERROR(IF($C4038="","",VLOOKUP(FİLTRE!$C4038,'SKT LİSTESİ'!$F:$AJ,16,0)),"")</f>
        <v/>
      </c>
      <c r="AF4038" s="179" t="str">
        <f t="shared" ca="1" si="250"/>
        <v/>
      </c>
      <c r="AG4038" s="179">
        <f t="shared" ca="1" si="251"/>
        <v>0</v>
      </c>
      <c r="AH4038" s="179">
        <f t="shared" ca="1" si="252"/>
        <v>0</v>
      </c>
    </row>
    <row r="4039" spans="2:34" ht="15.75" x14ac:dyDescent="0.25">
      <c r="B4039">
        <f t="shared" ca="1" si="249"/>
        <v>4027</v>
      </c>
      <c r="C4039" t="str">
        <f ca="1">IFERROR(VLOOKUP(B4039,'SKT LİSTESİ'!F:F,1,0),"")</f>
        <v/>
      </c>
      <c r="E4039" s="128" t="str">
        <f ca="1">IFERROR(IF($C4039="","",VLOOKUP(FİLTRE!$C4039,'SKT LİSTESİ'!$F:$S,5,0)),"")</f>
        <v/>
      </c>
      <c r="F4039" s="129" t="str">
        <f ca="1">IFERROR(IF($C4039="","",VLOOKUP(FİLTRE!$C4039,'SKT LİSTESİ'!$F:$S,7,0)),"")</f>
        <v/>
      </c>
      <c r="G4039" s="130" t="str">
        <f ca="1">IFERROR(IF($C4039="","",VLOOKUP(FİLTRE!$C4039,'SKT LİSTESİ'!$F:$S,8,0)),"")</f>
        <v/>
      </c>
      <c r="H4039" s="131" t="str">
        <f ca="1">IF(E4039="","",IF($C4039="","",VLOOKUP(FİLTRE!$C4039,'SKT LİSTESİ'!$F:$S,9,0)))</f>
        <v/>
      </c>
      <c r="I4039" s="132" t="str">
        <f ca="1">IFERROR(IF($C4039="","",VLOOKUP(FİLTRE!$C4039,'SKT LİSTESİ'!$F:$S,10,0)),"")</f>
        <v/>
      </c>
      <c r="J4039" s="133" t="str">
        <f ca="1">IFERROR(IF($C4039="","",VLOOKUP(FİLTRE!$C4039,'SKT LİSTESİ'!$F:$S,11,0)),"")</f>
        <v/>
      </c>
      <c r="K4039" s="134" t="str">
        <f ca="1">IFERROR(IF($C4039="","",VLOOKUP(FİLTRE!$C4039,'SKT LİSTESİ'!$F:$S,12,0)),"")</f>
        <v/>
      </c>
      <c r="L4039" s="134" t="str">
        <f ca="1">IFERROR(IF($C4039="","",VLOOKUP(FİLTRE!$C4039,'SKT LİSTESİ'!$F:$S,13,0)),"")</f>
        <v/>
      </c>
      <c r="M4039" s="135" t="str">
        <f ca="1">IFERROR(IF($C4039="","",VLOOKUP(FİLTRE!$C4039,'SKT LİSTESİ'!$F:$AJ,14,0)),"")</f>
        <v/>
      </c>
      <c r="N4039" s="31" t="str">
        <f ca="1">IFERROR(IF($C4039="","",VLOOKUP(FİLTRE!$C4039,'SKT LİSTESİ'!$F:$AJ,22,0)),"")</f>
        <v/>
      </c>
      <c r="O4039" s="136" t="str">
        <f ca="1">IFERROR(IF($C4039="","",VLOOKUP(FİLTRE!$C4039,'SKT LİSTESİ'!$F:$AJ,23,0)),"")</f>
        <v/>
      </c>
      <c r="P4039" s="31"/>
      <c r="Q4039" s="31"/>
      <c r="R4039" s="137" t="str">
        <f ca="1">(IFERROR(IF($C4039="","",VLOOKUP(FİLTRE!$C4039,'SKT LİSTESİ'!$F:$AJ,15,0)),""))</f>
        <v/>
      </c>
      <c r="S4039" s="138" t="str">
        <f ca="1">IFERROR(IF($C4039="","",VLOOKUP(FİLTRE!$C4039,'SKT LİSTESİ'!$F:$AJ,16,0)),"")</f>
        <v/>
      </c>
      <c r="AF4039" s="179" t="str">
        <f t="shared" ca="1" si="250"/>
        <v/>
      </c>
      <c r="AG4039" s="179">
        <f t="shared" ca="1" si="251"/>
        <v>0</v>
      </c>
      <c r="AH4039" s="179">
        <f t="shared" ca="1" si="252"/>
        <v>0</v>
      </c>
    </row>
    <row r="4040" spans="2:34" ht="15.75" x14ac:dyDescent="0.25">
      <c r="B4040">
        <f t="shared" ca="1" si="249"/>
        <v>4028</v>
      </c>
      <c r="C4040" t="str">
        <f ca="1">IFERROR(VLOOKUP(B4040,'SKT LİSTESİ'!F:F,1,0),"")</f>
        <v/>
      </c>
      <c r="E4040" s="128" t="str">
        <f ca="1">IFERROR(IF($C4040="","",VLOOKUP(FİLTRE!$C4040,'SKT LİSTESİ'!$F:$S,5,0)),"")</f>
        <v/>
      </c>
      <c r="F4040" s="129" t="str">
        <f ca="1">IFERROR(IF($C4040="","",VLOOKUP(FİLTRE!$C4040,'SKT LİSTESİ'!$F:$S,7,0)),"")</f>
        <v/>
      </c>
      <c r="G4040" s="130" t="str">
        <f ca="1">IFERROR(IF($C4040="","",VLOOKUP(FİLTRE!$C4040,'SKT LİSTESİ'!$F:$S,8,0)),"")</f>
        <v/>
      </c>
      <c r="H4040" s="131" t="str">
        <f ca="1">IF(E4040="","",IF($C4040="","",VLOOKUP(FİLTRE!$C4040,'SKT LİSTESİ'!$F:$S,9,0)))</f>
        <v/>
      </c>
      <c r="I4040" s="132" t="str">
        <f ca="1">IFERROR(IF($C4040="","",VLOOKUP(FİLTRE!$C4040,'SKT LİSTESİ'!$F:$S,10,0)),"")</f>
        <v/>
      </c>
      <c r="J4040" s="133" t="str">
        <f ca="1">IFERROR(IF($C4040="","",VLOOKUP(FİLTRE!$C4040,'SKT LİSTESİ'!$F:$S,11,0)),"")</f>
        <v/>
      </c>
      <c r="K4040" s="134" t="str">
        <f ca="1">IFERROR(IF($C4040="","",VLOOKUP(FİLTRE!$C4040,'SKT LİSTESİ'!$F:$S,12,0)),"")</f>
        <v/>
      </c>
      <c r="L4040" s="134" t="str">
        <f ca="1">IFERROR(IF($C4040="","",VLOOKUP(FİLTRE!$C4040,'SKT LİSTESİ'!$F:$S,13,0)),"")</f>
        <v/>
      </c>
      <c r="M4040" s="135" t="str">
        <f ca="1">IFERROR(IF($C4040="","",VLOOKUP(FİLTRE!$C4040,'SKT LİSTESİ'!$F:$AJ,14,0)),"")</f>
        <v/>
      </c>
      <c r="N4040" s="31" t="str">
        <f ca="1">IFERROR(IF($C4040="","",VLOOKUP(FİLTRE!$C4040,'SKT LİSTESİ'!$F:$AJ,22,0)),"")</f>
        <v/>
      </c>
      <c r="O4040" s="136" t="str">
        <f ca="1">IFERROR(IF($C4040="","",VLOOKUP(FİLTRE!$C4040,'SKT LİSTESİ'!$F:$AJ,23,0)),"")</f>
        <v/>
      </c>
      <c r="P4040" s="31"/>
      <c r="Q4040" s="31"/>
      <c r="R4040" s="137" t="str">
        <f ca="1">(IFERROR(IF($C4040="","",VLOOKUP(FİLTRE!$C4040,'SKT LİSTESİ'!$F:$AJ,15,0)),""))</f>
        <v/>
      </c>
      <c r="S4040" s="138" t="str">
        <f ca="1">IFERROR(IF($C4040="","",VLOOKUP(FİLTRE!$C4040,'SKT LİSTESİ'!$F:$AJ,16,0)),"")</f>
        <v/>
      </c>
      <c r="AF4040" s="179" t="str">
        <f t="shared" ca="1" si="250"/>
        <v/>
      </c>
      <c r="AG4040" s="179">
        <f t="shared" ca="1" si="251"/>
        <v>0</v>
      </c>
      <c r="AH4040" s="179">
        <f t="shared" ca="1" si="252"/>
        <v>0</v>
      </c>
    </row>
    <row r="4041" spans="2:34" ht="15.75" x14ac:dyDescent="0.25">
      <c r="B4041">
        <f t="shared" ca="1" si="249"/>
        <v>4029</v>
      </c>
      <c r="C4041" t="str">
        <f ca="1">IFERROR(VLOOKUP(B4041,'SKT LİSTESİ'!F:F,1,0),"")</f>
        <v/>
      </c>
      <c r="E4041" s="128" t="str">
        <f ca="1">IFERROR(IF($C4041="","",VLOOKUP(FİLTRE!$C4041,'SKT LİSTESİ'!$F:$S,5,0)),"")</f>
        <v/>
      </c>
      <c r="F4041" s="129" t="str">
        <f ca="1">IFERROR(IF($C4041="","",VLOOKUP(FİLTRE!$C4041,'SKT LİSTESİ'!$F:$S,7,0)),"")</f>
        <v/>
      </c>
      <c r="G4041" s="130" t="str">
        <f ca="1">IFERROR(IF($C4041="","",VLOOKUP(FİLTRE!$C4041,'SKT LİSTESİ'!$F:$S,8,0)),"")</f>
        <v/>
      </c>
      <c r="H4041" s="131" t="str">
        <f ca="1">IF(E4041="","",IF($C4041="","",VLOOKUP(FİLTRE!$C4041,'SKT LİSTESİ'!$F:$S,9,0)))</f>
        <v/>
      </c>
      <c r="I4041" s="132" t="str">
        <f ca="1">IFERROR(IF($C4041="","",VLOOKUP(FİLTRE!$C4041,'SKT LİSTESİ'!$F:$S,10,0)),"")</f>
        <v/>
      </c>
      <c r="J4041" s="133" t="str">
        <f ca="1">IFERROR(IF($C4041="","",VLOOKUP(FİLTRE!$C4041,'SKT LİSTESİ'!$F:$S,11,0)),"")</f>
        <v/>
      </c>
      <c r="K4041" s="134" t="str">
        <f ca="1">IFERROR(IF($C4041="","",VLOOKUP(FİLTRE!$C4041,'SKT LİSTESİ'!$F:$S,12,0)),"")</f>
        <v/>
      </c>
      <c r="L4041" s="134" t="str">
        <f ca="1">IFERROR(IF($C4041="","",VLOOKUP(FİLTRE!$C4041,'SKT LİSTESİ'!$F:$S,13,0)),"")</f>
        <v/>
      </c>
      <c r="M4041" s="135" t="str">
        <f ca="1">IFERROR(IF($C4041="","",VLOOKUP(FİLTRE!$C4041,'SKT LİSTESİ'!$F:$AJ,14,0)),"")</f>
        <v/>
      </c>
      <c r="N4041" s="31" t="str">
        <f ca="1">IFERROR(IF($C4041="","",VLOOKUP(FİLTRE!$C4041,'SKT LİSTESİ'!$F:$AJ,22,0)),"")</f>
        <v/>
      </c>
      <c r="O4041" s="136" t="str">
        <f ca="1">IFERROR(IF($C4041="","",VLOOKUP(FİLTRE!$C4041,'SKT LİSTESİ'!$F:$AJ,23,0)),"")</f>
        <v/>
      </c>
      <c r="P4041" s="31"/>
      <c r="Q4041" s="31"/>
      <c r="R4041" s="137" t="str">
        <f ca="1">(IFERROR(IF($C4041="","",VLOOKUP(FİLTRE!$C4041,'SKT LİSTESİ'!$F:$AJ,15,0)),""))</f>
        <v/>
      </c>
      <c r="S4041" s="138" t="str">
        <f ca="1">IFERROR(IF($C4041="","",VLOOKUP(FİLTRE!$C4041,'SKT LİSTESİ'!$F:$AJ,16,0)),"")</f>
        <v/>
      </c>
      <c r="AF4041" s="179" t="str">
        <f t="shared" ca="1" si="250"/>
        <v/>
      </c>
      <c r="AG4041" s="179">
        <f t="shared" ca="1" si="251"/>
        <v>0</v>
      </c>
      <c r="AH4041" s="179">
        <f t="shared" ca="1" si="252"/>
        <v>0</v>
      </c>
    </row>
    <row r="4042" spans="2:34" ht="15.75" x14ac:dyDescent="0.25">
      <c r="B4042">
        <f t="shared" ca="1" si="249"/>
        <v>4030</v>
      </c>
      <c r="C4042" t="str">
        <f ca="1">IFERROR(VLOOKUP(B4042,'SKT LİSTESİ'!F:F,1,0),"")</f>
        <v/>
      </c>
      <c r="E4042" s="128" t="str">
        <f ca="1">IFERROR(IF($C4042="","",VLOOKUP(FİLTRE!$C4042,'SKT LİSTESİ'!$F:$S,5,0)),"")</f>
        <v/>
      </c>
      <c r="F4042" s="129" t="str">
        <f ca="1">IFERROR(IF($C4042="","",VLOOKUP(FİLTRE!$C4042,'SKT LİSTESİ'!$F:$S,7,0)),"")</f>
        <v/>
      </c>
      <c r="G4042" s="130" t="str">
        <f ca="1">IFERROR(IF($C4042="","",VLOOKUP(FİLTRE!$C4042,'SKT LİSTESİ'!$F:$S,8,0)),"")</f>
        <v/>
      </c>
      <c r="H4042" s="131" t="str">
        <f ca="1">IF(E4042="","",IF($C4042="","",VLOOKUP(FİLTRE!$C4042,'SKT LİSTESİ'!$F:$S,9,0)))</f>
        <v/>
      </c>
      <c r="I4042" s="132" t="str">
        <f ca="1">IFERROR(IF($C4042="","",VLOOKUP(FİLTRE!$C4042,'SKT LİSTESİ'!$F:$S,10,0)),"")</f>
        <v/>
      </c>
      <c r="J4042" s="133" t="str">
        <f ca="1">IFERROR(IF($C4042="","",VLOOKUP(FİLTRE!$C4042,'SKT LİSTESİ'!$F:$S,11,0)),"")</f>
        <v/>
      </c>
      <c r="K4042" s="134" t="str">
        <f ca="1">IFERROR(IF($C4042="","",VLOOKUP(FİLTRE!$C4042,'SKT LİSTESİ'!$F:$S,12,0)),"")</f>
        <v/>
      </c>
      <c r="L4042" s="134" t="str">
        <f ca="1">IFERROR(IF($C4042="","",VLOOKUP(FİLTRE!$C4042,'SKT LİSTESİ'!$F:$S,13,0)),"")</f>
        <v/>
      </c>
      <c r="M4042" s="135" t="str">
        <f ca="1">IFERROR(IF($C4042="","",VLOOKUP(FİLTRE!$C4042,'SKT LİSTESİ'!$F:$AJ,14,0)),"")</f>
        <v/>
      </c>
      <c r="N4042" s="31" t="str">
        <f ca="1">IFERROR(IF($C4042="","",VLOOKUP(FİLTRE!$C4042,'SKT LİSTESİ'!$F:$AJ,22,0)),"")</f>
        <v/>
      </c>
      <c r="O4042" s="136" t="str">
        <f ca="1">IFERROR(IF($C4042="","",VLOOKUP(FİLTRE!$C4042,'SKT LİSTESİ'!$F:$AJ,23,0)),"")</f>
        <v/>
      </c>
      <c r="P4042" s="31"/>
      <c r="Q4042" s="31"/>
      <c r="R4042" s="137" t="str">
        <f ca="1">(IFERROR(IF($C4042="","",VLOOKUP(FİLTRE!$C4042,'SKT LİSTESİ'!$F:$AJ,15,0)),""))</f>
        <v/>
      </c>
      <c r="S4042" s="138" t="str">
        <f ca="1">IFERROR(IF($C4042="","",VLOOKUP(FİLTRE!$C4042,'SKT LİSTESİ'!$F:$AJ,16,0)),"")</f>
        <v/>
      </c>
      <c r="AF4042" s="179" t="str">
        <f t="shared" ca="1" si="250"/>
        <v/>
      </c>
      <c r="AG4042" s="179">
        <f t="shared" ca="1" si="251"/>
        <v>0</v>
      </c>
      <c r="AH4042" s="179">
        <f t="shared" ca="1" si="252"/>
        <v>0</v>
      </c>
    </row>
    <row r="4043" spans="2:34" ht="15.75" x14ac:dyDescent="0.25">
      <c r="B4043">
        <f t="shared" ca="1" si="249"/>
        <v>4031</v>
      </c>
      <c r="C4043" t="str">
        <f ca="1">IFERROR(VLOOKUP(B4043,'SKT LİSTESİ'!F:F,1,0),"")</f>
        <v/>
      </c>
      <c r="E4043" s="128" t="str">
        <f ca="1">IFERROR(IF($C4043="","",VLOOKUP(FİLTRE!$C4043,'SKT LİSTESİ'!$F:$S,5,0)),"")</f>
        <v/>
      </c>
      <c r="F4043" s="129" t="str">
        <f ca="1">IFERROR(IF($C4043="","",VLOOKUP(FİLTRE!$C4043,'SKT LİSTESİ'!$F:$S,7,0)),"")</f>
        <v/>
      </c>
      <c r="G4043" s="130" t="str">
        <f ca="1">IFERROR(IF($C4043="","",VLOOKUP(FİLTRE!$C4043,'SKT LİSTESİ'!$F:$S,8,0)),"")</f>
        <v/>
      </c>
      <c r="H4043" s="131" t="str">
        <f ca="1">IF(E4043="","",IF($C4043="","",VLOOKUP(FİLTRE!$C4043,'SKT LİSTESİ'!$F:$S,9,0)))</f>
        <v/>
      </c>
      <c r="I4043" s="132" t="str">
        <f ca="1">IFERROR(IF($C4043="","",VLOOKUP(FİLTRE!$C4043,'SKT LİSTESİ'!$F:$S,10,0)),"")</f>
        <v/>
      </c>
      <c r="J4043" s="133" t="str">
        <f ca="1">IFERROR(IF($C4043="","",VLOOKUP(FİLTRE!$C4043,'SKT LİSTESİ'!$F:$S,11,0)),"")</f>
        <v/>
      </c>
      <c r="K4043" s="134" t="str">
        <f ca="1">IFERROR(IF($C4043="","",VLOOKUP(FİLTRE!$C4043,'SKT LİSTESİ'!$F:$S,12,0)),"")</f>
        <v/>
      </c>
      <c r="L4043" s="134" t="str">
        <f ca="1">IFERROR(IF($C4043="","",VLOOKUP(FİLTRE!$C4043,'SKT LİSTESİ'!$F:$S,13,0)),"")</f>
        <v/>
      </c>
      <c r="M4043" s="135" t="str">
        <f ca="1">IFERROR(IF($C4043="","",VLOOKUP(FİLTRE!$C4043,'SKT LİSTESİ'!$F:$AJ,14,0)),"")</f>
        <v/>
      </c>
      <c r="N4043" s="31" t="str">
        <f ca="1">IFERROR(IF($C4043="","",VLOOKUP(FİLTRE!$C4043,'SKT LİSTESİ'!$F:$AJ,22,0)),"")</f>
        <v/>
      </c>
      <c r="O4043" s="136" t="str">
        <f ca="1">IFERROR(IF($C4043="","",VLOOKUP(FİLTRE!$C4043,'SKT LİSTESİ'!$F:$AJ,23,0)),"")</f>
        <v/>
      </c>
      <c r="P4043" s="31"/>
      <c r="Q4043" s="31"/>
      <c r="R4043" s="137" t="str">
        <f ca="1">(IFERROR(IF($C4043="","",VLOOKUP(FİLTRE!$C4043,'SKT LİSTESİ'!$F:$AJ,15,0)),""))</f>
        <v/>
      </c>
      <c r="S4043" s="138" t="str">
        <f ca="1">IFERROR(IF($C4043="","",VLOOKUP(FİLTRE!$C4043,'SKT LİSTESİ'!$F:$AJ,16,0)),"")</f>
        <v/>
      </c>
      <c r="AF4043" s="179" t="str">
        <f t="shared" ca="1" si="250"/>
        <v/>
      </c>
      <c r="AG4043" s="179">
        <f t="shared" ca="1" si="251"/>
        <v>0</v>
      </c>
      <c r="AH4043" s="179">
        <f t="shared" ca="1" si="252"/>
        <v>0</v>
      </c>
    </row>
    <row r="4044" spans="2:34" ht="15.75" x14ac:dyDescent="0.25">
      <c r="B4044">
        <f t="shared" ca="1" si="249"/>
        <v>4032</v>
      </c>
      <c r="C4044" t="str">
        <f ca="1">IFERROR(VLOOKUP(B4044,'SKT LİSTESİ'!F:F,1,0),"")</f>
        <v/>
      </c>
      <c r="E4044" s="128" t="str">
        <f ca="1">IFERROR(IF($C4044="","",VLOOKUP(FİLTRE!$C4044,'SKT LİSTESİ'!$F:$S,5,0)),"")</f>
        <v/>
      </c>
      <c r="F4044" s="129" t="str">
        <f ca="1">IFERROR(IF($C4044="","",VLOOKUP(FİLTRE!$C4044,'SKT LİSTESİ'!$F:$S,7,0)),"")</f>
        <v/>
      </c>
      <c r="G4044" s="130" t="str">
        <f ca="1">IFERROR(IF($C4044="","",VLOOKUP(FİLTRE!$C4044,'SKT LİSTESİ'!$F:$S,8,0)),"")</f>
        <v/>
      </c>
      <c r="H4044" s="131" t="str">
        <f ca="1">IF(E4044="","",IF($C4044="","",VLOOKUP(FİLTRE!$C4044,'SKT LİSTESİ'!$F:$S,9,0)))</f>
        <v/>
      </c>
      <c r="I4044" s="132" t="str">
        <f ca="1">IFERROR(IF($C4044="","",VLOOKUP(FİLTRE!$C4044,'SKT LİSTESİ'!$F:$S,10,0)),"")</f>
        <v/>
      </c>
      <c r="J4044" s="133" t="str">
        <f ca="1">IFERROR(IF($C4044="","",VLOOKUP(FİLTRE!$C4044,'SKT LİSTESİ'!$F:$S,11,0)),"")</f>
        <v/>
      </c>
      <c r="K4044" s="134" t="str">
        <f ca="1">IFERROR(IF($C4044="","",VLOOKUP(FİLTRE!$C4044,'SKT LİSTESİ'!$F:$S,12,0)),"")</f>
        <v/>
      </c>
      <c r="L4044" s="134" t="str">
        <f ca="1">IFERROR(IF($C4044="","",VLOOKUP(FİLTRE!$C4044,'SKT LİSTESİ'!$F:$S,13,0)),"")</f>
        <v/>
      </c>
      <c r="M4044" s="135" t="str">
        <f ca="1">IFERROR(IF($C4044="","",VLOOKUP(FİLTRE!$C4044,'SKT LİSTESİ'!$F:$AJ,14,0)),"")</f>
        <v/>
      </c>
      <c r="N4044" s="31" t="str">
        <f ca="1">IFERROR(IF($C4044="","",VLOOKUP(FİLTRE!$C4044,'SKT LİSTESİ'!$F:$AJ,22,0)),"")</f>
        <v/>
      </c>
      <c r="O4044" s="136" t="str">
        <f ca="1">IFERROR(IF($C4044="","",VLOOKUP(FİLTRE!$C4044,'SKT LİSTESİ'!$F:$AJ,23,0)),"")</f>
        <v/>
      </c>
      <c r="P4044" s="31"/>
      <c r="Q4044" s="31"/>
      <c r="R4044" s="137" t="str">
        <f ca="1">(IFERROR(IF($C4044="","",VLOOKUP(FİLTRE!$C4044,'SKT LİSTESİ'!$F:$AJ,15,0)),""))</f>
        <v/>
      </c>
      <c r="S4044" s="138" t="str">
        <f ca="1">IFERROR(IF($C4044="","",VLOOKUP(FİLTRE!$C4044,'SKT LİSTESİ'!$F:$AJ,16,0)),"")</f>
        <v/>
      </c>
      <c r="AF4044" s="179" t="str">
        <f t="shared" ca="1" si="250"/>
        <v/>
      </c>
      <c r="AG4044" s="179">
        <f t="shared" ca="1" si="251"/>
        <v>0</v>
      </c>
      <c r="AH4044" s="179">
        <f t="shared" ca="1" si="252"/>
        <v>0</v>
      </c>
    </row>
    <row r="4045" spans="2:34" ht="15.75" x14ac:dyDescent="0.25">
      <c r="B4045">
        <f t="shared" ca="1" si="249"/>
        <v>4033</v>
      </c>
      <c r="C4045" t="str">
        <f ca="1">IFERROR(VLOOKUP(B4045,'SKT LİSTESİ'!F:F,1,0),"")</f>
        <v/>
      </c>
      <c r="E4045" s="128" t="str">
        <f ca="1">IFERROR(IF($C4045="","",VLOOKUP(FİLTRE!$C4045,'SKT LİSTESİ'!$F:$S,5,0)),"")</f>
        <v/>
      </c>
      <c r="F4045" s="129" t="str">
        <f ca="1">IFERROR(IF($C4045="","",VLOOKUP(FİLTRE!$C4045,'SKT LİSTESİ'!$F:$S,7,0)),"")</f>
        <v/>
      </c>
      <c r="G4045" s="130" t="str">
        <f ca="1">IFERROR(IF($C4045="","",VLOOKUP(FİLTRE!$C4045,'SKT LİSTESİ'!$F:$S,8,0)),"")</f>
        <v/>
      </c>
      <c r="H4045" s="131" t="str">
        <f ca="1">IF(E4045="","",IF($C4045="","",VLOOKUP(FİLTRE!$C4045,'SKT LİSTESİ'!$F:$S,9,0)))</f>
        <v/>
      </c>
      <c r="I4045" s="132" t="str">
        <f ca="1">IFERROR(IF($C4045="","",VLOOKUP(FİLTRE!$C4045,'SKT LİSTESİ'!$F:$S,10,0)),"")</f>
        <v/>
      </c>
      <c r="J4045" s="133" t="str">
        <f ca="1">IFERROR(IF($C4045="","",VLOOKUP(FİLTRE!$C4045,'SKT LİSTESİ'!$F:$S,11,0)),"")</f>
        <v/>
      </c>
      <c r="K4045" s="134" t="str">
        <f ca="1">IFERROR(IF($C4045="","",VLOOKUP(FİLTRE!$C4045,'SKT LİSTESİ'!$F:$S,12,0)),"")</f>
        <v/>
      </c>
      <c r="L4045" s="134" t="str">
        <f ca="1">IFERROR(IF($C4045="","",VLOOKUP(FİLTRE!$C4045,'SKT LİSTESİ'!$F:$S,13,0)),"")</f>
        <v/>
      </c>
      <c r="M4045" s="135" t="str">
        <f ca="1">IFERROR(IF($C4045="","",VLOOKUP(FİLTRE!$C4045,'SKT LİSTESİ'!$F:$AJ,14,0)),"")</f>
        <v/>
      </c>
      <c r="N4045" s="31" t="str">
        <f ca="1">IFERROR(IF($C4045="","",VLOOKUP(FİLTRE!$C4045,'SKT LİSTESİ'!$F:$AJ,22,0)),"")</f>
        <v/>
      </c>
      <c r="O4045" s="136" t="str">
        <f ca="1">IFERROR(IF($C4045="","",VLOOKUP(FİLTRE!$C4045,'SKT LİSTESİ'!$F:$AJ,23,0)),"")</f>
        <v/>
      </c>
      <c r="P4045" s="31"/>
      <c r="Q4045" s="31"/>
      <c r="R4045" s="137" t="str">
        <f ca="1">(IFERROR(IF($C4045="","",VLOOKUP(FİLTRE!$C4045,'SKT LİSTESİ'!$F:$AJ,15,0)),""))</f>
        <v/>
      </c>
      <c r="S4045" s="138" t="str">
        <f ca="1">IFERROR(IF($C4045="","",VLOOKUP(FİLTRE!$C4045,'SKT LİSTESİ'!$F:$AJ,16,0)),"")</f>
        <v/>
      </c>
      <c r="AF4045" s="179" t="str">
        <f t="shared" ca="1" si="250"/>
        <v/>
      </c>
      <c r="AG4045" s="179">
        <f t="shared" ca="1" si="251"/>
        <v>0</v>
      </c>
      <c r="AH4045" s="179">
        <f t="shared" ca="1" si="252"/>
        <v>0</v>
      </c>
    </row>
    <row r="4046" spans="2:34" ht="15.75" x14ac:dyDescent="0.25">
      <c r="B4046">
        <f t="shared" ref="B4046:B4109" ca="1" si="253">IF($Y$2=1,(ROW()-12),"")</f>
        <v>4034</v>
      </c>
      <c r="C4046" t="str">
        <f ca="1">IFERROR(VLOOKUP(B4046,'SKT LİSTESİ'!F:F,1,0),"")</f>
        <v/>
      </c>
      <c r="E4046" s="128" t="str">
        <f ca="1">IFERROR(IF($C4046="","",VLOOKUP(FİLTRE!$C4046,'SKT LİSTESİ'!$F:$S,5,0)),"")</f>
        <v/>
      </c>
      <c r="F4046" s="129" t="str">
        <f ca="1">IFERROR(IF($C4046="","",VLOOKUP(FİLTRE!$C4046,'SKT LİSTESİ'!$F:$S,7,0)),"")</f>
        <v/>
      </c>
      <c r="G4046" s="130" t="str">
        <f ca="1">IFERROR(IF($C4046="","",VLOOKUP(FİLTRE!$C4046,'SKT LİSTESİ'!$F:$S,8,0)),"")</f>
        <v/>
      </c>
      <c r="H4046" s="131" t="str">
        <f ca="1">IF(E4046="","",IF($C4046="","",VLOOKUP(FİLTRE!$C4046,'SKT LİSTESİ'!$F:$S,9,0)))</f>
        <v/>
      </c>
      <c r="I4046" s="132" t="str">
        <f ca="1">IFERROR(IF($C4046="","",VLOOKUP(FİLTRE!$C4046,'SKT LİSTESİ'!$F:$S,10,0)),"")</f>
        <v/>
      </c>
      <c r="J4046" s="133" t="str">
        <f ca="1">IFERROR(IF($C4046="","",VLOOKUP(FİLTRE!$C4046,'SKT LİSTESİ'!$F:$S,11,0)),"")</f>
        <v/>
      </c>
      <c r="K4046" s="134" t="str">
        <f ca="1">IFERROR(IF($C4046="","",VLOOKUP(FİLTRE!$C4046,'SKT LİSTESİ'!$F:$S,12,0)),"")</f>
        <v/>
      </c>
      <c r="L4046" s="134" t="str">
        <f ca="1">IFERROR(IF($C4046="","",VLOOKUP(FİLTRE!$C4046,'SKT LİSTESİ'!$F:$S,13,0)),"")</f>
        <v/>
      </c>
      <c r="M4046" s="135" t="str">
        <f ca="1">IFERROR(IF($C4046="","",VLOOKUP(FİLTRE!$C4046,'SKT LİSTESİ'!$F:$AJ,14,0)),"")</f>
        <v/>
      </c>
      <c r="N4046" s="31" t="str">
        <f ca="1">IFERROR(IF($C4046="","",VLOOKUP(FİLTRE!$C4046,'SKT LİSTESİ'!$F:$AJ,22,0)),"")</f>
        <v/>
      </c>
      <c r="O4046" s="136" t="str">
        <f ca="1">IFERROR(IF($C4046="","",VLOOKUP(FİLTRE!$C4046,'SKT LİSTESİ'!$F:$AJ,23,0)),"")</f>
        <v/>
      </c>
      <c r="P4046" s="31"/>
      <c r="Q4046" s="31"/>
      <c r="R4046" s="137" t="str">
        <f ca="1">(IFERROR(IF($C4046="","",VLOOKUP(FİLTRE!$C4046,'SKT LİSTESİ'!$F:$AJ,15,0)),""))</f>
        <v/>
      </c>
      <c r="S4046" s="138" t="str">
        <f ca="1">IFERROR(IF($C4046="","",VLOOKUP(FİLTRE!$C4046,'SKT LİSTESİ'!$F:$AJ,16,0)),"")</f>
        <v/>
      </c>
      <c r="AF4046" s="179" t="str">
        <f t="shared" ref="AF4046:AF4109" ca="1" si="254">IF(E4046&lt;&gt;"SAYIM",K4046,
(IF(AND(E4046="SAYIM",R4046=0),0,(COUNTIFS(E:E,"SAYIM",F:F,F4046,R:R,"&gt;"&amp;0)))))</f>
        <v/>
      </c>
      <c r="AG4046" s="179">
        <f t="shared" ref="AG4046:AG4109" ca="1" si="255">IF(E4046="SAYIM",(IFERROR(R4046/AF4046,0)),0)</f>
        <v>0</v>
      </c>
      <c r="AH4046" s="179">
        <f t="shared" ref="AH4046:AH4109" ca="1" si="256">IF(E4046="SAYIM",(IFERROR(S4046/AF4046,0)),0)</f>
        <v>0</v>
      </c>
    </row>
    <row r="4047" spans="2:34" ht="15.75" x14ac:dyDescent="0.25">
      <c r="B4047">
        <f t="shared" ca="1" si="253"/>
        <v>4035</v>
      </c>
      <c r="C4047" t="str">
        <f ca="1">IFERROR(VLOOKUP(B4047,'SKT LİSTESİ'!F:F,1,0),"")</f>
        <v/>
      </c>
      <c r="E4047" s="128" t="str">
        <f ca="1">IFERROR(IF($C4047="","",VLOOKUP(FİLTRE!$C4047,'SKT LİSTESİ'!$F:$S,5,0)),"")</f>
        <v/>
      </c>
      <c r="F4047" s="129" t="str">
        <f ca="1">IFERROR(IF($C4047="","",VLOOKUP(FİLTRE!$C4047,'SKT LİSTESİ'!$F:$S,7,0)),"")</f>
        <v/>
      </c>
      <c r="G4047" s="130" t="str">
        <f ca="1">IFERROR(IF($C4047="","",VLOOKUP(FİLTRE!$C4047,'SKT LİSTESİ'!$F:$S,8,0)),"")</f>
        <v/>
      </c>
      <c r="H4047" s="131" t="str">
        <f ca="1">IF(E4047="","",IF($C4047="","",VLOOKUP(FİLTRE!$C4047,'SKT LİSTESİ'!$F:$S,9,0)))</f>
        <v/>
      </c>
      <c r="I4047" s="132" t="str">
        <f ca="1">IFERROR(IF($C4047="","",VLOOKUP(FİLTRE!$C4047,'SKT LİSTESİ'!$F:$S,10,0)),"")</f>
        <v/>
      </c>
      <c r="J4047" s="133" t="str">
        <f ca="1">IFERROR(IF($C4047="","",VLOOKUP(FİLTRE!$C4047,'SKT LİSTESİ'!$F:$S,11,0)),"")</f>
        <v/>
      </c>
      <c r="K4047" s="134" t="str">
        <f ca="1">IFERROR(IF($C4047="","",VLOOKUP(FİLTRE!$C4047,'SKT LİSTESİ'!$F:$S,12,0)),"")</f>
        <v/>
      </c>
      <c r="L4047" s="134" t="str">
        <f ca="1">IFERROR(IF($C4047="","",VLOOKUP(FİLTRE!$C4047,'SKT LİSTESİ'!$F:$S,13,0)),"")</f>
        <v/>
      </c>
      <c r="M4047" s="135" t="str">
        <f ca="1">IFERROR(IF($C4047="","",VLOOKUP(FİLTRE!$C4047,'SKT LİSTESİ'!$F:$AJ,14,0)),"")</f>
        <v/>
      </c>
      <c r="N4047" s="31" t="str">
        <f ca="1">IFERROR(IF($C4047="","",VLOOKUP(FİLTRE!$C4047,'SKT LİSTESİ'!$F:$AJ,22,0)),"")</f>
        <v/>
      </c>
      <c r="O4047" s="136" t="str">
        <f ca="1">IFERROR(IF($C4047="","",VLOOKUP(FİLTRE!$C4047,'SKT LİSTESİ'!$F:$AJ,23,0)),"")</f>
        <v/>
      </c>
      <c r="P4047" s="31"/>
      <c r="Q4047" s="31"/>
      <c r="R4047" s="137" t="str">
        <f ca="1">(IFERROR(IF($C4047="","",VLOOKUP(FİLTRE!$C4047,'SKT LİSTESİ'!$F:$AJ,15,0)),""))</f>
        <v/>
      </c>
      <c r="S4047" s="138" t="str">
        <f ca="1">IFERROR(IF($C4047="","",VLOOKUP(FİLTRE!$C4047,'SKT LİSTESİ'!$F:$AJ,16,0)),"")</f>
        <v/>
      </c>
      <c r="AF4047" s="179" t="str">
        <f t="shared" ca="1" si="254"/>
        <v/>
      </c>
      <c r="AG4047" s="179">
        <f t="shared" ca="1" si="255"/>
        <v>0</v>
      </c>
      <c r="AH4047" s="179">
        <f t="shared" ca="1" si="256"/>
        <v>0</v>
      </c>
    </row>
    <row r="4048" spans="2:34" ht="15.75" x14ac:dyDescent="0.25">
      <c r="B4048">
        <f t="shared" ca="1" si="253"/>
        <v>4036</v>
      </c>
      <c r="C4048" t="str">
        <f ca="1">IFERROR(VLOOKUP(B4048,'SKT LİSTESİ'!F:F,1,0),"")</f>
        <v/>
      </c>
      <c r="E4048" s="128" t="str">
        <f ca="1">IFERROR(IF($C4048="","",VLOOKUP(FİLTRE!$C4048,'SKT LİSTESİ'!$F:$S,5,0)),"")</f>
        <v/>
      </c>
      <c r="F4048" s="129" t="str">
        <f ca="1">IFERROR(IF($C4048="","",VLOOKUP(FİLTRE!$C4048,'SKT LİSTESİ'!$F:$S,7,0)),"")</f>
        <v/>
      </c>
      <c r="G4048" s="130" t="str">
        <f ca="1">IFERROR(IF($C4048="","",VLOOKUP(FİLTRE!$C4048,'SKT LİSTESİ'!$F:$S,8,0)),"")</f>
        <v/>
      </c>
      <c r="H4048" s="131" t="str">
        <f ca="1">IF(E4048="","",IF($C4048="","",VLOOKUP(FİLTRE!$C4048,'SKT LİSTESİ'!$F:$S,9,0)))</f>
        <v/>
      </c>
      <c r="I4048" s="132" t="str">
        <f ca="1">IFERROR(IF($C4048="","",VLOOKUP(FİLTRE!$C4048,'SKT LİSTESİ'!$F:$S,10,0)),"")</f>
        <v/>
      </c>
      <c r="J4048" s="133" t="str">
        <f ca="1">IFERROR(IF($C4048="","",VLOOKUP(FİLTRE!$C4048,'SKT LİSTESİ'!$F:$S,11,0)),"")</f>
        <v/>
      </c>
      <c r="K4048" s="134" t="str">
        <f ca="1">IFERROR(IF($C4048="","",VLOOKUP(FİLTRE!$C4048,'SKT LİSTESİ'!$F:$S,12,0)),"")</f>
        <v/>
      </c>
      <c r="L4048" s="134" t="str">
        <f ca="1">IFERROR(IF($C4048="","",VLOOKUP(FİLTRE!$C4048,'SKT LİSTESİ'!$F:$S,13,0)),"")</f>
        <v/>
      </c>
      <c r="M4048" s="135" t="str">
        <f ca="1">IFERROR(IF($C4048="","",VLOOKUP(FİLTRE!$C4048,'SKT LİSTESİ'!$F:$AJ,14,0)),"")</f>
        <v/>
      </c>
      <c r="N4048" s="31" t="str">
        <f ca="1">IFERROR(IF($C4048="","",VLOOKUP(FİLTRE!$C4048,'SKT LİSTESİ'!$F:$AJ,22,0)),"")</f>
        <v/>
      </c>
      <c r="O4048" s="136" t="str">
        <f ca="1">IFERROR(IF($C4048="","",VLOOKUP(FİLTRE!$C4048,'SKT LİSTESİ'!$F:$AJ,23,0)),"")</f>
        <v/>
      </c>
      <c r="P4048" s="31"/>
      <c r="Q4048" s="31"/>
      <c r="R4048" s="137" t="str">
        <f ca="1">(IFERROR(IF($C4048="","",VLOOKUP(FİLTRE!$C4048,'SKT LİSTESİ'!$F:$AJ,15,0)),""))</f>
        <v/>
      </c>
      <c r="S4048" s="138" t="str">
        <f ca="1">IFERROR(IF($C4048="","",VLOOKUP(FİLTRE!$C4048,'SKT LİSTESİ'!$F:$AJ,16,0)),"")</f>
        <v/>
      </c>
      <c r="AF4048" s="179" t="str">
        <f t="shared" ca="1" si="254"/>
        <v/>
      </c>
      <c r="AG4048" s="179">
        <f t="shared" ca="1" si="255"/>
        <v>0</v>
      </c>
      <c r="AH4048" s="179">
        <f t="shared" ca="1" si="256"/>
        <v>0</v>
      </c>
    </row>
    <row r="4049" spans="2:34" ht="15.75" x14ac:dyDescent="0.25">
      <c r="B4049">
        <f t="shared" ca="1" si="253"/>
        <v>4037</v>
      </c>
      <c r="C4049" t="str">
        <f ca="1">IFERROR(VLOOKUP(B4049,'SKT LİSTESİ'!F:F,1,0),"")</f>
        <v/>
      </c>
      <c r="E4049" s="128" t="str">
        <f ca="1">IFERROR(IF($C4049="","",VLOOKUP(FİLTRE!$C4049,'SKT LİSTESİ'!$F:$S,5,0)),"")</f>
        <v/>
      </c>
      <c r="F4049" s="129" t="str">
        <f ca="1">IFERROR(IF($C4049="","",VLOOKUP(FİLTRE!$C4049,'SKT LİSTESİ'!$F:$S,7,0)),"")</f>
        <v/>
      </c>
      <c r="G4049" s="130" t="str">
        <f ca="1">IFERROR(IF($C4049="","",VLOOKUP(FİLTRE!$C4049,'SKT LİSTESİ'!$F:$S,8,0)),"")</f>
        <v/>
      </c>
      <c r="H4049" s="131" t="str">
        <f ca="1">IF(E4049="","",IF($C4049="","",VLOOKUP(FİLTRE!$C4049,'SKT LİSTESİ'!$F:$S,9,0)))</f>
        <v/>
      </c>
      <c r="I4049" s="132" t="str">
        <f ca="1">IFERROR(IF($C4049="","",VLOOKUP(FİLTRE!$C4049,'SKT LİSTESİ'!$F:$S,10,0)),"")</f>
        <v/>
      </c>
      <c r="J4049" s="133" t="str">
        <f ca="1">IFERROR(IF($C4049="","",VLOOKUP(FİLTRE!$C4049,'SKT LİSTESİ'!$F:$S,11,0)),"")</f>
        <v/>
      </c>
      <c r="K4049" s="134" t="str">
        <f ca="1">IFERROR(IF($C4049="","",VLOOKUP(FİLTRE!$C4049,'SKT LİSTESİ'!$F:$S,12,0)),"")</f>
        <v/>
      </c>
      <c r="L4049" s="134" t="str">
        <f ca="1">IFERROR(IF($C4049="","",VLOOKUP(FİLTRE!$C4049,'SKT LİSTESİ'!$F:$S,13,0)),"")</f>
        <v/>
      </c>
      <c r="M4049" s="135" t="str">
        <f ca="1">IFERROR(IF($C4049="","",VLOOKUP(FİLTRE!$C4049,'SKT LİSTESİ'!$F:$AJ,14,0)),"")</f>
        <v/>
      </c>
      <c r="N4049" s="31" t="str">
        <f ca="1">IFERROR(IF($C4049="","",VLOOKUP(FİLTRE!$C4049,'SKT LİSTESİ'!$F:$AJ,22,0)),"")</f>
        <v/>
      </c>
      <c r="O4049" s="136" t="str">
        <f ca="1">IFERROR(IF($C4049="","",VLOOKUP(FİLTRE!$C4049,'SKT LİSTESİ'!$F:$AJ,23,0)),"")</f>
        <v/>
      </c>
      <c r="P4049" s="31"/>
      <c r="Q4049" s="31"/>
      <c r="R4049" s="137" t="str">
        <f ca="1">(IFERROR(IF($C4049="","",VLOOKUP(FİLTRE!$C4049,'SKT LİSTESİ'!$F:$AJ,15,0)),""))</f>
        <v/>
      </c>
      <c r="S4049" s="138" t="str">
        <f ca="1">IFERROR(IF($C4049="","",VLOOKUP(FİLTRE!$C4049,'SKT LİSTESİ'!$F:$AJ,16,0)),"")</f>
        <v/>
      </c>
      <c r="AF4049" s="179" t="str">
        <f t="shared" ca="1" si="254"/>
        <v/>
      </c>
      <c r="AG4049" s="179">
        <f t="shared" ca="1" si="255"/>
        <v>0</v>
      </c>
      <c r="AH4049" s="179">
        <f t="shared" ca="1" si="256"/>
        <v>0</v>
      </c>
    </row>
    <row r="4050" spans="2:34" ht="15.75" x14ac:dyDescent="0.25">
      <c r="B4050">
        <f t="shared" ca="1" si="253"/>
        <v>4038</v>
      </c>
      <c r="C4050" t="str">
        <f ca="1">IFERROR(VLOOKUP(B4050,'SKT LİSTESİ'!F:F,1,0),"")</f>
        <v/>
      </c>
      <c r="E4050" s="128" t="str">
        <f ca="1">IFERROR(IF($C4050="","",VLOOKUP(FİLTRE!$C4050,'SKT LİSTESİ'!$F:$S,5,0)),"")</f>
        <v/>
      </c>
      <c r="F4050" s="129" t="str">
        <f ca="1">IFERROR(IF($C4050="","",VLOOKUP(FİLTRE!$C4050,'SKT LİSTESİ'!$F:$S,7,0)),"")</f>
        <v/>
      </c>
      <c r="G4050" s="130" t="str">
        <f ca="1">IFERROR(IF($C4050="","",VLOOKUP(FİLTRE!$C4050,'SKT LİSTESİ'!$F:$S,8,0)),"")</f>
        <v/>
      </c>
      <c r="H4050" s="131" t="str">
        <f ca="1">IF(E4050="","",IF($C4050="","",VLOOKUP(FİLTRE!$C4050,'SKT LİSTESİ'!$F:$S,9,0)))</f>
        <v/>
      </c>
      <c r="I4050" s="132" t="str">
        <f ca="1">IFERROR(IF($C4050="","",VLOOKUP(FİLTRE!$C4050,'SKT LİSTESİ'!$F:$S,10,0)),"")</f>
        <v/>
      </c>
      <c r="J4050" s="133" t="str">
        <f ca="1">IFERROR(IF($C4050="","",VLOOKUP(FİLTRE!$C4050,'SKT LİSTESİ'!$F:$S,11,0)),"")</f>
        <v/>
      </c>
      <c r="K4050" s="134" t="str">
        <f ca="1">IFERROR(IF($C4050="","",VLOOKUP(FİLTRE!$C4050,'SKT LİSTESİ'!$F:$S,12,0)),"")</f>
        <v/>
      </c>
      <c r="L4050" s="134" t="str">
        <f ca="1">IFERROR(IF($C4050="","",VLOOKUP(FİLTRE!$C4050,'SKT LİSTESİ'!$F:$S,13,0)),"")</f>
        <v/>
      </c>
      <c r="M4050" s="135" t="str">
        <f ca="1">IFERROR(IF($C4050="","",VLOOKUP(FİLTRE!$C4050,'SKT LİSTESİ'!$F:$AJ,14,0)),"")</f>
        <v/>
      </c>
      <c r="N4050" s="31" t="str">
        <f ca="1">IFERROR(IF($C4050="","",VLOOKUP(FİLTRE!$C4050,'SKT LİSTESİ'!$F:$AJ,22,0)),"")</f>
        <v/>
      </c>
      <c r="O4050" s="136" t="str">
        <f ca="1">IFERROR(IF($C4050="","",VLOOKUP(FİLTRE!$C4050,'SKT LİSTESİ'!$F:$AJ,23,0)),"")</f>
        <v/>
      </c>
      <c r="P4050" s="31"/>
      <c r="Q4050" s="31"/>
      <c r="R4050" s="137" t="str">
        <f ca="1">(IFERROR(IF($C4050="","",VLOOKUP(FİLTRE!$C4050,'SKT LİSTESİ'!$F:$AJ,15,0)),""))</f>
        <v/>
      </c>
      <c r="S4050" s="138" t="str">
        <f ca="1">IFERROR(IF($C4050="","",VLOOKUP(FİLTRE!$C4050,'SKT LİSTESİ'!$F:$AJ,16,0)),"")</f>
        <v/>
      </c>
      <c r="AF4050" s="179" t="str">
        <f t="shared" ca="1" si="254"/>
        <v/>
      </c>
      <c r="AG4050" s="179">
        <f t="shared" ca="1" si="255"/>
        <v>0</v>
      </c>
      <c r="AH4050" s="179">
        <f t="shared" ca="1" si="256"/>
        <v>0</v>
      </c>
    </row>
    <row r="4051" spans="2:34" ht="15.75" x14ac:dyDescent="0.25">
      <c r="B4051">
        <f t="shared" ca="1" si="253"/>
        <v>4039</v>
      </c>
      <c r="C4051" t="str">
        <f ca="1">IFERROR(VLOOKUP(B4051,'SKT LİSTESİ'!F:F,1,0),"")</f>
        <v/>
      </c>
      <c r="E4051" s="128" t="str">
        <f ca="1">IFERROR(IF($C4051="","",VLOOKUP(FİLTRE!$C4051,'SKT LİSTESİ'!$F:$S,5,0)),"")</f>
        <v/>
      </c>
      <c r="F4051" s="129" t="str">
        <f ca="1">IFERROR(IF($C4051="","",VLOOKUP(FİLTRE!$C4051,'SKT LİSTESİ'!$F:$S,7,0)),"")</f>
        <v/>
      </c>
      <c r="G4051" s="130" t="str">
        <f ca="1">IFERROR(IF($C4051="","",VLOOKUP(FİLTRE!$C4051,'SKT LİSTESİ'!$F:$S,8,0)),"")</f>
        <v/>
      </c>
      <c r="H4051" s="131" t="str">
        <f ca="1">IF(E4051="","",IF($C4051="","",VLOOKUP(FİLTRE!$C4051,'SKT LİSTESİ'!$F:$S,9,0)))</f>
        <v/>
      </c>
      <c r="I4051" s="132" t="str">
        <f ca="1">IFERROR(IF($C4051="","",VLOOKUP(FİLTRE!$C4051,'SKT LİSTESİ'!$F:$S,10,0)),"")</f>
        <v/>
      </c>
      <c r="J4051" s="133" t="str">
        <f ca="1">IFERROR(IF($C4051="","",VLOOKUP(FİLTRE!$C4051,'SKT LİSTESİ'!$F:$S,11,0)),"")</f>
        <v/>
      </c>
      <c r="K4051" s="134" t="str">
        <f ca="1">IFERROR(IF($C4051="","",VLOOKUP(FİLTRE!$C4051,'SKT LİSTESİ'!$F:$S,12,0)),"")</f>
        <v/>
      </c>
      <c r="L4051" s="134" t="str">
        <f ca="1">IFERROR(IF($C4051="","",VLOOKUP(FİLTRE!$C4051,'SKT LİSTESİ'!$F:$S,13,0)),"")</f>
        <v/>
      </c>
      <c r="M4051" s="135" t="str">
        <f ca="1">IFERROR(IF($C4051="","",VLOOKUP(FİLTRE!$C4051,'SKT LİSTESİ'!$F:$AJ,14,0)),"")</f>
        <v/>
      </c>
      <c r="N4051" s="31" t="str">
        <f ca="1">IFERROR(IF($C4051="","",VLOOKUP(FİLTRE!$C4051,'SKT LİSTESİ'!$F:$AJ,22,0)),"")</f>
        <v/>
      </c>
      <c r="O4051" s="136" t="str">
        <f ca="1">IFERROR(IF($C4051="","",VLOOKUP(FİLTRE!$C4051,'SKT LİSTESİ'!$F:$AJ,23,0)),"")</f>
        <v/>
      </c>
      <c r="P4051" s="31"/>
      <c r="Q4051" s="31"/>
      <c r="R4051" s="137" t="str">
        <f ca="1">(IFERROR(IF($C4051="","",VLOOKUP(FİLTRE!$C4051,'SKT LİSTESİ'!$F:$AJ,15,0)),""))</f>
        <v/>
      </c>
      <c r="S4051" s="138" t="str">
        <f ca="1">IFERROR(IF($C4051="","",VLOOKUP(FİLTRE!$C4051,'SKT LİSTESİ'!$F:$AJ,16,0)),"")</f>
        <v/>
      </c>
      <c r="AF4051" s="179" t="str">
        <f t="shared" ca="1" si="254"/>
        <v/>
      </c>
      <c r="AG4051" s="179">
        <f t="shared" ca="1" si="255"/>
        <v>0</v>
      </c>
      <c r="AH4051" s="179">
        <f t="shared" ca="1" si="256"/>
        <v>0</v>
      </c>
    </row>
    <row r="4052" spans="2:34" ht="15.75" x14ac:dyDescent="0.25">
      <c r="B4052">
        <f t="shared" ca="1" si="253"/>
        <v>4040</v>
      </c>
      <c r="C4052" t="str">
        <f ca="1">IFERROR(VLOOKUP(B4052,'SKT LİSTESİ'!F:F,1,0),"")</f>
        <v/>
      </c>
      <c r="E4052" s="128" t="str">
        <f ca="1">IFERROR(IF($C4052="","",VLOOKUP(FİLTRE!$C4052,'SKT LİSTESİ'!$F:$S,5,0)),"")</f>
        <v/>
      </c>
      <c r="F4052" s="129" t="str">
        <f ca="1">IFERROR(IF($C4052="","",VLOOKUP(FİLTRE!$C4052,'SKT LİSTESİ'!$F:$S,7,0)),"")</f>
        <v/>
      </c>
      <c r="G4052" s="130" t="str">
        <f ca="1">IFERROR(IF($C4052="","",VLOOKUP(FİLTRE!$C4052,'SKT LİSTESİ'!$F:$S,8,0)),"")</f>
        <v/>
      </c>
      <c r="H4052" s="131" t="str">
        <f ca="1">IF(E4052="","",IF($C4052="","",VLOOKUP(FİLTRE!$C4052,'SKT LİSTESİ'!$F:$S,9,0)))</f>
        <v/>
      </c>
      <c r="I4052" s="132" t="str">
        <f ca="1">IFERROR(IF($C4052="","",VLOOKUP(FİLTRE!$C4052,'SKT LİSTESİ'!$F:$S,10,0)),"")</f>
        <v/>
      </c>
      <c r="J4052" s="133" t="str">
        <f ca="1">IFERROR(IF($C4052="","",VLOOKUP(FİLTRE!$C4052,'SKT LİSTESİ'!$F:$S,11,0)),"")</f>
        <v/>
      </c>
      <c r="K4052" s="134" t="str">
        <f ca="1">IFERROR(IF($C4052="","",VLOOKUP(FİLTRE!$C4052,'SKT LİSTESİ'!$F:$S,12,0)),"")</f>
        <v/>
      </c>
      <c r="L4052" s="134" t="str">
        <f ca="1">IFERROR(IF($C4052="","",VLOOKUP(FİLTRE!$C4052,'SKT LİSTESİ'!$F:$S,13,0)),"")</f>
        <v/>
      </c>
      <c r="M4052" s="135" t="str">
        <f ca="1">IFERROR(IF($C4052="","",VLOOKUP(FİLTRE!$C4052,'SKT LİSTESİ'!$F:$AJ,14,0)),"")</f>
        <v/>
      </c>
      <c r="N4052" s="31" t="str">
        <f ca="1">IFERROR(IF($C4052="","",VLOOKUP(FİLTRE!$C4052,'SKT LİSTESİ'!$F:$AJ,22,0)),"")</f>
        <v/>
      </c>
      <c r="O4052" s="136" t="str">
        <f ca="1">IFERROR(IF($C4052="","",VLOOKUP(FİLTRE!$C4052,'SKT LİSTESİ'!$F:$AJ,23,0)),"")</f>
        <v/>
      </c>
      <c r="P4052" s="31"/>
      <c r="Q4052" s="31"/>
      <c r="R4052" s="137" t="str">
        <f ca="1">(IFERROR(IF($C4052="","",VLOOKUP(FİLTRE!$C4052,'SKT LİSTESİ'!$F:$AJ,15,0)),""))</f>
        <v/>
      </c>
      <c r="S4052" s="138" t="str">
        <f ca="1">IFERROR(IF($C4052="","",VLOOKUP(FİLTRE!$C4052,'SKT LİSTESİ'!$F:$AJ,16,0)),"")</f>
        <v/>
      </c>
      <c r="AF4052" s="179" t="str">
        <f t="shared" ca="1" si="254"/>
        <v/>
      </c>
      <c r="AG4052" s="179">
        <f t="shared" ca="1" si="255"/>
        <v>0</v>
      </c>
      <c r="AH4052" s="179">
        <f t="shared" ca="1" si="256"/>
        <v>0</v>
      </c>
    </row>
    <row r="4053" spans="2:34" ht="15.75" x14ac:dyDescent="0.25">
      <c r="B4053">
        <f t="shared" ca="1" si="253"/>
        <v>4041</v>
      </c>
      <c r="C4053" t="str">
        <f ca="1">IFERROR(VLOOKUP(B4053,'SKT LİSTESİ'!F:F,1,0),"")</f>
        <v/>
      </c>
      <c r="E4053" s="128" t="str">
        <f ca="1">IFERROR(IF($C4053="","",VLOOKUP(FİLTRE!$C4053,'SKT LİSTESİ'!$F:$S,5,0)),"")</f>
        <v/>
      </c>
      <c r="F4053" s="129" t="str">
        <f ca="1">IFERROR(IF($C4053="","",VLOOKUP(FİLTRE!$C4053,'SKT LİSTESİ'!$F:$S,7,0)),"")</f>
        <v/>
      </c>
      <c r="G4053" s="130" t="str">
        <f ca="1">IFERROR(IF($C4053="","",VLOOKUP(FİLTRE!$C4053,'SKT LİSTESİ'!$F:$S,8,0)),"")</f>
        <v/>
      </c>
      <c r="H4053" s="131" t="str">
        <f ca="1">IF(E4053="","",IF($C4053="","",VLOOKUP(FİLTRE!$C4053,'SKT LİSTESİ'!$F:$S,9,0)))</f>
        <v/>
      </c>
      <c r="I4053" s="132" t="str">
        <f ca="1">IFERROR(IF($C4053="","",VLOOKUP(FİLTRE!$C4053,'SKT LİSTESİ'!$F:$S,10,0)),"")</f>
        <v/>
      </c>
      <c r="J4053" s="133" t="str">
        <f ca="1">IFERROR(IF($C4053="","",VLOOKUP(FİLTRE!$C4053,'SKT LİSTESİ'!$F:$S,11,0)),"")</f>
        <v/>
      </c>
      <c r="K4053" s="134" t="str">
        <f ca="1">IFERROR(IF($C4053="","",VLOOKUP(FİLTRE!$C4053,'SKT LİSTESİ'!$F:$S,12,0)),"")</f>
        <v/>
      </c>
      <c r="L4053" s="134" t="str">
        <f ca="1">IFERROR(IF($C4053="","",VLOOKUP(FİLTRE!$C4053,'SKT LİSTESİ'!$F:$S,13,0)),"")</f>
        <v/>
      </c>
      <c r="M4053" s="135" t="str">
        <f ca="1">IFERROR(IF($C4053="","",VLOOKUP(FİLTRE!$C4053,'SKT LİSTESİ'!$F:$AJ,14,0)),"")</f>
        <v/>
      </c>
      <c r="N4053" s="31" t="str">
        <f ca="1">IFERROR(IF($C4053="","",VLOOKUP(FİLTRE!$C4053,'SKT LİSTESİ'!$F:$AJ,22,0)),"")</f>
        <v/>
      </c>
      <c r="O4053" s="136" t="str">
        <f ca="1">IFERROR(IF($C4053="","",VLOOKUP(FİLTRE!$C4053,'SKT LİSTESİ'!$F:$AJ,23,0)),"")</f>
        <v/>
      </c>
      <c r="P4053" s="31"/>
      <c r="Q4053" s="31"/>
      <c r="R4053" s="137" t="str">
        <f ca="1">(IFERROR(IF($C4053="","",VLOOKUP(FİLTRE!$C4053,'SKT LİSTESİ'!$F:$AJ,15,0)),""))</f>
        <v/>
      </c>
      <c r="S4053" s="138" t="str">
        <f ca="1">IFERROR(IF($C4053="","",VLOOKUP(FİLTRE!$C4053,'SKT LİSTESİ'!$F:$AJ,16,0)),"")</f>
        <v/>
      </c>
      <c r="AF4053" s="179" t="str">
        <f t="shared" ca="1" si="254"/>
        <v/>
      </c>
      <c r="AG4053" s="179">
        <f t="shared" ca="1" si="255"/>
        <v>0</v>
      </c>
      <c r="AH4053" s="179">
        <f t="shared" ca="1" si="256"/>
        <v>0</v>
      </c>
    </row>
    <row r="4054" spans="2:34" ht="15.75" x14ac:dyDescent="0.25">
      <c r="B4054">
        <f t="shared" ca="1" si="253"/>
        <v>4042</v>
      </c>
      <c r="C4054" t="str">
        <f ca="1">IFERROR(VLOOKUP(B4054,'SKT LİSTESİ'!F:F,1,0),"")</f>
        <v/>
      </c>
      <c r="E4054" s="128" t="str">
        <f ca="1">IFERROR(IF($C4054="","",VLOOKUP(FİLTRE!$C4054,'SKT LİSTESİ'!$F:$S,5,0)),"")</f>
        <v/>
      </c>
      <c r="F4054" s="129" t="str">
        <f ca="1">IFERROR(IF($C4054="","",VLOOKUP(FİLTRE!$C4054,'SKT LİSTESİ'!$F:$S,7,0)),"")</f>
        <v/>
      </c>
      <c r="G4054" s="130" t="str">
        <f ca="1">IFERROR(IF($C4054="","",VLOOKUP(FİLTRE!$C4054,'SKT LİSTESİ'!$F:$S,8,0)),"")</f>
        <v/>
      </c>
      <c r="H4054" s="131" t="str">
        <f ca="1">IF(E4054="","",IF($C4054="","",VLOOKUP(FİLTRE!$C4054,'SKT LİSTESİ'!$F:$S,9,0)))</f>
        <v/>
      </c>
      <c r="I4054" s="132" t="str">
        <f ca="1">IFERROR(IF($C4054="","",VLOOKUP(FİLTRE!$C4054,'SKT LİSTESİ'!$F:$S,10,0)),"")</f>
        <v/>
      </c>
      <c r="J4054" s="133" t="str">
        <f ca="1">IFERROR(IF($C4054="","",VLOOKUP(FİLTRE!$C4054,'SKT LİSTESİ'!$F:$S,11,0)),"")</f>
        <v/>
      </c>
      <c r="K4054" s="134" t="str">
        <f ca="1">IFERROR(IF($C4054="","",VLOOKUP(FİLTRE!$C4054,'SKT LİSTESİ'!$F:$S,12,0)),"")</f>
        <v/>
      </c>
      <c r="L4054" s="134" t="str">
        <f ca="1">IFERROR(IF($C4054="","",VLOOKUP(FİLTRE!$C4054,'SKT LİSTESİ'!$F:$S,13,0)),"")</f>
        <v/>
      </c>
      <c r="M4054" s="135" t="str">
        <f ca="1">IFERROR(IF($C4054="","",VLOOKUP(FİLTRE!$C4054,'SKT LİSTESİ'!$F:$AJ,14,0)),"")</f>
        <v/>
      </c>
      <c r="N4054" s="31" t="str">
        <f ca="1">IFERROR(IF($C4054="","",VLOOKUP(FİLTRE!$C4054,'SKT LİSTESİ'!$F:$AJ,22,0)),"")</f>
        <v/>
      </c>
      <c r="O4054" s="136" t="str">
        <f ca="1">IFERROR(IF($C4054="","",VLOOKUP(FİLTRE!$C4054,'SKT LİSTESİ'!$F:$AJ,23,0)),"")</f>
        <v/>
      </c>
      <c r="P4054" s="31"/>
      <c r="Q4054" s="31"/>
      <c r="R4054" s="137" t="str">
        <f ca="1">(IFERROR(IF($C4054="","",VLOOKUP(FİLTRE!$C4054,'SKT LİSTESİ'!$F:$AJ,15,0)),""))</f>
        <v/>
      </c>
      <c r="S4054" s="138" t="str">
        <f ca="1">IFERROR(IF($C4054="","",VLOOKUP(FİLTRE!$C4054,'SKT LİSTESİ'!$F:$AJ,16,0)),"")</f>
        <v/>
      </c>
      <c r="AF4054" s="179" t="str">
        <f t="shared" ca="1" si="254"/>
        <v/>
      </c>
      <c r="AG4054" s="179">
        <f t="shared" ca="1" si="255"/>
        <v>0</v>
      </c>
      <c r="AH4054" s="179">
        <f t="shared" ca="1" si="256"/>
        <v>0</v>
      </c>
    </row>
    <row r="4055" spans="2:34" ht="15.75" x14ac:dyDescent="0.25">
      <c r="B4055">
        <f t="shared" ca="1" si="253"/>
        <v>4043</v>
      </c>
      <c r="C4055" t="str">
        <f ca="1">IFERROR(VLOOKUP(B4055,'SKT LİSTESİ'!F:F,1,0),"")</f>
        <v/>
      </c>
      <c r="E4055" s="128" t="str">
        <f ca="1">IFERROR(IF($C4055="","",VLOOKUP(FİLTRE!$C4055,'SKT LİSTESİ'!$F:$S,5,0)),"")</f>
        <v/>
      </c>
      <c r="F4055" s="129" t="str">
        <f ca="1">IFERROR(IF($C4055="","",VLOOKUP(FİLTRE!$C4055,'SKT LİSTESİ'!$F:$S,7,0)),"")</f>
        <v/>
      </c>
      <c r="G4055" s="130" t="str">
        <f ca="1">IFERROR(IF($C4055="","",VLOOKUP(FİLTRE!$C4055,'SKT LİSTESİ'!$F:$S,8,0)),"")</f>
        <v/>
      </c>
      <c r="H4055" s="131" t="str">
        <f ca="1">IF(E4055="","",IF($C4055="","",VLOOKUP(FİLTRE!$C4055,'SKT LİSTESİ'!$F:$S,9,0)))</f>
        <v/>
      </c>
      <c r="I4055" s="132" t="str">
        <f ca="1">IFERROR(IF($C4055="","",VLOOKUP(FİLTRE!$C4055,'SKT LİSTESİ'!$F:$S,10,0)),"")</f>
        <v/>
      </c>
      <c r="J4055" s="133" t="str">
        <f ca="1">IFERROR(IF($C4055="","",VLOOKUP(FİLTRE!$C4055,'SKT LİSTESİ'!$F:$S,11,0)),"")</f>
        <v/>
      </c>
      <c r="K4055" s="134" t="str">
        <f ca="1">IFERROR(IF($C4055="","",VLOOKUP(FİLTRE!$C4055,'SKT LİSTESİ'!$F:$S,12,0)),"")</f>
        <v/>
      </c>
      <c r="L4055" s="134" t="str">
        <f ca="1">IFERROR(IF($C4055="","",VLOOKUP(FİLTRE!$C4055,'SKT LİSTESİ'!$F:$S,13,0)),"")</f>
        <v/>
      </c>
      <c r="M4055" s="135" t="str">
        <f ca="1">IFERROR(IF($C4055="","",VLOOKUP(FİLTRE!$C4055,'SKT LİSTESİ'!$F:$AJ,14,0)),"")</f>
        <v/>
      </c>
      <c r="N4055" s="31" t="str">
        <f ca="1">IFERROR(IF($C4055="","",VLOOKUP(FİLTRE!$C4055,'SKT LİSTESİ'!$F:$AJ,22,0)),"")</f>
        <v/>
      </c>
      <c r="O4055" s="136" t="str">
        <f ca="1">IFERROR(IF($C4055="","",VLOOKUP(FİLTRE!$C4055,'SKT LİSTESİ'!$F:$AJ,23,0)),"")</f>
        <v/>
      </c>
      <c r="P4055" s="31"/>
      <c r="Q4055" s="31"/>
      <c r="R4055" s="137" t="str">
        <f ca="1">(IFERROR(IF($C4055="","",VLOOKUP(FİLTRE!$C4055,'SKT LİSTESİ'!$F:$AJ,15,0)),""))</f>
        <v/>
      </c>
      <c r="S4055" s="138" t="str">
        <f ca="1">IFERROR(IF($C4055="","",VLOOKUP(FİLTRE!$C4055,'SKT LİSTESİ'!$F:$AJ,16,0)),"")</f>
        <v/>
      </c>
      <c r="AF4055" s="179" t="str">
        <f t="shared" ca="1" si="254"/>
        <v/>
      </c>
      <c r="AG4055" s="179">
        <f t="shared" ca="1" si="255"/>
        <v>0</v>
      </c>
      <c r="AH4055" s="179">
        <f t="shared" ca="1" si="256"/>
        <v>0</v>
      </c>
    </row>
    <row r="4056" spans="2:34" ht="15.75" x14ac:dyDescent="0.25">
      <c r="B4056">
        <f t="shared" ca="1" si="253"/>
        <v>4044</v>
      </c>
      <c r="C4056" t="str">
        <f ca="1">IFERROR(VLOOKUP(B4056,'SKT LİSTESİ'!F:F,1,0),"")</f>
        <v/>
      </c>
      <c r="E4056" s="128" t="str">
        <f ca="1">IFERROR(IF($C4056="","",VLOOKUP(FİLTRE!$C4056,'SKT LİSTESİ'!$F:$S,5,0)),"")</f>
        <v/>
      </c>
      <c r="F4056" s="129" t="str">
        <f ca="1">IFERROR(IF($C4056="","",VLOOKUP(FİLTRE!$C4056,'SKT LİSTESİ'!$F:$S,7,0)),"")</f>
        <v/>
      </c>
      <c r="G4056" s="130" t="str">
        <f ca="1">IFERROR(IF($C4056="","",VLOOKUP(FİLTRE!$C4056,'SKT LİSTESİ'!$F:$S,8,0)),"")</f>
        <v/>
      </c>
      <c r="H4056" s="131" t="str">
        <f ca="1">IF(E4056="","",IF($C4056="","",VLOOKUP(FİLTRE!$C4056,'SKT LİSTESİ'!$F:$S,9,0)))</f>
        <v/>
      </c>
      <c r="I4056" s="132" t="str">
        <f ca="1">IFERROR(IF($C4056="","",VLOOKUP(FİLTRE!$C4056,'SKT LİSTESİ'!$F:$S,10,0)),"")</f>
        <v/>
      </c>
      <c r="J4056" s="133" t="str">
        <f ca="1">IFERROR(IF($C4056="","",VLOOKUP(FİLTRE!$C4056,'SKT LİSTESİ'!$F:$S,11,0)),"")</f>
        <v/>
      </c>
      <c r="K4056" s="134" t="str">
        <f ca="1">IFERROR(IF($C4056="","",VLOOKUP(FİLTRE!$C4056,'SKT LİSTESİ'!$F:$S,12,0)),"")</f>
        <v/>
      </c>
      <c r="L4056" s="134" t="str">
        <f ca="1">IFERROR(IF($C4056="","",VLOOKUP(FİLTRE!$C4056,'SKT LİSTESİ'!$F:$S,13,0)),"")</f>
        <v/>
      </c>
      <c r="M4056" s="135" t="str">
        <f ca="1">IFERROR(IF($C4056="","",VLOOKUP(FİLTRE!$C4056,'SKT LİSTESİ'!$F:$AJ,14,0)),"")</f>
        <v/>
      </c>
      <c r="N4056" s="31" t="str">
        <f ca="1">IFERROR(IF($C4056="","",VLOOKUP(FİLTRE!$C4056,'SKT LİSTESİ'!$F:$AJ,22,0)),"")</f>
        <v/>
      </c>
      <c r="O4056" s="136" t="str">
        <f ca="1">IFERROR(IF($C4056="","",VLOOKUP(FİLTRE!$C4056,'SKT LİSTESİ'!$F:$AJ,23,0)),"")</f>
        <v/>
      </c>
      <c r="P4056" s="31"/>
      <c r="Q4056" s="31"/>
      <c r="R4056" s="137" t="str">
        <f ca="1">(IFERROR(IF($C4056="","",VLOOKUP(FİLTRE!$C4056,'SKT LİSTESİ'!$F:$AJ,15,0)),""))</f>
        <v/>
      </c>
      <c r="S4056" s="138" t="str">
        <f ca="1">IFERROR(IF($C4056="","",VLOOKUP(FİLTRE!$C4056,'SKT LİSTESİ'!$F:$AJ,16,0)),"")</f>
        <v/>
      </c>
      <c r="AF4056" s="179" t="str">
        <f t="shared" ca="1" si="254"/>
        <v/>
      </c>
      <c r="AG4056" s="179">
        <f t="shared" ca="1" si="255"/>
        <v>0</v>
      </c>
      <c r="AH4056" s="179">
        <f t="shared" ca="1" si="256"/>
        <v>0</v>
      </c>
    </row>
    <row r="4057" spans="2:34" ht="15.75" x14ac:dyDescent="0.25">
      <c r="B4057">
        <f t="shared" ca="1" si="253"/>
        <v>4045</v>
      </c>
      <c r="C4057" t="str">
        <f ca="1">IFERROR(VLOOKUP(B4057,'SKT LİSTESİ'!F:F,1,0),"")</f>
        <v/>
      </c>
      <c r="E4057" s="128" t="str">
        <f ca="1">IFERROR(IF($C4057="","",VLOOKUP(FİLTRE!$C4057,'SKT LİSTESİ'!$F:$S,5,0)),"")</f>
        <v/>
      </c>
      <c r="F4057" s="129" t="str">
        <f ca="1">IFERROR(IF($C4057="","",VLOOKUP(FİLTRE!$C4057,'SKT LİSTESİ'!$F:$S,7,0)),"")</f>
        <v/>
      </c>
      <c r="G4057" s="130" t="str">
        <f ca="1">IFERROR(IF($C4057="","",VLOOKUP(FİLTRE!$C4057,'SKT LİSTESİ'!$F:$S,8,0)),"")</f>
        <v/>
      </c>
      <c r="H4057" s="131" t="str">
        <f ca="1">IF(E4057="","",IF($C4057="","",VLOOKUP(FİLTRE!$C4057,'SKT LİSTESİ'!$F:$S,9,0)))</f>
        <v/>
      </c>
      <c r="I4057" s="132" t="str">
        <f ca="1">IFERROR(IF($C4057="","",VLOOKUP(FİLTRE!$C4057,'SKT LİSTESİ'!$F:$S,10,0)),"")</f>
        <v/>
      </c>
      <c r="J4057" s="133" t="str">
        <f ca="1">IFERROR(IF($C4057="","",VLOOKUP(FİLTRE!$C4057,'SKT LİSTESİ'!$F:$S,11,0)),"")</f>
        <v/>
      </c>
      <c r="K4057" s="134" t="str">
        <f ca="1">IFERROR(IF($C4057="","",VLOOKUP(FİLTRE!$C4057,'SKT LİSTESİ'!$F:$S,12,0)),"")</f>
        <v/>
      </c>
      <c r="L4057" s="134" t="str">
        <f ca="1">IFERROR(IF($C4057="","",VLOOKUP(FİLTRE!$C4057,'SKT LİSTESİ'!$F:$S,13,0)),"")</f>
        <v/>
      </c>
      <c r="M4057" s="135" t="str">
        <f ca="1">IFERROR(IF($C4057="","",VLOOKUP(FİLTRE!$C4057,'SKT LİSTESİ'!$F:$AJ,14,0)),"")</f>
        <v/>
      </c>
      <c r="N4057" s="31" t="str">
        <f ca="1">IFERROR(IF($C4057="","",VLOOKUP(FİLTRE!$C4057,'SKT LİSTESİ'!$F:$AJ,22,0)),"")</f>
        <v/>
      </c>
      <c r="O4057" s="136" t="str">
        <f ca="1">IFERROR(IF($C4057="","",VLOOKUP(FİLTRE!$C4057,'SKT LİSTESİ'!$F:$AJ,23,0)),"")</f>
        <v/>
      </c>
      <c r="P4057" s="31"/>
      <c r="Q4057" s="31"/>
      <c r="R4057" s="137" t="str">
        <f ca="1">(IFERROR(IF($C4057="","",VLOOKUP(FİLTRE!$C4057,'SKT LİSTESİ'!$F:$AJ,15,0)),""))</f>
        <v/>
      </c>
      <c r="S4057" s="138" t="str">
        <f ca="1">IFERROR(IF($C4057="","",VLOOKUP(FİLTRE!$C4057,'SKT LİSTESİ'!$F:$AJ,16,0)),"")</f>
        <v/>
      </c>
      <c r="AF4057" s="179" t="str">
        <f t="shared" ca="1" si="254"/>
        <v/>
      </c>
      <c r="AG4057" s="179">
        <f t="shared" ca="1" si="255"/>
        <v>0</v>
      </c>
      <c r="AH4057" s="179">
        <f t="shared" ca="1" si="256"/>
        <v>0</v>
      </c>
    </row>
    <row r="4058" spans="2:34" ht="15.75" x14ac:dyDescent="0.25">
      <c r="B4058">
        <f t="shared" ca="1" si="253"/>
        <v>4046</v>
      </c>
      <c r="C4058" t="str">
        <f ca="1">IFERROR(VLOOKUP(B4058,'SKT LİSTESİ'!F:F,1,0),"")</f>
        <v/>
      </c>
      <c r="E4058" s="128" t="str">
        <f ca="1">IFERROR(IF($C4058="","",VLOOKUP(FİLTRE!$C4058,'SKT LİSTESİ'!$F:$S,5,0)),"")</f>
        <v/>
      </c>
      <c r="F4058" s="129" t="str">
        <f ca="1">IFERROR(IF($C4058="","",VLOOKUP(FİLTRE!$C4058,'SKT LİSTESİ'!$F:$S,7,0)),"")</f>
        <v/>
      </c>
      <c r="G4058" s="130" t="str">
        <f ca="1">IFERROR(IF($C4058="","",VLOOKUP(FİLTRE!$C4058,'SKT LİSTESİ'!$F:$S,8,0)),"")</f>
        <v/>
      </c>
      <c r="H4058" s="131" t="str">
        <f ca="1">IF(E4058="","",IF($C4058="","",VLOOKUP(FİLTRE!$C4058,'SKT LİSTESİ'!$F:$S,9,0)))</f>
        <v/>
      </c>
      <c r="I4058" s="132" t="str">
        <f ca="1">IFERROR(IF($C4058="","",VLOOKUP(FİLTRE!$C4058,'SKT LİSTESİ'!$F:$S,10,0)),"")</f>
        <v/>
      </c>
      <c r="J4058" s="133" t="str">
        <f ca="1">IFERROR(IF($C4058="","",VLOOKUP(FİLTRE!$C4058,'SKT LİSTESİ'!$F:$S,11,0)),"")</f>
        <v/>
      </c>
      <c r="K4058" s="134" t="str">
        <f ca="1">IFERROR(IF($C4058="","",VLOOKUP(FİLTRE!$C4058,'SKT LİSTESİ'!$F:$S,12,0)),"")</f>
        <v/>
      </c>
      <c r="L4058" s="134" t="str">
        <f ca="1">IFERROR(IF($C4058="","",VLOOKUP(FİLTRE!$C4058,'SKT LİSTESİ'!$F:$S,13,0)),"")</f>
        <v/>
      </c>
      <c r="M4058" s="135" t="str">
        <f ca="1">IFERROR(IF($C4058="","",VLOOKUP(FİLTRE!$C4058,'SKT LİSTESİ'!$F:$AJ,14,0)),"")</f>
        <v/>
      </c>
      <c r="N4058" s="31" t="str">
        <f ca="1">IFERROR(IF($C4058="","",VLOOKUP(FİLTRE!$C4058,'SKT LİSTESİ'!$F:$AJ,22,0)),"")</f>
        <v/>
      </c>
      <c r="O4058" s="136" t="str">
        <f ca="1">IFERROR(IF($C4058="","",VLOOKUP(FİLTRE!$C4058,'SKT LİSTESİ'!$F:$AJ,23,0)),"")</f>
        <v/>
      </c>
      <c r="P4058" s="31"/>
      <c r="Q4058" s="31"/>
      <c r="R4058" s="137" t="str">
        <f ca="1">(IFERROR(IF($C4058="","",VLOOKUP(FİLTRE!$C4058,'SKT LİSTESİ'!$F:$AJ,15,0)),""))</f>
        <v/>
      </c>
      <c r="S4058" s="138" t="str">
        <f ca="1">IFERROR(IF($C4058="","",VLOOKUP(FİLTRE!$C4058,'SKT LİSTESİ'!$F:$AJ,16,0)),"")</f>
        <v/>
      </c>
      <c r="AF4058" s="179" t="str">
        <f t="shared" ca="1" si="254"/>
        <v/>
      </c>
      <c r="AG4058" s="179">
        <f t="shared" ca="1" si="255"/>
        <v>0</v>
      </c>
      <c r="AH4058" s="179">
        <f t="shared" ca="1" si="256"/>
        <v>0</v>
      </c>
    </row>
    <row r="4059" spans="2:34" ht="15.75" x14ac:dyDescent="0.25">
      <c r="B4059">
        <f t="shared" ca="1" si="253"/>
        <v>4047</v>
      </c>
      <c r="C4059" t="str">
        <f ca="1">IFERROR(VLOOKUP(B4059,'SKT LİSTESİ'!F:F,1,0),"")</f>
        <v/>
      </c>
      <c r="E4059" s="128" t="str">
        <f ca="1">IFERROR(IF($C4059="","",VLOOKUP(FİLTRE!$C4059,'SKT LİSTESİ'!$F:$S,5,0)),"")</f>
        <v/>
      </c>
      <c r="F4059" s="129" t="str">
        <f ca="1">IFERROR(IF($C4059="","",VLOOKUP(FİLTRE!$C4059,'SKT LİSTESİ'!$F:$S,7,0)),"")</f>
        <v/>
      </c>
      <c r="G4059" s="130" t="str">
        <f ca="1">IFERROR(IF($C4059="","",VLOOKUP(FİLTRE!$C4059,'SKT LİSTESİ'!$F:$S,8,0)),"")</f>
        <v/>
      </c>
      <c r="H4059" s="131" t="str">
        <f ca="1">IF(E4059="","",IF($C4059="","",VLOOKUP(FİLTRE!$C4059,'SKT LİSTESİ'!$F:$S,9,0)))</f>
        <v/>
      </c>
      <c r="I4059" s="132" t="str">
        <f ca="1">IFERROR(IF($C4059="","",VLOOKUP(FİLTRE!$C4059,'SKT LİSTESİ'!$F:$S,10,0)),"")</f>
        <v/>
      </c>
      <c r="J4059" s="133" t="str">
        <f ca="1">IFERROR(IF($C4059="","",VLOOKUP(FİLTRE!$C4059,'SKT LİSTESİ'!$F:$S,11,0)),"")</f>
        <v/>
      </c>
      <c r="K4059" s="134" t="str">
        <f ca="1">IFERROR(IF($C4059="","",VLOOKUP(FİLTRE!$C4059,'SKT LİSTESİ'!$F:$S,12,0)),"")</f>
        <v/>
      </c>
      <c r="L4059" s="134" t="str">
        <f ca="1">IFERROR(IF($C4059="","",VLOOKUP(FİLTRE!$C4059,'SKT LİSTESİ'!$F:$S,13,0)),"")</f>
        <v/>
      </c>
      <c r="M4059" s="135" t="str">
        <f ca="1">IFERROR(IF($C4059="","",VLOOKUP(FİLTRE!$C4059,'SKT LİSTESİ'!$F:$AJ,14,0)),"")</f>
        <v/>
      </c>
      <c r="N4059" s="31" t="str">
        <f ca="1">IFERROR(IF($C4059="","",VLOOKUP(FİLTRE!$C4059,'SKT LİSTESİ'!$F:$AJ,22,0)),"")</f>
        <v/>
      </c>
      <c r="O4059" s="136" t="str">
        <f ca="1">IFERROR(IF($C4059="","",VLOOKUP(FİLTRE!$C4059,'SKT LİSTESİ'!$F:$AJ,23,0)),"")</f>
        <v/>
      </c>
      <c r="P4059" s="31"/>
      <c r="Q4059" s="31"/>
      <c r="R4059" s="137" t="str">
        <f ca="1">(IFERROR(IF($C4059="","",VLOOKUP(FİLTRE!$C4059,'SKT LİSTESİ'!$F:$AJ,15,0)),""))</f>
        <v/>
      </c>
      <c r="S4059" s="138" t="str">
        <f ca="1">IFERROR(IF($C4059="","",VLOOKUP(FİLTRE!$C4059,'SKT LİSTESİ'!$F:$AJ,16,0)),"")</f>
        <v/>
      </c>
      <c r="AF4059" s="179" t="str">
        <f t="shared" ca="1" si="254"/>
        <v/>
      </c>
      <c r="AG4059" s="179">
        <f t="shared" ca="1" si="255"/>
        <v>0</v>
      </c>
      <c r="AH4059" s="179">
        <f t="shared" ca="1" si="256"/>
        <v>0</v>
      </c>
    </row>
    <row r="4060" spans="2:34" ht="15.75" x14ac:dyDescent="0.25">
      <c r="B4060">
        <f t="shared" ca="1" si="253"/>
        <v>4048</v>
      </c>
      <c r="C4060" t="str">
        <f ca="1">IFERROR(VLOOKUP(B4060,'SKT LİSTESİ'!F:F,1,0),"")</f>
        <v/>
      </c>
      <c r="E4060" s="128" t="str">
        <f ca="1">IFERROR(IF($C4060="","",VLOOKUP(FİLTRE!$C4060,'SKT LİSTESİ'!$F:$S,5,0)),"")</f>
        <v/>
      </c>
      <c r="F4060" s="129" t="str">
        <f ca="1">IFERROR(IF($C4060="","",VLOOKUP(FİLTRE!$C4060,'SKT LİSTESİ'!$F:$S,7,0)),"")</f>
        <v/>
      </c>
      <c r="G4060" s="130" t="str">
        <f ca="1">IFERROR(IF($C4060="","",VLOOKUP(FİLTRE!$C4060,'SKT LİSTESİ'!$F:$S,8,0)),"")</f>
        <v/>
      </c>
      <c r="H4060" s="131" t="str">
        <f ca="1">IF(E4060="","",IF($C4060="","",VLOOKUP(FİLTRE!$C4060,'SKT LİSTESİ'!$F:$S,9,0)))</f>
        <v/>
      </c>
      <c r="I4060" s="132" t="str">
        <f ca="1">IFERROR(IF($C4060="","",VLOOKUP(FİLTRE!$C4060,'SKT LİSTESİ'!$F:$S,10,0)),"")</f>
        <v/>
      </c>
      <c r="J4060" s="133" t="str">
        <f ca="1">IFERROR(IF($C4060="","",VLOOKUP(FİLTRE!$C4060,'SKT LİSTESİ'!$F:$S,11,0)),"")</f>
        <v/>
      </c>
      <c r="K4060" s="134" t="str">
        <f ca="1">IFERROR(IF($C4060="","",VLOOKUP(FİLTRE!$C4060,'SKT LİSTESİ'!$F:$S,12,0)),"")</f>
        <v/>
      </c>
      <c r="L4060" s="134" t="str">
        <f ca="1">IFERROR(IF($C4060="","",VLOOKUP(FİLTRE!$C4060,'SKT LİSTESİ'!$F:$S,13,0)),"")</f>
        <v/>
      </c>
      <c r="M4060" s="135" t="str">
        <f ca="1">IFERROR(IF($C4060="","",VLOOKUP(FİLTRE!$C4060,'SKT LİSTESİ'!$F:$AJ,14,0)),"")</f>
        <v/>
      </c>
      <c r="N4060" s="31" t="str">
        <f ca="1">IFERROR(IF($C4060="","",VLOOKUP(FİLTRE!$C4060,'SKT LİSTESİ'!$F:$AJ,22,0)),"")</f>
        <v/>
      </c>
      <c r="O4060" s="136" t="str">
        <f ca="1">IFERROR(IF($C4060="","",VLOOKUP(FİLTRE!$C4060,'SKT LİSTESİ'!$F:$AJ,23,0)),"")</f>
        <v/>
      </c>
      <c r="P4060" s="31"/>
      <c r="Q4060" s="31"/>
      <c r="R4060" s="137" t="str">
        <f ca="1">(IFERROR(IF($C4060="","",VLOOKUP(FİLTRE!$C4060,'SKT LİSTESİ'!$F:$AJ,15,0)),""))</f>
        <v/>
      </c>
      <c r="S4060" s="138" t="str">
        <f ca="1">IFERROR(IF($C4060="","",VLOOKUP(FİLTRE!$C4060,'SKT LİSTESİ'!$F:$AJ,16,0)),"")</f>
        <v/>
      </c>
      <c r="AF4060" s="179" t="str">
        <f t="shared" ca="1" si="254"/>
        <v/>
      </c>
      <c r="AG4060" s="179">
        <f t="shared" ca="1" si="255"/>
        <v>0</v>
      </c>
      <c r="AH4060" s="179">
        <f t="shared" ca="1" si="256"/>
        <v>0</v>
      </c>
    </row>
    <row r="4061" spans="2:34" ht="15.75" x14ac:dyDescent="0.25">
      <c r="B4061">
        <f t="shared" ca="1" si="253"/>
        <v>4049</v>
      </c>
      <c r="C4061" t="str">
        <f ca="1">IFERROR(VLOOKUP(B4061,'SKT LİSTESİ'!F:F,1,0),"")</f>
        <v/>
      </c>
      <c r="E4061" s="128" t="str">
        <f ca="1">IFERROR(IF($C4061="","",VLOOKUP(FİLTRE!$C4061,'SKT LİSTESİ'!$F:$S,5,0)),"")</f>
        <v/>
      </c>
      <c r="F4061" s="129" t="str">
        <f ca="1">IFERROR(IF($C4061="","",VLOOKUP(FİLTRE!$C4061,'SKT LİSTESİ'!$F:$S,7,0)),"")</f>
        <v/>
      </c>
      <c r="G4061" s="130" t="str">
        <f ca="1">IFERROR(IF($C4061="","",VLOOKUP(FİLTRE!$C4061,'SKT LİSTESİ'!$F:$S,8,0)),"")</f>
        <v/>
      </c>
      <c r="H4061" s="131" t="str">
        <f ca="1">IF(E4061="","",IF($C4061="","",VLOOKUP(FİLTRE!$C4061,'SKT LİSTESİ'!$F:$S,9,0)))</f>
        <v/>
      </c>
      <c r="I4061" s="132" t="str">
        <f ca="1">IFERROR(IF($C4061="","",VLOOKUP(FİLTRE!$C4061,'SKT LİSTESİ'!$F:$S,10,0)),"")</f>
        <v/>
      </c>
      <c r="J4061" s="133" t="str">
        <f ca="1">IFERROR(IF($C4061="","",VLOOKUP(FİLTRE!$C4061,'SKT LİSTESİ'!$F:$S,11,0)),"")</f>
        <v/>
      </c>
      <c r="K4061" s="134" t="str">
        <f ca="1">IFERROR(IF($C4061="","",VLOOKUP(FİLTRE!$C4061,'SKT LİSTESİ'!$F:$S,12,0)),"")</f>
        <v/>
      </c>
      <c r="L4061" s="134" t="str">
        <f ca="1">IFERROR(IF($C4061="","",VLOOKUP(FİLTRE!$C4061,'SKT LİSTESİ'!$F:$S,13,0)),"")</f>
        <v/>
      </c>
      <c r="M4061" s="135" t="str">
        <f ca="1">IFERROR(IF($C4061="","",VLOOKUP(FİLTRE!$C4061,'SKT LİSTESİ'!$F:$AJ,14,0)),"")</f>
        <v/>
      </c>
      <c r="N4061" s="31" t="str">
        <f ca="1">IFERROR(IF($C4061="","",VLOOKUP(FİLTRE!$C4061,'SKT LİSTESİ'!$F:$AJ,22,0)),"")</f>
        <v/>
      </c>
      <c r="O4061" s="136" t="str">
        <f ca="1">IFERROR(IF($C4061="","",VLOOKUP(FİLTRE!$C4061,'SKT LİSTESİ'!$F:$AJ,23,0)),"")</f>
        <v/>
      </c>
      <c r="P4061" s="31"/>
      <c r="Q4061" s="31"/>
      <c r="R4061" s="137" t="str">
        <f ca="1">(IFERROR(IF($C4061="","",VLOOKUP(FİLTRE!$C4061,'SKT LİSTESİ'!$F:$AJ,15,0)),""))</f>
        <v/>
      </c>
      <c r="S4061" s="138" t="str">
        <f ca="1">IFERROR(IF($C4061="","",VLOOKUP(FİLTRE!$C4061,'SKT LİSTESİ'!$F:$AJ,16,0)),"")</f>
        <v/>
      </c>
      <c r="AF4061" s="179" t="str">
        <f t="shared" ca="1" si="254"/>
        <v/>
      </c>
      <c r="AG4061" s="179">
        <f t="shared" ca="1" si="255"/>
        <v>0</v>
      </c>
      <c r="AH4061" s="179">
        <f t="shared" ca="1" si="256"/>
        <v>0</v>
      </c>
    </row>
    <row r="4062" spans="2:34" ht="15.75" x14ac:dyDescent="0.25">
      <c r="B4062">
        <f t="shared" ca="1" si="253"/>
        <v>4050</v>
      </c>
      <c r="C4062" t="str">
        <f ca="1">IFERROR(VLOOKUP(B4062,'SKT LİSTESİ'!F:F,1,0),"")</f>
        <v/>
      </c>
      <c r="E4062" s="128" t="str">
        <f ca="1">IFERROR(IF($C4062="","",VLOOKUP(FİLTRE!$C4062,'SKT LİSTESİ'!$F:$S,5,0)),"")</f>
        <v/>
      </c>
      <c r="F4062" s="129" t="str">
        <f ca="1">IFERROR(IF($C4062="","",VLOOKUP(FİLTRE!$C4062,'SKT LİSTESİ'!$F:$S,7,0)),"")</f>
        <v/>
      </c>
      <c r="G4062" s="130" t="str">
        <f ca="1">IFERROR(IF($C4062="","",VLOOKUP(FİLTRE!$C4062,'SKT LİSTESİ'!$F:$S,8,0)),"")</f>
        <v/>
      </c>
      <c r="H4062" s="131" t="str">
        <f ca="1">IF(E4062="","",IF($C4062="","",VLOOKUP(FİLTRE!$C4062,'SKT LİSTESİ'!$F:$S,9,0)))</f>
        <v/>
      </c>
      <c r="I4062" s="132" t="str">
        <f ca="1">IFERROR(IF($C4062="","",VLOOKUP(FİLTRE!$C4062,'SKT LİSTESİ'!$F:$S,10,0)),"")</f>
        <v/>
      </c>
      <c r="J4062" s="133" t="str">
        <f ca="1">IFERROR(IF($C4062="","",VLOOKUP(FİLTRE!$C4062,'SKT LİSTESİ'!$F:$S,11,0)),"")</f>
        <v/>
      </c>
      <c r="K4062" s="134" t="str">
        <f ca="1">IFERROR(IF($C4062="","",VLOOKUP(FİLTRE!$C4062,'SKT LİSTESİ'!$F:$S,12,0)),"")</f>
        <v/>
      </c>
      <c r="L4062" s="134" t="str">
        <f ca="1">IFERROR(IF($C4062="","",VLOOKUP(FİLTRE!$C4062,'SKT LİSTESİ'!$F:$S,13,0)),"")</f>
        <v/>
      </c>
      <c r="M4062" s="135" t="str">
        <f ca="1">IFERROR(IF($C4062="","",VLOOKUP(FİLTRE!$C4062,'SKT LİSTESİ'!$F:$AJ,14,0)),"")</f>
        <v/>
      </c>
      <c r="N4062" s="31" t="str">
        <f ca="1">IFERROR(IF($C4062="","",VLOOKUP(FİLTRE!$C4062,'SKT LİSTESİ'!$F:$AJ,22,0)),"")</f>
        <v/>
      </c>
      <c r="O4062" s="136" t="str">
        <f ca="1">IFERROR(IF($C4062="","",VLOOKUP(FİLTRE!$C4062,'SKT LİSTESİ'!$F:$AJ,23,0)),"")</f>
        <v/>
      </c>
      <c r="P4062" s="31"/>
      <c r="Q4062" s="31"/>
      <c r="R4062" s="137" t="str">
        <f ca="1">(IFERROR(IF($C4062="","",VLOOKUP(FİLTRE!$C4062,'SKT LİSTESİ'!$F:$AJ,15,0)),""))</f>
        <v/>
      </c>
      <c r="S4062" s="138" t="str">
        <f ca="1">IFERROR(IF($C4062="","",VLOOKUP(FİLTRE!$C4062,'SKT LİSTESİ'!$F:$AJ,16,0)),"")</f>
        <v/>
      </c>
      <c r="AF4062" s="179" t="str">
        <f t="shared" ca="1" si="254"/>
        <v/>
      </c>
      <c r="AG4062" s="179">
        <f t="shared" ca="1" si="255"/>
        <v>0</v>
      </c>
      <c r="AH4062" s="179">
        <f t="shared" ca="1" si="256"/>
        <v>0</v>
      </c>
    </row>
    <row r="4063" spans="2:34" ht="15.75" x14ac:dyDescent="0.25">
      <c r="B4063">
        <f t="shared" ca="1" si="253"/>
        <v>4051</v>
      </c>
      <c r="C4063" t="str">
        <f ca="1">IFERROR(VLOOKUP(B4063,'SKT LİSTESİ'!F:F,1,0),"")</f>
        <v/>
      </c>
      <c r="E4063" s="128" t="str">
        <f ca="1">IFERROR(IF($C4063="","",VLOOKUP(FİLTRE!$C4063,'SKT LİSTESİ'!$F:$S,5,0)),"")</f>
        <v/>
      </c>
      <c r="F4063" s="129" t="str">
        <f ca="1">IFERROR(IF($C4063="","",VLOOKUP(FİLTRE!$C4063,'SKT LİSTESİ'!$F:$S,7,0)),"")</f>
        <v/>
      </c>
      <c r="G4063" s="130" t="str">
        <f ca="1">IFERROR(IF($C4063="","",VLOOKUP(FİLTRE!$C4063,'SKT LİSTESİ'!$F:$S,8,0)),"")</f>
        <v/>
      </c>
      <c r="H4063" s="131" t="str">
        <f ca="1">IF(E4063="","",IF($C4063="","",VLOOKUP(FİLTRE!$C4063,'SKT LİSTESİ'!$F:$S,9,0)))</f>
        <v/>
      </c>
      <c r="I4063" s="132" t="str">
        <f ca="1">IFERROR(IF($C4063="","",VLOOKUP(FİLTRE!$C4063,'SKT LİSTESİ'!$F:$S,10,0)),"")</f>
        <v/>
      </c>
      <c r="J4063" s="133" t="str">
        <f ca="1">IFERROR(IF($C4063="","",VLOOKUP(FİLTRE!$C4063,'SKT LİSTESİ'!$F:$S,11,0)),"")</f>
        <v/>
      </c>
      <c r="K4063" s="134" t="str">
        <f ca="1">IFERROR(IF($C4063="","",VLOOKUP(FİLTRE!$C4063,'SKT LİSTESİ'!$F:$S,12,0)),"")</f>
        <v/>
      </c>
      <c r="L4063" s="134" t="str">
        <f ca="1">IFERROR(IF($C4063="","",VLOOKUP(FİLTRE!$C4063,'SKT LİSTESİ'!$F:$S,13,0)),"")</f>
        <v/>
      </c>
      <c r="M4063" s="135" t="str">
        <f ca="1">IFERROR(IF($C4063="","",VLOOKUP(FİLTRE!$C4063,'SKT LİSTESİ'!$F:$AJ,14,0)),"")</f>
        <v/>
      </c>
      <c r="N4063" s="31" t="str">
        <f ca="1">IFERROR(IF($C4063="","",VLOOKUP(FİLTRE!$C4063,'SKT LİSTESİ'!$F:$AJ,22,0)),"")</f>
        <v/>
      </c>
      <c r="O4063" s="136" t="str">
        <f ca="1">IFERROR(IF($C4063="","",VLOOKUP(FİLTRE!$C4063,'SKT LİSTESİ'!$F:$AJ,23,0)),"")</f>
        <v/>
      </c>
      <c r="P4063" s="31"/>
      <c r="Q4063" s="31"/>
      <c r="R4063" s="137" t="str">
        <f ca="1">(IFERROR(IF($C4063="","",VLOOKUP(FİLTRE!$C4063,'SKT LİSTESİ'!$F:$AJ,15,0)),""))</f>
        <v/>
      </c>
      <c r="S4063" s="138" t="str">
        <f ca="1">IFERROR(IF($C4063="","",VLOOKUP(FİLTRE!$C4063,'SKT LİSTESİ'!$F:$AJ,16,0)),"")</f>
        <v/>
      </c>
      <c r="AF4063" s="179" t="str">
        <f t="shared" ca="1" si="254"/>
        <v/>
      </c>
      <c r="AG4063" s="179">
        <f t="shared" ca="1" si="255"/>
        <v>0</v>
      </c>
      <c r="AH4063" s="179">
        <f t="shared" ca="1" si="256"/>
        <v>0</v>
      </c>
    </row>
    <row r="4064" spans="2:34" ht="15.75" x14ac:dyDescent="0.25">
      <c r="B4064">
        <f t="shared" ca="1" si="253"/>
        <v>4052</v>
      </c>
      <c r="C4064" t="str">
        <f ca="1">IFERROR(VLOOKUP(B4064,'SKT LİSTESİ'!F:F,1,0),"")</f>
        <v/>
      </c>
      <c r="E4064" s="128" t="str">
        <f ca="1">IFERROR(IF($C4064="","",VLOOKUP(FİLTRE!$C4064,'SKT LİSTESİ'!$F:$S,5,0)),"")</f>
        <v/>
      </c>
      <c r="F4064" s="129" t="str">
        <f ca="1">IFERROR(IF($C4064="","",VLOOKUP(FİLTRE!$C4064,'SKT LİSTESİ'!$F:$S,7,0)),"")</f>
        <v/>
      </c>
      <c r="G4064" s="130" t="str">
        <f ca="1">IFERROR(IF($C4064="","",VLOOKUP(FİLTRE!$C4064,'SKT LİSTESİ'!$F:$S,8,0)),"")</f>
        <v/>
      </c>
      <c r="H4064" s="131" t="str">
        <f ca="1">IF(E4064="","",IF($C4064="","",VLOOKUP(FİLTRE!$C4064,'SKT LİSTESİ'!$F:$S,9,0)))</f>
        <v/>
      </c>
      <c r="I4064" s="132" t="str">
        <f ca="1">IFERROR(IF($C4064="","",VLOOKUP(FİLTRE!$C4064,'SKT LİSTESİ'!$F:$S,10,0)),"")</f>
        <v/>
      </c>
      <c r="J4064" s="133" t="str">
        <f ca="1">IFERROR(IF($C4064="","",VLOOKUP(FİLTRE!$C4064,'SKT LİSTESİ'!$F:$S,11,0)),"")</f>
        <v/>
      </c>
      <c r="K4064" s="134" t="str">
        <f ca="1">IFERROR(IF($C4064="","",VLOOKUP(FİLTRE!$C4064,'SKT LİSTESİ'!$F:$S,12,0)),"")</f>
        <v/>
      </c>
      <c r="L4064" s="134" t="str">
        <f ca="1">IFERROR(IF($C4064="","",VLOOKUP(FİLTRE!$C4064,'SKT LİSTESİ'!$F:$S,13,0)),"")</f>
        <v/>
      </c>
      <c r="M4064" s="135" t="str">
        <f ca="1">IFERROR(IF($C4064="","",VLOOKUP(FİLTRE!$C4064,'SKT LİSTESİ'!$F:$AJ,14,0)),"")</f>
        <v/>
      </c>
      <c r="N4064" s="31" t="str">
        <f ca="1">IFERROR(IF($C4064="","",VLOOKUP(FİLTRE!$C4064,'SKT LİSTESİ'!$F:$AJ,22,0)),"")</f>
        <v/>
      </c>
      <c r="O4064" s="136" t="str">
        <f ca="1">IFERROR(IF($C4064="","",VLOOKUP(FİLTRE!$C4064,'SKT LİSTESİ'!$F:$AJ,23,0)),"")</f>
        <v/>
      </c>
      <c r="P4064" s="31"/>
      <c r="Q4064" s="31"/>
      <c r="R4064" s="137" t="str">
        <f ca="1">(IFERROR(IF($C4064="","",VLOOKUP(FİLTRE!$C4064,'SKT LİSTESİ'!$F:$AJ,15,0)),""))</f>
        <v/>
      </c>
      <c r="S4064" s="138" t="str">
        <f ca="1">IFERROR(IF($C4064="","",VLOOKUP(FİLTRE!$C4064,'SKT LİSTESİ'!$F:$AJ,16,0)),"")</f>
        <v/>
      </c>
      <c r="AF4064" s="179" t="str">
        <f t="shared" ca="1" si="254"/>
        <v/>
      </c>
      <c r="AG4064" s="179">
        <f t="shared" ca="1" si="255"/>
        <v>0</v>
      </c>
      <c r="AH4064" s="179">
        <f t="shared" ca="1" si="256"/>
        <v>0</v>
      </c>
    </row>
    <row r="4065" spans="2:34" ht="15.75" x14ac:dyDescent="0.25">
      <c r="B4065">
        <f t="shared" ca="1" si="253"/>
        <v>4053</v>
      </c>
      <c r="C4065" t="str">
        <f ca="1">IFERROR(VLOOKUP(B4065,'SKT LİSTESİ'!F:F,1,0),"")</f>
        <v/>
      </c>
      <c r="E4065" s="128" t="str">
        <f ca="1">IFERROR(IF($C4065="","",VLOOKUP(FİLTRE!$C4065,'SKT LİSTESİ'!$F:$S,5,0)),"")</f>
        <v/>
      </c>
      <c r="F4065" s="129" t="str">
        <f ca="1">IFERROR(IF($C4065="","",VLOOKUP(FİLTRE!$C4065,'SKT LİSTESİ'!$F:$S,7,0)),"")</f>
        <v/>
      </c>
      <c r="G4065" s="130" t="str">
        <f ca="1">IFERROR(IF($C4065="","",VLOOKUP(FİLTRE!$C4065,'SKT LİSTESİ'!$F:$S,8,0)),"")</f>
        <v/>
      </c>
      <c r="H4065" s="131" t="str">
        <f ca="1">IF(E4065="","",IF($C4065="","",VLOOKUP(FİLTRE!$C4065,'SKT LİSTESİ'!$F:$S,9,0)))</f>
        <v/>
      </c>
      <c r="I4065" s="132" t="str">
        <f ca="1">IFERROR(IF($C4065="","",VLOOKUP(FİLTRE!$C4065,'SKT LİSTESİ'!$F:$S,10,0)),"")</f>
        <v/>
      </c>
      <c r="J4065" s="133" t="str">
        <f ca="1">IFERROR(IF($C4065="","",VLOOKUP(FİLTRE!$C4065,'SKT LİSTESİ'!$F:$S,11,0)),"")</f>
        <v/>
      </c>
      <c r="K4065" s="134" t="str">
        <f ca="1">IFERROR(IF($C4065="","",VLOOKUP(FİLTRE!$C4065,'SKT LİSTESİ'!$F:$S,12,0)),"")</f>
        <v/>
      </c>
      <c r="L4065" s="134" t="str">
        <f ca="1">IFERROR(IF($C4065="","",VLOOKUP(FİLTRE!$C4065,'SKT LİSTESİ'!$F:$S,13,0)),"")</f>
        <v/>
      </c>
      <c r="M4065" s="135" t="str">
        <f ca="1">IFERROR(IF($C4065="","",VLOOKUP(FİLTRE!$C4065,'SKT LİSTESİ'!$F:$AJ,14,0)),"")</f>
        <v/>
      </c>
      <c r="N4065" s="31" t="str">
        <f ca="1">IFERROR(IF($C4065="","",VLOOKUP(FİLTRE!$C4065,'SKT LİSTESİ'!$F:$AJ,22,0)),"")</f>
        <v/>
      </c>
      <c r="O4065" s="136" t="str">
        <f ca="1">IFERROR(IF($C4065="","",VLOOKUP(FİLTRE!$C4065,'SKT LİSTESİ'!$F:$AJ,23,0)),"")</f>
        <v/>
      </c>
      <c r="P4065" s="31"/>
      <c r="Q4065" s="31"/>
      <c r="R4065" s="137" t="str">
        <f ca="1">(IFERROR(IF($C4065="","",VLOOKUP(FİLTRE!$C4065,'SKT LİSTESİ'!$F:$AJ,15,0)),""))</f>
        <v/>
      </c>
      <c r="S4065" s="138" t="str">
        <f ca="1">IFERROR(IF($C4065="","",VLOOKUP(FİLTRE!$C4065,'SKT LİSTESİ'!$F:$AJ,16,0)),"")</f>
        <v/>
      </c>
      <c r="AF4065" s="179" t="str">
        <f t="shared" ca="1" si="254"/>
        <v/>
      </c>
      <c r="AG4065" s="179">
        <f t="shared" ca="1" si="255"/>
        <v>0</v>
      </c>
      <c r="AH4065" s="179">
        <f t="shared" ca="1" si="256"/>
        <v>0</v>
      </c>
    </row>
    <row r="4066" spans="2:34" ht="15.75" x14ac:dyDescent="0.25">
      <c r="B4066">
        <f t="shared" ca="1" si="253"/>
        <v>4054</v>
      </c>
      <c r="C4066" t="str">
        <f ca="1">IFERROR(VLOOKUP(B4066,'SKT LİSTESİ'!F:F,1,0),"")</f>
        <v/>
      </c>
      <c r="E4066" s="128" t="str">
        <f ca="1">IFERROR(IF($C4066="","",VLOOKUP(FİLTRE!$C4066,'SKT LİSTESİ'!$F:$S,5,0)),"")</f>
        <v/>
      </c>
      <c r="F4066" s="129" t="str">
        <f ca="1">IFERROR(IF($C4066="","",VLOOKUP(FİLTRE!$C4066,'SKT LİSTESİ'!$F:$S,7,0)),"")</f>
        <v/>
      </c>
      <c r="G4066" s="130" t="str">
        <f ca="1">IFERROR(IF($C4066="","",VLOOKUP(FİLTRE!$C4066,'SKT LİSTESİ'!$F:$S,8,0)),"")</f>
        <v/>
      </c>
      <c r="H4066" s="131" t="str">
        <f ca="1">IF(E4066="","",IF($C4066="","",VLOOKUP(FİLTRE!$C4066,'SKT LİSTESİ'!$F:$S,9,0)))</f>
        <v/>
      </c>
      <c r="I4066" s="132" t="str">
        <f ca="1">IFERROR(IF($C4066="","",VLOOKUP(FİLTRE!$C4066,'SKT LİSTESİ'!$F:$S,10,0)),"")</f>
        <v/>
      </c>
      <c r="J4066" s="133" t="str">
        <f ca="1">IFERROR(IF($C4066="","",VLOOKUP(FİLTRE!$C4066,'SKT LİSTESİ'!$F:$S,11,0)),"")</f>
        <v/>
      </c>
      <c r="K4066" s="134" t="str">
        <f ca="1">IFERROR(IF($C4066="","",VLOOKUP(FİLTRE!$C4066,'SKT LİSTESİ'!$F:$S,12,0)),"")</f>
        <v/>
      </c>
      <c r="L4066" s="134" t="str">
        <f ca="1">IFERROR(IF($C4066="","",VLOOKUP(FİLTRE!$C4066,'SKT LİSTESİ'!$F:$S,13,0)),"")</f>
        <v/>
      </c>
      <c r="M4066" s="135" t="str">
        <f ca="1">IFERROR(IF($C4066="","",VLOOKUP(FİLTRE!$C4066,'SKT LİSTESİ'!$F:$AJ,14,0)),"")</f>
        <v/>
      </c>
      <c r="N4066" s="31" t="str">
        <f ca="1">IFERROR(IF($C4066="","",VLOOKUP(FİLTRE!$C4066,'SKT LİSTESİ'!$F:$AJ,22,0)),"")</f>
        <v/>
      </c>
      <c r="O4066" s="136" t="str">
        <f ca="1">IFERROR(IF($C4066="","",VLOOKUP(FİLTRE!$C4066,'SKT LİSTESİ'!$F:$AJ,23,0)),"")</f>
        <v/>
      </c>
      <c r="P4066" s="31"/>
      <c r="Q4066" s="31"/>
      <c r="R4066" s="137" t="str">
        <f ca="1">(IFERROR(IF($C4066="","",VLOOKUP(FİLTRE!$C4066,'SKT LİSTESİ'!$F:$AJ,15,0)),""))</f>
        <v/>
      </c>
      <c r="S4066" s="138" t="str">
        <f ca="1">IFERROR(IF($C4066="","",VLOOKUP(FİLTRE!$C4066,'SKT LİSTESİ'!$F:$AJ,16,0)),"")</f>
        <v/>
      </c>
      <c r="AF4066" s="179" t="str">
        <f t="shared" ca="1" si="254"/>
        <v/>
      </c>
      <c r="AG4066" s="179">
        <f t="shared" ca="1" si="255"/>
        <v>0</v>
      </c>
      <c r="AH4066" s="179">
        <f t="shared" ca="1" si="256"/>
        <v>0</v>
      </c>
    </row>
    <row r="4067" spans="2:34" ht="15.75" x14ac:dyDescent="0.25">
      <c r="B4067">
        <f t="shared" ca="1" si="253"/>
        <v>4055</v>
      </c>
      <c r="C4067" t="str">
        <f ca="1">IFERROR(VLOOKUP(B4067,'SKT LİSTESİ'!F:F,1,0),"")</f>
        <v/>
      </c>
      <c r="E4067" s="128" t="str">
        <f ca="1">IFERROR(IF($C4067="","",VLOOKUP(FİLTRE!$C4067,'SKT LİSTESİ'!$F:$S,5,0)),"")</f>
        <v/>
      </c>
      <c r="F4067" s="129" t="str">
        <f ca="1">IFERROR(IF($C4067="","",VLOOKUP(FİLTRE!$C4067,'SKT LİSTESİ'!$F:$S,7,0)),"")</f>
        <v/>
      </c>
      <c r="G4067" s="130" t="str">
        <f ca="1">IFERROR(IF($C4067="","",VLOOKUP(FİLTRE!$C4067,'SKT LİSTESİ'!$F:$S,8,0)),"")</f>
        <v/>
      </c>
      <c r="H4067" s="131" t="str">
        <f ca="1">IF(E4067="","",IF($C4067="","",VLOOKUP(FİLTRE!$C4067,'SKT LİSTESİ'!$F:$S,9,0)))</f>
        <v/>
      </c>
      <c r="I4067" s="132" t="str">
        <f ca="1">IFERROR(IF($C4067="","",VLOOKUP(FİLTRE!$C4067,'SKT LİSTESİ'!$F:$S,10,0)),"")</f>
        <v/>
      </c>
      <c r="J4067" s="133" t="str">
        <f ca="1">IFERROR(IF($C4067="","",VLOOKUP(FİLTRE!$C4067,'SKT LİSTESİ'!$F:$S,11,0)),"")</f>
        <v/>
      </c>
      <c r="K4067" s="134" t="str">
        <f ca="1">IFERROR(IF($C4067="","",VLOOKUP(FİLTRE!$C4067,'SKT LİSTESİ'!$F:$S,12,0)),"")</f>
        <v/>
      </c>
      <c r="L4067" s="134" t="str">
        <f ca="1">IFERROR(IF($C4067="","",VLOOKUP(FİLTRE!$C4067,'SKT LİSTESİ'!$F:$S,13,0)),"")</f>
        <v/>
      </c>
      <c r="M4067" s="135" t="str">
        <f ca="1">IFERROR(IF($C4067="","",VLOOKUP(FİLTRE!$C4067,'SKT LİSTESİ'!$F:$AJ,14,0)),"")</f>
        <v/>
      </c>
      <c r="N4067" s="31" t="str">
        <f ca="1">IFERROR(IF($C4067="","",VLOOKUP(FİLTRE!$C4067,'SKT LİSTESİ'!$F:$AJ,22,0)),"")</f>
        <v/>
      </c>
      <c r="O4067" s="136" t="str">
        <f ca="1">IFERROR(IF($C4067="","",VLOOKUP(FİLTRE!$C4067,'SKT LİSTESİ'!$F:$AJ,23,0)),"")</f>
        <v/>
      </c>
      <c r="P4067" s="31"/>
      <c r="Q4067" s="31"/>
      <c r="R4067" s="137" t="str">
        <f ca="1">(IFERROR(IF($C4067="","",VLOOKUP(FİLTRE!$C4067,'SKT LİSTESİ'!$F:$AJ,15,0)),""))</f>
        <v/>
      </c>
      <c r="S4067" s="138" t="str">
        <f ca="1">IFERROR(IF($C4067="","",VLOOKUP(FİLTRE!$C4067,'SKT LİSTESİ'!$F:$AJ,16,0)),"")</f>
        <v/>
      </c>
      <c r="AF4067" s="179" t="str">
        <f t="shared" ca="1" si="254"/>
        <v/>
      </c>
      <c r="AG4067" s="179">
        <f t="shared" ca="1" si="255"/>
        <v>0</v>
      </c>
      <c r="AH4067" s="179">
        <f t="shared" ca="1" si="256"/>
        <v>0</v>
      </c>
    </row>
    <row r="4068" spans="2:34" ht="15.75" x14ac:dyDescent="0.25">
      <c r="B4068">
        <f t="shared" ca="1" si="253"/>
        <v>4056</v>
      </c>
      <c r="C4068" t="str">
        <f ca="1">IFERROR(VLOOKUP(B4068,'SKT LİSTESİ'!F:F,1,0),"")</f>
        <v/>
      </c>
      <c r="E4068" s="128" t="str">
        <f ca="1">IFERROR(IF($C4068="","",VLOOKUP(FİLTRE!$C4068,'SKT LİSTESİ'!$F:$S,5,0)),"")</f>
        <v/>
      </c>
      <c r="F4068" s="129" t="str">
        <f ca="1">IFERROR(IF($C4068="","",VLOOKUP(FİLTRE!$C4068,'SKT LİSTESİ'!$F:$S,7,0)),"")</f>
        <v/>
      </c>
      <c r="G4068" s="130" t="str">
        <f ca="1">IFERROR(IF($C4068="","",VLOOKUP(FİLTRE!$C4068,'SKT LİSTESİ'!$F:$S,8,0)),"")</f>
        <v/>
      </c>
      <c r="H4068" s="131" t="str">
        <f ca="1">IF(E4068="","",IF($C4068="","",VLOOKUP(FİLTRE!$C4068,'SKT LİSTESİ'!$F:$S,9,0)))</f>
        <v/>
      </c>
      <c r="I4068" s="132" t="str">
        <f ca="1">IFERROR(IF($C4068="","",VLOOKUP(FİLTRE!$C4068,'SKT LİSTESİ'!$F:$S,10,0)),"")</f>
        <v/>
      </c>
      <c r="J4068" s="133" t="str">
        <f ca="1">IFERROR(IF($C4068="","",VLOOKUP(FİLTRE!$C4068,'SKT LİSTESİ'!$F:$S,11,0)),"")</f>
        <v/>
      </c>
      <c r="K4068" s="134" t="str">
        <f ca="1">IFERROR(IF($C4068="","",VLOOKUP(FİLTRE!$C4068,'SKT LİSTESİ'!$F:$S,12,0)),"")</f>
        <v/>
      </c>
      <c r="L4068" s="134" t="str">
        <f ca="1">IFERROR(IF($C4068="","",VLOOKUP(FİLTRE!$C4068,'SKT LİSTESİ'!$F:$S,13,0)),"")</f>
        <v/>
      </c>
      <c r="M4068" s="135" t="str">
        <f ca="1">IFERROR(IF($C4068="","",VLOOKUP(FİLTRE!$C4068,'SKT LİSTESİ'!$F:$AJ,14,0)),"")</f>
        <v/>
      </c>
      <c r="N4068" s="31" t="str">
        <f ca="1">IFERROR(IF($C4068="","",VLOOKUP(FİLTRE!$C4068,'SKT LİSTESİ'!$F:$AJ,22,0)),"")</f>
        <v/>
      </c>
      <c r="O4068" s="136" t="str">
        <f ca="1">IFERROR(IF($C4068="","",VLOOKUP(FİLTRE!$C4068,'SKT LİSTESİ'!$F:$AJ,23,0)),"")</f>
        <v/>
      </c>
      <c r="P4068" s="31"/>
      <c r="Q4068" s="31"/>
      <c r="R4068" s="137" t="str">
        <f ca="1">(IFERROR(IF($C4068="","",VLOOKUP(FİLTRE!$C4068,'SKT LİSTESİ'!$F:$AJ,15,0)),""))</f>
        <v/>
      </c>
      <c r="S4068" s="138" t="str">
        <f ca="1">IFERROR(IF($C4068="","",VLOOKUP(FİLTRE!$C4068,'SKT LİSTESİ'!$F:$AJ,16,0)),"")</f>
        <v/>
      </c>
      <c r="AF4068" s="179" t="str">
        <f t="shared" ca="1" si="254"/>
        <v/>
      </c>
      <c r="AG4068" s="179">
        <f t="shared" ca="1" si="255"/>
        <v>0</v>
      </c>
      <c r="AH4068" s="179">
        <f t="shared" ca="1" si="256"/>
        <v>0</v>
      </c>
    </row>
    <row r="4069" spans="2:34" ht="15.75" x14ac:dyDescent="0.25">
      <c r="B4069">
        <f t="shared" ca="1" si="253"/>
        <v>4057</v>
      </c>
      <c r="C4069" t="str">
        <f ca="1">IFERROR(VLOOKUP(B4069,'SKT LİSTESİ'!F:F,1,0),"")</f>
        <v/>
      </c>
      <c r="E4069" s="128" t="str">
        <f ca="1">IFERROR(IF($C4069="","",VLOOKUP(FİLTRE!$C4069,'SKT LİSTESİ'!$F:$S,5,0)),"")</f>
        <v/>
      </c>
      <c r="F4069" s="129" t="str">
        <f ca="1">IFERROR(IF($C4069="","",VLOOKUP(FİLTRE!$C4069,'SKT LİSTESİ'!$F:$S,7,0)),"")</f>
        <v/>
      </c>
      <c r="G4069" s="130" t="str">
        <f ca="1">IFERROR(IF($C4069="","",VLOOKUP(FİLTRE!$C4069,'SKT LİSTESİ'!$F:$S,8,0)),"")</f>
        <v/>
      </c>
      <c r="H4069" s="131" t="str">
        <f ca="1">IF(E4069="","",IF($C4069="","",VLOOKUP(FİLTRE!$C4069,'SKT LİSTESİ'!$F:$S,9,0)))</f>
        <v/>
      </c>
      <c r="I4069" s="132" t="str">
        <f ca="1">IFERROR(IF($C4069="","",VLOOKUP(FİLTRE!$C4069,'SKT LİSTESİ'!$F:$S,10,0)),"")</f>
        <v/>
      </c>
      <c r="J4069" s="133" t="str">
        <f ca="1">IFERROR(IF($C4069="","",VLOOKUP(FİLTRE!$C4069,'SKT LİSTESİ'!$F:$S,11,0)),"")</f>
        <v/>
      </c>
      <c r="K4069" s="134" t="str">
        <f ca="1">IFERROR(IF($C4069="","",VLOOKUP(FİLTRE!$C4069,'SKT LİSTESİ'!$F:$S,12,0)),"")</f>
        <v/>
      </c>
      <c r="L4069" s="134" t="str">
        <f ca="1">IFERROR(IF($C4069="","",VLOOKUP(FİLTRE!$C4069,'SKT LİSTESİ'!$F:$S,13,0)),"")</f>
        <v/>
      </c>
      <c r="M4069" s="135" t="str">
        <f ca="1">IFERROR(IF($C4069="","",VLOOKUP(FİLTRE!$C4069,'SKT LİSTESİ'!$F:$AJ,14,0)),"")</f>
        <v/>
      </c>
      <c r="N4069" s="31" t="str">
        <f ca="1">IFERROR(IF($C4069="","",VLOOKUP(FİLTRE!$C4069,'SKT LİSTESİ'!$F:$AJ,22,0)),"")</f>
        <v/>
      </c>
      <c r="O4069" s="136" t="str">
        <f ca="1">IFERROR(IF($C4069="","",VLOOKUP(FİLTRE!$C4069,'SKT LİSTESİ'!$F:$AJ,23,0)),"")</f>
        <v/>
      </c>
      <c r="P4069" s="31"/>
      <c r="Q4069" s="31"/>
      <c r="R4069" s="137" t="str">
        <f ca="1">(IFERROR(IF($C4069="","",VLOOKUP(FİLTRE!$C4069,'SKT LİSTESİ'!$F:$AJ,15,0)),""))</f>
        <v/>
      </c>
      <c r="S4069" s="138" t="str">
        <f ca="1">IFERROR(IF($C4069="","",VLOOKUP(FİLTRE!$C4069,'SKT LİSTESİ'!$F:$AJ,16,0)),"")</f>
        <v/>
      </c>
      <c r="AF4069" s="179" t="str">
        <f t="shared" ca="1" si="254"/>
        <v/>
      </c>
      <c r="AG4069" s="179">
        <f t="shared" ca="1" si="255"/>
        <v>0</v>
      </c>
      <c r="AH4069" s="179">
        <f t="shared" ca="1" si="256"/>
        <v>0</v>
      </c>
    </row>
    <row r="4070" spans="2:34" ht="15.75" x14ac:dyDescent="0.25">
      <c r="B4070">
        <f t="shared" ca="1" si="253"/>
        <v>4058</v>
      </c>
      <c r="C4070" t="str">
        <f ca="1">IFERROR(VLOOKUP(B4070,'SKT LİSTESİ'!F:F,1,0),"")</f>
        <v/>
      </c>
      <c r="E4070" s="128" t="str">
        <f ca="1">IFERROR(IF($C4070="","",VLOOKUP(FİLTRE!$C4070,'SKT LİSTESİ'!$F:$S,5,0)),"")</f>
        <v/>
      </c>
      <c r="F4070" s="129" t="str">
        <f ca="1">IFERROR(IF($C4070="","",VLOOKUP(FİLTRE!$C4070,'SKT LİSTESİ'!$F:$S,7,0)),"")</f>
        <v/>
      </c>
      <c r="G4070" s="130" t="str">
        <f ca="1">IFERROR(IF($C4070="","",VLOOKUP(FİLTRE!$C4070,'SKT LİSTESİ'!$F:$S,8,0)),"")</f>
        <v/>
      </c>
      <c r="H4070" s="131" t="str">
        <f ca="1">IF(E4070="","",IF($C4070="","",VLOOKUP(FİLTRE!$C4070,'SKT LİSTESİ'!$F:$S,9,0)))</f>
        <v/>
      </c>
      <c r="I4070" s="132" t="str">
        <f ca="1">IFERROR(IF($C4070="","",VLOOKUP(FİLTRE!$C4070,'SKT LİSTESİ'!$F:$S,10,0)),"")</f>
        <v/>
      </c>
      <c r="J4070" s="133" t="str">
        <f ca="1">IFERROR(IF($C4070="","",VLOOKUP(FİLTRE!$C4070,'SKT LİSTESİ'!$F:$S,11,0)),"")</f>
        <v/>
      </c>
      <c r="K4070" s="134" t="str">
        <f ca="1">IFERROR(IF($C4070="","",VLOOKUP(FİLTRE!$C4070,'SKT LİSTESİ'!$F:$S,12,0)),"")</f>
        <v/>
      </c>
      <c r="L4070" s="134" t="str">
        <f ca="1">IFERROR(IF($C4070="","",VLOOKUP(FİLTRE!$C4070,'SKT LİSTESİ'!$F:$S,13,0)),"")</f>
        <v/>
      </c>
      <c r="M4070" s="135" t="str">
        <f ca="1">IFERROR(IF($C4070="","",VLOOKUP(FİLTRE!$C4070,'SKT LİSTESİ'!$F:$AJ,14,0)),"")</f>
        <v/>
      </c>
      <c r="N4070" s="31" t="str">
        <f ca="1">IFERROR(IF($C4070="","",VLOOKUP(FİLTRE!$C4070,'SKT LİSTESİ'!$F:$AJ,22,0)),"")</f>
        <v/>
      </c>
      <c r="O4070" s="136" t="str">
        <f ca="1">IFERROR(IF($C4070="","",VLOOKUP(FİLTRE!$C4070,'SKT LİSTESİ'!$F:$AJ,23,0)),"")</f>
        <v/>
      </c>
      <c r="P4070" s="31"/>
      <c r="Q4070" s="31"/>
      <c r="R4070" s="137" t="str">
        <f ca="1">(IFERROR(IF($C4070="","",VLOOKUP(FİLTRE!$C4070,'SKT LİSTESİ'!$F:$AJ,15,0)),""))</f>
        <v/>
      </c>
      <c r="S4070" s="138" t="str">
        <f ca="1">IFERROR(IF($C4070="","",VLOOKUP(FİLTRE!$C4070,'SKT LİSTESİ'!$F:$AJ,16,0)),"")</f>
        <v/>
      </c>
      <c r="AF4070" s="179" t="str">
        <f t="shared" ca="1" si="254"/>
        <v/>
      </c>
      <c r="AG4070" s="179">
        <f t="shared" ca="1" si="255"/>
        <v>0</v>
      </c>
      <c r="AH4070" s="179">
        <f t="shared" ca="1" si="256"/>
        <v>0</v>
      </c>
    </row>
    <row r="4071" spans="2:34" ht="15.75" x14ac:dyDescent="0.25">
      <c r="B4071">
        <f t="shared" ca="1" si="253"/>
        <v>4059</v>
      </c>
      <c r="C4071" t="str">
        <f ca="1">IFERROR(VLOOKUP(B4071,'SKT LİSTESİ'!F:F,1,0),"")</f>
        <v/>
      </c>
      <c r="E4071" s="128" t="str">
        <f ca="1">IFERROR(IF($C4071="","",VLOOKUP(FİLTRE!$C4071,'SKT LİSTESİ'!$F:$S,5,0)),"")</f>
        <v/>
      </c>
      <c r="F4071" s="129" t="str">
        <f ca="1">IFERROR(IF($C4071="","",VLOOKUP(FİLTRE!$C4071,'SKT LİSTESİ'!$F:$S,7,0)),"")</f>
        <v/>
      </c>
      <c r="G4071" s="130" t="str">
        <f ca="1">IFERROR(IF($C4071="","",VLOOKUP(FİLTRE!$C4071,'SKT LİSTESİ'!$F:$S,8,0)),"")</f>
        <v/>
      </c>
      <c r="H4071" s="131" t="str">
        <f ca="1">IF(E4071="","",IF($C4071="","",VLOOKUP(FİLTRE!$C4071,'SKT LİSTESİ'!$F:$S,9,0)))</f>
        <v/>
      </c>
      <c r="I4071" s="132" t="str">
        <f ca="1">IFERROR(IF($C4071="","",VLOOKUP(FİLTRE!$C4071,'SKT LİSTESİ'!$F:$S,10,0)),"")</f>
        <v/>
      </c>
      <c r="J4071" s="133" t="str">
        <f ca="1">IFERROR(IF($C4071="","",VLOOKUP(FİLTRE!$C4071,'SKT LİSTESİ'!$F:$S,11,0)),"")</f>
        <v/>
      </c>
      <c r="K4071" s="134" t="str">
        <f ca="1">IFERROR(IF($C4071="","",VLOOKUP(FİLTRE!$C4071,'SKT LİSTESİ'!$F:$S,12,0)),"")</f>
        <v/>
      </c>
      <c r="L4071" s="134" t="str">
        <f ca="1">IFERROR(IF($C4071="","",VLOOKUP(FİLTRE!$C4071,'SKT LİSTESİ'!$F:$S,13,0)),"")</f>
        <v/>
      </c>
      <c r="M4071" s="135" t="str">
        <f ca="1">IFERROR(IF($C4071="","",VLOOKUP(FİLTRE!$C4071,'SKT LİSTESİ'!$F:$AJ,14,0)),"")</f>
        <v/>
      </c>
      <c r="N4071" s="31" t="str">
        <f ca="1">IFERROR(IF($C4071="","",VLOOKUP(FİLTRE!$C4071,'SKT LİSTESİ'!$F:$AJ,22,0)),"")</f>
        <v/>
      </c>
      <c r="O4071" s="136" t="str">
        <f ca="1">IFERROR(IF($C4071="","",VLOOKUP(FİLTRE!$C4071,'SKT LİSTESİ'!$F:$AJ,23,0)),"")</f>
        <v/>
      </c>
      <c r="P4071" s="31"/>
      <c r="Q4071" s="31"/>
      <c r="R4071" s="137" t="str">
        <f ca="1">(IFERROR(IF($C4071="","",VLOOKUP(FİLTRE!$C4071,'SKT LİSTESİ'!$F:$AJ,15,0)),""))</f>
        <v/>
      </c>
      <c r="S4071" s="138" t="str">
        <f ca="1">IFERROR(IF($C4071="","",VLOOKUP(FİLTRE!$C4071,'SKT LİSTESİ'!$F:$AJ,16,0)),"")</f>
        <v/>
      </c>
      <c r="AF4071" s="179" t="str">
        <f t="shared" ca="1" si="254"/>
        <v/>
      </c>
      <c r="AG4071" s="179">
        <f t="shared" ca="1" si="255"/>
        <v>0</v>
      </c>
      <c r="AH4071" s="179">
        <f t="shared" ca="1" si="256"/>
        <v>0</v>
      </c>
    </row>
    <row r="4072" spans="2:34" ht="15.75" x14ac:dyDescent="0.25">
      <c r="B4072">
        <f t="shared" ca="1" si="253"/>
        <v>4060</v>
      </c>
      <c r="C4072" t="str">
        <f ca="1">IFERROR(VLOOKUP(B4072,'SKT LİSTESİ'!F:F,1,0),"")</f>
        <v/>
      </c>
      <c r="E4072" s="128" t="str">
        <f ca="1">IFERROR(IF($C4072="","",VLOOKUP(FİLTRE!$C4072,'SKT LİSTESİ'!$F:$S,5,0)),"")</f>
        <v/>
      </c>
      <c r="F4072" s="129" t="str">
        <f ca="1">IFERROR(IF($C4072="","",VLOOKUP(FİLTRE!$C4072,'SKT LİSTESİ'!$F:$S,7,0)),"")</f>
        <v/>
      </c>
      <c r="G4072" s="130" t="str">
        <f ca="1">IFERROR(IF($C4072="","",VLOOKUP(FİLTRE!$C4072,'SKT LİSTESİ'!$F:$S,8,0)),"")</f>
        <v/>
      </c>
      <c r="H4072" s="131" t="str">
        <f ca="1">IF(E4072="","",IF($C4072="","",VLOOKUP(FİLTRE!$C4072,'SKT LİSTESİ'!$F:$S,9,0)))</f>
        <v/>
      </c>
      <c r="I4072" s="132" t="str">
        <f ca="1">IFERROR(IF($C4072="","",VLOOKUP(FİLTRE!$C4072,'SKT LİSTESİ'!$F:$S,10,0)),"")</f>
        <v/>
      </c>
      <c r="J4072" s="133" t="str">
        <f ca="1">IFERROR(IF($C4072="","",VLOOKUP(FİLTRE!$C4072,'SKT LİSTESİ'!$F:$S,11,0)),"")</f>
        <v/>
      </c>
      <c r="K4072" s="134" t="str">
        <f ca="1">IFERROR(IF($C4072="","",VLOOKUP(FİLTRE!$C4072,'SKT LİSTESİ'!$F:$S,12,0)),"")</f>
        <v/>
      </c>
      <c r="L4072" s="134" t="str">
        <f ca="1">IFERROR(IF($C4072="","",VLOOKUP(FİLTRE!$C4072,'SKT LİSTESİ'!$F:$S,13,0)),"")</f>
        <v/>
      </c>
      <c r="M4072" s="135" t="str">
        <f ca="1">IFERROR(IF($C4072="","",VLOOKUP(FİLTRE!$C4072,'SKT LİSTESİ'!$F:$AJ,14,0)),"")</f>
        <v/>
      </c>
      <c r="N4072" s="31" t="str">
        <f ca="1">IFERROR(IF($C4072="","",VLOOKUP(FİLTRE!$C4072,'SKT LİSTESİ'!$F:$AJ,22,0)),"")</f>
        <v/>
      </c>
      <c r="O4072" s="136" t="str">
        <f ca="1">IFERROR(IF($C4072="","",VLOOKUP(FİLTRE!$C4072,'SKT LİSTESİ'!$F:$AJ,23,0)),"")</f>
        <v/>
      </c>
      <c r="P4072" s="31"/>
      <c r="Q4072" s="31"/>
      <c r="R4072" s="137" t="str">
        <f ca="1">(IFERROR(IF($C4072="","",VLOOKUP(FİLTRE!$C4072,'SKT LİSTESİ'!$F:$AJ,15,0)),""))</f>
        <v/>
      </c>
      <c r="S4072" s="138" t="str">
        <f ca="1">IFERROR(IF($C4072="","",VLOOKUP(FİLTRE!$C4072,'SKT LİSTESİ'!$F:$AJ,16,0)),"")</f>
        <v/>
      </c>
      <c r="AF4072" s="179" t="str">
        <f t="shared" ca="1" si="254"/>
        <v/>
      </c>
      <c r="AG4072" s="179">
        <f t="shared" ca="1" si="255"/>
        <v>0</v>
      </c>
      <c r="AH4072" s="179">
        <f t="shared" ca="1" si="256"/>
        <v>0</v>
      </c>
    </row>
    <row r="4073" spans="2:34" ht="15.75" x14ac:dyDescent="0.25">
      <c r="B4073">
        <f t="shared" ca="1" si="253"/>
        <v>4061</v>
      </c>
      <c r="C4073" t="str">
        <f ca="1">IFERROR(VLOOKUP(B4073,'SKT LİSTESİ'!F:F,1,0),"")</f>
        <v/>
      </c>
      <c r="E4073" s="128" t="str">
        <f ca="1">IFERROR(IF($C4073="","",VLOOKUP(FİLTRE!$C4073,'SKT LİSTESİ'!$F:$S,5,0)),"")</f>
        <v/>
      </c>
      <c r="F4073" s="129" t="str">
        <f ca="1">IFERROR(IF($C4073="","",VLOOKUP(FİLTRE!$C4073,'SKT LİSTESİ'!$F:$S,7,0)),"")</f>
        <v/>
      </c>
      <c r="G4073" s="130" t="str">
        <f ca="1">IFERROR(IF($C4073="","",VLOOKUP(FİLTRE!$C4073,'SKT LİSTESİ'!$F:$S,8,0)),"")</f>
        <v/>
      </c>
      <c r="H4073" s="131" t="str">
        <f ca="1">IF(E4073="","",IF($C4073="","",VLOOKUP(FİLTRE!$C4073,'SKT LİSTESİ'!$F:$S,9,0)))</f>
        <v/>
      </c>
      <c r="I4073" s="132" t="str">
        <f ca="1">IFERROR(IF($C4073="","",VLOOKUP(FİLTRE!$C4073,'SKT LİSTESİ'!$F:$S,10,0)),"")</f>
        <v/>
      </c>
      <c r="J4073" s="133" t="str">
        <f ca="1">IFERROR(IF($C4073="","",VLOOKUP(FİLTRE!$C4073,'SKT LİSTESİ'!$F:$S,11,0)),"")</f>
        <v/>
      </c>
      <c r="K4073" s="134" t="str">
        <f ca="1">IFERROR(IF($C4073="","",VLOOKUP(FİLTRE!$C4073,'SKT LİSTESİ'!$F:$S,12,0)),"")</f>
        <v/>
      </c>
      <c r="L4073" s="134" t="str">
        <f ca="1">IFERROR(IF($C4073="","",VLOOKUP(FİLTRE!$C4073,'SKT LİSTESİ'!$F:$S,13,0)),"")</f>
        <v/>
      </c>
      <c r="M4073" s="135" t="str">
        <f ca="1">IFERROR(IF($C4073="","",VLOOKUP(FİLTRE!$C4073,'SKT LİSTESİ'!$F:$AJ,14,0)),"")</f>
        <v/>
      </c>
      <c r="N4073" s="31" t="str">
        <f ca="1">IFERROR(IF($C4073="","",VLOOKUP(FİLTRE!$C4073,'SKT LİSTESİ'!$F:$AJ,22,0)),"")</f>
        <v/>
      </c>
      <c r="O4073" s="136" t="str">
        <f ca="1">IFERROR(IF($C4073="","",VLOOKUP(FİLTRE!$C4073,'SKT LİSTESİ'!$F:$AJ,23,0)),"")</f>
        <v/>
      </c>
      <c r="P4073" s="31"/>
      <c r="Q4073" s="31"/>
      <c r="R4073" s="137" t="str">
        <f ca="1">(IFERROR(IF($C4073="","",VLOOKUP(FİLTRE!$C4073,'SKT LİSTESİ'!$F:$AJ,15,0)),""))</f>
        <v/>
      </c>
      <c r="S4073" s="138" t="str">
        <f ca="1">IFERROR(IF($C4073="","",VLOOKUP(FİLTRE!$C4073,'SKT LİSTESİ'!$F:$AJ,16,0)),"")</f>
        <v/>
      </c>
      <c r="AF4073" s="179" t="str">
        <f t="shared" ca="1" si="254"/>
        <v/>
      </c>
      <c r="AG4073" s="179">
        <f t="shared" ca="1" si="255"/>
        <v>0</v>
      </c>
      <c r="AH4073" s="179">
        <f t="shared" ca="1" si="256"/>
        <v>0</v>
      </c>
    </row>
    <row r="4074" spans="2:34" ht="15.75" x14ac:dyDescent="0.25">
      <c r="B4074">
        <f t="shared" ca="1" si="253"/>
        <v>4062</v>
      </c>
      <c r="C4074" t="str">
        <f ca="1">IFERROR(VLOOKUP(B4074,'SKT LİSTESİ'!F:F,1,0),"")</f>
        <v/>
      </c>
      <c r="E4074" s="128" t="str">
        <f ca="1">IFERROR(IF($C4074="","",VLOOKUP(FİLTRE!$C4074,'SKT LİSTESİ'!$F:$S,5,0)),"")</f>
        <v/>
      </c>
      <c r="F4074" s="129" t="str">
        <f ca="1">IFERROR(IF($C4074="","",VLOOKUP(FİLTRE!$C4074,'SKT LİSTESİ'!$F:$S,7,0)),"")</f>
        <v/>
      </c>
      <c r="G4074" s="130" t="str">
        <f ca="1">IFERROR(IF($C4074="","",VLOOKUP(FİLTRE!$C4074,'SKT LİSTESİ'!$F:$S,8,0)),"")</f>
        <v/>
      </c>
      <c r="H4074" s="131" t="str">
        <f ca="1">IF(E4074="","",IF($C4074="","",VLOOKUP(FİLTRE!$C4074,'SKT LİSTESİ'!$F:$S,9,0)))</f>
        <v/>
      </c>
      <c r="I4074" s="132" t="str">
        <f ca="1">IFERROR(IF($C4074="","",VLOOKUP(FİLTRE!$C4074,'SKT LİSTESİ'!$F:$S,10,0)),"")</f>
        <v/>
      </c>
      <c r="J4074" s="133" t="str">
        <f ca="1">IFERROR(IF($C4074="","",VLOOKUP(FİLTRE!$C4074,'SKT LİSTESİ'!$F:$S,11,0)),"")</f>
        <v/>
      </c>
      <c r="K4074" s="134" t="str">
        <f ca="1">IFERROR(IF($C4074="","",VLOOKUP(FİLTRE!$C4074,'SKT LİSTESİ'!$F:$S,12,0)),"")</f>
        <v/>
      </c>
      <c r="L4074" s="134" t="str">
        <f ca="1">IFERROR(IF($C4074="","",VLOOKUP(FİLTRE!$C4074,'SKT LİSTESİ'!$F:$S,13,0)),"")</f>
        <v/>
      </c>
      <c r="M4074" s="135" t="str">
        <f ca="1">IFERROR(IF($C4074="","",VLOOKUP(FİLTRE!$C4074,'SKT LİSTESİ'!$F:$AJ,14,0)),"")</f>
        <v/>
      </c>
      <c r="N4074" s="31" t="str">
        <f ca="1">IFERROR(IF($C4074="","",VLOOKUP(FİLTRE!$C4074,'SKT LİSTESİ'!$F:$AJ,22,0)),"")</f>
        <v/>
      </c>
      <c r="O4074" s="136" t="str">
        <f ca="1">IFERROR(IF($C4074="","",VLOOKUP(FİLTRE!$C4074,'SKT LİSTESİ'!$F:$AJ,23,0)),"")</f>
        <v/>
      </c>
      <c r="P4074" s="31"/>
      <c r="Q4074" s="31"/>
      <c r="R4074" s="137" t="str">
        <f ca="1">(IFERROR(IF($C4074="","",VLOOKUP(FİLTRE!$C4074,'SKT LİSTESİ'!$F:$AJ,15,0)),""))</f>
        <v/>
      </c>
      <c r="S4074" s="138" t="str">
        <f ca="1">IFERROR(IF($C4074="","",VLOOKUP(FİLTRE!$C4074,'SKT LİSTESİ'!$F:$AJ,16,0)),"")</f>
        <v/>
      </c>
      <c r="AF4074" s="179" t="str">
        <f t="shared" ca="1" si="254"/>
        <v/>
      </c>
      <c r="AG4074" s="179">
        <f t="shared" ca="1" si="255"/>
        <v>0</v>
      </c>
      <c r="AH4074" s="179">
        <f t="shared" ca="1" si="256"/>
        <v>0</v>
      </c>
    </row>
    <row r="4075" spans="2:34" ht="15.75" x14ac:dyDescent="0.25">
      <c r="B4075">
        <f t="shared" ca="1" si="253"/>
        <v>4063</v>
      </c>
      <c r="C4075" t="str">
        <f ca="1">IFERROR(VLOOKUP(B4075,'SKT LİSTESİ'!F:F,1,0),"")</f>
        <v/>
      </c>
      <c r="E4075" s="128" t="str">
        <f ca="1">IFERROR(IF($C4075="","",VLOOKUP(FİLTRE!$C4075,'SKT LİSTESİ'!$F:$S,5,0)),"")</f>
        <v/>
      </c>
      <c r="F4075" s="129" t="str">
        <f ca="1">IFERROR(IF($C4075="","",VLOOKUP(FİLTRE!$C4075,'SKT LİSTESİ'!$F:$S,7,0)),"")</f>
        <v/>
      </c>
      <c r="G4075" s="130" t="str">
        <f ca="1">IFERROR(IF($C4075="","",VLOOKUP(FİLTRE!$C4075,'SKT LİSTESİ'!$F:$S,8,0)),"")</f>
        <v/>
      </c>
      <c r="H4075" s="131" t="str">
        <f ca="1">IF(E4075="","",IF($C4075="","",VLOOKUP(FİLTRE!$C4075,'SKT LİSTESİ'!$F:$S,9,0)))</f>
        <v/>
      </c>
      <c r="I4075" s="132" t="str">
        <f ca="1">IFERROR(IF($C4075="","",VLOOKUP(FİLTRE!$C4075,'SKT LİSTESİ'!$F:$S,10,0)),"")</f>
        <v/>
      </c>
      <c r="J4075" s="133" t="str">
        <f ca="1">IFERROR(IF($C4075="","",VLOOKUP(FİLTRE!$C4075,'SKT LİSTESİ'!$F:$S,11,0)),"")</f>
        <v/>
      </c>
      <c r="K4075" s="134" t="str">
        <f ca="1">IFERROR(IF($C4075="","",VLOOKUP(FİLTRE!$C4075,'SKT LİSTESİ'!$F:$S,12,0)),"")</f>
        <v/>
      </c>
      <c r="L4075" s="134" t="str">
        <f ca="1">IFERROR(IF($C4075="","",VLOOKUP(FİLTRE!$C4075,'SKT LİSTESİ'!$F:$S,13,0)),"")</f>
        <v/>
      </c>
      <c r="M4075" s="135" t="str">
        <f ca="1">IFERROR(IF($C4075="","",VLOOKUP(FİLTRE!$C4075,'SKT LİSTESİ'!$F:$AJ,14,0)),"")</f>
        <v/>
      </c>
      <c r="N4075" s="31" t="str">
        <f ca="1">IFERROR(IF($C4075="","",VLOOKUP(FİLTRE!$C4075,'SKT LİSTESİ'!$F:$AJ,22,0)),"")</f>
        <v/>
      </c>
      <c r="O4075" s="136" t="str">
        <f ca="1">IFERROR(IF($C4075="","",VLOOKUP(FİLTRE!$C4075,'SKT LİSTESİ'!$F:$AJ,23,0)),"")</f>
        <v/>
      </c>
      <c r="P4075" s="31"/>
      <c r="Q4075" s="31"/>
      <c r="R4075" s="137" t="str">
        <f ca="1">(IFERROR(IF($C4075="","",VLOOKUP(FİLTRE!$C4075,'SKT LİSTESİ'!$F:$AJ,15,0)),""))</f>
        <v/>
      </c>
      <c r="S4075" s="138" t="str">
        <f ca="1">IFERROR(IF($C4075="","",VLOOKUP(FİLTRE!$C4075,'SKT LİSTESİ'!$F:$AJ,16,0)),"")</f>
        <v/>
      </c>
      <c r="AF4075" s="179" t="str">
        <f t="shared" ca="1" si="254"/>
        <v/>
      </c>
      <c r="AG4075" s="179">
        <f t="shared" ca="1" si="255"/>
        <v>0</v>
      </c>
      <c r="AH4075" s="179">
        <f t="shared" ca="1" si="256"/>
        <v>0</v>
      </c>
    </row>
    <row r="4076" spans="2:34" ht="15.75" x14ac:dyDescent="0.25">
      <c r="B4076">
        <f t="shared" ca="1" si="253"/>
        <v>4064</v>
      </c>
      <c r="C4076" t="str">
        <f ca="1">IFERROR(VLOOKUP(B4076,'SKT LİSTESİ'!F:F,1,0),"")</f>
        <v/>
      </c>
      <c r="E4076" s="128" t="str">
        <f ca="1">IFERROR(IF($C4076="","",VLOOKUP(FİLTRE!$C4076,'SKT LİSTESİ'!$F:$S,5,0)),"")</f>
        <v/>
      </c>
      <c r="F4076" s="129" t="str">
        <f ca="1">IFERROR(IF($C4076="","",VLOOKUP(FİLTRE!$C4076,'SKT LİSTESİ'!$F:$S,7,0)),"")</f>
        <v/>
      </c>
      <c r="G4076" s="130" t="str">
        <f ca="1">IFERROR(IF($C4076="","",VLOOKUP(FİLTRE!$C4076,'SKT LİSTESİ'!$F:$S,8,0)),"")</f>
        <v/>
      </c>
      <c r="H4076" s="131" t="str">
        <f ca="1">IF(E4076="","",IF($C4076="","",VLOOKUP(FİLTRE!$C4076,'SKT LİSTESİ'!$F:$S,9,0)))</f>
        <v/>
      </c>
      <c r="I4076" s="132" t="str">
        <f ca="1">IFERROR(IF($C4076="","",VLOOKUP(FİLTRE!$C4076,'SKT LİSTESİ'!$F:$S,10,0)),"")</f>
        <v/>
      </c>
      <c r="J4076" s="133" t="str">
        <f ca="1">IFERROR(IF($C4076="","",VLOOKUP(FİLTRE!$C4076,'SKT LİSTESİ'!$F:$S,11,0)),"")</f>
        <v/>
      </c>
      <c r="K4076" s="134" t="str">
        <f ca="1">IFERROR(IF($C4076="","",VLOOKUP(FİLTRE!$C4076,'SKT LİSTESİ'!$F:$S,12,0)),"")</f>
        <v/>
      </c>
      <c r="L4076" s="134" t="str">
        <f ca="1">IFERROR(IF($C4076="","",VLOOKUP(FİLTRE!$C4076,'SKT LİSTESİ'!$F:$S,13,0)),"")</f>
        <v/>
      </c>
      <c r="M4076" s="135" t="str">
        <f ca="1">IFERROR(IF($C4076="","",VLOOKUP(FİLTRE!$C4076,'SKT LİSTESİ'!$F:$AJ,14,0)),"")</f>
        <v/>
      </c>
      <c r="N4076" s="31" t="str">
        <f ca="1">IFERROR(IF($C4076="","",VLOOKUP(FİLTRE!$C4076,'SKT LİSTESİ'!$F:$AJ,22,0)),"")</f>
        <v/>
      </c>
      <c r="O4076" s="136" t="str">
        <f ca="1">IFERROR(IF($C4076="","",VLOOKUP(FİLTRE!$C4076,'SKT LİSTESİ'!$F:$AJ,23,0)),"")</f>
        <v/>
      </c>
      <c r="P4076" s="31"/>
      <c r="Q4076" s="31"/>
      <c r="R4076" s="137" t="str">
        <f ca="1">(IFERROR(IF($C4076="","",VLOOKUP(FİLTRE!$C4076,'SKT LİSTESİ'!$F:$AJ,15,0)),""))</f>
        <v/>
      </c>
      <c r="S4076" s="138" t="str">
        <f ca="1">IFERROR(IF($C4076="","",VLOOKUP(FİLTRE!$C4076,'SKT LİSTESİ'!$F:$AJ,16,0)),"")</f>
        <v/>
      </c>
      <c r="AF4076" s="179" t="str">
        <f t="shared" ca="1" si="254"/>
        <v/>
      </c>
      <c r="AG4076" s="179">
        <f t="shared" ca="1" si="255"/>
        <v>0</v>
      </c>
      <c r="AH4076" s="179">
        <f t="shared" ca="1" si="256"/>
        <v>0</v>
      </c>
    </row>
    <row r="4077" spans="2:34" ht="15.75" x14ac:dyDescent="0.25">
      <c r="B4077">
        <f t="shared" ca="1" si="253"/>
        <v>4065</v>
      </c>
      <c r="C4077" t="str">
        <f ca="1">IFERROR(VLOOKUP(B4077,'SKT LİSTESİ'!F:F,1,0),"")</f>
        <v/>
      </c>
      <c r="E4077" s="128" t="str">
        <f ca="1">IFERROR(IF($C4077="","",VLOOKUP(FİLTRE!$C4077,'SKT LİSTESİ'!$F:$S,5,0)),"")</f>
        <v/>
      </c>
      <c r="F4077" s="129" t="str">
        <f ca="1">IFERROR(IF($C4077="","",VLOOKUP(FİLTRE!$C4077,'SKT LİSTESİ'!$F:$S,7,0)),"")</f>
        <v/>
      </c>
      <c r="G4077" s="130" t="str">
        <f ca="1">IFERROR(IF($C4077="","",VLOOKUP(FİLTRE!$C4077,'SKT LİSTESİ'!$F:$S,8,0)),"")</f>
        <v/>
      </c>
      <c r="H4077" s="131" t="str">
        <f ca="1">IF(E4077="","",IF($C4077="","",VLOOKUP(FİLTRE!$C4077,'SKT LİSTESİ'!$F:$S,9,0)))</f>
        <v/>
      </c>
      <c r="I4077" s="132" t="str">
        <f ca="1">IFERROR(IF($C4077="","",VLOOKUP(FİLTRE!$C4077,'SKT LİSTESİ'!$F:$S,10,0)),"")</f>
        <v/>
      </c>
      <c r="J4077" s="133" t="str">
        <f ca="1">IFERROR(IF($C4077="","",VLOOKUP(FİLTRE!$C4077,'SKT LİSTESİ'!$F:$S,11,0)),"")</f>
        <v/>
      </c>
      <c r="K4077" s="134" t="str">
        <f ca="1">IFERROR(IF($C4077="","",VLOOKUP(FİLTRE!$C4077,'SKT LİSTESİ'!$F:$S,12,0)),"")</f>
        <v/>
      </c>
      <c r="L4077" s="134" t="str">
        <f ca="1">IFERROR(IF($C4077="","",VLOOKUP(FİLTRE!$C4077,'SKT LİSTESİ'!$F:$S,13,0)),"")</f>
        <v/>
      </c>
      <c r="M4077" s="135" t="str">
        <f ca="1">IFERROR(IF($C4077="","",VLOOKUP(FİLTRE!$C4077,'SKT LİSTESİ'!$F:$AJ,14,0)),"")</f>
        <v/>
      </c>
      <c r="N4077" s="31" t="str">
        <f ca="1">IFERROR(IF($C4077="","",VLOOKUP(FİLTRE!$C4077,'SKT LİSTESİ'!$F:$AJ,22,0)),"")</f>
        <v/>
      </c>
      <c r="O4077" s="136" t="str">
        <f ca="1">IFERROR(IF($C4077="","",VLOOKUP(FİLTRE!$C4077,'SKT LİSTESİ'!$F:$AJ,23,0)),"")</f>
        <v/>
      </c>
      <c r="P4077" s="31"/>
      <c r="Q4077" s="31"/>
      <c r="R4077" s="137" t="str">
        <f ca="1">(IFERROR(IF($C4077="","",VLOOKUP(FİLTRE!$C4077,'SKT LİSTESİ'!$F:$AJ,15,0)),""))</f>
        <v/>
      </c>
      <c r="S4077" s="138" t="str">
        <f ca="1">IFERROR(IF($C4077="","",VLOOKUP(FİLTRE!$C4077,'SKT LİSTESİ'!$F:$AJ,16,0)),"")</f>
        <v/>
      </c>
      <c r="AF4077" s="179" t="str">
        <f t="shared" ca="1" si="254"/>
        <v/>
      </c>
      <c r="AG4077" s="179">
        <f t="shared" ca="1" si="255"/>
        <v>0</v>
      </c>
      <c r="AH4077" s="179">
        <f t="shared" ca="1" si="256"/>
        <v>0</v>
      </c>
    </row>
    <row r="4078" spans="2:34" ht="15.75" x14ac:dyDescent="0.25">
      <c r="B4078">
        <f t="shared" ca="1" si="253"/>
        <v>4066</v>
      </c>
      <c r="C4078" t="str">
        <f ca="1">IFERROR(VLOOKUP(B4078,'SKT LİSTESİ'!F:F,1,0),"")</f>
        <v/>
      </c>
      <c r="E4078" s="128" t="str">
        <f ca="1">IFERROR(IF($C4078="","",VLOOKUP(FİLTRE!$C4078,'SKT LİSTESİ'!$F:$S,5,0)),"")</f>
        <v/>
      </c>
      <c r="F4078" s="129" t="str">
        <f ca="1">IFERROR(IF($C4078="","",VLOOKUP(FİLTRE!$C4078,'SKT LİSTESİ'!$F:$S,7,0)),"")</f>
        <v/>
      </c>
      <c r="G4078" s="130" t="str">
        <f ca="1">IFERROR(IF($C4078="","",VLOOKUP(FİLTRE!$C4078,'SKT LİSTESİ'!$F:$S,8,0)),"")</f>
        <v/>
      </c>
      <c r="H4078" s="131" t="str">
        <f ca="1">IF(E4078="","",IF($C4078="","",VLOOKUP(FİLTRE!$C4078,'SKT LİSTESİ'!$F:$S,9,0)))</f>
        <v/>
      </c>
      <c r="I4078" s="132" t="str">
        <f ca="1">IFERROR(IF($C4078="","",VLOOKUP(FİLTRE!$C4078,'SKT LİSTESİ'!$F:$S,10,0)),"")</f>
        <v/>
      </c>
      <c r="J4078" s="133" t="str">
        <f ca="1">IFERROR(IF($C4078="","",VLOOKUP(FİLTRE!$C4078,'SKT LİSTESİ'!$F:$S,11,0)),"")</f>
        <v/>
      </c>
      <c r="K4078" s="134" t="str">
        <f ca="1">IFERROR(IF($C4078="","",VLOOKUP(FİLTRE!$C4078,'SKT LİSTESİ'!$F:$S,12,0)),"")</f>
        <v/>
      </c>
      <c r="L4078" s="134" t="str">
        <f ca="1">IFERROR(IF($C4078="","",VLOOKUP(FİLTRE!$C4078,'SKT LİSTESİ'!$F:$S,13,0)),"")</f>
        <v/>
      </c>
      <c r="M4078" s="135" t="str">
        <f ca="1">IFERROR(IF($C4078="","",VLOOKUP(FİLTRE!$C4078,'SKT LİSTESİ'!$F:$AJ,14,0)),"")</f>
        <v/>
      </c>
      <c r="N4078" s="31" t="str">
        <f ca="1">IFERROR(IF($C4078="","",VLOOKUP(FİLTRE!$C4078,'SKT LİSTESİ'!$F:$AJ,22,0)),"")</f>
        <v/>
      </c>
      <c r="O4078" s="136" t="str">
        <f ca="1">IFERROR(IF($C4078="","",VLOOKUP(FİLTRE!$C4078,'SKT LİSTESİ'!$F:$AJ,23,0)),"")</f>
        <v/>
      </c>
      <c r="P4078" s="31"/>
      <c r="Q4078" s="31"/>
      <c r="R4078" s="137" t="str">
        <f ca="1">(IFERROR(IF($C4078="","",VLOOKUP(FİLTRE!$C4078,'SKT LİSTESİ'!$F:$AJ,15,0)),""))</f>
        <v/>
      </c>
      <c r="S4078" s="138" t="str">
        <f ca="1">IFERROR(IF($C4078="","",VLOOKUP(FİLTRE!$C4078,'SKT LİSTESİ'!$F:$AJ,16,0)),"")</f>
        <v/>
      </c>
      <c r="AF4078" s="179" t="str">
        <f t="shared" ca="1" si="254"/>
        <v/>
      </c>
      <c r="AG4078" s="179">
        <f t="shared" ca="1" si="255"/>
        <v>0</v>
      </c>
      <c r="AH4078" s="179">
        <f t="shared" ca="1" si="256"/>
        <v>0</v>
      </c>
    </row>
    <row r="4079" spans="2:34" ht="15.75" x14ac:dyDescent="0.25">
      <c r="B4079">
        <f t="shared" ca="1" si="253"/>
        <v>4067</v>
      </c>
      <c r="C4079" t="str">
        <f ca="1">IFERROR(VLOOKUP(B4079,'SKT LİSTESİ'!F:F,1,0),"")</f>
        <v/>
      </c>
      <c r="E4079" s="128" t="str">
        <f ca="1">IFERROR(IF($C4079="","",VLOOKUP(FİLTRE!$C4079,'SKT LİSTESİ'!$F:$S,5,0)),"")</f>
        <v/>
      </c>
      <c r="F4079" s="129" t="str">
        <f ca="1">IFERROR(IF($C4079="","",VLOOKUP(FİLTRE!$C4079,'SKT LİSTESİ'!$F:$S,7,0)),"")</f>
        <v/>
      </c>
      <c r="G4079" s="130" t="str">
        <f ca="1">IFERROR(IF($C4079="","",VLOOKUP(FİLTRE!$C4079,'SKT LİSTESİ'!$F:$S,8,0)),"")</f>
        <v/>
      </c>
      <c r="H4079" s="131" t="str">
        <f ca="1">IF(E4079="","",IF($C4079="","",VLOOKUP(FİLTRE!$C4079,'SKT LİSTESİ'!$F:$S,9,0)))</f>
        <v/>
      </c>
      <c r="I4079" s="132" t="str">
        <f ca="1">IFERROR(IF($C4079="","",VLOOKUP(FİLTRE!$C4079,'SKT LİSTESİ'!$F:$S,10,0)),"")</f>
        <v/>
      </c>
      <c r="J4079" s="133" t="str">
        <f ca="1">IFERROR(IF($C4079="","",VLOOKUP(FİLTRE!$C4079,'SKT LİSTESİ'!$F:$S,11,0)),"")</f>
        <v/>
      </c>
      <c r="K4079" s="134" t="str">
        <f ca="1">IFERROR(IF($C4079="","",VLOOKUP(FİLTRE!$C4079,'SKT LİSTESİ'!$F:$S,12,0)),"")</f>
        <v/>
      </c>
      <c r="L4079" s="134" t="str">
        <f ca="1">IFERROR(IF($C4079="","",VLOOKUP(FİLTRE!$C4079,'SKT LİSTESİ'!$F:$S,13,0)),"")</f>
        <v/>
      </c>
      <c r="M4079" s="135" t="str">
        <f ca="1">IFERROR(IF($C4079="","",VLOOKUP(FİLTRE!$C4079,'SKT LİSTESİ'!$F:$AJ,14,0)),"")</f>
        <v/>
      </c>
      <c r="N4079" s="31" t="str">
        <f ca="1">IFERROR(IF($C4079="","",VLOOKUP(FİLTRE!$C4079,'SKT LİSTESİ'!$F:$AJ,22,0)),"")</f>
        <v/>
      </c>
      <c r="O4079" s="136" t="str">
        <f ca="1">IFERROR(IF($C4079="","",VLOOKUP(FİLTRE!$C4079,'SKT LİSTESİ'!$F:$AJ,23,0)),"")</f>
        <v/>
      </c>
      <c r="P4079" s="31"/>
      <c r="Q4079" s="31"/>
      <c r="R4079" s="137" t="str">
        <f ca="1">(IFERROR(IF($C4079="","",VLOOKUP(FİLTRE!$C4079,'SKT LİSTESİ'!$F:$AJ,15,0)),""))</f>
        <v/>
      </c>
      <c r="S4079" s="138" t="str">
        <f ca="1">IFERROR(IF($C4079="","",VLOOKUP(FİLTRE!$C4079,'SKT LİSTESİ'!$F:$AJ,16,0)),"")</f>
        <v/>
      </c>
      <c r="AF4079" s="179" t="str">
        <f t="shared" ca="1" si="254"/>
        <v/>
      </c>
      <c r="AG4079" s="179">
        <f t="shared" ca="1" si="255"/>
        <v>0</v>
      </c>
      <c r="AH4079" s="179">
        <f t="shared" ca="1" si="256"/>
        <v>0</v>
      </c>
    </row>
    <row r="4080" spans="2:34" ht="15.75" x14ac:dyDescent="0.25">
      <c r="B4080">
        <f t="shared" ca="1" si="253"/>
        <v>4068</v>
      </c>
      <c r="C4080" t="str">
        <f ca="1">IFERROR(VLOOKUP(B4080,'SKT LİSTESİ'!F:F,1,0),"")</f>
        <v/>
      </c>
      <c r="E4080" s="128" t="str">
        <f ca="1">IFERROR(IF($C4080="","",VLOOKUP(FİLTRE!$C4080,'SKT LİSTESİ'!$F:$S,5,0)),"")</f>
        <v/>
      </c>
      <c r="F4080" s="129" t="str">
        <f ca="1">IFERROR(IF($C4080="","",VLOOKUP(FİLTRE!$C4080,'SKT LİSTESİ'!$F:$S,7,0)),"")</f>
        <v/>
      </c>
      <c r="G4080" s="130" t="str">
        <f ca="1">IFERROR(IF($C4080="","",VLOOKUP(FİLTRE!$C4080,'SKT LİSTESİ'!$F:$S,8,0)),"")</f>
        <v/>
      </c>
      <c r="H4080" s="131" t="str">
        <f ca="1">IF(E4080="","",IF($C4080="","",VLOOKUP(FİLTRE!$C4080,'SKT LİSTESİ'!$F:$S,9,0)))</f>
        <v/>
      </c>
      <c r="I4080" s="132" t="str">
        <f ca="1">IFERROR(IF($C4080="","",VLOOKUP(FİLTRE!$C4080,'SKT LİSTESİ'!$F:$S,10,0)),"")</f>
        <v/>
      </c>
      <c r="J4080" s="133" t="str">
        <f ca="1">IFERROR(IF($C4080="","",VLOOKUP(FİLTRE!$C4080,'SKT LİSTESİ'!$F:$S,11,0)),"")</f>
        <v/>
      </c>
      <c r="K4080" s="134" t="str">
        <f ca="1">IFERROR(IF($C4080="","",VLOOKUP(FİLTRE!$C4080,'SKT LİSTESİ'!$F:$S,12,0)),"")</f>
        <v/>
      </c>
      <c r="L4080" s="134" t="str">
        <f ca="1">IFERROR(IF($C4080="","",VLOOKUP(FİLTRE!$C4080,'SKT LİSTESİ'!$F:$S,13,0)),"")</f>
        <v/>
      </c>
      <c r="M4080" s="135" t="str">
        <f ca="1">IFERROR(IF($C4080="","",VLOOKUP(FİLTRE!$C4080,'SKT LİSTESİ'!$F:$AJ,14,0)),"")</f>
        <v/>
      </c>
      <c r="N4080" s="31" t="str">
        <f ca="1">IFERROR(IF($C4080="","",VLOOKUP(FİLTRE!$C4080,'SKT LİSTESİ'!$F:$AJ,22,0)),"")</f>
        <v/>
      </c>
      <c r="O4080" s="136" t="str">
        <f ca="1">IFERROR(IF($C4080="","",VLOOKUP(FİLTRE!$C4080,'SKT LİSTESİ'!$F:$AJ,23,0)),"")</f>
        <v/>
      </c>
      <c r="P4080" s="31"/>
      <c r="Q4080" s="31"/>
      <c r="R4080" s="137" t="str">
        <f ca="1">(IFERROR(IF($C4080="","",VLOOKUP(FİLTRE!$C4080,'SKT LİSTESİ'!$F:$AJ,15,0)),""))</f>
        <v/>
      </c>
      <c r="S4080" s="138" t="str">
        <f ca="1">IFERROR(IF($C4080="","",VLOOKUP(FİLTRE!$C4080,'SKT LİSTESİ'!$F:$AJ,16,0)),"")</f>
        <v/>
      </c>
      <c r="AF4080" s="179" t="str">
        <f t="shared" ca="1" si="254"/>
        <v/>
      </c>
      <c r="AG4080" s="179">
        <f t="shared" ca="1" si="255"/>
        <v>0</v>
      </c>
      <c r="AH4080" s="179">
        <f t="shared" ca="1" si="256"/>
        <v>0</v>
      </c>
    </row>
    <row r="4081" spans="2:34" ht="15.75" x14ac:dyDescent="0.25">
      <c r="B4081">
        <f t="shared" ca="1" si="253"/>
        <v>4069</v>
      </c>
      <c r="C4081" t="str">
        <f ca="1">IFERROR(VLOOKUP(B4081,'SKT LİSTESİ'!F:F,1,0),"")</f>
        <v/>
      </c>
      <c r="E4081" s="128" t="str">
        <f ca="1">IFERROR(IF($C4081="","",VLOOKUP(FİLTRE!$C4081,'SKT LİSTESİ'!$F:$S,5,0)),"")</f>
        <v/>
      </c>
      <c r="F4081" s="129" t="str">
        <f ca="1">IFERROR(IF($C4081="","",VLOOKUP(FİLTRE!$C4081,'SKT LİSTESİ'!$F:$S,7,0)),"")</f>
        <v/>
      </c>
      <c r="G4081" s="130" t="str">
        <f ca="1">IFERROR(IF($C4081="","",VLOOKUP(FİLTRE!$C4081,'SKT LİSTESİ'!$F:$S,8,0)),"")</f>
        <v/>
      </c>
      <c r="H4081" s="131" t="str">
        <f ca="1">IF(E4081="","",IF($C4081="","",VLOOKUP(FİLTRE!$C4081,'SKT LİSTESİ'!$F:$S,9,0)))</f>
        <v/>
      </c>
      <c r="I4081" s="132" t="str">
        <f ca="1">IFERROR(IF($C4081="","",VLOOKUP(FİLTRE!$C4081,'SKT LİSTESİ'!$F:$S,10,0)),"")</f>
        <v/>
      </c>
      <c r="J4081" s="133" t="str">
        <f ca="1">IFERROR(IF($C4081="","",VLOOKUP(FİLTRE!$C4081,'SKT LİSTESİ'!$F:$S,11,0)),"")</f>
        <v/>
      </c>
      <c r="K4081" s="134" t="str">
        <f ca="1">IFERROR(IF($C4081="","",VLOOKUP(FİLTRE!$C4081,'SKT LİSTESİ'!$F:$S,12,0)),"")</f>
        <v/>
      </c>
      <c r="L4081" s="134" t="str">
        <f ca="1">IFERROR(IF($C4081="","",VLOOKUP(FİLTRE!$C4081,'SKT LİSTESİ'!$F:$S,13,0)),"")</f>
        <v/>
      </c>
      <c r="M4081" s="135" t="str">
        <f ca="1">IFERROR(IF($C4081="","",VLOOKUP(FİLTRE!$C4081,'SKT LİSTESİ'!$F:$AJ,14,0)),"")</f>
        <v/>
      </c>
      <c r="N4081" s="31" t="str">
        <f ca="1">IFERROR(IF($C4081="","",VLOOKUP(FİLTRE!$C4081,'SKT LİSTESİ'!$F:$AJ,22,0)),"")</f>
        <v/>
      </c>
      <c r="O4081" s="136" t="str">
        <f ca="1">IFERROR(IF($C4081="","",VLOOKUP(FİLTRE!$C4081,'SKT LİSTESİ'!$F:$AJ,23,0)),"")</f>
        <v/>
      </c>
      <c r="P4081" s="31"/>
      <c r="Q4081" s="31"/>
      <c r="R4081" s="137" t="str">
        <f ca="1">(IFERROR(IF($C4081="","",VLOOKUP(FİLTRE!$C4081,'SKT LİSTESİ'!$F:$AJ,15,0)),""))</f>
        <v/>
      </c>
      <c r="S4081" s="138" t="str">
        <f ca="1">IFERROR(IF($C4081="","",VLOOKUP(FİLTRE!$C4081,'SKT LİSTESİ'!$F:$AJ,16,0)),"")</f>
        <v/>
      </c>
      <c r="AF4081" s="179" t="str">
        <f t="shared" ca="1" si="254"/>
        <v/>
      </c>
      <c r="AG4081" s="179">
        <f t="shared" ca="1" si="255"/>
        <v>0</v>
      </c>
      <c r="AH4081" s="179">
        <f t="shared" ca="1" si="256"/>
        <v>0</v>
      </c>
    </row>
    <row r="4082" spans="2:34" ht="15.75" x14ac:dyDescent="0.25">
      <c r="B4082">
        <f t="shared" ca="1" si="253"/>
        <v>4070</v>
      </c>
      <c r="C4082" t="str">
        <f ca="1">IFERROR(VLOOKUP(B4082,'SKT LİSTESİ'!F:F,1,0),"")</f>
        <v/>
      </c>
      <c r="E4082" s="128" t="str">
        <f ca="1">IFERROR(IF($C4082="","",VLOOKUP(FİLTRE!$C4082,'SKT LİSTESİ'!$F:$S,5,0)),"")</f>
        <v/>
      </c>
      <c r="F4082" s="129" t="str">
        <f ca="1">IFERROR(IF($C4082="","",VLOOKUP(FİLTRE!$C4082,'SKT LİSTESİ'!$F:$S,7,0)),"")</f>
        <v/>
      </c>
      <c r="G4082" s="130" t="str">
        <f ca="1">IFERROR(IF($C4082="","",VLOOKUP(FİLTRE!$C4082,'SKT LİSTESİ'!$F:$S,8,0)),"")</f>
        <v/>
      </c>
      <c r="H4082" s="131" t="str">
        <f ca="1">IF(E4082="","",IF($C4082="","",VLOOKUP(FİLTRE!$C4082,'SKT LİSTESİ'!$F:$S,9,0)))</f>
        <v/>
      </c>
      <c r="I4082" s="132" t="str">
        <f ca="1">IFERROR(IF($C4082="","",VLOOKUP(FİLTRE!$C4082,'SKT LİSTESİ'!$F:$S,10,0)),"")</f>
        <v/>
      </c>
      <c r="J4082" s="133" t="str">
        <f ca="1">IFERROR(IF($C4082="","",VLOOKUP(FİLTRE!$C4082,'SKT LİSTESİ'!$F:$S,11,0)),"")</f>
        <v/>
      </c>
      <c r="K4082" s="134" t="str">
        <f ca="1">IFERROR(IF($C4082="","",VLOOKUP(FİLTRE!$C4082,'SKT LİSTESİ'!$F:$S,12,0)),"")</f>
        <v/>
      </c>
      <c r="L4082" s="134" t="str">
        <f ca="1">IFERROR(IF($C4082="","",VLOOKUP(FİLTRE!$C4082,'SKT LİSTESİ'!$F:$S,13,0)),"")</f>
        <v/>
      </c>
      <c r="M4082" s="135" t="str">
        <f ca="1">IFERROR(IF($C4082="","",VLOOKUP(FİLTRE!$C4082,'SKT LİSTESİ'!$F:$AJ,14,0)),"")</f>
        <v/>
      </c>
      <c r="N4082" s="31" t="str">
        <f ca="1">IFERROR(IF($C4082="","",VLOOKUP(FİLTRE!$C4082,'SKT LİSTESİ'!$F:$AJ,22,0)),"")</f>
        <v/>
      </c>
      <c r="O4082" s="136" t="str">
        <f ca="1">IFERROR(IF($C4082="","",VLOOKUP(FİLTRE!$C4082,'SKT LİSTESİ'!$F:$AJ,23,0)),"")</f>
        <v/>
      </c>
      <c r="P4082" s="31"/>
      <c r="Q4082" s="31"/>
      <c r="R4082" s="137" t="str">
        <f ca="1">(IFERROR(IF($C4082="","",VLOOKUP(FİLTRE!$C4082,'SKT LİSTESİ'!$F:$AJ,15,0)),""))</f>
        <v/>
      </c>
      <c r="S4082" s="138" t="str">
        <f ca="1">IFERROR(IF($C4082="","",VLOOKUP(FİLTRE!$C4082,'SKT LİSTESİ'!$F:$AJ,16,0)),"")</f>
        <v/>
      </c>
      <c r="AF4082" s="179" t="str">
        <f t="shared" ca="1" si="254"/>
        <v/>
      </c>
      <c r="AG4082" s="179">
        <f t="shared" ca="1" si="255"/>
        <v>0</v>
      </c>
      <c r="AH4082" s="179">
        <f t="shared" ca="1" si="256"/>
        <v>0</v>
      </c>
    </row>
    <row r="4083" spans="2:34" ht="15.75" x14ac:dyDescent="0.25">
      <c r="B4083">
        <f t="shared" ca="1" si="253"/>
        <v>4071</v>
      </c>
      <c r="C4083" t="str">
        <f ca="1">IFERROR(VLOOKUP(B4083,'SKT LİSTESİ'!F:F,1,0),"")</f>
        <v/>
      </c>
      <c r="E4083" s="128" t="str">
        <f ca="1">IFERROR(IF($C4083="","",VLOOKUP(FİLTRE!$C4083,'SKT LİSTESİ'!$F:$S,5,0)),"")</f>
        <v/>
      </c>
      <c r="F4083" s="129" t="str">
        <f ca="1">IFERROR(IF($C4083="","",VLOOKUP(FİLTRE!$C4083,'SKT LİSTESİ'!$F:$S,7,0)),"")</f>
        <v/>
      </c>
      <c r="G4083" s="130" t="str">
        <f ca="1">IFERROR(IF($C4083="","",VLOOKUP(FİLTRE!$C4083,'SKT LİSTESİ'!$F:$S,8,0)),"")</f>
        <v/>
      </c>
      <c r="H4083" s="131" t="str">
        <f ca="1">IF(E4083="","",IF($C4083="","",VLOOKUP(FİLTRE!$C4083,'SKT LİSTESİ'!$F:$S,9,0)))</f>
        <v/>
      </c>
      <c r="I4083" s="132" t="str">
        <f ca="1">IFERROR(IF($C4083="","",VLOOKUP(FİLTRE!$C4083,'SKT LİSTESİ'!$F:$S,10,0)),"")</f>
        <v/>
      </c>
      <c r="J4083" s="133" t="str">
        <f ca="1">IFERROR(IF($C4083="","",VLOOKUP(FİLTRE!$C4083,'SKT LİSTESİ'!$F:$S,11,0)),"")</f>
        <v/>
      </c>
      <c r="K4083" s="134" t="str">
        <f ca="1">IFERROR(IF($C4083="","",VLOOKUP(FİLTRE!$C4083,'SKT LİSTESİ'!$F:$S,12,0)),"")</f>
        <v/>
      </c>
      <c r="L4083" s="134" t="str">
        <f ca="1">IFERROR(IF($C4083="","",VLOOKUP(FİLTRE!$C4083,'SKT LİSTESİ'!$F:$S,13,0)),"")</f>
        <v/>
      </c>
      <c r="M4083" s="135" t="str">
        <f ca="1">IFERROR(IF($C4083="","",VLOOKUP(FİLTRE!$C4083,'SKT LİSTESİ'!$F:$AJ,14,0)),"")</f>
        <v/>
      </c>
      <c r="N4083" s="31" t="str">
        <f ca="1">IFERROR(IF($C4083="","",VLOOKUP(FİLTRE!$C4083,'SKT LİSTESİ'!$F:$AJ,22,0)),"")</f>
        <v/>
      </c>
      <c r="O4083" s="136" t="str">
        <f ca="1">IFERROR(IF($C4083="","",VLOOKUP(FİLTRE!$C4083,'SKT LİSTESİ'!$F:$AJ,23,0)),"")</f>
        <v/>
      </c>
      <c r="P4083" s="31"/>
      <c r="Q4083" s="31"/>
      <c r="R4083" s="137" t="str">
        <f ca="1">(IFERROR(IF($C4083="","",VLOOKUP(FİLTRE!$C4083,'SKT LİSTESİ'!$F:$AJ,15,0)),""))</f>
        <v/>
      </c>
      <c r="S4083" s="138" t="str">
        <f ca="1">IFERROR(IF($C4083="","",VLOOKUP(FİLTRE!$C4083,'SKT LİSTESİ'!$F:$AJ,16,0)),"")</f>
        <v/>
      </c>
      <c r="AF4083" s="179" t="str">
        <f t="shared" ca="1" si="254"/>
        <v/>
      </c>
      <c r="AG4083" s="179">
        <f t="shared" ca="1" si="255"/>
        <v>0</v>
      </c>
      <c r="AH4083" s="179">
        <f t="shared" ca="1" si="256"/>
        <v>0</v>
      </c>
    </row>
    <row r="4084" spans="2:34" ht="15.75" x14ac:dyDescent="0.25">
      <c r="B4084">
        <f t="shared" ca="1" si="253"/>
        <v>4072</v>
      </c>
      <c r="C4084" t="str">
        <f ca="1">IFERROR(VLOOKUP(B4084,'SKT LİSTESİ'!F:F,1,0),"")</f>
        <v/>
      </c>
      <c r="E4084" s="128" t="str">
        <f ca="1">IFERROR(IF($C4084="","",VLOOKUP(FİLTRE!$C4084,'SKT LİSTESİ'!$F:$S,5,0)),"")</f>
        <v/>
      </c>
      <c r="F4084" s="129" t="str">
        <f ca="1">IFERROR(IF($C4084="","",VLOOKUP(FİLTRE!$C4084,'SKT LİSTESİ'!$F:$S,7,0)),"")</f>
        <v/>
      </c>
      <c r="G4084" s="130" t="str">
        <f ca="1">IFERROR(IF($C4084="","",VLOOKUP(FİLTRE!$C4084,'SKT LİSTESİ'!$F:$S,8,0)),"")</f>
        <v/>
      </c>
      <c r="H4084" s="131" t="str">
        <f ca="1">IF(E4084="","",IF($C4084="","",VLOOKUP(FİLTRE!$C4084,'SKT LİSTESİ'!$F:$S,9,0)))</f>
        <v/>
      </c>
      <c r="I4084" s="132" t="str">
        <f ca="1">IFERROR(IF($C4084="","",VLOOKUP(FİLTRE!$C4084,'SKT LİSTESİ'!$F:$S,10,0)),"")</f>
        <v/>
      </c>
      <c r="J4084" s="133" t="str">
        <f ca="1">IFERROR(IF($C4084="","",VLOOKUP(FİLTRE!$C4084,'SKT LİSTESİ'!$F:$S,11,0)),"")</f>
        <v/>
      </c>
      <c r="K4084" s="134" t="str">
        <f ca="1">IFERROR(IF($C4084="","",VLOOKUP(FİLTRE!$C4084,'SKT LİSTESİ'!$F:$S,12,0)),"")</f>
        <v/>
      </c>
      <c r="L4084" s="134" t="str">
        <f ca="1">IFERROR(IF($C4084="","",VLOOKUP(FİLTRE!$C4084,'SKT LİSTESİ'!$F:$S,13,0)),"")</f>
        <v/>
      </c>
      <c r="M4084" s="135" t="str">
        <f ca="1">IFERROR(IF($C4084="","",VLOOKUP(FİLTRE!$C4084,'SKT LİSTESİ'!$F:$AJ,14,0)),"")</f>
        <v/>
      </c>
      <c r="N4084" s="31" t="str">
        <f ca="1">IFERROR(IF($C4084="","",VLOOKUP(FİLTRE!$C4084,'SKT LİSTESİ'!$F:$AJ,22,0)),"")</f>
        <v/>
      </c>
      <c r="O4084" s="136" t="str">
        <f ca="1">IFERROR(IF($C4084="","",VLOOKUP(FİLTRE!$C4084,'SKT LİSTESİ'!$F:$AJ,23,0)),"")</f>
        <v/>
      </c>
      <c r="P4084" s="31"/>
      <c r="Q4084" s="31"/>
      <c r="R4084" s="137" t="str">
        <f ca="1">(IFERROR(IF($C4084="","",VLOOKUP(FİLTRE!$C4084,'SKT LİSTESİ'!$F:$AJ,15,0)),""))</f>
        <v/>
      </c>
      <c r="S4084" s="138" t="str">
        <f ca="1">IFERROR(IF($C4084="","",VLOOKUP(FİLTRE!$C4084,'SKT LİSTESİ'!$F:$AJ,16,0)),"")</f>
        <v/>
      </c>
      <c r="AF4084" s="179" t="str">
        <f t="shared" ca="1" si="254"/>
        <v/>
      </c>
      <c r="AG4084" s="179">
        <f t="shared" ca="1" si="255"/>
        <v>0</v>
      </c>
      <c r="AH4084" s="179">
        <f t="shared" ca="1" si="256"/>
        <v>0</v>
      </c>
    </row>
    <row r="4085" spans="2:34" ht="15.75" x14ac:dyDescent="0.25">
      <c r="B4085">
        <f t="shared" ca="1" si="253"/>
        <v>4073</v>
      </c>
      <c r="C4085" t="str">
        <f ca="1">IFERROR(VLOOKUP(B4085,'SKT LİSTESİ'!F:F,1,0),"")</f>
        <v/>
      </c>
      <c r="E4085" s="128" t="str">
        <f ca="1">IFERROR(IF($C4085="","",VLOOKUP(FİLTRE!$C4085,'SKT LİSTESİ'!$F:$S,5,0)),"")</f>
        <v/>
      </c>
      <c r="F4085" s="129" t="str">
        <f ca="1">IFERROR(IF($C4085="","",VLOOKUP(FİLTRE!$C4085,'SKT LİSTESİ'!$F:$S,7,0)),"")</f>
        <v/>
      </c>
      <c r="G4085" s="130" t="str">
        <f ca="1">IFERROR(IF($C4085="","",VLOOKUP(FİLTRE!$C4085,'SKT LİSTESİ'!$F:$S,8,0)),"")</f>
        <v/>
      </c>
      <c r="H4085" s="131" t="str">
        <f ca="1">IF(E4085="","",IF($C4085="","",VLOOKUP(FİLTRE!$C4085,'SKT LİSTESİ'!$F:$S,9,0)))</f>
        <v/>
      </c>
      <c r="I4085" s="132" t="str">
        <f ca="1">IFERROR(IF($C4085="","",VLOOKUP(FİLTRE!$C4085,'SKT LİSTESİ'!$F:$S,10,0)),"")</f>
        <v/>
      </c>
      <c r="J4085" s="133" t="str">
        <f ca="1">IFERROR(IF($C4085="","",VLOOKUP(FİLTRE!$C4085,'SKT LİSTESİ'!$F:$S,11,0)),"")</f>
        <v/>
      </c>
      <c r="K4085" s="134" t="str">
        <f ca="1">IFERROR(IF($C4085="","",VLOOKUP(FİLTRE!$C4085,'SKT LİSTESİ'!$F:$S,12,0)),"")</f>
        <v/>
      </c>
      <c r="L4085" s="134" t="str">
        <f ca="1">IFERROR(IF($C4085="","",VLOOKUP(FİLTRE!$C4085,'SKT LİSTESİ'!$F:$S,13,0)),"")</f>
        <v/>
      </c>
      <c r="M4085" s="135" t="str">
        <f ca="1">IFERROR(IF($C4085="","",VLOOKUP(FİLTRE!$C4085,'SKT LİSTESİ'!$F:$AJ,14,0)),"")</f>
        <v/>
      </c>
      <c r="N4085" s="31" t="str">
        <f ca="1">IFERROR(IF($C4085="","",VLOOKUP(FİLTRE!$C4085,'SKT LİSTESİ'!$F:$AJ,22,0)),"")</f>
        <v/>
      </c>
      <c r="O4085" s="136" t="str">
        <f ca="1">IFERROR(IF($C4085="","",VLOOKUP(FİLTRE!$C4085,'SKT LİSTESİ'!$F:$AJ,23,0)),"")</f>
        <v/>
      </c>
      <c r="P4085" s="31"/>
      <c r="Q4085" s="31"/>
      <c r="R4085" s="137" t="str">
        <f ca="1">(IFERROR(IF($C4085="","",VLOOKUP(FİLTRE!$C4085,'SKT LİSTESİ'!$F:$AJ,15,0)),""))</f>
        <v/>
      </c>
      <c r="S4085" s="138" t="str">
        <f ca="1">IFERROR(IF($C4085="","",VLOOKUP(FİLTRE!$C4085,'SKT LİSTESİ'!$F:$AJ,16,0)),"")</f>
        <v/>
      </c>
      <c r="AF4085" s="179" t="str">
        <f t="shared" ca="1" si="254"/>
        <v/>
      </c>
      <c r="AG4085" s="179">
        <f t="shared" ca="1" si="255"/>
        <v>0</v>
      </c>
      <c r="AH4085" s="179">
        <f t="shared" ca="1" si="256"/>
        <v>0</v>
      </c>
    </row>
    <row r="4086" spans="2:34" ht="15.75" x14ac:dyDescent="0.25">
      <c r="B4086">
        <f t="shared" ca="1" si="253"/>
        <v>4074</v>
      </c>
      <c r="C4086" t="str">
        <f ca="1">IFERROR(VLOOKUP(B4086,'SKT LİSTESİ'!F:F,1,0),"")</f>
        <v/>
      </c>
      <c r="E4086" s="128" t="str">
        <f ca="1">IFERROR(IF($C4086="","",VLOOKUP(FİLTRE!$C4086,'SKT LİSTESİ'!$F:$S,5,0)),"")</f>
        <v/>
      </c>
      <c r="F4086" s="129" t="str">
        <f ca="1">IFERROR(IF($C4086="","",VLOOKUP(FİLTRE!$C4086,'SKT LİSTESİ'!$F:$S,7,0)),"")</f>
        <v/>
      </c>
      <c r="G4086" s="130" t="str">
        <f ca="1">IFERROR(IF($C4086="","",VLOOKUP(FİLTRE!$C4086,'SKT LİSTESİ'!$F:$S,8,0)),"")</f>
        <v/>
      </c>
      <c r="H4086" s="131" t="str">
        <f ca="1">IF(E4086="","",IF($C4086="","",VLOOKUP(FİLTRE!$C4086,'SKT LİSTESİ'!$F:$S,9,0)))</f>
        <v/>
      </c>
      <c r="I4086" s="132" t="str">
        <f ca="1">IFERROR(IF($C4086="","",VLOOKUP(FİLTRE!$C4086,'SKT LİSTESİ'!$F:$S,10,0)),"")</f>
        <v/>
      </c>
      <c r="J4086" s="133" t="str">
        <f ca="1">IFERROR(IF($C4086="","",VLOOKUP(FİLTRE!$C4086,'SKT LİSTESİ'!$F:$S,11,0)),"")</f>
        <v/>
      </c>
      <c r="K4086" s="134" t="str">
        <f ca="1">IFERROR(IF($C4086="","",VLOOKUP(FİLTRE!$C4086,'SKT LİSTESİ'!$F:$S,12,0)),"")</f>
        <v/>
      </c>
      <c r="L4086" s="134" t="str">
        <f ca="1">IFERROR(IF($C4086="","",VLOOKUP(FİLTRE!$C4086,'SKT LİSTESİ'!$F:$S,13,0)),"")</f>
        <v/>
      </c>
      <c r="M4086" s="135" t="str">
        <f ca="1">IFERROR(IF($C4086="","",VLOOKUP(FİLTRE!$C4086,'SKT LİSTESİ'!$F:$AJ,14,0)),"")</f>
        <v/>
      </c>
      <c r="N4086" s="31" t="str">
        <f ca="1">IFERROR(IF($C4086="","",VLOOKUP(FİLTRE!$C4086,'SKT LİSTESİ'!$F:$AJ,22,0)),"")</f>
        <v/>
      </c>
      <c r="O4086" s="136" t="str">
        <f ca="1">IFERROR(IF($C4086="","",VLOOKUP(FİLTRE!$C4086,'SKT LİSTESİ'!$F:$AJ,23,0)),"")</f>
        <v/>
      </c>
      <c r="P4086" s="31"/>
      <c r="Q4086" s="31"/>
      <c r="R4086" s="137" t="str">
        <f ca="1">(IFERROR(IF($C4086="","",VLOOKUP(FİLTRE!$C4086,'SKT LİSTESİ'!$F:$AJ,15,0)),""))</f>
        <v/>
      </c>
      <c r="S4086" s="138" t="str">
        <f ca="1">IFERROR(IF($C4086="","",VLOOKUP(FİLTRE!$C4086,'SKT LİSTESİ'!$F:$AJ,16,0)),"")</f>
        <v/>
      </c>
      <c r="AF4086" s="179" t="str">
        <f t="shared" ca="1" si="254"/>
        <v/>
      </c>
      <c r="AG4086" s="179">
        <f t="shared" ca="1" si="255"/>
        <v>0</v>
      </c>
      <c r="AH4086" s="179">
        <f t="shared" ca="1" si="256"/>
        <v>0</v>
      </c>
    </row>
    <row r="4087" spans="2:34" ht="15.75" x14ac:dyDescent="0.25">
      <c r="B4087">
        <f t="shared" ca="1" si="253"/>
        <v>4075</v>
      </c>
      <c r="C4087" t="str">
        <f ca="1">IFERROR(VLOOKUP(B4087,'SKT LİSTESİ'!F:F,1,0),"")</f>
        <v/>
      </c>
      <c r="E4087" s="128" t="str">
        <f ca="1">IFERROR(IF($C4087="","",VLOOKUP(FİLTRE!$C4087,'SKT LİSTESİ'!$F:$S,5,0)),"")</f>
        <v/>
      </c>
      <c r="F4087" s="129" t="str">
        <f ca="1">IFERROR(IF($C4087="","",VLOOKUP(FİLTRE!$C4087,'SKT LİSTESİ'!$F:$S,7,0)),"")</f>
        <v/>
      </c>
      <c r="G4087" s="130" t="str">
        <f ca="1">IFERROR(IF($C4087="","",VLOOKUP(FİLTRE!$C4087,'SKT LİSTESİ'!$F:$S,8,0)),"")</f>
        <v/>
      </c>
      <c r="H4087" s="131" t="str">
        <f ca="1">IF(E4087="","",IF($C4087="","",VLOOKUP(FİLTRE!$C4087,'SKT LİSTESİ'!$F:$S,9,0)))</f>
        <v/>
      </c>
      <c r="I4087" s="132" t="str">
        <f ca="1">IFERROR(IF($C4087="","",VLOOKUP(FİLTRE!$C4087,'SKT LİSTESİ'!$F:$S,10,0)),"")</f>
        <v/>
      </c>
      <c r="J4087" s="133" t="str">
        <f ca="1">IFERROR(IF($C4087="","",VLOOKUP(FİLTRE!$C4087,'SKT LİSTESİ'!$F:$S,11,0)),"")</f>
        <v/>
      </c>
      <c r="K4087" s="134" t="str">
        <f ca="1">IFERROR(IF($C4087="","",VLOOKUP(FİLTRE!$C4087,'SKT LİSTESİ'!$F:$S,12,0)),"")</f>
        <v/>
      </c>
      <c r="L4087" s="134" t="str">
        <f ca="1">IFERROR(IF($C4087="","",VLOOKUP(FİLTRE!$C4087,'SKT LİSTESİ'!$F:$S,13,0)),"")</f>
        <v/>
      </c>
      <c r="M4087" s="135" t="str">
        <f ca="1">IFERROR(IF($C4087="","",VLOOKUP(FİLTRE!$C4087,'SKT LİSTESİ'!$F:$AJ,14,0)),"")</f>
        <v/>
      </c>
      <c r="N4087" s="31" t="str">
        <f ca="1">IFERROR(IF($C4087="","",VLOOKUP(FİLTRE!$C4087,'SKT LİSTESİ'!$F:$AJ,22,0)),"")</f>
        <v/>
      </c>
      <c r="O4087" s="136" t="str">
        <f ca="1">IFERROR(IF($C4087="","",VLOOKUP(FİLTRE!$C4087,'SKT LİSTESİ'!$F:$AJ,23,0)),"")</f>
        <v/>
      </c>
      <c r="P4087" s="31"/>
      <c r="Q4087" s="31"/>
      <c r="R4087" s="137" t="str">
        <f ca="1">(IFERROR(IF($C4087="","",VLOOKUP(FİLTRE!$C4087,'SKT LİSTESİ'!$F:$AJ,15,0)),""))</f>
        <v/>
      </c>
      <c r="S4087" s="138" t="str">
        <f ca="1">IFERROR(IF($C4087="","",VLOOKUP(FİLTRE!$C4087,'SKT LİSTESİ'!$F:$AJ,16,0)),"")</f>
        <v/>
      </c>
      <c r="AF4087" s="179" t="str">
        <f t="shared" ca="1" si="254"/>
        <v/>
      </c>
      <c r="AG4087" s="179">
        <f t="shared" ca="1" si="255"/>
        <v>0</v>
      </c>
      <c r="AH4087" s="179">
        <f t="shared" ca="1" si="256"/>
        <v>0</v>
      </c>
    </row>
    <row r="4088" spans="2:34" ht="15.75" x14ac:dyDescent="0.25">
      <c r="B4088">
        <f t="shared" ca="1" si="253"/>
        <v>4076</v>
      </c>
      <c r="C4088" t="str">
        <f ca="1">IFERROR(VLOOKUP(B4088,'SKT LİSTESİ'!F:F,1,0),"")</f>
        <v/>
      </c>
      <c r="E4088" s="128" t="str">
        <f ca="1">IFERROR(IF($C4088="","",VLOOKUP(FİLTRE!$C4088,'SKT LİSTESİ'!$F:$S,5,0)),"")</f>
        <v/>
      </c>
      <c r="F4088" s="129" t="str">
        <f ca="1">IFERROR(IF($C4088="","",VLOOKUP(FİLTRE!$C4088,'SKT LİSTESİ'!$F:$S,7,0)),"")</f>
        <v/>
      </c>
      <c r="G4088" s="130" t="str">
        <f ca="1">IFERROR(IF($C4088="","",VLOOKUP(FİLTRE!$C4088,'SKT LİSTESİ'!$F:$S,8,0)),"")</f>
        <v/>
      </c>
      <c r="H4088" s="131" t="str">
        <f ca="1">IF(E4088="","",IF($C4088="","",VLOOKUP(FİLTRE!$C4088,'SKT LİSTESİ'!$F:$S,9,0)))</f>
        <v/>
      </c>
      <c r="I4088" s="132" t="str">
        <f ca="1">IFERROR(IF($C4088="","",VLOOKUP(FİLTRE!$C4088,'SKT LİSTESİ'!$F:$S,10,0)),"")</f>
        <v/>
      </c>
      <c r="J4088" s="133" t="str">
        <f ca="1">IFERROR(IF($C4088="","",VLOOKUP(FİLTRE!$C4088,'SKT LİSTESİ'!$F:$S,11,0)),"")</f>
        <v/>
      </c>
      <c r="K4088" s="134" t="str">
        <f ca="1">IFERROR(IF($C4088="","",VLOOKUP(FİLTRE!$C4088,'SKT LİSTESİ'!$F:$S,12,0)),"")</f>
        <v/>
      </c>
      <c r="L4088" s="134" t="str">
        <f ca="1">IFERROR(IF($C4088="","",VLOOKUP(FİLTRE!$C4088,'SKT LİSTESİ'!$F:$S,13,0)),"")</f>
        <v/>
      </c>
      <c r="M4088" s="135" t="str">
        <f ca="1">IFERROR(IF($C4088="","",VLOOKUP(FİLTRE!$C4088,'SKT LİSTESİ'!$F:$AJ,14,0)),"")</f>
        <v/>
      </c>
      <c r="N4088" s="31" t="str">
        <f ca="1">IFERROR(IF($C4088="","",VLOOKUP(FİLTRE!$C4088,'SKT LİSTESİ'!$F:$AJ,22,0)),"")</f>
        <v/>
      </c>
      <c r="O4088" s="136" t="str">
        <f ca="1">IFERROR(IF($C4088="","",VLOOKUP(FİLTRE!$C4088,'SKT LİSTESİ'!$F:$AJ,23,0)),"")</f>
        <v/>
      </c>
      <c r="P4088" s="31"/>
      <c r="Q4088" s="31"/>
      <c r="R4088" s="137" t="str">
        <f ca="1">(IFERROR(IF($C4088="","",VLOOKUP(FİLTRE!$C4088,'SKT LİSTESİ'!$F:$AJ,15,0)),""))</f>
        <v/>
      </c>
      <c r="S4088" s="138" t="str">
        <f ca="1">IFERROR(IF($C4088="","",VLOOKUP(FİLTRE!$C4088,'SKT LİSTESİ'!$F:$AJ,16,0)),"")</f>
        <v/>
      </c>
      <c r="AF4088" s="179" t="str">
        <f t="shared" ca="1" si="254"/>
        <v/>
      </c>
      <c r="AG4088" s="179">
        <f t="shared" ca="1" si="255"/>
        <v>0</v>
      </c>
      <c r="AH4088" s="179">
        <f t="shared" ca="1" si="256"/>
        <v>0</v>
      </c>
    </row>
    <row r="4089" spans="2:34" ht="15.75" x14ac:dyDescent="0.25">
      <c r="B4089">
        <f t="shared" ca="1" si="253"/>
        <v>4077</v>
      </c>
      <c r="C4089" t="str">
        <f ca="1">IFERROR(VLOOKUP(B4089,'SKT LİSTESİ'!F:F,1,0),"")</f>
        <v/>
      </c>
      <c r="E4089" s="128" t="str">
        <f ca="1">IFERROR(IF($C4089="","",VLOOKUP(FİLTRE!$C4089,'SKT LİSTESİ'!$F:$S,5,0)),"")</f>
        <v/>
      </c>
      <c r="F4089" s="129" t="str">
        <f ca="1">IFERROR(IF($C4089="","",VLOOKUP(FİLTRE!$C4089,'SKT LİSTESİ'!$F:$S,7,0)),"")</f>
        <v/>
      </c>
      <c r="G4089" s="130" t="str">
        <f ca="1">IFERROR(IF($C4089="","",VLOOKUP(FİLTRE!$C4089,'SKT LİSTESİ'!$F:$S,8,0)),"")</f>
        <v/>
      </c>
      <c r="H4089" s="131" t="str">
        <f ca="1">IF(E4089="","",IF($C4089="","",VLOOKUP(FİLTRE!$C4089,'SKT LİSTESİ'!$F:$S,9,0)))</f>
        <v/>
      </c>
      <c r="I4089" s="132" t="str">
        <f ca="1">IFERROR(IF($C4089="","",VLOOKUP(FİLTRE!$C4089,'SKT LİSTESİ'!$F:$S,10,0)),"")</f>
        <v/>
      </c>
      <c r="J4089" s="133" t="str">
        <f ca="1">IFERROR(IF($C4089="","",VLOOKUP(FİLTRE!$C4089,'SKT LİSTESİ'!$F:$S,11,0)),"")</f>
        <v/>
      </c>
      <c r="K4089" s="134" t="str">
        <f ca="1">IFERROR(IF($C4089="","",VLOOKUP(FİLTRE!$C4089,'SKT LİSTESİ'!$F:$S,12,0)),"")</f>
        <v/>
      </c>
      <c r="L4089" s="134" t="str">
        <f ca="1">IFERROR(IF($C4089="","",VLOOKUP(FİLTRE!$C4089,'SKT LİSTESİ'!$F:$S,13,0)),"")</f>
        <v/>
      </c>
      <c r="M4089" s="135" t="str">
        <f ca="1">IFERROR(IF($C4089="","",VLOOKUP(FİLTRE!$C4089,'SKT LİSTESİ'!$F:$AJ,14,0)),"")</f>
        <v/>
      </c>
      <c r="N4089" s="31" t="str">
        <f ca="1">IFERROR(IF($C4089="","",VLOOKUP(FİLTRE!$C4089,'SKT LİSTESİ'!$F:$AJ,22,0)),"")</f>
        <v/>
      </c>
      <c r="O4089" s="136" t="str">
        <f ca="1">IFERROR(IF($C4089="","",VLOOKUP(FİLTRE!$C4089,'SKT LİSTESİ'!$F:$AJ,23,0)),"")</f>
        <v/>
      </c>
      <c r="P4089" s="31"/>
      <c r="Q4089" s="31"/>
      <c r="R4089" s="137" t="str">
        <f ca="1">(IFERROR(IF($C4089="","",VLOOKUP(FİLTRE!$C4089,'SKT LİSTESİ'!$F:$AJ,15,0)),""))</f>
        <v/>
      </c>
      <c r="S4089" s="138" t="str">
        <f ca="1">IFERROR(IF($C4089="","",VLOOKUP(FİLTRE!$C4089,'SKT LİSTESİ'!$F:$AJ,16,0)),"")</f>
        <v/>
      </c>
      <c r="AF4089" s="179" t="str">
        <f t="shared" ca="1" si="254"/>
        <v/>
      </c>
      <c r="AG4089" s="179">
        <f t="shared" ca="1" si="255"/>
        <v>0</v>
      </c>
      <c r="AH4089" s="179">
        <f t="shared" ca="1" si="256"/>
        <v>0</v>
      </c>
    </row>
    <row r="4090" spans="2:34" ht="15.75" x14ac:dyDescent="0.25">
      <c r="B4090">
        <f t="shared" ca="1" si="253"/>
        <v>4078</v>
      </c>
      <c r="C4090" t="str">
        <f ca="1">IFERROR(VLOOKUP(B4090,'SKT LİSTESİ'!F:F,1,0),"")</f>
        <v/>
      </c>
      <c r="E4090" s="128" t="str">
        <f ca="1">IFERROR(IF($C4090="","",VLOOKUP(FİLTRE!$C4090,'SKT LİSTESİ'!$F:$S,5,0)),"")</f>
        <v/>
      </c>
      <c r="F4090" s="129" t="str">
        <f ca="1">IFERROR(IF($C4090="","",VLOOKUP(FİLTRE!$C4090,'SKT LİSTESİ'!$F:$S,7,0)),"")</f>
        <v/>
      </c>
      <c r="G4090" s="130" t="str">
        <f ca="1">IFERROR(IF($C4090="","",VLOOKUP(FİLTRE!$C4090,'SKT LİSTESİ'!$F:$S,8,0)),"")</f>
        <v/>
      </c>
      <c r="H4090" s="131" t="str">
        <f ca="1">IF(E4090="","",IF($C4090="","",VLOOKUP(FİLTRE!$C4090,'SKT LİSTESİ'!$F:$S,9,0)))</f>
        <v/>
      </c>
      <c r="I4090" s="132" t="str">
        <f ca="1">IFERROR(IF($C4090="","",VLOOKUP(FİLTRE!$C4090,'SKT LİSTESİ'!$F:$S,10,0)),"")</f>
        <v/>
      </c>
      <c r="J4090" s="133" t="str">
        <f ca="1">IFERROR(IF($C4090="","",VLOOKUP(FİLTRE!$C4090,'SKT LİSTESİ'!$F:$S,11,0)),"")</f>
        <v/>
      </c>
      <c r="K4090" s="134" t="str">
        <f ca="1">IFERROR(IF($C4090="","",VLOOKUP(FİLTRE!$C4090,'SKT LİSTESİ'!$F:$S,12,0)),"")</f>
        <v/>
      </c>
      <c r="L4090" s="134" t="str">
        <f ca="1">IFERROR(IF($C4090="","",VLOOKUP(FİLTRE!$C4090,'SKT LİSTESİ'!$F:$S,13,0)),"")</f>
        <v/>
      </c>
      <c r="M4090" s="135" t="str">
        <f ca="1">IFERROR(IF($C4090="","",VLOOKUP(FİLTRE!$C4090,'SKT LİSTESİ'!$F:$AJ,14,0)),"")</f>
        <v/>
      </c>
      <c r="N4090" s="31" t="str">
        <f ca="1">IFERROR(IF($C4090="","",VLOOKUP(FİLTRE!$C4090,'SKT LİSTESİ'!$F:$AJ,22,0)),"")</f>
        <v/>
      </c>
      <c r="O4090" s="136" t="str">
        <f ca="1">IFERROR(IF($C4090="","",VLOOKUP(FİLTRE!$C4090,'SKT LİSTESİ'!$F:$AJ,23,0)),"")</f>
        <v/>
      </c>
      <c r="P4090" s="31"/>
      <c r="Q4090" s="31"/>
      <c r="R4090" s="137" t="str">
        <f ca="1">(IFERROR(IF($C4090="","",VLOOKUP(FİLTRE!$C4090,'SKT LİSTESİ'!$F:$AJ,15,0)),""))</f>
        <v/>
      </c>
      <c r="S4090" s="138" t="str">
        <f ca="1">IFERROR(IF($C4090="","",VLOOKUP(FİLTRE!$C4090,'SKT LİSTESİ'!$F:$AJ,16,0)),"")</f>
        <v/>
      </c>
      <c r="AF4090" s="179" t="str">
        <f t="shared" ca="1" si="254"/>
        <v/>
      </c>
      <c r="AG4090" s="179">
        <f t="shared" ca="1" si="255"/>
        <v>0</v>
      </c>
      <c r="AH4090" s="179">
        <f t="shared" ca="1" si="256"/>
        <v>0</v>
      </c>
    </row>
    <row r="4091" spans="2:34" ht="15.75" x14ac:dyDescent="0.25">
      <c r="B4091">
        <f t="shared" ca="1" si="253"/>
        <v>4079</v>
      </c>
      <c r="C4091" t="str">
        <f ca="1">IFERROR(VLOOKUP(B4091,'SKT LİSTESİ'!F:F,1,0),"")</f>
        <v/>
      </c>
      <c r="E4091" s="128" t="str">
        <f ca="1">IFERROR(IF($C4091="","",VLOOKUP(FİLTRE!$C4091,'SKT LİSTESİ'!$F:$S,5,0)),"")</f>
        <v/>
      </c>
      <c r="F4091" s="129" t="str">
        <f ca="1">IFERROR(IF($C4091="","",VLOOKUP(FİLTRE!$C4091,'SKT LİSTESİ'!$F:$S,7,0)),"")</f>
        <v/>
      </c>
      <c r="G4091" s="130" t="str">
        <f ca="1">IFERROR(IF($C4091="","",VLOOKUP(FİLTRE!$C4091,'SKT LİSTESİ'!$F:$S,8,0)),"")</f>
        <v/>
      </c>
      <c r="H4091" s="131" t="str">
        <f ca="1">IF(E4091="","",IF($C4091="","",VLOOKUP(FİLTRE!$C4091,'SKT LİSTESİ'!$F:$S,9,0)))</f>
        <v/>
      </c>
      <c r="I4091" s="132" t="str">
        <f ca="1">IFERROR(IF($C4091="","",VLOOKUP(FİLTRE!$C4091,'SKT LİSTESİ'!$F:$S,10,0)),"")</f>
        <v/>
      </c>
      <c r="J4091" s="133" t="str">
        <f ca="1">IFERROR(IF($C4091="","",VLOOKUP(FİLTRE!$C4091,'SKT LİSTESİ'!$F:$S,11,0)),"")</f>
        <v/>
      </c>
      <c r="K4091" s="134" t="str">
        <f ca="1">IFERROR(IF($C4091="","",VLOOKUP(FİLTRE!$C4091,'SKT LİSTESİ'!$F:$S,12,0)),"")</f>
        <v/>
      </c>
      <c r="L4091" s="134" t="str">
        <f ca="1">IFERROR(IF($C4091="","",VLOOKUP(FİLTRE!$C4091,'SKT LİSTESİ'!$F:$S,13,0)),"")</f>
        <v/>
      </c>
      <c r="M4091" s="135" t="str">
        <f ca="1">IFERROR(IF($C4091="","",VLOOKUP(FİLTRE!$C4091,'SKT LİSTESİ'!$F:$AJ,14,0)),"")</f>
        <v/>
      </c>
      <c r="N4091" s="31" t="str">
        <f ca="1">IFERROR(IF($C4091="","",VLOOKUP(FİLTRE!$C4091,'SKT LİSTESİ'!$F:$AJ,22,0)),"")</f>
        <v/>
      </c>
      <c r="O4091" s="136" t="str">
        <f ca="1">IFERROR(IF($C4091="","",VLOOKUP(FİLTRE!$C4091,'SKT LİSTESİ'!$F:$AJ,23,0)),"")</f>
        <v/>
      </c>
      <c r="P4091" s="31"/>
      <c r="Q4091" s="31"/>
      <c r="R4091" s="137" t="str">
        <f ca="1">(IFERROR(IF($C4091="","",VLOOKUP(FİLTRE!$C4091,'SKT LİSTESİ'!$F:$AJ,15,0)),""))</f>
        <v/>
      </c>
      <c r="S4091" s="138" t="str">
        <f ca="1">IFERROR(IF($C4091="","",VLOOKUP(FİLTRE!$C4091,'SKT LİSTESİ'!$F:$AJ,16,0)),"")</f>
        <v/>
      </c>
      <c r="AF4091" s="179" t="str">
        <f t="shared" ca="1" si="254"/>
        <v/>
      </c>
      <c r="AG4091" s="179">
        <f t="shared" ca="1" si="255"/>
        <v>0</v>
      </c>
      <c r="AH4091" s="179">
        <f t="shared" ca="1" si="256"/>
        <v>0</v>
      </c>
    </row>
    <row r="4092" spans="2:34" ht="15.75" x14ac:dyDescent="0.25">
      <c r="B4092">
        <f t="shared" ca="1" si="253"/>
        <v>4080</v>
      </c>
      <c r="C4092" t="str">
        <f ca="1">IFERROR(VLOOKUP(B4092,'SKT LİSTESİ'!F:F,1,0),"")</f>
        <v/>
      </c>
      <c r="E4092" s="128" t="str">
        <f ca="1">IFERROR(IF($C4092="","",VLOOKUP(FİLTRE!$C4092,'SKT LİSTESİ'!$F:$S,5,0)),"")</f>
        <v/>
      </c>
      <c r="F4092" s="129" t="str">
        <f ca="1">IFERROR(IF($C4092="","",VLOOKUP(FİLTRE!$C4092,'SKT LİSTESİ'!$F:$S,7,0)),"")</f>
        <v/>
      </c>
      <c r="G4092" s="130" t="str">
        <f ca="1">IFERROR(IF($C4092="","",VLOOKUP(FİLTRE!$C4092,'SKT LİSTESİ'!$F:$S,8,0)),"")</f>
        <v/>
      </c>
      <c r="H4092" s="131" t="str">
        <f ca="1">IF(E4092="","",IF($C4092="","",VLOOKUP(FİLTRE!$C4092,'SKT LİSTESİ'!$F:$S,9,0)))</f>
        <v/>
      </c>
      <c r="I4092" s="132" t="str">
        <f ca="1">IFERROR(IF($C4092="","",VLOOKUP(FİLTRE!$C4092,'SKT LİSTESİ'!$F:$S,10,0)),"")</f>
        <v/>
      </c>
      <c r="J4092" s="133" t="str">
        <f ca="1">IFERROR(IF($C4092="","",VLOOKUP(FİLTRE!$C4092,'SKT LİSTESİ'!$F:$S,11,0)),"")</f>
        <v/>
      </c>
      <c r="K4092" s="134" t="str">
        <f ca="1">IFERROR(IF($C4092="","",VLOOKUP(FİLTRE!$C4092,'SKT LİSTESİ'!$F:$S,12,0)),"")</f>
        <v/>
      </c>
      <c r="L4092" s="134" t="str">
        <f ca="1">IFERROR(IF($C4092="","",VLOOKUP(FİLTRE!$C4092,'SKT LİSTESİ'!$F:$S,13,0)),"")</f>
        <v/>
      </c>
      <c r="M4092" s="135" t="str">
        <f ca="1">IFERROR(IF($C4092="","",VLOOKUP(FİLTRE!$C4092,'SKT LİSTESİ'!$F:$AJ,14,0)),"")</f>
        <v/>
      </c>
      <c r="N4092" s="31" t="str">
        <f ca="1">IFERROR(IF($C4092="","",VLOOKUP(FİLTRE!$C4092,'SKT LİSTESİ'!$F:$AJ,22,0)),"")</f>
        <v/>
      </c>
      <c r="O4092" s="136" t="str">
        <f ca="1">IFERROR(IF($C4092="","",VLOOKUP(FİLTRE!$C4092,'SKT LİSTESİ'!$F:$AJ,23,0)),"")</f>
        <v/>
      </c>
      <c r="P4092" s="31"/>
      <c r="Q4092" s="31"/>
      <c r="R4092" s="137" t="str">
        <f ca="1">(IFERROR(IF($C4092="","",VLOOKUP(FİLTRE!$C4092,'SKT LİSTESİ'!$F:$AJ,15,0)),""))</f>
        <v/>
      </c>
      <c r="S4092" s="138" t="str">
        <f ca="1">IFERROR(IF($C4092="","",VLOOKUP(FİLTRE!$C4092,'SKT LİSTESİ'!$F:$AJ,16,0)),"")</f>
        <v/>
      </c>
      <c r="AF4092" s="179" t="str">
        <f t="shared" ca="1" si="254"/>
        <v/>
      </c>
      <c r="AG4092" s="179">
        <f t="shared" ca="1" si="255"/>
        <v>0</v>
      </c>
      <c r="AH4092" s="179">
        <f t="shared" ca="1" si="256"/>
        <v>0</v>
      </c>
    </row>
    <row r="4093" spans="2:34" ht="15.75" x14ac:dyDescent="0.25">
      <c r="B4093">
        <f t="shared" ca="1" si="253"/>
        <v>4081</v>
      </c>
      <c r="C4093" t="str">
        <f ca="1">IFERROR(VLOOKUP(B4093,'SKT LİSTESİ'!F:F,1,0),"")</f>
        <v/>
      </c>
      <c r="E4093" s="128" t="str">
        <f ca="1">IFERROR(IF($C4093="","",VLOOKUP(FİLTRE!$C4093,'SKT LİSTESİ'!$F:$S,5,0)),"")</f>
        <v/>
      </c>
      <c r="F4093" s="129" t="str">
        <f ca="1">IFERROR(IF($C4093="","",VLOOKUP(FİLTRE!$C4093,'SKT LİSTESİ'!$F:$S,7,0)),"")</f>
        <v/>
      </c>
      <c r="G4093" s="130" t="str">
        <f ca="1">IFERROR(IF($C4093="","",VLOOKUP(FİLTRE!$C4093,'SKT LİSTESİ'!$F:$S,8,0)),"")</f>
        <v/>
      </c>
      <c r="H4093" s="131" t="str">
        <f ca="1">IF(E4093="","",IF($C4093="","",VLOOKUP(FİLTRE!$C4093,'SKT LİSTESİ'!$F:$S,9,0)))</f>
        <v/>
      </c>
      <c r="I4093" s="132" t="str">
        <f ca="1">IFERROR(IF($C4093="","",VLOOKUP(FİLTRE!$C4093,'SKT LİSTESİ'!$F:$S,10,0)),"")</f>
        <v/>
      </c>
      <c r="J4093" s="133" t="str">
        <f ca="1">IFERROR(IF($C4093="","",VLOOKUP(FİLTRE!$C4093,'SKT LİSTESİ'!$F:$S,11,0)),"")</f>
        <v/>
      </c>
      <c r="K4093" s="134" t="str">
        <f ca="1">IFERROR(IF($C4093="","",VLOOKUP(FİLTRE!$C4093,'SKT LİSTESİ'!$F:$S,12,0)),"")</f>
        <v/>
      </c>
      <c r="L4093" s="134" t="str">
        <f ca="1">IFERROR(IF($C4093="","",VLOOKUP(FİLTRE!$C4093,'SKT LİSTESİ'!$F:$S,13,0)),"")</f>
        <v/>
      </c>
      <c r="M4093" s="135" t="str">
        <f ca="1">IFERROR(IF($C4093="","",VLOOKUP(FİLTRE!$C4093,'SKT LİSTESİ'!$F:$AJ,14,0)),"")</f>
        <v/>
      </c>
      <c r="N4093" s="31" t="str">
        <f ca="1">IFERROR(IF($C4093="","",VLOOKUP(FİLTRE!$C4093,'SKT LİSTESİ'!$F:$AJ,22,0)),"")</f>
        <v/>
      </c>
      <c r="O4093" s="136" t="str">
        <f ca="1">IFERROR(IF($C4093="","",VLOOKUP(FİLTRE!$C4093,'SKT LİSTESİ'!$F:$AJ,23,0)),"")</f>
        <v/>
      </c>
      <c r="P4093" s="31"/>
      <c r="Q4093" s="31"/>
      <c r="R4093" s="137" t="str">
        <f ca="1">(IFERROR(IF($C4093="","",VLOOKUP(FİLTRE!$C4093,'SKT LİSTESİ'!$F:$AJ,15,0)),""))</f>
        <v/>
      </c>
      <c r="S4093" s="138" t="str">
        <f ca="1">IFERROR(IF($C4093="","",VLOOKUP(FİLTRE!$C4093,'SKT LİSTESİ'!$F:$AJ,16,0)),"")</f>
        <v/>
      </c>
      <c r="AF4093" s="179" t="str">
        <f t="shared" ca="1" si="254"/>
        <v/>
      </c>
      <c r="AG4093" s="179">
        <f t="shared" ca="1" si="255"/>
        <v>0</v>
      </c>
      <c r="AH4093" s="179">
        <f t="shared" ca="1" si="256"/>
        <v>0</v>
      </c>
    </row>
    <row r="4094" spans="2:34" ht="15.75" x14ac:dyDescent="0.25">
      <c r="B4094">
        <f t="shared" ca="1" si="253"/>
        <v>4082</v>
      </c>
      <c r="C4094" t="str">
        <f ca="1">IFERROR(VLOOKUP(B4094,'SKT LİSTESİ'!F:F,1,0),"")</f>
        <v/>
      </c>
      <c r="E4094" s="128" t="str">
        <f ca="1">IFERROR(IF($C4094="","",VLOOKUP(FİLTRE!$C4094,'SKT LİSTESİ'!$F:$S,5,0)),"")</f>
        <v/>
      </c>
      <c r="F4094" s="129" t="str">
        <f ca="1">IFERROR(IF($C4094="","",VLOOKUP(FİLTRE!$C4094,'SKT LİSTESİ'!$F:$S,7,0)),"")</f>
        <v/>
      </c>
      <c r="G4094" s="130" t="str">
        <f ca="1">IFERROR(IF($C4094="","",VLOOKUP(FİLTRE!$C4094,'SKT LİSTESİ'!$F:$S,8,0)),"")</f>
        <v/>
      </c>
      <c r="H4094" s="131" t="str">
        <f ca="1">IF(E4094="","",IF($C4094="","",VLOOKUP(FİLTRE!$C4094,'SKT LİSTESİ'!$F:$S,9,0)))</f>
        <v/>
      </c>
      <c r="I4094" s="132" t="str">
        <f ca="1">IFERROR(IF($C4094="","",VLOOKUP(FİLTRE!$C4094,'SKT LİSTESİ'!$F:$S,10,0)),"")</f>
        <v/>
      </c>
      <c r="J4094" s="133" t="str">
        <f ca="1">IFERROR(IF($C4094="","",VLOOKUP(FİLTRE!$C4094,'SKT LİSTESİ'!$F:$S,11,0)),"")</f>
        <v/>
      </c>
      <c r="K4094" s="134" t="str">
        <f ca="1">IFERROR(IF($C4094="","",VLOOKUP(FİLTRE!$C4094,'SKT LİSTESİ'!$F:$S,12,0)),"")</f>
        <v/>
      </c>
      <c r="L4094" s="134" t="str">
        <f ca="1">IFERROR(IF($C4094="","",VLOOKUP(FİLTRE!$C4094,'SKT LİSTESİ'!$F:$S,13,0)),"")</f>
        <v/>
      </c>
      <c r="M4094" s="135" t="str">
        <f ca="1">IFERROR(IF($C4094="","",VLOOKUP(FİLTRE!$C4094,'SKT LİSTESİ'!$F:$AJ,14,0)),"")</f>
        <v/>
      </c>
      <c r="N4094" s="31" t="str">
        <f ca="1">IFERROR(IF($C4094="","",VLOOKUP(FİLTRE!$C4094,'SKT LİSTESİ'!$F:$AJ,22,0)),"")</f>
        <v/>
      </c>
      <c r="O4094" s="136" t="str">
        <f ca="1">IFERROR(IF($C4094="","",VLOOKUP(FİLTRE!$C4094,'SKT LİSTESİ'!$F:$AJ,23,0)),"")</f>
        <v/>
      </c>
      <c r="P4094" s="31"/>
      <c r="Q4094" s="31"/>
      <c r="R4094" s="137" t="str">
        <f ca="1">(IFERROR(IF($C4094="","",VLOOKUP(FİLTRE!$C4094,'SKT LİSTESİ'!$F:$AJ,15,0)),""))</f>
        <v/>
      </c>
      <c r="S4094" s="138" t="str">
        <f ca="1">IFERROR(IF($C4094="","",VLOOKUP(FİLTRE!$C4094,'SKT LİSTESİ'!$F:$AJ,16,0)),"")</f>
        <v/>
      </c>
      <c r="AF4094" s="179" t="str">
        <f t="shared" ca="1" si="254"/>
        <v/>
      </c>
      <c r="AG4094" s="179">
        <f t="shared" ca="1" si="255"/>
        <v>0</v>
      </c>
      <c r="AH4094" s="179">
        <f t="shared" ca="1" si="256"/>
        <v>0</v>
      </c>
    </row>
    <row r="4095" spans="2:34" ht="15.75" x14ac:dyDescent="0.25">
      <c r="B4095">
        <f t="shared" ca="1" si="253"/>
        <v>4083</v>
      </c>
      <c r="C4095" t="str">
        <f ca="1">IFERROR(VLOOKUP(B4095,'SKT LİSTESİ'!F:F,1,0),"")</f>
        <v/>
      </c>
      <c r="E4095" s="128" t="str">
        <f ca="1">IFERROR(IF($C4095="","",VLOOKUP(FİLTRE!$C4095,'SKT LİSTESİ'!$F:$S,5,0)),"")</f>
        <v/>
      </c>
      <c r="F4095" s="129" t="str">
        <f ca="1">IFERROR(IF($C4095="","",VLOOKUP(FİLTRE!$C4095,'SKT LİSTESİ'!$F:$S,7,0)),"")</f>
        <v/>
      </c>
      <c r="G4095" s="130" t="str">
        <f ca="1">IFERROR(IF($C4095="","",VLOOKUP(FİLTRE!$C4095,'SKT LİSTESİ'!$F:$S,8,0)),"")</f>
        <v/>
      </c>
      <c r="H4095" s="131" t="str">
        <f ca="1">IF(E4095="","",IF($C4095="","",VLOOKUP(FİLTRE!$C4095,'SKT LİSTESİ'!$F:$S,9,0)))</f>
        <v/>
      </c>
      <c r="I4095" s="132" t="str">
        <f ca="1">IFERROR(IF($C4095="","",VLOOKUP(FİLTRE!$C4095,'SKT LİSTESİ'!$F:$S,10,0)),"")</f>
        <v/>
      </c>
      <c r="J4095" s="133" t="str">
        <f ca="1">IFERROR(IF($C4095="","",VLOOKUP(FİLTRE!$C4095,'SKT LİSTESİ'!$F:$S,11,0)),"")</f>
        <v/>
      </c>
      <c r="K4095" s="134" t="str">
        <f ca="1">IFERROR(IF($C4095="","",VLOOKUP(FİLTRE!$C4095,'SKT LİSTESİ'!$F:$S,12,0)),"")</f>
        <v/>
      </c>
      <c r="L4095" s="134" t="str">
        <f ca="1">IFERROR(IF($C4095="","",VLOOKUP(FİLTRE!$C4095,'SKT LİSTESİ'!$F:$S,13,0)),"")</f>
        <v/>
      </c>
      <c r="M4095" s="135" t="str">
        <f ca="1">IFERROR(IF($C4095="","",VLOOKUP(FİLTRE!$C4095,'SKT LİSTESİ'!$F:$AJ,14,0)),"")</f>
        <v/>
      </c>
      <c r="N4095" s="31" t="str">
        <f ca="1">IFERROR(IF($C4095="","",VLOOKUP(FİLTRE!$C4095,'SKT LİSTESİ'!$F:$AJ,22,0)),"")</f>
        <v/>
      </c>
      <c r="O4095" s="136" t="str">
        <f ca="1">IFERROR(IF($C4095="","",VLOOKUP(FİLTRE!$C4095,'SKT LİSTESİ'!$F:$AJ,23,0)),"")</f>
        <v/>
      </c>
      <c r="P4095" s="31"/>
      <c r="Q4095" s="31"/>
      <c r="R4095" s="137" t="str">
        <f ca="1">(IFERROR(IF($C4095="","",VLOOKUP(FİLTRE!$C4095,'SKT LİSTESİ'!$F:$AJ,15,0)),""))</f>
        <v/>
      </c>
      <c r="S4095" s="138" t="str">
        <f ca="1">IFERROR(IF($C4095="","",VLOOKUP(FİLTRE!$C4095,'SKT LİSTESİ'!$F:$AJ,16,0)),"")</f>
        <v/>
      </c>
      <c r="AF4095" s="179" t="str">
        <f t="shared" ca="1" si="254"/>
        <v/>
      </c>
      <c r="AG4095" s="179">
        <f t="shared" ca="1" si="255"/>
        <v>0</v>
      </c>
      <c r="AH4095" s="179">
        <f t="shared" ca="1" si="256"/>
        <v>0</v>
      </c>
    </row>
    <row r="4096" spans="2:34" ht="15.75" x14ac:dyDescent="0.25">
      <c r="B4096">
        <f t="shared" ca="1" si="253"/>
        <v>4084</v>
      </c>
      <c r="C4096" t="str">
        <f ca="1">IFERROR(VLOOKUP(B4096,'SKT LİSTESİ'!F:F,1,0),"")</f>
        <v/>
      </c>
      <c r="E4096" s="128" t="str">
        <f ca="1">IFERROR(IF($C4096="","",VLOOKUP(FİLTRE!$C4096,'SKT LİSTESİ'!$F:$S,5,0)),"")</f>
        <v/>
      </c>
      <c r="F4096" s="129" t="str">
        <f ca="1">IFERROR(IF($C4096="","",VLOOKUP(FİLTRE!$C4096,'SKT LİSTESİ'!$F:$S,7,0)),"")</f>
        <v/>
      </c>
      <c r="G4096" s="130" t="str">
        <f ca="1">IFERROR(IF($C4096="","",VLOOKUP(FİLTRE!$C4096,'SKT LİSTESİ'!$F:$S,8,0)),"")</f>
        <v/>
      </c>
      <c r="H4096" s="131" t="str">
        <f ca="1">IF(E4096="","",IF($C4096="","",VLOOKUP(FİLTRE!$C4096,'SKT LİSTESİ'!$F:$S,9,0)))</f>
        <v/>
      </c>
      <c r="I4096" s="132" t="str">
        <f ca="1">IFERROR(IF($C4096="","",VLOOKUP(FİLTRE!$C4096,'SKT LİSTESİ'!$F:$S,10,0)),"")</f>
        <v/>
      </c>
      <c r="J4096" s="133" t="str">
        <f ca="1">IFERROR(IF($C4096="","",VLOOKUP(FİLTRE!$C4096,'SKT LİSTESİ'!$F:$S,11,0)),"")</f>
        <v/>
      </c>
      <c r="K4096" s="134" t="str">
        <f ca="1">IFERROR(IF($C4096="","",VLOOKUP(FİLTRE!$C4096,'SKT LİSTESİ'!$F:$S,12,0)),"")</f>
        <v/>
      </c>
      <c r="L4096" s="134" t="str">
        <f ca="1">IFERROR(IF($C4096="","",VLOOKUP(FİLTRE!$C4096,'SKT LİSTESİ'!$F:$S,13,0)),"")</f>
        <v/>
      </c>
      <c r="M4096" s="135" t="str">
        <f ca="1">IFERROR(IF($C4096="","",VLOOKUP(FİLTRE!$C4096,'SKT LİSTESİ'!$F:$AJ,14,0)),"")</f>
        <v/>
      </c>
      <c r="N4096" s="31" t="str">
        <f ca="1">IFERROR(IF($C4096="","",VLOOKUP(FİLTRE!$C4096,'SKT LİSTESİ'!$F:$AJ,22,0)),"")</f>
        <v/>
      </c>
      <c r="O4096" s="136" t="str">
        <f ca="1">IFERROR(IF($C4096="","",VLOOKUP(FİLTRE!$C4096,'SKT LİSTESİ'!$F:$AJ,23,0)),"")</f>
        <v/>
      </c>
      <c r="P4096" s="31"/>
      <c r="Q4096" s="31"/>
      <c r="R4096" s="137" t="str">
        <f ca="1">(IFERROR(IF($C4096="","",VLOOKUP(FİLTRE!$C4096,'SKT LİSTESİ'!$F:$AJ,15,0)),""))</f>
        <v/>
      </c>
      <c r="S4096" s="138" t="str">
        <f ca="1">IFERROR(IF($C4096="","",VLOOKUP(FİLTRE!$C4096,'SKT LİSTESİ'!$F:$AJ,16,0)),"")</f>
        <v/>
      </c>
      <c r="AF4096" s="179" t="str">
        <f t="shared" ca="1" si="254"/>
        <v/>
      </c>
      <c r="AG4096" s="179">
        <f t="shared" ca="1" si="255"/>
        <v>0</v>
      </c>
      <c r="AH4096" s="179">
        <f t="shared" ca="1" si="256"/>
        <v>0</v>
      </c>
    </row>
    <row r="4097" spans="2:34" ht="15.75" x14ac:dyDescent="0.25">
      <c r="B4097">
        <f t="shared" ca="1" si="253"/>
        <v>4085</v>
      </c>
      <c r="C4097" t="str">
        <f ca="1">IFERROR(VLOOKUP(B4097,'SKT LİSTESİ'!F:F,1,0),"")</f>
        <v/>
      </c>
      <c r="E4097" s="128" t="str">
        <f ca="1">IFERROR(IF($C4097="","",VLOOKUP(FİLTRE!$C4097,'SKT LİSTESİ'!$F:$S,5,0)),"")</f>
        <v/>
      </c>
      <c r="F4097" s="129" t="str">
        <f ca="1">IFERROR(IF($C4097="","",VLOOKUP(FİLTRE!$C4097,'SKT LİSTESİ'!$F:$S,7,0)),"")</f>
        <v/>
      </c>
      <c r="G4097" s="130" t="str">
        <f ca="1">IFERROR(IF($C4097="","",VLOOKUP(FİLTRE!$C4097,'SKT LİSTESİ'!$F:$S,8,0)),"")</f>
        <v/>
      </c>
      <c r="H4097" s="131" t="str">
        <f ca="1">IF(E4097="","",IF($C4097="","",VLOOKUP(FİLTRE!$C4097,'SKT LİSTESİ'!$F:$S,9,0)))</f>
        <v/>
      </c>
      <c r="I4097" s="132" t="str">
        <f ca="1">IFERROR(IF($C4097="","",VLOOKUP(FİLTRE!$C4097,'SKT LİSTESİ'!$F:$S,10,0)),"")</f>
        <v/>
      </c>
      <c r="J4097" s="133" t="str">
        <f ca="1">IFERROR(IF($C4097="","",VLOOKUP(FİLTRE!$C4097,'SKT LİSTESİ'!$F:$S,11,0)),"")</f>
        <v/>
      </c>
      <c r="K4097" s="134" t="str">
        <f ca="1">IFERROR(IF($C4097="","",VLOOKUP(FİLTRE!$C4097,'SKT LİSTESİ'!$F:$S,12,0)),"")</f>
        <v/>
      </c>
      <c r="L4097" s="134" t="str">
        <f ca="1">IFERROR(IF($C4097="","",VLOOKUP(FİLTRE!$C4097,'SKT LİSTESİ'!$F:$S,13,0)),"")</f>
        <v/>
      </c>
      <c r="M4097" s="135" t="str">
        <f ca="1">IFERROR(IF($C4097="","",VLOOKUP(FİLTRE!$C4097,'SKT LİSTESİ'!$F:$AJ,14,0)),"")</f>
        <v/>
      </c>
      <c r="N4097" s="31" t="str">
        <f ca="1">IFERROR(IF($C4097="","",VLOOKUP(FİLTRE!$C4097,'SKT LİSTESİ'!$F:$AJ,22,0)),"")</f>
        <v/>
      </c>
      <c r="O4097" s="136" t="str">
        <f ca="1">IFERROR(IF($C4097="","",VLOOKUP(FİLTRE!$C4097,'SKT LİSTESİ'!$F:$AJ,23,0)),"")</f>
        <v/>
      </c>
      <c r="P4097" s="31"/>
      <c r="Q4097" s="31"/>
      <c r="R4097" s="137" t="str">
        <f ca="1">(IFERROR(IF($C4097="","",VLOOKUP(FİLTRE!$C4097,'SKT LİSTESİ'!$F:$AJ,15,0)),""))</f>
        <v/>
      </c>
      <c r="S4097" s="138" t="str">
        <f ca="1">IFERROR(IF($C4097="","",VLOOKUP(FİLTRE!$C4097,'SKT LİSTESİ'!$F:$AJ,16,0)),"")</f>
        <v/>
      </c>
      <c r="AF4097" s="179" t="str">
        <f t="shared" ca="1" si="254"/>
        <v/>
      </c>
      <c r="AG4097" s="179">
        <f t="shared" ca="1" si="255"/>
        <v>0</v>
      </c>
      <c r="AH4097" s="179">
        <f t="shared" ca="1" si="256"/>
        <v>0</v>
      </c>
    </row>
    <row r="4098" spans="2:34" ht="15.75" x14ac:dyDescent="0.25">
      <c r="B4098">
        <f t="shared" ca="1" si="253"/>
        <v>4086</v>
      </c>
      <c r="C4098" t="str">
        <f ca="1">IFERROR(VLOOKUP(B4098,'SKT LİSTESİ'!F:F,1,0),"")</f>
        <v/>
      </c>
      <c r="E4098" s="128" t="str">
        <f ca="1">IFERROR(IF($C4098="","",VLOOKUP(FİLTRE!$C4098,'SKT LİSTESİ'!$F:$S,5,0)),"")</f>
        <v/>
      </c>
      <c r="F4098" s="129" t="str">
        <f ca="1">IFERROR(IF($C4098="","",VLOOKUP(FİLTRE!$C4098,'SKT LİSTESİ'!$F:$S,7,0)),"")</f>
        <v/>
      </c>
      <c r="G4098" s="130" t="str">
        <f ca="1">IFERROR(IF($C4098="","",VLOOKUP(FİLTRE!$C4098,'SKT LİSTESİ'!$F:$S,8,0)),"")</f>
        <v/>
      </c>
      <c r="H4098" s="131" t="str">
        <f ca="1">IF(E4098="","",IF($C4098="","",VLOOKUP(FİLTRE!$C4098,'SKT LİSTESİ'!$F:$S,9,0)))</f>
        <v/>
      </c>
      <c r="I4098" s="132" t="str">
        <f ca="1">IFERROR(IF($C4098="","",VLOOKUP(FİLTRE!$C4098,'SKT LİSTESİ'!$F:$S,10,0)),"")</f>
        <v/>
      </c>
      <c r="J4098" s="133" t="str">
        <f ca="1">IFERROR(IF($C4098="","",VLOOKUP(FİLTRE!$C4098,'SKT LİSTESİ'!$F:$S,11,0)),"")</f>
        <v/>
      </c>
      <c r="K4098" s="134" t="str">
        <f ca="1">IFERROR(IF($C4098="","",VLOOKUP(FİLTRE!$C4098,'SKT LİSTESİ'!$F:$S,12,0)),"")</f>
        <v/>
      </c>
      <c r="L4098" s="134" t="str">
        <f ca="1">IFERROR(IF($C4098="","",VLOOKUP(FİLTRE!$C4098,'SKT LİSTESİ'!$F:$S,13,0)),"")</f>
        <v/>
      </c>
      <c r="M4098" s="135" t="str">
        <f ca="1">IFERROR(IF($C4098="","",VLOOKUP(FİLTRE!$C4098,'SKT LİSTESİ'!$F:$AJ,14,0)),"")</f>
        <v/>
      </c>
      <c r="N4098" s="31" t="str">
        <f ca="1">IFERROR(IF($C4098="","",VLOOKUP(FİLTRE!$C4098,'SKT LİSTESİ'!$F:$AJ,22,0)),"")</f>
        <v/>
      </c>
      <c r="O4098" s="136" t="str">
        <f ca="1">IFERROR(IF($C4098="","",VLOOKUP(FİLTRE!$C4098,'SKT LİSTESİ'!$F:$AJ,23,0)),"")</f>
        <v/>
      </c>
      <c r="P4098" s="31"/>
      <c r="Q4098" s="31"/>
      <c r="R4098" s="137" t="str">
        <f ca="1">(IFERROR(IF($C4098="","",VLOOKUP(FİLTRE!$C4098,'SKT LİSTESİ'!$F:$AJ,15,0)),""))</f>
        <v/>
      </c>
      <c r="S4098" s="138" t="str">
        <f ca="1">IFERROR(IF($C4098="","",VLOOKUP(FİLTRE!$C4098,'SKT LİSTESİ'!$F:$AJ,16,0)),"")</f>
        <v/>
      </c>
      <c r="AF4098" s="179" t="str">
        <f t="shared" ca="1" si="254"/>
        <v/>
      </c>
      <c r="AG4098" s="179">
        <f t="shared" ca="1" si="255"/>
        <v>0</v>
      </c>
      <c r="AH4098" s="179">
        <f t="shared" ca="1" si="256"/>
        <v>0</v>
      </c>
    </row>
    <row r="4099" spans="2:34" ht="15.75" x14ac:dyDescent="0.25">
      <c r="B4099">
        <f t="shared" ca="1" si="253"/>
        <v>4087</v>
      </c>
      <c r="C4099" t="str">
        <f ca="1">IFERROR(VLOOKUP(B4099,'SKT LİSTESİ'!F:F,1,0),"")</f>
        <v/>
      </c>
      <c r="E4099" s="128" t="str">
        <f ca="1">IFERROR(IF($C4099="","",VLOOKUP(FİLTRE!$C4099,'SKT LİSTESİ'!$F:$S,5,0)),"")</f>
        <v/>
      </c>
      <c r="F4099" s="129" t="str">
        <f ca="1">IFERROR(IF($C4099="","",VLOOKUP(FİLTRE!$C4099,'SKT LİSTESİ'!$F:$S,7,0)),"")</f>
        <v/>
      </c>
      <c r="G4099" s="130" t="str">
        <f ca="1">IFERROR(IF($C4099="","",VLOOKUP(FİLTRE!$C4099,'SKT LİSTESİ'!$F:$S,8,0)),"")</f>
        <v/>
      </c>
      <c r="H4099" s="131" t="str">
        <f ca="1">IF(E4099="","",IF($C4099="","",VLOOKUP(FİLTRE!$C4099,'SKT LİSTESİ'!$F:$S,9,0)))</f>
        <v/>
      </c>
      <c r="I4099" s="132" t="str">
        <f ca="1">IFERROR(IF($C4099="","",VLOOKUP(FİLTRE!$C4099,'SKT LİSTESİ'!$F:$S,10,0)),"")</f>
        <v/>
      </c>
      <c r="J4099" s="133" t="str">
        <f ca="1">IFERROR(IF($C4099="","",VLOOKUP(FİLTRE!$C4099,'SKT LİSTESİ'!$F:$S,11,0)),"")</f>
        <v/>
      </c>
      <c r="K4099" s="134" t="str">
        <f ca="1">IFERROR(IF($C4099="","",VLOOKUP(FİLTRE!$C4099,'SKT LİSTESİ'!$F:$S,12,0)),"")</f>
        <v/>
      </c>
      <c r="L4099" s="134" t="str">
        <f ca="1">IFERROR(IF($C4099="","",VLOOKUP(FİLTRE!$C4099,'SKT LİSTESİ'!$F:$S,13,0)),"")</f>
        <v/>
      </c>
      <c r="M4099" s="135" t="str">
        <f ca="1">IFERROR(IF($C4099="","",VLOOKUP(FİLTRE!$C4099,'SKT LİSTESİ'!$F:$AJ,14,0)),"")</f>
        <v/>
      </c>
      <c r="N4099" s="31" t="str">
        <f ca="1">IFERROR(IF($C4099="","",VLOOKUP(FİLTRE!$C4099,'SKT LİSTESİ'!$F:$AJ,22,0)),"")</f>
        <v/>
      </c>
      <c r="O4099" s="136" t="str">
        <f ca="1">IFERROR(IF($C4099="","",VLOOKUP(FİLTRE!$C4099,'SKT LİSTESİ'!$F:$AJ,23,0)),"")</f>
        <v/>
      </c>
      <c r="P4099" s="31"/>
      <c r="Q4099" s="31"/>
      <c r="R4099" s="137" t="str">
        <f ca="1">(IFERROR(IF($C4099="","",VLOOKUP(FİLTRE!$C4099,'SKT LİSTESİ'!$F:$AJ,15,0)),""))</f>
        <v/>
      </c>
      <c r="S4099" s="138" t="str">
        <f ca="1">IFERROR(IF($C4099="","",VLOOKUP(FİLTRE!$C4099,'SKT LİSTESİ'!$F:$AJ,16,0)),"")</f>
        <v/>
      </c>
      <c r="AF4099" s="179" t="str">
        <f t="shared" ca="1" si="254"/>
        <v/>
      </c>
      <c r="AG4099" s="179">
        <f t="shared" ca="1" si="255"/>
        <v>0</v>
      </c>
      <c r="AH4099" s="179">
        <f t="shared" ca="1" si="256"/>
        <v>0</v>
      </c>
    </row>
    <row r="4100" spans="2:34" ht="15.75" x14ac:dyDescent="0.25">
      <c r="B4100">
        <f t="shared" ca="1" si="253"/>
        <v>4088</v>
      </c>
      <c r="C4100" t="str">
        <f ca="1">IFERROR(VLOOKUP(B4100,'SKT LİSTESİ'!F:F,1,0),"")</f>
        <v/>
      </c>
      <c r="E4100" s="128" t="str">
        <f ca="1">IFERROR(IF($C4100="","",VLOOKUP(FİLTRE!$C4100,'SKT LİSTESİ'!$F:$S,5,0)),"")</f>
        <v/>
      </c>
      <c r="F4100" s="129" t="str">
        <f ca="1">IFERROR(IF($C4100="","",VLOOKUP(FİLTRE!$C4100,'SKT LİSTESİ'!$F:$S,7,0)),"")</f>
        <v/>
      </c>
      <c r="G4100" s="130" t="str">
        <f ca="1">IFERROR(IF($C4100="","",VLOOKUP(FİLTRE!$C4100,'SKT LİSTESİ'!$F:$S,8,0)),"")</f>
        <v/>
      </c>
      <c r="H4100" s="131" t="str">
        <f ca="1">IF(E4100="","",IF($C4100="","",VLOOKUP(FİLTRE!$C4100,'SKT LİSTESİ'!$F:$S,9,0)))</f>
        <v/>
      </c>
      <c r="I4100" s="132" t="str">
        <f ca="1">IFERROR(IF($C4100="","",VLOOKUP(FİLTRE!$C4100,'SKT LİSTESİ'!$F:$S,10,0)),"")</f>
        <v/>
      </c>
      <c r="J4100" s="133" t="str">
        <f ca="1">IFERROR(IF($C4100="","",VLOOKUP(FİLTRE!$C4100,'SKT LİSTESİ'!$F:$S,11,0)),"")</f>
        <v/>
      </c>
      <c r="K4100" s="134" t="str">
        <f ca="1">IFERROR(IF($C4100="","",VLOOKUP(FİLTRE!$C4100,'SKT LİSTESİ'!$F:$S,12,0)),"")</f>
        <v/>
      </c>
      <c r="L4100" s="134" t="str">
        <f ca="1">IFERROR(IF($C4100="","",VLOOKUP(FİLTRE!$C4100,'SKT LİSTESİ'!$F:$S,13,0)),"")</f>
        <v/>
      </c>
      <c r="M4100" s="135" t="str">
        <f ca="1">IFERROR(IF($C4100="","",VLOOKUP(FİLTRE!$C4100,'SKT LİSTESİ'!$F:$AJ,14,0)),"")</f>
        <v/>
      </c>
      <c r="N4100" s="31" t="str">
        <f ca="1">IFERROR(IF($C4100="","",VLOOKUP(FİLTRE!$C4100,'SKT LİSTESİ'!$F:$AJ,22,0)),"")</f>
        <v/>
      </c>
      <c r="O4100" s="136" t="str">
        <f ca="1">IFERROR(IF($C4100="","",VLOOKUP(FİLTRE!$C4100,'SKT LİSTESİ'!$F:$AJ,23,0)),"")</f>
        <v/>
      </c>
      <c r="P4100" s="31"/>
      <c r="Q4100" s="31"/>
      <c r="R4100" s="137" t="str">
        <f ca="1">(IFERROR(IF($C4100="","",VLOOKUP(FİLTRE!$C4100,'SKT LİSTESİ'!$F:$AJ,15,0)),""))</f>
        <v/>
      </c>
      <c r="S4100" s="138" t="str">
        <f ca="1">IFERROR(IF($C4100="","",VLOOKUP(FİLTRE!$C4100,'SKT LİSTESİ'!$F:$AJ,16,0)),"")</f>
        <v/>
      </c>
      <c r="AF4100" s="179" t="str">
        <f t="shared" ca="1" si="254"/>
        <v/>
      </c>
      <c r="AG4100" s="179">
        <f t="shared" ca="1" si="255"/>
        <v>0</v>
      </c>
      <c r="AH4100" s="179">
        <f t="shared" ca="1" si="256"/>
        <v>0</v>
      </c>
    </row>
    <row r="4101" spans="2:34" ht="15.75" x14ac:dyDescent="0.25">
      <c r="B4101">
        <f t="shared" ca="1" si="253"/>
        <v>4089</v>
      </c>
      <c r="C4101" t="str">
        <f ca="1">IFERROR(VLOOKUP(B4101,'SKT LİSTESİ'!F:F,1,0),"")</f>
        <v/>
      </c>
      <c r="E4101" s="128" t="str">
        <f ca="1">IFERROR(IF($C4101="","",VLOOKUP(FİLTRE!$C4101,'SKT LİSTESİ'!$F:$S,5,0)),"")</f>
        <v/>
      </c>
      <c r="F4101" s="129" t="str">
        <f ca="1">IFERROR(IF($C4101="","",VLOOKUP(FİLTRE!$C4101,'SKT LİSTESİ'!$F:$S,7,0)),"")</f>
        <v/>
      </c>
      <c r="G4101" s="130" t="str">
        <f ca="1">IFERROR(IF($C4101="","",VLOOKUP(FİLTRE!$C4101,'SKT LİSTESİ'!$F:$S,8,0)),"")</f>
        <v/>
      </c>
      <c r="H4101" s="131" t="str">
        <f ca="1">IF(E4101="","",IF($C4101="","",VLOOKUP(FİLTRE!$C4101,'SKT LİSTESİ'!$F:$S,9,0)))</f>
        <v/>
      </c>
      <c r="I4101" s="132" t="str">
        <f ca="1">IFERROR(IF($C4101="","",VLOOKUP(FİLTRE!$C4101,'SKT LİSTESİ'!$F:$S,10,0)),"")</f>
        <v/>
      </c>
      <c r="J4101" s="133" t="str">
        <f ca="1">IFERROR(IF($C4101="","",VLOOKUP(FİLTRE!$C4101,'SKT LİSTESİ'!$F:$S,11,0)),"")</f>
        <v/>
      </c>
      <c r="K4101" s="134" t="str">
        <f ca="1">IFERROR(IF($C4101="","",VLOOKUP(FİLTRE!$C4101,'SKT LİSTESİ'!$F:$S,12,0)),"")</f>
        <v/>
      </c>
      <c r="L4101" s="134" t="str">
        <f ca="1">IFERROR(IF($C4101="","",VLOOKUP(FİLTRE!$C4101,'SKT LİSTESİ'!$F:$S,13,0)),"")</f>
        <v/>
      </c>
      <c r="M4101" s="135" t="str">
        <f ca="1">IFERROR(IF($C4101="","",VLOOKUP(FİLTRE!$C4101,'SKT LİSTESİ'!$F:$AJ,14,0)),"")</f>
        <v/>
      </c>
      <c r="N4101" s="31" t="str">
        <f ca="1">IFERROR(IF($C4101="","",VLOOKUP(FİLTRE!$C4101,'SKT LİSTESİ'!$F:$AJ,22,0)),"")</f>
        <v/>
      </c>
      <c r="O4101" s="136" t="str">
        <f ca="1">IFERROR(IF($C4101="","",VLOOKUP(FİLTRE!$C4101,'SKT LİSTESİ'!$F:$AJ,23,0)),"")</f>
        <v/>
      </c>
      <c r="P4101" s="31"/>
      <c r="Q4101" s="31"/>
      <c r="R4101" s="137" t="str">
        <f ca="1">(IFERROR(IF($C4101="","",VLOOKUP(FİLTRE!$C4101,'SKT LİSTESİ'!$F:$AJ,15,0)),""))</f>
        <v/>
      </c>
      <c r="S4101" s="138" t="str">
        <f ca="1">IFERROR(IF($C4101="","",VLOOKUP(FİLTRE!$C4101,'SKT LİSTESİ'!$F:$AJ,16,0)),"")</f>
        <v/>
      </c>
      <c r="AF4101" s="179" t="str">
        <f t="shared" ca="1" si="254"/>
        <v/>
      </c>
      <c r="AG4101" s="179">
        <f t="shared" ca="1" si="255"/>
        <v>0</v>
      </c>
      <c r="AH4101" s="179">
        <f t="shared" ca="1" si="256"/>
        <v>0</v>
      </c>
    </row>
    <row r="4102" spans="2:34" ht="15.75" x14ac:dyDescent="0.25">
      <c r="B4102">
        <f t="shared" ca="1" si="253"/>
        <v>4090</v>
      </c>
      <c r="C4102" t="str">
        <f ca="1">IFERROR(VLOOKUP(B4102,'SKT LİSTESİ'!F:F,1,0),"")</f>
        <v/>
      </c>
      <c r="E4102" s="128" t="str">
        <f ca="1">IFERROR(IF($C4102="","",VLOOKUP(FİLTRE!$C4102,'SKT LİSTESİ'!$F:$S,5,0)),"")</f>
        <v/>
      </c>
      <c r="F4102" s="129" t="str">
        <f ca="1">IFERROR(IF($C4102="","",VLOOKUP(FİLTRE!$C4102,'SKT LİSTESİ'!$F:$S,7,0)),"")</f>
        <v/>
      </c>
      <c r="G4102" s="130" t="str">
        <f ca="1">IFERROR(IF($C4102="","",VLOOKUP(FİLTRE!$C4102,'SKT LİSTESİ'!$F:$S,8,0)),"")</f>
        <v/>
      </c>
      <c r="H4102" s="131" t="str">
        <f ca="1">IF(E4102="","",IF($C4102="","",VLOOKUP(FİLTRE!$C4102,'SKT LİSTESİ'!$F:$S,9,0)))</f>
        <v/>
      </c>
      <c r="I4102" s="132" t="str">
        <f ca="1">IFERROR(IF($C4102="","",VLOOKUP(FİLTRE!$C4102,'SKT LİSTESİ'!$F:$S,10,0)),"")</f>
        <v/>
      </c>
      <c r="J4102" s="133" t="str">
        <f ca="1">IFERROR(IF($C4102="","",VLOOKUP(FİLTRE!$C4102,'SKT LİSTESİ'!$F:$S,11,0)),"")</f>
        <v/>
      </c>
      <c r="K4102" s="134" t="str">
        <f ca="1">IFERROR(IF($C4102="","",VLOOKUP(FİLTRE!$C4102,'SKT LİSTESİ'!$F:$S,12,0)),"")</f>
        <v/>
      </c>
      <c r="L4102" s="134" t="str">
        <f ca="1">IFERROR(IF($C4102="","",VLOOKUP(FİLTRE!$C4102,'SKT LİSTESİ'!$F:$S,13,0)),"")</f>
        <v/>
      </c>
      <c r="M4102" s="135" t="str">
        <f ca="1">IFERROR(IF($C4102="","",VLOOKUP(FİLTRE!$C4102,'SKT LİSTESİ'!$F:$AJ,14,0)),"")</f>
        <v/>
      </c>
      <c r="N4102" s="31" t="str">
        <f ca="1">IFERROR(IF($C4102="","",VLOOKUP(FİLTRE!$C4102,'SKT LİSTESİ'!$F:$AJ,22,0)),"")</f>
        <v/>
      </c>
      <c r="O4102" s="136" t="str">
        <f ca="1">IFERROR(IF($C4102="","",VLOOKUP(FİLTRE!$C4102,'SKT LİSTESİ'!$F:$AJ,23,0)),"")</f>
        <v/>
      </c>
      <c r="P4102" s="31"/>
      <c r="Q4102" s="31"/>
      <c r="R4102" s="137" t="str">
        <f ca="1">(IFERROR(IF($C4102="","",VLOOKUP(FİLTRE!$C4102,'SKT LİSTESİ'!$F:$AJ,15,0)),""))</f>
        <v/>
      </c>
      <c r="S4102" s="138" t="str">
        <f ca="1">IFERROR(IF($C4102="","",VLOOKUP(FİLTRE!$C4102,'SKT LİSTESİ'!$F:$AJ,16,0)),"")</f>
        <v/>
      </c>
      <c r="AF4102" s="179" t="str">
        <f t="shared" ca="1" si="254"/>
        <v/>
      </c>
      <c r="AG4102" s="179">
        <f t="shared" ca="1" si="255"/>
        <v>0</v>
      </c>
      <c r="AH4102" s="179">
        <f t="shared" ca="1" si="256"/>
        <v>0</v>
      </c>
    </row>
    <row r="4103" spans="2:34" ht="15.75" x14ac:dyDescent="0.25">
      <c r="B4103">
        <f t="shared" ca="1" si="253"/>
        <v>4091</v>
      </c>
      <c r="C4103" t="str">
        <f ca="1">IFERROR(VLOOKUP(B4103,'SKT LİSTESİ'!F:F,1,0),"")</f>
        <v/>
      </c>
      <c r="E4103" s="128" t="str">
        <f ca="1">IFERROR(IF($C4103="","",VLOOKUP(FİLTRE!$C4103,'SKT LİSTESİ'!$F:$S,5,0)),"")</f>
        <v/>
      </c>
      <c r="F4103" s="129" t="str">
        <f ca="1">IFERROR(IF($C4103="","",VLOOKUP(FİLTRE!$C4103,'SKT LİSTESİ'!$F:$S,7,0)),"")</f>
        <v/>
      </c>
      <c r="G4103" s="130" t="str">
        <f ca="1">IFERROR(IF($C4103="","",VLOOKUP(FİLTRE!$C4103,'SKT LİSTESİ'!$F:$S,8,0)),"")</f>
        <v/>
      </c>
      <c r="H4103" s="131" t="str">
        <f ca="1">IF(E4103="","",IF($C4103="","",VLOOKUP(FİLTRE!$C4103,'SKT LİSTESİ'!$F:$S,9,0)))</f>
        <v/>
      </c>
      <c r="I4103" s="132" t="str">
        <f ca="1">IFERROR(IF($C4103="","",VLOOKUP(FİLTRE!$C4103,'SKT LİSTESİ'!$F:$S,10,0)),"")</f>
        <v/>
      </c>
      <c r="J4103" s="133" t="str">
        <f ca="1">IFERROR(IF($C4103="","",VLOOKUP(FİLTRE!$C4103,'SKT LİSTESİ'!$F:$S,11,0)),"")</f>
        <v/>
      </c>
      <c r="K4103" s="134" t="str">
        <f ca="1">IFERROR(IF($C4103="","",VLOOKUP(FİLTRE!$C4103,'SKT LİSTESİ'!$F:$S,12,0)),"")</f>
        <v/>
      </c>
      <c r="L4103" s="134" t="str">
        <f ca="1">IFERROR(IF($C4103="","",VLOOKUP(FİLTRE!$C4103,'SKT LİSTESİ'!$F:$S,13,0)),"")</f>
        <v/>
      </c>
      <c r="M4103" s="135" t="str">
        <f ca="1">IFERROR(IF($C4103="","",VLOOKUP(FİLTRE!$C4103,'SKT LİSTESİ'!$F:$AJ,14,0)),"")</f>
        <v/>
      </c>
      <c r="N4103" s="31" t="str">
        <f ca="1">IFERROR(IF($C4103="","",VLOOKUP(FİLTRE!$C4103,'SKT LİSTESİ'!$F:$AJ,22,0)),"")</f>
        <v/>
      </c>
      <c r="O4103" s="136" t="str">
        <f ca="1">IFERROR(IF($C4103="","",VLOOKUP(FİLTRE!$C4103,'SKT LİSTESİ'!$F:$AJ,23,0)),"")</f>
        <v/>
      </c>
      <c r="P4103" s="31"/>
      <c r="Q4103" s="31"/>
      <c r="R4103" s="137" t="str">
        <f ca="1">(IFERROR(IF($C4103="","",VLOOKUP(FİLTRE!$C4103,'SKT LİSTESİ'!$F:$AJ,15,0)),""))</f>
        <v/>
      </c>
      <c r="S4103" s="138" t="str">
        <f ca="1">IFERROR(IF($C4103="","",VLOOKUP(FİLTRE!$C4103,'SKT LİSTESİ'!$F:$AJ,16,0)),"")</f>
        <v/>
      </c>
      <c r="AF4103" s="179" t="str">
        <f t="shared" ca="1" si="254"/>
        <v/>
      </c>
      <c r="AG4103" s="179">
        <f t="shared" ca="1" si="255"/>
        <v>0</v>
      </c>
      <c r="AH4103" s="179">
        <f t="shared" ca="1" si="256"/>
        <v>0</v>
      </c>
    </row>
    <row r="4104" spans="2:34" ht="15.75" x14ac:dyDescent="0.25">
      <c r="B4104">
        <f t="shared" ca="1" si="253"/>
        <v>4092</v>
      </c>
      <c r="C4104" t="str">
        <f ca="1">IFERROR(VLOOKUP(B4104,'SKT LİSTESİ'!F:F,1,0),"")</f>
        <v/>
      </c>
      <c r="E4104" s="128" t="str">
        <f ca="1">IFERROR(IF($C4104="","",VLOOKUP(FİLTRE!$C4104,'SKT LİSTESİ'!$F:$S,5,0)),"")</f>
        <v/>
      </c>
      <c r="F4104" s="129" t="str">
        <f ca="1">IFERROR(IF($C4104="","",VLOOKUP(FİLTRE!$C4104,'SKT LİSTESİ'!$F:$S,7,0)),"")</f>
        <v/>
      </c>
      <c r="G4104" s="130" t="str">
        <f ca="1">IFERROR(IF($C4104="","",VLOOKUP(FİLTRE!$C4104,'SKT LİSTESİ'!$F:$S,8,0)),"")</f>
        <v/>
      </c>
      <c r="H4104" s="131" t="str">
        <f ca="1">IF(E4104="","",IF($C4104="","",VLOOKUP(FİLTRE!$C4104,'SKT LİSTESİ'!$F:$S,9,0)))</f>
        <v/>
      </c>
      <c r="I4104" s="132" t="str">
        <f ca="1">IFERROR(IF($C4104="","",VLOOKUP(FİLTRE!$C4104,'SKT LİSTESİ'!$F:$S,10,0)),"")</f>
        <v/>
      </c>
      <c r="J4104" s="133" t="str">
        <f ca="1">IFERROR(IF($C4104="","",VLOOKUP(FİLTRE!$C4104,'SKT LİSTESİ'!$F:$S,11,0)),"")</f>
        <v/>
      </c>
      <c r="K4104" s="134" t="str">
        <f ca="1">IFERROR(IF($C4104="","",VLOOKUP(FİLTRE!$C4104,'SKT LİSTESİ'!$F:$S,12,0)),"")</f>
        <v/>
      </c>
      <c r="L4104" s="134" t="str">
        <f ca="1">IFERROR(IF($C4104="","",VLOOKUP(FİLTRE!$C4104,'SKT LİSTESİ'!$F:$S,13,0)),"")</f>
        <v/>
      </c>
      <c r="M4104" s="135" t="str">
        <f ca="1">IFERROR(IF($C4104="","",VLOOKUP(FİLTRE!$C4104,'SKT LİSTESİ'!$F:$AJ,14,0)),"")</f>
        <v/>
      </c>
      <c r="N4104" s="31" t="str">
        <f ca="1">IFERROR(IF($C4104="","",VLOOKUP(FİLTRE!$C4104,'SKT LİSTESİ'!$F:$AJ,22,0)),"")</f>
        <v/>
      </c>
      <c r="O4104" s="136" t="str">
        <f ca="1">IFERROR(IF($C4104="","",VLOOKUP(FİLTRE!$C4104,'SKT LİSTESİ'!$F:$AJ,23,0)),"")</f>
        <v/>
      </c>
      <c r="P4104" s="31"/>
      <c r="Q4104" s="31"/>
      <c r="R4104" s="137" t="str">
        <f ca="1">(IFERROR(IF($C4104="","",VLOOKUP(FİLTRE!$C4104,'SKT LİSTESİ'!$F:$AJ,15,0)),""))</f>
        <v/>
      </c>
      <c r="S4104" s="138" t="str">
        <f ca="1">IFERROR(IF($C4104="","",VLOOKUP(FİLTRE!$C4104,'SKT LİSTESİ'!$F:$AJ,16,0)),"")</f>
        <v/>
      </c>
      <c r="AF4104" s="179" t="str">
        <f t="shared" ca="1" si="254"/>
        <v/>
      </c>
      <c r="AG4104" s="179">
        <f t="shared" ca="1" si="255"/>
        <v>0</v>
      </c>
      <c r="AH4104" s="179">
        <f t="shared" ca="1" si="256"/>
        <v>0</v>
      </c>
    </row>
    <row r="4105" spans="2:34" ht="15.75" x14ac:dyDescent="0.25">
      <c r="B4105">
        <f t="shared" ca="1" si="253"/>
        <v>4093</v>
      </c>
      <c r="C4105" t="str">
        <f ca="1">IFERROR(VLOOKUP(B4105,'SKT LİSTESİ'!F:F,1,0),"")</f>
        <v/>
      </c>
      <c r="E4105" s="128" t="str">
        <f ca="1">IFERROR(IF($C4105="","",VLOOKUP(FİLTRE!$C4105,'SKT LİSTESİ'!$F:$S,5,0)),"")</f>
        <v/>
      </c>
      <c r="F4105" s="129" t="str">
        <f ca="1">IFERROR(IF($C4105="","",VLOOKUP(FİLTRE!$C4105,'SKT LİSTESİ'!$F:$S,7,0)),"")</f>
        <v/>
      </c>
      <c r="G4105" s="130" t="str">
        <f ca="1">IFERROR(IF($C4105="","",VLOOKUP(FİLTRE!$C4105,'SKT LİSTESİ'!$F:$S,8,0)),"")</f>
        <v/>
      </c>
      <c r="H4105" s="131" t="str">
        <f ca="1">IF(E4105="","",IF($C4105="","",VLOOKUP(FİLTRE!$C4105,'SKT LİSTESİ'!$F:$S,9,0)))</f>
        <v/>
      </c>
      <c r="I4105" s="132" t="str">
        <f ca="1">IFERROR(IF($C4105="","",VLOOKUP(FİLTRE!$C4105,'SKT LİSTESİ'!$F:$S,10,0)),"")</f>
        <v/>
      </c>
      <c r="J4105" s="133" t="str">
        <f ca="1">IFERROR(IF($C4105="","",VLOOKUP(FİLTRE!$C4105,'SKT LİSTESİ'!$F:$S,11,0)),"")</f>
        <v/>
      </c>
      <c r="K4105" s="134" t="str">
        <f ca="1">IFERROR(IF($C4105="","",VLOOKUP(FİLTRE!$C4105,'SKT LİSTESİ'!$F:$S,12,0)),"")</f>
        <v/>
      </c>
      <c r="L4105" s="134" t="str">
        <f ca="1">IFERROR(IF($C4105="","",VLOOKUP(FİLTRE!$C4105,'SKT LİSTESİ'!$F:$S,13,0)),"")</f>
        <v/>
      </c>
      <c r="M4105" s="135" t="str">
        <f ca="1">IFERROR(IF($C4105="","",VLOOKUP(FİLTRE!$C4105,'SKT LİSTESİ'!$F:$AJ,14,0)),"")</f>
        <v/>
      </c>
      <c r="N4105" s="31" t="str">
        <f ca="1">IFERROR(IF($C4105="","",VLOOKUP(FİLTRE!$C4105,'SKT LİSTESİ'!$F:$AJ,22,0)),"")</f>
        <v/>
      </c>
      <c r="O4105" s="136" t="str">
        <f ca="1">IFERROR(IF($C4105="","",VLOOKUP(FİLTRE!$C4105,'SKT LİSTESİ'!$F:$AJ,23,0)),"")</f>
        <v/>
      </c>
      <c r="P4105" s="31"/>
      <c r="Q4105" s="31"/>
      <c r="R4105" s="137" t="str">
        <f ca="1">(IFERROR(IF($C4105="","",VLOOKUP(FİLTRE!$C4105,'SKT LİSTESİ'!$F:$AJ,15,0)),""))</f>
        <v/>
      </c>
      <c r="S4105" s="138" t="str">
        <f ca="1">IFERROR(IF($C4105="","",VLOOKUP(FİLTRE!$C4105,'SKT LİSTESİ'!$F:$AJ,16,0)),"")</f>
        <v/>
      </c>
      <c r="AF4105" s="179" t="str">
        <f t="shared" ca="1" si="254"/>
        <v/>
      </c>
      <c r="AG4105" s="179">
        <f t="shared" ca="1" si="255"/>
        <v>0</v>
      </c>
      <c r="AH4105" s="179">
        <f t="shared" ca="1" si="256"/>
        <v>0</v>
      </c>
    </row>
    <row r="4106" spans="2:34" ht="15.75" x14ac:dyDescent="0.25">
      <c r="B4106">
        <f t="shared" ca="1" si="253"/>
        <v>4094</v>
      </c>
      <c r="C4106" t="str">
        <f ca="1">IFERROR(VLOOKUP(B4106,'SKT LİSTESİ'!F:F,1,0),"")</f>
        <v/>
      </c>
      <c r="E4106" s="128" t="str">
        <f ca="1">IFERROR(IF($C4106="","",VLOOKUP(FİLTRE!$C4106,'SKT LİSTESİ'!$F:$S,5,0)),"")</f>
        <v/>
      </c>
      <c r="F4106" s="129" t="str">
        <f ca="1">IFERROR(IF($C4106="","",VLOOKUP(FİLTRE!$C4106,'SKT LİSTESİ'!$F:$S,7,0)),"")</f>
        <v/>
      </c>
      <c r="G4106" s="130" t="str">
        <f ca="1">IFERROR(IF($C4106="","",VLOOKUP(FİLTRE!$C4106,'SKT LİSTESİ'!$F:$S,8,0)),"")</f>
        <v/>
      </c>
      <c r="H4106" s="131" t="str">
        <f ca="1">IF(E4106="","",IF($C4106="","",VLOOKUP(FİLTRE!$C4106,'SKT LİSTESİ'!$F:$S,9,0)))</f>
        <v/>
      </c>
      <c r="I4106" s="132" t="str">
        <f ca="1">IFERROR(IF($C4106="","",VLOOKUP(FİLTRE!$C4106,'SKT LİSTESİ'!$F:$S,10,0)),"")</f>
        <v/>
      </c>
      <c r="J4106" s="133" t="str">
        <f ca="1">IFERROR(IF($C4106="","",VLOOKUP(FİLTRE!$C4106,'SKT LİSTESİ'!$F:$S,11,0)),"")</f>
        <v/>
      </c>
      <c r="K4106" s="134" t="str">
        <f ca="1">IFERROR(IF($C4106="","",VLOOKUP(FİLTRE!$C4106,'SKT LİSTESİ'!$F:$S,12,0)),"")</f>
        <v/>
      </c>
      <c r="L4106" s="134" t="str">
        <f ca="1">IFERROR(IF($C4106="","",VLOOKUP(FİLTRE!$C4106,'SKT LİSTESİ'!$F:$S,13,0)),"")</f>
        <v/>
      </c>
      <c r="M4106" s="135" t="str">
        <f ca="1">IFERROR(IF($C4106="","",VLOOKUP(FİLTRE!$C4106,'SKT LİSTESİ'!$F:$AJ,14,0)),"")</f>
        <v/>
      </c>
      <c r="N4106" s="31" t="str">
        <f ca="1">IFERROR(IF($C4106="","",VLOOKUP(FİLTRE!$C4106,'SKT LİSTESİ'!$F:$AJ,22,0)),"")</f>
        <v/>
      </c>
      <c r="O4106" s="136" t="str">
        <f ca="1">IFERROR(IF($C4106="","",VLOOKUP(FİLTRE!$C4106,'SKT LİSTESİ'!$F:$AJ,23,0)),"")</f>
        <v/>
      </c>
      <c r="P4106" s="31"/>
      <c r="Q4106" s="31"/>
      <c r="R4106" s="137" t="str">
        <f ca="1">(IFERROR(IF($C4106="","",VLOOKUP(FİLTRE!$C4106,'SKT LİSTESİ'!$F:$AJ,15,0)),""))</f>
        <v/>
      </c>
      <c r="S4106" s="138" t="str">
        <f ca="1">IFERROR(IF($C4106="","",VLOOKUP(FİLTRE!$C4106,'SKT LİSTESİ'!$F:$AJ,16,0)),"")</f>
        <v/>
      </c>
      <c r="AF4106" s="179" t="str">
        <f t="shared" ca="1" si="254"/>
        <v/>
      </c>
      <c r="AG4106" s="179">
        <f t="shared" ca="1" si="255"/>
        <v>0</v>
      </c>
      <c r="AH4106" s="179">
        <f t="shared" ca="1" si="256"/>
        <v>0</v>
      </c>
    </row>
    <row r="4107" spans="2:34" ht="15.75" x14ac:dyDescent="0.25">
      <c r="B4107">
        <f t="shared" ca="1" si="253"/>
        <v>4095</v>
      </c>
      <c r="C4107" t="str">
        <f ca="1">IFERROR(VLOOKUP(B4107,'SKT LİSTESİ'!F:F,1,0),"")</f>
        <v/>
      </c>
      <c r="E4107" s="128" t="str">
        <f ca="1">IFERROR(IF($C4107="","",VLOOKUP(FİLTRE!$C4107,'SKT LİSTESİ'!$F:$S,5,0)),"")</f>
        <v/>
      </c>
      <c r="F4107" s="129" t="str">
        <f ca="1">IFERROR(IF($C4107="","",VLOOKUP(FİLTRE!$C4107,'SKT LİSTESİ'!$F:$S,7,0)),"")</f>
        <v/>
      </c>
      <c r="G4107" s="130" t="str">
        <f ca="1">IFERROR(IF($C4107="","",VLOOKUP(FİLTRE!$C4107,'SKT LİSTESİ'!$F:$S,8,0)),"")</f>
        <v/>
      </c>
      <c r="H4107" s="131" t="str">
        <f ca="1">IF(E4107="","",IF($C4107="","",VLOOKUP(FİLTRE!$C4107,'SKT LİSTESİ'!$F:$S,9,0)))</f>
        <v/>
      </c>
      <c r="I4107" s="132" t="str">
        <f ca="1">IFERROR(IF($C4107="","",VLOOKUP(FİLTRE!$C4107,'SKT LİSTESİ'!$F:$S,10,0)),"")</f>
        <v/>
      </c>
      <c r="J4107" s="133" t="str">
        <f ca="1">IFERROR(IF($C4107="","",VLOOKUP(FİLTRE!$C4107,'SKT LİSTESİ'!$F:$S,11,0)),"")</f>
        <v/>
      </c>
      <c r="K4107" s="134" t="str">
        <f ca="1">IFERROR(IF($C4107="","",VLOOKUP(FİLTRE!$C4107,'SKT LİSTESİ'!$F:$S,12,0)),"")</f>
        <v/>
      </c>
      <c r="L4107" s="134" t="str">
        <f ca="1">IFERROR(IF($C4107="","",VLOOKUP(FİLTRE!$C4107,'SKT LİSTESİ'!$F:$S,13,0)),"")</f>
        <v/>
      </c>
      <c r="M4107" s="135" t="str">
        <f ca="1">IFERROR(IF($C4107="","",VLOOKUP(FİLTRE!$C4107,'SKT LİSTESİ'!$F:$AJ,14,0)),"")</f>
        <v/>
      </c>
      <c r="N4107" s="31" t="str">
        <f ca="1">IFERROR(IF($C4107="","",VLOOKUP(FİLTRE!$C4107,'SKT LİSTESİ'!$F:$AJ,22,0)),"")</f>
        <v/>
      </c>
      <c r="O4107" s="136" t="str">
        <f ca="1">IFERROR(IF($C4107="","",VLOOKUP(FİLTRE!$C4107,'SKT LİSTESİ'!$F:$AJ,23,0)),"")</f>
        <v/>
      </c>
      <c r="P4107" s="31"/>
      <c r="Q4107" s="31"/>
      <c r="R4107" s="137" t="str">
        <f ca="1">(IFERROR(IF($C4107="","",VLOOKUP(FİLTRE!$C4107,'SKT LİSTESİ'!$F:$AJ,15,0)),""))</f>
        <v/>
      </c>
      <c r="S4107" s="138" t="str">
        <f ca="1">IFERROR(IF($C4107="","",VLOOKUP(FİLTRE!$C4107,'SKT LİSTESİ'!$F:$AJ,16,0)),"")</f>
        <v/>
      </c>
      <c r="AF4107" s="179" t="str">
        <f t="shared" ca="1" si="254"/>
        <v/>
      </c>
      <c r="AG4107" s="179">
        <f t="shared" ca="1" si="255"/>
        <v>0</v>
      </c>
      <c r="AH4107" s="179">
        <f t="shared" ca="1" si="256"/>
        <v>0</v>
      </c>
    </row>
    <row r="4108" spans="2:34" ht="15.75" x14ac:dyDescent="0.25">
      <c r="B4108">
        <f t="shared" ca="1" si="253"/>
        <v>4096</v>
      </c>
      <c r="C4108" t="str">
        <f ca="1">IFERROR(VLOOKUP(B4108,'SKT LİSTESİ'!F:F,1,0),"")</f>
        <v/>
      </c>
      <c r="E4108" s="128" t="str">
        <f ca="1">IFERROR(IF($C4108="","",VLOOKUP(FİLTRE!$C4108,'SKT LİSTESİ'!$F:$S,5,0)),"")</f>
        <v/>
      </c>
      <c r="F4108" s="129" t="str">
        <f ca="1">IFERROR(IF($C4108="","",VLOOKUP(FİLTRE!$C4108,'SKT LİSTESİ'!$F:$S,7,0)),"")</f>
        <v/>
      </c>
      <c r="G4108" s="130" t="str">
        <f ca="1">IFERROR(IF($C4108="","",VLOOKUP(FİLTRE!$C4108,'SKT LİSTESİ'!$F:$S,8,0)),"")</f>
        <v/>
      </c>
      <c r="H4108" s="131" t="str">
        <f ca="1">IF(E4108="","",IF($C4108="","",VLOOKUP(FİLTRE!$C4108,'SKT LİSTESİ'!$F:$S,9,0)))</f>
        <v/>
      </c>
      <c r="I4108" s="132" t="str">
        <f ca="1">IFERROR(IF($C4108="","",VLOOKUP(FİLTRE!$C4108,'SKT LİSTESİ'!$F:$S,10,0)),"")</f>
        <v/>
      </c>
      <c r="J4108" s="133" t="str">
        <f ca="1">IFERROR(IF($C4108="","",VLOOKUP(FİLTRE!$C4108,'SKT LİSTESİ'!$F:$S,11,0)),"")</f>
        <v/>
      </c>
      <c r="K4108" s="134" t="str">
        <f ca="1">IFERROR(IF($C4108="","",VLOOKUP(FİLTRE!$C4108,'SKT LİSTESİ'!$F:$S,12,0)),"")</f>
        <v/>
      </c>
      <c r="L4108" s="134" t="str">
        <f ca="1">IFERROR(IF($C4108="","",VLOOKUP(FİLTRE!$C4108,'SKT LİSTESİ'!$F:$S,13,0)),"")</f>
        <v/>
      </c>
      <c r="M4108" s="135" t="str">
        <f ca="1">IFERROR(IF($C4108="","",VLOOKUP(FİLTRE!$C4108,'SKT LİSTESİ'!$F:$AJ,14,0)),"")</f>
        <v/>
      </c>
      <c r="N4108" s="31" t="str">
        <f ca="1">IFERROR(IF($C4108="","",VLOOKUP(FİLTRE!$C4108,'SKT LİSTESİ'!$F:$AJ,22,0)),"")</f>
        <v/>
      </c>
      <c r="O4108" s="136" t="str">
        <f ca="1">IFERROR(IF($C4108="","",VLOOKUP(FİLTRE!$C4108,'SKT LİSTESİ'!$F:$AJ,23,0)),"")</f>
        <v/>
      </c>
      <c r="P4108" s="31"/>
      <c r="Q4108" s="31"/>
      <c r="R4108" s="137" t="str">
        <f ca="1">(IFERROR(IF($C4108="","",VLOOKUP(FİLTRE!$C4108,'SKT LİSTESİ'!$F:$AJ,15,0)),""))</f>
        <v/>
      </c>
      <c r="S4108" s="138" t="str">
        <f ca="1">IFERROR(IF($C4108="","",VLOOKUP(FİLTRE!$C4108,'SKT LİSTESİ'!$F:$AJ,16,0)),"")</f>
        <v/>
      </c>
      <c r="AF4108" s="179" t="str">
        <f t="shared" ca="1" si="254"/>
        <v/>
      </c>
      <c r="AG4108" s="179">
        <f t="shared" ca="1" si="255"/>
        <v>0</v>
      </c>
      <c r="AH4108" s="179">
        <f t="shared" ca="1" si="256"/>
        <v>0</v>
      </c>
    </row>
    <row r="4109" spans="2:34" ht="15.75" x14ac:dyDescent="0.25">
      <c r="B4109">
        <f t="shared" ca="1" si="253"/>
        <v>4097</v>
      </c>
      <c r="C4109" t="str">
        <f ca="1">IFERROR(VLOOKUP(B4109,'SKT LİSTESİ'!F:F,1,0),"")</f>
        <v/>
      </c>
      <c r="E4109" s="128" t="str">
        <f ca="1">IFERROR(IF($C4109="","",VLOOKUP(FİLTRE!$C4109,'SKT LİSTESİ'!$F:$S,5,0)),"")</f>
        <v/>
      </c>
      <c r="F4109" s="129" t="str">
        <f ca="1">IFERROR(IF($C4109="","",VLOOKUP(FİLTRE!$C4109,'SKT LİSTESİ'!$F:$S,7,0)),"")</f>
        <v/>
      </c>
      <c r="G4109" s="130" t="str">
        <f ca="1">IFERROR(IF($C4109="","",VLOOKUP(FİLTRE!$C4109,'SKT LİSTESİ'!$F:$S,8,0)),"")</f>
        <v/>
      </c>
      <c r="H4109" s="131" t="str">
        <f ca="1">IF(E4109="","",IF($C4109="","",VLOOKUP(FİLTRE!$C4109,'SKT LİSTESİ'!$F:$S,9,0)))</f>
        <v/>
      </c>
      <c r="I4109" s="132" t="str">
        <f ca="1">IFERROR(IF($C4109="","",VLOOKUP(FİLTRE!$C4109,'SKT LİSTESİ'!$F:$S,10,0)),"")</f>
        <v/>
      </c>
      <c r="J4109" s="133" t="str">
        <f ca="1">IFERROR(IF($C4109="","",VLOOKUP(FİLTRE!$C4109,'SKT LİSTESİ'!$F:$S,11,0)),"")</f>
        <v/>
      </c>
      <c r="K4109" s="134" t="str">
        <f ca="1">IFERROR(IF($C4109="","",VLOOKUP(FİLTRE!$C4109,'SKT LİSTESİ'!$F:$S,12,0)),"")</f>
        <v/>
      </c>
      <c r="L4109" s="134" t="str">
        <f ca="1">IFERROR(IF($C4109="","",VLOOKUP(FİLTRE!$C4109,'SKT LİSTESİ'!$F:$S,13,0)),"")</f>
        <v/>
      </c>
      <c r="M4109" s="135" t="str">
        <f ca="1">IFERROR(IF($C4109="","",VLOOKUP(FİLTRE!$C4109,'SKT LİSTESİ'!$F:$AJ,14,0)),"")</f>
        <v/>
      </c>
      <c r="N4109" s="31" t="str">
        <f ca="1">IFERROR(IF($C4109="","",VLOOKUP(FİLTRE!$C4109,'SKT LİSTESİ'!$F:$AJ,22,0)),"")</f>
        <v/>
      </c>
      <c r="O4109" s="136" t="str">
        <f ca="1">IFERROR(IF($C4109="","",VLOOKUP(FİLTRE!$C4109,'SKT LİSTESİ'!$F:$AJ,23,0)),"")</f>
        <v/>
      </c>
      <c r="P4109" s="31"/>
      <c r="Q4109" s="31"/>
      <c r="R4109" s="137" t="str">
        <f ca="1">(IFERROR(IF($C4109="","",VLOOKUP(FİLTRE!$C4109,'SKT LİSTESİ'!$F:$AJ,15,0)),""))</f>
        <v/>
      </c>
      <c r="S4109" s="138" t="str">
        <f ca="1">IFERROR(IF($C4109="","",VLOOKUP(FİLTRE!$C4109,'SKT LİSTESİ'!$F:$AJ,16,0)),"")</f>
        <v/>
      </c>
      <c r="AF4109" s="179" t="str">
        <f t="shared" ca="1" si="254"/>
        <v/>
      </c>
      <c r="AG4109" s="179">
        <f t="shared" ca="1" si="255"/>
        <v>0</v>
      </c>
      <c r="AH4109" s="179">
        <f t="shared" ca="1" si="256"/>
        <v>0</v>
      </c>
    </row>
    <row r="4110" spans="2:34" ht="15.75" x14ac:dyDescent="0.25">
      <c r="B4110">
        <f t="shared" ref="B4110:B4173" ca="1" si="257">IF($Y$2=1,(ROW()-12),"")</f>
        <v>4098</v>
      </c>
      <c r="C4110" t="str">
        <f ca="1">IFERROR(VLOOKUP(B4110,'SKT LİSTESİ'!F:F,1,0),"")</f>
        <v/>
      </c>
      <c r="E4110" s="128" t="str">
        <f ca="1">IFERROR(IF($C4110="","",VLOOKUP(FİLTRE!$C4110,'SKT LİSTESİ'!$F:$S,5,0)),"")</f>
        <v/>
      </c>
      <c r="F4110" s="129" t="str">
        <f ca="1">IFERROR(IF($C4110="","",VLOOKUP(FİLTRE!$C4110,'SKT LİSTESİ'!$F:$S,7,0)),"")</f>
        <v/>
      </c>
      <c r="G4110" s="130" t="str">
        <f ca="1">IFERROR(IF($C4110="","",VLOOKUP(FİLTRE!$C4110,'SKT LİSTESİ'!$F:$S,8,0)),"")</f>
        <v/>
      </c>
      <c r="H4110" s="131" t="str">
        <f ca="1">IF(E4110="","",IF($C4110="","",VLOOKUP(FİLTRE!$C4110,'SKT LİSTESİ'!$F:$S,9,0)))</f>
        <v/>
      </c>
      <c r="I4110" s="132" t="str">
        <f ca="1">IFERROR(IF($C4110="","",VLOOKUP(FİLTRE!$C4110,'SKT LİSTESİ'!$F:$S,10,0)),"")</f>
        <v/>
      </c>
      <c r="J4110" s="133" t="str">
        <f ca="1">IFERROR(IF($C4110="","",VLOOKUP(FİLTRE!$C4110,'SKT LİSTESİ'!$F:$S,11,0)),"")</f>
        <v/>
      </c>
      <c r="K4110" s="134" t="str">
        <f ca="1">IFERROR(IF($C4110="","",VLOOKUP(FİLTRE!$C4110,'SKT LİSTESİ'!$F:$S,12,0)),"")</f>
        <v/>
      </c>
      <c r="L4110" s="134" t="str">
        <f ca="1">IFERROR(IF($C4110="","",VLOOKUP(FİLTRE!$C4110,'SKT LİSTESİ'!$F:$S,13,0)),"")</f>
        <v/>
      </c>
      <c r="M4110" s="135" t="str">
        <f ca="1">IFERROR(IF($C4110="","",VLOOKUP(FİLTRE!$C4110,'SKT LİSTESİ'!$F:$AJ,14,0)),"")</f>
        <v/>
      </c>
      <c r="N4110" s="31" t="str">
        <f ca="1">IFERROR(IF($C4110="","",VLOOKUP(FİLTRE!$C4110,'SKT LİSTESİ'!$F:$AJ,22,0)),"")</f>
        <v/>
      </c>
      <c r="O4110" s="136" t="str">
        <f ca="1">IFERROR(IF($C4110="","",VLOOKUP(FİLTRE!$C4110,'SKT LİSTESİ'!$F:$AJ,23,0)),"")</f>
        <v/>
      </c>
      <c r="P4110" s="31"/>
      <c r="Q4110" s="31"/>
      <c r="R4110" s="137" t="str">
        <f ca="1">(IFERROR(IF($C4110="","",VLOOKUP(FİLTRE!$C4110,'SKT LİSTESİ'!$F:$AJ,15,0)),""))</f>
        <v/>
      </c>
      <c r="S4110" s="138" t="str">
        <f ca="1">IFERROR(IF($C4110="","",VLOOKUP(FİLTRE!$C4110,'SKT LİSTESİ'!$F:$AJ,16,0)),"")</f>
        <v/>
      </c>
      <c r="AF4110" s="179" t="str">
        <f t="shared" ref="AF4110:AF4173" ca="1" si="258">IF(E4110&lt;&gt;"SAYIM",K4110,
(IF(AND(E4110="SAYIM",R4110=0),0,(COUNTIFS(E:E,"SAYIM",F:F,F4110,R:R,"&gt;"&amp;0)))))</f>
        <v/>
      </c>
      <c r="AG4110" s="179">
        <f t="shared" ref="AG4110:AG4173" ca="1" si="259">IF(E4110="SAYIM",(IFERROR(R4110/AF4110,0)),0)</f>
        <v>0</v>
      </c>
      <c r="AH4110" s="179">
        <f t="shared" ref="AH4110:AH4173" ca="1" si="260">IF(E4110="SAYIM",(IFERROR(S4110/AF4110,0)),0)</f>
        <v>0</v>
      </c>
    </row>
    <row r="4111" spans="2:34" ht="15.75" x14ac:dyDescent="0.25">
      <c r="B4111">
        <f t="shared" ca="1" si="257"/>
        <v>4099</v>
      </c>
      <c r="C4111" t="str">
        <f ca="1">IFERROR(VLOOKUP(B4111,'SKT LİSTESİ'!F:F,1,0),"")</f>
        <v/>
      </c>
      <c r="E4111" s="128" t="str">
        <f ca="1">IFERROR(IF($C4111="","",VLOOKUP(FİLTRE!$C4111,'SKT LİSTESİ'!$F:$S,5,0)),"")</f>
        <v/>
      </c>
      <c r="F4111" s="129" t="str">
        <f ca="1">IFERROR(IF($C4111="","",VLOOKUP(FİLTRE!$C4111,'SKT LİSTESİ'!$F:$S,7,0)),"")</f>
        <v/>
      </c>
      <c r="G4111" s="130" t="str">
        <f ca="1">IFERROR(IF($C4111="","",VLOOKUP(FİLTRE!$C4111,'SKT LİSTESİ'!$F:$S,8,0)),"")</f>
        <v/>
      </c>
      <c r="H4111" s="131" t="str">
        <f ca="1">IF(E4111="","",IF($C4111="","",VLOOKUP(FİLTRE!$C4111,'SKT LİSTESİ'!$F:$S,9,0)))</f>
        <v/>
      </c>
      <c r="I4111" s="132" t="str">
        <f ca="1">IFERROR(IF($C4111="","",VLOOKUP(FİLTRE!$C4111,'SKT LİSTESİ'!$F:$S,10,0)),"")</f>
        <v/>
      </c>
      <c r="J4111" s="133" t="str">
        <f ca="1">IFERROR(IF($C4111="","",VLOOKUP(FİLTRE!$C4111,'SKT LİSTESİ'!$F:$S,11,0)),"")</f>
        <v/>
      </c>
      <c r="K4111" s="134" t="str">
        <f ca="1">IFERROR(IF($C4111="","",VLOOKUP(FİLTRE!$C4111,'SKT LİSTESİ'!$F:$S,12,0)),"")</f>
        <v/>
      </c>
      <c r="L4111" s="134" t="str">
        <f ca="1">IFERROR(IF($C4111="","",VLOOKUP(FİLTRE!$C4111,'SKT LİSTESİ'!$F:$S,13,0)),"")</f>
        <v/>
      </c>
      <c r="M4111" s="135" t="str">
        <f ca="1">IFERROR(IF($C4111="","",VLOOKUP(FİLTRE!$C4111,'SKT LİSTESİ'!$F:$AJ,14,0)),"")</f>
        <v/>
      </c>
      <c r="N4111" s="31" t="str">
        <f ca="1">IFERROR(IF($C4111="","",VLOOKUP(FİLTRE!$C4111,'SKT LİSTESİ'!$F:$AJ,22,0)),"")</f>
        <v/>
      </c>
      <c r="O4111" s="136" t="str">
        <f ca="1">IFERROR(IF($C4111="","",VLOOKUP(FİLTRE!$C4111,'SKT LİSTESİ'!$F:$AJ,23,0)),"")</f>
        <v/>
      </c>
      <c r="P4111" s="31"/>
      <c r="Q4111" s="31"/>
      <c r="R4111" s="137" t="str">
        <f ca="1">(IFERROR(IF($C4111="","",VLOOKUP(FİLTRE!$C4111,'SKT LİSTESİ'!$F:$AJ,15,0)),""))</f>
        <v/>
      </c>
      <c r="S4111" s="138" t="str">
        <f ca="1">IFERROR(IF($C4111="","",VLOOKUP(FİLTRE!$C4111,'SKT LİSTESİ'!$F:$AJ,16,0)),"")</f>
        <v/>
      </c>
      <c r="AF4111" s="179" t="str">
        <f t="shared" ca="1" si="258"/>
        <v/>
      </c>
      <c r="AG4111" s="179">
        <f t="shared" ca="1" si="259"/>
        <v>0</v>
      </c>
      <c r="AH4111" s="179">
        <f t="shared" ca="1" si="260"/>
        <v>0</v>
      </c>
    </row>
    <row r="4112" spans="2:34" ht="15.75" x14ac:dyDescent="0.25">
      <c r="B4112">
        <f t="shared" ca="1" si="257"/>
        <v>4100</v>
      </c>
      <c r="C4112" t="str">
        <f ca="1">IFERROR(VLOOKUP(B4112,'SKT LİSTESİ'!F:F,1,0),"")</f>
        <v/>
      </c>
      <c r="E4112" s="128" t="str">
        <f ca="1">IFERROR(IF($C4112="","",VLOOKUP(FİLTRE!$C4112,'SKT LİSTESİ'!$F:$S,5,0)),"")</f>
        <v/>
      </c>
      <c r="F4112" s="129" t="str">
        <f ca="1">IFERROR(IF($C4112="","",VLOOKUP(FİLTRE!$C4112,'SKT LİSTESİ'!$F:$S,7,0)),"")</f>
        <v/>
      </c>
      <c r="G4112" s="130" t="str">
        <f ca="1">IFERROR(IF($C4112="","",VLOOKUP(FİLTRE!$C4112,'SKT LİSTESİ'!$F:$S,8,0)),"")</f>
        <v/>
      </c>
      <c r="H4112" s="131" t="str">
        <f ca="1">IF(E4112="","",IF($C4112="","",VLOOKUP(FİLTRE!$C4112,'SKT LİSTESİ'!$F:$S,9,0)))</f>
        <v/>
      </c>
      <c r="I4112" s="132" t="str">
        <f ca="1">IFERROR(IF($C4112="","",VLOOKUP(FİLTRE!$C4112,'SKT LİSTESİ'!$F:$S,10,0)),"")</f>
        <v/>
      </c>
      <c r="J4112" s="133" t="str">
        <f ca="1">IFERROR(IF($C4112="","",VLOOKUP(FİLTRE!$C4112,'SKT LİSTESİ'!$F:$S,11,0)),"")</f>
        <v/>
      </c>
      <c r="K4112" s="134" t="str">
        <f ca="1">IFERROR(IF($C4112="","",VLOOKUP(FİLTRE!$C4112,'SKT LİSTESİ'!$F:$S,12,0)),"")</f>
        <v/>
      </c>
      <c r="L4112" s="134" t="str">
        <f ca="1">IFERROR(IF($C4112="","",VLOOKUP(FİLTRE!$C4112,'SKT LİSTESİ'!$F:$S,13,0)),"")</f>
        <v/>
      </c>
      <c r="M4112" s="135" t="str">
        <f ca="1">IFERROR(IF($C4112="","",VLOOKUP(FİLTRE!$C4112,'SKT LİSTESİ'!$F:$AJ,14,0)),"")</f>
        <v/>
      </c>
      <c r="N4112" s="31" t="str">
        <f ca="1">IFERROR(IF($C4112="","",VLOOKUP(FİLTRE!$C4112,'SKT LİSTESİ'!$F:$AJ,22,0)),"")</f>
        <v/>
      </c>
      <c r="O4112" s="136" t="str">
        <f ca="1">IFERROR(IF($C4112="","",VLOOKUP(FİLTRE!$C4112,'SKT LİSTESİ'!$F:$AJ,23,0)),"")</f>
        <v/>
      </c>
      <c r="P4112" s="31"/>
      <c r="Q4112" s="31"/>
      <c r="R4112" s="137" t="str">
        <f ca="1">(IFERROR(IF($C4112="","",VLOOKUP(FİLTRE!$C4112,'SKT LİSTESİ'!$F:$AJ,15,0)),""))</f>
        <v/>
      </c>
      <c r="S4112" s="138" t="str">
        <f ca="1">IFERROR(IF($C4112="","",VLOOKUP(FİLTRE!$C4112,'SKT LİSTESİ'!$F:$AJ,16,0)),"")</f>
        <v/>
      </c>
      <c r="AF4112" s="179" t="str">
        <f t="shared" ca="1" si="258"/>
        <v/>
      </c>
      <c r="AG4112" s="179">
        <f t="shared" ca="1" si="259"/>
        <v>0</v>
      </c>
      <c r="AH4112" s="179">
        <f t="shared" ca="1" si="260"/>
        <v>0</v>
      </c>
    </row>
    <row r="4113" spans="2:34" ht="15.75" x14ac:dyDescent="0.25">
      <c r="B4113">
        <f t="shared" ca="1" si="257"/>
        <v>4101</v>
      </c>
      <c r="C4113" t="str">
        <f ca="1">IFERROR(VLOOKUP(B4113,'SKT LİSTESİ'!F:F,1,0),"")</f>
        <v/>
      </c>
      <c r="E4113" s="128" t="str">
        <f ca="1">IFERROR(IF($C4113="","",VLOOKUP(FİLTRE!$C4113,'SKT LİSTESİ'!$F:$S,5,0)),"")</f>
        <v/>
      </c>
      <c r="F4113" s="129" t="str">
        <f ca="1">IFERROR(IF($C4113="","",VLOOKUP(FİLTRE!$C4113,'SKT LİSTESİ'!$F:$S,7,0)),"")</f>
        <v/>
      </c>
      <c r="G4113" s="130" t="str">
        <f ca="1">IFERROR(IF($C4113="","",VLOOKUP(FİLTRE!$C4113,'SKT LİSTESİ'!$F:$S,8,0)),"")</f>
        <v/>
      </c>
      <c r="H4113" s="131" t="str">
        <f ca="1">IF(E4113="","",IF($C4113="","",VLOOKUP(FİLTRE!$C4113,'SKT LİSTESİ'!$F:$S,9,0)))</f>
        <v/>
      </c>
      <c r="I4113" s="132" t="str">
        <f ca="1">IFERROR(IF($C4113="","",VLOOKUP(FİLTRE!$C4113,'SKT LİSTESİ'!$F:$S,10,0)),"")</f>
        <v/>
      </c>
      <c r="J4113" s="133" t="str">
        <f ca="1">IFERROR(IF($C4113="","",VLOOKUP(FİLTRE!$C4113,'SKT LİSTESİ'!$F:$S,11,0)),"")</f>
        <v/>
      </c>
      <c r="K4113" s="134" t="str">
        <f ca="1">IFERROR(IF($C4113="","",VLOOKUP(FİLTRE!$C4113,'SKT LİSTESİ'!$F:$S,12,0)),"")</f>
        <v/>
      </c>
      <c r="L4113" s="134" t="str">
        <f ca="1">IFERROR(IF($C4113="","",VLOOKUP(FİLTRE!$C4113,'SKT LİSTESİ'!$F:$S,13,0)),"")</f>
        <v/>
      </c>
      <c r="M4113" s="135" t="str">
        <f ca="1">IFERROR(IF($C4113="","",VLOOKUP(FİLTRE!$C4113,'SKT LİSTESİ'!$F:$AJ,14,0)),"")</f>
        <v/>
      </c>
      <c r="N4113" s="31" t="str">
        <f ca="1">IFERROR(IF($C4113="","",VLOOKUP(FİLTRE!$C4113,'SKT LİSTESİ'!$F:$AJ,22,0)),"")</f>
        <v/>
      </c>
      <c r="O4113" s="136" t="str">
        <f ca="1">IFERROR(IF($C4113="","",VLOOKUP(FİLTRE!$C4113,'SKT LİSTESİ'!$F:$AJ,23,0)),"")</f>
        <v/>
      </c>
      <c r="P4113" s="31"/>
      <c r="Q4113" s="31"/>
      <c r="R4113" s="137" t="str">
        <f ca="1">(IFERROR(IF($C4113="","",VLOOKUP(FİLTRE!$C4113,'SKT LİSTESİ'!$F:$AJ,15,0)),""))</f>
        <v/>
      </c>
      <c r="S4113" s="138" t="str">
        <f ca="1">IFERROR(IF($C4113="","",VLOOKUP(FİLTRE!$C4113,'SKT LİSTESİ'!$F:$AJ,16,0)),"")</f>
        <v/>
      </c>
      <c r="AF4113" s="179" t="str">
        <f t="shared" ca="1" si="258"/>
        <v/>
      </c>
      <c r="AG4113" s="179">
        <f t="shared" ca="1" si="259"/>
        <v>0</v>
      </c>
      <c r="AH4113" s="179">
        <f t="shared" ca="1" si="260"/>
        <v>0</v>
      </c>
    </row>
    <row r="4114" spans="2:34" ht="15.75" x14ac:dyDescent="0.25">
      <c r="B4114">
        <f t="shared" ca="1" si="257"/>
        <v>4102</v>
      </c>
      <c r="C4114" t="str">
        <f ca="1">IFERROR(VLOOKUP(B4114,'SKT LİSTESİ'!F:F,1,0),"")</f>
        <v/>
      </c>
      <c r="E4114" s="128" t="str">
        <f ca="1">IFERROR(IF($C4114="","",VLOOKUP(FİLTRE!$C4114,'SKT LİSTESİ'!$F:$S,5,0)),"")</f>
        <v/>
      </c>
      <c r="F4114" s="129" t="str">
        <f ca="1">IFERROR(IF($C4114="","",VLOOKUP(FİLTRE!$C4114,'SKT LİSTESİ'!$F:$S,7,0)),"")</f>
        <v/>
      </c>
      <c r="G4114" s="130" t="str">
        <f ca="1">IFERROR(IF($C4114="","",VLOOKUP(FİLTRE!$C4114,'SKT LİSTESİ'!$F:$S,8,0)),"")</f>
        <v/>
      </c>
      <c r="H4114" s="131" t="str">
        <f ca="1">IF(E4114="","",IF($C4114="","",VLOOKUP(FİLTRE!$C4114,'SKT LİSTESİ'!$F:$S,9,0)))</f>
        <v/>
      </c>
      <c r="I4114" s="132" t="str">
        <f ca="1">IFERROR(IF($C4114="","",VLOOKUP(FİLTRE!$C4114,'SKT LİSTESİ'!$F:$S,10,0)),"")</f>
        <v/>
      </c>
      <c r="J4114" s="133" t="str">
        <f ca="1">IFERROR(IF($C4114="","",VLOOKUP(FİLTRE!$C4114,'SKT LİSTESİ'!$F:$S,11,0)),"")</f>
        <v/>
      </c>
      <c r="K4114" s="134" t="str">
        <f ca="1">IFERROR(IF($C4114="","",VLOOKUP(FİLTRE!$C4114,'SKT LİSTESİ'!$F:$S,12,0)),"")</f>
        <v/>
      </c>
      <c r="L4114" s="134" t="str">
        <f ca="1">IFERROR(IF($C4114="","",VLOOKUP(FİLTRE!$C4114,'SKT LİSTESİ'!$F:$S,13,0)),"")</f>
        <v/>
      </c>
      <c r="M4114" s="135" t="str">
        <f ca="1">IFERROR(IF($C4114="","",VLOOKUP(FİLTRE!$C4114,'SKT LİSTESİ'!$F:$AJ,14,0)),"")</f>
        <v/>
      </c>
      <c r="N4114" s="31" t="str">
        <f ca="1">IFERROR(IF($C4114="","",VLOOKUP(FİLTRE!$C4114,'SKT LİSTESİ'!$F:$AJ,22,0)),"")</f>
        <v/>
      </c>
      <c r="O4114" s="136" t="str">
        <f ca="1">IFERROR(IF($C4114="","",VLOOKUP(FİLTRE!$C4114,'SKT LİSTESİ'!$F:$AJ,23,0)),"")</f>
        <v/>
      </c>
      <c r="P4114" s="31"/>
      <c r="Q4114" s="31"/>
      <c r="R4114" s="137" t="str">
        <f ca="1">(IFERROR(IF($C4114="","",VLOOKUP(FİLTRE!$C4114,'SKT LİSTESİ'!$F:$AJ,15,0)),""))</f>
        <v/>
      </c>
      <c r="S4114" s="138" t="str">
        <f ca="1">IFERROR(IF($C4114="","",VLOOKUP(FİLTRE!$C4114,'SKT LİSTESİ'!$F:$AJ,16,0)),"")</f>
        <v/>
      </c>
      <c r="AF4114" s="179" t="str">
        <f t="shared" ca="1" si="258"/>
        <v/>
      </c>
      <c r="AG4114" s="179">
        <f t="shared" ca="1" si="259"/>
        <v>0</v>
      </c>
      <c r="AH4114" s="179">
        <f t="shared" ca="1" si="260"/>
        <v>0</v>
      </c>
    </row>
    <row r="4115" spans="2:34" ht="15.75" x14ac:dyDescent="0.25">
      <c r="B4115">
        <f t="shared" ca="1" si="257"/>
        <v>4103</v>
      </c>
      <c r="C4115" t="str">
        <f ca="1">IFERROR(VLOOKUP(B4115,'SKT LİSTESİ'!F:F,1,0),"")</f>
        <v/>
      </c>
      <c r="E4115" s="128" t="str">
        <f ca="1">IFERROR(IF($C4115="","",VLOOKUP(FİLTRE!$C4115,'SKT LİSTESİ'!$F:$S,5,0)),"")</f>
        <v/>
      </c>
      <c r="F4115" s="129" t="str">
        <f ca="1">IFERROR(IF($C4115="","",VLOOKUP(FİLTRE!$C4115,'SKT LİSTESİ'!$F:$S,7,0)),"")</f>
        <v/>
      </c>
      <c r="G4115" s="130" t="str">
        <f ca="1">IFERROR(IF($C4115="","",VLOOKUP(FİLTRE!$C4115,'SKT LİSTESİ'!$F:$S,8,0)),"")</f>
        <v/>
      </c>
      <c r="H4115" s="131" t="str">
        <f ca="1">IF(E4115="","",IF($C4115="","",VLOOKUP(FİLTRE!$C4115,'SKT LİSTESİ'!$F:$S,9,0)))</f>
        <v/>
      </c>
      <c r="I4115" s="132" t="str">
        <f ca="1">IFERROR(IF($C4115="","",VLOOKUP(FİLTRE!$C4115,'SKT LİSTESİ'!$F:$S,10,0)),"")</f>
        <v/>
      </c>
      <c r="J4115" s="133" t="str">
        <f ca="1">IFERROR(IF($C4115="","",VLOOKUP(FİLTRE!$C4115,'SKT LİSTESİ'!$F:$S,11,0)),"")</f>
        <v/>
      </c>
      <c r="K4115" s="134" t="str">
        <f ca="1">IFERROR(IF($C4115="","",VLOOKUP(FİLTRE!$C4115,'SKT LİSTESİ'!$F:$S,12,0)),"")</f>
        <v/>
      </c>
      <c r="L4115" s="134" t="str">
        <f ca="1">IFERROR(IF($C4115="","",VLOOKUP(FİLTRE!$C4115,'SKT LİSTESİ'!$F:$S,13,0)),"")</f>
        <v/>
      </c>
      <c r="M4115" s="135" t="str">
        <f ca="1">IFERROR(IF($C4115="","",VLOOKUP(FİLTRE!$C4115,'SKT LİSTESİ'!$F:$AJ,14,0)),"")</f>
        <v/>
      </c>
      <c r="N4115" s="31" t="str">
        <f ca="1">IFERROR(IF($C4115="","",VLOOKUP(FİLTRE!$C4115,'SKT LİSTESİ'!$F:$AJ,22,0)),"")</f>
        <v/>
      </c>
      <c r="O4115" s="136" t="str">
        <f ca="1">IFERROR(IF($C4115="","",VLOOKUP(FİLTRE!$C4115,'SKT LİSTESİ'!$F:$AJ,23,0)),"")</f>
        <v/>
      </c>
      <c r="P4115" s="31"/>
      <c r="Q4115" s="31"/>
      <c r="R4115" s="137" t="str">
        <f ca="1">(IFERROR(IF($C4115="","",VLOOKUP(FİLTRE!$C4115,'SKT LİSTESİ'!$F:$AJ,15,0)),""))</f>
        <v/>
      </c>
      <c r="S4115" s="138" t="str">
        <f ca="1">IFERROR(IF($C4115="","",VLOOKUP(FİLTRE!$C4115,'SKT LİSTESİ'!$F:$AJ,16,0)),"")</f>
        <v/>
      </c>
      <c r="AF4115" s="179" t="str">
        <f t="shared" ca="1" si="258"/>
        <v/>
      </c>
      <c r="AG4115" s="179">
        <f t="shared" ca="1" si="259"/>
        <v>0</v>
      </c>
      <c r="AH4115" s="179">
        <f t="shared" ca="1" si="260"/>
        <v>0</v>
      </c>
    </row>
    <row r="4116" spans="2:34" ht="15.75" x14ac:dyDescent="0.25">
      <c r="B4116">
        <f t="shared" ca="1" si="257"/>
        <v>4104</v>
      </c>
      <c r="C4116" t="str">
        <f ca="1">IFERROR(VLOOKUP(B4116,'SKT LİSTESİ'!F:F,1,0),"")</f>
        <v/>
      </c>
      <c r="E4116" s="128" t="str">
        <f ca="1">IFERROR(IF($C4116="","",VLOOKUP(FİLTRE!$C4116,'SKT LİSTESİ'!$F:$S,5,0)),"")</f>
        <v/>
      </c>
      <c r="F4116" s="129" t="str">
        <f ca="1">IFERROR(IF($C4116="","",VLOOKUP(FİLTRE!$C4116,'SKT LİSTESİ'!$F:$S,7,0)),"")</f>
        <v/>
      </c>
      <c r="G4116" s="130" t="str">
        <f ca="1">IFERROR(IF($C4116="","",VLOOKUP(FİLTRE!$C4116,'SKT LİSTESİ'!$F:$S,8,0)),"")</f>
        <v/>
      </c>
      <c r="H4116" s="131" t="str">
        <f ca="1">IF(E4116="","",IF($C4116="","",VLOOKUP(FİLTRE!$C4116,'SKT LİSTESİ'!$F:$S,9,0)))</f>
        <v/>
      </c>
      <c r="I4116" s="132" t="str">
        <f ca="1">IFERROR(IF($C4116="","",VLOOKUP(FİLTRE!$C4116,'SKT LİSTESİ'!$F:$S,10,0)),"")</f>
        <v/>
      </c>
      <c r="J4116" s="133" t="str">
        <f ca="1">IFERROR(IF($C4116="","",VLOOKUP(FİLTRE!$C4116,'SKT LİSTESİ'!$F:$S,11,0)),"")</f>
        <v/>
      </c>
      <c r="K4116" s="134" t="str">
        <f ca="1">IFERROR(IF($C4116="","",VLOOKUP(FİLTRE!$C4116,'SKT LİSTESİ'!$F:$S,12,0)),"")</f>
        <v/>
      </c>
      <c r="L4116" s="134" t="str">
        <f ca="1">IFERROR(IF($C4116="","",VLOOKUP(FİLTRE!$C4116,'SKT LİSTESİ'!$F:$S,13,0)),"")</f>
        <v/>
      </c>
      <c r="M4116" s="135" t="str">
        <f ca="1">IFERROR(IF($C4116="","",VLOOKUP(FİLTRE!$C4116,'SKT LİSTESİ'!$F:$AJ,14,0)),"")</f>
        <v/>
      </c>
      <c r="N4116" s="31" t="str">
        <f ca="1">IFERROR(IF($C4116="","",VLOOKUP(FİLTRE!$C4116,'SKT LİSTESİ'!$F:$AJ,22,0)),"")</f>
        <v/>
      </c>
      <c r="O4116" s="136" t="str">
        <f ca="1">IFERROR(IF($C4116="","",VLOOKUP(FİLTRE!$C4116,'SKT LİSTESİ'!$F:$AJ,23,0)),"")</f>
        <v/>
      </c>
      <c r="P4116" s="31"/>
      <c r="Q4116" s="31"/>
      <c r="R4116" s="137" t="str">
        <f ca="1">(IFERROR(IF($C4116="","",VLOOKUP(FİLTRE!$C4116,'SKT LİSTESİ'!$F:$AJ,15,0)),""))</f>
        <v/>
      </c>
      <c r="S4116" s="138" t="str">
        <f ca="1">IFERROR(IF($C4116="","",VLOOKUP(FİLTRE!$C4116,'SKT LİSTESİ'!$F:$AJ,16,0)),"")</f>
        <v/>
      </c>
      <c r="AF4116" s="179" t="str">
        <f t="shared" ca="1" si="258"/>
        <v/>
      </c>
      <c r="AG4116" s="179">
        <f t="shared" ca="1" si="259"/>
        <v>0</v>
      </c>
      <c r="AH4116" s="179">
        <f t="shared" ca="1" si="260"/>
        <v>0</v>
      </c>
    </row>
    <row r="4117" spans="2:34" ht="15.75" x14ac:dyDescent="0.25">
      <c r="B4117">
        <f t="shared" ca="1" si="257"/>
        <v>4105</v>
      </c>
      <c r="C4117" t="str">
        <f ca="1">IFERROR(VLOOKUP(B4117,'SKT LİSTESİ'!F:F,1,0),"")</f>
        <v/>
      </c>
      <c r="E4117" s="128" t="str">
        <f ca="1">IFERROR(IF($C4117="","",VLOOKUP(FİLTRE!$C4117,'SKT LİSTESİ'!$F:$S,5,0)),"")</f>
        <v/>
      </c>
      <c r="F4117" s="129" t="str">
        <f ca="1">IFERROR(IF($C4117="","",VLOOKUP(FİLTRE!$C4117,'SKT LİSTESİ'!$F:$S,7,0)),"")</f>
        <v/>
      </c>
      <c r="G4117" s="130" t="str">
        <f ca="1">IFERROR(IF($C4117="","",VLOOKUP(FİLTRE!$C4117,'SKT LİSTESİ'!$F:$S,8,0)),"")</f>
        <v/>
      </c>
      <c r="H4117" s="131" t="str">
        <f ca="1">IF(E4117="","",IF($C4117="","",VLOOKUP(FİLTRE!$C4117,'SKT LİSTESİ'!$F:$S,9,0)))</f>
        <v/>
      </c>
      <c r="I4117" s="132" t="str">
        <f ca="1">IFERROR(IF($C4117="","",VLOOKUP(FİLTRE!$C4117,'SKT LİSTESİ'!$F:$S,10,0)),"")</f>
        <v/>
      </c>
      <c r="J4117" s="133" t="str">
        <f ca="1">IFERROR(IF($C4117="","",VLOOKUP(FİLTRE!$C4117,'SKT LİSTESİ'!$F:$S,11,0)),"")</f>
        <v/>
      </c>
      <c r="K4117" s="134" t="str">
        <f ca="1">IFERROR(IF($C4117="","",VLOOKUP(FİLTRE!$C4117,'SKT LİSTESİ'!$F:$S,12,0)),"")</f>
        <v/>
      </c>
      <c r="L4117" s="134" t="str">
        <f ca="1">IFERROR(IF($C4117="","",VLOOKUP(FİLTRE!$C4117,'SKT LİSTESİ'!$F:$S,13,0)),"")</f>
        <v/>
      </c>
      <c r="M4117" s="135" t="str">
        <f ca="1">IFERROR(IF($C4117="","",VLOOKUP(FİLTRE!$C4117,'SKT LİSTESİ'!$F:$AJ,14,0)),"")</f>
        <v/>
      </c>
      <c r="N4117" s="31" t="str">
        <f ca="1">IFERROR(IF($C4117="","",VLOOKUP(FİLTRE!$C4117,'SKT LİSTESİ'!$F:$AJ,22,0)),"")</f>
        <v/>
      </c>
      <c r="O4117" s="136" t="str">
        <f ca="1">IFERROR(IF($C4117="","",VLOOKUP(FİLTRE!$C4117,'SKT LİSTESİ'!$F:$AJ,23,0)),"")</f>
        <v/>
      </c>
      <c r="P4117" s="31"/>
      <c r="Q4117" s="31"/>
      <c r="R4117" s="137" t="str">
        <f ca="1">(IFERROR(IF($C4117="","",VLOOKUP(FİLTRE!$C4117,'SKT LİSTESİ'!$F:$AJ,15,0)),""))</f>
        <v/>
      </c>
      <c r="S4117" s="138" t="str">
        <f ca="1">IFERROR(IF($C4117="","",VLOOKUP(FİLTRE!$C4117,'SKT LİSTESİ'!$F:$AJ,16,0)),"")</f>
        <v/>
      </c>
      <c r="AF4117" s="179" t="str">
        <f t="shared" ca="1" si="258"/>
        <v/>
      </c>
      <c r="AG4117" s="179">
        <f t="shared" ca="1" si="259"/>
        <v>0</v>
      </c>
      <c r="AH4117" s="179">
        <f t="shared" ca="1" si="260"/>
        <v>0</v>
      </c>
    </row>
    <row r="4118" spans="2:34" ht="15.75" x14ac:dyDescent="0.25">
      <c r="B4118">
        <f t="shared" ca="1" si="257"/>
        <v>4106</v>
      </c>
      <c r="C4118" t="str">
        <f ca="1">IFERROR(VLOOKUP(B4118,'SKT LİSTESİ'!F:F,1,0),"")</f>
        <v/>
      </c>
      <c r="E4118" s="128" t="str">
        <f ca="1">IFERROR(IF($C4118="","",VLOOKUP(FİLTRE!$C4118,'SKT LİSTESİ'!$F:$S,5,0)),"")</f>
        <v/>
      </c>
      <c r="F4118" s="129" t="str">
        <f ca="1">IFERROR(IF($C4118="","",VLOOKUP(FİLTRE!$C4118,'SKT LİSTESİ'!$F:$S,7,0)),"")</f>
        <v/>
      </c>
      <c r="G4118" s="130" t="str">
        <f ca="1">IFERROR(IF($C4118="","",VLOOKUP(FİLTRE!$C4118,'SKT LİSTESİ'!$F:$S,8,0)),"")</f>
        <v/>
      </c>
      <c r="H4118" s="131" t="str">
        <f ca="1">IF(E4118="","",IF($C4118="","",VLOOKUP(FİLTRE!$C4118,'SKT LİSTESİ'!$F:$S,9,0)))</f>
        <v/>
      </c>
      <c r="I4118" s="132" t="str">
        <f ca="1">IFERROR(IF($C4118="","",VLOOKUP(FİLTRE!$C4118,'SKT LİSTESİ'!$F:$S,10,0)),"")</f>
        <v/>
      </c>
      <c r="J4118" s="133" t="str">
        <f ca="1">IFERROR(IF($C4118="","",VLOOKUP(FİLTRE!$C4118,'SKT LİSTESİ'!$F:$S,11,0)),"")</f>
        <v/>
      </c>
      <c r="K4118" s="134" t="str">
        <f ca="1">IFERROR(IF($C4118="","",VLOOKUP(FİLTRE!$C4118,'SKT LİSTESİ'!$F:$S,12,0)),"")</f>
        <v/>
      </c>
      <c r="L4118" s="134" t="str">
        <f ca="1">IFERROR(IF($C4118="","",VLOOKUP(FİLTRE!$C4118,'SKT LİSTESİ'!$F:$S,13,0)),"")</f>
        <v/>
      </c>
      <c r="M4118" s="135" t="str">
        <f ca="1">IFERROR(IF($C4118="","",VLOOKUP(FİLTRE!$C4118,'SKT LİSTESİ'!$F:$AJ,14,0)),"")</f>
        <v/>
      </c>
      <c r="N4118" s="31" t="str">
        <f ca="1">IFERROR(IF($C4118="","",VLOOKUP(FİLTRE!$C4118,'SKT LİSTESİ'!$F:$AJ,22,0)),"")</f>
        <v/>
      </c>
      <c r="O4118" s="136" t="str">
        <f ca="1">IFERROR(IF($C4118="","",VLOOKUP(FİLTRE!$C4118,'SKT LİSTESİ'!$F:$AJ,23,0)),"")</f>
        <v/>
      </c>
      <c r="P4118" s="31"/>
      <c r="Q4118" s="31"/>
      <c r="R4118" s="137" t="str">
        <f ca="1">(IFERROR(IF($C4118="","",VLOOKUP(FİLTRE!$C4118,'SKT LİSTESİ'!$F:$AJ,15,0)),""))</f>
        <v/>
      </c>
      <c r="S4118" s="138" t="str">
        <f ca="1">IFERROR(IF($C4118="","",VLOOKUP(FİLTRE!$C4118,'SKT LİSTESİ'!$F:$AJ,16,0)),"")</f>
        <v/>
      </c>
      <c r="AF4118" s="179" t="str">
        <f t="shared" ca="1" si="258"/>
        <v/>
      </c>
      <c r="AG4118" s="179">
        <f t="shared" ca="1" si="259"/>
        <v>0</v>
      </c>
      <c r="AH4118" s="179">
        <f t="shared" ca="1" si="260"/>
        <v>0</v>
      </c>
    </row>
    <row r="4119" spans="2:34" ht="15.75" x14ac:dyDescent="0.25">
      <c r="B4119">
        <f t="shared" ca="1" si="257"/>
        <v>4107</v>
      </c>
      <c r="C4119" t="str">
        <f ca="1">IFERROR(VLOOKUP(B4119,'SKT LİSTESİ'!F:F,1,0),"")</f>
        <v/>
      </c>
      <c r="E4119" s="128" t="str">
        <f ca="1">IFERROR(IF($C4119="","",VLOOKUP(FİLTRE!$C4119,'SKT LİSTESİ'!$F:$S,5,0)),"")</f>
        <v/>
      </c>
      <c r="F4119" s="129" t="str">
        <f ca="1">IFERROR(IF($C4119="","",VLOOKUP(FİLTRE!$C4119,'SKT LİSTESİ'!$F:$S,7,0)),"")</f>
        <v/>
      </c>
      <c r="G4119" s="130" t="str">
        <f ca="1">IFERROR(IF($C4119="","",VLOOKUP(FİLTRE!$C4119,'SKT LİSTESİ'!$F:$S,8,0)),"")</f>
        <v/>
      </c>
      <c r="H4119" s="131" t="str">
        <f ca="1">IF(E4119="","",IF($C4119="","",VLOOKUP(FİLTRE!$C4119,'SKT LİSTESİ'!$F:$S,9,0)))</f>
        <v/>
      </c>
      <c r="I4119" s="132" t="str">
        <f ca="1">IFERROR(IF($C4119="","",VLOOKUP(FİLTRE!$C4119,'SKT LİSTESİ'!$F:$S,10,0)),"")</f>
        <v/>
      </c>
      <c r="J4119" s="133" t="str">
        <f ca="1">IFERROR(IF($C4119="","",VLOOKUP(FİLTRE!$C4119,'SKT LİSTESİ'!$F:$S,11,0)),"")</f>
        <v/>
      </c>
      <c r="K4119" s="134" t="str">
        <f ca="1">IFERROR(IF($C4119="","",VLOOKUP(FİLTRE!$C4119,'SKT LİSTESİ'!$F:$S,12,0)),"")</f>
        <v/>
      </c>
      <c r="L4119" s="134" t="str">
        <f ca="1">IFERROR(IF($C4119="","",VLOOKUP(FİLTRE!$C4119,'SKT LİSTESİ'!$F:$S,13,0)),"")</f>
        <v/>
      </c>
      <c r="M4119" s="135" t="str">
        <f ca="1">IFERROR(IF($C4119="","",VLOOKUP(FİLTRE!$C4119,'SKT LİSTESİ'!$F:$AJ,14,0)),"")</f>
        <v/>
      </c>
      <c r="N4119" s="31" t="str">
        <f ca="1">IFERROR(IF($C4119="","",VLOOKUP(FİLTRE!$C4119,'SKT LİSTESİ'!$F:$AJ,22,0)),"")</f>
        <v/>
      </c>
      <c r="O4119" s="136" t="str">
        <f ca="1">IFERROR(IF($C4119="","",VLOOKUP(FİLTRE!$C4119,'SKT LİSTESİ'!$F:$AJ,23,0)),"")</f>
        <v/>
      </c>
      <c r="P4119" s="31"/>
      <c r="Q4119" s="31"/>
      <c r="R4119" s="137" t="str">
        <f ca="1">(IFERROR(IF($C4119="","",VLOOKUP(FİLTRE!$C4119,'SKT LİSTESİ'!$F:$AJ,15,0)),""))</f>
        <v/>
      </c>
      <c r="S4119" s="138" t="str">
        <f ca="1">IFERROR(IF($C4119="","",VLOOKUP(FİLTRE!$C4119,'SKT LİSTESİ'!$F:$AJ,16,0)),"")</f>
        <v/>
      </c>
      <c r="AF4119" s="179" t="str">
        <f t="shared" ca="1" si="258"/>
        <v/>
      </c>
      <c r="AG4119" s="179">
        <f t="shared" ca="1" si="259"/>
        <v>0</v>
      </c>
      <c r="AH4119" s="179">
        <f t="shared" ca="1" si="260"/>
        <v>0</v>
      </c>
    </row>
    <row r="4120" spans="2:34" ht="15.75" x14ac:dyDescent="0.25">
      <c r="B4120">
        <f t="shared" ca="1" si="257"/>
        <v>4108</v>
      </c>
      <c r="C4120" t="str">
        <f ca="1">IFERROR(VLOOKUP(B4120,'SKT LİSTESİ'!F:F,1,0),"")</f>
        <v/>
      </c>
      <c r="E4120" s="128" t="str">
        <f ca="1">IFERROR(IF($C4120="","",VLOOKUP(FİLTRE!$C4120,'SKT LİSTESİ'!$F:$S,5,0)),"")</f>
        <v/>
      </c>
      <c r="F4120" s="129" t="str">
        <f ca="1">IFERROR(IF($C4120="","",VLOOKUP(FİLTRE!$C4120,'SKT LİSTESİ'!$F:$S,7,0)),"")</f>
        <v/>
      </c>
      <c r="G4120" s="130" t="str">
        <f ca="1">IFERROR(IF($C4120="","",VLOOKUP(FİLTRE!$C4120,'SKT LİSTESİ'!$F:$S,8,0)),"")</f>
        <v/>
      </c>
      <c r="H4120" s="131" t="str">
        <f ca="1">IF(E4120="","",IF($C4120="","",VLOOKUP(FİLTRE!$C4120,'SKT LİSTESİ'!$F:$S,9,0)))</f>
        <v/>
      </c>
      <c r="I4120" s="132" t="str">
        <f ca="1">IFERROR(IF($C4120="","",VLOOKUP(FİLTRE!$C4120,'SKT LİSTESİ'!$F:$S,10,0)),"")</f>
        <v/>
      </c>
      <c r="J4120" s="133" t="str">
        <f ca="1">IFERROR(IF($C4120="","",VLOOKUP(FİLTRE!$C4120,'SKT LİSTESİ'!$F:$S,11,0)),"")</f>
        <v/>
      </c>
      <c r="K4120" s="134" t="str">
        <f ca="1">IFERROR(IF($C4120="","",VLOOKUP(FİLTRE!$C4120,'SKT LİSTESİ'!$F:$S,12,0)),"")</f>
        <v/>
      </c>
      <c r="L4120" s="134" t="str">
        <f ca="1">IFERROR(IF($C4120="","",VLOOKUP(FİLTRE!$C4120,'SKT LİSTESİ'!$F:$S,13,0)),"")</f>
        <v/>
      </c>
      <c r="M4120" s="135" t="str">
        <f ca="1">IFERROR(IF($C4120="","",VLOOKUP(FİLTRE!$C4120,'SKT LİSTESİ'!$F:$AJ,14,0)),"")</f>
        <v/>
      </c>
      <c r="N4120" s="31" t="str">
        <f ca="1">IFERROR(IF($C4120="","",VLOOKUP(FİLTRE!$C4120,'SKT LİSTESİ'!$F:$AJ,22,0)),"")</f>
        <v/>
      </c>
      <c r="O4120" s="136" t="str">
        <f ca="1">IFERROR(IF($C4120="","",VLOOKUP(FİLTRE!$C4120,'SKT LİSTESİ'!$F:$AJ,23,0)),"")</f>
        <v/>
      </c>
      <c r="P4120" s="31"/>
      <c r="Q4120" s="31"/>
      <c r="R4120" s="137" t="str">
        <f ca="1">(IFERROR(IF($C4120="","",VLOOKUP(FİLTRE!$C4120,'SKT LİSTESİ'!$F:$AJ,15,0)),""))</f>
        <v/>
      </c>
      <c r="S4120" s="138" t="str">
        <f ca="1">IFERROR(IF($C4120="","",VLOOKUP(FİLTRE!$C4120,'SKT LİSTESİ'!$F:$AJ,16,0)),"")</f>
        <v/>
      </c>
      <c r="AF4120" s="179" t="str">
        <f t="shared" ca="1" si="258"/>
        <v/>
      </c>
      <c r="AG4120" s="179">
        <f t="shared" ca="1" si="259"/>
        <v>0</v>
      </c>
      <c r="AH4120" s="179">
        <f t="shared" ca="1" si="260"/>
        <v>0</v>
      </c>
    </row>
    <row r="4121" spans="2:34" ht="15.75" x14ac:dyDescent="0.25">
      <c r="B4121">
        <f t="shared" ca="1" si="257"/>
        <v>4109</v>
      </c>
      <c r="C4121" t="str">
        <f ca="1">IFERROR(VLOOKUP(B4121,'SKT LİSTESİ'!F:F,1,0),"")</f>
        <v/>
      </c>
      <c r="E4121" s="128" t="str">
        <f ca="1">IFERROR(IF($C4121="","",VLOOKUP(FİLTRE!$C4121,'SKT LİSTESİ'!$F:$S,5,0)),"")</f>
        <v/>
      </c>
      <c r="F4121" s="129" t="str">
        <f ca="1">IFERROR(IF($C4121="","",VLOOKUP(FİLTRE!$C4121,'SKT LİSTESİ'!$F:$S,7,0)),"")</f>
        <v/>
      </c>
      <c r="G4121" s="130" t="str">
        <f ca="1">IFERROR(IF($C4121="","",VLOOKUP(FİLTRE!$C4121,'SKT LİSTESİ'!$F:$S,8,0)),"")</f>
        <v/>
      </c>
      <c r="H4121" s="131" t="str">
        <f ca="1">IF(E4121="","",IF($C4121="","",VLOOKUP(FİLTRE!$C4121,'SKT LİSTESİ'!$F:$S,9,0)))</f>
        <v/>
      </c>
      <c r="I4121" s="132" t="str">
        <f ca="1">IFERROR(IF($C4121="","",VLOOKUP(FİLTRE!$C4121,'SKT LİSTESİ'!$F:$S,10,0)),"")</f>
        <v/>
      </c>
      <c r="J4121" s="133" t="str">
        <f ca="1">IFERROR(IF($C4121="","",VLOOKUP(FİLTRE!$C4121,'SKT LİSTESİ'!$F:$S,11,0)),"")</f>
        <v/>
      </c>
      <c r="K4121" s="134" t="str">
        <f ca="1">IFERROR(IF($C4121="","",VLOOKUP(FİLTRE!$C4121,'SKT LİSTESİ'!$F:$S,12,0)),"")</f>
        <v/>
      </c>
      <c r="L4121" s="134" t="str">
        <f ca="1">IFERROR(IF($C4121="","",VLOOKUP(FİLTRE!$C4121,'SKT LİSTESİ'!$F:$S,13,0)),"")</f>
        <v/>
      </c>
      <c r="M4121" s="135" t="str">
        <f ca="1">IFERROR(IF($C4121="","",VLOOKUP(FİLTRE!$C4121,'SKT LİSTESİ'!$F:$AJ,14,0)),"")</f>
        <v/>
      </c>
      <c r="N4121" s="31" t="str">
        <f ca="1">IFERROR(IF($C4121="","",VLOOKUP(FİLTRE!$C4121,'SKT LİSTESİ'!$F:$AJ,22,0)),"")</f>
        <v/>
      </c>
      <c r="O4121" s="136" t="str">
        <f ca="1">IFERROR(IF($C4121="","",VLOOKUP(FİLTRE!$C4121,'SKT LİSTESİ'!$F:$AJ,23,0)),"")</f>
        <v/>
      </c>
      <c r="P4121" s="31"/>
      <c r="Q4121" s="31"/>
      <c r="R4121" s="137" t="str">
        <f ca="1">(IFERROR(IF($C4121="","",VLOOKUP(FİLTRE!$C4121,'SKT LİSTESİ'!$F:$AJ,15,0)),""))</f>
        <v/>
      </c>
      <c r="S4121" s="138" t="str">
        <f ca="1">IFERROR(IF($C4121="","",VLOOKUP(FİLTRE!$C4121,'SKT LİSTESİ'!$F:$AJ,16,0)),"")</f>
        <v/>
      </c>
      <c r="AF4121" s="179" t="str">
        <f t="shared" ca="1" si="258"/>
        <v/>
      </c>
      <c r="AG4121" s="179">
        <f t="shared" ca="1" si="259"/>
        <v>0</v>
      </c>
      <c r="AH4121" s="179">
        <f t="shared" ca="1" si="260"/>
        <v>0</v>
      </c>
    </row>
    <row r="4122" spans="2:34" ht="15.75" x14ac:dyDescent="0.25">
      <c r="B4122">
        <f t="shared" ca="1" si="257"/>
        <v>4110</v>
      </c>
      <c r="C4122" t="str">
        <f ca="1">IFERROR(VLOOKUP(B4122,'SKT LİSTESİ'!F:F,1,0),"")</f>
        <v/>
      </c>
      <c r="E4122" s="128" t="str">
        <f ca="1">IFERROR(IF($C4122="","",VLOOKUP(FİLTRE!$C4122,'SKT LİSTESİ'!$F:$S,5,0)),"")</f>
        <v/>
      </c>
      <c r="F4122" s="129" t="str">
        <f ca="1">IFERROR(IF($C4122="","",VLOOKUP(FİLTRE!$C4122,'SKT LİSTESİ'!$F:$S,7,0)),"")</f>
        <v/>
      </c>
      <c r="G4122" s="130" t="str">
        <f ca="1">IFERROR(IF($C4122="","",VLOOKUP(FİLTRE!$C4122,'SKT LİSTESİ'!$F:$S,8,0)),"")</f>
        <v/>
      </c>
      <c r="H4122" s="131" t="str">
        <f ca="1">IF(E4122="","",IF($C4122="","",VLOOKUP(FİLTRE!$C4122,'SKT LİSTESİ'!$F:$S,9,0)))</f>
        <v/>
      </c>
      <c r="I4122" s="132" t="str">
        <f ca="1">IFERROR(IF($C4122="","",VLOOKUP(FİLTRE!$C4122,'SKT LİSTESİ'!$F:$S,10,0)),"")</f>
        <v/>
      </c>
      <c r="J4122" s="133" t="str">
        <f ca="1">IFERROR(IF($C4122="","",VLOOKUP(FİLTRE!$C4122,'SKT LİSTESİ'!$F:$S,11,0)),"")</f>
        <v/>
      </c>
      <c r="K4122" s="134" t="str">
        <f ca="1">IFERROR(IF($C4122="","",VLOOKUP(FİLTRE!$C4122,'SKT LİSTESİ'!$F:$S,12,0)),"")</f>
        <v/>
      </c>
      <c r="L4122" s="134" t="str">
        <f ca="1">IFERROR(IF($C4122="","",VLOOKUP(FİLTRE!$C4122,'SKT LİSTESİ'!$F:$S,13,0)),"")</f>
        <v/>
      </c>
      <c r="M4122" s="135" t="str">
        <f ca="1">IFERROR(IF($C4122="","",VLOOKUP(FİLTRE!$C4122,'SKT LİSTESİ'!$F:$AJ,14,0)),"")</f>
        <v/>
      </c>
      <c r="N4122" s="31" t="str">
        <f ca="1">IFERROR(IF($C4122="","",VLOOKUP(FİLTRE!$C4122,'SKT LİSTESİ'!$F:$AJ,22,0)),"")</f>
        <v/>
      </c>
      <c r="O4122" s="136" t="str">
        <f ca="1">IFERROR(IF($C4122="","",VLOOKUP(FİLTRE!$C4122,'SKT LİSTESİ'!$F:$AJ,23,0)),"")</f>
        <v/>
      </c>
      <c r="P4122" s="31"/>
      <c r="Q4122" s="31"/>
      <c r="R4122" s="137" t="str">
        <f ca="1">(IFERROR(IF($C4122="","",VLOOKUP(FİLTRE!$C4122,'SKT LİSTESİ'!$F:$AJ,15,0)),""))</f>
        <v/>
      </c>
      <c r="S4122" s="138" t="str">
        <f ca="1">IFERROR(IF($C4122="","",VLOOKUP(FİLTRE!$C4122,'SKT LİSTESİ'!$F:$AJ,16,0)),"")</f>
        <v/>
      </c>
      <c r="AF4122" s="179" t="str">
        <f t="shared" ca="1" si="258"/>
        <v/>
      </c>
      <c r="AG4122" s="179">
        <f t="shared" ca="1" si="259"/>
        <v>0</v>
      </c>
      <c r="AH4122" s="179">
        <f t="shared" ca="1" si="260"/>
        <v>0</v>
      </c>
    </row>
    <row r="4123" spans="2:34" ht="15.75" x14ac:dyDescent="0.25">
      <c r="B4123">
        <f t="shared" ca="1" si="257"/>
        <v>4111</v>
      </c>
      <c r="C4123" t="str">
        <f ca="1">IFERROR(VLOOKUP(B4123,'SKT LİSTESİ'!F:F,1,0),"")</f>
        <v/>
      </c>
      <c r="E4123" s="128" t="str">
        <f ca="1">IFERROR(IF($C4123="","",VLOOKUP(FİLTRE!$C4123,'SKT LİSTESİ'!$F:$S,5,0)),"")</f>
        <v/>
      </c>
      <c r="F4123" s="129" t="str">
        <f ca="1">IFERROR(IF($C4123="","",VLOOKUP(FİLTRE!$C4123,'SKT LİSTESİ'!$F:$S,7,0)),"")</f>
        <v/>
      </c>
      <c r="G4123" s="130" t="str">
        <f ca="1">IFERROR(IF($C4123="","",VLOOKUP(FİLTRE!$C4123,'SKT LİSTESİ'!$F:$S,8,0)),"")</f>
        <v/>
      </c>
      <c r="H4123" s="131" t="str">
        <f ca="1">IF(E4123="","",IF($C4123="","",VLOOKUP(FİLTRE!$C4123,'SKT LİSTESİ'!$F:$S,9,0)))</f>
        <v/>
      </c>
      <c r="I4123" s="132" t="str">
        <f ca="1">IFERROR(IF($C4123="","",VLOOKUP(FİLTRE!$C4123,'SKT LİSTESİ'!$F:$S,10,0)),"")</f>
        <v/>
      </c>
      <c r="J4123" s="133" t="str">
        <f ca="1">IFERROR(IF($C4123="","",VLOOKUP(FİLTRE!$C4123,'SKT LİSTESİ'!$F:$S,11,0)),"")</f>
        <v/>
      </c>
      <c r="K4123" s="134" t="str">
        <f ca="1">IFERROR(IF($C4123="","",VLOOKUP(FİLTRE!$C4123,'SKT LİSTESİ'!$F:$S,12,0)),"")</f>
        <v/>
      </c>
      <c r="L4123" s="134" t="str">
        <f ca="1">IFERROR(IF($C4123="","",VLOOKUP(FİLTRE!$C4123,'SKT LİSTESİ'!$F:$S,13,0)),"")</f>
        <v/>
      </c>
      <c r="M4123" s="135" t="str">
        <f ca="1">IFERROR(IF($C4123="","",VLOOKUP(FİLTRE!$C4123,'SKT LİSTESİ'!$F:$AJ,14,0)),"")</f>
        <v/>
      </c>
      <c r="N4123" s="31" t="str">
        <f ca="1">IFERROR(IF($C4123="","",VLOOKUP(FİLTRE!$C4123,'SKT LİSTESİ'!$F:$AJ,22,0)),"")</f>
        <v/>
      </c>
      <c r="O4123" s="136" t="str">
        <f ca="1">IFERROR(IF($C4123="","",VLOOKUP(FİLTRE!$C4123,'SKT LİSTESİ'!$F:$AJ,23,0)),"")</f>
        <v/>
      </c>
      <c r="P4123" s="31"/>
      <c r="Q4123" s="31"/>
      <c r="R4123" s="137" t="str">
        <f ca="1">(IFERROR(IF($C4123="","",VLOOKUP(FİLTRE!$C4123,'SKT LİSTESİ'!$F:$AJ,15,0)),""))</f>
        <v/>
      </c>
      <c r="S4123" s="138" t="str">
        <f ca="1">IFERROR(IF($C4123="","",VLOOKUP(FİLTRE!$C4123,'SKT LİSTESİ'!$F:$AJ,16,0)),"")</f>
        <v/>
      </c>
      <c r="AF4123" s="179" t="str">
        <f t="shared" ca="1" si="258"/>
        <v/>
      </c>
      <c r="AG4123" s="179">
        <f t="shared" ca="1" si="259"/>
        <v>0</v>
      </c>
      <c r="AH4123" s="179">
        <f t="shared" ca="1" si="260"/>
        <v>0</v>
      </c>
    </row>
    <row r="4124" spans="2:34" ht="15.75" x14ac:dyDescent="0.25">
      <c r="B4124">
        <f t="shared" ca="1" si="257"/>
        <v>4112</v>
      </c>
      <c r="C4124" t="str">
        <f ca="1">IFERROR(VLOOKUP(B4124,'SKT LİSTESİ'!F:F,1,0),"")</f>
        <v/>
      </c>
      <c r="E4124" s="128" t="str">
        <f ca="1">IFERROR(IF($C4124="","",VLOOKUP(FİLTRE!$C4124,'SKT LİSTESİ'!$F:$S,5,0)),"")</f>
        <v/>
      </c>
      <c r="F4124" s="129" t="str">
        <f ca="1">IFERROR(IF($C4124="","",VLOOKUP(FİLTRE!$C4124,'SKT LİSTESİ'!$F:$S,7,0)),"")</f>
        <v/>
      </c>
      <c r="G4124" s="130" t="str">
        <f ca="1">IFERROR(IF($C4124="","",VLOOKUP(FİLTRE!$C4124,'SKT LİSTESİ'!$F:$S,8,0)),"")</f>
        <v/>
      </c>
      <c r="H4124" s="131" t="str">
        <f ca="1">IF(E4124="","",IF($C4124="","",VLOOKUP(FİLTRE!$C4124,'SKT LİSTESİ'!$F:$S,9,0)))</f>
        <v/>
      </c>
      <c r="I4124" s="132" t="str">
        <f ca="1">IFERROR(IF($C4124="","",VLOOKUP(FİLTRE!$C4124,'SKT LİSTESİ'!$F:$S,10,0)),"")</f>
        <v/>
      </c>
      <c r="J4124" s="133" t="str">
        <f ca="1">IFERROR(IF($C4124="","",VLOOKUP(FİLTRE!$C4124,'SKT LİSTESİ'!$F:$S,11,0)),"")</f>
        <v/>
      </c>
      <c r="K4124" s="134" t="str">
        <f ca="1">IFERROR(IF($C4124="","",VLOOKUP(FİLTRE!$C4124,'SKT LİSTESİ'!$F:$S,12,0)),"")</f>
        <v/>
      </c>
      <c r="L4124" s="134" t="str">
        <f ca="1">IFERROR(IF($C4124="","",VLOOKUP(FİLTRE!$C4124,'SKT LİSTESİ'!$F:$S,13,0)),"")</f>
        <v/>
      </c>
      <c r="M4124" s="135" t="str">
        <f ca="1">IFERROR(IF($C4124="","",VLOOKUP(FİLTRE!$C4124,'SKT LİSTESİ'!$F:$AJ,14,0)),"")</f>
        <v/>
      </c>
      <c r="N4124" s="31" t="str">
        <f ca="1">IFERROR(IF($C4124="","",VLOOKUP(FİLTRE!$C4124,'SKT LİSTESİ'!$F:$AJ,22,0)),"")</f>
        <v/>
      </c>
      <c r="O4124" s="136" t="str">
        <f ca="1">IFERROR(IF($C4124="","",VLOOKUP(FİLTRE!$C4124,'SKT LİSTESİ'!$F:$AJ,23,0)),"")</f>
        <v/>
      </c>
      <c r="P4124" s="31"/>
      <c r="Q4124" s="31"/>
      <c r="R4124" s="137" t="str">
        <f ca="1">(IFERROR(IF($C4124="","",VLOOKUP(FİLTRE!$C4124,'SKT LİSTESİ'!$F:$AJ,15,0)),""))</f>
        <v/>
      </c>
      <c r="S4124" s="138" t="str">
        <f ca="1">IFERROR(IF($C4124="","",VLOOKUP(FİLTRE!$C4124,'SKT LİSTESİ'!$F:$AJ,16,0)),"")</f>
        <v/>
      </c>
      <c r="AF4124" s="179" t="str">
        <f t="shared" ca="1" si="258"/>
        <v/>
      </c>
      <c r="AG4124" s="179">
        <f t="shared" ca="1" si="259"/>
        <v>0</v>
      </c>
      <c r="AH4124" s="179">
        <f t="shared" ca="1" si="260"/>
        <v>0</v>
      </c>
    </row>
    <row r="4125" spans="2:34" ht="15.75" x14ac:dyDescent="0.25">
      <c r="B4125">
        <f t="shared" ca="1" si="257"/>
        <v>4113</v>
      </c>
      <c r="C4125" t="str">
        <f ca="1">IFERROR(VLOOKUP(B4125,'SKT LİSTESİ'!F:F,1,0),"")</f>
        <v/>
      </c>
      <c r="E4125" s="128" t="str">
        <f ca="1">IFERROR(IF($C4125="","",VLOOKUP(FİLTRE!$C4125,'SKT LİSTESİ'!$F:$S,5,0)),"")</f>
        <v/>
      </c>
      <c r="F4125" s="129" t="str">
        <f ca="1">IFERROR(IF($C4125="","",VLOOKUP(FİLTRE!$C4125,'SKT LİSTESİ'!$F:$S,7,0)),"")</f>
        <v/>
      </c>
      <c r="G4125" s="130" t="str">
        <f ca="1">IFERROR(IF($C4125="","",VLOOKUP(FİLTRE!$C4125,'SKT LİSTESİ'!$F:$S,8,0)),"")</f>
        <v/>
      </c>
      <c r="H4125" s="131" t="str">
        <f ca="1">IF(E4125="","",IF($C4125="","",VLOOKUP(FİLTRE!$C4125,'SKT LİSTESİ'!$F:$S,9,0)))</f>
        <v/>
      </c>
      <c r="I4125" s="132" t="str">
        <f ca="1">IFERROR(IF($C4125="","",VLOOKUP(FİLTRE!$C4125,'SKT LİSTESİ'!$F:$S,10,0)),"")</f>
        <v/>
      </c>
      <c r="J4125" s="133" t="str">
        <f ca="1">IFERROR(IF($C4125="","",VLOOKUP(FİLTRE!$C4125,'SKT LİSTESİ'!$F:$S,11,0)),"")</f>
        <v/>
      </c>
      <c r="K4125" s="134" t="str">
        <f ca="1">IFERROR(IF($C4125="","",VLOOKUP(FİLTRE!$C4125,'SKT LİSTESİ'!$F:$S,12,0)),"")</f>
        <v/>
      </c>
      <c r="L4125" s="134" t="str">
        <f ca="1">IFERROR(IF($C4125="","",VLOOKUP(FİLTRE!$C4125,'SKT LİSTESİ'!$F:$S,13,0)),"")</f>
        <v/>
      </c>
      <c r="M4125" s="135" t="str">
        <f ca="1">IFERROR(IF($C4125="","",VLOOKUP(FİLTRE!$C4125,'SKT LİSTESİ'!$F:$AJ,14,0)),"")</f>
        <v/>
      </c>
      <c r="N4125" s="31" t="str">
        <f ca="1">IFERROR(IF($C4125="","",VLOOKUP(FİLTRE!$C4125,'SKT LİSTESİ'!$F:$AJ,22,0)),"")</f>
        <v/>
      </c>
      <c r="O4125" s="136" t="str">
        <f ca="1">IFERROR(IF($C4125="","",VLOOKUP(FİLTRE!$C4125,'SKT LİSTESİ'!$F:$AJ,23,0)),"")</f>
        <v/>
      </c>
      <c r="P4125" s="31"/>
      <c r="Q4125" s="31"/>
      <c r="R4125" s="137" t="str">
        <f ca="1">(IFERROR(IF($C4125="","",VLOOKUP(FİLTRE!$C4125,'SKT LİSTESİ'!$F:$AJ,15,0)),""))</f>
        <v/>
      </c>
      <c r="S4125" s="138" t="str">
        <f ca="1">IFERROR(IF($C4125="","",VLOOKUP(FİLTRE!$C4125,'SKT LİSTESİ'!$F:$AJ,16,0)),"")</f>
        <v/>
      </c>
      <c r="AF4125" s="179" t="str">
        <f t="shared" ca="1" si="258"/>
        <v/>
      </c>
      <c r="AG4125" s="179">
        <f t="shared" ca="1" si="259"/>
        <v>0</v>
      </c>
      <c r="AH4125" s="179">
        <f t="shared" ca="1" si="260"/>
        <v>0</v>
      </c>
    </row>
    <row r="4126" spans="2:34" ht="15.75" x14ac:dyDescent="0.25">
      <c r="B4126">
        <f t="shared" ca="1" si="257"/>
        <v>4114</v>
      </c>
      <c r="C4126" t="str">
        <f ca="1">IFERROR(VLOOKUP(B4126,'SKT LİSTESİ'!F:F,1,0),"")</f>
        <v/>
      </c>
      <c r="E4126" s="128" t="str">
        <f ca="1">IFERROR(IF($C4126="","",VLOOKUP(FİLTRE!$C4126,'SKT LİSTESİ'!$F:$S,5,0)),"")</f>
        <v/>
      </c>
      <c r="F4126" s="129" t="str">
        <f ca="1">IFERROR(IF($C4126="","",VLOOKUP(FİLTRE!$C4126,'SKT LİSTESİ'!$F:$S,7,0)),"")</f>
        <v/>
      </c>
      <c r="G4126" s="130" t="str">
        <f ca="1">IFERROR(IF($C4126="","",VLOOKUP(FİLTRE!$C4126,'SKT LİSTESİ'!$F:$S,8,0)),"")</f>
        <v/>
      </c>
      <c r="H4126" s="131" t="str">
        <f ca="1">IF(E4126="","",IF($C4126="","",VLOOKUP(FİLTRE!$C4126,'SKT LİSTESİ'!$F:$S,9,0)))</f>
        <v/>
      </c>
      <c r="I4126" s="132" t="str">
        <f ca="1">IFERROR(IF($C4126="","",VLOOKUP(FİLTRE!$C4126,'SKT LİSTESİ'!$F:$S,10,0)),"")</f>
        <v/>
      </c>
      <c r="J4126" s="133" t="str">
        <f ca="1">IFERROR(IF($C4126="","",VLOOKUP(FİLTRE!$C4126,'SKT LİSTESİ'!$F:$S,11,0)),"")</f>
        <v/>
      </c>
      <c r="K4126" s="134" t="str">
        <f ca="1">IFERROR(IF($C4126="","",VLOOKUP(FİLTRE!$C4126,'SKT LİSTESİ'!$F:$S,12,0)),"")</f>
        <v/>
      </c>
      <c r="L4126" s="134" t="str">
        <f ca="1">IFERROR(IF($C4126="","",VLOOKUP(FİLTRE!$C4126,'SKT LİSTESİ'!$F:$S,13,0)),"")</f>
        <v/>
      </c>
      <c r="M4126" s="135" t="str">
        <f ca="1">IFERROR(IF($C4126="","",VLOOKUP(FİLTRE!$C4126,'SKT LİSTESİ'!$F:$AJ,14,0)),"")</f>
        <v/>
      </c>
      <c r="N4126" s="31" t="str">
        <f ca="1">IFERROR(IF($C4126="","",VLOOKUP(FİLTRE!$C4126,'SKT LİSTESİ'!$F:$AJ,22,0)),"")</f>
        <v/>
      </c>
      <c r="O4126" s="136" t="str">
        <f ca="1">IFERROR(IF($C4126="","",VLOOKUP(FİLTRE!$C4126,'SKT LİSTESİ'!$F:$AJ,23,0)),"")</f>
        <v/>
      </c>
      <c r="P4126" s="31"/>
      <c r="Q4126" s="31"/>
      <c r="R4126" s="137" t="str">
        <f ca="1">(IFERROR(IF($C4126="","",VLOOKUP(FİLTRE!$C4126,'SKT LİSTESİ'!$F:$AJ,15,0)),""))</f>
        <v/>
      </c>
      <c r="S4126" s="138" t="str">
        <f ca="1">IFERROR(IF($C4126="","",VLOOKUP(FİLTRE!$C4126,'SKT LİSTESİ'!$F:$AJ,16,0)),"")</f>
        <v/>
      </c>
      <c r="AF4126" s="179" t="str">
        <f t="shared" ca="1" si="258"/>
        <v/>
      </c>
      <c r="AG4126" s="179">
        <f t="shared" ca="1" si="259"/>
        <v>0</v>
      </c>
      <c r="AH4126" s="179">
        <f t="shared" ca="1" si="260"/>
        <v>0</v>
      </c>
    </row>
    <row r="4127" spans="2:34" ht="15.75" x14ac:dyDescent="0.25">
      <c r="B4127">
        <f t="shared" ca="1" si="257"/>
        <v>4115</v>
      </c>
      <c r="C4127" t="str">
        <f ca="1">IFERROR(VLOOKUP(B4127,'SKT LİSTESİ'!F:F,1,0),"")</f>
        <v/>
      </c>
      <c r="E4127" s="128" t="str">
        <f ca="1">IFERROR(IF($C4127="","",VLOOKUP(FİLTRE!$C4127,'SKT LİSTESİ'!$F:$S,5,0)),"")</f>
        <v/>
      </c>
      <c r="F4127" s="129" t="str">
        <f ca="1">IFERROR(IF($C4127="","",VLOOKUP(FİLTRE!$C4127,'SKT LİSTESİ'!$F:$S,7,0)),"")</f>
        <v/>
      </c>
      <c r="G4127" s="130" t="str">
        <f ca="1">IFERROR(IF($C4127="","",VLOOKUP(FİLTRE!$C4127,'SKT LİSTESİ'!$F:$S,8,0)),"")</f>
        <v/>
      </c>
      <c r="H4127" s="131" t="str">
        <f ca="1">IF(E4127="","",IF($C4127="","",VLOOKUP(FİLTRE!$C4127,'SKT LİSTESİ'!$F:$S,9,0)))</f>
        <v/>
      </c>
      <c r="I4127" s="132" t="str">
        <f ca="1">IFERROR(IF($C4127="","",VLOOKUP(FİLTRE!$C4127,'SKT LİSTESİ'!$F:$S,10,0)),"")</f>
        <v/>
      </c>
      <c r="J4127" s="133" t="str">
        <f ca="1">IFERROR(IF($C4127="","",VLOOKUP(FİLTRE!$C4127,'SKT LİSTESİ'!$F:$S,11,0)),"")</f>
        <v/>
      </c>
      <c r="K4127" s="134" t="str">
        <f ca="1">IFERROR(IF($C4127="","",VLOOKUP(FİLTRE!$C4127,'SKT LİSTESİ'!$F:$S,12,0)),"")</f>
        <v/>
      </c>
      <c r="L4127" s="134" t="str">
        <f ca="1">IFERROR(IF($C4127="","",VLOOKUP(FİLTRE!$C4127,'SKT LİSTESİ'!$F:$S,13,0)),"")</f>
        <v/>
      </c>
      <c r="M4127" s="135" t="str">
        <f ca="1">IFERROR(IF($C4127="","",VLOOKUP(FİLTRE!$C4127,'SKT LİSTESİ'!$F:$AJ,14,0)),"")</f>
        <v/>
      </c>
      <c r="N4127" s="31" t="str">
        <f ca="1">IFERROR(IF($C4127="","",VLOOKUP(FİLTRE!$C4127,'SKT LİSTESİ'!$F:$AJ,22,0)),"")</f>
        <v/>
      </c>
      <c r="O4127" s="136" t="str">
        <f ca="1">IFERROR(IF($C4127="","",VLOOKUP(FİLTRE!$C4127,'SKT LİSTESİ'!$F:$AJ,23,0)),"")</f>
        <v/>
      </c>
      <c r="P4127" s="31"/>
      <c r="Q4127" s="31"/>
      <c r="R4127" s="137" t="str">
        <f ca="1">(IFERROR(IF($C4127="","",VLOOKUP(FİLTRE!$C4127,'SKT LİSTESİ'!$F:$AJ,15,0)),""))</f>
        <v/>
      </c>
      <c r="S4127" s="138" t="str">
        <f ca="1">IFERROR(IF($C4127="","",VLOOKUP(FİLTRE!$C4127,'SKT LİSTESİ'!$F:$AJ,16,0)),"")</f>
        <v/>
      </c>
      <c r="AF4127" s="179" t="str">
        <f t="shared" ca="1" si="258"/>
        <v/>
      </c>
      <c r="AG4127" s="179">
        <f t="shared" ca="1" si="259"/>
        <v>0</v>
      </c>
      <c r="AH4127" s="179">
        <f t="shared" ca="1" si="260"/>
        <v>0</v>
      </c>
    </row>
    <row r="4128" spans="2:34" ht="15.75" x14ac:dyDescent="0.25">
      <c r="B4128">
        <f t="shared" ca="1" si="257"/>
        <v>4116</v>
      </c>
      <c r="C4128" t="str">
        <f ca="1">IFERROR(VLOOKUP(B4128,'SKT LİSTESİ'!F:F,1,0),"")</f>
        <v/>
      </c>
      <c r="E4128" s="128" t="str">
        <f ca="1">IFERROR(IF($C4128="","",VLOOKUP(FİLTRE!$C4128,'SKT LİSTESİ'!$F:$S,5,0)),"")</f>
        <v/>
      </c>
      <c r="F4128" s="129" t="str">
        <f ca="1">IFERROR(IF($C4128="","",VLOOKUP(FİLTRE!$C4128,'SKT LİSTESİ'!$F:$S,7,0)),"")</f>
        <v/>
      </c>
      <c r="G4128" s="130" t="str">
        <f ca="1">IFERROR(IF($C4128="","",VLOOKUP(FİLTRE!$C4128,'SKT LİSTESİ'!$F:$S,8,0)),"")</f>
        <v/>
      </c>
      <c r="H4128" s="131" t="str">
        <f ca="1">IF(E4128="","",IF($C4128="","",VLOOKUP(FİLTRE!$C4128,'SKT LİSTESİ'!$F:$S,9,0)))</f>
        <v/>
      </c>
      <c r="I4128" s="132" t="str">
        <f ca="1">IFERROR(IF($C4128="","",VLOOKUP(FİLTRE!$C4128,'SKT LİSTESİ'!$F:$S,10,0)),"")</f>
        <v/>
      </c>
      <c r="J4128" s="133" t="str">
        <f ca="1">IFERROR(IF($C4128="","",VLOOKUP(FİLTRE!$C4128,'SKT LİSTESİ'!$F:$S,11,0)),"")</f>
        <v/>
      </c>
      <c r="K4128" s="134" t="str">
        <f ca="1">IFERROR(IF($C4128="","",VLOOKUP(FİLTRE!$C4128,'SKT LİSTESİ'!$F:$S,12,0)),"")</f>
        <v/>
      </c>
      <c r="L4128" s="134" t="str">
        <f ca="1">IFERROR(IF($C4128="","",VLOOKUP(FİLTRE!$C4128,'SKT LİSTESİ'!$F:$S,13,0)),"")</f>
        <v/>
      </c>
      <c r="M4128" s="135" t="str">
        <f ca="1">IFERROR(IF($C4128="","",VLOOKUP(FİLTRE!$C4128,'SKT LİSTESİ'!$F:$AJ,14,0)),"")</f>
        <v/>
      </c>
      <c r="N4128" s="31" t="str">
        <f ca="1">IFERROR(IF($C4128="","",VLOOKUP(FİLTRE!$C4128,'SKT LİSTESİ'!$F:$AJ,22,0)),"")</f>
        <v/>
      </c>
      <c r="O4128" s="136" t="str">
        <f ca="1">IFERROR(IF($C4128="","",VLOOKUP(FİLTRE!$C4128,'SKT LİSTESİ'!$F:$AJ,23,0)),"")</f>
        <v/>
      </c>
      <c r="P4128" s="31"/>
      <c r="Q4128" s="31"/>
      <c r="R4128" s="137" t="str">
        <f ca="1">(IFERROR(IF($C4128="","",VLOOKUP(FİLTRE!$C4128,'SKT LİSTESİ'!$F:$AJ,15,0)),""))</f>
        <v/>
      </c>
      <c r="S4128" s="138" t="str">
        <f ca="1">IFERROR(IF($C4128="","",VLOOKUP(FİLTRE!$C4128,'SKT LİSTESİ'!$F:$AJ,16,0)),"")</f>
        <v/>
      </c>
      <c r="AF4128" s="179" t="str">
        <f t="shared" ca="1" si="258"/>
        <v/>
      </c>
      <c r="AG4128" s="179">
        <f t="shared" ca="1" si="259"/>
        <v>0</v>
      </c>
      <c r="AH4128" s="179">
        <f t="shared" ca="1" si="260"/>
        <v>0</v>
      </c>
    </row>
    <row r="4129" spans="2:34" ht="15.75" x14ac:dyDescent="0.25">
      <c r="B4129">
        <f t="shared" ca="1" si="257"/>
        <v>4117</v>
      </c>
      <c r="C4129" t="str">
        <f ca="1">IFERROR(VLOOKUP(B4129,'SKT LİSTESİ'!F:F,1,0),"")</f>
        <v/>
      </c>
      <c r="E4129" s="128" t="str">
        <f ca="1">IFERROR(IF($C4129="","",VLOOKUP(FİLTRE!$C4129,'SKT LİSTESİ'!$F:$S,5,0)),"")</f>
        <v/>
      </c>
      <c r="F4129" s="129" t="str">
        <f ca="1">IFERROR(IF($C4129="","",VLOOKUP(FİLTRE!$C4129,'SKT LİSTESİ'!$F:$S,7,0)),"")</f>
        <v/>
      </c>
      <c r="G4129" s="130" t="str">
        <f ca="1">IFERROR(IF($C4129="","",VLOOKUP(FİLTRE!$C4129,'SKT LİSTESİ'!$F:$S,8,0)),"")</f>
        <v/>
      </c>
      <c r="H4129" s="131" t="str">
        <f ca="1">IF(E4129="","",IF($C4129="","",VLOOKUP(FİLTRE!$C4129,'SKT LİSTESİ'!$F:$S,9,0)))</f>
        <v/>
      </c>
      <c r="I4129" s="132" t="str">
        <f ca="1">IFERROR(IF($C4129="","",VLOOKUP(FİLTRE!$C4129,'SKT LİSTESİ'!$F:$S,10,0)),"")</f>
        <v/>
      </c>
      <c r="J4129" s="133" t="str">
        <f ca="1">IFERROR(IF($C4129="","",VLOOKUP(FİLTRE!$C4129,'SKT LİSTESİ'!$F:$S,11,0)),"")</f>
        <v/>
      </c>
      <c r="K4129" s="134" t="str">
        <f ca="1">IFERROR(IF($C4129="","",VLOOKUP(FİLTRE!$C4129,'SKT LİSTESİ'!$F:$S,12,0)),"")</f>
        <v/>
      </c>
      <c r="L4129" s="134" t="str">
        <f ca="1">IFERROR(IF($C4129="","",VLOOKUP(FİLTRE!$C4129,'SKT LİSTESİ'!$F:$S,13,0)),"")</f>
        <v/>
      </c>
      <c r="M4129" s="135" t="str">
        <f ca="1">IFERROR(IF($C4129="","",VLOOKUP(FİLTRE!$C4129,'SKT LİSTESİ'!$F:$AJ,14,0)),"")</f>
        <v/>
      </c>
      <c r="N4129" s="31" t="str">
        <f ca="1">IFERROR(IF($C4129="","",VLOOKUP(FİLTRE!$C4129,'SKT LİSTESİ'!$F:$AJ,22,0)),"")</f>
        <v/>
      </c>
      <c r="O4129" s="136" t="str">
        <f ca="1">IFERROR(IF($C4129="","",VLOOKUP(FİLTRE!$C4129,'SKT LİSTESİ'!$F:$AJ,23,0)),"")</f>
        <v/>
      </c>
      <c r="P4129" s="31"/>
      <c r="Q4129" s="31"/>
      <c r="R4129" s="137" t="str">
        <f ca="1">(IFERROR(IF($C4129="","",VLOOKUP(FİLTRE!$C4129,'SKT LİSTESİ'!$F:$AJ,15,0)),""))</f>
        <v/>
      </c>
      <c r="S4129" s="138" t="str">
        <f ca="1">IFERROR(IF($C4129="","",VLOOKUP(FİLTRE!$C4129,'SKT LİSTESİ'!$F:$AJ,16,0)),"")</f>
        <v/>
      </c>
      <c r="AF4129" s="179" t="str">
        <f t="shared" ca="1" si="258"/>
        <v/>
      </c>
      <c r="AG4129" s="179">
        <f t="shared" ca="1" si="259"/>
        <v>0</v>
      </c>
      <c r="AH4129" s="179">
        <f t="shared" ca="1" si="260"/>
        <v>0</v>
      </c>
    </row>
    <row r="4130" spans="2:34" ht="15.75" x14ac:dyDescent="0.25">
      <c r="B4130">
        <f t="shared" ca="1" si="257"/>
        <v>4118</v>
      </c>
      <c r="C4130" t="str">
        <f ca="1">IFERROR(VLOOKUP(B4130,'SKT LİSTESİ'!F:F,1,0),"")</f>
        <v/>
      </c>
      <c r="E4130" s="128" t="str">
        <f ca="1">IFERROR(IF($C4130="","",VLOOKUP(FİLTRE!$C4130,'SKT LİSTESİ'!$F:$S,5,0)),"")</f>
        <v/>
      </c>
      <c r="F4130" s="129" t="str">
        <f ca="1">IFERROR(IF($C4130="","",VLOOKUP(FİLTRE!$C4130,'SKT LİSTESİ'!$F:$S,7,0)),"")</f>
        <v/>
      </c>
      <c r="G4130" s="130" t="str">
        <f ca="1">IFERROR(IF($C4130="","",VLOOKUP(FİLTRE!$C4130,'SKT LİSTESİ'!$F:$S,8,0)),"")</f>
        <v/>
      </c>
      <c r="H4130" s="131" t="str">
        <f ca="1">IF(E4130="","",IF($C4130="","",VLOOKUP(FİLTRE!$C4130,'SKT LİSTESİ'!$F:$S,9,0)))</f>
        <v/>
      </c>
      <c r="I4130" s="132" t="str">
        <f ca="1">IFERROR(IF($C4130="","",VLOOKUP(FİLTRE!$C4130,'SKT LİSTESİ'!$F:$S,10,0)),"")</f>
        <v/>
      </c>
      <c r="J4130" s="133" t="str">
        <f ca="1">IFERROR(IF($C4130="","",VLOOKUP(FİLTRE!$C4130,'SKT LİSTESİ'!$F:$S,11,0)),"")</f>
        <v/>
      </c>
      <c r="K4130" s="134" t="str">
        <f ca="1">IFERROR(IF($C4130="","",VLOOKUP(FİLTRE!$C4130,'SKT LİSTESİ'!$F:$S,12,0)),"")</f>
        <v/>
      </c>
      <c r="L4130" s="134" t="str">
        <f ca="1">IFERROR(IF($C4130="","",VLOOKUP(FİLTRE!$C4130,'SKT LİSTESİ'!$F:$S,13,0)),"")</f>
        <v/>
      </c>
      <c r="M4130" s="135" t="str">
        <f ca="1">IFERROR(IF($C4130="","",VLOOKUP(FİLTRE!$C4130,'SKT LİSTESİ'!$F:$AJ,14,0)),"")</f>
        <v/>
      </c>
      <c r="N4130" s="31" t="str">
        <f ca="1">IFERROR(IF($C4130="","",VLOOKUP(FİLTRE!$C4130,'SKT LİSTESİ'!$F:$AJ,22,0)),"")</f>
        <v/>
      </c>
      <c r="O4130" s="136" t="str">
        <f ca="1">IFERROR(IF($C4130="","",VLOOKUP(FİLTRE!$C4130,'SKT LİSTESİ'!$F:$AJ,23,0)),"")</f>
        <v/>
      </c>
      <c r="P4130" s="31"/>
      <c r="Q4130" s="31"/>
      <c r="R4130" s="137" t="str">
        <f ca="1">(IFERROR(IF($C4130="","",VLOOKUP(FİLTRE!$C4130,'SKT LİSTESİ'!$F:$AJ,15,0)),""))</f>
        <v/>
      </c>
      <c r="S4130" s="138" t="str">
        <f ca="1">IFERROR(IF($C4130="","",VLOOKUP(FİLTRE!$C4130,'SKT LİSTESİ'!$F:$AJ,16,0)),"")</f>
        <v/>
      </c>
      <c r="AF4130" s="179" t="str">
        <f t="shared" ca="1" si="258"/>
        <v/>
      </c>
      <c r="AG4130" s="179">
        <f t="shared" ca="1" si="259"/>
        <v>0</v>
      </c>
      <c r="AH4130" s="179">
        <f t="shared" ca="1" si="260"/>
        <v>0</v>
      </c>
    </row>
    <row r="4131" spans="2:34" ht="15.75" x14ac:dyDescent="0.25">
      <c r="B4131">
        <f t="shared" ca="1" si="257"/>
        <v>4119</v>
      </c>
      <c r="C4131" t="str">
        <f ca="1">IFERROR(VLOOKUP(B4131,'SKT LİSTESİ'!F:F,1,0),"")</f>
        <v/>
      </c>
      <c r="E4131" s="128" t="str">
        <f ca="1">IFERROR(IF($C4131="","",VLOOKUP(FİLTRE!$C4131,'SKT LİSTESİ'!$F:$S,5,0)),"")</f>
        <v/>
      </c>
      <c r="F4131" s="129" t="str">
        <f ca="1">IFERROR(IF($C4131="","",VLOOKUP(FİLTRE!$C4131,'SKT LİSTESİ'!$F:$S,7,0)),"")</f>
        <v/>
      </c>
      <c r="G4131" s="130" t="str">
        <f ca="1">IFERROR(IF($C4131="","",VLOOKUP(FİLTRE!$C4131,'SKT LİSTESİ'!$F:$S,8,0)),"")</f>
        <v/>
      </c>
      <c r="H4131" s="131" t="str">
        <f ca="1">IF(E4131="","",IF($C4131="","",VLOOKUP(FİLTRE!$C4131,'SKT LİSTESİ'!$F:$S,9,0)))</f>
        <v/>
      </c>
      <c r="I4131" s="132" t="str">
        <f ca="1">IFERROR(IF($C4131="","",VLOOKUP(FİLTRE!$C4131,'SKT LİSTESİ'!$F:$S,10,0)),"")</f>
        <v/>
      </c>
      <c r="J4131" s="133" t="str">
        <f ca="1">IFERROR(IF($C4131="","",VLOOKUP(FİLTRE!$C4131,'SKT LİSTESİ'!$F:$S,11,0)),"")</f>
        <v/>
      </c>
      <c r="K4131" s="134" t="str">
        <f ca="1">IFERROR(IF($C4131="","",VLOOKUP(FİLTRE!$C4131,'SKT LİSTESİ'!$F:$S,12,0)),"")</f>
        <v/>
      </c>
      <c r="L4131" s="134" t="str">
        <f ca="1">IFERROR(IF($C4131="","",VLOOKUP(FİLTRE!$C4131,'SKT LİSTESİ'!$F:$S,13,0)),"")</f>
        <v/>
      </c>
      <c r="M4131" s="135" t="str">
        <f ca="1">IFERROR(IF($C4131="","",VLOOKUP(FİLTRE!$C4131,'SKT LİSTESİ'!$F:$AJ,14,0)),"")</f>
        <v/>
      </c>
      <c r="N4131" s="31" t="str">
        <f ca="1">IFERROR(IF($C4131="","",VLOOKUP(FİLTRE!$C4131,'SKT LİSTESİ'!$F:$AJ,22,0)),"")</f>
        <v/>
      </c>
      <c r="O4131" s="136" t="str">
        <f ca="1">IFERROR(IF($C4131="","",VLOOKUP(FİLTRE!$C4131,'SKT LİSTESİ'!$F:$AJ,23,0)),"")</f>
        <v/>
      </c>
      <c r="P4131" s="31"/>
      <c r="Q4131" s="31"/>
      <c r="R4131" s="137" t="str">
        <f ca="1">(IFERROR(IF($C4131="","",VLOOKUP(FİLTRE!$C4131,'SKT LİSTESİ'!$F:$AJ,15,0)),""))</f>
        <v/>
      </c>
      <c r="S4131" s="138" t="str">
        <f ca="1">IFERROR(IF($C4131="","",VLOOKUP(FİLTRE!$C4131,'SKT LİSTESİ'!$F:$AJ,16,0)),"")</f>
        <v/>
      </c>
      <c r="AF4131" s="179" t="str">
        <f t="shared" ca="1" si="258"/>
        <v/>
      </c>
      <c r="AG4131" s="179">
        <f t="shared" ca="1" si="259"/>
        <v>0</v>
      </c>
      <c r="AH4131" s="179">
        <f t="shared" ca="1" si="260"/>
        <v>0</v>
      </c>
    </row>
    <row r="4132" spans="2:34" ht="15.75" x14ac:dyDescent="0.25">
      <c r="B4132">
        <f t="shared" ca="1" si="257"/>
        <v>4120</v>
      </c>
      <c r="C4132" t="str">
        <f ca="1">IFERROR(VLOOKUP(B4132,'SKT LİSTESİ'!F:F,1,0),"")</f>
        <v/>
      </c>
      <c r="E4132" s="128" t="str">
        <f ca="1">IFERROR(IF($C4132="","",VLOOKUP(FİLTRE!$C4132,'SKT LİSTESİ'!$F:$S,5,0)),"")</f>
        <v/>
      </c>
      <c r="F4132" s="129" t="str">
        <f ca="1">IFERROR(IF($C4132="","",VLOOKUP(FİLTRE!$C4132,'SKT LİSTESİ'!$F:$S,7,0)),"")</f>
        <v/>
      </c>
      <c r="G4132" s="130" t="str">
        <f ca="1">IFERROR(IF($C4132="","",VLOOKUP(FİLTRE!$C4132,'SKT LİSTESİ'!$F:$S,8,0)),"")</f>
        <v/>
      </c>
      <c r="H4132" s="131" t="str">
        <f ca="1">IF(E4132="","",IF($C4132="","",VLOOKUP(FİLTRE!$C4132,'SKT LİSTESİ'!$F:$S,9,0)))</f>
        <v/>
      </c>
      <c r="I4132" s="132" t="str">
        <f ca="1">IFERROR(IF($C4132="","",VLOOKUP(FİLTRE!$C4132,'SKT LİSTESİ'!$F:$S,10,0)),"")</f>
        <v/>
      </c>
      <c r="J4132" s="133" t="str">
        <f ca="1">IFERROR(IF($C4132="","",VLOOKUP(FİLTRE!$C4132,'SKT LİSTESİ'!$F:$S,11,0)),"")</f>
        <v/>
      </c>
      <c r="K4132" s="134" t="str">
        <f ca="1">IFERROR(IF($C4132="","",VLOOKUP(FİLTRE!$C4132,'SKT LİSTESİ'!$F:$S,12,0)),"")</f>
        <v/>
      </c>
      <c r="L4132" s="134" t="str">
        <f ca="1">IFERROR(IF($C4132="","",VLOOKUP(FİLTRE!$C4132,'SKT LİSTESİ'!$F:$S,13,0)),"")</f>
        <v/>
      </c>
      <c r="M4132" s="135" t="str">
        <f ca="1">IFERROR(IF($C4132="","",VLOOKUP(FİLTRE!$C4132,'SKT LİSTESİ'!$F:$AJ,14,0)),"")</f>
        <v/>
      </c>
      <c r="N4132" s="31" t="str">
        <f ca="1">IFERROR(IF($C4132="","",VLOOKUP(FİLTRE!$C4132,'SKT LİSTESİ'!$F:$AJ,22,0)),"")</f>
        <v/>
      </c>
      <c r="O4132" s="136" t="str">
        <f ca="1">IFERROR(IF($C4132="","",VLOOKUP(FİLTRE!$C4132,'SKT LİSTESİ'!$F:$AJ,23,0)),"")</f>
        <v/>
      </c>
      <c r="P4132" s="31"/>
      <c r="Q4132" s="31"/>
      <c r="R4132" s="137" t="str">
        <f ca="1">(IFERROR(IF($C4132="","",VLOOKUP(FİLTRE!$C4132,'SKT LİSTESİ'!$F:$AJ,15,0)),""))</f>
        <v/>
      </c>
      <c r="S4132" s="138" t="str">
        <f ca="1">IFERROR(IF($C4132="","",VLOOKUP(FİLTRE!$C4132,'SKT LİSTESİ'!$F:$AJ,16,0)),"")</f>
        <v/>
      </c>
      <c r="AF4132" s="179" t="str">
        <f t="shared" ca="1" si="258"/>
        <v/>
      </c>
      <c r="AG4132" s="179">
        <f t="shared" ca="1" si="259"/>
        <v>0</v>
      </c>
      <c r="AH4132" s="179">
        <f t="shared" ca="1" si="260"/>
        <v>0</v>
      </c>
    </row>
    <row r="4133" spans="2:34" ht="15.75" x14ac:dyDescent="0.25">
      <c r="B4133">
        <f t="shared" ca="1" si="257"/>
        <v>4121</v>
      </c>
      <c r="C4133" t="str">
        <f ca="1">IFERROR(VLOOKUP(B4133,'SKT LİSTESİ'!F:F,1,0),"")</f>
        <v/>
      </c>
      <c r="E4133" s="128" t="str">
        <f ca="1">IFERROR(IF($C4133="","",VLOOKUP(FİLTRE!$C4133,'SKT LİSTESİ'!$F:$S,5,0)),"")</f>
        <v/>
      </c>
      <c r="F4133" s="129" t="str">
        <f ca="1">IFERROR(IF($C4133="","",VLOOKUP(FİLTRE!$C4133,'SKT LİSTESİ'!$F:$S,7,0)),"")</f>
        <v/>
      </c>
      <c r="G4133" s="130" t="str">
        <f ca="1">IFERROR(IF($C4133="","",VLOOKUP(FİLTRE!$C4133,'SKT LİSTESİ'!$F:$S,8,0)),"")</f>
        <v/>
      </c>
      <c r="H4133" s="131" t="str">
        <f ca="1">IF(E4133="","",IF($C4133="","",VLOOKUP(FİLTRE!$C4133,'SKT LİSTESİ'!$F:$S,9,0)))</f>
        <v/>
      </c>
      <c r="I4133" s="132" t="str">
        <f ca="1">IFERROR(IF($C4133="","",VLOOKUP(FİLTRE!$C4133,'SKT LİSTESİ'!$F:$S,10,0)),"")</f>
        <v/>
      </c>
      <c r="J4133" s="133" t="str">
        <f ca="1">IFERROR(IF($C4133="","",VLOOKUP(FİLTRE!$C4133,'SKT LİSTESİ'!$F:$S,11,0)),"")</f>
        <v/>
      </c>
      <c r="K4133" s="134" t="str">
        <f ca="1">IFERROR(IF($C4133="","",VLOOKUP(FİLTRE!$C4133,'SKT LİSTESİ'!$F:$S,12,0)),"")</f>
        <v/>
      </c>
      <c r="L4133" s="134" t="str">
        <f ca="1">IFERROR(IF($C4133="","",VLOOKUP(FİLTRE!$C4133,'SKT LİSTESİ'!$F:$S,13,0)),"")</f>
        <v/>
      </c>
      <c r="M4133" s="135" t="str">
        <f ca="1">IFERROR(IF($C4133="","",VLOOKUP(FİLTRE!$C4133,'SKT LİSTESİ'!$F:$AJ,14,0)),"")</f>
        <v/>
      </c>
      <c r="N4133" s="31" t="str">
        <f ca="1">IFERROR(IF($C4133="","",VLOOKUP(FİLTRE!$C4133,'SKT LİSTESİ'!$F:$AJ,22,0)),"")</f>
        <v/>
      </c>
      <c r="O4133" s="136" t="str">
        <f ca="1">IFERROR(IF($C4133="","",VLOOKUP(FİLTRE!$C4133,'SKT LİSTESİ'!$F:$AJ,23,0)),"")</f>
        <v/>
      </c>
      <c r="P4133" s="31"/>
      <c r="Q4133" s="31"/>
      <c r="R4133" s="137" t="str">
        <f ca="1">(IFERROR(IF($C4133="","",VLOOKUP(FİLTRE!$C4133,'SKT LİSTESİ'!$F:$AJ,15,0)),""))</f>
        <v/>
      </c>
      <c r="S4133" s="138" t="str">
        <f ca="1">IFERROR(IF($C4133="","",VLOOKUP(FİLTRE!$C4133,'SKT LİSTESİ'!$F:$AJ,16,0)),"")</f>
        <v/>
      </c>
      <c r="AF4133" s="179" t="str">
        <f t="shared" ca="1" si="258"/>
        <v/>
      </c>
      <c r="AG4133" s="179">
        <f t="shared" ca="1" si="259"/>
        <v>0</v>
      </c>
      <c r="AH4133" s="179">
        <f t="shared" ca="1" si="260"/>
        <v>0</v>
      </c>
    </row>
    <row r="4134" spans="2:34" ht="15.75" x14ac:dyDescent="0.25">
      <c r="B4134">
        <f t="shared" ca="1" si="257"/>
        <v>4122</v>
      </c>
      <c r="C4134" t="str">
        <f ca="1">IFERROR(VLOOKUP(B4134,'SKT LİSTESİ'!F:F,1,0),"")</f>
        <v/>
      </c>
      <c r="E4134" s="128" t="str">
        <f ca="1">IFERROR(IF($C4134="","",VLOOKUP(FİLTRE!$C4134,'SKT LİSTESİ'!$F:$S,5,0)),"")</f>
        <v/>
      </c>
      <c r="F4134" s="129" t="str">
        <f ca="1">IFERROR(IF($C4134="","",VLOOKUP(FİLTRE!$C4134,'SKT LİSTESİ'!$F:$S,7,0)),"")</f>
        <v/>
      </c>
      <c r="G4134" s="130" t="str">
        <f ca="1">IFERROR(IF($C4134="","",VLOOKUP(FİLTRE!$C4134,'SKT LİSTESİ'!$F:$S,8,0)),"")</f>
        <v/>
      </c>
      <c r="H4134" s="131" t="str">
        <f ca="1">IF(E4134="","",IF($C4134="","",VLOOKUP(FİLTRE!$C4134,'SKT LİSTESİ'!$F:$S,9,0)))</f>
        <v/>
      </c>
      <c r="I4134" s="132" t="str">
        <f ca="1">IFERROR(IF($C4134="","",VLOOKUP(FİLTRE!$C4134,'SKT LİSTESİ'!$F:$S,10,0)),"")</f>
        <v/>
      </c>
      <c r="J4134" s="133" t="str">
        <f ca="1">IFERROR(IF($C4134="","",VLOOKUP(FİLTRE!$C4134,'SKT LİSTESİ'!$F:$S,11,0)),"")</f>
        <v/>
      </c>
      <c r="K4134" s="134" t="str">
        <f ca="1">IFERROR(IF($C4134="","",VLOOKUP(FİLTRE!$C4134,'SKT LİSTESİ'!$F:$S,12,0)),"")</f>
        <v/>
      </c>
      <c r="L4134" s="134" t="str">
        <f ca="1">IFERROR(IF($C4134="","",VLOOKUP(FİLTRE!$C4134,'SKT LİSTESİ'!$F:$S,13,0)),"")</f>
        <v/>
      </c>
      <c r="M4134" s="135" t="str">
        <f ca="1">IFERROR(IF($C4134="","",VLOOKUP(FİLTRE!$C4134,'SKT LİSTESİ'!$F:$AJ,14,0)),"")</f>
        <v/>
      </c>
      <c r="N4134" s="31" t="str">
        <f ca="1">IFERROR(IF($C4134="","",VLOOKUP(FİLTRE!$C4134,'SKT LİSTESİ'!$F:$AJ,22,0)),"")</f>
        <v/>
      </c>
      <c r="O4134" s="136" t="str">
        <f ca="1">IFERROR(IF($C4134="","",VLOOKUP(FİLTRE!$C4134,'SKT LİSTESİ'!$F:$AJ,23,0)),"")</f>
        <v/>
      </c>
      <c r="P4134" s="31"/>
      <c r="Q4134" s="31"/>
      <c r="R4134" s="137" t="str">
        <f ca="1">(IFERROR(IF($C4134="","",VLOOKUP(FİLTRE!$C4134,'SKT LİSTESİ'!$F:$AJ,15,0)),""))</f>
        <v/>
      </c>
      <c r="S4134" s="138" t="str">
        <f ca="1">IFERROR(IF($C4134="","",VLOOKUP(FİLTRE!$C4134,'SKT LİSTESİ'!$F:$AJ,16,0)),"")</f>
        <v/>
      </c>
      <c r="AF4134" s="179" t="str">
        <f t="shared" ca="1" si="258"/>
        <v/>
      </c>
      <c r="AG4134" s="179">
        <f t="shared" ca="1" si="259"/>
        <v>0</v>
      </c>
      <c r="AH4134" s="179">
        <f t="shared" ca="1" si="260"/>
        <v>0</v>
      </c>
    </row>
    <row r="4135" spans="2:34" ht="15.75" x14ac:dyDescent="0.25">
      <c r="B4135">
        <f t="shared" ca="1" si="257"/>
        <v>4123</v>
      </c>
      <c r="C4135" t="str">
        <f ca="1">IFERROR(VLOOKUP(B4135,'SKT LİSTESİ'!F:F,1,0),"")</f>
        <v/>
      </c>
      <c r="E4135" s="128" t="str">
        <f ca="1">IFERROR(IF($C4135="","",VLOOKUP(FİLTRE!$C4135,'SKT LİSTESİ'!$F:$S,5,0)),"")</f>
        <v/>
      </c>
      <c r="F4135" s="129" t="str">
        <f ca="1">IFERROR(IF($C4135="","",VLOOKUP(FİLTRE!$C4135,'SKT LİSTESİ'!$F:$S,7,0)),"")</f>
        <v/>
      </c>
      <c r="G4135" s="130" t="str">
        <f ca="1">IFERROR(IF($C4135="","",VLOOKUP(FİLTRE!$C4135,'SKT LİSTESİ'!$F:$S,8,0)),"")</f>
        <v/>
      </c>
      <c r="H4135" s="131" t="str">
        <f ca="1">IF(E4135="","",IF($C4135="","",VLOOKUP(FİLTRE!$C4135,'SKT LİSTESİ'!$F:$S,9,0)))</f>
        <v/>
      </c>
      <c r="I4135" s="132" t="str">
        <f ca="1">IFERROR(IF($C4135="","",VLOOKUP(FİLTRE!$C4135,'SKT LİSTESİ'!$F:$S,10,0)),"")</f>
        <v/>
      </c>
      <c r="J4135" s="133" t="str">
        <f ca="1">IFERROR(IF($C4135="","",VLOOKUP(FİLTRE!$C4135,'SKT LİSTESİ'!$F:$S,11,0)),"")</f>
        <v/>
      </c>
      <c r="K4135" s="134" t="str">
        <f ca="1">IFERROR(IF($C4135="","",VLOOKUP(FİLTRE!$C4135,'SKT LİSTESİ'!$F:$S,12,0)),"")</f>
        <v/>
      </c>
      <c r="L4135" s="134" t="str">
        <f ca="1">IFERROR(IF($C4135="","",VLOOKUP(FİLTRE!$C4135,'SKT LİSTESİ'!$F:$S,13,0)),"")</f>
        <v/>
      </c>
      <c r="M4135" s="135" t="str">
        <f ca="1">IFERROR(IF($C4135="","",VLOOKUP(FİLTRE!$C4135,'SKT LİSTESİ'!$F:$AJ,14,0)),"")</f>
        <v/>
      </c>
      <c r="N4135" s="31" t="str">
        <f ca="1">IFERROR(IF($C4135="","",VLOOKUP(FİLTRE!$C4135,'SKT LİSTESİ'!$F:$AJ,22,0)),"")</f>
        <v/>
      </c>
      <c r="O4135" s="136" t="str">
        <f ca="1">IFERROR(IF($C4135="","",VLOOKUP(FİLTRE!$C4135,'SKT LİSTESİ'!$F:$AJ,23,0)),"")</f>
        <v/>
      </c>
      <c r="P4135" s="31"/>
      <c r="Q4135" s="31"/>
      <c r="R4135" s="137" t="str">
        <f ca="1">(IFERROR(IF($C4135="","",VLOOKUP(FİLTRE!$C4135,'SKT LİSTESİ'!$F:$AJ,15,0)),""))</f>
        <v/>
      </c>
      <c r="S4135" s="138" t="str">
        <f ca="1">IFERROR(IF($C4135="","",VLOOKUP(FİLTRE!$C4135,'SKT LİSTESİ'!$F:$AJ,16,0)),"")</f>
        <v/>
      </c>
      <c r="AF4135" s="179" t="str">
        <f t="shared" ca="1" si="258"/>
        <v/>
      </c>
      <c r="AG4135" s="179">
        <f t="shared" ca="1" si="259"/>
        <v>0</v>
      </c>
      <c r="AH4135" s="179">
        <f t="shared" ca="1" si="260"/>
        <v>0</v>
      </c>
    </row>
    <row r="4136" spans="2:34" ht="15.75" x14ac:dyDescent="0.25">
      <c r="B4136">
        <f t="shared" ca="1" si="257"/>
        <v>4124</v>
      </c>
      <c r="C4136" t="str">
        <f ca="1">IFERROR(VLOOKUP(B4136,'SKT LİSTESİ'!F:F,1,0),"")</f>
        <v/>
      </c>
      <c r="E4136" s="128" t="str">
        <f ca="1">IFERROR(IF($C4136="","",VLOOKUP(FİLTRE!$C4136,'SKT LİSTESİ'!$F:$S,5,0)),"")</f>
        <v/>
      </c>
      <c r="F4136" s="129" t="str">
        <f ca="1">IFERROR(IF($C4136="","",VLOOKUP(FİLTRE!$C4136,'SKT LİSTESİ'!$F:$S,7,0)),"")</f>
        <v/>
      </c>
      <c r="G4136" s="130" t="str">
        <f ca="1">IFERROR(IF($C4136="","",VLOOKUP(FİLTRE!$C4136,'SKT LİSTESİ'!$F:$S,8,0)),"")</f>
        <v/>
      </c>
      <c r="H4136" s="131" t="str">
        <f ca="1">IF(E4136="","",IF($C4136="","",VLOOKUP(FİLTRE!$C4136,'SKT LİSTESİ'!$F:$S,9,0)))</f>
        <v/>
      </c>
      <c r="I4136" s="132" t="str">
        <f ca="1">IFERROR(IF($C4136="","",VLOOKUP(FİLTRE!$C4136,'SKT LİSTESİ'!$F:$S,10,0)),"")</f>
        <v/>
      </c>
      <c r="J4136" s="133" t="str">
        <f ca="1">IFERROR(IF($C4136="","",VLOOKUP(FİLTRE!$C4136,'SKT LİSTESİ'!$F:$S,11,0)),"")</f>
        <v/>
      </c>
      <c r="K4136" s="134" t="str">
        <f ca="1">IFERROR(IF($C4136="","",VLOOKUP(FİLTRE!$C4136,'SKT LİSTESİ'!$F:$S,12,0)),"")</f>
        <v/>
      </c>
      <c r="L4136" s="134" t="str">
        <f ca="1">IFERROR(IF($C4136="","",VLOOKUP(FİLTRE!$C4136,'SKT LİSTESİ'!$F:$S,13,0)),"")</f>
        <v/>
      </c>
      <c r="M4136" s="135" t="str">
        <f ca="1">IFERROR(IF($C4136="","",VLOOKUP(FİLTRE!$C4136,'SKT LİSTESİ'!$F:$AJ,14,0)),"")</f>
        <v/>
      </c>
      <c r="N4136" s="31" t="str">
        <f ca="1">IFERROR(IF($C4136="","",VLOOKUP(FİLTRE!$C4136,'SKT LİSTESİ'!$F:$AJ,22,0)),"")</f>
        <v/>
      </c>
      <c r="O4136" s="136" t="str">
        <f ca="1">IFERROR(IF($C4136="","",VLOOKUP(FİLTRE!$C4136,'SKT LİSTESİ'!$F:$AJ,23,0)),"")</f>
        <v/>
      </c>
      <c r="P4136" s="31"/>
      <c r="Q4136" s="31"/>
      <c r="R4136" s="137" t="str">
        <f ca="1">(IFERROR(IF($C4136="","",VLOOKUP(FİLTRE!$C4136,'SKT LİSTESİ'!$F:$AJ,15,0)),""))</f>
        <v/>
      </c>
      <c r="S4136" s="138" t="str">
        <f ca="1">IFERROR(IF($C4136="","",VLOOKUP(FİLTRE!$C4136,'SKT LİSTESİ'!$F:$AJ,16,0)),"")</f>
        <v/>
      </c>
      <c r="AF4136" s="179" t="str">
        <f t="shared" ca="1" si="258"/>
        <v/>
      </c>
      <c r="AG4136" s="179">
        <f t="shared" ca="1" si="259"/>
        <v>0</v>
      </c>
      <c r="AH4136" s="179">
        <f t="shared" ca="1" si="260"/>
        <v>0</v>
      </c>
    </row>
    <row r="4137" spans="2:34" ht="15.75" x14ac:dyDescent="0.25">
      <c r="B4137">
        <f t="shared" ca="1" si="257"/>
        <v>4125</v>
      </c>
      <c r="C4137" t="str">
        <f ca="1">IFERROR(VLOOKUP(B4137,'SKT LİSTESİ'!F:F,1,0),"")</f>
        <v/>
      </c>
      <c r="E4137" s="128" t="str">
        <f ca="1">IFERROR(IF($C4137="","",VLOOKUP(FİLTRE!$C4137,'SKT LİSTESİ'!$F:$S,5,0)),"")</f>
        <v/>
      </c>
      <c r="F4137" s="129" t="str">
        <f ca="1">IFERROR(IF($C4137="","",VLOOKUP(FİLTRE!$C4137,'SKT LİSTESİ'!$F:$S,7,0)),"")</f>
        <v/>
      </c>
      <c r="G4137" s="130" t="str">
        <f ca="1">IFERROR(IF($C4137="","",VLOOKUP(FİLTRE!$C4137,'SKT LİSTESİ'!$F:$S,8,0)),"")</f>
        <v/>
      </c>
      <c r="H4137" s="131" t="str">
        <f ca="1">IF(E4137="","",IF($C4137="","",VLOOKUP(FİLTRE!$C4137,'SKT LİSTESİ'!$F:$S,9,0)))</f>
        <v/>
      </c>
      <c r="I4137" s="132" t="str">
        <f ca="1">IFERROR(IF($C4137="","",VLOOKUP(FİLTRE!$C4137,'SKT LİSTESİ'!$F:$S,10,0)),"")</f>
        <v/>
      </c>
      <c r="J4137" s="133" t="str">
        <f ca="1">IFERROR(IF($C4137="","",VLOOKUP(FİLTRE!$C4137,'SKT LİSTESİ'!$F:$S,11,0)),"")</f>
        <v/>
      </c>
      <c r="K4137" s="134" t="str">
        <f ca="1">IFERROR(IF($C4137="","",VLOOKUP(FİLTRE!$C4137,'SKT LİSTESİ'!$F:$S,12,0)),"")</f>
        <v/>
      </c>
      <c r="L4137" s="134" t="str">
        <f ca="1">IFERROR(IF($C4137="","",VLOOKUP(FİLTRE!$C4137,'SKT LİSTESİ'!$F:$S,13,0)),"")</f>
        <v/>
      </c>
      <c r="M4137" s="135" t="str">
        <f ca="1">IFERROR(IF($C4137="","",VLOOKUP(FİLTRE!$C4137,'SKT LİSTESİ'!$F:$AJ,14,0)),"")</f>
        <v/>
      </c>
      <c r="N4137" s="31" t="str">
        <f ca="1">IFERROR(IF($C4137="","",VLOOKUP(FİLTRE!$C4137,'SKT LİSTESİ'!$F:$AJ,22,0)),"")</f>
        <v/>
      </c>
      <c r="O4137" s="136" t="str">
        <f ca="1">IFERROR(IF($C4137="","",VLOOKUP(FİLTRE!$C4137,'SKT LİSTESİ'!$F:$AJ,23,0)),"")</f>
        <v/>
      </c>
      <c r="P4137" s="31"/>
      <c r="Q4137" s="31"/>
      <c r="R4137" s="137" t="str">
        <f ca="1">(IFERROR(IF($C4137="","",VLOOKUP(FİLTRE!$C4137,'SKT LİSTESİ'!$F:$AJ,15,0)),""))</f>
        <v/>
      </c>
      <c r="S4137" s="138" t="str">
        <f ca="1">IFERROR(IF($C4137="","",VLOOKUP(FİLTRE!$C4137,'SKT LİSTESİ'!$F:$AJ,16,0)),"")</f>
        <v/>
      </c>
      <c r="AF4137" s="179" t="str">
        <f t="shared" ca="1" si="258"/>
        <v/>
      </c>
      <c r="AG4137" s="179">
        <f t="shared" ca="1" si="259"/>
        <v>0</v>
      </c>
      <c r="AH4137" s="179">
        <f t="shared" ca="1" si="260"/>
        <v>0</v>
      </c>
    </row>
    <row r="4138" spans="2:34" ht="15.75" x14ac:dyDescent="0.25">
      <c r="B4138">
        <f t="shared" ca="1" si="257"/>
        <v>4126</v>
      </c>
      <c r="C4138" t="str">
        <f ca="1">IFERROR(VLOOKUP(B4138,'SKT LİSTESİ'!F:F,1,0),"")</f>
        <v/>
      </c>
      <c r="E4138" s="128" t="str">
        <f ca="1">IFERROR(IF($C4138="","",VLOOKUP(FİLTRE!$C4138,'SKT LİSTESİ'!$F:$S,5,0)),"")</f>
        <v/>
      </c>
      <c r="F4138" s="129" t="str">
        <f ca="1">IFERROR(IF($C4138="","",VLOOKUP(FİLTRE!$C4138,'SKT LİSTESİ'!$F:$S,7,0)),"")</f>
        <v/>
      </c>
      <c r="G4138" s="130" t="str">
        <f ca="1">IFERROR(IF($C4138="","",VLOOKUP(FİLTRE!$C4138,'SKT LİSTESİ'!$F:$S,8,0)),"")</f>
        <v/>
      </c>
      <c r="H4138" s="131" t="str">
        <f ca="1">IF(E4138="","",IF($C4138="","",VLOOKUP(FİLTRE!$C4138,'SKT LİSTESİ'!$F:$S,9,0)))</f>
        <v/>
      </c>
      <c r="I4138" s="132" t="str">
        <f ca="1">IFERROR(IF($C4138="","",VLOOKUP(FİLTRE!$C4138,'SKT LİSTESİ'!$F:$S,10,0)),"")</f>
        <v/>
      </c>
      <c r="J4138" s="133" t="str">
        <f ca="1">IFERROR(IF($C4138="","",VLOOKUP(FİLTRE!$C4138,'SKT LİSTESİ'!$F:$S,11,0)),"")</f>
        <v/>
      </c>
      <c r="K4138" s="134" t="str">
        <f ca="1">IFERROR(IF($C4138="","",VLOOKUP(FİLTRE!$C4138,'SKT LİSTESİ'!$F:$S,12,0)),"")</f>
        <v/>
      </c>
      <c r="L4138" s="134" t="str">
        <f ca="1">IFERROR(IF($C4138="","",VLOOKUP(FİLTRE!$C4138,'SKT LİSTESİ'!$F:$S,13,0)),"")</f>
        <v/>
      </c>
      <c r="M4138" s="135" t="str">
        <f ca="1">IFERROR(IF($C4138="","",VLOOKUP(FİLTRE!$C4138,'SKT LİSTESİ'!$F:$AJ,14,0)),"")</f>
        <v/>
      </c>
      <c r="N4138" s="31" t="str">
        <f ca="1">IFERROR(IF($C4138="","",VLOOKUP(FİLTRE!$C4138,'SKT LİSTESİ'!$F:$AJ,22,0)),"")</f>
        <v/>
      </c>
      <c r="O4138" s="136" t="str">
        <f ca="1">IFERROR(IF($C4138="","",VLOOKUP(FİLTRE!$C4138,'SKT LİSTESİ'!$F:$AJ,23,0)),"")</f>
        <v/>
      </c>
      <c r="P4138" s="31"/>
      <c r="Q4138" s="31"/>
      <c r="R4138" s="137" t="str">
        <f ca="1">(IFERROR(IF($C4138="","",VLOOKUP(FİLTRE!$C4138,'SKT LİSTESİ'!$F:$AJ,15,0)),""))</f>
        <v/>
      </c>
      <c r="S4138" s="138" t="str">
        <f ca="1">IFERROR(IF($C4138="","",VLOOKUP(FİLTRE!$C4138,'SKT LİSTESİ'!$F:$AJ,16,0)),"")</f>
        <v/>
      </c>
      <c r="AF4138" s="179" t="str">
        <f t="shared" ca="1" si="258"/>
        <v/>
      </c>
      <c r="AG4138" s="179">
        <f t="shared" ca="1" si="259"/>
        <v>0</v>
      </c>
      <c r="AH4138" s="179">
        <f t="shared" ca="1" si="260"/>
        <v>0</v>
      </c>
    </row>
    <row r="4139" spans="2:34" ht="15.75" x14ac:dyDescent="0.25">
      <c r="B4139">
        <f t="shared" ca="1" si="257"/>
        <v>4127</v>
      </c>
      <c r="C4139" t="str">
        <f ca="1">IFERROR(VLOOKUP(B4139,'SKT LİSTESİ'!F:F,1,0),"")</f>
        <v/>
      </c>
      <c r="E4139" s="128" t="str">
        <f ca="1">IFERROR(IF($C4139="","",VLOOKUP(FİLTRE!$C4139,'SKT LİSTESİ'!$F:$S,5,0)),"")</f>
        <v/>
      </c>
      <c r="F4139" s="129" t="str">
        <f ca="1">IFERROR(IF($C4139="","",VLOOKUP(FİLTRE!$C4139,'SKT LİSTESİ'!$F:$S,7,0)),"")</f>
        <v/>
      </c>
      <c r="G4139" s="130" t="str">
        <f ca="1">IFERROR(IF($C4139="","",VLOOKUP(FİLTRE!$C4139,'SKT LİSTESİ'!$F:$S,8,0)),"")</f>
        <v/>
      </c>
      <c r="H4139" s="131" t="str">
        <f ca="1">IF(E4139="","",IF($C4139="","",VLOOKUP(FİLTRE!$C4139,'SKT LİSTESİ'!$F:$S,9,0)))</f>
        <v/>
      </c>
      <c r="I4139" s="132" t="str">
        <f ca="1">IFERROR(IF($C4139="","",VLOOKUP(FİLTRE!$C4139,'SKT LİSTESİ'!$F:$S,10,0)),"")</f>
        <v/>
      </c>
      <c r="J4139" s="133" t="str">
        <f ca="1">IFERROR(IF($C4139="","",VLOOKUP(FİLTRE!$C4139,'SKT LİSTESİ'!$F:$S,11,0)),"")</f>
        <v/>
      </c>
      <c r="K4139" s="134" t="str">
        <f ca="1">IFERROR(IF($C4139="","",VLOOKUP(FİLTRE!$C4139,'SKT LİSTESİ'!$F:$S,12,0)),"")</f>
        <v/>
      </c>
      <c r="L4139" s="134" t="str">
        <f ca="1">IFERROR(IF($C4139="","",VLOOKUP(FİLTRE!$C4139,'SKT LİSTESİ'!$F:$S,13,0)),"")</f>
        <v/>
      </c>
      <c r="M4139" s="135" t="str">
        <f ca="1">IFERROR(IF($C4139="","",VLOOKUP(FİLTRE!$C4139,'SKT LİSTESİ'!$F:$AJ,14,0)),"")</f>
        <v/>
      </c>
      <c r="N4139" s="31" t="str">
        <f ca="1">IFERROR(IF($C4139="","",VLOOKUP(FİLTRE!$C4139,'SKT LİSTESİ'!$F:$AJ,22,0)),"")</f>
        <v/>
      </c>
      <c r="O4139" s="136" t="str">
        <f ca="1">IFERROR(IF($C4139="","",VLOOKUP(FİLTRE!$C4139,'SKT LİSTESİ'!$F:$AJ,23,0)),"")</f>
        <v/>
      </c>
      <c r="P4139" s="31"/>
      <c r="Q4139" s="31"/>
      <c r="R4139" s="137" t="str">
        <f ca="1">(IFERROR(IF($C4139="","",VLOOKUP(FİLTRE!$C4139,'SKT LİSTESİ'!$F:$AJ,15,0)),""))</f>
        <v/>
      </c>
      <c r="S4139" s="138" t="str">
        <f ca="1">IFERROR(IF($C4139="","",VLOOKUP(FİLTRE!$C4139,'SKT LİSTESİ'!$F:$AJ,16,0)),"")</f>
        <v/>
      </c>
      <c r="AF4139" s="179" t="str">
        <f t="shared" ca="1" si="258"/>
        <v/>
      </c>
      <c r="AG4139" s="179">
        <f t="shared" ca="1" si="259"/>
        <v>0</v>
      </c>
      <c r="AH4139" s="179">
        <f t="shared" ca="1" si="260"/>
        <v>0</v>
      </c>
    </row>
    <row r="4140" spans="2:34" ht="15.75" x14ac:dyDescent="0.25">
      <c r="B4140">
        <f t="shared" ca="1" si="257"/>
        <v>4128</v>
      </c>
      <c r="C4140" t="str">
        <f ca="1">IFERROR(VLOOKUP(B4140,'SKT LİSTESİ'!F:F,1,0),"")</f>
        <v/>
      </c>
      <c r="E4140" s="128" t="str">
        <f ca="1">IFERROR(IF($C4140="","",VLOOKUP(FİLTRE!$C4140,'SKT LİSTESİ'!$F:$S,5,0)),"")</f>
        <v/>
      </c>
      <c r="F4140" s="129" t="str">
        <f ca="1">IFERROR(IF($C4140="","",VLOOKUP(FİLTRE!$C4140,'SKT LİSTESİ'!$F:$S,7,0)),"")</f>
        <v/>
      </c>
      <c r="G4140" s="130" t="str">
        <f ca="1">IFERROR(IF($C4140="","",VLOOKUP(FİLTRE!$C4140,'SKT LİSTESİ'!$F:$S,8,0)),"")</f>
        <v/>
      </c>
      <c r="H4140" s="131" t="str">
        <f ca="1">IF(E4140="","",IF($C4140="","",VLOOKUP(FİLTRE!$C4140,'SKT LİSTESİ'!$F:$S,9,0)))</f>
        <v/>
      </c>
      <c r="I4140" s="132" t="str">
        <f ca="1">IFERROR(IF($C4140="","",VLOOKUP(FİLTRE!$C4140,'SKT LİSTESİ'!$F:$S,10,0)),"")</f>
        <v/>
      </c>
      <c r="J4140" s="133" t="str">
        <f ca="1">IFERROR(IF($C4140="","",VLOOKUP(FİLTRE!$C4140,'SKT LİSTESİ'!$F:$S,11,0)),"")</f>
        <v/>
      </c>
      <c r="K4140" s="134" t="str">
        <f ca="1">IFERROR(IF($C4140="","",VLOOKUP(FİLTRE!$C4140,'SKT LİSTESİ'!$F:$S,12,0)),"")</f>
        <v/>
      </c>
      <c r="L4140" s="134" t="str">
        <f ca="1">IFERROR(IF($C4140="","",VLOOKUP(FİLTRE!$C4140,'SKT LİSTESİ'!$F:$S,13,0)),"")</f>
        <v/>
      </c>
      <c r="M4140" s="135" t="str">
        <f ca="1">IFERROR(IF($C4140="","",VLOOKUP(FİLTRE!$C4140,'SKT LİSTESİ'!$F:$AJ,14,0)),"")</f>
        <v/>
      </c>
      <c r="N4140" s="31" t="str">
        <f ca="1">IFERROR(IF($C4140="","",VLOOKUP(FİLTRE!$C4140,'SKT LİSTESİ'!$F:$AJ,22,0)),"")</f>
        <v/>
      </c>
      <c r="O4140" s="136" t="str">
        <f ca="1">IFERROR(IF($C4140="","",VLOOKUP(FİLTRE!$C4140,'SKT LİSTESİ'!$F:$AJ,23,0)),"")</f>
        <v/>
      </c>
      <c r="P4140" s="31"/>
      <c r="Q4140" s="31"/>
      <c r="R4140" s="137" t="str">
        <f ca="1">(IFERROR(IF($C4140="","",VLOOKUP(FİLTRE!$C4140,'SKT LİSTESİ'!$F:$AJ,15,0)),""))</f>
        <v/>
      </c>
      <c r="S4140" s="138" t="str">
        <f ca="1">IFERROR(IF($C4140="","",VLOOKUP(FİLTRE!$C4140,'SKT LİSTESİ'!$F:$AJ,16,0)),"")</f>
        <v/>
      </c>
      <c r="AF4140" s="179" t="str">
        <f t="shared" ca="1" si="258"/>
        <v/>
      </c>
      <c r="AG4140" s="179">
        <f t="shared" ca="1" si="259"/>
        <v>0</v>
      </c>
      <c r="AH4140" s="179">
        <f t="shared" ca="1" si="260"/>
        <v>0</v>
      </c>
    </row>
    <row r="4141" spans="2:34" ht="15.75" x14ac:dyDescent="0.25">
      <c r="B4141">
        <f t="shared" ca="1" si="257"/>
        <v>4129</v>
      </c>
      <c r="C4141" t="str">
        <f ca="1">IFERROR(VLOOKUP(B4141,'SKT LİSTESİ'!F:F,1,0),"")</f>
        <v/>
      </c>
      <c r="E4141" s="128" t="str">
        <f ca="1">IFERROR(IF($C4141="","",VLOOKUP(FİLTRE!$C4141,'SKT LİSTESİ'!$F:$S,5,0)),"")</f>
        <v/>
      </c>
      <c r="F4141" s="129" t="str">
        <f ca="1">IFERROR(IF($C4141="","",VLOOKUP(FİLTRE!$C4141,'SKT LİSTESİ'!$F:$S,7,0)),"")</f>
        <v/>
      </c>
      <c r="G4141" s="130" t="str">
        <f ca="1">IFERROR(IF($C4141="","",VLOOKUP(FİLTRE!$C4141,'SKT LİSTESİ'!$F:$S,8,0)),"")</f>
        <v/>
      </c>
      <c r="H4141" s="131" t="str">
        <f ca="1">IF(E4141="","",IF($C4141="","",VLOOKUP(FİLTRE!$C4141,'SKT LİSTESİ'!$F:$S,9,0)))</f>
        <v/>
      </c>
      <c r="I4141" s="132" t="str">
        <f ca="1">IFERROR(IF($C4141="","",VLOOKUP(FİLTRE!$C4141,'SKT LİSTESİ'!$F:$S,10,0)),"")</f>
        <v/>
      </c>
      <c r="J4141" s="133" t="str">
        <f ca="1">IFERROR(IF($C4141="","",VLOOKUP(FİLTRE!$C4141,'SKT LİSTESİ'!$F:$S,11,0)),"")</f>
        <v/>
      </c>
      <c r="K4141" s="134" t="str">
        <f ca="1">IFERROR(IF($C4141="","",VLOOKUP(FİLTRE!$C4141,'SKT LİSTESİ'!$F:$S,12,0)),"")</f>
        <v/>
      </c>
      <c r="L4141" s="134" t="str">
        <f ca="1">IFERROR(IF($C4141="","",VLOOKUP(FİLTRE!$C4141,'SKT LİSTESİ'!$F:$S,13,0)),"")</f>
        <v/>
      </c>
      <c r="M4141" s="135" t="str">
        <f ca="1">IFERROR(IF($C4141="","",VLOOKUP(FİLTRE!$C4141,'SKT LİSTESİ'!$F:$AJ,14,0)),"")</f>
        <v/>
      </c>
      <c r="N4141" s="31" t="str">
        <f ca="1">IFERROR(IF($C4141="","",VLOOKUP(FİLTRE!$C4141,'SKT LİSTESİ'!$F:$AJ,22,0)),"")</f>
        <v/>
      </c>
      <c r="O4141" s="136" t="str">
        <f ca="1">IFERROR(IF($C4141="","",VLOOKUP(FİLTRE!$C4141,'SKT LİSTESİ'!$F:$AJ,23,0)),"")</f>
        <v/>
      </c>
      <c r="P4141" s="31"/>
      <c r="Q4141" s="31"/>
      <c r="R4141" s="137" t="str">
        <f ca="1">(IFERROR(IF($C4141="","",VLOOKUP(FİLTRE!$C4141,'SKT LİSTESİ'!$F:$AJ,15,0)),""))</f>
        <v/>
      </c>
      <c r="S4141" s="138" t="str">
        <f ca="1">IFERROR(IF($C4141="","",VLOOKUP(FİLTRE!$C4141,'SKT LİSTESİ'!$F:$AJ,16,0)),"")</f>
        <v/>
      </c>
      <c r="AF4141" s="179" t="str">
        <f t="shared" ca="1" si="258"/>
        <v/>
      </c>
      <c r="AG4141" s="179">
        <f t="shared" ca="1" si="259"/>
        <v>0</v>
      </c>
      <c r="AH4141" s="179">
        <f t="shared" ca="1" si="260"/>
        <v>0</v>
      </c>
    </row>
    <row r="4142" spans="2:34" ht="15.75" x14ac:dyDescent="0.25">
      <c r="B4142">
        <f t="shared" ca="1" si="257"/>
        <v>4130</v>
      </c>
      <c r="C4142" t="str">
        <f ca="1">IFERROR(VLOOKUP(B4142,'SKT LİSTESİ'!F:F,1,0),"")</f>
        <v/>
      </c>
      <c r="E4142" s="128" t="str">
        <f ca="1">IFERROR(IF($C4142="","",VLOOKUP(FİLTRE!$C4142,'SKT LİSTESİ'!$F:$S,5,0)),"")</f>
        <v/>
      </c>
      <c r="F4142" s="129" t="str">
        <f ca="1">IFERROR(IF($C4142="","",VLOOKUP(FİLTRE!$C4142,'SKT LİSTESİ'!$F:$S,7,0)),"")</f>
        <v/>
      </c>
      <c r="G4142" s="130" t="str">
        <f ca="1">IFERROR(IF($C4142="","",VLOOKUP(FİLTRE!$C4142,'SKT LİSTESİ'!$F:$S,8,0)),"")</f>
        <v/>
      </c>
      <c r="H4142" s="131" t="str">
        <f ca="1">IF(E4142="","",IF($C4142="","",VLOOKUP(FİLTRE!$C4142,'SKT LİSTESİ'!$F:$S,9,0)))</f>
        <v/>
      </c>
      <c r="I4142" s="132" t="str">
        <f ca="1">IFERROR(IF($C4142="","",VLOOKUP(FİLTRE!$C4142,'SKT LİSTESİ'!$F:$S,10,0)),"")</f>
        <v/>
      </c>
      <c r="J4142" s="133" t="str">
        <f ca="1">IFERROR(IF($C4142="","",VLOOKUP(FİLTRE!$C4142,'SKT LİSTESİ'!$F:$S,11,0)),"")</f>
        <v/>
      </c>
      <c r="K4142" s="134" t="str">
        <f ca="1">IFERROR(IF($C4142="","",VLOOKUP(FİLTRE!$C4142,'SKT LİSTESİ'!$F:$S,12,0)),"")</f>
        <v/>
      </c>
      <c r="L4142" s="134" t="str">
        <f ca="1">IFERROR(IF($C4142="","",VLOOKUP(FİLTRE!$C4142,'SKT LİSTESİ'!$F:$S,13,0)),"")</f>
        <v/>
      </c>
      <c r="M4142" s="135" t="str">
        <f ca="1">IFERROR(IF($C4142="","",VLOOKUP(FİLTRE!$C4142,'SKT LİSTESİ'!$F:$AJ,14,0)),"")</f>
        <v/>
      </c>
      <c r="N4142" s="31" t="str">
        <f ca="1">IFERROR(IF($C4142="","",VLOOKUP(FİLTRE!$C4142,'SKT LİSTESİ'!$F:$AJ,22,0)),"")</f>
        <v/>
      </c>
      <c r="O4142" s="136" t="str">
        <f ca="1">IFERROR(IF($C4142="","",VLOOKUP(FİLTRE!$C4142,'SKT LİSTESİ'!$F:$AJ,23,0)),"")</f>
        <v/>
      </c>
      <c r="P4142" s="31"/>
      <c r="Q4142" s="31"/>
      <c r="R4142" s="137" t="str">
        <f ca="1">(IFERROR(IF($C4142="","",VLOOKUP(FİLTRE!$C4142,'SKT LİSTESİ'!$F:$AJ,15,0)),""))</f>
        <v/>
      </c>
      <c r="S4142" s="138" t="str">
        <f ca="1">IFERROR(IF($C4142="","",VLOOKUP(FİLTRE!$C4142,'SKT LİSTESİ'!$F:$AJ,16,0)),"")</f>
        <v/>
      </c>
      <c r="AF4142" s="179" t="str">
        <f t="shared" ca="1" si="258"/>
        <v/>
      </c>
      <c r="AG4142" s="179">
        <f t="shared" ca="1" si="259"/>
        <v>0</v>
      </c>
      <c r="AH4142" s="179">
        <f t="shared" ca="1" si="260"/>
        <v>0</v>
      </c>
    </row>
    <row r="4143" spans="2:34" ht="15.75" x14ac:dyDescent="0.25">
      <c r="B4143">
        <f t="shared" ca="1" si="257"/>
        <v>4131</v>
      </c>
      <c r="C4143" t="str">
        <f ca="1">IFERROR(VLOOKUP(B4143,'SKT LİSTESİ'!F:F,1,0),"")</f>
        <v/>
      </c>
      <c r="E4143" s="128" t="str">
        <f ca="1">IFERROR(IF($C4143="","",VLOOKUP(FİLTRE!$C4143,'SKT LİSTESİ'!$F:$S,5,0)),"")</f>
        <v/>
      </c>
      <c r="F4143" s="129" t="str">
        <f ca="1">IFERROR(IF($C4143="","",VLOOKUP(FİLTRE!$C4143,'SKT LİSTESİ'!$F:$S,7,0)),"")</f>
        <v/>
      </c>
      <c r="G4143" s="130" t="str">
        <f ca="1">IFERROR(IF($C4143="","",VLOOKUP(FİLTRE!$C4143,'SKT LİSTESİ'!$F:$S,8,0)),"")</f>
        <v/>
      </c>
      <c r="H4143" s="131" t="str">
        <f ca="1">IF(E4143="","",IF($C4143="","",VLOOKUP(FİLTRE!$C4143,'SKT LİSTESİ'!$F:$S,9,0)))</f>
        <v/>
      </c>
      <c r="I4143" s="132" t="str">
        <f ca="1">IFERROR(IF($C4143="","",VLOOKUP(FİLTRE!$C4143,'SKT LİSTESİ'!$F:$S,10,0)),"")</f>
        <v/>
      </c>
      <c r="J4143" s="133" t="str">
        <f ca="1">IFERROR(IF($C4143="","",VLOOKUP(FİLTRE!$C4143,'SKT LİSTESİ'!$F:$S,11,0)),"")</f>
        <v/>
      </c>
      <c r="K4143" s="134" t="str">
        <f ca="1">IFERROR(IF($C4143="","",VLOOKUP(FİLTRE!$C4143,'SKT LİSTESİ'!$F:$S,12,0)),"")</f>
        <v/>
      </c>
      <c r="L4143" s="134" t="str">
        <f ca="1">IFERROR(IF($C4143="","",VLOOKUP(FİLTRE!$C4143,'SKT LİSTESİ'!$F:$S,13,0)),"")</f>
        <v/>
      </c>
      <c r="M4143" s="135" t="str">
        <f ca="1">IFERROR(IF($C4143="","",VLOOKUP(FİLTRE!$C4143,'SKT LİSTESİ'!$F:$AJ,14,0)),"")</f>
        <v/>
      </c>
      <c r="N4143" s="31" t="str">
        <f ca="1">IFERROR(IF($C4143="","",VLOOKUP(FİLTRE!$C4143,'SKT LİSTESİ'!$F:$AJ,22,0)),"")</f>
        <v/>
      </c>
      <c r="O4143" s="136" t="str">
        <f ca="1">IFERROR(IF($C4143="","",VLOOKUP(FİLTRE!$C4143,'SKT LİSTESİ'!$F:$AJ,23,0)),"")</f>
        <v/>
      </c>
      <c r="P4143" s="31"/>
      <c r="Q4143" s="31"/>
      <c r="R4143" s="137" t="str">
        <f ca="1">(IFERROR(IF($C4143="","",VLOOKUP(FİLTRE!$C4143,'SKT LİSTESİ'!$F:$AJ,15,0)),""))</f>
        <v/>
      </c>
      <c r="S4143" s="138" t="str">
        <f ca="1">IFERROR(IF($C4143="","",VLOOKUP(FİLTRE!$C4143,'SKT LİSTESİ'!$F:$AJ,16,0)),"")</f>
        <v/>
      </c>
      <c r="AF4143" s="179" t="str">
        <f t="shared" ca="1" si="258"/>
        <v/>
      </c>
      <c r="AG4143" s="179">
        <f t="shared" ca="1" si="259"/>
        <v>0</v>
      </c>
      <c r="AH4143" s="179">
        <f t="shared" ca="1" si="260"/>
        <v>0</v>
      </c>
    </row>
    <row r="4144" spans="2:34" ht="15.75" x14ac:dyDescent="0.25">
      <c r="B4144">
        <f t="shared" ca="1" si="257"/>
        <v>4132</v>
      </c>
      <c r="C4144" t="str">
        <f ca="1">IFERROR(VLOOKUP(B4144,'SKT LİSTESİ'!F:F,1,0),"")</f>
        <v/>
      </c>
      <c r="E4144" s="128" t="str">
        <f ca="1">IFERROR(IF($C4144="","",VLOOKUP(FİLTRE!$C4144,'SKT LİSTESİ'!$F:$S,5,0)),"")</f>
        <v/>
      </c>
      <c r="F4144" s="129" t="str">
        <f ca="1">IFERROR(IF($C4144="","",VLOOKUP(FİLTRE!$C4144,'SKT LİSTESİ'!$F:$S,7,0)),"")</f>
        <v/>
      </c>
      <c r="G4144" s="130" t="str">
        <f ca="1">IFERROR(IF($C4144="","",VLOOKUP(FİLTRE!$C4144,'SKT LİSTESİ'!$F:$S,8,0)),"")</f>
        <v/>
      </c>
      <c r="H4144" s="131" t="str">
        <f ca="1">IF(E4144="","",IF($C4144="","",VLOOKUP(FİLTRE!$C4144,'SKT LİSTESİ'!$F:$S,9,0)))</f>
        <v/>
      </c>
      <c r="I4144" s="132" t="str">
        <f ca="1">IFERROR(IF($C4144="","",VLOOKUP(FİLTRE!$C4144,'SKT LİSTESİ'!$F:$S,10,0)),"")</f>
        <v/>
      </c>
      <c r="J4144" s="133" t="str">
        <f ca="1">IFERROR(IF($C4144="","",VLOOKUP(FİLTRE!$C4144,'SKT LİSTESİ'!$F:$S,11,0)),"")</f>
        <v/>
      </c>
      <c r="K4144" s="134" t="str">
        <f ca="1">IFERROR(IF($C4144="","",VLOOKUP(FİLTRE!$C4144,'SKT LİSTESİ'!$F:$S,12,0)),"")</f>
        <v/>
      </c>
      <c r="L4144" s="134" t="str">
        <f ca="1">IFERROR(IF($C4144="","",VLOOKUP(FİLTRE!$C4144,'SKT LİSTESİ'!$F:$S,13,0)),"")</f>
        <v/>
      </c>
      <c r="M4144" s="135" t="str">
        <f ca="1">IFERROR(IF($C4144="","",VLOOKUP(FİLTRE!$C4144,'SKT LİSTESİ'!$F:$AJ,14,0)),"")</f>
        <v/>
      </c>
      <c r="N4144" s="31" t="str">
        <f ca="1">IFERROR(IF($C4144="","",VLOOKUP(FİLTRE!$C4144,'SKT LİSTESİ'!$F:$AJ,22,0)),"")</f>
        <v/>
      </c>
      <c r="O4144" s="136" t="str">
        <f ca="1">IFERROR(IF($C4144="","",VLOOKUP(FİLTRE!$C4144,'SKT LİSTESİ'!$F:$AJ,23,0)),"")</f>
        <v/>
      </c>
      <c r="P4144" s="31"/>
      <c r="Q4144" s="31"/>
      <c r="R4144" s="137" t="str">
        <f ca="1">(IFERROR(IF($C4144="","",VLOOKUP(FİLTRE!$C4144,'SKT LİSTESİ'!$F:$AJ,15,0)),""))</f>
        <v/>
      </c>
      <c r="S4144" s="138" t="str">
        <f ca="1">IFERROR(IF($C4144="","",VLOOKUP(FİLTRE!$C4144,'SKT LİSTESİ'!$F:$AJ,16,0)),"")</f>
        <v/>
      </c>
      <c r="AF4144" s="179" t="str">
        <f t="shared" ca="1" si="258"/>
        <v/>
      </c>
      <c r="AG4144" s="179">
        <f t="shared" ca="1" si="259"/>
        <v>0</v>
      </c>
      <c r="AH4144" s="179">
        <f t="shared" ca="1" si="260"/>
        <v>0</v>
      </c>
    </row>
    <row r="4145" spans="2:34" ht="15.75" x14ac:dyDescent="0.25">
      <c r="B4145">
        <f t="shared" ca="1" si="257"/>
        <v>4133</v>
      </c>
      <c r="C4145" t="str">
        <f ca="1">IFERROR(VLOOKUP(B4145,'SKT LİSTESİ'!F:F,1,0),"")</f>
        <v/>
      </c>
      <c r="E4145" s="128" t="str">
        <f ca="1">IFERROR(IF($C4145="","",VLOOKUP(FİLTRE!$C4145,'SKT LİSTESİ'!$F:$S,5,0)),"")</f>
        <v/>
      </c>
      <c r="F4145" s="129" t="str">
        <f ca="1">IFERROR(IF($C4145="","",VLOOKUP(FİLTRE!$C4145,'SKT LİSTESİ'!$F:$S,7,0)),"")</f>
        <v/>
      </c>
      <c r="G4145" s="130" t="str">
        <f ca="1">IFERROR(IF($C4145="","",VLOOKUP(FİLTRE!$C4145,'SKT LİSTESİ'!$F:$S,8,0)),"")</f>
        <v/>
      </c>
      <c r="H4145" s="131" t="str">
        <f ca="1">IF(E4145="","",IF($C4145="","",VLOOKUP(FİLTRE!$C4145,'SKT LİSTESİ'!$F:$S,9,0)))</f>
        <v/>
      </c>
      <c r="I4145" s="132" t="str">
        <f ca="1">IFERROR(IF($C4145="","",VLOOKUP(FİLTRE!$C4145,'SKT LİSTESİ'!$F:$S,10,0)),"")</f>
        <v/>
      </c>
      <c r="J4145" s="133" t="str">
        <f ca="1">IFERROR(IF($C4145="","",VLOOKUP(FİLTRE!$C4145,'SKT LİSTESİ'!$F:$S,11,0)),"")</f>
        <v/>
      </c>
      <c r="K4145" s="134" t="str">
        <f ca="1">IFERROR(IF($C4145="","",VLOOKUP(FİLTRE!$C4145,'SKT LİSTESİ'!$F:$S,12,0)),"")</f>
        <v/>
      </c>
      <c r="L4145" s="134" t="str">
        <f ca="1">IFERROR(IF($C4145="","",VLOOKUP(FİLTRE!$C4145,'SKT LİSTESİ'!$F:$S,13,0)),"")</f>
        <v/>
      </c>
      <c r="M4145" s="135" t="str">
        <f ca="1">IFERROR(IF($C4145="","",VLOOKUP(FİLTRE!$C4145,'SKT LİSTESİ'!$F:$AJ,14,0)),"")</f>
        <v/>
      </c>
      <c r="N4145" s="31" t="str">
        <f ca="1">IFERROR(IF($C4145="","",VLOOKUP(FİLTRE!$C4145,'SKT LİSTESİ'!$F:$AJ,22,0)),"")</f>
        <v/>
      </c>
      <c r="O4145" s="136" t="str">
        <f ca="1">IFERROR(IF($C4145="","",VLOOKUP(FİLTRE!$C4145,'SKT LİSTESİ'!$F:$AJ,23,0)),"")</f>
        <v/>
      </c>
      <c r="P4145" s="31"/>
      <c r="Q4145" s="31"/>
      <c r="R4145" s="137" t="str">
        <f ca="1">(IFERROR(IF($C4145="","",VLOOKUP(FİLTRE!$C4145,'SKT LİSTESİ'!$F:$AJ,15,0)),""))</f>
        <v/>
      </c>
      <c r="S4145" s="138" t="str">
        <f ca="1">IFERROR(IF($C4145="","",VLOOKUP(FİLTRE!$C4145,'SKT LİSTESİ'!$F:$AJ,16,0)),"")</f>
        <v/>
      </c>
      <c r="AF4145" s="179" t="str">
        <f t="shared" ca="1" si="258"/>
        <v/>
      </c>
      <c r="AG4145" s="179">
        <f t="shared" ca="1" si="259"/>
        <v>0</v>
      </c>
      <c r="AH4145" s="179">
        <f t="shared" ca="1" si="260"/>
        <v>0</v>
      </c>
    </row>
    <row r="4146" spans="2:34" ht="15.75" x14ac:dyDescent="0.25">
      <c r="B4146">
        <f t="shared" ca="1" si="257"/>
        <v>4134</v>
      </c>
      <c r="C4146" t="str">
        <f ca="1">IFERROR(VLOOKUP(B4146,'SKT LİSTESİ'!F:F,1,0),"")</f>
        <v/>
      </c>
      <c r="E4146" s="128" t="str">
        <f ca="1">IFERROR(IF($C4146="","",VLOOKUP(FİLTRE!$C4146,'SKT LİSTESİ'!$F:$S,5,0)),"")</f>
        <v/>
      </c>
      <c r="F4146" s="129" t="str">
        <f ca="1">IFERROR(IF($C4146="","",VLOOKUP(FİLTRE!$C4146,'SKT LİSTESİ'!$F:$S,7,0)),"")</f>
        <v/>
      </c>
      <c r="G4146" s="130" t="str">
        <f ca="1">IFERROR(IF($C4146="","",VLOOKUP(FİLTRE!$C4146,'SKT LİSTESİ'!$F:$S,8,0)),"")</f>
        <v/>
      </c>
      <c r="H4146" s="131" t="str">
        <f ca="1">IF(E4146="","",IF($C4146="","",VLOOKUP(FİLTRE!$C4146,'SKT LİSTESİ'!$F:$S,9,0)))</f>
        <v/>
      </c>
      <c r="I4146" s="132" t="str">
        <f ca="1">IFERROR(IF($C4146="","",VLOOKUP(FİLTRE!$C4146,'SKT LİSTESİ'!$F:$S,10,0)),"")</f>
        <v/>
      </c>
      <c r="J4146" s="133" t="str">
        <f ca="1">IFERROR(IF($C4146="","",VLOOKUP(FİLTRE!$C4146,'SKT LİSTESİ'!$F:$S,11,0)),"")</f>
        <v/>
      </c>
      <c r="K4146" s="134" t="str">
        <f ca="1">IFERROR(IF($C4146="","",VLOOKUP(FİLTRE!$C4146,'SKT LİSTESİ'!$F:$S,12,0)),"")</f>
        <v/>
      </c>
      <c r="L4146" s="134" t="str">
        <f ca="1">IFERROR(IF($C4146="","",VLOOKUP(FİLTRE!$C4146,'SKT LİSTESİ'!$F:$S,13,0)),"")</f>
        <v/>
      </c>
      <c r="M4146" s="135" t="str">
        <f ca="1">IFERROR(IF($C4146="","",VLOOKUP(FİLTRE!$C4146,'SKT LİSTESİ'!$F:$AJ,14,0)),"")</f>
        <v/>
      </c>
      <c r="N4146" s="31" t="str">
        <f ca="1">IFERROR(IF($C4146="","",VLOOKUP(FİLTRE!$C4146,'SKT LİSTESİ'!$F:$AJ,22,0)),"")</f>
        <v/>
      </c>
      <c r="O4146" s="136" t="str">
        <f ca="1">IFERROR(IF($C4146="","",VLOOKUP(FİLTRE!$C4146,'SKT LİSTESİ'!$F:$AJ,23,0)),"")</f>
        <v/>
      </c>
      <c r="P4146" s="31"/>
      <c r="Q4146" s="31"/>
      <c r="R4146" s="137" t="str">
        <f ca="1">(IFERROR(IF($C4146="","",VLOOKUP(FİLTRE!$C4146,'SKT LİSTESİ'!$F:$AJ,15,0)),""))</f>
        <v/>
      </c>
      <c r="S4146" s="138" t="str">
        <f ca="1">IFERROR(IF($C4146="","",VLOOKUP(FİLTRE!$C4146,'SKT LİSTESİ'!$F:$AJ,16,0)),"")</f>
        <v/>
      </c>
      <c r="AF4146" s="179" t="str">
        <f t="shared" ca="1" si="258"/>
        <v/>
      </c>
      <c r="AG4146" s="179">
        <f t="shared" ca="1" si="259"/>
        <v>0</v>
      </c>
      <c r="AH4146" s="179">
        <f t="shared" ca="1" si="260"/>
        <v>0</v>
      </c>
    </row>
    <row r="4147" spans="2:34" ht="15.75" x14ac:dyDescent="0.25">
      <c r="B4147">
        <f t="shared" ca="1" si="257"/>
        <v>4135</v>
      </c>
      <c r="C4147" t="str">
        <f ca="1">IFERROR(VLOOKUP(B4147,'SKT LİSTESİ'!F:F,1,0),"")</f>
        <v/>
      </c>
      <c r="E4147" s="128" t="str">
        <f ca="1">IFERROR(IF($C4147="","",VLOOKUP(FİLTRE!$C4147,'SKT LİSTESİ'!$F:$S,5,0)),"")</f>
        <v/>
      </c>
      <c r="F4147" s="129" t="str">
        <f ca="1">IFERROR(IF($C4147="","",VLOOKUP(FİLTRE!$C4147,'SKT LİSTESİ'!$F:$S,7,0)),"")</f>
        <v/>
      </c>
      <c r="G4147" s="130" t="str">
        <f ca="1">IFERROR(IF($C4147="","",VLOOKUP(FİLTRE!$C4147,'SKT LİSTESİ'!$F:$S,8,0)),"")</f>
        <v/>
      </c>
      <c r="H4147" s="131" t="str">
        <f ca="1">IF(E4147="","",IF($C4147="","",VLOOKUP(FİLTRE!$C4147,'SKT LİSTESİ'!$F:$S,9,0)))</f>
        <v/>
      </c>
      <c r="I4147" s="132" t="str">
        <f ca="1">IFERROR(IF($C4147="","",VLOOKUP(FİLTRE!$C4147,'SKT LİSTESİ'!$F:$S,10,0)),"")</f>
        <v/>
      </c>
      <c r="J4147" s="133" t="str">
        <f ca="1">IFERROR(IF($C4147="","",VLOOKUP(FİLTRE!$C4147,'SKT LİSTESİ'!$F:$S,11,0)),"")</f>
        <v/>
      </c>
      <c r="K4147" s="134" t="str">
        <f ca="1">IFERROR(IF($C4147="","",VLOOKUP(FİLTRE!$C4147,'SKT LİSTESİ'!$F:$S,12,0)),"")</f>
        <v/>
      </c>
      <c r="L4147" s="134" t="str">
        <f ca="1">IFERROR(IF($C4147="","",VLOOKUP(FİLTRE!$C4147,'SKT LİSTESİ'!$F:$S,13,0)),"")</f>
        <v/>
      </c>
      <c r="M4147" s="135" t="str">
        <f ca="1">IFERROR(IF($C4147="","",VLOOKUP(FİLTRE!$C4147,'SKT LİSTESİ'!$F:$AJ,14,0)),"")</f>
        <v/>
      </c>
      <c r="N4147" s="31" t="str">
        <f ca="1">IFERROR(IF($C4147="","",VLOOKUP(FİLTRE!$C4147,'SKT LİSTESİ'!$F:$AJ,22,0)),"")</f>
        <v/>
      </c>
      <c r="O4147" s="136" t="str">
        <f ca="1">IFERROR(IF($C4147="","",VLOOKUP(FİLTRE!$C4147,'SKT LİSTESİ'!$F:$AJ,23,0)),"")</f>
        <v/>
      </c>
      <c r="P4147" s="31"/>
      <c r="Q4147" s="31"/>
      <c r="R4147" s="137" t="str">
        <f ca="1">(IFERROR(IF($C4147="","",VLOOKUP(FİLTRE!$C4147,'SKT LİSTESİ'!$F:$AJ,15,0)),""))</f>
        <v/>
      </c>
      <c r="S4147" s="138" t="str">
        <f ca="1">IFERROR(IF($C4147="","",VLOOKUP(FİLTRE!$C4147,'SKT LİSTESİ'!$F:$AJ,16,0)),"")</f>
        <v/>
      </c>
      <c r="AF4147" s="179" t="str">
        <f t="shared" ca="1" si="258"/>
        <v/>
      </c>
      <c r="AG4147" s="179">
        <f t="shared" ca="1" si="259"/>
        <v>0</v>
      </c>
      <c r="AH4147" s="179">
        <f t="shared" ca="1" si="260"/>
        <v>0</v>
      </c>
    </row>
    <row r="4148" spans="2:34" ht="15.75" x14ac:dyDescent="0.25">
      <c r="B4148">
        <f t="shared" ca="1" si="257"/>
        <v>4136</v>
      </c>
      <c r="C4148" t="str">
        <f ca="1">IFERROR(VLOOKUP(B4148,'SKT LİSTESİ'!F:F,1,0),"")</f>
        <v/>
      </c>
      <c r="E4148" s="128" t="str">
        <f ca="1">IFERROR(IF($C4148="","",VLOOKUP(FİLTRE!$C4148,'SKT LİSTESİ'!$F:$S,5,0)),"")</f>
        <v/>
      </c>
      <c r="F4148" s="129" t="str">
        <f ca="1">IFERROR(IF($C4148="","",VLOOKUP(FİLTRE!$C4148,'SKT LİSTESİ'!$F:$S,7,0)),"")</f>
        <v/>
      </c>
      <c r="G4148" s="130" t="str">
        <f ca="1">IFERROR(IF($C4148="","",VLOOKUP(FİLTRE!$C4148,'SKT LİSTESİ'!$F:$S,8,0)),"")</f>
        <v/>
      </c>
      <c r="H4148" s="131" t="str">
        <f ca="1">IF(E4148="","",IF($C4148="","",VLOOKUP(FİLTRE!$C4148,'SKT LİSTESİ'!$F:$S,9,0)))</f>
        <v/>
      </c>
      <c r="I4148" s="132" t="str">
        <f ca="1">IFERROR(IF($C4148="","",VLOOKUP(FİLTRE!$C4148,'SKT LİSTESİ'!$F:$S,10,0)),"")</f>
        <v/>
      </c>
      <c r="J4148" s="133" t="str">
        <f ca="1">IFERROR(IF($C4148="","",VLOOKUP(FİLTRE!$C4148,'SKT LİSTESİ'!$F:$S,11,0)),"")</f>
        <v/>
      </c>
      <c r="K4148" s="134" t="str">
        <f ca="1">IFERROR(IF($C4148="","",VLOOKUP(FİLTRE!$C4148,'SKT LİSTESİ'!$F:$S,12,0)),"")</f>
        <v/>
      </c>
      <c r="L4148" s="134" t="str">
        <f ca="1">IFERROR(IF($C4148="","",VLOOKUP(FİLTRE!$C4148,'SKT LİSTESİ'!$F:$S,13,0)),"")</f>
        <v/>
      </c>
      <c r="M4148" s="135" t="str">
        <f ca="1">IFERROR(IF($C4148="","",VLOOKUP(FİLTRE!$C4148,'SKT LİSTESİ'!$F:$AJ,14,0)),"")</f>
        <v/>
      </c>
      <c r="N4148" s="31" t="str">
        <f ca="1">IFERROR(IF($C4148="","",VLOOKUP(FİLTRE!$C4148,'SKT LİSTESİ'!$F:$AJ,22,0)),"")</f>
        <v/>
      </c>
      <c r="O4148" s="136" t="str">
        <f ca="1">IFERROR(IF($C4148="","",VLOOKUP(FİLTRE!$C4148,'SKT LİSTESİ'!$F:$AJ,23,0)),"")</f>
        <v/>
      </c>
      <c r="P4148" s="31"/>
      <c r="Q4148" s="31"/>
      <c r="R4148" s="137" t="str">
        <f ca="1">(IFERROR(IF($C4148="","",VLOOKUP(FİLTRE!$C4148,'SKT LİSTESİ'!$F:$AJ,15,0)),""))</f>
        <v/>
      </c>
      <c r="S4148" s="138" t="str">
        <f ca="1">IFERROR(IF($C4148="","",VLOOKUP(FİLTRE!$C4148,'SKT LİSTESİ'!$F:$AJ,16,0)),"")</f>
        <v/>
      </c>
      <c r="AF4148" s="179" t="str">
        <f t="shared" ca="1" si="258"/>
        <v/>
      </c>
      <c r="AG4148" s="179">
        <f t="shared" ca="1" si="259"/>
        <v>0</v>
      </c>
      <c r="AH4148" s="179">
        <f t="shared" ca="1" si="260"/>
        <v>0</v>
      </c>
    </row>
    <row r="4149" spans="2:34" ht="15.75" x14ac:dyDescent="0.25">
      <c r="B4149">
        <f t="shared" ca="1" si="257"/>
        <v>4137</v>
      </c>
      <c r="C4149" t="str">
        <f ca="1">IFERROR(VLOOKUP(B4149,'SKT LİSTESİ'!F:F,1,0),"")</f>
        <v/>
      </c>
      <c r="E4149" s="128" t="str">
        <f ca="1">IFERROR(IF($C4149="","",VLOOKUP(FİLTRE!$C4149,'SKT LİSTESİ'!$F:$S,5,0)),"")</f>
        <v/>
      </c>
      <c r="F4149" s="129" t="str">
        <f ca="1">IFERROR(IF($C4149="","",VLOOKUP(FİLTRE!$C4149,'SKT LİSTESİ'!$F:$S,7,0)),"")</f>
        <v/>
      </c>
      <c r="G4149" s="130" t="str">
        <f ca="1">IFERROR(IF($C4149="","",VLOOKUP(FİLTRE!$C4149,'SKT LİSTESİ'!$F:$S,8,0)),"")</f>
        <v/>
      </c>
      <c r="H4149" s="131" t="str">
        <f ca="1">IF(E4149="","",IF($C4149="","",VLOOKUP(FİLTRE!$C4149,'SKT LİSTESİ'!$F:$S,9,0)))</f>
        <v/>
      </c>
      <c r="I4149" s="132" t="str">
        <f ca="1">IFERROR(IF($C4149="","",VLOOKUP(FİLTRE!$C4149,'SKT LİSTESİ'!$F:$S,10,0)),"")</f>
        <v/>
      </c>
      <c r="J4149" s="133" t="str">
        <f ca="1">IFERROR(IF($C4149="","",VLOOKUP(FİLTRE!$C4149,'SKT LİSTESİ'!$F:$S,11,0)),"")</f>
        <v/>
      </c>
      <c r="K4149" s="134" t="str">
        <f ca="1">IFERROR(IF($C4149="","",VLOOKUP(FİLTRE!$C4149,'SKT LİSTESİ'!$F:$S,12,0)),"")</f>
        <v/>
      </c>
      <c r="L4149" s="134" t="str">
        <f ca="1">IFERROR(IF($C4149="","",VLOOKUP(FİLTRE!$C4149,'SKT LİSTESİ'!$F:$S,13,0)),"")</f>
        <v/>
      </c>
      <c r="M4149" s="135" t="str">
        <f ca="1">IFERROR(IF($C4149="","",VLOOKUP(FİLTRE!$C4149,'SKT LİSTESİ'!$F:$AJ,14,0)),"")</f>
        <v/>
      </c>
      <c r="N4149" s="31" t="str">
        <f ca="1">IFERROR(IF($C4149="","",VLOOKUP(FİLTRE!$C4149,'SKT LİSTESİ'!$F:$AJ,22,0)),"")</f>
        <v/>
      </c>
      <c r="O4149" s="136" t="str">
        <f ca="1">IFERROR(IF($C4149="","",VLOOKUP(FİLTRE!$C4149,'SKT LİSTESİ'!$F:$AJ,23,0)),"")</f>
        <v/>
      </c>
      <c r="P4149" s="31"/>
      <c r="Q4149" s="31"/>
      <c r="R4149" s="137" t="str">
        <f ca="1">(IFERROR(IF($C4149="","",VLOOKUP(FİLTRE!$C4149,'SKT LİSTESİ'!$F:$AJ,15,0)),""))</f>
        <v/>
      </c>
      <c r="S4149" s="138" t="str">
        <f ca="1">IFERROR(IF($C4149="","",VLOOKUP(FİLTRE!$C4149,'SKT LİSTESİ'!$F:$AJ,16,0)),"")</f>
        <v/>
      </c>
      <c r="AF4149" s="179" t="str">
        <f t="shared" ca="1" si="258"/>
        <v/>
      </c>
      <c r="AG4149" s="179">
        <f t="shared" ca="1" si="259"/>
        <v>0</v>
      </c>
      <c r="AH4149" s="179">
        <f t="shared" ca="1" si="260"/>
        <v>0</v>
      </c>
    </row>
    <row r="4150" spans="2:34" ht="15.75" x14ac:dyDescent="0.25">
      <c r="B4150">
        <f t="shared" ca="1" si="257"/>
        <v>4138</v>
      </c>
      <c r="C4150" t="str">
        <f ca="1">IFERROR(VLOOKUP(B4150,'SKT LİSTESİ'!F:F,1,0),"")</f>
        <v/>
      </c>
      <c r="E4150" s="128" t="str">
        <f ca="1">IFERROR(IF($C4150="","",VLOOKUP(FİLTRE!$C4150,'SKT LİSTESİ'!$F:$S,5,0)),"")</f>
        <v/>
      </c>
      <c r="F4150" s="129" t="str">
        <f ca="1">IFERROR(IF($C4150="","",VLOOKUP(FİLTRE!$C4150,'SKT LİSTESİ'!$F:$S,7,0)),"")</f>
        <v/>
      </c>
      <c r="G4150" s="130" t="str">
        <f ca="1">IFERROR(IF($C4150="","",VLOOKUP(FİLTRE!$C4150,'SKT LİSTESİ'!$F:$S,8,0)),"")</f>
        <v/>
      </c>
      <c r="H4150" s="131" t="str">
        <f ca="1">IF(E4150="","",IF($C4150="","",VLOOKUP(FİLTRE!$C4150,'SKT LİSTESİ'!$F:$S,9,0)))</f>
        <v/>
      </c>
      <c r="I4150" s="132" t="str">
        <f ca="1">IFERROR(IF($C4150="","",VLOOKUP(FİLTRE!$C4150,'SKT LİSTESİ'!$F:$S,10,0)),"")</f>
        <v/>
      </c>
      <c r="J4150" s="133" t="str">
        <f ca="1">IFERROR(IF($C4150="","",VLOOKUP(FİLTRE!$C4150,'SKT LİSTESİ'!$F:$S,11,0)),"")</f>
        <v/>
      </c>
      <c r="K4150" s="134" t="str">
        <f ca="1">IFERROR(IF($C4150="","",VLOOKUP(FİLTRE!$C4150,'SKT LİSTESİ'!$F:$S,12,0)),"")</f>
        <v/>
      </c>
      <c r="L4150" s="134" t="str">
        <f ca="1">IFERROR(IF($C4150="","",VLOOKUP(FİLTRE!$C4150,'SKT LİSTESİ'!$F:$S,13,0)),"")</f>
        <v/>
      </c>
      <c r="M4150" s="135" t="str">
        <f ca="1">IFERROR(IF($C4150="","",VLOOKUP(FİLTRE!$C4150,'SKT LİSTESİ'!$F:$AJ,14,0)),"")</f>
        <v/>
      </c>
      <c r="N4150" s="31" t="str">
        <f ca="1">IFERROR(IF($C4150="","",VLOOKUP(FİLTRE!$C4150,'SKT LİSTESİ'!$F:$AJ,22,0)),"")</f>
        <v/>
      </c>
      <c r="O4150" s="136" t="str">
        <f ca="1">IFERROR(IF($C4150="","",VLOOKUP(FİLTRE!$C4150,'SKT LİSTESİ'!$F:$AJ,23,0)),"")</f>
        <v/>
      </c>
      <c r="P4150" s="31"/>
      <c r="Q4150" s="31"/>
      <c r="R4150" s="137" t="str">
        <f ca="1">(IFERROR(IF($C4150="","",VLOOKUP(FİLTRE!$C4150,'SKT LİSTESİ'!$F:$AJ,15,0)),""))</f>
        <v/>
      </c>
      <c r="S4150" s="138" t="str">
        <f ca="1">IFERROR(IF($C4150="","",VLOOKUP(FİLTRE!$C4150,'SKT LİSTESİ'!$F:$AJ,16,0)),"")</f>
        <v/>
      </c>
      <c r="AF4150" s="179" t="str">
        <f t="shared" ca="1" si="258"/>
        <v/>
      </c>
      <c r="AG4150" s="179">
        <f t="shared" ca="1" si="259"/>
        <v>0</v>
      </c>
      <c r="AH4150" s="179">
        <f t="shared" ca="1" si="260"/>
        <v>0</v>
      </c>
    </row>
    <row r="4151" spans="2:34" ht="15.75" x14ac:dyDescent="0.25">
      <c r="B4151">
        <f t="shared" ca="1" si="257"/>
        <v>4139</v>
      </c>
      <c r="C4151" t="str">
        <f ca="1">IFERROR(VLOOKUP(B4151,'SKT LİSTESİ'!F:F,1,0),"")</f>
        <v/>
      </c>
      <c r="E4151" s="128" t="str">
        <f ca="1">IFERROR(IF($C4151="","",VLOOKUP(FİLTRE!$C4151,'SKT LİSTESİ'!$F:$S,5,0)),"")</f>
        <v/>
      </c>
      <c r="F4151" s="129" t="str">
        <f ca="1">IFERROR(IF($C4151="","",VLOOKUP(FİLTRE!$C4151,'SKT LİSTESİ'!$F:$S,7,0)),"")</f>
        <v/>
      </c>
      <c r="G4151" s="130" t="str">
        <f ca="1">IFERROR(IF($C4151="","",VLOOKUP(FİLTRE!$C4151,'SKT LİSTESİ'!$F:$S,8,0)),"")</f>
        <v/>
      </c>
      <c r="H4151" s="131" t="str">
        <f ca="1">IF(E4151="","",IF($C4151="","",VLOOKUP(FİLTRE!$C4151,'SKT LİSTESİ'!$F:$S,9,0)))</f>
        <v/>
      </c>
      <c r="I4151" s="132" t="str">
        <f ca="1">IFERROR(IF($C4151="","",VLOOKUP(FİLTRE!$C4151,'SKT LİSTESİ'!$F:$S,10,0)),"")</f>
        <v/>
      </c>
      <c r="J4151" s="133" t="str">
        <f ca="1">IFERROR(IF($C4151="","",VLOOKUP(FİLTRE!$C4151,'SKT LİSTESİ'!$F:$S,11,0)),"")</f>
        <v/>
      </c>
      <c r="K4151" s="134" t="str">
        <f ca="1">IFERROR(IF($C4151="","",VLOOKUP(FİLTRE!$C4151,'SKT LİSTESİ'!$F:$S,12,0)),"")</f>
        <v/>
      </c>
      <c r="L4151" s="134" t="str">
        <f ca="1">IFERROR(IF($C4151="","",VLOOKUP(FİLTRE!$C4151,'SKT LİSTESİ'!$F:$S,13,0)),"")</f>
        <v/>
      </c>
      <c r="M4151" s="135" t="str">
        <f ca="1">IFERROR(IF($C4151="","",VLOOKUP(FİLTRE!$C4151,'SKT LİSTESİ'!$F:$AJ,14,0)),"")</f>
        <v/>
      </c>
      <c r="N4151" s="31" t="str">
        <f ca="1">IFERROR(IF($C4151="","",VLOOKUP(FİLTRE!$C4151,'SKT LİSTESİ'!$F:$AJ,22,0)),"")</f>
        <v/>
      </c>
      <c r="O4151" s="136" t="str">
        <f ca="1">IFERROR(IF($C4151="","",VLOOKUP(FİLTRE!$C4151,'SKT LİSTESİ'!$F:$AJ,23,0)),"")</f>
        <v/>
      </c>
      <c r="P4151" s="31"/>
      <c r="Q4151" s="31"/>
      <c r="R4151" s="137" t="str">
        <f ca="1">(IFERROR(IF($C4151="","",VLOOKUP(FİLTRE!$C4151,'SKT LİSTESİ'!$F:$AJ,15,0)),""))</f>
        <v/>
      </c>
      <c r="S4151" s="138" t="str">
        <f ca="1">IFERROR(IF($C4151="","",VLOOKUP(FİLTRE!$C4151,'SKT LİSTESİ'!$F:$AJ,16,0)),"")</f>
        <v/>
      </c>
      <c r="AF4151" s="179" t="str">
        <f t="shared" ca="1" si="258"/>
        <v/>
      </c>
      <c r="AG4151" s="179">
        <f t="shared" ca="1" si="259"/>
        <v>0</v>
      </c>
      <c r="AH4151" s="179">
        <f t="shared" ca="1" si="260"/>
        <v>0</v>
      </c>
    </row>
    <row r="4152" spans="2:34" ht="15.75" x14ac:dyDescent="0.25">
      <c r="B4152">
        <f t="shared" ca="1" si="257"/>
        <v>4140</v>
      </c>
      <c r="C4152" t="str">
        <f ca="1">IFERROR(VLOOKUP(B4152,'SKT LİSTESİ'!F:F,1,0),"")</f>
        <v/>
      </c>
      <c r="E4152" s="128" t="str">
        <f ca="1">IFERROR(IF($C4152="","",VLOOKUP(FİLTRE!$C4152,'SKT LİSTESİ'!$F:$S,5,0)),"")</f>
        <v/>
      </c>
      <c r="F4152" s="129" t="str">
        <f ca="1">IFERROR(IF($C4152="","",VLOOKUP(FİLTRE!$C4152,'SKT LİSTESİ'!$F:$S,7,0)),"")</f>
        <v/>
      </c>
      <c r="G4152" s="130" t="str">
        <f ca="1">IFERROR(IF($C4152="","",VLOOKUP(FİLTRE!$C4152,'SKT LİSTESİ'!$F:$S,8,0)),"")</f>
        <v/>
      </c>
      <c r="H4152" s="131" t="str">
        <f ca="1">IF(E4152="","",IF($C4152="","",VLOOKUP(FİLTRE!$C4152,'SKT LİSTESİ'!$F:$S,9,0)))</f>
        <v/>
      </c>
      <c r="I4152" s="132" t="str">
        <f ca="1">IFERROR(IF($C4152="","",VLOOKUP(FİLTRE!$C4152,'SKT LİSTESİ'!$F:$S,10,0)),"")</f>
        <v/>
      </c>
      <c r="J4152" s="133" t="str">
        <f ca="1">IFERROR(IF($C4152="","",VLOOKUP(FİLTRE!$C4152,'SKT LİSTESİ'!$F:$S,11,0)),"")</f>
        <v/>
      </c>
      <c r="K4152" s="134" t="str">
        <f ca="1">IFERROR(IF($C4152="","",VLOOKUP(FİLTRE!$C4152,'SKT LİSTESİ'!$F:$S,12,0)),"")</f>
        <v/>
      </c>
      <c r="L4152" s="134" t="str">
        <f ca="1">IFERROR(IF($C4152="","",VLOOKUP(FİLTRE!$C4152,'SKT LİSTESİ'!$F:$S,13,0)),"")</f>
        <v/>
      </c>
      <c r="M4152" s="135" t="str">
        <f ca="1">IFERROR(IF($C4152="","",VLOOKUP(FİLTRE!$C4152,'SKT LİSTESİ'!$F:$AJ,14,0)),"")</f>
        <v/>
      </c>
      <c r="N4152" s="31" t="str">
        <f ca="1">IFERROR(IF($C4152="","",VLOOKUP(FİLTRE!$C4152,'SKT LİSTESİ'!$F:$AJ,22,0)),"")</f>
        <v/>
      </c>
      <c r="O4152" s="136" t="str">
        <f ca="1">IFERROR(IF($C4152="","",VLOOKUP(FİLTRE!$C4152,'SKT LİSTESİ'!$F:$AJ,23,0)),"")</f>
        <v/>
      </c>
      <c r="P4152" s="31"/>
      <c r="Q4152" s="31"/>
      <c r="R4152" s="137" t="str">
        <f ca="1">(IFERROR(IF($C4152="","",VLOOKUP(FİLTRE!$C4152,'SKT LİSTESİ'!$F:$AJ,15,0)),""))</f>
        <v/>
      </c>
      <c r="S4152" s="138" t="str">
        <f ca="1">IFERROR(IF($C4152="","",VLOOKUP(FİLTRE!$C4152,'SKT LİSTESİ'!$F:$AJ,16,0)),"")</f>
        <v/>
      </c>
      <c r="AF4152" s="179" t="str">
        <f t="shared" ca="1" si="258"/>
        <v/>
      </c>
      <c r="AG4152" s="179">
        <f t="shared" ca="1" si="259"/>
        <v>0</v>
      </c>
      <c r="AH4152" s="179">
        <f t="shared" ca="1" si="260"/>
        <v>0</v>
      </c>
    </row>
    <row r="4153" spans="2:34" ht="15.75" x14ac:dyDescent="0.25">
      <c r="B4153">
        <f t="shared" ca="1" si="257"/>
        <v>4141</v>
      </c>
      <c r="C4153" t="str">
        <f ca="1">IFERROR(VLOOKUP(B4153,'SKT LİSTESİ'!F:F,1,0),"")</f>
        <v/>
      </c>
      <c r="E4153" s="128" t="str">
        <f ca="1">IFERROR(IF($C4153="","",VLOOKUP(FİLTRE!$C4153,'SKT LİSTESİ'!$F:$S,5,0)),"")</f>
        <v/>
      </c>
      <c r="F4153" s="129" t="str">
        <f ca="1">IFERROR(IF($C4153="","",VLOOKUP(FİLTRE!$C4153,'SKT LİSTESİ'!$F:$S,7,0)),"")</f>
        <v/>
      </c>
      <c r="G4153" s="130" t="str">
        <f ca="1">IFERROR(IF($C4153="","",VLOOKUP(FİLTRE!$C4153,'SKT LİSTESİ'!$F:$S,8,0)),"")</f>
        <v/>
      </c>
      <c r="H4153" s="131" t="str">
        <f ca="1">IF(E4153="","",IF($C4153="","",VLOOKUP(FİLTRE!$C4153,'SKT LİSTESİ'!$F:$S,9,0)))</f>
        <v/>
      </c>
      <c r="I4153" s="132" t="str">
        <f ca="1">IFERROR(IF($C4153="","",VLOOKUP(FİLTRE!$C4153,'SKT LİSTESİ'!$F:$S,10,0)),"")</f>
        <v/>
      </c>
      <c r="J4153" s="133" t="str">
        <f ca="1">IFERROR(IF($C4153="","",VLOOKUP(FİLTRE!$C4153,'SKT LİSTESİ'!$F:$S,11,0)),"")</f>
        <v/>
      </c>
      <c r="K4153" s="134" t="str">
        <f ca="1">IFERROR(IF($C4153="","",VLOOKUP(FİLTRE!$C4153,'SKT LİSTESİ'!$F:$S,12,0)),"")</f>
        <v/>
      </c>
      <c r="L4153" s="134" t="str">
        <f ca="1">IFERROR(IF($C4153="","",VLOOKUP(FİLTRE!$C4153,'SKT LİSTESİ'!$F:$S,13,0)),"")</f>
        <v/>
      </c>
      <c r="M4153" s="135" t="str">
        <f ca="1">IFERROR(IF($C4153="","",VLOOKUP(FİLTRE!$C4153,'SKT LİSTESİ'!$F:$AJ,14,0)),"")</f>
        <v/>
      </c>
      <c r="N4153" s="31" t="str">
        <f ca="1">IFERROR(IF($C4153="","",VLOOKUP(FİLTRE!$C4153,'SKT LİSTESİ'!$F:$AJ,22,0)),"")</f>
        <v/>
      </c>
      <c r="O4153" s="136" t="str">
        <f ca="1">IFERROR(IF($C4153="","",VLOOKUP(FİLTRE!$C4153,'SKT LİSTESİ'!$F:$AJ,23,0)),"")</f>
        <v/>
      </c>
      <c r="P4153" s="31"/>
      <c r="Q4153" s="31"/>
      <c r="R4153" s="137" t="str">
        <f ca="1">(IFERROR(IF($C4153="","",VLOOKUP(FİLTRE!$C4153,'SKT LİSTESİ'!$F:$AJ,15,0)),""))</f>
        <v/>
      </c>
      <c r="S4153" s="138" t="str">
        <f ca="1">IFERROR(IF($C4153="","",VLOOKUP(FİLTRE!$C4153,'SKT LİSTESİ'!$F:$AJ,16,0)),"")</f>
        <v/>
      </c>
      <c r="AF4153" s="179" t="str">
        <f t="shared" ca="1" si="258"/>
        <v/>
      </c>
      <c r="AG4153" s="179">
        <f t="shared" ca="1" si="259"/>
        <v>0</v>
      </c>
      <c r="AH4153" s="179">
        <f t="shared" ca="1" si="260"/>
        <v>0</v>
      </c>
    </row>
    <row r="4154" spans="2:34" ht="15.75" x14ac:dyDescent="0.25">
      <c r="B4154">
        <f t="shared" ca="1" si="257"/>
        <v>4142</v>
      </c>
      <c r="C4154" t="str">
        <f ca="1">IFERROR(VLOOKUP(B4154,'SKT LİSTESİ'!F:F,1,0),"")</f>
        <v/>
      </c>
      <c r="E4154" s="128" t="str">
        <f ca="1">IFERROR(IF($C4154="","",VLOOKUP(FİLTRE!$C4154,'SKT LİSTESİ'!$F:$S,5,0)),"")</f>
        <v/>
      </c>
      <c r="F4154" s="129" t="str">
        <f ca="1">IFERROR(IF($C4154="","",VLOOKUP(FİLTRE!$C4154,'SKT LİSTESİ'!$F:$S,7,0)),"")</f>
        <v/>
      </c>
      <c r="G4154" s="130" t="str">
        <f ca="1">IFERROR(IF($C4154="","",VLOOKUP(FİLTRE!$C4154,'SKT LİSTESİ'!$F:$S,8,0)),"")</f>
        <v/>
      </c>
      <c r="H4154" s="131" t="str">
        <f ca="1">IF(E4154="","",IF($C4154="","",VLOOKUP(FİLTRE!$C4154,'SKT LİSTESİ'!$F:$S,9,0)))</f>
        <v/>
      </c>
      <c r="I4154" s="132" t="str">
        <f ca="1">IFERROR(IF($C4154="","",VLOOKUP(FİLTRE!$C4154,'SKT LİSTESİ'!$F:$S,10,0)),"")</f>
        <v/>
      </c>
      <c r="J4154" s="133" t="str">
        <f ca="1">IFERROR(IF($C4154="","",VLOOKUP(FİLTRE!$C4154,'SKT LİSTESİ'!$F:$S,11,0)),"")</f>
        <v/>
      </c>
      <c r="K4154" s="134" t="str">
        <f ca="1">IFERROR(IF($C4154="","",VLOOKUP(FİLTRE!$C4154,'SKT LİSTESİ'!$F:$S,12,0)),"")</f>
        <v/>
      </c>
      <c r="L4154" s="134" t="str">
        <f ca="1">IFERROR(IF($C4154="","",VLOOKUP(FİLTRE!$C4154,'SKT LİSTESİ'!$F:$S,13,0)),"")</f>
        <v/>
      </c>
      <c r="M4154" s="135" t="str">
        <f ca="1">IFERROR(IF($C4154="","",VLOOKUP(FİLTRE!$C4154,'SKT LİSTESİ'!$F:$AJ,14,0)),"")</f>
        <v/>
      </c>
      <c r="N4154" s="31" t="str">
        <f ca="1">IFERROR(IF($C4154="","",VLOOKUP(FİLTRE!$C4154,'SKT LİSTESİ'!$F:$AJ,22,0)),"")</f>
        <v/>
      </c>
      <c r="O4154" s="136" t="str">
        <f ca="1">IFERROR(IF($C4154="","",VLOOKUP(FİLTRE!$C4154,'SKT LİSTESİ'!$F:$AJ,23,0)),"")</f>
        <v/>
      </c>
      <c r="P4154" s="31"/>
      <c r="Q4154" s="31"/>
      <c r="R4154" s="137" t="str">
        <f ca="1">(IFERROR(IF($C4154="","",VLOOKUP(FİLTRE!$C4154,'SKT LİSTESİ'!$F:$AJ,15,0)),""))</f>
        <v/>
      </c>
      <c r="S4154" s="138" t="str">
        <f ca="1">IFERROR(IF($C4154="","",VLOOKUP(FİLTRE!$C4154,'SKT LİSTESİ'!$F:$AJ,16,0)),"")</f>
        <v/>
      </c>
      <c r="AF4154" s="179" t="str">
        <f t="shared" ca="1" si="258"/>
        <v/>
      </c>
      <c r="AG4154" s="179">
        <f t="shared" ca="1" si="259"/>
        <v>0</v>
      </c>
      <c r="AH4154" s="179">
        <f t="shared" ca="1" si="260"/>
        <v>0</v>
      </c>
    </row>
    <row r="4155" spans="2:34" ht="15.75" x14ac:dyDescent="0.25">
      <c r="B4155">
        <f t="shared" ca="1" si="257"/>
        <v>4143</v>
      </c>
      <c r="C4155" t="str">
        <f ca="1">IFERROR(VLOOKUP(B4155,'SKT LİSTESİ'!F:F,1,0),"")</f>
        <v/>
      </c>
      <c r="E4155" s="128" t="str">
        <f ca="1">IFERROR(IF($C4155="","",VLOOKUP(FİLTRE!$C4155,'SKT LİSTESİ'!$F:$S,5,0)),"")</f>
        <v/>
      </c>
      <c r="F4155" s="129" t="str">
        <f ca="1">IFERROR(IF($C4155="","",VLOOKUP(FİLTRE!$C4155,'SKT LİSTESİ'!$F:$S,7,0)),"")</f>
        <v/>
      </c>
      <c r="G4155" s="130" t="str">
        <f ca="1">IFERROR(IF($C4155="","",VLOOKUP(FİLTRE!$C4155,'SKT LİSTESİ'!$F:$S,8,0)),"")</f>
        <v/>
      </c>
      <c r="H4155" s="131" t="str">
        <f ca="1">IF(E4155="","",IF($C4155="","",VLOOKUP(FİLTRE!$C4155,'SKT LİSTESİ'!$F:$S,9,0)))</f>
        <v/>
      </c>
      <c r="I4155" s="132" t="str">
        <f ca="1">IFERROR(IF($C4155="","",VLOOKUP(FİLTRE!$C4155,'SKT LİSTESİ'!$F:$S,10,0)),"")</f>
        <v/>
      </c>
      <c r="J4155" s="133" t="str">
        <f ca="1">IFERROR(IF($C4155="","",VLOOKUP(FİLTRE!$C4155,'SKT LİSTESİ'!$F:$S,11,0)),"")</f>
        <v/>
      </c>
      <c r="K4155" s="134" t="str">
        <f ca="1">IFERROR(IF($C4155="","",VLOOKUP(FİLTRE!$C4155,'SKT LİSTESİ'!$F:$S,12,0)),"")</f>
        <v/>
      </c>
      <c r="L4155" s="134" t="str">
        <f ca="1">IFERROR(IF($C4155="","",VLOOKUP(FİLTRE!$C4155,'SKT LİSTESİ'!$F:$S,13,0)),"")</f>
        <v/>
      </c>
      <c r="M4155" s="135" t="str">
        <f ca="1">IFERROR(IF($C4155="","",VLOOKUP(FİLTRE!$C4155,'SKT LİSTESİ'!$F:$AJ,14,0)),"")</f>
        <v/>
      </c>
      <c r="N4155" s="31" t="str">
        <f ca="1">IFERROR(IF($C4155="","",VLOOKUP(FİLTRE!$C4155,'SKT LİSTESİ'!$F:$AJ,22,0)),"")</f>
        <v/>
      </c>
      <c r="O4155" s="136" t="str">
        <f ca="1">IFERROR(IF($C4155="","",VLOOKUP(FİLTRE!$C4155,'SKT LİSTESİ'!$F:$AJ,23,0)),"")</f>
        <v/>
      </c>
      <c r="P4155" s="31"/>
      <c r="Q4155" s="31"/>
      <c r="R4155" s="137" t="str">
        <f ca="1">(IFERROR(IF($C4155="","",VLOOKUP(FİLTRE!$C4155,'SKT LİSTESİ'!$F:$AJ,15,0)),""))</f>
        <v/>
      </c>
      <c r="S4155" s="138" t="str">
        <f ca="1">IFERROR(IF($C4155="","",VLOOKUP(FİLTRE!$C4155,'SKT LİSTESİ'!$F:$AJ,16,0)),"")</f>
        <v/>
      </c>
      <c r="AF4155" s="179" t="str">
        <f t="shared" ca="1" si="258"/>
        <v/>
      </c>
      <c r="AG4155" s="179">
        <f t="shared" ca="1" si="259"/>
        <v>0</v>
      </c>
      <c r="AH4155" s="179">
        <f t="shared" ca="1" si="260"/>
        <v>0</v>
      </c>
    </row>
    <row r="4156" spans="2:34" ht="15.75" x14ac:dyDescent="0.25">
      <c r="B4156">
        <f t="shared" ca="1" si="257"/>
        <v>4144</v>
      </c>
      <c r="C4156" t="str">
        <f ca="1">IFERROR(VLOOKUP(B4156,'SKT LİSTESİ'!F:F,1,0),"")</f>
        <v/>
      </c>
      <c r="E4156" s="128" t="str">
        <f ca="1">IFERROR(IF($C4156="","",VLOOKUP(FİLTRE!$C4156,'SKT LİSTESİ'!$F:$S,5,0)),"")</f>
        <v/>
      </c>
      <c r="F4156" s="129" t="str">
        <f ca="1">IFERROR(IF($C4156="","",VLOOKUP(FİLTRE!$C4156,'SKT LİSTESİ'!$F:$S,7,0)),"")</f>
        <v/>
      </c>
      <c r="G4156" s="130" t="str">
        <f ca="1">IFERROR(IF($C4156="","",VLOOKUP(FİLTRE!$C4156,'SKT LİSTESİ'!$F:$S,8,0)),"")</f>
        <v/>
      </c>
      <c r="H4156" s="131" t="str">
        <f ca="1">IF(E4156="","",IF($C4156="","",VLOOKUP(FİLTRE!$C4156,'SKT LİSTESİ'!$F:$S,9,0)))</f>
        <v/>
      </c>
      <c r="I4156" s="132" t="str">
        <f ca="1">IFERROR(IF($C4156="","",VLOOKUP(FİLTRE!$C4156,'SKT LİSTESİ'!$F:$S,10,0)),"")</f>
        <v/>
      </c>
      <c r="J4156" s="133" t="str">
        <f ca="1">IFERROR(IF($C4156="","",VLOOKUP(FİLTRE!$C4156,'SKT LİSTESİ'!$F:$S,11,0)),"")</f>
        <v/>
      </c>
      <c r="K4156" s="134" t="str">
        <f ca="1">IFERROR(IF($C4156="","",VLOOKUP(FİLTRE!$C4156,'SKT LİSTESİ'!$F:$S,12,0)),"")</f>
        <v/>
      </c>
      <c r="L4156" s="134" t="str">
        <f ca="1">IFERROR(IF($C4156="","",VLOOKUP(FİLTRE!$C4156,'SKT LİSTESİ'!$F:$S,13,0)),"")</f>
        <v/>
      </c>
      <c r="M4156" s="135" t="str">
        <f ca="1">IFERROR(IF($C4156="","",VLOOKUP(FİLTRE!$C4156,'SKT LİSTESİ'!$F:$AJ,14,0)),"")</f>
        <v/>
      </c>
      <c r="N4156" s="31" t="str">
        <f ca="1">IFERROR(IF($C4156="","",VLOOKUP(FİLTRE!$C4156,'SKT LİSTESİ'!$F:$AJ,22,0)),"")</f>
        <v/>
      </c>
      <c r="O4156" s="136" t="str">
        <f ca="1">IFERROR(IF($C4156="","",VLOOKUP(FİLTRE!$C4156,'SKT LİSTESİ'!$F:$AJ,23,0)),"")</f>
        <v/>
      </c>
      <c r="P4156" s="31"/>
      <c r="Q4156" s="31"/>
      <c r="R4156" s="137" t="str">
        <f ca="1">(IFERROR(IF($C4156="","",VLOOKUP(FİLTRE!$C4156,'SKT LİSTESİ'!$F:$AJ,15,0)),""))</f>
        <v/>
      </c>
      <c r="S4156" s="138" t="str">
        <f ca="1">IFERROR(IF($C4156="","",VLOOKUP(FİLTRE!$C4156,'SKT LİSTESİ'!$F:$AJ,16,0)),"")</f>
        <v/>
      </c>
      <c r="AF4156" s="179" t="str">
        <f t="shared" ca="1" si="258"/>
        <v/>
      </c>
      <c r="AG4156" s="179">
        <f t="shared" ca="1" si="259"/>
        <v>0</v>
      </c>
      <c r="AH4156" s="179">
        <f t="shared" ca="1" si="260"/>
        <v>0</v>
      </c>
    </row>
    <row r="4157" spans="2:34" ht="15.75" x14ac:dyDescent="0.25">
      <c r="B4157">
        <f t="shared" ca="1" si="257"/>
        <v>4145</v>
      </c>
      <c r="C4157" t="str">
        <f ca="1">IFERROR(VLOOKUP(B4157,'SKT LİSTESİ'!F:F,1,0),"")</f>
        <v/>
      </c>
      <c r="E4157" s="128" t="str">
        <f ca="1">IFERROR(IF($C4157="","",VLOOKUP(FİLTRE!$C4157,'SKT LİSTESİ'!$F:$S,5,0)),"")</f>
        <v/>
      </c>
      <c r="F4157" s="129" t="str">
        <f ca="1">IFERROR(IF($C4157="","",VLOOKUP(FİLTRE!$C4157,'SKT LİSTESİ'!$F:$S,7,0)),"")</f>
        <v/>
      </c>
      <c r="G4157" s="130" t="str">
        <f ca="1">IFERROR(IF($C4157="","",VLOOKUP(FİLTRE!$C4157,'SKT LİSTESİ'!$F:$S,8,0)),"")</f>
        <v/>
      </c>
      <c r="H4157" s="131" t="str">
        <f ca="1">IF(E4157="","",IF($C4157="","",VLOOKUP(FİLTRE!$C4157,'SKT LİSTESİ'!$F:$S,9,0)))</f>
        <v/>
      </c>
      <c r="I4157" s="132" t="str">
        <f ca="1">IFERROR(IF($C4157="","",VLOOKUP(FİLTRE!$C4157,'SKT LİSTESİ'!$F:$S,10,0)),"")</f>
        <v/>
      </c>
      <c r="J4157" s="133" t="str">
        <f ca="1">IFERROR(IF($C4157="","",VLOOKUP(FİLTRE!$C4157,'SKT LİSTESİ'!$F:$S,11,0)),"")</f>
        <v/>
      </c>
      <c r="K4157" s="134" t="str">
        <f ca="1">IFERROR(IF($C4157="","",VLOOKUP(FİLTRE!$C4157,'SKT LİSTESİ'!$F:$S,12,0)),"")</f>
        <v/>
      </c>
      <c r="L4157" s="134" t="str">
        <f ca="1">IFERROR(IF($C4157="","",VLOOKUP(FİLTRE!$C4157,'SKT LİSTESİ'!$F:$S,13,0)),"")</f>
        <v/>
      </c>
      <c r="M4157" s="135" t="str">
        <f ca="1">IFERROR(IF($C4157="","",VLOOKUP(FİLTRE!$C4157,'SKT LİSTESİ'!$F:$AJ,14,0)),"")</f>
        <v/>
      </c>
      <c r="N4157" s="31" t="str">
        <f ca="1">IFERROR(IF($C4157="","",VLOOKUP(FİLTRE!$C4157,'SKT LİSTESİ'!$F:$AJ,22,0)),"")</f>
        <v/>
      </c>
      <c r="O4157" s="136" t="str">
        <f ca="1">IFERROR(IF($C4157="","",VLOOKUP(FİLTRE!$C4157,'SKT LİSTESİ'!$F:$AJ,23,0)),"")</f>
        <v/>
      </c>
      <c r="P4157" s="31"/>
      <c r="Q4157" s="31"/>
      <c r="R4157" s="137" t="str">
        <f ca="1">(IFERROR(IF($C4157="","",VLOOKUP(FİLTRE!$C4157,'SKT LİSTESİ'!$F:$AJ,15,0)),""))</f>
        <v/>
      </c>
      <c r="S4157" s="138" t="str">
        <f ca="1">IFERROR(IF($C4157="","",VLOOKUP(FİLTRE!$C4157,'SKT LİSTESİ'!$F:$AJ,16,0)),"")</f>
        <v/>
      </c>
      <c r="AF4157" s="179" t="str">
        <f t="shared" ca="1" si="258"/>
        <v/>
      </c>
      <c r="AG4157" s="179">
        <f t="shared" ca="1" si="259"/>
        <v>0</v>
      </c>
      <c r="AH4157" s="179">
        <f t="shared" ca="1" si="260"/>
        <v>0</v>
      </c>
    </row>
    <row r="4158" spans="2:34" ht="15.75" x14ac:dyDescent="0.25">
      <c r="B4158">
        <f t="shared" ca="1" si="257"/>
        <v>4146</v>
      </c>
      <c r="C4158" t="str">
        <f ca="1">IFERROR(VLOOKUP(B4158,'SKT LİSTESİ'!F:F,1,0),"")</f>
        <v/>
      </c>
      <c r="E4158" s="128" t="str">
        <f ca="1">IFERROR(IF($C4158="","",VLOOKUP(FİLTRE!$C4158,'SKT LİSTESİ'!$F:$S,5,0)),"")</f>
        <v/>
      </c>
      <c r="F4158" s="129" t="str">
        <f ca="1">IFERROR(IF($C4158="","",VLOOKUP(FİLTRE!$C4158,'SKT LİSTESİ'!$F:$S,7,0)),"")</f>
        <v/>
      </c>
      <c r="G4158" s="130" t="str">
        <f ca="1">IFERROR(IF($C4158="","",VLOOKUP(FİLTRE!$C4158,'SKT LİSTESİ'!$F:$S,8,0)),"")</f>
        <v/>
      </c>
      <c r="H4158" s="131" t="str">
        <f ca="1">IF(E4158="","",IF($C4158="","",VLOOKUP(FİLTRE!$C4158,'SKT LİSTESİ'!$F:$S,9,0)))</f>
        <v/>
      </c>
      <c r="I4158" s="132" t="str">
        <f ca="1">IFERROR(IF($C4158="","",VLOOKUP(FİLTRE!$C4158,'SKT LİSTESİ'!$F:$S,10,0)),"")</f>
        <v/>
      </c>
      <c r="J4158" s="133" t="str">
        <f ca="1">IFERROR(IF($C4158="","",VLOOKUP(FİLTRE!$C4158,'SKT LİSTESİ'!$F:$S,11,0)),"")</f>
        <v/>
      </c>
      <c r="K4158" s="134" t="str">
        <f ca="1">IFERROR(IF($C4158="","",VLOOKUP(FİLTRE!$C4158,'SKT LİSTESİ'!$F:$S,12,0)),"")</f>
        <v/>
      </c>
      <c r="L4158" s="134" t="str">
        <f ca="1">IFERROR(IF($C4158="","",VLOOKUP(FİLTRE!$C4158,'SKT LİSTESİ'!$F:$S,13,0)),"")</f>
        <v/>
      </c>
      <c r="M4158" s="135" t="str">
        <f ca="1">IFERROR(IF($C4158="","",VLOOKUP(FİLTRE!$C4158,'SKT LİSTESİ'!$F:$AJ,14,0)),"")</f>
        <v/>
      </c>
      <c r="N4158" s="31" t="str">
        <f ca="1">IFERROR(IF($C4158="","",VLOOKUP(FİLTRE!$C4158,'SKT LİSTESİ'!$F:$AJ,22,0)),"")</f>
        <v/>
      </c>
      <c r="O4158" s="136" t="str">
        <f ca="1">IFERROR(IF($C4158="","",VLOOKUP(FİLTRE!$C4158,'SKT LİSTESİ'!$F:$AJ,23,0)),"")</f>
        <v/>
      </c>
      <c r="P4158" s="31"/>
      <c r="Q4158" s="31"/>
      <c r="R4158" s="137" t="str">
        <f ca="1">(IFERROR(IF($C4158="","",VLOOKUP(FİLTRE!$C4158,'SKT LİSTESİ'!$F:$AJ,15,0)),""))</f>
        <v/>
      </c>
      <c r="S4158" s="138" t="str">
        <f ca="1">IFERROR(IF($C4158="","",VLOOKUP(FİLTRE!$C4158,'SKT LİSTESİ'!$F:$AJ,16,0)),"")</f>
        <v/>
      </c>
      <c r="AF4158" s="179" t="str">
        <f t="shared" ca="1" si="258"/>
        <v/>
      </c>
      <c r="AG4158" s="179">
        <f t="shared" ca="1" si="259"/>
        <v>0</v>
      </c>
      <c r="AH4158" s="179">
        <f t="shared" ca="1" si="260"/>
        <v>0</v>
      </c>
    </row>
    <row r="4159" spans="2:34" ht="15.75" x14ac:dyDescent="0.25">
      <c r="B4159">
        <f t="shared" ca="1" si="257"/>
        <v>4147</v>
      </c>
      <c r="C4159" t="str">
        <f ca="1">IFERROR(VLOOKUP(B4159,'SKT LİSTESİ'!F:F,1,0),"")</f>
        <v/>
      </c>
      <c r="E4159" s="128" t="str">
        <f ca="1">IFERROR(IF($C4159="","",VLOOKUP(FİLTRE!$C4159,'SKT LİSTESİ'!$F:$S,5,0)),"")</f>
        <v/>
      </c>
      <c r="F4159" s="129" t="str">
        <f ca="1">IFERROR(IF($C4159="","",VLOOKUP(FİLTRE!$C4159,'SKT LİSTESİ'!$F:$S,7,0)),"")</f>
        <v/>
      </c>
      <c r="G4159" s="130" t="str">
        <f ca="1">IFERROR(IF($C4159="","",VLOOKUP(FİLTRE!$C4159,'SKT LİSTESİ'!$F:$S,8,0)),"")</f>
        <v/>
      </c>
      <c r="H4159" s="131" t="str">
        <f ca="1">IF(E4159="","",IF($C4159="","",VLOOKUP(FİLTRE!$C4159,'SKT LİSTESİ'!$F:$S,9,0)))</f>
        <v/>
      </c>
      <c r="I4159" s="132" t="str">
        <f ca="1">IFERROR(IF($C4159="","",VLOOKUP(FİLTRE!$C4159,'SKT LİSTESİ'!$F:$S,10,0)),"")</f>
        <v/>
      </c>
      <c r="J4159" s="133" t="str">
        <f ca="1">IFERROR(IF($C4159="","",VLOOKUP(FİLTRE!$C4159,'SKT LİSTESİ'!$F:$S,11,0)),"")</f>
        <v/>
      </c>
      <c r="K4159" s="134" t="str">
        <f ca="1">IFERROR(IF($C4159="","",VLOOKUP(FİLTRE!$C4159,'SKT LİSTESİ'!$F:$S,12,0)),"")</f>
        <v/>
      </c>
      <c r="L4159" s="134" t="str">
        <f ca="1">IFERROR(IF($C4159="","",VLOOKUP(FİLTRE!$C4159,'SKT LİSTESİ'!$F:$S,13,0)),"")</f>
        <v/>
      </c>
      <c r="M4159" s="135" t="str">
        <f ca="1">IFERROR(IF($C4159="","",VLOOKUP(FİLTRE!$C4159,'SKT LİSTESİ'!$F:$AJ,14,0)),"")</f>
        <v/>
      </c>
      <c r="N4159" s="31" t="str">
        <f ca="1">IFERROR(IF($C4159="","",VLOOKUP(FİLTRE!$C4159,'SKT LİSTESİ'!$F:$AJ,22,0)),"")</f>
        <v/>
      </c>
      <c r="O4159" s="136" t="str">
        <f ca="1">IFERROR(IF($C4159="","",VLOOKUP(FİLTRE!$C4159,'SKT LİSTESİ'!$F:$AJ,23,0)),"")</f>
        <v/>
      </c>
      <c r="P4159" s="31"/>
      <c r="Q4159" s="31"/>
      <c r="R4159" s="137" t="str">
        <f ca="1">(IFERROR(IF($C4159="","",VLOOKUP(FİLTRE!$C4159,'SKT LİSTESİ'!$F:$AJ,15,0)),""))</f>
        <v/>
      </c>
      <c r="S4159" s="138" t="str">
        <f ca="1">IFERROR(IF($C4159="","",VLOOKUP(FİLTRE!$C4159,'SKT LİSTESİ'!$F:$AJ,16,0)),"")</f>
        <v/>
      </c>
      <c r="AF4159" s="179" t="str">
        <f t="shared" ca="1" si="258"/>
        <v/>
      </c>
      <c r="AG4159" s="179">
        <f t="shared" ca="1" si="259"/>
        <v>0</v>
      </c>
      <c r="AH4159" s="179">
        <f t="shared" ca="1" si="260"/>
        <v>0</v>
      </c>
    </row>
    <row r="4160" spans="2:34" ht="15.75" x14ac:dyDescent="0.25">
      <c r="B4160">
        <f t="shared" ca="1" si="257"/>
        <v>4148</v>
      </c>
      <c r="C4160" t="str">
        <f ca="1">IFERROR(VLOOKUP(B4160,'SKT LİSTESİ'!F:F,1,0),"")</f>
        <v/>
      </c>
      <c r="E4160" s="128" t="str">
        <f ca="1">IFERROR(IF($C4160="","",VLOOKUP(FİLTRE!$C4160,'SKT LİSTESİ'!$F:$S,5,0)),"")</f>
        <v/>
      </c>
      <c r="F4160" s="129" t="str">
        <f ca="1">IFERROR(IF($C4160="","",VLOOKUP(FİLTRE!$C4160,'SKT LİSTESİ'!$F:$S,7,0)),"")</f>
        <v/>
      </c>
      <c r="G4160" s="130" t="str">
        <f ca="1">IFERROR(IF($C4160="","",VLOOKUP(FİLTRE!$C4160,'SKT LİSTESİ'!$F:$S,8,0)),"")</f>
        <v/>
      </c>
      <c r="H4160" s="131" t="str">
        <f ca="1">IF(E4160="","",IF($C4160="","",VLOOKUP(FİLTRE!$C4160,'SKT LİSTESİ'!$F:$S,9,0)))</f>
        <v/>
      </c>
      <c r="I4160" s="132" t="str">
        <f ca="1">IFERROR(IF($C4160="","",VLOOKUP(FİLTRE!$C4160,'SKT LİSTESİ'!$F:$S,10,0)),"")</f>
        <v/>
      </c>
      <c r="J4160" s="133" t="str">
        <f ca="1">IFERROR(IF($C4160="","",VLOOKUP(FİLTRE!$C4160,'SKT LİSTESİ'!$F:$S,11,0)),"")</f>
        <v/>
      </c>
      <c r="K4160" s="134" t="str">
        <f ca="1">IFERROR(IF($C4160="","",VLOOKUP(FİLTRE!$C4160,'SKT LİSTESİ'!$F:$S,12,0)),"")</f>
        <v/>
      </c>
      <c r="L4160" s="134" t="str">
        <f ca="1">IFERROR(IF($C4160="","",VLOOKUP(FİLTRE!$C4160,'SKT LİSTESİ'!$F:$S,13,0)),"")</f>
        <v/>
      </c>
      <c r="M4160" s="135" t="str">
        <f ca="1">IFERROR(IF($C4160="","",VLOOKUP(FİLTRE!$C4160,'SKT LİSTESİ'!$F:$AJ,14,0)),"")</f>
        <v/>
      </c>
      <c r="N4160" s="31" t="str">
        <f ca="1">IFERROR(IF($C4160="","",VLOOKUP(FİLTRE!$C4160,'SKT LİSTESİ'!$F:$AJ,22,0)),"")</f>
        <v/>
      </c>
      <c r="O4160" s="136" t="str">
        <f ca="1">IFERROR(IF($C4160="","",VLOOKUP(FİLTRE!$C4160,'SKT LİSTESİ'!$F:$AJ,23,0)),"")</f>
        <v/>
      </c>
      <c r="P4160" s="31"/>
      <c r="Q4160" s="31"/>
      <c r="R4160" s="137" t="str">
        <f ca="1">(IFERROR(IF($C4160="","",VLOOKUP(FİLTRE!$C4160,'SKT LİSTESİ'!$F:$AJ,15,0)),""))</f>
        <v/>
      </c>
      <c r="S4160" s="138" t="str">
        <f ca="1">IFERROR(IF($C4160="","",VLOOKUP(FİLTRE!$C4160,'SKT LİSTESİ'!$F:$AJ,16,0)),"")</f>
        <v/>
      </c>
      <c r="AF4160" s="179" t="str">
        <f t="shared" ca="1" si="258"/>
        <v/>
      </c>
      <c r="AG4160" s="179">
        <f t="shared" ca="1" si="259"/>
        <v>0</v>
      </c>
      <c r="AH4160" s="179">
        <f t="shared" ca="1" si="260"/>
        <v>0</v>
      </c>
    </row>
    <row r="4161" spans="2:34" ht="15.75" x14ac:dyDescent="0.25">
      <c r="B4161">
        <f t="shared" ca="1" si="257"/>
        <v>4149</v>
      </c>
      <c r="C4161" t="str">
        <f ca="1">IFERROR(VLOOKUP(B4161,'SKT LİSTESİ'!F:F,1,0),"")</f>
        <v/>
      </c>
      <c r="E4161" s="128" t="str">
        <f ca="1">IFERROR(IF($C4161="","",VLOOKUP(FİLTRE!$C4161,'SKT LİSTESİ'!$F:$S,5,0)),"")</f>
        <v/>
      </c>
      <c r="F4161" s="129" t="str">
        <f ca="1">IFERROR(IF($C4161="","",VLOOKUP(FİLTRE!$C4161,'SKT LİSTESİ'!$F:$S,7,0)),"")</f>
        <v/>
      </c>
      <c r="G4161" s="130" t="str">
        <f ca="1">IFERROR(IF($C4161="","",VLOOKUP(FİLTRE!$C4161,'SKT LİSTESİ'!$F:$S,8,0)),"")</f>
        <v/>
      </c>
      <c r="H4161" s="131" t="str">
        <f ca="1">IF(E4161="","",IF($C4161="","",VLOOKUP(FİLTRE!$C4161,'SKT LİSTESİ'!$F:$S,9,0)))</f>
        <v/>
      </c>
      <c r="I4161" s="132" t="str">
        <f ca="1">IFERROR(IF($C4161="","",VLOOKUP(FİLTRE!$C4161,'SKT LİSTESİ'!$F:$S,10,0)),"")</f>
        <v/>
      </c>
      <c r="J4161" s="133" t="str">
        <f ca="1">IFERROR(IF($C4161="","",VLOOKUP(FİLTRE!$C4161,'SKT LİSTESİ'!$F:$S,11,0)),"")</f>
        <v/>
      </c>
      <c r="K4161" s="134" t="str">
        <f ca="1">IFERROR(IF($C4161="","",VLOOKUP(FİLTRE!$C4161,'SKT LİSTESİ'!$F:$S,12,0)),"")</f>
        <v/>
      </c>
      <c r="L4161" s="134" t="str">
        <f ca="1">IFERROR(IF($C4161="","",VLOOKUP(FİLTRE!$C4161,'SKT LİSTESİ'!$F:$S,13,0)),"")</f>
        <v/>
      </c>
      <c r="M4161" s="135" t="str">
        <f ca="1">IFERROR(IF($C4161="","",VLOOKUP(FİLTRE!$C4161,'SKT LİSTESİ'!$F:$AJ,14,0)),"")</f>
        <v/>
      </c>
      <c r="N4161" s="31" t="str">
        <f ca="1">IFERROR(IF($C4161="","",VLOOKUP(FİLTRE!$C4161,'SKT LİSTESİ'!$F:$AJ,22,0)),"")</f>
        <v/>
      </c>
      <c r="O4161" s="136" t="str">
        <f ca="1">IFERROR(IF($C4161="","",VLOOKUP(FİLTRE!$C4161,'SKT LİSTESİ'!$F:$AJ,23,0)),"")</f>
        <v/>
      </c>
      <c r="P4161" s="31"/>
      <c r="Q4161" s="31"/>
      <c r="R4161" s="137" t="str">
        <f ca="1">(IFERROR(IF($C4161="","",VLOOKUP(FİLTRE!$C4161,'SKT LİSTESİ'!$F:$AJ,15,0)),""))</f>
        <v/>
      </c>
      <c r="S4161" s="138" t="str">
        <f ca="1">IFERROR(IF($C4161="","",VLOOKUP(FİLTRE!$C4161,'SKT LİSTESİ'!$F:$AJ,16,0)),"")</f>
        <v/>
      </c>
      <c r="AF4161" s="179" t="str">
        <f t="shared" ca="1" si="258"/>
        <v/>
      </c>
      <c r="AG4161" s="179">
        <f t="shared" ca="1" si="259"/>
        <v>0</v>
      </c>
      <c r="AH4161" s="179">
        <f t="shared" ca="1" si="260"/>
        <v>0</v>
      </c>
    </row>
    <row r="4162" spans="2:34" ht="15.75" x14ac:dyDescent="0.25">
      <c r="B4162">
        <f t="shared" ca="1" si="257"/>
        <v>4150</v>
      </c>
      <c r="C4162" t="str">
        <f ca="1">IFERROR(VLOOKUP(B4162,'SKT LİSTESİ'!F:F,1,0),"")</f>
        <v/>
      </c>
      <c r="E4162" s="128" t="str">
        <f ca="1">IFERROR(IF($C4162="","",VLOOKUP(FİLTRE!$C4162,'SKT LİSTESİ'!$F:$S,5,0)),"")</f>
        <v/>
      </c>
      <c r="F4162" s="129" t="str">
        <f ca="1">IFERROR(IF($C4162="","",VLOOKUP(FİLTRE!$C4162,'SKT LİSTESİ'!$F:$S,7,0)),"")</f>
        <v/>
      </c>
      <c r="G4162" s="130" t="str">
        <f ca="1">IFERROR(IF($C4162="","",VLOOKUP(FİLTRE!$C4162,'SKT LİSTESİ'!$F:$S,8,0)),"")</f>
        <v/>
      </c>
      <c r="H4162" s="131" t="str">
        <f ca="1">IF(E4162="","",IF($C4162="","",VLOOKUP(FİLTRE!$C4162,'SKT LİSTESİ'!$F:$S,9,0)))</f>
        <v/>
      </c>
      <c r="I4162" s="132" t="str">
        <f ca="1">IFERROR(IF($C4162="","",VLOOKUP(FİLTRE!$C4162,'SKT LİSTESİ'!$F:$S,10,0)),"")</f>
        <v/>
      </c>
      <c r="J4162" s="133" t="str">
        <f ca="1">IFERROR(IF($C4162="","",VLOOKUP(FİLTRE!$C4162,'SKT LİSTESİ'!$F:$S,11,0)),"")</f>
        <v/>
      </c>
      <c r="K4162" s="134" t="str">
        <f ca="1">IFERROR(IF($C4162="","",VLOOKUP(FİLTRE!$C4162,'SKT LİSTESİ'!$F:$S,12,0)),"")</f>
        <v/>
      </c>
      <c r="L4162" s="134" t="str">
        <f ca="1">IFERROR(IF($C4162="","",VLOOKUP(FİLTRE!$C4162,'SKT LİSTESİ'!$F:$S,13,0)),"")</f>
        <v/>
      </c>
      <c r="M4162" s="135" t="str">
        <f ca="1">IFERROR(IF($C4162="","",VLOOKUP(FİLTRE!$C4162,'SKT LİSTESİ'!$F:$AJ,14,0)),"")</f>
        <v/>
      </c>
      <c r="N4162" s="31" t="str">
        <f ca="1">IFERROR(IF($C4162="","",VLOOKUP(FİLTRE!$C4162,'SKT LİSTESİ'!$F:$AJ,22,0)),"")</f>
        <v/>
      </c>
      <c r="O4162" s="136" t="str">
        <f ca="1">IFERROR(IF($C4162="","",VLOOKUP(FİLTRE!$C4162,'SKT LİSTESİ'!$F:$AJ,23,0)),"")</f>
        <v/>
      </c>
      <c r="P4162" s="31"/>
      <c r="Q4162" s="31"/>
      <c r="R4162" s="137" t="str">
        <f ca="1">(IFERROR(IF($C4162="","",VLOOKUP(FİLTRE!$C4162,'SKT LİSTESİ'!$F:$AJ,15,0)),""))</f>
        <v/>
      </c>
      <c r="S4162" s="138" t="str">
        <f ca="1">IFERROR(IF($C4162="","",VLOOKUP(FİLTRE!$C4162,'SKT LİSTESİ'!$F:$AJ,16,0)),"")</f>
        <v/>
      </c>
      <c r="AF4162" s="179" t="str">
        <f t="shared" ca="1" si="258"/>
        <v/>
      </c>
      <c r="AG4162" s="179">
        <f t="shared" ca="1" si="259"/>
        <v>0</v>
      </c>
      <c r="AH4162" s="179">
        <f t="shared" ca="1" si="260"/>
        <v>0</v>
      </c>
    </row>
    <row r="4163" spans="2:34" ht="15.75" x14ac:dyDescent="0.25">
      <c r="B4163">
        <f t="shared" ca="1" si="257"/>
        <v>4151</v>
      </c>
      <c r="C4163" t="str">
        <f ca="1">IFERROR(VLOOKUP(B4163,'SKT LİSTESİ'!F:F,1,0),"")</f>
        <v/>
      </c>
      <c r="E4163" s="128" t="str">
        <f ca="1">IFERROR(IF($C4163="","",VLOOKUP(FİLTRE!$C4163,'SKT LİSTESİ'!$F:$S,5,0)),"")</f>
        <v/>
      </c>
      <c r="F4163" s="129" t="str">
        <f ca="1">IFERROR(IF($C4163="","",VLOOKUP(FİLTRE!$C4163,'SKT LİSTESİ'!$F:$S,7,0)),"")</f>
        <v/>
      </c>
      <c r="G4163" s="130" t="str">
        <f ca="1">IFERROR(IF($C4163="","",VLOOKUP(FİLTRE!$C4163,'SKT LİSTESİ'!$F:$S,8,0)),"")</f>
        <v/>
      </c>
      <c r="H4163" s="131" t="str">
        <f ca="1">IF(E4163="","",IF($C4163="","",VLOOKUP(FİLTRE!$C4163,'SKT LİSTESİ'!$F:$S,9,0)))</f>
        <v/>
      </c>
      <c r="I4163" s="132" t="str">
        <f ca="1">IFERROR(IF($C4163="","",VLOOKUP(FİLTRE!$C4163,'SKT LİSTESİ'!$F:$S,10,0)),"")</f>
        <v/>
      </c>
      <c r="J4163" s="133" t="str">
        <f ca="1">IFERROR(IF($C4163="","",VLOOKUP(FİLTRE!$C4163,'SKT LİSTESİ'!$F:$S,11,0)),"")</f>
        <v/>
      </c>
      <c r="K4163" s="134" t="str">
        <f ca="1">IFERROR(IF($C4163="","",VLOOKUP(FİLTRE!$C4163,'SKT LİSTESİ'!$F:$S,12,0)),"")</f>
        <v/>
      </c>
      <c r="L4163" s="134" t="str">
        <f ca="1">IFERROR(IF($C4163="","",VLOOKUP(FİLTRE!$C4163,'SKT LİSTESİ'!$F:$S,13,0)),"")</f>
        <v/>
      </c>
      <c r="M4163" s="135" t="str">
        <f ca="1">IFERROR(IF($C4163="","",VLOOKUP(FİLTRE!$C4163,'SKT LİSTESİ'!$F:$AJ,14,0)),"")</f>
        <v/>
      </c>
      <c r="N4163" s="31" t="str">
        <f ca="1">IFERROR(IF($C4163="","",VLOOKUP(FİLTRE!$C4163,'SKT LİSTESİ'!$F:$AJ,22,0)),"")</f>
        <v/>
      </c>
      <c r="O4163" s="136" t="str">
        <f ca="1">IFERROR(IF($C4163="","",VLOOKUP(FİLTRE!$C4163,'SKT LİSTESİ'!$F:$AJ,23,0)),"")</f>
        <v/>
      </c>
      <c r="P4163" s="31"/>
      <c r="Q4163" s="31"/>
      <c r="R4163" s="137" t="str">
        <f ca="1">(IFERROR(IF($C4163="","",VLOOKUP(FİLTRE!$C4163,'SKT LİSTESİ'!$F:$AJ,15,0)),""))</f>
        <v/>
      </c>
      <c r="S4163" s="138" t="str">
        <f ca="1">IFERROR(IF($C4163="","",VLOOKUP(FİLTRE!$C4163,'SKT LİSTESİ'!$F:$AJ,16,0)),"")</f>
        <v/>
      </c>
      <c r="AF4163" s="179" t="str">
        <f t="shared" ca="1" si="258"/>
        <v/>
      </c>
      <c r="AG4163" s="179">
        <f t="shared" ca="1" si="259"/>
        <v>0</v>
      </c>
      <c r="AH4163" s="179">
        <f t="shared" ca="1" si="260"/>
        <v>0</v>
      </c>
    </row>
    <row r="4164" spans="2:34" ht="15.75" x14ac:dyDescent="0.25">
      <c r="B4164">
        <f t="shared" ca="1" si="257"/>
        <v>4152</v>
      </c>
      <c r="C4164" t="str">
        <f ca="1">IFERROR(VLOOKUP(B4164,'SKT LİSTESİ'!F:F,1,0),"")</f>
        <v/>
      </c>
      <c r="E4164" s="128" t="str">
        <f ca="1">IFERROR(IF($C4164="","",VLOOKUP(FİLTRE!$C4164,'SKT LİSTESİ'!$F:$S,5,0)),"")</f>
        <v/>
      </c>
      <c r="F4164" s="129" t="str">
        <f ca="1">IFERROR(IF($C4164="","",VLOOKUP(FİLTRE!$C4164,'SKT LİSTESİ'!$F:$S,7,0)),"")</f>
        <v/>
      </c>
      <c r="G4164" s="130" t="str">
        <f ca="1">IFERROR(IF($C4164="","",VLOOKUP(FİLTRE!$C4164,'SKT LİSTESİ'!$F:$S,8,0)),"")</f>
        <v/>
      </c>
      <c r="H4164" s="131" t="str">
        <f ca="1">IF(E4164="","",IF($C4164="","",VLOOKUP(FİLTRE!$C4164,'SKT LİSTESİ'!$F:$S,9,0)))</f>
        <v/>
      </c>
      <c r="I4164" s="132" t="str">
        <f ca="1">IFERROR(IF($C4164="","",VLOOKUP(FİLTRE!$C4164,'SKT LİSTESİ'!$F:$S,10,0)),"")</f>
        <v/>
      </c>
      <c r="J4164" s="133" t="str">
        <f ca="1">IFERROR(IF($C4164="","",VLOOKUP(FİLTRE!$C4164,'SKT LİSTESİ'!$F:$S,11,0)),"")</f>
        <v/>
      </c>
      <c r="K4164" s="134" t="str">
        <f ca="1">IFERROR(IF($C4164="","",VLOOKUP(FİLTRE!$C4164,'SKT LİSTESİ'!$F:$S,12,0)),"")</f>
        <v/>
      </c>
      <c r="L4164" s="134" t="str">
        <f ca="1">IFERROR(IF($C4164="","",VLOOKUP(FİLTRE!$C4164,'SKT LİSTESİ'!$F:$S,13,0)),"")</f>
        <v/>
      </c>
      <c r="M4164" s="135" t="str">
        <f ca="1">IFERROR(IF($C4164="","",VLOOKUP(FİLTRE!$C4164,'SKT LİSTESİ'!$F:$AJ,14,0)),"")</f>
        <v/>
      </c>
      <c r="N4164" s="31" t="str">
        <f ca="1">IFERROR(IF($C4164="","",VLOOKUP(FİLTRE!$C4164,'SKT LİSTESİ'!$F:$AJ,22,0)),"")</f>
        <v/>
      </c>
      <c r="O4164" s="136" t="str">
        <f ca="1">IFERROR(IF($C4164="","",VLOOKUP(FİLTRE!$C4164,'SKT LİSTESİ'!$F:$AJ,23,0)),"")</f>
        <v/>
      </c>
      <c r="P4164" s="31"/>
      <c r="Q4164" s="31"/>
      <c r="R4164" s="137" t="str">
        <f ca="1">(IFERROR(IF($C4164="","",VLOOKUP(FİLTRE!$C4164,'SKT LİSTESİ'!$F:$AJ,15,0)),""))</f>
        <v/>
      </c>
      <c r="S4164" s="138" t="str">
        <f ca="1">IFERROR(IF($C4164="","",VLOOKUP(FİLTRE!$C4164,'SKT LİSTESİ'!$F:$AJ,16,0)),"")</f>
        <v/>
      </c>
      <c r="AF4164" s="179" t="str">
        <f t="shared" ca="1" si="258"/>
        <v/>
      </c>
      <c r="AG4164" s="179">
        <f t="shared" ca="1" si="259"/>
        <v>0</v>
      </c>
      <c r="AH4164" s="179">
        <f t="shared" ca="1" si="260"/>
        <v>0</v>
      </c>
    </row>
    <row r="4165" spans="2:34" ht="15.75" x14ac:dyDescent="0.25">
      <c r="B4165">
        <f t="shared" ca="1" si="257"/>
        <v>4153</v>
      </c>
      <c r="C4165" t="str">
        <f ca="1">IFERROR(VLOOKUP(B4165,'SKT LİSTESİ'!F:F,1,0),"")</f>
        <v/>
      </c>
      <c r="E4165" s="128" t="str">
        <f ca="1">IFERROR(IF($C4165="","",VLOOKUP(FİLTRE!$C4165,'SKT LİSTESİ'!$F:$S,5,0)),"")</f>
        <v/>
      </c>
      <c r="F4165" s="129" t="str">
        <f ca="1">IFERROR(IF($C4165="","",VLOOKUP(FİLTRE!$C4165,'SKT LİSTESİ'!$F:$S,7,0)),"")</f>
        <v/>
      </c>
      <c r="G4165" s="130" t="str">
        <f ca="1">IFERROR(IF($C4165="","",VLOOKUP(FİLTRE!$C4165,'SKT LİSTESİ'!$F:$S,8,0)),"")</f>
        <v/>
      </c>
      <c r="H4165" s="131" t="str">
        <f ca="1">IF(E4165="","",IF($C4165="","",VLOOKUP(FİLTRE!$C4165,'SKT LİSTESİ'!$F:$S,9,0)))</f>
        <v/>
      </c>
      <c r="I4165" s="132" t="str">
        <f ca="1">IFERROR(IF($C4165="","",VLOOKUP(FİLTRE!$C4165,'SKT LİSTESİ'!$F:$S,10,0)),"")</f>
        <v/>
      </c>
      <c r="J4165" s="133" t="str">
        <f ca="1">IFERROR(IF($C4165="","",VLOOKUP(FİLTRE!$C4165,'SKT LİSTESİ'!$F:$S,11,0)),"")</f>
        <v/>
      </c>
      <c r="K4165" s="134" t="str">
        <f ca="1">IFERROR(IF($C4165="","",VLOOKUP(FİLTRE!$C4165,'SKT LİSTESİ'!$F:$S,12,0)),"")</f>
        <v/>
      </c>
      <c r="L4165" s="134" t="str">
        <f ca="1">IFERROR(IF($C4165="","",VLOOKUP(FİLTRE!$C4165,'SKT LİSTESİ'!$F:$S,13,0)),"")</f>
        <v/>
      </c>
      <c r="M4165" s="135" t="str">
        <f ca="1">IFERROR(IF($C4165="","",VLOOKUP(FİLTRE!$C4165,'SKT LİSTESİ'!$F:$AJ,14,0)),"")</f>
        <v/>
      </c>
      <c r="N4165" s="31" t="str">
        <f ca="1">IFERROR(IF($C4165="","",VLOOKUP(FİLTRE!$C4165,'SKT LİSTESİ'!$F:$AJ,22,0)),"")</f>
        <v/>
      </c>
      <c r="O4165" s="136" t="str">
        <f ca="1">IFERROR(IF($C4165="","",VLOOKUP(FİLTRE!$C4165,'SKT LİSTESİ'!$F:$AJ,23,0)),"")</f>
        <v/>
      </c>
      <c r="P4165" s="31"/>
      <c r="Q4165" s="31"/>
      <c r="R4165" s="137" t="str">
        <f ca="1">(IFERROR(IF($C4165="","",VLOOKUP(FİLTRE!$C4165,'SKT LİSTESİ'!$F:$AJ,15,0)),""))</f>
        <v/>
      </c>
      <c r="S4165" s="138" t="str">
        <f ca="1">IFERROR(IF($C4165="","",VLOOKUP(FİLTRE!$C4165,'SKT LİSTESİ'!$F:$AJ,16,0)),"")</f>
        <v/>
      </c>
      <c r="AF4165" s="179" t="str">
        <f t="shared" ca="1" si="258"/>
        <v/>
      </c>
      <c r="AG4165" s="179">
        <f t="shared" ca="1" si="259"/>
        <v>0</v>
      </c>
      <c r="AH4165" s="179">
        <f t="shared" ca="1" si="260"/>
        <v>0</v>
      </c>
    </row>
    <row r="4166" spans="2:34" ht="15.75" x14ac:dyDescent="0.25">
      <c r="B4166">
        <f t="shared" ca="1" si="257"/>
        <v>4154</v>
      </c>
      <c r="C4166" t="str">
        <f ca="1">IFERROR(VLOOKUP(B4166,'SKT LİSTESİ'!F:F,1,0),"")</f>
        <v/>
      </c>
      <c r="E4166" s="128" t="str">
        <f ca="1">IFERROR(IF($C4166="","",VLOOKUP(FİLTRE!$C4166,'SKT LİSTESİ'!$F:$S,5,0)),"")</f>
        <v/>
      </c>
      <c r="F4166" s="129" t="str">
        <f ca="1">IFERROR(IF($C4166="","",VLOOKUP(FİLTRE!$C4166,'SKT LİSTESİ'!$F:$S,7,0)),"")</f>
        <v/>
      </c>
      <c r="G4166" s="130" t="str">
        <f ca="1">IFERROR(IF($C4166="","",VLOOKUP(FİLTRE!$C4166,'SKT LİSTESİ'!$F:$S,8,0)),"")</f>
        <v/>
      </c>
      <c r="H4166" s="131" t="str">
        <f ca="1">IF(E4166="","",IF($C4166="","",VLOOKUP(FİLTRE!$C4166,'SKT LİSTESİ'!$F:$S,9,0)))</f>
        <v/>
      </c>
      <c r="I4166" s="132" t="str">
        <f ca="1">IFERROR(IF($C4166="","",VLOOKUP(FİLTRE!$C4166,'SKT LİSTESİ'!$F:$S,10,0)),"")</f>
        <v/>
      </c>
      <c r="J4166" s="133" t="str">
        <f ca="1">IFERROR(IF($C4166="","",VLOOKUP(FİLTRE!$C4166,'SKT LİSTESİ'!$F:$S,11,0)),"")</f>
        <v/>
      </c>
      <c r="K4166" s="134" t="str">
        <f ca="1">IFERROR(IF($C4166="","",VLOOKUP(FİLTRE!$C4166,'SKT LİSTESİ'!$F:$S,12,0)),"")</f>
        <v/>
      </c>
      <c r="L4166" s="134" t="str">
        <f ca="1">IFERROR(IF($C4166="","",VLOOKUP(FİLTRE!$C4166,'SKT LİSTESİ'!$F:$S,13,0)),"")</f>
        <v/>
      </c>
      <c r="M4166" s="135" t="str">
        <f ca="1">IFERROR(IF($C4166="","",VLOOKUP(FİLTRE!$C4166,'SKT LİSTESİ'!$F:$AJ,14,0)),"")</f>
        <v/>
      </c>
      <c r="N4166" s="31" t="str">
        <f ca="1">IFERROR(IF($C4166="","",VLOOKUP(FİLTRE!$C4166,'SKT LİSTESİ'!$F:$AJ,22,0)),"")</f>
        <v/>
      </c>
      <c r="O4166" s="136" t="str">
        <f ca="1">IFERROR(IF($C4166="","",VLOOKUP(FİLTRE!$C4166,'SKT LİSTESİ'!$F:$AJ,23,0)),"")</f>
        <v/>
      </c>
      <c r="P4166" s="31"/>
      <c r="Q4166" s="31"/>
      <c r="R4166" s="137" t="str">
        <f ca="1">(IFERROR(IF($C4166="","",VLOOKUP(FİLTRE!$C4166,'SKT LİSTESİ'!$F:$AJ,15,0)),""))</f>
        <v/>
      </c>
      <c r="S4166" s="138" t="str">
        <f ca="1">IFERROR(IF($C4166="","",VLOOKUP(FİLTRE!$C4166,'SKT LİSTESİ'!$F:$AJ,16,0)),"")</f>
        <v/>
      </c>
      <c r="AF4166" s="179" t="str">
        <f t="shared" ca="1" si="258"/>
        <v/>
      </c>
      <c r="AG4166" s="179">
        <f t="shared" ca="1" si="259"/>
        <v>0</v>
      </c>
      <c r="AH4166" s="179">
        <f t="shared" ca="1" si="260"/>
        <v>0</v>
      </c>
    </row>
    <row r="4167" spans="2:34" ht="15.75" x14ac:dyDescent="0.25">
      <c r="B4167">
        <f t="shared" ca="1" si="257"/>
        <v>4155</v>
      </c>
      <c r="C4167" t="str">
        <f ca="1">IFERROR(VLOOKUP(B4167,'SKT LİSTESİ'!F:F,1,0),"")</f>
        <v/>
      </c>
      <c r="E4167" s="128" t="str">
        <f ca="1">IFERROR(IF($C4167="","",VLOOKUP(FİLTRE!$C4167,'SKT LİSTESİ'!$F:$S,5,0)),"")</f>
        <v/>
      </c>
      <c r="F4167" s="129" t="str">
        <f ca="1">IFERROR(IF($C4167="","",VLOOKUP(FİLTRE!$C4167,'SKT LİSTESİ'!$F:$S,7,0)),"")</f>
        <v/>
      </c>
      <c r="G4167" s="130" t="str">
        <f ca="1">IFERROR(IF($C4167="","",VLOOKUP(FİLTRE!$C4167,'SKT LİSTESİ'!$F:$S,8,0)),"")</f>
        <v/>
      </c>
      <c r="H4167" s="131" t="str">
        <f ca="1">IF(E4167="","",IF($C4167="","",VLOOKUP(FİLTRE!$C4167,'SKT LİSTESİ'!$F:$S,9,0)))</f>
        <v/>
      </c>
      <c r="I4167" s="132" t="str">
        <f ca="1">IFERROR(IF($C4167="","",VLOOKUP(FİLTRE!$C4167,'SKT LİSTESİ'!$F:$S,10,0)),"")</f>
        <v/>
      </c>
      <c r="J4167" s="133" t="str">
        <f ca="1">IFERROR(IF($C4167="","",VLOOKUP(FİLTRE!$C4167,'SKT LİSTESİ'!$F:$S,11,0)),"")</f>
        <v/>
      </c>
      <c r="K4167" s="134" t="str">
        <f ca="1">IFERROR(IF($C4167="","",VLOOKUP(FİLTRE!$C4167,'SKT LİSTESİ'!$F:$S,12,0)),"")</f>
        <v/>
      </c>
      <c r="L4167" s="134" t="str">
        <f ca="1">IFERROR(IF($C4167="","",VLOOKUP(FİLTRE!$C4167,'SKT LİSTESİ'!$F:$S,13,0)),"")</f>
        <v/>
      </c>
      <c r="M4167" s="135" t="str">
        <f ca="1">IFERROR(IF($C4167="","",VLOOKUP(FİLTRE!$C4167,'SKT LİSTESİ'!$F:$AJ,14,0)),"")</f>
        <v/>
      </c>
      <c r="N4167" s="31" t="str">
        <f ca="1">IFERROR(IF($C4167="","",VLOOKUP(FİLTRE!$C4167,'SKT LİSTESİ'!$F:$AJ,22,0)),"")</f>
        <v/>
      </c>
      <c r="O4167" s="136" t="str">
        <f ca="1">IFERROR(IF($C4167="","",VLOOKUP(FİLTRE!$C4167,'SKT LİSTESİ'!$F:$AJ,23,0)),"")</f>
        <v/>
      </c>
      <c r="P4167" s="31"/>
      <c r="Q4167" s="31"/>
      <c r="R4167" s="137" t="str">
        <f ca="1">(IFERROR(IF($C4167="","",VLOOKUP(FİLTRE!$C4167,'SKT LİSTESİ'!$F:$AJ,15,0)),""))</f>
        <v/>
      </c>
      <c r="S4167" s="138" t="str">
        <f ca="1">IFERROR(IF($C4167="","",VLOOKUP(FİLTRE!$C4167,'SKT LİSTESİ'!$F:$AJ,16,0)),"")</f>
        <v/>
      </c>
      <c r="AF4167" s="179" t="str">
        <f t="shared" ca="1" si="258"/>
        <v/>
      </c>
      <c r="AG4167" s="179">
        <f t="shared" ca="1" si="259"/>
        <v>0</v>
      </c>
      <c r="AH4167" s="179">
        <f t="shared" ca="1" si="260"/>
        <v>0</v>
      </c>
    </row>
    <row r="4168" spans="2:34" ht="15.75" x14ac:dyDescent="0.25">
      <c r="B4168">
        <f t="shared" ca="1" si="257"/>
        <v>4156</v>
      </c>
      <c r="C4168" t="str">
        <f ca="1">IFERROR(VLOOKUP(B4168,'SKT LİSTESİ'!F:F,1,0),"")</f>
        <v/>
      </c>
      <c r="E4168" s="128" t="str">
        <f ca="1">IFERROR(IF($C4168="","",VLOOKUP(FİLTRE!$C4168,'SKT LİSTESİ'!$F:$S,5,0)),"")</f>
        <v/>
      </c>
      <c r="F4168" s="129" t="str">
        <f ca="1">IFERROR(IF($C4168="","",VLOOKUP(FİLTRE!$C4168,'SKT LİSTESİ'!$F:$S,7,0)),"")</f>
        <v/>
      </c>
      <c r="G4168" s="130" t="str">
        <f ca="1">IFERROR(IF($C4168="","",VLOOKUP(FİLTRE!$C4168,'SKT LİSTESİ'!$F:$S,8,0)),"")</f>
        <v/>
      </c>
      <c r="H4168" s="131" t="str">
        <f ca="1">IF(E4168="","",IF($C4168="","",VLOOKUP(FİLTRE!$C4168,'SKT LİSTESİ'!$F:$S,9,0)))</f>
        <v/>
      </c>
      <c r="I4168" s="132" t="str">
        <f ca="1">IFERROR(IF($C4168="","",VLOOKUP(FİLTRE!$C4168,'SKT LİSTESİ'!$F:$S,10,0)),"")</f>
        <v/>
      </c>
      <c r="J4168" s="133" t="str">
        <f ca="1">IFERROR(IF($C4168="","",VLOOKUP(FİLTRE!$C4168,'SKT LİSTESİ'!$F:$S,11,0)),"")</f>
        <v/>
      </c>
      <c r="K4168" s="134" t="str">
        <f ca="1">IFERROR(IF($C4168="","",VLOOKUP(FİLTRE!$C4168,'SKT LİSTESİ'!$F:$S,12,0)),"")</f>
        <v/>
      </c>
      <c r="L4168" s="134" t="str">
        <f ca="1">IFERROR(IF($C4168="","",VLOOKUP(FİLTRE!$C4168,'SKT LİSTESİ'!$F:$S,13,0)),"")</f>
        <v/>
      </c>
      <c r="M4168" s="135" t="str">
        <f ca="1">IFERROR(IF($C4168="","",VLOOKUP(FİLTRE!$C4168,'SKT LİSTESİ'!$F:$AJ,14,0)),"")</f>
        <v/>
      </c>
      <c r="N4168" s="31" t="str">
        <f ca="1">IFERROR(IF($C4168="","",VLOOKUP(FİLTRE!$C4168,'SKT LİSTESİ'!$F:$AJ,22,0)),"")</f>
        <v/>
      </c>
      <c r="O4168" s="136" t="str">
        <f ca="1">IFERROR(IF($C4168="","",VLOOKUP(FİLTRE!$C4168,'SKT LİSTESİ'!$F:$AJ,23,0)),"")</f>
        <v/>
      </c>
      <c r="P4168" s="31"/>
      <c r="Q4168" s="31"/>
      <c r="R4168" s="137" t="str">
        <f ca="1">(IFERROR(IF($C4168="","",VLOOKUP(FİLTRE!$C4168,'SKT LİSTESİ'!$F:$AJ,15,0)),""))</f>
        <v/>
      </c>
      <c r="S4168" s="138" t="str">
        <f ca="1">IFERROR(IF($C4168="","",VLOOKUP(FİLTRE!$C4168,'SKT LİSTESİ'!$F:$AJ,16,0)),"")</f>
        <v/>
      </c>
      <c r="AF4168" s="179" t="str">
        <f t="shared" ca="1" si="258"/>
        <v/>
      </c>
      <c r="AG4168" s="179">
        <f t="shared" ca="1" si="259"/>
        <v>0</v>
      </c>
      <c r="AH4168" s="179">
        <f t="shared" ca="1" si="260"/>
        <v>0</v>
      </c>
    </row>
    <row r="4169" spans="2:34" ht="15.75" x14ac:dyDescent="0.25">
      <c r="B4169">
        <f t="shared" ca="1" si="257"/>
        <v>4157</v>
      </c>
      <c r="C4169" t="str">
        <f ca="1">IFERROR(VLOOKUP(B4169,'SKT LİSTESİ'!F:F,1,0),"")</f>
        <v/>
      </c>
      <c r="E4169" s="128" t="str">
        <f ca="1">IFERROR(IF($C4169="","",VLOOKUP(FİLTRE!$C4169,'SKT LİSTESİ'!$F:$S,5,0)),"")</f>
        <v/>
      </c>
      <c r="F4169" s="129" t="str">
        <f ca="1">IFERROR(IF($C4169="","",VLOOKUP(FİLTRE!$C4169,'SKT LİSTESİ'!$F:$S,7,0)),"")</f>
        <v/>
      </c>
      <c r="G4169" s="130" t="str">
        <f ca="1">IFERROR(IF($C4169="","",VLOOKUP(FİLTRE!$C4169,'SKT LİSTESİ'!$F:$S,8,0)),"")</f>
        <v/>
      </c>
      <c r="H4169" s="131" t="str">
        <f ca="1">IF(E4169="","",IF($C4169="","",VLOOKUP(FİLTRE!$C4169,'SKT LİSTESİ'!$F:$S,9,0)))</f>
        <v/>
      </c>
      <c r="I4169" s="132" t="str">
        <f ca="1">IFERROR(IF($C4169="","",VLOOKUP(FİLTRE!$C4169,'SKT LİSTESİ'!$F:$S,10,0)),"")</f>
        <v/>
      </c>
      <c r="J4169" s="133" t="str">
        <f ca="1">IFERROR(IF($C4169="","",VLOOKUP(FİLTRE!$C4169,'SKT LİSTESİ'!$F:$S,11,0)),"")</f>
        <v/>
      </c>
      <c r="K4169" s="134" t="str">
        <f ca="1">IFERROR(IF($C4169="","",VLOOKUP(FİLTRE!$C4169,'SKT LİSTESİ'!$F:$S,12,0)),"")</f>
        <v/>
      </c>
      <c r="L4169" s="134" t="str">
        <f ca="1">IFERROR(IF($C4169="","",VLOOKUP(FİLTRE!$C4169,'SKT LİSTESİ'!$F:$S,13,0)),"")</f>
        <v/>
      </c>
      <c r="M4169" s="135" t="str">
        <f ca="1">IFERROR(IF($C4169="","",VLOOKUP(FİLTRE!$C4169,'SKT LİSTESİ'!$F:$AJ,14,0)),"")</f>
        <v/>
      </c>
      <c r="N4169" s="31" t="str">
        <f ca="1">IFERROR(IF($C4169="","",VLOOKUP(FİLTRE!$C4169,'SKT LİSTESİ'!$F:$AJ,22,0)),"")</f>
        <v/>
      </c>
      <c r="O4169" s="136" t="str">
        <f ca="1">IFERROR(IF($C4169="","",VLOOKUP(FİLTRE!$C4169,'SKT LİSTESİ'!$F:$AJ,23,0)),"")</f>
        <v/>
      </c>
      <c r="P4169" s="31"/>
      <c r="Q4169" s="31"/>
      <c r="R4169" s="137" t="str">
        <f ca="1">(IFERROR(IF($C4169="","",VLOOKUP(FİLTRE!$C4169,'SKT LİSTESİ'!$F:$AJ,15,0)),""))</f>
        <v/>
      </c>
      <c r="S4169" s="138" t="str">
        <f ca="1">IFERROR(IF($C4169="","",VLOOKUP(FİLTRE!$C4169,'SKT LİSTESİ'!$F:$AJ,16,0)),"")</f>
        <v/>
      </c>
      <c r="AF4169" s="179" t="str">
        <f t="shared" ca="1" si="258"/>
        <v/>
      </c>
      <c r="AG4169" s="179">
        <f t="shared" ca="1" si="259"/>
        <v>0</v>
      </c>
      <c r="AH4169" s="179">
        <f t="shared" ca="1" si="260"/>
        <v>0</v>
      </c>
    </row>
    <row r="4170" spans="2:34" ht="15.75" x14ac:dyDescent="0.25">
      <c r="B4170">
        <f t="shared" ca="1" si="257"/>
        <v>4158</v>
      </c>
      <c r="C4170" t="str">
        <f ca="1">IFERROR(VLOOKUP(B4170,'SKT LİSTESİ'!F:F,1,0),"")</f>
        <v/>
      </c>
      <c r="E4170" s="128" t="str">
        <f ca="1">IFERROR(IF($C4170="","",VLOOKUP(FİLTRE!$C4170,'SKT LİSTESİ'!$F:$S,5,0)),"")</f>
        <v/>
      </c>
      <c r="F4170" s="129" t="str">
        <f ca="1">IFERROR(IF($C4170="","",VLOOKUP(FİLTRE!$C4170,'SKT LİSTESİ'!$F:$S,7,0)),"")</f>
        <v/>
      </c>
      <c r="G4170" s="130" t="str">
        <f ca="1">IFERROR(IF($C4170="","",VLOOKUP(FİLTRE!$C4170,'SKT LİSTESİ'!$F:$S,8,0)),"")</f>
        <v/>
      </c>
      <c r="H4170" s="131" t="str">
        <f ca="1">IF(E4170="","",IF($C4170="","",VLOOKUP(FİLTRE!$C4170,'SKT LİSTESİ'!$F:$S,9,0)))</f>
        <v/>
      </c>
      <c r="I4170" s="132" t="str">
        <f ca="1">IFERROR(IF($C4170="","",VLOOKUP(FİLTRE!$C4170,'SKT LİSTESİ'!$F:$S,10,0)),"")</f>
        <v/>
      </c>
      <c r="J4170" s="133" t="str">
        <f ca="1">IFERROR(IF($C4170="","",VLOOKUP(FİLTRE!$C4170,'SKT LİSTESİ'!$F:$S,11,0)),"")</f>
        <v/>
      </c>
      <c r="K4170" s="134" t="str">
        <f ca="1">IFERROR(IF($C4170="","",VLOOKUP(FİLTRE!$C4170,'SKT LİSTESİ'!$F:$S,12,0)),"")</f>
        <v/>
      </c>
      <c r="L4170" s="134" t="str">
        <f ca="1">IFERROR(IF($C4170="","",VLOOKUP(FİLTRE!$C4170,'SKT LİSTESİ'!$F:$S,13,0)),"")</f>
        <v/>
      </c>
      <c r="M4170" s="135" t="str">
        <f ca="1">IFERROR(IF($C4170="","",VLOOKUP(FİLTRE!$C4170,'SKT LİSTESİ'!$F:$AJ,14,0)),"")</f>
        <v/>
      </c>
      <c r="N4170" s="31" t="str">
        <f ca="1">IFERROR(IF($C4170="","",VLOOKUP(FİLTRE!$C4170,'SKT LİSTESİ'!$F:$AJ,22,0)),"")</f>
        <v/>
      </c>
      <c r="O4170" s="136" t="str">
        <f ca="1">IFERROR(IF($C4170="","",VLOOKUP(FİLTRE!$C4170,'SKT LİSTESİ'!$F:$AJ,23,0)),"")</f>
        <v/>
      </c>
      <c r="P4170" s="31"/>
      <c r="Q4170" s="31"/>
      <c r="R4170" s="137" t="str">
        <f ca="1">(IFERROR(IF($C4170="","",VLOOKUP(FİLTRE!$C4170,'SKT LİSTESİ'!$F:$AJ,15,0)),""))</f>
        <v/>
      </c>
      <c r="S4170" s="138" t="str">
        <f ca="1">IFERROR(IF($C4170="","",VLOOKUP(FİLTRE!$C4170,'SKT LİSTESİ'!$F:$AJ,16,0)),"")</f>
        <v/>
      </c>
      <c r="AF4170" s="179" t="str">
        <f t="shared" ca="1" si="258"/>
        <v/>
      </c>
      <c r="AG4170" s="179">
        <f t="shared" ca="1" si="259"/>
        <v>0</v>
      </c>
      <c r="AH4170" s="179">
        <f t="shared" ca="1" si="260"/>
        <v>0</v>
      </c>
    </row>
    <row r="4171" spans="2:34" ht="15.75" x14ac:dyDescent="0.25">
      <c r="B4171">
        <f t="shared" ca="1" si="257"/>
        <v>4159</v>
      </c>
      <c r="C4171" t="str">
        <f ca="1">IFERROR(VLOOKUP(B4171,'SKT LİSTESİ'!F:F,1,0),"")</f>
        <v/>
      </c>
      <c r="E4171" s="128" t="str">
        <f ca="1">IFERROR(IF($C4171="","",VLOOKUP(FİLTRE!$C4171,'SKT LİSTESİ'!$F:$S,5,0)),"")</f>
        <v/>
      </c>
      <c r="F4171" s="129" t="str">
        <f ca="1">IFERROR(IF($C4171="","",VLOOKUP(FİLTRE!$C4171,'SKT LİSTESİ'!$F:$S,7,0)),"")</f>
        <v/>
      </c>
      <c r="G4171" s="130" t="str">
        <f ca="1">IFERROR(IF($C4171="","",VLOOKUP(FİLTRE!$C4171,'SKT LİSTESİ'!$F:$S,8,0)),"")</f>
        <v/>
      </c>
      <c r="H4171" s="131" t="str">
        <f ca="1">IF(E4171="","",IF($C4171="","",VLOOKUP(FİLTRE!$C4171,'SKT LİSTESİ'!$F:$S,9,0)))</f>
        <v/>
      </c>
      <c r="I4171" s="132" t="str">
        <f ca="1">IFERROR(IF($C4171="","",VLOOKUP(FİLTRE!$C4171,'SKT LİSTESİ'!$F:$S,10,0)),"")</f>
        <v/>
      </c>
      <c r="J4171" s="133" t="str">
        <f ca="1">IFERROR(IF($C4171="","",VLOOKUP(FİLTRE!$C4171,'SKT LİSTESİ'!$F:$S,11,0)),"")</f>
        <v/>
      </c>
      <c r="K4171" s="134" t="str">
        <f ca="1">IFERROR(IF($C4171="","",VLOOKUP(FİLTRE!$C4171,'SKT LİSTESİ'!$F:$S,12,0)),"")</f>
        <v/>
      </c>
      <c r="L4171" s="134" t="str">
        <f ca="1">IFERROR(IF($C4171="","",VLOOKUP(FİLTRE!$C4171,'SKT LİSTESİ'!$F:$S,13,0)),"")</f>
        <v/>
      </c>
      <c r="M4171" s="135" t="str">
        <f ca="1">IFERROR(IF($C4171="","",VLOOKUP(FİLTRE!$C4171,'SKT LİSTESİ'!$F:$AJ,14,0)),"")</f>
        <v/>
      </c>
      <c r="N4171" s="31" t="str">
        <f ca="1">IFERROR(IF($C4171="","",VLOOKUP(FİLTRE!$C4171,'SKT LİSTESİ'!$F:$AJ,22,0)),"")</f>
        <v/>
      </c>
      <c r="O4171" s="136" t="str">
        <f ca="1">IFERROR(IF($C4171="","",VLOOKUP(FİLTRE!$C4171,'SKT LİSTESİ'!$F:$AJ,23,0)),"")</f>
        <v/>
      </c>
      <c r="P4171" s="31"/>
      <c r="Q4171" s="31"/>
      <c r="R4171" s="137" t="str">
        <f ca="1">(IFERROR(IF($C4171="","",VLOOKUP(FİLTRE!$C4171,'SKT LİSTESİ'!$F:$AJ,15,0)),""))</f>
        <v/>
      </c>
      <c r="S4171" s="138" t="str">
        <f ca="1">IFERROR(IF($C4171="","",VLOOKUP(FİLTRE!$C4171,'SKT LİSTESİ'!$F:$AJ,16,0)),"")</f>
        <v/>
      </c>
      <c r="AF4171" s="179" t="str">
        <f t="shared" ca="1" si="258"/>
        <v/>
      </c>
      <c r="AG4171" s="179">
        <f t="shared" ca="1" si="259"/>
        <v>0</v>
      </c>
      <c r="AH4171" s="179">
        <f t="shared" ca="1" si="260"/>
        <v>0</v>
      </c>
    </row>
    <row r="4172" spans="2:34" ht="15.75" x14ac:dyDescent="0.25">
      <c r="B4172">
        <f t="shared" ca="1" si="257"/>
        <v>4160</v>
      </c>
      <c r="C4172" t="str">
        <f ca="1">IFERROR(VLOOKUP(B4172,'SKT LİSTESİ'!F:F,1,0),"")</f>
        <v/>
      </c>
      <c r="E4172" s="128" t="str">
        <f ca="1">IFERROR(IF($C4172="","",VLOOKUP(FİLTRE!$C4172,'SKT LİSTESİ'!$F:$S,5,0)),"")</f>
        <v/>
      </c>
      <c r="F4172" s="129" t="str">
        <f ca="1">IFERROR(IF($C4172="","",VLOOKUP(FİLTRE!$C4172,'SKT LİSTESİ'!$F:$S,7,0)),"")</f>
        <v/>
      </c>
      <c r="G4172" s="130" t="str">
        <f ca="1">IFERROR(IF($C4172="","",VLOOKUP(FİLTRE!$C4172,'SKT LİSTESİ'!$F:$S,8,0)),"")</f>
        <v/>
      </c>
      <c r="H4172" s="131" t="str">
        <f ca="1">IF(E4172="","",IF($C4172="","",VLOOKUP(FİLTRE!$C4172,'SKT LİSTESİ'!$F:$S,9,0)))</f>
        <v/>
      </c>
      <c r="I4172" s="132" t="str">
        <f ca="1">IFERROR(IF($C4172="","",VLOOKUP(FİLTRE!$C4172,'SKT LİSTESİ'!$F:$S,10,0)),"")</f>
        <v/>
      </c>
      <c r="J4172" s="133" t="str">
        <f ca="1">IFERROR(IF($C4172="","",VLOOKUP(FİLTRE!$C4172,'SKT LİSTESİ'!$F:$S,11,0)),"")</f>
        <v/>
      </c>
      <c r="K4172" s="134" t="str">
        <f ca="1">IFERROR(IF($C4172="","",VLOOKUP(FİLTRE!$C4172,'SKT LİSTESİ'!$F:$S,12,0)),"")</f>
        <v/>
      </c>
      <c r="L4172" s="134" t="str">
        <f ca="1">IFERROR(IF($C4172="","",VLOOKUP(FİLTRE!$C4172,'SKT LİSTESİ'!$F:$S,13,0)),"")</f>
        <v/>
      </c>
      <c r="M4172" s="135" t="str">
        <f ca="1">IFERROR(IF($C4172="","",VLOOKUP(FİLTRE!$C4172,'SKT LİSTESİ'!$F:$AJ,14,0)),"")</f>
        <v/>
      </c>
      <c r="N4172" s="31" t="str">
        <f ca="1">IFERROR(IF($C4172="","",VLOOKUP(FİLTRE!$C4172,'SKT LİSTESİ'!$F:$AJ,22,0)),"")</f>
        <v/>
      </c>
      <c r="O4172" s="136" t="str">
        <f ca="1">IFERROR(IF($C4172="","",VLOOKUP(FİLTRE!$C4172,'SKT LİSTESİ'!$F:$AJ,23,0)),"")</f>
        <v/>
      </c>
      <c r="P4172" s="31"/>
      <c r="Q4172" s="31"/>
      <c r="R4172" s="137" t="str">
        <f ca="1">(IFERROR(IF($C4172="","",VLOOKUP(FİLTRE!$C4172,'SKT LİSTESİ'!$F:$AJ,15,0)),""))</f>
        <v/>
      </c>
      <c r="S4172" s="138" t="str">
        <f ca="1">IFERROR(IF($C4172="","",VLOOKUP(FİLTRE!$C4172,'SKT LİSTESİ'!$F:$AJ,16,0)),"")</f>
        <v/>
      </c>
      <c r="AF4172" s="179" t="str">
        <f t="shared" ca="1" si="258"/>
        <v/>
      </c>
      <c r="AG4172" s="179">
        <f t="shared" ca="1" si="259"/>
        <v>0</v>
      </c>
      <c r="AH4172" s="179">
        <f t="shared" ca="1" si="260"/>
        <v>0</v>
      </c>
    </row>
    <row r="4173" spans="2:34" ht="15.75" x14ac:dyDescent="0.25">
      <c r="B4173">
        <f t="shared" ca="1" si="257"/>
        <v>4161</v>
      </c>
      <c r="C4173" t="str">
        <f ca="1">IFERROR(VLOOKUP(B4173,'SKT LİSTESİ'!F:F,1,0),"")</f>
        <v/>
      </c>
      <c r="E4173" s="128" t="str">
        <f ca="1">IFERROR(IF($C4173="","",VLOOKUP(FİLTRE!$C4173,'SKT LİSTESİ'!$F:$S,5,0)),"")</f>
        <v/>
      </c>
      <c r="F4173" s="129" t="str">
        <f ca="1">IFERROR(IF($C4173="","",VLOOKUP(FİLTRE!$C4173,'SKT LİSTESİ'!$F:$S,7,0)),"")</f>
        <v/>
      </c>
      <c r="G4173" s="130" t="str">
        <f ca="1">IFERROR(IF($C4173="","",VLOOKUP(FİLTRE!$C4173,'SKT LİSTESİ'!$F:$S,8,0)),"")</f>
        <v/>
      </c>
      <c r="H4173" s="131" t="str">
        <f ca="1">IF(E4173="","",IF($C4173="","",VLOOKUP(FİLTRE!$C4173,'SKT LİSTESİ'!$F:$S,9,0)))</f>
        <v/>
      </c>
      <c r="I4173" s="132" t="str">
        <f ca="1">IFERROR(IF($C4173="","",VLOOKUP(FİLTRE!$C4173,'SKT LİSTESİ'!$F:$S,10,0)),"")</f>
        <v/>
      </c>
      <c r="J4173" s="133" t="str">
        <f ca="1">IFERROR(IF($C4173="","",VLOOKUP(FİLTRE!$C4173,'SKT LİSTESİ'!$F:$S,11,0)),"")</f>
        <v/>
      </c>
      <c r="K4173" s="134" t="str">
        <f ca="1">IFERROR(IF($C4173="","",VLOOKUP(FİLTRE!$C4173,'SKT LİSTESİ'!$F:$S,12,0)),"")</f>
        <v/>
      </c>
      <c r="L4173" s="134" t="str">
        <f ca="1">IFERROR(IF($C4173="","",VLOOKUP(FİLTRE!$C4173,'SKT LİSTESİ'!$F:$S,13,0)),"")</f>
        <v/>
      </c>
      <c r="M4173" s="135" t="str">
        <f ca="1">IFERROR(IF($C4173="","",VLOOKUP(FİLTRE!$C4173,'SKT LİSTESİ'!$F:$AJ,14,0)),"")</f>
        <v/>
      </c>
      <c r="N4173" s="31" t="str">
        <f ca="1">IFERROR(IF($C4173="","",VLOOKUP(FİLTRE!$C4173,'SKT LİSTESİ'!$F:$AJ,22,0)),"")</f>
        <v/>
      </c>
      <c r="O4173" s="136" t="str">
        <f ca="1">IFERROR(IF($C4173="","",VLOOKUP(FİLTRE!$C4173,'SKT LİSTESİ'!$F:$AJ,23,0)),"")</f>
        <v/>
      </c>
      <c r="P4173" s="31"/>
      <c r="Q4173" s="31"/>
      <c r="R4173" s="137" t="str">
        <f ca="1">(IFERROR(IF($C4173="","",VLOOKUP(FİLTRE!$C4173,'SKT LİSTESİ'!$F:$AJ,15,0)),""))</f>
        <v/>
      </c>
      <c r="S4173" s="138" t="str">
        <f ca="1">IFERROR(IF($C4173="","",VLOOKUP(FİLTRE!$C4173,'SKT LİSTESİ'!$F:$AJ,16,0)),"")</f>
        <v/>
      </c>
      <c r="AF4173" s="179" t="str">
        <f t="shared" ca="1" si="258"/>
        <v/>
      </c>
      <c r="AG4173" s="179">
        <f t="shared" ca="1" si="259"/>
        <v>0</v>
      </c>
      <c r="AH4173" s="179">
        <f t="shared" ca="1" si="260"/>
        <v>0</v>
      </c>
    </row>
    <row r="4174" spans="2:34" ht="15.75" x14ac:dyDescent="0.25">
      <c r="B4174">
        <f t="shared" ref="B4174:B4237" ca="1" si="261">IF($Y$2=1,(ROW()-12),"")</f>
        <v>4162</v>
      </c>
      <c r="C4174" t="str">
        <f ca="1">IFERROR(VLOOKUP(B4174,'SKT LİSTESİ'!F:F,1,0),"")</f>
        <v/>
      </c>
      <c r="E4174" s="128" t="str">
        <f ca="1">IFERROR(IF($C4174="","",VLOOKUP(FİLTRE!$C4174,'SKT LİSTESİ'!$F:$S,5,0)),"")</f>
        <v/>
      </c>
      <c r="F4174" s="129" t="str">
        <f ca="1">IFERROR(IF($C4174="","",VLOOKUP(FİLTRE!$C4174,'SKT LİSTESİ'!$F:$S,7,0)),"")</f>
        <v/>
      </c>
      <c r="G4174" s="130" t="str">
        <f ca="1">IFERROR(IF($C4174="","",VLOOKUP(FİLTRE!$C4174,'SKT LİSTESİ'!$F:$S,8,0)),"")</f>
        <v/>
      </c>
      <c r="H4174" s="131" t="str">
        <f ca="1">IF(E4174="","",IF($C4174="","",VLOOKUP(FİLTRE!$C4174,'SKT LİSTESİ'!$F:$S,9,0)))</f>
        <v/>
      </c>
      <c r="I4174" s="132" t="str">
        <f ca="1">IFERROR(IF($C4174="","",VLOOKUP(FİLTRE!$C4174,'SKT LİSTESİ'!$F:$S,10,0)),"")</f>
        <v/>
      </c>
      <c r="J4174" s="133" t="str">
        <f ca="1">IFERROR(IF($C4174="","",VLOOKUP(FİLTRE!$C4174,'SKT LİSTESİ'!$F:$S,11,0)),"")</f>
        <v/>
      </c>
      <c r="K4174" s="134" t="str">
        <f ca="1">IFERROR(IF($C4174="","",VLOOKUP(FİLTRE!$C4174,'SKT LİSTESİ'!$F:$S,12,0)),"")</f>
        <v/>
      </c>
      <c r="L4174" s="134" t="str">
        <f ca="1">IFERROR(IF($C4174="","",VLOOKUP(FİLTRE!$C4174,'SKT LİSTESİ'!$F:$S,13,0)),"")</f>
        <v/>
      </c>
      <c r="M4174" s="135" t="str">
        <f ca="1">IFERROR(IF($C4174="","",VLOOKUP(FİLTRE!$C4174,'SKT LİSTESİ'!$F:$AJ,14,0)),"")</f>
        <v/>
      </c>
      <c r="N4174" s="31" t="str">
        <f ca="1">IFERROR(IF($C4174="","",VLOOKUP(FİLTRE!$C4174,'SKT LİSTESİ'!$F:$AJ,22,0)),"")</f>
        <v/>
      </c>
      <c r="O4174" s="136" t="str">
        <f ca="1">IFERROR(IF($C4174="","",VLOOKUP(FİLTRE!$C4174,'SKT LİSTESİ'!$F:$AJ,23,0)),"")</f>
        <v/>
      </c>
      <c r="P4174" s="31"/>
      <c r="Q4174" s="31"/>
      <c r="R4174" s="137" t="str">
        <f ca="1">(IFERROR(IF($C4174="","",VLOOKUP(FİLTRE!$C4174,'SKT LİSTESİ'!$F:$AJ,15,0)),""))</f>
        <v/>
      </c>
      <c r="S4174" s="138" t="str">
        <f ca="1">IFERROR(IF($C4174="","",VLOOKUP(FİLTRE!$C4174,'SKT LİSTESİ'!$F:$AJ,16,0)),"")</f>
        <v/>
      </c>
      <c r="AF4174" s="179" t="str">
        <f t="shared" ref="AF4174:AF4237" ca="1" si="262">IF(E4174&lt;&gt;"SAYIM",K4174,
(IF(AND(E4174="SAYIM",R4174=0),0,(COUNTIFS(E:E,"SAYIM",F:F,F4174,R:R,"&gt;"&amp;0)))))</f>
        <v/>
      </c>
      <c r="AG4174" s="179">
        <f t="shared" ref="AG4174:AG4237" ca="1" si="263">IF(E4174="SAYIM",(IFERROR(R4174/AF4174,0)),0)</f>
        <v>0</v>
      </c>
      <c r="AH4174" s="179">
        <f t="shared" ref="AH4174:AH4237" ca="1" si="264">IF(E4174="SAYIM",(IFERROR(S4174/AF4174,0)),0)</f>
        <v>0</v>
      </c>
    </row>
    <row r="4175" spans="2:34" ht="15.75" x14ac:dyDescent="0.25">
      <c r="B4175">
        <f t="shared" ca="1" si="261"/>
        <v>4163</v>
      </c>
      <c r="C4175" t="str">
        <f ca="1">IFERROR(VLOOKUP(B4175,'SKT LİSTESİ'!F:F,1,0),"")</f>
        <v/>
      </c>
      <c r="E4175" s="128" t="str">
        <f ca="1">IFERROR(IF($C4175="","",VLOOKUP(FİLTRE!$C4175,'SKT LİSTESİ'!$F:$S,5,0)),"")</f>
        <v/>
      </c>
      <c r="F4175" s="129" t="str">
        <f ca="1">IFERROR(IF($C4175="","",VLOOKUP(FİLTRE!$C4175,'SKT LİSTESİ'!$F:$S,7,0)),"")</f>
        <v/>
      </c>
      <c r="G4175" s="130" t="str">
        <f ca="1">IFERROR(IF($C4175="","",VLOOKUP(FİLTRE!$C4175,'SKT LİSTESİ'!$F:$S,8,0)),"")</f>
        <v/>
      </c>
      <c r="H4175" s="131" t="str">
        <f ca="1">IF(E4175="","",IF($C4175="","",VLOOKUP(FİLTRE!$C4175,'SKT LİSTESİ'!$F:$S,9,0)))</f>
        <v/>
      </c>
      <c r="I4175" s="132" t="str">
        <f ca="1">IFERROR(IF($C4175="","",VLOOKUP(FİLTRE!$C4175,'SKT LİSTESİ'!$F:$S,10,0)),"")</f>
        <v/>
      </c>
      <c r="J4175" s="133" t="str">
        <f ca="1">IFERROR(IF($C4175="","",VLOOKUP(FİLTRE!$C4175,'SKT LİSTESİ'!$F:$S,11,0)),"")</f>
        <v/>
      </c>
      <c r="K4175" s="134" t="str">
        <f ca="1">IFERROR(IF($C4175="","",VLOOKUP(FİLTRE!$C4175,'SKT LİSTESİ'!$F:$S,12,0)),"")</f>
        <v/>
      </c>
      <c r="L4175" s="134" t="str">
        <f ca="1">IFERROR(IF($C4175="","",VLOOKUP(FİLTRE!$C4175,'SKT LİSTESİ'!$F:$S,13,0)),"")</f>
        <v/>
      </c>
      <c r="M4175" s="135" t="str">
        <f ca="1">IFERROR(IF($C4175="","",VLOOKUP(FİLTRE!$C4175,'SKT LİSTESİ'!$F:$AJ,14,0)),"")</f>
        <v/>
      </c>
      <c r="N4175" s="31" t="str">
        <f ca="1">IFERROR(IF($C4175="","",VLOOKUP(FİLTRE!$C4175,'SKT LİSTESİ'!$F:$AJ,22,0)),"")</f>
        <v/>
      </c>
      <c r="O4175" s="136" t="str">
        <f ca="1">IFERROR(IF($C4175="","",VLOOKUP(FİLTRE!$C4175,'SKT LİSTESİ'!$F:$AJ,23,0)),"")</f>
        <v/>
      </c>
      <c r="P4175" s="31"/>
      <c r="Q4175" s="31"/>
      <c r="R4175" s="137" t="str">
        <f ca="1">(IFERROR(IF($C4175="","",VLOOKUP(FİLTRE!$C4175,'SKT LİSTESİ'!$F:$AJ,15,0)),""))</f>
        <v/>
      </c>
      <c r="S4175" s="138" t="str">
        <f ca="1">IFERROR(IF($C4175="","",VLOOKUP(FİLTRE!$C4175,'SKT LİSTESİ'!$F:$AJ,16,0)),"")</f>
        <v/>
      </c>
      <c r="AF4175" s="179" t="str">
        <f t="shared" ca="1" si="262"/>
        <v/>
      </c>
      <c r="AG4175" s="179">
        <f t="shared" ca="1" si="263"/>
        <v>0</v>
      </c>
      <c r="AH4175" s="179">
        <f t="shared" ca="1" si="264"/>
        <v>0</v>
      </c>
    </row>
    <row r="4176" spans="2:34" ht="15.75" x14ac:dyDescent="0.25">
      <c r="B4176">
        <f t="shared" ca="1" si="261"/>
        <v>4164</v>
      </c>
      <c r="C4176" t="str">
        <f ca="1">IFERROR(VLOOKUP(B4176,'SKT LİSTESİ'!F:F,1,0),"")</f>
        <v/>
      </c>
      <c r="E4176" s="128" t="str">
        <f ca="1">IFERROR(IF($C4176="","",VLOOKUP(FİLTRE!$C4176,'SKT LİSTESİ'!$F:$S,5,0)),"")</f>
        <v/>
      </c>
      <c r="F4176" s="129" t="str">
        <f ca="1">IFERROR(IF($C4176="","",VLOOKUP(FİLTRE!$C4176,'SKT LİSTESİ'!$F:$S,7,0)),"")</f>
        <v/>
      </c>
      <c r="G4176" s="130" t="str">
        <f ca="1">IFERROR(IF($C4176="","",VLOOKUP(FİLTRE!$C4176,'SKT LİSTESİ'!$F:$S,8,0)),"")</f>
        <v/>
      </c>
      <c r="H4176" s="131" t="str">
        <f ca="1">IF(E4176="","",IF($C4176="","",VLOOKUP(FİLTRE!$C4176,'SKT LİSTESİ'!$F:$S,9,0)))</f>
        <v/>
      </c>
      <c r="I4176" s="132" t="str">
        <f ca="1">IFERROR(IF($C4176="","",VLOOKUP(FİLTRE!$C4176,'SKT LİSTESİ'!$F:$S,10,0)),"")</f>
        <v/>
      </c>
      <c r="J4176" s="133" t="str">
        <f ca="1">IFERROR(IF($C4176="","",VLOOKUP(FİLTRE!$C4176,'SKT LİSTESİ'!$F:$S,11,0)),"")</f>
        <v/>
      </c>
      <c r="K4176" s="134" t="str">
        <f ca="1">IFERROR(IF($C4176="","",VLOOKUP(FİLTRE!$C4176,'SKT LİSTESİ'!$F:$S,12,0)),"")</f>
        <v/>
      </c>
      <c r="L4176" s="134" t="str">
        <f ca="1">IFERROR(IF($C4176="","",VLOOKUP(FİLTRE!$C4176,'SKT LİSTESİ'!$F:$S,13,0)),"")</f>
        <v/>
      </c>
      <c r="M4176" s="135" t="str">
        <f ca="1">IFERROR(IF($C4176="","",VLOOKUP(FİLTRE!$C4176,'SKT LİSTESİ'!$F:$AJ,14,0)),"")</f>
        <v/>
      </c>
      <c r="N4176" s="31" t="str">
        <f ca="1">IFERROR(IF($C4176="","",VLOOKUP(FİLTRE!$C4176,'SKT LİSTESİ'!$F:$AJ,22,0)),"")</f>
        <v/>
      </c>
      <c r="O4176" s="136" t="str">
        <f ca="1">IFERROR(IF($C4176="","",VLOOKUP(FİLTRE!$C4176,'SKT LİSTESİ'!$F:$AJ,23,0)),"")</f>
        <v/>
      </c>
      <c r="P4176" s="31"/>
      <c r="Q4176" s="31"/>
      <c r="R4176" s="137" t="str">
        <f ca="1">(IFERROR(IF($C4176="","",VLOOKUP(FİLTRE!$C4176,'SKT LİSTESİ'!$F:$AJ,15,0)),""))</f>
        <v/>
      </c>
      <c r="S4176" s="138" t="str">
        <f ca="1">IFERROR(IF($C4176="","",VLOOKUP(FİLTRE!$C4176,'SKT LİSTESİ'!$F:$AJ,16,0)),"")</f>
        <v/>
      </c>
      <c r="AF4176" s="179" t="str">
        <f t="shared" ca="1" si="262"/>
        <v/>
      </c>
      <c r="AG4176" s="179">
        <f t="shared" ca="1" si="263"/>
        <v>0</v>
      </c>
      <c r="AH4176" s="179">
        <f t="shared" ca="1" si="264"/>
        <v>0</v>
      </c>
    </row>
    <row r="4177" spans="2:34" ht="15.75" x14ac:dyDescent="0.25">
      <c r="B4177">
        <f t="shared" ca="1" si="261"/>
        <v>4165</v>
      </c>
      <c r="C4177" t="str">
        <f ca="1">IFERROR(VLOOKUP(B4177,'SKT LİSTESİ'!F:F,1,0),"")</f>
        <v/>
      </c>
      <c r="E4177" s="128" t="str">
        <f ca="1">IFERROR(IF($C4177="","",VLOOKUP(FİLTRE!$C4177,'SKT LİSTESİ'!$F:$S,5,0)),"")</f>
        <v/>
      </c>
      <c r="F4177" s="129" t="str">
        <f ca="1">IFERROR(IF($C4177="","",VLOOKUP(FİLTRE!$C4177,'SKT LİSTESİ'!$F:$S,7,0)),"")</f>
        <v/>
      </c>
      <c r="G4177" s="130" t="str">
        <f ca="1">IFERROR(IF($C4177="","",VLOOKUP(FİLTRE!$C4177,'SKT LİSTESİ'!$F:$S,8,0)),"")</f>
        <v/>
      </c>
      <c r="H4177" s="131" t="str">
        <f ca="1">IF(E4177="","",IF($C4177="","",VLOOKUP(FİLTRE!$C4177,'SKT LİSTESİ'!$F:$S,9,0)))</f>
        <v/>
      </c>
      <c r="I4177" s="132" t="str">
        <f ca="1">IFERROR(IF($C4177="","",VLOOKUP(FİLTRE!$C4177,'SKT LİSTESİ'!$F:$S,10,0)),"")</f>
        <v/>
      </c>
      <c r="J4177" s="133" t="str">
        <f ca="1">IFERROR(IF($C4177="","",VLOOKUP(FİLTRE!$C4177,'SKT LİSTESİ'!$F:$S,11,0)),"")</f>
        <v/>
      </c>
      <c r="K4177" s="134" t="str">
        <f ca="1">IFERROR(IF($C4177="","",VLOOKUP(FİLTRE!$C4177,'SKT LİSTESİ'!$F:$S,12,0)),"")</f>
        <v/>
      </c>
      <c r="L4177" s="134" t="str">
        <f ca="1">IFERROR(IF($C4177="","",VLOOKUP(FİLTRE!$C4177,'SKT LİSTESİ'!$F:$S,13,0)),"")</f>
        <v/>
      </c>
      <c r="M4177" s="135" t="str">
        <f ca="1">IFERROR(IF($C4177="","",VLOOKUP(FİLTRE!$C4177,'SKT LİSTESİ'!$F:$AJ,14,0)),"")</f>
        <v/>
      </c>
      <c r="N4177" s="31" t="str">
        <f ca="1">IFERROR(IF($C4177="","",VLOOKUP(FİLTRE!$C4177,'SKT LİSTESİ'!$F:$AJ,22,0)),"")</f>
        <v/>
      </c>
      <c r="O4177" s="136" t="str">
        <f ca="1">IFERROR(IF($C4177="","",VLOOKUP(FİLTRE!$C4177,'SKT LİSTESİ'!$F:$AJ,23,0)),"")</f>
        <v/>
      </c>
      <c r="P4177" s="31"/>
      <c r="Q4177" s="31"/>
      <c r="R4177" s="137" t="str">
        <f ca="1">(IFERROR(IF($C4177="","",VLOOKUP(FİLTRE!$C4177,'SKT LİSTESİ'!$F:$AJ,15,0)),""))</f>
        <v/>
      </c>
      <c r="S4177" s="138" t="str">
        <f ca="1">IFERROR(IF($C4177="","",VLOOKUP(FİLTRE!$C4177,'SKT LİSTESİ'!$F:$AJ,16,0)),"")</f>
        <v/>
      </c>
      <c r="AF4177" s="179" t="str">
        <f t="shared" ca="1" si="262"/>
        <v/>
      </c>
      <c r="AG4177" s="179">
        <f t="shared" ca="1" si="263"/>
        <v>0</v>
      </c>
      <c r="AH4177" s="179">
        <f t="shared" ca="1" si="264"/>
        <v>0</v>
      </c>
    </row>
    <row r="4178" spans="2:34" ht="15.75" x14ac:dyDescent="0.25">
      <c r="B4178">
        <f t="shared" ca="1" si="261"/>
        <v>4166</v>
      </c>
      <c r="C4178" t="str">
        <f ca="1">IFERROR(VLOOKUP(B4178,'SKT LİSTESİ'!F:F,1,0),"")</f>
        <v/>
      </c>
      <c r="E4178" s="128" t="str">
        <f ca="1">IFERROR(IF($C4178="","",VLOOKUP(FİLTRE!$C4178,'SKT LİSTESİ'!$F:$S,5,0)),"")</f>
        <v/>
      </c>
      <c r="F4178" s="129" t="str">
        <f ca="1">IFERROR(IF($C4178="","",VLOOKUP(FİLTRE!$C4178,'SKT LİSTESİ'!$F:$S,7,0)),"")</f>
        <v/>
      </c>
      <c r="G4178" s="130" t="str">
        <f ca="1">IFERROR(IF($C4178="","",VLOOKUP(FİLTRE!$C4178,'SKT LİSTESİ'!$F:$S,8,0)),"")</f>
        <v/>
      </c>
      <c r="H4178" s="131" t="str">
        <f ca="1">IF(E4178="","",IF($C4178="","",VLOOKUP(FİLTRE!$C4178,'SKT LİSTESİ'!$F:$S,9,0)))</f>
        <v/>
      </c>
      <c r="I4178" s="132" t="str">
        <f ca="1">IFERROR(IF($C4178="","",VLOOKUP(FİLTRE!$C4178,'SKT LİSTESİ'!$F:$S,10,0)),"")</f>
        <v/>
      </c>
      <c r="J4178" s="133" t="str">
        <f ca="1">IFERROR(IF($C4178="","",VLOOKUP(FİLTRE!$C4178,'SKT LİSTESİ'!$F:$S,11,0)),"")</f>
        <v/>
      </c>
      <c r="K4178" s="134" t="str">
        <f ca="1">IFERROR(IF($C4178="","",VLOOKUP(FİLTRE!$C4178,'SKT LİSTESİ'!$F:$S,12,0)),"")</f>
        <v/>
      </c>
      <c r="L4178" s="134" t="str">
        <f ca="1">IFERROR(IF($C4178="","",VLOOKUP(FİLTRE!$C4178,'SKT LİSTESİ'!$F:$S,13,0)),"")</f>
        <v/>
      </c>
      <c r="M4178" s="135" t="str">
        <f ca="1">IFERROR(IF($C4178="","",VLOOKUP(FİLTRE!$C4178,'SKT LİSTESİ'!$F:$AJ,14,0)),"")</f>
        <v/>
      </c>
      <c r="N4178" s="31" t="str">
        <f ca="1">IFERROR(IF($C4178="","",VLOOKUP(FİLTRE!$C4178,'SKT LİSTESİ'!$F:$AJ,22,0)),"")</f>
        <v/>
      </c>
      <c r="O4178" s="136" t="str">
        <f ca="1">IFERROR(IF($C4178="","",VLOOKUP(FİLTRE!$C4178,'SKT LİSTESİ'!$F:$AJ,23,0)),"")</f>
        <v/>
      </c>
      <c r="P4178" s="31"/>
      <c r="Q4178" s="31"/>
      <c r="R4178" s="137" t="str">
        <f ca="1">(IFERROR(IF($C4178="","",VLOOKUP(FİLTRE!$C4178,'SKT LİSTESİ'!$F:$AJ,15,0)),""))</f>
        <v/>
      </c>
      <c r="S4178" s="138" t="str">
        <f ca="1">IFERROR(IF($C4178="","",VLOOKUP(FİLTRE!$C4178,'SKT LİSTESİ'!$F:$AJ,16,0)),"")</f>
        <v/>
      </c>
      <c r="AF4178" s="179" t="str">
        <f t="shared" ca="1" si="262"/>
        <v/>
      </c>
      <c r="AG4178" s="179">
        <f t="shared" ca="1" si="263"/>
        <v>0</v>
      </c>
      <c r="AH4178" s="179">
        <f t="shared" ca="1" si="264"/>
        <v>0</v>
      </c>
    </row>
    <row r="4179" spans="2:34" ht="15.75" x14ac:dyDescent="0.25">
      <c r="B4179">
        <f t="shared" ca="1" si="261"/>
        <v>4167</v>
      </c>
      <c r="C4179" t="str">
        <f ca="1">IFERROR(VLOOKUP(B4179,'SKT LİSTESİ'!F:F,1,0),"")</f>
        <v/>
      </c>
      <c r="E4179" s="128" t="str">
        <f ca="1">IFERROR(IF($C4179="","",VLOOKUP(FİLTRE!$C4179,'SKT LİSTESİ'!$F:$S,5,0)),"")</f>
        <v/>
      </c>
      <c r="F4179" s="129" t="str">
        <f ca="1">IFERROR(IF($C4179="","",VLOOKUP(FİLTRE!$C4179,'SKT LİSTESİ'!$F:$S,7,0)),"")</f>
        <v/>
      </c>
      <c r="G4179" s="130" t="str">
        <f ca="1">IFERROR(IF($C4179="","",VLOOKUP(FİLTRE!$C4179,'SKT LİSTESİ'!$F:$S,8,0)),"")</f>
        <v/>
      </c>
      <c r="H4179" s="131" t="str">
        <f ca="1">IF(E4179="","",IF($C4179="","",VLOOKUP(FİLTRE!$C4179,'SKT LİSTESİ'!$F:$S,9,0)))</f>
        <v/>
      </c>
      <c r="I4179" s="132" t="str">
        <f ca="1">IFERROR(IF($C4179="","",VLOOKUP(FİLTRE!$C4179,'SKT LİSTESİ'!$F:$S,10,0)),"")</f>
        <v/>
      </c>
      <c r="J4179" s="133" t="str">
        <f ca="1">IFERROR(IF($C4179="","",VLOOKUP(FİLTRE!$C4179,'SKT LİSTESİ'!$F:$S,11,0)),"")</f>
        <v/>
      </c>
      <c r="K4179" s="134" t="str">
        <f ca="1">IFERROR(IF($C4179="","",VLOOKUP(FİLTRE!$C4179,'SKT LİSTESİ'!$F:$S,12,0)),"")</f>
        <v/>
      </c>
      <c r="L4179" s="134" t="str">
        <f ca="1">IFERROR(IF($C4179="","",VLOOKUP(FİLTRE!$C4179,'SKT LİSTESİ'!$F:$S,13,0)),"")</f>
        <v/>
      </c>
      <c r="M4179" s="135" t="str">
        <f ca="1">IFERROR(IF($C4179="","",VLOOKUP(FİLTRE!$C4179,'SKT LİSTESİ'!$F:$AJ,14,0)),"")</f>
        <v/>
      </c>
      <c r="N4179" s="31" t="str">
        <f ca="1">IFERROR(IF($C4179="","",VLOOKUP(FİLTRE!$C4179,'SKT LİSTESİ'!$F:$AJ,22,0)),"")</f>
        <v/>
      </c>
      <c r="O4179" s="136" t="str">
        <f ca="1">IFERROR(IF($C4179="","",VLOOKUP(FİLTRE!$C4179,'SKT LİSTESİ'!$F:$AJ,23,0)),"")</f>
        <v/>
      </c>
      <c r="P4179" s="31"/>
      <c r="Q4179" s="31"/>
      <c r="R4179" s="137" t="str">
        <f ca="1">(IFERROR(IF($C4179="","",VLOOKUP(FİLTRE!$C4179,'SKT LİSTESİ'!$F:$AJ,15,0)),""))</f>
        <v/>
      </c>
      <c r="S4179" s="138" t="str">
        <f ca="1">IFERROR(IF($C4179="","",VLOOKUP(FİLTRE!$C4179,'SKT LİSTESİ'!$F:$AJ,16,0)),"")</f>
        <v/>
      </c>
      <c r="AF4179" s="179" t="str">
        <f t="shared" ca="1" si="262"/>
        <v/>
      </c>
      <c r="AG4179" s="179">
        <f t="shared" ca="1" si="263"/>
        <v>0</v>
      </c>
      <c r="AH4179" s="179">
        <f t="shared" ca="1" si="264"/>
        <v>0</v>
      </c>
    </row>
    <row r="4180" spans="2:34" ht="15.75" x14ac:dyDescent="0.25">
      <c r="B4180">
        <f t="shared" ca="1" si="261"/>
        <v>4168</v>
      </c>
      <c r="C4180" t="str">
        <f ca="1">IFERROR(VLOOKUP(B4180,'SKT LİSTESİ'!F:F,1,0),"")</f>
        <v/>
      </c>
      <c r="E4180" s="128" t="str">
        <f ca="1">IFERROR(IF($C4180="","",VLOOKUP(FİLTRE!$C4180,'SKT LİSTESİ'!$F:$S,5,0)),"")</f>
        <v/>
      </c>
      <c r="F4180" s="129" t="str">
        <f ca="1">IFERROR(IF($C4180="","",VLOOKUP(FİLTRE!$C4180,'SKT LİSTESİ'!$F:$S,7,0)),"")</f>
        <v/>
      </c>
      <c r="G4180" s="130" t="str">
        <f ca="1">IFERROR(IF($C4180="","",VLOOKUP(FİLTRE!$C4180,'SKT LİSTESİ'!$F:$S,8,0)),"")</f>
        <v/>
      </c>
      <c r="H4180" s="131" t="str">
        <f ca="1">IF(E4180="","",IF($C4180="","",VLOOKUP(FİLTRE!$C4180,'SKT LİSTESİ'!$F:$S,9,0)))</f>
        <v/>
      </c>
      <c r="I4180" s="132" t="str">
        <f ca="1">IFERROR(IF($C4180="","",VLOOKUP(FİLTRE!$C4180,'SKT LİSTESİ'!$F:$S,10,0)),"")</f>
        <v/>
      </c>
      <c r="J4180" s="133" t="str">
        <f ca="1">IFERROR(IF($C4180="","",VLOOKUP(FİLTRE!$C4180,'SKT LİSTESİ'!$F:$S,11,0)),"")</f>
        <v/>
      </c>
      <c r="K4180" s="134" t="str">
        <f ca="1">IFERROR(IF($C4180="","",VLOOKUP(FİLTRE!$C4180,'SKT LİSTESİ'!$F:$S,12,0)),"")</f>
        <v/>
      </c>
      <c r="L4180" s="134" t="str">
        <f ca="1">IFERROR(IF($C4180="","",VLOOKUP(FİLTRE!$C4180,'SKT LİSTESİ'!$F:$S,13,0)),"")</f>
        <v/>
      </c>
      <c r="M4180" s="135" t="str">
        <f ca="1">IFERROR(IF($C4180="","",VLOOKUP(FİLTRE!$C4180,'SKT LİSTESİ'!$F:$AJ,14,0)),"")</f>
        <v/>
      </c>
      <c r="N4180" s="31" t="str">
        <f ca="1">IFERROR(IF($C4180="","",VLOOKUP(FİLTRE!$C4180,'SKT LİSTESİ'!$F:$AJ,22,0)),"")</f>
        <v/>
      </c>
      <c r="O4180" s="136" t="str">
        <f ca="1">IFERROR(IF($C4180="","",VLOOKUP(FİLTRE!$C4180,'SKT LİSTESİ'!$F:$AJ,23,0)),"")</f>
        <v/>
      </c>
      <c r="P4180" s="31"/>
      <c r="Q4180" s="31"/>
      <c r="R4180" s="137" t="str">
        <f ca="1">(IFERROR(IF($C4180="","",VLOOKUP(FİLTRE!$C4180,'SKT LİSTESİ'!$F:$AJ,15,0)),""))</f>
        <v/>
      </c>
      <c r="S4180" s="138" t="str">
        <f ca="1">IFERROR(IF($C4180="","",VLOOKUP(FİLTRE!$C4180,'SKT LİSTESİ'!$F:$AJ,16,0)),"")</f>
        <v/>
      </c>
      <c r="AF4180" s="179" t="str">
        <f t="shared" ca="1" si="262"/>
        <v/>
      </c>
      <c r="AG4180" s="179">
        <f t="shared" ca="1" si="263"/>
        <v>0</v>
      </c>
      <c r="AH4180" s="179">
        <f t="shared" ca="1" si="264"/>
        <v>0</v>
      </c>
    </row>
    <row r="4181" spans="2:34" ht="15.75" x14ac:dyDescent="0.25">
      <c r="B4181">
        <f t="shared" ca="1" si="261"/>
        <v>4169</v>
      </c>
      <c r="C4181" t="str">
        <f ca="1">IFERROR(VLOOKUP(B4181,'SKT LİSTESİ'!F:F,1,0),"")</f>
        <v/>
      </c>
      <c r="E4181" s="128" t="str">
        <f ca="1">IFERROR(IF($C4181="","",VLOOKUP(FİLTRE!$C4181,'SKT LİSTESİ'!$F:$S,5,0)),"")</f>
        <v/>
      </c>
      <c r="F4181" s="129" t="str">
        <f ca="1">IFERROR(IF($C4181="","",VLOOKUP(FİLTRE!$C4181,'SKT LİSTESİ'!$F:$S,7,0)),"")</f>
        <v/>
      </c>
      <c r="G4181" s="130" t="str">
        <f ca="1">IFERROR(IF($C4181="","",VLOOKUP(FİLTRE!$C4181,'SKT LİSTESİ'!$F:$S,8,0)),"")</f>
        <v/>
      </c>
      <c r="H4181" s="131" t="str">
        <f ca="1">IF(E4181="","",IF($C4181="","",VLOOKUP(FİLTRE!$C4181,'SKT LİSTESİ'!$F:$S,9,0)))</f>
        <v/>
      </c>
      <c r="I4181" s="132" t="str">
        <f ca="1">IFERROR(IF($C4181="","",VLOOKUP(FİLTRE!$C4181,'SKT LİSTESİ'!$F:$S,10,0)),"")</f>
        <v/>
      </c>
      <c r="J4181" s="133" t="str">
        <f ca="1">IFERROR(IF($C4181="","",VLOOKUP(FİLTRE!$C4181,'SKT LİSTESİ'!$F:$S,11,0)),"")</f>
        <v/>
      </c>
      <c r="K4181" s="134" t="str">
        <f ca="1">IFERROR(IF($C4181="","",VLOOKUP(FİLTRE!$C4181,'SKT LİSTESİ'!$F:$S,12,0)),"")</f>
        <v/>
      </c>
      <c r="L4181" s="134" t="str">
        <f ca="1">IFERROR(IF($C4181="","",VLOOKUP(FİLTRE!$C4181,'SKT LİSTESİ'!$F:$S,13,0)),"")</f>
        <v/>
      </c>
      <c r="M4181" s="135" t="str">
        <f ca="1">IFERROR(IF($C4181="","",VLOOKUP(FİLTRE!$C4181,'SKT LİSTESİ'!$F:$AJ,14,0)),"")</f>
        <v/>
      </c>
      <c r="N4181" s="31" t="str">
        <f ca="1">IFERROR(IF($C4181="","",VLOOKUP(FİLTRE!$C4181,'SKT LİSTESİ'!$F:$AJ,22,0)),"")</f>
        <v/>
      </c>
      <c r="O4181" s="136" t="str">
        <f ca="1">IFERROR(IF($C4181="","",VLOOKUP(FİLTRE!$C4181,'SKT LİSTESİ'!$F:$AJ,23,0)),"")</f>
        <v/>
      </c>
      <c r="P4181" s="31"/>
      <c r="Q4181" s="31"/>
      <c r="R4181" s="137" t="str">
        <f ca="1">(IFERROR(IF($C4181="","",VLOOKUP(FİLTRE!$C4181,'SKT LİSTESİ'!$F:$AJ,15,0)),""))</f>
        <v/>
      </c>
      <c r="S4181" s="138" t="str">
        <f ca="1">IFERROR(IF($C4181="","",VLOOKUP(FİLTRE!$C4181,'SKT LİSTESİ'!$F:$AJ,16,0)),"")</f>
        <v/>
      </c>
      <c r="AF4181" s="179" t="str">
        <f t="shared" ca="1" si="262"/>
        <v/>
      </c>
      <c r="AG4181" s="179">
        <f t="shared" ca="1" si="263"/>
        <v>0</v>
      </c>
      <c r="AH4181" s="179">
        <f t="shared" ca="1" si="264"/>
        <v>0</v>
      </c>
    </row>
    <row r="4182" spans="2:34" ht="15.75" x14ac:dyDescent="0.25">
      <c r="B4182">
        <f t="shared" ca="1" si="261"/>
        <v>4170</v>
      </c>
      <c r="C4182" t="str">
        <f ca="1">IFERROR(VLOOKUP(B4182,'SKT LİSTESİ'!F:F,1,0),"")</f>
        <v/>
      </c>
      <c r="E4182" s="128" t="str">
        <f ca="1">IFERROR(IF($C4182="","",VLOOKUP(FİLTRE!$C4182,'SKT LİSTESİ'!$F:$S,5,0)),"")</f>
        <v/>
      </c>
      <c r="F4182" s="129" t="str">
        <f ca="1">IFERROR(IF($C4182="","",VLOOKUP(FİLTRE!$C4182,'SKT LİSTESİ'!$F:$S,7,0)),"")</f>
        <v/>
      </c>
      <c r="G4182" s="130" t="str">
        <f ca="1">IFERROR(IF($C4182="","",VLOOKUP(FİLTRE!$C4182,'SKT LİSTESİ'!$F:$S,8,0)),"")</f>
        <v/>
      </c>
      <c r="H4182" s="131" t="str">
        <f ca="1">IF(E4182="","",IF($C4182="","",VLOOKUP(FİLTRE!$C4182,'SKT LİSTESİ'!$F:$S,9,0)))</f>
        <v/>
      </c>
      <c r="I4182" s="132" t="str">
        <f ca="1">IFERROR(IF($C4182="","",VLOOKUP(FİLTRE!$C4182,'SKT LİSTESİ'!$F:$S,10,0)),"")</f>
        <v/>
      </c>
      <c r="J4182" s="133" t="str">
        <f ca="1">IFERROR(IF($C4182="","",VLOOKUP(FİLTRE!$C4182,'SKT LİSTESİ'!$F:$S,11,0)),"")</f>
        <v/>
      </c>
      <c r="K4182" s="134" t="str">
        <f ca="1">IFERROR(IF($C4182="","",VLOOKUP(FİLTRE!$C4182,'SKT LİSTESİ'!$F:$S,12,0)),"")</f>
        <v/>
      </c>
      <c r="L4182" s="134" t="str">
        <f ca="1">IFERROR(IF($C4182="","",VLOOKUP(FİLTRE!$C4182,'SKT LİSTESİ'!$F:$S,13,0)),"")</f>
        <v/>
      </c>
      <c r="M4182" s="135" t="str">
        <f ca="1">IFERROR(IF($C4182="","",VLOOKUP(FİLTRE!$C4182,'SKT LİSTESİ'!$F:$AJ,14,0)),"")</f>
        <v/>
      </c>
      <c r="N4182" s="31" t="str">
        <f ca="1">IFERROR(IF($C4182="","",VLOOKUP(FİLTRE!$C4182,'SKT LİSTESİ'!$F:$AJ,22,0)),"")</f>
        <v/>
      </c>
      <c r="O4182" s="136" t="str">
        <f ca="1">IFERROR(IF($C4182="","",VLOOKUP(FİLTRE!$C4182,'SKT LİSTESİ'!$F:$AJ,23,0)),"")</f>
        <v/>
      </c>
      <c r="P4182" s="31"/>
      <c r="Q4182" s="31"/>
      <c r="R4182" s="137" t="str">
        <f ca="1">(IFERROR(IF($C4182="","",VLOOKUP(FİLTRE!$C4182,'SKT LİSTESİ'!$F:$AJ,15,0)),""))</f>
        <v/>
      </c>
      <c r="S4182" s="138" t="str">
        <f ca="1">IFERROR(IF($C4182="","",VLOOKUP(FİLTRE!$C4182,'SKT LİSTESİ'!$F:$AJ,16,0)),"")</f>
        <v/>
      </c>
      <c r="AF4182" s="179" t="str">
        <f t="shared" ca="1" si="262"/>
        <v/>
      </c>
      <c r="AG4182" s="179">
        <f t="shared" ca="1" si="263"/>
        <v>0</v>
      </c>
      <c r="AH4182" s="179">
        <f t="shared" ca="1" si="264"/>
        <v>0</v>
      </c>
    </row>
    <row r="4183" spans="2:34" ht="15.75" x14ac:dyDescent="0.25">
      <c r="B4183">
        <f t="shared" ca="1" si="261"/>
        <v>4171</v>
      </c>
      <c r="C4183" t="str">
        <f ca="1">IFERROR(VLOOKUP(B4183,'SKT LİSTESİ'!F:F,1,0),"")</f>
        <v/>
      </c>
      <c r="E4183" s="128" t="str">
        <f ca="1">IFERROR(IF($C4183="","",VLOOKUP(FİLTRE!$C4183,'SKT LİSTESİ'!$F:$S,5,0)),"")</f>
        <v/>
      </c>
      <c r="F4183" s="129" t="str">
        <f ca="1">IFERROR(IF($C4183="","",VLOOKUP(FİLTRE!$C4183,'SKT LİSTESİ'!$F:$S,7,0)),"")</f>
        <v/>
      </c>
      <c r="G4183" s="130" t="str">
        <f ca="1">IFERROR(IF($C4183="","",VLOOKUP(FİLTRE!$C4183,'SKT LİSTESİ'!$F:$S,8,0)),"")</f>
        <v/>
      </c>
      <c r="H4183" s="131" t="str">
        <f ca="1">IF(E4183="","",IF($C4183="","",VLOOKUP(FİLTRE!$C4183,'SKT LİSTESİ'!$F:$S,9,0)))</f>
        <v/>
      </c>
      <c r="I4183" s="132" t="str">
        <f ca="1">IFERROR(IF($C4183="","",VLOOKUP(FİLTRE!$C4183,'SKT LİSTESİ'!$F:$S,10,0)),"")</f>
        <v/>
      </c>
      <c r="J4183" s="133" t="str">
        <f ca="1">IFERROR(IF($C4183="","",VLOOKUP(FİLTRE!$C4183,'SKT LİSTESİ'!$F:$S,11,0)),"")</f>
        <v/>
      </c>
      <c r="K4183" s="134" t="str">
        <f ca="1">IFERROR(IF($C4183="","",VLOOKUP(FİLTRE!$C4183,'SKT LİSTESİ'!$F:$S,12,0)),"")</f>
        <v/>
      </c>
      <c r="L4183" s="134" t="str">
        <f ca="1">IFERROR(IF($C4183="","",VLOOKUP(FİLTRE!$C4183,'SKT LİSTESİ'!$F:$S,13,0)),"")</f>
        <v/>
      </c>
      <c r="M4183" s="135" t="str">
        <f ca="1">IFERROR(IF($C4183="","",VLOOKUP(FİLTRE!$C4183,'SKT LİSTESİ'!$F:$AJ,14,0)),"")</f>
        <v/>
      </c>
      <c r="N4183" s="31" t="str">
        <f ca="1">IFERROR(IF($C4183="","",VLOOKUP(FİLTRE!$C4183,'SKT LİSTESİ'!$F:$AJ,22,0)),"")</f>
        <v/>
      </c>
      <c r="O4183" s="136" t="str">
        <f ca="1">IFERROR(IF($C4183="","",VLOOKUP(FİLTRE!$C4183,'SKT LİSTESİ'!$F:$AJ,23,0)),"")</f>
        <v/>
      </c>
      <c r="P4183" s="31"/>
      <c r="Q4183" s="31"/>
      <c r="R4183" s="137" t="str">
        <f ca="1">(IFERROR(IF($C4183="","",VLOOKUP(FİLTRE!$C4183,'SKT LİSTESİ'!$F:$AJ,15,0)),""))</f>
        <v/>
      </c>
      <c r="S4183" s="138" t="str">
        <f ca="1">IFERROR(IF($C4183="","",VLOOKUP(FİLTRE!$C4183,'SKT LİSTESİ'!$F:$AJ,16,0)),"")</f>
        <v/>
      </c>
      <c r="AF4183" s="179" t="str">
        <f t="shared" ca="1" si="262"/>
        <v/>
      </c>
      <c r="AG4183" s="179">
        <f t="shared" ca="1" si="263"/>
        <v>0</v>
      </c>
      <c r="AH4183" s="179">
        <f t="shared" ca="1" si="264"/>
        <v>0</v>
      </c>
    </row>
    <row r="4184" spans="2:34" ht="15.75" x14ac:dyDescent="0.25">
      <c r="B4184">
        <f t="shared" ca="1" si="261"/>
        <v>4172</v>
      </c>
      <c r="C4184" t="str">
        <f ca="1">IFERROR(VLOOKUP(B4184,'SKT LİSTESİ'!F:F,1,0),"")</f>
        <v/>
      </c>
      <c r="E4184" s="128" t="str">
        <f ca="1">IFERROR(IF($C4184="","",VLOOKUP(FİLTRE!$C4184,'SKT LİSTESİ'!$F:$S,5,0)),"")</f>
        <v/>
      </c>
      <c r="F4184" s="129" t="str">
        <f ca="1">IFERROR(IF($C4184="","",VLOOKUP(FİLTRE!$C4184,'SKT LİSTESİ'!$F:$S,7,0)),"")</f>
        <v/>
      </c>
      <c r="G4184" s="130" t="str">
        <f ca="1">IFERROR(IF($C4184="","",VLOOKUP(FİLTRE!$C4184,'SKT LİSTESİ'!$F:$S,8,0)),"")</f>
        <v/>
      </c>
      <c r="H4184" s="131" t="str">
        <f ca="1">IF(E4184="","",IF($C4184="","",VLOOKUP(FİLTRE!$C4184,'SKT LİSTESİ'!$F:$S,9,0)))</f>
        <v/>
      </c>
      <c r="I4184" s="132" t="str">
        <f ca="1">IFERROR(IF($C4184="","",VLOOKUP(FİLTRE!$C4184,'SKT LİSTESİ'!$F:$S,10,0)),"")</f>
        <v/>
      </c>
      <c r="J4184" s="133" t="str">
        <f ca="1">IFERROR(IF($C4184="","",VLOOKUP(FİLTRE!$C4184,'SKT LİSTESİ'!$F:$S,11,0)),"")</f>
        <v/>
      </c>
      <c r="K4184" s="134" t="str">
        <f ca="1">IFERROR(IF($C4184="","",VLOOKUP(FİLTRE!$C4184,'SKT LİSTESİ'!$F:$S,12,0)),"")</f>
        <v/>
      </c>
      <c r="L4184" s="134" t="str">
        <f ca="1">IFERROR(IF($C4184="","",VLOOKUP(FİLTRE!$C4184,'SKT LİSTESİ'!$F:$S,13,0)),"")</f>
        <v/>
      </c>
      <c r="M4184" s="135" t="str">
        <f ca="1">IFERROR(IF($C4184="","",VLOOKUP(FİLTRE!$C4184,'SKT LİSTESİ'!$F:$AJ,14,0)),"")</f>
        <v/>
      </c>
      <c r="N4184" s="31" t="str">
        <f ca="1">IFERROR(IF($C4184="","",VLOOKUP(FİLTRE!$C4184,'SKT LİSTESİ'!$F:$AJ,22,0)),"")</f>
        <v/>
      </c>
      <c r="O4184" s="136" t="str">
        <f ca="1">IFERROR(IF($C4184="","",VLOOKUP(FİLTRE!$C4184,'SKT LİSTESİ'!$F:$AJ,23,0)),"")</f>
        <v/>
      </c>
      <c r="P4184" s="31"/>
      <c r="Q4184" s="31"/>
      <c r="R4184" s="137" t="str">
        <f ca="1">(IFERROR(IF($C4184="","",VLOOKUP(FİLTRE!$C4184,'SKT LİSTESİ'!$F:$AJ,15,0)),""))</f>
        <v/>
      </c>
      <c r="S4184" s="138" t="str">
        <f ca="1">IFERROR(IF($C4184="","",VLOOKUP(FİLTRE!$C4184,'SKT LİSTESİ'!$F:$AJ,16,0)),"")</f>
        <v/>
      </c>
      <c r="AF4184" s="179" t="str">
        <f t="shared" ca="1" si="262"/>
        <v/>
      </c>
      <c r="AG4184" s="179">
        <f t="shared" ca="1" si="263"/>
        <v>0</v>
      </c>
      <c r="AH4184" s="179">
        <f t="shared" ca="1" si="264"/>
        <v>0</v>
      </c>
    </row>
    <row r="4185" spans="2:34" ht="15.75" x14ac:dyDescent="0.25">
      <c r="B4185">
        <f t="shared" ca="1" si="261"/>
        <v>4173</v>
      </c>
      <c r="C4185" t="str">
        <f ca="1">IFERROR(VLOOKUP(B4185,'SKT LİSTESİ'!F:F,1,0),"")</f>
        <v/>
      </c>
      <c r="E4185" s="128" t="str">
        <f ca="1">IFERROR(IF($C4185="","",VLOOKUP(FİLTRE!$C4185,'SKT LİSTESİ'!$F:$S,5,0)),"")</f>
        <v/>
      </c>
      <c r="F4185" s="129" t="str">
        <f ca="1">IFERROR(IF($C4185="","",VLOOKUP(FİLTRE!$C4185,'SKT LİSTESİ'!$F:$S,7,0)),"")</f>
        <v/>
      </c>
      <c r="G4185" s="130" t="str">
        <f ca="1">IFERROR(IF($C4185="","",VLOOKUP(FİLTRE!$C4185,'SKT LİSTESİ'!$F:$S,8,0)),"")</f>
        <v/>
      </c>
      <c r="H4185" s="131" t="str">
        <f ca="1">IF(E4185="","",IF($C4185="","",VLOOKUP(FİLTRE!$C4185,'SKT LİSTESİ'!$F:$S,9,0)))</f>
        <v/>
      </c>
      <c r="I4185" s="132" t="str">
        <f ca="1">IFERROR(IF($C4185="","",VLOOKUP(FİLTRE!$C4185,'SKT LİSTESİ'!$F:$S,10,0)),"")</f>
        <v/>
      </c>
      <c r="J4185" s="133" t="str">
        <f ca="1">IFERROR(IF($C4185="","",VLOOKUP(FİLTRE!$C4185,'SKT LİSTESİ'!$F:$S,11,0)),"")</f>
        <v/>
      </c>
      <c r="K4185" s="134" t="str">
        <f ca="1">IFERROR(IF($C4185="","",VLOOKUP(FİLTRE!$C4185,'SKT LİSTESİ'!$F:$S,12,0)),"")</f>
        <v/>
      </c>
      <c r="L4185" s="134" t="str">
        <f ca="1">IFERROR(IF($C4185="","",VLOOKUP(FİLTRE!$C4185,'SKT LİSTESİ'!$F:$S,13,0)),"")</f>
        <v/>
      </c>
      <c r="M4185" s="135" t="str">
        <f ca="1">IFERROR(IF($C4185="","",VLOOKUP(FİLTRE!$C4185,'SKT LİSTESİ'!$F:$AJ,14,0)),"")</f>
        <v/>
      </c>
      <c r="N4185" s="31" t="str">
        <f ca="1">IFERROR(IF($C4185="","",VLOOKUP(FİLTRE!$C4185,'SKT LİSTESİ'!$F:$AJ,22,0)),"")</f>
        <v/>
      </c>
      <c r="O4185" s="136" t="str">
        <f ca="1">IFERROR(IF($C4185="","",VLOOKUP(FİLTRE!$C4185,'SKT LİSTESİ'!$F:$AJ,23,0)),"")</f>
        <v/>
      </c>
      <c r="P4185" s="31"/>
      <c r="Q4185" s="31"/>
      <c r="R4185" s="137" t="str">
        <f ca="1">(IFERROR(IF($C4185="","",VLOOKUP(FİLTRE!$C4185,'SKT LİSTESİ'!$F:$AJ,15,0)),""))</f>
        <v/>
      </c>
      <c r="S4185" s="138" t="str">
        <f ca="1">IFERROR(IF($C4185="","",VLOOKUP(FİLTRE!$C4185,'SKT LİSTESİ'!$F:$AJ,16,0)),"")</f>
        <v/>
      </c>
      <c r="AF4185" s="179" t="str">
        <f t="shared" ca="1" si="262"/>
        <v/>
      </c>
      <c r="AG4185" s="179">
        <f t="shared" ca="1" si="263"/>
        <v>0</v>
      </c>
      <c r="AH4185" s="179">
        <f t="shared" ca="1" si="264"/>
        <v>0</v>
      </c>
    </row>
    <row r="4186" spans="2:34" ht="15.75" x14ac:dyDescent="0.25">
      <c r="B4186">
        <f t="shared" ca="1" si="261"/>
        <v>4174</v>
      </c>
      <c r="C4186" t="str">
        <f ca="1">IFERROR(VLOOKUP(B4186,'SKT LİSTESİ'!F:F,1,0),"")</f>
        <v/>
      </c>
      <c r="E4186" s="128" t="str">
        <f ca="1">IFERROR(IF($C4186="","",VLOOKUP(FİLTRE!$C4186,'SKT LİSTESİ'!$F:$S,5,0)),"")</f>
        <v/>
      </c>
      <c r="F4186" s="129" t="str">
        <f ca="1">IFERROR(IF($C4186="","",VLOOKUP(FİLTRE!$C4186,'SKT LİSTESİ'!$F:$S,7,0)),"")</f>
        <v/>
      </c>
      <c r="G4186" s="130" t="str">
        <f ca="1">IFERROR(IF($C4186="","",VLOOKUP(FİLTRE!$C4186,'SKT LİSTESİ'!$F:$S,8,0)),"")</f>
        <v/>
      </c>
      <c r="H4186" s="131" t="str">
        <f ca="1">IF(E4186="","",IF($C4186="","",VLOOKUP(FİLTRE!$C4186,'SKT LİSTESİ'!$F:$S,9,0)))</f>
        <v/>
      </c>
      <c r="I4186" s="132" t="str">
        <f ca="1">IFERROR(IF($C4186="","",VLOOKUP(FİLTRE!$C4186,'SKT LİSTESİ'!$F:$S,10,0)),"")</f>
        <v/>
      </c>
      <c r="J4186" s="133" t="str">
        <f ca="1">IFERROR(IF($C4186="","",VLOOKUP(FİLTRE!$C4186,'SKT LİSTESİ'!$F:$S,11,0)),"")</f>
        <v/>
      </c>
      <c r="K4186" s="134" t="str">
        <f ca="1">IFERROR(IF($C4186="","",VLOOKUP(FİLTRE!$C4186,'SKT LİSTESİ'!$F:$S,12,0)),"")</f>
        <v/>
      </c>
      <c r="L4186" s="134" t="str">
        <f ca="1">IFERROR(IF($C4186="","",VLOOKUP(FİLTRE!$C4186,'SKT LİSTESİ'!$F:$S,13,0)),"")</f>
        <v/>
      </c>
      <c r="M4186" s="135" t="str">
        <f ca="1">IFERROR(IF($C4186="","",VLOOKUP(FİLTRE!$C4186,'SKT LİSTESİ'!$F:$AJ,14,0)),"")</f>
        <v/>
      </c>
      <c r="N4186" s="31" t="str">
        <f ca="1">IFERROR(IF($C4186="","",VLOOKUP(FİLTRE!$C4186,'SKT LİSTESİ'!$F:$AJ,22,0)),"")</f>
        <v/>
      </c>
      <c r="O4186" s="136" t="str">
        <f ca="1">IFERROR(IF($C4186="","",VLOOKUP(FİLTRE!$C4186,'SKT LİSTESİ'!$F:$AJ,23,0)),"")</f>
        <v/>
      </c>
      <c r="P4186" s="31"/>
      <c r="Q4186" s="31"/>
      <c r="R4186" s="137" t="str">
        <f ca="1">(IFERROR(IF($C4186="","",VLOOKUP(FİLTRE!$C4186,'SKT LİSTESİ'!$F:$AJ,15,0)),""))</f>
        <v/>
      </c>
      <c r="S4186" s="138" t="str">
        <f ca="1">IFERROR(IF($C4186="","",VLOOKUP(FİLTRE!$C4186,'SKT LİSTESİ'!$F:$AJ,16,0)),"")</f>
        <v/>
      </c>
      <c r="AF4186" s="179" t="str">
        <f t="shared" ca="1" si="262"/>
        <v/>
      </c>
      <c r="AG4186" s="179">
        <f t="shared" ca="1" si="263"/>
        <v>0</v>
      </c>
      <c r="AH4186" s="179">
        <f t="shared" ca="1" si="264"/>
        <v>0</v>
      </c>
    </row>
    <row r="4187" spans="2:34" ht="15.75" x14ac:dyDescent="0.25">
      <c r="B4187">
        <f t="shared" ca="1" si="261"/>
        <v>4175</v>
      </c>
      <c r="C4187" t="str">
        <f ca="1">IFERROR(VLOOKUP(B4187,'SKT LİSTESİ'!F:F,1,0),"")</f>
        <v/>
      </c>
      <c r="E4187" s="128" t="str">
        <f ca="1">IFERROR(IF($C4187="","",VLOOKUP(FİLTRE!$C4187,'SKT LİSTESİ'!$F:$S,5,0)),"")</f>
        <v/>
      </c>
      <c r="F4187" s="129" t="str">
        <f ca="1">IFERROR(IF($C4187="","",VLOOKUP(FİLTRE!$C4187,'SKT LİSTESİ'!$F:$S,7,0)),"")</f>
        <v/>
      </c>
      <c r="G4187" s="130" t="str">
        <f ca="1">IFERROR(IF($C4187="","",VLOOKUP(FİLTRE!$C4187,'SKT LİSTESİ'!$F:$S,8,0)),"")</f>
        <v/>
      </c>
      <c r="H4187" s="131" t="str">
        <f ca="1">IF(E4187="","",IF($C4187="","",VLOOKUP(FİLTRE!$C4187,'SKT LİSTESİ'!$F:$S,9,0)))</f>
        <v/>
      </c>
      <c r="I4187" s="132" t="str">
        <f ca="1">IFERROR(IF($C4187="","",VLOOKUP(FİLTRE!$C4187,'SKT LİSTESİ'!$F:$S,10,0)),"")</f>
        <v/>
      </c>
      <c r="J4187" s="133" t="str">
        <f ca="1">IFERROR(IF($C4187="","",VLOOKUP(FİLTRE!$C4187,'SKT LİSTESİ'!$F:$S,11,0)),"")</f>
        <v/>
      </c>
      <c r="K4187" s="134" t="str">
        <f ca="1">IFERROR(IF($C4187="","",VLOOKUP(FİLTRE!$C4187,'SKT LİSTESİ'!$F:$S,12,0)),"")</f>
        <v/>
      </c>
      <c r="L4187" s="134" t="str">
        <f ca="1">IFERROR(IF($C4187="","",VLOOKUP(FİLTRE!$C4187,'SKT LİSTESİ'!$F:$S,13,0)),"")</f>
        <v/>
      </c>
      <c r="M4187" s="135" t="str">
        <f ca="1">IFERROR(IF($C4187="","",VLOOKUP(FİLTRE!$C4187,'SKT LİSTESİ'!$F:$AJ,14,0)),"")</f>
        <v/>
      </c>
      <c r="N4187" s="31" t="str">
        <f ca="1">IFERROR(IF($C4187="","",VLOOKUP(FİLTRE!$C4187,'SKT LİSTESİ'!$F:$AJ,22,0)),"")</f>
        <v/>
      </c>
      <c r="O4187" s="136" t="str">
        <f ca="1">IFERROR(IF($C4187="","",VLOOKUP(FİLTRE!$C4187,'SKT LİSTESİ'!$F:$AJ,23,0)),"")</f>
        <v/>
      </c>
      <c r="P4187" s="31"/>
      <c r="Q4187" s="31"/>
      <c r="R4187" s="137" t="str">
        <f ca="1">(IFERROR(IF($C4187="","",VLOOKUP(FİLTRE!$C4187,'SKT LİSTESİ'!$F:$AJ,15,0)),""))</f>
        <v/>
      </c>
      <c r="S4187" s="138" t="str">
        <f ca="1">IFERROR(IF($C4187="","",VLOOKUP(FİLTRE!$C4187,'SKT LİSTESİ'!$F:$AJ,16,0)),"")</f>
        <v/>
      </c>
      <c r="AF4187" s="179" t="str">
        <f t="shared" ca="1" si="262"/>
        <v/>
      </c>
      <c r="AG4187" s="179">
        <f t="shared" ca="1" si="263"/>
        <v>0</v>
      </c>
      <c r="AH4187" s="179">
        <f t="shared" ca="1" si="264"/>
        <v>0</v>
      </c>
    </row>
    <row r="4188" spans="2:34" ht="15.75" x14ac:dyDescent="0.25">
      <c r="B4188">
        <f t="shared" ca="1" si="261"/>
        <v>4176</v>
      </c>
      <c r="C4188" t="str">
        <f ca="1">IFERROR(VLOOKUP(B4188,'SKT LİSTESİ'!F:F,1,0),"")</f>
        <v/>
      </c>
      <c r="E4188" s="128" t="str">
        <f ca="1">IFERROR(IF($C4188="","",VLOOKUP(FİLTRE!$C4188,'SKT LİSTESİ'!$F:$S,5,0)),"")</f>
        <v/>
      </c>
      <c r="F4188" s="129" t="str">
        <f ca="1">IFERROR(IF($C4188="","",VLOOKUP(FİLTRE!$C4188,'SKT LİSTESİ'!$F:$S,7,0)),"")</f>
        <v/>
      </c>
      <c r="G4188" s="130" t="str">
        <f ca="1">IFERROR(IF($C4188="","",VLOOKUP(FİLTRE!$C4188,'SKT LİSTESİ'!$F:$S,8,0)),"")</f>
        <v/>
      </c>
      <c r="H4188" s="131" t="str">
        <f ca="1">IF(E4188="","",IF($C4188="","",VLOOKUP(FİLTRE!$C4188,'SKT LİSTESİ'!$F:$S,9,0)))</f>
        <v/>
      </c>
      <c r="I4188" s="132" t="str">
        <f ca="1">IFERROR(IF($C4188="","",VLOOKUP(FİLTRE!$C4188,'SKT LİSTESİ'!$F:$S,10,0)),"")</f>
        <v/>
      </c>
      <c r="J4188" s="133" t="str">
        <f ca="1">IFERROR(IF($C4188="","",VLOOKUP(FİLTRE!$C4188,'SKT LİSTESİ'!$F:$S,11,0)),"")</f>
        <v/>
      </c>
      <c r="K4188" s="134" t="str">
        <f ca="1">IFERROR(IF($C4188="","",VLOOKUP(FİLTRE!$C4188,'SKT LİSTESİ'!$F:$S,12,0)),"")</f>
        <v/>
      </c>
      <c r="L4188" s="134" t="str">
        <f ca="1">IFERROR(IF($C4188="","",VLOOKUP(FİLTRE!$C4188,'SKT LİSTESİ'!$F:$S,13,0)),"")</f>
        <v/>
      </c>
      <c r="M4188" s="135" t="str">
        <f ca="1">IFERROR(IF($C4188="","",VLOOKUP(FİLTRE!$C4188,'SKT LİSTESİ'!$F:$AJ,14,0)),"")</f>
        <v/>
      </c>
      <c r="N4188" s="31" t="str">
        <f ca="1">IFERROR(IF($C4188="","",VLOOKUP(FİLTRE!$C4188,'SKT LİSTESİ'!$F:$AJ,22,0)),"")</f>
        <v/>
      </c>
      <c r="O4188" s="136" t="str">
        <f ca="1">IFERROR(IF($C4188="","",VLOOKUP(FİLTRE!$C4188,'SKT LİSTESİ'!$F:$AJ,23,0)),"")</f>
        <v/>
      </c>
      <c r="P4188" s="31"/>
      <c r="Q4188" s="31"/>
      <c r="R4188" s="137" t="str">
        <f ca="1">(IFERROR(IF($C4188="","",VLOOKUP(FİLTRE!$C4188,'SKT LİSTESİ'!$F:$AJ,15,0)),""))</f>
        <v/>
      </c>
      <c r="S4188" s="138" t="str">
        <f ca="1">IFERROR(IF($C4188="","",VLOOKUP(FİLTRE!$C4188,'SKT LİSTESİ'!$F:$AJ,16,0)),"")</f>
        <v/>
      </c>
      <c r="AF4188" s="179" t="str">
        <f t="shared" ca="1" si="262"/>
        <v/>
      </c>
      <c r="AG4188" s="179">
        <f t="shared" ca="1" si="263"/>
        <v>0</v>
      </c>
      <c r="AH4188" s="179">
        <f t="shared" ca="1" si="264"/>
        <v>0</v>
      </c>
    </row>
    <row r="4189" spans="2:34" ht="15.75" x14ac:dyDescent="0.25">
      <c r="B4189">
        <f t="shared" ca="1" si="261"/>
        <v>4177</v>
      </c>
      <c r="C4189" t="str">
        <f ca="1">IFERROR(VLOOKUP(B4189,'SKT LİSTESİ'!F:F,1,0),"")</f>
        <v/>
      </c>
      <c r="E4189" s="128" t="str">
        <f ca="1">IFERROR(IF($C4189="","",VLOOKUP(FİLTRE!$C4189,'SKT LİSTESİ'!$F:$S,5,0)),"")</f>
        <v/>
      </c>
      <c r="F4189" s="129" t="str">
        <f ca="1">IFERROR(IF($C4189="","",VLOOKUP(FİLTRE!$C4189,'SKT LİSTESİ'!$F:$S,7,0)),"")</f>
        <v/>
      </c>
      <c r="G4189" s="130" t="str">
        <f ca="1">IFERROR(IF($C4189="","",VLOOKUP(FİLTRE!$C4189,'SKT LİSTESİ'!$F:$S,8,0)),"")</f>
        <v/>
      </c>
      <c r="H4189" s="131" t="str">
        <f ca="1">IF(E4189="","",IF($C4189="","",VLOOKUP(FİLTRE!$C4189,'SKT LİSTESİ'!$F:$S,9,0)))</f>
        <v/>
      </c>
      <c r="I4189" s="132" t="str">
        <f ca="1">IFERROR(IF($C4189="","",VLOOKUP(FİLTRE!$C4189,'SKT LİSTESİ'!$F:$S,10,0)),"")</f>
        <v/>
      </c>
      <c r="J4189" s="133" t="str">
        <f ca="1">IFERROR(IF($C4189="","",VLOOKUP(FİLTRE!$C4189,'SKT LİSTESİ'!$F:$S,11,0)),"")</f>
        <v/>
      </c>
      <c r="K4189" s="134" t="str">
        <f ca="1">IFERROR(IF($C4189="","",VLOOKUP(FİLTRE!$C4189,'SKT LİSTESİ'!$F:$S,12,0)),"")</f>
        <v/>
      </c>
      <c r="L4189" s="134" t="str">
        <f ca="1">IFERROR(IF($C4189="","",VLOOKUP(FİLTRE!$C4189,'SKT LİSTESİ'!$F:$S,13,0)),"")</f>
        <v/>
      </c>
      <c r="M4189" s="135" t="str">
        <f ca="1">IFERROR(IF($C4189="","",VLOOKUP(FİLTRE!$C4189,'SKT LİSTESİ'!$F:$AJ,14,0)),"")</f>
        <v/>
      </c>
      <c r="N4189" s="31" t="str">
        <f ca="1">IFERROR(IF($C4189="","",VLOOKUP(FİLTRE!$C4189,'SKT LİSTESİ'!$F:$AJ,22,0)),"")</f>
        <v/>
      </c>
      <c r="O4189" s="136" t="str">
        <f ca="1">IFERROR(IF($C4189="","",VLOOKUP(FİLTRE!$C4189,'SKT LİSTESİ'!$F:$AJ,23,0)),"")</f>
        <v/>
      </c>
      <c r="P4189" s="31"/>
      <c r="Q4189" s="31"/>
      <c r="R4189" s="137" t="str">
        <f ca="1">(IFERROR(IF($C4189="","",VLOOKUP(FİLTRE!$C4189,'SKT LİSTESİ'!$F:$AJ,15,0)),""))</f>
        <v/>
      </c>
      <c r="S4189" s="138" t="str">
        <f ca="1">IFERROR(IF($C4189="","",VLOOKUP(FİLTRE!$C4189,'SKT LİSTESİ'!$F:$AJ,16,0)),"")</f>
        <v/>
      </c>
      <c r="AF4189" s="179" t="str">
        <f t="shared" ca="1" si="262"/>
        <v/>
      </c>
      <c r="AG4189" s="179">
        <f t="shared" ca="1" si="263"/>
        <v>0</v>
      </c>
      <c r="AH4189" s="179">
        <f t="shared" ca="1" si="264"/>
        <v>0</v>
      </c>
    </row>
    <row r="4190" spans="2:34" ht="15.75" x14ac:dyDescent="0.25">
      <c r="B4190">
        <f t="shared" ca="1" si="261"/>
        <v>4178</v>
      </c>
      <c r="C4190" t="str">
        <f ca="1">IFERROR(VLOOKUP(B4190,'SKT LİSTESİ'!F:F,1,0),"")</f>
        <v/>
      </c>
      <c r="E4190" s="128" t="str">
        <f ca="1">IFERROR(IF($C4190="","",VLOOKUP(FİLTRE!$C4190,'SKT LİSTESİ'!$F:$S,5,0)),"")</f>
        <v/>
      </c>
      <c r="F4190" s="129" t="str">
        <f ca="1">IFERROR(IF($C4190="","",VLOOKUP(FİLTRE!$C4190,'SKT LİSTESİ'!$F:$S,7,0)),"")</f>
        <v/>
      </c>
      <c r="G4190" s="130" t="str">
        <f ca="1">IFERROR(IF($C4190="","",VLOOKUP(FİLTRE!$C4190,'SKT LİSTESİ'!$F:$S,8,0)),"")</f>
        <v/>
      </c>
      <c r="H4190" s="131" t="str">
        <f ca="1">IF(E4190="","",IF($C4190="","",VLOOKUP(FİLTRE!$C4190,'SKT LİSTESİ'!$F:$S,9,0)))</f>
        <v/>
      </c>
      <c r="I4190" s="132" t="str">
        <f ca="1">IFERROR(IF($C4190="","",VLOOKUP(FİLTRE!$C4190,'SKT LİSTESİ'!$F:$S,10,0)),"")</f>
        <v/>
      </c>
      <c r="J4190" s="133" t="str">
        <f ca="1">IFERROR(IF($C4190="","",VLOOKUP(FİLTRE!$C4190,'SKT LİSTESİ'!$F:$S,11,0)),"")</f>
        <v/>
      </c>
      <c r="K4190" s="134" t="str">
        <f ca="1">IFERROR(IF($C4190="","",VLOOKUP(FİLTRE!$C4190,'SKT LİSTESİ'!$F:$S,12,0)),"")</f>
        <v/>
      </c>
      <c r="L4190" s="134" t="str">
        <f ca="1">IFERROR(IF($C4190="","",VLOOKUP(FİLTRE!$C4190,'SKT LİSTESİ'!$F:$S,13,0)),"")</f>
        <v/>
      </c>
      <c r="M4190" s="135" t="str">
        <f ca="1">IFERROR(IF($C4190="","",VLOOKUP(FİLTRE!$C4190,'SKT LİSTESİ'!$F:$AJ,14,0)),"")</f>
        <v/>
      </c>
      <c r="N4190" s="31" t="str">
        <f ca="1">IFERROR(IF($C4190="","",VLOOKUP(FİLTRE!$C4190,'SKT LİSTESİ'!$F:$AJ,22,0)),"")</f>
        <v/>
      </c>
      <c r="O4190" s="136" t="str">
        <f ca="1">IFERROR(IF($C4190="","",VLOOKUP(FİLTRE!$C4190,'SKT LİSTESİ'!$F:$AJ,23,0)),"")</f>
        <v/>
      </c>
      <c r="P4190" s="31"/>
      <c r="Q4190" s="31"/>
      <c r="R4190" s="137" t="str">
        <f ca="1">(IFERROR(IF($C4190="","",VLOOKUP(FİLTRE!$C4190,'SKT LİSTESİ'!$F:$AJ,15,0)),""))</f>
        <v/>
      </c>
      <c r="S4190" s="138" t="str">
        <f ca="1">IFERROR(IF($C4190="","",VLOOKUP(FİLTRE!$C4190,'SKT LİSTESİ'!$F:$AJ,16,0)),"")</f>
        <v/>
      </c>
      <c r="AF4190" s="179" t="str">
        <f t="shared" ca="1" si="262"/>
        <v/>
      </c>
      <c r="AG4190" s="179">
        <f t="shared" ca="1" si="263"/>
        <v>0</v>
      </c>
      <c r="AH4190" s="179">
        <f t="shared" ca="1" si="264"/>
        <v>0</v>
      </c>
    </row>
    <row r="4191" spans="2:34" ht="15.75" x14ac:dyDescent="0.25">
      <c r="B4191">
        <f t="shared" ca="1" si="261"/>
        <v>4179</v>
      </c>
      <c r="C4191" t="str">
        <f ca="1">IFERROR(VLOOKUP(B4191,'SKT LİSTESİ'!F:F,1,0),"")</f>
        <v/>
      </c>
      <c r="E4191" s="128" t="str">
        <f ca="1">IFERROR(IF($C4191="","",VLOOKUP(FİLTRE!$C4191,'SKT LİSTESİ'!$F:$S,5,0)),"")</f>
        <v/>
      </c>
      <c r="F4191" s="129" t="str">
        <f ca="1">IFERROR(IF($C4191="","",VLOOKUP(FİLTRE!$C4191,'SKT LİSTESİ'!$F:$S,7,0)),"")</f>
        <v/>
      </c>
      <c r="G4191" s="130" t="str">
        <f ca="1">IFERROR(IF($C4191="","",VLOOKUP(FİLTRE!$C4191,'SKT LİSTESİ'!$F:$S,8,0)),"")</f>
        <v/>
      </c>
      <c r="H4191" s="131" t="str">
        <f ca="1">IF(E4191="","",IF($C4191="","",VLOOKUP(FİLTRE!$C4191,'SKT LİSTESİ'!$F:$S,9,0)))</f>
        <v/>
      </c>
      <c r="I4191" s="132" t="str">
        <f ca="1">IFERROR(IF($C4191="","",VLOOKUP(FİLTRE!$C4191,'SKT LİSTESİ'!$F:$S,10,0)),"")</f>
        <v/>
      </c>
      <c r="J4191" s="133" t="str">
        <f ca="1">IFERROR(IF($C4191="","",VLOOKUP(FİLTRE!$C4191,'SKT LİSTESİ'!$F:$S,11,0)),"")</f>
        <v/>
      </c>
      <c r="K4191" s="134" t="str">
        <f ca="1">IFERROR(IF($C4191="","",VLOOKUP(FİLTRE!$C4191,'SKT LİSTESİ'!$F:$S,12,0)),"")</f>
        <v/>
      </c>
      <c r="L4191" s="134" t="str">
        <f ca="1">IFERROR(IF($C4191="","",VLOOKUP(FİLTRE!$C4191,'SKT LİSTESİ'!$F:$S,13,0)),"")</f>
        <v/>
      </c>
      <c r="M4191" s="135" t="str">
        <f ca="1">IFERROR(IF($C4191="","",VLOOKUP(FİLTRE!$C4191,'SKT LİSTESİ'!$F:$AJ,14,0)),"")</f>
        <v/>
      </c>
      <c r="N4191" s="31" t="str">
        <f ca="1">IFERROR(IF($C4191="","",VLOOKUP(FİLTRE!$C4191,'SKT LİSTESİ'!$F:$AJ,22,0)),"")</f>
        <v/>
      </c>
      <c r="O4191" s="136" t="str">
        <f ca="1">IFERROR(IF($C4191="","",VLOOKUP(FİLTRE!$C4191,'SKT LİSTESİ'!$F:$AJ,23,0)),"")</f>
        <v/>
      </c>
      <c r="P4191" s="31"/>
      <c r="Q4191" s="31"/>
      <c r="R4191" s="137" t="str">
        <f ca="1">(IFERROR(IF($C4191="","",VLOOKUP(FİLTRE!$C4191,'SKT LİSTESİ'!$F:$AJ,15,0)),""))</f>
        <v/>
      </c>
      <c r="S4191" s="138" t="str">
        <f ca="1">IFERROR(IF($C4191="","",VLOOKUP(FİLTRE!$C4191,'SKT LİSTESİ'!$F:$AJ,16,0)),"")</f>
        <v/>
      </c>
      <c r="AF4191" s="179" t="str">
        <f t="shared" ca="1" si="262"/>
        <v/>
      </c>
      <c r="AG4191" s="179">
        <f t="shared" ca="1" si="263"/>
        <v>0</v>
      </c>
      <c r="AH4191" s="179">
        <f t="shared" ca="1" si="264"/>
        <v>0</v>
      </c>
    </row>
    <row r="4192" spans="2:34" ht="15.75" x14ac:dyDescent="0.25">
      <c r="B4192">
        <f t="shared" ca="1" si="261"/>
        <v>4180</v>
      </c>
      <c r="C4192" t="str">
        <f ca="1">IFERROR(VLOOKUP(B4192,'SKT LİSTESİ'!F:F,1,0),"")</f>
        <v/>
      </c>
      <c r="E4192" s="128" t="str">
        <f ca="1">IFERROR(IF($C4192="","",VLOOKUP(FİLTRE!$C4192,'SKT LİSTESİ'!$F:$S,5,0)),"")</f>
        <v/>
      </c>
      <c r="F4192" s="129" t="str">
        <f ca="1">IFERROR(IF($C4192="","",VLOOKUP(FİLTRE!$C4192,'SKT LİSTESİ'!$F:$S,7,0)),"")</f>
        <v/>
      </c>
      <c r="G4192" s="130" t="str">
        <f ca="1">IFERROR(IF($C4192="","",VLOOKUP(FİLTRE!$C4192,'SKT LİSTESİ'!$F:$S,8,0)),"")</f>
        <v/>
      </c>
      <c r="H4192" s="131" t="str">
        <f ca="1">IF(E4192="","",IF($C4192="","",VLOOKUP(FİLTRE!$C4192,'SKT LİSTESİ'!$F:$S,9,0)))</f>
        <v/>
      </c>
      <c r="I4192" s="132" t="str">
        <f ca="1">IFERROR(IF($C4192="","",VLOOKUP(FİLTRE!$C4192,'SKT LİSTESİ'!$F:$S,10,0)),"")</f>
        <v/>
      </c>
      <c r="J4192" s="133" t="str">
        <f ca="1">IFERROR(IF($C4192="","",VLOOKUP(FİLTRE!$C4192,'SKT LİSTESİ'!$F:$S,11,0)),"")</f>
        <v/>
      </c>
      <c r="K4192" s="134" t="str">
        <f ca="1">IFERROR(IF($C4192="","",VLOOKUP(FİLTRE!$C4192,'SKT LİSTESİ'!$F:$S,12,0)),"")</f>
        <v/>
      </c>
      <c r="L4192" s="134" t="str">
        <f ca="1">IFERROR(IF($C4192="","",VLOOKUP(FİLTRE!$C4192,'SKT LİSTESİ'!$F:$S,13,0)),"")</f>
        <v/>
      </c>
      <c r="M4192" s="135" t="str">
        <f ca="1">IFERROR(IF($C4192="","",VLOOKUP(FİLTRE!$C4192,'SKT LİSTESİ'!$F:$AJ,14,0)),"")</f>
        <v/>
      </c>
      <c r="N4192" s="31" t="str">
        <f ca="1">IFERROR(IF($C4192="","",VLOOKUP(FİLTRE!$C4192,'SKT LİSTESİ'!$F:$AJ,22,0)),"")</f>
        <v/>
      </c>
      <c r="O4192" s="136" t="str">
        <f ca="1">IFERROR(IF($C4192="","",VLOOKUP(FİLTRE!$C4192,'SKT LİSTESİ'!$F:$AJ,23,0)),"")</f>
        <v/>
      </c>
      <c r="P4192" s="31"/>
      <c r="Q4192" s="31"/>
      <c r="R4192" s="137" t="str">
        <f ca="1">(IFERROR(IF($C4192="","",VLOOKUP(FİLTRE!$C4192,'SKT LİSTESİ'!$F:$AJ,15,0)),""))</f>
        <v/>
      </c>
      <c r="S4192" s="138" t="str">
        <f ca="1">IFERROR(IF($C4192="","",VLOOKUP(FİLTRE!$C4192,'SKT LİSTESİ'!$F:$AJ,16,0)),"")</f>
        <v/>
      </c>
      <c r="AF4192" s="179" t="str">
        <f t="shared" ca="1" si="262"/>
        <v/>
      </c>
      <c r="AG4192" s="179">
        <f t="shared" ca="1" si="263"/>
        <v>0</v>
      </c>
      <c r="AH4192" s="179">
        <f t="shared" ca="1" si="264"/>
        <v>0</v>
      </c>
    </row>
    <row r="4193" spans="2:34" ht="15.75" x14ac:dyDescent="0.25">
      <c r="B4193">
        <f t="shared" ca="1" si="261"/>
        <v>4181</v>
      </c>
      <c r="C4193" t="str">
        <f ca="1">IFERROR(VLOOKUP(B4193,'SKT LİSTESİ'!F:F,1,0),"")</f>
        <v/>
      </c>
      <c r="E4193" s="128" t="str">
        <f ca="1">IFERROR(IF($C4193="","",VLOOKUP(FİLTRE!$C4193,'SKT LİSTESİ'!$F:$S,5,0)),"")</f>
        <v/>
      </c>
      <c r="F4193" s="129" t="str">
        <f ca="1">IFERROR(IF($C4193="","",VLOOKUP(FİLTRE!$C4193,'SKT LİSTESİ'!$F:$S,7,0)),"")</f>
        <v/>
      </c>
      <c r="G4193" s="130" t="str">
        <f ca="1">IFERROR(IF($C4193="","",VLOOKUP(FİLTRE!$C4193,'SKT LİSTESİ'!$F:$S,8,0)),"")</f>
        <v/>
      </c>
      <c r="H4193" s="131" t="str">
        <f ca="1">IF(E4193="","",IF($C4193="","",VLOOKUP(FİLTRE!$C4193,'SKT LİSTESİ'!$F:$S,9,0)))</f>
        <v/>
      </c>
      <c r="I4193" s="132" t="str">
        <f ca="1">IFERROR(IF($C4193="","",VLOOKUP(FİLTRE!$C4193,'SKT LİSTESİ'!$F:$S,10,0)),"")</f>
        <v/>
      </c>
      <c r="J4193" s="133" t="str">
        <f ca="1">IFERROR(IF($C4193="","",VLOOKUP(FİLTRE!$C4193,'SKT LİSTESİ'!$F:$S,11,0)),"")</f>
        <v/>
      </c>
      <c r="K4193" s="134" t="str">
        <f ca="1">IFERROR(IF($C4193="","",VLOOKUP(FİLTRE!$C4193,'SKT LİSTESİ'!$F:$S,12,0)),"")</f>
        <v/>
      </c>
      <c r="L4193" s="134" t="str">
        <f ca="1">IFERROR(IF($C4193="","",VLOOKUP(FİLTRE!$C4193,'SKT LİSTESİ'!$F:$S,13,0)),"")</f>
        <v/>
      </c>
      <c r="M4193" s="135" t="str">
        <f ca="1">IFERROR(IF($C4193="","",VLOOKUP(FİLTRE!$C4193,'SKT LİSTESİ'!$F:$AJ,14,0)),"")</f>
        <v/>
      </c>
      <c r="N4193" s="31" t="str">
        <f ca="1">IFERROR(IF($C4193="","",VLOOKUP(FİLTRE!$C4193,'SKT LİSTESİ'!$F:$AJ,22,0)),"")</f>
        <v/>
      </c>
      <c r="O4193" s="136" t="str">
        <f ca="1">IFERROR(IF($C4193="","",VLOOKUP(FİLTRE!$C4193,'SKT LİSTESİ'!$F:$AJ,23,0)),"")</f>
        <v/>
      </c>
      <c r="P4193" s="31"/>
      <c r="Q4193" s="31"/>
      <c r="R4193" s="137" t="str">
        <f ca="1">(IFERROR(IF($C4193="","",VLOOKUP(FİLTRE!$C4193,'SKT LİSTESİ'!$F:$AJ,15,0)),""))</f>
        <v/>
      </c>
      <c r="S4193" s="138" t="str">
        <f ca="1">IFERROR(IF($C4193="","",VLOOKUP(FİLTRE!$C4193,'SKT LİSTESİ'!$F:$AJ,16,0)),"")</f>
        <v/>
      </c>
      <c r="AF4193" s="179" t="str">
        <f t="shared" ca="1" si="262"/>
        <v/>
      </c>
      <c r="AG4193" s="179">
        <f t="shared" ca="1" si="263"/>
        <v>0</v>
      </c>
      <c r="AH4193" s="179">
        <f t="shared" ca="1" si="264"/>
        <v>0</v>
      </c>
    </row>
    <row r="4194" spans="2:34" ht="15.75" x14ac:dyDescent="0.25">
      <c r="B4194">
        <f t="shared" ca="1" si="261"/>
        <v>4182</v>
      </c>
      <c r="C4194" t="str">
        <f ca="1">IFERROR(VLOOKUP(B4194,'SKT LİSTESİ'!F:F,1,0),"")</f>
        <v/>
      </c>
      <c r="E4194" s="128" t="str">
        <f ca="1">IFERROR(IF($C4194="","",VLOOKUP(FİLTRE!$C4194,'SKT LİSTESİ'!$F:$S,5,0)),"")</f>
        <v/>
      </c>
      <c r="F4194" s="129" t="str">
        <f ca="1">IFERROR(IF($C4194="","",VLOOKUP(FİLTRE!$C4194,'SKT LİSTESİ'!$F:$S,7,0)),"")</f>
        <v/>
      </c>
      <c r="G4194" s="130" t="str">
        <f ca="1">IFERROR(IF($C4194="","",VLOOKUP(FİLTRE!$C4194,'SKT LİSTESİ'!$F:$S,8,0)),"")</f>
        <v/>
      </c>
      <c r="H4194" s="131" t="str">
        <f ca="1">IF(E4194="","",IF($C4194="","",VLOOKUP(FİLTRE!$C4194,'SKT LİSTESİ'!$F:$S,9,0)))</f>
        <v/>
      </c>
      <c r="I4194" s="132" t="str">
        <f ca="1">IFERROR(IF($C4194="","",VLOOKUP(FİLTRE!$C4194,'SKT LİSTESİ'!$F:$S,10,0)),"")</f>
        <v/>
      </c>
      <c r="J4194" s="133" t="str">
        <f ca="1">IFERROR(IF($C4194="","",VLOOKUP(FİLTRE!$C4194,'SKT LİSTESİ'!$F:$S,11,0)),"")</f>
        <v/>
      </c>
      <c r="K4194" s="134" t="str">
        <f ca="1">IFERROR(IF($C4194="","",VLOOKUP(FİLTRE!$C4194,'SKT LİSTESİ'!$F:$S,12,0)),"")</f>
        <v/>
      </c>
      <c r="L4194" s="134" t="str">
        <f ca="1">IFERROR(IF($C4194="","",VLOOKUP(FİLTRE!$C4194,'SKT LİSTESİ'!$F:$S,13,0)),"")</f>
        <v/>
      </c>
      <c r="M4194" s="135" t="str">
        <f ca="1">IFERROR(IF($C4194="","",VLOOKUP(FİLTRE!$C4194,'SKT LİSTESİ'!$F:$AJ,14,0)),"")</f>
        <v/>
      </c>
      <c r="N4194" s="31" t="str">
        <f ca="1">IFERROR(IF($C4194="","",VLOOKUP(FİLTRE!$C4194,'SKT LİSTESİ'!$F:$AJ,22,0)),"")</f>
        <v/>
      </c>
      <c r="O4194" s="136" t="str">
        <f ca="1">IFERROR(IF($C4194="","",VLOOKUP(FİLTRE!$C4194,'SKT LİSTESİ'!$F:$AJ,23,0)),"")</f>
        <v/>
      </c>
      <c r="P4194" s="31"/>
      <c r="Q4194" s="31"/>
      <c r="R4194" s="137" t="str">
        <f ca="1">(IFERROR(IF($C4194="","",VLOOKUP(FİLTRE!$C4194,'SKT LİSTESİ'!$F:$AJ,15,0)),""))</f>
        <v/>
      </c>
      <c r="S4194" s="138" t="str">
        <f ca="1">IFERROR(IF($C4194="","",VLOOKUP(FİLTRE!$C4194,'SKT LİSTESİ'!$F:$AJ,16,0)),"")</f>
        <v/>
      </c>
      <c r="AF4194" s="179" t="str">
        <f t="shared" ca="1" si="262"/>
        <v/>
      </c>
      <c r="AG4194" s="179">
        <f t="shared" ca="1" si="263"/>
        <v>0</v>
      </c>
      <c r="AH4194" s="179">
        <f t="shared" ca="1" si="264"/>
        <v>0</v>
      </c>
    </row>
    <row r="4195" spans="2:34" ht="15.75" x14ac:dyDescent="0.25">
      <c r="B4195">
        <f t="shared" ca="1" si="261"/>
        <v>4183</v>
      </c>
      <c r="C4195" t="str">
        <f ca="1">IFERROR(VLOOKUP(B4195,'SKT LİSTESİ'!F:F,1,0),"")</f>
        <v/>
      </c>
      <c r="E4195" s="128" t="str">
        <f ca="1">IFERROR(IF($C4195="","",VLOOKUP(FİLTRE!$C4195,'SKT LİSTESİ'!$F:$S,5,0)),"")</f>
        <v/>
      </c>
      <c r="F4195" s="129" t="str">
        <f ca="1">IFERROR(IF($C4195="","",VLOOKUP(FİLTRE!$C4195,'SKT LİSTESİ'!$F:$S,7,0)),"")</f>
        <v/>
      </c>
      <c r="G4195" s="130" t="str">
        <f ca="1">IFERROR(IF($C4195="","",VLOOKUP(FİLTRE!$C4195,'SKT LİSTESİ'!$F:$S,8,0)),"")</f>
        <v/>
      </c>
      <c r="H4195" s="131" t="str">
        <f ca="1">IF(E4195="","",IF($C4195="","",VLOOKUP(FİLTRE!$C4195,'SKT LİSTESİ'!$F:$S,9,0)))</f>
        <v/>
      </c>
      <c r="I4195" s="132" t="str">
        <f ca="1">IFERROR(IF($C4195="","",VLOOKUP(FİLTRE!$C4195,'SKT LİSTESİ'!$F:$S,10,0)),"")</f>
        <v/>
      </c>
      <c r="J4195" s="133" t="str">
        <f ca="1">IFERROR(IF($C4195="","",VLOOKUP(FİLTRE!$C4195,'SKT LİSTESİ'!$F:$S,11,0)),"")</f>
        <v/>
      </c>
      <c r="K4195" s="134" t="str">
        <f ca="1">IFERROR(IF($C4195="","",VLOOKUP(FİLTRE!$C4195,'SKT LİSTESİ'!$F:$S,12,0)),"")</f>
        <v/>
      </c>
      <c r="L4195" s="134" t="str">
        <f ca="1">IFERROR(IF($C4195="","",VLOOKUP(FİLTRE!$C4195,'SKT LİSTESİ'!$F:$S,13,0)),"")</f>
        <v/>
      </c>
      <c r="M4195" s="135" t="str">
        <f ca="1">IFERROR(IF($C4195="","",VLOOKUP(FİLTRE!$C4195,'SKT LİSTESİ'!$F:$AJ,14,0)),"")</f>
        <v/>
      </c>
      <c r="N4195" s="31" t="str">
        <f ca="1">IFERROR(IF($C4195="","",VLOOKUP(FİLTRE!$C4195,'SKT LİSTESİ'!$F:$AJ,22,0)),"")</f>
        <v/>
      </c>
      <c r="O4195" s="136" t="str">
        <f ca="1">IFERROR(IF($C4195="","",VLOOKUP(FİLTRE!$C4195,'SKT LİSTESİ'!$F:$AJ,23,0)),"")</f>
        <v/>
      </c>
      <c r="P4195" s="31"/>
      <c r="Q4195" s="31"/>
      <c r="R4195" s="137" t="str">
        <f ca="1">(IFERROR(IF($C4195="","",VLOOKUP(FİLTRE!$C4195,'SKT LİSTESİ'!$F:$AJ,15,0)),""))</f>
        <v/>
      </c>
      <c r="S4195" s="138" t="str">
        <f ca="1">IFERROR(IF($C4195="","",VLOOKUP(FİLTRE!$C4195,'SKT LİSTESİ'!$F:$AJ,16,0)),"")</f>
        <v/>
      </c>
      <c r="AF4195" s="179" t="str">
        <f t="shared" ca="1" si="262"/>
        <v/>
      </c>
      <c r="AG4195" s="179">
        <f t="shared" ca="1" si="263"/>
        <v>0</v>
      </c>
      <c r="AH4195" s="179">
        <f t="shared" ca="1" si="264"/>
        <v>0</v>
      </c>
    </row>
    <row r="4196" spans="2:34" ht="15.75" x14ac:dyDescent="0.25">
      <c r="B4196">
        <f t="shared" ca="1" si="261"/>
        <v>4184</v>
      </c>
      <c r="C4196" t="str">
        <f ca="1">IFERROR(VLOOKUP(B4196,'SKT LİSTESİ'!F:F,1,0),"")</f>
        <v/>
      </c>
      <c r="E4196" s="128" t="str">
        <f ca="1">IFERROR(IF($C4196="","",VLOOKUP(FİLTRE!$C4196,'SKT LİSTESİ'!$F:$S,5,0)),"")</f>
        <v/>
      </c>
      <c r="F4196" s="129" t="str">
        <f ca="1">IFERROR(IF($C4196="","",VLOOKUP(FİLTRE!$C4196,'SKT LİSTESİ'!$F:$S,7,0)),"")</f>
        <v/>
      </c>
      <c r="G4196" s="130" t="str">
        <f ca="1">IFERROR(IF($C4196="","",VLOOKUP(FİLTRE!$C4196,'SKT LİSTESİ'!$F:$S,8,0)),"")</f>
        <v/>
      </c>
      <c r="H4196" s="131" t="str">
        <f ca="1">IF(E4196="","",IF($C4196="","",VLOOKUP(FİLTRE!$C4196,'SKT LİSTESİ'!$F:$S,9,0)))</f>
        <v/>
      </c>
      <c r="I4196" s="132" t="str">
        <f ca="1">IFERROR(IF($C4196="","",VLOOKUP(FİLTRE!$C4196,'SKT LİSTESİ'!$F:$S,10,0)),"")</f>
        <v/>
      </c>
      <c r="J4196" s="133" t="str">
        <f ca="1">IFERROR(IF($C4196="","",VLOOKUP(FİLTRE!$C4196,'SKT LİSTESİ'!$F:$S,11,0)),"")</f>
        <v/>
      </c>
      <c r="K4196" s="134" t="str">
        <f ca="1">IFERROR(IF($C4196="","",VLOOKUP(FİLTRE!$C4196,'SKT LİSTESİ'!$F:$S,12,0)),"")</f>
        <v/>
      </c>
      <c r="L4196" s="134" t="str">
        <f ca="1">IFERROR(IF($C4196="","",VLOOKUP(FİLTRE!$C4196,'SKT LİSTESİ'!$F:$S,13,0)),"")</f>
        <v/>
      </c>
      <c r="M4196" s="135" t="str">
        <f ca="1">IFERROR(IF($C4196="","",VLOOKUP(FİLTRE!$C4196,'SKT LİSTESİ'!$F:$AJ,14,0)),"")</f>
        <v/>
      </c>
      <c r="N4196" s="31" t="str">
        <f ca="1">IFERROR(IF($C4196="","",VLOOKUP(FİLTRE!$C4196,'SKT LİSTESİ'!$F:$AJ,22,0)),"")</f>
        <v/>
      </c>
      <c r="O4196" s="136" t="str">
        <f ca="1">IFERROR(IF($C4196="","",VLOOKUP(FİLTRE!$C4196,'SKT LİSTESİ'!$F:$AJ,23,0)),"")</f>
        <v/>
      </c>
      <c r="P4196" s="31"/>
      <c r="Q4196" s="31"/>
      <c r="R4196" s="137" t="str">
        <f ca="1">(IFERROR(IF($C4196="","",VLOOKUP(FİLTRE!$C4196,'SKT LİSTESİ'!$F:$AJ,15,0)),""))</f>
        <v/>
      </c>
      <c r="S4196" s="138" t="str">
        <f ca="1">IFERROR(IF($C4196="","",VLOOKUP(FİLTRE!$C4196,'SKT LİSTESİ'!$F:$AJ,16,0)),"")</f>
        <v/>
      </c>
      <c r="AF4196" s="179" t="str">
        <f t="shared" ca="1" si="262"/>
        <v/>
      </c>
      <c r="AG4196" s="179">
        <f t="shared" ca="1" si="263"/>
        <v>0</v>
      </c>
      <c r="AH4196" s="179">
        <f t="shared" ca="1" si="264"/>
        <v>0</v>
      </c>
    </row>
    <row r="4197" spans="2:34" ht="15.75" x14ac:dyDescent="0.25">
      <c r="B4197">
        <f t="shared" ca="1" si="261"/>
        <v>4185</v>
      </c>
      <c r="C4197" t="str">
        <f ca="1">IFERROR(VLOOKUP(B4197,'SKT LİSTESİ'!F:F,1,0),"")</f>
        <v/>
      </c>
      <c r="E4197" s="128" t="str">
        <f ca="1">IFERROR(IF($C4197="","",VLOOKUP(FİLTRE!$C4197,'SKT LİSTESİ'!$F:$S,5,0)),"")</f>
        <v/>
      </c>
      <c r="F4197" s="129" t="str">
        <f ca="1">IFERROR(IF($C4197="","",VLOOKUP(FİLTRE!$C4197,'SKT LİSTESİ'!$F:$S,7,0)),"")</f>
        <v/>
      </c>
      <c r="G4197" s="130" t="str">
        <f ca="1">IFERROR(IF($C4197="","",VLOOKUP(FİLTRE!$C4197,'SKT LİSTESİ'!$F:$S,8,0)),"")</f>
        <v/>
      </c>
      <c r="H4197" s="131" t="str">
        <f ca="1">IF(E4197="","",IF($C4197="","",VLOOKUP(FİLTRE!$C4197,'SKT LİSTESİ'!$F:$S,9,0)))</f>
        <v/>
      </c>
      <c r="I4197" s="132" t="str">
        <f ca="1">IFERROR(IF($C4197="","",VLOOKUP(FİLTRE!$C4197,'SKT LİSTESİ'!$F:$S,10,0)),"")</f>
        <v/>
      </c>
      <c r="J4197" s="133" t="str">
        <f ca="1">IFERROR(IF($C4197="","",VLOOKUP(FİLTRE!$C4197,'SKT LİSTESİ'!$F:$S,11,0)),"")</f>
        <v/>
      </c>
      <c r="K4197" s="134" t="str">
        <f ca="1">IFERROR(IF($C4197="","",VLOOKUP(FİLTRE!$C4197,'SKT LİSTESİ'!$F:$S,12,0)),"")</f>
        <v/>
      </c>
      <c r="L4197" s="134" t="str">
        <f ca="1">IFERROR(IF($C4197="","",VLOOKUP(FİLTRE!$C4197,'SKT LİSTESİ'!$F:$S,13,0)),"")</f>
        <v/>
      </c>
      <c r="M4197" s="135" t="str">
        <f ca="1">IFERROR(IF($C4197="","",VLOOKUP(FİLTRE!$C4197,'SKT LİSTESİ'!$F:$AJ,14,0)),"")</f>
        <v/>
      </c>
      <c r="N4197" s="31" t="str">
        <f ca="1">IFERROR(IF($C4197="","",VLOOKUP(FİLTRE!$C4197,'SKT LİSTESİ'!$F:$AJ,22,0)),"")</f>
        <v/>
      </c>
      <c r="O4197" s="136" t="str">
        <f ca="1">IFERROR(IF($C4197="","",VLOOKUP(FİLTRE!$C4197,'SKT LİSTESİ'!$F:$AJ,23,0)),"")</f>
        <v/>
      </c>
      <c r="P4197" s="31"/>
      <c r="Q4197" s="31"/>
      <c r="R4197" s="137" t="str">
        <f ca="1">(IFERROR(IF($C4197="","",VLOOKUP(FİLTRE!$C4197,'SKT LİSTESİ'!$F:$AJ,15,0)),""))</f>
        <v/>
      </c>
      <c r="S4197" s="138" t="str">
        <f ca="1">IFERROR(IF($C4197="","",VLOOKUP(FİLTRE!$C4197,'SKT LİSTESİ'!$F:$AJ,16,0)),"")</f>
        <v/>
      </c>
      <c r="AF4197" s="179" t="str">
        <f t="shared" ca="1" si="262"/>
        <v/>
      </c>
      <c r="AG4197" s="179">
        <f t="shared" ca="1" si="263"/>
        <v>0</v>
      </c>
      <c r="AH4197" s="179">
        <f t="shared" ca="1" si="264"/>
        <v>0</v>
      </c>
    </row>
    <row r="4198" spans="2:34" ht="15.75" x14ac:dyDescent="0.25">
      <c r="B4198">
        <f t="shared" ca="1" si="261"/>
        <v>4186</v>
      </c>
      <c r="C4198" t="str">
        <f ca="1">IFERROR(VLOOKUP(B4198,'SKT LİSTESİ'!F:F,1,0),"")</f>
        <v/>
      </c>
      <c r="E4198" s="128" t="str">
        <f ca="1">IFERROR(IF($C4198="","",VLOOKUP(FİLTRE!$C4198,'SKT LİSTESİ'!$F:$S,5,0)),"")</f>
        <v/>
      </c>
      <c r="F4198" s="129" t="str">
        <f ca="1">IFERROR(IF($C4198="","",VLOOKUP(FİLTRE!$C4198,'SKT LİSTESİ'!$F:$S,7,0)),"")</f>
        <v/>
      </c>
      <c r="G4198" s="130" t="str">
        <f ca="1">IFERROR(IF($C4198="","",VLOOKUP(FİLTRE!$C4198,'SKT LİSTESİ'!$F:$S,8,0)),"")</f>
        <v/>
      </c>
      <c r="H4198" s="131" t="str">
        <f ca="1">IF(E4198="","",IF($C4198="","",VLOOKUP(FİLTRE!$C4198,'SKT LİSTESİ'!$F:$S,9,0)))</f>
        <v/>
      </c>
      <c r="I4198" s="132" t="str">
        <f ca="1">IFERROR(IF($C4198="","",VLOOKUP(FİLTRE!$C4198,'SKT LİSTESİ'!$F:$S,10,0)),"")</f>
        <v/>
      </c>
      <c r="J4198" s="133" t="str">
        <f ca="1">IFERROR(IF($C4198="","",VLOOKUP(FİLTRE!$C4198,'SKT LİSTESİ'!$F:$S,11,0)),"")</f>
        <v/>
      </c>
      <c r="K4198" s="134" t="str">
        <f ca="1">IFERROR(IF($C4198="","",VLOOKUP(FİLTRE!$C4198,'SKT LİSTESİ'!$F:$S,12,0)),"")</f>
        <v/>
      </c>
      <c r="L4198" s="134" t="str">
        <f ca="1">IFERROR(IF($C4198="","",VLOOKUP(FİLTRE!$C4198,'SKT LİSTESİ'!$F:$S,13,0)),"")</f>
        <v/>
      </c>
      <c r="M4198" s="135" t="str">
        <f ca="1">IFERROR(IF($C4198="","",VLOOKUP(FİLTRE!$C4198,'SKT LİSTESİ'!$F:$AJ,14,0)),"")</f>
        <v/>
      </c>
      <c r="N4198" s="31" t="str">
        <f ca="1">IFERROR(IF($C4198="","",VLOOKUP(FİLTRE!$C4198,'SKT LİSTESİ'!$F:$AJ,22,0)),"")</f>
        <v/>
      </c>
      <c r="O4198" s="136" t="str">
        <f ca="1">IFERROR(IF($C4198="","",VLOOKUP(FİLTRE!$C4198,'SKT LİSTESİ'!$F:$AJ,23,0)),"")</f>
        <v/>
      </c>
      <c r="P4198" s="31"/>
      <c r="Q4198" s="31"/>
      <c r="R4198" s="137" t="str">
        <f ca="1">(IFERROR(IF($C4198="","",VLOOKUP(FİLTRE!$C4198,'SKT LİSTESİ'!$F:$AJ,15,0)),""))</f>
        <v/>
      </c>
      <c r="S4198" s="138" t="str">
        <f ca="1">IFERROR(IF($C4198="","",VLOOKUP(FİLTRE!$C4198,'SKT LİSTESİ'!$F:$AJ,16,0)),"")</f>
        <v/>
      </c>
      <c r="AF4198" s="179" t="str">
        <f t="shared" ca="1" si="262"/>
        <v/>
      </c>
      <c r="AG4198" s="179">
        <f t="shared" ca="1" si="263"/>
        <v>0</v>
      </c>
      <c r="AH4198" s="179">
        <f t="shared" ca="1" si="264"/>
        <v>0</v>
      </c>
    </row>
    <row r="4199" spans="2:34" ht="15.75" x14ac:dyDescent="0.25">
      <c r="B4199">
        <f t="shared" ca="1" si="261"/>
        <v>4187</v>
      </c>
      <c r="C4199" t="str">
        <f ca="1">IFERROR(VLOOKUP(B4199,'SKT LİSTESİ'!F:F,1,0),"")</f>
        <v/>
      </c>
      <c r="E4199" s="128" t="str">
        <f ca="1">IFERROR(IF($C4199="","",VLOOKUP(FİLTRE!$C4199,'SKT LİSTESİ'!$F:$S,5,0)),"")</f>
        <v/>
      </c>
      <c r="F4199" s="129" t="str">
        <f ca="1">IFERROR(IF($C4199="","",VLOOKUP(FİLTRE!$C4199,'SKT LİSTESİ'!$F:$S,7,0)),"")</f>
        <v/>
      </c>
      <c r="G4199" s="130" t="str">
        <f ca="1">IFERROR(IF($C4199="","",VLOOKUP(FİLTRE!$C4199,'SKT LİSTESİ'!$F:$S,8,0)),"")</f>
        <v/>
      </c>
      <c r="H4199" s="131" t="str">
        <f ca="1">IF(E4199="","",IF($C4199="","",VLOOKUP(FİLTRE!$C4199,'SKT LİSTESİ'!$F:$S,9,0)))</f>
        <v/>
      </c>
      <c r="I4199" s="132" t="str">
        <f ca="1">IFERROR(IF($C4199="","",VLOOKUP(FİLTRE!$C4199,'SKT LİSTESİ'!$F:$S,10,0)),"")</f>
        <v/>
      </c>
      <c r="J4199" s="133" t="str">
        <f ca="1">IFERROR(IF($C4199="","",VLOOKUP(FİLTRE!$C4199,'SKT LİSTESİ'!$F:$S,11,0)),"")</f>
        <v/>
      </c>
      <c r="K4199" s="134" t="str">
        <f ca="1">IFERROR(IF($C4199="","",VLOOKUP(FİLTRE!$C4199,'SKT LİSTESİ'!$F:$S,12,0)),"")</f>
        <v/>
      </c>
      <c r="L4199" s="134" t="str">
        <f ca="1">IFERROR(IF($C4199="","",VLOOKUP(FİLTRE!$C4199,'SKT LİSTESİ'!$F:$S,13,0)),"")</f>
        <v/>
      </c>
      <c r="M4199" s="135" t="str">
        <f ca="1">IFERROR(IF($C4199="","",VLOOKUP(FİLTRE!$C4199,'SKT LİSTESİ'!$F:$AJ,14,0)),"")</f>
        <v/>
      </c>
      <c r="N4199" s="31" t="str">
        <f ca="1">IFERROR(IF($C4199="","",VLOOKUP(FİLTRE!$C4199,'SKT LİSTESİ'!$F:$AJ,22,0)),"")</f>
        <v/>
      </c>
      <c r="O4199" s="136" t="str">
        <f ca="1">IFERROR(IF($C4199="","",VLOOKUP(FİLTRE!$C4199,'SKT LİSTESİ'!$F:$AJ,23,0)),"")</f>
        <v/>
      </c>
      <c r="P4199" s="31"/>
      <c r="Q4199" s="31"/>
      <c r="R4199" s="137" t="str">
        <f ca="1">(IFERROR(IF($C4199="","",VLOOKUP(FİLTRE!$C4199,'SKT LİSTESİ'!$F:$AJ,15,0)),""))</f>
        <v/>
      </c>
      <c r="S4199" s="138" t="str">
        <f ca="1">IFERROR(IF($C4199="","",VLOOKUP(FİLTRE!$C4199,'SKT LİSTESİ'!$F:$AJ,16,0)),"")</f>
        <v/>
      </c>
      <c r="AF4199" s="179" t="str">
        <f t="shared" ca="1" si="262"/>
        <v/>
      </c>
      <c r="AG4199" s="179">
        <f t="shared" ca="1" si="263"/>
        <v>0</v>
      </c>
      <c r="AH4199" s="179">
        <f t="shared" ca="1" si="264"/>
        <v>0</v>
      </c>
    </row>
    <row r="4200" spans="2:34" ht="15.75" x14ac:dyDescent="0.25">
      <c r="B4200">
        <f t="shared" ca="1" si="261"/>
        <v>4188</v>
      </c>
      <c r="C4200" t="str">
        <f ca="1">IFERROR(VLOOKUP(B4200,'SKT LİSTESİ'!F:F,1,0),"")</f>
        <v/>
      </c>
      <c r="E4200" s="128" t="str">
        <f ca="1">IFERROR(IF($C4200="","",VLOOKUP(FİLTRE!$C4200,'SKT LİSTESİ'!$F:$S,5,0)),"")</f>
        <v/>
      </c>
      <c r="F4200" s="129" t="str">
        <f ca="1">IFERROR(IF($C4200="","",VLOOKUP(FİLTRE!$C4200,'SKT LİSTESİ'!$F:$S,7,0)),"")</f>
        <v/>
      </c>
      <c r="G4200" s="130" t="str">
        <f ca="1">IFERROR(IF($C4200="","",VLOOKUP(FİLTRE!$C4200,'SKT LİSTESİ'!$F:$S,8,0)),"")</f>
        <v/>
      </c>
      <c r="H4200" s="131" t="str">
        <f ca="1">IF(E4200="","",IF($C4200="","",VLOOKUP(FİLTRE!$C4200,'SKT LİSTESİ'!$F:$S,9,0)))</f>
        <v/>
      </c>
      <c r="I4200" s="132" t="str">
        <f ca="1">IFERROR(IF($C4200="","",VLOOKUP(FİLTRE!$C4200,'SKT LİSTESİ'!$F:$S,10,0)),"")</f>
        <v/>
      </c>
      <c r="J4200" s="133" t="str">
        <f ca="1">IFERROR(IF($C4200="","",VLOOKUP(FİLTRE!$C4200,'SKT LİSTESİ'!$F:$S,11,0)),"")</f>
        <v/>
      </c>
      <c r="K4200" s="134" t="str">
        <f ca="1">IFERROR(IF($C4200="","",VLOOKUP(FİLTRE!$C4200,'SKT LİSTESİ'!$F:$S,12,0)),"")</f>
        <v/>
      </c>
      <c r="L4200" s="134" t="str">
        <f ca="1">IFERROR(IF($C4200="","",VLOOKUP(FİLTRE!$C4200,'SKT LİSTESİ'!$F:$S,13,0)),"")</f>
        <v/>
      </c>
      <c r="M4200" s="135" t="str">
        <f ca="1">IFERROR(IF($C4200="","",VLOOKUP(FİLTRE!$C4200,'SKT LİSTESİ'!$F:$AJ,14,0)),"")</f>
        <v/>
      </c>
      <c r="N4200" s="31" t="str">
        <f ca="1">IFERROR(IF($C4200="","",VLOOKUP(FİLTRE!$C4200,'SKT LİSTESİ'!$F:$AJ,22,0)),"")</f>
        <v/>
      </c>
      <c r="O4200" s="136" t="str">
        <f ca="1">IFERROR(IF($C4200="","",VLOOKUP(FİLTRE!$C4200,'SKT LİSTESİ'!$F:$AJ,23,0)),"")</f>
        <v/>
      </c>
      <c r="P4200" s="31"/>
      <c r="Q4200" s="31"/>
      <c r="R4200" s="137" t="str">
        <f ca="1">(IFERROR(IF($C4200="","",VLOOKUP(FİLTRE!$C4200,'SKT LİSTESİ'!$F:$AJ,15,0)),""))</f>
        <v/>
      </c>
      <c r="S4200" s="138" t="str">
        <f ca="1">IFERROR(IF($C4200="","",VLOOKUP(FİLTRE!$C4200,'SKT LİSTESİ'!$F:$AJ,16,0)),"")</f>
        <v/>
      </c>
      <c r="AF4200" s="179" t="str">
        <f t="shared" ca="1" si="262"/>
        <v/>
      </c>
      <c r="AG4200" s="179">
        <f t="shared" ca="1" si="263"/>
        <v>0</v>
      </c>
      <c r="AH4200" s="179">
        <f t="shared" ca="1" si="264"/>
        <v>0</v>
      </c>
    </row>
    <row r="4201" spans="2:34" ht="15.75" x14ac:dyDescent="0.25">
      <c r="B4201">
        <f t="shared" ca="1" si="261"/>
        <v>4189</v>
      </c>
      <c r="C4201" t="str">
        <f ca="1">IFERROR(VLOOKUP(B4201,'SKT LİSTESİ'!F:F,1,0),"")</f>
        <v/>
      </c>
      <c r="E4201" s="128" t="str">
        <f ca="1">IFERROR(IF($C4201="","",VLOOKUP(FİLTRE!$C4201,'SKT LİSTESİ'!$F:$S,5,0)),"")</f>
        <v/>
      </c>
      <c r="F4201" s="129" t="str">
        <f ca="1">IFERROR(IF($C4201="","",VLOOKUP(FİLTRE!$C4201,'SKT LİSTESİ'!$F:$S,7,0)),"")</f>
        <v/>
      </c>
      <c r="G4201" s="130" t="str">
        <f ca="1">IFERROR(IF($C4201="","",VLOOKUP(FİLTRE!$C4201,'SKT LİSTESİ'!$F:$S,8,0)),"")</f>
        <v/>
      </c>
      <c r="H4201" s="131" t="str">
        <f ca="1">IF(E4201="","",IF($C4201="","",VLOOKUP(FİLTRE!$C4201,'SKT LİSTESİ'!$F:$S,9,0)))</f>
        <v/>
      </c>
      <c r="I4201" s="132" t="str">
        <f ca="1">IFERROR(IF($C4201="","",VLOOKUP(FİLTRE!$C4201,'SKT LİSTESİ'!$F:$S,10,0)),"")</f>
        <v/>
      </c>
      <c r="J4201" s="133" t="str">
        <f ca="1">IFERROR(IF($C4201="","",VLOOKUP(FİLTRE!$C4201,'SKT LİSTESİ'!$F:$S,11,0)),"")</f>
        <v/>
      </c>
      <c r="K4201" s="134" t="str">
        <f ca="1">IFERROR(IF($C4201="","",VLOOKUP(FİLTRE!$C4201,'SKT LİSTESİ'!$F:$S,12,0)),"")</f>
        <v/>
      </c>
      <c r="L4201" s="134" t="str">
        <f ca="1">IFERROR(IF($C4201="","",VLOOKUP(FİLTRE!$C4201,'SKT LİSTESİ'!$F:$S,13,0)),"")</f>
        <v/>
      </c>
      <c r="M4201" s="135" t="str">
        <f ca="1">IFERROR(IF($C4201="","",VLOOKUP(FİLTRE!$C4201,'SKT LİSTESİ'!$F:$AJ,14,0)),"")</f>
        <v/>
      </c>
      <c r="N4201" s="31" t="str">
        <f ca="1">IFERROR(IF($C4201="","",VLOOKUP(FİLTRE!$C4201,'SKT LİSTESİ'!$F:$AJ,22,0)),"")</f>
        <v/>
      </c>
      <c r="O4201" s="136" t="str">
        <f ca="1">IFERROR(IF($C4201="","",VLOOKUP(FİLTRE!$C4201,'SKT LİSTESİ'!$F:$AJ,23,0)),"")</f>
        <v/>
      </c>
      <c r="P4201" s="31"/>
      <c r="Q4201" s="31"/>
      <c r="R4201" s="137" t="str">
        <f ca="1">(IFERROR(IF($C4201="","",VLOOKUP(FİLTRE!$C4201,'SKT LİSTESİ'!$F:$AJ,15,0)),""))</f>
        <v/>
      </c>
      <c r="S4201" s="138" t="str">
        <f ca="1">IFERROR(IF($C4201="","",VLOOKUP(FİLTRE!$C4201,'SKT LİSTESİ'!$F:$AJ,16,0)),"")</f>
        <v/>
      </c>
      <c r="AF4201" s="179" t="str">
        <f t="shared" ca="1" si="262"/>
        <v/>
      </c>
      <c r="AG4201" s="179">
        <f t="shared" ca="1" si="263"/>
        <v>0</v>
      </c>
      <c r="AH4201" s="179">
        <f t="shared" ca="1" si="264"/>
        <v>0</v>
      </c>
    </row>
    <row r="4202" spans="2:34" ht="15.75" x14ac:dyDescent="0.25">
      <c r="B4202">
        <f t="shared" ca="1" si="261"/>
        <v>4190</v>
      </c>
      <c r="C4202" t="str">
        <f ca="1">IFERROR(VLOOKUP(B4202,'SKT LİSTESİ'!F:F,1,0),"")</f>
        <v/>
      </c>
      <c r="E4202" s="128" t="str">
        <f ca="1">IFERROR(IF($C4202="","",VLOOKUP(FİLTRE!$C4202,'SKT LİSTESİ'!$F:$S,5,0)),"")</f>
        <v/>
      </c>
      <c r="F4202" s="129" t="str">
        <f ca="1">IFERROR(IF($C4202="","",VLOOKUP(FİLTRE!$C4202,'SKT LİSTESİ'!$F:$S,7,0)),"")</f>
        <v/>
      </c>
      <c r="G4202" s="130" t="str">
        <f ca="1">IFERROR(IF($C4202="","",VLOOKUP(FİLTRE!$C4202,'SKT LİSTESİ'!$F:$S,8,0)),"")</f>
        <v/>
      </c>
      <c r="H4202" s="131" t="str">
        <f ca="1">IF(E4202="","",IF($C4202="","",VLOOKUP(FİLTRE!$C4202,'SKT LİSTESİ'!$F:$S,9,0)))</f>
        <v/>
      </c>
      <c r="I4202" s="132" t="str">
        <f ca="1">IFERROR(IF($C4202="","",VLOOKUP(FİLTRE!$C4202,'SKT LİSTESİ'!$F:$S,10,0)),"")</f>
        <v/>
      </c>
      <c r="J4202" s="133" t="str">
        <f ca="1">IFERROR(IF($C4202="","",VLOOKUP(FİLTRE!$C4202,'SKT LİSTESİ'!$F:$S,11,0)),"")</f>
        <v/>
      </c>
      <c r="K4202" s="134" t="str">
        <f ca="1">IFERROR(IF($C4202="","",VLOOKUP(FİLTRE!$C4202,'SKT LİSTESİ'!$F:$S,12,0)),"")</f>
        <v/>
      </c>
      <c r="L4202" s="134" t="str">
        <f ca="1">IFERROR(IF($C4202="","",VLOOKUP(FİLTRE!$C4202,'SKT LİSTESİ'!$F:$S,13,0)),"")</f>
        <v/>
      </c>
      <c r="M4202" s="135" t="str">
        <f ca="1">IFERROR(IF($C4202="","",VLOOKUP(FİLTRE!$C4202,'SKT LİSTESİ'!$F:$AJ,14,0)),"")</f>
        <v/>
      </c>
      <c r="N4202" s="31" t="str">
        <f ca="1">IFERROR(IF($C4202="","",VLOOKUP(FİLTRE!$C4202,'SKT LİSTESİ'!$F:$AJ,22,0)),"")</f>
        <v/>
      </c>
      <c r="O4202" s="136" t="str">
        <f ca="1">IFERROR(IF($C4202="","",VLOOKUP(FİLTRE!$C4202,'SKT LİSTESİ'!$F:$AJ,23,0)),"")</f>
        <v/>
      </c>
      <c r="P4202" s="31"/>
      <c r="Q4202" s="31"/>
      <c r="R4202" s="137" t="str">
        <f ca="1">(IFERROR(IF($C4202="","",VLOOKUP(FİLTRE!$C4202,'SKT LİSTESİ'!$F:$AJ,15,0)),""))</f>
        <v/>
      </c>
      <c r="S4202" s="138" t="str">
        <f ca="1">IFERROR(IF($C4202="","",VLOOKUP(FİLTRE!$C4202,'SKT LİSTESİ'!$F:$AJ,16,0)),"")</f>
        <v/>
      </c>
      <c r="AF4202" s="179" t="str">
        <f t="shared" ca="1" si="262"/>
        <v/>
      </c>
      <c r="AG4202" s="179">
        <f t="shared" ca="1" si="263"/>
        <v>0</v>
      </c>
      <c r="AH4202" s="179">
        <f t="shared" ca="1" si="264"/>
        <v>0</v>
      </c>
    </row>
    <row r="4203" spans="2:34" ht="15.75" x14ac:dyDescent="0.25">
      <c r="B4203">
        <f t="shared" ca="1" si="261"/>
        <v>4191</v>
      </c>
      <c r="C4203" t="str">
        <f ca="1">IFERROR(VLOOKUP(B4203,'SKT LİSTESİ'!F:F,1,0),"")</f>
        <v/>
      </c>
      <c r="E4203" s="128" t="str">
        <f ca="1">IFERROR(IF($C4203="","",VLOOKUP(FİLTRE!$C4203,'SKT LİSTESİ'!$F:$S,5,0)),"")</f>
        <v/>
      </c>
      <c r="F4203" s="129" t="str">
        <f ca="1">IFERROR(IF($C4203="","",VLOOKUP(FİLTRE!$C4203,'SKT LİSTESİ'!$F:$S,7,0)),"")</f>
        <v/>
      </c>
      <c r="G4203" s="130" t="str">
        <f ca="1">IFERROR(IF($C4203="","",VLOOKUP(FİLTRE!$C4203,'SKT LİSTESİ'!$F:$S,8,0)),"")</f>
        <v/>
      </c>
      <c r="H4203" s="131" t="str">
        <f ca="1">IF(E4203="","",IF($C4203="","",VLOOKUP(FİLTRE!$C4203,'SKT LİSTESİ'!$F:$S,9,0)))</f>
        <v/>
      </c>
      <c r="I4203" s="132" t="str">
        <f ca="1">IFERROR(IF($C4203="","",VLOOKUP(FİLTRE!$C4203,'SKT LİSTESİ'!$F:$S,10,0)),"")</f>
        <v/>
      </c>
      <c r="J4203" s="133" t="str">
        <f ca="1">IFERROR(IF($C4203="","",VLOOKUP(FİLTRE!$C4203,'SKT LİSTESİ'!$F:$S,11,0)),"")</f>
        <v/>
      </c>
      <c r="K4203" s="134" t="str">
        <f ca="1">IFERROR(IF($C4203="","",VLOOKUP(FİLTRE!$C4203,'SKT LİSTESİ'!$F:$S,12,0)),"")</f>
        <v/>
      </c>
      <c r="L4203" s="134" t="str">
        <f ca="1">IFERROR(IF($C4203="","",VLOOKUP(FİLTRE!$C4203,'SKT LİSTESİ'!$F:$S,13,0)),"")</f>
        <v/>
      </c>
      <c r="M4203" s="135" t="str">
        <f ca="1">IFERROR(IF($C4203="","",VLOOKUP(FİLTRE!$C4203,'SKT LİSTESİ'!$F:$AJ,14,0)),"")</f>
        <v/>
      </c>
      <c r="N4203" s="31" t="str">
        <f ca="1">IFERROR(IF($C4203="","",VLOOKUP(FİLTRE!$C4203,'SKT LİSTESİ'!$F:$AJ,22,0)),"")</f>
        <v/>
      </c>
      <c r="O4203" s="136" t="str">
        <f ca="1">IFERROR(IF($C4203="","",VLOOKUP(FİLTRE!$C4203,'SKT LİSTESİ'!$F:$AJ,23,0)),"")</f>
        <v/>
      </c>
      <c r="P4203" s="31"/>
      <c r="Q4203" s="31"/>
      <c r="R4203" s="137" t="str">
        <f ca="1">(IFERROR(IF($C4203="","",VLOOKUP(FİLTRE!$C4203,'SKT LİSTESİ'!$F:$AJ,15,0)),""))</f>
        <v/>
      </c>
      <c r="S4203" s="138" t="str">
        <f ca="1">IFERROR(IF($C4203="","",VLOOKUP(FİLTRE!$C4203,'SKT LİSTESİ'!$F:$AJ,16,0)),"")</f>
        <v/>
      </c>
      <c r="AF4203" s="179" t="str">
        <f t="shared" ca="1" si="262"/>
        <v/>
      </c>
      <c r="AG4203" s="179">
        <f t="shared" ca="1" si="263"/>
        <v>0</v>
      </c>
      <c r="AH4203" s="179">
        <f t="shared" ca="1" si="264"/>
        <v>0</v>
      </c>
    </row>
    <row r="4204" spans="2:34" ht="15.75" x14ac:dyDescent="0.25">
      <c r="B4204">
        <f t="shared" ca="1" si="261"/>
        <v>4192</v>
      </c>
      <c r="C4204" t="str">
        <f ca="1">IFERROR(VLOOKUP(B4204,'SKT LİSTESİ'!F:F,1,0),"")</f>
        <v/>
      </c>
      <c r="E4204" s="128" t="str">
        <f ca="1">IFERROR(IF($C4204="","",VLOOKUP(FİLTRE!$C4204,'SKT LİSTESİ'!$F:$S,5,0)),"")</f>
        <v/>
      </c>
      <c r="F4204" s="129" t="str">
        <f ca="1">IFERROR(IF($C4204="","",VLOOKUP(FİLTRE!$C4204,'SKT LİSTESİ'!$F:$S,7,0)),"")</f>
        <v/>
      </c>
      <c r="G4204" s="130" t="str">
        <f ca="1">IFERROR(IF($C4204="","",VLOOKUP(FİLTRE!$C4204,'SKT LİSTESİ'!$F:$S,8,0)),"")</f>
        <v/>
      </c>
      <c r="H4204" s="131" t="str">
        <f ca="1">IF(E4204="","",IF($C4204="","",VLOOKUP(FİLTRE!$C4204,'SKT LİSTESİ'!$F:$S,9,0)))</f>
        <v/>
      </c>
      <c r="I4204" s="132" t="str">
        <f ca="1">IFERROR(IF($C4204="","",VLOOKUP(FİLTRE!$C4204,'SKT LİSTESİ'!$F:$S,10,0)),"")</f>
        <v/>
      </c>
      <c r="J4204" s="133" t="str">
        <f ca="1">IFERROR(IF($C4204="","",VLOOKUP(FİLTRE!$C4204,'SKT LİSTESİ'!$F:$S,11,0)),"")</f>
        <v/>
      </c>
      <c r="K4204" s="134" t="str">
        <f ca="1">IFERROR(IF($C4204="","",VLOOKUP(FİLTRE!$C4204,'SKT LİSTESİ'!$F:$S,12,0)),"")</f>
        <v/>
      </c>
      <c r="L4204" s="134" t="str">
        <f ca="1">IFERROR(IF($C4204="","",VLOOKUP(FİLTRE!$C4204,'SKT LİSTESİ'!$F:$S,13,0)),"")</f>
        <v/>
      </c>
      <c r="M4204" s="135" t="str">
        <f ca="1">IFERROR(IF($C4204="","",VLOOKUP(FİLTRE!$C4204,'SKT LİSTESİ'!$F:$AJ,14,0)),"")</f>
        <v/>
      </c>
      <c r="N4204" s="31" t="str">
        <f ca="1">IFERROR(IF($C4204="","",VLOOKUP(FİLTRE!$C4204,'SKT LİSTESİ'!$F:$AJ,22,0)),"")</f>
        <v/>
      </c>
      <c r="O4204" s="136" t="str">
        <f ca="1">IFERROR(IF($C4204="","",VLOOKUP(FİLTRE!$C4204,'SKT LİSTESİ'!$F:$AJ,23,0)),"")</f>
        <v/>
      </c>
      <c r="P4204" s="31"/>
      <c r="Q4204" s="31"/>
      <c r="R4204" s="137" t="str">
        <f ca="1">(IFERROR(IF($C4204="","",VLOOKUP(FİLTRE!$C4204,'SKT LİSTESİ'!$F:$AJ,15,0)),""))</f>
        <v/>
      </c>
      <c r="S4204" s="138" t="str">
        <f ca="1">IFERROR(IF($C4204="","",VLOOKUP(FİLTRE!$C4204,'SKT LİSTESİ'!$F:$AJ,16,0)),"")</f>
        <v/>
      </c>
      <c r="AF4204" s="179" t="str">
        <f t="shared" ca="1" si="262"/>
        <v/>
      </c>
      <c r="AG4204" s="179">
        <f t="shared" ca="1" si="263"/>
        <v>0</v>
      </c>
      <c r="AH4204" s="179">
        <f t="shared" ca="1" si="264"/>
        <v>0</v>
      </c>
    </row>
    <row r="4205" spans="2:34" ht="15.75" x14ac:dyDescent="0.25">
      <c r="B4205">
        <f t="shared" ca="1" si="261"/>
        <v>4193</v>
      </c>
      <c r="C4205" t="str">
        <f ca="1">IFERROR(VLOOKUP(B4205,'SKT LİSTESİ'!F:F,1,0),"")</f>
        <v/>
      </c>
      <c r="E4205" s="128" t="str">
        <f ca="1">IFERROR(IF($C4205="","",VLOOKUP(FİLTRE!$C4205,'SKT LİSTESİ'!$F:$S,5,0)),"")</f>
        <v/>
      </c>
      <c r="F4205" s="129" t="str">
        <f ca="1">IFERROR(IF($C4205="","",VLOOKUP(FİLTRE!$C4205,'SKT LİSTESİ'!$F:$S,7,0)),"")</f>
        <v/>
      </c>
      <c r="G4205" s="130" t="str">
        <f ca="1">IFERROR(IF($C4205="","",VLOOKUP(FİLTRE!$C4205,'SKT LİSTESİ'!$F:$S,8,0)),"")</f>
        <v/>
      </c>
      <c r="H4205" s="131" t="str">
        <f ca="1">IF(E4205="","",IF($C4205="","",VLOOKUP(FİLTRE!$C4205,'SKT LİSTESİ'!$F:$S,9,0)))</f>
        <v/>
      </c>
      <c r="I4205" s="132" t="str">
        <f ca="1">IFERROR(IF($C4205="","",VLOOKUP(FİLTRE!$C4205,'SKT LİSTESİ'!$F:$S,10,0)),"")</f>
        <v/>
      </c>
      <c r="J4205" s="133" t="str">
        <f ca="1">IFERROR(IF($C4205="","",VLOOKUP(FİLTRE!$C4205,'SKT LİSTESİ'!$F:$S,11,0)),"")</f>
        <v/>
      </c>
      <c r="K4205" s="134" t="str">
        <f ca="1">IFERROR(IF($C4205="","",VLOOKUP(FİLTRE!$C4205,'SKT LİSTESİ'!$F:$S,12,0)),"")</f>
        <v/>
      </c>
      <c r="L4205" s="134" t="str">
        <f ca="1">IFERROR(IF($C4205="","",VLOOKUP(FİLTRE!$C4205,'SKT LİSTESİ'!$F:$S,13,0)),"")</f>
        <v/>
      </c>
      <c r="M4205" s="135" t="str">
        <f ca="1">IFERROR(IF($C4205="","",VLOOKUP(FİLTRE!$C4205,'SKT LİSTESİ'!$F:$AJ,14,0)),"")</f>
        <v/>
      </c>
      <c r="N4205" s="31" t="str">
        <f ca="1">IFERROR(IF($C4205="","",VLOOKUP(FİLTRE!$C4205,'SKT LİSTESİ'!$F:$AJ,22,0)),"")</f>
        <v/>
      </c>
      <c r="O4205" s="136" t="str">
        <f ca="1">IFERROR(IF($C4205="","",VLOOKUP(FİLTRE!$C4205,'SKT LİSTESİ'!$F:$AJ,23,0)),"")</f>
        <v/>
      </c>
      <c r="P4205" s="31"/>
      <c r="Q4205" s="31"/>
      <c r="R4205" s="137" t="str">
        <f ca="1">(IFERROR(IF($C4205="","",VLOOKUP(FİLTRE!$C4205,'SKT LİSTESİ'!$F:$AJ,15,0)),""))</f>
        <v/>
      </c>
      <c r="S4205" s="138" t="str">
        <f ca="1">IFERROR(IF($C4205="","",VLOOKUP(FİLTRE!$C4205,'SKT LİSTESİ'!$F:$AJ,16,0)),"")</f>
        <v/>
      </c>
      <c r="AF4205" s="179" t="str">
        <f t="shared" ca="1" si="262"/>
        <v/>
      </c>
      <c r="AG4205" s="179">
        <f t="shared" ca="1" si="263"/>
        <v>0</v>
      </c>
      <c r="AH4205" s="179">
        <f t="shared" ca="1" si="264"/>
        <v>0</v>
      </c>
    </row>
    <row r="4206" spans="2:34" ht="15.75" x14ac:dyDescent="0.25">
      <c r="B4206">
        <f t="shared" ca="1" si="261"/>
        <v>4194</v>
      </c>
      <c r="C4206" t="str">
        <f ca="1">IFERROR(VLOOKUP(B4206,'SKT LİSTESİ'!F:F,1,0),"")</f>
        <v/>
      </c>
      <c r="E4206" s="128" t="str">
        <f ca="1">IFERROR(IF($C4206="","",VLOOKUP(FİLTRE!$C4206,'SKT LİSTESİ'!$F:$S,5,0)),"")</f>
        <v/>
      </c>
      <c r="F4206" s="129" t="str">
        <f ca="1">IFERROR(IF($C4206="","",VLOOKUP(FİLTRE!$C4206,'SKT LİSTESİ'!$F:$S,7,0)),"")</f>
        <v/>
      </c>
      <c r="G4206" s="130" t="str">
        <f ca="1">IFERROR(IF($C4206="","",VLOOKUP(FİLTRE!$C4206,'SKT LİSTESİ'!$F:$S,8,0)),"")</f>
        <v/>
      </c>
      <c r="H4206" s="131" t="str">
        <f ca="1">IF(E4206="","",IF($C4206="","",VLOOKUP(FİLTRE!$C4206,'SKT LİSTESİ'!$F:$S,9,0)))</f>
        <v/>
      </c>
      <c r="I4206" s="132" t="str">
        <f ca="1">IFERROR(IF($C4206="","",VLOOKUP(FİLTRE!$C4206,'SKT LİSTESİ'!$F:$S,10,0)),"")</f>
        <v/>
      </c>
      <c r="J4206" s="133" t="str">
        <f ca="1">IFERROR(IF($C4206="","",VLOOKUP(FİLTRE!$C4206,'SKT LİSTESİ'!$F:$S,11,0)),"")</f>
        <v/>
      </c>
      <c r="K4206" s="134" t="str">
        <f ca="1">IFERROR(IF($C4206="","",VLOOKUP(FİLTRE!$C4206,'SKT LİSTESİ'!$F:$S,12,0)),"")</f>
        <v/>
      </c>
      <c r="L4206" s="134" t="str">
        <f ca="1">IFERROR(IF($C4206="","",VLOOKUP(FİLTRE!$C4206,'SKT LİSTESİ'!$F:$S,13,0)),"")</f>
        <v/>
      </c>
      <c r="M4206" s="135" t="str">
        <f ca="1">IFERROR(IF($C4206="","",VLOOKUP(FİLTRE!$C4206,'SKT LİSTESİ'!$F:$AJ,14,0)),"")</f>
        <v/>
      </c>
      <c r="N4206" s="31" t="str">
        <f ca="1">IFERROR(IF($C4206="","",VLOOKUP(FİLTRE!$C4206,'SKT LİSTESİ'!$F:$AJ,22,0)),"")</f>
        <v/>
      </c>
      <c r="O4206" s="136" t="str">
        <f ca="1">IFERROR(IF($C4206="","",VLOOKUP(FİLTRE!$C4206,'SKT LİSTESİ'!$F:$AJ,23,0)),"")</f>
        <v/>
      </c>
      <c r="P4206" s="31"/>
      <c r="Q4206" s="31"/>
      <c r="R4206" s="137" t="str">
        <f ca="1">(IFERROR(IF($C4206="","",VLOOKUP(FİLTRE!$C4206,'SKT LİSTESİ'!$F:$AJ,15,0)),""))</f>
        <v/>
      </c>
      <c r="S4206" s="138" t="str">
        <f ca="1">IFERROR(IF($C4206="","",VLOOKUP(FİLTRE!$C4206,'SKT LİSTESİ'!$F:$AJ,16,0)),"")</f>
        <v/>
      </c>
      <c r="AF4206" s="179" t="str">
        <f t="shared" ca="1" si="262"/>
        <v/>
      </c>
      <c r="AG4206" s="179">
        <f t="shared" ca="1" si="263"/>
        <v>0</v>
      </c>
      <c r="AH4206" s="179">
        <f t="shared" ca="1" si="264"/>
        <v>0</v>
      </c>
    </row>
    <row r="4207" spans="2:34" ht="15.75" x14ac:dyDescent="0.25">
      <c r="B4207">
        <f t="shared" ca="1" si="261"/>
        <v>4195</v>
      </c>
      <c r="C4207" t="str">
        <f ca="1">IFERROR(VLOOKUP(B4207,'SKT LİSTESİ'!F:F,1,0),"")</f>
        <v/>
      </c>
      <c r="E4207" s="128" t="str">
        <f ca="1">IFERROR(IF($C4207="","",VLOOKUP(FİLTRE!$C4207,'SKT LİSTESİ'!$F:$S,5,0)),"")</f>
        <v/>
      </c>
      <c r="F4207" s="129" t="str">
        <f ca="1">IFERROR(IF($C4207="","",VLOOKUP(FİLTRE!$C4207,'SKT LİSTESİ'!$F:$S,7,0)),"")</f>
        <v/>
      </c>
      <c r="G4207" s="130" t="str">
        <f ca="1">IFERROR(IF($C4207="","",VLOOKUP(FİLTRE!$C4207,'SKT LİSTESİ'!$F:$S,8,0)),"")</f>
        <v/>
      </c>
      <c r="H4207" s="131" t="str">
        <f ca="1">IF(E4207="","",IF($C4207="","",VLOOKUP(FİLTRE!$C4207,'SKT LİSTESİ'!$F:$S,9,0)))</f>
        <v/>
      </c>
      <c r="I4207" s="132" t="str">
        <f ca="1">IFERROR(IF($C4207="","",VLOOKUP(FİLTRE!$C4207,'SKT LİSTESİ'!$F:$S,10,0)),"")</f>
        <v/>
      </c>
      <c r="J4207" s="133" t="str">
        <f ca="1">IFERROR(IF($C4207="","",VLOOKUP(FİLTRE!$C4207,'SKT LİSTESİ'!$F:$S,11,0)),"")</f>
        <v/>
      </c>
      <c r="K4207" s="134" t="str">
        <f ca="1">IFERROR(IF($C4207="","",VLOOKUP(FİLTRE!$C4207,'SKT LİSTESİ'!$F:$S,12,0)),"")</f>
        <v/>
      </c>
      <c r="L4207" s="134" t="str">
        <f ca="1">IFERROR(IF($C4207="","",VLOOKUP(FİLTRE!$C4207,'SKT LİSTESİ'!$F:$S,13,0)),"")</f>
        <v/>
      </c>
      <c r="M4207" s="135" t="str">
        <f ca="1">IFERROR(IF($C4207="","",VLOOKUP(FİLTRE!$C4207,'SKT LİSTESİ'!$F:$AJ,14,0)),"")</f>
        <v/>
      </c>
      <c r="N4207" s="31" t="str">
        <f ca="1">IFERROR(IF($C4207="","",VLOOKUP(FİLTRE!$C4207,'SKT LİSTESİ'!$F:$AJ,22,0)),"")</f>
        <v/>
      </c>
      <c r="O4207" s="136" t="str">
        <f ca="1">IFERROR(IF($C4207="","",VLOOKUP(FİLTRE!$C4207,'SKT LİSTESİ'!$F:$AJ,23,0)),"")</f>
        <v/>
      </c>
      <c r="P4207" s="31"/>
      <c r="Q4207" s="31"/>
      <c r="R4207" s="137" t="str">
        <f ca="1">(IFERROR(IF($C4207="","",VLOOKUP(FİLTRE!$C4207,'SKT LİSTESİ'!$F:$AJ,15,0)),""))</f>
        <v/>
      </c>
      <c r="S4207" s="138" t="str">
        <f ca="1">IFERROR(IF($C4207="","",VLOOKUP(FİLTRE!$C4207,'SKT LİSTESİ'!$F:$AJ,16,0)),"")</f>
        <v/>
      </c>
      <c r="AF4207" s="179" t="str">
        <f t="shared" ca="1" si="262"/>
        <v/>
      </c>
      <c r="AG4207" s="179">
        <f t="shared" ca="1" si="263"/>
        <v>0</v>
      </c>
      <c r="AH4207" s="179">
        <f t="shared" ca="1" si="264"/>
        <v>0</v>
      </c>
    </row>
    <row r="4208" spans="2:34" ht="15.75" x14ac:dyDescent="0.25">
      <c r="B4208">
        <f t="shared" ca="1" si="261"/>
        <v>4196</v>
      </c>
      <c r="C4208" t="str">
        <f ca="1">IFERROR(VLOOKUP(B4208,'SKT LİSTESİ'!F:F,1,0),"")</f>
        <v/>
      </c>
      <c r="E4208" s="128" t="str">
        <f ca="1">IFERROR(IF($C4208="","",VLOOKUP(FİLTRE!$C4208,'SKT LİSTESİ'!$F:$S,5,0)),"")</f>
        <v/>
      </c>
      <c r="F4208" s="129" t="str">
        <f ca="1">IFERROR(IF($C4208="","",VLOOKUP(FİLTRE!$C4208,'SKT LİSTESİ'!$F:$S,7,0)),"")</f>
        <v/>
      </c>
      <c r="G4208" s="130" t="str">
        <f ca="1">IFERROR(IF($C4208="","",VLOOKUP(FİLTRE!$C4208,'SKT LİSTESİ'!$F:$S,8,0)),"")</f>
        <v/>
      </c>
      <c r="H4208" s="131" t="str">
        <f ca="1">IF(E4208="","",IF($C4208="","",VLOOKUP(FİLTRE!$C4208,'SKT LİSTESİ'!$F:$S,9,0)))</f>
        <v/>
      </c>
      <c r="I4208" s="132" t="str">
        <f ca="1">IFERROR(IF($C4208="","",VLOOKUP(FİLTRE!$C4208,'SKT LİSTESİ'!$F:$S,10,0)),"")</f>
        <v/>
      </c>
      <c r="J4208" s="133" t="str">
        <f ca="1">IFERROR(IF($C4208="","",VLOOKUP(FİLTRE!$C4208,'SKT LİSTESİ'!$F:$S,11,0)),"")</f>
        <v/>
      </c>
      <c r="K4208" s="134" t="str">
        <f ca="1">IFERROR(IF($C4208="","",VLOOKUP(FİLTRE!$C4208,'SKT LİSTESİ'!$F:$S,12,0)),"")</f>
        <v/>
      </c>
      <c r="L4208" s="134" t="str">
        <f ca="1">IFERROR(IF($C4208="","",VLOOKUP(FİLTRE!$C4208,'SKT LİSTESİ'!$F:$S,13,0)),"")</f>
        <v/>
      </c>
      <c r="M4208" s="135" t="str">
        <f ca="1">IFERROR(IF($C4208="","",VLOOKUP(FİLTRE!$C4208,'SKT LİSTESİ'!$F:$AJ,14,0)),"")</f>
        <v/>
      </c>
      <c r="N4208" s="31" t="str">
        <f ca="1">IFERROR(IF($C4208="","",VLOOKUP(FİLTRE!$C4208,'SKT LİSTESİ'!$F:$AJ,22,0)),"")</f>
        <v/>
      </c>
      <c r="O4208" s="136" t="str">
        <f ca="1">IFERROR(IF($C4208="","",VLOOKUP(FİLTRE!$C4208,'SKT LİSTESİ'!$F:$AJ,23,0)),"")</f>
        <v/>
      </c>
      <c r="P4208" s="31"/>
      <c r="Q4208" s="31"/>
      <c r="R4208" s="137" t="str">
        <f ca="1">(IFERROR(IF($C4208="","",VLOOKUP(FİLTRE!$C4208,'SKT LİSTESİ'!$F:$AJ,15,0)),""))</f>
        <v/>
      </c>
      <c r="S4208" s="138" t="str">
        <f ca="1">IFERROR(IF($C4208="","",VLOOKUP(FİLTRE!$C4208,'SKT LİSTESİ'!$F:$AJ,16,0)),"")</f>
        <v/>
      </c>
      <c r="AF4208" s="179" t="str">
        <f t="shared" ca="1" si="262"/>
        <v/>
      </c>
      <c r="AG4208" s="179">
        <f t="shared" ca="1" si="263"/>
        <v>0</v>
      </c>
      <c r="AH4208" s="179">
        <f t="shared" ca="1" si="264"/>
        <v>0</v>
      </c>
    </row>
    <row r="4209" spans="2:34" ht="15.75" x14ac:dyDescent="0.25">
      <c r="B4209">
        <f t="shared" ca="1" si="261"/>
        <v>4197</v>
      </c>
      <c r="C4209" t="str">
        <f ca="1">IFERROR(VLOOKUP(B4209,'SKT LİSTESİ'!F:F,1,0),"")</f>
        <v/>
      </c>
      <c r="E4209" s="128" t="str">
        <f ca="1">IFERROR(IF($C4209="","",VLOOKUP(FİLTRE!$C4209,'SKT LİSTESİ'!$F:$S,5,0)),"")</f>
        <v/>
      </c>
      <c r="F4209" s="129" t="str">
        <f ca="1">IFERROR(IF($C4209="","",VLOOKUP(FİLTRE!$C4209,'SKT LİSTESİ'!$F:$S,7,0)),"")</f>
        <v/>
      </c>
      <c r="G4209" s="130" t="str">
        <f ca="1">IFERROR(IF($C4209="","",VLOOKUP(FİLTRE!$C4209,'SKT LİSTESİ'!$F:$S,8,0)),"")</f>
        <v/>
      </c>
      <c r="H4209" s="131" t="str">
        <f ca="1">IF(E4209="","",IF($C4209="","",VLOOKUP(FİLTRE!$C4209,'SKT LİSTESİ'!$F:$S,9,0)))</f>
        <v/>
      </c>
      <c r="I4209" s="132" t="str">
        <f ca="1">IFERROR(IF($C4209="","",VLOOKUP(FİLTRE!$C4209,'SKT LİSTESİ'!$F:$S,10,0)),"")</f>
        <v/>
      </c>
      <c r="J4209" s="133" t="str">
        <f ca="1">IFERROR(IF($C4209="","",VLOOKUP(FİLTRE!$C4209,'SKT LİSTESİ'!$F:$S,11,0)),"")</f>
        <v/>
      </c>
      <c r="K4209" s="134" t="str">
        <f ca="1">IFERROR(IF($C4209="","",VLOOKUP(FİLTRE!$C4209,'SKT LİSTESİ'!$F:$S,12,0)),"")</f>
        <v/>
      </c>
      <c r="L4209" s="134" t="str">
        <f ca="1">IFERROR(IF($C4209="","",VLOOKUP(FİLTRE!$C4209,'SKT LİSTESİ'!$F:$S,13,0)),"")</f>
        <v/>
      </c>
      <c r="M4209" s="135" t="str">
        <f ca="1">IFERROR(IF($C4209="","",VLOOKUP(FİLTRE!$C4209,'SKT LİSTESİ'!$F:$AJ,14,0)),"")</f>
        <v/>
      </c>
      <c r="N4209" s="31" t="str">
        <f ca="1">IFERROR(IF($C4209="","",VLOOKUP(FİLTRE!$C4209,'SKT LİSTESİ'!$F:$AJ,22,0)),"")</f>
        <v/>
      </c>
      <c r="O4209" s="136" t="str">
        <f ca="1">IFERROR(IF($C4209="","",VLOOKUP(FİLTRE!$C4209,'SKT LİSTESİ'!$F:$AJ,23,0)),"")</f>
        <v/>
      </c>
      <c r="P4209" s="31"/>
      <c r="Q4209" s="31"/>
      <c r="R4209" s="137" t="str">
        <f ca="1">(IFERROR(IF($C4209="","",VLOOKUP(FİLTRE!$C4209,'SKT LİSTESİ'!$F:$AJ,15,0)),""))</f>
        <v/>
      </c>
      <c r="S4209" s="138" t="str">
        <f ca="1">IFERROR(IF($C4209="","",VLOOKUP(FİLTRE!$C4209,'SKT LİSTESİ'!$F:$AJ,16,0)),"")</f>
        <v/>
      </c>
      <c r="AF4209" s="179" t="str">
        <f t="shared" ca="1" si="262"/>
        <v/>
      </c>
      <c r="AG4209" s="179">
        <f t="shared" ca="1" si="263"/>
        <v>0</v>
      </c>
      <c r="AH4209" s="179">
        <f t="shared" ca="1" si="264"/>
        <v>0</v>
      </c>
    </row>
    <row r="4210" spans="2:34" ht="15.75" x14ac:dyDescent="0.25">
      <c r="B4210">
        <f t="shared" ca="1" si="261"/>
        <v>4198</v>
      </c>
      <c r="C4210" t="str">
        <f ca="1">IFERROR(VLOOKUP(B4210,'SKT LİSTESİ'!F:F,1,0),"")</f>
        <v/>
      </c>
      <c r="E4210" s="128" t="str">
        <f ca="1">IFERROR(IF($C4210="","",VLOOKUP(FİLTRE!$C4210,'SKT LİSTESİ'!$F:$S,5,0)),"")</f>
        <v/>
      </c>
      <c r="F4210" s="129" t="str">
        <f ca="1">IFERROR(IF($C4210="","",VLOOKUP(FİLTRE!$C4210,'SKT LİSTESİ'!$F:$S,7,0)),"")</f>
        <v/>
      </c>
      <c r="G4210" s="130" t="str">
        <f ca="1">IFERROR(IF($C4210="","",VLOOKUP(FİLTRE!$C4210,'SKT LİSTESİ'!$F:$S,8,0)),"")</f>
        <v/>
      </c>
      <c r="H4210" s="131" t="str">
        <f ca="1">IF(E4210="","",IF($C4210="","",VLOOKUP(FİLTRE!$C4210,'SKT LİSTESİ'!$F:$S,9,0)))</f>
        <v/>
      </c>
      <c r="I4210" s="132" t="str">
        <f ca="1">IFERROR(IF($C4210="","",VLOOKUP(FİLTRE!$C4210,'SKT LİSTESİ'!$F:$S,10,0)),"")</f>
        <v/>
      </c>
      <c r="J4210" s="133" t="str">
        <f ca="1">IFERROR(IF($C4210="","",VLOOKUP(FİLTRE!$C4210,'SKT LİSTESİ'!$F:$S,11,0)),"")</f>
        <v/>
      </c>
      <c r="K4210" s="134" t="str">
        <f ca="1">IFERROR(IF($C4210="","",VLOOKUP(FİLTRE!$C4210,'SKT LİSTESİ'!$F:$S,12,0)),"")</f>
        <v/>
      </c>
      <c r="L4210" s="134" t="str">
        <f ca="1">IFERROR(IF($C4210="","",VLOOKUP(FİLTRE!$C4210,'SKT LİSTESİ'!$F:$S,13,0)),"")</f>
        <v/>
      </c>
      <c r="M4210" s="135" t="str">
        <f ca="1">IFERROR(IF($C4210="","",VLOOKUP(FİLTRE!$C4210,'SKT LİSTESİ'!$F:$AJ,14,0)),"")</f>
        <v/>
      </c>
      <c r="N4210" s="31" t="str">
        <f ca="1">IFERROR(IF($C4210="","",VLOOKUP(FİLTRE!$C4210,'SKT LİSTESİ'!$F:$AJ,22,0)),"")</f>
        <v/>
      </c>
      <c r="O4210" s="136" t="str">
        <f ca="1">IFERROR(IF($C4210="","",VLOOKUP(FİLTRE!$C4210,'SKT LİSTESİ'!$F:$AJ,23,0)),"")</f>
        <v/>
      </c>
      <c r="P4210" s="31"/>
      <c r="Q4210" s="31"/>
      <c r="R4210" s="137" t="str">
        <f ca="1">(IFERROR(IF($C4210="","",VLOOKUP(FİLTRE!$C4210,'SKT LİSTESİ'!$F:$AJ,15,0)),""))</f>
        <v/>
      </c>
      <c r="S4210" s="138" t="str">
        <f ca="1">IFERROR(IF($C4210="","",VLOOKUP(FİLTRE!$C4210,'SKT LİSTESİ'!$F:$AJ,16,0)),"")</f>
        <v/>
      </c>
      <c r="AF4210" s="179" t="str">
        <f t="shared" ca="1" si="262"/>
        <v/>
      </c>
      <c r="AG4210" s="179">
        <f t="shared" ca="1" si="263"/>
        <v>0</v>
      </c>
      <c r="AH4210" s="179">
        <f t="shared" ca="1" si="264"/>
        <v>0</v>
      </c>
    </row>
    <row r="4211" spans="2:34" ht="15.75" x14ac:dyDescent="0.25">
      <c r="B4211">
        <f t="shared" ca="1" si="261"/>
        <v>4199</v>
      </c>
      <c r="C4211" t="str">
        <f ca="1">IFERROR(VLOOKUP(B4211,'SKT LİSTESİ'!F:F,1,0),"")</f>
        <v/>
      </c>
      <c r="E4211" s="128" t="str">
        <f ca="1">IFERROR(IF($C4211="","",VLOOKUP(FİLTRE!$C4211,'SKT LİSTESİ'!$F:$S,5,0)),"")</f>
        <v/>
      </c>
      <c r="F4211" s="129" t="str">
        <f ca="1">IFERROR(IF($C4211="","",VLOOKUP(FİLTRE!$C4211,'SKT LİSTESİ'!$F:$S,7,0)),"")</f>
        <v/>
      </c>
      <c r="G4211" s="130" t="str">
        <f ca="1">IFERROR(IF($C4211="","",VLOOKUP(FİLTRE!$C4211,'SKT LİSTESİ'!$F:$S,8,0)),"")</f>
        <v/>
      </c>
      <c r="H4211" s="131" t="str">
        <f ca="1">IF(E4211="","",IF($C4211="","",VLOOKUP(FİLTRE!$C4211,'SKT LİSTESİ'!$F:$S,9,0)))</f>
        <v/>
      </c>
      <c r="I4211" s="132" t="str">
        <f ca="1">IFERROR(IF($C4211="","",VLOOKUP(FİLTRE!$C4211,'SKT LİSTESİ'!$F:$S,10,0)),"")</f>
        <v/>
      </c>
      <c r="J4211" s="133" t="str">
        <f ca="1">IFERROR(IF($C4211="","",VLOOKUP(FİLTRE!$C4211,'SKT LİSTESİ'!$F:$S,11,0)),"")</f>
        <v/>
      </c>
      <c r="K4211" s="134" t="str">
        <f ca="1">IFERROR(IF($C4211="","",VLOOKUP(FİLTRE!$C4211,'SKT LİSTESİ'!$F:$S,12,0)),"")</f>
        <v/>
      </c>
      <c r="L4211" s="134" t="str">
        <f ca="1">IFERROR(IF($C4211="","",VLOOKUP(FİLTRE!$C4211,'SKT LİSTESİ'!$F:$S,13,0)),"")</f>
        <v/>
      </c>
      <c r="M4211" s="135" t="str">
        <f ca="1">IFERROR(IF($C4211="","",VLOOKUP(FİLTRE!$C4211,'SKT LİSTESİ'!$F:$AJ,14,0)),"")</f>
        <v/>
      </c>
      <c r="N4211" s="31" t="str">
        <f ca="1">IFERROR(IF($C4211="","",VLOOKUP(FİLTRE!$C4211,'SKT LİSTESİ'!$F:$AJ,22,0)),"")</f>
        <v/>
      </c>
      <c r="O4211" s="136" t="str">
        <f ca="1">IFERROR(IF($C4211="","",VLOOKUP(FİLTRE!$C4211,'SKT LİSTESİ'!$F:$AJ,23,0)),"")</f>
        <v/>
      </c>
      <c r="P4211" s="31"/>
      <c r="Q4211" s="31"/>
      <c r="R4211" s="137" t="str">
        <f ca="1">(IFERROR(IF($C4211="","",VLOOKUP(FİLTRE!$C4211,'SKT LİSTESİ'!$F:$AJ,15,0)),""))</f>
        <v/>
      </c>
      <c r="S4211" s="138" t="str">
        <f ca="1">IFERROR(IF($C4211="","",VLOOKUP(FİLTRE!$C4211,'SKT LİSTESİ'!$F:$AJ,16,0)),"")</f>
        <v/>
      </c>
      <c r="AF4211" s="179" t="str">
        <f t="shared" ca="1" si="262"/>
        <v/>
      </c>
      <c r="AG4211" s="179">
        <f t="shared" ca="1" si="263"/>
        <v>0</v>
      </c>
      <c r="AH4211" s="179">
        <f t="shared" ca="1" si="264"/>
        <v>0</v>
      </c>
    </row>
    <row r="4212" spans="2:34" ht="15.75" x14ac:dyDescent="0.25">
      <c r="B4212">
        <f t="shared" ca="1" si="261"/>
        <v>4200</v>
      </c>
      <c r="C4212" t="str">
        <f ca="1">IFERROR(VLOOKUP(B4212,'SKT LİSTESİ'!F:F,1,0),"")</f>
        <v/>
      </c>
      <c r="E4212" s="128" t="str">
        <f ca="1">IFERROR(IF($C4212="","",VLOOKUP(FİLTRE!$C4212,'SKT LİSTESİ'!$F:$S,5,0)),"")</f>
        <v/>
      </c>
      <c r="F4212" s="129" t="str">
        <f ca="1">IFERROR(IF($C4212="","",VLOOKUP(FİLTRE!$C4212,'SKT LİSTESİ'!$F:$S,7,0)),"")</f>
        <v/>
      </c>
      <c r="G4212" s="130" t="str">
        <f ca="1">IFERROR(IF($C4212="","",VLOOKUP(FİLTRE!$C4212,'SKT LİSTESİ'!$F:$S,8,0)),"")</f>
        <v/>
      </c>
      <c r="H4212" s="131" t="str">
        <f ca="1">IF(E4212="","",IF($C4212="","",VLOOKUP(FİLTRE!$C4212,'SKT LİSTESİ'!$F:$S,9,0)))</f>
        <v/>
      </c>
      <c r="I4212" s="132" t="str">
        <f ca="1">IFERROR(IF($C4212="","",VLOOKUP(FİLTRE!$C4212,'SKT LİSTESİ'!$F:$S,10,0)),"")</f>
        <v/>
      </c>
      <c r="J4212" s="133" t="str">
        <f ca="1">IFERROR(IF($C4212="","",VLOOKUP(FİLTRE!$C4212,'SKT LİSTESİ'!$F:$S,11,0)),"")</f>
        <v/>
      </c>
      <c r="K4212" s="134" t="str">
        <f ca="1">IFERROR(IF($C4212="","",VLOOKUP(FİLTRE!$C4212,'SKT LİSTESİ'!$F:$S,12,0)),"")</f>
        <v/>
      </c>
      <c r="L4212" s="134" t="str">
        <f ca="1">IFERROR(IF($C4212="","",VLOOKUP(FİLTRE!$C4212,'SKT LİSTESİ'!$F:$S,13,0)),"")</f>
        <v/>
      </c>
      <c r="M4212" s="135" t="str">
        <f ca="1">IFERROR(IF($C4212="","",VLOOKUP(FİLTRE!$C4212,'SKT LİSTESİ'!$F:$AJ,14,0)),"")</f>
        <v/>
      </c>
      <c r="N4212" s="31" t="str">
        <f ca="1">IFERROR(IF($C4212="","",VLOOKUP(FİLTRE!$C4212,'SKT LİSTESİ'!$F:$AJ,22,0)),"")</f>
        <v/>
      </c>
      <c r="O4212" s="136" t="str">
        <f ca="1">IFERROR(IF($C4212="","",VLOOKUP(FİLTRE!$C4212,'SKT LİSTESİ'!$F:$AJ,23,0)),"")</f>
        <v/>
      </c>
      <c r="P4212" s="31"/>
      <c r="Q4212" s="31"/>
      <c r="R4212" s="137" t="str">
        <f ca="1">(IFERROR(IF($C4212="","",VLOOKUP(FİLTRE!$C4212,'SKT LİSTESİ'!$F:$AJ,15,0)),""))</f>
        <v/>
      </c>
      <c r="S4212" s="138" t="str">
        <f ca="1">IFERROR(IF($C4212="","",VLOOKUP(FİLTRE!$C4212,'SKT LİSTESİ'!$F:$AJ,16,0)),"")</f>
        <v/>
      </c>
      <c r="AF4212" s="179" t="str">
        <f t="shared" ca="1" si="262"/>
        <v/>
      </c>
      <c r="AG4212" s="179">
        <f t="shared" ca="1" si="263"/>
        <v>0</v>
      </c>
      <c r="AH4212" s="179">
        <f t="shared" ca="1" si="264"/>
        <v>0</v>
      </c>
    </row>
    <row r="4213" spans="2:34" ht="15.75" x14ac:dyDescent="0.25">
      <c r="B4213">
        <f t="shared" ca="1" si="261"/>
        <v>4201</v>
      </c>
      <c r="C4213" t="str">
        <f ca="1">IFERROR(VLOOKUP(B4213,'SKT LİSTESİ'!F:F,1,0),"")</f>
        <v/>
      </c>
      <c r="E4213" s="128" t="str">
        <f ca="1">IFERROR(IF($C4213="","",VLOOKUP(FİLTRE!$C4213,'SKT LİSTESİ'!$F:$S,5,0)),"")</f>
        <v/>
      </c>
      <c r="F4213" s="129" t="str">
        <f ca="1">IFERROR(IF($C4213="","",VLOOKUP(FİLTRE!$C4213,'SKT LİSTESİ'!$F:$S,7,0)),"")</f>
        <v/>
      </c>
      <c r="G4213" s="130" t="str">
        <f ca="1">IFERROR(IF($C4213="","",VLOOKUP(FİLTRE!$C4213,'SKT LİSTESİ'!$F:$S,8,0)),"")</f>
        <v/>
      </c>
      <c r="H4213" s="131" t="str">
        <f ca="1">IF(E4213="","",IF($C4213="","",VLOOKUP(FİLTRE!$C4213,'SKT LİSTESİ'!$F:$S,9,0)))</f>
        <v/>
      </c>
      <c r="I4213" s="132" t="str">
        <f ca="1">IFERROR(IF($C4213="","",VLOOKUP(FİLTRE!$C4213,'SKT LİSTESİ'!$F:$S,10,0)),"")</f>
        <v/>
      </c>
      <c r="J4213" s="133" t="str">
        <f ca="1">IFERROR(IF($C4213="","",VLOOKUP(FİLTRE!$C4213,'SKT LİSTESİ'!$F:$S,11,0)),"")</f>
        <v/>
      </c>
      <c r="K4213" s="134" t="str">
        <f ca="1">IFERROR(IF($C4213="","",VLOOKUP(FİLTRE!$C4213,'SKT LİSTESİ'!$F:$S,12,0)),"")</f>
        <v/>
      </c>
      <c r="L4213" s="134" t="str">
        <f ca="1">IFERROR(IF($C4213="","",VLOOKUP(FİLTRE!$C4213,'SKT LİSTESİ'!$F:$S,13,0)),"")</f>
        <v/>
      </c>
      <c r="M4213" s="135" t="str">
        <f ca="1">IFERROR(IF($C4213="","",VLOOKUP(FİLTRE!$C4213,'SKT LİSTESİ'!$F:$AJ,14,0)),"")</f>
        <v/>
      </c>
      <c r="N4213" s="31" t="str">
        <f ca="1">IFERROR(IF($C4213="","",VLOOKUP(FİLTRE!$C4213,'SKT LİSTESİ'!$F:$AJ,22,0)),"")</f>
        <v/>
      </c>
      <c r="O4213" s="136" t="str">
        <f ca="1">IFERROR(IF($C4213="","",VLOOKUP(FİLTRE!$C4213,'SKT LİSTESİ'!$F:$AJ,23,0)),"")</f>
        <v/>
      </c>
      <c r="P4213" s="31"/>
      <c r="Q4213" s="31"/>
      <c r="R4213" s="137" t="str">
        <f ca="1">(IFERROR(IF($C4213="","",VLOOKUP(FİLTRE!$C4213,'SKT LİSTESİ'!$F:$AJ,15,0)),""))</f>
        <v/>
      </c>
      <c r="S4213" s="138" t="str">
        <f ca="1">IFERROR(IF($C4213="","",VLOOKUP(FİLTRE!$C4213,'SKT LİSTESİ'!$F:$AJ,16,0)),"")</f>
        <v/>
      </c>
      <c r="AF4213" s="179" t="str">
        <f t="shared" ca="1" si="262"/>
        <v/>
      </c>
      <c r="AG4213" s="179">
        <f t="shared" ca="1" si="263"/>
        <v>0</v>
      </c>
      <c r="AH4213" s="179">
        <f t="shared" ca="1" si="264"/>
        <v>0</v>
      </c>
    </row>
    <row r="4214" spans="2:34" ht="15.75" x14ac:dyDescent="0.25">
      <c r="B4214">
        <f t="shared" ca="1" si="261"/>
        <v>4202</v>
      </c>
      <c r="C4214" t="str">
        <f ca="1">IFERROR(VLOOKUP(B4214,'SKT LİSTESİ'!F:F,1,0),"")</f>
        <v/>
      </c>
      <c r="E4214" s="128" t="str">
        <f ca="1">IFERROR(IF($C4214="","",VLOOKUP(FİLTRE!$C4214,'SKT LİSTESİ'!$F:$S,5,0)),"")</f>
        <v/>
      </c>
      <c r="F4214" s="129" t="str">
        <f ca="1">IFERROR(IF($C4214="","",VLOOKUP(FİLTRE!$C4214,'SKT LİSTESİ'!$F:$S,7,0)),"")</f>
        <v/>
      </c>
      <c r="G4214" s="130" t="str">
        <f ca="1">IFERROR(IF($C4214="","",VLOOKUP(FİLTRE!$C4214,'SKT LİSTESİ'!$F:$S,8,0)),"")</f>
        <v/>
      </c>
      <c r="H4214" s="131" t="str">
        <f ca="1">IF(E4214="","",IF($C4214="","",VLOOKUP(FİLTRE!$C4214,'SKT LİSTESİ'!$F:$S,9,0)))</f>
        <v/>
      </c>
      <c r="I4214" s="132" t="str">
        <f ca="1">IFERROR(IF($C4214="","",VLOOKUP(FİLTRE!$C4214,'SKT LİSTESİ'!$F:$S,10,0)),"")</f>
        <v/>
      </c>
      <c r="J4214" s="133" t="str">
        <f ca="1">IFERROR(IF($C4214="","",VLOOKUP(FİLTRE!$C4214,'SKT LİSTESİ'!$F:$S,11,0)),"")</f>
        <v/>
      </c>
      <c r="K4214" s="134" t="str">
        <f ca="1">IFERROR(IF($C4214="","",VLOOKUP(FİLTRE!$C4214,'SKT LİSTESİ'!$F:$S,12,0)),"")</f>
        <v/>
      </c>
      <c r="L4214" s="134" t="str">
        <f ca="1">IFERROR(IF($C4214="","",VLOOKUP(FİLTRE!$C4214,'SKT LİSTESİ'!$F:$S,13,0)),"")</f>
        <v/>
      </c>
      <c r="M4214" s="135" t="str">
        <f ca="1">IFERROR(IF($C4214="","",VLOOKUP(FİLTRE!$C4214,'SKT LİSTESİ'!$F:$AJ,14,0)),"")</f>
        <v/>
      </c>
      <c r="N4214" s="31" t="str">
        <f ca="1">IFERROR(IF($C4214="","",VLOOKUP(FİLTRE!$C4214,'SKT LİSTESİ'!$F:$AJ,22,0)),"")</f>
        <v/>
      </c>
      <c r="O4214" s="136" t="str">
        <f ca="1">IFERROR(IF($C4214="","",VLOOKUP(FİLTRE!$C4214,'SKT LİSTESİ'!$F:$AJ,23,0)),"")</f>
        <v/>
      </c>
      <c r="P4214" s="31"/>
      <c r="Q4214" s="31"/>
      <c r="R4214" s="137" t="str">
        <f ca="1">(IFERROR(IF($C4214="","",VLOOKUP(FİLTRE!$C4214,'SKT LİSTESİ'!$F:$AJ,15,0)),""))</f>
        <v/>
      </c>
      <c r="S4214" s="138" t="str">
        <f ca="1">IFERROR(IF($C4214="","",VLOOKUP(FİLTRE!$C4214,'SKT LİSTESİ'!$F:$AJ,16,0)),"")</f>
        <v/>
      </c>
      <c r="AF4214" s="179" t="str">
        <f t="shared" ca="1" si="262"/>
        <v/>
      </c>
      <c r="AG4214" s="179">
        <f t="shared" ca="1" si="263"/>
        <v>0</v>
      </c>
      <c r="AH4214" s="179">
        <f t="shared" ca="1" si="264"/>
        <v>0</v>
      </c>
    </row>
    <row r="4215" spans="2:34" ht="15.75" x14ac:dyDescent="0.25">
      <c r="B4215">
        <f t="shared" ca="1" si="261"/>
        <v>4203</v>
      </c>
      <c r="C4215" t="str">
        <f ca="1">IFERROR(VLOOKUP(B4215,'SKT LİSTESİ'!F:F,1,0),"")</f>
        <v/>
      </c>
      <c r="E4215" s="128" t="str">
        <f ca="1">IFERROR(IF($C4215="","",VLOOKUP(FİLTRE!$C4215,'SKT LİSTESİ'!$F:$S,5,0)),"")</f>
        <v/>
      </c>
      <c r="F4215" s="129" t="str">
        <f ca="1">IFERROR(IF($C4215="","",VLOOKUP(FİLTRE!$C4215,'SKT LİSTESİ'!$F:$S,7,0)),"")</f>
        <v/>
      </c>
      <c r="G4215" s="130" t="str">
        <f ca="1">IFERROR(IF($C4215="","",VLOOKUP(FİLTRE!$C4215,'SKT LİSTESİ'!$F:$S,8,0)),"")</f>
        <v/>
      </c>
      <c r="H4215" s="131" t="str">
        <f ca="1">IF(E4215="","",IF($C4215="","",VLOOKUP(FİLTRE!$C4215,'SKT LİSTESİ'!$F:$S,9,0)))</f>
        <v/>
      </c>
      <c r="I4215" s="132" t="str">
        <f ca="1">IFERROR(IF($C4215="","",VLOOKUP(FİLTRE!$C4215,'SKT LİSTESİ'!$F:$S,10,0)),"")</f>
        <v/>
      </c>
      <c r="J4215" s="133" t="str">
        <f ca="1">IFERROR(IF($C4215="","",VLOOKUP(FİLTRE!$C4215,'SKT LİSTESİ'!$F:$S,11,0)),"")</f>
        <v/>
      </c>
      <c r="K4215" s="134" t="str">
        <f ca="1">IFERROR(IF($C4215="","",VLOOKUP(FİLTRE!$C4215,'SKT LİSTESİ'!$F:$S,12,0)),"")</f>
        <v/>
      </c>
      <c r="L4215" s="134" t="str">
        <f ca="1">IFERROR(IF($C4215="","",VLOOKUP(FİLTRE!$C4215,'SKT LİSTESİ'!$F:$S,13,0)),"")</f>
        <v/>
      </c>
      <c r="M4215" s="135" t="str">
        <f ca="1">IFERROR(IF($C4215="","",VLOOKUP(FİLTRE!$C4215,'SKT LİSTESİ'!$F:$AJ,14,0)),"")</f>
        <v/>
      </c>
      <c r="N4215" s="31" t="str">
        <f ca="1">IFERROR(IF($C4215="","",VLOOKUP(FİLTRE!$C4215,'SKT LİSTESİ'!$F:$AJ,22,0)),"")</f>
        <v/>
      </c>
      <c r="O4215" s="136" t="str">
        <f ca="1">IFERROR(IF($C4215="","",VLOOKUP(FİLTRE!$C4215,'SKT LİSTESİ'!$F:$AJ,23,0)),"")</f>
        <v/>
      </c>
      <c r="P4215" s="31"/>
      <c r="Q4215" s="31"/>
      <c r="R4215" s="137" t="str">
        <f ca="1">(IFERROR(IF($C4215="","",VLOOKUP(FİLTRE!$C4215,'SKT LİSTESİ'!$F:$AJ,15,0)),""))</f>
        <v/>
      </c>
      <c r="S4215" s="138" t="str">
        <f ca="1">IFERROR(IF($C4215="","",VLOOKUP(FİLTRE!$C4215,'SKT LİSTESİ'!$F:$AJ,16,0)),"")</f>
        <v/>
      </c>
      <c r="AF4215" s="179" t="str">
        <f t="shared" ca="1" si="262"/>
        <v/>
      </c>
      <c r="AG4215" s="179">
        <f t="shared" ca="1" si="263"/>
        <v>0</v>
      </c>
      <c r="AH4215" s="179">
        <f t="shared" ca="1" si="264"/>
        <v>0</v>
      </c>
    </row>
    <row r="4216" spans="2:34" ht="15.75" x14ac:dyDescent="0.25">
      <c r="B4216">
        <f t="shared" ca="1" si="261"/>
        <v>4204</v>
      </c>
      <c r="C4216" t="str">
        <f ca="1">IFERROR(VLOOKUP(B4216,'SKT LİSTESİ'!F:F,1,0),"")</f>
        <v/>
      </c>
      <c r="E4216" s="128" t="str">
        <f ca="1">IFERROR(IF($C4216="","",VLOOKUP(FİLTRE!$C4216,'SKT LİSTESİ'!$F:$S,5,0)),"")</f>
        <v/>
      </c>
      <c r="F4216" s="129" t="str">
        <f ca="1">IFERROR(IF($C4216="","",VLOOKUP(FİLTRE!$C4216,'SKT LİSTESİ'!$F:$S,7,0)),"")</f>
        <v/>
      </c>
      <c r="G4216" s="130" t="str">
        <f ca="1">IFERROR(IF($C4216="","",VLOOKUP(FİLTRE!$C4216,'SKT LİSTESİ'!$F:$S,8,0)),"")</f>
        <v/>
      </c>
      <c r="H4216" s="131" t="str">
        <f ca="1">IF(E4216="","",IF($C4216="","",VLOOKUP(FİLTRE!$C4216,'SKT LİSTESİ'!$F:$S,9,0)))</f>
        <v/>
      </c>
      <c r="I4216" s="132" t="str">
        <f ca="1">IFERROR(IF($C4216="","",VLOOKUP(FİLTRE!$C4216,'SKT LİSTESİ'!$F:$S,10,0)),"")</f>
        <v/>
      </c>
      <c r="J4216" s="133" t="str">
        <f ca="1">IFERROR(IF($C4216="","",VLOOKUP(FİLTRE!$C4216,'SKT LİSTESİ'!$F:$S,11,0)),"")</f>
        <v/>
      </c>
      <c r="K4216" s="134" t="str">
        <f ca="1">IFERROR(IF($C4216="","",VLOOKUP(FİLTRE!$C4216,'SKT LİSTESİ'!$F:$S,12,0)),"")</f>
        <v/>
      </c>
      <c r="L4216" s="134" t="str">
        <f ca="1">IFERROR(IF($C4216="","",VLOOKUP(FİLTRE!$C4216,'SKT LİSTESİ'!$F:$S,13,0)),"")</f>
        <v/>
      </c>
      <c r="M4216" s="135" t="str">
        <f ca="1">IFERROR(IF($C4216="","",VLOOKUP(FİLTRE!$C4216,'SKT LİSTESİ'!$F:$AJ,14,0)),"")</f>
        <v/>
      </c>
      <c r="N4216" s="31" t="str">
        <f ca="1">IFERROR(IF($C4216="","",VLOOKUP(FİLTRE!$C4216,'SKT LİSTESİ'!$F:$AJ,22,0)),"")</f>
        <v/>
      </c>
      <c r="O4216" s="136" t="str">
        <f ca="1">IFERROR(IF($C4216="","",VLOOKUP(FİLTRE!$C4216,'SKT LİSTESİ'!$F:$AJ,23,0)),"")</f>
        <v/>
      </c>
      <c r="P4216" s="31"/>
      <c r="Q4216" s="31"/>
      <c r="R4216" s="137" t="str">
        <f ca="1">(IFERROR(IF($C4216="","",VLOOKUP(FİLTRE!$C4216,'SKT LİSTESİ'!$F:$AJ,15,0)),""))</f>
        <v/>
      </c>
      <c r="S4216" s="138" t="str">
        <f ca="1">IFERROR(IF($C4216="","",VLOOKUP(FİLTRE!$C4216,'SKT LİSTESİ'!$F:$AJ,16,0)),"")</f>
        <v/>
      </c>
      <c r="AF4216" s="179" t="str">
        <f t="shared" ca="1" si="262"/>
        <v/>
      </c>
      <c r="AG4216" s="179">
        <f t="shared" ca="1" si="263"/>
        <v>0</v>
      </c>
      <c r="AH4216" s="179">
        <f t="shared" ca="1" si="264"/>
        <v>0</v>
      </c>
    </row>
    <row r="4217" spans="2:34" ht="15.75" x14ac:dyDescent="0.25">
      <c r="B4217">
        <f t="shared" ca="1" si="261"/>
        <v>4205</v>
      </c>
      <c r="C4217" t="str">
        <f ca="1">IFERROR(VLOOKUP(B4217,'SKT LİSTESİ'!F:F,1,0),"")</f>
        <v/>
      </c>
      <c r="E4217" s="128" t="str">
        <f ca="1">IFERROR(IF($C4217="","",VLOOKUP(FİLTRE!$C4217,'SKT LİSTESİ'!$F:$S,5,0)),"")</f>
        <v/>
      </c>
      <c r="F4217" s="129" t="str">
        <f ca="1">IFERROR(IF($C4217="","",VLOOKUP(FİLTRE!$C4217,'SKT LİSTESİ'!$F:$S,7,0)),"")</f>
        <v/>
      </c>
      <c r="G4217" s="130" t="str">
        <f ca="1">IFERROR(IF($C4217="","",VLOOKUP(FİLTRE!$C4217,'SKT LİSTESİ'!$F:$S,8,0)),"")</f>
        <v/>
      </c>
      <c r="H4217" s="131" t="str">
        <f ca="1">IF(E4217="","",IF($C4217="","",VLOOKUP(FİLTRE!$C4217,'SKT LİSTESİ'!$F:$S,9,0)))</f>
        <v/>
      </c>
      <c r="I4217" s="132" t="str">
        <f ca="1">IFERROR(IF($C4217="","",VLOOKUP(FİLTRE!$C4217,'SKT LİSTESİ'!$F:$S,10,0)),"")</f>
        <v/>
      </c>
      <c r="J4217" s="133" t="str">
        <f ca="1">IFERROR(IF($C4217="","",VLOOKUP(FİLTRE!$C4217,'SKT LİSTESİ'!$F:$S,11,0)),"")</f>
        <v/>
      </c>
      <c r="K4217" s="134" t="str">
        <f ca="1">IFERROR(IF($C4217="","",VLOOKUP(FİLTRE!$C4217,'SKT LİSTESİ'!$F:$S,12,0)),"")</f>
        <v/>
      </c>
      <c r="L4217" s="134" t="str">
        <f ca="1">IFERROR(IF($C4217="","",VLOOKUP(FİLTRE!$C4217,'SKT LİSTESİ'!$F:$S,13,0)),"")</f>
        <v/>
      </c>
      <c r="M4217" s="135" t="str">
        <f ca="1">IFERROR(IF($C4217="","",VLOOKUP(FİLTRE!$C4217,'SKT LİSTESİ'!$F:$AJ,14,0)),"")</f>
        <v/>
      </c>
      <c r="N4217" s="31" t="str">
        <f ca="1">IFERROR(IF($C4217="","",VLOOKUP(FİLTRE!$C4217,'SKT LİSTESİ'!$F:$AJ,22,0)),"")</f>
        <v/>
      </c>
      <c r="O4217" s="136" t="str">
        <f ca="1">IFERROR(IF($C4217="","",VLOOKUP(FİLTRE!$C4217,'SKT LİSTESİ'!$F:$AJ,23,0)),"")</f>
        <v/>
      </c>
      <c r="P4217" s="31"/>
      <c r="Q4217" s="31"/>
      <c r="R4217" s="137" t="str">
        <f ca="1">(IFERROR(IF($C4217="","",VLOOKUP(FİLTRE!$C4217,'SKT LİSTESİ'!$F:$AJ,15,0)),""))</f>
        <v/>
      </c>
      <c r="S4217" s="138" t="str">
        <f ca="1">IFERROR(IF($C4217="","",VLOOKUP(FİLTRE!$C4217,'SKT LİSTESİ'!$F:$AJ,16,0)),"")</f>
        <v/>
      </c>
      <c r="AF4217" s="179" t="str">
        <f t="shared" ca="1" si="262"/>
        <v/>
      </c>
      <c r="AG4217" s="179">
        <f t="shared" ca="1" si="263"/>
        <v>0</v>
      </c>
      <c r="AH4217" s="179">
        <f t="shared" ca="1" si="264"/>
        <v>0</v>
      </c>
    </row>
    <row r="4218" spans="2:34" ht="15.75" x14ac:dyDescent="0.25">
      <c r="B4218">
        <f t="shared" ca="1" si="261"/>
        <v>4206</v>
      </c>
      <c r="C4218" t="str">
        <f ca="1">IFERROR(VLOOKUP(B4218,'SKT LİSTESİ'!F:F,1,0),"")</f>
        <v/>
      </c>
      <c r="E4218" s="128" t="str">
        <f ca="1">IFERROR(IF($C4218="","",VLOOKUP(FİLTRE!$C4218,'SKT LİSTESİ'!$F:$S,5,0)),"")</f>
        <v/>
      </c>
      <c r="F4218" s="129" t="str">
        <f ca="1">IFERROR(IF($C4218="","",VLOOKUP(FİLTRE!$C4218,'SKT LİSTESİ'!$F:$S,7,0)),"")</f>
        <v/>
      </c>
      <c r="G4218" s="130" t="str">
        <f ca="1">IFERROR(IF($C4218="","",VLOOKUP(FİLTRE!$C4218,'SKT LİSTESİ'!$F:$S,8,0)),"")</f>
        <v/>
      </c>
      <c r="H4218" s="131" t="str">
        <f ca="1">IF(E4218="","",IF($C4218="","",VLOOKUP(FİLTRE!$C4218,'SKT LİSTESİ'!$F:$S,9,0)))</f>
        <v/>
      </c>
      <c r="I4218" s="132" t="str">
        <f ca="1">IFERROR(IF($C4218="","",VLOOKUP(FİLTRE!$C4218,'SKT LİSTESİ'!$F:$S,10,0)),"")</f>
        <v/>
      </c>
      <c r="J4218" s="133" t="str">
        <f ca="1">IFERROR(IF($C4218="","",VLOOKUP(FİLTRE!$C4218,'SKT LİSTESİ'!$F:$S,11,0)),"")</f>
        <v/>
      </c>
      <c r="K4218" s="134" t="str">
        <f ca="1">IFERROR(IF($C4218="","",VLOOKUP(FİLTRE!$C4218,'SKT LİSTESİ'!$F:$S,12,0)),"")</f>
        <v/>
      </c>
      <c r="L4218" s="134" t="str">
        <f ca="1">IFERROR(IF($C4218="","",VLOOKUP(FİLTRE!$C4218,'SKT LİSTESİ'!$F:$S,13,0)),"")</f>
        <v/>
      </c>
      <c r="M4218" s="135" t="str">
        <f ca="1">IFERROR(IF($C4218="","",VLOOKUP(FİLTRE!$C4218,'SKT LİSTESİ'!$F:$AJ,14,0)),"")</f>
        <v/>
      </c>
      <c r="N4218" s="31" t="str">
        <f ca="1">IFERROR(IF($C4218="","",VLOOKUP(FİLTRE!$C4218,'SKT LİSTESİ'!$F:$AJ,22,0)),"")</f>
        <v/>
      </c>
      <c r="O4218" s="136" t="str">
        <f ca="1">IFERROR(IF($C4218="","",VLOOKUP(FİLTRE!$C4218,'SKT LİSTESİ'!$F:$AJ,23,0)),"")</f>
        <v/>
      </c>
      <c r="P4218" s="31"/>
      <c r="Q4218" s="31"/>
      <c r="R4218" s="137" t="str">
        <f ca="1">(IFERROR(IF($C4218="","",VLOOKUP(FİLTRE!$C4218,'SKT LİSTESİ'!$F:$AJ,15,0)),""))</f>
        <v/>
      </c>
      <c r="S4218" s="138" t="str">
        <f ca="1">IFERROR(IF($C4218="","",VLOOKUP(FİLTRE!$C4218,'SKT LİSTESİ'!$F:$AJ,16,0)),"")</f>
        <v/>
      </c>
      <c r="AF4218" s="179" t="str">
        <f t="shared" ca="1" si="262"/>
        <v/>
      </c>
      <c r="AG4218" s="179">
        <f t="shared" ca="1" si="263"/>
        <v>0</v>
      </c>
      <c r="AH4218" s="179">
        <f t="shared" ca="1" si="264"/>
        <v>0</v>
      </c>
    </row>
    <row r="4219" spans="2:34" ht="15.75" x14ac:dyDescent="0.25">
      <c r="B4219">
        <f t="shared" ca="1" si="261"/>
        <v>4207</v>
      </c>
      <c r="C4219" t="str">
        <f ca="1">IFERROR(VLOOKUP(B4219,'SKT LİSTESİ'!F:F,1,0),"")</f>
        <v/>
      </c>
      <c r="E4219" s="128" t="str">
        <f ca="1">IFERROR(IF($C4219="","",VLOOKUP(FİLTRE!$C4219,'SKT LİSTESİ'!$F:$S,5,0)),"")</f>
        <v/>
      </c>
      <c r="F4219" s="129" t="str">
        <f ca="1">IFERROR(IF($C4219="","",VLOOKUP(FİLTRE!$C4219,'SKT LİSTESİ'!$F:$S,7,0)),"")</f>
        <v/>
      </c>
      <c r="G4219" s="130" t="str">
        <f ca="1">IFERROR(IF($C4219="","",VLOOKUP(FİLTRE!$C4219,'SKT LİSTESİ'!$F:$S,8,0)),"")</f>
        <v/>
      </c>
      <c r="H4219" s="131" t="str">
        <f ca="1">IF(E4219="","",IF($C4219="","",VLOOKUP(FİLTRE!$C4219,'SKT LİSTESİ'!$F:$S,9,0)))</f>
        <v/>
      </c>
      <c r="I4219" s="132" t="str">
        <f ca="1">IFERROR(IF($C4219="","",VLOOKUP(FİLTRE!$C4219,'SKT LİSTESİ'!$F:$S,10,0)),"")</f>
        <v/>
      </c>
      <c r="J4219" s="133" t="str">
        <f ca="1">IFERROR(IF($C4219="","",VLOOKUP(FİLTRE!$C4219,'SKT LİSTESİ'!$F:$S,11,0)),"")</f>
        <v/>
      </c>
      <c r="K4219" s="134" t="str">
        <f ca="1">IFERROR(IF($C4219="","",VLOOKUP(FİLTRE!$C4219,'SKT LİSTESİ'!$F:$S,12,0)),"")</f>
        <v/>
      </c>
      <c r="L4219" s="134" t="str">
        <f ca="1">IFERROR(IF($C4219="","",VLOOKUP(FİLTRE!$C4219,'SKT LİSTESİ'!$F:$S,13,0)),"")</f>
        <v/>
      </c>
      <c r="M4219" s="135" t="str">
        <f ca="1">IFERROR(IF($C4219="","",VLOOKUP(FİLTRE!$C4219,'SKT LİSTESİ'!$F:$AJ,14,0)),"")</f>
        <v/>
      </c>
      <c r="N4219" s="31" t="str">
        <f ca="1">IFERROR(IF($C4219="","",VLOOKUP(FİLTRE!$C4219,'SKT LİSTESİ'!$F:$AJ,22,0)),"")</f>
        <v/>
      </c>
      <c r="O4219" s="136" t="str">
        <f ca="1">IFERROR(IF($C4219="","",VLOOKUP(FİLTRE!$C4219,'SKT LİSTESİ'!$F:$AJ,23,0)),"")</f>
        <v/>
      </c>
      <c r="P4219" s="31"/>
      <c r="Q4219" s="31"/>
      <c r="R4219" s="137" t="str">
        <f ca="1">(IFERROR(IF($C4219="","",VLOOKUP(FİLTRE!$C4219,'SKT LİSTESİ'!$F:$AJ,15,0)),""))</f>
        <v/>
      </c>
      <c r="S4219" s="138" t="str">
        <f ca="1">IFERROR(IF($C4219="","",VLOOKUP(FİLTRE!$C4219,'SKT LİSTESİ'!$F:$AJ,16,0)),"")</f>
        <v/>
      </c>
      <c r="AF4219" s="179" t="str">
        <f t="shared" ca="1" si="262"/>
        <v/>
      </c>
      <c r="AG4219" s="179">
        <f t="shared" ca="1" si="263"/>
        <v>0</v>
      </c>
      <c r="AH4219" s="179">
        <f t="shared" ca="1" si="264"/>
        <v>0</v>
      </c>
    </row>
    <row r="4220" spans="2:34" ht="15.75" x14ac:dyDescent="0.25">
      <c r="B4220">
        <f t="shared" ca="1" si="261"/>
        <v>4208</v>
      </c>
      <c r="C4220" t="str">
        <f ca="1">IFERROR(VLOOKUP(B4220,'SKT LİSTESİ'!F:F,1,0),"")</f>
        <v/>
      </c>
      <c r="E4220" s="128" t="str">
        <f ca="1">IFERROR(IF($C4220="","",VLOOKUP(FİLTRE!$C4220,'SKT LİSTESİ'!$F:$S,5,0)),"")</f>
        <v/>
      </c>
      <c r="F4220" s="129" t="str">
        <f ca="1">IFERROR(IF($C4220="","",VLOOKUP(FİLTRE!$C4220,'SKT LİSTESİ'!$F:$S,7,0)),"")</f>
        <v/>
      </c>
      <c r="G4220" s="130" t="str">
        <f ca="1">IFERROR(IF($C4220="","",VLOOKUP(FİLTRE!$C4220,'SKT LİSTESİ'!$F:$S,8,0)),"")</f>
        <v/>
      </c>
      <c r="H4220" s="131" t="str">
        <f ca="1">IF(E4220="","",IF($C4220="","",VLOOKUP(FİLTRE!$C4220,'SKT LİSTESİ'!$F:$S,9,0)))</f>
        <v/>
      </c>
      <c r="I4220" s="132" t="str">
        <f ca="1">IFERROR(IF($C4220="","",VLOOKUP(FİLTRE!$C4220,'SKT LİSTESİ'!$F:$S,10,0)),"")</f>
        <v/>
      </c>
      <c r="J4220" s="133" t="str">
        <f ca="1">IFERROR(IF($C4220="","",VLOOKUP(FİLTRE!$C4220,'SKT LİSTESİ'!$F:$S,11,0)),"")</f>
        <v/>
      </c>
      <c r="K4220" s="134" t="str">
        <f ca="1">IFERROR(IF($C4220="","",VLOOKUP(FİLTRE!$C4220,'SKT LİSTESİ'!$F:$S,12,0)),"")</f>
        <v/>
      </c>
      <c r="L4220" s="134" t="str">
        <f ca="1">IFERROR(IF($C4220="","",VLOOKUP(FİLTRE!$C4220,'SKT LİSTESİ'!$F:$S,13,0)),"")</f>
        <v/>
      </c>
      <c r="M4220" s="135" t="str">
        <f ca="1">IFERROR(IF($C4220="","",VLOOKUP(FİLTRE!$C4220,'SKT LİSTESİ'!$F:$AJ,14,0)),"")</f>
        <v/>
      </c>
      <c r="N4220" s="31" t="str">
        <f ca="1">IFERROR(IF($C4220="","",VLOOKUP(FİLTRE!$C4220,'SKT LİSTESİ'!$F:$AJ,22,0)),"")</f>
        <v/>
      </c>
      <c r="O4220" s="136" t="str">
        <f ca="1">IFERROR(IF($C4220="","",VLOOKUP(FİLTRE!$C4220,'SKT LİSTESİ'!$F:$AJ,23,0)),"")</f>
        <v/>
      </c>
      <c r="P4220" s="31"/>
      <c r="Q4220" s="31"/>
      <c r="R4220" s="137" t="str">
        <f ca="1">(IFERROR(IF($C4220="","",VLOOKUP(FİLTRE!$C4220,'SKT LİSTESİ'!$F:$AJ,15,0)),""))</f>
        <v/>
      </c>
      <c r="S4220" s="138" t="str">
        <f ca="1">IFERROR(IF($C4220="","",VLOOKUP(FİLTRE!$C4220,'SKT LİSTESİ'!$F:$AJ,16,0)),"")</f>
        <v/>
      </c>
      <c r="AF4220" s="179" t="str">
        <f t="shared" ca="1" si="262"/>
        <v/>
      </c>
      <c r="AG4220" s="179">
        <f t="shared" ca="1" si="263"/>
        <v>0</v>
      </c>
      <c r="AH4220" s="179">
        <f t="shared" ca="1" si="264"/>
        <v>0</v>
      </c>
    </row>
    <row r="4221" spans="2:34" ht="15.75" x14ac:dyDescent="0.25">
      <c r="B4221">
        <f t="shared" ca="1" si="261"/>
        <v>4209</v>
      </c>
      <c r="C4221" t="str">
        <f ca="1">IFERROR(VLOOKUP(B4221,'SKT LİSTESİ'!F:F,1,0),"")</f>
        <v/>
      </c>
      <c r="E4221" s="128" t="str">
        <f ca="1">IFERROR(IF($C4221="","",VLOOKUP(FİLTRE!$C4221,'SKT LİSTESİ'!$F:$S,5,0)),"")</f>
        <v/>
      </c>
      <c r="F4221" s="129" t="str">
        <f ca="1">IFERROR(IF($C4221="","",VLOOKUP(FİLTRE!$C4221,'SKT LİSTESİ'!$F:$S,7,0)),"")</f>
        <v/>
      </c>
      <c r="G4221" s="130" t="str">
        <f ca="1">IFERROR(IF($C4221="","",VLOOKUP(FİLTRE!$C4221,'SKT LİSTESİ'!$F:$S,8,0)),"")</f>
        <v/>
      </c>
      <c r="H4221" s="131" t="str">
        <f ca="1">IF(E4221="","",IF($C4221="","",VLOOKUP(FİLTRE!$C4221,'SKT LİSTESİ'!$F:$S,9,0)))</f>
        <v/>
      </c>
      <c r="I4221" s="132" t="str">
        <f ca="1">IFERROR(IF($C4221="","",VLOOKUP(FİLTRE!$C4221,'SKT LİSTESİ'!$F:$S,10,0)),"")</f>
        <v/>
      </c>
      <c r="J4221" s="133" t="str">
        <f ca="1">IFERROR(IF($C4221="","",VLOOKUP(FİLTRE!$C4221,'SKT LİSTESİ'!$F:$S,11,0)),"")</f>
        <v/>
      </c>
      <c r="K4221" s="134" t="str">
        <f ca="1">IFERROR(IF($C4221="","",VLOOKUP(FİLTRE!$C4221,'SKT LİSTESİ'!$F:$S,12,0)),"")</f>
        <v/>
      </c>
      <c r="L4221" s="134" t="str">
        <f ca="1">IFERROR(IF($C4221="","",VLOOKUP(FİLTRE!$C4221,'SKT LİSTESİ'!$F:$S,13,0)),"")</f>
        <v/>
      </c>
      <c r="M4221" s="135" t="str">
        <f ca="1">IFERROR(IF($C4221="","",VLOOKUP(FİLTRE!$C4221,'SKT LİSTESİ'!$F:$AJ,14,0)),"")</f>
        <v/>
      </c>
      <c r="N4221" s="31" t="str">
        <f ca="1">IFERROR(IF($C4221="","",VLOOKUP(FİLTRE!$C4221,'SKT LİSTESİ'!$F:$AJ,22,0)),"")</f>
        <v/>
      </c>
      <c r="O4221" s="136" t="str">
        <f ca="1">IFERROR(IF($C4221="","",VLOOKUP(FİLTRE!$C4221,'SKT LİSTESİ'!$F:$AJ,23,0)),"")</f>
        <v/>
      </c>
      <c r="P4221" s="31"/>
      <c r="Q4221" s="31"/>
      <c r="R4221" s="137" t="str">
        <f ca="1">(IFERROR(IF($C4221="","",VLOOKUP(FİLTRE!$C4221,'SKT LİSTESİ'!$F:$AJ,15,0)),""))</f>
        <v/>
      </c>
      <c r="S4221" s="138" t="str">
        <f ca="1">IFERROR(IF($C4221="","",VLOOKUP(FİLTRE!$C4221,'SKT LİSTESİ'!$F:$AJ,16,0)),"")</f>
        <v/>
      </c>
      <c r="AF4221" s="179" t="str">
        <f t="shared" ca="1" si="262"/>
        <v/>
      </c>
      <c r="AG4221" s="179">
        <f t="shared" ca="1" si="263"/>
        <v>0</v>
      </c>
      <c r="AH4221" s="179">
        <f t="shared" ca="1" si="264"/>
        <v>0</v>
      </c>
    </row>
    <row r="4222" spans="2:34" ht="15.75" x14ac:dyDescent="0.25">
      <c r="B4222">
        <f t="shared" ca="1" si="261"/>
        <v>4210</v>
      </c>
      <c r="C4222" t="str">
        <f ca="1">IFERROR(VLOOKUP(B4222,'SKT LİSTESİ'!F:F,1,0),"")</f>
        <v/>
      </c>
      <c r="E4222" s="128" t="str">
        <f ca="1">IFERROR(IF($C4222="","",VLOOKUP(FİLTRE!$C4222,'SKT LİSTESİ'!$F:$S,5,0)),"")</f>
        <v/>
      </c>
      <c r="F4222" s="129" t="str">
        <f ca="1">IFERROR(IF($C4222="","",VLOOKUP(FİLTRE!$C4222,'SKT LİSTESİ'!$F:$S,7,0)),"")</f>
        <v/>
      </c>
      <c r="G4222" s="130" t="str">
        <f ca="1">IFERROR(IF($C4222="","",VLOOKUP(FİLTRE!$C4222,'SKT LİSTESİ'!$F:$S,8,0)),"")</f>
        <v/>
      </c>
      <c r="H4222" s="131" t="str">
        <f ca="1">IF(E4222="","",IF($C4222="","",VLOOKUP(FİLTRE!$C4222,'SKT LİSTESİ'!$F:$S,9,0)))</f>
        <v/>
      </c>
      <c r="I4222" s="132" t="str">
        <f ca="1">IFERROR(IF($C4222="","",VLOOKUP(FİLTRE!$C4222,'SKT LİSTESİ'!$F:$S,10,0)),"")</f>
        <v/>
      </c>
      <c r="J4222" s="133" t="str">
        <f ca="1">IFERROR(IF($C4222="","",VLOOKUP(FİLTRE!$C4222,'SKT LİSTESİ'!$F:$S,11,0)),"")</f>
        <v/>
      </c>
      <c r="K4222" s="134" t="str">
        <f ca="1">IFERROR(IF($C4222="","",VLOOKUP(FİLTRE!$C4222,'SKT LİSTESİ'!$F:$S,12,0)),"")</f>
        <v/>
      </c>
      <c r="L4222" s="134" t="str">
        <f ca="1">IFERROR(IF($C4222="","",VLOOKUP(FİLTRE!$C4222,'SKT LİSTESİ'!$F:$S,13,0)),"")</f>
        <v/>
      </c>
      <c r="M4222" s="135" t="str">
        <f ca="1">IFERROR(IF($C4222="","",VLOOKUP(FİLTRE!$C4222,'SKT LİSTESİ'!$F:$AJ,14,0)),"")</f>
        <v/>
      </c>
      <c r="N4222" s="31" t="str">
        <f ca="1">IFERROR(IF($C4222="","",VLOOKUP(FİLTRE!$C4222,'SKT LİSTESİ'!$F:$AJ,22,0)),"")</f>
        <v/>
      </c>
      <c r="O4222" s="136" t="str">
        <f ca="1">IFERROR(IF($C4222="","",VLOOKUP(FİLTRE!$C4222,'SKT LİSTESİ'!$F:$AJ,23,0)),"")</f>
        <v/>
      </c>
      <c r="P4222" s="31"/>
      <c r="Q4222" s="31"/>
      <c r="R4222" s="137" t="str">
        <f ca="1">(IFERROR(IF($C4222="","",VLOOKUP(FİLTRE!$C4222,'SKT LİSTESİ'!$F:$AJ,15,0)),""))</f>
        <v/>
      </c>
      <c r="S4222" s="138" t="str">
        <f ca="1">IFERROR(IF($C4222="","",VLOOKUP(FİLTRE!$C4222,'SKT LİSTESİ'!$F:$AJ,16,0)),"")</f>
        <v/>
      </c>
      <c r="AF4222" s="179" t="str">
        <f t="shared" ca="1" si="262"/>
        <v/>
      </c>
      <c r="AG4222" s="179">
        <f t="shared" ca="1" si="263"/>
        <v>0</v>
      </c>
      <c r="AH4222" s="179">
        <f t="shared" ca="1" si="264"/>
        <v>0</v>
      </c>
    </row>
    <row r="4223" spans="2:34" ht="15.75" x14ac:dyDescent="0.25">
      <c r="B4223">
        <f t="shared" ca="1" si="261"/>
        <v>4211</v>
      </c>
      <c r="C4223" t="str">
        <f ca="1">IFERROR(VLOOKUP(B4223,'SKT LİSTESİ'!F:F,1,0),"")</f>
        <v/>
      </c>
      <c r="E4223" s="128" t="str">
        <f ca="1">IFERROR(IF($C4223="","",VLOOKUP(FİLTRE!$C4223,'SKT LİSTESİ'!$F:$S,5,0)),"")</f>
        <v/>
      </c>
      <c r="F4223" s="129" t="str">
        <f ca="1">IFERROR(IF($C4223="","",VLOOKUP(FİLTRE!$C4223,'SKT LİSTESİ'!$F:$S,7,0)),"")</f>
        <v/>
      </c>
      <c r="G4223" s="130" t="str">
        <f ca="1">IFERROR(IF($C4223="","",VLOOKUP(FİLTRE!$C4223,'SKT LİSTESİ'!$F:$S,8,0)),"")</f>
        <v/>
      </c>
      <c r="H4223" s="131" t="str">
        <f ca="1">IF(E4223="","",IF($C4223="","",VLOOKUP(FİLTRE!$C4223,'SKT LİSTESİ'!$F:$S,9,0)))</f>
        <v/>
      </c>
      <c r="I4223" s="132" t="str">
        <f ca="1">IFERROR(IF($C4223="","",VLOOKUP(FİLTRE!$C4223,'SKT LİSTESİ'!$F:$S,10,0)),"")</f>
        <v/>
      </c>
      <c r="J4223" s="133" t="str">
        <f ca="1">IFERROR(IF($C4223="","",VLOOKUP(FİLTRE!$C4223,'SKT LİSTESİ'!$F:$S,11,0)),"")</f>
        <v/>
      </c>
      <c r="K4223" s="134" t="str">
        <f ca="1">IFERROR(IF($C4223="","",VLOOKUP(FİLTRE!$C4223,'SKT LİSTESİ'!$F:$S,12,0)),"")</f>
        <v/>
      </c>
      <c r="L4223" s="134" t="str">
        <f ca="1">IFERROR(IF($C4223="","",VLOOKUP(FİLTRE!$C4223,'SKT LİSTESİ'!$F:$S,13,0)),"")</f>
        <v/>
      </c>
      <c r="M4223" s="135" t="str">
        <f ca="1">IFERROR(IF($C4223="","",VLOOKUP(FİLTRE!$C4223,'SKT LİSTESİ'!$F:$AJ,14,0)),"")</f>
        <v/>
      </c>
      <c r="N4223" s="31" t="str">
        <f ca="1">IFERROR(IF($C4223="","",VLOOKUP(FİLTRE!$C4223,'SKT LİSTESİ'!$F:$AJ,22,0)),"")</f>
        <v/>
      </c>
      <c r="O4223" s="136" t="str">
        <f ca="1">IFERROR(IF($C4223="","",VLOOKUP(FİLTRE!$C4223,'SKT LİSTESİ'!$F:$AJ,23,0)),"")</f>
        <v/>
      </c>
      <c r="P4223" s="31"/>
      <c r="Q4223" s="31"/>
      <c r="R4223" s="137" t="str">
        <f ca="1">(IFERROR(IF($C4223="","",VLOOKUP(FİLTRE!$C4223,'SKT LİSTESİ'!$F:$AJ,15,0)),""))</f>
        <v/>
      </c>
      <c r="S4223" s="138" t="str">
        <f ca="1">IFERROR(IF($C4223="","",VLOOKUP(FİLTRE!$C4223,'SKT LİSTESİ'!$F:$AJ,16,0)),"")</f>
        <v/>
      </c>
      <c r="AF4223" s="179" t="str">
        <f t="shared" ca="1" si="262"/>
        <v/>
      </c>
      <c r="AG4223" s="179">
        <f t="shared" ca="1" si="263"/>
        <v>0</v>
      </c>
      <c r="AH4223" s="179">
        <f t="shared" ca="1" si="264"/>
        <v>0</v>
      </c>
    </row>
    <row r="4224" spans="2:34" ht="15.75" x14ac:dyDescent="0.25">
      <c r="B4224">
        <f t="shared" ca="1" si="261"/>
        <v>4212</v>
      </c>
      <c r="C4224" t="str">
        <f ca="1">IFERROR(VLOOKUP(B4224,'SKT LİSTESİ'!F:F,1,0),"")</f>
        <v/>
      </c>
      <c r="E4224" s="128" t="str">
        <f ca="1">IFERROR(IF($C4224="","",VLOOKUP(FİLTRE!$C4224,'SKT LİSTESİ'!$F:$S,5,0)),"")</f>
        <v/>
      </c>
      <c r="F4224" s="129" t="str">
        <f ca="1">IFERROR(IF($C4224="","",VLOOKUP(FİLTRE!$C4224,'SKT LİSTESİ'!$F:$S,7,0)),"")</f>
        <v/>
      </c>
      <c r="G4224" s="130" t="str">
        <f ca="1">IFERROR(IF($C4224="","",VLOOKUP(FİLTRE!$C4224,'SKT LİSTESİ'!$F:$S,8,0)),"")</f>
        <v/>
      </c>
      <c r="H4224" s="131" t="str">
        <f ca="1">IF(E4224="","",IF($C4224="","",VLOOKUP(FİLTRE!$C4224,'SKT LİSTESİ'!$F:$S,9,0)))</f>
        <v/>
      </c>
      <c r="I4224" s="132" t="str">
        <f ca="1">IFERROR(IF($C4224="","",VLOOKUP(FİLTRE!$C4224,'SKT LİSTESİ'!$F:$S,10,0)),"")</f>
        <v/>
      </c>
      <c r="J4224" s="133" t="str">
        <f ca="1">IFERROR(IF($C4224="","",VLOOKUP(FİLTRE!$C4224,'SKT LİSTESİ'!$F:$S,11,0)),"")</f>
        <v/>
      </c>
      <c r="K4224" s="134" t="str">
        <f ca="1">IFERROR(IF($C4224="","",VLOOKUP(FİLTRE!$C4224,'SKT LİSTESİ'!$F:$S,12,0)),"")</f>
        <v/>
      </c>
      <c r="L4224" s="134" t="str">
        <f ca="1">IFERROR(IF($C4224="","",VLOOKUP(FİLTRE!$C4224,'SKT LİSTESİ'!$F:$S,13,0)),"")</f>
        <v/>
      </c>
      <c r="M4224" s="135" t="str">
        <f ca="1">IFERROR(IF($C4224="","",VLOOKUP(FİLTRE!$C4224,'SKT LİSTESİ'!$F:$AJ,14,0)),"")</f>
        <v/>
      </c>
      <c r="N4224" s="31" t="str">
        <f ca="1">IFERROR(IF($C4224="","",VLOOKUP(FİLTRE!$C4224,'SKT LİSTESİ'!$F:$AJ,22,0)),"")</f>
        <v/>
      </c>
      <c r="O4224" s="136" t="str">
        <f ca="1">IFERROR(IF($C4224="","",VLOOKUP(FİLTRE!$C4224,'SKT LİSTESİ'!$F:$AJ,23,0)),"")</f>
        <v/>
      </c>
      <c r="P4224" s="31"/>
      <c r="Q4224" s="31"/>
      <c r="R4224" s="137" t="str">
        <f ca="1">(IFERROR(IF($C4224="","",VLOOKUP(FİLTRE!$C4224,'SKT LİSTESİ'!$F:$AJ,15,0)),""))</f>
        <v/>
      </c>
      <c r="S4224" s="138" t="str">
        <f ca="1">IFERROR(IF($C4224="","",VLOOKUP(FİLTRE!$C4224,'SKT LİSTESİ'!$F:$AJ,16,0)),"")</f>
        <v/>
      </c>
      <c r="AF4224" s="179" t="str">
        <f t="shared" ca="1" si="262"/>
        <v/>
      </c>
      <c r="AG4224" s="179">
        <f t="shared" ca="1" si="263"/>
        <v>0</v>
      </c>
      <c r="AH4224" s="179">
        <f t="shared" ca="1" si="264"/>
        <v>0</v>
      </c>
    </row>
    <row r="4225" spans="2:34" ht="15.75" x14ac:dyDescent="0.25">
      <c r="B4225">
        <f t="shared" ca="1" si="261"/>
        <v>4213</v>
      </c>
      <c r="C4225" t="str">
        <f ca="1">IFERROR(VLOOKUP(B4225,'SKT LİSTESİ'!F:F,1,0),"")</f>
        <v/>
      </c>
      <c r="E4225" s="128" t="str">
        <f ca="1">IFERROR(IF($C4225="","",VLOOKUP(FİLTRE!$C4225,'SKT LİSTESİ'!$F:$S,5,0)),"")</f>
        <v/>
      </c>
      <c r="F4225" s="129" t="str">
        <f ca="1">IFERROR(IF($C4225="","",VLOOKUP(FİLTRE!$C4225,'SKT LİSTESİ'!$F:$S,7,0)),"")</f>
        <v/>
      </c>
      <c r="G4225" s="130" t="str">
        <f ca="1">IFERROR(IF($C4225="","",VLOOKUP(FİLTRE!$C4225,'SKT LİSTESİ'!$F:$S,8,0)),"")</f>
        <v/>
      </c>
      <c r="H4225" s="131" t="str">
        <f ca="1">IF(E4225="","",IF($C4225="","",VLOOKUP(FİLTRE!$C4225,'SKT LİSTESİ'!$F:$S,9,0)))</f>
        <v/>
      </c>
      <c r="I4225" s="132" t="str">
        <f ca="1">IFERROR(IF($C4225="","",VLOOKUP(FİLTRE!$C4225,'SKT LİSTESİ'!$F:$S,10,0)),"")</f>
        <v/>
      </c>
      <c r="J4225" s="133" t="str">
        <f ca="1">IFERROR(IF($C4225="","",VLOOKUP(FİLTRE!$C4225,'SKT LİSTESİ'!$F:$S,11,0)),"")</f>
        <v/>
      </c>
      <c r="K4225" s="134" t="str">
        <f ca="1">IFERROR(IF($C4225="","",VLOOKUP(FİLTRE!$C4225,'SKT LİSTESİ'!$F:$S,12,0)),"")</f>
        <v/>
      </c>
      <c r="L4225" s="134" t="str">
        <f ca="1">IFERROR(IF($C4225="","",VLOOKUP(FİLTRE!$C4225,'SKT LİSTESİ'!$F:$S,13,0)),"")</f>
        <v/>
      </c>
      <c r="M4225" s="135" t="str">
        <f ca="1">IFERROR(IF($C4225="","",VLOOKUP(FİLTRE!$C4225,'SKT LİSTESİ'!$F:$AJ,14,0)),"")</f>
        <v/>
      </c>
      <c r="N4225" s="31" t="str">
        <f ca="1">IFERROR(IF($C4225="","",VLOOKUP(FİLTRE!$C4225,'SKT LİSTESİ'!$F:$AJ,22,0)),"")</f>
        <v/>
      </c>
      <c r="O4225" s="136" t="str">
        <f ca="1">IFERROR(IF($C4225="","",VLOOKUP(FİLTRE!$C4225,'SKT LİSTESİ'!$F:$AJ,23,0)),"")</f>
        <v/>
      </c>
      <c r="P4225" s="31"/>
      <c r="Q4225" s="31"/>
      <c r="R4225" s="137" t="str">
        <f ca="1">(IFERROR(IF($C4225="","",VLOOKUP(FİLTRE!$C4225,'SKT LİSTESİ'!$F:$AJ,15,0)),""))</f>
        <v/>
      </c>
      <c r="S4225" s="138" t="str">
        <f ca="1">IFERROR(IF($C4225="","",VLOOKUP(FİLTRE!$C4225,'SKT LİSTESİ'!$F:$AJ,16,0)),"")</f>
        <v/>
      </c>
      <c r="AF4225" s="179" t="str">
        <f t="shared" ca="1" si="262"/>
        <v/>
      </c>
      <c r="AG4225" s="179">
        <f t="shared" ca="1" si="263"/>
        <v>0</v>
      </c>
      <c r="AH4225" s="179">
        <f t="shared" ca="1" si="264"/>
        <v>0</v>
      </c>
    </row>
    <row r="4226" spans="2:34" ht="15.75" x14ac:dyDescent="0.25">
      <c r="B4226">
        <f t="shared" ca="1" si="261"/>
        <v>4214</v>
      </c>
      <c r="C4226" t="str">
        <f ca="1">IFERROR(VLOOKUP(B4226,'SKT LİSTESİ'!F:F,1,0),"")</f>
        <v/>
      </c>
      <c r="E4226" s="128" t="str">
        <f ca="1">IFERROR(IF($C4226="","",VLOOKUP(FİLTRE!$C4226,'SKT LİSTESİ'!$F:$S,5,0)),"")</f>
        <v/>
      </c>
      <c r="F4226" s="129" t="str">
        <f ca="1">IFERROR(IF($C4226="","",VLOOKUP(FİLTRE!$C4226,'SKT LİSTESİ'!$F:$S,7,0)),"")</f>
        <v/>
      </c>
      <c r="G4226" s="130" t="str">
        <f ca="1">IFERROR(IF($C4226="","",VLOOKUP(FİLTRE!$C4226,'SKT LİSTESİ'!$F:$S,8,0)),"")</f>
        <v/>
      </c>
      <c r="H4226" s="131" t="str">
        <f ca="1">IF(E4226="","",IF($C4226="","",VLOOKUP(FİLTRE!$C4226,'SKT LİSTESİ'!$F:$S,9,0)))</f>
        <v/>
      </c>
      <c r="I4226" s="132" t="str">
        <f ca="1">IFERROR(IF($C4226="","",VLOOKUP(FİLTRE!$C4226,'SKT LİSTESİ'!$F:$S,10,0)),"")</f>
        <v/>
      </c>
      <c r="J4226" s="133" t="str">
        <f ca="1">IFERROR(IF($C4226="","",VLOOKUP(FİLTRE!$C4226,'SKT LİSTESİ'!$F:$S,11,0)),"")</f>
        <v/>
      </c>
      <c r="K4226" s="134" t="str">
        <f ca="1">IFERROR(IF($C4226="","",VLOOKUP(FİLTRE!$C4226,'SKT LİSTESİ'!$F:$S,12,0)),"")</f>
        <v/>
      </c>
      <c r="L4226" s="134" t="str">
        <f ca="1">IFERROR(IF($C4226="","",VLOOKUP(FİLTRE!$C4226,'SKT LİSTESİ'!$F:$S,13,0)),"")</f>
        <v/>
      </c>
      <c r="M4226" s="135" t="str">
        <f ca="1">IFERROR(IF($C4226="","",VLOOKUP(FİLTRE!$C4226,'SKT LİSTESİ'!$F:$AJ,14,0)),"")</f>
        <v/>
      </c>
      <c r="N4226" s="31" t="str">
        <f ca="1">IFERROR(IF($C4226="","",VLOOKUP(FİLTRE!$C4226,'SKT LİSTESİ'!$F:$AJ,22,0)),"")</f>
        <v/>
      </c>
      <c r="O4226" s="136" t="str">
        <f ca="1">IFERROR(IF($C4226="","",VLOOKUP(FİLTRE!$C4226,'SKT LİSTESİ'!$F:$AJ,23,0)),"")</f>
        <v/>
      </c>
      <c r="P4226" s="31"/>
      <c r="Q4226" s="31"/>
      <c r="R4226" s="137" t="str">
        <f ca="1">(IFERROR(IF($C4226="","",VLOOKUP(FİLTRE!$C4226,'SKT LİSTESİ'!$F:$AJ,15,0)),""))</f>
        <v/>
      </c>
      <c r="S4226" s="138" t="str">
        <f ca="1">IFERROR(IF($C4226="","",VLOOKUP(FİLTRE!$C4226,'SKT LİSTESİ'!$F:$AJ,16,0)),"")</f>
        <v/>
      </c>
      <c r="AF4226" s="179" t="str">
        <f t="shared" ca="1" si="262"/>
        <v/>
      </c>
      <c r="AG4226" s="179">
        <f t="shared" ca="1" si="263"/>
        <v>0</v>
      </c>
      <c r="AH4226" s="179">
        <f t="shared" ca="1" si="264"/>
        <v>0</v>
      </c>
    </row>
    <row r="4227" spans="2:34" ht="15.75" x14ac:dyDescent="0.25">
      <c r="B4227">
        <f t="shared" ca="1" si="261"/>
        <v>4215</v>
      </c>
      <c r="C4227" t="str">
        <f ca="1">IFERROR(VLOOKUP(B4227,'SKT LİSTESİ'!F:F,1,0),"")</f>
        <v/>
      </c>
      <c r="E4227" s="128" t="str">
        <f ca="1">IFERROR(IF($C4227="","",VLOOKUP(FİLTRE!$C4227,'SKT LİSTESİ'!$F:$S,5,0)),"")</f>
        <v/>
      </c>
      <c r="F4227" s="129" t="str">
        <f ca="1">IFERROR(IF($C4227="","",VLOOKUP(FİLTRE!$C4227,'SKT LİSTESİ'!$F:$S,7,0)),"")</f>
        <v/>
      </c>
      <c r="G4227" s="130" t="str">
        <f ca="1">IFERROR(IF($C4227="","",VLOOKUP(FİLTRE!$C4227,'SKT LİSTESİ'!$F:$S,8,0)),"")</f>
        <v/>
      </c>
      <c r="H4227" s="131" t="str">
        <f ca="1">IF(E4227="","",IF($C4227="","",VLOOKUP(FİLTRE!$C4227,'SKT LİSTESİ'!$F:$S,9,0)))</f>
        <v/>
      </c>
      <c r="I4227" s="132" t="str">
        <f ca="1">IFERROR(IF($C4227="","",VLOOKUP(FİLTRE!$C4227,'SKT LİSTESİ'!$F:$S,10,0)),"")</f>
        <v/>
      </c>
      <c r="J4227" s="133" t="str">
        <f ca="1">IFERROR(IF($C4227="","",VLOOKUP(FİLTRE!$C4227,'SKT LİSTESİ'!$F:$S,11,0)),"")</f>
        <v/>
      </c>
      <c r="K4227" s="134" t="str">
        <f ca="1">IFERROR(IF($C4227="","",VLOOKUP(FİLTRE!$C4227,'SKT LİSTESİ'!$F:$S,12,0)),"")</f>
        <v/>
      </c>
      <c r="L4227" s="134" t="str">
        <f ca="1">IFERROR(IF($C4227="","",VLOOKUP(FİLTRE!$C4227,'SKT LİSTESİ'!$F:$S,13,0)),"")</f>
        <v/>
      </c>
      <c r="M4227" s="135" t="str">
        <f ca="1">IFERROR(IF($C4227="","",VLOOKUP(FİLTRE!$C4227,'SKT LİSTESİ'!$F:$AJ,14,0)),"")</f>
        <v/>
      </c>
      <c r="N4227" s="31" t="str">
        <f ca="1">IFERROR(IF($C4227="","",VLOOKUP(FİLTRE!$C4227,'SKT LİSTESİ'!$F:$AJ,22,0)),"")</f>
        <v/>
      </c>
      <c r="O4227" s="136" t="str">
        <f ca="1">IFERROR(IF($C4227="","",VLOOKUP(FİLTRE!$C4227,'SKT LİSTESİ'!$F:$AJ,23,0)),"")</f>
        <v/>
      </c>
      <c r="P4227" s="31"/>
      <c r="Q4227" s="31"/>
      <c r="R4227" s="137" t="str">
        <f ca="1">(IFERROR(IF($C4227="","",VLOOKUP(FİLTRE!$C4227,'SKT LİSTESİ'!$F:$AJ,15,0)),""))</f>
        <v/>
      </c>
      <c r="S4227" s="138" t="str">
        <f ca="1">IFERROR(IF($C4227="","",VLOOKUP(FİLTRE!$C4227,'SKT LİSTESİ'!$F:$AJ,16,0)),"")</f>
        <v/>
      </c>
      <c r="AF4227" s="179" t="str">
        <f t="shared" ca="1" si="262"/>
        <v/>
      </c>
      <c r="AG4227" s="179">
        <f t="shared" ca="1" si="263"/>
        <v>0</v>
      </c>
      <c r="AH4227" s="179">
        <f t="shared" ca="1" si="264"/>
        <v>0</v>
      </c>
    </row>
    <row r="4228" spans="2:34" ht="15.75" x14ac:dyDescent="0.25">
      <c r="B4228">
        <f t="shared" ca="1" si="261"/>
        <v>4216</v>
      </c>
      <c r="C4228" t="str">
        <f ca="1">IFERROR(VLOOKUP(B4228,'SKT LİSTESİ'!F:F,1,0),"")</f>
        <v/>
      </c>
      <c r="E4228" s="128" t="str">
        <f ca="1">IFERROR(IF($C4228="","",VLOOKUP(FİLTRE!$C4228,'SKT LİSTESİ'!$F:$S,5,0)),"")</f>
        <v/>
      </c>
      <c r="F4228" s="129" t="str">
        <f ca="1">IFERROR(IF($C4228="","",VLOOKUP(FİLTRE!$C4228,'SKT LİSTESİ'!$F:$S,7,0)),"")</f>
        <v/>
      </c>
      <c r="G4228" s="130" t="str">
        <f ca="1">IFERROR(IF($C4228="","",VLOOKUP(FİLTRE!$C4228,'SKT LİSTESİ'!$F:$S,8,0)),"")</f>
        <v/>
      </c>
      <c r="H4228" s="131" t="str">
        <f ca="1">IF(E4228="","",IF($C4228="","",VLOOKUP(FİLTRE!$C4228,'SKT LİSTESİ'!$F:$S,9,0)))</f>
        <v/>
      </c>
      <c r="I4228" s="132" t="str">
        <f ca="1">IFERROR(IF($C4228="","",VLOOKUP(FİLTRE!$C4228,'SKT LİSTESİ'!$F:$S,10,0)),"")</f>
        <v/>
      </c>
      <c r="J4228" s="133" t="str">
        <f ca="1">IFERROR(IF($C4228="","",VLOOKUP(FİLTRE!$C4228,'SKT LİSTESİ'!$F:$S,11,0)),"")</f>
        <v/>
      </c>
      <c r="K4228" s="134" t="str">
        <f ca="1">IFERROR(IF($C4228="","",VLOOKUP(FİLTRE!$C4228,'SKT LİSTESİ'!$F:$S,12,0)),"")</f>
        <v/>
      </c>
      <c r="L4228" s="134" t="str">
        <f ca="1">IFERROR(IF($C4228="","",VLOOKUP(FİLTRE!$C4228,'SKT LİSTESİ'!$F:$S,13,0)),"")</f>
        <v/>
      </c>
      <c r="M4228" s="135" t="str">
        <f ca="1">IFERROR(IF($C4228="","",VLOOKUP(FİLTRE!$C4228,'SKT LİSTESİ'!$F:$AJ,14,0)),"")</f>
        <v/>
      </c>
      <c r="N4228" s="31" t="str">
        <f ca="1">IFERROR(IF($C4228="","",VLOOKUP(FİLTRE!$C4228,'SKT LİSTESİ'!$F:$AJ,22,0)),"")</f>
        <v/>
      </c>
      <c r="O4228" s="136" t="str">
        <f ca="1">IFERROR(IF($C4228="","",VLOOKUP(FİLTRE!$C4228,'SKT LİSTESİ'!$F:$AJ,23,0)),"")</f>
        <v/>
      </c>
      <c r="P4228" s="31"/>
      <c r="Q4228" s="31"/>
      <c r="R4228" s="137" t="str">
        <f ca="1">(IFERROR(IF($C4228="","",VLOOKUP(FİLTRE!$C4228,'SKT LİSTESİ'!$F:$AJ,15,0)),""))</f>
        <v/>
      </c>
      <c r="S4228" s="138" t="str">
        <f ca="1">IFERROR(IF($C4228="","",VLOOKUP(FİLTRE!$C4228,'SKT LİSTESİ'!$F:$AJ,16,0)),"")</f>
        <v/>
      </c>
      <c r="AF4228" s="179" t="str">
        <f t="shared" ca="1" si="262"/>
        <v/>
      </c>
      <c r="AG4228" s="179">
        <f t="shared" ca="1" si="263"/>
        <v>0</v>
      </c>
      <c r="AH4228" s="179">
        <f t="shared" ca="1" si="264"/>
        <v>0</v>
      </c>
    </row>
    <row r="4229" spans="2:34" ht="15.75" x14ac:dyDescent="0.25">
      <c r="B4229">
        <f t="shared" ca="1" si="261"/>
        <v>4217</v>
      </c>
      <c r="C4229" t="str">
        <f ca="1">IFERROR(VLOOKUP(B4229,'SKT LİSTESİ'!F:F,1,0),"")</f>
        <v/>
      </c>
      <c r="E4229" s="128" t="str">
        <f ca="1">IFERROR(IF($C4229="","",VLOOKUP(FİLTRE!$C4229,'SKT LİSTESİ'!$F:$S,5,0)),"")</f>
        <v/>
      </c>
      <c r="F4229" s="129" t="str">
        <f ca="1">IFERROR(IF($C4229="","",VLOOKUP(FİLTRE!$C4229,'SKT LİSTESİ'!$F:$S,7,0)),"")</f>
        <v/>
      </c>
      <c r="G4229" s="130" t="str">
        <f ca="1">IFERROR(IF($C4229="","",VLOOKUP(FİLTRE!$C4229,'SKT LİSTESİ'!$F:$S,8,0)),"")</f>
        <v/>
      </c>
      <c r="H4229" s="131" t="str">
        <f ca="1">IF(E4229="","",IF($C4229="","",VLOOKUP(FİLTRE!$C4229,'SKT LİSTESİ'!$F:$S,9,0)))</f>
        <v/>
      </c>
      <c r="I4229" s="132" t="str">
        <f ca="1">IFERROR(IF($C4229="","",VLOOKUP(FİLTRE!$C4229,'SKT LİSTESİ'!$F:$S,10,0)),"")</f>
        <v/>
      </c>
      <c r="J4229" s="133" t="str">
        <f ca="1">IFERROR(IF($C4229="","",VLOOKUP(FİLTRE!$C4229,'SKT LİSTESİ'!$F:$S,11,0)),"")</f>
        <v/>
      </c>
      <c r="K4229" s="134" t="str">
        <f ca="1">IFERROR(IF($C4229="","",VLOOKUP(FİLTRE!$C4229,'SKT LİSTESİ'!$F:$S,12,0)),"")</f>
        <v/>
      </c>
      <c r="L4229" s="134" t="str">
        <f ca="1">IFERROR(IF($C4229="","",VLOOKUP(FİLTRE!$C4229,'SKT LİSTESİ'!$F:$S,13,0)),"")</f>
        <v/>
      </c>
      <c r="M4229" s="135" t="str">
        <f ca="1">IFERROR(IF($C4229="","",VLOOKUP(FİLTRE!$C4229,'SKT LİSTESİ'!$F:$AJ,14,0)),"")</f>
        <v/>
      </c>
      <c r="N4229" s="31" t="str">
        <f ca="1">IFERROR(IF($C4229="","",VLOOKUP(FİLTRE!$C4229,'SKT LİSTESİ'!$F:$AJ,22,0)),"")</f>
        <v/>
      </c>
      <c r="O4229" s="136" t="str">
        <f ca="1">IFERROR(IF($C4229="","",VLOOKUP(FİLTRE!$C4229,'SKT LİSTESİ'!$F:$AJ,23,0)),"")</f>
        <v/>
      </c>
      <c r="P4229" s="31"/>
      <c r="Q4229" s="31"/>
      <c r="R4229" s="137" t="str">
        <f ca="1">(IFERROR(IF($C4229="","",VLOOKUP(FİLTRE!$C4229,'SKT LİSTESİ'!$F:$AJ,15,0)),""))</f>
        <v/>
      </c>
      <c r="S4229" s="138" t="str">
        <f ca="1">IFERROR(IF($C4229="","",VLOOKUP(FİLTRE!$C4229,'SKT LİSTESİ'!$F:$AJ,16,0)),"")</f>
        <v/>
      </c>
      <c r="AF4229" s="179" t="str">
        <f t="shared" ca="1" si="262"/>
        <v/>
      </c>
      <c r="AG4229" s="179">
        <f t="shared" ca="1" si="263"/>
        <v>0</v>
      </c>
      <c r="AH4229" s="179">
        <f t="shared" ca="1" si="264"/>
        <v>0</v>
      </c>
    </row>
    <row r="4230" spans="2:34" ht="15.75" x14ac:dyDescent="0.25">
      <c r="B4230">
        <f t="shared" ca="1" si="261"/>
        <v>4218</v>
      </c>
      <c r="C4230" t="str">
        <f ca="1">IFERROR(VLOOKUP(B4230,'SKT LİSTESİ'!F:F,1,0),"")</f>
        <v/>
      </c>
      <c r="E4230" s="128" t="str">
        <f ca="1">IFERROR(IF($C4230="","",VLOOKUP(FİLTRE!$C4230,'SKT LİSTESİ'!$F:$S,5,0)),"")</f>
        <v/>
      </c>
      <c r="F4230" s="129" t="str">
        <f ca="1">IFERROR(IF($C4230="","",VLOOKUP(FİLTRE!$C4230,'SKT LİSTESİ'!$F:$S,7,0)),"")</f>
        <v/>
      </c>
      <c r="G4230" s="130" t="str">
        <f ca="1">IFERROR(IF($C4230="","",VLOOKUP(FİLTRE!$C4230,'SKT LİSTESİ'!$F:$S,8,0)),"")</f>
        <v/>
      </c>
      <c r="H4230" s="131" t="str">
        <f ca="1">IF(E4230="","",IF($C4230="","",VLOOKUP(FİLTRE!$C4230,'SKT LİSTESİ'!$F:$S,9,0)))</f>
        <v/>
      </c>
      <c r="I4230" s="132" t="str">
        <f ca="1">IFERROR(IF($C4230="","",VLOOKUP(FİLTRE!$C4230,'SKT LİSTESİ'!$F:$S,10,0)),"")</f>
        <v/>
      </c>
      <c r="J4230" s="133" t="str">
        <f ca="1">IFERROR(IF($C4230="","",VLOOKUP(FİLTRE!$C4230,'SKT LİSTESİ'!$F:$S,11,0)),"")</f>
        <v/>
      </c>
      <c r="K4230" s="134" t="str">
        <f ca="1">IFERROR(IF($C4230="","",VLOOKUP(FİLTRE!$C4230,'SKT LİSTESİ'!$F:$S,12,0)),"")</f>
        <v/>
      </c>
      <c r="L4230" s="134" t="str">
        <f ca="1">IFERROR(IF($C4230="","",VLOOKUP(FİLTRE!$C4230,'SKT LİSTESİ'!$F:$S,13,0)),"")</f>
        <v/>
      </c>
      <c r="M4230" s="135" t="str">
        <f ca="1">IFERROR(IF($C4230="","",VLOOKUP(FİLTRE!$C4230,'SKT LİSTESİ'!$F:$AJ,14,0)),"")</f>
        <v/>
      </c>
      <c r="N4230" s="31" t="str">
        <f ca="1">IFERROR(IF($C4230="","",VLOOKUP(FİLTRE!$C4230,'SKT LİSTESİ'!$F:$AJ,22,0)),"")</f>
        <v/>
      </c>
      <c r="O4230" s="136" t="str">
        <f ca="1">IFERROR(IF($C4230="","",VLOOKUP(FİLTRE!$C4230,'SKT LİSTESİ'!$F:$AJ,23,0)),"")</f>
        <v/>
      </c>
      <c r="P4230" s="31"/>
      <c r="Q4230" s="31"/>
      <c r="R4230" s="137" t="str">
        <f ca="1">(IFERROR(IF($C4230="","",VLOOKUP(FİLTRE!$C4230,'SKT LİSTESİ'!$F:$AJ,15,0)),""))</f>
        <v/>
      </c>
      <c r="S4230" s="138" t="str">
        <f ca="1">IFERROR(IF($C4230="","",VLOOKUP(FİLTRE!$C4230,'SKT LİSTESİ'!$F:$AJ,16,0)),"")</f>
        <v/>
      </c>
      <c r="AF4230" s="179" t="str">
        <f t="shared" ca="1" si="262"/>
        <v/>
      </c>
      <c r="AG4230" s="179">
        <f t="shared" ca="1" si="263"/>
        <v>0</v>
      </c>
      <c r="AH4230" s="179">
        <f t="shared" ca="1" si="264"/>
        <v>0</v>
      </c>
    </row>
    <row r="4231" spans="2:34" ht="15.75" x14ac:dyDescent="0.25">
      <c r="B4231">
        <f t="shared" ca="1" si="261"/>
        <v>4219</v>
      </c>
      <c r="C4231" t="str">
        <f ca="1">IFERROR(VLOOKUP(B4231,'SKT LİSTESİ'!F:F,1,0),"")</f>
        <v/>
      </c>
      <c r="E4231" s="128" t="str">
        <f ca="1">IFERROR(IF($C4231="","",VLOOKUP(FİLTRE!$C4231,'SKT LİSTESİ'!$F:$S,5,0)),"")</f>
        <v/>
      </c>
      <c r="F4231" s="129" t="str">
        <f ca="1">IFERROR(IF($C4231="","",VLOOKUP(FİLTRE!$C4231,'SKT LİSTESİ'!$F:$S,7,0)),"")</f>
        <v/>
      </c>
      <c r="G4231" s="130" t="str">
        <f ca="1">IFERROR(IF($C4231="","",VLOOKUP(FİLTRE!$C4231,'SKT LİSTESİ'!$F:$S,8,0)),"")</f>
        <v/>
      </c>
      <c r="H4231" s="131" t="str">
        <f ca="1">IF(E4231="","",IF($C4231="","",VLOOKUP(FİLTRE!$C4231,'SKT LİSTESİ'!$F:$S,9,0)))</f>
        <v/>
      </c>
      <c r="I4231" s="132" t="str">
        <f ca="1">IFERROR(IF($C4231="","",VLOOKUP(FİLTRE!$C4231,'SKT LİSTESİ'!$F:$S,10,0)),"")</f>
        <v/>
      </c>
      <c r="J4231" s="133" t="str">
        <f ca="1">IFERROR(IF($C4231="","",VLOOKUP(FİLTRE!$C4231,'SKT LİSTESİ'!$F:$S,11,0)),"")</f>
        <v/>
      </c>
      <c r="K4231" s="134" t="str">
        <f ca="1">IFERROR(IF($C4231="","",VLOOKUP(FİLTRE!$C4231,'SKT LİSTESİ'!$F:$S,12,0)),"")</f>
        <v/>
      </c>
      <c r="L4231" s="134" t="str">
        <f ca="1">IFERROR(IF($C4231="","",VLOOKUP(FİLTRE!$C4231,'SKT LİSTESİ'!$F:$S,13,0)),"")</f>
        <v/>
      </c>
      <c r="M4231" s="135" t="str">
        <f ca="1">IFERROR(IF($C4231="","",VLOOKUP(FİLTRE!$C4231,'SKT LİSTESİ'!$F:$AJ,14,0)),"")</f>
        <v/>
      </c>
      <c r="N4231" s="31" t="str">
        <f ca="1">IFERROR(IF($C4231="","",VLOOKUP(FİLTRE!$C4231,'SKT LİSTESİ'!$F:$AJ,22,0)),"")</f>
        <v/>
      </c>
      <c r="O4231" s="136" t="str">
        <f ca="1">IFERROR(IF($C4231="","",VLOOKUP(FİLTRE!$C4231,'SKT LİSTESİ'!$F:$AJ,23,0)),"")</f>
        <v/>
      </c>
      <c r="P4231" s="31"/>
      <c r="Q4231" s="31"/>
      <c r="R4231" s="137" t="str">
        <f ca="1">(IFERROR(IF($C4231="","",VLOOKUP(FİLTRE!$C4231,'SKT LİSTESİ'!$F:$AJ,15,0)),""))</f>
        <v/>
      </c>
      <c r="S4231" s="138" t="str">
        <f ca="1">IFERROR(IF($C4231="","",VLOOKUP(FİLTRE!$C4231,'SKT LİSTESİ'!$F:$AJ,16,0)),"")</f>
        <v/>
      </c>
      <c r="AF4231" s="179" t="str">
        <f t="shared" ca="1" si="262"/>
        <v/>
      </c>
      <c r="AG4231" s="179">
        <f t="shared" ca="1" si="263"/>
        <v>0</v>
      </c>
      <c r="AH4231" s="179">
        <f t="shared" ca="1" si="264"/>
        <v>0</v>
      </c>
    </row>
    <row r="4232" spans="2:34" ht="15.75" x14ac:dyDescent="0.25">
      <c r="B4232">
        <f t="shared" ca="1" si="261"/>
        <v>4220</v>
      </c>
      <c r="C4232" t="str">
        <f ca="1">IFERROR(VLOOKUP(B4232,'SKT LİSTESİ'!F:F,1,0),"")</f>
        <v/>
      </c>
      <c r="E4232" s="128" t="str">
        <f ca="1">IFERROR(IF($C4232="","",VLOOKUP(FİLTRE!$C4232,'SKT LİSTESİ'!$F:$S,5,0)),"")</f>
        <v/>
      </c>
      <c r="F4232" s="129" t="str">
        <f ca="1">IFERROR(IF($C4232="","",VLOOKUP(FİLTRE!$C4232,'SKT LİSTESİ'!$F:$S,7,0)),"")</f>
        <v/>
      </c>
      <c r="G4232" s="130" t="str">
        <f ca="1">IFERROR(IF($C4232="","",VLOOKUP(FİLTRE!$C4232,'SKT LİSTESİ'!$F:$S,8,0)),"")</f>
        <v/>
      </c>
      <c r="H4232" s="131" t="str">
        <f ca="1">IF(E4232="","",IF($C4232="","",VLOOKUP(FİLTRE!$C4232,'SKT LİSTESİ'!$F:$S,9,0)))</f>
        <v/>
      </c>
      <c r="I4232" s="132" t="str">
        <f ca="1">IFERROR(IF($C4232="","",VLOOKUP(FİLTRE!$C4232,'SKT LİSTESİ'!$F:$S,10,0)),"")</f>
        <v/>
      </c>
      <c r="J4232" s="133" t="str">
        <f ca="1">IFERROR(IF($C4232="","",VLOOKUP(FİLTRE!$C4232,'SKT LİSTESİ'!$F:$S,11,0)),"")</f>
        <v/>
      </c>
      <c r="K4232" s="134" t="str">
        <f ca="1">IFERROR(IF($C4232="","",VLOOKUP(FİLTRE!$C4232,'SKT LİSTESİ'!$F:$S,12,0)),"")</f>
        <v/>
      </c>
      <c r="L4232" s="134" t="str">
        <f ca="1">IFERROR(IF($C4232="","",VLOOKUP(FİLTRE!$C4232,'SKT LİSTESİ'!$F:$S,13,0)),"")</f>
        <v/>
      </c>
      <c r="M4232" s="135" t="str">
        <f ca="1">IFERROR(IF($C4232="","",VLOOKUP(FİLTRE!$C4232,'SKT LİSTESİ'!$F:$AJ,14,0)),"")</f>
        <v/>
      </c>
      <c r="N4232" s="31" t="str">
        <f ca="1">IFERROR(IF($C4232="","",VLOOKUP(FİLTRE!$C4232,'SKT LİSTESİ'!$F:$AJ,22,0)),"")</f>
        <v/>
      </c>
      <c r="O4232" s="136" t="str">
        <f ca="1">IFERROR(IF($C4232="","",VLOOKUP(FİLTRE!$C4232,'SKT LİSTESİ'!$F:$AJ,23,0)),"")</f>
        <v/>
      </c>
      <c r="P4232" s="31"/>
      <c r="Q4232" s="31"/>
      <c r="R4232" s="137" t="str">
        <f ca="1">(IFERROR(IF($C4232="","",VLOOKUP(FİLTRE!$C4232,'SKT LİSTESİ'!$F:$AJ,15,0)),""))</f>
        <v/>
      </c>
      <c r="S4232" s="138" t="str">
        <f ca="1">IFERROR(IF($C4232="","",VLOOKUP(FİLTRE!$C4232,'SKT LİSTESİ'!$F:$AJ,16,0)),"")</f>
        <v/>
      </c>
      <c r="AF4232" s="179" t="str">
        <f t="shared" ca="1" si="262"/>
        <v/>
      </c>
      <c r="AG4232" s="179">
        <f t="shared" ca="1" si="263"/>
        <v>0</v>
      </c>
      <c r="AH4232" s="179">
        <f t="shared" ca="1" si="264"/>
        <v>0</v>
      </c>
    </row>
    <row r="4233" spans="2:34" ht="15.75" x14ac:dyDescent="0.25">
      <c r="B4233">
        <f t="shared" ca="1" si="261"/>
        <v>4221</v>
      </c>
      <c r="C4233" t="str">
        <f ca="1">IFERROR(VLOOKUP(B4233,'SKT LİSTESİ'!F:F,1,0),"")</f>
        <v/>
      </c>
      <c r="E4233" s="128" t="str">
        <f ca="1">IFERROR(IF($C4233="","",VLOOKUP(FİLTRE!$C4233,'SKT LİSTESİ'!$F:$S,5,0)),"")</f>
        <v/>
      </c>
      <c r="F4233" s="129" t="str">
        <f ca="1">IFERROR(IF($C4233="","",VLOOKUP(FİLTRE!$C4233,'SKT LİSTESİ'!$F:$S,7,0)),"")</f>
        <v/>
      </c>
      <c r="G4233" s="130" t="str">
        <f ca="1">IFERROR(IF($C4233="","",VLOOKUP(FİLTRE!$C4233,'SKT LİSTESİ'!$F:$S,8,0)),"")</f>
        <v/>
      </c>
      <c r="H4233" s="131" t="str">
        <f ca="1">IF(E4233="","",IF($C4233="","",VLOOKUP(FİLTRE!$C4233,'SKT LİSTESİ'!$F:$S,9,0)))</f>
        <v/>
      </c>
      <c r="I4233" s="132" t="str">
        <f ca="1">IFERROR(IF($C4233="","",VLOOKUP(FİLTRE!$C4233,'SKT LİSTESİ'!$F:$S,10,0)),"")</f>
        <v/>
      </c>
      <c r="J4233" s="133" t="str">
        <f ca="1">IFERROR(IF($C4233="","",VLOOKUP(FİLTRE!$C4233,'SKT LİSTESİ'!$F:$S,11,0)),"")</f>
        <v/>
      </c>
      <c r="K4233" s="134" t="str">
        <f ca="1">IFERROR(IF($C4233="","",VLOOKUP(FİLTRE!$C4233,'SKT LİSTESİ'!$F:$S,12,0)),"")</f>
        <v/>
      </c>
      <c r="L4233" s="134" t="str">
        <f ca="1">IFERROR(IF($C4233="","",VLOOKUP(FİLTRE!$C4233,'SKT LİSTESİ'!$F:$S,13,0)),"")</f>
        <v/>
      </c>
      <c r="M4233" s="135" t="str">
        <f ca="1">IFERROR(IF($C4233="","",VLOOKUP(FİLTRE!$C4233,'SKT LİSTESİ'!$F:$AJ,14,0)),"")</f>
        <v/>
      </c>
      <c r="N4233" s="31" t="str">
        <f ca="1">IFERROR(IF($C4233="","",VLOOKUP(FİLTRE!$C4233,'SKT LİSTESİ'!$F:$AJ,22,0)),"")</f>
        <v/>
      </c>
      <c r="O4233" s="136" t="str">
        <f ca="1">IFERROR(IF($C4233="","",VLOOKUP(FİLTRE!$C4233,'SKT LİSTESİ'!$F:$AJ,23,0)),"")</f>
        <v/>
      </c>
      <c r="P4233" s="31"/>
      <c r="Q4233" s="31"/>
      <c r="R4233" s="137" t="str">
        <f ca="1">(IFERROR(IF($C4233="","",VLOOKUP(FİLTRE!$C4233,'SKT LİSTESİ'!$F:$AJ,15,0)),""))</f>
        <v/>
      </c>
      <c r="S4233" s="138" t="str">
        <f ca="1">IFERROR(IF($C4233="","",VLOOKUP(FİLTRE!$C4233,'SKT LİSTESİ'!$F:$AJ,16,0)),"")</f>
        <v/>
      </c>
      <c r="AF4233" s="179" t="str">
        <f t="shared" ca="1" si="262"/>
        <v/>
      </c>
      <c r="AG4233" s="179">
        <f t="shared" ca="1" si="263"/>
        <v>0</v>
      </c>
      <c r="AH4233" s="179">
        <f t="shared" ca="1" si="264"/>
        <v>0</v>
      </c>
    </row>
    <row r="4234" spans="2:34" ht="15.75" x14ac:dyDescent="0.25">
      <c r="B4234">
        <f t="shared" ca="1" si="261"/>
        <v>4222</v>
      </c>
      <c r="C4234" t="str">
        <f ca="1">IFERROR(VLOOKUP(B4234,'SKT LİSTESİ'!F:F,1,0),"")</f>
        <v/>
      </c>
      <c r="E4234" s="128" t="str">
        <f ca="1">IFERROR(IF($C4234="","",VLOOKUP(FİLTRE!$C4234,'SKT LİSTESİ'!$F:$S,5,0)),"")</f>
        <v/>
      </c>
      <c r="F4234" s="129" t="str">
        <f ca="1">IFERROR(IF($C4234="","",VLOOKUP(FİLTRE!$C4234,'SKT LİSTESİ'!$F:$S,7,0)),"")</f>
        <v/>
      </c>
      <c r="G4234" s="130" t="str">
        <f ca="1">IFERROR(IF($C4234="","",VLOOKUP(FİLTRE!$C4234,'SKT LİSTESİ'!$F:$S,8,0)),"")</f>
        <v/>
      </c>
      <c r="H4234" s="131" t="str">
        <f ca="1">IF(E4234="","",IF($C4234="","",VLOOKUP(FİLTRE!$C4234,'SKT LİSTESİ'!$F:$S,9,0)))</f>
        <v/>
      </c>
      <c r="I4234" s="132" t="str">
        <f ca="1">IFERROR(IF($C4234="","",VLOOKUP(FİLTRE!$C4234,'SKT LİSTESİ'!$F:$S,10,0)),"")</f>
        <v/>
      </c>
      <c r="J4234" s="133" t="str">
        <f ca="1">IFERROR(IF($C4234="","",VLOOKUP(FİLTRE!$C4234,'SKT LİSTESİ'!$F:$S,11,0)),"")</f>
        <v/>
      </c>
      <c r="K4234" s="134" t="str">
        <f ca="1">IFERROR(IF($C4234="","",VLOOKUP(FİLTRE!$C4234,'SKT LİSTESİ'!$F:$S,12,0)),"")</f>
        <v/>
      </c>
      <c r="L4234" s="134" t="str">
        <f ca="1">IFERROR(IF($C4234="","",VLOOKUP(FİLTRE!$C4234,'SKT LİSTESİ'!$F:$S,13,0)),"")</f>
        <v/>
      </c>
      <c r="M4234" s="135" t="str">
        <f ca="1">IFERROR(IF($C4234="","",VLOOKUP(FİLTRE!$C4234,'SKT LİSTESİ'!$F:$AJ,14,0)),"")</f>
        <v/>
      </c>
      <c r="N4234" s="31" t="str">
        <f ca="1">IFERROR(IF($C4234="","",VLOOKUP(FİLTRE!$C4234,'SKT LİSTESİ'!$F:$AJ,22,0)),"")</f>
        <v/>
      </c>
      <c r="O4234" s="136" t="str">
        <f ca="1">IFERROR(IF($C4234="","",VLOOKUP(FİLTRE!$C4234,'SKT LİSTESİ'!$F:$AJ,23,0)),"")</f>
        <v/>
      </c>
      <c r="P4234" s="31"/>
      <c r="Q4234" s="31"/>
      <c r="R4234" s="137" t="str">
        <f ca="1">(IFERROR(IF($C4234="","",VLOOKUP(FİLTRE!$C4234,'SKT LİSTESİ'!$F:$AJ,15,0)),""))</f>
        <v/>
      </c>
      <c r="S4234" s="138" t="str">
        <f ca="1">IFERROR(IF($C4234="","",VLOOKUP(FİLTRE!$C4234,'SKT LİSTESİ'!$F:$AJ,16,0)),"")</f>
        <v/>
      </c>
      <c r="AF4234" s="179" t="str">
        <f t="shared" ca="1" si="262"/>
        <v/>
      </c>
      <c r="AG4234" s="179">
        <f t="shared" ca="1" si="263"/>
        <v>0</v>
      </c>
      <c r="AH4234" s="179">
        <f t="shared" ca="1" si="264"/>
        <v>0</v>
      </c>
    </row>
    <row r="4235" spans="2:34" ht="15.75" x14ac:dyDescent="0.25">
      <c r="B4235">
        <f t="shared" ca="1" si="261"/>
        <v>4223</v>
      </c>
      <c r="C4235" t="str">
        <f ca="1">IFERROR(VLOOKUP(B4235,'SKT LİSTESİ'!F:F,1,0),"")</f>
        <v/>
      </c>
      <c r="E4235" s="128" t="str">
        <f ca="1">IFERROR(IF($C4235="","",VLOOKUP(FİLTRE!$C4235,'SKT LİSTESİ'!$F:$S,5,0)),"")</f>
        <v/>
      </c>
      <c r="F4235" s="129" t="str">
        <f ca="1">IFERROR(IF($C4235="","",VLOOKUP(FİLTRE!$C4235,'SKT LİSTESİ'!$F:$S,7,0)),"")</f>
        <v/>
      </c>
      <c r="G4235" s="130" t="str">
        <f ca="1">IFERROR(IF($C4235="","",VLOOKUP(FİLTRE!$C4235,'SKT LİSTESİ'!$F:$S,8,0)),"")</f>
        <v/>
      </c>
      <c r="H4235" s="131" t="str">
        <f ca="1">IF(E4235="","",IF($C4235="","",VLOOKUP(FİLTRE!$C4235,'SKT LİSTESİ'!$F:$S,9,0)))</f>
        <v/>
      </c>
      <c r="I4235" s="132" t="str">
        <f ca="1">IFERROR(IF($C4235="","",VLOOKUP(FİLTRE!$C4235,'SKT LİSTESİ'!$F:$S,10,0)),"")</f>
        <v/>
      </c>
      <c r="J4235" s="133" t="str">
        <f ca="1">IFERROR(IF($C4235="","",VLOOKUP(FİLTRE!$C4235,'SKT LİSTESİ'!$F:$S,11,0)),"")</f>
        <v/>
      </c>
      <c r="K4235" s="134" t="str">
        <f ca="1">IFERROR(IF($C4235="","",VLOOKUP(FİLTRE!$C4235,'SKT LİSTESİ'!$F:$S,12,0)),"")</f>
        <v/>
      </c>
      <c r="L4235" s="134" t="str">
        <f ca="1">IFERROR(IF($C4235="","",VLOOKUP(FİLTRE!$C4235,'SKT LİSTESİ'!$F:$S,13,0)),"")</f>
        <v/>
      </c>
      <c r="M4235" s="135" t="str">
        <f ca="1">IFERROR(IF($C4235="","",VLOOKUP(FİLTRE!$C4235,'SKT LİSTESİ'!$F:$AJ,14,0)),"")</f>
        <v/>
      </c>
      <c r="N4235" s="31" t="str">
        <f ca="1">IFERROR(IF($C4235="","",VLOOKUP(FİLTRE!$C4235,'SKT LİSTESİ'!$F:$AJ,22,0)),"")</f>
        <v/>
      </c>
      <c r="O4235" s="136" t="str">
        <f ca="1">IFERROR(IF($C4235="","",VLOOKUP(FİLTRE!$C4235,'SKT LİSTESİ'!$F:$AJ,23,0)),"")</f>
        <v/>
      </c>
      <c r="P4235" s="31"/>
      <c r="Q4235" s="31"/>
      <c r="R4235" s="137" t="str">
        <f ca="1">(IFERROR(IF($C4235="","",VLOOKUP(FİLTRE!$C4235,'SKT LİSTESİ'!$F:$AJ,15,0)),""))</f>
        <v/>
      </c>
      <c r="S4235" s="138" t="str">
        <f ca="1">IFERROR(IF($C4235="","",VLOOKUP(FİLTRE!$C4235,'SKT LİSTESİ'!$F:$AJ,16,0)),"")</f>
        <v/>
      </c>
      <c r="AF4235" s="179" t="str">
        <f t="shared" ca="1" si="262"/>
        <v/>
      </c>
      <c r="AG4235" s="179">
        <f t="shared" ca="1" si="263"/>
        <v>0</v>
      </c>
      <c r="AH4235" s="179">
        <f t="shared" ca="1" si="264"/>
        <v>0</v>
      </c>
    </row>
    <row r="4236" spans="2:34" ht="15.75" x14ac:dyDescent="0.25">
      <c r="B4236">
        <f t="shared" ca="1" si="261"/>
        <v>4224</v>
      </c>
      <c r="C4236" t="str">
        <f ca="1">IFERROR(VLOOKUP(B4236,'SKT LİSTESİ'!F:F,1,0),"")</f>
        <v/>
      </c>
      <c r="E4236" s="128" t="str">
        <f ca="1">IFERROR(IF($C4236="","",VLOOKUP(FİLTRE!$C4236,'SKT LİSTESİ'!$F:$S,5,0)),"")</f>
        <v/>
      </c>
      <c r="F4236" s="129" t="str">
        <f ca="1">IFERROR(IF($C4236="","",VLOOKUP(FİLTRE!$C4236,'SKT LİSTESİ'!$F:$S,7,0)),"")</f>
        <v/>
      </c>
      <c r="G4236" s="130" t="str">
        <f ca="1">IFERROR(IF($C4236="","",VLOOKUP(FİLTRE!$C4236,'SKT LİSTESİ'!$F:$S,8,0)),"")</f>
        <v/>
      </c>
      <c r="H4236" s="131" t="str">
        <f ca="1">IF(E4236="","",IF($C4236="","",VLOOKUP(FİLTRE!$C4236,'SKT LİSTESİ'!$F:$S,9,0)))</f>
        <v/>
      </c>
      <c r="I4236" s="132" t="str">
        <f ca="1">IFERROR(IF($C4236="","",VLOOKUP(FİLTRE!$C4236,'SKT LİSTESİ'!$F:$S,10,0)),"")</f>
        <v/>
      </c>
      <c r="J4236" s="133" t="str">
        <f ca="1">IFERROR(IF($C4236="","",VLOOKUP(FİLTRE!$C4236,'SKT LİSTESİ'!$F:$S,11,0)),"")</f>
        <v/>
      </c>
      <c r="K4236" s="134" t="str">
        <f ca="1">IFERROR(IF($C4236="","",VLOOKUP(FİLTRE!$C4236,'SKT LİSTESİ'!$F:$S,12,0)),"")</f>
        <v/>
      </c>
      <c r="L4236" s="134" t="str">
        <f ca="1">IFERROR(IF($C4236="","",VLOOKUP(FİLTRE!$C4236,'SKT LİSTESİ'!$F:$S,13,0)),"")</f>
        <v/>
      </c>
      <c r="M4236" s="135" t="str">
        <f ca="1">IFERROR(IF($C4236="","",VLOOKUP(FİLTRE!$C4236,'SKT LİSTESİ'!$F:$AJ,14,0)),"")</f>
        <v/>
      </c>
      <c r="N4236" s="31" t="str">
        <f ca="1">IFERROR(IF($C4236="","",VLOOKUP(FİLTRE!$C4236,'SKT LİSTESİ'!$F:$AJ,22,0)),"")</f>
        <v/>
      </c>
      <c r="O4236" s="136" t="str">
        <f ca="1">IFERROR(IF($C4236="","",VLOOKUP(FİLTRE!$C4236,'SKT LİSTESİ'!$F:$AJ,23,0)),"")</f>
        <v/>
      </c>
      <c r="P4236" s="31"/>
      <c r="Q4236" s="31"/>
      <c r="R4236" s="137" t="str">
        <f ca="1">(IFERROR(IF($C4236="","",VLOOKUP(FİLTRE!$C4236,'SKT LİSTESİ'!$F:$AJ,15,0)),""))</f>
        <v/>
      </c>
      <c r="S4236" s="138" t="str">
        <f ca="1">IFERROR(IF($C4236="","",VLOOKUP(FİLTRE!$C4236,'SKT LİSTESİ'!$F:$AJ,16,0)),"")</f>
        <v/>
      </c>
      <c r="AF4236" s="179" t="str">
        <f t="shared" ca="1" si="262"/>
        <v/>
      </c>
      <c r="AG4236" s="179">
        <f t="shared" ca="1" si="263"/>
        <v>0</v>
      </c>
      <c r="AH4236" s="179">
        <f t="shared" ca="1" si="264"/>
        <v>0</v>
      </c>
    </row>
    <row r="4237" spans="2:34" ht="15.75" x14ac:dyDescent="0.25">
      <c r="B4237">
        <f t="shared" ca="1" si="261"/>
        <v>4225</v>
      </c>
      <c r="C4237" t="str">
        <f ca="1">IFERROR(VLOOKUP(B4237,'SKT LİSTESİ'!F:F,1,0),"")</f>
        <v/>
      </c>
      <c r="E4237" s="128" t="str">
        <f ca="1">IFERROR(IF($C4237="","",VLOOKUP(FİLTRE!$C4237,'SKT LİSTESİ'!$F:$S,5,0)),"")</f>
        <v/>
      </c>
      <c r="F4237" s="129" t="str">
        <f ca="1">IFERROR(IF($C4237="","",VLOOKUP(FİLTRE!$C4237,'SKT LİSTESİ'!$F:$S,7,0)),"")</f>
        <v/>
      </c>
      <c r="G4237" s="130" t="str">
        <f ca="1">IFERROR(IF($C4237="","",VLOOKUP(FİLTRE!$C4237,'SKT LİSTESİ'!$F:$S,8,0)),"")</f>
        <v/>
      </c>
      <c r="H4237" s="131" t="str">
        <f ca="1">IF(E4237="","",IF($C4237="","",VLOOKUP(FİLTRE!$C4237,'SKT LİSTESİ'!$F:$S,9,0)))</f>
        <v/>
      </c>
      <c r="I4237" s="132" t="str">
        <f ca="1">IFERROR(IF($C4237="","",VLOOKUP(FİLTRE!$C4237,'SKT LİSTESİ'!$F:$S,10,0)),"")</f>
        <v/>
      </c>
      <c r="J4237" s="133" t="str">
        <f ca="1">IFERROR(IF($C4237="","",VLOOKUP(FİLTRE!$C4237,'SKT LİSTESİ'!$F:$S,11,0)),"")</f>
        <v/>
      </c>
      <c r="K4237" s="134" t="str">
        <f ca="1">IFERROR(IF($C4237="","",VLOOKUP(FİLTRE!$C4237,'SKT LİSTESİ'!$F:$S,12,0)),"")</f>
        <v/>
      </c>
      <c r="L4237" s="134" t="str">
        <f ca="1">IFERROR(IF($C4237="","",VLOOKUP(FİLTRE!$C4237,'SKT LİSTESİ'!$F:$S,13,0)),"")</f>
        <v/>
      </c>
      <c r="M4237" s="135" t="str">
        <f ca="1">IFERROR(IF($C4237="","",VLOOKUP(FİLTRE!$C4237,'SKT LİSTESİ'!$F:$AJ,14,0)),"")</f>
        <v/>
      </c>
      <c r="N4237" s="31" t="str">
        <f ca="1">IFERROR(IF($C4237="","",VLOOKUP(FİLTRE!$C4237,'SKT LİSTESİ'!$F:$AJ,22,0)),"")</f>
        <v/>
      </c>
      <c r="O4237" s="136" t="str">
        <f ca="1">IFERROR(IF($C4237="","",VLOOKUP(FİLTRE!$C4237,'SKT LİSTESİ'!$F:$AJ,23,0)),"")</f>
        <v/>
      </c>
      <c r="P4237" s="31"/>
      <c r="Q4237" s="31"/>
      <c r="R4237" s="137" t="str">
        <f ca="1">(IFERROR(IF($C4237="","",VLOOKUP(FİLTRE!$C4237,'SKT LİSTESİ'!$F:$AJ,15,0)),""))</f>
        <v/>
      </c>
      <c r="S4237" s="138" t="str">
        <f ca="1">IFERROR(IF($C4237="","",VLOOKUP(FİLTRE!$C4237,'SKT LİSTESİ'!$F:$AJ,16,0)),"")</f>
        <v/>
      </c>
      <c r="AF4237" s="179" t="str">
        <f t="shared" ca="1" si="262"/>
        <v/>
      </c>
      <c r="AG4237" s="179">
        <f t="shared" ca="1" si="263"/>
        <v>0</v>
      </c>
      <c r="AH4237" s="179">
        <f t="shared" ca="1" si="264"/>
        <v>0</v>
      </c>
    </row>
    <row r="4238" spans="2:34" ht="15.75" x14ac:dyDescent="0.25">
      <c r="B4238">
        <f t="shared" ref="B4238:B4301" ca="1" si="265">IF($Y$2=1,(ROW()-12),"")</f>
        <v>4226</v>
      </c>
      <c r="C4238" t="str">
        <f ca="1">IFERROR(VLOOKUP(B4238,'SKT LİSTESİ'!F:F,1,0),"")</f>
        <v/>
      </c>
      <c r="E4238" s="128" t="str">
        <f ca="1">IFERROR(IF($C4238="","",VLOOKUP(FİLTRE!$C4238,'SKT LİSTESİ'!$F:$S,5,0)),"")</f>
        <v/>
      </c>
      <c r="F4238" s="129" t="str">
        <f ca="1">IFERROR(IF($C4238="","",VLOOKUP(FİLTRE!$C4238,'SKT LİSTESİ'!$F:$S,7,0)),"")</f>
        <v/>
      </c>
      <c r="G4238" s="130" t="str">
        <f ca="1">IFERROR(IF($C4238="","",VLOOKUP(FİLTRE!$C4238,'SKT LİSTESİ'!$F:$S,8,0)),"")</f>
        <v/>
      </c>
      <c r="H4238" s="131" t="str">
        <f ca="1">IF(E4238="","",IF($C4238="","",VLOOKUP(FİLTRE!$C4238,'SKT LİSTESİ'!$F:$S,9,0)))</f>
        <v/>
      </c>
      <c r="I4238" s="132" t="str">
        <f ca="1">IFERROR(IF($C4238="","",VLOOKUP(FİLTRE!$C4238,'SKT LİSTESİ'!$F:$S,10,0)),"")</f>
        <v/>
      </c>
      <c r="J4238" s="133" t="str">
        <f ca="1">IFERROR(IF($C4238="","",VLOOKUP(FİLTRE!$C4238,'SKT LİSTESİ'!$F:$S,11,0)),"")</f>
        <v/>
      </c>
      <c r="K4238" s="134" t="str">
        <f ca="1">IFERROR(IF($C4238="","",VLOOKUP(FİLTRE!$C4238,'SKT LİSTESİ'!$F:$S,12,0)),"")</f>
        <v/>
      </c>
      <c r="L4238" s="134" t="str">
        <f ca="1">IFERROR(IF($C4238="","",VLOOKUP(FİLTRE!$C4238,'SKT LİSTESİ'!$F:$S,13,0)),"")</f>
        <v/>
      </c>
      <c r="M4238" s="135" t="str">
        <f ca="1">IFERROR(IF($C4238="","",VLOOKUP(FİLTRE!$C4238,'SKT LİSTESİ'!$F:$AJ,14,0)),"")</f>
        <v/>
      </c>
      <c r="N4238" s="31" t="str">
        <f ca="1">IFERROR(IF($C4238="","",VLOOKUP(FİLTRE!$C4238,'SKT LİSTESİ'!$F:$AJ,22,0)),"")</f>
        <v/>
      </c>
      <c r="O4238" s="136" t="str">
        <f ca="1">IFERROR(IF($C4238="","",VLOOKUP(FİLTRE!$C4238,'SKT LİSTESİ'!$F:$AJ,23,0)),"")</f>
        <v/>
      </c>
      <c r="P4238" s="31"/>
      <c r="Q4238" s="31"/>
      <c r="R4238" s="137" t="str">
        <f ca="1">(IFERROR(IF($C4238="","",VLOOKUP(FİLTRE!$C4238,'SKT LİSTESİ'!$F:$AJ,15,0)),""))</f>
        <v/>
      </c>
      <c r="S4238" s="138" t="str">
        <f ca="1">IFERROR(IF($C4238="","",VLOOKUP(FİLTRE!$C4238,'SKT LİSTESİ'!$F:$AJ,16,0)),"")</f>
        <v/>
      </c>
      <c r="AF4238" s="179" t="str">
        <f t="shared" ref="AF4238:AF4301" ca="1" si="266">IF(E4238&lt;&gt;"SAYIM",K4238,
(IF(AND(E4238="SAYIM",R4238=0),0,(COUNTIFS(E:E,"SAYIM",F:F,F4238,R:R,"&gt;"&amp;0)))))</f>
        <v/>
      </c>
      <c r="AG4238" s="179">
        <f t="shared" ref="AG4238:AG4301" ca="1" si="267">IF(E4238="SAYIM",(IFERROR(R4238/AF4238,0)),0)</f>
        <v>0</v>
      </c>
      <c r="AH4238" s="179">
        <f t="shared" ref="AH4238:AH4301" ca="1" si="268">IF(E4238="SAYIM",(IFERROR(S4238/AF4238,0)),0)</f>
        <v>0</v>
      </c>
    </row>
    <row r="4239" spans="2:34" ht="15.75" x14ac:dyDescent="0.25">
      <c r="B4239">
        <f t="shared" ca="1" si="265"/>
        <v>4227</v>
      </c>
      <c r="C4239" t="str">
        <f ca="1">IFERROR(VLOOKUP(B4239,'SKT LİSTESİ'!F:F,1,0),"")</f>
        <v/>
      </c>
      <c r="E4239" s="128" t="str">
        <f ca="1">IFERROR(IF($C4239="","",VLOOKUP(FİLTRE!$C4239,'SKT LİSTESİ'!$F:$S,5,0)),"")</f>
        <v/>
      </c>
      <c r="F4239" s="129" t="str">
        <f ca="1">IFERROR(IF($C4239="","",VLOOKUP(FİLTRE!$C4239,'SKT LİSTESİ'!$F:$S,7,0)),"")</f>
        <v/>
      </c>
      <c r="G4239" s="130" t="str">
        <f ca="1">IFERROR(IF($C4239="","",VLOOKUP(FİLTRE!$C4239,'SKT LİSTESİ'!$F:$S,8,0)),"")</f>
        <v/>
      </c>
      <c r="H4239" s="131" t="str">
        <f ca="1">IF(E4239="","",IF($C4239="","",VLOOKUP(FİLTRE!$C4239,'SKT LİSTESİ'!$F:$S,9,0)))</f>
        <v/>
      </c>
      <c r="I4239" s="132" t="str">
        <f ca="1">IFERROR(IF($C4239="","",VLOOKUP(FİLTRE!$C4239,'SKT LİSTESİ'!$F:$S,10,0)),"")</f>
        <v/>
      </c>
      <c r="J4239" s="133" t="str">
        <f ca="1">IFERROR(IF($C4239="","",VLOOKUP(FİLTRE!$C4239,'SKT LİSTESİ'!$F:$S,11,0)),"")</f>
        <v/>
      </c>
      <c r="K4239" s="134" t="str">
        <f ca="1">IFERROR(IF($C4239="","",VLOOKUP(FİLTRE!$C4239,'SKT LİSTESİ'!$F:$S,12,0)),"")</f>
        <v/>
      </c>
      <c r="L4239" s="134" t="str">
        <f ca="1">IFERROR(IF($C4239="","",VLOOKUP(FİLTRE!$C4239,'SKT LİSTESİ'!$F:$S,13,0)),"")</f>
        <v/>
      </c>
      <c r="M4239" s="135" t="str">
        <f ca="1">IFERROR(IF($C4239="","",VLOOKUP(FİLTRE!$C4239,'SKT LİSTESİ'!$F:$AJ,14,0)),"")</f>
        <v/>
      </c>
      <c r="N4239" s="31" t="str">
        <f ca="1">IFERROR(IF($C4239="","",VLOOKUP(FİLTRE!$C4239,'SKT LİSTESİ'!$F:$AJ,22,0)),"")</f>
        <v/>
      </c>
      <c r="O4239" s="136" t="str">
        <f ca="1">IFERROR(IF($C4239="","",VLOOKUP(FİLTRE!$C4239,'SKT LİSTESİ'!$F:$AJ,23,0)),"")</f>
        <v/>
      </c>
      <c r="P4239" s="31"/>
      <c r="Q4239" s="31"/>
      <c r="R4239" s="137" t="str">
        <f ca="1">(IFERROR(IF($C4239="","",VLOOKUP(FİLTRE!$C4239,'SKT LİSTESİ'!$F:$AJ,15,0)),""))</f>
        <v/>
      </c>
      <c r="S4239" s="138" t="str">
        <f ca="1">IFERROR(IF($C4239="","",VLOOKUP(FİLTRE!$C4239,'SKT LİSTESİ'!$F:$AJ,16,0)),"")</f>
        <v/>
      </c>
      <c r="AF4239" s="179" t="str">
        <f t="shared" ca="1" si="266"/>
        <v/>
      </c>
      <c r="AG4239" s="179">
        <f t="shared" ca="1" si="267"/>
        <v>0</v>
      </c>
      <c r="AH4239" s="179">
        <f t="shared" ca="1" si="268"/>
        <v>0</v>
      </c>
    </row>
    <row r="4240" spans="2:34" ht="15.75" x14ac:dyDescent="0.25">
      <c r="B4240">
        <f t="shared" ca="1" si="265"/>
        <v>4228</v>
      </c>
      <c r="C4240" t="str">
        <f ca="1">IFERROR(VLOOKUP(B4240,'SKT LİSTESİ'!F:F,1,0),"")</f>
        <v/>
      </c>
      <c r="E4240" s="128" t="str">
        <f ca="1">IFERROR(IF($C4240="","",VLOOKUP(FİLTRE!$C4240,'SKT LİSTESİ'!$F:$S,5,0)),"")</f>
        <v/>
      </c>
      <c r="F4240" s="129" t="str">
        <f ca="1">IFERROR(IF($C4240="","",VLOOKUP(FİLTRE!$C4240,'SKT LİSTESİ'!$F:$S,7,0)),"")</f>
        <v/>
      </c>
      <c r="G4240" s="130" t="str">
        <f ca="1">IFERROR(IF($C4240="","",VLOOKUP(FİLTRE!$C4240,'SKT LİSTESİ'!$F:$S,8,0)),"")</f>
        <v/>
      </c>
      <c r="H4240" s="131" t="str">
        <f ca="1">IF(E4240="","",IF($C4240="","",VLOOKUP(FİLTRE!$C4240,'SKT LİSTESİ'!$F:$S,9,0)))</f>
        <v/>
      </c>
      <c r="I4240" s="132" t="str">
        <f ca="1">IFERROR(IF($C4240="","",VLOOKUP(FİLTRE!$C4240,'SKT LİSTESİ'!$F:$S,10,0)),"")</f>
        <v/>
      </c>
      <c r="J4240" s="133" t="str">
        <f ca="1">IFERROR(IF($C4240="","",VLOOKUP(FİLTRE!$C4240,'SKT LİSTESİ'!$F:$S,11,0)),"")</f>
        <v/>
      </c>
      <c r="K4240" s="134" t="str">
        <f ca="1">IFERROR(IF($C4240="","",VLOOKUP(FİLTRE!$C4240,'SKT LİSTESİ'!$F:$S,12,0)),"")</f>
        <v/>
      </c>
      <c r="L4240" s="134" t="str">
        <f ca="1">IFERROR(IF($C4240="","",VLOOKUP(FİLTRE!$C4240,'SKT LİSTESİ'!$F:$S,13,0)),"")</f>
        <v/>
      </c>
      <c r="M4240" s="135" t="str">
        <f ca="1">IFERROR(IF($C4240="","",VLOOKUP(FİLTRE!$C4240,'SKT LİSTESİ'!$F:$AJ,14,0)),"")</f>
        <v/>
      </c>
      <c r="N4240" s="31" t="str">
        <f ca="1">IFERROR(IF($C4240="","",VLOOKUP(FİLTRE!$C4240,'SKT LİSTESİ'!$F:$AJ,22,0)),"")</f>
        <v/>
      </c>
      <c r="O4240" s="136" t="str">
        <f ca="1">IFERROR(IF($C4240="","",VLOOKUP(FİLTRE!$C4240,'SKT LİSTESİ'!$F:$AJ,23,0)),"")</f>
        <v/>
      </c>
      <c r="P4240" s="31"/>
      <c r="Q4240" s="31"/>
      <c r="R4240" s="137" t="str">
        <f ca="1">(IFERROR(IF($C4240="","",VLOOKUP(FİLTRE!$C4240,'SKT LİSTESİ'!$F:$AJ,15,0)),""))</f>
        <v/>
      </c>
      <c r="S4240" s="138" t="str">
        <f ca="1">IFERROR(IF($C4240="","",VLOOKUP(FİLTRE!$C4240,'SKT LİSTESİ'!$F:$AJ,16,0)),"")</f>
        <v/>
      </c>
      <c r="AF4240" s="179" t="str">
        <f t="shared" ca="1" si="266"/>
        <v/>
      </c>
      <c r="AG4240" s="179">
        <f t="shared" ca="1" si="267"/>
        <v>0</v>
      </c>
      <c r="AH4240" s="179">
        <f t="shared" ca="1" si="268"/>
        <v>0</v>
      </c>
    </row>
    <row r="4241" spans="2:34" ht="15.75" x14ac:dyDescent="0.25">
      <c r="B4241">
        <f t="shared" ca="1" si="265"/>
        <v>4229</v>
      </c>
      <c r="C4241" t="str">
        <f ca="1">IFERROR(VLOOKUP(B4241,'SKT LİSTESİ'!F:F,1,0),"")</f>
        <v/>
      </c>
      <c r="E4241" s="128" t="str">
        <f ca="1">IFERROR(IF($C4241="","",VLOOKUP(FİLTRE!$C4241,'SKT LİSTESİ'!$F:$S,5,0)),"")</f>
        <v/>
      </c>
      <c r="F4241" s="129" t="str">
        <f ca="1">IFERROR(IF($C4241="","",VLOOKUP(FİLTRE!$C4241,'SKT LİSTESİ'!$F:$S,7,0)),"")</f>
        <v/>
      </c>
      <c r="G4241" s="130" t="str">
        <f ca="1">IFERROR(IF($C4241="","",VLOOKUP(FİLTRE!$C4241,'SKT LİSTESİ'!$F:$S,8,0)),"")</f>
        <v/>
      </c>
      <c r="H4241" s="131" t="str">
        <f ca="1">IF(E4241="","",IF($C4241="","",VLOOKUP(FİLTRE!$C4241,'SKT LİSTESİ'!$F:$S,9,0)))</f>
        <v/>
      </c>
      <c r="I4241" s="132" t="str">
        <f ca="1">IFERROR(IF($C4241="","",VLOOKUP(FİLTRE!$C4241,'SKT LİSTESİ'!$F:$S,10,0)),"")</f>
        <v/>
      </c>
      <c r="J4241" s="133" t="str">
        <f ca="1">IFERROR(IF($C4241="","",VLOOKUP(FİLTRE!$C4241,'SKT LİSTESİ'!$F:$S,11,0)),"")</f>
        <v/>
      </c>
      <c r="K4241" s="134" t="str">
        <f ca="1">IFERROR(IF($C4241="","",VLOOKUP(FİLTRE!$C4241,'SKT LİSTESİ'!$F:$S,12,0)),"")</f>
        <v/>
      </c>
      <c r="L4241" s="134" t="str">
        <f ca="1">IFERROR(IF($C4241="","",VLOOKUP(FİLTRE!$C4241,'SKT LİSTESİ'!$F:$S,13,0)),"")</f>
        <v/>
      </c>
      <c r="M4241" s="135" t="str">
        <f ca="1">IFERROR(IF($C4241="","",VLOOKUP(FİLTRE!$C4241,'SKT LİSTESİ'!$F:$AJ,14,0)),"")</f>
        <v/>
      </c>
      <c r="N4241" s="31" t="str">
        <f ca="1">IFERROR(IF($C4241="","",VLOOKUP(FİLTRE!$C4241,'SKT LİSTESİ'!$F:$AJ,22,0)),"")</f>
        <v/>
      </c>
      <c r="O4241" s="136" t="str">
        <f ca="1">IFERROR(IF($C4241="","",VLOOKUP(FİLTRE!$C4241,'SKT LİSTESİ'!$F:$AJ,23,0)),"")</f>
        <v/>
      </c>
      <c r="P4241" s="31"/>
      <c r="Q4241" s="31"/>
      <c r="R4241" s="137" t="str">
        <f ca="1">(IFERROR(IF($C4241="","",VLOOKUP(FİLTRE!$C4241,'SKT LİSTESİ'!$F:$AJ,15,0)),""))</f>
        <v/>
      </c>
      <c r="S4241" s="138" t="str">
        <f ca="1">IFERROR(IF($C4241="","",VLOOKUP(FİLTRE!$C4241,'SKT LİSTESİ'!$F:$AJ,16,0)),"")</f>
        <v/>
      </c>
      <c r="AF4241" s="179" t="str">
        <f t="shared" ca="1" si="266"/>
        <v/>
      </c>
      <c r="AG4241" s="179">
        <f t="shared" ca="1" si="267"/>
        <v>0</v>
      </c>
      <c r="AH4241" s="179">
        <f t="shared" ca="1" si="268"/>
        <v>0</v>
      </c>
    </row>
    <row r="4242" spans="2:34" ht="15.75" x14ac:dyDescent="0.25">
      <c r="B4242">
        <f t="shared" ca="1" si="265"/>
        <v>4230</v>
      </c>
      <c r="C4242" t="str">
        <f ca="1">IFERROR(VLOOKUP(B4242,'SKT LİSTESİ'!F:F,1,0),"")</f>
        <v/>
      </c>
      <c r="E4242" s="128" t="str">
        <f ca="1">IFERROR(IF($C4242="","",VLOOKUP(FİLTRE!$C4242,'SKT LİSTESİ'!$F:$S,5,0)),"")</f>
        <v/>
      </c>
      <c r="F4242" s="129" t="str">
        <f ca="1">IFERROR(IF($C4242="","",VLOOKUP(FİLTRE!$C4242,'SKT LİSTESİ'!$F:$S,7,0)),"")</f>
        <v/>
      </c>
      <c r="G4242" s="130" t="str">
        <f ca="1">IFERROR(IF($C4242="","",VLOOKUP(FİLTRE!$C4242,'SKT LİSTESİ'!$F:$S,8,0)),"")</f>
        <v/>
      </c>
      <c r="H4242" s="131" t="str">
        <f ca="1">IF(E4242="","",IF($C4242="","",VLOOKUP(FİLTRE!$C4242,'SKT LİSTESİ'!$F:$S,9,0)))</f>
        <v/>
      </c>
      <c r="I4242" s="132" t="str">
        <f ca="1">IFERROR(IF($C4242="","",VLOOKUP(FİLTRE!$C4242,'SKT LİSTESİ'!$F:$S,10,0)),"")</f>
        <v/>
      </c>
      <c r="J4242" s="133" t="str">
        <f ca="1">IFERROR(IF($C4242="","",VLOOKUP(FİLTRE!$C4242,'SKT LİSTESİ'!$F:$S,11,0)),"")</f>
        <v/>
      </c>
      <c r="K4242" s="134" t="str">
        <f ca="1">IFERROR(IF($C4242="","",VLOOKUP(FİLTRE!$C4242,'SKT LİSTESİ'!$F:$S,12,0)),"")</f>
        <v/>
      </c>
      <c r="L4242" s="134" t="str">
        <f ca="1">IFERROR(IF($C4242="","",VLOOKUP(FİLTRE!$C4242,'SKT LİSTESİ'!$F:$S,13,0)),"")</f>
        <v/>
      </c>
      <c r="M4242" s="135" t="str">
        <f ca="1">IFERROR(IF($C4242="","",VLOOKUP(FİLTRE!$C4242,'SKT LİSTESİ'!$F:$AJ,14,0)),"")</f>
        <v/>
      </c>
      <c r="N4242" s="31" t="str">
        <f ca="1">IFERROR(IF($C4242="","",VLOOKUP(FİLTRE!$C4242,'SKT LİSTESİ'!$F:$AJ,22,0)),"")</f>
        <v/>
      </c>
      <c r="O4242" s="136" t="str">
        <f ca="1">IFERROR(IF($C4242="","",VLOOKUP(FİLTRE!$C4242,'SKT LİSTESİ'!$F:$AJ,23,0)),"")</f>
        <v/>
      </c>
      <c r="P4242" s="31"/>
      <c r="Q4242" s="31"/>
      <c r="R4242" s="137" t="str">
        <f ca="1">(IFERROR(IF($C4242="","",VLOOKUP(FİLTRE!$C4242,'SKT LİSTESİ'!$F:$AJ,15,0)),""))</f>
        <v/>
      </c>
      <c r="S4242" s="138" t="str">
        <f ca="1">IFERROR(IF($C4242="","",VLOOKUP(FİLTRE!$C4242,'SKT LİSTESİ'!$F:$AJ,16,0)),"")</f>
        <v/>
      </c>
      <c r="AF4242" s="179" t="str">
        <f t="shared" ca="1" si="266"/>
        <v/>
      </c>
      <c r="AG4242" s="179">
        <f t="shared" ca="1" si="267"/>
        <v>0</v>
      </c>
      <c r="AH4242" s="179">
        <f t="shared" ca="1" si="268"/>
        <v>0</v>
      </c>
    </row>
    <row r="4243" spans="2:34" ht="15.75" x14ac:dyDescent="0.25">
      <c r="B4243">
        <f t="shared" ca="1" si="265"/>
        <v>4231</v>
      </c>
      <c r="C4243" t="str">
        <f ca="1">IFERROR(VLOOKUP(B4243,'SKT LİSTESİ'!F:F,1,0),"")</f>
        <v/>
      </c>
      <c r="E4243" s="128" t="str">
        <f ca="1">IFERROR(IF($C4243="","",VLOOKUP(FİLTRE!$C4243,'SKT LİSTESİ'!$F:$S,5,0)),"")</f>
        <v/>
      </c>
      <c r="F4243" s="129" t="str">
        <f ca="1">IFERROR(IF($C4243="","",VLOOKUP(FİLTRE!$C4243,'SKT LİSTESİ'!$F:$S,7,0)),"")</f>
        <v/>
      </c>
      <c r="G4243" s="130" t="str">
        <f ca="1">IFERROR(IF($C4243="","",VLOOKUP(FİLTRE!$C4243,'SKT LİSTESİ'!$F:$S,8,0)),"")</f>
        <v/>
      </c>
      <c r="H4243" s="131" t="str">
        <f ca="1">IF(E4243="","",IF($C4243="","",VLOOKUP(FİLTRE!$C4243,'SKT LİSTESİ'!$F:$S,9,0)))</f>
        <v/>
      </c>
      <c r="I4243" s="132" t="str">
        <f ca="1">IFERROR(IF($C4243="","",VLOOKUP(FİLTRE!$C4243,'SKT LİSTESİ'!$F:$S,10,0)),"")</f>
        <v/>
      </c>
      <c r="J4243" s="133" t="str">
        <f ca="1">IFERROR(IF($C4243="","",VLOOKUP(FİLTRE!$C4243,'SKT LİSTESİ'!$F:$S,11,0)),"")</f>
        <v/>
      </c>
      <c r="K4243" s="134" t="str">
        <f ca="1">IFERROR(IF($C4243="","",VLOOKUP(FİLTRE!$C4243,'SKT LİSTESİ'!$F:$S,12,0)),"")</f>
        <v/>
      </c>
      <c r="L4243" s="134" t="str">
        <f ca="1">IFERROR(IF($C4243="","",VLOOKUP(FİLTRE!$C4243,'SKT LİSTESİ'!$F:$S,13,0)),"")</f>
        <v/>
      </c>
      <c r="M4243" s="135" t="str">
        <f ca="1">IFERROR(IF($C4243="","",VLOOKUP(FİLTRE!$C4243,'SKT LİSTESİ'!$F:$AJ,14,0)),"")</f>
        <v/>
      </c>
      <c r="N4243" s="31" t="str">
        <f ca="1">IFERROR(IF($C4243="","",VLOOKUP(FİLTRE!$C4243,'SKT LİSTESİ'!$F:$AJ,22,0)),"")</f>
        <v/>
      </c>
      <c r="O4243" s="136" t="str">
        <f ca="1">IFERROR(IF($C4243="","",VLOOKUP(FİLTRE!$C4243,'SKT LİSTESİ'!$F:$AJ,23,0)),"")</f>
        <v/>
      </c>
      <c r="P4243" s="31"/>
      <c r="Q4243" s="31"/>
      <c r="R4243" s="137" t="str">
        <f ca="1">(IFERROR(IF($C4243="","",VLOOKUP(FİLTRE!$C4243,'SKT LİSTESİ'!$F:$AJ,15,0)),""))</f>
        <v/>
      </c>
      <c r="S4243" s="138" t="str">
        <f ca="1">IFERROR(IF($C4243="","",VLOOKUP(FİLTRE!$C4243,'SKT LİSTESİ'!$F:$AJ,16,0)),"")</f>
        <v/>
      </c>
      <c r="AF4243" s="179" t="str">
        <f t="shared" ca="1" si="266"/>
        <v/>
      </c>
      <c r="AG4243" s="179">
        <f t="shared" ca="1" si="267"/>
        <v>0</v>
      </c>
      <c r="AH4243" s="179">
        <f t="shared" ca="1" si="268"/>
        <v>0</v>
      </c>
    </row>
    <row r="4244" spans="2:34" ht="15.75" x14ac:dyDescent="0.25">
      <c r="B4244">
        <f t="shared" ca="1" si="265"/>
        <v>4232</v>
      </c>
      <c r="C4244" t="str">
        <f ca="1">IFERROR(VLOOKUP(B4244,'SKT LİSTESİ'!F:F,1,0),"")</f>
        <v/>
      </c>
      <c r="E4244" s="128" t="str">
        <f ca="1">IFERROR(IF($C4244="","",VLOOKUP(FİLTRE!$C4244,'SKT LİSTESİ'!$F:$S,5,0)),"")</f>
        <v/>
      </c>
      <c r="F4244" s="129" t="str">
        <f ca="1">IFERROR(IF($C4244="","",VLOOKUP(FİLTRE!$C4244,'SKT LİSTESİ'!$F:$S,7,0)),"")</f>
        <v/>
      </c>
      <c r="G4244" s="130" t="str">
        <f ca="1">IFERROR(IF($C4244="","",VLOOKUP(FİLTRE!$C4244,'SKT LİSTESİ'!$F:$S,8,0)),"")</f>
        <v/>
      </c>
      <c r="H4244" s="131" t="str">
        <f ca="1">IF(E4244="","",IF($C4244="","",VLOOKUP(FİLTRE!$C4244,'SKT LİSTESİ'!$F:$S,9,0)))</f>
        <v/>
      </c>
      <c r="I4244" s="132" t="str">
        <f ca="1">IFERROR(IF($C4244="","",VLOOKUP(FİLTRE!$C4244,'SKT LİSTESİ'!$F:$S,10,0)),"")</f>
        <v/>
      </c>
      <c r="J4244" s="133" t="str">
        <f ca="1">IFERROR(IF($C4244="","",VLOOKUP(FİLTRE!$C4244,'SKT LİSTESİ'!$F:$S,11,0)),"")</f>
        <v/>
      </c>
      <c r="K4244" s="134" t="str">
        <f ca="1">IFERROR(IF($C4244="","",VLOOKUP(FİLTRE!$C4244,'SKT LİSTESİ'!$F:$S,12,0)),"")</f>
        <v/>
      </c>
      <c r="L4244" s="134" t="str">
        <f ca="1">IFERROR(IF($C4244="","",VLOOKUP(FİLTRE!$C4244,'SKT LİSTESİ'!$F:$S,13,0)),"")</f>
        <v/>
      </c>
      <c r="M4244" s="135" t="str">
        <f ca="1">IFERROR(IF($C4244="","",VLOOKUP(FİLTRE!$C4244,'SKT LİSTESİ'!$F:$AJ,14,0)),"")</f>
        <v/>
      </c>
      <c r="N4244" s="31" t="str">
        <f ca="1">IFERROR(IF($C4244="","",VLOOKUP(FİLTRE!$C4244,'SKT LİSTESİ'!$F:$AJ,22,0)),"")</f>
        <v/>
      </c>
      <c r="O4244" s="136" t="str">
        <f ca="1">IFERROR(IF($C4244="","",VLOOKUP(FİLTRE!$C4244,'SKT LİSTESİ'!$F:$AJ,23,0)),"")</f>
        <v/>
      </c>
      <c r="P4244" s="31"/>
      <c r="Q4244" s="31"/>
      <c r="R4244" s="137" t="str">
        <f ca="1">(IFERROR(IF($C4244="","",VLOOKUP(FİLTRE!$C4244,'SKT LİSTESİ'!$F:$AJ,15,0)),""))</f>
        <v/>
      </c>
      <c r="S4244" s="138" t="str">
        <f ca="1">IFERROR(IF($C4244="","",VLOOKUP(FİLTRE!$C4244,'SKT LİSTESİ'!$F:$AJ,16,0)),"")</f>
        <v/>
      </c>
      <c r="AF4244" s="179" t="str">
        <f t="shared" ca="1" si="266"/>
        <v/>
      </c>
      <c r="AG4244" s="179">
        <f t="shared" ca="1" si="267"/>
        <v>0</v>
      </c>
      <c r="AH4244" s="179">
        <f t="shared" ca="1" si="268"/>
        <v>0</v>
      </c>
    </row>
    <row r="4245" spans="2:34" ht="15.75" x14ac:dyDescent="0.25">
      <c r="B4245">
        <f t="shared" ca="1" si="265"/>
        <v>4233</v>
      </c>
      <c r="C4245" t="str">
        <f ca="1">IFERROR(VLOOKUP(B4245,'SKT LİSTESİ'!F:F,1,0),"")</f>
        <v/>
      </c>
      <c r="E4245" s="128" t="str">
        <f ca="1">IFERROR(IF($C4245="","",VLOOKUP(FİLTRE!$C4245,'SKT LİSTESİ'!$F:$S,5,0)),"")</f>
        <v/>
      </c>
      <c r="F4245" s="129" t="str">
        <f ca="1">IFERROR(IF($C4245="","",VLOOKUP(FİLTRE!$C4245,'SKT LİSTESİ'!$F:$S,7,0)),"")</f>
        <v/>
      </c>
      <c r="G4245" s="130" t="str">
        <f ca="1">IFERROR(IF($C4245="","",VLOOKUP(FİLTRE!$C4245,'SKT LİSTESİ'!$F:$S,8,0)),"")</f>
        <v/>
      </c>
      <c r="H4245" s="131" t="str">
        <f ca="1">IF(E4245="","",IF($C4245="","",VLOOKUP(FİLTRE!$C4245,'SKT LİSTESİ'!$F:$S,9,0)))</f>
        <v/>
      </c>
      <c r="I4245" s="132" t="str">
        <f ca="1">IFERROR(IF($C4245="","",VLOOKUP(FİLTRE!$C4245,'SKT LİSTESİ'!$F:$S,10,0)),"")</f>
        <v/>
      </c>
      <c r="J4245" s="133" t="str">
        <f ca="1">IFERROR(IF($C4245="","",VLOOKUP(FİLTRE!$C4245,'SKT LİSTESİ'!$F:$S,11,0)),"")</f>
        <v/>
      </c>
      <c r="K4245" s="134" t="str">
        <f ca="1">IFERROR(IF($C4245="","",VLOOKUP(FİLTRE!$C4245,'SKT LİSTESİ'!$F:$S,12,0)),"")</f>
        <v/>
      </c>
      <c r="L4245" s="134" t="str">
        <f ca="1">IFERROR(IF($C4245="","",VLOOKUP(FİLTRE!$C4245,'SKT LİSTESİ'!$F:$S,13,0)),"")</f>
        <v/>
      </c>
      <c r="M4245" s="135" t="str">
        <f ca="1">IFERROR(IF($C4245="","",VLOOKUP(FİLTRE!$C4245,'SKT LİSTESİ'!$F:$AJ,14,0)),"")</f>
        <v/>
      </c>
      <c r="N4245" s="31" t="str">
        <f ca="1">IFERROR(IF($C4245="","",VLOOKUP(FİLTRE!$C4245,'SKT LİSTESİ'!$F:$AJ,22,0)),"")</f>
        <v/>
      </c>
      <c r="O4245" s="136" t="str">
        <f ca="1">IFERROR(IF($C4245="","",VLOOKUP(FİLTRE!$C4245,'SKT LİSTESİ'!$F:$AJ,23,0)),"")</f>
        <v/>
      </c>
      <c r="P4245" s="31"/>
      <c r="Q4245" s="31"/>
      <c r="R4245" s="137" t="str">
        <f ca="1">(IFERROR(IF($C4245="","",VLOOKUP(FİLTRE!$C4245,'SKT LİSTESİ'!$F:$AJ,15,0)),""))</f>
        <v/>
      </c>
      <c r="S4245" s="138" t="str">
        <f ca="1">IFERROR(IF($C4245="","",VLOOKUP(FİLTRE!$C4245,'SKT LİSTESİ'!$F:$AJ,16,0)),"")</f>
        <v/>
      </c>
      <c r="AF4245" s="179" t="str">
        <f t="shared" ca="1" si="266"/>
        <v/>
      </c>
      <c r="AG4245" s="179">
        <f t="shared" ca="1" si="267"/>
        <v>0</v>
      </c>
      <c r="AH4245" s="179">
        <f t="shared" ca="1" si="268"/>
        <v>0</v>
      </c>
    </row>
    <row r="4246" spans="2:34" ht="15.75" x14ac:dyDescent="0.25">
      <c r="B4246">
        <f t="shared" ca="1" si="265"/>
        <v>4234</v>
      </c>
      <c r="C4246" t="str">
        <f ca="1">IFERROR(VLOOKUP(B4246,'SKT LİSTESİ'!F:F,1,0),"")</f>
        <v/>
      </c>
      <c r="E4246" s="128" t="str">
        <f ca="1">IFERROR(IF($C4246="","",VLOOKUP(FİLTRE!$C4246,'SKT LİSTESİ'!$F:$S,5,0)),"")</f>
        <v/>
      </c>
      <c r="F4246" s="129" t="str">
        <f ca="1">IFERROR(IF($C4246="","",VLOOKUP(FİLTRE!$C4246,'SKT LİSTESİ'!$F:$S,7,0)),"")</f>
        <v/>
      </c>
      <c r="G4246" s="130" t="str">
        <f ca="1">IFERROR(IF($C4246="","",VLOOKUP(FİLTRE!$C4246,'SKT LİSTESİ'!$F:$S,8,0)),"")</f>
        <v/>
      </c>
      <c r="H4246" s="131" t="str">
        <f ca="1">IF(E4246="","",IF($C4246="","",VLOOKUP(FİLTRE!$C4246,'SKT LİSTESİ'!$F:$S,9,0)))</f>
        <v/>
      </c>
      <c r="I4246" s="132" t="str">
        <f ca="1">IFERROR(IF($C4246="","",VLOOKUP(FİLTRE!$C4246,'SKT LİSTESİ'!$F:$S,10,0)),"")</f>
        <v/>
      </c>
      <c r="J4246" s="133" t="str">
        <f ca="1">IFERROR(IF($C4246="","",VLOOKUP(FİLTRE!$C4246,'SKT LİSTESİ'!$F:$S,11,0)),"")</f>
        <v/>
      </c>
      <c r="K4246" s="134" t="str">
        <f ca="1">IFERROR(IF($C4246="","",VLOOKUP(FİLTRE!$C4246,'SKT LİSTESİ'!$F:$S,12,0)),"")</f>
        <v/>
      </c>
      <c r="L4246" s="134" t="str">
        <f ca="1">IFERROR(IF($C4246="","",VLOOKUP(FİLTRE!$C4246,'SKT LİSTESİ'!$F:$S,13,0)),"")</f>
        <v/>
      </c>
      <c r="M4246" s="135" t="str">
        <f ca="1">IFERROR(IF($C4246="","",VLOOKUP(FİLTRE!$C4246,'SKT LİSTESİ'!$F:$AJ,14,0)),"")</f>
        <v/>
      </c>
      <c r="N4246" s="31" t="str">
        <f ca="1">IFERROR(IF($C4246="","",VLOOKUP(FİLTRE!$C4246,'SKT LİSTESİ'!$F:$AJ,22,0)),"")</f>
        <v/>
      </c>
      <c r="O4246" s="136" t="str">
        <f ca="1">IFERROR(IF($C4246="","",VLOOKUP(FİLTRE!$C4246,'SKT LİSTESİ'!$F:$AJ,23,0)),"")</f>
        <v/>
      </c>
      <c r="P4246" s="31"/>
      <c r="Q4246" s="31"/>
      <c r="R4246" s="137" t="str">
        <f ca="1">(IFERROR(IF($C4246="","",VLOOKUP(FİLTRE!$C4246,'SKT LİSTESİ'!$F:$AJ,15,0)),""))</f>
        <v/>
      </c>
      <c r="S4246" s="138" t="str">
        <f ca="1">IFERROR(IF($C4246="","",VLOOKUP(FİLTRE!$C4246,'SKT LİSTESİ'!$F:$AJ,16,0)),"")</f>
        <v/>
      </c>
      <c r="AF4246" s="179" t="str">
        <f t="shared" ca="1" si="266"/>
        <v/>
      </c>
      <c r="AG4246" s="179">
        <f t="shared" ca="1" si="267"/>
        <v>0</v>
      </c>
      <c r="AH4246" s="179">
        <f t="shared" ca="1" si="268"/>
        <v>0</v>
      </c>
    </row>
    <row r="4247" spans="2:34" ht="15.75" x14ac:dyDescent="0.25">
      <c r="B4247">
        <f t="shared" ca="1" si="265"/>
        <v>4235</v>
      </c>
      <c r="C4247" t="str">
        <f ca="1">IFERROR(VLOOKUP(B4247,'SKT LİSTESİ'!F:F,1,0),"")</f>
        <v/>
      </c>
      <c r="E4247" s="128" t="str">
        <f ca="1">IFERROR(IF($C4247="","",VLOOKUP(FİLTRE!$C4247,'SKT LİSTESİ'!$F:$S,5,0)),"")</f>
        <v/>
      </c>
      <c r="F4247" s="129" t="str">
        <f ca="1">IFERROR(IF($C4247="","",VLOOKUP(FİLTRE!$C4247,'SKT LİSTESİ'!$F:$S,7,0)),"")</f>
        <v/>
      </c>
      <c r="G4247" s="130" t="str">
        <f ca="1">IFERROR(IF($C4247="","",VLOOKUP(FİLTRE!$C4247,'SKT LİSTESİ'!$F:$S,8,0)),"")</f>
        <v/>
      </c>
      <c r="H4247" s="131" t="str">
        <f ca="1">IF(E4247="","",IF($C4247="","",VLOOKUP(FİLTRE!$C4247,'SKT LİSTESİ'!$F:$S,9,0)))</f>
        <v/>
      </c>
      <c r="I4247" s="132" t="str">
        <f ca="1">IFERROR(IF($C4247="","",VLOOKUP(FİLTRE!$C4247,'SKT LİSTESİ'!$F:$S,10,0)),"")</f>
        <v/>
      </c>
      <c r="J4247" s="133" t="str">
        <f ca="1">IFERROR(IF($C4247="","",VLOOKUP(FİLTRE!$C4247,'SKT LİSTESİ'!$F:$S,11,0)),"")</f>
        <v/>
      </c>
      <c r="K4247" s="134" t="str">
        <f ca="1">IFERROR(IF($C4247="","",VLOOKUP(FİLTRE!$C4247,'SKT LİSTESİ'!$F:$S,12,0)),"")</f>
        <v/>
      </c>
      <c r="L4247" s="134" t="str">
        <f ca="1">IFERROR(IF($C4247="","",VLOOKUP(FİLTRE!$C4247,'SKT LİSTESİ'!$F:$S,13,0)),"")</f>
        <v/>
      </c>
      <c r="M4247" s="135" t="str">
        <f ca="1">IFERROR(IF($C4247="","",VLOOKUP(FİLTRE!$C4247,'SKT LİSTESİ'!$F:$AJ,14,0)),"")</f>
        <v/>
      </c>
      <c r="N4247" s="31" t="str">
        <f ca="1">IFERROR(IF($C4247="","",VLOOKUP(FİLTRE!$C4247,'SKT LİSTESİ'!$F:$AJ,22,0)),"")</f>
        <v/>
      </c>
      <c r="O4247" s="136" t="str">
        <f ca="1">IFERROR(IF($C4247="","",VLOOKUP(FİLTRE!$C4247,'SKT LİSTESİ'!$F:$AJ,23,0)),"")</f>
        <v/>
      </c>
      <c r="P4247" s="31"/>
      <c r="Q4247" s="31"/>
      <c r="R4247" s="137" t="str">
        <f ca="1">(IFERROR(IF($C4247="","",VLOOKUP(FİLTRE!$C4247,'SKT LİSTESİ'!$F:$AJ,15,0)),""))</f>
        <v/>
      </c>
      <c r="S4247" s="138" t="str">
        <f ca="1">IFERROR(IF($C4247="","",VLOOKUP(FİLTRE!$C4247,'SKT LİSTESİ'!$F:$AJ,16,0)),"")</f>
        <v/>
      </c>
      <c r="AF4247" s="179" t="str">
        <f t="shared" ca="1" si="266"/>
        <v/>
      </c>
      <c r="AG4247" s="179">
        <f t="shared" ca="1" si="267"/>
        <v>0</v>
      </c>
      <c r="AH4247" s="179">
        <f t="shared" ca="1" si="268"/>
        <v>0</v>
      </c>
    </row>
    <row r="4248" spans="2:34" ht="15.75" x14ac:dyDescent="0.25">
      <c r="B4248">
        <f t="shared" ca="1" si="265"/>
        <v>4236</v>
      </c>
      <c r="C4248" t="str">
        <f ca="1">IFERROR(VLOOKUP(B4248,'SKT LİSTESİ'!F:F,1,0),"")</f>
        <v/>
      </c>
      <c r="E4248" s="128" t="str">
        <f ca="1">IFERROR(IF($C4248="","",VLOOKUP(FİLTRE!$C4248,'SKT LİSTESİ'!$F:$S,5,0)),"")</f>
        <v/>
      </c>
      <c r="F4248" s="129" t="str">
        <f ca="1">IFERROR(IF($C4248="","",VLOOKUP(FİLTRE!$C4248,'SKT LİSTESİ'!$F:$S,7,0)),"")</f>
        <v/>
      </c>
      <c r="G4248" s="130" t="str">
        <f ca="1">IFERROR(IF($C4248="","",VLOOKUP(FİLTRE!$C4248,'SKT LİSTESİ'!$F:$S,8,0)),"")</f>
        <v/>
      </c>
      <c r="H4248" s="131" t="str">
        <f ca="1">IF(E4248="","",IF($C4248="","",VLOOKUP(FİLTRE!$C4248,'SKT LİSTESİ'!$F:$S,9,0)))</f>
        <v/>
      </c>
      <c r="I4248" s="132" t="str">
        <f ca="1">IFERROR(IF($C4248="","",VLOOKUP(FİLTRE!$C4248,'SKT LİSTESİ'!$F:$S,10,0)),"")</f>
        <v/>
      </c>
      <c r="J4248" s="133" t="str">
        <f ca="1">IFERROR(IF($C4248="","",VLOOKUP(FİLTRE!$C4248,'SKT LİSTESİ'!$F:$S,11,0)),"")</f>
        <v/>
      </c>
      <c r="K4248" s="134" t="str">
        <f ca="1">IFERROR(IF($C4248="","",VLOOKUP(FİLTRE!$C4248,'SKT LİSTESİ'!$F:$S,12,0)),"")</f>
        <v/>
      </c>
      <c r="L4248" s="134" t="str">
        <f ca="1">IFERROR(IF($C4248="","",VLOOKUP(FİLTRE!$C4248,'SKT LİSTESİ'!$F:$S,13,0)),"")</f>
        <v/>
      </c>
      <c r="M4248" s="135" t="str">
        <f ca="1">IFERROR(IF($C4248="","",VLOOKUP(FİLTRE!$C4248,'SKT LİSTESİ'!$F:$AJ,14,0)),"")</f>
        <v/>
      </c>
      <c r="N4248" s="31" t="str">
        <f ca="1">IFERROR(IF($C4248="","",VLOOKUP(FİLTRE!$C4248,'SKT LİSTESİ'!$F:$AJ,22,0)),"")</f>
        <v/>
      </c>
      <c r="O4248" s="136" t="str">
        <f ca="1">IFERROR(IF($C4248="","",VLOOKUP(FİLTRE!$C4248,'SKT LİSTESİ'!$F:$AJ,23,0)),"")</f>
        <v/>
      </c>
      <c r="P4248" s="31"/>
      <c r="Q4248" s="31"/>
      <c r="R4248" s="137" t="str">
        <f ca="1">(IFERROR(IF($C4248="","",VLOOKUP(FİLTRE!$C4248,'SKT LİSTESİ'!$F:$AJ,15,0)),""))</f>
        <v/>
      </c>
      <c r="S4248" s="138" t="str">
        <f ca="1">IFERROR(IF($C4248="","",VLOOKUP(FİLTRE!$C4248,'SKT LİSTESİ'!$F:$AJ,16,0)),"")</f>
        <v/>
      </c>
      <c r="AF4248" s="179" t="str">
        <f t="shared" ca="1" si="266"/>
        <v/>
      </c>
      <c r="AG4248" s="179">
        <f t="shared" ca="1" si="267"/>
        <v>0</v>
      </c>
      <c r="AH4248" s="179">
        <f t="shared" ca="1" si="268"/>
        <v>0</v>
      </c>
    </row>
    <row r="4249" spans="2:34" ht="15.75" x14ac:dyDescent="0.25">
      <c r="B4249">
        <f t="shared" ca="1" si="265"/>
        <v>4237</v>
      </c>
      <c r="C4249" t="str">
        <f ca="1">IFERROR(VLOOKUP(B4249,'SKT LİSTESİ'!F:F,1,0),"")</f>
        <v/>
      </c>
      <c r="E4249" s="128" t="str">
        <f ca="1">IFERROR(IF($C4249="","",VLOOKUP(FİLTRE!$C4249,'SKT LİSTESİ'!$F:$S,5,0)),"")</f>
        <v/>
      </c>
      <c r="F4249" s="129" t="str">
        <f ca="1">IFERROR(IF($C4249="","",VLOOKUP(FİLTRE!$C4249,'SKT LİSTESİ'!$F:$S,7,0)),"")</f>
        <v/>
      </c>
      <c r="G4249" s="130" t="str">
        <f ca="1">IFERROR(IF($C4249="","",VLOOKUP(FİLTRE!$C4249,'SKT LİSTESİ'!$F:$S,8,0)),"")</f>
        <v/>
      </c>
      <c r="H4249" s="131" t="str">
        <f ca="1">IF(E4249="","",IF($C4249="","",VLOOKUP(FİLTRE!$C4249,'SKT LİSTESİ'!$F:$S,9,0)))</f>
        <v/>
      </c>
      <c r="I4249" s="132" t="str">
        <f ca="1">IFERROR(IF($C4249="","",VLOOKUP(FİLTRE!$C4249,'SKT LİSTESİ'!$F:$S,10,0)),"")</f>
        <v/>
      </c>
      <c r="J4249" s="133" t="str">
        <f ca="1">IFERROR(IF($C4249="","",VLOOKUP(FİLTRE!$C4249,'SKT LİSTESİ'!$F:$S,11,0)),"")</f>
        <v/>
      </c>
      <c r="K4249" s="134" t="str">
        <f ca="1">IFERROR(IF($C4249="","",VLOOKUP(FİLTRE!$C4249,'SKT LİSTESİ'!$F:$S,12,0)),"")</f>
        <v/>
      </c>
      <c r="L4249" s="134" t="str">
        <f ca="1">IFERROR(IF($C4249="","",VLOOKUP(FİLTRE!$C4249,'SKT LİSTESİ'!$F:$S,13,0)),"")</f>
        <v/>
      </c>
      <c r="M4249" s="135" t="str">
        <f ca="1">IFERROR(IF($C4249="","",VLOOKUP(FİLTRE!$C4249,'SKT LİSTESİ'!$F:$AJ,14,0)),"")</f>
        <v/>
      </c>
      <c r="N4249" s="31" t="str">
        <f ca="1">IFERROR(IF($C4249="","",VLOOKUP(FİLTRE!$C4249,'SKT LİSTESİ'!$F:$AJ,22,0)),"")</f>
        <v/>
      </c>
      <c r="O4249" s="136" t="str">
        <f ca="1">IFERROR(IF($C4249="","",VLOOKUP(FİLTRE!$C4249,'SKT LİSTESİ'!$F:$AJ,23,0)),"")</f>
        <v/>
      </c>
      <c r="P4249" s="31"/>
      <c r="Q4249" s="31"/>
      <c r="R4249" s="137" t="str">
        <f ca="1">(IFERROR(IF($C4249="","",VLOOKUP(FİLTRE!$C4249,'SKT LİSTESİ'!$F:$AJ,15,0)),""))</f>
        <v/>
      </c>
      <c r="S4249" s="138" t="str">
        <f ca="1">IFERROR(IF($C4249="","",VLOOKUP(FİLTRE!$C4249,'SKT LİSTESİ'!$F:$AJ,16,0)),"")</f>
        <v/>
      </c>
      <c r="AF4249" s="179" t="str">
        <f t="shared" ca="1" si="266"/>
        <v/>
      </c>
      <c r="AG4249" s="179">
        <f t="shared" ca="1" si="267"/>
        <v>0</v>
      </c>
      <c r="AH4249" s="179">
        <f t="shared" ca="1" si="268"/>
        <v>0</v>
      </c>
    </row>
    <row r="4250" spans="2:34" ht="15.75" x14ac:dyDescent="0.25">
      <c r="B4250">
        <f t="shared" ca="1" si="265"/>
        <v>4238</v>
      </c>
      <c r="C4250" t="str">
        <f ca="1">IFERROR(VLOOKUP(B4250,'SKT LİSTESİ'!F:F,1,0),"")</f>
        <v/>
      </c>
      <c r="E4250" s="128" t="str">
        <f ca="1">IFERROR(IF($C4250="","",VLOOKUP(FİLTRE!$C4250,'SKT LİSTESİ'!$F:$S,5,0)),"")</f>
        <v/>
      </c>
      <c r="F4250" s="129" t="str">
        <f ca="1">IFERROR(IF($C4250="","",VLOOKUP(FİLTRE!$C4250,'SKT LİSTESİ'!$F:$S,7,0)),"")</f>
        <v/>
      </c>
      <c r="G4250" s="130" t="str">
        <f ca="1">IFERROR(IF($C4250="","",VLOOKUP(FİLTRE!$C4250,'SKT LİSTESİ'!$F:$S,8,0)),"")</f>
        <v/>
      </c>
      <c r="H4250" s="131" t="str">
        <f ca="1">IF(E4250="","",IF($C4250="","",VLOOKUP(FİLTRE!$C4250,'SKT LİSTESİ'!$F:$S,9,0)))</f>
        <v/>
      </c>
      <c r="I4250" s="132" t="str">
        <f ca="1">IFERROR(IF($C4250="","",VLOOKUP(FİLTRE!$C4250,'SKT LİSTESİ'!$F:$S,10,0)),"")</f>
        <v/>
      </c>
      <c r="J4250" s="133" t="str">
        <f ca="1">IFERROR(IF($C4250="","",VLOOKUP(FİLTRE!$C4250,'SKT LİSTESİ'!$F:$S,11,0)),"")</f>
        <v/>
      </c>
      <c r="K4250" s="134" t="str">
        <f ca="1">IFERROR(IF($C4250="","",VLOOKUP(FİLTRE!$C4250,'SKT LİSTESİ'!$F:$S,12,0)),"")</f>
        <v/>
      </c>
      <c r="L4250" s="134" t="str">
        <f ca="1">IFERROR(IF($C4250="","",VLOOKUP(FİLTRE!$C4250,'SKT LİSTESİ'!$F:$S,13,0)),"")</f>
        <v/>
      </c>
      <c r="M4250" s="135" t="str">
        <f ca="1">IFERROR(IF($C4250="","",VLOOKUP(FİLTRE!$C4250,'SKT LİSTESİ'!$F:$AJ,14,0)),"")</f>
        <v/>
      </c>
      <c r="N4250" s="31" t="str">
        <f ca="1">IFERROR(IF($C4250="","",VLOOKUP(FİLTRE!$C4250,'SKT LİSTESİ'!$F:$AJ,22,0)),"")</f>
        <v/>
      </c>
      <c r="O4250" s="136" t="str">
        <f ca="1">IFERROR(IF($C4250="","",VLOOKUP(FİLTRE!$C4250,'SKT LİSTESİ'!$F:$AJ,23,0)),"")</f>
        <v/>
      </c>
      <c r="P4250" s="31"/>
      <c r="Q4250" s="31"/>
      <c r="R4250" s="137" t="str">
        <f ca="1">(IFERROR(IF($C4250="","",VLOOKUP(FİLTRE!$C4250,'SKT LİSTESİ'!$F:$AJ,15,0)),""))</f>
        <v/>
      </c>
      <c r="S4250" s="138" t="str">
        <f ca="1">IFERROR(IF($C4250="","",VLOOKUP(FİLTRE!$C4250,'SKT LİSTESİ'!$F:$AJ,16,0)),"")</f>
        <v/>
      </c>
      <c r="AF4250" s="179" t="str">
        <f t="shared" ca="1" si="266"/>
        <v/>
      </c>
      <c r="AG4250" s="179">
        <f t="shared" ca="1" si="267"/>
        <v>0</v>
      </c>
      <c r="AH4250" s="179">
        <f t="shared" ca="1" si="268"/>
        <v>0</v>
      </c>
    </row>
    <row r="4251" spans="2:34" ht="15.75" x14ac:dyDescent="0.25">
      <c r="B4251">
        <f t="shared" ca="1" si="265"/>
        <v>4239</v>
      </c>
      <c r="C4251" t="str">
        <f ca="1">IFERROR(VLOOKUP(B4251,'SKT LİSTESİ'!F:F,1,0),"")</f>
        <v/>
      </c>
      <c r="E4251" s="128" t="str">
        <f ca="1">IFERROR(IF($C4251="","",VLOOKUP(FİLTRE!$C4251,'SKT LİSTESİ'!$F:$S,5,0)),"")</f>
        <v/>
      </c>
      <c r="F4251" s="129" t="str">
        <f ca="1">IFERROR(IF($C4251="","",VLOOKUP(FİLTRE!$C4251,'SKT LİSTESİ'!$F:$S,7,0)),"")</f>
        <v/>
      </c>
      <c r="G4251" s="130" t="str">
        <f ca="1">IFERROR(IF($C4251="","",VLOOKUP(FİLTRE!$C4251,'SKT LİSTESİ'!$F:$S,8,0)),"")</f>
        <v/>
      </c>
      <c r="H4251" s="131" t="str">
        <f ca="1">IF(E4251="","",IF($C4251="","",VLOOKUP(FİLTRE!$C4251,'SKT LİSTESİ'!$F:$S,9,0)))</f>
        <v/>
      </c>
      <c r="I4251" s="132" t="str">
        <f ca="1">IFERROR(IF($C4251="","",VLOOKUP(FİLTRE!$C4251,'SKT LİSTESİ'!$F:$S,10,0)),"")</f>
        <v/>
      </c>
      <c r="J4251" s="133" t="str">
        <f ca="1">IFERROR(IF($C4251="","",VLOOKUP(FİLTRE!$C4251,'SKT LİSTESİ'!$F:$S,11,0)),"")</f>
        <v/>
      </c>
      <c r="K4251" s="134" t="str">
        <f ca="1">IFERROR(IF($C4251="","",VLOOKUP(FİLTRE!$C4251,'SKT LİSTESİ'!$F:$S,12,0)),"")</f>
        <v/>
      </c>
      <c r="L4251" s="134" t="str">
        <f ca="1">IFERROR(IF($C4251="","",VLOOKUP(FİLTRE!$C4251,'SKT LİSTESİ'!$F:$S,13,0)),"")</f>
        <v/>
      </c>
      <c r="M4251" s="135" t="str">
        <f ca="1">IFERROR(IF($C4251="","",VLOOKUP(FİLTRE!$C4251,'SKT LİSTESİ'!$F:$AJ,14,0)),"")</f>
        <v/>
      </c>
      <c r="N4251" s="31" t="str">
        <f ca="1">IFERROR(IF($C4251="","",VLOOKUP(FİLTRE!$C4251,'SKT LİSTESİ'!$F:$AJ,22,0)),"")</f>
        <v/>
      </c>
      <c r="O4251" s="136" t="str">
        <f ca="1">IFERROR(IF($C4251="","",VLOOKUP(FİLTRE!$C4251,'SKT LİSTESİ'!$F:$AJ,23,0)),"")</f>
        <v/>
      </c>
      <c r="P4251" s="31"/>
      <c r="Q4251" s="31"/>
      <c r="R4251" s="137" t="str">
        <f ca="1">(IFERROR(IF($C4251="","",VLOOKUP(FİLTRE!$C4251,'SKT LİSTESİ'!$F:$AJ,15,0)),""))</f>
        <v/>
      </c>
      <c r="S4251" s="138" t="str">
        <f ca="1">IFERROR(IF($C4251="","",VLOOKUP(FİLTRE!$C4251,'SKT LİSTESİ'!$F:$AJ,16,0)),"")</f>
        <v/>
      </c>
      <c r="AF4251" s="179" t="str">
        <f t="shared" ca="1" si="266"/>
        <v/>
      </c>
      <c r="AG4251" s="179">
        <f t="shared" ca="1" si="267"/>
        <v>0</v>
      </c>
      <c r="AH4251" s="179">
        <f t="shared" ca="1" si="268"/>
        <v>0</v>
      </c>
    </row>
    <row r="4252" spans="2:34" ht="15.75" x14ac:dyDescent="0.25">
      <c r="B4252">
        <f t="shared" ca="1" si="265"/>
        <v>4240</v>
      </c>
      <c r="C4252" t="str">
        <f ca="1">IFERROR(VLOOKUP(B4252,'SKT LİSTESİ'!F:F,1,0),"")</f>
        <v/>
      </c>
      <c r="E4252" s="128" t="str">
        <f ca="1">IFERROR(IF($C4252="","",VLOOKUP(FİLTRE!$C4252,'SKT LİSTESİ'!$F:$S,5,0)),"")</f>
        <v/>
      </c>
      <c r="F4252" s="129" t="str">
        <f ca="1">IFERROR(IF($C4252="","",VLOOKUP(FİLTRE!$C4252,'SKT LİSTESİ'!$F:$S,7,0)),"")</f>
        <v/>
      </c>
      <c r="G4252" s="130" t="str">
        <f ca="1">IFERROR(IF($C4252="","",VLOOKUP(FİLTRE!$C4252,'SKT LİSTESİ'!$F:$S,8,0)),"")</f>
        <v/>
      </c>
      <c r="H4252" s="131" t="str">
        <f ca="1">IF(E4252="","",IF($C4252="","",VLOOKUP(FİLTRE!$C4252,'SKT LİSTESİ'!$F:$S,9,0)))</f>
        <v/>
      </c>
      <c r="I4252" s="132" t="str">
        <f ca="1">IFERROR(IF($C4252="","",VLOOKUP(FİLTRE!$C4252,'SKT LİSTESİ'!$F:$S,10,0)),"")</f>
        <v/>
      </c>
      <c r="J4252" s="133" t="str">
        <f ca="1">IFERROR(IF($C4252="","",VLOOKUP(FİLTRE!$C4252,'SKT LİSTESİ'!$F:$S,11,0)),"")</f>
        <v/>
      </c>
      <c r="K4252" s="134" t="str">
        <f ca="1">IFERROR(IF($C4252="","",VLOOKUP(FİLTRE!$C4252,'SKT LİSTESİ'!$F:$S,12,0)),"")</f>
        <v/>
      </c>
      <c r="L4252" s="134" t="str">
        <f ca="1">IFERROR(IF($C4252="","",VLOOKUP(FİLTRE!$C4252,'SKT LİSTESİ'!$F:$S,13,0)),"")</f>
        <v/>
      </c>
      <c r="M4252" s="135" t="str">
        <f ca="1">IFERROR(IF($C4252="","",VLOOKUP(FİLTRE!$C4252,'SKT LİSTESİ'!$F:$AJ,14,0)),"")</f>
        <v/>
      </c>
      <c r="N4252" s="31" t="str">
        <f ca="1">IFERROR(IF($C4252="","",VLOOKUP(FİLTRE!$C4252,'SKT LİSTESİ'!$F:$AJ,22,0)),"")</f>
        <v/>
      </c>
      <c r="O4252" s="136" t="str">
        <f ca="1">IFERROR(IF($C4252="","",VLOOKUP(FİLTRE!$C4252,'SKT LİSTESİ'!$F:$AJ,23,0)),"")</f>
        <v/>
      </c>
      <c r="P4252" s="31"/>
      <c r="Q4252" s="31"/>
      <c r="R4252" s="137" t="str">
        <f ca="1">(IFERROR(IF($C4252="","",VLOOKUP(FİLTRE!$C4252,'SKT LİSTESİ'!$F:$AJ,15,0)),""))</f>
        <v/>
      </c>
      <c r="S4252" s="138" t="str">
        <f ca="1">IFERROR(IF($C4252="","",VLOOKUP(FİLTRE!$C4252,'SKT LİSTESİ'!$F:$AJ,16,0)),"")</f>
        <v/>
      </c>
      <c r="AF4252" s="179" t="str">
        <f t="shared" ca="1" si="266"/>
        <v/>
      </c>
      <c r="AG4252" s="179">
        <f t="shared" ca="1" si="267"/>
        <v>0</v>
      </c>
      <c r="AH4252" s="179">
        <f t="shared" ca="1" si="268"/>
        <v>0</v>
      </c>
    </row>
    <row r="4253" spans="2:34" ht="15.75" x14ac:dyDescent="0.25">
      <c r="B4253">
        <f t="shared" ca="1" si="265"/>
        <v>4241</v>
      </c>
      <c r="C4253" t="str">
        <f ca="1">IFERROR(VLOOKUP(B4253,'SKT LİSTESİ'!F:F,1,0),"")</f>
        <v/>
      </c>
      <c r="E4253" s="128" t="str">
        <f ca="1">IFERROR(IF($C4253="","",VLOOKUP(FİLTRE!$C4253,'SKT LİSTESİ'!$F:$S,5,0)),"")</f>
        <v/>
      </c>
      <c r="F4253" s="129" t="str">
        <f ca="1">IFERROR(IF($C4253="","",VLOOKUP(FİLTRE!$C4253,'SKT LİSTESİ'!$F:$S,7,0)),"")</f>
        <v/>
      </c>
      <c r="G4253" s="130" t="str">
        <f ca="1">IFERROR(IF($C4253="","",VLOOKUP(FİLTRE!$C4253,'SKT LİSTESİ'!$F:$S,8,0)),"")</f>
        <v/>
      </c>
      <c r="H4253" s="131" t="str">
        <f ca="1">IF(E4253="","",IF($C4253="","",VLOOKUP(FİLTRE!$C4253,'SKT LİSTESİ'!$F:$S,9,0)))</f>
        <v/>
      </c>
      <c r="I4253" s="132" t="str">
        <f ca="1">IFERROR(IF($C4253="","",VLOOKUP(FİLTRE!$C4253,'SKT LİSTESİ'!$F:$S,10,0)),"")</f>
        <v/>
      </c>
      <c r="J4253" s="133" t="str">
        <f ca="1">IFERROR(IF($C4253="","",VLOOKUP(FİLTRE!$C4253,'SKT LİSTESİ'!$F:$S,11,0)),"")</f>
        <v/>
      </c>
      <c r="K4253" s="134" t="str">
        <f ca="1">IFERROR(IF($C4253="","",VLOOKUP(FİLTRE!$C4253,'SKT LİSTESİ'!$F:$S,12,0)),"")</f>
        <v/>
      </c>
      <c r="L4253" s="134" t="str">
        <f ca="1">IFERROR(IF($C4253="","",VLOOKUP(FİLTRE!$C4253,'SKT LİSTESİ'!$F:$S,13,0)),"")</f>
        <v/>
      </c>
      <c r="M4253" s="135" t="str">
        <f ca="1">IFERROR(IF($C4253="","",VLOOKUP(FİLTRE!$C4253,'SKT LİSTESİ'!$F:$AJ,14,0)),"")</f>
        <v/>
      </c>
      <c r="N4253" s="31" t="str">
        <f ca="1">IFERROR(IF($C4253="","",VLOOKUP(FİLTRE!$C4253,'SKT LİSTESİ'!$F:$AJ,22,0)),"")</f>
        <v/>
      </c>
      <c r="O4253" s="136" t="str">
        <f ca="1">IFERROR(IF($C4253="","",VLOOKUP(FİLTRE!$C4253,'SKT LİSTESİ'!$F:$AJ,23,0)),"")</f>
        <v/>
      </c>
      <c r="P4253" s="31"/>
      <c r="Q4253" s="31"/>
      <c r="R4253" s="137" t="str">
        <f ca="1">(IFERROR(IF($C4253="","",VLOOKUP(FİLTRE!$C4253,'SKT LİSTESİ'!$F:$AJ,15,0)),""))</f>
        <v/>
      </c>
      <c r="S4253" s="138" t="str">
        <f ca="1">IFERROR(IF($C4253="","",VLOOKUP(FİLTRE!$C4253,'SKT LİSTESİ'!$F:$AJ,16,0)),"")</f>
        <v/>
      </c>
      <c r="AF4253" s="179" t="str">
        <f t="shared" ca="1" si="266"/>
        <v/>
      </c>
      <c r="AG4253" s="179">
        <f t="shared" ca="1" si="267"/>
        <v>0</v>
      </c>
      <c r="AH4253" s="179">
        <f t="shared" ca="1" si="268"/>
        <v>0</v>
      </c>
    </row>
    <row r="4254" spans="2:34" ht="15.75" x14ac:dyDescent="0.25">
      <c r="B4254">
        <f t="shared" ca="1" si="265"/>
        <v>4242</v>
      </c>
      <c r="C4254" t="str">
        <f ca="1">IFERROR(VLOOKUP(B4254,'SKT LİSTESİ'!F:F,1,0),"")</f>
        <v/>
      </c>
      <c r="E4254" s="128" t="str">
        <f ca="1">IFERROR(IF($C4254="","",VLOOKUP(FİLTRE!$C4254,'SKT LİSTESİ'!$F:$S,5,0)),"")</f>
        <v/>
      </c>
      <c r="F4254" s="129" t="str">
        <f ca="1">IFERROR(IF($C4254="","",VLOOKUP(FİLTRE!$C4254,'SKT LİSTESİ'!$F:$S,7,0)),"")</f>
        <v/>
      </c>
      <c r="G4254" s="130" t="str">
        <f ca="1">IFERROR(IF($C4254="","",VLOOKUP(FİLTRE!$C4254,'SKT LİSTESİ'!$F:$S,8,0)),"")</f>
        <v/>
      </c>
      <c r="H4254" s="131" t="str">
        <f ca="1">IF(E4254="","",IF($C4254="","",VLOOKUP(FİLTRE!$C4254,'SKT LİSTESİ'!$F:$S,9,0)))</f>
        <v/>
      </c>
      <c r="I4254" s="132" t="str">
        <f ca="1">IFERROR(IF($C4254="","",VLOOKUP(FİLTRE!$C4254,'SKT LİSTESİ'!$F:$S,10,0)),"")</f>
        <v/>
      </c>
      <c r="J4254" s="133" t="str">
        <f ca="1">IFERROR(IF($C4254="","",VLOOKUP(FİLTRE!$C4254,'SKT LİSTESİ'!$F:$S,11,0)),"")</f>
        <v/>
      </c>
      <c r="K4254" s="134" t="str">
        <f ca="1">IFERROR(IF($C4254="","",VLOOKUP(FİLTRE!$C4254,'SKT LİSTESİ'!$F:$S,12,0)),"")</f>
        <v/>
      </c>
      <c r="L4254" s="134" t="str">
        <f ca="1">IFERROR(IF($C4254="","",VLOOKUP(FİLTRE!$C4254,'SKT LİSTESİ'!$F:$S,13,0)),"")</f>
        <v/>
      </c>
      <c r="M4254" s="135" t="str">
        <f ca="1">IFERROR(IF($C4254="","",VLOOKUP(FİLTRE!$C4254,'SKT LİSTESİ'!$F:$AJ,14,0)),"")</f>
        <v/>
      </c>
      <c r="N4254" s="31" t="str">
        <f ca="1">IFERROR(IF($C4254="","",VLOOKUP(FİLTRE!$C4254,'SKT LİSTESİ'!$F:$AJ,22,0)),"")</f>
        <v/>
      </c>
      <c r="O4254" s="136" t="str">
        <f ca="1">IFERROR(IF($C4254="","",VLOOKUP(FİLTRE!$C4254,'SKT LİSTESİ'!$F:$AJ,23,0)),"")</f>
        <v/>
      </c>
      <c r="P4254" s="31"/>
      <c r="Q4254" s="31"/>
      <c r="R4254" s="137" t="str">
        <f ca="1">(IFERROR(IF($C4254="","",VLOOKUP(FİLTRE!$C4254,'SKT LİSTESİ'!$F:$AJ,15,0)),""))</f>
        <v/>
      </c>
      <c r="S4254" s="138" t="str">
        <f ca="1">IFERROR(IF($C4254="","",VLOOKUP(FİLTRE!$C4254,'SKT LİSTESİ'!$F:$AJ,16,0)),"")</f>
        <v/>
      </c>
      <c r="AF4254" s="179" t="str">
        <f t="shared" ca="1" si="266"/>
        <v/>
      </c>
      <c r="AG4254" s="179">
        <f t="shared" ca="1" si="267"/>
        <v>0</v>
      </c>
      <c r="AH4254" s="179">
        <f t="shared" ca="1" si="268"/>
        <v>0</v>
      </c>
    </row>
    <row r="4255" spans="2:34" ht="15.75" x14ac:dyDescent="0.25">
      <c r="B4255">
        <f t="shared" ca="1" si="265"/>
        <v>4243</v>
      </c>
      <c r="C4255" t="str">
        <f ca="1">IFERROR(VLOOKUP(B4255,'SKT LİSTESİ'!F:F,1,0),"")</f>
        <v/>
      </c>
      <c r="E4255" s="128" t="str">
        <f ca="1">IFERROR(IF($C4255="","",VLOOKUP(FİLTRE!$C4255,'SKT LİSTESİ'!$F:$S,5,0)),"")</f>
        <v/>
      </c>
      <c r="F4255" s="129" t="str">
        <f ca="1">IFERROR(IF($C4255="","",VLOOKUP(FİLTRE!$C4255,'SKT LİSTESİ'!$F:$S,7,0)),"")</f>
        <v/>
      </c>
      <c r="G4255" s="130" t="str">
        <f ca="1">IFERROR(IF($C4255="","",VLOOKUP(FİLTRE!$C4255,'SKT LİSTESİ'!$F:$S,8,0)),"")</f>
        <v/>
      </c>
      <c r="H4255" s="131" t="str">
        <f ca="1">IF(E4255="","",IF($C4255="","",VLOOKUP(FİLTRE!$C4255,'SKT LİSTESİ'!$F:$S,9,0)))</f>
        <v/>
      </c>
      <c r="I4255" s="132" t="str">
        <f ca="1">IFERROR(IF($C4255="","",VLOOKUP(FİLTRE!$C4255,'SKT LİSTESİ'!$F:$S,10,0)),"")</f>
        <v/>
      </c>
      <c r="J4255" s="133" t="str">
        <f ca="1">IFERROR(IF($C4255="","",VLOOKUP(FİLTRE!$C4255,'SKT LİSTESİ'!$F:$S,11,0)),"")</f>
        <v/>
      </c>
      <c r="K4255" s="134" t="str">
        <f ca="1">IFERROR(IF($C4255="","",VLOOKUP(FİLTRE!$C4255,'SKT LİSTESİ'!$F:$S,12,0)),"")</f>
        <v/>
      </c>
      <c r="L4255" s="134" t="str">
        <f ca="1">IFERROR(IF($C4255="","",VLOOKUP(FİLTRE!$C4255,'SKT LİSTESİ'!$F:$S,13,0)),"")</f>
        <v/>
      </c>
      <c r="M4255" s="135" t="str">
        <f ca="1">IFERROR(IF($C4255="","",VLOOKUP(FİLTRE!$C4255,'SKT LİSTESİ'!$F:$AJ,14,0)),"")</f>
        <v/>
      </c>
      <c r="N4255" s="31" t="str">
        <f ca="1">IFERROR(IF($C4255="","",VLOOKUP(FİLTRE!$C4255,'SKT LİSTESİ'!$F:$AJ,22,0)),"")</f>
        <v/>
      </c>
      <c r="O4255" s="136" t="str">
        <f ca="1">IFERROR(IF($C4255="","",VLOOKUP(FİLTRE!$C4255,'SKT LİSTESİ'!$F:$AJ,23,0)),"")</f>
        <v/>
      </c>
      <c r="P4255" s="31"/>
      <c r="Q4255" s="31"/>
      <c r="R4255" s="137" t="str">
        <f ca="1">(IFERROR(IF($C4255="","",VLOOKUP(FİLTRE!$C4255,'SKT LİSTESİ'!$F:$AJ,15,0)),""))</f>
        <v/>
      </c>
      <c r="S4255" s="138" t="str">
        <f ca="1">IFERROR(IF($C4255="","",VLOOKUP(FİLTRE!$C4255,'SKT LİSTESİ'!$F:$AJ,16,0)),"")</f>
        <v/>
      </c>
      <c r="AF4255" s="179" t="str">
        <f t="shared" ca="1" si="266"/>
        <v/>
      </c>
      <c r="AG4255" s="179">
        <f t="shared" ca="1" si="267"/>
        <v>0</v>
      </c>
      <c r="AH4255" s="179">
        <f t="shared" ca="1" si="268"/>
        <v>0</v>
      </c>
    </row>
    <row r="4256" spans="2:34" ht="15.75" x14ac:dyDescent="0.25">
      <c r="B4256">
        <f t="shared" ca="1" si="265"/>
        <v>4244</v>
      </c>
      <c r="C4256" t="str">
        <f ca="1">IFERROR(VLOOKUP(B4256,'SKT LİSTESİ'!F:F,1,0),"")</f>
        <v/>
      </c>
      <c r="E4256" s="128" t="str">
        <f ca="1">IFERROR(IF($C4256="","",VLOOKUP(FİLTRE!$C4256,'SKT LİSTESİ'!$F:$S,5,0)),"")</f>
        <v/>
      </c>
      <c r="F4256" s="129" t="str">
        <f ca="1">IFERROR(IF($C4256="","",VLOOKUP(FİLTRE!$C4256,'SKT LİSTESİ'!$F:$S,7,0)),"")</f>
        <v/>
      </c>
      <c r="G4256" s="130" t="str">
        <f ca="1">IFERROR(IF($C4256="","",VLOOKUP(FİLTRE!$C4256,'SKT LİSTESİ'!$F:$S,8,0)),"")</f>
        <v/>
      </c>
      <c r="H4256" s="131" t="str">
        <f ca="1">IF(E4256="","",IF($C4256="","",VLOOKUP(FİLTRE!$C4256,'SKT LİSTESİ'!$F:$S,9,0)))</f>
        <v/>
      </c>
      <c r="I4256" s="132" t="str">
        <f ca="1">IFERROR(IF($C4256="","",VLOOKUP(FİLTRE!$C4256,'SKT LİSTESİ'!$F:$S,10,0)),"")</f>
        <v/>
      </c>
      <c r="J4256" s="133" t="str">
        <f ca="1">IFERROR(IF($C4256="","",VLOOKUP(FİLTRE!$C4256,'SKT LİSTESİ'!$F:$S,11,0)),"")</f>
        <v/>
      </c>
      <c r="K4256" s="134" t="str">
        <f ca="1">IFERROR(IF($C4256="","",VLOOKUP(FİLTRE!$C4256,'SKT LİSTESİ'!$F:$S,12,0)),"")</f>
        <v/>
      </c>
      <c r="L4256" s="134" t="str">
        <f ca="1">IFERROR(IF($C4256="","",VLOOKUP(FİLTRE!$C4256,'SKT LİSTESİ'!$F:$S,13,0)),"")</f>
        <v/>
      </c>
      <c r="M4256" s="135" t="str">
        <f ca="1">IFERROR(IF($C4256="","",VLOOKUP(FİLTRE!$C4256,'SKT LİSTESİ'!$F:$AJ,14,0)),"")</f>
        <v/>
      </c>
      <c r="N4256" s="31" t="str">
        <f ca="1">IFERROR(IF($C4256="","",VLOOKUP(FİLTRE!$C4256,'SKT LİSTESİ'!$F:$AJ,22,0)),"")</f>
        <v/>
      </c>
      <c r="O4256" s="136" t="str">
        <f ca="1">IFERROR(IF($C4256="","",VLOOKUP(FİLTRE!$C4256,'SKT LİSTESİ'!$F:$AJ,23,0)),"")</f>
        <v/>
      </c>
      <c r="P4256" s="31"/>
      <c r="Q4256" s="31"/>
      <c r="R4256" s="137" t="str">
        <f ca="1">(IFERROR(IF($C4256="","",VLOOKUP(FİLTRE!$C4256,'SKT LİSTESİ'!$F:$AJ,15,0)),""))</f>
        <v/>
      </c>
      <c r="S4256" s="138" t="str">
        <f ca="1">IFERROR(IF($C4256="","",VLOOKUP(FİLTRE!$C4256,'SKT LİSTESİ'!$F:$AJ,16,0)),"")</f>
        <v/>
      </c>
      <c r="AF4256" s="179" t="str">
        <f t="shared" ca="1" si="266"/>
        <v/>
      </c>
      <c r="AG4256" s="179">
        <f t="shared" ca="1" si="267"/>
        <v>0</v>
      </c>
      <c r="AH4256" s="179">
        <f t="shared" ca="1" si="268"/>
        <v>0</v>
      </c>
    </row>
    <row r="4257" spans="2:34" ht="15.75" x14ac:dyDescent="0.25">
      <c r="B4257">
        <f t="shared" ca="1" si="265"/>
        <v>4245</v>
      </c>
      <c r="C4257" t="str">
        <f ca="1">IFERROR(VLOOKUP(B4257,'SKT LİSTESİ'!F:F,1,0),"")</f>
        <v/>
      </c>
      <c r="E4257" s="128" t="str">
        <f ca="1">IFERROR(IF($C4257="","",VLOOKUP(FİLTRE!$C4257,'SKT LİSTESİ'!$F:$S,5,0)),"")</f>
        <v/>
      </c>
      <c r="F4257" s="129" t="str">
        <f ca="1">IFERROR(IF($C4257="","",VLOOKUP(FİLTRE!$C4257,'SKT LİSTESİ'!$F:$S,7,0)),"")</f>
        <v/>
      </c>
      <c r="G4257" s="130" t="str">
        <f ca="1">IFERROR(IF($C4257="","",VLOOKUP(FİLTRE!$C4257,'SKT LİSTESİ'!$F:$S,8,0)),"")</f>
        <v/>
      </c>
      <c r="H4257" s="131" t="str">
        <f ca="1">IF(E4257="","",IF($C4257="","",VLOOKUP(FİLTRE!$C4257,'SKT LİSTESİ'!$F:$S,9,0)))</f>
        <v/>
      </c>
      <c r="I4257" s="132" t="str">
        <f ca="1">IFERROR(IF($C4257="","",VLOOKUP(FİLTRE!$C4257,'SKT LİSTESİ'!$F:$S,10,0)),"")</f>
        <v/>
      </c>
      <c r="J4257" s="133" t="str">
        <f ca="1">IFERROR(IF($C4257="","",VLOOKUP(FİLTRE!$C4257,'SKT LİSTESİ'!$F:$S,11,0)),"")</f>
        <v/>
      </c>
      <c r="K4257" s="134" t="str">
        <f ca="1">IFERROR(IF($C4257="","",VLOOKUP(FİLTRE!$C4257,'SKT LİSTESİ'!$F:$S,12,0)),"")</f>
        <v/>
      </c>
      <c r="L4257" s="134" t="str">
        <f ca="1">IFERROR(IF($C4257="","",VLOOKUP(FİLTRE!$C4257,'SKT LİSTESİ'!$F:$S,13,0)),"")</f>
        <v/>
      </c>
      <c r="M4257" s="135" t="str">
        <f ca="1">IFERROR(IF($C4257="","",VLOOKUP(FİLTRE!$C4257,'SKT LİSTESİ'!$F:$AJ,14,0)),"")</f>
        <v/>
      </c>
      <c r="N4257" s="31" t="str">
        <f ca="1">IFERROR(IF($C4257="","",VLOOKUP(FİLTRE!$C4257,'SKT LİSTESİ'!$F:$AJ,22,0)),"")</f>
        <v/>
      </c>
      <c r="O4257" s="136" t="str">
        <f ca="1">IFERROR(IF($C4257="","",VLOOKUP(FİLTRE!$C4257,'SKT LİSTESİ'!$F:$AJ,23,0)),"")</f>
        <v/>
      </c>
      <c r="P4257" s="31"/>
      <c r="Q4257" s="31"/>
      <c r="R4257" s="137" t="str">
        <f ca="1">(IFERROR(IF($C4257="","",VLOOKUP(FİLTRE!$C4257,'SKT LİSTESİ'!$F:$AJ,15,0)),""))</f>
        <v/>
      </c>
      <c r="S4257" s="138" t="str">
        <f ca="1">IFERROR(IF($C4257="","",VLOOKUP(FİLTRE!$C4257,'SKT LİSTESİ'!$F:$AJ,16,0)),"")</f>
        <v/>
      </c>
      <c r="AF4257" s="179" t="str">
        <f t="shared" ca="1" si="266"/>
        <v/>
      </c>
      <c r="AG4257" s="179">
        <f t="shared" ca="1" si="267"/>
        <v>0</v>
      </c>
      <c r="AH4257" s="179">
        <f t="shared" ca="1" si="268"/>
        <v>0</v>
      </c>
    </row>
    <row r="4258" spans="2:34" ht="15.75" x14ac:dyDescent="0.25">
      <c r="B4258">
        <f t="shared" ca="1" si="265"/>
        <v>4246</v>
      </c>
      <c r="C4258" t="str">
        <f ca="1">IFERROR(VLOOKUP(B4258,'SKT LİSTESİ'!F:F,1,0),"")</f>
        <v/>
      </c>
      <c r="E4258" s="128" t="str">
        <f ca="1">IFERROR(IF($C4258="","",VLOOKUP(FİLTRE!$C4258,'SKT LİSTESİ'!$F:$S,5,0)),"")</f>
        <v/>
      </c>
      <c r="F4258" s="129" t="str">
        <f ca="1">IFERROR(IF($C4258="","",VLOOKUP(FİLTRE!$C4258,'SKT LİSTESİ'!$F:$S,7,0)),"")</f>
        <v/>
      </c>
      <c r="G4258" s="130" t="str">
        <f ca="1">IFERROR(IF($C4258="","",VLOOKUP(FİLTRE!$C4258,'SKT LİSTESİ'!$F:$S,8,0)),"")</f>
        <v/>
      </c>
      <c r="H4258" s="131" t="str">
        <f ca="1">IF(E4258="","",IF($C4258="","",VLOOKUP(FİLTRE!$C4258,'SKT LİSTESİ'!$F:$S,9,0)))</f>
        <v/>
      </c>
      <c r="I4258" s="132" t="str">
        <f ca="1">IFERROR(IF($C4258="","",VLOOKUP(FİLTRE!$C4258,'SKT LİSTESİ'!$F:$S,10,0)),"")</f>
        <v/>
      </c>
      <c r="J4258" s="133" t="str">
        <f ca="1">IFERROR(IF($C4258="","",VLOOKUP(FİLTRE!$C4258,'SKT LİSTESİ'!$F:$S,11,0)),"")</f>
        <v/>
      </c>
      <c r="K4258" s="134" t="str">
        <f ca="1">IFERROR(IF($C4258="","",VLOOKUP(FİLTRE!$C4258,'SKT LİSTESİ'!$F:$S,12,0)),"")</f>
        <v/>
      </c>
      <c r="L4258" s="134" t="str">
        <f ca="1">IFERROR(IF($C4258="","",VLOOKUP(FİLTRE!$C4258,'SKT LİSTESİ'!$F:$S,13,0)),"")</f>
        <v/>
      </c>
      <c r="M4258" s="135" t="str">
        <f ca="1">IFERROR(IF($C4258="","",VLOOKUP(FİLTRE!$C4258,'SKT LİSTESİ'!$F:$AJ,14,0)),"")</f>
        <v/>
      </c>
      <c r="N4258" s="31" t="str">
        <f ca="1">IFERROR(IF($C4258="","",VLOOKUP(FİLTRE!$C4258,'SKT LİSTESİ'!$F:$AJ,22,0)),"")</f>
        <v/>
      </c>
      <c r="O4258" s="136" t="str">
        <f ca="1">IFERROR(IF($C4258="","",VLOOKUP(FİLTRE!$C4258,'SKT LİSTESİ'!$F:$AJ,23,0)),"")</f>
        <v/>
      </c>
      <c r="P4258" s="31"/>
      <c r="Q4258" s="31"/>
      <c r="R4258" s="137" t="str">
        <f ca="1">(IFERROR(IF($C4258="","",VLOOKUP(FİLTRE!$C4258,'SKT LİSTESİ'!$F:$AJ,15,0)),""))</f>
        <v/>
      </c>
      <c r="S4258" s="138" t="str">
        <f ca="1">IFERROR(IF($C4258="","",VLOOKUP(FİLTRE!$C4258,'SKT LİSTESİ'!$F:$AJ,16,0)),"")</f>
        <v/>
      </c>
      <c r="AF4258" s="179" t="str">
        <f t="shared" ca="1" si="266"/>
        <v/>
      </c>
      <c r="AG4258" s="179">
        <f t="shared" ca="1" si="267"/>
        <v>0</v>
      </c>
      <c r="AH4258" s="179">
        <f t="shared" ca="1" si="268"/>
        <v>0</v>
      </c>
    </row>
    <row r="4259" spans="2:34" ht="15.75" x14ac:dyDescent="0.25">
      <c r="B4259">
        <f t="shared" ca="1" si="265"/>
        <v>4247</v>
      </c>
      <c r="C4259" t="str">
        <f ca="1">IFERROR(VLOOKUP(B4259,'SKT LİSTESİ'!F:F,1,0),"")</f>
        <v/>
      </c>
      <c r="E4259" s="128" t="str">
        <f ca="1">IFERROR(IF($C4259="","",VLOOKUP(FİLTRE!$C4259,'SKT LİSTESİ'!$F:$S,5,0)),"")</f>
        <v/>
      </c>
      <c r="F4259" s="129" t="str">
        <f ca="1">IFERROR(IF($C4259="","",VLOOKUP(FİLTRE!$C4259,'SKT LİSTESİ'!$F:$S,7,0)),"")</f>
        <v/>
      </c>
      <c r="G4259" s="130" t="str">
        <f ca="1">IFERROR(IF($C4259="","",VLOOKUP(FİLTRE!$C4259,'SKT LİSTESİ'!$F:$S,8,0)),"")</f>
        <v/>
      </c>
      <c r="H4259" s="131" t="str">
        <f ca="1">IF(E4259="","",IF($C4259="","",VLOOKUP(FİLTRE!$C4259,'SKT LİSTESİ'!$F:$S,9,0)))</f>
        <v/>
      </c>
      <c r="I4259" s="132" t="str">
        <f ca="1">IFERROR(IF($C4259="","",VLOOKUP(FİLTRE!$C4259,'SKT LİSTESİ'!$F:$S,10,0)),"")</f>
        <v/>
      </c>
      <c r="J4259" s="133" t="str">
        <f ca="1">IFERROR(IF($C4259="","",VLOOKUP(FİLTRE!$C4259,'SKT LİSTESİ'!$F:$S,11,0)),"")</f>
        <v/>
      </c>
      <c r="K4259" s="134" t="str">
        <f ca="1">IFERROR(IF($C4259="","",VLOOKUP(FİLTRE!$C4259,'SKT LİSTESİ'!$F:$S,12,0)),"")</f>
        <v/>
      </c>
      <c r="L4259" s="134" t="str">
        <f ca="1">IFERROR(IF($C4259="","",VLOOKUP(FİLTRE!$C4259,'SKT LİSTESİ'!$F:$S,13,0)),"")</f>
        <v/>
      </c>
      <c r="M4259" s="135" t="str">
        <f ca="1">IFERROR(IF($C4259="","",VLOOKUP(FİLTRE!$C4259,'SKT LİSTESİ'!$F:$AJ,14,0)),"")</f>
        <v/>
      </c>
      <c r="N4259" s="31" t="str">
        <f ca="1">IFERROR(IF($C4259="","",VLOOKUP(FİLTRE!$C4259,'SKT LİSTESİ'!$F:$AJ,22,0)),"")</f>
        <v/>
      </c>
      <c r="O4259" s="136" t="str">
        <f ca="1">IFERROR(IF($C4259="","",VLOOKUP(FİLTRE!$C4259,'SKT LİSTESİ'!$F:$AJ,23,0)),"")</f>
        <v/>
      </c>
      <c r="P4259" s="31"/>
      <c r="Q4259" s="31"/>
      <c r="R4259" s="137" t="str">
        <f ca="1">(IFERROR(IF($C4259="","",VLOOKUP(FİLTRE!$C4259,'SKT LİSTESİ'!$F:$AJ,15,0)),""))</f>
        <v/>
      </c>
      <c r="S4259" s="138" t="str">
        <f ca="1">IFERROR(IF($C4259="","",VLOOKUP(FİLTRE!$C4259,'SKT LİSTESİ'!$F:$AJ,16,0)),"")</f>
        <v/>
      </c>
      <c r="AF4259" s="179" t="str">
        <f t="shared" ca="1" si="266"/>
        <v/>
      </c>
      <c r="AG4259" s="179">
        <f t="shared" ca="1" si="267"/>
        <v>0</v>
      </c>
      <c r="AH4259" s="179">
        <f t="shared" ca="1" si="268"/>
        <v>0</v>
      </c>
    </row>
    <row r="4260" spans="2:34" ht="15.75" x14ac:dyDescent="0.25">
      <c r="B4260">
        <f t="shared" ca="1" si="265"/>
        <v>4248</v>
      </c>
      <c r="C4260" t="str">
        <f ca="1">IFERROR(VLOOKUP(B4260,'SKT LİSTESİ'!F:F,1,0),"")</f>
        <v/>
      </c>
      <c r="E4260" s="128" t="str">
        <f ca="1">IFERROR(IF($C4260="","",VLOOKUP(FİLTRE!$C4260,'SKT LİSTESİ'!$F:$S,5,0)),"")</f>
        <v/>
      </c>
      <c r="F4260" s="129" t="str">
        <f ca="1">IFERROR(IF($C4260="","",VLOOKUP(FİLTRE!$C4260,'SKT LİSTESİ'!$F:$S,7,0)),"")</f>
        <v/>
      </c>
      <c r="G4260" s="130" t="str">
        <f ca="1">IFERROR(IF($C4260="","",VLOOKUP(FİLTRE!$C4260,'SKT LİSTESİ'!$F:$S,8,0)),"")</f>
        <v/>
      </c>
      <c r="H4260" s="131" t="str">
        <f ca="1">IF(E4260="","",IF($C4260="","",VLOOKUP(FİLTRE!$C4260,'SKT LİSTESİ'!$F:$S,9,0)))</f>
        <v/>
      </c>
      <c r="I4260" s="132" t="str">
        <f ca="1">IFERROR(IF($C4260="","",VLOOKUP(FİLTRE!$C4260,'SKT LİSTESİ'!$F:$S,10,0)),"")</f>
        <v/>
      </c>
      <c r="J4260" s="133" t="str">
        <f ca="1">IFERROR(IF($C4260="","",VLOOKUP(FİLTRE!$C4260,'SKT LİSTESİ'!$F:$S,11,0)),"")</f>
        <v/>
      </c>
      <c r="K4260" s="134" t="str">
        <f ca="1">IFERROR(IF($C4260="","",VLOOKUP(FİLTRE!$C4260,'SKT LİSTESİ'!$F:$S,12,0)),"")</f>
        <v/>
      </c>
      <c r="L4260" s="134" t="str">
        <f ca="1">IFERROR(IF($C4260="","",VLOOKUP(FİLTRE!$C4260,'SKT LİSTESİ'!$F:$S,13,0)),"")</f>
        <v/>
      </c>
      <c r="M4260" s="135" t="str">
        <f ca="1">IFERROR(IF($C4260="","",VLOOKUP(FİLTRE!$C4260,'SKT LİSTESİ'!$F:$AJ,14,0)),"")</f>
        <v/>
      </c>
      <c r="N4260" s="31" t="str">
        <f ca="1">IFERROR(IF($C4260="","",VLOOKUP(FİLTRE!$C4260,'SKT LİSTESİ'!$F:$AJ,22,0)),"")</f>
        <v/>
      </c>
      <c r="O4260" s="136" t="str">
        <f ca="1">IFERROR(IF($C4260="","",VLOOKUP(FİLTRE!$C4260,'SKT LİSTESİ'!$F:$AJ,23,0)),"")</f>
        <v/>
      </c>
      <c r="P4260" s="31"/>
      <c r="Q4260" s="31"/>
      <c r="R4260" s="137" t="str">
        <f ca="1">(IFERROR(IF($C4260="","",VLOOKUP(FİLTRE!$C4260,'SKT LİSTESİ'!$F:$AJ,15,0)),""))</f>
        <v/>
      </c>
      <c r="S4260" s="138" t="str">
        <f ca="1">IFERROR(IF($C4260="","",VLOOKUP(FİLTRE!$C4260,'SKT LİSTESİ'!$F:$AJ,16,0)),"")</f>
        <v/>
      </c>
      <c r="AF4260" s="179" t="str">
        <f t="shared" ca="1" si="266"/>
        <v/>
      </c>
      <c r="AG4260" s="179">
        <f t="shared" ca="1" si="267"/>
        <v>0</v>
      </c>
      <c r="AH4260" s="179">
        <f t="shared" ca="1" si="268"/>
        <v>0</v>
      </c>
    </row>
    <row r="4261" spans="2:34" ht="15.75" x14ac:dyDescent="0.25">
      <c r="B4261">
        <f t="shared" ca="1" si="265"/>
        <v>4249</v>
      </c>
      <c r="C4261" t="str">
        <f ca="1">IFERROR(VLOOKUP(B4261,'SKT LİSTESİ'!F:F,1,0),"")</f>
        <v/>
      </c>
      <c r="E4261" s="128" t="str">
        <f ca="1">IFERROR(IF($C4261="","",VLOOKUP(FİLTRE!$C4261,'SKT LİSTESİ'!$F:$S,5,0)),"")</f>
        <v/>
      </c>
      <c r="F4261" s="129" t="str">
        <f ca="1">IFERROR(IF($C4261="","",VLOOKUP(FİLTRE!$C4261,'SKT LİSTESİ'!$F:$S,7,0)),"")</f>
        <v/>
      </c>
      <c r="G4261" s="130" t="str">
        <f ca="1">IFERROR(IF($C4261="","",VLOOKUP(FİLTRE!$C4261,'SKT LİSTESİ'!$F:$S,8,0)),"")</f>
        <v/>
      </c>
      <c r="H4261" s="131" t="str">
        <f ca="1">IF(E4261="","",IF($C4261="","",VLOOKUP(FİLTRE!$C4261,'SKT LİSTESİ'!$F:$S,9,0)))</f>
        <v/>
      </c>
      <c r="I4261" s="132" t="str">
        <f ca="1">IFERROR(IF($C4261="","",VLOOKUP(FİLTRE!$C4261,'SKT LİSTESİ'!$F:$S,10,0)),"")</f>
        <v/>
      </c>
      <c r="J4261" s="133" t="str">
        <f ca="1">IFERROR(IF($C4261="","",VLOOKUP(FİLTRE!$C4261,'SKT LİSTESİ'!$F:$S,11,0)),"")</f>
        <v/>
      </c>
      <c r="K4261" s="134" t="str">
        <f ca="1">IFERROR(IF($C4261="","",VLOOKUP(FİLTRE!$C4261,'SKT LİSTESİ'!$F:$S,12,0)),"")</f>
        <v/>
      </c>
      <c r="L4261" s="134" t="str">
        <f ca="1">IFERROR(IF($C4261="","",VLOOKUP(FİLTRE!$C4261,'SKT LİSTESİ'!$F:$S,13,0)),"")</f>
        <v/>
      </c>
      <c r="M4261" s="135" t="str">
        <f ca="1">IFERROR(IF($C4261="","",VLOOKUP(FİLTRE!$C4261,'SKT LİSTESİ'!$F:$AJ,14,0)),"")</f>
        <v/>
      </c>
      <c r="N4261" s="31" t="str">
        <f ca="1">IFERROR(IF($C4261="","",VLOOKUP(FİLTRE!$C4261,'SKT LİSTESİ'!$F:$AJ,22,0)),"")</f>
        <v/>
      </c>
      <c r="O4261" s="136" t="str">
        <f ca="1">IFERROR(IF($C4261="","",VLOOKUP(FİLTRE!$C4261,'SKT LİSTESİ'!$F:$AJ,23,0)),"")</f>
        <v/>
      </c>
      <c r="P4261" s="31"/>
      <c r="Q4261" s="31"/>
      <c r="R4261" s="137" t="str">
        <f ca="1">(IFERROR(IF($C4261="","",VLOOKUP(FİLTRE!$C4261,'SKT LİSTESİ'!$F:$AJ,15,0)),""))</f>
        <v/>
      </c>
      <c r="S4261" s="138" t="str">
        <f ca="1">IFERROR(IF($C4261="","",VLOOKUP(FİLTRE!$C4261,'SKT LİSTESİ'!$F:$AJ,16,0)),"")</f>
        <v/>
      </c>
      <c r="AF4261" s="179" t="str">
        <f t="shared" ca="1" si="266"/>
        <v/>
      </c>
      <c r="AG4261" s="179">
        <f t="shared" ca="1" si="267"/>
        <v>0</v>
      </c>
      <c r="AH4261" s="179">
        <f t="shared" ca="1" si="268"/>
        <v>0</v>
      </c>
    </row>
    <row r="4262" spans="2:34" ht="15.75" x14ac:dyDescent="0.25">
      <c r="B4262">
        <f t="shared" ca="1" si="265"/>
        <v>4250</v>
      </c>
      <c r="C4262" t="str">
        <f ca="1">IFERROR(VLOOKUP(B4262,'SKT LİSTESİ'!F:F,1,0),"")</f>
        <v/>
      </c>
      <c r="E4262" s="128" t="str">
        <f ca="1">IFERROR(IF($C4262="","",VLOOKUP(FİLTRE!$C4262,'SKT LİSTESİ'!$F:$S,5,0)),"")</f>
        <v/>
      </c>
      <c r="F4262" s="129" t="str">
        <f ca="1">IFERROR(IF($C4262="","",VLOOKUP(FİLTRE!$C4262,'SKT LİSTESİ'!$F:$S,7,0)),"")</f>
        <v/>
      </c>
      <c r="G4262" s="130" t="str">
        <f ca="1">IFERROR(IF($C4262="","",VLOOKUP(FİLTRE!$C4262,'SKT LİSTESİ'!$F:$S,8,0)),"")</f>
        <v/>
      </c>
      <c r="H4262" s="131" t="str">
        <f ca="1">IF(E4262="","",IF($C4262="","",VLOOKUP(FİLTRE!$C4262,'SKT LİSTESİ'!$F:$S,9,0)))</f>
        <v/>
      </c>
      <c r="I4262" s="132" t="str">
        <f ca="1">IFERROR(IF($C4262="","",VLOOKUP(FİLTRE!$C4262,'SKT LİSTESİ'!$F:$S,10,0)),"")</f>
        <v/>
      </c>
      <c r="J4262" s="133" t="str">
        <f ca="1">IFERROR(IF($C4262="","",VLOOKUP(FİLTRE!$C4262,'SKT LİSTESİ'!$F:$S,11,0)),"")</f>
        <v/>
      </c>
      <c r="K4262" s="134" t="str">
        <f ca="1">IFERROR(IF($C4262="","",VLOOKUP(FİLTRE!$C4262,'SKT LİSTESİ'!$F:$S,12,0)),"")</f>
        <v/>
      </c>
      <c r="L4262" s="134" t="str">
        <f ca="1">IFERROR(IF($C4262="","",VLOOKUP(FİLTRE!$C4262,'SKT LİSTESİ'!$F:$S,13,0)),"")</f>
        <v/>
      </c>
      <c r="M4262" s="135" t="str">
        <f ca="1">IFERROR(IF($C4262="","",VLOOKUP(FİLTRE!$C4262,'SKT LİSTESİ'!$F:$AJ,14,0)),"")</f>
        <v/>
      </c>
      <c r="N4262" s="31" t="str">
        <f ca="1">IFERROR(IF($C4262="","",VLOOKUP(FİLTRE!$C4262,'SKT LİSTESİ'!$F:$AJ,22,0)),"")</f>
        <v/>
      </c>
      <c r="O4262" s="136" t="str">
        <f ca="1">IFERROR(IF($C4262="","",VLOOKUP(FİLTRE!$C4262,'SKT LİSTESİ'!$F:$AJ,23,0)),"")</f>
        <v/>
      </c>
      <c r="P4262" s="31"/>
      <c r="Q4262" s="31"/>
      <c r="R4262" s="137" t="str">
        <f ca="1">(IFERROR(IF($C4262="","",VLOOKUP(FİLTRE!$C4262,'SKT LİSTESİ'!$F:$AJ,15,0)),""))</f>
        <v/>
      </c>
      <c r="S4262" s="138" t="str">
        <f ca="1">IFERROR(IF($C4262="","",VLOOKUP(FİLTRE!$C4262,'SKT LİSTESİ'!$F:$AJ,16,0)),"")</f>
        <v/>
      </c>
      <c r="AF4262" s="179" t="str">
        <f t="shared" ca="1" si="266"/>
        <v/>
      </c>
      <c r="AG4262" s="179">
        <f t="shared" ca="1" si="267"/>
        <v>0</v>
      </c>
      <c r="AH4262" s="179">
        <f t="shared" ca="1" si="268"/>
        <v>0</v>
      </c>
    </row>
    <row r="4263" spans="2:34" ht="15.75" x14ac:dyDescent="0.25">
      <c r="B4263">
        <f t="shared" ca="1" si="265"/>
        <v>4251</v>
      </c>
      <c r="C4263" t="str">
        <f ca="1">IFERROR(VLOOKUP(B4263,'SKT LİSTESİ'!F:F,1,0),"")</f>
        <v/>
      </c>
      <c r="E4263" s="128" t="str">
        <f ca="1">IFERROR(IF($C4263="","",VLOOKUP(FİLTRE!$C4263,'SKT LİSTESİ'!$F:$S,5,0)),"")</f>
        <v/>
      </c>
      <c r="F4263" s="129" t="str">
        <f ca="1">IFERROR(IF($C4263="","",VLOOKUP(FİLTRE!$C4263,'SKT LİSTESİ'!$F:$S,7,0)),"")</f>
        <v/>
      </c>
      <c r="G4263" s="130" t="str">
        <f ca="1">IFERROR(IF($C4263="","",VLOOKUP(FİLTRE!$C4263,'SKT LİSTESİ'!$F:$S,8,0)),"")</f>
        <v/>
      </c>
      <c r="H4263" s="131" t="str">
        <f ca="1">IF(E4263="","",IF($C4263="","",VLOOKUP(FİLTRE!$C4263,'SKT LİSTESİ'!$F:$S,9,0)))</f>
        <v/>
      </c>
      <c r="I4263" s="132" t="str">
        <f ca="1">IFERROR(IF($C4263="","",VLOOKUP(FİLTRE!$C4263,'SKT LİSTESİ'!$F:$S,10,0)),"")</f>
        <v/>
      </c>
      <c r="J4263" s="133" t="str">
        <f ca="1">IFERROR(IF($C4263="","",VLOOKUP(FİLTRE!$C4263,'SKT LİSTESİ'!$F:$S,11,0)),"")</f>
        <v/>
      </c>
      <c r="K4263" s="134" t="str">
        <f ca="1">IFERROR(IF($C4263="","",VLOOKUP(FİLTRE!$C4263,'SKT LİSTESİ'!$F:$S,12,0)),"")</f>
        <v/>
      </c>
      <c r="L4263" s="134" t="str">
        <f ca="1">IFERROR(IF($C4263="","",VLOOKUP(FİLTRE!$C4263,'SKT LİSTESİ'!$F:$S,13,0)),"")</f>
        <v/>
      </c>
      <c r="M4263" s="135" t="str">
        <f ca="1">IFERROR(IF($C4263="","",VLOOKUP(FİLTRE!$C4263,'SKT LİSTESİ'!$F:$AJ,14,0)),"")</f>
        <v/>
      </c>
      <c r="N4263" s="31" t="str">
        <f ca="1">IFERROR(IF($C4263="","",VLOOKUP(FİLTRE!$C4263,'SKT LİSTESİ'!$F:$AJ,22,0)),"")</f>
        <v/>
      </c>
      <c r="O4263" s="136" t="str">
        <f ca="1">IFERROR(IF($C4263="","",VLOOKUP(FİLTRE!$C4263,'SKT LİSTESİ'!$F:$AJ,23,0)),"")</f>
        <v/>
      </c>
      <c r="P4263" s="31"/>
      <c r="Q4263" s="31"/>
      <c r="R4263" s="137" t="str">
        <f ca="1">(IFERROR(IF($C4263="","",VLOOKUP(FİLTRE!$C4263,'SKT LİSTESİ'!$F:$AJ,15,0)),""))</f>
        <v/>
      </c>
      <c r="S4263" s="138" t="str">
        <f ca="1">IFERROR(IF($C4263="","",VLOOKUP(FİLTRE!$C4263,'SKT LİSTESİ'!$F:$AJ,16,0)),"")</f>
        <v/>
      </c>
      <c r="AF4263" s="179" t="str">
        <f t="shared" ca="1" si="266"/>
        <v/>
      </c>
      <c r="AG4263" s="179">
        <f t="shared" ca="1" si="267"/>
        <v>0</v>
      </c>
      <c r="AH4263" s="179">
        <f t="shared" ca="1" si="268"/>
        <v>0</v>
      </c>
    </row>
    <row r="4264" spans="2:34" ht="15.75" x14ac:dyDescent="0.25">
      <c r="B4264">
        <f t="shared" ca="1" si="265"/>
        <v>4252</v>
      </c>
      <c r="C4264" t="str">
        <f ca="1">IFERROR(VLOOKUP(B4264,'SKT LİSTESİ'!F:F,1,0),"")</f>
        <v/>
      </c>
      <c r="E4264" s="128" t="str">
        <f ca="1">IFERROR(IF($C4264="","",VLOOKUP(FİLTRE!$C4264,'SKT LİSTESİ'!$F:$S,5,0)),"")</f>
        <v/>
      </c>
      <c r="F4264" s="129" t="str">
        <f ca="1">IFERROR(IF($C4264="","",VLOOKUP(FİLTRE!$C4264,'SKT LİSTESİ'!$F:$S,7,0)),"")</f>
        <v/>
      </c>
      <c r="G4264" s="130" t="str">
        <f ca="1">IFERROR(IF($C4264="","",VLOOKUP(FİLTRE!$C4264,'SKT LİSTESİ'!$F:$S,8,0)),"")</f>
        <v/>
      </c>
      <c r="H4264" s="131" t="str">
        <f ca="1">IF(E4264="","",IF($C4264="","",VLOOKUP(FİLTRE!$C4264,'SKT LİSTESİ'!$F:$S,9,0)))</f>
        <v/>
      </c>
      <c r="I4264" s="132" t="str">
        <f ca="1">IFERROR(IF($C4264="","",VLOOKUP(FİLTRE!$C4264,'SKT LİSTESİ'!$F:$S,10,0)),"")</f>
        <v/>
      </c>
      <c r="J4264" s="133" t="str">
        <f ca="1">IFERROR(IF($C4264="","",VLOOKUP(FİLTRE!$C4264,'SKT LİSTESİ'!$F:$S,11,0)),"")</f>
        <v/>
      </c>
      <c r="K4264" s="134" t="str">
        <f ca="1">IFERROR(IF($C4264="","",VLOOKUP(FİLTRE!$C4264,'SKT LİSTESİ'!$F:$S,12,0)),"")</f>
        <v/>
      </c>
      <c r="L4264" s="134" t="str">
        <f ca="1">IFERROR(IF($C4264="","",VLOOKUP(FİLTRE!$C4264,'SKT LİSTESİ'!$F:$S,13,0)),"")</f>
        <v/>
      </c>
      <c r="M4264" s="135" t="str">
        <f ca="1">IFERROR(IF($C4264="","",VLOOKUP(FİLTRE!$C4264,'SKT LİSTESİ'!$F:$AJ,14,0)),"")</f>
        <v/>
      </c>
      <c r="N4264" s="31" t="str">
        <f ca="1">IFERROR(IF($C4264="","",VLOOKUP(FİLTRE!$C4264,'SKT LİSTESİ'!$F:$AJ,22,0)),"")</f>
        <v/>
      </c>
      <c r="O4264" s="136" t="str">
        <f ca="1">IFERROR(IF($C4264="","",VLOOKUP(FİLTRE!$C4264,'SKT LİSTESİ'!$F:$AJ,23,0)),"")</f>
        <v/>
      </c>
      <c r="P4264" s="31"/>
      <c r="Q4264" s="31"/>
      <c r="R4264" s="137" t="str">
        <f ca="1">(IFERROR(IF($C4264="","",VLOOKUP(FİLTRE!$C4264,'SKT LİSTESİ'!$F:$AJ,15,0)),""))</f>
        <v/>
      </c>
      <c r="S4264" s="138" t="str">
        <f ca="1">IFERROR(IF($C4264="","",VLOOKUP(FİLTRE!$C4264,'SKT LİSTESİ'!$F:$AJ,16,0)),"")</f>
        <v/>
      </c>
      <c r="AF4264" s="179" t="str">
        <f t="shared" ca="1" si="266"/>
        <v/>
      </c>
      <c r="AG4264" s="179">
        <f t="shared" ca="1" si="267"/>
        <v>0</v>
      </c>
      <c r="AH4264" s="179">
        <f t="shared" ca="1" si="268"/>
        <v>0</v>
      </c>
    </row>
    <row r="4265" spans="2:34" ht="15.75" x14ac:dyDescent="0.25">
      <c r="B4265">
        <f t="shared" ca="1" si="265"/>
        <v>4253</v>
      </c>
      <c r="C4265" t="str">
        <f ca="1">IFERROR(VLOOKUP(B4265,'SKT LİSTESİ'!F:F,1,0),"")</f>
        <v/>
      </c>
      <c r="E4265" s="128" t="str">
        <f ca="1">IFERROR(IF($C4265="","",VLOOKUP(FİLTRE!$C4265,'SKT LİSTESİ'!$F:$S,5,0)),"")</f>
        <v/>
      </c>
      <c r="F4265" s="129" t="str">
        <f ca="1">IFERROR(IF($C4265="","",VLOOKUP(FİLTRE!$C4265,'SKT LİSTESİ'!$F:$S,7,0)),"")</f>
        <v/>
      </c>
      <c r="G4265" s="130" t="str">
        <f ca="1">IFERROR(IF($C4265="","",VLOOKUP(FİLTRE!$C4265,'SKT LİSTESİ'!$F:$S,8,0)),"")</f>
        <v/>
      </c>
      <c r="H4265" s="131" t="str">
        <f ca="1">IF(E4265="","",IF($C4265="","",VLOOKUP(FİLTRE!$C4265,'SKT LİSTESİ'!$F:$S,9,0)))</f>
        <v/>
      </c>
      <c r="I4265" s="132" t="str">
        <f ca="1">IFERROR(IF($C4265="","",VLOOKUP(FİLTRE!$C4265,'SKT LİSTESİ'!$F:$S,10,0)),"")</f>
        <v/>
      </c>
      <c r="J4265" s="133" t="str">
        <f ca="1">IFERROR(IF($C4265="","",VLOOKUP(FİLTRE!$C4265,'SKT LİSTESİ'!$F:$S,11,0)),"")</f>
        <v/>
      </c>
      <c r="K4265" s="134" t="str">
        <f ca="1">IFERROR(IF($C4265="","",VLOOKUP(FİLTRE!$C4265,'SKT LİSTESİ'!$F:$S,12,0)),"")</f>
        <v/>
      </c>
      <c r="L4265" s="134" t="str">
        <f ca="1">IFERROR(IF($C4265="","",VLOOKUP(FİLTRE!$C4265,'SKT LİSTESİ'!$F:$S,13,0)),"")</f>
        <v/>
      </c>
      <c r="M4265" s="135" t="str">
        <f ca="1">IFERROR(IF($C4265="","",VLOOKUP(FİLTRE!$C4265,'SKT LİSTESİ'!$F:$AJ,14,0)),"")</f>
        <v/>
      </c>
      <c r="N4265" s="31" t="str">
        <f ca="1">IFERROR(IF($C4265="","",VLOOKUP(FİLTRE!$C4265,'SKT LİSTESİ'!$F:$AJ,22,0)),"")</f>
        <v/>
      </c>
      <c r="O4265" s="136" t="str">
        <f ca="1">IFERROR(IF($C4265="","",VLOOKUP(FİLTRE!$C4265,'SKT LİSTESİ'!$F:$AJ,23,0)),"")</f>
        <v/>
      </c>
      <c r="P4265" s="31"/>
      <c r="Q4265" s="31"/>
      <c r="R4265" s="137" t="str">
        <f ca="1">(IFERROR(IF($C4265="","",VLOOKUP(FİLTRE!$C4265,'SKT LİSTESİ'!$F:$AJ,15,0)),""))</f>
        <v/>
      </c>
      <c r="S4265" s="138" t="str">
        <f ca="1">IFERROR(IF($C4265="","",VLOOKUP(FİLTRE!$C4265,'SKT LİSTESİ'!$F:$AJ,16,0)),"")</f>
        <v/>
      </c>
      <c r="AF4265" s="179" t="str">
        <f t="shared" ca="1" si="266"/>
        <v/>
      </c>
      <c r="AG4265" s="179">
        <f t="shared" ca="1" si="267"/>
        <v>0</v>
      </c>
      <c r="AH4265" s="179">
        <f t="shared" ca="1" si="268"/>
        <v>0</v>
      </c>
    </row>
    <row r="4266" spans="2:34" ht="15.75" x14ac:dyDescent="0.25">
      <c r="B4266">
        <f t="shared" ca="1" si="265"/>
        <v>4254</v>
      </c>
      <c r="C4266" t="str">
        <f ca="1">IFERROR(VLOOKUP(B4266,'SKT LİSTESİ'!F:F,1,0),"")</f>
        <v/>
      </c>
      <c r="E4266" s="128" t="str">
        <f ca="1">IFERROR(IF($C4266="","",VLOOKUP(FİLTRE!$C4266,'SKT LİSTESİ'!$F:$S,5,0)),"")</f>
        <v/>
      </c>
      <c r="F4266" s="129" t="str">
        <f ca="1">IFERROR(IF($C4266="","",VLOOKUP(FİLTRE!$C4266,'SKT LİSTESİ'!$F:$S,7,0)),"")</f>
        <v/>
      </c>
      <c r="G4266" s="130" t="str">
        <f ca="1">IFERROR(IF($C4266="","",VLOOKUP(FİLTRE!$C4266,'SKT LİSTESİ'!$F:$S,8,0)),"")</f>
        <v/>
      </c>
      <c r="H4266" s="131" t="str">
        <f ca="1">IF(E4266="","",IF($C4266="","",VLOOKUP(FİLTRE!$C4266,'SKT LİSTESİ'!$F:$S,9,0)))</f>
        <v/>
      </c>
      <c r="I4266" s="132" t="str">
        <f ca="1">IFERROR(IF($C4266="","",VLOOKUP(FİLTRE!$C4266,'SKT LİSTESİ'!$F:$S,10,0)),"")</f>
        <v/>
      </c>
      <c r="J4266" s="133" t="str">
        <f ca="1">IFERROR(IF($C4266="","",VLOOKUP(FİLTRE!$C4266,'SKT LİSTESİ'!$F:$S,11,0)),"")</f>
        <v/>
      </c>
      <c r="K4266" s="134" t="str">
        <f ca="1">IFERROR(IF($C4266="","",VLOOKUP(FİLTRE!$C4266,'SKT LİSTESİ'!$F:$S,12,0)),"")</f>
        <v/>
      </c>
      <c r="L4266" s="134" t="str">
        <f ca="1">IFERROR(IF($C4266="","",VLOOKUP(FİLTRE!$C4266,'SKT LİSTESİ'!$F:$S,13,0)),"")</f>
        <v/>
      </c>
      <c r="M4266" s="135" t="str">
        <f ca="1">IFERROR(IF($C4266="","",VLOOKUP(FİLTRE!$C4266,'SKT LİSTESİ'!$F:$AJ,14,0)),"")</f>
        <v/>
      </c>
      <c r="N4266" s="31" t="str">
        <f ca="1">IFERROR(IF($C4266="","",VLOOKUP(FİLTRE!$C4266,'SKT LİSTESİ'!$F:$AJ,22,0)),"")</f>
        <v/>
      </c>
      <c r="O4266" s="136" t="str">
        <f ca="1">IFERROR(IF($C4266="","",VLOOKUP(FİLTRE!$C4266,'SKT LİSTESİ'!$F:$AJ,23,0)),"")</f>
        <v/>
      </c>
      <c r="P4266" s="31"/>
      <c r="Q4266" s="31"/>
      <c r="R4266" s="137" t="str">
        <f ca="1">(IFERROR(IF($C4266="","",VLOOKUP(FİLTRE!$C4266,'SKT LİSTESİ'!$F:$AJ,15,0)),""))</f>
        <v/>
      </c>
      <c r="S4266" s="138" t="str">
        <f ca="1">IFERROR(IF($C4266="","",VLOOKUP(FİLTRE!$C4266,'SKT LİSTESİ'!$F:$AJ,16,0)),"")</f>
        <v/>
      </c>
      <c r="AF4266" s="179" t="str">
        <f t="shared" ca="1" si="266"/>
        <v/>
      </c>
      <c r="AG4266" s="179">
        <f t="shared" ca="1" si="267"/>
        <v>0</v>
      </c>
      <c r="AH4266" s="179">
        <f t="shared" ca="1" si="268"/>
        <v>0</v>
      </c>
    </row>
    <row r="4267" spans="2:34" ht="15.75" x14ac:dyDescent="0.25">
      <c r="B4267">
        <f t="shared" ca="1" si="265"/>
        <v>4255</v>
      </c>
      <c r="C4267" t="str">
        <f ca="1">IFERROR(VLOOKUP(B4267,'SKT LİSTESİ'!F:F,1,0),"")</f>
        <v/>
      </c>
      <c r="E4267" s="128" t="str">
        <f ca="1">IFERROR(IF($C4267="","",VLOOKUP(FİLTRE!$C4267,'SKT LİSTESİ'!$F:$S,5,0)),"")</f>
        <v/>
      </c>
      <c r="F4267" s="129" t="str">
        <f ca="1">IFERROR(IF($C4267="","",VLOOKUP(FİLTRE!$C4267,'SKT LİSTESİ'!$F:$S,7,0)),"")</f>
        <v/>
      </c>
      <c r="G4267" s="130" t="str">
        <f ca="1">IFERROR(IF($C4267="","",VLOOKUP(FİLTRE!$C4267,'SKT LİSTESİ'!$F:$S,8,0)),"")</f>
        <v/>
      </c>
      <c r="H4267" s="131" t="str">
        <f ca="1">IF(E4267="","",IF($C4267="","",VLOOKUP(FİLTRE!$C4267,'SKT LİSTESİ'!$F:$S,9,0)))</f>
        <v/>
      </c>
      <c r="I4267" s="132" t="str">
        <f ca="1">IFERROR(IF($C4267="","",VLOOKUP(FİLTRE!$C4267,'SKT LİSTESİ'!$F:$S,10,0)),"")</f>
        <v/>
      </c>
      <c r="J4267" s="133" t="str">
        <f ca="1">IFERROR(IF($C4267="","",VLOOKUP(FİLTRE!$C4267,'SKT LİSTESİ'!$F:$S,11,0)),"")</f>
        <v/>
      </c>
      <c r="K4267" s="134" t="str">
        <f ca="1">IFERROR(IF($C4267="","",VLOOKUP(FİLTRE!$C4267,'SKT LİSTESİ'!$F:$S,12,0)),"")</f>
        <v/>
      </c>
      <c r="L4267" s="134" t="str">
        <f ca="1">IFERROR(IF($C4267="","",VLOOKUP(FİLTRE!$C4267,'SKT LİSTESİ'!$F:$S,13,0)),"")</f>
        <v/>
      </c>
      <c r="M4267" s="135" t="str">
        <f ca="1">IFERROR(IF($C4267="","",VLOOKUP(FİLTRE!$C4267,'SKT LİSTESİ'!$F:$AJ,14,0)),"")</f>
        <v/>
      </c>
      <c r="N4267" s="31" t="str">
        <f ca="1">IFERROR(IF($C4267="","",VLOOKUP(FİLTRE!$C4267,'SKT LİSTESİ'!$F:$AJ,22,0)),"")</f>
        <v/>
      </c>
      <c r="O4267" s="136" t="str">
        <f ca="1">IFERROR(IF($C4267="","",VLOOKUP(FİLTRE!$C4267,'SKT LİSTESİ'!$F:$AJ,23,0)),"")</f>
        <v/>
      </c>
      <c r="P4267" s="31"/>
      <c r="Q4267" s="31"/>
      <c r="R4267" s="137" t="str">
        <f ca="1">(IFERROR(IF($C4267="","",VLOOKUP(FİLTRE!$C4267,'SKT LİSTESİ'!$F:$AJ,15,0)),""))</f>
        <v/>
      </c>
      <c r="S4267" s="138" t="str">
        <f ca="1">IFERROR(IF($C4267="","",VLOOKUP(FİLTRE!$C4267,'SKT LİSTESİ'!$F:$AJ,16,0)),"")</f>
        <v/>
      </c>
      <c r="AF4267" s="179" t="str">
        <f t="shared" ca="1" si="266"/>
        <v/>
      </c>
      <c r="AG4267" s="179">
        <f t="shared" ca="1" si="267"/>
        <v>0</v>
      </c>
      <c r="AH4267" s="179">
        <f t="shared" ca="1" si="268"/>
        <v>0</v>
      </c>
    </row>
    <row r="4268" spans="2:34" ht="15.75" x14ac:dyDescent="0.25">
      <c r="B4268">
        <f t="shared" ca="1" si="265"/>
        <v>4256</v>
      </c>
      <c r="C4268" t="str">
        <f ca="1">IFERROR(VLOOKUP(B4268,'SKT LİSTESİ'!F:F,1,0),"")</f>
        <v/>
      </c>
      <c r="E4268" s="128" t="str">
        <f ca="1">IFERROR(IF($C4268="","",VLOOKUP(FİLTRE!$C4268,'SKT LİSTESİ'!$F:$S,5,0)),"")</f>
        <v/>
      </c>
      <c r="F4268" s="129" t="str">
        <f ca="1">IFERROR(IF($C4268="","",VLOOKUP(FİLTRE!$C4268,'SKT LİSTESİ'!$F:$S,7,0)),"")</f>
        <v/>
      </c>
      <c r="G4268" s="130" t="str">
        <f ca="1">IFERROR(IF($C4268="","",VLOOKUP(FİLTRE!$C4268,'SKT LİSTESİ'!$F:$S,8,0)),"")</f>
        <v/>
      </c>
      <c r="H4268" s="131" t="str">
        <f ca="1">IF(E4268="","",IF($C4268="","",VLOOKUP(FİLTRE!$C4268,'SKT LİSTESİ'!$F:$S,9,0)))</f>
        <v/>
      </c>
      <c r="I4268" s="132" t="str">
        <f ca="1">IFERROR(IF($C4268="","",VLOOKUP(FİLTRE!$C4268,'SKT LİSTESİ'!$F:$S,10,0)),"")</f>
        <v/>
      </c>
      <c r="J4268" s="133" t="str">
        <f ca="1">IFERROR(IF($C4268="","",VLOOKUP(FİLTRE!$C4268,'SKT LİSTESİ'!$F:$S,11,0)),"")</f>
        <v/>
      </c>
      <c r="K4268" s="134" t="str">
        <f ca="1">IFERROR(IF($C4268="","",VLOOKUP(FİLTRE!$C4268,'SKT LİSTESİ'!$F:$S,12,0)),"")</f>
        <v/>
      </c>
      <c r="L4268" s="134" t="str">
        <f ca="1">IFERROR(IF($C4268="","",VLOOKUP(FİLTRE!$C4268,'SKT LİSTESİ'!$F:$S,13,0)),"")</f>
        <v/>
      </c>
      <c r="M4268" s="135" t="str">
        <f ca="1">IFERROR(IF($C4268="","",VLOOKUP(FİLTRE!$C4268,'SKT LİSTESİ'!$F:$AJ,14,0)),"")</f>
        <v/>
      </c>
      <c r="N4268" s="31" t="str">
        <f ca="1">IFERROR(IF($C4268="","",VLOOKUP(FİLTRE!$C4268,'SKT LİSTESİ'!$F:$AJ,22,0)),"")</f>
        <v/>
      </c>
      <c r="O4268" s="136" t="str">
        <f ca="1">IFERROR(IF($C4268="","",VLOOKUP(FİLTRE!$C4268,'SKT LİSTESİ'!$F:$AJ,23,0)),"")</f>
        <v/>
      </c>
      <c r="P4268" s="31"/>
      <c r="Q4268" s="31"/>
      <c r="R4268" s="137" t="str">
        <f ca="1">(IFERROR(IF($C4268="","",VLOOKUP(FİLTRE!$C4268,'SKT LİSTESİ'!$F:$AJ,15,0)),""))</f>
        <v/>
      </c>
      <c r="S4268" s="138" t="str">
        <f ca="1">IFERROR(IF($C4268="","",VLOOKUP(FİLTRE!$C4268,'SKT LİSTESİ'!$F:$AJ,16,0)),"")</f>
        <v/>
      </c>
      <c r="AF4268" s="179" t="str">
        <f t="shared" ca="1" si="266"/>
        <v/>
      </c>
      <c r="AG4268" s="179">
        <f t="shared" ca="1" si="267"/>
        <v>0</v>
      </c>
      <c r="AH4268" s="179">
        <f t="shared" ca="1" si="268"/>
        <v>0</v>
      </c>
    </row>
    <row r="4269" spans="2:34" ht="15.75" x14ac:dyDescent="0.25">
      <c r="B4269">
        <f t="shared" ca="1" si="265"/>
        <v>4257</v>
      </c>
      <c r="C4269" t="str">
        <f ca="1">IFERROR(VLOOKUP(B4269,'SKT LİSTESİ'!F:F,1,0),"")</f>
        <v/>
      </c>
      <c r="E4269" s="128" t="str">
        <f ca="1">IFERROR(IF($C4269="","",VLOOKUP(FİLTRE!$C4269,'SKT LİSTESİ'!$F:$S,5,0)),"")</f>
        <v/>
      </c>
      <c r="F4269" s="129" t="str">
        <f ca="1">IFERROR(IF($C4269="","",VLOOKUP(FİLTRE!$C4269,'SKT LİSTESİ'!$F:$S,7,0)),"")</f>
        <v/>
      </c>
      <c r="G4269" s="130" t="str">
        <f ca="1">IFERROR(IF($C4269="","",VLOOKUP(FİLTRE!$C4269,'SKT LİSTESİ'!$F:$S,8,0)),"")</f>
        <v/>
      </c>
      <c r="H4269" s="131" t="str">
        <f ca="1">IF(E4269="","",IF($C4269="","",VLOOKUP(FİLTRE!$C4269,'SKT LİSTESİ'!$F:$S,9,0)))</f>
        <v/>
      </c>
      <c r="I4269" s="132" t="str">
        <f ca="1">IFERROR(IF($C4269="","",VLOOKUP(FİLTRE!$C4269,'SKT LİSTESİ'!$F:$S,10,0)),"")</f>
        <v/>
      </c>
      <c r="J4269" s="133" t="str">
        <f ca="1">IFERROR(IF($C4269="","",VLOOKUP(FİLTRE!$C4269,'SKT LİSTESİ'!$F:$S,11,0)),"")</f>
        <v/>
      </c>
      <c r="K4269" s="134" t="str">
        <f ca="1">IFERROR(IF($C4269="","",VLOOKUP(FİLTRE!$C4269,'SKT LİSTESİ'!$F:$S,12,0)),"")</f>
        <v/>
      </c>
      <c r="L4269" s="134" t="str">
        <f ca="1">IFERROR(IF($C4269="","",VLOOKUP(FİLTRE!$C4269,'SKT LİSTESİ'!$F:$S,13,0)),"")</f>
        <v/>
      </c>
      <c r="M4269" s="135" t="str">
        <f ca="1">IFERROR(IF($C4269="","",VLOOKUP(FİLTRE!$C4269,'SKT LİSTESİ'!$F:$AJ,14,0)),"")</f>
        <v/>
      </c>
      <c r="N4269" s="31" t="str">
        <f ca="1">IFERROR(IF($C4269="","",VLOOKUP(FİLTRE!$C4269,'SKT LİSTESİ'!$F:$AJ,22,0)),"")</f>
        <v/>
      </c>
      <c r="O4269" s="136" t="str">
        <f ca="1">IFERROR(IF($C4269="","",VLOOKUP(FİLTRE!$C4269,'SKT LİSTESİ'!$F:$AJ,23,0)),"")</f>
        <v/>
      </c>
      <c r="P4269" s="31"/>
      <c r="Q4269" s="31"/>
      <c r="R4269" s="137" t="str">
        <f ca="1">(IFERROR(IF($C4269="","",VLOOKUP(FİLTRE!$C4269,'SKT LİSTESİ'!$F:$AJ,15,0)),""))</f>
        <v/>
      </c>
      <c r="S4269" s="138" t="str">
        <f ca="1">IFERROR(IF($C4269="","",VLOOKUP(FİLTRE!$C4269,'SKT LİSTESİ'!$F:$AJ,16,0)),"")</f>
        <v/>
      </c>
      <c r="AF4269" s="179" t="str">
        <f t="shared" ca="1" si="266"/>
        <v/>
      </c>
      <c r="AG4269" s="179">
        <f t="shared" ca="1" si="267"/>
        <v>0</v>
      </c>
      <c r="AH4269" s="179">
        <f t="shared" ca="1" si="268"/>
        <v>0</v>
      </c>
    </row>
    <row r="4270" spans="2:34" ht="15.75" x14ac:dyDescent="0.25">
      <c r="B4270">
        <f t="shared" ca="1" si="265"/>
        <v>4258</v>
      </c>
      <c r="C4270" t="str">
        <f ca="1">IFERROR(VLOOKUP(B4270,'SKT LİSTESİ'!F:F,1,0),"")</f>
        <v/>
      </c>
      <c r="E4270" s="128" t="str">
        <f ca="1">IFERROR(IF($C4270="","",VLOOKUP(FİLTRE!$C4270,'SKT LİSTESİ'!$F:$S,5,0)),"")</f>
        <v/>
      </c>
      <c r="F4270" s="129" t="str">
        <f ca="1">IFERROR(IF($C4270="","",VLOOKUP(FİLTRE!$C4270,'SKT LİSTESİ'!$F:$S,7,0)),"")</f>
        <v/>
      </c>
      <c r="G4270" s="130" t="str">
        <f ca="1">IFERROR(IF($C4270="","",VLOOKUP(FİLTRE!$C4270,'SKT LİSTESİ'!$F:$S,8,0)),"")</f>
        <v/>
      </c>
      <c r="H4270" s="131" t="str">
        <f ca="1">IF(E4270="","",IF($C4270="","",VLOOKUP(FİLTRE!$C4270,'SKT LİSTESİ'!$F:$S,9,0)))</f>
        <v/>
      </c>
      <c r="I4270" s="132" t="str">
        <f ca="1">IFERROR(IF($C4270="","",VLOOKUP(FİLTRE!$C4270,'SKT LİSTESİ'!$F:$S,10,0)),"")</f>
        <v/>
      </c>
      <c r="J4270" s="133" t="str">
        <f ca="1">IFERROR(IF($C4270="","",VLOOKUP(FİLTRE!$C4270,'SKT LİSTESİ'!$F:$S,11,0)),"")</f>
        <v/>
      </c>
      <c r="K4270" s="134" t="str">
        <f ca="1">IFERROR(IF($C4270="","",VLOOKUP(FİLTRE!$C4270,'SKT LİSTESİ'!$F:$S,12,0)),"")</f>
        <v/>
      </c>
      <c r="L4270" s="134" t="str">
        <f ca="1">IFERROR(IF($C4270="","",VLOOKUP(FİLTRE!$C4270,'SKT LİSTESİ'!$F:$S,13,0)),"")</f>
        <v/>
      </c>
      <c r="M4270" s="135" t="str">
        <f ca="1">IFERROR(IF($C4270="","",VLOOKUP(FİLTRE!$C4270,'SKT LİSTESİ'!$F:$AJ,14,0)),"")</f>
        <v/>
      </c>
      <c r="N4270" s="31" t="str">
        <f ca="1">IFERROR(IF($C4270="","",VLOOKUP(FİLTRE!$C4270,'SKT LİSTESİ'!$F:$AJ,22,0)),"")</f>
        <v/>
      </c>
      <c r="O4270" s="136" t="str">
        <f ca="1">IFERROR(IF($C4270="","",VLOOKUP(FİLTRE!$C4270,'SKT LİSTESİ'!$F:$AJ,23,0)),"")</f>
        <v/>
      </c>
      <c r="P4270" s="31"/>
      <c r="Q4270" s="31"/>
      <c r="R4270" s="137" t="str">
        <f ca="1">(IFERROR(IF($C4270="","",VLOOKUP(FİLTRE!$C4270,'SKT LİSTESİ'!$F:$AJ,15,0)),""))</f>
        <v/>
      </c>
      <c r="S4270" s="138" t="str">
        <f ca="1">IFERROR(IF($C4270="","",VLOOKUP(FİLTRE!$C4270,'SKT LİSTESİ'!$F:$AJ,16,0)),"")</f>
        <v/>
      </c>
      <c r="AF4270" s="179" t="str">
        <f t="shared" ca="1" si="266"/>
        <v/>
      </c>
      <c r="AG4270" s="179">
        <f t="shared" ca="1" si="267"/>
        <v>0</v>
      </c>
      <c r="AH4270" s="179">
        <f t="shared" ca="1" si="268"/>
        <v>0</v>
      </c>
    </row>
    <row r="4271" spans="2:34" ht="15.75" x14ac:dyDescent="0.25">
      <c r="B4271">
        <f t="shared" ca="1" si="265"/>
        <v>4259</v>
      </c>
      <c r="C4271" t="str">
        <f ca="1">IFERROR(VLOOKUP(B4271,'SKT LİSTESİ'!F:F,1,0),"")</f>
        <v/>
      </c>
      <c r="E4271" s="128" t="str">
        <f ca="1">IFERROR(IF($C4271="","",VLOOKUP(FİLTRE!$C4271,'SKT LİSTESİ'!$F:$S,5,0)),"")</f>
        <v/>
      </c>
      <c r="F4271" s="129" t="str">
        <f ca="1">IFERROR(IF($C4271="","",VLOOKUP(FİLTRE!$C4271,'SKT LİSTESİ'!$F:$S,7,0)),"")</f>
        <v/>
      </c>
      <c r="G4271" s="130" t="str">
        <f ca="1">IFERROR(IF($C4271="","",VLOOKUP(FİLTRE!$C4271,'SKT LİSTESİ'!$F:$S,8,0)),"")</f>
        <v/>
      </c>
      <c r="H4271" s="131" t="str">
        <f ca="1">IF(E4271="","",IF($C4271="","",VLOOKUP(FİLTRE!$C4271,'SKT LİSTESİ'!$F:$S,9,0)))</f>
        <v/>
      </c>
      <c r="I4271" s="132" t="str">
        <f ca="1">IFERROR(IF($C4271="","",VLOOKUP(FİLTRE!$C4271,'SKT LİSTESİ'!$F:$S,10,0)),"")</f>
        <v/>
      </c>
      <c r="J4271" s="133" t="str">
        <f ca="1">IFERROR(IF($C4271="","",VLOOKUP(FİLTRE!$C4271,'SKT LİSTESİ'!$F:$S,11,0)),"")</f>
        <v/>
      </c>
      <c r="K4271" s="134" t="str">
        <f ca="1">IFERROR(IF($C4271="","",VLOOKUP(FİLTRE!$C4271,'SKT LİSTESİ'!$F:$S,12,0)),"")</f>
        <v/>
      </c>
      <c r="L4271" s="134" t="str">
        <f ca="1">IFERROR(IF($C4271="","",VLOOKUP(FİLTRE!$C4271,'SKT LİSTESİ'!$F:$S,13,0)),"")</f>
        <v/>
      </c>
      <c r="M4271" s="135" t="str">
        <f ca="1">IFERROR(IF($C4271="","",VLOOKUP(FİLTRE!$C4271,'SKT LİSTESİ'!$F:$AJ,14,0)),"")</f>
        <v/>
      </c>
      <c r="N4271" s="31" t="str">
        <f ca="1">IFERROR(IF($C4271="","",VLOOKUP(FİLTRE!$C4271,'SKT LİSTESİ'!$F:$AJ,22,0)),"")</f>
        <v/>
      </c>
      <c r="O4271" s="136" t="str">
        <f ca="1">IFERROR(IF($C4271="","",VLOOKUP(FİLTRE!$C4271,'SKT LİSTESİ'!$F:$AJ,23,0)),"")</f>
        <v/>
      </c>
      <c r="P4271" s="31"/>
      <c r="Q4271" s="31"/>
      <c r="R4271" s="137" t="str">
        <f ca="1">(IFERROR(IF($C4271="","",VLOOKUP(FİLTRE!$C4271,'SKT LİSTESİ'!$F:$AJ,15,0)),""))</f>
        <v/>
      </c>
      <c r="S4271" s="138" t="str">
        <f ca="1">IFERROR(IF($C4271="","",VLOOKUP(FİLTRE!$C4271,'SKT LİSTESİ'!$F:$AJ,16,0)),"")</f>
        <v/>
      </c>
      <c r="AF4271" s="179" t="str">
        <f t="shared" ca="1" si="266"/>
        <v/>
      </c>
      <c r="AG4271" s="179">
        <f t="shared" ca="1" si="267"/>
        <v>0</v>
      </c>
      <c r="AH4271" s="179">
        <f t="shared" ca="1" si="268"/>
        <v>0</v>
      </c>
    </row>
    <row r="4272" spans="2:34" ht="15.75" x14ac:dyDescent="0.25">
      <c r="B4272">
        <f t="shared" ca="1" si="265"/>
        <v>4260</v>
      </c>
      <c r="C4272" t="str">
        <f ca="1">IFERROR(VLOOKUP(B4272,'SKT LİSTESİ'!F:F,1,0),"")</f>
        <v/>
      </c>
      <c r="E4272" s="128" t="str">
        <f ca="1">IFERROR(IF($C4272="","",VLOOKUP(FİLTRE!$C4272,'SKT LİSTESİ'!$F:$S,5,0)),"")</f>
        <v/>
      </c>
      <c r="F4272" s="129" t="str">
        <f ca="1">IFERROR(IF($C4272="","",VLOOKUP(FİLTRE!$C4272,'SKT LİSTESİ'!$F:$S,7,0)),"")</f>
        <v/>
      </c>
      <c r="G4272" s="130" t="str">
        <f ca="1">IFERROR(IF($C4272="","",VLOOKUP(FİLTRE!$C4272,'SKT LİSTESİ'!$F:$S,8,0)),"")</f>
        <v/>
      </c>
      <c r="H4272" s="131" t="str">
        <f ca="1">IF(E4272="","",IF($C4272="","",VLOOKUP(FİLTRE!$C4272,'SKT LİSTESİ'!$F:$S,9,0)))</f>
        <v/>
      </c>
      <c r="I4272" s="132" t="str">
        <f ca="1">IFERROR(IF($C4272="","",VLOOKUP(FİLTRE!$C4272,'SKT LİSTESİ'!$F:$S,10,0)),"")</f>
        <v/>
      </c>
      <c r="J4272" s="133" t="str">
        <f ca="1">IFERROR(IF($C4272="","",VLOOKUP(FİLTRE!$C4272,'SKT LİSTESİ'!$F:$S,11,0)),"")</f>
        <v/>
      </c>
      <c r="K4272" s="134" t="str">
        <f ca="1">IFERROR(IF($C4272="","",VLOOKUP(FİLTRE!$C4272,'SKT LİSTESİ'!$F:$S,12,0)),"")</f>
        <v/>
      </c>
      <c r="L4272" s="134" t="str">
        <f ca="1">IFERROR(IF($C4272="","",VLOOKUP(FİLTRE!$C4272,'SKT LİSTESİ'!$F:$S,13,0)),"")</f>
        <v/>
      </c>
      <c r="M4272" s="135" t="str">
        <f ca="1">IFERROR(IF($C4272="","",VLOOKUP(FİLTRE!$C4272,'SKT LİSTESİ'!$F:$AJ,14,0)),"")</f>
        <v/>
      </c>
      <c r="N4272" s="31" t="str">
        <f ca="1">IFERROR(IF($C4272="","",VLOOKUP(FİLTRE!$C4272,'SKT LİSTESİ'!$F:$AJ,22,0)),"")</f>
        <v/>
      </c>
      <c r="O4272" s="136" t="str">
        <f ca="1">IFERROR(IF($C4272="","",VLOOKUP(FİLTRE!$C4272,'SKT LİSTESİ'!$F:$AJ,23,0)),"")</f>
        <v/>
      </c>
      <c r="P4272" s="31"/>
      <c r="Q4272" s="31"/>
      <c r="R4272" s="137" t="str">
        <f ca="1">(IFERROR(IF($C4272="","",VLOOKUP(FİLTRE!$C4272,'SKT LİSTESİ'!$F:$AJ,15,0)),""))</f>
        <v/>
      </c>
      <c r="S4272" s="138" t="str">
        <f ca="1">IFERROR(IF($C4272="","",VLOOKUP(FİLTRE!$C4272,'SKT LİSTESİ'!$F:$AJ,16,0)),"")</f>
        <v/>
      </c>
      <c r="AF4272" s="179" t="str">
        <f t="shared" ca="1" si="266"/>
        <v/>
      </c>
      <c r="AG4272" s="179">
        <f t="shared" ca="1" si="267"/>
        <v>0</v>
      </c>
      <c r="AH4272" s="179">
        <f t="shared" ca="1" si="268"/>
        <v>0</v>
      </c>
    </row>
    <row r="4273" spans="2:34" ht="15.75" x14ac:dyDescent="0.25">
      <c r="B4273">
        <f t="shared" ca="1" si="265"/>
        <v>4261</v>
      </c>
      <c r="C4273" t="str">
        <f ca="1">IFERROR(VLOOKUP(B4273,'SKT LİSTESİ'!F:F,1,0),"")</f>
        <v/>
      </c>
      <c r="E4273" s="128" t="str">
        <f ca="1">IFERROR(IF($C4273="","",VLOOKUP(FİLTRE!$C4273,'SKT LİSTESİ'!$F:$S,5,0)),"")</f>
        <v/>
      </c>
      <c r="F4273" s="129" t="str">
        <f ca="1">IFERROR(IF($C4273="","",VLOOKUP(FİLTRE!$C4273,'SKT LİSTESİ'!$F:$S,7,0)),"")</f>
        <v/>
      </c>
      <c r="G4273" s="130" t="str">
        <f ca="1">IFERROR(IF($C4273="","",VLOOKUP(FİLTRE!$C4273,'SKT LİSTESİ'!$F:$S,8,0)),"")</f>
        <v/>
      </c>
      <c r="H4273" s="131" t="str">
        <f ca="1">IF(E4273="","",IF($C4273="","",VLOOKUP(FİLTRE!$C4273,'SKT LİSTESİ'!$F:$S,9,0)))</f>
        <v/>
      </c>
      <c r="I4273" s="132" t="str">
        <f ca="1">IFERROR(IF($C4273="","",VLOOKUP(FİLTRE!$C4273,'SKT LİSTESİ'!$F:$S,10,0)),"")</f>
        <v/>
      </c>
      <c r="J4273" s="133" t="str">
        <f ca="1">IFERROR(IF($C4273="","",VLOOKUP(FİLTRE!$C4273,'SKT LİSTESİ'!$F:$S,11,0)),"")</f>
        <v/>
      </c>
      <c r="K4273" s="134" t="str">
        <f ca="1">IFERROR(IF($C4273="","",VLOOKUP(FİLTRE!$C4273,'SKT LİSTESİ'!$F:$S,12,0)),"")</f>
        <v/>
      </c>
      <c r="L4273" s="134" t="str">
        <f ca="1">IFERROR(IF($C4273="","",VLOOKUP(FİLTRE!$C4273,'SKT LİSTESİ'!$F:$S,13,0)),"")</f>
        <v/>
      </c>
      <c r="M4273" s="135" t="str">
        <f ca="1">IFERROR(IF($C4273="","",VLOOKUP(FİLTRE!$C4273,'SKT LİSTESİ'!$F:$AJ,14,0)),"")</f>
        <v/>
      </c>
      <c r="N4273" s="31" t="str">
        <f ca="1">IFERROR(IF($C4273="","",VLOOKUP(FİLTRE!$C4273,'SKT LİSTESİ'!$F:$AJ,22,0)),"")</f>
        <v/>
      </c>
      <c r="O4273" s="136" t="str">
        <f ca="1">IFERROR(IF($C4273="","",VLOOKUP(FİLTRE!$C4273,'SKT LİSTESİ'!$F:$AJ,23,0)),"")</f>
        <v/>
      </c>
      <c r="P4273" s="31"/>
      <c r="Q4273" s="31"/>
      <c r="R4273" s="137" t="str">
        <f ca="1">(IFERROR(IF($C4273="","",VLOOKUP(FİLTRE!$C4273,'SKT LİSTESİ'!$F:$AJ,15,0)),""))</f>
        <v/>
      </c>
      <c r="S4273" s="138" t="str">
        <f ca="1">IFERROR(IF($C4273="","",VLOOKUP(FİLTRE!$C4273,'SKT LİSTESİ'!$F:$AJ,16,0)),"")</f>
        <v/>
      </c>
      <c r="AF4273" s="179" t="str">
        <f t="shared" ca="1" si="266"/>
        <v/>
      </c>
      <c r="AG4273" s="179">
        <f t="shared" ca="1" si="267"/>
        <v>0</v>
      </c>
      <c r="AH4273" s="179">
        <f t="shared" ca="1" si="268"/>
        <v>0</v>
      </c>
    </row>
    <row r="4274" spans="2:34" ht="15.75" x14ac:dyDescent="0.25">
      <c r="B4274">
        <f t="shared" ca="1" si="265"/>
        <v>4262</v>
      </c>
      <c r="C4274" t="str">
        <f ca="1">IFERROR(VLOOKUP(B4274,'SKT LİSTESİ'!F:F,1,0),"")</f>
        <v/>
      </c>
      <c r="E4274" s="128" t="str">
        <f ca="1">IFERROR(IF($C4274="","",VLOOKUP(FİLTRE!$C4274,'SKT LİSTESİ'!$F:$S,5,0)),"")</f>
        <v/>
      </c>
      <c r="F4274" s="129" t="str">
        <f ca="1">IFERROR(IF($C4274="","",VLOOKUP(FİLTRE!$C4274,'SKT LİSTESİ'!$F:$S,7,0)),"")</f>
        <v/>
      </c>
      <c r="G4274" s="130" t="str">
        <f ca="1">IFERROR(IF($C4274="","",VLOOKUP(FİLTRE!$C4274,'SKT LİSTESİ'!$F:$S,8,0)),"")</f>
        <v/>
      </c>
      <c r="H4274" s="131" t="str">
        <f ca="1">IF(E4274="","",IF($C4274="","",VLOOKUP(FİLTRE!$C4274,'SKT LİSTESİ'!$F:$S,9,0)))</f>
        <v/>
      </c>
      <c r="I4274" s="132" t="str">
        <f ca="1">IFERROR(IF($C4274="","",VLOOKUP(FİLTRE!$C4274,'SKT LİSTESİ'!$F:$S,10,0)),"")</f>
        <v/>
      </c>
      <c r="J4274" s="133" t="str">
        <f ca="1">IFERROR(IF($C4274="","",VLOOKUP(FİLTRE!$C4274,'SKT LİSTESİ'!$F:$S,11,0)),"")</f>
        <v/>
      </c>
      <c r="K4274" s="134" t="str">
        <f ca="1">IFERROR(IF($C4274="","",VLOOKUP(FİLTRE!$C4274,'SKT LİSTESİ'!$F:$S,12,0)),"")</f>
        <v/>
      </c>
      <c r="L4274" s="134" t="str">
        <f ca="1">IFERROR(IF($C4274="","",VLOOKUP(FİLTRE!$C4274,'SKT LİSTESİ'!$F:$S,13,0)),"")</f>
        <v/>
      </c>
      <c r="M4274" s="135" t="str">
        <f ca="1">IFERROR(IF($C4274="","",VLOOKUP(FİLTRE!$C4274,'SKT LİSTESİ'!$F:$AJ,14,0)),"")</f>
        <v/>
      </c>
      <c r="N4274" s="31" t="str">
        <f ca="1">IFERROR(IF($C4274="","",VLOOKUP(FİLTRE!$C4274,'SKT LİSTESİ'!$F:$AJ,22,0)),"")</f>
        <v/>
      </c>
      <c r="O4274" s="136" t="str">
        <f ca="1">IFERROR(IF($C4274="","",VLOOKUP(FİLTRE!$C4274,'SKT LİSTESİ'!$F:$AJ,23,0)),"")</f>
        <v/>
      </c>
      <c r="P4274" s="31"/>
      <c r="Q4274" s="31"/>
      <c r="R4274" s="137" t="str">
        <f ca="1">(IFERROR(IF($C4274="","",VLOOKUP(FİLTRE!$C4274,'SKT LİSTESİ'!$F:$AJ,15,0)),""))</f>
        <v/>
      </c>
      <c r="S4274" s="138" t="str">
        <f ca="1">IFERROR(IF($C4274="","",VLOOKUP(FİLTRE!$C4274,'SKT LİSTESİ'!$F:$AJ,16,0)),"")</f>
        <v/>
      </c>
      <c r="AF4274" s="179" t="str">
        <f t="shared" ca="1" si="266"/>
        <v/>
      </c>
      <c r="AG4274" s="179">
        <f t="shared" ca="1" si="267"/>
        <v>0</v>
      </c>
      <c r="AH4274" s="179">
        <f t="shared" ca="1" si="268"/>
        <v>0</v>
      </c>
    </row>
    <row r="4275" spans="2:34" ht="15.75" x14ac:dyDescent="0.25">
      <c r="B4275">
        <f t="shared" ca="1" si="265"/>
        <v>4263</v>
      </c>
      <c r="C4275" t="str">
        <f ca="1">IFERROR(VLOOKUP(B4275,'SKT LİSTESİ'!F:F,1,0),"")</f>
        <v/>
      </c>
      <c r="E4275" s="128" t="str">
        <f ca="1">IFERROR(IF($C4275="","",VLOOKUP(FİLTRE!$C4275,'SKT LİSTESİ'!$F:$S,5,0)),"")</f>
        <v/>
      </c>
      <c r="F4275" s="129" t="str">
        <f ca="1">IFERROR(IF($C4275="","",VLOOKUP(FİLTRE!$C4275,'SKT LİSTESİ'!$F:$S,7,0)),"")</f>
        <v/>
      </c>
      <c r="G4275" s="130" t="str">
        <f ca="1">IFERROR(IF($C4275="","",VLOOKUP(FİLTRE!$C4275,'SKT LİSTESİ'!$F:$S,8,0)),"")</f>
        <v/>
      </c>
      <c r="H4275" s="131" t="str">
        <f ca="1">IF(E4275="","",IF($C4275="","",VLOOKUP(FİLTRE!$C4275,'SKT LİSTESİ'!$F:$S,9,0)))</f>
        <v/>
      </c>
      <c r="I4275" s="132" t="str">
        <f ca="1">IFERROR(IF($C4275="","",VLOOKUP(FİLTRE!$C4275,'SKT LİSTESİ'!$F:$S,10,0)),"")</f>
        <v/>
      </c>
      <c r="J4275" s="133" t="str">
        <f ca="1">IFERROR(IF($C4275="","",VLOOKUP(FİLTRE!$C4275,'SKT LİSTESİ'!$F:$S,11,0)),"")</f>
        <v/>
      </c>
      <c r="K4275" s="134" t="str">
        <f ca="1">IFERROR(IF($C4275="","",VLOOKUP(FİLTRE!$C4275,'SKT LİSTESİ'!$F:$S,12,0)),"")</f>
        <v/>
      </c>
      <c r="L4275" s="134" t="str">
        <f ca="1">IFERROR(IF($C4275="","",VLOOKUP(FİLTRE!$C4275,'SKT LİSTESİ'!$F:$S,13,0)),"")</f>
        <v/>
      </c>
      <c r="M4275" s="135" t="str">
        <f ca="1">IFERROR(IF($C4275="","",VLOOKUP(FİLTRE!$C4275,'SKT LİSTESİ'!$F:$AJ,14,0)),"")</f>
        <v/>
      </c>
      <c r="N4275" s="31" t="str">
        <f ca="1">IFERROR(IF($C4275="","",VLOOKUP(FİLTRE!$C4275,'SKT LİSTESİ'!$F:$AJ,22,0)),"")</f>
        <v/>
      </c>
      <c r="O4275" s="136" t="str">
        <f ca="1">IFERROR(IF($C4275="","",VLOOKUP(FİLTRE!$C4275,'SKT LİSTESİ'!$F:$AJ,23,0)),"")</f>
        <v/>
      </c>
      <c r="P4275" s="31"/>
      <c r="Q4275" s="31"/>
      <c r="R4275" s="137" t="str">
        <f ca="1">(IFERROR(IF($C4275="","",VLOOKUP(FİLTRE!$C4275,'SKT LİSTESİ'!$F:$AJ,15,0)),""))</f>
        <v/>
      </c>
      <c r="S4275" s="138" t="str">
        <f ca="1">IFERROR(IF($C4275="","",VLOOKUP(FİLTRE!$C4275,'SKT LİSTESİ'!$F:$AJ,16,0)),"")</f>
        <v/>
      </c>
      <c r="AF4275" s="179" t="str">
        <f t="shared" ca="1" si="266"/>
        <v/>
      </c>
      <c r="AG4275" s="179">
        <f t="shared" ca="1" si="267"/>
        <v>0</v>
      </c>
      <c r="AH4275" s="179">
        <f t="shared" ca="1" si="268"/>
        <v>0</v>
      </c>
    </row>
    <row r="4276" spans="2:34" ht="15.75" x14ac:dyDescent="0.25">
      <c r="B4276">
        <f t="shared" ca="1" si="265"/>
        <v>4264</v>
      </c>
      <c r="C4276" t="str">
        <f ca="1">IFERROR(VLOOKUP(B4276,'SKT LİSTESİ'!F:F,1,0),"")</f>
        <v/>
      </c>
      <c r="E4276" s="128" t="str">
        <f ca="1">IFERROR(IF($C4276="","",VLOOKUP(FİLTRE!$C4276,'SKT LİSTESİ'!$F:$S,5,0)),"")</f>
        <v/>
      </c>
      <c r="F4276" s="129" t="str">
        <f ca="1">IFERROR(IF($C4276="","",VLOOKUP(FİLTRE!$C4276,'SKT LİSTESİ'!$F:$S,7,0)),"")</f>
        <v/>
      </c>
      <c r="G4276" s="130" t="str">
        <f ca="1">IFERROR(IF($C4276="","",VLOOKUP(FİLTRE!$C4276,'SKT LİSTESİ'!$F:$S,8,0)),"")</f>
        <v/>
      </c>
      <c r="H4276" s="131" t="str">
        <f ca="1">IF(E4276="","",IF($C4276="","",VLOOKUP(FİLTRE!$C4276,'SKT LİSTESİ'!$F:$S,9,0)))</f>
        <v/>
      </c>
      <c r="I4276" s="132" t="str">
        <f ca="1">IFERROR(IF($C4276="","",VLOOKUP(FİLTRE!$C4276,'SKT LİSTESİ'!$F:$S,10,0)),"")</f>
        <v/>
      </c>
      <c r="J4276" s="133" t="str">
        <f ca="1">IFERROR(IF($C4276="","",VLOOKUP(FİLTRE!$C4276,'SKT LİSTESİ'!$F:$S,11,0)),"")</f>
        <v/>
      </c>
      <c r="K4276" s="134" t="str">
        <f ca="1">IFERROR(IF($C4276="","",VLOOKUP(FİLTRE!$C4276,'SKT LİSTESİ'!$F:$S,12,0)),"")</f>
        <v/>
      </c>
      <c r="L4276" s="134" t="str">
        <f ca="1">IFERROR(IF($C4276="","",VLOOKUP(FİLTRE!$C4276,'SKT LİSTESİ'!$F:$S,13,0)),"")</f>
        <v/>
      </c>
      <c r="M4276" s="135" t="str">
        <f ca="1">IFERROR(IF($C4276="","",VLOOKUP(FİLTRE!$C4276,'SKT LİSTESİ'!$F:$AJ,14,0)),"")</f>
        <v/>
      </c>
      <c r="N4276" s="31" t="str">
        <f ca="1">IFERROR(IF($C4276="","",VLOOKUP(FİLTRE!$C4276,'SKT LİSTESİ'!$F:$AJ,22,0)),"")</f>
        <v/>
      </c>
      <c r="O4276" s="136" t="str">
        <f ca="1">IFERROR(IF($C4276="","",VLOOKUP(FİLTRE!$C4276,'SKT LİSTESİ'!$F:$AJ,23,0)),"")</f>
        <v/>
      </c>
      <c r="P4276" s="31"/>
      <c r="Q4276" s="31"/>
      <c r="R4276" s="137" t="str">
        <f ca="1">(IFERROR(IF($C4276="","",VLOOKUP(FİLTRE!$C4276,'SKT LİSTESİ'!$F:$AJ,15,0)),""))</f>
        <v/>
      </c>
      <c r="S4276" s="138" t="str">
        <f ca="1">IFERROR(IF($C4276="","",VLOOKUP(FİLTRE!$C4276,'SKT LİSTESİ'!$F:$AJ,16,0)),"")</f>
        <v/>
      </c>
      <c r="AF4276" s="179" t="str">
        <f t="shared" ca="1" si="266"/>
        <v/>
      </c>
      <c r="AG4276" s="179">
        <f t="shared" ca="1" si="267"/>
        <v>0</v>
      </c>
      <c r="AH4276" s="179">
        <f t="shared" ca="1" si="268"/>
        <v>0</v>
      </c>
    </row>
    <row r="4277" spans="2:34" ht="15.75" x14ac:dyDescent="0.25">
      <c r="B4277">
        <f t="shared" ca="1" si="265"/>
        <v>4265</v>
      </c>
      <c r="C4277" t="str">
        <f ca="1">IFERROR(VLOOKUP(B4277,'SKT LİSTESİ'!F:F,1,0),"")</f>
        <v/>
      </c>
      <c r="E4277" s="128" t="str">
        <f ca="1">IFERROR(IF($C4277="","",VLOOKUP(FİLTRE!$C4277,'SKT LİSTESİ'!$F:$S,5,0)),"")</f>
        <v/>
      </c>
      <c r="F4277" s="129" t="str">
        <f ca="1">IFERROR(IF($C4277="","",VLOOKUP(FİLTRE!$C4277,'SKT LİSTESİ'!$F:$S,7,0)),"")</f>
        <v/>
      </c>
      <c r="G4277" s="130" t="str">
        <f ca="1">IFERROR(IF($C4277="","",VLOOKUP(FİLTRE!$C4277,'SKT LİSTESİ'!$F:$S,8,0)),"")</f>
        <v/>
      </c>
      <c r="H4277" s="131" t="str">
        <f ca="1">IF(E4277="","",IF($C4277="","",VLOOKUP(FİLTRE!$C4277,'SKT LİSTESİ'!$F:$S,9,0)))</f>
        <v/>
      </c>
      <c r="I4277" s="132" t="str">
        <f ca="1">IFERROR(IF($C4277="","",VLOOKUP(FİLTRE!$C4277,'SKT LİSTESİ'!$F:$S,10,0)),"")</f>
        <v/>
      </c>
      <c r="J4277" s="133" t="str">
        <f ca="1">IFERROR(IF($C4277="","",VLOOKUP(FİLTRE!$C4277,'SKT LİSTESİ'!$F:$S,11,0)),"")</f>
        <v/>
      </c>
      <c r="K4277" s="134" t="str">
        <f ca="1">IFERROR(IF($C4277="","",VLOOKUP(FİLTRE!$C4277,'SKT LİSTESİ'!$F:$S,12,0)),"")</f>
        <v/>
      </c>
      <c r="L4277" s="134" t="str">
        <f ca="1">IFERROR(IF($C4277="","",VLOOKUP(FİLTRE!$C4277,'SKT LİSTESİ'!$F:$S,13,0)),"")</f>
        <v/>
      </c>
      <c r="M4277" s="135" t="str">
        <f ca="1">IFERROR(IF($C4277="","",VLOOKUP(FİLTRE!$C4277,'SKT LİSTESİ'!$F:$AJ,14,0)),"")</f>
        <v/>
      </c>
      <c r="N4277" s="31" t="str">
        <f ca="1">IFERROR(IF($C4277="","",VLOOKUP(FİLTRE!$C4277,'SKT LİSTESİ'!$F:$AJ,22,0)),"")</f>
        <v/>
      </c>
      <c r="O4277" s="136" t="str">
        <f ca="1">IFERROR(IF($C4277="","",VLOOKUP(FİLTRE!$C4277,'SKT LİSTESİ'!$F:$AJ,23,0)),"")</f>
        <v/>
      </c>
      <c r="P4277" s="31"/>
      <c r="Q4277" s="31"/>
      <c r="R4277" s="137" t="str">
        <f ca="1">(IFERROR(IF($C4277="","",VLOOKUP(FİLTRE!$C4277,'SKT LİSTESİ'!$F:$AJ,15,0)),""))</f>
        <v/>
      </c>
      <c r="S4277" s="138" t="str">
        <f ca="1">IFERROR(IF($C4277="","",VLOOKUP(FİLTRE!$C4277,'SKT LİSTESİ'!$F:$AJ,16,0)),"")</f>
        <v/>
      </c>
      <c r="AF4277" s="179" t="str">
        <f t="shared" ca="1" si="266"/>
        <v/>
      </c>
      <c r="AG4277" s="179">
        <f t="shared" ca="1" si="267"/>
        <v>0</v>
      </c>
      <c r="AH4277" s="179">
        <f t="shared" ca="1" si="268"/>
        <v>0</v>
      </c>
    </row>
    <row r="4278" spans="2:34" ht="15.75" x14ac:dyDescent="0.25">
      <c r="B4278">
        <f t="shared" ca="1" si="265"/>
        <v>4266</v>
      </c>
      <c r="C4278" t="str">
        <f ca="1">IFERROR(VLOOKUP(B4278,'SKT LİSTESİ'!F:F,1,0),"")</f>
        <v/>
      </c>
      <c r="E4278" s="128" t="str">
        <f ca="1">IFERROR(IF($C4278="","",VLOOKUP(FİLTRE!$C4278,'SKT LİSTESİ'!$F:$S,5,0)),"")</f>
        <v/>
      </c>
      <c r="F4278" s="129" t="str">
        <f ca="1">IFERROR(IF($C4278="","",VLOOKUP(FİLTRE!$C4278,'SKT LİSTESİ'!$F:$S,7,0)),"")</f>
        <v/>
      </c>
      <c r="G4278" s="130" t="str">
        <f ca="1">IFERROR(IF($C4278="","",VLOOKUP(FİLTRE!$C4278,'SKT LİSTESİ'!$F:$S,8,0)),"")</f>
        <v/>
      </c>
      <c r="H4278" s="131" t="str">
        <f ca="1">IF(E4278="","",IF($C4278="","",VLOOKUP(FİLTRE!$C4278,'SKT LİSTESİ'!$F:$S,9,0)))</f>
        <v/>
      </c>
      <c r="I4278" s="132" t="str">
        <f ca="1">IFERROR(IF($C4278="","",VLOOKUP(FİLTRE!$C4278,'SKT LİSTESİ'!$F:$S,10,0)),"")</f>
        <v/>
      </c>
      <c r="J4278" s="133" t="str">
        <f ca="1">IFERROR(IF($C4278="","",VLOOKUP(FİLTRE!$C4278,'SKT LİSTESİ'!$F:$S,11,0)),"")</f>
        <v/>
      </c>
      <c r="K4278" s="134" t="str">
        <f ca="1">IFERROR(IF($C4278="","",VLOOKUP(FİLTRE!$C4278,'SKT LİSTESİ'!$F:$S,12,0)),"")</f>
        <v/>
      </c>
      <c r="L4278" s="134" t="str">
        <f ca="1">IFERROR(IF($C4278="","",VLOOKUP(FİLTRE!$C4278,'SKT LİSTESİ'!$F:$S,13,0)),"")</f>
        <v/>
      </c>
      <c r="M4278" s="135" t="str">
        <f ca="1">IFERROR(IF($C4278="","",VLOOKUP(FİLTRE!$C4278,'SKT LİSTESİ'!$F:$AJ,14,0)),"")</f>
        <v/>
      </c>
      <c r="N4278" s="31" t="str">
        <f ca="1">IFERROR(IF($C4278="","",VLOOKUP(FİLTRE!$C4278,'SKT LİSTESİ'!$F:$AJ,22,0)),"")</f>
        <v/>
      </c>
      <c r="O4278" s="136" t="str">
        <f ca="1">IFERROR(IF($C4278="","",VLOOKUP(FİLTRE!$C4278,'SKT LİSTESİ'!$F:$AJ,23,0)),"")</f>
        <v/>
      </c>
      <c r="P4278" s="31"/>
      <c r="Q4278" s="31"/>
      <c r="R4278" s="137" t="str">
        <f ca="1">(IFERROR(IF($C4278="","",VLOOKUP(FİLTRE!$C4278,'SKT LİSTESİ'!$F:$AJ,15,0)),""))</f>
        <v/>
      </c>
      <c r="S4278" s="138" t="str">
        <f ca="1">IFERROR(IF($C4278="","",VLOOKUP(FİLTRE!$C4278,'SKT LİSTESİ'!$F:$AJ,16,0)),"")</f>
        <v/>
      </c>
      <c r="AF4278" s="179" t="str">
        <f t="shared" ca="1" si="266"/>
        <v/>
      </c>
      <c r="AG4278" s="179">
        <f t="shared" ca="1" si="267"/>
        <v>0</v>
      </c>
      <c r="AH4278" s="179">
        <f t="shared" ca="1" si="268"/>
        <v>0</v>
      </c>
    </row>
    <row r="4279" spans="2:34" ht="15.75" x14ac:dyDescent="0.25">
      <c r="B4279">
        <f t="shared" ca="1" si="265"/>
        <v>4267</v>
      </c>
      <c r="C4279" t="str">
        <f ca="1">IFERROR(VLOOKUP(B4279,'SKT LİSTESİ'!F:F,1,0),"")</f>
        <v/>
      </c>
      <c r="E4279" s="128" t="str">
        <f ca="1">IFERROR(IF($C4279="","",VLOOKUP(FİLTRE!$C4279,'SKT LİSTESİ'!$F:$S,5,0)),"")</f>
        <v/>
      </c>
      <c r="F4279" s="129" t="str">
        <f ca="1">IFERROR(IF($C4279="","",VLOOKUP(FİLTRE!$C4279,'SKT LİSTESİ'!$F:$S,7,0)),"")</f>
        <v/>
      </c>
      <c r="G4279" s="130" t="str">
        <f ca="1">IFERROR(IF($C4279="","",VLOOKUP(FİLTRE!$C4279,'SKT LİSTESİ'!$F:$S,8,0)),"")</f>
        <v/>
      </c>
      <c r="H4279" s="131" t="str">
        <f ca="1">IF(E4279="","",IF($C4279="","",VLOOKUP(FİLTRE!$C4279,'SKT LİSTESİ'!$F:$S,9,0)))</f>
        <v/>
      </c>
      <c r="I4279" s="132" t="str">
        <f ca="1">IFERROR(IF($C4279="","",VLOOKUP(FİLTRE!$C4279,'SKT LİSTESİ'!$F:$S,10,0)),"")</f>
        <v/>
      </c>
      <c r="J4279" s="133" t="str">
        <f ca="1">IFERROR(IF($C4279="","",VLOOKUP(FİLTRE!$C4279,'SKT LİSTESİ'!$F:$S,11,0)),"")</f>
        <v/>
      </c>
      <c r="K4279" s="134" t="str">
        <f ca="1">IFERROR(IF($C4279="","",VLOOKUP(FİLTRE!$C4279,'SKT LİSTESİ'!$F:$S,12,0)),"")</f>
        <v/>
      </c>
      <c r="L4279" s="134" t="str">
        <f ca="1">IFERROR(IF($C4279="","",VLOOKUP(FİLTRE!$C4279,'SKT LİSTESİ'!$F:$S,13,0)),"")</f>
        <v/>
      </c>
      <c r="M4279" s="135" t="str">
        <f ca="1">IFERROR(IF($C4279="","",VLOOKUP(FİLTRE!$C4279,'SKT LİSTESİ'!$F:$AJ,14,0)),"")</f>
        <v/>
      </c>
      <c r="N4279" s="31" t="str">
        <f ca="1">IFERROR(IF($C4279="","",VLOOKUP(FİLTRE!$C4279,'SKT LİSTESİ'!$F:$AJ,22,0)),"")</f>
        <v/>
      </c>
      <c r="O4279" s="136" t="str">
        <f ca="1">IFERROR(IF($C4279="","",VLOOKUP(FİLTRE!$C4279,'SKT LİSTESİ'!$F:$AJ,23,0)),"")</f>
        <v/>
      </c>
      <c r="P4279" s="31"/>
      <c r="Q4279" s="31"/>
      <c r="R4279" s="137" t="str">
        <f ca="1">(IFERROR(IF($C4279="","",VLOOKUP(FİLTRE!$C4279,'SKT LİSTESİ'!$F:$AJ,15,0)),""))</f>
        <v/>
      </c>
      <c r="S4279" s="138" t="str">
        <f ca="1">IFERROR(IF($C4279="","",VLOOKUP(FİLTRE!$C4279,'SKT LİSTESİ'!$F:$AJ,16,0)),"")</f>
        <v/>
      </c>
      <c r="AF4279" s="179" t="str">
        <f t="shared" ca="1" si="266"/>
        <v/>
      </c>
      <c r="AG4279" s="179">
        <f t="shared" ca="1" si="267"/>
        <v>0</v>
      </c>
      <c r="AH4279" s="179">
        <f t="shared" ca="1" si="268"/>
        <v>0</v>
      </c>
    </row>
    <row r="4280" spans="2:34" ht="15.75" x14ac:dyDescent="0.25">
      <c r="B4280">
        <f t="shared" ca="1" si="265"/>
        <v>4268</v>
      </c>
      <c r="C4280" t="str">
        <f ca="1">IFERROR(VLOOKUP(B4280,'SKT LİSTESİ'!F:F,1,0),"")</f>
        <v/>
      </c>
      <c r="E4280" s="128" t="str">
        <f ca="1">IFERROR(IF($C4280="","",VLOOKUP(FİLTRE!$C4280,'SKT LİSTESİ'!$F:$S,5,0)),"")</f>
        <v/>
      </c>
      <c r="F4280" s="129" t="str">
        <f ca="1">IFERROR(IF($C4280="","",VLOOKUP(FİLTRE!$C4280,'SKT LİSTESİ'!$F:$S,7,0)),"")</f>
        <v/>
      </c>
      <c r="G4280" s="130" t="str">
        <f ca="1">IFERROR(IF($C4280="","",VLOOKUP(FİLTRE!$C4280,'SKT LİSTESİ'!$F:$S,8,0)),"")</f>
        <v/>
      </c>
      <c r="H4280" s="131" t="str">
        <f ca="1">IF(E4280="","",IF($C4280="","",VLOOKUP(FİLTRE!$C4280,'SKT LİSTESİ'!$F:$S,9,0)))</f>
        <v/>
      </c>
      <c r="I4280" s="132" t="str">
        <f ca="1">IFERROR(IF($C4280="","",VLOOKUP(FİLTRE!$C4280,'SKT LİSTESİ'!$F:$S,10,0)),"")</f>
        <v/>
      </c>
      <c r="J4280" s="133" t="str">
        <f ca="1">IFERROR(IF($C4280="","",VLOOKUP(FİLTRE!$C4280,'SKT LİSTESİ'!$F:$S,11,0)),"")</f>
        <v/>
      </c>
      <c r="K4280" s="134" t="str">
        <f ca="1">IFERROR(IF($C4280="","",VLOOKUP(FİLTRE!$C4280,'SKT LİSTESİ'!$F:$S,12,0)),"")</f>
        <v/>
      </c>
      <c r="L4280" s="134" t="str">
        <f ca="1">IFERROR(IF($C4280="","",VLOOKUP(FİLTRE!$C4280,'SKT LİSTESİ'!$F:$S,13,0)),"")</f>
        <v/>
      </c>
      <c r="M4280" s="135" t="str">
        <f ca="1">IFERROR(IF($C4280="","",VLOOKUP(FİLTRE!$C4280,'SKT LİSTESİ'!$F:$AJ,14,0)),"")</f>
        <v/>
      </c>
      <c r="N4280" s="31" t="str">
        <f ca="1">IFERROR(IF($C4280="","",VLOOKUP(FİLTRE!$C4280,'SKT LİSTESİ'!$F:$AJ,22,0)),"")</f>
        <v/>
      </c>
      <c r="O4280" s="136" t="str">
        <f ca="1">IFERROR(IF($C4280="","",VLOOKUP(FİLTRE!$C4280,'SKT LİSTESİ'!$F:$AJ,23,0)),"")</f>
        <v/>
      </c>
      <c r="P4280" s="31"/>
      <c r="Q4280" s="31"/>
      <c r="R4280" s="137" t="str">
        <f ca="1">(IFERROR(IF($C4280="","",VLOOKUP(FİLTRE!$C4280,'SKT LİSTESİ'!$F:$AJ,15,0)),""))</f>
        <v/>
      </c>
      <c r="S4280" s="138" t="str">
        <f ca="1">IFERROR(IF($C4280="","",VLOOKUP(FİLTRE!$C4280,'SKT LİSTESİ'!$F:$AJ,16,0)),"")</f>
        <v/>
      </c>
      <c r="AF4280" s="179" t="str">
        <f t="shared" ca="1" si="266"/>
        <v/>
      </c>
      <c r="AG4280" s="179">
        <f t="shared" ca="1" si="267"/>
        <v>0</v>
      </c>
      <c r="AH4280" s="179">
        <f t="shared" ca="1" si="268"/>
        <v>0</v>
      </c>
    </row>
    <row r="4281" spans="2:34" ht="15.75" x14ac:dyDescent="0.25">
      <c r="B4281">
        <f t="shared" ca="1" si="265"/>
        <v>4269</v>
      </c>
      <c r="C4281" t="str">
        <f ca="1">IFERROR(VLOOKUP(B4281,'SKT LİSTESİ'!F:F,1,0),"")</f>
        <v/>
      </c>
      <c r="E4281" s="128" t="str">
        <f ca="1">IFERROR(IF($C4281="","",VLOOKUP(FİLTRE!$C4281,'SKT LİSTESİ'!$F:$S,5,0)),"")</f>
        <v/>
      </c>
      <c r="F4281" s="129" t="str">
        <f ca="1">IFERROR(IF($C4281="","",VLOOKUP(FİLTRE!$C4281,'SKT LİSTESİ'!$F:$S,7,0)),"")</f>
        <v/>
      </c>
      <c r="G4281" s="130" t="str">
        <f ca="1">IFERROR(IF($C4281="","",VLOOKUP(FİLTRE!$C4281,'SKT LİSTESİ'!$F:$S,8,0)),"")</f>
        <v/>
      </c>
      <c r="H4281" s="131" t="str">
        <f ca="1">IF(E4281="","",IF($C4281="","",VLOOKUP(FİLTRE!$C4281,'SKT LİSTESİ'!$F:$S,9,0)))</f>
        <v/>
      </c>
      <c r="I4281" s="132" t="str">
        <f ca="1">IFERROR(IF($C4281="","",VLOOKUP(FİLTRE!$C4281,'SKT LİSTESİ'!$F:$S,10,0)),"")</f>
        <v/>
      </c>
      <c r="J4281" s="133" t="str">
        <f ca="1">IFERROR(IF($C4281="","",VLOOKUP(FİLTRE!$C4281,'SKT LİSTESİ'!$F:$S,11,0)),"")</f>
        <v/>
      </c>
      <c r="K4281" s="134" t="str">
        <f ca="1">IFERROR(IF($C4281="","",VLOOKUP(FİLTRE!$C4281,'SKT LİSTESİ'!$F:$S,12,0)),"")</f>
        <v/>
      </c>
      <c r="L4281" s="134" t="str">
        <f ca="1">IFERROR(IF($C4281="","",VLOOKUP(FİLTRE!$C4281,'SKT LİSTESİ'!$F:$S,13,0)),"")</f>
        <v/>
      </c>
      <c r="M4281" s="135" t="str">
        <f ca="1">IFERROR(IF($C4281="","",VLOOKUP(FİLTRE!$C4281,'SKT LİSTESİ'!$F:$AJ,14,0)),"")</f>
        <v/>
      </c>
      <c r="N4281" s="31" t="str">
        <f ca="1">IFERROR(IF($C4281="","",VLOOKUP(FİLTRE!$C4281,'SKT LİSTESİ'!$F:$AJ,22,0)),"")</f>
        <v/>
      </c>
      <c r="O4281" s="136" t="str">
        <f ca="1">IFERROR(IF($C4281="","",VLOOKUP(FİLTRE!$C4281,'SKT LİSTESİ'!$F:$AJ,23,0)),"")</f>
        <v/>
      </c>
      <c r="P4281" s="31"/>
      <c r="Q4281" s="31"/>
      <c r="R4281" s="137" t="str">
        <f ca="1">(IFERROR(IF($C4281="","",VLOOKUP(FİLTRE!$C4281,'SKT LİSTESİ'!$F:$AJ,15,0)),""))</f>
        <v/>
      </c>
      <c r="S4281" s="138" t="str">
        <f ca="1">IFERROR(IF($C4281="","",VLOOKUP(FİLTRE!$C4281,'SKT LİSTESİ'!$F:$AJ,16,0)),"")</f>
        <v/>
      </c>
      <c r="AF4281" s="179" t="str">
        <f t="shared" ca="1" si="266"/>
        <v/>
      </c>
      <c r="AG4281" s="179">
        <f t="shared" ca="1" si="267"/>
        <v>0</v>
      </c>
      <c r="AH4281" s="179">
        <f t="shared" ca="1" si="268"/>
        <v>0</v>
      </c>
    </row>
    <row r="4282" spans="2:34" ht="15.75" x14ac:dyDescent="0.25">
      <c r="B4282">
        <f t="shared" ca="1" si="265"/>
        <v>4270</v>
      </c>
      <c r="C4282" t="str">
        <f ca="1">IFERROR(VLOOKUP(B4282,'SKT LİSTESİ'!F:F,1,0),"")</f>
        <v/>
      </c>
      <c r="E4282" s="128" t="str">
        <f ca="1">IFERROR(IF($C4282="","",VLOOKUP(FİLTRE!$C4282,'SKT LİSTESİ'!$F:$S,5,0)),"")</f>
        <v/>
      </c>
      <c r="F4282" s="129" t="str">
        <f ca="1">IFERROR(IF($C4282="","",VLOOKUP(FİLTRE!$C4282,'SKT LİSTESİ'!$F:$S,7,0)),"")</f>
        <v/>
      </c>
      <c r="G4282" s="130" t="str">
        <f ca="1">IFERROR(IF($C4282="","",VLOOKUP(FİLTRE!$C4282,'SKT LİSTESİ'!$F:$S,8,0)),"")</f>
        <v/>
      </c>
      <c r="H4282" s="131" t="str">
        <f ca="1">IF(E4282="","",IF($C4282="","",VLOOKUP(FİLTRE!$C4282,'SKT LİSTESİ'!$F:$S,9,0)))</f>
        <v/>
      </c>
      <c r="I4282" s="132" t="str">
        <f ca="1">IFERROR(IF($C4282="","",VLOOKUP(FİLTRE!$C4282,'SKT LİSTESİ'!$F:$S,10,0)),"")</f>
        <v/>
      </c>
      <c r="J4282" s="133" t="str">
        <f ca="1">IFERROR(IF($C4282="","",VLOOKUP(FİLTRE!$C4282,'SKT LİSTESİ'!$F:$S,11,0)),"")</f>
        <v/>
      </c>
      <c r="K4282" s="134" t="str">
        <f ca="1">IFERROR(IF($C4282="","",VLOOKUP(FİLTRE!$C4282,'SKT LİSTESİ'!$F:$S,12,0)),"")</f>
        <v/>
      </c>
      <c r="L4282" s="134" t="str">
        <f ca="1">IFERROR(IF($C4282="","",VLOOKUP(FİLTRE!$C4282,'SKT LİSTESİ'!$F:$S,13,0)),"")</f>
        <v/>
      </c>
      <c r="M4282" s="135" t="str">
        <f ca="1">IFERROR(IF($C4282="","",VLOOKUP(FİLTRE!$C4282,'SKT LİSTESİ'!$F:$AJ,14,0)),"")</f>
        <v/>
      </c>
      <c r="N4282" s="31" t="str">
        <f ca="1">IFERROR(IF($C4282="","",VLOOKUP(FİLTRE!$C4282,'SKT LİSTESİ'!$F:$AJ,22,0)),"")</f>
        <v/>
      </c>
      <c r="O4282" s="136" t="str">
        <f ca="1">IFERROR(IF($C4282="","",VLOOKUP(FİLTRE!$C4282,'SKT LİSTESİ'!$F:$AJ,23,0)),"")</f>
        <v/>
      </c>
      <c r="P4282" s="31"/>
      <c r="Q4282" s="31"/>
      <c r="R4282" s="137" t="str">
        <f ca="1">(IFERROR(IF($C4282="","",VLOOKUP(FİLTRE!$C4282,'SKT LİSTESİ'!$F:$AJ,15,0)),""))</f>
        <v/>
      </c>
      <c r="S4282" s="138" t="str">
        <f ca="1">IFERROR(IF($C4282="","",VLOOKUP(FİLTRE!$C4282,'SKT LİSTESİ'!$F:$AJ,16,0)),"")</f>
        <v/>
      </c>
      <c r="AF4282" s="179" t="str">
        <f t="shared" ca="1" si="266"/>
        <v/>
      </c>
      <c r="AG4282" s="179">
        <f t="shared" ca="1" si="267"/>
        <v>0</v>
      </c>
      <c r="AH4282" s="179">
        <f t="shared" ca="1" si="268"/>
        <v>0</v>
      </c>
    </row>
    <row r="4283" spans="2:34" ht="15.75" x14ac:dyDescent="0.25">
      <c r="B4283">
        <f t="shared" ca="1" si="265"/>
        <v>4271</v>
      </c>
      <c r="C4283" t="str">
        <f ca="1">IFERROR(VLOOKUP(B4283,'SKT LİSTESİ'!F:F,1,0),"")</f>
        <v/>
      </c>
      <c r="E4283" s="128" t="str">
        <f ca="1">IFERROR(IF($C4283="","",VLOOKUP(FİLTRE!$C4283,'SKT LİSTESİ'!$F:$S,5,0)),"")</f>
        <v/>
      </c>
      <c r="F4283" s="129" t="str">
        <f ca="1">IFERROR(IF($C4283="","",VLOOKUP(FİLTRE!$C4283,'SKT LİSTESİ'!$F:$S,7,0)),"")</f>
        <v/>
      </c>
      <c r="G4283" s="130" t="str">
        <f ca="1">IFERROR(IF($C4283="","",VLOOKUP(FİLTRE!$C4283,'SKT LİSTESİ'!$F:$S,8,0)),"")</f>
        <v/>
      </c>
      <c r="H4283" s="131" t="str">
        <f ca="1">IF(E4283="","",IF($C4283="","",VLOOKUP(FİLTRE!$C4283,'SKT LİSTESİ'!$F:$S,9,0)))</f>
        <v/>
      </c>
      <c r="I4283" s="132" t="str">
        <f ca="1">IFERROR(IF($C4283="","",VLOOKUP(FİLTRE!$C4283,'SKT LİSTESİ'!$F:$S,10,0)),"")</f>
        <v/>
      </c>
      <c r="J4283" s="133" t="str">
        <f ca="1">IFERROR(IF($C4283="","",VLOOKUP(FİLTRE!$C4283,'SKT LİSTESİ'!$F:$S,11,0)),"")</f>
        <v/>
      </c>
      <c r="K4283" s="134" t="str">
        <f ca="1">IFERROR(IF($C4283="","",VLOOKUP(FİLTRE!$C4283,'SKT LİSTESİ'!$F:$S,12,0)),"")</f>
        <v/>
      </c>
      <c r="L4283" s="134" t="str">
        <f ca="1">IFERROR(IF($C4283="","",VLOOKUP(FİLTRE!$C4283,'SKT LİSTESİ'!$F:$S,13,0)),"")</f>
        <v/>
      </c>
      <c r="M4283" s="135" t="str">
        <f ca="1">IFERROR(IF($C4283="","",VLOOKUP(FİLTRE!$C4283,'SKT LİSTESİ'!$F:$AJ,14,0)),"")</f>
        <v/>
      </c>
      <c r="N4283" s="31" t="str">
        <f ca="1">IFERROR(IF($C4283="","",VLOOKUP(FİLTRE!$C4283,'SKT LİSTESİ'!$F:$AJ,22,0)),"")</f>
        <v/>
      </c>
      <c r="O4283" s="136" t="str">
        <f ca="1">IFERROR(IF($C4283="","",VLOOKUP(FİLTRE!$C4283,'SKT LİSTESİ'!$F:$AJ,23,0)),"")</f>
        <v/>
      </c>
      <c r="P4283" s="31"/>
      <c r="Q4283" s="31"/>
      <c r="R4283" s="137" t="str">
        <f ca="1">(IFERROR(IF($C4283="","",VLOOKUP(FİLTRE!$C4283,'SKT LİSTESİ'!$F:$AJ,15,0)),""))</f>
        <v/>
      </c>
      <c r="S4283" s="138" t="str">
        <f ca="1">IFERROR(IF($C4283="","",VLOOKUP(FİLTRE!$C4283,'SKT LİSTESİ'!$F:$AJ,16,0)),"")</f>
        <v/>
      </c>
      <c r="AF4283" s="179" t="str">
        <f t="shared" ca="1" si="266"/>
        <v/>
      </c>
      <c r="AG4283" s="179">
        <f t="shared" ca="1" si="267"/>
        <v>0</v>
      </c>
      <c r="AH4283" s="179">
        <f t="shared" ca="1" si="268"/>
        <v>0</v>
      </c>
    </row>
    <row r="4284" spans="2:34" ht="15.75" x14ac:dyDescent="0.25">
      <c r="B4284">
        <f t="shared" ca="1" si="265"/>
        <v>4272</v>
      </c>
      <c r="C4284" t="str">
        <f ca="1">IFERROR(VLOOKUP(B4284,'SKT LİSTESİ'!F:F,1,0),"")</f>
        <v/>
      </c>
      <c r="E4284" s="128" t="str">
        <f ca="1">IFERROR(IF($C4284="","",VLOOKUP(FİLTRE!$C4284,'SKT LİSTESİ'!$F:$S,5,0)),"")</f>
        <v/>
      </c>
      <c r="F4284" s="129" t="str">
        <f ca="1">IFERROR(IF($C4284="","",VLOOKUP(FİLTRE!$C4284,'SKT LİSTESİ'!$F:$S,7,0)),"")</f>
        <v/>
      </c>
      <c r="G4284" s="130" t="str">
        <f ca="1">IFERROR(IF($C4284="","",VLOOKUP(FİLTRE!$C4284,'SKT LİSTESİ'!$F:$S,8,0)),"")</f>
        <v/>
      </c>
      <c r="H4284" s="131" t="str">
        <f ca="1">IF(E4284="","",IF($C4284="","",VLOOKUP(FİLTRE!$C4284,'SKT LİSTESİ'!$F:$S,9,0)))</f>
        <v/>
      </c>
      <c r="I4284" s="132" t="str">
        <f ca="1">IFERROR(IF($C4284="","",VLOOKUP(FİLTRE!$C4284,'SKT LİSTESİ'!$F:$S,10,0)),"")</f>
        <v/>
      </c>
      <c r="J4284" s="133" t="str">
        <f ca="1">IFERROR(IF($C4284="","",VLOOKUP(FİLTRE!$C4284,'SKT LİSTESİ'!$F:$S,11,0)),"")</f>
        <v/>
      </c>
      <c r="K4284" s="134" t="str">
        <f ca="1">IFERROR(IF($C4284="","",VLOOKUP(FİLTRE!$C4284,'SKT LİSTESİ'!$F:$S,12,0)),"")</f>
        <v/>
      </c>
      <c r="L4284" s="134" t="str">
        <f ca="1">IFERROR(IF($C4284="","",VLOOKUP(FİLTRE!$C4284,'SKT LİSTESİ'!$F:$S,13,0)),"")</f>
        <v/>
      </c>
      <c r="M4284" s="135" t="str">
        <f ca="1">IFERROR(IF($C4284="","",VLOOKUP(FİLTRE!$C4284,'SKT LİSTESİ'!$F:$AJ,14,0)),"")</f>
        <v/>
      </c>
      <c r="N4284" s="31" t="str">
        <f ca="1">IFERROR(IF($C4284="","",VLOOKUP(FİLTRE!$C4284,'SKT LİSTESİ'!$F:$AJ,22,0)),"")</f>
        <v/>
      </c>
      <c r="O4284" s="136" t="str">
        <f ca="1">IFERROR(IF($C4284="","",VLOOKUP(FİLTRE!$C4284,'SKT LİSTESİ'!$F:$AJ,23,0)),"")</f>
        <v/>
      </c>
      <c r="P4284" s="31"/>
      <c r="Q4284" s="31"/>
      <c r="R4284" s="137" t="str">
        <f ca="1">(IFERROR(IF($C4284="","",VLOOKUP(FİLTRE!$C4284,'SKT LİSTESİ'!$F:$AJ,15,0)),""))</f>
        <v/>
      </c>
      <c r="S4284" s="138" t="str">
        <f ca="1">IFERROR(IF($C4284="","",VLOOKUP(FİLTRE!$C4284,'SKT LİSTESİ'!$F:$AJ,16,0)),"")</f>
        <v/>
      </c>
      <c r="AF4284" s="179" t="str">
        <f t="shared" ca="1" si="266"/>
        <v/>
      </c>
      <c r="AG4284" s="179">
        <f t="shared" ca="1" si="267"/>
        <v>0</v>
      </c>
      <c r="AH4284" s="179">
        <f t="shared" ca="1" si="268"/>
        <v>0</v>
      </c>
    </row>
    <row r="4285" spans="2:34" ht="15.75" x14ac:dyDescent="0.25">
      <c r="B4285">
        <f t="shared" ca="1" si="265"/>
        <v>4273</v>
      </c>
      <c r="C4285" t="str">
        <f ca="1">IFERROR(VLOOKUP(B4285,'SKT LİSTESİ'!F:F,1,0),"")</f>
        <v/>
      </c>
      <c r="E4285" s="128" t="str">
        <f ca="1">IFERROR(IF($C4285="","",VLOOKUP(FİLTRE!$C4285,'SKT LİSTESİ'!$F:$S,5,0)),"")</f>
        <v/>
      </c>
      <c r="F4285" s="129" t="str">
        <f ca="1">IFERROR(IF($C4285="","",VLOOKUP(FİLTRE!$C4285,'SKT LİSTESİ'!$F:$S,7,0)),"")</f>
        <v/>
      </c>
      <c r="G4285" s="130" t="str">
        <f ca="1">IFERROR(IF($C4285="","",VLOOKUP(FİLTRE!$C4285,'SKT LİSTESİ'!$F:$S,8,0)),"")</f>
        <v/>
      </c>
      <c r="H4285" s="131" t="str">
        <f ca="1">IF(E4285="","",IF($C4285="","",VLOOKUP(FİLTRE!$C4285,'SKT LİSTESİ'!$F:$S,9,0)))</f>
        <v/>
      </c>
      <c r="I4285" s="132" t="str">
        <f ca="1">IFERROR(IF($C4285="","",VLOOKUP(FİLTRE!$C4285,'SKT LİSTESİ'!$F:$S,10,0)),"")</f>
        <v/>
      </c>
      <c r="J4285" s="133" t="str">
        <f ca="1">IFERROR(IF($C4285="","",VLOOKUP(FİLTRE!$C4285,'SKT LİSTESİ'!$F:$S,11,0)),"")</f>
        <v/>
      </c>
      <c r="K4285" s="134" t="str">
        <f ca="1">IFERROR(IF($C4285="","",VLOOKUP(FİLTRE!$C4285,'SKT LİSTESİ'!$F:$S,12,0)),"")</f>
        <v/>
      </c>
      <c r="L4285" s="134" t="str">
        <f ca="1">IFERROR(IF($C4285="","",VLOOKUP(FİLTRE!$C4285,'SKT LİSTESİ'!$F:$S,13,0)),"")</f>
        <v/>
      </c>
      <c r="M4285" s="135" t="str">
        <f ca="1">IFERROR(IF($C4285="","",VLOOKUP(FİLTRE!$C4285,'SKT LİSTESİ'!$F:$AJ,14,0)),"")</f>
        <v/>
      </c>
      <c r="N4285" s="31" t="str">
        <f ca="1">IFERROR(IF($C4285="","",VLOOKUP(FİLTRE!$C4285,'SKT LİSTESİ'!$F:$AJ,22,0)),"")</f>
        <v/>
      </c>
      <c r="O4285" s="136" t="str">
        <f ca="1">IFERROR(IF($C4285="","",VLOOKUP(FİLTRE!$C4285,'SKT LİSTESİ'!$F:$AJ,23,0)),"")</f>
        <v/>
      </c>
      <c r="P4285" s="31"/>
      <c r="Q4285" s="31"/>
      <c r="R4285" s="137" t="str">
        <f ca="1">(IFERROR(IF($C4285="","",VLOOKUP(FİLTRE!$C4285,'SKT LİSTESİ'!$F:$AJ,15,0)),""))</f>
        <v/>
      </c>
      <c r="S4285" s="138" t="str">
        <f ca="1">IFERROR(IF($C4285="","",VLOOKUP(FİLTRE!$C4285,'SKT LİSTESİ'!$F:$AJ,16,0)),"")</f>
        <v/>
      </c>
      <c r="AF4285" s="179" t="str">
        <f t="shared" ca="1" si="266"/>
        <v/>
      </c>
      <c r="AG4285" s="179">
        <f t="shared" ca="1" si="267"/>
        <v>0</v>
      </c>
      <c r="AH4285" s="179">
        <f t="shared" ca="1" si="268"/>
        <v>0</v>
      </c>
    </row>
    <row r="4286" spans="2:34" ht="15.75" x14ac:dyDescent="0.25">
      <c r="B4286">
        <f t="shared" ca="1" si="265"/>
        <v>4274</v>
      </c>
      <c r="C4286" t="str">
        <f ca="1">IFERROR(VLOOKUP(B4286,'SKT LİSTESİ'!F:F,1,0),"")</f>
        <v/>
      </c>
      <c r="E4286" s="128" t="str">
        <f ca="1">IFERROR(IF($C4286="","",VLOOKUP(FİLTRE!$C4286,'SKT LİSTESİ'!$F:$S,5,0)),"")</f>
        <v/>
      </c>
      <c r="F4286" s="129" t="str">
        <f ca="1">IFERROR(IF($C4286="","",VLOOKUP(FİLTRE!$C4286,'SKT LİSTESİ'!$F:$S,7,0)),"")</f>
        <v/>
      </c>
      <c r="G4286" s="130" t="str">
        <f ca="1">IFERROR(IF($C4286="","",VLOOKUP(FİLTRE!$C4286,'SKT LİSTESİ'!$F:$S,8,0)),"")</f>
        <v/>
      </c>
      <c r="H4286" s="131" t="str">
        <f ca="1">IF(E4286="","",IF($C4286="","",VLOOKUP(FİLTRE!$C4286,'SKT LİSTESİ'!$F:$S,9,0)))</f>
        <v/>
      </c>
      <c r="I4286" s="132" t="str">
        <f ca="1">IFERROR(IF($C4286="","",VLOOKUP(FİLTRE!$C4286,'SKT LİSTESİ'!$F:$S,10,0)),"")</f>
        <v/>
      </c>
      <c r="J4286" s="133" t="str">
        <f ca="1">IFERROR(IF($C4286="","",VLOOKUP(FİLTRE!$C4286,'SKT LİSTESİ'!$F:$S,11,0)),"")</f>
        <v/>
      </c>
      <c r="K4286" s="134" t="str">
        <f ca="1">IFERROR(IF($C4286="","",VLOOKUP(FİLTRE!$C4286,'SKT LİSTESİ'!$F:$S,12,0)),"")</f>
        <v/>
      </c>
      <c r="L4286" s="134" t="str">
        <f ca="1">IFERROR(IF($C4286="","",VLOOKUP(FİLTRE!$C4286,'SKT LİSTESİ'!$F:$S,13,0)),"")</f>
        <v/>
      </c>
      <c r="M4286" s="135" t="str">
        <f ca="1">IFERROR(IF($C4286="","",VLOOKUP(FİLTRE!$C4286,'SKT LİSTESİ'!$F:$AJ,14,0)),"")</f>
        <v/>
      </c>
      <c r="N4286" s="31" t="str">
        <f ca="1">IFERROR(IF($C4286="","",VLOOKUP(FİLTRE!$C4286,'SKT LİSTESİ'!$F:$AJ,22,0)),"")</f>
        <v/>
      </c>
      <c r="O4286" s="136" t="str">
        <f ca="1">IFERROR(IF($C4286="","",VLOOKUP(FİLTRE!$C4286,'SKT LİSTESİ'!$F:$AJ,23,0)),"")</f>
        <v/>
      </c>
      <c r="P4286" s="31"/>
      <c r="Q4286" s="31"/>
      <c r="R4286" s="137" t="str">
        <f ca="1">(IFERROR(IF($C4286="","",VLOOKUP(FİLTRE!$C4286,'SKT LİSTESİ'!$F:$AJ,15,0)),""))</f>
        <v/>
      </c>
      <c r="S4286" s="138" t="str">
        <f ca="1">IFERROR(IF($C4286="","",VLOOKUP(FİLTRE!$C4286,'SKT LİSTESİ'!$F:$AJ,16,0)),"")</f>
        <v/>
      </c>
      <c r="AF4286" s="179" t="str">
        <f t="shared" ca="1" si="266"/>
        <v/>
      </c>
      <c r="AG4286" s="179">
        <f t="shared" ca="1" si="267"/>
        <v>0</v>
      </c>
      <c r="AH4286" s="179">
        <f t="shared" ca="1" si="268"/>
        <v>0</v>
      </c>
    </row>
    <row r="4287" spans="2:34" ht="15.75" x14ac:dyDescent="0.25">
      <c r="B4287">
        <f t="shared" ca="1" si="265"/>
        <v>4275</v>
      </c>
      <c r="C4287" t="str">
        <f ca="1">IFERROR(VLOOKUP(B4287,'SKT LİSTESİ'!F:F,1,0),"")</f>
        <v/>
      </c>
      <c r="E4287" s="128" t="str">
        <f ca="1">IFERROR(IF($C4287="","",VLOOKUP(FİLTRE!$C4287,'SKT LİSTESİ'!$F:$S,5,0)),"")</f>
        <v/>
      </c>
      <c r="F4287" s="129" t="str">
        <f ca="1">IFERROR(IF($C4287="","",VLOOKUP(FİLTRE!$C4287,'SKT LİSTESİ'!$F:$S,7,0)),"")</f>
        <v/>
      </c>
      <c r="G4287" s="130" t="str">
        <f ca="1">IFERROR(IF($C4287="","",VLOOKUP(FİLTRE!$C4287,'SKT LİSTESİ'!$F:$S,8,0)),"")</f>
        <v/>
      </c>
      <c r="H4287" s="131" t="str">
        <f ca="1">IF(E4287="","",IF($C4287="","",VLOOKUP(FİLTRE!$C4287,'SKT LİSTESİ'!$F:$S,9,0)))</f>
        <v/>
      </c>
      <c r="I4287" s="132" t="str">
        <f ca="1">IFERROR(IF($C4287="","",VLOOKUP(FİLTRE!$C4287,'SKT LİSTESİ'!$F:$S,10,0)),"")</f>
        <v/>
      </c>
      <c r="J4287" s="133" t="str">
        <f ca="1">IFERROR(IF($C4287="","",VLOOKUP(FİLTRE!$C4287,'SKT LİSTESİ'!$F:$S,11,0)),"")</f>
        <v/>
      </c>
      <c r="K4287" s="134" t="str">
        <f ca="1">IFERROR(IF($C4287="","",VLOOKUP(FİLTRE!$C4287,'SKT LİSTESİ'!$F:$S,12,0)),"")</f>
        <v/>
      </c>
      <c r="L4287" s="134" t="str">
        <f ca="1">IFERROR(IF($C4287="","",VLOOKUP(FİLTRE!$C4287,'SKT LİSTESİ'!$F:$S,13,0)),"")</f>
        <v/>
      </c>
      <c r="M4287" s="135" t="str">
        <f ca="1">IFERROR(IF($C4287="","",VLOOKUP(FİLTRE!$C4287,'SKT LİSTESİ'!$F:$AJ,14,0)),"")</f>
        <v/>
      </c>
      <c r="N4287" s="31" t="str">
        <f ca="1">IFERROR(IF($C4287="","",VLOOKUP(FİLTRE!$C4287,'SKT LİSTESİ'!$F:$AJ,22,0)),"")</f>
        <v/>
      </c>
      <c r="O4287" s="136" t="str">
        <f ca="1">IFERROR(IF($C4287="","",VLOOKUP(FİLTRE!$C4287,'SKT LİSTESİ'!$F:$AJ,23,0)),"")</f>
        <v/>
      </c>
      <c r="P4287" s="31"/>
      <c r="Q4287" s="31"/>
      <c r="R4287" s="137" t="str">
        <f ca="1">(IFERROR(IF($C4287="","",VLOOKUP(FİLTRE!$C4287,'SKT LİSTESİ'!$F:$AJ,15,0)),""))</f>
        <v/>
      </c>
      <c r="S4287" s="138" t="str">
        <f ca="1">IFERROR(IF($C4287="","",VLOOKUP(FİLTRE!$C4287,'SKT LİSTESİ'!$F:$AJ,16,0)),"")</f>
        <v/>
      </c>
      <c r="AF4287" s="179" t="str">
        <f t="shared" ca="1" si="266"/>
        <v/>
      </c>
      <c r="AG4287" s="179">
        <f t="shared" ca="1" si="267"/>
        <v>0</v>
      </c>
      <c r="AH4287" s="179">
        <f t="shared" ca="1" si="268"/>
        <v>0</v>
      </c>
    </row>
    <row r="4288" spans="2:34" ht="15.75" x14ac:dyDescent="0.25">
      <c r="B4288">
        <f t="shared" ca="1" si="265"/>
        <v>4276</v>
      </c>
      <c r="C4288" t="str">
        <f ca="1">IFERROR(VLOOKUP(B4288,'SKT LİSTESİ'!F:F,1,0),"")</f>
        <v/>
      </c>
      <c r="E4288" s="128" t="str">
        <f ca="1">IFERROR(IF($C4288="","",VLOOKUP(FİLTRE!$C4288,'SKT LİSTESİ'!$F:$S,5,0)),"")</f>
        <v/>
      </c>
      <c r="F4288" s="129" t="str">
        <f ca="1">IFERROR(IF($C4288="","",VLOOKUP(FİLTRE!$C4288,'SKT LİSTESİ'!$F:$S,7,0)),"")</f>
        <v/>
      </c>
      <c r="G4288" s="130" t="str">
        <f ca="1">IFERROR(IF($C4288="","",VLOOKUP(FİLTRE!$C4288,'SKT LİSTESİ'!$F:$S,8,0)),"")</f>
        <v/>
      </c>
      <c r="H4288" s="131" t="str">
        <f ca="1">IF(E4288="","",IF($C4288="","",VLOOKUP(FİLTRE!$C4288,'SKT LİSTESİ'!$F:$S,9,0)))</f>
        <v/>
      </c>
      <c r="I4288" s="132" t="str">
        <f ca="1">IFERROR(IF($C4288="","",VLOOKUP(FİLTRE!$C4288,'SKT LİSTESİ'!$F:$S,10,0)),"")</f>
        <v/>
      </c>
      <c r="J4288" s="133" t="str">
        <f ca="1">IFERROR(IF($C4288="","",VLOOKUP(FİLTRE!$C4288,'SKT LİSTESİ'!$F:$S,11,0)),"")</f>
        <v/>
      </c>
      <c r="K4288" s="134" t="str">
        <f ca="1">IFERROR(IF($C4288="","",VLOOKUP(FİLTRE!$C4288,'SKT LİSTESİ'!$F:$S,12,0)),"")</f>
        <v/>
      </c>
      <c r="L4288" s="134" t="str">
        <f ca="1">IFERROR(IF($C4288="","",VLOOKUP(FİLTRE!$C4288,'SKT LİSTESİ'!$F:$S,13,0)),"")</f>
        <v/>
      </c>
      <c r="M4288" s="135" t="str">
        <f ca="1">IFERROR(IF($C4288="","",VLOOKUP(FİLTRE!$C4288,'SKT LİSTESİ'!$F:$AJ,14,0)),"")</f>
        <v/>
      </c>
      <c r="N4288" s="31" t="str">
        <f ca="1">IFERROR(IF($C4288="","",VLOOKUP(FİLTRE!$C4288,'SKT LİSTESİ'!$F:$AJ,22,0)),"")</f>
        <v/>
      </c>
      <c r="O4288" s="136" t="str">
        <f ca="1">IFERROR(IF($C4288="","",VLOOKUP(FİLTRE!$C4288,'SKT LİSTESİ'!$F:$AJ,23,0)),"")</f>
        <v/>
      </c>
      <c r="P4288" s="31"/>
      <c r="Q4288" s="31"/>
      <c r="R4288" s="137" t="str">
        <f ca="1">(IFERROR(IF($C4288="","",VLOOKUP(FİLTRE!$C4288,'SKT LİSTESİ'!$F:$AJ,15,0)),""))</f>
        <v/>
      </c>
      <c r="S4288" s="138" t="str">
        <f ca="1">IFERROR(IF($C4288="","",VLOOKUP(FİLTRE!$C4288,'SKT LİSTESİ'!$F:$AJ,16,0)),"")</f>
        <v/>
      </c>
      <c r="AF4288" s="179" t="str">
        <f t="shared" ca="1" si="266"/>
        <v/>
      </c>
      <c r="AG4288" s="179">
        <f t="shared" ca="1" si="267"/>
        <v>0</v>
      </c>
      <c r="AH4288" s="179">
        <f t="shared" ca="1" si="268"/>
        <v>0</v>
      </c>
    </row>
    <row r="4289" spans="2:34" ht="15.75" x14ac:dyDescent="0.25">
      <c r="B4289">
        <f t="shared" ca="1" si="265"/>
        <v>4277</v>
      </c>
      <c r="C4289" t="str">
        <f ca="1">IFERROR(VLOOKUP(B4289,'SKT LİSTESİ'!F:F,1,0),"")</f>
        <v/>
      </c>
      <c r="E4289" s="128" t="str">
        <f ca="1">IFERROR(IF($C4289="","",VLOOKUP(FİLTRE!$C4289,'SKT LİSTESİ'!$F:$S,5,0)),"")</f>
        <v/>
      </c>
      <c r="F4289" s="129" t="str">
        <f ca="1">IFERROR(IF($C4289="","",VLOOKUP(FİLTRE!$C4289,'SKT LİSTESİ'!$F:$S,7,0)),"")</f>
        <v/>
      </c>
      <c r="G4289" s="130" t="str">
        <f ca="1">IFERROR(IF($C4289="","",VLOOKUP(FİLTRE!$C4289,'SKT LİSTESİ'!$F:$S,8,0)),"")</f>
        <v/>
      </c>
      <c r="H4289" s="131" t="str">
        <f ca="1">IF(E4289="","",IF($C4289="","",VLOOKUP(FİLTRE!$C4289,'SKT LİSTESİ'!$F:$S,9,0)))</f>
        <v/>
      </c>
      <c r="I4289" s="132" t="str">
        <f ca="1">IFERROR(IF($C4289="","",VLOOKUP(FİLTRE!$C4289,'SKT LİSTESİ'!$F:$S,10,0)),"")</f>
        <v/>
      </c>
      <c r="J4289" s="133" t="str">
        <f ca="1">IFERROR(IF($C4289="","",VLOOKUP(FİLTRE!$C4289,'SKT LİSTESİ'!$F:$S,11,0)),"")</f>
        <v/>
      </c>
      <c r="K4289" s="134" t="str">
        <f ca="1">IFERROR(IF($C4289="","",VLOOKUP(FİLTRE!$C4289,'SKT LİSTESİ'!$F:$S,12,0)),"")</f>
        <v/>
      </c>
      <c r="L4289" s="134" t="str">
        <f ca="1">IFERROR(IF($C4289="","",VLOOKUP(FİLTRE!$C4289,'SKT LİSTESİ'!$F:$S,13,0)),"")</f>
        <v/>
      </c>
      <c r="M4289" s="135" t="str">
        <f ca="1">IFERROR(IF($C4289="","",VLOOKUP(FİLTRE!$C4289,'SKT LİSTESİ'!$F:$AJ,14,0)),"")</f>
        <v/>
      </c>
      <c r="N4289" s="31" t="str">
        <f ca="1">IFERROR(IF($C4289="","",VLOOKUP(FİLTRE!$C4289,'SKT LİSTESİ'!$F:$AJ,22,0)),"")</f>
        <v/>
      </c>
      <c r="O4289" s="136" t="str">
        <f ca="1">IFERROR(IF($C4289="","",VLOOKUP(FİLTRE!$C4289,'SKT LİSTESİ'!$F:$AJ,23,0)),"")</f>
        <v/>
      </c>
      <c r="P4289" s="31"/>
      <c r="Q4289" s="31"/>
      <c r="R4289" s="137" t="str">
        <f ca="1">(IFERROR(IF($C4289="","",VLOOKUP(FİLTRE!$C4289,'SKT LİSTESİ'!$F:$AJ,15,0)),""))</f>
        <v/>
      </c>
      <c r="S4289" s="138" t="str">
        <f ca="1">IFERROR(IF($C4289="","",VLOOKUP(FİLTRE!$C4289,'SKT LİSTESİ'!$F:$AJ,16,0)),"")</f>
        <v/>
      </c>
      <c r="AF4289" s="179" t="str">
        <f t="shared" ca="1" si="266"/>
        <v/>
      </c>
      <c r="AG4289" s="179">
        <f t="shared" ca="1" si="267"/>
        <v>0</v>
      </c>
      <c r="AH4289" s="179">
        <f t="shared" ca="1" si="268"/>
        <v>0</v>
      </c>
    </row>
    <row r="4290" spans="2:34" ht="15.75" x14ac:dyDescent="0.25">
      <c r="B4290">
        <f t="shared" ca="1" si="265"/>
        <v>4278</v>
      </c>
      <c r="C4290" t="str">
        <f ca="1">IFERROR(VLOOKUP(B4290,'SKT LİSTESİ'!F:F,1,0),"")</f>
        <v/>
      </c>
      <c r="E4290" s="128" t="str">
        <f ca="1">IFERROR(IF($C4290="","",VLOOKUP(FİLTRE!$C4290,'SKT LİSTESİ'!$F:$S,5,0)),"")</f>
        <v/>
      </c>
      <c r="F4290" s="129" t="str">
        <f ca="1">IFERROR(IF($C4290="","",VLOOKUP(FİLTRE!$C4290,'SKT LİSTESİ'!$F:$S,7,0)),"")</f>
        <v/>
      </c>
      <c r="G4290" s="130" t="str">
        <f ca="1">IFERROR(IF($C4290="","",VLOOKUP(FİLTRE!$C4290,'SKT LİSTESİ'!$F:$S,8,0)),"")</f>
        <v/>
      </c>
      <c r="H4290" s="131" t="str">
        <f ca="1">IF(E4290="","",IF($C4290="","",VLOOKUP(FİLTRE!$C4290,'SKT LİSTESİ'!$F:$S,9,0)))</f>
        <v/>
      </c>
      <c r="I4290" s="132" t="str">
        <f ca="1">IFERROR(IF($C4290="","",VLOOKUP(FİLTRE!$C4290,'SKT LİSTESİ'!$F:$S,10,0)),"")</f>
        <v/>
      </c>
      <c r="J4290" s="133" t="str">
        <f ca="1">IFERROR(IF($C4290="","",VLOOKUP(FİLTRE!$C4290,'SKT LİSTESİ'!$F:$S,11,0)),"")</f>
        <v/>
      </c>
      <c r="K4290" s="134" t="str">
        <f ca="1">IFERROR(IF($C4290="","",VLOOKUP(FİLTRE!$C4290,'SKT LİSTESİ'!$F:$S,12,0)),"")</f>
        <v/>
      </c>
      <c r="L4290" s="134" t="str">
        <f ca="1">IFERROR(IF($C4290="","",VLOOKUP(FİLTRE!$C4290,'SKT LİSTESİ'!$F:$S,13,0)),"")</f>
        <v/>
      </c>
      <c r="M4290" s="135" t="str">
        <f ca="1">IFERROR(IF($C4290="","",VLOOKUP(FİLTRE!$C4290,'SKT LİSTESİ'!$F:$AJ,14,0)),"")</f>
        <v/>
      </c>
      <c r="N4290" s="31" t="str">
        <f ca="1">IFERROR(IF($C4290="","",VLOOKUP(FİLTRE!$C4290,'SKT LİSTESİ'!$F:$AJ,22,0)),"")</f>
        <v/>
      </c>
      <c r="O4290" s="136" t="str">
        <f ca="1">IFERROR(IF($C4290="","",VLOOKUP(FİLTRE!$C4290,'SKT LİSTESİ'!$F:$AJ,23,0)),"")</f>
        <v/>
      </c>
      <c r="P4290" s="31"/>
      <c r="Q4290" s="31"/>
      <c r="R4290" s="137" t="str">
        <f ca="1">(IFERROR(IF($C4290="","",VLOOKUP(FİLTRE!$C4290,'SKT LİSTESİ'!$F:$AJ,15,0)),""))</f>
        <v/>
      </c>
      <c r="S4290" s="138" t="str">
        <f ca="1">IFERROR(IF($C4290="","",VLOOKUP(FİLTRE!$C4290,'SKT LİSTESİ'!$F:$AJ,16,0)),"")</f>
        <v/>
      </c>
      <c r="AF4290" s="179" t="str">
        <f t="shared" ca="1" si="266"/>
        <v/>
      </c>
      <c r="AG4290" s="179">
        <f t="shared" ca="1" si="267"/>
        <v>0</v>
      </c>
      <c r="AH4290" s="179">
        <f t="shared" ca="1" si="268"/>
        <v>0</v>
      </c>
    </row>
    <row r="4291" spans="2:34" ht="15.75" x14ac:dyDescent="0.25">
      <c r="B4291">
        <f t="shared" ca="1" si="265"/>
        <v>4279</v>
      </c>
      <c r="C4291" t="str">
        <f ca="1">IFERROR(VLOOKUP(B4291,'SKT LİSTESİ'!F:F,1,0),"")</f>
        <v/>
      </c>
      <c r="E4291" s="128" t="str">
        <f ca="1">IFERROR(IF($C4291="","",VLOOKUP(FİLTRE!$C4291,'SKT LİSTESİ'!$F:$S,5,0)),"")</f>
        <v/>
      </c>
      <c r="F4291" s="129" t="str">
        <f ca="1">IFERROR(IF($C4291="","",VLOOKUP(FİLTRE!$C4291,'SKT LİSTESİ'!$F:$S,7,0)),"")</f>
        <v/>
      </c>
      <c r="G4291" s="130" t="str">
        <f ca="1">IFERROR(IF($C4291="","",VLOOKUP(FİLTRE!$C4291,'SKT LİSTESİ'!$F:$S,8,0)),"")</f>
        <v/>
      </c>
      <c r="H4291" s="131" t="str">
        <f ca="1">IF(E4291="","",IF($C4291="","",VLOOKUP(FİLTRE!$C4291,'SKT LİSTESİ'!$F:$S,9,0)))</f>
        <v/>
      </c>
      <c r="I4291" s="132" t="str">
        <f ca="1">IFERROR(IF($C4291="","",VLOOKUP(FİLTRE!$C4291,'SKT LİSTESİ'!$F:$S,10,0)),"")</f>
        <v/>
      </c>
      <c r="J4291" s="133" t="str">
        <f ca="1">IFERROR(IF($C4291="","",VLOOKUP(FİLTRE!$C4291,'SKT LİSTESİ'!$F:$S,11,0)),"")</f>
        <v/>
      </c>
      <c r="K4291" s="134" t="str">
        <f ca="1">IFERROR(IF($C4291="","",VLOOKUP(FİLTRE!$C4291,'SKT LİSTESİ'!$F:$S,12,0)),"")</f>
        <v/>
      </c>
      <c r="L4291" s="134" t="str">
        <f ca="1">IFERROR(IF($C4291="","",VLOOKUP(FİLTRE!$C4291,'SKT LİSTESİ'!$F:$S,13,0)),"")</f>
        <v/>
      </c>
      <c r="M4291" s="135" t="str">
        <f ca="1">IFERROR(IF($C4291="","",VLOOKUP(FİLTRE!$C4291,'SKT LİSTESİ'!$F:$AJ,14,0)),"")</f>
        <v/>
      </c>
      <c r="N4291" s="31" t="str">
        <f ca="1">IFERROR(IF($C4291="","",VLOOKUP(FİLTRE!$C4291,'SKT LİSTESİ'!$F:$AJ,22,0)),"")</f>
        <v/>
      </c>
      <c r="O4291" s="136" t="str">
        <f ca="1">IFERROR(IF($C4291="","",VLOOKUP(FİLTRE!$C4291,'SKT LİSTESİ'!$F:$AJ,23,0)),"")</f>
        <v/>
      </c>
      <c r="P4291" s="31"/>
      <c r="Q4291" s="31"/>
      <c r="R4291" s="137" t="str">
        <f ca="1">(IFERROR(IF($C4291="","",VLOOKUP(FİLTRE!$C4291,'SKT LİSTESİ'!$F:$AJ,15,0)),""))</f>
        <v/>
      </c>
      <c r="S4291" s="138" t="str">
        <f ca="1">IFERROR(IF($C4291="","",VLOOKUP(FİLTRE!$C4291,'SKT LİSTESİ'!$F:$AJ,16,0)),"")</f>
        <v/>
      </c>
      <c r="AF4291" s="179" t="str">
        <f t="shared" ca="1" si="266"/>
        <v/>
      </c>
      <c r="AG4291" s="179">
        <f t="shared" ca="1" si="267"/>
        <v>0</v>
      </c>
      <c r="AH4291" s="179">
        <f t="shared" ca="1" si="268"/>
        <v>0</v>
      </c>
    </row>
    <row r="4292" spans="2:34" ht="15.75" x14ac:dyDescent="0.25">
      <c r="B4292">
        <f t="shared" ca="1" si="265"/>
        <v>4280</v>
      </c>
      <c r="C4292" t="str">
        <f ca="1">IFERROR(VLOOKUP(B4292,'SKT LİSTESİ'!F:F,1,0),"")</f>
        <v/>
      </c>
      <c r="E4292" s="128" t="str">
        <f ca="1">IFERROR(IF($C4292="","",VLOOKUP(FİLTRE!$C4292,'SKT LİSTESİ'!$F:$S,5,0)),"")</f>
        <v/>
      </c>
      <c r="F4292" s="129" t="str">
        <f ca="1">IFERROR(IF($C4292="","",VLOOKUP(FİLTRE!$C4292,'SKT LİSTESİ'!$F:$S,7,0)),"")</f>
        <v/>
      </c>
      <c r="G4292" s="130" t="str">
        <f ca="1">IFERROR(IF($C4292="","",VLOOKUP(FİLTRE!$C4292,'SKT LİSTESİ'!$F:$S,8,0)),"")</f>
        <v/>
      </c>
      <c r="H4292" s="131" t="str">
        <f ca="1">IF(E4292="","",IF($C4292="","",VLOOKUP(FİLTRE!$C4292,'SKT LİSTESİ'!$F:$S,9,0)))</f>
        <v/>
      </c>
      <c r="I4292" s="132" t="str">
        <f ca="1">IFERROR(IF($C4292="","",VLOOKUP(FİLTRE!$C4292,'SKT LİSTESİ'!$F:$S,10,0)),"")</f>
        <v/>
      </c>
      <c r="J4292" s="133" t="str">
        <f ca="1">IFERROR(IF($C4292="","",VLOOKUP(FİLTRE!$C4292,'SKT LİSTESİ'!$F:$S,11,0)),"")</f>
        <v/>
      </c>
      <c r="K4292" s="134" t="str">
        <f ca="1">IFERROR(IF($C4292="","",VLOOKUP(FİLTRE!$C4292,'SKT LİSTESİ'!$F:$S,12,0)),"")</f>
        <v/>
      </c>
      <c r="L4292" s="134" t="str">
        <f ca="1">IFERROR(IF($C4292="","",VLOOKUP(FİLTRE!$C4292,'SKT LİSTESİ'!$F:$S,13,0)),"")</f>
        <v/>
      </c>
      <c r="M4292" s="135" t="str">
        <f ca="1">IFERROR(IF($C4292="","",VLOOKUP(FİLTRE!$C4292,'SKT LİSTESİ'!$F:$AJ,14,0)),"")</f>
        <v/>
      </c>
      <c r="N4292" s="31" t="str">
        <f ca="1">IFERROR(IF($C4292="","",VLOOKUP(FİLTRE!$C4292,'SKT LİSTESİ'!$F:$AJ,22,0)),"")</f>
        <v/>
      </c>
      <c r="O4292" s="136" t="str">
        <f ca="1">IFERROR(IF($C4292="","",VLOOKUP(FİLTRE!$C4292,'SKT LİSTESİ'!$F:$AJ,23,0)),"")</f>
        <v/>
      </c>
      <c r="P4292" s="31"/>
      <c r="Q4292" s="31"/>
      <c r="R4292" s="137" t="str">
        <f ca="1">(IFERROR(IF($C4292="","",VLOOKUP(FİLTRE!$C4292,'SKT LİSTESİ'!$F:$AJ,15,0)),""))</f>
        <v/>
      </c>
      <c r="S4292" s="138" t="str">
        <f ca="1">IFERROR(IF($C4292="","",VLOOKUP(FİLTRE!$C4292,'SKT LİSTESİ'!$F:$AJ,16,0)),"")</f>
        <v/>
      </c>
      <c r="AF4292" s="179" t="str">
        <f t="shared" ca="1" si="266"/>
        <v/>
      </c>
      <c r="AG4292" s="179">
        <f t="shared" ca="1" si="267"/>
        <v>0</v>
      </c>
      <c r="AH4292" s="179">
        <f t="shared" ca="1" si="268"/>
        <v>0</v>
      </c>
    </row>
    <row r="4293" spans="2:34" ht="15.75" x14ac:dyDescent="0.25">
      <c r="B4293">
        <f t="shared" ca="1" si="265"/>
        <v>4281</v>
      </c>
      <c r="C4293" t="str">
        <f ca="1">IFERROR(VLOOKUP(B4293,'SKT LİSTESİ'!F:F,1,0),"")</f>
        <v/>
      </c>
      <c r="E4293" s="128" t="str">
        <f ca="1">IFERROR(IF($C4293="","",VLOOKUP(FİLTRE!$C4293,'SKT LİSTESİ'!$F:$S,5,0)),"")</f>
        <v/>
      </c>
      <c r="F4293" s="129" t="str">
        <f ca="1">IFERROR(IF($C4293="","",VLOOKUP(FİLTRE!$C4293,'SKT LİSTESİ'!$F:$S,7,0)),"")</f>
        <v/>
      </c>
      <c r="G4293" s="130" t="str">
        <f ca="1">IFERROR(IF($C4293="","",VLOOKUP(FİLTRE!$C4293,'SKT LİSTESİ'!$F:$S,8,0)),"")</f>
        <v/>
      </c>
      <c r="H4293" s="131" t="str">
        <f ca="1">IF(E4293="","",IF($C4293="","",VLOOKUP(FİLTRE!$C4293,'SKT LİSTESİ'!$F:$S,9,0)))</f>
        <v/>
      </c>
      <c r="I4293" s="132" t="str">
        <f ca="1">IFERROR(IF($C4293="","",VLOOKUP(FİLTRE!$C4293,'SKT LİSTESİ'!$F:$S,10,0)),"")</f>
        <v/>
      </c>
      <c r="J4293" s="133" t="str">
        <f ca="1">IFERROR(IF($C4293="","",VLOOKUP(FİLTRE!$C4293,'SKT LİSTESİ'!$F:$S,11,0)),"")</f>
        <v/>
      </c>
      <c r="K4293" s="134" t="str">
        <f ca="1">IFERROR(IF($C4293="","",VLOOKUP(FİLTRE!$C4293,'SKT LİSTESİ'!$F:$S,12,0)),"")</f>
        <v/>
      </c>
      <c r="L4293" s="134" t="str">
        <f ca="1">IFERROR(IF($C4293="","",VLOOKUP(FİLTRE!$C4293,'SKT LİSTESİ'!$F:$S,13,0)),"")</f>
        <v/>
      </c>
      <c r="M4293" s="135" t="str">
        <f ca="1">IFERROR(IF($C4293="","",VLOOKUP(FİLTRE!$C4293,'SKT LİSTESİ'!$F:$AJ,14,0)),"")</f>
        <v/>
      </c>
      <c r="N4293" s="31" t="str">
        <f ca="1">IFERROR(IF($C4293="","",VLOOKUP(FİLTRE!$C4293,'SKT LİSTESİ'!$F:$AJ,22,0)),"")</f>
        <v/>
      </c>
      <c r="O4293" s="136" t="str">
        <f ca="1">IFERROR(IF($C4293="","",VLOOKUP(FİLTRE!$C4293,'SKT LİSTESİ'!$F:$AJ,23,0)),"")</f>
        <v/>
      </c>
      <c r="P4293" s="31"/>
      <c r="Q4293" s="31"/>
      <c r="R4293" s="137" t="str">
        <f ca="1">(IFERROR(IF($C4293="","",VLOOKUP(FİLTRE!$C4293,'SKT LİSTESİ'!$F:$AJ,15,0)),""))</f>
        <v/>
      </c>
      <c r="S4293" s="138" t="str">
        <f ca="1">IFERROR(IF($C4293="","",VLOOKUP(FİLTRE!$C4293,'SKT LİSTESİ'!$F:$AJ,16,0)),"")</f>
        <v/>
      </c>
      <c r="AF4293" s="179" t="str">
        <f t="shared" ca="1" si="266"/>
        <v/>
      </c>
      <c r="AG4293" s="179">
        <f t="shared" ca="1" si="267"/>
        <v>0</v>
      </c>
      <c r="AH4293" s="179">
        <f t="shared" ca="1" si="268"/>
        <v>0</v>
      </c>
    </row>
    <row r="4294" spans="2:34" ht="15.75" x14ac:dyDescent="0.25">
      <c r="B4294">
        <f t="shared" ca="1" si="265"/>
        <v>4282</v>
      </c>
      <c r="C4294" t="str">
        <f ca="1">IFERROR(VLOOKUP(B4294,'SKT LİSTESİ'!F:F,1,0),"")</f>
        <v/>
      </c>
      <c r="E4294" s="128" t="str">
        <f ca="1">IFERROR(IF($C4294="","",VLOOKUP(FİLTRE!$C4294,'SKT LİSTESİ'!$F:$S,5,0)),"")</f>
        <v/>
      </c>
      <c r="F4294" s="129" t="str">
        <f ca="1">IFERROR(IF($C4294="","",VLOOKUP(FİLTRE!$C4294,'SKT LİSTESİ'!$F:$S,7,0)),"")</f>
        <v/>
      </c>
      <c r="G4294" s="130" t="str">
        <f ca="1">IFERROR(IF($C4294="","",VLOOKUP(FİLTRE!$C4294,'SKT LİSTESİ'!$F:$S,8,0)),"")</f>
        <v/>
      </c>
      <c r="H4294" s="131" t="str">
        <f ca="1">IF(E4294="","",IF($C4294="","",VLOOKUP(FİLTRE!$C4294,'SKT LİSTESİ'!$F:$S,9,0)))</f>
        <v/>
      </c>
      <c r="I4294" s="132" t="str">
        <f ca="1">IFERROR(IF($C4294="","",VLOOKUP(FİLTRE!$C4294,'SKT LİSTESİ'!$F:$S,10,0)),"")</f>
        <v/>
      </c>
      <c r="J4294" s="133" t="str">
        <f ca="1">IFERROR(IF($C4294="","",VLOOKUP(FİLTRE!$C4294,'SKT LİSTESİ'!$F:$S,11,0)),"")</f>
        <v/>
      </c>
      <c r="K4294" s="134" t="str">
        <f ca="1">IFERROR(IF($C4294="","",VLOOKUP(FİLTRE!$C4294,'SKT LİSTESİ'!$F:$S,12,0)),"")</f>
        <v/>
      </c>
      <c r="L4294" s="134" t="str">
        <f ca="1">IFERROR(IF($C4294="","",VLOOKUP(FİLTRE!$C4294,'SKT LİSTESİ'!$F:$S,13,0)),"")</f>
        <v/>
      </c>
      <c r="M4294" s="135" t="str">
        <f ca="1">IFERROR(IF($C4294="","",VLOOKUP(FİLTRE!$C4294,'SKT LİSTESİ'!$F:$AJ,14,0)),"")</f>
        <v/>
      </c>
      <c r="N4294" s="31" t="str">
        <f ca="1">IFERROR(IF($C4294="","",VLOOKUP(FİLTRE!$C4294,'SKT LİSTESİ'!$F:$AJ,22,0)),"")</f>
        <v/>
      </c>
      <c r="O4294" s="136" t="str">
        <f ca="1">IFERROR(IF($C4294="","",VLOOKUP(FİLTRE!$C4294,'SKT LİSTESİ'!$F:$AJ,23,0)),"")</f>
        <v/>
      </c>
      <c r="P4294" s="31"/>
      <c r="Q4294" s="31"/>
      <c r="R4294" s="137" t="str">
        <f ca="1">(IFERROR(IF($C4294="","",VLOOKUP(FİLTRE!$C4294,'SKT LİSTESİ'!$F:$AJ,15,0)),""))</f>
        <v/>
      </c>
      <c r="S4294" s="138" t="str">
        <f ca="1">IFERROR(IF($C4294="","",VLOOKUP(FİLTRE!$C4294,'SKT LİSTESİ'!$F:$AJ,16,0)),"")</f>
        <v/>
      </c>
      <c r="AF4294" s="179" t="str">
        <f t="shared" ca="1" si="266"/>
        <v/>
      </c>
      <c r="AG4294" s="179">
        <f t="shared" ca="1" si="267"/>
        <v>0</v>
      </c>
      <c r="AH4294" s="179">
        <f t="shared" ca="1" si="268"/>
        <v>0</v>
      </c>
    </row>
    <row r="4295" spans="2:34" ht="15.75" x14ac:dyDescent="0.25">
      <c r="B4295">
        <f t="shared" ca="1" si="265"/>
        <v>4283</v>
      </c>
      <c r="C4295" t="str">
        <f ca="1">IFERROR(VLOOKUP(B4295,'SKT LİSTESİ'!F:F,1,0),"")</f>
        <v/>
      </c>
      <c r="E4295" s="128" t="str">
        <f ca="1">IFERROR(IF($C4295="","",VLOOKUP(FİLTRE!$C4295,'SKT LİSTESİ'!$F:$S,5,0)),"")</f>
        <v/>
      </c>
      <c r="F4295" s="129" t="str">
        <f ca="1">IFERROR(IF($C4295="","",VLOOKUP(FİLTRE!$C4295,'SKT LİSTESİ'!$F:$S,7,0)),"")</f>
        <v/>
      </c>
      <c r="G4295" s="130" t="str">
        <f ca="1">IFERROR(IF($C4295="","",VLOOKUP(FİLTRE!$C4295,'SKT LİSTESİ'!$F:$S,8,0)),"")</f>
        <v/>
      </c>
      <c r="H4295" s="131" t="str">
        <f ca="1">IF(E4295="","",IF($C4295="","",VLOOKUP(FİLTRE!$C4295,'SKT LİSTESİ'!$F:$S,9,0)))</f>
        <v/>
      </c>
      <c r="I4295" s="132" t="str">
        <f ca="1">IFERROR(IF($C4295="","",VLOOKUP(FİLTRE!$C4295,'SKT LİSTESİ'!$F:$S,10,0)),"")</f>
        <v/>
      </c>
      <c r="J4295" s="133" t="str">
        <f ca="1">IFERROR(IF($C4295="","",VLOOKUP(FİLTRE!$C4295,'SKT LİSTESİ'!$F:$S,11,0)),"")</f>
        <v/>
      </c>
      <c r="K4295" s="134" t="str">
        <f ca="1">IFERROR(IF($C4295="","",VLOOKUP(FİLTRE!$C4295,'SKT LİSTESİ'!$F:$S,12,0)),"")</f>
        <v/>
      </c>
      <c r="L4295" s="134" t="str">
        <f ca="1">IFERROR(IF($C4295="","",VLOOKUP(FİLTRE!$C4295,'SKT LİSTESİ'!$F:$S,13,0)),"")</f>
        <v/>
      </c>
      <c r="M4295" s="135" t="str">
        <f ca="1">IFERROR(IF($C4295="","",VLOOKUP(FİLTRE!$C4295,'SKT LİSTESİ'!$F:$AJ,14,0)),"")</f>
        <v/>
      </c>
      <c r="N4295" s="31" t="str">
        <f ca="1">IFERROR(IF($C4295="","",VLOOKUP(FİLTRE!$C4295,'SKT LİSTESİ'!$F:$AJ,22,0)),"")</f>
        <v/>
      </c>
      <c r="O4295" s="136" t="str">
        <f ca="1">IFERROR(IF($C4295="","",VLOOKUP(FİLTRE!$C4295,'SKT LİSTESİ'!$F:$AJ,23,0)),"")</f>
        <v/>
      </c>
      <c r="P4295" s="31"/>
      <c r="Q4295" s="31"/>
      <c r="R4295" s="137" t="str">
        <f ca="1">(IFERROR(IF($C4295="","",VLOOKUP(FİLTRE!$C4295,'SKT LİSTESİ'!$F:$AJ,15,0)),""))</f>
        <v/>
      </c>
      <c r="S4295" s="138" t="str">
        <f ca="1">IFERROR(IF($C4295="","",VLOOKUP(FİLTRE!$C4295,'SKT LİSTESİ'!$F:$AJ,16,0)),"")</f>
        <v/>
      </c>
      <c r="AF4295" s="179" t="str">
        <f t="shared" ca="1" si="266"/>
        <v/>
      </c>
      <c r="AG4295" s="179">
        <f t="shared" ca="1" si="267"/>
        <v>0</v>
      </c>
      <c r="AH4295" s="179">
        <f t="shared" ca="1" si="268"/>
        <v>0</v>
      </c>
    </row>
    <row r="4296" spans="2:34" ht="15.75" x14ac:dyDescent="0.25">
      <c r="B4296">
        <f t="shared" ca="1" si="265"/>
        <v>4284</v>
      </c>
      <c r="C4296" t="str">
        <f ca="1">IFERROR(VLOOKUP(B4296,'SKT LİSTESİ'!F:F,1,0),"")</f>
        <v/>
      </c>
      <c r="E4296" s="128" t="str">
        <f ca="1">IFERROR(IF($C4296="","",VLOOKUP(FİLTRE!$C4296,'SKT LİSTESİ'!$F:$S,5,0)),"")</f>
        <v/>
      </c>
      <c r="F4296" s="129" t="str">
        <f ca="1">IFERROR(IF($C4296="","",VLOOKUP(FİLTRE!$C4296,'SKT LİSTESİ'!$F:$S,7,0)),"")</f>
        <v/>
      </c>
      <c r="G4296" s="130" t="str">
        <f ca="1">IFERROR(IF($C4296="","",VLOOKUP(FİLTRE!$C4296,'SKT LİSTESİ'!$F:$S,8,0)),"")</f>
        <v/>
      </c>
      <c r="H4296" s="131" t="str">
        <f ca="1">IF(E4296="","",IF($C4296="","",VLOOKUP(FİLTRE!$C4296,'SKT LİSTESİ'!$F:$S,9,0)))</f>
        <v/>
      </c>
      <c r="I4296" s="132" t="str">
        <f ca="1">IFERROR(IF($C4296="","",VLOOKUP(FİLTRE!$C4296,'SKT LİSTESİ'!$F:$S,10,0)),"")</f>
        <v/>
      </c>
      <c r="J4296" s="133" t="str">
        <f ca="1">IFERROR(IF($C4296="","",VLOOKUP(FİLTRE!$C4296,'SKT LİSTESİ'!$F:$S,11,0)),"")</f>
        <v/>
      </c>
      <c r="K4296" s="134" t="str">
        <f ca="1">IFERROR(IF($C4296="","",VLOOKUP(FİLTRE!$C4296,'SKT LİSTESİ'!$F:$S,12,0)),"")</f>
        <v/>
      </c>
      <c r="L4296" s="134" t="str">
        <f ca="1">IFERROR(IF($C4296="","",VLOOKUP(FİLTRE!$C4296,'SKT LİSTESİ'!$F:$S,13,0)),"")</f>
        <v/>
      </c>
      <c r="M4296" s="135" t="str">
        <f ca="1">IFERROR(IF($C4296="","",VLOOKUP(FİLTRE!$C4296,'SKT LİSTESİ'!$F:$AJ,14,0)),"")</f>
        <v/>
      </c>
      <c r="N4296" s="31" t="str">
        <f ca="1">IFERROR(IF($C4296="","",VLOOKUP(FİLTRE!$C4296,'SKT LİSTESİ'!$F:$AJ,22,0)),"")</f>
        <v/>
      </c>
      <c r="O4296" s="136" t="str">
        <f ca="1">IFERROR(IF($C4296="","",VLOOKUP(FİLTRE!$C4296,'SKT LİSTESİ'!$F:$AJ,23,0)),"")</f>
        <v/>
      </c>
      <c r="P4296" s="31"/>
      <c r="Q4296" s="31"/>
      <c r="R4296" s="137" t="str">
        <f ca="1">(IFERROR(IF($C4296="","",VLOOKUP(FİLTRE!$C4296,'SKT LİSTESİ'!$F:$AJ,15,0)),""))</f>
        <v/>
      </c>
      <c r="S4296" s="138" t="str">
        <f ca="1">IFERROR(IF($C4296="","",VLOOKUP(FİLTRE!$C4296,'SKT LİSTESİ'!$F:$AJ,16,0)),"")</f>
        <v/>
      </c>
      <c r="AF4296" s="179" t="str">
        <f t="shared" ca="1" si="266"/>
        <v/>
      </c>
      <c r="AG4296" s="179">
        <f t="shared" ca="1" si="267"/>
        <v>0</v>
      </c>
      <c r="AH4296" s="179">
        <f t="shared" ca="1" si="268"/>
        <v>0</v>
      </c>
    </row>
    <row r="4297" spans="2:34" ht="15.75" x14ac:dyDescent="0.25">
      <c r="B4297">
        <f t="shared" ca="1" si="265"/>
        <v>4285</v>
      </c>
      <c r="C4297" t="str">
        <f ca="1">IFERROR(VLOOKUP(B4297,'SKT LİSTESİ'!F:F,1,0),"")</f>
        <v/>
      </c>
      <c r="E4297" s="128" t="str">
        <f ca="1">IFERROR(IF($C4297="","",VLOOKUP(FİLTRE!$C4297,'SKT LİSTESİ'!$F:$S,5,0)),"")</f>
        <v/>
      </c>
      <c r="F4297" s="129" t="str">
        <f ca="1">IFERROR(IF($C4297="","",VLOOKUP(FİLTRE!$C4297,'SKT LİSTESİ'!$F:$S,7,0)),"")</f>
        <v/>
      </c>
      <c r="G4297" s="130" t="str">
        <f ca="1">IFERROR(IF($C4297="","",VLOOKUP(FİLTRE!$C4297,'SKT LİSTESİ'!$F:$S,8,0)),"")</f>
        <v/>
      </c>
      <c r="H4297" s="131" t="str">
        <f ca="1">IF(E4297="","",IF($C4297="","",VLOOKUP(FİLTRE!$C4297,'SKT LİSTESİ'!$F:$S,9,0)))</f>
        <v/>
      </c>
      <c r="I4297" s="132" t="str">
        <f ca="1">IFERROR(IF($C4297="","",VLOOKUP(FİLTRE!$C4297,'SKT LİSTESİ'!$F:$S,10,0)),"")</f>
        <v/>
      </c>
      <c r="J4297" s="133" t="str">
        <f ca="1">IFERROR(IF($C4297="","",VLOOKUP(FİLTRE!$C4297,'SKT LİSTESİ'!$F:$S,11,0)),"")</f>
        <v/>
      </c>
      <c r="K4297" s="134" t="str">
        <f ca="1">IFERROR(IF($C4297="","",VLOOKUP(FİLTRE!$C4297,'SKT LİSTESİ'!$F:$S,12,0)),"")</f>
        <v/>
      </c>
      <c r="L4297" s="134" t="str">
        <f ca="1">IFERROR(IF($C4297="","",VLOOKUP(FİLTRE!$C4297,'SKT LİSTESİ'!$F:$S,13,0)),"")</f>
        <v/>
      </c>
      <c r="M4297" s="135" t="str">
        <f ca="1">IFERROR(IF($C4297="","",VLOOKUP(FİLTRE!$C4297,'SKT LİSTESİ'!$F:$AJ,14,0)),"")</f>
        <v/>
      </c>
      <c r="N4297" s="31" t="str">
        <f ca="1">IFERROR(IF($C4297="","",VLOOKUP(FİLTRE!$C4297,'SKT LİSTESİ'!$F:$AJ,22,0)),"")</f>
        <v/>
      </c>
      <c r="O4297" s="136" t="str">
        <f ca="1">IFERROR(IF($C4297="","",VLOOKUP(FİLTRE!$C4297,'SKT LİSTESİ'!$F:$AJ,23,0)),"")</f>
        <v/>
      </c>
      <c r="P4297" s="31"/>
      <c r="Q4297" s="31"/>
      <c r="R4297" s="137" t="str">
        <f ca="1">(IFERROR(IF($C4297="","",VLOOKUP(FİLTRE!$C4297,'SKT LİSTESİ'!$F:$AJ,15,0)),""))</f>
        <v/>
      </c>
      <c r="S4297" s="138" t="str">
        <f ca="1">IFERROR(IF($C4297="","",VLOOKUP(FİLTRE!$C4297,'SKT LİSTESİ'!$F:$AJ,16,0)),"")</f>
        <v/>
      </c>
      <c r="AF4297" s="179" t="str">
        <f t="shared" ca="1" si="266"/>
        <v/>
      </c>
      <c r="AG4297" s="179">
        <f t="shared" ca="1" si="267"/>
        <v>0</v>
      </c>
      <c r="AH4297" s="179">
        <f t="shared" ca="1" si="268"/>
        <v>0</v>
      </c>
    </row>
    <row r="4298" spans="2:34" ht="15.75" x14ac:dyDescent="0.25">
      <c r="B4298">
        <f t="shared" ca="1" si="265"/>
        <v>4286</v>
      </c>
      <c r="C4298" t="str">
        <f ca="1">IFERROR(VLOOKUP(B4298,'SKT LİSTESİ'!F:F,1,0),"")</f>
        <v/>
      </c>
      <c r="E4298" s="128" t="str">
        <f ca="1">IFERROR(IF($C4298="","",VLOOKUP(FİLTRE!$C4298,'SKT LİSTESİ'!$F:$S,5,0)),"")</f>
        <v/>
      </c>
      <c r="F4298" s="129" t="str">
        <f ca="1">IFERROR(IF($C4298="","",VLOOKUP(FİLTRE!$C4298,'SKT LİSTESİ'!$F:$S,7,0)),"")</f>
        <v/>
      </c>
      <c r="G4298" s="130" t="str">
        <f ca="1">IFERROR(IF($C4298="","",VLOOKUP(FİLTRE!$C4298,'SKT LİSTESİ'!$F:$S,8,0)),"")</f>
        <v/>
      </c>
      <c r="H4298" s="131" t="str">
        <f ca="1">IF(E4298="","",IF($C4298="","",VLOOKUP(FİLTRE!$C4298,'SKT LİSTESİ'!$F:$S,9,0)))</f>
        <v/>
      </c>
      <c r="I4298" s="132" t="str">
        <f ca="1">IFERROR(IF($C4298="","",VLOOKUP(FİLTRE!$C4298,'SKT LİSTESİ'!$F:$S,10,0)),"")</f>
        <v/>
      </c>
      <c r="J4298" s="133" t="str">
        <f ca="1">IFERROR(IF($C4298="","",VLOOKUP(FİLTRE!$C4298,'SKT LİSTESİ'!$F:$S,11,0)),"")</f>
        <v/>
      </c>
      <c r="K4298" s="134" t="str">
        <f ca="1">IFERROR(IF($C4298="","",VLOOKUP(FİLTRE!$C4298,'SKT LİSTESİ'!$F:$S,12,0)),"")</f>
        <v/>
      </c>
      <c r="L4298" s="134" t="str">
        <f ca="1">IFERROR(IF($C4298="","",VLOOKUP(FİLTRE!$C4298,'SKT LİSTESİ'!$F:$S,13,0)),"")</f>
        <v/>
      </c>
      <c r="M4298" s="135" t="str">
        <f ca="1">IFERROR(IF($C4298="","",VLOOKUP(FİLTRE!$C4298,'SKT LİSTESİ'!$F:$AJ,14,0)),"")</f>
        <v/>
      </c>
      <c r="N4298" s="31" t="str">
        <f ca="1">IFERROR(IF($C4298="","",VLOOKUP(FİLTRE!$C4298,'SKT LİSTESİ'!$F:$AJ,22,0)),"")</f>
        <v/>
      </c>
      <c r="O4298" s="136" t="str">
        <f ca="1">IFERROR(IF($C4298="","",VLOOKUP(FİLTRE!$C4298,'SKT LİSTESİ'!$F:$AJ,23,0)),"")</f>
        <v/>
      </c>
      <c r="P4298" s="31"/>
      <c r="Q4298" s="31"/>
      <c r="R4298" s="137" t="str">
        <f ca="1">(IFERROR(IF($C4298="","",VLOOKUP(FİLTRE!$C4298,'SKT LİSTESİ'!$F:$AJ,15,0)),""))</f>
        <v/>
      </c>
      <c r="S4298" s="138" t="str">
        <f ca="1">IFERROR(IF($C4298="","",VLOOKUP(FİLTRE!$C4298,'SKT LİSTESİ'!$F:$AJ,16,0)),"")</f>
        <v/>
      </c>
      <c r="AF4298" s="179" t="str">
        <f t="shared" ca="1" si="266"/>
        <v/>
      </c>
      <c r="AG4298" s="179">
        <f t="shared" ca="1" si="267"/>
        <v>0</v>
      </c>
      <c r="AH4298" s="179">
        <f t="shared" ca="1" si="268"/>
        <v>0</v>
      </c>
    </row>
    <row r="4299" spans="2:34" ht="15.75" x14ac:dyDescent="0.25">
      <c r="B4299">
        <f t="shared" ca="1" si="265"/>
        <v>4287</v>
      </c>
      <c r="C4299" t="str">
        <f ca="1">IFERROR(VLOOKUP(B4299,'SKT LİSTESİ'!F:F,1,0),"")</f>
        <v/>
      </c>
      <c r="E4299" s="128" t="str">
        <f ca="1">IFERROR(IF($C4299="","",VLOOKUP(FİLTRE!$C4299,'SKT LİSTESİ'!$F:$S,5,0)),"")</f>
        <v/>
      </c>
      <c r="F4299" s="129" t="str">
        <f ca="1">IFERROR(IF($C4299="","",VLOOKUP(FİLTRE!$C4299,'SKT LİSTESİ'!$F:$S,7,0)),"")</f>
        <v/>
      </c>
      <c r="G4299" s="130" t="str">
        <f ca="1">IFERROR(IF($C4299="","",VLOOKUP(FİLTRE!$C4299,'SKT LİSTESİ'!$F:$S,8,0)),"")</f>
        <v/>
      </c>
      <c r="H4299" s="131" t="str">
        <f ca="1">IF(E4299="","",IF($C4299="","",VLOOKUP(FİLTRE!$C4299,'SKT LİSTESİ'!$F:$S,9,0)))</f>
        <v/>
      </c>
      <c r="I4299" s="132" t="str">
        <f ca="1">IFERROR(IF($C4299="","",VLOOKUP(FİLTRE!$C4299,'SKT LİSTESİ'!$F:$S,10,0)),"")</f>
        <v/>
      </c>
      <c r="J4299" s="133" t="str">
        <f ca="1">IFERROR(IF($C4299="","",VLOOKUP(FİLTRE!$C4299,'SKT LİSTESİ'!$F:$S,11,0)),"")</f>
        <v/>
      </c>
      <c r="K4299" s="134" t="str">
        <f ca="1">IFERROR(IF($C4299="","",VLOOKUP(FİLTRE!$C4299,'SKT LİSTESİ'!$F:$S,12,0)),"")</f>
        <v/>
      </c>
      <c r="L4299" s="134" t="str">
        <f ca="1">IFERROR(IF($C4299="","",VLOOKUP(FİLTRE!$C4299,'SKT LİSTESİ'!$F:$S,13,0)),"")</f>
        <v/>
      </c>
      <c r="M4299" s="135" t="str">
        <f ca="1">IFERROR(IF($C4299="","",VLOOKUP(FİLTRE!$C4299,'SKT LİSTESİ'!$F:$AJ,14,0)),"")</f>
        <v/>
      </c>
      <c r="N4299" s="31" t="str">
        <f ca="1">IFERROR(IF($C4299="","",VLOOKUP(FİLTRE!$C4299,'SKT LİSTESİ'!$F:$AJ,22,0)),"")</f>
        <v/>
      </c>
      <c r="O4299" s="136" t="str">
        <f ca="1">IFERROR(IF($C4299="","",VLOOKUP(FİLTRE!$C4299,'SKT LİSTESİ'!$F:$AJ,23,0)),"")</f>
        <v/>
      </c>
      <c r="P4299" s="31"/>
      <c r="Q4299" s="31"/>
      <c r="R4299" s="137" t="str">
        <f ca="1">(IFERROR(IF($C4299="","",VLOOKUP(FİLTRE!$C4299,'SKT LİSTESİ'!$F:$AJ,15,0)),""))</f>
        <v/>
      </c>
      <c r="S4299" s="138" t="str">
        <f ca="1">IFERROR(IF($C4299="","",VLOOKUP(FİLTRE!$C4299,'SKT LİSTESİ'!$F:$AJ,16,0)),"")</f>
        <v/>
      </c>
      <c r="AF4299" s="179" t="str">
        <f t="shared" ca="1" si="266"/>
        <v/>
      </c>
      <c r="AG4299" s="179">
        <f t="shared" ca="1" si="267"/>
        <v>0</v>
      </c>
      <c r="AH4299" s="179">
        <f t="shared" ca="1" si="268"/>
        <v>0</v>
      </c>
    </row>
    <row r="4300" spans="2:34" ht="15.75" x14ac:dyDescent="0.25">
      <c r="B4300">
        <f t="shared" ca="1" si="265"/>
        <v>4288</v>
      </c>
      <c r="C4300" t="str">
        <f ca="1">IFERROR(VLOOKUP(B4300,'SKT LİSTESİ'!F:F,1,0),"")</f>
        <v/>
      </c>
      <c r="E4300" s="128" t="str">
        <f ca="1">IFERROR(IF($C4300="","",VLOOKUP(FİLTRE!$C4300,'SKT LİSTESİ'!$F:$S,5,0)),"")</f>
        <v/>
      </c>
      <c r="F4300" s="129" t="str">
        <f ca="1">IFERROR(IF($C4300="","",VLOOKUP(FİLTRE!$C4300,'SKT LİSTESİ'!$F:$S,7,0)),"")</f>
        <v/>
      </c>
      <c r="G4300" s="130" t="str">
        <f ca="1">IFERROR(IF($C4300="","",VLOOKUP(FİLTRE!$C4300,'SKT LİSTESİ'!$F:$S,8,0)),"")</f>
        <v/>
      </c>
      <c r="H4300" s="131" t="str">
        <f ca="1">IF(E4300="","",IF($C4300="","",VLOOKUP(FİLTRE!$C4300,'SKT LİSTESİ'!$F:$S,9,0)))</f>
        <v/>
      </c>
      <c r="I4300" s="132" t="str">
        <f ca="1">IFERROR(IF($C4300="","",VLOOKUP(FİLTRE!$C4300,'SKT LİSTESİ'!$F:$S,10,0)),"")</f>
        <v/>
      </c>
      <c r="J4300" s="133" t="str">
        <f ca="1">IFERROR(IF($C4300="","",VLOOKUP(FİLTRE!$C4300,'SKT LİSTESİ'!$F:$S,11,0)),"")</f>
        <v/>
      </c>
      <c r="K4300" s="134" t="str">
        <f ca="1">IFERROR(IF($C4300="","",VLOOKUP(FİLTRE!$C4300,'SKT LİSTESİ'!$F:$S,12,0)),"")</f>
        <v/>
      </c>
      <c r="L4300" s="134" t="str">
        <f ca="1">IFERROR(IF($C4300="","",VLOOKUP(FİLTRE!$C4300,'SKT LİSTESİ'!$F:$S,13,0)),"")</f>
        <v/>
      </c>
      <c r="M4300" s="135" t="str">
        <f ca="1">IFERROR(IF($C4300="","",VLOOKUP(FİLTRE!$C4300,'SKT LİSTESİ'!$F:$AJ,14,0)),"")</f>
        <v/>
      </c>
      <c r="N4300" s="31" t="str">
        <f ca="1">IFERROR(IF($C4300="","",VLOOKUP(FİLTRE!$C4300,'SKT LİSTESİ'!$F:$AJ,22,0)),"")</f>
        <v/>
      </c>
      <c r="O4300" s="136" t="str">
        <f ca="1">IFERROR(IF($C4300="","",VLOOKUP(FİLTRE!$C4300,'SKT LİSTESİ'!$F:$AJ,23,0)),"")</f>
        <v/>
      </c>
      <c r="P4300" s="31"/>
      <c r="Q4300" s="31"/>
      <c r="R4300" s="137" t="str">
        <f ca="1">(IFERROR(IF($C4300="","",VLOOKUP(FİLTRE!$C4300,'SKT LİSTESİ'!$F:$AJ,15,0)),""))</f>
        <v/>
      </c>
      <c r="S4300" s="138" t="str">
        <f ca="1">IFERROR(IF($C4300="","",VLOOKUP(FİLTRE!$C4300,'SKT LİSTESİ'!$F:$AJ,16,0)),"")</f>
        <v/>
      </c>
      <c r="AF4300" s="179" t="str">
        <f t="shared" ca="1" si="266"/>
        <v/>
      </c>
      <c r="AG4300" s="179">
        <f t="shared" ca="1" si="267"/>
        <v>0</v>
      </c>
      <c r="AH4300" s="179">
        <f t="shared" ca="1" si="268"/>
        <v>0</v>
      </c>
    </row>
    <row r="4301" spans="2:34" ht="15.75" x14ac:dyDescent="0.25">
      <c r="B4301">
        <f t="shared" ca="1" si="265"/>
        <v>4289</v>
      </c>
      <c r="C4301" t="str">
        <f ca="1">IFERROR(VLOOKUP(B4301,'SKT LİSTESİ'!F:F,1,0),"")</f>
        <v/>
      </c>
      <c r="E4301" s="128" t="str">
        <f ca="1">IFERROR(IF($C4301="","",VLOOKUP(FİLTRE!$C4301,'SKT LİSTESİ'!$F:$S,5,0)),"")</f>
        <v/>
      </c>
      <c r="F4301" s="129" t="str">
        <f ca="1">IFERROR(IF($C4301="","",VLOOKUP(FİLTRE!$C4301,'SKT LİSTESİ'!$F:$S,7,0)),"")</f>
        <v/>
      </c>
      <c r="G4301" s="130" t="str">
        <f ca="1">IFERROR(IF($C4301="","",VLOOKUP(FİLTRE!$C4301,'SKT LİSTESİ'!$F:$S,8,0)),"")</f>
        <v/>
      </c>
      <c r="H4301" s="131" t="str">
        <f ca="1">IF(E4301="","",IF($C4301="","",VLOOKUP(FİLTRE!$C4301,'SKT LİSTESİ'!$F:$S,9,0)))</f>
        <v/>
      </c>
      <c r="I4301" s="132" t="str">
        <f ca="1">IFERROR(IF($C4301="","",VLOOKUP(FİLTRE!$C4301,'SKT LİSTESİ'!$F:$S,10,0)),"")</f>
        <v/>
      </c>
      <c r="J4301" s="133" t="str">
        <f ca="1">IFERROR(IF($C4301="","",VLOOKUP(FİLTRE!$C4301,'SKT LİSTESİ'!$F:$S,11,0)),"")</f>
        <v/>
      </c>
      <c r="K4301" s="134" t="str">
        <f ca="1">IFERROR(IF($C4301="","",VLOOKUP(FİLTRE!$C4301,'SKT LİSTESİ'!$F:$S,12,0)),"")</f>
        <v/>
      </c>
      <c r="L4301" s="134" t="str">
        <f ca="1">IFERROR(IF($C4301="","",VLOOKUP(FİLTRE!$C4301,'SKT LİSTESİ'!$F:$S,13,0)),"")</f>
        <v/>
      </c>
      <c r="M4301" s="135" t="str">
        <f ca="1">IFERROR(IF($C4301="","",VLOOKUP(FİLTRE!$C4301,'SKT LİSTESİ'!$F:$AJ,14,0)),"")</f>
        <v/>
      </c>
      <c r="N4301" s="31" t="str">
        <f ca="1">IFERROR(IF($C4301="","",VLOOKUP(FİLTRE!$C4301,'SKT LİSTESİ'!$F:$AJ,22,0)),"")</f>
        <v/>
      </c>
      <c r="O4301" s="136" t="str">
        <f ca="1">IFERROR(IF($C4301="","",VLOOKUP(FİLTRE!$C4301,'SKT LİSTESİ'!$F:$AJ,23,0)),"")</f>
        <v/>
      </c>
      <c r="P4301" s="31"/>
      <c r="Q4301" s="31"/>
      <c r="R4301" s="137" t="str">
        <f ca="1">(IFERROR(IF($C4301="","",VLOOKUP(FİLTRE!$C4301,'SKT LİSTESİ'!$F:$AJ,15,0)),""))</f>
        <v/>
      </c>
      <c r="S4301" s="138" t="str">
        <f ca="1">IFERROR(IF($C4301="","",VLOOKUP(FİLTRE!$C4301,'SKT LİSTESİ'!$F:$AJ,16,0)),"")</f>
        <v/>
      </c>
      <c r="AF4301" s="179" t="str">
        <f t="shared" ca="1" si="266"/>
        <v/>
      </c>
      <c r="AG4301" s="179">
        <f t="shared" ca="1" si="267"/>
        <v>0</v>
      </c>
      <c r="AH4301" s="179">
        <f t="shared" ca="1" si="268"/>
        <v>0</v>
      </c>
    </row>
    <row r="4302" spans="2:34" ht="15.75" x14ac:dyDescent="0.25">
      <c r="B4302">
        <f t="shared" ref="B4302:B4365" ca="1" si="269">IF($Y$2=1,(ROW()-12),"")</f>
        <v>4290</v>
      </c>
      <c r="C4302" t="str">
        <f ca="1">IFERROR(VLOOKUP(B4302,'SKT LİSTESİ'!F:F,1,0),"")</f>
        <v/>
      </c>
      <c r="E4302" s="128" t="str">
        <f ca="1">IFERROR(IF($C4302="","",VLOOKUP(FİLTRE!$C4302,'SKT LİSTESİ'!$F:$S,5,0)),"")</f>
        <v/>
      </c>
      <c r="F4302" s="129" t="str">
        <f ca="1">IFERROR(IF($C4302="","",VLOOKUP(FİLTRE!$C4302,'SKT LİSTESİ'!$F:$S,7,0)),"")</f>
        <v/>
      </c>
      <c r="G4302" s="130" t="str">
        <f ca="1">IFERROR(IF($C4302="","",VLOOKUP(FİLTRE!$C4302,'SKT LİSTESİ'!$F:$S,8,0)),"")</f>
        <v/>
      </c>
      <c r="H4302" s="131" t="str">
        <f ca="1">IF(E4302="","",IF($C4302="","",VLOOKUP(FİLTRE!$C4302,'SKT LİSTESİ'!$F:$S,9,0)))</f>
        <v/>
      </c>
      <c r="I4302" s="132" t="str">
        <f ca="1">IFERROR(IF($C4302="","",VLOOKUP(FİLTRE!$C4302,'SKT LİSTESİ'!$F:$S,10,0)),"")</f>
        <v/>
      </c>
      <c r="J4302" s="133" t="str">
        <f ca="1">IFERROR(IF($C4302="","",VLOOKUP(FİLTRE!$C4302,'SKT LİSTESİ'!$F:$S,11,0)),"")</f>
        <v/>
      </c>
      <c r="K4302" s="134" t="str">
        <f ca="1">IFERROR(IF($C4302="","",VLOOKUP(FİLTRE!$C4302,'SKT LİSTESİ'!$F:$S,12,0)),"")</f>
        <v/>
      </c>
      <c r="L4302" s="134" t="str">
        <f ca="1">IFERROR(IF($C4302="","",VLOOKUP(FİLTRE!$C4302,'SKT LİSTESİ'!$F:$S,13,0)),"")</f>
        <v/>
      </c>
      <c r="M4302" s="135" t="str">
        <f ca="1">IFERROR(IF($C4302="","",VLOOKUP(FİLTRE!$C4302,'SKT LİSTESİ'!$F:$AJ,14,0)),"")</f>
        <v/>
      </c>
      <c r="N4302" s="31" t="str">
        <f ca="1">IFERROR(IF($C4302="","",VLOOKUP(FİLTRE!$C4302,'SKT LİSTESİ'!$F:$AJ,22,0)),"")</f>
        <v/>
      </c>
      <c r="O4302" s="136" t="str">
        <f ca="1">IFERROR(IF($C4302="","",VLOOKUP(FİLTRE!$C4302,'SKT LİSTESİ'!$F:$AJ,23,0)),"")</f>
        <v/>
      </c>
      <c r="P4302" s="31"/>
      <c r="Q4302" s="31"/>
      <c r="R4302" s="137" t="str">
        <f ca="1">(IFERROR(IF($C4302="","",VLOOKUP(FİLTRE!$C4302,'SKT LİSTESİ'!$F:$AJ,15,0)),""))</f>
        <v/>
      </c>
      <c r="S4302" s="138" t="str">
        <f ca="1">IFERROR(IF($C4302="","",VLOOKUP(FİLTRE!$C4302,'SKT LİSTESİ'!$F:$AJ,16,0)),"")</f>
        <v/>
      </c>
      <c r="AF4302" s="179" t="str">
        <f t="shared" ref="AF4302:AF4365" ca="1" si="270">IF(E4302&lt;&gt;"SAYIM",K4302,
(IF(AND(E4302="SAYIM",R4302=0),0,(COUNTIFS(E:E,"SAYIM",F:F,F4302,R:R,"&gt;"&amp;0)))))</f>
        <v/>
      </c>
      <c r="AG4302" s="179">
        <f t="shared" ref="AG4302:AG4365" ca="1" si="271">IF(E4302="SAYIM",(IFERROR(R4302/AF4302,0)),0)</f>
        <v>0</v>
      </c>
      <c r="AH4302" s="179">
        <f t="shared" ref="AH4302:AH4365" ca="1" si="272">IF(E4302="SAYIM",(IFERROR(S4302/AF4302,0)),0)</f>
        <v>0</v>
      </c>
    </row>
    <row r="4303" spans="2:34" ht="15.75" x14ac:dyDescent="0.25">
      <c r="B4303">
        <f t="shared" ca="1" si="269"/>
        <v>4291</v>
      </c>
      <c r="C4303" t="str">
        <f ca="1">IFERROR(VLOOKUP(B4303,'SKT LİSTESİ'!F:F,1,0),"")</f>
        <v/>
      </c>
      <c r="E4303" s="128" t="str">
        <f ca="1">IFERROR(IF($C4303="","",VLOOKUP(FİLTRE!$C4303,'SKT LİSTESİ'!$F:$S,5,0)),"")</f>
        <v/>
      </c>
      <c r="F4303" s="129" t="str">
        <f ca="1">IFERROR(IF($C4303="","",VLOOKUP(FİLTRE!$C4303,'SKT LİSTESİ'!$F:$S,7,0)),"")</f>
        <v/>
      </c>
      <c r="G4303" s="130" t="str">
        <f ca="1">IFERROR(IF($C4303="","",VLOOKUP(FİLTRE!$C4303,'SKT LİSTESİ'!$F:$S,8,0)),"")</f>
        <v/>
      </c>
      <c r="H4303" s="131" t="str">
        <f ca="1">IF(E4303="","",IF($C4303="","",VLOOKUP(FİLTRE!$C4303,'SKT LİSTESİ'!$F:$S,9,0)))</f>
        <v/>
      </c>
      <c r="I4303" s="132" t="str">
        <f ca="1">IFERROR(IF($C4303="","",VLOOKUP(FİLTRE!$C4303,'SKT LİSTESİ'!$F:$S,10,0)),"")</f>
        <v/>
      </c>
      <c r="J4303" s="133" t="str">
        <f ca="1">IFERROR(IF($C4303="","",VLOOKUP(FİLTRE!$C4303,'SKT LİSTESİ'!$F:$S,11,0)),"")</f>
        <v/>
      </c>
      <c r="K4303" s="134" t="str">
        <f ca="1">IFERROR(IF($C4303="","",VLOOKUP(FİLTRE!$C4303,'SKT LİSTESİ'!$F:$S,12,0)),"")</f>
        <v/>
      </c>
      <c r="L4303" s="134" t="str">
        <f ca="1">IFERROR(IF($C4303="","",VLOOKUP(FİLTRE!$C4303,'SKT LİSTESİ'!$F:$S,13,0)),"")</f>
        <v/>
      </c>
      <c r="M4303" s="135" t="str">
        <f ca="1">IFERROR(IF($C4303="","",VLOOKUP(FİLTRE!$C4303,'SKT LİSTESİ'!$F:$AJ,14,0)),"")</f>
        <v/>
      </c>
      <c r="N4303" s="31" t="str">
        <f ca="1">IFERROR(IF($C4303="","",VLOOKUP(FİLTRE!$C4303,'SKT LİSTESİ'!$F:$AJ,22,0)),"")</f>
        <v/>
      </c>
      <c r="O4303" s="136" t="str">
        <f ca="1">IFERROR(IF($C4303="","",VLOOKUP(FİLTRE!$C4303,'SKT LİSTESİ'!$F:$AJ,23,0)),"")</f>
        <v/>
      </c>
      <c r="P4303" s="31"/>
      <c r="Q4303" s="31"/>
      <c r="R4303" s="137" t="str">
        <f ca="1">(IFERROR(IF($C4303="","",VLOOKUP(FİLTRE!$C4303,'SKT LİSTESİ'!$F:$AJ,15,0)),""))</f>
        <v/>
      </c>
      <c r="S4303" s="138" t="str">
        <f ca="1">IFERROR(IF($C4303="","",VLOOKUP(FİLTRE!$C4303,'SKT LİSTESİ'!$F:$AJ,16,0)),"")</f>
        <v/>
      </c>
      <c r="AF4303" s="179" t="str">
        <f t="shared" ca="1" si="270"/>
        <v/>
      </c>
      <c r="AG4303" s="179">
        <f t="shared" ca="1" si="271"/>
        <v>0</v>
      </c>
      <c r="AH4303" s="179">
        <f t="shared" ca="1" si="272"/>
        <v>0</v>
      </c>
    </row>
    <row r="4304" spans="2:34" ht="15.75" x14ac:dyDescent="0.25">
      <c r="B4304">
        <f t="shared" ca="1" si="269"/>
        <v>4292</v>
      </c>
      <c r="C4304" t="str">
        <f ca="1">IFERROR(VLOOKUP(B4304,'SKT LİSTESİ'!F:F,1,0),"")</f>
        <v/>
      </c>
      <c r="E4304" s="128" t="str">
        <f ca="1">IFERROR(IF($C4304="","",VLOOKUP(FİLTRE!$C4304,'SKT LİSTESİ'!$F:$S,5,0)),"")</f>
        <v/>
      </c>
      <c r="F4304" s="129" t="str">
        <f ca="1">IFERROR(IF($C4304="","",VLOOKUP(FİLTRE!$C4304,'SKT LİSTESİ'!$F:$S,7,0)),"")</f>
        <v/>
      </c>
      <c r="G4304" s="130" t="str">
        <f ca="1">IFERROR(IF($C4304="","",VLOOKUP(FİLTRE!$C4304,'SKT LİSTESİ'!$F:$S,8,0)),"")</f>
        <v/>
      </c>
      <c r="H4304" s="131" t="str">
        <f ca="1">IF(E4304="","",IF($C4304="","",VLOOKUP(FİLTRE!$C4304,'SKT LİSTESİ'!$F:$S,9,0)))</f>
        <v/>
      </c>
      <c r="I4304" s="132" t="str">
        <f ca="1">IFERROR(IF($C4304="","",VLOOKUP(FİLTRE!$C4304,'SKT LİSTESİ'!$F:$S,10,0)),"")</f>
        <v/>
      </c>
      <c r="J4304" s="133" t="str">
        <f ca="1">IFERROR(IF($C4304="","",VLOOKUP(FİLTRE!$C4304,'SKT LİSTESİ'!$F:$S,11,0)),"")</f>
        <v/>
      </c>
      <c r="K4304" s="134" t="str">
        <f ca="1">IFERROR(IF($C4304="","",VLOOKUP(FİLTRE!$C4304,'SKT LİSTESİ'!$F:$S,12,0)),"")</f>
        <v/>
      </c>
      <c r="L4304" s="134" t="str">
        <f ca="1">IFERROR(IF($C4304="","",VLOOKUP(FİLTRE!$C4304,'SKT LİSTESİ'!$F:$S,13,0)),"")</f>
        <v/>
      </c>
      <c r="M4304" s="135" t="str">
        <f ca="1">IFERROR(IF($C4304="","",VLOOKUP(FİLTRE!$C4304,'SKT LİSTESİ'!$F:$AJ,14,0)),"")</f>
        <v/>
      </c>
      <c r="N4304" s="31" t="str">
        <f ca="1">IFERROR(IF($C4304="","",VLOOKUP(FİLTRE!$C4304,'SKT LİSTESİ'!$F:$AJ,22,0)),"")</f>
        <v/>
      </c>
      <c r="O4304" s="136" t="str">
        <f ca="1">IFERROR(IF($C4304="","",VLOOKUP(FİLTRE!$C4304,'SKT LİSTESİ'!$F:$AJ,23,0)),"")</f>
        <v/>
      </c>
      <c r="P4304" s="31"/>
      <c r="Q4304" s="31"/>
      <c r="R4304" s="137" t="str">
        <f ca="1">(IFERROR(IF($C4304="","",VLOOKUP(FİLTRE!$C4304,'SKT LİSTESİ'!$F:$AJ,15,0)),""))</f>
        <v/>
      </c>
      <c r="S4304" s="138" t="str">
        <f ca="1">IFERROR(IF($C4304="","",VLOOKUP(FİLTRE!$C4304,'SKT LİSTESİ'!$F:$AJ,16,0)),"")</f>
        <v/>
      </c>
      <c r="AF4304" s="179" t="str">
        <f t="shared" ca="1" si="270"/>
        <v/>
      </c>
      <c r="AG4304" s="179">
        <f t="shared" ca="1" si="271"/>
        <v>0</v>
      </c>
      <c r="AH4304" s="179">
        <f t="shared" ca="1" si="272"/>
        <v>0</v>
      </c>
    </row>
    <row r="4305" spans="2:34" ht="15.75" x14ac:dyDescent="0.25">
      <c r="B4305">
        <f t="shared" ca="1" si="269"/>
        <v>4293</v>
      </c>
      <c r="C4305" t="str">
        <f ca="1">IFERROR(VLOOKUP(B4305,'SKT LİSTESİ'!F:F,1,0),"")</f>
        <v/>
      </c>
      <c r="E4305" s="128" t="str">
        <f ca="1">IFERROR(IF($C4305="","",VLOOKUP(FİLTRE!$C4305,'SKT LİSTESİ'!$F:$S,5,0)),"")</f>
        <v/>
      </c>
      <c r="F4305" s="129" t="str">
        <f ca="1">IFERROR(IF($C4305="","",VLOOKUP(FİLTRE!$C4305,'SKT LİSTESİ'!$F:$S,7,0)),"")</f>
        <v/>
      </c>
      <c r="G4305" s="130" t="str">
        <f ca="1">IFERROR(IF($C4305="","",VLOOKUP(FİLTRE!$C4305,'SKT LİSTESİ'!$F:$S,8,0)),"")</f>
        <v/>
      </c>
      <c r="H4305" s="131" t="str">
        <f ca="1">IF(E4305="","",IF($C4305="","",VLOOKUP(FİLTRE!$C4305,'SKT LİSTESİ'!$F:$S,9,0)))</f>
        <v/>
      </c>
      <c r="I4305" s="132" t="str">
        <f ca="1">IFERROR(IF($C4305="","",VLOOKUP(FİLTRE!$C4305,'SKT LİSTESİ'!$F:$S,10,0)),"")</f>
        <v/>
      </c>
      <c r="J4305" s="133" t="str">
        <f ca="1">IFERROR(IF($C4305="","",VLOOKUP(FİLTRE!$C4305,'SKT LİSTESİ'!$F:$S,11,0)),"")</f>
        <v/>
      </c>
      <c r="K4305" s="134" t="str">
        <f ca="1">IFERROR(IF($C4305="","",VLOOKUP(FİLTRE!$C4305,'SKT LİSTESİ'!$F:$S,12,0)),"")</f>
        <v/>
      </c>
      <c r="L4305" s="134" t="str">
        <f ca="1">IFERROR(IF($C4305="","",VLOOKUP(FİLTRE!$C4305,'SKT LİSTESİ'!$F:$S,13,0)),"")</f>
        <v/>
      </c>
      <c r="M4305" s="135" t="str">
        <f ca="1">IFERROR(IF($C4305="","",VLOOKUP(FİLTRE!$C4305,'SKT LİSTESİ'!$F:$AJ,14,0)),"")</f>
        <v/>
      </c>
      <c r="N4305" s="31" t="str">
        <f ca="1">IFERROR(IF($C4305="","",VLOOKUP(FİLTRE!$C4305,'SKT LİSTESİ'!$F:$AJ,22,0)),"")</f>
        <v/>
      </c>
      <c r="O4305" s="136" t="str">
        <f ca="1">IFERROR(IF($C4305="","",VLOOKUP(FİLTRE!$C4305,'SKT LİSTESİ'!$F:$AJ,23,0)),"")</f>
        <v/>
      </c>
      <c r="P4305" s="31"/>
      <c r="Q4305" s="31"/>
      <c r="R4305" s="137" t="str">
        <f ca="1">(IFERROR(IF($C4305="","",VLOOKUP(FİLTRE!$C4305,'SKT LİSTESİ'!$F:$AJ,15,0)),""))</f>
        <v/>
      </c>
      <c r="S4305" s="138" t="str">
        <f ca="1">IFERROR(IF($C4305="","",VLOOKUP(FİLTRE!$C4305,'SKT LİSTESİ'!$F:$AJ,16,0)),"")</f>
        <v/>
      </c>
      <c r="AF4305" s="179" t="str">
        <f t="shared" ca="1" si="270"/>
        <v/>
      </c>
      <c r="AG4305" s="179">
        <f t="shared" ca="1" si="271"/>
        <v>0</v>
      </c>
      <c r="AH4305" s="179">
        <f t="shared" ca="1" si="272"/>
        <v>0</v>
      </c>
    </row>
    <row r="4306" spans="2:34" ht="15.75" x14ac:dyDescent="0.25">
      <c r="B4306">
        <f t="shared" ca="1" si="269"/>
        <v>4294</v>
      </c>
      <c r="C4306" t="str">
        <f ca="1">IFERROR(VLOOKUP(B4306,'SKT LİSTESİ'!F:F,1,0),"")</f>
        <v/>
      </c>
      <c r="E4306" s="128" t="str">
        <f ca="1">IFERROR(IF($C4306="","",VLOOKUP(FİLTRE!$C4306,'SKT LİSTESİ'!$F:$S,5,0)),"")</f>
        <v/>
      </c>
      <c r="F4306" s="129" t="str">
        <f ca="1">IFERROR(IF($C4306="","",VLOOKUP(FİLTRE!$C4306,'SKT LİSTESİ'!$F:$S,7,0)),"")</f>
        <v/>
      </c>
      <c r="G4306" s="130" t="str">
        <f ca="1">IFERROR(IF($C4306="","",VLOOKUP(FİLTRE!$C4306,'SKT LİSTESİ'!$F:$S,8,0)),"")</f>
        <v/>
      </c>
      <c r="H4306" s="131" t="str">
        <f ca="1">IF(E4306="","",IF($C4306="","",VLOOKUP(FİLTRE!$C4306,'SKT LİSTESİ'!$F:$S,9,0)))</f>
        <v/>
      </c>
      <c r="I4306" s="132" t="str">
        <f ca="1">IFERROR(IF($C4306="","",VLOOKUP(FİLTRE!$C4306,'SKT LİSTESİ'!$F:$S,10,0)),"")</f>
        <v/>
      </c>
      <c r="J4306" s="133" t="str">
        <f ca="1">IFERROR(IF($C4306="","",VLOOKUP(FİLTRE!$C4306,'SKT LİSTESİ'!$F:$S,11,0)),"")</f>
        <v/>
      </c>
      <c r="K4306" s="134" t="str">
        <f ca="1">IFERROR(IF($C4306="","",VLOOKUP(FİLTRE!$C4306,'SKT LİSTESİ'!$F:$S,12,0)),"")</f>
        <v/>
      </c>
      <c r="L4306" s="134" t="str">
        <f ca="1">IFERROR(IF($C4306="","",VLOOKUP(FİLTRE!$C4306,'SKT LİSTESİ'!$F:$S,13,0)),"")</f>
        <v/>
      </c>
      <c r="M4306" s="135" t="str">
        <f ca="1">IFERROR(IF($C4306="","",VLOOKUP(FİLTRE!$C4306,'SKT LİSTESİ'!$F:$AJ,14,0)),"")</f>
        <v/>
      </c>
      <c r="N4306" s="31" t="str">
        <f ca="1">IFERROR(IF($C4306="","",VLOOKUP(FİLTRE!$C4306,'SKT LİSTESİ'!$F:$AJ,22,0)),"")</f>
        <v/>
      </c>
      <c r="O4306" s="136" t="str">
        <f ca="1">IFERROR(IF($C4306="","",VLOOKUP(FİLTRE!$C4306,'SKT LİSTESİ'!$F:$AJ,23,0)),"")</f>
        <v/>
      </c>
      <c r="P4306" s="31"/>
      <c r="Q4306" s="31"/>
      <c r="R4306" s="137" t="str">
        <f ca="1">(IFERROR(IF($C4306="","",VLOOKUP(FİLTRE!$C4306,'SKT LİSTESİ'!$F:$AJ,15,0)),""))</f>
        <v/>
      </c>
      <c r="S4306" s="138" t="str">
        <f ca="1">IFERROR(IF($C4306="","",VLOOKUP(FİLTRE!$C4306,'SKT LİSTESİ'!$F:$AJ,16,0)),"")</f>
        <v/>
      </c>
      <c r="AF4306" s="179" t="str">
        <f t="shared" ca="1" si="270"/>
        <v/>
      </c>
      <c r="AG4306" s="179">
        <f t="shared" ca="1" si="271"/>
        <v>0</v>
      </c>
      <c r="AH4306" s="179">
        <f t="shared" ca="1" si="272"/>
        <v>0</v>
      </c>
    </row>
    <row r="4307" spans="2:34" ht="15.75" x14ac:dyDescent="0.25">
      <c r="B4307">
        <f t="shared" ca="1" si="269"/>
        <v>4295</v>
      </c>
      <c r="C4307" t="str">
        <f ca="1">IFERROR(VLOOKUP(B4307,'SKT LİSTESİ'!F:F,1,0),"")</f>
        <v/>
      </c>
      <c r="E4307" s="128" t="str">
        <f ca="1">IFERROR(IF($C4307="","",VLOOKUP(FİLTRE!$C4307,'SKT LİSTESİ'!$F:$S,5,0)),"")</f>
        <v/>
      </c>
      <c r="F4307" s="129" t="str">
        <f ca="1">IFERROR(IF($C4307="","",VLOOKUP(FİLTRE!$C4307,'SKT LİSTESİ'!$F:$S,7,0)),"")</f>
        <v/>
      </c>
      <c r="G4307" s="130" t="str">
        <f ca="1">IFERROR(IF($C4307="","",VLOOKUP(FİLTRE!$C4307,'SKT LİSTESİ'!$F:$S,8,0)),"")</f>
        <v/>
      </c>
      <c r="H4307" s="131" t="str">
        <f ca="1">IF(E4307="","",IF($C4307="","",VLOOKUP(FİLTRE!$C4307,'SKT LİSTESİ'!$F:$S,9,0)))</f>
        <v/>
      </c>
      <c r="I4307" s="132" t="str">
        <f ca="1">IFERROR(IF($C4307="","",VLOOKUP(FİLTRE!$C4307,'SKT LİSTESİ'!$F:$S,10,0)),"")</f>
        <v/>
      </c>
      <c r="J4307" s="133" t="str">
        <f ca="1">IFERROR(IF($C4307="","",VLOOKUP(FİLTRE!$C4307,'SKT LİSTESİ'!$F:$S,11,0)),"")</f>
        <v/>
      </c>
      <c r="K4307" s="134" t="str">
        <f ca="1">IFERROR(IF($C4307="","",VLOOKUP(FİLTRE!$C4307,'SKT LİSTESİ'!$F:$S,12,0)),"")</f>
        <v/>
      </c>
      <c r="L4307" s="134" t="str">
        <f ca="1">IFERROR(IF($C4307="","",VLOOKUP(FİLTRE!$C4307,'SKT LİSTESİ'!$F:$S,13,0)),"")</f>
        <v/>
      </c>
      <c r="M4307" s="135" t="str">
        <f ca="1">IFERROR(IF($C4307="","",VLOOKUP(FİLTRE!$C4307,'SKT LİSTESİ'!$F:$AJ,14,0)),"")</f>
        <v/>
      </c>
      <c r="N4307" s="31" t="str">
        <f ca="1">IFERROR(IF($C4307="","",VLOOKUP(FİLTRE!$C4307,'SKT LİSTESİ'!$F:$AJ,22,0)),"")</f>
        <v/>
      </c>
      <c r="O4307" s="136" t="str">
        <f ca="1">IFERROR(IF($C4307="","",VLOOKUP(FİLTRE!$C4307,'SKT LİSTESİ'!$F:$AJ,23,0)),"")</f>
        <v/>
      </c>
      <c r="P4307" s="31"/>
      <c r="Q4307" s="31"/>
      <c r="R4307" s="137" t="str">
        <f ca="1">(IFERROR(IF($C4307="","",VLOOKUP(FİLTRE!$C4307,'SKT LİSTESİ'!$F:$AJ,15,0)),""))</f>
        <v/>
      </c>
      <c r="S4307" s="138" t="str">
        <f ca="1">IFERROR(IF($C4307="","",VLOOKUP(FİLTRE!$C4307,'SKT LİSTESİ'!$F:$AJ,16,0)),"")</f>
        <v/>
      </c>
      <c r="AF4307" s="179" t="str">
        <f t="shared" ca="1" si="270"/>
        <v/>
      </c>
      <c r="AG4307" s="179">
        <f t="shared" ca="1" si="271"/>
        <v>0</v>
      </c>
      <c r="AH4307" s="179">
        <f t="shared" ca="1" si="272"/>
        <v>0</v>
      </c>
    </row>
    <row r="4308" spans="2:34" ht="15.75" x14ac:dyDescent="0.25">
      <c r="B4308">
        <f t="shared" ca="1" si="269"/>
        <v>4296</v>
      </c>
      <c r="C4308" t="str">
        <f ca="1">IFERROR(VLOOKUP(B4308,'SKT LİSTESİ'!F:F,1,0),"")</f>
        <v/>
      </c>
      <c r="E4308" s="128" t="str">
        <f ca="1">IFERROR(IF($C4308="","",VLOOKUP(FİLTRE!$C4308,'SKT LİSTESİ'!$F:$S,5,0)),"")</f>
        <v/>
      </c>
      <c r="F4308" s="129" t="str">
        <f ca="1">IFERROR(IF($C4308="","",VLOOKUP(FİLTRE!$C4308,'SKT LİSTESİ'!$F:$S,7,0)),"")</f>
        <v/>
      </c>
      <c r="G4308" s="130" t="str">
        <f ca="1">IFERROR(IF($C4308="","",VLOOKUP(FİLTRE!$C4308,'SKT LİSTESİ'!$F:$S,8,0)),"")</f>
        <v/>
      </c>
      <c r="H4308" s="131" t="str">
        <f ca="1">IF(E4308="","",IF($C4308="","",VLOOKUP(FİLTRE!$C4308,'SKT LİSTESİ'!$F:$S,9,0)))</f>
        <v/>
      </c>
      <c r="I4308" s="132" t="str">
        <f ca="1">IFERROR(IF($C4308="","",VLOOKUP(FİLTRE!$C4308,'SKT LİSTESİ'!$F:$S,10,0)),"")</f>
        <v/>
      </c>
      <c r="J4308" s="133" t="str">
        <f ca="1">IFERROR(IF($C4308="","",VLOOKUP(FİLTRE!$C4308,'SKT LİSTESİ'!$F:$S,11,0)),"")</f>
        <v/>
      </c>
      <c r="K4308" s="134" t="str">
        <f ca="1">IFERROR(IF($C4308="","",VLOOKUP(FİLTRE!$C4308,'SKT LİSTESİ'!$F:$S,12,0)),"")</f>
        <v/>
      </c>
      <c r="L4308" s="134" t="str">
        <f ca="1">IFERROR(IF($C4308="","",VLOOKUP(FİLTRE!$C4308,'SKT LİSTESİ'!$F:$S,13,0)),"")</f>
        <v/>
      </c>
      <c r="M4308" s="135" t="str">
        <f ca="1">IFERROR(IF($C4308="","",VLOOKUP(FİLTRE!$C4308,'SKT LİSTESİ'!$F:$AJ,14,0)),"")</f>
        <v/>
      </c>
      <c r="N4308" s="31" t="str">
        <f ca="1">IFERROR(IF($C4308="","",VLOOKUP(FİLTRE!$C4308,'SKT LİSTESİ'!$F:$AJ,22,0)),"")</f>
        <v/>
      </c>
      <c r="O4308" s="136" t="str">
        <f ca="1">IFERROR(IF($C4308="","",VLOOKUP(FİLTRE!$C4308,'SKT LİSTESİ'!$F:$AJ,23,0)),"")</f>
        <v/>
      </c>
      <c r="P4308" s="31"/>
      <c r="Q4308" s="31"/>
      <c r="R4308" s="137" t="str">
        <f ca="1">(IFERROR(IF($C4308="","",VLOOKUP(FİLTRE!$C4308,'SKT LİSTESİ'!$F:$AJ,15,0)),""))</f>
        <v/>
      </c>
      <c r="S4308" s="138" t="str">
        <f ca="1">IFERROR(IF($C4308="","",VLOOKUP(FİLTRE!$C4308,'SKT LİSTESİ'!$F:$AJ,16,0)),"")</f>
        <v/>
      </c>
      <c r="AF4308" s="179" t="str">
        <f t="shared" ca="1" si="270"/>
        <v/>
      </c>
      <c r="AG4308" s="179">
        <f t="shared" ca="1" si="271"/>
        <v>0</v>
      </c>
      <c r="AH4308" s="179">
        <f t="shared" ca="1" si="272"/>
        <v>0</v>
      </c>
    </row>
    <row r="4309" spans="2:34" ht="15.75" x14ac:dyDescent="0.25">
      <c r="B4309">
        <f t="shared" ca="1" si="269"/>
        <v>4297</v>
      </c>
      <c r="C4309" t="str">
        <f ca="1">IFERROR(VLOOKUP(B4309,'SKT LİSTESİ'!F:F,1,0),"")</f>
        <v/>
      </c>
      <c r="E4309" s="128" t="str">
        <f ca="1">IFERROR(IF($C4309="","",VLOOKUP(FİLTRE!$C4309,'SKT LİSTESİ'!$F:$S,5,0)),"")</f>
        <v/>
      </c>
      <c r="F4309" s="129" t="str">
        <f ca="1">IFERROR(IF($C4309="","",VLOOKUP(FİLTRE!$C4309,'SKT LİSTESİ'!$F:$S,7,0)),"")</f>
        <v/>
      </c>
      <c r="G4309" s="130" t="str">
        <f ca="1">IFERROR(IF($C4309="","",VLOOKUP(FİLTRE!$C4309,'SKT LİSTESİ'!$F:$S,8,0)),"")</f>
        <v/>
      </c>
      <c r="H4309" s="131" t="str">
        <f ca="1">IF(E4309="","",IF($C4309="","",VLOOKUP(FİLTRE!$C4309,'SKT LİSTESİ'!$F:$S,9,0)))</f>
        <v/>
      </c>
      <c r="I4309" s="132" t="str">
        <f ca="1">IFERROR(IF($C4309="","",VLOOKUP(FİLTRE!$C4309,'SKT LİSTESİ'!$F:$S,10,0)),"")</f>
        <v/>
      </c>
      <c r="J4309" s="133" t="str">
        <f ca="1">IFERROR(IF($C4309="","",VLOOKUP(FİLTRE!$C4309,'SKT LİSTESİ'!$F:$S,11,0)),"")</f>
        <v/>
      </c>
      <c r="K4309" s="134" t="str">
        <f ca="1">IFERROR(IF($C4309="","",VLOOKUP(FİLTRE!$C4309,'SKT LİSTESİ'!$F:$S,12,0)),"")</f>
        <v/>
      </c>
      <c r="L4309" s="134" t="str">
        <f ca="1">IFERROR(IF($C4309="","",VLOOKUP(FİLTRE!$C4309,'SKT LİSTESİ'!$F:$S,13,0)),"")</f>
        <v/>
      </c>
      <c r="M4309" s="135" t="str">
        <f ca="1">IFERROR(IF($C4309="","",VLOOKUP(FİLTRE!$C4309,'SKT LİSTESİ'!$F:$AJ,14,0)),"")</f>
        <v/>
      </c>
      <c r="N4309" s="31" t="str">
        <f ca="1">IFERROR(IF($C4309="","",VLOOKUP(FİLTRE!$C4309,'SKT LİSTESİ'!$F:$AJ,22,0)),"")</f>
        <v/>
      </c>
      <c r="O4309" s="136" t="str">
        <f ca="1">IFERROR(IF($C4309="","",VLOOKUP(FİLTRE!$C4309,'SKT LİSTESİ'!$F:$AJ,23,0)),"")</f>
        <v/>
      </c>
      <c r="P4309" s="31"/>
      <c r="Q4309" s="31"/>
      <c r="R4309" s="137" t="str">
        <f ca="1">(IFERROR(IF($C4309="","",VLOOKUP(FİLTRE!$C4309,'SKT LİSTESİ'!$F:$AJ,15,0)),""))</f>
        <v/>
      </c>
      <c r="S4309" s="138" t="str">
        <f ca="1">IFERROR(IF($C4309="","",VLOOKUP(FİLTRE!$C4309,'SKT LİSTESİ'!$F:$AJ,16,0)),"")</f>
        <v/>
      </c>
      <c r="AF4309" s="179" t="str">
        <f t="shared" ca="1" si="270"/>
        <v/>
      </c>
      <c r="AG4309" s="179">
        <f t="shared" ca="1" si="271"/>
        <v>0</v>
      </c>
      <c r="AH4309" s="179">
        <f t="shared" ca="1" si="272"/>
        <v>0</v>
      </c>
    </row>
    <row r="4310" spans="2:34" ht="15.75" x14ac:dyDescent="0.25">
      <c r="B4310">
        <f t="shared" ca="1" si="269"/>
        <v>4298</v>
      </c>
      <c r="C4310" t="str">
        <f ca="1">IFERROR(VLOOKUP(B4310,'SKT LİSTESİ'!F:F,1,0),"")</f>
        <v/>
      </c>
      <c r="E4310" s="128" t="str">
        <f ca="1">IFERROR(IF($C4310="","",VLOOKUP(FİLTRE!$C4310,'SKT LİSTESİ'!$F:$S,5,0)),"")</f>
        <v/>
      </c>
      <c r="F4310" s="129" t="str">
        <f ca="1">IFERROR(IF($C4310="","",VLOOKUP(FİLTRE!$C4310,'SKT LİSTESİ'!$F:$S,7,0)),"")</f>
        <v/>
      </c>
      <c r="G4310" s="130" t="str">
        <f ca="1">IFERROR(IF($C4310="","",VLOOKUP(FİLTRE!$C4310,'SKT LİSTESİ'!$F:$S,8,0)),"")</f>
        <v/>
      </c>
      <c r="H4310" s="131" t="str">
        <f ca="1">IF(E4310="","",IF($C4310="","",VLOOKUP(FİLTRE!$C4310,'SKT LİSTESİ'!$F:$S,9,0)))</f>
        <v/>
      </c>
      <c r="I4310" s="132" t="str">
        <f ca="1">IFERROR(IF($C4310="","",VLOOKUP(FİLTRE!$C4310,'SKT LİSTESİ'!$F:$S,10,0)),"")</f>
        <v/>
      </c>
      <c r="J4310" s="133" t="str">
        <f ca="1">IFERROR(IF($C4310="","",VLOOKUP(FİLTRE!$C4310,'SKT LİSTESİ'!$F:$S,11,0)),"")</f>
        <v/>
      </c>
      <c r="K4310" s="134" t="str">
        <f ca="1">IFERROR(IF($C4310="","",VLOOKUP(FİLTRE!$C4310,'SKT LİSTESİ'!$F:$S,12,0)),"")</f>
        <v/>
      </c>
      <c r="L4310" s="134" t="str">
        <f ca="1">IFERROR(IF($C4310="","",VLOOKUP(FİLTRE!$C4310,'SKT LİSTESİ'!$F:$S,13,0)),"")</f>
        <v/>
      </c>
      <c r="M4310" s="135" t="str">
        <f ca="1">IFERROR(IF($C4310="","",VLOOKUP(FİLTRE!$C4310,'SKT LİSTESİ'!$F:$AJ,14,0)),"")</f>
        <v/>
      </c>
      <c r="N4310" s="31" t="str">
        <f ca="1">IFERROR(IF($C4310="","",VLOOKUP(FİLTRE!$C4310,'SKT LİSTESİ'!$F:$AJ,22,0)),"")</f>
        <v/>
      </c>
      <c r="O4310" s="136" t="str">
        <f ca="1">IFERROR(IF($C4310="","",VLOOKUP(FİLTRE!$C4310,'SKT LİSTESİ'!$F:$AJ,23,0)),"")</f>
        <v/>
      </c>
      <c r="P4310" s="31"/>
      <c r="Q4310" s="31"/>
      <c r="R4310" s="137" t="str">
        <f ca="1">(IFERROR(IF($C4310="","",VLOOKUP(FİLTRE!$C4310,'SKT LİSTESİ'!$F:$AJ,15,0)),""))</f>
        <v/>
      </c>
      <c r="S4310" s="138" t="str">
        <f ca="1">IFERROR(IF($C4310="","",VLOOKUP(FİLTRE!$C4310,'SKT LİSTESİ'!$F:$AJ,16,0)),"")</f>
        <v/>
      </c>
      <c r="AF4310" s="179" t="str">
        <f t="shared" ca="1" si="270"/>
        <v/>
      </c>
      <c r="AG4310" s="179">
        <f t="shared" ca="1" si="271"/>
        <v>0</v>
      </c>
      <c r="AH4310" s="179">
        <f t="shared" ca="1" si="272"/>
        <v>0</v>
      </c>
    </row>
    <row r="4311" spans="2:34" ht="15.75" x14ac:dyDescent="0.25">
      <c r="B4311">
        <f t="shared" ca="1" si="269"/>
        <v>4299</v>
      </c>
      <c r="C4311" t="str">
        <f ca="1">IFERROR(VLOOKUP(B4311,'SKT LİSTESİ'!F:F,1,0),"")</f>
        <v/>
      </c>
      <c r="E4311" s="128" t="str">
        <f ca="1">IFERROR(IF($C4311="","",VLOOKUP(FİLTRE!$C4311,'SKT LİSTESİ'!$F:$S,5,0)),"")</f>
        <v/>
      </c>
      <c r="F4311" s="129" t="str">
        <f ca="1">IFERROR(IF($C4311="","",VLOOKUP(FİLTRE!$C4311,'SKT LİSTESİ'!$F:$S,7,0)),"")</f>
        <v/>
      </c>
      <c r="G4311" s="130" t="str">
        <f ca="1">IFERROR(IF($C4311="","",VLOOKUP(FİLTRE!$C4311,'SKT LİSTESİ'!$F:$S,8,0)),"")</f>
        <v/>
      </c>
      <c r="H4311" s="131" t="str">
        <f ca="1">IF(E4311="","",IF($C4311="","",VLOOKUP(FİLTRE!$C4311,'SKT LİSTESİ'!$F:$S,9,0)))</f>
        <v/>
      </c>
      <c r="I4311" s="132" t="str">
        <f ca="1">IFERROR(IF($C4311="","",VLOOKUP(FİLTRE!$C4311,'SKT LİSTESİ'!$F:$S,10,0)),"")</f>
        <v/>
      </c>
      <c r="J4311" s="133" t="str">
        <f ca="1">IFERROR(IF($C4311="","",VLOOKUP(FİLTRE!$C4311,'SKT LİSTESİ'!$F:$S,11,0)),"")</f>
        <v/>
      </c>
      <c r="K4311" s="134" t="str">
        <f ca="1">IFERROR(IF($C4311="","",VLOOKUP(FİLTRE!$C4311,'SKT LİSTESİ'!$F:$S,12,0)),"")</f>
        <v/>
      </c>
      <c r="L4311" s="134" t="str">
        <f ca="1">IFERROR(IF($C4311="","",VLOOKUP(FİLTRE!$C4311,'SKT LİSTESİ'!$F:$S,13,0)),"")</f>
        <v/>
      </c>
      <c r="M4311" s="135" t="str">
        <f ca="1">IFERROR(IF($C4311="","",VLOOKUP(FİLTRE!$C4311,'SKT LİSTESİ'!$F:$AJ,14,0)),"")</f>
        <v/>
      </c>
      <c r="N4311" s="31" t="str">
        <f ca="1">IFERROR(IF($C4311="","",VLOOKUP(FİLTRE!$C4311,'SKT LİSTESİ'!$F:$AJ,22,0)),"")</f>
        <v/>
      </c>
      <c r="O4311" s="136" t="str">
        <f ca="1">IFERROR(IF($C4311="","",VLOOKUP(FİLTRE!$C4311,'SKT LİSTESİ'!$F:$AJ,23,0)),"")</f>
        <v/>
      </c>
      <c r="P4311" s="31"/>
      <c r="Q4311" s="31"/>
      <c r="R4311" s="137" t="str">
        <f ca="1">(IFERROR(IF($C4311="","",VLOOKUP(FİLTRE!$C4311,'SKT LİSTESİ'!$F:$AJ,15,0)),""))</f>
        <v/>
      </c>
      <c r="S4311" s="138" t="str">
        <f ca="1">IFERROR(IF($C4311="","",VLOOKUP(FİLTRE!$C4311,'SKT LİSTESİ'!$F:$AJ,16,0)),"")</f>
        <v/>
      </c>
      <c r="AF4311" s="179" t="str">
        <f t="shared" ca="1" si="270"/>
        <v/>
      </c>
      <c r="AG4311" s="179">
        <f t="shared" ca="1" si="271"/>
        <v>0</v>
      </c>
      <c r="AH4311" s="179">
        <f t="shared" ca="1" si="272"/>
        <v>0</v>
      </c>
    </row>
    <row r="4312" spans="2:34" ht="15.75" x14ac:dyDescent="0.25">
      <c r="B4312">
        <f t="shared" ca="1" si="269"/>
        <v>4300</v>
      </c>
      <c r="C4312" t="str">
        <f ca="1">IFERROR(VLOOKUP(B4312,'SKT LİSTESİ'!F:F,1,0),"")</f>
        <v/>
      </c>
      <c r="E4312" s="128" t="str">
        <f ca="1">IFERROR(IF($C4312="","",VLOOKUP(FİLTRE!$C4312,'SKT LİSTESİ'!$F:$S,5,0)),"")</f>
        <v/>
      </c>
      <c r="F4312" s="129" t="str">
        <f ca="1">IFERROR(IF($C4312="","",VLOOKUP(FİLTRE!$C4312,'SKT LİSTESİ'!$F:$S,7,0)),"")</f>
        <v/>
      </c>
      <c r="G4312" s="130" t="str">
        <f ca="1">IFERROR(IF($C4312="","",VLOOKUP(FİLTRE!$C4312,'SKT LİSTESİ'!$F:$S,8,0)),"")</f>
        <v/>
      </c>
      <c r="H4312" s="131" t="str">
        <f ca="1">IF(E4312="","",IF($C4312="","",VLOOKUP(FİLTRE!$C4312,'SKT LİSTESİ'!$F:$S,9,0)))</f>
        <v/>
      </c>
      <c r="I4312" s="132" t="str">
        <f ca="1">IFERROR(IF($C4312="","",VLOOKUP(FİLTRE!$C4312,'SKT LİSTESİ'!$F:$S,10,0)),"")</f>
        <v/>
      </c>
      <c r="J4312" s="133" t="str">
        <f ca="1">IFERROR(IF($C4312="","",VLOOKUP(FİLTRE!$C4312,'SKT LİSTESİ'!$F:$S,11,0)),"")</f>
        <v/>
      </c>
      <c r="K4312" s="134" t="str">
        <f ca="1">IFERROR(IF($C4312="","",VLOOKUP(FİLTRE!$C4312,'SKT LİSTESİ'!$F:$S,12,0)),"")</f>
        <v/>
      </c>
      <c r="L4312" s="134" t="str">
        <f ca="1">IFERROR(IF($C4312="","",VLOOKUP(FİLTRE!$C4312,'SKT LİSTESİ'!$F:$S,13,0)),"")</f>
        <v/>
      </c>
      <c r="M4312" s="135" t="str">
        <f ca="1">IFERROR(IF($C4312="","",VLOOKUP(FİLTRE!$C4312,'SKT LİSTESİ'!$F:$AJ,14,0)),"")</f>
        <v/>
      </c>
      <c r="N4312" s="31" t="str">
        <f ca="1">IFERROR(IF($C4312="","",VLOOKUP(FİLTRE!$C4312,'SKT LİSTESİ'!$F:$AJ,22,0)),"")</f>
        <v/>
      </c>
      <c r="O4312" s="136" t="str">
        <f ca="1">IFERROR(IF($C4312="","",VLOOKUP(FİLTRE!$C4312,'SKT LİSTESİ'!$F:$AJ,23,0)),"")</f>
        <v/>
      </c>
      <c r="P4312" s="31"/>
      <c r="Q4312" s="31"/>
      <c r="R4312" s="137" t="str">
        <f ca="1">(IFERROR(IF($C4312="","",VLOOKUP(FİLTRE!$C4312,'SKT LİSTESİ'!$F:$AJ,15,0)),""))</f>
        <v/>
      </c>
      <c r="S4312" s="138" t="str">
        <f ca="1">IFERROR(IF($C4312="","",VLOOKUP(FİLTRE!$C4312,'SKT LİSTESİ'!$F:$AJ,16,0)),"")</f>
        <v/>
      </c>
      <c r="AF4312" s="179" t="str">
        <f t="shared" ca="1" si="270"/>
        <v/>
      </c>
      <c r="AG4312" s="179">
        <f t="shared" ca="1" si="271"/>
        <v>0</v>
      </c>
      <c r="AH4312" s="179">
        <f t="shared" ca="1" si="272"/>
        <v>0</v>
      </c>
    </row>
    <row r="4313" spans="2:34" ht="15.75" x14ac:dyDescent="0.25">
      <c r="B4313">
        <f t="shared" ca="1" si="269"/>
        <v>4301</v>
      </c>
      <c r="C4313" t="str">
        <f ca="1">IFERROR(VLOOKUP(B4313,'SKT LİSTESİ'!F:F,1,0),"")</f>
        <v/>
      </c>
      <c r="E4313" s="128" t="str">
        <f ca="1">IFERROR(IF($C4313="","",VLOOKUP(FİLTRE!$C4313,'SKT LİSTESİ'!$F:$S,5,0)),"")</f>
        <v/>
      </c>
      <c r="F4313" s="129" t="str">
        <f ca="1">IFERROR(IF($C4313="","",VLOOKUP(FİLTRE!$C4313,'SKT LİSTESİ'!$F:$S,7,0)),"")</f>
        <v/>
      </c>
      <c r="G4313" s="130" t="str">
        <f ca="1">IFERROR(IF($C4313="","",VLOOKUP(FİLTRE!$C4313,'SKT LİSTESİ'!$F:$S,8,0)),"")</f>
        <v/>
      </c>
      <c r="H4313" s="131" t="str">
        <f ca="1">IF(E4313="","",IF($C4313="","",VLOOKUP(FİLTRE!$C4313,'SKT LİSTESİ'!$F:$S,9,0)))</f>
        <v/>
      </c>
      <c r="I4313" s="132" t="str">
        <f ca="1">IFERROR(IF($C4313="","",VLOOKUP(FİLTRE!$C4313,'SKT LİSTESİ'!$F:$S,10,0)),"")</f>
        <v/>
      </c>
      <c r="J4313" s="133" t="str">
        <f ca="1">IFERROR(IF($C4313="","",VLOOKUP(FİLTRE!$C4313,'SKT LİSTESİ'!$F:$S,11,0)),"")</f>
        <v/>
      </c>
      <c r="K4313" s="134" t="str">
        <f ca="1">IFERROR(IF($C4313="","",VLOOKUP(FİLTRE!$C4313,'SKT LİSTESİ'!$F:$S,12,0)),"")</f>
        <v/>
      </c>
      <c r="L4313" s="134" t="str">
        <f ca="1">IFERROR(IF($C4313="","",VLOOKUP(FİLTRE!$C4313,'SKT LİSTESİ'!$F:$S,13,0)),"")</f>
        <v/>
      </c>
      <c r="M4313" s="135" t="str">
        <f ca="1">IFERROR(IF($C4313="","",VLOOKUP(FİLTRE!$C4313,'SKT LİSTESİ'!$F:$AJ,14,0)),"")</f>
        <v/>
      </c>
      <c r="N4313" s="31" t="str">
        <f ca="1">IFERROR(IF($C4313="","",VLOOKUP(FİLTRE!$C4313,'SKT LİSTESİ'!$F:$AJ,22,0)),"")</f>
        <v/>
      </c>
      <c r="O4313" s="136" t="str">
        <f ca="1">IFERROR(IF($C4313="","",VLOOKUP(FİLTRE!$C4313,'SKT LİSTESİ'!$F:$AJ,23,0)),"")</f>
        <v/>
      </c>
      <c r="P4313" s="31"/>
      <c r="Q4313" s="31"/>
      <c r="R4313" s="137" t="str">
        <f ca="1">(IFERROR(IF($C4313="","",VLOOKUP(FİLTRE!$C4313,'SKT LİSTESİ'!$F:$AJ,15,0)),""))</f>
        <v/>
      </c>
      <c r="S4313" s="138" t="str">
        <f ca="1">IFERROR(IF($C4313="","",VLOOKUP(FİLTRE!$C4313,'SKT LİSTESİ'!$F:$AJ,16,0)),"")</f>
        <v/>
      </c>
      <c r="AF4313" s="179" t="str">
        <f t="shared" ca="1" si="270"/>
        <v/>
      </c>
      <c r="AG4313" s="179">
        <f t="shared" ca="1" si="271"/>
        <v>0</v>
      </c>
      <c r="AH4313" s="179">
        <f t="shared" ca="1" si="272"/>
        <v>0</v>
      </c>
    </row>
    <row r="4314" spans="2:34" ht="15.75" x14ac:dyDescent="0.25">
      <c r="B4314">
        <f t="shared" ca="1" si="269"/>
        <v>4302</v>
      </c>
      <c r="C4314" t="str">
        <f ca="1">IFERROR(VLOOKUP(B4314,'SKT LİSTESİ'!F:F,1,0),"")</f>
        <v/>
      </c>
      <c r="E4314" s="128" t="str">
        <f ca="1">IFERROR(IF($C4314="","",VLOOKUP(FİLTRE!$C4314,'SKT LİSTESİ'!$F:$S,5,0)),"")</f>
        <v/>
      </c>
      <c r="F4314" s="129" t="str">
        <f ca="1">IFERROR(IF($C4314="","",VLOOKUP(FİLTRE!$C4314,'SKT LİSTESİ'!$F:$S,7,0)),"")</f>
        <v/>
      </c>
      <c r="G4314" s="130" t="str">
        <f ca="1">IFERROR(IF($C4314="","",VLOOKUP(FİLTRE!$C4314,'SKT LİSTESİ'!$F:$S,8,0)),"")</f>
        <v/>
      </c>
      <c r="H4314" s="131" t="str">
        <f ca="1">IF(E4314="","",IF($C4314="","",VLOOKUP(FİLTRE!$C4314,'SKT LİSTESİ'!$F:$S,9,0)))</f>
        <v/>
      </c>
      <c r="I4314" s="132" t="str">
        <f ca="1">IFERROR(IF($C4314="","",VLOOKUP(FİLTRE!$C4314,'SKT LİSTESİ'!$F:$S,10,0)),"")</f>
        <v/>
      </c>
      <c r="J4314" s="133" t="str">
        <f ca="1">IFERROR(IF($C4314="","",VLOOKUP(FİLTRE!$C4314,'SKT LİSTESİ'!$F:$S,11,0)),"")</f>
        <v/>
      </c>
      <c r="K4314" s="134" t="str">
        <f ca="1">IFERROR(IF($C4314="","",VLOOKUP(FİLTRE!$C4314,'SKT LİSTESİ'!$F:$S,12,0)),"")</f>
        <v/>
      </c>
      <c r="L4314" s="134" t="str">
        <f ca="1">IFERROR(IF($C4314="","",VLOOKUP(FİLTRE!$C4314,'SKT LİSTESİ'!$F:$S,13,0)),"")</f>
        <v/>
      </c>
      <c r="M4314" s="135" t="str">
        <f ca="1">IFERROR(IF($C4314="","",VLOOKUP(FİLTRE!$C4314,'SKT LİSTESİ'!$F:$AJ,14,0)),"")</f>
        <v/>
      </c>
      <c r="N4314" s="31" t="str">
        <f ca="1">IFERROR(IF($C4314="","",VLOOKUP(FİLTRE!$C4314,'SKT LİSTESİ'!$F:$AJ,22,0)),"")</f>
        <v/>
      </c>
      <c r="O4314" s="136" t="str">
        <f ca="1">IFERROR(IF($C4314="","",VLOOKUP(FİLTRE!$C4314,'SKT LİSTESİ'!$F:$AJ,23,0)),"")</f>
        <v/>
      </c>
      <c r="P4314" s="31"/>
      <c r="Q4314" s="31"/>
      <c r="R4314" s="137" t="str">
        <f ca="1">(IFERROR(IF($C4314="","",VLOOKUP(FİLTRE!$C4314,'SKT LİSTESİ'!$F:$AJ,15,0)),""))</f>
        <v/>
      </c>
      <c r="S4314" s="138" t="str">
        <f ca="1">IFERROR(IF($C4314="","",VLOOKUP(FİLTRE!$C4314,'SKT LİSTESİ'!$F:$AJ,16,0)),"")</f>
        <v/>
      </c>
      <c r="AF4314" s="179" t="str">
        <f t="shared" ca="1" si="270"/>
        <v/>
      </c>
      <c r="AG4314" s="179">
        <f t="shared" ca="1" si="271"/>
        <v>0</v>
      </c>
      <c r="AH4314" s="179">
        <f t="shared" ca="1" si="272"/>
        <v>0</v>
      </c>
    </row>
    <row r="4315" spans="2:34" ht="15.75" x14ac:dyDescent="0.25">
      <c r="B4315">
        <f t="shared" ca="1" si="269"/>
        <v>4303</v>
      </c>
      <c r="C4315" t="str">
        <f ca="1">IFERROR(VLOOKUP(B4315,'SKT LİSTESİ'!F:F,1,0),"")</f>
        <v/>
      </c>
      <c r="E4315" s="128" t="str">
        <f ca="1">IFERROR(IF($C4315="","",VLOOKUP(FİLTRE!$C4315,'SKT LİSTESİ'!$F:$S,5,0)),"")</f>
        <v/>
      </c>
      <c r="F4315" s="129" t="str">
        <f ca="1">IFERROR(IF($C4315="","",VLOOKUP(FİLTRE!$C4315,'SKT LİSTESİ'!$F:$S,7,0)),"")</f>
        <v/>
      </c>
      <c r="G4315" s="130" t="str">
        <f ca="1">IFERROR(IF($C4315="","",VLOOKUP(FİLTRE!$C4315,'SKT LİSTESİ'!$F:$S,8,0)),"")</f>
        <v/>
      </c>
      <c r="H4315" s="131" t="str">
        <f ca="1">IF(E4315="","",IF($C4315="","",VLOOKUP(FİLTRE!$C4315,'SKT LİSTESİ'!$F:$S,9,0)))</f>
        <v/>
      </c>
      <c r="I4315" s="132" t="str">
        <f ca="1">IFERROR(IF($C4315="","",VLOOKUP(FİLTRE!$C4315,'SKT LİSTESİ'!$F:$S,10,0)),"")</f>
        <v/>
      </c>
      <c r="J4315" s="133" t="str">
        <f ca="1">IFERROR(IF($C4315="","",VLOOKUP(FİLTRE!$C4315,'SKT LİSTESİ'!$F:$S,11,0)),"")</f>
        <v/>
      </c>
      <c r="K4315" s="134" t="str">
        <f ca="1">IFERROR(IF($C4315="","",VLOOKUP(FİLTRE!$C4315,'SKT LİSTESİ'!$F:$S,12,0)),"")</f>
        <v/>
      </c>
      <c r="L4315" s="134" t="str">
        <f ca="1">IFERROR(IF($C4315="","",VLOOKUP(FİLTRE!$C4315,'SKT LİSTESİ'!$F:$S,13,0)),"")</f>
        <v/>
      </c>
      <c r="M4315" s="135" t="str">
        <f ca="1">IFERROR(IF($C4315="","",VLOOKUP(FİLTRE!$C4315,'SKT LİSTESİ'!$F:$AJ,14,0)),"")</f>
        <v/>
      </c>
      <c r="N4315" s="31" t="str">
        <f ca="1">IFERROR(IF($C4315="","",VLOOKUP(FİLTRE!$C4315,'SKT LİSTESİ'!$F:$AJ,22,0)),"")</f>
        <v/>
      </c>
      <c r="O4315" s="136" t="str">
        <f ca="1">IFERROR(IF($C4315="","",VLOOKUP(FİLTRE!$C4315,'SKT LİSTESİ'!$F:$AJ,23,0)),"")</f>
        <v/>
      </c>
      <c r="P4315" s="31"/>
      <c r="Q4315" s="31"/>
      <c r="R4315" s="137" t="str">
        <f ca="1">(IFERROR(IF($C4315="","",VLOOKUP(FİLTRE!$C4315,'SKT LİSTESİ'!$F:$AJ,15,0)),""))</f>
        <v/>
      </c>
      <c r="S4315" s="138" t="str">
        <f ca="1">IFERROR(IF($C4315="","",VLOOKUP(FİLTRE!$C4315,'SKT LİSTESİ'!$F:$AJ,16,0)),"")</f>
        <v/>
      </c>
      <c r="AF4315" s="179" t="str">
        <f t="shared" ca="1" si="270"/>
        <v/>
      </c>
      <c r="AG4315" s="179">
        <f t="shared" ca="1" si="271"/>
        <v>0</v>
      </c>
      <c r="AH4315" s="179">
        <f t="shared" ca="1" si="272"/>
        <v>0</v>
      </c>
    </row>
    <row r="4316" spans="2:34" ht="15.75" x14ac:dyDescent="0.25">
      <c r="B4316">
        <f t="shared" ca="1" si="269"/>
        <v>4304</v>
      </c>
      <c r="C4316" t="str">
        <f ca="1">IFERROR(VLOOKUP(B4316,'SKT LİSTESİ'!F:F,1,0),"")</f>
        <v/>
      </c>
      <c r="E4316" s="128" t="str">
        <f ca="1">IFERROR(IF($C4316="","",VLOOKUP(FİLTRE!$C4316,'SKT LİSTESİ'!$F:$S,5,0)),"")</f>
        <v/>
      </c>
      <c r="F4316" s="129" t="str">
        <f ca="1">IFERROR(IF($C4316="","",VLOOKUP(FİLTRE!$C4316,'SKT LİSTESİ'!$F:$S,7,0)),"")</f>
        <v/>
      </c>
      <c r="G4316" s="130" t="str">
        <f ca="1">IFERROR(IF($C4316="","",VLOOKUP(FİLTRE!$C4316,'SKT LİSTESİ'!$F:$S,8,0)),"")</f>
        <v/>
      </c>
      <c r="H4316" s="131" t="str">
        <f ca="1">IF(E4316="","",IF($C4316="","",VLOOKUP(FİLTRE!$C4316,'SKT LİSTESİ'!$F:$S,9,0)))</f>
        <v/>
      </c>
      <c r="I4316" s="132" t="str">
        <f ca="1">IFERROR(IF($C4316="","",VLOOKUP(FİLTRE!$C4316,'SKT LİSTESİ'!$F:$S,10,0)),"")</f>
        <v/>
      </c>
      <c r="J4316" s="133" t="str">
        <f ca="1">IFERROR(IF($C4316="","",VLOOKUP(FİLTRE!$C4316,'SKT LİSTESİ'!$F:$S,11,0)),"")</f>
        <v/>
      </c>
      <c r="K4316" s="134" t="str">
        <f ca="1">IFERROR(IF($C4316="","",VLOOKUP(FİLTRE!$C4316,'SKT LİSTESİ'!$F:$S,12,0)),"")</f>
        <v/>
      </c>
      <c r="L4316" s="134" t="str">
        <f ca="1">IFERROR(IF($C4316="","",VLOOKUP(FİLTRE!$C4316,'SKT LİSTESİ'!$F:$S,13,0)),"")</f>
        <v/>
      </c>
      <c r="M4316" s="135" t="str">
        <f ca="1">IFERROR(IF($C4316="","",VLOOKUP(FİLTRE!$C4316,'SKT LİSTESİ'!$F:$AJ,14,0)),"")</f>
        <v/>
      </c>
      <c r="N4316" s="31" t="str">
        <f ca="1">IFERROR(IF($C4316="","",VLOOKUP(FİLTRE!$C4316,'SKT LİSTESİ'!$F:$AJ,22,0)),"")</f>
        <v/>
      </c>
      <c r="O4316" s="136" t="str">
        <f ca="1">IFERROR(IF($C4316="","",VLOOKUP(FİLTRE!$C4316,'SKT LİSTESİ'!$F:$AJ,23,0)),"")</f>
        <v/>
      </c>
      <c r="P4316" s="31"/>
      <c r="Q4316" s="31"/>
      <c r="R4316" s="137" t="str">
        <f ca="1">(IFERROR(IF($C4316="","",VLOOKUP(FİLTRE!$C4316,'SKT LİSTESİ'!$F:$AJ,15,0)),""))</f>
        <v/>
      </c>
      <c r="S4316" s="138" t="str">
        <f ca="1">IFERROR(IF($C4316="","",VLOOKUP(FİLTRE!$C4316,'SKT LİSTESİ'!$F:$AJ,16,0)),"")</f>
        <v/>
      </c>
      <c r="AF4316" s="179" t="str">
        <f t="shared" ca="1" si="270"/>
        <v/>
      </c>
      <c r="AG4316" s="179">
        <f t="shared" ca="1" si="271"/>
        <v>0</v>
      </c>
      <c r="AH4316" s="179">
        <f t="shared" ca="1" si="272"/>
        <v>0</v>
      </c>
    </row>
    <row r="4317" spans="2:34" ht="15.75" x14ac:dyDescent="0.25">
      <c r="B4317">
        <f t="shared" ca="1" si="269"/>
        <v>4305</v>
      </c>
      <c r="C4317" t="str">
        <f ca="1">IFERROR(VLOOKUP(B4317,'SKT LİSTESİ'!F:F,1,0),"")</f>
        <v/>
      </c>
      <c r="E4317" s="128" t="str">
        <f ca="1">IFERROR(IF($C4317="","",VLOOKUP(FİLTRE!$C4317,'SKT LİSTESİ'!$F:$S,5,0)),"")</f>
        <v/>
      </c>
      <c r="F4317" s="129" t="str">
        <f ca="1">IFERROR(IF($C4317="","",VLOOKUP(FİLTRE!$C4317,'SKT LİSTESİ'!$F:$S,7,0)),"")</f>
        <v/>
      </c>
      <c r="G4317" s="130" t="str">
        <f ca="1">IFERROR(IF($C4317="","",VLOOKUP(FİLTRE!$C4317,'SKT LİSTESİ'!$F:$S,8,0)),"")</f>
        <v/>
      </c>
      <c r="H4317" s="131" t="str">
        <f ca="1">IF(E4317="","",IF($C4317="","",VLOOKUP(FİLTRE!$C4317,'SKT LİSTESİ'!$F:$S,9,0)))</f>
        <v/>
      </c>
      <c r="I4317" s="132" t="str">
        <f ca="1">IFERROR(IF($C4317="","",VLOOKUP(FİLTRE!$C4317,'SKT LİSTESİ'!$F:$S,10,0)),"")</f>
        <v/>
      </c>
      <c r="J4317" s="133" t="str">
        <f ca="1">IFERROR(IF($C4317="","",VLOOKUP(FİLTRE!$C4317,'SKT LİSTESİ'!$F:$S,11,0)),"")</f>
        <v/>
      </c>
      <c r="K4317" s="134" t="str">
        <f ca="1">IFERROR(IF($C4317="","",VLOOKUP(FİLTRE!$C4317,'SKT LİSTESİ'!$F:$S,12,0)),"")</f>
        <v/>
      </c>
      <c r="L4317" s="134" t="str">
        <f ca="1">IFERROR(IF($C4317="","",VLOOKUP(FİLTRE!$C4317,'SKT LİSTESİ'!$F:$S,13,0)),"")</f>
        <v/>
      </c>
      <c r="M4317" s="135" t="str">
        <f ca="1">IFERROR(IF($C4317="","",VLOOKUP(FİLTRE!$C4317,'SKT LİSTESİ'!$F:$AJ,14,0)),"")</f>
        <v/>
      </c>
      <c r="N4317" s="31" t="str">
        <f ca="1">IFERROR(IF($C4317="","",VLOOKUP(FİLTRE!$C4317,'SKT LİSTESİ'!$F:$AJ,22,0)),"")</f>
        <v/>
      </c>
      <c r="O4317" s="136" t="str">
        <f ca="1">IFERROR(IF($C4317="","",VLOOKUP(FİLTRE!$C4317,'SKT LİSTESİ'!$F:$AJ,23,0)),"")</f>
        <v/>
      </c>
      <c r="P4317" s="31"/>
      <c r="Q4317" s="31"/>
      <c r="R4317" s="137" t="str">
        <f ca="1">(IFERROR(IF($C4317="","",VLOOKUP(FİLTRE!$C4317,'SKT LİSTESİ'!$F:$AJ,15,0)),""))</f>
        <v/>
      </c>
      <c r="S4317" s="138" t="str">
        <f ca="1">IFERROR(IF($C4317="","",VLOOKUP(FİLTRE!$C4317,'SKT LİSTESİ'!$F:$AJ,16,0)),"")</f>
        <v/>
      </c>
      <c r="AF4317" s="179" t="str">
        <f t="shared" ca="1" si="270"/>
        <v/>
      </c>
      <c r="AG4317" s="179">
        <f t="shared" ca="1" si="271"/>
        <v>0</v>
      </c>
      <c r="AH4317" s="179">
        <f t="shared" ca="1" si="272"/>
        <v>0</v>
      </c>
    </row>
    <row r="4318" spans="2:34" ht="15.75" x14ac:dyDescent="0.25">
      <c r="B4318">
        <f t="shared" ca="1" si="269"/>
        <v>4306</v>
      </c>
      <c r="C4318" t="str">
        <f ca="1">IFERROR(VLOOKUP(B4318,'SKT LİSTESİ'!F:F,1,0),"")</f>
        <v/>
      </c>
      <c r="E4318" s="128" t="str">
        <f ca="1">IFERROR(IF($C4318="","",VLOOKUP(FİLTRE!$C4318,'SKT LİSTESİ'!$F:$S,5,0)),"")</f>
        <v/>
      </c>
      <c r="F4318" s="129" t="str">
        <f ca="1">IFERROR(IF($C4318="","",VLOOKUP(FİLTRE!$C4318,'SKT LİSTESİ'!$F:$S,7,0)),"")</f>
        <v/>
      </c>
      <c r="G4318" s="130" t="str">
        <f ca="1">IFERROR(IF($C4318="","",VLOOKUP(FİLTRE!$C4318,'SKT LİSTESİ'!$F:$S,8,0)),"")</f>
        <v/>
      </c>
      <c r="H4318" s="131" t="str">
        <f ca="1">IF(E4318="","",IF($C4318="","",VLOOKUP(FİLTRE!$C4318,'SKT LİSTESİ'!$F:$S,9,0)))</f>
        <v/>
      </c>
      <c r="I4318" s="132" t="str">
        <f ca="1">IFERROR(IF($C4318="","",VLOOKUP(FİLTRE!$C4318,'SKT LİSTESİ'!$F:$S,10,0)),"")</f>
        <v/>
      </c>
      <c r="J4318" s="133" t="str">
        <f ca="1">IFERROR(IF($C4318="","",VLOOKUP(FİLTRE!$C4318,'SKT LİSTESİ'!$F:$S,11,0)),"")</f>
        <v/>
      </c>
      <c r="K4318" s="134" t="str">
        <f ca="1">IFERROR(IF($C4318="","",VLOOKUP(FİLTRE!$C4318,'SKT LİSTESİ'!$F:$S,12,0)),"")</f>
        <v/>
      </c>
      <c r="L4318" s="134" t="str">
        <f ca="1">IFERROR(IF($C4318="","",VLOOKUP(FİLTRE!$C4318,'SKT LİSTESİ'!$F:$S,13,0)),"")</f>
        <v/>
      </c>
      <c r="M4318" s="135" t="str">
        <f ca="1">IFERROR(IF($C4318="","",VLOOKUP(FİLTRE!$C4318,'SKT LİSTESİ'!$F:$AJ,14,0)),"")</f>
        <v/>
      </c>
      <c r="N4318" s="31" t="str">
        <f ca="1">IFERROR(IF($C4318="","",VLOOKUP(FİLTRE!$C4318,'SKT LİSTESİ'!$F:$AJ,22,0)),"")</f>
        <v/>
      </c>
      <c r="O4318" s="136" t="str">
        <f ca="1">IFERROR(IF($C4318="","",VLOOKUP(FİLTRE!$C4318,'SKT LİSTESİ'!$F:$AJ,23,0)),"")</f>
        <v/>
      </c>
      <c r="P4318" s="31"/>
      <c r="Q4318" s="31"/>
      <c r="R4318" s="137" t="str">
        <f ca="1">(IFERROR(IF($C4318="","",VLOOKUP(FİLTRE!$C4318,'SKT LİSTESİ'!$F:$AJ,15,0)),""))</f>
        <v/>
      </c>
      <c r="S4318" s="138" t="str">
        <f ca="1">IFERROR(IF($C4318="","",VLOOKUP(FİLTRE!$C4318,'SKT LİSTESİ'!$F:$AJ,16,0)),"")</f>
        <v/>
      </c>
      <c r="AF4318" s="179" t="str">
        <f t="shared" ca="1" si="270"/>
        <v/>
      </c>
      <c r="AG4318" s="179">
        <f t="shared" ca="1" si="271"/>
        <v>0</v>
      </c>
      <c r="AH4318" s="179">
        <f t="shared" ca="1" si="272"/>
        <v>0</v>
      </c>
    </row>
    <row r="4319" spans="2:34" ht="15.75" x14ac:dyDescent="0.25">
      <c r="B4319">
        <f t="shared" ca="1" si="269"/>
        <v>4307</v>
      </c>
      <c r="C4319" t="str">
        <f ca="1">IFERROR(VLOOKUP(B4319,'SKT LİSTESİ'!F:F,1,0),"")</f>
        <v/>
      </c>
      <c r="E4319" s="128" t="str">
        <f ca="1">IFERROR(IF($C4319="","",VLOOKUP(FİLTRE!$C4319,'SKT LİSTESİ'!$F:$S,5,0)),"")</f>
        <v/>
      </c>
      <c r="F4319" s="129" t="str">
        <f ca="1">IFERROR(IF($C4319="","",VLOOKUP(FİLTRE!$C4319,'SKT LİSTESİ'!$F:$S,7,0)),"")</f>
        <v/>
      </c>
      <c r="G4319" s="130" t="str">
        <f ca="1">IFERROR(IF($C4319="","",VLOOKUP(FİLTRE!$C4319,'SKT LİSTESİ'!$F:$S,8,0)),"")</f>
        <v/>
      </c>
      <c r="H4319" s="131" t="str">
        <f ca="1">IF(E4319="","",IF($C4319="","",VLOOKUP(FİLTRE!$C4319,'SKT LİSTESİ'!$F:$S,9,0)))</f>
        <v/>
      </c>
      <c r="I4319" s="132" t="str">
        <f ca="1">IFERROR(IF($C4319="","",VLOOKUP(FİLTRE!$C4319,'SKT LİSTESİ'!$F:$S,10,0)),"")</f>
        <v/>
      </c>
      <c r="J4319" s="133" t="str">
        <f ca="1">IFERROR(IF($C4319="","",VLOOKUP(FİLTRE!$C4319,'SKT LİSTESİ'!$F:$S,11,0)),"")</f>
        <v/>
      </c>
      <c r="K4319" s="134" t="str">
        <f ca="1">IFERROR(IF($C4319="","",VLOOKUP(FİLTRE!$C4319,'SKT LİSTESİ'!$F:$S,12,0)),"")</f>
        <v/>
      </c>
      <c r="L4319" s="134" t="str">
        <f ca="1">IFERROR(IF($C4319="","",VLOOKUP(FİLTRE!$C4319,'SKT LİSTESİ'!$F:$S,13,0)),"")</f>
        <v/>
      </c>
      <c r="M4319" s="135" t="str">
        <f ca="1">IFERROR(IF($C4319="","",VLOOKUP(FİLTRE!$C4319,'SKT LİSTESİ'!$F:$AJ,14,0)),"")</f>
        <v/>
      </c>
      <c r="N4319" s="31" t="str">
        <f ca="1">IFERROR(IF($C4319="","",VLOOKUP(FİLTRE!$C4319,'SKT LİSTESİ'!$F:$AJ,22,0)),"")</f>
        <v/>
      </c>
      <c r="O4319" s="136" t="str">
        <f ca="1">IFERROR(IF($C4319="","",VLOOKUP(FİLTRE!$C4319,'SKT LİSTESİ'!$F:$AJ,23,0)),"")</f>
        <v/>
      </c>
      <c r="P4319" s="31"/>
      <c r="Q4319" s="31"/>
      <c r="R4319" s="137" t="str">
        <f ca="1">(IFERROR(IF($C4319="","",VLOOKUP(FİLTRE!$C4319,'SKT LİSTESİ'!$F:$AJ,15,0)),""))</f>
        <v/>
      </c>
      <c r="S4319" s="138" t="str">
        <f ca="1">IFERROR(IF($C4319="","",VLOOKUP(FİLTRE!$C4319,'SKT LİSTESİ'!$F:$AJ,16,0)),"")</f>
        <v/>
      </c>
      <c r="AF4319" s="179" t="str">
        <f t="shared" ca="1" si="270"/>
        <v/>
      </c>
      <c r="AG4319" s="179">
        <f t="shared" ca="1" si="271"/>
        <v>0</v>
      </c>
      <c r="AH4319" s="179">
        <f t="shared" ca="1" si="272"/>
        <v>0</v>
      </c>
    </row>
    <row r="4320" spans="2:34" ht="15.75" x14ac:dyDescent="0.25">
      <c r="B4320">
        <f t="shared" ca="1" si="269"/>
        <v>4308</v>
      </c>
      <c r="C4320" t="str">
        <f ca="1">IFERROR(VLOOKUP(B4320,'SKT LİSTESİ'!F:F,1,0),"")</f>
        <v/>
      </c>
      <c r="E4320" s="128" t="str">
        <f ca="1">IFERROR(IF($C4320="","",VLOOKUP(FİLTRE!$C4320,'SKT LİSTESİ'!$F:$S,5,0)),"")</f>
        <v/>
      </c>
      <c r="F4320" s="129" t="str">
        <f ca="1">IFERROR(IF($C4320="","",VLOOKUP(FİLTRE!$C4320,'SKT LİSTESİ'!$F:$S,7,0)),"")</f>
        <v/>
      </c>
      <c r="G4320" s="130" t="str">
        <f ca="1">IFERROR(IF($C4320="","",VLOOKUP(FİLTRE!$C4320,'SKT LİSTESİ'!$F:$S,8,0)),"")</f>
        <v/>
      </c>
      <c r="H4320" s="131" t="str">
        <f ca="1">IF(E4320="","",IF($C4320="","",VLOOKUP(FİLTRE!$C4320,'SKT LİSTESİ'!$F:$S,9,0)))</f>
        <v/>
      </c>
      <c r="I4320" s="132" t="str">
        <f ca="1">IFERROR(IF($C4320="","",VLOOKUP(FİLTRE!$C4320,'SKT LİSTESİ'!$F:$S,10,0)),"")</f>
        <v/>
      </c>
      <c r="J4320" s="133" t="str">
        <f ca="1">IFERROR(IF($C4320="","",VLOOKUP(FİLTRE!$C4320,'SKT LİSTESİ'!$F:$S,11,0)),"")</f>
        <v/>
      </c>
      <c r="K4320" s="134" t="str">
        <f ca="1">IFERROR(IF($C4320="","",VLOOKUP(FİLTRE!$C4320,'SKT LİSTESİ'!$F:$S,12,0)),"")</f>
        <v/>
      </c>
      <c r="L4320" s="134" t="str">
        <f ca="1">IFERROR(IF($C4320="","",VLOOKUP(FİLTRE!$C4320,'SKT LİSTESİ'!$F:$S,13,0)),"")</f>
        <v/>
      </c>
      <c r="M4320" s="135" t="str">
        <f ca="1">IFERROR(IF($C4320="","",VLOOKUP(FİLTRE!$C4320,'SKT LİSTESİ'!$F:$AJ,14,0)),"")</f>
        <v/>
      </c>
      <c r="N4320" s="31" t="str">
        <f ca="1">IFERROR(IF($C4320="","",VLOOKUP(FİLTRE!$C4320,'SKT LİSTESİ'!$F:$AJ,22,0)),"")</f>
        <v/>
      </c>
      <c r="O4320" s="136" t="str">
        <f ca="1">IFERROR(IF($C4320="","",VLOOKUP(FİLTRE!$C4320,'SKT LİSTESİ'!$F:$AJ,23,0)),"")</f>
        <v/>
      </c>
      <c r="P4320" s="31"/>
      <c r="Q4320" s="31"/>
      <c r="R4320" s="137" t="str">
        <f ca="1">(IFERROR(IF($C4320="","",VLOOKUP(FİLTRE!$C4320,'SKT LİSTESİ'!$F:$AJ,15,0)),""))</f>
        <v/>
      </c>
      <c r="S4320" s="138" t="str">
        <f ca="1">IFERROR(IF($C4320="","",VLOOKUP(FİLTRE!$C4320,'SKT LİSTESİ'!$F:$AJ,16,0)),"")</f>
        <v/>
      </c>
      <c r="AF4320" s="179" t="str">
        <f t="shared" ca="1" si="270"/>
        <v/>
      </c>
      <c r="AG4320" s="179">
        <f t="shared" ca="1" si="271"/>
        <v>0</v>
      </c>
      <c r="AH4320" s="179">
        <f t="shared" ca="1" si="272"/>
        <v>0</v>
      </c>
    </row>
    <row r="4321" spans="2:34" ht="15.75" x14ac:dyDescent="0.25">
      <c r="B4321">
        <f t="shared" ca="1" si="269"/>
        <v>4309</v>
      </c>
      <c r="C4321" t="str">
        <f ca="1">IFERROR(VLOOKUP(B4321,'SKT LİSTESİ'!F:F,1,0),"")</f>
        <v/>
      </c>
      <c r="E4321" s="128" t="str">
        <f ca="1">IFERROR(IF($C4321="","",VLOOKUP(FİLTRE!$C4321,'SKT LİSTESİ'!$F:$S,5,0)),"")</f>
        <v/>
      </c>
      <c r="F4321" s="129" t="str">
        <f ca="1">IFERROR(IF($C4321="","",VLOOKUP(FİLTRE!$C4321,'SKT LİSTESİ'!$F:$S,7,0)),"")</f>
        <v/>
      </c>
      <c r="G4321" s="130" t="str">
        <f ca="1">IFERROR(IF($C4321="","",VLOOKUP(FİLTRE!$C4321,'SKT LİSTESİ'!$F:$S,8,0)),"")</f>
        <v/>
      </c>
      <c r="H4321" s="131" t="str">
        <f ca="1">IF(E4321="","",IF($C4321="","",VLOOKUP(FİLTRE!$C4321,'SKT LİSTESİ'!$F:$S,9,0)))</f>
        <v/>
      </c>
      <c r="I4321" s="132" t="str">
        <f ca="1">IFERROR(IF($C4321="","",VLOOKUP(FİLTRE!$C4321,'SKT LİSTESİ'!$F:$S,10,0)),"")</f>
        <v/>
      </c>
      <c r="J4321" s="133" t="str">
        <f ca="1">IFERROR(IF($C4321="","",VLOOKUP(FİLTRE!$C4321,'SKT LİSTESİ'!$F:$S,11,0)),"")</f>
        <v/>
      </c>
      <c r="K4321" s="134" t="str">
        <f ca="1">IFERROR(IF($C4321="","",VLOOKUP(FİLTRE!$C4321,'SKT LİSTESİ'!$F:$S,12,0)),"")</f>
        <v/>
      </c>
      <c r="L4321" s="134" t="str">
        <f ca="1">IFERROR(IF($C4321="","",VLOOKUP(FİLTRE!$C4321,'SKT LİSTESİ'!$F:$S,13,0)),"")</f>
        <v/>
      </c>
      <c r="M4321" s="135" t="str">
        <f ca="1">IFERROR(IF($C4321="","",VLOOKUP(FİLTRE!$C4321,'SKT LİSTESİ'!$F:$AJ,14,0)),"")</f>
        <v/>
      </c>
      <c r="N4321" s="31" t="str">
        <f ca="1">IFERROR(IF($C4321="","",VLOOKUP(FİLTRE!$C4321,'SKT LİSTESİ'!$F:$AJ,22,0)),"")</f>
        <v/>
      </c>
      <c r="O4321" s="136" t="str">
        <f ca="1">IFERROR(IF($C4321="","",VLOOKUP(FİLTRE!$C4321,'SKT LİSTESİ'!$F:$AJ,23,0)),"")</f>
        <v/>
      </c>
      <c r="P4321" s="31"/>
      <c r="Q4321" s="31"/>
      <c r="R4321" s="137" t="str">
        <f ca="1">(IFERROR(IF($C4321="","",VLOOKUP(FİLTRE!$C4321,'SKT LİSTESİ'!$F:$AJ,15,0)),""))</f>
        <v/>
      </c>
      <c r="S4321" s="138" t="str">
        <f ca="1">IFERROR(IF($C4321="","",VLOOKUP(FİLTRE!$C4321,'SKT LİSTESİ'!$F:$AJ,16,0)),"")</f>
        <v/>
      </c>
      <c r="AF4321" s="179" t="str">
        <f t="shared" ca="1" si="270"/>
        <v/>
      </c>
      <c r="AG4321" s="179">
        <f t="shared" ca="1" si="271"/>
        <v>0</v>
      </c>
      <c r="AH4321" s="179">
        <f t="shared" ca="1" si="272"/>
        <v>0</v>
      </c>
    </row>
    <row r="4322" spans="2:34" ht="15.75" x14ac:dyDescent="0.25">
      <c r="B4322">
        <f t="shared" ca="1" si="269"/>
        <v>4310</v>
      </c>
      <c r="C4322" t="str">
        <f ca="1">IFERROR(VLOOKUP(B4322,'SKT LİSTESİ'!F:F,1,0),"")</f>
        <v/>
      </c>
      <c r="E4322" s="128" t="str">
        <f ca="1">IFERROR(IF($C4322="","",VLOOKUP(FİLTRE!$C4322,'SKT LİSTESİ'!$F:$S,5,0)),"")</f>
        <v/>
      </c>
      <c r="F4322" s="129" t="str">
        <f ca="1">IFERROR(IF($C4322="","",VLOOKUP(FİLTRE!$C4322,'SKT LİSTESİ'!$F:$S,7,0)),"")</f>
        <v/>
      </c>
      <c r="G4322" s="130" t="str">
        <f ca="1">IFERROR(IF($C4322="","",VLOOKUP(FİLTRE!$C4322,'SKT LİSTESİ'!$F:$S,8,0)),"")</f>
        <v/>
      </c>
      <c r="H4322" s="131" t="str">
        <f ca="1">IF(E4322="","",IF($C4322="","",VLOOKUP(FİLTRE!$C4322,'SKT LİSTESİ'!$F:$S,9,0)))</f>
        <v/>
      </c>
      <c r="I4322" s="132" t="str">
        <f ca="1">IFERROR(IF($C4322="","",VLOOKUP(FİLTRE!$C4322,'SKT LİSTESİ'!$F:$S,10,0)),"")</f>
        <v/>
      </c>
      <c r="J4322" s="133" t="str">
        <f ca="1">IFERROR(IF($C4322="","",VLOOKUP(FİLTRE!$C4322,'SKT LİSTESİ'!$F:$S,11,0)),"")</f>
        <v/>
      </c>
      <c r="K4322" s="134" t="str">
        <f ca="1">IFERROR(IF($C4322="","",VLOOKUP(FİLTRE!$C4322,'SKT LİSTESİ'!$F:$S,12,0)),"")</f>
        <v/>
      </c>
      <c r="L4322" s="134" t="str">
        <f ca="1">IFERROR(IF($C4322="","",VLOOKUP(FİLTRE!$C4322,'SKT LİSTESİ'!$F:$S,13,0)),"")</f>
        <v/>
      </c>
      <c r="M4322" s="135" t="str">
        <f ca="1">IFERROR(IF($C4322="","",VLOOKUP(FİLTRE!$C4322,'SKT LİSTESİ'!$F:$AJ,14,0)),"")</f>
        <v/>
      </c>
      <c r="N4322" s="31" t="str">
        <f ca="1">IFERROR(IF($C4322="","",VLOOKUP(FİLTRE!$C4322,'SKT LİSTESİ'!$F:$AJ,22,0)),"")</f>
        <v/>
      </c>
      <c r="O4322" s="136" t="str">
        <f ca="1">IFERROR(IF($C4322="","",VLOOKUP(FİLTRE!$C4322,'SKT LİSTESİ'!$F:$AJ,23,0)),"")</f>
        <v/>
      </c>
      <c r="P4322" s="31"/>
      <c r="Q4322" s="31"/>
      <c r="R4322" s="137" t="str">
        <f ca="1">(IFERROR(IF($C4322="","",VLOOKUP(FİLTRE!$C4322,'SKT LİSTESİ'!$F:$AJ,15,0)),""))</f>
        <v/>
      </c>
      <c r="S4322" s="138" t="str">
        <f ca="1">IFERROR(IF($C4322="","",VLOOKUP(FİLTRE!$C4322,'SKT LİSTESİ'!$F:$AJ,16,0)),"")</f>
        <v/>
      </c>
      <c r="AF4322" s="179" t="str">
        <f t="shared" ca="1" si="270"/>
        <v/>
      </c>
      <c r="AG4322" s="179">
        <f t="shared" ca="1" si="271"/>
        <v>0</v>
      </c>
      <c r="AH4322" s="179">
        <f t="shared" ca="1" si="272"/>
        <v>0</v>
      </c>
    </row>
    <row r="4323" spans="2:34" ht="15.75" x14ac:dyDescent="0.25">
      <c r="B4323">
        <f t="shared" ca="1" si="269"/>
        <v>4311</v>
      </c>
      <c r="C4323" t="str">
        <f ca="1">IFERROR(VLOOKUP(B4323,'SKT LİSTESİ'!F:F,1,0),"")</f>
        <v/>
      </c>
      <c r="E4323" s="128" t="str">
        <f ca="1">IFERROR(IF($C4323="","",VLOOKUP(FİLTRE!$C4323,'SKT LİSTESİ'!$F:$S,5,0)),"")</f>
        <v/>
      </c>
      <c r="F4323" s="129" t="str">
        <f ca="1">IFERROR(IF($C4323="","",VLOOKUP(FİLTRE!$C4323,'SKT LİSTESİ'!$F:$S,7,0)),"")</f>
        <v/>
      </c>
      <c r="G4323" s="130" t="str">
        <f ca="1">IFERROR(IF($C4323="","",VLOOKUP(FİLTRE!$C4323,'SKT LİSTESİ'!$F:$S,8,0)),"")</f>
        <v/>
      </c>
      <c r="H4323" s="131" t="str">
        <f ca="1">IF(E4323="","",IF($C4323="","",VLOOKUP(FİLTRE!$C4323,'SKT LİSTESİ'!$F:$S,9,0)))</f>
        <v/>
      </c>
      <c r="I4323" s="132" t="str">
        <f ca="1">IFERROR(IF($C4323="","",VLOOKUP(FİLTRE!$C4323,'SKT LİSTESİ'!$F:$S,10,0)),"")</f>
        <v/>
      </c>
      <c r="J4323" s="133" t="str">
        <f ca="1">IFERROR(IF($C4323="","",VLOOKUP(FİLTRE!$C4323,'SKT LİSTESİ'!$F:$S,11,0)),"")</f>
        <v/>
      </c>
      <c r="K4323" s="134" t="str">
        <f ca="1">IFERROR(IF($C4323="","",VLOOKUP(FİLTRE!$C4323,'SKT LİSTESİ'!$F:$S,12,0)),"")</f>
        <v/>
      </c>
      <c r="L4323" s="134" t="str">
        <f ca="1">IFERROR(IF($C4323="","",VLOOKUP(FİLTRE!$C4323,'SKT LİSTESİ'!$F:$S,13,0)),"")</f>
        <v/>
      </c>
      <c r="M4323" s="135" t="str">
        <f ca="1">IFERROR(IF($C4323="","",VLOOKUP(FİLTRE!$C4323,'SKT LİSTESİ'!$F:$AJ,14,0)),"")</f>
        <v/>
      </c>
      <c r="N4323" s="31" t="str">
        <f ca="1">IFERROR(IF($C4323="","",VLOOKUP(FİLTRE!$C4323,'SKT LİSTESİ'!$F:$AJ,22,0)),"")</f>
        <v/>
      </c>
      <c r="O4323" s="136" t="str">
        <f ca="1">IFERROR(IF($C4323="","",VLOOKUP(FİLTRE!$C4323,'SKT LİSTESİ'!$F:$AJ,23,0)),"")</f>
        <v/>
      </c>
      <c r="P4323" s="31"/>
      <c r="Q4323" s="31"/>
      <c r="R4323" s="137" t="str">
        <f ca="1">(IFERROR(IF($C4323="","",VLOOKUP(FİLTRE!$C4323,'SKT LİSTESİ'!$F:$AJ,15,0)),""))</f>
        <v/>
      </c>
      <c r="S4323" s="138" t="str">
        <f ca="1">IFERROR(IF($C4323="","",VLOOKUP(FİLTRE!$C4323,'SKT LİSTESİ'!$F:$AJ,16,0)),"")</f>
        <v/>
      </c>
      <c r="AF4323" s="179" t="str">
        <f t="shared" ca="1" si="270"/>
        <v/>
      </c>
      <c r="AG4323" s="179">
        <f t="shared" ca="1" si="271"/>
        <v>0</v>
      </c>
      <c r="AH4323" s="179">
        <f t="shared" ca="1" si="272"/>
        <v>0</v>
      </c>
    </row>
    <row r="4324" spans="2:34" ht="15.75" x14ac:dyDescent="0.25">
      <c r="B4324">
        <f t="shared" ca="1" si="269"/>
        <v>4312</v>
      </c>
      <c r="C4324" t="str">
        <f ca="1">IFERROR(VLOOKUP(B4324,'SKT LİSTESİ'!F:F,1,0),"")</f>
        <v/>
      </c>
      <c r="E4324" s="128" t="str">
        <f ca="1">IFERROR(IF($C4324="","",VLOOKUP(FİLTRE!$C4324,'SKT LİSTESİ'!$F:$S,5,0)),"")</f>
        <v/>
      </c>
      <c r="F4324" s="129" t="str">
        <f ca="1">IFERROR(IF($C4324="","",VLOOKUP(FİLTRE!$C4324,'SKT LİSTESİ'!$F:$S,7,0)),"")</f>
        <v/>
      </c>
      <c r="G4324" s="130" t="str">
        <f ca="1">IFERROR(IF($C4324="","",VLOOKUP(FİLTRE!$C4324,'SKT LİSTESİ'!$F:$S,8,0)),"")</f>
        <v/>
      </c>
      <c r="H4324" s="131" t="str">
        <f ca="1">IF(E4324="","",IF($C4324="","",VLOOKUP(FİLTRE!$C4324,'SKT LİSTESİ'!$F:$S,9,0)))</f>
        <v/>
      </c>
      <c r="I4324" s="132" t="str">
        <f ca="1">IFERROR(IF($C4324="","",VLOOKUP(FİLTRE!$C4324,'SKT LİSTESİ'!$F:$S,10,0)),"")</f>
        <v/>
      </c>
      <c r="J4324" s="133" t="str">
        <f ca="1">IFERROR(IF($C4324="","",VLOOKUP(FİLTRE!$C4324,'SKT LİSTESİ'!$F:$S,11,0)),"")</f>
        <v/>
      </c>
      <c r="K4324" s="134" t="str">
        <f ca="1">IFERROR(IF($C4324="","",VLOOKUP(FİLTRE!$C4324,'SKT LİSTESİ'!$F:$S,12,0)),"")</f>
        <v/>
      </c>
      <c r="L4324" s="134" t="str">
        <f ca="1">IFERROR(IF($C4324="","",VLOOKUP(FİLTRE!$C4324,'SKT LİSTESİ'!$F:$S,13,0)),"")</f>
        <v/>
      </c>
      <c r="M4324" s="135" t="str">
        <f ca="1">IFERROR(IF($C4324="","",VLOOKUP(FİLTRE!$C4324,'SKT LİSTESİ'!$F:$AJ,14,0)),"")</f>
        <v/>
      </c>
      <c r="N4324" s="31" t="str">
        <f ca="1">IFERROR(IF($C4324="","",VLOOKUP(FİLTRE!$C4324,'SKT LİSTESİ'!$F:$AJ,22,0)),"")</f>
        <v/>
      </c>
      <c r="O4324" s="136" t="str">
        <f ca="1">IFERROR(IF($C4324="","",VLOOKUP(FİLTRE!$C4324,'SKT LİSTESİ'!$F:$AJ,23,0)),"")</f>
        <v/>
      </c>
      <c r="P4324" s="31"/>
      <c r="Q4324" s="31"/>
      <c r="R4324" s="137" t="str">
        <f ca="1">(IFERROR(IF($C4324="","",VLOOKUP(FİLTRE!$C4324,'SKT LİSTESİ'!$F:$AJ,15,0)),""))</f>
        <v/>
      </c>
      <c r="S4324" s="138" t="str">
        <f ca="1">IFERROR(IF($C4324="","",VLOOKUP(FİLTRE!$C4324,'SKT LİSTESİ'!$F:$AJ,16,0)),"")</f>
        <v/>
      </c>
      <c r="AF4324" s="179" t="str">
        <f t="shared" ca="1" si="270"/>
        <v/>
      </c>
      <c r="AG4324" s="179">
        <f t="shared" ca="1" si="271"/>
        <v>0</v>
      </c>
      <c r="AH4324" s="179">
        <f t="shared" ca="1" si="272"/>
        <v>0</v>
      </c>
    </row>
    <row r="4325" spans="2:34" ht="15.75" x14ac:dyDescent="0.25">
      <c r="B4325">
        <f t="shared" ca="1" si="269"/>
        <v>4313</v>
      </c>
      <c r="C4325" t="str">
        <f ca="1">IFERROR(VLOOKUP(B4325,'SKT LİSTESİ'!F:F,1,0),"")</f>
        <v/>
      </c>
      <c r="E4325" s="128" t="str">
        <f ca="1">IFERROR(IF($C4325="","",VLOOKUP(FİLTRE!$C4325,'SKT LİSTESİ'!$F:$S,5,0)),"")</f>
        <v/>
      </c>
      <c r="F4325" s="129" t="str">
        <f ca="1">IFERROR(IF($C4325="","",VLOOKUP(FİLTRE!$C4325,'SKT LİSTESİ'!$F:$S,7,0)),"")</f>
        <v/>
      </c>
      <c r="G4325" s="130" t="str">
        <f ca="1">IFERROR(IF($C4325="","",VLOOKUP(FİLTRE!$C4325,'SKT LİSTESİ'!$F:$S,8,0)),"")</f>
        <v/>
      </c>
      <c r="H4325" s="131" t="str">
        <f ca="1">IF(E4325="","",IF($C4325="","",VLOOKUP(FİLTRE!$C4325,'SKT LİSTESİ'!$F:$S,9,0)))</f>
        <v/>
      </c>
      <c r="I4325" s="132" t="str">
        <f ca="1">IFERROR(IF($C4325="","",VLOOKUP(FİLTRE!$C4325,'SKT LİSTESİ'!$F:$S,10,0)),"")</f>
        <v/>
      </c>
      <c r="J4325" s="133" t="str">
        <f ca="1">IFERROR(IF($C4325="","",VLOOKUP(FİLTRE!$C4325,'SKT LİSTESİ'!$F:$S,11,0)),"")</f>
        <v/>
      </c>
      <c r="K4325" s="134" t="str">
        <f ca="1">IFERROR(IF($C4325="","",VLOOKUP(FİLTRE!$C4325,'SKT LİSTESİ'!$F:$S,12,0)),"")</f>
        <v/>
      </c>
      <c r="L4325" s="134" t="str">
        <f ca="1">IFERROR(IF($C4325="","",VLOOKUP(FİLTRE!$C4325,'SKT LİSTESİ'!$F:$S,13,0)),"")</f>
        <v/>
      </c>
      <c r="M4325" s="135" t="str">
        <f ca="1">IFERROR(IF($C4325="","",VLOOKUP(FİLTRE!$C4325,'SKT LİSTESİ'!$F:$AJ,14,0)),"")</f>
        <v/>
      </c>
      <c r="N4325" s="31" t="str">
        <f ca="1">IFERROR(IF($C4325="","",VLOOKUP(FİLTRE!$C4325,'SKT LİSTESİ'!$F:$AJ,22,0)),"")</f>
        <v/>
      </c>
      <c r="O4325" s="136" t="str">
        <f ca="1">IFERROR(IF($C4325="","",VLOOKUP(FİLTRE!$C4325,'SKT LİSTESİ'!$F:$AJ,23,0)),"")</f>
        <v/>
      </c>
      <c r="P4325" s="31"/>
      <c r="Q4325" s="31"/>
      <c r="R4325" s="137" t="str">
        <f ca="1">(IFERROR(IF($C4325="","",VLOOKUP(FİLTRE!$C4325,'SKT LİSTESİ'!$F:$AJ,15,0)),""))</f>
        <v/>
      </c>
      <c r="S4325" s="138" t="str">
        <f ca="1">IFERROR(IF($C4325="","",VLOOKUP(FİLTRE!$C4325,'SKT LİSTESİ'!$F:$AJ,16,0)),"")</f>
        <v/>
      </c>
      <c r="AF4325" s="179" t="str">
        <f t="shared" ca="1" si="270"/>
        <v/>
      </c>
      <c r="AG4325" s="179">
        <f t="shared" ca="1" si="271"/>
        <v>0</v>
      </c>
      <c r="AH4325" s="179">
        <f t="shared" ca="1" si="272"/>
        <v>0</v>
      </c>
    </row>
    <row r="4326" spans="2:34" ht="15.75" x14ac:dyDescent="0.25">
      <c r="B4326">
        <f t="shared" ca="1" si="269"/>
        <v>4314</v>
      </c>
      <c r="C4326" t="str">
        <f ca="1">IFERROR(VLOOKUP(B4326,'SKT LİSTESİ'!F:F,1,0),"")</f>
        <v/>
      </c>
      <c r="E4326" s="128" t="str">
        <f ca="1">IFERROR(IF($C4326="","",VLOOKUP(FİLTRE!$C4326,'SKT LİSTESİ'!$F:$S,5,0)),"")</f>
        <v/>
      </c>
      <c r="F4326" s="129" t="str">
        <f ca="1">IFERROR(IF($C4326="","",VLOOKUP(FİLTRE!$C4326,'SKT LİSTESİ'!$F:$S,7,0)),"")</f>
        <v/>
      </c>
      <c r="G4326" s="130" t="str">
        <f ca="1">IFERROR(IF($C4326="","",VLOOKUP(FİLTRE!$C4326,'SKT LİSTESİ'!$F:$S,8,0)),"")</f>
        <v/>
      </c>
      <c r="H4326" s="131" t="str">
        <f ca="1">IF(E4326="","",IF($C4326="","",VLOOKUP(FİLTRE!$C4326,'SKT LİSTESİ'!$F:$S,9,0)))</f>
        <v/>
      </c>
      <c r="I4326" s="132" t="str">
        <f ca="1">IFERROR(IF($C4326="","",VLOOKUP(FİLTRE!$C4326,'SKT LİSTESİ'!$F:$S,10,0)),"")</f>
        <v/>
      </c>
      <c r="J4326" s="133" t="str">
        <f ca="1">IFERROR(IF($C4326="","",VLOOKUP(FİLTRE!$C4326,'SKT LİSTESİ'!$F:$S,11,0)),"")</f>
        <v/>
      </c>
      <c r="K4326" s="134" t="str">
        <f ca="1">IFERROR(IF($C4326="","",VLOOKUP(FİLTRE!$C4326,'SKT LİSTESİ'!$F:$S,12,0)),"")</f>
        <v/>
      </c>
      <c r="L4326" s="134" t="str">
        <f ca="1">IFERROR(IF($C4326="","",VLOOKUP(FİLTRE!$C4326,'SKT LİSTESİ'!$F:$S,13,0)),"")</f>
        <v/>
      </c>
      <c r="M4326" s="135" t="str">
        <f ca="1">IFERROR(IF($C4326="","",VLOOKUP(FİLTRE!$C4326,'SKT LİSTESİ'!$F:$AJ,14,0)),"")</f>
        <v/>
      </c>
      <c r="N4326" s="31" t="str">
        <f ca="1">IFERROR(IF($C4326="","",VLOOKUP(FİLTRE!$C4326,'SKT LİSTESİ'!$F:$AJ,22,0)),"")</f>
        <v/>
      </c>
      <c r="O4326" s="136" t="str">
        <f ca="1">IFERROR(IF($C4326="","",VLOOKUP(FİLTRE!$C4326,'SKT LİSTESİ'!$F:$AJ,23,0)),"")</f>
        <v/>
      </c>
      <c r="P4326" s="31"/>
      <c r="Q4326" s="31"/>
      <c r="R4326" s="137" t="str">
        <f ca="1">(IFERROR(IF($C4326="","",VLOOKUP(FİLTRE!$C4326,'SKT LİSTESİ'!$F:$AJ,15,0)),""))</f>
        <v/>
      </c>
      <c r="S4326" s="138" t="str">
        <f ca="1">IFERROR(IF($C4326="","",VLOOKUP(FİLTRE!$C4326,'SKT LİSTESİ'!$F:$AJ,16,0)),"")</f>
        <v/>
      </c>
      <c r="AF4326" s="179" t="str">
        <f t="shared" ca="1" si="270"/>
        <v/>
      </c>
      <c r="AG4326" s="179">
        <f t="shared" ca="1" si="271"/>
        <v>0</v>
      </c>
      <c r="AH4326" s="179">
        <f t="shared" ca="1" si="272"/>
        <v>0</v>
      </c>
    </row>
    <row r="4327" spans="2:34" ht="15.75" x14ac:dyDescent="0.25">
      <c r="B4327">
        <f t="shared" ca="1" si="269"/>
        <v>4315</v>
      </c>
      <c r="C4327" t="str">
        <f ca="1">IFERROR(VLOOKUP(B4327,'SKT LİSTESİ'!F:F,1,0),"")</f>
        <v/>
      </c>
      <c r="E4327" s="128" t="str">
        <f ca="1">IFERROR(IF($C4327="","",VLOOKUP(FİLTRE!$C4327,'SKT LİSTESİ'!$F:$S,5,0)),"")</f>
        <v/>
      </c>
      <c r="F4327" s="129" t="str">
        <f ca="1">IFERROR(IF($C4327="","",VLOOKUP(FİLTRE!$C4327,'SKT LİSTESİ'!$F:$S,7,0)),"")</f>
        <v/>
      </c>
      <c r="G4327" s="130" t="str">
        <f ca="1">IFERROR(IF($C4327="","",VLOOKUP(FİLTRE!$C4327,'SKT LİSTESİ'!$F:$S,8,0)),"")</f>
        <v/>
      </c>
      <c r="H4327" s="131" t="str">
        <f ca="1">IF(E4327="","",IF($C4327="","",VLOOKUP(FİLTRE!$C4327,'SKT LİSTESİ'!$F:$S,9,0)))</f>
        <v/>
      </c>
      <c r="I4327" s="132" t="str">
        <f ca="1">IFERROR(IF($C4327="","",VLOOKUP(FİLTRE!$C4327,'SKT LİSTESİ'!$F:$S,10,0)),"")</f>
        <v/>
      </c>
      <c r="J4327" s="133" t="str">
        <f ca="1">IFERROR(IF($C4327="","",VLOOKUP(FİLTRE!$C4327,'SKT LİSTESİ'!$F:$S,11,0)),"")</f>
        <v/>
      </c>
      <c r="K4327" s="134" t="str">
        <f ca="1">IFERROR(IF($C4327="","",VLOOKUP(FİLTRE!$C4327,'SKT LİSTESİ'!$F:$S,12,0)),"")</f>
        <v/>
      </c>
      <c r="L4327" s="134" t="str">
        <f ca="1">IFERROR(IF($C4327="","",VLOOKUP(FİLTRE!$C4327,'SKT LİSTESİ'!$F:$S,13,0)),"")</f>
        <v/>
      </c>
      <c r="M4327" s="135" t="str">
        <f ca="1">IFERROR(IF($C4327="","",VLOOKUP(FİLTRE!$C4327,'SKT LİSTESİ'!$F:$AJ,14,0)),"")</f>
        <v/>
      </c>
      <c r="N4327" s="31" t="str">
        <f ca="1">IFERROR(IF($C4327="","",VLOOKUP(FİLTRE!$C4327,'SKT LİSTESİ'!$F:$AJ,22,0)),"")</f>
        <v/>
      </c>
      <c r="O4327" s="136" t="str">
        <f ca="1">IFERROR(IF($C4327="","",VLOOKUP(FİLTRE!$C4327,'SKT LİSTESİ'!$F:$AJ,23,0)),"")</f>
        <v/>
      </c>
      <c r="P4327" s="31"/>
      <c r="Q4327" s="31"/>
      <c r="R4327" s="137" t="str">
        <f ca="1">(IFERROR(IF($C4327="","",VLOOKUP(FİLTRE!$C4327,'SKT LİSTESİ'!$F:$AJ,15,0)),""))</f>
        <v/>
      </c>
      <c r="S4327" s="138" t="str">
        <f ca="1">IFERROR(IF($C4327="","",VLOOKUP(FİLTRE!$C4327,'SKT LİSTESİ'!$F:$AJ,16,0)),"")</f>
        <v/>
      </c>
      <c r="AF4327" s="179" t="str">
        <f t="shared" ca="1" si="270"/>
        <v/>
      </c>
      <c r="AG4327" s="179">
        <f t="shared" ca="1" si="271"/>
        <v>0</v>
      </c>
      <c r="AH4327" s="179">
        <f t="shared" ca="1" si="272"/>
        <v>0</v>
      </c>
    </row>
    <row r="4328" spans="2:34" ht="15.75" x14ac:dyDescent="0.25">
      <c r="B4328">
        <f t="shared" ca="1" si="269"/>
        <v>4316</v>
      </c>
      <c r="C4328" t="str">
        <f ca="1">IFERROR(VLOOKUP(B4328,'SKT LİSTESİ'!F:F,1,0),"")</f>
        <v/>
      </c>
      <c r="E4328" s="128" t="str">
        <f ca="1">IFERROR(IF($C4328="","",VLOOKUP(FİLTRE!$C4328,'SKT LİSTESİ'!$F:$S,5,0)),"")</f>
        <v/>
      </c>
      <c r="F4328" s="129" t="str">
        <f ca="1">IFERROR(IF($C4328="","",VLOOKUP(FİLTRE!$C4328,'SKT LİSTESİ'!$F:$S,7,0)),"")</f>
        <v/>
      </c>
      <c r="G4328" s="130" t="str">
        <f ca="1">IFERROR(IF($C4328="","",VLOOKUP(FİLTRE!$C4328,'SKT LİSTESİ'!$F:$S,8,0)),"")</f>
        <v/>
      </c>
      <c r="H4328" s="131" t="str">
        <f ca="1">IF(E4328="","",IF($C4328="","",VLOOKUP(FİLTRE!$C4328,'SKT LİSTESİ'!$F:$S,9,0)))</f>
        <v/>
      </c>
      <c r="I4328" s="132" t="str">
        <f ca="1">IFERROR(IF($C4328="","",VLOOKUP(FİLTRE!$C4328,'SKT LİSTESİ'!$F:$S,10,0)),"")</f>
        <v/>
      </c>
      <c r="J4328" s="133" t="str">
        <f ca="1">IFERROR(IF($C4328="","",VLOOKUP(FİLTRE!$C4328,'SKT LİSTESİ'!$F:$S,11,0)),"")</f>
        <v/>
      </c>
      <c r="K4328" s="134" t="str">
        <f ca="1">IFERROR(IF($C4328="","",VLOOKUP(FİLTRE!$C4328,'SKT LİSTESİ'!$F:$S,12,0)),"")</f>
        <v/>
      </c>
      <c r="L4328" s="134" t="str">
        <f ca="1">IFERROR(IF($C4328="","",VLOOKUP(FİLTRE!$C4328,'SKT LİSTESİ'!$F:$S,13,0)),"")</f>
        <v/>
      </c>
      <c r="M4328" s="135" t="str">
        <f ca="1">IFERROR(IF($C4328="","",VLOOKUP(FİLTRE!$C4328,'SKT LİSTESİ'!$F:$AJ,14,0)),"")</f>
        <v/>
      </c>
      <c r="N4328" s="31" t="str">
        <f ca="1">IFERROR(IF($C4328="","",VLOOKUP(FİLTRE!$C4328,'SKT LİSTESİ'!$F:$AJ,22,0)),"")</f>
        <v/>
      </c>
      <c r="O4328" s="136" t="str">
        <f ca="1">IFERROR(IF($C4328="","",VLOOKUP(FİLTRE!$C4328,'SKT LİSTESİ'!$F:$AJ,23,0)),"")</f>
        <v/>
      </c>
      <c r="P4328" s="31"/>
      <c r="Q4328" s="31"/>
      <c r="R4328" s="137" t="str">
        <f ca="1">(IFERROR(IF($C4328="","",VLOOKUP(FİLTRE!$C4328,'SKT LİSTESİ'!$F:$AJ,15,0)),""))</f>
        <v/>
      </c>
      <c r="S4328" s="138" t="str">
        <f ca="1">IFERROR(IF($C4328="","",VLOOKUP(FİLTRE!$C4328,'SKT LİSTESİ'!$F:$AJ,16,0)),"")</f>
        <v/>
      </c>
      <c r="AF4328" s="179" t="str">
        <f t="shared" ca="1" si="270"/>
        <v/>
      </c>
      <c r="AG4328" s="179">
        <f t="shared" ca="1" si="271"/>
        <v>0</v>
      </c>
      <c r="AH4328" s="179">
        <f t="shared" ca="1" si="272"/>
        <v>0</v>
      </c>
    </row>
    <row r="4329" spans="2:34" ht="15.75" x14ac:dyDescent="0.25">
      <c r="B4329">
        <f t="shared" ca="1" si="269"/>
        <v>4317</v>
      </c>
      <c r="C4329" t="str">
        <f ca="1">IFERROR(VLOOKUP(B4329,'SKT LİSTESİ'!F:F,1,0),"")</f>
        <v/>
      </c>
      <c r="E4329" s="128" t="str">
        <f ca="1">IFERROR(IF($C4329="","",VLOOKUP(FİLTRE!$C4329,'SKT LİSTESİ'!$F:$S,5,0)),"")</f>
        <v/>
      </c>
      <c r="F4329" s="129" t="str">
        <f ca="1">IFERROR(IF($C4329="","",VLOOKUP(FİLTRE!$C4329,'SKT LİSTESİ'!$F:$S,7,0)),"")</f>
        <v/>
      </c>
      <c r="G4329" s="130" t="str">
        <f ca="1">IFERROR(IF($C4329="","",VLOOKUP(FİLTRE!$C4329,'SKT LİSTESİ'!$F:$S,8,0)),"")</f>
        <v/>
      </c>
      <c r="H4329" s="131" t="str">
        <f ca="1">IF(E4329="","",IF($C4329="","",VLOOKUP(FİLTRE!$C4329,'SKT LİSTESİ'!$F:$S,9,0)))</f>
        <v/>
      </c>
      <c r="I4329" s="132" t="str">
        <f ca="1">IFERROR(IF($C4329="","",VLOOKUP(FİLTRE!$C4329,'SKT LİSTESİ'!$F:$S,10,0)),"")</f>
        <v/>
      </c>
      <c r="J4329" s="133" t="str">
        <f ca="1">IFERROR(IF($C4329="","",VLOOKUP(FİLTRE!$C4329,'SKT LİSTESİ'!$F:$S,11,0)),"")</f>
        <v/>
      </c>
      <c r="K4329" s="134" t="str">
        <f ca="1">IFERROR(IF($C4329="","",VLOOKUP(FİLTRE!$C4329,'SKT LİSTESİ'!$F:$S,12,0)),"")</f>
        <v/>
      </c>
      <c r="L4329" s="134" t="str">
        <f ca="1">IFERROR(IF($C4329="","",VLOOKUP(FİLTRE!$C4329,'SKT LİSTESİ'!$F:$S,13,0)),"")</f>
        <v/>
      </c>
      <c r="M4329" s="135" t="str">
        <f ca="1">IFERROR(IF($C4329="","",VLOOKUP(FİLTRE!$C4329,'SKT LİSTESİ'!$F:$AJ,14,0)),"")</f>
        <v/>
      </c>
      <c r="N4329" s="31" t="str">
        <f ca="1">IFERROR(IF($C4329="","",VLOOKUP(FİLTRE!$C4329,'SKT LİSTESİ'!$F:$AJ,22,0)),"")</f>
        <v/>
      </c>
      <c r="O4329" s="136" t="str">
        <f ca="1">IFERROR(IF($C4329="","",VLOOKUP(FİLTRE!$C4329,'SKT LİSTESİ'!$F:$AJ,23,0)),"")</f>
        <v/>
      </c>
      <c r="P4329" s="31"/>
      <c r="Q4329" s="31"/>
      <c r="R4329" s="137" t="str">
        <f ca="1">(IFERROR(IF($C4329="","",VLOOKUP(FİLTRE!$C4329,'SKT LİSTESİ'!$F:$AJ,15,0)),""))</f>
        <v/>
      </c>
      <c r="S4329" s="138" t="str">
        <f ca="1">IFERROR(IF($C4329="","",VLOOKUP(FİLTRE!$C4329,'SKT LİSTESİ'!$F:$AJ,16,0)),"")</f>
        <v/>
      </c>
      <c r="AF4329" s="179" t="str">
        <f t="shared" ca="1" si="270"/>
        <v/>
      </c>
      <c r="AG4329" s="179">
        <f t="shared" ca="1" si="271"/>
        <v>0</v>
      </c>
      <c r="AH4329" s="179">
        <f t="shared" ca="1" si="272"/>
        <v>0</v>
      </c>
    </row>
    <row r="4330" spans="2:34" ht="15.75" x14ac:dyDescent="0.25">
      <c r="B4330">
        <f t="shared" ca="1" si="269"/>
        <v>4318</v>
      </c>
      <c r="C4330" t="str">
        <f ca="1">IFERROR(VLOOKUP(B4330,'SKT LİSTESİ'!F:F,1,0),"")</f>
        <v/>
      </c>
      <c r="E4330" s="128" t="str">
        <f ca="1">IFERROR(IF($C4330="","",VLOOKUP(FİLTRE!$C4330,'SKT LİSTESİ'!$F:$S,5,0)),"")</f>
        <v/>
      </c>
      <c r="F4330" s="129" t="str">
        <f ca="1">IFERROR(IF($C4330="","",VLOOKUP(FİLTRE!$C4330,'SKT LİSTESİ'!$F:$S,7,0)),"")</f>
        <v/>
      </c>
      <c r="G4330" s="130" t="str">
        <f ca="1">IFERROR(IF($C4330="","",VLOOKUP(FİLTRE!$C4330,'SKT LİSTESİ'!$F:$S,8,0)),"")</f>
        <v/>
      </c>
      <c r="H4330" s="131" t="str">
        <f ca="1">IF(E4330="","",IF($C4330="","",VLOOKUP(FİLTRE!$C4330,'SKT LİSTESİ'!$F:$S,9,0)))</f>
        <v/>
      </c>
      <c r="I4330" s="132" t="str">
        <f ca="1">IFERROR(IF($C4330="","",VLOOKUP(FİLTRE!$C4330,'SKT LİSTESİ'!$F:$S,10,0)),"")</f>
        <v/>
      </c>
      <c r="J4330" s="133" t="str">
        <f ca="1">IFERROR(IF($C4330="","",VLOOKUP(FİLTRE!$C4330,'SKT LİSTESİ'!$F:$S,11,0)),"")</f>
        <v/>
      </c>
      <c r="K4330" s="134" t="str">
        <f ca="1">IFERROR(IF($C4330="","",VLOOKUP(FİLTRE!$C4330,'SKT LİSTESİ'!$F:$S,12,0)),"")</f>
        <v/>
      </c>
      <c r="L4330" s="134" t="str">
        <f ca="1">IFERROR(IF($C4330="","",VLOOKUP(FİLTRE!$C4330,'SKT LİSTESİ'!$F:$S,13,0)),"")</f>
        <v/>
      </c>
      <c r="M4330" s="135" t="str">
        <f ca="1">IFERROR(IF($C4330="","",VLOOKUP(FİLTRE!$C4330,'SKT LİSTESİ'!$F:$AJ,14,0)),"")</f>
        <v/>
      </c>
      <c r="N4330" s="31" t="str">
        <f ca="1">IFERROR(IF($C4330="","",VLOOKUP(FİLTRE!$C4330,'SKT LİSTESİ'!$F:$AJ,22,0)),"")</f>
        <v/>
      </c>
      <c r="O4330" s="136" t="str">
        <f ca="1">IFERROR(IF($C4330="","",VLOOKUP(FİLTRE!$C4330,'SKT LİSTESİ'!$F:$AJ,23,0)),"")</f>
        <v/>
      </c>
      <c r="P4330" s="31"/>
      <c r="Q4330" s="31"/>
      <c r="R4330" s="137" t="str">
        <f ca="1">(IFERROR(IF($C4330="","",VLOOKUP(FİLTRE!$C4330,'SKT LİSTESİ'!$F:$AJ,15,0)),""))</f>
        <v/>
      </c>
      <c r="S4330" s="138" t="str">
        <f ca="1">IFERROR(IF($C4330="","",VLOOKUP(FİLTRE!$C4330,'SKT LİSTESİ'!$F:$AJ,16,0)),"")</f>
        <v/>
      </c>
      <c r="AF4330" s="179" t="str">
        <f t="shared" ca="1" si="270"/>
        <v/>
      </c>
      <c r="AG4330" s="179">
        <f t="shared" ca="1" si="271"/>
        <v>0</v>
      </c>
      <c r="AH4330" s="179">
        <f t="shared" ca="1" si="272"/>
        <v>0</v>
      </c>
    </row>
    <row r="4331" spans="2:34" ht="15.75" x14ac:dyDescent="0.25">
      <c r="B4331">
        <f t="shared" ca="1" si="269"/>
        <v>4319</v>
      </c>
      <c r="C4331" t="str">
        <f ca="1">IFERROR(VLOOKUP(B4331,'SKT LİSTESİ'!F:F,1,0),"")</f>
        <v/>
      </c>
      <c r="E4331" s="128" t="str">
        <f ca="1">IFERROR(IF($C4331="","",VLOOKUP(FİLTRE!$C4331,'SKT LİSTESİ'!$F:$S,5,0)),"")</f>
        <v/>
      </c>
      <c r="F4331" s="129" t="str">
        <f ca="1">IFERROR(IF($C4331="","",VLOOKUP(FİLTRE!$C4331,'SKT LİSTESİ'!$F:$S,7,0)),"")</f>
        <v/>
      </c>
      <c r="G4331" s="130" t="str">
        <f ca="1">IFERROR(IF($C4331="","",VLOOKUP(FİLTRE!$C4331,'SKT LİSTESİ'!$F:$S,8,0)),"")</f>
        <v/>
      </c>
      <c r="H4331" s="131" t="str">
        <f ca="1">IF(E4331="","",IF($C4331="","",VLOOKUP(FİLTRE!$C4331,'SKT LİSTESİ'!$F:$S,9,0)))</f>
        <v/>
      </c>
      <c r="I4331" s="132" t="str">
        <f ca="1">IFERROR(IF($C4331="","",VLOOKUP(FİLTRE!$C4331,'SKT LİSTESİ'!$F:$S,10,0)),"")</f>
        <v/>
      </c>
      <c r="J4331" s="133" t="str">
        <f ca="1">IFERROR(IF($C4331="","",VLOOKUP(FİLTRE!$C4331,'SKT LİSTESİ'!$F:$S,11,0)),"")</f>
        <v/>
      </c>
      <c r="K4331" s="134" t="str">
        <f ca="1">IFERROR(IF($C4331="","",VLOOKUP(FİLTRE!$C4331,'SKT LİSTESİ'!$F:$S,12,0)),"")</f>
        <v/>
      </c>
      <c r="L4331" s="134" t="str">
        <f ca="1">IFERROR(IF($C4331="","",VLOOKUP(FİLTRE!$C4331,'SKT LİSTESİ'!$F:$S,13,0)),"")</f>
        <v/>
      </c>
      <c r="M4331" s="135" t="str">
        <f ca="1">IFERROR(IF($C4331="","",VLOOKUP(FİLTRE!$C4331,'SKT LİSTESİ'!$F:$AJ,14,0)),"")</f>
        <v/>
      </c>
      <c r="N4331" s="31" t="str">
        <f ca="1">IFERROR(IF($C4331="","",VLOOKUP(FİLTRE!$C4331,'SKT LİSTESİ'!$F:$AJ,22,0)),"")</f>
        <v/>
      </c>
      <c r="O4331" s="136" t="str">
        <f ca="1">IFERROR(IF($C4331="","",VLOOKUP(FİLTRE!$C4331,'SKT LİSTESİ'!$F:$AJ,23,0)),"")</f>
        <v/>
      </c>
      <c r="P4331" s="31"/>
      <c r="Q4331" s="31"/>
      <c r="R4331" s="137" t="str">
        <f ca="1">(IFERROR(IF($C4331="","",VLOOKUP(FİLTRE!$C4331,'SKT LİSTESİ'!$F:$AJ,15,0)),""))</f>
        <v/>
      </c>
      <c r="S4331" s="138" t="str">
        <f ca="1">IFERROR(IF($C4331="","",VLOOKUP(FİLTRE!$C4331,'SKT LİSTESİ'!$F:$AJ,16,0)),"")</f>
        <v/>
      </c>
      <c r="AF4331" s="179" t="str">
        <f t="shared" ca="1" si="270"/>
        <v/>
      </c>
      <c r="AG4331" s="179">
        <f t="shared" ca="1" si="271"/>
        <v>0</v>
      </c>
      <c r="AH4331" s="179">
        <f t="shared" ca="1" si="272"/>
        <v>0</v>
      </c>
    </row>
    <row r="4332" spans="2:34" ht="15.75" x14ac:dyDescent="0.25">
      <c r="B4332">
        <f t="shared" ca="1" si="269"/>
        <v>4320</v>
      </c>
      <c r="C4332" t="str">
        <f ca="1">IFERROR(VLOOKUP(B4332,'SKT LİSTESİ'!F:F,1,0),"")</f>
        <v/>
      </c>
      <c r="E4332" s="128" t="str">
        <f ca="1">IFERROR(IF($C4332="","",VLOOKUP(FİLTRE!$C4332,'SKT LİSTESİ'!$F:$S,5,0)),"")</f>
        <v/>
      </c>
      <c r="F4332" s="129" t="str">
        <f ca="1">IFERROR(IF($C4332="","",VLOOKUP(FİLTRE!$C4332,'SKT LİSTESİ'!$F:$S,7,0)),"")</f>
        <v/>
      </c>
      <c r="G4332" s="130" t="str">
        <f ca="1">IFERROR(IF($C4332="","",VLOOKUP(FİLTRE!$C4332,'SKT LİSTESİ'!$F:$S,8,0)),"")</f>
        <v/>
      </c>
      <c r="H4332" s="131" t="str">
        <f ca="1">IF(E4332="","",IF($C4332="","",VLOOKUP(FİLTRE!$C4332,'SKT LİSTESİ'!$F:$S,9,0)))</f>
        <v/>
      </c>
      <c r="I4332" s="132" t="str">
        <f ca="1">IFERROR(IF($C4332="","",VLOOKUP(FİLTRE!$C4332,'SKT LİSTESİ'!$F:$S,10,0)),"")</f>
        <v/>
      </c>
      <c r="J4332" s="133" t="str">
        <f ca="1">IFERROR(IF($C4332="","",VLOOKUP(FİLTRE!$C4332,'SKT LİSTESİ'!$F:$S,11,0)),"")</f>
        <v/>
      </c>
      <c r="K4332" s="134" t="str">
        <f ca="1">IFERROR(IF($C4332="","",VLOOKUP(FİLTRE!$C4332,'SKT LİSTESİ'!$F:$S,12,0)),"")</f>
        <v/>
      </c>
      <c r="L4332" s="134" t="str">
        <f ca="1">IFERROR(IF($C4332="","",VLOOKUP(FİLTRE!$C4332,'SKT LİSTESİ'!$F:$S,13,0)),"")</f>
        <v/>
      </c>
      <c r="M4332" s="135" t="str">
        <f ca="1">IFERROR(IF($C4332="","",VLOOKUP(FİLTRE!$C4332,'SKT LİSTESİ'!$F:$AJ,14,0)),"")</f>
        <v/>
      </c>
      <c r="N4332" s="31" t="str">
        <f ca="1">IFERROR(IF($C4332="","",VLOOKUP(FİLTRE!$C4332,'SKT LİSTESİ'!$F:$AJ,22,0)),"")</f>
        <v/>
      </c>
      <c r="O4332" s="136" t="str">
        <f ca="1">IFERROR(IF($C4332="","",VLOOKUP(FİLTRE!$C4332,'SKT LİSTESİ'!$F:$AJ,23,0)),"")</f>
        <v/>
      </c>
      <c r="P4332" s="31"/>
      <c r="Q4332" s="31"/>
      <c r="R4332" s="137" t="str">
        <f ca="1">(IFERROR(IF($C4332="","",VLOOKUP(FİLTRE!$C4332,'SKT LİSTESİ'!$F:$AJ,15,0)),""))</f>
        <v/>
      </c>
      <c r="S4332" s="138" t="str">
        <f ca="1">IFERROR(IF($C4332="","",VLOOKUP(FİLTRE!$C4332,'SKT LİSTESİ'!$F:$AJ,16,0)),"")</f>
        <v/>
      </c>
      <c r="AF4332" s="179" t="str">
        <f t="shared" ca="1" si="270"/>
        <v/>
      </c>
      <c r="AG4332" s="179">
        <f t="shared" ca="1" si="271"/>
        <v>0</v>
      </c>
      <c r="AH4332" s="179">
        <f t="shared" ca="1" si="272"/>
        <v>0</v>
      </c>
    </row>
    <row r="4333" spans="2:34" ht="15.75" x14ac:dyDescent="0.25">
      <c r="B4333">
        <f t="shared" ca="1" si="269"/>
        <v>4321</v>
      </c>
      <c r="C4333" t="str">
        <f ca="1">IFERROR(VLOOKUP(B4333,'SKT LİSTESİ'!F:F,1,0),"")</f>
        <v/>
      </c>
      <c r="E4333" s="128" t="str">
        <f ca="1">IFERROR(IF($C4333="","",VLOOKUP(FİLTRE!$C4333,'SKT LİSTESİ'!$F:$S,5,0)),"")</f>
        <v/>
      </c>
      <c r="F4333" s="129" t="str">
        <f ca="1">IFERROR(IF($C4333="","",VLOOKUP(FİLTRE!$C4333,'SKT LİSTESİ'!$F:$S,7,0)),"")</f>
        <v/>
      </c>
      <c r="G4333" s="130" t="str">
        <f ca="1">IFERROR(IF($C4333="","",VLOOKUP(FİLTRE!$C4333,'SKT LİSTESİ'!$F:$S,8,0)),"")</f>
        <v/>
      </c>
      <c r="H4333" s="131" t="str">
        <f ca="1">IF(E4333="","",IF($C4333="","",VLOOKUP(FİLTRE!$C4333,'SKT LİSTESİ'!$F:$S,9,0)))</f>
        <v/>
      </c>
      <c r="I4333" s="132" t="str">
        <f ca="1">IFERROR(IF($C4333="","",VLOOKUP(FİLTRE!$C4333,'SKT LİSTESİ'!$F:$S,10,0)),"")</f>
        <v/>
      </c>
      <c r="J4333" s="133" t="str">
        <f ca="1">IFERROR(IF($C4333="","",VLOOKUP(FİLTRE!$C4333,'SKT LİSTESİ'!$F:$S,11,0)),"")</f>
        <v/>
      </c>
      <c r="K4333" s="134" t="str">
        <f ca="1">IFERROR(IF($C4333="","",VLOOKUP(FİLTRE!$C4333,'SKT LİSTESİ'!$F:$S,12,0)),"")</f>
        <v/>
      </c>
      <c r="L4333" s="134" t="str">
        <f ca="1">IFERROR(IF($C4333="","",VLOOKUP(FİLTRE!$C4333,'SKT LİSTESİ'!$F:$S,13,0)),"")</f>
        <v/>
      </c>
      <c r="M4333" s="135" t="str">
        <f ca="1">IFERROR(IF($C4333="","",VLOOKUP(FİLTRE!$C4333,'SKT LİSTESİ'!$F:$AJ,14,0)),"")</f>
        <v/>
      </c>
      <c r="N4333" s="31" t="str">
        <f ca="1">IFERROR(IF($C4333="","",VLOOKUP(FİLTRE!$C4333,'SKT LİSTESİ'!$F:$AJ,22,0)),"")</f>
        <v/>
      </c>
      <c r="O4333" s="136" t="str">
        <f ca="1">IFERROR(IF($C4333="","",VLOOKUP(FİLTRE!$C4333,'SKT LİSTESİ'!$F:$AJ,23,0)),"")</f>
        <v/>
      </c>
      <c r="P4333" s="31"/>
      <c r="Q4333" s="31"/>
      <c r="R4333" s="137" t="str">
        <f ca="1">(IFERROR(IF($C4333="","",VLOOKUP(FİLTRE!$C4333,'SKT LİSTESİ'!$F:$AJ,15,0)),""))</f>
        <v/>
      </c>
      <c r="S4333" s="138" t="str">
        <f ca="1">IFERROR(IF($C4333="","",VLOOKUP(FİLTRE!$C4333,'SKT LİSTESİ'!$F:$AJ,16,0)),"")</f>
        <v/>
      </c>
      <c r="AF4333" s="179" t="str">
        <f t="shared" ca="1" si="270"/>
        <v/>
      </c>
      <c r="AG4333" s="179">
        <f t="shared" ca="1" si="271"/>
        <v>0</v>
      </c>
      <c r="AH4333" s="179">
        <f t="shared" ca="1" si="272"/>
        <v>0</v>
      </c>
    </row>
    <row r="4334" spans="2:34" ht="15.75" x14ac:dyDescent="0.25">
      <c r="B4334">
        <f t="shared" ca="1" si="269"/>
        <v>4322</v>
      </c>
      <c r="C4334" t="str">
        <f ca="1">IFERROR(VLOOKUP(B4334,'SKT LİSTESİ'!F:F,1,0),"")</f>
        <v/>
      </c>
      <c r="E4334" s="128" t="str">
        <f ca="1">IFERROR(IF($C4334="","",VLOOKUP(FİLTRE!$C4334,'SKT LİSTESİ'!$F:$S,5,0)),"")</f>
        <v/>
      </c>
      <c r="F4334" s="129" t="str">
        <f ca="1">IFERROR(IF($C4334="","",VLOOKUP(FİLTRE!$C4334,'SKT LİSTESİ'!$F:$S,7,0)),"")</f>
        <v/>
      </c>
      <c r="G4334" s="130" t="str">
        <f ca="1">IFERROR(IF($C4334="","",VLOOKUP(FİLTRE!$C4334,'SKT LİSTESİ'!$F:$S,8,0)),"")</f>
        <v/>
      </c>
      <c r="H4334" s="131" t="str">
        <f ca="1">IF(E4334="","",IF($C4334="","",VLOOKUP(FİLTRE!$C4334,'SKT LİSTESİ'!$F:$S,9,0)))</f>
        <v/>
      </c>
      <c r="I4334" s="132" t="str">
        <f ca="1">IFERROR(IF($C4334="","",VLOOKUP(FİLTRE!$C4334,'SKT LİSTESİ'!$F:$S,10,0)),"")</f>
        <v/>
      </c>
      <c r="J4334" s="133" t="str">
        <f ca="1">IFERROR(IF($C4334="","",VLOOKUP(FİLTRE!$C4334,'SKT LİSTESİ'!$F:$S,11,0)),"")</f>
        <v/>
      </c>
      <c r="K4334" s="134" t="str">
        <f ca="1">IFERROR(IF($C4334="","",VLOOKUP(FİLTRE!$C4334,'SKT LİSTESİ'!$F:$S,12,0)),"")</f>
        <v/>
      </c>
      <c r="L4334" s="134" t="str">
        <f ca="1">IFERROR(IF($C4334="","",VLOOKUP(FİLTRE!$C4334,'SKT LİSTESİ'!$F:$S,13,0)),"")</f>
        <v/>
      </c>
      <c r="M4334" s="135" t="str">
        <f ca="1">IFERROR(IF($C4334="","",VLOOKUP(FİLTRE!$C4334,'SKT LİSTESİ'!$F:$AJ,14,0)),"")</f>
        <v/>
      </c>
      <c r="N4334" s="31" t="str">
        <f ca="1">IFERROR(IF($C4334="","",VLOOKUP(FİLTRE!$C4334,'SKT LİSTESİ'!$F:$AJ,22,0)),"")</f>
        <v/>
      </c>
      <c r="O4334" s="136" t="str">
        <f ca="1">IFERROR(IF($C4334="","",VLOOKUP(FİLTRE!$C4334,'SKT LİSTESİ'!$F:$AJ,23,0)),"")</f>
        <v/>
      </c>
      <c r="P4334" s="31"/>
      <c r="Q4334" s="31"/>
      <c r="R4334" s="137" t="str">
        <f ca="1">(IFERROR(IF($C4334="","",VLOOKUP(FİLTRE!$C4334,'SKT LİSTESİ'!$F:$AJ,15,0)),""))</f>
        <v/>
      </c>
      <c r="S4334" s="138" t="str">
        <f ca="1">IFERROR(IF($C4334="","",VLOOKUP(FİLTRE!$C4334,'SKT LİSTESİ'!$F:$AJ,16,0)),"")</f>
        <v/>
      </c>
      <c r="AF4334" s="179" t="str">
        <f t="shared" ca="1" si="270"/>
        <v/>
      </c>
      <c r="AG4334" s="179">
        <f t="shared" ca="1" si="271"/>
        <v>0</v>
      </c>
      <c r="AH4334" s="179">
        <f t="shared" ca="1" si="272"/>
        <v>0</v>
      </c>
    </row>
    <row r="4335" spans="2:34" ht="15.75" x14ac:dyDescent="0.25">
      <c r="B4335">
        <f t="shared" ca="1" si="269"/>
        <v>4323</v>
      </c>
      <c r="C4335" t="str">
        <f ca="1">IFERROR(VLOOKUP(B4335,'SKT LİSTESİ'!F:F,1,0),"")</f>
        <v/>
      </c>
      <c r="E4335" s="128" t="str">
        <f ca="1">IFERROR(IF($C4335="","",VLOOKUP(FİLTRE!$C4335,'SKT LİSTESİ'!$F:$S,5,0)),"")</f>
        <v/>
      </c>
      <c r="F4335" s="129" t="str">
        <f ca="1">IFERROR(IF($C4335="","",VLOOKUP(FİLTRE!$C4335,'SKT LİSTESİ'!$F:$S,7,0)),"")</f>
        <v/>
      </c>
      <c r="G4335" s="130" t="str">
        <f ca="1">IFERROR(IF($C4335="","",VLOOKUP(FİLTRE!$C4335,'SKT LİSTESİ'!$F:$S,8,0)),"")</f>
        <v/>
      </c>
      <c r="H4335" s="131" t="str">
        <f ca="1">IF(E4335="","",IF($C4335="","",VLOOKUP(FİLTRE!$C4335,'SKT LİSTESİ'!$F:$S,9,0)))</f>
        <v/>
      </c>
      <c r="I4335" s="132" t="str">
        <f ca="1">IFERROR(IF($C4335="","",VLOOKUP(FİLTRE!$C4335,'SKT LİSTESİ'!$F:$S,10,0)),"")</f>
        <v/>
      </c>
      <c r="J4335" s="133" t="str">
        <f ca="1">IFERROR(IF($C4335="","",VLOOKUP(FİLTRE!$C4335,'SKT LİSTESİ'!$F:$S,11,0)),"")</f>
        <v/>
      </c>
      <c r="K4335" s="134" t="str">
        <f ca="1">IFERROR(IF($C4335="","",VLOOKUP(FİLTRE!$C4335,'SKT LİSTESİ'!$F:$S,12,0)),"")</f>
        <v/>
      </c>
      <c r="L4335" s="134" t="str">
        <f ca="1">IFERROR(IF($C4335="","",VLOOKUP(FİLTRE!$C4335,'SKT LİSTESİ'!$F:$S,13,0)),"")</f>
        <v/>
      </c>
      <c r="M4335" s="135" t="str">
        <f ca="1">IFERROR(IF($C4335="","",VLOOKUP(FİLTRE!$C4335,'SKT LİSTESİ'!$F:$AJ,14,0)),"")</f>
        <v/>
      </c>
      <c r="N4335" s="31" t="str">
        <f ca="1">IFERROR(IF($C4335="","",VLOOKUP(FİLTRE!$C4335,'SKT LİSTESİ'!$F:$AJ,22,0)),"")</f>
        <v/>
      </c>
      <c r="O4335" s="136" t="str">
        <f ca="1">IFERROR(IF($C4335="","",VLOOKUP(FİLTRE!$C4335,'SKT LİSTESİ'!$F:$AJ,23,0)),"")</f>
        <v/>
      </c>
      <c r="P4335" s="31"/>
      <c r="Q4335" s="31"/>
      <c r="R4335" s="137" t="str">
        <f ca="1">(IFERROR(IF($C4335="","",VLOOKUP(FİLTRE!$C4335,'SKT LİSTESİ'!$F:$AJ,15,0)),""))</f>
        <v/>
      </c>
      <c r="S4335" s="138" t="str">
        <f ca="1">IFERROR(IF($C4335="","",VLOOKUP(FİLTRE!$C4335,'SKT LİSTESİ'!$F:$AJ,16,0)),"")</f>
        <v/>
      </c>
      <c r="AF4335" s="179" t="str">
        <f t="shared" ca="1" si="270"/>
        <v/>
      </c>
      <c r="AG4335" s="179">
        <f t="shared" ca="1" si="271"/>
        <v>0</v>
      </c>
      <c r="AH4335" s="179">
        <f t="shared" ca="1" si="272"/>
        <v>0</v>
      </c>
    </row>
    <row r="4336" spans="2:34" ht="15.75" x14ac:dyDescent="0.25">
      <c r="B4336">
        <f t="shared" ca="1" si="269"/>
        <v>4324</v>
      </c>
      <c r="C4336" t="str">
        <f ca="1">IFERROR(VLOOKUP(B4336,'SKT LİSTESİ'!F:F,1,0),"")</f>
        <v/>
      </c>
      <c r="E4336" s="128" t="str">
        <f ca="1">IFERROR(IF($C4336="","",VLOOKUP(FİLTRE!$C4336,'SKT LİSTESİ'!$F:$S,5,0)),"")</f>
        <v/>
      </c>
      <c r="F4336" s="129" t="str">
        <f ca="1">IFERROR(IF($C4336="","",VLOOKUP(FİLTRE!$C4336,'SKT LİSTESİ'!$F:$S,7,0)),"")</f>
        <v/>
      </c>
      <c r="G4336" s="130" t="str">
        <f ca="1">IFERROR(IF($C4336="","",VLOOKUP(FİLTRE!$C4336,'SKT LİSTESİ'!$F:$S,8,0)),"")</f>
        <v/>
      </c>
      <c r="H4336" s="131" t="str">
        <f ca="1">IF(E4336="","",IF($C4336="","",VLOOKUP(FİLTRE!$C4336,'SKT LİSTESİ'!$F:$S,9,0)))</f>
        <v/>
      </c>
      <c r="I4336" s="132" t="str">
        <f ca="1">IFERROR(IF($C4336="","",VLOOKUP(FİLTRE!$C4336,'SKT LİSTESİ'!$F:$S,10,0)),"")</f>
        <v/>
      </c>
      <c r="J4336" s="133" t="str">
        <f ca="1">IFERROR(IF($C4336="","",VLOOKUP(FİLTRE!$C4336,'SKT LİSTESİ'!$F:$S,11,0)),"")</f>
        <v/>
      </c>
      <c r="K4336" s="134" t="str">
        <f ca="1">IFERROR(IF($C4336="","",VLOOKUP(FİLTRE!$C4336,'SKT LİSTESİ'!$F:$S,12,0)),"")</f>
        <v/>
      </c>
      <c r="L4336" s="134" t="str">
        <f ca="1">IFERROR(IF($C4336="","",VLOOKUP(FİLTRE!$C4336,'SKT LİSTESİ'!$F:$S,13,0)),"")</f>
        <v/>
      </c>
      <c r="M4336" s="135" t="str">
        <f ca="1">IFERROR(IF($C4336="","",VLOOKUP(FİLTRE!$C4336,'SKT LİSTESİ'!$F:$AJ,14,0)),"")</f>
        <v/>
      </c>
      <c r="N4336" s="31" t="str">
        <f ca="1">IFERROR(IF($C4336="","",VLOOKUP(FİLTRE!$C4336,'SKT LİSTESİ'!$F:$AJ,22,0)),"")</f>
        <v/>
      </c>
      <c r="O4336" s="136" t="str">
        <f ca="1">IFERROR(IF($C4336="","",VLOOKUP(FİLTRE!$C4336,'SKT LİSTESİ'!$F:$AJ,23,0)),"")</f>
        <v/>
      </c>
      <c r="P4336" s="31"/>
      <c r="Q4336" s="31"/>
      <c r="R4336" s="137" t="str">
        <f ca="1">(IFERROR(IF($C4336="","",VLOOKUP(FİLTRE!$C4336,'SKT LİSTESİ'!$F:$AJ,15,0)),""))</f>
        <v/>
      </c>
      <c r="S4336" s="138" t="str">
        <f ca="1">IFERROR(IF($C4336="","",VLOOKUP(FİLTRE!$C4336,'SKT LİSTESİ'!$F:$AJ,16,0)),"")</f>
        <v/>
      </c>
      <c r="AF4336" s="179" t="str">
        <f t="shared" ca="1" si="270"/>
        <v/>
      </c>
      <c r="AG4336" s="179">
        <f t="shared" ca="1" si="271"/>
        <v>0</v>
      </c>
      <c r="AH4336" s="179">
        <f t="shared" ca="1" si="272"/>
        <v>0</v>
      </c>
    </row>
    <row r="4337" spans="2:34" ht="15.75" x14ac:dyDescent="0.25">
      <c r="B4337">
        <f t="shared" ca="1" si="269"/>
        <v>4325</v>
      </c>
      <c r="C4337" t="str">
        <f ca="1">IFERROR(VLOOKUP(B4337,'SKT LİSTESİ'!F:F,1,0),"")</f>
        <v/>
      </c>
      <c r="E4337" s="128" t="str">
        <f ca="1">IFERROR(IF($C4337="","",VLOOKUP(FİLTRE!$C4337,'SKT LİSTESİ'!$F:$S,5,0)),"")</f>
        <v/>
      </c>
      <c r="F4337" s="129" t="str">
        <f ca="1">IFERROR(IF($C4337="","",VLOOKUP(FİLTRE!$C4337,'SKT LİSTESİ'!$F:$S,7,0)),"")</f>
        <v/>
      </c>
      <c r="G4337" s="130" t="str">
        <f ca="1">IFERROR(IF($C4337="","",VLOOKUP(FİLTRE!$C4337,'SKT LİSTESİ'!$F:$S,8,0)),"")</f>
        <v/>
      </c>
      <c r="H4337" s="131" t="str">
        <f ca="1">IF(E4337="","",IF($C4337="","",VLOOKUP(FİLTRE!$C4337,'SKT LİSTESİ'!$F:$S,9,0)))</f>
        <v/>
      </c>
      <c r="I4337" s="132" t="str">
        <f ca="1">IFERROR(IF($C4337="","",VLOOKUP(FİLTRE!$C4337,'SKT LİSTESİ'!$F:$S,10,0)),"")</f>
        <v/>
      </c>
      <c r="J4337" s="133" t="str">
        <f ca="1">IFERROR(IF($C4337="","",VLOOKUP(FİLTRE!$C4337,'SKT LİSTESİ'!$F:$S,11,0)),"")</f>
        <v/>
      </c>
      <c r="K4337" s="134" t="str">
        <f ca="1">IFERROR(IF($C4337="","",VLOOKUP(FİLTRE!$C4337,'SKT LİSTESİ'!$F:$S,12,0)),"")</f>
        <v/>
      </c>
      <c r="L4337" s="134" t="str">
        <f ca="1">IFERROR(IF($C4337="","",VLOOKUP(FİLTRE!$C4337,'SKT LİSTESİ'!$F:$S,13,0)),"")</f>
        <v/>
      </c>
      <c r="M4337" s="135" t="str">
        <f ca="1">IFERROR(IF($C4337="","",VLOOKUP(FİLTRE!$C4337,'SKT LİSTESİ'!$F:$AJ,14,0)),"")</f>
        <v/>
      </c>
      <c r="N4337" s="31" t="str">
        <f ca="1">IFERROR(IF($C4337="","",VLOOKUP(FİLTRE!$C4337,'SKT LİSTESİ'!$F:$AJ,22,0)),"")</f>
        <v/>
      </c>
      <c r="O4337" s="136" t="str">
        <f ca="1">IFERROR(IF($C4337="","",VLOOKUP(FİLTRE!$C4337,'SKT LİSTESİ'!$F:$AJ,23,0)),"")</f>
        <v/>
      </c>
      <c r="P4337" s="31"/>
      <c r="Q4337" s="31"/>
      <c r="R4337" s="137" t="str">
        <f ca="1">(IFERROR(IF($C4337="","",VLOOKUP(FİLTRE!$C4337,'SKT LİSTESİ'!$F:$AJ,15,0)),""))</f>
        <v/>
      </c>
      <c r="S4337" s="138" t="str">
        <f ca="1">IFERROR(IF($C4337="","",VLOOKUP(FİLTRE!$C4337,'SKT LİSTESİ'!$F:$AJ,16,0)),"")</f>
        <v/>
      </c>
      <c r="AF4337" s="179" t="str">
        <f t="shared" ca="1" si="270"/>
        <v/>
      </c>
      <c r="AG4337" s="179">
        <f t="shared" ca="1" si="271"/>
        <v>0</v>
      </c>
      <c r="AH4337" s="179">
        <f t="shared" ca="1" si="272"/>
        <v>0</v>
      </c>
    </row>
    <row r="4338" spans="2:34" ht="15.75" x14ac:dyDescent="0.25">
      <c r="B4338">
        <f t="shared" ca="1" si="269"/>
        <v>4326</v>
      </c>
      <c r="C4338" t="str">
        <f ca="1">IFERROR(VLOOKUP(B4338,'SKT LİSTESİ'!F:F,1,0),"")</f>
        <v/>
      </c>
      <c r="E4338" s="128" t="str">
        <f ca="1">IFERROR(IF($C4338="","",VLOOKUP(FİLTRE!$C4338,'SKT LİSTESİ'!$F:$S,5,0)),"")</f>
        <v/>
      </c>
      <c r="F4338" s="129" t="str">
        <f ca="1">IFERROR(IF($C4338="","",VLOOKUP(FİLTRE!$C4338,'SKT LİSTESİ'!$F:$S,7,0)),"")</f>
        <v/>
      </c>
      <c r="G4338" s="130" t="str">
        <f ca="1">IFERROR(IF($C4338="","",VLOOKUP(FİLTRE!$C4338,'SKT LİSTESİ'!$F:$S,8,0)),"")</f>
        <v/>
      </c>
      <c r="H4338" s="131" t="str">
        <f ca="1">IF(E4338="","",IF($C4338="","",VLOOKUP(FİLTRE!$C4338,'SKT LİSTESİ'!$F:$S,9,0)))</f>
        <v/>
      </c>
      <c r="I4338" s="132" t="str">
        <f ca="1">IFERROR(IF($C4338="","",VLOOKUP(FİLTRE!$C4338,'SKT LİSTESİ'!$F:$S,10,0)),"")</f>
        <v/>
      </c>
      <c r="J4338" s="133" t="str">
        <f ca="1">IFERROR(IF($C4338="","",VLOOKUP(FİLTRE!$C4338,'SKT LİSTESİ'!$F:$S,11,0)),"")</f>
        <v/>
      </c>
      <c r="K4338" s="134" t="str">
        <f ca="1">IFERROR(IF($C4338="","",VLOOKUP(FİLTRE!$C4338,'SKT LİSTESİ'!$F:$S,12,0)),"")</f>
        <v/>
      </c>
      <c r="L4338" s="134" t="str">
        <f ca="1">IFERROR(IF($C4338="","",VLOOKUP(FİLTRE!$C4338,'SKT LİSTESİ'!$F:$S,13,0)),"")</f>
        <v/>
      </c>
      <c r="M4338" s="135" t="str">
        <f ca="1">IFERROR(IF($C4338="","",VLOOKUP(FİLTRE!$C4338,'SKT LİSTESİ'!$F:$AJ,14,0)),"")</f>
        <v/>
      </c>
      <c r="N4338" s="31" t="str">
        <f ca="1">IFERROR(IF($C4338="","",VLOOKUP(FİLTRE!$C4338,'SKT LİSTESİ'!$F:$AJ,22,0)),"")</f>
        <v/>
      </c>
      <c r="O4338" s="136" t="str">
        <f ca="1">IFERROR(IF($C4338="","",VLOOKUP(FİLTRE!$C4338,'SKT LİSTESİ'!$F:$AJ,23,0)),"")</f>
        <v/>
      </c>
      <c r="P4338" s="31"/>
      <c r="Q4338" s="31"/>
      <c r="R4338" s="137" t="str">
        <f ca="1">(IFERROR(IF($C4338="","",VLOOKUP(FİLTRE!$C4338,'SKT LİSTESİ'!$F:$AJ,15,0)),""))</f>
        <v/>
      </c>
      <c r="S4338" s="138" t="str">
        <f ca="1">IFERROR(IF($C4338="","",VLOOKUP(FİLTRE!$C4338,'SKT LİSTESİ'!$F:$AJ,16,0)),"")</f>
        <v/>
      </c>
      <c r="AF4338" s="179" t="str">
        <f t="shared" ca="1" si="270"/>
        <v/>
      </c>
      <c r="AG4338" s="179">
        <f t="shared" ca="1" si="271"/>
        <v>0</v>
      </c>
      <c r="AH4338" s="179">
        <f t="shared" ca="1" si="272"/>
        <v>0</v>
      </c>
    </row>
    <row r="4339" spans="2:34" ht="15.75" x14ac:dyDescent="0.25">
      <c r="B4339">
        <f t="shared" ca="1" si="269"/>
        <v>4327</v>
      </c>
      <c r="C4339" t="str">
        <f ca="1">IFERROR(VLOOKUP(B4339,'SKT LİSTESİ'!F:F,1,0),"")</f>
        <v/>
      </c>
      <c r="E4339" s="128" t="str">
        <f ca="1">IFERROR(IF($C4339="","",VLOOKUP(FİLTRE!$C4339,'SKT LİSTESİ'!$F:$S,5,0)),"")</f>
        <v/>
      </c>
      <c r="F4339" s="129" t="str">
        <f ca="1">IFERROR(IF($C4339="","",VLOOKUP(FİLTRE!$C4339,'SKT LİSTESİ'!$F:$S,7,0)),"")</f>
        <v/>
      </c>
      <c r="G4339" s="130" t="str">
        <f ca="1">IFERROR(IF($C4339="","",VLOOKUP(FİLTRE!$C4339,'SKT LİSTESİ'!$F:$S,8,0)),"")</f>
        <v/>
      </c>
      <c r="H4339" s="131" t="str">
        <f ca="1">IF(E4339="","",IF($C4339="","",VLOOKUP(FİLTRE!$C4339,'SKT LİSTESİ'!$F:$S,9,0)))</f>
        <v/>
      </c>
      <c r="I4339" s="132" t="str">
        <f ca="1">IFERROR(IF($C4339="","",VLOOKUP(FİLTRE!$C4339,'SKT LİSTESİ'!$F:$S,10,0)),"")</f>
        <v/>
      </c>
      <c r="J4339" s="133" t="str">
        <f ca="1">IFERROR(IF($C4339="","",VLOOKUP(FİLTRE!$C4339,'SKT LİSTESİ'!$F:$S,11,0)),"")</f>
        <v/>
      </c>
      <c r="K4339" s="134" t="str">
        <f ca="1">IFERROR(IF($C4339="","",VLOOKUP(FİLTRE!$C4339,'SKT LİSTESİ'!$F:$S,12,0)),"")</f>
        <v/>
      </c>
      <c r="L4339" s="134" t="str">
        <f ca="1">IFERROR(IF($C4339="","",VLOOKUP(FİLTRE!$C4339,'SKT LİSTESİ'!$F:$S,13,0)),"")</f>
        <v/>
      </c>
      <c r="M4339" s="135" t="str">
        <f ca="1">IFERROR(IF($C4339="","",VLOOKUP(FİLTRE!$C4339,'SKT LİSTESİ'!$F:$AJ,14,0)),"")</f>
        <v/>
      </c>
      <c r="N4339" s="31" t="str">
        <f ca="1">IFERROR(IF($C4339="","",VLOOKUP(FİLTRE!$C4339,'SKT LİSTESİ'!$F:$AJ,22,0)),"")</f>
        <v/>
      </c>
      <c r="O4339" s="136" t="str">
        <f ca="1">IFERROR(IF($C4339="","",VLOOKUP(FİLTRE!$C4339,'SKT LİSTESİ'!$F:$AJ,23,0)),"")</f>
        <v/>
      </c>
      <c r="P4339" s="31"/>
      <c r="Q4339" s="31"/>
      <c r="R4339" s="137" t="str">
        <f ca="1">(IFERROR(IF($C4339="","",VLOOKUP(FİLTRE!$C4339,'SKT LİSTESİ'!$F:$AJ,15,0)),""))</f>
        <v/>
      </c>
      <c r="S4339" s="138" t="str">
        <f ca="1">IFERROR(IF($C4339="","",VLOOKUP(FİLTRE!$C4339,'SKT LİSTESİ'!$F:$AJ,16,0)),"")</f>
        <v/>
      </c>
      <c r="AF4339" s="179" t="str">
        <f t="shared" ca="1" si="270"/>
        <v/>
      </c>
      <c r="AG4339" s="179">
        <f t="shared" ca="1" si="271"/>
        <v>0</v>
      </c>
      <c r="AH4339" s="179">
        <f t="shared" ca="1" si="272"/>
        <v>0</v>
      </c>
    </row>
    <row r="4340" spans="2:34" ht="15.75" x14ac:dyDescent="0.25">
      <c r="B4340">
        <f t="shared" ca="1" si="269"/>
        <v>4328</v>
      </c>
      <c r="C4340" t="str">
        <f ca="1">IFERROR(VLOOKUP(B4340,'SKT LİSTESİ'!F:F,1,0),"")</f>
        <v/>
      </c>
      <c r="E4340" s="128" t="str">
        <f ca="1">IFERROR(IF($C4340="","",VLOOKUP(FİLTRE!$C4340,'SKT LİSTESİ'!$F:$S,5,0)),"")</f>
        <v/>
      </c>
      <c r="F4340" s="129" t="str">
        <f ca="1">IFERROR(IF($C4340="","",VLOOKUP(FİLTRE!$C4340,'SKT LİSTESİ'!$F:$S,7,0)),"")</f>
        <v/>
      </c>
      <c r="G4340" s="130" t="str">
        <f ca="1">IFERROR(IF($C4340="","",VLOOKUP(FİLTRE!$C4340,'SKT LİSTESİ'!$F:$S,8,0)),"")</f>
        <v/>
      </c>
      <c r="H4340" s="131" t="str">
        <f ca="1">IF(E4340="","",IF($C4340="","",VLOOKUP(FİLTRE!$C4340,'SKT LİSTESİ'!$F:$S,9,0)))</f>
        <v/>
      </c>
      <c r="I4340" s="132" t="str">
        <f ca="1">IFERROR(IF($C4340="","",VLOOKUP(FİLTRE!$C4340,'SKT LİSTESİ'!$F:$S,10,0)),"")</f>
        <v/>
      </c>
      <c r="J4340" s="133" t="str">
        <f ca="1">IFERROR(IF($C4340="","",VLOOKUP(FİLTRE!$C4340,'SKT LİSTESİ'!$F:$S,11,0)),"")</f>
        <v/>
      </c>
      <c r="K4340" s="134" t="str">
        <f ca="1">IFERROR(IF($C4340="","",VLOOKUP(FİLTRE!$C4340,'SKT LİSTESİ'!$F:$S,12,0)),"")</f>
        <v/>
      </c>
      <c r="L4340" s="134" t="str">
        <f ca="1">IFERROR(IF($C4340="","",VLOOKUP(FİLTRE!$C4340,'SKT LİSTESİ'!$F:$S,13,0)),"")</f>
        <v/>
      </c>
      <c r="M4340" s="135" t="str">
        <f ca="1">IFERROR(IF($C4340="","",VLOOKUP(FİLTRE!$C4340,'SKT LİSTESİ'!$F:$AJ,14,0)),"")</f>
        <v/>
      </c>
      <c r="N4340" s="31" t="str">
        <f ca="1">IFERROR(IF($C4340="","",VLOOKUP(FİLTRE!$C4340,'SKT LİSTESİ'!$F:$AJ,22,0)),"")</f>
        <v/>
      </c>
      <c r="O4340" s="136" t="str">
        <f ca="1">IFERROR(IF($C4340="","",VLOOKUP(FİLTRE!$C4340,'SKT LİSTESİ'!$F:$AJ,23,0)),"")</f>
        <v/>
      </c>
      <c r="P4340" s="31"/>
      <c r="Q4340" s="31"/>
      <c r="R4340" s="137" t="str">
        <f ca="1">(IFERROR(IF($C4340="","",VLOOKUP(FİLTRE!$C4340,'SKT LİSTESİ'!$F:$AJ,15,0)),""))</f>
        <v/>
      </c>
      <c r="S4340" s="138" t="str">
        <f ca="1">IFERROR(IF($C4340="","",VLOOKUP(FİLTRE!$C4340,'SKT LİSTESİ'!$F:$AJ,16,0)),"")</f>
        <v/>
      </c>
      <c r="AF4340" s="179" t="str">
        <f t="shared" ca="1" si="270"/>
        <v/>
      </c>
      <c r="AG4340" s="179">
        <f t="shared" ca="1" si="271"/>
        <v>0</v>
      </c>
      <c r="AH4340" s="179">
        <f t="shared" ca="1" si="272"/>
        <v>0</v>
      </c>
    </row>
    <row r="4341" spans="2:34" ht="15.75" x14ac:dyDescent="0.25">
      <c r="B4341">
        <f t="shared" ca="1" si="269"/>
        <v>4329</v>
      </c>
      <c r="C4341" t="str">
        <f ca="1">IFERROR(VLOOKUP(B4341,'SKT LİSTESİ'!F:F,1,0),"")</f>
        <v/>
      </c>
      <c r="E4341" s="128" t="str">
        <f ca="1">IFERROR(IF($C4341="","",VLOOKUP(FİLTRE!$C4341,'SKT LİSTESİ'!$F:$S,5,0)),"")</f>
        <v/>
      </c>
      <c r="F4341" s="129" t="str">
        <f ca="1">IFERROR(IF($C4341="","",VLOOKUP(FİLTRE!$C4341,'SKT LİSTESİ'!$F:$S,7,0)),"")</f>
        <v/>
      </c>
      <c r="G4341" s="130" t="str">
        <f ca="1">IFERROR(IF($C4341="","",VLOOKUP(FİLTRE!$C4341,'SKT LİSTESİ'!$F:$S,8,0)),"")</f>
        <v/>
      </c>
      <c r="H4341" s="131" t="str">
        <f ca="1">IF(E4341="","",IF($C4341="","",VLOOKUP(FİLTRE!$C4341,'SKT LİSTESİ'!$F:$S,9,0)))</f>
        <v/>
      </c>
      <c r="I4341" s="132" t="str">
        <f ca="1">IFERROR(IF($C4341="","",VLOOKUP(FİLTRE!$C4341,'SKT LİSTESİ'!$F:$S,10,0)),"")</f>
        <v/>
      </c>
      <c r="J4341" s="133" t="str">
        <f ca="1">IFERROR(IF($C4341="","",VLOOKUP(FİLTRE!$C4341,'SKT LİSTESİ'!$F:$S,11,0)),"")</f>
        <v/>
      </c>
      <c r="K4341" s="134" t="str">
        <f ca="1">IFERROR(IF($C4341="","",VLOOKUP(FİLTRE!$C4341,'SKT LİSTESİ'!$F:$S,12,0)),"")</f>
        <v/>
      </c>
      <c r="L4341" s="134" t="str">
        <f ca="1">IFERROR(IF($C4341="","",VLOOKUP(FİLTRE!$C4341,'SKT LİSTESİ'!$F:$S,13,0)),"")</f>
        <v/>
      </c>
      <c r="M4341" s="135" t="str">
        <f ca="1">IFERROR(IF($C4341="","",VLOOKUP(FİLTRE!$C4341,'SKT LİSTESİ'!$F:$AJ,14,0)),"")</f>
        <v/>
      </c>
      <c r="N4341" s="31" t="str">
        <f ca="1">IFERROR(IF($C4341="","",VLOOKUP(FİLTRE!$C4341,'SKT LİSTESİ'!$F:$AJ,22,0)),"")</f>
        <v/>
      </c>
      <c r="O4341" s="136" t="str">
        <f ca="1">IFERROR(IF($C4341="","",VLOOKUP(FİLTRE!$C4341,'SKT LİSTESİ'!$F:$AJ,23,0)),"")</f>
        <v/>
      </c>
      <c r="P4341" s="31"/>
      <c r="Q4341" s="31"/>
      <c r="R4341" s="137" t="str">
        <f ca="1">(IFERROR(IF($C4341="","",VLOOKUP(FİLTRE!$C4341,'SKT LİSTESİ'!$F:$AJ,15,0)),""))</f>
        <v/>
      </c>
      <c r="S4341" s="138" t="str">
        <f ca="1">IFERROR(IF($C4341="","",VLOOKUP(FİLTRE!$C4341,'SKT LİSTESİ'!$F:$AJ,16,0)),"")</f>
        <v/>
      </c>
      <c r="AF4341" s="179" t="str">
        <f t="shared" ca="1" si="270"/>
        <v/>
      </c>
      <c r="AG4341" s="179">
        <f t="shared" ca="1" si="271"/>
        <v>0</v>
      </c>
      <c r="AH4341" s="179">
        <f t="shared" ca="1" si="272"/>
        <v>0</v>
      </c>
    </row>
    <row r="4342" spans="2:34" ht="15.75" x14ac:dyDescent="0.25">
      <c r="B4342">
        <f t="shared" ca="1" si="269"/>
        <v>4330</v>
      </c>
      <c r="C4342" t="str">
        <f ca="1">IFERROR(VLOOKUP(B4342,'SKT LİSTESİ'!F:F,1,0),"")</f>
        <v/>
      </c>
      <c r="E4342" s="128" t="str">
        <f ca="1">IFERROR(IF($C4342="","",VLOOKUP(FİLTRE!$C4342,'SKT LİSTESİ'!$F:$S,5,0)),"")</f>
        <v/>
      </c>
      <c r="F4342" s="129" t="str">
        <f ca="1">IFERROR(IF($C4342="","",VLOOKUP(FİLTRE!$C4342,'SKT LİSTESİ'!$F:$S,7,0)),"")</f>
        <v/>
      </c>
      <c r="G4342" s="130" t="str">
        <f ca="1">IFERROR(IF($C4342="","",VLOOKUP(FİLTRE!$C4342,'SKT LİSTESİ'!$F:$S,8,0)),"")</f>
        <v/>
      </c>
      <c r="H4342" s="131" t="str">
        <f ca="1">IF(E4342="","",IF($C4342="","",VLOOKUP(FİLTRE!$C4342,'SKT LİSTESİ'!$F:$S,9,0)))</f>
        <v/>
      </c>
      <c r="I4342" s="132" t="str">
        <f ca="1">IFERROR(IF($C4342="","",VLOOKUP(FİLTRE!$C4342,'SKT LİSTESİ'!$F:$S,10,0)),"")</f>
        <v/>
      </c>
      <c r="J4342" s="133" t="str">
        <f ca="1">IFERROR(IF($C4342="","",VLOOKUP(FİLTRE!$C4342,'SKT LİSTESİ'!$F:$S,11,0)),"")</f>
        <v/>
      </c>
      <c r="K4342" s="134" t="str">
        <f ca="1">IFERROR(IF($C4342="","",VLOOKUP(FİLTRE!$C4342,'SKT LİSTESİ'!$F:$S,12,0)),"")</f>
        <v/>
      </c>
      <c r="L4342" s="134" t="str">
        <f ca="1">IFERROR(IF($C4342="","",VLOOKUP(FİLTRE!$C4342,'SKT LİSTESİ'!$F:$S,13,0)),"")</f>
        <v/>
      </c>
      <c r="M4342" s="135" t="str">
        <f ca="1">IFERROR(IF($C4342="","",VLOOKUP(FİLTRE!$C4342,'SKT LİSTESİ'!$F:$AJ,14,0)),"")</f>
        <v/>
      </c>
      <c r="N4342" s="31" t="str">
        <f ca="1">IFERROR(IF($C4342="","",VLOOKUP(FİLTRE!$C4342,'SKT LİSTESİ'!$F:$AJ,22,0)),"")</f>
        <v/>
      </c>
      <c r="O4342" s="136" t="str">
        <f ca="1">IFERROR(IF($C4342="","",VLOOKUP(FİLTRE!$C4342,'SKT LİSTESİ'!$F:$AJ,23,0)),"")</f>
        <v/>
      </c>
      <c r="P4342" s="31"/>
      <c r="Q4342" s="31"/>
      <c r="R4342" s="137" t="str">
        <f ca="1">(IFERROR(IF($C4342="","",VLOOKUP(FİLTRE!$C4342,'SKT LİSTESİ'!$F:$AJ,15,0)),""))</f>
        <v/>
      </c>
      <c r="S4342" s="138" t="str">
        <f ca="1">IFERROR(IF($C4342="","",VLOOKUP(FİLTRE!$C4342,'SKT LİSTESİ'!$F:$AJ,16,0)),"")</f>
        <v/>
      </c>
      <c r="AF4342" s="179" t="str">
        <f t="shared" ca="1" si="270"/>
        <v/>
      </c>
      <c r="AG4342" s="179">
        <f t="shared" ca="1" si="271"/>
        <v>0</v>
      </c>
      <c r="AH4342" s="179">
        <f t="shared" ca="1" si="272"/>
        <v>0</v>
      </c>
    </row>
    <row r="4343" spans="2:34" ht="15.75" x14ac:dyDescent="0.25">
      <c r="B4343">
        <f t="shared" ca="1" si="269"/>
        <v>4331</v>
      </c>
      <c r="C4343" t="str">
        <f ca="1">IFERROR(VLOOKUP(B4343,'SKT LİSTESİ'!F:F,1,0),"")</f>
        <v/>
      </c>
      <c r="E4343" s="128" t="str">
        <f ca="1">IFERROR(IF($C4343="","",VLOOKUP(FİLTRE!$C4343,'SKT LİSTESİ'!$F:$S,5,0)),"")</f>
        <v/>
      </c>
      <c r="F4343" s="129" t="str">
        <f ca="1">IFERROR(IF($C4343="","",VLOOKUP(FİLTRE!$C4343,'SKT LİSTESİ'!$F:$S,7,0)),"")</f>
        <v/>
      </c>
      <c r="G4343" s="130" t="str">
        <f ca="1">IFERROR(IF($C4343="","",VLOOKUP(FİLTRE!$C4343,'SKT LİSTESİ'!$F:$S,8,0)),"")</f>
        <v/>
      </c>
      <c r="H4343" s="131" t="str">
        <f ca="1">IF(E4343="","",IF($C4343="","",VLOOKUP(FİLTRE!$C4343,'SKT LİSTESİ'!$F:$S,9,0)))</f>
        <v/>
      </c>
      <c r="I4343" s="132" t="str">
        <f ca="1">IFERROR(IF($C4343="","",VLOOKUP(FİLTRE!$C4343,'SKT LİSTESİ'!$F:$S,10,0)),"")</f>
        <v/>
      </c>
      <c r="J4343" s="133" t="str">
        <f ca="1">IFERROR(IF($C4343="","",VLOOKUP(FİLTRE!$C4343,'SKT LİSTESİ'!$F:$S,11,0)),"")</f>
        <v/>
      </c>
      <c r="K4343" s="134" t="str">
        <f ca="1">IFERROR(IF($C4343="","",VLOOKUP(FİLTRE!$C4343,'SKT LİSTESİ'!$F:$S,12,0)),"")</f>
        <v/>
      </c>
      <c r="L4343" s="134" t="str">
        <f ca="1">IFERROR(IF($C4343="","",VLOOKUP(FİLTRE!$C4343,'SKT LİSTESİ'!$F:$S,13,0)),"")</f>
        <v/>
      </c>
      <c r="M4343" s="135" t="str">
        <f ca="1">IFERROR(IF($C4343="","",VLOOKUP(FİLTRE!$C4343,'SKT LİSTESİ'!$F:$AJ,14,0)),"")</f>
        <v/>
      </c>
      <c r="N4343" s="31" t="str">
        <f ca="1">IFERROR(IF($C4343="","",VLOOKUP(FİLTRE!$C4343,'SKT LİSTESİ'!$F:$AJ,22,0)),"")</f>
        <v/>
      </c>
      <c r="O4343" s="136" t="str">
        <f ca="1">IFERROR(IF($C4343="","",VLOOKUP(FİLTRE!$C4343,'SKT LİSTESİ'!$F:$AJ,23,0)),"")</f>
        <v/>
      </c>
      <c r="P4343" s="31"/>
      <c r="Q4343" s="31"/>
      <c r="R4343" s="137" t="str">
        <f ca="1">(IFERROR(IF($C4343="","",VLOOKUP(FİLTRE!$C4343,'SKT LİSTESİ'!$F:$AJ,15,0)),""))</f>
        <v/>
      </c>
      <c r="S4343" s="138" t="str">
        <f ca="1">IFERROR(IF($C4343="","",VLOOKUP(FİLTRE!$C4343,'SKT LİSTESİ'!$F:$AJ,16,0)),"")</f>
        <v/>
      </c>
      <c r="AF4343" s="179" t="str">
        <f t="shared" ca="1" si="270"/>
        <v/>
      </c>
      <c r="AG4343" s="179">
        <f t="shared" ca="1" si="271"/>
        <v>0</v>
      </c>
      <c r="AH4343" s="179">
        <f t="shared" ca="1" si="272"/>
        <v>0</v>
      </c>
    </row>
    <row r="4344" spans="2:34" ht="15.75" x14ac:dyDescent="0.25">
      <c r="B4344">
        <f t="shared" ca="1" si="269"/>
        <v>4332</v>
      </c>
      <c r="C4344" t="str">
        <f ca="1">IFERROR(VLOOKUP(B4344,'SKT LİSTESİ'!F:F,1,0),"")</f>
        <v/>
      </c>
      <c r="E4344" s="128" t="str">
        <f ca="1">IFERROR(IF($C4344="","",VLOOKUP(FİLTRE!$C4344,'SKT LİSTESİ'!$F:$S,5,0)),"")</f>
        <v/>
      </c>
      <c r="F4344" s="129" t="str">
        <f ca="1">IFERROR(IF($C4344="","",VLOOKUP(FİLTRE!$C4344,'SKT LİSTESİ'!$F:$S,7,0)),"")</f>
        <v/>
      </c>
      <c r="G4344" s="130" t="str">
        <f ca="1">IFERROR(IF($C4344="","",VLOOKUP(FİLTRE!$C4344,'SKT LİSTESİ'!$F:$S,8,0)),"")</f>
        <v/>
      </c>
      <c r="H4344" s="131" t="str">
        <f ca="1">IF(E4344="","",IF($C4344="","",VLOOKUP(FİLTRE!$C4344,'SKT LİSTESİ'!$F:$S,9,0)))</f>
        <v/>
      </c>
      <c r="I4344" s="132" t="str">
        <f ca="1">IFERROR(IF($C4344="","",VLOOKUP(FİLTRE!$C4344,'SKT LİSTESİ'!$F:$S,10,0)),"")</f>
        <v/>
      </c>
      <c r="J4344" s="133" t="str">
        <f ca="1">IFERROR(IF($C4344="","",VLOOKUP(FİLTRE!$C4344,'SKT LİSTESİ'!$F:$S,11,0)),"")</f>
        <v/>
      </c>
      <c r="K4344" s="134" t="str">
        <f ca="1">IFERROR(IF($C4344="","",VLOOKUP(FİLTRE!$C4344,'SKT LİSTESİ'!$F:$S,12,0)),"")</f>
        <v/>
      </c>
      <c r="L4344" s="134" t="str">
        <f ca="1">IFERROR(IF($C4344="","",VLOOKUP(FİLTRE!$C4344,'SKT LİSTESİ'!$F:$S,13,0)),"")</f>
        <v/>
      </c>
      <c r="M4344" s="135" t="str">
        <f ca="1">IFERROR(IF($C4344="","",VLOOKUP(FİLTRE!$C4344,'SKT LİSTESİ'!$F:$AJ,14,0)),"")</f>
        <v/>
      </c>
      <c r="N4344" s="31" t="str">
        <f ca="1">IFERROR(IF($C4344="","",VLOOKUP(FİLTRE!$C4344,'SKT LİSTESİ'!$F:$AJ,22,0)),"")</f>
        <v/>
      </c>
      <c r="O4344" s="136" t="str">
        <f ca="1">IFERROR(IF($C4344="","",VLOOKUP(FİLTRE!$C4344,'SKT LİSTESİ'!$F:$AJ,23,0)),"")</f>
        <v/>
      </c>
      <c r="P4344" s="31"/>
      <c r="Q4344" s="31"/>
      <c r="R4344" s="137" t="str">
        <f ca="1">(IFERROR(IF($C4344="","",VLOOKUP(FİLTRE!$C4344,'SKT LİSTESİ'!$F:$AJ,15,0)),""))</f>
        <v/>
      </c>
      <c r="S4344" s="138" t="str">
        <f ca="1">IFERROR(IF($C4344="","",VLOOKUP(FİLTRE!$C4344,'SKT LİSTESİ'!$F:$AJ,16,0)),"")</f>
        <v/>
      </c>
      <c r="AF4344" s="179" t="str">
        <f t="shared" ca="1" si="270"/>
        <v/>
      </c>
      <c r="AG4344" s="179">
        <f t="shared" ca="1" si="271"/>
        <v>0</v>
      </c>
      <c r="AH4344" s="179">
        <f t="shared" ca="1" si="272"/>
        <v>0</v>
      </c>
    </row>
    <row r="4345" spans="2:34" ht="15.75" x14ac:dyDescent="0.25">
      <c r="B4345">
        <f t="shared" ca="1" si="269"/>
        <v>4333</v>
      </c>
      <c r="C4345" t="str">
        <f ca="1">IFERROR(VLOOKUP(B4345,'SKT LİSTESİ'!F:F,1,0),"")</f>
        <v/>
      </c>
      <c r="E4345" s="128" t="str">
        <f ca="1">IFERROR(IF($C4345="","",VLOOKUP(FİLTRE!$C4345,'SKT LİSTESİ'!$F:$S,5,0)),"")</f>
        <v/>
      </c>
      <c r="F4345" s="129" t="str">
        <f ca="1">IFERROR(IF($C4345="","",VLOOKUP(FİLTRE!$C4345,'SKT LİSTESİ'!$F:$S,7,0)),"")</f>
        <v/>
      </c>
      <c r="G4345" s="130" t="str">
        <f ca="1">IFERROR(IF($C4345="","",VLOOKUP(FİLTRE!$C4345,'SKT LİSTESİ'!$F:$S,8,0)),"")</f>
        <v/>
      </c>
      <c r="H4345" s="131" t="str">
        <f ca="1">IF(E4345="","",IF($C4345="","",VLOOKUP(FİLTRE!$C4345,'SKT LİSTESİ'!$F:$S,9,0)))</f>
        <v/>
      </c>
      <c r="I4345" s="132" t="str">
        <f ca="1">IFERROR(IF($C4345="","",VLOOKUP(FİLTRE!$C4345,'SKT LİSTESİ'!$F:$S,10,0)),"")</f>
        <v/>
      </c>
      <c r="J4345" s="133" t="str">
        <f ca="1">IFERROR(IF($C4345="","",VLOOKUP(FİLTRE!$C4345,'SKT LİSTESİ'!$F:$S,11,0)),"")</f>
        <v/>
      </c>
      <c r="K4345" s="134" t="str">
        <f ca="1">IFERROR(IF($C4345="","",VLOOKUP(FİLTRE!$C4345,'SKT LİSTESİ'!$F:$S,12,0)),"")</f>
        <v/>
      </c>
      <c r="L4345" s="134" t="str">
        <f ca="1">IFERROR(IF($C4345="","",VLOOKUP(FİLTRE!$C4345,'SKT LİSTESİ'!$F:$S,13,0)),"")</f>
        <v/>
      </c>
      <c r="M4345" s="135" t="str">
        <f ca="1">IFERROR(IF($C4345="","",VLOOKUP(FİLTRE!$C4345,'SKT LİSTESİ'!$F:$AJ,14,0)),"")</f>
        <v/>
      </c>
      <c r="N4345" s="31" t="str">
        <f ca="1">IFERROR(IF($C4345="","",VLOOKUP(FİLTRE!$C4345,'SKT LİSTESİ'!$F:$AJ,22,0)),"")</f>
        <v/>
      </c>
      <c r="O4345" s="136" t="str">
        <f ca="1">IFERROR(IF($C4345="","",VLOOKUP(FİLTRE!$C4345,'SKT LİSTESİ'!$F:$AJ,23,0)),"")</f>
        <v/>
      </c>
      <c r="P4345" s="31"/>
      <c r="Q4345" s="31"/>
      <c r="R4345" s="137" t="str">
        <f ca="1">(IFERROR(IF($C4345="","",VLOOKUP(FİLTRE!$C4345,'SKT LİSTESİ'!$F:$AJ,15,0)),""))</f>
        <v/>
      </c>
      <c r="S4345" s="138" t="str">
        <f ca="1">IFERROR(IF($C4345="","",VLOOKUP(FİLTRE!$C4345,'SKT LİSTESİ'!$F:$AJ,16,0)),"")</f>
        <v/>
      </c>
      <c r="AF4345" s="179" t="str">
        <f t="shared" ca="1" si="270"/>
        <v/>
      </c>
      <c r="AG4345" s="179">
        <f t="shared" ca="1" si="271"/>
        <v>0</v>
      </c>
      <c r="AH4345" s="179">
        <f t="shared" ca="1" si="272"/>
        <v>0</v>
      </c>
    </row>
    <row r="4346" spans="2:34" ht="15.75" x14ac:dyDescent="0.25">
      <c r="B4346">
        <f t="shared" ca="1" si="269"/>
        <v>4334</v>
      </c>
      <c r="C4346" t="str">
        <f ca="1">IFERROR(VLOOKUP(B4346,'SKT LİSTESİ'!F:F,1,0),"")</f>
        <v/>
      </c>
      <c r="E4346" s="128" t="str">
        <f ca="1">IFERROR(IF($C4346="","",VLOOKUP(FİLTRE!$C4346,'SKT LİSTESİ'!$F:$S,5,0)),"")</f>
        <v/>
      </c>
      <c r="F4346" s="129" t="str">
        <f ca="1">IFERROR(IF($C4346="","",VLOOKUP(FİLTRE!$C4346,'SKT LİSTESİ'!$F:$S,7,0)),"")</f>
        <v/>
      </c>
      <c r="G4346" s="130" t="str">
        <f ca="1">IFERROR(IF($C4346="","",VLOOKUP(FİLTRE!$C4346,'SKT LİSTESİ'!$F:$S,8,0)),"")</f>
        <v/>
      </c>
      <c r="H4346" s="131" t="str">
        <f ca="1">IF(E4346="","",IF($C4346="","",VLOOKUP(FİLTRE!$C4346,'SKT LİSTESİ'!$F:$S,9,0)))</f>
        <v/>
      </c>
      <c r="I4346" s="132" t="str">
        <f ca="1">IFERROR(IF($C4346="","",VLOOKUP(FİLTRE!$C4346,'SKT LİSTESİ'!$F:$S,10,0)),"")</f>
        <v/>
      </c>
      <c r="J4346" s="133" t="str">
        <f ca="1">IFERROR(IF($C4346="","",VLOOKUP(FİLTRE!$C4346,'SKT LİSTESİ'!$F:$S,11,0)),"")</f>
        <v/>
      </c>
      <c r="K4346" s="134" t="str">
        <f ca="1">IFERROR(IF($C4346="","",VLOOKUP(FİLTRE!$C4346,'SKT LİSTESİ'!$F:$S,12,0)),"")</f>
        <v/>
      </c>
      <c r="L4346" s="134" t="str">
        <f ca="1">IFERROR(IF($C4346="","",VLOOKUP(FİLTRE!$C4346,'SKT LİSTESİ'!$F:$S,13,0)),"")</f>
        <v/>
      </c>
      <c r="M4346" s="135" t="str">
        <f ca="1">IFERROR(IF($C4346="","",VLOOKUP(FİLTRE!$C4346,'SKT LİSTESİ'!$F:$AJ,14,0)),"")</f>
        <v/>
      </c>
      <c r="N4346" s="31" t="str">
        <f ca="1">IFERROR(IF($C4346="","",VLOOKUP(FİLTRE!$C4346,'SKT LİSTESİ'!$F:$AJ,22,0)),"")</f>
        <v/>
      </c>
      <c r="O4346" s="136" t="str">
        <f ca="1">IFERROR(IF($C4346="","",VLOOKUP(FİLTRE!$C4346,'SKT LİSTESİ'!$F:$AJ,23,0)),"")</f>
        <v/>
      </c>
      <c r="P4346" s="31"/>
      <c r="Q4346" s="31"/>
      <c r="R4346" s="137" t="str">
        <f ca="1">(IFERROR(IF($C4346="","",VLOOKUP(FİLTRE!$C4346,'SKT LİSTESİ'!$F:$AJ,15,0)),""))</f>
        <v/>
      </c>
      <c r="S4346" s="138" t="str">
        <f ca="1">IFERROR(IF($C4346="","",VLOOKUP(FİLTRE!$C4346,'SKT LİSTESİ'!$F:$AJ,16,0)),"")</f>
        <v/>
      </c>
      <c r="AF4346" s="179" t="str">
        <f t="shared" ca="1" si="270"/>
        <v/>
      </c>
      <c r="AG4346" s="179">
        <f t="shared" ca="1" si="271"/>
        <v>0</v>
      </c>
      <c r="AH4346" s="179">
        <f t="shared" ca="1" si="272"/>
        <v>0</v>
      </c>
    </row>
    <row r="4347" spans="2:34" ht="15.75" x14ac:dyDescent="0.25">
      <c r="B4347">
        <f t="shared" ca="1" si="269"/>
        <v>4335</v>
      </c>
      <c r="C4347" t="str">
        <f ca="1">IFERROR(VLOOKUP(B4347,'SKT LİSTESİ'!F:F,1,0),"")</f>
        <v/>
      </c>
      <c r="E4347" s="128" t="str">
        <f ca="1">IFERROR(IF($C4347="","",VLOOKUP(FİLTRE!$C4347,'SKT LİSTESİ'!$F:$S,5,0)),"")</f>
        <v/>
      </c>
      <c r="F4347" s="129" t="str">
        <f ca="1">IFERROR(IF($C4347="","",VLOOKUP(FİLTRE!$C4347,'SKT LİSTESİ'!$F:$S,7,0)),"")</f>
        <v/>
      </c>
      <c r="G4347" s="130" t="str">
        <f ca="1">IFERROR(IF($C4347="","",VLOOKUP(FİLTRE!$C4347,'SKT LİSTESİ'!$F:$S,8,0)),"")</f>
        <v/>
      </c>
      <c r="H4347" s="131" t="str">
        <f ca="1">IF(E4347="","",IF($C4347="","",VLOOKUP(FİLTRE!$C4347,'SKT LİSTESİ'!$F:$S,9,0)))</f>
        <v/>
      </c>
      <c r="I4347" s="132" t="str">
        <f ca="1">IFERROR(IF($C4347="","",VLOOKUP(FİLTRE!$C4347,'SKT LİSTESİ'!$F:$S,10,0)),"")</f>
        <v/>
      </c>
      <c r="J4347" s="133" t="str">
        <f ca="1">IFERROR(IF($C4347="","",VLOOKUP(FİLTRE!$C4347,'SKT LİSTESİ'!$F:$S,11,0)),"")</f>
        <v/>
      </c>
      <c r="K4347" s="134" t="str">
        <f ca="1">IFERROR(IF($C4347="","",VLOOKUP(FİLTRE!$C4347,'SKT LİSTESİ'!$F:$S,12,0)),"")</f>
        <v/>
      </c>
      <c r="L4347" s="134" t="str">
        <f ca="1">IFERROR(IF($C4347="","",VLOOKUP(FİLTRE!$C4347,'SKT LİSTESİ'!$F:$S,13,0)),"")</f>
        <v/>
      </c>
      <c r="M4347" s="135" t="str">
        <f ca="1">IFERROR(IF($C4347="","",VLOOKUP(FİLTRE!$C4347,'SKT LİSTESİ'!$F:$AJ,14,0)),"")</f>
        <v/>
      </c>
      <c r="N4347" s="31" t="str">
        <f ca="1">IFERROR(IF($C4347="","",VLOOKUP(FİLTRE!$C4347,'SKT LİSTESİ'!$F:$AJ,22,0)),"")</f>
        <v/>
      </c>
      <c r="O4347" s="136" t="str">
        <f ca="1">IFERROR(IF($C4347="","",VLOOKUP(FİLTRE!$C4347,'SKT LİSTESİ'!$F:$AJ,23,0)),"")</f>
        <v/>
      </c>
      <c r="P4347" s="31"/>
      <c r="Q4347" s="31"/>
      <c r="R4347" s="137" t="str">
        <f ca="1">(IFERROR(IF($C4347="","",VLOOKUP(FİLTRE!$C4347,'SKT LİSTESİ'!$F:$AJ,15,0)),""))</f>
        <v/>
      </c>
      <c r="S4347" s="138" t="str">
        <f ca="1">IFERROR(IF($C4347="","",VLOOKUP(FİLTRE!$C4347,'SKT LİSTESİ'!$F:$AJ,16,0)),"")</f>
        <v/>
      </c>
      <c r="AF4347" s="179" t="str">
        <f t="shared" ca="1" si="270"/>
        <v/>
      </c>
      <c r="AG4347" s="179">
        <f t="shared" ca="1" si="271"/>
        <v>0</v>
      </c>
      <c r="AH4347" s="179">
        <f t="shared" ca="1" si="272"/>
        <v>0</v>
      </c>
    </row>
    <row r="4348" spans="2:34" ht="15.75" x14ac:dyDescent="0.25">
      <c r="B4348">
        <f t="shared" ca="1" si="269"/>
        <v>4336</v>
      </c>
      <c r="C4348" t="str">
        <f ca="1">IFERROR(VLOOKUP(B4348,'SKT LİSTESİ'!F:F,1,0),"")</f>
        <v/>
      </c>
      <c r="E4348" s="128" t="str">
        <f ca="1">IFERROR(IF($C4348="","",VLOOKUP(FİLTRE!$C4348,'SKT LİSTESİ'!$F:$S,5,0)),"")</f>
        <v/>
      </c>
      <c r="F4348" s="129" t="str">
        <f ca="1">IFERROR(IF($C4348="","",VLOOKUP(FİLTRE!$C4348,'SKT LİSTESİ'!$F:$S,7,0)),"")</f>
        <v/>
      </c>
      <c r="G4348" s="130" t="str">
        <f ca="1">IFERROR(IF($C4348="","",VLOOKUP(FİLTRE!$C4348,'SKT LİSTESİ'!$F:$S,8,0)),"")</f>
        <v/>
      </c>
      <c r="H4348" s="131" t="str">
        <f ca="1">IF(E4348="","",IF($C4348="","",VLOOKUP(FİLTRE!$C4348,'SKT LİSTESİ'!$F:$S,9,0)))</f>
        <v/>
      </c>
      <c r="I4348" s="132" t="str">
        <f ca="1">IFERROR(IF($C4348="","",VLOOKUP(FİLTRE!$C4348,'SKT LİSTESİ'!$F:$S,10,0)),"")</f>
        <v/>
      </c>
      <c r="J4348" s="133" t="str">
        <f ca="1">IFERROR(IF($C4348="","",VLOOKUP(FİLTRE!$C4348,'SKT LİSTESİ'!$F:$S,11,0)),"")</f>
        <v/>
      </c>
      <c r="K4348" s="134" t="str">
        <f ca="1">IFERROR(IF($C4348="","",VLOOKUP(FİLTRE!$C4348,'SKT LİSTESİ'!$F:$S,12,0)),"")</f>
        <v/>
      </c>
      <c r="L4348" s="134" t="str">
        <f ca="1">IFERROR(IF($C4348="","",VLOOKUP(FİLTRE!$C4348,'SKT LİSTESİ'!$F:$S,13,0)),"")</f>
        <v/>
      </c>
      <c r="M4348" s="135" t="str">
        <f ca="1">IFERROR(IF($C4348="","",VLOOKUP(FİLTRE!$C4348,'SKT LİSTESİ'!$F:$AJ,14,0)),"")</f>
        <v/>
      </c>
      <c r="N4348" s="31" t="str">
        <f ca="1">IFERROR(IF($C4348="","",VLOOKUP(FİLTRE!$C4348,'SKT LİSTESİ'!$F:$AJ,22,0)),"")</f>
        <v/>
      </c>
      <c r="O4348" s="136" t="str">
        <f ca="1">IFERROR(IF($C4348="","",VLOOKUP(FİLTRE!$C4348,'SKT LİSTESİ'!$F:$AJ,23,0)),"")</f>
        <v/>
      </c>
      <c r="P4348" s="31"/>
      <c r="Q4348" s="31"/>
      <c r="R4348" s="137" t="str">
        <f ca="1">(IFERROR(IF($C4348="","",VLOOKUP(FİLTRE!$C4348,'SKT LİSTESİ'!$F:$AJ,15,0)),""))</f>
        <v/>
      </c>
      <c r="S4348" s="138" t="str">
        <f ca="1">IFERROR(IF($C4348="","",VLOOKUP(FİLTRE!$C4348,'SKT LİSTESİ'!$F:$AJ,16,0)),"")</f>
        <v/>
      </c>
      <c r="AF4348" s="179" t="str">
        <f t="shared" ca="1" si="270"/>
        <v/>
      </c>
      <c r="AG4348" s="179">
        <f t="shared" ca="1" si="271"/>
        <v>0</v>
      </c>
      <c r="AH4348" s="179">
        <f t="shared" ca="1" si="272"/>
        <v>0</v>
      </c>
    </row>
    <row r="4349" spans="2:34" ht="15.75" x14ac:dyDescent="0.25">
      <c r="B4349">
        <f t="shared" ca="1" si="269"/>
        <v>4337</v>
      </c>
      <c r="C4349" t="str">
        <f ca="1">IFERROR(VLOOKUP(B4349,'SKT LİSTESİ'!F:F,1,0),"")</f>
        <v/>
      </c>
      <c r="E4349" s="128" t="str">
        <f ca="1">IFERROR(IF($C4349="","",VLOOKUP(FİLTRE!$C4349,'SKT LİSTESİ'!$F:$S,5,0)),"")</f>
        <v/>
      </c>
      <c r="F4349" s="129" t="str">
        <f ca="1">IFERROR(IF($C4349="","",VLOOKUP(FİLTRE!$C4349,'SKT LİSTESİ'!$F:$S,7,0)),"")</f>
        <v/>
      </c>
      <c r="G4349" s="130" t="str">
        <f ca="1">IFERROR(IF($C4349="","",VLOOKUP(FİLTRE!$C4349,'SKT LİSTESİ'!$F:$S,8,0)),"")</f>
        <v/>
      </c>
      <c r="H4349" s="131" t="str">
        <f ca="1">IF(E4349="","",IF($C4349="","",VLOOKUP(FİLTRE!$C4349,'SKT LİSTESİ'!$F:$S,9,0)))</f>
        <v/>
      </c>
      <c r="I4349" s="132" t="str">
        <f ca="1">IFERROR(IF($C4349="","",VLOOKUP(FİLTRE!$C4349,'SKT LİSTESİ'!$F:$S,10,0)),"")</f>
        <v/>
      </c>
      <c r="J4349" s="133" t="str">
        <f ca="1">IFERROR(IF($C4349="","",VLOOKUP(FİLTRE!$C4349,'SKT LİSTESİ'!$F:$S,11,0)),"")</f>
        <v/>
      </c>
      <c r="K4349" s="134" t="str">
        <f ca="1">IFERROR(IF($C4349="","",VLOOKUP(FİLTRE!$C4349,'SKT LİSTESİ'!$F:$S,12,0)),"")</f>
        <v/>
      </c>
      <c r="L4349" s="134" t="str">
        <f ca="1">IFERROR(IF($C4349="","",VLOOKUP(FİLTRE!$C4349,'SKT LİSTESİ'!$F:$S,13,0)),"")</f>
        <v/>
      </c>
      <c r="M4349" s="135" t="str">
        <f ca="1">IFERROR(IF($C4349="","",VLOOKUP(FİLTRE!$C4349,'SKT LİSTESİ'!$F:$AJ,14,0)),"")</f>
        <v/>
      </c>
      <c r="N4349" s="31" t="str">
        <f ca="1">IFERROR(IF($C4349="","",VLOOKUP(FİLTRE!$C4349,'SKT LİSTESİ'!$F:$AJ,22,0)),"")</f>
        <v/>
      </c>
      <c r="O4349" s="136" t="str">
        <f ca="1">IFERROR(IF($C4349="","",VLOOKUP(FİLTRE!$C4349,'SKT LİSTESİ'!$F:$AJ,23,0)),"")</f>
        <v/>
      </c>
      <c r="P4349" s="31"/>
      <c r="Q4349" s="31"/>
      <c r="R4349" s="137" t="str">
        <f ca="1">(IFERROR(IF($C4349="","",VLOOKUP(FİLTRE!$C4349,'SKT LİSTESİ'!$F:$AJ,15,0)),""))</f>
        <v/>
      </c>
      <c r="S4349" s="138" t="str">
        <f ca="1">IFERROR(IF($C4349="","",VLOOKUP(FİLTRE!$C4349,'SKT LİSTESİ'!$F:$AJ,16,0)),"")</f>
        <v/>
      </c>
      <c r="AF4349" s="179" t="str">
        <f t="shared" ca="1" si="270"/>
        <v/>
      </c>
      <c r="AG4349" s="179">
        <f t="shared" ca="1" si="271"/>
        <v>0</v>
      </c>
      <c r="AH4349" s="179">
        <f t="shared" ca="1" si="272"/>
        <v>0</v>
      </c>
    </row>
    <row r="4350" spans="2:34" ht="15.75" x14ac:dyDescent="0.25">
      <c r="B4350">
        <f t="shared" ca="1" si="269"/>
        <v>4338</v>
      </c>
      <c r="C4350" t="str">
        <f ca="1">IFERROR(VLOOKUP(B4350,'SKT LİSTESİ'!F:F,1,0),"")</f>
        <v/>
      </c>
      <c r="E4350" s="128" t="str">
        <f ca="1">IFERROR(IF($C4350="","",VLOOKUP(FİLTRE!$C4350,'SKT LİSTESİ'!$F:$S,5,0)),"")</f>
        <v/>
      </c>
      <c r="F4350" s="129" t="str">
        <f ca="1">IFERROR(IF($C4350="","",VLOOKUP(FİLTRE!$C4350,'SKT LİSTESİ'!$F:$S,7,0)),"")</f>
        <v/>
      </c>
      <c r="G4350" s="130" t="str">
        <f ca="1">IFERROR(IF($C4350="","",VLOOKUP(FİLTRE!$C4350,'SKT LİSTESİ'!$F:$S,8,0)),"")</f>
        <v/>
      </c>
      <c r="H4350" s="131" t="str">
        <f ca="1">IF(E4350="","",IF($C4350="","",VLOOKUP(FİLTRE!$C4350,'SKT LİSTESİ'!$F:$S,9,0)))</f>
        <v/>
      </c>
      <c r="I4350" s="132" t="str">
        <f ca="1">IFERROR(IF($C4350="","",VLOOKUP(FİLTRE!$C4350,'SKT LİSTESİ'!$F:$S,10,0)),"")</f>
        <v/>
      </c>
      <c r="J4350" s="133" t="str">
        <f ca="1">IFERROR(IF($C4350="","",VLOOKUP(FİLTRE!$C4350,'SKT LİSTESİ'!$F:$S,11,0)),"")</f>
        <v/>
      </c>
      <c r="K4350" s="134" t="str">
        <f ca="1">IFERROR(IF($C4350="","",VLOOKUP(FİLTRE!$C4350,'SKT LİSTESİ'!$F:$S,12,0)),"")</f>
        <v/>
      </c>
      <c r="L4350" s="134" t="str">
        <f ca="1">IFERROR(IF($C4350="","",VLOOKUP(FİLTRE!$C4350,'SKT LİSTESİ'!$F:$S,13,0)),"")</f>
        <v/>
      </c>
      <c r="M4350" s="135" t="str">
        <f ca="1">IFERROR(IF($C4350="","",VLOOKUP(FİLTRE!$C4350,'SKT LİSTESİ'!$F:$AJ,14,0)),"")</f>
        <v/>
      </c>
      <c r="N4350" s="31" t="str">
        <f ca="1">IFERROR(IF($C4350="","",VLOOKUP(FİLTRE!$C4350,'SKT LİSTESİ'!$F:$AJ,22,0)),"")</f>
        <v/>
      </c>
      <c r="O4350" s="136" t="str">
        <f ca="1">IFERROR(IF($C4350="","",VLOOKUP(FİLTRE!$C4350,'SKT LİSTESİ'!$F:$AJ,23,0)),"")</f>
        <v/>
      </c>
      <c r="P4350" s="31"/>
      <c r="Q4350" s="31"/>
      <c r="R4350" s="137" t="str">
        <f ca="1">(IFERROR(IF($C4350="","",VLOOKUP(FİLTRE!$C4350,'SKT LİSTESİ'!$F:$AJ,15,0)),""))</f>
        <v/>
      </c>
      <c r="S4350" s="138" t="str">
        <f ca="1">IFERROR(IF($C4350="","",VLOOKUP(FİLTRE!$C4350,'SKT LİSTESİ'!$F:$AJ,16,0)),"")</f>
        <v/>
      </c>
      <c r="AF4350" s="179" t="str">
        <f t="shared" ca="1" si="270"/>
        <v/>
      </c>
      <c r="AG4350" s="179">
        <f t="shared" ca="1" si="271"/>
        <v>0</v>
      </c>
      <c r="AH4350" s="179">
        <f t="shared" ca="1" si="272"/>
        <v>0</v>
      </c>
    </row>
    <row r="4351" spans="2:34" ht="15.75" x14ac:dyDescent="0.25">
      <c r="B4351">
        <f t="shared" ca="1" si="269"/>
        <v>4339</v>
      </c>
      <c r="C4351" t="str">
        <f ca="1">IFERROR(VLOOKUP(B4351,'SKT LİSTESİ'!F:F,1,0),"")</f>
        <v/>
      </c>
      <c r="E4351" s="128" t="str">
        <f ca="1">IFERROR(IF($C4351="","",VLOOKUP(FİLTRE!$C4351,'SKT LİSTESİ'!$F:$S,5,0)),"")</f>
        <v/>
      </c>
      <c r="F4351" s="129" t="str">
        <f ca="1">IFERROR(IF($C4351="","",VLOOKUP(FİLTRE!$C4351,'SKT LİSTESİ'!$F:$S,7,0)),"")</f>
        <v/>
      </c>
      <c r="G4351" s="130" t="str">
        <f ca="1">IFERROR(IF($C4351="","",VLOOKUP(FİLTRE!$C4351,'SKT LİSTESİ'!$F:$S,8,0)),"")</f>
        <v/>
      </c>
      <c r="H4351" s="131" t="str">
        <f ca="1">IF(E4351="","",IF($C4351="","",VLOOKUP(FİLTRE!$C4351,'SKT LİSTESİ'!$F:$S,9,0)))</f>
        <v/>
      </c>
      <c r="I4351" s="132" t="str">
        <f ca="1">IFERROR(IF($C4351="","",VLOOKUP(FİLTRE!$C4351,'SKT LİSTESİ'!$F:$S,10,0)),"")</f>
        <v/>
      </c>
      <c r="J4351" s="133" t="str">
        <f ca="1">IFERROR(IF($C4351="","",VLOOKUP(FİLTRE!$C4351,'SKT LİSTESİ'!$F:$S,11,0)),"")</f>
        <v/>
      </c>
      <c r="K4351" s="134" t="str">
        <f ca="1">IFERROR(IF($C4351="","",VLOOKUP(FİLTRE!$C4351,'SKT LİSTESİ'!$F:$S,12,0)),"")</f>
        <v/>
      </c>
      <c r="L4351" s="134" t="str">
        <f ca="1">IFERROR(IF($C4351="","",VLOOKUP(FİLTRE!$C4351,'SKT LİSTESİ'!$F:$S,13,0)),"")</f>
        <v/>
      </c>
      <c r="M4351" s="135" t="str">
        <f ca="1">IFERROR(IF($C4351="","",VLOOKUP(FİLTRE!$C4351,'SKT LİSTESİ'!$F:$AJ,14,0)),"")</f>
        <v/>
      </c>
      <c r="N4351" s="31" t="str">
        <f ca="1">IFERROR(IF($C4351="","",VLOOKUP(FİLTRE!$C4351,'SKT LİSTESİ'!$F:$AJ,22,0)),"")</f>
        <v/>
      </c>
      <c r="O4351" s="136" t="str">
        <f ca="1">IFERROR(IF($C4351="","",VLOOKUP(FİLTRE!$C4351,'SKT LİSTESİ'!$F:$AJ,23,0)),"")</f>
        <v/>
      </c>
      <c r="P4351" s="31"/>
      <c r="Q4351" s="31"/>
      <c r="R4351" s="137" t="str">
        <f ca="1">(IFERROR(IF($C4351="","",VLOOKUP(FİLTRE!$C4351,'SKT LİSTESİ'!$F:$AJ,15,0)),""))</f>
        <v/>
      </c>
      <c r="S4351" s="138" t="str">
        <f ca="1">IFERROR(IF($C4351="","",VLOOKUP(FİLTRE!$C4351,'SKT LİSTESİ'!$F:$AJ,16,0)),"")</f>
        <v/>
      </c>
      <c r="AF4351" s="179" t="str">
        <f t="shared" ca="1" si="270"/>
        <v/>
      </c>
      <c r="AG4351" s="179">
        <f t="shared" ca="1" si="271"/>
        <v>0</v>
      </c>
      <c r="AH4351" s="179">
        <f t="shared" ca="1" si="272"/>
        <v>0</v>
      </c>
    </row>
    <row r="4352" spans="2:34" ht="15.75" x14ac:dyDescent="0.25">
      <c r="B4352">
        <f t="shared" ca="1" si="269"/>
        <v>4340</v>
      </c>
      <c r="C4352" t="str">
        <f ca="1">IFERROR(VLOOKUP(B4352,'SKT LİSTESİ'!F:F,1,0),"")</f>
        <v/>
      </c>
      <c r="E4352" s="128" t="str">
        <f ca="1">IFERROR(IF($C4352="","",VLOOKUP(FİLTRE!$C4352,'SKT LİSTESİ'!$F:$S,5,0)),"")</f>
        <v/>
      </c>
      <c r="F4352" s="129" t="str">
        <f ca="1">IFERROR(IF($C4352="","",VLOOKUP(FİLTRE!$C4352,'SKT LİSTESİ'!$F:$S,7,0)),"")</f>
        <v/>
      </c>
      <c r="G4352" s="130" t="str">
        <f ca="1">IFERROR(IF($C4352="","",VLOOKUP(FİLTRE!$C4352,'SKT LİSTESİ'!$F:$S,8,0)),"")</f>
        <v/>
      </c>
      <c r="H4352" s="131" t="str">
        <f ca="1">IF(E4352="","",IF($C4352="","",VLOOKUP(FİLTRE!$C4352,'SKT LİSTESİ'!$F:$S,9,0)))</f>
        <v/>
      </c>
      <c r="I4352" s="132" t="str">
        <f ca="1">IFERROR(IF($C4352="","",VLOOKUP(FİLTRE!$C4352,'SKT LİSTESİ'!$F:$S,10,0)),"")</f>
        <v/>
      </c>
      <c r="J4352" s="133" t="str">
        <f ca="1">IFERROR(IF($C4352="","",VLOOKUP(FİLTRE!$C4352,'SKT LİSTESİ'!$F:$S,11,0)),"")</f>
        <v/>
      </c>
      <c r="K4352" s="134" t="str">
        <f ca="1">IFERROR(IF($C4352="","",VLOOKUP(FİLTRE!$C4352,'SKT LİSTESİ'!$F:$S,12,0)),"")</f>
        <v/>
      </c>
      <c r="L4352" s="134" t="str">
        <f ca="1">IFERROR(IF($C4352="","",VLOOKUP(FİLTRE!$C4352,'SKT LİSTESİ'!$F:$S,13,0)),"")</f>
        <v/>
      </c>
      <c r="M4352" s="135" t="str">
        <f ca="1">IFERROR(IF($C4352="","",VLOOKUP(FİLTRE!$C4352,'SKT LİSTESİ'!$F:$AJ,14,0)),"")</f>
        <v/>
      </c>
      <c r="N4352" s="31" t="str">
        <f ca="1">IFERROR(IF($C4352="","",VLOOKUP(FİLTRE!$C4352,'SKT LİSTESİ'!$F:$AJ,22,0)),"")</f>
        <v/>
      </c>
      <c r="O4352" s="136" t="str">
        <f ca="1">IFERROR(IF($C4352="","",VLOOKUP(FİLTRE!$C4352,'SKT LİSTESİ'!$F:$AJ,23,0)),"")</f>
        <v/>
      </c>
      <c r="P4352" s="31"/>
      <c r="Q4352" s="31"/>
      <c r="R4352" s="137" t="str">
        <f ca="1">(IFERROR(IF($C4352="","",VLOOKUP(FİLTRE!$C4352,'SKT LİSTESİ'!$F:$AJ,15,0)),""))</f>
        <v/>
      </c>
      <c r="S4352" s="138" t="str">
        <f ca="1">IFERROR(IF($C4352="","",VLOOKUP(FİLTRE!$C4352,'SKT LİSTESİ'!$F:$AJ,16,0)),"")</f>
        <v/>
      </c>
      <c r="AF4352" s="179" t="str">
        <f t="shared" ca="1" si="270"/>
        <v/>
      </c>
      <c r="AG4352" s="179">
        <f t="shared" ca="1" si="271"/>
        <v>0</v>
      </c>
      <c r="AH4352" s="179">
        <f t="shared" ca="1" si="272"/>
        <v>0</v>
      </c>
    </row>
    <row r="4353" spans="2:34" ht="15.75" x14ac:dyDescent="0.25">
      <c r="B4353">
        <f t="shared" ca="1" si="269"/>
        <v>4341</v>
      </c>
      <c r="C4353" t="str">
        <f ca="1">IFERROR(VLOOKUP(B4353,'SKT LİSTESİ'!F:F,1,0),"")</f>
        <v/>
      </c>
      <c r="E4353" s="128" t="str">
        <f ca="1">IFERROR(IF($C4353="","",VLOOKUP(FİLTRE!$C4353,'SKT LİSTESİ'!$F:$S,5,0)),"")</f>
        <v/>
      </c>
      <c r="F4353" s="129" t="str">
        <f ca="1">IFERROR(IF($C4353="","",VLOOKUP(FİLTRE!$C4353,'SKT LİSTESİ'!$F:$S,7,0)),"")</f>
        <v/>
      </c>
      <c r="G4353" s="130" t="str">
        <f ca="1">IFERROR(IF($C4353="","",VLOOKUP(FİLTRE!$C4353,'SKT LİSTESİ'!$F:$S,8,0)),"")</f>
        <v/>
      </c>
      <c r="H4353" s="131" t="str">
        <f ca="1">IF(E4353="","",IF($C4353="","",VLOOKUP(FİLTRE!$C4353,'SKT LİSTESİ'!$F:$S,9,0)))</f>
        <v/>
      </c>
      <c r="I4353" s="132" t="str">
        <f ca="1">IFERROR(IF($C4353="","",VLOOKUP(FİLTRE!$C4353,'SKT LİSTESİ'!$F:$S,10,0)),"")</f>
        <v/>
      </c>
      <c r="J4353" s="133" t="str">
        <f ca="1">IFERROR(IF($C4353="","",VLOOKUP(FİLTRE!$C4353,'SKT LİSTESİ'!$F:$S,11,0)),"")</f>
        <v/>
      </c>
      <c r="K4353" s="134" t="str">
        <f ca="1">IFERROR(IF($C4353="","",VLOOKUP(FİLTRE!$C4353,'SKT LİSTESİ'!$F:$S,12,0)),"")</f>
        <v/>
      </c>
      <c r="L4353" s="134" t="str">
        <f ca="1">IFERROR(IF($C4353="","",VLOOKUP(FİLTRE!$C4353,'SKT LİSTESİ'!$F:$S,13,0)),"")</f>
        <v/>
      </c>
      <c r="M4353" s="135" t="str">
        <f ca="1">IFERROR(IF($C4353="","",VLOOKUP(FİLTRE!$C4353,'SKT LİSTESİ'!$F:$AJ,14,0)),"")</f>
        <v/>
      </c>
      <c r="N4353" s="31" t="str">
        <f ca="1">IFERROR(IF($C4353="","",VLOOKUP(FİLTRE!$C4353,'SKT LİSTESİ'!$F:$AJ,22,0)),"")</f>
        <v/>
      </c>
      <c r="O4353" s="136" t="str">
        <f ca="1">IFERROR(IF($C4353="","",VLOOKUP(FİLTRE!$C4353,'SKT LİSTESİ'!$F:$AJ,23,0)),"")</f>
        <v/>
      </c>
      <c r="P4353" s="31"/>
      <c r="Q4353" s="31"/>
      <c r="R4353" s="137" t="str">
        <f ca="1">(IFERROR(IF($C4353="","",VLOOKUP(FİLTRE!$C4353,'SKT LİSTESİ'!$F:$AJ,15,0)),""))</f>
        <v/>
      </c>
      <c r="S4353" s="138" t="str">
        <f ca="1">IFERROR(IF($C4353="","",VLOOKUP(FİLTRE!$C4353,'SKT LİSTESİ'!$F:$AJ,16,0)),"")</f>
        <v/>
      </c>
      <c r="AF4353" s="179" t="str">
        <f t="shared" ca="1" si="270"/>
        <v/>
      </c>
      <c r="AG4353" s="179">
        <f t="shared" ca="1" si="271"/>
        <v>0</v>
      </c>
      <c r="AH4353" s="179">
        <f t="shared" ca="1" si="272"/>
        <v>0</v>
      </c>
    </row>
    <row r="4354" spans="2:34" ht="15.75" x14ac:dyDescent="0.25">
      <c r="B4354">
        <f t="shared" ca="1" si="269"/>
        <v>4342</v>
      </c>
      <c r="C4354" t="str">
        <f ca="1">IFERROR(VLOOKUP(B4354,'SKT LİSTESİ'!F:F,1,0),"")</f>
        <v/>
      </c>
      <c r="E4354" s="128" t="str">
        <f ca="1">IFERROR(IF($C4354="","",VLOOKUP(FİLTRE!$C4354,'SKT LİSTESİ'!$F:$S,5,0)),"")</f>
        <v/>
      </c>
      <c r="F4354" s="129" t="str">
        <f ca="1">IFERROR(IF($C4354="","",VLOOKUP(FİLTRE!$C4354,'SKT LİSTESİ'!$F:$S,7,0)),"")</f>
        <v/>
      </c>
      <c r="G4354" s="130" t="str">
        <f ca="1">IFERROR(IF($C4354="","",VLOOKUP(FİLTRE!$C4354,'SKT LİSTESİ'!$F:$S,8,0)),"")</f>
        <v/>
      </c>
      <c r="H4354" s="131" t="str">
        <f ca="1">IF(E4354="","",IF($C4354="","",VLOOKUP(FİLTRE!$C4354,'SKT LİSTESİ'!$F:$S,9,0)))</f>
        <v/>
      </c>
      <c r="I4354" s="132" t="str">
        <f ca="1">IFERROR(IF($C4354="","",VLOOKUP(FİLTRE!$C4354,'SKT LİSTESİ'!$F:$S,10,0)),"")</f>
        <v/>
      </c>
      <c r="J4354" s="133" t="str">
        <f ca="1">IFERROR(IF($C4354="","",VLOOKUP(FİLTRE!$C4354,'SKT LİSTESİ'!$F:$S,11,0)),"")</f>
        <v/>
      </c>
      <c r="K4354" s="134" t="str">
        <f ca="1">IFERROR(IF($C4354="","",VLOOKUP(FİLTRE!$C4354,'SKT LİSTESİ'!$F:$S,12,0)),"")</f>
        <v/>
      </c>
      <c r="L4354" s="134" t="str">
        <f ca="1">IFERROR(IF($C4354="","",VLOOKUP(FİLTRE!$C4354,'SKT LİSTESİ'!$F:$S,13,0)),"")</f>
        <v/>
      </c>
      <c r="M4354" s="135" t="str">
        <f ca="1">IFERROR(IF($C4354="","",VLOOKUP(FİLTRE!$C4354,'SKT LİSTESİ'!$F:$AJ,14,0)),"")</f>
        <v/>
      </c>
      <c r="N4354" s="31" t="str">
        <f ca="1">IFERROR(IF($C4354="","",VLOOKUP(FİLTRE!$C4354,'SKT LİSTESİ'!$F:$AJ,22,0)),"")</f>
        <v/>
      </c>
      <c r="O4354" s="136" t="str">
        <f ca="1">IFERROR(IF($C4354="","",VLOOKUP(FİLTRE!$C4354,'SKT LİSTESİ'!$F:$AJ,23,0)),"")</f>
        <v/>
      </c>
      <c r="P4354" s="31"/>
      <c r="Q4354" s="31"/>
      <c r="R4354" s="137" t="str">
        <f ca="1">(IFERROR(IF($C4354="","",VLOOKUP(FİLTRE!$C4354,'SKT LİSTESİ'!$F:$AJ,15,0)),""))</f>
        <v/>
      </c>
      <c r="S4354" s="138" t="str">
        <f ca="1">IFERROR(IF($C4354="","",VLOOKUP(FİLTRE!$C4354,'SKT LİSTESİ'!$F:$AJ,16,0)),"")</f>
        <v/>
      </c>
      <c r="AF4354" s="179" t="str">
        <f t="shared" ca="1" si="270"/>
        <v/>
      </c>
      <c r="AG4354" s="179">
        <f t="shared" ca="1" si="271"/>
        <v>0</v>
      </c>
      <c r="AH4354" s="179">
        <f t="shared" ca="1" si="272"/>
        <v>0</v>
      </c>
    </row>
    <row r="4355" spans="2:34" ht="15.75" x14ac:dyDescent="0.25">
      <c r="B4355">
        <f t="shared" ca="1" si="269"/>
        <v>4343</v>
      </c>
      <c r="C4355" t="str">
        <f ca="1">IFERROR(VLOOKUP(B4355,'SKT LİSTESİ'!F:F,1,0),"")</f>
        <v/>
      </c>
      <c r="E4355" s="128" t="str">
        <f ca="1">IFERROR(IF($C4355="","",VLOOKUP(FİLTRE!$C4355,'SKT LİSTESİ'!$F:$S,5,0)),"")</f>
        <v/>
      </c>
      <c r="F4355" s="129" t="str">
        <f ca="1">IFERROR(IF($C4355="","",VLOOKUP(FİLTRE!$C4355,'SKT LİSTESİ'!$F:$S,7,0)),"")</f>
        <v/>
      </c>
      <c r="G4355" s="130" t="str">
        <f ca="1">IFERROR(IF($C4355="","",VLOOKUP(FİLTRE!$C4355,'SKT LİSTESİ'!$F:$S,8,0)),"")</f>
        <v/>
      </c>
      <c r="H4355" s="131" t="str">
        <f ca="1">IF(E4355="","",IF($C4355="","",VLOOKUP(FİLTRE!$C4355,'SKT LİSTESİ'!$F:$S,9,0)))</f>
        <v/>
      </c>
      <c r="I4355" s="132" t="str">
        <f ca="1">IFERROR(IF($C4355="","",VLOOKUP(FİLTRE!$C4355,'SKT LİSTESİ'!$F:$S,10,0)),"")</f>
        <v/>
      </c>
      <c r="J4355" s="133" t="str">
        <f ca="1">IFERROR(IF($C4355="","",VLOOKUP(FİLTRE!$C4355,'SKT LİSTESİ'!$F:$S,11,0)),"")</f>
        <v/>
      </c>
      <c r="K4355" s="134" t="str">
        <f ca="1">IFERROR(IF($C4355="","",VLOOKUP(FİLTRE!$C4355,'SKT LİSTESİ'!$F:$S,12,0)),"")</f>
        <v/>
      </c>
      <c r="L4355" s="134" t="str">
        <f ca="1">IFERROR(IF($C4355="","",VLOOKUP(FİLTRE!$C4355,'SKT LİSTESİ'!$F:$S,13,0)),"")</f>
        <v/>
      </c>
      <c r="M4355" s="135" t="str">
        <f ca="1">IFERROR(IF($C4355="","",VLOOKUP(FİLTRE!$C4355,'SKT LİSTESİ'!$F:$AJ,14,0)),"")</f>
        <v/>
      </c>
      <c r="N4355" s="31" t="str">
        <f ca="1">IFERROR(IF($C4355="","",VLOOKUP(FİLTRE!$C4355,'SKT LİSTESİ'!$F:$AJ,22,0)),"")</f>
        <v/>
      </c>
      <c r="O4355" s="136" t="str">
        <f ca="1">IFERROR(IF($C4355="","",VLOOKUP(FİLTRE!$C4355,'SKT LİSTESİ'!$F:$AJ,23,0)),"")</f>
        <v/>
      </c>
      <c r="P4355" s="31"/>
      <c r="Q4355" s="31"/>
      <c r="R4355" s="137" t="str">
        <f ca="1">(IFERROR(IF($C4355="","",VLOOKUP(FİLTRE!$C4355,'SKT LİSTESİ'!$F:$AJ,15,0)),""))</f>
        <v/>
      </c>
      <c r="S4355" s="138" t="str">
        <f ca="1">IFERROR(IF($C4355="","",VLOOKUP(FİLTRE!$C4355,'SKT LİSTESİ'!$F:$AJ,16,0)),"")</f>
        <v/>
      </c>
      <c r="AF4355" s="179" t="str">
        <f t="shared" ca="1" si="270"/>
        <v/>
      </c>
      <c r="AG4355" s="179">
        <f t="shared" ca="1" si="271"/>
        <v>0</v>
      </c>
      <c r="AH4355" s="179">
        <f t="shared" ca="1" si="272"/>
        <v>0</v>
      </c>
    </row>
    <row r="4356" spans="2:34" ht="15.75" x14ac:dyDescent="0.25">
      <c r="B4356">
        <f t="shared" ca="1" si="269"/>
        <v>4344</v>
      </c>
      <c r="C4356" t="str">
        <f ca="1">IFERROR(VLOOKUP(B4356,'SKT LİSTESİ'!F:F,1,0),"")</f>
        <v/>
      </c>
      <c r="E4356" s="128" t="str">
        <f ca="1">IFERROR(IF($C4356="","",VLOOKUP(FİLTRE!$C4356,'SKT LİSTESİ'!$F:$S,5,0)),"")</f>
        <v/>
      </c>
      <c r="F4356" s="129" t="str">
        <f ca="1">IFERROR(IF($C4356="","",VLOOKUP(FİLTRE!$C4356,'SKT LİSTESİ'!$F:$S,7,0)),"")</f>
        <v/>
      </c>
      <c r="G4356" s="130" t="str">
        <f ca="1">IFERROR(IF($C4356="","",VLOOKUP(FİLTRE!$C4356,'SKT LİSTESİ'!$F:$S,8,0)),"")</f>
        <v/>
      </c>
      <c r="H4356" s="131" t="str">
        <f ca="1">IF(E4356="","",IF($C4356="","",VLOOKUP(FİLTRE!$C4356,'SKT LİSTESİ'!$F:$S,9,0)))</f>
        <v/>
      </c>
      <c r="I4356" s="132" t="str">
        <f ca="1">IFERROR(IF($C4356="","",VLOOKUP(FİLTRE!$C4356,'SKT LİSTESİ'!$F:$S,10,0)),"")</f>
        <v/>
      </c>
      <c r="J4356" s="133" t="str">
        <f ca="1">IFERROR(IF($C4356="","",VLOOKUP(FİLTRE!$C4356,'SKT LİSTESİ'!$F:$S,11,0)),"")</f>
        <v/>
      </c>
      <c r="K4356" s="134" t="str">
        <f ca="1">IFERROR(IF($C4356="","",VLOOKUP(FİLTRE!$C4356,'SKT LİSTESİ'!$F:$S,12,0)),"")</f>
        <v/>
      </c>
      <c r="L4356" s="134" t="str">
        <f ca="1">IFERROR(IF($C4356="","",VLOOKUP(FİLTRE!$C4356,'SKT LİSTESİ'!$F:$S,13,0)),"")</f>
        <v/>
      </c>
      <c r="M4356" s="135" t="str">
        <f ca="1">IFERROR(IF($C4356="","",VLOOKUP(FİLTRE!$C4356,'SKT LİSTESİ'!$F:$AJ,14,0)),"")</f>
        <v/>
      </c>
      <c r="N4356" s="31" t="str">
        <f ca="1">IFERROR(IF($C4356="","",VLOOKUP(FİLTRE!$C4356,'SKT LİSTESİ'!$F:$AJ,22,0)),"")</f>
        <v/>
      </c>
      <c r="O4356" s="136" t="str">
        <f ca="1">IFERROR(IF($C4356="","",VLOOKUP(FİLTRE!$C4356,'SKT LİSTESİ'!$F:$AJ,23,0)),"")</f>
        <v/>
      </c>
      <c r="P4356" s="31"/>
      <c r="Q4356" s="31"/>
      <c r="R4356" s="137" t="str">
        <f ca="1">(IFERROR(IF($C4356="","",VLOOKUP(FİLTRE!$C4356,'SKT LİSTESİ'!$F:$AJ,15,0)),""))</f>
        <v/>
      </c>
      <c r="S4356" s="138" t="str">
        <f ca="1">IFERROR(IF($C4356="","",VLOOKUP(FİLTRE!$C4356,'SKT LİSTESİ'!$F:$AJ,16,0)),"")</f>
        <v/>
      </c>
      <c r="AF4356" s="179" t="str">
        <f t="shared" ca="1" si="270"/>
        <v/>
      </c>
      <c r="AG4356" s="179">
        <f t="shared" ca="1" si="271"/>
        <v>0</v>
      </c>
      <c r="AH4356" s="179">
        <f t="shared" ca="1" si="272"/>
        <v>0</v>
      </c>
    </row>
    <row r="4357" spans="2:34" ht="15.75" x14ac:dyDescent="0.25">
      <c r="B4357">
        <f t="shared" ca="1" si="269"/>
        <v>4345</v>
      </c>
      <c r="C4357" t="str">
        <f ca="1">IFERROR(VLOOKUP(B4357,'SKT LİSTESİ'!F:F,1,0),"")</f>
        <v/>
      </c>
      <c r="E4357" s="128" t="str">
        <f ca="1">IFERROR(IF($C4357="","",VLOOKUP(FİLTRE!$C4357,'SKT LİSTESİ'!$F:$S,5,0)),"")</f>
        <v/>
      </c>
      <c r="F4357" s="129" t="str">
        <f ca="1">IFERROR(IF($C4357="","",VLOOKUP(FİLTRE!$C4357,'SKT LİSTESİ'!$F:$S,7,0)),"")</f>
        <v/>
      </c>
      <c r="G4357" s="130" t="str">
        <f ca="1">IFERROR(IF($C4357="","",VLOOKUP(FİLTRE!$C4357,'SKT LİSTESİ'!$F:$S,8,0)),"")</f>
        <v/>
      </c>
      <c r="H4357" s="131" t="str">
        <f ca="1">IF(E4357="","",IF($C4357="","",VLOOKUP(FİLTRE!$C4357,'SKT LİSTESİ'!$F:$S,9,0)))</f>
        <v/>
      </c>
      <c r="I4357" s="132" t="str">
        <f ca="1">IFERROR(IF($C4357="","",VLOOKUP(FİLTRE!$C4357,'SKT LİSTESİ'!$F:$S,10,0)),"")</f>
        <v/>
      </c>
      <c r="J4357" s="133" t="str">
        <f ca="1">IFERROR(IF($C4357="","",VLOOKUP(FİLTRE!$C4357,'SKT LİSTESİ'!$F:$S,11,0)),"")</f>
        <v/>
      </c>
      <c r="K4357" s="134" t="str">
        <f ca="1">IFERROR(IF($C4357="","",VLOOKUP(FİLTRE!$C4357,'SKT LİSTESİ'!$F:$S,12,0)),"")</f>
        <v/>
      </c>
      <c r="L4357" s="134" t="str">
        <f ca="1">IFERROR(IF($C4357="","",VLOOKUP(FİLTRE!$C4357,'SKT LİSTESİ'!$F:$S,13,0)),"")</f>
        <v/>
      </c>
      <c r="M4357" s="135" t="str">
        <f ca="1">IFERROR(IF($C4357="","",VLOOKUP(FİLTRE!$C4357,'SKT LİSTESİ'!$F:$AJ,14,0)),"")</f>
        <v/>
      </c>
      <c r="N4357" s="31" t="str">
        <f ca="1">IFERROR(IF($C4357="","",VLOOKUP(FİLTRE!$C4357,'SKT LİSTESİ'!$F:$AJ,22,0)),"")</f>
        <v/>
      </c>
      <c r="O4357" s="136" t="str">
        <f ca="1">IFERROR(IF($C4357="","",VLOOKUP(FİLTRE!$C4357,'SKT LİSTESİ'!$F:$AJ,23,0)),"")</f>
        <v/>
      </c>
      <c r="P4357" s="31"/>
      <c r="Q4357" s="31"/>
      <c r="R4357" s="137" t="str">
        <f ca="1">(IFERROR(IF($C4357="","",VLOOKUP(FİLTRE!$C4357,'SKT LİSTESİ'!$F:$AJ,15,0)),""))</f>
        <v/>
      </c>
      <c r="S4357" s="138" t="str">
        <f ca="1">IFERROR(IF($C4357="","",VLOOKUP(FİLTRE!$C4357,'SKT LİSTESİ'!$F:$AJ,16,0)),"")</f>
        <v/>
      </c>
      <c r="AF4357" s="179" t="str">
        <f t="shared" ca="1" si="270"/>
        <v/>
      </c>
      <c r="AG4357" s="179">
        <f t="shared" ca="1" si="271"/>
        <v>0</v>
      </c>
      <c r="AH4357" s="179">
        <f t="shared" ca="1" si="272"/>
        <v>0</v>
      </c>
    </row>
    <row r="4358" spans="2:34" ht="15.75" x14ac:dyDescent="0.25">
      <c r="B4358">
        <f t="shared" ca="1" si="269"/>
        <v>4346</v>
      </c>
      <c r="C4358" t="str">
        <f ca="1">IFERROR(VLOOKUP(B4358,'SKT LİSTESİ'!F:F,1,0),"")</f>
        <v/>
      </c>
      <c r="E4358" s="128" t="str">
        <f ca="1">IFERROR(IF($C4358="","",VLOOKUP(FİLTRE!$C4358,'SKT LİSTESİ'!$F:$S,5,0)),"")</f>
        <v/>
      </c>
      <c r="F4358" s="129" t="str">
        <f ca="1">IFERROR(IF($C4358="","",VLOOKUP(FİLTRE!$C4358,'SKT LİSTESİ'!$F:$S,7,0)),"")</f>
        <v/>
      </c>
      <c r="G4358" s="130" t="str">
        <f ca="1">IFERROR(IF($C4358="","",VLOOKUP(FİLTRE!$C4358,'SKT LİSTESİ'!$F:$S,8,0)),"")</f>
        <v/>
      </c>
      <c r="H4358" s="131" t="str">
        <f ca="1">IF(E4358="","",IF($C4358="","",VLOOKUP(FİLTRE!$C4358,'SKT LİSTESİ'!$F:$S,9,0)))</f>
        <v/>
      </c>
      <c r="I4358" s="132" t="str">
        <f ca="1">IFERROR(IF($C4358="","",VLOOKUP(FİLTRE!$C4358,'SKT LİSTESİ'!$F:$S,10,0)),"")</f>
        <v/>
      </c>
      <c r="J4358" s="133" t="str">
        <f ca="1">IFERROR(IF($C4358="","",VLOOKUP(FİLTRE!$C4358,'SKT LİSTESİ'!$F:$S,11,0)),"")</f>
        <v/>
      </c>
      <c r="K4358" s="134" t="str">
        <f ca="1">IFERROR(IF($C4358="","",VLOOKUP(FİLTRE!$C4358,'SKT LİSTESİ'!$F:$S,12,0)),"")</f>
        <v/>
      </c>
      <c r="L4358" s="134" t="str">
        <f ca="1">IFERROR(IF($C4358="","",VLOOKUP(FİLTRE!$C4358,'SKT LİSTESİ'!$F:$S,13,0)),"")</f>
        <v/>
      </c>
      <c r="M4358" s="135" t="str">
        <f ca="1">IFERROR(IF($C4358="","",VLOOKUP(FİLTRE!$C4358,'SKT LİSTESİ'!$F:$AJ,14,0)),"")</f>
        <v/>
      </c>
      <c r="N4358" s="31" t="str">
        <f ca="1">IFERROR(IF($C4358="","",VLOOKUP(FİLTRE!$C4358,'SKT LİSTESİ'!$F:$AJ,22,0)),"")</f>
        <v/>
      </c>
      <c r="O4358" s="136" t="str">
        <f ca="1">IFERROR(IF($C4358="","",VLOOKUP(FİLTRE!$C4358,'SKT LİSTESİ'!$F:$AJ,23,0)),"")</f>
        <v/>
      </c>
      <c r="P4358" s="31"/>
      <c r="Q4358" s="31"/>
      <c r="R4358" s="137" t="str">
        <f ca="1">(IFERROR(IF($C4358="","",VLOOKUP(FİLTRE!$C4358,'SKT LİSTESİ'!$F:$AJ,15,0)),""))</f>
        <v/>
      </c>
      <c r="S4358" s="138" t="str">
        <f ca="1">IFERROR(IF($C4358="","",VLOOKUP(FİLTRE!$C4358,'SKT LİSTESİ'!$F:$AJ,16,0)),"")</f>
        <v/>
      </c>
      <c r="AF4358" s="179" t="str">
        <f t="shared" ca="1" si="270"/>
        <v/>
      </c>
      <c r="AG4358" s="179">
        <f t="shared" ca="1" si="271"/>
        <v>0</v>
      </c>
      <c r="AH4358" s="179">
        <f t="shared" ca="1" si="272"/>
        <v>0</v>
      </c>
    </row>
    <row r="4359" spans="2:34" ht="15.75" x14ac:dyDescent="0.25">
      <c r="B4359">
        <f t="shared" ca="1" si="269"/>
        <v>4347</v>
      </c>
      <c r="C4359" t="str">
        <f ca="1">IFERROR(VLOOKUP(B4359,'SKT LİSTESİ'!F:F,1,0),"")</f>
        <v/>
      </c>
      <c r="E4359" s="128" t="str">
        <f ca="1">IFERROR(IF($C4359="","",VLOOKUP(FİLTRE!$C4359,'SKT LİSTESİ'!$F:$S,5,0)),"")</f>
        <v/>
      </c>
      <c r="F4359" s="129" t="str">
        <f ca="1">IFERROR(IF($C4359="","",VLOOKUP(FİLTRE!$C4359,'SKT LİSTESİ'!$F:$S,7,0)),"")</f>
        <v/>
      </c>
      <c r="G4359" s="130" t="str">
        <f ca="1">IFERROR(IF($C4359="","",VLOOKUP(FİLTRE!$C4359,'SKT LİSTESİ'!$F:$S,8,0)),"")</f>
        <v/>
      </c>
      <c r="H4359" s="131" t="str">
        <f ca="1">IF(E4359="","",IF($C4359="","",VLOOKUP(FİLTRE!$C4359,'SKT LİSTESİ'!$F:$S,9,0)))</f>
        <v/>
      </c>
      <c r="I4359" s="132" t="str">
        <f ca="1">IFERROR(IF($C4359="","",VLOOKUP(FİLTRE!$C4359,'SKT LİSTESİ'!$F:$S,10,0)),"")</f>
        <v/>
      </c>
      <c r="J4359" s="133" t="str">
        <f ca="1">IFERROR(IF($C4359="","",VLOOKUP(FİLTRE!$C4359,'SKT LİSTESİ'!$F:$S,11,0)),"")</f>
        <v/>
      </c>
      <c r="K4359" s="134" t="str">
        <f ca="1">IFERROR(IF($C4359="","",VLOOKUP(FİLTRE!$C4359,'SKT LİSTESİ'!$F:$S,12,0)),"")</f>
        <v/>
      </c>
      <c r="L4359" s="134" t="str">
        <f ca="1">IFERROR(IF($C4359="","",VLOOKUP(FİLTRE!$C4359,'SKT LİSTESİ'!$F:$S,13,0)),"")</f>
        <v/>
      </c>
      <c r="M4359" s="135" t="str">
        <f ca="1">IFERROR(IF($C4359="","",VLOOKUP(FİLTRE!$C4359,'SKT LİSTESİ'!$F:$AJ,14,0)),"")</f>
        <v/>
      </c>
      <c r="N4359" s="31" t="str">
        <f ca="1">IFERROR(IF($C4359="","",VLOOKUP(FİLTRE!$C4359,'SKT LİSTESİ'!$F:$AJ,22,0)),"")</f>
        <v/>
      </c>
      <c r="O4359" s="136" t="str">
        <f ca="1">IFERROR(IF($C4359="","",VLOOKUP(FİLTRE!$C4359,'SKT LİSTESİ'!$F:$AJ,23,0)),"")</f>
        <v/>
      </c>
      <c r="P4359" s="31"/>
      <c r="Q4359" s="31"/>
      <c r="R4359" s="137" t="str">
        <f ca="1">(IFERROR(IF($C4359="","",VLOOKUP(FİLTRE!$C4359,'SKT LİSTESİ'!$F:$AJ,15,0)),""))</f>
        <v/>
      </c>
      <c r="S4359" s="138" t="str">
        <f ca="1">IFERROR(IF($C4359="","",VLOOKUP(FİLTRE!$C4359,'SKT LİSTESİ'!$F:$AJ,16,0)),"")</f>
        <v/>
      </c>
      <c r="AF4359" s="179" t="str">
        <f t="shared" ca="1" si="270"/>
        <v/>
      </c>
      <c r="AG4359" s="179">
        <f t="shared" ca="1" si="271"/>
        <v>0</v>
      </c>
      <c r="AH4359" s="179">
        <f t="shared" ca="1" si="272"/>
        <v>0</v>
      </c>
    </row>
    <row r="4360" spans="2:34" ht="15.75" x14ac:dyDescent="0.25">
      <c r="B4360">
        <f t="shared" ca="1" si="269"/>
        <v>4348</v>
      </c>
      <c r="C4360" t="str">
        <f ca="1">IFERROR(VLOOKUP(B4360,'SKT LİSTESİ'!F:F,1,0),"")</f>
        <v/>
      </c>
      <c r="E4360" s="128" t="str">
        <f ca="1">IFERROR(IF($C4360="","",VLOOKUP(FİLTRE!$C4360,'SKT LİSTESİ'!$F:$S,5,0)),"")</f>
        <v/>
      </c>
      <c r="F4360" s="129" t="str">
        <f ca="1">IFERROR(IF($C4360="","",VLOOKUP(FİLTRE!$C4360,'SKT LİSTESİ'!$F:$S,7,0)),"")</f>
        <v/>
      </c>
      <c r="G4360" s="130" t="str">
        <f ca="1">IFERROR(IF($C4360="","",VLOOKUP(FİLTRE!$C4360,'SKT LİSTESİ'!$F:$S,8,0)),"")</f>
        <v/>
      </c>
      <c r="H4360" s="131" t="str">
        <f ca="1">IF(E4360="","",IF($C4360="","",VLOOKUP(FİLTRE!$C4360,'SKT LİSTESİ'!$F:$S,9,0)))</f>
        <v/>
      </c>
      <c r="I4360" s="132" t="str">
        <f ca="1">IFERROR(IF($C4360="","",VLOOKUP(FİLTRE!$C4360,'SKT LİSTESİ'!$F:$S,10,0)),"")</f>
        <v/>
      </c>
      <c r="J4360" s="133" t="str">
        <f ca="1">IFERROR(IF($C4360="","",VLOOKUP(FİLTRE!$C4360,'SKT LİSTESİ'!$F:$S,11,0)),"")</f>
        <v/>
      </c>
      <c r="K4360" s="134" t="str">
        <f ca="1">IFERROR(IF($C4360="","",VLOOKUP(FİLTRE!$C4360,'SKT LİSTESİ'!$F:$S,12,0)),"")</f>
        <v/>
      </c>
      <c r="L4360" s="134" t="str">
        <f ca="1">IFERROR(IF($C4360="","",VLOOKUP(FİLTRE!$C4360,'SKT LİSTESİ'!$F:$S,13,0)),"")</f>
        <v/>
      </c>
      <c r="M4360" s="135" t="str">
        <f ca="1">IFERROR(IF($C4360="","",VLOOKUP(FİLTRE!$C4360,'SKT LİSTESİ'!$F:$AJ,14,0)),"")</f>
        <v/>
      </c>
      <c r="N4360" s="31" t="str">
        <f ca="1">IFERROR(IF($C4360="","",VLOOKUP(FİLTRE!$C4360,'SKT LİSTESİ'!$F:$AJ,22,0)),"")</f>
        <v/>
      </c>
      <c r="O4360" s="136" t="str">
        <f ca="1">IFERROR(IF($C4360="","",VLOOKUP(FİLTRE!$C4360,'SKT LİSTESİ'!$F:$AJ,23,0)),"")</f>
        <v/>
      </c>
      <c r="P4360" s="31"/>
      <c r="Q4360" s="31"/>
      <c r="R4360" s="137" t="str">
        <f ca="1">(IFERROR(IF($C4360="","",VLOOKUP(FİLTRE!$C4360,'SKT LİSTESİ'!$F:$AJ,15,0)),""))</f>
        <v/>
      </c>
      <c r="S4360" s="138" t="str">
        <f ca="1">IFERROR(IF($C4360="","",VLOOKUP(FİLTRE!$C4360,'SKT LİSTESİ'!$F:$AJ,16,0)),"")</f>
        <v/>
      </c>
      <c r="AF4360" s="179" t="str">
        <f t="shared" ca="1" si="270"/>
        <v/>
      </c>
      <c r="AG4360" s="179">
        <f t="shared" ca="1" si="271"/>
        <v>0</v>
      </c>
      <c r="AH4360" s="179">
        <f t="shared" ca="1" si="272"/>
        <v>0</v>
      </c>
    </row>
    <row r="4361" spans="2:34" ht="15.75" x14ac:dyDescent="0.25">
      <c r="B4361">
        <f t="shared" ca="1" si="269"/>
        <v>4349</v>
      </c>
      <c r="C4361" t="str">
        <f ca="1">IFERROR(VLOOKUP(B4361,'SKT LİSTESİ'!F:F,1,0),"")</f>
        <v/>
      </c>
      <c r="E4361" s="128" t="str">
        <f ca="1">IFERROR(IF($C4361="","",VLOOKUP(FİLTRE!$C4361,'SKT LİSTESİ'!$F:$S,5,0)),"")</f>
        <v/>
      </c>
      <c r="F4361" s="129" t="str">
        <f ca="1">IFERROR(IF($C4361="","",VLOOKUP(FİLTRE!$C4361,'SKT LİSTESİ'!$F:$S,7,0)),"")</f>
        <v/>
      </c>
      <c r="G4361" s="130" t="str">
        <f ca="1">IFERROR(IF($C4361="","",VLOOKUP(FİLTRE!$C4361,'SKT LİSTESİ'!$F:$S,8,0)),"")</f>
        <v/>
      </c>
      <c r="H4361" s="131" t="str">
        <f ca="1">IF(E4361="","",IF($C4361="","",VLOOKUP(FİLTRE!$C4361,'SKT LİSTESİ'!$F:$S,9,0)))</f>
        <v/>
      </c>
      <c r="I4361" s="132" t="str">
        <f ca="1">IFERROR(IF($C4361="","",VLOOKUP(FİLTRE!$C4361,'SKT LİSTESİ'!$F:$S,10,0)),"")</f>
        <v/>
      </c>
      <c r="J4361" s="133" t="str">
        <f ca="1">IFERROR(IF($C4361="","",VLOOKUP(FİLTRE!$C4361,'SKT LİSTESİ'!$F:$S,11,0)),"")</f>
        <v/>
      </c>
      <c r="K4361" s="134" t="str">
        <f ca="1">IFERROR(IF($C4361="","",VLOOKUP(FİLTRE!$C4361,'SKT LİSTESİ'!$F:$S,12,0)),"")</f>
        <v/>
      </c>
      <c r="L4361" s="134" t="str">
        <f ca="1">IFERROR(IF($C4361="","",VLOOKUP(FİLTRE!$C4361,'SKT LİSTESİ'!$F:$S,13,0)),"")</f>
        <v/>
      </c>
      <c r="M4361" s="135" t="str">
        <f ca="1">IFERROR(IF($C4361="","",VLOOKUP(FİLTRE!$C4361,'SKT LİSTESİ'!$F:$AJ,14,0)),"")</f>
        <v/>
      </c>
      <c r="N4361" s="31" t="str">
        <f ca="1">IFERROR(IF($C4361="","",VLOOKUP(FİLTRE!$C4361,'SKT LİSTESİ'!$F:$AJ,22,0)),"")</f>
        <v/>
      </c>
      <c r="O4361" s="136" t="str">
        <f ca="1">IFERROR(IF($C4361="","",VLOOKUP(FİLTRE!$C4361,'SKT LİSTESİ'!$F:$AJ,23,0)),"")</f>
        <v/>
      </c>
      <c r="P4361" s="31"/>
      <c r="Q4361" s="31"/>
      <c r="R4361" s="137" t="str">
        <f ca="1">(IFERROR(IF($C4361="","",VLOOKUP(FİLTRE!$C4361,'SKT LİSTESİ'!$F:$AJ,15,0)),""))</f>
        <v/>
      </c>
      <c r="S4361" s="138" t="str">
        <f ca="1">IFERROR(IF($C4361="","",VLOOKUP(FİLTRE!$C4361,'SKT LİSTESİ'!$F:$AJ,16,0)),"")</f>
        <v/>
      </c>
      <c r="AF4361" s="179" t="str">
        <f t="shared" ca="1" si="270"/>
        <v/>
      </c>
      <c r="AG4361" s="179">
        <f t="shared" ca="1" si="271"/>
        <v>0</v>
      </c>
      <c r="AH4361" s="179">
        <f t="shared" ca="1" si="272"/>
        <v>0</v>
      </c>
    </row>
    <row r="4362" spans="2:34" ht="15.75" x14ac:dyDescent="0.25">
      <c r="B4362">
        <f t="shared" ca="1" si="269"/>
        <v>4350</v>
      </c>
      <c r="C4362" t="str">
        <f ca="1">IFERROR(VLOOKUP(B4362,'SKT LİSTESİ'!F:F,1,0),"")</f>
        <v/>
      </c>
      <c r="E4362" s="128" t="str">
        <f ca="1">IFERROR(IF($C4362="","",VLOOKUP(FİLTRE!$C4362,'SKT LİSTESİ'!$F:$S,5,0)),"")</f>
        <v/>
      </c>
      <c r="F4362" s="129" t="str">
        <f ca="1">IFERROR(IF($C4362="","",VLOOKUP(FİLTRE!$C4362,'SKT LİSTESİ'!$F:$S,7,0)),"")</f>
        <v/>
      </c>
      <c r="G4362" s="130" t="str">
        <f ca="1">IFERROR(IF($C4362="","",VLOOKUP(FİLTRE!$C4362,'SKT LİSTESİ'!$F:$S,8,0)),"")</f>
        <v/>
      </c>
      <c r="H4362" s="131" t="str">
        <f ca="1">IF(E4362="","",IF($C4362="","",VLOOKUP(FİLTRE!$C4362,'SKT LİSTESİ'!$F:$S,9,0)))</f>
        <v/>
      </c>
      <c r="I4362" s="132" t="str">
        <f ca="1">IFERROR(IF($C4362="","",VLOOKUP(FİLTRE!$C4362,'SKT LİSTESİ'!$F:$S,10,0)),"")</f>
        <v/>
      </c>
      <c r="J4362" s="133" t="str">
        <f ca="1">IFERROR(IF($C4362="","",VLOOKUP(FİLTRE!$C4362,'SKT LİSTESİ'!$F:$S,11,0)),"")</f>
        <v/>
      </c>
      <c r="K4362" s="134" t="str">
        <f ca="1">IFERROR(IF($C4362="","",VLOOKUP(FİLTRE!$C4362,'SKT LİSTESİ'!$F:$S,12,0)),"")</f>
        <v/>
      </c>
      <c r="L4362" s="134" t="str">
        <f ca="1">IFERROR(IF($C4362="","",VLOOKUP(FİLTRE!$C4362,'SKT LİSTESİ'!$F:$S,13,0)),"")</f>
        <v/>
      </c>
      <c r="M4362" s="135" t="str">
        <f ca="1">IFERROR(IF($C4362="","",VLOOKUP(FİLTRE!$C4362,'SKT LİSTESİ'!$F:$AJ,14,0)),"")</f>
        <v/>
      </c>
      <c r="N4362" s="31" t="str">
        <f ca="1">IFERROR(IF($C4362="","",VLOOKUP(FİLTRE!$C4362,'SKT LİSTESİ'!$F:$AJ,22,0)),"")</f>
        <v/>
      </c>
      <c r="O4362" s="136" t="str">
        <f ca="1">IFERROR(IF($C4362="","",VLOOKUP(FİLTRE!$C4362,'SKT LİSTESİ'!$F:$AJ,23,0)),"")</f>
        <v/>
      </c>
      <c r="P4362" s="31"/>
      <c r="Q4362" s="31"/>
      <c r="R4362" s="137" t="str">
        <f ca="1">(IFERROR(IF($C4362="","",VLOOKUP(FİLTRE!$C4362,'SKT LİSTESİ'!$F:$AJ,15,0)),""))</f>
        <v/>
      </c>
      <c r="S4362" s="138" t="str">
        <f ca="1">IFERROR(IF($C4362="","",VLOOKUP(FİLTRE!$C4362,'SKT LİSTESİ'!$F:$AJ,16,0)),"")</f>
        <v/>
      </c>
      <c r="AF4362" s="179" t="str">
        <f t="shared" ca="1" si="270"/>
        <v/>
      </c>
      <c r="AG4362" s="179">
        <f t="shared" ca="1" si="271"/>
        <v>0</v>
      </c>
      <c r="AH4362" s="179">
        <f t="shared" ca="1" si="272"/>
        <v>0</v>
      </c>
    </row>
    <row r="4363" spans="2:34" ht="15.75" x14ac:dyDescent="0.25">
      <c r="B4363">
        <f t="shared" ca="1" si="269"/>
        <v>4351</v>
      </c>
      <c r="C4363" t="str">
        <f ca="1">IFERROR(VLOOKUP(B4363,'SKT LİSTESİ'!F:F,1,0),"")</f>
        <v/>
      </c>
      <c r="E4363" s="128" t="str">
        <f ca="1">IFERROR(IF($C4363="","",VLOOKUP(FİLTRE!$C4363,'SKT LİSTESİ'!$F:$S,5,0)),"")</f>
        <v/>
      </c>
      <c r="F4363" s="129" t="str">
        <f ca="1">IFERROR(IF($C4363="","",VLOOKUP(FİLTRE!$C4363,'SKT LİSTESİ'!$F:$S,7,0)),"")</f>
        <v/>
      </c>
      <c r="G4363" s="130" t="str">
        <f ca="1">IFERROR(IF($C4363="","",VLOOKUP(FİLTRE!$C4363,'SKT LİSTESİ'!$F:$S,8,0)),"")</f>
        <v/>
      </c>
      <c r="H4363" s="131" t="str">
        <f ca="1">IF(E4363="","",IF($C4363="","",VLOOKUP(FİLTRE!$C4363,'SKT LİSTESİ'!$F:$S,9,0)))</f>
        <v/>
      </c>
      <c r="I4363" s="132" t="str">
        <f ca="1">IFERROR(IF($C4363="","",VLOOKUP(FİLTRE!$C4363,'SKT LİSTESİ'!$F:$S,10,0)),"")</f>
        <v/>
      </c>
      <c r="J4363" s="133" t="str">
        <f ca="1">IFERROR(IF($C4363="","",VLOOKUP(FİLTRE!$C4363,'SKT LİSTESİ'!$F:$S,11,0)),"")</f>
        <v/>
      </c>
      <c r="K4363" s="134" t="str">
        <f ca="1">IFERROR(IF($C4363="","",VLOOKUP(FİLTRE!$C4363,'SKT LİSTESİ'!$F:$S,12,0)),"")</f>
        <v/>
      </c>
      <c r="L4363" s="134" t="str">
        <f ca="1">IFERROR(IF($C4363="","",VLOOKUP(FİLTRE!$C4363,'SKT LİSTESİ'!$F:$S,13,0)),"")</f>
        <v/>
      </c>
      <c r="M4363" s="135" t="str">
        <f ca="1">IFERROR(IF($C4363="","",VLOOKUP(FİLTRE!$C4363,'SKT LİSTESİ'!$F:$AJ,14,0)),"")</f>
        <v/>
      </c>
      <c r="N4363" s="31" t="str">
        <f ca="1">IFERROR(IF($C4363="","",VLOOKUP(FİLTRE!$C4363,'SKT LİSTESİ'!$F:$AJ,22,0)),"")</f>
        <v/>
      </c>
      <c r="O4363" s="136" t="str">
        <f ca="1">IFERROR(IF($C4363="","",VLOOKUP(FİLTRE!$C4363,'SKT LİSTESİ'!$F:$AJ,23,0)),"")</f>
        <v/>
      </c>
      <c r="P4363" s="31"/>
      <c r="Q4363" s="31"/>
      <c r="R4363" s="137" t="str">
        <f ca="1">(IFERROR(IF($C4363="","",VLOOKUP(FİLTRE!$C4363,'SKT LİSTESİ'!$F:$AJ,15,0)),""))</f>
        <v/>
      </c>
      <c r="S4363" s="138" t="str">
        <f ca="1">IFERROR(IF($C4363="","",VLOOKUP(FİLTRE!$C4363,'SKT LİSTESİ'!$F:$AJ,16,0)),"")</f>
        <v/>
      </c>
      <c r="AF4363" s="179" t="str">
        <f t="shared" ca="1" si="270"/>
        <v/>
      </c>
      <c r="AG4363" s="179">
        <f t="shared" ca="1" si="271"/>
        <v>0</v>
      </c>
      <c r="AH4363" s="179">
        <f t="shared" ca="1" si="272"/>
        <v>0</v>
      </c>
    </row>
    <row r="4364" spans="2:34" ht="15.75" x14ac:dyDescent="0.25">
      <c r="B4364">
        <f t="shared" ca="1" si="269"/>
        <v>4352</v>
      </c>
      <c r="C4364" t="str">
        <f ca="1">IFERROR(VLOOKUP(B4364,'SKT LİSTESİ'!F:F,1,0),"")</f>
        <v/>
      </c>
      <c r="E4364" s="128" t="str">
        <f ca="1">IFERROR(IF($C4364="","",VLOOKUP(FİLTRE!$C4364,'SKT LİSTESİ'!$F:$S,5,0)),"")</f>
        <v/>
      </c>
      <c r="F4364" s="129" t="str">
        <f ca="1">IFERROR(IF($C4364="","",VLOOKUP(FİLTRE!$C4364,'SKT LİSTESİ'!$F:$S,7,0)),"")</f>
        <v/>
      </c>
      <c r="G4364" s="130" t="str">
        <f ca="1">IFERROR(IF($C4364="","",VLOOKUP(FİLTRE!$C4364,'SKT LİSTESİ'!$F:$S,8,0)),"")</f>
        <v/>
      </c>
      <c r="H4364" s="131" t="str">
        <f ca="1">IF(E4364="","",IF($C4364="","",VLOOKUP(FİLTRE!$C4364,'SKT LİSTESİ'!$F:$S,9,0)))</f>
        <v/>
      </c>
      <c r="I4364" s="132" t="str">
        <f ca="1">IFERROR(IF($C4364="","",VLOOKUP(FİLTRE!$C4364,'SKT LİSTESİ'!$F:$S,10,0)),"")</f>
        <v/>
      </c>
      <c r="J4364" s="133" t="str">
        <f ca="1">IFERROR(IF($C4364="","",VLOOKUP(FİLTRE!$C4364,'SKT LİSTESİ'!$F:$S,11,0)),"")</f>
        <v/>
      </c>
      <c r="K4364" s="134" t="str">
        <f ca="1">IFERROR(IF($C4364="","",VLOOKUP(FİLTRE!$C4364,'SKT LİSTESİ'!$F:$S,12,0)),"")</f>
        <v/>
      </c>
      <c r="L4364" s="134" t="str">
        <f ca="1">IFERROR(IF($C4364="","",VLOOKUP(FİLTRE!$C4364,'SKT LİSTESİ'!$F:$S,13,0)),"")</f>
        <v/>
      </c>
      <c r="M4364" s="135" t="str">
        <f ca="1">IFERROR(IF($C4364="","",VLOOKUP(FİLTRE!$C4364,'SKT LİSTESİ'!$F:$AJ,14,0)),"")</f>
        <v/>
      </c>
      <c r="N4364" s="31" t="str">
        <f ca="1">IFERROR(IF($C4364="","",VLOOKUP(FİLTRE!$C4364,'SKT LİSTESİ'!$F:$AJ,22,0)),"")</f>
        <v/>
      </c>
      <c r="O4364" s="136" t="str">
        <f ca="1">IFERROR(IF($C4364="","",VLOOKUP(FİLTRE!$C4364,'SKT LİSTESİ'!$F:$AJ,23,0)),"")</f>
        <v/>
      </c>
      <c r="P4364" s="31"/>
      <c r="Q4364" s="31"/>
      <c r="R4364" s="137" t="str">
        <f ca="1">(IFERROR(IF($C4364="","",VLOOKUP(FİLTRE!$C4364,'SKT LİSTESİ'!$F:$AJ,15,0)),""))</f>
        <v/>
      </c>
      <c r="S4364" s="138" t="str">
        <f ca="1">IFERROR(IF($C4364="","",VLOOKUP(FİLTRE!$C4364,'SKT LİSTESİ'!$F:$AJ,16,0)),"")</f>
        <v/>
      </c>
      <c r="AF4364" s="179" t="str">
        <f t="shared" ca="1" si="270"/>
        <v/>
      </c>
      <c r="AG4364" s="179">
        <f t="shared" ca="1" si="271"/>
        <v>0</v>
      </c>
      <c r="AH4364" s="179">
        <f t="shared" ca="1" si="272"/>
        <v>0</v>
      </c>
    </row>
    <row r="4365" spans="2:34" ht="15.75" x14ac:dyDescent="0.25">
      <c r="B4365">
        <f t="shared" ca="1" si="269"/>
        <v>4353</v>
      </c>
      <c r="C4365" t="str">
        <f ca="1">IFERROR(VLOOKUP(B4365,'SKT LİSTESİ'!F:F,1,0),"")</f>
        <v/>
      </c>
      <c r="E4365" s="128" t="str">
        <f ca="1">IFERROR(IF($C4365="","",VLOOKUP(FİLTRE!$C4365,'SKT LİSTESİ'!$F:$S,5,0)),"")</f>
        <v/>
      </c>
      <c r="F4365" s="129" t="str">
        <f ca="1">IFERROR(IF($C4365="","",VLOOKUP(FİLTRE!$C4365,'SKT LİSTESİ'!$F:$S,7,0)),"")</f>
        <v/>
      </c>
      <c r="G4365" s="130" t="str">
        <f ca="1">IFERROR(IF($C4365="","",VLOOKUP(FİLTRE!$C4365,'SKT LİSTESİ'!$F:$S,8,0)),"")</f>
        <v/>
      </c>
      <c r="H4365" s="131" t="str">
        <f ca="1">IF(E4365="","",IF($C4365="","",VLOOKUP(FİLTRE!$C4365,'SKT LİSTESİ'!$F:$S,9,0)))</f>
        <v/>
      </c>
      <c r="I4365" s="132" t="str">
        <f ca="1">IFERROR(IF($C4365="","",VLOOKUP(FİLTRE!$C4365,'SKT LİSTESİ'!$F:$S,10,0)),"")</f>
        <v/>
      </c>
      <c r="J4365" s="133" t="str">
        <f ca="1">IFERROR(IF($C4365="","",VLOOKUP(FİLTRE!$C4365,'SKT LİSTESİ'!$F:$S,11,0)),"")</f>
        <v/>
      </c>
      <c r="K4365" s="134" t="str">
        <f ca="1">IFERROR(IF($C4365="","",VLOOKUP(FİLTRE!$C4365,'SKT LİSTESİ'!$F:$S,12,0)),"")</f>
        <v/>
      </c>
      <c r="L4365" s="134" t="str">
        <f ca="1">IFERROR(IF($C4365="","",VLOOKUP(FİLTRE!$C4365,'SKT LİSTESİ'!$F:$S,13,0)),"")</f>
        <v/>
      </c>
      <c r="M4365" s="135" t="str">
        <f ca="1">IFERROR(IF($C4365="","",VLOOKUP(FİLTRE!$C4365,'SKT LİSTESİ'!$F:$AJ,14,0)),"")</f>
        <v/>
      </c>
      <c r="N4365" s="31" t="str">
        <f ca="1">IFERROR(IF($C4365="","",VLOOKUP(FİLTRE!$C4365,'SKT LİSTESİ'!$F:$AJ,22,0)),"")</f>
        <v/>
      </c>
      <c r="O4365" s="136" t="str">
        <f ca="1">IFERROR(IF($C4365="","",VLOOKUP(FİLTRE!$C4365,'SKT LİSTESİ'!$F:$AJ,23,0)),"")</f>
        <v/>
      </c>
      <c r="P4365" s="31"/>
      <c r="Q4365" s="31"/>
      <c r="R4365" s="137" t="str">
        <f ca="1">(IFERROR(IF($C4365="","",VLOOKUP(FİLTRE!$C4365,'SKT LİSTESİ'!$F:$AJ,15,0)),""))</f>
        <v/>
      </c>
      <c r="S4365" s="138" t="str">
        <f ca="1">IFERROR(IF($C4365="","",VLOOKUP(FİLTRE!$C4365,'SKT LİSTESİ'!$F:$AJ,16,0)),"")</f>
        <v/>
      </c>
      <c r="AF4365" s="179" t="str">
        <f t="shared" ca="1" si="270"/>
        <v/>
      </c>
      <c r="AG4365" s="179">
        <f t="shared" ca="1" si="271"/>
        <v>0</v>
      </c>
      <c r="AH4365" s="179">
        <f t="shared" ca="1" si="272"/>
        <v>0</v>
      </c>
    </row>
    <row r="4366" spans="2:34" ht="15.75" x14ac:dyDescent="0.25">
      <c r="B4366">
        <f t="shared" ref="B4366:B4429" ca="1" si="273">IF($Y$2=1,(ROW()-12),"")</f>
        <v>4354</v>
      </c>
      <c r="C4366" t="str">
        <f ca="1">IFERROR(VLOOKUP(B4366,'SKT LİSTESİ'!F:F,1,0),"")</f>
        <v/>
      </c>
      <c r="E4366" s="128" t="str">
        <f ca="1">IFERROR(IF($C4366="","",VLOOKUP(FİLTRE!$C4366,'SKT LİSTESİ'!$F:$S,5,0)),"")</f>
        <v/>
      </c>
      <c r="F4366" s="129" t="str">
        <f ca="1">IFERROR(IF($C4366="","",VLOOKUP(FİLTRE!$C4366,'SKT LİSTESİ'!$F:$S,7,0)),"")</f>
        <v/>
      </c>
      <c r="G4366" s="130" t="str">
        <f ca="1">IFERROR(IF($C4366="","",VLOOKUP(FİLTRE!$C4366,'SKT LİSTESİ'!$F:$S,8,0)),"")</f>
        <v/>
      </c>
      <c r="H4366" s="131" t="str">
        <f ca="1">IF(E4366="","",IF($C4366="","",VLOOKUP(FİLTRE!$C4366,'SKT LİSTESİ'!$F:$S,9,0)))</f>
        <v/>
      </c>
      <c r="I4366" s="132" t="str">
        <f ca="1">IFERROR(IF($C4366="","",VLOOKUP(FİLTRE!$C4366,'SKT LİSTESİ'!$F:$S,10,0)),"")</f>
        <v/>
      </c>
      <c r="J4366" s="133" t="str">
        <f ca="1">IFERROR(IF($C4366="","",VLOOKUP(FİLTRE!$C4366,'SKT LİSTESİ'!$F:$S,11,0)),"")</f>
        <v/>
      </c>
      <c r="K4366" s="134" t="str">
        <f ca="1">IFERROR(IF($C4366="","",VLOOKUP(FİLTRE!$C4366,'SKT LİSTESİ'!$F:$S,12,0)),"")</f>
        <v/>
      </c>
      <c r="L4366" s="134" t="str">
        <f ca="1">IFERROR(IF($C4366="","",VLOOKUP(FİLTRE!$C4366,'SKT LİSTESİ'!$F:$S,13,0)),"")</f>
        <v/>
      </c>
      <c r="M4366" s="135" t="str">
        <f ca="1">IFERROR(IF($C4366="","",VLOOKUP(FİLTRE!$C4366,'SKT LİSTESİ'!$F:$AJ,14,0)),"")</f>
        <v/>
      </c>
      <c r="N4366" s="31" t="str">
        <f ca="1">IFERROR(IF($C4366="","",VLOOKUP(FİLTRE!$C4366,'SKT LİSTESİ'!$F:$AJ,22,0)),"")</f>
        <v/>
      </c>
      <c r="O4366" s="136" t="str">
        <f ca="1">IFERROR(IF($C4366="","",VLOOKUP(FİLTRE!$C4366,'SKT LİSTESİ'!$F:$AJ,23,0)),"")</f>
        <v/>
      </c>
      <c r="P4366" s="31"/>
      <c r="Q4366" s="31"/>
      <c r="R4366" s="137" t="str">
        <f ca="1">(IFERROR(IF($C4366="","",VLOOKUP(FİLTRE!$C4366,'SKT LİSTESİ'!$F:$AJ,15,0)),""))</f>
        <v/>
      </c>
      <c r="S4366" s="138" t="str">
        <f ca="1">IFERROR(IF($C4366="","",VLOOKUP(FİLTRE!$C4366,'SKT LİSTESİ'!$F:$AJ,16,0)),"")</f>
        <v/>
      </c>
      <c r="AF4366" s="179" t="str">
        <f t="shared" ref="AF4366:AF4429" ca="1" si="274">IF(E4366&lt;&gt;"SAYIM",K4366,
(IF(AND(E4366="SAYIM",R4366=0),0,(COUNTIFS(E:E,"SAYIM",F:F,F4366,R:R,"&gt;"&amp;0)))))</f>
        <v/>
      </c>
      <c r="AG4366" s="179">
        <f t="shared" ref="AG4366:AG4429" ca="1" si="275">IF(E4366="SAYIM",(IFERROR(R4366/AF4366,0)),0)</f>
        <v>0</v>
      </c>
      <c r="AH4366" s="179">
        <f t="shared" ref="AH4366:AH4429" ca="1" si="276">IF(E4366="SAYIM",(IFERROR(S4366/AF4366,0)),0)</f>
        <v>0</v>
      </c>
    </row>
    <row r="4367" spans="2:34" ht="15.75" x14ac:dyDescent="0.25">
      <c r="B4367">
        <f t="shared" ca="1" si="273"/>
        <v>4355</v>
      </c>
      <c r="C4367" t="str">
        <f ca="1">IFERROR(VLOOKUP(B4367,'SKT LİSTESİ'!F:F,1,0),"")</f>
        <v/>
      </c>
      <c r="E4367" s="128" t="str">
        <f ca="1">IFERROR(IF($C4367="","",VLOOKUP(FİLTRE!$C4367,'SKT LİSTESİ'!$F:$S,5,0)),"")</f>
        <v/>
      </c>
      <c r="F4367" s="129" t="str">
        <f ca="1">IFERROR(IF($C4367="","",VLOOKUP(FİLTRE!$C4367,'SKT LİSTESİ'!$F:$S,7,0)),"")</f>
        <v/>
      </c>
      <c r="G4367" s="130" t="str">
        <f ca="1">IFERROR(IF($C4367="","",VLOOKUP(FİLTRE!$C4367,'SKT LİSTESİ'!$F:$S,8,0)),"")</f>
        <v/>
      </c>
      <c r="H4367" s="131" t="str">
        <f ca="1">IF(E4367="","",IF($C4367="","",VLOOKUP(FİLTRE!$C4367,'SKT LİSTESİ'!$F:$S,9,0)))</f>
        <v/>
      </c>
      <c r="I4367" s="132" t="str">
        <f ca="1">IFERROR(IF($C4367="","",VLOOKUP(FİLTRE!$C4367,'SKT LİSTESİ'!$F:$S,10,0)),"")</f>
        <v/>
      </c>
      <c r="J4367" s="133" t="str">
        <f ca="1">IFERROR(IF($C4367="","",VLOOKUP(FİLTRE!$C4367,'SKT LİSTESİ'!$F:$S,11,0)),"")</f>
        <v/>
      </c>
      <c r="K4367" s="134" t="str">
        <f ca="1">IFERROR(IF($C4367="","",VLOOKUP(FİLTRE!$C4367,'SKT LİSTESİ'!$F:$S,12,0)),"")</f>
        <v/>
      </c>
      <c r="L4367" s="134" t="str">
        <f ca="1">IFERROR(IF($C4367="","",VLOOKUP(FİLTRE!$C4367,'SKT LİSTESİ'!$F:$S,13,0)),"")</f>
        <v/>
      </c>
      <c r="M4367" s="135" t="str">
        <f ca="1">IFERROR(IF($C4367="","",VLOOKUP(FİLTRE!$C4367,'SKT LİSTESİ'!$F:$AJ,14,0)),"")</f>
        <v/>
      </c>
      <c r="N4367" s="31" t="str">
        <f ca="1">IFERROR(IF($C4367="","",VLOOKUP(FİLTRE!$C4367,'SKT LİSTESİ'!$F:$AJ,22,0)),"")</f>
        <v/>
      </c>
      <c r="O4367" s="136" t="str">
        <f ca="1">IFERROR(IF($C4367="","",VLOOKUP(FİLTRE!$C4367,'SKT LİSTESİ'!$F:$AJ,23,0)),"")</f>
        <v/>
      </c>
      <c r="P4367" s="31"/>
      <c r="Q4367" s="31"/>
      <c r="R4367" s="137" t="str">
        <f ca="1">(IFERROR(IF($C4367="","",VLOOKUP(FİLTRE!$C4367,'SKT LİSTESİ'!$F:$AJ,15,0)),""))</f>
        <v/>
      </c>
      <c r="S4367" s="138" t="str">
        <f ca="1">IFERROR(IF($C4367="","",VLOOKUP(FİLTRE!$C4367,'SKT LİSTESİ'!$F:$AJ,16,0)),"")</f>
        <v/>
      </c>
      <c r="AF4367" s="179" t="str">
        <f t="shared" ca="1" si="274"/>
        <v/>
      </c>
      <c r="AG4367" s="179">
        <f t="shared" ca="1" si="275"/>
        <v>0</v>
      </c>
      <c r="AH4367" s="179">
        <f t="shared" ca="1" si="276"/>
        <v>0</v>
      </c>
    </row>
    <row r="4368" spans="2:34" ht="15.75" x14ac:dyDescent="0.25">
      <c r="B4368">
        <f t="shared" ca="1" si="273"/>
        <v>4356</v>
      </c>
      <c r="C4368" t="str">
        <f ca="1">IFERROR(VLOOKUP(B4368,'SKT LİSTESİ'!F:F,1,0),"")</f>
        <v/>
      </c>
      <c r="E4368" s="128" t="str">
        <f ca="1">IFERROR(IF($C4368="","",VLOOKUP(FİLTRE!$C4368,'SKT LİSTESİ'!$F:$S,5,0)),"")</f>
        <v/>
      </c>
      <c r="F4368" s="129" t="str">
        <f ca="1">IFERROR(IF($C4368="","",VLOOKUP(FİLTRE!$C4368,'SKT LİSTESİ'!$F:$S,7,0)),"")</f>
        <v/>
      </c>
      <c r="G4368" s="130" t="str">
        <f ca="1">IFERROR(IF($C4368="","",VLOOKUP(FİLTRE!$C4368,'SKT LİSTESİ'!$F:$S,8,0)),"")</f>
        <v/>
      </c>
      <c r="H4368" s="131" t="str">
        <f ca="1">IF(E4368="","",IF($C4368="","",VLOOKUP(FİLTRE!$C4368,'SKT LİSTESİ'!$F:$S,9,0)))</f>
        <v/>
      </c>
      <c r="I4368" s="132" t="str">
        <f ca="1">IFERROR(IF($C4368="","",VLOOKUP(FİLTRE!$C4368,'SKT LİSTESİ'!$F:$S,10,0)),"")</f>
        <v/>
      </c>
      <c r="J4368" s="133" t="str">
        <f ca="1">IFERROR(IF($C4368="","",VLOOKUP(FİLTRE!$C4368,'SKT LİSTESİ'!$F:$S,11,0)),"")</f>
        <v/>
      </c>
      <c r="K4368" s="134" t="str">
        <f ca="1">IFERROR(IF($C4368="","",VLOOKUP(FİLTRE!$C4368,'SKT LİSTESİ'!$F:$S,12,0)),"")</f>
        <v/>
      </c>
      <c r="L4368" s="134" t="str">
        <f ca="1">IFERROR(IF($C4368="","",VLOOKUP(FİLTRE!$C4368,'SKT LİSTESİ'!$F:$S,13,0)),"")</f>
        <v/>
      </c>
      <c r="M4368" s="135" t="str">
        <f ca="1">IFERROR(IF($C4368="","",VLOOKUP(FİLTRE!$C4368,'SKT LİSTESİ'!$F:$AJ,14,0)),"")</f>
        <v/>
      </c>
      <c r="N4368" s="31" t="str">
        <f ca="1">IFERROR(IF($C4368="","",VLOOKUP(FİLTRE!$C4368,'SKT LİSTESİ'!$F:$AJ,22,0)),"")</f>
        <v/>
      </c>
      <c r="O4368" s="136" t="str">
        <f ca="1">IFERROR(IF($C4368="","",VLOOKUP(FİLTRE!$C4368,'SKT LİSTESİ'!$F:$AJ,23,0)),"")</f>
        <v/>
      </c>
      <c r="P4368" s="31"/>
      <c r="Q4368" s="31"/>
      <c r="R4368" s="137" t="str">
        <f ca="1">(IFERROR(IF($C4368="","",VLOOKUP(FİLTRE!$C4368,'SKT LİSTESİ'!$F:$AJ,15,0)),""))</f>
        <v/>
      </c>
      <c r="S4368" s="138" t="str">
        <f ca="1">IFERROR(IF($C4368="","",VLOOKUP(FİLTRE!$C4368,'SKT LİSTESİ'!$F:$AJ,16,0)),"")</f>
        <v/>
      </c>
      <c r="AF4368" s="179" t="str">
        <f t="shared" ca="1" si="274"/>
        <v/>
      </c>
      <c r="AG4368" s="179">
        <f t="shared" ca="1" si="275"/>
        <v>0</v>
      </c>
      <c r="AH4368" s="179">
        <f t="shared" ca="1" si="276"/>
        <v>0</v>
      </c>
    </row>
    <row r="4369" spans="2:34" ht="15.75" x14ac:dyDescent="0.25">
      <c r="B4369">
        <f t="shared" ca="1" si="273"/>
        <v>4357</v>
      </c>
      <c r="C4369" t="str">
        <f ca="1">IFERROR(VLOOKUP(B4369,'SKT LİSTESİ'!F:F,1,0),"")</f>
        <v/>
      </c>
      <c r="E4369" s="128" t="str">
        <f ca="1">IFERROR(IF($C4369="","",VLOOKUP(FİLTRE!$C4369,'SKT LİSTESİ'!$F:$S,5,0)),"")</f>
        <v/>
      </c>
      <c r="F4369" s="129" t="str">
        <f ca="1">IFERROR(IF($C4369="","",VLOOKUP(FİLTRE!$C4369,'SKT LİSTESİ'!$F:$S,7,0)),"")</f>
        <v/>
      </c>
      <c r="G4369" s="130" t="str">
        <f ca="1">IFERROR(IF($C4369="","",VLOOKUP(FİLTRE!$C4369,'SKT LİSTESİ'!$F:$S,8,0)),"")</f>
        <v/>
      </c>
      <c r="H4369" s="131" t="str">
        <f ca="1">IF(E4369="","",IF($C4369="","",VLOOKUP(FİLTRE!$C4369,'SKT LİSTESİ'!$F:$S,9,0)))</f>
        <v/>
      </c>
      <c r="I4369" s="132" t="str">
        <f ca="1">IFERROR(IF($C4369="","",VLOOKUP(FİLTRE!$C4369,'SKT LİSTESİ'!$F:$S,10,0)),"")</f>
        <v/>
      </c>
      <c r="J4369" s="133" t="str">
        <f ca="1">IFERROR(IF($C4369="","",VLOOKUP(FİLTRE!$C4369,'SKT LİSTESİ'!$F:$S,11,0)),"")</f>
        <v/>
      </c>
      <c r="K4369" s="134" t="str">
        <f ca="1">IFERROR(IF($C4369="","",VLOOKUP(FİLTRE!$C4369,'SKT LİSTESİ'!$F:$S,12,0)),"")</f>
        <v/>
      </c>
      <c r="L4369" s="134" t="str">
        <f ca="1">IFERROR(IF($C4369="","",VLOOKUP(FİLTRE!$C4369,'SKT LİSTESİ'!$F:$S,13,0)),"")</f>
        <v/>
      </c>
      <c r="M4369" s="135" t="str">
        <f ca="1">IFERROR(IF($C4369="","",VLOOKUP(FİLTRE!$C4369,'SKT LİSTESİ'!$F:$AJ,14,0)),"")</f>
        <v/>
      </c>
      <c r="N4369" s="31" t="str">
        <f ca="1">IFERROR(IF($C4369="","",VLOOKUP(FİLTRE!$C4369,'SKT LİSTESİ'!$F:$AJ,22,0)),"")</f>
        <v/>
      </c>
      <c r="O4369" s="136" t="str">
        <f ca="1">IFERROR(IF($C4369="","",VLOOKUP(FİLTRE!$C4369,'SKT LİSTESİ'!$F:$AJ,23,0)),"")</f>
        <v/>
      </c>
      <c r="P4369" s="31"/>
      <c r="Q4369" s="31"/>
      <c r="R4369" s="137" t="str">
        <f ca="1">(IFERROR(IF($C4369="","",VLOOKUP(FİLTRE!$C4369,'SKT LİSTESİ'!$F:$AJ,15,0)),""))</f>
        <v/>
      </c>
      <c r="S4369" s="138" t="str">
        <f ca="1">IFERROR(IF($C4369="","",VLOOKUP(FİLTRE!$C4369,'SKT LİSTESİ'!$F:$AJ,16,0)),"")</f>
        <v/>
      </c>
      <c r="AF4369" s="179" t="str">
        <f t="shared" ca="1" si="274"/>
        <v/>
      </c>
      <c r="AG4369" s="179">
        <f t="shared" ca="1" si="275"/>
        <v>0</v>
      </c>
      <c r="AH4369" s="179">
        <f t="shared" ca="1" si="276"/>
        <v>0</v>
      </c>
    </row>
    <row r="4370" spans="2:34" ht="15.75" x14ac:dyDescent="0.25">
      <c r="B4370">
        <f t="shared" ca="1" si="273"/>
        <v>4358</v>
      </c>
      <c r="C4370" t="str">
        <f ca="1">IFERROR(VLOOKUP(B4370,'SKT LİSTESİ'!F:F,1,0),"")</f>
        <v/>
      </c>
      <c r="E4370" s="128" t="str">
        <f ca="1">IFERROR(IF($C4370="","",VLOOKUP(FİLTRE!$C4370,'SKT LİSTESİ'!$F:$S,5,0)),"")</f>
        <v/>
      </c>
      <c r="F4370" s="129" t="str">
        <f ca="1">IFERROR(IF($C4370="","",VLOOKUP(FİLTRE!$C4370,'SKT LİSTESİ'!$F:$S,7,0)),"")</f>
        <v/>
      </c>
      <c r="G4370" s="130" t="str">
        <f ca="1">IFERROR(IF($C4370="","",VLOOKUP(FİLTRE!$C4370,'SKT LİSTESİ'!$F:$S,8,0)),"")</f>
        <v/>
      </c>
      <c r="H4370" s="131" t="str">
        <f ca="1">IF(E4370="","",IF($C4370="","",VLOOKUP(FİLTRE!$C4370,'SKT LİSTESİ'!$F:$S,9,0)))</f>
        <v/>
      </c>
      <c r="I4370" s="132" t="str">
        <f ca="1">IFERROR(IF($C4370="","",VLOOKUP(FİLTRE!$C4370,'SKT LİSTESİ'!$F:$S,10,0)),"")</f>
        <v/>
      </c>
      <c r="J4370" s="133" t="str">
        <f ca="1">IFERROR(IF($C4370="","",VLOOKUP(FİLTRE!$C4370,'SKT LİSTESİ'!$F:$S,11,0)),"")</f>
        <v/>
      </c>
      <c r="K4370" s="134" t="str">
        <f ca="1">IFERROR(IF($C4370="","",VLOOKUP(FİLTRE!$C4370,'SKT LİSTESİ'!$F:$S,12,0)),"")</f>
        <v/>
      </c>
      <c r="L4370" s="134" t="str">
        <f ca="1">IFERROR(IF($C4370="","",VLOOKUP(FİLTRE!$C4370,'SKT LİSTESİ'!$F:$S,13,0)),"")</f>
        <v/>
      </c>
      <c r="M4370" s="135" t="str">
        <f ca="1">IFERROR(IF($C4370="","",VLOOKUP(FİLTRE!$C4370,'SKT LİSTESİ'!$F:$AJ,14,0)),"")</f>
        <v/>
      </c>
      <c r="N4370" s="31" t="str">
        <f ca="1">IFERROR(IF($C4370="","",VLOOKUP(FİLTRE!$C4370,'SKT LİSTESİ'!$F:$AJ,22,0)),"")</f>
        <v/>
      </c>
      <c r="O4370" s="136" t="str">
        <f ca="1">IFERROR(IF($C4370="","",VLOOKUP(FİLTRE!$C4370,'SKT LİSTESİ'!$F:$AJ,23,0)),"")</f>
        <v/>
      </c>
      <c r="P4370" s="31"/>
      <c r="Q4370" s="31"/>
      <c r="R4370" s="137" t="str">
        <f ca="1">(IFERROR(IF($C4370="","",VLOOKUP(FİLTRE!$C4370,'SKT LİSTESİ'!$F:$AJ,15,0)),""))</f>
        <v/>
      </c>
      <c r="S4370" s="138" t="str">
        <f ca="1">IFERROR(IF($C4370="","",VLOOKUP(FİLTRE!$C4370,'SKT LİSTESİ'!$F:$AJ,16,0)),"")</f>
        <v/>
      </c>
      <c r="AF4370" s="179" t="str">
        <f t="shared" ca="1" si="274"/>
        <v/>
      </c>
      <c r="AG4370" s="179">
        <f t="shared" ca="1" si="275"/>
        <v>0</v>
      </c>
      <c r="AH4370" s="179">
        <f t="shared" ca="1" si="276"/>
        <v>0</v>
      </c>
    </row>
    <row r="4371" spans="2:34" ht="15.75" x14ac:dyDescent="0.25">
      <c r="B4371">
        <f t="shared" ca="1" si="273"/>
        <v>4359</v>
      </c>
      <c r="C4371" t="str">
        <f ca="1">IFERROR(VLOOKUP(B4371,'SKT LİSTESİ'!F:F,1,0),"")</f>
        <v/>
      </c>
      <c r="E4371" s="128" t="str">
        <f ca="1">IFERROR(IF($C4371="","",VLOOKUP(FİLTRE!$C4371,'SKT LİSTESİ'!$F:$S,5,0)),"")</f>
        <v/>
      </c>
      <c r="F4371" s="129" t="str">
        <f ca="1">IFERROR(IF($C4371="","",VLOOKUP(FİLTRE!$C4371,'SKT LİSTESİ'!$F:$S,7,0)),"")</f>
        <v/>
      </c>
      <c r="G4371" s="130" t="str">
        <f ca="1">IFERROR(IF($C4371="","",VLOOKUP(FİLTRE!$C4371,'SKT LİSTESİ'!$F:$S,8,0)),"")</f>
        <v/>
      </c>
      <c r="H4371" s="131" t="str">
        <f ca="1">IF(E4371="","",IF($C4371="","",VLOOKUP(FİLTRE!$C4371,'SKT LİSTESİ'!$F:$S,9,0)))</f>
        <v/>
      </c>
      <c r="I4371" s="132" t="str">
        <f ca="1">IFERROR(IF($C4371="","",VLOOKUP(FİLTRE!$C4371,'SKT LİSTESİ'!$F:$S,10,0)),"")</f>
        <v/>
      </c>
      <c r="J4371" s="133" t="str">
        <f ca="1">IFERROR(IF($C4371="","",VLOOKUP(FİLTRE!$C4371,'SKT LİSTESİ'!$F:$S,11,0)),"")</f>
        <v/>
      </c>
      <c r="K4371" s="134" t="str">
        <f ca="1">IFERROR(IF($C4371="","",VLOOKUP(FİLTRE!$C4371,'SKT LİSTESİ'!$F:$S,12,0)),"")</f>
        <v/>
      </c>
      <c r="L4371" s="134" t="str">
        <f ca="1">IFERROR(IF($C4371="","",VLOOKUP(FİLTRE!$C4371,'SKT LİSTESİ'!$F:$S,13,0)),"")</f>
        <v/>
      </c>
      <c r="M4371" s="135" t="str">
        <f ca="1">IFERROR(IF($C4371="","",VLOOKUP(FİLTRE!$C4371,'SKT LİSTESİ'!$F:$AJ,14,0)),"")</f>
        <v/>
      </c>
      <c r="N4371" s="31" t="str">
        <f ca="1">IFERROR(IF($C4371="","",VLOOKUP(FİLTRE!$C4371,'SKT LİSTESİ'!$F:$AJ,22,0)),"")</f>
        <v/>
      </c>
      <c r="O4371" s="136" t="str">
        <f ca="1">IFERROR(IF($C4371="","",VLOOKUP(FİLTRE!$C4371,'SKT LİSTESİ'!$F:$AJ,23,0)),"")</f>
        <v/>
      </c>
      <c r="P4371" s="31"/>
      <c r="Q4371" s="31"/>
      <c r="R4371" s="137" t="str">
        <f ca="1">(IFERROR(IF($C4371="","",VLOOKUP(FİLTRE!$C4371,'SKT LİSTESİ'!$F:$AJ,15,0)),""))</f>
        <v/>
      </c>
      <c r="S4371" s="138" t="str">
        <f ca="1">IFERROR(IF($C4371="","",VLOOKUP(FİLTRE!$C4371,'SKT LİSTESİ'!$F:$AJ,16,0)),"")</f>
        <v/>
      </c>
      <c r="AF4371" s="179" t="str">
        <f t="shared" ca="1" si="274"/>
        <v/>
      </c>
      <c r="AG4371" s="179">
        <f t="shared" ca="1" si="275"/>
        <v>0</v>
      </c>
      <c r="AH4371" s="179">
        <f t="shared" ca="1" si="276"/>
        <v>0</v>
      </c>
    </row>
    <row r="4372" spans="2:34" ht="15.75" x14ac:dyDescent="0.25">
      <c r="B4372">
        <f t="shared" ca="1" si="273"/>
        <v>4360</v>
      </c>
      <c r="C4372" t="str">
        <f ca="1">IFERROR(VLOOKUP(B4372,'SKT LİSTESİ'!F:F,1,0),"")</f>
        <v/>
      </c>
      <c r="E4372" s="128" t="str">
        <f ca="1">IFERROR(IF($C4372="","",VLOOKUP(FİLTRE!$C4372,'SKT LİSTESİ'!$F:$S,5,0)),"")</f>
        <v/>
      </c>
      <c r="F4372" s="129" t="str">
        <f ca="1">IFERROR(IF($C4372="","",VLOOKUP(FİLTRE!$C4372,'SKT LİSTESİ'!$F:$S,7,0)),"")</f>
        <v/>
      </c>
      <c r="G4372" s="130" t="str">
        <f ca="1">IFERROR(IF($C4372="","",VLOOKUP(FİLTRE!$C4372,'SKT LİSTESİ'!$F:$S,8,0)),"")</f>
        <v/>
      </c>
      <c r="H4372" s="131" t="str">
        <f ca="1">IF(E4372="","",IF($C4372="","",VLOOKUP(FİLTRE!$C4372,'SKT LİSTESİ'!$F:$S,9,0)))</f>
        <v/>
      </c>
      <c r="I4372" s="132" t="str">
        <f ca="1">IFERROR(IF($C4372="","",VLOOKUP(FİLTRE!$C4372,'SKT LİSTESİ'!$F:$S,10,0)),"")</f>
        <v/>
      </c>
      <c r="J4372" s="133" t="str">
        <f ca="1">IFERROR(IF($C4372="","",VLOOKUP(FİLTRE!$C4372,'SKT LİSTESİ'!$F:$S,11,0)),"")</f>
        <v/>
      </c>
      <c r="K4372" s="134" t="str">
        <f ca="1">IFERROR(IF($C4372="","",VLOOKUP(FİLTRE!$C4372,'SKT LİSTESİ'!$F:$S,12,0)),"")</f>
        <v/>
      </c>
      <c r="L4372" s="134" t="str">
        <f ca="1">IFERROR(IF($C4372="","",VLOOKUP(FİLTRE!$C4372,'SKT LİSTESİ'!$F:$S,13,0)),"")</f>
        <v/>
      </c>
      <c r="M4372" s="135" t="str">
        <f ca="1">IFERROR(IF($C4372="","",VLOOKUP(FİLTRE!$C4372,'SKT LİSTESİ'!$F:$AJ,14,0)),"")</f>
        <v/>
      </c>
      <c r="N4372" s="31" t="str">
        <f ca="1">IFERROR(IF($C4372="","",VLOOKUP(FİLTRE!$C4372,'SKT LİSTESİ'!$F:$AJ,22,0)),"")</f>
        <v/>
      </c>
      <c r="O4372" s="136" t="str">
        <f ca="1">IFERROR(IF($C4372="","",VLOOKUP(FİLTRE!$C4372,'SKT LİSTESİ'!$F:$AJ,23,0)),"")</f>
        <v/>
      </c>
      <c r="P4372" s="31"/>
      <c r="Q4372" s="31"/>
      <c r="R4372" s="137" t="str">
        <f ca="1">(IFERROR(IF($C4372="","",VLOOKUP(FİLTRE!$C4372,'SKT LİSTESİ'!$F:$AJ,15,0)),""))</f>
        <v/>
      </c>
      <c r="S4372" s="138" t="str">
        <f ca="1">IFERROR(IF($C4372="","",VLOOKUP(FİLTRE!$C4372,'SKT LİSTESİ'!$F:$AJ,16,0)),"")</f>
        <v/>
      </c>
      <c r="AF4372" s="179" t="str">
        <f t="shared" ca="1" si="274"/>
        <v/>
      </c>
      <c r="AG4372" s="179">
        <f t="shared" ca="1" si="275"/>
        <v>0</v>
      </c>
      <c r="AH4372" s="179">
        <f t="shared" ca="1" si="276"/>
        <v>0</v>
      </c>
    </row>
    <row r="4373" spans="2:34" ht="15.75" x14ac:dyDescent="0.25">
      <c r="B4373">
        <f t="shared" ca="1" si="273"/>
        <v>4361</v>
      </c>
      <c r="C4373" t="str">
        <f ca="1">IFERROR(VLOOKUP(B4373,'SKT LİSTESİ'!F:F,1,0),"")</f>
        <v/>
      </c>
      <c r="E4373" s="128" t="str">
        <f ca="1">IFERROR(IF($C4373="","",VLOOKUP(FİLTRE!$C4373,'SKT LİSTESİ'!$F:$S,5,0)),"")</f>
        <v/>
      </c>
      <c r="F4373" s="129" t="str">
        <f ca="1">IFERROR(IF($C4373="","",VLOOKUP(FİLTRE!$C4373,'SKT LİSTESİ'!$F:$S,7,0)),"")</f>
        <v/>
      </c>
      <c r="G4373" s="130" t="str">
        <f ca="1">IFERROR(IF($C4373="","",VLOOKUP(FİLTRE!$C4373,'SKT LİSTESİ'!$F:$S,8,0)),"")</f>
        <v/>
      </c>
      <c r="H4373" s="131" t="str">
        <f ca="1">IF(E4373="","",IF($C4373="","",VLOOKUP(FİLTRE!$C4373,'SKT LİSTESİ'!$F:$S,9,0)))</f>
        <v/>
      </c>
      <c r="I4373" s="132" t="str">
        <f ca="1">IFERROR(IF($C4373="","",VLOOKUP(FİLTRE!$C4373,'SKT LİSTESİ'!$F:$S,10,0)),"")</f>
        <v/>
      </c>
      <c r="J4373" s="133" t="str">
        <f ca="1">IFERROR(IF($C4373="","",VLOOKUP(FİLTRE!$C4373,'SKT LİSTESİ'!$F:$S,11,0)),"")</f>
        <v/>
      </c>
      <c r="K4373" s="134" t="str">
        <f ca="1">IFERROR(IF($C4373="","",VLOOKUP(FİLTRE!$C4373,'SKT LİSTESİ'!$F:$S,12,0)),"")</f>
        <v/>
      </c>
      <c r="L4373" s="134" t="str">
        <f ca="1">IFERROR(IF($C4373="","",VLOOKUP(FİLTRE!$C4373,'SKT LİSTESİ'!$F:$S,13,0)),"")</f>
        <v/>
      </c>
      <c r="M4373" s="135" t="str">
        <f ca="1">IFERROR(IF($C4373="","",VLOOKUP(FİLTRE!$C4373,'SKT LİSTESİ'!$F:$AJ,14,0)),"")</f>
        <v/>
      </c>
      <c r="N4373" s="31" t="str">
        <f ca="1">IFERROR(IF($C4373="","",VLOOKUP(FİLTRE!$C4373,'SKT LİSTESİ'!$F:$AJ,22,0)),"")</f>
        <v/>
      </c>
      <c r="O4373" s="136" t="str">
        <f ca="1">IFERROR(IF($C4373="","",VLOOKUP(FİLTRE!$C4373,'SKT LİSTESİ'!$F:$AJ,23,0)),"")</f>
        <v/>
      </c>
      <c r="P4373" s="31"/>
      <c r="Q4373" s="31"/>
      <c r="R4373" s="137" t="str">
        <f ca="1">(IFERROR(IF($C4373="","",VLOOKUP(FİLTRE!$C4373,'SKT LİSTESİ'!$F:$AJ,15,0)),""))</f>
        <v/>
      </c>
      <c r="S4373" s="138" t="str">
        <f ca="1">IFERROR(IF($C4373="","",VLOOKUP(FİLTRE!$C4373,'SKT LİSTESİ'!$F:$AJ,16,0)),"")</f>
        <v/>
      </c>
      <c r="AF4373" s="179" t="str">
        <f t="shared" ca="1" si="274"/>
        <v/>
      </c>
      <c r="AG4373" s="179">
        <f t="shared" ca="1" si="275"/>
        <v>0</v>
      </c>
      <c r="AH4373" s="179">
        <f t="shared" ca="1" si="276"/>
        <v>0</v>
      </c>
    </row>
    <row r="4374" spans="2:34" ht="15.75" x14ac:dyDescent="0.25">
      <c r="B4374">
        <f t="shared" ca="1" si="273"/>
        <v>4362</v>
      </c>
      <c r="C4374" t="str">
        <f ca="1">IFERROR(VLOOKUP(B4374,'SKT LİSTESİ'!F:F,1,0),"")</f>
        <v/>
      </c>
      <c r="E4374" s="128" t="str">
        <f ca="1">IFERROR(IF($C4374="","",VLOOKUP(FİLTRE!$C4374,'SKT LİSTESİ'!$F:$S,5,0)),"")</f>
        <v/>
      </c>
      <c r="F4374" s="129" t="str">
        <f ca="1">IFERROR(IF($C4374="","",VLOOKUP(FİLTRE!$C4374,'SKT LİSTESİ'!$F:$S,7,0)),"")</f>
        <v/>
      </c>
      <c r="G4374" s="130" t="str">
        <f ca="1">IFERROR(IF($C4374="","",VLOOKUP(FİLTRE!$C4374,'SKT LİSTESİ'!$F:$S,8,0)),"")</f>
        <v/>
      </c>
      <c r="H4374" s="131" t="str">
        <f ca="1">IF(E4374="","",IF($C4374="","",VLOOKUP(FİLTRE!$C4374,'SKT LİSTESİ'!$F:$S,9,0)))</f>
        <v/>
      </c>
      <c r="I4374" s="132" t="str">
        <f ca="1">IFERROR(IF($C4374="","",VLOOKUP(FİLTRE!$C4374,'SKT LİSTESİ'!$F:$S,10,0)),"")</f>
        <v/>
      </c>
      <c r="J4374" s="133" t="str">
        <f ca="1">IFERROR(IF($C4374="","",VLOOKUP(FİLTRE!$C4374,'SKT LİSTESİ'!$F:$S,11,0)),"")</f>
        <v/>
      </c>
      <c r="K4374" s="134" t="str">
        <f ca="1">IFERROR(IF($C4374="","",VLOOKUP(FİLTRE!$C4374,'SKT LİSTESİ'!$F:$S,12,0)),"")</f>
        <v/>
      </c>
      <c r="L4374" s="134" t="str">
        <f ca="1">IFERROR(IF($C4374="","",VLOOKUP(FİLTRE!$C4374,'SKT LİSTESİ'!$F:$S,13,0)),"")</f>
        <v/>
      </c>
      <c r="M4374" s="135" t="str">
        <f ca="1">IFERROR(IF($C4374="","",VLOOKUP(FİLTRE!$C4374,'SKT LİSTESİ'!$F:$AJ,14,0)),"")</f>
        <v/>
      </c>
      <c r="N4374" s="31" t="str">
        <f ca="1">IFERROR(IF($C4374="","",VLOOKUP(FİLTRE!$C4374,'SKT LİSTESİ'!$F:$AJ,22,0)),"")</f>
        <v/>
      </c>
      <c r="O4374" s="136" t="str">
        <f ca="1">IFERROR(IF($C4374="","",VLOOKUP(FİLTRE!$C4374,'SKT LİSTESİ'!$F:$AJ,23,0)),"")</f>
        <v/>
      </c>
      <c r="P4374" s="31"/>
      <c r="Q4374" s="31"/>
      <c r="R4374" s="137" t="str">
        <f ca="1">(IFERROR(IF($C4374="","",VLOOKUP(FİLTRE!$C4374,'SKT LİSTESİ'!$F:$AJ,15,0)),""))</f>
        <v/>
      </c>
      <c r="S4374" s="138" t="str">
        <f ca="1">IFERROR(IF($C4374="","",VLOOKUP(FİLTRE!$C4374,'SKT LİSTESİ'!$F:$AJ,16,0)),"")</f>
        <v/>
      </c>
      <c r="AF4374" s="179" t="str">
        <f t="shared" ca="1" si="274"/>
        <v/>
      </c>
      <c r="AG4374" s="179">
        <f t="shared" ca="1" si="275"/>
        <v>0</v>
      </c>
      <c r="AH4374" s="179">
        <f t="shared" ca="1" si="276"/>
        <v>0</v>
      </c>
    </row>
    <row r="4375" spans="2:34" ht="15.75" x14ac:dyDescent="0.25">
      <c r="B4375">
        <f t="shared" ca="1" si="273"/>
        <v>4363</v>
      </c>
      <c r="C4375" t="str">
        <f ca="1">IFERROR(VLOOKUP(B4375,'SKT LİSTESİ'!F:F,1,0),"")</f>
        <v/>
      </c>
      <c r="E4375" s="128" t="str">
        <f ca="1">IFERROR(IF($C4375="","",VLOOKUP(FİLTRE!$C4375,'SKT LİSTESİ'!$F:$S,5,0)),"")</f>
        <v/>
      </c>
      <c r="F4375" s="129" t="str">
        <f ca="1">IFERROR(IF($C4375="","",VLOOKUP(FİLTRE!$C4375,'SKT LİSTESİ'!$F:$S,7,0)),"")</f>
        <v/>
      </c>
      <c r="G4375" s="130" t="str">
        <f ca="1">IFERROR(IF($C4375="","",VLOOKUP(FİLTRE!$C4375,'SKT LİSTESİ'!$F:$S,8,0)),"")</f>
        <v/>
      </c>
      <c r="H4375" s="131" t="str">
        <f ca="1">IF(E4375="","",IF($C4375="","",VLOOKUP(FİLTRE!$C4375,'SKT LİSTESİ'!$F:$S,9,0)))</f>
        <v/>
      </c>
      <c r="I4375" s="132" t="str">
        <f ca="1">IFERROR(IF($C4375="","",VLOOKUP(FİLTRE!$C4375,'SKT LİSTESİ'!$F:$S,10,0)),"")</f>
        <v/>
      </c>
      <c r="J4375" s="133" t="str">
        <f ca="1">IFERROR(IF($C4375="","",VLOOKUP(FİLTRE!$C4375,'SKT LİSTESİ'!$F:$S,11,0)),"")</f>
        <v/>
      </c>
      <c r="K4375" s="134" t="str">
        <f ca="1">IFERROR(IF($C4375="","",VLOOKUP(FİLTRE!$C4375,'SKT LİSTESİ'!$F:$S,12,0)),"")</f>
        <v/>
      </c>
      <c r="L4375" s="134" t="str">
        <f ca="1">IFERROR(IF($C4375="","",VLOOKUP(FİLTRE!$C4375,'SKT LİSTESİ'!$F:$S,13,0)),"")</f>
        <v/>
      </c>
      <c r="M4375" s="135" t="str">
        <f ca="1">IFERROR(IF($C4375="","",VLOOKUP(FİLTRE!$C4375,'SKT LİSTESİ'!$F:$AJ,14,0)),"")</f>
        <v/>
      </c>
      <c r="N4375" s="31" t="str">
        <f ca="1">IFERROR(IF($C4375="","",VLOOKUP(FİLTRE!$C4375,'SKT LİSTESİ'!$F:$AJ,22,0)),"")</f>
        <v/>
      </c>
      <c r="O4375" s="136" t="str">
        <f ca="1">IFERROR(IF($C4375="","",VLOOKUP(FİLTRE!$C4375,'SKT LİSTESİ'!$F:$AJ,23,0)),"")</f>
        <v/>
      </c>
      <c r="P4375" s="31"/>
      <c r="Q4375" s="31"/>
      <c r="R4375" s="137" t="str">
        <f ca="1">(IFERROR(IF($C4375="","",VLOOKUP(FİLTRE!$C4375,'SKT LİSTESİ'!$F:$AJ,15,0)),""))</f>
        <v/>
      </c>
      <c r="S4375" s="138" t="str">
        <f ca="1">IFERROR(IF($C4375="","",VLOOKUP(FİLTRE!$C4375,'SKT LİSTESİ'!$F:$AJ,16,0)),"")</f>
        <v/>
      </c>
      <c r="AF4375" s="179" t="str">
        <f t="shared" ca="1" si="274"/>
        <v/>
      </c>
      <c r="AG4375" s="179">
        <f t="shared" ca="1" si="275"/>
        <v>0</v>
      </c>
      <c r="AH4375" s="179">
        <f t="shared" ca="1" si="276"/>
        <v>0</v>
      </c>
    </row>
    <row r="4376" spans="2:34" ht="15.75" x14ac:dyDescent="0.25">
      <c r="B4376">
        <f t="shared" ca="1" si="273"/>
        <v>4364</v>
      </c>
      <c r="C4376" t="str">
        <f ca="1">IFERROR(VLOOKUP(B4376,'SKT LİSTESİ'!F:F,1,0),"")</f>
        <v/>
      </c>
      <c r="E4376" s="128" t="str">
        <f ca="1">IFERROR(IF($C4376="","",VLOOKUP(FİLTRE!$C4376,'SKT LİSTESİ'!$F:$S,5,0)),"")</f>
        <v/>
      </c>
      <c r="F4376" s="129" t="str">
        <f ca="1">IFERROR(IF($C4376="","",VLOOKUP(FİLTRE!$C4376,'SKT LİSTESİ'!$F:$S,7,0)),"")</f>
        <v/>
      </c>
      <c r="G4376" s="130" t="str">
        <f ca="1">IFERROR(IF($C4376="","",VLOOKUP(FİLTRE!$C4376,'SKT LİSTESİ'!$F:$S,8,0)),"")</f>
        <v/>
      </c>
      <c r="H4376" s="131" t="str">
        <f ca="1">IF(E4376="","",IF($C4376="","",VLOOKUP(FİLTRE!$C4376,'SKT LİSTESİ'!$F:$S,9,0)))</f>
        <v/>
      </c>
      <c r="I4376" s="132" t="str">
        <f ca="1">IFERROR(IF($C4376="","",VLOOKUP(FİLTRE!$C4376,'SKT LİSTESİ'!$F:$S,10,0)),"")</f>
        <v/>
      </c>
      <c r="J4376" s="133" t="str">
        <f ca="1">IFERROR(IF($C4376="","",VLOOKUP(FİLTRE!$C4376,'SKT LİSTESİ'!$F:$S,11,0)),"")</f>
        <v/>
      </c>
      <c r="K4376" s="134" t="str">
        <f ca="1">IFERROR(IF($C4376="","",VLOOKUP(FİLTRE!$C4376,'SKT LİSTESİ'!$F:$S,12,0)),"")</f>
        <v/>
      </c>
      <c r="L4376" s="134" t="str">
        <f ca="1">IFERROR(IF($C4376="","",VLOOKUP(FİLTRE!$C4376,'SKT LİSTESİ'!$F:$S,13,0)),"")</f>
        <v/>
      </c>
      <c r="M4376" s="135" t="str">
        <f ca="1">IFERROR(IF($C4376="","",VLOOKUP(FİLTRE!$C4376,'SKT LİSTESİ'!$F:$AJ,14,0)),"")</f>
        <v/>
      </c>
      <c r="N4376" s="31" t="str">
        <f ca="1">IFERROR(IF($C4376="","",VLOOKUP(FİLTRE!$C4376,'SKT LİSTESİ'!$F:$AJ,22,0)),"")</f>
        <v/>
      </c>
      <c r="O4376" s="136" t="str">
        <f ca="1">IFERROR(IF($C4376="","",VLOOKUP(FİLTRE!$C4376,'SKT LİSTESİ'!$F:$AJ,23,0)),"")</f>
        <v/>
      </c>
      <c r="P4376" s="31"/>
      <c r="Q4376" s="31"/>
      <c r="R4376" s="137" t="str">
        <f ca="1">(IFERROR(IF($C4376="","",VLOOKUP(FİLTRE!$C4376,'SKT LİSTESİ'!$F:$AJ,15,0)),""))</f>
        <v/>
      </c>
      <c r="S4376" s="138" t="str">
        <f ca="1">IFERROR(IF($C4376="","",VLOOKUP(FİLTRE!$C4376,'SKT LİSTESİ'!$F:$AJ,16,0)),"")</f>
        <v/>
      </c>
      <c r="AF4376" s="179" t="str">
        <f t="shared" ca="1" si="274"/>
        <v/>
      </c>
      <c r="AG4376" s="179">
        <f t="shared" ca="1" si="275"/>
        <v>0</v>
      </c>
      <c r="AH4376" s="179">
        <f t="shared" ca="1" si="276"/>
        <v>0</v>
      </c>
    </row>
    <row r="4377" spans="2:34" ht="15.75" x14ac:dyDescent="0.25">
      <c r="B4377">
        <f t="shared" ca="1" si="273"/>
        <v>4365</v>
      </c>
      <c r="C4377" t="str">
        <f ca="1">IFERROR(VLOOKUP(B4377,'SKT LİSTESİ'!F:F,1,0),"")</f>
        <v/>
      </c>
      <c r="E4377" s="128" t="str">
        <f ca="1">IFERROR(IF($C4377="","",VLOOKUP(FİLTRE!$C4377,'SKT LİSTESİ'!$F:$S,5,0)),"")</f>
        <v/>
      </c>
      <c r="F4377" s="129" t="str">
        <f ca="1">IFERROR(IF($C4377="","",VLOOKUP(FİLTRE!$C4377,'SKT LİSTESİ'!$F:$S,7,0)),"")</f>
        <v/>
      </c>
      <c r="G4377" s="130" t="str">
        <f ca="1">IFERROR(IF($C4377="","",VLOOKUP(FİLTRE!$C4377,'SKT LİSTESİ'!$F:$S,8,0)),"")</f>
        <v/>
      </c>
      <c r="H4377" s="131" t="str">
        <f ca="1">IF(E4377="","",IF($C4377="","",VLOOKUP(FİLTRE!$C4377,'SKT LİSTESİ'!$F:$S,9,0)))</f>
        <v/>
      </c>
      <c r="I4377" s="132" t="str">
        <f ca="1">IFERROR(IF($C4377="","",VLOOKUP(FİLTRE!$C4377,'SKT LİSTESİ'!$F:$S,10,0)),"")</f>
        <v/>
      </c>
      <c r="J4377" s="133" t="str">
        <f ca="1">IFERROR(IF($C4377="","",VLOOKUP(FİLTRE!$C4377,'SKT LİSTESİ'!$F:$S,11,0)),"")</f>
        <v/>
      </c>
      <c r="K4377" s="134" t="str">
        <f ca="1">IFERROR(IF($C4377="","",VLOOKUP(FİLTRE!$C4377,'SKT LİSTESİ'!$F:$S,12,0)),"")</f>
        <v/>
      </c>
      <c r="L4377" s="134" t="str">
        <f ca="1">IFERROR(IF($C4377="","",VLOOKUP(FİLTRE!$C4377,'SKT LİSTESİ'!$F:$S,13,0)),"")</f>
        <v/>
      </c>
      <c r="M4377" s="135" t="str">
        <f ca="1">IFERROR(IF($C4377="","",VLOOKUP(FİLTRE!$C4377,'SKT LİSTESİ'!$F:$AJ,14,0)),"")</f>
        <v/>
      </c>
      <c r="N4377" s="31" t="str">
        <f ca="1">IFERROR(IF($C4377="","",VLOOKUP(FİLTRE!$C4377,'SKT LİSTESİ'!$F:$AJ,22,0)),"")</f>
        <v/>
      </c>
      <c r="O4377" s="136" t="str">
        <f ca="1">IFERROR(IF($C4377="","",VLOOKUP(FİLTRE!$C4377,'SKT LİSTESİ'!$F:$AJ,23,0)),"")</f>
        <v/>
      </c>
      <c r="P4377" s="31"/>
      <c r="Q4377" s="31"/>
      <c r="R4377" s="137" t="str">
        <f ca="1">(IFERROR(IF($C4377="","",VLOOKUP(FİLTRE!$C4377,'SKT LİSTESİ'!$F:$AJ,15,0)),""))</f>
        <v/>
      </c>
      <c r="S4377" s="138" t="str">
        <f ca="1">IFERROR(IF($C4377="","",VLOOKUP(FİLTRE!$C4377,'SKT LİSTESİ'!$F:$AJ,16,0)),"")</f>
        <v/>
      </c>
      <c r="AF4377" s="179" t="str">
        <f t="shared" ca="1" si="274"/>
        <v/>
      </c>
      <c r="AG4377" s="179">
        <f t="shared" ca="1" si="275"/>
        <v>0</v>
      </c>
      <c r="AH4377" s="179">
        <f t="shared" ca="1" si="276"/>
        <v>0</v>
      </c>
    </row>
    <row r="4378" spans="2:34" ht="15.75" x14ac:dyDescent="0.25">
      <c r="B4378">
        <f t="shared" ca="1" si="273"/>
        <v>4366</v>
      </c>
      <c r="C4378" t="str">
        <f ca="1">IFERROR(VLOOKUP(B4378,'SKT LİSTESİ'!F:F,1,0),"")</f>
        <v/>
      </c>
      <c r="E4378" s="128" t="str">
        <f ca="1">IFERROR(IF($C4378="","",VLOOKUP(FİLTRE!$C4378,'SKT LİSTESİ'!$F:$S,5,0)),"")</f>
        <v/>
      </c>
      <c r="F4378" s="129" t="str">
        <f ca="1">IFERROR(IF($C4378="","",VLOOKUP(FİLTRE!$C4378,'SKT LİSTESİ'!$F:$S,7,0)),"")</f>
        <v/>
      </c>
      <c r="G4378" s="130" t="str">
        <f ca="1">IFERROR(IF($C4378="","",VLOOKUP(FİLTRE!$C4378,'SKT LİSTESİ'!$F:$S,8,0)),"")</f>
        <v/>
      </c>
      <c r="H4378" s="131" t="str">
        <f ca="1">IF(E4378="","",IF($C4378="","",VLOOKUP(FİLTRE!$C4378,'SKT LİSTESİ'!$F:$S,9,0)))</f>
        <v/>
      </c>
      <c r="I4378" s="132" t="str">
        <f ca="1">IFERROR(IF($C4378="","",VLOOKUP(FİLTRE!$C4378,'SKT LİSTESİ'!$F:$S,10,0)),"")</f>
        <v/>
      </c>
      <c r="J4378" s="133" t="str">
        <f ca="1">IFERROR(IF($C4378="","",VLOOKUP(FİLTRE!$C4378,'SKT LİSTESİ'!$F:$S,11,0)),"")</f>
        <v/>
      </c>
      <c r="K4378" s="134" t="str">
        <f ca="1">IFERROR(IF($C4378="","",VLOOKUP(FİLTRE!$C4378,'SKT LİSTESİ'!$F:$S,12,0)),"")</f>
        <v/>
      </c>
      <c r="L4378" s="134" t="str">
        <f ca="1">IFERROR(IF($C4378="","",VLOOKUP(FİLTRE!$C4378,'SKT LİSTESİ'!$F:$S,13,0)),"")</f>
        <v/>
      </c>
      <c r="M4378" s="135" t="str">
        <f ca="1">IFERROR(IF($C4378="","",VLOOKUP(FİLTRE!$C4378,'SKT LİSTESİ'!$F:$AJ,14,0)),"")</f>
        <v/>
      </c>
      <c r="N4378" s="31" t="str">
        <f ca="1">IFERROR(IF($C4378="","",VLOOKUP(FİLTRE!$C4378,'SKT LİSTESİ'!$F:$AJ,22,0)),"")</f>
        <v/>
      </c>
      <c r="O4378" s="136" t="str">
        <f ca="1">IFERROR(IF($C4378="","",VLOOKUP(FİLTRE!$C4378,'SKT LİSTESİ'!$F:$AJ,23,0)),"")</f>
        <v/>
      </c>
      <c r="P4378" s="31"/>
      <c r="Q4378" s="31"/>
      <c r="R4378" s="137" t="str">
        <f ca="1">(IFERROR(IF($C4378="","",VLOOKUP(FİLTRE!$C4378,'SKT LİSTESİ'!$F:$AJ,15,0)),""))</f>
        <v/>
      </c>
      <c r="S4378" s="138" t="str">
        <f ca="1">IFERROR(IF($C4378="","",VLOOKUP(FİLTRE!$C4378,'SKT LİSTESİ'!$F:$AJ,16,0)),"")</f>
        <v/>
      </c>
      <c r="AF4378" s="179" t="str">
        <f t="shared" ca="1" si="274"/>
        <v/>
      </c>
      <c r="AG4378" s="179">
        <f t="shared" ca="1" si="275"/>
        <v>0</v>
      </c>
      <c r="AH4378" s="179">
        <f t="shared" ca="1" si="276"/>
        <v>0</v>
      </c>
    </row>
    <row r="4379" spans="2:34" ht="15.75" x14ac:dyDescent="0.25">
      <c r="B4379">
        <f t="shared" ca="1" si="273"/>
        <v>4367</v>
      </c>
      <c r="C4379" t="str">
        <f ca="1">IFERROR(VLOOKUP(B4379,'SKT LİSTESİ'!F:F,1,0),"")</f>
        <v/>
      </c>
      <c r="E4379" s="128" t="str">
        <f ca="1">IFERROR(IF($C4379="","",VLOOKUP(FİLTRE!$C4379,'SKT LİSTESİ'!$F:$S,5,0)),"")</f>
        <v/>
      </c>
      <c r="F4379" s="129" t="str">
        <f ca="1">IFERROR(IF($C4379="","",VLOOKUP(FİLTRE!$C4379,'SKT LİSTESİ'!$F:$S,7,0)),"")</f>
        <v/>
      </c>
      <c r="G4379" s="130" t="str">
        <f ca="1">IFERROR(IF($C4379="","",VLOOKUP(FİLTRE!$C4379,'SKT LİSTESİ'!$F:$S,8,0)),"")</f>
        <v/>
      </c>
      <c r="H4379" s="131" t="str">
        <f ca="1">IF(E4379="","",IF($C4379="","",VLOOKUP(FİLTRE!$C4379,'SKT LİSTESİ'!$F:$S,9,0)))</f>
        <v/>
      </c>
      <c r="I4379" s="132" t="str">
        <f ca="1">IFERROR(IF($C4379="","",VLOOKUP(FİLTRE!$C4379,'SKT LİSTESİ'!$F:$S,10,0)),"")</f>
        <v/>
      </c>
      <c r="J4379" s="133" t="str">
        <f ca="1">IFERROR(IF($C4379="","",VLOOKUP(FİLTRE!$C4379,'SKT LİSTESİ'!$F:$S,11,0)),"")</f>
        <v/>
      </c>
      <c r="K4379" s="134" t="str">
        <f ca="1">IFERROR(IF($C4379="","",VLOOKUP(FİLTRE!$C4379,'SKT LİSTESİ'!$F:$S,12,0)),"")</f>
        <v/>
      </c>
      <c r="L4379" s="134" t="str">
        <f ca="1">IFERROR(IF($C4379="","",VLOOKUP(FİLTRE!$C4379,'SKT LİSTESİ'!$F:$S,13,0)),"")</f>
        <v/>
      </c>
      <c r="M4379" s="135" t="str">
        <f ca="1">IFERROR(IF($C4379="","",VLOOKUP(FİLTRE!$C4379,'SKT LİSTESİ'!$F:$AJ,14,0)),"")</f>
        <v/>
      </c>
      <c r="N4379" s="31" t="str">
        <f ca="1">IFERROR(IF($C4379="","",VLOOKUP(FİLTRE!$C4379,'SKT LİSTESİ'!$F:$AJ,22,0)),"")</f>
        <v/>
      </c>
      <c r="O4379" s="136" t="str">
        <f ca="1">IFERROR(IF($C4379="","",VLOOKUP(FİLTRE!$C4379,'SKT LİSTESİ'!$F:$AJ,23,0)),"")</f>
        <v/>
      </c>
      <c r="P4379" s="31"/>
      <c r="Q4379" s="31"/>
      <c r="R4379" s="137" t="str">
        <f ca="1">(IFERROR(IF($C4379="","",VLOOKUP(FİLTRE!$C4379,'SKT LİSTESİ'!$F:$AJ,15,0)),""))</f>
        <v/>
      </c>
      <c r="S4379" s="138" t="str">
        <f ca="1">IFERROR(IF($C4379="","",VLOOKUP(FİLTRE!$C4379,'SKT LİSTESİ'!$F:$AJ,16,0)),"")</f>
        <v/>
      </c>
      <c r="AF4379" s="179" t="str">
        <f t="shared" ca="1" si="274"/>
        <v/>
      </c>
      <c r="AG4379" s="179">
        <f t="shared" ca="1" si="275"/>
        <v>0</v>
      </c>
      <c r="AH4379" s="179">
        <f t="shared" ca="1" si="276"/>
        <v>0</v>
      </c>
    </row>
    <row r="4380" spans="2:34" ht="15.75" x14ac:dyDescent="0.25">
      <c r="B4380">
        <f t="shared" ca="1" si="273"/>
        <v>4368</v>
      </c>
      <c r="C4380" t="str">
        <f ca="1">IFERROR(VLOOKUP(B4380,'SKT LİSTESİ'!F:F,1,0),"")</f>
        <v/>
      </c>
      <c r="E4380" s="128" t="str">
        <f ca="1">IFERROR(IF($C4380="","",VLOOKUP(FİLTRE!$C4380,'SKT LİSTESİ'!$F:$S,5,0)),"")</f>
        <v/>
      </c>
      <c r="F4380" s="129" t="str">
        <f ca="1">IFERROR(IF($C4380="","",VLOOKUP(FİLTRE!$C4380,'SKT LİSTESİ'!$F:$S,7,0)),"")</f>
        <v/>
      </c>
      <c r="G4380" s="130" t="str">
        <f ca="1">IFERROR(IF($C4380="","",VLOOKUP(FİLTRE!$C4380,'SKT LİSTESİ'!$F:$S,8,0)),"")</f>
        <v/>
      </c>
      <c r="H4380" s="131" t="str">
        <f ca="1">IF(E4380="","",IF($C4380="","",VLOOKUP(FİLTRE!$C4380,'SKT LİSTESİ'!$F:$S,9,0)))</f>
        <v/>
      </c>
      <c r="I4380" s="132" t="str">
        <f ca="1">IFERROR(IF($C4380="","",VLOOKUP(FİLTRE!$C4380,'SKT LİSTESİ'!$F:$S,10,0)),"")</f>
        <v/>
      </c>
      <c r="J4380" s="133" t="str">
        <f ca="1">IFERROR(IF($C4380="","",VLOOKUP(FİLTRE!$C4380,'SKT LİSTESİ'!$F:$S,11,0)),"")</f>
        <v/>
      </c>
      <c r="K4380" s="134" t="str">
        <f ca="1">IFERROR(IF($C4380="","",VLOOKUP(FİLTRE!$C4380,'SKT LİSTESİ'!$F:$S,12,0)),"")</f>
        <v/>
      </c>
      <c r="L4380" s="134" t="str">
        <f ca="1">IFERROR(IF($C4380="","",VLOOKUP(FİLTRE!$C4380,'SKT LİSTESİ'!$F:$S,13,0)),"")</f>
        <v/>
      </c>
      <c r="M4380" s="135" t="str">
        <f ca="1">IFERROR(IF($C4380="","",VLOOKUP(FİLTRE!$C4380,'SKT LİSTESİ'!$F:$AJ,14,0)),"")</f>
        <v/>
      </c>
      <c r="N4380" s="31" t="str">
        <f ca="1">IFERROR(IF($C4380="","",VLOOKUP(FİLTRE!$C4380,'SKT LİSTESİ'!$F:$AJ,22,0)),"")</f>
        <v/>
      </c>
      <c r="O4380" s="136" t="str">
        <f ca="1">IFERROR(IF($C4380="","",VLOOKUP(FİLTRE!$C4380,'SKT LİSTESİ'!$F:$AJ,23,0)),"")</f>
        <v/>
      </c>
      <c r="P4380" s="31"/>
      <c r="Q4380" s="31"/>
      <c r="R4380" s="137" t="str">
        <f ca="1">(IFERROR(IF($C4380="","",VLOOKUP(FİLTRE!$C4380,'SKT LİSTESİ'!$F:$AJ,15,0)),""))</f>
        <v/>
      </c>
      <c r="S4380" s="138" t="str">
        <f ca="1">IFERROR(IF($C4380="","",VLOOKUP(FİLTRE!$C4380,'SKT LİSTESİ'!$F:$AJ,16,0)),"")</f>
        <v/>
      </c>
      <c r="AF4380" s="179" t="str">
        <f t="shared" ca="1" si="274"/>
        <v/>
      </c>
      <c r="AG4380" s="179">
        <f t="shared" ca="1" si="275"/>
        <v>0</v>
      </c>
      <c r="AH4380" s="179">
        <f t="shared" ca="1" si="276"/>
        <v>0</v>
      </c>
    </row>
    <row r="4381" spans="2:34" ht="15.75" x14ac:dyDescent="0.25">
      <c r="B4381">
        <f t="shared" ca="1" si="273"/>
        <v>4369</v>
      </c>
      <c r="C4381" t="str">
        <f ca="1">IFERROR(VLOOKUP(B4381,'SKT LİSTESİ'!F:F,1,0),"")</f>
        <v/>
      </c>
      <c r="E4381" s="128" t="str">
        <f ca="1">IFERROR(IF($C4381="","",VLOOKUP(FİLTRE!$C4381,'SKT LİSTESİ'!$F:$S,5,0)),"")</f>
        <v/>
      </c>
      <c r="F4381" s="129" t="str">
        <f ca="1">IFERROR(IF($C4381="","",VLOOKUP(FİLTRE!$C4381,'SKT LİSTESİ'!$F:$S,7,0)),"")</f>
        <v/>
      </c>
      <c r="G4381" s="130" t="str">
        <f ca="1">IFERROR(IF($C4381="","",VLOOKUP(FİLTRE!$C4381,'SKT LİSTESİ'!$F:$S,8,0)),"")</f>
        <v/>
      </c>
      <c r="H4381" s="131" t="str">
        <f ca="1">IF(E4381="","",IF($C4381="","",VLOOKUP(FİLTRE!$C4381,'SKT LİSTESİ'!$F:$S,9,0)))</f>
        <v/>
      </c>
      <c r="I4381" s="132" t="str">
        <f ca="1">IFERROR(IF($C4381="","",VLOOKUP(FİLTRE!$C4381,'SKT LİSTESİ'!$F:$S,10,0)),"")</f>
        <v/>
      </c>
      <c r="J4381" s="133" t="str">
        <f ca="1">IFERROR(IF($C4381="","",VLOOKUP(FİLTRE!$C4381,'SKT LİSTESİ'!$F:$S,11,0)),"")</f>
        <v/>
      </c>
      <c r="K4381" s="134" t="str">
        <f ca="1">IFERROR(IF($C4381="","",VLOOKUP(FİLTRE!$C4381,'SKT LİSTESİ'!$F:$S,12,0)),"")</f>
        <v/>
      </c>
      <c r="L4381" s="134" t="str">
        <f ca="1">IFERROR(IF($C4381="","",VLOOKUP(FİLTRE!$C4381,'SKT LİSTESİ'!$F:$S,13,0)),"")</f>
        <v/>
      </c>
      <c r="M4381" s="135" t="str">
        <f ca="1">IFERROR(IF($C4381="","",VLOOKUP(FİLTRE!$C4381,'SKT LİSTESİ'!$F:$AJ,14,0)),"")</f>
        <v/>
      </c>
      <c r="N4381" s="31" t="str">
        <f ca="1">IFERROR(IF($C4381="","",VLOOKUP(FİLTRE!$C4381,'SKT LİSTESİ'!$F:$AJ,22,0)),"")</f>
        <v/>
      </c>
      <c r="O4381" s="136" t="str">
        <f ca="1">IFERROR(IF($C4381="","",VLOOKUP(FİLTRE!$C4381,'SKT LİSTESİ'!$F:$AJ,23,0)),"")</f>
        <v/>
      </c>
      <c r="P4381" s="31"/>
      <c r="Q4381" s="31"/>
      <c r="R4381" s="137" t="str">
        <f ca="1">(IFERROR(IF($C4381="","",VLOOKUP(FİLTRE!$C4381,'SKT LİSTESİ'!$F:$AJ,15,0)),""))</f>
        <v/>
      </c>
      <c r="S4381" s="138" t="str">
        <f ca="1">IFERROR(IF($C4381="","",VLOOKUP(FİLTRE!$C4381,'SKT LİSTESİ'!$F:$AJ,16,0)),"")</f>
        <v/>
      </c>
      <c r="AF4381" s="179" t="str">
        <f t="shared" ca="1" si="274"/>
        <v/>
      </c>
      <c r="AG4381" s="179">
        <f t="shared" ca="1" si="275"/>
        <v>0</v>
      </c>
      <c r="AH4381" s="179">
        <f t="shared" ca="1" si="276"/>
        <v>0</v>
      </c>
    </row>
    <row r="4382" spans="2:34" ht="15.75" x14ac:dyDescent="0.25">
      <c r="B4382">
        <f t="shared" ca="1" si="273"/>
        <v>4370</v>
      </c>
      <c r="C4382" t="str">
        <f ca="1">IFERROR(VLOOKUP(B4382,'SKT LİSTESİ'!F:F,1,0),"")</f>
        <v/>
      </c>
      <c r="E4382" s="128" t="str">
        <f ca="1">IFERROR(IF($C4382="","",VLOOKUP(FİLTRE!$C4382,'SKT LİSTESİ'!$F:$S,5,0)),"")</f>
        <v/>
      </c>
      <c r="F4382" s="129" t="str">
        <f ca="1">IFERROR(IF($C4382="","",VLOOKUP(FİLTRE!$C4382,'SKT LİSTESİ'!$F:$S,7,0)),"")</f>
        <v/>
      </c>
      <c r="G4382" s="130" t="str">
        <f ca="1">IFERROR(IF($C4382="","",VLOOKUP(FİLTRE!$C4382,'SKT LİSTESİ'!$F:$S,8,0)),"")</f>
        <v/>
      </c>
      <c r="H4382" s="131" t="str">
        <f ca="1">IF(E4382="","",IF($C4382="","",VLOOKUP(FİLTRE!$C4382,'SKT LİSTESİ'!$F:$S,9,0)))</f>
        <v/>
      </c>
      <c r="I4382" s="132" t="str">
        <f ca="1">IFERROR(IF($C4382="","",VLOOKUP(FİLTRE!$C4382,'SKT LİSTESİ'!$F:$S,10,0)),"")</f>
        <v/>
      </c>
      <c r="J4382" s="133" t="str">
        <f ca="1">IFERROR(IF($C4382="","",VLOOKUP(FİLTRE!$C4382,'SKT LİSTESİ'!$F:$S,11,0)),"")</f>
        <v/>
      </c>
      <c r="K4382" s="134" t="str">
        <f ca="1">IFERROR(IF($C4382="","",VLOOKUP(FİLTRE!$C4382,'SKT LİSTESİ'!$F:$S,12,0)),"")</f>
        <v/>
      </c>
      <c r="L4382" s="134" t="str">
        <f ca="1">IFERROR(IF($C4382="","",VLOOKUP(FİLTRE!$C4382,'SKT LİSTESİ'!$F:$S,13,0)),"")</f>
        <v/>
      </c>
      <c r="M4382" s="135" t="str">
        <f ca="1">IFERROR(IF($C4382="","",VLOOKUP(FİLTRE!$C4382,'SKT LİSTESİ'!$F:$AJ,14,0)),"")</f>
        <v/>
      </c>
      <c r="N4382" s="31" t="str">
        <f ca="1">IFERROR(IF($C4382="","",VLOOKUP(FİLTRE!$C4382,'SKT LİSTESİ'!$F:$AJ,22,0)),"")</f>
        <v/>
      </c>
      <c r="O4382" s="136" t="str">
        <f ca="1">IFERROR(IF($C4382="","",VLOOKUP(FİLTRE!$C4382,'SKT LİSTESİ'!$F:$AJ,23,0)),"")</f>
        <v/>
      </c>
      <c r="P4382" s="31"/>
      <c r="Q4382" s="31"/>
      <c r="R4382" s="137" t="str">
        <f ca="1">(IFERROR(IF($C4382="","",VLOOKUP(FİLTRE!$C4382,'SKT LİSTESİ'!$F:$AJ,15,0)),""))</f>
        <v/>
      </c>
      <c r="S4382" s="138" t="str">
        <f ca="1">IFERROR(IF($C4382="","",VLOOKUP(FİLTRE!$C4382,'SKT LİSTESİ'!$F:$AJ,16,0)),"")</f>
        <v/>
      </c>
      <c r="AF4382" s="179" t="str">
        <f t="shared" ca="1" si="274"/>
        <v/>
      </c>
      <c r="AG4382" s="179">
        <f t="shared" ca="1" si="275"/>
        <v>0</v>
      </c>
      <c r="AH4382" s="179">
        <f t="shared" ca="1" si="276"/>
        <v>0</v>
      </c>
    </row>
    <row r="4383" spans="2:34" ht="15.75" x14ac:dyDescent="0.25">
      <c r="B4383">
        <f t="shared" ca="1" si="273"/>
        <v>4371</v>
      </c>
      <c r="C4383" t="str">
        <f ca="1">IFERROR(VLOOKUP(B4383,'SKT LİSTESİ'!F:F,1,0),"")</f>
        <v/>
      </c>
      <c r="E4383" s="128" t="str">
        <f ca="1">IFERROR(IF($C4383="","",VLOOKUP(FİLTRE!$C4383,'SKT LİSTESİ'!$F:$S,5,0)),"")</f>
        <v/>
      </c>
      <c r="F4383" s="129" t="str">
        <f ca="1">IFERROR(IF($C4383="","",VLOOKUP(FİLTRE!$C4383,'SKT LİSTESİ'!$F:$S,7,0)),"")</f>
        <v/>
      </c>
      <c r="G4383" s="130" t="str">
        <f ca="1">IFERROR(IF($C4383="","",VLOOKUP(FİLTRE!$C4383,'SKT LİSTESİ'!$F:$S,8,0)),"")</f>
        <v/>
      </c>
      <c r="H4383" s="131" t="str">
        <f ca="1">IF(E4383="","",IF($C4383="","",VLOOKUP(FİLTRE!$C4383,'SKT LİSTESİ'!$F:$S,9,0)))</f>
        <v/>
      </c>
      <c r="I4383" s="132" t="str">
        <f ca="1">IFERROR(IF($C4383="","",VLOOKUP(FİLTRE!$C4383,'SKT LİSTESİ'!$F:$S,10,0)),"")</f>
        <v/>
      </c>
      <c r="J4383" s="133" t="str">
        <f ca="1">IFERROR(IF($C4383="","",VLOOKUP(FİLTRE!$C4383,'SKT LİSTESİ'!$F:$S,11,0)),"")</f>
        <v/>
      </c>
      <c r="K4383" s="134" t="str">
        <f ca="1">IFERROR(IF($C4383="","",VLOOKUP(FİLTRE!$C4383,'SKT LİSTESİ'!$F:$S,12,0)),"")</f>
        <v/>
      </c>
      <c r="L4383" s="134" t="str">
        <f ca="1">IFERROR(IF($C4383="","",VLOOKUP(FİLTRE!$C4383,'SKT LİSTESİ'!$F:$S,13,0)),"")</f>
        <v/>
      </c>
      <c r="M4383" s="135" t="str">
        <f ca="1">IFERROR(IF($C4383="","",VLOOKUP(FİLTRE!$C4383,'SKT LİSTESİ'!$F:$AJ,14,0)),"")</f>
        <v/>
      </c>
      <c r="N4383" s="31" t="str">
        <f ca="1">IFERROR(IF($C4383="","",VLOOKUP(FİLTRE!$C4383,'SKT LİSTESİ'!$F:$AJ,22,0)),"")</f>
        <v/>
      </c>
      <c r="O4383" s="136" t="str">
        <f ca="1">IFERROR(IF($C4383="","",VLOOKUP(FİLTRE!$C4383,'SKT LİSTESİ'!$F:$AJ,23,0)),"")</f>
        <v/>
      </c>
      <c r="P4383" s="31"/>
      <c r="Q4383" s="31"/>
      <c r="R4383" s="137" t="str">
        <f ca="1">(IFERROR(IF($C4383="","",VLOOKUP(FİLTRE!$C4383,'SKT LİSTESİ'!$F:$AJ,15,0)),""))</f>
        <v/>
      </c>
      <c r="S4383" s="138" t="str">
        <f ca="1">IFERROR(IF($C4383="","",VLOOKUP(FİLTRE!$C4383,'SKT LİSTESİ'!$F:$AJ,16,0)),"")</f>
        <v/>
      </c>
      <c r="AF4383" s="179" t="str">
        <f t="shared" ca="1" si="274"/>
        <v/>
      </c>
      <c r="AG4383" s="179">
        <f t="shared" ca="1" si="275"/>
        <v>0</v>
      </c>
      <c r="AH4383" s="179">
        <f t="shared" ca="1" si="276"/>
        <v>0</v>
      </c>
    </row>
    <row r="4384" spans="2:34" ht="15.75" x14ac:dyDescent="0.25">
      <c r="B4384">
        <f t="shared" ca="1" si="273"/>
        <v>4372</v>
      </c>
      <c r="C4384" t="str">
        <f ca="1">IFERROR(VLOOKUP(B4384,'SKT LİSTESİ'!F:F,1,0),"")</f>
        <v/>
      </c>
      <c r="E4384" s="128" t="str">
        <f ca="1">IFERROR(IF($C4384="","",VLOOKUP(FİLTRE!$C4384,'SKT LİSTESİ'!$F:$S,5,0)),"")</f>
        <v/>
      </c>
      <c r="F4384" s="129" t="str">
        <f ca="1">IFERROR(IF($C4384="","",VLOOKUP(FİLTRE!$C4384,'SKT LİSTESİ'!$F:$S,7,0)),"")</f>
        <v/>
      </c>
      <c r="G4384" s="130" t="str">
        <f ca="1">IFERROR(IF($C4384="","",VLOOKUP(FİLTRE!$C4384,'SKT LİSTESİ'!$F:$S,8,0)),"")</f>
        <v/>
      </c>
      <c r="H4384" s="131" t="str">
        <f ca="1">IF(E4384="","",IF($C4384="","",VLOOKUP(FİLTRE!$C4384,'SKT LİSTESİ'!$F:$S,9,0)))</f>
        <v/>
      </c>
      <c r="I4384" s="132" t="str">
        <f ca="1">IFERROR(IF($C4384="","",VLOOKUP(FİLTRE!$C4384,'SKT LİSTESİ'!$F:$S,10,0)),"")</f>
        <v/>
      </c>
      <c r="J4384" s="133" t="str">
        <f ca="1">IFERROR(IF($C4384="","",VLOOKUP(FİLTRE!$C4384,'SKT LİSTESİ'!$F:$S,11,0)),"")</f>
        <v/>
      </c>
      <c r="K4384" s="134" t="str">
        <f ca="1">IFERROR(IF($C4384="","",VLOOKUP(FİLTRE!$C4384,'SKT LİSTESİ'!$F:$S,12,0)),"")</f>
        <v/>
      </c>
      <c r="L4384" s="134" t="str">
        <f ca="1">IFERROR(IF($C4384="","",VLOOKUP(FİLTRE!$C4384,'SKT LİSTESİ'!$F:$S,13,0)),"")</f>
        <v/>
      </c>
      <c r="M4384" s="135" t="str">
        <f ca="1">IFERROR(IF($C4384="","",VLOOKUP(FİLTRE!$C4384,'SKT LİSTESİ'!$F:$AJ,14,0)),"")</f>
        <v/>
      </c>
      <c r="N4384" s="31" t="str">
        <f ca="1">IFERROR(IF($C4384="","",VLOOKUP(FİLTRE!$C4384,'SKT LİSTESİ'!$F:$AJ,22,0)),"")</f>
        <v/>
      </c>
      <c r="O4384" s="136" t="str">
        <f ca="1">IFERROR(IF($C4384="","",VLOOKUP(FİLTRE!$C4384,'SKT LİSTESİ'!$F:$AJ,23,0)),"")</f>
        <v/>
      </c>
      <c r="P4384" s="31"/>
      <c r="Q4384" s="31"/>
      <c r="R4384" s="137" t="str">
        <f ca="1">(IFERROR(IF($C4384="","",VLOOKUP(FİLTRE!$C4384,'SKT LİSTESİ'!$F:$AJ,15,0)),""))</f>
        <v/>
      </c>
      <c r="S4384" s="138" t="str">
        <f ca="1">IFERROR(IF($C4384="","",VLOOKUP(FİLTRE!$C4384,'SKT LİSTESİ'!$F:$AJ,16,0)),"")</f>
        <v/>
      </c>
      <c r="AF4384" s="179" t="str">
        <f t="shared" ca="1" si="274"/>
        <v/>
      </c>
      <c r="AG4384" s="179">
        <f t="shared" ca="1" si="275"/>
        <v>0</v>
      </c>
      <c r="AH4384" s="179">
        <f t="shared" ca="1" si="276"/>
        <v>0</v>
      </c>
    </row>
    <row r="4385" spans="2:34" ht="15.75" x14ac:dyDescent="0.25">
      <c r="B4385">
        <f t="shared" ca="1" si="273"/>
        <v>4373</v>
      </c>
      <c r="C4385" t="str">
        <f ca="1">IFERROR(VLOOKUP(B4385,'SKT LİSTESİ'!F:F,1,0),"")</f>
        <v/>
      </c>
      <c r="E4385" s="128" t="str">
        <f ca="1">IFERROR(IF($C4385="","",VLOOKUP(FİLTRE!$C4385,'SKT LİSTESİ'!$F:$S,5,0)),"")</f>
        <v/>
      </c>
      <c r="F4385" s="129" t="str">
        <f ca="1">IFERROR(IF($C4385="","",VLOOKUP(FİLTRE!$C4385,'SKT LİSTESİ'!$F:$S,7,0)),"")</f>
        <v/>
      </c>
      <c r="G4385" s="130" t="str">
        <f ca="1">IFERROR(IF($C4385="","",VLOOKUP(FİLTRE!$C4385,'SKT LİSTESİ'!$F:$S,8,0)),"")</f>
        <v/>
      </c>
      <c r="H4385" s="131" t="str">
        <f ca="1">IF(E4385="","",IF($C4385="","",VLOOKUP(FİLTRE!$C4385,'SKT LİSTESİ'!$F:$S,9,0)))</f>
        <v/>
      </c>
      <c r="I4385" s="132" t="str">
        <f ca="1">IFERROR(IF($C4385="","",VLOOKUP(FİLTRE!$C4385,'SKT LİSTESİ'!$F:$S,10,0)),"")</f>
        <v/>
      </c>
      <c r="J4385" s="133" t="str">
        <f ca="1">IFERROR(IF($C4385="","",VLOOKUP(FİLTRE!$C4385,'SKT LİSTESİ'!$F:$S,11,0)),"")</f>
        <v/>
      </c>
      <c r="K4385" s="134" t="str">
        <f ca="1">IFERROR(IF($C4385="","",VLOOKUP(FİLTRE!$C4385,'SKT LİSTESİ'!$F:$S,12,0)),"")</f>
        <v/>
      </c>
      <c r="L4385" s="134" t="str">
        <f ca="1">IFERROR(IF($C4385="","",VLOOKUP(FİLTRE!$C4385,'SKT LİSTESİ'!$F:$S,13,0)),"")</f>
        <v/>
      </c>
      <c r="M4385" s="135" t="str">
        <f ca="1">IFERROR(IF($C4385="","",VLOOKUP(FİLTRE!$C4385,'SKT LİSTESİ'!$F:$AJ,14,0)),"")</f>
        <v/>
      </c>
      <c r="N4385" s="31" t="str">
        <f ca="1">IFERROR(IF($C4385="","",VLOOKUP(FİLTRE!$C4385,'SKT LİSTESİ'!$F:$AJ,22,0)),"")</f>
        <v/>
      </c>
      <c r="O4385" s="136" t="str">
        <f ca="1">IFERROR(IF($C4385="","",VLOOKUP(FİLTRE!$C4385,'SKT LİSTESİ'!$F:$AJ,23,0)),"")</f>
        <v/>
      </c>
      <c r="P4385" s="31"/>
      <c r="Q4385" s="31"/>
      <c r="R4385" s="137" t="str">
        <f ca="1">(IFERROR(IF($C4385="","",VLOOKUP(FİLTRE!$C4385,'SKT LİSTESİ'!$F:$AJ,15,0)),""))</f>
        <v/>
      </c>
      <c r="S4385" s="138" t="str">
        <f ca="1">IFERROR(IF($C4385="","",VLOOKUP(FİLTRE!$C4385,'SKT LİSTESİ'!$F:$AJ,16,0)),"")</f>
        <v/>
      </c>
      <c r="AF4385" s="179" t="str">
        <f t="shared" ca="1" si="274"/>
        <v/>
      </c>
      <c r="AG4385" s="179">
        <f t="shared" ca="1" si="275"/>
        <v>0</v>
      </c>
      <c r="AH4385" s="179">
        <f t="shared" ca="1" si="276"/>
        <v>0</v>
      </c>
    </row>
    <row r="4386" spans="2:34" ht="15.75" x14ac:dyDescent="0.25">
      <c r="B4386">
        <f t="shared" ca="1" si="273"/>
        <v>4374</v>
      </c>
      <c r="C4386" t="str">
        <f ca="1">IFERROR(VLOOKUP(B4386,'SKT LİSTESİ'!F:F,1,0),"")</f>
        <v/>
      </c>
      <c r="E4386" s="128" t="str">
        <f ca="1">IFERROR(IF($C4386="","",VLOOKUP(FİLTRE!$C4386,'SKT LİSTESİ'!$F:$S,5,0)),"")</f>
        <v/>
      </c>
      <c r="F4386" s="129" t="str">
        <f ca="1">IFERROR(IF($C4386="","",VLOOKUP(FİLTRE!$C4386,'SKT LİSTESİ'!$F:$S,7,0)),"")</f>
        <v/>
      </c>
      <c r="G4386" s="130" t="str">
        <f ca="1">IFERROR(IF($C4386="","",VLOOKUP(FİLTRE!$C4386,'SKT LİSTESİ'!$F:$S,8,0)),"")</f>
        <v/>
      </c>
      <c r="H4386" s="131" t="str">
        <f ca="1">IF(E4386="","",IF($C4386="","",VLOOKUP(FİLTRE!$C4386,'SKT LİSTESİ'!$F:$S,9,0)))</f>
        <v/>
      </c>
      <c r="I4386" s="132" t="str">
        <f ca="1">IFERROR(IF($C4386="","",VLOOKUP(FİLTRE!$C4386,'SKT LİSTESİ'!$F:$S,10,0)),"")</f>
        <v/>
      </c>
      <c r="J4386" s="133" t="str">
        <f ca="1">IFERROR(IF($C4386="","",VLOOKUP(FİLTRE!$C4386,'SKT LİSTESİ'!$F:$S,11,0)),"")</f>
        <v/>
      </c>
      <c r="K4386" s="134" t="str">
        <f ca="1">IFERROR(IF($C4386="","",VLOOKUP(FİLTRE!$C4386,'SKT LİSTESİ'!$F:$S,12,0)),"")</f>
        <v/>
      </c>
      <c r="L4386" s="134" t="str">
        <f ca="1">IFERROR(IF($C4386="","",VLOOKUP(FİLTRE!$C4386,'SKT LİSTESİ'!$F:$S,13,0)),"")</f>
        <v/>
      </c>
      <c r="M4386" s="135" t="str">
        <f ca="1">IFERROR(IF($C4386="","",VLOOKUP(FİLTRE!$C4386,'SKT LİSTESİ'!$F:$AJ,14,0)),"")</f>
        <v/>
      </c>
      <c r="N4386" s="31" t="str">
        <f ca="1">IFERROR(IF($C4386="","",VLOOKUP(FİLTRE!$C4386,'SKT LİSTESİ'!$F:$AJ,22,0)),"")</f>
        <v/>
      </c>
      <c r="O4386" s="136" t="str">
        <f ca="1">IFERROR(IF($C4386="","",VLOOKUP(FİLTRE!$C4386,'SKT LİSTESİ'!$F:$AJ,23,0)),"")</f>
        <v/>
      </c>
      <c r="P4386" s="31"/>
      <c r="Q4386" s="31"/>
      <c r="R4386" s="137" t="str">
        <f ca="1">(IFERROR(IF($C4386="","",VLOOKUP(FİLTRE!$C4386,'SKT LİSTESİ'!$F:$AJ,15,0)),""))</f>
        <v/>
      </c>
      <c r="S4386" s="138" t="str">
        <f ca="1">IFERROR(IF($C4386="","",VLOOKUP(FİLTRE!$C4386,'SKT LİSTESİ'!$F:$AJ,16,0)),"")</f>
        <v/>
      </c>
      <c r="AF4386" s="179" t="str">
        <f t="shared" ca="1" si="274"/>
        <v/>
      </c>
      <c r="AG4386" s="179">
        <f t="shared" ca="1" si="275"/>
        <v>0</v>
      </c>
      <c r="AH4386" s="179">
        <f t="shared" ca="1" si="276"/>
        <v>0</v>
      </c>
    </row>
    <row r="4387" spans="2:34" ht="15.75" x14ac:dyDescent="0.25">
      <c r="B4387">
        <f t="shared" ca="1" si="273"/>
        <v>4375</v>
      </c>
      <c r="C4387" t="str">
        <f ca="1">IFERROR(VLOOKUP(B4387,'SKT LİSTESİ'!F:F,1,0),"")</f>
        <v/>
      </c>
      <c r="E4387" s="128" t="str">
        <f ca="1">IFERROR(IF($C4387="","",VLOOKUP(FİLTRE!$C4387,'SKT LİSTESİ'!$F:$S,5,0)),"")</f>
        <v/>
      </c>
      <c r="F4387" s="129" t="str">
        <f ca="1">IFERROR(IF($C4387="","",VLOOKUP(FİLTRE!$C4387,'SKT LİSTESİ'!$F:$S,7,0)),"")</f>
        <v/>
      </c>
      <c r="G4387" s="130" t="str">
        <f ca="1">IFERROR(IF($C4387="","",VLOOKUP(FİLTRE!$C4387,'SKT LİSTESİ'!$F:$S,8,0)),"")</f>
        <v/>
      </c>
      <c r="H4387" s="131" t="str">
        <f ca="1">IF(E4387="","",IF($C4387="","",VLOOKUP(FİLTRE!$C4387,'SKT LİSTESİ'!$F:$S,9,0)))</f>
        <v/>
      </c>
      <c r="I4387" s="132" t="str">
        <f ca="1">IFERROR(IF($C4387="","",VLOOKUP(FİLTRE!$C4387,'SKT LİSTESİ'!$F:$S,10,0)),"")</f>
        <v/>
      </c>
      <c r="J4387" s="133" t="str">
        <f ca="1">IFERROR(IF($C4387="","",VLOOKUP(FİLTRE!$C4387,'SKT LİSTESİ'!$F:$S,11,0)),"")</f>
        <v/>
      </c>
      <c r="K4387" s="134" t="str">
        <f ca="1">IFERROR(IF($C4387="","",VLOOKUP(FİLTRE!$C4387,'SKT LİSTESİ'!$F:$S,12,0)),"")</f>
        <v/>
      </c>
      <c r="L4387" s="134" t="str">
        <f ca="1">IFERROR(IF($C4387="","",VLOOKUP(FİLTRE!$C4387,'SKT LİSTESİ'!$F:$S,13,0)),"")</f>
        <v/>
      </c>
      <c r="M4387" s="135" t="str">
        <f ca="1">IFERROR(IF($C4387="","",VLOOKUP(FİLTRE!$C4387,'SKT LİSTESİ'!$F:$AJ,14,0)),"")</f>
        <v/>
      </c>
      <c r="N4387" s="31" t="str">
        <f ca="1">IFERROR(IF($C4387="","",VLOOKUP(FİLTRE!$C4387,'SKT LİSTESİ'!$F:$AJ,22,0)),"")</f>
        <v/>
      </c>
      <c r="O4387" s="136" t="str">
        <f ca="1">IFERROR(IF($C4387="","",VLOOKUP(FİLTRE!$C4387,'SKT LİSTESİ'!$F:$AJ,23,0)),"")</f>
        <v/>
      </c>
      <c r="P4387" s="31"/>
      <c r="Q4387" s="31"/>
      <c r="R4387" s="137" t="str">
        <f ca="1">(IFERROR(IF($C4387="","",VLOOKUP(FİLTRE!$C4387,'SKT LİSTESİ'!$F:$AJ,15,0)),""))</f>
        <v/>
      </c>
      <c r="S4387" s="138" t="str">
        <f ca="1">IFERROR(IF($C4387="","",VLOOKUP(FİLTRE!$C4387,'SKT LİSTESİ'!$F:$AJ,16,0)),"")</f>
        <v/>
      </c>
      <c r="AF4387" s="179" t="str">
        <f t="shared" ca="1" si="274"/>
        <v/>
      </c>
      <c r="AG4387" s="179">
        <f t="shared" ca="1" si="275"/>
        <v>0</v>
      </c>
      <c r="AH4387" s="179">
        <f t="shared" ca="1" si="276"/>
        <v>0</v>
      </c>
    </row>
    <row r="4388" spans="2:34" ht="15.75" x14ac:dyDescent="0.25">
      <c r="B4388">
        <f t="shared" ca="1" si="273"/>
        <v>4376</v>
      </c>
      <c r="C4388" t="str">
        <f ca="1">IFERROR(VLOOKUP(B4388,'SKT LİSTESİ'!F:F,1,0),"")</f>
        <v/>
      </c>
      <c r="E4388" s="128" t="str">
        <f ca="1">IFERROR(IF($C4388="","",VLOOKUP(FİLTRE!$C4388,'SKT LİSTESİ'!$F:$S,5,0)),"")</f>
        <v/>
      </c>
      <c r="F4388" s="129" t="str">
        <f ca="1">IFERROR(IF($C4388="","",VLOOKUP(FİLTRE!$C4388,'SKT LİSTESİ'!$F:$S,7,0)),"")</f>
        <v/>
      </c>
      <c r="G4388" s="130" t="str">
        <f ca="1">IFERROR(IF($C4388="","",VLOOKUP(FİLTRE!$C4388,'SKT LİSTESİ'!$F:$S,8,0)),"")</f>
        <v/>
      </c>
      <c r="H4388" s="131" t="str">
        <f ca="1">IF(E4388="","",IF($C4388="","",VLOOKUP(FİLTRE!$C4388,'SKT LİSTESİ'!$F:$S,9,0)))</f>
        <v/>
      </c>
      <c r="I4388" s="132" t="str">
        <f ca="1">IFERROR(IF($C4388="","",VLOOKUP(FİLTRE!$C4388,'SKT LİSTESİ'!$F:$S,10,0)),"")</f>
        <v/>
      </c>
      <c r="J4388" s="133" t="str">
        <f ca="1">IFERROR(IF($C4388="","",VLOOKUP(FİLTRE!$C4388,'SKT LİSTESİ'!$F:$S,11,0)),"")</f>
        <v/>
      </c>
      <c r="K4388" s="134" t="str">
        <f ca="1">IFERROR(IF($C4388="","",VLOOKUP(FİLTRE!$C4388,'SKT LİSTESİ'!$F:$S,12,0)),"")</f>
        <v/>
      </c>
      <c r="L4388" s="134" t="str">
        <f ca="1">IFERROR(IF($C4388="","",VLOOKUP(FİLTRE!$C4388,'SKT LİSTESİ'!$F:$S,13,0)),"")</f>
        <v/>
      </c>
      <c r="M4388" s="135" t="str">
        <f ca="1">IFERROR(IF($C4388="","",VLOOKUP(FİLTRE!$C4388,'SKT LİSTESİ'!$F:$AJ,14,0)),"")</f>
        <v/>
      </c>
      <c r="N4388" s="31" t="str">
        <f ca="1">IFERROR(IF($C4388="","",VLOOKUP(FİLTRE!$C4388,'SKT LİSTESİ'!$F:$AJ,22,0)),"")</f>
        <v/>
      </c>
      <c r="O4388" s="136" t="str">
        <f ca="1">IFERROR(IF($C4388="","",VLOOKUP(FİLTRE!$C4388,'SKT LİSTESİ'!$F:$AJ,23,0)),"")</f>
        <v/>
      </c>
      <c r="P4388" s="31"/>
      <c r="Q4388" s="31"/>
      <c r="R4388" s="137" t="str">
        <f ca="1">(IFERROR(IF($C4388="","",VLOOKUP(FİLTRE!$C4388,'SKT LİSTESİ'!$F:$AJ,15,0)),""))</f>
        <v/>
      </c>
      <c r="S4388" s="138" t="str">
        <f ca="1">IFERROR(IF($C4388="","",VLOOKUP(FİLTRE!$C4388,'SKT LİSTESİ'!$F:$AJ,16,0)),"")</f>
        <v/>
      </c>
      <c r="AF4388" s="179" t="str">
        <f t="shared" ca="1" si="274"/>
        <v/>
      </c>
      <c r="AG4388" s="179">
        <f t="shared" ca="1" si="275"/>
        <v>0</v>
      </c>
      <c r="AH4388" s="179">
        <f t="shared" ca="1" si="276"/>
        <v>0</v>
      </c>
    </row>
    <row r="4389" spans="2:34" ht="15.75" x14ac:dyDescent="0.25">
      <c r="B4389">
        <f t="shared" ca="1" si="273"/>
        <v>4377</v>
      </c>
      <c r="C4389" t="str">
        <f ca="1">IFERROR(VLOOKUP(B4389,'SKT LİSTESİ'!F:F,1,0),"")</f>
        <v/>
      </c>
      <c r="E4389" s="128" t="str">
        <f ca="1">IFERROR(IF($C4389="","",VLOOKUP(FİLTRE!$C4389,'SKT LİSTESİ'!$F:$S,5,0)),"")</f>
        <v/>
      </c>
      <c r="F4389" s="129" t="str">
        <f ca="1">IFERROR(IF($C4389="","",VLOOKUP(FİLTRE!$C4389,'SKT LİSTESİ'!$F:$S,7,0)),"")</f>
        <v/>
      </c>
      <c r="G4389" s="130" t="str">
        <f ca="1">IFERROR(IF($C4389="","",VLOOKUP(FİLTRE!$C4389,'SKT LİSTESİ'!$F:$S,8,0)),"")</f>
        <v/>
      </c>
      <c r="H4389" s="131" t="str">
        <f ca="1">IF(E4389="","",IF($C4389="","",VLOOKUP(FİLTRE!$C4389,'SKT LİSTESİ'!$F:$S,9,0)))</f>
        <v/>
      </c>
      <c r="I4389" s="132" t="str">
        <f ca="1">IFERROR(IF($C4389="","",VLOOKUP(FİLTRE!$C4389,'SKT LİSTESİ'!$F:$S,10,0)),"")</f>
        <v/>
      </c>
      <c r="J4389" s="133" t="str">
        <f ca="1">IFERROR(IF($C4389="","",VLOOKUP(FİLTRE!$C4389,'SKT LİSTESİ'!$F:$S,11,0)),"")</f>
        <v/>
      </c>
      <c r="K4389" s="134" t="str">
        <f ca="1">IFERROR(IF($C4389="","",VLOOKUP(FİLTRE!$C4389,'SKT LİSTESİ'!$F:$S,12,0)),"")</f>
        <v/>
      </c>
      <c r="L4389" s="134" t="str">
        <f ca="1">IFERROR(IF($C4389="","",VLOOKUP(FİLTRE!$C4389,'SKT LİSTESİ'!$F:$S,13,0)),"")</f>
        <v/>
      </c>
      <c r="M4389" s="135" t="str">
        <f ca="1">IFERROR(IF($C4389="","",VLOOKUP(FİLTRE!$C4389,'SKT LİSTESİ'!$F:$AJ,14,0)),"")</f>
        <v/>
      </c>
      <c r="N4389" s="31" t="str">
        <f ca="1">IFERROR(IF($C4389="","",VLOOKUP(FİLTRE!$C4389,'SKT LİSTESİ'!$F:$AJ,22,0)),"")</f>
        <v/>
      </c>
      <c r="O4389" s="136" t="str">
        <f ca="1">IFERROR(IF($C4389="","",VLOOKUP(FİLTRE!$C4389,'SKT LİSTESİ'!$F:$AJ,23,0)),"")</f>
        <v/>
      </c>
      <c r="P4389" s="31"/>
      <c r="Q4389" s="31"/>
      <c r="R4389" s="137" t="str">
        <f ca="1">(IFERROR(IF($C4389="","",VLOOKUP(FİLTRE!$C4389,'SKT LİSTESİ'!$F:$AJ,15,0)),""))</f>
        <v/>
      </c>
      <c r="S4389" s="138" t="str">
        <f ca="1">IFERROR(IF($C4389="","",VLOOKUP(FİLTRE!$C4389,'SKT LİSTESİ'!$F:$AJ,16,0)),"")</f>
        <v/>
      </c>
      <c r="AF4389" s="179" t="str">
        <f t="shared" ca="1" si="274"/>
        <v/>
      </c>
      <c r="AG4389" s="179">
        <f t="shared" ca="1" si="275"/>
        <v>0</v>
      </c>
      <c r="AH4389" s="179">
        <f t="shared" ca="1" si="276"/>
        <v>0</v>
      </c>
    </row>
    <row r="4390" spans="2:34" ht="15.75" x14ac:dyDescent="0.25">
      <c r="B4390">
        <f t="shared" ca="1" si="273"/>
        <v>4378</v>
      </c>
      <c r="C4390" t="str">
        <f ca="1">IFERROR(VLOOKUP(B4390,'SKT LİSTESİ'!F:F,1,0),"")</f>
        <v/>
      </c>
      <c r="E4390" s="128" t="str">
        <f ca="1">IFERROR(IF($C4390="","",VLOOKUP(FİLTRE!$C4390,'SKT LİSTESİ'!$F:$S,5,0)),"")</f>
        <v/>
      </c>
      <c r="F4390" s="129" t="str">
        <f ca="1">IFERROR(IF($C4390="","",VLOOKUP(FİLTRE!$C4390,'SKT LİSTESİ'!$F:$S,7,0)),"")</f>
        <v/>
      </c>
      <c r="G4390" s="130" t="str">
        <f ca="1">IFERROR(IF($C4390="","",VLOOKUP(FİLTRE!$C4390,'SKT LİSTESİ'!$F:$S,8,0)),"")</f>
        <v/>
      </c>
      <c r="H4390" s="131" t="str">
        <f ca="1">IF(E4390="","",IF($C4390="","",VLOOKUP(FİLTRE!$C4390,'SKT LİSTESİ'!$F:$S,9,0)))</f>
        <v/>
      </c>
      <c r="I4390" s="132" t="str">
        <f ca="1">IFERROR(IF($C4390="","",VLOOKUP(FİLTRE!$C4390,'SKT LİSTESİ'!$F:$S,10,0)),"")</f>
        <v/>
      </c>
      <c r="J4390" s="133" t="str">
        <f ca="1">IFERROR(IF($C4390="","",VLOOKUP(FİLTRE!$C4390,'SKT LİSTESİ'!$F:$S,11,0)),"")</f>
        <v/>
      </c>
      <c r="K4390" s="134" t="str">
        <f ca="1">IFERROR(IF($C4390="","",VLOOKUP(FİLTRE!$C4390,'SKT LİSTESİ'!$F:$S,12,0)),"")</f>
        <v/>
      </c>
      <c r="L4390" s="134" t="str">
        <f ca="1">IFERROR(IF($C4390="","",VLOOKUP(FİLTRE!$C4390,'SKT LİSTESİ'!$F:$S,13,0)),"")</f>
        <v/>
      </c>
      <c r="M4390" s="135" t="str">
        <f ca="1">IFERROR(IF($C4390="","",VLOOKUP(FİLTRE!$C4390,'SKT LİSTESİ'!$F:$AJ,14,0)),"")</f>
        <v/>
      </c>
      <c r="N4390" s="31" t="str">
        <f ca="1">IFERROR(IF($C4390="","",VLOOKUP(FİLTRE!$C4390,'SKT LİSTESİ'!$F:$AJ,22,0)),"")</f>
        <v/>
      </c>
      <c r="O4390" s="136" t="str">
        <f ca="1">IFERROR(IF($C4390="","",VLOOKUP(FİLTRE!$C4390,'SKT LİSTESİ'!$F:$AJ,23,0)),"")</f>
        <v/>
      </c>
      <c r="P4390" s="31"/>
      <c r="Q4390" s="31"/>
      <c r="R4390" s="137" t="str">
        <f ca="1">(IFERROR(IF($C4390="","",VLOOKUP(FİLTRE!$C4390,'SKT LİSTESİ'!$F:$AJ,15,0)),""))</f>
        <v/>
      </c>
      <c r="S4390" s="138" t="str">
        <f ca="1">IFERROR(IF($C4390="","",VLOOKUP(FİLTRE!$C4390,'SKT LİSTESİ'!$F:$AJ,16,0)),"")</f>
        <v/>
      </c>
      <c r="AF4390" s="179" t="str">
        <f t="shared" ca="1" si="274"/>
        <v/>
      </c>
      <c r="AG4390" s="179">
        <f t="shared" ca="1" si="275"/>
        <v>0</v>
      </c>
      <c r="AH4390" s="179">
        <f t="shared" ca="1" si="276"/>
        <v>0</v>
      </c>
    </row>
    <row r="4391" spans="2:34" ht="15.75" x14ac:dyDescent="0.25">
      <c r="B4391">
        <f t="shared" ca="1" si="273"/>
        <v>4379</v>
      </c>
      <c r="C4391" t="str">
        <f ca="1">IFERROR(VLOOKUP(B4391,'SKT LİSTESİ'!F:F,1,0),"")</f>
        <v/>
      </c>
      <c r="E4391" s="128" t="str">
        <f ca="1">IFERROR(IF($C4391="","",VLOOKUP(FİLTRE!$C4391,'SKT LİSTESİ'!$F:$S,5,0)),"")</f>
        <v/>
      </c>
      <c r="F4391" s="129" t="str">
        <f ca="1">IFERROR(IF($C4391="","",VLOOKUP(FİLTRE!$C4391,'SKT LİSTESİ'!$F:$S,7,0)),"")</f>
        <v/>
      </c>
      <c r="G4391" s="130" t="str">
        <f ca="1">IFERROR(IF($C4391="","",VLOOKUP(FİLTRE!$C4391,'SKT LİSTESİ'!$F:$S,8,0)),"")</f>
        <v/>
      </c>
      <c r="H4391" s="131" t="str">
        <f ca="1">IF(E4391="","",IF($C4391="","",VLOOKUP(FİLTRE!$C4391,'SKT LİSTESİ'!$F:$S,9,0)))</f>
        <v/>
      </c>
      <c r="I4391" s="132" t="str">
        <f ca="1">IFERROR(IF($C4391="","",VLOOKUP(FİLTRE!$C4391,'SKT LİSTESİ'!$F:$S,10,0)),"")</f>
        <v/>
      </c>
      <c r="J4391" s="133" t="str">
        <f ca="1">IFERROR(IF($C4391="","",VLOOKUP(FİLTRE!$C4391,'SKT LİSTESİ'!$F:$S,11,0)),"")</f>
        <v/>
      </c>
      <c r="K4391" s="134" t="str">
        <f ca="1">IFERROR(IF($C4391="","",VLOOKUP(FİLTRE!$C4391,'SKT LİSTESİ'!$F:$S,12,0)),"")</f>
        <v/>
      </c>
      <c r="L4391" s="134" t="str">
        <f ca="1">IFERROR(IF($C4391="","",VLOOKUP(FİLTRE!$C4391,'SKT LİSTESİ'!$F:$S,13,0)),"")</f>
        <v/>
      </c>
      <c r="M4391" s="135" t="str">
        <f ca="1">IFERROR(IF($C4391="","",VLOOKUP(FİLTRE!$C4391,'SKT LİSTESİ'!$F:$AJ,14,0)),"")</f>
        <v/>
      </c>
      <c r="N4391" s="31" t="str">
        <f ca="1">IFERROR(IF($C4391="","",VLOOKUP(FİLTRE!$C4391,'SKT LİSTESİ'!$F:$AJ,22,0)),"")</f>
        <v/>
      </c>
      <c r="O4391" s="136" t="str">
        <f ca="1">IFERROR(IF($C4391="","",VLOOKUP(FİLTRE!$C4391,'SKT LİSTESİ'!$F:$AJ,23,0)),"")</f>
        <v/>
      </c>
      <c r="P4391" s="31"/>
      <c r="Q4391" s="31"/>
      <c r="R4391" s="137" t="str">
        <f ca="1">(IFERROR(IF($C4391="","",VLOOKUP(FİLTRE!$C4391,'SKT LİSTESİ'!$F:$AJ,15,0)),""))</f>
        <v/>
      </c>
      <c r="S4391" s="138" t="str">
        <f ca="1">IFERROR(IF($C4391="","",VLOOKUP(FİLTRE!$C4391,'SKT LİSTESİ'!$F:$AJ,16,0)),"")</f>
        <v/>
      </c>
      <c r="AF4391" s="179" t="str">
        <f t="shared" ca="1" si="274"/>
        <v/>
      </c>
      <c r="AG4391" s="179">
        <f t="shared" ca="1" si="275"/>
        <v>0</v>
      </c>
      <c r="AH4391" s="179">
        <f t="shared" ca="1" si="276"/>
        <v>0</v>
      </c>
    </row>
    <row r="4392" spans="2:34" ht="15.75" x14ac:dyDescent="0.25">
      <c r="B4392">
        <f t="shared" ca="1" si="273"/>
        <v>4380</v>
      </c>
      <c r="C4392" t="str">
        <f ca="1">IFERROR(VLOOKUP(B4392,'SKT LİSTESİ'!F:F,1,0),"")</f>
        <v/>
      </c>
      <c r="E4392" s="128" t="str">
        <f ca="1">IFERROR(IF($C4392="","",VLOOKUP(FİLTRE!$C4392,'SKT LİSTESİ'!$F:$S,5,0)),"")</f>
        <v/>
      </c>
      <c r="F4392" s="129" t="str">
        <f ca="1">IFERROR(IF($C4392="","",VLOOKUP(FİLTRE!$C4392,'SKT LİSTESİ'!$F:$S,7,0)),"")</f>
        <v/>
      </c>
      <c r="G4392" s="130" t="str">
        <f ca="1">IFERROR(IF($C4392="","",VLOOKUP(FİLTRE!$C4392,'SKT LİSTESİ'!$F:$S,8,0)),"")</f>
        <v/>
      </c>
      <c r="H4392" s="131" t="str">
        <f ca="1">IF(E4392="","",IF($C4392="","",VLOOKUP(FİLTRE!$C4392,'SKT LİSTESİ'!$F:$S,9,0)))</f>
        <v/>
      </c>
      <c r="I4392" s="132" t="str">
        <f ca="1">IFERROR(IF($C4392="","",VLOOKUP(FİLTRE!$C4392,'SKT LİSTESİ'!$F:$S,10,0)),"")</f>
        <v/>
      </c>
      <c r="J4392" s="133" t="str">
        <f ca="1">IFERROR(IF($C4392="","",VLOOKUP(FİLTRE!$C4392,'SKT LİSTESİ'!$F:$S,11,0)),"")</f>
        <v/>
      </c>
      <c r="K4392" s="134" t="str">
        <f ca="1">IFERROR(IF($C4392="","",VLOOKUP(FİLTRE!$C4392,'SKT LİSTESİ'!$F:$S,12,0)),"")</f>
        <v/>
      </c>
      <c r="L4392" s="134" t="str">
        <f ca="1">IFERROR(IF($C4392="","",VLOOKUP(FİLTRE!$C4392,'SKT LİSTESİ'!$F:$S,13,0)),"")</f>
        <v/>
      </c>
      <c r="M4392" s="135" t="str">
        <f ca="1">IFERROR(IF($C4392="","",VLOOKUP(FİLTRE!$C4392,'SKT LİSTESİ'!$F:$AJ,14,0)),"")</f>
        <v/>
      </c>
      <c r="N4392" s="31" t="str">
        <f ca="1">IFERROR(IF($C4392="","",VLOOKUP(FİLTRE!$C4392,'SKT LİSTESİ'!$F:$AJ,22,0)),"")</f>
        <v/>
      </c>
      <c r="O4392" s="136" t="str">
        <f ca="1">IFERROR(IF($C4392="","",VLOOKUP(FİLTRE!$C4392,'SKT LİSTESİ'!$F:$AJ,23,0)),"")</f>
        <v/>
      </c>
      <c r="P4392" s="31"/>
      <c r="Q4392" s="31"/>
      <c r="R4392" s="137" t="str">
        <f ca="1">(IFERROR(IF($C4392="","",VLOOKUP(FİLTRE!$C4392,'SKT LİSTESİ'!$F:$AJ,15,0)),""))</f>
        <v/>
      </c>
      <c r="S4392" s="138" t="str">
        <f ca="1">IFERROR(IF($C4392="","",VLOOKUP(FİLTRE!$C4392,'SKT LİSTESİ'!$F:$AJ,16,0)),"")</f>
        <v/>
      </c>
      <c r="AF4392" s="179" t="str">
        <f t="shared" ca="1" si="274"/>
        <v/>
      </c>
      <c r="AG4392" s="179">
        <f t="shared" ca="1" si="275"/>
        <v>0</v>
      </c>
      <c r="AH4392" s="179">
        <f t="shared" ca="1" si="276"/>
        <v>0</v>
      </c>
    </row>
    <row r="4393" spans="2:34" ht="15.75" x14ac:dyDescent="0.25">
      <c r="B4393">
        <f t="shared" ca="1" si="273"/>
        <v>4381</v>
      </c>
      <c r="C4393" t="str">
        <f ca="1">IFERROR(VLOOKUP(B4393,'SKT LİSTESİ'!F:F,1,0),"")</f>
        <v/>
      </c>
      <c r="E4393" s="128" t="str">
        <f ca="1">IFERROR(IF($C4393="","",VLOOKUP(FİLTRE!$C4393,'SKT LİSTESİ'!$F:$S,5,0)),"")</f>
        <v/>
      </c>
      <c r="F4393" s="129" t="str">
        <f ca="1">IFERROR(IF($C4393="","",VLOOKUP(FİLTRE!$C4393,'SKT LİSTESİ'!$F:$S,7,0)),"")</f>
        <v/>
      </c>
      <c r="G4393" s="130" t="str">
        <f ca="1">IFERROR(IF($C4393="","",VLOOKUP(FİLTRE!$C4393,'SKT LİSTESİ'!$F:$S,8,0)),"")</f>
        <v/>
      </c>
      <c r="H4393" s="131" t="str">
        <f ca="1">IF(E4393="","",IF($C4393="","",VLOOKUP(FİLTRE!$C4393,'SKT LİSTESİ'!$F:$S,9,0)))</f>
        <v/>
      </c>
      <c r="I4393" s="132" t="str">
        <f ca="1">IFERROR(IF($C4393="","",VLOOKUP(FİLTRE!$C4393,'SKT LİSTESİ'!$F:$S,10,0)),"")</f>
        <v/>
      </c>
      <c r="J4393" s="133" t="str">
        <f ca="1">IFERROR(IF($C4393="","",VLOOKUP(FİLTRE!$C4393,'SKT LİSTESİ'!$F:$S,11,0)),"")</f>
        <v/>
      </c>
      <c r="K4393" s="134" t="str">
        <f ca="1">IFERROR(IF($C4393="","",VLOOKUP(FİLTRE!$C4393,'SKT LİSTESİ'!$F:$S,12,0)),"")</f>
        <v/>
      </c>
      <c r="L4393" s="134" t="str">
        <f ca="1">IFERROR(IF($C4393="","",VLOOKUP(FİLTRE!$C4393,'SKT LİSTESİ'!$F:$S,13,0)),"")</f>
        <v/>
      </c>
      <c r="M4393" s="135" t="str">
        <f ca="1">IFERROR(IF($C4393="","",VLOOKUP(FİLTRE!$C4393,'SKT LİSTESİ'!$F:$AJ,14,0)),"")</f>
        <v/>
      </c>
      <c r="N4393" s="31" t="str">
        <f ca="1">IFERROR(IF($C4393="","",VLOOKUP(FİLTRE!$C4393,'SKT LİSTESİ'!$F:$AJ,22,0)),"")</f>
        <v/>
      </c>
      <c r="O4393" s="136" t="str">
        <f ca="1">IFERROR(IF($C4393="","",VLOOKUP(FİLTRE!$C4393,'SKT LİSTESİ'!$F:$AJ,23,0)),"")</f>
        <v/>
      </c>
      <c r="P4393" s="31"/>
      <c r="Q4393" s="31"/>
      <c r="R4393" s="137" t="str">
        <f ca="1">(IFERROR(IF($C4393="","",VLOOKUP(FİLTRE!$C4393,'SKT LİSTESİ'!$F:$AJ,15,0)),""))</f>
        <v/>
      </c>
      <c r="S4393" s="138" t="str">
        <f ca="1">IFERROR(IF($C4393="","",VLOOKUP(FİLTRE!$C4393,'SKT LİSTESİ'!$F:$AJ,16,0)),"")</f>
        <v/>
      </c>
      <c r="AF4393" s="179" t="str">
        <f t="shared" ca="1" si="274"/>
        <v/>
      </c>
      <c r="AG4393" s="179">
        <f t="shared" ca="1" si="275"/>
        <v>0</v>
      </c>
      <c r="AH4393" s="179">
        <f t="shared" ca="1" si="276"/>
        <v>0</v>
      </c>
    </row>
    <row r="4394" spans="2:34" ht="15.75" x14ac:dyDescent="0.25">
      <c r="B4394">
        <f t="shared" ca="1" si="273"/>
        <v>4382</v>
      </c>
      <c r="C4394" t="str">
        <f ca="1">IFERROR(VLOOKUP(B4394,'SKT LİSTESİ'!F:F,1,0),"")</f>
        <v/>
      </c>
      <c r="E4394" s="128" t="str">
        <f ca="1">IFERROR(IF($C4394="","",VLOOKUP(FİLTRE!$C4394,'SKT LİSTESİ'!$F:$S,5,0)),"")</f>
        <v/>
      </c>
      <c r="F4394" s="129" t="str">
        <f ca="1">IFERROR(IF($C4394="","",VLOOKUP(FİLTRE!$C4394,'SKT LİSTESİ'!$F:$S,7,0)),"")</f>
        <v/>
      </c>
      <c r="G4394" s="130" t="str">
        <f ca="1">IFERROR(IF($C4394="","",VLOOKUP(FİLTRE!$C4394,'SKT LİSTESİ'!$F:$S,8,0)),"")</f>
        <v/>
      </c>
      <c r="H4394" s="131" t="str">
        <f ca="1">IF(E4394="","",IF($C4394="","",VLOOKUP(FİLTRE!$C4394,'SKT LİSTESİ'!$F:$S,9,0)))</f>
        <v/>
      </c>
      <c r="I4394" s="132" t="str">
        <f ca="1">IFERROR(IF($C4394="","",VLOOKUP(FİLTRE!$C4394,'SKT LİSTESİ'!$F:$S,10,0)),"")</f>
        <v/>
      </c>
      <c r="J4394" s="133" t="str">
        <f ca="1">IFERROR(IF($C4394="","",VLOOKUP(FİLTRE!$C4394,'SKT LİSTESİ'!$F:$S,11,0)),"")</f>
        <v/>
      </c>
      <c r="K4394" s="134" t="str">
        <f ca="1">IFERROR(IF($C4394="","",VLOOKUP(FİLTRE!$C4394,'SKT LİSTESİ'!$F:$S,12,0)),"")</f>
        <v/>
      </c>
      <c r="L4394" s="134" t="str">
        <f ca="1">IFERROR(IF($C4394="","",VLOOKUP(FİLTRE!$C4394,'SKT LİSTESİ'!$F:$S,13,0)),"")</f>
        <v/>
      </c>
      <c r="M4394" s="135" t="str">
        <f ca="1">IFERROR(IF($C4394="","",VLOOKUP(FİLTRE!$C4394,'SKT LİSTESİ'!$F:$AJ,14,0)),"")</f>
        <v/>
      </c>
      <c r="N4394" s="31" t="str">
        <f ca="1">IFERROR(IF($C4394="","",VLOOKUP(FİLTRE!$C4394,'SKT LİSTESİ'!$F:$AJ,22,0)),"")</f>
        <v/>
      </c>
      <c r="O4394" s="136" t="str">
        <f ca="1">IFERROR(IF($C4394="","",VLOOKUP(FİLTRE!$C4394,'SKT LİSTESİ'!$F:$AJ,23,0)),"")</f>
        <v/>
      </c>
      <c r="P4394" s="31"/>
      <c r="Q4394" s="31"/>
      <c r="R4394" s="137" t="str">
        <f ca="1">(IFERROR(IF($C4394="","",VLOOKUP(FİLTRE!$C4394,'SKT LİSTESİ'!$F:$AJ,15,0)),""))</f>
        <v/>
      </c>
      <c r="S4394" s="138" t="str">
        <f ca="1">IFERROR(IF($C4394="","",VLOOKUP(FİLTRE!$C4394,'SKT LİSTESİ'!$F:$AJ,16,0)),"")</f>
        <v/>
      </c>
      <c r="AF4394" s="179" t="str">
        <f t="shared" ca="1" si="274"/>
        <v/>
      </c>
      <c r="AG4394" s="179">
        <f t="shared" ca="1" si="275"/>
        <v>0</v>
      </c>
      <c r="AH4394" s="179">
        <f t="shared" ca="1" si="276"/>
        <v>0</v>
      </c>
    </row>
    <row r="4395" spans="2:34" ht="15.75" x14ac:dyDescent="0.25">
      <c r="B4395">
        <f t="shared" ca="1" si="273"/>
        <v>4383</v>
      </c>
      <c r="C4395" t="str">
        <f ca="1">IFERROR(VLOOKUP(B4395,'SKT LİSTESİ'!F:F,1,0),"")</f>
        <v/>
      </c>
      <c r="E4395" s="128" t="str">
        <f ca="1">IFERROR(IF($C4395="","",VLOOKUP(FİLTRE!$C4395,'SKT LİSTESİ'!$F:$S,5,0)),"")</f>
        <v/>
      </c>
      <c r="F4395" s="129" t="str">
        <f ca="1">IFERROR(IF($C4395="","",VLOOKUP(FİLTRE!$C4395,'SKT LİSTESİ'!$F:$S,7,0)),"")</f>
        <v/>
      </c>
      <c r="G4395" s="130" t="str">
        <f ca="1">IFERROR(IF($C4395="","",VLOOKUP(FİLTRE!$C4395,'SKT LİSTESİ'!$F:$S,8,0)),"")</f>
        <v/>
      </c>
      <c r="H4395" s="131" t="str">
        <f ca="1">IF(E4395="","",IF($C4395="","",VLOOKUP(FİLTRE!$C4395,'SKT LİSTESİ'!$F:$S,9,0)))</f>
        <v/>
      </c>
      <c r="I4395" s="132" t="str">
        <f ca="1">IFERROR(IF($C4395="","",VLOOKUP(FİLTRE!$C4395,'SKT LİSTESİ'!$F:$S,10,0)),"")</f>
        <v/>
      </c>
      <c r="J4395" s="133" t="str">
        <f ca="1">IFERROR(IF($C4395="","",VLOOKUP(FİLTRE!$C4395,'SKT LİSTESİ'!$F:$S,11,0)),"")</f>
        <v/>
      </c>
      <c r="K4395" s="134" t="str">
        <f ca="1">IFERROR(IF($C4395="","",VLOOKUP(FİLTRE!$C4395,'SKT LİSTESİ'!$F:$S,12,0)),"")</f>
        <v/>
      </c>
      <c r="L4395" s="134" t="str">
        <f ca="1">IFERROR(IF($C4395="","",VLOOKUP(FİLTRE!$C4395,'SKT LİSTESİ'!$F:$S,13,0)),"")</f>
        <v/>
      </c>
      <c r="M4395" s="135" t="str">
        <f ca="1">IFERROR(IF($C4395="","",VLOOKUP(FİLTRE!$C4395,'SKT LİSTESİ'!$F:$AJ,14,0)),"")</f>
        <v/>
      </c>
      <c r="N4395" s="31" t="str">
        <f ca="1">IFERROR(IF($C4395="","",VLOOKUP(FİLTRE!$C4395,'SKT LİSTESİ'!$F:$AJ,22,0)),"")</f>
        <v/>
      </c>
      <c r="O4395" s="136" t="str">
        <f ca="1">IFERROR(IF($C4395="","",VLOOKUP(FİLTRE!$C4395,'SKT LİSTESİ'!$F:$AJ,23,0)),"")</f>
        <v/>
      </c>
      <c r="P4395" s="31"/>
      <c r="Q4395" s="31"/>
      <c r="R4395" s="137" t="str">
        <f ca="1">(IFERROR(IF($C4395="","",VLOOKUP(FİLTRE!$C4395,'SKT LİSTESİ'!$F:$AJ,15,0)),""))</f>
        <v/>
      </c>
      <c r="S4395" s="138" t="str">
        <f ca="1">IFERROR(IF($C4395="","",VLOOKUP(FİLTRE!$C4395,'SKT LİSTESİ'!$F:$AJ,16,0)),"")</f>
        <v/>
      </c>
      <c r="AF4395" s="179" t="str">
        <f t="shared" ca="1" si="274"/>
        <v/>
      </c>
      <c r="AG4395" s="179">
        <f t="shared" ca="1" si="275"/>
        <v>0</v>
      </c>
      <c r="AH4395" s="179">
        <f t="shared" ca="1" si="276"/>
        <v>0</v>
      </c>
    </row>
    <row r="4396" spans="2:34" ht="15.75" x14ac:dyDescent="0.25">
      <c r="B4396">
        <f t="shared" ca="1" si="273"/>
        <v>4384</v>
      </c>
      <c r="C4396" t="str">
        <f ca="1">IFERROR(VLOOKUP(B4396,'SKT LİSTESİ'!F:F,1,0),"")</f>
        <v/>
      </c>
      <c r="E4396" s="128" t="str">
        <f ca="1">IFERROR(IF($C4396="","",VLOOKUP(FİLTRE!$C4396,'SKT LİSTESİ'!$F:$S,5,0)),"")</f>
        <v/>
      </c>
      <c r="F4396" s="129" t="str">
        <f ca="1">IFERROR(IF($C4396="","",VLOOKUP(FİLTRE!$C4396,'SKT LİSTESİ'!$F:$S,7,0)),"")</f>
        <v/>
      </c>
      <c r="G4396" s="130" t="str">
        <f ca="1">IFERROR(IF($C4396="","",VLOOKUP(FİLTRE!$C4396,'SKT LİSTESİ'!$F:$S,8,0)),"")</f>
        <v/>
      </c>
      <c r="H4396" s="131" t="str">
        <f ca="1">IF(E4396="","",IF($C4396="","",VLOOKUP(FİLTRE!$C4396,'SKT LİSTESİ'!$F:$S,9,0)))</f>
        <v/>
      </c>
      <c r="I4396" s="132" t="str">
        <f ca="1">IFERROR(IF($C4396="","",VLOOKUP(FİLTRE!$C4396,'SKT LİSTESİ'!$F:$S,10,0)),"")</f>
        <v/>
      </c>
      <c r="J4396" s="133" t="str">
        <f ca="1">IFERROR(IF($C4396="","",VLOOKUP(FİLTRE!$C4396,'SKT LİSTESİ'!$F:$S,11,0)),"")</f>
        <v/>
      </c>
      <c r="K4396" s="134" t="str">
        <f ca="1">IFERROR(IF($C4396="","",VLOOKUP(FİLTRE!$C4396,'SKT LİSTESİ'!$F:$S,12,0)),"")</f>
        <v/>
      </c>
      <c r="L4396" s="134" t="str">
        <f ca="1">IFERROR(IF($C4396="","",VLOOKUP(FİLTRE!$C4396,'SKT LİSTESİ'!$F:$S,13,0)),"")</f>
        <v/>
      </c>
      <c r="M4396" s="135" t="str">
        <f ca="1">IFERROR(IF($C4396="","",VLOOKUP(FİLTRE!$C4396,'SKT LİSTESİ'!$F:$AJ,14,0)),"")</f>
        <v/>
      </c>
      <c r="N4396" s="31" t="str">
        <f ca="1">IFERROR(IF($C4396="","",VLOOKUP(FİLTRE!$C4396,'SKT LİSTESİ'!$F:$AJ,22,0)),"")</f>
        <v/>
      </c>
      <c r="O4396" s="136" t="str">
        <f ca="1">IFERROR(IF($C4396="","",VLOOKUP(FİLTRE!$C4396,'SKT LİSTESİ'!$F:$AJ,23,0)),"")</f>
        <v/>
      </c>
      <c r="P4396" s="31"/>
      <c r="Q4396" s="31"/>
      <c r="R4396" s="137" t="str">
        <f ca="1">(IFERROR(IF($C4396="","",VLOOKUP(FİLTRE!$C4396,'SKT LİSTESİ'!$F:$AJ,15,0)),""))</f>
        <v/>
      </c>
      <c r="S4396" s="138" t="str">
        <f ca="1">IFERROR(IF($C4396="","",VLOOKUP(FİLTRE!$C4396,'SKT LİSTESİ'!$F:$AJ,16,0)),"")</f>
        <v/>
      </c>
      <c r="AF4396" s="179" t="str">
        <f t="shared" ca="1" si="274"/>
        <v/>
      </c>
      <c r="AG4396" s="179">
        <f t="shared" ca="1" si="275"/>
        <v>0</v>
      </c>
      <c r="AH4396" s="179">
        <f t="shared" ca="1" si="276"/>
        <v>0</v>
      </c>
    </row>
    <row r="4397" spans="2:34" ht="15.75" x14ac:dyDescent="0.25">
      <c r="B4397">
        <f t="shared" ca="1" si="273"/>
        <v>4385</v>
      </c>
      <c r="C4397" t="str">
        <f ca="1">IFERROR(VLOOKUP(B4397,'SKT LİSTESİ'!F:F,1,0),"")</f>
        <v/>
      </c>
      <c r="E4397" s="128" t="str">
        <f ca="1">IFERROR(IF($C4397="","",VLOOKUP(FİLTRE!$C4397,'SKT LİSTESİ'!$F:$S,5,0)),"")</f>
        <v/>
      </c>
      <c r="F4397" s="129" t="str">
        <f ca="1">IFERROR(IF($C4397="","",VLOOKUP(FİLTRE!$C4397,'SKT LİSTESİ'!$F:$S,7,0)),"")</f>
        <v/>
      </c>
      <c r="G4397" s="130" t="str">
        <f ca="1">IFERROR(IF($C4397="","",VLOOKUP(FİLTRE!$C4397,'SKT LİSTESİ'!$F:$S,8,0)),"")</f>
        <v/>
      </c>
      <c r="H4397" s="131" t="str">
        <f ca="1">IF(E4397="","",IF($C4397="","",VLOOKUP(FİLTRE!$C4397,'SKT LİSTESİ'!$F:$S,9,0)))</f>
        <v/>
      </c>
      <c r="I4397" s="132" t="str">
        <f ca="1">IFERROR(IF($C4397="","",VLOOKUP(FİLTRE!$C4397,'SKT LİSTESİ'!$F:$S,10,0)),"")</f>
        <v/>
      </c>
      <c r="J4397" s="133" t="str">
        <f ca="1">IFERROR(IF($C4397="","",VLOOKUP(FİLTRE!$C4397,'SKT LİSTESİ'!$F:$S,11,0)),"")</f>
        <v/>
      </c>
      <c r="K4397" s="134" t="str">
        <f ca="1">IFERROR(IF($C4397="","",VLOOKUP(FİLTRE!$C4397,'SKT LİSTESİ'!$F:$S,12,0)),"")</f>
        <v/>
      </c>
      <c r="L4397" s="134" t="str">
        <f ca="1">IFERROR(IF($C4397="","",VLOOKUP(FİLTRE!$C4397,'SKT LİSTESİ'!$F:$S,13,0)),"")</f>
        <v/>
      </c>
      <c r="M4397" s="135" t="str">
        <f ca="1">IFERROR(IF($C4397="","",VLOOKUP(FİLTRE!$C4397,'SKT LİSTESİ'!$F:$AJ,14,0)),"")</f>
        <v/>
      </c>
      <c r="N4397" s="31" t="str">
        <f ca="1">IFERROR(IF($C4397="","",VLOOKUP(FİLTRE!$C4397,'SKT LİSTESİ'!$F:$AJ,22,0)),"")</f>
        <v/>
      </c>
      <c r="O4397" s="136" t="str">
        <f ca="1">IFERROR(IF($C4397="","",VLOOKUP(FİLTRE!$C4397,'SKT LİSTESİ'!$F:$AJ,23,0)),"")</f>
        <v/>
      </c>
      <c r="P4397" s="31"/>
      <c r="Q4397" s="31"/>
      <c r="R4397" s="137" t="str">
        <f ca="1">(IFERROR(IF($C4397="","",VLOOKUP(FİLTRE!$C4397,'SKT LİSTESİ'!$F:$AJ,15,0)),""))</f>
        <v/>
      </c>
      <c r="S4397" s="138" t="str">
        <f ca="1">IFERROR(IF($C4397="","",VLOOKUP(FİLTRE!$C4397,'SKT LİSTESİ'!$F:$AJ,16,0)),"")</f>
        <v/>
      </c>
      <c r="AF4397" s="179" t="str">
        <f t="shared" ca="1" si="274"/>
        <v/>
      </c>
      <c r="AG4397" s="179">
        <f t="shared" ca="1" si="275"/>
        <v>0</v>
      </c>
      <c r="AH4397" s="179">
        <f t="shared" ca="1" si="276"/>
        <v>0</v>
      </c>
    </row>
    <row r="4398" spans="2:34" ht="15.75" x14ac:dyDescent="0.25">
      <c r="B4398">
        <f t="shared" ca="1" si="273"/>
        <v>4386</v>
      </c>
      <c r="C4398" t="str">
        <f ca="1">IFERROR(VLOOKUP(B4398,'SKT LİSTESİ'!F:F,1,0),"")</f>
        <v/>
      </c>
      <c r="E4398" s="128" t="str">
        <f ca="1">IFERROR(IF($C4398="","",VLOOKUP(FİLTRE!$C4398,'SKT LİSTESİ'!$F:$S,5,0)),"")</f>
        <v/>
      </c>
      <c r="F4398" s="129" t="str">
        <f ca="1">IFERROR(IF($C4398="","",VLOOKUP(FİLTRE!$C4398,'SKT LİSTESİ'!$F:$S,7,0)),"")</f>
        <v/>
      </c>
      <c r="G4398" s="130" t="str">
        <f ca="1">IFERROR(IF($C4398="","",VLOOKUP(FİLTRE!$C4398,'SKT LİSTESİ'!$F:$S,8,0)),"")</f>
        <v/>
      </c>
      <c r="H4398" s="131" t="str">
        <f ca="1">IF(E4398="","",IF($C4398="","",VLOOKUP(FİLTRE!$C4398,'SKT LİSTESİ'!$F:$S,9,0)))</f>
        <v/>
      </c>
      <c r="I4398" s="132" t="str">
        <f ca="1">IFERROR(IF($C4398="","",VLOOKUP(FİLTRE!$C4398,'SKT LİSTESİ'!$F:$S,10,0)),"")</f>
        <v/>
      </c>
      <c r="J4398" s="133" t="str">
        <f ca="1">IFERROR(IF($C4398="","",VLOOKUP(FİLTRE!$C4398,'SKT LİSTESİ'!$F:$S,11,0)),"")</f>
        <v/>
      </c>
      <c r="K4398" s="134" t="str">
        <f ca="1">IFERROR(IF($C4398="","",VLOOKUP(FİLTRE!$C4398,'SKT LİSTESİ'!$F:$S,12,0)),"")</f>
        <v/>
      </c>
      <c r="L4398" s="134" t="str">
        <f ca="1">IFERROR(IF($C4398="","",VLOOKUP(FİLTRE!$C4398,'SKT LİSTESİ'!$F:$S,13,0)),"")</f>
        <v/>
      </c>
      <c r="M4398" s="135" t="str">
        <f ca="1">IFERROR(IF($C4398="","",VLOOKUP(FİLTRE!$C4398,'SKT LİSTESİ'!$F:$AJ,14,0)),"")</f>
        <v/>
      </c>
      <c r="N4398" s="31" t="str">
        <f ca="1">IFERROR(IF($C4398="","",VLOOKUP(FİLTRE!$C4398,'SKT LİSTESİ'!$F:$AJ,22,0)),"")</f>
        <v/>
      </c>
      <c r="O4398" s="136" t="str">
        <f ca="1">IFERROR(IF($C4398="","",VLOOKUP(FİLTRE!$C4398,'SKT LİSTESİ'!$F:$AJ,23,0)),"")</f>
        <v/>
      </c>
      <c r="P4398" s="31"/>
      <c r="Q4398" s="31"/>
      <c r="R4398" s="137" t="str">
        <f ca="1">(IFERROR(IF($C4398="","",VLOOKUP(FİLTRE!$C4398,'SKT LİSTESİ'!$F:$AJ,15,0)),""))</f>
        <v/>
      </c>
      <c r="S4398" s="138" t="str">
        <f ca="1">IFERROR(IF($C4398="","",VLOOKUP(FİLTRE!$C4398,'SKT LİSTESİ'!$F:$AJ,16,0)),"")</f>
        <v/>
      </c>
      <c r="AF4398" s="179" t="str">
        <f t="shared" ca="1" si="274"/>
        <v/>
      </c>
      <c r="AG4398" s="179">
        <f t="shared" ca="1" si="275"/>
        <v>0</v>
      </c>
      <c r="AH4398" s="179">
        <f t="shared" ca="1" si="276"/>
        <v>0</v>
      </c>
    </row>
    <row r="4399" spans="2:34" ht="15.75" x14ac:dyDescent="0.25">
      <c r="B4399">
        <f t="shared" ca="1" si="273"/>
        <v>4387</v>
      </c>
      <c r="C4399" t="str">
        <f ca="1">IFERROR(VLOOKUP(B4399,'SKT LİSTESİ'!F:F,1,0),"")</f>
        <v/>
      </c>
      <c r="E4399" s="128" t="str">
        <f ca="1">IFERROR(IF($C4399="","",VLOOKUP(FİLTRE!$C4399,'SKT LİSTESİ'!$F:$S,5,0)),"")</f>
        <v/>
      </c>
      <c r="F4399" s="129" t="str">
        <f ca="1">IFERROR(IF($C4399="","",VLOOKUP(FİLTRE!$C4399,'SKT LİSTESİ'!$F:$S,7,0)),"")</f>
        <v/>
      </c>
      <c r="G4399" s="130" t="str">
        <f ca="1">IFERROR(IF($C4399="","",VLOOKUP(FİLTRE!$C4399,'SKT LİSTESİ'!$F:$S,8,0)),"")</f>
        <v/>
      </c>
      <c r="H4399" s="131" t="str">
        <f ca="1">IF(E4399="","",IF($C4399="","",VLOOKUP(FİLTRE!$C4399,'SKT LİSTESİ'!$F:$S,9,0)))</f>
        <v/>
      </c>
      <c r="I4399" s="132" t="str">
        <f ca="1">IFERROR(IF($C4399="","",VLOOKUP(FİLTRE!$C4399,'SKT LİSTESİ'!$F:$S,10,0)),"")</f>
        <v/>
      </c>
      <c r="J4399" s="133" t="str">
        <f ca="1">IFERROR(IF($C4399="","",VLOOKUP(FİLTRE!$C4399,'SKT LİSTESİ'!$F:$S,11,0)),"")</f>
        <v/>
      </c>
      <c r="K4399" s="134" t="str">
        <f ca="1">IFERROR(IF($C4399="","",VLOOKUP(FİLTRE!$C4399,'SKT LİSTESİ'!$F:$S,12,0)),"")</f>
        <v/>
      </c>
      <c r="L4399" s="134" t="str">
        <f ca="1">IFERROR(IF($C4399="","",VLOOKUP(FİLTRE!$C4399,'SKT LİSTESİ'!$F:$S,13,0)),"")</f>
        <v/>
      </c>
      <c r="M4399" s="135" t="str">
        <f ca="1">IFERROR(IF($C4399="","",VLOOKUP(FİLTRE!$C4399,'SKT LİSTESİ'!$F:$AJ,14,0)),"")</f>
        <v/>
      </c>
      <c r="N4399" s="31" t="str">
        <f ca="1">IFERROR(IF($C4399="","",VLOOKUP(FİLTRE!$C4399,'SKT LİSTESİ'!$F:$AJ,22,0)),"")</f>
        <v/>
      </c>
      <c r="O4399" s="136" t="str">
        <f ca="1">IFERROR(IF($C4399="","",VLOOKUP(FİLTRE!$C4399,'SKT LİSTESİ'!$F:$AJ,23,0)),"")</f>
        <v/>
      </c>
      <c r="P4399" s="31"/>
      <c r="Q4399" s="31"/>
      <c r="R4399" s="137" t="str">
        <f ca="1">(IFERROR(IF($C4399="","",VLOOKUP(FİLTRE!$C4399,'SKT LİSTESİ'!$F:$AJ,15,0)),""))</f>
        <v/>
      </c>
      <c r="S4399" s="138" t="str">
        <f ca="1">IFERROR(IF($C4399="","",VLOOKUP(FİLTRE!$C4399,'SKT LİSTESİ'!$F:$AJ,16,0)),"")</f>
        <v/>
      </c>
      <c r="AF4399" s="179" t="str">
        <f t="shared" ca="1" si="274"/>
        <v/>
      </c>
      <c r="AG4399" s="179">
        <f t="shared" ca="1" si="275"/>
        <v>0</v>
      </c>
      <c r="AH4399" s="179">
        <f t="shared" ca="1" si="276"/>
        <v>0</v>
      </c>
    </row>
    <row r="4400" spans="2:34" ht="15.75" x14ac:dyDescent="0.25">
      <c r="B4400">
        <f t="shared" ca="1" si="273"/>
        <v>4388</v>
      </c>
      <c r="C4400" t="str">
        <f ca="1">IFERROR(VLOOKUP(B4400,'SKT LİSTESİ'!F:F,1,0),"")</f>
        <v/>
      </c>
      <c r="E4400" s="128" t="str">
        <f ca="1">IFERROR(IF($C4400="","",VLOOKUP(FİLTRE!$C4400,'SKT LİSTESİ'!$F:$S,5,0)),"")</f>
        <v/>
      </c>
      <c r="F4400" s="129" t="str">
        <f ca="1">IFERROR(IF($C4400="","",VLOOKUP(FİLTRE!$C4400,'SKT LİSTESİ'!$F:$S,7,0)),"")</f>
        <v/>
      </c>
      <c r="G4400" s="130" t="str">
        <f ca="1">IFERROR(IF($C4400="","",VLOOKUP(FİLTRE!$C4400,'SKT LİSTESİ'!$F:$S,8,0)),"")</f>
        <v/>
      </c>
      <c r="H4400" s="131" t="str">
        <f ca="1">IF(E4400="","",IF($C4400="","",VLOOKUP(FİLTRE!$C4400,'SKT LİSTESİ'!$F:$S,9,0)))</f>
        <v/>
      </c>
      <c r="I4400" s="132" t="str">
        <f ca="1">IFERROR(IF($C4400="","",VLOOKUP(FİLTRE!$C4400,'SKT LİSTESİ'!$F:$S,10,0)),"")</f>
        <v/>
      </c>
      <c r="J4400" s="133" t="str">
        <f ca="1">IFERROR(IF($C4400="","",VLOOKUP(FİLTRE!$C4400,'SKT LİSTESİ'!$F:$S,11,0)),"")</f>
        <v/>
      </c>
      <c r="K4400" s="134" t="str">
        <f ca="1">IFERROR(IF($C4400="","",VLOOKUP(FİLTRE!$C4400,'SKT LİSTESİ'!$F:$S,12,0)),"")</f>
        <v/>
      </c>
      <c r="L4400" s="134" t="str">
        <f ca="1">IFERROR(IF($C4400="","",VLOOKUP(FİLTRE!$C4400,'SKT LİSTESİ'!$F:$S,13,0)),"")</f>
        <v/>
      </c>
      <c r="M4400" s="135" t="str">
        <f ca="1">IFERROR(IF($C4400="","",VLOOKUP(FİLTRE!$C4400,'SKT LİSTESİ'!$F:$AJ,14,0)),"")</f>
        <v/>
      </c>
      <c r="N4400" s="31" t="str">
        <f ca="1">IFERROR(IF($C4400="","",VLOOKUP(FİLTRE!$C4400,'SKT LİSTESİ'!$F:$AJ,22,0)),"")</f>
        <v/>
      </c>
      <c r="O4400" s="136" t="str">
        <f ca="1">IFERROR(IF($C4400="","",VLOOKUP(FİLTRE!$C4400,'SKT LİSTESİ'!$F:$AJ,23,0)),"")</f>
        <v/>
      </c>
      <c r="P4400" s="31"/>
      <c r="Q4400" s="31"/>
      <c r="R4400" s="137" t="str">
        <f ca="1">(IFERROR(IF($C4400="","",VLOOKUP(FİLTRE!$C4400,'SKT LİSTESİ'!$F:$AJ,15,0)),""))</f>
        <v/>
      </c>
      <c r="S4400" s="138" t="str">
        <f ca="1">IFERROR(IF($C4400="","",VLOOKUP(FİLTRE!$C4400,'SKT LİSTESİ'!$F:$AJ,16,0)),"")</f>
        <v/>
      </c>
      <c r="AF4400" s="179" t="str">
        <f t="shared" ca="1" si="274"/>
        <v/>
      </c>
      <c r="AG4400" s="179">
        <f t="shared" ca="1" si="275"/>
        <v>0</v>
      </c>
      <c r="AH4400" s="179">
        <f t="shared" ca="1" si="276"/>
        <v>0</v>
      </c>
    </row>
    <row r="4401" spans="2:34" ht="15.75" x14ac:dyDescent="0.25">
      <c r="B4401">
        <f t="shared" ca="1" si="273"/>
        <v>4389</v>
      </c>
      <c r="C4401" t="str">
        <f ca="1">IFERROR(VLOOKUP(B4401,'SKT LİSTESİ'!F:F,1,0),"")</f>
        <v/>
      </c>
      <c r="E4401" s="128" t="str">
        <f ca="1">IFERROR(IF($C4401="","",VLOOKUP(FİLTRE!$C4401,'SKT LİSTESİ'!$F:$S,5,0)),"")</f>
        <v/>
      </c>
      <c r="F4401" s="129" t="str">
        <f ca="1">IFERROR(IF($C4401="","",VLOOKUP(FİLTRE!$C4401,'SKT LİSTESİ'!$F:$S,7,0)),"")</f>
        <v/>
      </c>
      <c r="G4401" s="130" t="str">
        <f ca="1">IFERROR(IF($C4401="","",VLOOKUP(FİLTRE!$C4401,'SKT LİSTESİ'!$F:$S,8,0)),"")</f>
        <v/>
      </c>
      <c r="H4401" s="131" t="str">
        <f ca="1">IF(E4401="","",IF($C4401="","",VLOOKUP(FİLTRE!$C4401,'SKT LİSTESİ'!$F:$S,9,0)))</f>
        <v/>
      </c>
      <c r="I4401" s="132" t="str">
        <f ca="1">IFERROR(IF($C4401="","",VLOOKUP(FİLTRE!$C4401,'SKT LİSTESİ'!$F:$S,10,0)),"")</f>
        <v/>
      </c>
      <c r="J4401" s="133" t="str">
        <f ca="1">IFERROR(IF($C4401="","",VLOOKUP(FİLTRE!$C4401,'SKT LİSTESİ'!$F:$S,11,0)),"")</f>
        <v/>
      </c>
      <c r="K4401" s="134" t="str">
        <f ca="1">IFERROR(IF($C4401="","",VLOOKUP(FİLTRE!$C4401,'SKT LİSTESİ'!$F:$S,12,0)),"")</f>
        <v/>
      </c>
      <c r="L4401" s="134" t="str">
        <f ca="1">IFERROR(IF($C4401="","",VLOOKUP(FİLTRE!$C4401,'SKT LİSTESİ'!$F:$S,13,0)),"")</f>
        <v/>
      </c>
      <c r="M4401" s="135" t="str">
        <f ca="1">IFERROR(IF($C4401="","",VLOOKUP(FİLTRE!$C4401,'SKT LİSTESİ'!$F:$AJ,14,0)),"")</f>
        <v/>
      </c>
      <c r="N4401" s="31" t="str">
        <f ca="1">IFERROR(IF($C4401="","",VLOOKUP(FİLTRE!$C4401,'SKT LİSTESİ'!$F:$AJ,22,0)),"")</f>
        <v/>
      </c>
      <c r="O4401" s="136" t="str">
        <f ca="1">IFERROR(IF($C4401="","",VLOOKUP(FİLTRE!$C4401,'SKT LİSTESİ'!$F:$AJ,23,0)),"")</f>
        <v/>
      </c>
      <c r="P4401" s="31"/>
      <c r="Q4401" s="31"/>
      <c r="R4401" s="137" t="str">
        <f ca="1">(IFERROR(IF($C4401="","",VLOOKUP(FİLTRE!$C4401,'SKT LİSTESİ'!$F:$AJ,15,0)),""))</f>
        <v/>
      </c>
      <c r="S4401" s="138" t="str">
        <f ca="1">IFERROR(IF($C4401="","",VLOOKUP(FİLTRE!$C4401,'SKT LİSTESİ'!$F:$AJ,16,0)),"")</f>
        <v/>
      </c>
      <c r="AF4401" s="179" t="str">
        <f t="shared" ca="1" si="274"/>
        <v/>
      </c>
      <c r="AG4401" s="179">
        <f t="shared" ca="1" si="275"/>
        <v>0</v>
      </c>
      <c r="AH4401" s="179">
        <f t="shared" ca="1" si="276"/>
        <v>0</v>
      </c>
    </row>
    <row r="4402" spans="2:34" ht="15.75" x14ac:dyDescent="0.25">
      <c r="B4402">
        <f t="shared" ca="1" si="273"/>
        <v>4390</v>
      </c>
      <c r="C4402" t="str">
        <f ca="1">IFERROR(VLOOKUP(B4402,'SKT LİSTESİ'!F:F,1,0),"")</f>
        <v/>
      </c>
      <c r="E4402" s="128" t="str">
        <f ca="1">IFERROR(IF($C4402="","",VLOOKUP(FİLTRE!$C4402,'SKT LİSTESİ'!$F:$S,5,0)),"")</f>
        <v/>
      </c>
      <c r="F4402" s="129" t="str">
        <f ca="1">IFERROR(IF($C4402="","",VLOOKUP(FİLTRE!$C4402,'SKT LİSTESİ'!$F:$S,7,0)),"")</f>
        <v/>
      </c>
      <c r="G4402" s="130" t="str">
        <f ca="1">IFERROR(IF($C4402="","",VLOOKUP(FİLTRE!$C4402,'SKT LİSTESİ'!$F:$S,8,0)),"")</f>
        <v/>
      </c>
      <c r="H4402" s="131" t="str">
        <f ca="1">IF(E4402="","",IF($C4402="","",VLOOKUP(FİLTRE!$C4402,'SKT LİSTESİ'!$F:$S,9,0)))</f>
        <v/>
      </c>
      <c r="I4402" s="132" t="str">
        <f ca="1">IFERROR(IF($C4402="","",VLOOKUP(FİLTRE!$C4402,'SKT LİSTESİ'!$F:$S,10,0)),"")</f>
        <v/>
      </c>
      <c r="J4402" s="133" t="str">
        <f ca="1">IFERROR(IF($C4402="","",VLOOKUP(FİLTRE!$C4402,'SKT LİSTESİ'!$F:$S,11,0)),"")</f>
        <v/>
      </c>
      <c r="K4402" s="134" t="str">
        <f ca="1">IFERROR(IF($C4402="","",VLOOKUP(FİLTRE!$C4402,'SKT LİSTESİ'!$F:$S,12,0)),"")</f>
        <v/>
      </c>
      <c r="L4402" s="134" t="str">
        <f ca="1">IFERROR(IF($C4402="","",VLOOKUP(FİLTRE!$C4402,'SKT LİSTESİ'!$F:$S,13,0)),"")</f>
        <v/>
      </c>
      <c r="M4402" s="135" t="str">
        <f ca="1">IFERROR(IF($C4402="","",VLOOKUP(FİLTRE!$C4402,'SKT LİSTESİ'!$F:$AJ,14,0)),"")</f>
        <v/>
      </c>
      <c r="N4402" s="31" t="str">
        <f ca="1">IFERROR(IF($C4402="","",VLOOKUP(FİLTRE!$C4402,'SKT LİSTESİ'!$F:$AJ,22,0)),"")</f>
        <v/>
      </c>
      <c r="O4402" s="136" t="str">
        <f ca="1">IFERROR(IF($C4402="","",VLOOKUP(FİLTRE!$C4402,'SKT LİSTESİ'!$F:$AJ,23,0)),"")</f>
        <v/>
      </c>
      <c r="P4402" s="31"/>
      <c r="Q4402" s="31"/>
      <c r="R4402" s="137" t="str">
        <f ca="1">(IFERROR(IF($C4402="","",VLOOKUP(FİLTRE!$C4402,'SKT LİSTESİ'!$F:$AJ,15,0)),""))</f>
        <v/>
      </c>
      <c r="S4402" s="138" t="str">
        <f ca="1">IFERROR(IF($C4402="","",VLOOKUP(FİLTRE!$C4402,'SKT LİSTESİ'!$F:$AJ,16,0)),"")</f>
        <v/>
      </c>
      <c r="AF4402" s="179" t="str">
        <f t="shared" ca="1" si="274"/>
        <v/>
      </c>
      <c r="AG4402" s="179">
        <f t="shared" ca="1" si="275"/>
        <v>0</v>
      </c>
      <c r="AH4402" s="179">
        <f t="shared" ca="1" si="276"/>
        <v>0</v>
      </c>
    </row>
    <row r="4403" spans="2:34" ht="15.75" x14ac:dyDescent="0.25">
      <c r="B4403">
        <f t="shared" ca="1" si="273"/>
        <v>4391</v>
      </c>
      <c r="C4403" t="str">
        <f ca="1">IFERROR(VLOOKUP(B4403,'SKT LİSTESİ'!F:F,1,0),"")</f>
        <v/>
      </c>
      <c r="E4403" s="128" t="str">
        <f ca="1">IFERROR(IF($C4403="","",VLOOKUP(FİLTRE!$C4403,'SKT LİSTESİ'!$F:$S,5,0)),"")</f>
        <v/>
      </c>
      <c r="F4403" s="129" t="str">
        <f ca="1">IFERROR(IF($C4403="","",VLOOKUP(FİLTRE!$C4403,'SKT LİSTESİ'!$F:$S,7,0)),"")</f>
        <v/>
      </c>
      <c r="G4403" s="130" t="str">
        <f ca="1">IFERROR(IF($C4403="","",VLOOKUP(FİLTRE!$C4403,'SKT LİSTESİ'!$F:$S,8,0)),"")</f>
        <v/>
      </c>
      <c r="H4403" s="131" t="str">
        <f ca="1">IF(E4403="","",IF($C4403="","",VLOOKUP(FİLTRE!$C4403,'SKT LİSTESİ'!$F:$S,9,0)))</f>
        <v/>
      </c>
      <c r="I4403" s="132" t="str">
        <f ca="1">IFERROR(IF($C4403="","",VLOOKUP(FİLTRE!$C4403,'SKT LİSTESİ'!$F:$S,10,0)),"")</f>
        <v/>
      </c>
      <c r="J4403" s="133" t="str">
        <f ca="1">IFERROR(IF($C4403="","",VLOOKUP(FİLTRE!$C4403,'SKT LİSTESİ'!$F:$S,11,0)),"")</f>
        <v/>
      </c>
      <c r="K4403" s="134" t="str">
        <f ca="1">IFERROR(IF($C4403="","",VLOOKUP(FİLTRE!$C4403,'SKT LİSTESİ'!$F:$S,12,0)),"")</f>
        <v/>
      </c>
      <c r="L4403" s="134" t="str">
        <f ca="1">IFERROR(IF($C4403="","",VLOOKUP(FİLTRE!$C4403,'SKT LİSTESİ'!$F:$S,13,0)),"")</f>
        <v/>
      </c>
      <c r="M4403" s="135" t="str">
        <f ca="1">IFERROR(IF($C4403="","",VLOOKUP(FİLTRE!$C4403,'SKT LİSTESİ'!$F:$AJ,14,0)),"")</f>
        <v/>
      </c>
      <c r="N4403" s="31" t="str">
        <f ca="1">IFERROR(IF($C4403="","",VLOOKUP(FİLTRE!$C4403,'SKT LİSTESİ'!$F:$AJ,22,0)),"")</f>
        <v/>
      </c>
      <c r="O4403" s="136" t="str">
        <f ca="1">IFERROR(IF($C4403="","",VLOOKUP(FİLTRE!$C4403,'SKT LİSTESİ'!$F:$AJ,23,0)),"")</f>
        <v/>
      </c>
      <c r="P4403" s="31"/>
      <c r="Q4403" s="31"/>
      <c r="R4403" s="137" t="str">
        <f ca="1">(IFERROR(IF($C4403="","",VLOOKUP(FİLTRE!$C4403,'SKT LİSTESİ'!$F:$AJ,15,0)),""))</f>
        <v/>
      </c>
      <c r="S4403" s="138" t="str">
        <f ca="1">IFERROR(IF($C4403="","",VLOOKUP(FİLTRE!$C4403,'SKT LİSTESİ'!$F:$AJ,16,0)),"")</f>
        <v/>
      </c>
      <c r="AF4403" s="179" t="str">
        <f t="shared" ca="1" si="274"/>
        <v/>
      </c>
      <c r="AG4403" s="179">
        <f t="shared" ca="1" si="275"/>
        <v>0</v>
      </c>
      <c r="AH4403" s="179">
        <f t="shared" ca="1" si="276"/>
        <v>0</v>
      </c>
    </row>
    <row r="4404" spans="2:34" ht="15.75" x14ac:dyDescent="0.25">
      <c r="B4404">
        <f t="shared" ca="1" si="273"/>
        <v>4392</v>
      </c>
      <c r="C4404" t="str">
        <f ca="1">IFERROR(VLOOKUP(B4404,'SKT LİSTESİ'!F:F,1,0),"")</f>
        <v/>
      </c>
      <c r="E4404" s="128" t="str">
        <f ca="1">IFERROR(IF($C4404="","",VLOOKUP(FİLTRE!$C4404,'SKT LİSTESİ'!$F:$S,5,0)),"")</f>
        <v/>
      </c>
      <c r="F4404" s="129" t="str">
        <f ca="1">IFERROR(IF($C4404="","",VLOOKUP(FİLTRE!$C4404,'SKT LİSTESİ'!$F:$S,7,0)),"")</f>
        <v/>
      </c>
      <c r="G4404" s="130" t="str">
        <f ca="1">IFERROR(IF($C4404="","",VLOOKUP(FİLTRE!$C4404,'SKT LİSTESİ'!$F:$S,8,0)),"")</f>
        <v/>
      </c>
      <c r="H4404" s="131" t="str">
        <f ca="1">IF(E4404="","",IF($C4404="","",VLOOKUP(FİLTRE!$C4404,'SKT LİSTESİ'!$F:$S,9,0)))</f>
        <v/>
      </c>
      <c r="I4404" s="132" t="str">
        <f ca="1">IFERROR(IF($C4404="","",VLOOKUP(FİLTRE!$C4404,'SKT LİSTESİ'!$F:$S,10,0)),"")</f>
        <v/>
      </c>
      <c r="J4404" s="133" t="str">
        <f ca="1">IFERROR(IF($C4404="","",VLOOKUP(FİLTRE!$C4404,'SKT LİSTESİ'!$F:$S,11,0)),"")</f>
        <v/>
      </c>
      <c r="K4404" s="134" t="str">
        <f ca="1">IFERROR(IF($C4404="","",VLOOKUP(FİLTRE!$C4404,'SKT LİSTESİ'!$F:$S,12,0)),"")</f>
        <v/>
      </c>
      <c r="L4404" s="134" t="str">
        <f ca="1">IFERROR(IF($C4404="","",VLOOKUP(FİLTRE!$C4404,'SKT LİSTESİ'!$F:$S,13,0)),"")</f>
        <v/>
      </c>
      <c r="M4404" s="135" t="str">
        <f ca="1">IFERROR(IF($C4404="","",VLOOKUP(FİLTRE!$C4404,'SKT LİSTESİ'!$F:$AJ,14,0)),"")</f>
        <v/>
      </c>
      <c r="N4404" s="31" t="str">
        <f ca="1">IFERROR(IF($C4404="","",VLOOKUP(FİLTRE!$C4404,'SKT LİSTESİ'!$F:$AJ,22,0)),"")</f>
        <v/>
      </c>
      <c r="O4404" s="136" t="str">
        <f ca="1">IFERROR(IF($C4404="","",VLOOKUP(FİLTRE!$C4404,'SKT LİSTESİ'!$F:$AJ,23,0)),"")</f>
        <v/>
      </c>
      <c r="P4404" s="31"/>
      <c r="Q4404" s="31"/>
      <c r="R4404" s="137" t="str">
        <f ca="1">(IFERROR(IF($C4404="","",VLOOKUP(FİLTRE!$C4404,'SKT LİSTESİ'!$F:$AJ,15,0)),""))</f>
        <v/>
      </c>
      <c r="S4404" s="138" t="str">
        <f ca="1">IFERROR(IF($C4404="","",VLOOKUP(FİLTRE!$C4404,'SKT LİSTESİ'!$F:$AJ,16,0)),"")</f>
        <v/>
      </c>
      <c r="AF4404" s="179" t="str">
        <f t="shared" ca="1" si="274"/>
        <v/>
      </c>
      <c r="AG4404" s="179">
        <f t="shared" ca="1" si="275"/>
        <v>0</v>
      </c>
      <c r="AH4404" s="179">
        <f t="shared" ca="1" si="276"/>
        <v>0</v>
      </c>
    </row>
    <row r="4405" spans="2:34" ht="15.75" x14ac:dyDescent="0.25">
      <c r="B4405">
        <f t="shared" ca="1" si="273"/>
        <v>4393</v>
      </c>
      <c r="C4405" t="str">
        <f ca="1">IFERROR(VLOOKUP(B4405,'SKT LİSTESİ'!F:F,1,0),"")</f>
        <v/>
      </c>
      <c r="E4405" s="128" t="str">
        <f ca="1">IFERROR(IF($C4405="","",VLOOKUP(FİLTRE!$C4405,'SKT LİSTESİ'!$F:$S,5,0)),"")</f>
        <v/>
      </c>
      <c r="F4405" s="129" t="str">
        <f ca="1">IFERROR(IF($C4405="","",VLOOKUP(FİLTRE!$C4405,'SKT LİSTESİ'!$F:$S,7,0)),"")</f>
        <v/>
      </c>
      <c r="G4405" s="130" t="str">
        <f ca="1">IFERROR(IF($C4405="","",VLOOKUP(FİLTRE!$C4405,'SKT LİSTESİ'!$F:$S,8,0)),"")</f>
        <v/>
      </c>
      <c r="H4405" s="131" t="str">
        <f ca="1">IF(E4405="","",IF($C4405="","",VLOOKUP(FİLTRE!$C4405,'SKT LİSTESİ'!$F:$S,9,0)))</f>
        <v/>
      </c>
      <c r="I4405" s="132" t="str">
        <f ca="1">IFERROR(IF($C4405="","",VLOOKUP(FİLTRE!$C4405,'SKT LİSTESİ'!$F:$S,10,0)),"")</f>
        <v/>
      </c>
      <c r="J4405" s="133" t="str">
        <f ca="1">IFERROR(IF($C4405="","",VLOOKUP(FİLTRE!$C4405,'SKT LİSTESİ'!$F:$S,11,0)),"")</f>
        <v/>
      </c>
      <c r="K4405" s="134" t="str">
        <f ca="1">IFERROR(IF($C4405="","",VLOOKUP(FİLTRE!$C4405,'SKT LİSTESİ'!$F:$S,12,0)),"")</f>
        <v/>
      </c>
      <c r="L4405" s="134" t="str">
        <f ca="1">IFERROR(IF($C4405="","",VLOOKUP(FİLTRE!$C4405,'SKT LİSTESİ'!$F:$S,13,0)),"")</f>
        <v/>
      </c>
      <c r="M4405" s="135" t="str">
        <f ca="1">IFERROR(IF($C4405="","",VLOOKUP(FİLTRE!$C4405,'SKT LİSTESİ'!$F:$AJ,14,0)),"")</f>
        <v/>
      </c>
      <c r="N4405" s="31" t="str">
        <f ca="1">IFERROR(IF($C4405="","",VLOOKUP(FİLTRE!$C4405,'SKT LİSTESİ'!$F:$AJ,22,0)),"")</f>
        <v/>
      </c>
      <c r="O4405" s="136" t="str">
        <f ca="1">IFERROR(IF($C4405="","",VLOOKUP(FİLTRE!$C4405,'SKT LİSTESİ'!$F:$AJ,23,0)),"")</f>
        <v/>
      </c>
      <c r="P4405" s="31"/>
      <c r="Q4405" s="31"/>
      <c r="R4405" s="137" t="str">
        <f ca="1">(IFERROR(IF($C4405="","",VLOOKUP(FİLTRE!$C4405,'SKT LİSTESİ'!$F:$AJ,15,0)),""))</f>
        <v/>
      </c>
      <c r="S4405" s="138" t="str">
        <f ca="1">IFERROR(IF($C4405="","",VLOOKUP(FİLTRE!$C4405,'SKT LİSTESİ'!$F:$AJ,16,0)),"")</f>
        <v/>
      </c>
      <c r="AF4405" s="179" t="str">
        <f t="shared" ca="1" si="274"/>
        <v/>
      </c>
      <c r="AG4405" s="179">
        <f t="shared" ca="1" si="275"/>
        <v>0</v>
      </c>
      <c r="AH4405" s="179">
        <f t="shared" ca="1" si="276"/>
        <v>0</v>
      </c>
    </row>
    <row r="4406" spans="2:34" ht="15.75" x14ac:dyDescent="0.25">
      <c r="B4406">
        <f t="shared" ca="1" si="273"/>
        <v>4394</v>
      </c>
      <c r="C4406" t="str">
        <f ca="1">IFERROR(VLOOKUP(B4406,'SKT LİSTESİ'!F:F,1,0),"")</f>
        <v/>
      </c>
      <c r="E4406" s="128" t="str">
        <f ca="1">IFERROR(IF($C4406="","",VLOOKUP(FİLTRE!$C4406,'SKT LİSTESİ'!$F:$S,5,0)),"")</f>
        <v/>
      </c>
      <c r="F4406" s="129" t="str">
        <f ca="1">IFERROR(IF($C4406="","",VLOOKUP(FİLTRE!$C4406,'SKT LİSTESİ'!$F:$S,7,0)),"")</f>
        <v/>
      </c>
      <c r="G4406" s="130" t="str">
        <f ca="1">IFERROR(IF($C4406="","",VLOOKUP(FİLTRE!$C4406,'SKT LİSTESİ'!$F:$S,8,0)),"")</f>
        <v/>
      </c>
      <c r="H4406" s="131" t="str">
        <f ca="1">IF(E4406="","",IF($C4406="","",VLOOKUP(FİLTRE!$C4406,'SKT LİSTESİ'!$F:$S,9,0)))</f>
        <v/>
      </c>
      <c r="I4406" s="132" t="str">
        <f ca="1">IFERROR(IF($C4406="","",VLOOKUP(FİLTRE!$C4406,'SKT LİSTESİ'!$F:$S,10,0)),"")</f>
        <v/>
      </c>
      <c r="J4406" s="133" t="str">
        <f ca="1">IFERROR(IF($C4406="","",VLOOKUP(FİLTRE!$C4406,'SKT LİSTESİ'!$F:$S,11,0)),"")</f>
        <v/>
      </c>
      <c r="K4406" s="134" t="str">
        <f ca="1">IFERROR(IF($C4406="","",VLOOKUP(FİLTRE!$C4406,'SKT LİSTESİ'!$F:$S,12,0)),"")</f>
        <v/>
      </c>
      <c r="L4406" s="134" t="str">
        <f ca="1">IFERROR(IF($C4406="","",VLOOKUP(FİLTRE!$C4406,'SKT LİSTESİ'!$F:$S,13,0)),"")</f>
        <v/>
      </c>
      <c r="M4406" s="135" t="str">
        <f ca="1">IFERROR(IF($C4406="","",VLOOKUP(FİLTRE!$C4406,'SKT LİSTESİ'!$F:$AJ,14,0)),"")</f>
        <v/>
      </c>
      <c r="N4406" s="31" t="str">
        <f ca="1">IFERROR(IF($C4406="","",VLOOKUP(FİLTRE!$C4406,'SKT LİSTESİ'!$F:$AJ,22,0)),"")</f>
        <v/>
      </c>
      <c r="O4406" s="136" t="str">
        <f ca="1">IFERROR(IF($C4406="","",VLOOKUP(FİLTRE!$C4406,'SKT LİSTESİ'!$F:$AJ,23,0)),"")</f>
        <v/>
      </c>
      <c r="P4406" s="31"/>
      <c r="Q4406" s="31"/>
      <c r="R4406" s="137" t="str">
        <f ca="1">(IFERROR(IF($C4406="","",VLOOKUP(FİLTRE!$C4406,'SKT LİSTESİ'!$F:$AJ,15,0)),""))</f>
        <v/>
      </c>
      <c r="S4406" s="138" t="str">
        <f ca="1">IFERROR(IF($C4406="","",VLOOKUP(FİLTRE!$C4406,'SKT LİSTESİ'!$F:$AJ,16,0)),"")</f>
        <v/>
      </c>
      <c r="AF4406" s="179" t="str">
        <f t="shared" ca="1" si="274"/>
        <v/>
      </c>
      <c r="AG4406" s="179">
        <f t="shared" ca="1" si="275"/>
        <v>0</v>
      </c>
      <c r="AH4406" s="179">
        <f t="shared" ca="1" si="276"/>
        <v>0</v>
      </c>
    </row>
    <row r="4407" spans="2:34" ht="15.75" x14ac:dyDescent="0.25">
      <c r="B4407">
        <f t="shared" ca="1" si="273"/>
        <v>4395</v>
      </c>
      <c r="C4407" t="str">
        <f ca="1">IFERROR(VLOOKUP(B4407,'SKT LİSTESİ'!F:F,1,0),"")</f>
        <v/>
      </c>
      <c r="E4407" s="128" t="str">
        <f ca="1">IFERROR(IF($C4407="","",VLOOKUP(FİLTRE!$C4407,'SKT LİSTESİ'!$F:$S,5,0)),"")</f>
        <v/>
      </c>
      <c r="F4407" s="129" t="str">
        <f ca="1">IFERROR(IF($C4407="","",VLOOKUP(FİLTRE!$C4407,'SKT LİSTESİ'!$F:$S,7,0)),"")</f>
        <v/>
      </c>
      <c r="G4407" s="130" t="str">
        <f ca="1">IFERROR(IF($C4407="","",VLOOKUP(FİLTRE!$C4407,'SKT LİSTESİ'!$F:$S,8,0)),"")</f>
        <v/>
      </c>
      <c r="H4407" s="131" t="str">
        <f ca="1">IF(E4407="","",IF($C4407="","",VLOOKUP(FİLTRE!$C4407,'SKT LİSTESİ'!$F:$S,9,0)))</f>
        <v/>
      </c>
      <c r="I4407" s="132" t="str">
        <f ca="1">IFERROR(IF($C4407="","",VLOOKUP(FİLTRE!$C4407,'SKT LİSTESİ'!$F:$S,10,0)),"")</f>
        <v/>
      </c>
      <c r="J4407" s="133" t="str">
        <f ca="1">IFERROR(IF($C4407="","",VLOOKUP(FİLTRE!$C4407,'SKT LİSTESİ'!$F:$S,11,0)),"")</f>
        <v/>
      </c>
      <c r="K4407" s="134" t="str">
        <f ca="1">IFERROR(IF($C4407="","",VLOOKUP(FİLTRE!$C4407,'SKT LİSTESİ'!$F:$S,12,0)),"")</f>
        <v/>
      </c>
      <c r="L4407" s="134" t="str">
        <f ca="1">IFERROR(IF($C4407="","",VLOOKUP(FİLTRE!$C4407,'SKT LİSTESİ'!$F:$S,13,0)),"")</f>
        <v/>
      </c>
      <c r="M4407" s="135" t="str">
        <f ca="1">IFERROR(IF($C4407="","",VLOOKUP(FİLTRE!$C4407,'SKT LİSTESİ'!$F:$AJ,14,0)),"")</f>
        <v/>
      </c>
      <c r="N4407" s="31" t="str">
        <f ca="1">IFERROR(IF($C4407="","",VLOOKUP(FİLTRE!$C4407,'SKT LİSTESİ'!$F:$AJ,22,0)),"")</f>
        <v/>
      </c>
      <c r="O4407" s="136" t="str">
        <f ca="1">IFERROR(IF($C4407="","",VLOOKUP(FİLTRE!$C4407,'SKT LİSTESİ'!$F:$AJ,23,0)),"")</f>
        <v/>
      </c>
      <c r="P4407" s="31"/>
      <c r="Q4407" s="31"/>
      <c r="R4407" s="137" t="str">
        <f ca="1">(IFERROR(IF($C4407="","",VLOOKUP(FİLTRE!$C4407,'SKT LİSTESİ'!$F:$AJ,15,0)),""))</f>
        <v/>
      </c>
      <c r="S4407" s="138" t="str">
        <f ca="1">IFERROR(IF($C4407="","",VLOOKUP(FİLTRE!$C4407,'SKT LİSTESİ'!$F:$AJ,16,0)),"")</f>
        <v/>
      </c>
      <c r="AF4407" s="179" t="str">
        <f t="shared" ca="1" si="274"/>
        <v/>
      </c>
      <c r="AG4407" s="179">
        <f t="shared" ca="1" si="275"/>
        <v>0</v>
      </c>
      <c r="AH4407" s="179">
        <f t="shared" ca="1" si="276"/>
        <v>0</v>
      </c>
    </row>
    <row r="4408" spans="2:34" ht="15.75" x14ac:dyDescent="0.25">
      <c r="B4408">
        <f t="shared" ca="1" si="273"/>
        <v>4396</v>
      </c>
      <c r="C4408" t="str">
        <f ca="1">IFERROR(VLOOKUP(B4408,'SKT LİSTESİ'!F:F,1,0),"")</f>
        <v/>
      </c>
      <c r="E4408" s="128" t="str">
        <f ca="1">IFERROR(IF($C4408="","",VLOOKUP(FİLTRE!$C4408,'SKT LİSTESİ'!$F:$S,5,0)),"")</f>
        <v/>
      </c>
      <c r="F4408" s="129" t="str">
        <f ca="1">IFERROR(IF($C4408="","",VLOOKUP(FİLTRE!$C4408,'SKT LİSTESİ'!$F:$S,7,0)),"")</f>
        <v/>
      </c>
      <c r="G4408" s="130" t="str">
        <f ca="1">IFERROR(IF($C4408="","",VLOOKUP(FİLTRE!$C4408,'SKT LİSTESİ'!$F:$S,8,0)),"")</f>
        <v/>
      </c>
      <c r="H4408" s="131" t="str">
        <f ca="1">IF(E4408="","",IF($C4408="","",VLOOKUP(FİLTRE!$C4408,'SKT LİSTESİ'!$F:$S,9,0)))</f>
        <v/>
      </c>
      <c r="I4408" s="132" t="str">
        <f ca="1">IFERROR(IF($C4408="","",VLOOKUP(FİLTRE!$C4408,'SKT LİSTESİ'!$F:$S,10,0)),"")</f>
        <v/>
      </c>
      <c r="J4408" s="133" t="str">
        <f ca="1">IFERROR(IF($C4408="","",VLOOKUP(FİLTRE!$C4408,'SKT LİSTESİ'!$F:$S,11,0)),"")</f>
        <v/>
      </c>
      <c r="K4408" s="134" t="str">
        <f ca="1">IFERROR(IF($C4408="","",VLOOKUP(FİLTRE!$C4408,'SKT LİSTESİ'!$F:$S,12,0)),"")</f>
        <v/>
      </c>
      <c r="L4408" s="134" t="str">
        <f ca="1">IFERROR(IF($C4408="","",VLOOKUP(FİLTRE!$C4408,'SKT LİSTESİ'!$F:$S,13,0)),"")</f>
        <v/>
      </c>
      <c r="M4408" s="135" t="str">
        <f ca="1">IFERROR(IF($C4408="","",VLOOKUP(FİLTRE!$C4408,'SKT LİSTESİ'!$F:$AJ,14,0)),"")</f>
        <v/>
      </c>
      <c r="N4408" s="31" t="str">
        <f ca="1">IFERROR(IF($C4408="","",VLOOKUP(FİLTRE!$C4408,'SKT LİSTESİ'!$F:$AJ,22,0)),"")</f>
        <v/>
      </c>
      <c r="O4408" s="136" t="str">
        <f ca="1">IFERROR(IF($C4408="","",VLOOKUP(FİLTRE!$C4408,'SKT LİSTESİ'!$F:$AJ,23,0)),"")</f>
        <v/>
      </c>
      <c r="P4408" s="31"/>
      <c r="Q4408" s="31"/>
      <c r="R4408" s="137" t="str">
        <f ca="1">(IFERROR(IF($C4408="","",VLOOKUP(FİLTRE!$C4408,'SKT LİSTESİ'!$F:$AJ,15,0)),""))</f>
        <v/>
      </c>
      <c r="S4408" s="138" t="str">
        <f ca="1">IFERROR(IF($C4408="","",VLOOKUP(FİLTRE!$C4408,'SKT LİSTESİ'!$F:$AJ,16,0)),"")</f>
        <v/>
      </c>
      <c r="AF4408" s="179" t="str">
        <f t="shared" ca="1" si="274"/>
        <v/>
      </c>
      <c r="AG4408" s="179">
        <f t="shared" ca="1" si="275"/>
        <v>0</v>
      </c>
      <c r="AH4408" s="179">
        <f t="shared" ca="1" si="276"/>
        <v>0</v>
      </c>
    </row>
    <row r="4409" spans="2:34" ht="15.75" x14ac:dyDescent="0.25">
      <c r="B4409">
        <f t="shared" ca="1" si="273"/>
        <v>4397</v>
      </c>
      <c r="C4409" t="str">
        <f ca="1">IFERROR(VLOOKUP(B4409,'SKT LİSTESİ'!F:F,1,0),"")</f>
        <v/>
      </c>
      <c r="E4409" s="128" t="str">
        <f ca="1">IFERROR(IF($C4409="","",VLOOKUP(FİLTRE!$C4409,'SKT LİSTESİ'!$F:$S,5,0)),"")</f>
        <v/>
      </c>
      <c r="F4409" s="129" t="str">
        <f ca="1">IFERROR(IF($C4409="","",VLOOKUP(FİLTRE!$C4409,'SKT LİSTESİ'!$F:$S,7,0)),"")</f>
        <v/>
      </c>
      <c r="G4409" s="130" t="str">
        <f ca="1">IFERROR(IF($C4409="","",VLOOKUP(FİLTRE!$C4409,'SKT LİSTESİ'!$F:$S,8,0)),"")</f>
        <v/>
      </c>
      <c r="H4409" s="131" t="str">
        <f ca="1">IF(E4409="","",IF($C4409="","",VLOOKUP(FİLTRE!$C4409,'SKT LİSTESİ'!$F:$S,9,0)))</f>
        <v/>
      </c>
      <c r="I4409" s="132" t="str">
        <f ca="1">IFERROR(IF($C4409="","",VLOOKUP(FİLTRE!$C4409,'SKT LİSTESİ'!$F:$S,10,0)),"")</f>
        <v/>
      </c>
      <c r="J4409" s="133" t="str">
        <f ca="1">IFERROR(IF($C4409="","",VLOOKUP(FİLTRE!$C4409,'SKT LİSTESİ'!$F:$S,11,0)),"")</f>
        <v/>
      </c>
      <c r="K4409" s="134" t="str">
        <f ca="1">IFERROR(IF($C4409="","",VLOOKUP(FİLTRE!$C4409,'SKT LİSTESİ'!$F:$S,12,0)),"")</f>
        <v/>
      </c>
      <c r="L4409" s="134" t="str">
        <f ca="1">IFERROR(IF($C4409="","",VLOOKUP(FİLTRE!$C4409,'SKT LİSTESİ'!$F:$S,13,0)),"")</f>
        <v/>
      </c>
      <c r="M4409" s="135" t="str">
        <f ca="1">IFERROR(IF($C4409="","",VLOOKUP(FİLTRE!$C4409,'SKT LİSTESİ'!$F:$AJ,14,0)),"")</f>
        <v/>
      </c>
      <c r="N4409" s="31" t="str">
        <f ca="1">IFERROR(IF($C4409="","",VLOOKUP(FİLTRE!$C4409,'SKT LİSTESİ'!$F:$AJ,22,0)),"")</f>
        <v/>
      </c>
      <c r="O4409" s="136" t="str">
        <f ca="1">IFERROR(IF($C4409="","",VLOOKUP(FİLTRE!$C4409,'SKT LİSTESİ'!$F:$AJ,23,0)),"")</f>
        <v/>
      </c>
      <c r="P4409" s="31"/>
      <c r="Q4409" s="31"/>
      <c r="R4409" s="137" t="str">
        <f ca="1">(IFERROR(IF($C4409="","",VLOOKUP(FİLTRE!$C4409,'SKT LİSTESİ'!$F:$AJ,15,0)),""))</f>
        <v/>
      </c>
      <c r="S4409" s="138" t="str">
        <f ca="1">IFERROR(IF($C4409="","",VLOOKUP(FİLTRE!$C4409,'SKT LİSTESİ'!$F:$AJ,16,0)),"")</f>
        <v/>
      </c>
      <c r="AF4409" s="179" t="str">
        <f t="shared" ca="1" si="274"/>
        <v/>
      </c>
      <c r="AG4409" s="179">
        <f t="shared" ca="1" si="275"/>
        <v>0</v>
      </c>
      <c r="AH4409" s="179">
        <f t="shared" ca="1" si="276"/>
        <v>0</v>
      </c>
    </row>
    <row r="4410" spans="2:34" ht="15.75" x14ac:dyDescent="0.25">
      <c r="B4410">
        <f t="shared" ca="1" si="273"/>
        <v>4398</v>
      </c>
      <c r="C4410" t="str">
        <f ca="1">IFERROR(VLOOKUP(B4410,'SKT LİSTESİ'!F:F,1,0),"")</f>
        <v/>
      </c>
      <c r="E4410" s="128" t="str">
        <f ca="1">IFERROR(IF($C4410="","",VLOOKUP(FİLTRE!$C4410,'SKT LİSTESİ'!$F:$S,5,0)),"")</f>
        <v/>
      </c>
      <c r="F4410" s="129" t="str">
        <f ca="1">IFERROR(IF($C4410="","",VLOOKUP(FİLTRE!$C4410,'SKT LİSTESİ'!$F:$S,7,0)),"")</f>
        <v/>
      </c>
      <c r="G4410" s="130" t="str">
        <f ca="1">IFERROR(IF($C4410="","",VLOOKUP(FİLTRE!$C4410,'SKT LİSTESİ'!$F:$S,8,0)),"")</f>
        <v/>
      </c>
      <c r="H4410" s="131" t="str">
        <f ca="1">IF(E4410="","",IF($C4410="","",VLOOKUP(FİLTRE!$C4410,'SKT LİSTESİ'!$F:$S,9,0)))</f>
        <v/>
      </c>
      <c r="I4410" s="132" t="str">
        <f ca="1">IFERROR(IF($C4410="","",VLOOKUP(FİLTRE!$C4410,'SKT LİSTESİ'!$F:$S,10,0)),"")</f>
        <v/>
      </c>
      <c r="J4410" s="133" t="str">
        <f ca="1">IFERROR(IF($C4410="","",VLOOKUP(FİLTRE!$C4410,'SKT LİSTESİ'!$F:$S,11,0)),"")</f>
        <v/>
      </c>
      <c r="K4410" s="134" t="str">
        <f ca="1">IFERROR(IF($C4410="","",VLOOKUP(FİLTRE!$C4410,'SKT LİSTESİ'!$F:$S,12,0)),"")</f>
        <v/>
      </c>
      <c r="L4410" s="134" t="str">
        <f ca="1">IFERROR(IF($C4410="","",VLOOKUP(FİLTRE!$C4410,'SKT LİSTESİ'!$F:$S,13,0)),"")</f>
        <v/>
      </c>
      <c r="M4410" s="135" t="str">
        <f ca="1">IFERROR(IF($C4410="","",VLOOKUP(FİLTRE!$C4410,'SKT LİSTESİ'!$F:$AJ,14,0)),"")</f>
        <v/>
      </c>
      <c r="N4410" s="31" t="str">
        <f ca="1">IFERROR(IF($C4410="","",VLOOKUP(FİLTRE!$C4410,'SKT LİSTESİ'!$F:$AJ,22,0)),"")</f>
        <v/>
      </c>
      <c r="O4410" s="136" t="str">
        <f ca="1">IFERROR(IF($C4410="","",VLOOKUP(FİLTRE!$C4410,'SKT LİSTESİ'!$F:$AJ,23,0)),"")</f>
        <v/>
      </c>
      <c r="P4410" s="31"/>
      <c r="Q4410" s="31"/>
      <c r="R4410" s="137" t="str">
        <f ca="1">(IFERROR(IF($C4410="","",VLOOKUP(FİLTRE!$C4410,'SKT LİSTESİ'!$F:$AJ,15,0)),""))</f>
        <v/>
      </c>
      <c r="S4410" s="138" t="str">
        <f ca="1">IFERROR(IF($C4410="","",VLOOKUP(FİLTRE!$C4410,'SKT LİSTESİ'!$F:$AJ,16,0)),"")</f>
        <v/>
      </c>
      <c r="AF4410" s="179" t="str">
        <f t="shared" ca="1" si="274"/>
        <v/>
      </c>
      <c r="AG4410" s="179">
        <f t="shared" ca="1" si="275"/>
        <v>0</v>
      </c>
      <c r="AH4410" s="179">
        <f t="shared" ca="1" si="276"/>
        <v>0</v>
      </c>
    </row>
    <row r="4411" spans="2:34" ht="15.75" x14ac:dyDescent="0.25">
      <c r="B4411">
        <f t="shared" ca="1" si="273"/>
        <v>4399</v>
      </c>
      <c r="C4411" t="str">
        <f ca="1">IFERROR(VLOOKUP(B4411,'SKT LİSTESİ'!F:F,1,0),"")</f>
        <v/>
      </c>
      <c r="E4411" s="128" t="str">
        <f ca="1">IFERROR(IF($C4411="","",VLOOKUP(FİLTRE!$C4411,'SKT LİSTESİ'!$F:$S,5,0)),"")</f>
        <v/>
      </c>
      <c r="F4411" s="129" t="str">
        <f ca="1">IFERROR(IF($C4411="","",VLOOKUP(FİLTRE!$C4411,'SKT LİSTESİ'!$F:$S,7,0)),"")</f>
        <v/>
      </c>
      <c r="G4411" s="130" t="str">
        <f ca="1">IFERROR(IF($C4411="","",VLOOKUP(FİLTRE!$C4411,'SKT LİSTESİ'!$F:$S,8,0)),"")</f>
        <v/>
      </c>
      <c r="H4411" s="131" t="str">
        <f ca="1">IF(E4411="","",IF($C4411="","",VLOOKUP(FİLTRE!$C4411,'SKT LİSTESİ'!$F:$S,9,0)))</f>
        <v/>
      </c>
      <c r="I4411" s="132" t="str">
        <f ca="1">IFERROR(IF($C4411="","",VLOOKUP(FİLTRE!$C4411,'SKT LİSTESİ'!$F:$S,10,0)),"")</f>
        <v/>
      </c>
      <c r="J4411" s="133" t="str">
        <f ca="1">IFERROR(IF($C4411="","",VLOOKUP(FİLTRE!$C4411,'SKT LİSTESİ'!$F:$S,11,0)),"")</f>
        <v/>
      </c>
      <c r="K4411" s="134" t="str">
        <f ca="1">IFERROR(IF($C4411="","",VLOOKUP(FİLTRE!$C4411,'SKT LİSTESİ'!$F:$S,12,0)),"")</f>
        <v/>
      </c>
      <c r="L4411" s="134" t="str">
        <f ca="1">IFERROR(IF($C4411="","",VLOOKUP(FİLTRE!$C4411,'SKT LİSTESİ'!$F:$S,13,0)),"")</f>
        <v/>
      </c>
      <c r="M4411" s="135" t="str">
        <f ca="1">IFERROR(IF($C4411="","",VLOOKUP(FİLTRE!$C4411,'SKT LİSTESİ'!$F:$AJ,14,0)),"")</f>
        <v/>
      </c>
      <c r="N4411" s="31" t="str">
        <f ca="1">IFERROR(IF($C4411="","",VLOOKUP(FİLTRE!$C4411,'SKT LİSTESİ'!$F:$AJ,22,0)),"")</f>
        <v/>
      </c>
      <c r="O4411" s="136" t="str">
        <f ca="1">IFERROR(IF($C4411="","",VLOOKUP(FİLTRE!$C4411,'SKT LİSTESİ'!$F:$AJ,23,0)),"")</f>
        <v/>
      </c>
      <c r="P4411" s="31"/>
      <c r="Q4411" s="31"/>
      <c r="R4411" s="137" t="str">
        <f ca="1">(IFERROR(IF($C4411="","",VLOOKUP(FİLTRE!$C4411,'SKT LİSTESİ'!$F:$AJ,15,0)),""))</f>
        <v/>
      </c>
      <c r="S4411" s="138" t="str">
        <f ca="1">IFERROR(IF($C4411="","",VLOOKUP(FİLTRE!$C4411,'SKT LİSTESİ'!$F:$AJ,16,0)),"")</f>
        <v/>
      </c>
      <c r="AF4411" s="179" t="str">
        <f t="shared" ca="1" si="274"/>
        <v/>
      </c>
      <c r="AG4411" s="179">
        <f t="shared" ca="1" si="275"/>
        <v>0</v>
      </c>
      <c r="AH4411" s="179">
        <f t="shared" ca="1" si="276"/>
        <v>0</v>
      </c>
    </row>
    <row r="4412" spans="2:34" ht="15.75" x14ac:dyDescent="0.25">
      <c r="B4412">
        <f t="shared" ca="1" si="273"/>
        <v>4400</v>
      </c>
      <c r="C4412" t="str">
        <f ca="1">IFERROR(VLOOKUP(B4412,'SKT LİSTESİ'!F:F,1,0),"")</f>
        <v/>
      </c>
      <c r="E4412" s="128" t="str">
        <f ca="1">IFERROR(IF($C4412="","",VLOOKUP(FİLTRE!$C4412,'SKT LİSTESİ'!$F:$S,5,0)),"")</f>
        <v/>
      </c>
      <c r="F4412" s="129" t="str">
        <f ca="1">IFERROR(IF($C4412="","",VLOOKUP(FİLTRE!$C4412,'SKT LİSTESİ'!$F:$S,7,0)),"")</f>
        <v/>
      </c>
      <c r="G4412" s="130" t="str">
        <f ca="1">IFERROR(IF($C4412="","",VLOOKUP(FİLTRE!$C4412,'SKT LİSTESİ'!$F:$S,8,0)),"")</f>
        <v/>
      </c>
      <c r="H4412" s="131" t="str">
        <f ca="1">IF(E4412="","",IF($C4412="","",VLOOKUP(FİLTRE!$C4412,'SKT LİSTESİ'!$F:$S,9,0)))</f>
        <v/>
      </c>
      <c r="I4412" s="132" t="str">
        <f ca="1">IFERROR(IF($C4412="","",VLOOKUP(FİLTRE!$C4412,'SKT LİSTESİ'!$F:$S,10,0)),"")</f>
        <v/>
      </c>
      <c r="J4412" s="133" t="str">
        <f ca="1">IFERROR(IF($C4412="","",VLOOKUP(FİLTRE!$C4412,'SKT LİSTESİ'!$F:$S,11,0)),"")</f>
        <v/>
      </c>
      <c r="K4412" s="134" t="str">
        <f ca="1">IFERROR(IF($C4412="","",VLOOKUP(FİLTRE!$C4412,'SKT LİSTESİ'!$F:$S,12,0)),"")</f>
        <v/>
      </c>
      <c r="L4412" s="134" t="str">
        <f ca="1">IFERROR(IF($C4412="","",VLOOKUP(FİLTRE!$C4412,'SKT LİSTESİ'!$F:$S,13,0)),"")</f>
        <v/>
      </c>
      <c r="M4412" s="135" t="str">
        <f ca="1">IFERROR(IF($C4412="","",VLOOKUP(FİLTRE!$C4412,'SKT LİSTESİ'!$F:$AJ,14,0)),"")</f>
        <v/>
      </c>
      <c r="N4412" s="31" t="str">
        <f ca="1">IFERROR(IF($C4412="","",VLOOKUP(FİLTRE!$C4412,'SKT LİSTESİ'!$F:$AJ,22,0)),"")</f>
        <v/>
      </c>
      <c r="O4412" s="136" t="str">
        <f ca="1">IFERROR(IF($C4412="","",VLOOKUP(FİLTRE!$C4412,'SKT LİSTESİ'!$F:$AJ,23,0)),"")</f>
        <v/>
      </c>
      <c r="P4412" s="31"/>
      <c r="Q4412" s="31"/>
      <c r="R4412" s="137" t="str">
        <f ca="1">(IFERROR(IF($C4412="","",VLOOKUP(FİLTRE!$C4412,'SKT LİSTESİ'!$F:$AJ,15,0)),""))</f>
        <v/>
      </c>
      <c r="S4412" s="138" t="str">
        <f ca="1">IFERROR(IF($C4412="","",VLOOKUP(FİLTRE!$C4412,'SKT LİSTESİ'!$F:$AJ,16,0)),"")</f>
        <v/>
      </c>
      <c r="AF4412" s="179" t="str">
        <f t="shared" ca="1" si="274"/>
        <v/>
      </c>
      <c r="AG4412" s="179">
        <f t="shared" ca="1" si="275"/>
        <v>0</v>
      </c>
      <c r="AH4412" s="179">
        <f t="shared" ca="1" si="276"/>
        <v>0</v>
      </c>
    </row>
    <row r="4413" spans="2:34" ht="15.75" x14ac:dyDescent="0.25">
      <c r="B4413">
        <f t="shared" ca="1" si="273"/>
        <v>4401</v>
      </c>
      <c r="C4413" t="str">
        <f ca="1">IFERROR(VLOOKUP(B4413,'SKT LİSTESİ'!F:F,1,0),"")</f>
        <v/>
      </c>
      <c r="E4413" s="128" t="str">
        <f ca="1">IFERROR(IF($C4413="","",VLOOKUP(FİLTRE!$C4413,'SKT LİSTESİ'!$F:$S,5,0)),"")</f>
        <v/>
      </c>
      <c r="F4413" s="129" t="str">
        <f ca="1">IFERROR(IF($C4413="","",VLOOKUP(FİLTRE!$C4413,'SKT LİSTESİ'!$F:$S,7,0)),"")</f>
        <v/>
      </c>
      <c r="G4413" s="130" t="str">
        <f ca="1">IFERROR(IF($C4413="","",VLOOKUP(FİLTRE!$C4413,'SKT LİSTESİ'!$F:$S,8,0)),"")</f>
        <v/>
      </c>
      <c r="H4413" s="131" t="str">
        <f ca="1">IF(E4413="","",IF($C4413="","",VLOOKUP(FİLTRE!$C4413,'SKT LİSTESİ'!$F:$S,9,0)))</f>
        <v/>
      </c>
      <c r="I4413" s="132" t="str">
        <f ca="1">IFERROR(IF($C4413="","",VLOOKUP(FİLTRE!$C4413,'SKT LİSTESİ'!$F:$S,10,0)),"")</f>
        <v/>
      </c>
      <c r="J4413" s="133" t="str">
        <f ca="1">IFERROR(IF($C4413="","",VLOOKUP(FİLTRE!$C4413,'SKT LİSTESİ'!$F:$S,11,0)),"")</f>
        <v/>
      </c>
      <c r="K4413" s="134" t="str">
        <f ca="1">IFERROR(IF($C4413="","",VLOOKUP(FİLTRE!$C4413,'SKT LİSTESİ'!$F:$S,12,0)),"")</f>
        <v/>
      </c>
      <c r="L4413" s="134" t="str">
        <f ca="1">IFERROR(IF($C4413="","",VLOOKUP(FİLTRE!$C4413,'SKT LİSTESİ'!$F:$S,13,0)),"")</f>
        <v/>
      </c>
      <c r="M4413" s="135" t="str">
        <f ca="1">IFERROR(IF($C4413="","",VLOOKUP(FİLTRE!$C4413,'SKT LİSTESİ'!$F:$AJ,14,0)),"")</f>
        <v/>
      </c>
      <c r="N4413" s="31" t="str">
        <f ca="1">IFERROR(IF($C4413="","",VLOOKUP(FİLTRE!$C4413,'SKT LİSTESİ'!$F:$AJ,22,0)),"")</f>
        <v/>
      </c>
      <c r="O4413" s="136" t="str">
        <f ca="1">IFERROR(IF($C4413="","",VLOOKUP(FİLTRE!$C4413,'SKT LİSTESİ'!$F:$AJ,23,0)),"")</f>
        <v/>
      </c>
      <c r="P4413" s="31"/>
      <c r="Q4413" s="31"/>
      <c r="R4413" s="137" t="str">
        <f ca="1">(IFERROR(IF($C4413="","",VLOOKUP(FİLTRE!$C4413,'SKT LİSTESİ'!$F:$AJ,15,0)),""))</f>
        <v/>
      </c>
      <c r="S4413" s="138" t="str">
        <f ca="1">IFERROR(IF($C4413="","",VLOOKUP(FİLTRE!$C4413,'SKT LİSTESİ'!$F:$AJ,16,0)),"")</f>
        <v/>
      </c>
      <c r="AF4413" s="179" t="str">
        <f t="shared" ca="1" si="274"/>
        <v/>
      </c>
      <c r="AG4413" s="179">
        <f t="shared" ca="1" si="275"/>
        <v>0</v>
      </c>
      <c r="AH4413" s="179">
        <f t="shared" ca="1" si="276"/>
        <v>0</v>
      </c>
    </row>
    <row r="4414" spans="2:34" ht="15.75" x14ac:dyDescent="0.25">
      <c r="B4414">
        <f t="shared" ca="1" si="273"/>
        <v>4402</v>
      </c>
      <c r="C4414" t="str">
        <f ca="1">IFERROR(VLOOKUP(B4414,'SKT LİSTESİ'!F:F,1,0),"")</f>
        <v/>
      </c>
      <c r="E4414" s="128" t="str">
        <f ca="1">IFERROR(IF($C4414="","",VLOOKUP(FİLTRE!$C4414,'SKT LİSTESİ'!$F:$S,5,0)),"")</f>
        <v/>
      </c>
      <c r="F4414" s="129" t="str">
        <f ca="1">IFERROR(IF($C4414="","",VLOOKUP(FİLTRE!$C4414,'SKT LİSTESİ'!$F:$S,7,0)),"")</f>
        <v/>
      </c>
      <c r="G4414" s="130" t="str">
        <f ca="1">IFERROR(IF($C4414="","",VLOOKUP(FİLTRE!$C4414,'SKT LİSTESİ'!$F:$S,8,0)),"")</f>
        <v/>
      </c>
      <c r="H4414" s="131" t="str">
        <f ca="1">IF(E4414="","",IF($C4414="","",VLOOKUP(FİLTRE!$C4414,'SKT LİSTESİ'!$F:$S,9,0)))</f>
        <v/>
      </c>
      <c r="I4414" s="132" t="str">
        <f ca="1">IFERROR(IF($C4414="","",VLOOKUP(FİLTRE!$C4414,'SKT LİSTESİ'!$F:$S,10,0)),"")</f>
        <v/>
      </c>
      <c r="J4414" s="133" t="str">
        <f ca="1">IFERROR(IF($C4414="","",VLOOKUP(FİLTRE!$C4414,'SKT LİSTESİ'!$F:$S,11,0)),"")</f>
        <v/>
      </c>
      <c r="K4414" s="134" t="str">
        <f ca="1">IFERROR(IF($C4414="","",VLOOKUP(FİLTRE!$C4414,'SKT LİSTESİ'!$F:$S,12,0)),"")</f>
        <v/>
      </c>
      <c r="L4414" s="134" t="str">
        <f ca="1">IFERROR(IF($C4414="","",VLOOKUP(FİLTRE!$C4414,'SKT LİSTESİ'!$F:$S,13,0)),"")</f>
        <v/>
      </c>
      <c r="M4414" s="135" t="str">
        <f ca="1">IFERROR(IF($C4414="","",VLOOKUP(FİLTRE!$C4414,'SKT LİSTESİ'!$F:$AJ,14,0)),"")</f>
        <v/>
      </c>
      <c r="N4414" s="31" t="str">
        <f ca="1">IFERROR(IF($C4414="","",VLOOKUP(FİLTRE!$C4414,'SKT LİSTESİ'!$F:$AJ,22,0)),"")</f>
        <v/>
      </c>
      <c r="O4414" s="136" t="str">
        <f ca="1">IFERROR(IF($C4414="","",VLOOKUP(FİLTRE!$C4414,'SKT LİSTESİ'!$F:$AJ,23,0)),"")</f>
        <v/>
      </c>
      <c r="P4414" s="31"/>
      <c r="Q4414" s="31"/>
      <c r="R4414" s="137" t="str">
        <f ca="1">(IFERROR(IF($C4414="","",VLOOKUP(FİLTRE!$C4414,'SKT LİSTESİ'!$F:$AJ,15,0)),""))</f>
        <v/>
      </c>
      <c r="S4414" s="138" t="str">
        <f ca="1">IFERROR(IF($C4414="","",VLOOKUP(FİLTRE!$C4414,'SKT LİSTESİ'!$F:$AJ,16,0)),"")</f>
        <v/>
      </c>
      <c r="AF4414" s="179" t="str">
        <f t="shared" ca="1" si="274"/>
        <v/>
      </c>
      <c r="AG4414" s="179">
        <f t="shared" ca="1" si="275"/>
        <v>0</v>
      </c>
      <c r="AH4414" s="179">
        <f t="shared" ca="1" si="276"/>
        <v>0</v>
      </c>
    </row>
    <row r="4415" spans="2:34" ht="15.75" x14ac:dyDescent="0.25">
      <c r="B4415">
        <f t="shared" ca="1" si="273"/>
        <v>4403</v>
      </c>
      <c r="C4415" t="str">
        <f ca="1">IFERROR(VLOOKUP(B4415,'SKT LİSTESİ'!F:F,1,0),"")</f>
        <v/>
      </c>
      <c r="E4415" s="128" t="str">
        <f ca="1">IFERROR(IF($C4415="","",VLOOKUP(FİLTRE!$C4415,'SKT LİSTESİ'!$F:$S,5,0)),"")</f>
        <v/>
      </c>
      <c r="F4415" s="129" t="str">
        <f ca="1">IFERROR(IF($C4415="","",VLOOKUP(FİLTRE!$C4415,'SKT LİSTESİ'!$F:$S,7,0)),"")</f>
        <v/>
      </c>
      <c r="G4415" s="130" t="str">
        <f ca="1">IFERROR(IF($C4415="","",VLOOKUP(FİLTRE!$C4415,'SKT LİSTESİ'!$F:$S,8,0)),"")</f>
        <v/>
      </c>
      <c r="H4415" s="131" t="str">
        <f ca="1">IF(E4415="","",IF($C4415="","",VLOOKUP(FİLTRE!$C4415,'SKT LİSTESİ'!$F:$S,9,0)))</f>
        <v/>
      </c>
      <c r="I4415" s="132" t="str">
        <f ca="1">IFERROR(IF($C4415="","",VLOOKUP(FİLTRE!$C4415,'SKT LİSTESİ'!$F:$S,10,0)),"")</f>
        <v/>
      </c>
      <c r="J4415" s="133" t="str">
        <f ca="1">IFERROR(IF($C4415="","",VLOOKUP(FİLTRE!$C4415,'SKT LİSTESİ'!$F:$S,11,0)),"")</f>
        <v/>
      </c>
      <c r="K4415" s="134" t="str">
        <f ca="1">IFERROR(IF($C4415="","",VLOOKUP(FİLTRE!$C4415,'SKT LİSTESİ'!$F:$S,12,0)),"")</f>
        <v/>
      </c>
      <c r="L4415" s="134" t="str">
        <f ca="1">IFERROR(IF($C4415="","",VLOOKUP(FİLTRE!$C4415,'SKT LİSTESİ'!$F:$S,13,0)),"")</f>
        <v/>
      </c>
      <c r="M4415" s="135" t="str">
        <f ca="1">IFERROR(IF($C4415="","",VLOOKUP(FİLTRE!$C4415,'SKT LİSTESİ'!$F:$AJ,14,0)),"")</f>
        <v/>
      </c>
      <c r="N4415" s="31" t="str">
        <f ca="1">IFERROR(IF($C4415="","",VLOOKUP(FİLTRE!$C4415,'SKT LİSTESİ'!$F:$AJ,22,0)),"")</f>
        <v/>
      </c>
      <c r="O4415" s="136" t="str">
        <f ca="1">IFERROR(IF($C4415="","",VLOOKUP(FİLTRE!$C4415,'SKT LİSTESİ'!$F:$AJ,23,0)),"")</f>
        <v/>
      </c>
      <c r="P4415" s="31"/>
      <c r="Q4415" s="31"/>
      <c r="R4415" s="137" t="str">
        <f ca="1">(IFERROR(IF($C4415="","",VLOOKUP(FİLTRE!$C4415,'SKT LİSTESİ'!$F:$AJ,15,0)),""))</f>
        <v/>
      </c>
      <c r="S4415" s="138" t="str">
        <f ca="1">IFERROR(IF($C4415="","",VLOOKUP(FİLTRE!$C4415,'SKT LİSTESİ'!$F:$AJ,16,0)),"")</f>
        <v/>
      </c>
      <c r="AF4415" s="179" t="str">
        <f t="shared" ca="1" si="274"/>
        <v/>
      </c>
      <c r="AG4415" s="179">
        <f t="shared" ca="1" si="275"/>
        <v>0</v>
      </c>
      <c r="AH4415" s="179">
        <f t="shared" ca="1" si="276"/>
        <v>0</v>
      </c>
    </row>
    <row r="4416" spans="2:34" ht="15.75" x14ac:dyDescent="0.25">
      <c r="B4416">
        <f t="shared" ca="1" si="273"/>
        <v>4404</v>
      </c>
      <c r="C4416" t="str">
        <f ca="1">IFERROR(VLOOKUP(B4416,'SKT LİSTESİ'!F:F,1,0),"")</f>
        <v/>
      </c>
      <c r="E4416" s="128" t="str">
        <f ca="1">IFERROR(IF($C4416="","",VLOOKUP(FİLTRE!$C4416,'SKT LİSTESİ'!$F:$S,5,0)),"")</f>
        <v/>
      </c>
      <c r="F4416" s="129" t="str">
        <f ca="1">IFERROR(IF($C4416="","",VLOOKUP(FİLTRE!$C4416,'SKT LİSTESİ'!$F:$S,7,0)),"")</f>
        <v/>
      </c>
      <c r="G4416" s="130" t="str">
        <f ca="1">IFERROR(IF($C4416="","",VLOOKUP(FİLTRE!$C4416,'SKT LİSTESİ'!$F:$S,8,0)),"")</f>
        <v/>
      </c>
      <c r="H4416" s="131" t="str">
        <f ca="1">IF(E4416="","",IF($C4416="","",VLOOKUP(FİLTRE!$C4416,'SKT LİSTESİ'!$F:$S,9,0)))</f>
        <v/>
      </c>
      <c r="I4416" s="132" t="str">
        <f ca="1">IFERROR(IF($C4416="","",VLOOKUP(FİLTRE!$C4416,'SKT LİSTESİ'!$F:$S,10,0)),"")</f>
        <v/>
      </c>
      <c r="J4416" s="133" t="str">
        <f ca="1">IFERROR(IF($C4416="","",VLOOKUP(FİLTRE!$C4416,'SKT LİSTESİ'!$F:$S,11,0)),"")</f>
        <v/>
      </c>
      <c r="K4416" s="134" t="str">
        <f ca="1">IFERROR(IF($C4416="","",VLOOKUP(FİLTRE!$C4416,'SKT LİSTESİ'!$F:$S,12,0)),"")</f>
        <v/>
      </c>
      <c r="L4416" s="134" t="str">
        <f ca="1">IFERROR(IF($C4416="","",VLOOKUP(FİLTRE!$C4416,'SKT LİSTESİ'!$F:$S,13,0)),"")</f>
        <v/>
      </c>
      <c r="M4416" s="135" t="str">
        <f ca="1">IFERROR(IF($C4416="","",VLOOKUP(FİLTRE!$C4416,'SKT LİSTESİ'!$F:$AJ,14,0)),"")</f>
        <v/>
      </c>
      <c r="N4416" s="31" t="str">
        <f ca="1">IFERROR(IF($C4416="","",VLOOKUP(FİLTRE!$C4416,'SKT LİSTESİ'!$F:$AJ,22,0)),"")</f>
        <v/>
      </c>
      <c r="O4416" s="136" t="str">
        <f ca="1">IFERROR(IF($C4416="","",VLOOKUP(FİLTRE!$C4416,'SKT LİSTESİ'!$F:$AJ,23,0)),"")</f>
        <v/>
      </c>
      <c r="P4416" s="31"/>
      <c r="Q4416" s="31"/>
      <c r="R4416" s="137" t="str">
        <f ca="1">(IFERROR(IF($C4416="","",VLOOKUP(FİLTRE!$C4416,'SKT LİSTESİ'!$F:$AJ,15,0)),""))</f>
        <v/>
      </c>
      <c r="S4416" s="138" t="str">
        <f ca="1">IFERROR(IF($C4416="","",VLOOKUP(FİLTRE!$C4416,'SKT LİSTESİ'!$F:$AJ,16,0)),"")</f>
        <v/>
      </c>
      <c r="AF4416" s="179" t="str">
        <f t="shared" ca="1" si="274"/>
        <v/>
      </c>
      <c r="AG4416" s="179">
        <f t="shared" ca="1" si="275"/>
        <v>0</v>
      </c>
      <c r="AH4416" s="179">
        <f t="shared" ca="1" si="276"/>
        <v>0</v>
      </c>
    </row>
    <row r="4417" spans="2:34" ht="15.75" x14ac:dyDescent="0.25">
      <c r="B4417">
        <f t="shared" ca="1" si="273"/>
        <v>4405</v>
      </c>
      <c r="C4417" t="str">
        <f ca="1">IFERROR(VLOOKUP(B4417,'SKT LİSTESİ'!F:F,1,0),"")</f>
        <v/>
      </c>
      <c r="E4417" s="128" t="str">
        <f ca="1">IFERROR(IF($C4417="","",VLOOKUP(FİLTRE!$C4417,'SKT LİSTESİ'!$F:$S,5,0)),"")</f>
        <v/>
      </c>
      <c r="F4417" s="129" t="str">
        <f ca="1">IFERROR(IF($C4417="","",VLOOKUP(FİLTRE!$C4417,'SKT LİSTESİ'!$F:$S,7,0)),"")</f>
        <v/>
      </c>
      <c r="G4417" s="130" t="str">
        <f ca="1">IFERROR(IF($C4417="","",VLOOKUP(FİLTRE!$C4417,'SKT LİSTESİ'!$F:$S,8,0)),"")</f>
        <v/>
      </c>
      <c r="H4417" s="131" t="str">
        <f ca="1">IF(E4417="","",IF($C4417="","",VLOOKUP(FİLTRE!$C4417,'SKT LİSTESİ'!$F:$S,9,0)))</f>
        <v/>
      </c>
      <c r="I4417" s="132" t="str">
        <f ca="1">IFERROR(IF($C4417="","",VLOOKUP(FİLTRE!$C4417,'SKT LİSTESİ'!$F:$S,10,0)),"")</f>
        <v/>
      </c>
      <c r="J4417" s="133" t="str">
        <f ca="1">IFERROR(IF($C4417="","",VLOOKUP(FİLTRE!$C4417,'SKT LİSTESİ'!$F:$S,11,0)),"")</f>
        <v/>
      </c>
      <c r="K4417" s="134" t="str">
        <f ca="1">IFERROR(IF($C4417="","",VLOOKUP(FİLTRE!$C4417,'SKT LİSTESİ'!$F:$S,12,0)),"")</f>
        <v/>
      </c>
      <c r="L4417" s="134" t="str">
        <f ca="1">IFERROR(IF($C4417="","",VLOOKUP(FİLTRE!$C4417,'SKT LİSTESİ'!$F:$S,13,0)),"")</f>
        <v/>
      </c>
      <c r="M4417" s="135" t="str">
        <f ca="1">IFERROR(IF($C4417="","",VLOOKUP(FİLTRE!$C4417,'SKT LİSTESİ'!$F:$AJ,14,0)),"")</f>
        <v/>
      </c>
      <c r="N4417" s="31" t="str">
        <f ca="1">IFERROR(IF($C4417="","",VLOOKUP(FİLTRE!$C4417,'SKT LİSTESİ'!$F:$AJ,22,0)),"")</f>
        <v/>
      </c>
      <c r="O4417" s="136" t="str">
        <f ca="1">IFERROR(IF($C4417="","",VLOOKUP(FİLTRE!$C4417,'SKT LİSTESİ'!$F:$AJ,23,0)),"")</f>
        <v/>
      </c>
      <c r="P4417" s="31"/>
      <c r="Q4417" s="31"/>
      <c r="R4417" s="137" t="str">
        <f ca="1">(IFERROR(IF($C4417="","",VLOOKUP(FİLTRE!$C4417,'SKT LİSTESİ'!$F:$AJ,15,0)),""))</f>
        <v/>
      </c>
      <c r="S4417" s="138" t="str">
        <f ca="1">IFERROR(IF($C4417="","",VLOOKUP(FİLTRE!$C4417,'SKT LİSTESİ'!$F:$AJ,16,0)),"")</f>
        <v/>
      </c>
      <c r="AF4417" s="179" t="str">
        <f t="shared" ca="1" si="274"/>
        <v/>
      </c>
      <c r="AG4417" s="179">
        <f t="shared" ca="1" si="275"/>
        <v>0</v>
      </c>
      <c r="AH4417" s="179">
        <f t="shared" ca="1" si="276"/>
        <v>0</v>
      </c>
    </row>
    <row r="4418" spans="2:34" ht="15.75" x14ac:dyDescent="0.25">
      <c r="B4418">
        <f t="shared" ca="1" si="273"/>
        <v>4406</v>
      </c>
      <c r="C4418" t="str">
        <f ca="1">IFERROR(VLOOKUP(B4418,'SKT LİSTESİ'!F:F,1,0),"")</f>
        <v/>
      </c>
      <c r="E4418" s="128" t="str">
        <f ca="1">IFERROR(IF($C4418="","",VLOOKUP(FİLTRE!$C4418,'SKT LİSTESİ'!$F:$S,5,0)),"")</f>
        <v/>
      </c>
      <c r="F4418" s="129" t="str">
        <f ca="1">IFERROR(IF($C4418="","",VLOOKUP(FİLTRE!$C4418,'SKT LİSTESİ'!$F:$S,7,0)),"")</f>
        <v/>
      </c>
      <c r="G4418" s="130" t="str">
        <f ca="1">IFERROR(IF($C4418="","",VLOOKUP(FİLTRE!$C4418,'SKT LİSTESİ'!$F:$S,8,0)),"")</f>
        <v/>
      </c>
      <c r="H4418" s="131" t="str">
        <f ca="1">IF(E4418="","",IF($C4418="","",VLOOKUP(FİLTRE!$C4418,'SKT LİSTESİ'!$F:$S,9,0)))</f>
        <v/>
      </c>
      <c r="I4418" s="132" t="str">
        <f ca="1">IFERROR(IF($C4418="","",VLOOKUP(FİLTRE!$C4418,'SKT LİSTESİ'!$F:$S,10,0)),"")</f>
        <v/>
      </c>
      <c r="J4418" s="133" t="str">
        <f ca="1">IFERROR(IF($C4418="","",VLOOKUP(FİLTRE!$C4418,'SKT LİSTESİ'!$F:$S,11,0)),"")</f>
        <v/>
      </c>
      <c r="K4418" s="134" t="str">
        <f ca="1">IFERROR(IF($C4418="","",VLOOKUP(FİLTRE!$C4418,'SKT LİSTESİ'!$F:$S,12,0)),"")</f>
        <v/>
      </c>
      <c r="L4418" s="134" t="str">
        <f ca="1">IFERROR(IF($C4418="","",VLOOKUP(FİLTRE!$C4418,'SKT LİSTESİ'!$F:$S,13,0)),"")</f>
        <v/>
      </c>
      <c r="M4418" s="135" t="str">
        <f ca="1">IFERROR(IF($C4418="","",VLOOKUP(FİLTRE!$C4418,'SKT LİSTESİ'!$F:$AJ,14,0)),"")</f>
        <v/>
      </c>
      <c r="N4418" s="31" t="str">
        <f ca="1">IFERROR(IF($C4418="","",VLOOKUP(FİLTRE!$C4418,'SKT LİSTESİ'!$F:$AJ,22,0)),"")</f>
        <v/>
      </c>
      <c r="O4418" s="136" t="str">
        <f ca="1">IFERROR(IF($C4418="","",VLOOKUP(FİLTRE!$C4418,'SKT LİSTESİ'!$F:$AJ,23,0)),"")</f>
        <v/>
      </c>
      <c r="P4418" s="31"/>
      <c r="Q4418" s="31"/>
      <c r="R4418" s="137" t="str">
        <f ca="1">(IFERROR(IF($C4418="","",VLOOKUP(FİLTRE!$C4418,'SKT LİSTESİ'!$F:$AJ,15,0)),""))</f>
        <v/>
      </c>
      <c r="S4418" s="138" t="str">
        <f ca="1">IFERROR(IF($C4418="","",VLOOKUP(FİLTRE!$C4418,'SKT LİSTESİ'!$F:$AJ,16,0)),"")</f>
        <v/>
      </c>
      <c r="AF4418" s="179" t="str">
        <f t="shared" ca="1" si="274"/>
        <v/>
      </c>
      <c r="AG4418" s="179">
        <f t="shared" ca="1" si="275"/>
        <v>0</v>
      </c>
      <c r="AH4418" s="179">
        <f t="shared" ca="1" si="276"/>
        <v>0</v>
      </c>
    </row>
    <row r="4419" spans="2:34" ht="15.75" x14ac:dyDescent="0.25">
      <c r="B4419">
        <f t="shared" ca="1" si="273"/>
        <v>4407</v>
      </c>
      <c r="C4419" t="str">
        <f ca="1">IFERROR(VLOOKUP(B4419,'SKT LİSTESİ'!F:F,1,0),"")</f>
        <v/>
      </c>
      <c r="E4419" s="128" t="str">
        <f ca="1">IFERROR(IF($C4419="","",VLOOKUP(FİLTRE!$C4419,'SKT LİSTESİ'!$F:$S,5,0)),"")</f>
        <v/>
      </c>
      <c r="F4419" s="129" t="str">
        <f ca="1">IFERROR(IF($C4419="","",VLOOKUP(FİLTRE!$C4419,'SKT LİSTESİ'!$F:$S,7,0)),"")</f>
        <v/>
      </c>
      <c r="G4419" s="130" t="str">
        <f ca="1">IFERROR(IF($C4419="","",VLOOKUP(FİLTRE!$C4419,'SKT LİSTESİ'!$F:$S,8,0)),"")</f>
        <v/>
      </c>
      <c r="H4419" s="131" t="str">
        <f ca="1">IF(E4419="","",IF($C4419="","",VLOOKUP(FİLTRE!$C4419,'SKT LİSTESİ'!$F:$S,9,0)))</f>
        <v/>
      </c>
      <c r="I4419" s="132" t="str">
        <f ca="1">IFERROR(IF($C4419="","",VLOOKUP(FİLTRE!$C4419,'SKT LİSTESİ'!$F:$S,10,0)),"")</f>
        <v/>
      </c>
      <c r="J4419" s="133" t="str">
        <f ca="1">IFERROR(IF($C4419="","",VLOOKUP(FİLTRE!$C4419,'SKT LİSTESİ'!$F:$S,11,0)),"")</f>
        <v/>
      </c>
      <c r="K4419" s="134" t="str">
        <f ca="1">IFERROR(IF($C4419="","",VLOOKUP(FİLTRE!$C4419,'SKT LİSTESİ'!$F:$S,12,0)),"")</f>
        <v/>
      </c>
      <c r="L4419" s="134" t="str">
        <f ca="1">IFERROR(IF($C4419="","",VLOOKUP(FİLTRE!$C4419,'SKT LİSTESİ'!$F:$S,13,0)),"")</f>
        <v/>
      </c>
      <c r="M4419" s="135" t="str">
        <f ca="1">IFERROR(IF($C4419="","",VLOOKUP(FİLTRE!$C4419,'SKT LİSTESİ'!$F:$AJ,14,0)),"")</f>
        <v/>
      </c>
      <c r="N4419" s="31" t="str">
        <f ca="1">IFERROR(IF($C4419="","",VLOOKUP(FİLTRE!$C4419,'SKT LİSTESİ'!$F:$AJ,22,0)),"")</f>
        <v/>
      </c>
      <c r="O4419" s="136" t="str">
        <f ca="1">IFERROR(IF($C4419="","",VLOOKUP(FİLTRE!$C4419,'SKT LİSTESİ'!$F:$AJ,23,0)),"")</f>
        <v/>
      </c>
      <c r="P4419" s="31"/>
      <c r="Q4419" s="31"/>
      <c r="R4419" s="137" t="str">
        <f ca="1">(IFERROR(IF($C4419="","",VLOOKUP(FİLTRE!$C4419,'SKT LİSTESİ'!$F:$AJ,15,0)),""))</f>
        <v/>
      </c>
      <c r="S4419" s="138" t="str">
        <f ca="1">IFERROR(IF($C4419="","",VLOOKUP(FİLTRE!$C4419,'SKT LİSTESİ'!$F:$AJ,16,0)),"")</f>
        <v/>
      </c>
      <c r="AF4419" s="179" t="str">
        <f t="shared" ca="1" si="274"/>
        <v/>
      </c>
      <c r="AG4419" s="179">
        <f t="shared" ca="1" si="275"/>
        <v>0</v>
      </c>
      <c r="AH4419" s="179">
        <f t="shared" ca="1" si="276"/>
        <v>0</v>
      </c>
    </row>
    <row r="4420" spans="2:34" ht="15.75" x14ac:dyDescent="0.25">
      <c r="B4420">
        <f t="shared" ca="1" si="273"/>
        <v>4408</v>
      </c>
      <c r="C4420" t="str">
        <f ca="1">IFERROR(VLOOKUP(B4420,'SKT LİSTESİ'!F:F,1,0),"")</f>
        <v/>
      </c>
      <c r="E4420" s="128" t="str">
        <f ca="1">IFERROR(IF($C4420="","",VLOOKUP(FİLTRE!$C4420,'SKT LİSTESİ'!$F:$S,5,0)),"")</f>
        <v/>
      </c>
      <c r="F4420" s="129" t="str">
        <f ca="1">IFERROR(IF($C4420="","",VLOOKUP(FİLTRE!$C4420,'SKT LİSTESİ'!$F:$S,7,0)),"")</f>
        <v/>
      </c>
      <c r="G4420" s="130" t="str">
        <f ca="1">IFERROR(IF($C4420="","",VLOOKUP(FİLTRE!$C4420,'SKT LİSTESİ'!$F:$S,8,0)),"")</f>
        <v/>
      </c>
      <c r="H4420" s="131" t="str">
        <f ca="1">IF(E4420="","",IF($C4420="","",VLOOKUP(FİLTRE!$C4420,'SKT LİSTESİ'!$F:$S,9,0)))</f>
        <v/>
      </c>
      <c r="I4420" s="132" t="str">
        <f ca="1">IFERROR(IF($C4420="","",VLOOKUP(FİLTRE!$C4420,'SKT LİSTESİ'!$F:$S,10,0)),"")</f>
        <v/>
      </c>
      <c r="J4420" s="133" t="str">
        <f ca="1">IFERROR(IF($C4420="","",VLOOKUP(FİLTRE!$C4420,'SKT LİSTESİ'!$F:$S,11,0)),"")</f>
        <v/>
      </c>
      <c r="K4420" s="134" t="str">
        <f ca="1">IFERROR(IF($C4420="","",VLOOKUP(FİLTRE!$C4420,'SKT LİSTESİ'!$F:$S,12,0)),"")</f>
        <v/>
      </c>
      <c r="L4420" s="134" t="str">
        <f ca="1">IFERROR(IF($C4420="","",VLOOKUP(FİLTRE!$C4420,'SKT LİSTESİ'!$F:$S,13,0)),"")</f>
        <v/>
      </c>
      <c r="M4420" s="135" t="str">
        <f ca="1">IFERROR(IF($C4420="","",VLOOKUP(FİLTRE!$C4420,'SKT LİSTESİ'!$F:$AJ,14,0)),"")</f>
        <v/>
      </c>
      <c r="N4420" s="31" t="str">
        <f ca="1">IFERROR(IF($C4420="","",VLOOKUP(FİLTRE!$C4420,'SKT LİSTESİ'!$F:$AJ,22,0)),"")</f>
        <v/>
      </c>
      <c r="O4420" s="136" t="str">
        <f ca="1">IFERROR(IF($C4420="","",VLOOKUP(FİLTRE!$C4420,'SKT LİSTESİ'!$F:$AJ,23,0)),"")</f>
        <v/>
      </c>
      <c r="P4420" s="31"/>
      <c r="Q4420" s="31"/>
      <c r="R4420" s="137" t="str">
        <f ca="1">(IFERROR(IF($C4420="","",VLOOKUP(FİLTRE!$C4420,'SKT LİSTESİ'!$F:$AJ,15,0)),""))</f>
        <v/>
      </c>
      <c r="S4420" s="138" t="str">
        <f ca="1">IFERROR(IF($C4420="","",VLOOKUP(FİLTRE!$C4420,'SKT LİSTESİ'!$F:$AJ,16,0)),"")</f>
        <v/>
      </c>
      <c r="AF4420" s="179" t="str">
        <f t="shared" ca="1" si="274"/>
        <v/>
      </c>
      <c r="AG4420" s="179">
        <f t="shared" ca="1" si="275"/>
        <v>0</v>
      </c>
      <c r="AH4420" s="179">
        <f t="shared" ca="1" si="276"/>
        <v>0</v>
      </c>
    </row>
    <row r="4421" spans="2:34" ht="15.75" x14ac:dyDescent="0.25">
      <c r="B4421">
        <f t="shared" ca="1" si="273"/>
        <v>4409</v>
      </c>
      <c r="C4421" t="str">
        <f ca="1">IFERROR(VLOOKUP(B4421,'SKT LİSTESİ'!F:F,1,0),"")</f>
        <v/>
      </c>
      <c r="E4421" s="128" t="str">
        <f ca="1">IFERROR(IF($C4421="","",VLOOKUP(FİLTRE!$C4421,'SKT LİSTESİ'!$F:$S,5,0)),"")</f>
        <v/>
      </c>
      <c r="F4421" s="129" t="str">
        <f ca="1">IFERROR(IF($C4421="","",VLOOKUP(FİLTRE!$C4421,'SKT LİSTESİ'!$F:$S,7,0)),"")</f>
        <v/>
      </c>
      <c r="G4421" s="130" t="str">
        <f ca="1">IFERROR(IF($C4421="","",VLOOKUP(FİLTRE!$C4421,'SKT LİSTESİ'!$F:$S,8,0)),"")</f>
        <v/>
      </c>
      <c r="H4421" s="131" t="str">
        <f ca="1">IF(E4421="","",IF($C4421="","",VLOOKUP(FİLTRE!$C4421,'SKT LİSTESİ'!$F:$S,9,0)))</f>
        <v/>
      </c>
      <c r="I4421" s="132" t="str">
        <f ca="1">IFERROR(IF($C4421="","",VLOOKUP(FİLTRE!$C4421,'SKT LİSTESİ'!$F:$S,10,0)),"")</f>
        <v/>
      </c>
      <c r="J4421" s="133" t="str">
        <f ca="1">IFERROR(IF($C4421="","",VLOOKUP(FİLTRE!$C4421,'SKT LİSTESİ'!$F:$S,11,0)),"")</f>
        <v/>
      </c>
      <c r="K4421" s="134" t="str">
        <f ca="1">IFERROR(IF($C4421="","",VLOOKUP(FİLTRE!$C4421,'SKT LİSTESİ'!$F:$S,12,0)),"")</f>
        <v/>
      </c>
      <c r="L4421" s="134" t="str">
        <f ca="1">IFERROR(IF($C4421="","",VLOOKUP(FİLTRE!$C4421,'SKT LİSTESİ'!$F:$S,13,0)),"")</f>
        <v/>
      </c>
      <c r="M4421" s="135" t="str">
        <f ca="1">IFERROR(IF($C4421="","",VLOOKUP(FİLTRE!$C4421,'SKT LİSTESİ'!$F:$AJ,14,0)),"")</f>
        <v/>
      </c>
      <c r="N4421" s="31" t="str">
        <f ca="1">IFERROR(IF($C4421="","",VLOOKUP(FİLTRE!$C4421,'SKT LİSTESİ'!$F:$AJ,22,0)),"")</f>
        <v/>
      </c>
      <c r="O4421" s="136" t="str">
        <f ca="1">IFERROR(IF($C4421="","",VLOOKUP(FİLTRE!$C4421,'SKT LİSTESİ'!$F:$AJ,23,0)),"")</f>
        <v/>
      </c>
      <c r="P4421" s="31"/>
      <c r="Q4421" s="31"/>
      <c r="R4421" s="137" t="str">
        <f ca="1">(IFERROR(IF($C4421="","",VLOOKUP(FİLTRE!$C4421,'SKT LİSTESİ'!$F:$AJ,15,0)),""))</f>
        <v/>
      </c>
      <c r="S4421" s="138" t="str">
        <f ca="1">IFERROR(IF($C4421="","",VLOOKUP(FİLTRE!$C4421,'SKT LİSTESİ'!$F:$AJ,16,0)),"")</f>
        <v/>
      </c>
      <c r="AF4421" s="179" t="str">
        <f t="shared" ca="1" si="274"/>
        <v/>
      </c>
      <c r="AG4421" s="179">
        <f t="shared" ca="1" si="275"/>
        <v>0</v>
      </c>
      <c r="AH4421" s="179">
        <f t="shared" ca="1" si="276"/>
        <v>0</v>
      </c>
    </row>
    <row r="4422" spans="2:34" ht="15.75" x14ac:dyDescent="0.25">
      <c r="B4422">
        <f t="shared" ca="1" si="273"/>
        <v>4410</v>
      </c>
      <c r="C4422" t="str">
        <f ca="1">IFERROR(VLOOKUP(B4422,'SKT LİSTESİ'!F:F,1,0),"")</f>
        <v/>
      </c>
      <c r="E4422" s="128" t="str">
        <f ca="1">IFERROR(IF($C4422="","",VLOOKUP(FİLTRE!$C4422,'SKT LİSTESİ'!$F:$S,5,0)),"")</f>
        <v/>
      </c>
      <c r="F4422" s="129" t="str">
        <f ca="1">IFERROR(IF($C4422="","",VLOOKUP(FİLTRE!$C4422,'SKT LİSTESİ'!$F:$S,7,0)),"")</f>
        <v/>
      </c>
      <c r="G4422" s="130" t="str">
        <f ca="1">IFERROR(IF($C4422="","",VLOOKUP(FİLTRE!$C4422,'SKT LİSTESİ'!$F:$S,8,0)),"")</f>
        <v/>
      </c>
      <c r="H4422" s="131" t="str">
        <f ca="1">IF(E4422="","",IF($C4422="","",VLOOKUP(FİLTRE!$C4422,'SKT LİSTESİ'!$F:$S,9,0)))</f>
        <v/>
      </c>
      <c r="I4422" s="132" t="str">
        <f ca="1">IFERROR(IF($C4422="","",VLOOKUP(FİLTRE!$C4422,'SKT LİSTESİ'!$F:$S,10,0)),"")</f>
        <v/>
      </c>
      <c r="J4422" s="133" t="str">
        <f ca="1">IFERROR(IF($C4422="","",VLOOKUP(FİLTRE!$C4422,'SKT LİSTESİ'!$F:$S,11,0)),"")</f>
        <v/>
      </c>
      <c r="K4422" s="134" t="str">
        <f ca="1">IFERROR(IF($C4422="","",VLOOKUP(FİLTRE!$C4422,'SKT LİSTESİ'!$F:$S,12,0)),"")</f>
        <v/>
      </c>
      <c r="L4422" s="134" t="str">
        <f ca="1">IFERROR(IF($C4422="","",VLOOKUP(FİLTRE!$C4422,'SKT LİSTESİ'!$F:$S,13,0)),"")</f>
        <v/>
      </c>
      <c r="M4422" s="135" t="str">
        <f ca="1">IFERROR(IF($C4422="","",VLOOKUP(FİLTRE!$C4422,'SKT LİSTESİ'!$F:$AJ,14,0)),"")</f>
        <v/>
      </c>
      <c r="N4422" s="31" t="str">
        <f ca="1">IFERROR(IF($C4422="","",VLOOKUP(FİLTRE!$C4422,'SKT LİSTESİ'!$F:$AJ,22,0)),"")</f>
        <v/>
      </c>
      <c r="O4422" s="136" t="str">
        <f ca="1">IFERROR(IF($C4422="","",VLOOKUP(FİLTRE!$C4422,'SKT LİSTESİ'!$F:$AJ,23,0)),"")</f>
        <v/>
      </c>
      <c r="P4422" s="31"/>
      <c r="Q4422" s="31"/>
      <c r="R4422" s="137" t="str">
        <f ca="1">(IFERROR(IF($C4422="","",VLOOKUP(FİLTRE!$C4422,'SKT LİSTESİ'!$F:$AJ,15,0)),""))</f>
        <v/>
      </c>
      <c r="S4422" s="138" t="str">
        <f ca="1">IFERROR(IF($C4422="","",VLOOKUP(FİLTRE!$C4422,'SKT LİSTESİ'!$F:$AJ,16,0)),"")</f>
        <v/>
      </c>
      <c r="AF4422" s="179" t="str">
        <f t="shared" ca="1" si="274"/>
        <v/>
      </c>
      <c r="AG4422" s="179">
        <f t="shared" ca="1" si="275"/>
        <v>0</v>
      </c>
      <c r="AH4422" s="179">
        <f t="shared" ca="1" si="276"/>
        <v>0</v>
      </c>
    </row>
    <row r="4423" spans="2:34" ht="15.75" x14ac:dyDescent="0.25">
      <c r="B4423">
        <f t="shared" ca="1" si="273"/>
        <v>4411</v>
      </c>
      <c r="C4423" t="str">
        <f ca="1">IFERROR(VLOOKUP(B4423,'SKT LİSTESİ'!F:F,1,0),"")</f>
        <v/>
      </c>
      <c r="E4423" s="128" t="str">
        <f ca="1">IFERROR(IF($C4423="","",VLOOKUP(FİLTRE!$C4423,'SKT LİSTESİ'!$F:$S,5,0)),"")</f>
        <v/>
      </c>
      <c r="F4423" s="129" t="str">
        <f ca="1">IFERROR(IF($C4423="","",VLOOKUP(FİLTRE!$C4423,'SKT LİSTESİ'!$F:$S,7,0)),"")</f>
        <v/>
      </c>
      <c r="G4423" s="130" t="str">
        <f ca="1">IFERROR(IF($C4423="","",VLOOKUP(FİLTRE!$C4423,'SKT LİSTESİ'!$F:$S,8,0)),"")</f>
        <v/>
      </c>
      <c r="H4423" s="131" t="str">
        <f ca="1">IF(E4423="","",IF($C4423="","",VLOOKUP(FİLTRE!$C4423,'SKT LİSTESİ'!$F:$S,9,0)))</f>
        <v/>
      </c>
      <c r="I4423" s="132" t="str">
        <f ca="1">IFERROR(IF($C4423="","",VLOOKUP(FİLTRE!$C4423,'SKT LİSTESİ'!$F:$S,10,0)),"")</f>
        <v/>
      </c>
      <c r="J4423" s="133" t="str">
        <f ca="1">IFERROR(IF($C4423="","",VLOOKUP(FİLTRE!$C4423,'SKT LİSTESİ'!$F:$S,11,0)),"")</f>
        <v/>
      </c>
      <c r="K4423" s="134" t="str">
        <f ca="1">IFERROR(IF($C4423="","",VLOOKUP(FİLTRE!$C4423,'SKT LİSTESİ'!$F:$S,12,0)),"")</f>
        <v/>
      </c>
      <c r="L4423" s="134" t="str">
        <f ca="1">IFERROR(IF($C4423="","",VLOOKUP(FİLTRE!$C4423,'SKT LİSTESİ'!$F:$S,13,0)),"")</f>
        <v/>
      </c>
      <c r="M4423" s="135" t="str">
        <f ca="1">IFERROR(IF($C4423="","",VLOOKUP(FİLTRE!$C4423,'SKT LİSTESİ'!$F:$AJ,14,0)),"")</f>
        <v/>
      </c>
      <c r="N4423" s="31" t="str">
        <f ca="1">IFERROR(IF($C4423="","",VLOOKUP(FİLTRE!$C4423,'SKT LİSTESİ'!$F:$AJ,22,0)),"")</f>
        <v/>
      </c>
      <c r="O4423" s="136" t="str">
        <f ca="1">IFERROR(IF($C4423="","",VLOOKUP(FİLTRE!$C4423,'SKT LİSTESİ'!$F:$AJ,23,0)),"")</f>
        <v/>
      </c>
      <c r="P4423" s="31"/>
      <c r="Q4423" s="31"/>
      <c r="R4423" s="137" t="str">
        <f ca="1">(IFERROR(IF($C4423="","",VLOOKUP(FİLTRE!$C4423,'SKT LİSTESİ'!$F:$AJ,15,0)),""))</f>
        <v/>
      </c>
      <c r="S4423" s="138" t="str">
        <f ca="1">IFERROR(IF($C4423="","",VLOOKUP(FİLTRE!$C4423,'SKT LİSTESİ'!$F:$AJ,16,0)),"")</f>
        <v/>
      </c>
      <c r="AF4423" s="179" t="str">
        <f t="shared" ca="1" si="274"/>
        <v/>
      </c>
      <c r="AG4423" s="179">
        <f t="shared" ca="1" si="275"/>
        <v>0</v>
      </c>
      <c r="AH4423" s="179">
        <f t="shared" ca="1" si="276"/>
        <v>0</v>
      </c>
    </row>
    <row r="4424" spans="2:34" ht="15.75" x14ac:dyDescent="0.25">
      <c r="B4424">
        <f t="shared" ca="1" si="273"/>
        <v>4412</v>
      </c>
      <c r="C4424" t="str">
        <f ca="1">IFERROR(VLOOKUP(B4424,'SKT LİSTESİ'!F:F,1,0),"")</f>
        <v/>
      </c>
      <c r="E4424" s="128" t="str">
        <f ca="1">IFERROR(IF($C4424="","",VLOOKUP(FİLTRE!$C4424,'SKT LİSTESİ'!$F:$S,5,0)),"")</f>
        <v/>
      </c>
      <c r="F4424" s="129" t="str">
        <f ca="1">IFERROR(IF($C4424="","",VLOOKUP(FİLTRE!$C4424,'SKT LİSTESİ'!$F:$S,7,0)),"")</f>
        <v/>
      </c>
      <c r="G4424" s="130" t="str">
        <f ca="1">IFERROR(IF($C4424="","",VLOOKUP(FİLTRE!$C4424,'SKT LİSTESİ'!$F:$S,8,0)),"")</f>
        <v/>
      </c>
      <c r="H4424" s="131" t="str">
        <f ca="1">IF(E4424="","",IF($C4424="","",VLOOKUP(FİLTRE!$C4424,'SKT LİSTESİ'!$F:$S,9,0)))</f>
        <v/>
      </c>
      <c r="I4424" s="132" t="str">
        <f ca="1">IFERROR(IF($C4424="","",VLOOKUP(FİLTRE!$C4424,'SKT LİSTESİ'!$F:$S,10,0)),"")</f>
        <v/>
      </c>
      <c r="J4424" s="133" t="str">
        <f ca="1">IFERROR(IF($C4424="","",VLOOKUP(FİLTRE!$C4424,'SKT LİSTESİ'!$F:$S,11,0)),"")</f>
        <v/>
      </c>
      <c r="K4424" s="134" t="str">
        <f ca="1">IFERROR(IF($C4424="","",VLOOKUP(FİLTRE!$C4424,'SKT LİSTESİ'!$F:$S,12,0)),"")</f>
        <v/>
      </c>
      <c r="L4424" s="134" t="str">
        <f ca="1">IFERROR(IF($C4424="","",VLOOKUP(FİLTRE!$C4424,'SKT LİSTESİ'!$F:$S,13,0)),"")</f>
        <v/>
      </c>
      <c r="M4424" s="135" t="str">
        <f ca="1">IFERROR(IF($C4424="","",VLOOKUP(FİLTRE!$C4424,'SKT LİSTESİ'!$F:$AJ,14,0)),"")</f>
        <v/>
      </c>
      <c r="N4424" s="31" t="str">
        <f ca="1">IFERROR(IF($C4424="","",VLOOKUP(FİLTRE!$C4424,'SKT LİSTESİ'!$F:$AJ,22,0)),"")</f>
        <v/>
      </c>
      <c r="O4424" s="136" t="str">
        <f ca="1">IFERROR(IF($C4424="","",VLOOKUP(FİLTRE!$C4424,'SKT LİSTESİ'!$F:$AJ,23,0)),"")</f>
        <v/>
      </c>
      <c r="P4424" s="31"/>
      <c r="Q4424" s="31"/>
      <c r="R4424" s="137" t="str">
        <f ca="1">(IFERROR(IF($C4424="","",VLOOKUP(FİLTRE!$C4424,'SKT LİSTESİ'!$F:$AJ,15,0)),""))</f>
        <v/>
      </c>
      <c r="S4424" s="138" t="str">
        <f ca="1">IFERROR(IF($C4424="","",VLOOKUP(FİLTRE!$C4424,'SKT LİSTESİ'!$F:$AJ,16,0)),"")</f>
        <v/>
      </c>
      <c r="AF4424" s="179" t="str">
        <f t="shared" ca="1" si="274"/>
        <v/>
      </c>
      <c r="AG4424" s="179">
        <f t="shared" ca="1" si="275"/>
        <v>0</v>
      </c>
      <c r="AH4424" s="179">
        <f t="shared" ca="1" si="276"/>
        <v>0</v>
      </c>
    </row>
    <row r="4425" spans="2:34" ht="15.75" x14ac:dyDescent="0.25">
      <c r="B4425">
        <f t="shared" ca="1" si="273"/>
        <v>4413</v>
      </c>
      <c r="C4425" t="str">
        <f ca="1">IFERROR(VLOOKUP(B4425,'SKT LİSTESİ'!F:F,1,0),"")</f>
        <v/>
      </c>
      <c r="E4425" s="128" t="str">
        <f ca="1">IFERROR(IF($C4425="","",VLOOKUP(FİLTRE!$C4425,'SKT LİSTESİ'!$F:$S,5,0)),"")</f>
        <v/>
      </c>
      <c r="F4425" s="129" t="str">
        <f ca="1">IFERROR(IF($C4425="","",VLOOKUP(FİLTRE!$C4425,'SKT LİSTESİ'!$F:$S,7,0)),"")</f>
        <v/>
      </c>
      <c r="G4425" s="130" t="str">
        <f ca="1">IFERROR(IF($C4425="","",VLOOKUP(FİLTRE!$C4425,'SKT LİSTESİ'!$F:$S,8,0)),"")</f>
        <v/>
      </c>
      <c r="H4425" s="131" t="str">
        <f ca="1">IF(E4425="","",IF($C4425="","",VLOOKUP(FİLTRE!$C4425,'SKT LİSTESİ'!$F:$S,9,0)))</f>
        <v/>
      </c>
      <c r="I4425" s="132" t="str">
        <f ca="1">IFERROR(IF($C4425="","",VLOOKUP(FİLTRE!$C4425,'SKT LİSTESİ'!$F:$S,10,0)),"")</f>
        <v/>
      </c>
      <c r="J4425" s="133" t="str">
        <f ca="1">IFERROR(IF($C4425="","",VLOOKUP(FİLTRE!$C4425,'SKT LİSTESİ'!$F:$S,11,0)),"")</f>
        <v/>
      </c>
      <c r="K4425" s="134" t="str">
        <f ca="1">IFERROR(IF($C4425="","",VLOOKUP(FİLTRE!$C4425,'SKT LİSTESİ'!$F:$S,12,0)),"")</f>
        <v/>
      </c>
      <c r="L4425" s="134" t="str">
        <f ca="1">IFERROR(IF($C4425="","",VLOOKUP(FİLTRE!$C4425,'SKT LİSTESİ'!$F:$S,13,0)),"")</f>
        <v/>
      </c>
      <c r="M4425" s="135" t="str">
        <f ca="1">IFERROR(IF($C4425="","",VLOOKUP(FİLTRE!$C4425,'SKT LİSTESİ'!$F:$AJ,14,0)),"")</f>
        <v/>
      </c>
      <c r="N4425" s="31" t="str">
        <f ca="1">IFERROR(IF($C4425="","",VLOOKUP(FİLTRE!$C4425,'SKT LİSTESİ'!$F:$AJ,22,0)),"")</f>
        <v/>
      </c>
      <c r="O4425" s="136" t="str">
        <f ca="1">IFERROR(IF($C4425="","",VLOOKUP(FİLTRE!$C4425,'SKT LİSTESİ'!$F:$AJ,23,0)),"")</f>
        <v/>
      </c>
      <c r="P4425" s="31"/>
      <c r="Q4425" s="31"/>
      <c r="R4425" s="137" t="str">
        <f ca="1">(IFERROR(IF($C4425="","",VLOOKUP(FİLTRE!$C4425,'SKT LİSTESİ'!$F:$AJ,15,0)),""))</f>
        <v/>
      </c>
      <c r="S4425" s="138" t="str">
        <f ca="1">IFERROR(IF($C4425="","",VLOOKUP(FİLTRE!$C4425,'SKT LİSTESİ'!$F:$AJ,16,0)),"")</f>
        <v/>
      </c>
      <c r="AF4425" s="179" t="str">
        <f t="shared" ca="1" si="274"/>
        <v/>
      </c>
      <c r="AG4425" s="179">
        <f t="shared" ca="1" si="275"/>
        <v>0</v>
      </c>
      <c r="AH4425" s="179">
        <f t="shared" ca="1" si="276"/>
        <v>0</v>
      </c>
    </row>
    <row r="4426" spans="2:34" ht="15.75" x14ac:dyDescent="0.25">
      <c r="B4426">
        <f t="shared" ca="1" si="273"/>
        <v>4414</v>
      </c>
      <c r="C4426" t="str">
        <f ca="1">IFERROR(VLOOKUP(B4426,'SKT LİSTESİ'!F:F,1,0),"")</f>
        <v/>
      </c>
      <c r="E4426" s="128" t="str">
        <f ca="1">IFERROR(IF($C4426="","",VLOOKUP(FİLTRE!$C4426,'SKT LİSTESİ'!$F:$S,5,0)),"")</f>
        <v/>
      </c>
      <c r="F4426" s="129" t="str">
        <f ca="1">IFERROR(IF($C4426="","",VLOOKUP(FİLTRE!$C4426,'SKT LİSTESİ'!$F:$S,7,0)),"")</f>
        <v/>
      </c>
      <c r="G4426" s="130" t="str">
        <f ca="1">IFERROR(IF($C4426="","",VLOOKUP(FİLTRE!$C4426,'SKT LİSTESİ'!$F:$S,8,0)),"")</f>
        <v/>
      </c>
      <c r="H4426" s="131" t="str">
        <f ca="1">IF(E4426="","",IF($C4426="","",VLOOKUP(FİLTRE!$C4426,'SKT LİSTESİ'!$F:$S,9,0)))</f>
        <v/>
      </c>
      <c r="I4426" s="132" t="str">
        <f ca="1">IFERROR(IF($C4426="","",VLOOKUP(FİLTRE!$C4426,'SKT LİSTESİ'!$F:$S,10,0)),"")</f>
        <v/>
      </c>
      <c r="J4426" s="133" t="str">
        <f ca="1">IFERROR(IF($C4426="","",VLOOKUP(FİLTRE!$C4426,'SKT LİSTESİ'!$F:$S,11,0)),"")</f>
        <v/>
      </c>
      <c r="K4426" s="134" t="str">
        <f ca="1">IFERROR(IF($C4426="","",VLOOKUP(FİLTRE!$C4426,'SKT LİSTESİ'!$F:$S,12,0)),"")</f>
        <v/>
      </c>
      <c r="L4426" s="134" t="str">
        <f ca="1">IFERROR(IF($C4426="","",VLOOKUP(FİLTRE!$C4426,'SKT LİSTESİ'!$F:$S,13,0)),"")</f>
        <v/>
      </c>
      <c r="M4426" s="135" t="str">
        <f ca="1">IFERROR(IF($C4426="","",VLOOKUP(FİLTRE!$C4426,'SKT LİSTESİ'!$F:$AJ,14,0)),"")</f>
        <v/>
      </c>
      <c r="N4426" s="31" t="str">
        <f ca="1">IFERROR(IF($C4426="","",VLOOKUP(FİLTRE!$C4426,'SKT LİSTESİ'!$F:$AJ,22,0)),"")</f>
        <v/>
      </c>
      <c r="O4426" s="136" t="str">
        <f ca="1">IFERROR(IF($C4426="","",VLOOKUP(FİLTRE!$C4426,'SKT LİSTESİ'!$F:$AJ,23,0)),"")</f>
        <v/>
      </c>
      <c r="P4426" s="31"/>
      <c r="Q4426" s="31"/>
      <c r="R4426" s="137" t="str">
        <f ca="1">(IFERROR(IF($C4426="","",VLOOKUP(FİLTRE!$C4426,'SKT LİSTESİ'!$F:$AJ,15,0)),""))</f>
        <v/>
      </c>
      <c r="S4426" s="138" t="str">
        <f ca="1">IFERROR(IF($C4426="","",VLOOKUP(FİLTRE!$C4426,'SKT LİSTESİ'!$F:$AJ,16,0)),"")</f>
        <v/>
      </c>
      <c r="AF4426" s="179" t="str">
        <f t="shared" ca="1" si="274"/>
        <v/>
      </c>
      <c r="AG4426" s="179">
        <f t="shared" ca="1" si="275"/>
        <v>0</v>
      </c>
      <c r="AH4426" s="179">
        <f t="shared" ca="1" si="276"/>
        <v>0</v>
      </c>
    </row>
    <row r="4427" spans="2:34" ht="15.75" x14ac:dyDescent="0.25">
      <c r="B4427">
        <f t="shared" ca="1" si="273"/>
        <v>4415</v>
      </c>
      <c r="C4427" t="str">
        <f ca="1">IFERROR(VLOOKUP(B4427,'SKT LİSTESİ'!F:F,1,0),"")</f>
        <v/>
      </c>
      <c r="E4427" s="128" t="str">
        <f ca="1">IFERROR(IF($C4427="","",VLOOKUP(FİLTRE!$C4427,'SKT LİSTESİ'!$F:$S,5,0)),"")</f>
        <v/>
      </c>
      <c r="F4427" s="129" t="str">
        <f ca="1">IFERROR(IF($C4427="","",VLOOKUP(FİLTRE!$C4427,'SKT LİSTESİ'!$F:$S,7,0)),"")</f>
        <v/>
      </c>
      <c r="G4427" s="130" t="str">
        <f ca="1">IFERROR(IF($C4427="","",VLOOKUP(FİLTRE!$C4427,'SKT LİSTESİ'!$F:$S,8,0)),"")</f>
        <v/>
      </c>
      <c r="H4427" s="131" t="str">
        <f ca="1">IF(E4427="","",IF($C4427="","",VLOOKUP(FİLTRE!$C4427,'SKT LİSTESİ'!$F:$S,9,0)))</f>
        <v/>
      </c>
      <c r="I4427" s="132" t="str">
        <f ca="1">IFERROR(IF($C4427="","",VLOOKUP(FİLTRE!$C4427,'SKT LİSTESİ'!$F:$S,10,0)),"")</f>
        <v/>
      </c>
      <c r="J4427" s="133" t="str">
        <f ca="1">IFERROR(IF($C4427="","",VLOOKUP(FİLTRE!$C4427,'SKT LİSTESİ'!$F:$S,11,0)),"")</f>
        <v/>
      </c>
      <c r="K4427" s="134" t="str">
        <f ca="1">IFERROR(IF($C4427="","",VLOOKUP(FİLTRE!$C4427,'SKT LİSTESİ'!$F:$S,12,0)),"")</f>
        <v/>
      </c>
      <c r="L4427" s="134" t="str">
        <f ca="1">IFERROR(IF($C4427="","",VLOOKUP(FİLTRE!$C4427,'SKT LİSTESİ'!$F:$S,13,0)),"")</f>
        <v/>
      </c>
      <c r="M4427" s="135" t="str">
        <f ca="1">IFERROR(IF($C4427="","",VLOOKUP(FİLTRE!$C4427,'SKT LİSTESİ'!$F:$AJ,14,0)),"")</f>
        <v/>
      </c>
      <c r="N4427" s="31" t="str">
        <f ca="1">IFERROR(IF($C4427="","",VLOOKUP(FİLTRE!$C4427,'SKT LİSTESİ'!$F:$AJ,22,0)),"")</f>
        <v/>
      </c>
      <c r="O4427" s="136" t="str">
        <f ca="1">IFERROR(IF($C4427="","",VLOOKUP(FİLTRE!$C4427,'SKT LİSTESİ'!$F:$AJ,23,0)),"")</f>
        <v/>
      </c>
      <c r="P4427" s="31"/>
      <c r="Q4427" s="31"/>
      <c r="R4427" s="137" t="str">
        <f ca="1">(IFERROR(IF($C4427="","",VLOOKUP(FİLTRE!$C4427,'SKT LİSTESİ'!$F:$AJ,15,0)),""))</f>
        <v/>
      </c>
      <c r="S4427" s="138" t="str">
        <f ca="1">IFERROR(IF($C4427="","",VLOOKUP(FİLTRE!$C4427,'SKT LİSTESİ'!$F:$AJ,16,0)),"")</f>
        <v/>
      </c>
      <c r="AF4427" s="179" t="str">
        <f t="shared" ca="1" si="274"/>
        <v/>
      </c>
      <c r="AG4427" s="179">
        <f t="shared" ca="1" si="275"/>
        <v>0</v>
      </c>
      <c r="AH4427" s="179">
        <f t="shared" ca="1" si="276"/>
        <v>0</v>
      </c>
    </row>
    <row r="4428" spans="2:34" ht="15.75" x14ac:dyDescent="0.25">
      <c r="B4428">
        <f t="shared" ca="1" si="273"/>
        <v>4416</v>
      </c>
      <c r="C4428" t="str">
        <f ca="1">IFERROR(VLOOKUP(B4428,'SKT LİSTESİ'!F:F,1,0),"")</f>
        <v/>
      </c>
      <c r="E4428" s="128" t="str">
        <f ca="1">IFERROR(IF($C4428="","",VLOOKUP(FİLTRE!$C4428,'SKT LİSTESİ'!$F:$S,5,0)),"")</f>
        <v/>
      </c>
      <c r="F4428" s="129" t="str">
        <f ca="1">IFERROR(IF($C4428="","",VLOOKUP(FİLTRE!$C4428,'SKT LİSTESİ'!$F:$S,7,0)),"")</f>
        <v/>
      </c>
      <c r="G4428" s="130" t="str">
        <f ca="1">IFERROR(IF($C4428="","",VLOOKUP(FİLTRE!$C4428,'SKT LİSTESİ'!$F:$S,8,0)),"")</f>
        <v/>
      </c>
      <c r="H4428" s="131" t="str">
        <f ca="1">IF(E4428="","",IF($C4428="","",VLOOKUP(FİLTRE!$C4428,'SKT LİSTESİ'!$F:$S,9,0)))</f>
        <v/>
      </c>
      <c r="I4428" s="132" t="str">
        <f ca="1">IFERROR(IF($C4428="","",VLOOKUP(FİLTRE!$C4428,'SKT LİSTESİ'!$F:$S,10,0)),"")</f>
        <v/>
      </c>
      <c r="J4428" s="133" t="str">
        <f ca="1">IFERROR(IF($C4428="","",VLOOKUP(FİLTRE!$C4428,'SKT LİSTESİ'!$F:$S,11,0)),"")</f>
        <v/>
      </c>
      <c r="K4428" s="134" t="str">
        <f ca="1">IFERROR(IF($C4428="","",VLOOKUP(FİLTRE!$C4428,'SKT LİSTESİ'!$F:$S,12,0)),"")</f>
        <v/>
      </c>
      <c r="L4428" s="134" t="str">
        <f ca="1">IFERROR(IF($C4428="","",VLOOKUP(FİLTRE!$C4428,'SKT LİSTESİ'!$F:$S,13,0)),"")</f>
        <v/>
      </c>
      <c r="M4428" s="135" t="str">
        <f ca="1">IFERROR(IF($C4428="","",VLOOKUP(FİLTRE!$C4428,'SKT LİSTESİ'!$F:$AJ,14,0)),"")</f>
        <v/>
      </c>
      <c r="N4428" s="31" t="str">
        <f ca="1">IFERROR(IF($C4428="","",VLOOKUP(FİLTRE!$C4428,'SKT LİSTESİ'!$F:$AJ,22,0)),"")</f>
        <v/>
      </c>
      <c r="O4428" s="136" t="str">
        <f ca="1">IFERROR(IF($C4428="","",VLOOKUP(FİLTRE!$C4428,'SKT LİSTESİ'!$F:$AJ,23,0)),"")</f>
        <v/>
      </c>
      <c r="P4428" s="31"/>
      <c r="Q4428" s="31"/>
      <c r="R4428" s="137" t="str">
        <f ca="1">(IFERROR(IF($C4428="","",VLOOKUP(FİLTRE!$C4428,'SKT LİSTESİ'!$F:$AJ,15,0)),""))</f>
        <v/>
      </c>
      <c r="S4428" s="138" t="str">
        <f ca="1">IFERROR(IF($C4428="","",VLOOKUP(FİLTRE!$C4428,'SKT LİSTESİ'!$F:$AJ,16,0)),"")</f>
        <v/>
      </c>
      <c r="AF4428" s="179" t="str">
        <f t="shared" ca="1" si="274"/>
        <v/>
      </c>
      <c r="AG4428" s="179">
        <f t="shared" ca="1" si="275"/>
        <v>0</v>
      </c>
      <c r="AH4428" s="179">
        <f t="shared" ca="1" si="276"/>
        <v>0</v>
      </c>
    </row>
    <row r="4429" spans="2:34" ht="15.75" x14ac:dyDescent="0.25">
      <c r="B4429">
        <f t="shared" ca="1" si="273"/>
        <v>4417</v>
      </c>
      <c r="C4429" t="str">
        <f ca="1">IFERROR(VLOOKUP(B4429,'SKT LİSTESİ'!F:F,1,0),"")</f>
        <v/>
      </c>
      <c r="E4429" s="128" t="str">
        <f ca="1">IFERROR(IF($C4429="","",VLOOKUP(FİLTRE!$C4429,'SKT LİSTESİ'!$F:$S,5,0)),"")</f>
        <v/>
      </c>
      <c r="F4429" s="129" t="str">
        <f ca="1">IFERROR(IF($C4429="","",VLOOKUP(FİLTRE!$C4429,'SKT LİSTESİ'!$F:$S,7,0)),"")</f>
        <v/>
      </c>
      <c r="G4429" s="130" t="str">
        <f ca="1">IFERROR(IF($C4429="","",VLOOKUP(FİLTRE!$C4429,'SKT LİSTESİ'!$F:$S,8,0)),"")</f>
        <v/>
      </c>
      <c r="H4429" s="131" t="str">
        <f ca="1">IF(E4429="","",IF($C4429="","",VLOOKUP(FİLTRE!$C4429,'SKT LİSTESİ'!$F:$S,9,0)))</f>
        <v/>
      </c>
      <c r="I4429" s="132" t="str">
        <f ca="1">IFERROR(IF($C4429="","",VLOOKUP(FİLTRE!$C4429,'SKT LİSTESİ'!$F:$S,10,0)),"")</f>
        <v/>
      </c>
      <c r="J4429" s="133" t="str">
        <f ca="1">IFERROR(IF($C4429="","",VLOOKUP(FİLTRE!$C4429,'SKT LİSTESİ'!$F:$S,11,0)),"")</f>
        <v/>
      </c>
      <c r="K4429" s="134" t="str">
        <f ca="1">IFERROR(IF($C4429="","",VLOOKUP(FİLTRE!$C4429,'SKT LİSTESİ'!$F:$S,12,0)),"")</f>
        <v/>
      </c>
      <c r="L4429" s="134" t="str">
        <f ca="1">IFERROR(IF($C4429="","",VLOOKUP(FİLTRE!$C4429,'SKT LİSTESİ'!$F:$S,13,0)),"")</f>
        <v/>
      </c>
      <c r="M4429" s="135" t="str">
        <f ca="1">IFERROR(IF($C4429="","",VLOOKUP(FİLTRE!$C4429,'SKT LİSTESİ'!$F:$AJ,14,0)),"")</f>
        <v/>
      </c>
      <c r="N4429" s="31" t="str">
        <f ca="1">IFERROR(IF($C4429="","",VLOOKUP(FİLTRE!$C4429,'SKT LİSTESİ'!$F:$AJ,22,0)),"")</f>
        <v/>
      </c>
      <c r="O4429" s="136" t="str">
        <f ca="1">IFERROR(IF($C4429="","",VLOOKUP(FİLTRE!$C4429,'SKT LİSTESİ'!$F:$AJ,23,0)),"")</f>
        <v/>
      </c>
      <c r="P4429" s="31"/>
      <c r="Q4429" s="31"/>
      <c r="R4429" s="137" t="str">
        <f ca="1">(IFERROR(IF($C4429="","",VLOOKUP(FİLTRE!$C4429,'SKT LİSTESİ'!$F:$AJ,15,0)),""))</f>
        <v/>
      </c>
      <c r="S4429" s="138" t="str">
        <f ca="1">IFERROR(IF($C4429="","",VLOOKUP(FİLTRE!$C4429,'SKT LİSTESİ'!$F:$AJ,16,0)),"")</f>
        <v/>
      </c>
      <c r="AF4429" s="179" t="str">
        <f t="shared" ca="1" si="274"/>
        <v/>
      </c>
      <c r="AG4429" s="179">
        <f t="shared" ca="1" si="275"/>
        <v>0</v>
      </c>
      <c r="AH4429" s="179">
        <f t="shared" ca="1" si="276"/>
        <v>0</v>
      </c>
    </row>
    <row r="4430" spans="2:34" ht="15.75" x14ac:dyDescent="0.25">
      <c r="B4430">
        <f t="shared" ref="B4430:B4493" ca="1" si="277">IF($Y$2=1,(ROW()-12),"")</f>
        <v>4418</v>
      </c>
      <c r="C4430" t="str">
        <f ca="1">IFERROR(VLOOKUP(B4430,'SKT LİSTESİ'!F:F,1,0),"")</f>
        <v/>
      </c>
      <c r="E4430" s="128" t="str">
        <f ca="1">IFERROR(IF($C4430="","",VLOOKUP(FİLTRE!$C4430,'SKT LİSTESİ'!$F:$S,5,0)),"")</f>
        <v/>
      </c>
      <c r="F4430" s="129" t="str">
        <f ca="1">IFERROR(IF($C4430="","",VLOOKUP(FİLTRE!$C4430,'SKT LİSTESİ'!$F:$S,7,0)),"")</f>
        <v/>
      </c>
      <c r="G4430" s="130" t="str">
        <f ca="1">IFERROR(IF($C4430="","",VLOOKUP(FİLTRE!$C4430,'SKT LİSTESİ'!$F:$S,8,0)),"")</f>
        <v/>
      </c>
      <c r="H4430" s="131" t="str">
        <f ca="1">IF(E4430="","",IF($C4430="","",VLOOKUP(FİLTRE!$C4430,'SKT LİSTESİ'!$F:$S,9,0)))</f>
        <v/>
      </c>
      <c r="I4430" s="132" t="str">
        <f ca="1">IFERROR(IF($C4430="","",VLOOKUP(FİLTRE!$C4430,'SKT LİSTESİ'!$F:$S,10,0)),"")</f>
        <v/>
      </c>
      <c r="J4430" s="133" t="str">
        <f ca="1">IFERROR(IF($C4430="","",VLOOKUP(FİLTRE!$C4430,'SKT LİSTESİ'!$F:$S,11,0)),"")</f>
        <v/>
      </c>
      <c r="K4430" s="134" t="str">
        <f ca="1">IFERROR(IF($C4430="","",VLOOKUP(FİLTRE!$C4430,'SKT LİSTESİ'!$F:$S,12,0)),"")</f>
        <v/>
      </c>
      <c r="L4430" s="134" t="str">
        <f ca="1">IFERROR(IF($C4430="","",VLOOKUP(FİLTRE!$C4430,'SKT LİSTESİ'!$F:$S,13,0)),"")</f>
        <v/>
      </c>
      <c r="M4430" s="135" t="str">
        <f ca="1">IFERROR(IF($C4430="","",VLOOKUP(FİLTRE!$C4430,'SKT LİSTESİ'!$F:$AJ,14,0)),"")</f>
        <v/>
      </c>
      <c r="N4430" s="31" t="str">
        <f ca="1">IFERROR(IF($C4430="","",VLOOKUP(FİLTRE!$C4430,'SKT LİSTESİ'!$F:$AJ,22,0)),"")</f>
        <v/>
      </c>
      <c r="O4430" s="136" t="str">
        <f ca="1">IFERROR(IF($C4430="","",VLOOKUP(FİLTRE!$C4430,'SKT LİSTESİ'!$F:$AJ,23,0)),"")</f>
        <v/>
      </c>
      <c r="P4430" s="31"/>
      <c r="Q4430" s="31"/>
      <c r="R4430" s="137" t="str">
        <f ca="1">(IFERROR(IF($C4430="","",VLOOKUP(FİLTRE!$C4430,'SKT LİSTESİ'!$F:$AJ,15,0)),""))</f>
        <v/>
      </c>
      <c r="S4430" s="138" t="str">
        <f ca="1">IFERROR(IF($C4430="","",VLOOKUP(FİLTRE!$C4430,'SKT LİSTESİ'!$F:$AJ,16,0)),"")</f>
        <v/>
      </c>
      <c r="AF4430" s="179" t="str">
        <f t="shared" ref="AF4430:AF4493" ca="1" si="278">IF(E4430&lt;&gt;"SAYIM",K4430,
(IF(AND(E4430="SAYIM",R4430=0),0,(COUNTIFS(E:E,"SAYIM",F:F,F4430,R:R,"&gt;"&amp;0)))))</f>
        <v/>
      </c>
      <c r="AG4430" s="179">
        <f t="shared" ref="AG4430:AG4493" ca="1" si="279">IF(E4430="SAYIM",(IFERROR(R4430/AF4430,0)),0)</f>
        <v>0</v>
      </c>
      <c r="AH4430" s="179">
        <f t="shared" ref="AH4430:AH4493" ca="1" si="280">IF(E4430="SAYIM",(IFERROR(S4430/AF4430,0)),0)</f>
        <v>0</v>
      </c>
    </row>
    <row r="4431" spans="2:34" ht="15.75" x14ac:dyDescent="0.25">
      <c r="B4431">
        <f t="shared" ca="1" si="277"/>
        <v>4419</v>
      </c>
      <c r="C4431" t="str">
        <f ca="1">IFERROR(VLOOKUP(B4431,'SKT LİSTESİ'!F:F,1,0),"")</f>
        <v/>
      </c>
      <c r="E4431" s="128" t="str">
        <f ca="1">IFERROR(IF($C4431="","",VLOOKUP(FİLTRE!$C4431,'SKT LİSTESİ'!$F:$S,5,0)),"")</f>
        <v/>
      </c>
      <c r="F4431" s="129" t="str">
        <f ca="1">IFERROR(IF($C4431="","",VLOOKUP(FİLTRE!$C4431,'SKT LİSTESİ'!$F:$S,7,0)),"")</f>
        <v/>
      </c>
      <c r="G4431" s="130" t="str">
        <f ca="1">IFERROR(IF($C4431="","",VLOOKUP(FİLTRE!$C4431,'SKT LİSTESİ'!$F:$S,8,0)),"")</f>
        <v/>
      </c>
      <c r="H4431" s="131" t="str">
        <f ca="1">IF(E4431="","",IF($C4431="","",VLOOKUP(FİLTRE!$C4431,'SKT LİSTESİ'!$F:$S,9,0)))</f>
        <v/>
      </c>
      <c r="I4431" s="132" t="str">
        <f ca="1">IFERROR(IF($C4431="","",VLOOKUP(FİLTRE!$C4431,'SKT LİSTESİ'!$F:$S,10,0)),"")</f>
        <v/>
      </c>
      <c r="J4431" s="133" t="str">
        <f ca="1">IFERROR(IF($C4431="","",VLOOKUP(FİLTRE!$C4431,'SKT LİSTESİ'!$F:$S,11,0)),"")</f>
        <v/>
      </c>
      <c r="K4431" s="134" t="str">
        <f ca="1">IFERROR(IF($C4431="","",VLOOKUP(FİLTRE!$C4431,'SKT LİSTESİ'!$F:$S,12,0)),"")</f>
        <v/>
      </c>
      <c r="L4431" s="134" t="str">
        <f ca="1">IFERROR(IF($C4431="","",VLOOKUP(FİLTRE!$C4431,'SKT LİSTESİ'!$F:$S,13,0)),"")</f>
        <v/>
      </c>
      <c r="M4431" s="135" t="str">
        <f ca="1">IFERROR(IF($C4431="","",VLOOKUP(FİLTRE!$C4431,'SKT LİSTESİ'!$F:$AJ,14,0)),"")</f>
        <v/>
      </c>
      <c r="N4431" s="31" t="str">
        <f ca="1">IFERROR(IF($C4431="","",VLOOKUP(FİLTRE!$C4431,'SKT LİSTESİ'!$F:$AJ,22,0)),"")</f>
        <v/>
      </c>
      <c r="O4431" s="136" t="str">
        <f ca="1">IFERROR(IF($C4431="","",VLOOKUP(FİLTRE!$C4431,'SKT LİSTESİ'!$F:$AJ,23,0)),"")</f>
        <v/>
      </c>
      <c r="P4431" s="31"/>
      <c r="Q4431" s="31"/>
      <c r="R4431" s="137" t="str">
        <f ca="1">(IFERROR(IF($C4431="","",VLOOKUP(FİLTRE!$C4431,'SKT LİSTESİ'!$F:$AJ,15,0)),""))</f>
        <v/>
      </c>
      <c r="S4431" s="138" t="str">
        <f ca="1">IFERROR(IF($C4431="","",VLOOKUP(FİLTRE!$C4431,'SKT LİSTESİ'!$F:$AJ,16,0)),"")</f>
        <v/>
      </c>
      <c r="AF4431" s="179" t="str">
        <f t="shared" ca="1" si="278"/>
        <v/>
      </c>
      <c r="AG4431" s="179">
        <f t="shared" ca="1" si="279"/>
        <v>0</v>
      </c>
      <c r="AH4431" s="179">
        <f t="shared" ca="1" si="280"/>
        <v>0</v>
      </c>
    </row>
    <row r="4432" spans="2:34" ht="15.75" x14ac:dyDescent="0.25">
      <c r="B4432">
        <f t="shared" ca="1" si="277"/>
        <v>4420</v>
      </c>
      <c r="C4432" t="str">
        <f ca="1">IFERROR(VLOOKUP(B4432,'SKT LİSTESİ'!F:F,1,0),"")</f>
        <v/>
      </c>
      <c r="E4432" s="128" t="str">
        <f ca="1">IFERROR(IF($C4432="","",VLOOKUP(FİLTRE!$C4432,'SKT LİSTESİ'!$F:$S,5,0)),"")</f>
        <v/>
      </c>
      <c r="F4432" s="129" t="str">
        <f ca="1">IFERROR(IF($C4432="","",VLOOKUP(FİLTRE!$C4432,'SKT LİSTESİ'!$F:$S,7,0)),"")</f>
        <v/>
      </c>
      <c r="G4432" s="130" t="str">
        <f ca="1">IFERROR(IF($C4432="","",VLOOKUP(FİLTRE!$C4432,'SKT LİSTESİ'!$F:$S,8,0)),"")</f>
        <v/>
      </c>
      <c r="H4432" s="131" t="str">
        <f ca="1">IF(E4432="","",IF($C4432="","",VLOOKUP(FİLTRE!$C4432,'SKT LİSTESİ'!$F:$S,9,0)))</f>
        <v/>
      </c>
      <c r="I4432" s="132" t="str">
        <f ca="1">IFERROR(IF($C4432="","",VLOOKUP(FİLTRE!$C4432,'SKT LİSTESİ'!$F:$S,10,0)),"")</f>
        <v/>
      </c>
      <c r="J4432" s="133" t="str">
        <f ca="1">IFERROR(IF($C4432="","",VLOOKUP(FİLTRE!$C4432,'SKT LİSTESİ'!$F:$S,11,0)),"")</f>
        <v/>
      </c>
      <c r="K4432" s="134" t="str">
        <f ca="1">IFERROR(IF($C4432="","",VLOOKUP(FİLTRE!$C4432,'SKT LİSTESİ'!$F:$S,12,0)),"")</f>
        <v/>
      </c>
      <c r="L4432" s="134" t="str">
        <f ca="1">IFERROR(IF($C4432="","",VLOOKUP(FİLTRE!$C4432,'SKT LİSTESİ'!$F:$S,13,0)),"")</f>
        <v/>
      </c>
      <c r="M4432" s="135" t="str">
        <f ca="1">IFERROR(IF($C4432="","",VLOOKUP(FİLTRE!$C4432,'SKT LİSTESİ'!$F:$AJ,14,0)),"")</f>
        <v/>
      </c>
      <c r="N4432" s="31" t="str">
        <f ca="1">IFERROR(IF($C4432="","",VLOOKUP(FİLTRE!$C4432,'SKT LİSTESİ'!$F:$AJ,22,0)),"")</f>
        <v/>
      </c>
      <c r="O4432" s="136" t="str">
        <f ca="1">IFERROR(IF($C4432="","",VLOOKUP(FİLTRE!$C4432,'SKT LİSTESİ'!$F:$AJ,23,0)),"")</f>
        <v/>
      </c>
      <c r="P4432" s="31"/>
      <c r="Q4432" s="31"/>
      <c r="R4432" s="137" t="str">
        <f ca="1">(IFERROR(IF($C4432="","",VLOOKUP(FİLTRE!$C4432,'SKT LİSTESİ'!$F:$AJ,15,0)),""))</f>
        <v/>
      </c>
      <c r="S4432" s="138" t="str">
        <f ca="1">IFERROR(IF($C4432="","",VLOOKUP(FİLTRE!$C4432,'SKT LİSTESİ'!$F:$AJ,16,0)),"")</f>
        <v/>
      </c>
      <c r="AF4432" s="179" t="str">
        <f t="shared" ca="1" si="278"/>
        <v/>
      </c>
      <c r="AG4432" s="179">
        <f t="shared" ca="1" si="279"/>
        <v>0</v>
      </c>
      <c r="AH4432" s="179">
        <f t="shared" ca="1" si="280"/>
        <v>0</v>
      </c>
    </row>
    <row r="4433" spans="2:34" ht="15.75" x14ac:dyDescent="0.25">
      <c r="B4433">
        <f t="shared" ca="1" si="277"/>
        <v>4421</v>
      </c>
      <c r="C4433" t="str">
        <f ca="1">IFERROR(VLOOKUP(B4433,'SKT LİSTESİ'!F:F,1,0),"")</f>
        <v/>
      </c>
      <c r="E4433" s="128" t="str">
        <f ca="1">IFERROR(IF($C4433="","",VLOOKUP(FİLTRE!$C4433,'SKT LİSTESİ'!$F:$S,5,0)),"")</f>
        <v/>
      </c>
      <c r="F4433" s="129" t="str">
        <f ca="1">IFERROR(IF($C4433="","",VLOOKUP(FİLTRE!$C4433,'SKT LİSTESİ'!$F:$S,7,0)),"")</f>
        <v/>
      </c>
      <c r="G4433" s="130" t="str">
        <f ca="1">IFERROR(IF($C4433="","",VLOOKUP(FİLTRE!$C4433,'SKT LİSTESİ'!$F:$S,8,0)),"")</f>
        <v/>
      </c>
      <c r="H4433" s="131" t="str">
        <f ca="1">IF(E4433="","",IF($C4433="","",VLOOKUP(FİLTRE!$C4433,'SKT LİSTESİ'!$F:$S,9,0)))</f>
        <v/>
      </c>
      <c r="I4433" s="132" t="str">
        <f ca="1">IFERROR(IF($C4433="","",VLOOKUP(FİLTRE!$C4433,'SKT LİSTESİ'!$F:$S,10,0)),"")</f>
        <v/>
      </c>
      <c r="J4433" s="133" t="str">
        <f ca="1">IFERROR(IF($C4433="","",VLOOKUP(FİLTRE!$C4433,'SKT LİSTESİ'!$F:$S,11,0)),"")</f>
        <v/>
      </c>
      <c r="K4433" s="134" t="str">
        <f ca="1">IFERROR(IF($C4433="","",VLOOKUP(FİLTRE!$C4433,'SKT LİSTESİ'!$F:$S,12,0)),"")</f>
        <v/>
      </c>
      <c r="L4433" s="134" t="str">
        <f ca="1">IFERROR(IF($C4433="","",VLOOKUP(FİLTRE!$C4433,'SKT LİSTESİ'!$F:$S,13,0)),"")</f>
        <v/>
      </c>
      <c r="M4433" s="135" t="str">
        <f ca="1">IFERROR(IF($C4433="","",VLOOKUP(FİLTRE!$C4433,'SKT LİSTESİ'!$F:$AJ,14,0)),"")</f>
        <v/>
      </c>
      <c r="N4433" s="31" t="str">
        <f ca="1">IFERROR(IF($C4433="","",VLOOKUP(FİLTRE!$C4433,'SKT LİSTESİ'!$F:$AJ,22,0)),"")</f>
        <v/>
      </c>
      <c r="O4433" s="136" t="str">
        <f ca="1">IFERROR(IF($C4433="","",VLOOKUP(FİLTRE!$C4433,'SKT LİSTESİ'!$F:$AJ,23,0)),"")</f>
        <v/>
      </c>
      <c r="P4433" s="31"/>
      <c r="Q4433" s="31"/>
      <c r="R4433" s="137" t="str">
        <f ca="1">(IFERROR(IF($C4433="","",VLOOKUP(FİLTRE!$C4433,'SKT LİSTESİ'!$F:$AJ,15,0)),""))</f>
        <v/>
      </c>
      <c r="S4433" s="138" t="str">
        <f ca="1">IFERROR(IF($C4433="","",VLOOKUP(FİLTRE!$C4433,'SKT LİSTESİ'!$F:$AJ,16,0)),"")</f>
        <v/>
      </c>
      <c r="AF4433" s="179" t="str">
        <f t="shared" ca="1" si="278"/>
        <v/>
      </c>
      <c r="AG4433" s="179">
        <f t="shared" ca="1" si="279"/>
        <v>0</v>
      </c>
      <c r="AH4433" s="179">
        <f t="shared" ca="1" si="280"/>
        <v>0</v>
      </c>
    </row>
    <row r="4434" spans="2:34" ht="15.75" x14ac:dyDescent="0.25">
      <c r="B4434">
        <f t="shared" ca="1" si="277"/>
        <v>4422</v>
      </c>
      <c r="C4434" t="str">
        <f ca="1">IFERROR(VLOOKUP(B4434,'SKT LİSTESİ'!F:F,1,0),"")</f>
        <v/>
      </c>
      <c r="E4434" s="128" t="str">
        <f ca="1">IFERROR(IF($C4434="","",VLOOKUP(FİLTRE!$C4434,'SKT LİSTESİ'!$F:$S,5,0)),"")</f>
        <v/>
      </c>
      <c r="F4434" s="129" t="str">
        <f ca="1">IFERROR(IF($C4434="","",VLOOKUP(FİLTRE!$C4434,'SKT LİSTESİ'!$F:$S,7,0)),"")</f>
        <v/>
      </c>
      <c r="G4434" s="130" t="str">
        <f ca="1">IFERROR(IF($C4434="","",VLOOKUP(FİLTRE!$C4434,'SKT LİSTESİ'!$F:$S,8,0)),"")</f>
        <v/>
      </c>
      <c r="H4434" s="131" t="str">
        <f ca="1">IF(E4434="","",IF($C4434="","",VLOOKUP(FİLTRE!$C4434,'SKT LİSTESİ'!$F:$S,9,0)))</f>
        <v/>
      </c>
      <c r="I4434" s="132" t="str">
        <f ca="1">IFERROR(IF($C4434="","",VLOOKUP(FİLTRE!$C4434,'SKT LİSTESİ'!$F:$S,10,0)),"")</f>
        <v/>
      </c>
      <c r="J4434" s="133" t="str">
        <f ca="1">IFERROR(IF($C4434="","",VLOOKUP(FİLTRE!$C4434,'SKT LİSTESİ'!$F:$S,11,0)),"")</f>
        <v/>
      </c>
      <c r="K4434" s="134" t="str">
        <f ca="1">IFERROR(IF($C4434="","",VLOOKUP(FİLTRE!$C4434,'SKT LİSTESİ'!$F:$S,12,0)),"")</f>
        <v/>
      </c>
      <c r="L4434" s="134" t="str">
        <f ca="1">IFERROR(IF($C4434="","",VLOOKUP(FİLTRE!$C4434,'SKT LİSTESİ'!$F:$S,13,0)),"")</f>
        <v/>
      </c>
      <c r="M4434" s="135" t="str">
        <f ca="1">IFERROR(IF($C4434="","",VLOOKUP(FİLTRE!$C4434,'SKT LİSTESİ'!$F:$AJ,14,0)),"")</f>
        <v/>
      </c>
      <c r="N4434" s="31" t="str">
        <f ca="1">IFERROR(IF($C4434="","",VLOOKUP(FİLTRE!$C4434,'SKT LİSTESİ'!$F:$AJ,22,0)),"")</f>
        <v/>
      </c>
      <c r="O4434" s="136" t="str">
        <f ca="1">IFERROR(IF($C4434="","",VLOOKUP(FİLTRE!$C4434,'SKT LİSTESİ'!$F:$AJ,23,0)),"")</f>
        <v/>
      </c>
      <c r="P4434" s="31"/>
      <c r="Q4434" s="31"/>
      <c r="R4434" s="137" t="str">
        <f ca="1">(IFERROR(IF($C4434="","",VLOOKUP(FİLTRE!$C4434,'SKT LİSTESİ'!$F:$AJ,15,0)),""))</f>
        <v/>
      </c>
      <c r="S4434" s="138" t="str">
        <f ca="1">IFERROR(IF($C4434="","",VLOOKUP(FİLTRE!$C4434,'SKT LİSTESİ'!$F:$AJ,16,0)),"")</f>
        <v/>
      </c>
      <c r="AF4434" s="179" t="str">
        <f t="shared" ca="1" si="278"/>
        <v/>
      </c>
      <c r="AG4434" s="179">
        <f t="shared" ca="1" si="279"/>
        <v>0</v>
      </c>
      <c r="AH4434" s="179">
        <f t="shared" ca="1" si="280"/>
        <v>0</v>
      </c>
    </row>
    <row r="4435" spans="2:34" ht="15.75" x14ac:dyDescent="0.25">
      <c r="B4435">
        <f t="shared" ca="1" si="277"/>
        <v>4423</v>
      </c>
      <c r="C4435" t="str">
        <f ca="1">IFERROR(VLOOKUP(B4435,'SKT LİSTESİ'!F:F,1,0),"")</f>
        <v/>
      </c>
      <c r="E4435" s="128" t="str">
        <f ca="1">IFERROR(IF($C4435="","",VLOOKUP(FİLTRE!$C4435,'SKT LİSTESİ'!$F:$S,5,0)),"")</f>
        <v/>
      </c>
      <c r="F4435" s="129" t="str">
        <f ca="1">IFERROR(IF($C4435="","",VLOOKUP(FİLTRE!$C4435,'SKT LİSTESİ'!$F:$S,7,0)),"")</f>
        <v/>
      </c>
      <c r="G4435" s="130" t="str">
        <f ca="1">IFERROR(IF($C4435="","",VLOOKUP(FİLTRE!$C4435,'SKT LİSTESİ'!$F:$S,8,0)),"")</f>
        <v/>
      </c>
      <c r="H4435" s="131" t="str">
        <f ca="1">IF(E4435="","",IF($C4435="","",VLOOKUP(FİLTRE!$C4435,'SKT LİSTESİ'!$F:$S,9,0)))</f>
        <v/>
      </c>
      <c r="I4435" s="132" t="str">
        <f ca="1">IFERROR(IF($C4435="","",VLOOKUP(FİLTRE!$C4435,'SKT LİSTESİ'!$F:$S,10,0)),"")</f>
        <v/>
      </c>
      <c r="J4435" s="133" t="str">
        <f ca="1">IFERROR(IF($C4435="","",VLOOKUP(FİLTRE!$C4435,'SKT LİSTESİ'!$F:$S,11,0)),"")</f>
        <v/>
      </c>
      <c r="K4435" s="134" t="str">
        <f ca="1">IFERROR(IF($C4435="","",VLOOKUP(FİLTRE!$C4435,'SKT LİSTESİ'!$F:$S,12,0)),"")</f>
        <v/>
      </c>
      <c r="L4435" s="134" t="str">
        <f ca="1">IFERROR(IF($C4435="","",VLOOKUP(FİLTRE!$C4435,'SKT LİSTESİ'!$F:$S,13,0)),"")</f>
        <v/>
      </c>
      <c r="M4435" s="135" t="str">
        <f ca="1">IFERROR(IF($C4435="","",VLOOKUP(FİLTRE!$C4435,'SKT LİSTESİ'!$F:$AJ,14,0)),"")</f>
        <v/>
      </c>
      <c r="N4435" s="31" t="str">
        <f ca="1">IFERROR(IF($C4435="","",VLOOKUP(FİLTRE!$C4435,'SKT LİSTESİ'!$F:$AJ,22,0)),"")</f>
        <v/>
      </c>
      <c r="O4435" s="136" t="str">
        <f ca="1">IFERROR(IF($C4435="","",VLOOKUP(FİLTRE!$C4435,'SKT LİSTESİ'!$F:$AJ,23,0)),"")</f>
        <v/>
      </c>
      <c r="P4435" s="31"/>
      <c r="Q4435" s="31"/>
      <c r="R4435" s="137" t="str">
        <f ca="1">(IFERROR(IF($C4435="","",VLOOKUP(FİLTRE!$C4435,'SKT LİSTESİ'!$F:$AJ,15,0)),""))</f>
        <v/>
      </c>
      <c r="S4435" s="138" t="str">
        <f ca="1">IFERROR(IF($C4435="","",VLOOKUP(FİLTRE!$C4435,'SKT LİSTESİ'!$F:$AJ,16,0)),"")</f>
        <v/>
      </c>
      <c r="AF4435" s="179" t="str">
        <f t="shared" ca="1" si="278"/>
        <v/>
      </c>
      <c r="AG4435" s="179">
        <f t="shared" ca="1" si="279"/>
        <v>0</v>
      </c>
      <c r="AH4435" s="179">
        <f t="shared" ca="1" si="280"/>
        <v>0</v>
      </c>
    </row>
    <row r="4436" spans="2:34" ht="15.75" x14ac:dyDescent="0.25">
      <c r="B4436">
        <f t="shared" ca="1" si="277"/>
        <v>4424</v>
      </c>
      <c r="C4436" t="str">
        <f ca="1">IFERROR(VLOOKUP(B4436,'SKT LİSTESİ'!F:F,1,0),"")</f>
        <v/>
      </c>
      <c r="E4436" s="128" t="str">
        <f ca="1">IFERROR(IF($C4436="","",VLOOKUP(FİLTRE!$C4436,'SKT LİSTESİ'!$F:$S,5,0)),"")</f>
        <v/>
      </c>
      <c r="F4436" s="129" t="str">
        <f ca="1">IFERROR(IF($C4436="","",VLOOKUP(FİLTRE!$C4436,'SKT LİSTESİ'!$F:$S,7,0)),"")</f>
        <v/>
      </c>
      <c r="G4436" s="130" t="str">
        <f ca="1">IFERROR(IF($C4436="","",VLOOKUP(FİLTRE!$C4436,'SKT LİSTESİ'!$F:$S,8,0)),"")</f>
        <v/>
      </c>
      <c r="H4436" s="131" t="str">
        <f ca="1">IF(E4436="","",IF($C4436="","",VLOOKUP(FİLTRE!$C4436,'SKT LİSTESİ'!$F:$S,9,0)))</f>
        <v/>
      </c>
      <c r="I4436" s="132" t="str">
        <f ca="1">IFERROR(IF($C4436="","",VLOOKUP(FİLTRE!$C4436,'SKT LİSTESİ'!$F:$S,10,0)),"")</f>
        <v/>
      </c>
      <c r="J4436" s="133" t="str">
        <f ca="1">IFERROR(IF($C4436="","",VLOOKUP(FİLTRE!$C4436,'SKT LİSTESİ'!$F:$S,11,0)),"")</f>
        <v/>
      </c>
      <c r="K4436" s="134" t="str">
        <f ca="1">IFERROR(IF($C4436="","",VLOOKUP(FİLTRE!$C4436,'SKT LİSTESİ'!$F:$S,12,0)),"")</f>
        <v/>
      </c>
      <c r="L4436" s="134" t="str">
        <f ca="1">IFERROR(IF($C4436="","",VLOOKUP(FİLTRE!$C4436,'SKT LİSTESİ'!$F:$S,13,0)),"")</f>
        <v/>
      </c>
      <c r="M4436" s="135" t="str">
        <f ca="1">IFERROR(IF($C4436="","",VLOOKUP(FİLTRE!$C4436,'SKT LİSTESİ'!$F:$AJ,14,0)),"")</f>
        <v/>
      </c>
      <c r="N4436" s="31" t="str">
        <f ca="1">IFERROR(IF($C4436="","",VLOOKUP(FİLTRE!$C4436,'SKT LİSTESİ'!$F:$AJ,22,0)),"")</f>
        <v/>
      </c>
      <c r="O4436" s="136" t="str">
        <f ca="1">IFERROR(IF($C4436="","",VLOOKUP(FİLTRE!$C4436,'SKT LİSTESİ'!$F:$AJ,23,0)),"")</f>
        <v/>
      </c>
      <c r="P4436" s="31"/>
      <c r="Q4436" s="31"/>
      <c r="R4436" s="137" t="str">
        <f ca="1">(IFERROR(IF($C4436="","",VLOOKUP(FİLTRE!$C4436,'SKT LİSTESİ'!$F:$AJ,15,0)),""))</f>
        <v/>
      </c>
      <c r="S4436" s="138" t="str">
        <f ca="1">IFERROR(IF($C4436="","",VLOOKUP(FİLTRE!$C4436,'SKT LİSTESİ'!$F:$AJ,16,0)),"")</f>
        <v/>
      </c>
      <c r="AF4436" s="179" t="str">
        <f t="shared" ca="1" si="278"/>
        <v/>
      </c>
      <c r="AG4436" s="179">
        <f t="shared" ca="1" si="279"/>
        <v>0</v>
      </c>
      <c r="AH4436" s="179">
        <f t="shared" ca="1" si="280"/>
        <v>0</v>
      </c>
    </row>
    <row r="4437" spans="2:34" ht="15.75" x14ac:dyDescent="0.25">
      <c r="B4437">
        <f t="shared" ca="1" si="277"/>
        <v>4425</v>
      </c>
      <c r="C4437" t="str">
        <f ca="1">IFERROR(VLOOKUP(B4437,'SKT LİSTESİ'!F:F,1,0),"")</f>
        <v/>
      </c>
      <c r="E4437" s="128" t="str">
        <f ca="1">IFERROR(IF($C4437="","",VLOOKUP(FİLTRE!$C4437,'SKT LİSTESİ'!$F:$S,5,0)),"")</f>
        <v/>
      </c>
      <c r="F4437" s="129" t="str">
        <f ca="1">IFERROR(IF($C4437="","",VLOOKUP(FİLTRE!$C4437,'SKT LİSTESİ'!$F:$S,7,0)),"")</f>
        <v/>
      </c>
      <c r="G4437" s="130" t="str">
        <f ca="1">IFERROR(IF($C4437="","",VLOOKUP(FİLTRE!$C4437,'SKT LİSTESİ'!$F:$S,8,0)),"")</f>
        <v/>
      </c>
      <c r="H4437" s="131" t="str">
        <f ca="1">IF(E4437="","",IF($C4437="","",VLOOKUP(FİLTRE!$C4437,'SKT LİSTESİ'!$F:$S,9,0)))</f>
        <v/>
      </c>
      <c r="I4437" s="132" t="str">
        <f ca="1">IFERROR(IF($C4437="","",VLOOKUP(FİLTRE!$C4437,'SKT LİSTESİ'!$F:$S,10,0)),"")</f>
        <v/>
      </c>
      <c r="J4437" s="133" t="str">
        <f ca="1">IFERROR(IF($C4437="","",VLOOKUP(FİLTRE!$C4437,'SKT LİSTESİ'!$F:$S,11,0)),"")</f>
        <v/>
      </c>
      <c r="K4437" s="134" t="str">
        <f ca="1">IFERROR(IF($C4437="","",VLOOKUP(FİLTRE!$C4437,'SKT LİSTESİ'!$F:$S,12,0)),"")</f>
        <v/>
      </c>
      <c r="L4437" s="134" t="str">
        <f ca="1">IFERROR(IF($C4437="","",VLOOKUP(FİLTRE!$C4437,'SKT LİSTESİ'!$F:$S,13,0)),"")</f>
        <v/>
      </c>
      <c r="M4437" s="135" t="str">
        <f ca="1">IFERROR(IF($C4437="","",VLOOKUP(FİLTRE!$C4437,'SKT LİSTESİ'!$F:$AJ,14,0)),"")</f>
        <v/>
      </c>
      <c r="N4437" s="31" t="str">
        <f ca="1">IFERROR(IF($C4437="","",VLOOKUP(FİLTRE!$C4437,'SKT LİSTESİ'!$F:$AJ,22,0)),"")</f>
        <v/>
      </c>
      <c r="O4437" s="136" t="str">
        <f ca="1">IFERROR(IF($C4437="","",VLOOKUP(FİLTRE!$C4437,'SKT LİSTESİ'!$F:$AJ,23,0)),"")</f>
        <v/>
      </c>
      <c r="P4437" s="31"/>
      <c r="Q4437" s="31"/>
      <c r="R4437" s="137" t="str">
        <f ca="1">(IFERROR(IF($C4437="","",VLOOKUP(FİLTRE!$C4437,'SKT LİSTESİ'!$F:$AJ,15,0)),""))</f>
        <v/>
      </c>
      <c r="S4437" s="138" t="str">
        <f ca="1">IFERROR(IF($C4437="","",VLOOKUP(FİLTRE!$C4437,'SKT LİSTESİ'!$F:$AJ,16,0)),"")</f>
        <v/>
      </c>
      <c r="AF4437" s="179" t="str">
        <f t="shared" ca="1" si="278"/>
        <v/>
      </c>
      <c r="AG4437" s="179">
        <f t="shared" ca="1" si="279"/>
        <v>0</v>
      </c>
      <c r="AH4437" s="179">
        <f t="shared" ca="1" si="280"/>
        <v>0</v>
      </c>
    </row>
    <row r="4438" spans="2:34" ht="15.75" x14ac:dyDescent="0.25">
      <c r="B4438">
        <f t="shared" ca="1" si="277"/>
        <v>4426</v>
      </c>
      <c r="C4438" t="str">
        <f ca="1">IFERROR(VLOOKUP(B4438,'SKT LİSTESİ'!F:F,1,0),"")</f>
        <v/>
      </c>
      <c r="E4438" s="128" t="str">
        <f ca="1">IFERROR(IF($C4438="","",VLOOKUP(FİLTRE!$C4438,'SKT LİSTESİ'!$F:$S,5,0)),"")</f>
        <v/>
      </c>
      <c r="F4438" s="129" t="str">
        <f ca="1">IFERROR(IF($C4438="","",VLOOKUP(FİLTRE!$C4438,'SKT LİSTESİ'!$F:$S,7,0)),"")</f>
        <v/>
      </c>
      <c r="G4438" s="130" t="str">
        <f ca="1">IFERROR(IF($C4438="","",VLOOKUP(FİLTRE!$C4438,'SKT LİSTESİ'!$F:$S,8,0)),"")</f>
        <v/>
      </c>
      <c r="H4438" s="131" t="str">
        <f ca="1">IF(E4438="","",IF($C4438="","",VLOOKUP(FİLTRE!$C4438,'SKT LİSTESİ'!$F:$S,9,0)))</f>
        <v/>
      </c>
      <c r="I4438" s="132" t="str">
        <f ca="1">IFERROR(IF($C4438="","",VLOOKUP(FİLTRE!$C4438,'SKT LİSTESİ'!$F:$S,10,0)),"")</f>
        <v/>
      </c>
      <c r="J4438" s="133" t="str">
        <f ca="1">IFERROR(IF($C4438="","",VLOOKUP(FİLTRE!$C4438,'SKT LİSTESİ'!$F:$S,11,0)),"")</f>
        <v/>
      </c>
      <c r="K4438" s="134" t="str">
        <f ca="1">IFERROR(IF($C4438="","",VLOOKUP(FİLTRE!$C4438,'SKT LİSTESİ'!$F:$S,12,0)),"")</f>
        <v/>
      </c>
      <c r="L4438" s="134" t="str">
        <f ca="1">IFERROR(IF($C4438="","",VLOOKUP(FİLTRE!$C4438,'SKT LİSTESİ'!$F:$S,13,0)),"")</f>
        <v/>
      </c>
      <c r="M4438" s="135" t="str">
        <f ca="1">IFERROR(IF($C4438="","",VLOOKUP(FİLTRE!$C4438,'SKT LİSTESİ'!$F:$AJ,14,0)),"")</f>
        <v/>
      </c>
      <c r="N4438" s="31" t="str">
        <f ca="1">IFERROR(IF($C4438="","",VLOOKUP(FİLTRE!$C4438,'SKT LİSTESİ'!$F:$AJ,22,0)),"")</f>
        <v/>
      </c>
      <c r="O4438" s="136" t="str">
        <f ca="1">IFERROR(IF($C4438="","",VLOOKUP(FİLTRE!$C4438,'SKT LİSTESİ'!$F:$AJ,23,0)),"")</f>
        <v/>
      </c>
      <c r="P4438" s="31"/>
      <c r="Q4438" s="31"/>
      <c r="R4438" s="137" t="str">
        <f ca="1">(IFERROR(IF($C4438="","",VLOOKUP(FİLTRE!$C4438,'SKT LİSTESİ'!$F:$AJ,15,0)),""))</f>
        <v/>
      </c>
      <c r="S4438" s="138" t="str">
        <f ca="1">IFERROR(IF($C4438="","",VLOOKUP(FİLTRE!$C4438,'SKT LİSTESİ'!$F:$AJ,16,0)),"")</f>
        <v/>
      </c>
      <c r="AF4438" s="179" t="str">
        <f t="shared" ca="1" si="278"/>
        <v/>
      </c>
      <c r="AG4438" s="179">
        <f t="shared" ca="1" si="279"/>
        <v>0</v>
      </c>
      <c r="AH4438" s="179">
        <f t="shared" ca="1" si="280"/>
        <v>0</v>
      </c>
    </row>
    <row r="4439" spans="2:34" ht="15.75" x14ac:dyDescent="0.25">
      <c r="B4439">
        <f t="shared" ca="1" si="277"/>
        <v>4427</v>
      </c>
      <c r="C4439" t="str">
        <f ca="1">IFERROR(VLOOKUP(B4439,'SKT LİSTESİ'!F:F,1,0),"")</f>
        <v/>
      </c>
      <c r="E4439" s="128" t="str">
        <f ca="1">IFERROR(IF($C4439="","",VLOOKUP(FİLTRE!$C4439,'SKT LİSTESİ'!$F:$S,5,0)),"")</f>
        <v/>
      </c>
      <c r="F4439" s="129" t="str">
        <f ca="1">IFERROR(IF($C4439="","",VLOOKUP(FİLTRE!$C4439,'SKT LİSTESİ'!$F:$S,7,0)),"")</f>
        <v/>
      </c>
      <c r="G4439" s="130" t="str">
        <f ca="1">IFERROR(IF($C4439="","",VLOOKUP(FİLTRE!$C4439,'SKT LİSTESİ'!$F:$S,8,0)),"")</f>
        <v/>
      </c>
      <c r="H4439" s="131" t="str">
        <f ca="1">IF(E4439="","",IF($C4439="","",VLOOKUP(FİLTRE!$C4439,'SKT LİSTESİ'!$F:$S,9,0)))</f>
        <v/>
      </c>
      <c r="I4439" s="132" t="str">
        <f ca="1">IFERROR(IF($C4439="","",VLOOKUP(FİLTRE!$C4439,'SKT LİSTESİ'!$F:$S,10,0)),"")</f>
        <v/>
      </c>
      <c r="J4439" s="133" t="str">
        <f ca="1">IFERROR(IF($C4439="","",VLOOKUP(FİLTRE!$C4439,'SKT LİSTESİ'!$F:$S,11,0)),"")</f>
        <v/>
      </c>
      <c r="K4439" s="134" t="str">
        <f ca="1">IFERROR(IF($C4439="","",VLOOKUP(FİLTRE!$C4439,'SKT LİSTESİ'!$F:$S,12,0)),"")</f>
        <v/>
      </c>
      <c r="L4439" s="134" t="str">
        <f ca="1">IFERROR(IF($C4439="","",VLOOKUP(FİLTRE!$C4439,'SKT LİSTESİ'!$F:$S,13,0)),"")</f>
        <v/>
      </c>
      <c r="M4439" s="135" t="str">
        <f ca="1">IFERROR(IF($C4439="","",VLOOKUP(FİLTRE!$C4439,'SKT LİSTESİ'!$F:$AJ,14,0)),"")</f>
        <v/>
      </c>
      <c r="N4439" s="31" t="str">
        <f ca="1">IFERROR(IF($C4439="","",VLOOKUP(FİLTRE!$C4439,'SKT LİSTESİ'!$F:$AJ,22,0)),"")</f>
        <v/>
      </c>
      <c r="O4439" s="136" t="str">
        <f ca="1">IFERROR(IF($C4439="","",VLOOKUP(FİLTRE!$C4439,'SKT LİSTESİ'!$F:$AJ,23,0)),"")</f>
        <v/>
      </c>
      <c r="P4439" s="31"/>
      <c r="Q4439" s="31"/>
      <c r="R4439" s="137" t="str">
        <f ca="1">(IFERROR(IF($C4439="","",VLOOKUP(FİLTRE!$C4439,'SKT LİSTESİ'!$F:$AJ,15,0)),""))</f>
        <v/>
      </c>
      <c r="S4439" s="138" t="str">
        <f ca="1">IFERROR(IF($C4439="","",VLOOKUP(FİLTRE!$C4439,'SKT LİSTESİ'!$F:$AJ,16,0)),"")</f>
        <v/>
      </c>
      <c r="AF4439" s="179" t="str">
        <f t="shared" ca="1" si="278"/>
        <v/>
      </c>
      <c r="AG4439" s="179">
        <f t="shared" ca="1" si="279"/>
        <v>0</v>
      </c>
      <c r="AH4439" s="179">
        <f t="shared" ca="1" si="280"/>
        <v>0</v>
      </c>
    </row>
    <row r="4440" spans="2:34" ht="15.75" x14ac:dyDescent="0.25">
      <c r="B4440">
        <f t="shared" ca="1" si="277"/>
        <v>4428</v>
      </c>
      <c r="C4440" t="str">
        <f ca="1">IFERROR(VLOOKUP(B4440,'SKT LİSTESİ'!F:F,1,0),"")</f>
        <v/>
      </c>
      <c r="E4440" s="128" t="str">
        <f ca="1">IFERROR(IF($C4440="","",VLOOKUP(FİLTRE!$C4440,'SKT LİSTESİ'!$F:$S,5,0)),"")</f>
        <v/>
      </c>
      <c r="F4440" s="129" t="str">
        <f ca="1">IFERROR(IF($C4440="","",VLOOKUP(FİLTRE!$C4440,'SKT LİSTESİ'!$F:$S,7,0)),"")</f>
        <v/>
      </c>
      <c r="G4440" s="130" t="str">
        <f ca="1">IFERROR(IF($C4440="","",VLOOKUP(FİLTRE!$C4440,'SKT LİSTESİ'!$F:$S,8,0)),"")</f>
        <v/>
      </c>
      <c r="H4440" s="131" t="str">
        <f ca="1">IF(E4440="","",IF($C4440="","",VLOOKUP(FİLTRE!$C4440,'SKT LİSTESİ'!$F:$S,9,0)))</f>
        <v/>
      </c>
      <c r="I4440" s="132" t="str">
        <f ca="1">IFERROR(IF($C4440="","",VLOOKUP(FİLTRE!$C4440,'SKT LİSTESİ'!$F:$S,10,0)),"")</f>
        <v/>
      </c>
      <c r="J4440" s="133" t="str">
        <f ca="1">IFERROR(IF($C4440="","",VLOOKUP(FİLTRE!$C4440,'SKT LİSTESİ'!$F:$S,11,0)),"")</f>
        <v/>
      </c>
      <c r="K4440" s="134" t="str">
        <f ca="1">IFERROR(IF($C4440="","",VLOOKUP(FİLTRE!$C4440,'SKT LİSTESİ'!$F:$S,12,0)),"")</f>
        <v/>
      </c>
      <c r="L4440" s="134" t="str">
        <f ca="1">IFERROR(IF($C4440="","",VLOOKUP(FİLTRE!$C4440,'SKT LİSTESİ'!$F:$S,13,0)),"")</f>
        <v/>
      </c>
      <c r="M4440" s="135" t="str">
        <f ca="1">IFERROR(IF($C4440="","",VLOOKUP(FİLTRE!$C4440,'SKT LİSTESİ'!$F:$AJ,14,0)),"")</f>
        <v/>
      </c>
      <c r="N4440" s="31" t="str">
        <f ca="1">IFERROR(IF($C4440="","",VLOOKUP(FİLTRE!$C4440,'SKT LİSTESİ'!$F:$AJ,22,0)),"")</f>
        <v/>
      </c>
      <c r="O4440" s="136" t="str">
        <f ca="1">IFERROR(IF($C4440="","",VLOOKUP(FİLTRE!$C4440,'SKT LİSTESİ'!$F:$AJ,23,0)),"")</f>
        <v/>
      </c>
      <c r="P4440" s="31"/>
      <c r="Q4440" s="31"/>
      <c r="R4440" s="137" t="str">
        <f ca="1">(IFERROR(IF($C4440="","",VLOOKUP(FİLTRE!$C4440,'SKT LİSTESİ'!$F:$AJ,15,0)),""))</f>
        <v/>
      </c>
      <c r="S4440" s="138" t="str">
        <f ca="1">IFERROR(IF($C4440="","",VLOOKUP(FİLTRE!$C4440,'SKT LİSTESİ'!$F:$AJ,16,0)),"")</f>
        <v/>
      </c>
      <c r="AF4440" s="179" t="str">
        <f t="shared" ca="1" si="278"/>
        <v/>
      </c>
      <c r="AG4440" s="179">
        <f t="shared" ca="1" si="279"/>
        <v>0</v>
      </c>
      <c r="AH4440" s="179">
        <f t="shared" ca="1" si="280"/>
        <v>0</v>
      </c>
    </row>
    <row r="4441" spans="2:34" ht="15.75" x14ac:dyDescent="0.25">
      <c r="B4441">
        <f t="shared" ca="1" si="277"/>
        <v>4429</v>
      </c>
      <c r="C4441" t="str">
        <f ca="1">IFERROR(VLOOKUP(B4441,'SKT LİSTESİ'!F:F,1,0),"")</f>
        <v/>
      </c>
      <c r="E4441" s="128" t="str">
        <f ca="1">IFERROR(IF($C4441="","",VLOOKUP(FİLTRE!$C4441,'SKT LİSTESİ'!$F:$S,5,0)),"")</f>
        <v/>
      </c>
      <c r="F4441" s="129" t="str">
        <f ca="1">IFERROR(IF($C4441="","",VLOOKUP(FİLTRE!$C4441,'SKT LİSTESİ'!$F:$S,7,0)),"")</f>
        <v/>
      </c>
      <c r="G4441" s="130" t="str">
        <f ca="1">IFERROR(IF($C4441="","",VLOOKUP(FİLTRE!$C4441,'SKT LİSTESİ'!$F:$S,8,0)),"")</f>
        <v/>
      </c>
      <c r="H4441" s="131" t="str">
        <f ca="1">IF(E4441="","",IF($C4441="","",VLOOKUP(FİLTRE!$C4441,'SKT LİSTESİ'!$F:$S,9,0)))</f>
        <v/>
      </c>
      <c r="I4441" s="132" t="str">
        <f ca="1">IFERROR(IF($C4441="","",VLOOKUP(FİLTRE!$C4441,'SKT LİSTESİ'!$F:$S,10,0)),"")</f>
        <v/>
      </c>
      <c r="J4441" s="133" t="str">
        <f ca="1">IFERROR(IF($C4441="","",VLOOKUP(FİLTRE!$C4441,'SKT LİSTESİ'!$F:$S,11,0)),"")</f>
        <v/>
      </c>
      <c r="K4441" s="134" t="str">
        <f ca="1">IFERROR(IF($C4441="","",VLOOKUP(FİLTRE!$C4441,'SKT LİSTESİ'!$F:$S,12,0)),"")</f>
        <v/>
      </c>
      <c r="L4441" s="134" t="str">
        <f ca="1">IFERROR(IF($C4441="","",VLOOKUP(FİLTRE!$C4441,'SKT LİSTESİ'!$F:$S,13,0)),"")</f>
        <v/>
      </c>
      <c r="M4441" s="135" t="str">
        <f ca="1">IFERROR(IF($C4441="","",VLOOKUP(FİLTRE!$C4441,'SKT LİSTESİ'!$F:$AJ,14,0)),"")</f>
        <v/>
      </c>
      <c r="N4441" s="31" t="str">
        <f ca="1">IFERROR(IF($C4441="","",VLOOKUP(FİLTRE!$C4441,'SKT LİSTESİ'!$F:$AJ,22,0)),"")</f>
        <v/>
      </c>
      <c r="O4441" s="136" t="str">
        <f ca="1">IFERROR(IF($C4441="","",VLOOKUP(FİLTRE!$C4441,'SKT LİSTESİ'!$F:$AJ,23,0)),"")</f>
        <v/>
      </c>
      <c r="P4441" s="31"/>
      <c r="Q4441" s="31"/>
      <c r="R4441" s="137" t="str">
        <f ca="1">(IFERROR(IF($C4441="","",VLOOKUP(FİLTRE!$C4441,'SKT LİSTESİ'!$F:$AJ,15,0)),""))</f>
        <v/>
      </c>
      <c r="S4441" s="138" t="str">
        <f ca="1">IFERROR(IF($C4441="","",VLOOKUP(FİLTRE!$C4441,'SKT LİSTESİ'!$F:$AJ,16,0)),"")</f>
        <v/>
      </c>
      <c r="AF4441" s="179" t="str">
        <f t="shared" ca="1" si="278"/>
        <v/>
      </c>
      <c r="AG4441" s="179">
        <f t="shared" ca="1" si="279"/>
        <v>0</v>
      </c>
      <c r="AH4441" s="179">
        <f t="shared" ca="1" si="280"/>
        <v>0</v>
      </c>
    </row>
    <row r="4442" spans="2:34" ht="15.75" x14ac:dyDescent="0.25">
      <c r="B4442">
        <f t="shared" ca="1" si="277"/>
        <v>4430</v>
      </c>
      <c r="C4442" t="str">
        <f ca="1">IFERROR(VLOOKUP(B4442,'SKT LİSTESİ'!F:F,1,0),"")</f>
        <v/>
      </c>
      <c r="E4442" s="128" t="str">
        <f ca="1">IFERROR(IF($C4442="","",VLOOKUP(FİLTRE!$C4442,'SKT LİSTESİ'!$F:$S,5,0)),"")</f>
        <v/>
      </c>
      <c r="F4442" s="129" t="str">
        <f ca="1">IFERROR(IF($C4442="","",VLOOKUP(FİLTRE!$C4442,'SKT LİSTESİ'!$F:$S,7,0)),"")</f>
        <v/>
      </c>
      <c r="G4442" s="130" t="str">
        <f ca="1">IFERROR(IF($C4442="","",VLOOKUP(FİLTRE!$C4442,'SKT LİSTESİ'!$F:$S,8,0)),"")</f>
        <v/>
      </c>
      <c r="H4442" s="131" t="str">
        <f ca="1">IF(E4442="","",IF($C4442="","",VLOOKUP(FİLTRE!$C4442,'SKT LİSTESİ'!$F:$S,9,0)))</f>
        <v/>
      </c>
      <c r="I4442" s="132" t="str">
        <f ca="1">IFERROR(IF($C4442="","",VLOOKUP(FİLTRE!$C4442,'SKT LİSTESİ'!$F:$S,10,0)),"")</f>
        <v/>
      </c>
      <c r="J4442" s="133" t="str">
        <f ca="1">IFERROR(IF($C4442="","",VLOOKUP(FİLTRE!$C4442,'SKT LİSTESİ'!$F:$S,11,0)),"")</f>
        <v/>
      </c>
      <c r="K4442" s="134" t="str">
        <f ca="1">IFERROR(IF($C4442="","",VLOOKUP(FİLTRE!$C4442,'SKT LİSTESİ'!$F:$S,12,0)),"")</f>
        <v/>
      </c>
      <c r="L4442" s="134" t="str">
        <f ca="1">IFERROR(IF($C4442="","",VLOOKUP(FİLTRE!$C4442,'SKT LİSTESİ'!$F:$S,13,0)),"")</f>
        <v/>
      </c>
      <c r="M4442" s="135" t="str">
        <f ca="1">IFERROR(IF($C4442="","",VLOOKUP(FİLTRE!$C4442,'SKT LİSTESİ'!$F:$AJ,14,0)),"")</f>
        <v/>
      </c>
      <c r="N4442" s="31" t="str">
        <f ca="1">IFERROR(IF($C4442="","",VLOOKUP(FİLTRE!$C4442,'SKT LİSTESİ'!$F:$AJ,22,0)),"")</f>
        <v/>
      </c>
      <c r="O4442" s="136" t="str">
        <f ca="1">IFERROR(IF($C4442="","",VLOOKUP(FİLTRE!$C4442,'SKT LİSTESİ'!$F:$AJ,23,0)),"")</f>
        <v/>
      </c>
      <c r="P4442" s="31"/>
      <c r="Q4442" s="31"/>
      <c r="R4442" s="137" t="str">
        <f ca="1">(IFERROR(IF($C4442="","",VLOOKUP(FİLTRE!$C4442,'SKT LİSTESİ'!$F:$AJ,15,0)),""))</f>
        <v/>
      </c>
      <c r="S4442" s="138" t="str">
        <f ca="1">IFERROR(IF($C4442="","",VLOOKUP(FİLTRE!$C4442,'SKT LİSTESİ'!$F:$AJ,16,0)),"")</f>
        <v/>
      </c>
      <c r="AF4442" s="179" t="str">
        <f t="shared" ca="1" si="278"/>
        <v/>
      </c>
      <c r="AG4442" s="179">
        <f t="shared" ca="1" si="279"/>
        <v>0</v>
      </c>
      <c r="AH4442" s="179">
        <f t="shared" ca="1" si="280"/>
        <v>0</v>
      </c>
    </row>
    <row r="4443" spans="2:34" ht="15.75" x14ac:dyDescent="0.25">
      <c r="B4443">
        <f t="shared" ca="1" si="277"/>
        <v>4431</v>
      </c>
      <c r="C4443" t="str">
        <f ca="1">IFERROR(VLOOKUP(B4443,'SKT LİSTESİ'!F:F,1,0),"")</f>
        <v/>
      </c>
      <c r="E4443" s="128" t="str">
        <f ca="1">IFERROR(IF($C4443="","",VLOOKUP(FİLTRE!$C4443,'SKT LİSTESİ'!$F:$S,5,0)),"")</f>
        <v/>
      </c>
      <c r="F4443" s="129" t="str">
        <f ca="1">IFERROR(IF($C4443="","",VLOOKUP(FİLTRE!$C4443,'SKT LİSTESİ'!$F:$S,7,0)),"")</f>
        <v/>
      </c>
      <c r="G4443" s="130" t="str">
        <f ca="1">IFERROR(IF($C4443="","",VLOOKUP(FİLTRE!$C4443,'SKT LİSTESİ'!$F:$S,8,0)),"")</f>
        <v/>
      </c>
      <c r="H4443" s="131" t="str">
        <f ca="1">IF(E4443="","",IF($C4443="","",VLOOKUP(FİLTRE!$C4443,'SKT LİSTESİ'!$F:$S,9,0)))</f>
        <v/>
      </c>
      <c r="I4443" s="132" t="str">
        <f ca="1">IFERROR(IF($C4443="","",VLOOKUP(FİLTRE!$C4443,'SKT LİSTESİ'!$F:$S,10,0)),"")</f>
        <v/>
      </c>
      <c r="J4443" s="133" t="str">
        <f ca="1">IFERROR(IF($C4443="","",VLOOKUP(FİLTRE!$C4443,'SKT LİSTESİ'!$F:$S,11,0)),"")</f>
        <v/>
      </c>
      <c r="K4443" s="134" t="str">
        <f ca="1">IFERROR(IF($C4443="","",VLOOKUP(FİLTRE!$C4443,'SKT LİSTESİ'!$F:$S,12,0)),"")</f>
        <v/>
      </c>
      <c r="L4443" s="134" t="str">
        <f ca="1">IFERROR(IF($C4443="","",VLOOKUP(FİLTRE!$C4443,'SKT LİSTESİ'!$F:$S,13,0)),"")</f>
        <v/>
      </c>
      <c r="M4443" s="135" t="str">
        <f ca="1">IFERROR(IF($C4443="","",VLOOKUP(FİLTRE!$C4443,'SKT LİSTESİ'!$F:$AJ,14,0)),"")</f>
        <v/>
      </c>
      <c r="N4443" s="31" t="str">
        <f ca="1">IFERROR(IF($C4443="","",VLOOKUP(FİLTRE!$C4443,'SKT LİSTESİ'!$F:$AJ,22,0)),"")</f>
        <v/>
      </c>
      <c r="O4443" s="136" t="str">
        <f ca="1">IFERROR(IF($C4443="","",VLOOKUP(FİLTRE!$C4443,'SKT LİSTESİ'!$F:$AJ,23,0)),"")</f>
        <v/>
      </c>
      <c r="P4443" s="31"/>
      <c r="Q4443" s="31"/>
      <c r="R4443" s="137" t="str">
        <f ca="1">(IFERROR(IF($C4443="","",VLOOKUP(FİLTRE!$C4443,'SKT LİSTESİ'!$F:$AJ,15,0)),""))</f>
        <v/>
      </c>
      <c r="S4443" s="138" t="str">
        <f ca="1">IFERROR(IF($C4443="","",VLOOKUP(FİLTRE!$C4443,'SKT LİSTESİ'!$F:$AJ,16,0)),"")</f>
        <v/>
      </c>
      <c r="AF4443" s="179" t="str">
        <f t="shared" ca="1" si="278"/>
        <v/>
      </c>
      <c r="AG4443" s="179">
        <f t="shared" ca="1" si="279"/>
        <v>0</v>
      </c>
      <c r="AH4443" s="179">
        <f t="shared" ca="1" si="280"/>
        <v>0</v>
      </c>
    </row>
    <row r="4444" spans="2:34" ht="15.75" x14ac:dyDescent="0.25">
      <c r="B4444">
        <f t="shared" ca="1" si="277"/>
        <v>4432</v>
      </c>
      <c r="C4444" t="str">
        <f ca="1">IFERROR(VLOOKUP(B4444,'SKT LİSTESİ'!F:F,1,0),"")</f>
        <v/>
      </c>
      <c r="E4444" s="128" t="str">
        <f ca="1">IFERROR(IF($C4444="","",VLOOKUP(FİLTRE!$C4444,'SKT LİSTESİ'!$F:$S,5,0)),"")</f>
        <v/>
      </c>
      <c r="F4444" s="129" t="str">
        <f ca="1">IFERROR(IF($C4444="","",VLOOKUP(FİLTRE!$C4444,'SKT LİSTESİ'!$F:$S,7,0)),"")</f>
        <v/>
      </c>
      <c r="G4444" s="130" t="str">
        <f ca="1">IFERROR(IF($C4444="","",VLOOKUP(FİLTRE!$C4444,'SKT LİSTESİ'!$F:$S,8,0)),"")</f>
        <v/>
      </c>
      <c r="H4444" s="131" t="str">
        <f ca="1">IF(E4444="","",IF($C4444="","",VLOOKUP(FİLTRE!$C4444,'SKT LİSTESİ'!$F:$S,9,0)))</f>
        <v/>
      </c>
      <c r="I4444" s="132" t="str">
        <f ca="1">IFERROR(IF($C4444="","",VLOOKUP(FİLTRE!$C4444,'SKT LİSTESİ'!$F:$S,10,0)),"")</f>
        <v/>
      </c>
      <c r="J4444" s="133" t="str">
        <f ca="1">IFERROR(IF($C4444="","",VLOOKUP(FİLTRE!$C4444,'SKT LİSTESİ'!$F:$S,11,0)),"")</f>
        <v/>
      </c>
      <c r="K4444" s="134" t="str">
        <f ca="1">IFERROR(IF($C4444="","",VLOOKUP(FİLTRE!$C4444,'SKT LİSTESİ'!$F:$S,12,0)),"")</f>
        <v/>
      </c>
      <c r="L4444" s="134" t="str">
        <f ca="1">IFERROR(IF($C4444="","",VLOOKUP(FİLTRE!$C4444,'SKT LİSTESİ'!$F:$S,13,0)),"")</f>
        <v/>
      </c>
      <c r="M4444" s="135" t="str">
        <f ca="1">IFERROR(IF($C4444="","",VLOOKUP(FİLTRE!$C4444,'SKT LİSTESİ'!$F:$AJ,14,0)),"")</f>
        <v/>
      </c>
      <c r="N4444" s="31" t="str">
        <f ca="1">IFERROR(IF($C4444="","",VLOOKUP(FİLTRE!$C4444,'SKT LİSTESİ'!$F:$AJ,22,0)),"")</f>
        <v/>
      </c>
      <c r="O4444" s="136" t="str">
        <f ca="1">IFERROR(IF($C4444="","",VLOOKUP(FİLTRE!$C4444,'SKT LİSTESİ'!$F:$AJ,23,0)),"")</f>
        <v/>
      </c>
      <c r="P4444" s="31"/>
      <c r="Q4444" s="31"/>
      <c r="R4444" s="137" t="str">
        <f ca="1">(IFERROR(IF($C4444="","",VLOOKUP(FİLTRE!$C4444,'SKT LİSTESİ'!$F:$AJ,15,0)),""))</f>
        <v/>
      </c>
      <c r="S4444" s="138" t="str">
        <f ca="1">IFERROR(IF($C4444="","",VLOOKUP(FİLTRE!$C4444,'SKT LİSTESİ'!$F:$AJ,16,0)),"")</f>
        <v/>
      </c>
      <c r="AF4444" s="179" t="str">
        <f t="shared" ca="1" si="278"/>
        <v/>
      </c>
      <c r="AG4444" s="179">
        <f t="shared" ca="1" si="279"/>
        <v>0</v>
      </c>
      <c r="AH4444" s="179">
        <f t="shared" ca="1" si="280"/>
        <v>0</v>
      </c>
    </row>
    <row r="4445" spans="2:34" ht="15.75" x14ac:dyDescent="0.25">
      <c r="B4445">
        <f t="shared" ca="1" si="277"/>
        <v>4433</v>
      </c>
      <c r="C4445" t="str">
        <f ca="1">IFERROR(VLOOKUP(B4445,'SKT LİSTESİ'!F:F,1,0),"")</f>
        <v/>
      </c>
      <c r="E4445" s="128" t="str">
        <f ca="1">IFERROR(IF($C4445="","",VLOOKUP(FİLTRE!$C4445,'SKT LİSTESİ'!$F:$S,5,0)),"")</f>
        <v/>
      </c>
      <c r="F4445" s="129" t="str">
        <f ca="1">IFERROR(IF($C4445="","",VLOOKUP(FİLTRE!$C4445,'SKT LİSTESİ'!$F:$S,7,0)),"")</f>
        <v/>
      </c>
      <c r="G4445" s="130" t="str">
        <f ca="1">IFERROR(IF($C4445="","",VLOOKUP(FİLTRE!$C4445,'SKT LİSTESİ'!$F:$S,8,0)),"")</f>
        <v/>
      </c>
      <c r="H4445" s="131" t="str">
        <f ca="1">IF(E4445="","",IF($C4445="","",VLOOKUP(FİLTRE!$C4445,'SKT LİSTESİ'!$F:$S,9,0)))</f>
        <v/>
      </c>
      <c r="I4445" s="132" t="str">
        <f ca="1">IFERROR(IF($C4445="","",VLOOKUP(FİLTRE!$C4445,'SKT LİSTESİ'!$F:$S,10,0)),"")</f>
        <v/>
      </c>
      <c r="J4445" s="133" t="str">
        <f ca="1">IFERROR(IF($C4445="","",VLOOKUP(FİLTRE!$C4445,'SKT LİSTESİ'!$F:$S,11,0)),"")</f>
        <v/>
      </c>
      <c r="K4445" s="134" t="str">
        <f ca="1">IFERROR(IF($C4445="","",VLOOKUP(FİLTRE!$C4445,'SKT LİSTESİ'!$F:$S,12,0)),"")</f>
        <v/>
      </c>
      <c r="L4445" s="134" t="str">
        <f ca="1">IFERROR(IF($C4445="","",VLOOKUP(FİLTRE!$C4445,'SKT LİSTESİ'!$F:$S,13,0)),"")</f>
        <v/>
      </c>
      <c r="M4445" s="135" t="str">
        <f ca="1">IFERROR(IF($C4445="","",VLOOKUP(FİLTRE!$C4445,'SKT LİSTESİ'!$F:$AJ,14,0)),"")</f>
        <v/>
      </c>
      <c r="N4445" s="31" t="str">
        <f ca="1">IFERROR(IF($C4445="","",VLOOKUP(FİLTRE!$C4445,'SKT LİSTESİ'!$F:$AJ,22,0)),"")</f>
        <v/>
      </c>
      <c r="O4445" s="136" t="str">
        <f ca="1">IFERROR(IF($C4445="","",VLOOKUP(FİLTRE!$C4445,'SKT LİSTESİ'!$F:$AJ,23,0)),"")</f>
        <v/>
      </c>
      <c r="P4445" s="31"/>
      <c r="Q4445" s="31"/>
      <c r="R4445" s="137" t="str">
        <f ca="1">(IFERROR(IF($C4445="","",VLOOKUP(FİLTRE!$C4445,'SKT LİSTESİ'!$F:$AJ,15,0)),""))</f>
        <v/>
      </c>
      <c r="S4445" s="138" t="str">
        <f ca="1">IFERROR(IF($C4445="","",VLOOKUP(FİLTRE!$C4445,'SKT LİSTESİ'!$F:$AJ,16,0)),"")</f>
        <v/>
      </c>
      <c r="AF4445" s="179" t="str">
        <f t="shared" ca="1" si="278"/>
        <v/>
      </c>
      <c r="AG4445" s="179">
        <f t="shared" ca="1" si="279"/>
        <v>0</v>
      </c>
      <c r="AH4445" s="179">
        <f t="shared" ca="1" si="280"/>
        <v>0</v>
      </c>
    </row>
    <row r="4446" spans="2:34" ht="15.75" x14ac:dyDescent="0.25">
      <c r="B4446">
        <f t="shared" ca="1" si="277"/>
        <v>4434</v>
      </c>
      <c r="C4446" t="str">
        <f ca="1">IFERROR(VLOOKUP(B4446,'SKT LİSTESİ'!F:F,1,0),"")</f>
        <v/>
      </c>
      <c r="E4446" s="128" t="str">
        <f ca="1">IFERROR(IF($C4446="","",VLOOKUP(FİLTRE!$C4446,'SKT LİSTESİ'!$F:$S,5,0)),"")</f>
        <v/>
      </c>
      <c r="F4446" s="129" t="str">
        <f ca="1">IFERROR(IF($C4446="","",VLOOKUP(FİLTRE!$C4446,'SKT LİSTESİ'!$F:$S,7,0)),"")</f>
        <v/>
      </c>
      <c r="G4446" s="130" t="str">
        <f ca="1">IFERROR(IF($C4446="","",VLOOKUP(FİLTRE!$C4446,'SKT LİSTESİ'!$F:$S,8,0)),"")</f>
        <v/>
      </c>
      <c r="H4446" s="131" t="str">
        <f ca="1">IF(E4446="","",IF($C4446="","",VLOOKUP(FİLTRE!$C4446,'SKT LİSTESİ'!$F:$S,9,0)))</f>
        <v/>
      </c>
      <c r="I4446" s="132" t="str">
        <f ca="1">IFERROR(IF($C4446="","",VLOOKUP(FİLTRE!$C4446,'SKT LİSTESİ'!$F:$S,10,0)),"")</f>
        <v/>
      </c>
      <c r="J4446" s="133" t="str">
        <f ca="1">IFERROR(IF($C4446="","",VLOOKUP(FİLTRE!$C4446,'SKT LİSTESİ'!$F:$S,11,0)),"")</f>
        <v/>
      </c>
      <c r="K4446" s="134" t="str">
        <f ca="1">IFERROR(IF($C4446="","",VLOOKUP(FİLTRE!$C4446,'SKT LİSTESİ'!$F:$S,12,0)),"")</f>
        <v/>
      </c>
      <c r="L4446" s="134" t="str">
        <f ca="1">IFERROR(IF($C4446="","",VLOOKUP(FİLTRE!$C4446,'SKT LİSTESİ'!$F:$S,13,0)),"")</f>
        <v/>
      </c>
      <c r="M4446" s="135" t="str">
        <f ca="1">IFERROR(IF($C4446="","",VLOOKUP(FİLTRE!$C4446,'SKT LİSTESİ'!$F:$AJ,14,0)),"")</f>
        <v/>
      </c>
      <c r="N4446" s="31" t="str">
        <f ca="1">IFERROR(IF($C4446="","",VLOOKUP(FİLTRE!$C4446,'SKT LİSTESİ'!$F:$AJ,22,0)),"")</f>
        <v/>
      </c>
      <c r="O4446" s="136" t="str">
        <f ca="1">IFERROR(IF($C4446="","",VLOOKUP(FİLTRE!$C4446,'SKT LİSTESİ'!$F:$AJ,23,0)),"")</f>
        <v/>
      </c>
      <c r="P4446" s="31"/>
      <c r="Q4446" s="31"/>
      <c r="R4446" s="137" t="str">
        <f ca="1">(IFERROR(IF($C4446="","",VLOOKUP(FİLTRE!$C4446,'SKT LİSTESİ'!$F:$AJ,15,0)),""))</f>
        <v/>
      </c>
      <c r="S4446" s="138" t="str">
        <f ca="1">IFERROR(IF($C4446="","",VLOOKUP(FİLTRE!$C4446,'SKT LİSTESİ'!$F:$AJ,16,0)),"")</f>
        <v/>
      </c>
      <c r="AF4446" s="179" t="str">
        <f t="shared" ca="1" si="278"/>
        <v/>
      </c>
      <c r="AG4446" s="179">
        <f t="shared" ca="1" si="279"/>
        <v>0</v>
      </c>
      <c r="AH4446" s="179">
        <f t="shared" ca="1" si="280"/>
        <v>0</v>
      </c>
    </row>
    <row r="4447" spans="2:34" ht="15.75" x14ac:dyDescent="0.25">
      <c r="B4447">
        <f t="shared" ca="1" si="277"/>
        <v>4435</v>
      </c>
      <c r="C4447" t="str">
        <f ca="1">IFERROR(VLOOKUP(B4447,'SKT LİSTESİ'!F:F,1,0),"")</f>
        <v/>
      </c>
      <c r="E4447" s="128" t="str">
        <f ca="1">IFERROR(IF($C4447="","",VLOOKUP(FİLTRE!$C4447,'SKT LİSTESİ'!$F:$S,5,0)),"")</f>
        <v/>
      </c>
      <c r="F4447" s="129" t="str">
        <f ca="1">IFERROR(IF($C4447="","",VLOOKUP(FİLTRE!$C4447,'SKT LİSTESİ'!$F:$S,7,0)),"")</f>
        <v/>
      </c>
      <c r="G4447" s="130" t="str">
        <f ca="1">IFERROR(IF($C4447="","",VLOOKUP(FİLTRE!$C4447,'SKT LİSTESİ'!$F:$S,8,0)),"")</f>
        <v/>
      </c>
      <c r="H4447" s="131" t="str">
        <f ca="1">IF(E4447="","",IF($C4447="","",VLOOKUP(FİLTRE!$C4447,'SKT LİSTESİ'!$F:$S,9,0)))</f>
        <v/>
      </c>
      <c r="I4447" s="132" t="str">
        <f ca="1">IFERROR(IF($C4447="","",VLOOKUP(FİLTRE!$C4447,'SKT LİSTESİ'!$F:$S,10,0)),"")</f>
        <v/>
      </c>
      <c r="J4447" s="133" t="str">
        <f ca="1">IFERROR(IF($C4447="","",VLOOKUP(FİLTRE!$C4447,'SKT LİSTESİ'!$F:$S,11,0)),"")</f>
        <v/>
      </c>
      <c r="K4447" s="134" t="str">
        <f ca="1">IFERROR(IF($C4447="","",VLOOKUP(FİLTRE!$C4447,'SKT LİSTESİ'!$F:$S,12,0)),"")</f>
        <v/>
      </c>
      <c r="L4447" s="134" t="str">
        <f ca="1">IFERROR(IF($C4447="","",VLOOKUP(FİLTRE!$C4447,'SKT LİSTESİ'!$F:$S,13,0)),"")</f>
        <v/>
      </c>
      <c r="M4447" s="135" t="str">
        <f ca="1">IFERROR(IF($C4447="","",VLOOKUP(FİLTRE!$C4447,'SKT LİSTESİ'!$F:$AJ,14,0)),"")</f>
        <v/>
      </c>
      <c r="N4447" s="31" t="str">
        <f ca="1">IFERROR(IF($C4447="","",VLOOKUP(FİLTRE!$C4447,'SKT LİSTESİ'!$F:$AJ,22,0)),"")</f>
        <v/>
      </c>
      <c r="O4447" s="136" t="str">
        <f ca="1">IFERROR(IF($C4447="","",VLOOKUP(FİLTRE!$C4447,'SKT LİSTESİ'!$F:$AJ,23,0)),"")</f>
        <v/>
      </c>
      <c r="P4447" s="31"/>
      <c r="Q4447" s="31"/>
      <c r="R4447" s="137" t="str">
        <f ca="1">(IFERROR(IF($C4447="","",VLOOKUP(FİLTRE!$C4447,'SKT LİSTESİ'!$F:$AJ,15,0)),""))</f>
        <v/>
      </c>
      <c r="S4447" s="138" t="str">
        <f ca="1">IFERROR(IF($C4447="","",VLOOKUP(FİLTRE!$C4447,'SKT LİSTESİ'!$F:$AJ,16,0)),"")</f>
        <v/>
      </c>
      <c r="AF4447" s="179" t="str">
        <f t="shared" ca="1" si="278"/>
        <v/>
      </c>
      <c r="AG4447" s="179">
        <f t="shared" ca="1" si="279"/>
        <v>0</v>
      </c>
      <c r="AH4447" s="179">
        <f t="shared" ca="1" si="280"/>
        <v>0</v>
      </c>
    </row>
    <row r="4448" spans="2:34" ht="15.75" x14ac:dyDescent="0.25">
      <c r="B4448">
        <f t="shared" ca="1" si="277"/>
        <v>4436</v>
      </c>
      <c r="C4448" t="str">
        <f ca="1">IFERROR(VLOOKUP(B4448,'SKT LİSTESİ'!F:F,1,0),"")</f>
        <v/>
      </c>
      <c r="E4448" s="128" t="str">
        <f ca="1">IFERROR(IF($C4448="","",VLOOKUP(FİLTRE!$C4448,'SKT LİSTESİ'!$F:$S,5,0)),"")</f>
        <v/>
      </c>
      <c r="F4448" s="129" t="str">
        <f ca="1">IFERROR(IF($C4448="","",VLOOKUP(FİLTRE!$C4448,'SKT LİSTESİ'!$F:$S,7,0)),"")</f>
        <v/>
      </c>
      <c r="G4448" s="130" t="str">
        <f ca="1">IFERROR(IF($C4448="","",VLOOKUP(FİLTRE!$C4448,'SKT LİSTESİ'!$F:$S,8,0)),"")</f>
        <v/>
      </c>
      <c r="H4448" s="131" t="str">
        <f ca="1">IF(E4448="","",IF($C4448="","",VLOOKUP(FİLTRE!$C4448,'SKT LİSTESİ'!$F:$S,9,0)))</f>
        <v/>
      </c>
      <c r="I4448" s="132" t="str">
        <f ca="1">IFERROR(IF($C4448="","",VLOOKUP(FİLTRE!$C4448,'SKT LİSTESİ'!$F:$S,10,0)),"")</f>
        <v/>
      </c>
      <c r="J4448" s="133" t="str">
        <f ca="1">IFERROR(IF($C4448="","",VLOOKUP(FİLTRE!$C4448,'SKT LİSTESİ'!$F:$S,11,0)),"")</f>
        <v/>
      </c>
      <c r="K4448" s="134" t="str">
        <f ca="1">IFERROR(IF($C4448="","",VLOOKUP(FİLTRE!$C4448,'SKT LİSTESİ'!$F:$S,12,0)),"")</f>
        <v/>
      </c>
      <c r="L4448" s="134" t="str">
        <f ca="1">IFERROR(IF($C4448="","",VLOOKUP(FİLTRE!$C4448,'SKT LİSTESİ'!$F:$S,13,0)),"")</f>
        <v/>
      </c>
      <c r="M4448" s="135" t="str">
        <f ca="1">IFERROR(IF($C4448="","",VLOOKUP(FİLTRE!$C4448,'SKT LİSTESİ'!$F:$AJ,14,0)),"")</f>
        <v/>
      </c>
      <c r="N4448" s="31" t="str">
        <f ca="1">IFERROR(IF($C4448="","",VLOOKUP(FİLTRE!$C4448,'SKT LİSTESİ'!$F:$AJ,22,0)),"")</f>
        <v/>
      </c>
      <c r="O4448" s="136" t="str">
        <f ca="1">IFERROR(IF($C4448="","",VLOOKUP(FİLTRE!$C4448,'SKT LİSTESİ'!$F:$AJ,23,0)),"")</f>
        <v/>
      </c>
      <c r="P4448" s="31"/>
      <c r="Q4448" s="31"/>
      <c r="R4448" s="137" t="str">
        <f ca="1">(IFERROR(IF($C4448="","",VLOOKUP(FİLTRE!$C4448,'SKT LİSTESİ'!$F:$AJ,15,0)),""))</f>
        <v/>
      </c>
      <c r="S4448" s="138" t="str">
        <f ca="1">IFERROR(IF($C4448="","",VLOOKUP(FİLTRE!$C4448,'SKT LİSTESİ'!$F:$AJ,16,0)),"")</f>
        <v/>
      </c>
      <c r="AF4448" s="179" t="str">
        <f t="shared" ca="1" si="278"/>
        <v/>
      </c>
      <c r="AG4448" s="179">
        <f t="shared" ca="1" si="279"/>
        <v>0</v>
      </c>
      <c r="AH4448" s="179">
        <f t="shared" ca="1" si="280"/>
        <v>0</v>
      </c>
    </row>
    <row r="4449" spans="2:34" ht="15.75" x14ac:dyDescent="0.25">
      <c r="B4449">
        <f t="shared" ca="1" si="277"/>
        <v>4437</v>
      </c>
      <c r="C4449" t="str">
        <f ca="1">IFERROR(VLOOKUP(B4449,'SKT LİSTESİ'!F:F,1,0),"")</f>
        <v/>
      </c>
      <c r="E4449" s="128" t="str">
        <f ca="1">IFERROR(IF($C4449="","",VLOOKUP(FİLTRE!$C4449,'SKT LİSTESİ'!$F:$S,5,0)),"")</f>
        <v/>
      </c>
      <c r="F4449" s="129" t="str">
        <f ca="1">IFERROR(IF($C4449="","",VLOOKUP(FİLTRE!$C4449,'SKT LİSTESİ'!$F:$S,7,0)),"")</f>
        <v/>
      </c>
      <c r="G4449" s="130" t="str">
        <f ca="1">IFERROR(IF($C4449="","",VLOOKUP(FİLTRE!$C4449,'SKT LİSTESİ'!$F:$S,8,0)),"")</f>
        <v/>
      </c>
      <c r="H4449" s="131" t="str">
        <f ca="1">IF(E4449="","",IF($C4449="","",VLOOKUP(FİLTRE!$C4449,'SKT LİSTESİ'!$F:$S,9,0)))</f>
        <v/>
      </c>
      <c r="I4449" s="132" t="str">
        <f ca="1">IFERROR(IF($C4449="","",VLOOKUP(FİLTRE!$C4449,'SKT LİSTESİ'!$F:$S,10,0)),"")</f>
        <v/>
      </c>
      <c r="J4449" s="133" t="str">
        <f ca="1">IFERROR(IF($C4449="","",VLOOKUP(FİLTRE!$C4449,'SKT LİSTESİ'!$F:$S,11,0)),"")</f>
        <v/>
      </c>
      <c r="K4449" s="134" t="str">
        <f ca="1">IFERROR(IF($C4449="","",VLOOKUP(FİLTRE!$C4449,'SKT LİSTESİ'!$F:$S,12,0)),"")</f>
        <v/>
      </c>
      <c r="L4449" s="134" t="str">
        <f ca="1">IFERROR(IF($C4449="","",VLOOKUP(FİLTRE!$C4449,'SKT LİSTESİ'!$F:$S,13,0)),"")</f>
        <v/>
      </c>
      <c r="M4449" s="135" t="str">
        <f ca="1">IFERROR(IF($C4449="","",VLOOKUP(FİLTRE!$C4449,'SKT LİSTESİ'!$F:$AJ,14,0)),"")</f>
        <v/>
      </c>
      <c r="N4449" s="31" t="str">
        <f ca="1">IFERROR(IF($C4449="","",VLOOKUP(FİLTRE!$C4449,'SKT LİSTESİ'!$F:$AJ,22,0)),"")</f>
        <v/>
      </c>
      <c r="O4449" s="136" t="str">
        <f ca="1">IFERROR(IF($C4449="","",VLOOKUP(FİLTRE!$C4449,'SKT LİSTESİ'!$F:$AJ,23,0)),"")</f>
        <v/>
      </c>
      <c r="P4449" s="31"/>
      <c r="Q4449" s="31"/>
      <c r="R4449" s="137" t="str">
        <f ca="1">(IFERROR(IF($C4449="","",VLOOKUP(FİLTRE!$C4449,'SKT LİSTESİ'!$F:$AJ,15,0)),""))</f>
        <v/>
      </c>
      <c r="S4449" s="138" t="str">
        <f ca="1">IFERROR(IF($C4449="","",VLOOKUP(FİLTRE!$C4449,'SKT LİSTESİ'!$F:$AJ,16,0)),"")</f>
        <v/>
      </c>
      <c r="AF4449" s="179" t="str">
        <f t="shared" ca="1" si="278"/>
        <v/>
      </c>
      <c r="AG4449" s="179">
        <f t="shared" ca="1" si="279"/>
        <v>0</v>
      </c>
      <c r="AH4449" s="179">
        <f t="shared" ca="1" si="280"/>
        <v>0</v>
      </c>
    </row>
    <row r="4450" spans="2:34" ht="15.75" x14ac:dyDescent="0.25">
      <c r="B4450">
        <f t="shared" ca="1" si="277"/>
        <v>4438</v>
      </c>
      <c r="C4450" t="str">
        <f ca="1">IFERROR(VLOOKUP(B4450,'SKT LİSTESİ'!F:F,1,0),"")</f>
        <v/>
      </c>
      <c r="E4450" s="128" t="str">
        <f ca="1">IFERROR(IF($C4450="","",VLOOKUP(FİLTRE!$C4450,'SKT LİSTESİ'!$F:$S,5,0)),"")</f>
        <v/>
      </c>
      <c r="F4450" s="129" t="str">
        <f ca="1">IFERROR(IF($C4450="","",VLOOKUP(FİLTRE!$C4450,'SKT LİSTESİ'!$F:$S,7,0)),"")</f>
        <v/>
      </c>
      <c r="G4450" s="130" t="str">
        <f ca="1">IFERROR(IF($C4450="","",VLOOKUP(FİLTRE!$C4450,'SKT LİSTESİ'!$F:$S,8,0)),"")</f>
        <v/>
      </c>
      <c r="H4450" s="131" t="str">
        <f ca="1">IF(E4450="","",IF($C4450="","",VLOOKUP(FİLTRE!$C4450,'SKT LİSTESİ'!$F:$S,9,0)))</f>
        <v/>
      </c>
      <c r="I4450" s="132" t="str">
        <f ca="1">IFERROR(IF($C4450="","",VLOOKUP(FİLTRE!$C4450,'SKT LİSTESİ'!$F:$S,10,0)),"")</f>
        <v/>
      </c>
      <c r="J4450" s="133" t="str">
        <f ca="1">IFERROR(IF($C4450="","",VLOOKUP(FİLTRE!$C4450,'SKT LİSTESİ'!$F:$S,11,0)),"")</f>
        <v/>
      </c>
      <c r="K4450" s="134" t="str">
        <f ca="1">IFERROR(IF($C4450="","",VLOOKUP(FİLTRE!$C4450,'SKT LİSTESİ'!$F:$S,12,0)),"")</f>
        <v/>
      </c>
      <c r="L4450" s="134" t="str">
        <f ca="1">IFERROR(IF($C4450="","",VLOOKUP(FİLTRE!$C4450,'SKT LİSTESİ'!$F:$S,13,0)),"")</f>
        <v/>
      </c>
      <c r="M4450" s="135" t="str">
        <f ca="1">IFERROR(IF($C4450="","",VLOOKUP(FİLTRE!$C4450,'SKT LİSTESİ'!$F:$AJ,14,0)),"")</f>
        <v/>
      </c>
      <c r="N4450" s="31" t="str">
        <f ca="1">IFERROR(IF($C4450="","",VLOOKUP(FİLTRE!$C4450,'SKT LİSTESİ'!$F:$AJ,22,0)),"")</f>
        <v/>
      </c>
      <c r="O4450" s="136" t="str">
        <f ca="1">IFERROR(IF($C4450="","",VLOOKUP(FİLTRE!$C4450,'SKT LİSTESİ'!$F:$AJ,23,0)),"")</f>
        <v/>
      </c>
      <c r="P4450" s="31"/>
      <c r="Q4450" s="31"/>
      <c r="R4450" s="137" t="str">
        <f ca="1">(IFERROR(IF($C4450="","",VLOOKUP(FİLTRE!$C4450,'SKT LİSTESİ'!$F:$AJ,15,0)),""))</f>
        <v/>
      </c>
      <c r="S4450" s="138" t="str">
        <f ca="1">IFERROR(IF($C4450="","",VLOOKUP(FİLTRE!$C4450,'SKT LİSTESİ'!$F:$AJ,16,0)),"")</f>
        <v/>
      </c>
      <c r="AF4450" s="179" t="str">
        <f t="shared" ca="1" si="278"/>
        <v/>
      </c>
      <c r="AG4450" s="179">
        <f t="shared" ca="1" si="279"/>
        <v>0</v>
      </c>
      <c r="AH4450" s="179">
        <f t="shared" ca="1" si="280"/>
        <v>0</v>
      </c>
    </row>
    <row r="4451" spans="2:34" ht="15.75" x14ac:dyDescent="0.25">
      <c r="B4451">
        <f t="shared" ca="1" si="277"/>
        <v>4439</v>
      </c>
      <c r="C4451" t="str">
        <f ca="1">IFERROR(VLOOKUP(B4451,'SKT LİSTESİ'!F:F,1,0),"")</f>
        <v/>
      </c>
      <c r="E4451" s="128" t="str">
        <f ca="1">IFERROR(IF($C4451="","",VLOOKUP(FİLTRE!$C4451,'SKT LİSTESİ'!$F:$S,5,0)),"")</f>
        <v/>
      </c>
      <c r="F4451" s="129" t="str">
        <f ca="1">IFERROR(IF($C4451="","",VLOOKUP(FİLTRE!$C4451,'SKT LİSTESİ'!$F:$S,7,0)),"")</f>
        <v/>
      </c>
      <c r="G4451" s="130" t="str">
        <f ca="1">IFERROR(IF($C4451="","",VLOOKUP(FİLTRE!$C4451,'SKT LİSTESİ'!$F:$S,8,0)),"")</f>
        <v/>
      </c>
      <c r="H4451" s="131" t="str">
        <f ca="1">IF(E4451="","",IF($C4451="","",VLOOKUP(FİLTRE!$C4451,'SKT LİSTESİ'!$F:$S,9,0)))</f>
        <v/>
      </c>
      <c r="I4451" s="132" t="str">
        <f ca="1">IFERROR(IF($C4451="","",VLOOKUP(FİLTRE!$C4451,'SKT LİSTESİ'!$F:$S,10,0)),"")</f>
        <v/>
      </c>
      <c r="J4451" s="133" t="str">
        <f ca="1">IFERROR(IF($C4451="","",VLOOKUP(FİLTRE!$C4451,'SKT LİSTESİ'!$F:$S,11,0)),"")</f>
        <v/>
      </c>
      <c r="K4451" s="134" t="str">
        <f ca="1">IFERROR(IF($C4451="","",VLOOKUP(FİLTRE!$C4451,'SKT LİSTESİ'!$F:$S,12,0)),"")</f>
        <v/>
      </c>
      <c r="L4451" s="134" t="str">
        <f ca="1">IFERROR(IF($C4451="","",VLOOKUP(FİLTRE!$C4451,'SKT LİSTESİ'!$F:$S,13,0)),"")</f>
        <v/>
      </c>
      <c r="M4451" s="135" t="str">
        <f ca="1">IFERROR(IF($C4451="","",VLOOKUP(FİLTRE!$C4451,'SKT LİSTESİ'!$F:$AJ,14,0)),"")</f>
        <v/>
      </c>
      <c r="N4451" s="31" t="str">
        <f ca="1">IFERROR(IF($C4451="","",VLOOKUP(FİLTRE!$C4451,'SKT LİSTESİ'!$F:$AJ,22,0)),"")</f>
        <v/>
      </c>
      <c r="O4451" s="136" t="str">
        <f ca="1">IFERROR(IF($C4451="","",VLOOKUP(FİLTRE!$C4451,'SKT LİSTESİ'!$F:$AJ,23,0)),"")</f>
        <v/>
      </c>
      <c r="P4451" s="31"/>
      <c r="Q4451" s="31"/>
      <c r="R4451" s="137" t="str">
        <f ca="1">(IFERROR(IF($C4451="","",VLOOKUP(FİLTRE!$C4451,'SKT LİSTESİ'!$F:$AJ,15,0)),""))</f>
        <v/>
      </c>
      <c r="S4451" s="138" t="str">
        <f ca="1">IFERROR(IF($C4451="","",VLOOKUP(FİLTRE!$C4451,'SKT LİSTESİ'!$F:$AJ,16,0)),"")</f>
        <v/>
      </c>
      <c r="AF4451" s="179" t="str">
        <f t="shared" ca="1" si="278"/>
        <v/>
      </c>
      <c r="AG4451" s="179">
        <f t="shared" ca="1" si="279"/>
        <v>0</v>
      </c>
      <c r="AH4451" s="179">
        <f t="shared" ca="1" si="280"/>
        <v>0</v>
      </c>
    </row>
    <row r="4452" spans="2:34" ht="15.75" x14ac:dyDescent="0.25">
      <c r="B4452">
        <f t="shared" ca="1" si="277"/>
        <v>4440</v>
      </c>
      <c r="C4452" t="str">
        <f ca="1">IFERROR(VLOOKUP(B4452,'SKT LİSTESİ'!F:F,1,0),"")</f>
        <v/>
      </c>
      <c r="E4452" s="128" t="str">
        <f ca="1">IFERROR(IF($C4452="","",VLOOKUP(FİLTRE!$C4452,'SKT LİSTESİ'!$F:$S,5,0)),"")</f>
        <v/>
      </c>
      <c r="F4452" s="129" t="str">
        <f ca="1">IFERROR(IF($C4452="","",VLOOKUP(FİLTRE!$C4452,'SKT LİSTESİ'!$F:$S,7,0)),"")</f>
        <v/>
      </c>
      <c r="G4452" s="130" t="str">
        <f ca="1">IFERROR(IF($C4452="","",VLOOKUP(FİLTRE!$C4452,'SKT LİSTESİ'!$F:$S,8,0)),"")</f>
        <v/>
      </c>
      <c r="H4452" s="131" t="str">
        <f ca="1">IF(E4452="","",IF($C4452="","",VLOOKUP(FİLTRE!$C4452,'SKT LİSTESİ'!$F:$S,9,0)))</f>
        <v/>
      </c>
      <c r="I4452" s="132" t="str">
        <f ca="1">IFERROR(IF($C4452="","",VLOOKUP(FİLTRE!$C4452,'SKT LİSTESİ'!$F:$S,10,0)),"")</f>
        <v/>
      </c>
      <c r="J4452" s="133" t="str">
        <f ca="1">IFERROR(IF($C4452="","",VLOOKUP(FİLTRE!$C4452,'SKT LİSTESİ'!$F:$S,11,0)),"")</f>
        <v/>
      </c>
      <c r="K4452" s="134" t="str">
        <f ca="1">IFERROR(IF($C4452="","",VLOOKUP(FİLTRE!$C4452,'SKT LİSTESİ'!$F:$S,12,0)),"")</f>
        <v/>
      </c>
      <c r="L4452" s="134" t="str">
        <f ca="1">IFERROR(IF($C4452="","",VLOOKUP(FİLTRE!$C4452,'SKT LİSTESİ'!$F:$S,13,0)),"")</f>
        <v/>
      </c>
      <c r="M4452" s="135" t="str">
        <f ca="1">IFERROR(IF($C4452="","",VLOOKUP(FİLTRE!$C4452,'SKT LİSTESİ'!$F:$AJ,14,0)),"")</f>
        <v/>
      </c>
      <c r="N4452" s="31" t="str">
        <f ca="1">IFERROR(IF($C4452="","",VLOOKUP(FİLTRE!$C4452,'SKT LİSTESİ'!$F:$AJ,22,0)),"")</f>
        <v/>
      </c>
      <c r="O4452" s="136" t="str">
        <f ca="1">IFERROR(IF($C4452="","",VLOOKUP(FİLTRE!$C4452,'SKT LİSTESİ'!$F:$AJ,23,0)),"")</f>
        <v/>
      </c>
      <c r="P4452" s="31"/>
      <c r="Q4452" s="31"/>
      <c r="R4452" s="137" t="str">
        <f ca="1">(IFERROR(IF($C4452="","",VLOOKUP(FİLTRE!$C4452,'SKT LİSTESİ'!$F:$AJ,15,0)),""))</f>
        <v/>
      </c>
      <c r="S4452" s="138" t="str">
        <f ca="1">IFERROR(IF($C4452="","",VLOOKUP(FİLTRE!$C4452,'SKT LİSTESİ'!$F:$AJ,16,0)),"")</f>
        <v/>
      </c>
      <c r="AF4452" s="179" t="str">
        <f t="shared" ca="1" si="278"/>
        <v/>
      </c>
      <c r="AG4452" s="179">
        <f t="shared" ca="1" si="279"/>
        <v>0</v>
      </c>
      <c r="AH4452" s="179">
        <f t="shared" ca="1" si="280"/>
        <v>0</v>
      </c>
    </row>
    <row r="4453" spans="2:34" ht="15.75" x14ac:dyDescent="0.25">
      <c r="B4453">
        <f t="shared" ca="1" si="277"/>
        <v>4441</v>
      </c>
      <c r="C4453" t="str">
        <f ca="1">IFERROR(VLOOKUP(B4453,'SKT LİSTESİ'!F:F,1,0),"")</f>
        <v/>
      </c>
      <c r="E4453" s="128" t="str">
        <f ca="1">IFERROR(IF($C4453="","",VLOOKUP(FİLTRE!$C4453,'SKT LİSTESİ'!$F:$S,5,0)),"")</f>
        <v/>
      </c>
      <c r="F4453" s="129" t="str">
        <f ca="1">IFERROR(IF($C4453="","",VLOOKUP(FİLTRE!$C4453,'SKT LİSTESİ'!$F:$S,7,0)),"")</f>
        <v/>
      </c>
      <c r="G4453" s="130" t="str">
        <f ca="1">IFERROR(IF($C4453="","",VLOOKUP(FİLTRE!$C4453,'SKT LİSTESİ'!$F:$S,8,0)),"")</f>
        <v/>
      </c>
      <c r="H4453" s="131" t="str">
        <f ca="1">IF(E4453="","",IF($C4453="","",VLOOKUP(FİLTRE!$C4453,'SKT LİSTESİ'!$F:$S,9,0)))</f>
        <v/>
      </c>
      <c r="I4453" s="132" t="str">
        <f ca="1">IFERROR(IF($C4453="","",VLOOKUP(FİLTRE!$C4453,'SKT LİSTESİ'!$F:$S,10,0)),"")</f>
        <v/>
      </c>
      <c r="J4453" s="133" t="str">
        <f ca="1">IFERROR(IF($C4453="","",VLOOKUP(FİLTRE!$C4453,'SKT LİSTESİ'!$F:$S,11,0)),"")</f>
        <v/>
      </c>
      <c r="K4453" s="134" t="str">
        <f ca="1">IFERROR(IF($C4453="","",VLOOKUP(FİLTRE!$C4453,'SKT LİSTESİ'!$F:$S,12,0)),"")</f>
        <v/>
      </c>
      <c r="L4453" s="134" t="str">
        <f ca="1">IFERROR(IF($C4453="","",VLOOKUP(FİLTRE!$C4453,'SKT LİSTESİ'!$F:$S,13,0)),"")</f>
        <v/>
      </c>
      <c r="M4453" s="135" t="str">
        <f ca="1">IFERROR(IF($C4453="","",VLOOKUP(FİLTRE!$C4453,'SKT LİSTESİ'!$F:$AJ,14,0)),"")</f>
        <v/>
      </c>
      <c r="N4453" s="31" t="str">
        <f ca="1">IFERROR(IF($C4453="","",VLOOKUP(FİLTRE!$C4453,'SKT LİSTESİ'!$F:$AJ,22,0)),"")</f>
        <v/>
      </c>
      <c r="O4453" s="136" t="str">
        <f ca="1">IFERROR(IF($C4453="","",VLOOKUP(FİLTRE!$C4453,'SKT LİSTESİ'!$F:$AJ,23,0)),"")</f>
        <v/>
      </c>
      <c r="P4453" s="31"/>
      <c r="Q4453" s="31"/>
      <c r="R4453" s="137" t="str">
        <f ca="1">(IFERROR(IF($C4453="","",VLOOKUP(FİLTRE!$C4453,'SKT LİSTESİ'!$F:$AJ,15,0)),""))</f>
        <v/>
      </c>
      <c r="S4453" s="138" t="str">
        <f ca="1">IFERROR(IF($C4453="","",VLOOKUP(FİLTRE!$C4453,'SKT LİSTESİ'!$F:$AJ,16,0)),"")</f>
        <v/>
      </c>
      <c r="AF4453" s="179" t="str">
        <f t="shared" ca="1" si="278"/>
        <v/>
      </c>
      <c r="AG4453" s="179">
        <f t="shared" ca="1" si="279"/>
        <v>0</v>
      </c>
      <c r="AH4453" s="179">
        <f t="shared" ca="1" si="280"/>
        <v>0</v>
      </c>
    </row>
    <row r="4454" spans="2:34" ht="15.75" x14ac:dyDescent="0.25">
      <c r="B4454">
        <f t="shared" ca="1" si="277"/>
        <v>4442</v>
      </c>
      <c r="C4454" t="str">
        <f ca="1">IFERROR(VLOOKUP(B4454,'SKT LİSTESİ'!F:F,1,0),"")</f>
        <v/>
      </c>
      <c r="E4454" s="128" t="str">
        <f ca="1">IFERROR(IF($C4454="","",VLOOKUP(FİLTRE!$C4454,'SKT LİSTESİ'!$F:$S,5,0)),"")</f>
        <v/>
      </c>
      <c r="F4454" s="129" t="str">
        <f ca="1">IFERROR(IF($C4454="","",VLOOKUP(FİLTRE!$C4454,'SKT LİSTESİ'!$F:$S,7,0)),"")</f>
        <v/>
      </c>
      <c r="G4454" s="130" t="str">
        <f ca="1">IFERROR(IF($C4454="","",VLOOKUP(FİLTRE!$C4454,'SKT LİSTESİ'!$F:$S,8,0)),"")</f>
        <v/>
      </c>
      <c r="H4454" s="131" t="str">
        <f ca="1">IF(E4454="","",IF($C4454="","",VLOOKUP(FİLTRE!$C4454,'SKT LİSTESİ'!$F:$S,9,0)))</f>
        <v/>
      </c>
      <c r="I4454" s="132" t="str">
        <f ca="1">IFERROR(IF($C4454="","",VLOOKUP(FİLTRE!$C4454,'SKT LİSTESİ'!$F:$S,10,0)),"")</f>
        <v/>
      </c>
      <c r="J4454" s="133" t="str">
        <f ca="1">IFERROR(IF($C4454="","",VLOOKUP(FİLTRE!$C4454,'SKT LİSTESİ'!$F:$S,11,0)),"")</f>
        <v/>
      </c>
      <c r="K4454" s="134" t="str">
        <f ca="1">IFERROR(IF($C4454="","",VLOOKUP(FİLTRE!$C4454,'SKT LİSTESİ'!$F:$S,12,0)),"")</f>
        <v/>
      </c>
      <c r="L4454" s="134" t="str">
        <f ca="1">IFERROR(IF($C4454="","",VLOOKUP(FİLTRE!$C4454,'SKT LİSTESİ'!$F:$S,13,0)),"")</f>
        <v/>
      </c>
      <c r="M4454" s="135" t="str">
        <f ca="1">IFERROR(IF($C4454="","",VLOOKUP(FİLTRE!$C4454,'SKT LİSTESİ'!$F:$AJ,14,0)),"")</f>
        <v/>
      </c>
      <c r="N4454" s="31" t="str">
        <f ca="1">IFERROR(IF($C4454="","",VLOOKUP(FİLTRE!$C4454,'SKT LİSTESİ'!$F:$AJ,22,0)),"")</f>
        <v/>
      </c>
      <c r="O4454" s="136" t="str">
        <f ca="1">IFERROR(IF($C4454="","",VLOOKUP(FİLTRE!$C4454,'SKT LİSTESİ'!$F:$AJ,23,0)),"")</f>
        <v/>
      </c>
      <c r="P4454" s="31"/>
      <c r="Q4454" s="31"/>
      <c r="R4454" s="137" t="str">
        <f ca="1">(IFERROR(IF($C4454="","",VLOOKUP(FİLTRE!$C4454,'SKT LİSTESİ'!$F:$AJ,15,0)),""))</f>
        <v/>
      </c>
      <c r="S4454" s="138" t="str">
        <f ca="1">IFERROR(IF($C4454="","",VLOOKUP(FİLTRE!$C4454,'SKT LİSTESİ'!$F:$AJ,16,0)),"")</f>
        <v/>
      </c>
      <c r="AF4454" s="179" t="str">
        <f t="shared" ca="1" si="278"/>
        <v/>
      </c>
      <c r="AG4454" s="179">
        <f t="shared" ca="1" si="279"/>
        <v>0</v>
      </c>
      <c r="AH4454" s="179">
        <f t="shared" ca="1" si="280"/>
        <v>0</v>
      </c>
    </row>
    <row r="4455" spans="2:34" ht="15.75" x14ac:dyDescent="0.25">
      <c r="B4455">
        <f t="shared" ca="1" si="277"/>
        <v>4443</v>
      </c>
      <c r="C4455" t="str">
        <f ca="1">IFERROR(VLOOKUP(B4455,'SKT LİSTESİ'!F:F,1,0),"")</f>
        <v/>
      </c>
      <c r="E4455" s="128" t="str">
        <f ca="1">IFERROR(IF($C4455="","",VLOOKUP(FİLTRE!$C4455,'SKT LİSTESİ'!$F:$S,5,0)),"")</f>
        <v/>
      </c>
      <c r="F4455" s="129" t="str">
        <f ca="1">IFERROR(IF($C4455="","",VLOOKUP(FİLTRE!$C4455,'SKT LİSTESİ'!$F:$S,7,0)),"")</f>
        <v/>
      </c>
      <c r="G4455" s="130" t="str">
        <f ca="1">IFERROR(IF($C4455="","",VLOOKUP(FİLTRE!$C4455,'SKT LİSTESİ'!$F:$S,8,0)),"")</f>
        <v/>
      </c>
      <c r="H4455" s="131" t="str">
        <f ca="1">IF(E4455="","",IF($C4455="","",VLOOKUP(FİLTRE!$C4455,'SKT LİSTESİ'!$F:$S,9,0)))</f>
        <v/>
      </c>
      <c r="I4455" s="132" t="str">
        <f ca="1">IFERROR(IF($C4455="","",VLOOKUP(FİLTRE!$C4455,'SKT LİSTESİ'!$F:$S,10,0)),"")</f>
        <v/>
      </c>
      <c r="J4455" s="133" t="str">
        <f ca="1">IFERROR(IF($C4455="","",VLOOKUP(FİLTRE!$C4455,'SKT LİSTESİ'!$F:$S,11,0)),"")</f>
        <v/>
      </c>
      <c r="K4455" s="134" t="str">
        <f ca="1">IFERROR(IF($C4455="","",VLOOKUP(FİLTRE!$C4455,'SKT LİSTESİ'!$F:$S,12,0)),"")</f>
        <v/>
      </c>
      <c r="L4455" s="134" t="str">
        <f ca="1">IFERROR(IF($C4455="","",VLOOKUP(FİLTRE!$C4455,'SKT LİSTESİ'!$F:$S,13,0)),"")</f>
        <v/>
      </c>
      <c r="M4455" s="135" t="str">
        <f ca="1">IFERROR(IF($C4455="","",VLOOKUP(FİLTRE!$C4455,'SKT LİSTESİ'!$F:$AJ,14,0)),"")</f>
        <v/>
      </c>
      <c r="N4455" s="31" t="str">
        <f ca="1">IFERROR(IF($C4455="","",VLOOKUP(FİLTRE!$C4455,'SKT LİSTESİ'!$F:$AJ,22,0)),"")</f>
        <v/>
      </c>
      <c r="O4455" s="136" t="str">
        <f ca="1">IFERROR(IF($C4455="","",VLOOKUP(FİLTRE!$C4455,'SKT LİSTESİ'!$F:$AJ,23,0)),"")</f>
        <v/>
      </c>
      <c r="P4455" s="31"/>
      <c r="Q4455" s="31"/>
      <c r="R4455" s="137" t="str">
        <f ca="1">(IFERROR(IF($C4455="","",VLOOKUP(FİLTRE!$C4455,'SKT LİSTESİ'!$F:$AJ,15,0)),""))</f>
        <v/>
      </c>
      <c r="S4455" s="138" t="str">
        <f ca="1">IFERROR(IF($C4455="","",VLOOKUP(FİLTRE!$C4455,'SKT LİSTESİ'!$F:$AJ,16,0)),"")</f>
        <v/>
      </c>
      <c r="AF4455" s="179" t="str">
        <f t="shared" ca="1" si="278"/>
        <v/>
      </c>
      <c r="AG4455" s="179">
        <f t="shared" ca="1" si="279"/>
        <v>0</v>
      </c>
      <c r="AH4455" s="179">
        <f t="shared" ca="1" si="280"/>
        <v>0</v>
      </c>
    </row>
    <row r="4456" spans="2:34" ht="15.75" x14ac:dyDescent="0.25">
      <c r="B4456">
        <f t="shared" ca="1" si="277"/>
        <v>4444</v>
      </c>
      <c r="C4456" t="str">
        <f ca="1">IFERROR(VLOOKUP(B4456,'SKT LİSTESİ'!F:F,1,0),"")</f>
        <v/>
      </c>
      <c r="E4456" s="128" t="str">
        <f ca="1">IFERROR(IF($C4456="","",VLOOKUP(FİLTRE!$C4456,'SKT LİSTESİ'!$F:$S,5,0)),"")</f>
        <v/>
      </c>
      <c r="F4456" s="129" t="str">
        <f ca="1">IFERROR(IF($C4456="","",VLOOKUP(FİLTRE!$C4456,'SKT LİSTESİ'!$F:$S,7,0)),"")</f>
        <v/>
      </c>
      <c r="G4456" s="130" t="str">
        <f ca="1">IFERROR(IF($C4456="","",VLOOKUP(FİLTRE!$C4456,'SKT LİSTESİ'!$F:$S,8,0)),"")</f>
        <v/>
      </c>
      <c r="H4456" s="131" t="str">
        <f ca="1">IF(E4456="","",IF($C4456="","",VLOOKUP(FİLTRE!$C4456,'SKT LİSTESİ'!$F:$S,9,0)))</f>
        <v/>
      </c>
      <c r="I4456" s="132" t="str">
        <f ca="1">IFERROR(IF($C4456="","",VLOOKUP(FİLTRE!$C4456,'SKT LİSTESİ'!$F:$S,10,0)),"")</f>
        <v/>
      </c>
      <c r="J4456" s="133" t="str">
        <f ca="1">IFERROR(IF($C4456="","",VLOOKUP(FİLTRE!$C4456,'SKT LİSTESİ'!$F:$S,11,0)),"")</f>
        <v/>
      </c>
      <c r="K4456" s="134" t="str">
        <f ca="1">IFERROR(IF($C4456="","",VLOOKUP(FİLTRE!$C4456,'SKT LİSTESİ'!$F:$S,12,0)),"")</f>
        <v/>
      </c>
      <c r="L4456" s="134" t="str">
        <f ca="1">IFERROR(IF($C4456="","",VLOOKUP(FİLTRE!$C4456,'SKT LİSTESİ'!$F:$S,13,0)),"")</f>
        <v/>
      </c>
      <c r="M4456" s="135" t="str">
        <f ca="1">IFERROR(IF($C4456="","",VLOOKUP(FİLTRE!$C4456,'SKT LİSTESİ'!$F:$AJ,14,0)),"")</f>
        <v/>
      </c>
      <c r="N4456" s="31" t="str">
        <f ca="1">IFERROR(IF($C4456="","",VLOOKUP(FİLTRE!$C4456,'SKT LİSTESİ'!$F:$AJ,22,0)),"")</f>
        <v/>
      </c>
      <c r="O4456" s="136" t="str">
        <f ca="1">IFERROR(IF($C4456="","",VLOOKUP(FİLTRE!$C4456,'SKT LİSTESİ'!$F:$AJ,23,0)),"")</f>
        <v/>
      </c>
      <c r="P4456" s="31"/>
      <c r="Q4456" s="31"/>
      <c r="R4456" s="137" t="str">
        <f ca="1">(IFERROR(IF($C4456="","",VLOOKUP(FİLTRE!$C4456,'SKT LİSTESİ'!$F:$AJ,15,0)),""))</f>
        <v/>
      </c>
      <c r="S4456" s="138" t="str">
        <f ca="1">IFERROR(IF($C4456="","",VLOOKUP(FİLTRE!$C4456,'SKT LİSTESİ'!$F:$AJ,16,0)),"")</f>
        <v/>
      </c>
      <c r="AF4456" s="179" t="str">
        <f t="shared" ca="1" si="278"/>
        <v/>
      </c>
      <c r="AG4456" s="179">
        <f t="shared" ca="1" si="279"/>
        <v>0</v>
      </c>
      <c r="AH4456" s="179">
        <f t="shared" ca="1" si="280"/>
        <v>0</v>
      </c>
    </row>
    <row r="4457" spans="2:34" ht="15.75" x14ac:dyDescent="0.25">
      <c r="B4457">
        <f t="shared" ca="1" si="277"/>
        <v>4445</v>
      </c>
      <c r="C4457" t="str">
        <f ca="1">IFERROR(VLOOKUP(B4457,'SKT LİSTESİ'!F:F,1,0),"")</f>
        <v/>
      </c>
      <c r="E4457" s="128" t="str">
        <f ca="1">IFERROR(IF($C4457="","",VLOOKUP(FİLTRE!$C4457,'SKT LİSTESİ'!$F:$S,5,0)),"")</f>
        <v/>
      </c>
      <c r="F4457" s="129" t="str">
        <f ca="1">IFERROR(IF($C4457="","",VLOOKUP(FİLTRE!$C4457,'SKT LİSTESİ'!$F:$S,7,0)),"")</f>
        <v/>
      </c>
      <c r="G4457" s="130" t="str">
        <f ca="1">IFERROR(IF($C4457="","",VLOOKUP(FİLTRE!$C4457,'SKT LİSTESİ'!$F:$S,8,0)),"")</f>
        <v/>
      </c>
      <c r="H4457" s="131" t="str">
        <f ca="1">IF(E4457="","",IF($C4457="","",VLOOKUP(FİLTRE!$C4457,'SKT LİSTESİ'!$F:$S,9,0)))</f>
        <v/>
      </c>
      <c r="I4457" s="132" t="str">
        <f ca="1">IFERROR(IF($C4457="","",VLOOKUP(FİLTRE!$C4457,'SKT LİSTESİ'!$F:$S,10,0)),"")</f>
        <v/>
      </c>
      <c r="J4457" s="133" t="str">
        <f ca="1">IFERROR(IF($C4457="","",VLOOKUP(FİLTRE!$C4457,'SKT LİSTESİ'!$F:$S,11,0)),"")</f>
        <v/>
      </c>
      <c r="K4457" s="134" t="str">
        <f ca="1">IFERROR(IF($C4457="","",VLOOKUP(FİLTRE!$C4457,'SKT LİSTESİ'!$F:$S,12,0)),"")</f>
        <v/>
      </c>
      <c r="L4457" s="134" t="str">
        <f ca="1">IFERROR(IF($C4457="","",VLOOKUP(FİLTRE!$C4457,'SKT LİSTESİ'!$F:$S,13,0)),"")</f>
        <v/>
      </c>
      <c r="M4457" s="135" t="str">
        <f ca="1">IFERROR(IF($C4457="","",VLOOKUP(FİLTRE!$C4457,'SKT LİSTESİ'!$F:$AJ,14,0)),"")</f>
        <v/>
      </c>
      <c r="N4457" s="31" t="str">
        <f ca="1">IFERROR(IF($C4457="","",VLOOKUP(FİLTRE!$C4457,'SKT LİSTESİ'!$F:$AJ,22,0)),"")</f>
        <v/>
      </c>
      <c r="O4457" s="136" t="str">
        <f ca="1">IFERROR(IF($C4457="","",VLOOKUP(FİLTRE!$C4457,'SKT LİSTESİ'!$F:$AJ,23,0)),"")</f>
        <v/>
      </c>
      <c r="P4457" s="31"/>
      <c r="Q4457" s="31"/>
      <c r="R4457" s="137" t="str">
        <f ca="1">(IFERROR(IF($C4457="","",VLOOKUP(FİLTRE!$C4457,'SKT LİSTESİ'!$F:$AJ,15,0)),""))</f>
        <v/>
      </c>
      <c r="S4457" s="138" t="str">
        <f ca="1">IFERROR(IF($C4457="","",VLOOKUP(FİLTRE!$C4457,'SKT LİSTESİ'!$F:$AJ,16,0)),"")</f>
        <v/>
      </c>
      <c r="AF4457" s="179" t="str">
        <f t="shared" ca="1" si="278"/>
        <v/>
      </c>
      <c r="AG4457" s="179">
        <f t="shared" ca="1" si="279"/>
        <v>0</v>
      </c>
      <c r="AH4457" s="179">
        <f t="shared" ca="1" si="280"/>
        <v>0</v>
      </c>
    </row>
    <row r="4458" spans="2:34" ht="15.75" x14ac:dyDescent="0.25">
      <c r="B4458">
        <f t="shared" ca="1" si="277"/>
        <v>4446</v>
      </c>
      <c r="C4458" t="str">
        <f ca="1">IFERROR(VLOOKUP(B4458,'SKT LİSTESİ'!F:F,1,0),"")</f>
        <v/>
      </c>
      <c r="E4458" s="128" t="str">
        <f ca="1">IFERROR(IF($C4458="","",VLOOKUP(FİLTRE!$C4458,'SKT LİSTESİ'!$F:$S,5,0)),"")</f>
        <v/>
      </c>
      <c r="F4458" s="129" t="str">
        <f ca="1">IFERROR(IF($C4458="","",VLOOKUP(FİLTRE!$C4458,'SKT LİSTESİ'!$F:$S,7,0)),"")</f>
        <v/>
      </c>
      <c r="G4458" s="130" t="str">
        <f ca="1">IFERROR(IF($C4458="","",VLOOKUP(FİLTRE!$C4458,'SKT LİSTESİ'!$F:$S,8,0)),"")</f>
        <v/>
      </c>
      <c r="H4458" s="131" t="str">
        <f ca="1">IF(E4458="","",IF($C4458="","",VLOOKUP(FİLTRE!$C4458,'SKT LİSTESİ'!$F:$S,9,0)))</f>
        <v/>
      </c>
      <c r="I4458" s="132" t="str">
        <f ca="1">IFERROR(IF($C4458="","",VLOOKUP(FİLTRE!$C4458,'SKT LİSTESİ'!$F:$S,10,0)),"")</f>
        <v/>
      </c>
      <c r="J4458" s="133" t="str">
        <f ca="1">IFERROR(IF($C4458="","",VLOOKUP(FİLTRE!$C4458,'SKT LİSTESİ'!$F:$S,11,0)),"")</f>
        <v/>
      </c>
      <c r="K4458" s="134" t="str">
        <f ca="1">IFERROR(IF($C4458="","",VLOOKUP(FİLTRE!$C4458,'SKT LİSTESİ'!$F:$S,12,0)),"")</f>
        <v/>
      </c>
      <c r="L4458" s="134" t="str">
        <f ca="1">IFERROR(IF($C4458="","",VLOOKUP(FİLTRE!$C4458,'SKT LİSTESİ'!$F:$S,13,0)),"")</f>
        <v/>
      </c>
      <c r="M4458" s="135" t="str">
        <f ca="1">IFERROR(IF($C4458="","",VLOOKUP(FİLTRE!$C4458,'SKT LİSTESİ'!$F:$AJ,14,0)),"")</f>
        <v/>
      </c>
      <c r="N4458" s="31" t="str">
        <f ca="1">IFERROR(IF($C4458="","",VLOOKUP(FİLTRE!$C4458,'SKT LİSTESİ'!$F:$AJ,22,0)),"")</f>
        <v/>
      </c>
      <c r="O4458" s="136" t="str">
        <f ca="1">IFERROR(IF($C4458="","",VLOOKUP(FİLTRE!$C4458,'SKT LİSTESİ'!$F:$AJ,23,0)),"")</f>
        <v/>
      </c>
      <c r="P4458" s="31"/>
      <c r="Q4458" s="31"/>
      <c r="R4458" s="137" t="str">
        <f ca="1">(IFERROR(IF($C4458="","",VLOOKUP(FİLTRE!$C4458,'SKT LİSTESİ'!$F:$AJ,15,0)),""))</f>
        <v/>
      </c>
      <c r="S4458" s="138" t="str">
        <f ca="1">IFERROR(IF($C4458="","",VLOOKUP(FİLTRE!$C4458,'SKT LİSTESİ'!$F:$AJ,16,0)),"")</f>
        <v/>
      </c>
      <c r="AF4458" s="179" t="str">
        <f t="shared" ca="1" si="278"/>
        <v/>
      </c>
      <c r="AG4458" s="179">
        <f t="shared" ca="1" si="279"/>
        <v>0</v>
      </c>
      <c r="AH4458" s="179">
        <f t="shared" ca="1" si="280"/>
        <v>0</v>
      </c>
    </row>
    <row r="4459" spans="2:34" ht="15.75" x14ac:dyDescent="0.25">
      <c r="B4459">
        <f t="shared" ca="1" si="277"/>
        <v>4447</v>
      </c>
      <c r="C4459" t="str">
        <f ca="1">IFERROR(VLOOKUP(B4459,'SKT LİSTESİ'!F:F,1,0),"")</f>
        <v/>
      </c>
      <c r="E4459" s="128" t="str">
        <f ca="1">IFERROR(IF($C4459="","",VLOOKUP(FİLTRE!$C4459,'SKT LİSTESİ'!$F:$S,5,0)),"")</f>
        <v/>
      </c>
      <c r="F4459" s="129" t="str">
        <f ca="1">IFERROR(IF($C4459="","",VLOOKUP(FİLTRE!$C4459,'SKT LİSTESİ'!$F:$S,7,0)),"")</f>
        <v/>
      </c>
      <c r="G4459" s="130" t="str">
        <f ca="1">IFERROR(IF($C4459="","",VLOOKUP(FİLTRE!$C4459,'SKT LİSTESİ'!$F:$S,8,0)),"")</f>
        <v/>
      </c>
      <c r="H4459" s="131" t="str">
        <f ca="1">IF(E4459="","",IF($C4459="","",VLOOKUP(FİLTRE!$C4459,'SKT LİSTESİ'!$F:$S,9,0)))</f>
        <v/>
      </c>
      <c r="I4459" s="132" t="str">
        <f ca="1">IFERROR(IF($C4459="","",VLOOKUP(FİLTRE!$C4459,'SKT LİSTESİ'!$F:$S,10,0)),"")</f>
        <v/>
      </c>
      <c r="J4459" s="133" t="str">
        <f ca="1">IFERROR(IF($C4459="","",VLOOKUP(FİLTRE!$C4459,'SKT LİSTESİ'!$F:$S,11,0)),"")</f>
        <v/>
      </c>
      <c r="K4459" s="134" t="str">
        <f ca="1">IFERROR(IF($C4459="","",VLOOKUP(FİLTRE!$C4459,'SKT LİSTESİ'!$F:$S,12,0)),"")</f>
        <v/>
      </c>
      <c r="L4459" s="134" t="str">
        <f ca="1">IFERROR(IF($C4459="","",VLOOKUP(FİLTRE!$C4459,'SKT LİSTESİ'!$F:$S,13,0)),"")</f>
        <v/>
      </c>
      <c r="M4459" s="135" t="str">
        <f ca="1">IFERROR(IF($C4459="","",VLOOKUP(FİLTRE!$C4459,'SKT LİSTESİ'!$F:$AJ,14,0)),"")</f>
        <v/>
      </c>
      <c r="N4459" s="31" t="str">
        <f ca="1">IFERROR(IF($C4459="","",VLOOKUP(FİLTRE!$C4459,'SKT LİSTESİ'!$F:$AJ,22,0)),"")</f>
        <v/>
      </c>
      <c r="O4459" s="136" t="str">
        <f ca="1">IFERROR(IF($C4459="","",VLOOKUP(FİLTRE!$C4459,'SKT LİSTESİ'!$F:$AJ,23,0)),"")</f>
        <v/>
      </c>
      <c r="P4459" s="31"/>
      <c r="Q4459" s="31"/>
      <c r="R4459" s="137" t="str">
        <f ca="1">(IFERROR(IF($C4459="","",VLOOKUP(FİLTRE!$C4459,'SKT LİSTESİ'!$F:$AJ,15,0)),""))</f>
        <v/>
      </c>
      <c r="S4459" s="138" t="str">
        <f ca="1">IFERROR(IF($C4459="","",VLOOKUP(FİLTRE!$C4459,'SKT LİSTESİ'!$F:$AJ,16,0)),"")</f>
        <v/>
      </c>
      <c r="AF4459" s="179" t="str">
        <f t="shared" ca="1" si="278"/>
        <v/>
      </c>
      <c r="AG4459" s="179">
        <f t="shared" ca="1" si="279"/>
        <v>0</v>
      </c>
      <c r="AH4459" s="179">
        <f t="shared" ca="1" si="280"/>
        <v>0</v>
      </c>
    </row>
    <row r="4460" spans="2:34" ht="15.75" x14ac:dyDescent="0.25">
      <c r="B4460">
        <f t="shared" ca="1" si="277"/>
        <v>4448</v>
      </c>
      <c r="C4460" t="str">
        <f ca="1">IFERROR(VLOOKUP(B4460,'SKT LİSTESİ'!F:F,1,0),"")</f>
        <v/>
      </c>
      <c r="E4460" s="128" t="str">
        <f ca="1">IFERROR(IF($C4460="","",VLOOKUP(FİLTRE!$C4460,'SKT LİSTESİ'!$F:$S,5,0)),"")</f>
        <v/>
      </c>
      <c r="F4460" s="129" t="str">
        <f ca="1">IFERROR(IF($C4460="","",VLOOKUP(FİLTRE!$C4460,'SKT LİSTESİ'!$F:$S,7,0)),"")</f>
        <v/>
      </c>
      <c r="G4460" s="130" t="str">
        <f ca="1">IFERROR(IF($C4460="","",VLOOKUP(FİLTRE!$C4460,'SKT LİSTESİ'!$F:$S,8,0)),"")</f>
        <v/>
      </c>
      <c r="H4460" s="131" t="str">
        <f ca="1">IF(E4460="","",IF($C4460="","",VLOOKUP(FİLTRE!$C4460,'SKT LİSTESİ'!$F:$S,9,0)))</f>
        <v/>
      </c>
      <c r="I4460" s="132" t="str">
        <f ca="1">IFERROR(IF($C4460="","",VLOOKUP(FİLTRE!$C4460,'SKT LİSTESİ'!$F:$S,10,0)),"")</f>
        <v/>
      </c>
      <c r="J4460" s="133" t="str">
        <f ca="1">IFERROR(IF($C4460="","",VLOOKUP(FİLTRE!$C4460,'SKT LİSTESİ'!$F:$S,11,0)),"")</f>
        <v/>
      </c>
      <c r="K4460" s="134" t="str">
        <f ca="1">IFERROR(IF($C4460="","",VLOOKUP(FİLTRE!$C4460,'SKT LİSTESİ'!$F:$S,12,0)),"")</f>
        <v/>
      </c>
      <c r="L4460" s="134" t="str">
        <f ca="1">IFERROR(IF($C4460="","",VLOOKUP(FİLTRE!$C4460,'SKT LİSTESİ'!$F:$S,13,0)),"")</f>
        <v/>
      </c>
      <c r="M4460" s="135" t="str">
        <f ca="1">IFERROR(IF($C4460="","",VLOOKUP(FİLTRE!$C4460,'SKT LİSTESİ'!$F:$AJ,14,0)),"")</f>
        <v/>
      </c>
      <c r="N4460" s="31" t="str">
        <f ca="1">IFERROR(IF($C4460="","",VLOOKUP(FİLTRE!$C4460,'SKT LİSTESİ'!$F:$AJ,22,0)),"")</f>
        <v/>
      </c>
      <c r="O4460" s="136" t="str">
        <f ca="1">IFERROR(IF($C4460="","",VLOOKUP(FİLTRE!$C4460,'SKT LİSTESİ'!$F:$AJ,23,0)),"")</f>
        <v/>
      </c>
      <c r="P4460" s="31"/>
      <c r="Q4460" s="31"/>
      <c r="R4460" s="137" t="str">
        <f ca="1">(IFERROR(IF($C4460="","",VLOOKUP(FİLTRE!$C4460,'SKT LİSTESİ'!$F:$AJ,15,0)),""))</f>
        <v/>
      </c>
      <c r="S4460" s="138" t="str">
        <f ca="1">IFERROR(IF($C4460="","",VLOOKUP(FİLTRE!$C4460,'SKT LİSTESİ'!$F:$AJ,16,0)),"")</f>
        <v/>
      </c>
      <c r="AF4460" s="179" t="str">
        <f t="shared" ca="1" si="278"/>
        <v/>
      </c>
      <c r="AG4460" s="179">
        <f t="shared" ca="1" si="279"/>
        <v>0</v>
      </c>
      <c r="AH4460" s="179">
        <f t="shared" ca="1" si="280"/>
        <v>0</v>
      </c>
    </row>
    <row r="4461" spans="2:34" ht="15.75" x14ac:dyDescent="0.25">
      <c r="B4461">
        <f t="shared" ca="1" si="277"/>
        <v>4449</v>
      </c>
      <c r="C4461" t="str">
        <f ca="1">IFERROR(VLOOKUP(B4461,'SKT LİSTESİ'!F:F,1,0),"")</f>
        <v/>
      </c>
      <c r="E4461" s="128" t="str">
        <f ca="1">IFERROR(IF($C4461="","",VLOOKUP(FİLTRE!$C4461,'SKT LİSTESİ'!$F:$S,5,0)),"")</f>
        <v/>
      </c>
      <c r="F4461" s="129" t="str">
        <f ca="1">IFERROR(IF($C4461="","",VLOOKUP(FİLTRE!$C4461,'SKT LİSTESİ'!$F:$S,7,0)),"")</f>
        <v/>
      </c>
      <c r="G4461" s="130" t="str">
        <f ca="1">IFERROR(IF($C4461="","",VLOOKUP(FİLTRE!$C4461,'SKT LİSTESİ'!$F:$S,8,0)),"")</f>
        <v/>
      </c>
      <c r="H4461" s="131" t="str">
        <f ca="1">IF(E4461="","",IF($C4461="","",VLOOKUP(FİLTRE!$C4461,'SKT LİSTESİ'!$F:$S,9,0)))</f>
        <v/>
      </c>
      <c r="I4461" s="132" t="str">
        <f ca="1">IFERROR(IF($C4461="","",VLOOKUP(FİLTRE!$C4461,'SKT LİSTESİ'!$F:$S,10,0)),"")</f>
        <v/>
      </c>
      <c r="J4461" s="133" t="str">
        <f ca="1">IFERROR(IF($C4461="","",VLOOKUP(FİLTRE!$C4461,'SKT LİSTESİ'!$F:$S,11,0)),"")</f>
        <v/>
      </c>
      <c r="K4461" s="134" t="str">
        <f ca="1">IFERROR(IF($C4461="","",VLOOKUP(FİLTRE!$C4461,'SKT LİSTESİ'!$F:$S,12,0)),"")</f>
        <v/>
      </c>
      <c r="L4461" s="134" t="str">
        <f ca="1">IFERROR(IF($C4461="","",VLOOKUP(FİLTRE!$C4461,'SKT LİSTESİ'!$F:$S,13,0)),"")</f>
        <v/>
      </c>
      <c r="M4461" s="135" t="str">
        <f ca="1">IFERROR(IF($C4461="","",VLOOKUP(FİLTRE!$C4461,'SKT LİSTESİ'!$F:$AJ,14,0)),"")</f>
        <v/>
      </c>
      <c r="N4461" s="31" t="str">
        <f ca="1">IFERROR(IF($C4461="","",VLOOKUP(FİLTRE!$C4461,'SKT LİSTESİ'!$F:$AJ,22,0)),"")</f>
        <v/>
      </c>
      <c r="O4461" s="136" t="str">
        <f ca="1">IFERROR(IF($C4461="","",VLOOKUP(FİLTRE!$C4461,'SKT LİSTESİ'!$F:$AJ,23,0)),"")</f>
        <v/>
      </c>
      <c r="P4461" s="31"/>
      <c r="Q4461" s="31"/>
      <c r="R4461" s="137" t="str">
        <f ca="1">(IFERROR(IF($C4461="","",VLOOKUP(FİLTRE!$C4461,'SKT LİSTESİ'!$F:$AJ,15,0)),""))</f>
        <v/>
      </c>
      <c r="S4461" s="138" t="str">
        <f ca="1">IFERROR(IF($C4461="","",VLOOKUP(FİLTRE!$C4461,'SKT LİSTESİ'!$F:$AJ,16,0)),"")</f>
        <v/>
      </c>
      <c r="AF4461" s="179" t="str">
        <f t="shared" ca="1" si="278"/>
        <v/>
      </c>
      <c r="AG4461" s="179">
        <f t="shared" ca="1" si="279"/>
        <v>0</v>
      </c>
      <c r="AH4461" s="179">
        <f t="shared" ca="1" si="280"/>
        <v>0</v>
      </c>
    </row>
    <row r="4462" spans="2:34" ht="15.75" x14ac:dyDescent="0.25">
      <c r="B4462">
        <f t="shared" ca="1" si="277"/>
        <v>4450</v>
      </c>
      <c r="C4462" t="str">
        <f ca="1">IFERROR(VLOOKUP(B4462,'SKT LİSTESİ'!F:F,1,0),"")</f>
        <v/>
      </c>
      <c r="E4462" s="128" t="str">
        <f ca="1">IFERROR(IF($C4462="","",VLOOKUP(FİLTRE!$C4462,'SKT LİSTESİ'!$F:$S,5,0)),"")</f>
        <v/>
      </c>
      <c r="F4462" s="129" t="str">
        <f ca="1">IFERROR(IF($C4462="","",VLOOKUP(FİLTRE!$C4462,'SKT LİSTESİ'!$F:$S,7,0)),"")</f>
        <v/>
      </c>
      <c r="G4462" s="130" t="str">
        <f ca="1">IFERROR(IF($C4462="","",VLOOKUP(FİLTRE!$C4462,'SKT LİSTESİ'!$F:$S,8,0)),"")</f>
        <v/>
      </c>
      <c r="H4462" s="131" t="str">
        <f ca="1">IF(E4462="","",IF($C4462="","",VLOOKUP(FİLTRE!$C4462,'SKT LİSTESİ'!$F:$S,9,0)))</f>
        <v/>
      </c>
      <c r="I4462" s="132" t="str">
        <f ca="1">IFERROR(IF($C4462="","",VLOOKUP(FİLTRE!$C4462,'SKT LİSTESİ'!$F:$S,10,0)),"")</f>
        <v/>
      </c>
      <c r="J4462" s="133" t="str">
        <f ca="1">IFERROR(IF($C4462="","",VLOOKUP(FİLTRE!$C4462,'SKT LİSTESİ'!$F:$S,11,0)),"")</f>
        <v/>
      </c>
      <c r="K4462" s="134" t="str">
        <f ca="1">IFERROR(IF($C4462="","",VLOOKUP(FİLTRE!$C4462,'SKT LİSTESİ'!$F:$S,12,0)),"")</f>
        <v/>
      </c>
      <c r="L4462" s="134" t="str">
        <f ca="1">IFERROR(IF($C4462="","",VLOOKUP(FİLTRE!$C4462,'SKT LİSTESİ'!$F:$S,13,0)),"")</f>
        <v/>
      </c>
      <c r="M4462" s="135" t="str">
        <f ca="1">IFERROR(IF($C4462="","",VLOOKUP(FİLTRE!$C4462,'SKT LİSTESİ'!$F:$AJ,14,0)),"")</f>
        <v/>
      </c>
      <c r="N4462" s="31" t="str">
        <f ca="1">IFERROR(IF($C4462="","",VLOOKUP(FİLTRE!$C4462,'SKT LİSTESİ'!$F:$AJ,22,0)),"")</f>
        <v/>
      </c>
      <c r="O4462" s="136" t="str">
        <f ca="1">IFERROR(IF($C4462="","",VLOOKUP(FİLTRE!$C4462,'SKT LİSTESİ'!$F:$AJ,23,0)),"")</f>
        <v/>
      </c>
      <c r="P4462" s="31"/>
      <c r="Q4462" s="31"/>
      <c r="R4462" s="137" t="str">
        <f ca="1">(IFERROR(IF($C4462="","",VLOOKUP(FİLTRE!$C4462,'SKT LİSTESİ'!$F:$AJ,15,0)),""))</f>
        <v/>
      </c>
      <c r="S4462" s="138" t="str">
        <f ca="1">IFERROR(IF($C4462="","",VLOOKUP(FİLTRE!$C4462,'SKT LİSTESİ'!$F:$AJ,16,0)),"")</f>
        <v/>
      </c>
      <c r="AF4462" s="179" t="str">
        <f t="shared" ca="1" si="278"/>
        <v/>
      </c>
      <c r="AG4462" s="179">
        <f t="shared" ca="1" si="279"/>
        <v>0</v>
      </c>
      <c r="AH4462" s="179">
        <f t="shared" ca="1" si="280"/>
        <v>0</v>
      </c>
    </row>
    <row r="4463" spans="2:34" ht="15.75" x14ac:dyDescent="0.25">
      <c r="B4463">
        <f t="shared" ca="1" si="277"/>
        <v>4451</v>
      </c>
      <c r="C4463" t="str">
        <f ca="1">IFERROR(VLOOKUP(B4463,'SKT LİSTESİ'!F:F,1,0),"")</f>
        <v/>
      </c>
      <c r="E4463" s="128" t="str">
        <f ca="1">IFERROR(IF($C4463="","",VLOOKUP(FİLTRE!$C4463,'SKT LİSTESİ'!$F:$S,5,0)),"")</f>
        <v/>
      </c>
      <c r="F4463" s="129" t="str">
        <f ca="1">IFERROR(IF($C4463="","",VLOOKUP(FİLTRE!$C4463,'SKT LİSTESİ'!$F:$S,7,0)),"")</f>
        <v/>
      </c>
      <c r="G4463" s="130" t="str">
        <f ca="1">IFERROR(IF($C4463="","",VLOOKUP(FİLTRE!$C4463,'SKT LİSTESİ'!$F:$S,8,0)),"")</f>
        <v/>
      </c>
      <c r="H4463" s="131" t="str">
        <f ca="1">IF(E4463="","",IF($C4463="","",VLOOKUP(FİLTRE!$C4463,'SKT LİSTESİ'!$F:$S,9,0)))</f>
        <v/>
      </c>
      <c r="I4463" s="132" t="str">
        <f ca="1">IFERROR(IF($C4463="","",VLOOKUP(FİLTRE!$C4463,'SKT LİSTESİ'!$F:$S,10,0)),"")</f>
        <v/>
      </c>
      <c r="J4463" s="133" t="str">
        <f ca="1">IFERROR(IF($C4463="","",VLOOKUP(FİLTRE!$C4463,'SKT LİSTESİ'!$F:$S,11,0)),"")</f>
        <v/>
      </c>
      <c r="K4463" s="134" t="str">
        <f ca="1">IFERROR(IF($C4463="","",VLOOKUP(FİLTRE!$C4463,'SKT LİSTESİ'!$F:$S,12,0)),"")</f>
        <v/>
      </c>
      <c r="L4463" s="134" t="str">
        <f ca="1">IFERROR(IF($C4463="","",VLOOKUP(FİLTRE!$C4463,'SKT LİSTESİ'!$F:$S,13,0)),"")</f>
        <v/>
      </c>
      <c r="M4463" s="135" t="str">
        <f ca="1">IFERROR(IF($C4463="","",VLOOKUP(FİLTRE!$C4463,'SKT LİSTESİ'!$F:$AJ,14,0)),"")</f>
        <v/>
      </c>
      <c r="N4463" s="31" t="str">
        <f ca="1">IFERROR(IF($C4463="","",VLOOKUP(FİLTRE!$C4463,'SKT LİSTESİ'!$F:$AJ,22,0)),"")</f>
        <v/>
      </c>
      <c r="O4463" s="136" t="str">
        <f ca="1">IFERROR(IF($C4463="","",VLOOKUP(FİLTRE!$C4463,'SKT LİSTESİ'!$F:$AJ,23,0)),"")</f>
        <v/>
      </c>
      <c r="P4463" s="31"/>
      <c r="Q4463" s="31"/>
      <c r="R4463" s="137" t="str">
        <f ca="1">(IFERROR(IF($C4463="","",VLOOKUP(FİLTRE!$C4463,'SKT LİSTESİ'!$F:$AJ,15,0)),""))</f>
        <v/>
      </c>
      <c r="S4463" s="138" t="str">
        <f ca="1">IFERROR(IF($C4463="","",VLOOKUP(FİLTRE!$C4463,'SKT LİSTESİ'!$F:$AJ,16,0)),"")</f>
        <v/>
      </c>
      <c r="AF4463" s="179" t="str">
        <f t="shared" ca="1" si="278"/>
        <v/>
      </c>
      <c r="AG4463" s="179">
        <f t="shared" ca="1" si="279"/>
        <v>0</v>
      </c>
      <c r="AH4463" s="179">
        <f t="shared" ca="1" si="280"/>
        <v>0</v>
      </c>
    </row>
    <row r="4464" spans="2:34" ht="15.75" x14ac:dyDescent="0.25">
      <c r="B4464">
        <f t="shared" ca="1" si="277"/>
        <v>4452</v>
      </c>
      <c r="C4464" t="str">
        <f ca="1">IFERROR(VLOOKUP(B4464,'SKT LİSTESİ'!F:F,1,0),"")</f>
        <v/>
      </c>
      <c r="E4464" s="128" t="str">
        <f ca="1">IFERROR(IF($C4464="","",VLOOKUP(FİLTRE!$C4464,'SKT LİSTESİ'!$F:$S,5,0)),"")</f>
        <v/>
      </c>
      <c r="F4464" s="129" t="str">
        <f ca="1">IFERROR(IF($C4464="","",VLOOKUP(FİLTRE!$C4464,'SKT LİSTESİ'!$F:$S,7,0)),"")</f>
        <v/>
      </c>
      <c r="G4464" s="130" t="str">
        <f ca="1">IFERROR(IF($C4464="","",VLOOKUP(FİLTRE!$C4464,'SKT LİSTESİ'!$F:$S,8,0)),"")</f>
        <v/>
      </c>
      <c r="H4464" s="131" t="str">
        <f ca="1">IF(E4464="","",IF($C4464="","",VLOOKUP(FİLTRE!$C4464,'SKT LİSTESİ'!$F:$S,9,0)))</f>
        <v/>
      </c>
      <c r="I4464" s="132" t="str">
        <f ca="1">IFERROR(IF($C4464="","",VLOOKUP(FİLTRE!$C4464,'SKT LİSTESİ'!$F:$S,10,0)),"")</f>
        <v/>
      </c>
      <c r="J4464" s="133" t="str">
        <f ca="1">IFERROR(IF($C4464="","",VLOOKUP(FİLTRE!$C4464,'SKT LİSTESİ'!$F:$S,11,0)),"")</f>
        <v/>
      </c>
      <c r="K4464" s="134" t="str">
        <f ca="1">IFERROR(IF($C4464="","",VLOOKUP(FİLTRE!$C4464,'SKT LİSTESİ'!$F:$S,12,0)),"")</f>
        <v/>
      </c>
      <c r="L4464" s="134" t="str">
        <f ca="1">IFERROR(IF($C4464="","",VLOOKUP(FİLTRE!$C4464,'SKT LİSTESİ'!$F:$S,13,0)),"")</f>
        <v/>
      </c>
      <c r="M4464" s="135" t="str">
        <f ca="1">IFERROR(IF($C4464="","",VLOOKUP(FİLTRE!$C4464,'SKT LİSTESİ'!$F:$AJ,14,0)),"")</f>
        <v/>
      </c>
      <c r="N4464" s="31" t="str">
        <f ca="1">IFERROR(IF($C4464="","",VLOOKUP(FİLTRE!$C4464,'SKT LİSTESİ'!$F:$AJ,22,0)),"")</f>
        <v/>
      </c>
      <c r="O4464" s="136" t="str">
        <f ca="1">IFERROR(IF($C4464="","",VLOOKUP(FİLTRE!$C4464,'SKT LİSTESİ'!$F:$AJ,23,0)),"")</f>
        <v/>
      </c>
      <c r="P4464" s="31"/>
      <c r="Q4464" s="31"/>
      <c r="R4464" s="137" t="str">
        <f ca="1">(IFERROR(IF($C4464="","",VLOOKUP(FİLTRE!$C4464,'SKT LİSTESİ'!$F:$AJ,15,0)),""))</f>
        <v/>
      </c>
      <c r="S4464" s="138" t="str">
        <f ca="1">IFERROR(IF($C4464="","",VLOOKUP(FİLTRE!$C4464,'SKT LİSTESİ'!$F:$AJ,16,0)),"")</f>
        <v/>
      </c>
      <c r="AF4464" s="179" t="str">
        <f t="shared" ca="1" si="278"/>
        <v/>
      </c>
      <c r="AG4464" s="179">
        <f t="shared" ca="1" si="279"/>
        <v>0</v>
      </c>
      <c r="AH4464" s="179">
        <f t="shared" ca="1" si="280"/>
        <v>0</v>
      </c>
    </row>
    <row r="4465" spans="2:34" ht="15.75" x14ac:dyDescent="0.25">
      <c r="B4465">
        <f t="shared" ca="1" si="277"/>
        <v>4453</v>
      </c>
      <c r="C4465" t="str">
        <f ca="1">IFERROR(VLOOKUP(B4465,'SKT LİSTESİ'!F:F,1,0),"")</f>
        <v/>
      </c>
      <c r="E4465" s="128" t="str">
        <f ca="1">IFERROR(IF($C4465="","",VLOOKUP(FİLTRE!$C4465,'SKT LİSTESİ'!$F:$S,5,0)),"")</f>
        <v/>
      </c>
      <c r="F4465" s="129" t="str">
        <f ca="1">IFERROR(IF($C4465="","",VLOOKUP(FİLTRE!$C4465,'SKT LİSTESİ'!$F:$S,7,0)),"")</f>
        <v/>
      </c>
      <c r="G4465" s="130" t="str">
        <f ca="1">IFERROR(IF($C4465="","",VLOOKUP(FİLTRE!$C4465,'SKT LİSTESİ'!$F:$S,8,0)),"")</f>
        <v/>
      </c>
      <c r="H4465" s="131" t="str">
        <f ca="1">IF(E4465="","",IF($C4465="","",VLOOKUP(FİLTRE!$C4465,'SKT LİSTESİ'!$F:$S,9,0)))</f>
        <v/>
      </c>
      <c r="I4465" s="132" t="str">
        <f ca="1">IFERROR(IF($C4465="","",VLOOKUP(FİLTRE!$C4465,'SKT LİSTESİ'!$F:$S,10,0)),"")</f>
        <v/>
      </c>
      <c r="J4465" s="133" t="str">
        <f ca="1">IFERROR(IF($C4465="","",VLOOKUP(FİLTRE!$C4465,'SKT LİSTESİ'!$F:$S,11,0)),"")</f>
        <v/>
      </c>
      <c r="K4465" s="134" t="str">
        <f ca="1">IFERROR(IF($C4465="","",VLOOKUP(FİLTRE!$C4465,'SKT LİSTESİ'!$F:$S,12,0)),"")</f>
        <v/>
      </c>
      <c r="L4465" s="134" t="str">
        <f ca="1">IFERROR(IF($C4465="","",VLOOKUP(FİLTRE!$C4465,'SKT LİSTESİ'!$F:$S,13,0)),"")</f>
        <v/>
      </c>
      <c r="M4465" s="135" t="str">
        <f ca="1">IFERROR(IF($C4465="","",VLOOKUP(FİLTRE!$C4465,'SKT LİSTESİ'!$F:$AJ,14,0)),"")</f>
        <v/>
      </c>
      <c r="N4465" s="31" t="str">
        <f ca="1">IFERROR(IF($C4465="","",VLOOKUP(FİLTRE!$C4465,'SKT LİSTESİ'!$F:$AJ,22,0)),"")</f>
        <v/>
      </c>
      <c r="O4465" s="136" t="str">
        <f ca="1">IFERROR(IF($C4465="","",VLOOKUP(FİLTRE!$C4465,'SKT LİSTESİ'!$F:$AJ,23,0)),"")</f>
        <v/>
      </c>
      <c r="P4465" s="31"/>
      <c r="Q4465" s="31"/>
      <c r="R4465" s="137" t="str">
        <f ca="1">(IFERROR(IF($C4465="","",VLOOKUP(FİLTRE!$C4465,'SKT LİSTESİ'!$F:$AJ,15,0)),""))</f>
        <v/>
      </c>
      <c r="S4465" s="138" t="str">
        <f ca="1">IFERROR(IF($C4465="","",VLOOKUP(FİLTRE!$C4465,'SKT LİSTESİ'!$F:$AJ,16,0)),"")</f>
        <v/>
      </c>
      <c r="AF4465" s="179" t="str">
        <f t="shared" ca="1" si="278"/>
        <v/>
      </c>
      <c r="AG4465" s="179">
        <f t="shared" ca="1" si="279"/>
        <v>0</v>
      </c>
      <c r="AH4465" s="179">
        <f t="shared" ca="1" si="280"/>
        <v>0</v>
      </c>
    </row>
    <row r="4466" spans="2:34" ht="15.75" x14ac:dyDescent="0.25">
      <c r="B4466">
        <f t="shared" ca="1" si="277"/>
        <v>4454</v>
      </c>
      <c r="C4466" t="str">
        <f ca="1">IFERROR(VLOOKUP(B4466,'SKT LİSTESİ'!F:F,1,0),"")</f>
        <v/>
      </c>
      <c r="E4466" s="128" t="str">
        <f ca="1">IFERROR(IF($C4466="","",VLOOKUP(FİLTRE!$C4466,'SKT LİSTESİ'!$F:$S,5,0)),"")</f>
        <v/>
      </c>
      <c r="F4466" s="129" t="str">
        <f ca="1">IFERROR(IF($C4466="","",VLOOKUP(FİLTRE!$C4466,'SKT LİSTESİ'!$F:$S,7,0)),"")</f>
        <v/>
      </c>
      <c r="G4466" s="130" t="str">
        <f ca="1">IFERROR(IF($C4466="","",VLOOKUP(FİLTRE!$C4466,'SKT LİSTESİ'!$F:$S,8,0)),"")</f>
        <v/>
      </c>
      <c r="H4466" s="131" t="str">
        <f ca="1">IF(E4466="","",IF($C4466="","",VLOOKUP(FİLTRE!$C4466,'SKT LİSTESİ'!$F:$S,9,0)))</f>
        <v/>
      </c>
      <c r="I4466" s="132" t="str">
        <f ca="1">IFERROR(IF($C4466="","",VLOOKUP(FİLTRE!$C4466,'SKT LİSTESİ'!$F:$S,10,0)),"")</f>
        <v/>
      </c>
      <c r="J4466" s="133" t="str">
        <f ca="1">IFERROR(IF($C4466="","",VLOOKUP(FİLTRE!$C4466,'SKT LİSTESİ'!$F:$S,11,0)),"")</f>
        <v/>
      </c>
      <c r="K4466" s="134" t="str">
        <f ca="1">IFERROR(IF($C4466="","",VLOOKUP(FİLTRE!$C4466,'SKT LİSTESİ'!$F:$S,12,0)),"")</f>
        <v/>
      </c>
      <c r="L4466" s="134" t="str">
        <f ca="1">IFERROR(IF($C4466="","",VLOOKUP(FİLTRE!$C4466,'SKT LİSTESİ'!$F:$S,13,0)),"")</f>
        <v/>
      </c>
      <c r="M4466" s="135" t="str">
        <f ca="1">IFERROR(IF($C4466="","",VLOOKUP(FİLTRE!$C4466,'SKT LİSTESİ'!$F:$AJ,14,0)),"")</f>
        <v/>
      </c>
      <c r="N4466" s="31" t="str">
        <f ca="1">IFERROR(IF($C4466="","",VLOOKUP(FİLTRE!$C4466,'SKT LİSTESİ'!$F:$AJ,22,0)),"")</f>
        <v/>
      </c>
      <c r="O4466" s="136" t="str">
        <f ca="1">IFERROR(IF($C4466="","",VLOOKUP(FİLTRE!$C4466,'SKT LİSTESİ'!$F:$AJ,23,0)),"")</f>
        <v/>
      </c>
      <c r="P4466" s="31"/>
      <c r="Q4466" s="31"/>
      <c r="R4466" s="137" t="str">
        <f ca="1">(IFERROR(IF($C4466="","",VLOOKUP(FİLTRE!$C4466,'SKT LİSTESİ'!$F:$AJ,15,0)),""))</f>
        <v/>
      </c>
      <c r="S4466" s="138" t="str">
        <f ca="1">IFERROR(IF($C4466="","",VLOOKUP(FİLTRE!$C4466,'SKT LİSTESİ'!$F:$AJ,16,0)),"")</f>
        <v/>
      </c>
      <c r="AF4466" s="179" t="str">
        <f t="shared" ca="1" si="278"/>
        <v/>
      </c>
      <c r="AG4466" s="179">
        <f t="shared" ca="1" si="279"/>
        <v>0</v>
      </c>
      <c r="AH4466" s="179">
        <f t="shared" ca="1" si="280"/>
        <v>0</v>
      </c>
    </row>
    <row r="4467" spans="2:34" ht="15.75" x14ac:dyDescent="0.25">
      <c r="B4467">
        <f t="shared" ca="1" si="277"/>
        <v>4455</v>
      </c>
      <c r="C4467" t="str">
        <f ca="1">IFERROR(VLOOKUP(B4467,'SKT LİSTESİ'!F:F,1,0),"")</f>
        <v/>
      </c>
      <c r="E4467" s="128" t="str">
        <f ca="1">IFERROR(IF($C4467="","",VLOOKUP(FİLTRE!$C4467,'SKT LİSTESİ'!$F:$S,5,0)),"")</f>
        <v/>
      </c>
      <c r="F4467" s="129" t="str">
        <f ca="1">IFERROR(IF($C4467="","",VLOOKUP(FİLTRE!$C4467,'SKT LİSTESİ'!$F:$S,7,0)),"")</f>
        <v/>
      </c>
      <c r="G4467" s="130" t="str">
        <f ca="1">IFERROR(IF($C4467="","",VLOOKUP(FİLTRE!$C4467,'SKT LİSTESİ'!$F:$S,8,0)),"")</f>
        <v/>
      </c>
      <c r="H4467" s="131" t="str">
        <f ca="1">IF(E4467="","",IF($C4467="","",VLOOKUP(FİLTRE!$C4467,'SKT LİSTESİ'!$F:$S,9,0)))</f>
        <v/>
      </c>
      <c r="I4467" s="132" t="str">
        <f ca="1">IFERROR(IF($C4467="","",VLOOKUP(FİLTRE!$C4467,'SKT LİSTESİ'!$F:$S,10,0)),"")</f>
        <v/>
      </c>
      <c r="J4467" s="133" t="str">
        <f ca="1">IFERROR(IF($C4467="","",VLOOKUP(FİLTRE!$C4467,'SKT LİSTESİ'!$F:$S,11,0)),"")</f>
        <v/>
      </c>
      <c r="K4467" s="134" t="str">
        <f ca="1">IFERROR(IF($C4467="","",VLOOKUP(FİLTRE!$C4467,'SKT LİSTESİ'!$F:$S,12,0)),"")</f>
        <v/>
      </c>
      <c r="L4467" s="134" t="str">
        <f ca="1">IFERROR(IF($C4467="","",VLOOKUP(FİLTRE!$C4467,'SKT LİSTESİ'!$F:$S,13,0)),"")</f>
        <v/>
      </c>
      <c r="M4467" s="135" t="str">
        <f ca="1">IFERROR(IF($C4467="","",VLOOKUP(FİLTRE!$C4467,'SKT LİSTESİ'!$F:$AJ,14,0)),"")</f>
        <v/>
      </c>
      <c r="N4467" s="31" t="str">
        <f ca="1">IFERROR(IF($C4467="","",VLOOKUP(FİLTRE!$C4467,'SKT LİSTESİ'!$F:$AJ,22,0)),"")</f>
        <v/>
      </c>
      <c r="O4467" s="136" t="str">
        <f ca="1">IFERROR(IF($C4467="","",VLOOKUP(FİLTRE!$C4467,'SKT LİSTESİ'!$F:$AJ,23,0)),"")</f>
        <v/>
      </c>
      <c r="P4467" s="31"/>
      <c r="Q4467" s="31"/>
      <c r="R4467" s="137" t="str">
        <f ca="1">(IFERROR(IF($C4467="","",VLOOKUP(FİLTRE!$C4467,'SKT LİSTESİ'!$F:$AJ,15,0)),""))</f>
        <v/>
      </c>
      <c r="S4467" s="138" t="str">
        <f ca="1">IFERROR(IF($C4467="","",VLOOKUP(FİLTRE!$C4467,'SKT LİSTESİ'!$F:$AJ,16,0)),"")</f>
        <v/>
      </c>
      <c r="AF4467" s="179" t="str">
        <f t="shared" ca="1" si="278"/>
        <v/>
      </c>
      <c r="AG4467" s="179">
        <f t="shared" ca="1" si="279"/>
        <v>0</v>
      </c>
      <c r="AH4467" s="179">
        <f t="shared" ca="1" si="280"/>
        <v>0</v>
      </c>
    </row>
    <row r="4468" spans="2:34" ht="15.75" x14ac:dyDescent="0.25">
      <c r="B4468">
        <f t="shared" ca="1" si="277"/>
        <v>4456</v>
      </c>
      <c r="C4468" t="str">
        <f ca="1">IFERROR(VLOOKUP(B4468,'SKT LİSTESİ'!F:F,1,0),"")</f>
        <v/>
      </c>
      <c r="E4468" s="128" t="str">
        <f ca="1">IFERROR(IF($C4468="","",VLOOKUP(FİLTRE!$C4468,'SKT LİSTESİ'!$F:$S,5,0)),"")</f>
        <v/>
      </c>
      <c r="F4468" s="129" t="str">
        <f ca="1">IFERROR(IF($C4468="","",VLOOKUP(FİLTRE!$C4468,'SKT LİSTESİ'!$F:$S,7,0)),"")</f>
        <v/>
      </c>
      <c r="G4468" s="130" t="str">
        <f ca="1">IFERROR(IF($C4468="","",VLOOKUP(FİLTRE!$C4468,'SKT LİSTESİ'!$F:$S,8,0)),"")</f>
        <v/>
      </c>
      <c r="H4468" s="131" t="str">
        <f ca="1">IF(E4468="","",IF($C4468="","",VLOOKUP(FİLTRE!$C4468,'SKT LİSTESİ'!$F:$S,9,0)))</f>
        <v/>
      </c>
      <c r="I4468" s="132" t="str">
        <f ca="1">IFERROR(IF($C4468="","",VLOOKUP(FİLTRE!$C4468,'SKT LİSTESİ'!$F:$S,10,0)),"")</f>
        <v/>
      </c>
      <c r="J4468" s="133" t="str">
        <f ca="1">IFERROR(IF($C4468="","",VLOOKUP(FİLTRE!$C4468,'SKT LİSTESİ'!$F:$S,11,0)),"")</f>
        <v/>
      </c>
      <c r="K4468" s="134" t="str">
        <f ca="1">IFERROR(IF($C4468="","",VLOOKUP(FİLTRE!$C4468,'SKT LİSTESİ'!$F:$S,12,0)),"")</f>
        <v/>
      </c>
      <c r="L4468" s="134" t="str">
        <f ca="1">IFERROR(IF($C4468="","",VLOOKUP(FİLTRE!$C4468,'SKT LİSTESİ'!$F:$S,13,0)),"")</f>
        <v/>
      </c>
      <c r="M4468" s="135" t="str">
        <f ca="1">IFERROR(IF($C4468="","",VLOOKUP(FİLTRE!$C4468,'SKT LİSTESİ'!$F:$AJ,14,0)),"")</f>
        <v/>
      </c>
      <c r="N4468" s="31" t="str">
        <f ca="1">IFERROR(IF($C4468="","",VLOOKUP(FİLTRE!$C4468,'SKT LİSTESİ'!$F:$AJ,22,0)),"")</f>
        <v/>
      </c>
      <c r="O4468" s="136" t="str">
        <f ca="1">IFERROR(IF($C4468="","",VLOOKUP(FİLTRE!$C4468,'SKT LİSTESİ'!$F:$AJ,23,0)),"")</f>
        <v/>
      </c>
      <c r="P4468" s="31"/>
      <c r="Q4468" s="31"/>
      <c r="R4468" s="137" t="str">
        <f ca="1">(IFERROR(IF($C4468="","",VLOOKUP(FİLTRE!$C4468,'SKT LİSTESİ'!$F:$AJ,15,0)),""))</f>
        <v/>
      </c>
      <c r="S4468" s="138" t="str">
        <f ca="1">IFERROR(IF($C4468="","",VLOOKUP(FİLTRE!$C4468,'SKT LİSTESİ'!$F:$AJ,16,0)),"")</f>
        <v/>
      </c>
      <c r="AF4468" s="179" t="str">
        <f t="shared" ca="1" si="278"/>
        <v/>
      </c>
      <c r="AG4468" s="179">
        <f t="shared" ca="1" si="279"/>
        <v>0</v>
      </c>
      <c r="AH4468" s="179">
        <f t="shared" ca="1" si="280"/>
        <v>0</v>
      </c>
    </row>
    <row r="4469" spans="2:34" ht="15.75" x14ac:dyDescent="0.25">
      <c r="B4469">
        <f t="shared" ca="1" si="277"/>
        <v>4457</v>
      </c>
      <c r="C4469" t="str">
        <f ca="1">IFERROR(VLOOKUP(B4469,'SKT LİSTESİ'!F:F,1,0),"")</f>
        <v/>
      </c>
      <c r="E4469" s="128" t="str">
        <f ca="1">IFERROR(IF($C4469="","",VLOOKUP(FİLTRE!$C4469,'SKT LİSTESİ'!$F:$S,5,0)),"")</f>
        <v/>
      </c>
      <c r="F4469" s="129" t="str">
        <f ca="1">IFERROR(IF($C4469="","",VLOOKUP(FİLTRE!$C4469,'SKT LİSTESİ'!$F:$S,7,0)),"")</f>
        <v/>
      </c>
      <c r="G4469" s="130" t="str">
        <f ca="1">IFERROR(IF($C4469="","",VLOOKUP(FİLTRE!$C4469,'SKT LİSTESİ'!$F:$S,8,0)),"")</f>
        <v/>
      </c>
      <c r="H4469" s="131" t="str">
        <f ca="1">IF(E4469="","",IF($C4469="","",VLOOKUP(FİLTRE!$C4469,'SKT LİSTESİ'!$F:$S,9,0)))</f>
        <v/>
      </c>
      <c r="I4469" s="132" t="str">
        <f ca="1">IFERROR(IF($C4469="","",VLOOKUP(FİLTRE!$C4469,'SKT LİSTESİ'!$F:$S,10,0)),"")</f>
        <v/>
      </c>
      <c r="J4469" s="133" t="str">
        <f ca="1">IFERROR(IF($C4469="","",VLOOKUP(FİLTRE!$C4469,'SKT LİSTESİ'!$F:$S,11,0)),"")</f>
        <v/>
      </c>
      <c r="K4469" s="134" t="str">
        <f ca="1">IFERROR(IF($C4469="","",VLOOKUP(FİLTRE!$C4469,'SKT LİSTESİ'!$F:$S,12,0)),"")</f>
        <v/>
      </c>
      <c r="L4469" s="134" t="str">
        <f ca="1">IFERROR(IF($C4469="","",VLOOKUP(FİLTRE!$C4469,'SKT LİSTESİ'!$F:$S,13,0)),"")</f>
        <v/>
      </c>
      <c r="M4469" s="135" t="str">
        <f ca="1">IFERROR(IF($C4469="","",VLOOKUP(FİLTRE!$C4469,'SKT LİSTESİ'!$F:$AJ,14,0)),"")</f>
        <v/>
      </c>
      <c r="N4469" s="31" t="str">
        <f ca="1">IFERROR(IF($C4469="","",VLOOKUP(FİLTRE!$C4469,'SKT LİSTESİ'!$F:$AJ,22,0)),"")</f>
        <v/>
      </c>
      <c r="O4469" s="136" t="str">
        <f ca="1">IFERROR(IF($C4469="","",VLOOKUP(FİLTRE!$C4469,'SKT LİSTESİ'!$F:$AJ,23,0)),"")</f>
        <v/>
      </c>
      <c r="P4469" s="31"/>
      <c r="Q4469" s="31"/>
      <c r="R4469" s="137" t="str">
        <f ca="1">(IFERROR(IF($C4469="","",VLOOKUP(FİLTRE!$C4469,'SKT LİSTESİ'!$F:$AJ,15,0)),""))</f>
        <v/>
      </c>
      <c r="S4469" s="138" t="str">
        <f ca="1">IFERROR(IF($C4469="","",VLOOKUP(FİLTRE!$C4469,'SKT LİSTESİ'!$F:$AJ,16,0)),"")</f>
        <v/>
      </c>
      <c r="AF4469" s="179" t="str">
        <f t="shared" ca="1" si="278"/>
        <v/>
      </c>
      <c r="AG4469" s="179">
        <f t="shared" ca="1" si="279"/>
        <v>0</v>
      </c>
      <c r="AH4469" s="179">
        <f t="shared" ca="1" si="280"/>
        <v>0</v>
      </c>
    </row>
    <row r="4470" spans="2:34" ht="15.75" x14ac:dyDescent="0.25">
      <c r="B4470">
        <f t="shared" ca="1" si="277"/>
        <v>4458</v>
      </c>
      <c r="C4470" t="str">
        <f ca="1">IFERROR(VLOOKUP(B4470,'SKT LİSTESİ'!F:F,1,0),"")</f>
        <v/>
      </c>
      <c r="E4470" s="128" t="str">
        <f ca="1">IFERROR(IF($C4470="","",VLOOKUP(FİLTRE!$C4470,'SKT LİSTESİ'!$F:$S,5,0)),"")</f>
        <v/>
      </c>
      <c r="F4470" s="129" t="str">
        <f ca="1">IFERROR(IF($C4470="","",VLOOKUP(FİLTRE!$C4470,'SKT LİSTESİ'!$F:$S,7,0)),"")</f>
        <v/>
      </c>
      <c r="G4470" s="130" t="str">
        <f ca="1">IFERROR(IF($C4470="","",VLOOKUP(FİLTRE!$C4470,'SKT LİSTESİ'!$F:$S,8,0)),"")</f>
        <v/>
      </c>
      <c r="H4470" s="131" t="str">
        <f ca="1">IF(E4470="","",IF($C4470="","",VLOOKUP(FİLTRE!$C4470,'SKT LİSTESİ'!$F:$S,9,0)))</f>
        <v/>
      </c>
      <c r="I4470" s="132" t="str">
        <f ca="1">IFERROR(IF($C4470="","",VLOOKUP(FİLTRE!$C4470,'SKT LİSTESİ'!$F:$S,10,0)),"")</f>
        <v/>
      </c>
      <c r="J4470" s="133" t="str">
        <f ca="1">IFERROR(IF($C4470="","",VLOOKUP(FİLTRE!$C4470,'SKT LİSTESİ'!$F:$S,11,0)),"")</f>
        <v/>
      </c>
      <c r="K4470" s="134" t="str">
        <f ca="1">IFERROR(IF($C4470="","",VLOOKUP(FİLTRE!$C4470,'SKT LİSTESİ'!$F:$S,12,0)),"")</f>
        <v/>
      </c>
      <c r="L4470" s="134" t="str">
        <f ca="1">IFERROR(IF($C4470="","",VLOOKUP(FİLTRE!$C4470,'SKT LİSTESİ'!$F:$S,13,0)),"")</f>
        <v/>
      </c>
      <c r="M4470" s="135" t="str">
        <f ca="1">IFERROR(IF($C4470="","",VLOOKUP(FİLTRE!$C4470,'SKT LİSTESİ'!$F:$AJ,14,0)),"")</f>
        <v/>
      </c>
      <c r="N4470" s="31" t="str">
        <f ca="1">IFERROR(IF($C4470="","",VLOOKUP(FİLTRE!$C4470,'SKT LİSTESİ'!$F:$AJ,22,0)),"")</f>
        <v/>
      </c>
      <c r="O4470" s="136" t="str">
        <f ca="1">IFERROR(IF($C4470="","",VLOOKUP(FİLTRE!$C4470,'SKT LİSTESİ'!$F:$AJ,23,0)),"")</f>
        <v/>
      </c>
      <c r="P4470" s="31"/>
      <c r="Q4470" s="31"/>
      <c r="R4470" s="137" t="str">
        <f ca="1">(IFERROR(IF($C4470="","",VLOOKUP(FİLTRE!$C4470,'SKT LİSTESİ'!$F:$AJ,15,0)),""))</f>
        <v/>
      </c>
      <c r="S4470" s="138" t="str">
        <f ca="1">IFERROR(IF($C4470="","",VLOOKUP(FİLTRE!$C4470,'SKT LİSTESİ'!$F:$AJ,16,0)),"")</f>
        <v/>
      </c>
      <c r="AF4470" s="179" t="str">
        <f t="shared" ca="1" si="278"/>
        <v/>
      </c>
      <c r="AG4470" s="179">
        <f t="shared" ca="1" si="279"/>
        <v>0</v>
      </c>
      <c r="AH4470" s="179">
        <f t="shared" ca="1" si="280"/>
        <v>0</v>
      </c>
    </row>
    <row r="4471" spans="2:34" ht="15.75" x14ac:dyDescent="0.25">
      <c r="B4471">
        <f t="shared" ca="1" si="277"/>
        <v>4459</v>
      </c>
      <c r="C4471" t="str">
        <f ca="1">IFERROR(VLOOKUP(B4471,'SKT LİSTESİ'!F:F,1,0),"")</f>
        <v/>
      </c>
      <c r="E4471" s="128" t="str">
        <f ca="1">IFERROR(IF($C4471="","",VLOOKUP(FİLTRE!$C4471,'SKT LİSTESİ'!$F:$S,5,0)),"")</f>
        <v/>
      </c>
      <c r="F4471" s="129" t="str">
        <f ca="1">IFERROR(IF($C4471="","",VLOOKUP(FİLTRE!$C4471,'SKT LİSTESİ'!$F:$S,7,0)),"")</f>
        <v/>
      </c>
      <c r="G4471" s="130" t="str">
        <f ca="1">IFERROR(IF($C4471="","",VLOOKUP(FİLTRE!$C4471,'SKT LİSTESİ'!$F:$S,8,0)),"")</f>
        <v/>
      </c>
      <c r="H4471" s="131" t="str">
        <f ca="1">IF(E4471="","",IF($C4471="","",VLOOKUP(FİLTRE!$C4471,'SKT LİSTESİ'!$F:$S,9,0)))</f>
        <v/>
      </c>
      <c r="I4471" s="132" t="str">
        <f ca="1">IFERROR(IF($C4471="","",VLOOKUP(FİLTRE!$C4471,'SKT LİSTESİ'!$F:$S,10,0)),"")</f>
        <v/>
      </c>
      <c r="J4471" s="133" t="str">
        <f ca="1">IFERROR(IF($C4471="","",VLOOKUP(FİLTRE!$C4471,'SKT LİSTESİ'!$F:$S,11,0)),"")</f>
        <v/>
      </c>
      <c r="K4471" s="134" t="str">
        <f ca="1">IFERROR(IF($C4471="","",VLOOKUP(FİLTRE!$C4471,'SKT LİSTESİ'!$F:$S,12,0)),"")</f>
        <v/>
      </c>
      <c r="L4471" s="134" t="str">
        <f ca="1">IFERROR(IF($C4471="","",VLOOKUP(FİLTRE!$C4471,'SKT LİSTESİ'!$F:$S,13,0)),"")</f>
        <v/>
      </c>
      <c r="M4471" s="135" t="str">
        <f ca="1">IFERROR(IF($C4471="","",VLOOKUP(FİLTRE!$C4471,'SKT LİSTESİ'!$F:$AJ,14,0)),"")</f>
        <v/>
      </c>
      <c r="N4471" s="31" t="str">
        <f ca="1">IFERROR(IF($C4471="","",VLOOKUP(FİLTRE!$C4471,'SKT LİSTESİ'!$F:$AJ,22,0)),"")</f>
        <v/>
      </c>
      <c r="O4471" s="136" t="str">
        <f ca="1">IFERROR(IF($C4471="","",VLOOKUP(FİLTRE!$C4471,'SKT LİSTESİ'!$F:$AJ,23,0)),"")</f>
        <v/>
      </c>
      <c r="P4471" s="31"/>
      <c r="Q4471" s="31"/>
      <c r="R4471" s="137" t="str">
        <f ca="1">(IFERROR(IF($C4471="","",VLOOKUP(FİLTRE!$C4471,'SKT LİSTESİ'!$F:$AJ,15,0)),""))</f>
        <v/>
      </c>
      <c r="S4471" s="138" t="str">
        <f ca="1">IFERROR(IF($C4471="","",VLOOKUP(FİLTRE!$C4471,'SKT LİSTESİ'!$F:$AJ,16,0)),"")</f>
        <v/>
      </c>
      <c r="AF4471" s="179" t="str">
        <f t="shared" ca="1" si="278"/>
        <v/>
      </c>
      <c r="AG4471" s="179">
        <f t="shared" ca="1" si="279"/>
        <v>0</v>
      </c>
      <c r="AH4471" s="179">
        <f t="shared" ca="1" si="280"/>
        <v>0</v>
      </c>
    </row>
    <row r="4472" spans="2:34" ht="15.75" x14ac:dyDescent="0.25">
      <c r="B4472">
        <f t="shared" ca="1" si="277"/>
        <v>4460</v>
      </c>
      <c r="C4472" t="str">
        <f ca="1">IFERROR(VLOOKUP(B4472,'SKT LİSTESİ'!F:F,1,0),"")</f>
        <v/>
      </c>
      <c r="E4472" s="128" t="str">
        <f ca="1">IFERROR(IF($C4472="","",VLOOKUP(FİLTRE!$C4472,'SKT LİSTESİ'!$F:$S,5,0)),"")</f>
        <v/>
      </c>
      <c r="F4472" s="129" t="str">
        <f ca="1">IFERROR(IF($C4472="","",VLOOKUP(FİLTRE!$C4472,'SKT LİSTESİ'!$F:$S,7,0)),"")</f>
        <v/>
      </c>
      <c r="G4472" s="130" t="str">
        <f ca="1">IFERROR(IF($C4472="","",VLOOKUP(FİLTRE!$C4472,'SKT LİSTESİ'!$F:$S,8,0)),"")</f>
        <v/>
      </c>
      <c r="H4472" s="131" t="str">
        <f ca="1">IF(E4472="","",IF($C4472="","",VLOOKUP(FİLTRE!$C4472,'SKT LİSTESİ'!$F:$S,9,0)))</f>
        <v/>
      </c>
      <c r="I4472" s="132" t="str">
        <f ca="1">IFERROR(IF($C4472="","",VLOOKUP(FİLTRE!$C4472,'SKT LİSTESİ'!$F:$S,10,0)),"")</f>
        <v/>
      </c>
      <c r="J4472" s="133" t="str">
        <f ca="1">IFERROR(IF($C4472="","",VLOOKUP(FİLTRE!$C4472,'SKT LİSTESİ'!$F:$S,11,0)),"")</f>
        <v/>
      </c>
      <c r="K4472" s="134" t="str">
        <f ca="1">IFERROR(IF($C4472="","",VLOOKUP(FİLTRE!$C4472,'SKT LİSTESİ'!$F:$S,12,0)),"")</f>
        <v/>
      </c>
      <c r="L4472" s="134" t="str">
        <f ca="1">IFERROR(IF($C4472="","",VLOOKUP(FİLTRE!$C4472,'SKT LİSTESİ'!$F:$S,13,0)),"")</f>
        <v/>
      </c>
      <c r="M4472" s="135" t="str">
        <f ca="1">IFERROR(IF($C4472="","",VLOOKUP(FİLTRE!$C4472,'SKT LİSTESİ'!$F:$AJ,14,0)),"")</f>
        <v/>
      </c>
      <c r="N4472" s="31" t="str">
        <f ca="1">IFERROR(IF($C4472="","",VLOOKUP(FİLTRE!$C4472,'SKT LİSTESİ'!$F:$AJ,22,0)),"")</f>
        <v/>
      </c>
      <c r="O4472" s="136" t="str">
        <f ca="1">IFERROR(IF($C4472="","",VLOOKUP(FİLTRE!$C4472,'SKT LİSTESİ'!$F:$AJ,23,0)),"")</f>
        <v/>
      </c>
      <c r="P4472" s="31"/>
      <c r="Q4472" s="31"/>
      <c r="R4472" s="137" t="str">
        <f ca="1">(IFERROR(IF($C4472="","",VLOOKUP(FİLTRE!$C4472,'SKT LİSTESİ'!$F:$AJ,15,0)),""))</f>
        <v/>
      </c>
      <c r="S4472" s="138" t="str">
        <f ca="1">IFERROR(IF($C4472="","",VLOOKUP(FİLTRE!$C4472,'SKT LİSTESİ'!$F:$AJ,16,0)),"")</f>
        <v/>
      </c>
      <c r="AF4472" s="179" t="str">
        <f t="shared" ca="1" si="278"/>
        <v/>
      </c>
      <c r="AG4472" s="179">
        <f t="shared" ca="1" si="279"/>
        <v>0</v>
      </c>
      <c r="AH4472" s="179">
        <f t="shared" ca="1" si="280"/>
        <v>0</v>
      </c>
    </row>
    <row r="4473" spans="2:34" ht="15.75" x14ac:dyDescent="0.25">
      <c r="B4473">
        <f t="shared" ca="1" si="277"/>
        <v>4461</v>
      </c>
      <c r="C4473" t="str">
        <f ca="1">IFERROR(VLOOKUP(B4473,'SKT LİSTESİ'!F:F,1,0),"")</f>
        <v/>
      </c>
      <c r="E4473" s="128" t="str">
        <f ca="1">IFERROR(IF($C4473="","",VLOOKUP(FİLTRE!$C4473,'SKT LİSTESİ'!$F:$S,5,0)),"")</f>
        <v/>
      </c>
      <c r="F4473" s="129" t="str">
        <f ca="1">IFERROR(IF($C4473="","",VLOOKUP(FİLTRE!$C4473,'SKT LİSTESİ'!$F:$S,7,0)),"")</f>
        <v/>
      </c>
      <c r="G4473" s="130" t="str">
        <f ca="1">IFERROR(IF($C4473="","",VLOOKUP(FİLTRE!$C4473,'SKT LİSTESİ'!$F:$S,8,0)),"")</f>
        <v/>
      </c>
      <c r="H4473" s="131" t="str">
        <f ca="1">IF(E4473="","",IF($C4473="","",VLOOKUP(FİLTRE!$C4473,'SKT LİSTESİ'!$F:$S,9,0)))</f>
        <v/>
      </c>
      <c r="I4473" s="132" t="str">
        <f ca="1">IFERROR(IF($C4473="","",VLOOKUP(FİLTRE!$C4473,'SKT LİSTESİ'!$F:$S,10,0)),"")</f>
        <v/>
      </c>
      <c r="J4473" s="133" t="str">
        <f ca="1">IFERROR(IF($C4473="","",VLOOKUP(FİLTRE!$C4473,'SKT LİSTESİ'!$F:$S,11,0)),"")</f>
        <v/>
      </c>
      <c r="K4473" s="134" t="str">
        <f ca="1">IFERROR(IF($C4473="","",VLOOKUP(FİLTRE!$C4473,'SKT LİSTESİ'!$F:$S,12,0)),"")</f>
        <v/>
      </c>
      <c r="L4473" s="134" t="str">
        <f ca="1">IFERROR(IF($C4473="","",VLOOKUP(FİLTRE!$C4473,'SKT LİSTESİ'!$F:$S,13,0)),"")</f>
        <v/>
      </c>
      <c r="M4473" s="135" t="str">
        <f ca="1">IFERROR(IF($C4473="","",VLOOKUP(FİLTRE!$C4473,'SKT LİSTESİ'!$F:$AJ,14,0)),"")</f>
        <v/>
      </c>
      <c r="N4473" s="31" t="str">
        <f ca="1">IFERROR(IF($C4473="","",VLOOKUP(FİLTRE!$C4473,'SKT LİSTESİ'!$F:$AJ,22,0)),"")</f>
        <v/>
      </c>
      <c r="O4473" s="136" t="str">
        <f ca="1">IFERROR(IF($C4473="","",VLOOKUP(FİLTRE!$C4473,'SKT LİSTESİ'!$F:$AJ,23,0)),"")</f>
        <v/>
      </c>
      <c r="P4473" s="31"/>
      <c r="Q4473" s="31"/>
      <c r="R4473" s="137" t="str">
        <f ca="1">(IFERROR(IF($C4473="","",VLOOKUP(FİLTRE!$C4473,'SKT LİSTESİ'!$F:$AJ,15,0)),""))</f>
        <v/>
      </c>
      <c r="S4473" s="138" t="str">
        <f ca="1">IFERROR(IF($C4473="","",VLOOKUP(FİLTRE!$C4473,'SKT LİSTESİ'!$F:$AJ,16,0)),"")</f>
        <v/>
      </c>
      <c r="AF4473" s="179" t="str">
        <f t="shared" ca="1" si="278"/>
        <v/>
      </c>
      <c r="AG4473" s="179">
        <f t="shared" ca="1" si="279"/>
        <v>0</v>
      </c>
      <c r="AH4473" s="179">
        <f t="shared" ca="1" si="280"/>
        <v>0</v>
      </c>
    </row>
    <row r="4474" spans="2:34" ht="15.75" x14ac:dyDescent="0.25">
      <c r="B4474">
        <f t="shared" ca="1" si="277"/>
        <v>4462</v>
      </c>
      <c r="C4474" t="str">
        <f ca="1">IFERROR(VLOOKUP(B4474,'SKT LİSTESİ'!F:F,1,0),"")</f>
        <v/>
      </c>
      <c r="E4474" s="128" t="str">
        <f ca="1">IFERROR(IF($C4474="","",VLOOKUP(FİLTRE!$C4474,'SKT LİSTESİ'!$F:$S,5,0)),"")</f>
        <v/>
      </c>
      <c r="F4474" s="129" t="str">
        <f ca="1">IFERROR(IF($C4474="","",VLOOKUP(FİLTRE!$C4474,'SKT LİSTESİ'!$F:$S,7,0)),"")</f>
        <v/>
      </c>
      <c r="G4474" s="130" t="str">
        <f ca="1">IFERROR(IF($C4474="","",VLOOKUP(FİLTRE!$C4474,'SKT LİSTESİ'!$F:$S,8,0)),"")</f>
        <v/>
      </c>
      <c r="H4474" s="131" t="str">
        <f ca="1">IF(E4474="","",IF($C4474="","",VLOOKUP(FİLTRE!$C4474,'SKT LİSTESİ'!$F:$S,9,0)))</f>
        <v/>
      </c>
      <c r="I4474" s="132" t="str">
        <f ca="1">IFERROR(IF($C4474="","",VLOOKUP(FİLTRE!$C4474,'SKT LİSTESİ'!$F:$S,10,0)),"")</f>
        <v/>
      </c>
      <c r="J4474" s="133" t="str">
        <f ca="1">IFERROR(IF($C4474="","",VLOOKUP(FİLTRE!$C4474,'SKT LİSTESİ'!$F:$S,11,0)),"")</f>
        <v/>
      </c>
      <c r="K4474" s="134" t="str">
        <f ca="1">IFERROR(IF($C4474="","",VLOOKUP(FİLTRE!$C4474,'SKT LİSTESİ'!$F:$S,12,0)),"")</f>
        <v/>
      </c>
      <c r="L4474" s="134" t="str">
        <f ca="1">IFERROR(IF($C4474="","",VLOOKUP(FİLTRE!$C4474,'SKT LİSTESİ'!$F:$S,13,0)),"")</f>
        <v/>
      </c>
      <c r="M4474" s="135" t="str">
        <f ca="1">IFERROR(IF($C4474="","",VLOOKUP(FİLTRE!$C4474,'SKT LİSTESİ'!$F:$AJ,14,0)),"")</f>
        <v/>
      </c>
      <c r="N4474" s="31" t="str">
        <f ca="1">IFERROR(IF($C4474="","",VLOOKUP(FİLTRE!$C4474,'SKT LİSTESİ'!$F:$AJ,22,0)),"")</f>
        <v/>
      </c>
      <c r="O4474" s="136" t="str">
        <f ca="1">IFERROR(IF($C4474="","",VLOOKUP(FİLTRE!$C4474,'SKT LİSTESİ'!$F:$AJ,23,0)),"")</f>
        <v/>
      </c>
      <c r="P4474" s="31"/>
      <c r="Q4474" s="31"/>
      <c r="R4474" s="137" t="str">
        <f ca="1">(IFERROR(IF($C4474="","",VLOOKUP(FİLTRE!$C4474,'SKT LİSTESİ'!$F:$AJ,15,0)),""))</f>
        <v/>
      </c>
      <c r="S4474" s="138" t="str">
        <f ca="1">IFERROR(IF($C4474="","",VLOOKUP(FİLTRE!$C4474,'SKT LİSTESİ'!$F:$AJ,16,0)),"")</f>
        <v/>
      </c>
      <c r="AF4474" s="179" t="str">
        <f t="shared" ca="1" si="278"/>
        <v/>
      </c>
      <c r="AG4474" s="179">
        <f t="shared" ca="1" si="279"/>
        <v>0</v>
      </c>
      <c r="AH4474" s="179">
        <f t="shared" ca="1" si="280"/>
        <v>0</v>
      </c>
    </row>
    <row r="4475" spans="2:34" ht="15.75" x14ac:dyDescent="0.25">
      <c r="B4475">
        <f t="shared" ca="1" si="277"/>
        <v>4463</v>
      </c>
      <c r="C4475" t="str">
        <f ca="1">IFERROR(VLOOKUP(B4475,'SKT LİSTESİ'!F:F,1,0),"")</f>
        <v/>
      </c>
      <c r="E4475" s="128" t="str">
        <f ca="1">IFERROR(IF($C4475="","",VLOOKUP(FİLTRE!$C4475,'SKT LİSTESİ'!$F:$S,5,0)),"")</f>
        <v/>
      </c>
      <c r="F4475" s="129" t="str">
        <f ca="1">IFERROR(IF($C4475="","",VLOOKUP(FİLTRE!$C4475,'SKT LİSTESİ'!$F:$S,7,0)),"")</f>
        <v/>
      </c>
      <c r="G4475" s="130" t="str">
        <f ca="1">IFERROR(IF($C4475="","",VLOOKUP(FİLTRE!$C4475,'SKT LİSTESİ'!$F:$S,8,0)),"")</f>
        <v/>
      </c>
      <c r="H4475" s="131" t="str">
        <f ca="1">IF(E4475="","",IF($C4475="","",VLOOKUP(FİLTRE!$C4475,'SKT LİSTESİ'!$F:$S,9,0)))</f>
        <v/>
      </c>
      <c r="I4475" s="132" t="str">
        <f ca="1">IFERROR(IF($C4475="","",VLOOKUP(FİLTRE!$C4475,'SKT LİSTESİ'!$F:$S,10,0)),"")</f>
        <v/>
      </c>
      <c r="J4475" s="133" t="str">
        <f ca="1">IFERROR(IF($C4475="","",VLOOKUP(FİLTRE!$C4475,'SKT LİSTESİ'!$F:$S,11,0)),"")</f>
        <v/>
      </c>
      <c r="K4475" s="134" t="str">
        <f ca="1">IFERROR(IF($C4475="","",VLOOKUP(FİLTRE!$C4475,'SKT LİSTESİ'!$F:$S,12,0)),"")</f>
        <v/>
      </c>
      <c r="L4475" s="134" t="str">
        <f ca="1">IFERROR(IF($C4475="","",VLOOKUP(FİLTRE!$C4475,'SKT LİSTESİ'!$F:$S,13,0)),"")</f>
        <v/>
      </c>
      <c r="M4475" s="135" t="str">
        <f ca="1">IFERROR(IF($C4475="","",VLOOKUP(FİLTRE!$C4475,'SKT LİSTESİ'!$F:$AJ,14,0)),"")</f>
        <v/>
      </c>
      <c r="N4475" s="31" t="str">
        <f ca="1">IFERROR(IF($C4475="","",VLOOKUP(FİLTRE!$C4475,'SKT LİSTESİ'!$F:$AJ,22,0)),"")</f>
        <v/>
      </c>
      <c r="O4475" s="136" t="str">
        <f ca="1">IFERROR(IF($C4475="","",VLOOKUP(FİLTRE!$C4475,'SKT LİSTESİ'!$F:$AJ,23,0)),"")</f>
        <v/>
      </c>
      <c r="P4475" s="31"/>
      <c r="Q4475" s="31"/>
      <c r="R4475" s="137" t="str">
        <f ca="1">(IFERROR(IF($C4475="","",VLOOKUP(FİLTRE!$C4475,'SKT LİSTESİ'!$F:$AJ,15,0)),""))</f>
        <v/>
      </c>
      <c r="S4475" s="138" t="str">
        <f ca="1">IFERROR(IF($C4475="","",VLOOKUP(FİLTRE!$C4475,'SKT LİSTESİ'!$F:$AJ,16,0)),"")</f>
        <v/>
      </c>
      <c r="AF4475" s="179" t="str">
        <f t="shared" ca="1" si="278"/>
        <v/>
      </c>
      <c r="AG4475" s="179">
        <f t="shared" ca="1" si="279"/>
        <v>0</v>
      </c>
      <c r="AH4475" s="179">
        <f t="shared" ca="1" si="280"/>
        <v>0</v>
      </c>
    </row>
    <row r="4476" spans="2:34" ht="15.75" x14ac:dyDescent="0.25">
      <c r="B4476">
        <f t="shared" ca="1" si="277"/>
        <v>4464</v>
      </c>
      <c r="C4476" t="str">
        <f ca="1">IFERROR(VLOOKUP(B4476,'SKT LİSTESİ'!F:F,1,0),"")</f>
        <v/>
      </c>
      <c r="E4476" s="128" t="str">
        <f ca="1">IFERROR(IF($C4476="","",VLOOKUP(FİLTRE!$C4476,'SKT LİSTESİ'!$F:$S,5,0)),"")</f>
        <v/>
      </c>
      <c r="F4476" s="129" t="str">
        <f ca="1">IFERROR(IF($C4476="","",VLOOKUP(FİLTRE!$C4476,'SKT LİSTESİ'!$F:$S,7,0)),"")</f>
        <v/>
      </c>
      <c r="G4476" s="130" t="str">
        <f ca="1">IFERROR(IF($C4476="","",VLOOKUP(FİLTRE!$C4476,'SKT LİSTESİ'!$F:$S,8,0)),"")</f>
        <v/>
      </c>
      <c r="H4476" s="131" t="str">
        <f ca="1">IF(E4476="","",IF($C4476="","",VLOOKUP(FİLTRE!$C4476,'SKT LİSTESİ'!$F:$S,9,0)))</f>
        <v/>
      </c>
      <c r="I4476" s="132" t="str">
        <f ca="1">IFERROR(IF($C4476="","",VLOOKUP(FİLTRE!$C4476,'SKT LİSTESİ'!$F:$S,10,0)),"")</f>
        <v/>
      </c>
      <c r="J4476" s="133" t="str">
        <f ca="1">IFERROR(IF($C4476="","",VLOOKUP(FİLTRE!$C4476,'SKT LİSTESİ'!$F:$S,11,0)),"")</f>
        <v/>
      </c>
      <c r="K4476" s="134" t="str">
        <f ca="1">IFERROR(IF($C4476="","",VLOOKUP(FİLTRE!$C4476,'SKT LİSTESİ'!$F:$S,12,0)),"")</f>
        <v/>
      </c>
      <c r="L4476" s="134" t="str">
        <f ca="1">IFERROR(IF($C4476="","",VLOOKUP(FİLTRE!$C4476,'SKT LİSTESİ'!$F:$S,13,0)),"")</f>
        <v/>
      </c>
      <c r="M4476" s="135" t="str">
        <f ca="1">IFERROR(IF($C4476="","",VLOOKUP(FİLTRE!$C4476,'SKT LİSTESİ'!$F:$AJ,14,0)),"")</f>
        <v/>
      </c>
      <c r="N4476" s="31" t="str">
        <f ca="1">IFERROR(IF($C4476="","",VLOOKUP(FİLTRE!$C4476,'SKT LİSTESİ'!$F:$AJ,22,0)),"")</f>
        <v/>
      </c>
      <c r="O4476" s="136" t="str">
        <f ca="1">IFERROR(IF($C4476="","",VLOOKUP(FİLTRE!$C4476,'SKT LİSTESİ'!$F:$AJ,23,0)),"")</f>
        <v/>
      </c>
      <c r="P4476" s="31"/>
      <c r="Q4476" s="31"/>
      <c r="R4476" s="137" t="str">
        <f ca="1">(IFERROR(IF($C4476="","",VLOOKUP(FİLTRE!$C4476,'SKT LİSTESİ'!$F:$AJ,15,0)),""))</f>
        <v/>
      </c>
      <c r="S4476" s="138" t="str">
        <f ca="1">IFERROR(IF($C4476="","",VLOOKUP(FİLTRE!$C4476,'SKT LİSTESİ'!$F:$AJ,16,0)),"")</f>
        <v/>
      </c>
      <c r="AF4476" s="179" t="str">
        <f t="shared" ca="1" si="278"/>
        <v/>
      </c>
      <c r="AG4476" s="179">
        <f t="shared" ca="1" si="279"/>
        <v>0</v>
      </c>
      <c r="AH4476" s="179">
        <f t="shared" ca="1" si="280"/>
        <v>0</v>
      </c>
    </row>
    <row r="4477" spans="2:34" ht="15.75" x14ac:dyDescent="0.25">
      <c r="B4477">
        <f t="shared" ca="1" si="277"/>
        <v>4465</v>
      </c>
      <c r="C4477" t="str">
        <f ca="1">IFERROR(VLOOKUP(B4477,'SKT LİSTESİ'!F:F,1,0),"")</f>
        <v/>
      </c>
      <c r="E4477" s="128" t="str">
        <f ca="1">IFERROR(IF($C4477="","",VLOOKUP(FİLTRE!$C4477,'SKT LİSTESİ'!$F:$S,5,0)),"")</f>
        <v/>
      </c>
      <c r="F4477" s="129" t="str">
        <f ca="1">IFERROR(IF($C4477="","",VLOOKUP(FİLTRE!$C4477,'SKT LİSTESİ'!$F:$S,7,0)),"")</f>
        <v/>
      </c>
      <c r="G4477" s="130" t="str">
        <f ca="1">IFERROR(IF($C4477="","",VLOOKUP(FİLTRE!$C4477,'SKT LİSTESİ'!$F:$S,8,0)),"")</f>
        <v/>
      </c>
      <c r="H4477" s="131" t="str">
        <f ca="1">IF(E4477="","",IF($C4477="","",VLOOKUP(FİLTRE!$C4477,'SKT LİSTESİ'!$F:$S,9,0)))</f>
        <v/>
      </c>
      <c r="I4477" s="132" t="str">
        <f ca="1">IFERROR(IF($C4477="","",VLOOKUP(FİLTRE!$C4477,'SKT LİSTESİ'!$F:$S,10,0)),"")</f>
        <v/>
      </c>
      <c r="J4477" s="133" t="str">
        <f ca="1">IFERROR(IF($C4477="","",VLOOKUP(FİLTRE!$C4477,'SKT LİSTESİ'!$F:$S,11,0)),"")</f>
        <v/>
      </c>
      <c r="K4477" s="134" t="str">
        <f ca="1">IFERROR(IF($C4477="","",VLOOKUP(FİLTRE!$C4477,'SKT LİSTESİ'!$F:$S,12,0)),"")</f>
        <v/>
      </c>
      <c r="L4477" s="134" t="str">
        <f ca="1">IFERROR(IF($C4477="","",VLOOKUP(FİLTRE!$C4477,'SKT LİSTESİ'!$F:$S,13,0)),"")</f>
        <v/>
      </c>
      <c r="M4477" s="135" t="str">
        <f ca="1">IFERROR(IF($C4477="","",VLOOKUP(FİLTRE!$C4477,'SKT LİSTESİ'!$F:$AJ,14,0)),"")</f>
        <v/>
      </c>
      <c r="N4477" s="31" t="str">
        <f ca="1">IFERROR(IF($C4477="","",VLOOKUP(FİLTRE!$C4477,'SKT LİSTESİ'!$F:$AJ,22,0)),"")</f>
        <v/>
      </c>
      <c r="O4477" s="136" t="str">
        <f ca="1">IFERROR(IF($C4477="","",VLOOKUP(FİLTRE!$C4477,'SKT LİSTESİ'!$F:$AJ,23,0)),"")</f>
        <v/>
      </c>
      <c r="P4477" s="31"/>
      <c r="Q4477" s="31"/>
      <c r="R4477" s="137" t="str">
        <f ca="1">(IFERROR(IF($C4477="","",VLOOKUP(FİLTRE!$C4477,'SKT LİSTESİ'!$F:$AJ,15,0)),""))</f>
        <v/>
      </c>
      <c r="S4477" s="138" t="str">
        <f ca="1">IFERROR(IF($C4477="","",VLOOKUP(FİLTRE!$C4477,'SKT LİSTESİ'!$F:$AJ,16,0)),"")</f>
        <v/>
      </c>
      <c r="AF4477" s="179" t="str">
        <f t="shared" ca="1" si="278"/>
        <v/>
      </c>
      <c r="AG4477" s="179">
        <f t="shared" ca="1" si="279"/>
        <v>0</v>
      </c>
      <c r="AH4477" s="179">
        <f t="shared" ca="1" si="280"/>
        <v>0</v>
      </c>
    </row>
    <row r="4478" spans="2:34" ht="15.75" x14ac:dyDescent="0.25">
      <c r="B4478">
        <f t="shared" ca="1" si="277"/>
        <v>4466</v>
      </c>
      <c r="C4478" t="str">
        <f ca="1">IFERROR(VLOOKUP(B4478,'SKT LİSTESİ'!F:F,1,0),"")</f>
        <v/>
      </c>
      <c r="E4478" s="128" t="str">
        <f ca="1">IFERROR(IF($C4478="","",VLOOKUP(FİLTRE!$C4478,'SKT LİSTESİ'!$F:$S,5,0)),"")</f>
        <v/>
      </c>
      <c r="F4478" s="129" t="str">
        <f ca="1">IFERROR(IF($C4478="","",VLOOKUP(FİLTRE!$C4478,'SKT LİSTESİ'!$F:$S,7,0)),"")</f>
        <v/>
      </c>
      <c r="G4478" s="130" t="str">
        <f ca="1">IFERROR(IF($C4478="","",VLOOKUP(FİLTRE!$C4478,'SKT LİSTESİ'!$F:$S,8,0)),"")</f>
        <v/>
      </c>
      <c r="H4478" s="131" t="str">
        <f ca="1">IF(E4478="","",IF($C4478="","",VLOOKUP(FİLTRE!$C4478,'SKT LİSTESİ'!$F:$S,9,0)))</f>
        <v/>
      </c>
      <c r="I4478" s="132" t="str">
        <f ca="1">IFERROR(IF($C4478="","",VLOOKUP(FİLTRE!$C4478,'SKT LİSTESİ'!$F:$S,10,0)),"")</f>
        <v/>
      </c>
      <c r="J4478" s="133" t="str">
        <f ca="1">IFERROR(IF($C4478="","",VLOOKUP(FİLTRE!$C4478,'SKT LİSTESİ'!$F:$S,11,0)),"")</f>
        <v/>
      </c>
      <c r="K4478" s="134" t="str">
        <f ca="1">IFERROR(IF($C4478="","",VLOOKUP(FİLTRE!$C4478,'SKT LİSTESİ'!$F:$S,12,0)),"")</f>
        <v/>
      </c>
      <c r="L4478" s="134" t="str">
        <f ca="1">IFERROR(IF($C4478="","",VLOOKUP(FİLTRE!$C4478,'SKT LİSTESİ'!$F:$S,13,0)),"")</f>
        <v/>
      </c>
      <c r="M4478" s="135" t="str">
        <f ca="1">IFERROR(IF($C4478="","",VLOOKUP(FİLTRE!$C4478,'SKT LİSTESİ'!$F:$AJ,14,0)),"")</f>
        <v/>
      </c>
      <c r="N4478" s="31" t="str">
        <f ca="1">IFERROR(IF($C4478="","",VLOOKUP(FİLTRE!$C4478,'SKT LİSTESİ'!$F:$AJ,22,0)),"")</f>
        <v/>
      </c>
      <c r="O4478" s="136" t="str">
        <f ca="1">IFERROR(IF($C4478="","",VLOOKUP(FİLTRE!$C4478,'SKT LİSTESİ'!$F:$AJ,23,0)),"")</f>
        <v/>
      </c>
      <c r="P4478" s="31"/>
      <c r="Q4478" s="31"/>
      <c r="R4478" s="137" t="str">
        <f ca="1">(IFERROR(IF($C4478="","",VLOOKUP(FİLTRE!$C4478,'SKT LİSTESİ'!$F:$AJ,15,0)),""))</f>
        <v/>
      </c>
      <c r="S4478" s="138" t="str">
        <f ca="1">IFERROR(IF($C4478="","",VLOOKUP(FİLTRE!$C4478,'SKT LİSTESİ'!$F:$AJ,16,0)),"")</f>
        <v/>
      </c>
      <c r="AF4478" s="179" t="str">
        <f t="shared" ca="1" si="278"/>
        <v/>
      </c>
      <c r="AG4478" s="179">
        <f t="shared" ca="1" si="279"/>
        <v>0</v>
      </c>
      <c r="AH4478" s="179">
        <f t="shared" ca="1" si="280"/>
        <v>0</v>
      </c>
    </row>
    <row r="4479" spans="2:34" ht="15.75" x14ac:dyDescent="0.25">
      <c r="B4479">
        <f t="shared" ca="1" si="277"/>
        <v>4467</v>
      </c>
      <c r="C4479" t="str">
        <f ca="1">IFERROR(VLOOKUP(B4479,'SKT LİSTESİ'!F:F,1,0),"")</f>
        <v/>
      </c>
      <c r="E4479" s="128" t="str">
        <f ca="1">IFERROR(IF($C4479="","",VLOOKUP(FİLTRE!$C4479,'SKT LİSTESİ'!$F:$S,5,0)),"")</f>
        <v/>
      </c>
      <c r="F4479" s="129" t="str">
        <f ca="1">IFERROR(IF($C4479="","",VLOOKUP(FİLTRE!$C4479,'SKT LİSTESİ'!$F:$S,7,0)),"")</f>
        <v/>
      </c>
      <c r="G4479" s="130" t="str">
        <f ca="1">IFERROR(IF($C4479="","",VLOOKUP(FİLTRE!$C4479,'SKT LİSTESİ'!$F:$S,8,0)),"")</f>
        <v/>
      </c>
      <c r="H4479" s="131" t="str">
        <f ca="1">IF(E4479="","",IF($C4479="","",VLOOKUP(FİLTRE!$C4479,'SKT LİSTESİ'!$F:$S,9,0)))</f>
        <v/>
      </c>
      <c r="I4479" s="132" t="str">
        <f ca="1">IFERROR(IF($C4479="","",VLOOKUP(FİLTRE!$C4479,'SKT LİSTESİ'!$F:$S,10,0)),"")</f>
        <v/>
      </c>
      <c r="J4479" s="133" t="str">
        <f ca="1">IFERROR(IF($C4479="","",VLOOKUP(FİLTRE!$C4479,'SKT LİSTESİ'!$F:$S,11,0)),"")</f>
        <v/>
      </c>
      <c r="K4479" s="134" t="str">
        <f ca="1">IFERROR(IF($C4479="","",VLOOKUP(FİLTRE!$C4479,'SKT LİSTESİ'!$F:$S,12,0)),"")</f>
        <v/>
      </c>
      <c r="L4479" s="134" t="str">
        <f ca="1">IFERROR(IF($C4479="","",VLOOKUP(FİLTRE!$C4479,'SKT LİSTESİ'!$F:$S,13,0)),"")</f>
        <v/>
      </c>
      <c r="M4479" s="135" t="str">
        <f ca="1">IFERROR(IF($C4479="","",VLOOKUP(FİLTRE!$C4479,'SKT LİSTESİ'!$F:$AJ,14,0)),"")</f>
        <v/>
      </c>
      <c r="N4479" s="31" t="str">
        <f ca="1">IFERROR(IF($C4479="","",VLOOKUP(FİLTRE!$C4479,'SKT LİSTESİ'!$F:$AJ,22,0)),"")</f>
        <v/>
      </c>
      <c r="O4479" s="136" t="str">
        <f ca="1">IFERROR(IF($C4479="","",VLOOKUP(FİLTRE!$C4479,'SKT LİSTESİ'!$F:$AJ,23,0)),"")</f>
        <v/>
      </c>
      <c r="P4479" s="31"/>
      <c r="Q4479" s="31"/>
      <c r="R4479" s="137" t="str">
        <f ca="1">(IFERROR(IF($C4479="","",VLOOKUP(FİLTRE!$C4479,'SKT LİSTESİ'!$F:$AJ,15,0)),""))</f>
        <v/>
      </c>
      <c r="S4479" s="138" t="str">
        <f ca="1">IFERROR(IF($C4479="","",VLOOKUP(FİLTRE!$C4479,'SKT LİSTESİ'!$F:$AJ,16,0)),"")</f>
        <v/>
      </c>
      <c r="AF4479" s="179" t="str">
        <f t="shared" ca="1" si="278"/>
        <v/>
      </c>
      <c r="AG4479" s="179">
        <f t="shared" ca="1" si="279"/>
        <v>0</v>
      </c>
      <c r="AH4479" s="179">
        <f t="shared" ca="1" si="280"/>
        <v>0</v>
      </c>
    </row>
    <row r="4480" spans="2:34" ht="15.75" x14ac:dyDescent="0.25">
      <c r="B4480">
        <f t="shared" ca="1" si="277"/>
        <v>4468</v>
      </c>
      <c r="C4480" t="str">
        <f ca="1">IFERROR(VLOOKUP(B4480,'SKT LİSTESİ'!F:F,1,0),"")</f>
        <v/>
      </c>
      <c r="E4480" s="128" t="str">
        <f ca="1">IFERROR(IF($C4480="","",VLOOKUP(FİLTRE!$C4480,'SKT LİSTESİ'!$F:$S,5,0)),"")</f>
        <v/>
      </c>
      <c r="F4480" s="129" t="str">
        <f ca="1">IFERROR(IF($C4480="","",VLOOKUP(FİLTRE!$C4480,'SKT LİSTESİ'!$F:$S,7,0)),"")</f>
        <v/>
      </c>
      <c r="G4480" s="130" t="str">
        <f ca="1">IFERROR(IF($C4480="","",VLOOKUP(FİLTRE!$C4480,'SKT LİSTESİ'!$F:$S,8,0)),"")</f>
        <v/>
      </c>
      <c r="H4480" s="131" t="str">
        <f ca="1">IF(E4480="","",IF($C4480="","",VLOOKUP(FİLTRE!$C4480,'SKT LİSTESİ'!$F:$S,9,0)))</f>
        <v/>
      </c>
      <c r="I4480" s="132" t="str">
        <f ca="1">IFERROR(IF($C4480="","",VLOOKUP(FİLTRE!$C4480,'SKT LİSTESİ'!$F:$S,10,0)),"")</f>
        <v/>
      </c>
      <c r="J4480" s="133" t="str">
        <f ca="1">IFERROR(IF($C4480="","",VLOOKUP(FİLTRE!$C4480,'SKT LİSTESİ'!$F:$S,11,0)),"")</f>
        <v/>
      </c>
      <c r="K4480" s="134" t="str">
        <f ca="1">IFERROR(IF($C4480="","",VLOOKUP(FİLTRE!$C4480,'SKT LİSTESİ'!$F:$S,12,0)),"")</f>
        <v/>
      </c>
      <c r="L4480" s="134" t="str">
        <f ca="1">IFERROR(IF($C4480="","",VLOOKUP(FİLTRE!$C4480,'SKT LİSTESİ'!$F:$S,13,0)),"")</f>
        <v/>
      </c>
      <c r="M4480" s="135" t="str">
        <f ca="1">IFERROR(IF($C4480="","",VLOOKUP(FİLTRE!$C4480,'SKT LİSTESİ'!$F:$AJ,14,0)),"")</f>
        <v/>
      </c>
      <c r="N4480" s="31" t="str">
        <f ca="1">IFERROR(IF($C4480="","",VLOOKUP(FİLTRE!$C4480,'SKT LİSTESİ'!$F:$AJ,22,0)),"")</f>
        <v/>
      </c>
      <c r="O4480" s="136" t="str">
        <f ca="1">IFERROR(IF($C4480="","",VLOOKUP(FİLTRE!$C4480,'SKT LİSTESİ'!$F:$AJ,23,0)),"")</f>
        <v/>
      </c>
      <c r="P4480" s="31"/>
      <c r="Q4480" s="31"/>
      <c r="R4480" s="137" t="str">
        <f ca="1">(IFERROR(IF($C4480="","",VLOOKUP(FİLTRE!$C4480,'SKT LİSTESİ'!$F:$AJ,15,0)),""))</f>
        <v/>
      </c>
      <c r="S4480" s="138" t="str">
        <f ca="1">IFERROR(IF($C4480="","",VLOOKUP(FİLTRE!$C4480,'SKT LİSTESİ'!$F:$AJ,16,0)),"")</f>
        <v/>
      </c>
      <c r="AF4480" s="179" t="str">
        <f t="shared" ca="1" si="278"/>
        <v/>
      </c>
      <c r="AG4480" s="179">
        <f t="shared" ca="1" si="279"/>
        <v>0</v>
      </c>
      <c r="AH4480" s="179">
        <f t="shared" ca="1" si="280"/>
        <v>0</v>
      </c>
    </row>
    <row r="4481" spans="2:34" ht="15.75" x14ac:dyDescent="0.25">
      <c r="B4481">
        <f t="shared" ca="1" si="277"/>
        <v>4469</v>
      </c>
      <c r="C4481" t="str">
        <f ca="1">IFERROR(VLOOKUP(B4481,'SKT LİSTESİ'!F:F,1,0),"")</f>
        <v/>
      </c>
      <c r="E4481" s="128" t="str">
        <f ca="1">IFERROR(IF($C4481="","",VLOOKUP(FİLTRE!$C4481,'SKT LİSTESİ'!$F:$S,5,0)),"")</f>
        <v/>
      </c>
      <c r="F4481" s="129" t="str">
        <f ca="1">IFERROR(IF($C4481="","",VLOOKUP(FİLTRE!$C4481,'SKT LİSTESİ'!$F:$S,7,0)),"")</f>
        <v/>
      </c>
      <c r="G4481" s="130" t="str">
        <f ca="1">IFERROR(IF($C4481="","",VLOOKUP(FİLTRE!$C4481,'SKT LİSTESİ'!$F:$S,8,0)),"")</f>
        <v/>
      </c>
      <c r="H4481" s="131" t="str">
        <f ca="1">IF(E4481="","",IF($C4481="","",VLOOKUP(FİLTRE!$C4481,'SKT LİSTESİ'!$F:$S,9,0)))</f>
        <v/>
      </c>
      <c r="I4481" s="132" t="str">
        <f ca="1">IFERROR(IF($C4481="","",VLOOKUP(FİLTRE!$C4481,'SKT LİSTESİ'!$F:$S,10,0)),"")</f>
        <v/>
      </c>
      <c r="J4481" s="133" t="str">
        <f ca="1">IFERROR(IF($C4481="","",VLOOKUP(FİLTRE!$C4481,'SKT LİSTESİ'!$F:$S,11,0)),"")</f>
        <v/>
      </c>
      <c r="K4481" s="134" t="str">
        <f ca="1">IFERROR(IF($C4481="","",VLOOKUP(FİLTRE!$C4481,'SKT LİSTESİ'!$F:$S,12,0)),"")</f>
        <v/>
      </c>
      <c r="L4481" s="134" t="str">
        <f ca="1">IFERROR(IF($C4481="","",VLOOKUP(FİLTRE!$C4481,'SKT LİSTESİ'!$F:$S,13,0)),"")</f>
        <v/>
      </c>
      <c r="M4481" s="135" t="str">
        <f ca="1">IFERROR(IF($C4481="","",VLOOKUP(FİLTRE!$C4481,'SKT LİSTESİ'!$F:$AJ,14,0)),"")</f>
        <v/>
      </c>
      <c r="N4481" s="31" t="str">
        <f ca="1">IFERROR(IF($C4481="","",VLOOKUP(FİLTRE!$C4481,'SKT LİSTESİ'!$F:$AJ,22,0)),"")</f>
        <v/>
      </c>
      <c r="O4481" s="136" t="str">
        <f ca="1">IFERROR(IF($C4481="","",VLOOKUP(FİLTRE!$C4481,'SKT LİSTESİ'!$F:$AJ,23,0)),"")</f>
        <v/>
      </c>
      <c r="P4481" s="31"/>
      <c r="Q4481" s="31"/>
      <c r="R4481" s="137" t="str">
        <f ca="1">(IFERROR(IF($C4481="","",VLOOKUP(FİLTRE!$C4481,'SKT LİSTESİ'!$F:$AJ,15,0)),""))</f>
        <v/>
      </c>
      <c r="S4481" s="138" t="str">
        <f ca="1">IFERROR(IF($C4481="","",VLOOKUP(FİLTRE!$C4481,'SKT LİSTESİ'!$F:$AJ,16,0)),"")</f>
        <v/>
      </c>
      <c r="AF4481" s="179" t="str">
        <f t="shared" ca="1" si="278"/>
        <v/>
      </c>
      <c r="AG4481" s="179">
        <f t="shared" ca="1" si="279"/>
        <v>0</v>
      </c>
      <c r="AH4481" s="179">
        <f t="shared" ca="1" si="280"/>
        <v>0</v>
      </c>
    </row>
    <row r="4482" spans="2:34" ht="15.75" x14ac:dyDescent="0.25">
      <c r="B4482">
        <f t="shared" ca="1" si="277"/>
        <v>4470</v>
      </c>
      <c r="C4482" t="str">
        <f ca="1">IFERROR(VLOOKUP(B4482,'SKT LİSTESİ'!F:F,1,0),"")</f>
        <v/>
      </c>
      <c r="E4482" s="128" t="str">
        <f ca="1">IFERROR(IF($C4482="","",VLOOKUP(FİLTRE!$C4482,'SKT LİSTESİ'!$F:$S,5,0)),"")</f>
        <v/>
      </c>
      <c r="F4482" s="129" t="str">
        <f ca="1">IFERROR(IF($C4482="","",VLOOKUP(FİLTRE!$C4482,'SKT LİSTESİ'!$F:$S,7,0)),"")</f>
        <v/>
      </c>
      <c r="G4482" s="130" t="str">
        <f ca="1">IFERROR(IF($C4482="","",VLOOKUP(FİLTRE!$C4482,'SKT LİSTESİ'!$F:$S,8,0)),"")</f>
        <v/>
      </c>
      <c r="H4482" s="131" t="str">
        <f ca="1">IF(E4482="","",IF($C4482="","",VLOOKUP(FİLTRE!$C4482,'SKT LİSTESİ'!$F:$S,9,0)))</f>
        <v/>
      </c>
      <c r="I4482" s="132" t="str">
        <f ca="1">IFERROR(IF($C4482="","",VLOOKUP(FİLTRE!$C4482,'SKT LİSTESİ'!$F:$S,10,0)),"")</f>
        <v/>
      </c>
      <c r="J4482" s="133" t="str">
        <f ca="1">IFERROR(IF($C4482="","",VLOOKUP(FİLTRE!$C4482,'SKT LİSTESİ'!$F:$S,11,0)),"")</f>
        <v/>
      </c>
      <c r="K4482" s="134" t="str">
        <f ca="1">IFERROR(IF($C4482="","",VLOOKUP(FİLTRE!$C4482,'SKT LİSTESİ'!$F:$S,12,0)),"")</f>
        <v/>
      </c>
      <c r="L4482" s="134" t="str">
        <f ca="1">IFERROR(IF($C4482="","",VLOOKUP(FİLTRE!$C4482,'SKT LİSTESİ'!$F:$S,13,0)),"")</f>
        <v/>
      </c>
      <c r="M4482" s="135" t="str">
        <f ca="1">IFERROR(IF($C4482="","",VLOOKUP(FİLTRE!$C4482,'SKT LİSTESİ'!$F:$AJ,14,0)),"")</f>
        <v/>
      </c>
      <c r="N4482" s="31" t="str">
        <f ca="1">IFERROR(IF($C4482="","",VLOOKUP(FİLTRE!$C4482,'SKT LİSTESİ'!$F:$AJ,22,0)),"")</f>
        <v/>
      </c>
      <c r="O4482" s="136" t="str">
        <f ca="1">IFERROR(IF($C4482="","",VLOOKUP(FİLTRE!$C4482,'SKT LİSTESİ'!$F:$AJ,23,0)),"")</f>
        <v/>
      </c>
      <c r="P4482" s="31"/>
      <c r="Q4482" s="31"/>
      <c r="R4482" s="137" t="str">
        <f ca="1">(IFERROR(IF($C4482="","",VLOOKUP(FİLTRE!$C4482,'SKT LİSTESİ'!$F:$AJ,15,0)),""))</f>
        <v/>
      </c>
      <c r="S4482" s="138" t="str">
        <f ca="1">IFERROR(IF($C4482="","",VLOOKUP(FİLTRE!$C4482,'SKT LİSTESİ'!$F:$AJ,16,0)),"")</f>
        <v/>
      </c>
      <c r="AF4482" s="179" t="str">
        <f t="shared" ca="1" si="278"/>
        <v/>
      </c>
      <c r="AG4482" s="179">
        <f t="shared" ca="1" si="279"/>
        <v>0</v>
      </c>
      <c r="AH4482" s="179">
        <f t="shared" ca="1" si="280"/>
        <v>0</v>
      </c>
    </row>
    <row r="4483" spans="2:34" ht="15.75" x14ac:dyDescent="0.25">
      <c r="B4483">
        <f t="shared" ca="1" si="277"/>
        <v>4471</v>
      </c>
      <c r="C4483" t="str">
        <f ca="1">IFERROR(VLOOKUP(B4483,'SKT LİSTESİ'!F:F,1,0),"")</f>
        <v/>
      </c>
      <c r="E4483" s="128" t="str">
        <f ca="1">IFERROR(IF($C4483="","",VLOOKUP(FİLTRE!$C4483,'SKT LİSTESİ'!$F:$S,5,0)),"")</f>
        <v/>
      </c>
      <c r="F4483" s="129" t="str">
        <f ca="1">IFERROR(IF($C4483="","",VLOOKUP(FİLTRE!$C4483,'SKT LİSTESİ'!$F:$S,7,0)),"")</f>
        <v/>
      </c>
      <c r="G4483" s="130" t="str">
        <f ca="1">IFERROR(IF($C4483="","",VLOOKUP(FİLTRE!$C4483,'SKT LİSTESİ'!$F:$S,8,0)),"")</f>
        <v/>
      </c>
      <c r="H4483" s="131" t="str">
        <f ca="1">IF(E4483="","",IF($C4483="","",VLOOKUP(FİLTRE!$C4483,'SKT LİSTESİ'!$F:$S,9,0)))</f>
        <v/>
      </c>
      <c r="I4483" s="132" t="str">
        <f ca="1">IFERROR(IF($C4483="","",VLOOKUP(FİLTRE!$C4483,'SKT LİSTESİ'!$F:$S,10,0)),"")</f>
        <v/>
      </c>
      <c r="J4483" s="133" t="str">
        <f ca="1">IFERROR(IF($C4483="","",VLOOKUP(FİLTRE!$C4483,'SKT LİSTESİ'!$F:$S,11,0)),"")</f>
        <v/>
      </c>
      <c r="K4483" s="134" t="str">
        <f ca="1">IFERROR(IF($C4483="","",VLOOKUP(FİLTRE!$C4483,'SKT LİSTESİ'!$F:$S,12,0)),"")</f>
        <v/>
      </c>
      <c r="L4483" s="134" t="str">
        <f ca="1">IFERROR(IF($C4483="","",VLOOKUP(FİLTRE!$C4483,'SKT LİSTESİ'!$F:$S,13,0)),"")</f>
        <v/>
      </c>
      <c r="M4483" s="135" t="str">
        <f ca="1">IFERROR(IF($C4483="","",VLOOKUP(FİLTRE!$C4483,'SKT LİSTESİ'!$F:$AJ,14,0)),"")</f>
        <v/>
      </c>
      <c r="N4483" s="31" t="str">
        <f ca="1">IFERROR(IF($C4483="","",VLOOKUP(FİLTRE!$C4483,'SKT LİSTESİ'!$F:$AJ,22,0)),"")</f>
        <v/>
      </c>
      <c r="O4483" s="136" t="str">
        <f ca="1">IFERROR(IF($C4483="","",VLOOKUP(FİLTRE!$C4483,'SKT LİSTESİ'!$F:$AJ,23,0)),"")</f>
        <v/>
      </c>
      <c r="P4483" s="31"/>
      <c r="Q4483" s="31"/>
      <c r="R4483" s="137" t="str">
        <f ca="1">(IFERROR(IF($C4483="","",VLOOKUP(FİLTRE!$C4483,'SKT LİSTESİ'!$F:$AJ,15,0)),""))</f>
        <v/>
      </c>
      <c r="S4483" s="138" t="str">
        <f ca="1">IFERROR(IF($C4483="","",VLOOKUP(FİLTRE!$C4483,'SKT LİSTESİ'!$F:$AJ,16,0)),"")</f>
        <v/>
      </c>
      <c r="AF4483" s="179" t="str">
        <f t="shared" ca="1" si="278"/>
        <v/>
      </c>
      <c r="AG4483" s="179">
        <f t="shared" ca="1" si="279"/>
        <v>0</v>
      </c>
      <c r="AH4483" s="179">
        <f t="shared" ca="1" si="280"/>
        <v>0</v>
      </c>
    </row>
    <row r="4484" spans="2:34" ht="15.75" x14ac:dyDescent="0.25">
      <c r="B4484">
        <f t="shared" ca="1" si="277"/>
        <v>4472</v>
      </c>
      <c r="C4484" t="str">
        <f ca="1">IFERROR(VLOOKUP(B4484,'SKT LİSTESİ'!F:F,1,0),"")</f>
        <v/>
      </c>
      <c r="E4484" s="128" t="str">
        <f ca="1">IFERROR(IF($C4484="","",VLOOKUP(FİLTRE!$C4484,'SKT LİSTESİ'!$F:$S,5,0)),"")</f>
        <v/>
      </c>
      <c r="F4484" s="129" t="str">
        <f ca="1">IFERROR(IF($C4484="","",VLOOKUP(FİLTRE!$C4484,'SKT LİSTESİ'!$F:$S,7,0)),"")</f>
        <v/>
      </c>
      <c r="G4484" s="130" t="str">
        <f ca="1">IFERROR(IF($C4484="","",VLOOKUP(FİLTRE!$C4484,'SKT LİSTESİ'!$F:$S,8,0)),"")</f>
        <v/>
      </c>
      <c r="H4484" s="131" t="str">
        <f ca="1">IF(E4484="","",IF($C4484="","",VLOOKUP(FİLTRE!$C4484,'SKT LİSTESİ'!$F:$S,9,0)))</f>
        <v/>
      </c>
      <c r="I4484" s="132" t="str">
        <f ca="1">IFERROR(IF($C4484="","",VLOOKUP(FİLTRE!$C4484,'SKT LİSTESİ'!$F:$S,10,0)),"")</f>
        <v/>
      </c>
      <c r="J4484" s="133" t="str">
        <f ca="1">IFERROR(IF($C4484="","",VLOOKUP(FİLTRE!$C4484,'SKT LİSTESİ'!$F:$S,11,0)),"")</f>
        <v/>
      </c>
      <c r="K4484" s="134" t="str">
        <f ca="1">IFERROR(IF($C4484="","",VLOOKUP(FİLTRE!$C4484,'SKT LİSTESİ'!$F:$S,12,0)),"")</f>
        <v/>
      </c>
      <c r="L4484" s="134" t="str">
        <f ca="1">IFERROR(IF($C4484="","",VLOOKUP(FİLTRE!$C4484,'SKT LİSTESİ'!$F:$S,13,0)),"")</f>
        <v/>
      </c>
      <c r="M4484" s="135" t="str">
        <f ca="1">IFERROR(IF($C4484="","",VLOOKUP(FİLTRE!$C4484,'SKT LİSTESİ'!$F:$AJ,14,0)),"")</f>
        <v/>
      </c>
      <c r="N4484" s="31" t="str">
        <f ca="1">IFERROR(IF($C4484="","",VLOOKUP(FİLTRE!$C4484,'SKT LİSTESİ'!$F:$AJ,22,0)),"")</f>
        <v/>
      </c>
      <c r="O4484" s="136" t="str">
        <f ca="1">IFERROR(IF($C4484="","",VLOOKUP(FİLTRE!$C4484,'SKT LİSTESİ'!$F:$AJ,23,0)),"")</f>
        <v/>
      </c>
      <c r="P4484" s="31"/>
      <c r="Q4484" s="31"/>
      <c r="R4484" s="137" t="str">
        <f ca="1">(IFERROR(IF($C4484="","",VLOOKUP(FİLTRE!$C4484,'SKT LİSTESİ'!$F:$AJ,15,0)),""))</f>
        <v/>
      </c>
      <c r="S4484" s="138" t="str">
        <f ca="1">IFERROR(IF($C4484="","",VLOOKUP(FİLTRE!$C4484,'SKT LİSTESİ'!$F:$AJ,16,0)),"")</f>
        <v/>
      </c>
      <c r="AF4484" s="179" t="str">
        <f t="shared" ca="1" si="278"/>
        <v/>
      </c>
      <c r="AG4484" s="179">
        <f t="shared" ca="1" si="279"/>
        <v>0</v>
      </c>
      <c r="AH4484" s="179">
        <f t="shared" ca="1" si="280"/>
        <v>0</v>
      </c>
    </row>
    <row r="4485" spans="2:34" ht="15.75" x14ac:dyDescent="0.25">
      <c r="B4485">
        <f t="shared" ca="1" si="277"/>
        <v>4473</v>
      </c>
      <c r="C4485" t="str">
        <f ca="1">IFERROR(VLOOKUP(B4485,'SKT LİSTESİ'!F:F,1,0),"")</f>
        <v/>
      </c>
      <c r="E4485" s="128" t="str">
        <f ca="1">IFERROR(IF($C4485="","",VLOOKUP(FİLTRE!$C4485,'SKT LİSTESİ'!$F:$S,5,0)),"")</f>
        <v/>
      </c>
      <c r="F4485" s="129" t="str">
        <f ca="1">IFERROR(IF($C4485="","",VLOOKUP(FİLTRE!$C4485,'SKT LİSTESİ'!$F:$S,7,0)),"")</f>
        <v/>
      </c>
      <c r="G4485" s="130" t="str">
        <f ca="1">IFERROR(IF($C4485="","",VLOOKUP(FİLTRE!$C4485,'SKT LİSTESİ'!$F:$S,8,0)),"")</f>
        <v/>
      </c>
      <c r="H4485" s="131" t="str">
        <f ca="1">IF(E4485="","",IF($C4485="","",VLOOKUP(FİLTRE!$C4485,'SKT LİSTESİ'!$F:$S,9,0)))</f>
        <v/>
      </c>
      <c r="I4485" s="132" t="str">
        <f ca="1">IFERROR(IF($C4485="","",VLOOKUP(FİLTRE!$C4485,'SKT LİSTESİ'!$F:$S,10,0)),"")</f>
        <v/>
      </c>
      <c r="J4485" s="133" t="str">
        <f ca="1">IFERROR(IF($C4485="","",VLOOKUP(FİLTRE!$C4485,'SKT LİSTESİ'!$F:$S,11,0)),"")</f>
        <v/>
      </c>
      <c r="K4485" s="134" t="str">
        <f ca="1">IFERROR(IF($C4485="","",VLOOKUP(FİLTRE!$C4485,'SKT LİSTESİ'!$F:$S,12,0)),"")</f>
        <v/>
      </c>
      <c r="L4485" s="134" t="str">
        <f ca="1">IFERROR(IF($C4485="","",VLOOKUP(FİLTRE!$C4485,'SKT LİSTESİ'!$F:$S,13,0)),"")</f>
        <v/>
      </c>
      <c r="M4485" s="135" t="str">
        <f ca="1">IFERROR(IF($C4485="","",VLOOKUP(FİLTRE!$C4485,'SKT LİSTESİ'!$F:$AJ,14,0)),"")</f>
        <v/>
      </c>
      <c r="N4485" s="31" t="str">
        <f ca="1">IFERROR(IF($C4485="","",VLOOKUP(FİLTRE!$C4485,'SKT LİSTESİ'!$F:$AJ,22,0)),"")</f>
        <v/>
      </c>
      <c r="O4485" s="136" t="str">
        <f ca="1">IFERROR(IF($C4485="","",VLOOKUP(FİLTRE!$C4485,'SKT LİSTESİ'!$F:$AJ,23,0)),"")</f>
        <v/>
      </c>
      <c r="P4485" s="31"/>
      <c r="Q4485" s="31"/>
      <c r="R4485" s="137" t="str">
        <f ca="1">(IFERROR(IF($C4485="","",VLOOKUP(FİLTRE!$C4485,'SKT LİSTESİ'!$F:$AJ,15,0)),""))</f>
        <v/>
      </c>
      <c r="S4485" s="138" t="str">
        <f ca="1">IFERROR(IF($C4485="","",VLOOKUP(FİLTRE!$C4485,'SKT LİSTESİ'!$F:$AJ,16,0)),"")</f>
        <v/>
      </c>
      <c r="AF4485" s="179" t="str">
        <f t="shared" ca="1" si="278"/>
        <v/>
      </c>
      <c r="AG4485" s="179">
        <f t="shared" ca="1" si="279"/>
        <v>0</v>
      </c>
      <c r="AH4485" s="179">
        <f t="shared" ca="1" si="280"/>
        <v>0</v>
      </c>
    </row>
    <row r="4486" spans="2:34" ht="15.75" x14ac:dyDescent="0.25">
      <c r="B4486">
        <f t="shared" ca="1" si="277"/>
        <v>4474</v>
      </c>
      <c r="C4486" t="str">
        <f ca="1">IFERROR(VLOOKUP(B4486,'SKT LİSTESİ'!F:F,1,0),"")</f>
        <v/>
      </c>
      <c r="E4486" s="128" t="str">
        <f ca="1">IFERROR(IF($C4486="","",VLOOKUP(FİLTRE!$C4486,'SKT LİSTESİ'!$F:$S,5,0)),"")</f>
        <v/>
      </c>
      <c r="F4486" s="129" t="str">
        <f ca="1">IFERROR(IF($C4486="","",VLOOKUP(FİLTRE!$C4486,'SKT LİSTESİ'!$F:$S,7,0)),"")</f>
        <v/>
      </c>
      <c r="G4486" s="130" t="str">
        <f ca="1">IFERROR(IF($C4486="","",VLOOKUP(FİLTRE!$C4486,'SKT LİSTESİ'!$F:$S,8,0)),"")</f>
        <v/>
      </c>
      <c r="H4486" s="131" t="str">
        <f ca="1">IF(E4486="","",IF($C4486="","",VLOOKUP(FİLTRE!$C4486,'SKT LİSTESİ'!$F:$S,9,0)))</f>
        <v/>
      </c>
      <c r="I4486" s="132" t="str">
        <f ca="1">IFERROR(IF($C4486="","",VLOOKUP(FİLTRE!$C4486,'SKT LİSTESİ'!$F:$S,10,0)),"")</f>
        <v/>
      </c>
      <c r="J4486" s="133" t="str">
        <f ca="1">IFERROR(IF($C4486="","",VLOOKUP(FİLTRE!$C4486,'SKT LİSTESİ'!$F:$S,11,0)),"")</f>
        <v/>
      </c>
      <c r="K4486" s="134" t="str">
        <f ca="1">IFERROR(IF($C4486="","",VLOOKUP(FİLTRE!$C4486,'SKT LİSTESİ'!$F:$S,12,0)),"")</f>
        <v/>
      </c>
      <c r="L4486" s="134" t="str">
        <f ca="1">IFERROR(IF($C4486="","",VLOOKUP(FİLTRE!$C4486,'SKT LİSTESİ'!$F:$S,13,0)),"")</f>
        <v/>
      </c>
      <c r="M4486" s="135" t="str">
        <f ca="1">IFERROR(IF($C4486="","",VLOOKUP(FİLTRE!$C4486,'SKT LİSTESİ'!$F:$AJ,14,0)),"")</f>
        <v/>
      </c>
      <c r="N4486" s="31" t="str">
        <f ca="1">IFERROR(IF($C4486="","",VLOOKUP(FİLTRE!$C4486,'SKT LİSTESİ'!$F:$AJ,22,0)),"")</f>
        <v/>
      </c>
      <c r="O4486" s="136" t="str">
        <f ca="1">IFERROR(IF($C4486="","",VLOOKUP(FİLTRE!$C4486,'SKT LİSTESİ'!$F:$AJ,23,0)),"")</f>
        <v/>
      </c>
      <c r="P4486" s="31"/>
      <c r="Q4486" s="31"/>
      <c r="R4486" s="137" t="str">
        <f ca="1">(IFERROR(IF($C4486="","",VLOOKUP(FİLTRE!$C4486,'SKT LİSTESİ'!$F:$AJ,15,0)),""))</f>
        <v/>
      </c>
      <c r="S4486" s="138" t="str">
        <f ca="1">IFERROR(IF($C4486="","",VLOOKUP(FİLTRE!$C4486,'SKT LİSTESİ'!$F:$AJ,16,0)),"")</f>
        <v/>
      </c>
      <c r="AF4486" s="179" t="str">
        <f t="shared" ca="1" si="278"/>
        <v/>
      </c>
      <c r="AG4486" s="179">
        <f t="shared" ca="1" si="279"/>
        <v>0</v>
      </c>
      <c r="AH4486" s="179">
        <f t="shared" ca="1" si="280"/>
        <v>0</v>
      </c>
    </row>
    <row r="4487" spans="2:34" ht="15.75" x14ac:dyDescent="0.25">
      <c r="B4487">
        <f t="shared" ca="1" si="277"/>
        <v>4475</v>
      </c>
      <c r="C4487" t="str">
        <f ca="1">IFERROR(VLOOKUP(B4487,'SKT LİSTESİ'!F:F,1,0),"")</f>
        <v/>
      </c>
      <c r="E4487" s="128" t="str">
        <f ca="1">IFERROR(IF($C4487="","",VLOOKUP(FİLTRE!$C4487,'SKT LİSTESİ'!$F:$S,5,0)),"")</f>
        <v/>
      </c>
      <c r="F4487" s="129" t="str">
        <f ca="1">IFERROR(IF($C4487="","",VLOOKUP(FİLTRE!$C4487,'SKT LİSTESİ'!$F:$S,7,0)),"")</f>
        <v/>
      </c>
      <c r="G4487" s="130" t="str">
        <f ca="1">IFERROR(IF($C4487="","",VLOOKUP(FİLTRE!$C4487,'SKT LİSTESİ'!$F:$S,8,0)),"")</f>
        <v/>
      </c>
      <c r="H4487" s="131" t="str">
        <f ca="1">IF(E4487="","",IF($C4487="","",VLOOKUP(FİLTRE!$C4487,'SKT LİSTESİ'!$F:$S,9,0)))</f>
        <v/>
      </c>
      <c r="I4487" s="132" t="str">
        <f ca="1">IFERROR(IF($C4487="","",VLOOKUP(FİLTRE!$C4487,'SKT LİSTESİ'!$F:$S,10,0)),"")</f>
        <v/>
      </c>
      <c r="J4487" s="133" t="str">
        <f ca="1">IFERROR(IF($C4487="","",VLOOKUP(FİLTRE!$C4487,'SKT LİSTESİ'!$F:$S,11,0)),"")</f>
        <v/>
      </c>
      <c r="K4487" s="134" t="str">
        <f ca="1">IFERROR(IF($C4487="","",VLOOKUP(FİLTRE!$C4487,'SKT LİSTESİ'!$F:$S,12,0)),"")</f>
        <v/>
      </c>
      <c r="L4487" s="134" t="str">
        <f ca="1">IFERROR(IF($C4487="","",VLOOKUP(FİLTRE!$C4487,'SKT LİSTESİ'!$F:$S,13,0)),"")</f>
        <v/>
      </c>
      <c r="M4487" s="135" t="str">
        <f ca="1">IFERROR(IF($C4487="","",VLOOKUP(FİLTRE!$C4487,'SKT LİSTESİ'!$F:$AJ,14,0)),"")</f>
        <v/>
      </c>
      <c r="N4487" s="31" t="str">
        <f ca="1">IFERROR(IF($C4487="","",VLOOKUP(FİLTRE!$C4487,'SKT LİSTESİ'!$F:$AJ,22,0)),"")</f>
        <v/>
      </c>
      <c r="O4487" s="136" t="str">
        <f ca="1">IFERROR(IF($C4487="","",VLOOKUP(FİLTRE!$C4487,'SKT LİSTESİ'!$F:$AJ,23,0)),"")</f>
        <v/>
      </c>
      <c r="P4487" s="31"/>
      <c r="Q4487" s="31"/>
      <c r="R4487" s="137" t="str">
        <f ca="1">(IFERROR(IF($C4487="","",VLOOKUP(FİLTRE!$C4487,'SKT LİSTESİ'!$F:$AJ,15,0)),""))</f>
        <v/>
      </c>
      <c r="S4487" s="138" t="str">
        <f ca="1">IFERROR(IF($C4487="","",VLOOKUP(FİLTRE!$C4487,'SKT LİSTESİ'!$F:$AJ,16,0)),"")</f>
        <v/>
      </c>
      <c r="AF4487" s="179" t="str">
        <f t="shared" ca="1" si="278"/>
        <v/>
      </c>
      <c r="AG4487" s="179">
        <f t="shared" ca="1" si="279"/>
        <v>0</v>
      </c>
      <c r="AH4487" s="179">
        <f t="shared" ca="1" si="280"/>
        <v>0</v>
      </c>
    </row>
    <row r="4488" spans="2:34" ht="15.75" x14ac:dyDescent="0.25">
      <c r="B4488">
        <f t="shared" ca="1" si="277"/>
        <v>4476</v>
      </c>
      <c r="C4488" t="str">
        <f ca="1">IFERROR(VLOOKUP(B4488,'SKT LİSTESİ'!F:F,1,0),"")</f>
        <v/>
      </c>
      <c r="E4488" s="128" t="str">
        <f ca="1">IFERROR(IF($C4488="","",VLOOKUP(FİLTRE!$C4488,'SKT LİSTESİ'!$F:$S,5,0)),"")</f>
        <v/>
      </c>
      <c r="F4488" s="129" t="str">
        <f ca="1">IFERROR(IF($C4488="","",VLOOKUP(FİLTRE!$C4488,'SKT LİSTESİ'!$F:$S,7,0)),"")</f>
        <v/>
      </c>
      <c r="G4488" s="130" t="str">
        <f ca="1">IFERROR(IF($C4488="","",VLOOKUP(FİLTRE!$C4488,'SKT LİSTESİ'!$F:$S,8,0)),"")</f>
        <v/>
      </c>
      <c r="H4488" s="131" t="str">
        <f ca="1">IF(E4488="","",IF($C4488="","",VLOOKUP(FİLTRE!$C4488,'SKT LİSTESİ'!$F:$S,9,0)))</f>
        <v/>
      </c>
      <c r="I4488" s="132" t="str">
        <f ca="1">IFERROR(IF($C4488="","",VLOOKUP(FİLTRE!$C4488,'SKT LİSTESİ'!$F:$S,10,0)),"")</f>
        <v/>
      </c>
      <c r="J4488" s="133" t="str">
        <f ca="1">IFERROR(IF($C4488="","",VLOOKUP(FİLTRE!$C4488,'SKT LİSTESİ'!$F:$S,11,0)),"")</f>
        <v/>
      </c>
      <c r="K4488" s="134" t="str">
        <f ca="1">IFERROR(IF($C4488="","",VLOOKUP(FİLTRE!$C4488,'SKT LİSTESİ'!$F:$S,12,0)),"")</f>
        <v/>
      </c>
      <c r="L4488" s="134" t="str">
        <f ca="1">IFERROR(IF($C4488="","",VLOOKUP(FİLTRE!$C4488,'SKT LİSTESİ'!$F:$S,13,0)),"")</f>
        <v/>
      </c>
      <c r="M4488" s="135" t="str">
        <f ca="1">IFERROR(IF($C4488="","",VLOOKUP(FİLTRE!$C4488,'SKT LİSTESİ'!$F:$AJ,14,0)),"")</f>
        <v/>
      </c>
      <c r="N4488" s="31" t="str">
        <f ca="1">IFERROR(IF($C4488="","",VLOOKUP(FİLTRE!$C4488,'SKT LİSTESİ'!$F:$AJ,22,0)),"")</f>
        <v/>
      </c>
      <c r="O4488" s="136" t="str">
        <f ca="1">IFERROR(IF($C4488="","",VLOOKUP(FİLTRE!$C4488,'SKT LİSTESİ'!$F:$AJ,23,0)),"")</f>
        <v/>
      </c>
      <c r="P4488" s="31"/>
      <c r="Q4488" s="31"/>
      <c r="R4488" s="137" t="str">
        <f ca="1">(IFERROR(IF($C4488="","",VLOOKUP(FİLTRE!$C4488,'SKT LİSTESİ'!$F:$AJ,15,0)),""))</f>
        <v/>
      </c>
      <c r="S4488" s="138" t="str">
        <f ca="1">IFERROR(IF($C4488="","",VLOOKUP(FİLTRE!$C4488,'SKT LİSTESİ'!$F:$AJ,16,0)),"")</f>
        <v/>
      </c>
      <c r="AF4488" s="179" t="str">
        <f t="shared" ca="1" si="278"/>
        <v/>
      </c>
      <c r="AG4488" s="179">
        <f t="shared" ca="1" si="279"/>
        <v>0</v>
      </c>
      <c r="AH4488" s="179">
        <f t="shared" ca="1" si="280"/>
        <v>0</v>
      </c>
    </row>
    <row r="4489" spans="2:34" ht="15.75" x14ac:dyDescent="0.25">
      <c r="B4489">
        <f t="shared" ca="1" si="277"/>
        <v>4477</v>
      </c>
      <c r="C4489" t="str">
        <f ca="1">IFERROR(VLOOKUP(B4489,'SKT LİSTESİ'!F:F,1,0),"")</f>
        <v/>
      </c>
      <c r="E4489" s="128" t="str">
        <f ca="1">IFERROR(IF($C4489="","",VLOOKUP(FİLTRE!$C4489,'SKT LİSTESİ'!$F:$S,5,0)),"")</f>
        <v/>
      </c>
      <c r="F4489" s="129" t="str">
        <f ca="1">IFERROR(IF($C4489="","",VLOOKUP(FİLTRE!$C4489,'SKT LİSTESİ'!$F:$S,7,0)),"")</f>
        <v/>
      </c>
      <c r="G4489" s="130" t="str">
        <f ca="1">IFERROR(IF($C4489="","",VLOOKUP(FİLTRE!$C4489,'SKT LİSTESİ'!$F:$S,8,0)),"")</f>
        <v/>
      </c>
      <c r="H4489" s="131" t="str">
        <f ca="1">IF(E4489="","",IF($C4489="","",VLOOKUP(FİLTRE!$C4489,'SKT LİSTESİ'!$F:$S,9,0)))</f>
        <v/>
      </c>
      <c r="I4489" s="132" t="str">
        <f ca="1">IFERROR(IF($C4489="","",VLOOKUP(FİLTRE!$C4489,'SKT LİSTESİ'!$F:$S,10,0)),"")</f>
        <v/>
      </c>
      <c r="J4489" s="133" t="str">
        <f ca="1">IFERROR(IF($C4489="","",VLOOKUP(FİLTRE!$C4489,'SKT LİSTESİ'!$F:$S,11,0)),"")</f>
        <v/>
      </c>
      <c r="K4489" s="134" t="str">
        <f ca="1">IFERROR(IF($C4489="","",VLOOKUP(FİLTRE!$C4489,'SKT LİSTESİ'!$F:$S,12,0)),"")</f>
        <v/>
      </c>
      <c r="L4489" s="134" t="str">
        <f ca="1">IFERROR(IF($C4489="","",VLOOKUP(FİLTRE!$C4489,'SKT LİSTESİ'!$F:$S,13,0)),"")</f>
        <v/>
      </c>
      <c r="M4489" s="135" t="str">
        <f ca="1">IFERROR(IF($C4489="","",VLOOKUP(FİLTRE!$C4489,'SKT LİSTESİ'!$F:$AJ,14,0)),"")</f>
        <v/>
      </c>
      <c r="N4489" s="31" t="str">
        <f ca="1">IFERROR(IF($C4489="","",VLOOKUP(FİLTRE!$C4489,'SKT LİSTESİ'!$F:$AJ,22,0)),"")</f>
        <v/>
      </c>
      <c r="O4489" s="136" t="str">
        <f ca="1">IFERROR(IF($C4489="","",VLOOKUP(FİLTRE!$C4489,'SKT LİSTESİ'!$F:$AJ,23,0)),"")</f>
        <v/>
      </c>
      <c r="P4489" s="31"/>
      <c r="Q4489" s="31"/>
      <c r="R4489" s="137" t="str">
        <f ca="1">(IFERROR(IF($C4489="","",VLOOKUP(FİLTRE!$C4489,'SKT LİSTESİ'!$F:$AJ,15,0)),""))</f>
        <v/>
      </c>
      <c r="S4489" s="138" t="str">
        <f ca="1">IFERROR(IF($C4489="","",VLOOKUP(FİLTRE!$C4489,'SKT LİSTESİ'!$F:$AJ,16,0)),"")</f>
        <v/>
      </c>
      <c r="AF4489" s="179" t="str">
        <f t="shared" ca="1" si="278"/>
        <v/>
      </c>
      <c r="AG4489" s="179">
        <f t="shared" ca="1" si="279"/>
        <v>0</v>
      </c>
      <c r="AH4489" s="179">
        <f t="shared" ca="1" si="280"/>
        <v>0</v>
      </c>
    </row>
    <row r="4490" spans="2:34" ht="15.75" x14ac:dyDescent="0.25">
      <c r="B4490">
        <f t="shared" ca="1" si="277"/>
        <v>4478</v>
      </c>
      <c r="C4490" t="str">
        <f ca="1">IFERROR(VLOOKUP(B4490,'SKT LİSTESİ'!F:F,1,0),"")</f>
        <v/>
      </c>
      <c r="E4490" s="128" t="str">
        <f ca="1">IFERROR(IF($C4490="","",VLOOKUP(FİLTRE!$C4490,'SKT LİSTESİ'!$F:$S,5,0)),"")</f>
        <v/>
      </c>
      <c r="F4490" s="129" t="str">
        <f ca="1">IFERROR(IF($C4490="","",VLOOKUP(FİLTRE!$C4490,'SKT LİSTESİ'!$F:$S,7,0)),"")</f>
        <v/>
      </c>
      <c r="G4490" s="130" t="str">
        <f ca="1">IFERROR(IF($C4490="","",VLOOKUP(FİLTRE!$C4490,'SKT LİSTESİ'!$F:$S,8,0)),"")</f>
        <v/>
      </c>
      <c r="H4490" s="131" t="str">
        <f ca="1">IF(E4490="","",IF($C4490="","",VLOOKUP(FİLTRE!$C4490,'SKT LİSTESİ'!$F:$S,9,0)))</f>
        <v/>
      </c>
      <c r="I4490" s="132" t="str">
        <f ca="1">IFERROR(IF($C4490="","",VLOOKUP(FİLTRE!$C4490,'SKT LİSTESİ'!$F:$S,10,0)),"")</f>
        <v/>
      </c>
      <c r="J4490" s="133" t="str">
        <f ca="1">IFERROR(IF($C4490="","",VLOOKUP(FİLTRE!$C4490,'SKT LİSTESİ'!$F:$S,11,0)),"")</f>
        <v/>
      </c>
      <c r="K4490" s="134" t="str">
        <f ca="1">IFERROR(IF($C4490="","",VLOOKUP(FİLTRE!$C4490,'SKT LİSTESİ'!$F:$S,12,0)),"")</f>
        <v/>
      </c>
      <c r="L4490" s="134" t="str">
        <f ca="1">IFERROR(IF($C4490="","",VLOOKUP(FİLTRE!$C4490,'SKT LİSTESİ'!$F:$S,13,0)),"")</f>
        <v/>
      </c>
      <c r="M4490" s="135" t="str">
        <f ca="1">IFERROR(IF($C4490="","",VLOOKUP(FİLTRE!$C4490,'SKT LİSTESİ'!$F:$AJ,14,0)),"")</f>
        <v/>
      </c>
      <c r="N4490" s="31" t="str">
        <f ca="1">IFERROR(IF($C4490="","",VLOOKUP(FİLTRE!$C4490,'SKT LİSTESİ'!$F:$AJ,22,0)),"")</f>
        <v/>
      </c>
      <c r="O4490" s="136" t="str">
        <f ca="1">IFERROR(IF($C4490="","",VLOOKUP(FİLTRE!$C4490,'SKT LİSTESİ'!$F:$AJ,23,0)),"")</f>
        <v/>
      </c>
      <c r="P4490" s="31"/>
      <c r="Q4490" s="31"/>
      <c r="R4490" s="137" t="str">
        <f ca="1">(IFERROR(IF($C4490="","",VLOOKUP(FİLTRE!$C4490,'SKT LİSTESİ'!$F:$AJ,15,0)),""))</f>
        <v/>
      </c>
      <c r="S4490" s="138" t="str">
        <f ca="1">IFERROR(IF($C4490="","",VLOOKUP(FİLTRE!$C4490,'SKT LİSTESİ'!$F:$AJ,16,0)),"")</f>
        <v/>
      </c>
      <c r="AF4490" s="179" t="str">
        <f t="shared" ca="1" si="278"/>
        <v/>
      </c>
      <c r="AG4490" s="179">
        <f t="shared" ca="1" si="279"/>
        <v>0</v>
      </c>
      <c r="AH4490" s="179">
        <f t="shared" ca="1" si="280"/>
        <v>0</v>
      </c>
    </row>
    <row r="4491" spans="2:34" ht="15.75" x14ac:dyDescent="0.25">
      <c r="B4491">
        <f t="shared" ca="1" si="277"/>
        <v>4479</v>
      </c>
      <c r="C4491" t="str">
        <f ca="1">IFERROR(VLOOKUP(B4491,'SKT LİSTESİ'!F:F,1,0),"")</f>
        <v/>
      </c>
      <c r="E4491" s="128" t="str">
        <f ca="1">IFERROR(IF($C4491="","",VLOOKUP(FİLTRE!$C4491,'SKT LİSTESİ'!$F:$S,5,0)),"")</f>
        <v/>
      </c>
      <c r="F4491" s="129" t="str">
        <f ca="1">IFERROR(IF($C4491="","",VLOOKUP(FİLTRE!$C4491,'SKT LİSTESİ'!$F:$S,7,0)),"")</f>
        <v/>
      </c>
      <c r="G4491" s="130" t="str">
        <f ca="1">IFERROR(IF($C4491="","",VLOOKUP(FİLTRE!$C4491,'SKT LİSTESİ'!$F:$S,8,0)),"")</f>
        <v/>
      </c>
      <c r="H4491" s="131" t="str">
        <f ca="1">IF(E4491="","",IF($C4491="","",VLOOKUP(FİLTRE!$C4491,'SKT LİSTESİ'!$F:$S,9,0)))</f>
        <v/>
      </c>
      <c r="I4491" s="132" t="str">
        <f ca="1">IFERROR(IF($C4491="","",VLOOKUP(FİLTRE!$C4491,'SKT LİSTESİ'!$F:$S,10,0)),"")</f>
        <v/>
      </c>
      <c r="J4491" s="133" t="str">
        <f ca="1">IFERROR(IF($C4491="","",VLOOKUP(FİLTRE!$C4491,'SKT LİSTESİ'!$F:$S,11,0)),"")</f>
        <v/>
      </c>
      <c r="K4491" s="134" t="str">
        <f ca="1">IFERROR(IF($C4491="","",VLOOKUP(FİLTRE!$C4491,'SKT LİSTESİ'!$F:$S,12,0)),"")</f>
        <v/>
      </c>
      <c r="L4491" s="134" t="str">
        <f ca="1">IFERROR(IF($C4491="","",VLOOKUP(FİLTRE!$C4491,'SKT LİSTESİ'!$F:$S,13,0)),"")</f>
        <v/>
      </c>
      <c r="M4491" s="135" t="str">
        <f ca="1">IFERROR(IF($C4491="","",VLOOKUP(FİLTRE!$C4491,'SKT LİSTESİ'!$F:$AJ,14,0)),"")</f>
        <v/>
      </c>
      <c r="N4491" s="31" t="str">
        <f ca="1">IFERROR(IF($C4491="","",VLOOKUP(FİLTRE!$C4491,'SKT LİSTESİ'!$F:$AJ,22,0)),"")</f>
        <v/>
      </c>
      <c r="O4491" s="136" t="str">
        <f ca="1">IFERROR(IF($C4491="","",VLOOKUP(FİLTRE!$C4491,'SKT LİSTESİ'!$F:$AJ,23,0)),"")</f>
        <v/>
      </c>
      <c r="P4491" s="31"/>
      <c r="Q4491" s="31"/>
      <c r="R4491" s="137" t="str">
        <f ca="1">(IFERROR(IF($C4491="","",VLOOKUP(FİLTRE!$C4491,'SKT LİSTESİ'!$F:$AJ,15,0)),""))</f>
        <v/>
      </c>
      <c r="S4491" s="138" t="str">
        <f ca="1">IFERROR(IF($C4491="","",VLOOKUP(FİLTRE!$C4491,'SKT LİSTESİ'!$F:$AJ,16,0)),"")</f>
        <v/>
      </c>
      <c r="AF4491" s="179" t="str">
        <f t="shared" ca="1" si="278"/>
        <v/>
      </c>
      <c r="AG4491" s="179">
        <f t="shared" ca="1" si="279"/>
        <v>0</v>
      </c>
      <c r="AH4491" s="179">
        <f t="shared" ca="1" si="280"/>
        <v>0</v>
      </c>
    </row>
    <row r="4492" spans="2:34" ht="15.75" x14ac:dyDescent="0.25">
      <c r="B4492">
        <f t="shared" ca="1" si="277"/>
        <v>4480</v>
      </c>
      <c r="C4492" t="str">
        <f ca="1">IFERROR(VLOOKUP(B4492,'SKT LİSTESİ'!F:F,1,0),"")</f>
        <v/>
      </c>
      <c r="E4492" s="128" t="str">
        <f ca="1">IFERROR(IF($C4492="","",VLOOKUP(FİLTRE!$C4492,'SKT LİSTESİ'!$F:$S,5,0)),"")</f>
        <v/>
      </c>
      <c r="F4492" s="129" t="str">
        <f ca="1">IFERROR(IF($C4492="","",VLOOKUP(FİLTRE!$C4492,'SKT LİSTESİ'!$F:$S,7,0)),"")</f>
        <v/>
      </c>
      <c r="G4492" s="130" t="str">
        <f ca="1">IFERROR(IF($C4492="","",VLOOKUP(FİLTRE!$C4492,'SKT LİSTESİ'!$F:$S,8,0)),"")</f>
        <v/>
      </c>
      <c r="H4492" s="131" t="str">
        <f ca="1">IF(E4492="","",IF($C4492="","",VLOOKUP(FİLTRE!$C4492,'SKT LİSTESİ'!$F:$S,9,0)))</f>
        <v/>
      </c>
      <c r="I4492" s="132" t="str">
        <f ca="1">IFERROR(IF($C4492="","",VLOOKUP(FİLTRE!$C4492,'SKT LİSTESİ'!$F:$S,10,0)),"")</f>
        <v/>
      </c>
      <c r="J4492" s="133" t="str">
        <f ca="1">IFERROR(IF($C4492="","",VLOOKUP(FİLTRE!$C4492,'SKT LİSTESİ'!$F:$S,11,0)),"")</f>
        <v/>
      </c>
      <c r="K4492" s="134" t="str">
        <f ca="1">IFERROR(IF($C4492="","",VLOOKUP(FİLTRE!$C4492,'SKT LİSTESİ'!$F:$S,12,0)),"")</f>
        <v/>
      </c>
      <c r="L4492" s="134" t="str">
        <f ca="1">IFERROR(IF($C4492="","",VLOOKUP(FİLTRE!$C4492,'SKT LİSTESİ'!$F:$S,13,0)),"")</f>
        <v/>
      </c>
      <c r="M4492" s="135" t="str">
        <f ca="1">IFERROR(IF($C4492="","",VLOOKUP(FİLTRE!$C4492,'SKT LİSTESİ'!$F:$AJ,14,0)),"")</f>
        <v/>
      </c>
      <c r="N4492" s="31" t="str">
        <f ca="1">IFERROR(IF($C4492="","",VLOOKUP(FİLTRE!$C4492,'SKT LİSTESİ'!$F:$AJ,22,0)),"")</f>
        <v/>
      </c>
      <c r="O4492" s="136" t="str">
        <f ca="1">IFERROR(IF($C4492="","",VLOOKUP(FİLTRE!$C4492,'SKT LİSTESİ'!$F:$AJ,23,0)),"")</f>
        <v/>
      </c>
      <c r="P4492" s="31"/>
      <c r="Q4492" s="31"/>
      <c r="R4492" s="137" t="str">
        <f ca="1">(IFERROR(IF($C4492="","",VLOOKUP(FİLTRE!$C4492,'SKT LİSTESİ'!$F:$AJ,15,0)),""))</f>
        <v/>
      </c>
      <c r="S4492" s="138" t="str">
        <f ca="1">IFERROR(IF($C4492="","",VLOOKUP(FİLTRE!$C4492,'SKT LİSTESİ'!$F:$AJ,16,0)),"")</f>
        <v/>
      </c>
      <c r="AF4492" s="179" t="str">
        <f t="shared" ca="1" si="278"/>
        <v/>
      </c>
      <c r="AG4492" s="179">
        <f t="shared" ca="1" si="279"/>
        <v>0</v>
      </c>
      <c r="AH4492" s="179">
        <f t="shared" ca="1" si="280"/>
        <v>0</v>
      </c>
    </row>
    <row r="4493" spans="2:34" ht="15.75" x14ac:dyDescent="0.25">
      <c r="B4493">
        <f t="shared" ca="1" si="277"/>
        <v>4481</v>
      </c>
      <c r="C4493" t="str">
        <f ca="1">IFERROR(VLOOKUP(B4493,'SKT LİSTESİ'!F:F,1,0),"")</f>
        <v/>
      </c>
      <c r="E4493" s="128" t="str">
        <f ca="1">IFERROR(IF($C4493="","",VLOOKUP(FİLTRE!$C4493,'SKT LİSTESİ'!$F:$S,5,0)),"")</f>
        <v/>
      </c>
      <c r="F4493" s="129" t="str">
        <f ca="1">IFERROR(IF($C4493="","",VLOOKUP(FİLTRE!$C4493,'SKT LİSTESİ'!$F:$S,7,0)),"")</f>
        <v/>
      </c>
      <c r="G4493" s="130" t="str">
        <f ca="1">IFERROR(IF($C4493="","",VLOOKUP(FİLTRE!$C4493,'SKT LİSTESİ'!$F:$S,8,0)),"")</f>
        <v/>
      </c>
      <c r="H4493" s="131" t="str">
        <f ca="1">IF(E4493="","",IF($C4493="","",VLOOKUP(FİLTRE!$C4493,'SKT LİSTESİ'!$F:$S,9,0)))</f>
        <v/>
      </c>
      <c r="I4493" s="132" t="str">
        <f ca="1">IFERROR(IF($C4493="","",VLOOKUP(FİLTRE!$C4493,'SKT LİSTESİ'!$F:$S,10,0)),"")</f>
        <v/>
      </c>
      <c r="J4493" s="133" t="str">
        <f ca="1">IFERROR(IF($C4493="","",VLOOKUP(FİLTRE!$C4493,'SKT LİSTESİ'!$F:$S,11,0)),"")</f>
        <v/>
      </c>
      <c r="K4493" s="134" t="str">
        <f ca="1">IFERROR(IF($C4493="","",VLOOKUP(FİLTRE!$C4493,'SKT LİSTESİ'!$F:$S,12,0)),"")</f>
        <v/>
      </c>
      <c r="L4493" s="134" t="str">
        <f ca="1">IFERROR(IF($C4493="","",VLOOKUP(FİLTRE!$C4493,'SKT LİSTESİ'!$F:$S,13,0)),"")</f>
        <v/>
      </c>
      <c r="M4493" s="135" t="str">
        <f ca="1">IFERROR(IF($C4493="","",VLOOKUP(FİLTRE!$C4493,'SKT LİSTESİ'!$F:$AJ,14,0)),"")</f>
        <v/>
      </c>
      <c r="N4493" s="31" t="str">
        <f ca="1">IFERROR(IF($C4493="","",VLOOKUP(FİLTRE!$C4493,'SKT LİSTESİ'!$F:$AJ,22,0)),"")</f>
        <v/>
      </c>
      <c r="O4493" s="136" t="str">
        <f ca="1">IFERROR(IF($C4493="","",VLOOKUP(FİLTRE!$C4493,'SKT LİSTESİ'!$F:$AJ,23,0)),"")</f>
        <v/>
      </c>
      <c r="P4493" s="31"/>
      <c r="Q4493" s="31"/>
      <c r="R4493" s="137" t="str">
        <f ca="1">(IFERROR(IF($C4493="","",VLOOKUP(FİLTRE!$C4493,'SKT LİSTESİ'!$F:$AJ,15,0)),""))</f>
        <v/>
      </c>
      <c r="S4493" s="138" t="str">
        <f ca="1">IFERROR(IF($C4493="","",VLOOKUP(FİLTRE!$C4493,'SKT LİSTESİ'!$F:$AJ,16,0)),"")</f>
        <v/>
      </c>
      <c r="AF4493" s="179" t="str">
        <f t="shared" ca="1" si="278"/>
        <v/>
      </c>
      <c r="AG4493" s="179">
        <f t="shared" ca="1" si="279"/>
        <v>0</v>
      </c>
      <c r="AH4493" s="179">
        <f t="shared" ca="1" si="280"/>
        <v>0</v>
      </c>
    </row>
    <row r="4494" spans="2:34" ht="15.75" x14ac:dyDescent="0.25">
      <c r="B4494">
        <f t="shared" ref="B4494:B4557" ca="1" si="281">IF($Y$2=1,(ROW()-12),"")</f>
        <v>4482</v>
      </c>
      <c r="C4494" t="str">
        <f ca="1">IFERROR(VLOOKUP(B4494,'SKT LİSTESİ'!F:F,1,0),"")</f>
        <v/>
      </c>
      <c r="E4494" s="128" t="str">
        <f ca="1">IFERROR(IF($C4494="","",VLOOKUP(FİLTRE!$C4494,'SKT LİSTESİ'!$F:$S,5,0)),"")</f>
        <v/>
      </c>
      <c r="F4494" s="129" t="str">
        <f ca="1">IFERROR(IF($C4494="","",VLOOKUP(FİLTRE!$C4494,'SKT LİSTESİ'!$F:$S,7,0)),"")</f>
        <v/>
      </c>
      <c r="G4494" s="130" t="str">
        <f ca="1">IFERROR(IF($C4494="","",VLOOKUP(FİLTRE!$C4494,'SKT LİSTESİ'!$F:$S,8,0)),"")</f>
        <v/>
      </c>
      <c r="H4494" s="131" t="str">
        <f ca="1">IF(E4494="","",IF($C4494="","",VLOOKUP(FİLTRE!$C4494,'SKT LİSTESİ'!$F:$S,9,0)))</f>
        <v/>
      </c>
      <c r="I4494" s="132" t="str">
        <f ca="1">IFERROR(IF($C4494="","",VLOOKUP(FİLTRE!$C4494,'SKT LİSTESİ'!$F:$S,10,0)),"")</f>
        <v/>
      </c>
      <c r="J4494" s="133" t="str">
        <f ca="1">IFERROR(IF($C4494="","",VLOOKUP(FİLTRE!$C4494,'SKT LİSTESİ'!$F:$S,11,0)),"")</f>
        <v/>
      </c>
      <c r="K4494" s="134" t="str">
        <f ca="1">IFERROR(IF($C4494="","",VLOOKUP(FİLTRE!$C4494,'SKT LİSTESİ'!$F:$S,12,0)),"")</f>
        <v/>
      </c>
      <c r="L4494" s="134" t="str">
        <f ca="1">IFERROR(IF($C4494="","",VLOOKUP(FİLTRE!$C4494,'SKT LİSTESİ'!$F:$S,13,0)),"")</f>
        <v/>
      </c>
      <c r="M4494" s="135" t="str">
        <f ca="1">IFERROR(IF($C4494="","",VLOOKUP(FİLTRE!$C4494,'SKT LİSTESİ'!$F:$AJ,14,0)),"")</f>
        <v/>
      </c>
      <c r="N4494" s="31" t="str">
        <f ca="1">IFERROR(IF($C4494="","",VLOOKUP(FİLTRE!$C4494,'SKT LİSTESİ'!$F:$AJ,22,0)),"")</f>
        <v/>
      </c>
      <c r="O4494" s="136" t="str">
        <f ca="1">IFERROR(IF($C4494="","",VLOOKUP(FİLTRE!$C4494,'SKT LİSTESİ'!$F:$AJ,23,0)),"")</f>
        <v/>
      </c>
      <c r="P4494" s="31"/>
      <c r="Q4494" s="31"/>
      <c r="R4494" s="137" t="str">
        <f ca="1">(IFERROR(IF($C4494="","",VLOOKUP(FİLTRE!$C4494,'SKT LİSTESİ'!$F:$AJ,15,0)),""))</f>
        <v/>
      </c>
      <c r="S4494" s="138" t="str">
        <f ca="1">IFERROR(IF($C4494="","",VLOOKUP(FİLTRE!$C4494,'SKT LİSTESİ'!$F:$AJ,16,0)),"")</f>
        <v/>
      </c>
      <c r="AF4494" s="179" t="str">
        <f t="shared" ref="AF4494:AF4557" ca="1" si="282">IF(E4494&lt;&gt;"SAYIM",K4494,
(IF(AND(E4494="SAYIM",R4494=0),0,(COUNTIFS(E:E,"SAYIM",F:F,F4494,R:R,"&gt;"&amp;0)))))</f>
        <v/>
      </c>
      <c r="AG4494" s="179">
        <f t="shared" ref="AG4494:AG4557" ca="1" si="283">IF(E4494="SAYIM",(IFERROR(R4494/AF4494,0)),0)</f>
        <v>0</v>
      </c>
      <c r="AH4494" s="179">
        <f t="shared" ref="AH4494:AH4557" ca="1" si="284">IF(E4494="SAYIM",(IFERROR(S4494/AF4494,0)),0)</f>
        <v>0</v>
      </c>
    </row>
    <row r="4495" spans="2:34" ht="15.75" x14ac:dyDescent="0.25">
      <c r="B4495">
        <f t="shared" ca="1" si="281"/>
        <v>4483</v>
      </c>
      <c r="C4495" t="str">
        <f ca="1">IFERROR(VLOOKUP(B4495,'SKT LİSTESİ'!F:F,1,0),"")</f>
        <v/>
      </c>
      <c r="E4495" s="128" t="str">
        <f ca="1">IFERROR(IF($C4495="","",VLOOKUP(FİLTRE!$C4495,'SKT LİSTESİ'!$F:$S,5,0)),"")</f>
        <v/>
      </c>
      <c r="F4495" s="129" t="str">
        <f ca="1">IFERROR(IF($C4495="","",VLOOKUP(FİLTRE!$C4495,'SKT LİSTESİ'!$F:$S,7,0)),"")</f>
        <v/>
      </c>
      <c r="G4495" s="130" t="str">
        <f ca="1">IFERROR(IF($C4495="","",VLOOKUP(FİLTRE!$C4495,'SKT LİSTESİ'!$F:$S,8,0)),"")</f>
        <v/>
      </c>
      <c r="H4495" s="131" t="str">
        <f ca="1">IF(E4495="","",IF($C4495="","",VLOOKUP(FİLTRE!$C4495,'SKT LİSTESİ'!$F:$S,9,0)))</f>
        <v/>
      </c>
      <c r="I4495" s="132" t="str">
        <f ca="1">IFERROR(IF($C4495="","",VLOOKUP(FİLTRE!$C4495,'SKT LİSTESİ'!$F:$S,10,0)),"")</f>
        <v/>
      </c>
      <c r="J4495" s="133" t="str">
        <f ca="1">IFERROR(IF($C4495="","",VLOOKUP(FİLTRE!$C4495,'SKT LİSTESİ'!$F:$S,11,0)),"")</f>
        <v/>
      </c>
      <c r="K4495" s="134" t="str">
        <f ca="1">IFERROR(IF($C4495="","",VLOOKUP(FİLTRE!$C4495,'SKT LİSTESİ'!$F:$S,12,0)),"")</f>
        <v/>
      </c>
      <c r="L4495" s="134" t="str">
        <f ca="1">IFERROR(IF($C4495="","",VLOOKUP(FİLTRE!$C4495,'SKT LİSTESİ'!$F:$S,13,0)),"")</f>
        <v/>
      </c>
      <c r="M4495" s="135" t="str">
        <f ca="1">IFERROR(IF($C4495="","",VLOOKUP(FİLTRE!$C4495,'SKT LİSTESİ'!$F:$AJ,14,0)),"")</f>
        <v/>
      </c>
      <c r="N4495" s="31" t="str">
        <f ca="1">IFERROR(IF($C4495="","",VLOOKUP(FİLTRE!$C4495,'SKT LİSTESİ'!$F:$AJ,22,0)),"")</f>
        <v/>
      </c>
      <c r="O4495" s="136" t="str">
        <f ca="1">IFERROR(IF($C4495="","",VLOOKUP(FİLTRE!$C4495,'SKT LİSTESİ'!$F:$AJ,23,0)),"")</f>
        <v/>
      </c>
      <c r="P4495" s="31"/>
      <c r="Q4495" s="31"/>
      <c r="R4495" s="137" t="str">
        <f ca="1">(IFERROR(IF($C4495="","",VLOOKUP(FİLTRE!$C4495,'SKT LİSTESİ'!$F:$AJ,15,0)),""))</f>
        <v/>
      </c>
      <c r="S4495" s="138" t="str">
        <f ca="1">IFERROR(IF($C4495="","",VLOOKUP(FİLTRE!$C4495,'SKT LİSTESİ'!$F:$AJ,16,0)),"")</f>
        <v/>
      </c>
      <c r="AF4495" s="179" t="str">
        <f t="shared" ca="1" si="282"/>
        <v/>
      </c>
      <c r="AG4495" s="179">
        <f t="shared" ca="1" si="283"/>
        <v>0</v>
      </c>
      <c r="AH4495" s="179">
        <f t="shared" ca="1" si="284"/>
        <v>0</v>
      </c>
    </row>
    <row r="4496" spans="2:34" ht="15.75" x14ac:dyDescent="0.25">
      <c r="B4496">
        <f t="shared" ca="1" si="281"/>
        <v>4484</v>
      </c>
      <c r="C4496" t="str">
        <f ca="1">IFERROR(VLOOKUP(B4496,'SKT LİSTESİ'!F:F,1,0),"")</f>
        <v/>
      </c>
      <c r="E4496" s="128" t="str">
        <f ca="1">IFERROR(IF($C4496="","",VLOOKUP(FİLTRE!$C4496,'SKT LİSTESİ'!$F:$S,5,0)),"")</f>
        <v/>
      </c>
      <c r="F4496" s="129" t="str">
        <f ca="1">IFERROR(IF($C4496="","",VLOOKUP(FİLTRE!$C4496,'SKT LİSTESİ'!$F:$S,7,0)),"")</f>
        <v/>
      </c>
      <c r="G4496" s="130" t="str">
        <f ca="1">IFERROR(IF($C4496="","",VLOOKUP(FİLTRE!$C4496,'SKT LİSTESİ'!$F:$S,8,0)),"")</f>
        <v/>
      </c>
      <c r="H4496" s="131" t="str">
        <f ca="1">IF(E4496="","",IF($C4496="","",VLOOKUP(FİLTRE!$C4496,'SKT LİSTESİ'!$F:$S,9,0)))</f>
        <v/>
      </c>
      <c r="I4496" s="132" t="str">
        <f ca="1">IFERROR(IF($C4496="","",VLOOKUP(FİLTRE!$C4496,'SKT LİSTESİ'!$F:$S,10,0)),"")</f>
        <v/>
      </c>
      <c r="J4496" s="133" t="str">
        <f ca="1">IFERROR(IF($C4496="","",VLOOKUP(FİLTRE!$C4496,'SKT LİSTESİ'!$F:$S,11,0)),"")</f>
        <v/>
      </c>
      <c r="K4496" s="134" t="str">
        <f ca="1">IFERROR(IF($C4496="","",VLOOKUP(FİLTRE!$C4496,'SKT LİSTESİ'!$F:$S,12,0)),"")</f>
        <v/>
      </c>
      <c r="L4496" s="134" t="str">
        <f ca="1">IFERROR(IF($C4496="","",VLOOKUP(FİLTRE!$C4496,'SKT LİSTESİ'!$F:$S,13,0)),"")</f>
        <v/>
      </c>
      <c r="M4496" s="135" t="str">
        <f ca="1">IFERROR(IF($C4496="","",VLOOKUP(FİLTRE!$C4496,'SKT LİSTESİ'!$F:$AJ,14,0)),"")</f>
        <v/>
      </c>
      <c r="N4496" s="31" t="str">
        <f ca="1">IFERROR(IF($C4496="","",VLOOKUP(FİLTRE!$C4496,'SKT LİSTESİ'!$F:$AJ,22,0)),"")</f>
        <v/>
      </c>
      <c r="O4496" s="136" t="str">
        <f ca="1">IFERROR(IF($C4496="","",VLOOKUP(FİLTRE!$C4496,'SKT LİSTESİ'!$F:$AJ,23,0)),"")</f>
        <v/>
      </c>
      <c r="P4496" s="31"/>
      <c r="Q4496" s="31"/>
      <c r="R4496" s="137" t="str">
        <f ca="1">(IFERROR(IF($C4496="","",VLOOKUP(FİLTRE!$C4496,'SKT LİSTESİ'!$F:$AJ,15,0)),""))</f>
        <v/>
      </c>
      <c r="S4496" s="138" t="str">
        <f ca="1">IFERROR(IF($C4496="","",VLOOKUP(FİLTRE!$C4496,'SKT LİSTESİ'!$F:$AJ,16,0)),"")</f>
        <v/>
      </c>
      <c r="AF4496" s="179" t="str">
        <f t="shared" ca="1" si="282"/>
        <v/>
      </c>
      <c r="AG4496" s="179">
        <f t="shared" ca="1" si="283"/>
        <v>0</v>
      </c>
      <c r="AH4496" s="179">
        <f t="shared" ca="1" si="284"/>
        <v>0</v>
      </c>
    </row>
    <row r="4497" spans="2:34" ht="15.75" x14ac:dyDescent="0.25">
      <c r="B4497">
        <f t="shared" ca="1" si="281"/>
        <v>4485</v>
      </c>
      <c r="C4497" t="str">
        <f ca="1">IFERROR(VLOOKUP(B4497,'SKT LİSTESİ'!F:F,1,0),"")</f>
        <v/>
      </c>
      <c r="E4497" s="128" t="str">
        <f ca="1">IFERROR(IF($C4497="","",VLOOKUP(FİLTRE!$C4497,'SKT LİSTESİ'!$F:$S,5,0)),"")</f>
        <v/>
      </c>
      <c r="F4497" s="129" t="str">
        <f ca="1">IFERROR(IF($C4497="","",VLOOKUP(FİLTRE!$C4497,'SKT LİSTESİ'!$F:$S,7,0)),"")</f>
        <v/>
      </c>
      <c r="G4497" s="130" t="str">
        <f ca="1">IFERROR(IF($C4497="","",VLOOKUP(FİLTRE!$C4497,'SKT LİSTESİ'!$F:$S,8,0)),"")</f>
        <v/>
      </c>
      <c r="H4497" s="131" t="str">
        <f ca="1">IF(E4497="","",IF($C4497="","",VLOOKUP(FİLTRE!$C4497,'SKT LİSTESİ'!$F:$S,9,0)))</f>
        <v/>
      </c>
      <c r="I4497" s="132" t="str">
        <f ca="1">IFERROR(IF($C4497="","",VLOOKUP(FİLTRE!$C4497,'SKT LİSTESİ'!$F:$S,10,0)),"")</f>
        <v/>
      </c>
      <c r="J4497" s="133" t="str">
        <f ca="1">IFERROR(IF($C4497="","",VLOOKUP(FİLTRE!$C4497,'SKT LİSTESİ'!$F:$S,11,0)),"")</f>
        <v/>
      </c>
      <c r="K4497" s="134" t="str">
        <f ca="1">IFERROR(IF($C4497="","",VLOOKUP(FİLTRE!$C4497,'SKT LİSTESİ'!$F:$S,12,0)),"")</f>
        <v/>
      </c>
      <c r="L4497" s="134" t="str">
        <f ca="1">IFERROR(IF($C4497="","",VLOOKUP(FİLTRE!$C4497,'SKT LİSTESİ'!$F:$S,13,0)),"")</f>
        <v/>
      </c>
      <c r="M4497" s="135" t="str">
        <f ca="1">IFERROR(IF($C4497="","",VLOOKUP(FİLTRE!$C4497,'SKT LİSTESİ'!$F:$AJ,14,0)),"")</f>
        <v/>
      </c>
      <c r="N4497" s="31" t="str">
        <f ca="1">IFERROR(IF($C4497="","",VLOOKUP(FİLTRE!$C4497,'SKT LİSTESİ'!$F:$AJ,22,0)),"")</f>
        <v/>
      </c>
      <c r="O4497" s="136" t="str">
        <f ca="1">IFERROR(IF($C4497="","",VLOOKUP(FİLTRE!$C4497,'SKT LİSTESİ'!$F:$AJ,23,0)),"")</f>
        <v/>
      </c>
      <c r="P4497" s="31"/>
      <c r="Q4497" s="31"/>
      <c r="R4497" s="137" t="str">
        <f ca="1">(IFERROR(IF($C4497="","",VLOOKUP(FİLTRE!$C4497,'SKT LİSTESİ'!$F:$AJ,15,0)),""))</f>
        <v/>
      </c>
      <c r="S4497" s="138" t="str">
        <f ca="1">IFERROR(IF($C4497="","",VLOOKUP(FİLTRE!$C4497,'SKT LİSTESİ'!$F:$AJ,16,0)),"")</f>
        <v/>
      </c>
      <c r="AF4497" s="179" t="str">
        <f t="shared" ca="1" si="282"/>
        <v/>
      </c>
      <c r="AG4497" s="179">
        <f t="shared" ca="1" si="283"/>
        <v>0</v>
      </c>
      <c r="AH4497" s="179">
        <f t="shared" ca="1" si="284"/>
        <v>0</v>
      </c>
    </row>
    <row r="4498" spans="2:34" ht="15.75" x14ac:dyDescent="0.25">
      <c r="B4498">
        <f t="shared" ca="1" si="281"/>
        <v>4486</v>
      </c>
      <c r="C4498" t="str">
        <f ca="1">IFERROR(VLOOKUP(B4498,'SKT LİSTESİ'!F:F,1,0),"")</f>
        <v/>
      </c>
      <c r="E4498" s="128" t="str">
        <f ca="1">IFERROR(IF($C4498="","",VLOOKUP(FİLTRE!$C4498,'SKT LİSTESİ'!$F:$S,5,0)),"")</f>
        <v/>
      </c>
      <c r="F4498" s="129" t="str">
        <f ca="1">IFERROR(IF($C4498="","",VLOOKUP(FİLTRE!$C4498,'SKT LİSTESİ'!$F:$S,7,0)),"")</f>
        <v/>
      </c>
      <c r="G4498" s="130" t="str">
        <f ca="1">IFERROR(IF($C4498="","",VLOOKUP(FİLTRE!$C4498,'SKT LİSTESİ'!$F:$S,8,0)),"")</f>
        <v/>
      </c>
      <c r="H4498" s="131" t="str">
        <f ca="1">IF(E4498="","",IF($C4498="","",VLOOKUP(FİLTRE!$C4498,'SKT LİSTESİ'!$F:$S,9,0)))</f>
        <v/>
      </c>
      <c r="I4498" s="132" t="str">
        <f ca="1">IFERROR(IF($C4498="","",VLOOKUP(FİLTRE!$C4498,'SKT LİSTESİ'!$F:$S,10,0)),"")</f>
        <v/>
      </c>
      <c r="J4498" s="133" t="str">
        <f ca="1">IFERROR(IF($C4498="","",VLOOKUP(FİLTRE!$C4498,'SKT LİSTESİ'!$F:$S,11,0)),"")</f>
        <v/>
      </c>
      <c r="K4498" s="134" t="str">
        <f ca="1">IFERROR(IF($C4498="","",VLOOKUP(FİLTRE!$C4498,'SKT LİSTESİ'!$F:$S,12,0)),"")</f>
        <v/>
      </c>
      <c r="L4498" s="134" t="str">
        <f ca="1">IFERROR(IF($C4498="","",VLOOKUP(FİLTRE!$C4498,'SKT LİSTESİ'!$F:$S,13,0)),"")</f>
        <v/>
      </c>
      <c r="M4498" s="135" t="str">
        <f ca="1">IFERROR(IF($C4498="","",VLOOKUP(FİLTRE!$C4498,'SKT LİSTESİ'!$F:$AJ,14,0)),"")</f>
        <v/>
      </c>
      <c r="N4498" s="31" t="str">
        <f ca="1">IFERROR(IF($C4498="","",VLOOKUP(FİLTRE!$C4498,'SKT LİSTESİ'!$F:$AJ,22,0)),"")</f>
        <v/>
      </c>
      <c r="O4498" s="136" t="str">
        <f ca="1">IFERROR(IF($C4498="","",VLOOKUP(FİLTRE!$C4498,'SKT LİSTESİ'!$F:$AJ,23,0)),"")</f>
        <v/>
      </c>
      <c r="P4498" s="31"/>
      <c r="Q4498" s="31"/>
      <c r="R4498" s="137" t="str">
        <f ca="1">(IFERROR(IF($C4498="","",VLOOKUP(FİLTRE!$C4498,'SKT LİSTESİ'!$F:$AJ,15,0)),""))</f>
        <v/>
      </c>
      <c r="S4498" s="138" t="str">
        <f ca="1">IFERROR(IF($C4498="","",VLOOKUP(FİLTRE!$C4498,'SKT LİSTESİ'!$F:$AJ,16,0)),"")</f>
        <v/>
      </c>
      <c r="AF4498" s="179" t="str">
        <f t="shared" ca="1" si="282"/>
        <v/>
      </c>
      <c r="AG4498" s="179">
        <f t="shared" ca="1" si="283"/>
        <v>0</v>
      </c>
      <c r="AH4498" s="179">
        <f t="shared" ca="1" si="284"/>
        <v>0</v>
      </c>
    </row>
    <row r="4499" spans="2:34" ht="15.75" x14ac:dyDescent="0.25">
      <c r="B4499">
        <f t="shared" ca="1" si="281"/>
        <v>4487</v>
      </c>
      <c r="C4499" t="str">
        <f ca="1">IFERROR(VLOOKUP(B4499,'SKT LİSTESİ'!F:F,1,0),"")</f>
        <v/>
      </c>
      <c r="E4499" s="128" t="str">
        <f ca="1">IFERROR(IF($C4499="","",VLOOKUP(FİLTRE!$C4499,'SKT LİSTESİ'!$F:$S,5,0)),"")</f>
        <v/>
      </c>
      <c r="F4499" s="129" t="str">
        <f ca="1">IFERROR(IF($C4499="","",VLOOKUP(FİLTRE!$C4499,'SKT LİSTESİ'!$F:$S,7,0)),"")</f>
        <v/>
      </c>
      <c r="G4499" s="130" t="str">
        <f ca="1">IFERROR(IF($C4499="","",VLOOKUP(FİLTRE!$C4499,'SKT LİSTESİ'!$F:$S,8,0)),"")</f>
        <v/>
      </c>
      <c r="H4499" s="131" t="str">
        <f ca="1">IF(E4499="","",IF($C4499="","",VLOOKUP(FİLTRE!$C4499,'SKT LİSTESİ'!$F:$S,9,0)))</f>
        <v/>
      </c>
      <c r="I4499" s="132" t="str">
        <f ca="1">IFERROR(IF($C4499="","",VLOOKUP(FİLTRE!$C4499,'SKT LİSTESİ'!$F:$S,10,0)),"")</f>
        <v/>
      </c>
      <c r="J4499" s="133" t="str">
        <f ca="1">IFERROR(IF($C4499="","",VLOOKUP(FİLTRE!$C4499,'SKT LİSTESİ'!$F:$S,11,0)),"")</f>
        <v/>
      </c>
      <c r="K4499" s="134" t="str">
        <f ca="1">IFERROR(IF($C4499="","",VLOOKUP(FİLTRE!$C4499,'SKT LİSTESİ'!$F:$S,12,0)),"")</f>
        <v/>
      </c>
      <c r="L4499" s="134" t="str">
        <f ca="1">IFERROR(IF($C4499="","",VLOOKUP(FİLTRE!$C4499,'SKT LİSTESİ'!$F:$S,13,0)),"")</f>
        <v/>
      </c>
      <c r="M4499" s="135" t="str">
        <f ca="1">IFERROR(IF($C4499="","",VLOOKUP(FİLTRE!$C4499,'SKT LİSTESİ'!$F:$AJ,14,0)),"")</f>
        <v/>
      </c>
      <c r="N4499" s="31" t="str">
        <f ca="1">IFERROR(IF($C4499="","",VLOOKUP(FİLTRE!$C4499,'SKT LİSTESİ'!$F:$AJ,22,0)),"")</f>
        <v/>
      </c>
      <c r="O4499" s="136" t="str">
        <f ca="1">IFERROR(IF($C4499="","",VLOOKUP(FİLTRE!$C4499,'SKT LİSTESİ'!$F:$AJ,23,0)),"")</f>
        <v/>
      </c>
      <c r="P4499" s="31"/>
      <c r="Q4499" s="31"/>
      <c r="R4499" s="137" t="str">
        <f ca="1">(IFERROR(IF($C4499="","",VLOOKUP(FİLTRE!$C4499,'SKT LİSTESİ'!$F:$AJ,15,0)),""))</f>
        <v/>
      </c>
      <c r="S4499" s="138" t="str">
        <f ca="1">IFERROR(IF($C4499="","",VLOOKUP(FİLTRE!$C4499,'SKT LİSTESİ'!$F:$AJ,16,0)),"")</f>
        <v/>
      </c>
      <c r="AF4499" s="179" t="str">
        <f t="shared" ca="1" si="282"/>
        <v/>
      </c>
      <c r="AG4499" s="179">
        <f t="shared" ca="1" si="283"/>
        <v>0</v>
      </c>
      <c r="AH4499" s="179">
        <f t="shared" ca="1" si="284"/>
        <v>0</v>
      </c>
    </row>
    <row r="4500" spans="2:34" ht="15.75" x14ac:dyDescent="0.25">
      <c r="B4500">
        <f t="shared" ca="1" si="281"/>
        <v>4488</v>
      </c>
      <c r="C4500" t="str">
        <f ca="1">IFERROR(VLOOKUP(B4500,'SKT LİSTESİ'!F:F,1,0),"")</f>
        <v/>
      </c>
      <c r="E4500" s="128" t="str">
        <f ca="1">IFERROR(IF($C4500="","",VLOOKUP(FİLTRE!$C4500,'SKT LİSTESİ'!$F:$S,5,0)),"")</f>
        <v/>
      </c>
      <c r="F4500" s="129" t="str">
        <f ca="1">IFERROR(IF($C4500="","",VLOOKUP(FİLTRE!$C4500,'SKT LİSTESİ'!$F:$S,7,0)),"")</f>
        <v/>
      </c>
      <c r="G4500" s="130" t="str">
        <f ca="1">IFERROR(IF($C4500="","",VLOOKUP(FİLTRE!$C4500,'SKT LİSTESİ'!$F:$S,8,0)),"")</f>
        <v/>
      </c>
      <c r="H4500" s="131" t="str">
        <f ca="1">IF(E4500="","",IF($C4500="","",VLOOKUP(FİLTRE!$C4500,'SKT LİSTESİ'!$F:$S,9,0)))</f>
        <v/>
      </c>
      <c r="I4500" s="132" t="str">
        <f ca="1">IFERROR(IF($C4500="","",VLOOKUP(FİLTRE!$C4500,'SKT LİSTESİ'!$F:$S,10,0)),"")</f>
        <v/>
      </c>
      <c r="J4500" s="133" t="str">
        <f ca="1">IFERROR(IF($C4500="","",VLOOKUP(FİLTRE!$C4500,'SKT LİSTESİ'!$F:$S,11,0)),"")</f>
        <v/>
      </c>
      <c r="K4500" s="134" t="str">
        <f ca="1">IFERROR(IF($C4500="","",VLOOKUP(FİLTRE!$C4500,'SKT LİSTESİ'!$F:$S,12,0)),"")</f>
        <v/>
      </c>
      <c r="L4500" s="134" t="str">
        <f ca="1">IFERROR(IF($C4500="","",VLOOKUP(FİLTRE!$C4500,'SKT LİSTESİ'!$F:$S,13,0)),"")</f>
        <v/>
      </c>
      <c r="M4500" s="135" t="str">
        <f ca="1">IFERROR(IF($C4500="","",VLOOKUP(FİLTRE!$C4500,'SKT LİSTESİ'!$F:$AJ,14,0)),"")</f>
        <v/>
      </c>
      <c r="N4500" s="31" t="str">
        <f ca="1">IFERROR(IF($C4500="","",VLOOKUP(FİLTRE!$C4500,'SKT LİSTESİ'!$F:$AJ,22,0)),"")</f>
        <v/>
      </c>
      <c r="O4500" s="136" t="str">
        <f ca="1">IFERROR(IF($C4500="","",VLOOKUP(FİLTRE!$C4500,'SKT LİSTESİ'!$F:$AJ,23,0)),"")</f>
        <v/>
      </c>
      <c r="P4500" s="31"/>
      <c r="Q4500" s="31"/>
      <c r="R4500" s="137" t="str">
        <f ca="1">(IFERROR(IF($C4500="","",VLOOKUP(FİLTRE!$C4500,'SKT LİSTESİ'!$F:$AJ,15,0)),""))</f>
        <v/>
      </c>
      <c r="S4500" s="138" t="str">
        <f ca="1">IFERROR(IF($C4500="","",VLOOKUP(FİLTRE!$C4500,'SKT LİSTESİ'!$F:$AJ,16,0)),"")</f>
        <v/>
      </c>
      <c r="AF4500" s="179" t="str">
        <f t="shared" ca="1" si="282"/>
        <v/>
      </c>
      <c r="AG4500" s="179">
        <f t="shared" ca="1" si="283"/>
        <v>0</v>
      </c>
      <c r="AH4500" s="179">
        <f t="shared" ca="1" si="284"/>
        <v>0</v>
      </c>
    </row>
    <row r="4501" spans="2:34" ht="15.75" x14ac:dyDescent="0.25">
      <c r="B4501">
        <f t="shared" ca="1" si="281"/>
        <v>4489</v>
      </c>
      <c r="C4501" t="str">
        <f ca="1">IFERROR(VLOOKUP(B4501,'SKT LİSTESİ'!F:F,1,0),"")</f>
        <v/>
      </c>
      <c r="E4501" s="128" t="str">
        <f ca="1">IFERROR(IF($C4501="","",VLOOKUP(FİLTRE!$C4501,'SKT LİSTESİ'!$F:$S,5,0)),"")</f>
        <v/>
      </c>
      <c r="F4501" s="129" t="str">
        <f ca="1">IFERROR(IF($C4501="","",VLOOKUP(FİLTRE!$C4501,'SKT LİSTESİ'!$F:$S,7,0)),"")</f>
        <v/>
      </c>
      <c r="G4501" s="130" t="str">
        <f ca="1">IFERROR(IF($C4501="","",VLOOKUP(FİLTRE!$C4501,'SKT LİSTESİ'!$F:$S,8,0)),"")</f>
        <v/>
      </c>
      <c r="H4501" s="131" t="str">
        <f ca="1">IF(E4501="","",IF($C4501="","",VLOOKUP(FİLTRE!$C4501,'SKT LİSTESİ'!$F:$S,9,0)))</f>
        <v/>
      </c>
      <c r="I4501" s="132" t="str">
        <f ca="1">IFERROR(IF($C4501="","",VLOOKUP(FİLTRE!$C4501,'SKT LİSTESİ'!$F:$S,10,0)),"")</f>
        <v/>
      </c>
      <c r="J4501" s="133" t="str">
        <f ca="1">IFERROR(IF($C4501="","",VLOOKUP(FİLTRE!$C4501,'SKT LİSTESİ'!$F:$S,11,0)),"")</f>
        <v/>
      </c>
      <c r="K4501" s="134" t="str">
        <f ca="1">IFERROR(IF($C4501="","",VLOOKUP(FİLTRE!$C4501,'SKT LİSTESİ'!$F:$S,12,0)),"")</f>
        <v/>
      </c>
      <c r="L4501" s="134" t="str">
        <f ca="1">IFERROR(IF($C4501="","",VLOOKUP(FİLTRE!$C4501,'SKT LİSTESİ'!$F:$S,13,0)),"")</f>
        <v/>
      </c>
      <c r="M4501" s="135" t="str">
        <f ca="1">IFERROR(IF($C4501="","",VLOOKUP(FİLTRE!$C4501,'SKT LİSTESİ'!$F:$AJ,14,0)),"")</f>
        <v/>
      </c>
      <c r="N4501" s="31" t="str">
        <f ca="1">IFERROR(IF($C4501="","",VLOOKUP(FİLTRE!$C4501,'SKT LİSTESİ'!$F:$AJ,22,0)),"")</f>
        <v/>
      </c>
      <c r="O4501" s="136" t="str">
        <f ca="1">IFERROR(IF($C4501="","",VLOOKUP(FİLTRE!$C4501,'SKT LİSTESİ'!$F:$AJ,23,0)),"")</f>
        <v/>
      </c>
      <c r="P4501" s="31"/>
      <c r="Q4501" s="31"/>
      <c r="R4501" s="137" t="str">
        <f ca="1">(IFERROR(IF($C4501="","",VLOOKUP(FİLTRE!$C4501,'SKT LİSTESİ'!$F:$AJ,15,0)),""))</f>
        <v/>
      </c>
      <c r="S4501" s="138" t="str">
        <f ca="1">IFERROR(IF($C4501="","",VLOOKUP(FİLTRE!$C4501,'SKT LİSTESİ'!$F:$AJ,16,0)),"")</f>
        <v/>
      </c>
      <c r="AF4501" s="179" t="str">
        <f t="shared" ca="1" si="282"/>
        <v/>
      </c>
      <c r="AG4501" s="179">
        <f t="shared" ca="1" si="283"/>
        <v>0</v>
      </c>
      <c r="AH4501" s="179">
        <f t="shared" ca="1" si="284"/>
        <v>0</v>
      </c>
    </row>
    <row r="4502" spans="2:34" ht="15.75" x14ac:dyDescent="0.25">
      <c r="B4502">
        <f t="shared" ca="1" si="281"/>
        <v>4490</v>
      </c>
      <c r="C4502" t="str">
        <f ca="1">IFERROR(VLOOKUP(B4502,'SKT LİSTESİ'!F:F,1,0),"")</f>
        <v/>
      </c>
      <c r="E4502" s="128" t="str">
        <f ca="1">IFERROR(IF($C4502="","",VLOOKUP(FİLTRE!$C4502,'SKT LİSTESİ'!$F:$S,5,0)),"")</f>
        <v/>
      </c>
      <c r="F4502" s="129" t="str">
        <f ca="1">IFERROR(IF($C4502="","",VLOOKUP(FİLTRE!$C4502,'SKT LİSTESİ'!$F:$S,7,0)),"")</f>
        <v/>
      </c>
      <c r="G4502" s="130" t="str">
        <f ca="1">IFERROR(IF($C4502="","",VLOOKUP(FİLTRE!$C4502,'SKT LİSTESİ'!$F:$S,8,0)),"")</f>
        <v/>
      </c>
      <c r="H4502" s="131" t="str">
        <f ca="1">IF(E4502="","",IF($C4502="","",VLOOKUP(FİLTRE!$C4502,'SKT LİSTESİ'!$F:$S,9,0)))</f>
        <v/>
      </c>
      <c r="I4502" s="132" t="str">
        <f ca="1">IFERROR(IF($C4502="","",VLOOKUP(FİLTRE!$C4502,'SKT LİSTESİ'!$F:$S,10,0)),"")</f>
        <v/>
      </c>
      <c r="J4502" s="133" t="str">
        <f ca="1">IFERROR(IF($C4502="","",VLOOKUP(FİLTRE!$C4502,'SKT LİSTESİ'!$F:$S,11,0)),"")</f>
        <v/>
      </c>
      <c r="K4502" s="134" t="str">
        <f ca="1">IFERROR(IF($C4502="","",VLOOKUP(FİLTRE!$C4502,'SKT LİSTESİ'!$F:$S,12,0)),"")</f>
        <v/>
      </c>
      <c r="L4502" s="134" t="str">
        <f ca="1">IFERROR(IF($C4502="","",VLOOKUP(FİLTRE!$C4502,'SKT LİSTESİ'!$F:$S,13,0)),"")</f>
        <v/>
      </c>
      <c r="M4502" s="135" t="str">
        <f ca="1">IFERROR(IF($C4502="","",VLOOKUP(FİLTRE!$C4502,'SKT LİSTESİ'!$F:$AJ,14,0)),"")</f>
        <v/>
      </c>
      <c r="N4502" s="31" t="str">
        <f ca="1">IFERROR(IF($C4502="","",VLOOKUP(FİLTRE!$C4502,'SKT LİSTESİ'!$F:$AJ,22,0)),"")</f>
        <v/>
      </c>
      <c r="O4502" s="136" t="str">
        <f ca="1">IFERROR(IF($C4502="","",VLOOKUP(FİLTRE!$C4502,'SKT LİSTESİ'!$F:$AJ,23,0)),"")</f>
        <v/>
      </c>
      <c r="P4502" s="31"/>
      <c r="Q4502" s="31"/>
      <c r="R4502" s="137" t="str">
        <f ca="1">(IFERROR(IF($C4502="","",VLOOKUP(FİLTRE!$C4502,'SKT LİSTESİ'!$F:$AJ,15,0)),""))</f>
        <v/>
      </c>
      <c r="S4502" s="138" t="str">
        <f ca="1">IFERROR(IF($C4502="","",VLOOKUP(FİLTRE!$C4502,'SKT LİSTESİ'!$F:$AJ,16,0)),"")</f>
        <v/>
      </c>
      <c r="AF4502" s="179" t="str">
        <f t="shared" ca="1" si="282"/>
        <v/>
      </c>
      <c r="AG4502" s="179">
        <f t="shared" ca="1" si="283"/>
        <v>0</v>
      </c>
      <c r="AH4502" s="179">
        <f t="shared" ca="1" si="284"/>
        <v>0</v>
      </c>
    </row>
    <row r="4503" spans="2:34" ht="15.75" x14ac:dyDescent="0.25">
      <c r="B4503">
        <f t="shared" ca="1" si="281"/>
        <v>4491</v>
      </c>
      <c r="C4503" t="str">
        <f ca="1">IFERROR(VLOOKUP(B4503,'SKT LİSTESİ'!F:F,1,0),"")</f>
        <v/>
      </c>
      <c r="E4503" s="128" t="str">
        <f ca="1">IFERROR(IF($C4503="","",VLOOKUP(FİLTRE!$C4503,'SKT LİSTESİ'!$F:$S,5,0)),"")</f>
        <v/>
      </c>
      <c r="F4503" s="129" t="str">
        <f ca="1">IFERROR(IF($C4503="","",VLOOKUP(FİLTRE!$C4503,'SKT LİSTESİ'!$F:$S,7,0)),"")</f>
        <v/>
      </c>
      <c r="G4503" s="130" t="str">
        <f ca="1">IFERROR(IF($C4503="","",VLOOKUP(FİLTRE!$C4503,'SKT LİSTESİ'!$F:$S,8,0)),"")</f>
        <v/>
      </c>
      <c r="H4503" s="131" t="str">
        <f ca="1">IF(E4503="","",IF($C4503="","",VLOOKUP(FİLTRE!$C4503,'SKT LİSTESİ'!$F:$S,9,0)))</f>
        <v/>
      </c>
      <c r="I4503" s="132" t="str">
        <f ca="1">IFERROR(IF($C4503="","",VLOOKUP(FİLTRE!$C4503,'SKT LİSTESİ'!$F:$S,10,0)),"")</f>
        <v/>
      </c>
      <c r="J4503" s="133" t="str">
        <f ca="1">IFERROR(IF($C4503="","",VLOOKUP(FİLTRE!$C4503,'SKT LİSTESİ'!$F:$S,11,0)),"")</f>
        <v/>
      </c>
      <c r="K4503" s="134" t="str">
        <f ca="1">IFERROR(IF($C4503="","",VLOOKUP(FİLTRE!$C4503,'SKT LİSTESİ'!$F:$S,12,0)),"")</f>
        <v/>
      </c>
      <c r="L4503" s="134" t="str">
        <f ca="1">IFERROR(IF($C4503="","",VLOOKUP(FİLTRE!$C4503,'SKT LİSTESİ'!$F:$S,13,0)),"")</f>
        <v/>
      </c>
      <c r="M4503" s="135" t="str">
        <f ca="1">IFERROR(IF($C4503="","",VLOOKUP(FİLTRE!$C4503,'SKT LİSTESİ'!$F:$AJ,14,0)),"")</f>
        <v/>
      </c>
      <c r="N4503" s="31" t="str">
        <f ca="1">IFERROR(IF($C4503="","",VLOOKUP(FİLTRE!$C4503,'SKT LİSTESİ'!$F:$AJ,22,0)),"")</f>
        <v/>
      </c>
      <c r="O4503" s="136" t="str">
        <f ca="1">IFERROR(IF($C4503="","",VLOOKUP(FİLTRE!$C4503,'SKT LİSTESİ'!$F:$AJ,23,0)),"")</f>
        <v/>
      </c>
      <c r="P4503" s="31"/>
      <c r="Q4503" s="31"/>
      <c r="R4503" s="137" t="str">
        <f ca="1">(IFERROR(IF($C4503="","",VLOOKUP(FİLTRE!$C4503,'SKT LİSTESİ'!$F:$AJ,15,0)),""))</f>
        <v/>
      </c>
      <c r="S4503" s="138" t="str">
        <f ca="1">IFERROR(IF($C4503="","",VLOOKUP(FİLTRE!$C4503,'SKT LİSTESİ'!$F:$AJ,16,0)),"")</f>
        <v/>
      </c>
      <c r="AF4503" s="179" t="str">
        <f t="shared" ca="1" si="282"/>
        <v/>
      </c>
      <c r="AG4503" s="179">
        <f t="shared" ca="1" si="283"/>
        <v>0</v>
      </c>
      <c r="AH4503" s="179">
        <f t="shared" ca="1" si="284"/>
        <v>0</v>
      </c>
    </row>
    <row r="4504" spans="2:34" ht="15.75" x14ac:dyDescent="0.25">
      <c r="B4504">
        <f t="shared" ca="1" si="281"/>
        <v>4492</v>
      </c>
      <c r="C4504" t="str">
        <f ca="1">IFERROR(VLOOKUP(B4504,'SKT LİSTESİ'!F:F,1,0),"")</f>
        <v/>
      </c>
      <c r="E4504" s="128" t="str">
        <f ca="1">IFERROR(IF($C4504="","",VLOOKUP(FİLTRE!$C4504,'SKT LİSTESİ'!$F:$S,5,0)),"")</f>
        <v/>
      </c>
      <c r="F4504" s="129" t="str">
        <f ca="1">IFERROR(IF($C4504="","",VLOOKUP(FİLTRE!$C4504,'SKT LİSTESİ'!$F:$S,7,0)),"")</f>
        <v/>
      </c>
      <c r="G4504" s="130" t="str">
        <f ca="1">IFERROR(IF($C4504="","",VLOOKUP(FİLTRE!$C4504,'SKT LİSTESİ'!$F:$S,8,0)),"")</f>
        <v/>
      </c>
      <c r="H4504" s="131" t="str">
        <f ca="1">IF(E4504="","",IF($C4504="","",VLOOKUP(FİLTRE!$C4504,'SKT LİSTESİ'!$F:$S,9,0)))</f>
        <v/>
      </c>
      <c r="I4504" s="132" t="str">
        <f ca="1">IFERROR(IF($C4504="","",VLOOKUP(FİLTRE!$C4504,'SKT LİSTESİ'!$F:$S,10,0)),"")</f>
        <v/>
      </c>
      <c r="J4504" s="133" t="str">
        <f ca="1">IFERROR(IF($C4504="","",VLOOKUP(FİLTRE!$C4504,'SKT LİSTESİ'!$F:$S,11,0)),"")</f>
        <v/>
      </c>
      <c r="K4504" s="134" t="str">
        <f ca="1">IFERROR(IF($C4504="","",VLOOKUP(FİLTRE!$C4504,'SKT LİSTESİ'!$F:$S,12,0)),"")</f>
        <v/>
      </c>
      <c r="L4504" s="134" t="str">
        <f ca="1">IFERROR(IF($C4504="","",VLOOKUP(FİLTRE!$C4504,'SKT LİSTESİ'!$F:$S,13,0)),"")</f>
        <v/>
      </c>
      <c r="M4504" s="135" t="str">
        <f ca="1">IFERROR(IF($C4504="","",VLOOKUP(FİLTRE!$C4504,'SKT LİSTESİ'!$F:$AJ,14,0)),"")</f>
        <v/>
      </c>
      <c r="N4504" s="31" t="str">
        <f ca="1">IFERROR(IF($C4504="","",VLOOKUP(FİLTRE!$C4504,'SKT LİSTESİ'!$F:$AJ,22,0)),"")</f>
        <v/>
      </c>
      <c r="O4504" s="136" t="str">
        <f ca="1">IFERROR(IF($C4504="","",VLOOKUP(FİLTRE!$C4504,'SKT LİSTESİ'!$F:$AJ,23,0)),"")</f>
        <v/>
      </c>
      <c r="P4504" s="31"/>
      <c r="Q4504" s="31"/>
      <c r="R4504" s="137" t="str">
        <f ca="1">(IFERROR(IF($C4504="","",VLOOKUP(FİLTRE!$C4504,'SKT LİSTESİ'!$F:$AJ,15,0)),""))</f>
        <v/>
      </c>
      <c r="S4504" s="138" t="str">
        <f ca="1">IFERROR(IF($C4504="","",VLOOKUP(FİLTRE!$C4504,'SKT LİSTESİ'!$F:$AJ,16,0)),"")</f>
        <v/>
      </c>
      <c r="AF4504" s="179" t="str">
        <f t="shared" ca="1" si="282"/>
        <v/>
      </c>
      <c r="AG4504" s="179">
        <f t="shared" ca="1" si="283"/>
        <v>0</v>
      </c>
      <c r="AH4504" s="179">
        <f t="shared" ca="1" si="284"/>
        <v>0</v>
      </c>
    </row>
    <row r="4505" spans="2:34" ht="15.75" x14ac:dyDescent="0.25">
      <c r="B4505">
        <f t="shared" ca="1" si="281"/>
        <v>4493</v>
      </c>
      <c r="C4505" t="str">
        <f ca="1">IFERROR(VLOOKUP(B4505,'SKT LİSTESİ'!F:F,1,0),"")</f>
        <v/>
      </c>
      <c r="E4505" s="128" t="str">
        <f ca="1">IFERROR(IF($C4505="","",VLOOKUP(FİLTRE!$C4505,'SKT LİSTESİ'!$F:$S,5,0)),"")</f>
        <v/>
      </c>
      <c r="F4505" s="129" t="str">
        <f ca="1">IFERROR(IF($C4505="","",VLOOKUP(FİLTRE!$C4505,'SKT LİSTESİ'!$F:$S,7,0)),"")</f>
        <v/>
      </c>
      <c r="G4505" s="130" t="str">
        <f ca="1">IFERROR(IF($C4505="","",VLOOKUP(FİLTRE!$C4505,'SKT LİSTESİ'!$F:$S,8,0)),"")</f>
        <v/>
      </c>
      <c r="H4505" s="131" t="str">
        <f ca="1">IF(E4505="","",IF($C4505="","",VLOOKUP(FİLTRE!$C4505,'SKT LİSTESİ'!$F:$S,9,0)))</f>
        <v/>
      </c>
      <c r="I4505" s="132" t="str">
        <f ca="1">IFERROR(IF($C4505="","",VLOOKUP(FİLTRE!$C4505,'SKT LİSTESİ'!$F:$S,10,0)),"")</f>
        <v/>
      </c>
      <c r="J4505" s="133" t="str">
        <f ca="1">IFERROR(IF($C4505="","",VLOOKUP(FİLTRE!$C4505,'SKT LİSTESİ'!$F:$S,11,0)),"")</f>
        <v/>
      </c>
      <c r="K4505" s="134" t="str">
        <f ca="1">IFERROR(IF($C4505="","",VLOOKUP(FİLTRE!$C4505,'SKT LİSTESİ'!$F:$S,12,0)),"")</f>
        <v/>
      </c>
      <c r="L4505" s="134" t="str">
        <f ca="1">IFERROR(IF($C4505="","",VLOOKUP(FİLTRE!$C4505,'SKT LİSTESİ'!$F:$S,13,0)),"")</f>
        <v/>
      </c>
      <c r="M4505" s="135" t="str">
        <f ca="1">IFERROR(IF($C4505="","",VLOOKUP(FİLTRE!$C4505,'SKT LİSTESİ'!$F:$AJ,14,0)),"")</f>
        <v/>
      </c>
      <c r="N4505" s="31" t="str">
        <f ca="1">IFERROR(IF($C4505="","",VLOOKUP(FİLTRE!$C4505,'SKT LİSTESİ'!$F:$AJ,22,0)),"")</f>
        <v/>
      </c>
      <c r="O4505" s="136" t="str">
        <f ca="1">IFERROR(IF($C4505="","",VLOOKUP(FİLTRE!$C4505,'SKT LİSTESİ'!$F:$AJ,23,0)),"")</f>
        <v/>
      </c>
      <c r="P4505" s="31"/>
      <c r="Q4505" s="31"/>
      <c r="R4505" s="137" t="str">
        <f ca="1">(IFERROR(IF($C4505="","",VLOOKUP(FİLTRE!$C4505,'SKT LİSTESİ'!$F:$AJ,15,0)),""))</f>
        <v/>
      </c>
      <c r="S4505" s="138" t="str">
        <f ca="1">IFERROR(IF($C4505="","",VLOOKUP(FİLTRE!$C4505,'SKT LİSTESİ'!$F:$AJ,16,0)),"")</f>
        <v/>
      </c>
      <c r="AF4505" s="179" t="str">
        <f t="shared" ca="1" si="282"/>
        <v/>
      </c>
      <c r="AG4505" s="179">
        <f t="shared" ca="1" si="283"/>
        <v>0</v>
      </c>
      <c r="AH4505" s="179">
        <f t="shared" ca="1" si="284"/>
        <v>0</v>
      </c>
    </row>
    <row r="4506" spans="2:34" ht="15.75" x14ac:dyDescent="0.25">
      <c r="B4506">
        <f t="shared" ca="1" si="281"/>
        <v>4494</v>
      </c>
      <c r="C4506" t="str">
        <f ca="1">IFERROR(VLOOKUP(B4506,'SKT LİSTESİ'!F:F,1,0),"")</f>
        <v/>
      </c>
      <c r="E4506" s="128" t="str">
        <f ca="1">IFERROR(IF($C4506="","",VLOOKUP(FİLTRE!$C4506,'SKT LİSTESİ'!$F:$S,5,0)),"")</f>
        <v/>
      </c>
      <c r="F4506" s="129" t="str">
        <f ca="1">IFERROR(IF($C4506="","",VLOOKUP(FİLTRE!$C4506,'SKT LİSTESİ'!$F:$S,7,0)),"")</f>
        <v/>
      </c>
      <c r="G4506" s="130" t="str">
        <f ca="1">IFERROR(IF($C4506="","",VLOOKUP(FİLTRE!$C4506,'SKT LİSTESİ'!$F:$S,8,0)),"")</f>
        <v/>
      </c>
      <c r="H4506" s="131" t="str">
        <f ca="1">IF(E4506="","",IF($C4506="","",VLOOKUP(FİLTRE!$C4506,'SKT LİSTESİ'!$F:$S,9,0)))</f>
        <v/>
      </c>
      <c r="I4506" s="132" t="str">
        <f ca="1">IFERROR(IF($C4506="","",VLOOKUP(FİLTRE!$C4506,'SKT LİSTESİ'!$F:$S,10,0)),"")</f>
        <v/>
      </c>
      <c r="J4506" s="133" t="str">
        <f ca="1">IFERROR(IF($C4506="","",VLOOKUP(FİLTRE!$C4506,'SKT LİSTESİ'!$F:$S,11,0)),"")</f>
        <v/>
      </c>
      <c r="K4506" s="134" t="str">
        <f ca="1">IFERROR(IF($C4506="","",VLOOKUP(FİLTRE!$C4506,'SKT LİSTESİ'!$F:$S,12,0)),"")</f>
        <v/>
      </c>
      <c r="L4506" s="134" t="str">
        <f ca="1">IFERROR(IF($C4506="","",VLOOKUP(FİLTRE!$C4506,'SKT LİSTESİ'!$F:$S,13,0)),"")</f>
        <v/>
      </c>
      <c r="M4506" s="135" t="str">
        <f ca="1">IFERROR(IF($C4506="","",VLOOKUP(FİLTRE!$C4506,'SKT LİSTESİ'!$F:$AJ,14,0)),"")</f>
        <v/>
      </c>
      <c r="N4506" s="31" t="str">
        <f ca="1">IFERROR(IF($C4506="","",VLOOKUP(FİLTRE!$C4506,'SKT LİSTESİ'!$F:$AJ,22,0)),"")</f>
        <v/>
      </c>
      <c r="O4506" s="136" t="str">
        <f ca="1">IFERROR(IF($C4506="","",VLOOKUP(FİLTRE!$C4506,'SKT LİSTESİ'!$F:$AJ,23,0)),"")</f>
        <v/>
      </c>
      <c r="P4506" s="31"/>
      <c r="Q4506" s="31"/>
      <c r="R4506" s="137" t="str">
        <f ca="1">(IFERROR(IF($C4506="","",VLOOKUP(FİLTRE!$C4506,'SKT LİSTESİ'!$F:$AJ,15,0)),""))</f>
        <v/>
      </c>
      <c r="S4506" s="138" t="str">
        <f ca="1">IFERROR(IF($C4506="","",VLOOKUP(FİLTRE!$C4506,'SKT LİSTESİ'!$F:$AJ,16,0)),"")</f>
        <v/>
      </c>
      <c r="AF4506" s="179" t="str">
        <f t="shared" ca="1" si="282"/>
        <v/>
      </c>
      <c r="AG4506" s="179">
        <f t="shared" ca="1" si="283"/>
        <v>0</v>
      </c>
      <c r="AH4506" s="179">
        <f t="shared" ca="1" si="284"/>
        <v>0</v>
      </c>
    </row>
    <row r="4507" spans="2:34" ht="15.75" x14ac:dyDescent="0.25">
      <c r="B4507">
        <f t="shared" ca="1" si="281"/>
        <v>4495</v>
      </c>
      <c r="C4507" t="str">
        <f ca="1">IFERROR(VLOOKUP(B4507,'SKT LİSTESİ'!F:F,1,0),"")</f>
        <v/>
      </c>
      <c r="E4507" s="128" t="str">
        <f ca="1">IFERROR(IF($C4507="","",VLOOKUP(FİLTRE!$C4507,'SKT LİSTESİ'!$F:$S,5,0)),"")</f>
        <v/>
      </c>
      <c r="F4507" s="129" t="str">
        <f ca="1">IFERROR(IF($C4507="","",VLOOKUP(FİLTRE!$C4507,'SKT LİSTESİ'!$F:$S,7,0)),"")</f>
        <v/>
      </c>
      <c r="G4507" s="130" t="str">
        <f ca="1">IFERROR(IF($C4507="","",VLOOKUP(FİLTRE!$C4507,'SKT LİSTESİ'!$F:$S,8,0)),"")</f>
        <v/>
      </c>
      <c r="H4507" s="131" t="str">
        <f ca="1">IF(E4507="","",IF($C4507="","",VLOOKUP(FİLTRE!$C4507,'SKT LİSTESİ'!$F:$S,9,0)))</f>
        <v/>
      </c>
      <c r="I4507" s="132" t="str">
        <f ca="1">IFERROR(IF($C4507="","",VLOOKUP(FİLTRE!$C4507,'SKT LİSTESİ'!$F:$S,10,0)),"")</f>
        <v/>
      </c>
      <c r="J4507" s="133" t="str">
        <f ca="1">IFERROR(IF($C4507="","",VLOOKUP(FİLTRE!$C4507,'SKT LİSTESİ'!$F:$S,11,0)),"")</f>
        <v/>
      </c>
      <c r="K4507" s="134" t="str">
        <f ca="1">IFERROR(IF($C4507="","",VLOOKUP(FİLTRE!$C4507,'SKT LİSTESİ'!$F:$S,12,0)),"")</f>
        <v/>
      </c>
      <c r="L4507" s="134" t="str">
        <f ca="1">IFERROR(IF($C4507="","",VLOOKUP(FİLTRE!$C4507,'SKT LİSTESİ'!$F:$S,13,0)),"")</f>
        <v/>
      </c>
      <c r="M4507" s="135" t="str">
        <f ca="1">IFERROR(IF($C4507="","",VLOOKUP(FİLTRE!$C4507,'SKT LİSTESİ'!$F:$AJ,14,0)),"")</f>
        <v/>
      </c>
      <c r="N4507" s="31" t="str">
        <f ca="1">IFERROR(IF($C4507="","",VLOOKUP(FİLTRE!$C4507,'SKT LİSTESİ'!$F:$AJ,22,0)),"")</f>
        <v/>
      </c>
      <c r="O4507" s="136" t="str">
        <f ca="1">IFERROR(IF($C4507="","",VLOOKUP(FİLTRE!$C4507,'SKT LİSTESİ'!$F:$AJ,23,0)),"")</f>
        <v/>
      </c>
      <c r="P4507" s="31"/>
      <c r="Q4507" s="31"/>
      <c r="R4507" s="137" t="str">
        <f ca="1">(IFERROR(IF($C4507="","",VLOOKUP(FİLTRE!$C4507,'SKT LİSTESİ'!$F:$AJ,15,0)),""))</f>
        <v/>
      </c>
      <c r="S4507" s="138" t="str">
        <f ca="1">IFERROR(IF($C4507="","",VLOOKUP(FİLTRE!$C4507,'SKT LİSTESİ'!$F:$AJ,16,0)),"")</f>
        <v/>
      </c>
      <c r="AF4507" s="179" t="str">
        <f t="shared" ca="1" si="282"/>
        <v/>
      </c>
      <c r="AG4507" s="179">
        <f t="shared" ca="1" si="283"/>
        <v>0</v>
      </c>
      <c r="AH4507" s="179">
        <f t="shared" ca="1" si="284"/>
        <v>0</v>
      </c>
    </row>
    <row r="4508" spans="2:34" ht="15.75" x14ac:dyDescent="0.25">
      <c r="B4508">
        <f t="shared" ca="1" si="281"/>
        <v>4496</v>
      </c>
      <c r="C4508" t="str">
        <f ca="1">IFERROR(VLOOKUP(B4508,'SKT LİSTESİ'!F:F,1,0),"")</f>
        <v/>
      </c>
      <c r="E4508" s="128" t="str">
        <f ca="1">IFERROR(IF($C4508="","",VLOOKUP(FİLTRE!$C4508,'SKT LİSTESİ'!$F:$S,5,0)),"")</f>
        <v/>
      </c>
      <c r="F4508" s="129" t="str">
        <f ca="1">IFERROR(IF($C4508="","",VLOOKUP(FİLTRE!$C4508,'SKT LİSTESİ'!$F:$S,7,0)),"")</f>
        <v/>
      </c>
      <c r="G4508" s="130" t="str">
        <f ca="1">IFERROR(IF($C4508="","",VLOOKUP(FİLTRE!$C4508,'SKT LİSTESİ'!$F:$S,8,0)),"")</f>
        <v/>
      </c>
      <c r="H4508" s="131" t="str">
        <f ca="1">IF(E4508="","",IF($C4508="","",VLOOKUP(FİLTRE!$C4508,'SKT LİSTESİ'!$F:$S,9,0)))</f>
        <v/>
      </c>
      <c r="I4508" s="132" t="str">
        <f ca="1">IFERROR(IF($C4508="","",VLOOKUP(FİLTRE!$C4508,'SKT LİSTESİ'!$F:$S,10,0)),"")</f>
        <v/>
      </c>
      <c r="J4508" s="133" t="str">
        <f ca="1">IFERROR(IF($C4508="","",VLOOKUP(FİLTRE!$C4508,'SKT LİSTESİ'!$F:$S,11,0)),"")</f>
        <v/>
      </c>
      <c r="K4508" s="134" t="str">
        <f ca="1">IFERROR(IF($C4508="","",VLOOKUP(FİLTRE!$C4508,'SKT LİSTESİ'!$F:$S,12,0)),"")</f>
        <v/>
      </c>
      <c r="L4508" s="134" t="str">
        <f ca="1">IFERROR(IF($C4508="","",VLOOKUP(FİLTRE!$C4508,'SKT LİSTESİ'!$F:$S,13,0)),"")</f>
        <v/>
      </c>
      <c r="M4508" s="135" t="str">
        <f ca="1">IFERROR(IF($C4508="","",VLOOKUP(FİLTRE!$C4508,'SKT LİSTESİ'!$F:$AJ,14,0)),"")</f>
        <v/>
      </c>
      <c r="N4508" s="31" t="str">
        <f ca="1">IFERROR(IF($C4508="","",VLOOKUP(FİLTRE!$C4508,'SKT LİSTESİ'!$F:$AJ,22,0)),"")</f>
        <v/>
      </c>
      <c r="O4508" s="136" t="str">
        <f ca="1">IFERROR(IF($C4508="","",VLOOKUP(FİLTRE!$C4508,'SKT LİSTESİ'!$F:$AJ,23,0)),"")</f>
        <v/>
      </c>
      <c r="P4508" s="31"/>
      <c r="Q4508" s="31"/>
      <c r="R4508" s="137" t="str">
        <f ca="1">(IFERROR(IF($C4508="","",VLOOKUP(FİLTRE!$C4508,'SKT LİSTESİ'!$F:$AJ,15,0)),""))</f>
        <v/>
      </c>
      <c r="S4508" s="138" t="str">
        <f ca="1">IFERROR(IF($C4508="","",VLOOKUP(FİLTRE!$C4508,'SKT LİSTESİ'!$F:$AJ,16,0)),"")</f>
        <v/>
      </c>
      <c r="AF4508" s="179" t="str">
        <f t="shared" ca="1" si="282"/>
        <v/>
      </c>
      <c r="AG4508" s="179">
        <f t="shared" ca="1" si="283"/>
        <v>0</v>
      </c>
      <c r="AH4508" s="179">
        <f t="shared" ca="1" si="284"/>
        <v>0</v>
      </c>
    </row>
    <row r="4509" spans="2:34" ht="15.75" x14ac:dyDescent="0.25">
      <c r="B4509">
        <f t="shared" ca="1" si="281"/>
        <v>4497</v>
      </c>
      <c r="C4509" t="str">
        <f ca="1">IFERROR(VLOOKUP(B4509,'SKT LİSTESİ'!F:F,1,0),"")</f>
        <v/>
      </c>
      <c r="E4509" s="128" t="str">
        <f ca="1">IFERROR(IF($C4509="","",VLOOKUP(FİLTRE!$C4509,'SKT LİSTESİ'!$F:$S,5,0)),"")</f>
        <v/>
      </c>
      <c r="F4509" s="129" t="str">
        <f ca="1">IFERROR(IF($C4509="","",VLOOKUP(FİLTRE!$C4509,'SKT LİSTESİ'!$F:$S,7,0)),"")</f>
        <v/>
      </c>
      <c r="G4509" s="130" t="str">
        <f ca="1">IFERROR(IF($C4509="","",VLOOKUP(FİLTRE!$C4509,'SKT LİSTESİ'!$F:$S,8,0)),"")</f>
        <v/>
      </c>
      <c r="H4509" s="131" t="str">
        <f ca="1">IF(E4509="","",IF($C4509="","",VLOOKUP(FİLTRE!$C4509,'SKT LİSTESİ'!$F:$S,9,0)))</f>
        <v/>
      </c>
      <c r="I4509" s="132" t="str">
        <f ca="1">IFERROR(IF($C4509="","",VLOOKUP(FİLTRE!$C4509,'SKT LİSTESİ'!$F:$S,10,0)),"")</f>
        <v/>
      </c>
      <c r="J4509" s="133" t="str">
        <f ca="1">IFERROR(IF($C4509="","",VLOOKUP(FİLTRE!$C4509,'SKT LİSTESİ'!$F:$S,11,0)),"")</f>
        <v/>
      </c>
      <c r="K4509" s="134" t="str">
        <f ca="1">IFERROR(IF($C4509="","",VLOOKUP(FİLTRE!$C4509,'SKT LİSTESİ'!$F:$S,12,0)),"")</f>
        <v/>
      </c>
      <c r="L4509" s="134" t="str">
        <f ca="1">IFERROR(IF($C4509="","",VLOOKUP(FİLTRE!$C4509,'SKT LİSTESİ'!$F:$S,13,0)),"")</f>
        <v/>
      </c>
      <c r="M4509" s="135" t="str">
        <f ca="1">IFERROR(IF($C4509="","",VLOOKUP(FİLTRE!$C4509,'SKT LİSTESİ'!$F:$AJ,14,0)),"")</f>
        <v/>
      </c>
      <c r="N4509" s="31" t="str">
        <f ca="1">IFERROR(IF($C4509="","",VLOOKUP(FİLTRE!$C4509,'SKT LİSTESİ'!$F:$AJ,22,0)),"")</f>
        <v/>
      </c>
      <c r="O4509" s="136" t="str">
        <f ca="1">IFERROR(IF($C4509="","",VLOOKUP(FİLTRE!$C4509,'SKT LİSTESİ'!$F:$AJ,23,0)),"")</f>
        <v/>
      </c>
      <c r="P4509" s="31"/>
      <c r="Q4509" s="31"/>
      <c r="R4509" s="137" t="str">
        <f ca="1">(IFERROR(IF($C4509="","",VLOOKUP(FİLTRE!$C4509,'SKT LİSTESİ'!$F:$AJ,15,0)),""))</f>
        <v/>
      </c>
      <c r="S4509" s="138" t="str">
        <f ca="1">IFERROR(IF($C4509="","",VLOOKUP(FİLTRE!$C4509,'SKT LİSTESİ'!$F:$AJ,16,0)),"")</f>
        <v/>
      </c>
      <c r="AF4509" s="179" t="str">
        <f t="shared" ca="1" si="282"/>
        <v/>
      </c>
      <c r="AG4509" s="179">
        <f t="shared" ca="1" si="283"/>
        <v>0</v>
      </c>
      <c r="AH4509" s="179">
        <f t="shared" ca="1" si="284"/>
        <v>0</v>
      </c>
    </row>
    <row r="4510" spans="2:34" ht="15.75" x14ac:dyDescent="0.25">
      <c r="B4510">
        <f t="shared" ca="1" si="281"/>
        <v>4498</v>
      </c>
      <c r="C4510" t="str">
        <f ca="1">IFERROR(VLOOKUP(B4510,'SKT LİSTESİ'!F:F,1,0),"")</f>
        <v/>
      </c>
      <c r="E4510" s="128" t="str">
        <f ca="1">IFERROR(IF($C4510="","",VLOOKUP(FİLTRE!$C4510,'SKT LİSTESİ'!$F:$S,5,0)),"")</f>
        <v/>
      </c>
      <c r="F4510" s="129" t="str">
        <f ca="1">IFERROR(IF($C4510="","",VLOOKUP(FİLTRE!$C4510,'SKT LİSTESİ'!$F:$S,7,0)),"")</f>
        <v/>
      </c>
      <c r="G4510" s="130" t="str">
        <f ca="1">IFERROR(IF($C4510="","",VLOOKUP(FİLTRE!$C4510,'SKT LİSTESİ'!$F:$S,8,0)),"")</f>
        <v/>
      </c>
      <c r="H4510" s="131" t="str">
        <f ca="1">IF(E4510="","",IF($C4510="","",VLOOKUP(FİLTRE!$C4510,'SKT LİSTESİ'!$F:$S,9,0)))</f>
        <v/>
      </c>
      <c r="I4510" s="132" t="str">
        <f ca="1">IFERROR(IF($C4510="","",VLOOKUP(FİLTRE!$C4510,'SKT LİSTESİ'!$F:$S,10,0)),"")</f>
        <v/>
      </c>
      <c r="J4510" s="133" t="str">
        <f ca="1">IFERROR(IF($C4510="","",VLOOKUP(FİLTRE!$C4510,'SKT LİSTESİ'!$F:$S,11,0)),"")</f>
        <v/>
      </c>
      <c r="K4510" s="134" t="str">
        <f ca="1">IFERROR(IF($C4510="","",VLOOKUP(FİLTRE!$C4510,'SKT LİSTESİ'!$F:$S,12,0)),"")</f>
        <v/>
      </c>
      <c r="L4510" s="134" t="str">
        <f ca="1">IFERROR(IF($C4510="","",VLOOKUP(FİLTRE!$C4510,'SKT LİSTESİ'!$F:$S,13,0)),"")</f>
        <v/>
      </c>
      <c r="M4510" s="135" t="str">
        <f ca="1">IFERROR(IF($C4510="","",VLOOKUP(FİLTRE!$C4510,'SKT LİSTESİ'!$F:$AJ,14,0)),"")</f>
        <v/>
      </c>
      <c r="N4510" s="31" t="str">
        <f ca="1">IFERROR(IF($C4510="","",VLOOKUP(FİLTRE!$C4510,'SKT LİSTESİ'!$F:$AJ,22,0)),"")</f>
        <v/>
      </c>
      <c r="O4510" s="136" t="str">
        <f ca="1">IFERROR(IF($C4510="","",VLOOKUP(FİLTRE!$C4510,'SKT LİSTESİ'!$F:$AJ,23,0)),"")</f>
        <v/>
      </c>
      <c r="P4510" s="31"/>
      <c r="Q4510" s="31"/>
      <c r="R4510" s="137" t="str">
        <f ca="1">(IFERROR(IF($C4510="","",VLOOKUP(FİLTRE!$C4510,'SKT LİSTESİ'!$F:$AJ,15,0)),""))</f>
        <v/>
      </c>
      <c r="S4510" s="138" t="str">
        <f ca="1">IFERROR(IF($C4510="","",VLOOKUP(FİLTRE!$C4510,'SKT LİSTESİ'!$F:$AJ,16,0)),"")</f>
        <v/>
      </c>
      <c r="AF4510" s="179" t="str">
        <f t="shared" ca="1" si="282"/>
        <v/>
      </c>
      <c r="AG4510" s="179">
        <f t="shared" ca="1" si="283"/>
        <v>0</v>
      </c>
      <c r="AH4510" s="179">
        <f t="shared" ca="1" si="284"/>
        <v>0</v>
      </c>
    </row>
    <row r="4511" spans="2:34" ht="15.75" x14ac:dyDescent="0.25">
      <c r="B4511">
        <f t="shared" ca="1" si="281"/>
        <v>4499</v>
      </c>
      <c r="C4511" t="str">
        <f ca="1">IFERROR(VLOOKUP(B4511,'SKT LİSTESİ'!F:F,1,0),"")</f>
        <v/>
      </c>
      <c r="E4511" s="128" t="str">
        <f ca="1">IFERROR(IF($C4511="","",VLOOKUP(FİLTRE!$C4511,'SKT LİSTESİ'!$F:$S,5,0)),"")</f>
        <v/>
      </c>
      <c r="F4511" s="129" t="str">
        <f ca="1">IFERROR(IF($C4511="","",VLOOKUP(FİLTRE!$C4511,'SKT LİSTESİ'!$F:$S,7,0)),"")</f>
        <v/>
      </c>
      <c r="G4511" s="130" t="str">
        <f ca="1">IFERROR(IF($C4511="","",VLOOKUP(FİLTRE!$C4511,'SKT LİSTESİ'!$F:$S,8,0)),"")</f>
        <v/>
      </c>
      <c r="H4511" s="131" t="str">
        <f ca="1">IF(E4511="","",IF($C4511="","",VLOOKUP(FİLTRE!$C4511,'SKT LİSTESİ'!$F:$S,9,0)))</f>
        <v/>
      </c>
      <c r="I4511" s="132" t="str">
        <f ca="1">IFERROR(IF($C4511="","",VLOOKUP(FİLTRE!$C4511,'SKT LİSTESİ'!$F:$S,10,0)),"")</f>
        <v/>
      </c>
      <c r="J4511" s="133" t="str">
        <f ca="1">IFERROR(IF($C4511="","",VLOOKUP(FİLTRE!$C4511,'SKT LİSTESİ'!$F:$S,11,0)),"")</f>
        <v/>
      </c>
      <c r="K4511" s="134" t="str">
        <f ca="1">IFERROR(IF($C4511="","",VLOOKUP(FİLTRE!$C4511,'SKT LİSTESİ'!$F:$S,12,0)),"")</f>
        <v/>
      </c>
      <c r="L4511" s="134" t="str">
        <f ca="1">IFERROR(IF($C4511="","",VLOOKUP(FİLTRE!$C4511,'SKT LİSTESİ'!$F:$S,13,0)),"")</f>
        <v/>
      </c>
      <c r="M4511" s="135" t="str">
        <f ca="1">IFERROR(IF($C4511="","",VLOOKUP(FİLTRE!$C4511,'SKT LİSTESİ'!$F:$AJ,14,0)),"")</f>
        <v/>
      </c>
      <c r="N4511" s="31" t="str">
        <f ca="1">IFERROR(IF($C4511="","",VLOOKUP(FİLTRE!$C4511,'SKT LİSTESİ'!$F:$AJ,22,0)),"")</f>
        <v/>
      </c>
      <c r="O4511" s="136" t="str">
        <f ca="1">IFERROR(IF($C4511="","",VLOOKUP(FİLTRE!$C4511,'SKT LİSTESİ'!$F:$AJ,23,0)),"")</f>
        <v/>
      </c>
      <c r="P4511" s="31"/>
      <c r="Q4511" s="31"/>
      <c r="R4511" s="137" t="str">
        <f ca="1">(IFERROR(IF($C4511="","",VLOOKUP(FİLTRE!$C4511,'SKT LİSTESİ'!$F:$AJ,15,0)),""))</f>
        <v/>
      </c>
      <c r="S4511" s="138" t="str">
        <f ca="1">IFERROR(IF($C4511="","",VLOOKUP(FİLTRE!$C4511,'SKT LİSTESİ'!$F:$AJ,16,0)),"")</f>
        <v/>
      </c>
      <c r="AF4511" s="179" t="str">
        <f t="shared" ca="1" si="282"/>
        <v/>
      </c>
      <c r="AG4511" s="179">
        <f t="shared" ca="1" si="283"/>
        <v>0</v>
      </c>
      <c r="AH4511" s="179">
        <f t="shared" ca="1" si="284"/>
        <v>0</v>
      </c>
    </row>
    <row r="4512" spans="2:34" ht="15.75" x14ac:dyDescent="0.25">
      <c r="B4512">
        <f t="shared" ca="1" si="281"/>
        <v>4500</v>
      </c>
      <c r="C4512" t="str">
        <f ca="1">IFERROR(VLOOKUP(B4512,'SKT LİSTESİ'!F:F,1,0),"")</f>
        <v/>
      </c>
      <c r="E4512" s="128" t="str">
        <f ca="1">IFERROR(IF($C4512="","",VLOOKUP(FİLTRE!$C4512,'SKT LİSTESİ'!$F:$S,5,0)),"")</f>
        <v/>
      </c>
      <c r="F4512" s="129" t="str">
        <f ca="1">IFERROR(IF($C4512="","",VLOOKUP(FİLTRE!$C4512,'SKT LİSTESİ'!$F:$S,7,0)),"")</f>
        <v/>
      </c>
      <c r="G4512" s="130" t="str">
        <f ca="1">IFERROR(IF($C4512="","",VLOOKUP(FİLTRE!$C4512,'SKT LİSTESİ'!$F:$S,8,0)),"")</f>
        <v/>
      </c>
      <c r="H4512" s="131" t="str">
        <f ca="1">IF(E4512="","",IF($C4512="","",VLOOKUP(FİLTRE!$C4512,'SKT LİSTESİ'!$F:$S,9,0)))</f>
        <v/>
      </c>
      <c r="I4512" s="132" t="str">
        <f ca="1">IFERROR(IF($C4512="","",VLOOKUP(FİLTRE!$C4512,'SKT LİSTESİ'!$F:$S,10,0)),"")</f>
        <v/>
      </c>
      <c r="J4512" s="133" t="str">
        <f ca="1">IFERROR(IF($C4512="","",VLOOKUP(FİLTRE!$C4512,'SKT LİSTESİ'!$F:$S,11,0)),"")</f>
        <v/>
      </c>
      <c r="K4512" s="134" t="str">
        <f ca="1">IFERROR(IF($C4512="","",VLOOKUP(FİLTRE!$C4512,'SKT LİSTESİ'!$F:$S,12,0)),"")</f>
        <v/>
      </c>
      <c r="L4512" s="134" t="str">
        <f ca="1">IFERROR(IF($C4512="","",VLOOKUP(FİLTRE!$C4512,'SKT LİSTESİ'!$F:$S,13,0)),"")</f>
        <v/>
      </c>
      <c r="M4512" s="135" t="str">
        <f ca="1">IFERROR(IF($C4512="","",VLOOKUP(FİLTRE!$C4512,'SKT LİSTESİ'!$F:$AJ,14,0)),"")</f>
        <v/>
      </c>
      <c r="N4512" s="31" t="str">
        <f ca="1">IFERROR(IF($C4512="","",VLOOKUP(FİLTRE!$C4512,'SKT LİSTESİ'!$F:$AJ,22,0)),"")</f>
        <v/>
      </c>
      <c r="O4512" s="136" t="str">
        <f ca="1">IFERROR(IF($C4512="","",VLOOKUP(FİLTRE!$C4512,'SKT LİSTESİ'!$F:$AJ,23,0)),"")</f>
        <v/>
      </c>
      <c r="P4512" s="31"/>
      <c r="Q4512" s="31"/>
      <c r="R4512" s="137" t="str">
        <f ca="1">(IFERROR(IF($C4512="","",VLOOKUP(FİLTRE!$C4512,'SKT LİSTESİ'!$F:$AJ,15,0)),""))</f>
        <v/>
      </c>
      <c r="S4512" s="138" t="str">
        <f ca="1">IFERROR(IF($C4512="","",VLOOKUP(FİLTRE!$C4512,'SKT LİSTESİ'!$F:$AJ,16,0)),"")</f>
        <v/>
      </c>
      <c r="AF4512" s="179" t="str">
        <f t="shared" ca="1" si="282"/>
        <v/>
      </c>
      <c r="AG4512" s="179">
        <f t="shared" ca="1" si="283"/>
        <v>0</v>
      </c>
      <c r="AH4512" s="179">
        <f t="shared" ca="1" si="284"/>
        <v>0</v>
      </c>
    </row>
    <row r="4513" spans="2:34" ht="15.75" x14ac:dyDescent="0.25">
      <c r="B4513">
        <f t="shared" ca="1" si="281"/>
        <v>4501</v>
      </c>
      <c r="C4513" t="str">
        <f ca="1">IFERROR(VLOOKUP(B4513,'SKT LİSTESİ'!F:F,1,0),"")</f>
        <v/>
      </c>
      <c r="E4513" s="128" t="str">
        <f ca="1">IFERROR(IF($C4513="","",VLOOKUP(FİLTRE!$C4513,'SKT LİSTESİ'!$F:$S,5,0)),"")</f>
        <v/>
      </c>
      <c r="F4513" s="129" t="str">
        <f ca="1">IFERROR(IF($C4513="","",VLOOKUP(FİLTRE!$C4513,'SKT LİSTESİ'!$F:$S,7,0)),"")</f>
        <v/>
      </c>
      <c r="G4513" s="130" t="str">
        <f ca="1">IFERROR(IF($C4513="","",VLOOKUP(FİLTRE!$C4513,'SKT LİSTESİ'!$F:$S,8,0)),"")</f>
        <v/>
      </c>
      <c r="H4513" s="131" t="str">
        <f ca="1">IF(E4513="","",IF($C4513="","",VLOOKUP(FİLTRE!$C4513,'SKT LİSTESİ'!$F:$S,9,0)))</f>
        <v/>
      </c>
      <c r="I4513" s="132" t="str">
        <f ca="1">IFERROR(IF($C4513="","",VLOOKUP(FİLTRE!$C4513,'SKT LİSTESİ'!$F:$S,10,0)),"")</f>
        <v/>
      </c>
      <c r="J4513" s="133" t="str">
        <f ca="1">IFERROR(IF($C4513="","",VLOOKUP(FİLTRE!$C4513,'SKT LİSTESİ'!$F:$S,11,0)),"")</f>
        <v/>
      </c>
      <c r="K4513" s="134" t="str">
        <f ca="1">IFERROR(IF($C4513="","",VLOOKUP(FİLTRE!$C4513,'SKT LİSTESİ'!$F:$S,12,0)),"")</f>
        <v/>
      </c>
      <c r="L4513" s="134" t="str">
        <f ca="1">IFERROR(IF($C4513="","",VLOOKUP(FİLTRE!$C4513,'SKT LİSTESİ'!$F:$S,13,0)),"")</f>
        <v/>
      </c>
      <c r="M4513" s="135" t="str">
        <f ca="1">IFERROR(IF($C4513="","",VLOOKUP(FİLTRE!$C4513,'SKT LİSTESİ'!$F:$AJ,14,0)),"")</f>
        <v/>
      </c>
      <c r="N4513" s="31" t="str">
        <f ca="1">IFERROR(IF($C4513="","",VLOOKUP(FİLTRE!$C4513,'SKT LİSTESİ'!$F:$AJ,22,0)),"")</f>
        <v/>
      </c>
      <c r="O4513" s="136" t="str">
        <f ca="1">IFERROR(IF($C4513="","",VLOOKUP(FİLTRE!$C4513,'SKT LİSTESİ'!$F:$AJ,23,0)),"")</f>
        <v/>
      </c>
      <c r="P4513" s="31"/>
      <c r="Q4513" s="31"/>
      <c r="R4513" s="137" t="str">
        <f ca="1">(IFERROR(IF($C4513="","",VLOOKUP(FİLTRE!$C4513,'SKT LİSTESİ'!$F:$AJ,15,0)),""))</f>
        <v/>
      </c>
      <c r="S4513" s="138" t="str">
        <f ca="1">IFERROR(IF($C4513="","",VLOOKUP(FİLTRE!$C4513,'SKT LİSTESİ'!$F:$AJ,16,0)),"")</f>
        <v/>
      </c>
      <c r="AF4513" s="179" t="str">
        <f t="shared" ca="1" si="282"/>
        <v/>
      </c>
      <c r="AG4513" s="179">
        <f t="shared" ca="1" si="283"/>
        <v>0</v>
      </c>
      <c r="AH4513" s="179">
        <f t="shared" ca="1" si="284"/>
        <v>0</v>
      </c>
    </row>
    <row r="4514" spans="2:34" ht="15.75" x14ac:dyDescent="0.25">
      <c r="B4514">
        <f t="shared" ca="1" si="281"/>
        <v>4502</v>
      </c>
      <c r="C4514" t="str">
        <f ca="1">IFERROR(VLOOKUP(B4514,'SKT LİSTESİ'!F:F,1,0),"")</f>
        <v/>
      </c>
      <c r="E4514" s="128" t="str">
        <f ca="1">IFERROR(IF($C4514="","",VLOOKUP(FİLTRE!$C4514,'SKT LİSTESİ'!$F:$S,5,0)),"")</f>
        <v/>
      </c>
      <c r="F4514" s="129" t="str">
        <f ca="1">IFERROR(IF($C4514="","",VLOOKUP(FİLTRE!$C4514,'SKT LİSTESİ'!$F:$S,7,0)),"")</f>
        <v/>
      </c>
      <c r="G4514" s="130" t="str">
        <f ca="1">IFERROR(IF($C4514="","",VLOOKUP(FİLTRE!$C4514,'SKT LİSTESİ'!$F:$S,8,0)),"")</f>
        <v/>
      </c>
      <c r="H4514" s="131" t="str">
        <f ca="1">IF(E4514="","",IF($C4514="","",VLOOKUP(FİLTRE!$C4514,'SKT LİSTESİ'!$F:$S,9,0)))</f>
        <v/>
      </c>
      <c r="I4514" s="132" t="str">
        <f ca="1">IFERROR(IF($C4514="","",VLOOKUP(FİLTRE!$C4514,'SKT LİSTESİ'!$F:$S,10,0)),"")</f>
        <v/>
      </c>
      <c r="J4514" s="133" t="str">
        <f ca="1">IFERROR(IF($C4514="","",VLOOKUP(FİLTRE!$C4514,'SKT LİSTESİ'!$F:$S,11,0)),"")</f>
        <v/>
      </c>
      <c r="K4514" s="134" t="str">
        <f ca="1">IFERROR(IF($C4514="","",VLOOKUP(FİLTRE!$C4514,'SKT LİSTESİ'!$F:$S,12,0)),"")</f>
        <v/>
      </c>
      <c r="L4514" s="134" t="str">
        <f ca="1">IFERROR(IF($C4514="","",VLOOKUP(FİLTRE!$C4514,'SKT LİSTESİ'!$F:$S,13,0)),"")</f>
        <v/>
      </c>
      <c r="M4514" s="135" t="str">
        <f ca="1">IFERROR(IF($C4514="","",VLOOKUP(FİLTRE!$C4514,'SKT LİSTESİ'!$F:$AJ,14,0)),"")</f>
        <v/>
      </c>
      <c r="N4514" s="31" t="str">
        <f ca="1">IFERROR(IF($C4514="","",VLOOKUP(FİLTRE!$C4514,'SKT LİSTESİ'!$F:$AJ,22,0)),"")</f>
        <v/>
      </c>
      <c r="O4514" s="136" t="str">
        <f ca="1">IFERROR(IF($C4514="","",VLOOKUP(FİLTRE!$C4514,'SKT LİSTESİ'!$F:$AJ,23,0)),"")</f>
        <v/>
      </c>
      <c r="P4514" s="31"/>
      <c r="Q4514" s="31"/>
      <c r="R4514" s="137" t="str">
        <f ca="1">(IFERROR(IF($C4514="","",VLOOKUP(FİLTRE!$C4514,'SKT LİSTESİ'!$F:$AJ,15,0)),""))</f>
        <v/>
      </c>
      <c r="S4514" s="138" t="str">
        <f ca="1">IFERROR(IF($C4514="","",VLOOKUP(FİLTRE!$C4514,'SKT LİSTESİ'!$F:$AJ,16,0)),"")</f>
        <v/>
      </c>
      <c r="AF4514" s="179" t="str">
        <f t="shared" ca="1" si="282"/>
        <v/>
      </c>
      <c r="AG4514" s="179">
        <f t="shared" ca="1" si="283"/>
        <v>0</v>
      </c>
      <c r="AH4514" s="179">
        <f t="shared" ca="1" si="284"/>
        <v>0</v>
      </c>
    </row>
    <row r="4515" spans="2:34" ht="15.75" x14ac:dyDescent="0.25">
      <c r="B4515">
        <f t="shared" ca="1" si="281"/>
        <v>4503</v>
      </c>
      <c r="C4515" t="str">
        <f ca="1">IFERROR(VLOOKUP(B4515,'SKT LİSTESİ'!F:F,1,0),"")</f>
        <v/>
      </c>
      <c r="E4515" s="128" t="str">
        <f ca="1">IFERROR(IF($C4515="","",VLOOKUP(FİLTRE!$C4515,'SKT LİSTESİ'!$F:$S,5,0)),"")</f>
        <v/>
      </c>
      <c r="F4515" s="129" t="str">
        <f ca="1">IFERROR(IF($C4515="","",VLOOKUP(FİLTRE!$C4515,'SKT LİSTESİ'!$F:$S,7,0)),"")</f>
        <v/>
      </c>
      <c r="G4515" s="130" t="str">
        <f ca="1">IFERROR(IF($C4515="","",VLOOKUP(FİLTRE!$C4515,'SKT LİSTESİ'!$F:$S,8,0)),"")</f>
        <v/>
      </c>
      <c r="H4515" s="131" t="str">
        <f ca="1">IF(E4515="","",IF($C4515="","",VLOOKUP(FİLTRE!$C4515,'SKT LİSTESİ'!$F:$S,9,0)))</f>
        <v/>
      </c>
      <c r="I4515" s="132" t="str">
        <f ca="1">IFERROR(IF($C4515="","",VLOOKUP(FİLTRE!$C4515,'SKT LİSTESİ'!$F:$S,10,0)),"")</f>
        <v/>
      </c>
      <c r="J4515" s="133" t="str">
        <f ca="1">IFERROR(IF($C4515="","",VLOOKUP(FİLTRE!$C4515,'SKT LİSTESİ'!$F:$S,11,0)),"")</f>
        <v/>
      </c>
      <c r="K4515" s="134" t="str">
        <f ca="1">IFERROR(IF($C4515="","",VLOOKUP(FİLTRE!$C4515,'SKT LİSTESİ'!$F:$S,12,0)),"")</f>
        <v/>
      </c>
      <c r="L4515" s="134" t="str">
        <f ca="1">IFERROR(IF($C4515="","",VLOOKUP(FİLTRE!$C4515,'SKT LİSTESİ'!$F:$S,13,0)),"")</f>
        <v/>
      </c>
      <c r="M4515" s="135" t="str">
        <f ca="1">IFERROR(IF($C4515="","",VLOOKUP(FİLTRE!$C4515,'SKT LİSTESİ'!$F:$AJ,14,0)),"")</f>
        <v/>
      </c>
      <c r="N4515" s="31" t="str">
        <f ca="1">IFERROR(IF($C4515="","",VLOOKUP(FİLTRE!$C4515,'SKT LİSTESİ'!$F:$AJ,22,0)),"")</f>
        <v/>
      </c>
      <c r="O4515" s="136" t="str">
        <f ca="1">IFERROR(IF($C4515="","",VLOOKUP(FİLTRE!$C4515,'SKT LİSTESİ'!$F:$AJ,23,0)),"")</f>
        <v/>
      </c>
      <c r="P4515" s="31"/>
      <c r="Q4515" s="31"/>
      <c r="R4515" s="137" t="str">
        <f ca="1">(IFERROR(IF($C4515="","",VLOOKUP(FİLTRE!$C4515,'SKT LİSTESİ'!$F:$AJ,15,0)),""))</f>
        <v/>
      </c>
      <c r="S4515" s="138" t="str">
        <f ca="1">IFERROR(IF($C4515="","",VLOOKUP(FİLTRE!$C4515,'SKT LİSTESİ'!$F:$AJ,16,0)),"")</f>
        <v/>
      </c>
      <c r="AF4515" s="179" t="str">
        <f t="shared" ca="1" si="282"/>
        <v/>
      </c>
      <c r="AG4515" s="179">
        <f t="shared" ca="1" si="283"/>
        <v>0</v>
      </c>
      <c r="AH4515" s="179">
        <f t="shared" ca="1" si="284"/>
        <v>0</v>
      </c>
    </row>
    <row r="4516" spans="2:34" ht="15.75" x14ac:dyDescent="0.25">
      <c r="B4516">
        <f t="shared" ca="1" si="281"/>
        <v>4504</v>
      </c>
      <c r="C4516" t="str">
        <f ca="1">IFERROR(VLOOKUP(B4516,'SKT LİSTESİ'!F:F,1,0),"")</f>
        <v/>
      </c>
      <c r="E4516" s="128" t="str">
        <f ca="1">IFERROR(IF($C4516="","",VLOOKUP(FİLTRE!$C4516,'SKT LİSTESİ'!$F:$S,5,0)),"")</f>
        <v/>
      </c>
      <c r="F4516" s="129" t="str">
        <f ca="1">IFERROR(IF($C4516="","",VLOOKUP(FİLTRE!$C4516,'SKT LİSTESİ'!$F:$S,7,0)),"")</f>
        <v/>
      </c>
      <c r="G4516" s="130" t="str">
        <f ca="1">IFERROR(IF($C4516="","",VLOOKUP(FİLTRE!$C4516,'SKT LİSTESİ'!$F:$S,8,0)),"")</f>
        <v/>
      </c>
      <c r="H4516" s="131" t="str">
        <f ca="1">IF(E4516="","",IF($C4516="","",VLOOKUP(FİLTRE!$C4516,'SKT LİSTESİ'!$F:$S,9,0)))</f>
        <v/>
      </c>
      <c r="I4516" s="132" t="str">
        <f ca="1">IFERROR(IF($C4516="","",VLOOKUP(FİLTRE!$C4516,'SKT LİSTESİ'!$F:$S,10,0)),"")</f>
        <v/>
      </c>
      <c r="J4516" s="133" t="str">
        <f ca="1">IFERROR(IF($C4516="","",VLOOKUP(FİLTRE!$C4516,'SKT LİSTESİ'!$F:$S,11,0)),"")</f>
        <v/>
      </c>
      <c r="K4516" s="134" t="str">
        <f ca="1">IFERROR(IF($C4516="","",VLOOKUP(FİLTRE!$C4516,'SKT LİSTESİ'!$F:$S,12,0)),"")</f>
        <v/>
      </c>
      <c r="L4516" s="134" t="str">
        <f ca="1">IFERROR(IF($C4516="","",VLOOKUP(FİLTRE!$C4516,'SKT LİSTESİ'!$F:$S,13,0)),"")</f>
        <v/>
      </c>
      <c r="M4516" s="135" t="str">
        <f ca="1">IFERROR(IF($C4516="","",VLOOKUP(FİLTRE!$C4516,'SKT LİSTESİ'!$F:$AJ,14,0)),"")</f>
        <v/>
      </c>
      <c r="N4516" s="31" t="str">
        <f ca="1">IFERROR(IF($C4516="","",VLOOKUP(FİLTRE!$C4516,'SKT LİSTESİ'!$F:$AJ,22,0)),"")</f>
        <v/>
      </c>
      <c r="O4516" s="136" t="str">
        <f ca="1">IFERROR(IF($C4516="","",VLOOKUP(FİLTRE!$C4516,'SKT LİSTESİ'!$F:$AJ,23,0)),"")</f>
        <v/>
      </c>
      <c r="P4516" s="31"/>
      <c r="Q4516" s="31"/>
      <c r="R4516" s="137" t="str">
        <f ca="1">(IFERROR(IF($C4516="","",VLOOKUP(FİLTRE!$C4516,'SKT LİSTESİ'!$F:$AJ,15,0)),""))</f>
        <v/>
      </c>
      <c r="S4516" s="138" t="str">
        <f ca="1">IFERROR(IF($C4516="","",VLOOKUP(FİLTRE!$C4516,'SKT LİSTESİ'!$F:$AJ,16,0)),"")</f>
        <v/>
      </c>
      <c r="AF4516" s="179" t="str">
        <f t="shared" ca="1" si="282"/>
        <v/>
      </c>
      <c r="AG4516" s="179">
        <f t="shared" ca="1" si="283"/>
        <v>0</v>
      </c>
      <c r="AH4516" s="179">
        <f t="shared" ca="1" si="284"/>
        <v>0</v>
      </c>
    </row>
    <row r="4517" spans="2:34" ht="15.75" x14ac:dyDescent="0.25">
      <c r="B4517">
        <f t="shared" ca="1" si="281"/>
        <v>4505</v>
      </c>
      <c r="C4517" t="str">
        <f ca="1">IFERROR(VLOOKUP(B4517,'SKT LİSTESİ'!F:F,1,0),"")</f>
        <v/>
      </c>
      <c r="E4517" s="128" t="str">
        <f ca="1">IFERROR(IF($C4517="","",VLOOKUP(FİLTRE!$C4517,'SKT LİSTESİ'!$F:$S,5,0)),"")</f>
        <v/>
      </c>
      <c r="F4517" s="129" t="str">
        <f ca="1">IFERROR(IF($C4517="","",VLOOKUP(FİLTRE!$C4517,'SKT LİSTESİ'!$F:$S,7,0)),"")</f>
        <v/>
      </c>
      <c r="G4517" s="130" t="str">
        <f ca="1">IFERROR(IF($C4517="","",VLOOKUP(FİLTRE!$C4517,'SKT LİSTESİ'!$F:$S,8,0)),"")</f>
        <v/>
      </c>
      <c r="H4517" s="131" t="str">
        <f ca="1">IF(E4517="","",IF($C4517="","",VLOOKUP(FİLTRE!$C4517,'SKT LİSTESİ'!$F:$S,9,0)))</f>
        <v/>
      </c>
      <c r="I4517" s="132" t="str">
        <f ca="1">IFERROR(IF($C4517="","",VLOOKUP(FİLTRE!$C4517,'SKT LİSTESİ'!$F:$S,10,0)),"")</f>
        <v/>
      </c>
      <c r="J4517" s="133" t="str">
        <f ca="1">IFERROR(IF($C4517="","",VLOOKUP(FİLTRE!$C4517,'SKT LİSTESİ'!$F:$S,11,0)),"")</f>
        <v/>
      </c>
      <c r="K4517" s="134" t="str">
        <f ca="1">IFERROR(IF($C4517="","",VLOOKUP(FİLTRE!$C4517,'SKT LİSTESİ'!$F:$S,12,0)),"")</f>
        <v/>
      </c>
      <c r="L4517" s="134" t="str">
        <f ca="1">IFERROR(IF($C4517="","",VLOOKUP(FİLTRE!$C4517,'SKT LİSTESİ'!$F:$S,13,0)),"")</f>
        <v/>
      </c>
      <c r="M4517" s="135" t="str">
        <f ca="1">IFERROR(IF($C4517="","",VLOOKUP(FİLTRE!$C4517,'SKT LİSTESİ'!$F:$AJ,14,0)),"")</f>
        <v/>
      </c>
      <c r="N4517" s="31" t="str">
        <f ca="1">IFERROR(IF($C4517="","",VLOOKUP(FİLTRE!$C4517,'SKT LİSTESİ'!$F:$AJ,22,0)),"")</f>
        <v/>
      </c>
      <c r="O4517" s="136" t="str">
        <f ca="1">IFERROR(IF($C4517="","",VLOOKUP(FİLTRE!$C4517,'SKT LİSTESİ'!$F:$AJ,23,0)),"")</f>
        <v/>
      </c>
      <c r="P4517" s="31"/>
      <c r="Q4517" s="31"/>
      <c r="R4517" s="137" t="str">
        <f ca="1">(IFERROR(IF($C4517="","",VLOOKUP(FİLTRE!$C4517,'SKT LİSTESİ'!$F:$AJ,15,0)),""))</f>
        <v/>
      </c>
      <c r="S4517" s="138" t="str">
        <f ca="1">IFERROR(IF($C4517="","",VLOOKUP(FİLTRE!$C4517,'SKT LİSTESİ'!$F:$AJ,16,0)),"")</f>
        <v/>
      </c>
      <c r="AF4517" s="179" t="str">
        <f t="shared" ca="1" si="282"/>
        <v/>
      </c>
      <c r="AG4517" s="179">
        <f t="shared" ca="1" si="283"/>
        <v>0</v>
      </c>
      <c r="AH4517" s="179">
        <f t="shared" ca="1" si="284"/>
        <v>0</v>
      </c>
    </row>
    <row r="4518" spans="2:34" ht="15.75" x14ac:dyDescent="0.25">
      <c r="B4518">
        <f t="shared" ca="1" si="281"/>
        <v>4506</v>
      </c>
      <c r="C4518" t="str">
        <f ca="1">IFERROR(VLOOKUP(B4518,'SKT LİSTESİ'!F:F,1,0),"")</f>
        <v/>
      </c>
      <c r="E4518" s="128" t="str">
        <f ca="1">IFERROR(IF($C4518="","",VLOOKUP(FİLTRE!$C4518,'SKT LİSTESİ'!$F:$S,5,0)),"")</f>
        <v/>
      </c>
      <c r="F4518" s="129" t="str">
        <f ca="1">IFERROR(IF($C4518="","",VLOOKUP(FİLTRE!$C4518,'SKT LİSTESİ'!$F:$S,7,0)),"")</f>
        <v/>
      </c>
      <c r="G4518" s="130" t="str">
        <f ca="1">IFERROR(IF($C4518="","",VLOOKUP(FİLTRE!$C4518,'SKT LİSTESİ'!$F:$S,8,0)),"")</f>
        <v/>
      </c>
      <c r="H4518" s="131" t="str">
        <f ca="1">IF(E4518="","",IF($C4518="","",VLOOKUP(FİLTRE!$C4518,'SKT LİSTESİ'!$F:$S,9,0)))</f>
        <v/>
      </c>
      <c r="I4518" s="132" t="str">
        <f ca="1">IFERROR(IF($C4518="","",VLOOKUP(FİLTRE!$C4518,'SKT LİSTESİ'!$F:$S,10,0)),"")</f>
        <v/>
      </c>
      <c r="J4518" s="133" t="str">
        <f ca="1">IFERROR(IF($C4518="","",VLOOKUP(FİLTRE!$C4518,'SKT LİSTESİ'!$F:$S,11,0)),"")</f>
        <v/>
      </c>
      <c r="K4518" s="134" t="str">
        <f ca="1">IFERROR(IF($C4518="","",VLOOKUP(FİLTRE!$C4518,'SKT LİSTESİ'!$F:$S,12,0)),"")</f>
        <v/>
      </c>
      <c r="L4518" s="134" t="str">
        <f ca="1">IFERROR(IF($C4518="","",VLOOKUP(FİLTRE!$C4518,'SKT LİSTESİ'!$F:$S,13,0)),"")</f>
        <v/>
      </c>
      <c r="M4518" s="135" t="str">
        <f ca="1">IFERROR(IF($C4518="","",VLOOKUP(FİLTRE!$C4518,'SKT LİSTESİ'!$F:$AJ,14,0)),"")</f>
        <v/>
      </c>
      <c r="N4518" s="31" t="str">
        <f ca="1">IFERROR(IF($C4518="","",VLOOKUP(FİLTRE!$C4518,'SKT LİSTESİ'!$F:$AJ,22,0)),"")</f>
        <v/>
      </c>
      <c r="O4518" s="136" t="str">
        <f ca="1">IFERROR(IF($C4518="","",VLOOKUP(FİLTRE!$C4518,'SKT LİSTESİ'!$F:$AJ,23,0)),"")</f>
        <v/>
      </c>
      <c r="P4518" s="31"/>
      <c r="Q4518" s="31"/>
      <c r="R4518" s="137" t="str">
        <f ca="1">(IFERROR(IF($C4518="","",VLOOKUP(FİLTRE!$C4518,'SKT LİSTESİ'!$F:$AJ,15,0)),""))</f>
        <v/>
      </c>
      <c r="S4518" s="138" t="str">
        <f ca="1">IFERROR(IF($C4518="","",VLOOKUP(FİLTRE!$C4518,'SKT LİSTESİ'!$F:$AJ,16,0)),"")</f>
        <v/>
      </c>
      <c r="AF4518" s="179" t="str">
        <f t="shared" ca="1" si="282"/>
        <v/>
      </c>
      <c r="AG4518" s="179">
        <f t="shared" ca="1" si="283"/>
        <v>0</v>
      </c>
      <c r="AH4518" s="179">
        <f t="shared" ca="1" si="284"/>
        <v>0</v>
      </c>
    </row>
    <row r="4519" spans="2:34" ht="15.75" x14ac:dyDescent="0.25">
      <c r="B4519">
        <f t="shared" ca="1" si="281"/>
        <v>4507</v>
      </c>
      <c r="C4519" t="str">
        <f ca="1">IFERROR(VLOOKUP(B4519,'SKT LİSTESİ'!F:F,1,0),"")</f>
        <v/>
      </c>
      <c r="E4519" s="128" t="str">
        <f ca="1">IFERROR(IF($C4519="","",VLOOKUP(FİLTRE!$C4519,'SKT LİSTESİ'!$F:$S,5,0)),"")</f>
        <v/>
      </c>
      <c r="F4519" s="129" t="str">
        <f ca="1">IFERROR(IF($C4519="","",VLOOKUP(FİLTRE!$C4519,'SKT LİSTESİ'!$F:$S,7,0)),"")</f>
        <v/>
      </c>
      <c r="G4519" s="130" t="str">
        <f ca="1">IFERROR(IF($C4519="","",VLOOKUP(FİLTRE!$C4519,'SKT LİSTESİ'!$F:$S,8,0)),"")</f>
        <v/>
      </c>
      <c r="H4519" s="131" t="str">
        <f ca="1">IF(E4519="","",IF($C4519="","",VLOOKUP(FİLTRE!$C4519,'SKT LİSTESİ'!$F:$S,9,0)))</f>
        <v/>
      </c>
      <c r="I4519" s="132" t="str">
        <f ca="1">IFERROR(IF($C4519="","",VLOOKUP(FİLTRE!$C4519,'SKT LİSTESİ'!$F:$S,10,0)),"")</f>
        <v/>
      </c>
      <c r="J4519" s="133" t="str">
        <f ca="1">IFERROR(IF($C4519="","",VLOOKUP(FİLTRE!$C4519,'SKT LİSTESİ'!$F:$S,11,0)),"")</f>
        <v/>
      </c>
      <c r="K4519" s="134" t="str">
        <f ca="1">IFERROR(IF($C4519="","",VLOOKUP(FİLTRE!$C4519,'SKT LİSTESİ'!$F:$S,12,0)),"")</f>
        <v/>
      </c>
      <c r="L4519" s="134" t="str">
        <f ca="1">IFERROR(IF($C4519="","",VLOOKUP(FİLTRE!$C4519,'SKT LİSTESİ'!$F:$S,13,0)),"")</f>
        <v/>
      </c>
      <c r="M4519" s="135" t="str">
        <f ca="1">IFERROR(IF($C4519="","",VLOOKUP(FİLTRE!$C4519,'SKT LİSTESİ'!$F:$AJ,14,0)),"")</f>
        <v/>
      </c>
      <c r="N4519" s="31" t="str">
        <f ca="1">IFERROR(IF($C4519="","",VLOOKUP(FİLTRE!$C4519,'SKT LİSTESİ'!$F:$AJ,22,0)),"")</f>
        <v/>
      </c>
      <c r="O4519" s="136" t="str">
        <f ca="1">IFERROR(IF($C4519="","",VLOOKUP(FİLTRE!$C4519,'SKT LİSTESİ'!$F:$AJ,23,0)),"")</f>
        <v/>
      </c>
      <c r="P4519" s="31"/>
      <c r="Q4519" s="31"/>
      <c r="R4519" s="137" t="str">
        <f ca="1">(IFERROR(IF($C4519="","",VLOOKUP(FİLTRE!$C4519,'SKT LİSTESİ'!$F:$AJ,15,0)),""))</f>
        <v/>
      </c>
      <c r="S4519" s="138" t="str">
        <f ca="1">IFERROR(IF($C4519="","",VLOOKUP(FİLTRE!$C4519,'SKT LİSTESİ'!$F:$AJ,16,0)),"")</f>
        <v/>
      </c>
      <c r="AF4519" s="179" t="str">
        <f t="shared" ca="1" si="282"/>
        <v/>
      </c>
      <c r="AG4519" s="179">
        <f t="shared" ca="1" si="283"/>
        <v>0</v>
      </c>
      <c r="AH4519" s="179">
        <f t="shared" ca="1" si="284"/>
        <v>0</v>
      </c>
    </row>
    <row r="4520" spans="2:34" ht="15.75" x14ac:dyDescent="0.25">
      <c r="B4520">
        <f t="shared" ca="1" si="281"/>
        <v>4508</v>
      </c>
      <c r="C4520" t="str">
        <f ca="1">IFERROR(VLOOKUP(B4520,'SKT LİSTESİ'!F:F,1,0),"")</f>
        <v/>
      </c>
      <c r="E4520" s="128" t="str">
        <f ca="1">IFERROR(IF($C4520="","",VLOOKUP(FİLTRE!$C4520,'SKT LİSTESİ'!$F:$S,5,0)),"")</f>
        <v/>
      </c>
      <c r="F4520" s="129" t="str">
        <f ca="1">IFERROR(IF($C4520="","",VLOOKUP(FİLTRE!$C4520,'SKT LİSTESİ'!$F:$S,7,0)),"")</f>
        <v/>
      </c>
      <c r="G4520" s="130" t="str">
        <f ca="1">IFERROR(IF($C4520="","",VLOOKUP(FİLTRE!$C4520,'SKT LİSTESİ'!$F:$S,8,0)),"")</f>
        <v/>
      </c>
      <c r="H4520" s="131" t="str">
        <f ca="1">IF(E4520="","",IF($C4520="","",VLOOKUP(FİLTRE!$C4520,'SKT LİSTESİ'!$F:$S,9,0)))</f>
        <v/>
      </c>
      <c r="I4520" s="132" t="str">
        <f ca="1">IFERROR(IF($C4520="","",VLOOKUP(FİLTRE!$C4520,'SKT LİSTESİ'!$F:$S,10,0)),"")</f>
        <v/>
      </c>
      <c r="J4520" s="133" t="str">
        <f ca="1">IFERROR(IF($C4520="","",VLOOKUP(FİLTRE!$C4520,'SKT LİSTESİ'!$F:$S,11,0)),"")</f>
        <v/>
      </c>
      <c r="K4520" s="134" t="str">
        <f ca="1">IFERROR(IF($C4520="","",VLOOKUP(FİLTRE!$C4520,'SKT LİSTESİ'!$F:$S,12,0)),"")</f>
        <v/>
      </c>
      <c r="L4520" s="134" t="str">
        <f ca="1">IFERROR(IF($C4520="","",VLOOKUP(FİLTRE!$C4520,'SKT LİSTESİ'!$F:$S,13,0)),"")</f>
        <v/>
      </c>
      <c r="M4520" s="135" t="str">
        <f ca="1">IFERROR(IF($C4520="","",VLOOKUP(FİLTRE!$C4520,'SKT LİSTESİ'!$F:$AJ,14,0)),"")</f>
        <v/>
      </c>
      <c r="N4520" s="31" t="str">
        <f ca="1">IFERROR(IF($C4520="","",VLOOKUP(FİLTRE!$C4520,'SKT LİSTESİ'!$F:$AJ,22,0)),"")</f>
        <v/>
      </c>
      <c r="O4520" s="136" t="str">
        <f ca="1">IFERROR(IF($C4520="","",VLOOKUP(FİLTRE!$C4520,'SKT LİSTESİ'!$F:$AJ,23,0)),"")</f>
        <v/>
      </c>
      <c r="P4520" s="31"/>
      <c r="Q4520" s="31"/>
      <c r="R4520" s="137" t="str">
        <f ca="1">(IFERROR(IF($C4520="","",VLOOKUP(FİLTRE!$C4520,'SKT LİSTESİ'!$F:$AJ,15,0)),""))</f>
        <v/>
      </c>
      <c r="S4520" s="138" t="str">
        <f ca="1">IFERROR(IF($C4520="","",VLOOKUP(FİLTRE!$C4520,'SKT LİSTESİ'!$F:$AJ,16,0)),"")</f>
        <v/>
      </c>
      <c r="AF4520" s="179" t="str">
        <f t="shared" ca="1" si="282"/>
        <v/>
      </c>
      <c r="AG4520" s="179">
        <f t="shared" ca="1" si="283"/>
        <v>0</v>
      </c>
      <c r="AH4520" s="179">
        <f t="shared" ca="1" si="284"/>
        <v>0</v>
      </c>
    </row>
    <row r="4521" spans="2:34" ht="15.75" x14ac:dyDescent="0.25">
      <c r="B4521">
        <f t="shared" ca="1" si="281"/>
        <v>4509</v>
      </c>
      <c r="C4521" t="str">
        <f ca="1">IFERROR(VLOOKUP(B4521,'SKT LİSTESİ'!F:F,1,0),"")</f>
        <v/>
      </c>
      <c r="E4521" s="128" t="str">
        <f ca="1">IFERROR(IF($C4521="","",VLOOKUP(FİLTRE!$C4521,'SKT LİSTESİ'!$F:$S,5,0)),"")</f>
        <v/>
      </c>
      <c r="F4521" s="129" t="str">
        <f ca="1">IFERROR(IF($C4521="","",VLOOKUP(FİLTRE!$C4521,'SKT LİSTESİ'!$F:$S,7,0)),"")</f>
        <v/>
      </c>
      <c r="G4521" s="130" t="str">
        <f ca="1">IFERROR(IF($C4521="","",VLOOKUP(FİLTRE!$C4521,'SKT LİSTESİ'!$F:$S,8,0)),"")</f>
        <v/>
      </c>
      <c r="H4521" s="131" t="str">
        <f ca="1">IF(E4521="","",IF($C4521="","",VLOOKUP(FİLTRE!$C4521,'SKT LİSTESİ'!$F:$S,9,0)))</f>
        <v/>
      </c>
      <c r="I4521" s="132" t="str">
        <f ca="1">IFERROR(IF($C4521="","",VLOOKUP(FİLTRE!$C4521,'SKT LİSTESİ'!$F:$S,10,0)),"")</f>
        <v/>
      </c>
      <c r="J4521" s="133" t="str">
        <f ca="1">IFERROR(IF($C4521="","",VLOOKUP(FİLTRE!$C4521,'SKT LİSTESİ'!$F:$S,11,0)),"")</f>
        <v/>
      </c>
      <c r="K4521" s="134" t="str">
        <f ca="1">IFERROR(IF($C4521="","",VLOOKUP(FİLTRE!$C4521,'SKT LİSTESİ'!$F:$S,12,0)),"")</f>
        <v/>
      </c>
      <c r="L4521" s="134" t="str">
        <f ca="1">IFERROR(IF($C4521="","",VLOOKUP(FİLTRE!$C4521,'SKT LİSTESİ'!$F:$S,13,0)),"")</f>
        <v/>
      </c>
      <c r="M4521" s="135" t="str">
        <f ca="1">IFERROR(IF($C4521="","",VLOOKUP(FİLTRE!$C4521,'SKT LİSTESİ'!$F:$AJ,14,0)),"")</f>
        <v/>
      </c>
      <c r="N4521" s="31" t="str">
        <f ca="1">IFERROR(IF($C4521="","",VLOOKUP(FİLTRE!$C4521,'SKT LİSTESİ'!$F:$AJ,22,0)),"")</f>
        <v/>
      </c>
      <c r="O4521" s="136" t="str">
        <f ca="1">IFERROR(IF($C4521="","",VLOOKUP(FİLTRE!$C4521,'SKT LİSTESİ'!$F:$AJ,23,0)),"")</f>
        <v/>
      </c>
      <c r="P4521" s="31"/>
      <c r="Q4521" s="31"/>
      <c r="R4521" s="137" t="str">
        <f ca="1">(IFERROR(IF($C4521="","",VLOOKUP(FİLTRE!$C4521,'SKT LİSTESİ'!$F:$AJ,15,0)),""))</f>
        <v/>
      </c>
      <c r="S4521" s="138" t="str">
        <f ca="1">IFERROR(IF($C4521="","",VLOOKUP(FİLTRE!$C4521,'SKT LİSTESİ'!$F:$AJ,16,0)),"")</f>
        <v/>
      </c>
      <c r="AF4521" s="179" t="str">
        <f t="shared" ca="1" si="282"/>
        <v/>
      </c>
      <c r="AG4521" s="179">
        <f t="shared" ca="1" si="283"/>
        <v>0</v>
      </c>
      <c r="AH4521" s="179">
        <f t="shared" ca="1" si="284"/>
        <v>0</v>
      </c>
    </row>
    <row r="4522" spans="2:34" ht="15.75" x14ac:dyDescent="0.25">
      <c r="B4522">
        <f t="shared" ca="1" si="281"/>
        <v>4510</v>
      </c>
      <c r="C4522" t="str">
        <f ca="1">IFERROR(VLOOKUP(B4522,'SKT LİSTESİ'!F:F,1,0),"")</f>
        <v/>
      </c>
      <c r="E4522" s="128" t="str">
        <f ca="1">IFERROR(IF($C4522="","",VLOOKUP(FİLTRE!$C4522,'SKT LİSTESİ'!$F:$S,5,0)),"")</f>
        <v/>
      </c>
      <c r="F4522" s="129" t="str">
        <f ca="1">IFERROR(IF($C4522="","",VLOOKUP(FİLTRE!$C4522,'SKT LİSTESİ'!$F:$S,7,0)),"")</f>
        <v/>
      </c>
      <c r="G4522" s="130" t="str">
        <f ca="1">IFERROR(IF($C4522="","",VLOOKUP(FİLTRE!$C4522,'SKT LİSTESİ'!$F:$S,8,0)),"")</f>
        <v/>
      </c>
      <c r="H4522" s="131" t="str">
        <f ca="1">IF(E4522="","",IF($C4522="","",VLOOKUP(FİLTRE!$C4522,'SKT LİSTESİ'!$F:$S,9,0)))</f>
        <v/>
      </c>
      <c r="I4522" s="132" t="str">
        <f ca="1">IFERROR(IF($C4522="","",VLOOKUP(FİLTRE!$C4522,'SKT LİSTESİ'!$F:$S,10,0)),"")</f>
        <v/>
      </c>
      <c r="J4522" s="133" t="str">
        <f ca="1">IFERROR(IF($C4522="","",VLOOKUP(FİLTRE!$C4522,'SKT LİSTESİ'!$F:$S,11,0)),"")</f>
        <v/>
      </c>
      <c r="K4522" s="134" t="str">
        <f ca="1">IFERROR(IF($C4522="","",VLOOKUP(FİLTRE!$C4522,'SKT LİSTESİ'!$F:$S,12,0)),"")</f>
        <v/>
      </c>
      <c r="L4522" s="134" t="str">
        <f ca="1">IFERROR(IF($C4522="","",VLOOKUP(FİLTRE!$C4522,'SKT LİSTESİ'!$F:$S,13,0)),"")</f>
        <v/>
      </c>
      <c r="M4522" s="135" t="str">
        <f ca="1">IFERROR(IF($C4522="","",VLOOKUP(FİLTRE!$C4522,'SKT LİSTESİ'!$F:$AJ,14,0)),"")</f>
        <v/>
      </c>
      <c r="N4522" s="31" t="str">
        <f ca="1">IFERROR(IF($C4522="","",VLOOKUP(FİLTRE!$C4522,'SKT LİSTESİ'!$F:$AJ,22,0)),"")</f>
        <v/>
      </c>
      <c r="O4522" s="136" t="str">
        <f ca="1">IFERROR(IF($C4522="","",VLOOKUP(FİLTRE!$C4522,'SKT LİSTESİ'!$F:$AJ,23,0)),"")</f>
        <v/>
      </c>
      <c r="P4522" s="31"/>
      <c r="Q4522" s="31"/>
      <c r="R4522" s="137" t="str">
        <f ca="1">(IFERROR(IF($C4522="","",VLOOKUP(FİLTRE!$C4522,'SKT LİSTESİ'!$F:$AJ,15,0)),""))</f>
        <v/>
      </c>
      <c r="S4522" s="138" t="str">
        <f ca="1">IFERROR(IF($C4522="","",VLOOKUP(FİLTRE!$C4522,'SKT LİSTESİ'!$F:$AJ,16,0)),"")</f>
        <v/>
      </c>
      <c r="AF4522" s="179" t="str">
        <f t="shared" ca="1" si="282"/>
        <v/>
      </c>
      <c r="AG4522" s="179">
        <f t="shared" ca="1" si="283"/>
        <v>0</v>
      </c>
      <c r="AH4522" s="179">
        <f t="shared" ca="1" si="284"/>
        <v>0</v>
      </c>
    </row>
    <row r="4523" spans="2:34" ht="15.75" x14ac:dyDescent="0.25">
      <c r="B4523">
        <f t="shared" ca="1" si="281"/>
        <v>4511</v>
      </c>
      <c r="C4523" t="str">
        <f ca="1">IFERROR(VLOOKUP(B4523,'SKT LİSTESİ'!F:F,1,0),"")</f>
        <v/>
      </c>
      <c r="E4523" s="128" t="str">
        <f ca="1">IFERROR(IF($C4523="","",VLOOKUP(FİLTRE!$C4523,'SKT LİSTESİ'!$F:$S,5,0)),"")</f>
        <v/>
      </c>
      <c r="F4523" s="129" t="str">
        <f ca="1">IFERROR(IF($C4523="","",VLOOKUP(FİLTRE!$C4523,'SKT LİSTESİ'!$F:$S,7,0)),"")</f>
        <v/>
      </c>
      <c r="G4523" s="130" t="str">
        <f ca="1">IFERROR(IF($C4523="","",VLOOKUP(FİLTRE!$C4523,'SKT LİSTESİ'!$F:$S,8,0)),"")</f>
        <v/>
      </c>
      <c r="H4523" s="131" t="str">
        <f ca="1">IF(E4523="","",IF($C4523="","",VLOOKUP(FİLTRE!$C4523,'SKT LİSTESİ'!$F:$S,9,0)))</f>
        <v/>
      </c>
      <c r="I4523" s="132" t="str">
        <f ca="1">IFERROR(IF($C4523="","",VLOOKUP(FİLTRE!$C4523,'SKT LİSTESİ'!$F:$S,10,0)),"")</f>
        <v/>
      </c>
      <c r="J4523" s="133" t="str">
        <f ca="1">IFERROR(IF($C4523="","",VLOOKUP(FİLTRE!$C4523,'SKT LİSTESİ'!$F:$S,11,0)),"")</f>
        <v/>
      </c>
      <c r="K4523" s="134" t="str">
        <f ca="1">IFERROR(IF($C4523="","",VLOOKUP(FİLTRE!$C4523,'SKT LİSTESİ'!$F:$S,12,0)),"")</f>
        <v/>
      </c>
      <c r="L4523" s="134" t="str">
        <f ca="1">IFERROR(IF($C4523="","",VLOOKUP(FİLTRE!$C4523,'SKT LİSTESİ'!$F:$S,13,0)),"")</f>
        <v/>
      </c>
      <c r="M4523" s="135" t="str">
        <f ca="1">IFERROR(IF($C4523="","",VLOOKUP(FİLTRE!$C4523,'SKT LİSTESİ'!$F:$AJ,14,0)),"")</f>
        <v/>
      </c>
      <c r="N4523" s="31" t="str">
        <f ca="1">IFERROR(IF($C4523="","",VLOOKUP(FİLTRE!$C4523,'SKT LİSTESİ'!$F:$AJ,22,0)),"")</f>
        <v/>
      </c>
      <c r="O4523" s="136" t="str">
        <f ca="1">IFERROR(IF($C4523="","",VLOOKUP(FİLTRE!$C4523,'SKT LİSTESİ'!$F:$AJ,23,0)),"")</f>
        <v/>
      </c>
      <c r="P4523" s="31"/>
      <c r="Q4523" s="31"/>
      <c r="R4523" s="137" t="str">
        <f ca="1">(IFERROR(IF($C4523="","",VLOOKUP(FİLTRE!$C4523,'SKT LİSTESİ'!$F:$AJ,15,0)),""))</f>
        <v/>
      </c>
      <c r="S4523" s="138" t="str">
        <f ca="1">IFERROR(IF($C4523="","",VLOOKUP(FİLTRE!$C4523,'SKT LİSTESİ'!$F:$AJ,16,0)),"")</f>
        <v/>
      </c>
      <c r="AF4523" s="179" t="str">
        <f t="shared" ca="1" si="282"/>
        <v/>
      </c>
      <c r="AG4523" s="179">
        <f t="shared" ca="1" si="283"/>
        <v>0</v>
      </c>
      <c r="AH4523" s="179">
        <f t="shared" ca="1" si="284"/>
        <v>0</v>
      </c>
    </row>
    <row r="4524" spans="2:34" ht="15.75" x14ac:dyDescent="0.25">
      <c r="B4524">
        <f t="shared" ca="1" si="281"/>
        <v>4512</v>
      </c>
      <c r="C4524" t="str">
        <f ca="1">IFERROR(VLOOKUP(B4524,'SKT LİSTESİ'!F:F,1,0),"")</f>
        <v/>
      </c>
      <c r="E4524" s="128" t="str">
        <f ca="1">IFERROR(IF($C4524="","",VLOOKUP(FİLTRE!$C4524,'SKT LİSTESİ'!$F:$S,5,0)),"")</f>
        <v/>
      </c>
      <c r="F4524" s="129" t="str">
        <f ca="1">IFERROR(IF($C4524="","",VLOOKUP(FİLTRE!$C4524,'SKT LİSTESİ'!$F:$S,7,0)),"")</f>
        <v/>
      </c>
      <c r="G4524" s="130" t="str">
        <f ca="1">IFERROR(IF($C4524="","",VLOOKUP(FİLTRE!$C4524,'SKT LİSTESİ'!$F:$S,8,0)),"")</f>
        <v/>
      </c>
      <c r="H4524" s="131" t="str">
        <f ca="1">IF(E4524="","",IF($C4524="","",VLOOKUP(FİLTRE!$C4524,'SKT LİSTESİ'!$F:$S,9,0)))</f>
        <v/>
      </c>
      <c r="I4524" s="132" t="str">
        <f ca="1">IFERROR(IF($C4524="","",VLOOKUP(FİLTRE!$C4524,'SKT LİSTESİ'!$F:$S,10,0)),"")</f>
        <v/>
      </c>
      <c r="J4524" s="133" t="str">
        <f ca="1">IFERROR(IF($C4524="","",VLOOKUP(FİLTRE!$C4524,'SKT LİSTESİ'!$F:$S,11,0)),"")</f>
        <v/>
      </c>
      <c r="K4524" s="134" t="str">
        <f ca="1">IFERROR(IF($C4524="","",VLOOKUP(FİLTRE!$C4524,'SKT LİSTESİ'!$F:$S,12,0)),"")</f>
        <v/>
      </c>
      <c r="L4524" s="134" t="str">
        <f ca="1">IFERROR(IF($C4524="","",VLOOKUP(FİLTRE!$C4524,'SKT LİSTESİ'!$F:$S,13,0)),"")</f>
        <v/>
      </c>
      <c r="M4524" s="135" t="str">
        <f ca="1">IFERROR(IF($C4524="","",VLOOKUP(FİLTRE!$C4524,'SKT LİSTESİ'!$F:$AJ,14,0)),"")</f>
        <v/>
      </c>
      <c r="N4524" s="31" t="str">
        <f ca="1">IFERROR(IF($C4524="","",VLOOKUP(FİLTRE!$C4524,'SKT LİSTESİ'!$F:$AJ,22,0)),"")</f>
        <v/>
      </c>
      <c r="O4524" s="136" t="str">
        <f ca="1">IFERROR(IF($C4524="","",VLOOKUP(FİLTRE!$C4524,'SKT LİSTESİ'!$F:$AJ,23,0)),"")</f>
        <v/>
      </c>
      <c r="P4524" s="31"/>
      <c r="Q4524" s="31"/>
      <c r="R4524" s="137" t="str">
        <f ca="1">(IFERROR(IF($C4524="","",VLOOKUP(FİLTRE!$C4524,'SKT LİSTESİ'!$F:$AJ,15,0)),""))</f>
        <v/>
      </c>
      <c r="S4524" s="138" t="str">
        <f ca="1">IFERROR(IF($C4524="","",VLOOKUP(FİLTRE!$C4524,'SKT LİSTESİ'!$F:$AJ,16,0)),"")</f>
        <v/>
      </c>
      <c r="AF4524" s="179" t="str">
        <f t="shared" ca="1" si="282"/>
        <v/>
      </c>
      <c r="AG4524" s="179">
        <f t="shared" ca="1" si="283"/>
        <v>0</v>
      </c>
      <c r="AH4524" s="179">
        <f t="shared" ca="1" si="284"/>
        <v>0</v>
      </c>
    </row>
    <row r="4525" spans="2:34" ht="15.75" x14ac:dyDescent="0.25">
      <c r="B4525">
        <f t="shared" ca="1" si="281"/>
        <v>4513</v>
      </c>
      <c r="C4525" t="str">
        <f ca="1">IFERROR(VLOOKUP(B4525,'SKT LİSTESİ'!F:F,1,0),"")</f>
        <v/>
      </c>
      <c r="E4525" s="128" t="str">
        <f ca="1">IFERROR(IF($C4525="","",VLOOKUP(FİLTRE!$C4525,'SKT LİSTESİ'!$F:$S,5,0)),"")</f>
        <v/>
      </c>
      <c r="F4525" s="129" t="str">
        <f ca="1">IFERROR(IF($C4525="","",VLOOKUP(FİLTRE!$C4525,'SKT LİSTESİ'!$F:$S,7,0)),"")</f>
        <v/>
      </c>
      <c r="G4525" s="130" t="str">
        <f ca="1">IFERROR(IF($C4525="","",VLOOKUP(FİLTRE!$C4525,'SKT LİSTESİ'!$F:$S,8,0)),"")</f>
        <v/>
      </c>
      <c r="H4525" s="131" t="str">
        <f ca="1">IF(E4525="","",IF($C4525="","",VLOOKUP(FİLTRE!$C4525,'SKT LİSTESİ'!$F:$S,9,0)))</f>
        <v/>
      </c>
      <c r="I4525" s="132" t="str">
        <f ca="1">IFERROR(IF($C4525="","",VLOOKUP(FİLTRE!$C4525,'SKT LİSTESİ'!$F:$S,10,0)),"")</f>
        <v/>
      </c>
      <c r="J4525" s="133" t="str">
        <f ca="1">IFERROR(IF($C4525="","",VLOOKUP(FİLTRE!$C4525,'SKT LİSTESİ'!$F:$S,11,0)),"")</f>
        <v/>
      </c>
      <c r="K4525" s="134" t="str">
        <f ca="1">IFERROR(IF($C4525="","",VLOOKUP(FİLTRE!$C4525,'SKT LİSTESİ'!$F:$S,12,0)),"")</f>
        <v/>
      </c>
      <c r="L4525" s="134" t="str">
        <f ca="1">IFERROR(IF($C4525="","",VLOOKUP(FİLTRE!$C4525,'SKT LİSTESİ'!$F:$S,13,0)),"")</f>
        <v/>
      </c>
      <c r="M4525" s="135" t="str">
        <f ca="1">IFERROR(IF($C4525="","",VLOOKUP(FİLTRE!$C4525,'SKT LİSTESİ'!$F:$AJ,14,0)),"")</f>
        <v/>
      </c>
      <c r="N4525" s="31" t="str">
        <f ca="1">IFERROR(IF($C4525="","",VLOOKUP(FİLTRE!$C4525,'SKT LİSTESİ'!$F:$AJ,22,0)),"")</f>
        <v/>
      </c>
      <c r="O4525" s="136" t="str">
        <f ca="1">IFERROR(IF($C4525="","",VLOOKUP(FİLTRE!$C4525,'SKT LİSTESİ'!$F:$AJ,23,0)),"")</f>
        <v/>
      </c>
      <c r="P4525" s="31"/>
      <c r="Q4525" s="31"/>
      <c r="R4525" s="137" t="str">
        <f ca="1">(IFERROR(IF($C4525="","",VLOOKUP(FİLTRE!$C4525,'SKT LİSTESİ'!$F:$AJ,15,0)),""))</f>
        <v/>
      </c>
      <c r="S4525" s="138" t="str">
        <f ca="1">IFERROR(IF($C4525="","",VLOOKUP(FİLTRE!$C4525,'SKT LİSTESİ'!$F:$AJ,16,0)),"")</f>
        <v/>
      </c>
      <c r="AF4525" s="179" t="str">
        <f t="shared" ca="1" si="282"/>
        <v/>
      </c>
      <c r="AG4525" s="179">
        <f t="shared" ca="1" si="283"/>
        <v>0</v>
      </c>
      <c r="AH4525" s="179">
        <f t="shared" ca="1" si="284"/>
        <v>0</v>
      </c>
    </row>
    <row r="4526" spans="2:34" ht="15.75" x14ac:dyDescent="0.25">
      <c r="B4526">
        <f t="shared" ca="1" si="281"/>
        <v>4514</v>
      </c>
      <c r="C4526" t="str">
        <f ca="1">IFERROR(VLOOKUP(B4526,'SKT LİSTESİ'!F:F,1,0),"")</f>
        <v/>
      </c>
      <c r="E4526" s="128" t="str">
        <f ca="1">IFERROR(IF($C4526="","",VLOOKUP(FİLTRE!$C4526,'SKT LİSTESİ'!$F:$S,5,0)),"")</f>
        <v/>
      </c>
      <c r="F4526" s="129" t="str">
        <f ca="1">IFERROR(IF($C4526="","",VLOOKUP(FİLTRE!$C4526,'SKT LİSTESİ'!$F:$S,7,0)),"")</f>
        <v/>
      </c>
      <c r="G4526" s="130" t="str">
        <f ca="1">IFERROR(IF($C4526="","",VLOOKUP(FİLTRE!$C4526,'SKT LİSTESİ'!$F:$S,8,0)),"")</f>
        <v/>
      </c>
      <c r="H4526" s="131" t="str">
        <f ca="1">IF(E4526="","",IF($C4526="","",VLOOKUP(FİLTRE!$C4526,'SKT LİSTESİ'!$F:$S,9,0)))</f>
        <v/>
      </c>
      <c r="I4526" s="132" t="str">
        <f ca="1">IFERROR(IF($C4526="","",VLOOKUP(FİLTRE!$C4526,'SKT LİSTESİ'!$F:$S,10,0)),"")</f>
        <v/>
      </c>
      <c r="J4526" s="133" t="str">
        <f ca="1">IFERROR(IF($C4526="","",VLOOKUP(FİLTRE!$C4526,'SKT LİSTESİ'!$F:$S,11,0)),"")</f>
        <v/>
      </c>
      <c r="K4526" s="134" t="str">
        <f ca="1">IFERROR(IF($C4526="","",VLOOKUP(FİLTRE!$C4526,'SKT LİSTESİ'!$F:$S,12,0)),"")</f>
        <v/>
      </c>
      <c r="L4526" s="134" t="str">
        <f ca="1">IFERROR(IF($C4526="","",VLOOKUP(FİLTRE!$C4526,'SKT LİSTESİ'!$F:$S,13,0)),"")</f>
        <v/>
      </c>
      <c r="M4526" s="135" t="str">
        <f ca="1">IFERROR(IF($C4526="","",VLOOKUP(FİLTRE!$C4526,'SKT LİSTESİ'!$F:$AJ,14,0)),"")</f>
        <v/>
      </c>
      <c r="N4526" s="31" t="str">
        <f ca="1">IFERROR(IF($C4526="","",VLOOKUP(FİLTRE!$C4526,'SKT LİSTESİ'!$F:$AJ,22,0)),"")</f>
        <v/>
      </c>
      <c r="O4526" s="136" t="str">
        <f ca="1">IFERROR(IF($C4526="","",VLOOKUP(FİLTRE!$C4526,'SKT LİSTESİ'!$F:$AJ,23,0)),"")</f>
        <v/>
      </c>
      <c r="P4526" s="31"/>
      <c r="Q4526" s="31"/>
      <c r="R4526" s="137" t="str">
        <f ca="1">(IFERROR(IF($C4526="","",VLOOKUP(FİLTRE!$C4526,'SKT LİSTESİ'!$F:$AJ,15,0)),""))</f>
        <v/>
      </c>
      <c r="S4526" s="138" t="str">
        <f ca="1">IFERROR(IF($C4526="","",VLOOKUP(FİLTRE!$C4526,'SKT LİSTESİ'!$F:$AJ,16,0)),"")</f>
        <v/>
      </c>
      <c r="AF4526" s="179" t="str">
        <f t="shared" ca="1" si="282"/>
        <v/>
      </c>
      <c r="AG4526" s="179">
        <f t="shared" ca="1" si="283"/>
        <v>0</v>
      </c>
      <c r="AH4526" s="179">
        <f t="shared" ca="1" si="284"/>
        <v>0</v>
      </c>
    </row>
    <row r="4527" spans="2:34" ht="15.75" x14ac:dyDescent="0.25">
      <c r="B4527">
        <f t="shared" ca="1" si="281"/>
        <v>4515</v>
      </c>
      <c r="C4527" t="str">
        <f ca="1">IFERROR(VLOOKUP(B4527,'SKT LİSTESİ'!F:F,1,0),"")</f>
        <v/>
      </c>
      <c r="E4527" s="128" t="str">
        <f ca="1">IFERROR(IF($C4527="","",VLOOKUP(FİLTRE!$C4527,'SKT LİSTESİ'!$F:$S,5,0)),"")</f>
        <v/>
      </c>
      <c r="F4527" s="129" t="str">
        <f ca="1">IFERROR(IF($C4527="","",VLOOKUP(FİLTRE!$C4527,'SKT LİSTESİ'!$F:$S,7,0)),"")</f>
        <v/>
      </c>
      <c r="G4527" s="130" t="str">
        <f ca="1">IFERROR(IF($C4527="","",VLOOKUP(FİLTRE!$C4527,'SKT LİSTESİ'!$F:$S,8,0)),"")</f>
        <v/>
      </c>
      <c r="H4527" s="131" t="str">
        <f ca="1">IF(E4527="","",IF($C4527="","",VLOOKUP(FİLTRE!$C4527,'SKT LİSTESİ'!$F:$S,9,0)))</f>
        <v/>
      </c>
      <c r="I4527" s="132" t="str">
        <f ca="1">IFERROR(IF($C4527="","",VLOOKUP(FİLTRE!$C4527,'SKT LİSTESİ'!$F:$S,10,0)),"")</f>
        <v/>
      </c>
      <c r="J4527" s="133" t="str">
        <f ca="1">IFERROR(IF($C4527="","",VLOOKUP(FİLTRE!$C4527,'SKT LİSTESİ'!$F:$S,11,0)),"")</f>
        <v/>
      </c>
      <c r="K4527" s="134" t="str">
        <f ca="1">IFERROR(IF($C4527="","",VLOOKUP(FİLTRE!$C4527,'SKT LİSTESİ'!$F:$S,12,0)),"")</f>
        <v/>
      </c>
      <c r="L4527" s="134" t="str">
        <f ca="1">IFERROR(IF($C4527="","",VLOOKUP(FİLTRE!$C4527,'SKT LİSTESİ'!$F:$S,13,0)),"")</f>
        <v/>
      </c>
      <c r="M4527" s="135" t="str">
        <f ca="1">IFERROR(IF($C4527="","",VLOOKUP(FİLTRE!$C4527,'SKT LİSTESİ'!$F:$AJ,14,0)),"")</f>
        <v/>
      </c>
      <c r="N4527" s="31" t="str">
        <f ca="1">IFERROR(IF($C4527="","",VLOOKUP(FİLTRE!$C4527,'SKT LİSTESİ'!$F:$AJ,22,0)),"")</f>
        <v/>
      </c>
      <c r="O4527" s="136" t="str">
        <f ca="1">IFERROR(IF($C4527="","",VLOOKUP(FİLTRE!$C4527,'SKT LİSTESİ'!$F:$AJ,23,0)),"")</f>
        <v/>
      </c>
      <c r="P4527" s="31"/>
      <c r="Q4527" s="31"/>
      <c r="R4527" s="137" t="str">
        <f ca="1">(IFERROR(IF($C4527="","",VLOOKUP(FİLTRE!$C4527,'SKT LİSTESİ'!$F:$AJ,15,0)),""))</f>
        <v/>
      </c>
      <c r="S4527" s="138" t="str">
        <f ca="1">IFERROR(IF($C4527="","",VLOOKUP(FİLTRE!$C4527,'SKT LİSTESİ'!$F:$AJ,16,0)),"")</f>
        <v/>
      </c>
      <c r="AF4527" s="179" t="str">
        <f t="shared" ca="1" si="282"/>
        <v/>
      </c>
      <c r="AG4527" s="179">
        <f t="shared" ca="1" si="283"/>
        <v>0</v>
      </c>
      <c r="AH4527" s="179">
        <f t="shared" ca="1" si="284"/>
        <v>0</v>
      </c>
    </row>
    <row r="4528" spans="2:34" ht="15.75" x14ac:dyDescent="0.25">
      <c r="B4528">
        <f t="shared" ca="1" si="281"/>
        <v>4516</v>
      </c>
      <c r="C4528" t="str">
        <f ca="1">IFERROR(VLOOKUP(B4528,'SKT LİSTESİ'!F:F,1,0),"")</f>
        <v/>
      </c>
      <c r="E4528" s="128" t="str">
        <f ca="1">IFERROR(IF($C4528="","",VLOOKUP(FİLTRE!$C4528,'SKT LİSTESİ'!$F:$S,5,0)),"")</f>
        <v/>
      </c>
      <c r="F4528" s="129" t="str">
        <f ca="1">IFERROR(IF($C4528="","",VLOOKUP(FİLTRE!$C4528,'SKT LİSTESİ'!$F:$S,7,0)),"")</f>
        <v/>
      </c>
      <c r="G4528" s="130" t="str">
        <f ca="1">IFERROR(IF($C4528="","",VLOOKUP(FİLTRE!$C4528,'SKT LİSTESİ'!$F:$S,8,0)),"")</f>
        <v/>
      </c>
      <c r="H4528" s="131" t="str">
        <f ca="1">IF(E4528="","",IF($C4528="","",VLOOKUP(FİLTRE!$C4528,'SKT LİSTESİ'!$F:$S,9,0)))</f>
        <v/>
      </c>
      <c r="I4528" s="132" t="str">
        <f ca="1">IFERROR(IF($C4528="","",VLOOKUP(FİLTRE!$C4528,'SKT LİSTESİ'!$F:$S,10,0)),"")</f>
        <v/>
      </c>
      <c r="J4528" s="133" t="str">
        <f ca="1">IFERROR(IF($C4528="","",VLOOKUP(FİLTRE!$C4528,'SKT LİSTESİ'!$F:$S,11,0)),"")</f>
        <v/>
      </c>
      <c r="K4528" s="134" t="str">
        <f ca="1">IFERROR(IF($C4528="","",VLOOKUP(FİLTRE!$C4528,'SKT LİSTESİ'!$F:$S,12,0)),"")</f>
        <v/>
      </c>
      <c r="L4528" s="134" t="str">
        <f ca="1">IFERROR(IF($C4528="","",VLOOKUP(FİLTRE!$C4528,'SKT LİSTESİ'!$F:$S,13,0)),"")</f>
        <v/>
      </c>
      <c r="M4528" s="135" t="str">
        <f ca="1">IFERROR(IF($C4528="","",VLOOKUP(FİLTRE!$C4528,'SKT LİSTESİ'!$F:$AJ,14,0)),"")</f>
        <v/>
      </c>
      <c r="N4528" s="31" t="str">
        <f ca="1">IFERROR(IF($C4528="","",VLOOKUP(FİLTRE!$C4528,'SKT LİSTESİ'!$F:$AJ,22,0)),"")</f>
        <v/>
      </c>
      <c r="O4528" s="136" t="str">
        <f ca="1">IFERROR(IF($C4528="","",VLOOKUP(FİLTRE!$C4528,'SKT LİSTESİ'!$F:$AJ,23,0)),"")</f>
        <v/>
      </c>
      <c r="P4528" s="31"/>
      <c r="Q4528" s="31"/>
      <c r="R4528" s="137" t="str">
        <f ca="1">(IFERROR(IF($C4528="","",VLOOKUP(FİLTRE!$C4528,'SKT LİSTESİ'!$F:$AJ,15,0)),""))</f>
        <v/>
      </c>
      <c r="S4528" s="138" t="str">
        <f ca="1">IFERROR(IF($C4528="","",VLOOKUP(FİLTRE!$C4528,'SKT LİSTESİ'!$F:$AJ,16,0)),"")</f>
        <v/>
      </c>
      <c r="AF4528" s="179" t="str">
        <f t="shared" ca="1" si="282"/>
        <v/>
      </c>
      <c r="AG4528" s="179">
        <f t="shared" ca="1" si="283"/>
        <v>0</v>
      </c>
      <c r="AH4528" s="179">
        <f t="shared" ca="1" si="284"/>
        <v>0</v>
      </c>
    </row>
    <row r="4529" spans="2:34" ht="15.75" x14ac:dyDescent="0.25">
      <c r="B4529">
        <f t="shared" ca="1" si="281"/>
        <v>4517</v>
      </c>
      <c r="C4529" t="str">
        <f ca="1">IFERROR(VLOOKUP(B4529,'SKT LİSTESİ'!F:F,1,0),"")</f>
        <v/>
      </c>
      <c r="E4529" s="128" t="str">
        <f ca="1">IFERROR(IF($C4529="","",VLOOKUP(FİLTRE!$C4529,'SKT LİSTESİ'!$F:$S,5,0)),"")</f>
        <v/>
      </c>
      <c r="F4529" s="129" t="str">
        <f ca="1">IFERROR(IF($C4529="","",VLOOKUP(FİLTRE!$C4529,'SKT LİSTESİ'!$F:$S,7,0)),"")</f>
        <v/>
      </c>
      <c r="G4529" s="130" t="str">
        <f ca="1">IFERROR(IF($C4529="","",VLOOKUP(FİLTRE!$C4529,'SKT LİSTESİ'!$F:$S,8,0)),"")</f>
        <v/>
      </c>
      <c r="H4529" s="131" t="str">
        <f ca="1">IF(E4529="","",IF($C4529="","",VLOOKUP(FİLTRE!$C4529,'SKT LİSTESİ'!$F:$S,9,0)))</f>
        <v/>
      </c>
      <c r="I4529" s="132" t="str">
        <f ca="1">IFERROR(IF($C4529="","",VLOOKUP(FİLTRE!$C4529,'SKT LİSTESİ'!$F:$S,10,0)),"")</f>
        <v/>
      </c>
      <c r="J4529" s="133" t="str">
        <f ca="1">IFERROR(IF($C4529="","",VLOOKUP(FİLTRE!$C4529,'SKT LİSTESİ'!$F:$S,11,0)),"")</f>
        <v/>
      </c>
      <c r="K4529" s="134" t="str">
        <f ca="1">IFERROR(IF($C4529="","",VLOOKUP(FİLTRE!$C4529,'SKT LİSTESİ'!$F:$S,12,0)),"")</f>
        <v/>
      </c>
      <c r="L4529" s="134" t="str">
        <f ca="1">IFERROR(IF($C4529="","",VLOOKUP(FİLTRE!$C4529,'SKT LİSTESİ'!$F:$S,13,0)),"")</f>
        <v/>
      </c>
      <c r="M4529" s="135" t="str">
        <f ca="1">IFERROR(IF($C4529="","",VLOOKUP(FİLTRE!$C4529,'SKT LİSTESİ'!$F:$AJ,14,0)),"")</f>
        <v/>
      </c>
      <c r="N4529" s="31" t="str">
        <f ca="1">IFERROR(IF($C4529="","",VLOOKUP(FİLTRE!$C4529,'SKT LİSTESİ'!$F:$AJ,22,0)),"")</f>
        <v/>
      </c>
      <c r="O4529" s="136" t="str">
        <f ca="1">IFERROR(IF($C4529="","",VLOOKUP(FİLTRE!$C4529,'SKT LİSTESİ'!$F:$AJ,23,0)),"")</f>
        <v/>
      </c>
      <c r="P4529" s="31"/>
      <c r="Q4529" s="31"/>
      <c r="R4529" s="137" t="str">
        <f ca="1">(IFERROR(IF($C4529="","",VLOOKUP(FİLTRE!$C4529,'SKT LİSTESİ'!$F:$AJ,15,0)),""))</f>
        <v/>
      </c>
      <c r="S4529" s="138" t="str">
        <f ca="1">IFERROR(IF($C4529="","",VLOOKUP(FİLTRE!$C4529,'SKT LİSTESİ'!$F:$AJ,16,0)),"")</f>
        <v/>
      </c>
      <c r="AF4529" s="179" t="str">
        <f t="shared" ca="1" si="282"/>
        <v/>
      </c>
      <c r="AG4529" s="179">
        <f t="shared" ca="1" si="283"/>
        <v>0</v>
      </c>
      <c r="AH4529" s="179">
        <f t="shared" ca="1" si="284"/>
        <v>0</v>
      </c>
    </row>
    <row r="4530" spans="2:34" ht="15.75" x14ac:dyDescent="0.25">
      <c r="B4530">
        <f t="shared" ca="1" si="281"/>
        <v>4518</v>
      </c>
      <c r="C4530" t="str">
        <f ca="1">IFERROR(VLOOKUP(B4530,'SKT LİSTESİ'!F:F,1,0),"")</f>
        <v/>
      </c>
      <c r="E4530" s="128" t="str">
        <f ca="1">IFERROR(IF($C4530="","",VLOOKUP(FİLTRE!$C4530,'SKT LİSTESİ'!$F:$S,5,0)),"")</f>
        <v/>
      </c>
      <c r="F4530" s="129" t="str">
        <f ca="1">IFERROR(IF($C4530="","",VLOOKUP(FİLTRE!$C4530,'SKT LİSTESİ'!$F:$S,7,0)),"")</f>
        <v/>
      </c>
      <c r="G4530" s="130" t="str">
        <f ca="1">IFERROR(IF($C4530="","",VLOOKUP(FİLTRE!$C4530,'SKT LİSTESİ'!$F:$S,8,0)),"")</f>
        <v/>
      </c>
      <c r="H4530" s="131" t="str">
        <f ca="1">IF(E4530="","",IF($C4530="","",VLOOKUP(FİLTRE!$C4530,'SKT LİSTESİ'!$F:$S,9,0)))</f>
        <v/>
      </c>
      <c r="I4530" s="132" t="str">
        <f ca="1">IFERROR(IF($C4530="","",VLOOKUP(FİLTRE!$C4530,'SKT LİSTESİ'!$F:$S,10,0)),"")</f>
        <v/>
      </c>
      <c r="J4530" s="133" t="str">
        <f ca="1">IFERROR(IF($C4530="","",VLOOKUP(FİLTRE!$C4530,'SKT LİSTESİ'!$F:$S,11,0)),"")</f>
        <v/>
      </c>
      <c r="K4530" s="134" t="str">
        <f ca="1">IFERROR(IF($C4530="","",VLOOKUP(FİLTRE!$C4530,'SKT LİSTESİ'!$F:$S,12,0)),"")</f>
        <v/>
      </c>
      <c r="L4530" s="134" t="str">
        <f ca="1">IFERROR(IF($C4530="","",VLOOKUP(FİLTRE!$C4530,'SKT LİSTESİ'!$F:$S,13,0)),"")</f>
        <v/>
      </c>
      <c r="M4530" s="135" t="str">
        <f ca="1">IFERROR(IF($C4530="","",VLOOKUP(FİLTRE!$C4530,'SKT LİSTESİ'!$F:$AJ,14,0)),"")</f>
        <v/>
      </c>
      <c r="N4530" s="31" t="str">
        <f ca="1">IFERROR(IF($C4530="","",VLOOKUP(FİLTRE!$C4530,'SKT LİSTESİ'!$F:$AJ,22,0)),"")</f>
        <v/>
      </c>
      <c r="O4530" s="136" t="str">
        <f ca="1">IFERROR(IF($C4530="","",VLOOKUP(FİLTRE!$C4530,'SKT LİSTESİ'!$F:$AJ,23,0)),"")</f>
        <v/>
      </c>
      <c r="P4530" s="31"/>
      <c r="Q4530" s="31"/>
      <c r="R4530" s="137" t="str">
        <f ca="1">(IFERROR(IF($C4530="","",VLOOKUP(FİLTRE!$C4530,'SKT LİSTESİ'!$F:$AJ,15,0)),""))</f>
        <v/>
      </c>
      <c r="S4530" s="138" t="str">
        <f ca="1">IFERROR(IF($C4530="","",VLOOKUP(FİLTRE!$C4530,'SKT LİSTESİ'!$F:$AJ,16,0)),"")</f>
        <v/>
      </c>
      <c r="AF4530" s="179" t="str">
        <f t="shared" ca="1" si="282"/>
        <v/>
      </c>
      <c r="AG4530" s="179">
        <f t="shared" ca="1" si="283"/>
        <v>0</v>
      </c>
      <c r="AH4530" s="179">
        <f t="shared" ca="1" si="284"/>
        <v>0</v>
      </c>
    </row>
    <row r="4531" spans="2:34" ht="15.75" x14ac:dyDescent="0.25">
      <c r="B4531">
        <f t="shared" ca="1" si="281"/>
        <v>4519</v>
      </c>
      <c r="C4531" t="str">
        <f ca="1">IFERROR(VLOOKUP(B4531,'SKT LİSTESİ'!F:F,1,0),"")</f>
        <v/>
      </c>
      <c r="E4531" s="128" t="str">
        <f ca="1">IFERROR(IF($C4531="","",VLOOKUP(FİLTRE!$C4531,'SKT LİSTESİ'!$F:$S,5,0)),"")</f>
        <v/>
      </c>
      <c r="F4531" s="129" t="str">
        <f ca="1">IFERROR(IF($C4531="","",VLOOKUP(FİLTRE!$C4531,'SKT LİSTESİ'!$F:$S,7,0)),"")</f>
        <v/>
      </c>
      <c r="G4531" s="130" t="str">
        <f ca="1">IFERROR(IF($C4531="","",VLOOKUP(FİLTRE!$C4531,'SKT LİSTESİ'!$F:$S,8,0)),"")</f>
        <v/>
      </c>
      <c r="H4531" s="131" t="str">
        <f ca="1">IF(E4531="","",IF($C4531="","",VLOOKUP(FİLTRE!$C4531,'SKT LİSTESİ'!$F:$S,9,0)))</f>
        <v/>
      </c>
      <c r="I4531" s="132" t="str">
        <f ca="1">IFERROR(IF($C4531="","",VLOOKUP(FİLTRE!$C4531,'SKT LİSTESİ'!$F:$S,10,0)),"")</f>
        <v/>
      </c>
      <c r="J4531" s="133" t="str">
        <f ca="1">IFERROR(IF($C4531="","",VLOOKUP(FİLTRE!$C4531,'SKT LİSTESİ'!$F:$S,11,0)),"")</f>
        <v/>
      </c>
      <c r="K4531" s="134" t="str">
        <f ca="1">IFERROR(IF($C4531="","",VLOOKUP(FİLTRE!$C4531,'SKT LİSTESİ'!$F:$S,12,0)),"")</f>
        <v/>
      </c>
      <c r="L4531" s="134" t="str">
        <f ca="1">IFERROR(IF($C4531="","",VLOOKUP(FİLTRE!$C4531,'SKT LİSTESİ'!$F:$S,13,0)),"")</f>
        <v/>
      </c>
      <c r="M4531" s="135" t="str">
        <f ca="1">IFERROR(IF($C4531="","",VLOOKUP(FİLTRE!$C4531,'SKT LİSTESİ'!$F:$AJ,14,0)),"")</f>
        <v/>
      </c>
      <c r="N4531" s="31" t="str">
        <f ca="1">IFERROR(IF($C4531="","",VLOOKUP(FİLTRE!$C4531,'SKT LİSTESİ'!$F:$AJ,22,0)),"")</f>
        <v/>
      </c>
      <c r="O4531" s="136" t="str">
        <f ca="1">IFERROR(IF($C4531="","",VLOOKUP(FİLTRE!$C4531,'SKT LİSTESİ'!$F:$AJ,23,0)),"")</f>
        <v/>
      </c>
      <c r="P4531" s="31"/>
      <c r="Q4531" s="31"/>
      <c r="R4531" s="137" t="str">
        <f ca="1">(IFERROR(IF($C4531="","",VLOOKUP(FİLTRE!$C4531,'SKT LİSTESİ'!$F:$AJ,15,0)),""))</f>
        <v/>
      </c>
      <c r="S4531" s="138" t="str">
        <f ca="1">IFERROR(IF($C4531="","",VLOOKUP(FİLTRE!$C4531,'SKT LİSTESİ'!$F:$AJ,16,0)),"")</f>
        <v/>
      </c>
      <c r="AF4531" s="179" t="str">
        <f t="shared" ca="1" si="282"/>
        <v/>
      </c>
      <c r="AG4531" s="179">
        <f t="shared" ca="1" si="283"/>
        <v>0</v>
      </c>
      <c r="AH4531" s="179">
        <f t="shared" ca="1" si="284"/>
        <v>0</v>
      </c>
    </row>
    <row r="4532" spans="2:34" ht="15.75" x14ac:dyDescent="0.25">
      <c r="B4532">
        <f t="shared" ca="1" si="281"/>
        <v>4520</v>
      </c>
      <c r="C4532" t="str">
        <f ca="1">IFERROR(VLOOKUP(B4532,'SKT LİSTESİ'!F:F,1,0),"")</f>
        <v/>
      </c>
      <c r="E4532" s="128" t="str">
        <f ca="1">IFERROR(IF($C4532="","",VLOOKUP(FİLTRE!$C4532,'SKT LİSTESİ'!$F:$S,5,0)),"")</f>
        <v/>
      </c>
      <c r="F4532" s="129" t="str">
        <f ca="1">IFERROR(IF($C4532="","",VLOOKUP(FİLTRE!$C4532,'SKT LİSTESİ'!$F:$S,7,0)),"")</f>
        <v/>
      </c>
      <c r="G4532" s="130" t="str">
        <f ca="1">IFERROR(IF($C4532="","",VLOOKUP(FİLTRE!$C4532,'SKT LİSTESİ'!$F:$S,8,0)),"")</f>
        <v/>
      </c>
      <c r="H4532" s="131" t="str">
        <f ca="1">IF(E4532="","",IF($C4532="","",VLOOKUP(FİLTRE!$C4532,'SKT LİSTESİ'!$F:$S,9,0)))</f>
        <v/>
      </c>
      <c r="I4532" s="132" t="str">
        <f ca="1">IFERROR(IF($C4532="","",VLOOKUP(FİLTRE!$C4532,'SKT LİSTESİ'!$F:$S,10,0)),"")</f>
        <v/>
      </c>
      <c r="J4532" s="133" t="str">
        <f ca="1">IFERROR(IF($C4532="","",VLOOKUP(FİLTRE!$C4532,'SKT LİSTESİ'!$F:$S,11,0)),"")</f>
        <v/>
      </c>
      <c r="K4532" s="134" t="str">
        <f ca="1">IFERROR(IF($C4532="","",VLOOKUP(FİLTRE!$C4532,'SKT LİSTESİ'!$F:$S,12,0)),"")</f>
        <v/>
      </c>
      <c r="L4532" s="134" t="str">
        <f ca="1">IFERROR(IF($C4532="","",VLOOKUP(FİLTRE!$C4532,'SKT LİSTESİ'!$F:$S,13,0)),"")</f>
        <v/>
      </c>
      <c r="M4532" s="135" t="str">
        <f ca="1">IFERROR(IF($C4532="","",VLOOKUP(FİLTRE!$C4532,'SKT LİSTESİ'!$F:$AJ,14,0)),"")</f>
        <v/>
      </c>
      <c r="N4532" s="31" t="str">
        <f ca="1">IFERROR(IF($C4532="","",VLOOKUP(FİLTRE!$C4532,'SKT LİSTESİ'!$F:$AJ,22,0)),"")</f>
        <v/>
      </c>
      <c r="O4532" s="136" t="str">
        <f ca="1">IFERROR(IF($C4532="","",VLOOKUP(FİLTRE!$C4532,'SKT LİSTESİ'!$F:$AJ,23,0)),"")</f>
        <v/>
      </c>
      <c r="P4532" s="31"/>
      <c r="Q4532" s="31"/>
      <c r="R4532" s="137" t="str">
        <f ca="1">(IFERROR(IF($C4532="","",VLOOKUP(FİLTRE!$C4532,'SKT LİSTESİ'!$F:$AJ,15,0)),""))</f>
        <v/>
      </c>
      <c r="S4532" s="138" t="str">
        <f ca="1">IFERROR(IF($C4532="","",VLOOKUP(FİLTRE!$C4532,'SKT LİSTESİ'!$F:$AJ,16,0)),"")</f>
        <v/>
      </c>
      <c r="AF4532" s="179" t="str">
        <f t="shared" ca="1" si="282"/>
        <v/>
      </c>
      <c r="AG4532" s="179">
        <f t="shared" ca="1" si="283"/>
        <v>0</v>
      </c>
      <c r="AH4532" s="179">
        <f t="shared" ca="1" si="284"/>
        <v>0</v>
      </c>
    </row>
    <row r="4533" spans="2:34" ht="15.75" x14ac:dyDescent="0.25">
      <c r="B4533">
        <f t="shared" ca="1" si="281"/>
        <v>4521</v>
      </c>
      <c r="C4533" t="str">
        <f ca="1">IFERROR(VLOOKUP(B4533,'SKT LİSTESİ'!F:F,1,0),"")</f>
        <v/>
      </c>
      <c r="E4533" s="128" t="str">
        <f ca="1">IFERROR(IF($C4533="","",VLOOKUP(FİLTRE!$C4533,'SKT LİSTESİ'!$F:$S,5,0)),"")</f>
        <v/>
      </c>
      <c r="F4533" s="129" t="str">
        <f ca="1">IFERROR(IF($C4533="","",VLOOKUP(FİLTRE!$C4533,'SKT LİSTESİ'!$F:$S,7,0)),"")</f>
        <v/>
      </c>
      <c r="G4533" s="130" t="str">
        <f ca="1">IFERROR(IF($C4533="","",VLOOKUP(FİLTRE!$C4533,'SKT LİSTESİ'!$F:$S,8,0)),"")</f>
        <v/>
      </c>
      <c r="H4533" s="131" t="str">
        <f ca="1">IF(E4533="","",IF($C4533="","",VLOOKUP(FİLTRE!$C4533,'SKT LİSTESİ'!$F:$S,9,0)))</f>
        <v/>
      </c>
      <c r="I4533" s="132" t="str">
        <f ca="1">IFERROR(IF($C4533="","",VLOOKUP(FİLTRE!$C4533,'SKT LİSTESİ'!$F:$S,10,0)),"")</f>
        <v/>
      </c>
      <c r="J4533" s="133" t="str">
        <f ca="1">IFERROR(IF($C4533="","",VLOOKUP(FİLTRE!$C4533,'SKT LİSTESİ'!$F:$S,11,0)),"")</f>
        <v/>
      </c>
      <c r="K4533" s="134" t="str">
        <f ca="1">IFERROR(IF($C4533="","",VLOOKUP(FİLTRE!$C4533,'SKT LİSTESİ'!$F:$S,12,0)),"")</f>
        <v/>
      </c>
      <c r="L4533" s="134" t="str">
        <f ca="1">IFERROR(IF($C4533="","",VLOOKUP(FİLTRE!$C4533,'SKT LİSTESİ'!$F:$S,13,0)),"")</f>
        <v/>
      </c>
      <c r="M4533" s="135" t="str">
        <f ca="1">IFERROR(IF($C4533="","",VLOOKUP(FİLTRE!$C4533,'SKT LİSTESİ'!$F:$AJ,14,0)),"")</f>
        <v/>
      </c>
      <c r="N4533" s="31" t="str">
        <f ca="1">IFERROR(IF($C4533="","",VLOOKUP(FİLTRE!$C4533,'SKT LİSTESİ'!$F:$AJ,22,0)),"")</f>
        <v/>
      </c>
      <c r="O4533" s="136" t="str">
        <f ca="1">IFERROR(IF($C4533="","",VLOOKUP(FİLTRE!$C4533,'SKT LİSTESİ'!$F:$AJ,23,0)),"")</f>
        <v/>
      </c>
      <c r="P4533" s="31"/>
      <c r="Q4533" s="31"/>
      <c r="R4533" s="137" t="str">
        <f ca="1">(IFERROR(IF($C4533="","",VLOOKUP(FİLTRE!$C4533,'SKT LİSTESİ'!$F:$AJ,15,0)),""))</f>
        <v/>
      </c>
      <c r="S4533" s="138" t="str">
        <f ca="1">IFERROR(IF($C4533="","",VLOOKUP(FİLTRE!$C4533,'SKT LİSTESİ'!$F:$AJ,16,0)),"")</f>
        <v/>
      </c>
      <c r="AF4533" s="179" t="str">
        <f t="shared" ca="1" si="282"/>
        <v/>
      </c>
      <c r="AG4533" s="179">
        <f t="shared" ca="1" si="283"/>
        <v>0</v>
      </c>
      <c r="AH4533" s="179">
        <f t="shared" ca="1" si="284"/>
        <v>0</v>
      </c>
    </row>
    <row r="4534" spans="2:34" ht="15.75" x14ac:dyDescent="0.25">
      <c r="B4534">
        <f t="shared" ca="1" si="281"/>
        <v>4522</v>
      </c>
      <c r="C4534" t="str">
        <f ca="1">IFERROR(VLOOKUP(B4534,'SKT LİSTESİ'!F:F,1,0),"")</f>
        <v/>
      </c>
      <c r="E4534" s="128" t="str">
        <f ca="1">IFERROR(IF($C4534="","",VLOOKUP(FİLTRE!$C4534,'SKT LİSTESİ'!$F:$S,5,0)),"")</f>
        <v/>
      </c>
      <c r="F4534" s="129" t="str">
        <f ca="1">IFERROR(IF($C4534="","",VLOOKUP(FİLTRE!$C4534,'SKT LİSTESİ'!$F:$S,7,0)),"")</f>
        <v/>
      </c>
      <c r="G4534" s="130" t="str">
        <f ca="1">IFERROR(IF($C4534="","",VLOOKUP(FİLTRE!$C4534,'SKT LİSTESİ'!$F:$S,8,0)),"")</f>
        <v/>
      </c>
      <c r="H4534" s="131" t="str">
        <f ca="1">IF(E4534="","",IF($C4534="","",VLOOKUP(FİLTRE!$C4534,'SKT LİSTESİ'!$F:$S,9,0)))</f>
        <v/>
      </c>
      <c r="I4534" s="132" t="str">
        <f ca="1">IFERROR(IF($C4534="","",VLOOKUP(FİLTRE!$C4534,'SKT LİSTESİ'!$F:$S,10,0)),"")</f>
        <v/>
      </c>
      <c r="J4534" s="133" t="str">
        <f ca="1">IFERROR(IF($C4534="","",VLOOKUP(FİLTRE!$C4534,'SKT LİSTESİ'!$F:$S,11,0)),"")</f>
        <v/>
      </c>
      <c r="K4534" s="134" t="str">
        <f ca="1">IFERROR(IF($C4534="","",VLOOKUP(FİLTRE!$C4534,'SKT LİSTESİ'!$F:$S,12,0)),"")</f>
        <v/>
      </c>
      <c r="L4534" s="134" t="str">
        <f ca="1">IFERROR(IF($C4534="","",VLOOKUP(FİLTRE!$C4534,'SKT LİSTESİ'!$F:$S,13,0)),"")</f>
        <v/>
      </c>
      <c r="M4534" s="135" t="str">
        <f ca="1">IFERROR(IF($C4534="","",VLOOKUP(FİLTRE!$C4534,'SKT LİSTESİ'!$F:$AJ,14,0)),"")</f>
        <v/>
      </c>
      <c r="N4534" s="31" t="str">
        <f ca="1">IFERROR(IF($C4534="","",VLOOKUP(FİLTRE!$C4534,'SKT LİSTESİ'!$F:$AJ,22,0)),"")</f>
        <v/>
      </c>
      <c r="O4534" s="136" t="str">
        <f ca="1">IFERROR(IF($C4534="","",VLOOKUP(FİLTRE!$C4534,'SKT LİSTESİ'!$F:$AJ,23,0)),"")</f>
        <v/>
      </c>
      <c r="P4534" s="31"/>
      <c r="Q4534" s="31"/>
      <c r="R4534" s="137" t="str">
        <f ca="1">(IFERROR(IF($C4534="","",VLOOKUP(FİLTRE!$C4534,'SKT LİSTESİ'!$F:$AJ,15,0)),""))</f>
        <v/>
      </c>
      <c r="S4534" s="138" t="str">
        <f ca="1">IFERROR(IF($C4534="","",VLOOKUP(FİLTRE!$C4534,'SKT LİSTESİ'!$F:$AJ,16,0)),"")</f>
        <v/>
      </c>
      <c r="AF4534" s="179" t="str">
        <f t="shared" ca="1" si="282"/>
        <v/>
      </c>
      <c r="AG4534" s="179">
        <f t="shared" ca="1" si="283"/>
        <v>0</v>
      </c>
      <c r="AH4534" s="179">
        <f t="shared" ca="1" si="284"/>
        <v>0</v>
      </c>
    </row>
    <row r="4535" spans="2:34" ht="15.75" x14ac:dyDescent="0.25">
      <c r="B4535">
        <f t="shared" ca="1" si="281"/>
        <v>4523</v>
      </c>
      <c r="C4535" t="str">
        <f ca="1">IFERROR(VLOOKUP(B4535,'SKT LİSTESİ'!F:F,1,0),"")</f>
        <v/>
      </c>
      <c r="E4535" s="128" t="str">
        <f ca="1">IFERROR(IF($C4535="","",VLOOKUP(FİLTRE!$C4535,'SKT LİSTESİ'!$F:$S,5,0)),"")</f>
        <v/>
      </c>
      <c r="F4535" s="129" t="str">
        <f ca="1">IFERROR(IF($C4535="","",VLOOKUP(FİLTRE!$C4535,'SKT LİSTESİ'!$F:$S,7,0)),"")</f>
        <v/>
      </c>
      <c r="G4535" s="130" t="str">
        <f ca="1">IFERROR(IF($C4535="","",VLOOKUP(FİLTRE!$C4535,'SKT LİSTESİ'!$F:$S,8,0)),"")</f>
        <v/>
      </c>
      <c r="H4535" s="131" t="str">
        <f ca="1">IF(E4535="","",IF($C4535="","",VLOOKUP(FİLTRE!$C4535,'SKT LİSTESİ'!$F:$S,9,0)))</f>
        <v/>
      </c>
      <c r="I4535" s="132" t="str">
        <f ca="1">IFERROR(IF($C4535="","",VLOOKUP(FİLTRE!$C4535,'SKT LİSTESİ'!$F:$S,10,0)),"")</f>
        <v/>
      </c>
      <c r="J4535" s="133" t="str">
        <f ca="1">IFERROR(IF($C4535="","",VLOOKUP(FİLTRE!$C4535,'SKT LİSTESİ'!$F:$S,11,0)),"")</f>
        <v/>
      </c>
      <c r="K4535" s="134" t="str">
        <f ca="1">IFERROR(IF($C4535="","",VLOOKUP(FİLTRE!$C4535,'SKT LİSTESİ'!$F:$S,12,0)),"")</f>
        <v/>
      </c>
      <c r="L4535" s="134" t="str">
        <f ca="1">IFERROR(IF($C4535="","",VLOOKUP(FİLTRE!$C4535,'SKT LİSTESİ'!$F:$S,13,0)),"")</f>
        <v/>
      </c>
      <c r="M4535" s="135" t="str">
        <f ca="1">IFERROR(IF($C4535="","",VLOOKUP(FİLTRE!$C4535,'SKT LİSTESİ'!$F:$AJ,14,0)),"")</f>
        <v/>
      </c>
      <c r="N4535" s="31" t="str">
        <f ca="1">IFERROR(IF($C4535="","",VLOOKUP(FİLTRE!$C4535,'SKT LİSTESİ'!$F:$AJ,22,0)),"")</f>
        <v/>
      </c>
      <c r="O4535" s="136" t="str">
        <f ca="1">IFERROR(IF($C4535="","",VLOOKUP(FİLTRE!$C4535,'SKT LİSTESİ'!$F:$AJ,23,0)),"")</f>
        <v/>
      </c>
      <c r="P4535" s="31"/>
      <c r="Q4535" s="31"/>
      <c r="R4535" s="137" t="str">
        <f ca="1">(IFERROR(IF($C4535="","",VLOOKUP(FİLTRE!$C4535,'SKT LİSTESİ'!$F:$AJ,15,0)),""))</f>
        <v/>
      </c>
      <c r="S4535" s="138" t="str">
        <f ca="1">IFERROR(IF($C4535="","",VLOOKUP(FİLTRE!$C4535,'SKT LİSTESİ'!$F:$AJ,16,0)),"")</f>
        <v/>
      </c>
      <c r="AF4535" s="179" t="str">
        <f t="shared" ca="1" si="282"/>
        <v/>
      </c>
      <c r="AG4535" s="179">
        <f t="shared" ca="1" si="283"/>
        <v>0</v>
      </c>
      <c r="AH4535" s="179">
        <f t="shared" ca="1" si="284"/>
        <v>0</v>
      </c>
    </row>
    <row r="4536" spans="2:34" ht="15.75" x14ac:dyDescent="0.25">
      <c r="B4536">
        <f t="shared" ca="1" si="281"/>
        <v>4524</v>
      </c>
      <c r="C4536" t="str">
        <f ca="1">IFERROR(VLOOKUP(B4536,'SKT LİSTESİ'!F:F,1,0),"")</f>
        <v/>
      </c>
      <c r="E4536" s="128" t="str">
        <f ca="1">IFERROR(IF($C4536="","",VLOOKUP(FİLTRE!$C4536,'SKT LİSTESİ'!$F:$S,5,0)),"")</f>
        <v/>
      </c>
      <c r="F4536" s="129" t="str">
        <f ca="1">IFERROR(IF($C4536="","",VLOOKUP(FİLTRE!$C4536,'SKT LİSTESİ'!$F:$S,7,0)),"")</f>
        <v/>
      </c>
      <c r="G4536" s="130" t="str">
        <f ca="1">IFERROR(IF($C4536="","",VLOOKUP(FİLTRE!$C4536,'SKT LİSTESİ'!$F:$S,8,0)),"")</f>
        <v/>
      </c>
      <c r="H4536" s="131" t="str">
        <f ca="1">IF(E4536="","",IF($C4536="","",VLOOKUP(FİLTRE!$C4536,'SKT LİSTESİ'!$F:$S,9,0)))</f>
        <v/>
      </c>
      <c r="I4536" s="132" t="str">
        <f ca="1">IFERROR(IF($C4536="","",VLOOKUP(FİLTRE!$C4536,'SKT LİSTESİ'!$F:$S,10,0)),"")</f>
        <v/>
      </c>
      <c r="J4536" s="133" t="str">
        <f ca="1">IFERROR(IF($C4536="","",VLOOKUP(FİLTRE!$C4536,'SKT LİSTESİ'!$F:$S,11,0)),"")</f>
        <v/>
      </c>
      <c r="K4536" s="134" t="str">
        <f ca="1">IFERROR(IF($C4536="","",VLOOKUP(FİLTRE!$C4536,'SKT LİSTESİ'!$F:$S,12,0)),"")</f>
        <v/>
      </c>
      <c r="L4536" s="134" t="str">
        <f ca="1">IFERROR(IF($C4536="","",VLOOKUP(FİLTRE!$C4536,'SKT LİSTESİ'!$F:$S,13,0)),"")</f>
        <v/>
      </c>
      <c r="M4536" s="135" t="str">
        <f ca="1">IFERROR(IF($C4536="","",VLOOKUP(FİLTRE!$C4536,'SKT LİSTESİ'!$F:$AJ,14,0)),"")</f>
        <v/>
      </c>
      <c r="N4536" s="31" t="str">
        <f ca="1">IFERROR(IF($C4536="","",VLOOKUP(FİLTRE!$C4536,'SKT LİSTESİ'!$F:$AJ,22,0)),"")</f>
        <v/>
      </c>
      <c r="O4536" s="136" t="str">
        <f ca="1">IFERROR(IF($C4536="","",VLOOKUP(FİLTRE!$C4536,'SKT LİSTESİ'!$F:$AJ,23,0)),"")</f>
        <v/>
      </c>
      <c r="P4536" s="31"/>
      <c r="Q4536" s="31"/>
      <c r="R4536" s="137" t="str">
        <f ca="1">(IFERROR(IF($C4536="","",VLOOKUP(FİLTRE!$C4536,'SKT LİSTESİ'!$F:$AJ,15,0)),""))</f>
        <v/>
      </c>
      <c r="S4536" s="138" t="str">
        <f ca="1">IFERROR(IF($C4536="","",VLOOKUP(FİLTRE!$C4536,'SKT LİSTESİ'!$F:$AJ,16,0)),"")</f>
        <v/>
      </c>
      <c r="AF4536" s="179" t="str">
        <f t="shared" ca="1" si="282"/>
        <v/>
      </c>
      <c r="AG4536" s="179">
        <f t="shared" ca="1" si="283"/>
        <v>0</v>
      </c>
      <c r="AH4536" s="179">
        <f t="shared" ca="1" si="284"/>
        <v>0</v>
      </c>
    </row>
    <row r="4537" spans="2:34" ht="15.75" x14ac:dyDescent="0.25">
      <c r="B4537">
        <f t="shared" ca="1" si="281"/>
        <v>4525</v>
      </c>
      <c r="C4537" t="str">
        <f ca="1">IFERROR(VLOOKUP(B4537,'SKT LİSTESİ'!F:F,1,0),"")</f>
        <v/>
      </c>
      <c r="E4537" s="128" t="str">
        <f ca="1">IFERROR(IF($C4537="","",VLOOKUP(FİLTRE!$C4537,'SKT LİSTESİ'!$F:$S,5,0)),"")</f>
        <v/>
      </c>
      <c r="F4537" s="129" t="str">
        <f ca="1">IFERROR(IF($C4537="","",VLOOKUP(FİLTRE!$C4537,'SKT LİSTESİ'!$F:$S,7,0)),"")</f>
        <v/>
      </c>
      <c r="G4537" s="130" t="str">
        <f ca="1">IFERROR(IF($C4537="","",VLOOKUP(FİLTRE!$C4537,'SKT LİSTESİ'!$F:$S,8,0)),"")</f>
        <v/>
      </c>
      <c r="H4537" s="131" t="str">
        <f ca="1">IF(E4537="","",IF($C4537="","",VLOOKUP(FİLTRE!$C4537,'SKT LİSTESİ'!$F:$S,9,0)))</f>
        <v/>
      </c>
      <c r="I4537" s="132" t="str">
        <f ca="1">IFERROR(IF($C4537="","",VLOOKUP(FİLTRE!$C4537,'SKT LİSTESİ'!$F:$S,10,0)),"")</f>
        <v/>
      </c>
      <c r="J4537" s="133" t="str">
        <f ca="1">IFERROR(IF($C4537="","",VLOOKUP(FİLTRE!$C4537,'SKT LİSTESİ'!$F:$S,11,0)),"")</f>
        <v/>
      </c>
      <c r="K4537" s="134" t="str">
        <f ca="1">IFERROR(IF($C4537="","",VLOOKUP(FİLTRE!$C4537,'SKT LİSTESİ'!$F:$S,12,0)),"")</f>
        <v/>
      </c>
      <c r="L4537" s="134" t="str">
        <f ca="1">IFERROR(IF($C4537="","",VLOOKUP(FİLTRE!$C4537,'SKT LİSTESİ'!$F:$S,13,0)),"")</f>
        <v/>
      </c>
      <c r="M4537" s="135" t="str">
        <f ca="1">IFERROR(IF($C4537="","",VLOOKUP(FİLTRE!$C4537,'SKT LİSTESİ'!$F:$AJ,14,0)),"")</f>
        <v/>
      </c>
      <c r="N4537" s="31" t="str">
        <f ca="1">IFERROR(IF($C4537="","",VLOOKUP(FİLTRE!$C4537,'SKT LİSTESİ'!$F:$AJ,22,0)),"")</f>
        <v/>
      </c>
      <c r="O4537" s="136" t="str">
        <f ca="1">IFERROR(IF($C4537="","",VLOOKUP(FİLTRE!$C4537,'SKT LİSTESİ'!$F:$AJ,23,0)),"")</f>
        <v/>
      </c>
      <c r="P4537" s="31"/>
      <c r="Q4537" s="31"/>
      <c r="R4537" s="137" t="str">
        <f ca="1">(IFERROR(IF($C4537="","",VLOOKUP(FİLTRE!$C4537,'SKT LİSTESİ'!$F:$AJ,15,0)),""))</f>
        <v/>
      </c>
      <c r="S4537" s="138" t="str">
        <f ca="1">IFERROR(IF($C4537="","",VLOOKUP(FİLTRE!$C4537,'SKT LİSTESİ'!$F:$AJ,16,0)),"")</f>
        <v/>
      </c>
      <c r="AF4537" s="179" t="str">
        <f t="shared" ca="1" si="282"/>
        <v/>
      </c>
      <c r="AG4537" s="179">
        <f t="shared" ca="1" si="283"/>
        <v>0</v>
      </c>
      <c r="AH4537" s="179">
        <f t="shared" ca="1" si="284"/>
        <v>0</v>
      </c>
    </row>
    <row r="4538" spans="2:34" ht="15.75" x14ac:dyDescent="0.25">
      <c r="B4538">
        <f t="shared" ca="1" si="281"/>
        <v>4526</v>
      </c>
      <c r="C4538" t="str">
        <f ca="1">IFERROR(VLOOKUP(B4538,'SKT LİSTESİ'!F:F,1,0),"")</f>
        <v/>
      </c>
      <c r="E4538" s="128" t="str">
        <f ca="1">IFERROR(IF($C4538="","",VLOOKUP(FİLTRE!$C4538,'SKT LİSTESİ'!$F:$S,5,0)),"")</f>
        <v/>
      </c>
      <c r="F4538" s="129" t="str">
        <f ca="1">IFERROR(IF($C4538="","",VLOOKUP(FİLTRE!$C4538,'SKT LİSTESİ'!$F:$S,7,0)),"")</f>
        <v/>
      </c>
      <c r="G4538" s="130" t="str">
        <f ca="1">IFERROR(IF($C4538="","",VLOOKUP(FİLTRE!$C4538,'SKT LİSTESİ'!$F:$S,8,0)),"")</f>
        <v/>
      </c>
      <c r="H4538" s="131" t="str">
        <f ca="1">IF(E4538="","",IF($C4538="","",VLOOKUP(FİLTRE!$C4538,'SKT LİSTESİ'!$F:$S,9,0)))</f>
        <v/>
      </c>
      <c r="I4538" s="132" t="str">
        <f ca="1">IFERROR(IF($C4538="","",VLOOKUP(FİLTRE!$C4538,'SKT LİSTESİ'!$F:$S,10,0)),"")</f>
        <v/>
      </c>
      <c r="J4538" s="133" t="str">
        <f ca="1">IFERROR(IF($C4538="","",VLOOKUP(FİLTRE!$C4538,'SKT LİSTESİ'!$F:$S,11,0)),"")</f>
        <v/>
      </c>
      <c r="K4538" s="134" t="str">
        <f ca="1">IFERROR(IF($C4538="","",VLOOKUP(FİLTRE!$C4538,'SKT LİSTESİ'!$F:$S,12,0)),"")</f>
        <v/>
      </c>
      <c r="L4538" s="134" t="str">
        <f ca="1">IFERROR(IF($C4538="","",VLOOKUP(FİLTRE!$C4538,'SKT LİSTESİ'!$F:$S,13,0)),"")</f>
        <v/>
      </c>
      <c r="M4538" s="135" t="str">
        <f ca="1">IFERROR(IF($C4538="","",VLOOKUP(FİLTRE!$C4538,'SKT LİSTESİ'!$F:$AJ,14,0)),"")</f>
        <v/>
      </c>
      <c r="N4538" s="31" t="str">
        <f ca="1">IFERROR(IF($C4538="","",VLOOKUP(FİLTRE!$C4538,'SKT LİSTESİ'!$F:$AJ,22,0)),"")</f>
        <v/>
      </c>
      <c r="O4538" s="136" t="str">
        <f ca="1">IFERROR(IF($C4538="","",VLOOKUP(FİLTRE!$C4538,'SKT LİSTESİ'!$F:$AJ,23,0)),"")</f>
        <v/>
      </c>
      <c r="P4538" s="31"/>
      <c r="Q4538" s="31"/>
      <c r="R4538" s="137" t="str">
        <f ca="1">(IFERROR(IF($C4538="","",VLOOKUP(FİLTRE!$C4538,'SKT LİSTESİ'!$F:$AJ,15,0)),""))</f>
        <v/>
      </c>
      <c r="S4538" s="138" t="str">
        <f ca="1">IFERROR(IF($C4538="","",VLOOKUP(FİLTRE!$C4538,'SKT LİSTESİ'!$F:$AJ,16,0)),"")</f>
        <v/>
      </c>
      <c r="AF4538" s="179" t="str">
        <f t="shared" ca="1" si="282"/>
        <v/>
      </c>
      <c r="AG4538" s="179">
        <f t="shared" ca="1" si="283"/>
        <v>0</v>
      </c>
      <c r="AH4538" s="179">
        <f t="shared" ca="1" si="284"/>
        <v>0</v>
      </c>
    </row>
    <row r="4539" spans="2:34" ht="15.75" x14ac:dyDescent="0.25">
      <c r="B4539">
        <f t="shared" ca="1" si="281"/>
        <v>4527</v>
      </c>
      <c r="C4539" t="str">
        <f ca="1">IFERROR(VLOOKUP(B4539,'SKT LİSTESİ'!F:F,1,0),"")</f>
        <v/>
      </c>
      <c r="E4539" s="128" t="str">
        <f ca="1">IFERROR(IF($C4539="","",VLOOKUP(FİLTRE!$C4539,'SKT LİSTESİ'!$F:$S,5,0)),"")</f>
        <v/>
      </c>
      <c r="F4539" s="129" t="str">
        <f ca="1">IFERROR(IF($C4539="","",VLOOKUP(FİLTRE!$C4539,'SKT LİSTESİ'!$F:$S,7,0)),"")</f>
        <v/>
      </c>
      <c r="G4539" s="130" t="str">
        <f ca="1">IFERROR(IF($C4539="","",VLOOKUP(FİLTRE!$C4539,'SKT LİSTESİ'!$F:$S,8,0)),"")</f>
        <v/>
      </c>
      <c r="H4539" s="131" t="str">
        <f ca="1">IF(E4539="","",IF($C4539="","",VLOOKUP(FİLTRE!$C4539,'SKT LİSTESİ'!$F:$S,9,0)))</f>
        <v/>
      </c>
      <c r="I4539" s="132" t="str">
        <f ca="1">IFERROR(IF($C4539="","",VLOOKUP(FİLTRE!$C4539,'SKT LİSTESİ'!$F:$S,10,0)),"")</f>
        <v/>
      </c>
      <c r="J4539" s="133" t="str">
        <f ca="1">IFERROR(IF($C4539="","",VLOOKUP(FİLTRE!$C4539,'SKT LİSTESİ'!$F:$S,11,0)),"")</f>
        <v/>
      </c>
      <c r="K4539" s="134" t="str">
        <f ca="1">IFERROR(IF($C4539="","",VLOOKUP(FİLTRE!$C4539,'SKT LİSTESİ'!$F:$S,12,0)),"")</f>
        <v/>
      </c>
      <c r="L4539" s="134" t="str">
        <f ca="1">IFERROR(IF($C4539="","",VLOOKUP(FİLTRE!$C4539,'SKT LİSTESİ'!$F:$S,13,0)),"")</f>
        <v/>
      </c>
      <c r="M4539" s="135" t="str">
        <f ca="1">IFERROR(IF($C4539="","",VLOOKUP(FİLTRE!$C4539,'SKT LİSTESİ'!$F:$AJ,14,0)),"")</f>
        <v/>
      </c>
      <c r="N4539" s="31" t="str">
        <f ca="1">IFERROR(IF($C4539="","",VLOOKUP(FİLTRE!$C4539,'SKT LİSTESİ'!$F:$AJ,22,0)),"")</f>
        <v/>
      </c>
      <c r="O4539" s="136" t="str">
        <f ca="1">IFERROR(IF($C4539="","",VLOOKUP(FİLTRE!$C4539,'SKT LİSTESİ'!$F:$AJ,23,0)),"")</f>
        <v/>
      </c>
      <c r="P4539" s="31"/>
      <c r="Q4539" s="31"/>
      <c r="R4539" s="137" t="str">
        <f ca="1">(IFERROR(IF($C4539="","",VLOOKUP(FİLTRE!$C4539,'SKT LİSTESİ'!$F:$AJ,15,0)),""))</f>
        <v/>
      </c>
      <c r="S4539" s="138" t="str">
        <f ca="1">IFERROR(IF($C4539="","",VLOOKUP(FİLTRE!$C4539,'SKT LİSTESİ'!$F:$AJ,16,0)),"")</f>
        <v/>
      </c>
      <c r="AF4539" s="179" t="str">
        <f t="shared" ca="1" si="282"/>
        <v/>
      </c>
      <c r="AG4539" s="179">
        <f t="shared" ca="1" si="283"/>
        <v>0</v>
      </c>
      <c r="AH4539" s="179">
        <f t="shared" ca="1" si="284"/>
        <v>0</v>
      </c>
    </row>
    <row r="4540" spans="2:34" ht="15.75" x14ac:dyDescent="0.25">
      <c r="B4540">
        <f t="shared" ca="1" si="281"/>
        <v>4528</v>
      </c>
      <c r="C4540" t="str">
        <f ca="1">IFERROR(VLOOKUP(B4540,'SKT LİSTESİ'!F:F,1,0),"")</f>
        <v/>
      </c>
      <c r="E4540" s="128" t="str">
        <f ca="1">IFERROR(IF($C4540="","",VLOOKUP(FİLTRE!$C4540,'SKT LİSTESİ'!$F:$S,5,0)),"")</f>
        <v/>
      </c>
      <c r="F4540" s="129" t="str">
        <f ca="1">IFERROR(IF($C4540="","",VLOOKUP(FİLTRE!$C4540,'SKT LİSTESİ'!$F:$S,7,0)),"")</f>
        <v/>
      </c>
      <c r="G4540" s="130" t="str">
        <f ca="1">IFERROR(IF($C4540="","",VLOOKUP(FİLTRE!$C4540,'SKT LİSTESİ'!$F:$S,8,0)),"")</f>
        <v/>
      </c>
      <c r="H4540" s="131" t="str">
        <f ca="1">IF(E4540="","",IF($C4540="","",VLOOKUP(FİLTRE!$C4540,'SKT LİSTESİ'!$F:$S,9,0)))</f>
        <v/>
      </c>
      <c r="I4540" s="132" t="str">
        <f ca="1">IFERROR(IF($C4540="","",VLOOKUP(FİLTRE!$C4540,'SKT LİSTESİ'!$F:$S,10,0)),"")</f>
        <v/>
      </c>
      <c r="J4540" s="133" t="str">
        <f ca="1">IFERROR(IF($C4540="","",VLOOKUP(FİLTRE!$C4540,'SKT LİSTESİ'!$F:$S,11,0)),"")</f>
        <v/>
      </c>
      <c r="K4540" s="134" t="str">
        <f ca="1">IFERROR(IF($C4540="","",VLOOKUP(FİLTRE!$C4540,'SKT LİSTESİ'!$F:$S,12,0)),"")</f>
        <v/>
      </c>
      <c r="L4540" s="134" t="str">
        <f ca="1">IFERROR(IF($C4540="","",VLOOKUP(FİLTRE!$C4540,'SKT LİSTESİ'!$F:$S,13,0)),"")</f>
        <v/>
      </c>
      <c r="M4540" s="135" t="str">
        <f ca="1">IFERROR(IF($C4540="","",VLOOKUP(FİLTRE!$C4540,'SKT LİSTESİ'!$F:$AJ,14,0)),"")</f>
        <v/>
      </c>
      <c r="N4540" s="31" t="str">
        <f ca="1">IFERROR(IF($C4540="","",VLOOKUP(FİLTRE!$C4540,'SKT LİSTESİ'!$F:$AJ,22,0)),"")</f>
        <v/>
      </c>
      <c r="O4540" s="136" t="str">
        <f ca="1">IFERROR(IF($C4540="","",VLOOKUP(FİLTRE!$C4540,'SKT LİSTESİ'!$F:$AJ,23,0)),"")</f>
        <v/>
      </c>
      <c r="P4540" s="31"/>
      <c r="Q4540" s="31"/>
      <c r="R4540" s="137" t="str">
        <f ca="1">(IFERROR(IF($C4540="","",VLOOKUP(FİLTRE!$C4540,'SKT LİSTESİ'!$F:$AJ,15,0)),""))</f>
        <v/>
      </c>
      <c r="S4540" s="138" t="str">
        <f ca="1">IFERROR(IF($C4540="","",VLOOKUP(FİLTRE!$C4540,'SKT LİSTESİ'!$F:$AJ,16,0)),"")</f>
        <v/>
      </c>
      <c r="AF4540" s="179" t="str">
        <f t="shared" ca="1" si="282"/>
        <v/>
      </c>
      <c r="AG4540" s="179">
        <f t="shared" ca="1" si="283"/>
        <v>0</v>
      </c>
      <c r="AH4540" s="179">
        <f t="shared" ca="1" si="284"/>
        <v>0</v>
      </c>
    </row>
    <row r="4541" spans="2:34" ht="15.75" x14ac:dyDescent="0.25">
      <c r="B4541">
        <f t="shared" ca="1" si="281"/>
        <v>4529</v>
      </c>
      <c r="C4541" t="str">
        <f ca="1">IFERROR(VLOOKUP(B4541,'SKT LİSTESİ'!F:F,1,0),"")</f>
        <v/>
      </c>
      <c r="E4541" s="128" t="str">
        <f ca="1">IFERROR(IF($C4541="","",VLOOKUP(FİLTRE!$C4541,'SKT LİSTESİ'!$F:$S,5,0)),"")</f>
        <v/>
      </c>
      <c r="F4541" s="129" t="str">
        <f ca="1">IFERROR(IF($C4541="","",VLOOKUP(FİLTRE!$C4541,'SKT LİSTESİ'!$F:$S,7,0)),"")</f>
        <v/>
      </c>
      <c r="G4541" s="130" t="str">
        <f ca="1">IFERROR(IF($C4541="","",VLOOKUP(FİLTRE!$C4541,'SKT LİSTESİ'!$F:$S,8,0)),"")</f>
        <v/>
      </c>
      <c r="H4541" s="131" t="str">
        <f ca="1">IF(E4541="","",IF($C4541="","",VLOOKUP(FİLTRE!$C4541,'SKT LİSTESİ'!$F:$S,9,0)))</f>
        <v/>
      </c>
      <c r="I4541" s="132" t="str">
        <f ca="1">IFERROR(IF($C4541="","",VLOOKUP(FİLTRE!$C4541,'SKT LİSTESİ'!$F:$S,10,0)),"")</f>
        <v/>
      </c>
      <c r="J4541" s="133" t="str">
        <f ca="1">IFERROR(IF($C4541="","",VLOOKUP(FİLTRE!$C4541,'SKT LİSTESİ'!$F:$S,11,0)),"")</f>
        <v/>
      </c>
      <c r="K4541" s="134" t="str">
        <f ca="1">IFERROR(IF($C4541="","",VLOOKUP(FİLTRE!$C4541,'SKT LİSTESİ'!$F:$S,12,0)),"")</f>
        <v/>
      </c>
      <c r="L4541" s="134" t="str">
        <f ca="1">IFERROR(IF($C4541="","",VLOOKUP(FİLTRE!$C4541,'SKT LİSTESİ'!$F:$S,13,0)),"")</f>
        <v/>
      </c>
      <c r="M4541" s="135" t="str">
        <f ca="1">IFERROR(IF($C4541="","",VLOOKUP(FİLTRE!$C4541,'SKT LİSTESİ'!$F:$AJ,14,0)),"")</f>
        <v/>
      </c>
      <c r="N4541" s="31" t="str">
        <f ca="1">IFERROR(IF($C4541="","",VLOOKUP(FİLTRE!$C4541,'SKT LİSTESİ'!$F:$AJ,22,0)),"")</f>
        <v/>
      </c>
      <c r="O4541" s="136" t="str">
        <f ca="1">IFERROR(IF($C4541="","",VLOOKUP(FİLTRE!$C4541,'SKT LİSTESİ'!$F:$AJ,23,0)),"")</f>
        <v/>
      </c>
      <c r="P4541" s="31"/>
      <c r="Q4541" s="31"/>
      <c r="R4541" s="137" t="str">
        <f ca="1">(IFERROR(IF($C4541="","",VLOOKUP(FİLTRE!$C4541,'SKT LİSTESİ'!$F:$AJ,15,0)),""))</f>
        <v/>
      </c>
      <c r="S4541" s="138" t="str">
        <f ca="1">IFERROR(IF($C4541="","",VLOOKUP(FİLTRE!$C4541,'SKT LİSTESİ'!$F:$AJ,16,0)),"")</f>
        <v/>
      </c>
      <c r="AF4541" s="179" t="str">
        <f t="shared" ca="1" si="282"/>
        <v/>
      </c>
      <c r="AG4541" s="179">
        <f t="shared" ca="1" si="283"/>
        <v>0</v>
      </c>
      <c r="AH4541" s="179">
        <f t="shared" ca="1" si="284"/>
        <v>0</v>
      </c>
    </row>
    <row r="4542" spans="2:34" ht="15.75" x14ac:dyDescent="0.25">
      <c r="B4542">
        <f t="shared" ca="1" si="281"/>
        <v>4530</v>
      </c>
      <c r="C4542" t="str">
        <f ca="1">IFERROR(VLOOKUP(B4542,'SKT LİSTESİ'!F:F,1,0),"")</f>
        <v/>
      </c>
      <c r="E4542" s="128" t="str">
        <f ca="1">IFERROR(IF($C4542="","",VLOOKUP(FİLTRE!$C4542,'SKT LİSTESİ'!$F:$S,5,0)),"")</f>
        <v/>
      </c>
      <c r="F4542" s="129" t="str">
        <f ca="1">IFERROR(IF($C4542="","",VLOOKUP(FİLTRE!$C4542,'SKT LİSTESİ'!$F:$S,7,0)),"")</f>
        <v/>
      </c>
      <c r="G4542" s="130" t="str">
        <f ca="1">IFERROR(IF($C4542="","",VLOOKUP(FİLTRE!$C4542,'SKT LİSTESİ'!$F:$S,8,0)),"")</f>
        <v/>
      </c>
      <c r="H4542" s="131" t="str">
        <f ca="1">IF(E4542="","",IF($C4542="","",VLOOKUP(FİLTRE!$C4542,'SKT LİSTESİ'!$F:$S,9,0)))</f>
        <v/>
      </c>
      <c r="I4542" s="132" t="str">
        <f ca="1">IFERROR(IF($C4542="","",VLOOKUP(FİLTRE!$C4542,'SKT LİSTESİ'!$F:$S,10,0)),"")</f>
        <v/>
      </c>
      <c r="J4542" s="133" t="str">
        <f ca="1">IFERROR(IF($C4542="","",VLOOKUP(FİLTRE!$C4542,'SKT LİSTESİ'!$F:$S,11,0)),"")</f>
        <v/>
      </c>
      <c r="K4542" s="134" t="str">
        <f ca="1">IFERROR(IF($C4542="","",VLOOKUP(FİLTRE!$C4542,'SKT LİSTESİ'!$F:$S,12,0)),"")</f>
        <v/>
      </c>
      <c r="L4542" s="134" t="str">
        <f ca="1">IFERROR(IF($C4542="","",VLOOKUP(FİLTRE!$C4542,'SKT LİSTESİ'!$F:$S,13,0)),"")</f>
        <v/>
      </c>
      <c r="M4542" s="135" t="str">
        <f ca="1">IFERROR(IF($C4542="","",VLOOKUP(FİLTRE!$C4542,'SKT LİSTESİ'!$F:$AJ,14,0)),"")</f>
        <v/>
      </c>
      <c r="N4542" s="31" t="str">
        <f ca="1">IFERROR(IF($C4542="","",VLOOKUP(FİLTRE!$C4542,'SKT LİSTESİ'!$F:$AJ,22,0)),"")</f>
        <v/>
      </c>
      <c r="O4542" s="136" t="str">
        <f ca="1">IFERROR(IF($C4542="","",VLOOKUP(FİLTRE!$C4542,'SKT LİSTESİ'!$F:$AJ,23,0)),"")</f>
        <v/>
      </c>
      <c r="P4542" s="31"/>
      <c r="Q4542" s="31"/>
      <c r="R4542" s="137" t="str">
        <f ca="1">(IFERROR(IF($C4542="","",VLOOKUP(FİLTRE!$C4542,'SKT LİSTESİ'!$F:$AJ,15,0)),""))</f>
        <v/>
      </c>
      <c r="S4542" s="138" t="str">
        <f ca="1">IFERROR(IF($C4542="","",VLOOKUP(FİLTRE!$C4542,'SKT LİSTESİ'!$F:$AJ,16,0)),"")</f>
        <v/>
      </c>
      <c r="AF4542" s="179" t="str">
        <f t="shared" ca="1" si="282"/>
        <v/>
      </c>
      <c r="AG4542" s="179">
        <f t="shared" ca="1" si="283"/>
        <v>0</v>
      </c>
      <c r="AH4542" s="179">
        <f t="shared" ca="1" si="284"/>
        <v>0</v>
      </c>
    </row>
    <row r="4543" spans="2:34" ht="15.75" x14ac:dyDescent="0.25">
      <c r="B4543">
        <f t="shared" ca="1" si="281"/>
        <v>4531</v>
      </c>
      <c r="C4543" t="str">
        <f ca="1">IFERROR(VLOOKUP(B4543,'SKT LİSTESİ'!F:F,1,0),"")</f>
        <v/>
      </c>
      <c r="E4543" s="128" t="str">
        <f ca="1">IFERROR(IF($C4543="","",VLOOKUP(FİLTRE!$C4543,'SKT LİSTESİ'!$F:$S,5,0)),"")</f>
        <v/>
      </c>
      <c r="F4543" s="129" t="str">
        <f ca="1">IFERROR(IF($C4543="","",VLOOKUP(FİLTRE!$C4543,'SKT LİSTESİ'!$F:$S,7,0)),"")</f>
        <v/>
      </c>
      <c r="G4543" s="130" t="str">
        <f ca="1">IFERROR(IF($C4543="","",VLOOKUP(FİLTRE!$C4543,'SKT LİSTESİ'!$F:$S,8,0)),"")</f>
        <v/>
      </c>
      <c r="H4543" s="131" t="str">
        <f ca="1">IF(E4543="","",IF($C4543="","",VLOOKUP(FİLTRE!$C4543,'SKT LİSTESİ'!$F:$S,9,0)))</f>
        <v/>
      </c>
      <c r="I4543" s="132" t="str">
        <f ca="1">IFERROR(IF($C4543="","",VLOOKUP(FİLTRE!$C4543,'SKT LİSTESİ'!$F:$S,10,0)),"")</f>
        <v/>
      </c>
      <c r="J4543" s="133" t="str">
        <f ca="1">IFERROR(IF($C4543="","",VLOOKUP(FİLTRE!$C4543,'SKT LİSTESİ'!$F:$S,11,0)),"")</f>
        <v/>
      </c>
      <c r="K4543" s="134" t="str">
        <f ca="1">IFERROR(IF($C4543="","",VLOOKUP(FİLTRE!$C4543,'SKT LİSTESİ'!$F:$S,12,0)),"")</f>
        <v/>
      </c>
      <c r="L4543" s="134" t="str">
        <f ca="1">IFERROR(IF($C4543="","",VLOOKUP(FİLTRE!$C4543,'SKT LİSTESİ'!$F:$S,13,0)),"")</f>
        <v/>
      </c>
      <c r="M4543" s="135" t="str">
        <f ca="1">IFERROR(IF($C4543="","",VLOOKUP(FİLTRE!$C4543,'SKT LİSTESİ'!$F:$AJ,14,0)),"")</f>
        <v/>
      </c>
      <c r="N4543" s="31" t="str">
        <f ca="1">IFERROR(IF($C4543="","",VLOOKUP(FİLTRE!$C4543,'SKT LİSTESİ'!$F:$AJ,22,0)),"")</f>
        <v/>
      </c>
      <c r="O4543" s="136" t="str">
        <f ca="1">IFERROR(IF($C4543="","",VLOOKUP(FİLTRE!$C4543,'SKT LİSTESİ'!$F:$AJ,23,0)),"")</f>
        <v/>
      </c>
      <c r="P4543" s="31"/>
      <c r="Q4543" s="31"/>
      <c r="R4543" s="137" t="str">
        <f ca="1">(IFERROR(IF($C4543="","",VLOOKUP(FİLTRE!$C4543,'SKT LİSTESİ'!$F:$AJ,15,0)),""))</f>
        <v/>
      </c>
      <c r="S4543" s="138" t="str">
        <f ca="1">IFERROR(IF($C4543="","",VLOOKUP(FİLTRE!$C4543,'SKT LİSTESİ'!$F:$AJ,16,0)),"")</f>
        <v/>
      </c>
      <c r="AF4543" s="179" t="str">
        <f t="shared" ca="1" si="282"/>
        <v/>
      </c>
      <c r="AG4543" s="179">
        <f t="shared" ca="1" si="283"/>
        <v>0</v>
      </c>
      <c r="AH4543" s="179">
        <f t="shared" ca="1" si="284"/>
        <v>0</v>
      </c>
    </row>
    <row r="4544" spans="2:34" ht="15.75" x14ac:dyDescent="0.25">
      <c r="B4544">
        <f t="shared" ca="1" si="281"/>
        <v>4532</v>
      </c>
      <c r="C4544" t="str">
        <f ca="1">IFERROR(VLOOKUP(B4544,'SKT LİSTESİ'!F:F,1,0),"")</f>
        <v/>
      </c>
      <c r="E4544" s="128" t="str">
        <f ca="1">IFERROR(IF($C4544="","",VLOOKUP(FİLTRE!$C4544,'SKT LİSTESİ'!$F:$S,5,0)),"")</f>
        <v/>
      </c>
      <c r="F4544" s="129" t="str">
        <f ca="1">IFERROR(IF($C4544="","",VLOOKUP(FİLTRE!$C4544,'SKT LİSTESİ'!$F:$S,7,0)),"")</f>
        <v/>
      </c>
      <c r="G4544" s="130" t="str">
        <f ca="1">IFERROR(IF($C4544="","",VLOOKUP(FİLTRE!$C4544,'SKT LİSTESİ'!$F:$S,8,0)),"")</f>
        <v/>
      </c>
      <c r="H4544" s="131" t="str">
        <f ca="1">IF(E4544="","",IF($C4544="","",VLOOKUP(FİLTRE!$C4544,'SKT LİSTESİ'!$F:$S,9,0)))</f>
        <v/>
      </c>
      <c r="I4544" s="132" t="str">
        <f ca="1">IFERROR(IF($C4544="","",VLOOKUP(FİLTRE!$C4544,'SKT LİSTESİ'!$F:$S,10,0)),"")</f>
        <v/>
      </c>
      <c r="J4544" s="133" t="str">
        <f ca="1">IFERROR(IF($C4544="","",VLOOKUP(FİLTRE!$C4544,'SKT LİSTESİ'!$F:$S,11,0)),"")</f>
        <v/>
      </c>
      <c r="K4544" s="134" t="str">
        <f ca="1">IFERROR(IF($C4544="","",VLOOKUP(FİLTRE!$C4544,'SKT LİSTESİ'!$F:$S,12,0)),"")</f>
        <v/>
      </c>
      <c r="L4544" s="134" t="str">
        <f ca="1">IFERROR(IF($C4544="","",VLOOKUP(FİLTRE!$C4544,'SKT LİSTESİ'!$F:$S,13,0)),"")</f>
        <v/>
      </c>
      <c r="M4544" s="135" t="str">
        <f ca="1">IFERROR(IF($C4544="","",VLOOKUP(FİLTRE!$C4544,'SKT LİSTESİ'!$F:$AJ,14,0)),"")</f>
        <v/>
      </c>
      <c r="N4544" s="31" t="str">
        <f ca="1">IFERROR(IF($C4544="","",VLOOKUP(FİLTRE!$C4544,'SKT LİSTESİ'!$F:$AJ,22,0)),"")</f>
        <v/>
      </c>
      <c r="O4544" s="136" t="str">
        <f ca="1">IFERROR(IF($C4544="","",VLOOKUP(FİLTRE!$C4544,'SKT LİSTESİ'!$F:$AJ,23,0)),"")</f>
        <v/>
      </c>
      <c r="P4544" s="31"/>
      <c r="Q4544" s="31"/>
      <c r="R4544" s="137" t="str">
        <f ca="1">(IFERROR(IF($C4544="","",VLOOKUP(FİLTRE!$C4544,'SKT LİSTESİ'!$F:$AJ,15,0)),""))</f>
        <v/>
      </c>
      <c r="S4544" s="138" t="str">
        <f ca="1">IFERROR(IF($C4544="","",VLOOKUP(FİLTRE!$C4544,'SKT LİSTESİ'!$F:$AJ,16,0)),"")</f>
        <v/>
      </c>
      <c r="AF4544" s="179" t="str">
        <f t="shared" ca="1" si="282"/>
        <v/>
      </c>
      <c r="AG4544" s="179">
        <f t="shared" ca="1" si="283"/>
        <v>0</v>
      </c>
      <c r="AH4544" s="179">
        <f t="shared" ca="1" si="284"/>
        <v>0</v>
      </c>
    </row>
    <row r="4545" spans="2:34" ht="15.75" x14ac:dyDescent="0.25">
      <c r="B4545">
        <f t="shared" ca="1" si="281"/>
        <v>4533</v>
      </c>
      <c r="C4545" t="str">
        <f ca="1">IFERROR(VLOOKUP(B4545,'SKT LİSTESİ'!F:F,1,0),"")</f>
        <v/>
      </c>
      <c r="E4545" s="128" t="str">
        <f ca="1">IFERROR(IF($C4545="","",VLOOKUP(FİLTRE!$C4545,'SKT LİSTESİ'!$F:$S,5,0)),"")</f>
        <v/>
      </c>
      <c r="F4545" s="129" t="str">
        <f ca="1">IFERROR(IF($C4545="","",VLOOKUP(FİLTRE!$C4545,'SKT LİSTESİ'!$F:$S,7,0)),"")</f>
        <v/>
      </c>
      <c r="G4545" s="130" t="str">
        <f ca="1">IFERROR(IF($C4545="","",VLOOKUP(FİLTRE!$C4545,'SKT LİSTESİ'!$F:$S,8,0)),"")</f>
        <v/>
      </c>
      <c r="H4545" s="131" t="str">
        <f ca="1">IF(E4545="","",IF($C4545="","",VLOOKUP(FİLTRE!$C4545,'SKT LİSTESİ'!$F:$S,9,0)))</f>
        <v/>
      </c>
      <c r="I4545" s="132" t="str">
        <f ca="1">IFERROR(IF($C4545="","",VLOOKUP(FİLTRE!$C4545,'SKT LİSTESİ'!$F:$S,10,0)),"")</f>
        <v/>
      </c>
      <c r="J4545" s="133" t="str">
        <f ca="1">IFERROR(IF($C4545="","",VLOOKUP(FİLTRE!$C4545,'SKT LİSTESİ'!$F:$S,11,0)),"")</f>
        <v/>
      </c>
      <c r="K4545" s="134" t="str">
        <f ca="1">IFERROR(IF($C4545="","",VLOOKUP(FİLTRE!$C4545,'SKT LİSTESİ'!$F:$S,12,0)),"")</f>
        <v/>
      </c>
      <c r="L4545" s="134" t="str">
        <f ca="1">IFERROR(IF($C4545="","",VLOOKUP(FİLTRE!$C4545,'SKT LİSTESİ'!$F:$S,13,0)),"")</f>
        <v/>
      </c>
      <c r="M4545" s="135" t="str">
        <f ca="1">IFERROR(IF($C4545="","",VLOOKUP(FİLTRE!$C4545,'SKT LİSTESİ'!$F:$AJ,14,0)),"")</f>
        <v/>
      </c>
      <c r="N4545" s="31" t="str">
        <f ca="1">IFERROR(IF($C4545="","",VLOOKUP(FİLTRE!$C4545,'SKT LİSTESİ'!$F:$AJ,22,0)),"")</f>
        <v/>
      </c>
      <c r="O4545" s="136" t="str">
        <f ca="1">IFERROR(IF($C4545="","",VLOOKUP(FİLTRE!$C4545,'SKT LİSTESİ'!$F:$AJ,23,0)),"")</f>
        <v/>
      </c>
      <c r="P4545" s="31"/>
      <c r="Q4545" s="31"/>
      <c r="R4545" s="137" t="str">
        <f ca="1">(IFERROR(IF($C4545="","",VLOOKUP(FİLTRE!$C4545,'SKT LİSTESİ'!$F:$AJ,15,0)),""))</f>
        <v/>
      </c>
      <c r="S4545" s="138" t="str">
        <f ca="1">IFERROR(IF($C4545="","",VLOOKUP(FİLTRE!$C4545,'SKT LİSTESİ'!$F:$AJ,16,0)),"")</f>
        <v/>
      </c>
      <c r="AF4545" s="179" t="str">
        <f t="shared" ca="1" si="282"/>
        <v/>
      </c>
      <c r="AG4545" s="179">
        <f t="shared" ca="1" si="283"/>
        <v>0</v>
      </c>
      <c r="AH4545" s="179">
        <f t="shared" ca="1" si="284"/>
        <v>0</v>
      </c>
    </row>
    <row r="4546" spans="2:34" ht="15.75" x14ac:dyDescent="0.25">
      <c r="B4546">
        <f t="shared" ca="1" si="281"/>
        <v>4534</v>
      </c>
      <c r="C4546" t="str">
        <f ca="1">IFERROR(VLOOKUP(B4546,'SKT LİSTESİ'!F:F,1,0),"")</f>
        <v/>
      </c>
      <c r="E4546" s="128" t="str">
        <f ca="1">IFERROR(IF($C4546="","",VLOOKUP(FİLTRE!$C4546,'SKT LİSTESİ'!$F:$S,5,0)),"")</f>
        <v/>
      </c>
      <c r="F4546" s="129" t="str">
        <f ca="1">IFERROR(IF($C4546="","",VLOOKUP(FİLTRE!$C4546,'SKT LİSTESİ'!$F:$S,7,0)),"")</f>
        <v/>
      </c>
      <c r="G4546" s="130" t="str">
        <f ca="1">IFERROR(IF($C4546="","",VLOOKUP(FİLTRE!$C4546,'SKT LİSTESİ'!$F:$S,8,0)),"")</f>
        <v/>
      </c>
      <c r="H4546" s="131" t="str">
        <f ca="1">IF(E4546="","",IF($C4546="","",VLOOKUP(FİLTRE!$C4546,'SKT LİSTESİ'!$F:$S,9,0)))</f>
        <v/>
      </c>
      <c r="I4546" s="132" t="str">
        <f ca="1">IFERROR(IF($C4546="","",VLOOKUP(FİLTRE!$C4546,'SKT LİSTESİ'!$F:$S,10,0)),"")</f>
        <v/>
      </c>
      <c r="J4546" s="133" t="str">
        <f ca="1">IFERROR(IF($C4546="","",VLOOKUP(FİLTRE!$C4546,'SKT LİSTESİ'!$F:$S,11,0)),"")</f>
        <v/>
      </c>
      <c r="K4546" s="134" t="str">
        <f ca="1">IFERROR(IF($C4546="","",VLOOKUP(FİLTRE!$C4546,'SKT LİSTESİ'!$F:$S,12,0)),"")</f>
        <v/>
      </c>
      <c r="L4546" s="134" t="str">
        <f ca="1">IFERROR(IF($C4546="","",VLOOKUP(FİLTRE!$C4546,'SKT LİSTESİ'!$F:$S,13,0)),"")</f>
        <v/>
      </c>
      <c r="M4546" s="135" t="str">
        <f ca="1">IFERROR(IF($C4546="","",VLOOKUP(FİLTRE!$C4546,'SKT LİSTESİ'!$F:$AJ,14,0)),"")</f>
        <v/>
      </c>
      <c r="N4546" s="31" t="str">
        <f ca="1">IFERROR(IF($C4546="","",VLOOKUP(FİLTRE!$C4546,'SKT LİSTESİ'!$F:$AJ,22,0)),"")</f>
        <v/>
      </c>
      <c r="O4546" s="136" t="str">
        <f ca="1">IFERROR(IF($C4546="","",VLOOKUP(FİLTRE!$C4546,'SKT LİSTESİ'!$F:$AJ,23,0)),"")</f>
        <v/>
      </c>
      <c r="P4546" s="31"/>
      <c r="Q4546" s="31"/>
      <c r="R4546" s="137" t="str">
        <f ca="1">(IFERROR(IF($C4546="","",VLOOKUP(FİLTRE!$C4546,'SKT LİSTESİ'!$F:$AJ,15,0)),""))</f>
        <v/>
      </c>
      <c r="S4546" s="138" t="str">
        <f ca="1">IFERROR(IF($C4546="","",VLOOKUP(FİLTRE!$C4546,'SKT LİSTESİ'!$F:$AJ,16,0)),"")</f>
        <v/>
      </c>
      <c r="AF4546" s="179" t="str">
        <f t="shared" ca="1" si="282"/>
        <v/>
      </c>
      <c r="AG4546" s="179">
        <f t="shared" ca="1" si="283"/>
        <v>0</v>
      </c>
      <c r="AH4546" s="179">
        <f t="shared" ca="1" si="284"/>
        <v>0</v>
      </c>
    </row>
    <row r="4547" spans="2:34" ht="15.75" x14ac:dyDescent="0.25">
      <c r="B4547">
        <f t="shared" ca="1" si="281"/>
        <v>4535</v>
      </c>
      <c r="C4547" t="str">
        <f ca="1">IFERROR(VLOOKUP(B4547,'SKT LİSTESİ'!F:F,1,0),"")</f>
        <v/>
      </c>
      <c r="E4547" s="128" t="str">
        <f ca="1">IFERROR(IF($C4547="","",VLOOKUP(FİLTRE!$C4547,'SKT LİSTESİ'!$F:$S,5,0)),"")</f>
        <v/>
      </c>
      <c r="F4547" s="129" t="str">
        <f ca="1">IFERROR(IF($C4547="","",VLOOKUP(FİLTRE!$C4547,'SKT LİSTESİ'!$F:$S,7,0)),"")</f>
        <v/>
      </c>
      <c r="G4547" s="130" t="str">
        <f ca="1">IFERROR(IF($C4547="","",VLOOKUP(FİLTRE!$C4547,'SKT LİSTESİ'!$F:$S,8,0)),"")</f>
        <v/>
      </c>
      <c r="H4547" s="131" t="str">
        <f ca="1">IF(E4547="","",IF($C4547="","",VLOOKUP(FİLTRE!$C4547,'SKT LİSTESİ'!$F:$S,9,0)))</f>
        <v/>
      </c>
      <c r="I4547" s="132" t="str">
        <f ca="1">IFERROR(IF($C4547="","",VLOOKUP(FİLTRE!$C4547,'SKT LİSTESİ'!$F:$S,10,0)),"")</f>
        <v/>
      </c>
      <c r="J4547" s="133" t="str">
        <f ca="1">IFERROR(IF($C4547="","",VLOOKUP(FİLTRE!$C4547,'SKT LİSTESİ'!$F:$S,11,0)),"")</f>
        <v/>
      </c>
      <c r="K4547" s="134" t="str">
        <f ca="1">IFERROR(IF($C4547="","",VLOOKUP(FİLTRE!$C4547,'SKT LİSTESİ'!$F:$S,12,0)),"")</f>
        <v/>
      </c>
      <c r="L4547" s="134" t="str">
        <f ca="1">IFERROR(IF($C4547="","",VLOOKUP(FİLTRE!$C4547,'SKT LİSTESİ'!$F:$S,13,0)),"")</f>
        <v/>
      </c>
      <c r="M4547" s="135" t="str">
        <f ca="1">IFERROR(IF($C4547="","",VLOOKUP(FİLTRE!$C4547,'SKT LİSTESİ'!$F:$AJ,14,0)),"")</f>
        <v/>
      </c>
      <c r="N4547" s="31" t="str">
        <f ca="1">IFERROR(IF($C4547="","",VLOOKUP(FİLTRE!$C4547,'SKT LİSTESİ'!$F:$AJ,22,0)),"")</f>
        <v/>
      </c>
      <c r="O4547" s="136" t="str">
        <f ca="1">IFERROR(IF($C4547="","",VLOOKUP(FİLTRE!$C4547,'SKT LİSTESİ'!$F:$AJ,23,0)),"")</f>
        <v/>
      </c>
      <c r="P4547" s="31"/>
      <c r="Q4547" s="31"/>
      <c r="R4547" s="137" t="str">
        <f ca="1">(IFERROR(IF($C4547="","",VLOOKUP(FİLTRE!$C4547,'SKT LİSTESİ'!$F:$AJ,15,0)),""))</f>
        <v/>
      </c>
      <c r="S4547" s="138" t="str">
        <f ca="1">IFERROR(IF($C4547="","",VLOOKUP(FİLTRE!$C4547,'SKT LİSTESİ'!$F:$AJ,16,0)),"")</f>
        <v/>
      </c>
      <c r="AF4547" s="179" t="str">
        <f t="shared" ca="1" si="282"/>
        <v/>
      </c>
      <c r="AG4547" s="179">
        <f t="shared" ca="1" si="283"/>
        <v>0</v>
      </c>
      <c r="AH4547" s="179">
        <f t="shared" ca="1" si="284"/>
        <v>0</v>
      </c>
    </row>
    <row r="4548" spans="2:34" ht="15.75" x14ac:dyDescent="0.25">
      <c r="B4548">
        <f t="shared" ca="1" si="281"/>
        <v>4536</v>
      </c>
      <c r="C4548" t="str">
        <f ca="1">IFERROR(VLOOKUP(B4548,'SKT LİSTESİ'!F:F,1,0),"")</f>
        <v/>
      </c>
      <c r="E4548" s="128" t="str">
        <f ca="1">IFERROR(IF($C4548="","",VLOOKUP(FİLTRE!$C4548,'SKT LİSTESİ'!$F:$S,5,0)),"")</f>
        <v/>
      </c>
      <c r="F4548" s="129" t="str">
        <f ca="1">IFERROR(IF($C4548="","",VLOOKUP(FİLTRE!$C4548,'SKT LİSTESİ'!$F:$S,7,0)),"")</f>
        <v/>
      </c>
      <c r="G4548" s="130" t="str">
        <f ca="1">IFERROR(IF($C4548="","",VLOOKUP(FİLTRE!$C4548,'SKT LİSTESİ'!$F:$S,8,0)),"")</f>
        <v/>
      </c>
      <c r="H4548" s="131" t="str">
        <f ca="1">IF(E4548="","",IF($C4548="","",VLOOKUP(FİLTRE!$C4548,'SKT LİSTESİ'!$F:$S,9,0)))</f>
        <v/>
      </c>
      <c r="I4548" s="132" t="str">
        <f ca="1">IFERROR(IF($C4548="","",VLOOKUP(FİLTRE!$C4548,'SKT LİSTESİ'!$F:$S,10,0)),"")</f>
        <v/>
      </c>
      <c r="J4548" s="133" t="str">
        <f ca="1">IFERROR(IF($C4548="","",VLOOKUP(FİLTRE!$C4548,'SKT LİSTESİ'!$F:$S,11,0)),"")</f>
        <v/>
      </c>
      <c r="K4548" s="134" t="str">
        <f ca="1">IFERROR(IF($C4548="","",VLOOKUP(FİLTRE!$C4548,'SKT LİSTESİ'!$F:$S,12,0)),"")</f>
        <v/>
      </c>
      <c r="L4548" s="134" t="str">
        <f ca="1">IFERROR(IF($C4548="","",VLOOKUP(FİLTRE!$C4548,'SKT LİSTESİ'!$F:$S,13,0)),"")</f>
        <v/>
      </c>
      <c r="M4548" s="135" t="str">
        <f ca="1">IFERROR(IF($C4548="","",VLOOKUP(FİLTRE!$C4548,'SKT LİSTESİ'!$F:$AJ,14,0)),"")</f>
        <v/>
      </c>
      <c r="N4548" s="31" t="str">
        <f ca="1">IFERROR(IF($C4548="","",VLOOKUP(FİLTRE!$C4548,'SKT LİSTESİ'!$F:$AJ,22,0)),"")</f>
        <v/>
      </c>
      <c r="O4548" s="136" t="str">
        <f ca="1">IFERROR(IF($C4548="","",VLOOKUP(FİLTRE!$C4548,'SKT LİSTESİ'!$F:$AJ,23,0)),"")</f>
        <v/>
      </c>
      <c r="P4548" s="31"/>
      <c r="Q4548" s="31"/>
      <c r="R4548" s="137" t="str">
        <f ca="1">(IFERROR(IF($C4548="","",VLOOKUP(FİLTRE!$C4548,'SKT LİSTESİ'!$F:$AJ,15,0)),""))</f>
        <v/>
      </c>
      <c r="S4548" s="138" t="str">
        <f ca="1">IFERROR(IF($C4548="","",VLOOKUP(FİLTRE!$C4548,'SKT LİSTESİ'!$F:$AJ,16,0)),"")</f>
        <v/>
      </c>
      <c r="AF4548" s="179" t="str">
        <f t="shared" ca="1" si="282"/>
        <v/>
      </c>
      <c r="AG4548" s="179">
        <f t="shared" ca="1" si="283"/>
        <v>0</v>
      </c>
      <c r="AH4548" s="179">
        <f t="shared" ca="1" si="284"/>
        <v>0</v>
      </c>
    </row>
    <row r="4549" spans="2:34" ht="15.75" x14ac:dyDescent="0.25">
      <c r="B4549">
        <f t="shared" ca="1" si="281"/>
        <v>4537</v>
      </c>
      <c r="C4549" t="str">
        <f ca="1">IFERROR(VLOOKUP(B4549,'SKT LİSTESİ'!F:F,1,0),"")</f>
        <v/>
      </c>
      <c r="E4549" s="128" t="str">
        <f ca="1">IFERROR(IF($C4549="","",VLOOKUP(FİLTRE!$C4549,'SKT LİSTESİ'!$F:$S,5,0)),"")</f>
        <v/>
      </c>
      <c r="F4549" s="129" t="str">
        <f ca="1">IFERROR(IF($C4549="","",VLOOKUP(FİLTRE!$C4549,'SKT LİSTESİ'!$F:$S,7,0)),"")</f>
        <v/>
      </c>
      <c r="G4549" s="130" t="str">
        <f ca="1">IFERROR(IF($C4549="","",VLOOKUP(FİLTRE!$C4549,'SKT LİSTESİ'!$F:$S,8,0)),"")</f>
        <v/>
      </c>
      <c r="H4549" s="131" t="str">
        <f ca="1">IF(E4549="","",IF($C4549="","",VLOOKUP(FİLTRE!$C4549,'SKT LİSTESİ'!$F:$S,9,0)))</f>
        <v/>
      </c>
      <c r="I4549" s="132" t="str">
        <f ca="1">IFERROR(IF($C4549="","",VLOOKUP(FİLTRE!$C4549,'SKT LİSTESİ'!$F:$S,10,0)),"")</f>
        <v/>
      </c>
      <c r="J4549" s="133" t="str">
        <f ca="1">IFERROR(IF($C4549="","",VLOOKUP(FİLTRE!$C4549,'SKT LİSTESİ'!$F:$S,11,0)),"")</f>
        <v/>
      </c>
      <c r="K4549" s="134" t="str">
        <f ca="1">IFERROR(IF($C4549="","",VLOOKUP(FİLTRE!$C4549,'SKT LİSTESİ'!$F:$S,12,0)),"")</f>
        <v/>
      </c>
      <c r="L4549" s="134" t="str">
        <f ca="1">IFERROR(IF($C4549="","",VLOOKUP(FİLTRE!$C4549,'SKT LİSTESİ'!$F:$S,13,0)),"")</f>
        <v/>
      </c>
      <c r="M4549" s="135" t="str">
        <f ca="1">IFERROR(IF($C4549="","",VLOOKUP(FİLTRE!$C4549,'SKT LİSTESİ'!$F:$AJ,14,0)),"")</f>
        <v/>
      </c>
      <c r="N4549" s="31" t="str">
        <f ca="1">IFERROR(IF($C4549="","",VLOOKUP(FİLTRE!$C4549,'SKT LİSTESİ'!$F:$AJ,22,0)),"")</f>
        <v/>
      </c>
      <c r="O4549" s="136" t="str">
        <f ca="1">IFERROR(IF($C4549="","",VLOOKUP(FİLTRE!$C4549,'SKT LİSTESİ'!$F:$AJ,23,0)),"")</f>
        <v/>
      </c>
      <c r="P4549" s="31"/>
      <c r="Q4549" s="31"/>
      <c r="R4549" s="137" t="str">
        <f ca="1">(IFERROR(IF($C4549="","",VLOOKUP(FİLTRE!$C4549,'SKT LİSTESİ'!$F:$AJ,15,0)),""))</f>
        <v/>
      </c>
      <c r="S4549" s="138" t="str">
        <f ca="1">IFERROR(IF($C4549="","",VLOOKUP(FİLTRE!$C4549,'SKT LİSTESİ'!$F:$AJ,16,0)),"")</f>
        <v/>
      </c>
      <c r="AF4549" s="179" t="str">
        <f t="shared" ca="1" si="282"/>
        <v/>
      </c>
      <c r="AG4549" s="179">
        <f t="shared" ca="1" si="283"/>
        <v>0</v>
      </c>
      <c r="AH4549" s="179">
        <f t="shared" ca="1" si="284"/>
        <v>0</v>
      </c>
    </row>
    <row r="4550" spans="2:34" ht="15.75" x14ac:dyDescent="0.25">
      <c r="B4550">
        <f t="shared" ca="1" si="281"/>
        <v>4538</v>
      </c>
      <c r="C4550" t="str">
        <f ca="1">IFERROR(VLOOKUP(B4550,'SKT LİSTESİ'!F:F,1,0),"")</f>
        <v/>
      </c>
      <c r="E4550" s="128" t="str">
        <f ca="1">IFERROR(IF($C4550="","",VLOOKUP(FİLTRE!$C4550,'SKT LİSTESİ'!$F:$S,5,0)),"")</f>
        <v/>
      </c>
      <c r="F4550" s="129" t="str">
        <f ca="1">IFERROR(IF($C4550="","",VLOOKUP(FİLTRE!$C4550,'SKT LİSTESİ'!$F:$S,7,0)),"")</f>
        <v/>
      </c>
      <c r="G4550" s="130" t="str">
        <f ca="1">IFERROR(IF($C4550="","",VLOOKUP(FİLTRE!$C4550,'SKT LİSTESİ'!$F:$S,8,0)),"")</f>
        <v/>
      </c>
      <c r="H4550" s="131" t="str">
        <f ca="1">IF(E4550="","",IF($C4550="","",VLOOKUP(FİLTRE!$C4550,'SKT LİSTESİ'!$F:$S,9,0)))</f>
        <v/>
      </c>
      <c r="I4550" s="132" t="str">
        <f ca="1">IFERROR(IF($C4550="","",VLOOKUP(FİLTRE!$C4550,'SKT LİSTESİ'!$F:$S,10,0)),"")</f>
        <v/>
      </c>
      <c r="J4550" s="133" t="str">
        <f ca="1">IFERROR(IF($C4550="","",VLOOKUP(FİLTRE!$C4550,'SKT LİSTESİ'!$F:$S,11,0)),"")</f>
        <v/>
      </c>
      <c r="K4550" s="134" t="str">
        <f ca="1">IFERROR(IF($C4550="","",VLOOKUP(FİLTRE!$C4550,'SKT LİSTESİ'!$F:$S,12,0)),"")</f>
        <v/>
      </c>
      <c r="L4550" s="134" t="str">
        <f ca="1">IFERROR(IF($C4550="","",VLOOKUP(FİLTRE!$C4550,'SKT LİSTESİ'!$F:$S,13,0)),"")</f>
        <v/>
      </c>
      <c r="M4550" s="135" t="str">
        <f ca="1">IFERROR(IF($C4550="","",VLOOKUP(FİLTRE!$C4550,'SKT LİSTESİ'!$F:$AJ,14,0)),"")</f>
        <v/>
      </c>
      <c r="N4550" s="31" t="str">
        <f ca="1">IFERROR(IF($C4550="","",VLOOKUP(FİLTRE!$C4550,'SKT LİSTESİ'!$F:$AJ,22,0)),"")</f>
        <v/>
      </c>
      <c r="O4550" s="136" t="str">
        <f ca="1">IFERROR(IF($C4550="","",VLOOKUP(FİLTRE!$C4550,'SKT LİSTESİ'!$F:$AJ,23,0)),"")</f>
        <v/>
      </c>
      <c r="P4550" s="31"/>
      <c r="Q4550" s="31"/>
      <c r="R4550" s="137" t="str">
        <f ca="1">(IFERROR(IF($C4550="","",VLOOKUP(FİLTRE!$C4550,'SKT LİSTESİ'!$F:$AJ,15,0)),""))</f>
        <v/>
      </c>
      <c r="S4550" s="138" t="str">
        <f ca="1">IFERROR(IF($C4550="","",VLOOKUP(FİLTRE!$C4550,'SKT LİSTESİ'!$F:$AJ,16,0)),"")</f>
        <v/>
      </c>
      <c r="AF4550" s="179" t="str">
        <f t="shared" ca="1" si="282"/>
        <v/>
      </c>
      <c r="AG4550" s="179">
        <f t="shared" ca="1" si="283"/>
        <v>0</v>
      </c>
      <c r="AH4550" s="179">
        <f t="shared" ca="1" si="284"/>
        <v>0</v>
      </c>
    </row>
    <row r="4551" spans="2:34" ht="15.75" x14ac:dyDescent="0.25">
      <c r="B4551">
        <f t="shared" ca="1" si="281"/>
        <v>4539</v>
      </c>
      <c r="C4551" t="str">
        <f ca="1">IFERROR(VLOOKUP(B4551,'SKT LİSTESİ'!F:F,1,0),"")</f>
        <v/>
      </c>
      <c r="E4551" s="128" t="str">
        <f ca="1">IFERROR(IF($C4551="","",VLOOKUP(FİLTRE!$C4551,'SKT LİSTESİ'!$F:$S,5,0)),"")</f>
        <v/>
      </c>
      <c r="F4551" s="129" t="str">
        <f ca="1">IFERROR(IF($C4551="","",VLOOKUP(FİLTRE!$C4551,'SKT LİSTESİ'!$F:$S,7,0)),"")</f>
        <v/>
      </c>
      <c r="G4551" s="130" t="str">
        <f ca="1">IFERROR(IF($C4551="","",VLOOKUP(FİLTRE!$C4551,'SKT LİSTESİ'!$F:$S,8,0)),"")</f>
        <v/>
      </c>
      <c r="H4551" s="131" t="str">
        <f ca="1">IF(E4551="","",IF($C4551="","",VLOOKUP(FİLTRE!$C4551,'SKT LİSTESİ'!$F:$S,9,0)))</f>
        <v/>
      </c>
      <c r="I4551" s="132" t="str">
        <f ca="1">IFERROR(IF($C4551="","",VLOOKUP(FİLTRE!$C4551,'SKT LİSTESİ'!$F:$S,10,0)),"")</f>
        <v/>
      </c>
      <c r="J4551" s="133" t="str">
        <f ca="1">IFERROR(IF($C4551="","",VLOOKUP(FİLTRE!$C4551,'SKT LİSTESİ'!$F:$S,11,0)),"")</f>
        <v/>
      </c>
      <c r="K4551" s="134" t="str">
        <f ca="1">IFERROR(IF($C4551="","",VLOOKUP(FİLTRE!$C4551,'SKT LİSTESİ'!$F:$S,12,0)),"")</f>
        <v/>
      </c>
      <c r="L4551" s="134" t="str">
        <f ca="1">IFERROR(IF($C4551="","",VLOOKUP(FİLTRE!$C4551,'SKT LİSTESİ'!$F:$S,13,0)),"")</f>
        <v/>
      </c>
      <c r="M4551" s="135" t="str">
        <f ca="1">IFERROR(IF($C4551="","",VLOOKUP(FİLTRE!$C4551,'SKT LİSTESİ'!$F:$AJ,14,0)),"")</f>
        <v/>
      </c>
      <c r="N4551" s="31" t="str">
        <f ca="1">IFERROR(IF($C4551="","",VLOOKUP(FİLTRE!$C4551,'SKT LİSTESİ'!$F:$AJ,22,0)),"")</f>
        <v/>
      </c>
      <c r="O4551" s="136" t="str">
        <f ca="1">IFERROR(IF($C4551="","",VLOOKUP(FİLTRE!$C4551,'SKT LİSTESİ'!$F:$AJ,23,0)),"")</f>
        <v/>
      </c>
      <c r="P4551" s="31"/>
      <c r="Q4551" s="31"/>
      <c r="R4551" s="137" t="str">
        <f ca="1">(IFERROR(IF($C4551="","",VLOOKUP(FİLTRE!$C4551,'SKT LİSTESİ'!$F:$AJ,15,0)),""))</f>
        <v/>
      </c>
      <c r="S4551" s="138" t="str">
        <f ca="1">IFERROR(IF($C4551="","",VLOOKUP(FİLTRE!$C4551,'SKT LİSTESİ'!$F:$AJ,16,0)),"")</f>
        <v/>
      </c>
      <c r="AF4551" s="179" t="str">
        <f t="shared" ca="1" si="282"/>
        <v/>
      </c>
      <c r="AG4551" s="179">
        <f t="shared" ca="1" si="283"/>
        <v>0</v>
      </c>
      <c r="AH4551" s="179">
        <f t="shared" ca="1" si="284"/>
        <v>0</v>
      </c>
    </row>
    <row r="4552" spans="2:34" ht="15.75" x14ac:dyDescent="0.25">
      <c r="B4552">
        <f t="shared" ca="1" si="281"/>
        <v>4540</v>
      </c>
      <c r="C4552" t="str">
        <f ca="1">IFERROR(VLOOKUP(B4552,'SKT LİSTESİ'!F:F,1,0),"")</f>
        <v/>
      </c>
      <c r="E4552" s="128" t="str">
        <f ca="1">IFERROR(IF($C4552="","",VLOOKUP(FİLTRE!$C4552,'SKT LİSTESİ'!$F:$S,5,0)),"")</f>
        <v/>
      </c>
      <c r="F4552" s="129" t="str">
        <f ca="1">IFERROR(IF($C4552="","",VLOOKUP(FİLTRE!$C4552,'SKT LİSTESİ'!$F:$S,7,0)),"")</f>
        <v/>
      </c>
      <c r="G4552" s="130" t="str">
        <f ca="1">IFERROR(IF($C4552="","",VLOOKUP(FİLTRE!$C4552,'SKT LİSTESİ'!$F:$S,8,0)),"")</f>
        <v/>
      </c>
      <c r="H4552" s="131" t="str">
        <f ca="1">IF(E4552="","",IF($C4552="","",VLOOKUP(FİLTRE!$C4552,'SKT LİSTESİ'!$F:$S,9,0)))</f>
        <v/>
      </c>
      <c r="I4552" s="132" t="str">
        <f ca="1">IFERROR(IF($C4552="","",VLOOKUP(FİLTRE!$C4552,'SKT LİSTESİ'!$F:$S,10,0)),"")</f>
        <v/>
      </c>
      <c r="J4552" s="133" t="str">
        <f ca="1">IFERROR(IF($C4552="","",VLOOKUP(FİLTRE!$C4552,'SKT LİSTESİ'!$F:$S,11,0)),"")</f>
        <v/>
      </c>
      <c r="K4552" s="134" t="str">
        <f ca="1">IFERROR(IF($C4552="","",VLOOKUP(FİLTRE!$C4552,'SKT LİSTESİ'!$F:$S,12,0)),"")</f>
        <v/>
      </c>
      <c r="L4552" s="134" t="str">
        <f ca="1">IFERROR(IF($C4552="","",VLOOKUP(FİLTRE!$C4552,'SKT LİSTESİ'!$F:$S,13,0)),"")</f>
        <v/>
      </c>
      <c r="M4552" s="135" t="str">
        <f ca="1">IFERROR(IF($C4552="","",VLOOKUP(FİLTRE!$C4552,'SKT LİSTESİ'!$F:$AJ,14,0)),"")</f>
        <v/>
      </c>
      <c r="N4552" s="31" t="str">
        <f ca="1">IFERROR(IF($C4552="","",VLOOKUP(FİLTRE!$C4552,'SKT LİSTESİ'!$F:$AJ,22,0)),"")</f>
        <v/>
      </c>
      <c r="O4552" s="136" t="str">
        <f ca="1">IFERROR(IF($C4552="","",VLOOKUP(FİLTRE!$C4552,'SKT LİSTESİ'!$F:$AJ,23,0)),"")</f>
        <v/>
      </c>
      <c r="P4552" s="31"/>
      <c r="Q4552" s="31"/>
      <c r="R4552" s="137" t="str">
        <f ca="1">(IFERROR(IF($C4552="","",VLOOKUP(FİLTRE!$C4552,'SKT LİSTESİ'!$F:$AJ,15,0)),""))</f>
        <v/>
      </c>
      <c r="S4552" s="138" t="str">
        <f ca="1">IFERROR(IF($C4552="","",VLOOKUP(FİLTRE!$C4552,'SKT LİSTESİ'!$F:$AJ,16,0)),"")</f>
        <v/>
      </c>
      <c r="AF4552" s="179" t="str">
        <f t="shared" ca="1" si="282"/>
        <v/>
      </c>
      <c r="AG4552" s="179">
        <f t="shared" ca="1" si="283"/>
        <v>0</v>
      </c>
      <c r="AH4552" s="179">
        <f t="shared" ca="1" si="284"/>
        <v>0</v>
      </c>
    </row>
    <row r="4553" spans="2:34" ht="15.75" x14ac:dyDescent="0.25">
      <c r="B4553">
        <f t="shared" ca="1" si="281"/>
        <v>4541</v>
      </c>
      <c r="C4553" t="str">
        <f ca="1">IFERROR(VLOOKUP(B4553,'SKT LİSTESİ'!F:F,1,0),"")</f>
        <v/>
      </c>
      <c r="E4553" s="128" t="str">
        <f ca="1">IFERROR(IF($C4553="","",VLOOKUP(FİLTRE!$C4553,'SKT LİSTESİ'!$F:$S,5,0)),"")</f>
        <v/>
      </c>
      <c r="F4553" s="129" t="str">
        <f ca="1">IFERROR(IF($C4553="","",VLOOKUP(FİLTRE!$C4553,'SKT LİSTESİ'!$F:$S,7,0)),"")</f>
        <v/>
      </c>
      <c r="G4553" s="130" t="str">
        <f ca="1">IFERROR(IF($C4553="","",VLOOKUP(FİLTRE!$C4553,'SKT LİSTESİ'!$F:$S,8,0)),"")</f>
        <v/>
      </c>
      <c r="H4553" s="131" t="str">
        <f ca="1">IF(E4553="","",IF($C4553="","",VLOOKUP(FİLTRE!$C4553,'SKT LİSTESİ'!$F:$S,9,0)))</f>
        <v/>
      </c>
      <c r="I4553" s="132" t="str">
        <f ca="1">IFERROR(IF($C4553="","",VLOOKUP(FİLTRE!$C4553,'SKT LİSTESİ'!$F:$S,10,0)),"")</f>
        <v/>
      </c>
      <c r="J4553" s="133" t="str">
        <f ca="1">IFERROR(IF($C4553="","",VLOOKUP(FİLTRE!$C4553,'SKT LİSTESİ'!$F:$S,11,0)),"")</f>
        <v/>
      </c>
      <c r="K4553" s="134" t="str">
        <f ca="1">IFERROR(IF($C4553="","",VLOOKUP(FİLTRE!$C4553,'SKT LİSTESİ'!$F:$S,12,0)),"")</f>
        <v/>
      </c>
      <c r="L4553" s="134" t="str">
        <f ca="1">IFERROR(IF($C4553="","",VLOOKUP(FİLTRE!$C4553,'SKT LİSTESİ'!$F:$S,13,0)),"")</f>
        <v/>
      </c>
      <c r="M4553" s="135" t="str">
        <f ca="1">IFERROR(IF($C4553="","",VLOOKUP(FİLTRE!$C4553,'SKT LİSTESİ'!$F:$AJ,14,0)),"")</f>
        <v/>
      </c>
      <c r="N4553" s="31" t="str">
        <f ca="1">IFERROR(IF($C4553="","",VLOOKUP(FİLTRE!$C4553,'SKT LİSTESİ'!$F:$AJ,22,0)),"")</f>
        <v/>
      </c>
      <c r="O4553" s="136" t="str">
        <f ca="1">IFERROR(IF($C4553="","",VLOOKUP(FİLTRE!$C4553,'SKT LİSTESİ'!$F:$AJ,23,0)),"")</f>
        <v/>
      </c>
      <c r="P4553" s="31"/>
      <c r="Q4553" s="31"/>
      <c r="R4553" s="137" t="str">
        <f ca="1">(IFERROR(IF($C4553="","",VLOOKUP(FİLTRE!$C4553,'SKT LİSTESİ'!$F:$AJ,15,0)),""))</f>
        <v/>
      </c>
      <c r="S4553" s="138" t="str">
        <f ca="1">IFERROR(IF($C4553="","",VLOOKUP(FİLTRE!$C4553,'SKT LİSTESİ'!$F:$AJ,16,0)),"")</f>
        <v/>
      </c>
      <c r="AF4553" s="179" t="str">
        <f t="shared" ca="1" si="282"/>
        <v/>
      </c>
      <c r="AG4553" s="179">
        <f t="shared" ca="1" si="283"/>
        <v>0</v>
      </c>
      <c r="AH4553" s="179">
        <f t="shared" ca="1" si="284"/>
        <v>0</v>
      </c>
    </row>
    <row r="4554" spans="2:34" ht="15.75" x14ac:dyDescent="0.25">
      <c r="B4554">
        <f t="shared" ca="1" si="281"/>
        <v>4542</v>
      </c>
      <c r="C4554" t="str">
        <f ca="1">IFERROR(VLOOKUP(B4554,'SKT LİSTESİ'!F:F,1,0),"")</f>
        <v/>
      </c>
      <c r="E4554" s="128" t="str">
        <f ca="1">IFERROR(IF($C4554="","",VLOOKUP(FİLTRE!$C4554,'SKT LİSTESİ'!$F:$S,5,0)),"")</f>
        <v/>
      </c>
      <c r="F4554" s="129" t="str">
        <f ca="1">IFERROR(IF($C4554="","",VLOOKUP(FİLTRE!$C4554,'SKT LİSTESİ'!$F:$S,7,0)),"")</f>
        <v/>
      </c>
      <c r="G4554" s="130" t="str">
        <f ca="1">IFERROR(IF($C4554="","",VLOOKUP(FİLTRE!$C4554,'SKT LİSTESİ'!$F:$S,8,0)),"")</f>
        <v/>
      </c>
      <c r="H4554" s="131" t="str">
        <f ca="1">IF(E4554="","",IF($C4554="","",VLOOKUP(FİLTRE!$C4554,'SKT LİSTESİ'!$F:$S,9,0)))</f>
        <v/>
      </c>
      <c r="I4554" s="132" t="str">
        <f ca="1">IFERROR(IF($C4554="","",VLOOKUP(FİLTRE!$C4554,'SKT LİSTESİ'!$F:$S,10,0)),"")</f>
        <v/>
      </c>
      <c r="J4554" s="133" t="str">
        <f ca="1">IFERROR(IF($C4554="","",VLOOKUP(FİLTRE!$C4554,'SKT LİSTESİ'!$F:$S,11,0)),"")</f>
        <v/>
      </c>
      <c r="K4554" s="134" t="str">
        <f ca="1">IFERROR(IF($C4554="","",VLOOKUP(FİLTRE!$C4554,'SKT LİSTESİ'!$F:$S,12,0)),"")</f>
        <v/>
      </c>
      <c r="L4554" s="134" t="str">
        <f ca="1">IFERROR(IF($C4554="","",VLOOKUP(FİLTRE!$C4554,'SKT LİSTESİ'!$F:$S,13,0)),"")</f>
        <v/>
      </c>
      <c r="M4554" s="135" t="str">
        <f ca="1">IFERROR(IF($C4554="","",VLOOKUP(FİLTRE!$C4554,'SKT LİSTESİ'!$F:$AJ,14,0)),"")</f>
        <v/>
      </c>
      <c r="N4554" s="31" t="str">
        <f ca="1">IFERROR(IF($C4554="","",VLOOKUP(FİLTRE!$C4554,'SKT LİSTESİ'!$F:$AJ,22,0)),"")</f>
        <v/>
      </c>
      <c r="O4554" s="136" t="str">
        <f ca="1">IFERROR(IF($C4554="","",VLOOKUP(FİLTRE!$C4554,'SKT LİSTESİ'!$F:$AJ,23,0)),"")</f>
        <v/>
      </c>
      <c r="P4554" s="31"/>
      <c r="Q4554" s="31"/>
      <c r="R4554" s="137" t="str">
        <f ca="1">(IFERROR(IF($C4554="","",VLOOKUP(FİLTRE!$C4554,'SKT LİSTESİ'!$F:$AJ,15,0)),""))</f>
        <v/>
      </c>
      <c r="S4554" s="138" t="str">
        <f ca="1">IFERROR(IF($C4554="","",VLOOKUP(FİLTRE!$C4554,'SKT LİSTESİ'!$F:$AJ,16,0)),"")</f>
        <v/>
      </c>
      <c r="AF4554" s="179" t="str">
        <f t="shared" ca="1" si="282"/>
        <v/>
      </c>
      <c r="AG4554" s="179">
        <f t="shared" ca="1" si="283"/>
        <v>0</v>
      </c>
      <c r="AH4554" s="179">
        <f t="shared" ca="1" si="284"/>
        <v>0</v>
      </c>
    </row>
    <row r="4555" spans="2:34" ht="15.75" x14ac:dyDescent="0.25">
      <c r="B4555">
        <f t="shared" ca="1" si="281"/>
        <v>4543</v>
      </c>
      <c r="C4555" t="str">
        <f ca="1">IFERROR(VLOOKUP(B4555,'SKT LİSTESİ'!F:F,1,0),"")</f>
        <v/>
      </c>
      <c r="E4555" s="128" t="str">
        <f ca="1">IFERROR(IF($C4555="","",VLOOKUP(FİLTRE!$C4555,'SKT LİSTESİ'!$F:$S,5,0)),"")</f>
        <v/>
      </c>
      <c r="F4555" s="129" t="str">
        <f ca="1">IFERROR(IF($C4555="","",VLOOKUP(FİLTRE!$C4555,'SKT LİSTESİ'!$F:$S,7,0)),"")</f>
        <v/>
      </c>
      <c r="G4555" s="130" t="str">
        <f ca="1">IFERROR(IF($C4555="","",VLOOKUP(FİLTRE!$C4555,'SKT LİSTESİ'!$F:$S,8,0)),"")</f>
        <v/>
      </c>
      <c r="H4555" s="131" t="str">
        <f ca="1">IF(E4555="","",IF($C4555="","",VLOOKUP(FİLTRE!$C4555,'SKT LİSTESİ'!$F:$S,9,0)))</f>
        <v/>
      </c>
      <c r="I4555" s="132" t="str">
        <f ca="1">IFERROR(IF($C4555="","",VLOOKUP(FİLTRE!$C4555,'SKT LİSTESİ'!$F:$S,10,0)),"")</f>
        <v/>
      </c>
      <c r="J4555" s="133" t="str">
        <f ca="1">IFERROR(IF($C4555="","",VLOOKUP(FİLTRE!$C4555,'SKT LİSTESİ'!$F:$S,11,0)),"")</f>
        <v/>
      </c>
      <c r="K4555" s="134" t="str">
        <f ca="1">IFERROR(IF($C4555="","",VLOOKUP(FİLTRE!$C4555,'SKT LİSTESİ'!$F:$S,12,0)),"")</f>
        <v/>
      </c>
      <c r="L4555" s="134" t="str">
        <f ca="1">IFERROR(IF($C4555="","",VLOOKUP(FİLTRE!$C4555,'SKT LİSTESİ'!$F:$S,13,0)),"")</f>
        <v/>
      </c>
      <c r="M4555" s="135" t="str">
        <f ca="1">IFERROR(IF($C4555="","",VLOOKUP(FİLTRE!$C4555,'SKT LİSTESİ'!$F:$AJ,14,0)),"")</f>
        <v/>
      </c>
      <c r="N4555" s="31" t="str">
        <f ca="1">IFERROR(IF($C4555="","",VLOOKUP(FİLTRE!$C4555,'SKT LİSTESİ'!$F:$AJ,22,0)),"")</f>
        <v/>
      </c>
      <c r="O4555" s="136" t="str">
        <f ca="1">IFERROR(IF($C4555="","",VLOOKUP(FİLTRE!$C4555,'SKT LİSTESİ'!$F:$AJ,23,0)),"")</f>
        <v/>
      </c>
      <c r="P4555" s="31"/>
      <c r="Q4555" s="31"/>
      <c r="R4555" s="137" t="str">
        <f ca="1">(IFERROR(IF($C4555="","",VLOOKUP(FİLTRE!$C4555,'SKT LİSTESİ'!$F:$AJ,15,0)),""))</f>
        <v/>
      </c>
      <c r="S4555" s="138" t="str">
        <f ca="1">IFERROR(IF($C4555="","",VLOOKUP(FİLTRE!$C4555,'SKT LİSTESİ'!$F:$AJ,16,0)),"")</f>
        <v/>
      </c>
      <c r="AF4555" s="179" t="str">
        <f t="shared" ca="1" si="282"/>
        <v/>
      </c>
      <c r="AG4555" s="179">
        <f t="shared" ca="1" si="283"/>
        <v>0</v>
      </c>
      <c r="AH4555" s="179">
        <f t="shared" ca="1" si="284"/>
        <v>0</v>
      </c>
    </row>
    <row r="4556" spans="2:34" ht="15.75" x14ac:dyDescent="0.25">
      <c r="B4556">
        <f t="shared" ca="1" si="281"/>
        <v>4544</v>
      </c>
      <c r="C4556" t="str">
        <f ca="1">IFERROR(VLOOKUP(B4556,'SKT LİSTESİ'!F:F,1,0),"")</f>
        <v/>
      </c>
      <c r="E4556" s="128" t="str">
        <f ca="1">IFERROR(IF($C4556="","",VLOOKUP(FİLTRE!$C4556,'SKT LİSTESİ'!$F:$S,5,0)),"")</f>
        <v/>
      </c>
      <c r="F4556" s="129" t="str">
        <f ca="1">IFERROR(IF($C4556="","",VLOOKUP(FİLTRE!$C4556,'SKT LİSTESİ'!$F:$S,7,0)),"")</f>
        <v/>
      </c>
      <c r="G4556" s="130" t="str">
        <f ca="1">IFERROR(IF($C4556="","",VLOOKUP(FİLTRE!$C4556,'SKT LİSTESİ'!$F:$S,8,0)),"")</f>
        <v/>
      </c>
      <c r="H4556" s="131" t="str">
        <f ca="1">IF(E4556="","",IF($C4556="","",VLOOKUP(FİLTRE!$C4556,'SKT LİSTESİ'!$F:$S,9,0)))</f>
        <v/>
      </c>
      <c r="I4556" s="132" t="str">
        <f ca="1">IFERROR(IF($C4556="","",VLOOKUP(FİLTRE!$C4556,'SKT LİSTESİ'!$F:$S,10,0)),"")</f>
        <v/>
      </c>
      <c r="J4556" s="133" t="str">
        <f ca="1">IFERROR(IF($C4556="","",VLOOKUP(FİLTRE!$C4556,'SKT LİSTESİ'!$F:$S,11,0)),"")</f>
        <v/>
      </c>
      <c r="K4556" s="134" t="str">
        <f ca="1">IFERROR(IF($C4556="","",VLOOKUP(FİLTRE!$C4556,'SKT LİSTESİ'!$F:$S,12,0)),"")</f>
        <v/>
      </c>
      <c r="L4556" s="134" t="str">
        <f ca="1">IFERROR(IF($C4556="","",VLOOKUP(FİLTRE!$C4556,'SKT LİSTESİ'!$F:$S,13,0)),"")</f>
        <v/>
      </c>
      <c r="M4556" s="135" t="str">
        <f ca="1">IFERROR(IF($C4556="","",VLOOKUP(FİLTRE!$C4556,'SKT LİSTESİ'!$F:$AJ,14,0)),"")</f>
        <v/>
      </c>
      <c r="N4556" s="31" t="str">
        <f ca="1">IFERROR(IF($C4556="","",VLOOKUP(FİLTRE!$C4556,'SKT LİSTESİ'!$F:$AJ,22,0)),"")</f>
        <v/>
      </c>
      <c r="O4556" s="136" t="str">
        <f ca="1">IFERROR(IF($C4556="","",VLOOKUP(FİLTRE!$C4556,'SKT LİSTESİ'!$F:$AJ,23,0)),"")</f>
        <v/>
      </c>
      <c r="P4556" s="31"/>
      <c r="Q4556" s="31"/>
      <c r="R4556" s="137" t="str">
        <f ca="1">(IFERROR(IF($C4556="","",VLOOKUP(FİLTRE!$C4556,'SKT LİSTESİ'!$F:$AJ,15,0)),""))</f>
        <v/>
      </c>
      <c r="S4556" s="138" t="str">
        <f ca="1">IFERROR(IF($C4556="","",VLOOKUP(FİLTRE!$C4556,'SKT LİSTESİ'!$F:$AJ,16,0)),"")</f>
        <v/>
      </c>
      <c r="AF4556" s="179" t="str">
        <f t="shared" ca="1" si="282"/>
        <v/>
      </c>
      <c r="AG4556" s="179">
        <f t="shared" ca="1" si="283"/>
        <v>0</v>
      </c>
      <c r="AH4556" s="179">
        <f t="shared" ca="1" si="284"/>
        <v>0</v>
      </c>
    </row>
    <row r="4557" spans="2:34" ht="15.75" x14ac:dyDescent="0.25">
      <c r="B4557">
        <f t="shared" ca="1" si="281"/>
        <v>4545</v>
      </c>
      <c r="C4557" t="str">
        <f ca="1">IFERROR(VLOOKUP(B4557,'SKT LİSTESİ'!F:F,1,0),"")</f>
        <v/>
      </c>
      <c r="E4557" s="128" t="str">
        <f ca="1">IFERROR(IF($C4557="","",VLOOKUP(FİLTRE!$C4557,'SKT LİSTESİ'!$F:$S,5,0)),"")</f>
        <v/>
      </c>
      <c r="F4557" s="129" t="str">
        <f ca="1">IFERROR(IF($C4557="","",VLOOKUP(FİLTRE!$C4557,'SKT LİSTESİ'!$F:$S,7,0)),"")</f>
        <v/>
      </c>
      <c r="G4557" s="130" t="str">
        <f ca="1">IFERROR(IF($C4557="","",VLOOKUP(FİLTRE!$C4557,'SKT LİSTESİ'!$F:$S,8,0)),"")</f>
        <v/>
      </c>
      <c r="H4557" s="131" t="str">
        <f ca="1">IF(E4557="","",IF($C4557="","",VLOOKUP(FİLTRE!$C4557,'SKT LİSTESİ'!$F:$S,9,0)))</f>
        <v/>
      </c>
      <c r="I4557" s="132" t="str">
        <f ca="1">IFERROR(IF($C4557="","",VLOOKUP(FİLTRE!$C4557,'SKT LİSTESİ'!$F:$S,10,0)),"")</f>
        <v/>
      </c>
      <c r="J4557" s="133" t="str">
        <f ca="1">IFERROR(IF($C4557="","",VLOOKUP(FİLTRE!$C4557,'SKT LİSTESİ'!$F:$S,11,0)),"")</f>
        <v/>
      </c>
      <c r="K4557" s="134" t="str">
        <f ca="1">IFERROR(IF($C4557="","",VLOOKUP(FİLTRE!$C4557,'SKT LİSTESİ'!$F:$S,12,0)),"")</f>
        <v/>
      </c>
      <c r="L4557" s="134" t="str">
        <f ca="1">IFERROR(IF($C4557="","",VLOOKUP(FİLTRE!$C4557,'SKT LİSTESİ'!$F:$S,13,0)),"")</f>
        <v/>
      </c>
      <c r="M4557" s="135" t="str">
        <f ca="1">IFERROR(IF($C4557="","",VLOOKUP(FİLTRE!$C4557,'SKT LİSTESİ'!$F:$AJ,14,0)),"")</f>
        <v/>
      </c>
      <c r="N4557" s="31" t="str">
        <f ca="1">IFERROR(IF($C4557="","",VLOOKUP(FİLTRE!$C4557,'SKT LİSTESİ'!$F:$AJ,22,0)),"")</f>
        <v/>
      </c>
      <c r="O4557" s="136" t="str">
        <f ca="1">IFERROR(IF($C4557="","",VLOOKUP(FİLTRE!$C4557,'SKT LİSTESİ'!$F:$AJ,23,0)),"")</f>
        <v/>
      </c>
      <c r="P4557" s="31"/>
      <c r="Q4557" s="31"/>
      <c r="R4557" s="137" t="str">
        <f ca="1">(IFERROR(IF($C4557="","",VLOOKUP(FİLTRE!$C4557,'SKT LİSTESİ'!$F:$AJ,15,0)),""))</f>
        <v/>
      </c>
      <c r="S4557" s="138" t="str">
        <f ca="1">IFERROR(IF($C4557="","",VLOOKUP(FİLTRE!$C4557,'SKT LİSTESİ'!$F:$AJ,16,0)),"")</f>
        <v/>
      </c>
      <c r="AF4557" s="179" t="str">
        <f t="shared" ca="1" si="282"/>
        <v/>
      </c>
      <c r="AG4557" s="179">
        <f t="shared" ca="1" si="283"/>
        <v>0</v>
      </c>
      <c r="AH4557" s="179">
        <f t="shared" ca="1" si="284"/>
        <v>0</v>
      </c>
    </row>
    <row r="4558" spans="2:34" ht="15.75" x14ac:dyDescent="0.25">
      <c r="B4558">
        <f t="shared" ref="B4558:B4621" ca="1" si="285">IF($Y$2=1,(ROW()-12),"")</f>
        <v>4546</v>
      </c>
      <c r="C4558" t="str">
        <f ca="1">IFERROR(VLOOKUP(B4558,'SKT LİSTESİ'!F:F,1,0),"")</f>
        <v/>
      </c>
      <c r="E4558" s="128" t="str">
        <f ca="1">IFERROR(IF($C4558="","",VLOOKUP(FİLTRE!$C4558,'SKT LİSTESİ'!$F:$S,5,0)),"")</f>
        <v/>
      </c>
      <c r="F4558" s="129" t="str">
        <f ca="1">IFERROR(IF($C4558="","",VLOOKUP(FİLTRE!$C4558,'SKT LİSTESİ'!$F:$S,7,0)),"")</f>
        <v/>
      </c>
      <c r="G4558" s="130" t="str">
        <f ca="1">IFERROR(IF($C4558="","",VLOOKUP(FİLTRE!$C4558,'SKT LİSTESİ'!$F:$S,8,0)),"")</f>
        <v/>
      </c>
      <c r="H4558" s="131" t="str">
        <f ca="1">IF(E4558="","",IF($C4558="","",VLOOKUP(FİLTRE!$C4558,'SKT LİSTESİ'!$F:$S,9,0)))</f>
        <v/>
      </c>
      <c r="I4558" s="132" t="str">
        <f ca="1">IFERROR(IF($C4558="","",VLOOKUP(FİLTRE!$C4558,'SKT LİSTESİ'!$F:$S,10,0)),"")</f>
        <v/>
      </c>
      <c r="J4558" s="133" t="str">
        <f ca="1">IFERROR(IF($C4558="","",VLOOKUP(FİLTRE!$C4558,'SKT LİSTESİ'!$F:$S,11,0)),"")</f>
        <v/>
      </c>
      <c r="K4558" s="134" t="str">
        <f ca="1">IFERROR(IF($C4558="","",VLOOKUP(FİLTRE!$C4558,'SKT LİSTESİ'!$F:$S,12,0)),"")</f>
        <v/>
      </c>
      <c r="L4558" s="134" t="str">
        <f ca="1">IFERROR(IF($C4558="","",VLOOKUP(FİLTRE!$C4558,'SKT LİSTESİ'!$F:$S,13,0)),"")</f>
        <v/>
      </c>
      <c r="M4558" s="135" t="str">
        <f ca="1">IFERROR(IF($C4558="","",VLOOKUP(FİLTRE!$C4558,'SKT LİSTESİ'!$F:$AJ,14,0)),"")</f>
        <v/>
      </c>
      <c r="N4558" s="31" t="str">
        <f ca="1">IFERROR(IF($C4558="","",VLOOKUP(FİLTRE!$C4558,'SKT LİSTESİ'!$F:$AJ,22,0)),"")</f>
        <v/>
      </c>
      <c r="O4558" s="136" t="str">
        <f ca="1">IFERROR(IF($C4558="","",VLOOKUP(FİLTRE!$C4558,'SKT LİSTESİ'!$F:$AJ,23,0)),"")</f>
        <v/>
      </c>
      <c r="P4558" s="31"/>
      <c r="Q4558" s="31"/>
      <c r="R4558" s="137" t="str">
        <f ca="1">(IFERROR(IF($C4558="","",VLOOKUP(FİLTRE!$C4558,'SKT LİSTESİ'!$F:$AJ,15,0)),""))</f>
        <v/>
      </c>
      <c r="S4558" s="138" t="str">
        <f ca="1">IFERROR(IF($C4558="","",VLOOKUP(FİLTRE!$C4558,'SKT LİSTESİ'!$F:$AJ,16,0)),"")</f>
        <v/>
      </c>
      <c r="AF4558" s="179" t="str">
        <f t="shared" ref="AF4558:AF4621" ca="1" si="286">IF(E4558&lt;&gt;"SAYIM",K4558,
(IF(AND(E4558="SAYIM",R4558=0),0,(COUNTIFS(E:E,"SAYIM",F:F,F4558,R:R,"&gt;"&amp;0)))))</f>
        <v/>
      </c>
      <c r="AG4558" s="179">
        <f t="shared" ref="AG4558:AG4621" ca="1" si="287">IF(E4558="SAYIM",(IFERROR(R4558/AF4558,0)),0)</f>
        <v>0</v>
      </c>
      <c r="AH4558" s="179">
        <f t="shared" ref="AH4558:AH4621" ca="1" si="288">IF(E4558="SAYIM",(IFERROR(S4558/AF4558,0)),0)</f>
        <v>0</v>
      </c>
    </row>
    <row r="4559" spans="2:34" ht="15.75" x14ac:dyDescent="0.25">
      <c r="B4559">
        <f t="shared" ca="1" si="285"/>
        <v>4547</v>
      </c>
      <c r="C4559" t="str">
        <f ca="1">IFERROR(VLOOKUP(B4559,'SKT LİSTESİ'!F:F,1,0),"")</f>
        <v/>
      </c>
      <c r="E4559" s="128" t="str">
        <f ca="1">IFERROR(IF($C4559="","",VLOOKUP(FİLTRE!$C4559,'SKT LİSTESİ'!$F:$S,5,0)),"")</f>
        <v/>
      </c>
      <c r="F4559" s="129" t="str">
        <f ca="1">IFERROR(IF($C4559="","",VLOOKUP(FİLTRE!$C4559,'SKT LİSTESİ'!$F:$S,7,0)),"")</f>
        <v/>
      </c>
      <c r="G4559" s="130" t="str">
        <f ca="1">IFERROR(IF($C4559="","",VLOOKUP(FİLTRE!$C4559,'SKT LİSTESİ'!$F:$S,8,0)),"")</f>
        <v/>
      </c>
      <c r="H4559" s="131" t="str">
        <f ca="1">IF(E4559="","",IF($C4559="","",VLOOKUP(FİLTRE!$C4559,'SKT LİSTESİ'!$F:$S,9,0)))</f>
        <v/>
      </c>
      <c r="I4559" s="132" t="str">
        <f ca="1">IFERROR(IF($C4559="","",VLOOKUP(FİLTRE!$C4559,'SKT LİSTESİ'!$F:$S,10,0)),"")</f>
        <v/>
      </c>
      <c r="J4559" s="133" t="str">
        <f ca="1">IFERROR(IF($C4559="","",VLOOKUP(FİLTRE!$C4559,'SKT LİSTESİ'!$F:$S,11,0)),"")</f>
        <v/>
      </c>
      <c r="K4559" s="134" t="str">
        <f ca="1">IFERROR(IF($C4559="","",VLOOKUP(FİLTRE!$C4559,'SKT LİSTESİ'!$F:$S,12,0)),"")</f>
        <v/>
      </c>
      <c r="L4559" s="134" t="str">
        <f ca="1">IFERROR(IF($C4559="","",VLOOKUP(FİLTRE!$C4559,'SKT LİSTESİ'!$F:$S,13,0)),"")</f>
        <v/>
      </c>
      <c r="M4559" s="135" t="str">
        <f ca="1">IFERROR(IF($C4559="","",VLOOKUP(FİLTRE!$C4559,'SKT LİSTESİ'!$F:$AJ,14,0)),"")</f>
        <v/>
      </c>
      <c r="N4559" s="31" t="str">
        <f ca="1">IFERROR(IF($C4559="","",VLOOKUP(FİLTRE!$C4559,'SKT LİSTESİ'!$F:$AJ,22,0)),"")</f>
        <v/>
      </c>
      <c r="O4559" s="136" t="str">
        <f ca="1">IFERROR(IF($C4559="","",VLOOKUP(FİLTRE!$C4559,'SKT LİSTESİ'!$F:$AJ,23,0)),"")</f>
        <v/>
      </c>
      <c r="P4559" s="31"/>
      <c r="Q4559" s="31"/>
      <c r="R4559" s="137" t="str">
        <f ca="1">(IFERROR(IF($C4559="","",VLOOKUP(FİLTRE!$C4559,'SKT LİSTESİ'!$F:$AJ,15,0)),""))</f>
        <v/>
      </c>
      <c r="S4559" s="138" t="str">
        <f ca="1">IFERROR(IF($C4559="","",VLOOKUP(FİLTRE!$C4559,'SKT LİSTESİ'!$F:$AJ,16,0)),"")</f>
        <v/>
      </c>
      <c r="AF4559" s="179" t="str">
        <f t="shared" ca="1" si="286"/>
        <v/>
      </c>
      <c r="AG4559" s="179">
        <f t="shared" ca="1" si="287"/>
        <v>0</v>
      </c>
      <c r="AH4559" s="179">
        <f t="shared" ca="1" si="288"/>
        <v>0</v>
      </c>
    </row>
    <row r="4560" spans="2:34" ht="15.75" x14ac:dyDescent="0.25">
      <c r="B4560">
        <f t="shared" ca="1" si="285"/>
        <v>4548</v>
      </c>
      <c r="C4560" t="str">
        <f ca="1">IFERROR(VLOOKUP(B4560,'SKT LİSTESİ'!F:F,1,0),"")</f>
        <v/>
      </c>
      <c r="E4560" s="128" t="str">
        <f ca="1">IFERROR(IF($C4560="","",VLOOKUP(FİLTRE!$C4560,'SKT LİSTESİ'!$F:$S,5,0)),"")</f>
        <v/>
      </c>
      <c r="F4560" s="129" t="str">
        <f ca="1">IFERROR(IF($C4560="","",VLOOKUP(FİLTRE!$C4560,'SKT LİSTESİ'!$F:$S,7,0)),"")</f>
        <v/>
      </c>
      <c r="G4560" s="130" t="str">
        <f ca="1">IFERROR(IF($C4560="","",VLOOKUP(FİLTRE!$C4560,'SKT LİSTESİ'!$F:$S,8,0)),"")</f>
        <v/>
      </c>
      <c r="H4560" s="131" t="str">
        <f ca="1">IF(E4560="","",IF($C4560="","",VLOOKUP(FİLTRE!$C4560,'SKT LİSTESİ'!$F:$S,9,0)))</f>
        <v/>
      </c>
      <c r="I4560" s="132" t="str">
        <f ca="1">IFERROR(IF($C4560="","",VLOOKUP(FİLTRE!$C4560,'SKT LİSTESİ'!$F:$S,10,0)),"")</f>
        <v/>
      </c>
      <c r="J4560" s="133" t="str">
        <f ca="1">IFERROR(IF($C4560="","",VLOOKUP(FİLTRE!$C4560,'SKT LİSTESİ'!$F:$S,11,0)),"")</f>
        <v/>
      </c>
      <c r="K4560" s="134" t="str">
        <f ca="1">IFERROR(IF($C4560="","",VLOOKUP(FİLTRE!$C4560,'SKT LİSTESİ'!$F:$S,12,0)),"")</f>
        <v/>
      </c>
      <c r="L4560" s="134" t="str">
        <f ca="1">IFERROR(IF($C4560="","",VLOOKUP(FİLTRE!$C4560,'SKT LİSTESİ'!$F:$S,13,0)),"")</f>
        <v/>
      </c>
      <c r="M4560" s="135" t="str">
        <f ca="1">IFERROR(IF($C4560="","",VLOOKUP(FİLTRE!$C4560,'SKT LİSTESİ'!$F:$AJ,14,0)),"")</f>
        <v/>
      </c>
      <c r="N4560" s="31" t="str">
        <f ca="1">IFERROR(IF($C4560="","",VLOOKUP(FİLTRE!$C4560,'SKT LİSTESİ'!$F:$AJ,22,0)),"")</f>
        <v/>
      </c>
      <c r="O4560" s="136" t="str">
        <f ca="1">IFERROR(IF($C4560="","",VLOOKUP(FİLTRE!$C4560,'SKT LİSTESİ'!$F:$AJ,23,0)),"")</f>
        <v/>
      </c>
      <c r="P4560" s="31"/>
      <c r="Q4560" s="31"/>
      <c r="R4560" s="137" t="str">
        <f ca="1">(IFERROR(IF($C4560="","",VLOOKUP(FİLTRE!$C4560,'SKT LİSTESİ'!$F:$AJ,15,0)),""))</f>
        <v/>
      </c>
      <c r="S4560" s="138" t="str">
        <f ca="1">IFERROR(IF($C4560="","",VLOOKUP(FİLTRE!$C4560,'SKT LİSTESİ'!$F:$AJ,16,0)),"")</f>
        <v/>
      </c>
      <c r="AF4560" s="179" t="str">
        <f t="shared" ca="1" si="286"/>
        <v/>
      </c>
      <c r="AG4560" s="179">
        <f t="shared" ca="1" si="287"/>
        <v>0</v>
      </c>
      <c r="AH4560" s="179">
        <f t="shared" ca="1" si="288"/>
        <v>0</v>
      </c>
    </row>
    <row r="4561" spans="2:34" ht="15.75" x14ac:dyDescent="0.25">
      <c r="B4561">
        <f t="shared" ca="1" si="285"/>
        <v>4549</v>
      </c>
      <c r="C4561" t="str">
        <f ca="1">IFERROR(VLOOKUP(B4561,'SKT LİSTESİ'!F:F,1,0),"")</f>
        <v/>
      </c>
      <c r="E4561" s="128" t="str">
        <f ca="1">IFERROR(IF($C4561="","",VLOOKUP(FİLTRE!$C4561,'SKT LİSTESİ'!$F:$S,5,0)),"")</f>
        <v/>
      </c>
      <c r="F4561" s="129" t="str">
        <f ca="1">IFERROR(IF($C4561="","",VLOOKUP(FİLTRE!$C4561,'SKT LİSTESİ'!$F:$S,7,0)),"")</f>
        <v/>
      </c>
      <c r="G4561" s="130" t="str">
        <f ca="1">IFERROR(IF($C4561="","",VLOOKUP(FİLTRE!$C4561,'SKT LİSTESİ'!$F:$S,8,0)),"")</f>
        <v/>
      </c>
      <c r="H4561" s="131" t="str">
        <f ca="1">IF(E4561="","",IF($C4561="","",VLOOKUP(FİLTRE!$C4561,'SKT LİSTESİ'!$F:$S,9,0)))</f>
        <v/>
      </c>
      <c r="I4561" s="132" t="str">
        <f ca="1">IFERROR(IF($C4561="","",VLOOKUP(FİLTRE!$C4561,'SKT LİSTESİ'!$F:$S,10,0)),"")</f>
        <v/>
      </c>
      <c r="J4561" s="133" t="str">
        <f ca="1">IFERROR(IF($C4561="","",VLOOKUP(FİLTRE!$C4561,'SKT LİSTESİ'!$F:$S,11,0)),"")</f>
        <v/>
      </c>
      <c r="K4561" s="134" t="str">
        <f ca="1">IFERROR(IF($C4561="","",VLOOKUP(FİLTRE!$C4561,'SKT LİSTESİ'!$F:$S,12,0)),"")</f>
        <v/>
      </c>
      <c r="L4561" s="134" t="str">
        <f ca="1">IFERROR(IF($C4561="","",VLOOKUP(FİLTRE!$C4561,'SKT LİSTESİ'!$F:$S,13,0)),"")</f>
        <v/>
      </c>
      <c r="M4561" s="135" t="str">
        <f ca="1">IFERROR(IF($C4561="","",VLOOKUP(FİLTRE!$C4561,'SKT LİSTESİ'!$F:$AJ,14,0)),"")</f>
        <v/>
      </c>
      <c r="N4561" s="31" t="str">
        <f ca="1">IFERROR(IF($C4561="","",VLOOKUP(FİLTRE!$C4561,'SKT LİSTESİ'!$F:$AJ,22,0)),"")</f>
        <v/>
      </c>
      <c r="O4561" s="136" t="str">
        <f ca="1">IFERROR(IF($C4561="","",VLOOKUP(FİLTRE!$C4561,'SKT LİSTESİ'!$F:$AJ,23,0)),"")</f>
        <v/>
      </c>
      <c r="P4561" s="31"/>
      <c r="Q4561" s="31"/>
      <c r="R4561" s="137" t="str">
        <f ca="1">(IFERROR(IF($C4561="","",VLOOKUP(FİLTRE!$C4561,'SKT LİSTESİ'!$F:$AJ,15,0)),""))</f>
        <v/>
      </c>
      <c r="S4561" s="138" t="str">
        <f ca="1">IFERROR(IF($C4561="","",VLOOKUP(FİLTRE!$C4561,'SKT LİSTESİ'!$F:$AJ,16,0)),"")</f>
        <v/>
      </c>
      <c r="AF4561" s="179" t="str">
        <f t="shared" ca="1" si="286"/>
        <v/>
      </c>
      <c r="AG4561" s="179">
        <f t="shared" ca="1" si="287"/>
        <v>0</v>
      </c>
      <c r="AH4561" s="179">
        <f t="shared" ca="1" si="288"/>
        <v>0</v>
      </c>
    </row>
    <row r="4562" spans="2:34" ht="15.75" x14ac:dyDescent="0.25">
      <c r="B4562">
        <f t="shared" ca="1" si="285"/>
        <v>4550</v>
      </c>
      <c r="C4562" t="str">
        <f ca="1">IFERROR(VLOOKUP(B4562,'SKT LİSTESİ'!F:F,1,0),"")</f>
        <v/>
      </c>
      <c r="E4562" s="128" t="str">
        <f ca="1">IFERROR(IF($C4562="","",VLOOKUP(FİLTRE!$C4562,'SKT LİSTESİ'!$F:$S,5,0)),"")</f>
        <v/>
      </c>
      <c r="F4562" s="129" t="str">
        <f ca="1">IFERROR(IF($C4562="","",VLOOKUP(FİLTRE!$C4562,'SKT LİSTESİ'!$F:$S,7,0)),"")</f>
        <v/>
      </c>
      <c r="G4562" s="130" t="str">
        <f ca="1">IFERROR(IF($C4562="","",VLOOKUP(FİLTRE!$C4562,'SKT LİSTESİ'!$F:$S,8,0)),"")</f>
        <v/>
      </c>
      <c r="H4562" s="131" t="str">
        <f ca="1">IF(E4562="","",IF($C4562="","",VLOOKUP(FİLTRE!$C4562,'SKT LİSTESİ'!$F:$S,9,0)))</f>
        <v/>
      </c>
      <c r="I4562" s="132" t="str">
        <f ca="1">IFERROR(IF($C4562="","",VLOOKUP(FİLTRE!$C4562,'SKT LİSTESİ'!$F:$S,10,0)),"")</f>
        <v/>
      </c>
      <c r="J4562" s="133" t="str">
        <f ca="1">IFERROR(IF($C4562="","",VLOOKUP(FİLTRE!$C4562,'SKT LİSTESİ'!$F:$S,11,0)),"")</f>
        <v/>
      </c>
      <c r="K4562" s="134" t="str">
        <f ca="1">IFERROR(IF($C4562="","",VLOOKUP(FİLTRE!$C4562,'SKT LİSTESİ'!$F:$S,12,0)),"")</f>
        <v/>
      </c>
      <c r="L4562" s="134" t="str">
        <f ca="1">IFERROR(IF($C4562="","",VLOOKUP(FİLTRE!$C4562,'SKT LİSTESİ'!$F:$S,13,0)),"")</f>
        <v/>
      </c>
      <c r="M4562" s="135" t="str">
        <f ca="1">IFERROR(IF($C4562="","",VLOOKUP(FİLTRE!$C4562,'SKT LİSTESİ'!$F:$AJ,14,0)),"")</f>
        <v/>
      </c>
      <c r="N4562" s="31" t="str">
        <f ca="1">IFERROR(IF($C4562="","",VLOOKUP(FİLTRE!$C4562,'SKT LİSTESİ'!$F:$AJ,22,0)),"")</f>
        <v/>
      </c>
      <c r="O4562" s="136" t="str">
        <f ca="1">IFERROR(IF($C4562="","",VLOOKUP(FİLTRE!$C4562,'SKT LİSTESİ'!$F:$AJ,23,0)),"")</f>
        <v/>
      </c>
      <c r="P4562" s="31"/>
      <c r="Q4562" s="31"/>
      <c r="R4562" s="137" t="str">
        <f ca="1">(IFERROR(IF($C4562="","",VLOOKUP(FİLTRE!$C4562,'SKT LİSTESİ'!$F:$AJ,15,0)),""))</f>
        <v/>
      </c>
      <c r="S4562" s="138" t="str">
        <f ca="1">IFERROR(IF($C4562="","",VLOOKUP(FİLTRE!$C4562,'SKT LİSTESİ'!$F:$AJ,16,0)),"")</f>
        <v/>
      </c>
      <c r="AF4562" s="179" t="str">
        <f t="shared" ca="1" si="286"/>
        <v/>
      </c>
      <c r="AG4562" s="179">
        <f t="shared" ca="1" si="287"/>
        <v>0</v>
      </c>
      <c r="AH4562" s="179">
        <f t="shared" ca="1" si="288"/>
        <v>0</v>
      </c>
    </row>
    <row r="4563" spans="2:34" ht="15.75" x14ac:dyDescent="0.25">
      <c r="B4563">
        <f t="shared" ca="1" si="285"/>
        <v>4551</v>
      </c>
      <c r="C4563" t="str">
        <f ca="1">IFERROR(VLOOKUP(B4563,'SKT LİSTESİ'!F:F,1,0),"")</f>
        <v/>
      </c>
      <c r="E4563" s="128" t="str">
        <f ca="1">IFERROR(IF($C4563="","",VLOOKUP(FİLTRE!$C4563,'SKT LİSTESİ'!$F:$S,5,0)),"")</f>
        <v/>
      </c>
      <c r="F4563" s="129" t="str">
        <f ca="1">IFERROR(IF($C4563="","",VLOOKUP(FİLTRE!$C4563,'SKT LİSTESİ'!$F:$S,7,0)),"")</f>
        <v/>
      </c>
      <c r="G4563" s="130" t="str">
        <f ca="1">IFERROR(IF($C4563="","",VLOOKUP(FİLTRE!$C4563,'SKT LİSTESİ'!$F:$S,8,0)),"")</f>
        <v/>
      </c>
      <c r="H4563" s="131" t="str">
        <f ca="1">IF(E4563="","",IF($C4563="","",VLOOKUP(FİLTRE!$C4563,'SKT LİSTESİ'!$F:$S,9,0)))</f>
        <v/>
      </c>
      <c r="I4563" s="132" t="str">
        <f ca="1">IFERROR(IF($C4563="","",VLOOKUP(FİLTRE!$C4563,'SKT LİSTESİ'!$F:$S,10,0)),"")</f>
        <v/>
      </c>
      <c r="J4563" s="133" t="str">
        <f ca="1">IFERROR(IF($C4563="","",VLOOKUP(FİLTRE!$C4563,'SKT LİSTESİ'!$F:$S,11,0)),"")</f>
        <v/>
      </c>
      <c r="K4563" s="134" t="str">
        <f ca="1">IFERROR(IF($C4563="","",VLOOKUP(FİLTRE!$C4563,'SKT LİSTESİ'!$F:$S,12,0)),"")</f>
        <v/>
      </c>
      <c r="L4563" s="134" t="str">
        <f ca="1">IFERROR(IF($C4563="","",VLOOKUP(FİLTRE!$C4563,'SKT LİSTESİ'!$F:$S,13,0)),"")</f>
        <v/>
      </c>
      <c r="M4563" s="135" t="str">
        <f ca="1">IFERROR(IF($C4563="","",VLOOKUP(FİLTRE!$C4563,'SKT LİSTESİ'!$F:$AJ,14,0)),"")</f>
        <v/>
      </c>
      <c r="N4563" s="31" t="str">
        <f ca="1">IFERROR(IF($C4563="","",VLOOKUP(FİLTRE!$C4563,'SKT LİSTESİ'!$F:$AJ,22,0)),"")</f>
        <v/>
      </c>
      <c r="O4563" s="136" t="str">
        <f ca="1">IFERROR(IF($C4563="","",VLOOKUP(FİLTRE!$C4563,'SKT LİSTESİ'!$F:$AJ,23,0)),"")</f>
        <v/>
      </c>
      <c r="P4563" s="31"/>
      <c r="Q4563" s="31"/>
      <c r="R4563" s="137" t="str">
        <f ca="1">(IFERROR(IF($C4563="","",VLOOKUP(FİLTRE!$C4563,'SKT LİSTESİ'!$F:$AJ,15,0)),""))</f>
        <v/>
      </c>
      <c r="S4563" s="138" t="str">
        <f ca="1">IFERROR(IF($C4563="","",VLOOKUP(FİLTRE!$C4563,'SKT LİSTESİ'!$F:$AJ,16,0)),"")</f>
        <v/>
      </c>
      <c r="AF4563" s="179" t="str">
        <f t="shared" ca="1" si="286"/>
        <v/>
      </c>
      <c r="AG4563" s="179">
        <f t="shared" ca="1" si="287"/>
        <v>0</v>
      </c>
      <c r="AH4563" s="179">
        <f t="shared" ca="1" si="288"/>
        <v>0</v>
      </c>
    </row>
    <row r="4564" spans="2:34" ht="15.75" x14ac:dyDescent="0.25">
      <c r="B4564">
        <f t="shared" ca="1" si="285"/>
        <v>4552</v>
      </c>
      <c r="C4564" t="str">
        <f ca="1">IFERROR(VLOOKUP(B4564,'SKT LİSTESİ'!F:F,1,0),"")</f>
        <v/>
      </c>
      <c r="E4564" s="128" t="str">
        <f ca="1">IFERROR(IF($C4564="","",VLOOKUP(FİLTRE!$C4564,'SKT LİSTESİ'!$F:$S,5,0)),"")</f>
        <v/>
      </c>
      <c r="F4564" s="129" t="str">
        <f ca="1">IFERROR(IF($C4564="","",VLOOKUP(FİLTRE!$C4564,'SKT LİSTESİ'!$F:$S,7,0)),"")</f>
        <v/>
      </c>
      <c r="G4564" s="130" t="str">
        <f ca="1">IFERROR(IF($C4564="","",VLOOKUP(FİLTRE!$C4564,'SKT LİSTESİ'!$F:$S,8,0)),"")</f>
        <v/>
      </c>
      <c r="H4564" s="131" t="str">
        <f ca="1">IF(E4564="","",IF($C4564="","",VLOOKUP(FİLTRE!$C4564,'SKT LİSTESİ'!$F:$S,9,0)))</f>
        <v/>
      </c>
      <c r="I4564" s="132" t="str">
        <f ca="1">IFERROR(IF($C4564="","",VLOOKUP(FİLTRE!$C4564,'SKT LİSTESİ'!$F:$S,10,0)),"")</f>
        <v/>
      </c>
      <c r="J4564" s="133" t="str">
        <f ca="1">IFERROR(IF($C4564="","",VLOOKUP(FİLTRE!$C4564,'SKT LİSTESİ'!$F:$S,11,0)),"")</f>
        <v/>
      </c>
      <c r="K4564" s="134" t="str">
        <f ca="1">IFERROR(IF($C4564="","",VLOOKUP(FİLTRE!$C4564,'SKT LİSTESİ'!$F:$S,12,0)),"")</f>
        <v/>
      </c>
      <c r="L4564" s="134" t="str">
        <f ca="1">IFERROR(IF($C4564="","",VLOOKUP(FİLTRE!$C4564,'SKT LİSTESİ'!$F:$S,13,0)),"")</f>
        <v/>
      </c>
      <c r="M4564" s="135" t="str">
        <f ca="1">IFERROR(IF($C4564="","",VLOOKUP(FİLTRE!$C4564,'SKT LİSTESİ'!$F:$AJ,14,0)),"")</f>
        <v/>
      </c>
      <c r="N4564" s="31" t="str">
        <f ca="1">IFERROR(IF($C4564="","",VLOOKUP(FİLTRE!$C4564,'SKT LİSTESİ'!$F:$AJ,22,0)),"")</f>
        <v/>
      </c>
      <c r="O4564" s="136" t="str">
        <f ca="1">IFERROR(IF($C4564="","",VLOOKUP(FİLTRE!$C4564,'SKT LİSTESİ'!$F:$AJ,23,0)),"")</f>
        <v/>
      </c>
      <c r="P4564" s="31"/>
      <c r="Q4564" s="31"/>
      <c r="R4564" s="137" t="str">
        <f ca="1">(IFERROR(IF($C4564="","",VLOOKUP(FİLTRE!$C4564,'SKT LİSTESİ'!$F:$AJ,15,0)),""))</f>
        <v/>
      </c>
      <c r="S4564" s="138" t="str">
        <f ca="1">IFERROR(IF($C4564="","",VLOOKUP(FİLTRE!$C4564,'SKT LİSTESİ'!$F:$AJ,16,0)),"")</f>
        <v/>
      </c>
      <c r="AF4564" s="179" t="str">
        <f t="shared" ca="1" si="286"/>
        <v/>
      </c>
      <c r="AG4564" s="179">
        <f t="shared" ca="1" si="287"/>
        <v>0</v>
      </c>
      <c r="AH4564" s="179">
        <f t="shared" ca="1" si="288"/>
        <v>0</v>
      </c>
    </row>
    <row r="4565" spans="2:34" ht="15.75" x14ac:dyDescent="0.25">
      <c r="B4565">
        <f t="shared" ca="1" si="285"/>
        <v>4553</v>
      </c>
      <c r="C4565" t="str">
        <f ca="1">IFERROR(VLOOKUP(B4565,'SKT LİSTESİ'!F:F,1,0),"")</f>
        <v/>
      </c>
      <c r="E4565" s="128" t="str">
        <f ca="1">IFERROR(IF($C4565="","",VLOOKUP(FİLTRE!$C4565,'SKT LİSTESİ'!$F:$S,5,0)),"")</f>
        <v/>
      </c>
      <c r="F4565" s="129" t="str">
        <f ca="1">IFERROR(IF($C4565="","",VLOOKUP(FİLTRE!$C4565,'SKT LİSTESİ'!$F:$S,7,0)),"")</f>
        <v/>
      </c>
      <c r="G4565" s="130" t="str">
        <f ca="1">IFERROR(IF($C4565="","",VLOOKUP(FİLTRE!$C4565,'SKT LİSTESİ'!$F:$S,8,0)),"")</f>
        <v/>
      </c>
      <c r="H4565" s="131" t="str">
        <f ca="1">IF(E4565="","",IF($C4565="","",VLOOKUP(FİLTRE!$C4565,'SKT LİSTESİ'!$F:$S,9,0)))</f>
        <v/>
      </c>
      <c r="I4565" s="132" t="str">
        <f ca="1">IFERROR(IF($C4565="","",VLOOKUP(FİLTRE!$C4565,'SKT LİSTESİ'!$F:$S,10,0)),"")</f>
        <v/>
      </c>
      <c r="J4565" s="133" t="str">
        <f ca="1">IFERROR(IF($C4565="","",VLOOKUP(FİLTRE!$C4565,'SKT LİSTESİ'!$F:$S,11,0)),"")</f>
        <v/>
      </c>
      <c r="K4565" s="134" t="str">
        <f ca="1">IFERROR(IF($C4565="","",VLOOKUP(FİLTRE!$C4565,'SKT LİSTESİ'!$F:$S,12,0)),"")</f>
        <v/>
      </c>
      <c r="L4565" s="134" t="str">
        <f ca="1">IFERROR(IF($C4565="","",VLOOKUP(FİLTRE!$C4565,'SKT LİSTESİ'!$F:$S,13,0)),"")</f>
        <v/>
      </c>
      <c r="M4565" s="135" t="str">
        <f ca="1">IFERROR(IF($C4565="","",VLOOKUP(FİLTRE!$C4565,'SKT LİSTESİ'!$F:$AJ,14,0)),"")</f>
        <v/>
      </c>
      <c r="N4565" s="31" t="str">
        <f ca="1">IFERROR(IF($C4565="","",VLOOKUP(FİLTRE!$C4565,'SKT LİSTESİ'!$F:$AJ,22,0)),"")</f>
        <v/>
      </c>
      <c r="O4565" s="136" t="str">
        <f ca="1">IFERROR(IF($C4565="","",VLOOKUP(FİLTRE!$C4565,'SKT LİSTESİ'!$F:$AJ,23,0)),"")</f>
        <v/>
      </c>
      <c r="P4565" s="31"/>
      <c r="Q4565" s="31"/>
      <c r="R4565" s="137" t="str">
        <f ca="1">(IFERROR(IF($C4565="","",VLOOKUP(FİLTRE!$C4565,'SKT LİSTESİ'!$F:$AJ,15,0)),""))</f>
        <v/>
      </c>
      <c r="S4565" s="138" t="str">
        <f ca="1">IFERROR(IF($C4565="","",VLOOKUP(FİLTRE!$C4565,'SKT LİSTESİ'!$F:$AJ,16,0)),"")</f>
        <v/>
      </c>
      <c r="AF4565" s="179" t="str">
        <f t="shared" ca="1" si="286"/>
        <v/>
      </c>
      <c r="AG4565" s="179">
        <f t="shared" ca="1" si="287"/>
        <v>0</v>
      </c>
      <c r="AH4565" s="179">
        <f t="shared" ca="1" si="288"/>
        <v>0</v>
      </c>
    </row>
    <row r="4566" spans="2:34" ht="15.75" x14ac:dyDescent="0.25">
      <c r="B4566">
        <f t="shared" ca="1" si="285"/>
        <v>4554</v>
      </c>
      <c r="C4566" t="str">
        <f ca="1">IFERROR(VLOOKUP(B4566,'SKT LİSTESİ'!F:F,1,0),"")</f>
        <v/>
      </c>
      <c r="E4566" s="128" t="str">
        <f ca="1">IFERROR(IF($C4566="","",VLOOKUP(FİLTRE!$C4566,'SKT LİSTESİ'!$F:$S,5,0)),"")</f>
        <v/>
      </c>
      <c r="F4566" s="129" t="str">
        <f ca="1">IFERROR(IF($C4566="","",VLOOKUP(FİLTRE!$C4566,'SKT LİSTESİ'!$F:$S,7,0)),"")</f>
        <v/>
      </c>
      <c r="G4566" s="130" t="str">
        <f ca="1">IFERROR(IF($C4566="","",VLOOKUP(FİLTRE!$C4566,'SKT LİSTESİ'!$F:$S,8,0)),"")</f>
        <v/>
      </c>
      <c r="H4566" s="131" t="str">
        <f ca="1">IF(E4566="","",IF($C4566="","",VLOOKUP(FİLTRE!$C4566,'SKT LİSTESİ'!$F:$S,9,0)))</f>
        <v/>
      </c>
      <c r="I4566" s="132" t="str">
        <f ca="1">IFERROR(IF($C4566="","",VLOOKUP(FİLTRE!$C4566,'SKT LİSTESİ'!$F:$S,10,0)),"")</f>
        <v/>
      </c>
      <c r="J4566" s="133" t="str">
        <f ca="1">IFERROR(IF($C4566="","",VLOOKUP(FİLTRE!$C4566,'SKT LİSTESİ'!$F:$S,11,0)),"")</f>
        <v/>
      </c>
      <c r="K4566" s="134" t="str">
        <f ca="1">IFERROR(IF($C4566="","",VLOOKUP(FİLTRE!$C4566,'SKT LİSTESİ'!$F:$S,12,0)),"")</f>
        <v/>
      </c>
      <c r="L4566" s="134" t="str">
        <f ca="1">IFERROR(IF($C4566="","",VLOOKUP(FİLTRE!$C4566,'SKT LİSTESİ'!$F:$S,13,0)),"")</f>
        <v/>
      </c>
      <c r="M4566" s="135" t="str">
        <f ca="1">IFERROR(IF($C4566="","",VLOOKUP(FİLTRE!$C4566,'SKT LİSTESİ'!$F:$AJ,14,0)),"")</f>
        <v/>
      </c>
      <c r="N4566" s="31" t="str">
        <f ca="1">IFERROR(IF($C4566="","",VLOOKUP(FİLTRE!$C4566,'SKT LİSTESİ'!$F:$AJ,22,0)),"")</f>
        <v/>
      </c>
      <c r="O4566" s="136" t="str">
        <f ca="1">IFERROR(IF($C4566="","",VLOOKUP(FİLTRE!$C4566,'SKT LİSTESİ'!$F:$AJ,23,0)),"")</f>
        <v/>
      </c>
      <c r="P4566" s="31"/>
      <c r="Q4566" s="31"/>
      <c r="R4566" s="137" t="str">
        <f ca="1">(IFERROR(IF($C4566="","",VLOOKUP(FİLTRE!$C4566,'SKT LİSTESİ'!$F:$AJ,15,0)),""))</f>
        <v/>
      </c>
      <c r="S4566" s="138" t="str">
        <f ca="1">IFERROR(IF($C4566="","",VLOOKUP(FİLTRE!$C4566,'SKT LİSTESİ'!$F:$AJ,16,0)),"")</f>
        <v/>
      </c>
      <c r="AF4566" s="179" t="str">
        <f t="shared" ca="1" si="286"/>
        <v/>
      </c>
      <c r="AG4566" s="179">
        <f t="shared" ca="1" si="287"/>
        <v>0</v>
      </c>
      <c r="AH4566" s="179">
        <f t="shared" ca="1" si="288"/>
        <v>0</v>
      </c>
    </row>
    <row r="4567" spans="2:34" ht="15.75" x14ac:dyDescent="0.25">
      <c r="B4567">
        <f t="shared" ca="1" si="285"/>
        <v>4555</v>
      </c>
      <c r="C4567" t="str">
        <f ca="1">IFERROR(VLOOKUP(B4567,'SKT LİSTESİ'!F:F,1,0),"")</f>
        <v/>
      </c>
      <c r="E4567" s="128" t="str">
        <f ca="1">IFERROR(IF($C4567="","",VLOOKUP(FİLTRE!$C4567,'SKT LİSTESİ'!$F:$S,5,0)),"")</f>
        <v/>
      </c>
      <c r="F4567" s="129" t="str">
        <f ca="1">IFERROR(IF($C4567="","",VLOOKUP(FİLTRE!$C4567,'SKT LİSTESİ'!$F:$S,7,0)),"")</f>
        <v/>
      </c>
      <c r="G4567" s="130" t="str">
        <f ca="1">IFERROR(IF($C4567="","",VLOOKUP(FİLTRE!$C4567,'SKT LİSTESİ'!$F:$S,8,0)),"")</f>
        <v/>
      </c>
      <c r="H4567" s="131" t="str">
        <f ca="1">IF(E4567="","",IF($C4567="","",VLOOKUP(FİLTRE!$C4567,'SKT LİSTESİ'!$F:$S,9,0)))</f>
        <v/>
      </c>
      <c r="I4567" s="132" t="str">
        <f ca="1">IFERROR(IF($C4567="","",VLOOKUP(FİLTRE!$C4567,'SKT LİSTESİ'!$F:$S,10,0)),"")</f>
        <v/>
      </c>
      <c r="J4567" s="133" t="str">
        <f ca="1">IFERROR(IF($C4567="","",VLOOKUP(FİLTRE!$C4567,'SKT LİSTESİ'!$F:$S,11,0)),"")</f>
        <v/>
      </c>
      <c r="K4567" s="134" t="str">
        <f ca="1">IFERROR(IF($C4567="","",VLOOKUP(FİLTRE!$C4567,'SKT LİSTESİ'!$F:$S,12,0)),"")</f>
        <v/>
      </c>
      <c r="L4567" s="134" t="str">
        <f ca="1">IFERROR(IF($C4567="","",VLOOKUP(FİLTRE!$C4567,'SKT LİSTESİ'!$F:$S,13,0)),"")</f>
        <v/>
      </c>
      <c r="M4567" s="135" t="str">
        <f ca="1">IFERROR(IF($C4567="","",VLOOKUP(FİLTRE!$C4567,'SKT LİSTESİ'!$F:$AJ,14,0)),"")</f>
        <v/>
      </c>
      <c r="N4567" s="31" t="str">
        <f ca="1">IFERROR(IF($C4567="","",VLOOKUP(FİLTRE!$C4567,'SKT LİSTESİ'!$F:$AJ,22,0)),"")</f>
        <v/>
      </c>
      <c r="O4567" s="136" t="str">
        <f ca="1">IFERROR(IF($C4567="","",VLOOKUP(FİLTRE!$C4567,'SKT LİSTESİ'!$F:$AJ,23,0)),"")</f>
        <v/>
      </c>
      <c r="P4567" s="31"/>
      <c r="Q4567" s="31"/>
      <c r="R4567" s="137" t="str">
        <f ca="1">(IFERROR(IF($C4567="","",VLOOKUP(FİLTRE!$C4567,'SKT LİSTESİ'!$F:$AJ,15,0)),""))</f>
        <v/>
      </c>
      <c r="S4567" s="138" t="str">
        <f ca="1">IFERROR(IF($C4567="","",VLOOKUP(FİLTRE!$C4567,'SKT LİSTESİ'!$F:$AJ,16,0)),"")</f>
        <v/>
      </c>
      <c r="AF4567" s="179" t="str">
        <f t="shared" ca="1" si="286"/>
        <v/>
      </c>
      <c r="AG4567" s="179">
        <f t="shared" ca="1" si="287"/>
        <v>0</v>
      </c>
      <c r="AH4567" s="179">
        <f t="shared" ca="1" si="288"/>
        <v>0</v>
      </c>
    </row>
    <row r="4568" spans="2:34" ht="15.75" x14ac:dyDescent="0.25">
      <c r="B4568">
        <f t="shared" ca="1" si="285"/>
        <v>4556</v>
      </c>
      <c r="C4568" t="str">
        <f ca="1">IFERROR(VLOOKUP(B4568,'SKT LİSTESİ'!F:F,1,0),"")</f>
        <v/>
      </c>
      <c r="E4568" s="128" t="str">
        <f ca="1">IFERROR(IF($C4568="","",VLOOKUP(FİLTRE!$C4568,'SKT LİSTESİ'!$F:$S,5,0)),"")</f>
        <v/>
      </c>
      <c r="F4568" s="129" t="str">
        <f ca="1">IFERROR(IF($C4568="","",VLOOKUP(FİLTRE!$C4568,'SKT LİSTESİ'!$F:$S,7,0)),"")</f>
        <v/>
      </c>
      <c r="G4568" s="130" t="str">
        <f ca="1">IFERROR(IF($C4568="","",VLOOKUP(FİLTRE!$C4568,'SKT LİSTESİ'!$F:$S,8,0)),"")</f>
        <v/>
      </c>
      <c r="H4568" s="131" t="str">
        <f ca="1">IF(E4568="","",IF($C4568="","",VLOOKUP(FİLTRE!$C4568,'SKT LİSTESİ'!$F:$S,9,0)))</f>
        <v/>
      </c>
      <c r="I4568" s="132" t="str">
        <f ca="1">IFERROR(IF($C4568="","",VLOOKUP(FİLTRE!$C4568,'SKT LİSTESİ'!$F:$S,10,0)),"")</f>
        <v/>
      </c>
      <c r="J4568" s="133" t="str">
        <f ca="1">IFERROR(IF($C4568="","",VLOOKUP(FİLTRE!$C4568,'SKT LİSTESİ'!$F:$S,11,0)),"")</f>
        <v/>
      </c>
      <c r="K4568" s="134" t="str">
        <f ca="1">IFERROR(IF($C4568="","",VLOOKUP(FİLTRE!$C4568,'SKT LİSTESİ'!$F:$S,12,0)),"")</f>
        <v/>
      </c>
      <c r="L4568" s="134" t="str">
        <f ca="1">IFERROR(IF($C4568="","",VLOOKUP(FİLTRE!$C4568,'SKT LİSTESİ'!$F:$S,13,0)),"")</f>
        <v/>
      </c>
      <c r="M4568" s="135" t="str">
        <f ca="1">IFERROR(IF($C4568="","",VLOOKUP(FİLTRE!$C4568,'SKT LİSTESİ'!$F:$AJ,14,0)),"")</f>
        <v/>
      </c>
      <c r="N4568" s="31" t="str">
        <f ca="1">IFERROR(IF($C4568="","",VLOOKUP(FİLTRE!$C4568,'SKT LİSTESİ'!$F:$AJ,22,0)),"")</f>
        <v/>
      </c>
      <c r="O4568" s="136" t="str">
        <f ca="1">IFERROR(IF($C4568="","",VLOOKUP(FİLTRE!$C4568,'SKT LİSTESİ'!$F:$AJ,23,0)),"")</f>
        <v/>
      </c>
      <c r="P4568" s="31"/>
      <c r="Q4568" s="31"/>
      <c r="R4568" s="137" t="str">
        <f ca="1">(IFERROR(IF($C4568="","",VLOOKUP(FİLTRE!$C4568,'SKT LİSTESİ'!$F:$AJ,15,0)),""))</f>
        <v/>
      </c>
      <c r="S4568" s="138" t="str">
        <f ca="1">IFERROR(IF($C4568="","",VLOOKUP(FİLTRE!$C4568,'SKT LİSTESİ'!$F:$AJ,16,0)),"")</f>
        <v/>
      </c>
      <c r="AF4568" s="179" t="str">
        <f t="shared" ca="1" si="286"/>
        <v/>
      </c>
      <c r="AG4568" s="179">
        <f t="shared" ca="1" si="287"/>
        <v>0</v>
      </c>
      <c r="AH4568" s="179">
        <f t="shared" ca="1" si="288"/>
        <v>0</v>
      </c>
    </row>
    <row r="4569" spans="2:34" ht="15.75" x14ac:dyDescent="0.25">
      <c r="B4569">
        <f t="shared" ca="1" si="285"/>
        <v>4557</v>
      </c>
      <c r="C4569" t="str">
        <f ca="1">IFERROR(VLOOKUP(B4569,'SKT LİSTESİ'!F:F,1,0),"")</f>
        <v/>
      </c>
      <c r="E4569" s="128" t="str">
        <f ca="1">IFERROR(IF($C4569="","",VLOOKUP(FİLTRE!$C4569,'SKT LİSTESİ'!$F:$S,5,0)),"")</f>
        <v/>
      </c>
      <c r="F4569" s="129" t="str">
        <f ca="1">IFERROR(IF($C4569="","",VLOOKUP(FİLTRE!$C4569,'SKT LİSTESİ'!$F:$S,7,0)),"")</f>
        <v/>
      </c>
      <c r="G4569" s="130" t="str">
        <f ca="1">IFERROR(IF($C4569="","",VLOOKUP(FİLTRE!$C4569,'SKT LİSTESİ'!$F:$S,8,0)),"")</f>
        <v/>
      </c>
      <c r="H4569" s="131" t="str">
        <f ca="1">IF(E4569="","",IF($C4569="","",VLOOKUP(FİLTRE!$C4569,'SKT LİSTESİ'!$F:$S,9,0)))</f>
        <v/>
      </c>
      <c r="I4569" s="132" t="str">
        <f ca="1">IFERROR(IF($C4569="","",VLOOKUP(FİLTRE!$C4569,'SKT LİSTESİ'!$F:$S,10,0)),"")</f>
        <v/>
      </c>
      <c r="J4569" s="133" t="str">
        <f ca="1">IFERROR(IF($C4569="","",VLOOKUP(FİLTRE!$C4569,'SKT LİSTESİ'!$F:$S,11,0)),"")</f>
        <v/>
      </c>
      <c r="K4569" s="134" t="str">
        <f ca="1">IFERROR(IF($C4569="","",VLOOKUP(FİLTRE!$C4569,'SKT LİSTESİ'!$F:$S,12,0)),"")</f>
        <v/>
      </c>
      <c r="L4569" s="134" t="str">
        <f ca="1">IFERROR(IF($C4569="","",VLOOKUP(FİLTRE!$C4569,'SKT LİSTESİ'!$F:$S,13,0)),"")</f>
        <v/>
      </c>
      <c r="M4569" s="135" t="str">
        <f ca="1">IFERROR(IF($C4569="","",VLOOKUP(FİLTRE!$C4569,'SKT LİSTESİ'!$F:$AJ,14,0)),"")</f>
        <v/>
      </c>
      <c r="N4569" s="31" t="str">
        <f ca="1">IFERROR(IF($C4569="","",VLOOKUP(FİLTRE!$C4569,'SKT LİSTESİ'!$F:$AJ,22,0)),"")</f>
        <v/>
      </c>
      <c r="O4569" s="136" t="str">
        <f ca="1">IFERROR(IF($C4569="","",VLOOKUP(FİLTRE!$C4569,'SKT LİSTESİ'!$F:$AJ,23,0)),"")</f>
        <v/>
      </c>
      <c r="P4569" s="31"/>
      <c r="Q4569" s="31"/>
      <c r="R4569" s="137" t="str">
        <f ca="1">(IFERROR(IF($C4569="","",VLOOKUP(FİLTRE!$C4569,'SKT LİSTESİ'!$F:$AJ,15,0)),""))</f>
        <v/>
      </c>
      <c r="S4569" s="138" t="str">
        <f ca="1">IFERROR(IF($C4569="","",VLOOKUP(FİLTRE!$C4569,'SKT LİSTESİ'!$F:$AJ,16,0)),"")</f>
        <v/>
      </c>
      <c r="AF4569" s="179" t="str">
        <f t="shared" ca="1" si="286"/>
        <v/>
      </c>
      <c r="AG4569" s="179">
        <f t="shared" ca="1" si="287"/>
        <v>0</v>
      </c>
      <c r="AH4569" s="179">
        <f t="shared" ca="1" si="288"/>
        <v>0</v>
      </c>
    </row>
    <row r="4570" spans="2:34" ht="15.75" x14ac:dyDescent="0.25">
      <c r="B4570">
        <f t="shared" ca="1" si="285"/>
        <v>4558</v>
      </c>
      <c r="C4570" t="str">
        <f ca="1">IFERROR(VLOOKUP(B4570,'SKT LİSTESİ'!F:F,1,0),"")</f>
        <v/>
      </c>
      <c r="E4570" s="128" t="str">
        <f ca="1">IFERROR(IF($C4570="","",VLOOKUP(FİLTRE!$C4570,'SKT LİSTESİ'!$F:$S,5,0)),"")</f>
        <v/>
      </c>
      <c r="F4570" s="129" t="str">
        <f ca="1">IFERROR(IF($C4570="","",VLOOKUP(FİLTRE!$C4570,'SKT LİSTESİ'!$F:$S,7,0)),"")</f>
        <v/>
      </c>
      <c r="G4570" s="130" t="str">
        <f ca="1">IFERROR(IF($C4570="","",VLOOKUP(FİLTRE!$C4570,'SKT LİSTESİ'!$F:$S,8,0)),"")</f>
        <v/>
      </c>
      <c r="H4570" s="131" t="str">
        <f ca="1">IF(E4570="","",IF($C4570="","",VLOOKUP(FİLTRE!$C4570,'SKT LİSTESİ'!$F:$S,9,0)))</f>
        <v/>
      </c>
      <c r="I4570" s="132" t="str">
        <f ca="1">IFERROR(IF($C4570="","",VLOOKUP(FİLTRE!$C4570,'SKT LİSTESİ'!$F:$S,10,0)),"")</f>
        <v/>
      </c>
      <c r="J4570" s="133" t="str">
        <f ca="1">IFERROR(IF($C4570="","",VLOOKUP(FİLTRE!$C4570,'SKT LİSTESİ'!$F:$S,11,0)),"")</f>
        <v/>
      </c>
      <c r="K4570" s="134" t="str">
        <f ca="1">IFERROR(IF($C4570="","",VLOOKUP(FİLTRE!$C4570,'SKT LİSTESİ'!$F:$S,12,0)),"")</f>
        <v/>
      </c>
      <c r="L4570" s="134" t="str">
        <f ca="1">IFERROR(IF($C4570="","",VLOOKUP(FİLTRE!$C4570,'SKT LİSTESİ'!$F:$S,13,0)),"")</f>
        <v/>
      </c>
      <c r="M4570" s="135" t="str">
        <f ca="1">IFERROR(IF($C4570="","",VLOOKUP(FİLTRE!$C4570,'SKT LİSTESİ'!$F:$AJ,14,0)),"")</f>
        <v/>
      </c>
      <c r="N4570" s="31" t="str">
        <f ca="1">IFERROR(IF($C4570="","",VLOOKUP(FİLTRE!$C4570,'SKT LİSTESİ'!$F:$AJ,22,0)),"")</f>
        <v/>
      </c>
      <c r="O4570" s="136" t="str">
        <f ca="1">IFERROR(IF($C4570="","",VLOOKUP(FİLTRE!$C4570,'SKT LİSTESİ'!$F:$AJ,23,0)),"")</f>
        <v/>
      </c>
      <c r="P4570" s="31"/>
      <c r="Q4570" s="31"/>
      <c r="R4570" s="137" t="str">
        <f ca="1">(IFERROR(IF($C4570="","",VLOOKUP(FİLTRE!$C4570,'SKT LİSTESİ'!$F:$AJ,15,0)),""))</f>
        <v/>
      </c>
      <c r="S4570" s="138" t="str">
        <f ca="1">IFERROR(IF($C4570="","",VLOOKUP(FİLTRE!$C4570,'SKT LİSTESİ'!$F:$AJ,16,0)),"")</f>
        <v/>
      </c>
      <c r="AF4570" s="179" t="str">
        <f t="shared" ca="1" si="286"/>
        <v/>
      </c>
      <c r="AG4570" s="179">
        <f t="shared" ca="1" si="287"/>
        <v>0</v>
      </c>
      <c r="AH4570" s="179">
        <f t="shared" ca="1" si="288"/>
        <v>0</v>
      </c>
    </row>
    <row r="4571" spans="2:34" ht="15.75" x14ac:dyDescent="0.25">
      <c r="B4571">
        <f t="shared" ca="1" si="285"/>
        <v>4559</v>
      </c>
      <c r="C4571" t="str">
        <f ca="1">IFERROR(VLOOKUP(B4571,'SKT LİSTESİ'!F:F,1,0),"")</f>
        <v/>
      </c>
      <c r="E4571" s="128" t="str">
        <f ca="1">IFERROR(IF($C4571="","",VLOOKUP(FİLTRE!$C4571,'SKT LİSTESİ'!$F:$S,5,0)),"")</f>
        <v/>
      </c>
      <c r="F4571" s="129" t="str">
        <f ca="1">IFERROR(IF($C4571="","",VLOOKUP(FİLTRE!$C4571,'SKT LİSTESİ'!$F:$S,7,0)),"")</f>
        <v/>
      </c>
      <c r="G4571" s="130" t="str">
        <f ca="1">IFERROR(IF($C4571="","",VLOOKUP(FİLTRE!$C4571,'SKT LİSTESİ'!$F:$S,8,0)),"")</f>
        <v/>
      </c>
      <c r="H4571" s="131" t="str">
        <f ca="1">IF(E4571="","",IF($C4571="","",VLOOKUP(FİLTRE!$C4571,'SKT LİSTESİ'!$F:$S,9,0)))</f>
        <v/>
      </c>
      <c r="I4571" s="132" t="str">
        <f ca="1">IFERROR(IF($C4571="","",VLOOKUP(FİLTRE!$C4571,'SKT LİSTESİ'!$F:$S,10,0)),"")</f>
        <v/>
      </c>
      <c r="J4571" s="133" t="str">
        <f ca="1">IFERROR(IF($C4571="","",VLOOKUP(FİLTRE!$C4571,'SKT LİSTESİ'!$F:$S,11,0)),"")</f>
        <v/>
      </c>
      <c r="K4571" s="134" t="str">
        <f ca="1">IFERROR(IF($C4571="","",VLOOKUP(FİLTRE!$C4571,'SKT LİSTESİ'!$F:$S,12,0)),"")</f>
        <v/>
      </c>
      <c r="L4571" s="134" t="str">
        <f ca="1">IFERROR(IF($C4571="","",VLOOKUP(FİLTRE!$C4571,'SKT LİSTESİ'!$F:$S,13,0)),"")</f>
        <v/>
      </c>
      <c r="M4571" s="135" t="str">
        <f ca="1">IFERROR(IF($C4571="","",VLOOKUP(FİLTRE!$C4571,'SKT LİSTESİ'!$F:$AJ,14,0)),"")</f>
        <v/>
      </c>
      <c r="N4571" s="31" t="str">
        <f ca="1">IFERROR(IF($C4571="","",VLOOKUP(FİLTRE!$C4571,'SKT LİSTESİ'!$F:$AJ,22,0)),"")</f>
        <v/>
      </c>
      <c r="O4571" s="136" t="str">
        <f ca="1">IFERROR(IF($C4571="","",VLOOKUP(FİLTRE!$C4571,'SKT LİSTESİ'!$F:$AJ,23,0)),"")</f>
        <v/>
      </c>
      <c r="P4571" s="31"/>
      <c r="Q4571" s="31"/>
      <c r="R4571" s="137" t="str">
        <f ca="1">(IFERROR(IF($C4571="","",VLOOKUP(FİLTRE!$C4571,'SKT LİSTESİ'!$F:$AJ,15,0)),""))</f>
        <v/>
      </c>
      <c r="S4571" s="138" t="str">
        <f ca="1">IFERROR(IF($C4571="","",VLOOKUP(FİLTRE!$C4571,'SKT LİSTESİ'!$F:$AJ,16,0)),"")</f>
        <v/>
      </c>
      <c r="AF4571" s="179" t="str">
        <f t="shared" ca="1" si="286"/>
        <v/>
      </c>
      <c r="AG4571" s="179">
        <f t="shared" ca="1" si="287"/>
        <v>0</v>
      </c>
      <c r="AH4571" s="179">
        <f t="shared" ca="1" si="288"/>
        <v>0</v>
      </c>
    </row>
    <row r="4572" spans="2:34" ht="15.75" x14ac:dyDescent="0.25">
      <c r="B4572">
        <f t="shared" ca="1" si="285"/>
        <v>4560</v>
      </c>
      <c r="C4572" t="str">
        <f ca="1">IFERROR(VLOOKUP(B4572,'SKT LİSTESİ'!F:F,1,0),"")</f>
        <v/>
      </c>
      <c r="E4572" s="128" t="str">
        <f ca="1">IFERROR(IF($C4572="","",VLOOKUP(FİLTRE!$C4572,'SKT LİSTESİ'!$F:$S,5,0)),"")</f>
        <v/>
      </c>
      <c r="F4572" s="129" t="str">
        <f ca="1">IFERROR(IF($C4572="","",VLOOKUP(FİLTRE!$C4572,'SKT LİSTESİ'!$F:$S,7,0)),"")</f>
        <v/>
      </c>
      <c r="G4572" s="130" t="str">
        <f ca="1">IFERROR(IF($C4572="","",VLOOKUP(FİLTRE!$C4572,'SKT LİSTESİ'!$F:$S,8,0)),"")</f>
        <v/>
      </c>
      <c r="H4572" s="131" t="str">
        <f ca="1">IF(E4572="","",IF($C4572="","",VLOOKUP(FİLTRE!$C4572,'SKT LİSTESİ'!$F:$S,9,0)))</f>
        <v/>
      </c>
      <c r="I4572" s="132" t="str">
        <f ca="1">IFERROR(IF($C4572="","",VLOOKUP(FİLTRE!$C4572,'SKT LİSTESİ'!$F:$S,10,0)),"")</f>
        <v/>
      </c>
      <c r="J4572" s="133" t="str">
        <f ca="1">IFERROR(IF($C4572="","",VLOOKUP(FİLTRE!$C4572,'SKT LİSTESİ'!$F:$S,11,0)),"")</f>
        <v/>
      </c>
      <c r="K4572" s="134" t="str">
        <f ca="1">IFERROR(IF($C4572="","",VLOOKUP(FİLTRE!$C4572,'SKT LİSTESİ'!$F:$S,12,0)),"")</f>
        <v/>
      </c>
      <c r="L4572" s="134" t="str">
        <f ca="1">IFERROR(IF($C4572="","",VLOOKUP(FİLTRE!$C4572,'SKT LİSTESİ'!$F:$S,13,0)),"")</f>
        <v/>
      </c>
      <c r="M4572" s="135" t="str">
        <f ca="1">IFERROR(IF($C4572="","",VLOOKUP(FİLTRE!$C4572,'SKT LİSTESİ'!$F:$AJ,14,0)),"")</f>
        <v/>
      </c>
      <c r="N4572" s="31" t="str">
        <f ca="1">IFERROR(IF($C4572="","",VLOOKUP(FİLTRE!$C4572,'SKT LİSTESİ'!$F:$AJ,22,0)),"")</f>
        <v/>
      </c>
      <c r="O4572" s="136" t="str">
        <f ca="1">IFERROR(IF($C4572="","",VLOOKUP(FİLTRE!$C4572,'SKT LİSTESİ'!$F:$AJ,23,0)),"")</f>
        <v/>
      </c>
      <c r="P4572" s="31"/>
      <c r="Q4572" s="31"/>
      <c r="R4572" s="137" t="str">
        <f ca="1">(IFERROR(IF($C4572="","",VLOOKUP(FİLTRE!$C4572,'SKT LİSTESİ'!$F:$AJ,15,0)),""))</f>
        <v/>
      </c>
      <c r="S4572" s="138" t="str">
        <f ca="1">IFERROR(IF($C4572="","",VLOOKUP(FİLTRE!$C4572,'SKT LİSTESİ'!$F:$AJ,16,0)),"")</f>
        <v/>
      </c>
      <c r="AF4572" s="179" t="str">
        <f t="shared" ca="1" si="286"/>
        <v/>
      </c>
      <c r="AG4572" s="179">
        <f t="shared" ca="1" si="287"/>
        <v>0</v>
      </c>
      <c r="AH4572" s="179">
        <f t="shared" ca="1" si="288"/>
        <v>0</v>
      </c>
    </row>
    <row r="4573" spans="2:34" ht="15.75" x14ac:dyDescent="0.25">
      <c r="B4573">
        <f t="shared" ca="1" si="285"/>
        <v>4561</v>
      </c>
      <c r="C4573" t="str">
        <f ca="1">IFERROR(VLOOKUP(B4573,'SKT LİSTESİ'!F:F,1,0),"")</f>
        <v/>
      </c>
      <c r="E4573" s="128" t="str">
        <f ca="1">IFERROR(IF($C4573="","",VLOOKUP(FİLTRE!$C4573,'SKT LİSTESİ'!$F:$S,5,0)),"")</f>
        <v/>
      </c>
      <c r="F4573" s="129" t="str">
        <f ca="1">IFERROR(IF($C4573="","",VLOOKUP(FİLTRE!$C4573,'SKT LİSTESİ'!$F:$S,7,0)),"")</f>
        <v/>
      </c>
      <c r="G4573" s="130" t="str">
        <f ca="1">IFERROR(IF($C4573="","",VLOOKUP(FİLTRE!$C4573,'SKT LİSTESİ'!$F:$S,8,0)),"")</f>
        <v/>
      </c>
      <c r="H4573" s="131" t="str">
        <f ca="1">IF(E4573="","",IF($C4573="","",VLOOKUP(FİLTRE!$C4573,'SKT LİSTESİ'!$F:$S,9,0)))</f>
        <v/>
      </c>
      <c r="I4573" s="132" t="str">
        <f ca="1">IFERROR(IF($C4573="","",VLOOKUP(FİLTRE!$C4573,'SKT LİSTESİ'!$F:$S,10,0)),"")</f>
        <v/>
      </c>
      <c r="J4573" s="133" t="str">
        <f ca="1">IFERROR(IF($C4573="","",VLOOKUP(FİLTRE!$C4573,'SKT LİSTESİ'!$F:$S,11,0)),"")</f>
        <v/>
      </c>
      <c r="K4573" s="134" t="str">
        <f ca="1">IFERROR(IF($C4573="","",VLOOKUP(FİLTRE!$C4573,'SKT LİSTESİ'!$F:$S,12,0)),"")</f>
        <v/>
      </c>
      <c r="L4573" s="134" t="str">
        <f ca="1">IFERROR(IF($C4573="","",VLOOKUP(FİLTRE!$C4573,'SKT LİSTESİ'!$F:$S,13,0)),"")</f>
        <v/>
      </c>
      <c r="M4573" s="135" t="str">
        <f ca="1">IFERROR(IF($C4573="","",VLOOKUP(FİLTRE!$C4573,'SKT LİSTESİ'!$F:$AJ,14,0)),"")</f>
        <v/>
      </c>
      <c r="N4573" s="31" t="str">
        <f ca="1">IFERROR(IF($C4573="","",VLOOKUP(FİLTRE!$C4573,'SKT LİSTESİ'!$F:$AJ,22,0)),"")</f>
        <v/>
      </c>
      <c r="O4573" s="136" t="str">
        <f ca="1">IFERROR(IF($C4573="","",VLOOKUP(FİLTRE!$C4573,'SKT LİSTESİ'!$F:$AJ,23,0)),"")</f>
        <v/>
      </c>
      <c r="P4573" s="31"/>
      <c r="Q4573" s="31"/>
      <c r="R4573" s="137" t="str">
        <f ca="1">(IFERROR(IF($C4573="","",VLOOKUP(FİLTRE!$C4573,'SKT LİSTESİ'!$F:$AJ,15,0)),""))</f>
        <v/>
      </c>
      <c r="S4573" s="138" t="str">
        <f ca="1">IFERROR(IF($C4573="","",VLOOKUP(FİLTRE!$C4573,'SKT LİSTESİ'!$F:$AJ,16,0)),"")</f>
        <v/>
      </c>
      <c r="AF4573" s="179" t="str">
        <f t="shared" ca="1" si="286"/>
        <v/>
      </c>
      <c r="AG4573" s="179">
        <f t="shared" ca="1" si="287"/>
        <v>0</v>
      </c>
      <c r="AH4573" s="179">
        <f t="shared" ca="1" si="288"/>
        <v>0</v>
      </c>
    </row>
    <row r="4574" spans="2:34" ht="15.75" x14ac:dyDescent="0.25">
      <c r="B4574">
        <f t="shared" ca="1" si="285"/>
        <v>4562</v>
      </c>
      <c r="C4574" t="str">
        <f ca="1">IFERROR(VLOOKUP(B4574,'SKT LİSTESİ'!F:F,1,0),"")</f>
        <v/>
      </c>
      <c r="E4574" s="128" t="str">
        <f ca="1">IFERROR(IF($C4574="","",VLOOKUP(FİLTRE!$C4574,'SKT LİSTESİ'!$F:$S,5,0)),"")</f>
        <v/>
      </c>
      <c r="F4574" s="129" t="str">
        <f ca="1">IFERROR(IF($C4574="","",VLOOKUP(FİLTRE!$C4574,'SKT LİSTESİ'!$F:$S,7,0)),"")</f>
        <v/>
      </c>
      <c r="G4574" s="130" t="str">
        <f ca="1">IFERROR(IF($C4574="","",VLOOKUP(FİLTRE!$C4574,'SKT LİSTESİ'!$F:$S,8,0)),"")</f>
        <v/>
      </c>
      <c r="H4574" s="131" t="str">
        <f ca="1">IF(E4574="","",IF($C4574="","",VLOOKUP(FİLTRE!$C4574,'SKT LİSTESİ'!$F:$S,9,0)))</f>
        <v/>
      </c>
      <c r="I4574" s="132" t="str">
        <f ca="1">IFERROR(IF($C4574="","",VLOOKUP(FİLTRE!$C4574,'SKT LİSTESİ'!$F:$S,10,0)),"")</f>
        <v/>
      </c>
      <c r="J4574" s="133" t="str">
        <f ca="1">IFERROR(IF($C4574="","",VLOOKUP(FİLTRE!$C4574,'SKT LİSTESİ'!$F:$S,11,0)),"")</f>
        <v/>
      </c>
      <c r="K4574" s="134" t="str">
        <f ca="1">IFERROR(IF($C4574="","",VLOOKUP(FİLTRE!$C4574,'SKT LİSTESİ'!$F:$S,12,0)),"")</f>
        <v/>
      </c>
      <c r="L4574" s="134" t="str">
        <f ca="1">IFERROR(IF($C4574="","",VLOOKUP(FİLTRE!$C4574,'SKT LİSTESİ'!$F:$S,13,0)),"")</f>
        <v/>
      </c>
      <c r="M4574" s="135" t="str">
        <f ca="1">IFERROR(IF($C4574="","",VLOOKUP(FİLTRE!$C4574,'SKT LİSTESİ'!$F:$AJ,14,0)),"")</f>
        <v/>
      </c>
      <c r="N4574" s="31" t="str">
        <f ca="1">IFERROR(IF($C4574="","",VLOOKUP(FİLTRE!$C4574,'SKT LİSTESİ'!$F:$AJ,22,0)),"")</f>
        <v/>
      </c>
      <c r="O4574" s="136" t="str">
        <f ca="1">IFERROR(IF($C4574="","",VLOOKUP(FİLTRE!$C4574,'SKT LİSTESİ'!$F:$AJ,23,0)),"")</f>
        <v/>
      </c>
      <c r="P4574" s="31"/>
      <c r="Q4574" s="31"/>
      <c r="R4574" s="137" t="str">
        <f ca="1">(IFERROR(IF($C4574="","",VLOOKUP(FİLTRE!$C4574,'SKT LİSTESİ'!$F:$AJ,15,0)),""))</f>
        <v/>
      </c>
      <c r="S4574" s="138" t="str">
        <f ca="1">IFERROR(IF($C4574="","",VLOOKUP(FİLTRE!$C4574,'SKT LİSTESİ'!$F:$AJ,16,0)),"")</f>
        <v/>
      </c>
      <c r="AF4574" s="179" t="str">
        <f t="shared" ca="1" si="286"/>
        <v/>
      </c>
      <c r="AG4574" s="179">
        <f t="shared" ca="1" si="287"/>
        <v>0</v>
      </c>
      <c r="AH4574" s="179">
        <f t="shared" ca="1" si="288"/>
        <v>0</v>
      </c>
    </row>
    <row r="4575" spans="2:34" ht="15.75" x14ac:dyDescent="0.25">
      <c r="B4575">
        <f t="shared" ca="1" si="285"/>
        <v>4563</v>
      </c>
      <c r="C4575" t="str">
        <f ca="1">IFERROR(VLOOKUP(B4575,'SKT LİSTESİ'!F:F,1,0),"")</f>
        <v/>
      </c>
      <c r="E4575" s="128" t="str">
        <f ca="1">IFERROR(IF($C4575="","",VLOOKUP(FİLTRE!$C4575,'SKT LİSTESİ'!$F:$S,5,0)),"")</f>
        <v/>
      </c>
      <c r="F4575" s="129" t="str">
        <f ca="1">IFERROR(IF($C4575="","",VLOOKUP(FİLTRE!$C4575,'SKT LİSTESİ'!$F:$S,7,0)),"")</f>
        <v/>
      </c>
      <c r="G4575" s="130" t="str">
        <f ca="1">IFERROR(IF($C4575="","",VLOOKUP(FİLTRE!$C4575,'SKT LİSTESİ'!$F:$S,8,0)),"")</f>
        <v/>
      </c>
      <c r="H4575" s="131" t="str">
        <f ca="1">IF(E4575="","",IF($C4575="","",VLOOKUP(FİLTRE!$C4575,'SKT LİSTESİ'!$F:$S,9,0)))</f>
        <v/>
      </c>
      <c r="I4575" s="132" t="str">
        <f ca="1">IFERROR(IF($C4575="","",VLOOKUP(FİLTRE!$C4575,'SKT LİSTESİ'!$F:$S,10,0)),"")</f>
        <v/>
      </c>
      <c r="J4575" s="133" t="str">
        <f ca="1">IFERROR(IF($C4575="","",VLOOKUP(FİLTRE!$C4575,'SKT LİSTESİ'!$F:$S,11,0)),"")</f>
        <v/>
      </c>
      <c r="K4575" s="134" t="str">
        <f ca="1">IFERROR(IF($C4575="","",VLOOKUP(FİLTRE!$C4575,'SKT LİSTESİ'!$F:$S,12,0)),"")</f>
        <v/>
      </c>
      <c r="L4575" s="134" t="str">
        <f ca="1">IFERROR(IF($C4575="","",VLOOKUP(FİLTRE!$C4575,'SKT LİSTESİ'!$F:$S,13,0)),"")</f>
        <v/>
      </c>
      <c r="M4575" s="135" t="str">
        <f ca="1">IFERROR(IF($C4575="","",VLOOKUP(FİLTRE!$C4575,'SKT LİSTESİ'!$F:$AJ,14,0)),"")</f>
        <v/>
      </c>
      <c r="N4575" s="31" t="str">
        <f ca="1">IFERROR(IF($C4575="","",VLOOKUP(FİLTRE!$C4575,'SKT LİSTESİ'!$F:$AJ,22,0)),"")</f>
        <v/>
      </c>
      <c r="O4575" s="136" t="str">
        <f ca="1">IFERROR(IF($C4575="","",VLOOKUP(FİLTRE!$C4575,'SKT LİSTESİ'!$F:$AJ,23,0)),"")</f>
        <v/>
      </c>
      <c r="P4575" s="31"/>
      <c r="Q4575" s="31"/>
      <c r="R4575" s="137" t="str">
        <f ca="1">(IFERROR(IF($C4575="","",VLOOKUP(FİLTRE!$C4575,'SKT LİSTESİ'!$F:$AJ,15,0)),""))</f>
        <v/>
      </c>
      <c r="S4575" s="138" t="str">
        <f ca="1">IFERROR(IF($C4575="","",VLOOKUP(FİLTRE!$C4575,'SKT LİSTESİ'!$F:$AJ,16,0)),"")</f>
        <v/>
      </c>
      <c r="AF4575" s="179" t="str">
        <f t="shared" ca="1" si="286"/>
        <v/>
      </c>
      <c r="AG4575" s="179">
        <f t="shared" ca="1" si="287"/>
        <v>0</v>
      </c>
      <c r="AH4575" s="179">
        <f t="shared" ca="1" si="288"/>
        <v>0</v>
      </c>
    </row>
    <row r="4576" spans="2:34" ht="15.75" x14ac:dyDescent="0.25">
      <c r="B4576">
        <f t="shared" ca="1" si="285"/>
        <v>4564</v>
      </c>
      <c r="C4576" t="str">
        <f ca="1">IFERROR(VLOOKUP(B4576,'SKT LİSTESİ'!F:F,1,0),"")</f>
        <v/>
      </c>
      <c r="E4576" s="128" t="str">
        <f ca="1">IFERROR(IF($C4576="","",VLOOKUP(FİLTRE!$C4576,'SKT LİSTESİ'!$F:$S,5,0)),"")</f>
        <v/>
      </c>
      <c r="F4576" s="129" t="str">
        <f ca="1">IFERROR(IF($C4576="","",VLOOKUP(FİLTRE!$C4576,'SKT LİSTESİ'!$F:$S,7,0)),"")</f>
        <v/>
      </c>
      <c r="G4576" s="130" t="str">
        <f ca="1">IFERROR(IF($C4576="","",VLOOKUP(FİLTRE!$C4576,'SKT LİSTESİ'!$F:$S,8,0)),"")</f>
        <v/>
      </c>
      <c r="H4576" s="131" t="str">
        <f ca="1">IF(E4576="","",IF($C4576="","",VLOOKUP(FİLTRE!$C4576,'SKT LİSTESİ'!$F:$S,9,0)))</f>
        <v/>
      </c>
      <c r="I4576" s="132" t="str">
        <f ca="1">IFERROR(IF($C4576="","",VLOOKUP(FİLTRE!$C4576,'SKT LİSTESİ'!$F:$S,10,0)),"")</f>
        <v/>
      </c>
      <c r="J4576" s="133" t="str">
        <f ca="1">IFERROR(IF($C4576="","",VLOOKUP(FİLTRE!$C4576,'SKT LİSTESİ'!$F:$S,11,0)),"")</f>
        <v/>
      </c>
      <c r="K4576" s="134" t="str">
        <f ca="1">IFERROR(IF($C4576="","",VLOOKUP(FİLTRE!$C4576,'SKT LİSTESİ'!$F:$S,12,0)),"")</f>
        <v/>
      </c>
      <c r="L4576" s="134" t="str">
        <f ca="1">IFERROR(IF($C4576="","",VLOOKUP(FİLTRE!$C4576,'SKT LİSTESİ'!$F:$S,13,0)),"")</f>
        <v/>
      </c>
      <c r="M4576" s="135" t="str">
        <f ca="1">IFERROR(IF($C4576="","",VLOOKUP(FİLTRE!$C4576,'SKT LİSTESİ'!$F:$AJ,14,0)),"")</f>
        <v/>
      </c>
      <c r="N4576" s="31" t="str">
        <f ca="1">IFERROR(IF($C4576="","",VLOOKUP(FİLTRE!$C4576,'SKT LİSTESİ'!$F:$AJ,22,0)),"")</f>
        <v/>
      </c>
      <c r="O4576" s="136" t="str">
        <f ca="1">IFERROR(IF($C4576="","",VLOOKUP(FİLTRE!$C4576,'SKT LİSTESİ'!$F:$AJ,23,0)),"")</f>
        <v/>
      </c>
      <c r="P4576" s="31"/>
      <c r="Q4576" s="31"/>
      <c r="R4576" s="137" t="str">
        <f ca="1">(IFERROR(IF($C4576="","",VLOOKUP(FİLTRE!$C4576,'SKT LİSTESİ'!$F:$AJ,15,0)),""))</f>
        <v/>
      </c>
      <c r="S4576" s="138" t="str">
        <f ca="1">IFERROR(IF($C4576="","",VLOOKUP(FİLTRE!$C4576,'SKT LİSTESİ'!$F:$AJ,16,0)),"")</f>
        <v/>
      </c>
      <c r="AF4576" s="179" t="str">
        <f t="shared" ca="1" si="286"/>
        <v/>
      </c>
      <c r="AG4576" s="179">
        <f t="shared" ca="1" si="287"/>
        <v>0</v>
      </c>
      <c r="AH4576" s="179">
        <f t="shared" ca="1" si="288"/>
        <v>0</v>
      </c>
    </row>
    <row r="4577" spans="2:34" ht="15.75" x14ac:dyDescent="0.25">
      <c r="B4577">
        <f t="shared" ca="1" si="285"/>
        <v>4565</v>
      </c>
      <c r="C4577" t="str">
        <f ca="1">IFERROR(VLOOKUP(B4577,'SKT LİSTESİ'!F:F,1,0),"")</f>
        <v/>
      </c>
      <c r="E4577" s="128" t="str">
        <f ca="1">IFERROR(IF($C4577="","",VLOOKUP(FİLTRE!$C4577,'SKT LİSTESİ'!$F:$S,5,0)),"")</f>
        <v/>
      </c>
      <c r="F4577" s="129" t="str">
        <f ca="1">IFERROR(IF($C4577="","",VLOOKUP(FİLTRE!$C4577,'SKT LİSTESİ'!$F:$S,7,0)),"")</f>
        <v/>
      </c>
      <c r="G4577" s="130" t="str">
        <f ca="1">IFERROR(IF($C4577="","",VLOOKUP(FİLTRE!$C4577,'SKT LİSTESİ'!$F:$S,8,0)),"")</f>
        <v/>
      </c>
      <c r="H4577" s="131" t="str">
        <f ca="1">IF(E4577="","",IF($C4577="","",VLOOKUP(FİLTRE!$C4577,'SKT LİSTESİ'!$F:$S,9,0)))</f>
        <v/>
      </c>
      <c r="I4577" s="132" t="str">
        <f ca="1">IFERROR(IF($C4577="","",VLOOKUP(FİLTRE!$C4577,'SKT LİSTESİ'!$F:$S,10,0)),"")</f>
        <v/>
      </c>
      <c r="J4577" s="133" t="str">
        <f ca="1">IFERROR(IF($C4577="","",VLOOKUP(FİLTRE!$C4577,'SKT LİSTESİ'!$F:$S,11,0)),"")</f>
        <v/>
      </c>
      <c r="K4577" s="134" t="str">
        <f ca="1">IFERROR(IF($C4577="","",VLOOKUP(FİLTRE!$C4577,'SKT LİSTESİ'!$F:$S,12,0)),"")</f>
        <v/>
      </c>
      <c r="L4577" s="134" t="str">
        <f ca="1">IFERROR(IF($C4577="","",VLOOKUP(FİLTRE!$C4577,'SKT LİSTESİ'!$F:$S,13,0)),"")</f>
        <v/>
      </c>
      <c r="M4577" s="135" t="str">
        <f ca="1">IFERROR(IF($C4577="","",VLOOKUP(FİLTRE!$C4577,'SKT LİSTESİ'!$F:$AJ,14,0)),"")</f>
        <v/>
      </c>
      <c r="N4577" s="31" t="str">
        <f ca="1">IFERROR(IF($C4577="","",VLOOKUP(FİLTRE!$C4577,'SKT LİSTESİ'!$F:$AJ,22,0)),"")</f>
        <v/>
      </c>
      <c r="O4577" s="136" t="str">
        <f ca="1">IFERROR(IF($C4577="","",VLOOKUP(FİLTRE!$C4577,'SKT LİSTESİ'!$F:$AJ,23,0)),"")</f>
        <v/>
      </c>
      <c r="P4577" s="31"/>
      <c r="Q4577" s="31"/>
      <c r="R4577" s="137" t="str">
        <f ca="1">(IFERROR(IF($C4577="","",VLOOKUP(FİLTRE!$C4577,'SKT LİSTESİ'!$F:$AJ,15,0)),""))</f>
        <v/>
      </c>
      <c r="S4577" s="138" t="str">
        <f ca="1">IFERROR(IF($C4577="","",VLOOKUP(FİLTRE!$C4577,'SKT LİSTESİ'!$F:$AJ,16,0)),"")</f>
        <v/>
      </c>
      <c r="AF4577" s="179" t="str">
        <f t="shared" ca="1" si="286"/>
        <v/>
      </c>
      <c r="AG4577" s="179">
        <f t="shared" ca="1" si="287"/>
        <v>0</v>
      </c>
      <c r="AH4577" s="179">
        <f t="shared" ca="1" si="288"/>
        <v>0</v>
      </c>
    </row>
    <row r="4578" spans="2:34" ht="15.75" x14ac:dyDescent="0.25">
      <c r="B4578">
        <f t="shared" ca="1" si="285"/>
        <v>4566</v>
      </c>
      <c r="C4578" t="str">
        <f ca="1">IFERROR(VLOOKUP(B4578,'SKT LİSTESİ'!F:F,1,0),"")</f>
        <v/>
      </c>
      <c r="E4578" s="128" t="str">
        <f ca="1">IFERROR(IF($C4578="","",VLOOKUP(FİLTRE!$C4578,'SKT LİSTESİ'!$F:$S,5,0)),"")</f>
        <v/>
      </c>
      <c r="F4578" s="129" t="str">
        <f ca="1">IFERROR(IF($C4578="","",VLOOKUP(FİLTRE!$C4578,'SKT LİSTESİ'!$F:$S,7,0)),"")</f>
        <v/>
      </c>
      <c r="G4578" s="130" t="str">
        <f ca="1">IFERROR(IF($C4578="","",VLOOKUP(FİLTRE!$C4578,'SKT LİSTESİ'!$F:$S,8,0)),"")</f>
        <v/>
      </c>
      <c r="H4578" s="131" t="str">
        <f ca="1">IF(E4578="","",IF($C4578="","",VLOOKUP(FİLTRE!$C4578,'SKT LİSTESİ'!$F:$S,9,0)))</f>
        <v/>
      </c>
      <c r="I4578" s="132" t="str">
        <f ca="1">IFERROR(IF($C4578="","",VLOOKUP(FİLTRE!$C4578,'SKT LİSTESİ'!$F:$S,10,0)),"")</f>
        <v/>
      </c>
      <c r="J4578" s="133" t="str">
        <f ca="1">IFERROR(IF($C4578="","",VLOOKUP(FİLTRE!$C4578,'SKT LİSTESİ'!$F:$S,11,0)),"")</f>
        <v/>
      </c>
      <c r="K4578" s="134" t="str">
        <f ca="1">IFERROR(IF($C4578="","",VLOOKUP(FİLTRE!$C4578,'SKT LİSTESİ'!$F:$S,12,0)),"")</f>
        <v/>
      </c>
      <c r="L4578" s="134" t="str">
        <f ca="1">IFERROR(IF($C4578="","",VLOOKUP(FİLTRE!$C4578,'SKT LİSTESİ'!$F:$S,13,0)),"")</f>
        <v/>
      </c>
      <c r="M4578" s="135" t="str">
        <f ca="1">IFERROR(IF($C4578="","",VLOOKUP(FİLTRE!$C4578,'SKT LİSTESİ'!$F:$AJ,14,0)),"")</f>
        <v/>
      </c>
      <c r="N4578" s="31" t="str">
        <f ca="1">IFERROR(IF($C4578="","",VLOOKUP(FİLTRE!$C4578,'SKT LİSTESİ'!$F:$AJ,22,0)),"")</f>
        <v/>
      </c>
      <c r="O4578" s="136" t="str">
        <f ca="1">IFERROR(IF($C4578="","",VLOOKUP(FİLTRE!$C4578,'SKT LİSTESİ'!$F:$AJ,23,0)),"")</f>
        <v/>
      </c>
      <c r="P4578" s="31"/>
      <c r="Q4578" s="31"/>
      <c r="R4578" s="137" t="str">
        <f ca="1">(IFERROR(IF($C4578="","",VLOOKUP(FİLTRE!$C4578,'SKT LİSTESİ'!$F:$AJ,15,0)),""))</f>
        <v/>
      </c>
      <c r="S4578" s="138" t="str">
        <f ca="1">IFERROR(IF($C4578="","",VLOOKUP(FİLTRE!$C4578,'SKT LİSTESİ'!$F:$AJ,16,0)),"")</f>
        <v/>
      </c>
      <c r="AF4578" s="179" t="str">
        <f t="shared" ca="1" si="286"/>
        <v/>
      </c>
      <c r="AG4578" s="179">
        <f t="shared" ca="1" si="287"/>
        <v>0</v>
      </c>
      <c r="AH4578" s="179">
        <f t="shared" ca="1" si="288"/>
        <v>0</v>
      </c>
    </row>
    <row r="4579" spans="2:34" ht="15.75" x14ac:dyDescent="0.25">
      <c r="B4579">
        <f t="shared" ca="1" si="285"/>
        <v>4567</v>
      </c>
      <c r="C4579" t="str">
        <f ca="1">IFERROR(VLOOKUP(B4579,'SKT LİSTESİ'!F:F,1,0),"")</f>
        <v/>
      </c>
      <c r="E4579" s="128" t="str">
        <f ca="1">IFERROR(IF($C4579="","",VLOOKUP(FİLTRE!$C4579,'SKT LİSTESİ'!$F:$S,5,0)),"")</f>
        <v/>
      </c>
      <c r="F4579" s="129" t="str">
        <f ca="1">IFERROR(IF($C4579="","",VLOOKUP(FİLTRE!$C4579,'SKT LİSTESİ'!$F:$S,7,0)),"")</f>
        <v/>
      </c>
      <c r="G4579" s="130" t="str">
        <f ca="1">IFERROR(IF($C4579="","",VLOOKUP(FİLTRE!$C4579,'SKT LİSTESİ'!$F:$S,8,0)),"")</f>
        <v/>
      </c>
      <c r="H4579" s="131" t="str">
        <f ca="1">IF(E4579="","",IF($C4579="","",VLOOKUP(FİLTRE!$C4579,'SKT LİSTESİ'!$F:$S,9,0)))</f>
        <v/>
      </c>
      <c r="I4579" s="132" t="str">
        <f ca="1">IFERROR(IF($C4579="","",VLOOKUP(FİLTRE!$C4579,'SKT LİSTESİ'!$F:$S,10,0)),"")</f>
        <v/>
      </c>
      <c r="J4579" s="133" t="str">
        <f ca="1">IFERROR(IF($C4579="","",VLOOKUP(FİLTRE!$C4579,'SKT LİSTESİ'!$F:$S,11,0)),"")</f>
        <v/>
      </c>
      <c r="K4579" s="134" t="str">
        <f ca="1">IFERROR(IF($C4579="","",VLOOKUP(FİLTRE!$C4579,'SKT LİSTESİ'!$F:$S,12,0)),"")</f>
        <v/>
      </c>
      <c r="L4579" s="134" t="str">
        <f ca="1">IFERROR(IF($C4579="","",VLOOKUP(FİLTRE!$C4579,'SKT LİSTESİ'!$F:$S,13,0)),"")</f>
        <v/>
      </c>
      <c r="M4579" s="135" t="str">
        <f ca="1">IFERROR(IF($C4579="","",VLOOKUP(FİLTRE!$C4579,'SKT LİSTESİ'!$F:$AJ,14,0)),"")</f>
        <v/>
      </c>
      <c r="N4579" s="31" t="str">
        <f ca="1">IFERROR(IF($C4579="","",VLOOKUP(FİLTRE!$C4579,'SKT LİSTESİ'!$F:$AJ,22,0)),"")</f>
        <v/>
      </c>
      <c r="O4579" s="136" t="str">
        <f ca="1">IFERROR(IF($C4579="","",VLOOKUP(FİLTRE!$C4579,'SKT LİSTESİ'!$F:$AJ,23,0)),"")</f>
        <v/>
      </c>
      <c r="P4579" s="31"/>
      <c r="Q4579" s="31"/>
      <c r="R4579" s="137" t="str">
        <f ca="1">(IFERROR(IF($C4579="","",VLOOKUP(FİLTRE!$C4579,'SKT LİSTESİ'!$F:$AJ,15,0)),""))</f>
        <v/>
      </c>
      <c r="S4579" s="138" t="str">
        <f ca="1">IFERROR(IF($C4579="","",VLOOKUP(FİLTRE!$C4579,'SKT LİSTESİ'!$F:$AJ,16,0)),"")</f>
        <v/>
      </c>
      <c r="AF4579" s="179" t="str">
        <f t="shared" ca="1" si="286"/>
        <v/>
      </c>
      <c r="AG4579" s="179">
        <f t="shared" ca="1" si="287"/>
        <v>0</v>
      </c>
      <c r="AH4579" s="179">
        <f t="shared" ca="1" si="288"/>
        <v>0</v>
      </c>
    </row>
    <row r="4580" spans="2:34" ht="15.75" x14ac:dyDescent="0.25">
      <c r="B4580">
        <f t="shared" ca="1" si="285"/>
        <v>4568</v>
      </c>
      <c r="C4580" t="str">
        <f ca="1">IFERROR(VLOOKUP(B4580,'SKT LİSTESİ'!F:F,1,0),"")</f>
        <v/>
      </c>
      <c r="E4580" s="128" t="str">
        <f ca="1">IFERROR(IF($C4580="","",VLOOKUP(FİLTRE!$C4580,'SKT LİSTESİ'!$F:$S,5,0)),"")</f>
        <v/>
      </c>
      <c r="F4580" s="129" t="str">
        <f ca="1">IFERROR(IF($C4580="","",VLOOKUP(FİLTRE!$C4580,'SKT LİSTESİ'!$F:$S,7,0)),"")</f>
        <v/>
      </c>
      <c r="G4580" s="130" t="str">
        <f ca="1">IFERROR(IF($C4580="","",VLOOKUP(FİLTRE!$C4580,'SKT LİSTESİ'!$F:$S,8,0)),"")</f>
        <v/>
      </c>
      <c r="H4580" s="131" t="str">
        <f ca="1">IF(E4580="","",IF($C4580="","",VLOOKUP(FİLTRE!$C4580,'SKT LİSTESİ'!$F:$S,9,0)))</f>
        <v/>
      </c>
      <c r="I4580" s="132" t="str">
        <f ca="1">IFERROR(IF($C4580="","",VLOOKUP(FİLTRE!$C4580,'SKT LİSTESİ'!$F:$S,10,0)),"")</f>
        <v/>
      </c>
      <c r="J4580" s="133" t="str">
        <f ca="1">IFERROR(IF($C4580="","",VLOOKUP(FİLTRE!$C4580,'SKT LİSTESİ'!$F:$S,11,0)),"")</f>
        <v/>
      </c>
      <c r="K4580" s="134" t="str">
        <f ca="1">IFERROR(IF($C4580="","",VLOOKUP(FİLTRE!$C4580,'SKT LİSTESİ'!$F:$S,12,0)),"")</f>
        <v/>
      </c>
      <c r="L4580" s="134" t="str">
        <f ca="1">IFERROR(IF($C4580="","",VLOOKUP(FİLTRE!$C4580,'SKT LİSTESİ'!$F:$S,13,0)),"")</f>
        <v/>
      </c>
      <c r="M4580" s="135" t="str">
        <f ca="1">IFERROR(IF($C4580="","",VLOOKUP(FİLTRE!$C4580,'SKT LİSTESİ'!$F:$AJ,14,0)),"")</f>
        <v/>
      </c>
      <c r="N4580" s="31" t="str">
        <f ca="1">IFERROR(IF($C4580="","",VLOOKUP(FİLTRE!$C4580,'SKT LİSTESİ'!$F:$AJ,22,0)),"")</f>
        <v/>
      </c>
      <c r="O4580" s="136" t="str">
        <f ca="1">IFERROR(IF($C4580="","",VLOOKUP(FİLTRE!$C4580,'SKT LİSTESİ'!$F:$AJ,23,0)),"")</f>
        <v/>
      </c>
      <c r="P4580" s="31"/>
      <c r="Q4580" s="31"/>
      <c r="R4580" s="137" t="str">
        <f ca="1">(IFERROR(IF($C4580="","",VLOOKUP(FİLTRE!$C4580,'SKT LİSTESİ'!$F:$AJ,15,0)),""))</f>
        <v/>
      </c>
      <c r="S4580" s="138" t="str">
        <f ca="1">IFERROR(IF($C4580="","",VLOOKUP(FİLTRE!$C4580,'SKT LİSTESİ'!$F:$AJ,16,0)),"")</f>
        <v/>
      </c>
      <c r="AF4580" s="179" t="str">
        <f t="shared" ca="1" si="286"/>
        <v/>
      </c>
      <c r="AG4580" s="179">
        <f t="shared" ca="1" si="287"/>
        <v>0</v>
      </c>
      <c r="AH4580" s="179">
        <f t="shared" ca="1" si="288"/>
        <v>0</v>
      </c>
    </row>
    <row r="4581" spans="2:34" ht="15.75" x14ac:dyDescent="0.25">
      <c r="B4581">
        <f t="shared" ca="1" si="285"/>
        <v>4569</v>
      </c>
      <c r="C4581" t="str">
        <f ca="1">IFERROR(VLOOKUP(B4581,'SKT LİSTESİ'!F:F,1,0),"")</f>
        <v/>
      </c>
      <c r="E4581" s="128" t="str">
        <f ca="1">IFERROR(IF($C4581="","",VLOOKUP(FİLTRE!$C4581,'SKT LİSTESİ'!$F:$S,5,0)),"")</f>
        <v/>
      </c>
      <c r="F4581" s="129" t="str">
        <f ca="1">IFERROR(IF($C4581="","",VLOOKUP(FİLTRE!$C4581,'SKT LİSTESİ'!$F:$S,7,0)),"")</f>
        <v/>
      </c>
      <c r="G4581" s="130" t="str">
        <f ca="1">IFERROR(IF($C4581="","",VLOOKUP(FİLTRE!$C4581,'SKT LİSTESİ'!$F:$S,8,0)),"")</f>
        <v/>
      </c>
      <c r="H4581" s="131" t="str">
        <f ca="1">IF(E4581="","",IF($C4581="","",VLOOKUP(FİLTRE!$C4581,'SKT LİSTESİ'!$F:$S,9,0)))</f>
        <v/>
      </c>
      <c r="I4581" s="132" t="str">
        <f ca="1">IFERROR(IF($C4581="","",VLOOKUP(FİLTRE!$C4581,'SKT LİSTESİ'!$F:$S,10,0)),"")</f>
        <v/>
      </c>
      <c r="J4581" s="133" t="str">
        <f ca="1">IFERROR(IF($C4581="","",VLOOKUP(FİLTRE!$C4581,'SKT LİSTESİ'!$F:$S,11,0)),"")</f>
        <v/>
      </c>
      <c r="K4581" s="134" t="str">
        <f ca="1">IFERROR(IF($C4581="","",VLOOKUP(FİLTRE!$C4581,'SKT LİSTESİ'!$F:$S,12,0)),"")</f>
        <v/>
      </c>
      <c r="L4581" s="134" t="str">
        <f ca="1">IFERROR(IF($C4581="","",VLOOKUP(FİLTRE!$C4581,'SKT LİSTESİ'!$F:$S,13,0)),"")</f>
        <v/>
      </c>
      <c r="M4581" s="135" t="str">
        <f ca="1">IFERROR(IF($C4581="","",VLOOKUP(FİLTRE!$C4581,'SKT LİSTESİ'!$F:$AJ,14,0)),"")</f>
        <v/>
      </c>
      <c r="N4581" s="31" t="str">
        <f ca="1">IFERROR(IF($C4581="","",VLOOKUP(FİLTRE!$C4581,'SKT LİSTESİ'!$F:$AJ,22,0)),"")</f>
        <v/>
      </c>
      <c r="O4581" s="136" t="str">
        <f ca="1">IFERROR(IF($C4581="","",VLOOKUP(FİLTRE!$C4581,'SKT LİSTESİ'!$F:$AJ,23,0)),"")</f>
        <v/>
      </c>
      <c r="P4581" s="31"/>
      <c r="Q4581" s="31"/>
      <c r="R4581" s="137" t="str">
        <f ca="1">(IFERROR(IF($C4581="","",VLOOKUP(FİLTRE!$C4581,'SKT LİSTESİ'!$F:$AJ,15,0)),""))</f>
        <v/>
      </c>
      <c r="S4581" s="138" t="str">
        <f ca="1">IFERROR(IF($C4581="","",VLOOKUP(FİLTRE!$C4581,'SKT LİSTESİ'!$F:$AJ,16,0)),"")</f>
        <v/>
      </c>
      <c r="AF4581" s="179" t="str">
        <f t="shared" ca="1" si="286"/>
        <v/>
      </c>
      <c r="AG4581" s="179">
        <f t="shared" ca="1" si="287"/>
        <v>0</v>
      </c>
      <c r="AH4581" s="179">
        <f t="shared" ca="1" si="288"/>
        <v>0</v>
      </c>
    </row>
    <row r="4582" spans="2:34" ht="15.75" x14ac:dyDescent="0.25">
      <c r="B4582">
        <f t="shared" ca="1" si="285"/>
        <v>4570</v>
      </c>
      <c r="C4582" t="str">
        <f ca="1">IFERROR(VLOOKUP(B4582,'SKT LİSTESİ'!F:F,1,0),"")</f>
        <v/>
      </c>
      <c r="E4582" s="128" t="str">
        <f ca="1">IFERROR(IF($C4582="","",VLOOKUP(FİLTRE!$C4582,'SKT LİSTESİ'!$F:$S,5,0)),"")</f>
        <v/>
      </c>
      <c r="F4582" s="129" t="str">
        <f ca="1">IFERROR(IF($C4582="","",VLOOKUP(FİLTRE!$C4582,'SKT LİSTESİ'!$F:$S,7,0)),"")</f>
        <v/>
      </c>
      <c r="G4582" s="130" t="str">
        <f ca="1">IFERROR(IF($C4582="","",VLOOKUP(FİLTRE!$C4582,'SKT LİSTESİ'!$F:$S,8,0)),"")</f>
        <v/>
      </c>
      <c r="H4582" s="131" t="str">
        <f ca="1">IF(E4582="","",IF($C4582="","",VLOOKUP(FİLTRE!$C4582,'SKT LİSTESİ'!$F:$S,9,0)))</f>
        <v/>
      </c>
      <c r="I4582" s="132" t="str">
        <f ca="1">IFERROR(IF($C4582="","",VLOOKUP(FİLTRE!$C4582,'SKT LİSTESİ'!$F:$S,10,0)),"")</f>
        <v/>
      </c>
      <c r="J4582" s="133" t="str">
        <f ca="1">IFERROR(IF($C4582="","",VLOOKUP(FİLTRE!$C4582,'SKT LİSTESİ'!$F:$S,11,0)),"")</f>
        <v/>
      </c>
      <c r="K4582" s="134" t="str">
        <f ca="1">IFERROR(IF($C4582="","",VLOOKUP(FİLTRE!$C4582,'SKT LİSTESİ'!$F:$S,12,0)),"")</f>
        <v/>
      </c>
      <c r="L4582" s="134" t="str">
        <f ca="1">IFERROR(IF($C4582="","",VLOOKUP(FİLTRE!$C4582,'SKT LİSTESİ'!$F:$S,13,0)),"")</f>
        <v/>
      </c>
      <c r="M4582" s="135" t="str">
        <f ca="1">IFERROR(IF($C4582="","",VLOOKUP(FİLTRE!$C4582,'SKT LİSTESİ'!$F:$AJ,14,0)),"")</f>
        <v/>
      </c>
      <c r="N4582" s="31" t="str">
        <f ca="1">IFERROR(IF($C4582="","",VLOOKUP(FİLTRE!$C4582,'SKT LİSTESİ'!$F:$AJ,22,0)),"")</f>
        <v/>
      </c>
      <c r="O4582" s="136" t="str">
        <f ca="1">IFERROR(IF($C4582="","",VLOOKUP(FİLTRE!$C4582,'SKT LİSTESİ'!$F:$AJ,23,0)),"")</f>
        <v/>
      </c>
      <c r="P4582" s="31"/>
      <c r="Q4582" s="31"/>
      <c r="R4582" s="137" t="str">
        <f ca="1">(IFERROR(IF($C4582="","",VLOOKUP(FİLTRE!$C4582,'SKT LİSTESİ'!$F:$AJ,15,0)),""))</f>
        <v/>
      </c>
      <c r="S4582" s="138" t="str">
        <f ca="1">IFERROR(IF($C4582="","",VLOOKUP(FİLTRE!$C4582,'SKT LİSTESİ'!$F:$AJ,16,0)),"")</f>
        <v/>
      </c>
      <c r="AF4582" s="179" t="str">
        <f t="shared" ca="1" si="286"/>
        <v/>
      </c>
      <c r="AG4582" s="179">
        <f t="shared" ca="1" si="287"/>
        <v>0</v>
      </c>
      <c r="AH4582" s="179">
        <f t="shared" ca="1" si="288"/>
        <v>0</v>
      </c>
    </row>
    <row r="4583" spans="2:34" ht="15.75" x14ac:dyDescent="0.25">
      <c r="B4583">
        <f t="shared" ca="1" si="285"/>
        <v>4571</v>
      </c>
      <c r="C4583" t="str">
        <f ca="1">IFERROR(VLOOKUP(B4583,'SKT LİSTESİ'!F:F,1,0),"")</f>
        <v/>
      </c>
      <c r="E4583" s="128" t="str">
        <f ca="1">IFERROR(IF($C4583="","",VLOOKUP(FİLTRE!$C4583,'SKT LİSTESİ'!$F:$S,5,0)),"")</f>
        <v/>
      </c>
      <c r="F4583" s="129" t="str">
        <f ca="1">IFERROR(IF($C4583="","",VLOOKUP(FİLTRE!$C4583,'SKT LİSTESİ'!$F:$S,7,0)),"")</f>
        <v/>
      </c>
      <c r="G4583" s="130" t="str">
        <f ca="1">IFERROR(IF($C4583="","",VLOOKUP(FİLTRE!$C4583,'SKT LİSTESİ'!$F:$S,8,0)),"")</f>
        <v/>
      </c>
      <c r="H4583" s="131" t="str">
        <f ca="1">IF(E4583="","",IF($C4583="","",VLOOKUP(FİLTRE!$C4583,'SKT LİSTESİ'!$F:$S,9,0)))</f>
        <v/>
      </c>
      <c r="I4583" s="132" t="str">
        <f ca="1">IFERROR(IF($C4583="","",VLOOKUP(FİLTRE!$C4583,'SKT LİSTESİ'!$F:$S,10,0)),"")</f>
        <v/>
      </c>
      <c r="J4583" s="133" t="str">
        <f ca="1">IFERROR(IF($C4583="","",VLOOKUP(FİLTRE!$C4583,'SKT LİSTESİ'!$F:$S,11,0)),"")</f>
        <v/>
      </c>
      <c r="K4583" s="134" t="str">
        <f ca="1">IFERROR(IF($C4583="","",VLOOKUP(FİLTRE!$C4583,'SKT LİSTESİ'!$F:$S,12,0)),"")</f>
        <v/>
      </c>
      <c r="L4583" s="134" t="str">
        <f ca="1">IFERROR(IF($C4583="","",VLOOKUP(FİLTRE!$C4583,'SKT LİSTESİ'!$F:$S,13,0)),"")</f>
        <v/>
      </c>
      <c r="M4583" s="135" t="str">
        <f ca="1">IFERROR(IF($C4583="","",VLOOKUP(FİLTRE!$C4583,'SKT LİSTESİ'!$F:$AJ,14,0)),"")</f>
        <v/>
      </c>
      <c r="N4583" s="31" t="str">
        <f ca="1">IFERROR(IF($C4583="","",VLOOKUP(FİLTRE!$C4583,'SKT LİSTESİ'!$F:$AJ,22,0)),"")</f>
        <v/>
      </c>
      <c r="O4583" s="136" t="str">
        <f ca="1">IFERROR(IF($C4583="","",VLOOKUP(FİLTRE!$C4583,'SKT LİSTESİ'!$F:$AJ,23,0)),"")</f>
        <v/>
      </c>
      <c r="P4583" s="31"/>
      <c r="Q4583" s="31"/>
      <c r="R4583" s="137" t="str">
        <f ca="1">(IFERROR(IF($C4583="","",VLOOKUP(FİLTRE!$C4583,'SKT LİSTESİ'!$F:$AJ,15,0)),""))</f>
        <v/>
      </c>
      <c r="S4583" s="138" t="str">
        <f ca="1">IFERROR(IF($C4583="","",VLOOKUP(FİLTRE!$C4583,'SKT LİSTESİ'!$F:$AJ,16,0)),"")</f>
        <v/>
      </c>
      <c r="AF4583" s="179" t="str">
        <f t="shared" ca="1" si="286"/>
        <v/>
      </c>
      <c r="AG4583" s="179">
        <f t="shared" ca="1" si="287"/>
        <v>0</v>
      </c>
      <c r="AH4583" s="179">
        <f t="shared" ca="1" si="288"/>
        <v>0</v>
      </c>
    </row>
    <row r="4584" spans="2:34" ht="15.75" x14ac:dyDescent="0.25">
      <c r="B4584">
        <f t="shared" ca="1" si="285"/>
        <v>4572</v>
      </c>
      <c r="C4584" t="str">
        <f ca="1">IFERROR(VLOOKUP(B4584,'SKT LİSTESİ'!F:F,1,0),"")</f>
        <v/>
      </c>
      <c r="E4584" s="128" t="str">
        <f ca="1">IFERROR(IF($C4584="","",VLOOKUP(FİLTRE!$C4584,'SKT LİSTESİ'!$F:$S,5,0)),"")</f>
        <v/>
      </c>
      <c r="F4584" s="129" t="str">
        <f ca="1">IFERROR(IF($C4584="","",VLOOKUP(FİLTRE!$C4584,'SKT LİSTESİ'!$F:$S,7,0)),"")</f>
        <v/>
      </c>
      <c r="G4584" s="130" t="str">
        <f ca="1">IFERROR(IF($C4584="","",VLOOKUP(FİLTRE!$C4584,'SKT LİSTESİ'!$F:$S,8,0)),"")</f>
        <v/>
      </c>
      <c r="H4584" s="131" t="str">
        <f ca="1">IF(E4584="","",IF($C4584="","",VLOOKUP(FİLTRE!$C4584,'SKT LİSTESİ'!$F:$S,9,0)))</f>
        <v/>
      </c>
      <c r="I4584" s="132" t="str">
        <f ca="1">IFERROR(IF($C4584="","",VLOOKUP(FİLTRE!$C4584,'SKT LİSTESİ'!$F:$S,10,0)),"")</f>
        <v/>
      </c>
      <c r="J4584" s="133" t="str">
        <f ca="1">IFERROR(IF($C4584="","",VLOOKUP(FİLTRE!$C4584,'SKT LİSTESİ'!$F:$S,11,0)),"")</f>
        <v/>
      </c>
      <c r="K4584" s="134" t="str">
        <f ca="1">IFERROR(IF($C4584="","",VLOOKUP(FİLTRE!$C4584,'SKT LİSTESİ'!$F:$S,12,0)),"")</f>
        <v/>
      </c>
      <c r="L4584" s="134" t="str">
        <f ca="1">IFERROR(IF($C4584="","",VLOOKUP(FİLTRE!$C4584,'SKT LİSTESİ'!$F:$S,13,0)),"")</f>
        <v/>
      </c>
      <c r="M4584" s="135" t="str">
        <f ca="1">IFERROR(IF($C4584="","",VLOOKUP(FİLTRE!$C4584,'SKT LİSTESİ'!$F:$AJ,14,0)),"")</f>
        <v/>
      </c>
      <c r="N4584" s="31" t="str">
        <f ca="1">IFERROR(IF($C4584="","",VLOOKUP(FİLTRE!$C4584,'SKT LİSTESİ'!$F:$AJ,22,0)),"")</f>
        <v/>
      </c>
      <c r="O4584" s="136" t="str">
        <f ca="1">IFERROR(IF($C4584="","",VLOOKUP(FİLTRE!$C4584,'SKT LİSTESİ'!$F:$AJ,23,0)),"")</f>
        <v/>
      </c>
      <c r="P4584" s="31"/>
      <c r="Q4584" s="31"/>
      <c r="R4584" s="137" t="str">
        <f ca="1">(IFERROR(IF($C4584="","",VLOOKUP(FİLTRE!$C4584,'SKT LİSTESİ'!$F:$AJ,15,0)),""))</f>
        <v/>
      </c>
      <c r="S4584" s="138" t="str">
        <f ca="1">IFERROR(IF($C4584="","",VLOOKUP(FİLTRE!$C4584,'SKT LİSTESİ'!$F:$AJ,16,0)),"")</f>
        <v/>
      </c>
      <c r="AF4584" s="179" t="str">
        <f t="shared" ca="1" si="286"/>
        <v/>
      </c>
      <c r="AG4584" s="179">
        <f t="shared" ca="1" si="287"/>
        <v>0</v>
      </c>
      <c r="AH4584" s="179">
        <f t="shared" ca="1" si="288"/>
        <v>0</v>
      </c>
    </row>
    <row r="4585" spans="2:34" ht="15.75" x14ac:dyDescent="0.25">
      <c r="B4585">
        <f t="shared" ca="1" si="285"/>
        <v>4573</v>
      </c>
      <c r="C4585" t="str">
        <f ca="1">IFERROR(VLOOKUP(B4585,'SKT LİSTESİ'!F:F,1,0),"")</f>
        <v/>
      </c>
      <c r="E4585" s="128" t="str">
        <f ca="1">IFERROR(IF($C4585="","",VLOOKUP(FİLTRE!$C4585,'SKT LİSTESİ'!$F:$S,5,0)),"")</f>
        <v/>
      </c>
      <c r="F4585" s="129" t="str">
        <f ca="1">IFERROR(IF($C4585="","",VLOOKUP(FİLTRE!$C4585,'SKT LİSTESİ'!$F:$S,7,0)),"")</f>
        <v/>
      </c>
      <c r="G4585" s="130" t="str">
        <f ca="1">IFERROR(IF($C4585="","",VLOOKUP(FİLTRE!$C4585,'SKT LİSTESİ'!$F:$S,8,0)),"")</f>
        <v/>
      </c>
      <c r="H4585" s="131" t="str">
        <f ca="1">IF(E4585="","",IF($C4585="","",VLOOKUP(FİLTRE!$C4585,'SKT LİSTESİ'!$F:$S,9,0)))</f>
        <v/>
      </c>
      <c r="I4585" s="132" t="str">
        <f ca="1">IFERROR(IF($C4585="","",VLOOKUP(FİLTRE!$C4585,'SKT LİSTESİ'!$F:$S,10,0)),"")</f>
        <v/>
      </c>
      <c r="J4585" s="133" t="str">
        <f ca="1">IFERROR(IF($C4585="","",VLOOKUP(FİLTRE!$C4585,'SKT LİSTESİ'!$F:$S,11,0)),"")</f>
        <v/>
      </c>
      <c r="K4585" s="134" t="str">
        <f ca="1">IFERROR(IF($C4585="","",VLOOKUP(FİLTRE!$C4585,'SKT LİSTESİ'!$F:$S,12,0)),"")</f>
        <v/>
      </c>
      <c r="L4585" s="134" t="str">
        <f ca="1">IFERROR(IF($C4585="","",VLOOKUP(FİLTRE!$C4585,'SKT LİSTESİ'!$F:$S,13,0)),"")</f>
        <v/>
      </c>
      <c r="M4585" s="135" t="str">
        <f ca="1">IFERROR(IF($C4585="","",VLOOKUP(FİLTRE!$C4585,'SKT LİSTESİ'!$F:$AJ,14,0)),"")</f>
        <v/>
      </c>
      <c r="N4585" s="31" t="str">
        <f ca="1">IFERROR(IF($C4585="","",VLOOKUP(FİLTRE!$C4585,'SKT LİSTESİ'!$F:$AJ,22,0)),"")</f>
        <v/>
      </c>
      <c r="O4585" s="136" t="str">
        <f ca="1">IFERROR(IF($C4585="","",VLOOKUP(FİLTRE!$C4585,'SKT LİSTESİ'!$F:$AJ,23,0)),"")</f>
        <v/>
      </c>
      <c r="P4585" s="31"/>
      <c r="Q4585" s="31"/>
      <c r="R4585" s="137" t="str">
        <f ca="1">(IFERROR(IF($C4585="","",VLOOKUP(FİLTRE!$C4585,'SKT LİSTESİ'!$F:$AJ,15,0)),""))</f>
        <v/>
      </c>
      <c r="S4585" s="138" t="str">
        <f ca="1">IFERROR(IF($C4585="","",VLOOKUP(FİLTRE!$C4585,'SKT LİSTESİ'!$F:$AJ,16,0)),"")</f>
        <v/>
      </c>
      <c r="AF4585" s="179" t="str">
        <f t="shared" ca="1" si="286"/>
        <v/>
      </c>
      <c r="AG4585" s="179">
        <f t="shared" ca="1" si="287"/>
        <v>0</v>
      </c>
      <c r="AH4585" s="179">
        <f t="shared" ca="1" si="288"/>
        <v>0</v>
      </c>
    </row>
    <row r="4586" spans="2:34" ht="15.75" x14ac:dyDescent="0.25">
      <c r="B4586">
        <f t="shared" ca="1" si="285"/>
        <v>4574</v>
      </c>
      <c r="C4586" t="str">
        <f ca="1">IFERROR(VLOOKUP(B4586,'SKT LİSTESİ'!F:F,1,0),"")</f>
        <v/>
      </c>
      <c r="E4586" s="128" t="str">
        <f ca="1">IFERROR(IF($C4586="","",VLOOKUP(FİLTRE!$C4586,'SKT LİSTESİ'!$F:$S,5,0)),"")</f>
        <v/>
      </c>
      <c r="F4586" s="129" t="str">
        <f ca="1">IFERROR(IF($C4586="","",VLOOKUP(FİLTRE!$C4586,'SKT LİSTESİ'!$F:$S,7,0)),"")</f>
        <v/>
      </c>
      <c r="G4586" s="130" t="str">
        <f ca="1">IFERROR(IF($C4586="","",VLOOKUP(FİLTRE!$C4586,'SKT LİSTESİ'!$F:$S,8,0)),"")</f>
        <v/>
      </c>
      <c r="H4586" s="131" t="str">
        <f ca="1">IF(E4586="","",IF($C4586="","",VLOOKUP(FİLTRE!$C4586,'SKT LİSTESİ'!$F:$S,9,0)))</f>
        <v/>
      </c>
      <c r="I4586" s="132" t="str">
        <f ca="1">IFERROR(IF($C4586="","",VLOOKUP(FİLTRE!$C4586,'SKT LİSTESİ'!$F:$S,10,0)),"")</f>
        <v/>
      </c>
      <c r="J4586" s="133" t="str">
        <f ca="1">IFERROR(IF($C4586="","",VLOOKUP(FİLTRE!$C4586,'SKT LİSTESİ'!$F:$S,11,0)),"")</f>
        <v/>
      </c>
      <c r="K4586" s="134" t="str">
        <f ca="1">IFERROR(IF($C4586="","",VLOOKUP(FİLTRE!$C4586,'SKT LİSTESİ'!$F:$S,12,0)),"")</f>
        <v/>
      </c>
      <c r="L4586" s="134" t="str">
        <f ca="1">IFERROR(IF($C4586="","",VLOOKUP(FİLTRE!$C4586,'SKT LİSTESİ'!$F:$S,13,0)),"")</f>
        <v/>
      </c>
      <c r="M4586" s="135" t="str">
        <f ca="1">IFERROR(IF($C4586="","",VLOOKUP(FİLTRE!$C4586,'SKT LİSTESİ'!$F:$AJ,14,0)),"")</f>
        <v/>
      </c>
      <c r="N4586" s="31" t="str">
        <f ca="1">IFERROR(IF($C4586="","",VLOOKUP(FİLTRE!$C4586,'SKT LİSTESİ'!$F:$AJ,22,0)),"")</f>
        <v/>
      </c>
      <c r="O4586" s="136" t="str">
        <f ca="1">IFERROR(IF($C4586="","",VLOOKUP(FİLTRE!$C4586,'SKT LİSTESİ'!$F:$AJ,23,0)),"")</f>
        <v/>
      </c>
      <c r="P4586" s="31"/>
      <c r="Q4586" s="31"/>
      <c r="R4586" s="137" t="str">
        <f ca="1">(IFERROR(IF($C4586="","",VLOOKUP(FİLTRE!$C4586,'SKT LİSTESİ'!$F:$AJ,15,0)),""))</f>
        <v/>
      </c>
      <c r="S4586" s="138" t="str">
        <f ca="1">IFERROR(IF($C4586="","",VLOOKUP(FİLTRE!$C4586,'SKT LİSTESİ'!$F:$AJ,16,0)),"")</f>
        <v/>
      </c>
      <c r="AF4586" s="179" t="str">
        <f t="shared" ca="1" si="286"/>
        <v/>
      </c>
      <c r="AG4586" s="179">
        <f t="shared" ca="1" si="287"/>
        <v>0</v>
      </c>
      <c r="AH4586" s="179">
        <f t="shared" ca="1" si="288"/>
        <v>0</v>
      </c>
    </row>
    <row r="4587" spans="2:34" ht="15.75" x14ac:dyDescent="0.25">
      <c r="B4587">
        <f t="shared" ca="1" si="285"/>
        <v>4575</v>
      </c>
      <c r="C4587" t="str">
        <f ca="1">IFERROR(VLOOKUP(B4587,'SKT LİSTESİ'!F:F,1,0),"")</f>
        <v/>
      </c>
      <c r="E4587" s="128" t="str">
        <f ca="1">IFERROR(IF($C4587="","",VLOOKUP(FİLTRE!$C4587,'SKT LİSTESİ'!$F:$S,5,0)),"")</f>
        <v/>
      </c>
      <c r="F4587" s="129" t="str">
        <f ca="1">IFERROR(IF($C4587="","",VLOOKUP(FİLTRE!$C4587,'SKT LİSTESİ'!$F:$S,7,0)),"")</f>
        <v/>
      </c>
      <c r="G4587" s="130" t="str">
        <f ca="1">IFERROR(IF($C4587="","",VLOOKUP(FİLTRE!$C4587,'SKT LİSTESİ'!$F:$S,8,0)),"")</f>
        <v/>
      </c>
      <c r="H4587" s="131" t="str">
        <f ca="1">IF(E4587="","",IF($C4587="","",VLOOKUP(FİLTRE!$C4587,'SKT LİSTESİ'!$F:$S,9,0)))</f>
        <v/>
      </c>
      <c r="I4587" s="132" t="str">
        <f ca="1">IFERROR(IF($C4587="","",VLOOKUP(FİLTRE!$C4587,'SKT LİSTESİ'!$F:$S,10,0)),"")</f>
        <v/>
      </c>
      <c r="J4587" s="133" t="str">
        <f ca="1">IFERROR(IF($C4587="","",VLOOKUP(FİLTRE!$C4587,'SKT LİSTESİ'!$F:$S,11,0)),"")</f>
        <v/>
      </c>
      <c r="K4587" s="134" t="str">
        <f ca="1">IFERROR(IF($C4587="","",VLOOKUP(FİLTRE!$C4587,'SKT LİSTESİ'!$F:$S,12,0)),"")</f>
        <v/>
      </c>
      <c r="L4587" s="134" t="str">
        <f ca="1">IFERROR(IF($C4587="","",VLOOKUP(FİLTRE!$C4587,'SKT LİSTESİ'!$F:$S,13,0)),"")</f>
        <v/>
      </c>
      <c r="M4587" s="135" t="str">
        <f ca="1">IFERROR(IF($C4587="","",VLOOKUP(FİLTRE!$C4587,'SKT LİSTESİ'!$F:$AJ,14,0)),"")</f>
        <v/>
      </c>
      <c r="N4587" s="31" t="str">
        <f ca="1">IFERROR(IF($C4587="","",VLOOKUP(FİLTRE!$C4587,'SKT LİSTESİ'!$F:$AJ,22,0)),"")</f>
        <v/>
      </c>
      <c r="O4587" s="136" t="str">
        <f ca="1">IFERROR(IF($C4587="","",VLOOKUP(FİLTRE!$C4587,'SKT LİSTESİ'!$F:$AJ,23,0)),"")</f>
        <v/>
      </c>
      <c r="P4587" s="31"/>
      <c r="Q4587" s="31"/>
      <c r="R4587" s="137" t="str">
        <f ca="1">(IFERROR(IF($C4587="","",VLOOKUP(FİLTRE!$C4587,'SKT LİSTESİ'!$F:$AJ,15,0)),""))</f>
        <v/>
      </c>
      <c r="S4587" s="138" t="str">
        <f ca="1">IFERROR(IF($C4587="","",VLOOKUP(FİLTRE!$C4587,'SKT LİSTESİ'!$F:$AJ,16,0)),"")</f>
        <v/>
      </c>
      <c r="AF4587" s="179" t="str">
        <f t="shared" ca="1" si="286"/>
        <v/>
      </c>
      <c r="AG4587" s="179">
        <f t="shared" ca="1" si="287"/>
        <v>0</v>
      </c>
      <c r="AH4587" s="179">
        <f t="shared" ca="1" si="288"/>
        <v>0</v>
      </c>
    </row>
    <row r="4588" spans="2:34" ht="15.75" x14ac:dyDescent="0.25">
      <c r="B4588">
        <f t="shared" ca="1" si="285"/>
        <v>4576</v>
      </c>
      <c r="C4588" t="str">
        <f ca="1">IFERROR(VLOOKUP(B4588,'SKT LİSTESİ'!F:F,1,0),"")</f>
        <v/>
      </c>
      <c r="E4588" s="128" t="str">
        <f ca="1">IFERROR(IF($C4588="","",VLOOKUP(FİLTRE!$C4588,'SKT LİSTESİ'!$F:$S,5,0)),"")</f>
        <v/>
      </c>
      <c r="F4588" s="129" t="str">
        <f ca="1">IFERROR(IF($C4588="","",VLOOKUP(FİLTRE!$C4588,'SKT LİSTESİ'!$F:$S,7,0)),"")</f>
        <v/>
      </c>
      <c r="G4588" s="130" t="str">
        <f ca="1">IFERROR(IF($C4588="","",VLOOKUP(FİLTRE!$C4588,'SKT LİSTESİ'!$F:$S,8,0)),"")</f>
        <v/>
      </c>
      <c r="H4588" s="131" t="str">
        <f ca="1">IF(E4588="","",IF($C4588="","",VLOOKUP(FİLTRE!$C4588,'SKT LİSTESİ'!$F:$S,9,0)))</f>
        <v/>
      </c>
      <c r="I4588" s="132" t="str">
        <f ca="1">IFERROR(IF($C4588="","",VLOOKUP(FİLTRE!$C4588,'SKT LİSTESİ'!$F:$S,10,0)),"")</f>
        <v/>
      </c>
      <c r="J4588" s="133" t="str">
        <f ca="1">IFERROR(IF($C4588="","",VLOOKUP(FİLTRE!$C4588,'SKT LİSTESİ'!$F:$S,11,0)),"")</f>
        <v/>
      </c>
      <c r="K4588" s="134" t="str">
        <f ca="1">IFERROR(IF($C4588="","",VLOOKUP(FİLTRE!$C4588,'SKT LİSTESİ'!$F:$S,12,0)),"")</f>
        <v/>
      </c>
      <c r="L4588" s="134" t="str">
        <f ca="1">IFERROR(IF($C4588="","",VLOOKUP(FİLTRE!$C4588,'SKT LİSTESİ'!$F:$S,13,0)),"")</f>
        <v/>
      </c>
      <c r="M4588" s="135" t="str">
        <f ca="1">IFERROR(IF($C4588="","",VLOOKUP(FİLTRE!$C4588,'SKT LİSTESİ'!$F:$AJ,14,0)),"")</f>
        <v/>
      </c>
      <c r="N4588" s="31" t="str">
        <f ca="1">IFERROR(IF($C4588="","",VLOOKUP(FİLTRE!$C4588,'SKT LİSTESİ'!$F:$AJ,22,0)),"")</f>
        <v/>
      </c>
      <c r="O4588" s="136" t="str">
        <f ca="1">IFERROR(IF($C4588="","",VLOOKUP(FİLTRE!$C4588,'SKT LİSTESİ'!$F:$AJ,23,0)),"")</f>
        <v/>
      </c>
      <c r="P4588" s="31"/>
      <c r="Q4588" s="31"/>
      <c r="R4588" s="137" t="str">
        <f ca="1">(IFERROR(IF($C4588="","",VLOOKUP(FİLTRE!$C4588,'SKT LİSTESİ'!$F:$AJ,15,0)),""))</f>
        <v/>
      </c>
      <c r="S4588" s="138" t="str">
        <f ca="1">IFERROR(IF($C4588="","",VLOOKUP(FİLTRE!$C4588,'SKT LİSTESİ'!$F:$AJ,16,0)),"")</f>
        <v/>
      </c>
      <c r="AF4588" s="179" t="str">
        <f t="shared" ca="1" si="286"/>
        <v/>
      </c>
      <c r="AG4588" s="179">
        <f t="shared" ca="1" si="287"/>
        <v>0</v>
      </c>
      <c r="AH4588" s="179">
        <f t="shared" ca="1" si="288"/>
        <v>0</v>
      </c>
    </row>
    <row r="4589" spans="2:34" ht="15.75" x14ac:dyDescent="0.25">
      <c r="B4589">
        <f t="shared" ca="1" si="285"/>
        <v>4577</v>
      </c>
      <c r="C4589" t="str">
        <f ca="1">IFERROR(VLOOKUP(B4589,'SKT LİSTESİ'!F:F,1,0),"")</f>
        <v/>
      </c>
      <c r="E4589" s="128" t="str">
        <f ca="1">IFERROR(IF($C4589="","",VLOOKUP(FİLTRE!$C4589,'SKT LİSTESİ'!$F:$S,5,0)),"")</f>
        <v/>
      </c>
      <c r="F4589" s="129" t="str">
        <f ca="1">IFERROR(IF($C4589="","",VLOOKUP(FİLTRE!$C4589,'SKT LİSTESİ'!$F:$S,7,0)),"")</f>
        <v/>
      </c>
      <c r="G4589" s="130" t="str">
        <f ca="1">IFERROR(IF($C4589="","",VLOOKUP(FİLTRE!$C4589,'SKT LİSTESİ'!$F:$S,8,0)),"")</f>
        <v/>
      </c>
      <c r="H4589" s="131" t="str">
        <f ca="1">IF(E4589="","",IF($C4589="","",VLOOKUP(FİLTRE!$C4589,'SKT LİSTESİ'!$F:$S,9,0)))</f>
        <v/>
      </c>
      <c r="I4589" s="132" t="str">
        <f ca="1">IFERROR(IF($C4589="","",VLOOKUP(FİLTRE!$C4589,'SKT LİSTESİ'!$F:$S,10,0)),"")</f>
        <v/>
      </c>
      <c r="J4589" s="133" t="str">
        <f ca="1">IFERROR(IF($C4589="","",VLOOKUP(FİLTRE!$C4589,'SKT LİSTESİ'!$F:$S,11,0)),"")</f>
        <v/>
      </c>
      <c r="K4589" s="134" t="str">
        <f ca="1">IFERROR(IF($C4589="","",VLOOKUP(FİLTRE!$C4589,'SKT LİSTESİ'!$F:$S,12,0)),"")</f>
        <v/>
      </c>
      <c r="L4589" s="134" t="str">
        <f ca="1">IFERROR(IF($C4589="","",VLOOKUP(FİLTRE!$C4589,'SKT LİSTESİ'!$F:$S,13,0)),"")</f>
        <v/>
      </c>
      <c r="M4589" s="135" t="str">
        <f ca="1">IFERROR(IF($C4589="","",VLOOKUP(FİLTRE!$C4589,'SKT LİSTESİ'!$F:$AJ,14,0)),"")</f>
        <v/>
      </c>
      <c r="N4589" s="31" t="str">
        <f ca="1">IFERROR(IF($C4589="","",VLOOKUP(FİLTRE!$C4589,'SKT LİSTESİ'!$F:$AJ,22,0)),"")</f>
        <v/>
      </c>
      <c r="O4589" s="136" t="str">
        <f ca="1">IFERROR(IF($C4589="","",VLOOKUP(FİLTRE!$C4589,'SKT LİSTESİ'!$F:$AJ,23,0)),"")</f>
        <v/>
      </c>
      <c r="P4589" s="31"/>
      <c r="Q4589" s="31"/>
      <c r="R4589" s="137" t="str">
        <f ca="1">(IFERROR(IF($C4589="","",VLOOKUP(FİLTRE!$C4589,'SKT LİSTESİ'!$F:$AJ,15,0)),""))</f>
        <v/>
      </c>
      <c r="S4589" s="138" t="str">
        <f ca="1">IFERROR(IF($C4589="","",VLOOKUP(FİLTRE!$C4589,'SKT LİSTESİ'!$F:$AJ,16,0)),"")</f>
        <v/>
      </c>
      <c r="AF4589" s="179" t="str">
        <f t="shared" ca="1" si="286"/>
        <v/>
      </c>
      <c r="AG4589" s="179">
        <f t="shared" ca="1" si="287"/>
        <v>0</v>
      </c>
      <c r="AH4589" s="179">
        <f t="shared" ca="1" si="288"/>
        <v>0</v>
      </c>
    </row>
    <row r="4590" spans="2:34" ht="15.75" x14ac:dyDescent="0.25">
      <c r="B4590">
        <f t="shared" ca="1" si="285"/>
        <v>4578</v>
      </c>
      <c r="C4590" t="str">
        <f ca="1">IFERROR(VLOOKUP(B4590,'SKT LİSTESİ'!F:F,1,0),"")</f>
        <v/>
      </c>
      <c r="E4590" s="128" t="str">
        <f ca="1">IFERROR(IF($C4590="","",VLOOKUP(FİLTRE!$C4590,'SKT LİSTESİ'!$F:$S,5,0)),"")</f>
        <v/>
      </c>
      <c r="F4590" s="129" t="str">
        <f ca="1">IFERROR(IF($C4590="","",VLOOKUP(FİLTRE!$C4590,'SKT LİSTESİ'!$F:$S,7,0)),"")</f>
        <v/>
      </c>
      <c r="G4590" s="130" t="str">
        <f ca="1">IFERROR(IF($C4590="","",VLOOKUP(FİLTRE!$C4590,'SKT LİSTESİ'!$F:$S,8,0)),"")</f>
        <v/>
      </c>
      <c r="H4590" s="131" t="str">
        <f ca="1">IF(E4590="","",IF($C4590="","",VLOOKUP(FİLTRE!$C4590,'SKT LİSTESİ'!$F:$S,9,0)))</f>
        <v/>
      </c>
      <c r="I4590" s="132" t="str">
        <f ca="1">IFERROR(IF($C4590="","",VLOOKUP(FİLTRE!$C4590,'SKT LİSTESİ'!$F:$S,10,0)),"")</f>
        <v/>
      </c>
      <c r="J4590" s="133" t="str">
        <f ca="1">IFERROR(IF($C4590="","",VLOOKUP(FİLTRE!$C4590,'SKT LİSTESİ'!$F:$S,11,0)),"")</f>
        <v/>
      </c>
      <c r="K4590" s="134" t="str">
        <f ca="1">IFERROR(IF($C4590="","",VLOOKUP(FİLTRE!$C4590,'SKT LİSTESİ'!$F:$S,12,0)),"")</f>
        <v/>
      </c>
      <c r="L4590" s="134" t="str">
        <f ca="1">IFERROR(IF($C4590="","",VLOOKUP(FİLTRE!$C4590,'SKT LİSTESİ'!$F:$S,13,0)),"")</f>
        <v/>
      </c>
      <c r="M4590" s="135" t="str">
        <f ca="1">IFERROR(IF($C4590="","",VLOOKUP(FİLTRE!$C4590,'SKT LİSTESİ'!$F:$AJ,14,0)),"")</f>
        <v/>
      </c>
      <c r="N4590" s="31" t="str">
        <f ca="1">IFERROR(IF($C4590="","",VLOOKUP(FİLTRE!$C4590,'SKT LİSTESİ'!$F:$AJ,22,0)),"")</f>
        <v/>
      </c>
      <c r="O4590" s="136" t="str">
        <f ca="1">IFERROR(IF($C4590="","",VLOOKUP(FİLTRE!$C4590,'SKT LİSTESİ'!$F:$AJ,23,0)),"")</f>
        <v/>
      </c>
      <c r="P4590" s="31"/>
      <c r="Q4590" s="31"/>
      <c r="R4590" s="137" t="str">
        <f ca="1">(IFERROR(IF($C4590="","",VLOOKUP(FİLTRE!$C4590,'SKT LİSTESİ'!$F:$AJ,15,0)),""))</f>
        <v/>
      </c>
      <c r="S4590" s="138" t="str">
        <f ca="1">IFERROR(IF($C4590="","",VLOOKUP(FİLTRE!$C4590,'SKT LİSTESİ'!$F:$AJ,16,0)),"")</f>
        <v/>
      </c>
      <c r="AF4590" s="179" t="str">
        <f t="shared" ca="1" si="286"/>
        <v/>
      </c>
      <c r="AG4590" s="179">
        <f t="shared" ca="1" si="287"/>
        <v>0</v>
      </c>
      <c r="AH4590" s="179">
        <f t="shared" ca="1" si="288"/>
        <v>0</v>
      </c>
    </row>
    <row r="4591" spans="2:34" ht="15.75" x14ac:dyDescent="0.25">
      <c r="B4591">
        <f t="shared" ca="1" si="285"/>
        <v>4579</v>
      </c>
      <c r="C4591" t="str">
        <f ca="1">IFERROR(VLOOKUP(B4591,'SKT LİSTESİ'!F:F,1,0),"")</f>
        <v/>
      </c>
      <c r="E4591" s="128" t="str">
        <f ca="1">IFERROR(IF($C4591="","",VLOOKUP(FİLTRE!$C4591,'SKT LİSTESİ'!$F:$S,5,0)),"")</f>
        <v/>
      </c>
      <c r="F4591" s="129" t="str">
        <f ca="1">IFERROR(IF($C4591="","",VLOOKUP(FİLTRE!$C4591,'SKT LİSTESİ'!$F:$S,7,0)),"")</f>
        <v/>
      </c>
      <c r="G4591" s="130" t="str">
        <f ca="1">IFERROR(IF($C4591="","",VLOOKUP(FİLTRE!$C4591,'SKT LİSTESİ'!$F:$S,8,0)),"")</f>
        <v/>
      </c>
      <c r="H4591" s="131" t="str">
        <f ca="1">IF(E4591="","",IF($C4591="","",VLOOKUP(FİLTRE!$C4591,'SKT LİSTESİ'!$F:$S,9,0)))</f>
        <v/>
      </c>
      <c r="I4591" s="132" t="str">
        <f ca="1">IFERROR(IF($C4591="","",VLOOKUP(FİLTRE!$C4591,'SKT LİSTESİ'!$F:$S,10,0)),"")</f>
        <v/>
      </c>
      <c r="J4591" s="133" t="str">
        <f ca="1">IFERROR(IF($C4591="","",VLOOKUP(FİLTRE!$C4591,'SKT LİSTESİ'!$F:$S,11,0)),"")</f>
        <v/>
      </c>
      <c r="K4591" s="134" t="str">
        <f ca="1">IFERROR(IF($C4591="","",VLOOKUP(FİLTRE!$C4591,'SKT LİSTESİ'!$F:$S,12,0)),"")</f>
        <v/>
      </c>
      <c r="L4591" s="134" t="str">
        <f ca="1">IFERROR(IF($C4591="","",VLOOKUP(FİLTRE!$C4591,'SKT LİSTESİ'!$F:$S,13,0)),"")</f>
        <v/>
      </c>
      <c r="M4591" s="135" t="str">
        <f ca="1">IFERROR(IF($C4591="","",VLOOKUP(FİLTRE!$C4591,'SKT LİSTESİ'!$F:$AJ,14,0)),"")</f>
        <v/>
      </c>
      <c r="N4591" s="31" t="str">
        <f ca="1">IFERROR(IF($C4591="","",VLOOKUP(FİLTRE!$C4591,'SKT LİSTESİ'!$F:$AJ,22,0)),"")</f>
        <v/>
      </c>
      <c r="O4591" s="136" t="str">
        <f ca="1">IFERROR(IF($C4591="","",VLOOKUP(FİLTRE!$C4591,'SKT LİSTESİ'!$F:$AJ,23,0)),"")</f>
        <v/>
      </c>
      <c r="P4591" s="31"/>
      <c r="Q4591" s="31"/>
      <c r="R4591" s="137" t="str">
        <f ca="1">(IFERROR(IF($C4591="","",VLOOKUP(FİLTRE!$C4591,'SKT LİSTESİ'!$F:$AJ,15,0)),""))</f>
        <v/>
      </c>
      <c r="S4591" s="138" t="str">
        <f ca="1">IFERROR(IF($C4591="","",VLOOKUP(FİLTRE!$C4591,'SKT LİSTESİ'!$F:$AJ,16,0)),"")</f>
        <v/>
      </c>
      <c r="AF4591" s="179" t="str">
        <f t="shared" ca="1" si="286"/>
        <v/>
      </c>
      <c r="AG4591" s="179">
        <f t="shared" ca="1" si="287"/>
        <v>0</v>
      </c>
      <c r="AH4591" s="179">
        <f t="shared" ca="1" si="288"/>
        <v>0</v>
      </c>
    </row>
    <row r="4592" spans="2:34" ht="15.75" x14ac:dyDescent="0.25">
      <c r="B4592">
        <f t="shared" ca="1" si="285"/>
        <v>4580</v>
      </c>
      <c r="C4592" t="str">
        <f ca="1">IFERROR(VLOOKUP(B4592,'SKT LİSTESİ'!F:F,1,0),"")</f>
        <v/>
      </c>
      <c r="E4592" s="128" t="str">
        <f ca="1">IFERROR(IF($C4592="","",VLOOKUP(FİLTRE!$C4592,'SKT LİSTESİ'!$F:$S,5,0)),"")</f>
        <v/>
      </c>
      <c r="F4592" s="129" t="str">
        <f ca="1">IFERROR(IF($C4592="","",VLOOKUP(FİLTRE!$C4592,'SKT LİSTESİ'!$F:$S,7,0)),"")</f>
        <v/>
      </c>
      <c r="G4592" s="130" t="str">
        <f ca="1">IFERROR(IF($C4592="","",VLOOKUP(FİLTRE!$C4592,'SKT LİSTESİ'!$F:$S,8,0)),"")</f>
        <v/>
      </c>
      <c r="H4592" s="131" t="str">
        <f ca="1">IF(E4592="","",IF($C4592="","",VLOOKUP(FİLTRE!$C4592,'SKT LİSTESİ'!$F:$S,9,0)))</f>
        <v/>
      </c>
      <c r="I4592" s="132" t="str">
        <f ca="1">IFERROR(IF($C4592="","",VLOOKUP(FİLTRE!$C4592,'SKT LİSTESİ'!$F:$S,10,0)),"")</f>
        <v/>
      </c>
      <c r="J4592" s="133" t="str">
        <f ca="1">IFERROR(IF($C4592="","",VLOOKUP(FİLTRE!$C4592,'SKT LİSTESİ'!$F:$S,11,0)),"")</f>
        <v/>
      </c>
      <c r="K4592" s="134" t="str">
        <f ca="1">IFERROR(IF($C4592="","",VLOOKUP(FİLTRE!$C4592,'SKT LİSTESİ'!$F:$S,12,0)),"")</f>
        <v/>
      </c>
      <c r="L4592" s="134" t="str">
        <f ca="1">IFERROR(IF($C4592="","",VLOOKUP(FİLTRE!$C4592,'SKT LİSTESİ'!$F:$S,13,0)),"")</f>
        <v/>
      </c>
      <c r="M4592" s="135" t="str">
        <f ca="1">IFERROR(IF($C4592="","",VLOOKUP(FİLTRE!$C4592,'SKT LİSTESİ'!$F:$AJ,14,0)),"")</f>
        <v/>
      </c>
      <c r="N4592" s="31" t="str">
        <f ca="1">IFERROR(IF($C4592="","",VLOOKUP(FİLTRE!$C4592,'SKT LİSTESİ'!$F:$AJ,22,0)),"")</f>
        <v/>
      </c>
      <c r="O4592" s="136" t="str">
        <f ca="1">IFERROR(IF($C4592="","",VLOOKUP(FİLTRE!$C4592,'SKT LİSTESİ'!$F:$AJ,23,0)),"")</f>
        <v/>
      </c>
      <c r="P4592" s="31"/>
      <c r="Q4592" s="31"/>
      <c r="R4592" s="137" t="str">
        <f ca="1">(IFERROR(IF($C4592="","",VLOOKUP(FİLTRE!$C4592,'SKT LİSTESİ'!$F:$AJ,15,0)),""))</f>
        <v/>
      </c>
      <c r="S4592" s="138" t="str">
        <f ca="1">IFERROR(IF($C4592="","",VLOOKUP(FİLTRE!$C4592,'SKT LİSTESİ'!$F:$AJ,16,0)),"")</f>
        <v/>
      </c>
      <c r="AF4592" s="179" t="str">
        <f t="shared" ca="1" si="286"/>
        <v/>
      </c>
      <c r="AG4592" s="179">
        <f t="shared" ca="1" si="287"/>
        <v>0</v>
      </c>
      <c r="AH4592" s="179">
        <f t="shared" ca="1" si="288"/>
        <v>0</v>
      </c>
    </row>
    <row r="4593" spans="2:34" ht="15.75" x14ac:dyDescent="0.25">
      <c r="B4593">
        <f t="shared" ca="1" si="285"/>
        <v>4581</v>
      </c>
      <c r="C4593" t="str">
        <f ca="1">IFERROR(VLOOKUP(B4593,'SKT LİSTESİ'!F:F,1,0),"")</f>
        <v/>
      </c>
      <c r="E4593" s="128" t="str">
        <f ca="1">IFERROR(IF($C4593="","",VLOOKUP(FİLTRE!$C4593,'SKT LİSTESİ'!$F:$S,5,0)),"")</f>
        <v/>
      </c>
      <c r="F4593" s="129" t="str">
        <f ca="1">IFERROR(IF($C4593="","",VLOOKUP(FİLTRE!$C4593,'SKT LİSTESİ'!$F:$S,7,0)),"")</f>
        <v/>
      </c>
      <c r="G4593" s="130" t="str">
        <f ca="1">IFERROR(IF($C4593="","",VLOOKUP(FİLTRE!$C4593,'SKT LİSTESİ'!$F:$S,8,0)),"")</f>
        <v/>
      </c>
      <c r="H4593" s="131" t="str">
        <f ca="1">IF(E4593="","",IF($C4593="","",VLOOKUP(FİLTRE!$C4593,'SKT LİSTESİ'!$F:$S,9,0)))</f>
        <v/>
      </c>
      <c r="I4593" s="132" t="str">
        <f ca="1">IFERROR(IF($C4593="","",VLOOKUP(FİLTRE!$C4593,'SKT LİSTESİ'!$F:$S,10,0)),"")</f>
        <v/>
      </c>
      <c r="J4593" s="133" t="str">
        <f ca="1">IFERROR(IF($C4593="","",VLOOKUP(FİLTRE!$C4593,'SKT LİSTESİ'!$F:$S,11,0)),"")</f>
        <v/>
      </c>
      <c r="K4593" s="134" t="str">
        <f ca="1">IFERROR(IF($C4593="","",VLOOKUP(FİLTRE!$C4593,'SKT LİSTESİ'!$F:$S,12,0)),"")</f>
        <v/>
      </c>
      <c r="L4593" s="134" t="str">
        <f ca="1">IFERROR(IF($C4593="","",VLOOKUP(FİLTRE!$C4593,'SKT LİSTESİ'!$F:$S,13,0)),"")</f>
        <v/>
      </c>
      <c r="M4593" s="135" t="str">
        <f ca="1">IFERROR(IF($C4593="","",VLOOKUP(FİLTRE!$C4593,'SKT LİSTESİ'!$F:$AJ,14,0)),"")</f>
        <v/>
      </c>
      <c r="N4593" s="31" t="str">
        <f ca="1">IFERROR(IF($C4593="","",VLOOKUP(FİLTRE!$C4593,'SKT LİSTESİ'!$F:$AJ,22,0)),"")</f>
        <v/>
      </c>
      <c r="O4593" s="136" t="str">
        <f ca="1">IFERROR(IF($C4593="","",VLOOKUP(FİLTRE!$C4593,'SKT LİSTESİ'!$F:$AJ,23,0)),"")</f>
        <v/>
      </c>
      <c r="P4593" s="31"/>
      <c r="Q4593" s="31"/>
      <c r="R4593" s="137" t="str">
        <f ca="1">(IFERROR(IF($C4593="","",VLOOKUP(FİLTRE!$C4593,'SKT LİSTESİ'!$F:$AJ,15,0)),""))</f>
        <v/>
      </c>
      <c r="S4593" s="138" t="str">
        <f ca="1">IFERROR(IF($C4593="","",VLOOKUP(FİLTRE!$C4593,'SKT LİSTESİ'!$F:$AJ,16,0)),"")</f>
        <v/>
      </c>
      <c r="AF4593" s="179" t="str">
        <f t="shared" ca="1" si="286"/>
        <v/>
      </c>
      <c r="AG4593" s="179">
        <f t="shared" ca="1" si="287"/>
        <v>0</v>
      </c>
      <c r="AH4593" s="179">
        <f t="shared" ca="1" si="288"/>
        <v>0</v>
      </c>
    </row>
    <row r="4594" spans="2:34" ht="15.75" x14ac:dyDescent="0.25">
      <c r="B4594">
        <f t="shared" ca="1" si="285"/>
        <v>4582</v>
      </c>
      <c r="C4594" t="str">
        <f ca="1">IFERROR(VLOOKUP(B4594,'SKT LİSTESİ'!F:F,1,0),"")</f>
        <v/>
      </c>
      <c r="E4594" s="128" t="str">
        <f ca="1">IFERROR(IF($C4594="","",VLOOKUP(FİLTRE!$C4594,'SKT LİSTESİ'!$F:$S,5,0)),"")</f>
        <v/>
      </c>
      <c r="F4594" s="129" t="str">
        <f ca="1">IFERROR(IF($C4594="","",VLOOKUP(FİLTRE!$C4594,'SKT LİSTESİ'!$F:$S,7,0)),"")</f>
        <v/>
      </c>
      <c r="G4594" s="130" t="str">
        <f ca="1">IFERROR(IF($C4594="","",VLOOKUP(FİLTRE!$C4594,'SKT LİSTESİ'!$F:$S,8,0)),"")</f>
        <v/>
      </c>
      <c r="H4594" s="131" t="str">
        <f ca="1">IF(E4594="","",IF($C4594="","",VLOOKUP(FİLTRE!$C4594,'SKT LİSTESİ'!$F:$S,9,0)))</f>
        <v/>
      </c>
      <c r="I4594" s="132" t="str">
        <f ca="1">IFERROR(IF($C4594="","",VLOOKUP(FİLTRE!$C4594,'SKT LİSTESİ'!$F:$S,10,0)),"")</f>
        <v/>
      </c>
      <c r="J4594" s="133" t="str">
        <f ca="1">IFERROR(IF($C4594="","",VLOOKUP(FİLTRE!$C4594,'SKT LİSTESİ'!$F:$S,11,0)),"")</f>
        <v/>
      </c>
      <c r="K4594" s="134" t="str">
        <f ca="1">IFERROR(IF($C4594="","",VLOOKUP(FİLTRE!$C4594,'SKT LİSTESİ'!$F:$S,12,0)),"")</f>
        <v/>
      </c>
      <c r="L4594" s="134" t="str">
        <f ca="1">IFERROR(IF($C4594="","",VLOOKUP(FİLTRE!$C4594,'SKT LİSTESİ'!$F:$S,13,0)),"")</f>
        <v/>
      </c>
      <c r="M4594" s="135" t="str">
        <f ca="1">IFERROR(IF($C4594="","",VLOOKUP(FİLTRE!$C4594,'SKT LİSTESİ'!$F:$AJ,14,0)),"")</f>
        <v/>
      </c>
      <c r="N4594" s="31" t="str">
        <f ca="1">IFERROR(IF($C4594="","",VLOOKUP(FİLTRE!$C4594,'SKT LİSTESİ'!$F:$AJ,22,0)),"")</f>
        <v/>
      </c>
      <c r="O4594" s="136" t="str">
        <f ca="1">IFERROR(IF($C4594="","",VLOOKUP(FİLTRE!$C4594,'SKT LİSTESİ'!$F:$AJ,23,0)),"")</f>
        <v/>
      </c>
      <c r="P4594" s="31"/>
      <c r="Q4594" s="31"/>
      <c r="R4594" s="137" t="str">
        <f ca="1">(IFERROR(IF($C4594="","",VLOOKUP(FİLTRE!$C4594,'SKT LİSTESİ'!$F:$AJ,15,0)),""))</f>
        <v/>
      </c>
      <c r="S4594" s="138" t="str">
        <f ca="1">IFERROR(IF($C4594="","",VLOOKUP(FİLTRE!$C4594,'SKT LİSTESİ'!$F:$AJ,16,0)),"")</f>
        <v/>
      </c>
      <c r="AF4594" s="179" t="str">
        <f t="shared" ca="1" si="286"/>
        <v/>
      </c>
      <c r="AG4594" s="179">
        <f t="shared" ca="1" si="287"/>
        <v>0</v>
      </c>
      <c r="AH4594" s="179">
        <f t="shared" ca="1" si="288"/>
        <v>0</v>
      </c>
    </row>
    <row r="4595" spans="2:34" ht="15.75" x14ac:dyDescent="0.25">
      <c r="B4595">
        <f t="shared" ca="1" si="285"/>
        <v>4583</v>
      </c>
      <c r="C4595" t="str">
        <f ca="1">IFERROR(VLOOKUP(B4595,'SKT LİSTESİ'!F:F,1,0),"")</f>
        <v/>
      </c>
      <c r="E4595" s="128" t="str">
        <f ca="1">IFERROR(IF($C4595="","",VLOOKUP(FİLTRE!$C4595,'SKT LİSTESİ'!$F:$S,5,0)),"")</f>
        <v/>
      </c>
      <c r="F4595" s="129" t="str">
        <f ca="1">IFERROR(IF($C4595="","",VLOOKUP(FİLTRE!$C4595,'SKT LİSTESİ'!$F:$S,7,0)),"")</f>
        <v/>
      </c>
      <c r="G4595" s="130" t="str">
        <f ca="1">IFERROR(IF($C4595="","",VLOOKUP(FİLTRE!$C4595,'SKT LİSTESİ'!$F:$S,8,0)),"")</f>
        <v/>
      </c>
      <c r="H4595" s="131" t="str">
        <f ca="1">IF(E4595="","",IF($C4595="","",VLOOKUP(FİLTRE!$C4595,'SKT LİSTESİ'!$F:$S,9,0)))</f>
        <v/>
      </c>
      <c r="I4595" s="132" t="str">
        <f ca="1">IFERROR(IF($C4595="","",VLOOKUP(FİLTRE!$C4595,'SKT LİSTESİ'!$F:$S,10,0)),"")</f>
        <v/>
      </c>
      <c r="J4595" s="133" t="str">
        <f ca="1">IFERROR(IF($C4595="","",VLOOKUP(FİLTRE!$C4595,'SKT LİSTESİ'!$F:$S,11,0)),"")</f>
        <v/>
      </c>
      <c r="K4595" s="134" t="str">
        <f ca="1">IFERROR(IF($C4595="","",VLOOKUP(FİLTRE!$C4595,'SKT LİSTESİ'!$F:$S,12,0)),"")</f>
        <v/>
      </c>
      <c r="L4595" s="134" t="str">
        <f ca="1">IFERROR(IF($C4595="","",VLOOKUP(FİLTRE!$C4595,'SKT LİSTESİ'!$F:$S,13,0)),"")</f>
        <v/>
      </c>
      <c r="M4595" s="135" t="str">
        <f ca="1">IFERROR(IF($C4595="","",VLOOKUP(FİLTRE!$C4595,'SKT LİSTESİ'!$F:$AJ,14,0)),"")</f>
        <v/>
      </c>
      <c r="N4595" s="31" t="str">
        <f ca="1">IFERROR(IF($C4595="","",VLOOKUP(FİLTRE!$C4595,'SKT LİSTESİ'!$F:$AJ,22,0)),"")</f>
        <v/>
      </c>
      <c r="O4595" s="136" t="str">
        <f ca="1">IFERROR(IF($C4595="","",VLOOKUP(FİLTRE!$C4595,'SKT LİSTESİ'!$F:$AJ,23,0)),"")</f>
        <v/>
      </c>
      <c r="P4595" s="31"/>
      <c r="Q4595" s="31"/>
      <c r="R4595" s="137" t="str">
        <f ca="1">(IFERROR(IF($C4595="","",VLOOKUP(FİLTRE!$C4595,'SKT LİSTESİ'!$F:$AJ,15,0)),""))</f>
        <v/>
      </c>
      <c r="S4595" s="138" t="str">
        <f ca="1">IFERROR(IF($C4595="","",VLOOKUP(FİLTRE!$C4595,'SKT LİSTESİ'!$F:$AJ,16,0)),"")</f>
        <v/>
      </c>
      <c r="AF4595" s="179" t="str">
        <f t="shared" ca="1" si="286"/>
        <v/>
      </c>
      <c r="AG4595" s="179">
        <f t="shared" ca="1" si="287"/>
        <v>0</v>
      </c>
      <c r="AH4595" s="179">
        <f t="shared" ca="1" si="288"/>
        <v>0</v>
      </c>
    </row>
    <row r="4596" spans="2:34" ht="15.75" x14ac:dyDescent="0.25">
      <c r="B4596">
        <f t="shared" ca="1" si="285"/>
        <v>4584</v>
      </c>
      <c r="C4596" t="str">
        <f ca="1">IFERROR(VLOOKUP(B4596,'SKT LİSTESİ'!F:F,1,0),"")</f>
        <v/>
      </c>
      <c r="E4596" s="128" t="str">
        <f ca="1">IFERROR(IF($C4596="","",VLOOKUP(FİLTRE!$C4596,'SKT LİSTESİ'!$F:$S,5,0)),"")</f>
        <v/>
      </c>
      <c r="F4596" s="129" t="str">
        <f ca="1">IFERROR(IF($C4596="","",VLOOKUP(FİLTRE!$C4596,'SKT LİSTESİ'!$F:$S,7,0)),"")</f>
        <v/>
      </c>
      <c r="G4596" s="130" t="str">
        <f ca="1">IFERROR(IF($C4596="","",VLOOKUP(FİLTRE!$C4596,'SKT LİSTESİ'!$F:$S,8,0)),"")</f>
        <v/>
      </c>
      <c r="H4596" s="131" t="str">
        <f ca="1">IF(E4596="","",IF($C4596="","",VLOOKUP(FİLTRE!$C4596,'SKT LİSTESİ'!$F:$S,9,0)))</f>
        <v/>
      </c>
      <c r="I4596" s="132" t="str">
        <f ca="1">IFERROR(IF($C4596="","",VLOOKUP(FİLTRE!$C4596,'SKT LİSTESİ'!$F:$S,10,0)),"")</f>
        <v/>
      </c>
      <c r="J4596" s="133" t="str">
        <f ca="1">IFERROR(IF($C4596="","",VLOOKUP(FİLTRE!$C4596,'SKT LİSTESİ'!$F:$S,11,0)),"")</f>
        <v/>
      </c>
      <c r="K4596" s="134" t="str">
        <f ca="1">IFERROR(IF($C4596="","",VLOOKUP(FİLTRE!$C4596,'SKT LİSTESİ'!$F:$S,12,0)),"")</f>
        <v/>
      </c>
      <c r="L4596" s="134" t="str">
        <f ca="1">IFERROR(IF($C4596="","",VLOOKUP(FİLTRE!$C4596,'SKT LİSTESİ'!$F:$S,13,0)),"")</f>
        <v/>
      </c>
      <c r="M4596" s="135" t="str">
        <f ca="1">IFERROR(IF($C4596="","",VLOOKUP(FİLTRE!$C4596,'SKT LİSTESİ'!$F:$AJ,14,0)),"")</f>
        <v/>
      </c>
      <c r="N4596" s="31" t="str">
        <f ca="1">IFERROR(IF($C4596="","",VLOOKUP(FİLTRE!$C4596,'SKT LİSTESİ'!$F:$AJ,22,0)),"")</f>
        <v/>
      </c>
      <c r="O4596" s="136" t="str">
        <f ca="1">IFERROR(IF($C4596="","",VLOOKUP(FİLTRE!$C4596,'SKT LİSTESİ'!$F:$AJ,23,0)),"")</f>
        <v/>
      </c>
      <c r="P4596" s="31"/>
      <c r="Q4596" s="31"/>
      <c r="R4596" s="137" t="str">
        <f ca="1">(IFERROR(IF($C4596="","",VLOOKUP(FİLTRE!$C4596,'SKT LİSTESİ'!$F:$AJ,15,0)),""))</f>
        <v/>
      </c>
      <c r="S4596" s="138" t="str">
        <f ca="1">IFERROR(IF($C4596="","",VLOOKUP(FİLTRE!$C4596,'SKT LİSTESİ'!$F:$AJ,16,0)),"")</f>
        <v/>
      </c>
      <c r="AF4596" s="179" t="str">
        <f t="shared" ca="1" si="286"/>
        <v/>
      </c>
      <c r="AG4596" s="179">
        <f t="shared" ca="1" si="287"/>
        <v>0</v>
      </c>
      <c r="AH4596" s="179">
        <f t="shared" ca="1" si="288"/>
        <v>0</v>
      </c>
    </row>
    <row r="4597" spans="2:34" ht="15.75" x14ac:dyDescent="0.25">
      <c r="B4597">
        <f t="shared" ca="1" si="285"/>
        <v>4585</v>
      </c>
      <c r="C4597" t="str">
        <f ca="1">IFERROR(VLOOKUP(B4597,'SKT LİSTESİ'!F:F,1,0),"")</f>
        <v/>
      </c>
      <c r="E4597" s="128" t="str">
        <f ca="1">IFERROR(IF($C4597="","",VLOOKUP(FİLTRE!$C4597,'SKT LİSTESİ'!$F:$S,5,0)),"")</f>
        <v/>
      </c>
      <c r="F4597" s="129" t="str">
        <f ca="1">IFERROR(IF($C4597="","",VLOOKUP(FİLTRE!$C4597,'SKT LİSTESİ'!$F:$S,7,0)),"")</f>
        <v/>
      </c>
      <c r="G4597" s="130" t="str">
        <f ca="1">IFERROR(IF($C4597="","",VLOOKUP(FİLTRE!$C4597,'SKT LİSTESİ'!$F:$S,8,0)),"")</f>
        <v/>
      </c>
      <c r="H4597" s="131" t="str">
        <f ca="1">IF(E4597="","",IF($C4597="","",VLOOKUP(FİLTRE!$C4597,'SKT LİSTESİ'!$F:$S,9,0)))</f>
        <v/>
      </c>
      <c r="I4597" s="132" t="str">
        <f ca="1">IFERROR(IF($C4597="","",VLOOKUP(FİLTRE!$C4597,'SKT LİSTESİ'!$F:$S,10,0)),"")</f>
        <v/>
      </c>
      <c r="J4597" s="133" t="str">
        <f ca="1">IFERROR(IF($C4597="","",VLOOKUP(FİLTRE!$C4597,'SKT LİSTESİ'!$F:$S,11,0)),"")</f>
        <v/>
      </c>
      <c r="K4597" s="134" t="str">
        <f ca="1">IFERROR(IF($C4597="","",VLOOKUP(FİLTRE!$C4597,'SKT LİSTESİ'!$F:$S,12,0)),"")</f>
        <v/>
      </c>
      <c r="L4597" s="134" t="str">
        <f ca="1">IFERROR(IF($C4597="","",VLOOKUP(FİLTRE!$C4597,'SKT LİSTESİ'!$F:$S,13,0)),"")</f>
        <v/>
      </c>
      <c r="M4597" s="135" t="str">
        <f ca="1">IFERROR(IF($C4597="","",VLOOKUP(FİLTRE!$C4597,'SKT LİSTESİ'!$F:$AJ,14,0)),"")</f>
        <v/>
      </c>
      <c r="N4597" s="31" t="str">
        <f ca="1">IFERROR(IF($C4597="","",VLOOKUP(FİLTRE!$C4597,'SKT LİSTESİ'!$F:$AJ,22,0)),"")</f>
        <v/>
      </c>
      <c r="O4597" s="136" t="str">
        <f ca="1">IFERROR(IF($C4597="","",VLOOKUP(FİLTRE!$C4597,'SKT LİSTESİ'!$F:$AJ,23,0)),"")</f>
        <v/>
      </c>
      <c r="P4597" s="31"/>
      <c r="Q4597" s="31"/>
      <c r="R4597" s="137" t="str">
        <f ca="1">(IFERROR(IF($C4597="","",VLOOKUP(FİLTRE!$C4597,'SKT LİSTESİ'!$F:$AJ,15,0)),""))</f>
        <v/>
      </c>
      <c r="S4597" s="138" t="str">
        <f ca="1">IFERROR(IF($C4597="","",VLOOKUP(FİLTRE!$C4597,'SKT LİSTESİ'!$F:$AJ,16,0)),"")</f>
        <v/>
      </c>
      <c r="AF4597" s="179" t="str">
        <f t="shared" ca="1" si="286"/>
        <v/>
      </c>
      <c r="AG4597" s="179">
        <f t="shared" ca="1" si="287"/>
        <v>0</v>
      </c>
      <c r="AH4597" s="179">
        <f t="shared" ca="1" si="288"/>
        <v>0</v>
      </c>
    </row>
    <row r="4598" spans="2:34" ht="15.75" x14ac:dyDescent="0.25">
      <c r="B4598">
        <f t="shared" ca="1" si="285"/>
        <v>4586</v>
      </c>
      <c r="C4598" t="str">
        <f ca="1">IFERROR(VLOOKUP(B4598,'SKT LİSTESİ'!F:F,1,0),"")</f>
        <v/>
      </c>
      <c r="E4598" s="128" t="str">
        <f ca="1">IFERROR(IF($C4598="","",VLOOKUP(FİLTRE!$C4598,'SKT LİSTESİ'!$F:$S,5,0)),"")</f>
        <v/>
      </c>
      <c r="F4598" s="129" t="str">
        <f ca="1">IFERROR(IF($C4598="","",VLOOKUP(FİLTRE!$C4598,'SKT LİSTESİ'!$F:$S,7,0)),"")</f>
        <v/>
      </c>
      <c r="G4598" s="130" t="str">
        <f ca="1">IFERROR(IF($C4598="","",VLOOKUP(FİLTRE!$C4598,'SKT LİSTESİ'!$F:$S,8,0)),"")</f>
        <v/>
      </c>
      <c r="H4598" s="131" t="str">
        <f ca="1">IF(E4598="","",IF($C4598="","",VLOOKUP(FİLTRE!$C4598,'SKT LİSTESİ'!$F:$S,9,0)))</f>
        <v/>
      </c>
      <c r="I4598" s="132" t="str">
        <f ca="1">IFERROR(IF($C4598="","",VLOOKUP(FİLTRE!$C4598,'SKT LİSTESİ'!$F:$S,10,0)),"")</f>
        <v/>
      </c>
      <c r="J4598" s="133" t="str">
        <f ca="1">IFERROR(IF($C4598="","",VLOOKUP(FİLTRE!$C4598,'SKT LİSTESİ'!$F:$S,11,0)),"")</f>
        <v/>
      </c>
      <c r="K4598" s="134" t="str">
        <f ca="1">IFERROR(IF($C4598="","",VLOOKUP(FİLTRE!$C4598,'SKT LİSTESİ'!$F:$S,12,0)),"")</f>
        <v/>
      </c>
      <c r="L4598" s="134" t="str">
        <f ca="1">IFERROR(IF($C4598="","",VLOOKUP(FİLTRE!$C4598,'SKT LİSTESİ'!$F:$S,13,0)),"")</f>
        <v/>
      </c>
      <c r="M4598" s="135" t="str">
        <f ca="1">IFERROR(IF($C4598="","",VLOOKUP(FİLTRE!$C4598,'SKT LİSTESİ'!$F:$AJ,14,0)),"")</f>
        <v/>
      </c>
      <c r="N4598" s="31" t="str">
        <f ca="1">IFERROR(IF($C4598="","",VLOOKUP(FİLTRE!$C4598,'SKT LİSTESİ'!$F:$AJ,22,0)),"")</f>
        <v/>
      </c>
      <c r="O4598" s="136" t="str">
        <f ca="1">IFERROR(IF($C4598="","",VLOOKUP(FİLTRE!$C4598,'SKT LİSTESİ'!$F:$AJ,23,0)),"")</f>
        <v/>
      </c>
      <c r="P4598" s="31"/>
      <c r="Q4598" s="31"/>
      <c r="R4598" s="137" t="str">
        <f ca="1">(IFERROR(IF($C4598="","",VLOOKUP(FİLTRE!$C4598,'SKT LİSTESİ'!$F:$AJ,15,0)),""))</f>
        <v/>
      </c>
      <c r="S4598" s="138" t="str">
        <f ca="1">IFERROR(IF($C4598="","",VLOOKUP(FİLTRE!$C4598,'SKT LİSTESİ'!$F:$AJ,16,0)),"")</f>
        <v/>
      </c>
      <c r="AF4598" s="179" t="str">
        <f t="shared" ca="1" si="286"/>
        <v/>
      </c>
      <c r="AG4598" s="179">
        <f t="shared" ca="1" si="287"/>
        <v>0</v>
      </c>
      <c r="AH4598" s="179">
        <f t="shared" ca="1" si="288"/>
        <v>0</v>
      </c>
    </row>
    <row r="4599" spans="2:34" ht="15.75" x14ac:dyDescent="0.25">
      <c r="B4599">
        <f t="shared" ca="1" si="285"/>
        <v>4587</v>
      </c>
      <c r="C4599" t="str">
        <f ca="1">IFERROR(VLOOKUP(B4599,'SKT LİSTESİ'!F:F,1,0),"")</f>
        <v/>
      </c>
      <c r="E4599" s="128" t="str">
        <f ca="1">IFERROR(IF($C4599="","",VLOOKUP(FİLTRE!$C4599,'SKT LİSTESİ'!$F:$S,5,0)),"")</f>
        <v/>
      </c>
      <c r="F4599" s="129" t="str">
        <f ca="1">IFERROR(IF($C4599="","",VLOOKUP(FİLTRE!$C4599,'SKT LİSTESİ'!$F:$S,7,0)),"")</f>
        <v/>
      </c>
      <c r="G4599" s="130" t="str">
        <f ca="1">IFERROR(IF($C4599="","",VLOOKUP(FİLTRE!$C4599,'SKT LİSTESİ'!$F:$S,8,0)),"")</f>
        <v/>
      </c>
      <c r="H4599" s="131" t="str">
        <f ca="1">IF(E4599="","",IF($C4599="","",VLOOKUP(FİLTRE!$C4599,'SKT LİSTESİ'!$F:$S,9,0)))</f>
        <v/>
      </c>
      <c r="I4599" s="132" t="str">
        <f ca="1">IFERROR(IF($C4599="","",VLOOKUP(FİLTRE!$C4599,'SKT LİSTESİ'!$F:$S,10,0)),"")</f>
        <v/>
      </c>
      <c r="J4599" s="133" t="str">
        <f ca="1">IFERROR(IF($C4599="","",VLOOKUP(FİLTRE!$C4599,'SKT LİSTESİ'!$F:$S,11,0)),"")</f>
        <v/>
      </c>
      <c r="K4599" s="134" t="str">
        <f ca="1">IFERROR(IF($C4599="","",VLOOKUP(FİLTRE!$C4599,'SKT LİSTESİ'!$F:$S,12,0)),"")</f>
        <v/>
      </c>
      <c r="L4599" s="134" t="str">
        <f ca="1">IFERROR(IF($C4599="","",VLOOKUP(FİLTRE!$C4599,'SKT LİSTESİ'!$F:$S,13,0)),"")</f>
        <v/>
      </c>
      <c r="M4599" s="135" t="str">
        <f ca="1">IFERROR(IF($C4599="","",VLOOKUP(FİLTRE!$C4599,'SKT LİSTESİ'!$F:$AJ,14,0)),"")</f>
        <v/>
      </c>
      <c r="N4599" s="31" t="str">
        <f ca="1">IFERROR(IF($C4599="","",VLOOKUP(FİLTRE!$C4599,'SKT LİSTESİ'!$F:$AJ,22,0)),"")</f>
        <v/>
      </c>
      <c r="O4599" s="136" t="str">
        <f ca="1">IFERROR(IF($C4599="","",VLOOKUP(FİLTRE!$C4599,'SKT LİSTESİ'!$F:$AJ,23,0)),"")</f>
        <v/>
      </c>
      <c r="P4599" s="31"/>
      <c r="Q4599" s="31"/>
      <c r="R4599" s="137" t="str">
        <f ca="1">(IFERROR(IF($C4599="","",VLOOKUP(FİLTRE!$C4599,'SKT LİSTESİ'!$F:$AJ,15,0)),""))</f>
        <v/>
      </c>
      <c r="S4599" s="138" t="str">
        <f ca="1">IFERROR(IF($C4599="","",VLOOKUP(FİLTRE!$C4599,'SKT LİSTESİ'!$F:$AJ,16,0)),"")</f>
        <v/>
      </c>
      <c r="AF4599" s="179" t="str">
        <f t="shared" ca="1" si="286"/>
        <v/>
      </c>
      <c r="AG4599" s="179">
        <f t="shared" ca="1" si="287"/>
        <v>0</v>
      </c>
      <c r="AH4599" s="179">
        <f t="shared" ca="1" si="288"/>
        <v>0</v>
      </c>
    </row>
    <row r="4600" spans="2:34" ht="15.75" x14ac:dyDescent="0.25">
      <c r="B4600">
        <f t="shared" ca="1" si="285"/>
        <v>4588</v>
      </c>
      <c r="C4600" t="str">
        <f ca="1">IFERROR(VLOOKUP(B4600,'SKT LİSTESİ'!F:F,1,0),"")</f>
        <v/>
      </c>
      <c r="E4600" s="128" t="str">
        <f ca="1">IFERROR(IF($C4600="","",VLOOKUP(FİLTRE!$C4600,'SKT LİSTESİ'!$F:$S,5,0)),"")</f>
        <v/>
      </c>
      <c r="F4600" s="129" t="str">
        <f ca="1">IFERROR(IF($C4600="","",VLOOKUP(FİLTRE!$C4600,'SKT LİSTESİ'!$F:$S,7,0)),"")</f>
        <v/>
      </c>
      <c r="G4600" s="130" t="str">
        <f ca="1">IFERROR(IF($C4600="","",VLOOKUP(FİLTRE!$C4600,'SKT LİSTESİ'!$F:$S,8,0)),"")</f>
        <v/>
      </c>
      <c r="H4600" s="131" t="str">
        <f ca="1">IF(E4600="","",IF($C4600="","",VLOOKUP(FİLTRE!$C4600,'SKT LİSTESİ'!$F:$S,9,0)))</f>
        <v/>
      </c>
      <c r="I4600" s="132" t="str">
        <f ca="1">IFERROR(IF($C4600="","",VLOOKUP(FİLTRE!$C4600,'SKT LİSTESİ'!$F:$S,10,0)),"")</f>
        <v/>
      </c>
      <c r="J4600" s="133" t="str">
        <f ca="1">IFERROR(IF($C4600="","",VLOOKUP(FİLTRE!$C4600,'SKT LİSTESİ'!$F:$S,11,0)),"")</f>
        <v/>
      </c>
      <c r="K4600" s="134" t="str">
        <f ca="1">IFERROR(IF($C4600="","",VLOOKUP(FİLTRE!$C4600,'SKT LİSTESİ'!$F:$S,12,0)),"")</f>
        <v/>
      </c>
      <c r="L4600" s="134" t="str">
        <f ca="1">IFERROR(IF($C4600="","",VLOOKUP(FİLTRE!$C4600,'SKT LİSTESİ'!$F:$S,13,0)),"")</f>
        <v/>
      </c>
      <c r="M4600" s="135" t="str">
        <f ca="1">IFERROR(IF($C4600="","",VLOOKUP(FİLTRE!$C4600,'SKT LİSTESİ'!$F:$AJ,14,0)),"")</f>
        <v/>
      </c>
      <c r="N4600" s="31" t="str">
        <f ca="1">IFERROR(IF($C4600="","",VLOOKUP(FİLTRE!$C4600,'SKT LİSTESİ'!$F:$AJ,22,0)),"")</f>
        <v/>
      </c>
      <c r="O4600" s="136" t="str">
        <f ca="1">IFERROR(IF($C4600="","",VLOOKUP(FİLTRE!$C4600,'SKT LİSTESİ'!$F:$AJ,23,0)),"")</f>
        <v/>
      </c>
      <c r="P4600" s="31"/>
      <c r="Q4600" s="31"/>
      <c r="R4600" s="137" t="str">
        <f ca="1">(IFERROR(IF($C4600="","",VLOOKUP(FİLTRE!$C4600,'SKT LİSTESİ'!$F:$AJ,15,0)),""))</f>
        <v/>
      </c>
      <c r="S4600" s="138" t="str">
        <f ca="1">IFERROR(IF($C4600="","",VLOOKUP(FİLTRE!$C4600,'SKT LİSTESİ'!$F:$AJ,16,0)),"")</f>
        <v/>
      </c>
      <c r="AF4600" s="179" t="str">
        <f t="shared" ca="1" si="286"/>
        <v/>
      </c>
      <c r="AG4600" s="179">
        <f t="shared" ca="1" si="287"/>
        <v>0</v>
      </c>
      <c r="AH4600" s="179">
        <f t="shared" ca="1" si="288"/>
        <v>0</v>
      </c>
    </row>
    <row r="4601" spans="2:34" ht="15.75" x14ac:dyDescent="0.25">
      <c r="B4601">
        <f t="shared" ca="1" si="285"/>
        <v>4589</v>
      </c>
      <c r="C4601" t="str">
        <f ca="1">IFERROR(VLOOKUP(B4601,'SKT LİSTESİ'!F:F,1,0),"")</f>
        <v/>
      </c>
      <c r="E4601" s="128" t="str">
        <f ca="1">IFERROR(IF($C4601="","",VLOOKUP(FİLTRE!$C4601,'SKT LİSTESİ'!$F:$S,5,0)),"")</f>
        <v/>
      </c>
      <c r="F4601" s="129" t="str">
        <f ca="1">IFERROR(IF($C4601="","",VLOOKUP(FİLTRE!$C4601,'SKT LİSTESİ'!$F:$S,7,0)),"")</f>
        <v/>
      </c>
      <c r="G4601" s="130" t="str">
        <f ca="1">IFERROR(IF($C4601="","",VLOOKUP(FİLTRE!$C4601,'SKT LİSTESİ'!$F:$S,8,0)),"")</f>
        <v/>
      </c>
      <c r="H4601" s="131" t="str">
        <f ca="1">IF(E4601="","",IF($C4601="","",VLOOKUP(FİLTRE!$C4601,'SKT LİSTESİ'!$F:$S,9,0)))</f>
        <v/>
      </c>
      <c r="I4601" s="132" t="str">
        <f ca="1">IFERROR(IF($C4601="","",VLOOKUP(FİLTRE!$C4601,'SKT LİSTESİ'!$F:$S,10,0)),"")</f>
        <v/>
      </c>
      <c r="J4601" s="133" t="str">
        <f ca="1">IFERROR(IF($C4601="","",VLOOKUP(FİLTRE!$C4601,'SKT LİSTESİ'!$F:$S,11,0)),"")</f>
        <v/>
      </c>
      <c r="K4601" s="134" t="str">
        <f ca="1">IFERROR(IF($C4601="","",VLOOKUP(FİLTRE!$C4601,'SKT LİSTESİ'!$F:$S,12,0)),"")</f>
        <v/>
      </c>
      <c r="L4601" s="134" t="str">
        <f ca="1">IFERROR(IF($C4601="","",VLOOKUP(FİLTRE!$C4601,'SKT LİSTESİ'!$F:$S,13,0)),"")</f>
        <v/>
      </c>
      <c r="M4601" s="135" t="str">
        <f ca="1">IFERROR(IF($C4601="","",VLOOKUP(FİLTRE!$C4601,'SKT LİSTESİ'!$F:$AJ,14,0)),"")</f>
        <v/>
      </c>
      <c r="N4601" s="31" t="str">
        <f ca="1">IFERROR(IF($C4601="","",VLOOKUP(FİLTRE!$C4601,'SKT LİSTESİ'!$F:$AJ,22,0)),"")</f>
        <v/>
      </c>
      <c r="O4601" s="136" t="str">
        <f ca="1">IFERROR(IF($C4601="","",VLOOKUP(FİLTRE!$C4601,'SKT LİSTESİ'!$F:$AJ,23,0)),"")</f>
        <v/>
      </c>
      <c r="P4601" s="31"/>
      <c r="Q4601" s="31"/>
      <c r="R4601" s="137" t="str">
        <f ca="1">(IFERROR(IF($C4601="","",VLOOKUP(FİLTRE!$C4601,'SKT LİSTESİ'!$F:$AJ,15,0)),""))</f>
        <v/>
      </c>
      <c r="S4601" s="138" t="str">
        <f ca="1">IFERROR(IF($C4601="","",VLOOKUP(FİLTRE!$C4601,'SKT LİSTESİ'!$F:$AJ,16,0)),"")</f>
        <v/>
      </c>
      <c r="AF4601" s="179" t="str">
        <f t="shared" ca="1" si="286"/>
        <v/>
      </c>
      <c r="AG4601" s="179">
        <f t="shared" ca="1" si="287"/>
        <v>0</v>
      </c>
      <c r="AH4601" s="179">
        <f t="shared" ca="1" si="288"/>
        <v>0</v>
      </c>
    </row>
    <row r="4602" spans="2:34" ht="15.75" x14ac:dyDescent="0.25">
      <c r="B4602">
        <f t="shared" ca="1" si="285"/>
        <v>4590</v>
      </c>
      <c r="C4602" t="str">
        <f ca="1">IFERROR(VLOOKUP(B4602,'SKT LİSTESİ'!F:F,1,0),"")</f>
        <v/>
      </c>
      <c r="E4602" s="128" t="str">
        <f ca="1">IFERROR(IF($C4602="","",VLOOKUP(FİLTRE!$C4602,'SKT LİSTESİ'!$F:$S,5,0)),"")</f>
        <v/>
      </c>
      <c r="F4602" s="129" t="str">
        <f ca="1">IFERROR(IF($C4602="","",VLOOKUP(FİLTRE!$C4602,'SKT LİSTESİ'!$F:$S,7,0)),"")</f>
        <v/>
      </c>
      <c r="G4602" s="130" t="str">
        <f ca="1">IFERROR(IF($C4602="","",VLOOKUP(FİLTRE!$C4602,'SKT LİSTESİ'!$F:$S,8,0)),"")</f>
        <v/>
      </c>
      <c r="H4602" s="131" t="str">
        <f ca="1">IF(E4602="","",IF($C4602="","",VLOOKUP(FİLTRE!$C4602,'SKT LİSTESİ'!$F:$S,9,0)))</f>
        <v/>
      </c>
      <c r="I4602" s="132" t="str">
        <f ca="1">IFERROR(IF($C4602="","",VLOOKUP(FİLTRE!$C4602,'SKT LİSTESİ'!$F:$S,10,0)),"")</f>
        <v/>
      </c>
      <c r="J4602" s="133" t="str">
        <f ca="1">IFERROR(IF($C4602="","",VLOOKUP(FİLTRE!$C4602,'SKT LİSTESİ'!$F:$S,11,0)),"")</f>
        <v/>
      </c>
      <c r="K4602" s="134" t="str">
        <f ca="1">IFERROR(IF($C4602="","",VLOOKUP(FİLTRE!$C4602,'SKT LİSTESİ'!$F:$S,12,0)),"")</f>
        <v/>
      </c>
      <c r="L4602" s="134" t="str">
        <f ca="1">IFERROR(IF($C4602="","",VLOOKUP(FİLTRE!$C4602,'SKT LİSTESİ'!$F:$S,13,0)),"")</f>
        <v/>
      </c>
      <c r="M4602" s="135" t="str">
        <f ca="1">IFERROR(IF($C4602="","",VLOOKUP(FİLTRE!$C4602,'SKT LİSTESİ'!$F:$AJ,14,0)),"")</f>
        <v/>
      </c>
      <c r="N4602" s="31" t="str">
        <f ca="1">IFERROR(IF($C4602="","",VLOOKUP(FİLTRE!$C4602,'SKT LİSTESİ'!$F:$AJ,22,0)),"")</f>
        <v/>
      </c>
      <c r="O4602" s="136" t="str">
        <f ca="1">IFERROR(IF($C4602="","",VLOOKUP(FİLTRE!$C4602,'SKT LİSTESİ'!$F:$AJ,23,0)),"")</f>
        <v/>
      </c>
      <c r="P4602" s="31"/>
      <c r="Q4602" s="31"/>
      <c r="R4602" s="137" t="str">
        <f ca="1">(IFERROR(IF($C4602="","",VLOOKUP(FİLTRE!$C4602,'SKT LİSTESİ'!$F:$AJ,15,0)),""))</f>
        <v/>
      </c>
      <c r="S4602" s="138" t="str">
        <f ca="1">IFERROR(IF($C4602="","",VLOOKUP(FİLTRE!$C4602,'SKT LİSTESİ'!$F:$AJ,16,0)),"")</f>
        <v/>
      </c>
      <c r="AF4602" s="179" t="str">
        <f t="shared" ca="1" si="286"/>
        <v/>
      </c>
      <c r="AG4602" s="179">
        <f t="shared" ca="1" si="287"/>
        <v>0</v>
      </c>
      <c r="AH4602" s="179">
        <f t="shared" ca="1" si="288"/>
        <v>0</v>
      </c>
    </row>
    <row r="4603" spans="2:34" ht="15.75" x14ac:dyDescent="0.25">
      <c r="B4603">
        <f t="shared" ca="1" si="285"/>
        <v>4591</v>
      </c>
      <c r="C4603" t="str">
        <f ca="1">IFERROR(VLOOKUP(B4603,'SKT LİSTESİ'!F:F,1,0),"")</f>
        <v/>
      </c>
      <c r="E4603" s="128" t="str">
        <f ca="1">IFERROR(IF($C4603="","",VLOOKUP(FİLTRE!$C4603,'SKT LİSTESİ'!$F:$S,5,0)),"")</f>
        <v/>
      </c>
      <c r="F4603" s="129" t="str">
        <f ca="1">IFERROR(IF($C4603="","",VLOOKUP(FİLTRE!$C4603,'SKT LİSTESİ'!$F:$S,7,0)),"")</f>
        <v/>
      </c>
      <c r="G4603" s="130" t="str">
        <f ca="1">IFERROR(IF($C4603="","",VLOOKUP(FİLTRE!$C4603,'SKT LİSTESİ'!$F:$S,8,0)),"")</f>
        <v/>
      </c>
      <c r="H4603" s="131" t="str">
        <f ca="1">IF(E4603="","",IF($C4603="","",VLOOKUP(FİLTRE!$C4603,'SKT LİSTESİ'!$F:$S,9,0)))</f>
        <v/>
      </c>
      <c r="I4603" s="132" t="str">
        <f ca="1">IFERROR(IF($C4603="","",VLOOKUP(FİLTRE!$C4603,'SKT LİSTESİ'!$F:$S,10,0)),"")</f>
        <v/>
      </c>
      <c r="J4603" s="133" t="str">
        <f ca="1">IFERROR(IF($C4603="","",VLOOKUP(FİLTRE!$C4603,'SKT LİSTESİ'!$F:$S,11,0)),"")</f>
        <v/>
      </c>
      <c r="K4603" s="134" t="str">
        <f ca="1">IFERROR(IF($C4603="","",VLOOKUP(FİLTRE!$C4603,'SKT LİSTESİ'!$F:$S,12,0)),"")</f>
        <v/>
      </c>
      <c r="L4603" s="134" t="str">
        <f ca="1">IFERROR(IF($C4603="","",VLOOKUP(FİLTRE!$C4603,'SKT LİSTESİ'!$F:$S,13,0)),"")</f>
        <v/>
      </c>
      <c r="M4603" s="135" t="str">
        <f ca="1">IFERROR(IF($C4603="","",VLOOKUP(FİLTRE!$C4603,'SKT LİSTESİ'!$F:$AJ,14,0)),"")</f>
        <v/>
      </c>
      <c r="N4603" s="31" t="str">
        <f ca="1">IFERROR(IF($C4603="","",VLOOKUP(FİLTRE!$C4603,'SKT LİSTESİ'!$F:$AJ,22,0)),"")</f>
        <v/>
      </c>
      <c r="O4603" s="136" t="str">
        <f ca="1">IFERROR(IF($C4603="","",VLOOKUP(FİLTRE!$C4603,'SKT LİSTESİ'!$F:$AJ,23,0)),"")</f>
        <v/>
      </c>
      <c r="P4603" s="31"/>
      <c r="Q4603" s="31"/>
      <c r="R4603" s="137" t="str">
        <f ca="1">(IFERROR(IF($C4603="","",VLOOKUP(FİLTRE!$C4603,'SKT LİSTESİ'!$F:$AJ,15,0)),""))</f>
        <v/>
      </c>
      <c r="S4603" s="138" t="str">
        <f ca="1">IFERROR(IF($C4603="","",VLOOKUP(FİLTRE!$C4603,'SKT LİSTESİ'!$F:$AJ,16,0)),"")</f>
        <v/>
      </c>
      <c r="AF4603" s="179" t="str">
        <f t="shared" ca="1" si="286"/>
        <v/>
      </c>
      <c r="AG4603" s="179">
        <f t="shared" ca="1" si="287"/>
        <v>0</v>
      </c>
      <c r="AH4603" s="179">
        <f t="shared" ca="1" si="288"/>
        <v>0</v>
      </c>
    </row>
    <row r="4604" spans="2:34" ht="15.75" x14ac:dyDescent="0.25">
      <c r="B4604">
        <f t="shared" ca="1" si="285"/>
        <v>4592</v>
      </c>
      <c r="C4604" t="str">
        <f ca="1">IFERROR(VLOOKUP(B4604,'SKT LİSTESİ'!F:F,1,0),"")</f>
        <v/>
      </c>
      <c r="E4604" s="128" t="str">
        <f ca="1">IFERROR(IF($C4604="","",VLOOKUP(FİLTRE!$C4604,'SKT LİSTESİ'!$F:$S,5,0)),"")</f>
        <v/>
      </c>
      <c r="F4604" s="129" t="str">
        <f ca="1">IFERROR(IF($C4604="","",VLOOKUP(FİLTRE!$C4604,'SKT LİSTESİ'!$F:$S,7,0)),"")</f>
        <v/>
      </c>
      <c r="G4604" s="130" t="str">
        <f ca="1">IFERROR(IF($C4604="","",VLOOKUP(FİLTRE!$C4604,'SKT LİSTESİ'!$F:$S,8,0)),"")</f>
        <v/>
      </c>
      <c r="H4604" s="131" t="str">
        <f ca="1">IF(E4604="","",IF($C4604="","",VLOOKUP(FİLTRE!$C4604,'SKT LİSTESİ'!$F:$S,9,0)))</f>
        <v/>
      </c>
      <c r="I4604" s="132" t="str">
        <f ca="1">IFERROR(IF($C4604="","",VLOOKUP(FİLTRE!$C4604,'SKT LİSTESİ'!$F:$S,10,0)),"")</f>
        <v/>
      </c>
      <c r="J4604" s="133" t="str">
        <f ca="1">IFERROR(IF($C4604="","",VLOOKUP(FİLTRE!$C4604,'SKT LİSTESİ'!$F:$S,11,0)),"")</f>
        <v/>
      </c>
      <c r="K4604" s="134" t="str">
        <f ca="1">IFERROR(IF($C4604="","",VLOOKUP(FİLTRE!$C4604,'SKT LİSTESİ'!$F:$S,12,0)),"")</f>
        <v/>
      </c>
      <c r="L4604" s="134" t="str">
        <f ca="1">IFERROR(IF($C4604="","",VLOOKUP(FİLTRE!$C4604,'SKT LİSTESİ'!$F:$S,13,0)),"")</f>
        <v/>
      </c>
      <c r="M4604" s="135" t="str">
        <f ca="1">IFERROR(IF($C4604="","",VLOOKUP(FİLTRE!$C4604,'SKT LİSTESİ'!$F:$AJ,14,0)),"")</f>
        <v/>
      </c>
      <c r="N4604" s="31" t="str">
        <f ca="1">IFERROR(IF($C4604="","",VLOOKUP(FİLTRE!$C4604,'SKT LİSTESİ'!$F:$AJ,22,0)),"")</f>
        <v/>
      </c>
      <c r="O4604" s="136" t="str">
        <f ca="1">IFERROR(IF($C4604="","",VLOOKUP(FİLTRE!$C4604,'SKT LİSTESİ'!$F:$AJ,23,0)),"")</f>
        <v/>
      </c>
      <c r="P4604" s="31"/>
      <c r="Q4604" s="31"/>
      <c r="R4604" s="137" t="str">
        <f ca="1">(IFERROR(IF($C4604="","",VLOOKUP(FİLTRE!$C4604,'SKT LİSTESİ'!$F:$AJ,15,0)),""))</f>
        <v/>
      </c>
      <c r="S4604" s="138" t="str">
        <f ca="1">IFERROR(IF($C4604="","",VLOOKUP(FİLTRE!$C4604,'SKT LİSTESİ'!$F:$AJ,16,0)),"")</f>
        <v/>
      </c>
      <c r="AF4604" s="179" t="str">
        <f t="shared" ca="1" si="286"/>
        <v/>
      </c>
      <c r="AG4604" s="179">
        <f t="shared" ca="1" si="287"/>
        <v>0</v>
      </c>
      <c r="AH4604" s="179">
        <f t="shared" ca="1" si="288"/>
        <v>0</v>
      </c>
    </row>
    <row r="4605" spans="2:34" ht="15.75" x14ac:dyDescent="0.25">
      <c r="B4605">
        <f t="shared" ca="1" si="285"/>
        <v>4593</v>
      </c>
      <c r="C4605" t="str">
        <f ca="1">IFERROR(VLOOKUP(B4605,'SKT LİSTESİ'!F:F,1,0),"")</f>
        <v/>
      </c>
      <c r="E4605" s="128" t="str">
        <f ca="1">IFERROR(IF($C4605="","",VLOOKUP(FİLTRE!$C4605,'SKT LİSTESİ'!$F:$S,5,0)),"")</f>
        <v/>
      </c>
      <c r="F4605" s="129" t="str">
        <f ca="1">IFERROR(IF($C4605="","",VLOOKUP(FİLTRE!$C4605,'SKT LİSTESİ'!$F:$S,7,0)),"")</f>
        <v/>
      </c>
      <c r="G4605" s="130" t="str">
        <f ca="1">IFERROR(IF($C4605="","",VLOOKUP(FİLTRE!$C4605,'SKT LİSTESİ'!$F:$S,8,0)),"")</f>
        <v/>
      </c>
      <c r="H4605" s="131" t="str">
        <f ca="1">IF(E4605="","",IF($C4605="","",VLOOKUP(FİLTRE!$C4605,'SKT LİSTESİ'!$F:$S,9,0)))</f>
        <v/>
      </c>
      <c r="I4605" s="132" t="str">
        <f ca="1">IFERROR(IF($C4605="","",VLOOKUP(FİLTRE!$C4605,'SKT LİSTESİ'!$F:$S,10,0)),"")</f>
        <v/>
      </c>
      <c r="J4605" s="133" t="str">
        <f ca="1">IFERROR(IF($C4605="","",VLOOKUP(FİLTRE!$C4605,'SKT LİSTESİ'!$F:$S,11,0)),"")</f>
        <v/>
      </c>
      <c r="K4605" s="134" t="str">
        <f ca="1">IFERROR(IF($C4605="","",VLOOKUP(FİLTRE!$C4605,'SKT LİSTESİ'!$F:$S,12,0)),"")</f>
        <v/>
      </c>
      <c r="L4605" s="134" t="str">
        <f ca="1">IFERROR(IF($C4605="","",VLOOKUP(FİLTRE!$C4605,'SKT LİSTESİ'!$F:$S,13,0)),"")</f>
        <v/>
      </c>
      <c r="M4605" s="135" t="str">
        <f ca="1">IFERROR(IF($C4605="","",VLOOKUP(FİLTRE!$C4605,'SKT LİSTESİ'!$F:$AJ,14,0)),"")</f>
        <v/>
      </c>
      <c r="N4605" s="31" t="str">
        <f ca="1">IFERROR(IF($C4605="","",VLOOKUP(FİLTRE!$C4605,'SKT LİSTESİ'!$F:$AJ,22,0)),"")</f>
        <v/>
      </c>
      <c r="O4605" s="136" t="str">
        <f ca="1">IFERROR(IF($C4605="","",VLOOKUP(FİLTRE!$C4605,'SKT LİSTESİ'!$F:$AJ,23,0)),"")</f>
        <v/>
      </c>
      <c r="P4605" s="31"/>
      <c r="Q4605" s="31"/>
      <c r="R4605" s="137" t="str">
        <f ca="1">(IFERROR(IF($C4605="","",VLOOKUP(FİLTRE!$C4605,'SKT LİSTESİ'!$F:$AJ,15,0)),""))</f>
        <v/>
      </c>
      <c r="S4605" s="138" t="str">
        <f ca="1">IFERROR(IF($C4605="","",VLOOKUP(FİLTRE!$C4605,'SKT LİSTESİ'!$F:$AJ,16,0)),"")</f>
        <v/>
      </c>
      <c r="AF4605" s="179" t="str">
        <f t="shared" ca="1" si="286"/>
        <v/>
      </c>
      <c r="AG4605" s="179">
        <f t="shared" ca="1" si="287"/>
        <v>0</v>
      </c>
      <c r="AH4605" s="179">
        <f t="shared" ca="1" si="288"/>
        <v>0</v>
      </c>
    </row>
    <row r="4606" spans="2:34" ht="15.75" x14ac:dyDescent="0.25">
      <c r="B4606">
        <f t="shared" ca="1" si="285"/>
        <v>4594</v>
      </c>
      <c r="C4606" t="str">
        <f ca="1">IFERROR(VLOOKUP(B4606,'SKT LİSTESİ'!F:F,1,0),"")</f>
        <v/>
      </c>
      <c r="E4606" s="128" t="str">
        <f ca="1">IFERROR(IF($C4606="","",VLOOKUP(FİLTRE!$C4606,'SKT LİSTESİ'!$F:$S,5,0)),"")</f>
        <v/>
      </c>
      <c r="F4606" s="129" t="str">
        <f ca="1">IFERROR(IF($C4606="","",VLOOKUP(FİLTRE!$C4606,'SKT LİSTESİ'!$F:$S,7,0)),"")</f>
        <v/>
      </c>
      <c r="G4606" s="130" t="str">
        <f ca="1">IFERROR(IF($C4606="","",VLOOKUP(FİLTRE!$C4606,'SKT LİSTESİ'!$F:$S,8,0)),"")</f>
        <v/>
      </c>
      <c r="H4606" s="131" t="str">
        <f ca="1">IF(E4606="","",IF($C4606="","",VLOOKUP(FİLTRE!$C4606,'SKT LİSTESİ'!$F:$S,9,0)))</f>
        <v/>
      </c>
      <c r="I4606" s="132" t="str">
        <f ca="1">IFERROR(IF($C4606="","",VLOOKUP(FİLTRE!$C4606,'SKT LİSTESİ'!$F:$S,10,0)),"")</f>
        <v/>
      </c>
      <c r="J4606" s="133" t="str">
        <f ca="1">IFERROR(IF($C4606="","",VLOOKUP(FİLTRE!$C4606,'SKT LİSTESİ'!$F:$S,11,0)),"")</f>
        <v/>
      </c>
      <c r="K4606" s="134" t="str">
        <f ca="1">IFERROR(IF($C4606="","",VLOOKUP(FİLTRE!$C4606,'SKT LİSTESİ'!$F:$S,12,0)),"")</f>
        <v/>
      </c>
      <c r="L4606" s="134" t="str">
        <f ca="1">IFERROR(IF($C4606="","",VLOOKUP(FİLTRE!$C4606,'SKT LİSTESİ'!$F:$S,13,0)),"")</f>
        <v/>
      </c>
      <c r="M4606" s="135" t="str">
        <f ca="1">IFERROR(IF($C4606="","",VLOOKUP(FİLTRE!$C4606,'SKT LİSTESİ'!$F:$AJ,14,0)),"")</f>
        <v/>
      </c>
      <c r="N4606" s="31" t="str">
        <f ca="1">IFERROR(IF($C4606="","",VLOOKUP(FİLTRE!$C4606,'SKT LİSTESİ'!$F:$AJ,22,0)),"")</f>
        <v/>
      </c>
      <c r="O4606" s="136" t="str">
        <f ca="1">IFERROR(IF($C4606="","",VLOOKUP(FİLTRE!$C4606,'SKT LİSTESİ'!$F:$AJ,23,0)),"")</f>
        <v/>
      </c>
      <c r="P4606" s="31"/>
      <c r="Q4606" s="31"/>
      <c r="R4606" s="137" t="str">
        <f ca="1">(IFERROR(IF($C4606="","",VLOOKUP(FİLTRE!$C4606,'SKT LİSTESİ'!$F:$AJ,15,0)),""))</f>
        <v/>
      </c>
      <c r="S4606" s="138" t="str">
        <f ca="1">IFERROR(IF($C4606="","",VLOOKUP(FİLTRE!$C4606,'SKT LİSTESİ'!$F:$AJ,16,0)),"")</f>
        <v/>
      </c>
      <c r="AF4606" s="179" t="str">
        <f t="shared" ca="1" si="286"/>
        <v/>
      </c>
      <c r="AG4606" s="179">
        <f t="shared" ca="1" si="287"/>
        <v>0</v>
      </c>
      <c r="AH4606" s="179">
        <f t="shared" ca="1" si="288"/>
        <v>0</v>
      </c>
    </row>
    <row r="4607" spans="2:34" ht="15.75" x14ac:dyDescent="0.25">
      <c r="B4607">
        <f t="shared" ca="1" si="285"/>
        <v>4595</v>
      </c>
      <c r="C4607" t="str">
        <f ca="1">IFERROR(VLOOKUP(B4607,'SKT LİSTESİ'!F:F,1,0),"")</f>
        <v/>
      </c>
      <c r="E4607" s="128" t="str">
        <f ca="1">IFERROR(IF($C4607="","",VLOOKUP(FİLTRE!$C4607,'SKT LİSTESİ'!$F:$S,5,0)),"")</f>
        <v/>
      </c>
      <c r="F4607" s="129" t="str">
        <f ca="1">IFERROR(IF($C4607="","",VLOOKUP(FİLTRE!$C4607,'SKT LİSTESİ'!$F:$S,7,0)),"")</f>
        <v/>
      </c>
      <c r="G4607" s="130" t="str">
        <f ca="1">IFERROR(IF($C4607="","",VLOOKUP(FİLTRE!$C4607,'SKT LİSTESİ'!$F:$S,8,0)),"")</f>
        <v/>
      </c>
      <c r="H4607" s="131" t="str">
        <f ca="1">IF(E4607="","",IF($C4607="","",VLOOKUP(FİLTRE!$C4607,'SKT LİSTESİ'!$F:$S,9,0)))</f>
        <v/>
      </c>
      <c r="I4607" s="132" t="str">
        <f ca="1">IFERROR(IF($C4607="","",VLOOKUP(FİLTRE!$C4607,'SKT LİSTESİ'!$F:$S,10,0)),"")</f>
        <v/>
      </c>
      <c r="J4607" s="133" t="str">
        <f ca="1">IFERROR(IF($C4607="","",VLOOKUP(FİLTRE!$C4607,'SKT LİSTESİ'!$F:$S,11,0)),"")</f>
        <v/>
      </c>
      <c r="K4607" s="134" t="str">
        <f ca="1">IFERROR(IF($C4607="","",VLOOKUP(FİLTRE!$C4607,'SKT LİSTESİ'!$F:$S,12,0)),"")</f>
        <v/>
      </c>
      <c r="L4607" s="134" t="str">
        <f ca="1">IFERROR(IF($C4607="","",VLOOKUP(FİLTRE!$C4607,'SKT LİSTESİ'!$F:$S,13,0)),"")</f>
        <v/>
      </c>
      <c r="M4607" s="135" t="str">
        <f ca="1">IFERROR(IF($C4607="","",VLOOKUP(FİLTRE!$C4607,'SKT LİSTESİ'!$F:$AJ,14,0)),"")</f>
        <v/>
      </c>
      <c r="N4607" s="31" t="str">
        <f ca="1">IFERROR(IF($C4607="","",VLOOKUP(FİLTRE!$C4607,'SKT LİSTESİ'!$F:$AJ,22,0)),"")</f>
        <v/>
      </c>
      <c r="O4607" s="136" t="str">
        <f ca="1">IFERROR(IF($C4607="","",VLOOKUP(FİLTRE!$C4607,'SKT LİSTESİ'!$F:$AJ,23,0)),"")</f>
        <v/>
      </c>
      <c r="P4607" s="31"/>
      <c r="Q4607" s="31"/>
      <c r="R4607" s="137" t="str">
        <f ca="1">(IFERROR(IF($C4607="","",VLOOKUP(FİLTRE!$C4607,'SKT LİSTESİ'!$F:$AJ,15,0)),""))</f>
        <v/>
      </c>
      <c r="S4607" s="138" t="str">
        <f ca="1">IFERROR(IF($C4607="","",VLOOKUP(FİLTRE!$C4607,'SKT LİSTESİ'!$F:$AJ,16,0)),"")</f>
        <v/>
      </c>
      <c r="AF4607" s="179" t="str">
        <f t="shared" ca="1" si="286"/>
        <v/>
      </c>
      <c r="AG4607" s="179">
        <f t="shared" ca="1" si="287"/>
        <v>0</v>
      </c>
      <c r="AH4607" s="179">
        <f t="shared" ca="1" si="288"/>
        <v>0</v>
      </c>
    </row>
    <row r="4608" spans="2:34" ht="15.75" x14ac:dyDescent="0.25">
      <c r="B4608">
        <f t="shared" ca="1" si="285"/>
        <v>4596</v>
      </c>
      <c r="C4608" t="str">
        <f ca="1">IFERROR(VLOOKUP(B4608,'SKT LİSTESİ'!F:F,1,0),"")</f>
        <v/>
      </c>
      <c r="E4608" s="128" t="str">
        <f ca="1">IFERROR(IF($C4608="","",VLOOKUP(FİLTRE!$C4608,'SKT LİSTESİ'!$F:$S,5,0)),"")</f>
        <v/>
      </c>
      <c r="F4608" s="129" t="str">
        <f ca="1">IFERROR(IF($C4608="","",VLOOKUP(FİLTRE!$C4608,'SKT LİSTESİ'!$F:$S,7,0)),"")</f>
        <v/>
      </c>
      <c r="G4608" s="130" t="str">
        <f ca="1">IFERROR(IF($C4608="","",VLOOKUP(FİLTRE!$C4608,'SKT LİSTESİ'!$F:$S,8,0)),"")</f>
        <v/>
      </c>
      <c r="H4608" s="131" t="str">
        <f ca="1">IF(E4608="","",IF($C4608="","",VLOOKUP(FİLTRE!$C4608,'SKT LİSTESİ'!$F:$S,9,0)))</f>
        <v/>
      </c>
      <c r="I4608" s="132" t="str">
        <f ca="1">IFERROR(IF($C4608="","",VLOOKUP(FİLTRE!$C4608,'SKT LİSTESİ'!$F:$S,10,0)),"")</f>
        <v/>
      </c>
      <c r="J4608" s="133" t="str">
        <f ca="1">IFERROR(IF($C4608="","",VLOOKUP(FİLTRE!$C4608,'SKT LİSTESİ'!$F:$S,11,0)),"")</f>
        <v/>
      </c>
      <c r="K4608" s="134" t="str">
        <f ca="1">IFERROR(IF($C4608="","",VLOOKUP(FİLTRE!$C4608,'SKT LİSTESİ'!$F:$S,12,0)),"")</f>
        <v/>
      </c>
      <c r="L4608" s="134" t="str">
        <f ca="1">IFERROR(IF($C4608="","",VLOOKUP(FİLTRE!$C4608,'SKT LİSTESİ'!$F:$S,13,0)),"")</f>
        <v/>
      </c>
      <c r="M4608" s="135" t="str">
        <f ca="1">IFERROR(IF($C4608="","",VLOOKUP(FİLTRE!$C4608,'SKT LİSTESİ'!$F:$AJ,14,0)),"")</f>
        <v/>
      </c>
      <c r="N4608" s="31" t="str">
        <f ca="1">IFERROR(IF($C4608="","",VLOOKUP(FİLTRE!$C4608,'SKT LİSTESİ'!$F:$AJ,22,0)),"")</f>
        <v/>
      </c>
      <c r="O4608" s="136" t="str">
        <f ca="1">IFERROR(IF($C4608="","",VLOOKUP(FİLTRE!$C4608,'SKT LİSTESİ'!$F:$AJ,23,0)),"")</f>
        <v/>
      </c>
      <c r="P4608" s="31"/>
      <c r="Q4608" s="31"/>
      <c r="R4608" s="137" t="str">
        <f ca="1">(IFERROR(IF($C4608="","",VLOOKUP(FİLTRE!$C4608,'SKT LİSTESİ'!$F:$AJ,15,0)),""))</f>
        <v/>
      </c>
      <c r="S4608" s="138" t="str">
        <f ca="1">IFERROR(IF($C4608="","",VLOOKUP(FİLTRE!$C4608,'SKT LİSTESİ'!$F:$AJ,16,0)),"")</f>
        <v/>
      </c>
      <c r="AF4608" s="179" t="str">
        <f t="shared" ca="1" si="286"/>
        <v/>
      </c>
      <c r="AG4608" s="179">
        <f t="shared" ca="1" si="287"/>
        <v>0</v>
      </c>
      <c r="AH4608" s="179">
        <f t="shared" ca="1" si="288"/>
        <v>0</v>
      </c>
    </row>
    <row r="4609" spans="2:34" ht="15.75" x14ac:dyDescent="0.25">
      <c r="B4609">
        <f t="shared" ca="1" si="285"/>
        <v>4597</v>
      </c>
      <c r="C4609" t="str">
        <f ca="1">IFERROR(VLOOKUP(B4609,'SKT LİSTESİ'!F:F,1,0),"")</f>
        <v/>
      </c>
      <c r="E4609" s="128" t="str">
        <f ca="1">IFERROR(IF($C4609="","",VLOOKUP(FİLTRE!$C4609,'SKT LİSTESİ'!$F:$S,5,0)),"")</f>
        <v/>
      </c>
      <c r="F4609" s="129" t="str">
        <f ca="1">IFERROR(IF($C4609="","",VLOOKUP(FİLTRE!$C4609,'SKT LİSTESİ'!$F:$S,7,0)),"")</f>
        <v/>
      </c>
      <c r="G4609" s="130" t="str">
        <f ca="1">IFERROR(IF($C4609="","",VLOOKUP(FİLTRE!$C4609,'SKT LİSTESİ'!$F:$S,8,0)),"")</f>
        <v/>
      </c>
      <c r="H4609" s="131" t="str">
        <f ca="1">IF(E4609="","",IF($C4609="","",VLOOKUP(FİLTRE!$C4609,'SKT LİSTESİ'!$F:$S,9,0)))</f>
        <v/>
      </c>
      <c r="I4609" s="132" t="str">
        <f ca="1">IFERROR(IF($C4609="","",VLOOKUP(FİLTRE!$C4609,'SKT LİSTESİ'!$F:$S,10,0)),"")</f>
        <v/>
      </c>
      <c r="J4609" s="133" t="str">
        <f ca="1">IFERROR(IF($C4609="","",VLOOKUP(FİLTRE!$C4609,'SKT LİSTESİ'!$F:$S,11,0)),"")</f>
        <v/>
      </c>
      <c r="K4609" s="134" t="str">
        <f ca="1">IFERROR(IF($C4609="","",VLOOKUP(FİLTRE!$C4609,'SKT LİSTESİ'!$F:$S,12,0)),"")</f>
        <v/>
      </c>
      <c r="L4609" s="134" t="str">
        <f ca="1">IFERROR(IF($C4609="","",VLOOKUP(FİLTRE!$C4609,'SKT LİSTESİ'!$F:$S,13,0)),"")</f>
        <v/>
      </c>
      <c r="M4609" s="135" t="str">
        <f ca="1">IFERROR(IF($C4609="","",VLOOKUP(FİLTRE!$C4609,'SKT LİSTESİ'!$F:$AJ,14,0)),"")</f>
        <v/>
      </c>
      <c r="N4609" s="31" t="str">
        <f ca="1">IFERROR(IF($C4609="","",VLOOKUP(FİLTRE!$C4609,'SKT LİSTESİ'!$F:$AJ,22,0)),"")</f>
        <v/>
      </c>
      <c r="O4609" s="136" t="str">
        <f ca="1">IFERROR(IF($C4609="","",VLOOKUP(FİLTRE!$C4609,'SKT LİSTESİ'!$F:$AJ,23,0)),"")</f>
        <v/>
      </c>
      <c r="P4609" s="31"/>
      <c r="Q4609" s="31"/>
      <c r="R4609" s="137" t="str">
        <f ca="1">(IFERROR(IF($C4609="","",VLOOKUP(FİLTRE!$C4609,'SKT LİSTESİ'!$F:$AJ,15,0)),""))</f>
        <v/>
      </c>
      <c r="S4609" s="138" t="str">
        <f ca="1">IFERROR(IF($C4609="","",VLOOKUP(FİLTRE!$C4609,'SKT LİSTESİ'!$F:$AJ,16,0)),"")</f>
        <v/>
      </c>
      <c r="AF4609" s="179" t="str">
        <f t="shared" ca="1" si="286"/>
        <v/>
      </c>
      <c r="AG4609" s="179">
        <f t="shared" ca="1" si="287"/>
        <v>0</v>
      </c>
      <c r="AH4609" s="179">
        <f t="shared" ca="1" si="288"/>
        <v>0</v>
      </c>
    </row>
    <row r="4610" spans="2:34" ht="15.75" x14ac:dyDescent="0.25">
      <c r="B4610">
        <f t="shared" ca="1" si="285"/>
        <v>4598</v>
      </c>
      <c r="C4610" t="str">
        <f ca="1">IFERROR(VLOOKUP(B4610,'SKT LİSTESİ'!F:F,1,0),"")</f>
        <v/>
      </c>
      <c r="E4610" s="128" t="str">
        <f ca="1">IFERROR(IF($C4610="","",VLOOKUP(FİLTRE!$C4610,'SKT LİSTESİ'!$F:$S,5,0)),"")</f>
        <v/>
      </c>
      <c r="F4610" s="129" t="str">
        <f ca="1">IFERROR(IF($C4610="","",VLOOKUP(FİLTRE!$C4610,'SKT LİSTESİ'!$F:$S,7,0)),"")</f>
        <v/>
      </c>
      <c r="G4610" s="130" t="str">
        <f ca="1">IFERROR(IF($C4610="","",VLOOKUP(FİLTRE!$C4610,'SKT LİSTESİ'!$F:$S,8,0)),"")</f>
        <v/>
      </c>
      <c r="H4610" s="131" t="str">
        <f ca="1">IF(E4610="","",IF($C4610="","",VLOOKUP(FİLTRE!$C4610,'SKT LİSTESİ'!$F:$S,9,0)))</f>
        <v/>
      </c>
      <c r="I4610" s="132" t="str">
        <f ca="1">IFERROR(IF($C4610="","",VLOOKUP(FİLTRE!$C4610,'SKT LİSTESİ'!$F:$S,10,0)),"")</f>
        <v/>
      </c>
      <c r="J4610" s="133" t="str">
        <f ca="1">IFERROR(IF($C4610="","",VLOOKUP(FİLTRE!$C4610,'SKT LİSTESİ'!$F:$S,11,0)),"")</f>
        <v/>
      </c>
      <c r="K4610" s="134" t="str">
        <f ca="1">IFERROR(IF($C4610="","",VLOOKUP(FİLTRE!$C4610,'SKT LİSTESİ'!$F:$S,12,0)),"")</f>
        <v/>
      </c>
      <c r="L4610" s="134" t="str">
        <f ca="1">IFERROR(IF($C4610="","",VLOOKUP(FİLTRE!$C4610,'SKT LİSTESİ'!$F:$S,13,0)),"")</f>
        <v/>
      </c>
      <c r="M4610" s="135" t="str">
        <f ca="1">IFERROR(IF($C4610="","",VLOOKUP(FİLTRE!$C4610,'SKT LİSTESİ'!$F:$AJ,14,0)),"")</f>
        <v/>
      </c>
      <c r="N4610" s="31" t="str">
        <f ca="1">IFERROR(IF($C4610="","",VLOOKUP(FİLTRE!$C4610,'SKT LİSTESİ'!$F:$AJ,22,0)),"")</f>
        <v/>
      </c>
      <c r="O4610" s="136" t="str">
        <f ca="1">IFERROR(IF($C4610="","",VLOOKUP(FİLTRE!$C4610,'SKT LİSTESİ'!$F:$AJ,23,0)),"")</f>
        <v/>
      </c>
      <c r="P4610" s="31"/>
      <c r="Q4610" s="31"/>
      <c r="R4610" s="137" t="str">
        <f ca="1">(IFERROR(IF($C4610="","",VLOOKUP(FİLTRE!$C4610,'SKT LİSTESİ'!$F:$AJ,15,0)),""))</f>
        <v/>
      </c>
      <c r="S4610" s="138" t="str">
        <f ca="1">IFERROR(IF($C4610="","",VLOOKUP(FİLTRE!$C4610,'SKT LİSTESİ'!$F:$AJ,16,0)),"")</f>
        <v/>
      </c>
      <c r="AF4610" s="179" t="str">
        <f t="shared" ca="1" si="286"/>
        <v/>
      </c>
      <c r="AG4610" s="179">
        <f t="shared" ca="1" si="287"/>
        <v>0</v>
      </c>
      <c r="AH4610" s="179">
        <f t="shared" ca="1" si="288"/>
        <v>0</v>
      </c>
    </row>
    <row r="4611" spans="2:34" ht="15.75" x14ac:dyDescent="0.25">
      <c r="B4611">
        <f t="shared" ca="1" si="285"/>
        <v>4599</v>
      </c>
      <c r="C4611" t="str">
        <f ca="1">IFERROR(VLOOKUP(B4611,'SKT LİSTESİ'!F:F,1,0),"")</f>
        <v/>
      </c>
      <c r="E4611" s="128" t="str">
        <f ca="1">IFERROR(IF($C4611="","",VLOOKUP(FİLTRE!$C4611,'SKT LİSTESİ'!$F:$S,5,0)),"")</f>
        <v/>
      </c>
      <c r="F4611" s="129" t="str">
        <f ca="1">IFERROR(IF($C4611="","",VLOOKUP(FİLTRE!$C4611,'SKT LİSTESİ'!$F:$S,7,0)),"")</f>
        <v/>
      </c>
      <c r="G4611" s="130" t="str">
        <f ca="1">IFERROR(IF($C4611="","",VLOOKUP(FİLTRE!$C4611,'SKT LİSTESİ'!$F:$S,8,0)),"")</f>
        <v/>
      </c>
      <c r="H4611" s="131" t="str">
        <f ca="1">IF(E4611="","",IF($C4611="","",VLOOKUP(FİLTRE!$C4611,'SKT LİSTESİ'!$F:$S,9,0)))</f>
        <v/>
      </c>
      <c r="I4611" s="132" t="str">
        <f ca="1">IFERROR(IF($C4611="","",VLOOKUP(FİLTRE!$C4611,'SKT LİSTESİ'!$F:$S,10,0)),"")</f>
        <v/>
      </c>
      <c r="J4611" s="133" t="str">
        <f ca="1">IFERROR(IF($C4611="","",VLOOKUP(FİLTRE!$C4611,'SKT LİSTESİ'!$F:$S,11,0)),"")</f>
        <v/>
      </c>
      <c r="K4611" s="134" t="str">
        <f ca="1">IFERROR(IF($C4611="","",VLOOKUP(FİLTRE!$C4611,'SKT LİSTESİ'!$F:$S,12,0)),"")</f>
        <v/>
      </c>
      <c r="L4611" s="134" t="str">
        <f ca="1">IFERROR(IF($C4611="","",VLOOKUP(FİLTRE!$C4611,'SKT LİSTESİ'!$F:$S,13,0)),"")</f>
        <v/>
      </c>
      <c r="M4611" s="135" t="str">
        <f ca="1">IFERROR(IF($C4611="","",VLOOKUP(FİLTRE!$C4611,'SKT LİSTESİ'!$F:$AJ,14,0)),"")</f>
        <v/>
      </c>
      <c r="N4611" s="31" t="str">
        <f ca="1">IFERROR(IF($C4611="","",VLOOKUP(FİLTRE!$C4611,'SKT LİSTESİ'!$F:$AJ,22,0)),"")</f>
        <v/>
      </c>
      <c r="O4611" s="136" t="str">
        <f ca="1">IFERROR(IF($C4611="","",VLOOKUP(FİLTRE!$C4611,'SKT LİSTESİ'!$F:$AJ,23,0)),"")</f>
        <v/>
      </c>
      <c r="P4611" s="31"/>
      <c r="Q4611" s="31"/>
      <c r="R4611" s="137" t="str">
        <f ca="1">(IFERROR(IF($C4611="","",VLOOKUP(FİLTRE!$C4611,'SKT LİSTESİ'!$F:$AJ,15,0)),""))</f>
        <v/>
      </c>
      <c r="S4611" s="138" t="str">
        <f ca="1">IFERROR(IF($C4611="","",VLOOKUP(FİLTRE!$C4611,'SKT LİSTESİ'!$F:$AJ,16,0)),"")</f>
        <v/>
      </c>
      <c r="AF4611" s="179" t="str">
        <f t="shared" ca="1" si="286"/>
        <v/>
      </c>
      <c r="AG4611" s="179">
        <f t="shared" ca="1" si="287"/>
        <v>0</v>
      </c>
      <c r="AH4611" s="179">
        <f t="shared" ca="1" si="288"/>
        <v>0</v>
      </c>
    </row>
    <row r="4612" spans="2:34" ht="15.75" x14ac:dyDescent="0.25">
      <c r="B4612">
        <f t="shared" ca="1" si="285"/>
        <v>4600</v>
      </c>
      <c r="C4612" t="str">
        <f ca="1">IFERROR(VLOOKUP(B4612,'SKT LİSTESİ'!F:F,1,0),"")</f>
        <v/>
      </c>
      <c r="E4612" s="128" t="str">
        <f ca="1">IFERROR(IF($C4612="","",VLOOKUP(FİLTRE!$C4612,'SKT LİSTESİ'!$F:$S,5,0)),"")</f>
        <v/>
      </c>
      <c r="F4612" s="129" t="str">
        <f ca="1">IFERROR(IF($C4612="","",VLOOKUP(FİLTRE!$C4612,'SKT LİSTESİ'!$F:$S,7,0)),"")</f>
        <v/>
      </c>
      <c r="G4612" s="130" t="str">
        <f ca="1">IFERROR(IF($C4612="","",VLOOKUP(FİLTRE!$C4612,'SKT LİSTESİ'!$F:$S,8,0)),"")</f>
        <v/>
      </c>
      <c r="H4612" s="131" t="str">
        <f ca="1">IF(E4612="","",IF($C4612="","",VLOOKUP(FİLTRE!$C4612,'SKT LİSTESİ'!$F:$S,9,0)))</f>
        <v/>
      </c>
      <c r="I4612" s="132" t="str">
        <f ca="1">IFERROR(IF($C4612="","",VLOOKUP(FİLTRE!$C4612,'SKT LİSTESİ'!$F:$S,10,0)),"")</f>
        <v/>
      </c>
      <c r="J4612" s="133" t="str">
        <f ca="1">IFERROR(IF($C4612="","",VLOOKUP(FİLTRE!$C4612,'SKT LİSTESİ'!$F:$S,11,0)),"")</f>
        <v/>
      </c>
      <c r="K4612" s="134" t="str">
        <f ca="1">IFERROR(IF($C4612="","",VLOOKUP(FİLTRE!$C4612,'SKT LİSTESİ'!$F:$S,12,0)),"")</f>
        <v/>
      </c>
      <c r="L4612" s="134" t="str">
        <f ca="1">IFERROR(IF($C4612="","",VLOOKUP(FİLTRE!$C4612,'SKT LİSTESİ'!$F:$S,13,0)),"")</f>
        <v/>
      </c>
      <c r="M4612" s="135" t="str">
        <f ca="1">IFERROR(IF($C4612="","",VLOOKUP(FİLTRE!$C4612,'SKT LİSTESİ'!$F:$AJ,14,0)),"")</f>
        <v/>
      </c>
      <c r="N4612" s="31" t="str">
        <f ca="1">IFERROR(IF($C4612="","",VLOOKUP(FİLTRE!$C4612,'SKT LİSTESİ'!$F:$AJ,22,0)),"")</f>
        <v/>
      </c>
      <c r="O4612" s="136" t="str">
        <f ca="1">IFERROR(IF($C4612="","",VLOOKUP(FİLTRE!$C4612,'SKT LİSTESİ'!$F:$AJ,23,0)),"")</f>
        <v/>
      </c>
      <c r="P4612" s="31"/>
      <c r="Q4612" s="31"/>
      <c r="R4612" s="137" t="str">
        <f ca="1">(IFERROR(IF($C4612="","",VLOOKUP(FİLTRE!$C4612,'SKT LİSTESİ'!$F:$AJ,15,0)),""))</f>
        <v/>
      </c>
      <c r="S4612" s="138" t="str">
        <f ca="1">IFERROR(IF($C4612="","",VLOOKUP(FİLTRE!$C4612,'SKT LİSTESİ'!$F:$AJ,16,0)),"")</f>
        <v/>
      </c>
      <c r="AF4612" s="179" t="str">
        <f t="shared" ca="1" si="286"/>
        <v/>
      </c>
      <c r="AG4612" s="179">
        <f t="shared" ca="1" si="287"/>
        <v>0</v>
      </c>
      <c r="AH4612" s="179">
        <f t="shared" ca="1" si="288"/>
        <v>0</v>
      </c>
    </row>
    <row r="4613" spans="2:34" ht="15.75" x14ac:dyDescent="0.25">
      <c r="B4613">
        <f t="shared" ca="1" si="285"/>
        <v>4601</v>
      </c>
      <c r="C4613" t="str">
        <f ca="1">IFERROR(VLOOKUP(B4613,'SKT LİSTESİ'!F:F,1,0),"")</f>
        <v/>
      </c>
      <c r="E4613" s="128" t="str">
        <f ca="1">IFERROR(IF($C4613="","",VLOOKUP(FİLTRE!$C4613,'SKT LİSTESİ'!$F:$S,5,0)),"")</f>
        <v/>
      </c>
      <c r="F4613" s="129" t="str">
        <f ca="1">IFERROR(IF($C4613="","",VLOOKUP(FİLTRE!$C4613,'SKT LİSTESİ'!$F:$S,7,0)),"")</f>
        <v/>
      </c>
      <c r="G4613" s="130" t="str">
        <f ca="1">IFERROR(IF($C4613="","",VLOOKUP(FİLTRE!$C4613,'SKT LİSTESİ'!$F:$S,8,0)),"")</f>
        <v/>
      </c>
      <c r="H4613" s="131" t="str">
        <f ca="1">IF(E4613="","",IF($C4613="","",VLOOKUP(FİLTRE!$C4613,'SKT LİSTESİ'!$F:$S,9,0)))</f>
        <v/>
      </c>
      <c r="I4613" s="132" t="str">
        <f ca="1">IFERROR(IF($C4613="","",VLOOKUP(FİLTRE!$C4613,'SKT LİSTESİ'!$F:$S,10,0)),"")</f>
        <v/>
      </c>
      <c r="J4613" s="133" t="str">
        <f ca="1">IFERROR(IF($C4613="","",VLOOKUP(FİLTRE!$C4613,'SKT LİSTESİ'!$F:$S,11,0)),"")</f>
        <v/>
      </c>
      <c r="K4613" s="134" t="str">
        <f ca="1">IFERROR(IF($C4613="","",VLOOKUP(FİLTRE!$C4613,'SKT LİSTESİ'!$F:$S,12,0)),"")</f>
        <v/>
      </c>
      <c r="L4613" s="134" t="str">
        <f ca="1">IFERROR(IF($C4613="","",VLOOKUP(FİLTRE!$C4613,'SKT LİSTESİ'!$F:$S,13,0)),"")</f>
        <v/>
      </c>
      <c r="M4613" s="135" t="str">
        <f ca="1">IFERROR(IF($C4613="","",VLOOKUP(FİLTRE!$C4613,'SKT LİSTESİ'!$F:$AJ,14,0)),"")</f>
        <v/>
      </c>
      <c r="N4613" s="31" t="str">
        <f ca="1">IFERROR(IF($C4613="","",VLOOKUP(FİLTRE!$C4613,'SKT LİSTESİ'!$F:$AJ,22,0)),"")</f>
        <v/>
      </c>
      <c r="O4613" s="136" t="str">
        <f ca="1">IFERROR(IF($C4613="","",VLOOKUP(FİLTRE!$C4613,'SKT LİSTESİ'!$F:$AJ,23,0)),"")</f>
        <v/>
      </c>
      <c r="P4613" s="31"/>
      <c r="Q4613" s="31"/>
      <c r="R4613" s="137" t="str">
        <f ca="1">(IFERROR(IF($C4613="","",VLOOKUP(FİLTRE!$C4613,'SKT LİSTESİ'!$F:$AJ,15,0)),""))</f>
        <v/>
      </c>
      <c r="S4613" s="138" t="str">
        <f ca="1">IFERROR(IF($C4613="","",VLOOKUP(FİLTRE!$C4613,'SKT LİSTESİ'!$F:$AJ,16,0)),"")</f>
        <v/>
      </c>
      <c r="AF4613" s="179" t="str">
        <f t="shared" ca="1" si="286"/>
        <v/>
      </c>
      <c r="AG4613" s="179">
        <f t="shared" ca="1" si="287"/>
        <v>0</v>
      </c>
      <c r="AH4613" s="179">
        <f t="shared" ca="1" si="288"/>
        <v>0</v>
      </c>
    </row>
    <row r="4614" spans="2:34" ht="15.75" x14ac:dyDescent="0.25">
      <c r="B4614">
        <f t="shared" ca="1" si="285"/>
        <v>4602</v>
      </c>
      <c r="C4614" t="str">
        <f ca="1">IFERROR(VLOOKUP(B4614,'SKT LİSTESİ'!F:F,1,0),"")</f>
        <v/>
      </c>
      <c r="E4614" s="128" t="str">
        <f ca="1">IFERROR(IF($C4614="","",VLOOKUP(FİLTRE!$C4614,'SKT LİSTESİ'!$F:$S,5,0)),"")</f>
        <v/>
      </c>
      <c r="F4614" s="129" t="str">
        <f ca="1">IFERROR(IF($C4614="","",VLOOKUP(FİLTRE!$C4614,'SKT LİSTESİ'!$F:$S,7,0)),"")</f>
        <v/>
      </c>
      <c r="G4614" s="130" t="str">
        <f ca="1">IFERROR(IF($C4614="","",VLOOKUP(FİLTRE!$C4614,'SKT LİSTESİ'!$F:$S,8,0)),"")</f>
        <v/>
      </c>
      <c r="H4614" s="131" t="str">
        <f ca="1">IF(E4614="","",IF($C4614="","",VLOOKUP(FİLTRE!$C4614,'SKT LİSTESİ'!$F:$S,9,0)))</f>
        <v/>
      </c>
      <c r="I4614" s="132" t="str">
        <f ca="1">IFERROR(IF($C4614="","",VLOOKUP(FİLTRE!$C4614,'SKT LİSTESİ'!$F:$S,10,0)),"")</f>
        <v/>
      </c>
      <c r="J4614" s="133" t="str">
        <f ca="1">IFERROR(IF($C4614="","",VLOOKUP(FİLTRE!$C4614,'SKT LİSTESİ'!$F:$S,11,0)),"")</f>
        <v/>
      </c>
      <c r="K4614" s="134" t="str">
        <f ca="1">IFERROR(IF($C4614="","",VLOOKUP(FİLTRE!$C4614,'SKT LİSTESİ'!$F:$S,12,0)),"")</f>
        <v/>
      </c>
      <c r="L4614" s="134" t="str">
        <f ca="1">IFERROR(IF($C4614="","",VLOOKUP(FİLTRE!$C4614,'SKT LİSTESİ'!$F:$S,13,0)),"")</f>
        <v/>
      </c>
      <c r="M4614" s="135" t="str">
        <f ca="1">IFERROR(IF($C4614="","",VLOOKUP(FİLTRE!$C4614,'SKT LİSTESİ'!$F:$AJ,14,0)),"")</f>
        <v/>
      </c>
      <c r="N4614" s="31" t="str">
        <f ca="1">IFERROR(IF($C4614="","",VLOOKUP(FİLTRE!$C4614,'SKT LİSTESİ'!$F:$AJ,22,0)),"")</f>
        <v/>
      </c>
      <c r="O4614" s="136" t="str">
        <f ca="1">IFERROR(IF($C4614="","",VLOOKUP(FİLTRE!$C4614,'SKT LİSTESİ'!$F:$AJ,23,0)),"")</f>
        <v/>
      </c>
      <c r="P4614" s="31"/>
      <c r="Q4614" s="31"/>
      <c r="R4614" s="137" t="str">
        <f ca="1">(IFERROR(IF($C4614="","",VLOOKUP(FİLTRE!$C4614,'SKT LİSTESİ'!$F:$AJ,15,0)),""))</f>
        <v/>
      </c>
      <c r="S4614" s="138" t="str">
        <f ca="1">IFERROR(IF($C4614="","",VLOOKUP(FİLTRE!$C4614,'SKT LİSTESİ'!$F:$AJ,16,0)),"")</f>
        <v/>
      </c>
      <c r="AF4614" s="179" t="str">
        <f t="shared" ca="1" si="286"/>
        <v/>
      </c>
      <c r="AG4614" s="179">
        <f t="shared" ca="1" si="287"/>
        <v>0</v>
      </c>
      <c r="AH4614" s="179">
        <f t="shared" ca="1" si="288"/>
        <v>0</v>
      </c>
    </row>
    <row r="4615" spans="2:34" ht="15.75" x14ac:dyDescent="0.25">
      <c r="B4615">
        <f t="shared" ca="1" si="285"/>
        <v>4603</v>
      </c>
      <c r="C4615" t="str">
        <f ca="1">IFERROR(VLOOKUP(B4615,'SKT LİSTESİ'!F:F,1,0),"")</f>
        <v/>
      </c>
      <c r="E4615" s="128" t="str">
        <f ca="1">IFERROR(IF($C4615="","",VLOOKUP(FİLTRE!$C4615,'SKT LİSTESİ'!$F:$S,5,0)),"")</f>
        <v/>
      </c>
      <c r="F4615" s="129" t="str">
        <f ca="1">IFERROR(IF($C4615="","",VLOOKUP(FİLTRE!$C4615,'SKT LİSTESİ'!$F:$S,7,0)),"")</f>
        <v/>
      </c>
      <c r="G4615" s="130" t="str">
        <f ca="1">IFERROR(IF($C4615="","",VLOOKUP(FİLTRE!$C4615,'SKT LİSTESİ'!$F:$S,8,0)),"")</f>
        <v/>
      </c>
      <c r="H4615" s="131" t="str">
        <f ca="1">IF(E4615="","",IF($C4615="","",VLOOKUP(FİLTRE!$C4615,'SKT LİSTESİ'!$F:$S,9,0)))</f>
        <v/>
      </c>
      <c r="I4615" s="132" t="str">
        <f ca="1">IFERROR(IF($C4615="","",VLOOKUP(FİLTRE!$C4615,'SKT LİSTESİ'!$F:$S,10,0)),"")</f>
        <v/>
      </c>
      <c r="J4615" s="133" t="str">
        <f ca="1">IFERROR(IF($C4615="","",VLOOKUP(FİLTRE!$C4615,'SKT LİSTESİ'!$F:$S,11,0)),"")</f>
        <v/>
      </c>
      <c r="K4615" s="134" t="str">
        <f ca="1">IFERROR(IF($C4615="","",VLOOKUP(FİLTRE!$C4615,'SKT LİSTESİ'!$F:$S,12,0)),"")</f>
        <v/>
      </c>
      <c r="L4615" s="134" t="str">
        <f ca="1">IFERROR(IF($C4615="","",VLOOKUP(FİLTRE!$C4615,'SKT LİSTESİ'!$F:$S,13,0)),"")</f>
        <v/>
      </c>
      <c r="M4615" s="135" t="str">
        <f ca="1">IFERROR(IF($C4615="","",VLOOKUP(FİLTRE!$C4615,'SKT LİSTESİ'!$F:$AJ,14,0)),"")</f>
        <v/>
      </c>
      <c r="N4615" s="31" t="str">
        <f ca="1">IFERROR(IF($C4615="","",VLOOKUP(FİLTRE!$C4615,'SKT LİSTESİ'!$F:$AJ,22,0)),"")</f>
        <v/>
      </c>
      <c r="O4615" s="136" t="str">
        <f ca="1">IFERROR(IF($C4615="","",VLOOKUP(FİLTRE!$C4615,'SKT LİSTESİ'!$F:$AJ,23,0)),"")</f>
        <v/>
      </c>
      <c r="P4615" s="31"/>
      <c r="Q4615" s="31"/>
      <c r="R4615" s="137" t="str">
        <f ca="1">(IFERROR(IF($C4615="","",VLOOKUP(FİLTRE!$C4615,'SKT LİSTESİ'!$F:$AJ,15,0)),""))</f>
        <v/>
      </c>
      <c r="S4615" s="138" t="str">
        <f ca="1">IFERROR(IF($C4615="","",VLOOKUP(FİLTRE!$C4615,'SKT LİSTESİ'!$F:$AJ,16,0)),"")</f>
        <v/>
      </c>
      <c r="AF4615" s="179" t="str">
        <f t="shared" ca="1" si="286"/>
        <v/>
      </c>
      <c r="AG4615" s="179">
        <f t="shared" ca="1" si="287"/>
        <v>0</v>
      </c>
      <c r="AH4615" s="179">
        <f t="shared" ca="1" si="288"/>
        <v>0</v>
      </c>
    </row>
    <row r="4616" spans="2:34" ht="15.75" x14ac:dyDescent="0.25">
      <c r="B4616">
        <f t="shared" ca="1" si="285"/>
        <v>4604</v>
      </c>
      <c r="C4616" t="str">
        <f ca="1">IFERROR(VLOOKUP(B4616,'SKT LİSTESİ'!F:F,1,0),"")</f>
        <v/>
      </c>
      <c r="E4616" s="128" t="str">
        <f ca="1">IFERROR(IF($C4616="","",VLOOKUP(FİLTRE!$C4616,'SKT LİSTESİ'!$F:$S,5,0)),"")</f>
        <v/>
      </c>
      <c r="F4616" s="129" t="str">
        <f ca="1">IFERROR(IF($C4616="","",VLOOKUP(FİLTRE!$C4616,'SKT LİSTESİ'!$F:$S,7,0)),"")</f>
        <v/>
      </c>
      <c r="G4616" s="130" t="str">
        <f ca="1">IFERROR(IF($C4616="","",VLOOKUP(FİLTRE!$C4616,'SKT LİSTESİ'!$F:$S,8,0)),"")</f>
        <v/>
      </c>
      <c r="H4616" s="131" t="str">
        <f ca="1">IF(E4616="","",IF($C4616="","",VLOOKUP(FİLTRE!$C4616,'SKT LİSTESİ'!$F:$S,9,0)))</f>
        <v/>
      </c>
      <c r="I4616" s="132" t="str">
        <f ca="1">IFERROR(IF($C4616="","",VLOOKUP(FİLTRE!$C4616,'SKT LİSTESİ'!$F:$S,10,0)),"")</f>
        <v/>
      </c>
      <c r="J4616" s="133" t="str">
        <f ca="1">IFERROR(IF($C4616="","",VLOOKUP(FİLTRE!$C4616,'SKT LİSTESİ'!$F:$S,11,0)),"")</f>
        <v/>
      </c>
      <c r="K4616" s="134" t="str">
        <f ca="1">IFERROR(IF($C4616="","",VLOOKUP(FİLTRE!$C4616,'SKT LİSTESİ'!$F:$S,12,0)),"")</f>
        <v/>
      </c>
      <c r="L4616" s="134" t="str">
        <f ca="1">IFERROR(IF($C4616="","",VLOOKUP(FİLTRE!$C4616,'SKT LİSTESİ'!$F:$S,13,0)),"")</f>
        <v/>
      </c>
      <c r="M4616" s="135" t="str">
        <f ca="1">IFERROR(IF($C4616="","",VLOOKUP(FİLTRE!$C4616,'SKT LİSTESİ'!$F:$AJ,14,0)),"")</f>
        <v/>
      </c>
      <c r="N4616" s="31" t="str">
        <f ca="1">IFERROR(IF($C4616="","",VLOOKUP(FİLTRE!$C4616,'SKT LİSTESİ'!$F:$AJ,22,0)),"")</f>
        <v/>
      </c>
      <c r="O4616" s="136" t="str">
        <f ca="1">IFERROR(IF($C4616="","",VLOOKUP(FİLTRE!$C4616,'SKT LİSTESİ'!$F:$AJ,23,0)),"")</f>
        <v/>
      </c>
      <c r="P4616" s="31"/>
      <c r="Q4616" s="31"/>
      <c r="R4616" s="137" t="str">
        <f ca="1">(IFERROR(IF($C4616="","",VLOOKUP(FİLTRE!$C4616,'SKT LİSTESİ'!$F:$AJ,15,0)),""))</f>
        <v/>
      </c>
      <c r="S4616" s="138" t="str">
        <f ca="1">IFERROR(IF($C4616="","",VLOOKUP(FİLTRE!$C4616,'SKT LİSTESİ'!$F:$AJ,16,0)),"")</f>
        <v/>
      </c>
      <c r="AF4616" s="179" t="str">
        <f t="shared" ca="1" si="286"/>
        <v/>
      </c>
      <c r="AG4616" s="179">
        <f t="shared" ca="1" si="287"/>
        <v>0</v>
      </c>
      <c r="AH4616" s="179">
        <f t="shared" ca="1" si="288"/>
        <v>0</v>
      </c>
    </row>
    <row r="4617" spans="2:34" ht="15.75" x14ac:dyDescent="0.25">
      <c r="B4617">
        <f t="shared" ca="1" si="285"/>
        <v>4605</v>
      </c>
      <c r="C4617" t="str">
        <f ca="1">IFERROR(VLOOKUP(B4617,'SKT LİSTESİ'!F:F,1,0),"")</f>
        <v/>
      </c>
      <c r="E4617" s="128" t="str">
        <f ca="1">IFERROR(IF($C4617="","",VLOOKUP(FİLTRE!$C4617,'SKT LİSTESİ'!$F:$S,5,0)),"")</f>
        <v/>
      </c>
      <c r="F4617" s="129" t="str">
        <f ca="1">IFERROR(IF($C4617="","",VLOOKUP(FİLTRE!$C4617,'SKT LİSTESİ'!$F:$S,7,0)),"")</f>
        <v/>
      </c>
      <c r="G4617" s="130" t="str">
        <f ca="1">IFERROR(IF($C4617="","",VLOOKUP(FİLTRE!$C4617,'SKT LİSTESİ'!$F:$S,8,0)),"")</f>
        <v/>
      </c>
      <c r="H4617" s="131" t="str">
        <f ca="1">IF(E4617="","",IF($C4617="","",VLOOKUP(FİLTRE!$C4617,'SKT LİSTESİ'!$F:$S,9,0)))</f>
        <v/>
      </c>
      <c r="I4617" s="132" t="str">
        <f ca="1">IFERROR(IF($C4617="","",VLOOKUP(FİLTRE!$C4617,'SKT LİSTESİ'!$F:$S,10,0)),"")</f>
        <v/>
      </c>
      <c r="J4617" s="133" t="str">
        <f ca="1">IFERROR(IF($C4617="","",VLOOKUP(FİLTRE!$C4617,'SKT LİSTESİ'!$F:$S,11,0)),"")</f>
        <v/>
      </c>
      <c r="K4617" s="134" t="str">
        <f ca="1">IFERROR(IF($C4617="","",VLOOKUP(FİLTRE!$C4617,'SKT LİSTESİ'!$F:$S,12,0)),"")</f>
        <v/>
      </c>
      <c r="L4617" s="134" t="str">
        <f ca="1">IFERROR(IF($C4617="","",VLOOKUP(FİLTRE!$C4617,'SKT LİSTESİ'!$F:$S,13,0)),"")</f>
        <v/>
      </c>
      <c r="M4617" s="135" t="str">
        <f ca="1">IFERROR(IF($C4617="","",VLOOKUP(FİLTRE!$C4617,'SKT LİSTESİ'!$F:$AJ,14,0)),"")</f>
        <v/>
      </c>
      <c r="N4617" s="31" t="str">
        <f ca="1">IFERROR(IF($C4617="","",VLOOKUP(FİLTRE!$C4617,'SKT LİSTESİ'!$F:$AJ,22,0)),"")</f>
        <v/>
      </c>
      <c r="O4617" s="136" t="str">
        <f ca="1">IFERROR(IF($C4617="","",VLOOKUP(FİLTRE!$C4617,'SKT LİSTESİ'!$F:$AJ,23,0)),"")</f>
        <v/>
      </c>
      <c r="P4617" s="31"/>
      <c r="Q4617" s="31"/>
      <c r="R4617" s="137" t="str">
        <f ca="1">(IFERROR(IF($C4617="","",VLOOKUP(FİLTRE!$C4617,'SKT LİSTESİ'!$F:$AJ,15,0)),""))</f>
        <v/>
      </c>
      <c r="S4617" s="138" t="str">
        <f ca="1">IFERROR(IF($C4617="","",VLOOKUP(FİLTRE!$C4617,'SKT LİSTESİ'!$F:$AJ,16,0)),"")</f>
        <v/>
      </c>
      <c r="AF4617" s="179" t="str">
        <f t="shared" ca="1" si="286"/>
        <v/>
      </c>
      <c r="AG4617" s="179">
        <f t="shared" ca="1" si="287"/>
        <v>0</v>
      </c>
      <c r="AH4617" s="179">
        <f t="shared" ca="1" si="288"/>
        <v>0</v>
      </c>
    </row>
    <row r="4618" spans="2:34" ht="15.75" x14ac:dyDescent="0.25">
      <c r="B4618">
        <f t="shared" ca="1" si="285"/>
        <v>4606</v>
      </c>
      <c r="C4618" t="str">
        <f ca="1">IFERROR(VLOOKUP(B4618,'SKT LİSTESİ'!F:F,1,0),"")</f>
        <v/>
      </c>
      <c r="E4618" s="128" t="str">
        <f ca="1">IFERROR(IF($C4618="","",VLOOKUP(FİLTRE!$C4618,'SKT LİSTESİ'!$F:$S,5,0)),"")</f>
        <v/>
      </c>
      <c r="F4618" s="129" t="str">
        <f ca="1">IFERROR(IF($C4618="","",VLOOKUP(FİLTRE!$C4618,'SKT LİSTESİ'!$F:$S,7,0)),"")</f>
        <v/>
      </c>
      <c r="G4618" s="130" t="str">
        <f ca="1">IFERROR(IF($C4618="","",VLOOKUP(FİLTRE!$C4618,'SKT LİSTESİ'!$F:$S,8,0)),"")</f>
        <v/>
      </c>
      <c r="H4618" s="131" t="str">
        <f ca="1">IF(E4618="","",IF($C4618="","",VLOOKUP(FİLTRE!$C4618,'SKT LİSTESİ'!$F:$S,9,0)))</f>
        <v/>
      </c>
      <c r="I4618" s="132" t="str">
        <f ca="1">IFERROR(IF($C4618="","",VLOOKUP(FİLTRE!$C4618,'SKT LİSTESİ'!$F:$S,10,0)),"")</f>
        <v/>
      </c>
      <c r="J4618" s="133" t="str">
        <f ca="1">IFERROR(IF($C4618="","",VLOOKUP(FİLTRE!$C4618,'SKT LİSTESİ'!$F:$S,11,0)),"")</f>
        <v/>
      </c>
      <c r="K4618" s="134" t="str">
        <f ca="1">IFERROR(IF($C4618="","",VLOOKUP(FİLTRE!$C4618,'SKT LİSTESİ'!$F:$S,12,0)),"")</f>
        <v/>
      </c>
      <c r="L4618" s="134" t="str">
        <f ca="1">IFERROR(IF($C4618="","",VLOOKUP(FİLTRE!$C4618,'SKT LİSTESİ'!$F:$S,13,0)),"")</f>
        <v/>
      </c>
      <c r="M4618" s="135" t="str">
        <f ca="1">IFERROR(IF($C4618="","",VLOOKUP(FİLTRE!$C4618,'SKT LİSTESİ'!$F:$AJ,14,0)),"")</f>
        <v/>
      </c>
      <c r="N4618" s="31" t="str">
        <f ca="1">IFERROR(IF($C4618="","",VLOOKUP(FİLTRE!$C4618,'SKT LİSTESİ'!$F:$AJ,22,0)),"")</f>
        <v/>
      </c>
      <c r="O4618" s="136" t="str">
        <f ca="1">IFERROR(IF($C4618="","",VLOOKUP(FİLTRE!$C4618,'SKT LİSTESİ'!$F:$AJ,23,0)),"")</f>
        <v/>
      </c>
      <c r="P4618" s="31"/>
      <c r="Q4618" s="31"/>
      <c r="R4618" s="137" t="str">
        <f ca="1">(IFERROR(IF($C4618="","",VLOOKUP(FİLTRE!$C4618,'SKT LİSTESİ'!$F:$AJ,15,0)),""))</f>
        <v/>
      </c>
      <c r="S4618" s="138" t="str">
        <f ca="1">IFERROR(IF($C4618="","",VLOOKUP(FİLTRE!$C4618,'SKT LİSTESİ'!$F:$AJ,16,0)),"")</f>
        <v/>
      </c>
      <c r="AF4618" s="179" t="str">
        <f t="shared" ca="1" si="286"/>
        <v/>
      </c>
      <c r="AG4618" s="179">
        <f t="shared" ca="1" si="287"/>
        <v>0</v>
      </c>
      <c r="AH4618" s="179">
        <f t="shared" ca="1" si="288"/>
        <v>0</v>
      </c>
    </row>
    <row r="4619" spans="2:34" ht="15.75" x14ac:dyDescent="0.25">
      <c r="B4619">
        <f t="shared" ca="1" si="285"/>
        <v>4607</v>
      </c>
      <c r="C4619" t="str">
        <f ca="1">IFERROR(VLOOKUP(B4619,'SKT LİSTESİ'!F:F,1,0),"")</f>
        <v/>
      </c>
      <c r="E4619" s="128" t="str">
        <f ca="1">IFERROR(IF($C4619="","",VLOOKUP(FİLTRE!$C4619,'SKT LİSTESİ'!$F:$S,5,0)),"")</f>
        <v/>
      </c>
      <c r="F4619" s="129" t="str">
        <f ca="1">IFERROR(IF($C4619="","",VLOOKUP(FİLTRE!$C4619,'SKT LİSTESİ'!$F:$S,7,0)),"")</f>
        <v/>
      </c>
      <c r="G4619" s="130" t="str">
        <f ca="1">IFERROR(IF($C4619="","",VLOOKUP(FİLTRE!$C4619,'SKT LİSTESİ'!$F:$S,8,0)),"")</f>
        <v/>
      </c>
      <c r="H4619" s="131" t="str">
        <f ca="1">IF(E4619="","",IF($C4619="","",VLOOKUP(FİLTRE!$C4619,'SKT LİSTESİ'!$F:$S,9,0)))</f>
        <v/>
      </c>
      <c r="I4619" s="132" t="str">
        <f ca="1">IFERROR(IF($C4619="","",VLOOKUP(FİLTRE!$C4619,'SKT LİSTESİ'!$F:$S,10,0)),"")</f>
        <v/>
      </c>
      <c r="J4619" s="133" t="str">
        <f ca="1">IFERROR(IF($C4619="","",VLOOKUP(FİLTRE!$C4619,'SKT LİSTESİ'!$F:$S,11,0)),"")</f>
        <v/>
      </c>
      <c r="K4619" s="134" t="str">
        <f ca="1">IFERROR(IF($C4619="","",VLOOKUP(FİLTRE!$C4619,'SKT LİSTESİ'!$F:$S,12,0)),"")</f>
        <v/>
      </c>
      <c r="L4619" s="134" t="str">
        <f ca="1">IFERROR(IF($C4619="","",VLOOKUP(FİLTRE!$C4619,'SKT LİSTESİ'!$F:$S,13,0)),"")</f>
        <v/>
      </c>
      <c r="M4619" s="135" t="str">
        <f ca="1">IFERROR(IF($C4619="","",VLOOKUP(FİLTRE!$C4619,'SKT LİSTESİ'!$F:$AJ,14,0)),"")</f>
        <v/>
      </c>
      <c r="N4619" s="31" t="str">
        <f ca="1">IFERROR(IF($C4619="","",VLOOKUP(FİLTRE!$C4619,'SKT LİSTESİ'!$F:$AJ,22,0)),"")</f>
        <v/>
      </c>
      <c r="O4619" s="136" t="str">
        <f ca="1">IFERROR(IF($C4619="","",VLOOKUP(FİLTRE!$C4619,'SKT LİSTESİ'!$F:$AJ,23,0)),"")</f>
        <v/>
      </c>
      <c r="P4619" s="31"/>
      <c r="Q4619" s="31"/>
      <c r="R4619" s="137" t="str">
        <f ca="1">(IFERROR(IF($C4619="","",VLOOKUP(FİLTRE!$C4619,'SKT LİSTESİ'!$F:$AJ,15,0)),""))</f>
        <v/>
      </c>
      <c r="S4619" s="138" t="str">
        <f ca="1">IFERROR(IF($C4619="","",VLOOKUP(FİLTRE!$C4619,'SKT LİSTESİ'!$F:$AJ,16,0)),"")</f>
        <v/>
      </c>
      <c r="AF4619" s="179" t="str">
        <f t="shared" ca="1" si="286"/>
        <v/>
      </c>
      <c r="AG4619" s="179">
        <f t="shared" ca="1" si="287"/>
        <v>0</v>
      </c>
      <c r="AH4619" s="179">
        <f t="shared" ca="1" si="288"/>
        <v>0</v>
      </c>
    </row>
    <row r="4620" spans="2:34" ht="15.75" x14ac:dyDescent="0.25">
      <c r="B4620">
        <f t="shared" ca="1" si="285"/>
        <v>4608</v>
      </c>
      <c r="C4620" t="str">
        <f ca="1">IFERROR(VLOOKUP(B4620,'SKT LİSTESİ'!F:F,1,0),"")</f>
        <v/>
      </c>
      <c r="E4620" s="128" t="str">
        <f ca="1">IFERROR(IF($C4620="","",VLOOKUP(FİLTRE!$C4620,'SKT LİSTESİ'!$F:$S,5,0)),"")</f>
        <v/>
      </c>
      <c r="F4620" s="129" t="str">
        <f ca="1">IFERROR(IF($C4620="","",VLOOKUP(FİLTRE!$C4620,'SKT LİSTESİ'!$F:$S,7,0)),"")</f>
        <v/>
      </c>
      <c r="G4620" s="130" t="str">
        <f ca="1">IFERROR(IF($C4620="","",VLOOKUP(FİLTRE!$C4620,'SKT LİSTESİ'!$F:$S,8,0)),"")</f>
        <v/>
      </c>
      <c r="H4620" s="131" t="str">
        <f ca="1">IF(E4620="","",IF($C4620="","",VLOOKUP(FİLTRE!$C4620,'SKT LİSTESİ'!$F:$S,9,0)))</f>
        <v/>
      </c>
      <c r="I4620" s="132" t="str">
        <f ca="1">IFERROR(IF($C4620="","",VLOOKUP(FİLTRE!$C4620,'SKT LİSTESİ'!$F:$S,10,0)),"")</f>
        <v/>
      </c>
      <c r="J4620" s="133" t="str">
        <f ca="1">IFERROR(IF($C4620="","",VLOOKUP(FİLTRE!$C4620,'SKT LİSTESİ'!$F:$S,11,0)),"")</f>
        <v/>
      </c>
      <c r="K4620" s="134" t="str">
        <f ca="1">IFERROR(IF($C4620="","",VLOOKUP(FİLTRE!$C4620,'SKT LİSTESİ'!$F:$S,12,0)),"")</f>
        <v/>
      </c>
      <c r="L4620" s="134" t="str">
        <f ca="1">IFERROR(IF($C4620="","",VLOOKUP(FİLTRE!$C4620,'SKT LİSTESİ'!$F:$S,13,0)),"")</f>
        <v/>
      </c>
      <c r="M4620" s="135" t="str">
        <f ca="1">IFERROR(IF($C4620="","",VLOOKUP(FİLTRE!$C4620,'SKT LİSTESİ'!$F:$AJ,14,0)),"")</f>
        <v/>
      </c>
      <c r="N4620" s="31" t="str">
        <f ca="1">IFERROR(IF($C4620="","",VLOOKUP(FİLTRE!$C4620,'SKT LİSTESİ'!$F:$AJ,22,0)),"")</f>
        <v/>
      </c>
      <c r="O4620" s="136" t="str">
        <f ca="1">IFERROR(IF($C4620="","",VLOOKUP(FİLTRE!$C4620,'SKT LİSTESİ'!$F:$AJ,23,0)),"")</f>
        <v/>
      </c>
      <c r="P4620" s="31"/>
      <c r="Q4620" s="31"/>
      <c r="R4620" s="137" t="str">
        <f ca="1">(IFERROR(IF($C4620="","",VLOOKUP(FİLTRE!$C4620,'SKT LİSTESİ'!$F:$AJ,15,0)),""))</f>
        <v/>
      </c>
      <c r="S4620" s="138" t="str">
        <f ca="1">IFERROR(IF($C4620="","",VLOOKUP(FİLTRE!$C4620,'SKT LİSTESİ'!$F:$AJ,16,0)),"")</f>
        <v/>
      </c>
      <c r="AF4620" s="179" t="str">
        <f t="shared" ca="1" si="286"/>
        <v/>
      </c>
      <c r="AG4620" s="179">
        <f t="shared" ca="1" si="287"/>
        <v>0</v>
      </c>
      <c r="AH4620" s="179">
        <f t="shared" ca="1" si="288"/>
        <v>0</v>
      </c>
    </row>
    <row r="4621" spans="2:34" ht="15.75" x14ac:dyDescent="0.25">
      <c r="B4621">
        <f t="shared" ca="1" si="285"/>
        <v>4609</v>
      </c>
      <c r="C4621" t="str">
        <f ca="1">IFERROR(VLOOKUP(B4621,'SKT LİSTESİ'!F:F,1,0),"")</f>
        <v/>
      </c>
      <c r="E4621" s="128" t="str">
        <f ca="1">IFERROR(IF($C4621="","",VLOOKUP(FİLTRE!$C4621,'SKT LİSTESİ'!$F:$S,5,0)),"")</f>
        <v/>
      </c>
      <c r="F4621" s="129" t="str">
        <f ca="1">IFERROR(IF($C4621="","",VLOOKUP(FİLTRE!$C4621,'SKT LİSTESİ'!$F:$S,7,0)),"")</f>
        <v/>
      </c>
      <c r="G4621" s="130" t="str">
        <f ca="1">IFERROR(IF($C4621="","",VLOOKUP(FİLTRE!$C4621,'SKT LİSTESİ'!$F:$S,8,0)),"")</f>
        <v/>
      </c>
      <c r="H4621" s="131" t="str">
        <f ca="1">IF(E4621="","",IF($C4621="","",VLOOKUP(FİLTRE!$C4621,'SKT LİSTESİ'!$F:$S,9,0)))</f>
        <v/>
      </c>
      <c r="I4621" s="132" t="str">
        <f ca="1">IFERROR(IF($C4621="","",VLOOKUP(FİLTRE!$C4621,'SKT LİSTESİ'!$F:$S,10,0)),"")</f>
        <v/>
      </c>
      <c r="J4621" s="133" t="str">
        <f ca="1">IFERROR(IF($C4621="","",VLOOKUP(FİLTRE!$C4621,'SKT LİSTESİ'!$F:$S,11,0)),"")</f>
        <v/>
      </c>
      <c r="K4621" s="134" t="str">
        <f ca="1">IFERROR(IF($C4621="","",VLOOKUP(FİLTRE!$C4621,'SKT LİSTESİ'!$F:$S,12,0)),"")</f>
        <v/>
      </c>
      <c r="L4621" s="134" t="str">
        <f ca="1">IFERROR(IF($C4621="","",VLOOKUP(FİLTRE!$C4621,'SKT LİSTESİ'!$F:$S,13,0)),"")</f>
        <v/>
      </c>
      <c r="M4621" s="135" t="str">
        <f ca="1">IFERROR(IF($C4621="","",VLOOKUP(FİLTRE!$C4621,'SKT LİSTESİ'!$F:$AJ,14,0)),"")</f>
        <v/>
      </c>
      <c r="N4621" s="31" t="str">
        <f ca="1">IFERROR(IF($C4621="","",VLOOKUP(FİLTRE!$C4621,'SKT LİSTESİ'!$F:$AJ,22,0)),"")</f>
        <v/>
      </c>
      <c r="O4621" s="136" t="str">
        <f ca="1">IFERROR(IF($C4621="","",VLOOKUP(FİLTRE!$C4621,'SKT LİSTESİ'!$F:$AJ,23,0)),"")</f>
        <v/>
      </c>
      <c r="P4621" s="31"/>
      <c r="Q4621" s="31"/>
      <c r="R4621" s="137" t="str">
        <f ca="1">(IFERROR(IF($C4621="","",VLOOKUP(FİLTRE!$C4621,'SKT LİSTESİ'!$F:$AJ,15,0)),""))</f>
        <v/>
      </c>
      <c r="S4621" s="138" t="str">
        <f ca="1">IFERROR(IF($C4621="","",VLOOKUP(FİLTRE!$C4621,'SKT LİSTESİ'!$F:$AJ,16,0)),"")</f>
        <v/>
      </c>
      <c r="AF4621" s="179" t="str">
        <f t="shared" ca="1" si="286"/>
        <v/>
      </c>
      <c r="AG4621" s="179">
        <f t="shared" ca="1" si="287"/>
        <v>0</v>
      </c>
      <c r="AH4621" s="179">
        <f t="shared" ca="1" si="288"/>
        <v>0</v>
      </c>
    </row>
    <row r="4622" spans="2:34" ht="15.75" x14ac:dyDescent="0.25">
      <c r="B4622">
        <f t="shared" ref="B4622:B4685" ca="1" si="289">IF($Y$2=1,(ROW()-12),"")</f>
        <v>4610</v>
      </c>
      <c r="C4622" t="str">
        <f ca="1">IFERROR(VLOOKUP(B4622,'SKT LİSTESİ'!F:F,1,0),"")</f>
        <v/>
      </c>
      <c r="E4622" s="128" t="str">
        <f ca="1">IFERROR(IF($C4622="","",VLOOKUP(FİLTRE!$C4622,'SKT LİSTESİ'!$F:$S,5,0)),"")</f>
        <v/>
      </c>
      <c r="F4622" s="129" t="str">
        <f ca="1">IFERROR(IF($C4622="","",VLOOKUP(FİLTRE!$C4622,'SKT LİSTESİ'!$F:$S,7,0)),"")</f>
        <v/>
      </c>
      <c r="G4622" s="130" t="str">
        <f ca="1">IFERROR(IF($C4622="","",VLOOKUP(FİLTRE!$C4622,'SKT LİSTESİ'!$F:$S,8,0)),"")</f>
        <v/>
      </c>
      <c r="H4622" s="131" t="str">
        <f ca="1">IF(E4622="","",IF($C4622="","",VLOOKUP(FİLTRE!$C4622,'SKT LİSTESİ'!$F:$S,9,0)))</f>
        <v/>
      </c>
      <c r="I4622" s="132" t="str">
        <f ca="1">IFERROR(IF($C4622="","",VLOOKUP(FİLTRE!$C4622,'SKT LİSTESİ'!$F:$S,10,0)),"")</f>
        <v/>
      </c>
      <c r="J4622" s="133" t="str">
        <f ca="1">IFERROR(IF($C4622="","",VLOOKUP(FİLTRE!$C4622,'SKT LİSTESİ'!$F:$S,11,0)),"")</f>
        <v/>
      </c>
      <c r="K4622" s="134" t="str">
        <f ca="1">IFERROR(IF($C4622="","",VLOOKUP(FİLTRE!$C4622,'SKT LİSTESİ'!$F:$S,12,0)),"")</f>
        <v/>
      </c>
      <c r="L4622" s="134" t="str">
        <f ca="1">IFERROR(IF($C4622="","",VLOOKUP(FİLTRE!$C4622,'SKT LİSTESİ'!$F:$S,13,0)),"")</f>
        <v/>
      </c>
      <c r="M4622" s="135" t="str">
        <f ca="1">IFERROR(IF($C4622="","",VLOOKUP(FİLTRE!$C4622,'SKT LİSTESİ'!$F:$AJ,14,0)),"")</f>
        <v/>
      </c>
      <c r="N4622" s="31" t="str">
        <f ca="1">IFERROR(IF($C4622="","",VLOOKUP(FİLTRE!$C4622,'SKT LİSTESİ'!$F:$AJ,22,0)),"")</f>
        <v/>
      </c>
      <c r="O4622" s="136" t="str">
        <f ca="1">IFERROR(IF($C4622="","",VLOOKUP(FİLTRE!$C4622,'SKT LİSTESİ'!$F:$AJ,23,0)),"")</f>
        <v/>
      </c>
      <c r="P4622" s="31"/>
      <c r="Q4622" s="31"/>
      <c r="R4622" s="137" t="str">
        <f ca="1">(IFERROR(IF($C4622="","",VLOOKUP(FİLTRE!$C4622,'SKT LİSTESİ'!$F:$AJ,15,0)),""))</f>
        <v/>
      </c>
      <c r="S4622" s="138" t="str">
        <f ca="1">IFERROR(IF($C4622="","",VLOOKUP(FİLTRE!$C4622,'SKT LİSTESİ'!$F:$AJ,16,0)),"")</f>
        <v/>
      </c>
      <c r="AF4622" s="179" t="str">
        <f t="shared" ref="AF4622:AF4685" ca="1" si="290">IF(E4622&lt;&gt;"SAYIM",K4622,
(IF(AND(E4622="SAYIM",R4622=0),0,(COUNTIFS(E:E,"SAYIM",F:F,F4622,R:R,"&gt;"&amp;0)))))</f>
        <v/>
      </c>
      <c r="AG4622" s="179">
        <f t="shared" ref="AG4622:AG4685" ca="1" si="291">IF(E4622="SAYIM",(IFERROR(R4622/AF4622,0)),0)</f>
        <v>0</v>
      </c>
      <c r="AH4622" s="179">
        <f t="shared" ref="AH4622:AH4685" ca="1" si="292">IF(E4622="SAYIM",(IFERROR(S4622/AF4622,0)),0)</f>
        <v>0</v>
      </c>
    </row>
    <row r="4623" spans="2:34" ht="15.75" x14ac:dyDescent="0.25">
      <c r="B4623">
        <f t="shared" ca="1" si="289"/>
        <v>4611</v>
      </c>
      <c r="C4623" t="str">
        <f ca="1">IFERROR(VLOOKUP(B4623,'SKT LİSTESİ'!F:F,1,0),"")</f>
        <v/>
      </c>
      <c r="E4623" s="128" t="str">
        <f ca="1">IFERROR(IF($C4623="","",VLOOKUP(FİLTRE!$C4623,'SKT LİSTESİ'!$F:$S,5,0)),"")</f>
        <v/>
      </c>
      <c r="F4623" s="129" t="str">
        <f ca="1">IFERROR(IF($C4623="","",VLOOKUP(FİLTRE!$C4623,'SKT LİSTESİ'!$F:$S,7,0)),"")</f>
        <v/>
      </c>
      <c r="G4623" s="130" t="str">
        <f ca="1">IFERROR(IF($C4623="","",VLOOKUP(FİLTRE!$C4623,'SKT LİSTESİ'!$F:$S,8,0)),"")</f>
        <v/>
      </c>
      <c r="H4623" s="131" t="str">
        <f ca="1">IF(E4623="","",IF($C4623="","",VLOOKUP(FİLTRE!$C4623,'SKT LİSTESİ'!$F:$S,9,0)))</f>
        <v/>
      </c>
      <c r="I4623" s="132" t="str">
        <f ca="1">IFERROR(IF($C4623="","",VLOOKUP(FİLTRE!$C4623,'SKT LİSTESİ'!$F:$S,10,0)),"")</f>
        <v/>
      </c>
      <c r="J4623" s="133" t="str">
        <f ca="1">IFERROR(IF($C4623="","",VLOOKUP(FİLTRE!$C4623,'SKT LİSTESİ'!$F:$S,11,0)),"")</f>
        <v/>
      </c>
      <c r="K4623" s="134" t="str">
        <f ca="1">IFERROR(IF($C4623="","",VLOOKUP(FİLTRE!$C4623,'SKT LİSTESİ'!$F:$S,12,0)),"")</f>
        <v/>
      </c>
      <c r="L4623" s="134" t="str">
        <f ca="1">IFERROR(IF($C4623="","",VLOOKUP(FİLTRE!$C4623,'SKT LİSTESİ'!$F:$S,13,0)),"")</f>
        <v/>
      </c>
      <c r="M4623" s="135" t="str">
        <f ca="1">IFERROR(IF($C4623="","",VLOOKUP(FİLTRE!$C4623,'SKT LİSTESİ'!$F:$AJ,14,0)),"")</f>
        <v/>
      </c>
      <c r="N4623" s="31" t="str">
        <f ca="1">IFERROR(IF($C4623="","",VLOOKUP(FİLTRE!$C4623,'SKT LİSTESİ'!$F:$AJ,22,0)),"")</f>
        <v/>
      </c>
      <c r="O4623" s="136" t="str">
        <f ca="1">IFERROR(IF($C4623="","",VLOOKUP(FİLTRE!$C4623,'SKT LİSTESİ'!$F:$AJ,23,0)),"")</f>
        <v/>
      </c>
      <c r="P4623" s="31"/>
      <c r="Q4623" s="31"/>
      <c r="R4623" s="137" t="str">
        <f ca="1">(IFERROR(IF($C4623="","",VLOOKUP(FİLTRE!$C4623,'SKT LİSTESİ'!$F:$AJ,15,0)),""))</f>
        <v/>
      </c>
      <c r="S4623" s="138" t="str">
        <f ca="1">IFERROR(IF($C4623="","",VLOOKUP(FİLTRE!$C4623,'SKT LİSTESİ'!$F:$AJ,16,0)),"")</f>
        <v/>
      </c>
      <c r="AF4623" s="179" t="str">
        <f t="shared" ca="1" si="290"/>
        <v/>
      </c>
      <c r="AG4623" s="179">
        <f t="shared" ca="1" si="291"/>
        <v>0</v>
      </c>
      <c r="AH4623" s="179">
        <f t="shared" ca="1" si="292"/>
        <v>0</v>
      </c>
    </row>
    <row r="4624" spans="2:34" ht="15.75" x14ac:dyDescent="0.25">
      <c r="B4624">
        <f t="shared" ca="1" si="289"/>
        <v>4612</v>
      </c>
      <c r="C4624" t="str">
        <f ca="1">IFERROR(VLOOKUP(B4624,'SKT LİSTESİ'!F:F,1,0),"")</f>
        <v/>
      </c>
      <c r="E4624" s="128" t="str">
        <f ca="1">IFERROR(IF($C4624="","",VLOOKUP(FİLTRE!$C4624,'SKT LİSTESİ'!$F:$S,5,0)),"")</f>
        <v/>
      </c>
      <c r="F4624" s="129" t="str">
        <f ca="1">IFERROR(IF($C4624="","",VLOOKUP(FİLTRE!$C4624,'SKT LİSTESİ'!$F:$S,7,0)),"")</f>
        <v/>
      </c>
      <c r="G4624" s="130" t="str">
        <f ca="1">IFERROR(IF($C4624="","",VLOOKUP(FİLTRE!$C4624,'SKT LİSTESİ'!$F:$S,8,0)),"")</f>
        <v/>
      </c>
      <c r="H4624" s="131" t="str">
        <f ca="1">IF(E4624="","",IF($C4624="","",VLOOKUP(FİLTRE!$C4624,'SKT LİSTESİ'!$F:$S,9,0)))</f>
        <v/>
      </c>
      <c r="I4624" s="132" t="str">
        <f ca="1">IFERROR(IF($C4624="","",VLOOKUP(FİLTRE!$C4624,'SKT LİSTESİ'!$F:$S,10,0)),"")</f>
        <v/>
      </c>
      <c r="J4624" s="133" t="str">
        <f ca="1">IFERROR(IF($C4624="","",VLOOKUP(FİLTRE!$C4624,'SKT LİSTESİ'!$F:$S,11,0)),"")</f>
        <v/>
      </c>
      <c r="K4624" s="134" t="str">
        <f ca="1">IFERROR(IF($C4624="","",VLOOKUP(FİLTRE!$C4624,'SKT LİSTESİ'!$F:$S,12,0)),"")</f>
        <v/>
      </c>
      <c r="L4624" s="134" t="str">
        <f ca="1">IFERROR(IF($C4624="","",VLOOKUP(FİLTRE!$C4624,'SKT LİSTESİ'!$F:$S,13,0)),"")</f>
        <v/>
      </c>
      <c r="M4624" s="135" t="str">
        <f ca="1">IFERROR(IF($C4624="","",VLOOKUP(FİLTRE!$C4624,'SKT LİSTESİ'!$F:$AJ,14,0)),"")</f>
        <v/>
      </c>
      <c r="N4624" s="31" t="str">
        <f ca="1">IFERROR(IF($C4624="","",VLOOKUP(FİLTRE!$C4624,'SKT LİSTESİ'!$F:$AJ,22,0)),"")</f>
        <v/>
      </c>
      <c r="O4624" s="136" t="str">
        <f ca="1">IFERROR(IF($C4624="","",VLOOKUP(FİLTRE!$C4624,'SKT LİSTESİ'!$F:$AJ,23,0)),"")</f>
        <v/>
      </c>
      <c r="P4624" s="31"/>
      <c r="Q4624" s="31"/>
      <c r="R4624" s="137" t="str">
        <f ca="1">(IFERROR(IF($C4624="","",VLOOKUP(FİLTRE!$C4624,'SKT LİSTESİ'!$F:$AJ,15,0)),""))</f>
        <v/>
      </c>
      <c r="S4624" s="138" t="str">
        <f ca="1">IFERROR(IF($C4624="","",VLOOKUP(FİLTRE!$C4624,'SKT LİSTESİ'!$F:$AJ,16,0)),"")</f>
        <v/>
      </c>
      <c r="AF4624" s="179" t="str">
        <f t="shared" ca="1" si="290"/>
        <v/>
      </c>
      <c r="AG4624" s="179">
        <f t="shared" ca="1" si="291"/>
        <v>0</v>
      </c>
      <c r="AH4624" s="179">
        <f t="shared" ca="1" si="292"/>
        <v>0</v>
      </c>
    </row>
    <row r="4625" spans="2:34" ht="15.75" x14ac:dyDescent="0.25">
      <c r="B4625">
        <f t="shared" ca="1" si="289"/>
        <v>4613</v>
      </c>
      <c r="C4625" t="str">
        <f ca="1">IFERROR(VLOOKUP(B4625,'SKT LİSTESİ'!F:F,1,0),"")</f>
        <v/>
      </c>
      <c r="E4625" s="128" t="str">
        <f ca="1">IFERROR(IF($C4625="","",VLOOKUP(FİLTRE!$C4625,'SKT LİSTESİ'!$F:$S,5,0)),"")</f>
        <v/>
      </c>
      <c r="F4625" s="129" t="str">
        <f ca="1">IFERROR(IF($C4625="","",VLOOKUP(FİLTRE!$C4625,'SKT LİSTESİ'!$F:$S,7,0)),"")</f>
        <v/>
      </c>
      <c r="G4625" s="130" t="str">
        <f ca="1">IFERROR(IF($C4625="","",VLOOKUP(FİLTRE!$C4625,'SKT LİSTESİ'!$F:$S,8,0)),"")</f>
        <v/>
      </c>
      <c r="H4625" s="131" t="str">
        <f ca="1">IF(E4625="","",IF($C4625="","",VLOOKUP(FİLTRE!$C4625,'SKT LİSTESİ'!$F:$S,9,0)))</f>
        <v/>
      </c>
      <c r="I4625" s="132" t="str">
        <f ca="1">IFERROR(IF($C4625="","",VLOOKUP(FİLTRE!$C4625,'SKT LİSTESİ'!$F:$S,10,0)),"")</f>
        <v/>
      </c>
      <c r="J4625" s="133" t="str">
        <f ca="1">IFERROR(IF($C4625="","",VLOOKUP(FİLTRE!$C4625,'SKT LİSTESİ'!$F:$S,11,0)),"")</f>
        <v/>
      </c>
      <c r="K4625" s="134" t="str">
        <f ca="1">IFERROR(IF($C4625="","",VLOOKUP(FİLTRE!$C4625,'SKT LİSTESİ'!$F:$S,12,0)),"")</f>
        <v/>
      </c>
      <c r="L4625" s="134" t="str">
        <f ca="1">IFERROR(IF($C4625="","",VLOOKUP(FİLTRE!$C4625,'SKT LİSTESİ'!$F:$S,13,0)),"")</f>
        <v/>
      </c>
      <c r="M4625" s="135" t="str">
        <f ca="1">IFERROR(IF($C4625="","",VLOOKUP(FİLTRE!$C4625,'SKT LİSTESİ'!$F:$AJ,14,0)),"")</f>
        <v/>
      </c>
      <c r="N4625" s="31" t="str">
        <f ca="1">IFERROR(IF($C4625="","",VLOOKUP(FİLTRE!$C4625,'SKT LİSTESİ'!$F:$AJ,22,0)),"")</f>
        <v/>
      </c>
      <c r="O4625" s="136" t="str">
        <f ca="1">IFERROR(IF($C4625="","",VLOOKUP(FİLTRE!$C4625,'SKT LİSTESİ'!$F:$AJ,23,0)),"")</f>
        <v/>
      </c>
      <c r="P4625" s="31"/>
      <c r="Q4625" s="31"/>
      <c r="R4625" s="137" t="str">
        <f ca="1">(IFERROR(IF($C4625="","",VLOOKUP(FİLTRE!$C4625,'SKT LİSTESİ'!$F:$AJ,15,0)),""))</f>
        <v/>
      </c>
      <c r="S4625" s="138" t="str">
        <f ca="1">IFERROR(IF($C4625="","",VLOOKUP(FİLTRE!$C4625,'SKT LİSTESİ'!$F:$AJ,16,0)),"")</f>
        <v/>
      </c>
      <c r="AF4625" s="179" t="str">
        <f t="shared" ca="1" si="290"/>
        <v/>
      </c>
      <c r="AG4625" s="179">
        <f t="shared" ca="1" si="291"/>
        <v>0</v>
      </c>
      <c r="AH4625" s="179">
        <f t="shared" ca="1" si="292"/>
        <v>0</v>
      </c>
    </row>
    <row r="4626" spans="2:34" ht="15.75" x14ac:dyDescent="0.25">
      <c r="B4626">
        <f t="shared" ca="1" si="289"/>
        <v>4614</v>
      </c>
      <c r="C4626" t="str">
        <f ca="1">IFERROR(VLOOKUP(B4626,'SKT LİSTESİ'!F:F,1,0),"")</f>
        <v/>
      </c>
      <c r="E4626" s="128" t="str">
        <f ca="1">IFERROR(IF($C4626="","",VLOOKUP(FİLTRE!$C4626,'SKT LİSTESİ'!$F:$S,5,0)),"")</f>
        <v/>
      </c>
      <c r="F4626" s="129" t="str">
        <f ca="1">IFERROR(IF($C4626="","",VLOOKUP(FİLTRE!$C4626,'SKT LİSTESİ'!$F:$S,7,0)),"")</f>
        <v/>
      </c>
      <c r="G4626" s="130" t="str">
        <f ca="1">IFERROR(IF($C4626="","",VLOOKUP(FİLTRE!$C4626,'SKT LİSTESİ'!$F:$S,8,0)),"")</f>
        <v/>
      </c>
      <c r="H4626" s="131" t="str">
        <f ca="1">IF(E4626="","",IF($C4626="","",VLOOKUP(FİLTRE!$C4626,'SKT LİSTESİ'!$F:$S,9,0)))</f>
        <v/>
      </c>
      <c r="I4626" s="132" t="str">
        <f ca="1">IFERROR(IF($C4626="","",VLOOKUP(FİLTRE!$C4626,'SKT LİSTESİ'!$F:$S,10,0)),"")</f>
        <v/>
      </c>
      <c r="J4626" s="133" t="str">
        <f ca="1">IFERROR(IF($C4626="","",VLOOKUP(FİLTRE!$C4626,'SKT LİSTESİ'!$F:$S,11,0)),"")</f>
        <v/>
      </c>
      <c r="K4626" s="134" t="str">
        <f ca="1">IFERROR(IF($C4626="","",VLOOKUP(FİLTRE!$C4626,'SKT LİSTESİ'!$F:$S,12,0)),"")</f>
        <v/>
      </c>
      <c r="L4626" s="134" t="str">
        <f ca="1">IFERROR(IF($C4626="","",VLOOKUP(FİLTRE!$C4626,'SKT LİSTESİ'!$F:$S,13,0)),"")</f>
        <v/>
      </c>
      <c r="M4626" s="135" t="str">
        <f ca="1">IFERROR(IF($C4626="","",VLOOKUP(FİLTRE!$C4626,'SKT LİSTESİ'!$F:$AJ,14,0)),"")</f>
        <v/>
      </c>
      <c r="N4626" s="31" t="str">
        <f ca="1">IFERROR(IF($C4626="","",VLOOKUP(FİLTRE!$C4626,'SKT LİSTESİ'!$F:$AJ,22,0)),"")</f>
        <v/>
      </c>
      <c r="O4626" s="136" t="str">
        <f ca="1">IFERROR(IF($C4626="","",VLOOKUP(FİLTRE!$C4626,'SKT LİSTESİ'!$F:$AJ,23,0)),"")</f>
        <v/>
      </c>
      <c r="P4626" s="31"/>
      <c r="Q4626" s="31"/>
      <c r="R4626" s="137" t="str">
        <f ca="1">(IFERROR(IF($C4626="","",VLOOKUP(FİLTRE!$C4626,'SKT LİSTESİ'!$F:$AJ,15,0)),""))</f>
        <v/>
      </c>
      <c r="S4626" s="138" t="str">
        <f ca="1">IFERROR(IF($C4626="","",VLOOKUP(FİLTRE!$C4626,'SKT LİSTESİ'!$F:$AJ,16,0)),"")</f>
        <v/>
      </c>
      <c r="AF4626" s="179" t="str">
        <f t="shared" ca="1" si="290"/>
        <v/>
      </c>
      <c r="AG4626" s="179">
        <f t="shared" ca="1" si="291"/>
        <v>0</v>
      </c>
      <c r="AH4626" s="179">
        <f t="shared" ca="1" si="292"/>
        <v>0</v>
      </c>
    </row>
    <row r="4627" spans="2:34" ht="15.75" x14ac:dyDescent="0.25">
      <c r="B4627">
        <f t="shared" ca="1" si="289"/>
        <v>4615</v>
      </c>
      <c r="C4627" t="str">
        <f ca="1">IFERROR(VLOOKUP(B4627,'SKT LİSTESİ'!F:F,1,0),"")</f>
        <v/>
      </c>
      <c r="E4627" s="128" t="str">
        <f ca="1">IFERROR(IF($C4627="","",VLOOKUP(FİLTRE!$C4627,'SKT LİSTESİ'!$F:$S,5,0)),"")</f>
        <v/>
      </c>
      <c r="F4627" s="129" t="str">
        <f ca="1">IFERROR(IF($C4627="","",VLOOKUP(FİLTRE!$C4627,'SKT LİSTESİ'!$F:$S,7,0)),"")</f>
        <v/>
      </c>
      <c r="G4627" s="130" t="str">
        <f ca="1">IFERROR(IF($C4627="","",VLOOKUP(FİLTRE!$C4627,'SKT LİSTESİ'!$F:$S,8,0)),"")</f>
        <v/>
      </c>
      <c r="H4627" s="131" t="str">
        <f ca="1">IF(E4627="","",IF($C4627="","",VLOOKUP(FİLTRE!$C4627,'SKT LİSTESİ'!$F:$S,9,0)))</f>
        <v/>
      </c>
      <c r="I4627" s="132" t="str">
        <f ca="1">IFERROR(IF($C4627="","",VLOOKUP(FİLTRE!$C4627,'SKT LİSTESİ'!$F:$S,10,0)),"")</f>
        <v/>
      </c>
      <c r="J4627" s="133" t="str">
        <f ca="1">IFERROR(IF($C4627="","",VLOOKUP(FİLTRE!$C4627,'SKT LİSTESİ'!$F:$S,11,0)),"")</f>
        <v/>
      </c>
      <c r="K4627" s="134" t="str">
        <f ca="1">IFERROR(IF($C4627="","",VLOOKUP(FİLTRE!$C4627,'SKT LİSTESİ'!$F:$S,12,0)),"")</f>
        <v/>
      </c>
      <c r="L4627" s="134" t="str">
        <f ca="1">IFERROR(IF($C4627="","",VLOOKUP(FİLTRE!$C4627,'SKT LİSTESİ'!$F:$S,13,0)),"")</f>
        <v/>
      </c>
      <c r="M4627" s="135" t="str">
        <f ca="1">IFERROR(IF($C4627="","",VLOOKUP(FİLTRE!$C4627,'SKT LİSTESİ'!$F:$AJ,14,0)),"")</f>
        <v/>
      </c>
      <c r="N4627" s="31" t="str">
        <f ca="1">IFERROR(IF($C4627="","",VLOOKUP(FİLTRE!$C4627,'SKT LİSTESİ'!$F:$AJ,22,0)),"")</f>
        <v/>
      </c>
      <c r="O4627" s="136" t="str">
        <f ca="1">IFERROR(IF($C4627="","",VLOOKUP(FİLTRE!$C4627,'SKT LİSTESİ'!$F:$AJ,23,0)),"")</f>
        <v/>
      </c>
      <c r="P4627" s="31"/>
      <c r="Q4627" s="31"/>
      <c r="R4627" s="137" t="str">
        <f ca="1">(IFERROR(IF($C4627="","",VLOOKUP(FİLTRE!$C4627,'SKT LİSTESİ'!$F:$AJ,15,0)),""))</f>
        <v/>
      </c>
      <c r="S4627" s="138" t="str">
        <f ca="1">IFERROR(IF($C4627="","",VLOOKUP(FİLTRE!$C4627,'SKT LİSTESİ'!$F:$AJ,16,0)),"")</f>
        <v/>
      </c>
      <c r="AF4627" s="179" t="str">
        <f t="shared" ca="1" si="290"/>
        <v/>
      </c>
      <c r="AG4627" s="179">
        <f t="shared" ca="1" si="291"/>
        <v>0</v>
      </c>
      <c r="AH4627" s="179">
        <f t="shared" ca="1" si="292"/>
        <v>0</v>
      </c>
    </row>
    <row r="4628" spans="2:34" ht="15.75" x14ac:dyDescent="0.25">
      <c r="B4628">
        <f t="shared" ca="1" si="289"/>
        <v>4616</v>
      </c>
      <c r="C4628" t="str">
        <f ca="1">IFERROR(VLOOKUP(B4628,'SKT LİSTESİ'!F:F,1,0),"")</f>
        <v/>
      </c>
      <c r="E4628" s="128" t="str">
        <f ca="1">IFERROR(IF($C4628="","",VLOOKUP(FİLTRE!$C4628,'SKT LİSTESİ'!$F:$S,5,0)),"")</f>
        <v/>
      </c>
      <c r="F4628" s="129" t="str">
        <f ca="1">IFERROR(IF($C4628="","",VLOOKUP(FİLTRE!$C4628,'SKT LİSTESİ'!$F:$S,7,0)),"")</f>
        <v/>
      </c>
      <c r="G4628" s="130" t="str">
        <f ca="1">IFERROR(IF($C4628="","",VLOOKUP(FİLTRE!$C4628,'SKT LİSTESİ'!$F:$S,8,0)),"")</f>
        <v/>
      </c>
      <c r="H4628" s="131" t="str">
        <f ca="1">IF(E4628="","",IF($C4628="","",VLOOKUP(FİLTRE!$C4628,'SKT LİSTESİ'!$F:$S,9,0)))</f>
        <v/>
      </c>
      <c r="I4628" s="132" t="str">
        <f ca="1">IFERROR(IF($C4628="","",VLOOKUP(FİLTRE!$C4628,'SKT LİSTESİ'!$F:$S,10,0)),"")</f>
        <v/>
      </c>
      <c r="J4628" s="133" t="str">
        <f ca="1">IFERROR(IF($C4628="","",VLOOKUP(FİLTRE!$C4628,'SKT LİSTESİ'!$F:$S,11,0)),"")</f>
        <v/>
      </c>
      <c r="K4628" s="134" t="str">
        <f ca="1">IFERROR(IF($C4628="","",VLOOKUP(FİLTRE!$C4628,'SKT LİSTESİ'!$F:$S,12,0)),"")</f>
        <v/>
      </c>
      <c r="L4628" s="134" t="str">
        <f ca="1">IFERROR(IF($C4628="","",VLOOKUP(FİLTRE!$C4628,'SKT LİSTESİ'!$F:$S,13,0)),"")</f>
        <v/>
      </c>
      <c r="M4628" s="135" t="str">
        <f ca="1">IFERROR(IF($C4628="","",VLOOKUP(FİLTRE!$C4628,'SKT LİSTESİ'!$F:$AJ,14,0)),"")</f>
        <v/>
      </c>
      <c r="N4628" s="31" t="str">
        <f ca="1">IFERROR(IF($C4628="","",VLOOKUP(FİLTRE!$C4628,'SKT LİSTESİ'!$F:$AJ,22,0)),"")</f>
        <v/>
      </c>
      <c r="O4628" s="136" t="str">
        <f ca="1">IFERROR(IF($C4628="","",VLOOKUP(FİLTRE!$C4628,'SKT LİSTESİ'!$F:$AJ,23,0)),"")</f>
        <v/>
      </c>
      <c r="P4628" s="31"/>
      <c r="Q4628" s="31"/>
      <c r="R4628" s="137" t="str">
        <f ca="1">(IFERROR(IF($C4628="","",VLOOKUP(FİLTRE!$C4628,'SKT LİSTESİ'!$F:$AJ,15,0)),""))</f>
        <v/>
      </c>
      <c r="S4628" s="138" t="str">
        <f ca="1">IFERROR(IF($C4628="","",VLOOKUP(FİLTRE!$C4628,'SKT LİSTESİ'!$F:$AJ,16,0)),"")</f>
        <v/>
      </c>
      <c r="AF4628" s="179" t="str">
        <f t="shared" ca="1" si="290"/>
        <v/>
      </c>
      <c r="AG4628" s="179">
        <f t="shared" ca="1" si="291"/>
        <v>0</v>
      </c>
      <c r="AH4628" s="179">
        <f t="shared" ca="1" si="292"/>
        <v>0</v>
      </c>
    </row>
    <row r="4629" spans="2:34" ht="15.75" x14ac:dyDescent="0.25">
      <c r="B4629">
        <f t="shared" ca="1" si="289"/>
        <v>4617</v>
      </c>
      <c r="C4629" t="str">
        <f ca="1">IFERROR(VLOOKUP(B4629,'SKT LİSTESİ'!F:F,1,0),"")</f>
        <v/>
      </c>
      <c r="E4629" s="128" t="str">
        <f ca="1">IFERROR(IF($C4629="","",VLOOKUP(FİLTRE!$C4629,'SKT LİSTESİ'!$F:$S,5,0)),"")</f>
        <v/>
      </c>
      <c r="F4629" s="129" t="str">
        <f ca="1">IFERROR(IF($C4629="","",VLOOKUP(FİLTRE!$C4629,'SKT LİSTESİ'!$F:$S,7,0)),"")</f>
        <v/>
      </c>
      <c r="G4629" s="130" t="str">
        <f ca="1">IFERROR(IF($C4629="","",VLOOKUP(FİLTRE!$C4629,'SKT LİSTESİ'!$F:$S,8,0)),"")</f>
        <v/>
      </c>
      <c r="H4629" s="131" t="str">
        <f ca="1">IF(E4629="","",IF($C4629="","",VLOOKUP(FİLTRE!$C4629,'SKT LİSTESİ'!$F:$S,9,0)))</f>
        <v/>
      </c>
      <c r="I4629" s="132" t="str">
        <f ca="1">IFERROR(IF($C4629="","",VLOOKUP(FİLTRE!$C4629,'SKT LİSTESİ'!$F:$S,10,0)),"")</f>
        <v/>
      </c>
      <c r="J4629" s="133" t="str">
        <f ca="1">IFERROR(IF($C4629="","",VLOOKUP(FİLTRE!$C4629,'SKT LİSTESİ'!$F:$S,11,0)),"")</f>
        <v/>
      </c>
      <c r="K4629" s="134" t="str">
        <f ca="1">IFERROR(IF($C4629="","",VLOOKUP(FİLTRE!$C4629,'SKT LİSTESİ'!$F:$S,12,0)),"")</f>
        <v/>
      </c>
      <c r="L4629" s="134" t="str">
        <f ca="1">IFERROR(IF($C4629="","",VLOOKUP(FİLTRE!$C4629,'SKT LİSTESİ'!$F:$S,13,0)),"")</f>
        <v/>
      </c>
      <c r="M4629" s="135" t="str">
        <f ca="1">IFERROR(IF($C4629="","",VLOOKUP(FİLTRE!$C4629,'SKT LİSTESİ'!$F:$AJ,14,0)),"")</f>
        <v/>
      </c>
      <c r="N4629" s="31" t="str">
        <f ca="1">IFERROR(IF($C4629="","",VLOOKUP(FİLTRE!$C4629,'SKT LİSTESİ'!$F:$AJ,22,0)),"")</f>
        <v/>
      </c>
      <c r="O4629" s="136" t="str">
        <f ca="1">IFERROR(IF($C4629="","",VLOOKUP(FİLTRE!$C4629,'SKT LİSTESİ'!$F:$AJ,23,0)),"")</f>
        <v/>
      </c>
      <c r="P4629" s="31"/>
      <c r="Q4629" s="31"/>
      <c r="R4629" s="137" t="str">
        <f ca="1">(IFERROR(IF($C4629="","",VLOOKUP(FİLTRE!$C4629,'SKT LİSTESİ'!$F:$AJ,15,0)),""))</f>
        <v/>
      </c>
      <c r="S4629" s="138" t="str">
        <f ca="1">IFERROR(IF($C4629="","",VLOOKUP(FİLTRE!$C4629,'SKT LİSTESİ'!$F:$AJ,16,0)),"")</f>
        <v/>
      </c>
      <c r="AF4629" s="179" t="str">
        <f t="shared" ca="1" si="290"/>
        <v/>
      </c>
      <c r="AG4629" s="179">
        <f t="shared" ca="1" si="291"/>
        <v>0</v>
      </c>
      <c r="AH4629" s="179">
        <f t="shared" ca="1" si="292"/>
        <v>0</v>
      </c>
    </row>
    <row r="4630" spans="2:34" ht="15.75" x14ac:dyDescent="0.25">
      <c r="B4630">
        <f t="shared" ca="1" si="289"/>
        <v>4618</v>
      </c>
      <c r="C4630" t="str">
        <f ca="1">IFERROR(VLOOKUP(B4630,'SKT LİSTESİ'!F:F,1,0),"")</f>
        <v/>
      </c>
      <c r="E4630" s="128" t="str">
        <f ca="1">IFERROR(IF($C4630="","",VLOOKUP(FİLTRE!$C4630,'SKT LİSTESİ'!$F:$S,5,0)),"")</f>
        <v/>
      </c>
      <c r="F4630" s="129" t="str">
        <f ca="1">IFERROR(IF($C4630="","",VLOOKUP(FİLTRE!$C4630,'SKT LİSTESİ'!$F:$S,7,0)),"")</f>
        <v/>
      </c>
      <c r="G4630" s="130" t="str">
        <f ca="1">IFERROR(IF($C4630="","",VLOOKUP(FİLTRE!$C4630,'SKT LİSTESİ'!$F:$S,8,0)),"")</f>
        <v/>
      </c>
      <c r="H4630" s="131" t="str">
        <f ca="1">IF(E4630="","",IF($C4630="","",VLOOKUP(FİLTRE!$C4630,'SKT LİSTESİ'!$F:$S,9,0)))</f>
        <v/>
      </c>
      <c r="I4630" s="132" t="str">
        <f ca="1">IFERROR(IF($C4630="","",VLOOKUP(FİLTRE!$C4630,'SKT LİSTESİ'!$F:$S,10,0)),"")</f>
        <v/>
      </c>
      <c r="J4630" s="133" t="str">
        <f ca="1">IFERROR(IF($C4630="","",VLOOKUP(FİLTRE!$C4630,'SKT LİSTESİ'!$F:$S,11,0)),"")</f>
        <v/>
      </c>
      <c r="K4630" s="134" t="str">
        <f ca="1">IFERROR(IF($C4630="","",VLOOKUP(FİLTRE!$C4630,'SKT LİSTESİ'!$F:$S,12,0)),"")</f>
        <v/>
      </c>
      <c r="L4630" s="134" t="str">
        <f ca="1">IFERROR(IF($C4630="","",VLOOKUP(FİLTRE!$C4630,'SKT LİSTESİ'!$F:$S,13,0)),"")</f>
        <v/>
      </c>
      <c r="M4630" s="135" t="str">
        <f ca="1">IFERROR(IF($C4630="","",VLOOKUP(FİLTRE!$C4630,'SKT LİSTESİ'!$F:$AJ,14,0)),"")</f>
        <v/>
      </c>
      <c r="N4630" s="31" t="str">
        <f ca="1">IFERROR(IF($C4630="","",VLOOKUP(FİLTRE!$C4630,'SKT LİSTESİ'!$F:$AJ,22,0)),"")</f>
        <v/>
      </c>
      <c r="O4630" s="136" t="str">
        <f ca="1">IFERROR(IF($C4630="","",VLOOKUP(FİLTRE!$C4630,'SKT LİSTESİ'!$F:$AJ,23,0)),"")</f>
        <v/>
      </c>
      <c r="P4630" s="31"/>
      <c r="Q4630" s="31"/>
      <c r="R4630" s="137" t="str">
        <f ca="1">(IFERROR(IF($C4630="","",VLOOKUP(FİLTRE!$C4630,'SKT LİSTESİ'!$F:$AJ,15,0)),""))</f>
        <v/>
      </c>
      <c r="S4630" s="138" t="str">
        <f ca="1">IFERROR(IF($C4630="","",VLOOKUP(FİLTRE!$C4630,'SKT LİSTESİ'!$F:$AJ,16,0)),"")</f>
        <v/>
      </c>
      <c r="AF4630" s="179" t="str">
        <f t="shared" ca="1" si="290"/>
        <v/>
      </c>
      <c r="AG4630" s="179">
        <f t="shared" ca="1" si="291"/>
        <v>0</v>
      </c>
      <c r="AH4630" s="179">
        <f t="shared" ca="1" si="292"/>
        <v>0</v>
      </c>
    </row>
    <row r="4631" spans="2:34" ht="15.75" x14ac:dyDescent="0.25">
      <c r="B4631">
        <f t="shared" ca="1" si="289"/>
        <v>4619</v>
      </c>
      <c r="C4631" t="str">
        <f ca="1">IFERROR(VLOOKUP(B4631,'SKT LİSTESİ'!F:F,1,0),"")</f>
        <v/>
      </c>
      <c r="E4631" s="128" t="str">
        <f ca="1">IFERROR(IF($C4631="","",VLOOKUP(FİLTRE!$C4631,'SKT LİSTESİ'!$F:$S,5,0)),"")</f>
        <v/>
      </c>
      <c r="F4631" s="129" t="str">
        <f ca="1">IFERROR(IF($C4631="","",VLOOKUP(FİLTRE!$C4631,'SKT LİSTESİ'!$F:$S,7,0)),"")</f>
        <v/>
      </c>
      <c r="G4631" s="130" t="str">
        <f ca="1">IFERROR(IF($C4631="","",VLOOKUP(FİLTRE!$C4631,'SKT LİSTESİ'!$F:$S,8,0)),"")</f>
        <v/>
      </c>
      <c r="H4631" s="131" t="str">
        <f ca="1">IF(E4631="","",IF($C4631="","",VLOOKUP(FİLTRE!$C4631,'SKT LİSTESİ'!$F:$S,9,0)))</f>
        <v/>
      </c>
      <c r="I4631" s="132" t="str">
        <f ca="1">IFERROR(IF($C4631="","",VLOOKUP(FİLTRE!$C4631,'SKT LİSTESİ'!$F:$S,10,0)),"")</f>
        <v/>
      </c>
      <c r="J4631" s="133" t="str">
        <f ca="1">IFERROR(IF($C4631="","",VLOOKUP(FİLTRE!$C4631,'SKT LİSTESİ'!$F:$S,11,0)),"")</f>
        <v/>
      </c>
      <c r="K4631" s="134" t="str">
        <f ca="1">IFERROR(IF($C4631="","",VLOOKUP(FİLTRE!$C4631,'SKT LİSTESİ'!$F:$S,12,0)),"")</f>
        <v/>
      </c>
      <c r="L4631" s="134" t="str">
        <f ca="1">IFERROR(IF($C4631="","",VLOOKUP(FİLTRE!$C4631,'SKT LİSTESİ'!$F:$S,13,0)),"")</f>
        <v/>
      </c>
      <c r="M4631" s="135" t="str">
        <f ca="1">IFERROR(IF($C4631="","",VLOOKUP(FİLTRE!$C4631,'SKT LİSTESİ'!$F:$AJ,14,0)),"")</f>
        <v/>
      </c>
      <c r="N4631" s="31" t="str">
        <f ca="1">IFERROR(IF($C4631="","",VLOOKUP(FİLTRE!$C4631,'SKT LİSTESİ'!$F:$AJ,22,0)),"")</f>
        <v/>
      </c>
      <c r="O4631" s="136" t="str">
        <f ca="1">IFERROR(IF($C4631="","",VLOOKUP(FİLTRE!$C4631,'SKT LİSTESİ'!$F:$AJ,23,0)),"")</f>
        <v/>
      </c>
      <c r="P4631" s="31"/>
      <c r="Q4631" s="31"/>
      <c r="R4631" s="137" t="str">
        <f ca="1">(IFERROR(IF($C4631="","",VLOOKUP(FİLTRE!$C4631,'SKT LİSTESİ'!$F:$AJ,15,0)),""))</f>
        <v/>
      </c>
      <c r="S4631" s="138" t="str">
        <f ca="1">IFERROR(IF($C4631="","",VLOOKUP(FİLTRE!$C4631,'SKT LİSTESİ'!$F:$AJ,16,0)),"")</f>
        <v/>
      </c>
      <c r="AF4631" s="179" t="str">
        <f t="shared" ca="1" si="290"/>
        <v/>
      </c>
      <c r="AG4631" s="179">
        <f t="shared" ca="1" si="291"/>
        <v>0</v>
      </c>
      <c r="AH4631" s="179">
        <f t="shared" ca="1" si="292"/>
        <v>0</v>
      </c>
    </row>
    <row r="4632" spans="2:34" ht="15.75" x14ac:dyDescent="0.25">
      <c r="B4632">
        <f t="shared" ca="1" si="289"/>
        <v>4620</v>
      </c>
      <c r="C4632" t="str">
        <f ca="1">IFERROR(VLOOKUP(B4632,'SKT LİSTESİ'!F:F,1,0),"")</f>
        <v/>
      </c>
      <c r="E4632" s="128" t="str">
        <f ca="1">IFERROR(IF($C4632="","",VLOOKUP(FİLTRE!$C4632,'SKT LİSTESİ'!$F:$S,5,0)),"")</f>
        <v/>
      </c>
      <c r="F4632" s="129" t="str">
        <f ca="1">IFERROR(IF($C4632="","",VLOOKUP(FİLTRE!$C4632,'SKT LİSTESİ'!$F:$S,7,0)),"")</f>
        <v/>
      </c>
      <c r="G4632" s="130" t="str">
        <f ca="1">IFERROR(IF($C4632="","",VLOOKUP(FİLTRE!$C4632,'SKT LİSTESİ'!$F:$S,8,0)),"")</f>
        <v/>
      </c>
      <c r="H4632" s="131" t="str">
        <f ca="1">IF(E4632="","",IF($C4632="","",VLOOKUP(FİLTRE!$C4632,'SKT LİSTESİ'!$F:$S,9,0)))</f>
        <v/>
      </c>
      <c r="I4632" s="132" t="str">
        <f ca="1">IFERROR(IF($C4632="","",VLOOKUP(FİLTRE!$C4632,'SKT LİSTESİ'!$F:$S,10,0)),"")</f>
        <v/>
      </c>
      <c r="J4632" s="133" t="str">
        <f ca="1">IFERROR(IF($C4632="","",VLOOKUP(FİLTRE!$C4632,'SKT LİSTESİ'!$F:$S,11,0)),"")</f>
        <v/>
      </c>
      <c r="K4632" s="134" t="str">
        <f ca="1">IFERROR(IF($C4632="","",VLOOKUP(FİLTRE!$C4632,'SKT LİSTESİ'!$F:$S,12,0)),"")</f>
        <v/>
      </c>
      <c r="L4632" s="134" t="str">
        <f ca="1">IFERROR(IF($C4632="","",VLOOKUP(FİLTRE!$C4632,'SKT LİSTESİ'!$F:$S,13,0)),"")</f>
        <v/>
      </c>
      <c r="M4632" s="135" t="str">
        <f ca="1">IFERROR(IF($C4632="","",VLOOKUP(FİLTRE!$C4632,'SKT LİSTESİ'!$F:$AJ,14,0)),"")</f>
        <v/>
      </c>
      <c r="N4632" s="31" t="str">
        <f ca="1">IFERROR(IF($C4632="","",VLOOKUP(FİLTRE!$C4632,'SKT LİSTESİ'!$F:$AJ,22,0)),"")</f>
        <v/>
      </c>
      <c r="O4632" s="136" t="str">
        <f ca="1">IFERROR(IF($C4632="","",VLOOKUP(FİLTRE!$C4632,'SKT LİSTESİ'!$F:$AJ,23,0)),"")</f>
        <v/>
      </c>
      <c r="P4632" s="31"/>
      <c r="Q4632" s="31"/>
      <c r="R4632" s="137" t="str">
        <f ca="1">(IFERROR(IF($C4632="","",VLOOKUP(FİLTRE!$C4632,'SKT LİSTESİ'!$F:$AJ,15,0)),""))</f>
        <v/>
      </c>
      <c r="S4632" s="138" t="str">
        <f ca="1">IFERROR(IF($C4632="","",VLOOKUP(FİLTRE!$C4632,'SKT LİSTESİ'!$F:$AJ,16,0)),"")</f>
        <v/>
      </c>
      <c r="AF4632" s="179" t="str">
        <f t="shared" ca="1" si="290"/>
        <v/>
      </c>
      <c r="AG4632" s="179">
        <f t="shared" ca="1" si="291"/>
        <v>0</v>
      </c>
      <c r="AH4632" s="179">
        <f t="shared" ca="1" si="292"/>
        <v>0</v>
      </c>
    </row>
    <row r="4633" spans="2:34" ht="15.75" x14ac:dyDescent="0.25">
      <c r="B4633">
        <f t="shared" ca="1" si="289"/>
        <v>4621</v>
      </c>
      <c r="C4633" t="str">
        <f ca="1">IFERROR(VLOOKUP(B4633,'SKT LİSTESİ'!F:F,1,0),"")</f>
        <v/>
      </c>
      <c r="E4633" s="128" t="str">
        <f ca="1">IFERROR(IF($C4633="","",VLOOKUP(FİLTRE!$C4633,'SKT LİSTESİ'!$F:$S,5,0)),"")</f>
        <v/>
      </c>
      <c r="F4633" s="129" t="str">
        <f ca="1">IFERROR(IF($C4633="","",VLOOKUP(FİLTRE!$C4633,'SKT LİSTESİ'!$F:$S,7,0)),"")</f>
        <v/>
      </c>
      <c r="G4633" s="130" t="str">
        <f ca="1">IFERROR(IF($C4633="","",VLOOKUP(FİLTRE!$C4633,'SKT LİSTESİ'!$F:$S,8,0)),"")</f>
        <v/>
      </c>
      <c r="H4633" s="131" t="str">
        <f ca="1">IF(E4633="","",IF($C4633="","",VLOOKUP(FİLTRE!$C4633,'SKT LİSTESİ'!$F:$S,9,0)))</f>
        <v/>
      </c>
      <c r="I4633" s="132" t="str">
        <f ca="1">IFERROR(IF($C4633="","",VLOOKUP(FİLTRE!$C4633,'SKT LİSTESİ'!$F:$S,10,0)),"")</f>
        <v/>
      </c>
      <c r="J4633" s="133" t="str">
        <f ca="1">IFERROR(IF($C4633="","",VLOOKUP(FİLTRE!$C4633,'SKT LİSTESİ'!$F:$S,11,0)),"")</f>
        <v/>
      </c>
      <c r="K4633" s="134" t="str">
        <f ca="1">IFERROR(IF($C4633="","",VLOOKUP(FİLTRE!$C4633,'SKT LİSTESİ'!$F:$S,12,0)),"")</f>
        <v/>
      </c>
      <c r="L4633" s="134" t="str">
        <f ca="1">IFERROR(IF($C4633="","",VLOOKUP(FİLTRE!$C4633,'SKT LİSTESİ'!$F:$S,13,0)),"")</f>
        <v/>
      </c>
      <c r="M4633" s="135" t="str">
        <f ca="1">IFERROR(IF($C4633="","",VLOOKUP(FİLTRE!$C4633,'SKT LİSTESİ'!$F:$AJ,14,0)),"")</f>
        <v/>
      </c>
      <c r="N4633" s="31" t="str">
        <f ca="1">IFERROR(IF($C4633="","",VLOOKUP(FİLTRE!$C4633,'SKT LİSTESİ'!$F:$AJ,22,0)),"")</f>
        <v/>
      </c>
      <c r="O4633" s="136" t="str">
        <f ca="1">IFERROR(IF($C4633="","",VLOOKUP(FİLTRE!$C4633,'SKT LİSTESİ'!$F:$AJ,23,0)),"")</f>
        <v/>
      </c>
      <c r="P4633" s="31"/>
      <c r="Q4633" s="31"/>
      <c r="R4633" s="137" t="str">
        <f ca="1">(IFERROR(IF($C4633="","",VLOOKUP(FİLTRE!$C4633,'SKT LİSTESİ'!$F:$AJ,15,0)),""))</f>
        <v/>
      </c>
      <c r="S4633" s="138" t="str">
        <f ca="1">IFERROR(IF($C4633="","",VLOOKUP(FİLTRE!$C4633,'SKT LİSTESİ'!$F:$AJ,16,0)),"")</f>
        <v/>
      </c>
      <c r="AF4633" s="179" t="str">
        <f t="shared" ca="1" si="290"/>
        <v/>
      </c>
      <c r="AG4633" s="179">
        <f t="shared" ca="1" si="291"/>
        <v>0</v>
      </c>
      <c r="AH4633" s="179">
        <f t="shared" ca="1" si="292"/>
        <v>0</v>
      </c>
    </row>
    <row r="4634" spans="2:34" ht="15.75" x14ac:dyDescent="0.25">
      <c r="B4634">
        <f t="shared" ca="1" si="289"/>
        <v>4622</v>
      </c>
      <c r="C4634" t="str">
        <f ca="1">IFERROR(VLOOKUP(B4634,'SKT LİSTESİ'!F:F,1,0),"")</f>
        <v/>
      </c>
      <c r="E4634" s="128" t="str">
        <f ca="1">IFERROR(IF($C4634="","",VLOOKUP(FİLTRE!$C4634,'SKT LİSTESİ'!$F:$S,5,0)),"")</f>
        <v/>
      </c>
      <c r="F4634" s="129" t="str">
        <f ca="1">IFERROR(IF($C4634="","",VLOOKUP(FİLTRE!$C4634,'SKT LİSTESİ'!$F:$S,7,0)),"")</f>
        <v/>
      </c>
      <c r="G4634" s="130" t="str">
        <f ca="1">IFERROR(IF($C4634="","",VLOOKUP(FİLTRE!$C4634,'SKT LİSTESİ'!$F:$S,8,0)),"")</f>
        <v/>
      </c>
      <c r="H4634" s="131" t="str">
        <f ca="1">IF(E4634="","",IF($C4634="","",VLOOKUP(FİLTRE!$C4634,'SKT LİSTESİ'!$F:$S,9,0)))</f>
        <v/>
      </c>
      <c r="I4634" s="132" t="str">
        <f ca="1">IFERROR(IF($C4634="","",VLOOKUP(FİLTRE!$C4634,'SKT LİSTESİ'!$F:$S,10,0)),"")</f>
        <v/>
      </c>
      <c r="J4634" s="133" t="str">
        <f ca="1">IFERROR(IF($C4634="","",VLOOKUP(FİLTRE!$C4634,'SKT LİSTESİ'!$F:$S,11,0)),"")</f>
        <v/>
      </c>
      <c r="K4634" s="134" t="str">
        <f ca="1">IFERROR(IF($C4634="","",VLOOKUP(FİLTRE!$C4634,'SKT LİSTESİ'!$F:$S,12,0)),"")</f>
        <v/>
      </c>
      <c r="L4634" s="134" t="str">
        <f ca="1">IFERROR(IF($C4634="","",VLOOKUP(FİLTRE!$C4634,'SKT LİSTESİ'!$F:$S,13,0)),"")</f>
        <v/>
      </c>
      <c r="M4634" s="135" t="str">
        <f ca="1">IFERROR(IF($C4634="","",VLOOKUP(FİLTRE!$C4634,'SKT LİSTESİ'!$F:$AJ,14,0)),"")</f>
        <v/>
      </c>
      <c r="N4634" s="31" t="str">
        <f ca="1">IFERROR(IF($C4634="","",VLOOKUP(FİLTRE!$C4634,'SKT LİSTESİ'!$F:$AJ,22,0)),"")</f>
        <v/>
      </c>
      <c r="O4634" s="136" t="str">
        <f ca="1">IFERROR(IF($C4634="","",VLOOKUP(FİLTRE!$C4634,'SKT LİSTESİ'!$F:$AJ,23,0)),"")</f>
        <v/>
      </c>
      <c r="P4634" s="31"/>
      <c r="Q4634" s="31"/>
      <c r="R4634" s="137" t="str">
        <f ca="1">(IFERROR(IF($C4634="","",VLOOKUP(FİLTRE!$C4634,'SKT LİSTESİ'!$F:$AJ,15,0)),""))</f>
        <v/>
      </c>
      <c r="S4634" s="138" t="str">
        <f ca="1">IFERROR(IF($C4634="","",VLOOKUP(FİLTRE!$C4634,'SKT LİSTESİ'!$F:$AJ,16,0)),"")</f>
        <v/>
      </c>
      <c r="AF4634" s="179" t="str">
        <f t="shared" ca="1" si="290"/>
        <v/>
      </c>
      <c r="AG4634" s="179">
        <f t="shared" ca="1" si="291"/>
        <v>0</v>
      </c>
      <c r="AH4634" s="179">
        <f t="shared" ca="1" si="292"/>
        <v>0</v>
      </c>
    </row>
    <row r="4635" spans="2:34" ht="15.75" x14ac:dyDescent="0.25">
      <c r="B4635">
        <f t="shared" ca="1" si="289"/>
        <v>4623</v>
      </c>
      <c r="C4635" t="str">
        <f ca="1">IFERROR(VLOOKUP(B4635,'SKT LİSTESİ'!F:F,1,0),"")</f>
        <v/>
      </c>
      <c r="E4635" s="128" t="str">
        <f ca="1">IFERROR(IF($C4635="","",VLOOKUP(FİLTRE!$C4635,'SKT LİSTESİ'!$F:$S,5,0)),"")</f>
        <v/>
      </c>
      <c r="F4635" s="129" t="str">
        <f ca="1">IFERROR(IF($C4635="","",VLOOKUP(FİLTRE!$C4635,'SKT LİSTESİ'!$F:$S,7,0)),"")</f>
        <v/>
      </c>
      <c r="G4635" s="130" t="str">
        <f ca="1">IFERROR(IF($C4635="","",VLOOKUP(FİLTRE!$C4635,'SKT LİSTESİ'!$F:$S,8,0)),"")</f>
        <v/>
      </c>
      <c r="H4635" s="131" t="str">
        <f ca="1">IF(E4635="","",IF($C4635="","",VLOOKUP(FİLTRE!$C4635,'SKT LİSTESİ'!$F:$S,9,0)))</f>
        <v/>
      </c>
      <c r="I4635" s="132" t="str">
        <f ca="1">IFERROR(IF($C4635="","",VLOOKUP(FİLTRE!$C4635,'SKT LİSTESİ'!$F:$S,10,0)),"")</f>
        <v/>
      </c>
      <c r="J4635" s="133" t="str">
        <f ca="1">IFERROR(IF($C4635="","",VLOOKUP(FİLTRE!$C4635,'SKT LİSTESİ'!$F:$S,11,0)),"")</f>
        <v/>
      </c>
      <c r="K4635" s="134" t="str">
        <f ca="1">IFERROR(IF($C4635="","",VLOOKUP(FİLTRE!$C4635,'SKT LİSTESİ'!$F:$S,12,0)),"")</f>
        <v/>
      </c>
      <c r="L4635" s="134" t="str">
        <f ca="1">IFERROR(IF($C4635="","",VLOOKUP(FİLTRE!$C4635,'SKT LİSTESİ'!$F:$S,13,0)),"")</f>
        <v/>
      </c>
      <c r="M4635" s="135" t="str">
        <f ca="1">IFERROR(IF($C4635="","",VLOOKUP(FİLTRE!$C4635,'SKT LİSTESİ'!$F:$AJ,14,0)),"")</f>
        <v/>
      </c>
      <c r="N4635" s="31" t="str">
        <f ca="1">IFERROR(IF($C4635="","",VLOOKUP(FİLTRE!$C4635,'SKT LİSTESİ'!$F:$AJ,22,0)),"")</f>
        <v/>
      </c>
      <c r="O4635" s="136" t="str">
        <f ca="1">IFERROR(IF($C4635="","",VLOOKUP(FİLTRE!$C4635,'SKT LİSTESİ'!$F:$AJ,23,0)),"")</f>
        <v/>
      </c>
      <c r="P4635" s="31"/>
      <c r="Q4635" s="31"/>
      <c r="R4635" s="137" t="str">
        <f ca="1">(IFERROR(IF($C4635="","",VLOOKUP(FİLTRE!$C4635,'SKT LİSTESİ'!$F:$AJ,15,0)),""))</f>
        <v/>
      </c>
      <c r="S4635" s="138" t="str">
        <f ca="1">IFERROR(IF($C4635="","",VLOOKUP(FİLTRE!$C4635,'SKT LİSTESİ'!$F:$AJ,16,0)),"")</f>
        <v/>
      </c>
      <c r="AF4635" s="179" t="str">
        <f t="shared" ca="1" si="290"/>
        <v/>
      </c>
      <c r="AG4635" s="179">
        <f t="shared" ca="1" si="291"/>
        <v>0</v>
      </c>
      <c r="AH4635" s="179">
        <f t="shared" ca="1" si="292"/>
        <v>0</v>
      </c>
    </row>
    <row r="4636" spans="2:34" ht="15.75" x14ac:dyDescent="0.25">
      <c r="B4636">
        <f t="shared" ca="1" si="289"/>
        <v>4624</v>
      </c>
      <c r="C4636" t="str">
        <f ca="1">IFERROR(VLOOKUP(B4636,'SKT LİSTESİ'!F:F,1,0),"")</f>
        <v/>
      </c>
      <c r="E4636" s="128" t="str">
        <f ca="1">IFERROR(IF($C4636="","",VLOOKUP(FİLTRE!$C4636,'SKT LİSTESİ'!$F:$S,5,0)),"")</f>
        <v/>
      </c>
      <c r="F4636" s="129" t="str">
        <f ca="1">IFERROR(IF($C4636="","",VLOOKUP(FİLTRE!$C4636,'SKT LİSTESİ'!$F:$S,7,0)),"")</f>
        <v/>
      </c>
      <c r="G4636" s="130" t="str">
        <f ca="1">IFERROR(IF($C4636="","",VLOOKUP(FİLTRE!$C4636,'SKT LİSTESİ'!$F:$S,8,0)),"")</f>
        <v/>
      </c>
      <c r="H4636" s="131" t="str">
        <f ca="1">IF(E4636="","",IF($C4636="","",VLOOKUP(FİLTRE!$C4636,'SKT LİSTESİ'!$F:$S,9,0)))</f>
        <v/>
      </c>
      <c r="I4636" s="132" t="str">
        <f ca="1">IFERROR(IF($C4636="","",VLOOKUP(FİLTRE!$C4636,'SKT LİSTESİ'!$F:$S,10,0)),"")</f>
        <v/>
      </c>
      <c r="J4636" s="133" t="str">
        <f ca="1">IFERROR(IF($C4636="","",VLOOKUP(FİLTRE!$C4636,'SKT LİSTESİ'!$F:$S,11,0)),"")</f>
        <v/>
      </c>
      <c r="K4636" s="134" t="str">
        <f ca="1">IFERROR(IF($C4636="","",VLOOKUP(FİLTRE!$C4636,'SKT LİSTESİ'!$F:$S,12,0)),"")</f>
        <v/>
      </c>
      <c r="L4636" s="134" t="str">
        <f ca="1">IFERROR(IF($C4636="","",VLOOKUP(FİLTRE!$C4636,'SKT LİSTESİ'!$F:$S,13,0)),"")</f>
        <v/>
      </c>
      <c r="M4636" s="135" t="str">
        <f ca="1">IFERROR(IF($C4636="","",VLOOKUP(FİLTRE!$C4636,'SKT LİSTESİ'!$F:$AJ,14,0)),"")</f>
        <v/>
      </c>
      <c r="N4636" s="31" t="str">
        <f ca="1">IFERROR(IF($C4636="","",VLOOKUP(FİLTRE!$C4636,'SKT LİSTESİ'!$F:$AJ,22,0)),"")</f>
        <v/>
      </c>
      <c r="O4636" s="136" t="str">
        <f ca="1">IFERROR(IF($C4636="","",VLOOKUP(FİLTRE!$C4636,'SKT LİSTESİ'!$F:$AJ,23,0)),"")</f>
        <v/>
      </c>
      <c r="P4636" s="31"/>
      <c r="Q4636" s="31"/>
      <c r="R4636" s="137" t="str">
        <f ca="1">(IFERROR(IF($C4636="","",VLOOKUP(FİLTRE!$C4636,'SKT LİSTESİ'!$F:$AJ,15,0)),""))</f>
        <v/>
      </c>
      <c r="S4636" s="138" t="str">
        <f ca="1">IFERROR(IF($C4636="","",VLOOKUP(FİLTRE!$C4636,'SKT LİSTESİ'!$F:$AJ,16,0)),"")</f>
        <v/>
      </c>
      <c r="AF4636" s="179" t="str">
        <f t="shared" ca="1" si="290"/>
        <v/>
      </c>
      <c r="AG4636" s="179">
        <f t="shared" ca="1" si="291"/>
        <v>0</v>
      </c>
      <c r="AH4636" s="179">
        <f t="shared" ca="1" si="292"/>
        <v>0</v>
      </c>
    </row>
    <row r="4637" spans="2:34" ht="15.75" x14ac:dyDescent="0.25">
      <c r="B4637">
        <f t="shared" ca="1" si="289"/>
        <v>4625</v>
      </c>
      <c r="C4637" t="str">
        <f ca="1">IFERROR(VLOOKUP(B4637,'SKT LİSTESİ'!F:F,1,0),"")</f>
        <v/>
      </c>
      <c r="E4637" s="128" t="str">
        <f ca="1">IFERROR(IF($C4637="","",VLOOKUP(FİLTRE!$C4637,'SKT LİSTESİ'!$F:$S,5,0)),"")</f>
        <v/>
      </c>
      <c r="F4637" s="129" t="str">
        <f ca="1">IFERROR(IF($C4637="","",VLOOKUP(FİLTRE!$C4637,'SKT LİSTESİ'!$F:$S,7,0)),"")</f>
        <v/>
      </c>
      <c r="G4637" s="130" t="str">
        <f ca="1">IFERROR(IF($C4637="","",VLOOKUP(FİLTRE!$C4637,'SKT LİSTESİ'!$F:$S,8,0)),"")</f>
        <v/>
      </c>
      <c r="H4637" s="131" t="str">
        <f ca="1">IF(E4637="","",IF($C4637="","",VLOOKUP(FİLTRE!$C4637,'SKT LİSTESİ'!$F:$S,9,0)))</f>
        <v/>
      </c>
      <c r="I4637" s="132" t="str">
        <f ca="1">IFERROR(IF($C4637="","",VLOOKUP(FİLTRE!$C4637,'SKT LİSTESİ'!$F:$S,10,0)),"")</f>
        <v/>
      </c>
      <c r="J4637" s="133" t="str">
        <f ca="1">IFERROR(IF($C4637="","",VLOOKUP(FİLTRE!$C4637,'SKT LİSTESİ'!$F:$S,11,0)),"")</f>
        <v/>
      </c>
      <c r="K4637" s="134" t="str">
        <f ca="1">IFERROR(IF($C4637="","",VLOOKUP(FİLTRE!$C4637,'SKT LİSTESİ'!$F:$S,12,0)),"")</f>
        <v/>
      </c>
      <c r="L4637" s="134" t="str">
        <f ca="1">IFERROR(IF($C4637="","",VLOOKUP(FİLTRE!$C4637,'SKT LİSTESİ'!$F:$S,13,0)),"")</f>
        <v/>
      </c>
      <c r="M4637" s="135" t="str">
        <f ca="1">IFERROR(IF($C4637="","",VLOOKUP(FİLTRE!$C4637,'SKT LİSTESİ'!$F:$AJ,14,0)),"")</f>
        <v/>
      </c>
      <c r="N4637" s="31" t="str">
        <f ca="1">IFERROR(IF($C4637="","",VLOOKUP(FİLTRE!$C4637,'SKT LİSTESİ'!$F:$AJ,22,0)),"")</f>
        <v/>
      </c>
      <c r="O4637" s="136" t="str">
        <f ca="1">IFERROR(IF($C4637="","",VLOOKUP(FİLTRE!$C4637,'SKT LİSTESİ'!$F:$AJ,23,0)),"")</f>
        <v/>
      </c>
      <c r="P4637" s="31"/>
      <c r="Q4637" s="31"/>
      <c r="R4637" s="137" t="str">
        <f ca="1">(IFERROR(IF($C4637="","",VLOOKUP(FİLTRE!$C4637,'SKT LİSTESİ'!$F:$AJ,15,0)),""))</f>
        <v/>
      </c>
      <c r="S4637" s="138" t="str">
        <f ca="1">IFERROR(IF($C4637="","",VLOOKUP(FİLTRE!$C4637,'SKT LİSTESİ'!$F:$AJ,16,0)),"")</f>
        <v/>
      </c>
      <c r="AF4637" s="179" t="str">
        <f t="shared" ca="1" si="290"/>
        <v/>
      </c>
      <c r="AG4637" s="179">
        <f t="shared" ca="1" si="291"/>
        <v>0</v>
      </c>
      <c r="AH4637" s="179">
        <f t="shared" ca="1" si="292"/>
        <v>0</v>
      </c>
    </row>
    <row r="4638" spans="2:34" ht="15.75" x14ac:dyDescent="0.25">
      <c r="B4638">
        <f t="shared" ca="1" si="289"/>
        <v>4626</v>
      </c>
      <c r="C4638" t="str">
        <f ca="1">IFERROR(VLOOKUP(B4638,'SKT LİSTESİ'!F:F,1,0),"")</f>
        <v/>
      </c>
      <c r="E4638" s="128" t="str">
        <f ca="1">IFERROR(IF($C4638="","",VLOOKUP(FİLTRE!$C4638,'SKT LİSTESİ'!$F:$S,5,0)),"")</f>
        <v/>
      </c>
      <c r="F4638" s="129" t="str">
        <f ca="1">IFERROR(IF($C4638="","",VLOOKUP(FİLTRE!$C4638,'SKT LİSTESİ'!$F:$S,7,0)),"")</f>
        <v/>
      </c>
      <c r="G4638" s="130" t="str">
        <f ca="1">IFERROR(IF($C4638="","",VLOOKUP(FİLTRE!$C4638,'SKT LİSTESİ'!$F:$S,8,0)),"")</f>
        <v/>
      </c>
      <c r="H4638" s="131" t="str">
        <f ca="1">IF(E4638="","",IF($C4638="","",VLOOKUP(FİLTRE!$C4638,'SKT LİSTESİ'!$F:$S,9,0)))</f>
        <v/>
      </c>
      <c r="I4638" s="132" t="str">
        <f ca="1">IFERROR(IF($C4638="","",VLOOKUP(FİLTRE!$C4638,'SKT LİSTESİ'!$F:$S,10,0)),"")</f>
        <v/>
      </c>
      <c r="J4638" s="133" t="str">
        <f ca="1">IFERROR(IF($C4638="","",VLOOKUP(FİLTRE!$C4638,'SKT LİSTESİ'!$F:$S,11,0)),"")</f>
        <v/>
      </c>
      <c r="K4638" s="134" t="str">
        <f ca="1">IFERROR(IF($C4638="","",VLOOKUP(FİLTRE!$C4638,'SKT LİSTESİ'!$F:$S,12,0)),"")</f>
        <v/>
      </c>
      <c r="L4638" s="134" t="str">
        <f ca="1">IFERROR(IF($C4638="","",VLOOKUP(FİLTRE!$C4638,'SKT LİSTESİ'!$F:$S,13,0)),"")</f>
        <v/>
      </c>
      <c r="M4638" s="135" t="str">
        <f ca="1">IFERROR(IF($C4638="","",VLOOKUP(FİLTRE!$C4638,'SKT LİSTESİ'!$F:$AJ,14,0)),"")</f>
        <v/>
      </c>
      <c r="N4638" s="31" t="str">
        <f ca="1">IFERROR(IF($C4638="","",VLOOKUP(FİLTRE!$C4638,'SKT LİSTESİ'!$F:$AJ,22,0)),"")</f>
        <v/>
      </c>
      <c r="O4638" s="136" t="str">
        <f ca="1">IFERROR(IF($C4638="","",VLOOKUP(FİLTRE!$C4638,'SKT LİSTESİ'!$F:$AJ,23,0)),"")</f>
        <v/>
      </c>
      <c r="P4638" s="31"/>
      <c r="Q4638" s="31"/>
      <c r="R4638" s="137" t="str">
        <f ca="1">(IFERROR(IF($C4638="","",VLOOKUP(FİLTRE!$C4638,'SKT LİSTESİ'!$F:$AJ,15,0)),""))</f>
        <v/>
      </c>
      <c r="S4638" s="138" t="str">
        <f ca="1">IFERROR(IF($C4638="","",VLOOKUP(FİLTRE!$C4638,'SKT LİSTESİ'!$F:$AJ,16,0)),"")</f>
        <v/>
      </c>
      <c r="AF4638" s="179" t="str">
        <f t="shared" ca="1" si="290"/>
        <v/>
      </c>
      <c r="AG4638" s="179">
        <f t="shared" ca="1" si="291"/>
        <v>0</v>
      </c>
      <c r="AH4638" s="179">
        <f t="shared" ca="1" si="292"/>
        <v>0</v>
      </c>
    </row>
    <row r="4639" spans="2:34" ht="15.75" x14ac:dyDescent="0.25">
      <c r="B4639">
        <f t="shared" ca="1" si="289"/>
        <v>4627</v>
      </c>
      <c r="C4639" t="str">
        <f ca="1">IFERROR(VLOOKUP(B4639,'SKT LİSTESİ'!F:F,1,0),"")</f>
        <v/>
      </c>
      <c r="E4639" s="128" t="str">
        <f ca="1">IFERROR(IF($C4639="","",VLOOKUP(FİLTRE!$C4639,'SKT LİSTESİ'!$F:$S,5,0)),"")</f>
        <v/>
      </c>
      <c r="F4639" s="129" t="str">
        <f ca="1">IFERROR(IF($C4639="","",VLOOKUP(FİLTRE!$C4639,'SKT LİSTESİ'!$F:$S,7,0)),"")</f>
        <v/>
      </c>
      <c r="G4639" s="130" t="str">
        <f ca="1">IFERROR(IF($C4639="","",VLOOKUP(FİLTRE!$C4639,'SKT LİSTESİ'!$F:$S,8,0)),"")</f>
        <v/>
      </c>
      <c r="H4639" s="131" t="str">
        <f ca="1">IF(E4639="","",IF($C4639="","",VLOOKUP(FİLTRE!$C4639,'SKT LİSTESİ'!$F:$S,9,0)))</f>
        <v/>
      </c>
      <c r="I4639" s="132" t="str">
        <f ca="1">IFERROR(IF($C4639="","",VLOOKUP(FİLTRE!$C4639,'SKT LİSTESİ'!$F:$S,10,0)),"")</f>
        <v/>
      </c>
      <c r="J4639" s="133" t="str">
        <f ca="1">IFERROR(IF($C4639="","",VLOOKUP(FİLTRE!$C4639,'SKT LİSTESİ'!$F:$S,11,0)),"")</f>
        <v/>
      </c>
      <c r="K4639" s="134" t="str">
        <f ca="1">IFERROR(IF($C4639="","",VLOOKUP(FİLTRE!$C4639,'SKT LİSTESİ'!$F:$S,12,0)),"")</f>
        <v/>
      </c>
      <c r="L4639" s="134" t="str">
        <f ca="1">IFERROR(IF($C4639="","",VLOOKUP(FİLTRE!$C4639,'SKT LİSTESİ'!$F:$S,13,0)),"")</f>
        <v/>
      </c>
      <c r="M4639" s="135" t="str">
        <f ca="1">IFERROR(IF($C4639="","",VLOOKUP(FİLTRE!$C4639,'SKT LİSTESİ'!$F:$AJ,14,0)),"")</f>
        <v/>
      </c>
      <c r="N4639" s="31" t="str">
        <f ca="1">IFERROR(IF($C4639="","",VLOOKUP(FİLTRE!$C4639,'SKT LİSTESİ'!$F:$AJ,22,0)),"")</f>
        <v/>
      </c>
      <c r="O4639" s="136" t="str">
        <f ca="1">IFERROR(IF($C4639="","",VLOOKUP(FİLTRE!$C4639,'SKT LİSTESİ'!$F:$AJ,23,0)),"")</f>
        <v/>
      </c>
      <c r="P4639" s="31"/>
      <c r="Q4639" s="31"/>
      <c r="R4639" s="137" t="str">
        <f ca="1">(IFERROR(IF($C4639="","",VLOOKUP(FİLTRE!$C4639,'SKT LİSTESİ'!$F:$AJ,15,0)),""))</f>
        <v/>
      </c>
      <c r="S4639" s="138" t="str">
        <f ca="1">IFERROR(IF($C4639="","",VLOOKUP(FİLTRE!$C4639,'SKT LİSTESİ'!$F:$AJ,16,0)),"")</f>
        <v/>
      </c>
      <c r="AF4639" s="179" t="str">
        <f t="shared" ca="1" si="290"/>
        <v/>
      </c>
      <c r="AG4639" s="179">
        <f t="shared" ca="1" si="291"/>
        <v>0</v>
      </c>
      <c r="AH4639" s="179">
        <f t="shared" ca="1" si="292"/>
        <v>0</v>
      </c>
    </row>
    <row r="4640" spans="2:34" ht="15.75" x14ac:dyDescent="0.25">
      <c r="B4640">
        <f t="shared" ca="1" si="289"/>
        <v>4628</v>
      </c>
      <c r="C4640" t="str">
        <f ca="1">IFERROR(VLOOKUP(B4640,'SKT LİSTESİ'!F:F,1,0),"")</f>
        <v/>
      </c>
      <c r="E4640" s="128" t="str">
        <f ca="1">IFERROR(IF($C4640="","",VLOOKUP(FİLTRE!$C4640,'SKT LİSTESİ'!$F:$S,5,0)),"")</f>
        <v/>
      </c>
      <c r="F4640" s="129" t="str">
        <f ca="1">IFERROR(IF($C4640="","",VLOOKUP(FİLTRE!$C4640,'SKT LİSTESİ'!$F:$S,7,0)),"")</f>
        <v/>
      </c>
      <c r="G4640" s="130" t="str">
        <f ca="1">IFERROR(IF($C4640="","",VLOOKUP(FİLTRE!$C4640,'SKT LİSTESİ'!$F:$S,8,0)),"")</f>
        <v/>
      </c>
      <c r="H4640" s="131" t="str">
        <f ca="1">IF(E4640="","",IF($C4640="","",VLOOKUP(FİLTRE!$C4640,'SKT LİSTESİ'!$F:$S,9,0)))</f>
        <v/>
      </c>
      <c r="I4640" s="132" t="str">
        <f ca="1">IFERROR(IF($C4640="","",VLOOKUP(FİLTRE!$C4640,'SKT LİSTESİ'!$F:$S,10,0)),"")</f>
        <v/>
      </c>
      <c r="J4640" s="133" t="str">
        <f ca="1">IFERROR(IF($C4640="","",VLOOKUP(FİLTRE!$C4640,'SKT LİSTESİ'!$F:$S,11,0)),"")</f>
        <v/>
      </c>
      <c r="K4640" s="134" t="str">
        <f ca="1">IFERROR(IF($C4640="","",VLOOKUP(FİLTRE!$C4640,'SKT LİSTESİ'!$F:$S,12,0)),"")</f>
        <v/>
      </c>
      <c r="L4640" s="134" t="str">
        <f ca="1">IFERROR(IF($C4640="","",VLOOKUP(FİLTRE!$C4640,'SKT LİSTESİ'!$F:$S,13,0)),"")</f>
        <v/>
      </c>
      <c r="M4640" s="135" t="str">
        <f ca="1">IFERROR(IF($C4640="","",VLOOKUP(FİLTRE!$C4640,'SKT LİSTESİ'!$F:$AJ,14,0)),"")</f>
        <v/>
      </c>
      <c r="N4640" s="31" t="str">
        <f ca="1">IFERROR(IF($C4640="","",VLOOKUP(FİLTRE!$C4640,'SKT LİSTESİ'!$F:$AJ,22,0)),"")</f>
        <v/>
      </c>
      <c r="O4640" s="136" t="str">
        <f ca="1">IFERROR(IF($C4640="","",VLOOKUP(FİLTRE!$C4640,'SKT LİSTESİ'!$F:$AJ,23,0)),"")</f>
        <v/>
      </c>
      <c r="P4640" s="31"/>
      <c r="Q4640" s="31"/>
      <c r="R4640" s="137" t="str">
        <f ca="1">(IFERROR(IF($C4640="","",VLOOKUP(FİLTRE!$C4640,'SKT LİSTESİ'!$F:$AJ,15,0)),""))</f>
        <v/>
      </c>
      <c r="S4640" s="138" t="str">
        <f ca="1">IFERROR(IF($C4640="","",VLOOKUP(FİLTRE!$C4640,'SKT LİSTESİ'!$F:$AJ,16,0)),"")</f>
        <v/>
      </c>
      <c r="AF4640" s="179" t="str">
        <f t="shared" ca="1" si="290"/>
        <v/>
      </c>
      <c r="AG4640" s="179">
        <f t="shared" ca="1" si="291"/>
        <v>0</v>
      </c>
      <c r="AH4640" s="179">
        <f t="shared" ca="1" si="292"/>
        <v>0</v>
      </c>
    </row>
    <row r="4641" spans="2:34" ht="15.75" x14ac:dyDescent="0.25">
      <c r="B4641">
        <f t="shared" ca="1" si="289"/>
        <v>4629</v>
      </c>
      <c r="C4641" t="str">
        <f ca="1">IFERROR(VLOOKUP(B4641,'SKT LİSTESİ'!F:F,1,0),"")</f>
        <v/>
      </c>
      <c r="E4641" s="128" t="str">
        <f ca="1">IFERROR(IF($C4641="","",VLOOKUP(FİLTRE!$C4641,'SKT LİSTESİ'!$F:$S,5,0)),"")</f>
        <v/>
      </c>
      <c r="F4641" s="129" t="str">
        <f ca="1">IFERROR(IF($C4641="","",VLOOKUP(FİLTRE!$C4641,'SKT LİSTESİ'!$F:$S,7,0)),"")</f>
        <v/>
      </c>
      <c r="G4641" s="130" t="str">
        <f ca="1">IFERROR(IF($C4641="","",VLOOKUP(FİLTRE!$C4641,'SKT LİSTESİ'!$F:$S,8,0)),"")</f>
        <v/>
      </c>
      <c r="H4641" s="131" t="str">
        <f ca="1">IF(E4641="","",IF($C4641="","",VLOOKUP(FİLTRE!$C4641,'SKT LİSTESİ'!$F:$S,9,0)))</f>
        <v/>
      </c>
      <c r="I4641" s="132" t="str">
        <f ca="1">IFERROR(IF($C4641="","",VLOOKUP(FİLTRE!$C4641,'SKT LİSTESİ'!$F:$S,10,0)),"")</f>
        <v/>
      </c>
      <c r="J4641" s="133" t="str">
        <f ca="1">IFERROR(IF($C4641="","",VLOOKUP(FİLTRE!$C4641,'SKT LİSTESİ'!$F:$S,11,0)),"")</f>
        <v/>
      </c>
      <c r="K4641" s="134" t="str">
        <f ca="1">IFERROR(IF($C4641="","",VLOOKUP(FİLTRE!$C4641,'SKT LİSTESİ'!$F:$S,12,0)),"")</f>
        <v/>
      </c>
      <c r="L4641" s="134" t="str">
        <f ca="1">IFERROR(IF($C4641="","",VLOOKUP(FİLTRE!$C4641,'SKT LİSTESİ'!$F:$S,13,0)),"")</f>
        <v/>
      </c>
      <c r="M4641" s="135" t="str">
        <f ca="1">IFERROR(IF($C4641="","",VLOOKUP(FİLTRE!$C4641,'SKT LİSTESİ'!$F:$AJ,14,0)),"")</f>
        <v/>
      </c>
      <c r="N4641" s="31" t="str">
        <f ca="1">IFERROR(IF($C4641="","",VLOOKUP(FİLTRE!$C4641,'SKT LİSTESİ'!$F:$AJ,22,0)),"")</f>
        <v/>
      </c>
      <c r="O4641" s="136" t="str">
        <f ca="1">IFERROR(IF($C4641="","",VLOOKUP(FİLTRE!$C4641,'SKT LİSTESİ'!$F:$AJ,23,0)),"")</f>
        <v/>
      </c>
      <c r="P4641" s="31"/>
      <c r="Q4641" s="31"/>
      <c r="R4641" s="137" t="str">
        <f ca="1">(IFERROR(IF($C4641="","",VLOOKUP(FİLTRE!$C4641,'SKT LİSTESİ'!$F:$AJ,15,0)),""))</f>
        <v/>
      </c>
      <c r="S4641" s="138" t="str">
        <f ca="1">IFERROR(IF($C4641="","",VLOOKUP(FİLTRE!$C4641,'SKT LİSTESİ'!$F:$AJ,16,0)),"")</f>
        <v/>
      </c>
      <c r="AF4641" s="179" t="str">
        <f t="shared" ca="1" si="290"/>
        <v/>
      </c>
      <c r="AG4641" s="179">
        <f t="shared" ca="1" si="291"/>
        <v>0</v>
      </c>
      <c r="AH4641" s="179">
        <f t="shared" ca="1" si="292"/>
        <v>0</v>
      </c>
    </row>
    <row r="4642" spans="2:34" ht="15.75" x14ac:dyDescent="0.25">
      <c r="B4642">
        <f t="shared" ca="1" si="289"/>
        <v>4630</v>
      </c>
      <c r="C4642" t="str">
        <f ca="1">IFERROR(VLOOKUP(B4642,'SKT LİSTESİ'!F:F,1,0),"")</f>
        <v/>
      </c>
      <c r="E4642" s="128" t="str">
        <f ca="1">IFERROR(IF($C4642="","",VLOOKUP(FİLTRE!$C4642,'SKT LİSTESİ'!$F:$S,5,0)),"")</f>
        <v/>
      </c>
      <c r="F4642" s="129" t="str">
        <f ca="1">IFERROR(IF($C4642="","",VLOOKUP(FİLTRE!$C4642,'SKT LİSTESİ'!$F:$S,7,0)),"")</f>
        <v/>
      </c>
      <c r="G4642" s="130" t="str">
        <f ca="1">IFERROR(IF($C4642="","",VLOOKUP(FİLTRE!$C4642,'SKT LİSTESİ'!$F:$S,8,0)),"")</f>
        <v/>
      </c>
      <c r="H4642" s="131" t="str">
        <f ca="1">IF(E4642="","",IF($C4642="","",VLOOKUP(FİLTRE!$C4642,'SKT LİSTESİ'!$F:$S,9,0)))</f>
        <v/>
      </c>
      <c r="I4642" s="132" t="str">
        <f ca="1">IFERROR(IF($C4642="","",VLOOKUP(FİLTRE!$C4642,'SKT LİSTESİ'!$F:$S,10,0)),"")</f>
        <v/>
      </c>
      <c r="J4642" s="133" t="str">
        <f ca="1">IFERROR(IF($C4642="","",VLOOKUP(FİLTRE!$C4642,'SKT LİSTESİ'!$F:$S,11,0)),"")</f>
        <v/>
      </c>
      <c r="K4642" s="134" t="str">
        <f ca="1">IFERROR(IF($C4642="","",VLOOKUP(FİLTRE!$C4642,'SKT LİSTESİ'!$F:$S,12,0)),"")</f>
        <v/>
      </c>
      <c r="L4642" s="134" t="str">
        <f ca="1">IFERROR(IF($C4642="","",VLOOKUP(FİLTRE!$C4642,'SKT LİSTESİ'!$F:$S,13,0)),"")</f>
        <v/>
      </c>
      <c r="M4642" s="135" t="str">
        <f ca="1">IFERROR(IF($C4642="","",VLOOKUP(FİLTRE!$C4642,'SKT LİSTESİ'!$F:$AJ,14,0)),"")</f>
        <v/>
      </c>
      <c r="N4642" s="31" t="str">
        <f ca="1">IFERROR(IF($C4642="","",VLOOKUP(FİLTRE!$C4642,'SKT LİSTESİ'!$F:$AJ,22,0)),"")</f>
        <v/>
      </c>
      <c r="O4642" s="136" t="str">
        <f ca="1">IFERROR(IF($C4642="","",VLOOKUP(FİLTRE!$C4642,'SKT LİSTESİ'!$F:$AJ,23,0)),"")</f>
        <v/>
      </c>
      <c r="P4642" s="31"/>
      <c r="Q4642" s="31"/>
      <c r="R4642" s="137" t="str">
        <f ca="1">(IFERROR(IF($C4642="","",VLOOKUP(FİLTRE!$C4642,'SKT LİSTESİ'!$F:$AJ,15,0)),""))</f>
        <v/>
      </c>
      <c r="S4642" s="138" t="str">
        <f ca="1">IFERROR(IF($C4642="","",VLOOKUP(FİLTRE!$C4642,'SKT LİSTESİ'!$F:$AJ,16,0)),"")</f>
        <v/>
      </c>
      <c r="AF4642" s="179" t="str">
        <f t="shared" ca="1" si="290"/>
        <v/>
      </c>
      <c r="AG4642" s="179">
        <f t="shared" ca="1" si="291"/>
        <v>0</v>
      </c>
      <c r="AH4642" s="179">
        <f t="shared" ca="1" si="292"/>
        <v>0</v>
      </c>
    </row>
    <row r="4643" spans="2:34" ht="15.75" x14ac:dyDescent="0.25">
      <c r="B4643">
        <f t="shared" ca="1" si="289"/>
        <v>4631</v>
      </c>
      <c r="C4643" t="str">
        <f ca="1">IFERROR(VLOOKUP(B4643,'SKT LİSTESİ'!F:F,1,0),"")</f>
        <v/>
      </c>
      <c r="E4643" s="128" t="str">
        <f ca="1">IFERROR(IF($C4643="","",VLOOKUP(FİLTRE!$C4643,'SKT LİSTESİ'!$F:$S,5,0)),"")</f>
        <v/>
      </c>
      <c r="F4643" s="129" t="str">
        <f ca="1">IFERROR(IF($C4643="","",VLOOKUP(FİLTRE!$C4643,'SKT LİSTESİ'!$F:$S,7,0)),"")</f>
        <v/>
      </c>
      <c r="G4643" s="130" t="str">
        <f ca="1">IFERROR(IF($C4643="","",VLOOKUP(FİLTRE!$C4643,'SKT LİSTESİ'!$F:$S,8,0)),"")</f>
        <v/>
      </c>
      <c r="H4643" s="131" t="str">
        <f ca="1">IF(E4643="","",IF($C4643="","",VLOOKUP(FİLTRE!$C4643,'SKT LİSTESİ'!$F:$S,9,0)))</f>
        <v/>
      </c>
      <c r="I4643" s="132" t="str">
        <f ca="1">IFERROR(IF($C4643="","",VLOOKUP(FİLTRE!$C4643,'SKT LİSTESİ'!$F:$S,10,0)),"")</f>
        <v/>
      </c>
      <c r="J4643" s="133" t="str">
        <f ca="1">IFERROR(IF($C4643="","",VLOOKUP(FİLTRE!$C4643,'SKT LİSTESİ'!$F:$S,11,0)),"")</f>
        <v/>
      </c>
      <c r="K4643" s="134" t="str">
        <f ca="1">IFERROR(IF($C4643="","",VLOOKUP(FİLTRE!$C4643,'SKT LİSTESİ'!$F:$S,12,0)),"")</f>
        <v/>
      </c>
      <c r="L4643" s="134" t="str">
        <f ca="1">IFERROR(IF($C4643="","",VLOOKUP(FİLTRE!$C4643,'SKT LİSTESİ'!$F:$S,13,0)),"")</f>
        <v/>
      </c>
      <c r="M4643" s="135" t="str">
        <f ca="1">IFERROR(IF($C4643="","",VLOOKUP(FİLTRE!$C4643,'SKT LİSTESİ'!$F:$AJ,14,0)),"")</f>
        <v/>
      </c>
      <c r="N4643" s="31" t="str">
        <f ca="1">IFERROR(IF($C4643="","",VLOOKUP(FİLTRE!$C4643,'SKT LİSTESİ'!$F:$AJ,22,0)),"")</f>
        <v/>
      </c>
      <c r="O4643" s="136" t="str">
        <f ca="1">IFERROR(IF($C4643="","",VLOOKUP(FİLTRE!$C4643,'SKT LİSTESİ'!$F:$AJ,23,0)),"")</f>
        <v/>
      </c>
      <c r="P4643" s="31"/>
      <c r="Q4643" s="31"/>
      <c r="R4643" s="137" t="str">
        <f ca="1">(IFERROR(IF($C4643="","",VLOOKUP(FİLTRE!$C4643,'SKT LİSTESİ'!$F:$AJ,15,0)),""))</f>
        <v/>
      </c>
      <c r="S4643" s="138" t="str">
        <f ca="1">IFERROR(IF($C4643="","",VLOOKUP(FİLTRE!$C4643,'SKT LİSTESİ'!$F:$AJ,16,0)),"")</f>
        <v/>
      </c>
      <c r="AF4643" s="179" t="str">
        <f t="shared" ca="1" si="290"/>
        <v/>
      </c>
      <c r="AG4643" s="179">
        <f t="shared" ca="1" si="291"/>
        <v>0</v>
      </c>
      <c r="AH4643" s="179">
        <f t="shared" ca="1" si="292"/>
        <v>0</v>
      </c>
    </row>
    <row r="4644" spans="2:34" ht="15.75" x14ac:dyDescent="0.25">
      <c r="B4644">
        <f t="shared" ca="1" si="289"/>
        <v>4632</v>
      </c>
      <c r="C4644" t="str">
        <f ca="1">IFERROR(VLOOKUP(B4644,'SKT LİSTESİ'!F:F,1,0),"")</f>
        <v/>
      </c>
      <c r="E4644" s="128" t="str">
        <f ca="1">IFERROR(IF($C4644="","",VLOOKUP(FİLTRE!$C4644,'SKT LİSTESİ'!$F:$S,5,0)),"")</f>
        <v/>
      </c>
      <c r="F4644" s="129" t="str">
        <f ca="1">IFERROR(IF($C4644="","",VLOOKUP(FİLTRE!$C4644,'SKT LİSTESİ'!$F:$S,7,0)),"")</f>
        <v/>
      </c>
      <c r="G4644" s="130" t="str">
        <f ca="1">IFERROR(IF($C4644="","",VLOOKUP(FİLTRE!$C4644,'SKT LİSTESİ'!$F:$S,8,0)),"")</f>
        <v/>
      </c>
      <c r="H4644" s="131" t="str">
        <f ca="1">IF(E4644="","",IF($C4644="","",VLOOKUP(FİLTRE!$C4644,'SKT LİSTESİ'!$F:$S,9,0)))</f>
        <v/>
      </c>
      <c r="I4644" s="132" t="str">
        <f ca="1">IFERROR(IF($C4644="","",VLOOKUP(FİLTRE!$C4644,'SKT LİSTESİ'!$F:$S,10,0)),"")</f>
        <v/>
      </c>
      <c r="J4644" s="133" t="str">
        <f ca="1">IFERROR(IF($C4644="","",VLOOKUP(FİLTRE!$C4644,'SKT LİSTESİ'!$F:$S,11,0)),"")</f>
        <v/>
      </c>
      <c r="K4644" s="134" t="str">
        <f ca="1">IFERROR(IF($C4644="","",VLOOKUP(FİLTRE!$C4644,'SKT LİSTESİ'!$F:$S,12,0)),"")</f>
        <v/>
      </c>
      <c r="L4644" s="134" t="str">
        <f ca="1">IFERROR(IF($C4644="","",VLOOKUP(FİLTRE!$C4644,'SKT LİSTESİ'!$F:$S,13,0)),"")</f>
        <v/>
      </c>
      <c r="M4644" s="135" t="str">
        <f ca="1">IFERROR(IF($C4644="","",VLOOKUP(FİLTRE!$C4644,'SKT LİSTESİ'!$F:$AJ,14,0)),"")</f>
        <v/>
      </c>
      <c r="N4644" s="31" t="str">
        <f ca="1">IFERROR(IF($C4644="","",VLOOKUP(FİLTRE!$C4644,'SKT LİSTESİ'!$F:$AJ,22,0)),"")</f>
        <v/>
      </c>
      <c r="O4644" s="136" t="str">
        <f ca="1">IFERROR(IF($C4644="","",VLOOKUP(FİLTRE!$C4644,'SKT LİSTESİ'!$F:$AJ,23,0)),"")</f>
        <v/>
      </c>
      <c r="P4644" s="31"/>
      <c r="Q4644" s="31"/>
      <c r="R4644" s="137" t="str">
        <f ca="1">(IFERROR(IF($C4644="","",VLOOKUP(FİLTRE!$C4644,'SKT LİSTESİ'!$F:$AJ,15,0)),""))</f>
        <v/>
      </c>
      <c r="S4644" s="138" t="str">
        <f ca="1">IFERROR(IF($C4644="","",VLOOKUP(FİLTRE!$C4644,'SKT LİSTESİ'!$F:$AJ,16,0)),"")</f>
        <v/>
      </c>
      <c r="AF4644" s="179" t="str">
        <f t="shared" ca="1" si="290"/>
        <v/>
      </c>
      <c r="AG4644" s="179">
        <f t="shared" ca="1" si="291"/>
        <v>0</v>
      </c>
      <c r="AH4644" s="179">
        <f t="shared" ca="1" si="292"/>
        <v>0</v>
      </c>
    </row>
    <row r="4645" spans="2:34" ht="15.75" x14ac:dyDescent="0.25">
      <c r="B4645">
        <f t="shared" ca="1" si="289"/>
        <v>4633</v>
      </c>
      <c r="C4645" t="str">
        <f ca="1">IFERROR(VLOOKUP(B4645,'SKT LİSTESİ'!F:F,1,0),"")</f>
        <v/>
      </c>
      <c r="E4645" s="128" t="str">
        <f ca="1">IFERROR(IF($C4645="","",VLOOKUP(FİLTRE!$C4645,'SKT LİSTESİ'!$F:$S,5,0)),"")</f>
        <v/>
      </c>
      <c r="F4645" s="129" t="str">
        <f ca="1">IFERROR(IF($C4645="","",VLOOKUP(FİLTRE!$C4645,'SKT LİSTESİ'!$F:$S,7,0)),"")</f>
        <v/>
      </c>
      <c r="G4645" s="130" t="str">
        <f ca="1">IFERROR(IF($C4645="","",VLOOKUP(FİLTRE!$C4645,'SKT LİSTESİ'!$F:$S,8,0)),"")</f>
        <v/>
      </c>
      <c r="H4645" s="131" t="str">
        <f ca="1">IF(E4645="","",IF($C4645="","",VLOOKUP(FİLTRE!$C4645,'SKT LİSTESİ'!$F:$S,9,0)))</f>
        <v/>
      </c>
      <c r="I4645" s="132" t="str">
        <f ca="1">IFERROR(IF($C4645="","",VLOOKUP(FİLTRE!$C4645,'SKT LİSTESİ'!$F:$S,10,0)),"")</f>
        <v/>
      </c>
      <c r="J4645" s="133" t="str">
        <f ca="1">IFERROR(IF($C4645="","",VLOOKUP(FİLTRE!$C4645,'SKT LİSTESİ'!$F:$S,11,0)),"")</f>
        <v/>
      </c>
      <c r="K4645" s="134" t="str">
        <f ca="1">IFERROR(IF($C4645="","",VLOOKUP(FİLTRE!$C4645,'SKT LİSTESİ'!$F:$S,12,0)),"")</f>
        <v/>
      </c>
      <c r="L4645" s="134" t="str">
        <f ca="1">IFERROR(IF($C4645="","",VLOOKUP(FİLTRE!$C4645,'SKT LİSTESİ'!$F:$S,13,0)),"")</f>
        <v/>
      </c>
      <c r="M4645" s="135" t="str">
        <f ca="1">IFERROR(IF($C4645="","",VLOOKUP(FİLTRE!$C4645,'SKT LİSTESİ'!$F:$AJ,14,0)),"")</f>
        <v/>
      </c>
      <c r="N4645" s="31" t="str">
        <f ca="1">IFERROR(IF($C4645="","",VLOOKUP(FİLTRE!$C4645,'SKT LİSTESİ'!$F:$AJ,22,0)),"")</f>
        <v/>
      </c>
      <c r="O4645" s="136" t="str">
        <f ca="1">IFERROR(IF($C4645="","",VLOOKUP(FİLTRE!$C4645,'SKT LİSTESİ'!$F:$AJ,23,0)),"")</f>
        <v/>
      </c>
      <c r="P4645" s="31"/>
      <c r="Q4645" s="31"/>
      <c r="R4645" s="137" t="str">
        <f ca="1">(IFERROR(IF($C4645="","",VLOOKUP(FİLTRE!$C4645,'SKT LİSTESİ'!$F:$AJ,15,0)),""))</f>
        <v/>
      </c>
      <c r="S4645" s="138" t="str">
        <f ca="1">IFERROR(IF($C4645="","",VLOOKUP(FİLTRE!$C4645,'SKT LİSTESİ'!$F:$AJ,16,0)),"")</f>
        <v/>
      </c>
      <c r="AF4645" s="179" t="str">
        <f t="shared" ca="1" si="290"/>
        <v/>
      </c>
      <c r="AG4645" s="179">
        <f t="shared" ca="1" si="291"/>
        <v>0</v>
      </c>
      <c r="AH4645" s="179">
        <f t="shared" ca="1" si="292"/>
        <v>0</v>
      </c>
    </row>
    <row r="4646" spans="2:34" ht="15.75" x14ac:dyDescent="0.25">
      <c r="B4646">
        <f t="shared" ca="1" si="289"/>
        <v>4634</v>
      </c>
      <c r="C4646" t="str">
        <f ca="1">IFERROR(VLOOKUP(B4646,'SKT LİSTESİ'!F:F,1,0),"")</f>
        <v/>
      </c>
      <c r="E4646" s="128" t="str">
        <f ca="1">IFERROR(IF($C4646="","",VLOOKUP(FİLTRE!$C4646,'SKT LİSTESİ'!$F:$S,5,0)),"")</f>
        <v/>
      </c>
      <c r="F4646" s="129" t="str">
        <f ca="1">IFERROR(IF($C4646="","",VLOOKUP(FİLTRE!$C4646,'SKT LİSTESİ'!$F:$S,7,0)),"")</f>
        <v/>
      </c>
      <c r="G4646" s="130" t="str">
        <f ca="1">IFERROR(IF($C4646="","",VLOOKUP(FİLTRE!$C4646,'SKT LİSTESİ'!$F:$S,8,0)),"")</f>
        <v/>
      </c>
      <c r="H4646" s="131" t="str">
        <f ca="1">IF(E4646="","",IF($C4646="","",VLOOKUP(FİLTRE!$C4646,'SKT LİSTESİ'!$F:$S,9,0)))</f>
        <v/>
      </c>
      <c r="I4646" s="132" t="str">
        <f ca="1">IFERROR(IF($C4646="","",VLOOKUP(FİLTRE!$C4646,'SKT LİSTESİ'!$F:$S,10,0)),"")</f>
        <v/>
      </c>
      <c r="J4646" s="133" t="str">
        <f ca="1">IFERROR(IF($C4646="","",VLOOKUP(FİLTRE!$C4646,'SKT LİSTESİ'!$F:$S,11,0)),"")</f>
        <v/>
      </c>
      <c r="K4646" s="134" t="str">
        <f ca="1">IFERROR(IF($C4646="","",VLOOKUP(FİLTRE!$C4646,'SKT LİSTESİ'!$F:$S,12,0)),"")</f>
        <v/>
      </c>
      <c r="L4646" s="134" t="str">
        <f ca="1">IFERROR(IF($C4646="","",VLOOKUP(FİLTRE!$C4646,'SKT LİSTESİ'!$F:$S,13,0)),"")</f>
        <v/>
      </c>
      <c r="M4646" s="135" t="str">
        <f ca="1">IFERROR(IF($C4646="","",VLOOKUP(FİLTRE!$C4646,'SKT LİSTESİ'!$F:$AJ,14,0)),"")</f>
        <v/>
      </c>
      <c r="N4646" s="31" t="str">
        <f ca="1">IFERROR(IF($C4646="","",VLOOKUP(FİLTRE!$C4646,'SKT LİSTESİ'!$F:$AJ,22,0)),"")</f>
        <v/>
      </c>
      <c r="O4646" s="136" t="str">
        <f ca="1">IFERROR(IF($C4646="","",VLOOKUP(FİLTRE!$C4646,'SKT LİSTESİ'!$F:$AJ,23,0)),"")</f>
        <v/>
      </c>
      <c r="P4646" s="31"/>
      <c r="Q4646" s="31"/>
      <c r="R4646" s="137" t="str">
        <f ca="1">(IFERROR(IF($C4646="","",VLOOKUP(FİLTRE!$C4646,'SKT LİSTESİ'!$F:$AJ,15,0)),""))</f>
        <v/>
      </c>
      <c r="S4646" s="138" t="str">
        <f ca="1">IFERROR(IF($C4646="","",VLOOKUP(FİLTRE!$C4646,'SKT LİSTESİ'!$F:$AJ,16,0)),"")</f>
        <v/>
      </c>
      <c r="AF4646" s="179" t="str">
        <f t="shared" ca="1" si="290"/>
        <v/>
      </c>
      <c r="AG4646" s="179">
        <f t="shared" ca="1" si="291"/>
        <v>0</v>
      </c>
      <c r="AH4646" s="179">
        <f t="shared" ca="1" si="292"/>
        <v>0</v>
      </c>
    </row>
    <row r="4647" spans="2:34" ht="15.75" x14ac:dyDescent="0.25">
      <c r="B4647">
        <f t="shared" ca="1" si="289"/>
        <v>4635</v>
      </c>
      <c r="C4647" t="str">
        <f ca="1">IFERROR(VLOOKUP(B4647,'SKT LİSTESİ'!F:F,1,0),"")</f>
        <v/>
      </c>
      <c r="E4647" s="128" t="str">
        <f ca="1">IFERROR(IF($C4647="","",VLOOKUP(FİLTRE!$C4647,'SKT LİSTESİ'!$F:$S,5,0)),"")</f>
        <v/>
      </c>
      <c r="F4647" s="129" t="str">
        <f ca="1">IFERROR(IF($C4647="","",VLOOKUP(FİLTRE!$C4647,'SKT LİSTESİ'!$F:$S,7,0)),"")</f>
        <v/>
      </c>
      <c r="G4647" s="130" t="str">
        <f ca="1">IFERROR(IF($C4647="","",VLOOKUP(FİLTRE!$C4647,'SKT LİSTESİ'!$F:$S,8,0)),"")</f>
        <v/>
      </c>
      <c r="H4647" s="131" t="str">
        <f ca="1">IF(E4647="","",IF($C4647="","",VLOOKUP(FİLTRE!$C4647,'SKT LİSTESİ'!$F:$S,9,0)))</f>
        <v/>
      </c>
      <c r="I4647" s="132" t="str">
        <f ca="1">IFERROR(IF($C4647="","",VLOOKUP(FİLTRE!$C4647,'SKT LİSTESİ'!$F:$S,10,0)),"")</f>
        <v/>
      </c>
      <c r="J4647" s="133" t="str">
        <f ca="1">IFERROR(IF($C4647="","",VLOOKUP(FİLTRE!$C4647,'SKT LİSTESİ'!$F:$S,11,0)),"")</f>
        <v/>
      </c>
      <c r="K4647" s="134" t="str">
        <f ca="1">IFERROR(IF($C4647="","",VLOOKUP(FİLTRE!$C4647,'SKT LİSTESİ'!$F:$S,12,0)),"")</f>
        <v/>
      </c>
      <c r="L4647" s="134" t="str">
        <f ca="1">IFERROR(IF($C4647="","",VLOOKUP(FİLTRE!$C4647,'SKT LİSTESİ'!$F:$S,13,0)),"")</f>
        <v/>
      </c>
      <c r="M4647" s="135" t="str">
        <f ca="1">IFERROR(IF($C4647="","",VLOOKUP(FİLTRE!$C4647,'SKT LİSTESİ'!$F:$AJ,14,0)),"")</f>
        <v/>
      </c>
      <c r="N4647" s="31" t="str">
        <f ca="1">IFERROR(IF($C4647="","",VLOOKUP(FİLTRE!$C4647,'SKT LİSTESİ'!$F:$AJ,22,0)),"")</f>
        <v/>
      </c>
      <c r="O4647" s="136" t="str">
        <f ca="1">IFERROR(IF($C4647="","",VLOOKUP(FİLTRE!$C4647,'SKT LİSTESİ'!$F:$AJ,23,0)),"")</f>
        <v/>
      </c>
      <c r="P4647" s="31"/>
      <c r="Q4647" s="31"/>
      <c r="R4647" s="137" t="str">
        <f ca="1">(IFERROR(IF($C4647="","",VLOOKUP(FİLTRE!$C4647,'SKT LİSTESİ'!$F:$AJ,15,0)),""))</f>
        <v/>
      </c>
      <c r="S4647" s="138" t="str">
        <f ca="1">IFERROR(IF($C4647="","",VLOOKUP(FİLTRE!$C4647,'SKT LİSTESİ'!$F:$AJ,16,0)),"")</f>
        <v/>
      </c>
      <c r="AF4647" s="179" t="str">
        <f t="shared" ca="1" si="290"/>
        <v/>
      </c>
      <c r="AG4647" s="179">
        <f t="shared" ca="1" si="291"/>
        <v>0</v>
      </c>
      <c r="AH4647" s="179">
        <f t="shared" ca="1" si="292"/>
        <v>0</v>
      </c>
    </row>
    <row r="4648" spans="2:34" ht="15.75" x14ac:dyDescent="0.25">
      <c r="B4648">
        <f t="shared" ca="1" si="289"/>
        <v>4636</v>
      </c>
      <c r="C4648" t="str">
        <f ca="1">IFERROR(VLOOKUP(B4648,'SKT LİSTESİ'!F:F,1,0),"")</f>
        <v/>
      </c>
      <c r="E4648" s="128" t="str">
        <f ca="1">IFERROR(IF($C4648="","",VLOOKUP(FİLTRE!$C4648,'SKT LİSTESİ'!$F:$S,5,0)),"")</f>
        <v/>
      </c>
      <c r="F4648" s="129" t="str">
        <f ca="1">IFERROR(IF($C4648="","",VLOOKUP(FİLTRE!$C4648,'SKT LİSTESİ'!$F:$S,7,0)),"")</f>
        <v/>
      </c>
      <c r="G4648" s="130" t="str">
        <f ca="1">IFERROR(IF($C4648="","",VLOOKUP(FİLTRE!$C4648,'SKT LİSTESİ'!$F:$S,8,0)),"")</f>
        <v/>
      </c>
      <c r="H4648" s="131" t="str">
        <f ca="1">IF(E4648="","",IF($C4648="","",VLOOKUP(FİLTRE!$C4648,'SKT LİSTESİ'!$F:$S,9,0)))</f>
        <v/>
      </c>
      <c r="I4648" s="132" t="str">
        <f ca="1">IFERROR(IF($C4648="","",VLOOKUP(FİLTRE!$C4648,'SKT LİSTESİ'!$F:$S,10,0)),"")</f>
        <v/>
      </c>
      <c r="J4648" s="133" t="str">
        <f ca="1">IFERROR(IF($C4648="","",VLOOKUP(FİLTRE!$C4648,'SKT LİSTESİ'!$F:$S,11,0)),"")</f>
        <v/>
      </c>
      <c r="K4648" s="134" t="str">
        <f ca="1">IFERROR(IF($C4648="","",VLOOKUP(FİLTRE!$C4648,'SKT LİSTESİ'!$F:$S,12,0)),"")</f>
        <v/>
      </c>
      <c r="L4648" s="134" t="str">
        <f ca="1">IFERROR(IF($C4648="","",VLOOKUP(FİLTRE!$C4648,'SKT LİSTESİ'!$F:$S,13,0)),"")</f>
        <v/>
      </c>
      <c r="M4648" s="135" t="str">
        <f ca="1">IFERROR(IF($C4648="","",VLOOKUP(FİLTRE!$C4648,'SKT LİSTESİ'!$F:$AJ,14,0)),"")</f>
        <v/>
      </c>
      <c r="N4648" s="31" t="str">
        <f ca="1">IFERROR(IF($C4648="","",VLOOKUP(FİLTRE!$C4648,'SKT LİSTESİ'!$F:$AJ,22,0)),"")</f>
        <v/>
      </c>
      <c r="O4648" s="136" t="str">
        <f ca="1">IFERROR(IF($C4648="","",VLOOKUP(FİLTRE!$C4648,'SKT LİSTESİ'!$F:$AJ,23,0)),"")</f>
        <v/>
      </c>
      <c r="P4648" s="31"/>
      <c r="Q4648" s="31"/>
      <c r="R4648" s="137" t="str">
        <f ca="1">(IFERROR(IF($C4648="","",VLOOKUP(FİLTRE!$C4648,'SKT LİSTESİ'!$F:$AJ,15,0)),""))</f>
        <v/>
      </c>
      <c r="S4648" s="138" t="str">
        <f ca="1">IFERROR(IF($C4648="","",VLOOKUP(FİLTRE!$C4648,'SKT LİSTESİ'!$F:$AJ,16,0)),"")</f>
        <v/>
      </c>
      <c r="AF4648" s="179" t="str">
        <f t="shared" ca="1" si="290"/>
        <v/>
      </c>
      <c r="AG4648" s="179">
        <f t="shared" ca="1" si="291"/>
        <v>0</v>
      </c>
      <c r="AH4648" s="179">
        <f t="shared" ca="1" si="292"/>
        <v>0</v>
      </c>
    </row>
    <row r="4649" spans="2:34" ht="15.75" x14ac:dyDescent="0.25">
      <c r="B4649">
        <f t="shared" ca="1" si="289"/>
        <v>4637</v>
      </c>
      <c r="C4649" t="str">
        <f ca="1">IFERROR(VLOOKUP(B4649,'SKT LİSTESİ'!F:F,1,0),"")</f>
        <v/>
      </c>
      <c r="E4649" s="128" t="str">
        <f ca="1">IFERROR(IF($C4649="","",VLOOKUP(FİLTRE!$C4649,'SKT LİSTESİ'!$F:$S,5,0)),"")</f>
        <v/>
      </c>
      <c r="F4649" s="129" t="str">
        <f ca="1">IFERROR(IF($C4649="","",VLOOKUP(FİLTRE!$C4649,'SKT LİSTESİ'!$F:$S,7,0)),"")</f>
        <v/>
      </c>
      <c r="G4649" s="130" t="str">
        <f ca="1">IFERROR(IF($C4649="","",VLOOKUP(FİLTRE!$C4649,'SKT LİSTESİ'!$F:$S,8,0)),"")</f>
        <v/>
      </c>
      <c r="H4649" s="131" t="str">
        <f ca="1">IF(E4649="","",IF($C4649="","",VLOOKUP(FİLTRE!$C4649,'SKT LİSTESİ'!$F:$S,9,0)))</f>
        <v/>
      </c>
      <c r="I4649" s="132" t="str">
        <f ca="1">IFERROR(IF($C4649="","",VLOOKUP(FİLTRE!$C4649,'SKT LİSTESİ'!$F:$S,10,0)),"")</f>
        <v/>
      </c>
      <c r="J4649" s="133" t="str">
        <f ca="1">IFERROR(IF($C4649="","",VLOOKUP(FİLTRE!$C4649,'SKT LİSTESİ'!$F:$S,11,0)),"")</f>
        <v/>
      </c>
      <c r="K4649" s="134" t="str">
        <f ca="1">IFERROR(IF($C4649="","",VLOOKUP(FİLTRE!$C4649,'SKT LİSTESİ'!$F:$S,12,0)),"")</f>
        <v/>
      </c>
      <c r="L4649" s="134" t="str">
        <f ca="1">IFERROR(IF($C4649="","",VLOOKUP(FİLTRE!$C4649,'SKT LİSTESİ'!$F:$S,13,0)),"")</f>
        <v/>
      </c>
      <c r="M4649" s="135" t="str">
        <f ca="1">IFERROR(IF($C4649="","",VLOOKUP(FİLTRE!$C4649,'SKT LİSTESİ'!$F:$AJ,14,0)),"")</f>
        <v/>
      </c>
      <c r="N4649" s="31" t="str">
        <f ca="1">IFERROR(IF($C4649="","",VLOOKUP(FİLTRE!$C4649,'SKT LİSTESİ'!$F:$AJ,22,0)),"")</f>
        <v/>
      </c>
      <c r="O4649" s="136" t="str">
        <f ca="1">IFERROR(IF($C4649="","",VLOOKUP(FİLTRE!$C4649,'SKT LİSTESİ'!$F:$AJ,23,0)),"")</f>
        <v/>
      </c>
      <c r="P4649" s="31"/>
      <c r="Q4649" s="31"/>
      <c r="R4649" s="137" t="str">
        <f ca="1">(IFERROR(IF($C4649="","",VLOOKUP(FİLTRE!$C4649,'SKT LİSTESİ'!$F:$AJ,15,0)),""))</f>
        <v/>
      </c>
      <c r="S4649" s="138" t="str">
        <f ca="1">IFERROR(IF($C4649="","",VLOOKUP(FİLTRE!$C4649,'SKT LİSTESİ'!$F:$AJ,16,0)),"")</f>
        <v/>
      </c>
      <c r="AF4649" s="179" t="str">
        <f t="shared" ca="1" si="290"/>
        <v/>
      </c>
      <c r="AG4649" s="179">
        <f t="shared" ca="1" si="291"/>
        <v>0</v>
      </c>
      <c r="AH4649" s="179">
        <f t="shared" ca="1" si="292"/>
        <v>0</v>
      </c>
    </row>
    <row r="4650" spans="2:34" ht="15.75" x14ac:dyDescent="0.25">
      <c r="B4650">
        <f t="shared" ca="1" si="289"/>
        <v>4638</v>
      </c>
      <c r="C4650" t="str">
        <f ca="1">IFERROR(VLOOKUP(B4650,'SKT LİSTESİ'!F:F,1,0),"")</f>
        <v/>
      </c>
      <c r="E4650" s="128" t="str">
        <f ca="1">IFERROR(IF($C4650="","",VLOOKUP(FİLTRE!$C4650,'SKT LİSTESİ'!$F:$S,5,0)),"")</f>
        <v/>
      </c>
      <c r="F4650" s="129" t="str">
        <f ca="1">IFERROR(IF($C4650="","",VLOOKUP(FİLTRE!$C4650,'SKT LİSTESİ'!$F:$S,7,0)),"")</f>
        <v/>
      </c>
      <c r="G4650" s="130" t="str">
        <f ca="1">IFERROR(IF($C4650="","",VLOOKUP(FİLTRE!$C4650,'SKT LİSTESİ'!$F:$S,8,0)),"")</f>
        <v/>
      </c>
      <c r="H4650" s="131" t="str">
        <f ca="1">IF(E4650="","",IF($C4650="","",VLOOKUP(FİLTRE!$C4650,'SKT LİSTESİ'!$F:$S,9,0)))</f>
        <v/>
      </c>
      <c r="I4650" s="132" t="str">
        <f ca="1">IFERROR(IF($C4650="","",VLOOKUP(FİLTRE!$C4650,'SKT LİSTESİ'!$F:$S,10,0)),"")</f>
        <v/>
      </c>
      <c r="J4650" s="133" t="str">
        <f ca="1">IFERROR(IF($C4650="","",VLOOKUP(FİLTRE!$C4650,'SKT LİSTESİ'!$F:$S,11,0)),"")</f>
        <v/>
      </c>
      <c r="K4650" s="134" t="str">
        <f ca="1">IFERROR(IF($C4650="","",VLOOKUP(FİLTRE!$C4650,'SKT LİSTESİ'!$F:$S,12,0)),"")</f>
        <v/>
      </c>
      <c r="L4650" s="134" t="str">
        <f ca="1">IFERROR(IF($C4650="","",VLOOKUP(FİLTRE!$C4650,'SKT LİSTESİ'!$F:$S,13,0)),"")</f>
        <v/>
      </c>
      <c r="M4650" s="135" t="str">
        <f ca="1">IFERROR(IF($C4650="","",VLOOKUP(FİLTRE!$C4650,'SKT LİSTESİ'!$F:$AJ,14,0)),"")</f>
        <v/>
      </c>
      <c r="N4650" s="31" t="str">
        <f ca="1">IFERROR(IF($C4650="","",VLOOKUP(FİLTRE!$C4650,'SKT LİSTESİ'!$F:$AJ,22,0)),"")</f>
        <v/>
      </c>
      <c r="O4650" s="136" t="str">
        <f ca="1">IFERROR(IF($C4650="","",VLOOKUP(FİLTRE!$C4650,'SKT LİSTESİ'!$F:$AJ,23,0)),"")</f>
        <v/>
      </c>
      <c r="P4650" s="31"/>
      <c r="Q4650" s="31"/>
      <c r="R4650" s="137" t="str">
        <f ca="1">(IFERROR(IF($C4650="","",VLOOKUP(FİLTRE!$C4650,'SKT LİSTESİ'!$F:$AJ,15,0)),""))</f>
        <v/>
      </c>
      <c r="S4650" s="138" t="str">
        <f ca="1">IFERROR(IF($C4650="","",VLOOKUP(FİLTRE!$C4650,'SKT LİSTESİ'!$F:$AJ,16,0)),"")</f>
        <v/>
      </c>
      <c r="AF4650" s="179" t="str">
        <f t="shared" ca="1" si="290"/>
        <v/>
      </c>
      <c r="AG4650" s="179">
        <f t="shared" ca="1" si="291"/>
        <v>0</v>
      </c>
      <c r="AH4650" s="179">
        <f t="shared" ca="1" si="292"/>
        <v>0</v>
      </c>
    </row>
    <row r="4651" spans="2:34" ht="15.75" x14ac:dyDescent="0.25">
      <c r="B4651">
        <f t="shared" ca="1" si="289"/>
        <v>4639</v>
      </c>
      <c r="C4651" t="str">
        <f ca="1">IFERROR(VLOOKUP(B4651,'SKT LİSTESİ'!F:F,1,0),"")</f>
        <v/>
      </c>
      <c r="E4651" s="128" t="str">
        <f ca="1">IFERROR(IF($C4651="","",VLOOKUP(FİLTRE!$C4651,'SKT LİSTESİ'!$F:$S,5,0)),"")</f>
        <v/>
      </c>
      <c r="F4651" s="129" t="str">
        <f ca="1">IFERROR(IF($C4651="","",VLOOKUP(FİLTRE!$C4651,'SKT LİSTESİ'!$F:$S,7,0)),"")</f>
        <v/>
      </c>
      <c r="G4651" s="130" t="str">
        <f ca="1">IFERROR(IF($C4651="","",VLOOKUP(FİLTRE!$C4651,'SKT LİSTESİ'!$F:$S,8,0)),"")</f>
        <v/>
      </c>
      <c r="H4651" s="131" t="str">
        <f ca="1">IF(E4651="","",IF($C4651="","",VLOOKUP(FİLTRE!$C4651,'SKT LİSTESİ'!$F:$S,9,0)))</f>
        <v/>
      </c>
      <c r="I4651" s="132" t="str">
        <f ca="1">IFERROR(IF($C4651="","",VLOOKUP(FİLTRE!$C4651,'SKT LİSTESİ'!$F:$S,10,0)),"")</f>
        <v/>
      </c>
      <c r="J4651" s="133" t="str">
        <f ca="1">IFERROR(IF($C4651="","",VLOOKUP(FİLTRE!$C4651,'SKT LİSTESİ'!$F:$S,11,0)),"")</f>
        <v/>
      </c>
      <c r="K4651" s="134" t="str">
        <f ca="1">IFERROR(IF($C4651="","",VLOOKUP(FİLTRE!$C4651,'SKT LİSTESİ'!$F:$S,12,0)),"")</f>
        <v/>
      </c>
      <c r="L4651" s="134" t="str">
        <f ca="1">IFERROR(IF($C4651="","",VLOOKUP(FİLTRE!$C4651,'SKT LİSTESİ'!$F:$S,13,0)),"")</f>
        <v/>
      </c>
      <c r="M4651" s="135" t="str">
        <f ca="1">IFERROR(IF($C4651="","",VLOOKUP(FİLTRE!$C4651,'SKT LİSTESİ'!$F:$AJ,14,0)),"")</f>
        <v/>
      </c>
      <c r="N4651" s="31" t="str">
        <f ca="1">IFERROR(IF($C4651="","",VLOOKUP(FİLTRE!$C4651,'SKT LİSTESİ'!$F:$AJ,22,0)),"")</f>
        <v/>
      </c>
      <c r="O4651" s="136" t="str">
        <f ca="1">IFERROR(IF($C4651="","",VLOOKUP(FİLTRE!$C4651,'SKT LİSTESİ'!$F:$AJ,23,0)),"")</f>
        <v/>
      </c>
      <c r="P4651" s="31"/>
      <c r="Q4651" s="31"/>
      <c r="R4651" s="137" t="str">
        <f ca="1">(IFERROR(IF($C4651="","",VLOOKUP(FİLTRE!$C4651,'SKT LİSTESİ'!$F:$AJ,15,0)),""))</f>
        <v/>
      </c>
      <c r="S4651" s="138" t="str">
        <f ca="1">IFERROR(IF($C4651="","",VLOOKUP(FİLTRE!$C4651,'SKT LİSTESİ'!$F:$AJ,16,0)),"")</f>
        <v/>
      </c>
      <c r="AF4651" s="179" t="str">
        <f t="shared" ca="1" si="290"/>
        <v/>
      </c>
      <c r="AG4651" s="179">
        <f t="shared" ca="1" si="291"/>
        <v>0</v>
      </c>
      <c r="AH4651" s="179">
        <f t="shared" ca="1" si="292"/>
        <v>0</v>
      </c>
    </row>
    <row r="4652" spans="2:34" ht="15.75" x14ac:dyDescent="0.25">
      <c r="B4652">
        <f t="shared" ca="1" si="289"/>
        <v>4640</v>
      </c>
      <c r="C4652" t="str">
        <f ca="1">IFERROR(VLOOKUP(B4652,'SKT LİSTESİ'!F:F,1,0),"")</f>
        <v/>
      </c>
      <c r="E4652" s="128" t="str">
        <f ca="1">IFERROR(IF($C4652="","",VLOOKUP(FİLTRE!$C4652,'SKT LİSTESİ'!$F:$S,5,0)),"")</f>
        <v/>
      </c>
      <c r="F4652" s="129" t="str">
        <f ca="1">IFERROR(IF($C4652="","",VLOOKUP(FİLTRE!$C4652,'SKT LİSTESİ'!$F:$S,7,0)),"")</f>
        <v/>
      </c>
      <c r="G4652" s="130" t="str">
        <f ca="1">IFERROR(IF($C4652="","",VLOOKUP(FİLTRE!$C4652,'SKT LİSTESİ'!$F:$S,8,0)),"")</f>
        <v/>
      </c>
      <c r="H4652" s="131" t="str">
        <f ca="1">IF(E4652="","",IF($C4652="","",VLOOKUP(FİLTRE!$C4652,'SKT LİSTESİ'!$F:$S,9,0)))</f>
        <v/>
      </c>
      <c r="I4652" s="132" t="str">
        <f ca="1">IFERROR(IF($C4652="","",VLOOKUP(FİLTRE!$C4652,'SKT LİSTESİ'!$F:$S,10,0)),"")</f>
        <v/>
      </c>
      <c r="J4652" s="133" t="str">
        <f ca="1">IFERROR(IF($C4652="","",VLOOKUP(FİLTRE!$C4652,'SKT LİSTESİ'!$F:$S,11,0)),"")</f>
        <v/>
      </c>
      <c r="K4652" s="134" t="str">
        <f ca="1">IFERROR(IF($C4652="","",VLOOKUP(FİLTRE!$C4652,'SKT LİSTESİ'!$F:$S,12,0)),"")</f>
        <v/>
      </c>
      <c r="L4652" s="134" t="str">
        <f ca="1">IFERROR(IF($C4652="","",VLOOKUP(FİLTRE!$C4652,'SKT LİSTESİ'!$F:$S,13,0)),"")</f>
        <v/>
      </c>
      <c r="M4652" s="135" t="str">
        <f ca="1">IFERROR(IF($C4652="","",VLOOKUP(FİLTRE!$C4652,'SKT LİSTESİ'!$F:$AJ,14,0)),"")</f>
        <v/>
      </c>
      <c r="N4652" s="31" t="str">
        <f ca="1">IFERROR(IF($C4652="","",VLOOKUP(FİLTRE!$C4652,'SKT LİSTESİ'!$F:$AJ,22,0)),"")</f>
        <v/>
      </c>
      <c r="O4652" s="136" t="str">
        <f ca="1">IFERROR(IF($C4652="","",VLOOKUP(FİLTRE!$C4652,'SKT LİSTESİ'!$F:$AJ,23,0)),"")</f>
        <v/>
      </c>
      <c r="P4652" s="31"/>
      <c r="Q4652" s="31"/>
      <c r="R4652" s="137" t="str">
        <f ca="1">(IFERROR(IF($C4652="","",VLOOKUP(FİLTRE!$C4652,'SKT LİSTESİ'!$F:$AJ,15,0)),""))</f>
        <v/>
      </c>
      <c r="S4652" s="138" t="str">
        <f ca="1">IFERROR(IF($C4652="","",VLOOKUP(FİLTRE!$C4652,'SKT LİSTESİ'!$F:$AJ,16,0)),"")</f>
        <v/>
      </c>
      <c r="AF4652" s="179" t="str">
        <f t="shared" ca="1" si="290"/>
        <v/>
      </c>
      <c r="AG4652" s="179">
        <f t="shared" ca="1" si="291"/>
        <v>0</v>
      </c>
      <c r="AH4652" s="179">
        <f t="shared" ca="1" si="292"/>
        <v>0</v>
      </c>
    </row>
    <row r="4653" spans="2:34" ht="15.75" x14ac:dyDescent="0.25">
      <c r="B4653">
        <f t="shared" ca="1" si="289"/>
        <v>4641</v>
      </c>
      <c r="C4653" t="str">
        <f ca="1">IFERROR(VLOOKUP(B4653,'SKT LİSTESİ'!F:F,1,0),"")</f>
        <v/>
      </c>
      <c r="E4653" s="128" t="str">
        <f ca="1">IFERROR(IF($C4653="","",VLOOKUP(FİLTRE!$C4653,'SKT LİSTESİ'!$F:$S,5,0)),"")</f>
        <v/>
      </c>
      <c r="F4653" s="129" t="str">
        <f ca="1">IFERROR(IF($C4653="","",VLOOKUP(FİLTRE!$C4653,'SKT LİSTESİ'!$F:$S,7,0)),"")</f>
        <v/>
      </c>
      <c r="G4653" s="130" t="str">
        <f ca="1">IFERROR(IF($C4653="","",VLOOKUP(FİLTRE!$C4653,'SKT LİSTESİ'!$F:$S,8,0)),"")</f>
        <v/>
      </c>
      <c r="H4653" s="131" t="str">
        <f ca="1">IF(E4653="","",IF($C4653="","",VLOOKUP(FİLTRE!$C4653,'SKT LİSTESİ'!$F:$S,9,0)))</f>
        <v/>
      </c>
      <c r="I4653" s="132" t="str">
        <f ca="1">IFERROR(IF($C4653="","",VLOOKUP(FİLTRE!$C4653,'SKT LİSTESİ'!$F:$S,10,0)),"")</f>
        <v/>
      </c>
      <c r="J4653" s="133" t="str">
        <f ca="1">IFERROR(IF($C4653="","",VLOOKUP(FİLTRE!$C4653,'SKT LİSTESİ'!$F:$S,11,0)),"")</f>
        <v/>
      </c>
      <c r="K4653" s="134" t="str">
        <f ca="1">IFERROR(IF($C4653="","",VLOOKUP(FİLTRE!$C4653,'SKT LİSTESİ'!$F:$S,12,0)),"")</f>
        <v/>
      </c>
      <c r="L4653" s="134" t="str">
        <f ca="1">IFERROR(IF($C4653="","",VLOOKUP(FİLTRE!$C4653,'SKT LİSTESİ'!$F:$S,13,0)),"")</f>
        <v/>
      </c>
      <c r="M4653" s="135" t="str">
        <f ca="1">IFERROR(IF($C4653="","",VLOOKUP(FİLTRE!$C4653,'SKT LİSTESİ'!$F:$AJ,14,0)),"")</f>
        <v/>
      </c>
      <c r="N4653" s="31" t="str">
        <f ca="1">IFERROR(IF($C4653="","",VLOOKUP(FİLTRE!$C4653,'SKT LİSTESİ'!$F:$AJ,22,0)),"")</f>
        <v/>
      </c>
      <c r="O4653" s="136" t="str">
        <f ca="1">IFERROR(IF($C4653="","",VLOOKUP(FİLTRE!$C4653,'SKT LİSTESİ'!$F:$AJ,23,0)),"")</f>
        <v/>
      </c>
      <c r="P4653" s="31"/>
      <c r="Q4653" s="31"/>
      <c r="R4653" s="137" t="str">
        <f ca="1">(IFERROR(IF($C4653="","",VLOOKUP(FİLTRE!$C4653,'SKT LİSTESİ'!$F:$AJ,15,0)),""))</f>
        <v/>
      </c>
      <c r="S4653" s="138" t="str">
        <f ca="1">IFERROR(IF($C4653="","",VLOOKUP(FİLTRE!$C4653,'SKT LİSTESİ'!$F:$AJ,16,0)),"")</f>
        <v/>
      </c>
      <c r="AF4653" s="179" t="str">
        <f t="shared" ca="1" si="290"/>
        <v/>
      </c>
      <c r="AG4653" s="179">
        <f t="shared" ca="1" si="291"/>
        <v>0</v>
      </c>
      <c r="AH4653" s="179">
        <f t="shared" ca="1" si="292"/>
        <v>0</v>
      </c>
    </row>
    <row r="4654" spans="2:34" ht="15.75" x14ac:dyDescent="0.25">
      <c r="B4654">
        <f t="shared" ca="1" si="289"/>
        <v>4642</v>
      </c>
      <c r="C4654" t="str">
        <f ca="1">IFERROR(VLOOKUP(B4654,'SKT LİSTESİ'!F:F,1,0),"")</f>
        <v/>
      </c>
      <c r="E4654" s="128" t="str">
        <f ca="1">IFERROR(IF($C4654="","",VLOOKUP(FİLTRE!$C4654,'SKT LİSTESİ'!$F:$S,5,0)),"")</f>
        <v/>
      </c>
      <c r="F4654" s="129" t="str">
        <f ca="1">IFERROR(IF($C4654="","",VLOOKUP(FİLTRE!$C4654,'SKT LİSTESİ'!$F:$S,7,0)),"")</f>
        <v/>
      </c>
      <c r="G4654" s="130" t="str">
        <f ca="1">IFERROR(IF($C4654="","",VLOOKUP(FİLTRE!$C4654,'SKT LİSTESİ'!$F:$S,8,0)),"")</f>
        <v/>
      </c>
      <c r="H4654" s="131" t="str">
        <f ca="1">IF(E4654="","",IF($C4654="","",VLOOKUP(FİLTRE!$C4654,'SKT LİSTESİ'!$F:$S,9,0)))</f>
        <v/>
      </c>
      <c r="I4654" s="132" t="str">
        <f ca="1">IFERROR(IF($C4654="","",VLOOKUP(FİLTRE!$C4654,'SKT LİSTESİ'!$F:$S,10,0)),"")</f>
        <v/>
      </c>
      <c r="J4654" s="133" t="str">
        <f ca="1">IFERROR(IF($C4654="","",VLOOKUP(FİLTRE!$C4654,'SKT LİSTESİ'!$F:$S,11,0)),"")</f>
        <v/>
      </c>
      <c r="K4654" s="134" t="str">
        <f ca="1">IFERROR(IF($C4654="","",VLOOKUP(FİLTRE!$C4654,'SKT LİSTESİ'!$F:$S,12,0)),"")</f>
        <v/>
      </c>
      <c r="L4654" s="134" t="str">
        <f ca="1">IFERROR(IF($C4654="","",VLOOKUP(FİLTRE!$C4654,'SKT LİSTESİ'!$F:$S,13,0)),"")</f>
        <v/>
      </c>
      <c r="M4654" s="135" t="str">
        <f ca="1">IFERROR(IF($C4654="","",VLOOKUP(FİLTRE!$C4654,'SKT LİSTESİ'!$F:$AJ,14,0)),"")</f>
        <v/>
      </c>
      <c r="N4654" s="31" t="str">
        <f ca="1">IFERROR(IF($C4654="","",VLOOKUP(FİLTRE!$C4654,'SKT LİSTESİ'!$F:$AJ,22,0)),"")</f>
        <v/>
      </c>
      <c r="O4654" s="136" t="str">
        <f ca="1">IFERROR(IF($C4654="","",VLOOKUP(FİLTRE!$C4654,'SKT LİSTESİ'!$F:$AJ,23,0)),"")</f>
        <v/>
      </c>
      <c r="P4654" s="31"/>
      <c r="Q4654" s="31"/>
      <c r="R4654" s="137" t="str">
        <f ca="1">(IFERROR(IF($C4654="","",VLOOKUP(FİLTRE!$C4654,'SKT LİSTESİ'!$F:$AJ,15,0)),""))</f>
        <v/>
      </c>
      <c r="S4654" s="138" t="str">
        <f ca="1">IFERROR(IF($C4654="","",VLOOKUP(FİLTRE!$C4654,'SKT LİSTESİ'!$F:$AJ,16,0)),"")</f>
        <v/>
      </c>
      <c r="AF4654" s="179" t="str">
        <f t="shared" ca="1" si="290"/>
        <v/>
      </c>
      <c r="AG4654" s="179">
        <f t="shared" ca="1" si="291"/>
        <v>0</v>
      </c>
      <c r="AH4654" s="179">
        <f t="shared" ca="1" si="292"/>
        <v>0</v>
      </c>
    </row>
    <row r="4655" spans="2:34" ht="15.75" x14ac:dyDescent="0.25">
      <c r="B4655">
        <f t="shared" ca="1" si="289"/>
        <v>4643</v>
      </c>
      <c r="C4655" t="str">
        <f ca="1">IFERROR(VLOOKUP(B4655,'SKT LİSTESİ'!F:F,1,0),"")</f>
        <v/>
      </c>
      <c r="E4655" s="128" t="str">
        <f ca="1">IFERROR(IF($C4655="","",VLOOKUP(FİLTRE!$C4655,'SKT LİSTESİ'!$F:$S,5,0)),"")</f>
        <v/>
      </c>
      <c r="F4655" s="129" t="str">
        <f ca="1">IFERROR(IF($C4655="","",VLOOKUP(FİLTRE!$C4655,'SKT LİSTESİ'!$F:$S,7,0)),"")</f>
        <v/>
      </c>
      <c r="G4655" s="130" t="str">
        <f ca="1">IFERROR(IF($C4655="","",VLOOKUP(FİLTRE!$C4655,'SKT LİSTESİ'!$F:$S,8,0)),"")</f>
        <v/>
      </c>
      <c r="H4655" s="131" t="str">
        <f ca="1">IF(E4655="","",IF($C4655="","",VLOOKUP(FİLTRE!$C4655,'SKT LİSTESİ'!$F:$S,9,0)))</f>
        <v/>
      </c>
      <c r="I4655" s="132" t="str">
        <f ca="1">IFERROR(IF($C4655="","",VLOOKUP(FİLTRE!$C4655,'SKT LİSTESİ'!$F:$S,10,0)),"")</f>
        <v/>
      </c>
      <c r="J4655" s="133" t="str">
        <f ca="1">IFERROR(IF($C4655="","",VLOOKUP(FİLTRE!$C4655,'SKT LİSTESİ'!$F:$S,11,0)),"")</f>
        <v/>
      </c>
      <c r="K4655" s="134" t="str">
        <f ca="1">IFERROR(IF($C4655="","",VLOOKUP(FİLTRE!$C4655,'SKT LİSTESİ'!$F:$S,12,0)),"")</f>
        <v/>
      </c>
      <c r="L4655" s="134" t="str">
        <f ca="1">IFERROR(IF($C4655="","",VLOOKUP(FİLTRE!$C4655,'SKT LİSTESİ'!$F:$S,13,0)),"")</f>
        <v/>
      </c>
      <c r="M4655" s="135" t="str">
        <f ca="1">IFERROR(IF($C4655="","",VLOOKUP(FİLTRE!$C4655,'SKT LİSTESİ'!$F:$AJ,14,0)),"")</f>
        <v/>
      </c>
      <c r="N4655" s="31" t="str">
        <f ca="1">IFERROR(IF($C4655="","",VLOOKUP(FİLTRE!$C4655,'SKT LİSTESİ'!$F:$AJ,22,0)),"")</f>
        <v/>
      </c>
      <c r="O4655" s="136" t="str">
        <f ca="1">IFERROR(IF($C4655="","",VLOOKUP(FİLTRE!$C4655,'SKT LİSTESİ'!$F:$AJ,23,0)),"")</f>
        <v/>
      </c>
      <c r="P4655" s="31"/>
      <c r="Q4655" s="31"/>
      <c r="R4655" s="137" t="str">
        <f ca="1">(IFERROR(IF($C4655="","",VLOOKUP(FİLTRE!$C4655,'SKT LİSTESİ'!$F:$AJ,15,0)),""))</f>
        <v/>
      </c>
      <c r="S4655" s="138" t="str">
        <f ca="1">IFERROR(IF($C4655="","",VLOOKUP(FİLTRE!$C4655,'SKT LİSTESİ'!$F:$AJ,16,0)),"")</f>
        <v/>
      </c>
      <c r="AF4655" s="179" t="str">
        <f t="shared" ca="1" si="290"/>
        <v/>
      </c>
      <c r="AG4655" s="179">
        <f t="shared" ca="1" si="291"/>
        <v>0</v>
      </c>
      <c r="AH4655" s="179">
        <f t="shared" ca="1" si="292"/>
        <v>0</v>
      </c>
    </row>
    <row r="4656" spans="2:34" ht="15.75" x14ac:dyDescent="0.25">
      <c r="B4656">
        <f t="shared" ca="1" si="289"/>
        <v>4644</v>
      </c>
      <c r="C4656" t="str">
        <f ca="1">IFERROR(VLOOKUP(B4656,'SKT LİSTESİ'!F:F,1,0),"")</f>
        <v/>
      </c>
      <c r="E4656" s="128" t="str">
        <f ca="1">IFERROR(IF($C4656="","",VLOOKUP(FİLTRE!$C4656,'SKT LİSTESİ'!$F:$S,5,0)),"")</f>
        <v/>
      </c>
      <c r="F4656" s="129" t="str">
        <f ca="1">IFERROR(IF($C4656="","",VLOOKUP(FİLTRE!$C4656,'SKT LİSTESİ'!$F:$S,7,0)),"")</f>
        <v/>
      </c>
      <c r="G4656" s="130" t="str">
        <f ca="1">IFERROR(IF($C4656="","",VLOOKUP(FİLTRE!$C4656,'SKT LİSTESİ'!$F:$S,8,0)),"")</f>
        <v/>
      </c>
      <c r="H4656" s="131" t="str">
        <f ca="1">IF(E4656="","",IF($C4656="","",VLOOKUP(FİLTRE!$C4656,'SKT LİSTESİ'!$F:$S,9,0)))</f>
        <v/>
      </c>
      <c r="I4656" s="132" t="str">
        <f ca="1">IFERROR(IF($C4656="","",VLOOKUP(FİLTRE!$C4656,'SKT LİSTESİ'!$F:$S,10,0)),"")</f>
        <v/>
      </c>
      <c r="J4656" s="133" t="str">
        <f ca="1">IFERROR(IF($C4656="","",VLOOKUP(FİLTRE!$C4656,'SKT LİSTESİ'!$F:$S,11,0)),"")</f>
        <v/>
      </c>
      <c r="K4656" s="134" t="str">
        <f ca="1">IFERROR(IF($C4656="","",VLOOKUP(FİLTRE!$C4656,'SKT LİSTESİ'!$F:$S,12,0)),"")</f>
        <v/>
      </c>
      <c r="L4656" s="134" t="str">
        <f ca="1">IFERROR(IF($C4656="","",VLOOKUP(FİLTRE!$C4656,'SKT LİSTESİ'!$F:$S,13,0)),"")</f>
        <v/>
      </c>
      <c r="M4656" s="135" t="str">
        <f ca="1">IFERROR(IF($C4656="","",VLOOKUP(FİLTRE!$C4656,'SKT LİSTESİ'!$F:$AJ,14,0)),"")</f>
        <v/>
      </c>
      <c r="N4656" s="31" t="str">
        <f ca="1">IFERROR(IF($C4656="","",VLOOKUP(FİLTRE!$C4656,'SKT LİSTESİ'!$F:$AJ,22,0)),"")</f>
        <v/>
      </c>
      <c r="O4656" s="136" t="str">
        <f ca="1">IFERROR(IF($C4656="","",VLOOKUP(FİLTRE!$C4656,'SKT LİSTESİ'!$F:$AJ,23,0)),"")</f>
        <v/>
      </c>
      <c r="P4656" s="31"/>
      <c r="Q4656" s="31"/>
      <c r="R4656" s="137" t="str">
        <f ca="1">(IFERROR(IF($C4656="","",VLOOKUP(FİLTRE!$C4656,'SKT LİSTESİ'!$F:$AJ,15,0)),""))</f>
        <v/>
      </c>
      <c r="S4656" s="138" t="str">
        <f ca="1">IFERROR(IF($C4656="","",VLOOKUP(FİLTRE!$C4656,'SKT LİSTESİ'!$F:$AJ,16,0)),"")</f>
        <v/>
      </c>
      <c r="AF4656" s="179" t="str">
        <f t="shared" ca="1" si="290"/>
        <v/>
      </c>
      <c r="AG4656" s="179">
        <f t="shared" ca="1" si="291"/>
        <v>0</v>
      </c>
      <c r="AH4656" s="179">
        <f t="shared" ca="1" si="292"/>
        <v>0</v>
      </c>
    </row>
    <row r="4657" spans="2:34" ht="15.75" x14ac:dyDescent="0.25">
      <c r="B4657">
        <f t="shared" ca="1" si="289"/>
        <v>4645</v>
      </c>
      <c r="C4657" t="str">
        <f ca="1">IFERROR(VLOOKUP(B4657,'SKT LİSTESİ'!F:F,1,0),"")</f>
        <v/>
      </c>
      <c r="E4657" s="128" t="str">
        <f ca="1">IFERROR(IF($C4657="","",VLOOKUP(FİLTRE!$C4657,'SKT LİSTESİ'!$F:$S,5,0)),"")</f>
        <v/>
      </c>
      <c r="F4657" s="129" t="str">
        <f ca="1">IFERROR(IF($C4657="","",VLOOKUP(FİLTRE!$C4657,'SKT LİSTESİ'!$F:$S,7,0)),"")</f>
        <v/>
      </c>
      <c r="G4657" s="130" t="str">
        <f ca="1">IFERROR(IF($C4657="","",VLOOKUP(FİLTRE!$C4657,'SKT LİSTESİ'!$F:$S,8,0)),"")</f>
        <v/>
      </c>
      <c r="H4657" s="131" t="str">
        <f ca="1">IF(E4657="","",IF($C4657="","",VLOOKUP(FİLTRE!$C4657,'SKT LİSTESİ'!$F:$S,9,0)))</f>
        <v/>
      </c>
      <c r="I4657" s="132" t="str">
        <f ca="1">IFERROR(IF($C4657="","",VLOOKUP(FİLTRE!$C4657,'SKT LİSTESİ'!$F:$S,10,0)),"")</f>
        <v/>
      </c>
      <c r="J4657" s="133" t="str">
        <f ca="1">IFERROR(IF($C4657="","",VLOOKUP(FİLTRE!$C4657,'SKT LİSTESİ'!$F:$S,11,0)),"")</f>
        <v/>
      </c>
      <c r="K4657" s="134" t="str">
        <f ca="1">IFERROR(IF($C4657="","",VLOOKUP(FİLTRE!$C4657,'SKT LİSTESİ'!$F:$S,12,0)),"")</f>
        <v/>
      </c>
      <c r="L4657" s="134" t="str">
        <f ca="1">IFERROR(IF($C4657="","",VLOOKUP(FİLTRE!$C4657,'SKT LİSTESİ'!$F:$S,13,0)),"")</f>
        <v/>
      </c>
      <c r="M4657" s="135" t="str">
        <f ca="1">IFERROR(IF($C4657="","",VLOOKUP(FİLTRE!$C4657,'SKT LİSTESİ'!$F:$AJ,14,0)),"")</f>
        <v/>
      </c>
      <c r="N4657" s="31" t="str">
        <f ca="1">IFERROR(IF($C4657="","",VLOOKUP(FİLTRE!$C4657,'SKT LİSTESİ'!$F:$AJ,22,0)),"")</f>
        <v/>
      </c>
      <c r="O4657" s="136" t="str">
        <f ca="1">IFERROR(IF($C4657="","",VLOOKUP(FİLTRE!$C4657,'SKT LİSTESİ'!$F:$AJ,23,0)),"")</f>
        <v/>
      </c>
      <c r="P4657" s="31"/>
      <c r="Q4657" s="31"/>
      <c r="R4657" s="137" t="str">
        <f ca="1">(IFERROR(IF($C4657="","",VLOOKUP(FİLTRE!$C4657,'SKT LİSTESİ'!$F:$AJ,15,0)),""))</f>
        <v/>
      </c>
      <c r="S4657" s="138" t="str">
        <f ca="1">IFERROR(IF($C4657="","",VLOOKUP(FİLTRE!$C4657,'SKT LİSTESİ'!$F:$AJ,16,0)),"")</f>
        <v/>
      </c>
      <c r="AF4657" s="179" t="str">
        <f t="shared" ca="1" si="290"/>
        <v/>
      </c>
      <c r="AG4657" s="179">
        <f t="shared" ca="1" si="291"/>
        <v>0</v>
      </c>
      <c r="AH4657" s="179">
        <f t="shared" ca="1" si="292"/>
        <v>0</v>
      </c>
    </row>
    <row r="4658" spans="2:34" ht="15.75" x14ac:dyDescent="0.25">
      <c r="B4658">
        <f t="shared" ca="1" si="289"/>
        <v>4646</v>
      </c>
      <c r="C4658" t="str">
        <f ca="1">IFERROR(VLOOKUP(B4658,'SKT LİSTESİ'!F:F,1,0),"")</f>
        <v/>
      </c>
      <c r="E4658" s="128" t="str">
        <f ca="1">IFERROR(IF($C4658="","",VLOOKUP(FİLTRE!$C4658,'SKT LİSTESİ'!$F:$S,5,0)),"")</f>
        <v/>
      </c>
      <c r="F4658" s="129" t="str">
        <f ca="1">IFERROR(IF($C4658="","",VLOOKUP(FİLTRE!$C4658,'SKT LİSTESİ'!$F:$S,7,0)),"")</f>
        <v/>
      </c>
      <c r="G4658" s="130" t="str">
        <f ca="1">IFERROR(IF($C4658="","",VLOOKUP(FİLTRE!$C4658,'SKT LİSTESİ'!$F:$S,8,0)),"")</f>
        <v/>
      </c>
      <c r="H4658" s="131" t="str">
        <f ca="1">IF(E4658="","",IF($C4658="","",VLOOKUP(FİLTRE!$C4658,'SKT LİSTESİ'!$F:$S,9,0)))</f>
        <v/>
      </c>
      <c r="I4658" s="132" t="str">
        <f ca="1">IFERROR(IF($C4658="","",VLOOKUP(FİLTRE!$C4658,'SKT LİSTESİ'!$F:$S,10,0)),"")</f>
        <v/>
      </c>
      <c r="J4658" s="133" t="str">
        <f ca="1">IFERROR(IF($C4658="","",VLOOKUP(FİLTRE!$C4658,'SKT LİSTESİ'!$F:$S,11,0)),"")</f>
        <v/>
      </c>
      <c r="K4658" s="134" t="str">
        <f ca="1">IFERROR(IF($C4658="","",VLOOKUP(FİLTRE!$C4658,'SKT LİSTESİ'!$F:$S,12,0)),"")</f>
        <v/>
      </c>
      <c r="L4658" s="134" t="str">
        <f ca="1">IFERROR(IF($C4658="","",VLOOKUP(FİLTRE!$C4658,'SKT LİSTESİ'!$F:$S,13,0)),"")</f>
        <v/>
      </c>
      <c r="M4658" s="135" t="str">
        <f ca="1">IFERROR(IF($C4658="","",VLOOKUP(FİLTRE!$C4658,'SKT LİSTESİ'!$F:$AJ,14,0)),"")</f>
        <v/>
      </c>
      <c r="N4658" s="31" t="str">
        <f ca="1">IFERROR(IF($C4658="","",VLOOKUP(FİLTRE!$C4658,'SKT LİSTESİ'!$F:$AJ,22,0)),"")</f>
        <v/>
      </c>
      <c r="O4658" s="136" t="str">
        <f ca="1">IFERROR(IF($C4658="","",VLOOKUP(FİLTRE!$C4658,'SKT LİSTESİ'!$F:$AJ,23,0)),"")</f>
        <v/>
      </c>
      <c r="P4658" s="31"/>
      <c r="Q4658" s="31"/>
      <c r="R4658" s="137" t="str">
        <f ca="1">(IFERROR(IF($C4658="","",VLOOKUP(FİLTRE!$C4658,'SKT LİSTESİ'!$F:$AJ,15,0)),""))</f>
        <v/>
      </c>
      <c r="S4658" s="138" t="str">
        <f ca="1">IFERROR(IF($C4658="","",VLOOKUP(FİLTRE!$C4658,'SKT LİSTESİ'!$F:$AJ,16,0)),"")</f>
        <v/>
      </c>
      <c r="AF4658" s="179" t="str">
        <f t="shared" ca="1" si="290"/>
        <v/>
      </c>
      <c r="AG4658" s="179">
        <f t="shared" ca="1" si="291"/>
        <v>0</v>
      </c>
      <c r="AH4658" s="179">
        <f t="shared" ca="1" si="292"/>
        <v>0</v>
      </c>
    </row>
    <row r="4659" spans="2:34" ht="15.75" x14ac:dyDescent="0.25">
      <c r="B4659">
        <f t="shared" ca="1" si="289"/>
        <v>4647</v>
      </c>
      <c r="C4659" t="str">
        <f ca="1">IFERROR(VLOOKUP(B4659,'SKT LİSTESİ'!F:F,1,0),"")</f>
        <v/>
      </c>
      <c r="E4659" s="128" t="str">
        <f ca="1">IFERROR(IF($C4659="","",VLOOKUP(FİLTRE!$C4659,'SKT LİSTESİ'!$F:$S,5,0)),"")</f>
        <v/>
      </c>
      <c r="F4659" s="129" t="str">
        <f ca="1">IFERROR(IF($C4659="","",VLOOKUP(FİLTRE!$C4659,'SKT LİSTESİ'!$F:$S,7,0)),"")</f>
        <v/>
      </c>
      <c r="G4659" s="130" t="str">
        <f ca="1">IFERROR(IF($C4659="","",VLOOKUP(FİLTRE!$C4659,'SKT LİSTESİ'!$F:$S,8,0)),"")</f>
        <v/>
      </c>
      <c r="H4659" s="131" t="str">
        <f ca="1">IF(E4659="","",IF($C4659="","",VLOOKUP(FİLTRE!$C4659,'SKT LİSTESİ'!$F:$S,9,0)))</f>
        <v/>
      </c>
      <c r="I4659" s="132" t="str">
        <f ca="1">IFERROR(IF($C4659="","",VLOOKUP(FİLTRE!$C4659,'SKT LİSTESİ'!$F:$S,10,0)),"")</f>
        <v/>
      </c>
      <c r="J4659" s="133" t="str">
        <f ca="1">IFERROR(IF($C4659="","",VLOOKUP(FİLTRE!$C4659,'SKT LİSTESİ'!$F:$S,11,0)),"")</f>
        <v/>
      </c>
      <c r="K4659" s="134" t="str">
        <f ca="1">IFERROR(IF($C4659="","",VLOOKUP(FİLTRE!$C4659,'SKT LİSTESİ'!$F:$S,12,0)),"")</f>
        <v/>
      </c>
      <c r="L4659" s="134" t="str">
        <f ca="1">IFERROR(IF($C4659="","",VLOOKUP(FİLTRE!$C4659,'SKT LİSTESİ'!$F:$S,13,0)),"")</f>
        <v/>
      </c>
      <c r="M4659" s="135" t="str">
        <f ca="1">IFERROR(IF($C4659="","",VLOOKUP(FİLTRE!$C4659,'SKT LİSTESİ'!$F:$AJ,14,0)),"")</f>
        <v/>
      </c>
      <c r="N4659" s="31" t="str">
        <f ca="1">IFERROR(IF($C4659="","",VLOOKUP(FİLTRE!$C4659,'SKT LİSTESİ'!$F:$AJ,22,0)),"")</f>
        <v/>
      </c>
      <c r="O4659" s="136" t="str">
        <f ca="1">IFERROR(IF($C4659="","",VLOOKUP(FİLTRE!$C4659,'SKT LİSTESİ'!$F:$AJ,23,0)),"")</f>
        <v/>
      </c>
      <c r="P4659" s="31"/>
      <c r="Q4659" s="31"/>
      <c r="R4659" s="137" t="str">
        <f ca="1">(IFERROR(IF($C4659="","",VLOOKUP(FİLTRE!$C4659,'SKT LİSTESİ'!$F:$AJ,15,0)),""))</f>
        <v/>
      </c>
      <c r="S4659" s="138" t="str">
        <f ca="1">IFERROR(IF($C4659="","",VLOOKUP(FİLTRE!$C4659,'SKT LİSTESİ'!$F:$AJ,16,0)),"")</f>
        <v/>
      </c>
      <c r="AF4659" s="179" t="str">
        <f t="shared" ca="1" si="290"/>
        <v/>
      </c>
      <c r="AG4659" s="179">
        <f t="shared" ca="1" si="291"/>
        <v>0</v>
      </c>
      <c r="AH4659" s="179">
        <f t="shared" ca="1" si="292"/>
        <v>0</v>
      </c>
    </row>
    <row r="4660" spans="2:34" ht="15.75" x14ac:dyDescent="0.25">
      <c r="B4660">
        <f t="shared" ca="1" si="289"/>
        <v>4648</v>
      </c>
      <c r="C4660" t="str">
        <f ca="1">IFERROR(VLOOKUP(B4660,'SKT LİSTESİ'!F:F,1,0),"")</f>
        <v/>
      </c>
      <c r="E4660" s="128" t="str">
        <f ca="1">IFERROR(IF($C4660="","",VLOOKUP(FİLTRE!$C4660,'SKT LİSTESİ'!$F:$S,5,0)),"")</f>
        <v/>
      </c>
      <c r="F4660" s="129" t="str">
        <f ca="1">IFERROR(IF($C4660="","",VLOOKUP(FİLTRE!$C4660,'SKT LİSTESİ'!$F:$S,7,0)),"")</f>
        <v/>
      </c>
      <c r="G4660" s="130" t="str">
        <f ca="1">IFERROR(IF($C4660="","",VLOOKUP(FİLTRE!$C4660,'SKT LİSTESİ'!$F:$S,8,0)),"")</f>
        <v/>
      </c>
      <c r="H4660" s="131" t="str">
        <f ca="1">IF(E4660="","",IF($C4660="","",VLOOKUP(FİLTRE!$C4660,'SKT LİSTESİ'!$F:$S,9,0)))</f>
        <v/>
      </c>
      <c r="I4660" s="132" t="str">
        <f ca="1">IFERROR(IF($C4660="","",VLOOKUP(FİLTRE!$C4660,'SKT LİSTESİ'!$F:$S,10,0)),"")</f>
        <v/>
      </c>
      <c r="J4660" s="133" t="str">
        <f ca="1">IFERROR(IF($C4660="","",VLOOKUP(FİLTRE!$C4660,'SKT LİSTESİ'!$F:$S,11,0)),"")</f>
        <v/>
      </c>
      <c r="K4660" s="134" t="str">
        <f ca="1">IFERROR(IF($C4660="","",VLOOKUP(FİLTRE!$C4660,'SKT LİSTESİ'!$F:$S,12,0)),"")</f>
        <v/>
      </c>
      <c r="L4660" s="134" t="str">
        <f ca="1">IFERROR(IF($C4660="","",VLOOKUP(FİLTRE!$C4660,'SKT LİSTESİ'!$F:$S,13,0)),"")</f>
        <v/>
      </c>
      <c r="M4660" s="135" t="str">
        <f ca="1">IFERROR(IF($C4660="","",VLOOKUP(FİLTRE!$C4660,'SKT LİSTESİ'!$F:$AJ,14,0)),"")</f>
        <v/>
      </c>
      <c r="N4660" s="31" t="str">
        <f ca="1">IFERROR(IF($C4660="","",VLOOKUP(FİLTRE!$C4660,'SKT LİSTESİ'!$F:$AJ,22,0)),"")</f>
        <v/>
      </c>
      <c r="O4660" s="136" t="str">
        <f ca="1">IFERROR(IF($C4660="","",VLOOKUP(FİLTRE!$C4660,'SKT LİSTESİ'!$F:$AJ,23,0)),"")</f>
        <v/>
      </c>
      <c r="P4660" s="31"/>
      <c r="Q4660" s="31"/>
      <c r="R4660" s="137" t="str">
        <f ca="1">(IFERROR(IF($C4660="","",VLOOKUP(FİLTRE!$C4660,'SKT LİSTESİ'!$F:$AJ,15,0)),""))</f>
        <v/>
      </c>
      <c r="S4660" s="138" t="str">
        <f ca="1">IFERROR(IF($C4660="","",VLOOKUP(FİLTRE!$C4660,'SKT LİSTESİ'!$F:$AJ,16,0)),"")</f>
        <v/>
      </c>
      <c r="AF4660" s="179" t="str">
        <f t="shared" ca="1" si="290"/>
        <v/>
      </c>
      <c r="AG4660" s="179">
        <f t="shared" ca="1" si="291"/>
        <v>0</v>
      </c>
      <c r="AH4660" s="179">
        <f t="shared" ca="1" si="292"/>
        <v>0</v>
      </c>
    </row>
    <row r="4661" spans="2:34" ht="15.75" x14ac:dyDescent="0.25">
      <c r="B4661">
        <f t="shared" ca="1" si="289"/>
        <v>4649</v>
      </c>
      <c r="C4661" t="str">
        <f ca="1">IFERROR(VLOOKUP(B4661,'SKT LİSTESİ'!F:F,1,0),"")</f>
        <v/>
      </c>
      <c r="E4661" s="128" t="str">
        <f ca="1">IFERROR(IF($C4661="","",VLOOKUP(FİLTRE!$C4661,'SKT LİSTESİ'!$F:$S,5,0)),"")</f>
        <v/>
      </c>
      <c r="F4661" s="129" t="str">
        <f ca="1">IFERROR(IF($C4661="","",VLOOKUP(FİLTRE!$C4661,'SKT LİSTESİ'!$F:$S,7,0)),"")</f>
        <v/>
      </c>
      <c r="G4661" s="130" t="str">
        <f ca="1">IFERROR(IF($C4661="","",VLOOKUP(FİLTRE!$C4661,'SKT LİSTESİ'!$F:$S,8,0)),"")</f>
        <v/>
      </c>
      <c r="H4661" s="131" t="str">
        <f ca="1">IF(E4661="","",IF($C4661="","",VLOOKUP(FİLTRE!$C4661,'SKT LİSTESİ'!$F:$S,9,0)))</f>
        <v/>
      </c>
      <c r="I4661" s="132" t="str">
        <f ca="1">IFERROR(IF($C4661="","",VLOOKUP(FİLTRE!$C4661,'SKT LİSTESİ'!$F:$S,10,0)),"")</f>
        <v/>
      </c>
      <c r="J4661" s="133" t="str">
        <f ca="1">IFERROR(IF($C4661="","",VLOOKUP(FİLTRE!$C4661,'SKT LİSTESİ'!$F:$S,11,0)),"")</f>
        <v/>
      </c>
      <c r="K4661" s="134" t="str">
        <f ca="1">IFERROR(IF($C4661="","",VLOOKUP(FİLTRE!$C4661,'SKT LİSTESİ'!$F:$S,12,0)),"")</f>
        <v/>
      </c>
      <c r="L4661" s="134" t="str">
        <f ca="1">IFERROR(IF($C4661="","",VLOOKUP(FİLTRE!$C4661,'SKT LİSTESİ'!$F:$S,13,0)),"")</f>
        <v/>
      </c>
      <c r="M4661" s="135" t="str">
        <f ca="1">IFERROR(IF($C4661="","",VLOOKUP(FİLTRE!$C4661,'SKT LİSTESİ'!$F:$AJ,14,0)),"")</f>
        <v/>
      </c>
      <c r="N4661" s="31" t="str">
        <f ca="1">IFERROR(IF($C4661="","",VLOOKUP(FİLTRE!$C4661,'SKT LİSTESİ'!$F:$AJ,22,0)),"")</f>
        <v/>
      </c>
      <c r="O4661" s="136" t="str">
        <f ca="1">IFERROR(IF($C4661="","",VLOOKUP(FİLTRE!$C4661,'SKT LİSTESİ'!$F:$AJ,23,0)),"")</f>
        <v/>
      </c>
      <c r="P4661" s="31"/>
      <c r="Q4661" s="31"/>
      <c r="R4661" s="137" t="str">
        <f ca="1">(IFERROR(IF($C4661="","",VLOOKUP(FİLTRE!$C4661,'SKT LİSTESİ'!$F:$AJ,15,0)),""))</f>
        <v/>
      </c>
      <c r="S4661" s="138" t="str">
        <f ca="1">IFERROR(IF($C4661="","",VLOOKUP(FİLTRE!$C4661,'SKT LİSTESİ'!$F:$AJ,16,0)),"")</f>
        <v/>
      </c>
      <c r="AF4661" s="179" t="str">
        <f t="shared" ca="1" si="290"/>
        <v/>
      </c>
      <c r="AG4661" s="179">
        <f t="shared" ca="1" si="291"/>
        <v>0</v>
      </c>
      <c r="AH4661" s="179">
        <f t="shared" ca="1" si="292"/>
        <v>0</v>
      </c>
    </row>
    <row r="4662" spans="2:34" ht="15.75" x14ac:dyDescent="0.25">
      <c r="B4662">
        <f t="shared" ca="1" si="289"/>
        <v>4650</v>
      </c>
      <c r="C4662" t="str">
        <f ca="1">IFERROR(VLOOKUP(B4662,'SKT LİSTESİ'!F:F,1,0),"")</f>
        <v/>
      </c>
      <c r="E4662" s="128" t="str">
        <f ca="1">IFERROR(IF($C4662="","",VLOOKUP(FİLTRE!$C4662,'SKT LİSTESİ'!$F:$S,5,0)),"")</f>
        <v/>
      </c>
      <c r="F4662" s="129" t="str">
        <f ca="1">IFERROR(IF($C4662="","",VLOOKUP(FİLTRE!$C4662,'SKT LİSTESİ'!$F:$S,7,0)),"")</f>
        <v/>
      </c>
      <c r="G4662" s="130" t="str">
        <f ca="1">IFERROR(IF($C4662="","",VLOOKUP(FİLTRE!$C4662,'SKT LİSTESİ'!$F:$S,8,0)),"")</f>
        <v/>
      </c>
      <c r="H4662" s="131" t="str">
        <f ca="1">IF(E4662="","",IF($C4662="","",VLOOKUP(FİLTRE!$C4662,'SKT LİSTESİ'!$F:$S,9,0)))</f>
        <v/>
      </c>
      <c r="I4662" s="132" t="str">
        <f ca="1">IFERROR(IF($C4662="","",VLOOKUP(FİLTRE!$C4662,'SKT LİSTESİ'!$F:$S,10,0)),"")</f>
        <v/>
      </c>
      <c r="J4662" s="133" t="str">
        <f ca="1">IFERROR(IF($C4662="","",VLOOKUP(FİLTRE!$C4662,'SKT LİSTESİ'!$F:$S,11,0)),"")</f>
        <v/>
      </c>
      <c r="K4662" s="134" t="str">
        <f ca="1">IFERROR(IF($C4662="","",VLOOKUP(FİLTRE!$C4662,'SKT LİSTESİ'!$F:$S,12,0)),"")</f>
        <v/>
      </c>
      <c r="L4662" s="134" t="str">
        <f ca="1">IFERROR(IF($C4662="","",VLOOKUP(FİLTRE!$C4662,'SKT LİSTESİ'!$F:$S,13,0)),"")</f>
        <v/>
      </c>
      <c r="M4662" s="135" t="str">
        <f ca="1">IFERROR(IF($C4662="","",VLOOKUP(FİLTRE!$C4662,'SKT LİSTESİ'!$F:$AJ,14,0)),"")</f>
        <v/>
      </c>
      <c r="N4662" s="31" t="str">
        <f ca="1">IFERROR(IF($C4662="","",VLOOKUP(FİLTRE!$C4662,'SKT LİSTESİ'!$F:$AJ,22,0)),"")</f>
        <v/>
      </c>
      <c r="O4662" s="136" t="str">
        <f ca="1">IFERROR(IF($C4662="","",VLOOKUP(FİLTRE!$C4662,'SKT LİSTESİ'!$F:$AJ,23,0)),"")</f>
        <v/>
      </c>
      <c r="P4662" s="31"/>
      <c r="Q4662" s="31"/>
      <c r="R4662" s="137" t="str">
        <f ca="1">(IFERROR(IF($C4662="","",VLOOKUP(FİLTRE!$C4662,'SKT LİSTESİ'!$F:$AJ,15,0)),""))</f>
        <v/>
      </c>
      <c r="S4662" s="138" t="str">
        <f ca="1">IFERROR(IF($C4662="","",VLOOKUP(FİLTRE!$C4662,'SKT LİSTESİ'!$F:$AJ,16,0)),"")</f>
        <v/>
      </c>
      <c r="AF4662" s="179" t="str">
        <f t="shared" ca="1" si="290"/>
        <v/>
      </c>
      <c r="AG4662" s="179">
        <f t="shared" ca="1" si="291"/>
        <v>0</v>
      </c>
      <c r="AH4662" s="179">
        <f t="shared" ca="1" si="292"/>
        <v>0</v>
      </c>
    </row>
    <row r="4663" spans="2:34" ht="15.75" x14ac:dyDescent="0.25">
      <c r="B4663">
        <f t="shared" ca="1" si="289"/>
        <v>4651</v>
      </c>
      <c r="C4663" t="str">
        <f ca="1">IFERROR(VLOOKUP(B4663,'SKT LİSTESİ'!F:F,1,0),"")</f>
        <v/>
      </c>
      <c r="E4663" s="128" t="str">
        <f ca="1">IFERROR(IF($C4663="","",VLOOKUP(FİLTRE!$C4663,'SKT LİSTESİ'!$F:$S,5,0)),"")</f>
        <v/>
      </c>
      <c r="F4663" s="129" t="str">
        <f ca="1">IFERROR(IF($C4663="","",VLOOKUP(FİLTRE!$C4663,'SKT LİSTESİ'!$F:$S,7,0)),"")</f>
        <v/>
      </c>
      <c r="G4663" s="130" t="str">
        <f ca="1">IFERROR(IF($C4663="","",VLOOKUP(FİLTRE!$C4663,'SKT LİSTESİ'!$F:$S,8,0)),"")</f>
        <v/>
      </c>
      <c r="H4663" s="131" t="str">
        <f ca="1">IF(E4663="","",IF($C4663="","",VLOOKUP(FİLTRE!$C4663,'SKT LİSTESİ'!$F:$S,9,0)))</f>
        <v/>
      </c>
      <c r="I4663" s="132" t="str">
        <f ca="1">IFERROR(IF($C4663="","",VLOOKUP(FİLTRE!$C4663,'SKT LİSTESİ'!$F:$S,10,0)),"")</f>
        <v/>
      </c>
      <c r="J4663" s="133" t="str">
        <f ca="1">IFERROR(IF($C4663="","",VLOOKUP(FİLTRE!$C4663,'SKT LİSTESİ'!$F:$S,11,0)),"")</f>
        <v/>
      </c>
      <c r="K4663" s="134" t="str">
        <f ca="1">IFERROR(IF($C4663="","",VLOOKUP(FİLTRE!$C4663,'SKT LİSTESİ'!$F:$S,12,0)),"")</f>
        <v/>
      </c>
      <c r="L4663" s="134" t="str">
        <f ca="1">IFERROR(IF($C4663="","",VLOOKUP(FİLTRE!$C4663,'SKT LİSTESİ'!$F:$S,13,0)),"")</f>
        <v/>
      </c>
      <c r="M4663" s="135" t="str">
        <f ca="1">IFERROR(IF($C4663="","",VLOOKUP(FİLTRE!$C4663,'SKT LİSTESİ'!$F:$AJ,14,0)),"")</f>
        <v/>
      </c>
      <c r="N4663" s="31" t="str">
        <f ca="1">IFERROR(IF($C4663="","",VLOOKUP(FİLTRE!$C4663,'SKT LİSTESİ'!$F:$AJ,22,0)),"")</f>
        <v/>
      </c>
      <c r="O4663" s="136" t="str">
        <f ca="1">IFERROR(IF($C4663="","",VLOOKUP(FİLTRE!$C4663,'SKT LİSTESİ'!$F:$AJ,23,0)),"")</f>
        <v/>
      </c>
      <c r="P4663" s="31"/>
      <c r="Q4663" s="31"/>
      <c r="R4663" s="137" t="str">
        <f ca="1">(IFERROR(IF($C4663="","",VLOOKUP(FİLTRE!$C4663,'SKT LİSTESİ'!$F:$AJ,15,0)),""))</f>
        <v/>
      </c>
      <c r="S4663" s="138" t="str">
        <f ca="1">IFERROR(IF($C4663="","",VLOOKUP(FİLTRE!$C4663,'SKT LİSTESİ'!$F:$AJ,16,0)),"")</f>
        <v/>
      </c>
      <c r="AF4663" s="179" t="str">
        <f t="shared" ca="1" si="290"/>
        <v/>
      </c>
      <c r="AG4663" s="179">
        <f t="shared" ca="1" si="291"/>
        <v>0</v>
      </c>
      <c r="AH4663" s="179">
        <f t="shared" ca="1" si="292"/>
        <v>0</v>
      </c>
    </row>
    <row r="4664" spans="2:34" ht="15.75" x14ac:dyDescent="0.25">
      <c r="B4664">
        <f t="shared" ca="1" si="289"/>
        <v>4652</v>
      </c>
      <c r="C4664" t="str">
        <f ca="1">IFERROR(VLOOKUP(B4664,'SKT LİSTESİ'!F:F,1,0),"")</f>
        <v/>
      </c>
      <c r="E4664" s="128" t="str">
        <f ca="1">IFERROR(IF($C4664="","",VLOOKUP(FİLTRE!$C4664,'SKT LİSTESİ'!$F:$S,5,0)),"")</f>
        <v/>
      </c>
      <c r="F4664" s="129" t="str">
        <f ca="1">IFERROR(IF($C4664="","",VLOOKUP(FİLTRE!$C4664,'SKT LİSTESİ'!$F:$S,7,0)),"")</f>
        <v/>
      </c>
      <c r="G4664" s="130" t="str">
        <f ca="1">IFERROR(IF($C4664="","",VLOOKUP(FİLTRE!$C4664,'SKT LİSTESİ'!$F:$S,8,0)),"")</f>
        <v/>
      </c>
      <c r="H4664" s="131" t="str">
        <f ca="1">IF(E4664="","",IF($C4664="","",VLOOKUP(FİLTRE!$C4664,'SKT LİSTESİ'!$F:$S,9,0)))</f>
        <v/>
      </c>
      <c r="I4664" s="132" t="str">
        <f ca="1">IFERROR(IF($C4664="","",VLOOKUP(FİLTRE!$C4664,'SKT LİSTESİ'!$F:$S,10,0)),"")</f>
        <v/>
      </c>
      <c r="J4664" s="133" t="str">
        <f ca="1">IFERROR(IF($C4664="","",VLOOKUP(FİLTRE!$C4664,'SKT LİSTESİ'!$F:$S,11,0)),"")</f>
        <v/>
      </c>
      <c r="K4664" s="134" t="str">
        <f ca="1">IFERROR(IF($C4664="","",VLOOKUP(FİLTRE!$C4664,'SKT LİSTESİ'!$F:$S,12,0)),"")</f>
        <v/>
      </c>
      <c r="L4664" s="134" t="str">
        <f ca="1">IFERROR(IF($C4664="","",VLOOKUP(FİLTRE!$C4664,'SKT LİSTESİ'!$F:$S,13,0)),"")</f>
        <v/>
      </c>
      <c r="M4664" s="135" t="str">
        <f ca="1">IFERROR(IF($C4664="","",VLOOKUP(FİLTRE!$C4664,'SKT LİSTESİ'!$F:$AJ,14,0)),"")</f>
        <v/>
      </c>
      <c r="N4664" s="31" t="str">
        <f ca="1">IFERROR(IF($C4664="","",VLOOKUP(FİLTRE!$C4664,'SKT LİSTESİ'!$F:$AJ,22,0)),"")</f>
        <v/>
      </c>
      <c r="O4664" s="136" t="str">
        <f ca="1">IFERROR(IF($C4664="","",VLOOKUP(FİLTRE!$C4664,'SKT LİSTESİ'!$F:$AJ,23,0)),"")</f>
        <v/>
      </c>
      <c r="P4664" s="31"/>
      <c r="Q4664" s="31"/>
      <c r="R4664" s="137" t="str">
        <f ca="1">(IFERROR(IF($C4664="","",VLOOKUP(FİLTRE!$C4664,'SKT LİSTESİ'!$F:$AJ,15,0)),""))</f>
        <v/>
      </c>
      <c r="S4664" s="138" t="str">
        <f ca="1">IFERROR(IF($C4664="","",VLOOKUP(FİLTRE!$C4664,'SKT LİSTESİ'!$F:$AJ,16,0)),"")</f>
        <v/>
      </c>
      <c r="AF4664" s="179" t="str">
        <f t="shared" ca="1" si="290"/>
        <v/>
      </c>
      <c r="AG4664" s="179">
        <f t="shared" ca="1" si="291"/>
        <v>0</v>
      </c>
      <c r="AH4664" s="179">
        <f t="shared" ca="1" si="292"/>
        <v>0</v>
      </c>
    </row>
    <row r="4665" spans="2:34" ht="15.75" x14ac:dyDescent="0.25">
      <c r="B4665">
        <f t="shared" ca="1" si="289"/>
        <v>4653</v>
      </c>
      <c r="C4665" t="str">
        <f ca="1">IFERROR(VLOOKUP(B4665,'SKT LİSTESİ'!F:F,1,0),"")</f>
        <v/>
      </c>
      <c r="E4665" s="128" t="str">
        <f ca="1">IFERROR(IF($C4665="","",VLOOKUP(FİLTRE!$C4665,'SKT LİSTESİ'!$F:$S,5,0)),"")</f>
        <v/>
      </c>
      <c r="F4665" s="129" t="str">
        <f ca="1">IFERROR(IF($C4665="","",VLOOKUP(FİLTRE!$C4665,'SKT LİSTESİ'!$F:$S,7,0)),"")</f>
        <v/>
      </c>
      <c r="G4665" s="130" t="str">
        <f ca="1">IFERROR(IF($C4665="","",VLOOKUP(FİLTRE!$C4665,'SKT LİSTESİ'!$F:$S,8,0)),"")</f>
        <v/>
      </c>
      <c r="H4665" s="131" t="str">
        <f ca="1">IF(E4665="","",IF($C4665="","",VLOOKUP(FİLTRE!$C4665,'SKT LİSTESİ'!$F:$S,9,0)))</f>
        <v/>
      </c>
      <c r="I4665" s="132" t="str">
        <f ca="1">IFERROR(IF($C4665="","",VLOOKUP(FİLTRE!$C4665,'SKT LİSTESİ'!$F:$S,10,0)),"")</f>
        <v/>
      </c>
      <c r="J4665" s="133" t="str">
        <f ca="1">IFERROR(IF($C4665="","",VLOOKUP(FİLTRE!$C4665,'SKT LİSTESİ'!$F:$S,11,0)),"")</f>
        <v/>
      </c>
      <c r="K4665" s="134" t="str">
        <f ca="1">IFERROR(IF($C4665="","",VLOOKUP(FİLTRE!$C4665,'SKT LİSTESİ'!$F:$S,12,0)),"")</f>
        <v/>
      </c>
      <c r="L4665" s="134" t="str">
        <f ca="1">IFERROR(IF($C4665="","",VLOOKUP(FİLTRE!$C4665,'SKT LİSTESİ'!$F:$S,13,0)),"")</f>
        <v/>
      </c>
      <c r="M4665" s="135" t="str">
        <f ca="1">IFERROR(IF($C4665="","",VLOOKUP(FİLTRE!$C4665,'SKT LİSTESİ'!$F:$AJ,14,0)),"")</f>
        <v/>
      </c>
      <c r="N4665" s="31" t="str">
        <f ca="1">IFERROR(IF($C4665="","",VLOOKUP(FİLTRE!$C4665,'SKT LİSTESİ'!$F:$AJ,22,0)),"")</f>
        <v/>
      </c>
      <c r="O4665" s="136" t="str">
        <f ca="1">IFERROR(IF($C4665="","",VLOOKUP(FİLTRE!$C4665,'SKT LİSTESİ'!$F:$AJ,23,0)),"")</f>
        <v/>
      </c>
      <c r="P4665" s="31"/>
      <c r="Q4665" s="31"/>
      <c r="R4665" s="137" t="str">
        <f ca="1">(IFERROR(IF($C4665="","",VLOOKUP(FİLTRE!$C4665,'SKT LİSTESİ'!$F:$AJ,15,0)),""))</f>
        <v/>
      </c>
      <c r="S4665" s="138" t="str">
        <f ca="1">IFERROR(IF($C4665="","",VLOOKUP(FİLTRE!$C4665,'SKT LİSTESİ'!$F:$AJ,16,0)),"")</f>
        <v/>
      </c>
      <c r="AF4665" s="179" t="str">
        <f t="shared" ca="1" si="290"/>
        <v/>
      </c>
      <c r="AG4665" s="179">
        <f t="shared" ca="1" si="291"/>
        <v>0</v>
      </c>
      <c r="AH4665" s="179">
        <f t="shared" ca="1" si="292"/>
        <v>0</v>
      </c>
    </row>
    <row r="4666" spans="2:34" ht="15.75" x14ac:dyDescent="0.25">
      <c r="B4666">
        <f t="shared" ca="1" si="289"/>
        <v>4654</v>
      </c>
      <c r="C4666" t="str">
        <f ca="1">IFERROR(VLOOKUP(B4666,'SKT LİSTESİ'!F:F,1,0),"")</f>
        <v/>
      </c>
      <c r="E4666" s="128" t="str">
        <f ca="1">IFERROR(IF($C4666="","",VLOOKUP(FİLTRE!$C4666,'SKT LİSTESİ'!$F:$S,5,0)),"")</f>
        <v/>
      </c>
      <c r="F4666" s="129" t="str">
        <f ca="1">IFERROR(IF($C4666="","",VLOOKUP(FİLTRE!$C4666,'SKT LİSTESİ'!$F:$S,7,0)),"")</f>
        <v/>
      </c>
      <c r="G4666" s="130" t="str">
        <f ca="1">IFERROR(IF($C4666="","",VLOOKUP(FİLTRE!$C4666,'SKT LİSTESİ'!$F:$S,8,0)),"")</f>
        <v/>
      </c>
      <c r="H4666" s="131" t="str">
        <f ca="1">IF(E4666="","",IF($C4666="","",VLOOKUP(FİLTRE!$C4666,'SKT LİSTESİ'!$F:$S,9,0)))</f>
        <v/>
      </c>
      <c r="I4666" s="132" t="str">
        <f ca="1">IFERROR(IF($C4666="","",VLOOKUP(FİLTRE!$C4666,'SKT LİSTESİ'!$F:$S,10,0)),"")</f>
        <v/>
      </c>
      <c r="J4666" s="133" t="str">
        <f ca="1">IFERROR(IF($C4666="","",VLOOKUP(FİLTRE!$C4666,'SKT LİSTESİ'!$F:$S,11,0)),"")</f>
        <v/>
      </c>
      <c r="K4666" s="134" t="str">
        <f ca="1">IFERROR(IF($C4666="","",VLOOKUP(FİLTRE!$C4666,'SKT LİSTESİ'!$F:$S,12,0)),"")</f>
        <v/>
      </c>
      <c r="L4666" s="134" t="str">
        <f ca="1">IFERROR(IF($C4666="","",VLOOKUP(FİLTRE!$C4666,'SKT LİSTESİ'!$F:$S,13,0)),"")</f>
        <v/>
      </c>
      <c r="M4666" s="135" t="str">
        <f ca="1">IFERROR(IF($C4666="","",VLOOKUP(FİLTRE!$C4666,'SKT LİSTESİ'!$F:$AJ,14,0)),"")</f>
        <v/>
      </c>
      <c r="N4666" s="31" t="str">
        <f ca="1">IFERROR(IF($C4666="","",VLOOKUP(FİLTRE!$C4666,'SKT LİSTESİ'!$F:$AJ,22,0)),"")</f>
        <v/>
      </c>
      <c r="O4666" s="136" t="str">
        <f ca="1">IFERROR(IF($C4666="","",VLOOKUP(FİLTRE!$C4666,'SKT LİSTESİ'!$F:$AJ,23,0)),"")</f>
        <v/>
      </c>
      <c r="P4666" s="31"/>
      <c r="Q4666" s="31"/>
      <c r="R4666" s="137" t="str">
        <f ca="1">(IFERROR(IF($C4666="","",VLOOKUP(FİLTRE!$C4666,'SKT LİSTESİ'!$F:$AJ,15,0)),""))</f>
        <v/>
      </c>
      <c r="S4666" s="138" t="str">
        <f ca="1">IFERROR(IF($C4666="","",VLOOKUP(FİLTRE!$C4666,'SKT LİSTESİ'!$F:$AJ,16,0)),"")</f>
        <v/>
      </c>
      <c r="AF4666" s="179" t="str">
        <f t="shared" ca="1" si="290"/>
        <v/>
      </c>
      <c r="AG4666" s="179">
        <f t="shared" ca="1" si="291"/>
        <v>0</v>
      </c>
      <c r="AH4666" s="179">
        <f t="shared" ca="1" si="292"/>
        <v>0</v>
      </c>
    </row>
    <row r="4667" spans="2:34" ht="15.75" x14ac:dyDescent="0.25">
      <c r="B4667">
        <f t="shared" ca="1" si="289"/>
        <v>4655</v>
      </c>
      <c r="C4667" t="str">
        <f ca="1">IFERROR(VLOOKUP(B4667,'SKT LİSTESİ'!F:F,1,0),"")</f>
        <v/>
      </c>
      <c r="E4667" s="128" t="str">
        <f ca="1">IFERROR(IF($C4667="","",VLOOKUP(FİLTRE!$C4667,'SKT LİSTESİ'!$F:$S,5,0)),"")</f>
        <v/>
      </c>
      <c r="F4667" s="129" t="str">
        <f ca="1">IFERROR(IF($C4667="","",VLOOKUP(FİLTRE!$C4667,'SKT LİSTESİ'!$F:$S,7,0)),"")</f>
        <v/>
      </c>
      <c r="G4667" s="130" t="str">
        <f ca="1">IFERROR(IF($C4667="","",VLOOKUP(FİLTRE!$C4667,'SKT LİSTESİ'!$F:$S,8,0)),"")</f>
        <v/>
      </c>
      <c r="H4667" s="131" t="str">
        <f ca="1">IF(E4667="","",IF($C4667="","",VLOOKUP(FİLTRE!$C4667,'SKT LİSTESİ'!$F:$S,9,0)))</f>
        <v/>
      </c>
      <c r="I4667" s="132" t="str">
        <f ca="1">IFERROR(IF($C4667="","",VLOOKUP(FİLTRE!$C4667,'SKT LİSTESİ'!$F:$S,10,0)),"")</f>
        <v/>
      </c>
      <c r="J4667" s="133" t="str">
        <f ca="1">IFERROR(IF($C4667="","",VLOOKUP(FİLTRE!$C4667,'SKT LİSTESİ'!$F:$S,11,0)),"")</f>
        <v/>
      </c>
      <c r="K4667" s="134" t="str">
        <f ca="1">IFERROR(IF($C4667="","",VLOOKUP(FİLTRE!$C4667,'SKT LİSTESİ'!$F:$S,12,0)),"")</f>
        <v/>
      </c>
      <c r="L4667" s="134" t="str">
        <f ca="1">IFERROR(IF($C4667="","",VLOOKUP(FİLTRE!$C4667,'SKT LİSTESİ'!$F:$S,13,0)),"")</f>
        <v/>
      </c>
      <c r="M4667" s="135" t="str">
        <f ca="1">IFERROR(IF($C4667="","",VLOOKUP(FİLTRE!$C4667,'SKT LİSTESİ'!$F:$AJ,14,0)),"")</f>
        <v/>
      </c>
      <c r="N4667" s="31" t="str">
        <f ca="1">IFERROR(IF($C4667="","",VLOOKUP(FİLTRE!$C4667,'SKT LİSTESİ'!$F:$AJ,22,0)),"")</f>
        <v/>
      </c>
      <c r="O4667" s="136" t="str">
        <f ca="1">IFERROR(IF($C4667="","",VLOOKUP(FİLTRE!$C4667,'SKT LİSTESİ'!$F:$AJ,23,0)),"")</f>
        <v/>
      </c>
      <c r="P4667" s="31"/>
      <c r="Q4667" s="31"/>
      <c r="R4667" s="137" t="str">
        <f ca="1">(IFERROR(IF($C4667="","",VLOOKUP(FİLTRE!$C4667,'SKT LİSTESİ'!$F:$AJ,15,0)),""))</f>
        <v/>
      </c>
      <c r="S4667" s="138" t="str">
        <f ca="1">IFERROR(IF($C4667="","",VLOOKUP(FİLTRE!$C4667,'SKT LİSTESİ'!$F:$AJ,16,0)),"")</f>
        <v/>
      </c>
      <c r="AF4667" s="179" t="str">
        <f t="shared" ca="1" si="290"/>
        <v/>
      </c>
      <c r="AG4667" s="179">
        <f t="shared" ca="1" si="291"/>
        <v>0</v>
      </c>
      <c r="AH4667" s="179">
        <f t="shared" ca="1" si="292"/>
        <v>0</v>
      </c>
    </row>
    <row r="4668" spans="2:34" ht="15.75" x14ac:dyDescent="0.25">
      <c r="B4668">
        <f t="shared" ca="1" si="289"/>
        <v>4656</v>
      </c>
      <c r="C4668" t="str">
        <f ca="1">IFERROR(VLOOKUP(B4668,'SKT LİSTESİ'!F:F,1,0),"")</f>
        <v/>
      </c>
      <c r="E4668" s="128" t="str">
        <f ca="1">IFERROR(IF($C4668="","",VLOOKUP(FİLTRE!$C4668,'SKT LİSTESİ'!$F:$S,5,0)),"")</f>
        <v/>
      </c>
      <c r="F4668" s="129" t="str">
        <f ca="1">IFERROR(IF($C4668="","",VLOOKUP(FİLTRE!$C4668,'SKT LİSTESİ'!$F:$S,7,0)),"")</f>
        <v/>
      </c>
      <c r="G4668" s="130" t="str">
        <f ca="1">IFERROR(IF($C4668="","",VLOOKUP(FİLTRE!$C4668,'SKT LİSTESİ'!$F:$S,8,0)),"")</f>
        <v/>
      </c>
      <c r="H4668" s="131" t="str">
        <f ca="1">IF(E4668="","",IF($C4668="","",VLOOKUP(FİLTRE!$C4668,'SKT LİSTESİ'!$F:$S,9,0)))</f>
        <v/>
      </c>
      <c r="I4668" s="132" t="str">
        <f ca="1">IFERROR(IF($C4668="","",VLOOKUP(FİLTRE!$C4668,'SKT LİSTESİ'!$F:$S,10,0)),"")</f>
        <v/>
      </c>
      <c r="J4668" s="133" t="str">
        <f ca="1">IFERROR(IF($C4668="","",VLOOKUP(FİLTRE!$C4668,'SKT LİSTESİ'!$F:$S,11,0)),"")</f>
        <v/>
      </c>
      <c r="K4668" s="134" t="str">
        <f ca="1">IFERROR(IF($C4668="","",VLOOKUP(FİLTRE!$C4668,'SKT LİSTESİ'!$F:$S,12,0)),"")</f>
        <v/>
      </c>
      <c r="L4668" s="134" t="str">
        <f ca="1">IFERROR(IF($C4668="","",VLOOKUP(FİLTRE!$C4668,'SKT LİSTESİ'!$F:$S,13,0)),"")</f>
        <v/>
      </c>
      <c r="M4668" s="135" t="str">
        <f ca="1">IFERROR(IF($C4668="","",VLOOKUP(FİLTRE!$C4668,'SKT LİSTESİ'!$F:$AJ,14,0)),"")</f>
        <v/>
      </c>
      <c r="N4668" s="31" t="str">
        <f ca="1">IFERROR(IF($C4668="","",VLOOKUP(FİLTRE!$C4668,'SKT LİSTESİ'!$F:$AJ,22,0)),"")</f>
        <v/>
      </c>
      <c r="O4668" s="136" t="str">
        <f ca="1">IFERROR(IF($C4668="","",VLOOKUP(FİLTRE!$C4668,'SKT LİSTESİ'!$F:$AJ,23,0)),"")</f>
        <v/>
      </c>
      <c r="P4668" s="31"/>
      <c r="Q4668" s="31"/>
      <c r="R4668" s="137" t="str">
        <f ca="1">(IFERROR(IF($C4668="","",VLOOKUP(FİLTRE!$C4668,'SKT LİSTESİ'!$F:$AJ,15,0)),""))</f>
        <v/>
      </c>
      <c r="S4668" s="138" t="str">
        <f ca="1">IFERROR(IF($C4668="","",VLOOKUP(FİLTRE!$C4668,'SKT LİSTESİ'!$F:$AJ,16,0)),"")</f>
        <v/>
      </c>
      <c r="AF4668" s="179" t="str">
        <f t="shared" ca="1" si="290"/>
        <v/>
      </c>
      <c r="AG4668" s="179">
        <f t="shared" ca="1" si="291"/>
        <v>0</v>
      </c>
      <c r="AH4668" s="179">
        <f t="shared" ca="1" si="292"/>
        <v>0</v>
      </c>
    </row>
    <row r="4669" spans="2:34" ht="15.75" x14ac:dyDescent="0.25">
      <c r="B4669">
        <f t="shared" ca="1" si="289"/>
        <v>4657</v>
      </c>
      <c r="C4669" t="str">
        <f ca="1">IFERROR(VLOOKUP(B4669,'SKT LİSTESİ'!F:F,1,0),"")</f>
        <v/>
      </c>
      <c r="E4669" s="128" t="str">
        <f ca="1">IFERROR(IF($C4669="","",VLOOKUP(FİLTRE!$C4669,'SKT LİSTESİ'!$F:$S,5,0)),"")</f>
        <v/>
      </c>
      <c r="F4669" s="129" t="str">
        <f ca="1">IFERROR(IF($C4669="","",VLOOKUP(FİLTRE!$C4669,'SKT LİSTESİ'!$F:$S,7,0)),"")</f>
        <v/>
      </c>
      <c r="G4669" s="130" t="str">
        <f ca="1">IFERROR(IF($C4669="","",VLOOKUP(FİLTRE!$C4669,'SKT LİSTESİ'!$F:$S,8,0)),"")</f>
        <v/>
      </c>
      <c r="H4669" s="131" t="str">
        <f ca="1">IF(E4669="","",IF($C4669="","",VLOOKUP(FİLTRE!$C4669,'SKT LİSTESİ'!$F:$S,9,0)))</f>
        <v/>
      </c>
      <c r="I4669" s="132" t="str">
        <f ca="1">IFERROR(IF($C4669="","",VLOOKUP(FİLTRE!$C4669,'SKT LİSTESİ'!$F:$S,10,0)),"")</f>
        <v/>
      </c>
      <c r="J4669" s="133" t="str">
        <f ca="1">IFERROR(IF($C4669="","",VLOOKUP(FİLTRE!$C4669,'SKT LİSTESİ'!$F:$S,11,0)),"")</f>
        <v/>
      </c>
      <c r="K4669" s="134" t="str">
        <f ca="1">IFERROR(IF($C4669="","",VLOOKUP(FİLTRE!$C4669,'SKT LİSTESİ'!$F:$S,12,0)),"")</f>
        <v/>
      </c>
      <c r="L4669" s="134" t="str">
        <f ca="1">IFERROR(IF($C4669="","",VLOOKUP(FİLTRE!$C4669,'SKT LİSTESİ'!$F:$S,13,0)),"")</f>
        <v/>
      </c>
      <c r="M4669" s="135" t="str">
        <f ca="1">IFERROR(IF($C4669="","",VLOOKUP(FİLTRE!$C4669,'SKT LİSTESİ'!$F:$AJ,14,0)),"")</f>
        <v/>
      </c>
      <c r="N4669" s="31" t="str">
        <f ca="1">IFERROR(IF($C4669="","",VLOOKUP(FİLTRE!$C4669,'SKT LİSTESİ'!$F:$AJ,22,0)),"")</f>
        <v/>
      </c>
      <c r="O4669" s="136" t="str">
        <f ca="1">IFERROR(IF($C4669="","",VLOOKUP(FİLTRE!$C4669,'SKT LİSTESİ'!$F:$AJ,23,0)),"")</f>
        <v/>
      </c>
      <c r="P4669" s="31"/>
      <c r="Q4669" s="31"/>
      <c r="R4669" s="137" t="str">
        <f ca="1">(IFERROR(IF($C4669="","",VLOOKUP(FİLTRE!$C4669,'SKT LİSTESİ'!$F:$AJ,15,0)),""))</f>
        <v/>
      </c>
      <c r="S4669" s="138" t="str">
        <f ca="1">IFERROR(IF($C4669="","",VLOOKUP(FİLTRE!$C4669,'SKT LİSTESİ'!$F:$AJ,16,0)),"")</f>
        <v/>
      </c>
      <c r="AF4669" s="179" t="str">
        <f t="shared" ca="1" si="290"/>
        <v/>
      </c>
      <c r="AG4669" s="179">
        <f t="shared" ca="1" si="291"/>
        <v>0</v>
      </c>
      <c r="AH4669" s="179">
        <f t="shared" ca="1" si="292"/>
        <v>0</v>
      </c>
    </row>
    <row r="4670" spans="2:34" ht="15.75" x14ac:dyDescent="0.25">
      <c r="B4670">
        <f t="shared" ca="1" si="289"/>
        <v>4658</v>
      </c>
      <c r="C4670" t="str">
        <f ca="1">IFERROR(VLOOKUP(B4670,'SKT LİSTESİ'!F:F,1,0),"")</f>
        <v/>
      </c>
      <c r="E4670" s="128" t="str">
        <f ca="1">IFERROR(IF($C4670="","",VLOOKUP(FİLTRE!$C4670,'SKT LİSTESİ'!$F:$S,5,0)),"")</f>
        <v/>
      </c>
      <c r="F4670" s="129" t="str">
        <f ca="1">IFERROR(IF($C4670="","",VLOOKUP(FİLTRE!$C4670,'SKT LİSTESİ'!$F:$S,7,0)),"")</f>
        <v/>
      </c>
      <c r="G4670" s="130" t="str">
        <f ca="1">IFERROR(IF($C4670="","",VLOOKUP(FİLTRE!$C4670,'SKT LİSTESİ'!$F:$S,8,0)),"")</f>
        <v/>
      </c>
      <c r="H4670" s="131" t="str">
        <f ca="1">IF(E4670="","",IF($C4670="","",VLOOKUP(FİLTRE!$C4670,'SKT LİSTESİ'!$F:$S,9,0)))</f>
        <v/>
      </c>
      <c r="I4670" s="132" t="str">
        <f ca="1">IFERROR(IF($C4670="","",VLOOKUP(FİLTRE!$C4670,'SKT LİSTESİ'!$F:$S,10,0)),"")</f>
        <v/>
      </c>
      <c r="J4670" s="133" t="str">
        <f ca="1">IFERROR(IF($C4670="","",VLOOKUP(FİLTRE!$C4670,'SKT LİSTESİ'!$F:$S,11,0)),"")</f>
        <v/>
      </c>
      <c r="K4670" s="134" t="str">
        <f ca="1">IFERROR(IF($C4670="","",VLOOKUP(FİLTRE!$C4670,'SKT LİSTESİ'!$F:$S,12,0)),"")</f>
        <v/>
      </c>
      <c r="L4670" s="134" t="str">
        <f ca="1">IFERROR(IF($C4670="","",VLOOKUP(FİLTRE!$C4670,'SKT LİSTESİ'!$F:$S,13,0)),"")</f>
        <v/>
      </c>
      <c r="M4670" s="135" t="str">
        <f ca="1">IFERROR(IF($C4670="","",VLOOKUP(FİLTRE!$C4670,'SKT LİSTESİ'!$F:$AJ,14,0)),"")</f>
        <v/>
      </c>
      <c r="N4670" s="31" t="str">
        <f ca="1">IFERROR(IF($C4670="","",VLOOKUP(FİLTRE!$C4670,'SKT LİSTESİ'!$F:$AJ,22,0)),"")</f>
        <v/>
      </c>
      <c r="O4670" s="136" t="str">
        <f ca="1">IFERROR(IF($C4670="","",VLOOKUP(FİLTRE!$C4670,'SKT LİSTESİ'!$F:$AJ,23,0)),"")</f>
        <v/>
      </c>
      <c r="P4670" s="31"/>
      <c r="Q4670" s="31"/>
      <c r="R4670" s="137" t="str">
        <f ca="1">(IFERROR(IF($C4670="","",VLOOKUP(FİLTRE!$C4670,'SKT LİSTESİ'!$F:$AJ,15,0)),""))</f>
        <v/>
      </c>
      <c r="S4670" s="138" t="str">
        <f ca="1">IFERROR(IF($C4670="","",VLOOKUP(FİLTRE!$C4670,'SKT LİSTESİ'!$F:$AJ,16,0)),"")</f>
        <v/>
      </c>
      <c r="AF4670" s="179" t="str">
        <f t="shared" ca="1" si="290"/>
        <v/>
      </c>
      <c r="AG4670" s="179">
        <f t="shared" ca="1" si="291"/>
        <v>0</v>
      </c>
      <c r="AH4670" s="179">
        <f t="shared" ca="1" si="292"/>
        <v>0</v>
      </c>
    </row>
    <row r="4671" spans="2:34" ht="15.75" x14ac:dyDescent="0.25">
      <c r="B4671">
        <f t="shared" ca="1" si="289"/>
        <v>4659</v>
      </c>
      <c r="C4671" t="str">
        <f ca="1">IFERROR(VLOOKUP(B4671,'SKT LİSTESİ'!F:F,1,0),"")</f>
        <v/>
      </c>
      <c r="E4671" s="128" t="str">
        <f ca="1">IFERROR(IF($C4671="","",VLOOKUP(FİLTRE!$C4671,'SKT LİSTESİ'!$F:$S,5,0)),"")</f>
        <v/>
      </c>
      <c r="F4671" s="129" t="str">
        <f ca="1">IFERROR(IF($C4671="","",VLOOKUP(FİLTRE!$C4671,'SKT LİSTESİ'!$F:$S,7,0)),"")</f>
        <v/>
      </c>
      <c r="G4671" s="130" t="str">
        <f ca="1">IFERROR(IF($C4671="","",VLOOKUP(FİLTRE!$C4671,'SKT LİSTESİ'!$F:$S,8,0)),"")</f>
        <v/>
      </c>
      <c r="H4671" s="131" t="str">
        <f ca="1">IF(E4671="","",IF($C4671="","",VLOOKUP(FİLTRE!$C4671,'SKT LİSTESİ'!$F:$S,9,0)))</f>
        <v/>
      </c>
      <c r="I4671" s="132" t="str">
        <f ca="1">IFERROR(IF($C4671="","",VLOOKUP(FİLTRE!$C4671,'SKT LİSTESİ'!$F:$S,10,0)),"")</f>
        <v/>
      </c>
      <c r="J4671" s="133" t="str">
        <f ca="1">IFERROR(IF($C4671="","",VLOOKUP(FİLTRE!$C4671,'SKT LİSTESİ'!$F:$S,11,0)),"")</f>
        <v/>
      </c>
      <c r="K4671" s="134" t="str">
        <f ca="1">IFERROR(IF($C4671="","",VLOOKUP(FİLTRE!$C4671,'SKT LİSTESİ'!$F:$S,12,0)),"")</f>
        <v/>
      </c>
      <c r="L4671" s="134" t="str">
        <f ca="1">IFERROR(IF($C4671="","",VLOOKUP(FİLTRE!$C4671,'SKT LİSTESİ'!$F:$S,13,0)),"")</f>
        <v/>
      </c>
      <c r="M4671" s="135" t="str">
        <f ca="1">IFERROR(IF($C4671="","",VLOOKUP(FİLTRE!$C4671,'SKT LİSTESİ'!$F:$AJ,14,0)),"")</f>
        <v/>
      </c>
      <c r="N4671" s="31" t="str">
        <f ca="1">IFERROR(IF($C4671="","",VLOOKUP(FİLTRE!$C4671,'SKT LİSTESİ'!$F:$AJ,22,0)),"")</f>
        <v/>
      </c>
      <c r="O4671" s="136" t="str">
        <f ca="1">IFERROR(IF($C4671="","",VLOOKUP(FİLTRE!$C4671,'SKT LİSTESİ'!$F:$AJ,23,0)),"")</f>
        <v/>
      </c>
      <c r="P4671" s="31"/>
      <c r="Q4671" s="31"/>
      <c r="R4671" s="137" t="str">
        <f ca="1">(IFERROR(IF($C4671="","",VLOOKUP(FİLTRE!$C4671,'SKT LİSTESİ'!$F:$AJ,15,0)),""))</f>
        <v/>
      </c>
      <c r="S4671" s="138" t="str">
        <f ca="1">IFERROR(IF($C4671="","",VLOOKUP(FİLTRE!$C4671,'SKT LİSTESİ'!$F:$AJ,16,0)),"")</f>
        <v/>
      </c>
      <c r="AF4671" s="179" t="str">
        <f t="shared" ca="1" si="290"/>
        <v/>
      </c>
      <c r="AG4671" s="179">
        <f t="shared" ca="1" si="291"/>
        <v>0</v>
      </c>
      <c r="AH4671" s="179">
        <f t="shared" ca="1" si="292"/>
        <v>0</v>
      </c>
    </row>
    <row r="4672" spans="2:34" ht="15.75" x14ac:dyDescent="0.25">
      <c r="B4672">
        <f t="shared" ca="1" si="289"/>
        <v>4660</v>
      </c>
      <c r="C4672" t="str">
        <f ca="1">IFERROR(VLOOKUP(B4672,'SKT LİSTESİ'!F:F,1,0),"")</f>
        <v/>
      </c>
      <c r="E4672" s="128" t="str">
        <f ca="1">IFERROR(IF($C4672="","",VLOOKUP(FİLTRE!$C4672,'SKT LİSTESİ'!$F:$S,5,0)),"")</f>
        <v/>
      </c>
      <c r="F4672" s="129" t="str">
        <f ca="1">IFERROR(IF($C4672="","",VLOOKUP(FİLTRE!$C4672,'SKT LİSTESİ'!$F:$S,7,0)),"")</f>
        <v/>
      </c>
      <c r="G4672" s="130" t="str">
        <f ca="1">IFERROR(IF($C4672="","",VLOOKUP(FİLTRE!$C4672,'SKT LİSTESİ'!$F:$S,8,0)),"")</f>
        <v/>
      </c>
      <c r="H4672" s="131" t="str">
        <f ca="1">IF(E4672="","",IF($C4672="","",VLOOKUP(FİLTRE!$C4672,'SKT LİSTESİ'!$F:$S,9,0)))</f>
        <v/>
      </c>
      <c r="I4672" s="132" t="str">
        <f ca="1">IFERROR(IF($C4672="","",VLOOKUP(FİLTRE!$C4672,'SKT LİSTESİ'!$F:$S,10,0)),"")</f>
        <v/>
      </c>
      <c r="J4672" s="133" t="str">
        <f ca="1">IFERROR(IF($C4672="","",VLOOKUP(FİLTRE!$C4672,'SKT LİSTESİ'!$F:$S,11,0)),"")</f>
        <v/>
      </c>
      <c r="K4672" s="134" t="str">
        <f ca="1">IFERROR(IF($C4672="","",VLOOKUP(FİLTRE!$C4672,'SKT LİSTESİ'!$F:$S,12,0)),"")</f>
        <v/>
      </c>
      <c r="L4672" s="134" t="str">
        <f ca="1">IFERROR(IF($C4672="","",VLOOKUP(FİLTRE!$C4672,'SKT LİSTESİ'!$F:$S,13,0)),"")</f>
        <v/>
      </c>
      <c r="M4672" s="135" t="str">
        <f ca="1">IFERROR(IF($C4672="","",VLOOKUP(FİLTRE!$C4672,'SKT LİSTESİ'!$F:$AJ,14,0)),"")</f>
        <v/>
      </c>
      <c r="N4672" s="31" t="str">
        <f ca="1">IFERROR(IF($C4672="","",VLOOKUP(FİLTRE!$C4672,'SKT LİSTESİ'!$F:$AJ,22,0)),"")</f>
        <v/>
      </c>
      <c r="O4672" s="136" t="str">
        <f ca="1">IFERROR(IF($C4672="","",VLOOKUP(FİLTRE!$C4672,'SKT LİSTESİ'!$F:$AJ,23,0)),"")</f>
        <v/>
      </c>
      <c r="P4672" s="31"/>
      <c r="Q4672" s="31"/>
      <c r="R4672" s="137" t="str">
        <f ca="1">(IFERROR(IF($C4672="","",VLOOKUP(FİLTRE!$C4672,'SKT LİSTESİ'!$F:$AJ,15,0)),""))</f>
        <v/>
      </c>
      <c r="S4672" s="138" t="str">
        <f ca="1">IFERROR(IF($C4672="","",VLOOKUP(FİLTRE!$C4672,'SKT LİSTESİ'!$F:$AJ,16,0)),"")</f>
        <v/>
      </c>
      <c r="AF4672" s="179" t="str">
        <f t="shared" ca="1" si="290"/>
        <v/>
      </c>
      <c r="AG4672" s="179">
        <f t="shared" ca="1" si="291"/>
        <v>0</v>
      </c>
      <c r="AH4672" s="179">
        <f t="shared" ca="1" si="292"/>
        <v>0</v>
      </c>
    </row>
    <row r="4673" spans="2:34" ht="15.75" x14ac:dyDescent="0.25">
      <c r="B4673">
        <f t="shared" ca="1" si="289"/>
        <v>4661</v>
      </c>
      <c r="C4673" t="str">
        <f ca="1">IFERROR(VLOOKUP(B4673,'SKT LİSTESİ'!F:F,1,0),"")</f>
        <v/>
      </c>
      <c r="E4673" s="128" t="str">
        <f ca="1">IFERROR(IF($C4673="","",VLOOKUP(FİLTRE!$C4673,'SKT LİSTESİ'!$F:$S,5,0)),"")</f>
        <v/>
      </c>
      <c r="F4673" s="129" t="str">
        <f ca="1">IFERROR(IF($C4673="","",VLOOKUP(FİLTRE!$C4673,'SKT LİSTESİ'!$F:$S,7,0)),"")</f>
        <v/>
      </c>
      <c r="G4673" s="130" t="str">
        <f ca="1">IFERROR(IF($C4673="","",VLOOKUP(FİLTRE!$C4673,'SKT LİSTESİ'!$F:$S,8,0)),"")</f>
        <v/>
      </c>
      <c r="H4673" s="131" t="str">
        <f ca="1">IF(E4673="","",IF($C4673="","",VLOOKUP(FİLTRE!$C4673,'SKT LİSTESİ'!$F:$S,9,0)))</f>
        <v/>
      </c>
      <c r="I4673" s="132" t="str">
        <f ca="1">IFERROR(IF($C4673="","",VLOOKUP(FİLTRE!$C4673,'SKT LİSTESİ'!$F:$S,10,0)),"")</f>
        <v/>
      </c>
      <c r="J4673" s="133" t="str">
        <f ca="1">IFERROR(IF($C4673="","",VLOOKUP(FİLTRE!$C4673,'SKT LİSTESİ'!$F:$S,11,0)),"")</f>
        <v/>
      </c>
      <c r="K4673" s="134" t="str">
        <f ca="1">IFERROR(IF($C4673="","",VLOOKUP(FİLTRE!$C4673,'SKT LİSTESİ'!$F:$S,12,0)),"")</f>
        <v/>
      </c>
      <c r="L4673" s="134" t="str">
        <f ca="1">IFERROR(IF($C4673="","",VLOOKUP(FİLTRE!$C4673,'SKT LİSTESİ'!$F:$S,13,0)),"")</f>
        <v/>
      </c>
      <c r="M4673" s="135" t="str">
        <f ca="1">IFERROR(IF($C4673="","",VLOOKUP(FİLTRE!$C4673,'SKT LİSTESİ'!$F:$AJ,14,0)),"")</f>
        <v/>
      </c>
      <c r="N4673" s="31" t="str">
        <f ca="1">IFERROR(IF($C4673="","",VLOOKUP(FİLTRE!$C4673,'SKT LİSTESİ'!$F:$AJ,22,0)),"")</f>
        <v/>
      </c>
      <c r="O4673" s="136" t="str">
        <f ca="1">IFERROR(IF($C4673="","",VLOOKUP(FİLTRE!$C4673,'SKT LİSTESİ'!$F:$AJ,23,0)),"")</f>
        <v/>
      </c>
      <c r="P4673" s="31"/>
      <c r="Q4673" s="31"/>
      <c r="R4673" s="137" t="str">
        <f ca="1">(IFERROR(IF($C4673="","",VLOOKUP(FİLTRE!$C4673,'SKT LİSTESİ'!$F:$AJ,15,0)),""))</f>
        <v/>
      </c>
      <c r="S4673" s="138" t="str">
        <f ca="1">IFERROR(IF($C4673="","",VLOOKUP(FİLTRE!$C4673,'SKT LİSTESİ'!$F:$AJ,16,0)),"")</f>
        <v/>
      </c>
      <c r="AF4673" s="179" t="str">
        <f t="shared" ca="1" si="290"/>
        <v/>
      </c>
      <c r="AG4673" s="179">
        <f t="shared" ca="1" si="291"/>
        <v>0</v>
      </c>
      <c r="AH4673" s="179">
        <f t="shared" ca="1" si="292"/>
        <v>0</v>
      </c>
    </row>
    <row r="4674" spans="2:34" ht="15.75" x14ac:dyDescent="0.25">
      <c r="B4674">
        <f t="shared" ca="1" si="289"/>
        <v>4662</v>
      </c>
      <c r="C4674" t="str">
        <f ca="1">IFERROR(VLOOKUP(B4674,'SKT LİSTESİ'!F:F,1,0),"")</f>
        <v/>
      </c>
      <c r="E4674" s="128" t="str">
        <f ca="1">IFERROR(IF($C4674="","",VLOOKUP(FİLTRE!$C4674,'SKT LİSTESİ'!$F:$S,5,0)),"")</f>
        <v/>
      </c>
      <c r="F4674" s="129" t="str">
        <f ca="1">IFERROR(IF($C4674="","",VLOOKUP(FİLTRE!$C4674,'SKT LİSTESİ'!$F:$S,7,0)),"")</f>
        <v/>
      </c>
      <c r="G4674" s="130" t="str">
        <f ca="1">IFERROR(IF($C4674="","",VLOOKUP(FİLTRE!$C4674,'SKT LİSTESİ'!$F:$S,8,0)),"")</f>
        <v/>
      </c>
      <c r="H4674" s="131" t="str">
        <f ca="1">IF(E4674="","",IF($C4674="","",VLOOKUP(FİLTRE!$C4674,'SKT LİSTESİ'!$F:$S,9,0)))</f>
        <v/>
      </c>
      <c r="I4674" s="132" t="str">
        <f ca="1">IFERROR(IF($C4674="","",VLOOKUP(FİLTRE!$C4674,'SKT LİSTESİ'!$F:$S,10,0)),"")</f>
        <v/>
      </c>
      <c r="J4674" s="133" t="str">
        <f ca="1">IFERROR(IF($C4674="","",VLOOKUP(FİLTRE!$C4674,'SKT LİSTESİ'!$F:$S,11,0)),"")</f>
        <v/>
      </c>
      <c r="K4674" s="134" t="str">
        <f ca="1">IFERROR(IF($C4674="","",VLOOKUP(FİLTRE!$C4674,'SKT LİSTESİ'!$F:$S,12,0)),"")</f>
        <v/>
      </c>
      <c r="L4674" s="134" t="str">
        <f ca="1">IFERROR(IF($C4674="","",VLOOKUP(FİLTRE!$C4674,'SKT LİSTESİ'!$F:$S,13,0)),"")</f>
        <v/>
      </c>
      <c r="M4674" s="135" t="str">
        <f ca="1">IFERROR(IF($C4674="","",VLOOKUP(FİLTRE!$C4674,'SKT LİSTESİ'!$F:$AJ,14,0)),"")</f>
        <v/>
      </c>
      <c r="N4674" s="31" t="str">
        <f ca="1">IFERROR(IF($C4674="","",VLOOKUP(FİLTRE!$C4674,'SKT LİSTESİ'!$F:$AJ,22,0)),"")</f>
        <v/>
      </c>
      <c r="O4674" s="136" t="str">
        <f ca="1">IFERROR(IF($C4674="","",VLOOKUP(FİLTRE!$C4674,'SKT LİSTESİ'!$F:$AJ,23,0)),"")</f>
        <v/>
      </c>
      <c r="P4674" s="31"/>
      <c r="Q4674" s="31"/>
      <c r="R4674" s="137" t="str">
        <f ca="1">(IFERROR(IF($C4674="","",VLOOKUP(FİLTRE!$C4674,'SKT LİSTESİ'!$F:$AJ,15,0)),""))</f>
        <v/>
      </c>
      <c r="S4674" s="138" t="str">
        <f ca="1">IFERROR(IF($C4674="","",VLOOKUP(FİLTRE!$C4674,'SKT LİSTESİ'!$F:$AJ,16,0)),"")</f>
        <v/>
      </c>
      <c r="AF4674" s="179" t="str">
        <f t="shared" ca="1" si="290"/>
        <v/>
      </c>
      <c r="AG4674" s="179">
        <f t="shared" ca="1" si="291"/>
        <v>0</v>
      </c>
      <c r="AH4674" s="179">
        <f t="shared" ca="1" si="292"/>
        <v>0</v>
      </c>
    </row>
    <row r="4675" spans="2:34" ht="15.75" x14ac:dyDescent="0.25">
      <c r="B4675">
        <f t="shared" ca="1" si="289"/>
        <v>4663</v>
      </c>
      <c r="C4675" t="str">
        <f ca="1">IFERROR(VLOOKUP(B4675,'SKT LİSTESİ'!F:F,1,0),"")</f>
        <v/>
      </c>
      <c r="E4675" s="128" t="str">
        <f ca="1">IFERROR(IF($C4675="","",VLOOKUP(FİLTRE!$C4675,'SKT LİSTESİ'!$F:$S,5,0)),"")</f>
        <v/>
      </c>
      <c r="F4675" s="129" t="str">
        <f ca="1">IFERROR(IF($C4675="","",VLOOKUP(FİLTRE!$C4675,'SKT LİSTESİ'!$F:$S,7,0)),"")</f>
        <v/>
      </c>
      <c r="G4675" s="130" t="str">
        <f ca="1">IFERROR(IF($C4675="","",VLOOKUP(FİLTRE!$C4675,'SKT LİSTESİ'!$F:$S,8,0)),"")</f>
        <v/>
      </c>
      <c r="H4675" s="131" t="str">
        <f ca="1">IF(E4675="","",IF($C4675="","",VLOOKUP(FİLTRE!$C4675,'SKT LİSTESİ'!$F:$S,9,0)))</f>
        <v/>
      </c>
      <c r="I4675" s="132" t="str">
        <f ca="1">IFERROR(IF($C4675="","",VLOOKUP(FİLTRE!$C4675,'SKT LİSTESİ'!$F:$S,10,0)),"")</f>
        <v/>
      </c>
      <c r="J4675" s="133" t="str">
        <f ca="1">IFERROR(IF($C4675="","",VLOOKUP(FİLTRE!$C4675,'SKT LİSTESİ'!$F:$S,11,0)),"")</f>
        <v/>
      </c>
      <c r="K4675" s="134" t="str">
        <f ca="1">IFERROR(IF($C4675="","",VLOOKUP(FİLTRE!$C4675,'SKT LİSTESİ'!$F:$S,12,0)),"")</f>
        <v/>
      </c>
      <c r="L4675" s="134" t="str">
        <f ca="1">IFERROR(IF($C4675="","",VLOOKUP(FİLTRE!$C4675,'SKT LİSTESİ'!$F:$S,13,0)),"")</f>
        <v/>
      </c>
      <c r="M4675" s="135" t="str">
        <f ca="1">IFERROR(IF($C4675="","",VLOOKUP(FİLTRE!$C4675,'SKT LİSTESİ'!$F:$AJ,14,0)),"")</f>
        <v/>
      </c>
      <c r="N4675" s="31" t="str">
        <f ca="1">IFERROR(IF($C4675="","",VLOOKUP(FİLTRE!$C4675,'SKT LİSTESİ'!$F:$AJ,22,0)),"")</f>
        <v/>
      </c>
      <c r="O4675" s="136" t="str">
        <f ca="1">IFERROR(IF($C4675="","",VLOOKUP(FİLTRE!$C4675,'SKT LİSTESİ'!$F:$AJ,23,0)),"")</f>
        <v/>
      </c>
      <c r="P4675" s="31"/>
      <c r="Q4675" s="31"/>
      <c r="R4675" s="137" t="str">
        <f ca="1">(IFERROR(IF($C4675="","",VLOOKUP(FİLTRE!$C4675,'SKT LİSTESİ'!$F:$AJ,15,0)),""))</f>
        <v/>
      </c>
      <c r="S4675" s="138" t="str">
        <f ca="1">IFERROR(IF($C4675="","",VLOOKUP(FİLTRE!$C4675,'SKT LİSTESİ'!$F:$AJ,16,0)),"")</f>
        <v/>
      </c>
      <c r="AF4675" s="179" t="str">
        <f t="shared" ca="1" si="290"/>
        <v/>
      </c>
      <c r="AG4675" s="179">
        <f t="shared" ca="1" si="291"/>
        <v>0</v>
      </c>
      <c r="AH4675" s="179">
        <f t="shared" ca="1" si="292"/>
        <v>0</v>
      </c>
    </row>
    <row r="4676" spans="2:34" ht="15.75" x14ac:dyDescent="0.25">
      <c r="B4676">
        <f t="shared" ca="1" si="289"/>
        <v>4664</v>
      </c>
      <c r="C4676" t="str">
        <f ca="1">IFERROR(VLOOKUP(B4676,'SKT LİSTESİ'!F:F,1,0),"")</f>
        <v/>
      </c>
      <c r="E4676" s="128" t="str">
        <f ca="1">IFERROR(IF($C4676="","",VLOOKUP(FİLTRE!$C4676,'SKT LİSTESİ'!$F:$S,5,0)),"")</f>
        <v/>
      </c>
      <c r="F4676" s="129" t="str">
        <f ca="1">IFERROR(IF($C4676="","",VLOOKUP(FİLTRE!$C4676,'SKT LİSTESİ'!$F:$S,7,0)),"")</f>
        <v/>
      </c>
      <c r="G4676" s="130" t="str">
        <f ca="1">IFERROR(IF($C4676="","",VLOOKUP(FİLTRE!$C4676,'SKT LİSTESİ'!$F:$S,8,0)),"")</f>
        <v/>
      </c>
      <c r="H4676" s="131" t="str">
        <f ca="1">IF(E4676="","",IF($C4676="","",VLOOKUP(FİLTRE!$C4676,'SKT LİSTESİ'!$F:$S,9,0)))</f>
        <v/>
      </c>
      <c r="I4676" s="132" t="str">
        <f ca="1">IFERROR(IF($C4676="","",VLOOKUP(FİLTRE!$C4676,'SKT LİSTESİ'!$F:$S,10,0)),"")</f>
        <v/>
      </c>
      <c r="J4676" s="133" t="str">
        <f ca="1">IFERROR(IF($C4676="","",VLOOKUP(FİLTRE!$C4676,'SKT LİSTESİ'!$F:$S,11,0)),"")</f>
        <v/>
      </c>
      <c r="K4676" s="134" t="str">
        <f ca="1">IFERROR(IF($C4676="","",VLOOKUP(FİLTRE!$C4676,'SKT LİSTESİ'!$F:$S,12,0)),"")</f>
        <v/>
      </c>
      <c r="L4676" s="134" t="str">
        <f ca="1">IFERROR(IF($C4676="","",VLOOKUP(FİLTRE!$C4676,'SKT LİSTESİ'!$F:$S,13,0)),"")</f>
        <v/>
      </c>
      <c r="M4676" s="135" t="str">
        <f ca="1">IFERROR(IF($C4676="","",VLOOKUP(FİLTRE!$C4676,'SKT LİSTESİ'!$F:$AJ,14,0)),"")</f>
        <v/>
      </c>
      <c r="N4676" s="31" t="str">
        <f ca="1">IFERROR(IF($C4676="","",VLOOKUP(FİLTRE!$C4676,'SKT LİSTESİ'!$F:$AJ,22,0)),"")</f>
        <v/>
      </c>
      <c r="O4676" s="136" t="str">
        <f ca="1">IFERROR(IF($C4676="","",VLOOKUP(FİLTRE!$C4676,'SKT LİSTESİ'!$F:$AJ,23,0)),"")</f>
        <v/>
      </c>
      <c r="P4676" s="31"/>
      <c r="Q4676" s="31"/>
      <c r="R4676" s="137" t="str">
        <f ca="1">(IFERROR(IF($C4676="","",VLOOKUP(FİLTRE!$C4676,'SKT LİSTESİ'!$F:$AJ,15,0)),""))</f>
        <v/>
      </c>
      <c r="S4676" s="138" t="str">
        <f ca="1">IFERROR(IF($C4676="","",VLOOKUP(FİLTRE!$C4676,'SKT LİSTESİ'!$F:$AJ,16,0)),"")</f>
        <v/>
      </c>
      <c r="AF4676" s="179" t="str">
        <f t="shared" ca="1" si="290"/>
        <v/>
      </c>
      <c r="AG4676" s="179">
        <f t="shared" ca="1" si="291"/>
        <v>0</v>
      </c>
      <c r="AH4676" s="179">
        <f t="shared" ca="1" si="292"/>
        <v>0</v>
      </c>
    </row>
    <row r="4677" spans="2:34" ht="15.75" x14ac:dyDescent="0.25">
      <c r="B4677">
        <f t="shared" ca="1" si="289"/>
        <v>4665</v>
      </c>
      <c r="C4677" t="str">
        <f ca="1">IFERROR(VLOOKUP(B4677,'SKT LİSTESİ'!F:F,1,0),"")</f>
        <v/>
      </c>
      <c r="E4677" s="128" t="str">
        <f ca="1">IFERROR(IF($C4677="","",VLOOKUP(FİLTRE!$C4677,'SKT LİSTESİ'!$F:$S,5,0)),"")</f>
        <v/>
      </c>
      <c r="F4677" s="129" t="str">
        <f ca="1">IFERROR(IF($C4677="","",VLOOKUP(FİLTRE!$C4677,'SKT LİSTESİ'!$F:$S,7,0)),"")</f>
        <v/>
      </c>
      <c r="G4677" s="130" t="str">
        <f ca="1">IFERROR(IF($C4677="","",VLOOKUP(FİLTRE!$C4677,'SKT LİSTESİ'!$F:$S,8,0)),"")</f>
        <v/>
      </c>
      <c r="H4677" s="131" t="str">
        <f ca="1">IF(E4677="","",IF($C4677="","",VLOOKUP(FİLTRE!$C4677,'SKT LİSTESİ'!$F:$S,9,0)))</f>
        <v/>
      </c>
      <c r="I4677" s="132" t="str">
        <f ca="1">IFERROR(IF($C4677="","",VLOOKUP(FİLTRE!$C4677,'SKT LİSTESİ'!$F:$S,10,0)),"")</f>
        <v/>
      </c>
      <c r="J4677" s="133" t="str">
        <f ca="1">IFERROR(IF($C4677="","",VLOOKUP(FİLTRE!$C4677,'SKT LİSTESİ'!$F:$S,11,0)),"")</f>
        <v/>
      </c>
      <c r="K4677" s="134" t="str">
        <f ca="1">IFERROR(IF($C4677="","",VLOOKUP(FİLTRE!$C4677,'SKT LİSTESİ'!$F:$S,12,0)),"")</f>
        <v/>
      </c>
      <c r="L4677" s="134" t="str">
        <f ca="1">IFERROR(IF($C4677="","",VLOOKUP(FİLTRE!$C4677,'SKT LİSTESİ'!$F:$S,13,0)),"")</f>
        <v/>
      </c>
      <c r="M4677" s="135" t="str">
        <f ca="1">IFERROR(IF($C4677="","",VLOOKUP(FİLTRE!$C4677,'SKT LİSTESİ'!$F:$AJ,14,0)),"")</f>
        <v/>
      </c>
      <c r="N4677" s="31" t="str">
        <f ca="1">IFERROR(IF($C4677="","",VLOOKUP(FİLTRE!$C4677,'SKT LİSTESİ'!$F:$AJ,22,0)),"")</f>
        <v/>
      </c>
      <c r="O4677" s="136" t="str">
        <f ca="1">IFERROR(IF($C4677="","",VLOOKUP(FİLTRE!$C4677,'SKT LİSTESİ'!$F:$AJ,23,0)),"")</f>
        <v/>
      </c>
      <c r="P4677" s="31"/>
      <c r="Q4677" s="31"/>
      <c r="R4677" s="137" t="str">
        <f ca="1">(IFERROR(IF($C4677="","",VLOOKUP(FİLTRE!$C4677,'SKT LİSTESİ'!$F:$AJ,15,0)),""))</f>
        <v/>
      </c>
      <c r="S4677" s="138" t="str">
        <f ca="1">IFERROR(IF($C4677="","",VLOOKUP(FİLTRE!$C4677,'SKT LİSTESİ'!$F:$AJ,16,0)),"")</f>
        <v/>
      </c>
      <c r="AF4677" s="179" t="str">
        <f t="shared" ca="1" si="290"/>
        <v/>
      </c>
      <c r="AG4677" s="179">
        <f t="shared" ca="1" si="291"/>
        <v>0</v>
      </c>
      <c r="AH4677" s="179">
        <f t="shared" ca="1" si="292"/>
        <v>0</v>
      </c>
    </row>
    <row r="4678" spans="2:34" ht="15.75" x14ac:dyDescent="0.25">
      <c r="B4678">
        <f t="shared" ca="1" si="289"/>
        <v>4666</v>
      </c>
      <c r="C4678" t="str">
        <f ca="1">IFERROR(VLOOKUP(B4678,'SKT LİSTESİ'!F:F,1,0),"")</f>
        <v/>
      </c>
      <c r="E4678" s="128" t="str">
        <f ca="1">IFERROR(IF($C4678="","",VLOOKUP(FİLTRE!$C4678,'SKT LİSTESİ'!$F:$S,5,0)),"")</f>
        <v/>
      </c>
      <c r="F4678" s="129" t="str">
        <f ca="1">IFERROR(IF($C4678="","",VLOOKUP(FİLTRE!$C4678,'SKT LİSTESİ'!$F:$S,7,0)),"")</f>
        <v/>
      </c>
      <c r="G4678" s="130" t="str">
        <f ca="1">IFERROR(IF($C4678="","",VLOOKUP(FİLTRE!$C4678,'SKT LİSTESİ'!$F:$S,8,0)),"")</f>
        <v/>
      </c>
      <c r="H4678" s="131" t="str">
        <f ca="1">IF(E4678="","",IF($C4678="","",VLOOKUP(FİLTRE!$C4678,'SKT LİSTESİ'!$F:$S,9,0)))</f>
        <v/>
      </c>
      <c r="I4678" s="132" t="str">
        <f ca="1">IFERROR(IF($C4678="","",VLOOKUP(FİLTRE!$C4678,'SKT LİSTESİ'!$F:$S,10,0)),"")</f>
        <v/>
      </c>
      <c r="J4678" s="133" t="str">
        <f ca="1">IFERROR(IF($C4678="","",VLOOKUP(FİLTRE!$C4678,'SKT LİSTESİ'!$F:$S,11,0)),"")</f>
        <v/>
      </c>
      <c r="K4678" s="134" t="str">
        <f ca="1">IFERROR(IF($C4678="","",VLOOKUP(FİLTRE!$C4678,'SKT LİSTESİ'!$F:$S,12,0)),"")</f>
        <v/>
      </c>
      <c r="L4678" s="134" t="str">
        <f ca="1">IFERROR(IF($C4678="","",VLOOKUP(FİLTRE!$C4678,'SKT LİSTESİ'!$F:$S,13,0)),"")</f>
        <v/>
      </c>
      <c r="M4678" s="135" t="str">
        <f ca="1">IFERROR(IF($C4678="","",VLOOKUP(FİLTRE!$C4678,'SKT LİSTESİ'!$F:$AJ,14,0)),"")</f>
        <v/>
      </c>
      <c r="N4678" s="31" t="str">
        <f ca="1">IFERROR(IF($C4678="","",VLOOKUP(FİLTRE!$C4678,'SKT LİSTESİ'!$F:$AJ,22,0)),"")</f>
        <v/>
      </c>
      <c r="O4678" s="136" t="str">
        <f ca="1">IFERROR(IF($C4678="","",VLOOKUP(FİLTRE!$C4678,'SKT LİSTESİ'!$F:$AJ,23,0)),"")</f>
        <v/>
      </c>
      <c r="P4678" s="31"/>
      <c r="Q4678" s="31"/>
      <c r="R4678" s="137" t="str">
        <f ca="1">(IFERROR(IF($C4678="","",VLOOKUP(FİLTRE!$C4678,'SKT LİSTESİ'!$F:$AJ,15,0)),""))</f>
        <v/>
      </c>
      <c r="S4678" s="138" t="str">
        <f ca="1">IFERROR(IF($C4678="","",VLOOKUP(FİLTRE!$C4678,'SKT LİSTESİ'!$F:$AJ,16,0)),"")</f>
        <v/>
      </c>
      <c r="AF4678" s="179" t="str">
        <f t="shared" ca="1" si="290"/>
        <v/>
      </c>
      <c r="AG4678" s="179">
        <f t="shared" ca="1" si="291"/>
        <v>0</v>
      </c>
      <c r="AH4678" s="179">
        <f t="shared" ca="1" si="292"/>
        <v>0</v>
      </c>
    </row>
    <row r="4679" spans="2:34" ht="15.75" x14ac:dyDescent="0.25">
      <c r="B4679">
        <f t="shared" ca="1" si="289"/>
        <v>4667</v>
      </c>
      <c r="C4679" t="str">
        <f ca="1">IFERROR(VLOOKUP(B4679,'SKT LİSTESİ'!F:F,1,0),"")</f>
        <v/>
      </c>
      <c r="E4679" s="128" t="str">
        <f ca="1">IFERROR(IF($C4679="","",VLOOKUP(FİLTRE!$C4679,'SKT LİSTESİ'!$F:$S,5,0)),"")</f>
        <v/>
      </c>
      <c r="F4679" s="129" t="str">
        <f ca="1">IFERROR(IF($C4679="","",VLOOKUP(FİLTRE!$C4679,'SKT LİSTESİ'!$F:$S,7,0)),"")</f>
        <v/>
      </c>
      <c r="G4679" s="130" t="str">
        <f ca="1">IFERROR(IF($C4679="","",VLOOKUP(FİLTRE!$C4679,'SKT LİSTESİ'!$F:$S,8,0)),"")</f>
        <v/>
      </c>
      <c r="H4679" s="131" t="str">
        <f ca="1">IF(E4679="","",IF($C4679="","",VLOOKUP(FİLTRE!$C4679,'SKT LİSTESİ'!$F:$S,9,0)))</f>
        <v/>
      </c>
      <c r="I4679" s="132" t="str">
        <f ca="1">IFERROR(IF($C4679="","",VLOOKUP(FİLTRE!$C4679,'SKT LİSTESİ'!$F:$S,10,0)),"")</f>
        <v/>
      </c>
      <c r="J4679" s="133" t="str">
        <f ca="1">IFERROR(IF($C4679="","",VLOOKUP(FİLTRE!$C4679,'SKT LİSTESİ'!$F:$S,11,0)),"")</f>
        <v/>
      </c>
      <c r="K4679" s="134" t="str">
        <f ca="1">IFERROR(IF($C4679="","",VLOOKUP(FİLTRE!$C4679,'SKT LİSTESİ'!$F:$S,12,0)),"")</f>
        <v/>
      </c>
      <c r="L4679" s="134" t="str">
        <f ca="1">IFERROR(IF($C4679="","",VLOOKUP(FİLTRE!$C4679,'SKT LİSTESİ'!$F:$S,13,0)),"")</f>
        <v/>
      </c>
      <c r="M4679" s="135" t="str">
        <f ca="1">IFERROR(IF($C4679="","",VLOOKUP(FİLTRE!$C4679,'SKT LİSTESİ'!$F:$AJ,14,0)),"")</f>
        <v/>
      </c>
      <c r="N4679" s="31" t="str">
        <f ca="1">IFERROR(IF($C4679="","",VLOOKUP(FİLTRE!$C4679,'SKT LİSTESİ'!$F:$AJ,22,0)),"")</f>
        <v/>
      </c>
      <c r="O4679" s="136" t="str">
        <f ca="1">IFERROR(IF($C4679="","",VLOOKUP(FİLTRE!$C4679,'SKT LİSTESİ'!$F:$AJ,23,0)),"")</f>
        <v/>
      </c>
      <c r="P4679" s="31"/>
      <c r="Q4679" s="31"/>
      <c r="R4679" s="137" t="str">
        <f ca="1">(IFERROR(IF($C4679="","",VLOOKUP(FİLTRE!$C4679,'SKT LİSTESİ'!$F:$AJ,15,0)),""))</f>
        <v/>
      </c>
      <c r="S4679" s="138" t="str">
        <f ca="1">IFERROR(IF($C4679="","",VLOOKUP(FİLTRE!$C4679,'SKT LİSTESİ'!$F:$AJ,16,0)),"")</f>
        <v/>
      </c>
      <c r="AF4679" s="179" t="str">
        <f t="shared" ca="1" si="290"/>
        <v/>
      </c>
      <c r="AG4679" s="179">
        <f t="shared" ca="1" si="291"/>
        <v>0</v>
      </c>
      <c r="AH4679" s="179">
        <f t="shared" ca="1" si="292"/>
        <v>0</v>
      </c>
    </row>
    <row r="4680" spans="2:34" ht="15.75" x14ac:dyDescent="0.25">
      <c r="B4680">
        <f t="shared" ca="1" si="289"/>
        <v>4668</v>
      </c>
      <c r="C4680" t="str">
        <f ca="1">IFERROR(VLOOKUP(B4680,'SKT LİSTESİ'!F:F,1,0),"")</f>
        <v/>
      </c>
      <c r="E4680" s="128" t="str">
        <f ca="1">IFERROR(IF($C4680="","",VLOOKUP(FİLTRE!$C4680,'SKT LİSTESİ'!$F:$S,5,0)),"")</f>
        <v/>
      </c>
      <c r="F4680" s="129" t="str">
        <f ca="1">IFERROR(IF($C4680="","",VLOOKUP(FİLTRE!$C4680,'SKT LİSTESİ'!$F:$S,7,0)),"")</f>
        <v/>
      </c>
      <c r="G4680" s="130" t="str">
        <f ca="1">IFERROR(IF($C4680="","",VLOOKUP(FİLTRE!$C4680,'SKT LİSTESİ'!$F:$S,8,0)),"")</f>
        <v/>
      </c>
      <c r="H4680" s="131" t="str">
        <f ca="1">IF(E4680="","",IF($C4680="","",VLOOKUP(FİLTRE!$C4680,'SKT LİSTESİ'!$F:$S,9,0)))</f>
        <v/>
      </c>
      <c r="I4680" s="132" t="str">
        <f ca="1">IFERROR(IF($C4680="","",VLOOKUP(FİLTRE!$C4680,'SKT LİSTESİ'!$F:$S,10,0)),"")</f>
        <v/>
      </c>
      <c r="J4680" s="133" t="str">
        <f ca="1">IFERROR(IF($C4680="","",VLOOKUP(FİLTRE!$C4680,'SKT LİSTESİ'!$F:$S,11,0)),"")</f>
        <v/>
      </c>
      <c r="K4680" s="134" t="str">
        <f ca="1">IFERROR(IF($C4680="","",VLOOKUP(FİLTRE!$C4680,'SKT LİSTESİ'!$F:$S,12,0)),"")</f>
        <v/>
      </c>
      <c r="L4680" s="134" t="str">
        <f ca="1">IFERROR(IF($C4680="","",VLOOKUP(FİLTRE!$C4680,'SKT LİSTESİ'!$F:$S,13,0)),"")</f>
        <v/>
      </c>
      <c r="M4680" s="135" t="str">
        <f ca="1">IFERROR(IF($C4680="","",VLOOKUP(FİLTRE!$C4680,'SKT LİSTESİ'!$F:$AJ,14,0)),"")</f>
        <v/>
      </c>
      <c r="N4680" s="31" t="str">
        <f ca="1">IFERROR(IF($C4680="","",VLOOKUP(FİLTRE!$C4680,'SKT LİSTESİ'!$F:$AJ,22,0)),"")</f>
        <v/>
      </c>
      <c r="O4680" s="136" t="str">
        <f ca="1">IFERROR(IF($C4680="","",VLOOKUP(FİLTRE!$C4680,'SKT LİSTESİ'!$F:$AJ,23,0)),"")</f>
        <v/>
      </c>
      <c r="P4680" s="31"/>
      <c r="Q4680" s="31"/>
      <c r="R4680" s="137" t="str">
        <f ca="1">(IFERROR(IF($C4680="","",VLOOKUP(FİLTRE!$C4680,'SKT LİSTESİ'!$F:$AJ,15,0)),""))</f>
        <v/>
      </c>
      <c r="S4680" s="138" t="str">
        <f ca="1">IFERROR(IF($C4680="","",VLOOKUP(FİLTRE!$C4680,'SKT LİSTESİ'!$F:$AJ,16,0)),"")</f>
        <v/>
      </c>
      <c r="AF4680" s="179" t="str">
        <f t="shared" ca="1" si="290"/>
        <v/>
      </c>
      <c r="AG4680" s="179">
        <f t="shared" ca="1" si="291"/>
        <v>0</v>
      </c>
      <c r="AH4680" s="179">
        <f t="shared" ca="1" si="292"/>
        <v>0</v>
      </c>
    </row>
    <row r="4681" spans="2:34" ht="15.75" x14ac:dyDescent="0.25">
      <c r="B4681">
        <f t="shared" ca="1" si="289"/>
        <v>4669</v>
      </c>
      <c r="C4681" t="str">
        <f ca="1">IFERROR(VLOOKUP(B4681,'SKT LİSTESİ'!F:F,1,0),"")</f>
        <v/>
      </c>
      <c r="E4681" s="128" t="str">
        <f ca="1">IFERROR(IF($C4681="","",VLOOKUP(FİLTRE!$C4681,'SKT LİSTESİ'!$F:$S,5,0)),"")</f>
        <v/>
      </c>
      <c r="F4681" s="129" t="str">
        <f ca="1">IFERROR(IF($C4681="","",VLOOKUP(FİLTRE!$C4681,'SKT LİSTESİ'!$F:$S,7,0)),"")</f>
        <v/>
      </c>
      <c r="G4681" s="130" t="str">
        <f ca="1">IFERROR(IF($C4681="","",VLOOKUP(FİLTRE!$C4681,'SKT LİSTESİ'!$F:$S,8,0)),"")</f>
        <v/>
      </c>
      <c r="H4681" s="131" t="str">
        <f ca="1">IF(E4681="","",IF($C4681="","",VLOOKUP(FİLTRE!$C4681,'SKT LİSTESİ'!$F:$S,9,0)))</f>
        <v/>
      </c>
      <c r="I4681" s="132" t="str">
        <f ca="1">IFERROR(IF($C4681="","",VLOOKUP(FİLTRE!$C4681,'SKT LİSTESİ'!$F:$S,10,0)),"")</f>
        <v/>
      </c>
      <c r="J4681" s="133" t="str">
        <f ca="1">IFERROR(IF($C4681="","",VLOOKUP(FİLTRE!$C4681,'SKT LİSTESİ'!$F:$S,11,0)),"")</f>
        <v/>
      </c>
      <c r="K4681" s="134" t="str">
        <f ca="1">IFERROR(IF($C4681="","",VLOOKUP(FİLTRE!$C4681,'SKT LİSTESİ'!$F:$S,12,0)),"")</f>
        <v/>
      </c>
      <c r="L4681" s="134" t="str">
        <f ca="1">IFERROR(IF($C4681="","",VLOOKUP(FİLTRE!$C4681,'SKT LİSTESİ'!$F:$S,13,0)),"")</f>
        <v/>
      </c>
      <c r="M4681" s="135" t="str">
        <f ca="1">IFERROR(IF($C4681="","",VLOOKUP(FİLTRE!$C4681,'SKT LİSTESİ'!$F:$AJ,14,0)),"")</f>
        <v/>
      </c>
      <c r="N4681" s="31" t="str">
        <f ca="1">IFERROR(IF($C4681="","",VLOOKUP(FİLTRE!$C4681,'SKT LİSTESİ'!$F:$AJ,22,0)),"")</f>
        <v/>
      </c>
      <c r="O4681" s="136" t="str">
        <f ca="1">IFERROR(IF($C4681="","",VLOOKUP(FİLTRE!$C4681,'SKT LİSTESİ'!$F:$AJ,23,0)),"")</f>
        <v/>
      </c>
      <c r="P4681" s="31"/>
      <c r="Q4681" s="31"/>
      <c r="R4681" s="137" t="str">
        <f ca="1">(IFERROR(IF($C4681="","",VLOOKUP(FİLTRE!$C4681,'SKT LİSTESİ'!$F:$AJ,15,0)),""))</f>
        <v/>
      </c>
      <c r="S4681" s="138" t="str">
        <f ca="1">IFERROR(IF($C4681="","",VLOOKUP(FİLTRE!$C4681,'SKT LİSTESİ'!$F:$AJ,16,0)),"")</f>
        <v/>
      </c>
      <c r="AF4681" s="179" t="str">
        <f t="shared" ca="1" si="290"/>
        <v/>
      </c>
      <c r="AG4681" s="179">
        <f t="shared" ca="1" si="291"/>
        <v>0</v>
      </c>
      <c r="AH4681" s="179">
        <f t="shared" ca="1" si="292"/>
        <v>0</v>
      </c>
    </row>
    <row r="4682" spans="2:34" ht="15.75" x14ac:dyDescent="0.25">
      <c r="B4682">
        <f t="shared" ca="1" si="289"/>
        <v>4670</v>
      </c>
      <c r="C4682" t="str">
        <f ca="1">IFERROR(VLOOKUP(B4682,'SKT LİSTESİ'!F:F,1,0),"")</f>
        <v/>
      </c>
      <c r="E4682" s="128" t="str">
        <f ca="1">IFERROR(IF($C4682="","",VLOOKUP(FİLTRE!$C4682,'SKT LİSTESİ'!$F:$S,5,0)),"")</f>
        <v/>
      </c>
      <c r="F4682" s="129" t="str">
        <f ca="1">IFERROR(IF($C4682="","",VLOOKUP(FİLTRE!$C4682,'SKT LİSTESİ'!$F:$S,7,0)),"")</f>
        <v/>
      </c>
      <c r="G4682" s="130" t="str">
        <f ca="1">IFERROR(IF($C4682="","",VLOOKUP(FİLTRE!$C4682,'SKT LİSTESİ'!$F:$S,8,0)),"")</f>
        <v/>
      </c>
      <c r="H4682" s="131" t="str">
        <f ca="1">IF(E4682="","",IF($C4682="","",VLOOKUP(FİLTRE!$C4682,'SKT LİSTESİ'!$F:$S,9,0)))</f>
        <v/>
      </c>
      <c r="I4682" s="132" t="str">
        <f ca="1">IFERROR(IF($C4682="","",VLOOKUP(FİLTRE!$C4682,'SKT LİSTESİ'!$F:$S,10,0)),"")</f>
        <v/>
      </c>
      <c r="J4682" s="133" t="str">
        <f ca="1">IFERROR(IF($C4682="","",VLOOKUP(FİLTRE!$C4682,'SKT LİSTESİ'!$F:$S,11,0)),"")</f>
        <v/>
      </c>
      <c r="K4682" s="134" t="str">
        <f ca="1">IFERROR(IF($C4682="","",VLOOKUP(FİLTRE!$C4682,'SKT LİSTESİ'!$F:$S,12,0)),"")</f>
        <v/>
      </c>
      <c r="L4682" s="134" t="str">
        <f ca="1">IFERROR(IF($C4682="","",VLOOKUP(FİLTRE!$C4682,'SKT LİSTESİ'!$F:$S,13,0)),"")</f>
        <v/>
      </c>
      <c r="M4682" s="135" t="str">
        <f ca="1">IFERROR(IF($C4682="","",VLOOKUP(FİLTRE!$C4682,'SKT LİSTESİ'!$F:$AJ,14,0)),"")</f>
        <v/>
      </c>
      <c r="N4682" s="31" t="str">
        <f ca="1">IFERROR(IF($C4682="","",VLOOKUP(FİLTRE!$C4682,'SKT LİSTESİ'!$F:$AJ,22,0)),"")</f>
        <v/>
      </c>
      <c r="O4682" s="136" t="str">
        <f ca="1">IFERROR(IF($C4682="","",VLOOKUP(FİLTRE!$C4682,'SKT LİSTESİ'!$F:$AJ,23,0)),"")</f>
        <v/>
      </c>
      <c r="P4682" s="31"/>
      <c r="Q4682" s="31"/>
      <c r="R4682" s="137" t="str">
        <f ca="1">(IFERROR(IF($C4682="","",VLOOKUP(FİLTRE!$C4682,'SKT LİSTESİ'!$F:$AJ,15,0)),""))</f>
        <v/>
      </c>
      <c r="S4682" s="138" t="str">
        <f ca="1">IFERROR(IF($C4682="","",VLOOKUP(FİLTRE!$C4682,'SKT LİSTESİ'!$F:$AJ,16,0)),"")</f>
        <v/>
      </c>
      <c r="AF4682" s="179" t="str">
        <f t="shared" ca="1" si="290"/>
        <v/>
      </c>
      <c r="AG4682" s="179">
        <f t="shared" ca="1" si="291"/>
        <v>0</v>
      </c>
      <c r="AH4682" s="179">
        <f t="shared" ca="1" si="292"/>
        <v>0</v>
      </c>
    </row>
    <row r="4683" spans="2:34" ht="15.75" x14ac:dyDescent="0.25">
      <c r="B4683">
        <f t="shared" ca="1" si="289"/>
        <v>4671</v>
      </c>
      <c r="C4683" t="str">
        <f ca="1">IFERROR(VLOOKUP(B4683,'SKT LİSTESİ'!F:F,1,0),"")</f>
        <v/>
      </c>
      <c r="E4683" s="128" t="str">
        <f ca="1">IFERROR(IF($C4683="","",VLOOKUP(FİLTRE!$C4683,'SKT LİSTESİ'!$F:$S,5,0)),"")</f>
        <v/>
      </c>
      <c r="F4683" s="129" t="str">
        <f ca="1">IFERROR(IF($C4683="","",VLOOKUP(FİLTRE!$C4683,'SKT LİSTESİ'!$F:$S,7,0)),"")</f>
        <v/>
      </c>
      <c r="G4683" s="130" t="str">
        <f ca="1">IFERROR(IF($C4683="","",VLOOKUP(FİLTRE!$C4683,'SKT LİSTESİ'!$F:$S,8,0)),"")</f>
        <v/>
      </c>
      <c r="H4683" s="131" t="str">
        <f ca="1">IF(E4683="","",IF($C4683="","",VLOOKUP(FİLTRE!$C4683,'SKT LİSTESİ'!$F:$S,9,0)))</f>
        <v/>
      </c>
      <c r="I4683" s="132" t="str">
        <f ca="1">IFERROR(IF($C4683="","",VLOOKUP(FİLTRE!$C4683,'SKT LİSTESİ'!$F:$S,10,0)),"")</f>
        <v/>
      </c>
      <c r="J4683" s="133" t="str">
        <f ca="1">IFERROR(IF($C4683="","",VLOOKUP(FİLTRE!$C4683,'SKT LİSTESİ'!$F:$S,11,0)),"")</f>
        <v/>
      </c>
      <c r="K4683" s="134" t="str">
        <f ca="1">IFERROR(IF($C4683="","",VLOOKUP(FİLTRE!$C4683,'SKT LİSTESİ'!$F:$S,12,0)),"")</f>
        <v/>
      </c>
      <c r="L4683" s="134" t="str">
        <f ca="1">IFERROR(IF($C4683="","",VLOOKUP(FİLTRE!$C4683,'SKT LİSTESİ'!$F:$S,13,0)),"")</f>
        <v/>
      </c>
      <c r="M4683" s="135" t="str">
        <f ca="1">IFERROR(IF($C4683="","",VLOOKUP(FİLTRE!$C4683,'SKT LİSTESİ'!$F:$AJ,14,0)),"")</f>
        <v/>
      </c>
      <c r="N4683" s="31" t="str">
        <f ca="1">IFERROR(IF($C4683="","",VLOOKUP(FİLTRE!$C4683,'SKT LİSTESİ'!$F:$AJ,22,0)),"")</f>
        <v/>
      </c>
      <c r="O4683" s="136" t="str">
        <f ca="1">IFERROR(IF($C4683="","",VLOOKUP(FİLTRE!$C4683,'SKT LİSTESİ'!$F:$AJ,23,0)),"")</f>
        <v/>
      </c>
      <c r="P4683" s="31"/>
      <c r="Q4683" s="31"/>
      <c r="R4683" s="137" t="str">
        <f ca="1">(IFERROR(IF($C4683="","",VLOOKUP(FİLTRE!$C4683,'SKT LİSTESİ'!$F:$AJ,15,0)),""))</f>
        <v/>
      </c>
      <c r="S4683" s="138" t="str">
        <f ca="1">IFERROR(IF($C4683="","",VLOOKUP(FİLTRE!$C4683,'SKT LİSTESİ'!$F:$AJ,16,0)),"")</f>
        <v/>
      </c>
      <c r="AF4683" s="179" t="str">
        <f t="shared" ca="1" si="290"/>
        <v/>
      </c>
      <c r="AG4683" s="179">
        <f t="shared" ca="1" si="291"/>
        <v>0</v>
      </c>
      <c r="AH4683" s="179">
        <f t="shared" ca="1" si="292"/>
        <v>0</v>
      </c>
    </row>
    <row r="4684" spans="2:34" ht="15.75" x14ac:dyDescent="0.25">
      <c r="B4684">
        <f t="shared" ca="1" si="289"/>
        <v>4672</v>
      </c>
      <c r="C4684" t="str">
        <f ca="1">IFERROR(VLOOKUP(B4684,'SKT LİSTESİ'!F:F,1,0),"")</f>
        <v/>
      </c>
      <c r="E4684" s="128" t="str">
        <f ca="1">IFERROR(IF($C4684="","",VLOOKUP(FİLTRE!$C4684,'SKT LİSTESİ'!$F:$S,5,0)),"")</f>
        <v/>
      </c>
      <c r="F4684" s="129" t="str">
        <f ca="1">IFERROR(IF($C4684="","",VLOOKUP(FİLTRE!$C4684,'SKT LİSTESİ'!$F:$S,7,0)),"")</f>
        <v/>
      </c>
      <c r="G4684" s="130" t="str">
        <f ca="1">IFERROR(IF($C4684="","",VLOOKUP(FİLTRE!$C4684,'SKT LİSTESİ'!$F:$S,8,0)),"")</f>
        <v/>
      </c>
      <c r="H4684" s="131" t="str">
        <f ca="1">IF(E4684="","",IF($C4684="","",VLOOKUP(FİLTRE!$C4684,'SKT LİSTESİ'!$F:$S,9,0)))</f>
        <v/>
      </c>
      <c r="I4684" s="132" t="str">
        <f ca="1">IFERROR(IF($C4684="","",VLOOKUP(FİLTRE!$C4684,'SKT LİSTESİ'!$F:$S,10,0)),"")</f>
        <v/>
      </c>
      <c r="J4684" s="133" t="str">
        <f ca="1">IFERROR(IF($C4684="","",VLOOKUP(FİLTRE!$C4684,'SKT LİSTESİ'!$F:$S,11,0)),"")</f>
        <v/>
      </c>
      <c r="K4684" s="134" t="str">
        <f ca="1">IFERROR(IF($C4684="","",VLOOKUP(FİLTRE!$C4684,'SKT LİSTESİ'!$F:$S,12,0)),"")</f>
        <v/>
      </c>
      <c r="L4684" s="134" t="str">
        <f ca="1">IFERROR(IF($C4684="","",VLOOKUP(FİLTRE!$C4684,'SKT LİSTESİ'!$F:$S,13,0)),"")</f>
        <v/>
      </c>
      <c r="M4684" s="135" t="str">
        <f ca="1">IFERROR(IF($C4684="","",VLOOKUP(FİLTRE!$C4684,'SKT LİSTESİ'!$F:$AJ,14,0)),"")</f>
        <v/>
      </c>
      <c r="N4684" s="31" t="str">
        <f ca="1">IFERROR(IF($C4684="","",VLOOKUP(FİLTRE!$C4684,'SKT LİSTESİ'!$F:$AJ,22,0)),"")</f>
        <v/>
      </c>
      <c r="O4684" s="136" t="str">
        <f ca="1">IFERROR(IF($C4684="","",VLOOKUP(FİLTRE!$C4684,'SKT LİSTESİ'!$F:$AJ,23,0)),"")</f>
        <v/>
      </c>
      <c r="P4684" s="31"/>
      <c r="Q4684" s="31"/>
      <c r="R4684" s="137" t="str">
        <f ca="1">(IFERROR(IF($C4684="","",VLOOKUP(FİLTRE!$C4684,'SKT LİSTESİ'!$F:$AJ,15,0)),""))</f>
        <v/>
      </c>
      <c r="S4684" s="138" t="str">
        <f ca="1">IFERROR(IF($C4684="","",VLOOKUP(FİLTRE!$C4684,'SKT LİSTESİ'!$F:$AJ,16,0)),"")</f>
        <v/>
      </c>
      <c r="AF4684" s="179" t="str">
        <f t="shared" ca="1" si="290"/>
        <v/>
      </c>
      <c r="AG4684" s="179">
        <f t="shared" ca="1" si="291"/>
        <v>0</v>
      </c>
      <c r="AH4684" s="179">
        <f t="shared" ca="1" si="292"/>
        <v>0</v>
      </c>
    </row>
    <row r="4685" spans="2:34" ht="15.75" x14ac:dyDescent="0.25">
      <c r="B4685">
        <f t="shared" ca="1" si="289"/>
        <v>4673</v>
      </c>
      <c r="C4685" t="str">
        <f ca="1">IFERROR(VLOOKUP(B4685,'SKT LİSTESİ'!F:F,1,0),"")</f>
        <v/>
      </c>
      <c r="E4685" s="128" t="str">
        <f ca="1">IFERROR(IF($C4685="","",VLOOKUP(FİLTRE!$C4685,'SKT LİSTESİ'!$F:$S,5,0)),"")</f>
        <v/>
      </c>
      <c r="F4685" s="129" t="str">
        <f ca="1">IFERROR(IF($C4685="","",VLOOKUP(FİLTRE!$C4685,'SKT LİSTESİ'!$F:$S,7,0)),"")</f>
        <v/>
      </c>
      <c r="G4685" s="130" t="str">
        <f ca="1">IFERROR(IF($C4685="","",VLOOKUP(FİLTRE!$C4685,'SKT LİSTESİ'!$F:$S,8,0)),"")</f>
        <v/>
      </c>
      <c r="H4685" s="131" t="str">
        <f ca="1">IF(E4685="","",IF($C4685="","",VLOOKUP(FİLTRE!$C4685,'SKT LİSTESİ'!$F:$S,9,0)))</f>
        <v/>
      </c>
      <c r="I4685" s="132" t="str">
        <f ca="1">IFERROR(IF($C4685="","",VLOOKUP(FİLTRE!$C4685,'SKT LİSTESİ'!$F:$S,10,0)),"")</f>
        <v/>
      </c>
      <c r="J4685" s="133" t="str">
        <f ca="1">IFERROR(IF($C4685="","",VLOOKUP(FİLTRE!$C4685,'SKT LİSTESİ'!$F:$S,11,0)),"")</f>
        <v/>
      </c>
      <c r="K4685" s="134" t="str">
        <f ca="1">IFERROR(IF($C4685="","",VLOOKUP(FİLTRE!$C4685,'SKT LİSTESİ'!$F:$S,12,0)),"")</f>
        <v/>
      </c>
      <c r="L4685" s="134" t="str">
        <f ca="1">IFERROR(IF($C4685="","",VLOOKUP(FİLTRE!$C4685,'SKT LİSTESİ'!$F:$S,13,0)),"")</f>
        <v/>
      </c>
      <c r="M4685" s="135" t="str">
        <f ca="1">IFERROR(IF($C4685="","",VLOOKUP(FİLTRE!$C4685,'SKT LİSTESİ'!$F:$AJ,14,0)),"")</f>
        <v/>
      </c>
      <c r="N4685" s="31" t="str">
        <f ca="1">IFERROR(IF($C4685="","",VLOOKUP(FİLTRE!$C4685,'SKT LİSTESİ'!$F:$AJ,22,0)),"")</f>
        <v/>
      </c>
      <c r="O4685" s="136" t="str">
        <f ca="1">IFERROR(IF($C4685="","",VLOOKUP(FİLTRE!$C4685,'SKT LİSTESİ'!$F:$AJ,23,0)),"")</f>
        <v/>
      </c>
      <c r="P4685" s="31"/>
      <c r="Q4685" s="31"/>
      <c r="R4685" s="137" t="str">
        <f ca="1">(IFERROR(IF($C4685="","",VLOOKUP(FİLTRE!$C4685,'SKT LİSTESİ'!$F:$AJ,15,0)),""))</f>
        <v/>
      </c>
      <c r="S4685" s="138" t="str">
        <f ca="1">IFERROR(IF($C4685="","",VLOOKUP(FİLTRE!$C4685,'SKT LİSTESİ'!$F:$AJ,16,0)),"")</f>
        <v/>
      </c>
      <c r="AF4685" s="179" t="str">
        <f t="shared" ca="1" si="290"/>
        <v/>
      </c>
      <c r="AG4685" s="179">
        <f t="shared" ca="1" si="291"/>
        <v>0</v>
      </c>
      <c r="AH4685" s="179">
        <f t="shared" ca="1" si="292"/>
        <v>0</v>
      </c>
    </row>
    <row r="4686" spans="2:34" ht="15.75" x14ac:dyDescent="0.25">
      <c r="B4686">
        <f t="shared" ref="B4686:B4749" ca="1" si="293">IF($Y$2=1,(ROW()-12),"")</f>
        <v>4674</v>
      </c>
      <c r="C4686" t="str">
        <f ca="1">IFERROR(VLOOKUP(B4686,'SKT LİSTESİ'!F:F,1,0),"")</f>
        <v/>
      </c>
      <c r="E4686" s="128" t="str">
        <f ca="1">IFERROR(IF($C4686="","",VLOOKUP(FİLTRE!$C4686,'SKT LİSTESİ'!$F:$S,5,0)),"")</f>
        <v/>
      </c>
      <c r="F4686" s="129" t="str">
        <f ca="1">IFERROR(IF($C4686="","",VLOOKUP(FİLTRE!$C4686,'SKT LİSTESİ'!$F:$S,7,0)),"")</f>
        <v/>
      </c>
      <c r="G4686" s="130" t="str">
        <f ca="1">IFERROR(IF($C4686="","",VLOOKUP(FİLTRE!$C4686,'SKT LİSTESİ'!$F:$S,8,0)),"")</f>
        <v/>
      </c>
      <c r="H4686" s="131" t="str">
        <f ca="1">IF(E4686="","",IF($C4686="","",VLOOKUP(FİLTRE!$C4686,'SKT LİSTESİ'!$F:$S,9,0)))</f>
        <v/>
      </c>
      <c r="I4686" s="132" t="str">
        <f ca="1">IFERROR(IF($C4686="","",VLOOKUP(FİLTRE!$C4686,'SKT LİSTESİ'!$F:$S,10,0)),"")</f>
        <v/>
      </c>
      <c r="J4686" s="133" t="str">
        <f ca="1">IFERROR(IF($C4686="","",VLOOKUP(FİLTRE!$C4686,'SKT LİSTESİ'!$F:$S,11,0)),"")</f>
        <v/>
      </c>
      <c r="K4686" s="134" t="str">
        <f ca="1">IFERROR(IF($C4686="","",VLOOKUP(FİLTRE!$C4686,'SKT LİSTESİ'!$F:$S,12,0)),"")</f>
        <v/>
      </c>
      <c r="L4686" s="134" t="str">
        <f ca="1">IFERROR(IF($C4686="","",VLOOKUP(FİLTRE!$C4686,'SKT LİSTESİ'!$F:$S,13,0)),"")</f>
        <v/>
      </c>
      <c r="M4686" s="135" t="str">
        <f ca="1">IFERROR(IF($C4686="","",VLOOKUP(FİLTRE!$C4686,'SKT LİSTESİ'!$F:$AJ,14,0)),"")</f>
        <v/>
      </c>
      <c r="N4686" s="31" t="str">
        <f ca="1">IFERROR(IF($C4686="","",VLOOKUP(FİLTRE!$C4686,'SKT LİSTESİ'!$F:$AJ,22,0)),"")</f>
        <v/>
      </c>
      <c r="O4686" s="136" t="str">
        <f ca="1">IFERROR(IF($C4686="","",VLOOKUP(FİLTRE!$C4686,'SKT LİSTESİ'!$F:$AJ,23,0)),"")</f>
        <v/>
      </c>
      <c r="P4686" s="31"/>
      <c r="Q4686" s="31"/>
      <c r="R4686" s="137" t="str">
        <f ca="1">(IFERROR(IF($C4686="","",VLOOKUP(FİLTRE!$C4686,'SKT LİSTESİ'!$F:$AJ,15,0)),""))</f>
        <v/>
      </c>
      <c r="S4686" s="138" t="str">
        <f ca="1">IFERROR(IF($C4686="","",VLOOKUP(FİLTRE!$C4686,'SKT LİSTESİ'!$F:$AJ,16,0)),"")</f>
        <v/>
      </c>
      <c r="AF4686" s="179" t="str">
        <f t="shared" ref="AF4686:AF4749" ca="1" si="294">IF(E4686&lt;&gt;"SAYIM",K4686,
(IF(AND(E4686="SAYIM",R4686=0),0,(COUNTIFS(E:E,"SAYIM",F:F,F4686,R:R,"&gt;"&amp;0)))))</f>
        <v/>
      </c>
      <c r="AG4686" s="179">
        <f t="shared" ref="AG4686:AG4749" ca="1" si="295">IF(E4686="SAYIM",(IFERROR(R4686/AF4686,0)),0)</f>
        <v>0</v>
      </c>
      <c r="AH4686" s="179">
        <f t="shared" ref="AH4686:AH4749" ca="1" si="296">IF(E4686="SAYIM",(IFERROR(S4686/AF4686,0)),0)</f>
        <v>0</v>
      </c>
    </row>
    <row r="4687" spans="2:34" ht="15.75" x14ac:dyDescent="0.25">
      <c r="B4687">
        <f t="shared" ca="1" si="293"/>
        <v>4675</v>
      </c>
      <c r="C4687" t="str">
        <f ca="1">IFERROR(VLOOKUP(B4687,'SKT LİSTESİ'!F:F,1,0),"")</f>
        <v/>
      </c>
      <c r="E4687" s="128" t="str">
        <f ca="1">IFERROR(IF($C4687="","",VLOOKUP(FİLTRE!$C4687,'SKT LİSTESİ'!$F:$S,5,0)),"")</f>
        <v/>
      </c>
      <c r="F4687" s="129" t="str">
        <f ca="1">IFERROR(IF($C4687="","",VLOOKUP(FİLTRE!$C4687,'SKT LİSTESİ'!$F:$S,7,0)),"")</f>
        <v/>
      </c>
      <c r="G4687" s="130" t="str">
        <f ca="1">IFERROR(IF($C4687="","",VLOOKUP(FİLTRE!$C4687,'SKT LİSTESİ'!$F:$S,8,0)),"")</f>
        <v/>
      </c>
      <c r="H4687" s="131" t="str">
        <f ca="1">IF(E4687="","",IF($C4687="","",VLOOKUP(FİLTRE!$C4687,'SKT LİSTESİ'!$F:$S,9,0)))</f>
        <v/>
      </c>
      <c r="I4687" s="132" t="str">
        <f ca="1">IFERROR(IF($C4687="","",VLOOKUP(FİLTRE!$C4687,'SKT LİSTESİ'!$F:$S,10,0)),"")</f>
        <v/>
      </c>
      <c r="J4687" s="133" t="str">
        <f ca="1">IFERROR(IF($C4687="","",VLOOKUP(FİLTRE!$C4687,'SKT LİSTESİ'!$F:$S,11,0)),"")</f>
        <v/>
      </c>
      <c r="K4687" s="134" t="str">
        <f ca="1">IFERROR(IF($C4687="","",VLOOKUP(FİLTRE!$C4687,'SKT LİSTESİ'!$F:$S,12,0)),"")</f>
        <v/>
      </c>
      <c r="L4687" s="134" t="str">
        <f ca="1">IFERROR(IF($C4687="","",VLOOKUP(FİLTRE!$C4687,'SKT LİSTESİ'!$F:$S,13,0)),"")</f>
        <v/>
      </c>
      <c r="M4687" s="135" t="str">
        <f ca="1">IFERROR(IF($C4687="","",VLOOKUP(FİLTRE!$C4687,'SKT LİSTESİ'!$F:$AJ,14,0)),"")</f>
        <v/>
      </c>
      <c r="N4687" s="31" t="str">
        <f ca="1">IFERROR(IF($C4687="","",VLOOKUP(FİLTRE!$C4687,'SKT LİSTESİ'!$F:$AJ,22,0)),"")</f>
        <v/>
      </c>
      <c r="O4687" s="136" t="str">
        <f ca="1">IFERROR(IF($C4687="","",VLOOKUP(FİLTRE!$C4687,'SKT LİSTESİ'!$F:$AJ,23,0)),"")</f>
        <v/>
      </c>
      <c r="P4687" s="31"/>
      <c r="Q4687" s="31"/>
      <c r="R4687" s="137" t="str">
        <f ca="1">(IFERROR(IF($C4687="","",VLOOKUP(FİLTRE!$C4687,'SKT LİSTESİ'!$F:$AJ,15,0)),""))</f>
        <v/>
      </c>
      <c r="S4687" s="138" t="str">
        <f ca="1">IFERROR(IF($C4687="","",VLOOKUP(FİLTRE!$C4687,'SKT LİSTESİ'!$F:$AJ,16,0)),"")</f>
        <v/>
      </c>
      <c r="AF4687" s="179" t="str">
        <f t="shared" ca="1" si="294"/>
        <v/>
      </c>
      <c r="AG4687" s="179">
        <f t="shared" ca="1" si="295"/>
        <v>0</v>
      </c>
      <c r="AH4687" s="179">
        <f t="shared" ca="1" si="296"/>
        <v>0</v>
      </c>
    </row>
    <row r="4688" spans="2:34" ht="15.75" x14ac:dyDescent="0.25">
      <c r="B4688">
        <f t="shared" ca="1" si="293"/>
        <v>4676</v>
      </c>
      <c r="C4688" t="str">
        <f ca="1">IFERROR(VLOOKUP(B4688,'SKT LİSTESİ'!F:F,1,0),"")</f>
        <v/>
      </c>
      <c r="E4688" s="128" t="str">
        <f ca="1">IFERROR(IF($C4688="","",VLOOKUP(FİLTRE!$C4688,'SKT LİSTESİ'!$F:$S,5,0)),"")</f>
        <v/>
      </c>
      <c r="F4688" s="129" t="str">
        <f ca="1">IFERROR(IF($C4688="","",VLOOKUP(FİLTRE!$C4688,'SKT LİSTESİ'!$F:$S,7,0)),"")</f>
        <v/>
      </c>
      <c r="G4688" s="130" t="str">
        <f ca="1">IFERROR(IF($C4688="","",VLOOKUP(FİLTRE!$C4688,'SKT LİSTESİ'!$F:$S,8,0)),"")</f>
        <v/>
      </c>
      <c r="H4688" s="131" t="str">
        <f ca="1">IF(E4688="","",IF($C4688="","",VLOOKUP(FİLTRE!$C4688,'SKT LİSTESİ'!$F:$S,9,0)))</f>
        <v/>
      </c>
      <c r="I4688" s="132" t="str">
        <f ca="1">IFERROR(IF($C4688="","",VLOOKUP(FİLTRE!$C4688,'SKT LİSTESİ'!$F:$S,10,0)),"")</f>
        <v/>
      </c>
      <c r="J4688" s="133" t="str">
        <f ca="1">IFERROR(IF($C4688="","",VLOOKUP(FİLTRE!$C4688,'SKT LİSTESİ'!$F:$S,11,0)),"")</f>
        <v/>
      </c>
      <c r="K4688" s="134" t="str">
        <f ca="1">IFERROR(IF($C4688="","",VLOOKUP(FİLTRE!$C4688,'SKT LİSTESİ'!$F:$S,12,0)),"")</f>
        <v/>
      </c>
      <c r="L4688" s="134" t="str">
        <f ca="1">IFERROR(IF($C4688="","",VLOOKUP(FİLTRE!$C4688,'SKT LİSTESİ'!$F:$S,13,0)),"")</f>
        <v/>
      </c>
      <c r="M4688" s="135" t="str">
        <f ca="1">IFERROR(IF($C4688="","",VLOOKUP(FİLTRE!$C4688,'SKT LİSTESİ'!$F:$AJ,14,0)),"")</f>
        <v/>
      </c>
      <c r="N4688" s="31" t="str">
        <f ca="1">IFERROR(IF($C4688="","",VLOOKUP(FİLTRE!$C4688,'SKT LİSTESİ'!$F:$AJ,22,0)),"")</f>
        <v/>
      </c>
      <c r="O4688" s="136" t="str">
        <f ca="1">IFERROR(IF($C4688="","",VLOOKUP(FİLTRE!$C4688,'SKT LİSTESİ'!$F:$AJ,23,0)),"")</f>
        <v/>
      </c>
      <c r="P4688" s="31"/>
      <c r="Q4688" s="31"/>
      <c r="R4688" s="137" t="str">
        <f ca="1">(IFERROR(IF($C4688="","",VLOOKUP(FİLTRE!$C4688,'SKT LİSTESİ'!$F:$AJ,15,0)),""))</f>
        <v/>
      </c>
      <c r="S4688" s="138" t="str">
        <f ca="1">IFERROR(IF($C4688="","",VLOOKUP(FİLTRE!$C4688,'SKT LİSTESİ'!$F:$AJ,16,0)),"")</f>
        <v/>
      </c>
      <c r="AF4688" s="179" t="str">
        <f t="shared" ca="1" si="294"/>
        <v/>
      </c>
      <c r="AG4688" s="179">
        <f t="shared" ca="1" si="295"/>
        <v>0</v>
      </c>
      <c r="AH4688" s="179">
        <f t="shared" ca="1" si="296"/>
        <v>0</v>
      </c>
    </row>
    <row r="4689" spans="2:34" ht="15.75" x14ac:dyDescent="0.25">
      <c r="B4689">
        <f t="shared" ca="1" si="293"/>
        <v>4677</v>
      </c>
      <c r="C4689" t="str">
        <f ca="1">IFERROR(VLOOKUP(B4689,'SKT LİSTESİ'!F:F,1,0),"")</f>
        <v/>
      </c>
      <c r="E4689" s="128" t="str">
        <f ca="1">IFERROR(IF($C4689="","",VLOOKUP(FİLTRE!$C4689,'SKT LİSTESİ'!$F:$S,5,0)),"")</f>
        <v/>
      </c>
      <c r="F4689" s="129" t="str">
        <f ca="1">IFERROR(IF($C4689="","",VLOOKUP(FİLTRE!$C4689,'SKT LİSTESİ'!$F:$S,7,0)),"")</f>
        <v/>
      </c>
      <c r="G4689" s="130" t="str">
        <f ca="1">IFERROR(IF($C4689="","",VLOOKUP(FİLTRE!$C4689,'SKT LİSTESİ'!$F:$S,8,0)),"")</f>
        <v/>
      </c>
      <c r="H4689" s="131" t="str">
        <f ca="1">IF(E4689="","",IF($C4689="","",VLOOKUP(FİLTRE!$C4689,'SKT LİSTESİ'!$F:$S,9,0)))</f>
        <v/>
      </c>
      <c r="I4689" s="132" t="str">
        <f ca="1">IFERROR(IF($C4689="","",VLOOKUP(FİLTRE!$C4689,'SKT LİSTESİ'!$F:$S,10,0)),"")</f>
        <v/>
      </c>
      <c r="J4689" s="133" t="str">
        <f ca="1">IFERROR(IF($C4689="","",VLOOKUP(FİLTRE!$C4689,'SKT LİSTESİ'!$F:$S,11,0)),"")</f>
        <v/>
      </c>
      <c r="K4689" s="134" t="str">
        <f ca="1">IFERROR(IF($C4689="","",VLOOKUP(FİLTRE!$C4689,'SKT LİSTESİ'!$F:$S,12,0)),"")</f>
        <v/>
      </c>
      <c r="L4689" s="134" t="str">
        <f ca="1">IFERROR(IF($C4689="","",VLOOKUP(FİLTRE!$C4689,'SKT LİSTESİ'!$F:$S,13,0)),"")</f>
        <v/>
      </c>
      <c r="M4689" s="135" t="str">
        <f ca="1">IFERROR(IF($C4689="","",VLOOKUP(FİLTRE!$C4689,'SKT LİSTESİ'!$F:$AJ,14,0)),"")</f>
        <v/>
      </c>
      <c r="N4689" s="31" t="str">
        <f ca="1">IFERROR(IF($C4689="","",VLOOKUP(FİLTRE!$C4689,'SKT LİSTESİ'!$F:$AJ,22,0)),"")</f>
        <v/>
      </c>
      <c r="O4689" s="136" t="str">
        <f ca="1">IFERROR(IF($C4689="","",VLOOKUP(FİLTRE!$C4689,'SKT LİSTESİ'!$F:$AJ,23,0)),"")</f>
        <v/>
      </c>
      <c r="P4689" s="31"/>
      <c r="Q4689" s="31"/>
      <c r="R4689" s="137" t="str">
        <f ca="1">(IFERROR(IF($C4689="","",VLOOKUP(FİLTRE!$C4689,'SKT LİSTESİ'!$F:$AJ,15,0)),""))</f>
        <v/>
      </c>
      <c r="S4689" s="138" t="str">
        <f ca="1">IFERROR(IF($C4689="","",VLOOKUP(FİLTRE!$C4689,'SKT LİSTESİ'!$F:$AJ,16,0)),"")</f>
        <v/>
      </c>
      <c r="AF4689" s="179" t="str">
        <f t="shared" ca="1" si="294"/>
        <v/>
      </c>
      <c r="AG4689" s="179">
        <f t="shared" ca="1" si="295"/>
        <v>0</v>
      </c>
      <c r="AH4689" s="179">
        <f t="shared" ca="1" si="296"/>
        <v>0</v>
      </c>
    </row>
    <row r="4690" spans="2:34" ht="15.75" x14ac:dyDescent="0.25">
      <c r="B4690">
        <f t="shared" ca="1" si="293"/>
        <v>4678</v>
      </c>
      <c r="C4690" t="str">
        <f ca="1">IFERROR(VLOOKUP(B4690,'SKT LİSTESİ'!F:F,1,0),"")</f>
        <v/>
      </c>
      <c r="E4690" s="128" t="str">
        <f ca="1">IFERROR(IF($C4690="","",VLOOKUP(FİLTRE!$C4690,'SKT LİSTESİ'!$F:$S,5,0)),"")</f>
        <v/>
      </c>
      <c r="F4690" s="129" t="str">
        <f ca="1">IFERROR(IF($C4690="","",VLOOKUP(FİLTRE!$C4690,'SKT LİSTESİ'!$F:$S,7,0)),"")</f>
        <v/>
      </c>
      <c r="G4690" s="130" t="str">
        <f ca="1">IFERROR(IF($C4690="","",VLOOKUP(FİLTRE!$C4690,'SKT LİSTESİ'!$F:$S,8,0)),"")</f>
        <v/>
      </c>
      <c r="H4690" s="131" t="str">
        <f ca="1">IF(E4690="","",IF($C4690="","",VLOOKUP(FİLTRE!$C4690,'SKT LİSTESİ'!$F:$S,9,0)))</f>
        <v/>
      </c>
      <c r="I4690" s="132" t="str">
        <f ca="1">IFERROR(IF($C4690="","",VLOOKUP(FİLTRE!$C4690,'SKT LİSTESİ'!$F:$S,10,0)),"")</f>
        <v/>
      </c>
      <c r="J4690" s="133" t="str">
        <f ca="1">IFERROR(IF($C4690="","",VLOOKUP(FİLTRE!$C4690,'SKT LİSTESİ'!$F:$S,11,0)),"")</f>
        <v/>
      </c>
      <c r="K4690" s="134" t="str">
        <f ca="1">IFERROR(IF($C4690="","",VLOOKUP(FİLTRE!$C4690,'SKT LİSTESİ'!$F:$S,12,0)),"")</f>
        <v/>
      </c>
      <c r="L4690" s="134" t="str">
        <f ca="1">IFERROR(IF($C4690="","",VLOOKUP(FİLTRE!$C4690,'SKT LİSTESİ'!$F:$S,13,0)),"")</f>
        <v/>
      </c>
      <c r="M4690" s="135" t="str">
        <f ca="1">IFERROR(IF($C4690="","",VLOOKUP(FİLTRE!$C4690,'SKT LİSTESİ'!$F:$AJ,14,0)),"")</f>
        <v/>
      </c>
      <c r="N4690" s="31" t="str">
        <f ca="1">IFERROR(IF($C4690="","",VLOOKUP(FİLTRE!$C4690,'SKT LİSTESİ'!$F:$AJ,22,0)),"")</f>
        <v/>
      </c>
      <c r="O4690" s="136" t="str">
        <f ca="1">IFERROR(IF($C4690="","",VLOOKUP(FİLTRE!$C4690,'SKT LİSTESİ'!$F:$AJ,23,0)),"")</f>
        <v/>
      </c>
      <c r="P4690" s="31"/>
      <c r="Q4690" s="31"/>
      <c r="R4690" s="137" t="str">
        <f ca="1">(IFERROR(IF($C4690="","",VLOOKUP(FİLTRE!$C4690,'SKT LİSTESİ'!$F:$AJ,15,0)),""))</f>
        <v/>
      </c>
      <c r="S4690" s="138" t="str">
        <f ca="1">IFERROR(IF($C4690="","",VLOOKUP(FİLTRE!$C4690,'SKT LİSTESİ'!$F:$AJ,16,0)),"")</f>
        <v/>
      </c>
      <c r="AF4690" s="179" t="str">
        <f t="shared" ca="1" si="294"/>
        <v/>
      </c>
      <c r="AG4690" s="179">
        <f t="shared" ca="1" si="295"/>
        <v>0</v>
      </c>
      <c r="AH4690" s="179">
        <f t="shared" ca="1" si="296"/>
        <v>0</v>
      </c>
    </row>
    <row r="4691" spans="2:34" ht="15.75" x14ac:dyDescent="0.25">
      <c r="B4691">
        <f t="shared" ca="1" si="293"/>
        <v>4679</v>
      </c>
      <c r="C4691" t="str">
        <f ca="1">IFERROR(VLOOKUP(B4691,'SKT LİSTESİ'!F:F,1,0),"")</f>
        <v/>
      </c>
      <c r="E4691" s="128" t="str">
        <f ca="1">IFERROR(IF($C4691="","",VLOOKUP(FİLTRE!$C4691,'SKT LİSTESİ'!$F:$S,5,0)),"")</f>
        <v/>
      </c>
      <c r="F4691" s="129" t="str">
        <f ca="1">IFERROR(IF($C4691="","",VLOOKUP(FİLTRE!$C4691,'SKT LİSTESİ'!$F:$S,7,0)),"")</f>
        <v/>
      </c>
      <c r="G4691" s="130" t="str">
        <f ca="1">IFERROR(IF($C4691="","",VLOOKUP(FİLTRE!$C4691,'SKT LİSTESİ'!$F:$S,8,0)),"")</f>
        <v/>
      </c>
      <c r="H4691" s="131" t="str">
        <f ca="1">IF(E4691="","",IF($C4691="","",VLOOKUP(FİLTRE!$C4691,'SKT LİSTESİ'!$F:$S,9,0)))</f>
        <v/>
      </c>
      <c r="I4691" s="132" t="str">
        <f ca="1">IFERROR(IF($C4691="","",VLOOKUP(FİLTRE!$C4691,'SKT LİSTESİ'!$F:$S,10,0)),"")</f>
        <v/>
      </c>
      <c r="J4691" s="133" t="str">
        <f ca="1">IFERROR(IF($C4691="","",VLOOKUP(FİLTRE!$C4691,'SKT LİSTESİ'!$F:$S,11,0)),"")</f>
        <v/>
      </c>
      <c r="K4691" s="134" t="str">
        <f ca="1">IFERROR(IF($C4691="","",VLOOKUP(FİLTRE!$C4691,'SKT LİSTESİ'!$F:$S,12,0)),"")</f>
        <v/>
      </c>
      <c r="L4691" s="134" t="str">
        <f ca="1">IFERROR(IF($C4691="","",VLOOKUP(FİLTRE!$C4691,'SKT LİSTESİ'!$F:$S,13,0)),"")</f>
        <v/>
      </c>
      <c r="M4691" s="135" t="str">
        <f ca="1">IFERROR(IF($C4691="","",VLOOKUP(FİLTRE!$C4691,'SKT LİSTESİ'!$F:$AJ,14,0)),"")</f>
        <v/>
      </c>
      <c r="N4691" s="31" t="str">
        <f ca="1">IFERROR(IF($C4691="","",VLOOKUP(FİLTRE!$C4691,'SKT LİSTESİ'!$F:$AJ,22,0)),"")</f>
        <v/>
      </c>
      <c r="O4691" s="136" t="str">
        <f ca="1">IFERROR(IF($C4691="","",VLOOKUP(FİLTRE!$C4691,'SKT LİSTESİ'!$F:$AJ,23,0)),"")</f>
        <v/>
      </c>
      <c r="P4691" s="31"/>
      <c r="Q4691" s="31"/>
      <c r="R4691" s="137" t="str">
        <f ca="1">(IFERROR(IF($C4691="","",VLOOKUP(FİLTRE!$C4691,'SKT LİSTESİ'!$F:$AJ,15,0)),""))</f>
        <v/>
      </c>
      <c r="S4691" s="138" t="str">
        <f ca="1">IFERROR(IF($C4691="","",VLOOKUP(FİLTRE!$C4691,'SKT LİSTESİ'!$F:$AJ,16,0)),"")</f>
        <v/>
      </c>
      <c r="AF4691" s="179" t="str">
        <f t="shared" ca="1" si="294"/>
        <v/>
      </c>
      <c r="AG4691" s="179">
        <f t="shared" ca="1" si="295"/>
        <v>0</v>
      </c>
      <c r="AH4691" s="179">
        <f t="shared" ca="1" si="296"/>
        <v>0</v>
      </c>
    </row>
    <row r="4692" spans="2:34" ht="15.75" x14ac:dyDescent="0.25">
      <c r="B4692">
        <f t="shared" ca="1" si="293"/>
        <v>4680</v>
      </c>
      <c r="C4692" t="str">
        <f ca="1">IFERROR(VLOOKUP(B4692,'SKT LİSTESİ'!F:F,1,0),"")</f>
        <v/>
      </c>
      <c r="E4692" s="128" t="str">
        <f ca="1">IFERROR(IF($C4692="","",VLOOKUP(FİLTRE!$C4692,'SKT LİSTESİ'!$F:$S,5,0)),"")</f>
        <v/>
      </c>
      <c r="F4692" s="129" t="str">
        <f ca="1">IFERROR(IF($C4692="","",VLOOKUP(FİLTRE!$C4692,'SKT LİSTESİ'!$F:$S,7,0)),"")</f>
        <v/>
      </c>
      <c r="G4692" s="130" t="str">
        <f ca="1">IFERROR(IF($C4692="","",VLOOKUP(FİLTRE!$C4692,'SKT LİSTESİ'!$F:$S,8,0)),"")</f>
        <v/>
      </c>
      <c r="H4692" s="131" t="str">
        <f ca="1">IF(E4692="","",IF($C4692="","",VLOOKUP(FİLTRE!$C4692,'SKT LİSTESİ'!$F:$S,9,0)))</f>
        <v/>
      </c>
      <c r="I4692" s="132" t="str">
        <f ca="1">IFERROR(IF($C4692="","",VLOOKUP(FİLTRE!$C4692,'SKT LİSTESİ'!$F:$S,10,0)),"")</f>
        <v/>
      </c>
      <c r="J4692" s="133" t="str">
        <f ca="1">IFERROR(IF($C4692="","",VLOOKUP(FİLTRE!$C4692,'SKT LİSTESİ'!$F:$S,11,0)),"")</f>
        <v/>
      </c>
      <c r="K4692" s="134" t="str">
        <f ca="1">IFERROR(IF($C4692="","",VLOOKUP(FİLTRE!$C4692,'SKT LİSTESİ'!$F:$S,12,0)),"")</f>
        <v/>
      </c>
      <c r="L4692" s="134" t="str">
        <f ca="1">IFERROR(IF($C4692="","",VLOOKUP(FİLTRE!$C4692,'SKT LİSTESİ'!$F:$S,13,0)),"")</f>
        <v/>
      </c>
      <c r="M4692" s="135" t="str">
        <f ca="1">IFERROR(IF($C4692="","",VLOOKUP(FİLTRE!$C4692,'SKT LİSTESİ'!$F:$AJ,14,0)),"")</f>
        <v/>
      </c>
      <c r="N4692" s="31" t="str">
        <f ca="1">IFERROR(IF($C4692="","",VLOOKUP(FİLTRE!$C4692,'SKT LİSTESİ'!$F:$AJ,22,0)),"")</f>
        <v/>
      </c>
      <c r="O4692" s="136" t="str">
        <f ca="1">IFERROR(IF($C4692="","",VLOOKUP(FİLTRE!$C4692,'SKT LİSTESİ'!$F:$AJ,23,0)),"")</f>
        <v/>
      </c>
      <c r="P4692" s="31"/>
      <c r="Q4692" s="31"/>
      <c r="R4692" s="137" t="str">
        <f ca="1">(IFERROR(IF($C4692="","",VLOOKUP(FİLTRE!$C4692,'SKT LİSTESİ'!$F:$AJ,15,0)),""))</f>
        <v/>
      </c>
      <c r="S4692" s="138" t="str">
        <f ca="1">IFERROR(IF($C4692="","",VLOOKUP(FİLTRE!$C4692,'SKT LİSTESİ'!$F:$AJ,16,0)),"")</f>
        <v/>
      </c>
      <c r="AF4692" s="179" t="str">
        <f t="shared" ca="1" si="294"/>
        <v/>
      </c>
      <c r="AG4692" s="179">
        <f t="shared" ca="1" si="295"/>
        <v>0</v>
      </c>
      <c r="AH4692" s="179">
        <f t="shared" ca="1" si="296"/>
        <v>0</v>
      </c>
    </row>
    <row r="4693" spans="2:34" ht="15.75" x14ac:dyDescent="0.25">
      <c r="B4693">
        <f t="shared" ca="1" si="293"/>
        <v>4681</v>
      </c>
      <c r="C4693" t="str">
        <f ca="1">IFERROR(VLOOKUP(B4693,'SKT LİSTESİ'!F:F,1,0),"")</f>
        <v/>
      </c>
      <c r="E4693" s="128" t="str">
        <f ca="1">IFERROR(IF($C4693="","",VLOOKUP(FİLTRE!$C4693,'SKT LİSTESİ'!$F:$S,5,0)),"")</f>
        <v/>
      </c>
      <c r="F4693" s="129" t="str">
        <f ca="1">IFERROR(IF($C4693="","",VLOOKUP(FİLTRE!$C4693,'SKT LİSTESİ'!$F:$S,7,0)),"")</f>
        <v/>
      </c>
      <c r="G4693" s="130" t="str">
        <f ca="1">IFERROR(IF($C4693="","",VLOOKUP(FİLTRE!$C4693,'SKT LİSTESİ'!$F:$S,8,0)),"")</f>
        <v/>
      </c>
      <c r="H4693" s="131" t="str">
        <f ca="1">IF(E4693="","",IF($C4693="","",VLOOKUP(FİLTRE!$C4693,'SKT LİSTESİ'!$F:$S,9,0)))</f>
        <v/>
      </c>
      <c r="I4693" s="132" t="str">
        <f ca="1">IFERROR(IF($C4693="","",VLOOKUP(FİLTRE!$C4693,'SKT LİSTESİ'!$F:$S,10,0)),"")</f>
        <v/>
      </c>
      <c r="J4693" s="133" t="str">
        <f ca="1">IFERROR(IF($C4693="","",VLOOKUP(FİLTRE!$C4693,'SKT LİSTESİ'!$F:$S,11,0)),"")</f>
        <v/>
      </c>
      <c r="K4693" s="134" t="str">
        <f ca="1">IFERROR(IF($C4693="","",VLOOKUP(FİLTRE!$C4693,'SKT LİSTESİ'!$F:$S,12,0)),"")</f>
        <v/>
      </c>
      <c r="L4693" s="134" t="str">
        <f ca="1">IFERROR(IF($C4693="","",VLOOKUP(FİLTRE!$C4693,'SKT LİSTESİ'!$F:$S,13,0)),"")</f>
        <v/>
      </c>
      <c r="M4693" s="135" t="str">
        <f ca="1">IFERROR(IF($C4693="","",VLOOKUP(FİLTRE!$C4693,'SKT LİSTESİ'!$F:$AJ,14,0)),"")</f>
        <v/>
      </c>
      <c r="N4693" s="31" t="str">
        <f ca="1">IFERROR(IF($C4693="","",VLOOKUP(FİLTRE!$C4693,'SKT LİSTESİ'!$F:$AJ,22,0)),"")</f>
        <v/>
      </c>
      <c r="O4693" s="136" t="str">
        <f ca="1">IFERROR(IF($C4693="","",VLOOKUP(FİLTRE!$C4693,'SKT LİSTESİ'!$F:$AJ,23,0)),"")</f>
        <v/>
      </c>
      <c r="P4693" s="31"/>
      <c r="Q4693" s="31"/>
      <c r="R4693" s="137" t="str">
        <f ca="1">(IFERROR(IF($C4693="","",VLOOKUP(FİLTRE!$C4693,'SKT LİSTESİ'!$F:$AJ,15,0)),""))</f>
        <v/>
      </c>
      <c r="S4693" s="138" t="str">
        <f ca="1">IFERROR(IF($C4693="","",VLOOKUP(FİLTRE!$C4693,'SKT LİSTESİ'!$F:$AJ,16,0)),"")</f>
        <v/>
      </c>
      <c r="AF4693" s="179" t="str">
        <f t="shared" ca="1" si="294"/>
        <v/>
      </c>
      <c r="AG4693" s="179">
        <f t="shared" ca="1" si="295"/>
        <v>0</v>
      </c>
      <c r="AH4693" s="179">
        <f t="shared" ca="1" si="296"/>
        <v>0</v>
      </c>
    </row>
    <row r="4694" spans="2:34" ht="15.75" x14ac:dyDescent="0.25">
      <c r="B4694">
        <f t="shared" ca="1" si="293"/>
        <v>4682</v>
      </c>
      <c r="C4694" t="str">
        <f ca="1">IFERROR(VLOOKUP(B4694,'SKT LİSTESİ'!F:F,1,0),"")</f>
        <v/>
      </c>
      <c r="E4694" s="128" t="str">
        <f ca="1">IFERROR(IF($C4694="","",VLOOKUP(FİLTRE!$C4694,'SKT LİSTESİ'!$F:$S,5,0)),"")</f>
        <v/>
      </c>
      <c r="F4694" s="129" t="str">
        <f ca="1">IFERROR(IF($C4694="","",VLOOKUP(FİLTRE!$C4694,'SKT LİSTESİ'!$F:$S,7,0)),"")</f>
        <v/>
      </c>
      <c r="G4694" s="130" t="str">
        <f ca="1">IFERROR(IF($C4694="","",VLOOKUP(FİLTRE!$C4694,'SKT LİSTESİ'!$F:$S,8,0)),"")</f>
        <v/>
      </c>
      <c r="H4694" s="131" t="str">
        <f ca="1">IF(E4694="","",IF($C4694="","",VLOOKUP(FİLTRE!$C4694,'SKT LİSTESİ'!$F:$S,9,0)))</f>
        <v/>
      </c>
      <c r="I4694" s="132" t="str">
        <f ca="1">IFERROR(IF($C4694="","",VLOOKUP(FİLTRE!$C4694,'SKT LİSTESİ'!$F:$S,10,0)),"")</f>
        <v/>
      </c>
      <c r="J4694" s="133" t="str">
        <f ca="1">IFERROR(IF($C4694="","",VLOOKUP(FİLTRE!$C4694,'SKT LİSTESİ'!$F:$S,11,0)),"")</f>
        <v/>
      </c>
      <c r="K4694" s="134" t="str">
        <f ca="1">IFERROR(IF($C4694="","",VLOOKUP(FİLTRE!$C4694,'SKT LİSTESİ'!$F:$S,12,0)),"")</f>
        <v/>
      </c>
      <c r="L4694" s="134" t="str">
        <f ca="1">IFERROR(IF($C4694="","",VLOOKUP(FİLTRE!$C4694,'SKT LİSTESİ'!$F:$S,13,0)),"")</f>
        <v/>
      </c>
      <c r="M4694" s="135" t="str">
        <f ca="1">IFERROR(IF($C4694="","",VLOOKUP(FİLTRE!$C4694,'SKT LİSTESİ'!$F:$AJ,14,0)),"")</f>
        <v/>
      </c>
      <c r="N4694" s="31" t="str">
        <f ca="1">IFERROR(IF($C4694="","",VLOOKUP(FİLTRE!$C4694,'SKT LİSTESİ'!$F:$AJ,22,0)),"")</f>
        <v/>
      </c>
      <c r="O4694" s="136" t="str">
        <f ca="1">IFERROR(IF($C4694="","",VLOOKUP(FİLTRE!$C4694,'SKT LİSTESİ'!$F:$AJ,23,0)),"")</f>
        <v/>
      </c>
      <c r="P4694" s="31"/>
      <c r="Q4694" s="31"/>
      <c r="R4694" s="137" t="str">
        <f ca="1">(IFERROR(IF($C4694="","",VLOOKUP(FİLTRE!$C4694,'SKT LİSTESİ'!$F:$AJ,15,0)),""))</f>
        <v/>
      </c>
      <c r="S4694" s="138" t="str">
        <f ca="1">IFERROR(IF($C4694="","",VLOOKUP(FİLTRE!$C4694,'SKT LİSTESİ'!$F:$AJ,16,0)),"")</f>
        <v/>
      </c>
      <c r="AF4694" s="179" t="str">
        <f t="shared" ca="1" si="294"/>
        <v/>
      </c>
      <c r="AG4694" s="179">
        <f t="shared" ca="1" si="295"/>
        <v>0</v>
      </c>
      <c r="AH4694" s="179">
        <f t="shared" ca="1" si="296"/>
        <v>0</v>
      </c>
    </row>
    <row r="4695" spans="2:34" ht="15.75" x14ac:dyDescent="0.25">
      <c r="B4695">
        <f t="shared" ca="1" si="293"/>
        <v>4683</v>
      </c>
      <c r="C4695" t="str">
        <f ca="1">IFERROR(VLOOKUP(B4695,'SKT LİSTESİ'!F:F,1,0),"")</f>
        <v/>
      </c>
      <c r="E4695" s="128" t="str">
        <f ca="1">IFERROR(IF($C4695="","",VLOOKUP(FİLTRE!$C4695,'SKT LİSTESİ'!$F:$S,5,0)),"")</f>
        <v/>
      </c>
      <c r="F4695" s="129" t="str">
        <f ca="1">IFERROR(IF($C4695="","",VLOOKUP(FİLTRE!$C4695,'SKT LİSTESİ'!$F:$S,7,0)),"")</f>
        <v/>
      </c>
      <c r="G4695" s="130" t="str">
        <f ca="1">IFERROR(IF($C4695="","",VLOOKUP(FİLTRE!$C4695,'SKT LİSTESİ'!$F:$S,8,0)),"")</f>
        <v/>
      </c>
      <c r="H4695" s="131" t="str">
        <f ca="1">IF(E4695="","",IF($C4695="","",VLOOKUP(FİLTRE!$C4695,'SKT LİSTESİ'!$F:$S,9,0)))</f>
        <v/>
      </c>
      <c r="I4695" s="132" t="str">
        <f ca="1">IFERROR(IF($C4695="","",VLOOKUP(FİLTRE!$C4695,'SKT LİSTESİ'!$F:$S,10,0)),"")</f>
        <v/>
      </c>
      <c r="J4695" s="133" t="str">
        <f ca="1">IFERROR(IF($C4695="","",VLOOKUP(FİLTRE!$C4695,'SKT LİSTESİ'!$F:$S,11,0)),"")</f>
        <v/>
      </c>
      <c r="K4695" s="134" t="str">
        <f ca="1">IFERROR(IF($C4695="","",VLOOKUP(FİLTRE!$C4695,'SKT LİSTESİ'!$F:$S,12,0)),"")</f>
        <v/>
      </c>
      <c r="L4695" s="134" t="str">
        <f ca="1">IFERROR(IF($C4695="","",VLOOKUP(FİLTRE!$C4695,'SKT LİSTESİ'!$F:$S,13,0)),"")</f>
        <v/>
      </c>
      <c r="M4695" s="135" t="str">
        <f ca="1">IFERROR(IF($C4695="","",VLOOKUP(FİLTRE!$C4695,'SKT LİSTESİ'!$F:$AJ,14,0)),"")</f>
        <v/>
      </c>
      <c r="N4695" s="31" t="str">
        <f ca="1">IFERROR(IF($C4695="","",VLOOKUP(FİLTRE!$C4695,'SKT LİSTESİ'!$F:$AJ,22,0)),"")</f>
        <v/>
      </c>
      <c r="O4695" s="136" t="str">
        <f ca="1">IFERROR(IF($C4695="","",VLOOKUP(FİLTRE!$C4695,'SKT LİSTESİ'!$F:$AJ,23,0)),"")</f>
        <v/>
      </c>
      <c r="P4695" s="31"/>
      <c r="Q4695" s="31"/>
      <c r="R4695" s="137" t="str">
        <f ca="1">(IFERROR(IF($C4695="","",VLOOKUP(FİLTRE!$C4695,'SKT LİSTESİ'!$F:$AJ,15,0)),""))</f>
        <v/>
      </c>
      <c r="S4695" s="138" t="str">
        <f ca="1">IFERROR(IF($C4695="","",VLOOKUP(FİLTRE!$C4695,'SKT LİSTESİ'!$F:$AJ,16,0)),"")</f>
        <v/>
      </c>
      <c r="AF4695" s="179" t="str">
        <f t="shared" ca="1" si="294"/>
        <v/>
      </c>
      <c r="AG4695" s="179">
        <f t="shared" ca="1" si="295"/>
        <v>0</v>
      </c>
      <c r="AH4695" s="179">
        <f t="shared" ca="1" si="296"/>
        <v>0</v>
      </c>
    </row>
    <row r="4696" spans="2:34" ht="15.75" x14ac:dyDescent="0.25">
      <c r="B4696">
        <f t="shared" ca="1" si="293"/>
        <v>4684</v>
      </c>
      <c r="C4696" t="str">
        <f ca="1">IFERROR(VLOOKUP(B4696,'SKT LİSTESİ'!F:F,1,0),"")</f>
        <v/>
      </c>
      <c r="E4696" s="128" t="str">
        <f ca="1">IFERROR(IF($C4696="","",VLOOKUP(FİLTRE!$C4696,'SKT LİSTESİ'!$F:$S,5,0)),"")</f>
        <v/>
      </c>
      <c r="F4696" s="129" t="str">
        <f ca="1">IFERROR(IF($C4696="","",VLOOKUP(FİLTRE!$C4696,'SKT LİSTESİ'!$F:$S,7,0)),"")</f>
        <v/>
      </c>
      <c r="G4696" s="130" t="str">
        <f ca="1">IFERROR(IF($C4696="","",VLOOKUP(FİLTRE!$C4696,'SKT LİSTESİ'!$F:$S,8,0)),"")</f>
        <v/>
      </c>
      <c r="H4696" s="131" t="str">
        <f ca="1">IF(E4696="","",IF($C4696="","",VLOOKUP(FİLTRE!$C4696,'SKT LİSTESİ'!$F:$S,9,0)))</f>
        <v/>
      </c>
      <c r="I4696" s="132" t="str">
        <f ca="1">IFERROR(IF($C4696="","",VLOOKUP(FİLTRE!$C4696,'SKT LİSTESİ'!$F:$S,10,0)),"")</f>
        <v/>
      </c>
      <c r="J4696" s="133" t="str">
        <f ca="1">IFERROR(IF($C4696="","",VLOOKUP(FİLTRE!$C4696,'SKT LİSTESİ'!$F:$S,11,0)),"")</f>
        <v/>
      </c>
      <c r="K4696" s="134" t="str">
        <f ca="1">IFERROR(IF($C4696="","",VLOOKUP(FİLTRE!$C4696,'SKT LİSTESİ'!$F:$S,12,0)),"")</f>
        <v/>
      </c>
      <c r="L4696" s="134" t="str">
        <f ca="1">IFERROR(IF($C4696="","",VLOOKUP(FİLTRE!$C4696,'SKT LİSTESİ'!$F:$S,13,0)),"")</f>
        <v/>
      </c>
      <c r="M4696" s="135" t="str">
        <f ca="1">IFERROR(IF($C4696="","",VLOOKUP(FİLTRE!$C4696,'SKT LİSTESİ'!$F:$AJ,14,0)),"")</f>
        <v/>
      </c>
      <c r="N4696" s="31" t="str">
        <f ca="1">IFERROR(IF($C4696="","",VLOOKUP(FİLTRE!$C4696,'SKT LİSTESİ'!$F:$AJ,22,0)),"")</f>
        <v/>
      </c>
      <c r="O4696" s="136" t="str">
        <f ca="1">IFERROR(IF($C4696="","",VLOOKUP(FİLTRE!$C4696,'SKT LİSTESİ'!$F:$AJ,23,0)),"")</f>
        <v/>
      </c>
      <c r="P4696" s="31"/>
      <c r="Q4696" s="31"/>
      <c r="R4696" s="137" t="str">
        <f ca="1">(IFERROR(IF($C4696="","",VLOOKUP(FİLTRE!$C4696,'SKT LİSTESİ'!$F:$AJ,15,0)),""))</f>
        <v/>
      </c>
      <c r="S4696" s="138" t="str">
        <f ca="1">IFERROR(IF($C4696="","",VLOOKUP(FİLTRE!$C4696,'SKT LİSTESİ'!$F:$AJ,16,0)),"")</f>
        <v/>
      </c>
      <c r="AF4696" s="179" t="str">
        <f t="shared" ca="1" si="294"/>
        <v/>
      </c>
      <c r="AG4696" s="179">
        <f t="shared" ca="1" si="295"/>
        <v>0</v>
      </c>
      <c r="AH4696" s="179">
        <f t="shared" ca="1" si="296"/>
        <v>0</v>
      </c>
    </row>
    <row r="4697" spans="2:34" ht="15.75" x14ac:dyDescent="0.25">
      <c r="B4697">
        <f t="shared" ca="1" si="293"/>
        <v>4685</v>
      </c>
      <c r="C4697" t="str">
        <f ca="1">IFERROR(VLOOKUP(B4697,'SKT LİSTESİ'!F:F,1,0),"")</f>
        <v/>
      </c>
      <c r="E4697" s="128" t="str">
        <f ca="1">IFERROR(IF($C4697="","",VLOOKUP(FİLTRE!$C4697,'SKT LİSTESİ'!$F:$S,5,0)),"")</f>
        <v/>
      </c>
      <c r="F4697" s="129" t="str">
        <f ca="1">IFERROR(IF($C4697="","",VLOOKUP(FİLTRE!$C4697,'SKT LİSTESİ'!$F:$S,7,0)),"")</f>
        <v/>
      </c>
      <c r="G4697" s="130" t="str">
        <f ca="1">IFERROR(IF($C4697="","",VLOOKUP(FİLTRE!$C4697,'SKT LİSTESİ'!$F:$S,8,0)),"")</f>
        <v/>
      </c>
      <c r="H4697" s="131" t="str">
        <f ca="1">IF(E4697="","",IF($C4697="","",VLOOKUP(FİLTRE!$C4697,'SKT LİSTESİ'!$F:$S,9,0)))</f>
        <v/>
      </c>
      <c r="I4697" s="132" t="str">
        <f ca="1">IFERROR(IF($C4697="","",VLOOKUP(FİLTRE!$C4697,'SKT LİSTESİ'!$F:$S,10,0)),"")</f>
        <v/>
      </c>
      <c r="J4697" s="133" t="str">
        <f ca="1">IFERROR(IF($C4697="","",VLOOKUP(FİLTRE!$C4697,'SKT LİSTESİ'!$F:$S,11,0)),"")</f>
        <v/>
      </c>
      <c r="K4697" s="134" t="str">
        <f ca="1">IFERROR(IF($C4697="","",VLOOKUP(FİLTRE!$C4697,'SKT LİSTESİ'!$F:$S,12,0)),"")</f>
        <v/>
      </c>
      <c r="L4697" s="134" t="str">
        <f ca="1">IFERROR(IF($C4697="","",VLOOKUP(FİLTRE!$C4697,'SKT LİSTESİ'!$F:$S,13,0)),"")</f>
        <v/>
      </c>
      <c r="M4697" s="135" t="str">
        <f ca="1">IFERROR(IF($C4697="","",VLOOKUP(FİLTRE!$C4697,'SKT LİSTESİ'!$F:$AJ,14,0)),"")</f>
        <v/>
      </c>
      <c r="N4697" s="31" t="str">
        <f ca="1">IFERROR(IF($C4697="","",VLOOKUP(FİLTRE!$C4697,'SKT LİSTESİ'!$F:$AJ,22,0)),"")</f>
        <v/>
      </c>
      <c r="O4697" s="136" t="str">
        <f ca="1">IFERROR(IF($C4697="","",VLOOKUP(FİLTRE!$C4697,'SKT LİSTESİ'!$F:$AJ,23,0)),"")</f>
        <v/>
      </c>
      <c r="P4697" s="31"/>
      <c r="Q4697" s="31"/>
      <c r="R4697" s="137" t="str">
        <f ca="1">(IFERROR(IF($C4697="","",VLOOKUP(FİLTRE!$C4697,'SKT LİSTESİ'!$F:$AJ,15,0)),""))</f>
        <v/>
      </c>
      <c r="S4697" s="138" t="str">
        <f ca="1">IFERROR(IF($C4697="","",VLOOKUP(FİLTRE!$C4697,'SKT LİSTESİ'!$F:$AJ,16,0)),"")</f>
        <v/>
      </c>
      <c r="AF4697" s="179" t="str">
        <f t="shared" ca="1" si="294"/>
        <v/>
      </c>
      <c r="AG4697" s="179">
        <f t="shared" ca="1" si="295"/>
        <v>0</v>
      </c>
      <c r="AH4697" s="179">
        <f t="shared" ca="1" si="296"/>
        <v>0</v>
      </c>
    </row>
    <row r="4698" spans="2:34" ht="15.75" x14ac:dyDescent="0.25">
      <c r="B4698">
        <f t="shared" ca="1" si="293"/>
        <v>4686</v>
      </c>
      <c r="C4698" t="str">
        <f ca="1">IFERROR(VLOOKUP(B4698,'SKT LİSTESİ'!F:F,1,0),"")</f>
        <v/>
      </c>
      <c r="E4698" s="128" t="str">
        <f ca="1">IFERROR(IF($C4698="","",VLOOKUP(FİLTRE!$C4698,'SKT LİSTESİ'!$F:$S,5,0)),"")</f>
        <v/>
      </c>
      <c r="F4698" s="129" t="str">
        <f ca="1">IFERROR(IF($C4698="","",VLOOKUP(FİLTRE!$C4698,'SKT LİSTESİ'!$F:$S,7,0)),"")</f>
        <v/>
      </c>
      <c r="G4698" s="130" t="str">
        <f ca="1">IFERROR(IF($C4698="","",VLOOKUP(FİLTRE!$C4698,'SKT LİSTESİ'!$F:$S,8,0)),"")</f>
        <v/>
      </c>
      <c r="H4698" s="131" t="str">
        <f ca="1">IF(E4698="","",IF($C4698="","",VLOOKUP(FİLTRE!$C4698,'SKT LİSTESİ'!$F:$S,9,0)))</f>
        <v/>
      </c>
      <c r="I4698" s="132" t="str">
        <f ca="1">IFERROR(IF($C4698="","",VLOOKUP(FİLTRE!$C4698,'SKT LİSTESİ'!$F:$S,10,0)),"")</f>
        <v/>
      </c>
      <c r="J4698" s="133" t="str">
        <f ca="1">IFERROR(IF($C4698="","",VLOOKUP(FİLTRE!$C4698,'SKT LİSTESİ'!$F:$S,11,0)),"")</f>
        <v/>
      </c>
      <c r="K4698" s="134" t="str">
        <f ca="1">IFERROR(IF($C4698="","",VLOOKUP(FİLTRE!$C4698,'SKT LİSTESİ'!$F:$S,12,0)),"")</f>
        <v/>
      </c>
      <c r="L4698" s="134" t="str">
        <f ca="1">IFERROR(IF($C4698="","",VLOOKUP(FİLTRE!$C4698,'SKT LİSTESİ'!$F:$S,13,0)),"")</f>
        <v/>
      </c>
      <c r="M4698" s="135" t="str">
        <f ca="1">IFERROR(IF($C4698="","",VLOOKUP(FİLTRE!$C4698,'SKT LİSTESİ'!$F:$AJ,14,0)),"")</f>
        <v/>
      </c>
      <c r="N4698" s="31" t="str">
        <f ca="1">IFERROR(IF($C4698="","",VLOOKUP(FİLTRE!$C4698,'SKT LİSTESİ'!$F:$AJ,22,0)),"")</f>
        <v/>
      </c>
      <c r="O4698" s="136" t="str">
        <f ca="1">IFERROR(IF($C4698="","",VLOOKUP(FİLTRE!$C4698,'SKT LİSTESİ'!$F:$AJ,23,0)),"")</f>
        <v/>
      </c>
      <c r="P4698" s="31"/>
      <c r="Q4698" s="31"/>
      <c r="R4698" s="137" t="str">
        <f ca="1">(IFERROR(IF($C4698="","",VLOOKUP(FİLTRE!$C4698,'SKT LİSTESİ'!$F:$AJ,15,0)),""))</f>
        <v/>
      </c>
      <c r="S4698" s="138" t="str">
        <f ca="1">IFERROR(IF($C4698="","",VLOOKUP(FİLTRE!$C4698,'SKT LİSTESİ'!$F:$AJ,16,0)),"")</f>
        <v/>
      </c>
      <c r="AF4698" s="179" t="str">
        <f t="shared" ca="1" si="294"/>
        <v/>
      </c>
      <c r="AG4698" s="179">
        <f t="shared" ca="1" si="295"/>
        <v>0</v>
      </c>
      <c r="AH4698" s="179">
        <f t="shared" ca="1" si="296"/>
        <v>0</v>
      </c>
    </row>
    <row r="4699" spans="2:34" ht="15.75" x14ac:dyDescent="0.25">
      <c r="B4699">
        <f t="shared" ca="1" si="293"/>
        <v>4687</v>
      </c>
      <c r="C4699" t="str">
        <f ca="1">IFERROR(VLOOKUP(B4699,'SKT LİSTESİ'!F:F,1,0),"")</f>
        <v/>
      </c>
      <c r="E4699" s="128" t="str">
        <f ca="1">IFERROR(IF($C4699="","",VLOOKUP(FİLTRE!$C4699,'SKT LİSTESİ'!$F:$S,5,0)),"")</f>
        <v/>
      </c>
      <c r="F4699" s="129" t="str">
        <f ca="1">IFERROR(IF($C4699="","",VLOOKUP(FİLTRE!$C4699,'SKT LİSTESİ'!$F:$S,7,0)),"")</f>
        <v/>
      </c>
      <c r="G4699" s="130" t="str">
        <f ca="1">IFERROR(IF($C4699="","",VLOOKUP(FİLTRE!$C4699,'SKT LİSTESİ'!$F:$S,8,0)),"")</f>
        <v/>
      </c>
      <c r="H4699" s="131" t="str">
        <f ca="1">IF(E4699="","",IF($C4699="","",VLOOKUP(FİLTRE!$C4699,'SKT LİSTESİ'!$F:$S,9,0)))</f>
        <v/>
      </c>
      <c r="I4699" s="132" t="str">
        <f ca="1">IFERROR(IF($C4699="","",VLOOKUP(FİLTRE!$C4699,'SKT LİSTESİ'!$F:$S,10,0)),"")</f>
        <v/>
      </c>
      <c r="J4699" s="133" t="str">
        <f ca="1">IFERROR(IF($C4699="","",VLOOKUP(FİLTRE!$C4699,'SKT LİSTESİ'!$F:$S,11,0)),"")</f>
        <v/>
      </c>
      <c r="K4699" s="134" t="str">
        <f ca="1">IFERROR(IF($C4699="","",VLOOKUP(FİLTRE!$C4699,'SKT LİSTESİ'!$F:$S,12,0)),"")</f>
        <v/>
      </c>
      <c r="L4699" s="134" t="str">
        <f ca="1">IFERROR(IF($C4699="","",VLOOKUP(FİLTRE!$C4699,'SKT LİSTESİ'!$F:$S,13,0)),"")</f>
        <v/>
      </c>
      <c r="M4699" s="135" t="str">
        <f ca="1">IFERROR(IF($C4699="","",VLOOKUP(FİLTRE!$C4699,'SKT LİSTESİ'!$F:$AJ,14,0)),"")</f>
        <v/>
      </c>
      <c r="N4699" s="31" t="str">
        <f ca="1">IFERROR(IF($C4699="","",VLOOKUP(FİLTRE!$C4699,'SKT LİSTESİ'!$F:$AJ,22,0)),"")</f>
        <v/>
      </c>
      <c r="O4699" s="136" t="str">
        <f ca="1">IFERROR(IF($C4699="","",VLOOKUP(FİLTRE!$C4699,'SKT LİSTESİ'!$F:$AJ,23,0)),"")</f>
        <v/>
      </c>
      <c r="P4699" s="31"/>
      <c r="Q4699" s="31"/>
      <c r="R4699" s="137" t="str">
        <f ca="1">(IFERROR(IF($C4699="","",VLOOKUP(FİLTRE!$C4699,'SKT LİSTESİ'!$F:$AJ,15,0)),""))</f>
        <v/>
      </c>
      <c r="S4699" s="138" t="str">
        <f ca="1">IFERROR(IF($C4699="","",VLOOKUP(FİLTRE!$C4699,'SKT LİSTESİ'!$F:$AJ,16,0)),"")</f>
        <v/>
      </c>
      <c r="AF4699" s="179" t="str">
        <f t="shared" ca="1" si="294"/>
        <v/>
      </c>
      <c r="AG4699" s="179">
        <f t="shared" ca="1" si="295"/>
        <v>0</v>
      </c>
      <c r="AH4699" s="179">
        <f t="shared" ca="1" si="296"/>
        <v>0</v>
      </c>
    </row>
    <row r="4700" spans="2:34" ht="15.75" x14ac:dyDescent="0.25">
      <c r="B4700">
        <f t="shared" ca="1" si="293"/>
        <v>4688</v>
      </c>
      <c r="C4700" t="str">
        <f ca="1">IFERROR(VLOOKUP(B4700,'SKT LİSTESİ'!F:F,1,0),"")</f>
        <v/>
      </c>
      <c r="E4700" s="128" t="str">
        <f ca="1">IFERROR(IF($C4700="","",VLOOKUP(FİLTRE!$C4700,'SKT LİSTESİ'!$F:$S,5,0)),"")</f>
        <v/>
      </c>
      <c r="F4700" s="129" t="str">
        <f ca="1">IFERROR(IF($C4700="","",VLOOKUP(FİLTRE!$C4700,'SKT LİSTESİ'!$F:$S,7,0)),"")</f>
        <v/>
      </c>
      <c r="G4700" s="130" t="str">
        <f ca="1">IFERROR(IF($C4700="","",VLOOKUP(FİLTRE!$C4700,'SKT LİSTESİ'!$F:$S,8,0)),"")</f>
        <v/>
      </c>
      <c r="H4700" s="131" t="str">
        <f ca="1">IF(E4700="","",IF($C4700="","",VLOOKUP(FİLTRE!$C4700,'SKT LİSTESİ'!$F:$S,9,0)))</f>
        <v/>
      </c>
      <c r="I4700" s="132" t="str">
        <f ca="1">IFERROR(IF($C4700="","",VLOOKUP(FİLTRE!$C4700,'SKT LİSTESİ'!$F:$S,10,0)),"")</f>
        <v/>
      </c>
      <c r="J4700" s="133" t="str">
        <f ca="1">IFERROR(IF($C4700="","",VLOOKUP(FİLTRE!$C4700,'SKT LİSTESİ'!$F:$S,11,0)),"")</f>
        <v/>
      </c>
      <c r="K4700" s="134" t="str">
        <f ca="1">IFERROR(IF($C4700="","",VLOOKUP(FİLTRE!$C4700,'SKT LİSTESİ'!$F:$S,12,0)),"")</f>
        <v/>
      </c>
      <c r="L4700" s="134" t="str">
        <f ca="1">IFERROR(IF($C4700="","",VLOOKUP(FİLTRE!$C4700,'SKT LİSTESİ'!$F:$S,13,0)),"")</f>
        <v/>
      </c>
      <c r="M4700" s="135" t="str">
        <f ca="1">IFERROR(IF($C4700="","",VLOOKUP(FİLTRE!$C4700,'SKT LİSTESİ'!$F:$AJ,14,0)),"")</f>
        <v/>
      </c>
      <c r="N4700" s="31" t="str">
        <f ca="1">IFERROR(IF($C4700="","",VLOOKUP(FİLTRE!$C4700,'SKT LİSTESİ'!$F:$AJ,22,0)),"")</f>
        <v/>
      </c>
      <c r="O4700" s="136" t="str">
        <f ca="1">IFERROR(IF($C4700="","",VLOOKUP(FİLTRE!$C4700,'SKT LİSTESİ'!$F:$AJ,23,0)),"")</f>
        <v/>
      </c>
      <c r="P4700" s="31"/>
      <c r="Q4700" s="31"/>
      <c r="R4700" s="137" t="str">
        <f ca="1">(IFERROR(IF($C4700="","",VLOOKUP(FİLTRE!$C4700,'SKT LİSTESİ'!$F:$AJ,15,0)),""))</f>
        <v/>
      </c>
      <c r="S4700" s="138" t="str">
        <f ca="1">IFERROR(IF($C4700="","",VLOOKUP(FİLTRE!$C4700,'SKT LİSTESİ'!$F:$AJ,16,0)),"")</f>
        <v/>
      </c>
      <c r="AF4700" s="179" t="str">
        <f t="shared" ca="1" si="294"/>
        <v/>
      </c>
      <c r="AG4700" s="179">
        <f t="shared" ca="1" si="295"/>
        <v>0</v>
      </c>
      <c r="AH4700" s="179">
        <f t="shared" ca="1" si="296"/>
        <v>0</v>
      </c>
    </row>
    <row r="4701" spans="2:34" ht="15.75" x14ac:dyDescent="0.25">
      <c r="B4701">
        <f t="shared" ca="1" si="293"/>
        <v>4689</v>
      </c>
      <c r="C4701" t="str">
        <f ca="1">IFERROR(VLOOKUP(B4701,'SKT LİSTESİ'!F:F,1,0),"")</f>
        <v/>
      </c>
      <c r="E4701" s="128" t="str">
        <f ca="1">IFERROR(IF($C4701="","",VLOOKUP(FİLTRE!$C4701,'SKT LİSTESİ'!$F:$S,5,0)),"")</f>
        <v/>
      </c>
      <c r="F4701" s="129" t="str">
        <f ca="1">IFERROR(IF($C4701="","",VLOOKUP(FİLTRE!$C4701,'SKT LİSTESİ'!$F:$S,7,0)),"")</f>
        <v/>
      </c>
      <c r="G4701" s="130" t="str">
        <f ca="1">IFERROR(IF($C4701="","",VLOOKUP(FİLTRE!$C4701,'SKT LİSTESİ'!$F:$S,8,0)),"")</f>
        <v/>
      </c>
      <c r="H4701" s="131" t="str">
        <f ca="1">IF(E4701="","",IF($C4701="","",VLOOKUP(FİLTRE!$C4701,'SKT LİSTESİ'!$F:$S,9,0)))</f>
        <v/>
      </c>
      <c r="I4701" s="132" t="str">
        <f ca="1">IFERROR(IF($C4701="","",VLOOKUP(FİLTRE!$C4701,'SKT LİSTESİ'!$F:$S,10,0)),"")</f>
        <v/>
      </c>
      <c r="J4701" s="133" t="str">
        <f ca="1">IFERROR(IF($C4701="","",VLOOKUP(FİLTRE!$C4701,'SKT LİSTESİ'!$F:$S,11,0)),"")</f>
        <v/>
      </c>
      <c r="K4701" s="134" t="str">
        <f ca="1">IFERROR(IF($C4701="","",VLOOKUP(FİLTRE!$C4701,'SKT LİSTESİ'!$F:$S,12,0)),"")</f>
        <v/>
      </c>
      <c r="L4701" s="134" t="str">
        <f ca="1">IFERROR(IF($C4701="","",VLOOKUP(FİLTRE!$C4701,'SKT LİSTESİ'!$F:$S,13,0)),"")</f>
        <v/>
      </c>
      <c r="M4701" s="135" t="str">
        <f ca="1">IFERROR(IF($C4701="","",VLOOKUP(FİLTRE!$C4701,'SKT LİSTESİ'!$F:$AJ,14,0)),"")</f>
        <v/>
      </c>
      <c r="N4701" s="31" t="str">
        <f ca="1">IFERROR(IF($C4701="","",VLOOKUP(FİLTRE!$C4701,'SKT LİSTESİ'!$F:$AJ,22,0)),"")</f>
        <v/>
      </c>
      <c r="O4701" s="136" t="str">
        <f ca="1">IFERROR(IF($C4701="","",VLOOKUP(FİLTRE!$C4701,'SKT LİSTESİ'!$F:$AJ,23,0)),"")</f>
        <v/>
      </c>
      <c r="P4701" s="31"/>
      <c r="Q4701" s="31"/>
      <c r="R4701" s="137" t="str">
        <f ca="1">(IFERROR(IF($C4701="","",VLOOKUP(FİLTRE!$C4701,'SKT LİSTESİ'!$F:$AJ,15,0)),""))</f>
        <v/>
      </c>
      <c r="S4701" s="138" t="str">
        <f ca="1">IFERROR(IF($C4701="","",VLOOKUP(FİLTRE!$C4701,'SKT LİSTESİ'!$F:$AJ,16,0)),"")</f>
        <v/>
      </c>
      <c r="AF4701" s="179" t="str">
        <f t="shared" ca="1" si="294"/>
        <v/>
      </c>
      <c r="AG4701" s="179">
        <f t="shared" ca="1" si="295"/>
        <v>0</v>
      </c>
      <c r="AH4701" s="179">
        <f t="shared" ca="1" si="296"/>
        <v>0</v>
      </c>
    </row>
    <row r="4702" spans="2:34" ht="15.75" x14ac:dyDescent="0.25">
      <c r="B4702">
        <f t="shared" ca="1" si="293"/>
        <v>4690</v>
      </c>
      <c r="C4702" t="str">
        <f ca="1">IFERROR(VLOOKUP(B4702,'SKT LİSTESİ'!F:F,1,0),"")</f>
        <v/>
      </c>
      <c r="E4702" s="128" t="str">
        <f ca="1">IFERROR(IF($C4702="","",VLOOKUP(FİLTRE!$C4702,'SKT LİSTESİ'!$F:$S,5,0)),"")</f>
        <v/>
      </c>
      <c r="F4702" s="129" t="str">
        <f ca="1">IFERROR(IF($C4702="","",VLOOKUP(FİLTRE!$C4702,'SKT LİSTESİ'!$F:$S,7,0)),"")</f>
        <v/>
      </c>
      <c r="G4702" s="130" t="str">
        <f ca="1">IFERROR(IF($C4702="","",VLOOKUP(FİLTRE!$C4702,'SKT LİSTESİ'!$F:$S,8,0)),"")</f>
        <v/>
      </c>
      <c r="H4702" s="131" t="str">
        <f ca="1">IF(E4702="","",IF($C4702="","",VLOOKUP(FİLTRE!$C4702,'SKT LİSTESİ'!$F:$S,9,0)))</f>
        <v/>
      </c>
      <c r="I4702" s="132" t="str">
        <f ca="1">IFERROR(IF($C4702="","",VLOOKUP(FİLTRE!$C4702,'SKT LİSTESİ'!$F:$S,10,0)),"")</f>
        <v/>
      </c>
      <c r="J4702" s="133" t="str">
        <f ca="1">IFERROR(IF($C4702="","",VLOOKUP(FİLTRE!$C4702,'SKT LİSTESİ'!$F:$S,11,0)),"")</f>
        <v/>
      </c>
      <c r="K4702" s="134" t="str">
        <f ca="1">IFERROR(IF($C4702="","",VLOOKUP(FİLTRE!$C4702,'SKT LİSTESİ'!$F:$S,12,0)),"")</f>
        <v/>
      </c>
      <c r="L4702" s="134" t="str">
        <f ca="1">IFERROR(IF($C4702="","",VLOOKUP(FİLTRE!$C4702,'SKT LİSTESİ'!$F:$S,13,0)),"")</f>
        <v/>
      </c>
      <c r="M4702" s="135" t="str">
        <f ca="1">IFERROR(IF($C4702="","",VLOOKUP(FİLTRE!$C4702,'SKT LİSTESİ'!$F:$AJ,14,0)),"")</f>
        <v/>
      </c>
      <c r="N4702" s="31" t="str">
        <f ca="1">IFERROR(IF($C4702="","",VLOOKUP(FİLTRE!$C4702,'SKT LİSTESİ'!$F:$AJ,22,0)),"")</f>
        <v/>
      </c>
      <c r="O4702" s="136" t="str">
        <f ca="1">IFERROR(IF($C4702="","",VLOOKUP(FİLTRE!$C4702,'SKT LİSTESİ'!$F:$AJ,23,0)),"")</f>
        <v/>
      </c>
      <c r="P4702" s="31"/>
      <c r="Q4702" s="31"/>
      <c r="R4702" s="137" t="str">
        <f ca="1">(IFERROR(IF($C4702="","",VLOOKUP(FİLTRE!$C4702,'SKT LİSTESİ'!$F:$AJ,15,0)),""))</f>
        <v/>
      </c>
      <c r="S4702" s="138" t="str">
        <f ca="1">IFERROR(IF($C4702="","",VLOOKUP(FİLTRE!$C4702,'SKT LİSTESİ'!$F:$AJ,16,0)),"")</f>
        <v/>
      </c>
      <c r="AF4702" s="179" t="str">
        <f t="shared" ca="1" si="294"/>
        <v/>
      </c>
      <c r="AG4702" s="179">
        <f t="shared" ca="1" si="295"/>
        <v>0</v>
      </c>
      <c r="AH4702" s="179">
        <f t="shared" ca="1" si="296"/>
        <v>0</v>
      </c>
    </row>
    <row r="4703" spans="2:34" ht="15.75" x14ac:dyDescent="0.25">
      <c r="B4703">
        <f t="shared" ca="1" si="293"/>
        <v>4691</v>
      </c>
      <c r="C4703" t="str">
        <f ca="1">IFERROR(VLOOKUP(B4703,'SKT LİSTESİ'!F:F,1,0),"")</f>
        <v/>
      </c>
      <c r="E4703" s="128" t="str">
        <f ca="1">IFERROR(IF($C4703="","",VLOOKUP(FİLTRE!$C4703,'SKT LİSTESİ'!$F:$S,5,0)),"")</f>
        <v/>
      </c>
      <c r="F4703" s="129" t="str">
        <f ca="1">IFERROR(IF($C4703="","",VLOOKUP(FİLTRE!$C4703,'SKT LİSTESİ'!$F:$S,7,0)),"")</f>
        <v/>
      </c>
      <c r="G4703" s="130" t="str">
        <f ca="1">IFERROR(IF($C4703="","",VLOOKUP(FİLTRE!$C4703,'SKT LİSTESİ'!$F:$S,8,0)),"")</f>
        <v/>
      </c>
      <c r="H4703" s="131" t="str">
        <f ca="1">IF(E4703="","",IF($C4703="","",VLOOKUP(FİLTRE!$C4703,'SKT LİSTESİ'!$F:$S,9,0)))</f>
        <v/>
      </c>
      <c r="I4703" s="132" t="str">
        <f ca="1">IFERROR(IF($C4703="","",VLOOKUP(FİLTRE!$C4703,'SKT LİSTESİ'!$F:$S,10,0)),"")</f>
        <v/>
      </c>
      <c r="J4703" s="133" t="str">
        <f ca="1">IFERROR(IF($C4703="","",VLOOKUP(FİLTRE!$C4703,'SKT LİSTESİ'!$F:$S,11,0)),"")</f>
        <v/>
      </c>
      <c r="K4703" s="134" t="str">
        <f ca="1">IFERROR(IF($C4703="","",VLOOKUP(FİLTRE!$C4703,'SKT LİSTESİ'!$F:$S,12,0)),"")</f>
        <v/>
      </c>
      <c r="L4703" s="134" t="str">
        <f ca="1">IFERROR(IF($C4703="","",VLOOKUP(FİLTRE!$C4703,'SKT LİSTESİ'!$F:$S,13,0)),"")</f>
        <v/>
      </c>
      <c r="M4703" s="135" t="str">
        <f ca="1">IFERROR(IF($C4703="","",VLOOKUP(FİLTRE!$C4703,'SKT LİSTESİ'!$F:$AJ,14,0)),"")</f>
        <v/>
      </c>
      <c r="N4703" s="31" t="str">
        <f ca="1">IFERROR(IF($C4703="","",VLOOKUP(FİLTRE!$C4703,'SKT LİSTESİ'!$F:$AJ,22,0)),"")</f>
        <v/>
      </c>
      <c r="O4703" s="136" t="str">
        <f ca="1">IFERROR(IF($C4703="","",VLOOKUP(FİLTRE!$C4703,'SKT LİSTESİ'!$F:$AJ,23,0)),"")</f>
        <v/>
      </c>
      <c r="P4703" s="31"/>
      <c r="Q4703" s="31"/>
      <c r="R4703" s="137" t="str">
        <f ca="1">(IFERROR(IF($C4703="","",VLOOKUP(FİLTRE!$C4703,'SKT LİSTESİ'!$F:$AJ,15,0)),""))</f>
        <v/>
      </c>
      <c r="S4703" s="138" t="str">
        <f ca="1">IFERROR(IF($C4703="","",VLOOKUP(FİLTRE!$C4703,'SKT LİSTESİ'!$F:$AJ,16,0)),"")</f>
        <v/>
      </c>
      <c r="AF4703" s="179" t="str">
        <f t="shared" ca="1" si="294"/>
        <v/>
      </c>
      <c r="AG4703" s="179">
        <f t="shared" ca="1" si="295"/>
        <v>0</v>
      </c>
      <c r="AH4703" s="179">
        <f t="shared" ca="1" si="296"/>
        <v>0</v>
      </c>
    </row>
    <row r="4704" spans="2:34" ht="15.75" x14ac:dyDescent="0.25">
      <c r="B4704">
        <f t="shared" ca="1" si="293"/>
        <v>4692</v>
      </c>
      <c r="C4704" t="str">
        <f ca="1">IFERROR(VLOOKUP(B4704,'SKT LİSTESİ'!F:F,1,0),"")</f>
        <v/>
      </c>
      <c r="E4704" s="128" t="str">
        <f ca="1">IFERROR(IF($C4704="","",VLOOKUP(FİLTRE!$C4704,'SKT LİSTESİ'!$F:$S,5,0)),"")</f>
        <v/>
      </c>
      <c r="F4704" s="129" t="str">
        <f ca="1">IFERROR(IF($C4704="","",VLOOKUP(FİLTRE!$C4704,'SKT LİSTESİ'!$F:$S,7,0)),"")</f>
        <v/>
      </c>
      <c r="G4704" s="130" t="str">
        <f ca="1">IFERROR(IF($C4704="","",VLOOKUP(FİLTRE!$C4704,'SKT LİSTESİ'!$F:$S,8,0)),"")</f>
        <v/>
      </c>
      <c r="H4704" s="131" t="str">
        <f ca="1">IF(E4704="","",IF($C4704="","",VLOOKUP(FİLTRE!$C4704,'SKT LİSTESİ'!$F:$S,9,0)))</f>
        <v/>
      </c>
      <c r="I4704" s="132" t="str">
        <f ca="1">IFERROR(IF($C4704="","",VLOOKUP(FİLTRE!$C4704,'SKT LİSTESİ'!$F:$S,10,0)),"")</f>
        <v/>
      </c>
      <c r="J4704" s="133" t="str">
        <f ca="1">IFERROR(IF($C4704="","",VLOOKUP(FİLTRE!$C4704,'SKT LİSTESİ'!$F:$S,11,0)),"")</f>
        <v/>
      </c>
      <c r="K4704" s="134" t="str">
        <f ca="1">IFERROR(IF($C4704="","",VLOOKUP(FİLTRE!$C4704,'SKT LİSTESİ'!$F:$S,12,0)),"")</f>
        <v/>
      </c>
      <c r="L4704" s="134" t="str">
        <f ca="1">IFERROR(IF($C4704="","",VLOOKUP(FİLTRE!$C4704,'SKT LİSTESİ'!$F:$S,13,0)),"")</f>
        <v/>
      </c>
      <c r="M4704" s="135" t="str">
        <f ca="1">IFERROR(IF($C4704="","",VLOOKUP(FİLTRE!$C4704,'SKT LİSTESİ'!$F:$AJ,14,0)),"")</f>
        <v/>
      </c>
      <c r="N4704" s="31" t="str">
        <f ca="1">IFERROR(IF($C4704="","",VLOOKUP(FİLTRE!$C4704,'SKT LİSTESİ'!$F:$AJ,22,0)),"")</f>
        <v/>
      </c>
      <c r="O4704" s="136" t="str">
        <f ca="1">IFERROR(IF($C4704="","",VLOOKUP(FİLTRE!$C4704,'SKT LİSTESİ'!$F:$AJ,23,0)),"")</f>
        <v/>
      </c>
      <c r="P4704" s="31"/>
      <c r="Q4704" s="31"/>
      <c r="R4704" s="137" t="str">
        <f ca="1">(IFERROR(IF($C4704="","",VLOOKUP(FİLTRE!$C4704,'SKT LİSTESİ'!$F:$AJ,15,0)),""))</f>
        <v/>
      </c>
      <c r="S4704" s="138" t="str">
        <f ca="1">IFERROR(IF($C4704="","",VLOOKUP(FİLTRE!$C4704,'SKT LİSTESİ'!$F:$AJ,16,0)),"")</f>
        <v/>
      </c>
      <c r="AF4704" s="179" t="str">
        <f t="shared" ca="1" si="294"/>
        <v/>
      </c>
      <c r="AG4704" s="179">
        <f t="shared" ca="1" si="295"/>
        <v>0</v>
      </c>
      <c r="AH4704" s="179">
        <f t="shared" ca="1" si="296"/>
        <v>0</v>
      </c>
    </row>
    <row r="4705" spans="2:34" ht="15.75" x14ac:dyDescent="0.25">
      <c r="B4705">
        <f t="shared" ca="1" si="293"/>
        <v>4693</v>
      </c>
      <c r="C4705" t="str">
        <f ca="1">IFERROR(VLOOKUP(B4705,'SKT LİSTESİ'!F:F,1,0),"")</f>
        <v/>
      </c>
      <c r="E4705" s="128" t="str">
        <f ca="1">IFERROR(IF($C4705="","",VLOOKUP(FİLTRE!$C4705,'SKT LİSTESİ'!$F:$S,5,0)),"")</f>
        <v/>
      </c>
      <c r="F4705" s="129" t="str">
        <f ca="1">IFERROR(IF($C4705="","",VLOOKUP(FİLTRE!$C4705,'SKT LİSTESİ'!$F:$S,7,0)),"")</f>
        <v/>
      </c>
      <c r="G4705" s="130" t="str">
        <f ca="1">IFERROR(IF($C4705="","",VLOOKUP(FİLTRE!$C4705,'SKT LİSTESİ'!$F:$S,8,0)),"")</f>
        <v/>
      </c>
      <c r="H4705" s="131" t="str">
        <f ca="1">IF(E4705="","",IF($C4705="","",VLOOKUP(FİLTRE!$C4705,'SKT LİSTESİ'!$F:$S,9,0)))</f>
        <v/>
      </c>
      <c r="I4705" s="132" t="str">
        <f ca="1">IFERROR(IF($C4705="","",VLOOKUP(FİLTRE!$C4705,'SKT LİSTESİ'!$F:$S,10,0)),"")</f>
        <v/>
      </c>
      <c r="J4705" s="133" t="str">
        <f ca="1">IFERROR(IF($C4705="","",VLOOKUP(FİLTRE!$C4705,'SKT LİSTESİ'!$F:$S,11,0)),"")</f>
        <v/>
      </c>
      <c r="K4705" s="134" t="str">
        <f ca="1">IFERROR(IF($C4705="","",VLOOKUP(FİLTRE!$C4705,'SKT LİSTESİ'!$F:$S,12,0)),"")</f>
        <v/>
      </c>
      <c r="L4705" s="134" t="str">
        <f ca="1">IFERROR(IF($C4705="","",VLOOKUP(FİLTRE!$C4705,'SKT LİSTESİ'!$F:$S,13,0)),"")</f>
        <v/>
      </c>
      <c r="M4705" s="135" t="str">
        <f ca="1">IFERROR(IF($C4705="","",VLOOKUP(FİLTRE!$C4705,'SKT LİSTESİ'!$F:$AJ,14,0)),"")</f>
        <v/>
      </c>
      <c r="N4705" s="31" t="str">
        <f ca="1">IFERROR(IF($C4705="","",VLOOKUP(FİLTRE!$C4705,'SKT LİSTESİ'!$F:$AJ,22,0)),"")</f>
        <v/>
      </c>
      <c r="O4705" s="136" t="str">
        <f ca="1">IFERROR(IF($C4705="","",VLOOKUP(FİLTRE!$C4705,'SKT LİSTESİ'!$F:$AJ,23,0)),"")</f>
        <v/>
      </c>
      <c r="P4705" s="31"/>
      <c r="Q4705" s="31"/>
      <c r="R4705" s="137" t="str">
        <f ca="1">(IFERROR(IF($C4705="","",VLOOKUP(FİLTRE!$C4705,'SKT LİSTESİ'!$F:$AJ,15,0)),""))</f>
        <v/>
      </c>
      <c r="S4705" s="138" t="str">
        <f ca="1">IFERROR(IF($C4705="","",VLOOKUP(FİLTRE!$C4705,'SKT LİSTESİ'!$F:$AJ,16,0)),"")</f>
        <v/>
      </c>
      <c r="AF4705" s="179" t="str">
        <f t="shared" ca="1" si="294"/>
        <v/>
      </c>
      <c r="AG4705" s="179">
        <f t="shared" ca="1" si="295"/>
        <v>0</v>
      </c>
      <c r="AH4705" s="179">
        <f t="shared" ca="1" si="296"/>
        <v>0</v>
      </c>
    </row>
    <row r="4706" spans="2:34" ht="15.75" x14ac:dyDescent="0.25">
      <c r="B4706">
        <f t="shared" ca="1" si="293"/>
        <v>4694</v>
      </c>
      <c r="C4706" t="str">
        <f ca="1">IFERROR(VLOOKUP(B4706,'SKT LİSTESİ'!F:F,1,0),"")</f>
        <v/>
      </c>
      <c r="E4706" s="128" t="str">
        <f ca="1">IFERROR(IF($C4706="","",VLOOKUP(FİLTRE!$C4706,'SKT LİSTESİ'!$F:$S,5,0)),"")</f>
        <v/>
      </c>
      <c r="F4706" s="129" t="str">
        <f ca="1">IFERROR(IF($C4706="","",VLOOKUP(FİLTRE!$C4706,'SKT LİSTESİ'!$F:$S,7,0)),"")</f>
        <v/>
      </c>
      <c r="G4706" s="130" t="str">
        <f ca="1">IFERROR(IF($C4706="","",VLOOKUP(FİLTRE!$C4706,'SKT LİSTESİ'!$F:$S,8,0)),"")</f>
        <v/>
      </c>
      <c r="H4706" s="131" t="str">
        <f ca="1">IF(E4706="","",IF($C4706="","",VLOOKUP(FİLTRE!$C4706,'SKT LİSTESİ'!$F:$S,9,0)))</f>
        <v/>
      </c>
      <c r="I4706" s="132" t="str">
        <f ca="1">IFERROR(IF($C4706="","",VLOOKUP(FİLTRE!$C4706,'SKT LİSTESİ'!$F:$S,10,0)),"")</f>
        <v/>
      </c>
      <c r="J4706" s="133" t="str">
        <f ca="1">IFERROR(IF($C4706="","",VLOOKUP(FİLTRE!$C4706,'SKT LİSTESİ'!$F:$S,11,0)),"")</f>
        <v/>
      </c>
      <c r="K4706" s="134" t="str">
        <f ca="1">IFERROR(IF($C4706="","",VLOOKUP(FİLTRE!$C4706,'SKT LİSTESİ'!$F:$S,12,0)),"")</f>
        <v/>
      </c>
      <c r="L4706" s="134" t="str">
        <f ca="1">IFERROR(IF($C4706="","",VLOOKUP(FİLTRE!$C4706,'SKT LİSTESİ'!$F:$S,13,0)),"")</f>
        <v/>
      </c>
      <c r="M4706" s="135" t="str">
        <f ca="1">IFERROR(IF($C4706="","",VLOOKUP(FİLTRE!$C4706,'SKT LİSTESİ'!$F:$AJ,14,0)),"")</f>
        <v/>
      </c>
      <c r="N4706" s="31" t="str">
        <f ca="1">IFERROR(IF($C4706="","",VLOOKUP(FİLTRE!$C4706,'SKT LİSTESİ'!$F:$AJ,22,0)),"")</f>
        <v/>
      </c>
      <c r="O4706" s="136" t="str">
        <f ca="1">IFERROR(IF($C4706="","",VLOOKUP(FİLTRE!$C4706,'SKT LİSTESİ'!$F:$AJ,23,0)),"")</f>
        <v/>
      </c>
      <c r="P4706" s="31"/>
      <c r="Q4706" s="31"/>
      <c r="R4706" s="137" t="str">
        <f ca="1">(IFERROR(IF($C4706="","",VLOOKUP(FİLTRE!$C4706,'SKT LİSTESİ'!$F:$AJ,15,0)),""))</f>
        <v/>
      </c>
      <c r="S4706" s="138" t="str">
        <f ca="1">IFERROR(IF($C4706="","",VLOOKUP(FİLTRE!$C4706,'SKT LİSTESİ'!$F:$AJ,16,0)),"")</f>
        <v/>
      </c>
      <c r="AF4706" s="179" t="str">
        <f t="shared" ca="1" si="294"/>
        <v/>
      </c>
      <c r="AG4706" s="179">
        <f t="shared" ca="1" si="295"/>
        <v>0</v>
      </c>
      <c r="AH4706" s="179">
        <f t="shared" ca="1" si="296"/>
        <v>0</v>
      </c>
    </row>
    <row r="4707" spans="2:34" ht="15.75" x14ac:dyDescent="0.25">
      <c r="B4707">
        <f t="shared" ca="1" si="293"/>
        <v>4695</v>
      </c>
      <c r="C4707" t="str">
        <f ca="1">IFERROR(VLOOKUP(B4707,'SKT LİSTESİ'!F:F,1,0),"")</f>
        <v/>
      </c>
      <c r="E4707" s="128" t="str">
        <f ca="1">IFERROR(IF($C4707="","",VLOOKUP(FİLTRE!$C4707,'SKT LİSTESİ'!$F:$S,5,0)),"")</f>
        <v/>
      </c>
      <c r="F4707" s="129" t="str">
        <f ca="1">IFERROR(IF($C4707="","",VLOOKUP(FİLTRE!$C4707,'SKT LİSTESİ'!$F:$S,7,0)),"")</f>
        <v/>
      </c>
      <c r="G4707" s="130" t="str">
        <f ca="1">IFERROR(IF($C4707="","",VLOOKUP(FİLTRE!$C4707,'SKT LİSTESİ'!$F:$S,8,0)),"")</f>
        <v/>
      </c>
      <c r="H4707" s="131" t="str">
        <f ca="1">IF(E4707="","",IF($C4707="","",VLOOKUP(FİLTRE!$C4707,'SKT LİSTESİ'!$F:$S,9,0)))</f>
        <v/>
      </c>
      <c r="I4707" s="132" t="str">
        <f ca="1">IFERROR(IF($C4707="","",VLOOKUP(FİLTRE!$C4707,'SKT LİSTESİ'!$F:$S,10,0)),"")</f>
        <v/>
      </c>
      <c r="J4707" s="133" t="str">
        <f ca="1">IFERROR(IF($C4707="","",VLOOKUP(FİLTRE!$C4707,'SKT LİSTESİ'!$F:$S,11,0)),"")</f>
        <v/>
      </c>
      <c r="K4707" s="134" t="str">
        <f ca="1">IFERROR(IF($C4707="","",VLOOKUP(FİLTRE!$C4707,'SKT LİSTESİ'!$F:$S,12,0)),"")</f>
        <v/>
      </c>
      <c r="L4707" s="134" t="str">
        <f ca="1">IFERROR(IF($C4707="","",VLOOKUP(FİLTRE!$C4707,'SKT LİSTESİ'!$F:$S,13,0)),"")</f>
        <v/>
      </c>
      <c r="M4707" s="135" t="str">
        <f ca="1">IFERROR(IF($C4707="","",VLOOKUP(FİLTRE!$C4707,'SKT LİSTESİ'!$F:$AJ,14,0)),"")</f>
        <v/>
      </c>
      <c r="N4707" s="31" t="str">
        <f ca="1">IFERROR(IF($C4707="","",VLOOKUP(FİLTRE!$C4707,'SKT LİSTESİ'!$F:$AJ,22,0)),"")</f>
        <v/>
      </c>
      <c r="O4707" s="136" t="str">
        <f ca="1">IFERROR(IF($C4707="","",VLOOKUP(FİLTRE!$C4707,'SKT LİSTESİ'!$F:$AJ,23,0)),"")</f>
        <v/>
      </c>
      <c r="P4707" s="31"/>
      <c r="Q4707" s="31"/>
      <c r="R4707" s="137" t="str">
        <f ca="1">(IFERROR(IF($C4707="","",VLOOKUP(FİLTRE!$C4707,'SKT LİSTESİ'!$F:$AJ,15,0)),""))</f>
        <v/>
      </c>
      <c r="S4707" s="138" t="str">
        <f ca="1">IFERROR(IF($C4707="","",VLOOKUP(FİLTRE!$C4707,'SKT LİSTESİ'!$F:$AJ,16,0)),"")</f>
        <v/>
      </c>
      <c r="AF4707" s="179" t="str">
        <f t="shared" ca="1" si="294"/>
        <v/>
      </c>
      <c r="AG4707" s="179">
        <f t="shared" ca="1" si="295"/>
        <v>0</v>
      </c>
      <c r="AH4707" s="179">
        <f t="shared" ca="1" si="296"/>
        <v>0</v>
      </c>
    </row>
    <row r="4708" spans="2:34" ht="15.75" x14ac:dyDescent="0.25">
      <c r="B4708">
        <f t="shared" ca="1" si="293"/>
        <v>4696</v>
      </c>
      <c r="C4708" t="str">
        <f ca="1">IFERROR(VLOOKUP(B4708,'SKT LİSTESİ'!F:F,1,0),"")</f>
        <v/>
      </c>
      <c r="E4708" s="128" t="str">
        <f ca="1">IFERROR(IF($C4708="","",VLOOKUP(FİLTRE!$C4708,'SKT LİSTESİ'!$F:$S,5,0)),"")</f>
        <v/>
      </c>
      <c r="F4708" s="129" t="str">
        <f ca="1">IFERROR(IF($C4708="","",VLOOKUP(FİLTRE!$C4708,'SKT LİSTESİ'!$F:$S,7,0)),"")</f>
        <v/>
      </c>
      <c r="G4708" s="130" t="str">
        <f ca="1">IFERROR(IF($C4708="","",VLOOKUP(FİLTRE!$C4708,'SKT LİSTESİ'!$F:$S,8,0)),"")</f>
        <v/>
      </c>
      <c r="H4708" s="131" t="str">
        <f ca="1">IF(E4708="","",IF($C4708="","",VLOOKUP(FİLTRE!$C4708,'SKT LİSTESİ'!$F:$S,9,0)))</f>
        <v/>
      </c>
      <c r="I4708" s="132" t="str">
        <f ca="1">IFERROR(IF($C4708="","",VLOOKUP(FİLTRE!$C4708,'SKT LİSTESİ'!$F:$S,10,0)),"")</f>
        <v/>
      </c>
      <c r="J4708" s="133" t="str">
        <f ca="1">IFERROR(IF($C4708="","",VLOOKUP(FİLTRE!$C4708,'SKT LİSTESİ'!$F:$S,11,0)),"")</f>
        <v/>
      </c>
      <c r="K4708" s="134" t="str">
        <f ca="1">IFERROR(IF($C4708="","",VLOOKUP(FİLTRE!$C4708,'SKT LİSTESİ'!$F:$S,12,0)),"")</f>
        <v/>
      </c>
      <c r="L4708" s="134" t="str">
        <f ca="1">IFERROR(IF($C4708="","",VLOOKUP(FİLTRE!$C4708,'SKT LİSTESİ'!$F:$S,13,0)),"")</f>
        <v/>
      </c>
      <c r="M4708" s="135" t="str">
        <f ca="1">IFERROR(IF($C4708="","",VLOOKUP(FİLTRE!$C4708,'SKT LİSTESİ'!$F:$AJ,14,0)),"")</f>
        <v/>
      </c>
      <c r="N4708" s="31" t="str">
        <f ca="1">IFERROR(IF($C4708="","",VLOOKUP(FİLTRE!$C4708,'SKT LİSTESİ'!$F:$AJ,22,0)),"")</f>
        <v/>
      </c>
      <c r="O4708" s="136" t="str">
        <f ca="1">IFERROR(IF($C4708="","",VLOOKUP(FİLTRE!$C4708,'SKT LİSTESİ'!$F:$AJ,23,0)),"")</f>
        <v/>
      </c>
      <c r="P4708" s="31"/>
      <c r="Q4708" s="31"/>
      <c r="R4708" s="137" t="str">
        <f ca="1">(IFERROR(IF($C4708="","",VLOOKUP(FİLTRE!$C4708,'SKT LİSTESİ'!$F:$AJ,15,0)),""))</f>
        <v/>
      </c>
      <c r="S4708" s="138" t="str">
        <f ca="1">IFERROR(IF($C4708="","",VLOOKUP(FİLTRE!$C4708,'SKT LİSTESİ'!$F:$AJ,16,0)),"")</f>
        <v/>
      </c>
      <c r="AF4708" s="179" t="str">
        <f t="shared" ca="1" si="294"/>
        <v/>
      </c>
      <c r="AG4708" s="179">
        <f t="shared" ca="1" si="295"/>
        <v>0</v>
      </c>
      <c r="AH4708" s="179">
        <f t="shared" ca="1" si="296"/>
        <v>0</v>
      </c>
    </row>
    <row r="4709" spans="2:34" ht="15.75" x14ac:dyDescent="0.25">
      <c r="B4709">
        <f t="shared" ca="1" si="293"/>
        <v>4697</v>
      </c>
      <c r="C4709" t="str">
        <f ca="1">IFERROR(VLOOKUP(B4709,'SKT LİSTESİ'!F:F,1,0),"")</f>
        <v/>
      </c>
      <c r="E4709" s="128" t="str">
        <f ca="1">IFERROR(IF($C4709="","",VLOOKUP(FİLTRE!$C4709,'SKT LİSTESİ'!$F:$S,5,0)),"")</f>
        <v/>
      </c>
      <c r="F4709" s="129" t="str">
        <f ca="1">IFERROR(IF($C4709="","",VLOOKUP(FİLTRE!$C4709,'SKT LİSTESİ'!$F:$S,7,0)),"")</f>
        <v/>
      </c>
      <c r="G4709" s="130" t="str">
        <f ca="1">IFERROR(IF($C4709="","",VLOOKUP(FİLTRE!$C4709,'SKT LİSTESİ'!$F:$S,8,0)),"")</f>
        <v/>
      </c>
      <c r="H4709" s="131" t="str">
        <f ca="1">IF(E4709="","",IF($C4709="","",VLOOKUP(FİLTRE!$C4709,'SKT LİSTESİ'!$F:$S,9,0)))</f>
        <v/>
      </c>
      <c r="I4709" s="132" t="str">
        <f ca="1">IFERROR(IF($C4709="","",VLOOKUP(FİLTRE!$C4709,'SKT LİSTESİ'!$F:$S,10,0)),"")</f>
        <v/>
      </c>
      <c r="J4709" s="133" t="str">
        <f ca="1">IFERROR(IF($C4709="","",VLOOKUP(FİLTRE!$C4709,'SKT LİSTESİ'!$F:$S,11,0)),"")</f>
        <v/>
      </c>
      <c r="K4709" s="134" t="str">
        <f ca="1">IFERROR(IF($C4709="","",VLOOKUP(FİLTRE!$C4709,'SKT LİSTESİ'!$F:$S,12,0)),"")</f>
        <v/>
      </c>
      <c r="L4709" s="134" t="str">
        <f ca="1">IFERROR(IF($C4709="","",VLOOKUP(FİLTRE!$C4709,'SKT LİSTESİ'!$F:$S,13,0)),"")</f>
        <v/>
      </c>
      <c r="M4709" s="135" t="str">
        <f ca="1">IFERROR(IF($C4709="","",VLOOKUP(FİLTRE!$C4709,'SKT LİSTESİ'!$F:$AJ,14,0)),"")</f>
        <v/>
      </c>
      <c r="N4709" s="31" t="str">
        <f ca="1">IFERROR(IF($C4709="","",VLOOKUP(FİLTRE!$C4709,'SKT LİSTESİ'!$F:$AJ,22,0)),"")</f>
        <v/>
      </c>
      <c r="O4709" s="136" t="str">
        <f ca="1">IFERROR(IF($C4709="","",VLOOKUP(FİLTRE!$C4709,'SKT LİSTESİ'!$F:$AJ,23,0)),"")</f>
        <v/>
      </c>
      <c r="P4709" s="31"/>
      <c r="Q4709" s="31"/>
      <c r="R4709" s="137" t="str">
        <f ca="1">(IFERROR(IF($C4709="","",VLOOKUP(FİLTRE!$C4709,'SKT LİSTESİ'!$F:$AJ,15,0)),""))</f>
        <v/>
      </c>
      <c r="S4709" s="138" t="str">
        <f ca="1">IFERROR(IF($C4709="","",VLOOKUP(FİLTRE!$C4709,'SKT LİSTESİ'!$F:$AJ,16,0)),"")</f>
        <v/>
      </c>
      <c r="AF4709" s="179" t="str">
        <f t="shared" ca="1" si="294"/>
        <v/>
      </c>
      <c r="AG4709" s="179">
        <f t="shared" ca="1" si="295"/>
        <v>0</v>
      </c>
      <c r="AH4709" s="179">
        <f t="shared" ca="1" si="296"/>
        <v>0</v>
      </c>
    </row>
    <row r="4710" spans="2:34" ht="15.75" x14ac:dyDescent="0.25">
      <c r="B4710">
        <f t="shared" ca="1" si="293"/>
        <v>4698</v>
      </c>
      <c r="C4710" t="str">
        <f ca="1">IFERROR(VLOOKUP(B4710,'SKT LİSTESİ'!F:F,1,0),"")</f>
        <v/>
      </c>
      <c r="E4710" s="128" t="str">
        <f ca="1">IFERROR(IF($C4710="","",VLOOKUP(FİLTRE!$C4710,'SKT LİSTESİ'!$F:$S,5,0)),"")</f>
        <v/>
      </c>
      <c r="F4710" s="129" t="str">
        <f ca="1">IFERROR(IF($C4710="","",VLOOKUP(FİLTRE!$C4710,'SKT LİSTESİ'!$F:$S,7,0)),"")</f>
        <v/>
      </c>
      <c r="G4710" s="130" t="str">
        <f ca="1">IFERROR(IF($C4710="","",VLOOKUP(FİLTRE!$C4710,'SKT LİSTESİ'!$F:$S,8,0)),"")</f>
        <v/>
      </c>
      <c r="H4710" s="131" t="str">
        <f ca="1">IF(E4710="","",IF($C4710="","",VLOOKUP(FİLTRE!$C4710,'SKT LİSTESİ'!$F:$S,9,0)))</f>
        <v/>
      </c>
      <c r="I4710" s="132" t="str">
        <f ca="1">IFERROR(IF($C4710="","",VLOOKUP(FİLTRE!$C4710,'SKT LİSTESİ'!$F:$S,10,0)),"")</f>
        <v/>
      </c>
      <c r="J4710" s="133" t="str">
        <f ca="1">IFERROR(IF($C4710="","",VLOOKUP(FİLTRE!$C4710,'SKT LİSTESİ'!$F:$S,11,0)),"")</f>
        <v/>
      </c>
      <c r="K4710" s="134" t="str">
        <f ca="1">IFERROR(IF($C4710="","",VLOOKUP(FİLTRE!$C4710,'SKT LİSTESİ'!$F:$S,12,0)),"")</f>
        <v/>
      </c>
      <c r="L4710" s="134" t="str">
        <f ca="1">IFERROR(IF($C4710="","",VLOOKUP(FİLTRE!$C4710,'SKT LİSTESİ'!$F:$S,13,0)),"")</f>
        <v/>
      </c>
      <c r="M4710" s="135" t="str">
        <f ca="1">IFERROR(IF($C4710="","",VLOOKUP(FİLTRE!$C4710,'SKT LİSTESİ'!$F:$AJ,14,0)),"")</f>
        <v/>
      </c>
      <c r="N4710" s="31" t="str">
        <f ca="1">IFERROR(IF($C4710="","",VLOOKUP(FİLTRE!$C4710,'SKT LİSTESİ'!$F:$AJ,22,0)),"")</f>
        <v/>
      </c>
      <c r="O4710" s="136" t="str">
        <f ca="1">IFERROR(IF($C4710="","",VLOOKUP(FİLTRE!$C4710,'SKT LİSTESİ'!$F:$AJ,23,0)),"")</f>
        <v/>
      </c>
      <c r="P4710" s="31"/>
      <c r="Q4710" s="31"/>
      <c r="R4710" s="137" t="str">
        <f ca="1">(IFERROR(IF($C4710="","",VLOOKUP(FİLTRE!$C4710,'SKT LİSTESİ'!$F:$AJ,15,0)),""))</f>
        <v/>
      </c>
      <c r="S4710" s="138" t="str">
        <f ca="1">IFERROR(IF($C4710="","",VLOOKUP(FİLTRE!$C4710,'SKT LİSTESİ'!$F:$AJ,16,0)),"")</f>
        <v/>
      </c>
      <c r="AF4710" s="179" t="str">
        <f t="shared" ca="1" si="294"/>
        <v/>
      </c>
      <c r="AG4710" s="179">
        <f t="shared" ca="1" si="295"/>
        <v>0</v>
      </c>
      <c r="AH4710" s="179">
        <f t="shared" ca="1" si="296"/>
        <v>0</v>
      </c>
    </row>
    <row r="4711" spans="2:34" ht="15.75" x14ac:dyDescent="0.25">
      <c r="B4711">
        <f t="shared" ca="1" si="293"/>
        <v>4699</v>
      </c>
      <c r="C4711" t="str">
        <f ca="1">IFERROR(VLOOKUP(B4711,'SKT LİSTESİ'!F:F,1,0),"")</f>
        <v/>
      </c>
      <c r="E4711" s="128" t="str">
        <f ca="1">IFERROR(IF($C4711="","",VLOOKUP(FİLTRE!$C4711,'SKT LİSTESİ'!$F:$S,5,0)),"")</f>
        <v/>
      </c>
      <c r="F4711" s="129" t="str">
        <f ca="1">IFERROR(IF($C4711="","",VLOOKUP(FİLTRE!$C4711,'SKT LİSTESİ'!$F:$S,7,0)),"")</f>
        <v/>
      </c>
      <c r="G4711" s="130" t="str">
        <f ca="1">IFERROR(IF($C4711="","",VLOOKUP(FİLTRE!$C4711,'SKT LİSTESİ'!$F:$S,8,0)),"")</f>
        <v/>
      </c>
      <c r="H4711" s="131" t="str">
        <f ca="1">IF(E4711="","",IF($C4711="","",VLOOKUP(FİLTRE!$C4711,'SKT LİSTESİ'!$F:$S,9,0)))</f>
        <v/>
      </c>
      <c r="I4711" s="132" t="str">
        <f ca="1">IFERROR(IF($C4711="","",VLOOKUP(FİLTRE!$C4711,'SKT LİSTESİ'!$F:$S,10,0)),"")</f>
        <v/>
      </c>
      <c r="J4711" s="133" t="str">
        <f ca="1">IFERROR(IF($C4711="","",VLOOKUP(FİLTRE!$C4711,'SKT LİSTESİ'!$F:$S,11,0)),"")</f>
        <v/>
      </c>
      <c r="K4711" s="134" t="str">
        <f ca="1">IFERROR(IF($C4711="","",VLOOKUP(FİLTRE!$C4711,'SKT LİSTESİ'!$F:$S,12,0)),"")</f>
        <v/>
      </c>
      <c r="L4711" s="134" t="str">
        <f ca="1">IFERROR(IF($C4711="","",VLOOKUP(FİLTRE!$C4711,'SKT LİSTESİ'!$F:$S,13,0)),"")</f>
        <v/>
      </c>
      <c r="M4711" s="135" t="str">
        <f ca="1">IFERROR(IF($C4711="","",VLOOKUP(FİLTRE!$C4711,'SKT LİSTESİ'!$F:$AJ,14,0)),"")</f>
        <v/>
      </c>
      <c r="N4711" s="31" t="str">
        <f ca="1">IFERROR(IF($C4711="","",VLOOKUP(FİLTRE!$C4711,'SKT LİSTESİ'!$F:$AJ,22,0)),"")</f>
        <v/>
      </c>
      <c r="O4711" s="136" t="str">
        <f ca="1">IFERROR(IF($C4711="","",VLOOKUP(FİLTRE!$C4711,'SKT LİSTESİ'!$F:$AJ,23,0)),"")</f>
        <v/>
      </c>
      <c r="P4711" s="31"/>
      <c r="Q4711" s="31"/>
      <c r="R4711" s="137" t="str">
        <f ca="1">(IFERROR(IF($C4711="","",VLOOKUP(FİLTRE!$C4711,'SKT LİSTESİ'!$F:$AJ,15,0)),""))</f>
        <v/>
      </c>
      <c r="S4711" s="138" t="str">
        <f ca="1">IFERROR(IF($C4711="","",VLOOKUP(FİLTRE!$C4711,'SKT LİSTESİ'!$F:$AJ,16,0)),"")</f>
        <v/>
      </c>
      <c r="AF4711" s="179" t="str">
        <f t="shared" ca="1" si="294"/>
        <v/>
      </c>
      <c r="AG4711" s="179">
        <f t="shared" ca="1" si="295"/>
        <v>0</v>
      </c>
      <c r="AH4711" s="179">
        <f t="shared" ca="1" si="296"/>
        <v>0</v>
      </c>
    </row>
    <row r="4712" spans="2:34" ht="15.75" x14ac:dyDescent="0.25">
      <c r="B4712">
        <f t="shared" ca="1" si="293"/>
        <v>4700</v>
      </c>
      <c r="C4712" t="str">
        <f ca="1">IFERROR(VLOOKUP(B4712,'SKT LİSTESİ'!F:F,1,0),"")</f>
        <v/>
      </c>
      <c r="E4712" s="128" t="str">
        <f ca="1">IFERROR(IF($C4712="","",VLOOKUP(FİLTRE!$C4712,'SKT LİSTESİ'!$F:$S,5,0)),"")</f>
        <v/>
      </c>
      <c r="F4712" s="129" t="str">
        <f ca="1">IFERROR(IF($C4712="","",VLOOKUP(FİLTRE!$C4712,'SKT LİSTESİ'!$F:$S,7,0)),"")</f>
        <v/>
      </c>
      <c r="G4712" s="130" t="str">
        <f ca="1">IFERROR(IF($C4712="","",VLOOKUP(FİLTRE!$C4712,'SKT LİSTESİ'!$F:$S,8,0)),"")</f>
        <v/>
      </c>
      <c r="H4712" s="131" t="str">
        <f ca="1">IF(E4712="","",IF($C4712="","",VLOOKUP(FİLTRE!$C4712,'SKT LİSTESİ'!$F:$S,9,0)))</f>
        <v/>
      </c>
      <c r="I4712" s="132" t="str">
        <f ca="1">IFERROR(IF($C4712="","",VLOOKUP(FİLTRE!$C4712,'SKT LİSTESİ'!$F:$S,10,0)),"")</f>
        <v/>
      </c>
      <c r="J4712" s="133" t="str">
        <f ca="1">IFERROR(IF($C4712="","",VLOOKUP(FİLTRE!$C4712,'SKT LİSTESİ'!$F:$S,11,0)),"")</f>
        <v/>
      </c>
      <c r="K4712" s="134" t="str">
        <f ca="1">IFERROR(IF($C4712="","",VLOOKUP(FİLTRE!$C4712,'SKT LİSTESİ'!$F:$S,12,0)),"")</f>
        <v/>
      </c>
      <c r="L4712" s="134" t="str">
        <f ca="1">IFERROR(IF($C4712="","",VLOOKUP(FİLTRE!$C4712,'SKT LİSTESİ'!$F:$S,13,0)),"")</f>
        <v/>
      </c>
      <c r="M4712" s="135" t="str">
        <f ca="1">IFERROR(IF($C4712="","",VLOOKUP(FİLTRE!$C4712,'SKT LİSTESİ'!$F:$AJ,14,0)),"")</f>
        <v/>
      </c>
      <c r="N4712" s="31" t="str">
        <f ca="1">IFERROR(IF($C4712="","",VLOOKUP(FİLTRE!$C4712,'SKT LİSTESİ'!$F:$AJ,22,0)),"")</f>
        <v/>
      </c>
      <c r="O4712" s="136" t="str">
        <f ca="1">IFERROR(IF($C4712="","",VLOOKUP(FİLTRE!$C4712,'SKT LİSTESİ'!$F:$AJ,23,0)),"")</f>
        <v/>
      </c>
      <c r="P4712" s="31"/>
      <c r="Q4712" s="31"/>
      <c r="R4712" s="137" t="str">
        <f ca="1">(IFERROR(IF($C4712="","",VLOOKUP(FİLTRE!$C4712,'SKT LİSTESİ'!$F:$AJ,15,0)),""))</f>
        <v/>
      </c>
      <c r="S4712" s="138" t="str">
        <f ca="1">IFERROR(IF($C4712="","",VLOOKUP(FİLTRE!$C4712,'SKT LİSTESİ'!$F:$AJ,16,0)),"")</f>
        <v/>
      </c>
      <c r="AF4712" s="179" t="str">
        <f t="shared" ca="1" si="294"/>
        <v/>
      </c>
      <c r="AG4712" s="179">
        <f t="shared" ca="1" si="295"/>
        <v>0</v>
      </c>
      <c r="AH4712" s="179">
        <f t="shared" ca="1" si="296"/>
        <v>0</v>
      </c>
    </row>
    <row r="4713" spans="2:34" ht="15.75" x14ac:dyDescent="0.25">
      <c r="B4713">
        <f t="shared" ca="1" si="293"/>
        <v>4701</v>
      </c>
      <c r="C4713" t="str">
        <f ca="1">IFERROR(VLOOKUP(B4713,'SKT LİSTESİ'!F:F,1,0),"")</f>
        <v/>
      </c>
      <c r="E4713" s="128" t="str">
        <f ca="1">IFERROR(IF($C4713="","",VLOOKUP(FİLTRE!$C4713,'SKT LİSTESİ'!$F:$S,5,0)),"")</f>
        <v/>
      </c>
      <c r="F4713" s="129" t="str">
        <f ca="1">IFERROR(IF($C4713="","",VLOOKUP(FİLTRE!$C4713,'SKT LİSTESİ'!$F:$S,7,0)),"")</f>
        <v/>
      </c>
      <c r="G4713" s="130" t="str">
        <f ca="1">IFERROR(IF($C4713="","",VLOOKUP(FİLTRE!$C4713,'SKT LİSTESİ'!$F:$S,8,0)),"")</f>
        <v/>
      </c>
      <c r="H4713" s="131" t="str">
        <f ca="1">IF(E4713="","",IF($C4713="","",VLOOKUP(FİLTRE!$C4713,'SKT LİSTESİ'!$F:$S,9,0)))</f>
        <v/>
      </c>
      <c r="I4713" s="132" t="str">
        <f ca="1">IFERROR(IF($C4713="","",VLOOKUP(FİLTRE!$C4713,'SKT LİSTESİ'!$F:$S,10,0)),"")</f>
        <v/>
      </c>
      <c r="J4713" s="133" t="str">
        <f ca="1">IFERROR(IF($C4713="","",VLOOKUP(FİLTRE!$C4713,'SKT LİSTESİ'!$F:$S,11,0)),"")</f>
        <v/>
      </c>
      <c r="K4713" s="134" t="str">
        <f ca="1">IFERROR(IF($C4713="","",VLOOKUP(FİLTRE!$C4713,'SKT LİSTESİ'!$F:$S,12,0)),"")</f>
        <v/>
      </c>
      <c r="L4713" s="134" t="str">
        <f ca="1">IFERROR(IF($C4713="","",VLOOKUP(FİLTRE!$C4713,'SKT LİSTESİ'!$F:$S,13,0)),"")</f>
        <v/>
      </c>
      <c r="M4713" s="135" t="str">
        <f ca="1">IFERROR(IF($C4713="","",VLOOKUP(FİLTRE!$C4713,'SKT LİSTESİ'!$F:$AJ,14,0)),"")</f>
        <v/>
      </c>
      <c r="N4713" s="31" t="str">
        <f ca="1">IFERROR(IF($C4713="","",VLOOKUP(FİLTRE!$C4713,'SKT LİSTESİ'!$F:$AJ,22,0)),"")</f>
        <v/>
      </c>
      <c r="O4713" s="136" t="str">
        <f ca="1">IFERROR(IF($C4713="","",VLOOKUP(FİLTRE!$C4713,'SKT LİSTESİ'!$F:$AJ,23,0)),"")</f>
        <v/>
      </c>
      <c r="P4713" s="31"/>
      <c r="Q4713" s="31"/>
      <c r="R4713" s="137" t="str">
        <f ca="1">(IFERROR(IF($C4713="","",VLOOKUP(FİLTRE!$C4713,'SKT LİSTESİ'!$F:$AJ,15,0)),""))</f>
        <v/>
      </c>
      <c r="S4713" s="138" t="str">
        <f ca="1">IFERROR(IF($C4713="","",VLOOKUP(FİLTRE!$C4713,'SKT LİSTESİ'!$F:$AJ,16,0)),"")</f>
        <v/>
      </c>
      <c r="AF4713" s="179" t="str">
        <f t="shared" ca="1" si="294"/>
        <v/>
      </c>
      <c r="AG4713" s="179">
        <f t="shared" ca="1" si="295"/>
        <v>0</v>
      </c>
      <c r="AH4713" s="179">
        <f t="shared" ca="1" si="296"/>
        <v>0</v>
      </c>
    </row>
    <row r="4714" spans="2:34" ht="15.75" x14ac:dyDescent="0.25">
      <c r="B4714">
        <f t="shared" ca="1" si="293"/>
        <v>4702</v>
      </c>
      <c r="C4714" t="str">
        <f ca="1">IFERROR(VLOOKUP(B4714,'SKT LİSTESİ'!F:F,1,0),"")</f>
        <v/>
      </c>
      <c r="E4714" s="128" t="str">
        <f ca="1">IFERROR(IF($C4714="","",VLOOKUP(FİLTRE!$C4714,'SKT LİSTESİ'!$F:$S,5,0)),"")</f>
        <v/>
      </c>
      <c r="F4714" s="129" t="str">
        <f ca="1">IFERROR(IF($C4714="","",VLOOKUP(FİLTRE!$C4714,'SKT LİSTESİ'!$F:$S,7,0)),"")</f>
        <v/>
      </c>
      <c r="G4714" s="130" t="str">
        <f ca="1">IFERROR(IF($C4714="","",VLOOKUP(FİLTRE!$C4714,'SKT LİSTESİ'!$F:$S,8,0)),"")</f>
        <v/>
      </c>
      <c r="H4714" s="131" t="str">
        <f ca="1">IF(E4714="","",IF($C4714="","",VLOOKUP(FİLTRE!$C4714,'SKT LİSTESİ'!$F:$S,9,0)))</f>
        <v/>
      </c>
      <c r="I4714" s="132" t="str">
        <f ca="1">IFERROR(IF($C4714="","",VLOOKUP(FİLTRE!$C4714,'SKT LİSTESİ'!$F:$S,10,0)),"")</f>
        <v/>
      </c>
      <c r="J4714" s="133" t="str">
        <f ca="1">IFERROR(IF($C4714="","",VLOOKUP(FİLTRE!$C4714,'SKT LİSTESİ'!$F:$S,11,0)),"")</f>
        <v/>
      </c>
      <c r="K4714" s="134" t="str">
        <f ca="1">IFERROR(IF($C4714="","",VLOOKUP(FİLTRE!$C4714,'SKT LİSTESİ'!$F:$S,12,0)),"")</f>
        <v/>
      </c>
      <c r="L4714" s="134" t="str">
        <f ca="1">IFERROR(IF($C4714="","",VLOOKUP(FİLTRE!$C4714,'SKT LİSTESİ'!$F:$S,13,0)),"")</f>
        <v/>
      </c>
      <c r="M4714" s="135" t="str">
        <f ca="1">IFERROR(IF($C4714="","",VLOOKUP(FİLTRE!$C4714,'SKT LİSTESİ'!$F:$AJ,14,0)),"")</f>
        <v/>
      </c>
      <c r="N4714" s="31" t="str">
        <f ca="1">IFERROR(IF($C4714="","",VLOOKUP(FİLTRE!$C4714,'SKT LİSTESİ'!$F:$AJ,22,0)),"")</f>
        <v/>
      </c>
      <c r="O4714" s="136" t="str">
        <f ca="1">IFERROR(IF($C4714="","",VLOOKUP(FİLTRE!$C4714,'SKT LİSTESİ'!$F:$AJ,23,0)),"")</f>
        <v/>
      </c>
      <c r="P4714" s="31"/>
      <c r="Q4714" s="31"/>
      <c r="R4714" s="137" t="str">
        <f ca="1">(IFERROR(IF($C4714="","",VLOOKUP(FİLTRE!$C4714,'SKT LİSTESİ'!$F:$AJ,15,0)),""))</f>
        <v/>
      </c>
      <c r="S4714" s="138" t="str">
        <f ca="1">IFERROR(IF($C4714="","",VLOOKUP(FİLTRE!$C4714,'SKT LİSTESİ'!$F:$AJ,16,0)),"")</f>
        <v/>
      </c>
      <c r="AF4714" s="179" t="str">
        <f t="shared" ca="1" si="294"/>
        <v/>
      </c>
      <c r="AG4714" s="179">
        <f t="shared" ca="1" si="295"/>
        <v>0</v>
      </c>
      <c r="AH4714" s="179">
        <f t="shared" ca="1" si="296"/>
        <v>0</v>
      </c>
    </row>
    <row r="4715" spans="2:34" ht="15.75" x14ac:dyDescent="0.25">
      <c r="B4715">
        <f t="shared" ca="1" si="293"/>
        <v>4703</v>
      </c>
      <c r="C4715" t="str">
        <f ca="1">IFERROR(VLOOKUP(B4715,'SKT LİSTESİ'!F:F,1,0),"")</f>
        <v/>
      </c>
      <c r="E4715" s="128" t="str">
        <f ca="1">IFERROR(IF($C4715="","",VLOOKUP(FİLTRE!$C4715,'SKT LİSTESİ'!$F:$S,5,0)),"")</f>
        <v/>
      </c>
      <c r="F4715" s="129" t="str">
        <f ca="1">IFERROR(IF($C4715="","",VLOOKUP(FİLTRE!$C4715,'SKT LİSTESİ'!$F:$S,7,0)),"")</f>
        <v/>
      </c>
      <c r="G4715" s="130" t="str">
        <f ca="1">IFERROR(IF($C4715="","",VLOOKUP(FİLTRE!$C4715,'SKT LİSTESİ'!$F:$S,8,0)),"")</f>
        <v/>
      </c>
      <c r="H4715" s="131" t="str">
        <f ca="1">IF(E4715="","",IF($C4715="","",VLOOKUP(FİLTRE!$C4715,'SKT LİSTESİ'!$F:$S,9,0)))</f>
        <v/>
      </c>
      <c r="I4715" s="132" t="str">
        <f ca="1">IFERROR(IF($C4715="","",VLOOKUP(FİLTRE!$C4715,'SKT LİSTESİ'!$F:$S,10,0)),"")</f>
        <v/>
      </c>
      <c r="J4715" s="133" t="str">
        <f ca="1">IFERROR(IF($C4715="","",VLOOKUP(FİLTRE!$C4715,'SKT LİSTESİ'!$F:$S,11,0)),"")</f>
        <v/>
      </c>
      <c r="K4715" s="134" t="str">
        <f ca="1">IFERROR(IF($C4715="","",VLOOKUP(FİLTRE!$C4715,'SKT LİSTESİ'!$F:$S,12,0)),"")</f>
        <v/>
      </c>
      <c r="L4715" s="134" t="str">
        <f ca="1">IFERROR(IF($C4715="","",VLOOKUP(FİLTRE!$C4715,'SKT LİSTESİ'!$F:$S,13,0)),"")</f>
        <v/>
      </c>
      <c r="M4715" s="135" t="str">
        <f ca="1">IFERROR(IF($C4715="","",VLOOKUP(FİLTRE!$C4715,'SKT LİSTESİ'!$F:$AJ,14,0)),"")</f>
        <v/>
      </c>
      <c r="N4715" s="31" t="str">
        <f ca="1">IFERROR(IF($C4715="","",VLOOKUP(FİLTRE!$C4715,'SKT LİSTESİ'!$F:$AJ,22,0)),"")</f>
        <v/>
      </c>
      <c r="O4715" s="136" t="str">
        <f ca="1">IFERROR(IF($C4715="","",VLOOKUP(FİLTRE!$C4715,'SKT LİSTESİ'!$F:$AJ,23,0)),"")</f>
        <v/>
      </c>
      <c r="P4715" s="31"/>
      <c r="Q4715" s="31"/>
      <c r="R4715" s="137" t="str">
        <f ca="1">(IFERROR(IF($C4715="","",VLOOKUP(FİLTRE!$C4715,'SKT LİSTESİ'!$F:$AJ,15,0)),""))</f>
        <v/>
      </c>
      <c r="S4715" s="138" t="str">
        <f ca="1">IFERROR(IF($C4715="","",VLOOKUP(FİLTRE!$C4715,'SKT LİSTESİ'!$F:$AJ,16,0)),"")</f>
        <v/>
      </c>
      <c r="AF4715" s="179" t="str">
        <f t="shared" ca="1" si="294"/>
        <v/>
      </c>
      <c r="AG4715" s="179">
        <f t="shared" ca="1" si="295"/>
        <v>0</v>
      </c>
      <c r="AH4715" s="179">
        <f t="shared" ca="1" si="296"/>
        <v>0</v>
      </c>
    </row>
    <row r="4716" spans="2:34" ht="15.75" x14ac:dyDescent="0.25">
      <c r="B4716">
        <f t="shared" ca="1" si="293"/>
        <v>4704</v>
      </c>
      <c r="C4716" t="str">
        <f ca="1">IFERROR(VLOOKUP(B4716,'SKT LİSTESİ'!F:F,1,0),"")</f>
        <v/>
      </c>
      <c r="E4716" s="128" t="str">
        <f ca="1">IFERROR(IF($C4716="","",VLOOKUP(FİLTRE!$C4716,'SKT LİSTESİ'!$F:$S,5,0)),"")</f>
        <v/>
      </c>
      <c r="F4716" s="129" t="str">
        <f ca="1">IFERROR(IF($C4716="","",VLOOKUP(FİLTRE!$C4716,'SKT LİSTESİ'!$F:$S,7,0)),"")</f>
        <v/>
      </c>
      <c r="G4716" s="130" t="str">
        <f ca="1">IFERROR(IF($C4716="","",VLOOKUP(FİLTRE!$C4716,'SKT LİSTESİ'!$F:$S,8,0)),"")</f>
        <v/>
      </c>
      <c r="H4716" s="131" t="str">
        <f ca="1">IF(E4716="","",IF($C4716="","",VLOOKUP(FİLTRE!$C4716,'SKT LİSTESİ'!$F:$S,9,0)))</f>
        <v/>
      </c>
      <c r="I4716" s="132" t="str">
        <f ca="1">IFERROR(IF($C4716="","",VLOOKUP(FİLTRE!$C4716,'SKT LİSTESİ'!$F:$S,10,0)),"")</f>
        <v/>
      </c>
      <c r="J4716" s="133" t="str">
        <f ca="1">IFERROR(IF($C4716="","",VLOOKUP(FİLTRE!$C4716,'SKT LİSTESİ'!$F:$S,11,0)),"")</f>
        <v/>
      </c>
      <c r="K4716" s="134" t="str">
        <f ca="1">IFERROR(IF($C4716="","",VLOOKUP(FİLTRE!$C4716,'SKT LİSTESİ'!$F:$S,12,0)),"")</f>
        <v/>
      </c>
      <c r="L4716" s="134" t="str">
        <f ca="1">IFERROR(IF($C4716="","",VLOOKUP(FİLTRE!$C4716,'SKT LİSTESİ'!$F:$S,13,0)),"")</f>
        <v/>
      </c>
      <c r="M4716" s="135" t="str">
        <f ca="1">IFERROR(IF($C4716="","",VLOOKUP(FİLTRE!$C4716,'SKT LİSTESİ'!$F:$AJ,14,0)),"")</f>
        <v/>
      </c>
      <c r="N4716" s="31" t="str">
        <f ca="1">IFERROR(IF($C4716="","",VLOOKUP(FİLTRE!$C4716,'SKT LİSTESİ'!$F:$AJ,22,0)),"")</f>
        <v/>
      </c>
      <c r="O4716" s="136" t="str">
        <f ca="1">IFERROR(IF($C4716="","",VLOOKUP(FİLTRE!$C4716,'SKT LİSTESİ'!$F:$AJ,23,0)),"")</f>
        <v/>
      </c>
      <c r="P4716" s="31"/>
      <c r="Q4716" s="31"/>
      <c r="R4716" s="137" t="str">
        <f ca="1">(IFERROR(IF($C4716="","",VLOOKUP(FİLTRE!$C4716,'SKT LİSTESİ'!$F:$AJ,15,0)),""))</f>
        <v/>
      </c>
      <c r="S4716" s="138" t="str">
        <f ca="1">IFERROR(IF($C4716="","",VLOOKUP(FİLTRE!$C4716,'SKT LİSTESİ'!$F:$AJ,16,0)),"")</f>
        <v/>
      </c>
      <c r="AF4716" s="179" t="str">
        <f t="shared" ca="1" si="294"/>
        <v/>
      </c>
      <c r="AG4716" s="179">
        <f t="shared" ca="1" si="295"/>
        <v>0</v>
      </c>
      <c r="AH4716" s="179">
        <f t="shared" ca="1" si="296"/>
        <v>0</v>
      </c>
    </row>
    <row r="4717" spans="2:34" ht="15.75" x14ac:dyDescent="0.25">
      <c r="B4717">
        <f t="shared" ca="1" si="293"/>
        <v>4705</v>
      </c>
      <c r="C4717" t="str">
        <f ca="1">IFERROR(VLOOKUP(B4717,'SKT LİSTESİ'!F:F,1,0),"")</f>
        <v/>
      </c>
      <c r="E4717" s="128" t="str">
        <f ca="1">IFERROR(IF($C4717="","",VLOOKUP(FİLTRE!$C4717,'SKT LİSTESİ'!$F:$S,5,0)),"")</f>
        <v/>
      </c>
      <c r="F4717" s="129" t="str">
        <f ca="1">IFERROR(IF($C4717="","",VLOOKUP(FİLTRE!$C4717,'SKT LİSTESİ'!$F:$S,7,0)),"")</f>
        <v/>
      </c>
      <c r="G4717" s="130" t="str">
        <f ca="1">IFERROR(IF($C4717="","",VLOOKUP(FİLTRE!$C4717,'SKT LİSTESİ'!$F:$S,8,0)),"")</f>
        <v/>
      </c>
      <c r="H4717" s="131" t="str">
        <f ca="1">IF(E4717="","",IF($C4717="","",VLOOKUP(FİLTRE!$C4717,'SKT LİSTESİ'!$F:$S,9,0)))</f>
        <v/>
      </c>
      <c r="I4717" s="132" t="str">
        <f ca="1">IFERROR(IF($C4717="","",VLOOKUP(FİLTRE!$C4717,'SKT LİSTESİ'!$F:$S,10,0)),"")</f>
        <v/>
      </c>
      <c r="J4717" s="133" t="str">
        <f ca="1">IFERROR(IF($C4717="","",VLOOKUP(FİLTRE!$C4717,'SKT LİSTESİ'!$F:$S,11,0)),"")</f>
        <v/>
      </c>
      <c r="K4717" s="134" t="str">
        <f ca="1">IFERROR(IF($C4717="","",VLOOKUP(FİLTRE!$C4717,'SKT LİSTESİ'!$F:$S,12,0)),"")</f>
        <v/>
      </c>
      <c r="L4717" s="134" t="str">
        <f ca="1">IFERROR(IF($C4717="","",VLOOKUP(FİLTRE!$C4717,'SKT LİSTESİ'!$F:$S,13,0)),"")</f>
        <v/>
      </c>
      <c r="M4717" s="135" t="str">
        <f ca="1">IFERROR(IF($C4717="","",VLOOKUP(FİLTRE!$C4717,'SKT LİSTESİ'!$F:$AJ,14,0)),"")</f>
        <v/>
      </c>
      <c r="N4717" s="31" t="str">
        <f ca="1">IFERROR(IF($C4717="","",VLOOKUP(FİLTRE!$C4717,'SKT LİSTESİ'!$F:$AJ,22,0)),"")</f>
        <v/>
      </c>
      <c r="O4717" s="136" t="str">
        <f ca="1">IFERROR(IF($C4717="","",VLOOKUP(FİLTRE!$C4717,'SKT LİSTESİ'!$F:$AJ,23,0)),"")</f>
        <v/>
      </c>
      <c r="P4717" s="31"/>
      <c r="Q4717" s="31"/>
      <c r="R4717" s="137" t="str">
        <f ca="1">(IFERROR(IF($C4717="","",VLOOKUP(FİLTRE!$C4717,'SKT LİSTESİ'!$F:$AJ,15,0)),""))</f>
        <v/>
      </c>
      <c r="S4717" s="138" t="str">
        <f ca="1">IFERROR(IF($C4717="","",VLOOKUP(FİLTRE!$C4717,'SKT LİSTESİ'!$F:$AJ,16,0)),"")</f>
        <v/>
      </c>
      <c r="AF4717" s="179" t="str">
        <f t="shared" ca="1" si="294"/>
        <v/>
      </c>
      <c r="AG4717" s="179">
        <f t="shared" ca="1" si="295"/>
        <v>0</v>
      </c>
      <c r="AH4717" s="179">
        <f t="shared" ca="1" si="296"/>
        <v>0</v>
      </c>
    </row>
    <row r="4718" spans="2:34" ht="15.75" x14ac:dyDescent="0.25">
      <c r="B4718">
        <f t="shared" ca="1" si="293"/>
        <v>4706</v>
      </c>
      <c r="C4718" t="str">
        <f ca="1">IFERROR(VLOOKUP(B4718,'SKT LİSTESİ'!F:F,1,0),"")</f>
        <v/>
      </c>
      <c r="E4718" s="128" t="str">
        <f ca="1">IFERROR(IF($C4718="","",VLOOKUP(FİLTRE!$C4718,'SKT LİSTESİ'!$F:$S,5,0)),"")</f>
        <v/>
      </c>
      <c r="F4718" s="129" t="str">
        <f ca="1">IFERROR(IF($C4718="","",VLOOKUP(FİLTRE!$C4718,'SKT LİSTESİ'!$F:$S,7,0)),"")</f>
        <v/>
      </c>
      <c r="G4718" s="130" t="str">
        <f ca="1">IFERROR(IF($C4718="","",VLOOKUP(FİLTRE!$C4718,'SKT LİSTESİ'!$F:$S,8,0)),"")</f>
        <v/>
      </c>
      <c r="H4718" s="131" t="str">
        <f ca="1">IF(E4718="","",IF($C4718="","",VLOOKUP(FİLTRE!$C4718,'SKT LİSTESİ'!$F:$S,9,0)))</f>
        <v/>
      </c>
      <c r="I4718" s="132" t="str">
        <f ca="1">IFERROR(IF($C4718="","",VLOOKUP(FİLTRE!$C4718,'SKT LİSTESİ'!$F:$S,10,0)),"")</f>
        <v/>
      </c>
      <c r="J4718" s="133" t="str">
        <f ca="1">IFERROR(IF($C4718="","",VLOOKUP(FİLTRE!$C4718,'SKT LİSTESİ'!$F:$S,11,0)),"")</f>
        <v/>
      </c>
      <c r="K4718" s="134" t="str">
        <f ca="1">IFERROR(IF($C4718="","",VLOOKUP(FİLTRE!$C4718,'SKT LİSTESİ'!$F:$S,12,0)),"")</f>
        <v/>
      </c>
      <c r="L4718" s="134" t="str">
        <f ca="1">IFERROR(IF($C4718="","",VLOOKUP(FİLTRE!$C4718,'SKT LİSTESİ'!$F:$S,13,0)),"")</f>
        <v/>
      </c>
      <c r="M4718" s="135" t="str">
        <f ca="1">IFERROR(IF($C4718="","",VLOOKUP(FİLTRE!$C4718,'SKT LİSTESİ'!$F:$AJ,14,0)),"")</f>
        <v/>
      </c>
      <c r="N4718" s="31" t="str">
        <f ca="1">IFERROR(IF($C4718="","",VLOOKUP(FİLTRE!$C4718,'SKT LİSTESİ'!$F:$AJ,22,0)),"")</f>
        <v/>
      </c>
      <c r="O4718" s="136" t="str">
        <f ca="1">IFERROR(IF($C4718="","",VLOOKUP(FİLTRE!$C4718,'SKT LİSTESİ'!$F:$AJ,23,0)),"")</f>
        <v/>
      </c>
      <c r="P4718" s="31"/>
      <c r="Q4718" s="31"/>
      <c r="R4718" s="137" t="str">
        <f ca="1">(IFERROR(IF($C4718="","",VLOOKUP(FİLTRE!$C4718,'SKT LİSTESİ'!$F:$AJ,15,0)),""))</f>
        <v/>
      </c>
      <c r="S4718" s="138" t="str">
        <f ca="1">IFERROR(IF($C4718="","",VLOOKUP(FİLTRE!$C4718,'SKT LİSTESİ'!$F:$AJ,16,0)),"")</f>
        <v/>
      </c>
      <c r="AF4718" s="179" t="str">
        <f t="shared" ca="1" si="294"/>
        <v/>
      </c>
      <c r="AG4718" s="179">
        <f t="shared" ca="1" si="295"/>
        <v>0</v>
      </c>
      <c r="AH4718" s="179">
        <f t="shared" ca="1" si="296"/>
        <v>0</v>
      </c>
    </row>
    <row r="4719" spans="2:34" ht="15.75" x14ac:dyDescent="0.25">
      <c r="B4719">
        <f t="shared" ca="1" si="293"/>
        <v>4707</v>
      </c>
      <c r="C4719" t="str">
        <f ca="1">IFERROR(VLOOKUP(B4719,'SKT LİSTESİ'!F:F,1,0),"")</f>
        <v/>
      </c>
      <c r="E4719" s="128" t="str">
        <f ca="1">IFERROR(IF($C4719="","",VLOOKUP(FİLTRE!$C4719,'SKT LİSTESİ'!$F:$S,5,0)),"")</f>
        <v/>
      </c>
      <c r="F4719" s="129" t="str">
        <f ca="1">IFERROR(IF($C4719="","",VLOOKUP(FİLTRE!$C4719,'SKT LİSTESİ'!$F:$S,7,0)),"")</f>
        <v/>
      </c>
      <c r="G4719" s="130" t="str">
        <f ca="1">IFERROR(IF($C4719="","",VLOOKUP(FİLTRE!$C4719,'SKT LİSTESİ'!$F:$S,8,0)),"")</f>
        <v/>
      </c>
      <c r="H4719" s="131" t="str">
        <f ca="1">IF(E4719="","",IF($C4719="","",VLOOKUP(FİLTRE!$C4719,'SKT LİSTESİ'!$F:$S,9,0)))</f>
        <v/>
      </c>
      <c r="I4719" s="132" t="str">
        <f ca="1">IFERROR(IF($C4719="","",VLOOKUP(FİLTRE!$C4719,'SKT LİSTESİ'!$F:$S,10,0)),"")</f>
        <v/>
      </c>
      <c r="J4719" s="133" t="str">
        <f ca="1">IFERROR(IF($C4719="","",VLOOKUP(FİLTRE!$C4719,'SKT LİSTESİ'!$F:$S,11,0)),"")</f>
        <v/>
      </c>
      <c r="K4719" s="134" t="str">
        <f ca="1">IFERROR(IF($C4719="","",VLOOKUP(FİLTRE!$C4719,'SKT LİSTESİ'!$F:$S,12,0)),"")</f>
        <v/>
      </c>
      <c r="L4719" s="134" t="str">
        <f ca="1">IFERROR(IF($C4719="","",VLOOKUP(FİLTRE!$C4719,'SKT LİSTESİ'!$F:$S,13,0)),"")</f>
        <v/>
      </c>
      <c r="M4719" s="135" t="str">
        <f ca="1">IFERROR(IF($C4719="","",VLOOKUP(FİLTRE!$C4719,'SKT LİSTESİ'!$F:$AJ,14,0)),"")</f>
        <v/>
      </c>
      <c r="N4719" s="31" t="str">
        <f ca="1">IFERROR(IF($C4719="","",VLOOKUP(FİLTRE!$C4719,'SKT LİSTESİ'!$F:$AJ,22,0)),"")</f>
        <v/>
      </c>
      <c r="O4719" s="136" t="str">
        <f ca="1">IFERROR(IF($C4719="","",VLOOKUP(FİLTRE!$C4719,'SKT LİSTESİ'!$F:$AJ,23,0)),"")</f>
        <v/>
      </c>
      <c r="P4719" s="31"/>
      <c r="Q4719" s="31"/>
      <c r="R4719" s="137" t="str">
        <f ca="1">(IFERROR(IF($C4719="","",VLOOKUP(FİLTRE!$C4719,'SKT LİSTESİ'!$F:$AJ,15,0)),""))</f>
        <v/>
      </c>
      <c r="S4719" s="138" t="str">
        <f ca="1">IFERROR(IF($C4719="","",VLOOKUP(FİLTRE!$C4719,'SKT LİSTESİ'!$F:$AJ,16,0)),"")</f>
        <v/>
      </c>
      <c r="AF4719" s="179" t="str">
        <f t="shared" ca="1" si="294"/>
        <v/>
      </c>
      <c r="AG4719" s="179">
        <f t="shared" ca="1" si="295"/>
        <v>0</v>
      </c>
      <c r="AH4719" s="179">
        <f t="shared" ca="1" si="296"/>
        <v>0</v>
      </c>
    </row>
    <row r="4720" spans="2:34" ht="15.75" x14ac:dyDescent="0.25">
      <c r="B4720">
        <f t="shared" ca="1" si="293"/>
        <v>4708</v>
      </c>
      <c r="C4720" t="str">
        <f ca="1">IFERROR(VLOOKUP(B4720,'SKT LİSTESİ'!F:F,1,0),"")</f>
        <v/>
      </c>
      <c r="E4720" s="128" t="str">
        <f ca="1">IFERROR(IF($C4720="","",VLOOKUP(FİLTRE!$C4720,'SKT LİSTESİ'!$F:$S,5,0)),"")</f>
        <v/>
      </c>
      <c r="F4720" s="129" t="str">
        <f ca="1">IFERROR(IF($C4720="","",VLOOKUP(FİLTRE!$C4720,'SKT LİSTESİ'!$F:$S,7,0)),"")</f>
        <v/>
      </c>
      <c r="G4720" s="130" t="str">
        <f ca="1">IFERROR(IF($C4720="","",VLOOKUP(FİLTRE!$C4720,'SKT LİSTESİ'!$F:$S,8,0)),"")</f>
        <v/>
      </c>
      <c r="H4720" s="131" t="str">
        <f ca="1">IF(E4720="","",IF($C4720="","",VLOOKUP(FİLTRE!$C4720,'SKT LİSTESİ'!$F:$S,9,0)))</f>
        <v/>
      </c>
      <c r="I4720" s="132" t="str">
        <f ca="1">IFERROR(IF($C4720="","",VLOOKUP(FİLTRE!$C4720,'SKT LİSTESİ'!$F:$S,10,0)),"")</f>
        <v/>
      </c>
      <c r="J4720" s="133" t="str">
        <f ca="1">IFERROR(IF($C4720="","",VLOOKUP(FİLTRE!$C4720,'SKT LİSTESİ'!$F:$S,11,0)),"")</f>
        <v/>
      </c>
      <c r="K4720" s="134" t="str">
        <f ca="1">IFERROR(IF($C4720="","",VLOOKUP(FİLTRE!$C4720,'SKT LİSTESİ'!$F:$S,12,0)),"")</f>
        <v/>
      </c>
      <c r="L4720" s="134" t="str">
        <f ca="1">IFERROR(IF($C4720="","",VLOOKUP(FİLTRE!$C4720,'SKT LİSTESİ'!$F:$S,13,0)),"")</f>
        <v/>
      </c>
      <c r="M4720" s="135" t="str">
        <f ca="1">IFERROR(IF($C4720="","",VLOOKUP(FİLTRE!$C4720,'SKT LİSTESİ'!$F:$AJ,14,0)),"")</f>
        <v/>
      </c>
      <c r="N4720" s="31" t="str">
        <f ca="1">IFERROR(IF($C4720="","",VLOOKUP(FİLTRE!$C4720,'SKT LİSTESİ'!$F:$AJ,22,0)),"")</f>
        <v/>
      </c>
      <c r="O4720" s="136" t="str">
        <f ca="1">IFERROR(IF($C4720="","",VLOOKUP(FİLTRE!$C4720,'SKT LİSTESİ'!$F:$AJ,23,0)),"")</f>
        <v/>
      </c>
      <c r="P4720" s="31"/>
      <c r="Q4720" s="31"/>
      <c r="R4720" s="137" t="str">
        <f ca="1">(IFERROR(IF($C4720="","",VLOOKUP(FİLTRE!$C4720,'SKT LİSTESİ'!$F:$AJ,15,0)),""))</f>
        <v/>
      </c>
      <c r="S4720" s="138" t="str">
        <f ca="1">IFERROR(IF($C4720="","",VLOOKUP(FİLTRE!$C4720,'SKT LİSTESİ'!$F:$AJ,16,0)),"")</f>
        <v/>
      </c>
      <c r="AF4720" s="179" t="str">
        <f t="shared" ca="1" si="294"/>
        <v/>
      </c>
      <c r="AG4720" s="179">
        <f t="shared" ca="1" si="295"/>
        <v>0</v>
      </c>
      <c r="AH4720" s="179">
        <f t="shared" ca="1" si="296"/>
        <v>0</v>
      </c>
    </row>
    <row r="4721" spans="2:34" ht="15.75" x14ac:dyDescent="0.25">
      <c r="B4721">
        <f t="shared" ca="1" si="293"/>
        <v>4709</v>
      </c>
      <c r="C4721" t="str">
        <f ca="1">IFERROR(VLOOKUP(B4721,'SKT LİSTESİ'!F:F,1,0),"")</f>
        <v/>
      </c>
      <c r="E4721" s="128" t="str">
        <f ca="1">IFERROR(IF($C4721="","",VLOOKUP(FİLTRE!$C4721,'SKT LİSTESİ'!$F:$S,5,0)),"")</f>
        <v/>
      </c>
      <c r="F4721" s="129" t="str">
        <f ca="1">IFERROR(IF($C4721="","",VLOOKUP(FİLTRE!$C4721,'SKT LİSTESİ'!$F:$S,7,0)),"")</f>
        <v/>
      </c>
      <c r="G4721" s="130" t="str">
        <f ca="1">IFERROR(IF($C4721="","",VLOOKUP(FİLTRE!$C4721,'SKT LİSTESİ'!$F:$S,8,0)),"")</f>
        <v/>
      </c>
      <c r="H4721" s="131" t="str">
        <f ca="1">IF(E4721="","",IF($C4721="","",VLOOKUP(FİLTRE!$C4721,'SKT LİSTESİ'!$F:$S,9,0)))</f>
        <v/>
      </c>
      <c r="I4721" s="132" t="str">
        <f ca="1">IFERROR(IF($C4721="","",VLOOKUP(FİLTRE!$C4721,'SKT LİSTESİ'!$F:$S,10,0)),"")</f>
        <v/>
      </c>
      <c r="J4721" s="133" t="str">
        <f ca="1">IFERROR(IF($C4721="","",VLOOKUP(FİLTRE!$C4721,'SKT LİSTESİ'!$F:$S,11,0)),"")</f>
        <v/>
      </c>
      <c r="K4721" s="134" t="str">
        <f ca="1">IFERROR(IF($C4721="","",VLOOKUP(FİLTRE!$C4721,'SKT LİSTESİ'!$F:$S,12,0)),"")</f>
        <v/>
      </c>
      <c r="L4721" s="134" t="str">
        <f ca="1">IFERROR(IF($C4721="","",VLOOKUP(FİLTRE!$C4721,'SKT LİSTESİ'!$F:$S,13,0)),"")</f>
        <v/>
      </c>
      <c r="M4721" s="135" t="str">
        <f ca="1">IFERROR(IF($C4721="","",VLOOKUP(FİLTRE!$C4721,'SKT LİSTESİ'!$F:$AJ,14,0)),"")</f>
        <v/>
      </c>
      <c r="N4721" s="31" t="str">
        <f ca="1">IFERROR(IF($C4721="","",VLOOKUP(FİLTRE!$C4721,'SKT LİSTESİ'!$F:$AJ,22,0)),"")</f>
        <v/>
      </c>
      <c r="O4721" s="136" t="str">
        <f ca="1">IFERROR(IF($C4721="","",VLOOKUP(FİLTRE!$C4721,'SKT LİSTESİ'!$F:$AJ,23,0)),"")</f>
        <v/>
      </c>
      <c r="P4721" s="31"/>
      <c r="Q4721" s="31"/>
      <c r="R4721" s="137" t="str">
        <f ca="1">(IFERROR(IF($C4721="","",VLOOKUP(FİLTRE!$C4721,'SKT LİSTESİ'!$F:$AJ,15,0)),""))</f>
        <v/>
      </c>
      <c r="S4721" s="138" t="str">
        <f ca="1">IFERROR(IF($C4721="","",VLOOKUP(FİLTRE!$C4721,'SKT LİSTESİ'!$F:$AJ,16,0)),"")</f>
        <v/>
      </c>
      <c r="AF4721" s="179" t="str">
        <f t="shared" ca="1" si="294"/>
        <v/>
      </c>
      <c r="AG4721" s="179">
        <f t="shared" ca="1" si="295"/>
        <v>0</v>
      </c>
      <c r="AH4721" s="179">
        <f t="shared" ca="1" si="296"/>
        <v>0</v>
      </c>
    </row>
    <row r="4722" spans="2:34" ht="15.75" x14ac:dyDescent="0.25">
      <c r="B4722">
        <f t="shared" ca="1" si="293"/>
        <v>4710</v>
      </c>
      <c r="C4722" t="str">
        <f ca="1">IFERROR(VLOOKUP(B4722,'SKT LİSTESİ'!F:F,1,0),"")</f>
        <v/>
      </c>
      <c r="E4722" s="128" t="str">
        <f ca="1">IFERROR(IF($C4722="","",VLOOKUP(FİLTRE!$C4722,'SKT LİSTESİ'!$F:$S,5,0)),"")</f>
        <v/>
      </c>
      <c r="F4722" s="129" t="str">
        <f ca="1">IFERROR(IF($C4722="","",VLOOKUP(FİLTRE!$C4722,'SKT LİSTESİ'!$F:$S,7,0)),"")</f>
        <v/>
      </c>
      <c r="G4722" s="130" t="str">
        <f ca="1">IFERROR(IF($C4722="","",VLOOKUP(FİLTRE!$C4722,'SKT LİSTESİ'!$F:$S,8,0)),"")</f>
        <v/>
      </c>
      <c r="H4722" s="131" t="str">
        <f ca="1">IF(E4722="","",IF($C4722="","",VLOOKUP(FİLTRE!$C4722,'SKT LİSTESİ'!$F:$S,9,0)))</f>
        <v/>
      </c>
      <c r="I4722" s="132" t="str">
        <f ca="1">IFERROR(IF($C4722="","",VLOOKUP(FİLTRE!$C4722,'SKT LİSTESİ'!$F:$S,10,0)),"")</f>
        <v/>
      </c>
      <c r="J4722" s="133" t="str">
        <f ca="1">IFERROR(IF($C4722="","",VLOOKUP(FİLTRE!$C4722,'SKT LİSTESİ'!$F:$S,11,0)),"")</f>
        <v/>
      </c>
      <c r="K4722" s="134" t="str">
        <f ca="1">IFERROR(IF($C4722="","",VLOOKUP(FİLTRE!$C4722,'SKT LİSTESİ'!$F:$S,12,0)),"")</f>
        <v/>
      </c>
      <c r="L4722" s="134" t="str">
        <f ca="1">IFERROR(IF($C4722="","",VLOOKUP(FİLTRE!$C4722,'SKT LİSTESİ'!$F:$S,13,0)),"")</f>
        <v/>
      </c>
      <c r="M4722" s="135" t="str">
        <f ca="1">IFERROR(IF($C4722="","",VLOOKUP(FİLTRE!$C4722,'SKT LİSTESİ'!$F:$AJ,14,0)),"")</f>
        <v/>
      </c>
      <c r="N4722" s="31" t="str">
        <f ca="1">IFERROR(IF($C4722="","",VLOOKUP(FİLTRE!$C4722,'SKT LİSTESİ'!$F:$AJ,22,0)),"")</f>
        <v/>
      </c>
      <c r="O4722" s="136" t="str">
        <f ca="1">IFERROR(IF($C4722="","",VLOOKUP(FİLTRE!$C4722,'SKT LİSTESİ'!$F:$AJ,23,0)),"")</f>
        <v/>
      </c>
      <c r="P4722" s="31"/>
      <c r="Q4722" s="31"/>
      <c r="R4722" s="137" t="str">
        <f ca="1">(IFERROR(IF($C4722="","",VLOOKUP(FİLTRE!$C4722,'SKT LİSTESİ'!$F:$AJ,15,0)),""))</f>
        <v/>
      </c>
      <c r="S4722" s="138" t="str">
        <f ca="1">IFERROR(IF($C4722="","",VLOOKUP(FİLTRE!$C4722,'SKT LİSTESİ'!$F:$AJ,16,0)),"")</f>
        <v/>
      </c>
      <c r="AF4722" s="179" t="str">
        <f t="shared" ca="1" si="294"/>
        <v/>
      </c>
      <c r="AG4722" s="179">
        <f t="shared" ca="1" si="295"/>
        <v>0</v>
      </c>
      <c r="AH4722" s="179">
        <f t="shared" ca="1" si="296"/>
        <v>0</v>
      </c>
    </row>
    <row r="4723" spans="2:34" ht="15.75" x14ac:dyDescent="0.25">
      <c r="B4723">
        <f t="shared" ca="1" si="293"/>
        <v>4711</v>
      </c>
      <c r="C4723" t="str">
        <f ca="1">IFERROR(VLOOKUP(B4723,'SKT LİSTESİ'!F:F,1,0),"")</f>
        <v/>
      </c>
      <c r="E4723" s="128" t="str">
        <f ca="1">IFERROR(IF($C4723="","",VLOOKUP(FİLTRE!$C4723,'SKT LİSTESİ'!$F:$S,5,0)),"")</f>
        <v/>
      </c>
      <c r="F4723" s="129" t="str">
        <f ca="1">IFERROR(IF($C4723="","",VLOOKUP(FİLTRE!$C4723,'SKT LİSTESİ'!$F:$S,7,0)),"")</f>
        <v/>
      </c>
      <c r="G4723" s="130" t="str">
        <f ca="1">IFERROR(IF($C4723="","",VLOOKUP(FİLTRE!$C4723,'SKT LİSTESİ'!$F:$S,8,0)),"")</f>
        <v/>
      </c>
      <c r="H4723" s="131" t="str">
        <f ca="1">IF(E4723="","",IF($C4723="","",VLOOKUP(FİLTRE!$C4723,'SKT LİSTESİ'!$F:$S,9,0)))</f>
        <v/>
      </c>
      <c r="I4723" s="132" t="str">
        <f ca="1">IFERROR(IF($C4723="","",VLOOKUP(FİLTRE!$C4723,'SKT LİSTESİ'!$F:$S,10,0)),"")</f>
        <v/>
      </c>
      <c r="J4723" s="133" t="str">
        <f ca="1">IFERROR(IF($C4723="","",VLOOKUP(FİLTRE!$C4723,'SKT LİSTESİ'!$F:$S,11,0)),"")</f>
        <v/>
      </c>
      <c r="K4723" s="134" t="str">
        <f ca="1">IFERROR(IF($C4723="","",VLOOKUP(FİLTRE!$C4723,'SKT LİSTESİ'!$F:$S,12,0)),"")</f>
        <v/>
      </c>
      <c r="L4723" s="134" t="str">
        <f ca="1">IFERROR(IF($C4723="","",VLOOKUP(FİLTRE!$C4723,'SKT LİSTESİ'!$F:$S,13,0)),"")</f>
        <v/>
      </c>
      <c r="M4723" s="135" t="str">
        <f ca="1">IFERROR(IF($C4723="","",VLOOKUP(FİLTRE!$C4723,'SKT LİSTESİ'!$F:$AJ,14,0)),"")</f>
        <v/>
      </c>
      <c r="N4723" s="31" t="str">
        <f ca="1">IFERROR(IF($C4723="","",VLOOKUP(FİLTRE!$C4723,'SKT LİSTESİ'!$F:$AJ,22,0)),"")</f>
        <v/>
      </c>
      <c r="O4723" s="136" t="str">
        <f ca="1">IFERROR(IF($C4723="","",VLOOKUP(FİLTRE!$C4723,'SKT LİSTESİ'!$F:$AJ,23,0)),"")</f>
        <v/>
      </c>
      <c r="P4723" s="31"/>
      <c r="Q4723" s="31"/>
      <c r="R4723" s="137" t="str">
        <f ca="1">(IFERROR(IF($C4723="","",VLOOKUP(FİLTRE!$C4723,'SKT LİSTESİ'!$F:$AJ,15,0)),""))</f>
        <v/>
      </c>
      <c r="S4723" s="138" t="str">
        <f ca="1">IFERROR(IF($C4723="","",VLOOKUP(FİLTRE!$C4723,'SKT LİSTESİ'!$F:$AJ,16,0)),"")</f>
        <v/>
      </c>
      <c r="AF4723" s="179" t="str">
        <f t="shared" ca="1" si="294"/>
        <v/>
      </c>
      <c r="AG4723" s="179">
        <f t="shared" ca="1" si="295"/>
        <v>0</v>
      </c>
      <c r="AH4723" s="179">
        <f t="shared" ca="1" si="296"/>
        <v>0</v>
      </c>
    </row>
    <row r="4724" spans="2:34" ht="15.75" x14ac:dyDescent="0.25">
      <c r="B4724">
        <f t="shared" ca="1" si="293"/>
        <v>4712</v>
      </c>
      <c r="C4724" t="str">
        <f ca="1">IFERROR(VLOOKUP(B4724,'SKT LİSTESİ'!F:F,1,0),"")</f>
        <v/>
      </c>
      <c r="E4724" s="128" t="str">
        <f ca="1">IFERROR(IF($C4724="","",VLOOKUP(FİLTRE!$C4724,'SKT LİSTESİ'!$F:$S,5,0)),"")</f>
        <v/>
      </c>
      <c r="F4724" s="129" t="str">
        <f ca="1">IFERROR(IF($C4724="","",VLOOKUP(FİLTRE!$C4724,'SKT LİSTESİ'!$F:$S,7,0)),"")</f>
        <v/>
      </c>
      <c r="G4724" s="130" t="str">
        <f ca="1">IFERROR(IF($C4724="","",VLOOKUP(FİLTRE!$C4724,'SKT LİSTESİ'!$F:$S,8,0)),"")</f>
        <v/>
      </c>
      <c r="H4724" s="131" t="str">
        <f ca="1">IF(E4724="","",IF($C4724="","",VLOOKUP(FİLTRE!$C4724,'SKT LİSTESİ'!$F:$S,9,0)))</f>
        <v/>
      </c>
      <c r="I4724" s="132" t="str">
        <f ca="1">IFERROR(IF($C4724="","",VLOOKUP(FİLTRE!$C4724,'SKT LİSTESİ'!$F:$S,10,0)),"")</f>
        <v/>
      </c>
      <c r="J4724" s="133" t="str">
        <f ca="1">IFERROR(IF($C4724="","",VLOOKUP(FİLTRE!$C4724,'SKT LİSTESİ'!$F:$S,11,0)),"")</f>
        <v/>
      </c>
      <c r="K4724" s="134" t="str">
        <f ca="1">IFERROR(IF($C4724="","",VLOOKUP(FİLTRE!$C4724,'SKT LİSTESİ'!$F:$S,12,0)),"")</f>
        <v/>
      </c>
      <c r="L4724" s="134" t="str">
        <f ca="1">IFERROR(IF($C4724="","",VLOOKUP(FİLTRE!$C4724,'SKT LİSTESİ'!$F:$S,13,0)),"")</f>
        <v/>
      </c>
      <c r="M4724" s="135" t="str">
        <f ca="1">IFERROR(IF($C4724="","",VLOOKUP(FİLTRE!$C4724,'SKT LİSTESİ'!$F:$AJ,14,0)),"")</f>
        <v/>
      </c>
      <c r="N4724" s="31" t="str">
        <f ca="1">IFERROR(IF($C4724="","",VLOOKUP(FİLTRE!$C4724,'SKT LİSTESİ'!$F:$AJ,22,0)),"")</f>
        <v/>
      </c>
      <c r="O4724" s="136" t="str">
        <f ca="1">IFERROR(IF($C4724="","",VLOOKUP(FİLTRE!$C4724,'SKT LİSTESİ'!$F:$AJ,23,0)),"")</f>
        <v/>
      </c>
      <c r="P4724" s="31"/>
      <c r="Q4724" s="31"/>
      <c r="R4724" s="137" t="str">
        <f ca="1">(IFERROR(IF($C4724="","",VLOOKUP(FİLTRE!$C4724,'SKT LİSTESİ'!$F:$AJ,15,0)),""))</f>
        <v/>
      </c>
      <c r="S4724" s="138" t="str">
        <f ca="1">IFERROR(IF($C4724="","",VLOOKUP(FİLTRE!$C4724,'SKT LİSTESİ'!$F:$AJ,16,0)),"")</f>
        <v/>
      </c>
      <c r="AF4724" s="179" t="str">
        <f t="shared" ca="1" si="294"/>
        <v/>
      </c>
      <c r="AG4724" s="179">
        <f t="shared" ca="1" si="295"/>
        <v>0</v>
      </c>
      <c r="AH4724" s="179">
        <f t="shared" ca="1" si="296"/>
        <v>0</v>
      </c>
    </row>
    <row r="4725" spans="2:34" ht="15.75" x14ac:dyDescent="0.25">
      <c r="B4725">
        <f t="shared" ca="1" si="293"/>
        <v>4713</v>
      </c>
      <c r="C4725" t="str">
        <f ca="1">IFERROR(VLOOKUP(B4725,'SKT LİSTESİ'!F:F,1,0),"")</f>
        <v/>
      </c>
      <c r="E4725" s="128" t="str">
        <f ca="1">IFERROR(IF($C4725="","",VLOOKUP(FİLTRE!$C4725,'SKT LİSTESİ'!$F:$S,5,0)),"")</f>
        <v/>
      </c>
      <c r="F4725" s="129" t="str">
        <f ca="1">IFERROR(IF($C4725="","",VLOOKUP(FİLTRE!$C4725,'SKT LİSTESİ'!$F:$S,7,0)),"")</f>
        <v/>
      </c>
      <c r="G4725" s="130" t="str">
        <f ca="1">IFERROR(IF($C4725="","",VLOOKUP(FİLTRE!$C4725,'SKT LİSTESİ'!$F:$S,8,0)),"")</f>
        <v/>
      </c>
      <c r="H4725" s="131" t="str">
        <f ca="1">IF(E4725="","",IF($C4725="","",VLOOKUP(FİLTRE!$C4725,'SKT LİSTESİ'!$F:$S,9,0)))</f>
        <v/>
      </c>
      <c r="I4725" s="132" t="str">
        <f ca="1">IFERROR(IF($C4725="","",VLOOKUP(FİLTRE!$C4725,'SKT LİSTESİ'!$F:$S,10,0)),"")</f>
        <v/>
      </c>
      <c r="J4725" s="133" t="str">
        <f ca="1">IFERROR(IF($C4725="","",VLOOKUP(FİLTRE!$C4725,'SKT LİSTESİ'!$F:$S,11,0)),"")</f>
        <v/>
      </c>
      <c r="K4725" s="134" t="str">
        <f ca="1">IFERROR(IF($C4725="","",VLOOKUP(FİLTRE!$C4725,'SKT LİSTESİ'!$F:$S,12,0)),"")</f>
        <v/>
      </c>
      <c r="L4725" s="134" t="str">
        <f ca="1">IFERROR(IF($C4725="","",VLOOKUP(FİLTRE!$C4725,'SKT LİSTESİ'!$F:$S,13,0)),"")</f>
        <v/>
      </c>
      <c r="M4725" s="135" t="str">
        <f ca="1">IFERROR(IF($C4725="","",VLOOKUP(FİLTRE!$C4725,'SKT LİSTESİ'!$F:$AJ,14,0)),"")</f>
        <v/>
      </c>
      <c r="N4725" s="31" t="str">
        <f ca="1">IFERROR(IF($C4725="","",VLOOKUP(FİLTRE!$C4725,'SKT LİSTESİ'!$F:$AJ,22,0)),"")</f>
        <v/>
      </c>
      <c r="O4725" s="136" t="str">
        <f ca="1">IFERROR(IF($C4725="","",VLOOKUP(FİLTRE!$C4725,'SKT LİSTESİ'!$F:$AJ,23,0)),"")</f>
        <v/>
      </c>
      <c r="P4725" s="31"/>
      <c r="Q4725" s="31"/>
      <c r="R4725" s="137" t="str">
        <f ca="1">(IFERROR(IF($C4725="","",VLOOKUP(FİLTRE!$C4725,'SKT LİSTESİ'!$F:$AJ,15,0)),""))</f>
        <v/>
      </c>
      <c r="S4725" s="138" t="str">
        <f ca="1">IFERROR(IF($C4725="","",VLOOKUP(FİLTRE!$C4725,'SKT LİSTESİ'!$F:$AJ,16,0)),"")</f>
        <v/>
      </c>
      <c r="AF4725" s="179" t="str">
        <f t="shared" ca="1" si="294"/>
        <v/>
      </c>
      <c r="AG4725" s="179">
        <f t="shared" ca="1" si="295"/>
        <v>0</v>
      </c>
      <c r="AH4725" s="179">
        <f t="shared" ca="1" si="296"/>
        <v>0</v>
      </c>
    </row>
    <row r="4726" spans="2:34" ht="15.75" x14ac:dyDescent="0.25">
      <c r="B4726">
        <f t="shared" ca="1" si="293"/>
        <v>4714</v>
      </c>
      <c r="C4726" t="str">
        <f ca="1">IFERROR(VLOOKUP(B4726,'SKT LİSTESİ'!F:F,1,0),"")</f>
        <v/>
      </c>
      <c r="E4726" s="128" t="str">
        <f ca="1">IFERROR(IF($C4726="","",VLOOKUP(FİLTRE!$C4726,'SKT LİSTESİ'!$F:$S,5,0)),"")</f>
        <v/>
      </c>
      <c r="F4726" s="129" t="str">
        <f ca="1">IFERROR(IF($C4726="","",VLOOKUP(FİLTRE!$C4726,'SKT LİSTESİ'!$F:$S,7,0)),"")</f>
        <v/>
      </c>
      <c r="G4726" s="130" t="str">
        <f ca="1">IFERROR(IF($C4726="","",VLOOKUP(FİLTRE!$C4726,'SKT LİSTESİ'!$F:$S,8,0)),"")</f>
        <v/>
      </c>
      <c r="H4726" s="131" t="str">
        <f ca="1">IF(E4726="","",IF($C4726="","",VLOOKUP(FİLTRE!$C4726,'SKT LİSTESİ'!$F:$S,9,0)))</f>
        <v/>
      </c>
      <c r="I4726" s="132" t="str">
        <f ca="1">IFERROR(IF($C4726="","",VLOOKUP(FİLTRE!$C4726,'SKT LİSTESİ'!$F:$S,10,0)),"")</f>
        <v/>
      </c>
      <c r="J4726" s="133" t="str">
        <f ca="1">IFERROR(IF($C4726="","",VLOOKUP(FİLTRE!$C4726,'SKT LİSTESİ'!$F:$S,11,0)),"")</f>
        <v/>
      </c>
      <c r="K4726" s="134" t="str">
        <f ca="1">IFERROR(IF($C4726="","",VLOOKUP(FİLTRE!$C4726,'SKT LİSTESİ'!$F:$S,12,0)),"")</f>
        <v/>
      </c>
      <c r="L4726" s="134" t="str">
        <f ca="1">IFERROR(IF($C4726="","",VLOOKUP(FİLTRE!$C4726,'SKT LİSTESİ'!$F:$S,13,0)),"")</f>
        <v/>
      </c>
      <c r="M4726" s="135" t="str">
        <f ca="1">IFERROR(IF($C4726="","",VLOOKUP(FİLTRE!$C4726,'SKT LİSTESİ'!$F:$AJ,14,0)),"")</f>
        <v/>
      </c>
      <c r="N4726" s="31" t="str">
        <f ca="1">IFERROR(IF($C4726="","",VLOOKUP(FİLTRE!$C4726,'SKT LİSTESİ'!$F:$AJ,22,0)),"")</f>
        <v/>
      </c>
      <c r="O4726" s="136" t="str">
        <f ca="1">IFERROR(IF($C4726="","",VLOOKUP(FİLTRE!$C4726,'SKT LİSTESİ'!$F:$AJ,23,0)),"")</f>
        <v/>
      </c>
      <c r="P4726" s="31"/>
      <c r="Q4726" s="31"/>
      <c r="R4726" s="137" t="str">
        <f ca="1">(IFERROR(IF($C4726="","",VLOOKUP(FİLTRE!$C4726,'SKT LİSTESİ'!$F:$AJ,15,0)),""))</f>
        <v/>
      </c>
      <c r="S4726" s="138" t="str">
        <f ca="1">IFERROR(IF($C4726="","",VLOOKUP(FİLTRE!$C4726,'SKT LİSTESİ'!$F:$AJ,16,0)),"")</f>
        <v/>
      </c>
      <c r="AF4726" s="179" t="str">
        <f t="shared" ca="1" si="294"/>
        <v/>
      </c>
      <c r="AG4726" s="179">
        <f t="shared" ca="1" si="295"/>
        <v>0</v>
      </c>
      <c r="AH4726" s="179">
        <f t="shared" ca="1" si="296"/>
        <v>0</v>
      </c>
    </row>
    <row r="4727" spans="2:34" ht="15.75" x14ac:dyDescent="0.25">
      <c r="B4727">
        <f t="shared" ca="1" si="293"/>
        <v>4715</v>
      </c>
      <c r="C4727" t="str">
        <f ca="1">IFERROR(VLOOKUP(B4727,'SKT LİSTESİ'!F:F,1,0),"")</f>
        <v/>
      </c>
      <c r="E4727" s="128" t="str">
        <f ca="1">IFERROR(IF($C4727="","",VLOOKUP(FİLTRE!$C4727,'SKT LİSTESİ'!$F:$S,5,0)),"")</f>
        <v/>
      </c>
      <c r="F4727" s="129" t="str">
        <f ca="1">IFERROR(IF($C4727="","",VLOOKUP(FİLTRE!$C4727,'SKT LİSTESİ'!$F:$S,7,0)),"")</f>
        <v/>
      </c>
      <c r="G4727" s="130" t="str">
        <f ca="1">IFERROR(IF($C4727="","",VLOOKUP(FİLTRE!$C4727,'SKT LİSTESİ'!$F:$S,8,0)),"")</f>
        <v/>
      </c>
      <c r="H4727" s="131" t="str">
        <f ca="1">IF(E4727="","",IF($C4727="","",VLOOKUP(FİLTRE!$C4727,'SKT LİSTESİ'!$F:$S,9,0)))</f>
        <v/>
      </c>
      <c r="I4727" s="132" t="str">
        <f ca="1">IFERROR(IF($C4727="","",VLOOKUP(FİLTRE!$C4727,'SKT LİSTESİ'!$F:$S,10,0)),"")</f>
        <v/>
      </c>
      <c r="J4727" s="133" t="str">
        <f ca="1">IFERROR(IF($C4727="","",VLOOKUP(FİLTRE!$C4727,'SKT LİSTESİ'!$F:$S,11,0)),"")</f>
        <v/>
      </c>
      <c r="K4727" s="134" t="str">
        <f ca="1">IFERROR(IF($C4727="","",VLOOKUP(FİLTRE!$C4727,'SKT LİSTESİ'!$F:$S,12,0)),"")</f>
        <v/>
      </c>
      <c r="L4727" s="134" t="str">
        <f ca="1">IFERROR(IF($C4727="","",VLOOKUP(FİLTRE!$C4727,'SKT LİSTESİ'!$F:$S,13,0)),"")</f>
        <v/>
      </c>
      <c r="M4727" s="135" t="str">
        <f ca="1">IFERROR(IF($C4727="","",VLOOKUP(FİLTRE!$C4727,'SKT LİSTESİ'!$F:$AJ,14,0)),"")</f>
        <v/>
      </c>
      <c r="N4727" s="31" t="str">
        <f ca="1">IFERROR(IF($C4727="","",VLOOKUP(FİLTRE!$C4727,'SKT LİSTESİ'!$F:$AJ,22,0)),"")</f>
        <v/>
      </c>
      <c r="O4727" s="136" t="str">
        <f ca="1">IFERROR(IF($C4727="","",VLOOKUP(FİLTRE!$C4727,'SKT LİSTESİ'!$F:$AJ,23,0)),"")</f>
        <v/>
      </c>
      <c r="P4727" s="31"/>
      <c r="Q4727" s="31"/>
      <c r="R4727" s="137" t="str">
        <f ca="1">(IFERROR(IF($C4727="","",VLOOKUP(FİLTRE!$C4727,'SKT LİSTESİ'!$F:$AJ,15,0)),""))</f>
        <v/>
      </c>
      <c r="S4727" s="138" t="str">
        <f ca="1">IFERROR(IF($C4727="","",VLOOKUP(FİLTRE!$C4727,'SKT LİSTESİ'!$F:$AJ,16,0)),"")</f>
        <v/>
      </c>
      <c r="AF4727" s="179" t="str">
        <f t="shared" ca="1" si="294"/>
        <v/>
      </c>
      <c r="AG4727" s="179">
        <f t="shared" ca="1" si="295"/>
        <v>0</v>
      </c>
      <c r="AH4727" s="179">
        <f t="shared" ca="1" si="296"/>
        <v>0</v>
      </c>
    </row>
    <row r="4728" spans="2:34" ht="15.75" x14ac:dyDescent="0.25">
      <c r="B4728">
        <f t="shared" ca="1" si="293"/>
        <v>4716</v>
      </c>
      <c r="C4728" t="str">
        <f ca="1">IFERROR(VLOOKUP(B4728,'SKT LİSTESİ'!F:F,1,0),"")</f>
        <v/>
      </c>
      <c r="E4728" s="128" t="str">
        <f ca="1">IFERROR(IF($C4728="","",VLOOKUP(FİLTRE!$C4728,'SKT LİSTESİ'!$F:$S,5,0)),"")</f>
        <v/>
      </c>
      <c r="F4728" s="129" t="str">
        <f ca="1">IFERROR(IF($C4728="","",VLOOKUP(FİLTRE!$C4728,'SKT LİSTESİ'!$F:$S,7,0)),"")</f>
        <v/>
      </c>
      <c r="G4728" s="130" t="str">
        <f ca="1">IFERROR(IF($C4728="","",VLOOKUP(FİLTRE!$C4728,'SKT LİSTESİ'!$F:$S,8,0)),"")</f>
        <v/>
      </c>
      <c r="H4728" s="131" t="str">
        <f ca="1">IF(E4728="","",IF($C4728="","",VLOOKUP(FİLTRE!$C4728,'SKT LİSTESİ'!$F:$S,9,0)))</f>
        <v/>
      </c>
      <c r="I4728" s="132" t="str">
        <f ca="1">IFERROR(IF($C4728="","",VLOOKUP(FİLTRE!$C4728,'SKT LİSTESİ'!$F:$S,10,0)),"")</f>
        <v/>
      </c>
      <c r="J4728" s="133" t="str">
        <f ca="1">IFERROR(IF($C4728="","",VLOOKUP(FİLTRE!$C4728,'SKT LİSTESİ'!$F:$S,11,0)),"")</f>
        <v/>
      </c>
      <c r="K4728" s="134" t="str">
        <f ca="1">IFERROR(IF($C4728="","",VLOOKUP(FİLTRE!$C4728,'SKT LİSTESİ'!$F:$S,12,0)),"")</f>
        <v/>
      </c>
      <c r="L4728" s="134" t="str">
        <f ca="1">IFERROR(IF($C4728="","",VLOOKUP(FİLTRE!$C4728,'SKT LİSTESİ'!$F:$S,13,0)),"")</f>
        <v/>
      </c>
      <c r="M4728" s="135" t="str">
        <f ca="1">IFERROR(IF($C4728="","",VLOOKUP(FİLTRE!$C4728,'SKT LİSTESİ'!$F:$AJ,14,0)),"")</f>
        <v/>
      </c>
      <c r="N4728" s="31" t="str">
        <f ca="1">IFERROR(IF($C4728="","",VLOOKUP(FİLTRE!$C4728,'SKT LİSTESİ'!$F:$AJ,22,0)),"")</f>
        <v/>
      </c>
      <c r="O4728" s="136" t="str">
        <f ca="1">IFERROR(IF($C4728="","",VLOOKUP(FİLTRE!$C4728,'SKT LİSTESİ'!$F:$AJ,23,0)),"")</f>
        <v/>
      </c>
      <c r="P4728" s="31"/>
      <c r="Q4728" s="31"/>
      <c r="R4728" s="137" t="str">
        <f ca="1">(IFERROR(IF($C4728="","",VLOOKUP(FİLTRE!$C4728,'SKT LİSTESİ'!$F:$AJ,15,0)),""))</f>
        <v/>
      </c>
      <c r="S4728" s="138" t="str">
        <f ca="1">IFERROR(IF($C4728="","",VLOOKUP(FİLTRE!$C4728,'SKT LİSTESİ'!$F:$AJ,16,0)),"")</f>
        <v/>
      </c>
      <c r="AF4728" s="179" t="str">
        <f t="shared" ca="1" si="294"/>
        <v/>
      </c>
      <c r="AG4728" s="179">
        <f t="shared" ca="1" si="295"/>
        <v>0</v>
      </c>
      <c r="AH4728" s="179">
        <f t="shared" ca="1" si="296"/>
        <v>0</v>
      </c>
    </row>
    <row r="4729" spans="2:34" ht="15.75" x14ac:dyDescent="0.25">
      <c r="B4729">
        <f t="shared" ca="1" si="293"/>
        <v>4717</v>
      </c>
      <c r="C4729" t="str">
        <f ca="1">IFERROR(VLOOKUP(B4729,'SKT LİSTESİ'!F:F,1,0),"")</f>
        <v/>
      </c>
      <c r="E4729" s="128" t="str">
        <f ca="1">IFERROR(IF($C4729="","",VLOOKUP(FİLTRE!$C4729,'SKT LİSTESİ'!$F:$S,5,0)),"")</f>
        <v/>
      </c>
      <c r="F4729" s="129" t="str">
        <f ca="1">IFERROR(IF($C4729="","",VLOOKUP(FİLTRE!$C4729,'SKT LİSTESİ'!$F:$S,7,0)),"")</f>
        <v/>
      </c>
      <c r="G4729" s="130" t="str">
        <f ca="1">IFERROR(IF($C4729="","",VLOOKUP(FİLTRE!$C4729,'SKT LİSTESİ'!$F:$S,8,0)),"")</f>
        <v/>
      </c>
      <c r="H4729" s="131" t="str">
        <f ca="1">IF(E4729="","",IF($C4729="","",VLOOKUP(FİLTRE!$C4729,'SKT LİSTESİ'!$F:$S,9,0)))</f>
        <v/>
      </c>
      <c r="I4729" s="132" t="str">
        <f ca="1">IFERROR(IF($C4729="","",VLOOKUP(FİLTRE!$C4729,'SKT LİSTESİ'!$F:$S,10,0)),"")</f>
        <v/>
      </c>
      <c r="J4729" s="133" t="str">
        <f ca="1">IFERROR(IF($C4729="","",VLOOKUP(FİLTRE!$C4729,'SKT LİSTESİ'!$F:$S,11,0)),"")</f>
        <v/>
      </c>
      <c r="K4729" s="134" t="str">
        <f ca="1">IFERROR(IF($C4729="","",VLOOKUP(FİLTRE!$C4729,'SKT LİSTESİ'!$F:$S,12,0)),"")</f>
        <v/>
      </c>
      <c r="L4729" s="134" t="str">
        <f ca="1">IFERROR(IF($C4729="","",VLOOKUP(FİLTRE!$C4729,'SKT LİSTESİ'!$F:$S,13,0)),"")</f>
        <v/>
      </c>
      <c r="M4729" s="135" t="str">
        <f ca="1">IFERROR(IF($C4729="","",VLOOKUP(FİLTRE!$C4729,'SKT LİSTESİ'!$F:$AJ,14,0)),"")</f>
        <v/>
      </c>
      <c r="N4729" s="31" t="str">
        <f ca="1">IFERROR(IF($C4729="","",VLOOKUP(FİLTRE!$C4729,'SKT LİSTESİ'!$F:$AJ,22,0)),"")</f>
        <v/>
      </c>
      <c r="O4729" s="136" t="str">
        <f ca="1">IFERROR(IF($C4729="","",VLOOKUP(FİLTRE!$C4729,'SKT LİSTESİ'!$F:$AJ,23,0)),"")</f>
        <v/>
      </c>
      <c r="P4729" s="31"/>
      <c r="Q4729" s="31"/>
      <c r="R4729" s="137" t="str">
        <f ca="1">(IFERROR(IF($C4729="","",VLOOKUP(FİLTRE!$C4729,'SKT LİSTESİ'!$F:$AJ,15,0)),""))</f>
        <v/>
      </c>
      <c r="S4729" s="138" t="str">
        <f ca="1">IFERROR(IF($C4729="","",VLOOKUP(FİLTRE!$C4729,'SKT LİSTESİ'!$F:$AJ,16,0)),"")</f>
        <v/>
      </c>
      <c r="AF4729" s="179" t="str">
        <f t="shared" ca="1" si="294"/>
        <v/>
      </c>
      <c r="AG4729" s="179">
        <f t="shared" ca="1" si="295"/>
        <v>0</v>
      </c>
      <c r="AH4729" s="179">
        <f t="shared" ca="1" si="296"/>
        <v>0</v>
      </c>
    </row>
    <row r="4730" spans="2:34" ht="15.75" x14ac:dyDescent="0.25">
      <c r="B4730">
        <f t="shared" ca="1" si="293"/>
        <v>4718</v>
      </c>
      <c r="C4730" t="str">
        <f ca="1">IFERROR(VLOOKUP(B4730,'SKT LİSTESİ'!F:F,1,0),"")</f>
        <v/>
      </c>
      <c r="E4730" s="128" t="str">
        <f ca="1">IFERROR(IF($C4730="","",VLOOKUP(FİLTRE!$C4730,'SKT LİSTESİ'!$F:$S,5,0)),"")</f>
        <v/>
      </c>
      <c r="F4730" s="129" t="str">
        <f ca="1">IFERROR(IF($C4730="","",VLOOKUP(FİLTRE!$C4730,'SKT LİSTESİ'!$F:$S,7,0)),"")</f>
        <v/>
      </c>
      <c r="G4730" s="130" t="str">
        <f ca="1">IFERROR(IF($C4730="","",VLOOKUP(FİLTRE!$C4730,'SKT LİSTESİ'!$F:$S,8,0)),"")</f>
        <v/>
      </c>
      <c r="H4730" s="131" t="str">
        <f ca="1">IF(E4730="","",IF($C4730="","",VLOOKUP(FİLTRE!$C4730,'SKT LİSTESİ'!$F:$S,9,0)))</f>
        <v/>
      </c>
      <c r="I4730" s="132" t="str">
        <f ca="1">IFERROR(IF($C4730="","",VLOOKUP(FİLTRE!$C4730,'SKT LİSTESİ'!$F:$S,10,0)),"")</f>
        <v/>
      </c>
      <c r="J4730" s="133" t="str">
        <f ca="1">IFERROR(IF($C4730="","",VLOOKUP(FİLTRE!$C4730,'SKT LİSTESİ'!$F:$S,11,0)),"")</f>
        <v/>
      </c>
      <c r="K4730" s="134" t="str">
        <f ca="1">IFERROR(IF($C4730="","",VLOOKUP(FİLTRE!$C4730,'SKT LİSTESİ'!$F:$S,12,0)),"")</f>
        <v/>
      </c>
      <c r="L4730" s="134" t="str">
        <f ca="1">IFERROR(IF($C4730="","",VLOOKUP(FİLTRE!$C4730,'SKT LİSTESİ'!$F:$S,13,0)),"")</f>
        <v/>
      </c>
      <c r="M4730" s="135" t="str">
        <f ca="1">IFERROR(IF($C4730="","",VLOOKUP(FİLTRE!$C4730,'SKT LİSTESİ'!$F:$AJ,14,0)),"")</f>
        <v/>
      </c>
      <c r="N4730" s="31" t="str">
        <f ca="1">IFERROR(IF($C4730="","",VLOOKUP(FİLTRE!$C4730,'SKT LİSTESİ'!$F:$AJ,22,0)),"")</f>
        <v/>
      </c>
      <c r="O4730" s="136" t="str">
        <f ca="1">IFERROR(IF($C4730="","",VLOOKUP(FİLTRE!$C4730,'SKT LİSTESİ'!$F:$AJ,23,0)),"")</f>
        <v/>
      </c>
      <c r="P4730" s="31"/>
      <c r="Q4730" s="31"/>
      <c r="R4730" s="137" t="str">
        <f ca="1">(IFERROR(IF($C4730="","",VLOOKUP(FİLTRE!$C4730,'SKT LİSTESİ'!$F:$AJ,15,0)),""))</f>
        <v/>
      </c>
      <c r="S4730" s="138" t="str">
        <f ca="1">IFERROR(IF($C4730="","",VLOOKUP(FİLTRE!$C4730,'SKT LİSTESİ'!$F:$AJ,16,0)),"")</f>
        <v/>
      </c>
      <c r="AF4730" s="179" t="str">
        <f t="shared" ca="1" si="294"/>
        <v/>
      </c>
      <c r="AG4730" s="179">
        <f t="shared" ca="1" si="295"/>
        <v>0</v>
      </c>
      <c r="AH4730" s="179">
        <f t="shared" ca="1" si="296"/>
        <v>0</v>
      </c>
    </row>
    <row r="4731" spans="2:34" ht="15.75" x14ac:dyDescent="0.25">
      <c r="B4731">
        <f t="shared" ca="1" si="293"/>
        <v>4719</v>
      </c>
      <c r="C4731" t="str">
        <f ca="1">IFERROR(VLOOKUP(B4731,'SKT LİSTESİ'!F:F,1,0),"")</f>
        <v/>
      </c>
      <c r="E4731" s="128" t="str">
        <f ca="1">IFERROR(IF($C4731="","",VLOOKUP(FİLTRE!$C4731,'SKT LİSTESİ'!$F:$S,5,0)),"")</f>
        <v/>
      </c>
      <c r="F4731" s="129" t="str">
        <f ca="1">IFERROR(IF($C4731="","",VLOOKUP(FİLTRE!$C4731,'SKT LİSTESİ'!$F:$S,7,0)),"")</f>
        <v/>
      </c>
      <c r="G4731" s="130" t="str">
        <f ca="1">IFERROR(IF($C4731="","",VLOOKUP(FİLTRE!$C4731,'SKT LİSTESİ'!$F:$S,8,0)),"")</f>
        <v/>
      </c>
      <c r="H4731" s="131" t="str">
        <f ca="1">IF(E4731="","",IF($C4731="","",VLOOKUP(FİLTRE!$C4731,'SKT LİSTESİ'!$F:$S,9,0)))</f>
        <v/>
      </c>
      <c r="I4731" s="132" t="str">
        <f ca="1">IFERROR(IF($C4731="","",VLOOKUP(FİLTRE!$C4731,'SKT LİSTESİ'!$F:$S,10,0)),"")</f>
        <v/>
      </c>
      <c r="J4731" s="133" t="str">
        <f ca="1">IFERROR(IF($C4731="","",VLOOKUP(FİLTRE!$C4731,'SKT LİSTESİ'!$F:$S,11,0)),"")</f>
        <v/>
      </c>
      <c r="K4731" s="134" t="str">
        <f ca="1">IFERROR(IF($C4731="","",VLOOKUP(FİLTRE!$C4731,'SKT LİSTESİ'!$F:$S,12,0)),"")</f>
        <v/>
      </c>
      <c r="L4731" s="134" t="str">
        <f ca="1">IFERROR(IF($C4731="","",VLOOKUP(FİLTRE!$C4731,'SKT LİSTESİ'!$F:$S,13,0)),"")</f>
        <v/>
      </c>
      <c r="M4731" s="135" t="str">
        <f ca="1">IFERROR(IF($C4731="","",VLOOKUP(FİLTRE!$C4731,'SKT LİSTESİ'!$F:$AJ,14,0)),"")</f>
        <v/>
      </c>
      <c r="N4731" s="31" t="str">
        <f ca="1">IFERROR(IF($C4731="","",VLOOKUP(FİLTRE!$C4731,'SKT LİSTESİ'!$F:$AJ,22,0)),"")</f>
        <v/>
      </c>
      <c r="O4731" s="136" t="str">
        <f ca="1">IFERROR(IF($C4731="","",VLOOKUP(FİLTRE!$C4731,'SKT LİSTESİ'!$F:$AJ,23,0)),"")</f>
        <v/>
      </c>
      <c r="P4731" s="31"/>
      <c r="Q4731" s="31"/>
      <c r="R4731" s="137" t="str">
        <f ca="1">(IFERROR(IF($C4731="","",VLOOKUP(FİLTRE!$C4731,'SKT LİSTESİ'!$F:$AJ,15,0)),""))</f>
        <v/>
      </c>
      <c r="S4731" s="138" t="str">
        <f ca="1">IFERROR(IF($C4731="","",VLOOKUP(FİLTRE!$C4731,'SKT LİSTESİ'!$F:$AJ,16,0)),"")</f>
        <v/>
      </c>
      <c r="AF4731" s="179" t="str">
        <f t="shared" ca="1" si="294"/>
        <v/>
      </c>
      <c r="AG4731" s="179">
        <f t="shared" ca="1" si="295"/>
        <v>0</v>
      </c>
      <c r="AH4731" s="179">
        <f t="shared" ca="1" si="296"/>
        <v>0</v>
      </c>
    </row>
    <row r="4732" spans="2:34" ht="15.75" x14ac:dyDescent="0.25">
      <c r="B4732">
        <f t="shared" ca="1" si="293"/>
        <v>4720</v>
      </c>
      <c r="C4732" t="str">
        <f ca="1">IFERROR(VLOOKUP(B4732,'SKT LİSTESİ'!F:F,1,0),"")</f>
        <v/>
      </c>
      <c r="E4732" s="128" t="str">
        <f ca="1">IFERROR(IF($C4732="","",VLOOKUP(FİLTRE!$C4732,'SKT LİSTESİ'!$F:$S,5,0)),"")</f>
        <v/>
      </c>
      <c r="F4732" s="129" t="str">
        <f ca="1">IFERROR(IF($C4732="","",VLOOKUP(FİLTRE!$C4732,'SKT LİSTESİ'!$F:$S,7,0)),"")</f>
        <v/>
      </c>
      <c r="G4732" s="130" t="str">
        <f ca="1">IFERROR(IF($C4732="","",VLOOKUP(FİLTRE!$C4732,'SKT LİSTESİ'!$F:$S,8,0)),"")</f>
        <v/>
      </c>
      <c r="H4732" s="131" t="str">
        <f ca="1">IF(E4732="","",IF($C4732="","",VLOOKUP(FİLTRE!$C4732,'SKT LİSTESİ'!$F:$S,9,0)))</f>
        <v/>
      </c>
      <c r="I4732" s="132" t="str">
        <f ca="1">IFERROR(IF($C4732="","",VLOOKUP(FİLTRE!$C4732,'SKT LİSTESİ'!$F:$S,10,0)),"")</f>
        <v/>
      </c>
      <c r="J4732" s="133" t="str">
        <f ca="1">IFERROR(IF($C4732="","",VLOOKUP(FİLTRE!$C4732,'SKT LİSTESİ'!$F:$S,11,0)),"")</f>
        <v/>
      </c>
      <c r="K4732" s="134" t="str">
        <f ca="1">IFERROR(IF($C4732="","",VLOOKUP(FİLTRE!$C4732,'SKT LİSTESİ'!$F:$S,12,0)),"")</f>
        <v/>
      </c>
      <c r="L4732" s="134" t="str">
        <f ca="1">IFERROR(IF($C4732="","",VLOOKUP(FİLTRE!$C4732,'SKT LİSTESİ'!$F:$S,13,0)),"")</f>
        <v/>
      </c>
      <c r="M4732" s="135" t="str">
        <f ca="1">IFERROR(IF($C4732="","",VLOOKUP(FİLTRE!$C4732,'SKT LİSTESİ'!$F:$AJ,14,0)),"")</f>
        <v/>
      </c>
      <c r="N4732" s="31" t="str">
        <f ca="1">IFERROR(IF($C4732="","",VLOOKUP(FİLTRE!$C4732,'SKT LİSTESİ'!$F:$AJ,22,0)),"")</f>
        <v/>
      </c>
      <c r="O4732" s="136" t="str">
        <f ca="1">IFERROR(IF($C4732="","",VLOOKUP(FİLTRE!$C4732,'SKT LİSTESİ'!$F:$AJ,23,0)),"")</f>
        <v/>
      </c>
      <c r="P4732" s="31"/>
      <c r="Q4732" s="31"/>
      <c r="R4732" s="137" t="str">
        <f ca="1">(IFERROR(IF($C4732="","",VLOOKUP(FİLTRE!$C4732,'SKT LİSTESİ'!$F:$AJ,15,0)),""))</f>
        <v/>
      </c>
      <c r="S4732" s="138" t="str">
        <f ca="1">IFERROR(IF($C4732="","",VLOOKUP(FİLTRE!$C4732,'SKT LİSTESİ'!$F:$AJ,16,0)),"")</f>
        <v/>
      </c>
      <c r="AF4732" s="179" t="str">
        <f t="shared" ca="1" si="294"/>
        <v/>
      </c>
      <c r="AG4732" s="179">
        <f t="shared" ca="1" si="295"/>
        <v>0</v>
      </c>
      <c r="AH4732" s="179">
        <f t="shared" ca="1" si="296"/>
        <v>0</v>
      </c>
    </row>
    <row r="4733" spans="2:34" ht="15.75" x14ac:dyDescent="0.25">
      <c r="B4733">
        <f t="shared" ca="1" si="293"/>
        <v>4721</v>
      </c>
      <c r="C4733" t="str">
        <f ca="1">IFERROR(VLOOKUP(B4733,'SKT LİSTESİ'!F:F,1,0),"")</f>
        <v/>
      </c>
      <c r="E4733" s="128" t="str">
        <f ca="1">IFERROR(IF($C4733="","",VLOOKUP(FİLTRE!$C4733,'SKT LİSTESİ'!$F:$S,5,0)),"")</f>
        <v/>
      </c>
      <c r="F4733" s="129" t="str">
        <f ca="1">IFERROR(IF($C4733="","",VLOOKUP(FİLTRE!$C4733,'SKT LİSTESİ'!$F:$S,7,0)),"")</f>
        <v/>
      </c>
      <c r="G4733" s="130" t="str">
        <f ca="1">IFERROR(IF($C4733="","",VLOOKUP(FİLTRE!$C4733,'SKT LİSTESİ'!$F:$S,8,0)),"")</f>
        <v/>
      </c>
      <c r="H4733" s="131" t="str">
        <f ca="1">IF(E4733="","",IF($C4733="","",VLOOKUP(FİLTRE!$C4733,'SKT LİSTESİ'!$F:$S,9,0)))</f>
        <v/>
      </c>
      <c r="I4733" s="132" t="str">
        <f ca="1">IFERROR(IF($C4733="","",VLOOKUP(FİLTRE!$C4733,'SKT LİSTESİ'!$F:$S,10,0)),"")</f>
        <v/>
      </c>
      <c r="J4733" s="133" t="str">
        <f ca="1">IFERROR(IF($C4733="","",VLOOKUP(FİLTRE!$C4733,'SKT LİSTESİ'!$F:$S,11,0)),"")</f>
        <v/>
      </c>
      <c r="K4733" s="134" t="str">
        <f ca="1">IFERROR(IF($C4733="","",VLOOKUP(FİLTRE!$C4733,'SKT LİSTESİ'!$F:$S,12,0)),"")</f>
        <v/>
      </c>
      <c r="L4733" s="134" t="str">
        <f ca="1">IFERROR(IF($C4733="","",VLOOKUP(FİLTRE!$C4733,'SKT LİSTESİ'!$F:$S,13,0)),"")</f>
        <v/>
      </c>
      <c r="M4733" s="135" t="str">
        <f ca="1">IFERROR(IF($C4733="","",VLOOKUP(FİLTRE!$C4733,'SKT LİSTESİ'!$F:$AJ,14,0)),"")</f>
        <v/>
      </c>
      <c r="N4733" s="31" t="str">
        <f ca="1">IFERROR(IF($C4733="","",VLOOKUP(FİLTRE!$C4733,'SKT LİSTESİ'!$F:$AJ,22,0)),"")</f>
        <v/>
      </c>
      <c r="O4733" s="136" t="str">
        <f ca="1">IFERROR(IF($C4733="","",VLOOKUP(FİLTRE!$C4733,'SKT LİSTESİ'!$F:$AJ,23,0)),"")</f>
        <v/>
      </c>
      <c r="P4733" s="31"/>
      <c r="Q4733" s="31"/>
      <c r="R4733" s="137" t="str">
        <f ca="1">(IFERROR(IF($C4733="","",VLOOKUP(FİLTRE!$C4733,'SKT LİSTESİ'!$F:$AJ,15,0)),""))</f>
        <v/>
      </c>
      <c r="S4733" s="138" t="str">
        <f ca="1">IFERROR(IF($C4733="","",VLOOKUP(FİLTRE!$C4733,'SKT LİSTESİ'!$F:$AJ,16,0)),"")</f>
        <v/>
      </c>
      <c r="AF4733" s="179" t="str">
        <f t="shared" ca="1" si="294"/>
        <v/>
      </c>
      <c r="AG4733" s="179">
        <f t="shared" ca="1" si="295"/>
        <v>0</v>
      </c>
      <c r="AH4733" s="179">
        <f t="shared" ca="1" si="296"/>
        <v>0</v>
      </c>
    </row>
    <row r="4734" spans="2:34" ht="15.75" x14ac:dyDescent="0.25">
      <c r="B4734">
        <f t="shared" ca="1" si="293"/>
        <v>4722</v>
      </c>
      <c r="C4734" t="str">
        <f ca="1">IFERROR(VLOOKUP(B4734,'SKT LİSTESİ'!F:F,1,0),"")</f>
        <v/>
      </c>
      <c r="E4734" s="128" t="str">
        <f ca="1">IFERROR(IF($C4734="","",VLOOKUP(FİLTRE!$C4734,'SKT LİSTESİ'!$F:$S,5,0)),"")</f>
        <v/>
      </c>
      <c r="F4734" s="129" t="str">
        <f ca="1">IFERROR(IF($C4734="","",VLOOKUP(FİLTRE!$C4734,'SKT LİSTESİ'!$F:$S,7,0)),"")</f>
        <v/>
      </c>
      <c r="G4734" s="130" t="str">
        <f ca="1">IFERROR(IF($C4734="","",VLOOKUP(FİLTRE!$C4734,'SKT LİSTESİ'!$F:$S,8,0)),"")</f>
        <v/>
      </c>
      <c r="H4734" s="131" t="str">
        <f ca="1">IF(E4734="","",IF($C4734="","",VLOOKUP(FİLTRE!$C4734,'SKT LİSTESİ'!$F:$S,9,0)))</f>
        <v/>
      </c>
      <c r="I4734" s="132" t="str">
        <f ca="1">IFERROR(IF($C4734="","",VLOOKUP(FİLTRE!$C4734,'SKT LİSTESİ'!$F:$S,10,0)),"")</f>
        <v/>
      </c>
      <c r="J4734" s="133" t="str">
        <f ca="1">IFERROR(IF($C4734="","",VLOOKUP(FİLTRE!$C4734,'SKT LİSTESİ'!$F:$S,11,0)),"")</f>
        <v/>
      </c>
      <c r="K4734" s="134" t="str">
        <f ca="1">IFERROR(IF($C4734="","",VLOOKUP(FİLTRE!$C4734,'SKT LİSTESİ'!$F:$S,12,0)),"")</f>
        <v/>
      </c>
      <c r="L4734" s="134" t="str">
        <f ca="1">IFERROR(IF($C4734="","",VLOOKUP(FİLTRE!$C4734,'SKT LİSTESİ'!$F:$S,13,0)),"")</f>
        <v/>
      </c>
      <c r="M4734" s="135" t="str">
        <f ca="1">IFERROR(IF($C4734="","",VLOOKUP(FİLTRE!$C4734,'SKT LİSTESİ'!$F:$AJ,14,0)),"")</f>
        <v/>
      </c>
      <c r="N4734" s="31" t="str">
        <f ca="1">IFERROR(IF($C4734="","",VLOOKUP(FİLTRE!$C4734,'SKT LİSTESİ'!$F:$AJ,22,0)),"")</f>
        <v/>
      </c>
      <c r="O4734" s="136" t="str">
        <f ca="1">IFERROR(IF($C4734="","",VLOOKUP(FİLTRE!$C4734,'SKT LİSTESİ'!$F:$AJ,23,0)),"")</f>
        <v/>
      </c>
      <c r="P4734" s="31"/>
      <c r="Q4734" s="31"/>
      <c r="R4734" s="137" t="str">
        <f ca="1">(IFERROR(IF($C4734="","",VLOOKUP(FİLTRE!$C4734,'SKT LİSTESİ'!$F:$AJ,15,0)),""))</f>
        <v/>
      </c>
      <c r="S4734" s="138" t="str">
        <f ca="1">IFERROR(IF($C4734="","",VLOOKUP(FİLTRE!$C4734,'SKT LİSTESİ'!$F:$AJ,16,0)),"")</f>
        <v/>
      </c>
      <c r="AF4734" s="179" t="str">
        <f t="shared" ca="1" si="294"/>
        <v/>
      </c>
      <c r="AG4734" s="179">
        <f t="shared" ca="1" si="295"/>
        <v>0</v>
      </c>
      <c r="AH4734" s="179">
        <f t="shared" ca="1" si="296"/>
        <v>0</v>
      </c>
    </row>
    <row r="4735" spans="2:34" ht="15.75" x14ac:dyDescent="0.25">
      <c r="B4735">
        <f t="shared" ca="1" si="293"/>
        <v>4723</v>
      </c>
      <c r="C4735" t="str">
        <f ca="1">IFERROR(VLOOKUP(B4735,'SKT LİSTESİ'!F:F,1,0),"")</f>
        <v/>
      </c>
      <c r="E4735" s="128" t="str">
        <f ca="1">IFERROR(IF($C4735="","",VLOOKUP(FİLTRE!$C4735,'SKT LİSTESİ'!$F:$S,5,0)),"")</f>
        <v/>
      </c>
      <c r="F4735" s="129" t="str">
        <f ca="1">IFERROR(IF($C4735="","",VLOOKUP(FİLTRE!$C4735,'SKT LİSTESİ'!$F:$S,7,0)),"")</f>
        <v/>
      </c>
      <c r="G4735" s="130" t="str">
        <f ca="1">IFERROR(IF($C4735="","",VLOOKUP(FİLTRE!$C4735,'SKT LİSTESİ'!$F:$S,8,0)),"")</f>
        <v/>
      </c>
      <c r="H4735" s="131" t="str">
        <f ca="1">IF(E4735="","",IF($C4735="","",VLOOKUP(FİLTRE!$C4735,'SKT LİSTESİ'!$F:$S,9,0)))</f>
        <v/>
      </c>
      <c r="I4735" s="132" t="str">
        <f ca="1">IFERROR(IF($C4735="","",VLOOKUP(FİLTRE!$C4735,'SKT LİSTESİ'!$F:$S,10,0)),"")</f>
        <v/>
      </c>
      <c r="J4735" s="133" t="str">
        <f ca="1">IFERROR(IF($C4735="","",VLOOKUP(FİLTRE!$C4735,'SKT LİSTESİ'!$F:$S,11,0)),"")</f>
        <v/>
      </c>
      <c r="K4735" s="134" t="str">
        <f ca="1">IFERROR(IF($C4735="","",VLOOKUP(FİLTRE!$C4735,'SKT LİSTESİ'!$F:$S,12,0)),"")</f>
        <v/>
      </c>
      <c r="L4735" s="134" t="str">
        <f ca="1">IFERROR(IF($C4735="","",VLOOKUP(FİLTRE!$C4735,'SKT LİSTESİ'!$F:$S,13,0)),"")</f>
        <v/>
      </c>
      <c r="M4735" s="135" t="str">
        <f ca="1">IFERROR(IF($C4735="","",VLOOKUP(FİLTRE!$C4735,'SKT LİSTESİ'!$F:$AJ,14,0)),"")</f>
        <v/>
      </c>
      <c r="N4735" s="31" t="str">
        <f ca="1">IFERROR(IF($C4735="","",VLOOKUP(FİLTRE!$C4735,'SKT LİSTESİ'!$F:$AJ,22,0)),"")</f>
        <v/>
      </c>
      <c r="O4735" s="136" t="str">
        <f ca="1">IFERROR(IF($C4735="","",VLOOKUP(FİLTRE!$C4735,'SKT LİSTESİ'!$F:$AJ,23,0)),"")</f>
        <v/>
      </c>
      <c r="P4735" s="31"/>
      <c r="Q4735" s="31"/>
      <c r="R4735" s="137" t="str">
        <f ca="1">(IFERROR(IF($C4735="","",VLOOKUP(FİLTRE!$C4735,'SKT LİSTESİ'!$F:$AJ,15,0)),""))</f>
        <v/>
      </c>
      <c r="S4735" s="138" t="str">
        <f ca="1">IFERROR(IF($C4735="","",VLOOKUP(FİLTRE!$C4735,'SKT LİSTESİ'!$F:$AJ,16,0)),"")</f>
        <v/>
      </c>
      <c r="AF4735" s="179" t="str">
        <f t="shared" ca="1" si="294"/>
        <v/>
      </c>
      <c r="AG4735" s="179">
        <f t="shared" ca="1" si="295"/>
        <v>0</v>
      </c>
      <c r="AH4735" s="179">
        <f t="shared" ca="1" si="296"/>
        <v>0</v>
      </c>
    </row>
    <row r="4736" spans="2:34" ht="15.75" x14ac:dyDescent="0.25">
      <c r="B4736">
        <f t="shared" ca="1" si="293"/>
        <v>4724</v>
      </c>
      <c r="C4736" t="str">
        <f ca="1">IFERROR(VLOOKUP(B4736,'SKT LİSTESİ'!F:F,1,0),"")</f>
        <v/>
      </c>
      <c r="E4736" s="128" t="str">
        <f ca="1">IFERROR(IF($C4736="","",VLOOKUP(FİLTRE!$C4736,'SKT LİSTESİ'!$F:$S,5,0)),"")</f>
        <v/>
      </c>
      <c r="F4736" s="129" t="str">
        <f ca="1">IFERROR(IF($C4736="","",VLOOKUP(FİLTRE!$C4736,'SKT LİSTESİ'!$F:$S,7,0)),"")</f>
        <v/>
      </c>
      <c r="G4736" s="130" t="str">
        <f ca="1">IFERROR(IF($C4736="","",VLOOKUP(FİLTRE!$C4736,'SKT LİSTESİ'!$F:$S,8,0)),"")</f>
        <v/>
      </c>
      <c r="H4736" s="131" t="str">
        <f ca="1">IF(E4736="","",IF($C4736="","",VLOOKUP(FİLTRE!$C4736,'SKT LİSTESİ'!$F:$S,9,0)))</f>
        <v/>
      </c>
      <c r="I4736" s="132" t="str">
        <f ca="1">IFERROR(IF($C4736="","",VLOOKUP(FİLTRE!$C4736,'SKT LİSTESİ'!$F:$S,10,0)),"")</f>
        <v/>
      </c>
      <c r="J4736" s="133" t="str">
        <f ca="1">IFERROR(IF($C4736="","",VLOOKUP(FİLTRE!$C4736,'SKT LİSTESİ'!$F:$S,11,0)),"")</f>
        <v/>
      </c>
      <c r="K4736" s="134" t="str">
        <f ca="1">IFERROR(IF($C4736="","",VLOOKUP(FİLTRE!$C4736,'SKT LİSTESİ'!$F:$S,12,0)),"")</f>
        <v/>
      </c>
      <c r="L4736" s="134" t="str">
        <f ca="1">IFERROR(IF($C4736="","",VLOOKUP(FİLTRE!$C4736,'SKT LİSTESİ'!$F:$S,13,0)),"")</f>
        <v/>
      </c>
      <c r="M4736" s="135" t="str">
        <f ca="1">IFERROR(IF($C4736="","",VLOOKUP(FİLTRE!$C4736,'SKT LİSTESİ'!$F:$AJ,14,0)),"")</f>
        <v/>
      </c>
      <c r="N4736" s="31" t="str">
        <f ca="1">IFERROR(IF($C4736="","",VLOOKUP(FİLTRE!$C4736,'SKT LİSTESİ'!$F:$AJ,22,0)),"")</f>
        <v/>
      </c>
      <c r="O4736" s="136" t="str">
        <f ca="1">IFERROR(IF($C4736="","",VLOOKUP(FİLTRE!$C4736,'SKT LİSTESİ'!$F:$AJ,23,0)),"")</f>
        <v/>
      </c>
      <c r="P4736" s="31"/>
      <c r="Q4736" s="31"/>
      <c r="R4736" s="137" t="str">
        <f ca="1">(IFERROR(IF($C4736="","",VLOOKUP(FİLTRE!$C4736,'SKT LİSTESİ'!$F:$AJ,15,0)),""))</f>
        <v/>
      </c>
      <c r="S4736" s="138" t="str">
        <f ca="1">IFERROR(IF($C4736="","",VLOOKUP(FİLTRE!$C4736,'SKT LİSTESİ'!$F:$AJ,16,0)),"")</f>
        <v/>
      </c>
      <c r="AF4736" s="179" t="str">
        <f t="shared" ca="1" si="294"/>
        <v/>
      </c>
      <c r="AG4736" s="179">
        <f t="shared" ca="1" si="295"/>
        <v>0</v>
      </c>
      <c r="AH4736" s="179">
        <f t="shared" ca="1" si="296"/>
        <v>0</v>
      </c>
    </row>
    <row r="4737" spans="2:34" ht="15.75" x14ac:dyDescent="0.25">
      <c r="B4737">
        <f t="shared" ca="1" si="293"/>
        <v>4725</v>
      </c>
      <c r="C4737" t="str">
        <f ca="1">IFERROR(VLOOKUP(B4737,'SKT LİSTESİ'!F:F,1,0),"")</f>
        <v/>
      </c>
      <c r="E4737" s="128" t="str">
        <f ca="1">IFERROR(IF($C4737="","",VLOOKUP(FİLTRE!$C4737,'SKT LİSTESİ'!$F:$S,5,0)),"")</f>
        <v/>
      </c>
      <c r="F4737" s="129" t="str">
        <f ca="1">IFERROR(IF($C4737="","",VLOOKUP(FİLTRE!$C4737,'SKT LİSTESİ'!$F:$S,7,0)),"")</f>
        <v/>
      </c>
      <c r="G4737" s="130" t="str">
        <f ca="1">IFERROR(IF($C4737="","",VLOOKUP(FİLTRE!$C4737,'SKT LİSTESİ'!$F:$S,8,0)),"")</f>
        <v/>
      </c>
      <c r="H4737" s="131" t="str">
        <f ca="1">IF(E4737="","",IF($C4737="","",VLOOKUP(FİLTRE!$C4737,'SKT LİSTESİ'!$F:$S,9,0)))</f>
        <v/>
      </c>
      <c r="I4737" s="132" t="str">
        <f ca="1">IFERROR(IF($C4737="","",VLOOKUP(FİLTRE!$C4737,'SKT LİSTESİ'!$F:$S,10,0)),"")</f>
        <v/>
      </c>
      <c r="J4737" s="133" t="str">
        <f ca="1">IFERROR(IF($C4737="","",VLOOKUP(FİLTRE!$C4737,'SKT LİSTESİ'!$F:$S,11,0)),"")</f>
        <v/>
      </c>
      <c r="K4737" s="134" t="str">
        <f ca="1">IFERROR(IF($C4737="","",VLOOKUP(FİLTRE!$C4737,'SKT LİSTESİ'!$F:$S,12,0)),"")</f>
        <v/>
      </c>
      <c r="L4737" s="134" t="str">
        <f ca="1">IFERROR(IF($C4737="","",VLOOKUP(FİLTRE!$C4737,'SKT LİSTESİ'!$F:$S,13,0)),"")</f>
        <v/>
      </c>
      <c r="M4737" s="135" t="str">
        <f ca="1">IFERROR(IF($C4737="","",VLOOKUP(FİLTRE!$C4737,'SKT LİSTESİ'!$F:$AJ,14,0)),"")</f>
        <v/>
      </c>
      <c r="N4737" s="31" t="str">
        <f ca="1">IFERROR(IF($C4737="","",VLOOKUP(FİLTRE!$C4737,'SKT LİSTESİ'!$F:$AJ,22,0)),"")</f>
        <v/>
      </c>
      <c r="O4737" s="136" t="str">
        <f ca="1">IFERROR(IF($C4737="","",VLOOKUP(FİLTRE!$C4737,'SKT LİSTESİ'!$F:$AJ,23,0)),"")</f>
        <v/>
      </c>
      <c r="P4737" s="31"/>
      <c r="Q4737" s="31"/>
      <c r="R4737" s="137" t="str">
        <f ca="1">(IFERROR(IF($C4737="","",VLOOKUP(FİLTRE!$C4737,'SKT LİSTESİ'!$F:$AJ,15,0)),""))</f>
        <v/>
      </c>
      <c r="S4737" s="138" t="str">
        <f ca="1">IFERROR(IF($C4737="","",VLOOKUP(FİLTRE!$C4737,'SKT LİSTESİ'!$F:$AJ,16,0)),"")</f>
        <v/>
      </c>
      <c r="AF4737" s="179" t="str">
        <f t="shared" ca="1" si="294"/>
        <v/>
      </c>
      <c r="AG4737" s="179">
        <f t="shared" ca="1" si="295"/>
        <v>0</v>
      </c>
      <c r="AH4737" s="179">
        <f t="shared" ca="1" si="296"/>
        <v>0</v>
      </c>
    </row>
    <row r="4738" spans="2:34" ht="15.75" x14ac:dyDescent="0.25">
      <c r="B4738">
        <f t="shared" ca="1" si="293"/>
        <v>4726</v>
      </c>
      <c r="C4738" t="str">
        <f ca="1">IFERROR(VLOOKUP(B4738,'SKT LİSTESİ'!F:F,1,0),"")</f>
        <v/>
      </c>
      <c r="E4738" s="128" t="str">
        <f ca="1">IFERROR(IF($C4738="","",VLOOKUP(FİLTRE!$C4738,'SKT LİSTESİ'!$F:$S,5,0)),"")</f>
        <v/>
      </c>
      <c r="F4738" s="129" t="str">
        <f ca="1">IFERROR(IF($C4738="","",VLOOKUP(FİLTRE!$C4738,'SKT LİSTESİ'!$F:$S,7,0)),"")</f>
        <v/>
      </c>
      <c r="G4738" s="130" t="str">
        <f ca="1">IFERROR(IF($C4738="","",VLOOKUP(FİLTRE!$C4738,'SKT LİSTESİ'!$F:$S,8,0)),"")</f>
        <v/>
      </c>
      <c r="H4738" s="131" t="str">
        <f ca="1">IF(E4738="","",IF($C4738="","",VLOOKUP(FİLTRE!$C4738,'SKT LİSTESİ'!$F:$S,9,0)))</f>
        <v/>
      </c>
      <c r="I4738" s="132" t="str">
        <f ca="1">IFERROR(IF($C4738="","",VLOOKUP(FİLTRE!$C4738,'SKT LİSTESİ'!$F:$S,10,0)),"")</f>
        <v/>
      </c>
      <c r="J4738" s="133" t="str">
        <f ca="1">IFERROR(IF($C4738="","",VLOOKUP(FİLTRE!$C4738,'SKT LİSTESİ'!$F:$S,11,0)),"")</f>
        <v/>
      </c>
      <c r="K4738" s="134" t="str">
        <f ca="1">IFERROR(IF($C4738="","",VLOOKUP(FİLTRE!$C4738,'SKT LİSTESİ'!$F:$S,12,0)),"")</f>
        <v/>
      </c>
      <c r="L4738" s="134" t="str">
        <f ca="1">IFERROR(IF($C4738="","",VLOOKUP(FİLTRE!$C4738,'SKT LİSTESİ'!$F:$S,13,0)),"")</f>
        <v/>
      </c>
      <c r="M4738" s="135" t="str">
        <f ca="1">IFERROR(IF($C4738="","",VLOOKUP(FİLTRE!$C4738,'SKT LİSTESİ'!$F:$AJ,14,0)),"")</f>
        <v/>
      </c>
      <c r="N4738" s="31" t="str">
        <f ca="1">IFERROR(IF($C4738="","",VLOOKUP(FİLTRE!$C4738,'SKT LİSTESİ'!$F:$AJ,22,0)),"")</f>
        <v/>
      </c>
      <c r="O4738" s="136" t="str">
        <f ca="1">IFERROR(IF($C4738="","",VLOOKUP(FİLTRE!$C4738,'SKT LİSTESİ'!$F:$AJ,23,0)),"")</f>
        <v/>
      </c>
      <c r="P4738" s="31"/>
      <c r="Q4738" s="31"/>
      <c r="R4738" s="137" t="str">
        <f ca="1">(IFERROR(IF($C4738="","",VLOOKUP(FİLTRE!$C4738,'SKT LİSTESİ'!$F:$AJ,15,0)),""))</f>
        <v/>
      </c>
      <c r="S4738" s="138" t="str">
        <f ca="1">IFERROR(IF($C4738="","",VLOOKUP(FİLTRE!$C4738,'SKT LİSTESİ'!$F:$AJ,16,0)),"")</f>
        <v/>
      </c>
      <c r="AF4738" s="179" t="str">
        <f t="shared" ca="1" si="294"/>
        <v/>
      </c>
      <c r="AG4738" s="179">
        <f t="shared" ca="1" si="295"/>
        <v>0</v>
      </c>
      <c r="AH4738" s="179">
        <f t="shared" ca="1" si="296"/>
        <v>0</v>
      </c>
    </row>
    <row r="4739" spans="2:34" ht="15.75" x14ac:dyDescent="0.25">
      <c r="B4739">
        <f t="shared" ca="1" si="293"/>
        <v>4727</v>
      </c>
      <c r="C4739" t="str">
        <f ca="1">IFERROR(VLOOKUP(B4739,'SKT LİSTESİ'!F:F,1,0),"")</f>
        <v/>
      </c>
      <c r="E4739" s="128" t="str">
        <f ca="1">IFERROR(IF($C4739="","",VLOOKUP(FİLTRE!$C4739,'SKT LİSTESİ'!$F:$S,5,0)),"")</f>
        <v/>
      </c>
      <c r="F4739" s="129" t="str">
        <f ca="1">IFERROR(IF($C4739="","",VLOOKUP(FİLTRE!$C4739,'SKT LİSTESİ'!$F:$S,7,0)),"")</f>
        <v/>
      </c>
      <c r="G4739" s="130" t="str">
        <f ca="1">IFERROR(IF($C4739="","",VLOOKUP(FİLTRE!$C4739,'SKT LİSTESİ'!$F:$S,8,0)),"")</f>
        <v/>
      </c>
      <c r="H4739" s="131" t="str">
        <f ca="1">IF(E4739="","",IF($C4739="","",VLOOKUP(FİLTRE!$C4739,'SKT LİSTESİ'!$F:$S,9,0)))</f>
        <v/>
      </c>
      <c r="I4739" s="132" t="str">
        <f ca="1">IFERROR(IF($C4739="","",VLOOKUP(FİLTRE!$C4739,'SKT LİSTESİ'!$F:$S,10,0)),"")</f>
        <v/>
      </c>
      <c r="J4739" s="133" t="str">
        <f ca="1">IFERROR(IF($C4739="","",VLOOKUP(FİLTRE!$C4739,'SKT LİSTESİ'!$F:$S,11,0)),"")</f>
        <v/>
      </c>
      <c r="K4739" s="134" t="str">
        <f ca="1">IFERROR(IF($C4739="","",VLOOKUP(FİLTRE!$C4739,'SKT LİSTESİ'!$F:$S,12,0)),"")</f>
        <v/>
      </c>
      <c r="L4739" s="134" t="str">
        <f ca="1">IFERROR(IF($C4739="","",VLOOKUP(FİLTRE!$C4739,'SKT LİSTESİ'!$F:$S,13,0)),"")</f>
        <v/>
      </c>
      <c r="M4739" s="135" t="str">
        <f ca="1">IFERROR(IF($C4739="","",VLOOKUP(FİLTRE!$C4739,'SKT LİSTESİ'!$F:$AJ,14,0)),"")</f>
        <v/>
      </c>
      <c r="N4739" s="31" t="str">
        <f ca="1">IFERROR(IF($C4739="","",VLOOKUP(FİLTRE!$C4739,'SKT LİSTESİ'!$F:$AJ,22,0)),"")</f>
        <v/>
      </c>
      <c r="O4739" s="136" t="str">
        <f ca="1">IFERROR(IF($C4739="","",VLOOKUP(FİLTRE!$C4739,'SKT LİSTESİ'!$F:$AJ,23,0)),"")</f>
        <v/>
      </c>
      <c r="P4739" s="31"/>
      <c r="Q4739" s="31"/>
      <c r="R4739" s="137" t="str">
        <f ca="1">(IFERROR(IF($C4739="","",VLOOKUP(FİLTRE!$C4739,'SKT LİSTESİ'!$F:$AJ,15,0)),""))</f>
        <v/>
      </c>
      <c r="S4739" s="138" t="str">
        <f ca="1">IFERROR(IF($C4739="","",VLOOKUP(FİLTRE!$C4739,'SKT LİSTESİ'!$F:$AJ,16,0)),"")</f>
        <v/>
      </c>
      <c r="AF4739" s="179" t="str">
        <f t="shared" ca="1" si="294"/>
        <v/>
      </c>
      <c r="AG4739" s="179">
        <f t="shared" ca="1" si="295"/>
        <v>0</v>
      </c>
      <c r="AH4739" s="179">
        <f t="shared" ca="1" si="296"/>
        <v>0</v>
      </c>
    </row>
    <row r="4740" spans="2:34" ht="15.75" x14ac:dyDescent="0.25">
      <c r="B4740">
        <f t="shared" ca="1" si="293"/>
        <v>4728</v>
      </c>
      <c r="C4740" t="str">
        <f ca="1">IFERROR(VLOOKUP(B4740,'SKT LİSTESİ'!F:F,1,0),"")</f>
        <v/>
      </c>
      <c r="E4740" s="128" t="str">
        <f ca="1">IFERROR(IF($C4740="","",VLOOKUP(FİLTRE!$C4740,'SKT LİSTESİ'!$F:$S,5,0)),"")</f>
        <v/>
      </c>
      <c r="F4740" s="129" t="str">
        <f ca="1">IFERROR(IF($C4740="","",VLOOKUP(FİLTRE!$C4740,'SKT LİSTESİ'!$F:$S,7,0)),"")</f>
        <v/>
      </c>
      <c r="G4740" s="130" t="str">
        <f ca="1">IFERROR(IF($C4740="","",VLOOKUP(FİLTRE!$C4740,'SKT LİSTESİ'!$F:$S,8,0)),"")</f>
        <v/>
      </c>
      <c r="H4740" s="131" t="str">
        <f ca="1">IF(E4740="","",IF($C4740="","",VLOOKUP(FİLTRE!$C4740,'SKT LİSTESİ'!$F:$S,9,0)))</f>
        <v/>
      </c>
      <c r="I4740" s="132" t="str">
        <f ca="1">IFERROR(IF($C4740="","",VLOOKUP(FİLTRE!$C4740,'SKT LİSTESİ'!$F:$S,10,0)),"")</f>
        <v/>
      </c>
      <c r="J4740" s="133" t="str">
        <f ca="1">IFERROR(IF($C4740="","",VLOOKUP(FİLTRE!$C4740,'SKT LİSTESİ'!$F:$S,11,0)),"")</f>
        <v/>
      </c>
      <c r="K4740" s="134" t="str">
        <f ca="1">IFERROR(IF($C4740="","",VLOOKUP(FİLTRE!$C4740,'SKT LİSTESİ'!$F:$S,12,0)),"")</f>
        <v/>
      </c>
      <c r="L4740" s="134" t="str">
        <f ca="1">IFERROR(IF($C4740="","",VLOOKUP(FİLTRE!$C4740,'SKT LİSTESİ'!$F:$S,13,0)),"")</f>
        <v/>
      </c>
      <c r="M4740" s="135" t="str">
        <f ca="1">IFERROR(IF($C4740="","",VLOOKUP(FİLTRE!$C4740,'SKT LİSTESİ'!$F:$AJ,14,0)),"")</f>
        <v/>
      </c>
      <c r="N4740" s="31" t="str">
        <f ca="1">IFERROR(IF($C4740="","",VLOOKUP(FİLTRE!$C4740,'SKT LİSTESİ'!$F:$AJ,22,0)),"")</f>
        <v/>
      </c>
      <c r="O4740" s="136" t="str">
        <f ca="1">IFERROR(IF($C4740="","",VLOOKUP(FİLTRE!$C4740,'SKT LİSTESİ'!$F:$AJ,23,0)),"")</f>
        <v/>
      </c>
      <c r="P4740" s="31"/>
      <c r="Q4740" s="31"/>
      <c r="R4740" s="137" t="str">
        <f ca="1">(IFERROR(IF($C4740="","",VLOOKUP(FİLTRE!$C4740,'SKT LİSTESİ'!$F:$AJ,15,0)),""))</f>
        <v/>
      </c>
      <c r="S4740" s="138" t="str">
        <f ca="1">IFERROR(IF($C4740="","",VLOOKUP(FİLTRE!$C4740,'SKT LİSTESİ'!$F:$AJ,16,0)),"")</f>
        <v/>
      </c>
      <c r="AF4740" s="179" t="str">
        <f t="shared" ca="1" si="294"/>
        <v/>
      </c>
      <c r="AG4740" s="179">
        <f t="shared" ca="1" si="295"/>
        <v>0</v>
      </c>
      <c r="AH4740" s="179">
        <f t="shared" ca="1" si="296"/>
        <v>0</v>
      </c>
    </row>
    <row r="4741" spans="2:34" ht="15.75" x14ac:dyDescent="0.25">
      <c r="B4741">
        <f t="shared" ca="1" si="293"/>
        <v>4729</v>
      </c>
      <c r="C4741" t="str">
        <f ca="1">IFERROR(VLOOKUP(B4741,'SKT LİSTESİ'!F:F,1,0),"")</f>
        <v/>
      </c>
      <c r="E4741" s="128" t="str">
        <f ca="1">IFERROR(IF($C4741="","",VLOOKUP(FİLTRE!$C4741,'SKT LİSTESİ'!$F:$S,5,0)),"")</f>
        <v/>
      </c>
      <c r="F4741" s="129" t="str">
        <f ca="1">IFERROR(IF($C4741="","",VLOOKUP(FİLTRE!$C4741,'SKT LİSTESİ'!$F:$S,7,0)),"")</f>
        <v/>
      </c>
      <c r="G4741" s="130" t="str">
        <f ca="1">IFERROR(IF($C4741="","",VLOOKUP(FİLTRE!$C4741,'SKT LİSTESİ'!$F:$S,8,0)),"")</f>
        <v/>
      </c>
      <c r="H4741" s="131" t="str">
        <f ca="1">IF(E4741="","",IF($C4741="","",VLOOKUP(FİLTRE!$C4741,'SKT LİSTESİ'!$F:$S,9,0)))</f>
        <v/>
      </c>
      <c r="I4741" s="132" t="str">
        <f ca="1">IFERROR(IF($C4741="","",VLOOKUP(FİLTRE!$C4741,'SKT LİSTESİ'!$F:$S,10,0)),"")</f>
        <v/>
      </c>
      <c r="J4741" s="133" t="str">
        <f ca="1">IFERROR(IF($C4741="","",VLOOKUP(FİLTRE!$C4741,'SKT LİSTESİ'!$F:$S,11,0)),"")</f>
        <v/>
      </c>
      <c r="K4741" s="134" t="str">
        <f ca="1">IFERROR(IF($C4741="","",VLOOKUP(FİLTRE!$C4741,'SKT LİSTESİ'!$F:$S,12,0)),"")</f>
        <v/>
      </c>
      <c r="L4741" s="134" t="str">
        <f ca="1">IFERROR(IF($C4741="","",VLOOKUP(FİLTRE!$C4741,'SKT LİSTESİ'!$F:$S,13,0)),"")</f>
        <v/>
      </c>
      <c r="M4741" s="135" t="str">
        <f ca="1">IFERROR(IF($C4741="","",VLOOKUP(FİLTRE!$C4741,'SKT LİSTESİ'!$F:$AJ,14,0)),"")</f>
        <v/>
      </c>
      <c r="N4741" s="31" t="str">
        <f ca="1">IFERROR(IF($C4741="","",VLOOKUP(FİLTRE!$C4741,'SKT LİSTESİ'!$F:$AJ,22,0)),"")</f>
        <v/>
      </c>
      <c r="O4741" s="136" t="str">
        <f ca="1">IFERROR(IF($C4741="","",VLOOKUP(FİLTRE!$C4741,'SKT LİSTESİ'!$F:$AJ,23,0)),"")</f>
        <v/>
      </c>
      <c r="P4741" s="31"/>
      <c r="Q4741" s="31"/>
      <c r="R4741" s="137" t="str">
        <f ca="1">(IFERROR(IF($C4741="","",VLOOKUP(FİLTRE!$C4741,'SKT LİSTESİ'!$F:$AJ,15,0)),""))</f>
        <v/>
      </c>
      <c r="S4741" s="138" t="str">
        <f ca="1">IFERROR(IF($C4741="","",VLOOKUP(FİLTRE!$C4741,'SKT LİSTESİ'!$F:$AJ,16,0)),"")</f>
        <v/>
      </c>
      <c r="AF4741" s="179" t="str">
        <f t="shared" ca="1" si="294"/>
        <v/>
      </c>
      <c r="AG4741" s="179">
        <f t="shared" ca="1" si="295"/>
        <v>0</v>
      </c>
      <c r="AH4741" s="179">
        <f t="shared" ca="1" si="296"/>
        <v>0</v>
      </c>
    </row>
    <row r="4742" spans="2:34" ht="15.75" x14ac:dyDescent="0.25">
      <c r="B4742">
        <f t="shared" ca="1" si="293"/>
        <v>4730</v>
      </c>
      <c r="C4742" t="str">
        <f ca="1">IFERROR(VLOOKUP(B4742,'SKT LİSTESİ'!F:F,1,0),"")</f>
        <v/>
      </c>
      <c r="E4742" s="128" t="str">
        <f ca="1">IFERROR(IF($C4742="","",VLOOKUP(FİLTRE!$C4742,'SKT LİSTESİ'!$F:$S,5,0)),"")</f>
        <v/>
      </c>
      <c r="F4742" s="129" t="str">
        <f ca="1">IFERROR(IF($C4742="","",VLOOKUP(FİLTRE!$C4742,'SKT LİSTESİ'!$F:$S,7,0)),"")</f>
        <v/>
      </c>
      <c r="G4742" s="130" t="str">
        <f ca="1">IFERROR(IF($C4742="","",VLOOKUP(FİLTRE!$C4742,'SKT LİSTESİ'!$F:$S,8,0)),"")</f>
        <v/>
      </c>
      <c r="H4742" s="131" t="str">
        <f ca="1">IF(E4742="","",IF($C4742="","",VLOOKUP(FİLTRE!$C4742,'SKT LİSTESİ'!$F:$S,9,0)))</f>
        <v/>
      </c>
      <c r="I4742" s="132" t="str">
        <f ca="1">IFERROR(IF($C4742="","",VLOOKUP(FİLTRE!$C4742,'SKT LİSTESİ'!$F:$S,10,0)),"")</f>
        <v/>
      </c>
      <c r="J4742" s="133" t="str">
        <f ca="1">IFERROR(IF($C4742="","",VLOOKUP(FİLTRE!$C4742,'SKT LİSTESİ'!$F:$S,11,0)),"")</f>
        <v/>
      </c>
      <c r="K4742" s="134" t="str">
        <f ca="1">IFERROR(IF($C4742="","",VLOOKUP(FİLTRE!$C4742,'SKT LİSTESİ'!$F:$S,12,0)),"")</f>
        <v/>
      </c>
      <c r="L4742" s="134" t="str">
        <f ca="1">IFERROR(IF($C4742="","",VLOOKUP(FİLTRE!$C4742,'SKT LİSTESİ'!$F:$S,13,0)),"")</f>
        <v/>
      </c>
      <c r="M4742" s="135" t="str">
        <f ca="1">IFERROR(IF($C4742="","",VLOOKUP(FİLTRE!$C4742,'SKT LİSTESİ'!$F:$AJ,14,0)),"")</f>
        <v/>
      </c>
      <c r="N4742" s="31" t="str">
        <f ca="1">IFERROR(IF($C4742="","",VLOOKUP(FİLTRE!$C4742,'SKT LİSTESİ'!$F:$AJ,22,0)),"")</f>
        <v/>
      </c>
      <c r="O4742" s="136" t="str">
        <f ca="1">IFERROR(IF($C4742="","",VLOOKUP(FİLTRE!$C4742,'SKT LİSTESİ'!$F:$AJ,23,0)),"")</f>
        <v/>
      </c>
      <c r="P4742" s="31"/>
      <c r="Q4742" s="31"/>
      <c r="R4742" s="137" t="str">
        <f ca="1">(IFERROR(IF($C4742="","",VLOOKUP(FİLTRE!$C4742,'SKT LİSTESİ'!$F:$AJ,15,0)),""))</f>
        <v/>
      </c>
      <c r="S4742" s="138" t="str">
        <f ca="1">IFERROR(IF($C4742="","",VLOOKUP(FİLTRE!$C4742,'SKT LİSTESİ'!$F:$AJ,16,0)),"")</f>
        <v/>
      </c>
      <c r="AF4742" s="179" t="str">
        <f t="shared" ca="1" si="294"/>
        <v/>
      </c>
      <c r="AG4742" s="179">
        <f t="shared" ca="1" si="295"/>
        <v>0</v>
      </c>
      <c r="AH4742" s="179">
        <f t="shared" ca="1" si="296"/>
        <v>0</v>
      </c>
    </row>
    <row r="4743" spans="2:34" ht="15.75" x14ac:dyDescent="0.25">
      <c r="B4743">
        <f t="shared" ca="1" si="293"/>
        <v>4731</v>
      </c>
      <c r="C4743" t="str">
        <f ca="1">IFERROR(VLOOKUP(B4743,'SKT LİSTESİ'!F:F,1,0),"")</f>
        <v/>
      </c>
      <c r="E4743" s="128" t="str">
        <f ca="1">IFERROR(IF($C4743="","",VLOOKUP(FİLTRE!$C4743,'SKT LİSTESİ'!$F:$S,5,0)),"")</f>
        <v/>
      </c>
      <c r="F4743" s="129" t="str">
        <f ca="1">IFERROR(IF($C4743="","",VLOOKUP(FİLTRE!$C4743,'SKT LİSTESİ'!$F:$S,7,0)),"")</f>
        <v/>
      </c>
      <c r="G4743" s="130" t="str">
        <f ca="1">IFERROR(IF($C4743="","",VLOOKUP(FİLTRE!$C4743,'SKT LİSTESİ'!$F:$S,8,0)),"")</f>
        <v/>
      </c>
      <c r="H4743" s="131" t="str">
        <f ca="1">IF(E4743="","",IF($C4743="","",VLOOKUP(FİLTRE!$C4743,'SKT LİSTESİ'!$F:$S,9,0)))</f>
        <v/>
      </c>
      <c r="I4743" s="132" t="str">
        <f ca="1">IFERROR(IF($C4743="","",VLOOKUP(FİLTRE!$C4743,'SKT LİSTESİ'!$F:$S,10,0)),"")</f>
        <v/>
      </c>
      <c r="J4743" s="133" t="str">
        <f ca="1">IFERROR(IF($C4743="","",VLOOKUP(FİLTRE!$C4743,'SKT LİSTESİ'!$F:$S,11,0)),"")</f>
        <v/>
      </c>
      <c r="K4743" s="134" t="str">
        <f ca="1">IFERROR(IF($C4743="","",VLOOKUP(FİLTRE!$C4743,'SKT LİSTESİ'!$F:$S,12,0)),"")</f>
        <v/>
      </c>
      <c r="L4743" s="134" t="str">
        <f ca="1">IFERROR(IF($C4743="","",VLOOKUP(FİLTRE!$C4743,'SKT LİSTESİ'!$F:$S,13,0)),"")</f>
        <v/>
      </c>
      <c r="M4743" s="135" t="str">
        <f ca="1">IFERROR(IF($C4743="","",VLOOKUP(FİLTRE!$C4743,'SKT LİSTESİ'!$F:$AJ,14,0)),"")</f>
        <v/>
      </c>
      <c r="N4743" s="31" t="str">
        <f ca="1">IFERROR(IF($C4743="","",VLOOKUP(FİLTRE!$C4743,'SKT LİSTESİ'!$F:$AJ,22,0)),"")</f>
        <v/>
      </c>
      <c r="O4743" s="136" t="str">
        <f ca="1">IFERROR(IF($C4743="","",VLOOKUP(FİLTRE!$C4743,'SKT LİSTESİ'!$F:$AJ,23,0)),"")</f>
        <v/>
      </c>
      <c r="P4743" s="31"/>
      <c r="Q4743" s="31"/>
      <c r="R4743" s="137" t="str">
        <f ca="1">(IFERROR(IF($C4743="","",VLOOKUP(FİLTRE!$C4743,'SKT LİSTESİ'!$F:$AJ,15,0)),""))</f>
        <v/>
      </c>
      <c r="S4743" s="138" t="str">
        <f ca="1">IFERROR(IF($C4743="","",VLOOKUP(FİLTRE!$C4743,'SKT LİSTESİ'!$F:$AJ,16,0)),"")</f>
        <v/>
      </c>
      <c r="AF4743" s="179" t="str">
        <f t="shared" ca="1" si="294"/>
        <v/>
      </c>
      <c r="AG4743" s="179">
        <f t="shared" ca="1" si="295"/>
        <v>0</v>
      </c>
      <c r="AH4743" s="179">
        <f t="shared" ca="1" si="296"/>
        <v>0</v>
      </c>
    </row>
    <row r="4744" spans="2:34" ht="15.75" x14ac:dyDescent="0.25">
      <c r="B4744">
        <f t="shared" ca="1" si="293"/>
        <v>4732</v>
      </c>
      <c r="C4744" t="str">
        <f ca="1">IFERROR(VLOOKUP(B4744,'SKT LİSTESİ'!F:F,1,0),"")</f>
        <v/>
      </c>
      <c r="E4744" s="128" t="str">
        <f ca="1">IFERROR(IF($C4744="","",VLOOKUP(FİLTRE!$C4744,'SKT LİSTESİ'!$F:$S,5,0)),"")</f>
        <v/>
      </c>
      <c r="F4744" s="129" t="str">
        <f ca="1">IFERROR(IF($C4744="","",VLOOKUP(FİLTRE!$C4744,'SKT LİSTESİ'!$F:$S,7,0)),"")</f>
        <v/>
      </c>
      <c r="G4744" s="130" t="str">
        <f ca="1">IFERROR(IF($C4744="","",VLOOKUP(FİLTRE!$C4744,'SKT LİSTESİ'!$F:$S,8,0)),"")</f>
        <v/>
      </c>
      <c r="H4744" s="131" t="str">
        <f ca="1">IF(E4744="","",IF($C4744="","",VLOOKUP(FİLTRE!$C4744,'SKT LİSTESİ'!$F:$S,9,0)))</f>
        <v/>
      </c>
      <c r="I4744" s="132" t="str">
        <f ca="1">IFERROR(IF($C4744="","",VLOOKUP(FİLTRE!$C4744,'SKT LİSTESİ'!$F:$S,10,0)),"")</f>
        <v/>
      </c>
      <c r="J4744" s="133" t="str">
        <f ca="1">IFERROR(IF($C4744="","",VLOOKUP(FİLTRE!$C4744,'SKT LİSTESİ'!$F:$S,11,0)),"")</f>
        <v/>
      </c>
      <c r="K4744" s="134" t="str">
        <f ca="1">IFERROR(IF($C4744="","",VLOOKUP(FİLTRE!$C4744,'SKT LİSTESİ'!$F:$S,12,0)),"")</f>
        <v/>
      </c>
      <c r="L4744" s="134" t="str">
        <f ca="1">IFERROR(IF($C4744="","",VLOOKUP(FİLTRE!$C4744,'SKT LİSTESİ'!$F:$S,13,0)),"")</f>
        <v/>
      </c>
      <c r="M4744" s="135" t="str">
        <f ca="1">IFERROR(IF($C4744="","",VLOOKUP(FİLTRE!$C4744,'SKT LİSTESİ'!$F:$AJ,14,0)),"")</f>
        <v/>
      </c>
      <c r="N4744" s="31" t="str">
        <f ca="1">IFERROR(IF($C4744="","",VLOOKUP(FİLTRE!$C4744,'SKT LİSTESİ'!$F:$AJ,22,0)),"")</f>
        <v/>
      </c>
      <c r="O4744" s="136" t="str">
        <f ca="1">IFERROR(IF($C4744="","",VLOOKUP(FİLTRE!$C4744,'SKT LİSTESİ'!$F:$AJ,23,0)),"")</f>
        <v/>
      </c>
      <c r="P4744" s="31"/>
      <c r="Q4744" s="31"/>
      <c r="R4744" s="137" t="str">
        <f ca="1">(IFERROR(IF($C4744="","",VLOOKUP(FİLTRE!$C4744,'SKT LİSTESİ'!$F:$AJ,15,0)),""))</f>
        <v/>
      </c>
      <c r="S4744" s="138" t="str">
        <f ca="1">IFERROR(IF($C4744="","",VLOOKUP(FİLTRE!$C4744,'SKT LİSTESİ'!$F:$AJ,16,0)),"")</f>
        <v/>
      </c>
      <c r="AF4744" s="179" t="str">
        <f t="shared" ca="1" si="294"/>
        <v/>
      </c>
      <c r="AG4744" s="179">
        <f t="shared" ca="1" si="295"/>
        <v>0</v>
      </c>
      <c r="AH4744" s="179">
        <f t="shared" ca="1" si="296"/>
        <v>0</v>
      </c>
    </row>
    <row r="4745" spans="2:34" ht="15.75" x14ac:dyDescent="0.25">
      <c r="B4745">
        <f t="shared" ca="1" si="293"/>
        <v>4733</v>
      </c>
      <c r="C4745" t="str">
        <f ca="1">IFERROR(VLOOKUP(B4745,'SKT LİSTESİ'!F:F,1,0),"")</f>
        <v/>
      </c>
      <c r="E4745" s="128" t="str">
        <f ca="1">IFERROR(IF($C4745="","",VLOOKUP(FİLTRE!$C4745,'SKT LİSTESİ'!$F:$S,5,0)),"")</f>
        <v/>
      </c>
      <c r="F4745" s="129" t="str">
        <f ca="1">IFERROR(IF($C4745="","",VLOOKUP(FİLTRE!$C4745,'SKT LİSTESİ'!$F:$S,7,0)),"")</f>
        <v/>
      </c>
      <c r="G4745" s="130" t="str">
        <f ca="1">IFERROR(IF($C4745="","",VLOOKUP(FİLTRE!$C4745,'SKT LİSTESİ'!$F:$S,8,0)),"")</f>
        <v/>
      </c>
      <c r="H4745" s="131" t="str">
        <f ca="1">IF(E4745="","",IF($C4745="","",VLOOKUP(FİLTRE!$C4745,'SKT LİSTESİ'!$F:$S,9,0)))</f>
        <v/>
      </c>
      <c r="I4745" s="132" t="str">
        <f ca="1">IFERROR(IF($C4745="","",VLOOKUP(FİLTRE!$C4745,'SKT LİSTESİ'!$F:$S,10,0)),"")</f>
        <v/>
      </c>
      <c r="J4745" s="133" t="str">
        <f ca="1">IFERROR(IF($C4745="","",VLOOKUP(FİLTRE!$C4745,'SKT LİSTESİ'!$F:$S,11,0)),"")</f>
        <v/>
      </c>
      <c r="K4745" s="134" t="str">
        <f ca="1">IFERROR(IF($C4745="","",VLOOKUP(FİLTRE!$C4745,'SKT LİSTESİ'!$F:$S,12,0)),"")</f>
        <v/>
      </c>
      <c r="L4745" s="134" t="str">
        <f ca="1">IFERROR(IF($C4745="","",VLOOKUP(FİLTRE!$C4745,'SKT LİSTESİ'!$F:$S,13,0)),"")</f>
        <v/>
      </c>
      <c r="M4745" s="135" t="str">
        <f ca="1">IFERROR(IF($C4745="","",VLOOKUP(FİLTRE!$C4745,'SKT LİSTESİ'!$F:$AJ,14,0)),"")</f>
        <v/>
      </c>
      <c r="N4745" s="31" t="str">
        <f ca="1">IFERROR(IF($C4745="","",VLOOKUP(FİLTRE!$C4745,'SKT LİSTESİ'!$F:$AJ,22,0)),"")</f>
        <v/>
      </c>
      <c r="O4745" s="136" t="str">
        <f ca="1">IFERROR(IF($C4745="","",VLOOKUP(FİLTRE!$C4745,'SKT LİSTESİ'!$F:$AJ,23,0)),"")</f>
        <v/>
      </c>
      <c r="P4745" s="31"/>
      <c r="Q4745" s="31"/>
      <c r="R4745" s="137" t="str">
        <f ca="1">(IFERROR(IF($C4745="","",VLOOKUP(FİLTRE!$C4745,'SKT LİSTESİ'!$F:$AJ,15,0)),""))</f>
        <v/>
      </c>
      <c r="S4745" s="138" t="str">
        <f ca="1">IFERROR(IF($C4745="","",VLOOKUP(FİLTRE!$C4745,'SKT LİSTESİ'!$F:$AJ,16,0)),"")</f>
        <v/>
      </c>
      <c r="AF4745" s="179" t="str">
        <f t="shared" ca="1" si="294"/>
        <v/>
      </c>
      <c r="AG4745" s="179">
        <f t="shared" ca="1" si="295"/>
        <v>0</v>
      </c>
      <c r="AH4745" s="179">
        <f t="shared" ca="1" si="296"/>
        <v>0</v>
      </c>
    </row>
    <row r="4746" spans="2:34" ht="15.75" x14ac:dyDescent="0.25">
      <c r="B4746">
        <f t="shared" ca="1" si="293"/>
        <v>4734</v>
      </c>
      <c r="C4746" t="str">
        <f ca="1">IFERROR(VLOOKUP(B4746,'SKT LİSTESİ'!F:F,1,0),"")</f>
        <v/>
      </c>
      <c r="E4746" s="128" t="str">
        <f ca="1">IFERROR(IF($C4746="","",VLOOKUP(FİLTRE!$C4746,'SKT LİSTESİ'!$F:$S,5,0)),"")</f>
        <v/>
      </c>
      <c r="F4746" s="129" t="str">
        <f ca="1">IFERROR(IF($C4746="","",VLOOKUP(FİLTRE!$C4746,'SKT LİSTESİ'!$F:$S,7,0)),"")</f>
        <v/>
      </c>
      <c r="G4746" s="130" t="str">
        <f ca="1">IFERROR(IF($C4746="","",VLOOKUP(FİLTRE!$C4746,'SKT LİSTESİ'!$F:$S,8,0)),"")</f>
        <v/>
      </c>
      <c r="H4746" s="131" t="str">
        <f ca="1">IF(E4746="","",IF($C4746="","",VLOOKUP(FİLTRE!$C4746,'SKT LİSTESİ'!$F:$S,9,0)))</f>
        <v/>
      </c>
      <c r="I4746" s="132" t="str">
        <f ca="1">IFERROR(IF($C4746="","",VLOOKUP(FİLTRE!$C4746,'SKT LİSTESİ'!$F:$S,10,0)),"")</f>
        <v/>
      </c>
      <c r="J4746" s="133" t="str">
        <f ca="1">IFERROR(IF($C4746="","",VLOOKUP(FİLTRE!$C4746,'SKT LİSTESİ'!$F:$S,11,0)),"")</f>
        <v/>
      </c>
      <c r="K4746" s="134" t="str">
        <f ca="1">IFERROR(IF($C4746="","",VLOOKUP(FİLTRE!$C4746,'SKT LİSTESİ'!$F:$S,12,0)),"")</f>
        <v/>
      </c>
      <c r="L4746" s="134" t="str">
        <f ca="1">IFERROR(IF($C4746="","",VLOOKUP(FİLTRE!$C4746,'SKT LİSTESİ'!$F:$S,13,0)),"")</f>
        <v/>
      </c>
      <c r="M4746" s="135" t="str">
        <f ca="1">IFERROR(IF($C4746="","",VLOOKUP(FİLTRE!$C4746,'SKT LİSTESİ'!$F:$AJ,14,0)),"")</f>
        <v/>
      </c>
      <c r="N4746" s="31" t="str">
        <f ca="1">IFERROR(IF($C4746="","",VLOOKUP(FİLTRE!$C4746,'SKT LİSTESİ'!$F:$AJ,22,0)),"")</f>
        <v/>
      </c>
      <c r="O4746" s="136" t="str">
        <f ca="1">IFERROR(IF($C4746="","",VLOOKUP(FİLTRE!$C4746,'SKT LİSTESİ'!$F:$AJ,23,0)),"")</f>
        <v/>
      </c>
      <c r="P4746" s="31"/>
      <c r="Q4746" s="31"/>
      <c r="R4746" s="137" t="str">
        <f ca="1">(IFERROR(IF($C4746="","",VLOOKUP(FİLTRE!$C4746,'SKT LİSTESİ'!$F:$AJ,15,0)),""))</f>
        <v/>
      </c>
      <c r="S4746" s="138" t="str">
        <f ca="1">IFERROR(IF($C4746="","",VLOOKUP(FİLTRE!$C4746,'SKT LİSTESİ'!$F:$AJ,16,0)),"")</f>
        <v/>
      </c>
      <c r="AF4746" s="179" t="str">
        <f t="shared" ca="1" si="294"/>
        <v/>
      </c>
      <c r="AG4746" s="179">
        <f t="shared" ca="1" si="295"/>
        <v>0</v>
      </c>
      <c r="AH4746" s="179">
        <f t="shared" ca="1" si="296"/>
        <v>0</v>
      </c>
    </row>
    <row r="4747" spans="2:34" ht="15.75" x14ac:dyDescent="0.25">
      <c r="B4747">
        <f t="shared" ca="1" si="293"/>
        <v>4735</v>
      </c>
      <c r="C4747" t="str">
        <f ca="1">IFERROR(VLOOKUP(B4747,'SKT LİSTESİ'!F:F,1,0),"")</f>
        <v/>
      </c>
      <c r="E4747" s="128" t="str">
        <f ca="1">IFERROR(IF($C4747="","",VLOOKUP(FİLTRE!$C4747,'SKT LİSTESİ'!$F:$S,5,0)),"")</f>
        <v/>
      </c>
      <c r="F4747" s="129" t="str">
        <f ca="1">IFERROR(IF($C4747="","",VLOOKUP(FİLTRE!$C4747,'SKT LİSTESİ'!$F:$S,7,0)),"")</f>
        <v/>
      </c>
      <c r="G4747" s="130" t="str">
        <f ca="1">IFERROR(IF($C4747="","",VLOOKUP(FİLTRE!$C4747,'SKT LİSTESİ'!$F:$S,8,0)),"")</f>
        <v/>
      </c>
      <c r="H4747" s="131" t="str">
        <f ca="1">IF(E4747="","",IF($C4747="","",VLOOKUP(FİLTRE!$C4747,'SKT LİSTESİ'!$F:$S,9,0)))</f>
        <v/>
      </c>
      <c r="I4747" s="132" t="str">
        <f ca="1">IFERROR(IF($C4747="","",VLOOKUP(FİLTRE!$C4747,'SKT LİSTESİ'!$F:$S,10,0)),"")</f>
        <v/>
      </c>
      <c r="J4747" s="133" t="str">
        <f ca="1">IFERROR(IF($C4747="","",VLOOKUP(FİLTRE!$C4747,'SKT LİSTESİ'!$F:$S,11,0)),"")</f>
        <v/>
      </c>
      <c r="K4747" s="134" t="str">
        <f ca="1">IFERROR(IF($C4747="","",VLOOKUP(FİLTRE!$C4747,'SKT LİSTESİ'!$F:$S,12,0)),"")</f>
        <v/>
      </c>
      <c r="L4747" s="134" t="str">
        <f ca="1">IFERROR(IF($C4747="","",VLOOKUP(FİLTRE!$C4747,'SKT LİSTESİ'!$F:$S,13,0)),"")</f>
        <v/>
      </c>
      <c r="M4747" s="135" t="str">
        <f ca="1">IFERROR(IF($C4747="","",VLOOKUP(FİLTRE!$C4747,'SKT LİSTESİ'!$F:$AJ,14,0)),"")</f>
        <v/>
      </c>
      <c r="N4747" s="31" t="str">
        <f ca="1">IFERROR(IF($C4747="","",VLOOKUP(FİLTRE!$C4747,'SKT LİSTESİ'!$F:$AJ,22,0)),"")</f>
        <v/>
      </c>
      <c r="O4747" s="136" t="str">
        <f ca="1">IFERROR(IF($C4747="","",VLOOKUP(FİLTRE!$C4747,'SKT LİSTESİ'!$F:$AJ,23,0)),"")</f>
        <v/>
      </c>
      <c r="P4747" s="31"/>
      <c r="Q4747" s="31"/>
      <c r="R4747" s="137" t="str">
        <f ca="1">(IFERROR(IF($C4747="","",VLOOKUP(FİLTRE!$C4747,'SKT LİSTESİ'!$F:$AJ,15,0)),""))</f>
        <v/>
      </c>
      <c r="S4747" s="138" t="str">
        <f ca="1">IFERROR(IF($C4747="","",VLOOKUP(FİLTRE!$C4747,'SKT LİSTESİ'!$F:$AJ,16,0)),"")</f>
        <v/>
      </c>
      <c r="AF4747" s="179" t="str">
        <f t="shared" ca="1" si="294"/>
        <v/>
      </c>
      <c r="AG4747" s="179">
        <f t="shared" ca="1" si="295"/>
        <v>0</v>
      </c>
      <c r="AH4747" s="179">
        <f t="shared" ca="1" si="296"/>
        <v>0</v>
      </c>
    </row>
    <row r="4748" spans="2:34" ht="15.75" x14ac:dyDescent="0.25">
      <c r="B4748">
        <f t="shared" ca="1" si="293"/>
        <v>4736</v>
      </c>
      <c r="C4748" t="str">
        <f ca="1">IFERROR(VLOOKUP(B4748,'SKT LİSTESİ'!F:F,1,0),"")</f>
        <v/>
      </c>
      <c r="E4748" s="128" t="str">
        <f ca="1">IFERROR(IF($C4748="","",VLOOKUP(FİLTRE!$C4748,'SKT LİSTESİ'!$F:$S,5,0)),"")</f>
        <v/>
      </c>
      <c r="F4748" s="129" t="str">
        <f ca="1">IFERROR(IF($C4748="","",VLOOKUP(FİLTRE!$C4748,'SKT LİSTESİ'!$F:$S,7,0)),"")</f>
        <v/>
      </c>
      <c r="G4748" s="130" t="str">
        <f ca="1">IFERROR(IF($C4748="","",VLOOKUP(FİLTRE!$C4748,'SKT LİSTESİ'!$F:$S,8,0)),"")</f>
        <v/>
      </c>
      <c r="H4748" s="131" t="str">
        <f ca="1">IF(E4748="","",IF($C4748="","",VLOOKUP(FİLTRE!$C4748,'SKT LİSTESİ'!$F:$S,9,0)))</f>
        <v/>
      </c>
      <c r="I4748" s="132" t="str">
        <f ca="1">IFERROR(IF($C4748="","",VLOOKUP(FİLTRE!$C4748,'SKT LİSTESİ'!$F:$S,10,0)),"")</f>
        <v/>
      </c>
      <c r="J4748" s="133" t="str">
        <f ca="1">IFERROR(IF($C4748="","",VLOOKUP(FİLTRE!$C4748,'SKT LİSTESİ'!$F:$S,11,0)),"")</f>
        <v/>
      </c>
      <c r="K4748" s="134" t="str">
        <f ca="1">IFERROR(IF($C4748="","",VLOOKUP(FİLTRE!$C4748,'SKT LİSTESİ'!$F:$S,12,0)),"")</f>
        <v/>
      </c>
      <c r="L4748" s="134" t="str">
        <f ca="1">IFERROR(IF($C4748="","",VLOOKUP(FİLTRE!$C4748,'SKT LİSTESİ'!$F:$S,13,0)),"")</f>
        <v/>
      </c>
      <c r="M4748" s="135" t="str">
        <f ca="1">IFERROR(IF($C4748="","",VLOOKUP(FİLTRE!$C4748,'SKT LİSTESİ'!$F:$AJ,14,0)),"")</f>
        <v/>
      </c>
      <c r="N4748" s="31" t="str">
        <f ca="1">IFERROR(IF($C4748="","",VLOOKUP(FİLTRE!$C4748,'SKT LİSTESİ'!$F:$AJ,22,0)),"")</f>
        <v/>
      </c>
      <c r="O4748" s="136" t="str">
        <f ca="1">IFERROR(IF($C4748="","",VLOOKUP(FİLTRE!$C4748,'SKT LİSTESİ'!$F:$AJ,23,0)),"")</f>
        <v/>
      </c>
      <c r="P4748" s="31"/>
      <c r="Q4748" s="31"/>
      <c r="R4748" s="137" t="str">
        <f ca="1">(IFERROR(IF($C4748="","",VLOOKUP(FİLTRE!$C4748,'SKT LİSTESİ'!$F:$AJ,15,0)),""))</f>
        <v/>
      </c>
      <c r="S4748" s="138" t="str">
        <f ca="1">IFERROR(IF($C4748="","",VLOOKUP(FİLTRE!$C4748,'SKT LİSTESİ'!$F:$AJ,16,0)),"")</f>
        <v/>
      </c>
      <c r="AF4748" s="179" t="str">
        <f t="shared" ca="1" si="294"/>
        <v/>
      </c>
      <c r="AG4748" s="179">
        <f t="shared" ca="1" si="295"/>
        <v>0</v>
      </c>
      <c r="AH4748" s="179">
        <f t="shared" ca="1" si="296"/>
        <v>0</v>
      </c>
    </row>
    <row r="4749" spans="2:34" ht="15.75" x14ac:dyDescent="0.25">
      <c r="B4749">
        <f t="shared" ca="1" si="293"/>
        <v>4737</v>
      </c>
      <c r="C4749" t="str">
        <f ca="1">IFERROR(VLOOKUP(B4749,'SKT LİSTESİ'!F:F,1,0),"")</f>
        <v/>
      </c>
      <c r="E4749" s="128" t="str">
        <f ca="1">IFERROR(IF($C4749="","",VLOOKUP(FİLTRE!$C4749,'SKT LİSTESİ'!$F:$S,5,0)),"")</f>
        <v/>
      </c>
      <c r="F4749" s="129" t="str">
        <f ca="1">IFERROR(IF($C4749="","",VLOOKUP(FİLTRE!$C4749,'SKT LİSTESİ'!$F:$S,7,0)),"")</f>
        <v/>
      </c>
      <c r="G4749" s="130" t="str">
        <f ca="1">IFERROR(IF($C4749="","",VLOOKUP(FİLTRE!$C4749,'SKT LİSTESİ'!$F:$S,8,0)),"")</f>
        <v/>
      </c>
      <c r="H4749" s="131" t="str">
        <f ca="1">IF(E4749="","",IF($C4749="","",VLOOKUP(FİLTRE!$C4749,'SKT LİSTESİ'!$F:$S,9,0)))</f>
        <v/>
      </c>
      <c r="I4749" s="132" t="str">
        <f ca="1">IFERROR(IF($C4749="","",VLOOKUP(FİLTRE!$C4749,'SKT LİSTESİ'!$F:$S,10,0)),"")</f>
        <v/>
      </c>
      <c r="J4749" s="133" t="str">
        <f ca="1">IFERROR(IF($C4749="","",VLOOKUP(FİLTRE!$C4749,'SKT LİSTESİ'!$F:$S,11,0)),"")</f>
        <v/>
      </c>
      <c r="K4749" s="134" t="str">
        <f ca="1">IFERROR(IF($C4749="","",VLOOKUP(FİLTRE!$C4749,'SKT LİSTESİ'!$F:$S,12,0)),"")</f>
        <v/>
      </c>
      <c r="L4749" s="134" t="str">
        <f ca="1">IFERROR(IF($C4749="","",VLOOKUP(FİLTRE!$C4749,'SKT LİSTESİ'!$F:$S,13,0)),"")</f>
        <v/>
      </c>
      <c r="M4749" s="135" t="str">
        <f ca="1">IFERROR(IF($C4749="","",VLOOKUP(FİLTRE!$C4749,'SKT LİSTESİ'!$F:$AJ,14,0)),"")</f>
        <v/>
      </c>
      <c r="N4749" s="31" t="str">
        <f ca="1">IFERROR(IF($C4749="","",VLOOKUP(FİLTRE!$C4749,'SKT LİSTESİ'!$F:$AJ,22,0)),"")</f>
        <v/>
      </c>
      <c r="O4749" s="136" t="str">
        <f ca="1">IFERROR(IF($C4749="","",VLOOKUP(FİLTRE!$C4749,'SKT LİSTESİ'!$F:$AJ,23,0)),"")</f>
        <v/>
      </c>
      <c r="P4749" s="31"/>
      <c r="Q4749" s="31"/>
      <c r="R4749" s="137" t="str">
        <f ca="1">(IFERROR(IF($C4749="","",VLOOKUP(FİLTRE!$C4749,'SKT LİSTESİ'!$F:$AJ,15,0)),""))</f>
        <v/>
      </c>
      <c r="S4749" s="138" t="str">
        <f ca="1">IFERROR(IF($C4749="","",VLOOKUP(FİLTRE!$C4749,'SKT LİSTESİ'!$F:$AJ,16,0)),"")</f>
        <v/>
      </c>
      <c r="AF4749" s="179" t="str">
        <f t="shared" ca="1" si="294"/>
        <v/>
      </c>
      <c r="AG4749" s="179">
        <f t="shared" ca="1" si="295"/>
        <v>0</v>
      </c>
      <c r="AH4749" s="179">
        <f t="shared" ca="1" si="296"/>
        <v>0</v>
      </c>
    </row>
    <row r="4750" spans="2:34" ht="15.75" x14ac:dyDescent="0.25">
      <c r="B4750">
        <f t="shared" ref="B4750:B4813" ca="1" si="297">IF($Y$2=1,(ROW()-12),"")</f>
        <v>4738</v>
      </c>
      <c r="C4750" t="str">
        <f ca="1">IFERROR(VLOOKUP(B4750,'SKT LİSTESİ'!F:F,1,0),"")</f>
        <v/>
      </c>
      <c r="E4750" s="128" t="str">
        <f ca="1">IFERROR(IF($C4750="","",VLOOKUP(FİLTRE!$C4750,'SKT LİSTESİ'!$F:$S,5,0)),"")</f>
        <v/>
      </c>
      <c r="F4750" s="129" t="str">
        <f ca="1">IFERROR(IF($C4750="","",VLOOKUP(FİLTRE!$C4750,'SKT LİSTESİ'!$F:$S,7,0)),"")</f>
        <v/>
      </c>
      <c r="G4750" s="130" t="str">
        <f ca="1">IFERROR(IF($C4750="","",VLOOKUP(FİLTRE!$C4750,'SKT LİSTESİ'!$F:$S,8,0)),"")</f>
        <v/>
      </c>
      <c r="H4750" s="131" t="str">
        <f ca="1">IF(E4750="","",IF($C4750="","",VLOOKUP(FİLTRE!$C4750,'SKT LİSTESİ'!$F:$S,9,0)))</f>
        <v/>
      </c>
      <c r="I4750" s="132" t="str">
        <f ca="1">IFERROR(IF($C4750="","",VLOOKUP(FİLTRE!$C4750,'SKT LİSTESİ'!$F:$S,10,0)),"")</f>
        <v/>
      </c>
      <c r="J4750" s="133" t="str">
        <f ca="1">IFERROR(IF($C4750="","",VLOOKUP(FİLTRE!$C4750,'SKT LİSTESİ'!$F:$S,11,0)),"")</f>
        <v/>
      </c>
      <c r="K4750" s="134" t="str">
        <f ca="1">IFERROR(IF($C4750="","",VLOOKUP(FİLTRE!$C4750,'SKT LİSTESİ'!$F:$S,12,0)),"")</f>
        <v/>
      </c>
      <c r="L4750" s="134" t="str">
        <f ca="1">IFERROR(IF($C4750="","",VLOOKUP(FİLTRE!$C4750,'SKT LİSTESİ'!$F:$S,13,0)),"")</f>
        <v/>
      </c>
      <c r="M4750" s="135" t="str">
        <f ca="1">IFERROR(IF($C4750="","",VLOOKUP(FİLTRE!$C4750,'SKT LİSTESİ'!$F:$AJ,14,0)),"")</f>
        <v/>
      </c>
      <c r="N4750" s="31" t="str">
        <f ca="1">IFERROR(IF($C4750="","",VLOOKUP(FİLTRE!$C4750,'SKT LİSTESİ'!$F:$AJ,22,0)),"")</f>
        <v/>
      </c>
      <c r="O4750" s="136" t="str">
        <f ca="1">IFERROR(IF($C4750="","",VLOOKUP(FİLTRE!$C4750,'SKT LİSTESİ'!$F:$AJ,23,0)),"")</f>
        <v/>
      </c>
      <c r="P4750" s="31"/>
      <c r="Q4750" s="31"/>
      <c r="R4750" s="137" t="str">
        <f ca="1">(IFERROR(IF($C4750="","",VLOOKUP(FİLTRE!$C4750,'SKT LİSTESİ'!$F:$AJ,15,0)),""))</f>
        <v/>
      </c>
      <c r="S4750" s="138" t="str">
        <f ca="1">IFERROR(IF($C4750="","",VLOOKUP(FİLTRE!$C4750,'SKT LİSTESİ'!$F:$AJ,16,0)),"")</f>
        <v/>
      </c>
      <c r="AF4750" s="179" t="str">
        <f t="shared" ref="AF4750:AF4813" ca="1" si="298">IF(E4750&lt;&gt;"SAYIM",K4750,
(IF(AND(E4750="SAYIM",R4750=0),0,(COUNTIFS(E:E,"SAYIM",F:F,F4750,R:R,"&gt;"&amp;0)))))</f>
        <v/>
      </c>
      <c r="AG4750" s="179">
        <f t="shared" ref="AG4750:AG4813" ca="1" si="299">IF(E4750="SAYIM",(IFERROR(R4750/AF4750,0)),0)</f>
        <v>0</v>
      </c>
      <c r="AH4750" s="179">
        <f t="shared" ref="AH4750:AH4813" ca="1" si="300">IF(E4750="SAYIM",(IFERROR(S4750/AF4750,0)),0)</f>
        <v>0</v>
      </c>
    </row>
    <row r="4751" spans="2:34" ht="15.75" x14ac:dyDescent="0.25">
      <c r="B4751">
        <f t="shared" ca="1" si="297"/>
        <v>4739</v>
      </c>
      <c r="C4751" t="str">
        <f ca="1">IFERROR(VLOOKUP(B4751,'SKT LİSTESİ'!F:F,1,0),"")</f>
        <v/>
      </c>
      <c r="E4751" s="128" t="str">
        <f ca="1">IFERROR(IF($C4751="","",VLOOKUP(FİLTRE!$C4751,'SKT LİSTESİ'!$F:$S,5,0)),"")</f>
        <v/>
      </c>
      <c r="F4751" s="129" t="str">
        <f ca="1">IFERROR(IF($C4751="","",VLOOKUP(FİLTRE!$C4751,'SKT LİSTESİ'!$F:$S,7,0)),"")</f>
        <v/>
      </c>
      <c r="G4751" s="130" t="str">
        <f ca="1">IFERROR(IF($C4751="","",VLOOKUP(FİLTRE!$C4751,'SKT LİSTESİ'!$F:$S,8,0)),"")</f>
        <v/>
      </c>
      <c r="H4751" s="131" t="str">
        <f ca="1">IF(E4751="","",IF($C4751="","",VLOOKUP(FİLTRE!$C4751,'SKT LİSTESİ'!$F:$S,9,0)))</f>
        <v/>
      </c>
      <c r="I4751" s="132" t="str">
        <f ca="1">IFERROR(IF($C4751="","",VLOOKUP(FİLTRE!$C4751,'SKT LİSTESİ'!$F:$S,10,0)),"")</f>
        <v/>
      </c>
      <c r="J4751" s="133" t="str">
        <f ca="1">IFERROR(IF($C4751="","",VLOOKUP(FİLTRE!$C4751,'SKT LİSTESİ'!$F:$S,11,0)),"")</f>
        <v/>
      </c>
      <c r="K4751" s="134" t="str">
        <f ca="1">IFERROR(IF($C4751="","",VLOOKUP(FİLTRE!$C4751,'SKT LİSTESİ'!$F:$S,12,0)),"")</f>
        <v/>
      </c>
      <c r="L4751" s="134" t="str">
        <f ca="1">IFERROR(IF($C4751="","",VLOOKUP(FİLTRE!$C4751,'SKT LİSTESİ'!$F:$S,13,0)),"")</f>
        <v/>
      </c>
      <c r="M4751" s="135" t="str">
        <f ca="1">IFERROR(IF($C4751="","",VLOOKUP(FİLTRE!$C4751,'SKT LİSTESİ'!$F:$AJ,14,0)),"")</f>
        <v/>
      </c>
      <c r="N4751" s="31" t="str">
        <f ca="1">IFERROR(IF($C4751="","",VLOOKUP(FİLTRE!$C4751,'SKT LİSTESİ'!$F:$AJ,22,0)),"")</f>
        <v/>
      </c>
      <c r="O4751" s="136" t="str">
        <f ca="1">IFERROR(IF($C4751="","",VLOOKUP(FİLTRE!$C4751,'SKT LİSTESİ'!$F:$AJ,23,0)),"")</f>
        <v/>
      </c>
      <c r="P4751" s="31"/>
      <c r="Q4751" s="31"/>
      <c r="R4751" s="137" t="str">
        <f ca="1">(IFERROR(IF($C4751="","",VLOOKUP(FİLTRE!$C4751,'SKT LİSTESİ'!$F:$AJ,15,0)),""))</f>
        <v/>
      </c>
      <c r="S4751" s="138" t="str">
        <f ca="1">IFERROR(IF($C4751="","",VLOOKUP(FİLTRE!$C4751,'SKT LİSTESİ'!$F:$AJ,16,0)),"")</f>
        <v/>
      </c>
      <c r="AF4751" s="179" t="str">
        <f t="shared" ca="1" si="298"/>
        <v/>
      </c>
      <c r="AG4751" s="179">
        <f t="shared" ca="1" si="299"/>
        <v>0</v>
      </c>
      <c r="AH4751" s="179">
        <f t="shared" ca="1" si="300"/>
        <v>0</v>
      </c>
    </row>
    <row r="4752" spans="2:34" ht="15.75" x14ac:dyDescent="0.25">
      <c r="B4752">
        <f t="shared" ca="1" si="297"/>
        <v>4740</v>
      </c>
      <c r="C4752" t="str">
        <f ca="1">IFERROR(VLOOKUP(B4752,'SKT LİSTESİ'!F:F,1,0),"")</f>
        <v/>
      </c>
      <c r="E4752" s="128" t="str">
        <f ca="1">IFERROR(IF($C4752="","",VLOOKUP(FİLTRE!$C4752,'SKT LİSTESİ'!$F:$S,5,0)),"")</f>
        <v/>
      </c>
      <c r="F4752" s="129" t="str">
        <f ca="1">IFERROR(IF($C4752="","",VLOOKUP(FİLTRE!$C4752,'SKT LİSTESİ'!$F:$S,7,0)),"")</f>
        <v/>
      </c>
      <c r="G4752" s="130" t="str">
        <f ca="1">IFERROR(IF($C4752="","",VLOOKUP(FİLTRE!$C4752,'SKT LİSTESİ'!$F:$S,8,0)),"")</f>
        <v/>
      </c>
      <c r="H4752" s="131" t="str">
        <f ca="1">IF(E4752="","",IF($C4752="","",VLOOKUP(FİLTRE!$C4752,'SKT LİSTESİ'!$F:$S,9,0)))</f>
        <v/>
      </c>
      <c r="I4752" s="132" t="str">
        <f ca="1">IFERROR(IF($C4752="","",VLOOKUP(FİLTRE!$C4752,'SKT LİSTESİ'!$F:$S,10,0)),"")</f>
        <v/>
      </c>
      <c r="J4752" s="133" t="str">
        <f ca="1">IFERROR(IF($C4752="","",VLOOKUP(FİLTRE!$C4752,'SKT LİSTESİ'!$F:$S,11,0)),"")</f>
        <v/>
      </c>
      <c r="K4752" s="134" t="str">
        <f ca="1">IFERROR(IF($C4752="","",VLOOKUP(FİLTRE!$C4752,'SKT LİSTESİ'!$F:$S,12,0)),"")</f>
        <v/>
      </c>
      <c r="L4752" s="134" t="str">
        <f ca="1">IFERROR(IF($C4752="","",VLOOKUP(FİLTRE!$C4752,'SKT LİSTESİ'!$F:$S,13,0)),"")</f>
        <v/>
      </c>
      <c r="M4752" s="135" t="str">
        <f ca="1">IFERROR(IF($C4752="","",VLOOKUP(FİLTRE!$C4752,'SKT LİSTESİ'!$F:$AJ,14,0)),"")</f>
        <v/>
      </c>
      <c r="N4752" s="31" t="str">
        <f ca="1">IFERROR(IF($C4752="","",VLOOKUP(FİLTRE!$C4752,'SKT LİSTESİ'!$F:$AJ,22,0)),"")</f>
        <v/>
      </c>
      <c r="O4752" s="136" t="str">
        <f ca="1">IFERROR(IF($C4752="","",VLOOKUP(FİLTRE!$C4752,'SKT LİSTESİ'!$F:$AJ,23,0)),"")</f>
        <v/>
      </c>
      <c r="P4752" s="31"/>
      <c r="Q4752" s="31"/>
      <c r="R4752" s="137" t="str">
        <f ca="1">(IFERROR(IF($C4752="","",VLOOKUP(FİLTRE!$C4752,'SKT LİSTESİ'!$F:$AJ,15,0)),""))</f>
        <v/>
      </c>
      <c r="S4752" s="138" t="str">
        <f ca="1">IFERROR(IF($C4752="","",VLOOKUP(FİLTRE!$C4752,'SKT LİSTESİ'!$F:$AJ,16,0)),"")</f>
        <v/>
      </c>
      <c r="AF4752" s="179" t="str">
        <f t="shared" ca="1" si="298"/>
        <v/>
      </c>
      <c r="AG4752" s="179">
        <f t="shared" ca="1" si="299"/>
        <v>0</v>
      </c>
      <c r="AH4752" s="179">
        <f t="shared" ca="1" si="300"/>
        <v>0</v>
      </c>
    </row>
    <row r="4753" spans="2:34" ht="15.75" x14ac:dyDescent="0.25">
      <c r="B4753">
        <f t="shared" ca="1" si="297"/>
        <v>4741</v>
      </c>
      <c r="C4753" t="str">
        <f ca="1">IFERROR(VLOOKUP(B4753,'SKT LİSTESİ'!F:F,1,0),"")</f>
        <v/>
      </c>
      <c r="E4753" s="128" t="str">
        <f ca="1">IFERROR(IF($C4753="","",VLOOKUP(FİLTRE!$C4753,'SKT LİSTESİ'!$F:$S,5,0)),"")</f>
        <v/>
      </c>
      <c r="F4753" s="129" t="str">
        <f ca="1">IFERROR(IF($C4753="","",VLOOKUP(FİLTRE!$C4753,'SKT LİSTESİ'!$F:$S,7,0)),"")</f>
        <v/>
      </c>
      <c r="G4753" s="130" t="str">
        <f ca="1">IFERROR(IF($C4753="","",VLOOKUP(FİLTRE!$C4753,'SKT LİSTESİ'!$F:$S,8,0)),"")</f>
        <v/>
      </c>
      <c r="H4753" s="131" t="str">
        <f ca="1">IF(E4753="","",IF($C4753="","",VLOOKUP(FİLTRE!$C4753,'SKT LİSTESİ'!$F:$S,9,0)))</f>
        <v/>
      </c>
      <c r="I4753" s="132" t="str">
        <f ca="1">IFERROR(IF($C4753="","",VLOOKUP(FİLTRE!$C4753,'SKT LİSTESİ'!$F:$S,10,0)),"")</f>
        <v/>
      </c>
      <c r="J4753" s="133" t="str">
        <f ca="1">IFERROR(IF($C4753="","",VLOOKUP(FİLTRE!$C4753,'SKT LİSTESİ'!$F:$S,11,0)),"")</f>
        <v/>
      </c>
      <c r="K4753" s="134" t="str">
        <f ca="1">IFERROR(IF($C4753="","",VLOOKUP(FİLTRE!$C4753,'SKT LİSTESİ'!$F:$S,12,0)),"")</f>
        <v/>
      </c>
      <c r="L4753" s="134" t="str">
        <f ca="1">IFERROR(IF($C4753="","",VLOOKUP(FİLTRE!$C4753,'SKT LİSTESİ'!$F:$S,13,0)),"")</f>
        <v/>
      </c>
      <c r="M4753" s="135" t="str">
        <f ca="1">IFERROR(IF($C4753="","",VLOOKUP(FİLTRE!$C4753,'SKT LİSTESİ'!$F:$AJ,14,0)),"")</f>
        <v/>
      </c>
      <c r="N4753" s="31" t="str">
        <f ca="1">IFERROR(IF($C4753="","",VLOOKUP(FİLTRE!$C4753,'SKT LİSTESİ'!$F:$AJ,22,0)),"")</f>
        <v/>
      </c>
      <c r="O4753" s="136" t="str">
        <f ca="1">IFERROR(IF($C4753="","",VLOOKUP(FİLTRE!$C4753,'SKT LİSTESİ'!$F:$AJ,23,0)),"")</f>
        <v/>
      </c>
      <c r="P4753" s="31"/>
      <c r="Q4753" s="31"/>
      <c r="R4753" s="137" t="str">
        <f ca="1">(IFERROR(IF($C4753="","",VLOOKUP(FİLTRE!$C4753,'SKT LİSTESİ'!$F:$AJ,15,0)),""))</f>
        <v/>
      </c>
      <c r="S4753" s="138" t="str">
        <f ca="1">IFERROR(IF($C4753="","",VLOOKUP(FİLTRE!$C4753,'SKT LİSTESİ'!$F:$AJ,16,0)),"")</f>
        <v/>
      </c>
      <c r="AF4753" s="179" t="str">
        <f t="shared" ca="1" si="298"/>
        <v/>
      </c>
      <c r="AG4753" s="179">
        <f t="shared" ca="1" si="299"/>
        <v>0</v>
      </c>
      <c r="AH4753" s="179">
        <f t="shared" ca="1" si="300"/>
        <v>0</v>
      </c>
    </row>
    <row r="4754" spans="2:34" ht="15.75" x14ac:dyDescent="0.25">
      <c r="B4754">
        <f t="shared" ca="1" si="297"/>
        <v>4742</v>
      </c>
      <c r="C4754" t="str">
        <f ca="1">IFERROR(VLOOKUP(B4754,'SKT LİSTESİ'!F:F,1,0),"")</f>
        <v/>
      </c>
      <c r="E4754" s="128" t="str">
        <f ca="1">IFERROR(IF($C4754="","",VLOOKUP(FİLTRE!$C4754,'SKT LİSTESİ'!$F:$S,5,0)),"")</f>
        <v/>
      </c>
      <c r="F4754" s="129" t="str">
        <f ca="1">IFERROR(IF($C4754="","",VLOOKUP(FİLTRE!$C4754,'SKT LİSTESİ'!$F:$S,7,0)),"")</f>
        <v/>
      </c>
      <c r="G4754" s="130" t="str">
        <f ca="1">IFERROR(IF($C4754="","",VLOOKUP(FİLTRE!$C4754,'SKT LİSTESİ'!$F:$S,8,0)),"")</f>
        <v/>
      </c>
      <c r="H4754" s="131" t="str">
        <f ca="1">IF(E4754="","",IF($C4754="","",VLOOKUP(FİLTRE!$C4754,'SKT LİSTESİ'!$F:$S,9,0)))</f>
        <v/>
      </c>
      <c r="I4754" s="132" t="str">
        <f ca="1">IFERROR(IF($C4754="","",VLOOKUP(FİLTRE!$C4754,'SKT LİSTESİ'!$F:$S,10,0)),"")</f>
        <v/>
      </c>
      <c r="J4754" s="133" t="str">
        <f ca="1">IFERROR(IF($C4754="","",VLOOKUP(FİLTRE!$C4754,'SKT LİSTESİ'!$F:$S,11,0)),"")</f>
        <v/>
      </c>
      <c r="K4754" s="134" t="str">
        <f ca="1">IFERROR(IF($C4754="","",VLOOKUP(FİLTRE!$C4754,'SKT LİSTESİ'!$F:$S,12,0)),"")</f>
        <v/>
      </c>
      <c r="L4754" s="134" t="str">
        <f ca="1">IFERROR(IF($C4754="","",VLOOKUP(FİLTRE!$C4754,'SKT LİSTESİ'!$F:$S,13,0)),"")</f>
        <v/>
      </c>
      <c r="M4754" s="135" t="str">
        <f ca="1">IFERROR(IF($C4754="","",VLOOKUP(FİLTRE!$C4754,'SKT LİSTESİ'!$F:$AJ,14,0)),"")</f>
        <v/>
      </c>
      <c r="N4754" s="31" t="str">
        <f ca="1">IFERROR(IF($C4754="","",VLOOKUP(FİLTRE!$C4754,'SKT LİSTESİ'!$F:$AJ,22,0)),"")</f>
        <v/>
      </c>
      <c r="O4754" s="136" t="str">
        <f ca="1">IFERROR(IF($C4754="","",VLOOKUP(FİLTRE!$C4754,'SKT LİSTESİ'!$F:$AJ,23,0)),"")</f>
        <v/>
      </c>
      <c r="P4754" s="31"/>
      <c r="Q4754" s="31"/>
      <c r="R4754" s="137" t="str">
        <f ca="1">(IFERROR(IF($C4754="","",VLOOKUP(FİLTRE!$C4754,'SKT LİSTESİ'!$F:$AJ,15,0)),""))</f>
        <v/>
      </c>
      <c r="S4754" s="138" t="str">
        <f ca="1">IFERROR(IF($C4754="","",VLOOKUP(FİLTRE!$C4754,'SKT LİSTESİ'!$F:$AJ,16,0)),"")</f>
        <v/>
      </c>
      <c r="AF4754" s="179" t="str">
        <f t="shared" ca="1" si="298"/>
        <v/>
      </c>
      <c r="AG4754" s="179">
        <f t="shared" ca="1" si="299"/>
        <v>0</v>
      </c>
      <c r="AH4754" s="179">
        <f t="shared" ca="1" si="300"/>
        <v>0</v>
      </c>
    </row>
    <row r="4755" spans="2:34" ht="15.75" x14ac:dyDescent="0.25">
      <c r="B4755">
        <f t="shared" ca="1" si="297"/>
        <v>4743</v>
      </c>
      <c r="C4755" t="str">
        <f ca="1">IFERROR(VLOOKUP(B4755,'SKT LİSTESİ'!F:F,1,0),"")</f>
        <v/>
      </c>
      <c r="E4755" s="128" t="str">
        <f ca="1">IFERROR(IF($C4755="","",VLOOKUP(FİLTRE!$C4755,'SKT LİSTESİ'!$F:$S,5,0)),"")</f>
        <v/>
      </c>
      <c r="F4755" s="129" t="str">
        <f ca="1">IFERROR(IF($C4755="","",VLOOKUP(FİLTRE!$C4755,'SKT LİSTESİ'!$F:$S,7,0)),"")</f>
        <v/>
      </c>
      <c r="G4755" s="130" t="str">
        <f ca="1">IFERROR(IF($C4755="","",VLOOKUP(FİLTRE!$C4755,'SKT LİSTESİ'!$F:$S,8,0)),"")</f>
        <v/>
      </c>
      <c r="H4755" s="131" t="str">
        <f ca="1">IF(E4755="","",IF($C4755="","",VLOOKUP(FİLTRE!$C4755,'SKT LİSTESİ'!$F:$S,9,0)))</f>
        <v/>
      </c>
      <c r="I4755" s="132" t="str">
        <f ca="1">IFERROR(IF($C4755="","",VLOOKUP(FİLTRE!$C4755,'SKT LİSTESİ'!$F:$S,10,0)),"")</f>
        <v/>
      </c>
      <c r="J4755" s="133" t="str">
        <f ca="1">IFERROR(IF($C4755="","",VLOOKUP(FİLTRE!$C4755,'SKT LİSTESİ'!$F:$S,11,0)),"")</f>
        <v/>
      </c>
      <c r="K4755" s="134" t="str">
        <f ca="1">IFERROR(IF($C4755="","",VLOOKUP(FİLTRE!$C4755,'SKT LİSTESİ'!$F:$S,12,0)),"")</f>
        <v/>
      </c>
      <c r="L4755" s="134" t="str">
        <f ca="1">IFERROR(IF($C4755="","",VLOOKUP(FİLTRE!$C4755,'SKT LİSTESİ'!$F:$S,13,0)),"")</f>
        <v/>
      </c>
      <c r="M4755" s="135" t="str">
        <f ca="1">IFERROR(IF($C4755="","",VLOOKUP(FİLTRE!$C4755,'SKT LİSTESİ'!$F:$AJ,14,0)),"")</f>
        <v/>
      </c>
      <c r="N4755" s="31" t="str">
        <f ca="1">IFERROR(IF($C4755="","",VLOOKUP(FİLTRE!$C4755,'SKT LİSTESİ'!$F:$AJ,22,0)),"")</f>
        <v/>
      </c>
      <c r="O4755" s="136" t="str">
        <f ca="1">IFERROR(IF($C4755="","",VLOOKUP(FİLTRE!$C4755,'SKT LİSTESİ'!$F:$AJ,23,0)),"")</f>
        <v/>
      </c>
      <c r="P4755" s="31"/>
      <c r="Q4755" s="31"/>
      <c r="R4755" s="137" t="str">
        <f ca="1">(IFERROR(IF($C4755="","",VLOOKUP(FİLTRE!$C4755,'SKT LİSTESİ'!$F:$AJ,15,0)),""))</f>
        <v/>
      </c>
      <c r="S4755" s="138" t="str">
        <f ca="1">IFERROR(IF($C4755="","",VLOOKUP(FİLTRE!$C4755,'SKT LİSTESİ'!$F:$AJ,16,0)),"")</f>
        <v/>
      </c>
      <c r="AF4755" s="179" t="str">
        <f t="shared" ca="1" si="298"/>
        <v/>
      </c>
      <c r="AG4755" s="179">
        <f t="shared" ca="1" si="299"/>
        <v>0</v>
      </c>
      <c r="AH4755" s="179">
        <f t="shared" ca="1" si="300"/>
        <v>0</v>
      </c>
    </row>
    <row r="4756" spans="2:34" ht="15.75" x14ac:dyDescent="0.25">
      <c r="B4756">
        <f t="shared" ca="1" si="297"/>
        <v>4744</v>
      </c>
      <c r="C4756" t="str">
        <f ca="1">IFERROR(VLOOKUP(B4756,'SKT LİSTESİ'!F:F,1,0),"")</f>
        <v/>
      </c>
      <c r="E4756" s="128" t="str">
        <f ca="1">IFERROR(IF($C4756="","",VLOOKUP(FİLTRE!$C4756,'SKT LİSTESİ'!$F:$S,5,0)),"")</f>
        <v/>
      </c>
      <c r="F4756" s="129" t="str">
        <f ca="1">IFERROR(IF($C4756="","",VLOOKUP(FİLTRE!$C4756,'SKT LİSTESİ'!$F:$S,7,0)),"")</f>
        <v/>
      </c>
      <c r="G4756" s="130" t="str">
        <f ca="1">IFERROR(IF($C4756="","",VLOOKUP(FİLTRE!$C4756,'SKT LİSTESİ'!$F:$S,8,0)),"")</f>
        <v/>
      </c>
      <c r="H4756" s="131" t="str">
        <f ca="1">IF(E4756="","",IF($C4756="","",VLOOKUP(FİLTRE!$C4756,'SKT LİSTESİ'!$F:$S,9,0)))</f>
        <v/>
      </c>
      <c r="I4756" s="132" t="str">
        <f ca="1">IFERROR(IF($C4756="","",VLOOKUP(FİLTRE!$C4756,'SKT LİSTESİ'!$F:$S,10,0)),"")</f>
        <v/>
      </c>
      <c r="J4756" s="133" t="str">
        <f ca="1">IFERROR(IF($C4756="","",VLOOKUP(FİLTRE!$C4756,'SKT LİSTESİ'!$F:$S,11,0)),"")</f>
        <v/>
      </c>
      <c r="K4756" s="134" t="str">
        <f ca="1">IFERROR(IF($C4756="","",VLOOKUP(FİLTRE!$C4756,'SKT LİSTESİ'!$F:$S,12,0)),"")</f>
        <v/>
      </c>
      <c r="L4756" s="134" t="str">
        <f ca="1">IFERROR(IF($C4756="","",VLOOKUP(FİLTRE!$C4756,'SKT LİSTESİ'!$F:$S,13,0)),"")</f>
        <v/>
      </c>
      <c r="M4756" s="135" t="str">
        <f ca="1">IFERROR(IF($C4756="","",VLOOKUP(FİLTRE!$C4756,'SKT LİSTESİ'!$F:$AJ,14,0)),"")</f>
        <v/>
      </c>
      <c r="N4756" s="31" t="str">
        <f ca="1">IFERROR(IF($C4756="","",VLOOKUP(FİLTRE!$C4756,'SKT LİSTESİ'!$F:$AJ,22,0)),"")</f>
        <v/>
      </c>
      <c r="O4756" s="136" t="str">
        <f ca="1">IFERROR(IF($C4756="","",VLOOKUP(FİLTRE!$C4756,'SKT LİSTESİ'!$F:$AJ,23,0)),"")</f>
        <v/>
      </c>
      <c r="P4756" s="31"/>
      <c r="Q4756" s="31"/>
      <c r="R4756" s="137" t="str">
        <f ca="1">(IFERROR(IF($C4756="","",VLOOKUP(FİLTRE!$C4756,'SKT LİSTESİ'!$F:$AJ,15,0)),""))</f>
        <v/>
      </c>
      <c r="S4756" s="138" t="str">
        <f ca="1">IFERROR(IF($C4756="","",VLOOKUP(FİLTRE!$C4756,'SKT LİSTESİ'!$F:$AJ,16,0)),"")</f>
        <v/>
      </c>
      <c r="AF4756" s="179" t="str">
        <f t="shared" ca="1" si="298"/>
        <v/>
      </c>
      <c r="AG4756" s="179">
        <f t="shared" ca="1" si="299"/>
        <v>0</v>
      </c>
      <c r="AH4756" s="179">
        <f t="shared" ca="1" si="300"/>
        <v>0</v>
      </c>
    </row>
    <row r="4757" spans="2:34" ht="15.75" x14ac:dyDescent="0.25">
      <c r="B4757">
        <f t="shared" ca="1" si="297"/>
        <v>4745</v>
      </c>
      <c r="C4757" t="str">
        <f ca="1">IFERROR(VLOOKUP(B4757,'SKT LİSTESİ'!F:F,1,0),"")</f>
        <v/>
      </c>
      <c r="E4757" s="128" t="str">
        <f ca="1">IFERROR(IF($C4757="","",VLOOKUP(FİLTRE!$C4757,'SKT LİSTESİ'!$F:$S,5,0)),"")</f>
        <v/>
      </c>
      <c r="F4757" s="129" t="str">
        <f ca="1">IFERROR(IF($C4757="","",VLOOKUP(FİLTRE!$C4757,'SKT LİSTESİ'!$F:$S,7,0)),"")</f>
        <v/>
      </c>
      <c r="G4757" s="130" t="str">
        <f ca="1">IFERROR(IF($C4757="","",VLOOKUP(FİLTRE!$C4757,'SKT LİSTESİ'!$F:$S,8,0)),"")</f>
        <v/>
      </c>
      <c r="H4757" s="131" t="str">
        <f ca="1">IF(E4757="","",IF($C4757="","",VLOOKUP(FİLTRE!$C4757,'SKT LİSTESİ'!$F:$S,9,0)))</f>
        <v/>
      </c>
      <c r="I4757" s="132" t="str">
        <f ca="1">IFERROR(IF($C4757="","",VLOOKUP(FİLTRE!$C4757,'SKT LİSTESİ'!$F:$S,10,0)),"")</f>
        <v/>
      </c>
      <c r="J4757" s="133" t="str">
        <f ca="1">IFERROR(IF($C4757="","",VLOOKUP(FİLTRE!$C4757,'SKT LİSTESİ'!$F:$S,11,0)),"")</f>
        <v/>
      </c>
      <c r="K4757" s="134" t="str">
        <f ca="1">IFERROR(IF($C4757="","",VLOOKUP(FİLTRE!$C4757,'SKT LİSTESİ'!$F:$S,12,0)),"")</f>
        <v/>
      </c>
      <c r="L4757" s="134" t="str">
        <f ca="1">IFERROR(IF($C4757="","",VLOOKUP(FİLTRE!$C4757,'SKT LİSTESİ'!$F:$S,13,0)),"")</f>
        <v/>
      </c>
      <c r="M4757" s="135" t="str">
        <f ca="1">IFERROR(IF($C4757="","",VLOOKUP(FİLTRE!$C4757,'SKT LİSTESİ'!$F:$AJ,14,0)),"")</f>
        <v/>
      </c>
      <c r="N4757" s="31" t="str">
        <f ca="1">IFERROR(IF($C4757="","",VLOOKUP(FİLTRE!$C4757,'SKT LİSTESİ'!$F:$AJ,22,0)),"")</f>
        <v/>
      </c>
      <c r="O4757" s="136" t="str">
        <f ca="1">IFERROR(IF($C4757="","",VLOOKUP(FİLTRE!$C4757,'SKT LİSTESİ'!$F:$AJ,23,0)),"")</f>
        <v/>
      </c>
      <c r="P4757" s="31"/>
      <c r="Q4757" s="31"/>
      <c r="R4757" s="137" t="str">
        <f ca="1">(IFERROR(IF($C4757="","",VLOOKUP(FİLTRE!$C4757,'SKT LİSTESİ'!$F:$AJ,15,0)),""))</f>
        <v/>
      </c>
      <c r="S4757" s="138" t="str">
        <f ca="1">IFERROR(IF($C4757="","",VLOOKUP(FİLTRE!$C4757,'SKT LİSTESİ'!$F:$AJ,16,0)),"")</f>
        <v/>
      </c>
      <c r="AF4757" s="179" t="str">
        <f t="shared" ca="1" si="298"/>
        <v/>
      </c>
      <c r="AG4757" s="179">
        <f t="shared" ca="1" si="299"/>
        <v>0</v>
      </c>
      <c r="AH4757" s="179">
        <f t="shared" ca="1" si="300"/>
        <v>0</v>
      </c>
    </row>
    <row r="4758" spans="2:34" ht="15.75" x14ac:dyDescent="0.25">
      <c r="B4758">
        <f t="shared" ca="1" si="297"/>
        <v>4746</v>
      </c>
      <c r="C4758" t="str">
        <f ca="1">IFERROR(VLOOKUP(B4758,'SKT LİSTESİ'!F:F,1,0),"")</f>
        <v/>
      </c>
      <c r="E4758" s="128" t="str">
        <f ca="1">IFERROR(IF($C4758="","",VLOOKUP(FİLTRE!$C4758,'SKT LİSTESİ'!$F:$S,5,0)),"")</f>
        <v/>
      </c>
      <c r="F4758" s="129" t="str">
        <f ca="1">IFERROR(IF($C4758="","",VLOOKUP(FİLTRE!$C4758,'SKT LİSTESİ'!$F:$S,7,0)),"")</f>
        <v/>
      </c>
      <c r="G4758" s="130" t="str">
        <f ca="1">IFERROR(IF($C4758="","",VLOOKUP(FİLTRE!$C4758,'SKT LİSTESİ'!$F:$S,8,0)),"")</f>
        <v/>
      </c>
      <c r="H4758" s="131" t="str">
        <f ca="1">IF(E4758="","",IF($C4758="","",VLOOKUP(FİLTRE!$C4758,'SKT LİSTESİ'!$F:$S,9,0)))</f>
        <v/>
      </c>
      <c r="I4758" s="132" t="str">
        <f ca="1">IFERROR(IF($C4758="","",VLOOKUP(FİLTRE!$C4758,'SKT LİSTESİ'!$F:$S,10,0)),"")</f>
        <v/>
      </c>
      <c r="J4758" s="133" t="str">
        <f ca="1">IFERROR(IF($C4758="","",VLOOKUP(FİLTRE!$C4758,'SKT LİSTESİ'!$F:$S,11,0)),"")</f>
        <v/>
      </c>
      <c r="K4758" s="134" t="str">
        <f ca="1">IFERROR(IF($C4758="","",VLOOKUP(FİLTRE!$C4758,'SKT LİSTESİ'!$F:$S,12,0)),"")</f>
        <v/>
      </c>
      <c r="L4758" s="134" t="str">
        <f ca="1">IFERROR(IF($C4758="","",VLOOKUP(FİLTRE!$C4758,'SKT LİSTESİ'!$F:$S,13,0)),"")</f>
        <v/>
      </c>
      <c r="M4758" s="135" t="str">
        <f ca="1">IFERROR(IF($C4758="","",VLOOKUP(FİLTRE!$C4758,'SKT LİSTESİ'!$F:$AJ,14,0)),"")</f>
        <v/>
      </c>
      <c r="N4758" s="31" t="str">
        <f ca="1">IFERROR(IF($C4758="","",VLOOKUP(FİLTRE!$C4758,'SKT LİSTESİ'!$F:$AJ,22,0)),"")</f>
        <v/>
      </c>
      <c r="O4758" s="136" t="str">
        <f ca="1">IFERROR(IF($C4758="","",VLOOKUP(FİLTRE!$C4758,'SKT LİSTESİ'!$F:$AJ,23,0)),"")</f>
        <v/>
      </c>
      <c r="P4758" s="31"/>
      <c r="Q4758" s="31"/>
      <c r="R4758" s="137" t="str">
        <f ca="1">(IFERROR(IF($C4758="","",VLOOKUP(FİLTRE!$C4758,'SKT LİSTESİ'!$F:$AJ,15,0)),""))</f>
        <v/>
      </c>
      <c r="S4758" s="138" t="str">
        <f ca="1">IFERROR(IF($C4758="","",VLOOKUP(FİLTRE!$C4758,'SKT LİSTESİ'!$F:$AJ,16,0)),"")</f>
        <v/>
      </c>
      <c r="AF4758" s="179" t="str">
        <f t="shared" ca="1" si="298"/>
        <v/>
      </c>
      <c r="AG4758" s="179">
        <f t="shared" ca="1" si="299"/>
        <v>0</v>
      </c>
      <c r="AH4758" s="179">
        <f t="shared" ca="1" si="300"/>
        <v>0</v>
      </c>
    </row>
    <row r="4759" spans="2:34" ht="15.75" x14ac:dyDescent="0.25">
      <c r="B4759">
        <f t="shared" ca="1" si="297"/>
        <v>4747</v>
      </c>
      <c r="C4759" t="str">
        <f ca="1">IFERROR(VLOOKUP(B4759,'SKT LİSTESİ'!F:F,1,0),"")</f>
        <v/>
      </c>
      <c r="E4759" s="128" t="str">
        <f ca="1">IFERROR(IF($C4759="","",VLOOKUP(FİLTRE!$C4759,'SKT LİSTESİ'!$F:$S,5,0)),"")</f>
        <v/>
      </c>
      <c r="F4759" s="129" t="str">
        <f ca="1">IFERROR(IF($C4759="","",VLOOKUP(FİLTRE!$C4759,'SKT LİSTESİ'!$F:$S,7,0)),"")</f>
        <v/>
      </c>
      <c r="G4759" s="130" t="str">
        <f ca="1">IFERROR(IF($C4759="","",VLOOKUP(FİLTRE!$C4759,'SKT LİSTESİ'!$F:$S,8,0)),"")</f>
        <v/>
      </c>
      <c r="H4759" s="131" t="str">
        <f ca="1">IF(E4759="","",IF($C4759="","",VLOOKUP(FİLTRE!$C4759,'SKT LİSTESİ'!$F:$S,9,0)))</f>
        <v/>
      </c>
      <c r="I4759" s="132" t="str">
        <f ca="1">IFERROR(IF($C4759="","",VLOOKUP(FİLTRE!$C4759,'SKT LİSTESİ'!$F:$S,10,0)),"")</f>
        <v/>
      </c>
      <c r="J4759" s="133" t="str">
        <f ca="1">IFERROR(IF($C4759="","",VLOOKUP(FİLTRE!$C4759,'SKT LİSTESİ'!$F:$S,11,0)),"")</f>
        <v/>
      </c>
      <c r="K4759" s="134" t="str">
        <f ca="1">IFERROR(IF($C4759="","",VLOOKUP(FİLTRE!$C4759,'SKT LİSTESİ'!$F:$S,12,0)),"")</f>
        <v/>
      </c>
      <c r="L4759" s="134" t="str">
        <f ca="1">IFERROR(IF($C4759="","",VLOOKUP(FİLTRE!$C4759,'SKT LİSTESİ'!$F:$S,13,0)),"")</f>
        <v/>
      </c>
      <c r="M4759" s="135" t="str">
        <f ca="1">IFERROR(IF($C4759="","",VLOOKUP(FİLTRE!$C4759,'SKT LİSTESİ'!$F:$AJ,14,0)),"")</f>
        <v/>
      </c>
      <c r="N4759" s="31" t="str">
        <f ca="1">IFERROR(IF($C4759="","",VLOOKUP(FİLTRE!$C4759,'SKT LİSTESİ'!$F:$AJ,22,0)),"")</f>
        <v/>
      </c>
      <c r="O4759" s="136" t="str">
        <f ca="1">IFERROR(IF($C4759="","",VLOOKUP(FİLTRE!$C4759,'SKT LİSTESİ'!$F:$AJ,23,0)),"")</f>
        <v/>
      </c>
      <c r="P4759" s="31"/>
      <c r="Q4759" s="31"/>
      <c r="R4759" s="137" t="str">
        <f ca="1">(IFERROR(IF($C4759="","",VLOOKUP(FİLTRE!$C4759,'SKT LİSTESİ'!$F:$AJ,15,0)),""))</f>
        <v/>
      </c>
      <c r="S4759" s="138" t="str">
        <f ca="1">IFERROR(IF($C4759="","",VLOOKUP(FİLTRE!$C4759,'SKT LİSTESİ'!$F:$AJ,16,0)),"")</f>
        <v/>
      </c>
      <c r="AF4759" s="179" t="str">
        <f t="shared" ca="1" si="298"/>
        <v/>
      </c>
      <c r="AG4759" s="179">
        <f t="shared" ca="1" si="299"/>
        <v>0</v>
      </c>
      <c r="AH4759" s="179">
        <f t="shared" ca="1" si="300"/>
        <v>0</v>
      </c>
    </row>
    <row r="4760" spans="2:34" ht="15.75" x14ac:dyDescent="0.25">
      <c r="B4760">
        <f t="shared" ca="1" si="297"/>
        <v>4748</v>
      </c>
      <c r="C4760" t="str">
        <f ca="1">IFERROR(VLOOKUP(B4760,'SKT LİSTESİ'!F:F,1,0),"")</f>
        <v/>
      </c>
      <c r="E4760" s="128" t="str">
        <f ca="1">IFERROR(IF($C4760="","",VLOOKUP(FİLTRE!$C4760,'SKT LİSTESİ'!$F:$S,5,0)),"")</f>
        <v/>
      </c>
      <c r="F4760" s="129" t="str">
        <f ca="1">IFERROR(IF($C4760="","",VLOOKUP(FİLTRE!$C4760,'SKT LİSTESİ'!$F:$S,7,0)),"")</f>
        <v/>
      </c>
      <c r="G4760" s="130" t="str">
        <f ca="1">IFERROR(IF($C4760="","",VLOOKUP(FİLTRE!$C4760,'SKT LİSTESİ'!$F:$S,8,0)),"")</f>
        <v/>
      </c>
      <c r="H4760" s="131" t="str">
        <f ca="1">IF(E4760="","",IF($C4760="","",VLOOKUP(FİLTRE!$C4760,'SKT LİSTESİ'!$F:$S,9,0)))</f>
        <v/>
      </c>
      <c r="I4760" s="132" t="str">
        <f ca="1">IFERROR(IF($C4760="","",VLOOKUP(FİLTRE!$C4760,'SKT LİSTESİ'!$F:$S,10,0)),"")</f>
        <v/>
      </c>
      <c r="J4760" s="133" t="str">
        <f ca="1">IFERROR(IF($C4760="","",VLOOKUP(FİLTRE!$C4760,'SKT LİSTESİ'!$F:$S,11,0)),"")</f>
        <v/>
      </c>
      <c r="K4760" s="134" t="str">
        <f ca="1">IFERROR(IF($C4760="","",VLOOKUP(FİLTRE!$C4760,'SKT LİSTESİ'!$F:$S,12,0)),"")</f>
        <v/>
      </c>
      <c r="L4760" s="134" t="str">
        <f ca="1">IFERROR(IF($C4760="","",VLOOKUP(FİLTRE!$C4760,'SKT LİSTESİ'!$F:$S,13,0)),"")</f>
        <v/>
      </c>
      <c r="M4760" s="135" t="str">
        <f ca="1">IFERROR(IF($C4760="","",VLOOKUP(FİLTRE!$C4760,'SKT LİSTESİ'!$F:$AJ,14,0)),"")</f>
        <v/>
      </c>
      <c r="N4760" s="31" t="str">
        <f ca="1">IFERROR(IF($C4760="","",VLOOKUP(FİLTRE!$C4760,'SKT LİSTESİ'!$F:$AJ,22,0)),"")</f>
        <v/>
      </c>
      <c r="O4760" s="136" t="str">
        <f ca="1">IFERROR(IF($C4760="","",VLOOKUP(FİLTRE!$C4760,'SKT LİSTESİ'!$F:$AJ,23,0)),"")</f>
        <v/>
      </c>
      <c r="P4760" s="31"/>
      <c r="Q4760" s="31"/>
      <c r="R4760" s="137" t="str">
        <f ca="1">(IFERROR(IF($C4760="","",VLOOKUP(FİLTRE!$C4760,'SKT LİSTESİ'!$F:$AJ,15,0)),""))</f>
        <v/>
      </c>
      <c r="S4760" s="138" t="str">
        <f ca="1">IFERROR(IF($C4760="","",VLOOKUP(FİLTRE!$C4760,'SKT LİSTESİ'!$F:$AJ,16,0)),"")</f>
        <v/>
      </c>
      <c r="AF4760" s="179" t="str">
        <f t="shared" ca="1" si="298"/>
        <v/>
      </c>
      <c r="AG4760" s="179">
        <f t="shared" ca="1" si="299"/>
        <v>0</v>
      </c>
      <c r="AH4760" s="179">
        <f t="shared" ca="1" si="300"/>
        <v>0</v>
      </c>
    </row>
    <row r="4761" spans="2:34" ht="15.75" x14ac:dyDescent="0.25">
      <c r="B4761">
        <f t="shared" ca="1" si="297"/>
        <v>4749</v>
      </c>
      <c r="C4761" t="str">
        <f ca="1">IFERROR(VLOOKUP(B4761,'SKT LİSTESİ'!F:F,1,0),"")</f>
        <v/>
      </c>
      <c r="E4761" s="128" t="str">
        <f ca="1">IFERROR(IF($C4761="","",VLOOKUP(FİLTRE!$C4761,'SKT LİSTESİ'!$F:$S,5,0)),"")</f>
        <v/>
      </c>
      <c r="F4761" s="129" t="str">
        <f ca="1">IFERROR(IF($C4761="","",VLOOKUP(FİLTRE!$C4761,'SKT LİSTESİ'!$F:$S,7,0)),"")</f>
        <v/>
      </c>
      <c r="G4761" s="130" t="str">
        <f ca="1">IFERROR(IF($C4761="","",VLOOKUP(FİLTRE!$C4761,'SKT LİSTESİ'!$F:$S,8,0)),"")</f>
        <v/>
      </c>
      <c r="H4761" s="131" t="str">
        <f ca="1">IF(E4761="","",IF($C4761="","",VLOOKUP(FİLTRE!$C4761,'SKT LİSTESİ'!$F:$S,9,0)))</f>
        <v/>
      </c>
      <c r="I4761" s="132" t="str">
        <f ca="1">IFERROR(IF($C4761="","",VLOOKUP(FİLTRE!$C4761,'SKT LİSTESİ'!$F:$S,10,0)),"")</f>
        <v/>
      </c>
      <c r="J4761" s="133" t="str">
        <f ca="1">IFERROR(IF($C4761="","",VLOOKUP(FİLTRE!$C4761,'SKT LİSTESİ'!$F:$S,11,0)),"")</f>
        <v/>
      </c>
      <c r="K4761" s="134" t="str">
        <f ca="1">IFERROR(IF($C4761="","",VLOOKUP(FİLTRE!$C4761,'SKT LİSTESİ'!$F:$S,12,0)),"")</f>
        <v/>
      </c>
      <c r="L4761" s="134" t="str">
        <f ca="1">IFERROR(IF($C4761="","",VLOOKUP(FİLTRE!$C4761,'SKT LİSTESİ'!$F:$S,13,0)),"")</f>
        <v/>
      </c>
      <c r="M4761" s="135" t="str">
        <f ca="1">IFERROR(IF($C4761="","",VLOOKUP(FİLTRE!$C4761,'SKT LİSTESİ'!$F:$AJ,14,0)),"")</f>
        <v/>
      </c>
      <c r="N4761" s="31" t="str">
        <f ca="1">IFERROR(IF($C4761="","",VLOOKUP(FİLTRE!$C4761,'SKT LİSTESİ'!$F:$AJ,22,0)),"")</f>
        <v/>
      </c>
      <c r="O4761" s="136" t="str">
        <f ca="1">IFERROR(IF($C4761="","",VLOOKUP(FİLTRE!$C4761,'SKT LİSTESİ'!$F:$AJ,23,0)),"")</f>
        <v/>
      </c>
      <c r="P4761" s="31"/>
      <c r="Q4761" s="31"/>
      <c r="R4761" s="137" t="str">
        <f ca="1">(IFERROR(IF($C4761="","",VLOOKUP(FİLTRE!$C4761,'SKT LİSTESİ'!$F:$AJ,15,0)),""))</f>
        <v/>
      </c>
      <c r="S4761" s="138" t="str">
        <f ca="1">IFERROR(IF($C4761="","",VLOOKUP(FİLTRE!$C4761,'SKT LİSTESİ'!$F:$AJ,16,0)),"")</f>
        <v/>
      </c>
      <c r="AF4761" s="179" t="str">
        <f t="shared" ca="1" si="298"/>
        <v/>
      </c>
      <c r="AG4761" s="179">
        <f t="shared" ca="1" si="299"/>
        <v>0</v>
      </c>
      <c r="AH4761" s="179">
        <f t="shared" ca="1" si="300"/>
        <v>0</v>
      </c>
    </row>
    <row r="4762" spans="2:34" ht="15.75" x14ac:dyDescent="0.25">
      <c r="B4762">
        <f t="shared" ca="1" si="297"/>
        <v>4750</v>
      </c>
      <c r="C4762" t="str">
        <f ca="1">IFERROR(VLOOKUP(B4762,'SKT LİSTESİ'!F:F,1,0),"")</f>
        <v/>
      </c>
      <c r="E4762" s="128" t="str">
        <f ca="1">IFERROR(IF($C4762="","",VLOOKUP(FİLTRE!$C4762,'SKT LİSTESİ'!$F:$S,5,0)),"")</f>
        <v/>
      </c>
      <c r="F4762" s="129" t="str">
        <f ca="1">IFERROR(IF($C4762="","",VLOOKUP(FİLTRE!$C4762,'SKT LİSTESİ'!$F:$S,7,0)),"")</f>
        <v/>
      </c>
      <c r="G4762" s="130" t="str">
        <f ca="1">IFERROR(IF($C4762="","",VLOOKUP(FİLTRE!$C4762,'SKT LİSTESİ'!$F:$S,8,0)),"")</f>
        <v/>
      </c>
      <c r="H4762" s="131" t="str">
        <f ca="1">IF(E4762="","",IF($C4762="","",VLOOKUP(FİLTRE!$C4762,'SKT LİSTESİ'!$F:$S,9,0)))</f>
        <v/>
      </c>
      <c r="I4762" s="132" t="str">
        <f ca="1">IFERROR(IF($C4762="","",VLOOKUP(FİLTRE!$C4762,'SKT LİSTESİ'!$F:$S,10,0)),"")</f>
        <v/>
      </c>
      <c r="J4762" s="133" t="str">
        <f ca="1">IFERROR(IF($C4762="","",VLOOKUP(FİLTRE!$C4762,'SKT LİSTESİ'!$F:$S,11,0)),"")</f>
        <v/>
      </c>
      <c r="K4762" s="134" t="str">
        <f ca="1">IFERROR(IF($C4762="","",VLOOKUP(FİLTRE!$C4762,'SKT LİSTESİ'!$F:$S,12,0)),"")</f>
        <v/>
      </c>
      <c r="L4762" s="134" t="str">
        <f ca="1">IFERROR(IF($C4762="","",VLOOKUP(FİLTRE!$C4762,'SKT LİSTESİ'!$F:$S,13,0)),"")</f>
        <v/>
      </c>
      <c r="M4762" s="135" t="str">
        <f ca="1">IFERROR(IF($C4762="","",VLOOKUP(FİLTRE!$C4762,'SKT LİSTESİ'!$F:$AJ,14,0)),"")</f>
        <v/>
      </c>
      <c r="N4762" s="31" t="str">
        <f ca="1">IFERROR(IF($C4762="","",VLOOKUP(FİLTRE!$C4762,'SKT LİSTESİ'!$F:$AJ,22,0)),"")</f>
        <v/>
      </c>
      <c r="O4762" s="136" t="str">
        <f ca="1">IFERROR(IF($C4762="","",VLOOKUP(FİLTRE!$C4762,'SKT LİSTESİ'!$F:$AJ,23,0)),"")</f>
        <v/>
      </c>
      <c r="P4762" s="31"/>
      <c r="Q4762" s="31"/>
      <c r="R4762" s="137" t="str">
        <f ca="1">(IFERROR(IF($C4762="","",VLOOKUP(FİLTRE!$C4762,'SKT LİSTESİ'!$F:$AJ,15,0)),""))</f>
        <v/>
      </c>
      <c r="S4762" s="138" t="str">
        <f ca="1">IFERROR(IF($C4762="","",VLOOKUP(FİLTRE!$C4762,'SKT LİSTESİ'!$F:$AJ,16,0)),"")</f>
        <v/>
      </c>
      <c r="AF4762" s="179" t="str">
        <f t="shared" ca="1" si="298"/>
        <v/>
      </c>
      <c r="AG4762" s="179">
        <f t="shared" ca="1" si="299"/>
        <v>0</v>
      </c>
      <c r="AH4762" s="179">
        <f t="shared" ca="1" si="300"/>
        <v>0</v>
      </c>
    </row>
    <row r="4763" spans="2:34" ht="15.75" x14ac:dyDescent="0.25">
      <c r="B4763">
        <f t="shared" ca="1" si="297"/>
        <v>4751</v>
      </c>
      <c r="C4763" t="str">
        <f ca="1">IFERROR(VLOOKUP(B4763,'SKT LİSTESİ'!F:F,1,0),"")</f>
        <v/>
      </c>
      <c r="E4763" s="128" t="str">
        <f ca="1">IFERROR(IF($C4763="","",VLOOKUP(FİLTRE!$C4763,'SKT LİSTESİ'!$F:$S,5,0)),"")</f>
        <v/>
      </c>
      <c r="F4763" s="129" t="str">
        <f ca="1">IFERROR(IF($C4763="","",VLOOKUP(FİLTRE!$C4763,'SKT LİSTESİ'!$F:$S,7,0)),"")</f>
        <v/>
      </c>
      <c r="G4763" s="130" t="str">
        <f ca="1">IFERROR(IF($C4763="","",VLOOKUP(FİLTRE!$C4763,'SKT LİSTESİ'!$F:$S,8,0)),"")</f>
        <v/>
      </c>
      <c r="H4763" s="131" t="str">
        <f ca="1">IF(E4763="","",IF($C4763="","",VLOOKUP(FİLTRE!$C4763,'SKT LİSTESİ'!$F:$S,9,0)))</f>
        <v/>
      </c>
      <c r="I4763" s="132" t="str">
        <f ca="1">IFERROR(IF($C4763="","",VLOOKUP(FİLTRE!$C4763,'SKT LİSTESİ'!$F:$S,10,0)),"")</f>
        <v/>
      </c>
      <c r="J4763" s="133" t="str">
        <f ca="1">IFERROR(IF($C4763="","",VLOOKUP(FİLTRE!$C4763,'SKT LİSTESİ'!$F:$S,11,0)),"")</f>
        <v/>
      </c>
      <c r="K4763" s="134" t="str">
        <f ca="1">IFERROR(IF($C4763="","",VLOOKUP(FİLTRE!$C4763,'SKT LİSTESİ'!$F:$S,12,0)),"")</f>
        <v/>
      </c>
      <c r="L4763" s="134" t="str">
        <f ca="1">IFERROR(IF($C4763="","",VLOOKUP(FİLTRE!$C4763,'SKT LİSTESİ'!$F:$S,13,0)),"")</f>
        <v/>
      </c>
      <c r="M4763" s="135" t="str">
        <f ca="1">IFERROR(IF($C4763="","",VLOOKUP(FİLTRE!$C4763,'SKT LİSTESİ'!$F:$AJ,14,0)),"")</f>
        <v/>
      </c>
      <c r="N4763" s="31" t="str">
        <f ca="1">IFERROR(IF($C4763="","",VLOOKUP(FİLTRE!$C4763,'SKT LİSTESİ'!$F:$AJ,22,0)),"")</f>
        <v/>
      </c>
      <c r="O4763" s="136" t="str">
        <f ca="1">IFERROR(IF($C4763="","",VLOOKUP(FİLTRE!$C4763,'SKT LİSTESİ'!$F:$AJ,23,0)),"")</f>
        <v/>
      </c>
      <c r="P4763" s="31"/>
      <c r="Q4763" s="31"/>
      <c r="R4763" s="137" t="str">
        <f ca="1">(IFERROR(IF($C4763="","",VLOOKUP(FİLTRE!$C4763,'SKT LİSTESİ'!$F:$AJ,15,0)),""))</f>
        <v/>
      </c>
      <c r="S4763" s="138" t="str">
        <f ca="1">IFERROR(IF($C4763="","",VLOOKUP(FİLTRE!$C4763,'SKT LİSTESİ'!$F:$AJ,16,0)),"")</f>
        <v/>
      </c>
      <c r="AF4763" s="179" t="str">
        <f t="shared" ca="1" si="298"/>
        <v/>
      </c>
      <c r="AG4763" s="179">
        <f t="shared" ca="1" si="299"/>
        <v>0</v>
      </c>
      <c r="AH4763" s="179">
        <f t="shared" ca="1" si="300"/>
        <v>0</v>
      </c>
    </row>
    <row r="4764" spans="2:34" ht="15.75" x14ac:dyDescent="0.25">
      <c r="B4764">
        <f t="shared" ca="1" si="297"/>
        <v>4752</v>
      </c>
      <c r="C4764" t="str">
        <f ca="1">IFERROR(VLOOKUP(B4764,'SKT LİSTESİ'!F:F,1,0),"")</f>
        <v/>
      </c>
      <c r="E4764" s="128" t="str">
        <f ca="1">IFERROR(IF($C4764="","",VLOOKUP(FİLTRE!$C4764,'SKT LİSTESİ'!$F:$S,5,0)),"")</f>
        <v/>
      </c>
      <c r="F4764" s="129" t="str">
        <f ca="1">IFERROR(IF($C4764="","",VLOOKUP(FİLTRE!$C4764,'SKT LİSTESİ'!$F:$S,7,0)),"")</f>
        <v/>
      </c>
      <c r="G4764" s="130" t="str">
        <f ca="1">IFERROR(IF($C4764="","",VLOOKUP(FİLTRE!$C4764,'SKT LİSTESİ'!$F:$S,8,0)),"")</f>
        <v/>
      </c>
      <c r="H4764" s="131" t="str">
        <f ca="1">IF(E4764="","",IF($C4764="","",VLOOKUP(FİLTRE!$C4764,'SKT LİSTESİ'!$F:$S,9,0)))</f>
        <v/>
      </c>
      <c r="I4764" s="132" t="str">
        <f ca="1">IFERROR(IF($C4764="","",VLOOKUP(FİLTRE!$C4764,'SKT LİSTESİ'!$F:$S,10,0)),"")</f>
        <v/>
      </c>
      <c r="J4764" s="133" t="str">
        <f ca="1">IFERROR(IF($C4764="","",VLOOKUP(FİLTRE!$C4764,'SKT LİSTESİ'!$F:$S,11,0)),"")</f>
        <v/>
      </c>
      <c r="K4764" s="134" t="str">
        <f ca="1">IFERROR(IF($C4764="","",VLOOKUP(FİLTRE!$C4764,'SKT LİSTESİ'!$F:$S,12,0)),"")</f>
        <v/>
      </c>
      <c r="L4764" s="134" t="str">
        <f ca="1">IFERROR(IF($C4764="","",VLOOKUP(FİLTRE!$C4764,'SKT LİSTESİ'!$F:$S,13,0)),"")</f>
        <v/>
      </c>
      <c r="M4764" s="135" t="str">
        <f ca="1">IFERROR(IF($C4764="","",VLOOKUP(FİLTRE!$C4764,'SKT LİSTESİ'!$F:$AJ,14,0)),"")</f>
        <v/>
      </c>
      <c r="N4764" s="31" t="str">
        <f ca="1">IFERROR(IF($C4764="","",VLOOKUP(FİLTRE!$C4764,'SKT LİSTESİ'!$F:$AJ,22,0)),"")</f>
        <v/>
      </c>
      <c r="O4764" s="136" t="str">
        <f ca="1">IFERROR(IF($C4764="","",VLOOKUP(FİLTRE!$C4764,'SKT LİSTESİ'!$F:$AJ,23,0)),"")</f>
        <v/>
      </c>
      <c r="P4764" s="31"/>
      <c r="Q4764" s="31"/>
      <c r="R4764" s="137" t="str">
        <f ca="1">(IFERROR(IF($C4764="","",VLOOKUP(FİLTRE!$C4764,'SKT LİSTESİ'!$F:$AJ,15,0)),""))</f>
        <v/>
      </c>
      <c r="S4764" s="138" t="str">
        <f ca="1">IFERROR(IF($C4764="","",VLOOKUP(FİLTRE!$C4764,'SKT LİSTESİ'!$F:$AJ,16,0)),"")</f>
        <v/>
      </c>
      <c r="AF4764" s="179" t="str">
        <f t="shared" ca="1" si="298"/>
        <v/>
      </c>
      <c r="AG4764" s="179">
        <f t="shared" ca="1" si="299"/>
        <v>0</v>
      </c>
      <c r="AH4764" s="179">
        <f t="shared" ca="1" si="300"/>
        <v>0</v>
      </c>
    </row>
    <row r="4765" spans="2:34" ht="15.75" x14ac:dyDescent="0.25">
      <c r="B4765">
        <f t="shared" ca="1" si="297"/>
        <v>4753</v>
      </c>
      <c r="C4765" t="str">
        <f ca="1">IFERROR(VLOOKUP(B4765,'SKT LİSTESİ'!F:F,1,0),"")</f>
        <v/>
      </c>
      <c r="E4765" s="128" t="str">
        <f ca="1">IFERROR(IF($C4765="","",VLOOKUP(FİLTRE!$C4765,'SKT LİSTESİ'!$F:$S,5,0)),"")</f>
        <v/>
      </c>
      <c r="F4765" s="129" t="str">
        <f ca="1">IFERROR(IF($C4765="","",VLOOKUP(FİLTRE!$C4765,'SKT LİSTESİ'!$F:$S,7,0)),"")</f>
        <v/>
      </c>
      <c r="G4765" s="130" t="str">
        <f ca="1">IFERROR(IF($C4765="","",VLOOKUP(FİLTRE!$C4765,'SKT LİSTESİ'!$F:$S,8,0)),"")</f>
        <v/>
      </c>
      <c r="H4765" s="131" t="str">
        <f ca="1">IF(E4765="","",IF($C4765="","",VLOOKUP(FİLTRE!$C4765,'SKT LİSTESİ'!$F:$S,9,0)))</f>
        <v/>
      </c>
      <c r="I4765" s="132" t="str">
        <f ca="1">IFERROR(IF($C4765="","",VLOOKUP(FİLTRE!$C4765,'SKT LİSTESİ'!$F:$S,10,0)),"")</f>
        <v/>
      </c>
      <c r="J4765" s="133" t="str">
        <f ca="1">IFERROR(IF($C4765="","",VLOOKUP(FİLTRE!$C4765,'SKT LİSTESİ'!$F:$S,11,0)),"")</f>
        <v/>
      </c>
      <c r="K4765" s="134" t="str">
        <f ca="1">IFERROR(IF($C4765="","",VLOOKUP(FİLTRE!$C4765,'SKT LİSTESİ'!$F:$S,12,0)),"")</f>
        <v/>
      </c>
      <c r="L4765" s="134" t="str">
        <f ca="1">IFERROR(IF($C4765="","",VLOOKUP(FİLTRE!$C4765,'SKT LİSTESİ'!$F:$S,13,0)),"")</f>
        <v/>
      </c>
      <c r="M4765" s="135" t="str">
        <f ca="1">IFERROR(IF($C4765="","",VLOOKUP(FİLTRE!$C4765,'SKT LİSTESİ'!$F:$AJ,14,0)),"")</f>
        <v/>
      </c>
      <c r="N4765" s="31" t="str">
        <f ca="1">IFERROR(IF($C4765="","",VLOOKUP(FİLTRE!$C4765,'SKT LİSTESİ'!$F:$AJ,22,0)),"")</f>
        <v/>
      </c>
      <c r="O4765" s="136" t="str">
        <f ca="1">IFERROR(IF($C4765="","",VLOOKUP(FİLTRE!$C4765,'SKT LİSTESİ'!$F:$AJ,23,0)),"")</f>
        <v/>
      </c>
      <c r="P4765" s="31"/>
      <c r="Q4765" s="31"/>
      <c r="R4765" s="137" t="str">
        <f ca="1">(IFERROR(IF($C4765="","",VLOOKUP(FİLTRE!$C4765,'SKT LİSTESİ'!$F:$AJ,15,0)),""))</f>
        <v/>
      </c>
      <c r="S4765" s="138" t="str">
        <f ca="1">IFERROR(IF($C4765="","",VLOOKUP(FİLTRE!$C4765,'SKT LİSTESİ'!$F:$AJ,16,0)),"")</f>
        <v/>
      </c>
      <c r="AF4765" s="179" t="str">
        <f t="shared" ca="1" si="298"/>
        <v/>
      </c>
      <c r="AG4765" s="179">
        <f t="shared" ca="1" si="299"/>
        <v>0</v>
      </c>
      <c r="AH4765" s="179">
        <f t="shared" ca="1" si="300"/>
        <v>0</v>
      </c>
    </row>
    <row r="4766" spans="2:34" ht="15.75" x14ac:dyDescent="0.25">
      <c r="B4766">
        <f t="shared" ca="1" si="297"/>
        <v>4754</v>
      </c>
      <c r="C4766" t="str">
        <f ca="1">IFERROR(VLOOKUP(B4766,'SKT LİSTESİ'!F:F,1,0),"")</f>
        <v/>
      </c>
      <c r="E4766" s="128" t="str">
        <f ca="1">IFERROR(IF($C4766="","",VLOOKUP(FİLTRE!$C4766,'SKT LİSTESİ'!$F:$S,5,0)),"")</f>
        <v/>
      </c>
      <c r="F4766" s="129" t="str">
        <f ca="1">IFERROR(IF($C4766="","",VLOOKUP(FİLTRE!$C4766,'SKT LİSTESİ'!$F:$S,7,0)),"")</f>
        <v/>
      </c>
      <c r="G4766" s="130" t="str">
        <f ca="1">IFERROR(IF($C4766="","",VLOOKUP(FİLTRE!$C4766,'SKT LİSTESİ'!$F:$S,8,0)),"")</f>
        <v/>
      </c>
      <c r="H4766" s="131" t="str">
        <f ca="1">IF(E4766="","",IF($C4766="","",VLOOKUP(FİLTRE!$C4766,'SKT LİSTESİ'!$F:$S,9,0)))</f>
        <v/>
      </c>
      <c r="I4766" s="132" t="str">
        <f ca="1">IFERROR(IF($C4766="","",VLOOKUP(FİLTRE!$C4766,'SKT LİSTESİ'!$F:$S,10,0)),"")</f>
        <v/>
      </c>
      <c r="J4766" s="133" t="str">
        <f ca="1">IFERROR(IF($C4766="","",VLOOKUP(FİLTRE!$C4766,'SKT LİSTESİ'!$F:$S,11,0)),"")</f>
        <v/>
      </c>
      <c r="K4766" s="134" t="str">
        <f ca="1">IFERROR(IF($C4766="","",VLOOKUP(FİLTRE!$C4766,'SKT LİSTESİ'!$F:$S,12,0)),"")</f>
        <v/>
      </c>
      <c r="L4766" s="134" t="str">
        <f ca="1">IFERROR(IF($C4766="","",VLOOKUP(FİLTRE!$C4766,'SKT LİSTESİ'!$F:$S,13,0)),"")</f>
        <v/>
      </c>
      <c r="M4766" s="135" t="str">
        <f ca="1">IFERROR(IF($C4766="","",VLOOKUP(FİLTRE!$C4766,'SKT LİSTESİ'!$F:$AJ,14,0)),"")</f>
        <v/>
      </c>
      <c r="N4766" s="31" t="str">
        <f ca="1">IFERROR(IF($C4766="","",VLOOKUP(FİLTRE!$C4766,'SKT LİSTESİ'!$F:$AJ,22,0)),"")</f>
        <v/>
      </c>
      <c r="O4766" s="136" t="str">
        <f ca="1">IFERROR(IF($C4766="","",VLOOKUP(FİLTRE!$C4766,'SKT LİSTESİ'!$F:$AJ,23,0)),"")</f>
        <v/>
      </c>
      <c r="P4766" s="31"/>
      <c r="Q4766" s="31"/>
      <c r="R4766" s="137" t="str">
        <f ca="1">(IFERROR(IF($C4766="","",VLOOKUP(FİLTRE!$C4766,'SKT LİSTESİ'!$F:$AJ,15,0)),""))</f>
        <v/>
      </c>
      <c r="S4766" s="138" t="str">
        <f ca="1">IFERROR(IF($C4766="","",VLOOKUP(FİLTRE!$C4766,'SKT LİSTESİ'!$F:$AJ,16,0)),"")</f>
        <v/>
      </c>
      <c r="AF4766" s="179" t="str">
        <f t="shared" ca="1" si="298"/>
        <v/>
      </c>
      <c r="AG4766" s="179">
        <f t="shared" ca="1" si="299"/>
        <v>0</v>
      </c>
      <c r="AH4766" s="179">
        <f t="shared" ca="1" si="300"/>
        <v>0</v>
      </c>
    </row>
    <row r="4767" spans="2:34" ht="15.75" x14ac:dyDescent="0.25">
      <c r="B4767">
        <f t="shared" ca="1" si="297"/>
        <v>4755</v>
      </c>
      <c r="C4767" t="str">
        <f ca="1">IFERROR(VLOOKUP(B4767,'SKT LİSTESİ'!F:F,1,0),"")</f>
        <v/>
      </c>
      <c r="E4767" s="128" t="str">
        <f ca="1">IFERROR(IF($C4767="","",VLOOKUP(FİLTRE!$C4767,'SKT LİSTESİ'!$F:$S,5,0)),"")</f>
        <v/>
      </c>
      <c r="F4767" s="129" t="str">
        <f ca="1">IFERROR(IF($C4767="","",VLOOKUP(FİLTRE!$C4767,'SKT LİSTESİ'!$F:$S,7,0)),"")</f>
        <v/>
      </c>
      <c r="G4767" s="130" t="str">
        <f ca="1">IFERROR(IF($C4767="","",VLOOKUP(FİLTRE!$C4767,'SKT LİSTESİ'!$F:$S,8,0)),"")</f>
        <v/>
      </c>
      <c r="H4767" s="131" t="str">
        <f ca="1">IF(E4767="","",IF($C4767="","",VLOOKUP(FİLTRE!$C4767,'SKT LİSTESİ'!$F:$S,9,0)))</f>
        <v/>
      </c>
      <c r="I4767" s="132" t="str">
        <f ca="1">IFERROR(IF($C4767="","",VLOOKUP(FİLTRE!$C4767,'SKT LİSTESİ'!$F:$S,10,0)),"")</f>
        <v/>
      </c>
      <c r="J4767" s="133" t="str">
        <f ca="1">IFERROR(IF($C4767="","",VLOOKUP(FİLTRE!$C4767,'SKT LİSTESİ'!$F:$S,11,0)),"")</f>
        <v/>
      </c>
      <c r="K4767" s="134" t="str">
        <f ca="1">IFERROR(IF($C4767="","",VLOOKUP(FİLTRE!$C4767,'SKT LİSTESİ'!$F:$S,12,0)),"")</f>
        <v/>
      </c>
      <c r="L4767" s="134" t="str">
        <f ca="1">IFERROR(IF($C4767="","",VLOOKUP(FİLTRE!$C4767,'SKT LİSTESİ'!$F:$S,13,0)),"")</f>
        <v/>
      </c>
      <c r="M4767" s="135" t="str">
        <f ca="1">IFERROR(IF($C4767="","",VLOOKUP(FİLTRE!$C4767,'SKT LİSTESİ'!$F:$AJ,14,0)),"")</f>
        <v/>
      </c>
      <c r="N4767" s="31" t="str">
        <f ca="1">IFERROR(IF($C4767="","",VLOOKUP(FİLTRE!$C4767,'SKT LİSTESİ'!$F:$AJ,22,0)),"")</f>
        <v/>
      </c>
      <c r="O4767" s="136" t="str">
        <f ca="1">IFERROR(IF($C4767="","",VLOOKUP(FİLTRE!$C4767,'SKT LİSTESİ'!$F:$AJ,23,0)),"")</f>
        <v/>
      </c>
      <c r="P4767" s="31"/>
      <c r="Q4767" s="31"/>
      <c r="R4767" s="137" t="str">
        <f ca="1">(IFERROR(IF($C4767="","",VLOOKUP(FİLTRE!$C4767,'SKT LİSTESİ'!$F:$AJ,15,0)),""))</f>
        <v/>
      </c>
      <c r="S4767" s="138" t="str">
        <f ca="1">IFERROR(IF($C4767="","",VLOOKUP(FİLTRE!$C4767,'SKT LİSTESİ'!$F:$AJ,16,0)),"")</f>
        <v/>
      </c>
      <c r="AF4767" s="179" t="str">
        <f t="shared" ca="1" si="298"/>
        <v/>
      </c>
      <c r="AG4767" s="179">
        <f t="shared" ca="1" si="299"/>
        <v>0</v>
      </c>
      <c r="AH4767" s="179">
        <f t="shared" ca="1" si="300"/>
        <v>0</v>
      </c>
    </row>
    <row r="4768" spans="2:34" ht="15.75" x14ac:dyDescent="0.25">
      <c r="B4768">
        <f t="shared" ca="1" si="297"/>
        <v>4756</v>
      </c>
      <c r="C4768" t="str">
        <f ca="1">IFERROR(VLOOKUP(B4768,'SKT LİSTESİ'!F:F,1,0),"")</f>
        <v/>
      </c>
      <c r="E4768" s="128" t="str">
        <f ca="1">IFERROR(IF($C4768="","",VLOOKUP(FİLTRE!$C4768,'SKT LİSTESİ'!$F:$S,5,0)),"")</f>
        <v/>
      </c>
      <c r="F4768" s="129" t="str">
        <f ca="1">IFERROR(IF($C4768="","",VLOOKUP(FİLTRE!$C4768,'SKT LİSTESİ'!$F:$S,7,0)),"")</f>
        <v/>
      </c>
      <c r="G4768" s="130" t="str">
        <f ca="1">IFERROR(IF($C4768="","",VLOOKUP(FİLTRE!$C4768,'SKT LİSTESİ'!$F:$S,8,0)),"")</f>
        <v/>
      </c>
      <c r="H4768" s="131" t="str">
        <f ca="1">IF(E4768="","",IF($C4768="","",VLOOKUP(FİLTRE!$C4768,'SKT LİSTESİ'!$F:$S,9,0)))</f>
        <v/>
      </c>
      <c r="I4768" s="132" t="str">
        <f ca="1">IFERROR(IF($C4768="","",VLOOKUP(FİLTRE!$C4768,'SKT LİSTESİ'!$F:$S,10,0)),"")</f>
        <v/>
      </c>
      <c r="J4768" s="133" t="str">
        <f ca="1">IFERROR(IF($C4768="","",VLOOKUP(FİLTRE!$C4768,'SKT LİSTESİ'!$F:$S,11,0)),"")</f>
        <v/>
      </c>
      <c r="K4768" s="134" t="str">
        <f ca="1">IFERROR(IF($C4768="","",VLOOKUP(FİLTRE!$C4768,'SKT LİSTESİ'!$F:$S,12,0)),"")</f>
        <v/>
      </c>
      <c r="L4768" s="134" t="str">
        <f ca="1">IFERROR(IF($C4768="","",VLOOKUP(FİLTRE!$C4768,'SKT LİSTESİ'!$F:$S,13,0)),"")</f>
        <v/>
      </c>
      <c r="M4768" s="135" t="str">
        <f ca="1">IFERROR(IF($C4768="","",VLOOKUP(FİLTRE!$C4768,'SKT LİSTESİ'!$F:$AJ,14,0)),"")</f>
        <v/>
      </c>
      <c r="N4768" s="31" t="str">
        <f ca="1">IFERROR(IF($C4768="","",VLOOKUP(FİLTRE!$C4768,'SKT LİSTESİ'!$F:$AJ,22,0)),"")</f>
        <v/>
      </c>
      <c r="O4768" s="136" t="str">
        <f ca="1">IFERROR(IF($C4768="","",VLOOKUP(FİLTRE!$C4768,'SKT LİSTESİ'!$F:$AJ,23,0)),"")</f>
        <v/>
      </c>
      <c r="P4768" s="31"/>
      <c r="Q4768" s="31"/>
      <c r="R4768" s="137" t="str">
        <f ca="1">(IFERROR(IF($C4768="","",VLOOKUP(FİLTRE!$C4768,'SKT LİSTESİ'!$F:$AJ,15,0)),""))</f>
        <v/>
      </c>
      <c r="S4768" s="138" t="str">
        <f ca="1">IFERROR(IF($C4768="","",VLOOKUP(FİLTRE!$C4768,'SKT LİSTESİ'!$F:$AJ,16,0)),"")</f>
        <v/>
      </c>
      <c r="AF4768" s="179" t="str">
        <f t="shared" ca="1" si="298"/>
        <v/>
      </c>
      <c r="AG4768" s="179">
        <f t="shared" ca="1" si="299"/>
        <v>0</v>
      </c>
      <c r="AH4768" s="179">
        <f t="shared" ca="1" si="300"/>
        <v>0</v>
      </c>
    </row>
    <row r="4769" spans="2:34" ht="15.75" x14ac:dyDescent="0.25">
      <c r="B4769">
        <f t="shared" ca="1" si="297"/>
        <v>4757</v>
      </c>
      <c r="C4769" t="str">
        <f ca="1">IFERROR(VLOOKUP(B4769,'SKT LİSTESİ'!F:F,1,0),"")</f>
        <v/>
      </c>
      <c r="E4769" s="128" t="str">
        <f ca="1">IFERROR(IF($C4769="","",VLOOKUP(FİLTRE!$C4769,'SKT LİSTESİ'!$F:$S,5,0)),"")</f>
        <v/>
      </c>
      <c r="F4769" s="129" t="str">
        <f ca="1">IFERROR(IF($C4769="","",VLOOKUP(FİLTRE!$C4769,'SKT LİSTESİ'!$F:$S,7,0)),"")</f>
        <v/>
      </c>
      <c r="G4769" s="130" t="str">
        <f ca="1">IFERROR(IF($C4769="","",VLOOKUP(FİLTRE!$C4769,'SKT LİSTESİ'!$F:$S,8,0)),"")</f>
        <v/>
      </c>
      <c r="H4769" s="131" t="str">
        <f ca="1">IF(E4769="","",IF($C4769="","",VLOOKUP(FİLTRE!$C4769,'SKT LİSTESİ'!$F:$S,9,0)))</f>
        <v/>
      </c>
      <c r="I4769" s="132" t="str">
        <f ca="1">IFERROR(IF($C4769="","",VLOOKUP(FİLTRE!$C4769,'SKT LİSTESİ'!$F:$S,10,0)),"")</f>
        <v/>
      </c>
      <c r="J4769" s="133" t="str">
        <f ca="1">IFERROR(IF($C4769="","",VLOOKUP(FİLTRE!$C4769,'SKT LİSTESİ'!$F:$S,11,0)),"")</f>
        <v/>
      </c>
      <c r="K4769" s="134" t="str">
        <f ca="1">IFERROR(IF($C4769="","",VLOOKUP(FİLTRE!$C4769,'SKT LİSTESİ'!$F:$S,12,0)),"")</f>
        <v/>
      </c>
      <c r="L4769" s="134" t="str">
        <f ca="1">IFERROR(IF($C4769="","",VLOOKUP(FİLTRE!$C4769,'SKT LİSTESİ'!$F:$S,13,0)),"")</f>
        <v/>
      </c>
      <c r="M4769" s="135" t="str">
        <f ca="1">IFERROR(IF($C4769="","",VLOOKUP(FİLTRE!$C4769,'SKT LİSTESİ'!$F:$AJ,14,0)),"")</f>
        <v/>
      </c>
      <c r="N4769" s="31" t="str">
        <f ca="1">IFERROR(IF($C4769="","",VLOOKUP(FİLTRE!$C4769,'SKT LİSTESİ'!$F:$AJ,22,0)),"")</f>
        <v/>
      </c>
      <c r="O4769" s="136" t="str">
        <f ca="1">IFERROR(IF($C4769="","",VLOOKUP(FİLTRE!$C4769,'SKT LİSTESİ'!$F:$AJ,23,0)),"")</f>
        <v/>
      </c>
      <c r="P4769" s="31"/>
      <c r="Q4769" s="31"/>
      <c r="R4769" s="137" t="str">
        <f ca="1">(IFERROR(IF($C4769="","",VLOOKUP(FİLTRE!$C4769,'SKT LİSTESİ'!$F:$AJ,15,0)),""))</f>
        <v/>
      </c>
      <c r="S4769" s="138" t="str">
        <f ca="1">IFERROR(IF($C4769="","",VLOOKUP(FİLTRE!$C4769,'SKT LİSTESİ'!$F:$AJ,16,0)),"")</f>
        <v/>
      </c>
      <c r="AF4769" s="179" t="str">
        <f t="shared" ca="1" si="298"/>
        <v/>
      </c>
      <c r="AG4769" s="179">
        <f t="shared" ca="1" si="299"/>
        <v>0</v>
      </c>
      <c r="AH4769" s="179">
        <f t="shared" ca="1" si="300"/>
        <v>0</v>
      </c>
    </row>
    <row r="4770" spans="2:34" ht="15.75" x14ac:dyDescent="0.25">
      <c r="B4770">
        <f t="shared" ca="1" si="297"/>
        <v>4758</v>
      </c>
      <c r="C4770" t="str">
        <f ca="1">IFERROR(VLOOKUP(B4770,'SKT LİSTESİ'!F:F,1,0),"")</f>
        <v/>
      </c>
      <c r="E4770" s="128" t="str">
        <f ca="1">IFERROR(IF($C4770="","",VLOOKUP(FİLTRE!$C4770,'SKT LİSTESİ'!$F:$S,5,0)),"")</f>
        <v/>
      </c>
      <c r="F4770" s="129" t="str">
        <f ca="1">IFERROR(IF($C4770="","",VLOOKUP(FİLTRE!$C4770,'SKT LİSTESİ'!$F:$S,7,0)),"")</f>
        <v/>
      </c>
      <c r="G4770" s="130" t="str">
        <f ca="1">IFERROR(IF($C4770="","",VLOOKUP(FİLTRE!$C4770,'SKT LİSTESİ'!$F:$S,8,0)),"")</f>
        <v/>
      </c>
      <c r="H4770" s="131" t="str">
        <f ca="1">IF(E4770="","",IF($C4770="","",VLOOKUP(FİLTRE!$C4770,'SKT LİSTESİ'!$F:$S,9,0)))</f>
        <v/>
      </c>
      <c r="I4770" s="132" t="str">
        <f ca="1">IFERROR(IF($C4770="","",VLOOKUP(FİLTRE!$C4770,'SKT LİSTESİ'!$F:$S,10,0)),"")</f>
        <v/>
      </c>
      <c r="J4770" s="133" t="str">
        <f ca="1">IFERROR(IF($C4770="","",VLOOKUP(FİLTRE!$C4770,'SKT LİSTESİ'!$F:$S,11,0)),"")</f>
        <v/>
      </c>
      <c r="K4770" s="134" t="str">
        <f ca="1">IFERROR(IF($C4770="","",VLOOKUP(FİLTRE!$C4770,'SKT LİSTESİ'!$F:$S,12,0)),"")</f>
        <v/>
      </c>
      <c r="L4770" s="134" t="str">
        <f ca="1">IFERROR(IF($C4770="","",VLOOKUP(FİLTRE!$C4770,'SKT LİSTESİ'!$F:$S,13,0)),"")</f>
        <v/>
      </c>
      <c r="M4770" s="135" t="str">
        <f ca="1">IFERROR(IF($C4770="","",VLOOKUP(FİLTRE!$C4770,'SKT LİSTESİ'!$F:$AJ,14,0)),"")</f>
        <v/>
      </c>
      <c r="N4770" s="31" t="str">
        <f ca="1">IFERROR(IF($C4770="","",VLOOKUP(FİLTRE!$C4770,'SKT LİSTESİ'!$F:$AJ,22,0)),"")</f>
        <v/>
      </c>
      <c r="O4770" s="136" t="str">
        <f ca="1">IFERROR(IF($C4770="","",VLOOKUP(FİLTRE!$C4770,'SKT LİSTESİ'!$F:$AJ,23,0)),"")</f>
        <v/>
      </c>
      <c r="P4770" s="31"/>
      <c r="Q4770" s="31"/>
      <c r="R4770" s="137" t="str">
        <f ca="1">(IFERROR(IF($C4770="","",VLOOKUP(FİLTRE!$C4770,'SKT LİSTESİ'!$F:$AJ,15,0)),""))</f>
        <v/>
      </c>
      <c r="S4770" s="138" t="str">
        <f ca="1">IFERROR(IF($C4770="","",VLOOKUP(FİLTRE!$C4770,'SKT LİSTESİ'!$F:$AJ,16,0)),"")</f>
        <v/>
      </c>
      <c r="AF4770" s="179" t="str">
        <f t="shared" ca="1" si="298"/>
        <v/>
      </c>
      <c r="AG4770" s="179">
        <f t="shared" ca="1" si="299"/>
        <v>0</v>
      </c>
      <c r="AH4770" s="179">
        <f t="shared" ca="1" si="300"/>
        <v>0</v>
      </c>
    </row>
    <row r="4771" spans="2:34" ht="15.75" x14ac:dyDescent="0.25">
      <c r="B4771">
        <f t="shared" ca="1" si="297"/>
        <v>4759</v>
      </c>
      <c r="C4771" t="str">
        <f ca="1">IFERROR(VLOOKUP(B4771,'SKT LİSTESİ'!F:F,1,0),"")</f>
        <v/>
      </c>
      <c r="E4771" s="128" t="str">
        <f ca="1">IFERROR(IF($C4771="","",VLOOKUP(FİLTRE!$C4771,'SKT LİSTESİ'!$F:$S,5,0)),"")</f>
        <v/>
      </c>
      <c r="F4771" s="129" t="str">
        <f ca="1">IFERROR(IF($C4771="","",VLOOKUP(FİLTRE!$C4771,'SKT LİSTESİ'!$F:$S,7,0)),"")</f>
        <v/>
      </c>
      <c r="G4771" s="130" t="str">
        <f ca="1">IFERROR(IF($C4771="","",VLOOKUP(FİLTRE!$C4771,'SKT LİSTESİ'!$F:$S,8,0)),"")</f>
        <v/>
      </c>
      <c r="H4771" s="131" t="str">
        <f ca="1">IF(E4771="","",IF($C4771="","",VLOOKUP(FİLTRE!$C4771,'SKT LİSTESİ'!$F:$S,9,0)))</f>
        <v/>
      </c>
      <c r="I4771" s="132" t="str">
        <f ca="1">IFERROR(IF($C4771="","",VLOOKUP(FİLTRE!$C4771,'SKT LİSTESİ'!$F:$S,10,0)),"")</f>
        <v/>
      </c>
      <c r="J4771" s="133" t="str">
        <f ca="1">IFERROR(IF($C4771="","",VLOOKUP(FİLTRE!$C4771,'SKT LİSTESİ'!$F:$S,11,0)),"")</f>
        <v/>
      </c>
      <c r="K4771" s="134" t="str">
        <f ca="1">IFERROR(IF($C4771="","",VLOOKUP(FİLTRE!$C4771,'SKT LİSTESİ'!$F:$S,12,0)),"")</f>
        <v/>
      </c>
      <c r="L4771" s="134" t="str">
        <f ca="1">IFERROR(IF($C4771="","",VLOOKUP(FİLTRE!$C4771,'SKT LİSTESİ'!$F:$S,13,0)),"")</f>
        <v/>
      </c>
      <c r="M4771" s="135" t="str">
        <f ca="1">IFERROR(IF($C4771="","",VLOOKUP(FİLTRE!$C4771,'SKT LİSTESİ'!$F:$AJ,14,0)),"")</f>
        <v/>
      </c>
      <c r="N4771" s="31" t="str">
        <f ca="1">IFERROR(IF($C4771="","",VLOOKUP(FİLTRE!$C4771,'SKT LİSTESİ'!$F:$AJ,22,0)),"")</f>
        <v/>
      </c>
      <c r="O4771" s="136" t="str">
        <f ca="1">IFERROR(IF($C4771="","",VLOOKUP(FİLTRE!$C4771,'SKT LİSTESİ'!$F:$AJ,23,0)),"")</f>
        <v/>
      </c>
      <c r="P4771" s="31"/>
      <c r="Q4771" s="31"/>
      <c r="R4771" s="137" t="str">
        <f ca="1">(IFERROR(IF($C4771="","",VLOOKUP(FİLTRE!$C4771,'SKT LİSTESİ'!$F:$AJ,15,0)),""))</f>
        <v/>
      </c>
      <c r="S4771" s="138" t="str">
        <f ca="1">IFERROR(IF($C4771="","",VLOOKUP(FİLTRE!$C4771,'SKT LİSTESİ'!$F:$AJ,16,0)),"")</f>
        <v/>
      </c>
      <c r="AF4771" s="179" t="str">
        <f t="shared" ca="1" si="298"/>
        <v/>
      </c>
      <c r="AG4771" s="179">
        <f t="shared" ca="1" si="299"/>
        <v>0</v>
      </c>
      <c r="AH4771" s="179">
        <f t="shared" ca="1" si="300"/>
        <v>0</v>
      </c>
    </row>
    <row r="4772" spans="2:34" ht="15.75" x14ac:dyDescent="0.25">
      <c r="B4772">
        <f t="shared" ca="1" si="297"/>
        <v>4760</v>
      </c>
      <c r="C4772" t="str">
        <f ca="1">IFERROR(VLOOKUP(B4772,'SKT LİSTESİ'!F:F,1,0),"")</f>
        <v/>
      </c>
      <c r="E4772" s="128" t="str">
        <f ca="1">IFERROR(IF($C4772="","",VLOOKUP(FİLTRE!$C4772,'SKT LİSTESİ'!$F:$S,5,0)),"")</f>
        <v/>
      </c>
      <c r="F4772" s="129" t="str">
        <f ca="1">IFERROR(IF($C4772="","",VLOOKUP(FİLTRE!$C4772,'SKT LİSTESİ'!$F:$S,7,0)),"")</f>
        <v/>
      </c>
      <c r="G4772" s="130" t="str">
        <f ca="1">IFERROR(IF($C4772="","",VLOOKUP(FİLTRE!$C4772,'SKT LİSTESİ'!$F:$S,8,0)),"")</f>
        <v/>
      </c>
      <c r="H4772" s="131" t="str">
        <f ca="1">IF(E4772="","",IF($C4772="","",VLOOKUP(FİLTRE!$C4772,'SKT LİSTESİ'!$F:$S,9,0)))</f>
        <v/>
      </c>
      <c r="I4772" s="132" t="str">
        <f ca="1">IFERROR(IF($C4772="","",VLOOKUP(FİLTRE!$C4772,'SKT LİSTESİ'!$F:$S,10,0)),"")</f>
        <v/>
      </c>
      <c r="J4772" s="133" t="str">
        <f ca="1">IFERROR(IF($C4772="","",VLOOKUP(FİLTRE!$C4772,'SKT LİSTESİ'!$F:$S,11,0)),"")</f>
        <v/>
      </c>
      <c r="K4772" s="134" t="str">
        <f ca="1">IFERROR(IF($C4772="","",VLOOKUP(FİLTRE!$C4772,'SKT LİSTESİ'!$F:$S,12,0)),"")</f>
        <v/>
      </c>
      <c r="L4772" s="134" t="str">
        <f ca="1">IFERROR(IF($C4772="","",VLOOKUP(FİLTRE!$C4772,'SKT LİSTESİ'!$F:$S,13,0)),"")</f>
        <v/>
      </c>
      <c r="M4772" s="135" t="str">
        <f ca="1">IFERROR(IF($C4772="","",VLOOKUP(FİLTRE!$C4772,'SKT LİSTESİ'!$F:$AJ,14,0)),"")</f>
        <v/>
      </c>
      <c r="N4772" s="31" t="str">
        <f ca="1">IFERROR(IF($C4772="","",VLOOKUP(FİLTRE!$C4772,'SKT LİSTESİ'!$F:$AJ,22,0)),"")</f>
        <v/>
      </c>
      <c r="O4772" s="136" t="str">
        <f ca="1">IFERROR(IF($C4772="","",VLOOKUP(FİLTRE!$C4772,'SKT LİSTESİ'!$F:$AJ,23,0)),"")</f>
        <v/>
      </c>
      <c r="P4772" s="31"/>
      <c r="Q4772" s="31"/>
      <c r="R4772" s="137" t="str">
        <f ca="1">(IFERROR(IF($C4772="","",VLOOKUP(FİLTRE!$C4772,'SKT LİSTESİ'!$F:$AJ,15,0)),""))</f>
        <v/>
      </c>
      <c r="S4772" s="138" t="str">
        <f ca="1">IFERROR(IF($C4772="","",VLOOKUP(FİLTRE!$C4772,'SKT LİSTESİ'!$F:$AJ,16,0)),"")</f>
        <v/>
      </c>
      <c r="AF4772" s="179" t="str">
        <f t="shared" ca="1" si="298"/>
        <v/>
      </c>
      <c r="AG4772" s="179">
        <f t="shared" ca="1" si="299"/>
        <v>0</v>
      </c>
      <c r="AH4772" s="179">
        <f t="shared" ca="1" si="300"/>
        <v>0</v>
      </c>
    </row>
    <row r="4773" spans="2:34" ht="15.75" x14ac:dyDescent="0.25">
      <c r="B4773">
        <f t="shared" ca="1" si="297"/>
        <v>4761</v>
      </c>
      <c r="C4773" t="str">
        <f ca="1">IFERROR(VLOOKUP(B4773,'SKT LİSTESİ'!F:F,1,0),"")</f>
        <v/>
      </c>
      <c r="E4773" s="128" t="str">
        <f ca="1">IFERROR(IF($C4773="","",VLOOKUP(FİLTRE!$C4773,'SKT LİSTESİ'!$F:$S,5,0)),"")</f>
        <v/>
      </c>
      <c r="F4773" s="129" t="str">
        <f ca="1">IFERROR(IF($C4773="","",VLOOKUP(FİLTRE!$C4773,'SKT LİSTESİ'!$F:$S,7,0)),"")</f>
        <v/>
      </c>
      <c r="G4773" s="130" t="str">
        <f ca="1">IFERROR(IF($C4773="","",VLOOKUP(FİLTRE!$C4773,'SKT LİSTESİ'!$F:$S,8,0)),"")</f>
        <v/>
      </c>
      <c r="H4773" s="131" t="str">
        <f ca="1">IF(E4773="","",IF($C4773="","",VLOOKUP(FİLTRE!$C4773,'SKT LİSTESİ'!$F:$S,9,0)))</f>
        <v/>
      </c>
      <c r="I4773" s="132" t="str">
        <f ca="1">IFERROR(IF($C4773="","",VLOOKUP(FİLTRE!$C4773,'SKT LİSTESİ'!$F:$S,10,0)),"")</f>
        <v/>
      </c>
      <c r="J4773" s="133" t="str">
        <f ca="1">IFERROR(IF($C4773="","",VLOOKUP(FİLTRE!$C4773,'SKT LİSTESİ'!$F:$S,11,0)),"")</f>
        <v/>
      </c>
      <c r="K4773" s="134" t="str">
        <f ca="1">IFERROR(IF($C4773="","",VLOOKUP(FİLTRE!$C4773,'SKT LİSTESİ'!$F:$S,12,0)),"")</f>
        <v/>
      </c>
      <c r="L4773" s="134" t="str">
        <f ca="1">IFERROR(IF($C4773="","",VLOOKUP(FİLTRE!$C4773,'SKT LİSTESİ'!$F:$S,13,0)),"")</f>
        <v/>
      </c>
      <c r="M4773" s="135" t="str">
        <f ca="1">IFERROR(IF($C4773="","",VLOOKUP(FİLTRE!$C4773,'SKT LİSTESİ'!$F:$AJ,14,0)),"")</f>
        <v/>
      </c>
      <c r="N4773" s="31" t="str">
        <f ca="1">IFERROR(IF($C4773="","",VLOOKUP(FİLTRE!$C4773,'SKT LİSTESİ'!$F:$AJ,22,0)),"")</f>
        <v/>
      </c>
      <c r="O4773" s="136" t="str">
        <f ca="1">IFERROR(IF($C4773="","",VLOOKUP(FİLTRE!$C4773,'SKT LİSTESİ'!$F:$AJ,23,0)),"")</f>
        <v/>
      </c>
      <c r="P4773" s="31"/>
      <c r="Q4773" s="31"/>
      <c r="R4773" s="137" t="str">
        <f ca="1">(IFERROR(IF($C4773="","",VLOOKUP(FİLTRE!$C4773,'SKT LİSTESİ'!$F:$AJ,15,0)),""))</f>
        <v/>
      </c>
      <c r="S4773" s="138" t="str">
        <f ca="1">IFERROR(IF($C4773="","",VLOOKUP(FİLTRE!$C4773,'SKT LİSTESİ'!$F:$AJ,16,0)),"")</f>
        <v/>
      </c>
      <c r="AF4773" s="179" t="str">
        <f t="shared" ca="1" si="298"/>
        <v/>
      </c>
      <c r="AG4773" s="179">
        <f t="shared" ca="1" si="299"/>
        <v>0</v>
      </c>
      <c r="AH4773" s="179">
        <f t="shared" ca="1" si="300"/>
        <v>0</v>
      </c>
    </row>
    <row r="4774" spans="2:34" ht="15.75" x14ac:dyDescent="0.25">
      <c r="B4774">
        <f t="shared" ca="1" si="297"/>
        <v>4762</v>
      </c>
      <c r="C4774" t="str">
        <f ca="1">IFERROR(VLOOKUP(B4774,'SKT LİSTESİ'!F:F,1,0),"")</f>
        <v/>
      </c>
      <c r="E4774" s="128" t="str">
        <f ca="1">IFERROR(IF($C4774="","",VLOOKUP(FİLTRE!$C4774,'SKT LİSTESİ'!$F:$S,5,0)),"")</f>
        <v/>
      </c>
      <c r="F4774" s="129" t="str">
        <f ca="1">IFERROR(IF($C4774="","",VLOOKUP(FİLTRE!$C4774,'SKT LİSTESİ'!$F:$S,7,0)),"")</f>
        <v/>
      </c>
      <c r="G4774" s="130" t="str">
        <f ca="1">IFERROR(IF($C4774="","",VLOOKUP(FİLTRE!$C4774,'SKT LİSTESİ'!$F:$S,8,0)),"")</f>
        <v/>
      </c>
      <c r="H4774" s="131" t="str">
        <f ca="1">IF(E4774="","",IF($C4774="","",VLOOKUP(FİLTRE!$C4774,'SKT LİSTESİ'!$F:$S,9,0)))</f>
        <v/>
      </c>
      <c r="I4774" s="132" t="str">
        <f ca="1">IFERROR(IF($C4774="","",VLOOKUP(FİLTRE!$C4774,'SKT LİSTESİ'!$F:$S,10,0)),"")</f>
        <v/>
      </c>
      <c r="J4774" s="133" t="str">
        <f ca="1">IFERROR(IF($C4774="","",VLOOKUP(FİLTRE!$C4774,'SKT LİSTESİ'!$F:$S,11,0)),"")</f>
        <v/>
      </c>
      <c r="K4774" s="134" t="str">
        <f ca="1">IFERROR(IF($C4774="","",VLOOKUP(FİLTRE!$C4774,'SKT LİSTESİ'!$F:$S,12,0)),"")</f>
        <v/>
      </c>
      <c r="L4774" s="134" t="str">
        <f ca="1">IFERROR(IF($C4774="","",VLOOKUP(FİLTRE!$C4774,'SKT LİSTESİ'!$F:$S,13,0)),"")</f>
        <v/>
      </c>
      <c r="M4774" s="135" t="str">
        <f ca="1">IFERROR(IF($C4774="","",VLOOKUP(FİLTRE!$C4774,'SKT LİSTESİ'!$F:$AJ,14,0)),"")</f>
        <v/>
      </c>
      <c r="N4774" s="31" t="str">
        <f ca="1">IFERROR(IF($C4774="","",VLOOKUP(FİLTRE!$C4774,'SKT LİSTESİ'!$F:$AJ,22,0)),"")</f>
        <v/>
      </c>
      <c r="O4774" s="136" t="str">
        <f ca="1">IFERROR(IF($C4774="","",VLOOKUP(FİLTRE!$C4774,'SKT LİSTESİ'!$F:$AJ,23,0)),"")</f>
        <v/>
      </c>
      <c r="P4774" s="31"/>
      <c r="Q4774" s="31"/>
      <c r="R4774" s="137" t="str">
        <f ca="1">(IFERROR(IF($C4774="","",VLOOKUP(FİLTRE!$C4774,'SKT LİSTESİ'!$F:$AJ,15,0)),""))</f>
        <v/>
      </c>
      <c r="S4774" s="138" t="str">
        <f ca="1">IFERROR(IF($C4774="","",VLOOKUP(FİLTRE!$C4774,'SKT LİSTESİ'!$F:$AJ,16,0)),"")</f>
        <v/>
      </c>
      <c r="AF4774" s="179" t="str">
        <f t="shared" ca="1" si="298"/>
        <v/>
      </c>
      <c r="AG4774" s="179">
        <f t="shared" ca="1" si="299"/>
        <v>0</v>
      </c>
      <c r="AH4774" s="179">
        <f t="shared" ca="1" si="300"/>
        <v>0</v>
      </c>
    </row>
    <row r="4775" spans="2:34" ht="15.75" x14ac:dyDescent="0.25">
      <c r="B4775">
        <f t="shared" ca="1" si="297"/>
        <v>4763</v>
      </c>
      <c r="C4775" t="str">
        <f ca="1">IFERROR(VLOOKUP(B4775,'SKT LİSTESİ'!F:F,1,0),"")</f>
        <v/>
      </c>
      <c r="E4775" s="128" t="str">
        <f ca="1">IFERROR(IF($C4775="","",VLOOKUP(FİLTRE!$C4775,'SKT LİSTESİ'!$F:$S,5,0)),"")</f>
        <v/>
      </c>
      <c r="F4775" s="129" t="str">
        <f ca="1">IFERROR(IF($C4775="","",VLOOKUP(FİLTRE!$C4775,'SKT LİSTESİ'!$F:$S,7,0)),"")</f>
        <v/>
      </c>
      <c r="G4775" s="130" t="str">
        <f ca="1">IFERROR(IF($C4775="","",VLOOKUP(FİLTRE!$C4775,'SKT LİSTESİ'!$F:$S,8,0)),"")</f>
        <v/>
      </c>
      <c r="H4775" s="131" t="str">
        <f ca="1">IF(E4775="","",IF($C4775="","",VLOOKUP(FİLTRE!$C4775,'SKT LİSTESİ'!$F:$S,9,0)))</f>
        <v/>
      </c>
      <c r="I4775" s="132" t="str">
        <f ca="1">IFERROR(IF($C4775="","",VLOOKUP(FİLTRE!$C4775,'SKT LİSTESİ'!$F:$S,10,0)),"")</f>
        <v/>
      </c>
      <c r="J4775" s="133" t="str">
        <f ca="1">IFERROR(IF($C4775="","",VLOOKUP(FİLTRE!$C4775,'SKT LİSTESİ'!$F:$S,11,0)),"")</f>
        <v/>
      </c>
      <c r="K4775" s="134" t="str">
        <f ca="1">IFERROR(IF($C4775="","",VLOOKUP(FİLTRE!$C4775,'SKT LİSTESİ'!$F:$S,12,0)),"")</f>
        <v/>
      </c>
      <c r="L4775" s="134" t="str">
        <f ca="1">IFERROR(IF($C4775="","",VLOOKUP(FİLTRE!$C4775,'SKT LİSTESİ'!$F:$S,13,0)),"")</f>
        <v/>
      </c>
      <c r="M4775" s="135" t="str">
        <f ca="1">IFERROR(IF($C4775="","",VLOOKUP(FİLTRE!$C4775,'SKT LİSTESİ'!$F:$AJ,14,0)),"")</f>
        <v/>
      </c>
      <c r="N4775" s="31" t="str">
        <f ca="1">IFERROR(IF($C4775="","",VLOOKUP(FİLTRE!$C4775,'SKT LİSTESİ'!$F:$AJ,22,0)),"")</f>
        <v/>
      </c>
      <c r="O4775" s="136" t="str">
        <f ca="1">IFERROR(IF($C4775="","",VLOOKUP(FİLTRE!$C4775,'SKT LİSTESİ'!$F:$AJ,23,0)),"")</f>
        <v/>
      </c>
      <c r="P4775" s="31"/>
      <c r="Q4775" s="31"/>
      <c r="R4775" s="137" t="str">
        <f ca="1">(IFERROR(IF($C4775="","",VLOOKUP(FİLTRE!$C4775,'SKT LİSTESİ'!$F:$AJ,15,0)),""))</f>
        <v/>
      </c>
      <c r="S4775" s="138" t="str">
        <f ca="1">IFERROR(IF($C4775="","",VLOOKUP(FİLTRE!$C4775,'SKT LİSTESİ'!$F:$AJ,16,0)),"")</f>
        <v/>
      </c>
      <c r="AF4775" s="179" t="str">
        <f t="shared" ca="1" si="298"/>
        <v/>
      </c>
      <c r="AG4775" s="179">
        <f t="shared" ca="1" si="299"/>
        <v>0</v>
      </c>
      <c r="AH4775" s="179">
        <f t="shared" ca="1" si="300"/>
        <v>0</v>
      </c>
    </row>
    <row r="4776" spans="2:34" ht="15.75" x14ac:dyDescent="0.25">
      <c r="B4776">
        <f t="shared" ca="1" si="297"/>
        <v>4764</v>
      </c>
      <c r="C4776" t="str">
        <f ca="1">IFERROR(VLOOKUP(B4776,'SKT LİSTESİ'!F:F,1,0),"")</f>
        <v/>
      </c>
      <c r="E4776" s="128" t="str">
        <f ca="1">IFERROR(IF($C4776="","",VLOOKUP(FİLTRE!$C4776,'SKT LİSTESİ'!$F:$S,5,0)),"")</f>
        <v/>
      </c>
      <c r="F4776" s="129" t="str">
        <f ca="1">IFERROR(IF($C4776="","",VLOOKUP(FİLTRE!$C4776,'SKT LİSTESİ'!$F:$S,7,0)),"")</f>
        <v/>
      </c>
      <c r="G4776" s="130" t="str">
        <f ca="1">IFERROR(IF($C4776="","",VLOOKUP(FİLTRE!$C4776,'SKT LİSTESİ'!$F:$S,8,0)),"")</f>
        <v/>
      </c>
      <c r="H4776" s="131" t="str">
        <f ca="1">IF(E4776="","",IF($C4776="","",VLOOKUP(FİLTRE!$C4776,'SKT LİSTESİ'!$F:$S,9,0)))</f>
        <v/>
      </c>
      <c r="I4776" s="132" t="str">
        <f ca="1">IFERROR(IF($C4776="","",VLOOKUP(FİLTRE!$C4776,'SKT LİSTESİ'!$F:$S,10,0)),"")</f>
        <v/>
      </c>
      <c r="J4776" s="133" t="str">
        <f ca="1">IFERROR(IF($C4776="","",VLOOKUP(FİLTRE!$C4776,'SKT LİSTESİ'!$F:$S,11,0)),"")</f>
        <v/>
      </c>
      <c r="K4776" s="134" t="str">
        <f ca="1">IFERROR(IF($C4776="","",VLOOKUP(FİLTRE!$C4776,'SKT LİSTESİ'!$F:$S,12,0)),"")</f>
        <v/>
      </c>
      <c r="L4776" s="134" t="str">
        <f ca="1">IFERROR(IF($C4776="","",VLOOKUP(FİLTRE!$C4776,'SKT LİSTESİ'!$F:$S,13,0)),"")</f>
        <v/>
      </c>
      <c r="M4776" s="135" t="str">
        <f ca="1">IFERROR(IF($C4776="","",VLOOKUP(FİLTRE!$C4776,'SKT LİSTESİ'!$F:$AJ,14,0)),"")</f>
        <v/>
      </c>
      <c r="N4776" s="31" t="str">
        <f ca="1">IFERROR(IF($C4776="","",VLOOKUP(FİLTRE!$C4776,'SKT LİSTESİ'!$F:$AJ,22,0)),"")</f>
        <v/>
      </c>
      <c r="O4776" s="136" t="str">
        <f ca="1">IFERROR(IF($C4776="","",VLOOKUP(FİLTRE!$C4776,'SKT LİSTESİ'!$F:$AJ,23,0)),"")</f>
        <v/>
      </c>
      <c r="P4776" s="31"/>
      <c r="Q4776" s="31"/>
      <c r="R4776" s="137" t="str">
        <f ca="1">(IFERROR(IF($C4776="","",VLOOKUP(FİLTRE!$C4776,'SKT LİSTESİ'!$F:$AJ,15,0)),""))</f>
        <v/>
      </c>
      <c r="S4776" s="138" t="str">
        <f ca="1">IFERROR(IF($C4776="","",VLOOKUP(FİLTRE!$C4776,'SKT LİSTESİ'!$F:$AJ,16,0)),"")</f>
        <v/>
      </c>
      <c r="AF4776" s="179" t="str">
        <f t="shared" ca="1" si="298"/>
        <v/>
      </c>
      <c r="AG4776" s="179">
        <f t="shared" ca="1" si="299"/>
        <v>0</v>
      </c>
      <c r="AH4776" s="179">
        <f t="shared" ca="1" si="300"/>
        <v>0</v>
      </c>
    </row>
    <row r="4777" spans="2:34" ht="15.75" x14ac:dyDescent="0.25">
      <c r="B4777">
        <f t="shared" ca="1" si="297"/>
        <v>4765</v>
      </c>
      <c r="C4777" t="str">
        <f ca="1">IFERROR(VLOOKUP(B4777,'SKT LİSTESİ'!F:F,1,0),"")</f>
        <v/>
      </c>
      <c r="E4777" s="128" t="str">
        <f ca="1">IFERROR(IF($C4777="","",VLOOKUP(FİLTRE!$C4777,'SKT LİSTESİ'!$F:$S,5,0)),"")</f>
        <v/>
      </c>
      <c r="F4777" s="129" t="str">
        <f ca="1">IFERROR(IF($C4777="","",VLOOKUP(FİLTRE!$C4777,'SKT LİSTESİ'!$F:$S,7,0)),"")</f>
        <v/>
      </c>
      <c r="G4777" s="130" t="str">
        <f ca="1">IFERROR(IF($C4777="","",VLOOKUP(FİLTRE!$C4777,'SKT LİSTESİ'!$F:$S,8,0)),"")</f>
        <v/>
      </c>
      <c r="H4777" s="131" t="str">
        <f ca="1">IF(E4777="","",IF($C4777="","",VLOOKUP(FİLTRE!$C4777,'SKT LİSTESİ'!$F:$S,9,0)))</f>
        <v/>
      </c>
      <c r="I4777" s="132" t="str">
        <f ca="1">IFERROR(IF($C4777="","",VLOOKUP(FİLTRE!$C4777,'SKT LİSTESİ'!$F:$S,10,0)),"")</f>
        <v/>
      </c>
      <c r="J4777" s="133" t="str">
        <f ca="1">IFERROR(IF($C4777="","",VLOOKUP(FİLTRE!$C4777,'SKT LİSTESİ'!$F:$S,11,0)),"")</f>
        <v/>
      </c>
      <c r="K4777" s="134" t="str">
        <f ca="1">IFERROR(IF($C4777="","",VLOOKUP(FİLTRE!$C4777,'SKT LİSTESİ'!$F:$S,12,0)),"")</f>
        <v/>
      </c>
      <c r="L4777" s="134" t="str">
        <f ca="1">IFERROR(IF($C4777="","",VLOOKUP(FİLTRE!$C4777,'SKT LİSTESİ'!$F:$S,13,0)),"")</f>
        <v/>
      </c>
      <c r="M4777" s="135" t="str">
        <f ca="1">IFERROR(IF($C4777="","",VLOOKUP(FİLTRE!$C4777,'SKT LİSTESİ'!$F:$AJ,14,0)),"")</f>
        <v/>
      </c>
      <c r="N4777" s="31" t="str">
        <f ca="1">IFERROR(IF($C4777="","",VLOOKUP(FİLTRE!$C4777,'SKT LİSTESİ'!$F:$AJ,22,0)),"")</f>
        <v/>
      </c>
      <c r="O4777" s="136" t="str">
        <f ca="1">IFERROR(IF($C4777="","",VLOOKUP(FİLTRE!$C4777,'SKT LİSTESİ'!$F:$AJ,23,0)),"")</f>
        <v/>
      </c>
      <c r="P4777" s="31"/>
      <c r="Q4777" s="31"/>
      <c r="R4777" s="137" t="str">
        <f ca="1">(IFERROR(IF($C4777="","",VLOOKUP(FİLTRE!$C4777,'SKT LİSTESİ'!$F:$AJ,15,0)),""))</f>
        <v/>
      </c>
      <c r="S4777" s="138" t="str">
        <f ca="1">IFERROR(IF($C4777="","",VLOOKUP(FİLTRE!$C4777,'SKT LİSTESİ'!$F:$AJ,16,0)),"")</f>
        <v/>
      </c>
      <c r="AF4777" s="179" t="str">
        <f t="shared" ca="1" si="298"/>
        <v/>
      </c>
      <c r="AG4777" s="179">
        <f t="shared" ca="1" si="299"/>
        <v>0</v>
      </c>
      <c r="AH4777" s="179">
        <f t="shared" ca="1" si="300"/>
        <v>0</v>
      </c>
    </row>
    <row r="4778" spans="2:34" ht="15.75" x14ac:dyDescent="0.25">
      <c r="B4778">
        <f t="shared" ca="1" si="297"/>
        <v>4766</v>
      </c>
      <c r="C4778" t="str">
        <f ca="1">IFERROR(VLOOKUP(B4778,'SKT LİSTESİ'!F:F,1,0),"")</f>
        <v/>
      </c>
      <c r="E4778" s="128" t="str">
        <f ca="1">IFERROR(IF($C4778="","",VLOOKUP(FİLTRE!$C4778,'SKT LİSTESİ'!$F:$S,5,0)),"")</f>
        <v/>
      </c>
      <c r="F4778" s="129" t="str">
        <f ca="1">IFERROR(IF($C4778="","",VLOOKUP(FİLTRE!$C4778,'SKT LİSTESİ'!$F:$S,7,0)),"")</f>
        <v/>
      </c>
      <c r="G4778" s="130" t="str">
        <f ca="1">IFERROR(IF($C4778="","",VLOOKUP(FİLTRE!$C4778,'SKT LİSTESİ'!$F:$S,8,0)),"")</f>
        <v/>
      </c>
      <c r="H4778" s="131" t="str">
        <f ca="1">IF(E4778="","",IF($C4778="","",VLOOKUP(FİLTRE!$C4778,'SKT LİSTESİ'!$F:$S,9,0)))</f>
        <v/>
      </c>
      <c r="I4778" s="132" t="str">
        <f ca="1">IFERROR(IF($C4778="","",VLOOKUP(FİLTRE!$C4778,'SKT LİSTESİ'!$F:$S,10,0)),"")</f>
        <v/>
      </c>
      <c r="J4778" s="133" t="str">
        <f ca="1">IFERROR(IF($C4778="","",VLOOKUP(FİLTRE!$C4778,'SKT LİSTESİ'!$F:$S,11,0)),"")</f>
        <v/>
      </c>
      <c r="K4778" s="134" t="str">
        <f ca="1">IFERROR(IF($C4778="","",VLOOKUP(FİLTRE!$C4778,'SKT LİSTESİ'!$F:$S,12,0)),"")</f>
        <v/>
      </c>
      <c r="L4778" s="134" t="str">
        <f ca="1">IFERROR(IF($C4778="","",VLOOKUP(FİLTRE!$C4778,'SKT LİSTESİ'!$F:$S,13,0)),"")</f>
        <v/>
      </c>
      <c r="M4778" s="135" t="str">
        <f ca="1">IFERROR(IF($C4778="","",VLOOKUP(FİLTRE!$C4778,'SKT LİSTESİ'!$F:$AJ,14,0)),"")</f>
        <v/>
      </c>
      <c r="N4778" s="31" t="str">
        <f ca="1">IFERROR(IF($C4778="","",VLOOKUP(FİLTRE!$C4778,'SKT LİSTESİ'!$F:$AJ,22,0)),"")</f>
        <v/>
      </c>
      <c r="O4778" s="136" t="str">
        <f ca="1">IFERROR(IF($C4778="","",VLOOKUP(FİLTRE!$C4778,'SKT LİSTESİ'!$F:$AJ,23,0)),"")</f>
        <v/>
      </c>
      <c r="P4778" s="31"/>
      <c r="Q4778" s="31"/>
      <c r="R4778" s="137" t="str">
        <f ca="1">(IFERROR(IF($C4778="","",VLOOKUP(FİLTRE!$C4778,'SKT LİSTESİ'!$F:$AJ,15,0)),""))</f>
        <v/>
      </c>
      <c r="S4778" s="138" t="str">
        <f ca="1">IFERROR(IF($C4778="","",VLOOKUP(FİLTRE!$C4778,'SKT LİSTESİ'!$F:$AJ,16,0)),"")</f>
        <v/>
      </c>
      <c r="AF4778" s="179" t="str">
        <f t="shared" ca="1" si="298"/>
        <v/>
      </c>
      <c r="AG4778" s="179">
        <f t="shared" ca="1" si="299"/>
        <v>0</v>
      </c>
      <c r="AH4778" s="179">
        <f t="shared" ca="1" si="300"/>
        <v>0</v>
      </c>
    </row>
    <row r="4779" spans="2:34" ht="15.75" x14ac:dyDescent="0.25">
      <c r="B4779">
        <f t="shared" ca="1" si="297"/>
        <v>4767</v>
      </c>
      <c r="C4779" t="str">
        <f ca="1">IFERROR(VLOOKUP(B4779,'SKT LİSTESİ'!F:F,1,0),"")</f>
        <v/>
      </c>
      <c r="E4779" s="128" t="str">
        <f ca="1">IFERROR(IF($C4779="","",VLOOKUP(FİLTRE!$C4779,'SKT LİSTESİ'!$F:$S,5,0)),"")</f>
        <v/>
      </c>
      <c r="F4779" s="129" t="str">
        <f ca="1">IFERROR(IF($C4779="","",VLOOKUP(FİLTRE!$C4779,'SKT LİSTESİ'!$F:$S,7,0)),"")</f>
        <v/>
      </c>
      <c r="G4779" s="130" t="str">
        <f ca="1">IFERROR(IF($C4779="","",VLOOKUP(FİLTRE!$C4779,'SKT LİSTESİ'!$F:$S,8,0)),"")</f>
        <v/>
      </c>
      <c r="H4779" s="131" t="str">
        <f ca="1">IF(E4779="","",IF($C4779="","",VLOOKUP(FİLTRE!$C4779,'SKT LİSTESİ'!$F:$S,9,0)))</f>
        <v/>
      </c>
      <c r="I4779" s="132" t="str">
        <f ca="1">IFERROR(IF($C4779="","",VLOOKUP(FİLTRE!$C4779,'SKT LİSTESİ'!$F:$S,10,0)),"")</f>
        <v/>
      </c>
      <c r="J4779" s="133" t="str">
        <f ca="1">IFERROR(IF($C4779="","",VLOOKUP(FİLTRE!$C4779,'SKT LİSTESİ'!$F:$S,11,0)),"")</f>
        <v/>
      </c>
      <c r="K4779" s="134" t="str">
        <f ca="1">IFERROR(IF($C4779="","",VLOOKUP(FİLTRE!$C4779,'SKT LİSTESİ'!$F:$S,12,0)),"")</f>
        <v/>
      </c>
      <c r="L4779" s="134" t="str">
        <f ca="1">IFERROR(IF($C4779="","",VLOOKUP(FİLTRE!$C4779,'SKT LİSTESİ'!$F:$S,13,0)),"")</f>
        <v/>
      </c>
      <c r="M4779" s="135" t="str">
        <f ca="1">IFERROR(IF($C4779="","",VLOOKUP(FİLTRE!$C4779,'SKT LİSTESİ'!$F:$AJ,14,0)),"")</f>
        <v/>
      </c>
      <c r="N4779" s="31" t="str">
        <f ca="1">IFERROR(IF($C4779="","",VLOOKUP(FİLTRE!$C4779,'SKT LİSTESİ'!$F:$AJ,22,0)),"")</f>
        <v/>
      </c>
      <c r="O4779" s="136" t="str">
        <f ca="1">IFERROR(IF($C4779="","",VLOOKUP(FİLTRE!$C4779,'SKT LİSTESİ'!$F:$AJ,23,0)),"")</f>
        <v/>
      </c>
      <c r="P4779" s="31"/>
      <c r="Q4779" s="31"/>
      <c r="R4779" s="137" t="str">
        <f ca="1">(IFERROR(IF($C4779="","",VLOOKUP(FİLTRE!$C4779,'SKT LİSTESİ'!$F:$AJ,15,0)),""))</f>
        <v/>
      </c>
      <c r="S4779" s="138" t="str">
        <f ca="1">IFERROR(IF($C4779="","",VLOOKUP(FİLTRE!$C4779,'SKT LİSTESİ'!$F:$AJ,16,0)),"")</f>
        <v/>
      </c>
      <c r="AF4779" s="179" t="str">
        <f t="shared" ca="1" si="298"/>
        <v/>
      </c>
      <c r="AG4779" s="179">
        <f t="shared" ca="1" si="299"/>
        <v>0</v>
      </c>
      <c r="AH4779" s="179">
        <f t="shared" ca="1" si="300"/>
        <v>0</v>
      </c>
    </row>
    <row r="4780" spans="2:34" ht="15.75" x14ac:dyDescent="0.25">
      <c r="B4780">
        <f t="shared" ca="1" si="297"/>
        <v>4768</v>
      </c>
      <c r="C4780" t="str">
        <f ca="1">IFERROR(VLOOKUP(B4780,'SKT LİSTESİ'!F:F,1,0),"")</f>
        <v/>
      </c>
      <c r="E4780" s="128" t="str">
        <f ca="1">IFERROR(IF($C4780="","",VLOOKUP(FİLTRE!$C4780,'SKT LİSTESİ'!$F:$S,5,0)),"")</f>
        <v/>
      </c>
      <c r="F4780" s="129" t="str">
        <f ca="1">IFERROR(IF($C4780="","",VLOOKUP(FİLTRE!$C4780,'SKT LİSTESİ'!$F:$S,7,0)),"")</f>
        <v/>
      </c>
      <c r="G4780" s="130" t="str">
        <f ca="1">IFERROR(IF($C4780="","",VLOOKUP(FİLTRE!$C4780,'SKT LİSTESİ'!$F:$S,8,0)),"")</f>
        <v/>
      </c>
      <c r="H4780" s="131" t="str">
        <f ca="1">IF(E4780="","",IF($C4780="","",VLOOKUP(FİLTRE!$C4780,'SKT LİSTESİ'!$F:$S,9,0)))</f>
        <v/>
      </c>
      <c r="I4780" s="132" t="str">
        <f ca="1">IFERROR(IF($C4780="","",VLOOKUP(FİLTRE!$C4780,'SKT LİSTESİ'!$F:$S,10,0)),"")</f>
        <v/>
      </c>
      <c r="J4780" s="133" t="str">
        <f ca="1">IFERROR(IF($C4780="","",VLOOKUP(FİLTRE!$C4780,'SKT LİSTESİ'!$F:$S,11,0)),"")</f>
        <v/>
      </c>
      <c r="K4780" s="134" t="str">
        <f ca="1">IFERROR(IF($C4780="","",VLOOKUP(FİLTRE!$C4780,'SKT LİSTESİ'!$F:$S,12,0)),"")</f>
        <v/>
      </c>
      <c r="L4780" s="134" t="str">
        <f ca="1">IFERROR(IF($C4780="","",VLOOKUP(FİLTRE!$C4780,'SKT LİSTESİ'!$F:$S,13,0)),"")</f>
        <v/>
      </c>
      <c r="M4780" s="135" t="str">
        <f ca="1">IFERROR(IF($C4780="","",VLOOKUP(FİLTRE!$C4780,'SKT LİSTESİ'!$F:$AJ,14,0)),"")</f>
        <v/>
      </c>
      <c r="N4780" s="31" t="str">
        <f ca="1">IFERROR(IF($C4780="","",VLOOKUP(FİLTRE!$C4780,'SKT LİSTESİ'!$F:$AJ,22,0)),"")</f>
        <v/>
      </c>
      <c r="O4780" s="136" t="str">
        <f ca="1">IFERROR(IF($C4780="","",VLOOKUP(FİLTRE!$C4780,'SKT LİSTESİ'!$F:$AJ,23,0)),"")</f>
        <v/>
      </c>
      <c r="P4780" s="31"/>
      <c r="Q4780" s="31"/>
      <c r="R4780" s="137" t="str">
        <f ca="1">(IFERROR(IF($C4780="","",VLOOKUP(FİLTRE!$C4780,'SKT LİSTESİ'!$F:$AJ,15,0)),""))</f>
        <v/>
      </c>
      <c r="S4780" s="138" t="str">
        <f ca="1">IFERROR(IF($C4780="","",VLOOKUP(FİLTRE!$C4780,'SKT LİSTESİ'!$F:$AJ,16,0)),"")</f>
        <v/>
      </c>
      <c r="AF4780" s="179" t="str">
        <f t="shared" ca="1" si="298"/>
        <v/>
      </c>
      <c r="AG4780" s="179">
        <f t="shared" ca="1" si="299"/>
        <v>0</v>
      </c>
      <c r="AH4780" s="179">
        <f t="shared" ca="1" si="300"/>
        <v>0</v>
      </c>
    </row>
    <row r="4781" spans="2:34" ht="15.75" x14ac:dyDescent="0.25">
      <c r="B4781">
        <f t="shared" ca="1" si="297"/>
        <v>4769</v>
      </c>
      <c r="C4781" t="str">
        <f ca="1">IFERROR(VLOOKUP(B4781,'SKT LİSTESİ'!F:F,1,0),"")</f>
        <v/>
      </c>
      <c r="E4781" s="128" t="str">
        <f ca="1">IFERROR(IF($C4781="","",VLOOKUP(FİLTRE!$C4781,'SKT LİSTESİ'!$F:$S,5,0)),"")</f>
        <v/>
      </c>
      <c r="F4781" s="129" t="str">
        <f ca="1">IFERROR(IF($C4781="","",VLOOKUP(FİLTRE!$C4781,'SKT LİSTESİ'!$F:$S,7,0)),"")</f>
        <v/>
      </c>
      <c r="G4781" s="130" t="str">
        <f ca="1">IFERROR(IF($C4781="","",VLOOKUP(FİLTRE!$C4781,'SKT LİSTESİ'!$F:$S,8,0)),"")</f>
        <v/>
      </c>
      <c r="H4781" s="131" t="str">
        <f ca="1">IF(E4781="","",IF($C4781="","",VLOOKUP(FİLTRE!$C4781,'SKT LİSTESİ'!$F:$S,9,0)))</f>
        <v/>
      </c>
      <c r="I4781" s="132" t="str">
        <f ca="1">IFERROR(IF($C4781="","",VLOOKUP(FİLTRE!$C4781,'SKT LİSTESİ'!$F:$S,10,0)),"")</f>
        <v/>
      </c>
      <c r="J4781" s="133" t="str">
        <f ca="1">IFERROR(IF($C4781="","",VLOOKUP(FİLTRE!$C4781,'SKT LİSTESİ'!$F:$S,11,0)),"")</f>
        <v/>
      </c>
      <c r="K4781" s="134" t="str">
        <f ca="1">IFERROR(IF($C4781="","",VLOOKUP(FİLTRE!$C4781,'SKT LİSTESİ'!$F:$S,12,0)),"")</f>
        <v/>
      </c>
      <c r="L4781" s="134" t="str">
        <f ca="1">IFERROR(IF($C4781="","",VLOOKUP(FİLTRE!$C4781,'SKT LİSTESİ'!$F:$S,13,0)),"")</f>
        <v/>
      </c>
      <c r="M4781" s="135" t="str">
        <f ca="1">IFERROR(IF($C4781="","",VLOOKUP(FİLTRE!$C4781,'SKT LİSTESİ'!$F:$AJ,14,0)),"")</f>
        <v/>
      </c>
      <c r="N4781" s="31" t="str">
        <f ca="1">IFERROR(IF($C4781="","",VLOOKUP(FİLTRE!$C4781,'SKT LİSTESİ'!$F:$AJ,22,0)),"")</f>
        <v/>
      </c>
      <c r="O4781" s="136" t="str">
        <f ca="1">IFERROR(IF($C4781="","",VLOOKUP(FİLTRE!$C4781,'SKT LİSTESİ'!$F:$AJ,23,0)),"")</f>
        <v/>
      </c>
      <c r="P4781" s="31"/>
      <c r="Q4781" s="31"/>
      <c r="R4781" s="137" t="str">
        <f ca="1">(IFERROR(IF($C4781="","",VLOOKUP(FİLTRE!$C4781,'SKT LİSTESİ'!$F:$AJ,15,0)),""))</f>
        <v/>
      </c>
      <c r="S4781" s="138" t="str">
        <f ca="1">IFERROR(IF($C4781="","",VLOOKUP(FİLTRE!$C4781,'SKT LİSTESİ'!$F:$AJ,16,0)),"")</f>
        <v/>
      </c>
      <c r="AF4781" s="179" t="str">
        <f t="shared" ca="1" si="298"/>
        <v/>
      </c>
      <c r="AG4781" s="179">
        <f t="shared" ca="1" si="299"/>
        <v>0</v>
      </c>
      <c r="AH4781" s="179">
        <f t="shared" ca="1" si="300"/>
        <v>0</v>
      </c>
    </row>
    <row r="4782" spans="2:34" ht="15.75" x14ac:dyDescent="0.25">
      <c r="B4782">
        <f t="shared" ca="1" si="297"/>
        <v>4770</v>
      </c>
      <c r="C4782" t="str">
        <f ca="1">IFERROR(VLOOKUP(B4782,'SKT LİSTESİ'!F:F,1,0),"")</f>
        <v/>
      </c>
      <c r="E4782" s="128" t="str">
        <f ca="1">IFERROR(IF($C4782="","",VLOOKUP(FİLTRE!$C4782,'SKT LİSTESİ'!$F:$S,5,0)),"")</f>
        <v/>
      </c>
      <c r="F4782" s="129" t="str">
        <f ca="1">IFERROR(IF($C4782="","",VLOOKUP(FİLTRE!$C4782,'SKT LİSTESİ'!$F:$S,7,0)),"")</f>
        <v/>
      </c>
      <c r="G4782" s="130" t="str">
        <f ca="1">IFERROR(IF($C4782="","",VLOOKUP(FİLTRE!$C4782,'SKT LİSTESİ'!$F:$S,8,0)),"")</f>
        <v/>
      </c>
      <c r="H4782" s="131" t="str">
        <f ca="1">IF(E4782="","",IF($C4782="","",VLOOKUP(FİLTRE!$C4782,'SKT LİSTESİ'!$F:$S,9,0)))</f>
        <v/>
      </c>
      <c r="I4782" s="132" t="str">
        <f ca="1">IFERROR(IF($C4782="","",VLOOKUP(FİLTRE!$C4782,'SKT LİSTESİ'!$F:$S,10,0)),"")</f>
        <v/>
      </c>
      <c r="J4782" s="133" t="str">
        <f ca="1">IFERROR(IF($C4782="","",VLOOKUP(FİLTRE!$C4782,'SKT LİSTESİ'!$F:$S,11,0)),"")</f>
        <v/>
      </c>
      <c r="K4782" s="134" t="str">
        <f ca="1">IFERROR(IF($C4782="","",VLOOKUP(FİLTRE!$C4782,'SKT LİSTESİ'!$F:$S,12,0)),"")</f>
        <v/>
      </c>
      <c r="L4782" s="134" t="str">
        <f ca="1">IFERROR(IF($C4782="","",VLOOKUP(FİLTRE!$C4782,'SKT LİSTESİ'!$F:$S,13,0)),"")</f>
        <v/>
      </c>
      <c r="M4782" s="135" t="str">
        <f ca="1">IFERROR(IF($C4782="","",VLOOKUP(FİLTRE!$C4782,'SKT LİSTESİ'!$F:$AJ,14,0)),"")</f>
        <v/>
      </c>
      <c r="N4782" s="31" t="str">
        <f ca="1">IFERROR(IF($C4782="","",VLOOKUP(FİLTRE!$C4782,'SKT LİSTESİ'!$F:$AJ,22,0)),"")</f>
        <v/>
      </c>
      <c r="O4782" s="136" t="str">
        <f ca="1">IFERROR(IF($C4782="","",VLOOKUP(FİLTRE!$C4782,'SKT LİSTESİ'!$F:$AJ,23,0)),"")</f>
        <v/>
      </c>
      <c r="P4782" s="31"/>
      <c r="Q4782" s="31"/>
      <c r="R4782" s="137" t="str">
        <f ca="1">(IFERROR(IF($C4782="","",VLOOKUP(FİLTRE!$C4782,'SKT LİSTESİ'!$F:$AJ,15,0)),""))</f>
        <v/>
      </c>
      <c r="S4782" s="138" t="str">
        <f ca="1">IFERROR(IF($C4782="","",VLOOKUP(FİLTRE!$C4782,'SKT LİSTESİ'!$F:$AJ,16,0)),"")</f>
        <v/>
      </c>
      <c r="AF4782" s="179" t="str">
        <f t="shared" ca="1" si="298"/>
        <v/>
      </c>
      <c r="AG4782" s="179">
        <f t="shared" ca="1" si="299"/>
        <v>0</v>
      </c>
      <c r="AH4782" s="179">
        <f t="shared" ca="1" si="300"/>
        <v>0</v>
      </c>
    </row>
    <row r="4783" spans="2:34" ht="15.75" x14ac:dyDescent="0.25">
      <c r="B4783">
        <f t="shared" ca="1" si="297"/>
        <v>4771</v>
      </c>
      <c r="C4783" t="str">
        <f ca="1">IFERROR(VLOOKUP(B4783,'SKT LİSTESİ'!F:F,1,0),"")</f>
        <v/>
      </c>
      <c r="E4783" s="128" t="str">
        <f ca="1">IFERROR(IF($C4783="","",VLOOKUP(FİLTRE!$C4783,'SKT LİSTESİ'!$F:$S,5,0)),"")</f>
        <v/>
      </c>
      <c r="F4783" s="129" t="str">
        <f ca="1">IFERROR(IF($C4783="","",VLOOKUP(FİLTRE!$C4783,'SKT LİSTESİ'!$F:$S,7,0)),"")</f>
        <v/>
      </c>
      <c r="G4783" s="130" t="str">
        <f ca="1">IFERROR(IF($C4783="","",VLOOKUP(FİLTRE!$C4783,'SKT LİSTESİ'!$F:$S,8,0)),"")</f>
        <v/>
      </c>
      <c r="H4783" s="131" t="str">
        <f ca="1">IF(E4783="","",IF($C4783="","",VLOOKUP(FİLTRE!$C4783,'SKT LİSTESİ'!$F:$S,9,0)))</f>
        <v/>
      </c>
      <c r="I4783" s="132" t="str">
        <f ca="1">IFERROR(IF($C4783="","",VLOOKUP(FİLTRE!$C4783,'SKT LİSTESİ'!$F:$S,10,0)),"")</f>
        <v/>
      </c>
      <c r="J4783" s="133" t="str">
        <f ca="1">IFERROR(IF($C4783="","",VLOOKUP(FİLTRE!$C4783,'SKT LİSTESİ'!$F:$S,11,0)),"")</f>
        <v/>
      </c>
      <c r="K4783" s="134" t="str">
        <f ca="1">IFERROR(IF($C4783="","",VLOOKUP(FİLTRE!$C4783,'SKT LİSTESİ'!$F:$S,12,0)),"")</f>
        <v/>
      </c>
      <c r="L4783" s="134" t="str">
        <f ca="1">IFERROR(IF($C4783="","",VLOOKUP(FİLTRE!$C4783,'SKT LİSTESİ'!$F:$S,13,0)),"")</f>
        <v/>
      </c>
      <c r="M4783" s="135" t="str">
        <f ca="1">IFERROR(IF($C4783="","",VLOOKUP(FİLTRE!$C4783,'SKT LİSTESİ'!$F:$AJ,14,0)),"")</f>
        <v/>
      </c>
      <c r="N4783" s="31" t="str">
        <f ca="1">IFERROR(IF($C4783="","",VLOOKUP(FİLTRE!$C4783,'SKT LİSTESİ'!$F:$AJ,22,0)),"")</f>
        <v/>
      </c>
      <c r="O4783" s="136" t="str">
        <f ca="1">IFERROR(IF($C4783="","",VLOOKUP(FİLTRE!$C4783,'SKT LİSTESİ'!$F:$AJ,23,0)),"")</f>
        <v/>
      </c>
      <c r="P4783" s="31"/>
      <c r="Q4783" s="31"/>
      <c r="R4783" s="137" t="str">
        <f ca="1">(IFERROR(IF($C4783="","",VLOOKUP(FİLTRE!$C4783,'SKT LİSTESİ'!$F:$AJ,15,0)),""))</f>
        <v/>
      </c>
      <c r="S4783" s="138" t="str">
        <f ca="1">IFERROR(IF($C4783="","",VLOOKUP(FİLTRE!$C4783,'SKT LİSTESİ'!$F:$AJ,16,0)),"")</f>
        <v/>
      </c>
      <c r="AF4783" s="179" t="str">
        <f t="shared" ca="1" si="298"/>
        <v/>
      </c>
      <c r="AG4783" s="179">
        <f t="shared" ca="1" si="299"/>
        <v>0</v>
      </c>
      <c r="AH4783" s="179">
        <f t="shared" ca="1" si="300"/>
        <v>0</v>
      </c>
    </row>
    <row r="4784" spans="2:34" ht="15.75" x14ac:dyDescent="0.25">
      <c r="B4784">
        <f t="shared" ca="1" si="297"/>
        <v>4772</v>
      </c>
      <c r="C4784" t="str">
        <f ca="1">IFERROR(VLOOKUP(B4784,'SKT LİSTESİ'!F:F,1,0),"")</f>
        <v/>
      </c>
      <c r="E4784" s="128" t="str">
        <f ca="1">IFERROR(IF($C4784="","",VLOOKUP(FİLTRE!$C4784,'SKT LİSTESİ'!$F:$S,5,0)),"")</f>
        <v/>
      </c>
      <c r="F4784" s="129" t="str">
        <f ca="1">IFERROR(IF($C4784="","",VLOOKUP(FİLTRE!$C4784,'SKT LİSTESİ'!$F:$S,7,0)),"")</f>
        <v/>
      </c>
      <c r="G4784" s="130" t="str">
        <f ca="1">IFERROR(IF($C4784="","",VLOOKUP(FİLTRE!$C4784,'SKT LİSTESİ'!$F:$S,8,0)),"")</f>
        <v/>
      </c>
      <c r="H4784" s="131" t="str">
        <f ca="1">IF(E4784="","",IF($C4784="","",VLOOKUP(FİLTRE!$C4784,'SKT LİSTESİ'!$F:$S,9,0)))</f>
        <v/>
      </c>
      <c r="I4784" s="132" t="str">
        <f ca="1">IFERROR(IF($C4784="","",VLOOKUP(FİLTRE!$C4784,'SKT LİSTESİ'!$F:$S,10,0)),"")</f>
        <v/>
      </c>
      <c r="J4784" s="133" t="str">
        <f ca="1">IFERROR(IF($C4784="","",VLOOKUP(FİLTRE!$C4784,'SKT LİSTESİ'!$F:$S,11,0)),"")</f>
        <v/>
      </c>
      <c r="K4784" s="134" t="str">
        <f ca="1">IFERROR(IF($C4784="","",VLOOKUP(FİLTRE!$C4784,'SKT LİSTESİ'!$F:$S,12,0)),"")</f>
        <v/>
      </c>
      <c r="L4784" s="134" t="str">
        <f ca="1">IFERROR(IF($C4784="","",VLOOKUP(FİLTRE!$C4784,'SKT LİSTESİ'!$F:$S,13,0)),"")</f>
        <v/>
      </c>
      <c r="M4784" s="135" t="str">
        <f ca="1">IFERROR(IF($C4784="","",VLOOKUP(FİLTRE!$C4784,'SKT LİSTESİ'!$F:$AJ,14,0)),"")</f>
        <v/>
      </c>
      <c r="N4784" s="31" t="str">
        <f ca="1">IFERROR(IF($C4784="","",VLOOKUP(FİLTRE!$C4784,'SKT LİSTESİ'!$F:$AJ,22,0)),"")</f>
        <v/>
      </c>
      <c r="O4784" s="136" t="str">
        <f ca="1">IFERROR(IF($C4784="","",VLOOKUP(FİLTRE!$C4784,'SKT LİSTESİ'!$F:$AJ,23,0)),"")</f>
        <v/>
      </c>
      <c r="P4784" s="31"/>
      <c r="Q4784" s="31"/>
      <c r="R4784" s="137" t="str">
        <f ca="1">(IFERROR(IF($C4784="","",VLOOKUP(FİLTRE!$C4784,'SKT LİSTESİ'!$F:$AJ,15,0)),""))</f>
        <v/>
      </c>
      <c r="S4784" s="138" t="str">
        <f ca="1">IFERROR(IF($C4784="","",VLOOKUP(FİLTRE!$C4784,'SKT LİSTESİ'!$F:$AJ,16,0)),"")</f>
        <v/>
      </c>
      <c r="AF4784" s="179" t="str">
        <f t="shared" ca="1" si="298"/>
        <v/>
      </c>
      <c r="AG4784" s="179">
        <f t="shared" ca="1" si="299"/>
        <v>0</v>
      </c>
      <c r="AH4784" s="179">
        <f t="shared" ca="1" si="300"/>
        <v>0</v>
      </c>
    </row>
    <row r="4785" spans="2:34" ht="15.75" x14ac:dyDescent="0.25">
      <c r="B4785">
        <f t="shared" ca="1" si="297"/>
        <v>4773</v>
      </c>
      <c r="C4785" t="str">
        <f ca="1">IFERROR(VLOOKUP(B4785,'SKT LİSTESİ'!F:F,1,0),"")</f>
        <v/>
      </c>
      <c r="E4785" s="128" t="str">
        <f ca="1">IFERROR(IF($C4785="","",VLOOKUP(FİLTRE!$C4785,'SKT LİSTESİ'!$F:$S,5,0)),"")</f>
        <v/>
      </c>
      <c r="F4785" s="129" t="str">
        <f ca="1">IFERROR(IF($C4785="","",VLOOKUP(FİLTRE!$C4785,'SKT LİSTESİ'!$F:$S,7,0)),"")</f>
        <v/>
      </c>
      <c r="G4785" s="130" t="str">
        <f ca="1">IFERROR(IF($C4785="","",VLOOKUP(FİLTRE!$C4785,'SKT LİSTESİ'!$F:$S,8,0)),"")</f>
        <v/>
      </c>
      <c r="H4785" s="131" t="str">
        <f ca="1">IF(E4785="","",IF($C4785="","",VLOOKUP(FİLTRE!$C4785,'SKT LİSTESİ'!$F:$S,9,0)))</f>
        <v/>
      </c>
      <c r="I4785" s="132" t="str">
        <f ca="1">IFERROR(IF($C4785="","",VLOOKUP(FİLTRE!$C4785,'SKT LİSTESİ'!$F:$S,10,0)),"")</f>
        <v/>
      </c>
      <c r="J4785" s="133" t="str">
        <f ca="1">IFERROR(IF($C4785="","",VLOOKUP(FİLTRE!$C4785,'SKT LİSTESİ'!$F:$S,11,0)),"")</f>
        <v/>
      </c>
      <c r="K4785" s="134" t="str">
        <f ca="1">IFERROR(IF($C4785="","",VLOOKUP(FİLTRE!$C4785,'SKT LİSTESİ'!$F:$S,12,0)),"")</f>
        <v/>
      </c>
      <c r="L4785" s="134" t="str">
        <f ca="1">IFERROR(IF($C4785="","",VLOOKUP(FİLTRE!$C4785,'SKT LİSTESİ'!$F:$S,13,0)),"")</f>
        <v/>
      </c>
      <c r="M4785" s="135" t="str">
        <f ca="1">IFERROR(IF($C4785="","",VLOOKUP(FİLTRE!$C4785,'SKT LİSTESİ'!$F:$AJ,14,0)),"")</f>
        <v/>
      </c>
      <c r="N4785" s="31" t="str">
        <f ca="1">IFERROR(IF($C4785="","",VLOOKUP(FİLTRE!$C4785,'SKT LİSTESİ'!$F:$AJ,22,0)),"")</f>
        <v/>
      </c>
      <c r="O4785" s="136" t="str">
        <f ca="1">IFERROR(IF($C4785="","",VLOOKUP(FİLTRE!$C4785,'SKT LİSTESİ'!$F:$AJ,23,0)),"")</f>
        <v/>
      </c>
      <c r="P4785" s="31"/>
      <c r="Q4785" s="31"/>
      <c r="R4785" s="137" t="str">
        <f ca="1">(IFERROR(IF($C4785="","",VLOOKUP(FİLTRE!$C4785,'SKT LİSTESİ'!$F:$AJ,15,0)),""))</f>
        <v/>
      </c>
      <c r="S4785" s="138" t="str">
        <f ca="1">IFERROR(IF($C4785="","",VLOOKUP(FİLTRE!$C4785,'SKT LİSTESİ'!$F:$AJ,16,0)),"")</f>
        <v/>
      </c>
      <c r="AF4785" s="179" t="str">
        <f t="shared" ca="1" si="298"/>
        <v/>
      </c>
      <c r="AG4785" s="179">
        <f t="shared" ca="1" si="299"/>
        <v>0</v>
      </c>
      <c r="AH4785" s="179">
        <f t="shared" ca="1" si="300"/>
        <v>0</v>
      </c>
    </row>
    <row r="4786" spans="2:34" ht="15.75" x14ac:dyDescent="0.25">
      <c r="B4786">
        <f t="shared" ca="1" si="297"/>
        <v>4774</v>
      </c>
      <c r="C4786" t="str">
        <f ca="1">IFERROR(VLOOKUP(B4786,'SKT LİSTESİ'!F:F,1,0),"")</f>
        <v/>
      </c>
      <c r="E4786" s="128" t="str">
        <f ca="1">IFERROR(IF($C4786="","",VLOOKUP(FİLTRE!$C4786,'SKT LİSTESİ'!$F:$S,5,0)),"")</f>
        <v/>
      </c>
      <c r="F4786" s="129" t="str">
        <f ca="1">IFERROR(IF($C4786="","",VLOOKUP(FİLTRE!$C4786,'SKT LİSTESİ'!$F:$S,7,0)),"")</f>
        <v/>
      </c>
      <c r="G4786" s="130" t="str">
        <f ca="1">IFERROR(IF($C4786="","",VLOOKUP(FİLTRE!$C4786,'SKT LİSTESİ'!$F:$S,8,0)),"")</f>
        <v/>
      </c>
      <c r="H4786" s="131" t="str">
        <f ca="1">IF(E4786="","",IF($C4786="","",VLOOKUP(FİLTRE!$C4786,'SKT LİSTESİ'!$F:$S,9,0)))</f>
        <v/>
      </c>
      <c r="I4786" s="132" t="str">
        <f ca="1">IFERROR(IF($C4786="","",VLOOKUP(FİLTRE!$C4786,'SKT LİSTESİ'!$F:$S,10,0)),"")</f>
        <v/>
      </c>
      <c r="J4786" s="133" t="str">
        <f ca="1">IFERROR(IF($C4786="","",VLOOKUP(FİLTRE!$C4786,'SKT LİSTESİ'!$F:$S,11,0)),"")</f>
        <v/>
      </c>
      <c r="K4786" s="134" t="str">
        <f ca="1">IFERROR(IF($C4786="","",VLOOKUP(FİLTRE!$C4786,'SKT LİSTESİ'!$F:$S,12,0)),"")</f>
        <v/>
      </c>
      <c r="L4786" s="134" t="str">
        <f ca="1">IFERROR(IF($C4786="","",VLOOKUP(FİLTRE!$C4786,'SKT LİSTESİ'!$F:$S,13,0)),"")</f>
        <v/>
      </c>
      <c r="M4786" s="135" t="str">
        <f ca="1">IFERROR(IF($C4786="","",VLOOKUP(FİLTRE!$C4786,'SKT LİSTESİ'!$F:$AJ,14,0)),"")</f>
        <v/>
      </c>
      <c r="N4786" s="31" t="str">
        <f ca="1">IFERROR(IF($C4786="","",VLOOKUP(FİLTRE!$C4786,'SKT LİSTESİ'!$F:$AJ,22,0)),"")</f>
        <v/>
      </c>
      <c r="O4786" s="136" t="str">
        <f ca="1">IFERROR(IF($C4786="","",VLOOKUP(FİLTRE!$C4786,'SKT LİSTESİ'!$F:$AJ,23,0)),"")</f>
        <v/>
      </c>
      <c r="P4786" s="31"/>
      <c r="Q4786" s="31"/>
      <c r="R4786" s="137" t="str">
        <f ca="1">(IFERROR(IF($C4786="","",VLOOKUP(FİLTRE!$C4786,'SKT LİSTESİ'!$F:$AJ,15,0)),""))</f>
        <v/>
      </c>
      <c r="S4786" s="138" t="str">
        <f ca="1">IFERROR(IF($C4786="","",VLOOKUP(FİLTRE!$C4786,'SKT LİSTESİ'!$F:$AJ,16,0)),"")</f>
        <v/>
      </c>
      <c r="AF4786" s="179" t="str">
        <f t="shared" ca="1" si="298"/>
        <v/>
      </c>
      <c r="AG4786" s="179">
        <f t="shared" ca="1" si="299"/>
        <v>0</v>
      </c>
      <c r="AH4786" s="179">
        <f t="shared" ca="1" si="300"/>
        <v>0</v>
      </c>
    </row>
    <row r="4787" spans="2:34" ht="15.75" x14ac:dyDescent="0.25">
      <c r="B4787">
        <f t="shared" ca="1" si="297"/>
        <v>4775</v>
      </c>
      <c r="C4787" t="str">
        <f ca="1">IFERROR(VLOOKUP(B4787,'SKT LİSTESİ'!F:F,1,0),"")</f>
        <v/>
      </c>
      <c r="E4787" s="128" t="str">
        <f ca="1">IFERROR(IF($C4787="","",VLOOKUP(FİLTRE!$C4787,'SKT LİSTESİ'!$F:$S,5,0)),"")</f>
        <v/>
      </c>
      <c r="F4787" s="129" t="str">
        <f ca="1">IFERROR(IF($C4787="","",VLOOKUP(FİLTRE!$C4787,'SKT LİSTESİ'!$F:$S,7,0)),"")</f>
        <v/>
      </c>
      <c r="G4787" s="130" t="str">
        <f ca="1">IFERROR(IF($C4787="","",VLOOKUP(FİLTRE!$C4787,'SKT LİSTESİ'!$F:$S,8,0)),"")</f>
        <v/>
      </c>
      <c r="H4787" s="131" t="str">
        <f ca="1">IF(E4787="","",IF($C4787="","",VLOOKUP(FİLTRE!$C4787,'SKT LİSTESİ'!$F:$S,9,0)))</f>
        <v/>
      </c>
      <c r="I4787" s="132" t="str">
        <f ca="1">IFERROR(IF($C4787="","",VLOOKUP(FİLTRE!$C4787,'SKT LİSTESİ'!$F:$S,10,0)),"")</f>
        <v/>
      </c>
      <c r="J4787" s="133" t="str">
        <f ca="1">IFERROR(IF($C4787="","",VLOOKUP(FİLTRE!$C4787,'SKT LİSTESİ'!$F:$S,11,0)),"")</f>
        <v/>
      </c>
      <c r="K4787" s="134" t="str">
        <f ca="1">IFERROR(IF($C4787="","",VLOOKUP(FİLTRE!$C4787,'SKT LİSTESİ'!$F:$S,12,0)),"")</f>
        <v/>
      </c>
      <c r="L4787" s="134" t="str">
        <f ca="1">IFERROR(IF($C4787="","",VLOOKUP(FİLTRE!$C4787,'SKT LİSTESİ'!$F:$S,13,0)),"")</f>
        <v/>
      </c>
      <c r="M4787" s="135" t="str">
        <f ca="1">IFERROR(IF($C4787="","",VLOOKUP(FİLTRE!$C4787,'SKT LİSTESİ'!$F:$AJ,14,0)),"")</f>
        <v/>
      </c>
      <c r="N4787" s="31" t="str">
        <f ca="1">IFERROR(IF($C4787="","",VLOOKUP(FİLTRE!$C4787,'SKT LİSTESİ'!$F:$AJ,22,0)),"")</f>
        <v/>
      </c>
      <c r="O4787" s="136" t="str">
        <f ca="1">IFERROR(IF($C4787="","",VLOOKUP(FİLTRE!$C4787,'SKT LİSTESİ'!$F:$AJ,23,0)),"")</f>
        <v/>
      </c>
      <c r="P4787" s="31"/>
      <c r="Q4787" s="31"/>
      <c r="R4787" s="137" t="str">
        <f ca="1">(IFERROR(IF($C4787="","",VLOOKUP(FİLTRE!$C4787,'SKT LİSTESİ'!$F:$AJ,15,0)),""))</f>
        <v/>
      </c>
      <c r="S4787" s="138" t="str">
        <f ca="1">IFERROR(IF($C4787="","",VLOOKUP(FİLTRE!$C4787,'SKT LİSTESİ'!$F:$AJ,16,0)),"")</f>
        <v/>
      </c>
      <c r="AF4787" s="179" t="str">
        <f t="shared" ca="1" si="298"/>
        <v/>
      </c>
      <c r="AG4787" s="179">
        <f t="shared" ca="1" si="299"/>
        <v>0</v>
      </c>
      <c r="AH4787" s="179">
        <f t="shared" ca="1" si="300"/>
        <v>0</v>
      </c>
    </row>
    <row r="4788" spans="2:34" ht="15.75" x14ac:dyDescent="0.25">
      <c r="B4788">
        <f t="shared" ca="1" si="297"/>
        <v>4776</v>
      </c>
      <c r="C4788" t="str">
        <f ca="1">IFERROR(VLOOKUP(B4788,'SKT LİSTESİ'!F:F,1,0),"")</f>
        <v/>
      </c>
      <c r="E4788" s="128" t="str">
        <f ca="1">IFERROR(IF($C4788="","",VLOOKUP(FİLTRE!$C4788,'SKT LİSTESİ'!$F:$S,5,0)),"")</f>
        <v/>
      </c>
      <c r="F4788" s="129" t="str">
        <f ca="1">IFERROR(IF($C4788="","",VLOOKUP(FİLTRE!$C4788,'SKT LİSTESİ'!$F:$S,7,0)),"")</f>
        <v/>
      </c>
      <c r="G4788" s="130" t="str">
        <f ca="1">IFERROR(IF($C4788="","",VLOOKUP(FİLTRE!$C4788,'SKT LİSTESİ'!$F:$S,8,0)),"")</f>
        <v/>
      </c>
      <c r="H4788" s="131" t="str">
        <f ca="1">IF(E4788="","",IF($C4788="","",VLOOKUP(FİLTRE!$C4788,'SKT LİSTESİ'!$F:$S,9,0)))</f>
        <v/>
      </c>
      <c r="I4788" s="132" t="str">
        <f ca="1">IFERROR(IF($C4788="","",VLOOKUP(FİLTRE!$C4788,'SKT LİSTESİ'!$F:$S,10,0)),"")</f>
        <v/>
      </c>
      <c r="J4788" s="133" t="str">
        <f ca="1">IFERROR(IF($C4788="","",VLOOKUP(FİLTRE!$C4788,'SKT LİSTESİ'!$F:$S,11,0)),"")</f>
        <v/>
      </c>
      <c r="K4788" s="134" t="str">
        <f ca="1">IFERROR(IF($C4788="","",VLOOKUP(FİLTRE!$C4788,'SKT LİSTESİ'!$F:$S,12,0)),"")</f>
        <v/>
      </c>
      <c r="L4788" s="134" t="str">
        <f ca="1">IFERROR(IF($C4788="","",VLOOKUP(FİLTRE!$C4788,'SKT LİSTESİ'!$F:$S,13,0)),"")</f>
        <v/>
      </c>
      <c r="M4788" s="135" t="str">
        <f ca="1">IFERROR(IF($C4788="","",VLOOKUP(FİLTRE!$C4788,'SKT LİSTESİ'!$F:$AJ,14,0)),"")</f>
        <v/>
      </c>
      <c r="N4788" s="31" t="str">
        <f ca="1">IFERROR(IF($C4788="","",VLOOKUP(FİLTRE!$C4788,'SKT LİSTESİ'!$F:$AJ,22,0)),"")</f>
        <v/>
      </c>
      <c r="O4788" s="136" t="str">
        <f ca="1">IFERROR(IF($C4788="","",VLOOKUP(FİLTRE!$C4788,'SKT LİSTESİ'!$F:$AJ,23,0)),"")</f>
        <v/>
      </c>
      <c r="P4788" s="31"/>
      <c r="Q4788" s="31"/>
      <c r="R4788" s="137" t="str">
        <f ca="1">(IFERROR(IF($C4788="","",VLOOKUP(FİLTRE!$C4788,'SKT LİSTESİ'!$F:$AJ,15,0)),""))</f>
        <v/>
      </c>
      <c r="S4788" s="138" t="str">
        <f ca="1">IFERROR(IF($C4788="","",VLOOKUP(FİLTRE!$C4788,'SKT LİSTESİ'!$F:$AJ,16,0)),"")</f>
        <v/>
      </c>
      <c r="AF4788" s="179" t="str">
        <f t="shared" ca="1" si="298"/>
        <v/>
      </c>
      <c r="AG4788" s="179">
        <f t="shared" ca="1" si="299"/>
        <v>0</v>
      </c>
      <c r="AH4788" s="179">
        <f t="shared" ca="1" si="300"/>
        <v>0</v>
      </c>
    </row>
    <row r="4789" spans="2:34" ht="15.75" x14ac:dyDescent="0.25">
      <c r="B4789">
        <f t="shared" ca="1" si="297"/>
        <v>4777</v>
      </c>
      <c r="C4789" t="str">
        <f ca="1">IFERROR(VLOOKUP(B4789,'SKT LİSTESİ'!F:F,1,0),"")</f>
        <v/>
      </c>
      <c r="E4789" s="128" t="str">
        <f ca="1">IFERROR(IF($C4789="","",VLOOKUP(FİLTRE!$C4789,'SKT LİSTESİ'!$F:$S,5,0)),"")</f>
        <v/>
      </c>
      <c r="F4789" s="129" t="str">
        <f ca="1">IFERROR(IF($C4789="","",VLOOKUP(FİLTRE!$C4789,'SKT LİSTESİ'!$F:$S,7,0)),"")</f>
        <v/>
      </c>
      <c r="G4789" s="130" t="str">
        <f ca="1">IFERROR(IF($C4789="","",VLOOKUP(FİLTRE!$C4789,'SKT LİSTESİ'!$F:$S,8,0)),"")</f>
        <v/>
      </c>
      <c r="H4789" s="131" t="str">
        <f ca="1">IF(E4789="","",IF($C4789="","",VLOOKUP(FİLTRE!$C4789,'SKT LİSTESİ'!$F:$S,9,0)))</f>
        <v/>
      </c>
      <c r="I4789" s="132" t="str">
        <f ca="1">IFERROR(IF($C4789="","",VLOOKUP(FİLTRE!$C4789,'SKT LİSTESİ'!$F:$S,10,0)),"")</f>
        <v/>
      </c>
      <c r="J4789" s="133" t="str">
        <f ca="1">IFERROR(IF($C4789="","",VLOOKUP(FİLTRE!$C4789,'SKT LİSTESİ'!$F:$S,11,0)),"")</f>
        <v/>
      </c>
      <c r="K4789" s="134" t="str">
        <f ca="1">IFERROR(IF($C4789="","",VLOOKUP(FİLTRE!$C4789,'SKT LİSTESİ'!$F:$S,12,0)),"")</f>
        <v/>
      </c>
      <c r="L4789" s="134" t="str">
        <f ca="1">IFERROR(IF($C4789="","",VLOOKUP(FİLTRE!$C4789,'SKT LİSTESİ'!$F:$S,13,0)),"")</f>
        <v/>
      </c>
      <c r="M4789" s="135" t="str">
        <f ca="1">IFERROR(IF($C4789="","",VLOOKUP(FİLTRE!$C4789,'SKT LİSTESİ'!$F:$AJ,14,0)),"")</f>
        <v/>
      </c>
      <c r="N4789" s="31" t="str">
        <f ca="1">IFERROR(IF($C4789="","",VLOOKUP(FİLTRE!$C4789,'SKT LİSTESİ'!$F:$AJ,22,0)),"")</f>
        <v/>
      </c>
      <c r="O4789" s="136" t="str">
        <f ca="1">IFERROR(IF($C4789="","",VLOOKUP(FİLTRE!$C4789,'SKT LİSTESİ'!$F:$AJ,23,0)),"")</f>
        <v/>
      </c>
      <c r="P4789" s="31"/>
      <c r="Q4789" s="31"/>
      <c r="R4789" s="137" t="str">
        <f ca="1">(IFERROR(IF($C4789="","",VLOOKUP(FİLTRE!$C4789,'SKT LİSTESİ'!$F:$AJ,15,0)),""))</f>
        <v/>
      </c>
      <c r="S4789" s="138" t="str">
        <f ca="1">IFERROR(IF($C4789="","",VLOOKUP(FİLTRE!$C4789,'SKT LİSTESİ'!$F:$AJ,16,0)),"")</f>
        <v/>
      </c>
      <c r="AF4789" s="179" t="str">
        <f t="shared" ca="1" si="298"/>
        <v/>
      </c>
      <c r="AG4789" s="179">
        <f t="shared" ca="1" si="299"/>
        <v>0</v>
      </c>
      <c r="AH4789" s="179">
        <f t="shared" ca="1" si="300"/>
        <v>0</v>
      </c>
    </row>
    <row r="4790" spans="2:34" ht="15.75" x14ac:dyDescent="0.25">
      <c r="B4790">
        <f t="shared" ca="1" si="297"/>
        <v>4778</v>
      </c>
      <c r="C4790" t="str">
        <f ca="1">IFERROR(VLOOKUP(B4790,'SKT LİSTESİ'!F:F,1,0),"")</f>
        <v/>
      </c>
      <c r="E4790" s="128" t="str">
        <f ca="1">IFERROR(IF($C4790="","",VLOOKUP(FİLTRE!$C4790,'SKT LİSTESİ'!$F:$S,5,0)),"")</f>
        <v/>
      </c>
      <c r="F4790" s="129" t="str">
        <f ca="1">IFERROR(IF($C4790="","",VLOOKUP(FİLTRE!$C4790,'SKT LİSTESİ'!$F:$S,7,0)),"")</f>
        <v/>
      </c>
      <c r="G4790" s="130" t="str">
        <f ca="1">IFERROR(IF($C4790="","",VLOOKUP(FİLTRE!$C4790,'SKT LİSTESİ'!$F:$S,8,0)),"")</f>
        <v/>
      </c>
      <c r="H4790" s="131" t="str">
        <f ca="1">IF(E4790="","",IF($C4790="","",VLOOKUP(FİLTRE!$C4790,'SKT LİSTESİ'!$F:$S,9,0)))</f>
        <v/>
      </c>
      <c r="I4790" s="132" t="str">
        <f ca="1">IFERROR(IF($C4790="","",VLOOKUP(FİLTRE!$C4790,'SKT LİSTESİ'!$F:$S,10,0)),"")</f>
        <v/>
      </c>
      <c r="J4790" s="133" t="str">
        <f ca="1">IFERROR(IF($C4790="","",VLOOKUP(FİLTRE!$C4790,'SKT LİSTESİ'!$F:$S,11,0)),"")</f>
        <v/>
      </c>
      <c r="K4790" s="134" t="str">
        <f ca="1">IFERROR(IF($C4790="","",VLOOKUP(FİLTRE!$C4790,'SKT LİSTESİ'!$F:$S,12,0)),"")</f>
        <v/>
      </c>
      <c r="L4790" s="134" t="str">
        <f ca="1">IFERROR(IF($C4790="","",VLOOKUP(FİLTRE!$C4790,'SKT LİSTESİ'!$F:$S,13,0)),"")</f>
        <v/>
      </c>
      <c r="M4790" s="135" t="str">
        <f ca="1">IFERROR(IF($C4790="","",VLOOKUP(FİLTRE!$C4790,'SKT LİSTESİ'!$F:$AJ,14,0)),"")</f>
        <v/>
      </c>
      <c r="N4790" s="31" t="str">
        <f ca="1">IFERROR(IF($C4790="","",VLOOKUP(FİLTRE!$C4790,'SKT LİSTESİ'!$F:$AJ,22,0)),"")</f>
        <v/>
      </c>
      <c r="O4790" s="136" t="str">
        <f ca="1">IFERROR(IF($C4790="","",VLOOKUP(FİLTRE!$C4790,'SKT LİSTESİ'!$F:$AJ,23,0)),"")</f>
        <v/>
      </c>
      <c r="P4790" s="31"/>
      <c r="Q4790" s="31"/>
      <c r="R4790" s="137" t="str">
        <f ca="1">(IFERROR(IF($C4790="","",VLOOKUP(FİLTRE!$C4790,'SKT LİSTESİ'!$F:$AJ,15,0)),""))</f>
        <v/>
      </c>
      <c r="S4790" s="138" t="str">
        <f ca="1">IFERROR(IF($C4790="","",VLOOKUP(FİLTRE!$C4790,'SKT LİSTESİ'!$F:$AJ,16,0)),"")</f>
        <v/>
      </c>
      <c r="AF4790" s="179" t="str">
        <f t="shared" ca="1" si="298"/>
        <v/>
      </c>
      <c r="AG4790" s="179">
        <f t="shared" ca="1" si="299"/>
        <v>0</v>
      </c>
      <c r="AH4790" s="179">
        <f t="shared" ca="1" si="300"/>
        <v>0</v>
      </c>
    </row>
    <row r="4791" spans="2:34" ht="15.75" x14ac:dyDescent="0.25">
      <c r="B4791">
        <f t="shared" ca="1" si="297"/>
        <v>4779</v>
      </c>
      <c r="C4791" t="str">
        <f ca="1">IFERROR(VLOOKUP(B4791,'SKT LİSTESİ'!F:F,1,0),"")</f>
        <v/>
      </c>
      <c r="E4791" s="128" t="str">
        <f ca="1">IFERROR(IF($C4791="","",VLOOKUP(FİLTRE!$C4791,'SKT LİSTESİ'!$F:$S,5,0)),"")</f>
        <v/>
      </c>
      <c r="F4791" s="129" t="str">
        <f ca="1">IFERROR(IF($C4791="","",VLOOKUP(FİLTRE!$C4791,'SKT LİSTESİ'!$F:$S,7,0)),"")</f>
        <v/>
      </c>
      <c r="G4791" s="130" t="str">
        <f ca="1">IFERROR(IF($C4791="","",VLOOKUP(FİLTRE!$C4791,'SKT LİSTESİ'!$F:$S,8,0)),"")</f>
        <v/>
      </c>
      <c r="H4791" s="131" t="str">
        <f ca="1">IF(E4791="","",IF($C4791="","",VLOOKUP(FİLTRE!$C4791,'SKT LİSTESİ'!$F:$S,9,0)))</f>
        <v/>
      </c>
      <c r="I4791" s="132" t="str">
        <f ca="1">IFERROR(IF($C4791="","",VLOOKUP(FİLTRE!$C4791,'SKT LİSTESİ'!$F:$S,10,0)),"")</f>
        <v/>
      </c>
      <c r="J4791" s="133" t="str">
        <f ca="1">IFERROR(IF($C4791="","",VLOOKUP(FİLTRE!$C4791,'SKT LİSTESİ'!$F:$S,11,0)),"")</f>
        <v/>
      </c>
      <c r="K4791" s="134" t="str">
        <f ca="1">IFERROR(IF($C4791="","",VLOOKUP(FİLTRE!$C4791,'SKT LİSTESİ'!$F:$S,12,0)),"")</f>
        <v/>
      </c>
      <c r="L4791" s="134" t="str">
        <f ca="1">IFERROR(IF($C4791="","",VLOOKUP(FİLTRE!$C4791,'SKT LİSTESİ'!$F:$S,13,0)),"")</f>
        <v/>
      </c>
      <c r="M4791" s="135" t="str">
        <f ca="1">IFERROR(IF($C4791="","",VLOOKUP(FİLTRE!$C4791,'SKT LİSTESİ'!$F:$AJ,14,0)),"")</f>
        <v/>
      </c>
      <c r="N4791" s="31" t="str">
        <f ca="1">IFERROR(IF($C4791="","",VLOOKUP(FİLTRE!$C4791,'SKT LİSTESİ'!$F:$AJ,22,0)),"")</f>
        <v/>
      </c>
      <c r="O4791" s="136" t="str">
        <f ca="1">IFERROR(IF($C4791="","",VLOOKUP(FİLTRE!$C4791,'SKT LİSTESİ'!$F:$AJ,23,0)),"")</f>
        <v/>
      </c>
      <c r="P4791" s="31"/>
      <c r="Q4791" s="31"/>
      <c r="R4791" s="137" t="str">
        <f ca="1">(IFERROR(IF($C4791="","",VLOOKUP(FİLTRE!$C4791,'SKT LİSTESİ'!$F:$AJ,15,0)),""))</f>
        <v/>
      </c>
      <c r="S4791" s="138" t="str">
        <f ca="1">IFERROR(IF($C4791="","",VLOOKUP(FİLTRE!$C4791,'SKT LİSTESİ'!$F:$AJ,16,0)),"")</f>
        <v/>
      </c>
      <c r="AF4791" s="179" t="str">
        <f t="shared" ca="1" si="298"/>
        <v/>
      </c>
      <c r="AG4791" s="179">
        <f t="shared" ca="1" si="299"/>
        <v>0</v>
      </c>
      <c r="AH4791" s="179">
        <f t="shared" ca="1" si="300"/>
        <v>0</v>
      </c>
    </row>
    <row r="4792" spans="2:34" ht="15.75" x14ac:dyDescent="0.25">
      <c r="B4792">
        <f t="shared" ca="1" si="297"/>
        <v>4780</v>
      </c>
      <c r="C4792" t="str">
        <f ca="1">IFERROR(VLOOKUP(B4792,'SKT LİSTESİ'!F:F,1,0),"")</f>
        <v/>
      </c>
      <c r="E4792" s="128" t="str">
        <f ca="1">IFERROR(IF($C4792="","",VLOOKUP(FİLTRE!$C4792,'SKT LİSTESİ'!$F:$S,5,0)),"")</f>
        <v/>
      </c>
      <c r="F4792" s="129" t="str">
        <f ca="1">IFERROR(IF($C4792="","",VLOOKUP(FİLTRE!$C4792,'SKT LİSTESİ'!$F:$S,7,0)),"")</f>
        <v/>
      </c>
      <c r="G4792" s="130" t="str">
        <f ca="1">IFERROR(IF($C4792="","",VLOOKUP(FİLTRE!$C4792,'SKT LİSTESİ'!$F:$S,8,0)),"")</f>
        <v/>
      </c>
      <c r="H4792" s="131" t="str">
        <f ca="1">IF(E4792="","",IF($C4792="","",VLOOKUP(FİLTRE!$C4792,'SKT LİSTESİ'!$F:$S,9,0)))</f>
        <v/>
      </c>
      <c r="I4792" s="132" t="str">
        <f ca="1">IFERROR(IF($C4792="","",VLOOKUP(FİLTRE!$C4792,'SKT LİSTESİ'!$F:$S,10,0)),"")</f>
        <v/>
      </c>
      <c r="J4792" s="133" t="str">
        <f ca="1">IFERROR(IF($C4792="","",VLOOKUP(FİLTRE!$C4792,'SKT LİSTESİ'!$F:$S,11,0)),"")</f>
        <v/>
      </c>
      <c r="K4792" s="134" t="str">
        <f ca="1">IFERROR(IF($C4792="","",VLOOKUP(FİLTRE!$C4792,'SKT LİSTESİ'!$F:$S,12,0)),"")</f>
        <v/>
      </c>
      <c r="L4792" s="134" t="str">
        <f ca="1">IFERROR(IF($C4792="","",VLOOKUP(FİLTRE!$C4792,'SKT LİSTESİ'!$F:$S,13,0)),"")</f>
        <v/>
      </c>
      <c r="M4792" s="135" t="str">
        <f ca="1">IFERROR(IF($C4792="","",VLOOKUP(FİLTRE!$C4792,'SKT LİSTESİ'!$F:$AJ,14,0)),"")</f>
        <v/>
      </c>
      <c r="N4792" s="31" t="str">
        <f ca="1">IFERROR(IF($C4792="","",VLOOKUP(FİLTRE!$C4792,'SKT LİSTESİ'!$F:$AJ,22,0)),"")</f>
        <v/>
      </c>
      <c r="O4792" s="136" t="str">
        <f ca="1">IFERROR(IF($C4792="","",VLOOKUP(FİLTRE!$C4792,'SKT LİSTESİ'!$F:$AJ,23,0)),"")</f>
        <v/>
      </c>
      <c r="P4792" s="31"/>
      <c r="Q4792" s="31"/>
      <c r="R4792" s="137" t="str">
        <f ca="1">(IFERROR(IF($C4792="","",VLOOKUP(FİLTRE!$C4792,'SKT LİSTESİ'!$F:$AJ,15,0)),""))</f>
        <v/>
      </c>
      <c r="S4792" s="138" t="str">
        <f ca="1">IFERROR(IF($C4792="","",VLOOKUP(FİLTRE!$C4792,'SKT LİSTESİ'!$F:$AJ,16,0)),"")</f>
        <v/>
      </c>
      <c r="AF4792" s="179" t="str">
        <f t="shared" ca="1" si="298"/>
        <v/>
      </c>
      <c r="AG4792" s="179">
        <f t="shared" ca="1" si="299"/>
        <v>0</v>
      </c>
      <c r="AH4792" s="179">
        <f t="shared" ca="1" si="300"/>
        <v>0</v>
      </c>
    </row>
    <row r="4793" spans="2:34" ht="15.75" x14ac:dyDescent="0.25">
      <c r="B4793">
        <f t="shared" ca="1" si="297"/>
        <v>4781</v>
      </c>
      <c r="C4793" t="str">
        <f ca="1">IFERROR(VLOOKUP(B4793,'SKT LİSTESİ'!F:F,1,0),"")</f>
        <v/>
      </c>
      <c r="E4793" s="128" t="str">
        <f ca="1">IFERROR(IF($C4793="","",VLOOKUP(FİLTRE!$C4793,'SKT LİSTESİ'!$F:$S,5,0)),"")</f>
        <v/>
      </c>
      <c r="F4793" s="129" t="str">
        <f ca="1">IFERROR(IF($C4793="","",VLOOKUP(FİLTRE!$C4793,'SKT LİSTESİ'!$F:$S,7,0)),"")</f>
        <v/>
      </c>
      <c r="G4793" s="130" t="str">
        <f ca="1">IFERROR(IF($C4793="","",VLOOKUP(FİLTRE!$C4793,'SKT LİSTESİ'!$F:$S,8,0)),"")</f>
        <v/>
      </c>
      <c r="H4793" s="131" t="str">
        <f ca="1">IF(E4793="","",IF($C4793="","",VLOOKUP(FİLTRE!$C4793,'SKT LİSTESİ'!$F:$S,9,0)))</f>
        <v/>
      </c>
      <c r="I4793" s="132" t="str">
        <f ca="1">IFERROR(IF($C4793="","",VLOOKUP(FİLTRE!$C4793,'SKT LİSTESİ'!$F:$S,10,0)),"")</f>
        <v/>
      </c>
      <c r="J4793" s="133" t="str">
        <f ca="1">IFERROR(IF($C4793="","",VLOOKUP(FİLTRE!$C4793,'SKT LİSTESİ'!$F:$S,11,0)),"")</f>
        <v/>
      </c>
      <c r="K4793" s="134" t="str">
        <f ca="1">IFERROR(IF($C4793="","",VLOOKUP(FİLTRE!$C4793,'SKT LİSTESİ'!$F:$S,12,0)),"")</f>
        <v/>
      </c>
      <c r="L4793" s="134" t="str">
        <f ca="1">IFERROR(IF($C4793="","",VLOOKUP(FİLTRE!$C4793,'SKT LİSTESİ'!$F:$S,13,0)),"")</f>
        <v/>
      </c>
      <c r="M4793" s="135" t="str">
        <f ca="1">IFERROR(IF($C4793="","",VLOOKUP(FİLTRE!$C4793,'SKT LİSTESİ'!$F:$AJ,14,0)),"")</f>
        <v/>
      </c>
      <c r="N4793" s="31" t="str">
        <f ca="1">IFERROR(IF($C4793="","",VLOOKUP(FİLTRE!$C4793,'SKT LİSTESİ'!$F:$AJ,22,0)),"")</f>
        <v/>
      </c>
      <c r="O4793" s="136" t="str">
        <f ca="1">IFERROR(IF($C4793="","",VLOOKUP(FİLTRE!$C4793,'SKT LİSTESİ'!$F:$AJ,23,0)),"")</f>
        <v/>
      </c>
      <c r="P4793" s="31"/>
      <c r="Q4793" s="31"/>
      <c r="R4793" s="137" t="str">
        <f ca="1">(IFERROR(IF($C4793="","",VLOOKUP(FİLTRE!$C4793,'SKT LİSTESİ'!$F:$AJ,15,0)),""))</f>
        <v/>
      </c>
      <c r="S4793" s="138" t="str">
        <f ca="1">IFERROR(IF($C4793="","",VLOOKUP(FİLTRE!$C4793,'SKT LİSTESİ'!$F:$AJ,16,0)),"")</f>
        <v/>
      </c>
      <c r="AF4793" s="179" t="str">
        <f t="shared" ca="1" si="298"/>
        <v/>
      </c>
      <c r="AG4793" s="179">
        <f t="shared" ca="1" si="299"/>
        <v>0</v>
      </c>
      <c r="AH4793" s="179">
        <f t="shared" ca="1" si="300"/>
        <v>0</v>
      </c>
    </row>
    <row r="4794" spans="2:34" ht="15.75" x14ac:dyDescent="0.25">
      <c r="B4794">
        <f t="shared" ca="1" si="297"/>
        <v>4782</v>
      </c>
      <c r="C4794" t="str">
        <f ca="1">IFERROR(VLOOKUP(B4794,'SKT LİSTESİ'!F:F,1,0),"")</f>
        <v/>
      </c>
      <c r="E4794" s="128" t="str">
        <f ca="1">IFERROR(IF($C4794="","",VLOOKUP(FİLTRE!$C4794,'SKT LİSTESİ'!$F:$S,5,0)),"")</f>
        <v/>
      </c>
      <c r="F4794" s="129" t="str">
        <f ca="1">IFERROR(IF($C4794="","",VLOOKUP(FİLTRE!$C4794,'SKT LİSTESİ'!$F:$S,7,0)),"")</f>
        <v/>
      </c>
      <c r="G4794" s="130" t="str">
        <f ca="1">IFERROR(IF($C4794="","",VLOOKUP(FİLTRE!$C4794,'SKT LİSTESİ'!$F:$S,8,0)),"")</f>
        <v/>
      </c>
      <c r="H4794" s="131" t="str">
        <f ca="1">IF(E4794="","",IF($C4794="","",VLOOKUP(FİLTRE!$C4794,'SKT LİSTESİ'!$F:$S,9,0)))</f>
        <v/>
      </c>
      <c r="I4794" s="132" t="str">
        <f ca="1">IFERROR(IF($C4794="","",VLOOKUP(FİLTRE!$C4794,'SKT LİSTESİ'!$F:$S,10,0)),"")</f>
        <v/>
      </c>
      <c r="J4794" s="133" t="str">
        <f ca="1">IFERROR(IF($C4794="","",VLOOKUP(FİLTRE!$C4794,'SKT LİSTESİ'!$F:$S,11,0)),"")</f>
        <v/>
      </c>
      <c r="K4794" s="134" t="str">
        <f ca="1">IFERROR(IF($C4794="","",VLOOKUP(FİLTRE!$C4794,'SKT LİSTESİ'!$F:$S,12,0)),"")</f>
        <v/>
      </c>
      <c r="L4794" s="134" t="str">
        <f ca="1">IFERROR(IF($C4794="","",VLOOKUP(FİLTRE!$C4794,'SKT LİSTESİ'!$F:$S,13,0)),"")</f>
        <v/>
      </c>
      <c r="M4794" s="135" t="str">
        <f ca="1">IFERROR(IF($C4794="","",VLOOKUP(FİLTRE!$C4794,'SKT LİSTESİ'!$F:$AJ,14,0)),"")</f>
        <v/>
      </c>
      <c r="N4794" s="31" t="str">
        <f ca="1">IFERROR(IF($C4794="","",VLOOKUP(FİLTRE!$C4794,'SKT LİSTESİ'!$F:$AJ,22,0)),"")</f>
        <v/>
      </c>
      <c r="O4794" s="136" t="str">
        <f ca="1">IFERROR(IF($C4794="","",VLOOKUP(FİLTRE!$C4794,'SKT LİSTESİ'!$F:$AJ,23,0)),"")</f>
        <v/>
      </c>
      <c r="P4794" s="31"/>
      <c r="Q4794" s="31"/>
      <c r="R4794" s="137" t="str">
        <f ca="1">(IFERROR(IF($C4794="","",VLOOKUP(FİLTRE!$C4794,'SKT LİSTESİ'!$F:$AJ,15,0)),""))</f>
        <v/>
      </c>
      <c r="S4794" s="138" t="str">
        <f ca="1">IFERROR(IF($C4794="","",VLOOKUP(FİLTRE!$C4794,'SKT LİSTESİ'!$F:$AJ,16,0)),"")</f>
        <v/>
      </c>
      <c r="AF4794" s="179" t="str">
        <f t="shared" ca="1" si="298"/>
        <v/>
      </c>
      <c r="AG4794" s="179">
        <f t="shared" ca="1" si="299"/>
        <v>0</v>
      </c>
      <c r="AH4794" s="179">
        <f t="shared" ca="1" si="300"/>
        <v>0</v>
      </c>
    </row>
    <row r="4795" spans="2:34" ht="15.75" x14ac:dyDescent="0.25">
      <c r="B4795">
        <f t="shared" ca="1" si="297"/>
        <v>4783</v>
      </c>
      <c r="C4795" t="str">
        <f ca="1">IFERROR(VLOOKUP(B4795,'SKT LİSTESİ'!F:F,1,0),"")</f>
        <v/>
      </c>
      <c r="E4795" s="128" t="str">
        <f ca="1">IFERROR(IF($C4795="","",VLOOKUP(FİLTRE!$C4795,'SKT LİSTESİ'!$F:$S,5,0)),"")</f>
        <v/>
      </c>
      <c r="F4795" s="129" t="str">
        <f ca="1">IFERROR(IF($C4795="","",VLOOKUP(FİLTRE!$C4795,'SKT LİSTESİ'!$F:$S,7,0)),"")</f>
        <v/>
      </c>
      <c r="G4795" s="130" t="str">
        <f ca="1">IFERROR(IF($C4795="","",VLOOKUP(FİLTRE!$C4795,'SKT LİSTESİ'!$F:$S,8,0)),"")</f>
        <v/>
      </c>
      <c r="H4795" s="131" t="str">
        <f ca="1">IF(E4795="","",IF($C4795="","",VLOOKUP(FİLTRE!$C4795,'SKT LİSTESİ'!$F:$S,9,0)))</f>
        <v/>
      </c>
      <c r="I4795" s="132" t="str">
        <f ca="1">IFERROR(IF($C4795="","",VLOOKUP(FİLTRE!$C4795,'SKT LİSTESİ'!$F:$S,10,0)),"")</f>
        <v/>
      </c>
      <c r="J4795" s="133" t="str">
        <f ca="1">IFERROR(IF($C4795="","",VLOOKUP(FİLTRE!$C4795,'SKT LİSTESİ'!$F:$S,11,0)),"")</f>
        <v/>
      </c>
      <c r="K4795" s="134" t="str">
        <f ca="1">IFERROR(IF($C4795="","",VLOOKUP(FİLTRE!$C4795,'SKT LİSTESİ'!$F:$S,12,0)),"")</f>
        <v/>
      </c>
      <c r="L4795" s="134" t="str">
        <f ca="1">IFERROR(IF($C4795="","",VLOOKUP(FİLTRE!$C4795,'SKT LİSTESİ'!$F:$S,13,0)),"")</f>
        <v/>
      </c>
      <c r="M4795" s="135" t="str">
        <f ca="1">IFERROR(IF($C4795="","",VLOOKUP(FİLTRE!$C4795,'SKT LİSTESİ'!$F:$AJ,14,0)),"")</f>
        <v/>
      </c>
      <c r="N4795" s="31" t="str">
        <f ca="1">IFERROR(IF($C4795="","",VLOOKUP(FİLTRE!$C4795,'SKT LİSTESİ'!$F:$AJ,22,0)),"")</f>
        <v/>
      </c>
      <c r="O4795" s="136" t="str">
        <f ca="1">IFERROR(IF($C4795="","",VLOOKUP(FİLTRE!$C4795,'SKT LİSTESİ'!$F:$AJ,23,0)),"")</f>
        <v/>
      </c>
      <c r="P4795" s="31"/>
      <c r="Q4795" s="31"/>
      <c r="R4795" s="137" t="str">
        <f ca="1">(IFERROR(IF($C4795="","",VLOOKUP(FİLTRE!$C4795,'SKT LİSTESİ'!$F:$AJ,15,0)),""))</f>
        <v/>
      </c>
      <c r="S4795" s="138" t="str">
        <f ca="1">IFERROR(IF($C4795="","",VLOOKUP(FİLTRE!$C4795,'SKT LİSTESİ'!$F:$AJ,16,0)),"")</f>
        <v/>
      </c>
      <c r="AF4795" s="179" t="str">
        <f t="shared" ca="1" si="298"/>
        <v/>
      </c>
      <c r="AG4795" s="179">
        <f t="shared" ca="1" si="299"/>
        <v>0</v>
      </c>
      <c r="AH4795" s="179">
        <f t="shared" ca="1" si="300"/>
        <v>0</v>
      </c>
    </row>
    <row r="4796" spans="2:34" ht="15.75" x14ac:dyDescent="0.25">
      <c r="B4796">
        <f t="shared" ca="1" si="297"/>
        <v>4784</v>
      </c>
      <c r="C4796" t="str">
        <f ca="1">IFERROR(VLOOKUP(B4796,'SKT LİSTESİ'!F:F,1,0),"")</f>
        <v/>
      </c>
      <c r="E4796" s="128" t="str">
        <f ca="1">IFERROR(IF($C4796="","",VLOOKUP(FİLTRE!$C4796,'SKT LİSTESİ'!$F:$S,5,0)),"")</f>
        <v/>
      </c>
      <c r="F4796" s="129" t="str">
        <f ca="1">IFERROR(IF($C4796="","",VLOOKUP(FİLTRE!$C4796,'SKT LİSTESİ'!$F:$S,7,0)),"")</f>
        <v/>
      </c>
      <c r="G4796" s="130" t="str">
        <f ca="1">IFERROR(IF($C4796="","",VLOOKUP(FİLTRE!$C4796,'SKT LİSTESİ'!$F:$S,8,0)),"")</f>
        <v/>
      </c>
      <c r="H4796" s="131" t="str">
        <f ca="1">IF(E4796="","",IF($C4796="","",VLOOKUP(FİLTRE!$C4796,'SKT LİSTESİ'!$F:$S,9,0)))</f>
        <v/>
      </c>
      <c r="I4796" s="132" t="str">
        <f ca="1">IFERROR(IF($C4796="","",VLOOKUP(FİLTRE!$C4796,'SKT LİSTESİ'!$F:$S,10,0)),"")</f>
        <v/>
      </c>
      <c r="J4796" s="133" t="str">
        <f ca="1">IFERROR(IF($C4796="","",VLOOKUP(FİLTRE!$C4796,'SKT LİSTESİ'!$F:$S,11,0)),"")</f>
        <v/>
      </c>
      <c r="K4796" s="134" t="str">
        <f ca="1">IFERROR(IF($C4796="","",VLOOKUP(FİLTRE!$C4796,'SKT LİSTESİ'!$F:$S,12,0)),"")</f>
        <v/>
      </c>
      <c r="L4796" s="134" t="str">
        <f ca="1">IFERROR(IF($C4796="","",VLOOKUP(FİLTRE!$C4796,'SKT LİSTESİ'!$F:$S,13,0)),"")</f>
        <v/>
      </c>
      <c r="M4796" s="135" t="str">
        <f ca="1">IFERROR(IF($C4796="","",VLOOKUP(FİLTRE!$C4796,'SKT LİSTESİ'!$F:$AJ,14,0)),"")</f>
        <v/>
      </c>
      <c r="N4796" s="31" t="str">
        <f ca="1">IFERROR(IF($C4796="","",VLOOKUP(FİLTRE!$C4796,'SKT LİSTESİ'!$F:$AJ,22,0)),"")</f>
        <v/>
      </c>
      <c r="O4796" s="136" t="str">
        <f ca="1">IFERROR(IF($C4796="","",VLOOKUP(FİLTRE!$C4796,'SKT LİSTESİ'!$F:$AJ,23,0)),"")</f>
        <v/>
      </c>
      <c r="P4796" s="31"/>
      <c r="Q4796" s="31"/>
      <c r="R4796" s="137" t="str">
        <f ca="1">(IFERROR(IF($C4796="","",VLOOKUP(FİLTRE!$C4796,'SKT LİSTESİ'!$F:$AJ,15,0)),""))</f>
        <v/>
      </c>
      <c r="S4796" s="138" t="str">
        <f ca="1">IFERROR(IF($C4796="","",VLOOKUP(FİLTRE!$C4796,'SKT LİSTESİ'!$F:$AJ,16,0)),"")</f>
        <v/>
      </c>
      <c r="AF4796" s="179" t="str">
        <f t="shared" ca="1" si="298"/>
        <v/>
      </c>
      <c r="AG4796" s="179">
        <f t="shared" ca="1" si="299"/>
        <v>0</v>
      </c>
      <c r="AH4796" s="179">
        <f t="shared" ca="1" si="300"/>
        <v>0</v>
      </c>
    </row>
    <row r="4797" spans="2:34" ht="15.75" x14ac:dyDescent="0.25">
      <c r="B4797">
        <f t="shared" ca="1" si="297"/>
        <v>4785</v>
      </c>
      <c r="C4797" t="str">
        <f ca="1">IFERROR(VLOOKUP(B4797,'SKT LİSTESİ'!F:F,1,0),"")</f>
        <v/>
      </c>
      <c r="E4797" s="128" t="str">
        <f ca="1">IFERROR(IF($C4797="","",VLOOKUP(FİLTRE!$C4797,'SKT LİSTESİ'!$F:$S,5,0)),"")</f>
        <v/>
      </c>
      <c r="F4797" s="129" t="str">
        <f ca="1">IFERROR(IF($C4797="","",VLOOKUP(FİLTRE!$C4797,'SKT LİSTESİ'!$F:$S,7,0)),"")</f>
        <v/>
      </c>
      <c r="G4797" s="130" t="str">
        <f ca="1">IFERROR(IF($C4797="","",VLOOKUP(FİLTRE!$C4797,'SKT LİSTESİ'!$F:$S,8,0)),"")</f>
        <v/>
      </c>
      <c r="H4797" s="131" t="str">
        <f ca="1">IF(E4797="","",IF($C4797="","",VLOOKUP(FİLTRE!$C4797,'SKT LİSTESİ'!$F:$S,9,0)))</f>
        <v/>
      </c>
      <c r="I4797" s="132" t="str">
        <f ca="1">IFERROR(IF($C4797="","",VLOOKUP(FİLTRE!$C4797,'SKT LİSTESİ'!$F:$S,10,0)),"")</f>
        <v/>
      </c>
      <c r="J4797" s="133" t="str">
        <f ca="1">IFERROR(IF($C4797="","",VLOOKUP(FİLTRE!$C4797,'SKT LİSTESİ'!$F:$S,11,0)),"")</f>
        <v/>
      </c>
      <c r="K4797" s="134" t="str">
        <f ca="1">IFERROR(IF($C4797="","",VLOOKUP(FİLTRE!$C4797,'SKT LİSTESİ'!$F:$S,12,0)),"")</f>
        <v/>
      </c>
      <c r="L4797" s="134" t="str">
        <f ca="1">IFERROR(IF($C4797="","",VLOOKUP(FİLTRE!$C4797,'SKT LİSTESİ'!$F:$S,13,0)),"")</f>
        <v/>
      </c>
      <c r="M4797" s="135" t="str">
        <f ca="1">IFERROR(IF($C4797="","",VLOOKUP(FİLTRE!$C4797,'SKT LİSTESİ'!$F:$AJ,14,0)),"")</f>
        <v/>
      </c>
      <c r="N4797" s="31" t="str">
        <f ca="1">IFERROR(IF($C4797="","",VLOOKUP(FİLTRE!$C4797,'SKT LİSTESİ'!$F:$AJ,22,0)),"")</f>
        <v/>
      </c>
      <c r="O4797" s="136" t="str">
        <f ca="1">IFERROR(IF($C4797="","",VLOOKUP(FİLTRE!$C4797,'SKT LİSTESİ'!$F:$AJ,23,0)),"")</f>
        <v/>
      </c>
      <c r="P4797" s="31"/>
      <c r="Q4797" s="31"/>
      <c r="R4797" s="137" t="str">
        <f ca="1">(IFERROR(IF($C4797="","",VLOOKUP(FİLTRE!$C4797,'SKT LİSTESİ'!$F:$AJ,15,0)),""))</f>
        <v/>
      </c>
      <c r="S4797" s="138" t="str">
        <f ca="1">IFERROR(IF($C4797="","",VLOOKUP(FİLTRE!$C4797,'SKT LİSTESİ'!$F:$AJ,16,0)),"")</f>
        <v/>
      </c>
      <c r="AF4797" s="179" t="str">
        <f t="shared" ca="1" si="298"/>
        <v/>
      </c>
      <c r="AG4797" s="179">
        <f t="shared" ca="1" si="299"/>
        <v>0</v>
      </c>
      <c r="AH4797" s="179">
        <f t="shared" ca="1" si="300"/>
        <v>0</v>
      </c>
    </row>
    <row r="4798" spans="2:34" ht="15.75" x14ac:dyDescent="0.25">
      <c r="B4798">
        <f t="shared" ca="1" si="297"/>
        <v>4786</v>
      </c>
      <c r="C4798" t="str">
        <f ca="1">IFERROR(VLOOKUP(B4798,'SKT LİSTESİ'!F:F,1,0),"")</f>
        <v/>
      </c>
      <c r="E4798" s="128" t="str">
        <f ca="1">IFERROR(IF($C4798="","",VLOOKUP(FİLTRE!$C4798,'SKT LİSTESİ'!$F:$S,5,0)),"")</f>
        <v/>
      </c>
      <c r="F4798" s="129" t="str">
        <f ca="1">IFERROR(IF($C4798="","",VLOOKUP(FİLTRE!$C4798,'SKT LİSTESİ'!$F:$S,7,0)),"")</f>
        <v/>
      </c>
      <c r="G4798" s="130" t="str">
        <f ca="1">IFERROR(IF($C4798="","",VLOOKUP(FİLTRE!$C4798,'SKT LİSTESİ'!$F:$S,8,0)),"")</f>
        <v/>
      </c>
      <c r="H4798" s="131" t="str">
        <f ca="1">IF(E4798="","",IF($C4798="","",VLOOKUP(FİLTRE!$C4798,'SKT LİSTESİ'!$F:$S,9,0)))</f>
        <v/>
      </c>
      <c r="I4798" s="132" t="str">
        <f ca="1">IFERROR(IF($C4798="","",VLOOKUP(FİLTRE!$C4798,'SKT LİSTESİ'!$F:$S,10,0)),"")</f>
        <v/>
      </c>
      <c r="J4798" s="133" t="str">
        <f ca="1">IFERROR(IF($C4798="","",VLOOKUP(FİLTRE!$C4798,'SKT LİSTESİ'!$F:$S,11,0)),"")</f>
        <v/>
      </c>
      <c r="K4798" s="134" t="str">
        <f ca="1">IFERROR(IF($C4798="","",VLOOKUP(FİLTRE!$C4798,'SKT LİSTESİ'!$F:$S,12,0)),"")</f>
        <v/>
      </c>
      <c r="L4798" s="134" t="str">
        <f ca="1">IFERROR(IF($C4798="","",VLOOKUP(FİLTRE!$C4798,'SKT LİSTESİ'!$F:$S,13,0)),"")</f>
        <v/>
      </c>
      <c r="M4798" s="135" t="str">
        <f ca="1">IFERROR(IF($C4798="","",VLOOKUP(FİLTRE!$C4798,'SKT LİSTESİ'!$F:$AJ,14,0)),"")</f>
        <v/>
      </c>
      <c r="N4798" s="31" t="str">
        <f ca="1">IFERROR(IF($C4798="","",VLOOKUP(FİLTRE!$C4798,'SKT LİSTESİ'!$F:$AJ,22,0)),"")</f>
        <v/>
      </c>
      <c r="O4798" s="136" t="str">
        <f ca="1">IFERROR(IF($C4798="","",VLOOKUP(FİLTRE!$C4798,'SKT LİSTESİ'!$F:$AJ,23,0)),"")</f>
        <v/>
      </c>
      <c r="P4798" s="31"/>
      <c r="Q4798" s="31"/>
      <c r="R4798" s="137" t="str">
        <f ca="1">(IFERROR(IF($C4798="","",VLOOKUP(FİLTRE!$C4798,'SKT LİSTESİ'!$F:$AJ,15,0)),""))</f>
        <v/>
      </c>
      <c r="S4798" s="138" t="str">
        <f ca="1">IFERROR(IF($C4798="","",VLOOKUP(FİLTRE!$C4798,'SKT LİSTESİ'!$F:$AJ,16,0)),"")</f>
        <v/>
      </c>
      <c r="AF4798" s="179" t="str">
        <f t="shared" ca="1" si="298"/>
        <v/>
      </c>
      <c r="AG4798" s="179">
        <f t="shared" ca="1" si="299"/>
        <v>0</v>
      </c>
      <c r="AH4798" s="179">
        <f t="shared" ca="1" si="300"/>
        <v>0</v>
      </c>
    </row>
    <row r="4799" spans="2:34" ht="15.75" x14ac:dyDescent="0.25">
      <c r="B4799">
        <f t="shared" ca="1" si="297"/>
        <v>4787</v>
      </c>
      <c r="C4799" t="str">
        <f ca="1">IFERROR(VLOOKUP(B4799,'SKT LİSTESİ'!F:F,1,0),"")</f>
        <v/>
      </c>
      <c r="E4799" s="128" t="str">
        <f ca="1">IFERROR(IF($C4799="","",VLOOKUP(FİLTRE!$C4799,'SKT LİSTESİ'!$F:$S,5,0)),"")</f>
        <v/>
      </c>
      <c r="F4799" s="129" t="str">
        <f ca="1">IFERROR(IF($C4799="","",VLOOKUP(FİLTRE!$C4799,'SKT LİSTESİ'!$F:$S,7,0)),"")</f>
        <v/>
      </c>
      <c r="G4799" s="130" t="str">
        <f ca="1">IFERROR(IF($C4799="","",VLOOKUP(FİLTRE!$C4799,'SKT LİSTESİ'!$F:$S,8,0)),"")</f>
        <v/>
      </c>
      <c r="H4799" s="131" t="str">
        <f ca="1">IF(E4799="","",IF($C4799="","",VLOOKUP(FİLTRE!$C4799,'SKT LİSTESİ'!$F:$S,9,0)))</f>
        <v/>
      </c>
      <c r="I4799" s="132" t="str">
        <f ca="1">IFERROR(IF($C4799="","",VLOOKUP(FİLTRE!$C4799,'SKT LİSTESİ'!$F:$S,10,0)),"")</f>
        <v/>
      </c>
      <c r="J4799" s="133" t="str">
        <f ca="1">IFERROR(IF($C4799="","",VLOOKUP(FİLTRE!$C4799,'SKT LİSTESİ'!$F:$S,11,0)),"")</f>
        <v/>
      </c>
      <c r="K4799" s="134" t="str">
        <f ca="1">IFERROR(IF($C4799="","",VLOOKUP(FİLTRE!$C4799,'SKT LİSTESİ'!$F:$S,12,0)),"")</f>
        <v/>
      </c>
      <c r="L4799" s="134" t="str">
        <f ca="1">IFERROR(IF($C4799="","",VLOOKUP(FİLTRE!$C4799,'SKT LİSTESİ'!$F:$S,13,0)),"")</f>
        <v/>
      </c>
      <c r="M4799" s="135" t="str">
        <f ca="1">IFERROR(IF($C4799="","",VLOOKUP(FİLTRE!$C4799,'SKT LİSTESİ'!$F:$AJ,14,0)),"")</f>
        <v/>
      </c>
      <c r="N4799" s="31" t="str">
        <f ca="1">IFERROR(IF($C4799="","",VLOOKUP(FİLTRE!$C4799,'SKT LİSTESİ'!$F:$AJ,22,0)),"")</f>
        <v/>
      </c>
      <c r="O4799" s="136" t="str">
        <f ca="1">IFERROR(IF($C4799="","",VLOOKUP(FİLTRE!$C4799,'SKT LİSTESİ'!$F:$AJ,23,0)),"")</f>
        <v/>
      </c>
      <c r="P4799" s="31"/>
      <c r="Q4799" s="31"/>
      <c r="R4799" s="137" t="str">
        <f ca="1">(IFERROR(IF($C4799="","",VLOOKUP(FİLTRE!$C4799,'SKT LİSTESİ'!$F:$AJ,15,0)),""))</f>
        <v/>
      </c>
      <c r="S4799" s="138" t="str">
        <f ca="1">IFERROR(IF($C4799="","",VLOOKUP(FİLTRE!$C4799,'SKT LİSTESİ'!$F:$AJ,16,0)),"")</f>
        <v/>
      </c>
      <c r="AF4799" s="179" t="str">
        <f t="shared" ca="1" si="298"/>
        <v/>
      </c>
      <c r="AG4799" s="179">
        <f t="shared" ca="1" si="299"/>
        <v>0</v>
      </c>
      <c r="AH4799" s="179">
        <f t="shared" ca="1" si="300"/>
        <v>0</v>
      </c>
    </row>
    <row r="4800" spans="2:34" ht="15.75" x14ac:dyDescent="0.25">
      <c r="B4800">
        <f t="shared" ca="1" si="297"/>
        <v>4788</v>
      </c>
      <c r="C4800" t="str">
        <f ca="1">IFERROR(VLOOKUP(B4800,'SKT LİSTESİ'!F:F,1,0),"")</f>
        <v/>
      </c>
      <c r="E4800" s="128" t="str">
        <f ca="1">IFERROR(IF($C4800="","",VLOOKUP(FİLTRE!$C4800,'SKT LİSTESİ'!$F:$S,5,0)),"")</f>
        <v/>
      </c>
      <c r="F4800" s="129" t="str">
        <f ca="1">IFERROR(IF($C4800="","",VLOOKUP(FİLTRE!$C4800,'SKT LİSTESİ'!$F:$S,7,0)),"")</f>
        <v/>
      </c>
      <c r="G4800" s="130" t="str">
        <f ca="1">IFERROR(IF($C4800="","",VLOOKUP(FİLTRE!$C4800,'SKT LİSTESİ'!$F:$S,8,0)),"")</f>
        <v/>
      </c>
      <c r="H4800" s="131" t="str">
        <f ca="1">IF(E4800="","",IF($C4800="","",VLOOKUP(FİLTRE!$C4800,'SKT LİSTESİ'!$F:$S,9,0)))</f>
        <v/>
      </c>
      <c r="I4800" s="132" t="str">
        <f ca="1">IFERROR(IF($C4800="","",VLOOKUP(FİLTRE!$C4800,'SKT LİSTESİ'!$F:$S,10,0)),"")</f>
        <v/>
      </c>
      <c r="J4800" s="133" t="str">
        <f ca="1">IFERROR(IF($C4800="","",VLOOKUP(FİLTRE!$C4800,'SKT LİSTESİ'!$F:$S,11,0)),"")</f>
        <v/>
      </c>
      <c r="K4800" s="134" t="str">
        <f ca="1">IFERROR(IF($C4800="","",VLOOKUP(FİLTRE!$C4800,'SKT LİSTESİ'!$F:$S,12,0)),"")</f>
        <v/>
      </c>
      <c r="L4800" s="134" t="str">
        <f ca="1">IFERROR(IF($C4800="","",VLOOKUP(FİLTRE!$C4800,'SKT LİSTESİ'!$F:$S,13,0)),"")</f>
        <v/>
      </c>
      <c r="M4800" s="135" t="str">
        <f ca="1">IFERROR(IF($C4800="","",VLOOKUP(FİLTRE!$C4800,'SKT LİSTESİ'!$F:$AJ,14,0)),"")</f>
        <v/>
      </c>
      <c r="N4800" s="31" t="str">
        <f ca="1">IFERROR(IF($C4800="","",VLOOKUP(FİLTRE!$C4800,'SKT LİSTESİ'!$F:$AJ,22,0)),"")</f>
        <v/>
      </c>
      <c r="O4800" s="136" t="str">
        <f ca="1">IFERROR(IF($C4800="","",VLOOKUP(FİLTRE!$C4800,'SKT LİSTESİ'!$F:$AJ,23,0)),"")</f>
        <v/>
      </c>
      <c r="P4800" s="31"/>
      <c r="Q4800" s="31"/>
      <c r="R4800" s="137" t="str">
        <f ca="1">(IFERROR(IF($C4800="","",VLOOKUP(FİLTRE!$C4800,'SKT LİSTESİ'!$F:$AJ,15,0)),""))</f>
        <v/>
      </c>
      <c r="S4800" s="138" t="str">
        <f ca="1">IFERROR(IF($C4800="","",VLOOKUP(FİLTRE!$C4800,'SKT LİSTESİ'!$F:$AJ,16,0)),"")</f>
        <v/>
      </c>
      <c r="AF4800" s="179" t="str">
        <f t="shared" ca="1" si="298"/>
        <v/>
      </c>
      <c r="AG4800" s="179">
        <f t="shared" ca="1" si="299"/>
        <v>0</v>
      </c>
      <c r="AH4800" s="179">
        <f t="shared" ca="1" si="300"/>
        <v>0</v>
      </c>
    </row>
    <row r="4801" spans="2:34" ht="15.75" x14ac:dyDescent="0.25">
      <c r="B4801">
        <f t="shared" ca="1" si="297"/>
        <v>4789</v>
      </c>
      <c r="C4801" t="str">
        <f ca="1">IFERROR(VLOOKUP(B4801,'SKT LİSTESİ'!F:F,1,0),"")</f>
        <v/>
      </c>
      <c r="E4801" s="128" t="str">
        <f ca="1">IFERROR(IF($C4801="","",VLOOKUP(FİLTRE!$C4801,'SKT LİSTESİ'!$F:$S,5,0)),"")</f>
        <v/>
      </c>
      <c r="F4801" s="129" t="str">
        <f ca="1">IFERROR(IF($C4801="","",VLOOKUP(FİLTRE!$C4801,'SKT LİSTESİ'!$F:$S,7,0)),"")</f>
        <v/>
      </c>
      <c r="G4801" s="130" t="str">
        <f ca="1">IFERROR(IF($C4801="","",VLOOKUP(FİLTRE!$C4801,'SKT LİSTESİ'!$F:$S,8,0)),"")</f>
        <v/>
      </c>
      <c r="H4801" s="131" t="str">
        <f ca="1">IF(E4801="","",IF($C4801="","",VLOOKUP(FİLTRE!$C4801,'SKT LİSTESİ'!$F:$S,9,0)))</f>
        <v/>
      </c>
      <c r="I4801" s="132" t="str">
        <f ca="1">IFERROR(IF($C4801="","",VLOOKUP(FİLTRE!$C4801,'SKT LİSTESİ'!$F:$S,10,0)),"")</f>
        <v/>
      </c>
      <c r="J4801" s="133" t="str">
        <f ca="1">IFERROR(IF($C4801="","",VLOOKUP(FİLTRE!$C4801,'SKT LİSTESİ'!$F:$S,11,0)),"")</f>
        <v/>
      </c>
      <c r="K4801" s="134" t="str">
        <f ca="1">IFERROR(IF($C4801="","",VLOOKUP(FİLTRE!$C4801,'SKT LİSTESİ'!$F:$S,12,0)),"")</f>
        <v/>
      </c>
      <c r="L4801" s="134" t="str">
        <f ca="1">IFERROR(IF($C4801="","",VLOOKUP(FİLTRE!$C4801,'SKT LİSTESİ'!$F:$S,13,0)),"")</f>
        <v/>
      </c>
      <c r="M4801" s="135" t="str">
        <f ca="1">IFERROR(IF($C4801="","",VLOOKUP(FİLTRE!$C4801,'SKT LİSTESİ'!$F:$AJ,14,0)),"")</f>
        <v/>
      </c>
      <c r="N4801" s="31" t="str">
        <f ca="1">IFERROR(IF($C4801="","",VLOOKUP(FİLTRE!$C4801,'SKT LİSTESİ'!$F:$AJ,22,0)),"")</f>
        <v/>
      </c>
      <c r="O4801" s="136" t="str">
        <f ca="1">IFERROR(IF($C4801="","",VLOOKUP(FİLTRE!$C4801,'SKT LİSTESİ'!$F:$AJ,23,0)),"")</f>
        <v/>
      </c>
      <c r="P4801" s="31"/>
      <c r="Q4801" s="31"/>
      <c r="R4801" s="137" t="str">
        <f ca="1">(IFERROR(IF($C4801="","",VLOOKUP(FİLTRE!$C4801,'SKT LİSTESİ'!$F:$AJ,15,0)),""))</f>
        <v/>
      </c>
      <c r="S4801" s="138" t="str">
        <f ca="1">IFERROR(IF($C4801="","",VLOOKUP(FİLTRE!$C4801,'SKT LİSTESİ'!$F:$AJ,16,0)),"")</f>
        <v/>
      </c>
      <c r="AF4801" s="179" t="str">
        <f t="shared" ca="1" si="298"/>
        <v/>
      </c>
      <c r="AG4801" s="179">
        <f t="shared" ca="1" si="299"/>
        <v>0</v>
      </c>
      <c r="AH4801" s="179">
        <f t="shared" ca="1" si="300"/>
        <v>0</v>
      </c>
    </row>
    <row r="4802" spans="2:34" ht="15.75" x14ac:dyDescent="0.25">
      <c r="B4802">
        <f t="shared" ca="1" si="297"/>
        <v>4790</v>
      </c>
      <c r="C4802" t="str">
        <f ca="1">IFERROR(VLOOKUP(B4802,'SKT LİSTESİ'!F:F,1,0),"")</f>
        <v/>
      </c>
      <c r="E4802" s="128" t="str">
        <f ca="1">IFERROR(IF($C4802="","",VLOOKUP(FİLTRE!$C4802,'SKT LİSTESİ'!$F:$S,5,0)),"")</f>
        <v/>
      </c>
      <c r="F4802" s="129" t="str">
        <f ca="1">IFERROR(IF($C4802="","",VLOOKUP(FİLTRE!$C4802,'SKT LİSTESİ'!$F:$S,7,0)),"")</f>
        <v/>
      </c>
      <c r="G4802" s="130" t="str">
        <f ca="1">IFERROR(IF($C4802="","",VLOOKUP(FİLTRE!$C4802,'SKT LİSTESİ'!$F:$S,8,0)),"")</f>
        <v/>
      </c>
      <c r="H4802" s="131" t="str">
        <f ca="1">IF(E4802="","",IF($C4802="","",VLOOKUP(FİLTRE!$C4802,'SKT LİSTESİ'!$F:$S,9,0)))</f>
        <v/>
      </c>
      <c r="I4802" s="132" t="str">
        <f ca="1">IFERROR(IF($C4802="","",VLOOKUP(FİLTRE!$C4802,'SKT LİSTESİ'!$F:$S,10,0)),"")</f>
        <v/>
      </c>
      <c r="J4802" s="133" t="str">
        <f ca="1">IFERROR(IF($C4802="","",VLOOKUP(FİLTRE!$C4802,'SKT LİSTESİ'!$F:$S,11,0)),"")</f>
        <v/>
      </c>
      <c r="K4802" s="134" t="str">
        <f ca="1">IFERROR(IF($C4802="","",VLOOKUP(FİLTRE!$C4802,'SKT LİSTESİ'!$F:$S,12,0)),"")</f>
        <v/>
      </c>
      <c r="L4802" s="134" t="str">
        <f ca="1">IFERROR(IF($C4802="","",VLOOKUP(FİLTRE!$C4802,'SKT LİSTESİ'!$F:$S,13,0)),"")</f>
        <v/>
      </c>
      <c r="M4802" s="135" t="str">
        <f ca="1">IFERROR(IF($C4802="","",VLOOKUP(FİLTRE!$C4802,'SKT LİSTESİ'!$F:$AJ,14,0)),"")</f>
        <v/>
      </c>
      <c r="N4802" s="31" t="str">
        <f ca="1">IFERROR(IF($C4802="","",VLOOKUP(FİLTRE!$C4802,'SKT LİSTESİ'!$F:$AJ,22,0)),"")</f>
        <v/>
      </c>
      <c r="O4802" s="136" t="str">
        <f ca="1">IFERROR(IF($C4802="","",VLOOKUP(FİLTRE!$C4802,'SKT LİSTESİ'!$F:$AJ,23,0)),"")</f>
        <v/>
      </c>
      <c r="P4802" s="31"/>
      <c r="Q4802" s="31"/>
      <c r="R4802" s="137" t="str">
        <f ca="1">(IFERROR(IF($C4802="","",VLOOKUP(FİLTRE!$C4802,'SKT LİSTESİ'!$F:$AJ,15,0)),""))</f>
        <v/>
      </c>
      <c r="S4802" s="138" t="str">
        <f ca="1">IFERROR(IF($C4802="","",VLOOKUP(FİLTRE!$C4802,'SKT LİSTESİ'!$F:$AJ,16,0)),"")</f>
        <v/>
      </c>
      <c r="AF4802" s="179" t="str">
        <f t="shared" ca="1" si="298"/>
        <v/>
      </c>
      <c r="AG4802" s="179">
        <f t="shared" ca="1" si="299"/>
        <v>0</v>
      </c>
      <c r="AH4802" s="179">
        <f t="shared" ca="1" si="300"/>
        <v>0</v>
      </c>
    </row>
    <row r="4803" spans="2:34" ht="15.75" x14ac:dyDescent="0.25">
      <c r="B4803">
        <f t="shared" ca="1" si="297"/>
        <v>4791</v>
      </c>
      <c r="C4803" t="str">
        <f ca="1">IFERROR(VLOOKUP(B4803,'SKT LİSTESİ'!F:F,1,0),"")</f>
        <v/>
      </c>
      <c r="E4803" s="128" t="str">
        <f ca="1">IFERROR(IF($C4803="","",VLOOKUP(FİLTRE!$C4803,'SKT LİSTESİ'!$F:$S,5,0)),"")</f>
        <v/>
      </c>
      <c r="F4803" s="129" t="str">
        <f ca="1">IFERROR(IF($C4803="","",VLOOKUP(FİLTRE!$C4803,'SKT LİSTESİ'!$F:$S,7,0)),"")</f>
        <v/>
      </c>
      <c r="G4803" s="130" t="str">
        <f ca="1">IFERROR(IF($C4803="","",VLOOKUP(FİLTRE!$C4803,'SKT LİSTESİ'!$F:$S,8,0)),"")</f>
        <v/>
      </c>
      <c r="H4803" s="131" t="str">
        <f ca="1">IF(E4803="","",IF($C4803="","",VLOOKUP(FİLTRE!$C4803,'SKT LİSTESİ'!$F:$S,9,0)))</f>
        <v/>
      </c>
      <c r="I4803" s="132" t="str">
        <f ca="1">IFERROR(IF($C4803="","",VLOOKUP(FİLTRE!$C4803,'SKT LİSTESİ'!$F:$S,10,0)),"")</f>
        <v/>
      </c>
      <c r="J4803" s="133" t="str">
        <f ca="1">IFERROR(IF($C4803="","",VLOOKUP(FİLTRE!$C4803,'SKT LİSTESİ'!$F:$S,11,0)),"")</f>
        <v/>
      </c>
      <c r="K4803" s="134" t="str">
        <f ca="1">IFERROR(IF($C4803="","",VLOOKUP(FİLTRE!$C4803,'SKT LİSTESİ'!$F:$S,12,0)),"")</f>
        <v/>
      </c>
      <c r="L4803" s="134" t="str">
        <f ca="1">IFERROR(IF($C4803="","",VLOOKUP(FİLTRE!$C4803,'SKT LİSTESİ'!$F:$S,13,0)),"")</f>
        <v/>
      </c>
      <c r="M4803" s="135" t="str">
        <f ca="1">IFERROR(IF($C4803="","",VLOOKUP(FİLTRE!$C4803,'SKT LİSTESİ'!$F:$AJ,14,0)),"")</f>
        <v/>
      </c>
      <c r="N4803" s="31" t="str">
        <f ca="1">IFERROR(IF($C4803="","",VLOOKUP(FİLTRE!$C4803,'SKT LİSTESİ'!$F:$AJ,22,0)),"")</f>
        <v/>
      </c>
      <c r="O4803" s="136" t="str">
        <f ca="1">IFERROR(IF($C4803="","",VLOOKUP(FİLTRE!$C4803,'SKT LİSTESİ'!$F:$AJ,23,0)),"")</f>
        <v/>
      </c>
      <c r="P4803" s="31"/>
      <c r="Q4803" s="31"/>
      <c r="R4803" s="137" t="str">
        <f ca="1">(IFERROR(IF($C4803="","",VLOOKUP(FİLTRE!$C4803,'SKT LİSTESİ'!$F:$AJ,15,0)),""))</f>
        <v/>
      </c>
      <c r="S4803" s="138" t="str">
        <f ca="1">IFERROR(IF($C4803="","",VLOOKUP(FİLTRE!$C4803,'SKT LİSTESİ'!$F:$AJ,16,0)),"")</f>
        <v/>
      </c>
      <c r="AF4803" s="179" t="str">
        <f t="shared" ca="1" si="298"/>
        <v/>
      </c>
      <c r="AG4803" s="179">
        <f t="shared" ca="1" si="299"/>
        <v>0</v>
      </c>
      <c r="AH4803" s="179">
        <f t="shared" ca="1" si="300"/>
        <v>0</v>
      </c>
    </row>
    <row r="4804" spans="2:34" ht="15.75" x14ac:dyDescent="0.25">
      <c r="B4804">
        <f t="shared" ca="1" si="297"/>
        <v>4792</v>
      </c>
      <c r="C4804" t="str">
        <f ca="1">IFERROR(VLOOKUP(B4804,'SKT LİSTESİ'!F:F,1,0),"")</f>
        <v/>
      </c>
      <c r="E4804" s="128" t="str">
        <f ca="1">IFERROR(IF($C4804="","",VLOOKUP(FİLTRE!$C4804,'SKT LİSTESİ'!$F:$S,5,0)),"")</f>
        <v/>
      </c>
      <c r="F4804" s="129" t="str">
        <f ca="1">IFERROR(IF($C4804="","",VLOOKUP(FİLTRE!$C4804,'SKT LİSTESİ'!$F:$S,7,0)),"")</f>
        <v/>
      </c>
      <c r="G4804" s="130" t="str">
        <f ca="1">IFERROR(IF($C4804="","",VLOOKUP(FİLTRE!$C4804,'SKT LİSTESİ'!$F:$S,8,0)),"")</f>
        <v/>
      </c>
      <c r="H4804" s="131" t="str">
        <f ca="1">IF(E4804="","",IF($C4804="","",VLOOKUP(FİLTRE!$C4804,'SKT LİSTESİ'!$F:$S,9,0)))</f>
        <v/>
      </c>
      <c r="I4804" s="132" t="str">
        <f ca="1">IFERROR(IF($C4804="","",VLOOKUP(FİLTRE!$C4804,'SKT LİSTESİ'!$F:$S,10,0)),"")</f>
        <v/>
      </c>
      <c r="J4804" s="133" t="str">
        <f ca="1">IFERROR(IF($C4804="","",VLOOKUP(FİLTRE!$C4804,'SKT LİSTESİ'!$F:$S,11,0)),"")</f>
        <v/>
      </c>
      <c r="K4804" s="134" t="str">
        <f ca="1">IFERROR(IF($C4804="","",VLOOKUP(FİLTRE!$C4804,'SKT LİSTESİ'!$F:$S,12,0)),"")</f>
        <v/>
      </c>
      <c r="L4804" s="134" t="str">
        <f ca="1">IFERROR(IF($C4804="","",VLOOKUP(FİLTRE!$C4804,'SKT LİSTESİ'!$F:$S,13,0)),"")</f>
        <v/>
      </c>
      <c r="M4804" s="135" t="str">
        <f ca="1">IFERROR(IF($C4804="","",VLOOKUP(FİLTRE!$C4804,'SKT LİSTESİ'!$F:$AJ,14,0)),"")</f>
        <v/>
      </c>
      <c r="N4804" s="31" t="str">
        <f ca="1">IFERROR(IF($C4804="","",VLOOKUP(FİLTRE!$C4804,'SKT LİSTESİ'!$F:$AJ,22,0)),"")</f>
        <v/>
      </c>
      <c r="O4804" s="136" t="str">
        <f ca="1">IFERROR(IF($C4804="","",VLOOKUP(FİLTRE!$C4804,'SKT LİSTESİ'!$F:$AJ,23,0)),"")</f>
        <v/>
      </c>
      <c r="P4804" s="31"/>
      <c r="Q4804" s="31"/>
      <c r="R4804" s="137" t="str">
        <f ca="1">(IFERROR(IF($C4804="","",VLOOKUP(FİLTRE!$C4804,'SKT LİSTESİ'!$F:$AJ,15,0)),""))</f>
        <v/>
      </c>
      <c r="S4804" s="138" t="str">
        <f ca="1">IFERROR(IF($C4804="","",VLOOKUP(FİLTRE!$C4804,'SKT LİSTESİ'!$F:$AJ,16,0)),"")</f>
        <v/>
      </c>
      <c r="AF4804" s="179" t="str">
        <f t="shared" ca="1" si="298"/>
        <v/>
      </c>
      <c r="AG4804" s="179">
        <f t="shared" ca="1" si="299"/>
        <v>0</v>
      </c>
      <c r="AH4804" s="179">
        <f t="shared" ca="1" si="300"/>
        <v>0</v>
      </c>
    </row>
    <row r="4805" spans="2:34" ht="15.75" x14ac:dyDescent="0.25">
      <c r="B4805">
        <f t="shared" ca="1" si="297"/>
        <v>4793</v>
      </c>
      <c r="C4805" t="str">
        <f ca="1">IFERROR(VLOOKUP(B4805,'SKT LİSTESİ'!F:F,1,0),"")</f>
        <v/>
      </c>
      <c r="E4805" s="128" t="str">
        <f ca="1">IFERROR(IF($C4805="","",VLOOKUP(FİLTRE!$C4805,'SKT LİSTESİ'!$F:$S,5,0)),"")</f>
        <v/>
      </c>
      <c r="F4805" s="129" t="str">
        <f ca="1">IFERROR(IF($C4805="","",VLOOKUP(FİLTRE!$C4805,'SKT LİSTESİ'!$F:$S,7,0)),"")</f>
        <v/>
      </c>
      <c r="G4805" s="130" t="str">
        <f ca="1">IFERROR(IF($C4805="","",VLOOKUP(FİLTRE!$C4805,'SKT LİSTESİ'!$F:$S,8,0)),"")</f>
        <v/>
      </c>
      <c r="H4805" s="131" t="str">
        <f ca="1">IF(E4805="","",IF($C4805="","",VLOOKUP(FİLTRE!$C4805,'SKT LİSTESİ'!$F:$S,9,0)))</f>
        <v/>
      </c>
      <c r="I4805" s="132" t="str">
        <f ca="1">IFERROR(IF($C4805="","",VLOOKUP(FİLTRE!$C4805,'SKT LİSTESİ'!$F:$S,10,0)),"")</f>
        <v/>
      </c>
      <c r="J4805" s="133" t="str">
        <f ca="1">IFERROR(IF($C4805="","",VLOOKUP(FİLTRE!$C4805,'SKT LİSTESİ'!$F:$S,11,0)),"")</f>
        <v/>
      </c>
      <c r="K4805" s="134" t="str">
        <f ca="1">IFERROR(IF($C4805="","",VLOOKUP(FİLTRE!$C4805,'SKT LİSTESİ'!$F:$S,12,0)),"")</f>
        <v/>
      </c>
      <c r="L4805" s="134" t="str">
        <f ca="1">IFERROR(IF($C4805="","",VLOOKUP(FİLTRE!$C4805,'SKT LİSTESİ'!$F:$S,13,0)),"")</f>
        <v/>
      </c>
      <c r="M4805" s="135" t="str">
        <f ca="1">IFERROR(IF($C4805="","",VLOOKUP(FİLTRE!$C4805,'SKT LİSTESİ'!$F:$AJ,14,0)),"")</f>
        <v/>
      </c>
      <c r="N4805" s="31" t="str">
        <f ca="1">IFERROR(IF($C4805="","",VLOOKUP(FİLTRE!$C4805,'SKT LİSTESİ'!$F:$AJ,22,0)),"")</f>
        <v/>
      </c>
      <c r="O4805" s="136" t="str">
        <f ca="1">IFERROR(IF($C4805="","",VLOOKUP(FİLTRE!$C4805,'SKT LİSTESİ'!$F:$AJ,23,0)),"")</f>
        <v/>
      </c>
      <c r="P4805" s="31"/>
      <c r="Q4805" s="31"/>
      <c r="R4805" s="137" t="str">
        <f ca="1">(IFERROR(IF($C4805="","",VLOOKUP(FİLTRE!$C4805,'SKT LİSTESİ'!$F:$AJ,15,0)),""))</f>
        <v/>
      </c>
      <c r="S4805" s="138" t="str">
        <f ca="1">IFERROR(IF($C4805="","",VLOOKUP(FİLTRE!$C4805,'SKT LİSTESİ'!$F:$AJ,16,0)),"")</f>
        <v/>
      </c>
      <c r="AF4805" s="179" t="str">
        <f t="shared" ca="1" si="298"/>
        <v/>
      </c>
      <c r="AG4805" s="179">
        <f t="shared" ca="1" si="299"/>
        <v>0</v>
      </c>
      <c r="AH4805" s="179">
        <f t="shared" ca="1" si="300"/>
        <v>0</v>
      </c>
    </row>
    <row r="4806" spans="2:34" ht="15.75" x14ac:dyDescent="0.25">
      <c r="B4806">
        <f t="shared" ca="1" si="297"/>
        <v>4794</v>
      </c>
      <c r="C4806" t="str">
        <f ca="1">IFERROR(VLOOKUP(B4806,'SKT LİSTESİ'!F:F,1,0),"")</f>
        <v/>
      </c>
      <c r="E4806" s="128" t="str">
        <f ca="1">IFERROR(IF($C4806="","",VLOOKUP(FİLTRE!$C4806,'SKT LİSTESİ'!$F:$S,5,0)),"")</f>
        <v/>
      </c>
      <c r="F4806" s="129" t="str">
        <f ca="1">IFERROR(IF($C4806="","",VLOOKUP(FİLTRE!$C4806,'SKT LİSTESİ'!$F:$S,7,0)),"")</f>
        <v/>
      </c>
      <c r="G4806" s="130" t="str">
        <f ca="1">IFERROR(IF($C4806="","",VLOOKUP(FİLTRE!$C4806,'SKT LİSTESİ'!$F:$S,8,0)),"")</f>
        <v/>
      </c>
      <c r="H4806" s="131" t="str">
        <f ca="1">IF(E4806="","",IF($C4806="","",VLOOKUP(FİLTRE!$C4806,'SKT LİSTESİ'!$F:$S,9,0)))</f>
        <v/>
      </c>
      <c r="I4806" s="132" t="str">
        <f ca="1">IFERROR(IF($C4806="","",VLOOKUP(FİLTRE!$C4806,'SKT LİSTESİ'!$F:$S,10,0)),"")</f>
        <v/>
      </c>
      <c r="J4806" s="133" t="str">
        <f ca="1">IFERROR(IF($C4806="","",VLOOKUP(FİLTRE!$C4806,'SKT LİSTESİ'!$F:$S,11,0)),"")</f>
        <v/>
      </c>
      <c r="K4806" s="134" t="str">
        <f ca="1">IFERROR(IF($C4806="","",VLOOKUP(FİLTRE!$C4806,'SKT LİSTESİ'!$F:$S,12,0)),"")</f>
        <v/>
      </c>
      <c r="L4806" s="134" t="str">
        <f ca="1">IFERROR(IF($C4806="","",VLOOKUP(FİLTRE!$C4806,'SKT LİSTESİ'!$F:$S,13,0)),"")</f>
        <v/>
      </c>
      <c r="M4806" s="135" t="str">
        <f ca="1">IFERROR(IF($C4806="","",VLOOKUP(FİLTRE!$C4806,'SKT LİSTESİ'!$F:$AJ,14,0)),"")</f>
        <v/>
      </c>
      <c r="N4806" s="31" t="str">
        <f ca="1">IFERROR(IF($C4806="","",VLOOKUP(FİLTRE!$C4806,'SKT LİSTESİ'!$F:$AJ,22,0)),"")</f>
        <v/>
      </c>
      <c r="O4806" s="136" t="str">
        <f ca="1">IFERROR(IF($C4806="","",VLOOKUP(FİLTRE!$C4806,'SKT LİSTESİ'!$F:$AJ,23,0)),"")</f>
        <v/>
      </c>
      <c r="P4806" s="31"/>
      <c r="Q4806" s="31"/>
      <c r="R4806" s="137" t="str">
        <f ca="1">(IFERROR(IF($C4806="","",VLOOKUP(FİLTRE!$C4806,'SKT LİSTESİ'!$F:$AJ,15,0)),""))</f>
        <v/>
      </c>
      <c r="S4806" s="138" t="str">
        <f ca="1">IFERROR(IF($C4806="","",VLOOKUP(FİLTRE!$C4806,'SKT LİSTESİ'!$F:$AJ,16,0)),"")</f>
        <v/>
      </c>
      <c r="AF4806" s="179" t="str">
        <f t="shared" ca="1" si="298"/>
        <v/>
      </c>
      <c r="AG4806" s="179">
        <f t="shared" ca="1" si="299"/>
        <v>0</v>
      </c>
      <c r="AH4806" s="179">
        <f t="shared" ca="1" si="300"/>
        <v>0</v>
      </c>
    </row>
    <row r="4807" spans="2:34" ht="15.75" x14ac:dyDescent="0.25">
      <c r="B4807">
        <f t="shared" ca="1" si="297"/>
        <v>4795</v>
      </c>
      <c r="C4807" t="str">
        <f ca="1">IFERROR(VLOOKUP(B4807,'SKT LİSTESİ'!F:F,1,0),"")</f>
        <v/>
      </c>
      <c r="E4807" s="128" t="str">
        <f ca="1">IFERROR(IF($C4807="","",VLOOKUP(FİLTRE!$C4807,'SKT LİSTESİ'!$F:$S,5,0)),"")</f>
        <v/>
      </c>
      <c r="F4807" s="129" t="str">
        <f ca="1">IFERROR(IF($C4807="","",VLOOKUP(FİLTRE!$C4807,'SKT LİSTESİ'!$F:$S,7,0)),"")</f>
        <v/>
      </c>
      <c r="G4807" s="130" t="str">
        <f ca="1">IFERROR(IF($C4807="","",VLOOKUP(FİLTRE!$C4807,'SKT LİSTESİ'!$F:$S,8,0)),"")</f>
        <v/>
      </c>
      <c r="H4807" s="131" t="str">
        <f ca="1">IF(E4807="","",IF($C4807="","",VLOOKUP(FİLTRE!$C4807,'SKT LİSTESİ'!$F:$S,9,0)))</f>
        <v/>
      </c>
      <c r="I4807" s="132" t="str">
        <f ca="1">IFERROR(IF($C4807="","",VLOOKUP(FİLTRE!$C4807,'SKT LİSTESİ'!$F:$S,10,0)),"")</f>
        <v/>
      </c>
      <c r="J4807" s="133" t="str">
        <f ca="1">IFERROR(IF($C4807="","",VLOOKUP(FİLTRE!$C4807,'SKT LİSTESİ'!$F:$S,11,0)),"")</f>
        <v/>
      </c>
      <c r="K4807" s="134" t="str">
        <f ca="1">IFERROR(IF($C4807="","",VLOOKUP(FİLTRE!$C4807,'SKT LİSTESİ'!$F:$S,12,0)),"")</f>
        <v/>
      </c>
      <c r="L4807" s="134" t="str">
        <f ca="1">IFERROR(IF($C4807="","",VLOOKUP(FİLTRE!$C4807,'SKT LİSTESİ'!$F:$S,13,0)),"")</f>
        <v/>
      </c>
      <c r="M4807" s="135" t="str">
        <f ca="1">IFERROR(IF($C4807="","",VLOOKUP(FİLTRE!$C4807,'SKT LİSTESİ'!$F:$AJ,14,0)),"")</f>
        <v/>
      </c>
      <c r="N4807" s="31" t="str">
        <f ca="1">IFERROR(IF($C4807="","",VLOOKUP(FİLTRE!$C4807,'SKT LİSTESİ'!$F:$AJ,22,0)),"")</f>
        <v/>
      </c>
      <c r="O4807" s="136" t="str">
        <f ca="1">IFERROR(IF($C4807="","",VLOOKUP(FİLTRE!$C4807,'SKT LİSTESİ'!$F:$AJ,23,0)),"")</f>
        <v/>
      </c>
      <c r="P4807" s="31"/>
      <c r="Q4807" s="31"/>
      <c r="R4807" s="137" t="str">
        <f ca="1">(IFERROR(IF($C4807="","",VLOOKUP(FİLTRE!$C4807,'SKT LİSTESİ'!$F:$AJ,15,0)),""))</f>
        <v/>
      </c>
      <c r="S4807" s="138" t="str">
        <f ca="1">IFERROR(IF($C4807="","",VLOOKUP(FİLTRE!$C4807,'SKT LİSTESİ'!$F:$AJ,16,0)),"")</f>
        <v/>
      </c>
      <c r="AF4807" s="179" t="str">
        <f t="shared" ca="1" si="298"/>
        <v/>
      </c>
      <c r="AG4807" s="179">
        <f t="shared" ca="1" si="299"/>
        <v>0</v>
      </c>
      <c r="AH4807" s="179">
        <f t="shared" ca="1" si="300"/>
        <v>0</v>
      </c>
    </row>
    <row r="4808" spans="2:34" ht="15.75" x14ac:dyDescent="0.25">
      <c r="B4808">
        <f t="shared" ca="1" si="297"/>
        <v>4796</v>
      </c>
      <c r="C4808" t="str">
        <f ca="1">IFERROR(VLOOKUP(B4808,'SKT LİSTESİ'!F:F,1,0),"")</f>
        <v/>
      </c>
      <c r="E4808" s="128" t="str">
        <f ca="1">IFERROR(IF($C4808="","",VLOOKUP(FİLTRE!$C4808,'SKT LİSTESİ'!$F:$S,5,0)),"")</f>
        <v/>
      </c>
      <c r="F4808" s="129" t="str">
        <f ca="1">IFERROR(IF($C4808="","",VLOOKUP(FİLTRE!$C4808,'SKT LİSTESİ'!$F:$S,7,0)),"")</f>
        <v/>
      </c>
      <c r="G4808" s="130" t="str">
        <f ca="1">IFERROR(IF($C4808="","",VLOOKUP(FİLTRE!$C4808,'SKT LİSTESİ'!$F:$S,8,0)),"")</f>
        <v/>
      </c>
      <c r="H4808" s="131" t="str">
        <f ca="1">IF(E4808="","",IF($C4808="","",VLOOKUP(FİLTRE!$C4808,'SKT LİSTESİ'!$F:$S,9,0)))</f>
        <v/>
      </c>
      <c r="I4808" s="132" t="str">
        <f ca="1">IFERROR(IF($C4808="","",VLOOKUP(FİLTRE!$C4808,'SKT LİSTESİ'!$F:$S,10,0)),"")</f>
        <v/>
      </c>
      <c r="J4808" s="133" t="str">
        <f ca="1">IFERROR(IF($C4808="","",VLOOKUP(FİLTRE!$C4808,'SKT LİSTESİ'!$F:$S,11,0)),"")</f>
        <v/>
      </c>
      <c r="K4808" s="134" t="str">
        <f ca="1">IFERROR(IF($C4808="","",VLOOKUP(FİLTRE!$C4808,'SKT LİSTESİ'!$F:$S,12,0)),"")</f>
        <v/>
      </c>
      <c r="L4808" s="134" t="str">
        <f ca="1">IFERROR(IF($C4808="","",VLOOKUP(FİLTRE!$C4808,'SKT LİSTESİ'!$F:$S,13,0)),"")</f>
        <v/>
      </c>
      <c r="M4808" s="135" t="str">
        <f ca="1">IFERROR(IF($C4808="","",VLOOKUP(FİLTRE!$C4808,'SKT LİSTESİ'!$F:$AJ,14,0)),"")</f>
        <v/>
      </c>
      <c r="N4808" s="31" t="str">
        <f ca="1">IFERROR(IF($C4808="","",VLOOKUP(FİLTRE!$C4808,'SKT LİSTESİ'!$F:$AJ,22,0)),"")</f>
        <v/>
      </c>
      <c r="O4808" s="136" t="str">
        <f ca="1">IFERROR(IF($C4808="","",VLOOKUP(FİLTRE!$C4808,'SKT LİSTESİ'!$F:$AJ,23,0)),"")</f>
        <v/>
      </c>
      <c r="P4808" s="31"/>
      <c r="Q4808" s="31"/>
      <c r="R4808" s="137" t="str">
        <f ca="1">(IFERROR(IF($C4808="","",VLOOKUP(FİLTRE!$C4808,'SKT LİSTESİ'!$F:$AJ,15,0)),""))</f>
        <v/>
      </c>
      <c r="S4808" s="138" t="str">
        <f ca="1">IFERROR(IF($C4808="","",VLOOKUP(FİLTRE!$C4808,'SKT LİSTESİ'!$F:$AJ,16,0)),"")</f>
        <v/>
      </c>
      <c r="AF4808" s="179" t="str">
        <f t="shared" ca="1" si="298"/>
        <v/>
      </c>
      <c r="AG4808" s="179">
        <f t="shared" ca="1" si="299"/>
        <v>0</v>
      </c>
      <c r="AH4808" s="179">
        <f t="shared" ca="1" si="300"/>
        <v>0</v>
      </c>
    </row>
    <row r="4809" spans="2:34" ht="15.75" x14ac:dyDescent="0.25">
      <c r="B4809">
        <f t="shared" ca="1" si="297"/>
        <v>4797</v>
      </c>
      <c r="C4809" t="str">
        <f ca="1">IFERROR(VLOOKUP(B4809,'SKT LİSTESİ'!F:F,1,0),"")</f>
        <v/>
      </c>
      <c r="E4809" s="128" t="str">
        <f ca="1">IFERROR(IF($C4809="","",VLOOKUP(FİLTRE!$C4809,'SKT LİSTESİ'!$F:$S,5,0)),"")</f>
        <v/>
      </c>
      <c r="F4809" s="129" t="str">
        <f ca="1">IFERROR(IF($C4809="","",VLOOKUP(FİLTRE!$C4809,'SKT LİSTESİ'!$F:$S,7,0)),"")</f>
        <v/>
      </c>
      <c r="G4809" s="130" t="str">
        <f ca="1">IFERROR(IF($C4809="","",VLOOKUP(FİLTRE!$C4809,'SKT LİSTESİ'!$F:$S,8,0)),"")</f>
        <v/>
      </c>
      <c r="H4809" s="131" t="str">
        <f ca="1">IF(E4809="","",IF($C4809="","",VLOOKUP(FİLTRE!$C4809,'SKT LİSTESİ'!$F:$S,9,0)))</f>
        <v/>
      </c>
      <c r="I4809" s="132" t="str">
        <f ca="1">IFERROR(IF($C4809="","",VLOOKUP(FİLTRE!$C4809,'SKT LİSTESİ'!$F:$S,10,0)),"")</f>
        <v/>
      </c>
      <c r="J4809" s="133" t="str">
        <f ca="1">IFERROR(IF($C4809="","",VLOOKUP(FİLTRE!$C4809,'SKT LİSTESİ'!$F:$S,11,0)),"")</f>
        <v/>
      </c>
      <c r="K4809" s="134" t="str">
        <f ca="1">IFERROR(IF($C4809="","",VLOOKUP(FİLTRE!$C4809,'SKT LİSTESİ'!$F:$S,12,0)),"")</f>
        <v/>
      </c>
      <c r="L4809" s="134" t="str">
        <f ca="1">IFERROR(IF($C4809="","",VLOOKUP(FİLTRE!$C4809,'SKT LİSTESİ'!$F:$S,13,0)),"")</f>
        <v/>
      </c>
      <c r="M4809" s="135" t="str">
        <f ca="1">IFERROR(IF($C4809="","",VLOOKUP(FİLTRE!$C4809,'SKT LİSTESİ'!$F:$AJ,14,0)),"")</f>
        <v/>
      </c>
      <c r="N4809" s="31" t="str">
        <f ca="1">IFERROR(IF($C4809="","",VLOOKUP(FİLTRE!$C4809,'SKT LİSTESİ'!$F:$AJ,22,0)),"")</f>
        <v/>
      </c>
      <c r="O4809" s="136" t="str">
        <f ca="1">IFERROR(IF($C4809="","",VLOOKUP(FİLTRE!$C4809,'SKT LİSTESİ'!$F:$AJ,23,0)),"")</f>
        <v/>
      </c>
      <c r="P4809" s="31"/>
      <c r="Q4809" s="31"/>
      <c r="R4809" s="137" t="str">
        <f ca="1">(IFERROR(IF($C4809="","",VLOOKUP(FİLTRE!$C4809,'SKT LİSTESİ'!$F:$AJ,15,0)),""))</f>
        <v/>
      </c>
      <c r="S4809" s="138" t="str">
        <f ca="1">IFERROR(IF($C4809="","",VLOOKUP(FİLTRE!$C4809,'SKT LİSTESİ'!$F:$AJ,16,0)),"")</f>
        <v/>
      </c>
      <c r="AF4809" s="179" t="str">
        <f t="shared" ca="1" si="298"/>
        <v/>
      </c>
      <c r="AG4809" s="179">
        <f t="shared" ca="1" si="299"/>
        <v>0</v>
      </c>
      <c r="AH4809" s="179">
        <f t="shared" ca="1" si="300"/>
        <v>0</v>
      </c>
    </row>
    <row r="4810" spans="2:34" ht="15.75" x14ac:dyDescent="0.25">
      <c r="B4810">
        <f t="shared" ca="1" si="297"/>
        <v>4798</v>
      </c>
      <c r="C4810" t="str">
        <f ca="1">IFERROR(VLOOKUP(B4810,'SKT LİSTESİ'!F:F,1,0),"")</f>
        <v/>
      </c>
      <c r="E4810" s="128" t="str">
        <f ca="1">IFERROR(IF($C4810="","",VLOOKUP(FİLTRE!$C4810,'SKT LİSTESİ'!$F:$S,5,0)),"")</f>
        <v/>
      </c>
      <c r="F4810" s="129" t="str">
        <f ca="1">IFERROR(IF($C4810="","",VLOOKUP(FİLTRE!$C4810,'SKT LİSTESİ'!$F:$S,7,0)),"")</f>
        <v/>
      </c>
      <c r="G4810" s="130" t="str">
        <f ca="1">IFERROR(IF($C4810="","",VLOOKUP(FİLTRE!$C4810,'SKT LİSTESİ'!$F:$S,8,0)),"")</f>
        <v/>
      </c>
      <c r="H4810" s="131" t="str">
        <f ca="1">IF(E4810="","",IF($C4810="","",VLOOKUP(FİLTRE!$C4810,'SKT LİSTESİ'!$F:$S,9,0)))</f>
        <v/>
      </c>
      <c r="I4810" s="132" t="str">
        <f ca="1">IFERROR(IF($C4810="","",VLOOKUP(FİLTRE!$C4810,'SKT LİSTESİ'!$F:$S,10,0)),"")</f>
        <v/>
      </c>
      <c r="J4810" s="133" t="str">
        <f ca="1">IFERROR(IF($C4810="","",VLOOKUP(FİLTRE!$C4810,'SKT LİSTESİ'!$F:$S,11,0)),"")</f>
        <v/>
      </c>
      <c r="K4810" s="134" t="str">
        <f ca="1">IFERROR(IF($C4810="","",VLOOKUP(FİLTRE!$C4810,'SKT LİSTESİ'!$F:$S,12,0)),"")</f>
        <v/>
      </c>
      <c r="L4810" s="134" t="str">
        <f ca="1">IFERROR(IF($C4810="","",VLOOKUP(FİLTRE!$C4810,'SKT LİSTESİ'!$F:$S,13,0)),"")</f>
        <v/>
      </c>
      <c r="M4810" s="135" t="str">
        <f ca="1">IFERROR(IF($C4810="","",VLOOKUP(FİLTRE!$C4810,'SKT LİSTESİ'!$F:$AJ,14,0)),"")</f>
        <v/>
      </c>
      <c r="N4810" s="31" t="str">
        <f ca="1">IFERROR(IF($C4810="","",VLOOKUP(FİLTRE!$C4810,'SKT LİSTESİ'!$F:$AJ,22,0)),"")</f>
        <v/>
      </c>
      <c r="O4810" s="136" t="str">
        <f ca="1">IFERROR(IF($C4810="","",VLOOKUP(FİLTRE!$C4810,'SKT LİSTESİ'!$F:$AJ,23,0)),"")</f>
        <v/>
      </c>
      <c r="P4810" s="31"/>
      <c r="Q4810" s="31"/>
      <c r="R4810" s="137" t="str">
        <f ca="1">(IFERROR(IF($C4810="","",VLOOKUP(FİLTRE!$C4810,'SKT LİSTESİ'!$F:$AJ,15,0)),""))</f>
        <v/>
      </c>
      <c r="S4810" s="138" t="str">
        <f ca="1">IFERROR(IF($C4810="","",VLOOKUP(FİLTRE!$C4810,'SKT LİSTESİ'!$F:$AJ,16,0)),"")</f>
        <v/>
      </c>
      <c r="AF4810" s="179" t="str">
        <f t="shared" ca="1" si="298"/>
        <v/>
      </c>
      <c r="AG4810" s="179">
        <f t="shared" ca="1" si="299"/>
        <v>0</v>
      </c>
      <c r="AH4810" s="179">
        <f t="shared" ca="1" si="300"/>
        <v>0</v>
      </c>
    </row>
    <row r="4811" spans="2:34" ht="15.75" x14ac:dyDescent="0.25">
      <c r="B4811">
        <f t="shared" ca="1" si="297"/>
        <v>4799</v>
      </c>
      <c r="C4811" t="str">
        <f ca="1">IFERROR(VLOOKUP(B4811,'SKT LİSTESİ'!F:F,1,0),"")</f>
        <v/>
      </c>
      <c r="E4811" s="128" t="str">
        <f ca="1">IFERROR(IF($C4811="","",VLOOKUP(FİLTRE!$C4811,'SKT LİSTESİ'!$F:$S,5,0)),"")</f>
        <v/>
      </c>
      <c r="F4811" s="129" t="str">
        <f ca="1">IFERROR(IF($C4811="","",VLOOKUP(FİLTRE!$C4811,'SKT LİSTESİ'!$F:$S,7,0)),"")</f>
        <v/>
      </c>
      <c r="G4811" s="130" t="str">
        <f ca="1">IFERROR(IF($C4811="","",VLOOKUP(FİLTRE!$C4811,'SKT LİSTESİ'!$F:$S,8,0)),"")</f>
        <v/>
      </c>
      <c r="H4811" s="131" t="str">
        <f ca="1">IF(E4811="","",IF($C4811="","",VLOOKUP(FİLTRE!$C4811,'SKT LİSTESİ'!$F:$S,9,0)))</f>
        <v/>
      </c>
      <c r="I4811" s="132" t="str">
        <f ca="1">IFERROR(IF($C4811="","",VLOOKUP(FİLTRE!$C4811,'SKT LİSTESİ'!$F:$S,10,0)),"")</f>
        <v/>
      </c>
      <c r="J4811" s="133" t="str">
        <f ca="1">IFERROR(IF($C4811="","",VLOOKUP(FİLTRE!$C4811,'SKT LİSTESİ'!$F:$S,11,0)),"")</f>
        <v/>
      </c>
      <c r="K4811" s="134" t="str">
        <f ca="1">IFERROR(IF($C4811="","",VLOOKUP(FİLTRE!$C4811,'SKT LİSTESİ'!$F:$S,12,0)),"")</f>
        <v/>
      </c>
      <c r="L4811" s="134" t="str">
        <f ca="1">IFERROR(IF($C4811="","",VLOOKUP(FİLTRE!$C4811,'SKT LİSTESİ'!$F:$S,13,0)),"")</f>
        <v/>
      </c>
      <c r="M4811" s="135" t="str">
        <f ca="1">IFERROR(IF($C4811="","",VLOOKUP(FİLTRE!$C4811,'SKT LİSTESİ'!$F:$AJ,14,0)),"")</f>
        <v/>
      </c>
      <c r="N4811" s="31" t="str">
        <f ca="1">IFERROR(IF($C4811="","",VLOOKUP(FİLTRE!$C4811,'SKT LİSTESİ'!$F:$AJ,22,0)),"")</f>
        <v/>
      </c>
      <c r="O4811" s="136" t="str">
        <f ca="1">IFERROR(IF($C4811="","",VLOOKUP(FİLTRE!$C4811,'SKT LİSTESİ'!$F:$AJ,23,0)),"")</f>
        <v/>
      </c>
      <c r="P4811" s="31"/>
      <c r="Q4811" s="31"/>
      <c r="R4811" s="137" t="str">
        <f ca="1">(IFERROR(IF($C4811="","",VLOOKUP(FİLTRE!$C4811,'SKT LİSTESİ'!$F:$AJ,15,0)),""))</f>
        <v/>
      </c>
      <c r="S4811" s="138" t="str">
        <f ca="1">IFERROR(IF($C4811="","",VLOOKUP(FİLTRE!$C4811,'SKT LİSTESİ'!$F:$AJ,16,0)),"")</f>
        <v/>
      </c>
      <c r="AF4811" s="179" t="str">
        <f t="shared" ca="1" si="298"/>
        <v/>
      </c>
      <c r="AG4811" s="179">
        <f t="shared" ca="1" si="299"/>
        <v>0</v>
      </c>
      <c r="AH4811" s="179">
        <f t="shared" ca="1" si="300"/>
        <v>0</v>
      </c>
    </row>
    <row r="4812" spans="2:34" ht="15.75" x14ac:dyDescent="0.25">
      <c r="B4812">
        <f t="shared" ca="1" si="297"/>
        <v>4800</v>
      </c>
      <c r="C4812" t="str">
        <f ca="1">IFERROR(VLOOKUP(B4812,'SKT LİSTESİ'!F:F,1,0),"")</f>
        <v/>
      </c>
      <c r="E4812" s="128" t="str">
        <f ca="1">IFERROR(IF($C4812="","",VLOOKUP(FİLTRE!$C4812,'SKT LİSTESİ'!$F:$S,5,0)),"")</f>
        <v/>
      </c>
      <c r="F4812" s="129" t="str">
        <f ca="1">IFERROR(IF($C4812="","",VLOOKUP(FİLTRE!$C4812,'SKT LİSTESİ'!$F:$S,7,0)),"")</f>
        <v/>
      </c>
      <c r="G4812" s="130" t="str">
        <f ca="1">IFERROR(IF($C4812="","",VLOOKUP(FİLTRE!$C4812,'SKT LİSTESİ'!$F:$S,8,0)),"")</f>
        <v/>
      </c>
      <c r="H4812" s="131" t="str">
        <f ca="1">IF(E4812="","",IF($C4812="","",VLOOKUP(FİLTRE!$C4812,'SKT LİSTESİ'!$F:$S,9,0)))</f>
        <v/>
      </c>
      <c r="I4812" s="132" t="str">
        <f ca="1">IFERROR(IF($C4812="","",VLOOKUP(FİLTRE!$C4812,'SKT LİSTESİ'!$F:$S,10,0)),"")</f>
        <v/>
      </c>
      <c r="J4812" s="133" t="str">
        <f ca="1">IFERROR(IF($C4812="","",VLOOKUP(FİLTRE!$C4812,'SKT LİSTESİ'!$F:$S,11,0)),"")</f>
        <v/>
      </c>
      <c r="K4812" s="134" t="str">
        <f ca="1">IFERROR(IF($C4812="","",VLOOKUP(FİLTRE!$C4812,'SKT LİSTESİ'!$F:$S,12,0)),"")</f>
        <v/>
      </c>
      <c r="L4812" s="134" t="str">
        <f ca="1">IFERROR(IF($C4812="","",VLOOKUP(FİLTRE!$C4812,'SKT LİSTESİ'!$F:$S,13,0)),"")</f>
        <v/>
      </c>
      <c r="M4812" s="135" t="str">
        <f ca="1">IFERROR(IF($C4812="","",VLOOKUP(FİLTRE!$C4812,'SKT LİSTESİ'!$F:$AJ,14,0)),"")</f>
        <v/>
      </c>
      <c r="N4812" s="31" t="str">
        <f ca="1">IFERROR(IF($C4812="","",VLOOKUP(FİLTRE!$C4812,'SKT LİSTESİ'!$F:$AJ,22,0)),"")</f>
        <v/>
      </c>
      <c r="O4812" s="136" t="str">
        <f ca="1">IFERROR(IF($C4812="","",VLOOKUP(FİLTRE!$C4812,'SKT LİSTESİ'!$F:$AJ,23,0)),"")</f>
        <v/>
      </c>
      <c r="P4812" s="31"/>
      <c r="Q4812" s="31"/>
      <c r="R4812" s="137" t="str">
        <f ca="1">(IFERROR(IF($C4812="","",VLOOKUP(FİLTRE!$C4812,'SKT LİSTESİ'!$F:$AJ,15,0)),""))</f>
        <v/>
      </c>
      <c r="S4812" s="138" t="str">
        <f ca="1">IFERROR(IF($C4812="","",VLOOKUP(FİLTRE!$C4812,'SKT LİSTESİ'!$F:$AJ,16,0)),"")</f>
        <v/>
      </c>
      <c r="AF4812" s="179" t="str">
        <f t="shared" ca="1" si="298"/>
        <v/>
      </c>
      <c r="AG4812" s="179">
        <f t="shared" ca="1" si="299"/>
        <v>0</v>
      </c>
      <c r="AH4812" s="179">
        <f t="shared" ca="1" si="300"/>
        <v>0</v>
      </c>
    </row>
    <row r="4813" spans="2:34" ht="15.75" x14ac:dyDescent="0.25">
      <c r="B4813">
        <f t="shared" ca="1" si="297"/>
        <v>4801</v>
      </c>
      <c r="C4813" t="str">
        <f ca="1">IFERROR(VLOOKUP(B4813,'SKT LİSTESİ'!F:F,1,0),"")</f>
        <v/>
      </c>
      <c r="E4813" s="128" t="str">
        <f ca="1">IFERROR(IF($C4813="","",VLOOKUP(FİLTRE!$C4813,'SKT LİSTESİ'!$F:$S,5,0)),"")</f>
        <v/>
      </c>
      <c r="F4813" s="129" t="str">
        <f ca="1">IFERROR(IF($C4813="","",VLOOKUP(FİLTRE!$C4813,'SKT LİSTESİ'!$F:$S,7,0)),"")</f>
        <v/>
      </c>
      <c r="G4813" s="130" t="str">
        <f ca="1">IFERROR(IF($C4813="","",VLOOKUP(FİLTRE!$C4813,'SKT LİSTESİ'!$F:$S,8,0)),"")</f>
        <v/>
      </c>
      <c r="H4813" s="131" t="str">
        <f ca="1">IF(E4813="","",IF($C4813="","",VLOOKUP(FİLTRE!$C4813,'SKT LİSTESİ'!$F:$S,9,0)))</f>
        <v/>
      </c>
      <c r="I4813" s="132" t="str">
        <f ca="1">IFERROR(IF($C4813="","",VLOOKUP(FİLTRE!$C4813,'SKT LİSTESİ'!$F:$S,10,0)),"")</f>
        <v/>
      </c>
      <c r="J4813" s="133" t="str">
        <f ca="1">IFERROR(IF($C4813="","",VLOOKUP(FİLTRE!$C4813,'SKT LİSTESİ'!$F:$S,11,0)),"")</f>
        <v/>
      </c>
      <c r="K4813" s="134" t="str">
        <f ca="1">IFERROR(IF($C4813="","",VLOOKUP(FİLTRE!$C4813,'SKT LİSTESİ'!$F:$S,12,0)),"")</f>
        <v/>
      </c>
      <c r="L4813" s="134" t="str">
        <f ca="1">IFERROR(IF($C4813="","",VLOOKUP(FİLTRE!$C4813,'SKT LİSTESİ'!$F:$S,13,0)),"")</f>
        <v/>
      </c>
      <c r="M4813" s="135" t="str">
        <f ca="1">IFERROR(IF($C4813="","",VLOOKUP(FİLTRE!$C4813,'SKT LİSTESİ'!$F:$AJ,14,0)),"")</f>
        <v/>
      </c>
      <c r="N4813" s="31" t="str">
        <f ca="1">IFERROR(IF($C4813="","",VLOOKUP(FİLTRE!$C4813,'SKT LİSTESİ'!$F:$AJ,22,0)),"")</f>
        <v/>
      </c>
      <c r="O4813" s="136" t="str">
        <f ca="1">IFERROR(IF($C4813="","",VLOOKUP(FİLTRE!$C4813,'SKT LİSTESİ'!$F:$AJ,23,0)),"")</f>
        <v/>
      </c>
      <c r="P4813" s="31"/>
      <c r="Q4813" s="31"/>
      <c r="R4813" s="137" t="str">
        <f ca="1">(IFERROR(IF($C4813="","",VLOOKUP(FİLTRE!$C4813,'SKT LİSTESİ'!$F:$AJ,15,0)),""))</f>
        <v/>
      </c>
      <c r="S4813" s="138" t="str">
        <f ca="1">IFERROR(IF($C4813="","",VLOOKUP(FİLTRE!$C4813,'SKT LİSTESİ'!$F:$AJ,16,0)),"")</f>
        <v/>
      </c>
      <c r="AF4813" s="179" t="str">
        <f t="shared" ca="1" si="298"/>
        <v/>
      </c>
      <c r="AG4813" s="179">
        <f t="shared" ca="1" si="299"/>
        <v>0</v>
      </c>
      <c r="AH4813" s="179">
        <f t="shared" ca="1" si="300"/>
        <v>0</v>
      </c>
    </row>
    <row r="4814" spans="2:34" ht="15.75" x14ac:dyDescent="0.25">
      <c r="B4814">
        <f t="shared" ref="B4814:B4877" ca="1" si="301">IF($Y$2=1,(ROW()-12),"")</f>
        <v>4802</v>
      </c>
      <c r="C4814" t="str">
        <f ca="1">IFERROR(VLOOKUP(B4814,'SKT LİSTESİ'!F:F,1,0),"")</f>
        <v/>
      </c>
      <c r="E4814" s="128" t="str">
        <f ca="1">IFERROR(IF($C4814="","",VLOOKUP(FİLTRE!$C4814,'SKT LİSTESİ'!$F:$S,5,0)),"")</f>
        <v/>
      </c>
      <c r="F4814" s="129" t="str">
        <f ca="1">IFERROR(IF($C4814="","",VLOOKUP(FİLTRE!$C4814,'SKT LİSTESİ'!$F:$S,7,0)),"")</f>
        <v/>
      </c>
      <c r="G4814" s="130" t="str">
        <f ca="1">IFERROR(IF($C4814="","",VLOOKUP(FİLTRE!$C4814,'SKT LİSTESİ'!$F:$S,8,0)),"")</f>
        <v/>
      </c>
      <c r="H4814" s="131" t="str">
        <f ca="1">IF(E4814="","",IF($C4814="","",VLOOKUP(FİLTRE!$C4814,'SKT LİSTESİ'!$F:$S,9,0)))</f>
        <v/>
      </c>
      <c r="I4814" s="132" t="str">
        <f ca="1">IFERROR(IF($C4814="","",VLOOKUP(FİLTRE!$C4814,'SKT LİSTESİ'!$F:$S,10,0)),"")</f>
        <v/>
      </c>
      <c r="J4814" s="133" t="str">
        <f ca="1">IFERROR(IF($C4814="","",VLOOKUP(FİLTRE!$C4814,'SKT LİSTESİ'!$F:$S,11,0)),"")</f>
        <v/>
      </c>
      <c r="K4814" s="134" t="str">
        <f ca="1">IFERROR(IF($C4814="","",VLOOKUP(FİLTRE!$C4814,'SKT LİSTESİ'!$F:$S,12,0)),"")</f>
        <v/>
      </c>
      <c r="L4814" s="134" t="str">
        <f ca="1">IFERROR(IF($C4814="","",VLOOKUP(FİLTRE!$C4814,'SKT LİSTESİ'!$F:$S,13,0)),"")</f>
        <v/>
      </c>
      <c r="M4814" s="135" t="str">
        <f ca="1">IFERROR(IF($C4814="","",VLOOKUP(FİLTRE!$C4814,'SKT LİSTESİ'!$F:$AJ,14,0)),"")</f>
        <v/>
      </c>
      <c r="N4814" s="31" t="str">
        <f ca="1">IFERROR(IF($C4814="","",VLOOKUP(FİLTRE!$C4814,'SKT LİSTESİ'!$F:$AJ,22,0)),"")</f>
        <v/>
      </c>
      <c r="O4814" s="136" t="str">
        <f ca="1">IFERROR(IF($C4814="","",VLOOKUP(FİLTRE!$C4814,'SKT LİSTESİ'!$F:$AJ,23,0)),"")</f>
        <v/>
      </c>
      <c r="P4814" s="31"/>
      <c r="Q4814" s="31"/>
      <c r="R4814" s="137" t="str">
        <f ca="1">(IFERROR(IF($C4814="","",VLOOKUP(FİLTRE!$C4814,'SKT LİSTESİ'!$F:$AJ,15,0)),""))</f>
        <v/>
      </c>
      <c r="S4814" s="138" t="str">
        <f ca="1">IFERROR(IF($C4814="","",VLOOKUP(FİLTRE!$C4814,'SKT LİSTESİ'!$F:$AJ,16,0)),"")</f>
        <v/>
      </c>
      <c r="AF4814" s="179" t="str">
        <f t="shared" ref="AF4814:AF4877" ca="1" si="302">IF(E4814&lt;&gt;"SAYIM",K4814,
(IF(AND(E4814="SAYIM",R4814=0),0,(COUNTIFS(E:E,"SAYIM",F:F,F4814,R:R,"&gt;"&amp;0)))))</f>
        <v/>
      </c>
      <c r="AG4814" s="179">
        <f t="shared" ref="AG4814:AG4877" ca="1" si="303">IF(E4814="SAYIM",(IFERROR(R4814/AF4814,0)),0)</f>
        <v>0</v>
      </c>
      <c r="AH4814" s="179">
        <f t="shared" ref="AH4814:AH4877" ca="1" si="304">IF(E4814="SAYIM",(IFERROR(S4814/AF4814,0)),0)</f>
        <v>0</v>
      </c>
    </row>
    <row r="4815" spans="2:34" ht="15.75" x14ac:dyDescent="0.25">
      <c r="B4815">
        <f t="shared" ca="1" si="301"/>
        <v>4803</v>
      </c>
      <c r="C4815" t="str">
        <f ca="1">IFERROR(VLOOKUP(B4815,'SKT LİSTESİ'!F:F,1,0),"")</f>
        <v/>
      </c>
      <c r="E4815" s="128" t="str">
        <f ca="1">IFERROR(IF($C4815="","",VLOOKUP(FİLTRE!$C4815,'SKT LİSTESİ'!$F:$S,5,0)),"")</f>
        <v/>
      </c>
      <c r="F4815" s="129" t="str">
        <f ca="1">IFERROR(IF($C4815="","",VLOOKUP(FİLTRE!$C4815,'SKT LİSTESİ'!$F:$S,7,0)),"")</f>
        <v/>
      </c>
      <c r="G4815" s="130" t="str">
        <f ca="1">IFERROR(IF($C4815="","",VLOOKUP(FİLTRE!$C4815,'SKT LİSTESİ'!$F:$S,8,0)),"")</f>
        <v/>
      </c>
      <c r="H4815" s="131" t="str">
        <f ca="1">IF(E4815="","",IF($C4815="","",VLOOKUP(FİLTRE!$C4815,'SKT LİSTESİ'!$F:$S,9,0)))</f>
        <v/>
      </c>
      <c r="I4815" s="132" t="str">
        <f ca="1">IFERROR(IF($C4815="","",VLOOKUP(FİLTRE!$C4815,'SKT LİSTESİ'!$F:$S,10,0)),"")</f>
        <v/>
      </c>
      <c r="J4815" s="133" t="str">
        <f ca="1">IFERROR(IF($C4815="","",VLOOKUP(FİLTRE!$C4815,'SKT LİSTESİ'!$F:$S,11,0)),"")</f>
        <v/>
      </c>
      <c r="K4815" s="134" t="str">
        <f ca="1">IFERROR(IF($C4815="","",VLOOKUP(FİLTRE!$C4815,'SKT LİSTESİ'!$F:$S,12,0)),"")</f>
        <v/>
      </c>
      <c r="L4815" s="134" t="str">
        <f ca="1">IFERROR(IF($C4815="","",VLOOKUP(FİLTRE!$C4815,'SKT LİSTESİ'!$F:$S,13,0)),"")</f>
        <v/>
      </c>
      <c r="M4815" s="135" t="str">
        <f ca="1">IFERROR(IF($C4815="","",VLOOKUP(FİLTRE!$C4815,'SKT LİSTESİ'!$F:$AJ,14,0)),"")</f>
        <v/>
      </c>
      <c r="N4815" s="31" t="str">
        <f ca="1">IFERROR(IF($C4815="","",VLOOKUP(FİLTRE!$C4815,'SKT LİSTESİ'!$F:$AJ,22,0)),"")</f>
        <v/>
      </c>
      <c r="O4815" s="136" t="str">
        <f ca="1">IFERROR(IF($C4815="","",VLOOKUP(FİLTRE!$C4815,'SKT LİSTESİ'!$F:$AJ,23,0)),"")</f>
        <v/>
      </c>
      <c r="P4815" s="31"/>
      <c r="Q4815" s="31"/>
      <c r="R4815" s="137" t="str">
        <f ca="1">(IFERROR(IF($C4815="","",VLOOKUP(FİLTRE!$C4815,'SKT LİSTESİ'!$F:$AJ,15,0)),""))</f>
        <v/>
      </c>
      <c r="S4815" s="138" t="str">
        <f ca="1">IFERROR(IF($C4815="","",VLOOKUP(FİLTRE!$C4815,'SKT LİSTESİ'!$F:$AJ,16,0)),"")</f>
        <v/>
      </c>
      <c r="AF4815" s="179" t="str">
        <f t="shared" ca="1" si="302"/>
        <v/>
      </c>
      <c r="AG4815" s="179">
        <f t="shared" ca="1" si="303"/>
        <v>0</v>
      </c>
      <c r="AH4815" s="179">
        <f t="shared" ca="1" si="304"/>
        <v>0</v>
      </c>
    </row>
    <row r="4816" spans="2:34" ht="15.75" x14ac:dyDescent="0.25">
      <c r="B4816">
        <f t="shared" ca="1" si="301"/>
        <v>4804</v>
      </c>
      <c r="C4816" t="str">
        <f ca="1">IFERROR(VLOOKUP(B4816,'SKT LİSTESİ'!F:F,1,0),"")</f>
        <v/>
      </c>
      <c r="E4816" s="128" t="str">
        <f ca="1">IFERROR(IF($C4816="","",VLOOKUP(FİLTRE!$C4816,'SKT LİSTESİ'!$F:$S,5,0)),"")</f>
        <v/>
      </c>
      <c r="F4816" s="129" t="str">
        <f ca="1">IFERROR(IF($C4816="","",VLOOKUP(FİLTRE!$C4816,'SKT LİSTESİ'!$F:$S,7,0)),"")</f>
        <v/>
      </c>
      <c r="G4816" s="130" t="str">
        <f ca="1">IFERROR(IF($C4816="","",VLOOKUP(FİLTRE!$C4816,'SKT LİSTESİ'!$F:$S,8,0)),"")</f>
        <v/>
      </c>
      <c r="H4816" s="131" t="str">
        <f ca="1">IF(E4816="","",IF($C4816="","",VLOOKUP(FİLTRE!$C4816,'SKT LİSTESİ'!$F:$S,9,0)))</f>
        <v/>
      </c>
      <c r="I4816" s="132" t="str">
        <f ca="1">IFERROR(IF($C4816="","",VLOOKUP(FİLTRE!$C4816,'SKT LİSTESİ'!$F:$S,10,0)),"")</f>
        <v/>
      </c>
      <c r="J4816" s="133" t="str">
        <f ca="1">IFERROR(IF($C4816="","",VLOOKUP(FİLTRE!$C4816,'SKT LİSTESİ'!$F:$S,11,0)),"")</f>
        <v/>
      </c>
      <c r="K4816" s="134" t="str">
        <f ca="1">IFERROR(IF($C4816="","",VLOOKUP(FİLTRE!$C4816,'SKT LİSTESİ'!$F:$S,12,0)),"")</f>
        <v/>
      </c>
      <c r="L4816" s="134" t="str">
        <f ca="1">IFERROR(IF($C4816="","",VLOOKUP(FİLTRE!$C4816,'SKT LİSTESİ'!$F:$S,13,0)),"")</f>
        <v/>
      </c>
      <c r="M4816" s="135" t="str">
        <f ca="1">IFERROR(IF($C4816="","",VLOOKUP(FİLTRE!$C4816,'SKT LİSTESİ'!$F:$AJ,14,0)),"")</f>
        <v/>
      </c>
      <c r="N4816" s="31" t="str">
        <f ca="1">IFERROR(IF($C4816="","",VLOOKUP(FİLTRE!$C4816,'SKT LİSTESİ'!$F:$AJ,22,0)),"")</f>
        <v/>
      </c>
      <c r="O4816" s="136" t="str">
        <f ca="1">IFERROR(IF($C4816="","",VLOOKUP(FİLTRE!$C4816,'SKT LİSTESİ'!$F:$AJ,23,0)),"")</f>
        <v/>
      </c>
      <c r="P4816" s="31"/>
      <c r="Q4816" s="31"/>
      <c r="R4816" s="137" t="str">
        <f ca="1">(IFERROR(IF($C4816="","",VLOOKUP(FİLTRE!$C4816,'SKT LİSTESİ'!$F:$AJ,15,0)),""))</f>
        <v/>
      </c>
      <c r="S4816" s="138" t="str">
        <f ca="1">IFERROR(IF($C4816="","",VLOOKUP(FİLTRE!$C4816,'SKT LİSTESİ'!$F:$AJ,16,0)),"")</f>
        <v/>
      </c>
      <c r="AF4816" s="179" t="str">
        <f t="shared" ca="1" si="302"/>
        <v/>
      </c>
      <c r="AG4816" s="179">
        <f t="shared" ca="1" si="303"/>
        <v>0</v>
      </c>
      <c r="AH4816" s="179">
        <f t="shared" ca="1" si="304"/>
        <v>0</v>
      </c>
    </row>
    <row r="4817" spans="2:34" ht="15.75" x14ac:dyDescent="0.25">
      <c r="B4817">
        <f t="shared" ca="1" si="301"/>
        <v>4805</v>
      </c>
      <c r="C4817" t="str">
        <f ca="1">IFERROR(VLOOKUP(B4817,'SKT LİSTESİ'!F:F,1,0),"")</f>
        <v/>
      </c>
      <c r="E4817" s="128" t="str">
        <f ca="1">IFERROR(IF($C4817="","",VLOOKUP(FİLTRE!$C4817,'SKT LİSTESİ'!$F:$S,5,0)),"")</f>
        <v/>
      </c>
      <c r="F4817" s="129" t="str">
        <f ca="1">IFERROR(IF($C4817="","",VLOOKUP(FİLTRE!$C4817,'SKT LİSTESİ'!$F:$S,7,0)),"")</f>
        <v/>
      </c>
      <c r="G4817" s="130" t="str">
        <f ca="1">IFERROR(IF($C4817="","",VLOOKUP(FİLTRE!$C4817,'SKT LİSTESİ'!$F:$S,8,0)),"")</f>
        <v/>
      </c>
      <c r="H4817" s="131" t="str">
        <f ca="1">IF(E4817="","",IF($C4817="","",VLOOKUP(FİLTRE!$C4817,'SKT LİSTESİ'!$F:$S,9,0)))</f>
        <v/>
      </c>
      <c r="I4817" s="132" t="str">
        <f ca="1">IFERROR(IF($C4817="","",VLOOKUP(FİLTRE!$C4817,'SKT LİSTESİ'!$F:$S,10,0)),"")</f>
        <v/>
      </c>
      <c r="J4817" s="133" t="str">
        <f ca="1">IFERROR(IF($C4817="","",VLOOKUP(FİLTRE!$C4817,'SKT LİSTESİ'!$F:$S,11,0)),"")</f>
        <v/>
      </c>
      <c r="K4817" s="134" t="str">
        <f ca="1">IFERROR(IF($C4817="","",VLOOKUP(FİLTRE!$C4817,'SKT LİSTESİ'!$F:$S,12,0)),"")</f>
        <v/>
      </c>
      <c r="L4817" s="134" t="str">
        <f ca="1">IFERROR(IF($C4817="","",VLOOKUP(FİLTRE!$C4817,'SKT LİSTESİ'!$F:$S,13,0)),"")</f>
        <v/>
      </c>
      <c r="M4817" s="135" t="str">
        <f ca="1">IFERROR(IF($C4817="","",VLOOKUP(FİLTRE!$C4817,'SKT LİSTESİ'!$F:$AJ,14,0)),"")</f>
        <v/>
      </c>
      <c r="N4817" s="31" t="str">
        <f ca="1">IFERROR(IF($C4817="","",VLOOKUP(FİLTRE!$C4817,'SKT LİSTESİ'!$F:$AJ,22,0)),"")</f>
        <v/>
      </c>
      <c r="O4817" s="136" t="str">
        <f ca="1">IFERROR(IF($C4817="","",VLOOKUP(FİLTRE!$C4817,'SKT LİSTESİ'!$F:$AJ,23,0)),"")</f>
        <v/>
      </c>
      <c r="P4817" s="31"/>
      <c r="Q4817" s="31"/>
      <c r="R4817" s="137" t="str">
        <f ca="1">(IFERROR(IF($C4817="","",VLOOKUP(FİLTRE!$C4817,'SKT LİSTESİ'!$F:$AJ,15,0)),""))</f>
        <v/>
      </c>
      <c r="S4817" s="138" t="str">
        <f ca="1">IFERROR(IF($C4817="","",VLOOKUP(FİLTRE!$C4817,'SKT LİSTESİ'!$F:$AJ,16,0)),"")</f>
        <v/>
      </c>
      <c r="AF4817" s="179" t="str">
        <f t="shared" ca="1" si="302"/>
        <v/>
      </c>
      <c r="AG4817" s="179">
        <f t="shared" ca="1" si="303"/>
        <v>0</v>
      </c>
      <c r="AH4817" s="179">
        <f t="shared" ca="1" si="304"/>
        <v>0</v>
      </c>
    </row>
    <row r="4818" spans="2:34" ht="15.75" x14ac:dyDescent="0.25">
      <c r="B4818">
        <f t="shared" ca="1" si="301"/>
        <v>4806</v>
      </c>
      <c r="C4818" t="str">
        <f ca="1">IFERROR(VLOOKUP(B4818,'SKT LİSTESİ'!F:F,1,0),"")</f>
        <v/>
      </c>
      <c r="E4818" s="128" t="str">
        <f ca="1">IFERROR(IF($C4818="","",VLOOKUP(FİLTRE!$C4818,'SKT LİSTESİ'!$F:$S,5,0)),"")</f>
        <v/>
      </c>
      <c r="F4818" s="129" t="str">
        <f ca="1">IFERROR(IF($C4818="","",VLOOKUP(FİLTRE!$C4818,'SKT LİSTESİ'!$F:$S,7,0)),"")</f>
        <v/>
      </c>
      <c r="G4818" s="130" t="str">
        <f ca="1">IFERROR(IF($C4818="","",VLOOKUP(FİLTRE!$C4818,'SKT LİSTESİ'!$F:$S,8,0)),"")</f>
        <v/>
      </c>
      <c r="H4818" s="131" t="str">
        <f ca="1">IF(E4818="","",IF($C4818="","",VLOOKUP(FİLTRE!$C4818,'SKT LİSTESİ'!$F:$S,9,0)))</f>
        <v/>
      </c>
      <c r="I4818" s="132" t="str">
        <f ca="1">IFERROR(IF($C4818="","",VLOOKUP(FİLTRE!$C4818,'SKT LİSTESİ'!$F:$S,10,0)),"")</f>
        <v/>
      </c>
      <c r="J4818" s="133" t="str">
        <f ca="1">IFERROR(IF($C4818="","",VLOOKUP(FİLTRE!$C4818,'SKT LİSTESİ'!$F:$S,11,0)),"")</f>
        <v/>
      </c>
      <c r="K4818" s="134" t="str">
        <f ca="1">IFERROR(IF($C4818="","",VLOOKUP(FİLTRE!$C4818,'SKT LİSTESİ'!$F:$S,12,0)),"")</f>
        <v/>
      </c>
      <c r="L4818" s="134" t="str">
        <f ca="1">IFERROR(IF($C4818="","",VLOOKUP(FİLTRE!$C4818,'SKT LİSTESİ'!$F:$S,13,0)),"")</f>
        <v/>
      </c>
      <c r="M4818" s="135" t="str">
        <f ca="1">IFERROR(IF($C4818="","",VLOOKUP(FİLTRE!$C4818,'SKT LİSTESİ'!$F:$AJ,14,0)),"")</f>
        <v/>
      </c>
      <c r="N4818" s="31" t="str">
        <f ca="1">IFERROR(IF($C4818="","",VLOOKUP(FİLTRE!$C4818,'SKT LİSTESİ'!$F:$AJ,22,0)),"")</f>
        <v/>
      </c>
      <c r="O4818" s="136" t="str">
        <f ca="1">IFERROR(IF($C4818="","",VLOOKUP(FİLTRE!$C4818,'SKT LİSTESİ'!$F:$AJ,23,0)),"")</f>
        <v/>
      </c>
      <c r="P4818" s="31"/>
      <c r="Q4818" s="31"/>
      <c r="R4818" s="137" t="str">
        <f ca="1">(IFERROR(IF($C4818="","",VLOOKUP(FİLTRE!$C4818,'SKT LİSTESİ'!$F:$AJ,15,0)),""))</f>
        <v/>
      </c>
      <c r="S4818" s="138" t="str">
        <f ca="1">IFERROR(IF($C4818="","",VLOOKUP(FİLTRE!$C4818,'SKT LİSTESİ'!$F:$AJ,16,0)),"")</f>
        <v/>
      </c>
      <c r="AF4818" s="179" t="str">
        <f t="shared" ca="1" si="302"/>
        <v/>
      </c>
      <c r="AG4818" s="179">
        <f t="shared" ca="1" si="303"/>
        <v>0</v>
      </c>
      <c r="AH4818" s="179">
        <f t="shared" ca="1" si="304"/>
        <v>0</v>
      </c>
    </row>
    <row r="4819" spans="2:34" ht="15.75" x14ac:dyDescent="0.25">
      <c r="B4819">
        <f t="shared" ca="1" si="301"/>
        <v>4807</v>
      </c>
      <c r="C4819" t="str">
        <f ca="1">IFERROR(VLOOKUP(B4819,'SKT LİSTESİ'!F:F,1,0),"")</f>
        <v/>
      </c>
      <c r="E4819" s="128" t="str">
        <f ca="1">IFERROR(IF($C4819="","",VLOOKUP(FİLTRE!$C4819,'SKT LİSTESİ'!$F:$S,5,0)),"")</f>
        <v/>
      </c>
      <c r="F4819" s="129" t="str">
        <f ca="1">IFERROR(IF($C4819="","",VLOOKUP(FİLTRE!$C4819,'SKT LİSTESİ'!$F:$S,7,0)),"")</f>
        <v/>
      </c>
      <c r="G4819" s="130" t="str">
        <f ca="1">IFERROR(IF($C4819="","",VLOOKUP(FİLTRE!$C4819,'SKT LİSTESİ'!$F:$S,8,0)),"")</f>
        <v/>
      </c>
      <c r="H4819" s="131" t="str">
        <f ca="1">IF(E4819="","",IF($C4819="","",VLOOKUP(FİLTRE!$C4819,'SKT LİSTESİ'!$F:$S,9,0)))</f>
        <v/>
      </c>
      <c r="I4819" s="132" t="str">
        <f ca="1">IFERROR(IF($C4819="","",VLOOKUP(FİLTRE!$C4819,'SKT LİSTESİ'!$F:$S,10,0)),"")</f>
        <v/>
      </c>
      <c r="J4819" s="133" t="str">
        <f ca="1">IFERROR(IF($C4819="","",VLOOKUP(FİLTRE!$C4819,'SKT LİSTESİ'!$F:$S,11,0)),"")</f>
        <v/>
      </c>
      <c r="K4819" s="134" t="str">
        <f ca="1">IFERROR(IF($C4819="","",VLOOKUP(FİLTRE!$C4819,'SKT LİSTESİ'!$F:$S,12,0)),"")</f>
        <v/>
      </c>
      <c r="L4819" s="134" t="str">
        <f ca="1">IFERROR(IF($C4819="","",VLOOKUP(FİLTRE!$C4819,'SKT LİSTESİ'!$F:$S,13,0)),"")</f>
        <v/>
      </c>
      <c r="M4819" s="135" t="str">
        <f ca="1">IFERROR(IF($C4819="","",VLOOKUP(FİLTRE!$C4819,'SKT LİSTESİ'!$F:$AJ,14,0)),"")</f>
        <v/>
      </c>
      <c r="N4819" s="31" t="str">
        <f ca="1">IFERROR(IF($C4819="","",VLOOKUP(FİLTRE!$C4819,'SKT LİSTESİ'!$F:$AJ,22,0)),"")</f>
        <v/>
      </c>
      <c r="O4819" s="136" t="str">
        <f ca="1">IFERROR(IF($C4819="","",VLOOKUP(FİLTRE!$C4819,'SKT LİSTESİ'!$F:$AJ,23,0)),"")</f>
        <v/>
      </c>
      <c r="P4819" s="31"/>
      <c r="Q4819" s="31"/>
      <c r="R4819" s="137" t="str">
        <f ca="1">(IFERROR(IF($C4819="","",VLOOKUP(FİLTRE!$C4819,'SKT LİSTESİ'!$F:$AJ,15,0)),""))</f>
        <v/>
      </c>
      <c r="S4819" s="138" t="str">
        <f ca="1">IFERROR(IF($C4819="","",VLOOKUP(FİLTRE!$C4819,'SKT LİSTESİ'!$F:$AJ,16,0)),"")</f>
        <v/>
      </c>
      <c r="AF4819" s="179" t="str">
        <f t="shared" ca="1" si="302"/>
        <v/>
      </c>
      <c r="AG4819" s="179">
        <f t="shared" ca="1" si="303"/>
        <v>0</v>
      </c>
      <c r="AH4819" s="179">
        <f t="shared" ca="1" si="304"/>
        <v>0</v>
      </c>
    </row>
    <row r="4820" spans="2:34" ht="15.75" x14ac:dyDescent="0.25">
      <c r="B4820">
        <f t="shared" ca="1" si="301"/>
        <v>4808</v>
      </c>
      <c r="C4820" t="str">
        <f ca="1">IFERROR(VLOOKUP(B4820,'SKT LİSTESİ'!F:F,1,0),"")</f>
        <v/>
      </c>
      <c r="E4820" s="128" t="str">
        <f ca="1">IFERROR(IF($C4820="","",VLOOKUP(FİLTRE!$C4820,'SKT LİSTESİ'!$F:$S,5,0)),"")</f>
        <v/>
      </c>
      <c r="F4820" s="129" t="str">
        <f ca="1">IFERROR(IF($C4820="","",VLOOKUP(FİLTRE!$C4820,'SKT LİSTESİ'!$F:$S,7,0)),"")</f>
        <v/>
      </c>
      <c r="G4820" s="130" t="str">
        <f ca="1">IFERROR(IF($C4820="","",VLOOKUP(FİLTRE!$C4820,'SKT LİSTESİ'!$F:$S,8,0)),"")</f>
        <v/>
      </c>
      <c r="H4820" s="131" t="str">
        <f ca="1">IF(E4820="","",IF($C4820="","",VLOOKUP(FİLTRE!$C4820,'SKT LİSTESİ'!$F:$S,9,0)))</f>
        <v/>
      </c>
      <c r="I4820" s="132" t="str">
        <f ca="1">IFERROR(IF($C4820="","",VLOOKUP(FİLTRE!$C4820,'SKT LİSTESİ'!$F:$S,10,0)),"")</f>
        <v/>
      </c>
      <c r="J4820" s="133" t="str">
        <f ca="1">IFERROR(IF($C4820="","",VLOOKUP(FİLTRE!$C4820,'SKT LİSTESİ'!$F:$S,11,0)),"")</f>
        <v/>
      </c>
      <c r="K4820" s="134" t="str">
        <f ca="1">IFERROR(IF($C4820="","",VLOOKUP(FİLTRE!$C4820,'SKT LİSTESİ'!$F:$S,12,0)),"")</f>
        <v/>
      </c>
      <c r="L4820" s="134" t="str">
        <f ca="1">IFERROR(IF($C4820="","",VLOOKUP(FİLTRE!$C4820,'SKT LİSTESİ'!$F:$S,13,0)),"")</f>
        <v/>
      </c>
      <c r="M4820" s="135" t="str">
        <f ca="1">IFERROR(IF($C4820="","",VLOOKUP(FİLTRE!$C4820,'SKT LİSTESİ'!$F:$AJ,14,0)),"")</f>
        <v/>
      </c>
      <c r="N4820" s="31" t="str">
        <f ca="1">IFERROR(IF($C4820="","",VLOOKUP(FİLTRE!$C4820,'SKT LİSTESİ'!$F:$AJ,22,0)),"")</f>
        <v/>
      </c>
      <c r="O4820" s="136" t="str">
        <f ca="1">IFERROR(IF($C4820="","",VLOOKUP(FİLTRE!$C4820,'SKT LİSTESİ'!$F:$AJ,23,0)),"")</f>
        <v/>
      </c>
      <c r="P4820" s="31"/>
      <c r="Q4820" s="31"/>
      <c r="R4820" s="137" t="str">
        <f ca="1">(IFERROR(IF($C4820="","",VLOOKUP(FİLTRE!$C4820,'SKT LİSTESİ'!$F:$AJ,15,0)),""))</f>
        <v/>
      </c>
      <c r="S4820" s="138" t="str">
        <f ca="1">IFERROR(IF($C4820="","",VLOOKUP(FİLTRE!$C4820,'SKT LİSTESİ'!$F:$AJ,16,0)),"")</f>
        <v/>
      </c>
      <c r="AF4820" s="179" t="str">
        <f t="shared" ca="1" si="302"/>
        <v/>
      </c>
      <c r="AG4820" s="179">
        <f t="shared" ca="1" si="303"/>
        <v>0</v>
      </c>
      <c r="AH4820" s="179">
        <f t="shared" ca="1" si="304"/>
        <v>0</v>
      </c>
    </row>
    <row r="4821" spans="2:34" ht="15.75" x14ac:dyDescent="0.25">
      <c r="B4821">
        <f t="shared" ca="1" si="301"/>
        <v>4809</v>
      </c>
      <c r="C4821" t="str">
        <f ca="1">IFERROR(VLOOKUP(B4821,'SKT LİSTESİ'!F:F,1,0),"")</f>
        <v/>
      </c>
      <c r="E4821" s="128" t="str">
        <f ca="1">IFERROR(IF($C4821="","",VLOOKUP(FİLTRE!$C4821,'SKT LİSTESİ'!$F:$S,5,0)),"")</f>
        <v/>
      </c>
      <c r="F4821" s="129" t="str">
        <f ca="1">IFERROR(IF($C4821="","",VLOOKUP(FİLTRE!$C4821,'SKT LİSTESİ'!$F:$S,7,0)),"")</f>
        <v/>
      </c>
      <c r="G4821" s="130" t="str">
        <f ca="1">IFERROR(IF($C4821="","",VLOOKUP(FİLTRE!$C4821,'SKT LİSTESİ'!$F:$S,8,0)),"")</f>
        <v/>
      </c>
      <c r="H4821" s="131" t="str">
        <f ca="1">IF(E4821="","",IF($C4821="","",VLOOKUP(FİLTRE!$C4821,'SKT LİSTESİ'!$F:$S,9,0)))</f>
        <v/>
      </c>
      <c r="I4821" s="132" t="str">
        <f ca="1">IFERROR(IF($C4821="","",VLOOKUP(FİLTRE!$C4821,'SKT LİSTESİ'!$F:$S,10,0)),"")</f>
        <v/>
      </c>
      <c r="J4821" s="133" t="str">
        <f ca="1">IFERROR(IF($C4821="","",VLOOKUP(FİLTRE!$C4821,'SKT LİSTESİ'!$F:$S,11,0)),"")</f>
        <v/>
      </c>
      <c r="K4821" s="134" t="str">
        <f ca="1">IFERROR(IF($C4821="","",VLOOKUP(FİLTRE!$C4821,'SKT LİSTESİ'!$F:$S,12,0)),"")</f>
        <v/>
      </c>
      <c r="L4821" s="134" t="str">
        <f ca="1">IFERROR(IF($C4821="","",VLOOKUP(FİLTRE!$C4821,'SKT LİSTESİ'!$F:$S,13,0)),"")</f>
        <v/>
      </c>
      <c r="M4821" s="135" t="str">
        <f ca="1">IFERROR(IF($C4821="","",VLOOKUP(FİLTRE!$C4821,'SKT LİSTESİ'!$F:$AJ,14,0)),"")</f>
        <v/>
      </c>
      <c r="N4821" s="31" t="str">
        <f ca="1">IFERROR(IF($C4821="","",VLOOKUP(FİLTRE!$C4821,'SKT LİSTESİ'!$F:$AJ,22,0)),"")</f>
        <v/>
      </c>
      <c r="O4821" s="136" t="str">
        <f ca="1">IFERROR(IF($C4821="","",VLOOKUP(FİLTRE!$C4821,'SKT LİSTESİ'!$F:$AJ,23,0)),"")</f>
        <v/>
      </c>
      <c r="P4821" s="31"/>
      <c r="Q4821" s="31"/>
      <c r="R4821" s="137" t="str">
        <f ca="1">(IFERROR(IF($C4821="","",VLOOKUP(FİLTRE!$C4821,'SKT LİSTESİ'!$F:$AJ,15,0)),""))</f>
        <v/>
      </c>
      <c r="S4821" s="138" t="str">
        <f ca="1">IFERROR(IF($C4821="","",VLOOKUP(FİLTRE!$C4821,'SKT LİSTESİ'!$F:$AJ,16,0)),"")</f>
        <v/>
      </c>
      <c r="AF4821" s="179" t="str">
        <f t="shared" ca="1" si="302"/>
        <v/>
      </c>
      <c r="AG4821" s="179">
        <f t="shared" ca="1" si="303"/>
        <v>0</v>
      </c>
      <c r="AH4821" s="179">
        <f t="shared" ca="1" si="304"/>
        <v>0</v>
      </c>
    </row>
    <row r="4822" spans="2:34" ht="15.75" x14ac:dyDescent="0.25">
      <c r="B4822">
        <f t="shared" ca="1" si="301"/>
        <v>4810</v>
      </c>
      <c r="C4822" t="str">
        <f ca="1">IFERROR(VLOOKUP(B4822,'SKT LİSTESİ'!F:F,1,0),"")</f>
        <v/>
      </c>
      <c r="E4822" s="128" t="str">
        <f ca="1">IFERROR(IF($C4822="","",VLOOKUP(FİLTRE!$C4822,'SKT LİSTESİ'!$F:$S,5,0)),"")</f>
        <v/>
      </c>
      <c r="F4822" s="129" t="str">
        <f ca="1">IFERROR(IF($C4822="","",VLOOKUP(FİLTRE!$C4822,'SKT LİSTESİ'!$F:$S,7,0)),"")</f>
        <v/>
      </c>
      <c r="G4822" s="130" t="str">
        <f ca="1">IFERROR(IF($C4822="","",VLOOKUP(FİLTRE!$C4822,'SKT LİSTESİ'!$F:$S,8,0)),"")</f>
        <v/>
      </c>
      <c r="H4822" s="131" t="str">
        <f ca="1">IF(E4822="","",IF($C4822="","",VLOOKUP(FİLTRE!$C4822,'SKT LİSTESİ'!$F:$S,9,0)))</f>
        <v/>
      </c>
      <c r="I4822" s="132" t="str">
        <f ca="1">IFERROR(IF($C4822="","",VLOOKUP(FİLTRE!$C4822,'SKT LİSTESİ'!$F:$S,10,0)),"")</f>
        <v/>
      </c>
      <c r="J4822" s="133" t="str">
        <f ca="1">IFERROR(IF($C4822="","",VLOOKUP(FİLTRE!$C4822,'SKT LİSTESİ'!$F:$S,11,0)),"")</f>
        <v/>
      </c>
      <c r="K4822" s="134" t="str">
        <f ca="1">IFERROR(IF($C4822="","",VLOOKUP(FİLTRE!$C4822,'SKT LİSTESİ'!$F:$S,12,0)),"")</f>
        <v/>
      </c>
      <c r="L4822" s="134" t="str">
        <f ca="1">IFERROR(IF($C4822="","",VLOOKUP(FİLTRE!$C4822,'SKT LİSTESİ'!$F:$S,13,0)),"")</f>
        <v/>
      </c>
      <c r="M4822" s="135" t="str">
        <f ca="1">IFERROR(IF($C4822="","",VLOOKUP(FİLTRE!$C4822,'SKT LİSTESİ'!$F:$AJ,14,0)),"")</f>
        <v/>
      </c>
      <c r="N4822" s="31" t="str">
        <f ca="1">IFERROR(IF($C4822="","",VLOOKUP(FİLTRE!$C4822,'SKT LİSTESİ'!$F:$AJ,22,0)),"")</f>
        <v/>
      </c>
      <c r="O4822" s="136" t="str">
        <f ca="1">IFERROR(IF($C4822="","",VLOOKUP(FİLTRE!$C4822,'SKT LİSTESİ'!$F:$AJ,23,0)),"")</f>
        <v/>
      </c>
      <c r="P4822" s="31"/>
      <c r="Q4822" s="31"/>
      <c r="R4822" s="137" t="str">
        <f ca="1">(IFERROR(IF($C4822="","",VLOOKUP(FİLTRE!$C4822,'SKT LİSTESİ'!$F:$AJ,15,0)),""))</f>
        <v/>
      </c>
      <c r="S4822" s="138" t="str">
        <f ca="1">IFERROR(IF($C4822="","",VLOOKUP(FİLTRE!$C4822,'SKT LİSTESİ'!$F:$AJ,16,0)),"")</f>
        <v/>
      </c>
      <c r="AF4822" s="179" t="str">
        <f t="shared" ca="1" si="302"/>
        <v/>
      </c>
      <c r="AG4822" s="179">
        <f t="shared" ca="1" si="303"/>
        <v>0</v>
      </c>
      <c r="AH4822" s="179">
        <f t="shared" ca="1" si="304"/>
        <v>0</v>
      </c>
    </row>
    <row r="4823" spans="2:34" ht="15.75" x14ac:dyDescent="0.25">
      <c r="B4823">
        <f t="shared" ca="1" si="301"/>
        <v>4811</v>
      </c>
      <c r="C4823" t="str">
        <f ca="1">IFERROR(VLOOKUP(B4823,'SKT LİSTESİ'!F:F,1,0),"")</f>
        <v/>
      </c>
      <c r="E4823" s="128" t="str">
        <f ca="1">IFERROR(IF($C4823="","",VLOOKUP(FİLTRE!$C4823,'SKT LİSTESİ'!$F:$S,5,0)),"")</f>
        <v/>
      </c>
      <c r="F4823" s="129" t="str">
        <f ca="1">IFERROR(IF($C4823="","",VLOOKUP(FİLTRE!$C4823,'SKT LİSTESİ'!$F:$S,7,0)),"")</f>
        <v/>
      </c>
      <c r="G4823" s="130" t="str">
        <f ca="1">IFERROR(IF($C4823="","",VLOOKUP(FİLTRE!$C4823,'SKT LİSTESİ'!$F:$S,8,0)),"")</f>
        <v/>
      </c>
      <c r="H4823" s="131" t="str">
        <f ca="1">IF(E4823="","",IF($C4823="","",VLOOKUP(FİLTRE!$C4823,'SKT LİSTESİ'!$F:$S,9,0)))</f>
        <v/>
      </c>
      <c r="I4823" s="132" t="str">
        <f ca="1">IFERROR(IF($C4823="","",VLOOKUP(FİLTRE!$C4823,'SKT LİSTESİ'!$F:$S,10,0)),"")</f>
        <v/>
      </c>
      <c r="J4823" s="133" t="str">
        <f ca="1">IFERROR(IF($C4823="","",VLOOKUP(FİLTRE!$C4823,'SKT LİSTESİ'!$F:$S,11,0)),"")</f>
        <v/>
      </c>
      <c r="K4823" s="134" t="str">
        <f ca="1">IFERROR(IF($C4823="","",VLOOKUP(FİLTRE!$C4823,'SKT LİSTESİ'!$F:$S,12,0)),"")</f>
        <v/>
      </c>
      <c r="L4823" s="134" t="str">
        <f ca="1">IFERROR(IF($C4823="","",VLOOKUP(FİLTRE!$C4823,'SKT LİSTESİ'!$F:$S,13,0)),"")</f>
        <v/>
      </c>
      <c r="M4823" s="135" t="str">
        <f ca="1">IFERROR(IF($C4823="","",VLOOKUP(FİLTRE!$C4823,'SKT LİSTESİ'!$F:$AJ,14,0)),"")</f>
        <v/>
      </c>
      <c r="N4823" s="31" t="str">
        <f ca="1">IFERROR(IF($C4823="","",VLOOKUP(FİLTRE!$C4823,'SKT LİSTESİ'!$F:$AJ,22,0)),"")</f>
        <v/>
      </c>
      <c r="O4823" s="136" t="str">
        <f ca="1">IFERROR(IF($C4823="","",VLOOKUP(FİLTRE!$C4823,'SKT LİSTESİ'!$F:$AJ,23,0)),"")</f>
        <v/>
      </c>
      <c r="P4823" s="31"/>
      <c r="Q4823" s="31"/>
      <c r="R4823" s="137" t="str">
        <f ca="1">(IFERROR(IF($C4823="","",VLOOKUP(FİLTRE!$C4823,'SKT LİSTESİ'!$F:$AJ,15,0)),""))</f>
        <v/>
      </c>
      <c r="S4823" s="138" t="str">
        <f ca="1">IFERROR(IF($C4823="","",VLOOKUP(FİLTRE!$C4823,'SKT LİSTESİ'!$F:$AJ,16,0)),"")</f>
        <v/>
      </c>
      <c r="AF4823" s="179" t="str">
        <f t="shared" ca="1" si="302"/>
        <v/>
      </c>
      <c r="AG4823" s="179">
        <f t="shared" ca="1" si="303"/>
        <v>0</v>
      </c>
      <c r="AH4823" s="179">
        <f t="shared" ca="1" si="304"/>
        <v>0</v>
      </c>
    </row>
    <row r="4824" spans="2:34" ht="15.75" x14ac:dyDescent="0.25">
      <c r="B4824">
        <f t="shared" ca="1" si="301"/>
        <v>4812</v>
      </c>
      <c r="C4824" t="str">
        <f ca="1">IFERROR(VLOOKUP(B4824,'SKT LİSTESİ'!F:F,1,0),"")</f>
        <v/>
      </c>
      <c r="E4824" s="128" t="str">
        <f ca="1">IFERROR(IF($C4824="","",VLOOKUP(FİLTRE!$C4824,'SKT LİSTESİ'!$F:$S,5,0)),"")</f>
        <v/>
      </c>
      <c r="F4824" s="129" t="str">
        <f ca="1">IFERROR(IF($C4824="","",VLOOKUP(FİLTRE!$C4824,'SKT LİSTESİ'!$F:$S,7,0)),"")</f>
        <v/>
      </c>
      <c r="G4824" s="130" t="str">
        <f ca="1">IFERROR(IF($C4824="","",VLOOKUP(FİLTRE!$C4824,'SKT LİSTESİ'!$F:$S,8,0)),"")</f>
        <v/>
      </c>
      <c r="H4824" s="131" t="str">
        <f ca="1">IF(E4824="","",IF($C4824="","",VLOOKUP(FİLTRE!$C4824,'SKT LİSTESİ'!$F:$S,9,0)))</f>
        <v/>
      </c>
      <c r="I4824" s="132" t="str">
        <f ca="1">IFERROR(IF($C4824="","",VLOOKUP(FİLTRE!$C4824,'SKT LİSTESİ'!$F:$S,10,0)),"")</f>
        <v/>
      </c>
      <c r="J4824" s="133" t="str">
        <f ca="1">IFERROR(IF($C4824="","",VLOOKUP(FİLTRE!$C4824,'SKT LİSTESİ'!$F:$S,11,0)),"")</f>
        <v/>
      </c>
      <c r="K4824" s="134" t="str">
        <f ca="1">IFERROR(IF($C4824="","",VLOOKUP(FİLTRE!$C4824,'SKT LİSTESİ'!$F:$S,12,0)),"")</f>
        <v/>
      </c>
      <c r="L4824" s="134" t="str">
        <f ca="1">IFERROR(IF($C4824="","",VLOOKUP(FİLTRE!$C4824,'SKT LİSTESİ'!$F:$S,13,0)),"")</f>
        <v/>
      </c>
      <c r="M4824" s="135" t="str">
        <f ca="1">IFERROR(IF($C4824="","",VLOOKUP(FİLTRE!$C4824,'SKT LİSTESİ'!$F:$AJ,14,0)),"")</f>
        <v/>
      </c>
      <c r="N4824" s="31" t="str">
        <f ca="1">IFERROR(IF($C4824="","",VLOOKUP(FİLTRE!$C4824,'SKT LİSTESİ'!$F:$AJ,22,0)),"")</f>
        <v/>
      </c>
      <c r="O4824" s="136" t="str">
        <f ca="1">IFERROR(IF($C4824="","",VLOOKUP(FİLTRE!$C4824,'SKT LİSTESİ'!$F:$AJ,23,0)),"")</f>
        <v/>
      </c>
      <c r="P4824" s="31"/>
      <c r="Q4824" s="31"/>
      <c r="R4824" s="137" t="str">
        <f ca="1">(IFERROR(IF($C4824="","",VLOOKUP(FİLTRE!$C4824,'SKT LİSTESİ'!$F:$AJ,15,0)),""))</f>
        <v/>
      </c>
      <c r="S4824" s="138" t="str">
        <f ca="1">IFERROR(IF($C4824="","",VLOOKUP(FİLTRE!$C4824,'SKT LİSTESİ'!$F:$AJ,16,0)),"")</f>
        <v/>
      </c>
      <c r="AF4824" s="179" t="str">
        <f t="shared" ca="1" si="302"/>
        <v/>
      </c>
      <c r="AG4824" s="179">
        <f t="shared" ca="1" si="303"/>
        <v>0</v>
      </c>
      <c r="AH4824" s="179">
        <f t="shared" ca="1" si="304"/>
        <v>0</v>
      </c>
    </row>
    <row r="4825" spans="2:34" ht="15.75" x14ac:dyDescent="0.25">
      <c r="B4825">
        <f t="shared" ca="1" si="301"/>
        <v>4813</v>
      </c>
      <c r="C4825" t="str">
        <f ca="1">IFERROR(VLOOKUP(B4825,'SKT LİSTESİ'!F:F,1,0),"")</f>
        <v/>
      </c>
      <c r="E4825" s="128" t="str">
        <f ca="1">IFERROR(IF($C4825="","",VLOOKUP(FİLTRE!$C4825,'SKT LİSTESİ'!$F:$S,5,0)),"")</f>
        <v/>
      </c>
      <c r="F4825" s="129" t="str">
        <f ca="1">IFERROR(IF($C4825="","",VLOOKUP(FİLTRE!$C4825,'SKT LİSTESİ'!$F:$S,7,0)),"")</f>
        <v/>
      </c>
      <c r="G4825" s="130" t="str">
        <f ca="1">IFERROR(IF($C4825="","",VLOOKUP(FİLTRE!$C4825,'SKT LİSTESİ'!$F:$S,8,0)),"")</f>
        <v/>
      </c>
      <c r="H4825" s="131" t="str">
        <f ca="1">IF(E4825="","",IF($C4825="","",VLOOKUP(FİLTRE!$C4825,'SKT LİSTESİ'!$F:$S,9,0)))</f>
        <v/>
      </c>
      <c r="I4825" s="132" t="str">
        <f ca="1">IFERROR(IF($C4825="","",VLOOKUP(FİLTRE!$C4825,'SKT LİSTESİ'!$F:$S,10,0)),"")</f>
        <v/>
      </c>
      <c r="J4825" s="133" t="str">
        <f ca="1">IFERROR(IF($C4825="","",VLOOKUP(FİLTRE!$C4825,'SKT LİSTESİ'!$F:$S,11,0)),"")</f>
        <v/>
      </c>
      <c r="K4825" s="134" t="str">
        <f ca="1">IFERROR(IF($C4825="","",VLOOKUP(FİLTRE!$C4825,'SKT LİSTESİ'!$F:$S,12,0)),"")</f>
        <v/>
      </c>
      <c r="L4825" s="134" t="str">
        <f ca="1">IFERROR(IF($C4825="","",VLOOKUP(FİLTRE!$C4825,'SKT LİSTESİ'!$F:$S,13,0)),"")</f>
        <v/>
      </c>
      <c r="M4825" s="135" t="str">
        <f ca="1">IFERROR(IF($C4825="","",VLOOKUP(FİLTRE!$C4825,'SKT LİSTESİ'!$F:$AJ,14,0)),"")</f>
        <v/>
      </c>
      <c r="N4825" s="31" t="str">
        <f ca="1">IFERROR(IF($C4825="","",VLOOKUP(FİLTRE!$C4825,'SKT LİSTESİ'!$F:$AJ,22,0)),"")</f>
        <v/>
      </c>
      <c r="O4825" s="136" t="str">
        <f ca="1">IFERROR(IF($C4825="","",VLOOKUP(FİLTRE!$C4825,'SKT LİSTESİ'!$F:$AJ,23,0)),"")</f>
        <v/>
      </c>
      <c r="P4825" s="31"/>
      <c r="Q4825" s="31"/>
      <c r="R4825" s="137" t="str">
        <f ca="1">(IFERROR(IF($C4825="","",VLOOKUP(FİLTRE!$C4825,'SKT LİSTESİ'!$F:$AJ,15,0)),""))</f>
        <v/>
      </c>
      <c r="S4825" s="138" t="str">
        <f ca="1">IFERROR(IF($C4825="","",VLOOKUP(FİLTRE!$C4825,'SKT LİSTESİ'!$F:$AJ,16,0)),"")</f>
        <v/>
      </c>
      <c r="AF4825" s="179" t="str">
        <f t="shared" ca="1" si="302"/>
        <v/>
      </c>
      <c r="AG4825" s="179">
        <f t="shared" ca="1" si="303"/>
        <v>0</v>
      </c>
      <c r="AH4825" s="179">
        <f t="shared" ca="1" si="304"/>
        <v>0</v>
      </c>
    </row>
    <row r="4826" spans="2:34" ht="15.75" x14ac:dyDescent="0.25">
      <c r="B4826">
        <f t="shared" ca="1" si="301"/>
        <v>4814</v>
      </c>
      <c r="C4826" t="str">
        <f ca="1">IFERROR(VLOOKUP(B4826,'SKT LİSTESİ'!F:F,1,0),"")</f>
        <v/>
      </c>
      <c r="E4826" s="128" t="str">
        <f ca="1">IFERROR(IF($C4826="","",VLOOKUP(FİLTRE!$C4826,'SKT LİSTESİ'!$F:$S,5,0)),"")</f>
        <v/>
      </c>
      <c r="F4826" s="129" t="str">
        <f ca="1">IFERROR(IF($C4826="","",VLOOKUP(FİLTRE!$C4826,'SKT LİSTESİ'!$F:$S,7,0)),"")</f>
        <v/>
      </c>
      <c r="G4826" s="130" t="str">
        <f ca="1">IFERROR(IF($C4826="","",VLOOKUP(FİLTRE!$C4826,'SKT LİSTESİ'!$F:$S,8,0)),"")</f>
        <v/>
      </c>
      <c r="H4826" s="131" t="str">
        <f ca="1">IF(E4826="","",IF($C4826="","",VLOOKUP(FİLTRE!$C4826,'SKT LİSTESİ'!$F:$S,9,0)))</f>
        <v/>
      </c>
      <c r="I4826" s="132" t="str">
        <f ca="1">IFERROR(IF($C4826="","",VLOOKUP(FİLTRE!$C4826,'SKT LİSTESİ'!$F:$S,10,0)),"")</f>
        <v/>
      </c>
      <c r="J4826" s="133" t="str">
        <f ca="1">IFERROR(IF($C4826="","",VLOOKUP(FİLTRE!$C4826,'SKT LİSTESİ'!$F:$S,11,0)),"")</f>
        <v/>
      </c>
      <c r="K4826" s="134" t="str">
        <f ca="1">IFERROR(IF($C4826="","",VLOOKUP(FİLTRE!$C4826,'SKT LİSTESİ'!$F:$S,12,0)),"")</f>
        <v/>
      </c>
      <c r="L4826" s="134" t="str">
        <f ca="1">IFERROR(IF($C4826="","",VLOOKUP(FİLTRE!$C4826,'SKT LİSTESİ'!$F:$S,13,0)),"")</f>
        <v/>
      </c>
      <c r="M4826" s="135" t="str">
        <f ca="1">IFERROR(IF($C4826="","",VLOOKUP(FİLTRE!$C4826,'SKT LİSTESİ'!$F:$AJ,14,0)),"")</f>
        <v/>
      </c>
      <c r="N4826" s="31" t="str">
        <f ca="1">IFERROR(IF($C4826="","",VLOOKUP(FİLTRE!$C4826,'SKT LİSTESİ'!$F:$AJ,22,0)),"")</f>
        <v/>
      </c>
      <c r="O4826" s="136" t="str">
        <f ca="1">IFERROR(IF($C4826="","",VLOOKUP(FİLTRE!$C4826,'SKT LİSTESİ'!$F:$AJ,23,0)),"")</f>
        <v/>
      </c>
      <c r="P4826" s="31"/>
      <c r="Q4826" s="31"/>
      <c r="R4826" s="137" t="str">
        <f ca="1">(IFERROR(IF($C4826="","",VLOOKUP(FİLTRE!$C4826,'SKT LİSTESİ'!$F:$AJ,15,0)),""))</f>
        <v/>
      </c>
      <c r="S4826" s="138" t="str">
        <f ca="1">IFERROR(IF($C4826="","",VLOOKUP(FİLTRE!$C4826,'SKT LİSTESİ'!$F:$AJ,16,0)),"")</f>
        <v/>
      </c>
      <c r="AF4826" s="179" t="str">
        <f t="shared" ca="1" si="302"/>
        <v/>
      </c>
      <c r="AG4826" s="179">
        <f t="shared" ca="1" si="303"/>
        <v>0</v>
      </c>
      <c r="AH4826" s="179">
        <f t="shared" ca="1" si="304"/>
        <v>0</v>
      </c>
    </row>
    <row r="4827" spans="2:34" ht="15.75" x14ac:dyDescent="0.25">
      <c r="B4827">
        <f t="shared" ca="1" si="301"/>
        <v>4815</v>
      </c>
      <c r="C4827" t="str">
        <f ca="1">IFERROR(VLOOKUP(B4827,'SKT LİSTESİ'!F:F,1,0),"")</f>
        <v/>
      </c>
      <c r="E4827" s="128" t="str">
        <f ca="1">IFERROR(IF($C4827="","",VLOOKUP(FİLTRE!$C4827,'SKT LİSTESİ'!$F:$S,5,0)),"")</f>
        <v/>
      </c>
      <c r="F4827" s="129" t="str">
        <f ca="1">IFERROR(IF($C4827="","",VLOOKUP(FİLTRE!$C4827,'SKT LİSTESİ'!$F:$S,7,0)),"")</f>
        <v/>
      </c>
      <c r="G4827" s="130" t="str">
        <f ca="1">IFERROR(IF($C4827="","",VLOOKUP(FİLTRE!$C4827,'SKT LİSTESİ'!$F:$S,8,0)),"")</f>
        <v/>
      </c>
      <c r="H4827" s="131" t="str">
        <f ca="1">IF(E4827="","",IF($C4827="","",VLOOKUP(FİLTRE!$C4827,'SKT LİSTESİ'!$F:$S,9,0)))</f>
        <v/>
      </c>
      <c r="I4827" s="132" t="str">
        <f ca="1">IFERROR(IF($C4827="","",VLOOKUP(FİLTRE!$C4827,'SKT LİSTESİ'!$F:$S,10,0)),"")</f>
        <v/>
      </c>
      <c r="J4827" s="133" t="str">
        <f ca="1">IFERROR(IF($C4827="","",VLOOKUP(FİLTRE!$C4827,'SKT LİSTESİ'!$F:$S,11,0)),"")</f>
        <v/>
      </c>
      <c r="K4827" s="134" t="str">
        <f ca="1">IFERROR(IF($C4827="","",VLOOKUP(FİLTRE!$C4827,'SKT LİSTESİ'!$F:$S,12,0)),"")</f>
        <v/>
      </c>
      <c r="L4827" s="134" t="str">
        <f ca="1">IFERROR(IF($C4827="","",VLOOKUP(FİLTRE!$C4827,'SKT LİSTESİ'!$F:$S,13,0)),"")</f>
        <v/>
      </c>
      <c r="M4827" s="135" t="str">
        <f ca="1">IFERROR(IF($C4827="","",VLOOKUP(FİLTRE!$C4827,'SKT LİSTESİ'!$F:$AJ,14,0)),"")</f>
        <v/>
      </c>
      <c r="N4827" s="31" t="str">
        <f ca="1">IFERROR(IF($C4827="","",VLOOKUP(FİLTRE!$C4827,'SKT LİSTESİ'!$F:$AJ,22,0)),"")</f>
        <v/>
      </c>
      <c r="O4827" s="136" t="str">
        <f ca="1">IFERROR(IF($C4827="","",VLOOKUP(FİLTRE!$C4827,'SKT LİSTESİ'!$F:$AJ,23,0)),"")</f>
        <v/>
      </c>
      <c r="P4827" s="31"/>
      <c r="Q4827" s="31"/>
      <c r="R4827" s="137" t="str">
        <f ca="1">(IFERROR(IF($C4827="","",VLOOKUP(FİLTRE!$C4827,'SKT LİSTESİ'!$F:$AJ,15,0)),""))</f>
        <v/>
      </c>
      <c r="S4827" s="138" t="str">
        <f ca="1">IFERROR(IF($C4827="","",VLOOKUP(FİLTRE!$C4827,'SKT LİSTESİ'!$F:$AJ,16,0)),"")</f>
        <v/>
      </c>
      <c r="AF4827" s="179" t="str">
        <f t="shared" ca="1" si="302"/>
        <v/>
      </c>
      <c r="AG4827" s="179">
        <f t="shared" ca="1" si="303"/>
        <v>0</v>
      </c>
      <c r="AH4827" s="179">
        <f t="shared" ca="1" si="304"/>
        <v>0</v>
      </c>
    </row>
    <row r="4828" spans="2:34" ht="15.75" x14ac:dyDescent="0.25">
      <c r="B4828">
        <f t="shared" ca="1" si="301"/>
        <v>4816</v>
      </c>
      <c r="C4828" t="str">
        <f ca="1">IFERROR(VLOOKUP(B4828,'SKT LİSTESİ'!F:F,1,0),"")</f>
        <v/>
      </c>
      <c r="E4828" s="128" t="str">
        <f ca="1">IFERROR(IF($C4828="","",VLOOKUP(FİLTRE!$C4828,'SKT LİSTESİ'!$F:$S,5,0)),"")</f>
        <v/>
      </c>
      <c r="F4828" s="129" t="str">
        <f ca="1">IFERROR(IF($C4828="","",VLOOKUP(FİLTRE!$C4828,'SKT LİSTESİ'!$F:$S,7,0)),"")</f>
        <v/>
      </c>
      <c r="G4828" s="130" t="str">
        <f ca="1">IFERROR(IF($C4828="","",VLOOKUP(FİLTRE!$C4828,'SKT LİSTESİ'!$F:$S,8,0)),"")</f>
        <v/>
      </c>
      <c r="H4828" s="131" t="str">
        <f ca="1">IF(E4828="","",IF($C4828="","",VLOOKUP(FİLTRE!$C4828,'SKT LİSTESİ'!$F:$S,9,0)))</f>
        <v/>
      </c>
      <c r="I4828" s="132" t="str">
        <f ca="1">IFERROR(IF($C4828="","",VLOOKUP(FİLTRE!$C4828,'SKT LİSTESİ'!$F:$S,10,0)),"")</f>
        <v/>
      </c>
      <c r="J4828" s="133" t="str">
        <f ca="1">IFERROR(IF($C4828="","",VLOOKUP(FİLTRE!$C4828,'SKT LİSTESİ'!$F:$S,11,0)),"")</f>
        <v/>
      </c>
      <c r="K4828" s="134" t="str">
        <f ca="1">IFERROR(IF($C4828="","",VLOOKUP(FİLTRE!$C4828,'SKT LİSTESİ'!$F:$S,12,0)),"")</f>
        <v/>
      </c>
      <c r="L4828" s="134" t="str">
        <f ca="1">IFERROR(IF($C4828="","",VLOOKUP(FİLTRE!$C4828,'SKT LİSTESİ'!$F:$S,13,0)),"")</f>
        <v/>
      </c>
      <c r="M4828" s="135" t="str">
        <f ca="1">IFERROR(IF($C4828="","",VLOOKUP(FİLTRE!$C4828,'SKT LİSTESİ'!$F:$AJ,14,0)),"")</f>
        <v/>
      </c>
      <c r="N4828" s="31" t="str">
        <f ca="1">IFERROR(IF($C4828="","",VLOOKUP(FİLTRE!$C4828,'SKT LİSTESİ'!$F:$AJ,22,0)),"")</f>
        <v/>
      </c>
      <c r="O4828" s="136" t="str">
        <f ca="1">IFERROR(IF($C4828="","",VLOOKUP(FİLTRE!$C4828,'SKT LİSTESİ'!$F:$AJ,23,0)),"")</f>
        <v/>
      </c>
      <c r="P4828" s="31"/>
      <c r="Q4828" s="31"/>
      <c r="R4828" s="137" t="str">
        <f ca="1">(IFERROR(IF($C4828="","",VLOOKUP(FİLTRE!$C4828,'SKT LİSTESİ'!$F:$AJ,15,0)),""))</f>
        <v/>
      </c>
      <c r="S4828" s="138" t="str">
        <f ca="1">IFERROR(IF($C4828="","",VLOOKUP(FİLTRE!$C4828,'SKT LİSTESİ'!$F:$AJ,16,0)),"")</f>
        <v/>
      </c>
      <c r="AF4828" s="179" t="str">
        <f t="shared" ca="1" si="302"/>
        <v/>
      </c>
      <c r="AG4828" s="179">
        <f t="shared" ca="1" si="303"/>
        <v>0</v>
      </c>
      <c r="AH4828" s="179">
        <f t="shared" ca="1" si="304"/>
        <v>0</v>
      </c>
    </row>
    <row r="4829" spans="2:34" ht="15.75" x14ac:dyDescent="0.25">
      <c r="B4829">
        <f t="shared" ca="1" si="301"/>
        <v>4817</v>
      </c>
      <c r="C4829" t="str">
        <f ca="1">IFERROR(VLOOKUP(B4829,'SKT LİSTESİ'!F:F,1,0),"")</f>
        <v/>
      </c>
      <c r="E4829" s="128" t="str">
        <f ca="1">IFERROR(IF($C4829="","",VLOOKUP(FİLTRE!$C4829,'SKT LİSTESİ'!$F:$S,5,0)),"")</f>
        <v/>
      </c>
      <c r="F4829" s="129" t="str">
        <f ca="1">IFERROR(IF($C4829="","",VLOOKUP(FİLTRE!$C4829,'SKT LİSTESİ'!$F:$S,7,0)),"")</f>
        <v/>
      </c>
      <c r="G4829" s="130" t="str">
        <f ca="1">IFERROR(IF($C4829="","",VLOOKUP(FİLTRE!$C4829,'SKT LİSTESİ'!$F:$S,8,0)),"")</f>
        <v/>
      </c>
      <c r="H4829" s="131" t="str">
        <f ca="1">IF(E4829="","",IF($C4829="","",VLOOKUP(FİLTRE!$C4829,'SKT LİSTESİ'!$F:$S,9,0)))</f>
        <v/>
      </c>
      <c r="I4829" s="132" t="str">
        <f ca="1">IFERROR(IF($C4829="","",VLOOKUP(FİLTRE!$C4829,'SKT LİSTESİ'!$F:$S,10,0)),"")</f>
        <v/>
      </c>
      <c r="J4829" s="133" t="str">
        <f ca="1">IFERROR(IF($C4829="","",VLOOKUP(FİLTRE!$C4829,'SKT LİSTESİ'!$F:$S,11,0)),"")</f>
        <v/>
      </c>
      <c r="K4829" s="134" t="str">
        <f ca="1">IFERROR(IF($C4829="","",VLOOKUP(FİLTRE!$C4829,'SKT LİSTESİ'!$F:$S,12,0)),"")</f>
        <v/>
      </c>
      <c r="L4829" s="134" t="str">
        <f ca="1">IFERROR(IF($C4829="","",VLOOKUP(FİLTRE!$C4829,'SKT LİSTESİ'!$F:$S,13,0)),"")</f>
        <v/>
      </c>
      <c r="M4829" s="135" t="str">
        <f ca="1">IFERROR(IF($C4829="","",VLOOKUP(FİLTRE!$C4829,'SKT LİSTESİ'!$F:$AJ,14,0)),"")</f>
        <v/>
      </c>
      <c r="N4829" s="31" t="str">
        <f ca="1">IFERROR(IF($C4829="","",VLOOKUP(FİLTRE!$C4829,'SKT LİSTESİ'!$F:$AJ,22,0)),"")</f>
        <v/>
      </c>
      <c r="O4829" s="136" t="str">
        <f ca="1">IFERROR(IF($C4829="","",VLOOKUP(FİLTRE!$C4829,'SKT LİSTESİ'!$F:$AJ,23,0)),"")</f>
        <v/>
      </c>
      <c r="P4829" s="31"/>
      <c r="Q4829" s="31"/>
      <c r="R4829" s="137" t="str">
        <f ca="1">(IFERROR(IF($C4829="","",VLOOKUP(FİLTRE!$C4829,'SKT LİSTESİ'!$F:$AJ,15,0)),""))</f>
        <v/>
      </c>
      <c r="S4829" s="138" t="str">
        <f ca="1">IFERROR(IF($C4829="","",VLOOKUP(FİLTRE!$C4829,'SKT LİSTESİ'!$F:$AJ,16,0)),"")</f>
        <v/>
      </c>
      <c r="AF4829" s="179" t="str">
        <f t="shared" ca="1" si="302"/>
        <v/>
      </c>
      <c r="AG4829" s="179">
        <f t="shared" ca="1" si="303"/>
        <v>0</v>
      </c>
      <c r="AH4829" s="179">
        <f t="shared" ca="1" si="304"/>
        <v>0</v>
      </c>
    </row>
    <row r="4830" spans="2:34" ht="15.75" x14ac:dyDescent="0.25">
      <c r="B4830">
        <f t="shared" ca="1" si="301"/>
        <v>4818</v>
      </c>
      <c r="C4830" t="str">
        <f ca="1">IFERROR(VLOOKUP(B4830,'SKT LİSTESİ'!F:F,1,0),"")</f>
        <v/>
      </c>
      <c r="E4830" s="128" t="str">
        <f ca="1">IFERROR(IF($C4830="","",VLOOKUP(FİLTRE!$C4830,'SKT LİSTESİ'!$F:$S,5,0)),"")</f>
        <v/>
      </c>
      <c r="F4830" s="129" t="str">
        <f ca="1">IFERROR(IF($C4830="","",VLOOKUP(FİLTRE!$C4830,'SKT LİSTESİ'!$F:$S,7,0)),"")</f>
        <v/>
      </c>
      <c r="G4830" s="130" t="str">
        <f ca="1">IFERROR(IF($C4830="","",VLOOKUP(FİLTRE!$C4830,'SKT LİSTESİ'!$F:$S,8,0)),"")</f>
        <v/>
      </c>
      <c r="H4830" s="131" t="str">
        <f ca="1">IF(E4830="","",IF($C4830="","",VLOOKUP(FİLTRE!$C4830,'SKT LİSTESİ'!$F:$S,9,0)))</f>
        <v/>
      </c>
      <c r="I4830" s="132" t="str">
        <f ca="1">IFERROR(IF($C4830="","",VLOOKUP(FİLTRE!$C4830,'SKT LİSTESİ'!$F:$S,10,0)),"")</f>
        <v/>
      </c>
      <c r="J4830" s="133" t="str">
        <f ca="1">IFERROR(IF($C4830="","",VLOOKUP(FİLTRE!$C4830,'SKT LİSTESİ'!$F:$S,11,0)),"")</f>
        <v/>
      </c>
      <c r="K4830" s="134" t="str">
        <f ca="1">IFERROR(IF($C4830="","",VLOOKUP(FİLTRE!$C4830,'SKT LİSTESİ'!$F:$S,12,0)),"")</f>
        <v/>
      </c>
      <c r="L4830" s="134" t="str">
        <f ca="1">IFERROR(IF($C4830="","",VLOOKUP(FİLTRE!$C4830,'SKT LİSTESİ'!$F:$S,13,0)),"")</f>
        <v/>
      </c>
      <c r="M4830" s="135" t="str">
        <f ca="1">IFERROR(IF($C4830="","",VLOOKUP(FİLTRE!$C4830,'SKT LİSTESİ'!$F:$AJ,14,0)),"")</f>
        <v/>
      </c>
      <c r="N4830" s="31" t="str">
        <f ca="1">IFERROR(IF($C4830="","",VLOOKUP(FİLTRE!$C4830,'SKT LİSTESİ'!$F:$AJ,22,0)),"")</f>
        <v/>
      </c>
      <c r="O4830" s="136" t="str">
        <f ca="1">IFERROR(IF($C4830="","",VLOOKUP(FİLTRE!$C4830,'SKT LİSTESİ'!$F:$AJ,23,0)),"")</f>
        <v/>
      </c>
      <c r="P4830" s="31"/>
      <c r="Q4830" s="31"/>
      <c r="R4830" s="137" t="str">
        <f ca="1">(IFERROR(IF($C4830="","",VLOOKUP(FİLTRE!$C4830,'SKT LİSTESİ'!$F:$AJ,15,0)),""))</f>
        <v/>
      </c>
      <c r="S4830" s="138" t="str">
        <f ca="1">IFERROR(IF($C4830="","",VLOOKUP(FİLTRE!$C4830,'SKT LİSTESİ'!$F:$AJ,16,0)),"")</f>
        <v/>
      </c>
      <c r="AF4830" s="179" t="str">
        <f t="shared" ca="1" si="302"/>
        <v/>
      </c>
      <c r="AG4830" s="179">
        <f t="shared" ca="1" si="303"/>
        <v>0</v>
      </c>
      <c r="AH4830" s="179">
        <f t="shared" ca="1" si="304"/>
        <v>0</v>
      </c>
    </row>
    <row r="4831" spans="2:34" ht="15.75" x14ac:dyDescent="0.25">
      <c r="B4831">
        <f t="shared" ca="1" si="301"/>
        <v>4819</v>
      </c>
      <c r="C4831" t="str">
        <f ca="1">IFERROR(VLOOKUP(B4831,'SKT LİSTESİ'!F:F,1,0),"")</f>
        <v/>
      </c>
      <c r="E4831" s="128" t="str">
        <f ca="1">IFERROR(IF($C4831="","",VLOOKUP(FİLTRE!$C4831,'SKT LİSTESİ'!$F:$S,5,0)),"")</f>
        <v/>
      </c>
      <c r="F4831" s="129" t="str">
        <f ca="1">IFERROR(IF($C4831="","",VLOOKUP(FİLTRE!$C4831,'SKT LİSTESİ'!$F:$S,7,0)),"")</f>
        <v/>
      </c>
      <c r="G4831" s="130" t="str">
        <f ca="1">IFERROR(IF($C4831="","",VLOOKUP(FİLTRE!$C4831,'SKT LİSTESİ'!$F:$S,8,0)),"")</f>
        <v/>
      </c>
      <c r="H4831" s="131" t="str">
        <f ca="1">IF(E4831="","",IF($C4831="","",VLOOKUP(FİLTRE!$C4831,'SKT LİSTESİ'!$F:$S,9,0)))</f>
        <v/>
      </c>
      <c r="I4831" s="132" t="str">
        <f ca="1">IFERROR(IF($C4831="","",VLOOKUP(FİLTRE!$C4831,'SKT LİSTESİ'!$F:$S,10,0)),"")</f>
        <v/>
      </c>
      <c r="J4831" s="133" t="str">
        <f ca="1">IFERROR(IF($C4831="","",VLOOKUP(FİLTRE!$C4831,'SKT LİSTESİ'!$F:$S,11,0)),"")</f>
        <v/>
      </c>
      <c r="K4831" s="134" t="str">
        <f ca="1">IFERROR(IF($C4831="","",VLOOKUP(FİLTRE!$C4831,'SKT LİSTESİ'!$F:$S,12,0)),"")</f>
        <v/>
      </c>
      <c r="L4831" s="134" t="str">
        <f ca="1">IFERROR(IF($C4831="","",VLOOKUP(FİLTRE!$C4831,'SKT LİSTESİ'!$F:$S,13,0)),"")</f>
        <v/>
      </c>
      <c r="M4831" s="135" t="str">
        <f ca="1">IFERROR(IF($C4831="","",VLOOKUP(FİLTRE!$C4831,'SKT LİSTESİ'!$F:$AJ,14,0)),"")</f>
        <v/>
      </c>
      <c r="N4831" s="31" t="str">
        <f ca="1">IFERROR(IF($C4831="","",VLOOKUP(FİLTRE!$C4831,'SKT LİSTESİ'!$F:$AJ,22,0)),"")</f>
        <v/>
      </c>
      <c r="O4831" s="136" t="str">
        <f ca="1">IFERROR(IF($C4831="","",VLOOKUP(FİLTRE!$C4831,'SKT LİSTESİ'!$F:$AJ,23,0)),"")</f>
        <v/>
      </c>
      <c r="P4831" s="31"/>
      <c r="Q4831" s="31"/>
      <c r="R4831" s="137" t="str">
        <f ca="1">(IFERROR(IF($C4831="","",VLOOKUP(FİLTRE!$C4831,'SKT LİSTESİ'!$F:$AJ,15,0)),""))</f>
        <v/>
      </c>
      <c r="S4831" s="138" t="str">
        <f ca="1">IFERROR(IF($C4831="","",VLOOKUP(FİLTRE!$C4831,'SKT LİSTESİ'!$F:$AJ,16,0)),"")</f>
        <v/>
      </c>
      <c r="AF4831" s="179" t="str">
        <f t="shared" ca="1" si="302"/>
        <v/>
      </c>
      <c r="AG4831" s="179">
        <f t="shared" ca="1" si="303"/>
        <v>0</v>
      </c>
      <c r="AH4831" s="179">
        <f t="shared" ca="1" si="304"/>
        <v>0</v>
      </c>
    </row>
    <row r="4832" spans="2:34" ht="15.75" x14ac:dyDescent="0.25">
      <c r="B4832">
        <f t="shared" ca="1" si="301"/>
        <v>4820</v>
      </c>
      <c r="C4832" t="str">
        <f ca="1">IFERROR(VLOOKUP(B4832,'SKT LİSTESİ'!F:F,1,0),"")</f>
        <v/>
      </c>
      <c r="E4832" s="128" t="str">
        <f ca="1">IFERROR(IF($C4832="","",VLOOKUP(FİLTRE!$C4832,'SKT LİSTESİ'!$F:$S,5,0)),"")</f>
        <v/>
      </c>
      <c r="F4832" s="129" t="str">
        <f ca="1">IFERROR(IF($C4832="","",VLOOKUP(FİLTRE!$C4832,'SKT LİSTESİ'!$F:$S,7,0)),"")</f>
        <v/>
      </c>
      <c r="G4832" s="130" t="str">
        <f ca="1">IFERROR(IF($C4832="","",VLOOKUP(FİLTRE!$C4832,'SKT LİSTESİ'!$F:$S,8,0)),"")</f>
        <v/>
      </c>
      <c r="H4832" s="131" t="str">
        <f ca="1">IF(E4832="","",IF($C4832="","",VLOOKUP(FİLTRE!$C4832,'SKT LİSTESİ'!$F:$S,9,0)))</f>
        <v/>
      </c>
      <c r="I4832" s="132" t="str">
        <f ca="1">IFERROR(IF($C4832="","",VLOOKUP(FİLTRE!$C4832,'SKT LİSTESİ'!$F:$S,10,0)),"")</f>
        <v/>
      </c>
      <c r="J4832" s="133" t="str">
        <f ca="1">IFERROR(IF($C4832="","",VLOOKUP(FİLTRE!$C4832,'SKT LİSTESİ'!$F:$S,11,0)),"")</f>
        <v/>
      </c>
      <c r="K4832" s="134" t="str">
        <f ca="1">IFERROR(IF($C4832="","",VLOOKUP(FİLTRE!$C4832,'SKT LİSTESİ'!$F:$S,12,0)),"")</f>
        <v/>
      </c>
      <c r="L4832" s="134" t="str">
        <f ca="1">IFERROR(IF($C4832="","",VLOOKUP(FİLTRE!$C4832,'SKT LİSTESİ'!$F:$S,13,0)),"")</f>
        <v/>
      </c>
      <c r="M4832" s="135" t="str">
        <f ca="1">IFERROR(IF($C4832="","",VLOOKUP(FİLTRE!$C4832,'SKT LİSTESİ'!$F:$AJ,14,0)),"")</f>
        <v/>
      </c>
      <c r="N4832" s="31" t="str">
        <f ca="1">IFERROR(IF($C4832="","",VLOOKUP(FİLTRE!$C4832,'SKT LİSTESİ'!$F:$AJ,22,0)),"")</f>
        <v/>
      </c>
      <c r="O4832" s="136" t="str">
        <f ca="1">IFERROR(IF($C4832="","",VLOOKUP(FİLTRE!$C4832,'SKT LİSTESİ'!$F:$AJ,23,0)),"")</f>
        <v/>
      </c>
      <c r="P4832" s="31"/>
      <c r="Q4832" s="31"/>
      <c r="R4832" s="137" t="str">
        <f ca="1">(IFERROR(IF($C4832="","",VLOOKUP(FİLTRE!$C4832,'SKT LİSTESİ'!$F:$AJ,15,0)),""))</f>
        <v/>
      </c>
      <c r="S4832" s="138" t="str">
        <f ca="1">IFERROR(IF($C4832="","",VLOOKUP(FİLTRE!$C4832,'SKT LİSTESİ'!$F:$AJ,16,0)),"")</f>
        <v/>
      </c>
      <c r="AF4832" s="179" t="str">
        <f t="shared" ca="1" si="302"/>
        <v/>
      </c>
      <c r="AG4832" s="179">
        <f t="shared" ca="1" si="303"/>
        <v>0</v>
      </c>
      <c r="AH4832" s="179">
        <f t="shared" ca="1" si="304"/>
        <v>0</v>
      </c>
    </row>
    <row r="4833" spans="2:34" ht="15.75" x14ac:dyDescent="0.25">
      <c r="B4833">
        <f t="shared" ca="1" si="301"/>
        <v>4821</v>
      </c>
      <c r="C4833" t="str">
        <f ca="1">IFERROR(VLOOKUP(B4833,'SKT LİSTESİ'!F:F,1,0),"")</f>
        <v/>
      </c>
      <c r="E4833" s="128" t="str">
        <f ca="1">IFERROR(IF($C4833="","",VLOOKUP(FİLTRE!$C4833,'SKT LİSTESİ'!$F:$S,5,0)),"")</f>
        <v/>
      </c>
      <c r="F4833" s="129" t="str">
        <f ca="1">IFERROR(IF($C4833="","",VLOOKUP(FİLTRE!$C4833,'SKT LİSTESİ'!$F:$S,7,0)),"")</f>
        <v/>
      </c>
      <c r="G4833" s="130" t="str">
        <f ca="1">IFERROR(IF($C4833="","",VLOOKUP(FİLTRE!$C4833,'SKT LİSTESİ'!$F:$S,8,0)),"")</f>
        <v/>
      </c>
      <c r="H4833" s="131" t="str">
        <f ca="1">IF(E4833="","",IF($C4833="","",VLOOKUP(FİLTRE!$C4833,'SKT LİSTESİ'!$F:$S,9,0)))</f>
        <v/>
      </c>
      <c r="I4833" s="132" t="str">
        <f ca="1">IFERROR(IF($C4833="","",VLOOKUP(FİLTRE!$C4833,'SKT LİSTESİ'!$F:$S,10,0)),"")</f>
        <v/>
      </c>
      <c r="J4833" s="133" t="str">
        <f ca="1">IFERROR(IF($C4833="","",VLOOKUP(FİLTRE!$C4833,'SKT LİSTESİ'!$F:$S,11,0)),"")</f>
        <v/>
      </c>
      <c r="K4833" s="134" t="str">
        <f ca="1">IFERROR(IF($C4833="","",VLOOKUP(FİLTRE!$C4833,'SKT LİSTESİ'!$F:$S,12,0)),"")</f>
        <v/>
      </c>
      <c r="L4833" s="134" t="str">
        <f ca="1">IFERROR(IF($C4833="","",VLOOKUP(FİLTRE!$C4833,'SKT LİSTESİ'!$F:$S,13,0)),"")</f>
        <v/>
      </c>
      <c r="M4833" s="135" t="str">
        <f ca="1">IFERROR(IF($C4833="","",VLOOKUP(FİLTRE!$C4833,'SKT LİSTESİ'!$F:$AJ,14,0)),"")</f>
        <v/>
      </c>
      <c r="N4833" s="31" t="str">
        <f ca="1">IFERROR(IF($C4833="","",VLOOKUP(FİLTRE!$C4833,'SKT LİSTESİ'!$F:$AJ,22,0)),"")</f>
        <v/>
      </c>
      <c r="O4833" s="136" t="str">
        <f ca="1">IFERROR(IF($C4833="","",VLOOKUP(FİLTRE!$C4833,'SKT LİSTESİ'!$F:$AJ,23,0)),"")</f>
        <v/>
      </c>
      <c r="P4833" s="31"/>
      <c r="Q4833" s="31"/>
      <c r="R4833" s="137" t="str">
        <f ca="1">(IFERROR(IF($C4833="","",VLOOKUP(FİLTRE!$C4833,'SKT LİSTESİ'!$F:$AJ,15,0)),""))</f>
        <v/>
      </c>
      <c r="S4833" s="138" t="str">
        <f ca="1">IFERROR(IF($C4833="","",VLOOKUP(FİLTRE!$C4833,'SKT LİSTESİ'!$F:$AJ,16,0)),"")</f>
        <v/>
      </c>
      <c r="AF4833" s="179" t="str">
        <f t="shared" ca="1" si="302"/>
        <v/>
      </c>
      <c r="AG4833" s="179">
        <f t="shared" ca="1" si="303"/>
        <v>0</v>
      </c>
      <c r="AH4833" s="179">
        <f t="shared" ca="1" si="304"/>
        <v>0</v>
      </c>
    </row>
    <row r="4834" spans="2:34" ht="15.75" x14ac:dyDescent="0.25">
      <c r="B4834">
        <f t="shared" ca="1" si="301"/>
        <v>4822</v>
      </c>
      <c r="C4834" t="str">
        <f ca="1">IFERROR(VLOOKUP(B4834,'SKT LİSTESİ'!F:F,1,0),"")</f>
        <v/>
      </c>
      <c r="E4834" s="128" t="str">
        <f ca="1">IFERROR(IF($C4834="","",VLOOKUP(FİLTRE!$C4834,'SKT LİSTESİ'!$F:$S,5,0)),"")</f>
        <v/>
      </c>
      <c r="F4834" s="129" t="str">
        <f ca="1">IFERROR(IF($C4834="","",VLOOKUP(FİLTRE!$C4834,'SKT LİSTESİ'!$F:$S,7,0)),"")</f>
        <v/>
      </c>
      <c r="G4834" s="130" t="str">
        <f ca="1">IFERROR(IF($C4834="","",VLOOKUP(FİLTRE!$C4834,'SKT LİSTESİ'!$F:$S,8,0)),"")</f>
        <v/>
      </c>
      <c r="H4834" s="131" t="str">
        <f ca="1">IF(E4834="","",IF($C4834="","",VLOOKUP(FİLTRE!$C4834,'SKT LİSTESİ'!$F:$S,9,0)))</f>
        <v/>
      </c>
      <c r="I4834" s="132" t="str">
        <f ca="1">IFERROR(IF($C4834="","",VLOOKUP(FİLTRE!$C4834,'SKT LİSTESİ'!$F:$S,10,0)),"")</f>
        <v/>
      </c>
      <c r="J4834" s="133" t="str">
        <f ca="1">IFERROR(IF($C4834="","",VLOOKUP(FİLTRE!$C4834,'SKT LİSTESİ'!$F:$S,11,0)),"")</f>
        <v/>
      </c>
      <c r="K4834" s="134" t="str">
        <f ca="1">IFERROR(IF($C4834="","",VLOOKUP(FİLTRE!$C4834,'SKT LİSTESİ'!$F:$S,12,0)),"")</f>
        <v/>
      </c>
      <c r="L4834" s="134" t="str">
        <f ca="1">IFERROR(IF($C4834="","",VLOOKUP(FİLTRE!$C4834,'SKT LİSTESİ'!$F:$S,13,0)),"")</f>
        <v/>
      </c>
      <c r="M4834" s="135" t="str">
        <f ca="1">IFERROR(IF($C4834="","",VLOOKUP(FİLTRE!$C4834,'SKT LİSTESİ'!$F:$AJ,14,0)),"")</f>
        <v/>
      </c>
      <c r="N4834" s="31" t="str">
        <f ca="1">IFERROR(IF($C4834="","",VLOOKUP(FİLTRE!$C4834,'SKT LİSTESİ'!$F:$AJ,22,0)),"")</f>
        <v/>
      </c>
      <c r="O4834" s="136" t="str">
        <f ca="1">IFERROR(IF($C4834="","",VLOOKUP(FİLTRE!$C4834,'SKT LİSTESİ'!$F:$AJ,23,0)),"")</f>
        <v/>
      </c>
      <c r="P4834" s="31"/>
      <c r="Q4834" s="31"/>
      <c r="R4834" s="137" t="str">
        <f ca="1">(IFERROR(IF($C4834="","",VLOOKUP(FİLTRE!$C4834,'SKT LİSTESİ'!$F:$AJ,15,0)),""))</f>
        <v/>
      </c>
      <c r="S4834" s="138" t="str">
        <f ca="1">IFERROR(IF($C4834="","",VLOOKUP(FİLTRE!$C4834,'SKT LİSTESİ'!$F:$AJ,16,0)),"")</f>
        <v/>
      </c>
      <c r="AF4834" s="179" t="str">
        <f t="shared" ca="1" si="302"/>
        <v/>
      </c>
      <c r="AG4834" s="179">
        <f t="shared" ca="1" si="303"/>
        <v>0</v>
      </c>
      <c r="AH4834" s="179">
        <f t="shared" ca="1" si="304"/>
        <v>0</v>
      </c>
    </row>
    <row r="4835" spans="2:34" ht="15.75" x14ac:dyDescent="0.25">
      <c r="B4835">
        <f t="shared" ca="1" si="301"/>
        <v>4823</v>
      </c>
      <c r="C4835" t="str">
        <f ca="1">IFERROR(VLOOKUP(B4835,'SKT LİSTESİ'!F:F,1,0),"")</f>
        <v/>
      </c>
      <c r="E4835" s="128" t="str">
        <f ca="1">IFERROR(IF($C4835="","",VLOOKUP(FİLTRE!$C4835,'SKT LİSTESİ'!$F:$S,5,0)),"")</f>
        <v/>
      </c>
      <c r="F4835" s="129" t="str">
        <f ca="1">IFERROR(IF($C4835="","",VLOOKUP(FİLTRE!$C4835,'SKT LİSTESİ'!$F:$S,7,0)),"")</f>
        <v/>
      </c>
      <c r="G4835" s="130" t="str">
        <f ca="1">IFERROR(IF($C4835="","",VLOOKUP(FİLTRE!$C4835,'SKT LİSTESİ'!$F:$S,8,0)),"")</f>
        <v/>
      </c>
      <c r="H4835" s="131" t="str">
        <f ca="1">IF(E4835="","",IF($C4835="","",VLOOKUP(FİLTRE!$C4835,'SKT LİSTESİ'!$F:$S,9,0)))</f>
        <v/>
      </c>
      <c r="I4835" s="132" t="str">
        <f ca="1">IFERROR(IF($C4835="","",VLOOKUP(FİLTRE!$C4835,'SKT LİSTESİ'!$F:$S,10,0)),"")</f>
        <v/>
      </c>
      <c r="J4835" s="133" t="str">
        <f ca="1">IFERROR(IF($C4835="","",VLOOKUP(FİLTRE!$C4835,'SKT LİSTESİ'!$F:$S,11,0)),"")</f>
        <v/>
      </c>
      <c r="K4835" s="134" t="str">
        <f ca="1">IFERROR(IF($C4835="","",VLOOKUP(FİLTRE!$C4835,'SKT LİSTESİ'!$F:$S,12,0)),"")</f>
        <v/>
      </c>
      <c r="L4835" s="134" t="str">
        <f ca="1">IFERROR(IF($C4835="","",VLOOKUP(FİLTRE!$C4835,'SKT LİSTESİ'!$F:$S,13,0)),"")</f>
        <v/>
      </c>
      <c r="M4835" s="135" t="str">
        <f ca="1">IFERROR(IF($C4835="","",VLOOKUP(FİLTRE!$C4835,'SKT LİSTESİ'!$F:$AJ,14,0)),"")</f>
        <v/>
      </c>
      <c r="N4835" s="31" t="str">
        <f ca="1">IFERROR(IF($C4835="","",VLOOKUP(FİLTRE!$C4835,'SKT LİSTESİ'!$F:$AJ,22,0)),"")</f>
        <v/>
      </c>
      <c r="O4835" s="136" t="str">
        <f ca="1">IFERROR(IF($C4835="","",VLOOKUP(FİLTRE!$C4835,'SKT LİSTESİ'!$F:$AJ,23,0)),"")</f>
        <v/>
      </c>
      <c r="P4835" s="31"/>
      <c r="Q4835" s="31"/>
      <c r="R4835" s="137" t="str">
        <f ca="1">(IFERROR(IF($C4835="","",VLOOKUP(FİLTRE!$C4835,'SKT LİSTESİ'!$F:$AJ,15,0)),""))</f>
        <v/>
      </c>
      <c r="S4835" s="138" t="str">
        <f ca="1">IFERROR(IF($C4835="","",VLOOKUP(FİLTRE!$C4835,'SKT LİSTESİ'!$F:$AJ,16,0)),"")</f>
        <v/>
      </c>
      <c r="AF4835" s="179" t="str">
        <f t="shared" ca="1" si="302"/>
        <v/>
      </c>
      <c r="AG4835" s="179">
        <f t="shared" ca="1" si="303"/>
        <v>0</v>
      </c>
      <c r="AH4835" s="179">
        <f t="shared" ca="1" si="304"/>
        <v>0</v>
      </c>
    </row>
    <row r="4836" spans="2:34" ht="15.75" x14ac:dyDescent="0.25">
      <c r="B4836">
        <f t="shared" ca="1" si="301"/>
        <v>4824</v>
      </c>
      <c r="C4836" t="str">
        <f ca="1">IFERROR(VLOOKUP(B4836,'SKT LİSTESİ'!F:F,1,0),"")</f>
        <v/>
      </c>
      <c r="E4836" s="128" t="str">
        <f ca="1">IFERROR(IF($C4836="","",VLOOKUP(FİLTRE!$C4836,'SKT LİSTESİ'!$F:$S,5,0)),"")</f>
        <v/>
      </c>
      <c r="F4836" s="129" t="str">
        <f ca="1">IFERROR(IF($C4836="","",VLOOKUP(FİLTRE!$C4836,'SKT LİSTESİ'!$F:$S,7,0)),"")</f>
        <v/>
      </c>
      <c r="G4836" s="130" t="str">
        <f ca="1">IFERROR(IF($C4836="","",VLOOKUP(FİLTRE!$C4836,'SKT LİSTESİ'!$F:$S,8,0)),"")</f>
        <v/>
      </c>
      <c r="H4836" s="131" t="str">
        <f ca="1">IF(E4836="","",IF($C4836="","",VLOOKUP(FİLTRE!$C4836,'SKT LİSTESİ'!$F:$S,9,0)))</f>
        <v/>
      </c>
      <c r="I4836" s="132" t="str">
        <f ca="1">IFERROR(IF($C4836="","",VLOOKUP(FİLTRE!$C4836,'SKT LİSTESİ'!$F:$S,10,0)),"")</f>
        <v/>
      </c>
      <c r="J4836" s="133" t="str">
        <f ca="1">IFERROR(IF($C4836="","",VLOOKUP(FİLTRE!$C4836,'SKT LİSTESİ'!$F:$S,11,0)),"")</f>
        <v/>
      </c>
      <c r="K4836" s="134" t="str">
        <f ca="1">IFERROR(IF($C4836="","",VLOOKUP(FİLTRE!$C4836,'SKT LİSTESİ'!$F:$S,12,0)),"")</f>
        <v/>
      </c>
      <c r="L4836" s="134" t="str">
        <f ca="1">IFERROR(IF($C4836="","",VLOOKUP(FİLTRE!$C4836,'SKT LİSTESİ'!$F:$S,13,0)),"")</f>
        <v/>
      </c>
      <c r="M4836" s="135" t="str">
        <f ca="1">IFERROR(IF($C4836="","",VLOOKUP(FİLTRE!$C4836,'SKT LİSTESİ'!$F:$AJ,14,0)),"")</f>
        <v/>
      </c>
      <c r="N4836" s="31" t="str">
        <f ca="1">IFERROR(IF($C4836="","",VLOOKUP(FİLTRE!$C4836,'SKT LİSTESİ'!$F:$AJ,22,0)),"")</f>
        <v/>
      </c>
      <c r="O4836" s="136" t="str">
        <f ca="1">IFERROR(IF($C4836="","",VLOOKUP(FİLTRE!$C4836,'SKT LİSTESİ'!$F:$AJ,23,0)),"")</f>
        <v/>
      </c>
      <c r="P4836" s="31"/>
      <c r="Q4836" s="31"/>
      <c r="R4836" s="137" t="str">
        <f ca="1">(IFERROR(IF($C4836="","",VLOOKUP(FİLTRE!$C4836,'SKT LİSTESİ'!$F:$AJ,15,0)),""))</f>
        <v/>
      </c>
      <c r="S4836" s="138" t="str">
        <f ca="1">IFERROR(IF($C4836="","",VLOOKUP(FİLTRE!$C4836,'SKT LİSTESİ'!$F:$AJ,16,0)),"")</f>
        <v/>
      </c>
      <c r="AF4836" s="179" t="str">
        <f t="shared" ca="1" si="302"/>
        <v/>
      </c>
      <c r="AG4836" s="179">
        <f t="shared" ca="1" si="303"/>
        <v>0</v>
      </c>
      <c r="AH4836" s="179">
        <f t="shared" ca="1" si="304"/>
        <v>0</v>
      </c>
    </row>
    <row r="4837" spans="2:34" ht="15.75" x14ac:dyDescent="0.25">
      <c r="B4837">
        <f t="shared" ca="1" si="301"/>
        <v>4825</v>
      </c>
      <c r="C4837" t="str">
        <f ca="1">IFERROR(VLOOKUP(B4837,'SKT LİSTESİ'!F:F,1,0),"")</f>
        <v/>
      </c>
      <c r="E4837" s="128" t="str">
        <f ca="1">IFERROR(IF($C4837="","",VLOOKUP(FİLTRE!$C4837,'SKT LİSTESİ'!$F:$S,5,0)),"")</f>
        <v/>
      </c>
      <c r="F4837" s="129" t="str">
        <f ca="1">IFERROR(IF($C4837="","",VLOOKUP(FİLTRE!$C4837,'SKT LİSTESİ'!$F:$S,7,0)),"")</f>
        <v/>
      </c>
      <c r="G4837" s="130" t="str">
        <f ca="1">IFERROR(IF($C4837="","",VLOOKUP(FİLTRE!$C4837,'SKT LİSTESİ'!$F:$S,8,0)),"")</f>
        <v/>
      </c>
      <c r="H4837" s="131" t="str">
        <f ca="1">IF(E4837="","",IF($C4837="","",VLOOKUP(FİLTRE!$C4837,'SKT LİSTESİ'!$F:$S,9,0)))</f>
        <v/>
      </c>
      <c r="I4837" s="132" t="str">
        <f ca="1">IFERROR(IF($C4837="","",VLOOKUP(FİLTRE!$C4837,'SKT LİSTESİ'!$F:$S,10,0)),"")</f>
        <v/>
      </c>
      <c r="J4837" s="133" t="str">
        <f ca="1">IFERROR(IF($C4837="","",VLOOKUP(FİLTRE!$C4837,'SKT LİSTESİ'!$F:$S,11,0)),"")</f>
        <v/>
      </c>
      <c r="K4837" s="134" t="str">
        <f ca="1">IFERROR(IF($C4837="","",VLOOKUP(FİLTRE!$C4837,'SKT LİSTESİ'!$F:$S,12,0)),"")</f>
        <v/>
      </c>
      <c r="L4837" s="134" t="str">
        <f ca="1">IFERROR(IF($C4837="","",VLOOKUP(FİLTRE!$C4837,'SKT LİSTESİ'!$F:$S,13,0)),"")</f>
        <v/>
      </c>
      <c r="M4837" s="135" t="str">
        <f ca="1">IFERROR(IF($C4837="","",VLOOKUP(FİLTRE!$C4837,'SKT LİSTESİ'!$F:$AJ,14,0)),"")</f>
        <v/>
      </c>
      <c r="N4837" s="31" t="str">
        <f ca="1">IFERROR(IF($C4837="","",VLOOKUP(FİLTRE!$C4837,'SKT LİSTESİ'!$F:$AJ,22,0)),"")</f>
        <v/>
      </c>
      <c r="O4837" s="136" t="str">
        <f ca="1">IFERROR(IF($C4837="","",VLOOKUP(FİLTRE!$C4837,'SKT LİSTESİ'!$F:$AJ,23,0)),"")</f>
        <v/>
      </c>
      <c r="P4837" s="31"/>
      <c r="Q4837" s="31"/>
      <c r="R4837" s="137" t="str">
        <f ca="1">(IFERROR(IF($C4837="","",VLOOKUP(FİLTRE!$C4837,'SKT LİSTESİ'!$F:$AJ,15,0)),""))</f>
        <v/>
      </c>
      <c r="S4837" s="138" t="str">
        <f ca="1">IFERROR(IF($C4837="","",VLOOKUP(FİLTRE!$C4837,'SKT LİSTESİ'!$F:$AJ,16,0)),"")</f>
        <v/>
      </c>
      <c r="AF4837" s="179" t="str">
        <f t="shared" ca="1" si="302"/>
        <v/>
      </c>
      <c r="AG4837" s="179">
        <f t="shared" ca="1" si="303"/>
        <v>0</v>
      </c>
      <c r="AH4837" s="179">
        <f t="shared" ca="1" si="304"/>
        <v>0</v>
      </c>
    </row>
    <row r="4838" spans="2:34" ht="15.75" x14ac:dyDescent="0.25">
      <c r="B4838">
        <f t="shared" ca="1" si="301"/>
        <v>4826</v>
      </c>
      <c r="C4838" t="str">
        <f ca="1">IFERROR(VLOOKUP(B4838,'SKT LİSTESİ'!F:F,1,0),"")</f>
        <v/>
      </c>
      <c r="E4838" s="128" t="str">
        <f ca="1">IFERROR(IF($C4838="","",VLOOKUP(FİLTRE!$C4838,'SKT LİSTESİ'!$F:$S,5,0)),"")</f>
        <v/>
      </c>
      <c r="F4838" s="129" t="str">
        <f ca="1">IFERROR(IF($C4838="","",VLOOKUP(FİLTRE!$C4838,'SKT LİSTESİ'!$F:$S,7,0)),"")</f>
        <v/>
      </c>
      <c r="G4838" s="130" t="str">
        <f ca="1">IFERROR(IF($C4838="","",VLOOKUP(FİLTRE!$C4838,'SKT LİSTESİ'!$F:$S,8,0)),"")</f>
        <v/>
      </c>
      <c r="H4838" s="131" t="str">
        <f ca="1">IF(E4838="","",IF($C4838="","",VLOOKUP(FİLTRE!$C4838,'SKT LİSTESİ'!$F:$S,9,0)))</f>
        <v/>
      </c>
      <c r="I4838" s="132" t="str">
        <f ca="1">IFERROR(IF($C4838="","",VLOOKUP(FİLTRE!$C4838,'SKT LİSTESİ'!$F:$S,10,0)),"")</f>
        <v/>
      </c>
      <c r="J4838" s="133" t="str">
        <f ca="1">IFERROR(IF($C4838="","",VLOOKUP(FİLTRE!$C4838,'SKT LİSTESİ'!$F:$S,11,0)),"")</f>
        <v/>
      </c>
      <c r="K4838" s="134" t="str">
        <f ca="1">IFERROR(IF($C4838="","",VLOOKUP(FİLTRE!$C4838,'SKT LİSTESİ'!$F:$S,12,0)),"")</f>
        <v/>
      </c>
      <c r="L4838" s="134" t="str">
        <f ca="1">IFERROR(IF($C4838="","",VLOOKUP(FİLTRE!$C4838,'SKT LİSTESİ'!$F:$S,13,0)),"")</f>
        <v/>
      </c>
      <c r="M4838" s="135" t="str">
        <f ca="1">IFERROR(IF($C4838="","",VLOOKUP(FİLTRE!$C4838,'SKT LİSTESİ'!$F:$AJ,14,0)),"")</f>
        <v/>
      </c>
      <c r="N4838" s="31" t="str">
        <f ca="1">IFERROR(IF($C4838="","",VLOOKUP(FİLTRE!$C4838,'SKT LİSTESİ'!$F:$AJ,22,0)),"")</f>
        <v/>
      </c>
      <c r="O4838" s="136" t="str">
        <f ca="1">IFERROR(IF($C4838="","",VLOOKUP(FİLTRE!$C4838,'SKT LİSTESİ'!$F:$AJ,23,0)),"")</f>
        <v/>
      </c>
      <c r="P4838" s="31"/>
      <c r="Q4838" s="31"/>
      <c r="R4838" s="137" t="str">
        <f ca="1">(IFERROR(IF($C4838="","",VLOOKUP(FİLTRE!$C4838,'SKT LİSTESİ'!$F:$AJ,15,0)),""))</f>
        <v/>
      </c>
      <c r="S4838" s="138" t="str">
        <f ca="1">IFERROR(IF($C4838="","",VLOOKUP(FİLTRE!$C4838,'SKT LİSTESİ'!$F:$AJ,16,0)),"")</f>
        <v/>
      </c>
      <c r="AF4838" s="179" t="str">
        <f t="shared" ca="1" si="302"/>
        <v/>
      </c>
      <c r="AG4838" s="179">
        <f t="shared" ca="1" si="303"/>
        <v>0</v>
      </c>
      <c r="AH4838" s="179">
        <f t="shared" ca="1" si="304"/>
        <v>0</v>
      </c>
    </row>
    <row r="4839" spans="2:34" ht="15.75" x14ac:dyDescent="0.25">
      <c r="B4839">
        <f t="shared" ca="1" si="301"/>
        <v>4827</v>
      </c>
      <c r="C4839" t="str">
        <f ca="1">IFERROR(VLOOKUP(B4839,'SKT LİSTESİ'!F:F,1,0),"")</f>
        <v/>
      </c>
      <c r="E4839" s="128" t="str">
        <f ca="1">IFERROR(IF($C4839="","",VLOOKUP(FİLTRE!$C4839,'SKT LİSTESİ'!$F:$S,5,0)),"")</f>
        <v/>
      </c>
      <c r="F4839" s="129" t="str">
        <f ca="1">IFERROR(IF($C4839="","",VLOOKUP(FİLTRE!$C4839,'SKT LİSTESİ'!$F:$S,7,0)),"")</f>
        <v/>
      </c>
      <c r="G4839" s="130" t="str">
        <f ca="1">IFERROR(IF($C4839="","",VLOOKUP(FİLTRE!$C4839,'SKT LİSTESİ'!$F:$S,8,0)),"")</f>
        <v/>
      </c>
      <c r="H4839" s="131" t="str">
        <f ca="1">IF(E4839="","",IF($C4839="","",VLOOKUP(FİLTRE!$C4839,'SKT LİSTESİ'!$F:$S,9,0)))</f>
        <v/>
      </c>
      <c r="I4839" s="132" t="str">
        <f ca="1">IFERROR(IF($C4839="","",VLOOKUP(FİLTRE!$C4839,'SKT LİSTESİ'!$F:$S,10,0)),"")</f>
        <v/>
      </c>
      <c r="J4839" s="133" t="str">
        <f ca="1">IFERROR(IF($C4839="","",VLOOKUP(FİLTRE!$C4839,'SKT LİSTESİ'!$F:$S,11,0)),"")</f>
        <v/>
      </c>
      <c r="K4839" s="134" t="str">
        <f ca="1">IFERROR(IF($C4839="","",VLOOKUP(FİLTRE!$C4839,'SKT LİSTESİ'!$F:$S,12,0)),"")</f>
        <v/>
      </c>
      <c r="L4839" s="134" t="str">
        <f ca="1">IFERROR(IF($C4839="","",VLOOKUP(FİLTRE!$C4839,'SKT LİSTESİ'!$F:$S,13,0)),"")</f>
        <v/>
      </c>
      <c r="M4839" s="135" t="str">
        <f ca="1">IFERROR(IF($C4839="","",VLOOKUP(FİLTRE!$C4839,'SKT LİSTESİ'!$F:$AJ,14,0)),"")</f>
        <v/>
      </c>
      <c r="N4839" s="31" t="str">
        <f ca="1">IFERROR(IF($C4839="","",VLOOKUP(FİLTRE!$C4839,'SKT LİSTESİ'!$F:$AJ,22,0)),"")</f>
        <v/>
      </c>
      <c r="O4839" s="136" t="str">
        <f ca="1">IFERROR(IF($C4839="","",VLOOKUP(FİLTRE!$C4839,'SKT LİSTESİ'!$F:$AJ,23,0)),"")</f>
        <v/>
      </c>
      <c r="P4839" s="31"/>
      <c r="Q4839" s="31"/>
      <c r="R4839" s="137" t="str">
        <f ca="1">(IFERROR(IF($C4839="","",VLOOKUP(FİLTRE!$C4839,'SKT LİSTESİ'!$F:$AJ,15,0)),""))</f>
        <v/>
      </c>
      <c r="S4839" s="138" t="str">
        <f ca="1">IFERROR(IF($C4839="","",VLOOKUP(FİLTRE!$C4839,'SKT LİSTESİ'!$F:$AJ,16,0)),"")</f>
        <v/>
      </c>
      <c r="AF4839" s="179" t="str">
        <f t="shared" ca="1" si="302"/>
        <v/>
      </c>
      <c r="AG4839" s="179">
        <f t="shared" ca="1" si="303"/>
        <v>0</v>
      </c>
      <c r="AH4839" s="179">
        <f t="shared" ca="1" si="304"/>
        <v>0</v>
      </c>
    </row>
    <row r="4840" spans="2:34" ht="15.75" x14ac:dyDescent="0.25">
      <c r="B4840">
        <f t="shared" ca="1" si="301"/>
        <v>4828</v>
      </c>
      <c r="C4840" t="str">
        <f ca="1">IFERROR(VLOOKUP(B4840,'SKT LİSTESİ'!F:F,1,0),"")</f>
        <v/>
      </c>
      <c r="E4840" s="128" t="str">
        <f ca="1">IFERROR(IF($C4840="","",VLOOKUP(FİLTRE!$C4840,'SKT LİSTESİ'!$F:$S,5,0)),"")</f>
        <v/>
      </c>
      <c r="F4840" s="129" t="str">
        <f ca="1">IFERROR(IF($C4840="","",VLOOKUP(FİLTRE!$C4840,'SKT LİSTESİ'!$F:$S,7,0)),"")</f>
        <v/>
      </c>
      <c r="G4840" s="130" t="str">
        <f ca="1">IFERROR(IF($C4840="","",VLOOKUP(FİLTRE!$C4840,'SKT LİSTESİ'!$F:$S,8,0)),"")</f>
        <v/>
      </c>
      <c r="H4840" s="131" t="str">
        <f ca="1">IF(E4840="","",IF($C4840="","",VLOOKUP(FİLTRE!$C4840,'SKT LİSTESİ'!$F:$S,9,0)))</f>
        <v/>
      </c>
      <c r="I4840" s="132" t="str">
        <f ca="1">IFERROR(IF($C4840="","",VLOOKUP(FİLTRE!$C4840,'SKT LİSTESİ'!$F:$S,10,0)),"")</f>
        <v/>
      </c>
      <c r="J4840" s="133" t="str">
        <f ca="1">IFERROR(IF($C4840="","",VLOOKUP(FİLTRE!$C4840,'SKT LİSTESİ'!$F:$S,11,0)),"")</f>
        <v/>
      </c>
      <c r="K4840" s="134" t="str">
        <f ca="1">IFERROR(IF($C4840="","",VLOOKUP(FİLTRE!$C4840,'SKT LİSTESİ'!$F:$S,12,0)),"")</f>
        <v/>
      </c>
      <c r="L4840" s="134" t="str">
        <f ca="1">IFERROR(IF($C4840="","",VLOOKUP(FİLTRE!$C4840,'SKT LİSTESİ'!$F:$S,13,0)),"")</f>
        <v/>
      </c>
      <c r="M4840" s="135" t="str">
        <f ca="1">IFERROR(IF($C4840="","",VLOOKUP(FİLTRE!$C4840,'SKT LİSTESİ'!$F:$AJ,14,0)),"")</f>
        <v/>
      </c>
      <c r="N4840" s="31" t="str">
        <f ca="1">IFERROR(IF($C4840="","",VLOOKUP(FİLTRE!$C4840,'SKT LİSTESİ'!$F:$AJ,22,0)),"")</f>
        <v/>
      </c>
      <c r="O4840" s="136" t="str">
        <f ca="1">IFERROR(IF($C4840="","",VLOOKUP(FİLTRE!$C4840,'SKT LİSTESİ'!$F:$AJ,23,0)),"")</f>
        <v/>
      </c>
      <c r="P4840" s="31"/>
      <c r="Q4840" s="31"/>
      <c r="R4840" s="137" t="str">
        <f ca="1">(IFERROR(IF($C4840="","",VLOOKUP(FİLTRE!$C4840,'SKT LİSTESİ'!$F:$AJ,15,0)),""))</f>
        <v/>
      </c>
      <c r="S4840" s="138" t="str">
        <f ca="1">IFERROR(IF($C4840="","",VLOOKUP(FİLTRE!$C4840,'SKT LİSTESİ'!$F:$AJ,16,0)),"")</f>
        <v/>
      </c>
      <c r="AF4840" s="179" t="str">
        <f t="shared" ca="1" si="302"/>
        <v/>
      </c>
      <c r="AG4840" s="179">
        <f t="shared" ca="1" si="303"/>
        <v>0</v>
      </c>
      <c r="AH4840" s="179">
        <f t="shared" ca="1" si="304"/>
        <v>0</v>
      </c>
    </row>
    <row r="4841" spans="2:34" ht="15.75" x14ac:dyDescent="0.25">
      <c r="B4841">
        <f t="shared" ca="1" si="301"/>
        <v>4829</v>
      </c>
      <c r="C4841" t="str">
        <f ca="1">IFERROR(VLOOKUP(B4841,'SKT LİSTESİ'!F:F,1,0),"")</f>
        <v/>
      </c>
      <c r="E4841" s="128" t="str">
        <f ca="1">IFERROR(IF($C4841="","",VLOOKUP(FİLTRE!$C4841,'SKT LİSTESİ'!$F:$S,5,0)),"")</f>
        <v/>
      </c>
      <c r="F4841" s="129" t="str">
        <f ca="1">IFERROR(IF($C4841="","",VLOOKUP(FİLTRE!$C4841,'SKT LİSTESİ'!$F:$S,7,0)),"")</f>
        <v/>
      </c>
      <c r="G4841" s="130" t="str">
        <f ca="1">IFERROR(IF($C4841="","",VLOOKUP(FİLTRE!$C4841,'SKT LİSTESİ'!$F:$S,8,0)),"")</f>
        <v/>
      </c>
      <c r="H4841" s="131" t="str">
        <f ca="1">IF(E4841="","",IF($C4841="","",VLOOKUP(FİLTRE!$C4841,'SKT LİSTESİ'!$F:$S,9,0)))</f>
        <v/>
      </c>
      <c r="I4841" s="132" t="str">
        <f ca="1">IFERROR(IF($C4841="","",VLOOKUP(FİLTRE!$C4841,'SKT LİSTESİ'!$F:$S,10,0)),"")</f>
        <v/>
      </c>
      <c r="J4841" s="133" t="str">
        <f ca="1">IFERROR(IF($C4841="","",VLOOKUP(FİLTRE!$C4841,'SKT LİSTESİ'!$F:$S,11,0)),"")</f>
        <v/>
      </c>
      <c r="K4841" s="134" t="str">
        <f ca="1">IFERROR(IF($C4841="","",VLOOKUP(FİLTRE!$C4841,'SKT LİSTESİ'!$F:$S,12,0)),"")</f>
        <v/>
      </c>
      <c r="L4841" s="134" t="str">
        <f ca="1">IFERROR(IF($C4841="","",VLOOKUP(FİLTRE!$C4841,'SKT LİSTESİ'!$F:$S,13,0)),"")</f>
        <v/>
      </c>
      <c r="M4841" s="135" t="str">
        <f ca="1">IFERROR(IF($C4841="","",VLOOKUP(FİLTRE!$C4841,'SKT LİSTESİ'!$F:$AJ,14,0)),"")</f>
        <v/>
      </c>
      <c r="N4841" s="31" t="str">
        <f ca="1">IFERROR(IF($C4841="","",VLOOKUP(FİLTRE!$C4841,'SKT LİSTESİ'!$F:$AJ,22,0)),"")</f>
        <v/>
      </c>
      <c r="O4841" s="136" t="str">
        <f ca="1">IFERROR(IF($C4841="","",VLOOKUP(FİLTRE!$C4841,'SKT LİSTESİ'!$F:$AJ,23,0)),"")</f>
        <v/>
      </c>
      <c r="P4841" s="31"/>
      <c r="Q4841" s="31"/>
      <c r="R4841" s="137" t="str">
        <f ca="1">(IFERROR(IF($C4841="","",VLOOKUP(FİLTRE!$C4841,'SKT LİSTESİ'!$F:$AJ,15,0)),""))</f>
        <v/>
      </c>
      <c r="S4841" s="138" t="str">
        <f ca="1">IFERROR(IF($C4841="","",VLOOKUP(FİLTRE!$C4841,'SKT LİSTESİ'!$F:$AJ,16,0)),"")</f>
        <v/>
      </c>
      <c r="AF4841" s="179" t="str">
        <f t="shared" ca="1" si="302"/>
        <v/>
      </c>
      <c r="AG4841" s="179">
        <f t="shared" ca="1" si="303"/>
        <v>0</v>
      </c>
      <c r="AH4841" s="179">
        <f t="shared" ca="1" si="304"/>
        <v>0</v>
      </c>
    </row>
    <row r="4842" spans="2:34" ht="15.75" x14ac:dyDescent="0.25">
      <c r="B4842">
        <f t="shared" ca="1" si="301"/>
        <v>4830</v>
      </c>
      <c r="C4842" t="str">
        <f ca="1">IFERROR(VLOOKUP(B4842,'SKT LİSTESİ'!F:F,1,0),"")</f>
        <v/>
      </c>
      <c r="E4842" s="128" t="str">
        <f ca="1">IFERROR(IF($C4842="","",VLOOKUP(FİLTRE!$C4842,'SKT LİSTESİ'!$F:$S,5,0)),"")</f>
        <v/>
      </c>
      <c r="F4842" s="129" t="str">
        <f ca="1">IFERROR(IF($C4842="","",VLOOKUP(FİLTRE!$C4842,'SKT LİSTESİ'!$F:$S,7,0)),"")</f>
        <v/>
      </c>
      <c r="G4842" s="130" t="str">
        <f ca="1">IFERROR(IF($C4842="","",VLOOKUP(FİLTRE!$C4842,'SKT LİSTESİ'!$F:$S,8,0)),"")</f>
        <v/>
      </c>
      <c r="H4842" s="131" t="str">
        <f ca="1">IF(E4842="","",IF($C4842="","",VLOOKUP(FİLTRE!$C4842,'SKT LİSTESİ'!$F:$S,9,0)))</f>
        <v/>
      </c>
      <c r="I4842" s="132" t="str">
        <f ca="1">IFERROR(IF($C4842="","",VLOOKUP(FİLTRE!$C4842,'SKT LİSTESİ'!$F:$S,10,0)),"")</f>
        <v/>
      </c>
      <c r="J4842" s="133" t="str">
        <f ca="1">IFERROR(IF($C4842="","",VLOOKUP(FİLTRE!$C4842,'SKT LİSTESİ'!$F:$S,11,0)),"")</f>
        <v/>
      </c>
      <c r="K4842" s="134" t="str">
        <f ca="1">IFERROR(IF($C4842="","",VLOOKUP(FİLTRE!$C4842,'SKT LİSTESİ'!$F:$S,12,0)),"")</f>
        <v/>
      </c>
      <c r="L4842" s="134" t="str">
        <f ca="1">IFERROR(IF($C4842="","",VLOOKUP(FİLTRE!$C4842,'SKT LİSTESİ'!$F:$S,13,0)),"")</f>
        <v/>
      </c>
      <c r="M4842" s="135" t="str">
        <f ca="1">IFERROR(IF($C4842="","",VLOOKUP(FİLTRE!$C4842,'SKT LİSTESİ'!$F:$AJ,14,0)),"")</f>
        <v/>
      </c>
      <c r="N4842" s="31" t="str">
        <f ca="1">IFERROR(IF($C4842="","",VLOOKUP(FİLTRE!$C4842,'SKT LİSTESİ'!$F:$AJ,22,0)),"")</f>
        <v/>
      </c>
      <c r="O4842" s="136" t="str">
        <f ca="1">IFERROR(IF($C4842="","",VLOOKUP(FİLTRE!$C4842,'SKT LİSTESİ'!$F:$AJ,23,0)),"")</f>
        <v/>
      </c>
      <c r="P4842" s="31"/>
      <c r="Q4842" s="31"/>
      <c r="R4842" s="137" t="str">
        <f ca="1">(IFERROR(IF($C4842="","",VLOOKUP(FİLTRE!$C4842,'SKT LİSTESİ'!$F:$AJ,15,0)),""))</f>
        <v/>
      </c>
      <c r="S4842" s="138" t="str">
        <f ca="1">IFERROR(IF($C4842="","",VLOOKUP(FİLTRE!$C4842,'SKT LİSTESİ'!$F:$AJ,16,0)),"")</f>
        <v/>
      </c>
      <c r="AF4842" s="179" t="str">
        <f t="shared" ca="1" si="302"/>
        <v/>
      </c>
      <c r="AG4842" s="179">
        <f t="shared" ca="1" si="303"/>
        <v>0</v>
      </c>
      <c r="AH4842" s="179">
        <f t="shared" ca="1" si="304"/>
        <v>0</v>
      </c>
    </row>
    <row r="4843" spans="2:34" ht="15.75" x14ac:dyDescent="0.25">
      <c r="B4843">
        <f t="shared" ca="1" si="301"/>
        <v>4831</v>
      </c>
      <c r="C4843" t="str">
        <f ca="1">IFERROR(VLOOKUP(B4843,'SKT LİSTESİ'!F:F,1,0),"")</f>
        <v/>
      </c>
      <c r="E4843" s="128" t="str">
        <f ca="1">IFERROR(IF($C4843="","",VLOOKUP(FİLTRE!$C4843,'SKT LİSTESİ'!$F:$S,5,0)),"")</f>
        <v/>
      </c>
      <c r="F4843" s="129" t="str">
        <f ca="1">IFERROR(IF($C4843="","",VLOOKUP(FİLTRE!$C4843,'SKT LİSTESİ'!$F:$S,7,0)),"")</f>
        <v/>
      </c>
      <c r="G4843" s="130" t="str">
        <f ca="1">IFERROR(IF($C4843="","",VLOOKUP(FİLTRE!$C4843,'SKT LİSTESİ'!$F:$S,8,0)),"")</f>
        <v/>
      </c>
      <c r="H4843" s="131" t="str">
        <f ca="1">IF(E4843="","",IF($C4843="","",VLOOKUP(FİLTRE!$C4843,'SKT LİSTESİ'!$F:$S,9,0)))</f>
        <v/>
      </c>
      <c r="I4843" s="132" t="str">
        <f ca="1">IFERROR(IF($C4843="","",VLOOKUP(FİLTRE!$C4843,'SKT LİSTESİ'!$F:$S,10,0)),"")</f>
        <v/>
      </c>
      <c r="J4843" s="133" t="str">
        <f ca="1">IFERROR(IF($C4843="","",VLOOKUP(FİLTRE!$C4843,'SKT LİSTESİ'!$F:$S,11,0)),"")</f>
        <v/>
      </c>
      <c r="K4843" s="134" t="str">
        <f ca="1">IFERROR(IF($C4843="","",VLOOKUP(FİLTRE!$C4843,'SKT LİSTESİ'!$F:$S,12,0)),"")</f>
        <v/>
      </c>
      <c r="L4843" s="134" t="str">
        <f ca="1">IFERROR(IF($C4843="","",VLOOKUP(FİLTRE!$C4843,'SKT LİSTESİ'!$F:$S,13,0)),"")</f>
        <v/>
      </c>
      <c r="M4843" s="135" t="str">
        <f ca="1">IFERROR(IF($C4843="","",VLOOKUP(FİLTRE!$C4843,'SKT LİSTESİ'!$F:$AJ,14,0)),"")</f>
        <v/>
      </c>
      <c r="N4843" s="31" t="str">
        <f ca="1">IFERROR(IF($C4843="","",VLOOKUP(FİLTRE!$C4843,'SKT LİSTESİ'!$F:$AJ,22,0)),"")</f>
        <v/>
      </c>
      <c r="O4843" s="136" t="str">
        <f ca="1">IFERROR(IF($C4843="","",VLOOKUP(FİLTRE!$C4843,'SKT LİSTESİ'!$F:$AJ,23,0)),"")</f>
        <v/>
      </c>
      <c r="P4843" s="31"/>
      <c r="Q4843" s="31"/>
      <c r="R4843" s="137" t="str">
        <f ca="1">(IFERROR(IF($C4843="","",VLOOKUP(FİLTRE!$C4843,'SKT LİSTESİ'!$F:$AJ,15,0)),""))</f>
        <v/>
      </c>
      <c r="S4843" s="138" t="str">
        <f ca="1">IFERROR(IF($C4843="","",VLOOKUP(FİLTRE!$C4843,'SKT LİSTESİ'!$F:$AJ,16,0)),"")</f>
        <v/>
      </c>
      <c r="AF4843" s="179" t="str">
        <f t="shared" ca="1" si="302"/>
        <v/>
      </c>
      <c r="AG4843" s="179">
        <f t="shared" ca="1" si="303"/>
        <v>0</v>
      </c>
      <c r="AH4843" s="179">
        <f t="shared" ca="1" si="304"/>
        <v>0</v>
      </c>
    </row>
    <row r="4844" spans="2:34" ht="15.75" x14ac:dyDescent="0.25">
      <c r="B4844">
        <f t="shared" ca="1" si="301"/>
        <v>4832</v>
      </c>
      <c r="C4844" t="str">
        <f ca="1">IFERROR(VLOOKUP(B4844,'SKT LİSTESİ'!F:F,1,0),"")</f>
        <v/>
      </c>
      <c r="E4844" s="128" t="str">
        <f ca="1">IFERROR(IF($C4844="","",VLOOKUP(FİLTRE!$C4844,'SKT LİSTESİ'!$F:$S,5,0)),"")</f>
        <v/>
      </c>
      <c r="F4844" s="129" t="str">
        <f ca="1">IFERROR(IF($C4844="","",VLOOKUP(FİLTRE!$C4844,'SKT LİSTESİ'!$F:$S,7,0)),"")</f>
        <v/>
      </c>
      <c r="G4844" s="130" t="str">
        <f ca="1">IFERROR(IF($C4844="","",VLOOKUP(FİLTRE!$C4844,'SKT LİSTESİ'!$F:$S,8,0)),"")</f>
        <v/>
      </c>
      <c r="H4844" s="131" t="str">
        <f ca="1">IF(E4844="","",IF($C4844="","",VLOOKUP(FİLTRE!$C4844,'SKT LİSTESİ'!$F:$S,9,0)))</f>
        <v/>
      </c>
      <c r="I4844" s="132" t="str">
        <f ca="1">IFERROR(IF($C4844="","",VLOOKUP(FİLTRE!$C4844,'SKT LİSTESİ'!$F:$S,10,0)),"")</f>
        <v/>
      </c>
      <c r="J4844" s="133" t="str">
        <f ca="1">IFERROR(IF($C4844="","",VLOOKUP(FİLTRE!$C4844,'SKT LİSTESİ'!$F:$S,11,0)),"")</f>
        <v/>
      </c>
      <c r="K4844" s="134" t="str">
        <f ca="1">IFERROR(IF($C4844="","",VLOOKUP(FİLTRE!$C4844,'SKT LİSTESİ'!$F:$S,12,0)),"")</f>
        <v/>
      </c>
      <c r="L4844" s="134" t="str">
        <f ca="1">IFERROR(IF($C4844="","",VLOOKUP(FİLTRE!$C4844,'SKT LİSTESİ'!$F:$S,13,0)),"")</f>
        <v/>
      </c>
      <c r="M4844" s="135" t="str">
        <f ca="1">IFERROR(IF($C4844="","",VLOOKUP(FİLTRE!$C4844,'SKT LİSTESİ'!$F:$AJ,14,0)),"")</f>
        <v/>
      </c>
      <c r="N4844" s="31" t="str">
        <f ca="1">IFERROR(IF($C4844="","",VLOOKUP(FİLTRE!$C4844,'SKT LİSTESİ'!$F:$AJ,22,0)),"")</f>
        <v/>
      </c>
      <c r="O4844" s="136" t="str">
        <f ca="1">IFERROR(IF($C4844="","",VLOOKUP(FİLTRE!$C4844,'SKT LİSTESİ'!$F:$AJ,23,0)),"")</f>
        <v/>
      </c>
      <c r="P4844" s="31"/>
      <c r="Q4844" s="31"/>
      <c r="R4844" s="137" t="str">
        <f ca="1">(IFERROR(IF($C4844="","",VLOOKUP(FİLTRE!$C4844,'SKT LİSTESİ'!$F:$AJ,15,0)),""))</f>
        <v/>
      </c>
      <c r="S4844" s="138" t="str">
        <f ca="1">IFERROR(IF($C4844="","",VLOOKUP(FİLTRE!$C4844,'SKT LİSTESİ'!$F:$AJ,16,0)),"")</f>
        <v/>
      </c>
      <c r="AF4844" s="179" t="str">
        <f t="shared" ca="1" si="302"/>
        <v/>
      </c>
      <c r="AG4844" s="179">
        <f t="shared" ca="1" si="303"/>
        <v>0</v>
      </c>
      <c r="AH4844" s="179">
        <f t="shared" ca="1" si="304"/>
        <v>0</v>
      </c>
    </row>
    <row r="4845" spans="2:34" ht="15.75" x14ac:dyDescent="0.25">
      <c r="B4845">
        <f t="shared" ca="1" si="301"/>
        <v>4833</v>
      </c>
      <c r="C4845" t="str">
        <f ca="1">IFERROR(VLOOKUP(B4845,'SKT LİSTESİ'!F:F,1,0),"")</f>
        <v/>
      </c>
      <c r="E4845" s="128" t="str">
        <f ca="1">IFERROR(IF($C4845="","",VLOOKUP(FİLTRE!$C4845,'SKT LİSTESİ'!$F:$S,5,0)),"")</f>
        <v/>
      </c>
      <c r="F4845" s="129" t="str">
        <f ca="1">IFERROR(IF($C4845="","",VLOOKUP(FİLTRE!$C4845,'SKT LİSTESİ'!$F:$S,7,0)),"")</f>
        <v/>
      </c>
      <c r="G4845" s="130" t="str">
        <f ca="1">IFERROR(IF($C4845="","",VLOOKUP(FİLTRE!$C4845,'SKT LİSTESİ'!$F:$S,8,0)),"")</f>
        <v/>
      </c>
      <c r="H4845" s="131" t="str">
        <f ca="1">IF(E4845="","",IF($C4845="","",VLOOKUP(FİLTRE!$C4845,'SKT LİSTESİ'!$F:$S,9,0)))</f>
        <v/>
      </c>
      <c r="I4845" s="132" t="str">
        <f ca="1">IFERROR(IF($C4845="","",VLOOKUP(FİLTRE!$C4845,'SKT LİSTESİ'!$F:$S,10,0)),"")</f>
        <v/>
      </c>
      <c r="J4845" s="133" t="str">
        <f ca="1">IFERROR(IF($C4845="","",VLOOKUP(FİLTRE!$C4845,'SKT LİSTESİ'!$F:$S,11,0)),"")</f>
        <v/>
      </c>
      <c r="K4845" s="134" t="str">
        <f ca="1">IFERROR(IF($C4845="","",VLOOKUP(FİLTRE!$C4845,'SKT LİSTESİ'!$F:$S,12,0)),"")</f>
        <v/>
      </c>
      <c r="L4845" s="134" t="str">
        <f ca="1">IFERROR(IF($C4845="","",VLOOKUP(FİLTRE!$C4845,'SKT LİSTESİ'!$F:$S,13,0)),"")</f>
        <v/>
      </c>
      <c r="M4845" s="135" t="str">
        <f ca="1">IFERROR(IF($C4845="","",VLOOKUP(FİLTRE!$C4845,'SKT LİSTESİ'!$F:$AJ,14,0)),"")</f>
        <v/>
      </c>
      <c r="N4845" s="31" t="str">
        <f ca="1">IFERROR(IF($C4845="","",VLOOKUP(FİLTRE!$C4845,'SKT LİSTESİ'!$F:$AJ,22,0)),"")</f>
        <v/>
      </c>
      <c r="O4845" s="136" t="str">
        <f ca="1">IFERROR(IF($C4845="","",VLOOKUP(FİLTRE!$C4845,'SKT LİSTESİ'!$F:$AJ,23,0)),"")</f>
        <v/>
      </c>
      <c r="P4845" s="31"/>
      <c r="Q4845" s="31"/>
      <c r="R4845" s="137" t="str">
        <f ca="1">(IFERROR(IF($C4845="","",VLOOKUP(FİLTRE!$C4845,'SKT LİSTESİ'!$F:$AJ,15,0)),""))</f>
        <v/>
      </c>
      <c r="S4845" s="138" t="str">
        <f ca="1">IFERROR(IF($C4845="","",VLOOKUP(FİLTRE!$C4845,'SKT LİSTESİ'!$F:$AJ,16,0)),"")</f>
        <v/>
      </c>
      <c r="AF4845" s="179" t="str">
        <f t="shared" ca="1" si="302"/>
        <v/>
      </c>
      <c r="AG4845" s="179">
        <f t="shared" ca="1" si="303"/>
        <v>0</v>
      </c>
      <c r="AH4845" s="179">
        <f t="shared" ca="1" si="304"/>
        <v>0</v>
      </c>
    </row>
    <row r="4846" spans="2:34" ht="15.75" x14ac:dyDescent="0.25">
      <c r="B4846">
        <f t="shared" ca="1" si="301"/>
        <v>4834</v>
      </c>
      <c r="C4846" t="str">
        <f ca="1">IFERROR(VLOOKUP(B4846,'SKT LİSTESİ'!F:F,1,0),"")</f>
        <v/>
      </c>
      <c r="E4846" s="128" t="str">
        <f ca="1">IFERROR(IF($C4846="","",VLOOKUP(FİLTRE!$C4846,'SKT LİSTESİ'!$F:$S,5,0)),"")</f>
        <v/>
      </c>
      <c r="F4846" s="129" t="str">
        <f ca="1">IFERROR(IF($C4846="","",VLOOKUP(FİLTRE!$C4846,'SKT LİSTESİ'!$F:$S,7,0)),"")</f>
        <v/>
      </c>
      <c r="G4846" s="130" t="str">
        <f ca="1">IFERROR(IF($C4846="","",VLOOKUP(FİLTRE!$C4846,'SKT LİSTESİ'!$F:$S,8,0)),"")</f>
        <v/>
      </c>
      <c r="H4846" s="131" t="str">
        <f ca="1">IF(E4846="","",IF($C4846="","",VLOOKUP(FİLTRE!$C4846,'SKT LİSTESİ'!$F:$S,9,0)))</f>
        <v/>
      </c>
      <c r="I4846" s="132" t="str">
        <f ca="1">IFERROR(IF($C4846="","",VLOOKUP(FİLTRE!$C4846,'SKT LİSTESİ'!$F:$S,10,0)),"")</f>
        <v/>
      </c>
      <c r="J4846" s="133" t="str">
        <f ca="1">IFERROR(IF($C4846="","",VLOOKUP(FİLTRE!$C4846,'SKT LİSTESİ'!$F:$S,11,0)),"")</f>
        <v/>
      </c>
      <c r="K4846" s="134" t="str">
        <f ca="1">IFERROR(IF($C4846="","",VLOOKUP(FİLTRE!$C4846,'SKT LİSTESİ'!$F:$S,12,0)),"")</f>
        <v/>
      </c>
      <c r="L4846" s="134" t="str">
        <f ca="1">IFERROR(IF($C4846="","",VLOOKUP(FİLTRE!$C4846,'SKT LİSTESİ'!$F:$S,13,0)),"")</f>
        <v/>
      </c>
      <c r="M4846" s="135" t="str">
        <f ca="1">IFERROR(IF($C4846="","",VLOOKUP(FİLTRE!$C4846,'SKT LİSTESİ'!$F:$AJ,14,0)),"")</f>
        <v/>
      </c>
      <c r="N4846" s="31" t="str">
        <f ca="1">IFERROR(IF($C4846="","",VLOOKUP(FİLTRE!$C4846,'SKT LİSTESİ'!$F:$AJ,22,0)),"")</f>
        <v/>
      </c>
      <c r="O4846" s="136" t="str">
        <f ca="1">IFERROR(IF($C4846="","",VLOOKUP(FİLTRE!$C4846,'SKT LİSTESİ'!$F:$AJ,23,0)),"")</f>
        <v/>
      </c>
      <c r="P4846" s="31"/>
      <c r="Q4846" s="31"/>
      <c r="R4846" s="137" t="str">
        <f ca="1">(IFERROR(IF($C4846="","",VLOOKUP(FİLTRE!$C4846,'SKT LİSTESİ'!$F:$AJ,15,0)),""))</f>
        <v/>
      </c>
      <c r="S4846" s="138" t="str">
        <f ca="1">IFERROR(IF($C4846="","",VLOOKUP(FİLTRE!$C4846,'SKT LİSTESİ'!$F:$AJ,16,0)),"")</f>
        <v/>
      </c>
      <c r="AF4846" s="179" t="str">
        <f t="shared" ca="1" si="302"/>
        <v/>
      </c>
      <c r="AG4846" s="179">
        <f t="shared" ca="1" si="303"/>
        <v>0</v>
      </c>
      <c r="AH4846" s="179">
        <f t="shared" ca="1" si="304"/>
        <v>0</v>
      </c>
    </row>
    <row r="4847" spans="2:34" ht="15.75" x14ac:dyDescent="0.25">
      <c r="B4847">
        <f t="shared" ca="1" si="301"/>
        <v>4835</v>
      </c>
      <c r="C4847" t="str">
        <f ca="1">IFERROR(VLOOKUP(B4847,'SKT LİSTESİ'!F:F,1,0),"")</f>
        <v/>
      </c>
      <c r="E4847" s="128" t="str">
        <f ca="1">IFERROR(IF($C4847="","",VLOOKUP(FİLTRE!$C4847,'SKT LİSTESİ'!$F:$S,5,0)),"")</f>
        <v/>
      </c>
      <c r="F4847" s="129" t="str">
        <f ca="1">IFERROR(IF($C4847="","",VLOOKUP(FİLTRE!$C4847,'SKT LİSTESİ'!$F:$S,7,0)),"")</f>
        <v/>
      </c>
      <c r="G4847" s="130" t="str">
        <f ca="1">IFERROR(IF($C4847="","",VLOOKUP(FİLTRE!$C4847,'SKT LİSTESİ'!$F:$S,8,0)),"")</f>
        <v/>
      </c>
      <c r="H4847" s="131" t="str">
        <f ca="1">IF(E4847="","",IF($C4847="","",VLOOKUP(FİLTRE!$C4847,'SKT LİSTESİ'!$F:$S,9,0)))</f>
        <v/>
      </c>
      <c r="I4847" s="132" t="str">
        <f ca="1">IFERROR(IF($C4847="","",VLOOKUP(FİLTRE!$C4847,'SKT LİSTESİ'!$F:$S,10,0)),"")</f>
        <v/>
      </c>
      <c r="J4847" s="133" t="str">
        <f ca="1">IFERROR(IF($C4847="","",VLOOKUP(FİLTRE!$C4847,'SKT LİSTESİ'!$F:$S,11,0)),"")</f>
        <v/>
      </c>
      <c r="K4847" s="134" t="str">
        <f ca="1">IFERROR(IF($C4847="","",VLOOKUP(FİLTRE!$C4847,'SKT LİSTESİ'!$F:$S,12,0)),"")</f>
        <v/>
      </c>
      <c r="L4847" s="134" t="str">
        <f ca="1">IFERROR(IF($C4847="","",VLOOKUP(FİLTRE!$C4847,'SKT LİSTESİ'!$F:$S,13,0)),"")</f>
        <v/>
      </c>
      <c r="M4847" s="135" t="str">
        <f ca="1">IFERROR(IF($C4847="","",VLOOKUP(FİLTRE!$C4847,'SKT LİSTESİ'!$F:$AJ,14,0)),"")</f>
        <v/>
      </c>
      <c r="N4847" s="31" t="str">
        <f ca="1">IFERROR(IF($C4847="","",VLOOKUP(FİLTRE!$C4847,'SKT LİSTESİ'!$F:$AJ,22,0)),"")</f>
        <v/>
      </c>
      <c r="O4847" s="136" t="str">
        <f ca="1">IFERROR(IF($C4847="","",VLOOKUP(FİLTRE!$C4847,'SKT LİSTESİ'!$F:$AJ,23,0)),"")</f>
        <v/>
      </c>
      <c r="P4847" s="31"/>
      <c r="Q4847" s="31"/>
      <c r="R4847" s="137" t="str">
        <f ca="1">(IFERROR(IF($C4847="","",VLOOKUP(FİLTRE!$C4847,'SKT LİSTESİ'!$F:$AJ,15,0)),""))</f>
        <v/>
      </c>
      <c r="S4847" s="138" t="str">
        <f ca="1">IFERROR(IF($C4847="","",VLOOKUP(FİLTRE!$C4847,'SKT LİSTESİ'!$F:$AJ,16,0)),"")</f>
        <v/>
      </c>
      <c r="AF4847" s="179" t="str">
        <f t="shared" ca="1" si="302"/>
        <v/>
      </c>
      <c r="AG4847" s="179">
        <f t="shared" ca="1" si="303"/>
        <v>0</v>
      </c>
      <c r="AH4847" s="179">
        <f t="shared" ca="1" si="304"/>
        <v>0</v>
      </c>
    </row>
    <row r="4848" spans="2:34" ht="15.75" x14ac:dyDescent="0.25">
      <c r="B4848">
        <f t="shared" ca="1" si="301"/>
        <v>4836</v>
      </c>
      <c r="C4848" t="str">
        <f ca="1">IFERROR(VLOOKUP(B4848,'SKT LİSTESİ'!F:F,1,0),"")</f>
        <v/>
      </c>
      <c r="E4848" s="128" t="str">
        <f ca="1">IFERROR(IF($C4848="","",VLOOKUP(FİLTRE!$C4848,'SKT LİSTESİ'!$F:$S,5,0)),"")</f>
        <v/>
      </c>
      <c r="F4848" s="129" t="str">
        <f ca="1">IFERROR(IF($C4848="","",VLOOKUP(FİLTRE!$C4848,'SKT LİSTESİ'!$F:$S,7,0)),"")</f>
        <v/>
      </c>
      <c r="G4848" s="130" t="str">
        <f ca="1">IFERROR(IF($C4848="","",VLOOKUP(FİLTRE!$C4848,'SKT LİSTESİ'!$F:$S,8,0)),"")</f>
        <v/>
      </c>
      <c r="H4848" s="131" t="str">
        <f ca="1">IF(E4848="","",IF($C4848="","",VLOOKUP(FİLTRE!$C4848,'SKT LİSTESİ'!$F:$S,9,0)))</f>
        <v/>
      </c>
      <c r="I4848" s="132" t="str">
        <f ca="1">IFERROR(IF($C4848="","",VLOOKUP(FİLTRE!$C4848,'SKT LİSTESİ'!$F:$S,10,0)),"")</f>
        <v/>
      </c>
      <c r="J4848" s="133" t="str">
        <f ca="1">IFERROR(IF($C4848="","",VLOOKUP(FİLTRE!$C4848,'SKT LİSTESİ'!$F:$S,11,0)),"")</f>
        <v/>
      </c>
      <c r="K4848" s="134" t="str">
        <f ca="1">IFERROR(IF($C4848="","",VLOOKUP(FİLTRE!$C4848,'SKT LİSTESİ'!$F:$S,12,0)),"")</f>
        <v/>
      </c>
      <c r="L4848" s="134" t="str">
        <f ca="1">IFERROR(IF($C4848="","",VLOOKUP(FİLTRE!$C4848,'SKT LİSTESİ'!$F:$S,13,0)),"")</f>
        <v/>
      </c>
      <c r="M4848" s="135" t="str">
        <f ca="1">IFERROR(IF($C4848="","",VLOOKUP(FİLTRE!$C4848,'SKT LİSTESİ'!$F:$AJ,14,0)),"")</f>
        <v/>
      </c>
      <c r="N4848" s="31" t="str">
        <f ca="1">IFERROR(IF($C4848="","",VLOOKUP(FİLTRE!$C4848,'SKT LİSTESİ'!$F:$AJ,22,0)),"")</f>
        <v/>
      </c>
      <c r="O4848" s="136" t="str">
        <f ca="1">IFERROR(IF($C4848="","",VLOOKUP(FİLTRE!$C4848,'SKT LİSTESİ'!$F:$AJ,23,0)),"")</f>
        <v/>
      </c>
      <c r="P4848" s="31"/>
      <c r="Q4848" s="31"/>
      <c r="R4848" s="137" t="str">
        <f ca="1">(IFERROR(IF($C4848="","",VLOOKUP(FİLTRE!$C4848,'SKT LİSTESİ'!$F:$AJ,15,0)),""))</f>
        <v/>
      </c>
      <c r="S4848" s="138" t="str">
        <f ca="1">IFERROR(IF($C4848="","",VLOOKUP(FİLTRE!$C4848,'SKT LİSTESİ'!$F:$AJ,16,0)),"")</f>
        <v/>
      </c>
      <c r="AF4848" s="179" t="str">
        <f t="shared" ca="1" si="302"/>
        <v/>
      </c>
      <c r="AG4848" s="179">
        <f t="shared" ca="1" si="303"/>
        <v>0</v>
      </c>
      <c r="AH4848" s="179">
        <f t="shared" ca="1" si="304"/>
        <v>0</v>
      </c>
    </row>
    <row r="4849" spans="2:34" ht="15.75" x14ac:dyDescent="0.25">
      <c r="B4849">
        <f t="shared" ca="1" si="301"/>
        <v>4837</v>
      </c>
      <c r="C4849" t="str">
        <f ca="1">IFERROR(VLOOKUP(B4849,'SKT LİSTESİ'!F:F,1,0),"")</f>
        <v/>
      </c>
      <c r="E4849" s="128" t="str">
        <f ca="1">IFERROR(IF($C4849="","",VLOOKUP(FİLTRE!$C4849,'SKT LİSTESİ'!$F:$S,5,0)),"")</f>
        <v/>
      </c>
      <c r="F4849" s="129" t="str">
        <f ca="1">IFERROR(IF($C4849="","",VLOOKUP(FİLTRE!$C4849,'SKT LİSTESİ'!$F:$S,7,0)),"")</f>
        <v/>
      </c>
      <c r="G4849" s="130" t="str">
        <f ca="1">IFERROR(IF($C4849="","",VLOOKUP(FİLTRE!$C4849,'SKT LİSTESİ'!$F:$S,8,0)),"")</f>
        <v/>
      </c>
      <c r="H4849" s="131" t="str">
        <f ca="1">IF(E4849="","",IF($C4849="","",VLOOKUP(FİLTRE!$C4849,'SKT LİSTESİ'!$F:$S,9,0)))</f>
        <v/>
      </c>
      <c r="I4849" s="132" t="str">
        <f ca="1">IFERROR(IF($C4849="","",VLOOKUP(FİLTRE!$C4849,'SKT LİSTESİ'!$F:$S,10,0)),"")</f>
        <v/>
      </c>
      <c r="J4849" s="133" t="str">
        <f ca="1">IFERROR(IF($C4849="","",VLOOKUP(FİLTRE!$C4849,'SKT LİSTESİ'!$F:$S,11,0)),"")</f>
        <v/>
      </c>
      <c r="K4849" s="134" t="str">
        <f ca="1">IFERROR(IF($C4849="","",VLOOKUP(FİLTRE!$C4849,'SKT LİSTESİ'!$F:$S,12,0)),"")</f>
        <v/>
      </c>
      <c r="L4849" s="134" t="str">
        <f ca="1">IFERROR(IF($C4849="","",VLOOKUP(FİLTRE!$C4849,'SKT LİSTESİ'!$F:$S,13,0)),"")</f>
        <v/>
      </c>
      <c r="M4849" s="135" t="str">
        <f ca="1">IFERROR(IF($C4849="","",VLOOKUP(FİLTRE!$C4849,'SKT LİSTESİ'!$F:$AJ,14,0)),"")</f>
        <v/>
      </c>
      <c r="N4849" s="31" t="str">
        <f ca="1">IFERROR(IF($C4849="","",VLOOKUP(FİLTRE!$C4849,'SKT LİSTESİ'!$F:$AJ,22,0)),"")</f>
        <v/>
      </c>
      <c r="O4849" s="136" t="str">
        <f ca="1">IFERROR(IF($C4849="","",VLOOKUP(FİLTRE!$C4849,'SKT LİSTESİ'!$F:$AJ,23,0)),"")</f>
        <v/>
      </c>
      <c r="P4849" s="31"/>
      <c r="Q4849" s="31"/>
      <c r="R4849" s="137" t="str">
        <f ca="1">(IFERROR(IF($C4849="","",VLOOKUP(FİLTRE!$C4849,'SKT LİSTESİ'!$F:$AJ,15,0)),""))</f>
        <v/>
      </c>
      <c r="S4849" s="138" t="str">
        <f ca="1">IFERROR(IF($C4849="","",VLOOKUP(FİLTRE!$C4849,'SKT LİSTESİ'!$F:$AJ,16,0)),"")</f>
        <v/>
      </c>
      <c r="AF4849" s="179" t="str">
        <f t="shared" ca="1" si="302"/>
        <v/>
      </c>
      <c r="AG4849" s="179">
        <f t="shared" ca="1" si="303"/>
        <v>0</v>
      </c>
      <c r="AH4849" s="179">
        <f t="shared" ca="1" si="304"/>
        <v>0</v>
      </c>
    </row>
    <row r="4850" spans="2:34" ht="15.75" x14ac:dyDescent="0.25">
      <c r="B4850">
        <f t="shared" ca="1" si="301"/>
        <v>4838</v>
      </c>
      <c r="C4850" t="str">
        <f ca="1">IFERROR(VLOOKUP(B4850,'SKT LİSTESİ'!F:F,1,0),"")</f>
        <v/>
      </c>
      <c r="E4850" s="128" t="str">
        <f ca="1">IFERROR(IF($C4850="","",VLOOKUP(FİLTRE!$C4850,'SKT LİSTESİ'!$F:$S,5,0)),"")</f>
        <v/>
      </c>
      <c r="F4850" s="129" t="str">
        <f ca="1">IFERROR(IF($C4850="","",VLOOKUP(FİLTRE!$C4850,'SKT LİSTESİ'!$F:$S,7,0)),"")</f>
        <v/>
      </c>
      <c r="G4850" s="130" t="str">
        <f ca="1">IFERROR(IF($C4850="","",VLOOKUP(FİLTRE!$C4850,'SKT LİSTESİ'!$F:$S,8,0)),"")</f>
        <v/>
      </c>
      <c r="H4850" s="131" t="str">
        <f ca="1">IF(E4850="","",IF($C4850="","",VLOOKUP(FİLTRE!$C4850,'SKT LİSTESİ'!$F:$S,9,0)))</f>
        <v/>
      </c>
      <c r="I4850" s="132" t="str">
        <f ca="1">IFERROR(IF($C4850="","",VLOOKUP(FİLTRE!$C4850,'SKT LİSTESİ'!$F:$S,10,0)),"")</f>
        <v/>
      </c>
      <c r="J4850" s="133" t="str">
        <f ca="1">IFERROR(IF($C4850="","",VLOOKUP(FİLTRE!$C4850,'SKT LİSTESİ'!$F:$S,11,0)),"")</f>
        <v/>
      </c>
      <c r="K4850" s="134" t="str">
        <f ca="1">IFERROR(IF($C4850="","",VLOOKUP(FİLTRE!$C4850,'SKT LİSTESİ'!$F:$S,12,0)),"")</f>
        <v/>
      </c>
      <c r="L4850" s="134" t="str">
        <f ca="1">IFERROR(IF($C4850="","",VLOOKUP(FİLTRE!$C4850,'SKT LİSTESİ'!$F:$S,13,0)),"")</f>
        <v/>
      </c>
      <c r="M4850" s="135" t="str">
        <f ca="1">IFERROR(IF($C4850="","",VLOOKUP(FİLTRE!$C4850,'SKT LİSTESİ'!$F:$AJ,14,0)),"")</f>
        <v/>
      </c>
      <c r="N4850" s="31" t="str">
        <f ca="1">IFERROR(IF($C4850="","",VLOOKUP(FİLTRE!$C4850,'SKT LİSTESİ'!$F:$AJ,22,0)),"")</f>
        <v/>
      </c>
      <c r="O4850" s="136" t="str">
        <f ca="1">IFERROR(IF($C4850="","",VLOOKUP(FİLTRE!$C4850,'SKT LİSTESİ'!$F:$AJ,23,0)),"")</f>
        <v/>
      </c>
      <c r="P4850" s="31"/>
      <c r="Q4850" s="31"/>
      <c r="R4850" s="137" t="str">
        <f ca="1">(IFERROR(IF($C4850="","",VLOOKUP(FİLTRE!$C4850,'SKT LİSTESİ'!$F:$AJ,15,0)),""))</f>
        <v/>
      </c>
      <c r="S4850" s="138" t="str">
        <f ca="1">IFERROR(IF($C4850="","",VLOOKUP(FİLTRE!$C4850,'SKT LİSTESİ'!$F:$AJ,16,0)),"")</f>
        <v/>
      </c>
      <c r="AF4850" s="179" t="str">
        <f t="shared" ca="1" si="302"/>
        <v/>
      </c>
      <c r="AG4850" s="179">
        <f t="shared" ca="1" si="303"/>
        <v>0</v>
      </c>
      <c r="AH4850" s="179">
        <f t="shared" ca="1" si="304"/>
        <v>0</v>
      </c>
    </row>
    <row r="4851" spans="2:34" ht="15.75" x14ac:dyDescent="0.25">
      <c r="B4851">
        <f t="shared" ca="1" si="301"/>
        <v>4839</v>
      </c>
      <c r="C4851" t="str">
        <f ca="1">IFERROR(VLOOKUP(B4851,'SKT LİSTESİ'!F:F,1,0),"")</f>
        <v/>
      </c>
      <c r="E4851" s="128" t="str">
        <f ca="1">IFERROR(IF($C4851="","",VLOOKUP(FİLTRE!$C4851,'SKT LİSTESİ'!$F:$S,5,0)),"")</f>
        <v/>
      </c>
      <c r="F4851" s="129" t="str">
        <f ca="1">IFERROR(IF($C4851="","",VLOOKUP(FİLTRE!$C4851,'SKT LİSTESİ'!$F:$S,7,0)),"")</f>
        <v/>
      </c>
      <c r="G4851" s="130" t="str">
        <f ca="1">IFERROR(IF($C4851="","",VLOOKUP(FİLTRE!$C4851,'SKT LİSTESİ'!$F:$S,8,0)),"")</f>
        <v/>
      </c>
      <c r="H4851" s="131" t="str">
        <f ca="1">IF(E4851="","",IF($C4851="","",VLOOKUP(FİLTRE!$C4851,'SKT LİSTESİ'!$F:$S,9,0)))</f>
        <v/>
      </c>
      <c r="I4851" s="132" t="str">
        <f ca="1">IFERROR(IF($C4851="","",VLOOKUP(FİLTRE!$C4851,'SKT LİSTESİ'!$F:$S,10,0)),"")</f>
        <v/>
      </c>
      <c r="J4851" s="133" t="str">
        <f ca="1">IFERROR(IF($C4851="","",VLOOKUP(FİLTRE!$C4851,'SKT LİSTESİ'!$F:$S,11,0)),"")</f>
        <v/>
      </c>
      <c r="K4851" s="134" t="str">
        <f ca="1">IFERROR(IF($C4851="","",VLOOKUP(FİLTRE!$C4851,'SKT LİSTESİ'!$F:$S,12,0)),"")</f>
        <v/>
      </c>
      <c r="L4851" s="134" t="str">
        <f ca="1">IFERROR(IF($C4851="","",VLOOKUP(FİLTRE!$C4851,'SKT LİSTESİ'!$F:$S,13,0)),"")</f>
        <v/>
      </c>
      <c r="M4851" s="135" t="str">
        <f ca="1">IFERROR(IF($C4851="","",VLOOKUP(FİLTRE!$C4851,'SKT LİSTESİ'!$F:$AJ,14,0)),"")</f>
        <v/>
      </c>
      <c r="N4851" s="31" t="str">
        <f ca="1">IFERROR(IF($C4851="","",VLOOKUP(FİLTRE!$C4851,'SKT LİSTESİ'!$F:$AJ,22,0)),"")</f>
        <v/>
      </c>
      <c r="O4851" s="136" t="str">
        <f ca="1">IFERROR(IF($C4851="","",VLOOKUP(FİLTRE!$C4851,'SKT LİSTESİ'!$F:$AJ,23,0)),"")</f>
        <v/>
      </c>
      <c r="P4851" s="31"/>
      <c r="Q4851" s="31"/>
      <c r="R4851" s="137" t="str">
        <f ca="1">(IFERROR(IF($C4851="","",VLOOKUP(FİLTRE!$C4851,'SKT LİSTESİ'!$F:$AJ,15,0)),""))</f>
        <v/>
      </c>
      <c r="S4851" s="138" t="str">
        <f ca="1">IFERROR(IF($C4851="","",VLOOKUP(FİLTRE!$C4851,'SKT LİSTESİ'!$F:$AJ,16,0)),"")</f>
        <v/>
      </c>
      <c r="AF4851" s="179" t="str">
        <f t="shared" ca="1" si="302"/>
        <v/>
      </c>
      <c r="AG4851" s="179">
        <f t="shared" ca="1" si="303"/>
        <v>0</v>
      </c>
      <c r="AH4851" s="179">
        <f t="shared" ca="1" si="304"/>
        <v>0</v>
      </c>
    </row>
    <row r="4852" spans="2:34" ht="15.75" x14ac:dyDescent="0.25">
      <c r="B4852">
        <f t="shared" ca="1" si="301"/>
        <v>4840</v>
      </c>
      <c r="C4852" t="str">
        <f ca="1">IFERROR(VLOOKUP(B4852,'SKT LİSTESİ'!F:F,1,0),"")</f>
        <v/>
      </c>
      <c r="E4852" s="128" t="str">
        <f ca="1">IFERROR(IF($C4852="","",VLOOKUP(FİLTRE!$C4852,'SKT LİSTESİ'!$F:$S,5,0)),"")</f>
        <v/>
      </c>
      <c r="F4852" s="129" t="str">
        <f ca="1">IFERROR(IF($C4852="","",VLOOKUP(FİLTRE!$C4852,'SKT LİSTESİ'!$F:$S,7,0)),"")</f>
        <v/>
      </c>
      <c r="G4852" s="130" t="str">
        <f ca="1">IFERROR(IF($C4852="","",VLOOKUP(FİLTRE!$C4852,'SKT LİSTESİ'!$F:$S,8,0)),"")</f>
        <v/>
      </c>
      <c r="H4852" s="131" t="str">
        <f ca="1">IF(E4852="","",IF($C4852="","",VLOOKUP(FİLTRE!$C4852,'SKT LİSTESİ'!$F:$S,9,0)))</f>
        <v/>
      </c>
      <c r="I4852" s="132" t="str">
        <f ca="1">IFERROR(IF($C4852="","",VLOOKUP(FİLTRE!$C4852,'SKT LİSTESİ'!$F:$S,10,0)),"")</f>
        <v/>
      </c>
      <c r="J4852" s="133" t="str">
        <f ca="1">IFERROR(IF($C4852="","",VLOOKUP(FİLTRE!$C4852,'SKT LİSTESİ'!$F:$S,11,0)),"")</f>
        <v/>
      </c>
      <c r="K4852" s="134" t="str">
        <f ca="1">IFERROR(IF($C4852="","",VLOOKUP(FİLTRE!$C4852,'SKT LİSTESİ'!$F:$S,12,0)),"")</f>
        <v/>
      </c>
      <c r="L4852" s="134" t="str">
        <f ca="1">IFERROR(IF($C4852="","",VLOOKUP(FİLTRE!$C4852,'SKT LİSTESİ'!$F:$S,13,0)),"")</f>
        <v/>
      </c>
      <c r="M4852" s="135" t="str">
        <f ca="1">IFERROR(IF($C4852="","",VLOOKUP(FİLTRE!$C4852,'SKT LİSTESİ'!$F:$AJ,14,0)),"")</f>
        <v/>
      </c>
      <c r="N4852" s="31" t="str">
        <f ca="1">IFERROR(IF($C4852="","",VLOOKUP(FİLTRE!$C4852,'SKT LİSTESİ'!$F:$AJ,22,0)),"")</f>
        <v/>
      </c>
      <c r="O4852" s="136" t="str">
        <f ca="1">IFERROR(IF($C4852="","",VLOOKUP(FİLTRE!$C4852,'SKT LİSTESİ'!$F:$AJ,23,0)),"")</f>
        <v/>
      </c>
      <c r="P4852" s="31"/>
      <c r="Q4852" s="31"/>
      <c r="R4852" s="137" t="str">
        <f ca="1">(IFERROR(IF($C4852="","",VLOOKUP(FİLTRE!$C4852,'SKT LİSTESİ'!$F:$AJ,15,0)),""))</f>
        <v/>
      </c>
      <c r="S4852" s="138" t="str">
        <f ca="1">IFERROR(IF($C4852="","",VLOOKUP(FİLTRE!$C4852,'SKT LİSTESİ'!$F:$AJ,16,0)),"")</f>
        <v/>
      </c>
      <c r="AF4852" s="179" t="str">
        <f t="shared" ca="1" si="302"/>
        <v/>
      </c>
      <c r="AG4852" s="179">
        <f t="shared" ca="1" si="303"/>
        <v>0</v>
      </c>
      <c r="AH4852" s="179">
        <f t="shared" ca="1" si="304"/>
        <v>0</v>
      </c>
    </row>
    <row r="4853" spans="2:34" ht="15.75" x14ac:dyDescent="0.25">
      <c r="B4853">
        <f t="shared" ca="1" si="301"/>
        <v>4841</v>
      </c>
      <c r="C4853" t="str">
        <f ca="1">IFERROR(VLOOKUP(B4853,'SKT LİSTESİ'!F:F,1,0),"")</f>
        <v/>
      </c>
      <c r="E4853" s="128" t="str">
        <f ca="1">IFERROR(IF($C4853="","",VLOOKUP(FİLTRE!$C4853,'SKT LİSTESİ'!$F:$S,5,0)),"")</f>
        <v/>
      </c>
      <c r="F4853" s="129" t="str">
        <f ca="1">IFERROR(IF($C4853="","",VLOOKUP(FİLTRE!$C4853,'SKT LİSTESİ'!$F:$S,7,0)),"")</f>
        <v/>
      </c>
      <c r="G4853" s="130" t="str">
        <f ca="1">IFERROR(IF($C4853="","",VLOOKUP(FİLTRE!$C4853,'SKT LİSTESİ'!$F:$S,8,0)),"")</f>
        <v/>
      </c>
      <c r="H4853" s="131" t="str">
        <f ca="1">IF(E4853="","",IF($C4853="","",VLOOKUP(FİLTRE!$C4853,'SKT LİSTESİ'!$F:$S,9,0)))</f>
        <v/>
      </c>
      <c r="I4853" s="132" t="str">
        <f ca="1">IFERROR(IF($C4853="","",VLOOKUP(FİLTRE!$C4853,'SKT LİSTESİ'!$F:$S,10,0)),"")</f>
        <v/>
      </c>
      <c r="J4853" s="133" t="str">
        <f ca="1">IFERROR(IF($C4853="","",VLOOKUP(FİLTRE!$C4853,'SKT LİSTESİ'!$F:$S,11,0)),"")</f>
        <v/>
      </c>
      <c r="K4853" s="134" t="str">
        <f ca="1">IFERROR(IF($C4853="","",VLOOKUP(FİLTRE!$C4853,'SKT LİSTESİ'!$F:$S,12,0)),"")</f>
        <v/>
      </c>
      <c r="L4853" s="134" t="str">
        <f ca="1">IFERROR(IF($C4853="","",VLOOKUP(FİLTRE!$C4853,'SKT LİSTESİ'!$F:$S,13,0)),"")</f>
        <v/>
      </c>
      <c r="M4853" s="135" t="str">
        <f ca="1">IFERROR(IF($C4853="","",VLOOKUP(FİLTRE!$C4853,'SKT LİSTESİ'!$F:$AJ,14,0)),"")</f>
        <v/>
      </c>
      <c r="N4853" s="31" t="str">
        <f ca="1">IFERROR(IF($C4853="","",VLOOKUP(FİLTRE!$C4853,'SKT LİSTESİ'!$F:$AJ,22,0)),"")</f>
        <v/>
      </c>
      <c r="O4853" s="136" t="str">
        <f ca="1">IFERROR(IF($C4853="","",VLOOKUP(FİLTRE!$C4853,'SKT LİSTESİ'!$F:$AJ,23,0)),"")</f>
        <v/>
      </c>
      <c r="P4853" s="31"/>
      <c r="Q4853" s="31"/>
      <c r="R4853" s="137" t="str">
        <f ca="1">(IFERROR(IF($C4853="","",VLOOKUP(FİLTRE!$C4853,'SKT LİSTESİ'!$F:$AJ,15,0)),""))</f>
        <v/>
      </c>
      <c r="S4853" s="138" t="str">
        <f ca="1">IFERROR(IF($C4853="","",VLOOKUP(FİLTRE!$C4853,'SKT LİSTESİ'!$F:$AJ,16,0)),"")</f>
        <v/>
      </c>
      <c r="AF4853" s="179" t="str">
        <f t="shared" ca="1" si="302"/>
        <v/>
      </c>
      <c r="AG4853" s="179">
        <f t="shared" ca="1" si="303"/>
        <v>0</v>
      </c>
      <c r="AH4853" s="179">
        <f t="shared" ca="1" si="304"/>
        <v>0</v>
      </c>
    </row>
    <row r="4854" spans="2:34" ht="15.75" x14ac:dyDescent="0.25">
      <c r="B4854">
        <f t="shared" ca="1" si="301"/>
        <v>4842</v>
      </c>
      <c r="C4854" t="str">
        <f ca="1">IFERROR(VLOOKUP(B4854,'SKT LİSTESİ'!F:F,1,0),"")</f>
        <v/>
      </c>
      <c r="E4854" s="128" t="str">
        <f ca="1">IFERROR(IF($C4854="","",VLOOKUP(FİLTRE!$C4854,'SKT LİSTESİ'!$F:$S,5,0)),"")</f>
        <v/>
      </c>
      <c r="F4854" s="129" t="str">
        <f ca="1">IFERROR(IF($C4854="","",VLOOKUP(FİLTRE!$C4854,'SKT LİSTESİ'!$F:$S,7,0)),"")</f>
        <v/>
      </c>
      <c r="G4854" s="130" t="str">
        <f ca="1">IFERROR(IF($C4854="","",VLOOKUP(FİLTRE!$C4854,'SKT LİSTESİ'!$F:$S,8,0)),"")</f>
        <v/>
      </c>
      <c r="H4854" s="131" t="str">
        <f ca="1">IF(E4854="","",IF($C4854="","",VLOOKUP(FİLTRE!$C4854,'SKT LİSTESİ'!$F:$S,9,0)))</f>
        <v/>
      </c>
      <c r="I4854" s="132" t="str">
        <f ca="1">IFERROR(IF($C4854="","",VLOOKUP(FİLTRE!$C4854,'SKT LİSTESİ'!$F:$S,10,0)),"")</f>
        <v/>
      </c>
      <c r="J4854" s="133" t="str">
        <f ca="1">IFERROR(IF($C4854="","",VLOOKUP(FİLTRE!$C4854,'SKT LİSTESİ'!$F:$S,11,0)),"")</f>
        <v/>
      </c>
      <c r="K4854" s="134" t="str">
        <f ca="1">IFERROR(IF($C4854="","",VLOOKUP(FİLTRE!$C4854,'SKT LİSTESİ'!$F:$S,12,0)),"")</f>
        <v/>
      </c>
      <c r="L4854" s="134" t="str">
        <f ca="1">IFERROR(IF($C4854="","",VLOOKUP(FİLTRE!$C4854,'SKT LİSTESİ'!$F:$S,13,0)),"")</f>
        <v/>
      </c>
      <c r="M4854" s="135" t="str">
        <f ca="1">IFERROR(IF($C4854="","",VLOOKUP(FİLTRE!$C4854,'SKT LİSTESİ'!$F:$AJ,14,0)),"")</f>
        <v/>
      </c>
      <c r="N4854" s="31" t="str">
        <f ca="1">IFERROR(IF($C4854="","",VLOOKUP(FİLTRE!$C4854,'SKT LİSTESİ'!$F:$AJ,22,0)),"")</f>
        <v/>
      </c>
      <c r="O4854" s="136" t="str">
        <f ca="1">IFERROR(IF($C4854="","",VLOOKUP(FİLTRE!$C4854,'SKT LİSTESİ'!$F:$AJ,23,0)),"")</f>
        <v/>
      </c>
      <c r="P4854" s="31"/>
      <c r="Q4854" s="31"/>
      <c r="R4854" s="137" t="str">
        <f ca="1">(IFERROR(IF($C4854="","",VLOOKUP(FİLTRE!$C4854,'SKT LİSTESİ'!$F:$AJ,15,0)),""))</f>
        <v/>
      </c>
      <c r="S4854" s="138" t="str">
        <f ca="1">IFERROR(IF($C4854="","",VLOOKUP(FİLTRE!$C4854,'SKT LİSTESİ'!$F:$AJ,16,0)),"")</f>
        <v/>
      </c>
      <c r="AF4854" s="179" t="str">
        <f t="shared" ca="1" si="302"/>
        <v/>
      </c>
      <c r="AG4854" s="179">
        <f t="shared" ca="1" si="303"/>
        <v>0</v>
      </c>
      <c r="AH4854" s="179">
        <f t="shared" ca="1" si="304"/>
        <v>0</v>
      </c>
    </row>
    <row r="4855" spans="2:34" ht="15.75" x14ac:dyDescent="0.25">
      <c r="B4855">
        <f t="shared" ca="1" si="301"/>
        <v>4843</v>
      </c>
      <c r="C4855" t="str">
        <f ca="1">IFERROR(VLOOKUP(B4855,'SKT LİSTESİ'!F:F,1,0),"")</f>
        <v/>
      </c>
      <c r="E4855" s="128" t="str">
        <f ca="1">IFERROR(IF($C4855="","",VLOOKUP(FİLTRE!$C4855,'SKT LİSTESİ'!$F:$S,5,0)),"")</f>
        <v/>
      </c>
      <c r="F4855" s="129" t="str">
        <f ca="1">IFERROR(IF($C4855="","",VLOOKUP(FİLTRE!$C4855,'SKT LİSTESİ'!$F:$S,7,0)),"")</f>
        <v/>
      </c>
      <c r="G4855" s="130" t="str">
        <f ca="1">IFERROR(IF($C4855="","",VLOOKUP(FİLTRE!$C4855,'SKT LİSTESİ'!$F:$S,8,0)),"")</f>
        <v/>
      </c>
      <c r="H4855" s="131" t="str">
        <f ca="1">IF(E4855="","",IF($C4855="","",VLOOKUP(FİLTRE!$C4855,'SKT LİSTESİ'!$F:$S,9,0)))</f>
        <v/>
      </c>
      <c r="I4855" s="132" t="str">
        <f ca="1">IFERROR(IF($C4855="","",VLOOKUP(FİLTRE!$C4855,'SKT LİSTESİ'!$F:$S,10,0)),"")</f>
        <v/>
      </c>
      <c r="J4855" s="133" t="str">
        <f ca="1">IFERROR(IF($C4855="","",VLOOKUP(FİLTRE!$C4855,'SKT LİSTESİ'!$F:$S,11,0)),"")</f>
        <v/>
      </c>
      <c r="K4855" s="134" t="str">
        <f ca="1">IFERROR(IF($C4855="","",VLOOKUP(FİLTRE!$C4855,'SKT LİSTESİ'!$F:$S,12,0)),"")</f>
        <v/>
      </c>
      <c r="L4855" s="134" t="str">
        <f ca="1">IFERROR(IF($C4855="","",VLOOKUP(FİLTRE!$C4855,'SKT LİSTESİ'!$F:$S,13,0)),"")</f>
        <v/>
      </c>
      <c r="M4855" s="135" t="str">
        <f ca="1">IFERROR(IF($C4855="","",VLOOKUP(FİLTRE!$C4855,'SKT LİSTESİ'!$F:$AJ,14,0)),"")</f>
        <v/>
      </c>
      <c r="N4855" s="31" t="str">
        <f ca="1">IFERROR(IF($C4855="","",VLOOKUP(FİLTRE!$C4855,'SKT LİSTESİ'!$F:$AJ,22,0)),"")</f>
        <v/>
      </c>
      <c r="O4855" s="136" t="str">
        <f ca="1">IFERROR(IF($C4855="","",VLOOKUP(FİLTRE!$C4855,'SKT LİSTESİ'!$F:$AJ,23,0)),"")</f>
        <v/>
      </c>
      <c r="P4855" s="31"/>
      <c r="Q4855" s="31"/>
      <c r="R4855" s="137" t="str">
        <f ca="1">(IFERROR(IF($C4855="","",VLOOKUP(FİLTRE!$C4855,'SKT LİSTESİ'!$F:$AJ,15,0)),""))</f>
        <v/>
      </c>
      <c r="S4855" s="138" t="str">
        <f ca="1">IFERROR(IF($C4855="","",VLOOKUP(FİLTRE!$C4855,'SKT LİSTESİ'!$F:$AJ,16,0)),"")</f>
        <v/>
      </c>
      <c r="AF4855" s="179" t="str">
        <f t="shared" ca="1" si="302"/>
        <v/>
      </c>
      <c r="AG4855" s="179">
        <f t="shared" ca="1" si="303"/>
        <v>0</v>
      </c>
      <c r="AH4855" s="179">
        <f t="shared" ca="1" si="304"/>
        <v>0</v>
      </c>
    </row>
    <row r="4856" spans="2:34" ht="15.75" x14ac:dyDescent="0.25">
      <c r="B4856">
        <f t="shared" ca="1" si="301"/>
        <v>4844</v>
      </c>
      <c r="C4856" t="str">
        <f ca="1">IFERROR(VLOOKUP(B4856,'SKT LİSTESİ'!F:F,1,0),"")</f>
        <v/>
      </c>
      <c r="E4856" s="128" t="str">
        <f ca="1">IFERROR(IF($C4856="","",VLOOKUP(FİLTRE!$C4856,'SKT LİSTESİ'!$F:$S,5,0)),"")</f>
        <v/>
      </c>
      <c r="F4856" s="129" t="str">
        <f ca="1">IFERROR(IF($C4856="","",VLOOKUP(FİLTRE!$C4856,'SKT LİSTESİ'!$F:$S,7,0)),"")</f>
        <v/>
      </c>
      <c r="G4856" s="130" t="str">
        <f ca="1">IFERROR(IF($C4856="","",VLOOKUP(FİLTRE!$C4856,'SKT LİSTESİ'!$F:$S,8,0)),"")</f>
        <v/>
      </c>
      <c r="H4856" s="131" t="str">
        <f ca="1">IF(E4856="","",IF($C4856="","",VLOOKUP(FİLTRE!$C4856,'SKT LİSTESİ'!$F:$S,9,0)))</f>
        <v/>
      </c>
      <c r="I4856" s="132" t="str">
        <f ca="1">IFERROR(IF($C4856="","",VLOOKUP(FİLTRE!$C4856,'SKT LİSTESİ'!$F:$S,10,0)),"")</f>
        <v/>
      </c>
      <c r="J4856" s="133" t="str">
        <f ca="1">IFERROR(IF($C4856="","",VLOOKUP(FİLTRE!$C4856,'SKT LİSTESİ'!$F:$S,11,0)),"")</f>
        <v/>
      </c>
      <c r="K4856" s="134" t="str">
        <f ca="1">IFERROR(IF($C4856="","",VLOOKUP(FİLTRE!$C4856,'SKT LİSTESİ'!$F:$S,12,0)),"")</f>
        <v/>
      </c>
      <c r="L4856" s="134" t="str">
        <f ca="1">IFERROR(IF($C4856="","",VLOOKUP(FİLTRE!$C4856,'SKT LİSTESİ'!$F:$S,13,0)),"")</f>
        <v/>
      </c>
      <c r="M4856" s="135" t="str">
        <f ca="1">IFERROR(IF($C4856="","",VLOOKUP(FİLTRE!$C4856,'SKT LİSTESİ'!$F:$AJ,14,0)),"")</f>
        <v/>
      </c>
      <c r="N4856" s="31" t="str">
        <f ca="1">IFERROR(IF($C4856="","",VLOOKUP(FİLTRE!$C4856,'SKT LİSTESİ'!$F:$AJ,22,0)),"")</f>
        <v/>
      </c>
      <c r="O4856" s="136" t="str">
        <f ca="1">IFERROR(IF($C4856="","",VLOOKUP(FİLTRE!$C4856,'SKT LİSTESİ'!$F:$AJ,23,0)),"")</f>
        <v/>
      </c>
      <c r="P4856" s="31"/>
      <c r="Q4856" s="31"/>
      <c r="R4856" s="137" t="str">
        <f ca="1">(IFERROR(IF($C4856="","",VLOOKUP(FİLTRE!$C4856,'SKT LİSTESİ'!$F:$AJ,15,0)),""))</f>
        <v/>
      </c>
      <c r="S4856" s="138" t="str">
        <f ca="1">IFERROR(IF($C4856="","",VLOOKUP(FİLTRE!$C4856,'SKT LİSTESİ'!$F:$AJ,16,0)),"")</f>
        <v/>
      </c>
      <c r="AF4856" s="179" t="str">
        <f t="shared" ca="1" si="302"/>
        <v/>
      </c>
      <c r="AG4856" s="179">
        <f t="shared" ca="1" si="303"/>
        <v>0</v>
      </c>
      <c r="AH4856" s="179">
        <f t="shared" ca="1" si="304"/>
        <v>0</v>
      </c>
    </row>
    <row r="4857" spans="2:34" ht="15.75" x14ac:dyDescent="0.25">
      <c r="B4857">
        <f t="shared" ca="1" si="301"/>
        <v>4845</v>
      </c>
      <c r="C4857" t="str">
        <f ca="1">IFERROR(VLOOKUP(B4857,'SKT LİSTESİ'!F:F,1,0),"")</f>
        <v/>
      </c>
      <c r="E4857" s="128" t="str">
        <f ca="1">IFERROR(IF($C4857="","",VLOOKUP(FİLTRE!$C4857,'SKT LİSTESİ'!$F:$S,5,0)),"")</f>
        <v/>
      </c>
      <c r="F4857" s="129" t="str">
        <f ca="1">IFERROR(IF($C4857="","",VLOOKUP(FİLTRE!$C4857,'SKT LİSTESİ'!$F:$S,7,0)),"")</f>
        <v/>
      </c>
      <c r="G4857" s="130" t="str">
        <f ca="1">IFERROR(IF($C4857="","",VLOOKUP(FİLTRE!$C4857,'SKT LİSTESİ'!$F:$S,8,0)),"")</f>
        <v/>
      </c>
      <c r="H4857" s="131" t="str">
        <f ca="1">IF(E4857="","",IF($C4857="","",VLOOKUP(FİLTRE!$C4857,'SKT LİSTESİ'!$F:$S,9,0)))</f>
        <v/>
      </c>
      <c r="I4857" s="132" t="str">
        <f ca="1">IFERROR(IF($C4857="","",VLOOKUP(FİLTRE!$C4857,'SKT LİSTESİ'!$F:$S,10,0)),"")</f>
        <v/>
      </c>
      <c r="J4857" s="133" t="str">
        <f ca="1">IFERROR(IF($C4857="","",VLOOKUP(FİLTRE!$C4857,'SKT LİSTESİ'!$F:$S,11,0)),"")</f>
        <v/>
      </c>
      <c r="K4857" s="134" t="str">
        <f ca="1">IFERROR(IF($C4857="","",VLOOKUP(FİLTRE!$C4857,'SKT LİSTESİ'!$F:$S,12,0)),"")</f>
        <v/>
      </c>
      <c r="L4857" s="134" t="str">
        <f ca="1">IFERROR(IF($C4857="","",VLOOKUP(FİLTRE!$C4857,'SKT LİSTESİ'!$F:$S,13,0)),"")</f>
        <v/>
      </c>
      <c r="M4857" s="135" t="str">
        <f ca="1">IFERROR(IF($C4857="","",VLOOKUP(FİLTRE!$C4857,'SKT LİSTESİ'!$F:$AJ,14,0)),"")</f>
        <v/>
      </c>
      <c r="N4857" s="31" t="str">
        <f ca="1">IFERROR(IF($C4857="","",VLOOKUP(FİLTRE!$C4857,'SKT LİSTESİ'!$F:$AJ,22,0)),"")</f>
        <v/>
      </c>
      <c r="O4857" s="136" t="str">
        <f ca="1">IFERROR(IF($C4857="","",VLOOKUP(FİLTRE!$C4857,'SKT LİSTESİ'!$F:$AJ,23,0)),"")</f>
        <v/>
      </c>
      <c r="P4857" s="31"/>
      <c r="Q4857" s="31"/>
      <c r="R4857" s="137" t="str">
        <f ca="1">(IFERROR(IF($C4857="","",VLOOKUP(FİLTRE!$C4857,'SKT LİSTESİ'!$F:$AJ,15,0)),""))</f>
        <v/>
      </c>
      <c r="S4857" s="138" t="str">
        <f ca="1">IFERROR(IF($C4857="","",VLOOKUP(FİLTRE!$C4857,'SKT LİSTESİ'!$F:$AJ,16,0)),"")</f>
        <v/>
      </c>
      <c r="AF4857" s="179" t="str">
        <f t="shared" ca="1" si="302"/>
        <v/>
      </c>
      <c r="AG4857" s="179">
        <f t="shared" ca="1" si="303"/>
        <v>0</v>
      </c>
      <c r="AH4857" s="179">
        <f t="shared" ca="1" si="304"/>
        <v>0</v>
      </c>
    </row>
    <row r="4858" spans="2:34" ht="15.75" x14ac:dyDescent="0.25">
      <c r="B4858">
        <f t="shared" ca="1" si="301"/>
        <v>4846</v>
      </c>
      <c r="C4858" t="str">
        <f ca="1">IFERROR(VLOOKUP(B4858,'SKT LİSTESİ'!F:F,1,0),"")</f>
        <v/>
      </c>
      <c r="E4858" s="128" t="str">
        <f ca="1">IFERROR(IF($C4858="","",VLOOKUP(FİLTRE!$C4858,'SKT LİSTESİ'!$F:$S,5,0)),"")</f>
        <v/>
      </c>
      <c r="F4858" s="129" t="str">
        <f ca="1">IFERROR(IF($C4858="","",VLOOKUP(FİLTRE!$C4858,'SKT LİSTESİ'!$F:$S,7,0)),"")</f>
        <v/>
      </c>
      <c r="G4858" s="130" t="str">
        <f ca="1">IFERROR(IF($C4858="","",VLOOKUP(FİLTRE!$C4858,'SKT LİSTESİ'!$F:$S,8,0)),"")</f>
        <v/>
      </c>
      <c r="H4858" s="131" t="str">
        <f ca="1">IF(E4858="","",IF($C4858="","",VLOOKUP(FİLTRE!$C4858,'SKT LİSTESİ'!$F:$S,9,0)))</f>
        <v/>
      </c>
      <c r="I4858" s="132" t="str">
        <f ca="1">IFERROR(IF($C4858="","",VLOOKUP(FİLTRE!$C4858,'SKT LİSTESİ'!$F:$S,10,0)),"")</f>
        <v/>
      </c>
      <c r="J4858" s="133" t="str">
        <f ca="1">IFERROR(IF($C4858="","",VLOOKUP(FİLTRE!$C4858,'SKT LİSTESİ'!$F:$S,11,0)),"")</f>
        <v/>
      </c>
      <c r="K4858" s="134" t="str">
        <f ca="1">IFERROR(IF($C4858="","",VLOOKUP(FİLTRE!$C4858,'SKT LİSTESİ'!$F:$S,12,0)),"")</f>
        <v/>
      </c>
      <c r="L4858" s="134" t="str">
        <f ca="1">IFERROR(IF($C4858="","",VLOOKUP(FİLTRE!$C4858,'SKT LİSTESİ'!$F:$S,13,0)),"")</f>
        <v/>
      </c>
      <c r="M4858" s="135" t="str">
        <f ca="1">IFERROR(IF($C4858="","",VLOOKUP(FİLTRE!$C4858,'SKT LİSTESİ'!$F:$AJ,14,0)),"")</f>
        <v/>
      </c>
      <c r="N4858" s="31" t="str">
        <f ca="1">IFERROR(IF($C4858="","",VLOOKUP(FİLTRE!$C4858,'SKT LİSTESİ'!$F:$AJ,22,0)),"")</f>
        <v/>
      </c>
      <c r="O4858" s="136" t="str">
        <f ca="1">IFERROR(IF($C4858="","",VLOOKUP(FİLTRE!$C4858,'SKT LİSTESİ'!$F:$AJ,23,0)),"")</f>
        <v/>
      </c>
      <c r="P4858" s="31"/>
      <c r="Q4858" s="31"/>
      <c r="R4858" s="137" t="str">
        <f ca="1">(IFERROR(IF($C4858="","",VLOOKUP(FİLTRE!$C4858,'SKT LİSTESİ'!$F:$AJ,15,0)),""))</f>
        <v/>
      </c>
      <c r="S4858" s="138" t="str">
        <f ca="1">IFERROR(IF($C4858="","",VLOOKUP(FİLTRE!$C4858,'SKT LİSTESİ'!$F:$AJ,16,0)),"")</f>
        <v/>
      </c>
      <c r="AF4858" s="179" t="str">
        <f t="shared" ca="1" si="302"/>
        <v/>
      </c>
      <c r="AG4858" s="179">
        <f t="shared" ca="1" si="303"/>
        <v>0</v>
      </c>
      <c r="AH4858" s="179">
        <f t="shared" ca="1" si="304"/>
        <v>0</v>
      </c>
    </row>
    <row r="4859" spans="2:34" ht="15.75" x14ac:dyDescent="0.25">
      <c r="B4859">
        <f t="shared" ca="1" si="301"/>
        <v>4847</v>
      </c>
      <c r="C4859" t="str">
        <f ca="1">IFERROR(VLOOKUP(B4859,'SKT LİSTESİ'!F:F,1,0),"")</f>
        <v/>
      </c>
      <c r="E4859" s="128" t="str">
        <f ca="1">IFERROR(IF($C4859="","",VLOOKUP(FİLTRE!$C4859,'SKT LİSTESİ'!$F:$S,5,0)),"")</f>
        <v/>
      </c>
      <c r="F4859" s="129" t="str">
        <f ca="1">IFERROR(IF($C4859="","",VLOOKUP(FİLTRE!$C4859,'SKT LİSTESİ'!$F:$S,7,0)),"")</f>
        <v/>
      </c>
      <c r="G4859" s="130" t="str">
        <f ca="1">IFERROR(IF($C4859="","",VLOOKUP(FİLTRE!$C4859,'SKT LİSTESİ'!$F:$S,8,0)),"")</f>
        <v/>
      </c>
      <c r="H4859" s="131" t="str">
        <f ca="1">IF(E4859="","",IF($C4859="","",VLOOKUP(FİLTRE!$C4859,'SKT LİSTESİ'!$F:$S,9,0)))</f>
        <v/>
      </c>
      <c r="I4859" s="132" t="str">
        <f ca="1">IFERROR(IF($C4859="","",VLOOKUP(FİLTRE!$C4859,'SKT LİSTESİ'!$F:$S,10,0)),"")</f>
        <v/>
      </c>
      <c r="J4859" s="133" t="str">
        <f ca="1">IFERROR(IF($C4859="","",VLOOKUP(FİLTRE!$C4859,'SKT LİSTESİ'!$F:$S,11,0)),"")</f>
        <v/>
      </c>
      <c r="K4859" s="134" t="str">
        <f ca="1">IFERROR(IF($C4859="","",VLOOKUP(FİLTRE!$C4859,'SKT LİSTESİ'!$F:$S,12,0)),"")</f>
        <v/>
      </c>
      <c r="L4859" s="134" t="str">
        <f ca="1">IFERROR(IF($C4859="","",VLOOKUP(FİLTRE!$C4859,'SKT LİSTESİ'!$F:$S,13,0)),"")</f>
        <v/>
      </c>
      <c r="M4859" s="135" t="str">
        <f ca="1">IFERROR(IF($C4859="","",VLOOKUP(FİLTRE!$C4859,'SKT LİSTESİ'!$F:$AJ,14,0)),"")</f>
        <v/>
      </c>
      <c r="N4859" s="31" t="str">
        <f ca="1">IFERROR(IF($C4859="","",VLOOKUP(FİLTRE!$C4859,'SKT LİSTESİ'!$F:$AJ,22,0)),"")</f>
        <v/>
      </c>
      <c r="O4859" s="136" t="str">
        <f ca="1">IFERROR(IF($C4859="","",VLOOKUP(FİLTRE!$C4859,'SKT LİSTESİ'!$F:$AJ,23,0)),"")</f>
        <v/>
      </c>
      <c r="P4859" s="31"/>
      <c r="Q4859" s="31"/>
      <c r="R4859" s="137" t="str">
        <f ca="1">(IFERROR(IF($C4859="","",VLOOKUP(FİLTRE!$C4859,'SKT LİSTESİ'!$F:$AJ,15,0)),""))</f>
        <v/>
      </c>
      <c r="S4859" s="138" t="str">
        <f ca="1">IFERROR(IF($C4859="","",VLOOKUP(FİLTRE!$C4859,'SKT LİSTESİ'!$F:$AJ,16,0)),"")</f>
        <v/>
      </c>
      <c r="AF4859" s="179" t="str">
        <f t="shared" ca="1" si="302"/>
        <v/>
      </c>
      <c r="AG4859" s="179">
        <f t="shared" ca="1" si="303"/>
        <v>0</v>
      </c>
      <c r="AH4859" s="179">
        <f t="shared" ca="1" si="304"/>
        <v>0</v>
      </c>
    </row>
    <row r="4860" spans="2:34" ht="15.75" x14ac:dyDescent="0.25">
      <c r="B4860">
        <f t="shared" ca="1" si="301"/>
        <v>4848</v>
      </c>
      <c r="C4860" t="str">
        <f ca="1">IFERROR(VLOOKUP(B4860,'SKT LİSTESİ'!F:F,1,0),"")</f>
        <v/>
      </c>
      <c r="E4860" s="128" t="str">
        <f ca="1">IFERROR(IF($C4860="","",VLOOKUP(FİLTRE!$C4860,'SKT LİSTESİ'!$F:$S,5,0)),"")</f>
        <v/>
      </c>
      <c r="F4860" s="129" t="str">
        <f ca="1">IFERROR(IF($C4860="","",VLOOKUP(FİLTRE!$C4860,'SKT LİSTESİ'!$F:$S,7,0)),"")</f>
        <v/>
      </c>
      <c r="G4860" s="130" t="str">
        <f ca="1">IFERROR(IF($C4860="","",VLOOKUP(FİLTRE!$C4860,'SKT LİSTESİ'!$F:$S,8,0)),"")</f>
        <v/>
      </c>
      <c r="H4860" s="131" t="str">
        <f ca="1">IF(E4860="","",IF($C4860="","",VLOOKUP(FİLTRE!$C4860,'SKT LİSTESİ'!$F:$S,9,0)))</f>
        <v/>
      </c>
      <c r="I4860" s="132" t="str">
        <f ca="1">IFERROR(IF($C4860="","",VLOOKUP(FİLTRE!$C4860,'SKT LİSTESİ'!$F:$S,10,0)),"")</f>
        <v/>
      </c>
      <c r="J4860" s="133" t="str">
        <f ca="1">IFERROR(IF($C4860="","",VLOOKUP(FİLTRE!$C4860,'SKT LİSTESİ'!$F:$S,11,0)),"")</f>
        <v/>
      </c>
      <c r="K4860" s="134" t="str">
        <f ca="1">IFERROR(IF($C4860="","",VLOOKUP(FİLTRE!$C4860,'SKT LİSTESİ'!$F:$S,12,0)),"")</f>
        <v/>
      </c>
      <c r="L4860" s="134" t="str">
        <f ca="1">IFERROR(IF($C4860="","",VLOOKUP(FİLTRE!$C4860,'SKT LİSTESİ'!$F:$S,13,0)),"")</f>
        <v/>
      </c>
      <c r="M4860" s="135" t="str">
        <f ca="1">IFERROR(IF($C4860="","",VLOOKUP(FİLTRE!$C4860,'SKT LİSTESİ'!$F:$AJ,14,0)),"")</f>
        <v/>
      </c>
      <c r="N4860" s="31" t="str">
        <f ca="1">IFERROR(IF($C4860="","",VLOOKUP(FİLTRE!$C4860,'SKT LİSTESİ'!$F:$AJ,22,0)),"")</f>
        <v/>
      </c>
      <c r="O4860" s="136" t="str">
        <f ca="1">IFERROR(IF($C4860="","",VLOOKUP(FİLTRE!$C4860,'SKT LİSTESİ'!$F:$AJ,23,0)),"")</f>
        <v/>
      </c>
      <c r="P4860" s="31"/>
      <c r="Q4860" s="31"/>
      <c r="R4860" s="137" t="str">
        <f ca="1">(IFERROR(IF($C4860="","",VLOOKUP(FİLTRE!$C4860,'SKT LİSTESİ'!$F:$AJ,15,0)),""))</f>
        <v/>
      </c>
      <c r="S4860" s="138" t="str">
        <f ca="1">IFERROR(IF($C4860="","",VLOOKUP(FİLTRE!$C4860,'SKT LİSTESİ'!$F:$AJ,16,0)),"")</f>
        <v/>
      </c>
      <c r="AF4860" s="179" t="str">
        <f t="shared" ca="1" si="302"/>
        <v/>
      </c>
      <c r="AG4860" s="179">
        <f t="shared" ca="1" si="303"/>
        <v>0</v>
      </c>
      <c r="AH4860" s="179">
        <f t="shared" ca="1" si="304"/>
        <v>0</v>
      </c>
    </row>
    <row r="4861" spans="2:34" ht="15.75" x14ac:dyDescent="0.25">
      <c r="B4861">
        <f t="shared" ca="1" si="301"/>
        <v>4849</v>
      </c>
      <c r="C4861" t="str">
        <f ca="1">IFERROR(VLOOKUP(B4861,'SKT LİSTESİ'!F:F,1,0),"")</f>
        <v/>
      </c>
      <c r="E4861" s="128" t="str">
        <f ca="1">IFERROR(IF($C4861="","",VLOOKUP(FİLTRE!$C4861,'SKT LİSTESİ'!$F:$S,5,0)),"")</f>
        <v/>
      </c>
      <c r="F4861" s="129" t="str">
        <f ca="1">IFERROR(IF($C4861="","",VLOOKUP(FİLTRE!$C4861,'SKT LİSTESİ'!$F:$S,7,0)),"")</f>
        <v/>
      </c>
      <c r="G4861" s="130" t="str">
        <f ca="1">IFERROR(IF($C4861="","",VLOOKUP(FİLTRE!$C4861,'SKT LİSTESİ'!$F:$S,8,0)),"")</f>
        <v/>
      </c>
      <c r="H4861" s="131" t="str">
        <f ca="1">IF(E4861="","",IF($C4861="","",VLOOKUP(FİLTRE!$C4861,'SKT LİSTESİ'!$F:$S,9,0)))</f>
        <v/>
      </c>
      <c r="I4861" s="132" t="str">
        <f ca="1">IFERROR(IF($C4861="","",VLOOKUP(FİLTRE!$C4861,'SKT LİSTESİ'!$F:$S,10,0)),"")</f>
        <v/>
      </c>
      <c r="J4861" s="133" t="str">
        <f ca="1">IFERROR(IF($C4861="","",VLOOKUP(FİLTRE!$C4861,'SKT LİSTESİ'!$F:$S,11,0)),"")</f>
        <v/>
      </c>
      <c r="K4861" s="134" t="str">
        <f ca="1">IFERROR(IF($C4861="","",VLOOKUP(FİLTRE!$C4861,'SKT LİSTESİ'!$F:$S,12,0)),"")</f>
        <v/>
      </c>
      <c r="L4861" s="134" t="str">
        <f ca="1">IFERROR(IF($C4861="","",VLOOKUP(FİLTRE!$C4861,'SKT LİSTESİ'!$F:$S,13,0)),"")</f>
        <v/>
      </c>
      <c r="M4861" s="135" t="str">
        <f ca="1">IFERROR(IF($C4861="","",VLOOKUP(FİLTRE!$C4861,'SKT LİSTESİ'!$F:$AJ,14,0)),"")</f>
        <v/>
      </c>
      <c r="N4861" s="31" t="str">
        <f ca="1">IFERROR(IF($C4861="","",VLOOKUP(FİLTRE!$C4861,'SKT LİSTESİ'!$F:$AJ,22,0)),"")</f>
        <v/>
      </c>
      <c r="O4861" s="136" t="str">
        <f ca="1">IFERROR(IF($C4861="","",VLOOKUP(FİLTRE!$C4861,'SKT LİSTESİ'!$F:$AJ,23,0)),"")</f>
        <v/>
      </c>
      <c r="P4861" s="31"/>
      <c r="Q4861" s="31"/>
      <c r="R4861" s="137" t="str">
        <f ca="1">(IFERROR(IF($C4861="","",VLOOKUP(FİLTRE!$C4861,'SKT LİSTESİ'!$F:$AJ,15,0)),""))</f>
        <v/>
      </c>
      <c r="S4861" s="138" t="str">
        <f ca="1">IFERROR(IF($C4861="","",VLOOKUP(FİLTRE!$C4861,'SKT LİSTESİ'!$F:$AJ,16,0)),"")</f>
        <v/>
      </c>
      <c r="AF4861" s="179" t="str">
        <f t="shared" ca="1" si="302"/>
        <v/>
      </c>
      <c r="AG4861" s="179">
        <f t="shared" ca="1" si="303"/>
        <v>0</v>
      </c>
      <c r="AH4861" s="179">
        <f t="shared" ca="1" si="304"/>
        <v>0</v>
      </c>
    </row>
    <row r="4862" spans="2:34" ht="15.75" x14ac:dyDescent="0.25">
      <c r="B4862">
        <f t="shared" ca="1" si="301"/>
        <v>4850</v>
      </c>
      <c r="C4862" t="str">
        <f ca="1">IFERROR(VLOOKUP(B4862,'SKT LİSTESİ'!F:F,1,0),"")</f>
        <v/>
      </c>
      <c r="E4862" s="128" t="str">
        <f ca="1">IFERROR(IF($C4862="","",VLOOKUP(FİLTRE!$C4862,'SKT LİSTESİ'!$F:$S,5,0)),"")</f>
        <v/>
      </c>
      <c r="F4862" s="129" t="str">
        <f ca="1">IFERROR(IF($C4862="","",VLOOKUP(FİLTRE!$C4862,'SKT LİSTESİ'!$F:$S,7,0)),"")</f>
        <v/>
      </c>
      <c r="G4862" s="130" t="str">
        <f ca="1">IFERROR(IF($C4862="","",VLOOKUP(FİLTRE!$C4862,'SKT LİSTESİ'!$F:$S,8,0)),"")</f>
        <v/>
      </c>
      <c r="H4862" s="131" t="str">
        <f ca="1">IF(E4862="","",IF($C4862="","",VLOOKUP(FİLTRE!$C4862,'SKT LİSTESİ'!$F:$S,9,0)))</f>
        <v/>
      </c>
      <c r="I4862" s="132" t="str">
        <f ca="1">IFERROR(IF($C4862="","",VLOOKUP(FİLTRE!$C4862,'SKT LİSTESİ'!$F:$S,10,0)),"")</f>
        <v/>
      </c>
      <c r="J4862" s="133" t="str">
        <f ca="1">IFERROR(IF($C4862="","",VLOOKUP(FİLTRE!$C4862,'SKT LİSTESİ'!$F:$S,11,0)),"")</f>
        <v/>
      </c>
      <c r="K4862" s="134" t="str">
        <f ca="1">IFERROR(IF($C4862="","",VLOOKUP(FİLTRE!$C4862,'SKT LİSTESİ'!$F:$S,12,0)),"")</f>
        <v/>
      </c>
      <c r="L4862" s="134" t="str">
        <f ca="1">IFERROR(IF($C4862="","",VLOOKUP(FİLTRE!$C4862,'SKT LİSTESİ'!$F:$S,13,0)),"")</f>
        <v/>
      </c>
      <c r="M4862" s="135" t="str">
        <f ca="1">IFERROR(IF($C4862="","",VLOOKUP(FİLTRE!$C4862,'SKT LİSTESİ'!$F:$AJ,14,0)),"")</f>
        <v/>
      </c>
      <c r="N4862" s="31" t="str">
        <f ca="1">IFERROR(IF($C4862="","",VLOOKUP(FİLTRE!$C4862,'SKT LİSTESİ'!$F:$AJ,22,0)),"")</f>
        <v/>
      </c>
      <c r="O4862" s="136" t="str">
        <f ca="1">IFERROR(IF($C4862="","",VLOOKUP(FİLTRE!$C4862,'SKT LİSTESİ'!$F:$AJ,23,0)),"")</f>
        <v/>
      </c>
      <c r="P4862" s="31"/>
      <c r="Q4862" s="31"/>
      <c r="R4862" s="137" t="str">
        <f ca="1">(IFERROR(IF($C4862="","",VLOOKUP(FİLTRE!$C4862,'SKT LİSTESİ'!$F:$AJ,15,0)),""))</f>
        <v/>
      </c>
      <c r="S4862" s="138" t="str">
        <f ca="1">IFERROR(IF($C4862="","",VLOOKUP(FİLTRE!$C4862,'SKT LİSTESİ'!$F:$AJ,16,0)),"")</f>
        <v/>
      </c>
      <c r="AF4862" s="179" t="str">
        <f t="shared" ca="1" si="302"/>
        <v/>
      </c>
      <c r="AG4862" s="179">
        <f t="shared" ca="1" si="303"/>
        <v>0</v>
      </c>
      <c r="AH4862" s="179">
        <f t="shared" ca="1" si="304"/>
        <v>0</v>
      </c>
    </row>
    <row r="4863" spans="2:34" ht="15.75" x14ac:dyDescent="0.25">
      <c r="B4863">
        <f t="shared" ca="1" si="301"/>
        <v>4851</v>
      </c>
      <c r="C4863" t="str">
        <f ca="1">IFERROR(VLOOKUP(B4863,'SKT LİSTESİ'!F:F,1,0),"")</f>
        <v/>
      </c>
      <c r="E4863" s="128" t="str">
        <f ca="1">IFERROR(IF($C4863="","",VLOOKUP(FİLTRE!$C4863,'SKT LİSTESİ'!$F:$S,5,0)),"")</f>
        <v/>
      </c>
      <c r="F4863" s="129" t="str">
        <f ca="1">IFERROR(IF($C4863="","",VLOOKUP(FİLTRE!$C4863,'SKT LİSTESİ'!$F:$S,7,0)),"")</f>
        <v/>
      </c>
      <c r="G4863" s="130" t="str">
        <f ca="1">IFERROR(IF($C4863="","",VLOOKUP(FİLTRE!$C4863,'SKT LİSTESİ'!$F:$S,8,0)),"")</f>
        <v/>
      </c>
      <c r="H4863" s="131" t="str">
        <f ca="1">IF(E4863="","",IF($C4863="","",VLOOKUP(FİLTRE!$C4863,'SKT LİSTESİ'!$F:$S,9,0)))</f>
        <v/>
      </c>
      <c r="I4863" s="132" t="str">
        <f ca="1">IFERROR(IF($C4863="","",VLOOKUP(FİLTRE!$C4863,'SKT LİSTESİ'!$F:$S,10,0)),"")</f>
        <v/>
      </c>
      <c r="J4863" s="133" t="str">
        <f ca="1">IFERROR(IF($C4863="","",VLOOKUP(FİLTRE!$C4863,'SKT LİSTESİ'!$F:$S,11,0)),"")</f>
        <v/>
      </c>
      <c r="K4863" s="134" t="str">
        <f ca="1">IFERROR(IF($C4863="","",VLOOKUP(FİLTRE!$C4863,'SKT LİSTESİ'!$F:$S,12,0)),"")</f>
        <v/>
      </c>
      <c r="L4863" s="134" t="str">
        <f ca="1">IFERROR(IF($C4863="","",VLOOKUP(FİLTRE!$C4863,'SKT LİSTESİ'!$F:$S,13,0)),"")</f>
        <v/>
      </c>
      <c r="M4863" s="135" t="str">
        <f ca="1">IFERROR(IF($C4863="","",VLOOKUP(FİLTRE!$C4863,'SKT LİSTESİ'!$F:$AJ,14,0)),"")</f>
        <v/>
      </c>
      <c r="N4863" s="31" t="str">
        <f ca="1">IFERROR(IF($C4863="","",VLOOKUP(FİLTRE!$C4863,'SKT LİSTESİ'!$F:$AJ,22,0)),"")</f>
        <v/>
      </c>
      <c r="O4863" s="136" t="str">
        <f ca="1">IFERROR(IF($C4863="","",VLOOKUP(FİLTRE!$C4863,'SKT LİSTESİ'!$F:$AJ,23,0)),"")</f>
        <v/>
      </c>
      <c r="P4863" s="31"/>
      <c r="Q4863" s="31"/>
      <c r="R4863" s="137" t="str">
        <f ca="1">(IFERROR(IF($C4863="","",VLOOKUP(FİLTRE!$C4863,'SKT LİSTESİ'!$F:$AJ,15,0)),""))</f>
        <v/>
      </c>
      <c r="S4863" s="138" t="str">
        <f ca="1">IFERROR(IF($C4863="","",VLOOKUP(FİLTRE!$C4863,'SKT LİSTESİ'!$F:$AJ,16,0)),"")</f>
        <v/>
      </c>
      <c r="AF4863" s="179" t="str">
        <f t="shared" ca="1" si="302"/>
        <v/>
      </c>
      <c r="AG4863" s="179">
        <f t="shared" ca="1" si="303"/>
        <v>0</v>
      </c>
      <c r="AH4863" s="179">
        <f t="shared" ca="1" si="304"/>
        <v>0</v>
      </c>
    </row>
    <row r="4864" spans="2:34" ht="15.75" x14ac:dyDescent="0.25">
      <c r="B4864">
        <f t="shared" ca="1" si="301"/>
        <v>4852</v>
      </c>
      <c r="C4864" t="str">
        <f ca="1">IFERROR(VLOOKUP(B4864,'SKT LİSTESİ'!F:F,1,0),"")</f>
        <v/>
      </c>
      <c r="E4864" s="128" t="str">
        <f ca="1">IFERROR(IF($C4864="","",VLOOKUP(FİLTRE!$C4864,'SKT LİSTESİ'!$F:$S,5,0)),"")</f>
        <v/>
      </c>
      <c r="F4864" s="129" t="str">
        <f ca="1">IFERROR(IF($C4864="","",VLOOKUP(FİLTRE!$C4864,'SKT LİSTESİ'!$F:$S,7,0)),"")</f>
        <v/>
      </c>
      <c r="G4864" s="130" t="str">
        <f ca="1">IFERROR(IF($C4864="","",VLOOKUP(FİLTRE!$C4864,'SKT LİSTESİ'!$F:$S,8,0)),"")</f>
        <v/>
      </c>
      <c r="H4864" s="131" t="str">
        <f ca="1">IF(E4864="","",IF($C4864="","",VLOOKUP(FİLTRE!$C4864,'SKT LİSTESİ'!$F:$S,9,0)))</f>
        <v/>
      </c>
      <c r="I4864" s="132" t="str">
        <f ca="1">IFERROR(IF($C4864="","",VLOOKUP(FİLTRE!$C4864,'SKT LİSTESİ'!$F:$S,10,0)),"")</f>
        <v/>
      </c>
      <c r="J4864" s="133" t="str">
        <f ca="1">IFERROR(IF($C4864="","",VLOOKUP(FİLTRE!$C4864,'SKT LİSTESİ'!$F:$S,11,0)),"")</f>
        <v/>
      </c>
      <c r="K4864" s="134" t="str">
        <f ca="1">IFERROR(IF($C4864="","",VLOOKUP(FİLTRE!$C4864,'SKT LİSTESİ'!$F:$S,12,0)),"")</f>
        <v/>
      </c>
      <c r="L4864" s="134" t="str">
        <f ca="1">IFERROR(IF($C4864="","",VLOOKUP(FİLTRE!$C4864,'SKT LİSTESİ'!$F:$S,13,0)),"")</f>
        <v/>
      </c>
      <c r="M4864" s="135" t="str">
        <f ca="1">IFERROR(IF($C4864="","",VLOOKUP(FİLTRE!$C4864,'SKT LİSTESİ'!$F:$AJ,14,0)),"")</f>
        <v/>
      </c>
      <c r="N4864" s="31" t="str">
        <f ca="1">IFERROR(IF($C4864="","",VLOOKUP(FİLTRE!$C4864,'SKT LİSTESİ'!$F:$AJ,22,0)),"")</f>
        <v/>
      </c>
      <c r="O4864" s="136" t="str">
        <f ca="1">IFERROR(IF($C4864="","",VLOOKUP(FİLTRE!$C4864,'SKT LİSTESİ'!$F:$AJ,23,0)),"")</f>
        <v/>
      </c>
      <c r="P4864" s="31"/>
      <c r="Q4864" s="31"/>
      <c r="R4864" s="137" t="str">
        <f ca="1">(IFERROR(IF($C4864="","",VLOOKUP(FİLTRE!$C4864,'SKT LİSTESİ'!$F:$AJ,15,0)),""))</f>
        <v/>
      </c>
      <c r="S4864" s="138" t="str">
        <f ca="1">IFERROR(IF($C4864="","",VLOOKUP(FİLTRE!$C4864,'SKT LİSTESİ'!$F:$AJ,16,0)),"")</f>
        <v/>
      </c>
      <c r="AF4864" s="179" t="str">
        <f t="shared" ca="1" si="302"/>
        <v/>
      </c>
      <c r="AG4864" s="179">
        <f t="shared" ca="1" si="303"/>
        <v>0</v>
      </c>
      <c r="AH4864" s="179">
        <f t="shared" ca="1" si="304"/>
        <v>0</v>
      </c>
    </row>
    <row r="4865" spans="2:34" ht="15.75" x14ac:dyDescent="0.25">
      <c r="B4865">
        <f t="shared" ca="1" si="301"/>
        <v>4853</v>
      </c>
      <c r="C4865" t="str">
        <f ca="1">IFERROR(VLOOKUP(B4865,'SKT LİSTESİ'!F:F,1,0),"")</f>
        <v/>
      </c>
      <c r="E4865" s="128" t="str">
        <f ca="1">IFERROR(IF($C4865="","",VLOOKUP(FİLTRE!$C4865,'SKT LİSTESİ'!$F:$S,5,0)),"")</f>
        <v/>
      </c>
      <c r="F4865" s="129" t="str">
        <f ca="1">IFERROR(IF($C4865="","",VLOOKUP(FİLTRE!$C4865,'SKT LİSTESİ'!$F:$S,7,0)),"")</f>
        <v/>
      </c>
      <c r="G4865" s="130" t="str">
        <f ca="1">IFERROR(IF($C4865="","",VLOOKUP(FİLTRE!$C4865,'SKT LİSTESİ'!$F:$S,8,0)),"")</f>
        <v/>
      </c>
      <c r="H4865" s="131" t="str">
        <f ca="1">IF(E4865="","",IF($C4865="","",VLOOKUP(FİLTRE!$C4865,'SKT LİSTESİ'!$F:$S,9,0)))</f>
        <v/>
      </c>
      <c r="I4865" s="132" t="str">
        <f ca="1">IFERROR(IF($C4865="","",VLOOKUP(FİLTRE!$C4865,'SKT LİSTESİ'!$F:$S,10,0)),"")</f>
        <v/>
      </c>
      <c r="J4865" s="133" t="str">
        <f ca="1">IFERROR(IF($C4865="","",VLOOKUP(FİLTRE!$C4865,'SKT LİSTESİ'!$F:$S,11,0)),"")</f>
        <v/>
      </c>
      <c r="K4865" s="134" t="str">
        <f ca="1">IFERROR(IF($C4865="","",VLOOKUP(FİLTRE!$C4865,'SKT LİSTESİ'!$F:$S,12,0)),"")</f>
        <v/>
      </c>
      <c r="L4865" s="134" t="str">
        <f ca="1">IFERROR(IF($C4865="","",VLOOKUP(FİLTRE!$C4865,'SKT LİSTESİ'!$F:$S,13,0)),"")</f>
        <v/>
      </c>
      <c r="M4865" s="135" t="str">
        <f ca="1">IFERROR(IF($C4865="","",VLOOKUP(FİLTRE!$C4865,'SKT LİSTESİ'!$F:$AJ,14,0)),"")</f>
        <v/>
      </c>
      <c r="N4865" s="31" t="str">
        <f ca="1">IFERROR(IF($C4865="","",VLOOKUP(FİLTRE!$C4865,'SKT LİSTESİ'!$F:$AJ,22,0)),"")</f>
        <v/>
      </c>
      <c r="O4865" s="136" t="str">
        <f ca="1">IFERROR(IF($C4865="","",VLOOKUP(FİLTRE!$C4865,'SKT LİSTESİ'!$F:$AJ,23,0)),"")</f>
        <v/>
      </c>
      <c r="P4865" s="31"/>
      <c r="Q4865" s="31"/>
      <c r="R4865" s="137" t="str">
        <f ca="1">(IFERROR(IF($C4865="","",VLOOKUP(FİLTRE!$C4865,'SKT LİSTESİ'!$F:$AJ,15,0)),""))</f>
        <v/>
      </c>
      <c r="S4865" s="138" t="str">
        <f ca="1">IFERROR(IF($C4865="","",VLOOKUP(FİLTRE!$C4865,'SKT LİSTESİ'!$F:$AJ,16,0)),"")</f>
        <v/>
      </c>
      <c r="AF4865" s="179" t="str">
        <f t="shared" ca="1" si="302"/>
        <v/>
      </c>
      <c r="AG4865" s="179">
        <f t="shared" ca="1" si="303"/>
        <v>0</v>
      </c>
      <c r="AH4865" s="179">
        <f t="shared" ca="1" si="304"/>
        <v>0</v>
      </c>
    </row>
    <row r="4866" spans="2:34" ht="15.75" x14ac:dyDescent="0.25">
      <c r="B4866">
        <f t="shared" ca="1" si="301"/>
        <v>4854</v>
      </c>
      <c r="C4866" t="str">
        <f ca="1">IFERROR(VLOOKUP(B4866,'SKT LİSTESİ'!F:F,1,0),"")</f>
        <v/>
      </c>
      <c r="E4866" s="128" t="str">
        <f ca="1">IFERROR(IF($C4866="","",VLOOKUP(FİLTRE!$C4866,'SKT LİSTESİ'!$F:$S,5,0)),"")</f>
        <v/>
      </c>
      <c r="F4866" s="129" t="str">
        <f ca="1">IFERROR(IF($C4866="","",VLOOKUP(FİLTRE!$C4866,'SKT LİSTESİ'!$F:$S,7,0)),"")</f>
        <v/>
      </c>
      <c r="G4866" s="130" t="str">
        <f ca="1">IFERROR(IF($C4866="","",VLOOKUP(FİLTRE!$C4866,'SKT LİSTESİ'!$F:$S,8,0)),"")</f>
        <v/>
      </c>
      <c r="H4866" s="131" t="str">
        <f ca="1">IF(E4866="","",IF($C4866="","",VLOOKUP(FİLTRE!$C4866,'SKT LİSTESİ'!$F:$S,9,0)))</f>
        <v/>
      </c>
      <c r="I4866" s="132" t="str">
        <f ca="1">IFERROR(IF($C4866="","",VLOOKUP(FİLTRE!$C4866,'SKT LİSTESİ'!$F:$S,10,0)),"")</f>
        <v/>
      </c>
      <c r="J4866" s="133" t="str">
        <f ca="1">IFERROR(IF($C4866="","",VLOOKUP(FİLTRE!$C4866,'SKT LİSTESİ'!$F:$S,11,0)),"")</f>
        <v/>
      </c>
      <c r="K4866" s="134" t="str">
        <f ca="1">IFERROR(IF($C4866="","",VLOOKUP(FİLTRE!$C4866,'SKT LİSTESİ'!$F:$S,12,0)),"")</f>
        <v/>
      </c>
      <c r="L4866" s="134" t="str">
        <f ca="1">IFERROR(IF($C4866="","",VLOOKUP(FİLTRE!$C4866,'SKT LİSTESİ'!$F:$S,13,0)),"")</f>
        <v/>
      </c>
      <c r="M4866" s="135" t="str">
        <f ca="1">IFERROR(IF($C4866="","",VLOOKUP(FİLTRE!$C4866,'SKT LİSTESİ'!$F:$AJ,14,0)),"")</f>
        <v/>
      </c>
      <c r="N4866" s="31" t="str">
        <f ca="1">IFERROR(IF($C4866="","",VLOOKUP(FİLTRE!$C4866,'SKT LİSTESİ'!$F:$AJ,22,0)),"")</f>
        <v/>
      </c>
      <c r="O4866" s="136" t="str">
        <f ca="1">IFERROR(IF($C4866="","",VLOOKUP(FİLTRE!$C4866,'SKT LİSTESİ'!$F:$AJ,23,0)),"")</f>
        <v/>
      </c>
      <c r="P4866" s="31"/>
      <c r="Q4866" s="31"/>
      <c r="R4866" s="137" t="str">
        <f ca="1">(IFERROR(IF($C4866="","",VLOOKUP(FİLTRE!$C4866,'SKT LİSTESİ'!$F:$AJ,15,0)),""))</f>
        <v/>
      </c>
      <c r="S4866" s="138" t="str">
        <f ca="1">IFERROR(IF($C4866="","",VLOOKUP(FİLTRE!$C4866,'SKT LİSTESİ'!$F:$AJ,16,0)),"")</f>
        <v/>
      </c>
      <c r="AF4866" s="179" t="str">
        <f t="shared" ca="1" si="302"/>
        <v/>
      </c>
      <c r="AG4866" s="179">
        <f t="shared" ca="1" si="303"/>
        <v>0</v>
      </c>
      <c r="AH4866" s="179">
        <f t="shared" ca="1" si="304"/>
        <v>0</v>
      </c>
    </row>
    <row r="4867" spans="2:34" ht="15.75" x14ac:dyDescent="0.25">
      <c r="B4867">
        <f t="shared" ca="1" si="301"/>
        <v>4855</v>
      </c>
      <c r="C4867" t="str">
        <f ca="1">IFERROR(VLOOKUP(B4867,'SKT LİSTESİ'!F:F,1,0),"")</f>
        <v/>
      </c>
      <c r="E4867" s="128" t="str">
        <f ca="1">IFERROR(IF($C4867="","",VLOOKUP(FİLTRE!$C4867,'SKT LİSTESİ'!$F:$S,5,0)),"")</f>
        <v/>
      </c>
      <c r="F4867" s="129" t="str">
        <f ca="1">IFERROR(IF($C4867="","",VLOOKUP(FİLTRE!$C4867,'SKT LİSTESİ'!$F:$S,7,0)),"")</f>
        <v/>
      </c>
      <c r="G4867" s="130" t="str">
        <f ca="1">IFERROR(IF($C4867="","",VLOOKUP(FİLTRE!$C4867,'SKT LİSTESİ'!$F:$S,8,0)),"")</f>
        <v/>
      </c>
      <c r="H4867" s="131" t="str">
        <f ca="1">IF(E4867="","",IF($C4867="","",VLOOKUP(FİLTRE!$C4867,'SKT LİSTESİ'!$F:$S,9,0)))</f>
        <v/>
      </c>
      <c r="I4867" s="132" t="str">
        <f ca="1">IFERROR(IF($C4867="","",VLOOKUP(FİLTRE!$C4867,'SKT LİSTESİ'!$F:$S,10,0)),"")</f>
        <v/>
      </c>
      <c r="J4867" s="133" t="str">
        <f ca="1">IFERROR(IF($C4867="","",VLOOKUP(FİLTRE!$C4867,'SKT LİSTESİ'!$F:$S,11,0)),"")</f>
        <v/>
      </c>
      <c r="K4867" s="134" t="str">
        <f ca="1">IFERROR(IF($C4867="","",VLOOKUP(FİLTRE!$C4867,'SKT LİSTESİ'!$F:$S,12,0)),"")</f>
        <v/>
      </c>
      <c r="L4867" s="134" t="str">
        <f ca="1">IFERROR(IF($C4867="","",VLOOKUP(FİLTRE!$C4867,'SKT LİSTESİ'!$F:$S,13,0)),"")</f>
        <v/>
      </c>
      <c r="M4867" s="135" t="str">
        <f ca="1">IFERROR(IF($C4867="","",VLOOKUP(FİLTRE!$C4867,'SKT LİSTESİ'!$F:$AJ,14,0)),"")</f>
        <v/>
      </c>
      <c r="N4867" s="31" t="str">
        <f ca="1">IFERROR(IF($C4867="","",VLOOKUP(FİLTRE!$C4867,'SKT LİSTESİ'!$F:$AJ,22,0)),"")</f>
        <v/>
      </c>
      <c r="O4867" s="136" t="str">
        <f ca="1">IFERROR(IF($C4867="","",VLOOKUP(FİLTRE!$C4867,'SKT LİSTESİ'!$F:$AJ,23,0)),"")</f>
        <v/>
      </c>
      <c r="P4867" s="31"/>
      <c r="Q4867" s="31"/>
      <c r="R4867" s="137" t="str">
        <f ca="1">(IFERROR(IF($C4867="","",VLOOKUP(FİLTRE!$C4867,'SKT LİSTESİ'!$F:$AJ,15,0)),""))</f>
        <v/>
      </c>
      <c r="S4867" s="138" t="str">
        <f ca="1">IFERROR(IF($C4867="","",VLOOKUP(FİLTRE!$C4867,'SKT LİSTESİ'!$F:$AJ,16,0)),"")</f>
        <v/>
      </c>
      <c r="AF4867" s="179" t="str">
        <f t="shared" ca="1" si="302"/>
        <v/>
      </c>
      <c r="AG4867" s="179">
        <f t="shared" ca="1" si="303"/>
        <v>0</v>
      </c>
      <c r="AH4867" s="179">
        <f t="shared" ca="1" si="304"/>
        <v>0</v>
      </c>
    </row>
    <row r="4868" spans="2:34" ht="15.75" x14ac:dyDescent="0.25">
      <c r="B4868">
        <f t="shared" ca="1" si="301"/>
        <v>4856</v>
      </c>
      <c r="C4868" t="str">
        <f ca="1">IFERROR(VLOOKUP(B4868,'SKT LİSTESİ'!F:F,1,0),"")</f>
        <v/>
      </c>
      <c r="E4868" s="128" t="str">
        <f ca="1">IFERROR(IF($C4868="","",VLOOKUP(FİLTRE!$C4868,'SKT LİSTESİ'!$F:$S,5,0)),"")</f>
        <v/>
      </c>
      <c r="F4868" s="129" t="str">
        <f ca="1">IFERROR(IF($C4868="","",VLOOKUP(FİLTRE!$C4868,'SKT LİSTESİ'!$F:$S,7,0)),"")</f>
        <v/>
      </c>
      <c r="G4868" s="130" t="str">
        <f ca="1">IFERROR(IF($C4868="","",VLOOKUP(FİLTRE!$C4868,'SKT LİSTESİ'!$F:$S,8,0)),"")</f>
        <v/>
      </c>
      <c r="H4868" s="131" t="str">
        <f ca="1">IF(E4868="","",IF($C4868="","",VLOOKUP(FİLTRE!$C4868,'SKT LİSTESİ'!$F:$S,9,0)))</f>
        <v/>
      </c>
      <c r="I4868" s="132" t="str">
        <f ca="1">IFERROR(IF($C4868="","",VLOOKUP(FİLTRE!$C4868,'SKT LİSTESİ'!$F:$S,10,0)),"")</f>
        <v/>
      </c>
      <c r="J4868" s="133" t="str">
        <f ca="1">IFERROR(IF($C4868="","",VLOOKUP(FİLTRE!$C4868,'SKT LİSTESİ'!$F:$S,11,0)),"")</f>
        <v/>
      </c>
      <c r="K4868" s="134" t="str">
        <f ca="1">IFERROR(IF($C4868="","",VLOOKUP(FİLTRE!$C4868,'SKT LİSTESİ'!$F:$S,12,0)),"")</f>
        <v/>
      </c>
      <c r="L4868" s="134" t="str">
        <f ca="1">IFERROR(IF($C4868="","",VLOOKUP(FİLTRE!$C4868,'SKT LİSTESİ'!$F:$S,13,0)),"")</f>
        <v/>
      </c>
      <c r="M4868" s="135" t="str">
        <f ca="1">IFERROR(IF($C4868="","",VLOOKUP(FİLTRE!$C4868,'SKT LİSTESİ'!$F:$AJ,14,0)),"")</f>
        <v/>
      </c>
      <c r="N4868" s="31" t="str">
        <f ca="1">IFERROR(IF($C4868="","",VLOOKUP(FİLTRE!$C4868,'SKT LİSTESİ'!$F:$AJ,22,0)),"")</f>
        <v/>
      </c>
      <c r="O4868" s="136" t="str">
        <f ca="1">IFERROR(IF($C4868="","",VLOOKUP(FİLTRE!$C4868,'SKT LİSTESİ'!$F:$AJ,23,0)),"")</f>
        <v/>
      </c>
      <c r="P4868" s="31"/>
      <c r="Q4868" s="31"/>
      <c r="R4868" s="137" t="str">
        <f ca="1">(IFERROR(IF($C4868="","",VLOOKUP(FİLTRE!$C4868,'SKT LİSTESİ'!$F:$AJ,15,0)),""))</f>
        <v/>
      </c>
      <c r="S4868" s="138" t="str">
        <f ca="1">IFERROR(IF($C4868="","",VLOOKUP(FİLTRE!$C4868,'SKT LİSTESİ'!$F:$AJ,16,0)),"")</f>
        <v/>
      </c>
      <c r="AF4868" s="179" t="str">
        <f t="shared" ca="1" si="302"/>
        <v/>
      </c>
      <c r="AG4868" s="179">
        <f t="shared" ca="1" si="303"/>
        <v>0</v>
      </c>
      <c r="AH4868" s="179">
        <f t="shared" ca="1" si="304"/>
        <v>0</v>
      </c>
    </row>
    <row r="4869" spans="2:34" ht="15.75" x14ac:dyDescent="0.25">
      <c r="B4869">
        <f t="shared" ca="1" si="301"/>
        <v>4857</v>
      </c>
      <c r="C4869" t="str">
        <f ca="1">IFERROR(VLOOKUP(B4869,'SKT LİSTESİ'!F:F,1,0),"")</f>
        <v/>
      </c>
      <c r="E4869" s="128" t="str">
        <f ca="1">IFERROR(IF($C4869="","",VLOOKUP(FİLTRE!$C4869,'SKT LİSTESİ'!$F:$S,5,0)),"")</f>
        <v/>
      </c>
      <c r="F4869" s="129" t="str">
        <f ca="1">IFERROR(IF($C4869="","",VLOOKUP(FİLTRE!$C4869,'SKT LİSTESİ'!$F:$S,7,0)),"")</f>
        <v/>
      </c>
      <c r="G4869" s="130" t="str">
        <f ca="1">IFERROR(IF($C4869="","",VLOOKUP(FİLTRE!$C4869,'SKT LİSTESİ'!$F:$S,8,0)),"")</f>
        <v/>
      </c>
      <c r="H4869" s="131" t="str">
        <f ca="1">IF(E4869="","",IF($C4869="","",VLOOKUP(FİLTRE!$C4869,'SKT LİSTESİ'!$F:$S,9,0)))</f>
        <v/>
      </c>
      <c r="I4869" s="132" t="str">
        <f ca="1">IFERROR(IF($C4869="","",VLOOKUP(FİLTRE!$C4869,'SKT LİSTESİ'!$F:$S,10,0)),"")</f>
        <v/>
      </c>
      <c r="J4869" s="133" t="str">
        <f ca="1">IFERROR(IF($C4869="","",VLOOKUP(FİLTRE!$C4869,'SKT LİSTESİ'!$F:$S,11,0)),"")</f>
        <v/>
      </c>
      <c r="K4869" s="134" t="str">
        <f ca="1">IFERROR(IF($C4869="","",VLOOKUP(FİLTRE!$C4869,'SKT LİSTESİ'!$F:$S,12,0)),"")</f>
        <v/>
      </c>
      <c r="L4869" s="134" t="str">
        <f ca="1">IFERROR(IF($C4869="","",VLOOKUP(FİLTRE!$C4869,'SKT LİSTESİ'!$F:$S,13,0)),"")</f>
        <v/>
      </c>
      <c r="M4869" s="135" t="str">
        <f ca="1">IFERROR(IF($C4869="","",VLOOKUP(FİLTRE!$C4869,'SKT LİSTESİ'!$F:$AJ,14,0)),"")</f>
        <v/>
      </c>
      <c r="N4869" s="31" t="str">
        <f ca="1">IFERROR(IF($C4869="","",VLOOKUP(FİLTRE!$C4869,'SKT LİSTESİ'!$F:$AJ,22,0)),"")</f>
        <v/>
      </c>
      <c r="O4869" s="136" t="str">
        <f ca="1">IFERROR(IF($C4869="","",VLOOKUP(FİLTRE!$C4869,'SKT LİSTESİ'!$F:$AJ,23,0)),"")</f>
        <v/>
      </c>
      <c r="P4869" s="31"/>
      <c r="Q4869" s="31"/>
      <c r="R4869" s="137" t="str">
        <f ca="1">(IFERROR(IF($C4869="","",VLOOKUP(FİLTRE!$C4869,'SKT LİSTESİ'!$F:$AJ,15,0)),""))</f>
        <v/>
      </c>
      <c r="S4869" s="138" t="str">
        <f ca="1">IFERROR(IF($C4869="","",VLOOKUP(FİLTRE!$C4869,'SKT LİSTESİ'!$F:$AJ,16,0)),"")</f>
        <v/>
      </c>
      <c r="AF4869" s="179" t="str">
        <f t="shared" ca="1" si="302"/>
        <v/>
      </c>
      <c r="AG4869" s="179">
        <f t="shared" ca="1" si="303"/>
        <v>0</v>
      </c>
      <c r="AH4869" s="179">
        <f t="shared" ca="1" si="304"/>
        <v>0</v>
      </c>
    </row>
    <row r="4870" spans="2:34" ht="15.75" x14ac:dyDescent="0.25">
      <c r="B4870">
        <f t="shared" ca="1" si="301"/>
        <v>4858</v>
      </c>
      <c r="C4870" t="str">
        <f ca="1">IFERROR(VLOOKUP(B4870,'SKT LİSTESİ'!F:F,1,0),"")</f>
        <v/>
      </c>
      <c r="E4870" s="128" t="str">
        <f ca="1">IFERROR(IF($C4870="","",VLOOKUP(FİLTRE!$C4870,'SKT LİSTESİ'!$F:$S,5,0)),"")</f>
        <v/>
      </c>
      <c r="F4870" s="129" t="str">
        <f ca="1">IFERROR(IF($C4870="","",VLOOKUP(FİLTRE!$C4870,'SKT LİSTESİ'!$F:$S,7,0)),"")</f>
        <v/>
      </c>
      <c r="G4870" s="130" t="str">
        <f ca="1">IFERROR(IF($C4870="","",VLOOKUP(FİLTRE!$C4870,'SKT LİSTESİ'!$F:$S,8,0)),"")</f>
        <v/>
      </c>
      <c r="H4870" s="131" t="str">
        <f ca="1">IF(E4870="","",IF($C4870="","",VLOOKUP(FİLTRE!$C4870,'SKT LİSTESİ'!$F:$S,9,0)))</f>
        <v/>
      </c>
      <c r="I4870" s="132" t="str">
        <f ca="1">IFERROR(IF($C4870="","",VLOOKUP(FİLTRE!$C4870,'SKT LİSTESİ'!$F:$S,10,0)),"")</f>
        <v/>
      </c>
      <c r="J4870" s="133" t="str">
        <f ca="1">IFERROR(IF($C4870="","",VLOOKUP(FİLTRE!$C4870,'SKT LİSTESİ'!$F:$S,11,0)),"")</f>
        <v/>
      </c>
      <c r="K4870" s="134" t="str">
        <f ca="1">IFERROR(IF($C4870="","",VLOOKUP(FİLTRE!$C4870,'SKT LİSTESİ'!$F:$S,12,0)),"")</f>
        <v/>
      </c>
      <c r="L4870" s="134" t="str">
        <f ca="1">IFERROR(IF($C4870="","",VLOOKUP(FİLTRE!$C4870,'SKT LİSTESİ'!$F:$S,13,0)),"")</f>
        <v/>
      </c>
      <c r="M4870" s="135" t="str">
        <f ca="1">IFERROR(IF($C4870="","",VLOOKUP(FİLTRE!$C4870,'SKT LİSTESİ'!$F:$AJ,14,0)),"")</f>
        <v/>
      </c>
      <c r="N4870" s="31" t="str">
        <f ca="1">IFERROR(IF($C4870="","",VLOOKUP(FİLTRE!$C4870,'SKT LİSTESİ'!$F:$AJ,22,0)),"")</f>
        <v/>
      </c>
      <c r="O4870" s="136" t="str">
        <f ca="1">IFERROR(IF($C4870="","",VLOOKUP(FİLTRE!$C4870,'SKT LİSTESİ'!$F:$AJ,23,0)),"")</f>
        <v/>
      </c>
      <c r="P4870" s="31"/>
      <c r="Q4870" s="31"/>
      <c r="R4870" s="137" t="str">
        <f ca="1">(IFERROR(IF($C4870="","",VLOOKUP(FİLTRE!$C4870,'SKT LİSTESİ'!$F:$AJ,15,0)),""))</f>
        <v/>
      </c>
      <c r="S4870" s="138" t="str">
        <f ca="1">IFERROR(IF($C4870="","",VLOOKUP(FİLTRE!$C4870,'SKT LİSTESİ'!$F:$AJ,16,0)),"")</f>
        <v/>
      </c>
      <c r="AF4870" s="179" t="str">
        <f t="shared" ca="1" si="302"/>
        <v/>
      </c>
      <c r="AG4870" s="179">
        <f t="shared" ca="1" si="303"/>
        <v>0</v>
      </c>
      <c r="AH4870" s="179">
        <f t="shared" ca="1" si="304"/>
        <v>0</v>
      </c>
    </row>
    <row r="4871" spans="2:34" ht="15.75" x14ac:dyDescent="0.25">
      <c r="B4871">
        <f t="shared" ca="1" si="301"/>
        <v>4859</v>
      </c>
      <c r="C4871" t="str">
        <f ca="1">IFERROR(VLOOKUP(B4871,'SKT LİSTESİ'!F:F,1,0),"")</f>
        <v/>
      </c>
      <c r="E4871" s="128" t="str">
        <f ca="1">IFERROR(IF($C4871="","",VLOOKUP(FİLTRE!$C4871,'SKT LİSTESİ'!$F:$S,5,0)),"")</f>
        <v/>
      </c>
      <c r="F4871" s="129" t="str">
        <f ca="1">IFERROR(IF($C4871="","",VLOOKUP(FİLTRE!$C4871,'SKT LİSTESİ'!$F:$S,7,0)),"")</f>
        <v/>
      </c>
      <c r="G4871" s="130" t="str">
        <f ca="1">IFERROR(IF($C4871="","",VLOOKUP(FİLTRE!$C4871,'SKT LİSTESİ'!$F:$S,8,0)),"")</f>
        <v/>
      </c>
      <c r="H4871" s="131" t="str">
        <f ca="1">IF(E4871="","",IF($C4871="","",VLOOKUP(FİLTRE!$C4871,'SKT LİSTESİ'!$F:$S,9,0)))</f>
        <v/>
      </c>
      <c r="I4871" s="132" t="str">
        <f ca="1">IFERROR(IF($C4871="","",VLOOKUP(FİLTRE!$C4871,'SKT LİSTESİ'!$F:$S,10,0)),"")</f>
        <v/>
      </c>
      <c r="J4871" s="133" t="str">
        <f ca="1">IFERROR(IF($C4871="","",VLOOKUP(FİLTRE!$C4871,'SKT LİSTESİ'!$F:$S,11,0)),"")</f>
        <v/>
      </c>
      <c r="K4871" s="134" t="str">
        <f ca="1">IFERROR(IF($C4871="","",VLOOKUP(FİLTRE!$C4871,'SKT LİSTESİ'!$F:$S,12,0)),"")</f>
        <v/>
      </c>
      <c r="L4871" s="134" t="str">
        <f ca="1">IFERROR(IF($C4871="","",VLOOKUP(FİLTRE!$C4871,'SKT LİSTESİ'!$F:$S,13,0)),"")</f>
        <v/>
      </c>
      <c r="M4871" s="135" t="str">
        <f ca="1">IFERROR(IF($C4871="","",VLOOKUP(FİLTRE!$C4871,'SKT LİSTESİ'!$F:$AJ,14,0)),"")</f>
        <v/>
      </c>
      <c r="N4871" s="31" t="str">
        <f ca="1">IFERROR(IF($C4871="","",VLOOKUP(FİLTRE!$C4871,'SKT LİSTESİ'!$F:$AJ,22,0)),"")</f>
        <v/>
      </c>
      <c r="O4871" s="136" t="str">
        <f ca="1">IFERROR(IF($C4871="","",VLOOKUP(FİLTRE!$C4871,'SKT LİSTESİ'!$F:$AJ,23,0)),"")</f>
        <v/>
      </c>
      <c r="P4871" s="31"/>
      <c r="Q4871" s="31"/>
      <c r="R4871" s="137" t="str">
        <f ca="1">(IFERROR(IF($C4871="","",VLOOKUP(FİLTRE!$C4871,'SKT LİSTESİ'!$F:$AJ,15,0)),""))</f>
        <v/>
      </c>
      <c r="S4871" s="138" t="str">
        <f ca="1">IFERROR(IF($C4871="","",VLOOKUP(FİLTRE!$C4871,'SKT LİSTESİ'!$F:$AJ,16,0)),"")</f>
        <v/>
      </c>
      <c r="AF4871" s="179" t="str">
        <f t="shared" ca="1" si="302"/>
        <v/>
      </c>
      <c r="AG4871" s="179">
        <f t="shared" ca="1" si="303"/>
        <v>0</v>
      </c>
      <c r="AH4871" s="179">
        <f t="shared" ca="1" si="304"/>
        <v>0</v>
      </c>
    </row>
    <row r="4872" spans="2:34" ht="15.75" x14ac:dyDescent="0.25">
      <c r="B4872">
        <f t="shared" ca="1" si="301"/>
        <v>4860</v>
      </c>
      <c r="C4872" t="str">
        <f ca="1">IFERROR(VLOOKUP(B4872,'SKT LİSTESİ'!F:F,1,0),"")</f>
        <v/>
      </c>
      <c r="E4872" s="128" t="str">
        <f ca="1">IFERROR(IF($C4872="","",VLOOKUP(FİLTRE!$C4872,'SKT LİSTESİ'!$F:$S,5,0)),"")</f>
        <v/>
      </c>
      <c r="F4872" s="129" t="str">
        <f ca="1">IFERROR(IF($C4872="","",VLOOKUP(FİLTRE!$C4872,'SKT LİSTESİ'!$F:$S,7,0)),"")</f>
        <v/>
      </c>
      <c r="G4872" s="130" t="str">
        <f ca="1">IFERROR(IF($C4872="","",VLOOKUP(FİLTRE!$C4872,'SKT LİSTESİ'!$F:$S,8,0)),"")</f>
        <v/>
      </c>
      <c r="H4872" s="131" t="str">
        <f ca="1">IF(E4872="","",IF($C4872="","",VLOOKUP(FİLTRE!$C4872,'SKT LİSTESİ'!$F:$S,9,0)))</f>
        <v/>
      </c>
      <c r="I4872" s="132" t="str">
        <f ca="1">IFERROR(IF($C4872="","",VLOOKUP(FİLTRE!$C4872,'SKT LİSTESİ'!$F:$S,10,0)),"")</f>
        <v/>
      </c>
      <c r="J4872" s="133" t="str">
        <f ca="1">IFERROR(IF($C4872="","",VLOOKUP(FİLTRE!$C4872,'SKT LİSTESİ'!$F:$S,11,0)),"")</f>
        <v/>
      </c>
      <c r="K4872" s="134" t="str">
        <f ca="1">IFERROR(IF($C4872="","",VLOOKUP(FİLTRE!$C4872,'SKT LİSTESİ'!$F:$S,12,0)),"")</f>
        <v/>
      </c>
      <c r="L4872" s="134" t="str">
        <f ca="1">IFERROR(IF($C4872="","",VLOOKUP(FİLTRE!$C4872,'SKT LİSTESİ'!$F:$S,13,0)),"")</f>
        <v/>
      </c>
      <c r="M4872" s="135" t="str">
        <f ca="1">IFERROR(IF($C4872="","",VLOOKUP(FİLTRE!$C4872,'SKT LİSTESİ'!$F:$AJ,14,0)),"")</f>
        <v/>
      </c>
      <c r="N4872" s="31" t="str">
        <f ca="1">IFERROR(IF($C4872="","",VLOOKUP(FİLTRE!$C4872,'SKT LİSTESİ'!$F:$AJ,22,0)),"")</f>
        <v/>
      </c>
      <c r="O4872" s="136" t="str">
        <f ca="1">IFERROR(IF($C4872="","",VLOOKUP(FİLTRE!$C4872,'SKT LİSTESİ'!$F:$AJ,23,0)),"")</f>
        <v/>
      </c>
      <c r="P4872" s="31"/>
      <c r="Q4872" s="31"/>
      <c r="R4872" s="137" t="str">
        <f ca="1">(IFERROR(IF($C4872="","",VLOOKUP(FİLTRE!$C4872,'SKT LİSTESİ'!$F:$AJ,15,0)),""))</f>
        <v/>
      </c>
      <c r="S4872" s="138" t="str">
        <f ca="1">IFERROR(IF($C4872="","",VLOOKUP(FİLTRE!$C4872,'SKT LİSTESİ'!$F:$AJ,16,0)),"")</f>
        <v/>
      </c>
      <c r="AF4872" s="179" t="str">
        <f t="shared" ca="1" si="302"/>
        <v/>
      </c>
      <c r="AG4872" s="179">
        <f t="shared" ca="1" si="303"/>
        <v>0</v>
      </c>
      <c r="AH4872" s="179">
        <f t="shared" ca="1" si="304"/>
        <v>0</v>
      </c>
    </row>
    <row r="4873" spans="2:34" ht="15.75" x14ac:dyDescent="0.25">
      <c r="B4873">
        <f t="shared" ca="1" si="301"/>
        <v>4861</v>
      </c>
      <c r="C4873" t="str">
        <f ca="1">IFERROR(VLOOKUP(B4873,'SKT LİSTESİ'!F:F,1,0),"")</f>
        <v/>
      </c>
      <c r="E4873" s="128" t="str">
        <f ca="1">IFERROR(IF($C4873="","",VLOOKUP(FİLTRE!$C4873,'SKT LİSTESİ'!$F:$S,5,0)),"")</f>
        <v/>
      </c>
      <c r="F4873" s="129" t="str">
        <f ca="1">IFERROR(IF($C4873="","",VLOOKUP(FİLTRE!$C4873,'SKT LİSTESİ'!$F:$S,7,0)),"")</f>
        <v/>
      </c>
      <c r="G4873" s="130" t="str">
        <f ca="1">IFERROR(IF($C4873="","",VLOOKUP(FİLTRE!$C4873,'SKT LİSTESİ'!$F:$S,8,0)),"")</f>
        <v/>
      </c>
      <c r="H4873" s="131" t="str">
        <f ca="1">IF(E4873="","",IF($C4873="","",VLOOKUP(FİLTRE!$C4873,'SKT LİSTESİ'!$F:$S,9,0)))</f>
        <v/>
      </c>
      <c r="I4873" s="132" t="str">
        <f ca="1">IFERROR(IF($C4873="","",VLOOKUP(FİLTRE!$C4873,'SKT LİSTESİ'!$F:$S,10,0)),"")</f>
        <v/>
      </c>
      <c r="J4873" s="133" t="str">
        <f ca="1">IFERROR(IF($C4873="","",VLOOKUP(FİLTRE!$C4873,'SKT LİSTESİ'!$F:$S,11,0)),"")</f>
        <v/>
      </c>
      <c r="K4873" s="134" t="str">
        <f ca="1">IFERROR(IF($C4873="","",VLOOKUP(FİLTRE!$C4873,'SKT LİSTESİ'!$F:$S,12,0)),"")</f>
        <v/>
      </c>
      <c r="L4873" s="134" t="str">
        <f ca="1">IFERROR(IF($C4873="","",VLOOKUP(FİLTRE!$C4873,'SKT LİSTESİ'!$F:$S,13,0)),"")</f>
        <v/>
      </c>
      <c r="M4873" s="135" t="str">
        <f ca="1">IFERROR(IF($C4873="","",VLOOKUP(FİLTRE!$C4873,'SKT LİSTESİ'!$F:$AJ,14,0)),"")</f>
        <v/>
      </c>
      <c r="N4873" s="31" t="str">
        <f ca="1">IFERROR(IF($C4873="","",VLOOKUP(FİLTRE!$C4873,'SKT LİSTESİ'!$F:$AJ,22,0)),"")</f>
        <v/>
      </c>
      <c r="O4873" s="136" t="str">
        <f ca="1">IFERROR(IF($C4873="","",VLOOKUP(FİLTRE!$C4873,'SKT LİSTESİ'!$F:$AJ,23,0)),"")</f>
        <v/>
      </c>
      <c r="P4873" s="31"/>
      <c r="Q4873" s="31"/>
      <c r="R4873" s="137" t="str">
        <f ca="1">(IFERROR(IF($C4873="","",VLOOKUP(FİLTRE!$C4873,'SKT LİSTESİ'!$F:$AJ,15,0)),""))</f>
        <v/>
      </c>
      <c r="S4873" s="138" t="str">
        <f ca="1">IFERROR(IF($C4873="","",VLOOKUP(FİLTRE!$C4873,'SKT LİSTESİ'!$F:$AJ,16,0)),"")</f>
        <v/>
      </c>
      <c r="AF4873" s="179" t="str">
        <f t="shared" ca="1" si="302"/>
        <v/>
      </c>
      <c r="AG4873" s="179">
        <f t="shared" ca="1" si="303"/>
        <v>0</v>
      </c>
      <c r="AH4873" s="179">
        <f t="shared" ca="1" si="304"/>
        <v>0</v>
      </c>
    </row>
    <row r="4874" spans="2:34" ht="15.75" x14ac:dyDescent="0.25">
      <c r="B4874">
        <f t="shared" ca="1" si="301"/>
        <v>4862</v>
      </c>
      <c r="C4874" t="str">
        <f ca="1">IFERROR(VLOOKUP(B4874,'SKT LİSTESİ'!F:F,1,0),"")</f>
        <v/>
      </c>
      <c r="E4874" s="128" t="str">
        <f ca="1">IFERROR(IF($C4874="","",VLOOKUP(FİLTRE!$C4874,'SKT LİSTESİ'!$F:$S,5,0)),"")</f>
        <v/>
      </c>
      <c r="F4874" s="129" t="str">
        <f ca="1">IFERROR(IF($C4874="","",VLOOKUP(FİLTRE!$C4874,'SKT LİSTESİ'!$F:$S,7,0)),"")</f>
        <v/>
      </c>
      <c r="G4874" s="130" t="str">
        <f ca="1">IFERROR(IF($C4874="","",VLOOKUP(FİLTRE!$C4874,'SKT LİSTESİ'!$F:$S,8,0)),"")</f>
        <v/>
      </c>
      <c r="H4874" s="131" t="str">
        <f ca="1">IF(E4874="","",IF($C4874="","",VLOOKUP(FİLTRE!$C4874,'SKT LİSTESİ'!$F:$S,9,0)))</f>
        <v/>
      </c>
      <c r="I4874" s="132" t="str">
        <f ca="1">IFERROR(IF($C4874="","",VLOOKUP(FİLTRE!$C4874,'SKT LİSTESİ'!$F:$S,10,0)),"")</f>
        <v/>
      </c>
      <c r="J4874" s="133" t="str">
        <f ca="1">IFERROR(IF($C4874="","",VLOOKUP(FİLTRE!$C4874,'SKT LİSTESİ'!$F:$S,11,0)),"")</f>
        <v/>
      </c>
      <c r="K4874" s="134" t="str">
        <f ca="1">IFERROR(IF($C4874="","",VLOOKUP(FİLTRE!$C4874,'SKT LİSTESİ'!$F:$S,12,0)),"")</f>
        <v/>
      </c>
      <c r="L4874" s="134" t="str">
        <f ca="1">IFERROR(IF($C4874="","",VLOOKUP(FİLTRE!$C4874,'SKT LİSTESİ'!$F:$S,13,0)),"")</f>
        <v/>
      </c>
      <c r="M4874" s="135" t="str">
        <f ca="1">IFERROR(IF($C4874="","",VLOOKUP(FİLTRE!$C4874,'SKT LİSTESİ'!$F:$AJ,14,0)),"")</f>
        <v/>
      </c>
      <c r="N4874" s="31" t="str">
        <f ca="1">IFERROR(IF($C4874="","",VLOOKUP(FİLTRE!$C4874,'SKT LİSTESİ'!$F:$AJ,22,0)),"")</f>
        <v/>
      </c>
      <c r="O4874" s="136" t="str">
        <f ca="1">IFERROR(IF($C4874="","",VLOOKUP(FİLTRE!$C4874,'SKT LİSTESİ'!$F:$AJ,23,0)),"")</f>
        <v/>
      </c>
      <c r="P4874" s="31"/>
      <c r="Q4874" s="31"/>
      <c r="R4874" s="137" t="str">
        <f ca="1">(IFERROR(IF($C4874="","",VLOOKUP(FİLTRE!$C4874,'SKT LİSTESİ'!$F:$AJ,15,0)),""))</f>
        <v/>
      </c>
      <c r="S4874" s="138" t="str">
        <f ca="1">IFERROR(IF($C4874="","",VLOOKUP(FİLTRE!$C4874,'SKT LİSTESİ'!$F:$AJ,16,0)),"")</f>
        <v/>
      </c>
      <c r="AF4874" s="179" t="str">
        <f t="shared" ca="1" si="302"/>
        <v/>
      </c>
      <c r="AG4874" s="179">
        <f t="shared" ca="1" si="303"/>
        <v>0</v>
      </c>
      <c r="AH4874" s="179">
        <f t="shared" ca="1" si="304"/>
        <v>0</v>
      </c>
    </row>
    <row r="4875" spans="2:34" ht="15.75" x14ac:dyDescent="0.25">
      <c r="B4875">
        <f t="shared" ca="1" si="301"/>
        <v>4863</v>
      </c>
      <c r="C4875" t="str">
        <f ca="1">IFERROR(VLOOKUP(B4875,'SKT LİSTESİ'!F:F,1,0),"")</f>
        <v/>
      </c>
      <c r="E4875" s="128" t="str">
        <f ca="1">IFERROR(IF($C4875="","",VLOOKUP(FİLTRE!$C4875,'SKT LİSTESİ'!$F:$S,5,0)),"")</f>
        <v/>
      </c>
      <c r="F4875" s="129" t="str">
        <f ca="1">IFERROR(IF($C4875="","",VLOOKUP(FİLTRE!$C4875,'SKT LİSTESİ'!$F:$S,7,0)),"")</f>
        <v/>
      </c>
      <c r="G4875" s="130" t="str">
        <f ca="1">IFERROR(IF($C4875="","",VLOOKUP(FİLTRE!$C4875,'SKT LİSTESİ'!$F:$S,8,0)),"")</f>
        <v/>
      </c>
      <c r="H4875" s="131" t="str">
        <f ca="1">IF(E4875="","",IF($C4875="","",VLOOKUP(FİLTRE!$C4875,'SKT LİSTESİ'!$F:$S,9,0)))</f>
        <v/>
      </c>
      <c r="I4875" s="132" t="str">
        <f ca="1">IFERROR(IF($C4875="","",VLOOKUP(FİLTRE!$C4875,'SKT LİSTESİ'!$F:$S,10,0)),"")</f>
        <v/>
      </c>
      <c r="J4875" s="133" t="str">
        <f ca="1">IFERROR(IF($C4875="","",VLOOKUP(FİLTRE!$C4875,'SKT LİSTESİ'!$F:$S,11,0)),"")</f>
        <v/>
      </c>
      <c r="K4875" s="134" t="str">
        <f ca="1">IFERROR(IF($C4875="","",VLOOKUP(FİLTRE!$C4875,'SKT LİSTESİ'!$F:$S,12,0)),"")</f>
        <v/>
      </c>
      <c r="L4875" s="134" t="str">
        <f ca="1">IFERROR(IF($C4875="","",VLOOKUP(FİLTRE!$C4875,'SKT LİSTESİ'!$F:$S,13,0)),"")</f>
        <v/>
      </c>
      <c r="M4875" s="135" t="str">
        <f ca="1">IFERROR(IF($C4875="","",VLOOKUP(FİLTRE!$C4875,'SKT LİSTESİ'!$F:$AJ,14,0)),"")</f>
        <v/>
      </c>
      <c r="N4875" s="31" t="str">
        <f ca="1">IFERROR(IF($C4875="","",VLOOKUP(FİLTRE!$C4875,'SKT LİSTESİ'!$F:$AJ,22,0)),"")</f>
        <v/>
      </c>
      <c r="O4875" s="136" t="str">
        <f ca="1">IFERROR(IF($C4875="","",VLOOKUP(FİLTRE!$C4875,'SKT LİSTESİ'!$F:$AJ,23,0)),"")</f>
        <v/>
      </c>
      <c r="P4875" s="31"/>
      <c r="Q4875" s="31"/>
      <c r="R4875" s="137" t="str">
        <f ca="1">(IFERROR(IF($C4875="","",VLOOKUP(FİLTRE!$C4875,'SKT LİSTESİ'!$F:$AJ,15,0)),""))</f>
        <v/>
      </c>
      <c r="S4875" s="138" t="str">
        <f ca="1">IFERROR(IF($C4875="","",VLOOKUP(FİLTRE!$C4875,'SKT LİSTESİ'!$F:$AJ,16,0)),"")</f>
        <v/>
      </c>
      <c r="AF4875" s="179" t="str">
        <f t="shared" ca="1" si="302"/>
        <v/>
      </c>
      <c r="AG4875" s="179">
        <f t="shared" ca="1" si="303"/>
        <v>0</v>
      </c>
      <c r="AH4875" s="179">
        <f t="shared" ca="1" si="304"/>
        <v>0</v>
      </c>
    </row>
    <row r="4876" spans="2:34" ht="15.75" x14ac:dyDescent="0.25">
      <c r="B4876">
        <f t="shared" ca="1" si="301"/>
        <v>4864</v>
      </c>
      <c r="C4876" t="str">
        <f ca="1">IFERROR(VLOOKUP(B4876,'SKT LİSTESİ'!F:F,1,0),"")</f>
        <v/>
      </c>
      <c r="E4876" s="128" t="str">
        <f ca="1">IFERROR(IF($C4876="","",VLOOKUP(FİLTRE!$C4876,'SKT LİSTESİ'!$F:$S,5,0)),"")</f>
        <v/>
      </c>
      <c r="F4876" s="129" t="str">
        <f ca="1">IFERROR(IF($C4876="","",VLOOKUP(FİLTRE!$C4876,'SKT LİSTESİ'!$F:$S,7,0)),"")</f>
        <v/>
      </c>
      <c r="G4876" s="130" t="str">
        <f ca="1">IFERROR(IF($C4876="","",VLOOKUP(FİLTRE!$C4876,'SKT LİSTESİ'!$F:$S,8,0)),"")</f>
        <v/>
      </c>
      <c r="H4876" s="131" t="str">
        <f ca="1">IF(E4876="","",IF($C4876="","",VLOOKUP(FİLTRE!$C4876,'SKT LİSTESİ'!$F:$S,9,0)))</f>
        <v/>
      </c>
      <c r="I4876" s="132" t="str">
        <f ca="1">IFERROR(IF($C4876="","",VLOOKUP(FİLTRE!$C4876,'SKT LİSTESİ'!$F:$S,10,0)),"")</f>
        <v/>
      </c>
      <c r="J4876" s="133" t="str">
        <f ca="1">IFERROR(IF($C4876="","",VLOOKUP(FİLTRE!$C4876,'SKT LİSTESİ'!$F:$S,11,0)),"")</f>
        <v/>
      </c>
      <c r="K4876" s="134" t="str">
        <f ca="1">IFERROR(IF($C4876="","",VLOOKUP(FİLTRE!$C4876,'SKT LİSTESİ'!$F:$S,12,0)),"")</f>
        <v/>
      </c>
      <c r="L4876" s="134" t="str">
        <f ca="1">IFERROR(IF($C4876="","",VLOOKUP(FİLTRE!$C4876,'SKT LİSTESİ'!$F:$S,13,0)),"")</f>
        <v/>
      </c>
      <c r="M4876" s="135" t="str">
        <f ca="1">IFERROR(IF($C4876="","",VLOOKUP(FİLTRE!$C4876,'SKT LİSTESİ'!$F:$AJ,14,0)),"")</f>
        <v/>
      </c>
      <c r="N4876" s="31" t="str">
        <f ca="1">IFERROR(IF($C4876="","",VLOOKUP(FİLTRE!$C4876,'SKT LİSTESİ'!$F:$AJ,22,0)),"")</f>
        <v/>
      </c>
      <c r="O4876" s="136" t="str">
        <f ca="1">IFERROR(IF($C4876="","",VLOOKUP(FİLTRE!$C4876,'SKT LİSTESİ'!$F:$AJ,23,0)),"")</f>
        <v/>
      </c>
      <c r="P4876" s="31"/>
      <c r="Q4876" s="31"/>
      <c r="R4876" s="137" t="str">
        <f ca="1">(IFERROR(IF($C4876="","",VLOOKUP(FİLTRE!$C4876,'SKT LİSTESİ'!$F:$AJ,15,0)),""))</f>
        <v/>
      </c>
      <c r="S4876" s="138" t="str">
        <f ca="1">IFERROR(IF($C4876="","",VLOOKUP(FİLTRE!$C4876,'SKT LİSTESİ'!$F:$AJ,16,0)),"")</f>
        <v/>
      </c>
      <c r="AF4876" s="179" t="str">
        <f t="shared" ca="1" si="302"/>
        <v/>
      </c>
      <c r="AG4876" s="179">
        <f t="shared" ca="1" si="303"/>
        <v>0</v>
      </c>
      <c r="AH4876" s="179">
        <f t="shared" ca="1" si="304"/>
        <v>0</v>
      </c>
    </row>
    <row r="4877" spans="2:34" ht="15.75" x14ac:dyDescent="0.25">
      <c r="B4877">
        <f t="shared" ca="1" si="301"/>
        <v>4865</v>
      </c>
      <c r="C4877" t="str">
        <f ca="1">IFERROR(VLOOKUP(B4877,'SKT LİSTESİ'!F:F,1,0),"")</f>
        <v/>
      </c>
      <c r="E4877" s="128" t="str">
        <f ca="1">IFERROR(IF($C4877="","",VLOOKUP(FİLTRE!$C4877,'SKT LİSTESİ'!$F:$S,5,0)),"")</f>
        <v/>
      </c>
      <c r="F4877" s="129" t="str">
        <f ca="1">IFERROR(IF($C4877="","",VLOOKUP(FİLTRE!$C4877,'SKT LİSTESİ'!$F:$S,7,0)),"")</f>
        <v/>
      </c>
      <c r="G4877" s="130" t="str">
        <f ca="1">IFERROR(IF($C4877="","",VLOOKUP(FİLTRE!$C4877,'SKT LİSTESİ'!$F:$S,8,0)),"")</f>
        <v/>
      </c>
      <c r="H4877" s="131" t="str">
        <f ca="1">IF(E4877="","",IF($C4877="","",VLOOKUP(FİLTRE!$C4877,'SKT LİSTESİ'!$F:$S,9,0)))</f>
        <v/>
      </c>
      <c r="I4877" s="132" t="str">
        <f ca="1">IFERROR(IF($C4877="","",VLOOKUP(FİLTRE!$C4877,'SKT LİSTESİ'!$F:$S,10,0)),"")</f>
        <v/>
      </c>
      <c r="J4877" s="133" t="str">
        <f ca="1">IFERROR(IF($C4877="","",VLOOKUP(FİLTRE!$C4877,'SKT LİSTESİ'!$F:$S,11,0)),"")</f>
        <v/>
      </c>
      <c r="K4877" s="134" t="str">
        <f ca="1">IFERROR(IF($C4877="","",VLOOKUP(FİLTRE!$C4877,'SKT LİSTESİ'!$F:$S,12,0)),"")</f>
        <v/>
      </c>
      <c r="L4877" s="134" t="str">
        <f ca="1">IFERROR(IF($C4877="","",VLOOKUP(FİLTRE!$C4877,'SKT LİSTESİ'!$F:$S,13,0)),"")</f>
        <v/>
      </c>
      <c r="M4877" s="135" t="str">
        <f ca="1">IFERROR(IF($C4877="","",VLOOKUP(FİLTRE!$C4877,'SKT LİSTESİ'!$F:$AJ,14,0)),"")</f>
        <v/>
      </c>
      <c r="N4877" s="31" t="str">
        <f ca="1">IFERROR(IF($C4877="","",VLOOKUP(FİLTRE!$C4877,'SKT LİSTESİ'!$F:$AJ,22,0)),"")</f>
        <v/>
      </c>
      <c r="O4877" s="136" t="str">
        <f ca="1">IFERROR(IF($C4877="","",VLOOKUP(FİLTRE!$C4877,'SKT LİSTESİ'!$F:$AJ,23,0)),"")</f>
        <v/>
      </c>
      <c r="P4877" s="31"/>
      <c r="Q4877" s="31"/>
      <c r="R4877" s="137" t="str">
        <f ca="1">(IFERROR(IF($C4877="","",VLOOKUP(FİLTRE!$C4877,'SKT LİSTESİ'!$F:$AJ,15,0)),""))</f>
        <v/>
      </c>
      <c r="S4877" s="138" t="str">
        <f ca="1">IFERROR(IF($C4877="","",VLOOKUP(FİLTRE!$C4877,'SKT LİSTESİ'!$F:$AJ,16,0)),"")</f>
        <v/>
      </c>
      <c r="AF4877" s="179" t="str">
        <f t="shared" ca="1" si="302"/>
        <v/>
      </c>
      <c r="AG4877" s="179">
        <f t="shared" ca="1" si="303"/>
        <v>0</v>
      </c>
      <c r="AH4877" s="179">
        <f t="shared" ca="1" si="304"/>
        <v>0</v>
      </c>
    </row>
    <row r="4878" spans="2:34" ht="15.75" x14ac:dyDescent="0.25">
      <c r="B4878">
        <f t="shared" ref="B4878:B4941" ca="1" si="305">IF($Y$2=1,(ROW()-12),"")</f>
        <v>4866</v>
      </c>
      <c r="C4878" t="str">
        <f ca="1">IFERROR(VLOOKUP(B4878,'SKT LİSTESİ'!F:F,1,0),"")</f>
        <v/>
      </c>
      <c r="E4878" s="128" t="str">
        <f ca="1">IFERROR(IF($C4878="","",VLOOKUP(FİLTRE!$C4878,'SKT LİSTESİ'!$F:$S,5,0)),"")</f>
        <v/>
      </c>
      <c r="F4878" s="129" t="str">
        <f ca="1">IFERROR(IF($C4878="","",VLOOKUP(FİLTRE!$C4878,'SKT LİSTESİ'!$F:$S,7,0)),"")</f>
        <v/>
      </c>
      <c r="G4878" s="130" t="str">
        <f ca="1">IFERROR(IF($C4878="","",VLOOKUP(FİLTRE!$C4878,'SKT LİSTESİ'!$F:$S,8,0)),"")</f>
        <v/>
      </c>
      <c r="H4878" s="131" t="str">
        <f ca="1">IF(E4878="","",IF($C4878="","",VLOOKUP(FİLTRE!$C4878,'SKT LİSTESİ'!$F:$S,9,0)))</f>
        <v/>
      </c>
      <c r="I4878" s="132" t="str">
        <f ca="1">IFERROR(IF($C4878="","",VLOOKUP(FİLTRE!$C4878,'SKT LİSTESİ'!$F:$S,10,0)),"")</f>
        <v/>
      </c>
      <c r="J4878" s="133" t="str">
        <f ca="1">IFERROR(IF($C4878="","",VLOOKUP(FİLTRE!$C4878,'SKT LİSTESİ'!$F:$S,11,0)),"")</f>
        <v/>
      </c>
      <c r="K4878" s="134" t="str">
        <f ca="1">IFERROR(IF($C4878="","",VLOOKUP(FİLTRE!$C4878,'SKT LİSTESİ'!$F:$S,12,0)),"")</f>
        <v/>
      </c>
      <c r="L4878" s="134" t="str">
        <f ca="1">IFERROR(IF($C4878="","",VLOOKUP(FİLTRE!$C4878,'SKT LİSTESİ'!$F:$S,13,0)),"")</f>
        <v/>
      </c>
      <c r="M4878" s="135" t="str">
        <f ca="1">IFERROR(IF($C4878="","",VLOOKUP(FİLTRE!$C4878,'SKT LİSTESİ'!$F:$AJ,14,0)),"")</f>
        <v/>
      </c>
      <c r="N4878" s="31" t="str">
        <f ca="1">IFERROR(IF($C4878="","",VLOOKUP(FİLTRE!$C4878,'SKT LİSTESİ'!$F:$AJ,22,0)),"")</f>
        <v/>
      </c>
      <c r="O4878" s="136" t="str">
        <f ca="1">IFERROR(IF($C4878="","",VLOOKUP(FİLTRE!$C4878,'SKT LİSTESİ'!$F:$AJ,23,0)),"")</f>
        <v/>
      </c>
      <c r="P4878" s="31"/>
      <c r="Q4878" s="31"/>
      <c r="R4878" s="137" t="str">
        <f ca="1">(IFERROR(IF($C4878="","",VLOOKUP(FİLTRE!$C4878,'SKT LİSTESİ'!$F:$AJ,15,0)),""))</f>
        <v/>
      </c>
      <c r="S4878" s="138" t="str">
        <f ca="1">IFERROR(IF($C4878="","",VLOOKUP(FİLTRE!$C4878,'SKT LİSTESİ'!$F:$AJ,16,0)),"")</f>
        <v/>
      </c>
      <c r="AF4878" s="179" t="str">
        <f t="shared" ref="AF4878:AF4941" ca="1" si="306">IF(E4878&lt;&gt;"SAYIM",K4878,
(IF(AND(E4878="SAYIM",R4878=0),0,(COUNTIFS(E:E,"SAYIM",F:F,F4878,R:R,"&gt;"&amp;0)))))</f>
        <v/>
      </c>
      <c r="AG4878" s="179">
        <f t="shared" ref="AG4878:AG4941" ca="1" si="307">IF(E4878="SAYIM",(IFERROR(R4878/AF4878,0)),0)</f>
        <v>0</v>
      </c>
      <c r="AH4878" s="179">
        <f t="shared" ref="AH4878:AH4941" ca="1" si="308">IF(E4878="SAYIM",(IFERROR(S4878/AF4878,0)),0)</f>
        <v>0</v>
      </c>
    </row>
    <row r="4879" spans="2:34" ht="15.75" x14ac:dyDescent="0.25">
      <c r="B4879">
        <f t="shared" ca="1" si="305"/>
        <v>4867</v>
      </c>
      <c r="C4879" t="str">
        <f ca="1">IFERROR(VLOOKUP(B4879,'SKT LİSTESİ'!F:F,1,0),"")</f>
        <v/>
      </c>
      <c r="E4879" s="128" t="str">
        <f ca="1">IFERROR(IF($C4879="","",VLOOKUP(FİLTRE!$C4879,'SKT LİSTESİ'!$F:$S,5,0)),"")</f>
        <v/>
      </c>
      <c r="F4879" s="129" t="str">
        <f ca="1">IFERROR(IF($C4879="","",VLOOKUP(FİLTRE!$C4879,'SKT LİSTESİ'!$F:$S,7,0)),"")</f>
        <v/>
      </c>
      <c r="G4879" s="130" t="str">
        <f ca="1">IFERROR(IF($C4879="","",VLOOKUP(FİLTRE!$C4879,'SKT LİSTESİ'!$F:$S,8,0)),"")</f>
        <v/>
      </c>
      <c r="H4879" s="131" t="str">
        <f ca="1">IF(E4879="","",IF($C4879="","",VLOOKUP(FİLTRE!$C4879,'SKT LİSTESİ'!$F:$S,9,0)))</f>
        <v/>
      </c>
      <c r="I4879" s="132" t="str">
        <f ca="1">IFERROR(IF($C4879="","",VLOOKUP(FİLTRE!$C4879,'SKT LİSTESİ'!$F:$S,10,0)),"")</f>
        <v/>
      </c>
      <c r="J4879" s="133" t="str">
        <f ca="1">IFERROR(IF($C4879="","",VLOOKUP(FİLTRE!$C4879,'SKT LİSTESİ'!$F:$S,11,0)),"")</f>
        <v/>
      </c>
      <c r="K4879" s="134" t="str">
        <f ca="1">IFERROR(IF($C4879="","",VLOOKUP(FİLTRE!$C4879,'SKT LİSTESİ'!$F:$S,12,0)),"")</f>
        <v/>
      </c>
      <c r="L4879" s="134" t="str">
        <f ca="1">IFERROR(IF($C4879="","",VLOOKUP(FİLTRE!$C4879,'SKT LİSTESİ'!$F:$S,13,0)),"")</f>
        <v/>
      </c>
      <c r="M4879" s="135" t="str">
        <f ca="1">IFERROR(IF($C4879="","",VLOOKUP(FİLTRE!$C4879,'SKT LİSTESİ'!$F:$AJ,14,0)),"")</f>
        <v/>
      </c>
      <c r="N4879" s="31" t="str">
        <f ca="1">IFERROR(IF($C4879="","",VLOOKUP(FİLTRE!$C4879,'SKT LİSTESİ'!$F:$AJ,22,0)),"")</f>
        <v/>
      </c>
      <c r="O4879" s="136" t="str">
        <f ca="1">IFERROR(IF($C4879="","",VLOOKUP(FİLTRE!$C4879,'SKT LİSTESİ'!$F:$AJ,23,0)),"")</f>
        <v/>
      </c>
      <c r="P4879" s="31"/>
      <c r="Q4879" s="31"/>
      <c r="R4879" s="137" t="str">
        <f ca="1">(IFERROR(IF($C4879="","",VLOOKUP(FİLTRE!$C4879,'SKT LİSTESİ'!$F:$AJ,15,0)),""))</f>
        <v/>
      </c>
      <c r="S4879" s="138" t="str">
        <f ca="1">IFERROR(IF($C4879="","",VLOOKUP(FİLTRE!$C4879,'SKT LİSTESİ'!$F:$AJ,16,0)),"")</f>
        <v/>
      </c>
      <c r="AF4879" s="179" t="str">
        <f t="shared" ca="1" si="306"/>
        <v/>
      </c>
      <c r="AG4879" s="179">
        <f t="shared" ca="1" si="307"/>
        <v>0</v>
      </c>
      <c r="AH4879" s="179">
        <f t="shared" ca="1" si="308"/>
        <v>0</v>
      </c>
    </row>
    <row r="4880" spans="2:34" ht="15.75" x14ac:dyDescent="0.25">
      <c r="B4880">
        <f t="shared" ca="1" si="305"/>
        <v>4868</v>
      </c>
      <c r="C4880" t="str">
        <f ca="1">IFERROR(VLOOKUP(B4880,'SKT LİSTESİ'!F:F,1,0),"")</f>
        <v/>
      </c>
      <c r="E4880" s="128" t="str">
        <f ca="1">IFERROR(IF($C4880="","",VLOOKUP(FİLTRE!$C4880,'SKT LİSTESİ'!$F:$S,5,0)),"")</f>
        <v/>
      </c>
      <c r="F4880" s="129" t="str">
        <f ca="1">IFERROR(IF($C4880="","",VLOOKUP(FİLTRE!$C4880,'SKT LİSTESİ'!$F:$S,7,0)),"")</f>
        <v/>
      </c>
      <c r="G4880" s="130" t="str">
        <f ca="1">IFERROR(IF($C4880="","",VLOOKUP(FİLTRE!$C4880,'SKT LİSTESİ'!$F:$S,8,0)),"")</f>
        <v/>
      </c>
      <c r="H4880" s="131" t="str">
        <f ca="1">IF(E4880="","",IF($C4880="","",VLOOKUP(FİLTRE!$C4880,'SKT LİSTESİ'!$F:$S,9,0)))</f>
        <v/>
      </c>
      <c r="I4880" s="132" t="str">
        <f ca="1">IFERROR(IF($C4880="","",VLOOKUP(FİLTRE!$C4880,'SKT LİSTESİ'!$F:$S,10,0)),"")</f>
        <v/>
      </c>
      <c r="J4880" s="133" t="str">
        <f ca="1">IFERROR(IF($C4880="","",VLOOKUP(FİLTRE!$C4880,'SKT LİSTESİ'!$F:$S,11,0)),"")</f>
        <v/>
      </c>
      <c r="K4880" s="134" t="str">
        <f ca="1">IFERROR(IF($C4880="","",VLOOKUP(FİLTRE!$C4880,'SKT LİSTESİ'!$F:$S,12,0)),"")</f>
        <v/>
      </c>
      <c r="L4880" s="134" t="str">
        <f ca="1">IFERROR(IF($C4880="","",VLOOKUP(FİLTRE!$C4880,'SKT LİSTESİ'!$F:$S,13,0)),"")</f>
        <v/>
      </c>
      <c r="M4880" s="135" t="str">
        <f ca="1">IFERROR(IF($C4880="","",VLOOKUP(FİLTRE!$C4880,'SKT LİSTESİ'!$F:$AJ,14,0)),"")</f>
        <v/>
      </c>
      <c r="N4880" s="31" t="str">
        <f ca="1">IFERROR(IF($C4880="","",VLOOKUP(FİLTRE!$C4880,'SKT LİSTESİ'!$F:$AJ,22,0)),"")</f>
        <v/>
      </c>
      <c r="O4880" s="136" t="str">
        <f ca="1">IFERROR(IF($C4880="","",VLOOKUP(FİLTRE!$C4880,'SKT LİSTESİ'!$F:$AJ,23,0)),"")</f>
        <v/>
      </c>
      <c r="P4880" s="31"/>
      <c r="Q4880" s="31"/>
      <c r="R4880" s="137" t="str">
        <f ca="1">(IFERROR(IF($C4880="","",VLOOKUP(FİLTRE!$C4880,'SKT LİSTESİ'!$F:$AJ,15,0)),""))</f>
        <v/>
      </c>
      <c r="S4880" s="138" t="str">
        <f ca="1">IFERROR(IF($C4880="","",VLOOKUP(FİLTRE!$C4880,'SKT LİSTESİ'!$F:$AJ,16,0)),"")</f>
        <v/>
      </c>
      <c r="AF4880" s="179" t="str">
        <f t="shared" ca="1" si="306"/>
        <v/>
      </c>
      <c r="AG4880" s="179">
        <f t="shared" ca="1" si="307"/>
        <v>0</v>
      </c>
      <c r="AH4880" s="179">
        <f t="shared" ca="1" si="308"/>
        <v>0</v>
      </c>
    </row>
    <row r="4881" spans="2:34" ht="15.75" x14ac:dyDescent="0.25">
      <c r="B4881">
        <f t="shared" ca="1" si="305"/>
        <v>4869</v>
      </c>
      <c r="C4881" t="str">
        <f ca="1">IFERROR(VLOOKUP(B4881,'SKT LİSTESİ'!F:F,1,0),"")</f>
        <v/>
      </c>
      <c r="E4881" s="128" t="str">
        <f ca="1">IFERROR(IF($C4881="","",VLOOKUP(FİLTRE!$C4881,'SKT LİSTESİ'!$F:$S,5,0)),"")</f>
        <v/>
      </c>
      <c r="F4881" s="129" t="str">
        <f ca="1">IFERROR(IF($C4881="","",VLOOKUP(FİLTRE!$C4881,'SKT LİSTESİ'!$F:$S,7,0)),"")</f>
        <v/>
      </c>
      <c r="G4881" s="130" t="str">
        <f ca="1">IFERROR(IF($C4881="","",VLOOKUP(FİLTRE!$C4881,'SKT LİSTESİ'!$F:$S,8,0)),"")</f>
        <v/>
      </c>
      <c r="H4881" s="131" t="str">
        <f ca="1">IF(E4881="","",IF($C4881="","",VLOOKUP(FİLTRE!$C4881,'SKT LİSTESİ'!$F:$S,9,0)))</f>
        <v/>
      </c>
      <c r="I4881" s="132" t="str">
        <f ca="1">IFERROR(IF($C4881="","",VLOOKUP(FİLTRE!$C4881,'SKT LİSTESİ'!$F:$S,10,0)),"")</f>
        <v/>
      </c>
      <c r="J4881" s="133" t="str">
        <f ca="1">IFERROR(IF($C4881="","",VLOOKUP(FİLTRE!$C4881,'SKT LİSTESİ'!$F:$S,11,0)),"")</f>
        <v/>
      </c>
      <c r="K4881" s="134" t="str">
        <f ca="1">IFERROR(IF($C4881="","",VLOOKUP(FİLTRE!$C4881,'SKT LİSTESİ'!$F:$S,12,0)),"")</f>
        <v/>
      </c>
      <c r="L4881" s="134" t="str">
        <f ca="1">IFERROR(IF($C4881="","",VLOOKUP(FİLTRE!$C4881,'SKT LİSTESİ'!$F:$S,13,0)),"")</f>
        <v/>
      </c>
      <c r="M4881" s="135" t="str">
        <f ca="1">IFERROR(IF($C4881="","",VLOOKUP(FİLTRE!$C4881,'SKT LİSTESİ'!$F:$AJ,14,0)),"")</f>
        <v/>
      </c>
      <c r="N4881" s="31" t="str">
        <f ca="1">IFERROR(IF($C4881="","",VLOOKUP(FİLTRE!$C4881,'SKT LİSTESİ'!$F:$AJ,22,0)),"")</f>
        <v/>
      </c>
      <c r="O4881" s="136" t="str">
        <f ca="1">IFERROR(IF($C4881="","",VLOOKUP(FİLTRE!$C4881,'SKT LİSTESİ'!$F:$AJ,23,0)),"")</f>
        <v/>
      </c>
      <c r="P4881" s="31"/>
      <c r="Q4881" s="31"/>
      <c r="R4881" s="137" t="str">
        <f ca="1">(IFERROR(IF($C4881="","",VLOOKUP(FİLTRE!$C4881,'SKT LİSTESİ'!$F:$AJ,15,0)),""))</f>
        <v/>
      </c>
      <c r="S4881" s="138" t="str">
        <f ca="1">IFERROR(IF($C4881="","",VLOOKUP(FİLTRE!$C4881,'SKT LİSTESİ'!$F:$AJ,16,0)),"")</f>
        <v/>
      </c>
      <c r="AF4881" s="179" t="str">
        <f t="shared" ca="1" si="306"/>
        <v/>
      </c>
      <c r="AG4881" s="179">
        <f t="shared" ca="1" si="307"/>
        <v>0</v>
      </c>
      <c r="AH4881" s="179">
        <f t="shared" ca="1" si="308"/>
        <v>0</v>
      </c>
    </row>
    <row r="4882" spans="2:34" ht="15.75" x14ac:dyDescent="0.25">
      <c r="B4882">
        <f t="shared" ca="1" si="305"/>
        <v>4870</v>
      </c>
      <c r="C4882" t="str">
        <f ca="1">IFERROR(VLOOKUP(B4882,'SKT LİSTESİ'!F:F,1,0),"")</f>
        <v/>
      </c>
      <c r="E4882" s="128" t="str">
        <f ca="1">IFERROR(IF($C4882="","",VLOOKUP(FİLTRE!$C4882,'SKT LİSTESİ'!$F:$S,5,0)),"")</f>
        <v/>
      </c>
      <c r="F4882" s="129" t="str">
        <f ca="1">IFERROR(IF($C4882="","",VLOOKUP(FİLTRE!$C4882,'SKT LİSTESİ'!$F:$S,7,0)),"")</f>
        <v/>
      </c>
      <c r="G4882" s="130" t="str">
        <f ca="1">IFERROR(IF($C4882="","",VLOOKUP(FİLTRE!$C4882,'SKT LİSTESİ'!$F:$S,8,0)),"")</f>
        <v/>
      </c>
      <c r="H4882" s="131" t="str">
        <f ca="1">IF(E4882="","",IF($C4882="","",VLOOKUP(FİLTRE!$C4882,'SKT LİSTESİ'!$F:$S,9,0)))</f>
        <v/>
      </c>
      <c r="I4882" s="132" t="str">
        <f ca="1">IFERROR(IF($C4882="","",VLOOKUP(FİLTRE!$C4882,'SKT LİSTESİ'!$F:$S,10,0)),"")</f>
        <v/>
      </c>
      <c r="J4882" s="133" t="str">
        <f ca="1">IFERROR(IF($C4882="","",VLOOKUP(FİLTRE!$C4882,'SKT LİSTESİ'!$F:$S,11,0)),"")</f>
        <v/>
      </c>
      <c r="K4882" s="134" t="str">
        <f ca="1">IFERROR(IF($C4882="","",VLOOKUP(FİLTRE!$C4882,'SKT LİSTESİ'!$F:$S,12,0)),"")</f>
        <v/>
      </c>
      <c r="L4882" s="134" t="str">
        <f ca="1">IFERROR(IF($C4882="","",VLOOKUP(FİLTRE!$C4882,'SKT LİSTESİ'!$F:$S,13,0)),"")</f>
        <v/>
      </c>
      <c r="M4882" s="135" t="str">
        <f ca="1">IFERROR(IF($C4882="","",VLOOKUP(FİLTRE!$C4882,'SKT LİSTESİ'!$F:$AJ,14,0)),"")</f>
        <v/>
      </c>
      <c r="N4882" s="31" t="str">
        <f ca="1">IFERROR(IF($C4882="","",VLOOKUP(FİLTRE!$C4882,'SKT LİSTESİ'!$F:$AJ,22,0)),"")</f>
        <v/>
      </c>
      <c r="O4882" s="136" t="str">
        <f ca="1">IFERROR(IF($C4882="","",VLOOKUP(FİLTRE!$C4882,'SKT LİSTESİ'!$F:$AJ,23,0)),"")</f>
        <v/>
      </c>
      <c r="P4882" s="31"/>
      <c r="Q4882" s="31"/>
      <c r="R4882" s="137" t="str">
        <f ca="1">(IFERROR(IF($C4882="","",VLOOKUP(FİLTRE!$C4882,'SKT LİSTESİ'!$F:$AJ,15,0)),""))</f>
        <v/>
      </c>
      <c r="S4882" s="138" t="str">
        <f ca="1">IFERROR(IF($C4882="","",VLOOKUP(FİLTRE!$C4882,'SKT LİSTESİ'!$F:$AJ,16,0)),"")</f>
        <v/>
      </c>
      <c r="AF4882" s="179" t="str">
        <f t="shared" ca="1" si="306"/>
        <v/>
      </c>
      <c r="AG4882" s="179">
        <f t="shared" ca="1" si="307"/>
        <v>0</v>
      </c>
      <c r="AH4882" s="179">
        <f t="shared" ca="1" si="308"/>
        <v>0</v>
      </c>
    </row>
    <row r="4883" spans="2:34" ht="15.75" x14ac:dyDescent="0.25">
      <c r="B4883">
        <f t="shared" ca="1" si="305"/>
        <v>4871</v>
      </c>
      <c r="C4883" t="str">
        <f ca="1">IFERROR(VLOOKUP(B4883,'SKT LİSTESİ'!F:F,1,0),"")</f>
        <v/>
      </c>
      <c r="E4883" s="128" t="str">
        <f ca="1">IFERROR(IF($C4883="","",VLOOKUP(FİLTRE!$C4883,'SKT LİSTESİ'!$F:$S,5,0)),"")</f>
        <v/>
      </c>
      <c r="F4883" s="129" t="str">
        <f ca="1">IFERROR(IF($C4883="","",VLOOKUP(FİLTRE!$C4883,'SKT LİSTESİ'!$F:$S,7,0)),"")</f>
        <v/>
      </c>
      <c r="G4883" s="130" t="str">
        <f ca="1">IFERROR(IF($C4883="","",VLOOKUP(FİLTRE!$C4883,'SKT LİSTESİ'!$F:$S,8,0)),"")</f>
        <v/>
      </c>
      <c r="H4883" s="131" t="str">
        <f ca="1">IF(E4883="","",IF($C4883="","",VLOOKUP(FİLTRE!$C4883,'SKT LİSTESİ'!$F:$S,9,0)))</f>
        <v/>
      </c>
      <c r="I4883" s="132" t="str">
        <f ca="1">IFERROR(IF($C4883="","",VLOOKUP(FİLTRE!$C4883,'SKT LİSTESİ'!$F:$S,10,0)),"")</f>
        <v/>
      </c>
      <c r="J4883" s="133" t="str">
        <f ca="1">IFERROR(IF($C4883="","",VLOOKUP(FİLTRE!$C4883,'SKT LİSTESİ'!$F:$S,11,0)),"")</f>
        <v/>
      </c>
      <c r="K4883" s="134" t="str">
        <f ca="1">IFERROR(IF($C4883="","",VLOOKUP(FİLTRE!$C4883,'SKT LİSTESİ'!$F:$S,12,0)),"")</f>
        <v/>
      </c>
      <c r="L4883" s="134" t="str">
        <f ca="1">IFERROR(IF($C4883="","",VLOOKUP(FİLTRE!$C4883,'SKT LİSTESİ'!$F:$S,13,0)),"")</f>
        <v/>
      </c>
      <c r="M4883" s="135" t="str">
        <f ca="1">IFERROR(IF($C4883="","",VLOOKUP(FİLTRE!$C4883,'SKT LİSTESİ'!$F:$AJ,14,0)),"")</f>
        <v/>
      </c>
      <c r="N4883" s="31" t="str">
        <f ca="1">IFERROR(IF($C4883="","",VLOOKUP(FİLTRE!$C4883,'SKT LİSTESİ'!$F:$AJ,22,0)),"")</f>
        <v/>
      </c>
      <c r="O4883" s="136" t="str">
        <f ca="1">IFERROR(IF($C4883="","",VLOOKUP(FİLTRE!$C4883,'SKT LİSTESİ'!$F:$AJ,23,0)),"")</f>
        <v/>
      </c>
      <c r="P4883" s="31"/>
      <c r="Q4883" s="31"/>
      <c r="R4883" s="137" t="str">
        <f ca="1">(IFERROR(IF($C4883="","",VLOOKUP(FİLTRE!$C4883,'SKT LİSTESİ'!$F:$AJ,15,0)),""))</f>
        <v/>
      </c>
      <c r="S4883" s="138" t="str">
        <f ca="1">IFERROR(IF($C4883="","",VLOOKUP(FİLTRE!$C4883,'SKT LİSTESİ'!$F:$AJ,16,0)),"")</f>
        <v/>
      </c>
      <c r="AF4883" s="179" t="str">
        <f t="shared" ca="1" si="306"/>
        <v/>
      </c>
      <c r="AG4883" s="179">
        <f t="shared" ca="1" si="307"/>
        <v>0</v>
      </c>
      <c r="AH4883" s="179">
        <f t="shared" ca="1" si="308"/>
        <v>0</v>
      </c>
    </row>
    <row r="4884" spans="2:34" ht="15.75" x14ac:dyDescent="0.25">
      <c r="B4884">
        <f t="shared" ca="1" si="305"/>
        <v>4872</v>
      </c>
      <c r="C4884" t="str">
        <f ca="1">IFERROR(VLOOKUP(B4884,'SKT LİSTESİ'!F:F,1,0),"")</f>
        <v/>
      </c>
      <c r="E4884" s="128" t="str">
        <f ca="1">IFERROR(IF($C4884="","",VLOOKUP(FİLTRE!$C4884,'SKT LİSTESİ'!$F:$S,5,0)),"")</f>
        <v/>
      </c>
      <c r="F4884" s="129" t="str">
        <f ca="1">IFERROR(IF($C4884="","",VLOOKUP(FİLTRE!$C4884,'SKT LİSTESİ'!$F:$S,7,0)),"")</f>
        <v/>
      </c>
      <c r="G4884" s="130" t="str">
        <f ca="1">IFERROR(IF($C4884="","",VLOOKUP(FİLTRE!$C4884,'SKT LİSTESİ'!$F:$S,8,0)),"")</f>
        <v/>
      </c>
      <c r="H4884" s="131" t="str">
        <f ca="1">IF(E4884="","",IF($C4884="","",VLOOKUP(FİLTRE!$C4884,'SKT LİSTESİ'!$F:$S,9,0)))</f>
        <v/>
      </c>
      <c r="I4884" s="132" t="str">
        <f ca="1">IFERROR(IF($C4884="","",VLOOKUP(FİLTRE!$C4884,'SKT LİSTESİ'!$F:$S,10,0)),"")</f>
        <v/>
      </c>
      <c r="J4884" s="133" t="str">
        <f ca="1">IFERROR(IF($C4884="","",VLOOKUP(FİLTRE!$C4884,'SKT LİSTESİ'!$F:$S,11,0)),"")</f>
        <v/>
      </c>
      <c r="K4884" s="134" t="str">
        <f ca="1">IFERROR(IF($C4884="","",VLOOKUP(FİLTRE!$C4884,'SKT LİSTESİ'!$F:$S,12,0)),"")</f>
        <v/>
      </c>
      <c r="L4884" s="134" t="str">
        <f ca="1">IFERROR(IF($C4884="","",VLOOKUP(FİLTRE!$C4884,'SKT LİSTESİ'!$F:$S,13,0)),"")</f>
        <v/>
      </c>
      <c r="M4884" s="135" t="str">
        <f ca="1">IFERROR(IF($C4884="","",VLOOKUP(FİLTRE!$C4884,'SKT LİSTESİ'!$F:$AJ,14,0)),"")</f>
        <v/>
      </c>
      <c r="N4884" s="31" t="str">
        <f ca="1">IFERROR(IF($C4884="","",VLOOKUP(FİLTRE!$C4884,'SKT LİSTESİ'!$F:$AJ,22,0)),"")</f>
        <v/>
      </c>
      <c r="O4884" s="136" t="str">
        <f ca="1">IFERROR(IF($C4884="","",VLOOKUP(FİLTRE!$C4884,'SKT LİSTESİ'!$F:$AJ,23,0)),"")</f>
        <v/>
      </c>
      <c r="P4884" s="31"/>
      <c r="Q4884" s="31"/>
      <c r="R4884" s="137" t="str">
        <f ca="1">(IFERROR(IF($C4884="","",VLOOKUP(FİLTRE!$C4884,'SKT LİSTESİ'!$F:$AJ,15,0)),""))</f>
        <v/>
      </c>
      <c r="S4884" s="138" t="str">
        <f ca="1">IFERROR(IF($C4884="","",VLOOKUP(FİLTRE!$C4884,'SKT LİSTESİ'!$F:$AJ,16,0)),"")</f>
        <v/>
      </c>
      <c r="AF4884" s="179" t="str">
        <f t="shared" ca="1" si="306"/>
        <v/>
      </c>
      <c r="AG4884" s="179">
        <f t="shared" ca="1" si="307"/>
        <v>0</v>
      </c>
      <c r="AH4884" s="179">
        <f t="shared" ca="1" si="308"/>
        <v>0</v>
      </c>
    </row>
    <row r="4885" spans="2:34" ht="15.75" x14ac:dyDescent="0.25">
      <c r="B4885">
        <f t="shared" ca="1" si="305"/>
        <v>4873</v>
      </c>
      <c r="C4885" t="str">
        <f ca="1">IFERROR(VLOOKUP(B4885,'SKT LİSTESİ'!F:F,1,0),"")</f>
        <v/>
      </c>
      <c r="E4885" s="128" t="str">
        <f ca="1">IFERROR(IF($C4885="","",VLOOKUP(FİLTRE!$C4885,'SKT LİSTESİ'!$F:$S,5,0)),"")</f>
        <v/>
      </c>
      <c r="F4885" s="129" t="str">
        <f ca="1">IFERROR(IF($C4885="","",VLOOKUP(FİLTRE!$C4885,'SKT LİSTESİ'!$F:$S,7,0)),"")</f>
        <v/>
      </c>
      <c r="G4885" s="130" t="str">
        <f ca="1">IFERROR(IF($C4885="","",VLOOKUP(FİLTRE!$C4885,'SKT LİSTESİ'!$F:$S,8,0)),"")</f>
        <v/>
      </c>
      <c r="H4885" s="131" t="str">
        <f ca="1">IF(E4885="","",IF($C4885="","",VLOOKUP(FİLTRE!$C4885,'SKT LİSTESİ'!$F:$S,9,0)))</f>
        <v/>
      </c>
      <c r="I4885" s="132" t="str">
        <f ca="1">IFERROR(IF($C4885="","",VLOOKUP(FİLTRE!$C4885,'SKT LİSTESİ'!$F:$S,10,0)),"")</f>
        <v/>
      </c>
      <c r="J4885" s="133" t="str">
        <f ca="1">IFERROR(IF($C4885="","",VLOOKUP(FİLTRE!$C4885,'SKT LİSTESİ'!$F:$S,11,0)),"")</f>
        <v/>
      </c>
      <c r="K4885" s="134" t="str">
        <f ca="1">IFERROR(IF($C4885="","",VLOOKUP(FİLTRE!$C4885,'SKT LİSTESİ'!$F:$S,12,0)),"")</f>
        <v/>
      </c>
      <c r="L4885" s="134" t="str">
        <f ca="1">IFERROR(IF($C4885="","",VLOOKUP(FİLTRE!$C4885,'SKT LİSTESİ'!$F:$S,13,0)),"")</f>
        <v/>
      </c>
      <c r="M4885" s="135" t="str">
        <f ca="1">IFERROR(IF($C4885="","",VLOOKUP(FİLTRE!$C4885,'SKT LİSTESİ'!$F:$AJ,14,0)),"")</f>
        <v/>
      </c>
      <c r="N4885" s="31" t="str">
        <f ca="1">IFERROR(IF($C4885="","",VLOOKUP(FİLTRE!$C4885,'SKT LİSTESİ'!$F:$AJ,22,0)),"")</f>
        <v/>
      </c>
      <c r="O4885" s="136" t="str">
        <f ca="1">IFERROR(IF($C4885="","",VLOOKUP(FİLTRE!$C4885,'SKT LİSTESİ'!$F:$AJ,23,0)),"")</f>
        <v/>
      </c>
      <c r="P4885" s="31"/>
      <c r="Q4885" s="31"/>
      <c r="R4885" s="137" t="str">
        <f ca="1">(IFERROR(IF($C4885="","",VLOOKUP(FİLTRE!$C4885,'SKT LİSTESİ'!$F:$AJ,15,0)),""))</f>
        <v/>
      </c>
      <c r="S4885" s="138" t="str">
        <f ca="1">IFERROR(IF($C4885="","",VLOOKUP(FİLTRE!$C4885,'SKT LİSTESİ'!$F:$AJ,16,0)),"")</f>
        <v/>
      </c>
      <c r="AF4885" s="179" t="str">
        <f t="shared" ca="1" si="306"/>
        <v/>
      </c>
      <c r="AG4885" s="179">
        <f t="shared" ca="1" si="307"/>
        <v>0</v>
      </c>
      <c r="AH4885" s="179">
        <f t="shared" ca="1" si="308"/>
        <v>0</v>
      </c>
    </row>
    <row r="4886" spans="2:34" ht="15.75" x14ac:dyDescent="0.25">
      <c r="B4886">
        <f t="shared" ca="1" si="305"/>
        <v>4874</v>
      </c>
      <c r="C4886" t="str">
        <f ca="1">IFERROR(VLOOKUP(B4886,'SKT LİSTESİ'!F:F,1,0),"")</f>
        <v/>
      </c>
      <c r="E4886" s="128" t="str">
        <f ca="1">IFERROR(IF($C4886="","",VLOOKUP(FİLTRE!$C4886,'SKT LİSTESİ'!$F:$S,5,0)),"")</f>
        <v/>
      </c>
      <c r="F4886" s="129" t="str">
        <f ca="1">IFERROR(IF($C4886="","",VLOOKUP(FİLTRE!$C4886,'SKT LİSTESİ'!$F:$S,7,0)),"")</f>
        <v/>
      </c>
      <c r="G4886" s="130" t="str">
        <f ca="1">IFERROR(IF($C4886="","",VLOOKUP(FİLTRE!$C4886,'SKT LİSTESİ'!$F:$S,8,0)),"")</f>
        <v/>
      </c>
      <c r="H4886" s="131" t="str">
        <f ca="1">IF(E4886="","",IF($C4886="","",VLOOKUP(FİLTRE!$C4886,'SKT LİSTESİ'!$F:$S,9,0)))</f>
        <v/>
      </c>
      <c r="I4886" s="132" t="str">
        <f ca="1">IFERROR(IF($C4886="","",VLOOKUP(FİLTRE!$C4886,'SKT LİSTESİ'!$F:$S,10,0)),"")</f>
        <v/>
      </c>
      <c r="J4886" s="133" t="str">
        <f ca="1">IFERROR(IF($C4886="","",VLOOKUP(FİLTRE!$C4886,'SKT LİSTESİ'!$F:$S,11,0)),"")</f>
        <v/>
      </c>
      <c r="K4886" s="134" t="str">
        <f ca="1">IFERROR(IF($C4886="","",VLOOKUP(FİLTRE!$C4886,'SKT LİSTESİ'!$F:$S,12,0)),"")</f>
        <v/>
      </c>
      <c r="L4886" s="134" t="str">
        <f ca="1">IFERROR(IF($C4886="","",VLOOKUP(FİLTRE!$C4886,'SKT LİSTESİ'!$F:$S,13,0)),"")</f>
        <v/>
      </c>
      <c r="M4886" s="135" t="str">
        <f ca="1">IFERROR(IF($C4886="","",VLOOKUP(FİLTRE!$C4886,'SKT LİSTESİ'!$F:$AJ,14,0)),"")</f>
        <v/>
      </c>
      <c r="N4886" s="31" t="str">
        <f ca="1">IFERROR(IF($C4886="","",VLOOKUP(FİLTRE!$C4886,'SKT LİSTESİ'!$F:$AJ,22,0)),"")</f>
        <v/>
      </c>
      <c r="O4886" s="136" t="str">
        <f ca="1">IFERROR(IF($C4886="","",VLOOKUP(FİLTRE!$C4886,'SKT LİSTESİ'!$F:$AJ,23,0)),"")</f>
        <v/>
      </c>
      <c r="P4886" s="31"/>
      <c r="Q4886" s="31"/>
      <c r="R4886" s="137" t="str">
        <f ca="1">(IFERROR(IF($C4886="","",VLOOKUP(FİLTRE!$C4886,'SKT LİSTESİ'!$F:$AJ,15,0)),""))</f>
        <v/>
      </c>
      <c r="S4886" s="138" t="str">
        <f ca="1">IFERROR(IF($C4886="","",VLOOKUP(FİLTRE!$C4886,'SKT LİSTESİ'!$F:$AJ,16,0)),"")</f>
        <v/>
      </c>
      <c r="AF4886" s="179" t="str">
        <f t="shared" ca="1" si="306"/>
        <v/>
      </c>
      <c r="AG4886" s="179">
        <f t="shared" ca="1" si="307"/>
        <v>0</v>
      </c>
      <c r="AH4886" s="179">
        <f t="shared" ca="1" si="308"/>
        <v>0</v>
      </c>
    </row>
    <row r="4887" spans="2:34" ht="15.75" x14ac:dyDescent="0.25">
      <c r="B4887">
        <f t="shared" ca="1" si="305"/>
        <v>4875</v>
      </c>
      <c r="C4887" t="str">
        <f ca="1">IFERROR(VLOOKUP(B4887,'SKT LİSTESİ'!F:F,1,0),"")</f>
        <v/>
      </c>
      <c r="E4887" s="128" t="str">
        <f ca="1">IFERROR(IF($C4887="","",VLOOKUP(FİLTRE!$C4887,'SKT LİSTESİ'!$F:$S,5,0)),"")</f>
        <v/>
      </c>
      <c r="F4887" s="129" t="str">
        <f ca="1">IFERROR(IF($C4887="","",VLOOKUP(FİLTRE!$C4887,'SKT LİSTESİ'!$F:$S,7,0)),"")</f>
        <v/>
      </c>
      <c r="G4887" s="130" t="str">
        <f ca="1">IFERROR(IF($C4887="","",VLOOKUP(FİLTRE!$C4887,'SKT LİSTESİ'!$F:$S,8,0)),"")</f>
        <v/>
      </c>
      <c r="H4887" s="131" t="str">
        <f ca="1">IF(E4887="","",IF($C4887="","",VLOOKUP(FİLTRE!$C4887,'SKT LİSTESİ'!$F:$S,9,0)))</f>
        <v/>
      </c>
      <c r="I4887" s="132" t="str">
        <f ca="1">IFERROR(IF($C4887="","",VLOOKUP(FİLTRE!$C4887,'SKT LİSTESİ'!$F:$S,10,0)),"")</f>
        <v/>
      </c>
      <c r="J4887" s="133" t="str">
        <f ca="1">IFERROR(IF($C4887="","",VLOOKUP(FİLTRE!$C4887,'SKT LİSTESİ'!$F:$S,11,0)),"")</f>
        <v/>
      </c>
      <c r="K4887" s="134" t="str">
        <f ca="1">IFERROR(IF($C4887="","",VLOOKUP(FİLTRE!$C4887,'SKT LİSTESİ'!$F:$S,12,0)),"")</f>
        <v/>
      </c>
      <c r="L4887" s="134" t="str">
        <f ca="1">IFERROR(IF($C4887="","",VLOOKUP(FİLTRE!$C4887,'SKT LİSTESİ'!$F:$S,13,0)),"")</f>
        <v/>
      </c>
      <c r="M4887" s="135" t="str">
        <f ca="1">IFERROR(IF($C4887="","",VLOOKUP(FİLTRE!$C4887,'SKT LİSTESİ'!$F:$AJ,14,0)),"")</f>
        <v/>
      </c>
      <c r="N4887" s="31" t="str">
        <f ca="1">IFERROR(IF($C4887="","",VLOOKUP(FİLTRE!$C4887,'SKT LİSTESİ'!$F:$AJ,22,0)),"")</f>
        <v/>
      </c>
      <c r="O4887" s="136" t="str">
        <f ca="1">IFERROR(IF($C4887="","",VLOOKUP(FİLTRE!$C4887,'SKT LİSTESİ'!$F:$AJ,23,0)),"")</f>
        <v/>
      </c>
      <c r="P4887" s="31"/>
      <c r="Q4887" s="31"/>
      <c r="R4887" s="137" t="str">
        <f ca="1">(IFERROR(IF($C4887="","",VLOOKUP(FİLTRE!$C4887,'SKT LİSTESİ'!$F:$AJ,15,0)),""))</f>
        <v/>
      </c>
      <c r="S4887" s="138" t="str">
        <f ca="1">IFERROR(IF($C4887="","",VLOOKUP(FİLTRE!$C4887,'SKT LİSTESİ'!$F:$AJ,16,0)),"")</f>
        <v/>
      </c>
      <c r="AF4887" s="179" t="str">
        <f t="shared" ca="1" si="306"/>
        <v/>
      </c>
      <c r="AG4887" s="179">
        <f t="shared" ca="1" si="307"/>
        <v>0</v>
      </c>
      <c r="AH4887" s="179">
        <f t="shared" ca="1" si="308"/>
        <v>0</v>
      </c>
    </row>
    <row r="4888" spans="2:34" ht="15.75" x14ac:dyDescent="0.25">
      <c r="B4888">
        <f t="shared" ca="1" si="305"/>
        <v>4876</v>
      </c>
      <c r="C4888" t="str">
        <f ca="1">IFERROR(VLOOKUP(B4888,'SKT LİSTESİ'!F:F,1,0),"")</f>
        <v/>
      </c>
      <c r="E4888" s="128" t="str">
        <f ca="1">IFERROR(IF($C4888="","",VLOOKUP(FİLTRE!$C4888,'SKT LİSTESİ'!$F:$S,5,0)),"")</f>
        <v/>
      </c>
      <c r="F4888" s="129" t="str">
        <f ca="1">IFERROR(IF($C4888="","",VLOOKUP(FİLTRE!$C4888,'SKT LİSTESİ'!$F:$S,7,0)),"")</f>
        <v/>
      </c>
      <c r="G4888" s="130" t="str">
        <f ca="1">IFERROR(IF($C4888="","",VLOOKUP(FİLTRE!$C4888,'SKT LİSTESİ'!$F:$S,8,0)),"")</f>
        <v/>
      </c>
      <c r="H4888" s="131" t="str">
        <f ca="1">IF(E4888="","",IF($C4888="","",VLOOKUP(FİLTRE!$C4888,'SKT LİSTESİ'!$F:$S,9,0)))</f>
        <v/>
      </c>
      <c r="I4888" s="132" t="str">
        <f ca="1">IFERROR(IF($C4888="","",VLOOKUP(FİLTRE!$C4888,'SKT LİSTESİ'!$F:$S,10,0)),"")</f>
        <v/>
      </c>
      <c r="J4888" s="133" t="str">
        <f ca="1">IFERROR(IF($C4888="","",VLOOKUP(FİLTRE!$C4888,'SKT LİSTESİ'!$F:$S,11,0)),"")</f>
        <v/>
      </c>
      <c r="K4888" s="134" t="str">
        <f ca="1">IFERROR(IF($C4888="","",VLOOKUP(FİLTRE!$C4888,'SKT LİSTESİ'!$F:$S,12,0)),"")</f>
        <v/>
      </c>
      <c r="L4888" s="134" t="str">
        <f ca="1">IFERROR(IF($C4888="","",VLOOKUP(FİLTRE!$C4888,'SKT LİSTESİ'!$F:$S,13,0)),"")</f>
        <v/>
      </c>
      <c r="M4888" s="135" t="str">
        <f ca="1">IFERROR(IF($C4888="","",VLOOKUP(FİLTRE!$C4888,'SKT LİSTESİ'!$F:$AJ,14,0)),"")</f>
        <v/>
      </c>
      <c r="N4888" s="31" t="str">
        <f ca="1">IFERROR(IF($C4888="","",VLOOKUP(FİLTRE!$C4888,'SKT LİSTESİ'!$F:$AJ,22,0)),"")</f>
        <v/>
      </c>
      <c r="O4888" s="136" t="str">
        <f ca="1">IFERROR(IF($C4888="","",VLOOKUP(FİLTRE!$C4888,'SKT LİSTESİ'!$F:$AJ,23,0)),"")</f>
        <v/>
      </c>
      <c r="P4888" s="31"/>
      <c r="Q4888" s="31"/>
      <c r="R4888" s="137" t="str">
        <f ca="1">(IFERROR(IF($C4888="","",VLOOKUP(FİLTRE!$C4888,'SKT LİSTESİ'!$F:$AJ,15,0)),""))</f>
        <v/>
      </c>
      <c r="S4888" s="138" t="str">
        <f ca="1">IFERROR(IF($C4888="","",VLOOKUP(FİLTRE!$C4888,'SKT LİSTESİ'!$F:$AJ,16,0)),"")</f>
        <v/>
      </c>
      <c r="AF4888" s="179" t="str">
        <f t="shared" ca="1" si="306"/>
        <v/>
      </c>
      <c r="AG4888" s="179">
        <f t="shared" ca="1" si="307"/>
        <v>0</v>
      </c>
      <c r="AH4888" s="179">
        <f t="shared" ca="1" si="308"/>
        <v>0</v>
      </c>
    </row>
    <row r="4889" spans="2:34" ht="15.75" x14ac:dyDescent="0.25">
      <c r="B4889">
        <f t="shared" ca="1" si="305"/>
        <v>4877</v>
      </c>
      <c r="C4889" t="str">
        <f ca="1">IFERROR(VLOOKUP(B4889,'SKT LİSTESİ'!F:F,1,0),"")</f>
        <v/>
      </c>
      <c r="E4889" s="128" t="str">
        <f ca="1">IFERROR(IF($C4889="","",VLOOKUP(FİLTRE!$C4889,'SKT LİSTESİ'!$F:$S,5,0)),"")</f>
        <v/>
      </c>
      <c r="F4889" s="129" t="str">
        <f ca="1">IFERROR(IF($C4889="","",VLOOKUP(FİLTRE!$C4889,'SKT LİSTESİ'!$F:$S,7,0)),"")</f>
        <v/>
      </c>
      <c r="G4889" s="130" t="str">
        <f ca="1">IFERROR(IF($C4889="","",VLOOKUP(FİLTRE!$C4889,'SKT LİSTESİ'!$F:$S,8,0)),"")</f>
        <v/>
      </c>
      <c r="H4889" s="131" t="str">
        <f ca="1">IF(E4889="","",IF($C4889="","",VLOOKUP(FİLTRE!$C4889,'SKT LİSTESİ'!$F:$S,9,0)))</f>
        <v/>
      </c>
      <c r="I4889" s="132" t="str">
        <f ca="1">IFERROR(IF($C4889="","",VLOOKUP(FİLTRE!$C4889,'SKT LİSTESİ'!$F:$S,10,0)),"")</f>
        <v/>
      </c>
      <c r="J4889" s="133" t="str">
        <f ca="1">IFERROR(IF($C4889="","",VLOOKUP(FİLTRE!$C4889,'SKT LİSTESİ'!$F:$S,11,0)),"")</f>
        <v/>
      </c>
      <c r="K4889" s="134" t="str">
        <f ca="1">IFERROR(IF($C4889="","",VLOOKUP(FİLTRE!$C4889,'SKT LİSTESİ'!$F:$S,12,0)),"")</f>
        <v/>
      </c>
      <c r="L4889" s="134" t="str">
        <f ca="1">IFERROR(IF($C4889="","",VLOOKUP(FİLTRE!$C4889,'SKT LİSTESİ'!$F:$S,13,0)),"")</f>
        <v/>
      </c>
      <c r="M4889" s="135" t="str">
        <f ca="1">IFERROR(IF($C4889="","",VLOOKUP(FİLTRE!$C4889,'SKT LİSTESİ'!$F:$AJ,14,0)),"")</f>
        <v/>
      </c>
      <c r="N4889" s="31" t="str">
        <f ca="1">IFERROR(IF($C4889="","",VLOOKUP(FİLTRE!$C4889,'SKT LİSTESİ'!$F:$AJ,22,0)),"")</f>
        <v/>
      </c>
      <c r="O4889" s="136" t="str">
        <f ca="1">IFERROR(IF($C4889="","",VLOOKUP(FİLTRE!$C4889,'SKT LİSTESİ'!$F:$AJ,23,0)),"")</f>
        <v/>
      </c>
      <c r="P4889" s="31"/>
      <c r="Q4889" s="31"/>
      <c r="R4889" s="137" t="str">
        <f ca="1">(IFERROR(IF($C4889="","",VLOOKUP(FİLTRE!$C4889,'SKT LİSTESİ'!$F:$AJ,15,0)),""))</f>
        <v/>
      </c>
      <c r="S4889" s="138" t="str">
        <f ca="1">IFERROR(IF($C4889="","",VLOOKUP(FİLTRE!$C4889,'SKT LİSTESİ'!$F:$AJ,16,0)),"")</f>
        <v/>
      </c>
      <c r="AF4889" s="179" t="str">
        <f t="shared" ca="1" si="306"/>
        <v/>
      </c>
      <c r="AG4889" s="179">
        <f t="shared" ca="1" si="307"/>
        <v>0</v>
      </c>
      <c r="AH4889" s="179">
        <f t="shared" ca="1" si="308"/>
        <v>0</v>
      </c>
    </row>
    <row r="4890" spans="2:34" ht="15.75" x14ac:dyDescent="0.25">
      <c r="B4890">
        <f t="shared" ca="1" si="305"/>
        <v>4878</v>
      </c>
      <c r="C4890" t="str">
        <f ca="1">IFERROR(VLOOKUP(B4890,'SKT LİSTESİ'!F:F,1,0),"")</f>
        <v/>
      </c>
      <c r="E4890" s="128" t="str">
        <f ca="1">IFERROR(IF($C4890="","",VLOOKUP(FİLTRE!$C4890,'SKT LİSTESİ'!$F:$S,5,0)),"")</f>
        <v/>
      </c>
      <c r="F4890" s="129" t="str">
        <f ca="1">IFERROR(IF($C4890="","",VLOOKUP(FİLTRE!$C4890,'SKT LİSTESİ'!$F:$S,7,0)),"")</f>
        <v/>
      </c>
      <c r="G4890" s="130" t="str">
        <f ca="1">IFERROR(IF($C4890="","",VLOOKUP(FİLTRE!$C4890,'SKT LİSTESİ'!$F:$S,8,0)),"")</f>
        <v/>
      </c>
      <c r="H4890" s="131" t="str">
        <f ca="1">IF(E4890="","",IF($C4890="","",VLOOKUP(FİLTRE!$C4890,'SKT LİSTESİ'!$F:$S,9,0)))</f>
        <v/>
      </c>
      <c r="I4890" s="132" t="str">
        <f ca="1">IFERROR(IF($C4890="","",VLOOKUP(FİLTRE!$C4890,'SKT LİSTESİ'!$F:$S,10,0)),"")</f>
        <v/>
      </c>
      <c r="J4890" s="133" t="str">
        <f ca="1">IFERROR(IF($C4890="","",VLOOKUP(FİLTRE!$C4890,'SKT LİSTESİ'!$F:$S,11,0)),"")</f>
        <v/>
      </c>
      <c r="K4890" s="134" t="str">
        <f ca="1">IFERROR(IF($C4890="","",VLOOKUP(FİLTRE!$C4890,'SKT LİSTESİ'!$F:$S,12,0)),"")</f>
        <v/>
      </c>
      <c r="L4890" s="134" t="str">
        <f ca="1">IFERROR(IF($C4890="","",VLOOKUP(FİLTRE!$C4890,'SKT LİSTESİ'!$F:$S,13,0)),"")</f>
        <v/>
      </c>
      <c r="M4890" s="135" t="str">
        <f ca="1">IFERROR(IF($C4890="","",VLOOKUP(FİLTRE!$C4890,'SKT LİSTESİ'!$F:$AJ,14,0)),"")</f>
        <v/>
      </c>
      <c r="N4890" s="31" t="str">
        <f ca="1">IFERROR(IF($C4890="","",VLOOKUP(FİLTRE!$C4890,'SKT LİSTESİ'!$F:$AJ,22,0)),"")</f>
        <v/>
      </c>
      <c r="O4890" s="136" t="str">
        <f ca="1">IFERROR(IF($C4890="","",VLOOKUP(FİLTRE!$C4890,'SKT LİSTESİ'!$F:$AJ,23,0)),"")</f>
        <v/>
      </c>
      <c r="P4890" s="31"/>
      <c r="Q4890" s="31"/>
      <c r="R4890" s="137" t="str">
        <f ca="1">(IFERROR(IF($C4890="","",VLOOKUP(FİLTRE!$C4890,'SKT LİSTESİ'!$F:$AJ,15,0)),""))</f>
        <v/>
      </c>
      <c r="S4890" s="138" t="str">
        <f ca="1">IFERROR(IF($C4890="","",VLOOKUP(FİLTRE!$C4890,'SKT LİSTESİ'!$F:$AJ,16,0)),"")</f>
        <v/>
      </c>
      <c r="AF4890" s="179" t="str">
        <f t="shared" ca="1" si="306"/>
        <v/>
      </c>
      <c r="AG4890" s="179">
        <f t="shared" ca="1" si="307"/>
        <v>0</v>
      </c>
      <c r="AH4890" s="179">
        <f t="shared" ca="1" si="308"/>
        <v>0</v>
      </c>
    </row>
    <row r="4891" spans="2:34" ht="15.75" x14ac:dyDescent="0.25">
      <c r="B4891">
        <f t="shared" ca="1" si="305"/>
        <v>4879</v>
      </c>
      <c r="C4891" t="str">
        <f ca="1">IFERROR(VLOOKUP(B4891,'SKT LİSTESİ'!F:F,1,0),"")</f>
        <v/>
      </c>
      <c r="E4891" s="128" t="str">
        <f ca="1">IFERROR(IF($C4891="","",VLOOKUP(FİLTRE!$C4891,'SKT LİSTESİ'!$F:$S,5,0)),"")</f>
        <v/>
      </c>
      <c r="F4891" s="129" t="str">
        <f ca="1">IFERROR(IF($C4891="","",VLOOKUP(FİLTRE!$C4891,'SKT LİSTESİ'!$F:$S,7,0)),"")</f>
        <v/>
      </c>
      <c r="G4891" s="130" t="str">
        <f ca="1">IFERROR(IF($C4891="","",VLOOKUP(FİLTRE!$C4891,'SKT LİSTESİ'!$F:$S,8,0)),"")</f>
        <v/>
      </c>
      <c r="H4891" s="131" t="str">
        <f ca="1">IF(E4891="","",IF($C4891="","",VLOOKUP(FİLTRE!$C4891,'SKT LİSTESİ'!$F:$S,9,0)))</f>
        <v/>
      </c>
      <c r="I4891" s="132" t="str">
        <f ca="1">IFERROR(IF($C4891="","",VLOOKUP(FİLTRE!$C4891,'SKT LİSTESİ'!$F:$S,10,0)),"")</f>
        <v/>
      </c>
      <c r="J4891" s="133" t="str">
        <f ca="1">IFERROR(IF($C4891="","",VLOOKUP(FİLTRE!$C4891,'SKT LİSTESİ'!$F:$S,11,0)),"")</f>
        <v/>
      </c>
      <c r="K4891" s="134" t="str">
        <f ca="1">IFERROR(IF($C4891="","",VLOOKUP(FİLTRE!$C4891,'SKT LİSTESİ'!$F:$S,12,0)),"")</f>
        <v/>
      </c>
      <c r="L4891" s="134" t="str">
        <f ca="1">IFERROR(IF($C4891="","",VLOOKUP(FİLTRE!$C4891,'SKT LİSTESİ'!$F:$S,13,0)),"")</f>
        <v/>
      </c>
      <c r="M4891" s="135" t="str">
        <f ca="1">IFERROR(IF($C4891="","",VLOOKUP(FİLTRE!$C4891,'SKT LİSTESİ'!$F:$AJ,14,0)),"")</f>
        <v/>
      </c>
      <c r="N4891" s="31" t="str">
        <f ca="1">IFERROR(IF($C4891="","",VLOOKUP(FİLTRE!$C4891,'SKT LİSTESİ'!$F:$AJ,22,0)),"")</f>
        <v/>
      </c>
      <c r="O4891" s="136" t="str">
        <f ca="1">IFERROR(IF($C4891="","",VLOOKUP(FİLTRE!$C4891,'SKT LİSTESİ'!$F:$AJ,23,0)),"")</f>
        <v/>
      </c>
      <c r="P4891" s="31"/>
      <c r="Q4891" s="31"/>
      <c r="R4891" s="137" t="str">
        <f ca="1">(IFERROR(IF($C4891="","",VLOOKUP(FİLTRE!$C4891,'SKT LİSTESİ'!$F:$AJ,15,0)),""))</f>
        <v/>
      </c>
      <c r="S4891" s="138" t="str">
        <f ca="1">IFERROR(IF($C4891="","",VLOOKUP(FİLTRE!$C4891,'SKT LİSTESİ'!$F:$AJ,16,0)),"")</f>
        <v/>
      </c>
      <c r="AF4891" s="179" t="str">
        <f t="shared" ca="1" si="306"/>
        <v/>
      </c>
      <c r="AG4891" s="179">
        <f t="shared" ca="1" si="307"/>
        <v>0</v>
      </c>
      <c r="AH4891" s="179">
        <f t="shared" ca="1" si="308"/>
        <v>0</v>
      </c>
    </row>
    <row r="4892" spans="2:34" ht="15.75" x14ac:dyDescent="0.25">
      <c r="B4892">
        <f t="shared" ca="1" si="305"/>
        <v>4880</v>
      </c>
      <c r="C4892" t="str">
        <f ca="1">IFERROR(VLOOKUP(B4892,'SKT LİSTESİ'!F:F,1,0),"")</f>
        <v/>
      </c>
      <c r="E4892" s="128" t="str">
        <f ca="1">IFERROR(IF($C4892="","",VLOOKUP(FİLTRE!$C4892,'SKT LİSTESİ'!$F:$S,5,0)),"")</f>
        <v/>
      </c>
      <c r="F4892" s="129" t="str">
        <f ca="1">IFERROR(IF($C4892="","",VLOOKUP(FİLTRE!$C4892,'SKT LİSTESİ'!$F:$S,7,0)),"")</f>
        <v/>
      </c>
      <c r="G4892" s="130" t="str">
        <f ca="1">IFERROR(IF($C4892="","",VLOOKUP(FİLTRE!$C4892,'SKT LİSTESİ'!$F:$S,8,0)),"")</f>
        <v/>
      </c>
      <c r="H4892" s="131" t="str">
        <f ca="1">IF(E4892="","",IF($C4892="","",VLOOKUP(FİLTRE!$C4892,'SKT LİSTESİ'!$F:$S,9,0)))</f>
        <v/>
      </c>
      <c r="I4892" s="132" t="str">
        <f ca="1">IFERROR(IF($C4892="","",VLOOKUP(FİLTRE!$C4892,'SKT LİSTESİ'!$F:$S,10,0)),"")</f>
        <v/>
      </c>
      <c r="J4892" s="133" t="str">
        <f ca="1">IFERROR(IF($C4892="","",VLOOKUP(FİLTRE!$C4892,'SKT LİSTESİ'!$F:$S,11,0)),"")</f>
        <v/>
      </c>
      <c r="K4892" s="134" t="str">
        <f ca="1">IFERROR(IF($C4892="","",VLOOKUP(FİLTRE!$C4892,'SKT LİSTESİ'!$F:$S,12,0)),"")</f>
        <v/>
      </c>
      <c r="L4892" s="134" t="str">
        <f ca="1">IFERROR(IF($C4892="","",VLOOKUP(FİLTRE!$C4892,'SKT LİSTESİ'!$F:$S,13,0)),"")</f>
        <v/>
      </c>
      <c r="M4892" s="135" t="str">
        <f ca="1">IFERROR(IF($C4892="","",VLOOKUP(FİLTRE!$C4892,'SKT LİSTESİ'!$F:$AJ,14,0)),"")</f>
        <v/>
      </c>
      <c r="N4892" s="31" t="str">
        <f ca="1">IFERROR(IF($C4892="","",VLOOKUP(FİLTRE!$C4892,'SKT LİSTESİ'!$F:$AJ,22,0)),"")</f>
        <v/>
      </c>
      <c r="O4892" s="136" t="str">
        <f ca="1">IFERROR(IF($C4892="","",VLOOKUP(FİLTRE!$C4892,'SKT LİSTESİ'!$F:$AJ,23,0)),"")</f>
        <v/>
      </c>
      <c r="P4892" s="31"/>
      <c r="Q4892" s="31"/>
      <c r="R4892" s="137" t="str">
        <f ca="1">(IFERROR(IF($C4892="","",VLOOKUP(FİLTRE!$C4892,'SKT LİSTESİ'!$F:$AJ,15,0)),""))</f>
        <v/>
      </c>
      <c r="S4892" s="138" t="str">
        <f ca="1">IFERROR(IF($C4892="","",VLOOKUP(FİLTRE!$C4892,'SKT LİSTESİ'!$F:$AJ,16,0)),"")</f>
        <v/>
      </c>
      <c r="AF4892" s="179" t="str">
        <f t="shared" ca="1" si="306"/>
        <v/>
      </c>
      <c r="AG4892" s="179">
        <f t="shared" ca="1" si="307"/>
        <v>0</v>
      </c>
      <c r="AH4892" s="179">
        <f t="shared" ca="1" si="308"/>
        <v>0</v>
      </c>
    </row>
    <row r="4893" spans="2:34" ht="15.75" x14ac:dyDescent="0.25">
      <c r="B4893">
        <f t="shared" ca="1" si="305"/>
        <v>4881</v>
      </c>
      <c r="C4893" t="str">
        <f ca="1">IFERROR(VLOOKUP(B4893,'SKT LİSTESİ'!F:F,1,0),"")</f>
        <v/>
      </c>
      <c r="E4893" s="128" t="str">
        <f ca="1">IFERROR(IF($C4893="","",VLOOKUP(FİLTRE!$C4893,'SKT LİSTESİ'!$F:$S,5,0)),"")</f>
        <v/>
      </c>
      <c r="F4893" s="129" t="str">
        <f ca="1">IFERROR(IF($C4893="","",VLOOKUP(FİLTRE!$C4893,'SKT LİSTESİ'!$F:$S,7,0)),"")</f>
        <v/>
      </c>
      <c r="G4893" s="130" t="str">
        <f ca="1">IFERROR(IF($C4893="","",VLOOKUP(FİLTRE!$C4893,'SKT LİSTESİ'!$F:$S,8,0)),"")</f>
        <v/>
      </c>
      <c r="H4893" s="131" t="str">
        <f ca="1">IF(E4893="","",IF($C4893="","",VLOOKUP(FİLTRE!$C4893,'SKT LİSTESİ'!$F:$S,9,0)))</f>
        <v/>
      </c>
      <c r="I4893" s="132" t="str">
        <f ca="1">IFERROR(IF($C4893="","",VLOOKUP(FİLTRE!$C4893,'SKT LİSTESİ'!$F:$S,10,0)),"")</f>
        <v/>
      </c>
      <c r="J4893" s="133" t="str">
        <f ca="1">IFERROR(IF($C4893="","",VLOOKUP(FİLTRE!$C4893,'SKT LİSTESİ'!$F:$S,11,0)),"")</f>
        <v/>
      </c>
      <c r="K4893" s="134" t="str">
        <f ca="1">IFERROR(IF($C4893="","",VLOOKUP(FİLTRE!$C4893,'SKT LİSTESİ'!$F:$S,12,0)),"")</f>
        <v/>
      </c>
      <c r="L4893" s="134" t="str">
        <f ca="1">IFERROR(IF($C4893="","",VLOOKUP(FİLTRE!$C4893,'SKT LİSTESİ'!$F:$S,13,0)),"")</f>
        <v/>
      </c>
      <c r="M4893" s="135" t="str">
        <f ca="1">IFERROR(IF($C4893="","",VLOOKUP(FİLTRE!$C4893,'SKT LİSTESİ'!$F:$AJ,14,0)),"")</f>
        <v/>
      </c>
      <c r="N4893" s="31" t="str">
        <f ca="1">IFERROR(IF($C4893="","",VLOOKUP(FİLTRE!$C4893,'SKT LİSTESİ'!$F:$AJ,22,0)),"")</f>
        <v/>
      </c>
      <c r="O4893" s="136" t="str">
        <f ca="1">IFERROR(IF($C4893="","",VLOOKUP(FİLTRE!$C4893,'SKT LİSTESİ'!$F:$AJ,23,0)),"")</f>
        <v/>
      </c>
      <c r="P4893" s="31"/>
      <c r="Q4893" s="31"/>
      <c r="R4893" s="137" t="str">
        <f ca="1">(IFERROR(IF($C4893="","",VLOOKUP(FİLTRE!$C4893,'SKT LİSTESİ'!$F:$AJ,15,0)),""))</f>
        <v/>
      </c>
      <c r="S4893" s="138" t="str">
        <f ca="1">IFERROR(IF($C4893="","",VLOOKUP(FİLTRE!$C4893,'SKT LİSTESİ'!$F:$AJ,16,0)),"")</f>
        <v/>
      </c>
      <c r="AF4893" s="179" t="str">
        <f t="shared" ca="1" si="306"/>
        <v/>
      </c>
      <c r="AG4893" s="179">
        <f t="shared" ca="1" si="307"/>
        <v>0</v>
      </c>
      <c r="AH4893" s="179">
        <f t="shared" ca="1" si="308"/>
        <v>0</v>
      </c>
    </row>
    <row r="4894" spans="2:34" ht="15.75" x14ac:dyDescent="0.25">
      <c r="B4894">
        <f t="shared" ca="1" si="305"/>
        <v>4882</v>
      </c>
      <c r="C4894" t="str">
        <f ca="1">IFERROR(VLOOKUP(B4894,'SKT LİSTESİ'!F:F,1,0),"")</f>
        <v/>
      </c>
      <c r="E4894" s="128" t="str">
        <f ca="1">IFERROR(IF($C4894="","",VLOOKUP(FİLTRE!$C4894,'SKT LİSTESİ'!$F:$S,5,0)),"")</f>
        <v/>
      </c>
      <c r="F4894" s="129" t="str">
        <f ca="1">IFERROR(IF($C4894="","",VLOOKUP(FİLTRE!$C4894,'SKT LİSTESİ'!$F:$S,7,0)),"")</f>
        <v/>
      </c>
      <c r="G4894" s="130" t="str">
        <f ca="1">IFERROR(IF($C4894="","",VLOOKUP(FİLTRE!$C4894,'SKT LİSTESİ'!$F:$S,8,0)),"")</f>
        <v/>
      </c>
      <c r="H4894" s="131" t="str">
        <f ca="1">IF(E4894="","",IF($C4894="","",VLOOKUP(FİLTRE!$C4894,'SKT LİSTESİ'!$F:$S,9,0)))</f>
        <v/>
      </c>
      <c r="I4894" s="132" t="str">
        <f ca="1">IFERROR(IF($C4894="","",VLOOKUP(FİLTRE!$C4894,'SKT LİSTESİ'!$F:$S,10,0)),"")</f>
        <v/>
      </c>
      <c r="J4894" s="133" t="str">
        <f ca="1">IFERROR(IF($C4894="","",VLOOKUP(FİLTRE!$C4894,'SKT LİSTESİ'!$F:$S,11,0)),"")</f>
        <v/>
      </c>
      <c r="K4894" s="134" t="str">
        <f ca="1">IFERROR(IF($C4894="","",VLOOKUP(FİLTRE!$C4894,'SKT LİSTESİ'!$F:$S,12,0)),"")</f>
        <v/>
      </c>
      <c r="L4894" s="134" t="str">
        <f ca="1">IFERROR(IF($C4894="","",VLOOKUP(FİLTRE!$C4894,'SKT LİSTESİ'!$F:$S,13,0)),"")</f>
        <v/>
      </c>
      <c r="M4894" s="135" t="str">
        <f ca="1">IFERROR(IF($C4894="","",VLOOKUP(FİLTRE!$C4894,'SKT LİSTESİ'!$F:$AJ,14,0)),"")</f>
        <v/>
      </c>
      <c r="N4894" s="31" t="str">
        <f ca="1">IFERROR(IF($C4894="","",VLOOKUP(FİLTRE!$C4894,'SKT LİSTESİ'!$F:$AJ,22,0)),"")</f>
        <v/>
      </c>
      <c r="O4894" s="136" t="str">
        <f ca="1">IFERROR(IF($C4894="","",VLOOKUP(FİLTRE!$C4894,'SKT LİSTESİ'!$F:$AJ,23,0)),"")</f>
        <v/>
      </c>
      <c r="P4894" s="31"/>
      <c r="Q4894" s="31"/>
      <c r="R4894" s="137" t="str">
        <f ca="1">(IFERROR(IF($C4894="","",VLOOKUP(FİLTRE!$C4894,'SKT LİSTESİ'!$F:$AJ,15,0)),""))</f>
        <v/>
      </c>
      <c r="S4894" s="138" t="str">
        <f ca="1">IFERROR(IF($C4894="","",VLOOKUP(FİLTRE!$C4894,'SKT LİSTESİ'!$F:$AJ,16,0)),"")</f>
        <v/>
      </c>
      <c r="AF4894" s="179" t="str">
        <f t="shared" ca="1" si="306"/>
        <v/>
      </c>
      <c r="AG4894" s="179">
        <f t="shared" ca="1" si="307"/>
        <v>0</v>
      </c>
      <c r="AH4894" s="179">
        <f t="shared" ca="1" si="308"/>
        <v>0</v>
      </c>
    </row>
    <row r="4895" spans="2:34" ht="15.75" x14ac:dyDescent="0.25">
      <c r="B4895">
        <f t="shared" ca="1" si="305"/>
        <v>4883</v>
      </c>
      <c r="C4895" t="str">
        <f ca="1">IFERROR(VLOOKUP(B4895,'SKT LİSTESİ'!F:F,1,0),"")</f>
        <v/>
      </c>
      <c r="E4895" s="128" t="str">
        <f ca="1">IFERROR(IF($C4895="","",VLOOKUP(FİLTRE!$C4895,'SKT LİSTESİ'!$F:$S,5,0)),"")</f>
        <v/>
      </c>
      <c r="F4895" s="129" t="str">
        <f ca="1">IFERROR(IF($C4895="","",VLOOKUP(FİLTRE!$C4895,'SKT LİSTESİ'!$F:$S,7,0)),"")</f>
        <v/>
      </c>
      <c r="G4895" s="130" t="str">
        <f ca="1">IFERROR(IF($C4895="","",VLOOKUP(FİLTRE!$C4895,'SKT LİSTESİ'!$F:$S,8,0)),"")</f>
        <v/>
      </c>
      <c r="H4895" s="131" t="str">
        <f ca="1">IF(E4895="","",IF($C4895="","",VLOOKUP(FİLTRE!$C4895,'SKT LİSTESİ'!$F:$S,9,0)))</f>
        <v/>
      </c>
      <c r="I4895" s="132" t="str">
        <f ca="1">IFERROR(IF($C4895="","",VLOOKUP(FİLTRE!$C4895,'SKT LİSTESİ'!$F:$S,10,0)),"")</f>
        <v/>
      </c>
      <c r="J4895" s="133" t="str">
        <f ca="1">IFERROR(IF($C4895="","",VLOOKUP(FİLTRE!$C4895,'SKT LİSTESİ'!$F:$S,11,0)),"")</f>
        <v/>
      </c>
      <c r="K4895" s="134" t="str">
        <f ca="1">IFERROR(IF($C4895="","",VLOOKUP(FİLTRE!$C4895,'SKT LİSTESİ'!$F:$S,12,0)),"")</f>
        <v/>
      </c>
      <c r="L4895" s="134" t="str">
        <f ca="1">IFERROR(IF($C4895="","",VLOOKUP(FİLTRE!$C4895,'SKT LİSTESİ'!$F:$S,13,0)),"")</f>
        <v/>
      </c>
      <c r="M4895" s="135" t="str">
        <f ca="1">IFERROR(IF($C4895="","",VLOOKUP(FİLTRE!$C4895,'SKT LİSTESİ'!$F:$AJ,14,0)),"")</f>
        <v/>
      </c>
      <c r="N4895" s="31" t="str">
        <f ca="1">IFERROR(IF($C4895="","",VLOOKUP(FİLTRE!$C4895,'SKT LİSTESİ'!$F:$AJ,22,0)),"")</f>
        <v/>
      </c>
      <c r="O4895" s="136" t="str">
        <f ca="1">IFERROR(IF($C4895="","",VLOOKUP(FİLTRE!$C4895,'SKT LİSTESİ'!$F:$AJ,23,0)),"")</f>
        <v/>
      </c>
      <c r="P4895" s="31"/>
      <c r="Q4895" s="31"/>
      <c r="R4895" s="137" t="str">
        <f ca="1">(IFERROR(IF($C4895="","",VLOOKUP(FİLTRE!$C4895,'SKT LİSTESİ'!$F:$AJ,15,0)),""))</f>
        <v/>
      </c>
      <c r="S4895" s="138" t="str">
        <f ca="1">IFERROR(IF($C4895="","",VLOOKUP(FİLTRE!$C4895,'SKT LİSTESİ'!$F:$AJ,16,0)),"")</f>
        <v/>
      </c>
      <c r="AF4895" s="179" t="str">
        <f t="shared" ca="1" si="306"/>
        <v/>
      </c>
      <c r="AG4895" s="179">
        <f t="shared" ca="1" si="307"/>
        <v>0</v>
      </c>
      <c r="AH4895" s="179">
        <f t="shared" ca="1" si="308"/>
        <v>0</v>
      </c>
    </row>
    <row r="4896" spans="2:34" ht="15.75" x14ac:dyDescent="0.25">
      <c r="B4896">
        <f t="shared" ca="1" si="305"/>
        <v>4884</v>
      </c>
      <c r="C4896" t="str">
        <f ca="1">IFERROR(VLOOKUP(B4896,'SKT LİSTESİ'!F:F,1,0),"")</f>
        <v/>
      </c>
      <c r="E4896" s="128" t="str">
        <f ca="1">IFERROR(IF($C4896="","",VLOOKUP(FİLTRE!$C4896,'SKT LİSTESİ'!$F:$S,5,0)),"")</f>
        <v/>
      </c>
      <c r="F4896" s="129" t="str">
        <f ca="1">IFERROR(IF($C4896="","",VLOOKUP(FİLTRE!$C4896,'SKT LİSTESİ'!$F:$S,7,0)),"")</f>
        <v/>
      </c>
      <c r="G4896" s="130" t="str">
        <f ca="1">IFERROR(IF($C4896="","",VLOOKUP(FİLTRE!$C4896,'SKT LİSTESİ'!$F:$S,8,0)),"")</f>
        <v/>
      </c>
      <c r="H4896" s="131" t="str">
        <f ca="1">IF(E4896="","",IF($C4896="","",VLOOKUP(FİLTRE!$C4896,'SKT LİSTESİ'!$F:$S,9,0)))</f>
        <v/>
      </c>
      <c r="I4896" s="132" t="str">
        <f ca="1">IFERROR(IF($C4896="","",VLOOKUP(FİLTRE!$C4896,'SKT LİSTESİ'!$F:$S,10,0)),"")</f>
        <v/>
      </c>
      <c r="J4896" s="133" t="str">
        <f ca="1">IFERROR(IF($C4896="","",VLOOKUP(FİLTRE!$C4896,'SKT LİSTESİ'!$F:$S,11,0)),"")</f>
        <v/>
      </c>
      <c r="K4896" s="134" t="str">
        <f ca="1">IFERROR(IF($C4896="","",VLOOKUP(FİLTRE!$C4896,'SKT LİSTESİ'!$F:$S,12,0)),"")</f>
        <v/>
      </c>
      <c r="L4896" s="134" t="str">
        <f ca="1">IFERROR(IF($C4896="","",VLOOKUP(FİLTRE!$C4896,'SKT LİSTESİ'!$F:$S,13,0)),"")</f>
        <v/>
      </c>
      <c r="M4896" s="135" t="str">
        <f ca="1">IFERROR(IF($C4896="","",VLOOKUP(FİLTRE!$C4896,'SKT LİSTESİ'!$F:$AJ,14,0)),"")</f>
        <v/>
      </c>
      <c r="N4896" s="31" t="str">
        <f ca="1">IFERROR(IF($C4896="","",VLOOKUP(FİLTRE!$C4896,'SKT LİSTESİ'!$F:$AJ,22,0)),"")</f>
        <v/>
      </c>
      <c r="O4896" s="136" t="str">
        <f ca="1">IFERROR(IF($C4896="","",VLOOKUP(FİLTRE!$C4896,'SKT LİSTESİ'!$F:$AJ,23,0)),"")</f>
        <v/>
      </c>
      <c r="P4896" s="31"/>
      <c r="Q4896" s="31"/>
      <c r="R4896" s="137" t="str">
        <f ca="1">(IFERROR(IF($C4896="","",VLOOKUP(FİLTRE!$C4896,'SKT LİSTESİ'!$F:$AJ,15,0)),""))</f>
        <v/>
      </c>
      <c r="S4896" s="138" t="str">
        <f ca="1">IFERROR(IF($C4896="","",VLOOKUP(FİLTRE!$C4896,'SKT LİSTESİ'!$F:$AJ,16,0)),"")</f>
        <v/>
      </c>
      <c r="AF4896" s="179" t="str">
        <f t="shared" ca="1" si="306"/>
        <v/>
      </c>
      <c r="AG4896" s="179">
        <f t="shared" ca="1" si="307"/>
        <v>0</v>
      </c>
      <c r="AH4896" s="179">
        <f t="shared" ca="1" si="308"/>
        <v>0</v>
      </c>
    </row>
    <row r="4897" spans="2:34" ht="15.75" x14ac:dyDescent="0.25">
      <c r="B4897">
        <f t="shared" ca="1" si="305"/>
        <v>4885</v>
      </c>
      <c r="C4897" t="str">
        <f ca="1">IFERROR(VLOOKUP(B4897,'SKT LİSTESİ'!F:F,1,0),"")</f>
        <v/>
      </c>
      <c r="E4897" s="128" t="str">
        <f ca="1">IFERROR(IF($C4897="","",VLOOKUP(FİLTRE!$C4897,'SKT LİSTESİ'!$F:$S,5,0)),"")</f>
        <v/>
      </c>
      <c r="F4897" s="129" t="str">
        <f ca="1">IFERROR(IF($C4897="","",VLOOKUP(FİLTRE!$C4897,'SKT LİSTESİ'!$F:$S,7,0)),"")</f>
        <v/>
      </c>
      <c r="G4897" s="130" t="str">
        <f ca="1">IFERROR(IF($C4897="","",VLOOKUP(FİLTRE!$C4897,'SKT LİSTESİ'!$F:$S,8,0)),"")</f>
        <v/>
      </c>
      <c r="H4897" s="131" t="str">
        <f ca="1">IF(E4897="","",IF($C4897="","",VLOOKUP(FİLTRE!$C4897,'SKT LİSTESİ'!$F:$S,9,0)))</f>
        <v/>
      </c>
      <c r="I4897" s="132" t="str">
        <f ca="1">IFERROR(IF($C4897="","",VLOOKUP(FİLTRE!$C4897,'SKT LİSTESİ'!$F:$S,10,0)),"")</f>
        <v/>
      </c>
      <c r="J4897" s="133" t="str">
        <f ca="1">IFERROR(IF($C4897="","",VLOOKUP(FİLTRE!$C4897,'SKT LİSTESİ'!$F:$S,11,0)),"")</f>
        <v/>
      </c>
      <c r="K4897" s="134" t="str">
        <f ca="1">IFERROR(IF($C4897="","",VLOOKUP(FİLTRE!$C4897,'SKT LİSTESİ'!$F:$S,12,0)),"")</f>
        <v/>
      </c>
      <c r="L4897" s="134" t="str">
        <f ca="1">IFERROR(IF($C4897="","",VLOOKUP(FİLTRE!$C4897,'SKT LİSTESİ'!$F:$S,13,0)),"")</f>
        <v/>
      </c>
      <c r="M4897" s="135" t="str">
        <f ca="1">IFERROR(IF($C4897="","",VLOOKUP(FİLTRE!$C4897,'SKT LİSTESİ'!$F:$AJ,14,0)),"")</f>
        <v/>
      </c>
      <c r="N4897" s="31" t="str">
        <f ca="1">IFERROR(IF($C4897="","",VLOOKUP(FİLTRE!$C4897,'SKT LİSTESİ'!$F:$AJ,22,0)),"")</f>
        <v/>
      </c>
      <c r="O4897" s="136" t="str">
        <f ca="1">IFERROR(IF($C4897="","",VLOOKUP(FİLTRE!$C4897,'SKT LİSTESİ'!$F:$AJ,23,0)),"")</f>
        <v/>
      </c>
      <c r="P4897" s="31"/>
      <c r="Q4897" s="31"/>
      <c r="R4897" s="137" t="str">
        <f ca="1">(IFERROR(IF($C4897="","",VLOOKUP(FİLTRE!$C4897,'SKT LİSTESİ'!$F:$AJ,15,0)),""))</f>
        <v/>
      </c>
      <c r="S4897" s="138" t="str">
        <f ca="1">IFERROR(IF($C4897="","",VLOOKUP(FİLTRE!$C4897,'SKT LİSTESİ'!$F:$AJ,16,0)),"")</f>
        <v/>
      </c>
      <c r="AF4897" s="179" t="str">
        <f t="shared" ca="1" si="306"/>
        <v/>
      </c>
      <c r="AG4897" s="179">
        <f t="shared" ca="1" si="307"/>
        <v>0</v>
      </c>
      <c r="AH4897" s="179">
        <f t="shared" ca="1" si="308"/>
        <v>0</v>
      </c>
    </row>
    <row r="4898" spans="2:34" ht="15.75" x14ac:dyDescent="0.25">
      <c r="B4898">
        <f t="shared" ca="1" si="305"/>
        <v>4886</v>
      </c>
      <c r="C4898" t="str">
        <f ca="1">IFERROR(VLOOKUP(B4898,'SKT LİSTESİ'!F:F,1,0),"")</f>
        <v/>
      </c>
      <c r="E4898" s="128" t="str">
        <f ca="1">IFERROR(IF($C4898="","",VLOOKUP(FİLTRE!$C4898,'SKT LİSTESİ'!$F:$S,5,0)),"")</f>
        <v/>
      </c>
      <c r="F4898" s="129" t="str">
        <f ca="1">IFERROR(IF($C4898="","",VLOOKUP(FİLTRE!$C4898,'SKT LİSTESİ'!$F:$S,7,0)),"")</f>
        <v/>
      </c>
      <c r="G4898" s="130" t="str">
        <f ca="1">IFERROR(IF($C4898="","",VLOOKUP(FİLTRE!$C4898,'SKT LİSTESİ'!$F:$S,8,0)),"")</f>
        <v/>
      </c>
      <c r="H4898" s="131" t="str">
        <f ca="1">IF(E4898="","",IF($C4898="","",VLOOKUP(FİLTRE!$C4898,'SKT LİSTESİ'!$F:$S,9,0)))</f>
        <v/>
      </c>
      <c r="I4898" s="132" t="str">
        <f ca="1">IFERROR(IF($C4898="","",VLOOKUP(FİLTRE!$C4898,'SKT LİSTESİ'!$F:$S,10,0)),"")</f>
        <v/>
      </c>
      <c r="J4898" s="133" t="str">
        <f ca="1">IFERROR(IF($C4898="","",VLOOKUP(FİLTRE!$C4898,'SKT LİSTESİ'!$F:$S,11,0)),"")</f>
        <v/>
      </c>
      <c r="K4898" s="134" t="str">
        <f ca="1">IFERROR(IF($C4898="","",VLOOKUP(FİLTRE!$C4898,'SKT LİSTESİ'!$F:$S,12,0)),"")</f>
        <v/>
      </c>
      <c r="L4898" s="134" t="str">
        <f ca="1">IFERROR(IF($C4898="","",VLOOKUP(FİLTRE!$C4898,'SKT LİSTESİ'!$F:$S,13,0)),"")</f>
        <v/>
      </c>
      <c r="M4898" s="135" t="str">
        <f ca="1">IFERROR(IF($C4898="","",VLOOKUP(FİLTRE!$C4898,'SKT LİSTESİ'!$F:$AJ,14,0)),"")</f>
        <v/>
      </c>
      <c r="N4898" s="31" t="str">
        <f ca="1">IFERROR(IF($C4898="","",VLOOKUP(FİLTRE!$C4898,'SKT LİSTESİ'!$F:$AJ,22,0)),"")</f>
        <v/>
      </c>
      <c r="O4898" s="136" t="str">
        <f ca="1">IFERROR(IF($C4898="","",VLOOKUP(FİLTRE!$C4898,'SKT LİSTESİ'!$F:$AJ,23,0)),"")</f>
        <v/>
      </c>
      <c r="P4898" s="31"/>
      <c r="Q4898" s="31"/>
      <c r="R4898" s="137" t="str">
        <f ca="1">(IFERROR(IF($C4898="","",VLOOKUP(FİLTRE!$C4898,'SKT LİSTESİ'!$F:$AJ,15,0)),""))</f>
        <v/>
      </c>
      <c r="S4898" s="138" t="str">
        <f ca="1">IFERROR(IF($C4898="","",VLOOKUP(FİLTRE!$C4898,'SKT LİSTESİ'!$F:$AJ,16,0)),"")</f>
        <v/>
      </c>
      <c r="AF4898" s="179" t="str">
        <f t="shared" ca="1" si="306"/>
        <v/>
      </c>
      <c r="AG4898" s="179">
        <f t="shared" ca="1" si="307"/>
        <v>0</v>
      </c>
      <c r="AH4898" s="179">
        <f t="shared" ca="1" si="308"/>
        <v>0</v>
      </c>
    </row>
    <row r="4899" spans="2:34" ht="15.75" x14ac:dyDescent="0.25">
      <c r="B4899">
        <f t="shared" ca="1" si="305"/>
        <v>4887</v>
      </c>
      <c r="C4899" t="str">
        <f ca="1">IFERROR(VLOOKUP(B4899,'SKT LİSTESİ'!F:F,1,0),"")</f>
        <v/>
      </c>
      <c r="E4899" s="128" t="str">
        <f ca="1">IFERROR(IF($C4899="","",VLOOKUP(FİLTRE!$C4899,'SKT LİSTESİ'!$F:$S,5,0)),"")</f>
        <v/>
      </c>
      <c r="F4899" s="129" t="str">
        <f ca="1">IFERROR(IF($C4899="","",VLOOKUP(FİLTRE!$C4899,'SKT LİSTESİ'!$F:$S,7,0)),"")</f>
        <v/>
      </c>
      <c r="G4899" s="130" t="str">
        <f ca="1">IFERROR(IF($C4899="","",VLOOKUP(FİLTRE!$C4899,'SKT LİSTESİ'!$F:$S,8,0)),"")</f>
        <v/>
      </c>
      <c r="H4899" s="131" t="str">
        <f ca="1">IF(E4899="","",IF($C4899="","",VLOOKUP(FİLTRE!$C4899,'SKT LİSTESİ'!$F:$S,9,0)))</f>
        <v/>
      </c>
      <c r="I4899" s="132" t="str">
        <f ca="1">IFERROR(IF($C4899="","",VLOOKUP(FİLTRE!$C4899,'SKT LİSTESİ'!$F:$S,10,0)),"")</f>
        <v/>
      </c>
      <c r="J4899" s="133" t="str">
        <f ca="1">IFERROR(IF($C4899="","",VLOOKUP(FİLTRE!$C4899,'SKT LİSTESİ'!$F:$S,11,0)),"")</f>
        <v/>
      </c>
      <c r="K4899" s="134" t="str">
        <f ca="1">IFERROR(IF($C4899="","",VLOOKUP(FİLTRE!$C4899,'SKT LİSTESİ'!$F:$S,12,0)),"")</f>
        <v/>
      </c>
      <c r="L4899" s="134" t="str">
        <f ca="1">IFERROR(IF($C4899="","",VLOOKUP(FİLTRE!$C4899,'SKT LİSTESİ'!$F:$S,13,0)),"")</f>
        <v/>
      </c>
      <c r="M4899" s="135" t="str">
        <f ca="1">IFERROR(IF($C4899="","",VLOOKUP(FİLTRE!$C4899,'SKT LİSTESİ'!$F:$AJ,14,0)),"")</f>
        <v/>
      </c>
      <c r="N4899" s="31" t="str">
        <f ca="1">IFERROR(IF($C4899="","",VLOOKUP(FİLTRE!$C4899,'SKT LİSTESİ'!$F:$AJ,22,0)),"")</f>
        <v/>
      </c>
      <c r="O4899" s="136" t="str">
        <f ca="1">IFERROR(IF($C4899="","",VLOOKUP(FİLTRE!$C4899,'SKT LİSTESİ'!$F:$AJ,23,0)),"")</f>
        <v/>
      </c>
      <c r="P4899" s="31"/>
      <c r="Q4899" s="31"/>
      <c r="R4899" s="137" t="str">
        <f ca="1">(IFERROR(IF($C4899="","",VLOOKUP(FİLTRE!$C4899,'SKT LİSTESİ'!$F:$AJ,15,0)),""))</f>
        <v/>
      </c>
      <c r="S4899" s="138" t="str">
        <f ca="1">IFERROR(IF($C4899="","",VLOOKUP(FİLTRE!$C4899,'SKT LİSTESİ'!$F:$AJ,16,0)),"")</f>
        <v/>
      </c>
      <c r="AF4899" s="179" t="str">
        <f t="shared" ca="1" si="306"/>
        <v/>
      </c>
      <c r="AG4899" s="179">
        <f t="shared" ca="1" si="307"/>
        <v>0</v>
      </c>
      <c r="AH4899" s="179">
        <f t="shared" ca="1" si="308"/>
        <v>0</v>
      </c>
    </row>
    <row r="4900" spans="2:34" ht="15.75" x14ac:dyDescent="0.25">
      <c r="B4900">
        <f t="shared" ca="1" si="305"/>
        <v>4888</v>
      </c>
      <c r="C4900" t="str">
        <f ca="1">IFERROR(VLOOKUP(B4900,'SKT LİSTESİ'!F:F,1,0),"")</f>
        <v/>
      </c>
      <c r="E4900" s="128" t="str">
        <f ca="1">IFERROR(IF($C4900="","",VLOOKUP(FİLTRE!$C4900,'SKT LİSTESİ'!$F:$S,5,0)),"")</f>
        <v/>
      </c>
      <c r="F4900" s="129" t="str">
        <f ca="1">IFERROR(IF($C4900="","",VLOOKUP(FİLTRE!$C4900,'SKT LİSTESİ'!$F:$S,7,0)),"")</f>
        <v/>
      </c>
      <c r="G4900" s="130" t="str">
        <f ca="1">IFERROR(IF($C4900="","",VLOOKUP(FİLTRE!$C4900,'SKT LİSTESİ'!$F:$S,8,0)),"")</f>
        <v/>
      </c>
      <c r="H4900" s="131" t="str">
        <f ca="1">IF(E4900="","",IF($C4900="","",VLOOKUP(FİLTRE!$C4900,'SKT LİSTESİ'!$F:$S,9,0)))</f>
        <v/>
      </c>
      <c r="I4900" s="132" t="str">
        <f ca="1">IFERROR(IF($C4900="","",VLOOKUP(FİLTRE!$C4900,'SKT LİSTESİ'!$F:$S,10,0)),"")</f>
        <v/>
      </c>
      <c r="J4900" s="133" t="str">
        <f ca="1">IFERROR(IF($C4900="","",VLOOKUP(FİLTRE!$C4900,'SKT LİSTESİ'!$F:$S,11,0)),"")</f>
        <v/>
      </c>
      <c r="K4900" s="134" t="str">
        <f ca="1">IFERROR(IF($C4900="","",VLOOKUP(FİLTRE!$C4900,'SKT LİSTESİ'!$F:$S,12,0)),"")</f>
        <v/>
      </c>
      <c r="L4900" s="134" t="str">
        <f ca="1">IFERROR(IF($C4900="","",VLOOKUP(FİLTRE!$C4900,'SKT LİSTESİ'!$F:$S,13,0)),"")</f>
        <v/>
      </c>
      <c r="M4900" s="135" t="str">
        <f ca="1">IFERROR(IF($C4900="","",VLOOKUP(FİLTRE!$C4900,'SKT LİSTESİ'!$F:$AJ,14,0)),"")</f>
        <v/>
      </c>
      <c r="N4900" s="31" t="str">
        <f ca="1">IFERROR(IF($C4900="","",VLOOKUP(FİLTRE!$C4900,'SKT LİSTESİ'!$F:$AJ,22,0)),"")</f>
        <v/>
      </c>
      <c r="O4900" s="136" t="str">
        <f ca="1">IFERROR(IF($C4900="","",VLOOKUP(FİLTRE!$C4900,'SKT LİSTESİ'!$F:$AJ,23,0)),"")</f>
        <v/>
      </c>
      <c r="P4900" s="31"/>
      <c r="Q4900" s="31"/>
      <c r="R4900" s="137" t="str">
        <f ca="1">(IFERROR(IF($C4900="","",VLOOKUP(FİLTRE!$C4900,'SKT LİSTESİ'!$F:$AJ,15,0)),""))</f>
        <v/>
      </c>
      <c r="S4900" s="138" t="str">
        <f ca="1">IFERROR(IF($C4900="","",VLOOKUP(FİLTRE!$C4900,'SKT LİSTESİ'!$F:$AJ,16,0)),"")</f>
        <v/>
      </c>
      <c r="AF4900" s="179" t="str">
        <f t="shared" ca="1" si="306"/>
        <v/>
      </c>
      <c r="AG4900" s="179">
        <f t="shared" ca="1" si="307"/>
        <v>0</v>
      </c>
      <c r="AH4900" s="179">
        <f t="shared" ca="1" si="308"/>
        <v>0</v>
      </c>
    </row>
    <row r="4901" spans="2:34" ht="15.75" x14ac:dyDescent="0.25">
      <c r="B4901">
        <f t="shared" ca="1" si="305"/>
        <v>4889</v>
      </c>
      <c r="C4901" t="str">
        <f ca="1">IFERROR(VLOOKUP(B4901,'SKT LİSTESİ'!F:F,1,0),"")</f>
        <v/>
      </c>
      <c r="E4901" s="128" t="str">
        <f ca="1">IFERROR(IF($C4901="","",VLOOKUP(FİLTRE!$C4901,'SKT LİSTESİ'!$F:$S,5,0)),"")</f>
        <v/>
      </c>
      <c r="F4901" s="129" t="str">
        <f ca="1">IFERROR(IF($C4901="","",VLOOKUP(FİLTRE!$C4901,'SKT LİSTESİ'!$F:$S,7,0)),"")</f>
        <v/>
      </c>
      <c r="G4901" s="130" t="str">
        <f ca="1">IFERROR(IF($C4901="","",VLOOKUP(FİLTRE!$C4901,'SKT LİSTESİ'!$F:$S,8,0)),"")</f>
        <v/>
      </c>
      <c r="H4901" s="131" t="str">
        <f ca="1">IF(E4901="","",IF($C4901="","",VLOOKUP(FİLTRE!$C4901,'SKT LİSTESİ'!$F:$S,9,0)))</f>
        <v/>
      </c>
      <c r="I4901" s="132" t="str">
        <f ca="1">IFERROR(IF($C4901="","",VLOOKUP(FİLTRE!$C4901,'SKT LİSTESİ'!$F:$S,10,0)),"")</f>
        <v/>
      </c>
      <c r="J4901" s="133" t="str">
        <f ca="1">IFERROR(IF($C4901="","",VLOOKUP(FİLTRE!$C4901,'SKT LİSTESİ'!$F:$S,11,0)),"")</f>
        <v/>
      </c>
      <c r="K4901" s="134" t="str">
        <f ca="1">IFERROR(IF($C4901="","",VLOOKUP(FİLTRE!$C4901,'SKT LİSTESİ'!$F:$S,12,0)),"")</f>
        <v/>
      </c>
      <c r="L4901" s="134" t="str">
        <f ca="1">IFERROR(IF($C4901="","",VLOOKUP(FİLTRE!$C4901,'SKT LİSTESİ'!$F:$S,13,0)),"")</f>
        <v/>
      </c>
      <c r="M4901" s="135" t="str">
        <f ca="1">IFERROR(IF($C4901="","",VLOOKUP(FİLTRE!$C4901,'SKT LİSTESİ'!$F:$AJ,14,0)),"")</f>
        <v/>
      </c>
      <c r="N4901" s="31" t="str">
        <f ca="1">IFERROR(IF($C4901="","",VLOOKUP(FİLTRE!$C4901,'SKT LİSTESİ'!$F:$AJ,22,0)),"")</f>
        <v/>
      </c>
      <c r="O4901" s="136" t="str">
        <f ca="1">IFERROR(IF($C4901="","",VLOOKUP(FİLTRE!$C4901,'SKT LİSTESİ'!$F:$AJ,23,0)),"")</f>
        <v/>
      </c>
      <c r="P4901" s="31"/>
      <c r="Q4901" s="31"/>
      <c r="R4901" s="137" t="str">
        <f ca="1">(IFERROR(IF($C4901="","",VLOOKUP(FİLTRE!$C4901,'SKT LİSTESİ'!$F:$AJ,15,0)),""))</f>
        <v/>
      </c>
      <c r="S4901" s="138" t="str">
        <f ca="1">IFERROR(IF($C4901="","",VLOOKUP(FİLTRE!$C4901,'SKT LİSTESİ'!$F:$AJ,16,0)),"")</f>
        <v/>
      </c>
      <c r="AF4901" s="179" t="str">
        <f t="shared" ca="1" si="306"/>
        <v/>
      </c>
      <c r="AG4901" s="179">
        <f t="shared" ca="1" si="307"/>
        <v>0</v>
      </c>
      <c r="AH4901" s="179">
        <f t="shared" ca="1" si="308"/>
        <v>0</v>
      </c>
    </row>
    <row r="4902" spans="2:34" ht="15.75" x14ac:dyDescent="0.25">
      <c r="B4902">
        <f t="shared" ca="1" si="305"/>
        <v>4890</v>
      </c>
      <c r="C4902" t="str">
        <f ca="1">IFERROR(VLOOKUP(B4902,'SKT LİSTESİ'!F:F,1,0),"")</f>
        <v/>
      </c>
      <c r="E4902" s="128" t="str">
        <f ca="1">IFERROR(IF($C4902="","",VLOOKUP(FİLTRE!$C4902,'SKT LİSTESİ'!$F:$S,5,0)),"")</f>
        <v/>
      </c>
      <c r="F4902" s="129" t="str">
        <f ca="1">IFERROR(IF($C4902="","",VLOOKUP(FİLTRE!$C4902,'SKT LİSTESİ'!$F:$S,7,0)),"")</f>
        <v/>
      </c>
      <c r="G4902" s="130" t="str">
        <f ca="1">IFERROR(IF($C4902="","",VLOOKUP(FİLTRE!$C4902,'SKT LİSTESİ'!$F:$S,8,0)),"")</f>
        <v/>
      </c>
      <c r="H4902" s="131" t="str">
        <f ca="1">IF(E4902="","",IF($C4902="","",VLOOKUP(FİLTRE!$C4902,'SKT LİSTESİ'!$F:$S,9,0)))</f>
        <v/>
      </c>
      <c r="I4902" s="132" t="str">
        <f ca="1">IFERROR(IF($C4902="","",VLOOKUP(FİLTRE!$C4902,'SKT LİSTESİ'!$F:$S,10,0)),"")</f>
        <v/>
      </c>
      <c r="J4902" s="133" t="str">
        <f ca="1">IFERROR(IF($C4902="","",VLOOKUP(FİLTRE!$C4902,'SKT LİSTESİ'!$F:$S,11,0)),"")</f>
        <v/>
      </c>
      <c r="K4902" s="134" t="str">
        <f ca="1">IFERROR(IF($C4902="","",VLOOKUP(FİLTRE!$C4902,'SKT LİSTESİ'!$F:$S,12,0)),"")</f>
        <v/>
      </c>
      <c r="L4902" s="134" t="str">
        <f ca="1">IFERROR(IF($C4902="","",VLOOKUP(FİLTRE!$C4902,'SKT LİSTESİ'!$F:$S,13,0)),"")</f>
        <v/>
      </c>
      <c r="M4902" s="135" t="str">
        <f ca="1">IFERROR(IF($C4902="","",VLOOKUP(FİLTRE!$C4902,'SKT LİSTESİ'!$F:$AJ,14,0)),"")</f>
        <v/>
      </c>
      <c r="N4902" s="31" t="str">
        <f ca="1">IFERROR(IF($C4902="","",VLOOKUP(FİLTRE!$C4902,'SKT LİSTESİ'!$F:$AJ,22,0)),"")</f>
        <v/>
      </c>
      <c r="O4902" s="136" t="str">
        <f ca="1">IFERROR(IF($C4902="","",VLOOKUP(FİLTRE!$C4902,'SKT LİSTESİ'!$F:$AJ,23,0)),"")</f>
        <v/>
      </c>
      <c r="P4902" s="31"/>
      <c r="Q4902" s="31"/>
      <c r="R4902" s="137" t="str">
        <f ca="1">(IFERROR(IF($C4902="","",VLOOKUP(FİLTRE!$C4902,'SKT LİSTESİ'!$F:$AJ,15,0)),""))</f>
        <v/>
      </c>
      <c r="S4902" s="138" t="str">
        <f ca="1">IFERROR(IF($C4902="","",VLOOKUP(FİLTRE!$C4902,'SKT LİSTESİ'!$F:$AJ,16,0)),"")</f>
        <v/>
      </c>
      <c r="AF4902" s="179" t="str">
        <f t="shared" ca="1" si="306"/>
        <v/>
      </c>
      <c r="AG4902" s="179">
        <f t="shared" ca="1" si="307"/>
        <v>0</v>
      </c>
      <c r="AH4902" s="179">
        <f t="shared" ca="1" si="308"/>
        <v>0</v>
      </c>
    </row>
    <row r="4903" spans="2:34" ht="15.75" x14ac:dyDescent="0.25">
      <c r="B4903">
        <f t="shared" ca="1" si="305"/>
        <v>4891</v>
      </c>
      <c r="C4903" t="str">
        <f ca="1">IFERROR(VLOOKUP(B4903,'SKT LİSTESİ'!F:F,1,0),"")</f>
        <v/>
      </c>
      <c r="E4903" s="128" t="str">
        <f ca="1">IFERROR(IF($C4903="","",VLOOKUP(FİLTRE!$C4903,'SKT LİSTESİ'!$F:$S,5,0)),"")</f>
        <v/>
      </c>
      <c r="F4903" s="129" t="str">
        <f ca="1">IFERROR(IF($C4903="","",VLOOKUP(FİLTRE!$C4903,'SKT LİSTESİ'!$F:$S,7,0)),"")</f>
        <v/>
      </c>
      <c r="G4903" s="130" t="str">
        <f ca="1">IFERROR(IF($C4903="","",VLOOKUP(FİLTRE!$C4903,'SKT LİSTESİ'!$F:$S,8,0)),"")</f>
        <v/>
      </c>
      <c r="H4903" s="131" t="str">
        <f ca="1">IF(E4903="","",IF($C4903="","",VLOOKUP(FİLTRE!$C4903,'SKT LİSTESİ'!$F:$S,9,0)))</f>
        <v/>
      </c>
      <c r="I4903" s="132" t="str">
        <f ca="1">IFERROR(IF($C4903="","",VLOOKUP(FİLTRE!$C4903,'SKT LİSTESİ'!$F:$S,10,0)),"")</f>
        <v/>
      </c>
      <c r="J4903" s="133" t="str">
        <f ca="1">IFERROR(IF($C4903="","",VLOOKUP(FİLTRE!$C4903,'SKT LİSTESİ'!$F:$S,11,0)),"")</f>
        <v/>
      </c>
      <c r="K4903" s="134" t="str">
        <f ca="1">IFERROR(IF($C4903="","",VLOOKUP(FİLTRE!$C4903,'SKT LİSTESİ'!$F:$S,12,0)),"")</f>
        <v/>
      </c>
      <c r="L4903" s="134" t="str">
        <f ca="1">IFERROR(IF($C4903="","",VLOOKUP(FİLTRE!$C4903,'SKT LİSTESİ'!$F:$S,13,0)),"")</f>
        <v/>
      </c>
      <c r="M4903" s="135" t="str">
        <f ca="1">IFERROR(IF($C4903="","",VLOOKUP(FİLTRE!$C4903,'SKT LİSTESİ'!$F:$AJ,14,0)),"")</f>
        <v/>
      </c>
      <c r="N4903" s="31" t="str">
        <f ca="1">IFERROR(IF($C4903="","",VLOOKUP(FİLTRE!$C4903,'SKT LİSTESİ'!$F:$AJ,22,0)),"")</f>
        <v/>
      </c>
      <c r="O4903" s="136" t="str">
        <f ca="1">IFERROR(IF($C4903="","",VLOOKUP(FİLTRE!$C4903,'SKT LİSTESİ'!$F:$AJ,23,0)),"")</f>
        <v/>
      </c>
      <c r="P4903" s="31"/>
      <c r="Q4903" s="31"/>
      <c r="R4903" s="137" t="str">
        <f ca="1">(IFERROR(IF($C4903="","",VLOOKUP(FİLTRE!$C4903,'SKT LİSTESİ'!$F:$AJ,15,0)),""))</f>
        <v/>
      </c>
      <c r="S4903" s="138" t="str">
        <f ca="1">IFERROR(IF($C4903="","",VLOOKUP(FİLTRE!$C4903,'SKT LİSTESİ'!$F:$AJ,16,0)),"")</f>
        <v/>
      </c>
      <c r="AF4903" s="179" t="str">
        <f t="shared" ca="1" si="306"/>
        <v/>
      </c>
      <c r="AG4903" s="179">
        <f t="shared" ca="1" si="307"/>
        <v>0</v>
      </c>
      <c r="AH4903" s="179">
        <f t="shared" ca="1" si="308"/>
        <v>0</v>
      </c>
    </row>
    <row r="4904" spans="2:34" ht="15.75" x14ac:dyDescent="0.25">
      <c r="B4904">
        <f t="shared" ca="1" si="305"/>
        <v>4892</v>
      </c>
      <c r="C4904" t="str">
        <f ca="1">IFERROR(VLOOKUP(B4904,'SKT LİSTESİ'!F:F,1,0),"")</f>
        <v/>
      </c>
      <c r="E4904" s="128" t="str">
        <f ca="1">IFERROR(IF($C4904="","",VLOOKUP(FİLTRE!$C4904,'SKT LİSTESİ'!$F:$S,5,0)),"")</f>
        <v/>
      </c>
      <c r="F4904" s="129" t="str">
        <f ca="1">IFERROR(IF($C4904="","",VLOOKUP(FİLTRE!$C4904,'SKT LİSTESİ'!$F:$S,7,0)),"")</f>
        <v/>
      </c>
      <c r="G4904" s="130" t="str">
        <f ca="1">IFERROR(IF($C4904="","",VLOOKUP(FİLTRE!$C4904,'SKT LİSTESİ'!$F:$S,8,0)),"")</f>
        <v/>
      </c>
      <c r="H4904" s="131" t="str">
        <f ca="1">IF(E4904="","",IF($C4904="","",VLOOKUP(FİLTRE!$C4904,'SKT LİSTESİ'!$F:$S,9,0)))</f>
        <v/>
      </c>
      <c r="I4904" s="132" t="str">
        <f ca="1">IFERROR(IF($C4904="","",VLOOKUP(FİLTRE!$C4904,'SKT LİSTESİ'!$F:$S,10,0)),"")</f>
        <v/>
      </c>
      <c r="J4904" s="133" t="str">
        <f ca="1">IFERROR(IF($C4904="","",VLOOKUP(FİLTRE!$C4904,'SKT LİSTESİ'!$F:$S,11,0)),"")</f>
        <v/>
      </c>
      <c r="K4904" s="134" t="str">
        <f ca="1">IFERROR(IF($C4904="","",VLOOKUP(FİLTRE!$C4904,'SKT LİSTESİ'!$F:$S,12,0)),"")</f>
        <v/>
      </c>
      <c r="L4904" s="134" t="str">
        <f ca="1">IFERROR(IF($C4904="","",VLOOKUP(FİLTRE!$C4904,'SKT LİSTESİ'!$F:$S,13,0)),"")</f>
        <v/>
      </c>
      <c r="M4904" s="135" t="str">
        <f ca="1">IFERROR(IF($C4904="","",VLOOKUP(FİLTRE!$C4904,'SKT LİSTESİ'!$F:$AJ,14,0)),"")</f>
        <v/>
      </c>
      <c r="N4904" s="31" t="str">
        <f ca="1">IFERROR(IF($C4904="","",VLOOKUP(FİLTRE!$C4904,'SKT LİSTESİ'!$F:$AJ,22,0)),"")</f>
        <v/>
      </c>
      <c r="O4904" s="136" t="str">
        <f ca="1">IFERROR(IF($C4904="","",VLOOKUP(FİLTRE!$C4904,'SKT LİSTESİ'!$F:$AJ,23,0)),"")</f>
        <v/>
      </c>
      <c r="P4904" s="31"/>
      <c r="Q4904" s="31"/>
      <c r="R4904" s="137" t="str">
        <f ca="1">(IFERROR(IF($C4904="","",VLOOKUP(FİLTRE!$C4904,'SKT LİSTESİ'!$F:$AJ,15,0)),""))</f>
        <v/>
      </c>
      <c r="S4904" s="138" t="str">
        <f ca="1">IFERROR(IF($C4904="","",VLOOKUP(FİLTRE!$C4904,'SKT LİSTESİ'!$F:$AJ,16,0)),"")</f>
        <v/>
      </c>
      <c r="AF4904" s="179" t="str">
        <f t="shared" ca="1" si="306"/>
        <v/>
      </c>
      <c r="AG4904" s="179">
        <f t="shared" ca="1" si="307"/>
        <v>0</v>
      </c>
      <c r="AH4904" s="179">
        <f t="shared" ca="1" si="308"/>
        <v>0</v>
      </c>
    </row>
    <row r="4905" spans="2:34" ht="15.75" x14ac:dyDescent="0.25">
      <c r="B4905">
        <f t="shared" ca="1" si="305"/>
        <v>4893</v>
      </c>
      <c r="C4905" t="str">
        <f ca="1">IFERROR(VLOOKUP(B4905,'SKT LİSTESİ'!F:F,1,0),"")</f>
        <v/>
      </c>
      <c r="E4905" s="128" t="str">
        <f ca="1">IFERROR(IF($C4905="","",VLOOKUP(FİLTRE!$C4905,'SKT LİSTESİ'!$F:$S,5,0)),"")</f>
        <v/>
      </c>
      <c r="F4905" s="129" t="str">
        <f ca="1">IFERROR(IF($C4905="","",VLOOKUP(FİLTRE!$C4905,'SKT LİSTESİ'!$F:$S,7,0)),"")</f>
        <v/>
      </c>
      <c r="G4905" s="130" t="str">
        <f ca="1">IFERROR(IF($C4905="","",VLOOKUP(FİLTRE!$C4905,'SKT LİSTESİ'!$F:$S,8,0)),"")</f>
        <v/>
      </c>
      <c r="H4905" s="131" t="str">
        <f ca="1">IF(E4905="","",IF($C4905="","",VLOOKUP(FİLTRE!$C4905,'SKT LİSTESİ'!$F:$S,9,0)))</f>
        <v/>
      </c>
      <c r="I4905" s="132" t="str">
        <f ca="1">IFERROR(IF($C4905="","",VLOOKUP(FİLTRE!$C4905,'SKT LİSTESİ'!$F:$S,10,0)),"")</f>
        <v/>
      </c>
      <c r="J4905" s="133" t="str">
        <f ca="1">IFERROR(IF($C4905="","",VLOOKUP(FİLTRE!$C4905,'SKT LİSTESİ'!$F:$S,11,0)),"")</f>
        <v/>
      </c>
      <c r="K4905" s="134" t="str">
        <f ca="1">IFERROR(IF($C4905="","",VLOOKUP(FİLTRE!$C4905,'SKT LİSTESİ'!$F:$S,12,0)),"")</f>
        <v/>
      </c>
      <c r="L4905" s="134" t="str">
        <f ca="1">IFERROR(IF($C4905="","",VLOOKUP(FİLTRE!$C4905,'SKT LİSTESİ'!$F:$S,13,0)),"")</f>
        <v/>
      </c>
      <c r="M4905" s="135" t="str">
        <f ca="1">IFERROR(IF($C4905="","",VLOOKUP(FİLTRE!$C4905,'SKT LİSTESİ'!$F:$AJ,14,0)),"")</f>
        <v/>
      </c>
      <c r="N4905" s="31" t="str">
        <f ca="1">IFERROR(IF($C4905="","",VLOOKUP(FİLTRE!$C4905,'SKT LİSTESİ'!$F:$AJ,22,0)),"")</f>
        <v/>
      </c>
      <c r="O4905" s="136" t="str">
        <f ca="1">IFERROR(IF($C4905="","",VLOOKUP(FİLTRE!$C4905,'SKT LİSTESİ'!$F:$AJ,23,0)),"")</f>
        <v/>
      </c>
      <c r="P4905" s="31"/>
      <c r="Q4905" s="31"/>
      <c r="R4905" s="137" t="str">
        <f ca="1">(IFERROR(IF($C4905="","",VLOOKUP(FİLTRE!$C4905,'SKT LİSTESİ'!$F:$AJ,15,0)),""))</f>
        <v/>
      </c>
      <c r="S4905" s="138" t="str">
        <f ca="1">IFERROR(IF($C4905="","",VLOOKUP(FİLTRE!$C4905,'SKT LİSTESİ'!$F:$AJ,16,0)),"")</f>
        <v/>
      </c>
      <c r="AF4905" s="179" t="str">
        <f t="shared" ca="1" si="306"/>
        <v/>
      </c>
      <c r="AG4905" s="179">
        <f t="shared" ca="1" si="307"/>
        <v>0</v>
      </c>
      <c r="AH4905" s="179">
        <f t="shared" ca="1" si="308"/>
        <v>0</v>
      </c>
    </row>
    <row r="4906" spans="2:34" ht="15.75" x14ac:dyDescent="0.25">
      <c r="B4906">
        <f t="shared" ca="1" si="305"/>
        <v>4894</v>
      </c>
      <c r="C4906" t="str">
        <f ca="1">IFERROR(VLOOKUP(B4906,'SKT LİSTESİ'!F:F,1,0),"")</f>
        <v/>
      </c>
      <c r="E4906" s="128" t="str">
        <f ca="1">IFERROR(IF($C4906="","",VLOOKUP(FİLTRE!$C4906,'SKT LİSTESİ'!$F:$S,5,0)),"")</f>
        <v/>
      </c>
      <c r="F4906" s="129" t="str">
        <f ca="1">IFERROR(IF($C4906="","",VLOOKUP(FİLTRE!$C4906,'SKT LİSTESİ'!$F:$S,7,0)),"")</f>
        <v/>
      </c>
      <c r="G4906" s="130" t="str">
        <f ca="1">IFERROR(IF($C4906="","",VLOOKUP(FİLTRE!$C4906,'SKT LİSTESİ'!$F:$S,8,0)),"")</f>
        <v/>
      </c>
      <c r="H4906" s="131" t="str">
        <f ca="1">IF(E4906="","",IF($C4906="","",VLOOKUP(FİLTRE!$C4906,'SKT LİSTESİ'!$F:$S,9,0)))</f>
        <v/>
      </c>
      <c r="I4906" s="132" t="str">
        <f ca="1">IFERROR(IF($C4906="","",VLOOKUP(FİLTRE!$C4906,'SKT LİSTESİ'!$F:$S,10,0)),"")</f>
        <v/>
      </c>
      <c r="J4906" s="133" t="str">
        <f ca="1">IFERROR(IF($C4906="","",VLOOKUP(FİLTRE!$C4906,'SKT LİSTESİ'!$F:$S,11,0)),"")</f>
        <v/>
      </c>
      <c r="K4906" s="134" t="str">
        <f ca="1">IFERROR(IF($C4906="","",VLOOKUP(FİLTRE!$C4906,'SKT LİSTESİ'!$F:$S,12,0)),"")</f>
        <v/>
      </c>
      <c r="L4906" s="134" t="str">
        <f ca="1">IFERROR(IF($C4906="","",VLOOKUP(FİLTRE!$C4906,'SKT LİSTESİ'!$F:$S,13,0)),"")</f>
        <v/>
      </c>
      <c r="M4906" s="135" t="str">
        <f ca="1">IFERROR(IF($C4906="","",VLOOKUP(FİLTRE!$C4906,'SKT LİSTESİ'!$F:$AJ,14,0)),"")</f>
        <v/>
      </c>
      <c r="N4906" s="31" t="str">
        <f ca="1">IFERROR(IF($C4906="","",VLOOKUP(FİLTRE!$C4906,'SKT LİSTESİ'!$F:$AJ,22,0)),"")</f>
        <v/>
      </c>
      <c r="O4906" s="136" t="str">
        <f ca="1">IFERROR(IF($C4906="","",VLOOKUP(FİLTRE!$C4906,'SKT LİSTESİ'!$F:$AJ,23,0)),"")</f>
        <v/>
      </c>
      <c r="P4906" s="31"/>
      <c r="Q4906" s="31"/>
      <c r="R4906" s="137" t="str">
        <f ca="1">(IFERROR(IF($C4906="","",VLOOKUP(FİLTRE!$C4906,'SKT LİSTESİ'!$F:$AJ,15,0)),""))</f>
        <v/>
      </c>
      <c r="S4906" s="138" t="str">
        <f ca="1">IFERROR(IF($C4906="","",VLOOKUP(FİLTRE!$C4906,'SKT LİSTESİ'!$F:$AJ,16,0)),"")</f>
        <v/>
      </c>
      <c r="AF4906" s="179" t="str">
        <f t="shared" ca="1" si="306"/>
        <v/>
      </c>
      <c r="AG4906" s="179">
        <f t="shared" ca="1" si="307"/>
        <v>0</v>
      </c>
      <c r="AH4906" s="179">
        <f t="shared" ca="1" si="308"/>
        <v>0</v>
      </c>
    </row>
    <row r="4907" spans="2:34" ht="15.75" x14ac:dyDescent="0.25">
      <c r="B4907">
        <f t="shared" ca="1" si="305"/>
        <v>4895</v>
      </c>
      <c r="C4907" t="str">
        <f ca="1">IFERROR(VLOOKUP(B4907,'SKT LİSTESİ'!F:F,1,0),"")</f>
        <v/>
      </c>
      <c r="E4907" s="128" t="str">
        <f ca="1">IFERROR(IF($C4907="","",VLOOKUP(FİLTRE!$C4907,'SKT LİSTESİ'!$F:$S,5,0)),"")</f>
        <v/>
      </c>
      <c r="F4907" s="129" t="str">
        <f ca="1">IFERROR(IF($C4907="","",VLOOKUP(FİLTRE!$C4907,'SKT LİSTESİ'!$F:$S,7,0)),"")</f>
        <v/>
      </c>
      <c r="G4907" s="130" t="str">
        <f ca="1">IFERROR(IF($C4907="","",VLOOKUP(FİLTRE!$C4907,'SKT LİSTESİ'!$F:$S,8,0)),"")</f>
        <v/>
      </c>
      <c r="H4907" s="131" t="str">
        <f ca="1">IF(E4907="","",IF($C4907="","",VLOOKUP(FİLTRE!$C4907,'SKT LİSTESİ'!$F:$S,9,0)))</f>
        <v/>
      </c>
      <c r="I4907" s="132" t="str">
        <f ca="1">IFERROR(IF($C4907="","",VLOOKUP(FİLTRE!$C4907,'SKT LİSTESİ'!$F:$S,10,0)),"")</f>
        <v/>
      </c>
      <c r="J4907" s="133" t="str">
        <f ca="1">IFERROR(IF($C4907="","",VLOOKUP(FİLTRE!$C4907,'SKT LİSTESİ'!$F:$S,11,0)),"")</f>
        <v/>
      </c>
      <c r="K4907" s="134" t="str">
        <f ca="1">IFERROR(IF($C4907="","",VLOOKUP(FİLTRE!$C4907,'SKT LİSTESİ'!$F:$S,12,0)),"")</f>
        <v/>
      </c>
      <c r="L4907" s="134" t="str">
        <f ca="1">IFERROR(IF($C4907="","",VLOOKUP(FİLTRE!$C4907,'SKT LİSTESİ'!$F:$S,13,0)),"")</f>
        <v/>
      </c>
      <c r="M4907" s="135" t="str">
        <f ca="1">IFERROR(IF($C4907="","",VLOOKUP(FİLTRE!$C4907,'SKT LİSTESİ'!$F:$AJ,14,0)),"")</f>
        <v/>
      </c>
      <c r="N4907" s="31" t="str">
        <f ca="1">IFERROR(IF($C4907="","",VLOOKUP(FİLTRE!$C4907,'SKT LİSTESİ'!$F:$AJ,22,0)),"")</f>
        <v/>
      </c>
      <c r="O4907" s="136" t="str">
        <f ca="1">IFERROR(IF($C4907="","",VLOOKUP(FİLTRE!$C4907,'SKT LİSTESİ'!$F:$AJ,23,0)),"")</f>
        <v/>
      </c>
      <c r="P4907" s="31"/>
      <c r="Q4907" s="31"/>
      <c r="R4907" s="137" t="str">
        <f ca="1">(IFERROR(IF($C4907="","",VLOOKUP(FİLTRE!$C4907,'SKT LİSTESİ'!$F:$AJ,15,0)),""))</f>
        <v/>
      </c>
      <c r="S4907" s="138" t="str">
        <f ca="1">IFERROR(IF($C4907="","",VLOOKUP(FİLTRE!$C4907,'SKT LİSTESİ'!$F:$AJ,16,0)),"")</f>
        <v/>
      </c>
      <c r="AF4907" s="179" t="str">
        <f t="shared" ca="1" si="306"/>
        <v/>
      </c>
      <c r="AG4907" s="179">
        <f t="shared" ca="1" si="307"/>
        <v>0</v>
      </c>
      <c r="AH4907" s="179">
        <f t="shared" ca="1" si="308"/>
        <v>0</v>
      </c>
    </row>
    <row r="4908" spans="2:34" ht="15.75" x14ac:dyDescent="0.25">
      <c r="B4908">
        <f t="shared" ca="1" si="305"/>
        <v>4896</v>
      </c>
      <c r="C4908" t="str">
        <f ca="1">IFERROR(VLOOKUP(B4908,'SKT LİSTESİ'!F:F,1,0),"")</f>
        <v/>
      </c>
      <c r="E4908" s="128" t="str">
        <f ca="1">IFERROR(IF($C4908="","",VLOOKUP(FİLTRE!$C4908,'SKT LİSTESİ'!$F:$S,5,0)),"")</f>
        <v/>
      </c>
      <c r="F4908" s="129" t="str">
        <f ca="1">IFERROR(IF($C4908="","",VLOOKUP(FİLTRE!$C4908,'SKT LİSTESİ'!$F:$S,7,0)),"")</f>
        <v/>
      </c>
      <c r="G4908" s="130" t="str">
        <f ca="1">IFERROR(IF($C4908="","",VLOOKUP(FİLTRE!$C4908,'SKT LİSTESİ'!$F:$S,8,0)),"")</f>
        <v/>
      </c>
      <c r="H4908" s="131" t="str">
        <f ca="1">IF(E4908="","",IF($C4908="","",VLOOKUP(FİLTRE!$C4908,'SKT LİSTESİ'!$F:$S,9,0)))</f>
        <v/>
      </c>
      <c r="I4908" s="132" t="str">
        <f ca="1">IFERROR(IF($C4908="","",VLOOKUP(FİLTRE!$C4908,'SKT LİSTESİ'!$F:$S,10,0)),"")</f>
        <v/>
      </c>
      <c r="J4908" s="133" t="str">
        <f ca="1">IFERROR(IF($C4908="","",VLOOKUP(FİLTRE!$C4908,'SKT LİSTESİ'!$F:$S,11,0)),"")</f>
        <v/>
      </c>
      <c r="K4908" s="134" t="str">
        <f ca="1">IFERROR(IF($C4908="","",VLOOKUP(FİLTRE!$C4908,'SKT LİSTESİ'!$F:$S,12,0)),"")</f>
        <v/>
      </c>
      <c r="L4908" s="134" t="str">
        <f ca="1">IFERROR(IF($C4908="","",VLOOKUP(FİLTRE!$C4908,'SKT LİSTESİ'!$F:$S,13,0)),"")</f>
        <v/>
      </c>
      <c r="M4908" s="135" t="str">
        <f ca="1">IFERROR(IF($C4908="","",VLOOKUP(FİLTRE!$C4908,'SKT LİSTESİ'!$F:$AJ,14,0)),"")</f>
        <v/>
      </c>
      <c r="N4908" s="31" t="str">
        <f ca="1">IFERROR(IF($C4908="","",VLOOKUP(FİLTRE!$C4908,'SKT LİSTESİ'!$F:$AJ,22,0)),"")</f>
        <v/>
      </c>
      <c r="O4908" s="136" t="str">
        <f ca="1">IFERROR(IF($C4908="","",VLOOKUP(FİLTRE!$C4908,'SKT LİSTESİ'!$F:$AJ,23,0)),"")</f>
        <v/>
      </c>
      <c r="P4908" s="31"/>
      <c r="Q4908" s="31"/>
      <c r="R4908" s="137" t="str">
        <f ca="1">(IFERROR(IF($C4908="","",VLOOKUP(FİLTRE!$C4908,'SKT LİSTESİ'!$F:$AJ,15,0)),""))</f>
        <v/>
      </c>
      <c r="S4908" s="138" t="str">
        <f ca="1">IFERROR(IF($C4908="","",VLOOKUP(FİLTRE!$C4908,'SKT LİSTESİ'!$F:$AJ,16,0)),"")</f>
        <v/>
      </c>
      <c r="AF4908" s="179" t="str">
        <f t="shared" ca="1" si="306"/>
        <v/>
      </c>
      <c r="AG4908" s="179">
        <f t="shared" ca="1" si="307"/>
        <v>0</v>
      </c>
      <c r="AH4908" s="179">
        <f t="shared" ca="1" si="308"/>
        <v>0</v>
      </c>
    </row>
    <row r="4909" spans="2:34" ht="15.75" x14ac:dyDescent="0.25">
      <c r="B4909">
        <f t="shared" ca="1" si="305"/>
        <v>4897</v>
      </c>
      <c r="C4909" t="str">
        <f ca="1">IFERROR(VLOOKUP(B4909,'SKT LİSTESİ'!F:F,1,0),"")</f>
        <v/>
      </c>
      <c r="E4909" s="128" t="str">
        <f ca="1">IFERROR(IF($C4909="","",VLOOKUP(FİLTRE!$C4909,'SKT LİSTESİ'!$F:$S,5,0)),"")</f>
        <v/>
      </c>
      <c r="F4909" s="129" t="str">
        <f ca="1">IFERROR(IF($C4909="","",VLOOKUP(FİLTRE!$C4909,'SKT LİSTESİ'!$F:$S,7,0)),"")</f>
        <v/>
      </c>
      <c r="G4909" s="130" t="str">
        <f ca="1">IFERROR(IF($C4909="","",VLOOKUP(FİLTRE!$C4909,'SKT LİSTESİ'!$F:$S,8,0)),"")</f>
        <v/>
      </c>
      <c r="H4909" s="131" t="str">
        <f ca="1">IF(E4909="","",IF($C4909="","",VLOOKUP(FİLTRE!$C4909,'SKT LİSTESİ'!$F:$S,9,0)))</f>
        <v/>
      </c>
      <c r="I4909" s="132" t="str">
        <f ca="1">IFERROR(IF($C4909="","",VLOOKUP(FİLTRE!$C4909,'SKT LİSTESİ'!$F:$S,10,0)),"")</f>
        <v/>
      </c>
      <c r="J4909" s="133" t="str">
        <f ca="1">IFERROR(IF($C4909="","",VLOOKUP(FİLTRE!$C4909,'SKT LİSTESİ'!$F:$S,11,0)),"")</f>
        <v/>
      </c>
      <c r="K4909" s="134" t="str">
        <f ca="1">IFERROR(IF($C4909="","",VLOOKUP(FİLTRE!$C4909,'SKT LİSTESİ'!$F:$S,12,0)),"")</f>
        <v/>
      </c>
      <c r="L4909" s="134" t="str">
        <f ca="1">IFERROR(IF($C4909="","",VLOOKUP(FİLTRE!$C4909,'SKT LİSTESİ'!$F:$S,13,0)),"")</f>
        <v/>
      </c>
      <c r="M4909" s="135" t="str">
        <f ca="1">IFERROR(IF($C4909="","",VLOOKUP(FİLTRE!$C4909,'SKT LİSTESİ'!$F:$AJ,14,0)),"")</f>
        <v/>
      </c>
      <c r="N4909" s="31" t="str">
        <f ca="1">IFERROR(IF($C4909="","",VLOOKUP(FİLTRE!$C4909,'SKT LİSTESİ'!$F:$AJ,22,0)),"")</f>
        <v/>
      </c>
      <c r="O4909" s="136" t="str">
        <f ca="1">IFERROR(IF($C4909="","",VLOOKUP(FİLTRE!$C4909,'SKT LİSTESİ'!$F:$AJ,23,0)),"")</f>
        <v/>
      </c>
      <c r="P4909" s="31"/>
      <c r="Q4909" s="31"/>
      <c r="R4909" s="137" t="str">
        <f ca="1">(IFERROR(IF($C4909="","",VLOOKUP(FİLTRE!$C4909,'SKT LİSTESİ'!$F:$AJ,15,0)),""))</f>
        <v/>
      </c>
      <c r="S4909" s="138" t="str">
        <f ca="1">IFERROR(IF($C4909="","",VLOOKUP(FİLTRE!$C4909,'SKT LİSTESİ'!$F:$AJ,16,0)),"")</f>
        <v/>
      </c>
      <c r="AF4909" s="179" t="str">
        <f t="shared" ca="1" si="306"/>
        <v/>
      </c>
      <c r="AG4909" s="179">
        <f t="shared" ca="1" si="307"/>
        <v>0</v>
      </c>
      <c r="AH4909" s="179">
        <f t="shared" ca="1" si="308"/>
        <v>0</v>
      </c>
    </row>
    <row r="4910" spans="2:34" ht="15.75" x14ac:dyDescent="0.25">
      <c r="B4910">
        <f t="shared" ca="1" si="305"/>
        <v>4898</v>
      </c>
      <c r="C4910" t="str">
        <f ca="1">IFERROR(VLOOKUP(B4910,'SKT LİSTESİ'!F:F,1,0),"")</f>
        <v/>
      </c>
      <c r="E4910" s="128" t="str">
        <f ca="1">IFERROR(IF($C4910="","",VLOOKUP(FİLTRE!$C4910,'SKT LİSTESİ'!$F:$S,5,0)),"")</f>
        <v/>
      </c>
      <c r="F4910" s="129" t="str">
        <f ca="1">IFERROR(IF($C4910="","",VLOOKUP(FİLTRE!$C4910,'SKT LİSTESİ'!$F:$S,7,0)),"")</f>
        <v/>
      </c>
      <c r="G4910" s="130" t="str">
        <f ca="1">IFERROR(IF($C4910="","",VLOOKUP(FİLTRE!$C4910,'SKT LİSTESİ'!$F:$S,8,0)),"")</f>
        <v/>
      </c>
      <c r="H4910" s="131" t="str">
        <f ca="1">IF(E4910="","",IF($C4910="","",VLOOKUP(FİLTRE!$C4910,'SKT LİSTESİ'!$F:$S,9,0)))</f>
        <v/>
      </c>
      <c r="I4910" s="132" t="str">
        <f ca="1">IFERROR(IF($C4910="","",VLOOKUP(FİLTRE!$C4910,'SKT LİSTESİ'!$F:$S,10,0)),"")</f>
        <v/>
      </c>
      <c r="J4910" s="133" t="str">
        <f ca="1">IFERROR(IF($C4910="","",VLOOKUP(FİLTRE!$C4910,'SKT LİSTESİ'!$F:$S,11,0)),"")</f>
        <v/>
      </c>
      <c r="K4910" s="134" t="str">
        <f ca="1">IFERROR(IF($C4910="","",VLOOKUP(FİLTRE!$C4910,'SKT LİSTESİ'!$F:$S,12,0)),"")</f>
        <v/>
      </c>
      <c r="L4910" s="134" t="str">
        <f ca="1">IFERROR(IF($C4910="","",VLOOKUP(FİLTRE!$C4910,'SKT LİSTESİ'!$F:$S,13,0)),"")</f>
        <v/>
      </c>
      <c r="M4910" s="135" t="str">
        <f ca="1">IFERROR(IF($C4910="","",VLOOKUP(FİLTRE!$C4910,'SKT LİSTESİ'!$F:$AJ,14,0)),"")</f>
        <v/>
      </c>
      <c r="N4910" s="31" t="str">
        <f ca="1">IFERROR(IF($C4910="","",VLOOKUP(FİLTRE!$C4910,'SKT LİSTESİ'!$F:$AJ,22,0)),"")</f>
        <v/>
      </c>
      <c r="O4910" s="136" t="str">
        <f ca="1">IFERROR(IF($C4910="","",VLOOKUP(FİLTRE!$C4910,'SKT LİSTESİ'!$F:$AJ,23,0)),"")</f>
        <v/>
      </c>
      <c r="P4910" s="31"/>
      <c r="Q4910" s="31"/>
      <c r="R4910" s="137" t="str">
        <f ca="1">(IFERROR(IF($C4910="","",VLOOKUP(FİLTRE!$C4910,'SKT LİSTESİ'!$F:$AJ,15,0)),""))</f>
        <v/>
      </c>
      <c r="S4910" s="138" t="str">
        <f ca="1">IFERROR(IF($C4910="","",VLOOKUP(FİLTRE!$C4910,'SKT LİSTESİ'!$F:$AJ,16,0)),"")</f>
        <v/>
      </c>
      <c r="AF4910" s="179" t="str">
        <f t="shared" ca="1" si="306"/>
        <v/>
      </c>
      <c r="AG4910" s="179">
        <f t="shared" ca="1" si="307"/>
        <v>0</v>
      </c>
      <c r="AH4910" s="179">
        <f t="shared" ca="1" si="308"/>
        <v>0</v>
      </c>
    </row>
    <row r="4911" spans="2:34" ht="15.75" x14ac:dyDescent="0.25">
      <c r="B4911">
        <f t="shared" ca="1" si="305"/>
        <v>4899</v>
      </c>
      <c r="C4911" t="str">
        <f ca="1">IFERROR(VLOOKUP(B4911,'SKT LİSTESİ'!F:F,1,0),"")</f>
        <v/>
      </c>
      <c r="E4911" s="128" t="str">
        <f ca="1">IFERROR(IF($C4911="","",VLOOKUP(FİLTRE!$C4911,'SKT LİSTESİ'!$F:$S,5,0)),"")</f>
        <v/>
      </c>
      <c r="F4911" s="129" t="str">
        <f ca="1">IFERROR(IF($C4911="","",VLOOKUP(FİLTRE!$C4911,'SKT LİSTESİ'!$F:$S,7,0)),"")</f>
        <v/>
      </c>
      <c r="G4911" s="130" t="str">
        <f ca="1">IFERROR(IF($C4911="","",VLOOKUP(FİLTRE!$C4911,'SKT LİSTESİ'!$F:$S,8,0)),"")</f>
        <v/>
      </c>
      <c r="H4911" s="131" t="str">
        <f ca="1">IF(E4911="","",IF($C4911="","",VLOOKUP(FİLTRE!$C4911,'SKT LİSTESİ'!$F:$S,9,0)))</f>
        <v/>
      </c>
      <c r="I4911" s="132" t="str">
        <f ca="1">IFERROR(IF($C4911="","",VLOOKUP(FİLTRE!$C4911,'SKT LİSTESİ'!$F:$S,10,0)),"")</f>
        <v/>
      </c>
      <c r="J4911" s="133" t="str">
        <f ca="1">IFERROR(IF($C4911="","",VLOOKUP(FİLTRE!$C4911,'SKT LİSTESİ'!$F:$S,11,0)),"")</f>
        <v/>
      </c>
      <c r="K4911" s="134" t="str">
        <f ca="1">IFERROR(IF($C4911="","",VLOOKUP(FİLTRE!$C4911,'SKT LİSTESİ'!$F:$S,12,0)),"")</f>
        <v/>
      </c>
      <c r="L4911" s="134" t="str">
        <f ca="1">IFERROR(IF($C4911="","",VLOOKUP(FİLTRE!$C4911,'SKT LİSTESİ'!$F:$S,13,0)),"")</f>
        <v/>
      </c>
      <c r="M4911" s="135" t="str">
        <f ca="1">IFERROR(IF($C4911="","",VLOOKUP(FİLTRE!$C4911,'SKT LİSTESİ'!$F:$AJ,14,0)),"")</f>
        <v/>
      </c>
      <c r="N4911" s="31" t="str">
        <f ca="1">IFERROR(IF($C4911="","",VLOOKUP(FİLTRE!$C4911,'SKT LİSTESİ'!$F:$AJ,22,0)),"")</f>
        <v/>
      </c>
      <c r="O4911" s="136" t="str">
        <f ca="1">IFERROR(IF($C4911="","",VLOOKUP(FİLTRE!$C4911,'SKT LİSTESİ'!$F:$AJ,23,0)),"")</f>
        <v/>
      </c>
      <c r="P4911" s="31"/>
      <c r="Q4911" s="31"/>
      <c r="R4911" s="137" t="str">
        <f ca="1">(IFERROR(IF($C4911="","",VLOOKUP(FİLTRE!$C4911,'SKT LİSTESİ'!$F:$AJ,15,0)),""))</f>
        <v/>
      </c>
      <c r="S4911" s="138" t="str">
        <f ca="1">IFERROR(IF($C4911="","",VLOOKUP(FİLTRE!$C4911,'SKT LİSTESİ'!$F:$AJ,16,0)),"")</f>
        <v/>
      </c>
      <c r="AF4911" s="179" t="str">
        <f t="shared" ca="1" si="306"/>
        <v/>
      </c>
      <c r="AG4911" s="179">
        <f t="shared" ca="1" si="307"/>
        <v>0</v>
      </c>
      <c r="AH4911" s="179">
        <f t="shared" ca="1" si="308"/>
        <v>0</v>
      </c>
    </row>
    <row r="4912" spans="2:34" ht="15.75" x14ac:dyDescent="0.25">
      <c r="B4912">
        <f t="shared" ca="1" si="305"/>
        <v>4900</v>
      </c>
      <c r="C4912" t="str">
        <f ca="1">IFERROR(VLOOKUP(B4912,'SKT LİSTESİ'!F:F,1,0),"")</f>
        <v/>
      </c>
      <c r="E4912" s="128" t="str">
        <f ca="1">IFERROR(IF($C4912="","",VLOOKUP(FİLTRE!$C4912,'SKT LİSTESİ'!$F:$S,5,0)),"")</f>
        <v/>
      </c>
      <c r="F4912" s="129" t="str">
        <f ca="1">IFERROR(IF($C4912="","",VLOOKUP(FİLTRE!$C4912,'SKT LİSTESİ'!$F:$S,7,0)),"")</f>
        <v/>
      </c>
      <c r="G4912" s="130" t="str">
        <f ca="1">IFERROR(IF($C4912="","",VLOOKUP(FİLTRE!$C4912,'SKT LİSTESİ'!$F:$S,8,0)),"")</f>
        <v/>
      </c>
      <c r="H4912" s="131" t="str">
        <f ca="1">IF(E4912="","",IF($C4912="","",VLOOKUP(FİLTRE!$C4912,'SKT LİSTESİ'!$F:$S,9,0)))</f>
        <v/>
      </c>
      <c r="I4912" s="132" t="str">
        <f ca="1">IFERROR(IF($C4912="","",VLOOKUP(FİLTRE!$C4912,'SKT LİSTESİ'!$F:$S,10,0)),"")</f>
        <v/>
      </c>
      <c r="J4912" s="133" t="str">
        <f ca="1">IFERROR(IF($C4912="","",VLOOKUP(FİLTRE!$C4912,'SKT LİSTESİ'!$F:$S,11,0)),"")</f>
        <v/>
      </c>
      <c r="K4912" s="134" t="str">
        <f ca="1">IFERROR(IF($C4912="","",VLOOKUP(FİLTRE!$C4912,'SKT LİSTESİ'!$F:$S,12,0)),"")</f>
        <v/>
      </c>
      <c r="L4912" s="134" t="str">
        <f ca="1">IFERROR(IF($C4912="","",VLOOKUP(FİLTRE!$C4912,'SKT LİSTESİ'!$F:$S,13,0)),"")</f>
        <v/>
      </c>
      <c r="M4912" s="135" t="str">
        <f ca="1">IFERROR(IF($C4912="","",VLOOKUP(FİLTRE!$C4912,'SKT LİSTESİ'!$F:$AJ,14,0)),"")</f>
        <v/>
      </c>
      <c r="N4912" s="31" t="str">
        <f ca="1">IFERROR(IF($C4912="","",VLOOKUP(FİLTRE!$C4912,'SKT LİSTESİ'!$F:$AJ,22,0)),"")</f>
        <v/>
      </c>
      <c r="O4912" s="136" t="str">
        <f ca="1">IFERROR(IF($C4912="","",VLOOKUP(FİLTRE!$C4912,'SKT LİSTESİ'!$F:$AJ,23,0)),"")</f>
        <v/>
      </c>
      <c r="P4912" s="31"/>
      <c r="Q4912" s="31"/>
      <c r="R4912" s="137" t="str">
        <f ca="1">(IFERROR(IF($C4912="","",VLOOKUP(FİLTRE!$C4912,'SKT LİSTESİ'!$F:$AJ,15,0)),""))</f>
        <v/>
      </c>
      <c r="S4912" s="138" t="str">
        <f ca="1">IFERROR(IF($C4912="","",VLOOKUP(FİLTRE!$C4912,'SKT LİSTESİ'!$F:$AJ,16,0)),"")</f>
        <v/>
      </c>
      <c r="AF4912" s="179" t="str">
        <f t="shared" ca="1" si="306"/>
        <v/>
      </c>
      <c r="AG4912" s="179">
        <f t="shared" ca="1" si="307"/>
        <v>0</v>
      </c>
      <c r="AH4912" s="179">
        <f t="shared" ca="1" si="308"/>
        <v>0</v>
      </c>
    </row>
    <row r="4913" spans="2:34" ht="15.75" x14ac:dyDescent="0.25">
      <c r="B4913">
        <f t="shared" ca="1" si="305"/>
        <v>4901</v>
      </c>
      <c r="C4913" t="str">
        <f ca="1">IFERROR(VLOOKUP(B4913,'SKT LİSTESİ'!F:F,1,0),"")</f>
        <v/>
      </c>
      <c r="E4913" s="128" t="str">
        <f ca="1">IFERROR(IF($C4913="","",VLOOKUP(FİLTRE!$C4913,'SKT LİSTESİ'!$F:$S,5,0)),"")</f>
        <v/>
      </c>
      <c r="F4913" s="129" t="str">
        <f ca="1">IFERROR(IF($C4913="","",VLOOKUP(FİLTRE!$C4913,'SKT LİSTESİ'!$F:$S,7,0)),"")</f>
        <v/>
      </c>
      <c r="G4913" s="130" t="str">
        <f ca="1">IFERROR(IF($C4913="","",VLOOKUP(FİLTRE!$C4913,'SKT LİSTESİ'!$F:$S,8,0)),"")</f>
        <v/>
      </c>
      <c r="H4913" s="131" t="str">
        <f ca="1">IF(E4913="","",IF($C4913="","",VLOOKUP(FİLTRE!$C4913,'SKT LİSTESİ'!$F:$S,9,0)))</f>
        <v/>
      </c>
      <c r="I4913" s="132" t="str">
        <f ca="1">IFERROR(IF($C4913="","",VLOOKUP(FİLTRE!$C4913,'SKT LİSTESİ'!$F:$S,10,0)),"")</f>
        <v/>
      </c>
      <c r="J4913" s="133" t="str">
        <f ca="1">IFERROR(IF($C4913="","",VLOOKUP(FİLTRE!$C4913,'SKT LİSTESİ'!$F:$S,11,0)),"")</f>
        <v/>
      </c>
      <c r="K4913" s="134" t="str">
        <f ca="1">IFERROR(IF($C4913="","",VLOOKUP(FİLTRE!$C4913,'SKT LİSTESİ'!$F:$S,12,0)),"")</f>
        <v/>
      </c>
      <c r="L4913" s="134" t="str">
        <f ca="1">IFERROR(IF($C4913="","",VLOOKUP(FİLTRE!$C4913,'SKT LİSTESİ'!$F:$S,13,0)),"")</f>
        <v/>
      </c>
      <c r="M4913" s="135" t="str">
        <f ca="1">IFERROR(IF($C4913="","",VLOOKUP(FİLTRE!$C4913,'SKT LİSTESİ'!$F:$AJ,14,0)),"")</f>
        <v/>
      </c>
      <c r="N4913" s="31" t="str">
        <f ca="1">IFERROR(IF($C4913="","",VLOOKUP(FİLTRE!$C4913,'SKT LİSTESİ'!$F:$AJ,22,0)),"")</f>
        <v/>
      </c>
      <c r="O4913" s="136" t="str">
        <f ca="1">IFERROR(IF($C4913="","",VLOOKUP(FİLTRE!$C4913,'SKT LİSTESİ'!$F:$AJ,23,0)),"")</f>
        <v/>
      </c>
      <c r="P4913" s="31"/>
      <c r="Q4913" s="31"/>
      <c r="R4913" s="137" t="str">
        <f ca="1">(IFERROR(IF($C4913="","",VLOOKUP(FİLTRE!$C4913,'SKT LİSTESİ'!$F:$AJ,15,0)),""))</f>
        <v/>
      </c>
      <c r="S4913" s="138" t="str">
        <f ca="1">IFERROR(IF($C4913="","",VLOOKUP(FİLTRE!$C4913,'SKT LİSTESİ'!$F:$AJ,16,0)),"")</f>
        <v/>
      </c>
      <c r="AF4913" s="179" t="str">
        <f t="shared" ca="1" si="306"/>
        <v/>
      </c>
      <c r="AG4913" s="179">
        <f t="shared" ca="1" si="307"/>
        <v>0</v>
      </c>
      <c r="AH4913" s="179">
        <f t="shared" ca="1" si="308"/>
        <v>0</v>
      </c>
    </row>
    <row r="4914" spans="2:34" ht="15.75" x14ac:dyDescent="0.25">
      <c r="B4914">
        <f t="shared" ca="1" si="305"/>
        <v>4902</v>
      </c>
      <c r="C4914" t="str">
        <f ca="1">IFERROR(VLOOKUP(B4914,'SKT LİSTESİ'!F:F,1,0),"")</f>
        <v/>
      </c>
      <c r="E4914" s="128" t="str">
        <f ca="1">IFERROR(IF($C4914="","",VLOOKUP(FİLTRE!$C4914,'SKT LİSTESİ'!$F:$S,5,0)),"")</f>
        <v/>
      </c>
      <c r="F4914" s="129" t="str">
        <f ca="1">IFERROR(IF($C4914="","",VLOOKUP(FİLTRE!$C4914,'SKT LİSTESİ'!$F:$S,7,0)),"")</f>
        <v/>
      </c>
      <c r="G4914" s="130" t="str">
        <f ca="1">IFERROR(IF($C4914="","",VLOOKUP(FİLTRE!$C4914,'SKT LİSTESİ'!$F:$S,8,0)),"")</f>
        <v/>
      </c>
      <c r="H4914" s="131" t="str">
        <f ca="1">IF(E4914="","",IF($C4914="","",VLOOKUP(FİLTRE!$C4914,'SKT LİSTESİ'!$F:$S,9,0)))</f>
        <v/>
      </c>
      <c r="I4914" s="132" t="str">
        <f ca="1">IFERROR(IF($C4914="","",VLOOKUP(FİLTRE!$C4914,'SKT LİSTESİ'!$F:$S,10,0)),"")</f>
        <v/>
      </c>
      <c r="J4914" s="133" t="str">
        <f ca="1">IFERROR(IF($C4914="","",VLOOKUP(FİLTRE!$C4914,'SKT LİSTESİ'!$F:$S,11,0)),"")</f>
        <v/>
      </c>
      <c r="K4914" s="134" t="str">
        <f ca="1">IFERROR(IF($C4914="","",VLOOKUP(FİLTRE!$C4914,'SKT LİSTESİ'!$F:$S,12,0)),"")</f>
        <v/>
      </c>
      <c r="L4914" s="134" t="str">
        <f ca="1">IFERROR(IF($C4914="","",VLOOKUP(FİLTRE!$C4914,'SKT LİSTESİ'!$F:$S,13,0)),"")</f>
        <v/>
      </c>
      <c r="M4914" s="135" t="str">
        <f ca="1">IFERROR(IF($C4914="","",VLOOKUP(FİLTRE!$C4914,'SKT LİSTESİ'!$F:$AJ,14,0)),"")</f>
        <v/>
      </c>
      <c r="N4914" s="31" t="str">
        <f ca="1">IFERROR(IF($C4914="","",VLOOKUP(FİLTRE!$C4914,'SKT LİSTESİ'!$F:$AJ,22,0)),"")</f>
        <v/>
      </c>
      <c r="O4914" s="136" t="str">
        <f ca="1">IFERROR(IF($C4914="","",VLOOKUP(FİLTRE!$C4914,'SKT LİSTESİ'!$F:$AJ,23,0)),"")</f>
        <v/>
      </c>
      <c r="P4914" s="31"/>
      <c r="Q4914" s="31"/>
      <c r="R4914" s="137" t="str">
        <f ca="1">(IFERROR(IF($C4914="","",VLOOKUP(FİLTRE!$C4914,'SKT LİSTESİ'!$F:$AJ,15,0)),""))</f>
        <v/>
      </c>
      <c r="S4914" s="138" t="str">
        <f ca="1">IFERROR(IF($C4914="","",VLOOKUP(FİLTRE!$C4914,'SKT LİSTESİ'!$F:$AJ,16,0)),"")</f>
        <v/>
      </c>
      <c r="AF4914" s="179" t="str">
        <f t="shared" ca="1" si="306"/>
        <v/>
      </c>
      <c r="AG4914" s="179">
        <f t="shared" ca="1" si="307"/>
        <v>0</v>
      </c>
      <c r="AH4914" s="179">
        <f t="shared" ca="1" si="308"/>
        <v>0</v>
      </c>
    </row>
    <row r="4915" spans="2:34" ht="15.75" x14ac:dyDescent="0.25">
      <c r="B4915">
        <f t="shared" ca="1" si="305"/>
        <v>4903</v>
      </c>
      <c r="C4915" t="str">
        <f ca="1">IFERROR(VLOOKUP(B4915,'SKT LİSTESİ'!F:F,1,0),"")</f>
        <v/>
      </c>
      <c r="E4915" s="128" t="str">
        <f ca="1">IFERROR(IF($C4915="","",VLOOKUP(FİLTRE!$C4915,'SKT LİSTESİ'!$F:$S,5,0)),"")</f>
        <v/>
      </c>
      <c r="F4915" s="129" t="str">
        <f ca="1">IFERROR(IF($C4915="","",VLOOKUP(FİLTRE!$C4915,'SKT LİSTESİ'!$F:$S,7,0)),"")</f>
        <v/>
      </c>
      <c r="G4915" s="130" t="str">
        <f ca="1">IFERROR(IF($C4915="","",VLOOKUP(FİLTRE!$C4915,'SKT LİSTESİ'!$F:$S,8,0)),"")</f>
        <v/>
      </c>
      <c r="H4915" s="131" t="str">
        <f ca="1">IF(E4915="","",IF($C4915="","",VLOOKUP(FİLTRE!$C4915,'SKT LİSTESİ'!$F:$S,9,0)))</f>
        <v/>
      </c>
      <c r="I4915" s="132" t="str">
        <f ca="1">IFERROR(IF($C4915="","",VLOOKUP(FİLTRE!$C4915,'SKT LİSTESİ'!$F:$S,10,0)),"")</f>
        <v/>
      </c>
      <c r="J4915" s="133" t="str">
        <f ca="1">IFERROR(IF($C4915="","",VLOOKUP(FİLTRE!$C4915,'SKT LİSTESİ'!$F:$S,11,0)),"")</f>
        <v/>
      </c>
      <c r="K4915" s="134" t="str">
        <f ca="1">IFERROR(IF($C4915="","",VLOOKUP(FİLTRE!$C4915,'SKT LİSTESİ'!$F:$S,12,0)),"")</f>
        <v/>
      </c>
      <c r="L4915" s="134" t="str">
        <f ca="1">IFERROR(IF($C4915="","",VLOOKUP(FİLTRE!$C4915,'SKT LİSTESİ'!$F:$S,13,0)),"")</f>
        <v/>
      </c>
      <c r="M4915" s="135" t="str">
        <f ca="1">IFERROR(IF($C4915="","",VLOOKUP(FİLTRE!$C4915,'SKT LİSTESİ'!$F:$AJ,14,0)),"")</f>
        <v/>
      </c>
      <c r="N4915" s="31" t="str">
        <f ca="1">IFERROR(IF($C4915="","",VLOOKUP(FİLTRE!$C4915,'SKT LİSTESİ'!$F:$AJ,22,0)),"")</f>
        <v/>
      </c>
      <c r="O4915" s="136" t="str">
        <f ca="1">IFERROR(IF($C4915="","",VLOOKUP(FİLTRE!$C4915,'SKT LİSTESİ'!$F:$AJ,23,0)),"")</f>
        <v/>
      </c>
      <c r="P4915" s="31"/>
      <c r="Q4915" s="31"/>
      <c r="R4915" s="137" t="str">
        <f ca="1">(IFERROR(IF($C4915="","",VLOOKUP(FİLTRE!$C4915,'SKT LİSTESİ'!$F:$AJ,15,0)),""))</f>
        <v/>
      </c>
      <c r="S4915" s="138" t="str">
        <f ca="1">IFERROR(IF($C4915="","",VLOOKUP(FİLTRE!$C4915,'SKT LİSTESİ'!$F:$AJ,16,0)),"")</f>
        <v/>
      </c>
      <c r="AF4915" s="179" t="str">
        <f t="shared" ca="1" si="306"/>
        <v/>
      </c>
      <c r="AG4915" s="179">
        <f t="shared" ca="1" si="307"/>
        <v>0</v>
      </c>
      <c r="AH4915" s="179">
        <f t="shared" ca="1" si="308"/>
        <v>0</v>
      </c>
    </row>
    <row r="4916" spans="2:34" ht="15.75" x14ac:dyDescent="0.25">
      <c r="B4916">
        <f t="shared" ca="1" si="305"/>
        <v>4904</v>
      </c>
      <c r="C4916" t="str">
        <f ca="1">IFERROR(VLOOKUP(B4916,'SKT LİSTESİ'!F:F,1,0),"")</f>
        <v/>
      </c>
      <c r="E4916" s="128" t="str">
        <f ca="1">IFERROR(IF($C4916="","",VLOOKUP(FİLTRE!$C4916,'SKT LİSTESİ'!$F:$S,5,0)),"")</f>
        <v/>
      </c>
      <c r="F4916" s="129" t="str">
        <f ca="1">IFERROR(IF($C4916="","",VLOOKUP(FİLTRE!$C4916,'SKT LİSTESİ'!$F:$S,7,0)),"")</f>
        <v/>
      </c>
      <c r="G4916" s="130" t="str">
        <f ca="1">IFERROR(IF($C4916="","",VLOOKUP(FİLTRE!$C4916,'SKT LİSTESİ'!$F:$S,8,0)),"")</f>
        <v/>
      </c>
      <c r="H4916" s="131" t="str">
        <f ca="1">IF(E4916="","",IF($C4916="","",VLOOKUP(FİLTRE!$C4916,'SKT LİSTESİ'!$F:$S,9,0)))</f>
        <v/>
      </c>
      <c r="I4916" s="132" t="str">
        <f ca="1">IFERROR(IF($C4916="","",VLOOKUP(FİLTRE!$C4916,'SKT LİSTESİ'!$F:$S,10,0)),"")</f>
        <v/>
      </c>
      <c r="J4916" s="133" t="str">
        <f ca="1">IFERROR(IF($C4916="","",VLOOKUP(FİLTRE!$C4916,'SKT LİSTESİ'!$F:$S,11,0)),"")</f>
        <v/>
      </c>
      <c r="K4916" s="134" t="str">
        <f ca="1">IFERROR(IF($C4916="","",VLOOKUP(FİLTRE!$C4916,'SKT LİSTESİ'!$F:$S,12,0)),"")</f>
        <v/>
      </c>
      <c r="L4916" s="134" t="str">
        <f ca="1">IFERROR(IF($C4916="","",VLOOKUP(FİLTRE!$C4916,'SKT LİSTESİ'!$F:$S,13,0)),"")</f>
        <v/>
      </c>
      <c r="M4916" s="135" t="str">
        <f ca="1">IFERROR(IF($C4916="","",VLOOKUP(FİLTRE!$C4916,'SKT LİSTESİ'!$F:$AJ,14,0)),"")</f>
        <v/>
      </c>
      <c r="N4916" s="31" t="str">
        <f ca="1">IFERROR(IF($C4916="","",VLOOKUP(FİLTRE!$C4916,'SKT LİSTESİ'!$F:$AJ,22,0)),"")</f>
        <v/>
      </c>
      <c r="O4916" s="136" t="str">
        <f ca="1">IFERROR(IF($C4916="","",VLOOKUP(FİLTRE!$C4916,'SKT LİSTESİ'!$F:$AJ,23,0)),"")</f>
        <v/>
      </c>
      <c r="P4916" s="31"/>
      <c r="Q4916" s="31"/>
      <c r="R4916" s="137" t="str">
        <f ca="1">(IFERROR(IF($C4916="","",VLOOKUP(FİLTRE!$C4916,'SKT LİSTESİ'!$F:$AJ,15,0)),""))</f>
        <v/>
      </c>
      <c r="S4916" s="138" t="str">
        <f ca="1">IFERROR(IF($C4916="","",VLOOKUP(FİLTRE!$C4916,'SKT LİSTESİ'!$F:$AJ,16,0)),"")</f>
        <v/>
      </c>
      <c r="AF4916" s="179" t="str">
        <f t="shared" ca="1" si="306"/>
        <v/>
      </c>
      <c r="AG4916" s="179">
        <f t="shared" ca="1" si="307"/>
        <v>0</v>
      </c>
      <c r="AH4916" s="179">
        <f t="shared" ca="1" si="308"/>
        <v>0</v>
      </c>
    </row>
    <row r="4917" spans="2:34" ht="15.75" x14ac:dyDescent="0.25">
      <c r="B4917">
        <f t="shared" ca="1" si="305"/>
        <v>4905</v>
      </c>
      <c r="C4917" t="str">
        <f ca="1">IFERROR(VLOOKUP(B4917,'SKT LİSTESİ'!F:F,1,0),"")</f>
        <v/>
      </c>
      <c r="E4917" s="128" t="str">
        <f ca="1">IFERROR(IF($C4917="","",VLOOKUP(FİLTRE!$C4917,'SKT LİSTESİ'!$F:$S,5,0)),"")</f>
        <v/>
      </c>
      <c r="F4917" s="129" t="str">
        <f ca="1">IFERROR(IF($C4917="","",VLOOKUP(FİLTRE!$C4917,'SKT LİSTESİ'!$F:$S,7,0)),"")</f>
        <v/>
      </c>
      <c r="G4917" s="130" t="str">
        <f ca="1">IFERROR(IF($C4917="","",VLOOKUP(FİLTRE!$C4917,'SKT LİSTESİ'!$F:$S,8,0)),"")</f>
        <v/>
      </c>
      <c r="H4917" s="131" t="str">
        <f ca="1">IF(E4917="","",IF($C4917="","",VLOOKUP(FİLTRE!$C4917,'SKT LİSTESİ'!$F:$S,9,0)))</f>
        <v/>
      </c>
      <c r="I4917" s="132" t="str">
        <f ca="1">IFERROR(IF($C4917="","",VLOOKUP(FİLTRE!$C4917,'SKT LİSTESİ'!$F:$S,10,0)),"")</f>
        <v/>
      </c>
      <c r="J4917" s="133" t="str">
        <f ca="1">IFERROR(IF($C4917="","",VLOOKUP(FİLTRE!$C4917,'SKT LİSTESİ'!$F:$S,11,0)),"")</f>
        <v/>
      </c>
      <c r="K4917" s="134" t="str">
        <f ca="1">IFERROR(IF($C4917="","",VLOOKUP(FİLTRE!$C4917,'SKT LİSTESİ'!$F:$S,12,0)),"")</f>
        <v/>
      </c>
      <c r="L4917" s="134" t="str">
        <f ca="1">IFERROR(IF($C4917="","",VLOOKUP(FİLTRE!$C4917,'SKT LİSTESİ'!$F:$S,13,0)),"")</f>
        <v/>
      </c>
      <c r="M4917" s="135" t="str">
        <f ca="1">IFERROR(IF($C4917="","",VLOOKUP(FİLTRE!$C4917,'SKT LİSTESİ'!$F:$AJ,14,0)),"")</f>
        <v/>
      </c>
      <c r="N4917" s="31" t="str">
        <f ca="1">IFERROR(IF($C4917="","",VLOOKUP(FİLTRE!$C4917,'SKT LİSTESİ'!$F:$AJ,22,0)),"")</f>
        <v/>
      </c>
      <c r="O4917" s="136" t="str">
        <f ca="1">IFERROR(IF($C4917="","",VLOOKUP(FİLTRE!$C4917,'SKT LİSTESİ'!$F:$AJ,23,0)),"")</f>
        <v/>
      </c>
      <c r="P4917" s="31"/>
      <c r="Q4917" s="31"/>
      <c r="R4917" s="137" t="str">
        <f ca="1">(IFERROR(IF($C4917="","",VLOOKUP(FİLTRE!$C4917,'SKT LİSTESİ'!$F:$AJ,15,0)),""))</f>
        <v/>
      </c>
      <c r="S4917" s="138" t="str">
        <f ca="1">IFERROR(IF($C4917="","",VLOOKUP(FİLTRE!$C4917,'SKT LİSTESİ'!$F:$AJ,16,0)),"")</f>
        <v/>
      </c>
      <c r="AF4917" s="179" t="str">
        <f t="shared" ca="1" si="306"/>
        <v/>
      </c>
      <c r="AG4917" s="179">
        <f t="shared" ca="1" si="307"/>
        <v>0</v>
      </c>
      <c r="AH4917" s="179">
        <f t="shared" ca="1" si="308"/>
        <v>0</v>
      </c>
    </row>
    <row r="4918" spans="2:34" ht="15.75" x14ac:dyDescent="0.25">
      <c r="B4918">
        <f t="shared" ca="1" si="305"/>
        <v>4906</v>
      </c>
      <c r="C4918" t="str">
        <f ca="1">IFERROR(VLOOKUP(B4918,'SKT LİSTESİ'!F:F,1,0),"")</f>
        <v/>
      </c>
      <c r="E4918" s="128" t="str">
        <f ca="1">IFERROR(IF($C4918="","",VLOOKUP(FİLTRE!$C4918,'SKT LİSTESİ'!$F:$S,5,0)),"")</f>
        <v/>
      </c>
      <c r="F4918" s="129" t="str">
        <f ca="1">IFERROR(IF($C4918="","",VLOOKUP(FİLTRE!$C4918,'SKT LİSTESİ'!$F:$S,7,0)),"")</f>
        <v/>
      </c>
      <c r="G4918" s="130" t="str">
        <f ca="1">IFERROR(IF($C4918="","",VLOOKUP(FİLTRE!$C4918,'SKT LİSTESİ'!$F:$S,8,0)),"")</f>
        <v/>
      </c>
      <c r="H4918" s="131" t="str">
        <f ca="1">IF(E4918="","",IF($C4918="","",VLOOKUP(FİLTRE!$C4918,'SKT LİSTESİ'!$F:$S,9,0)))</f>
        <v/>
      </c>
      <c r="I4918" s="132" t="str">
        <f ca="1">IFERROR(IF($C4918="","",VLOOKUP(FİLTRE!$C4918,'SKT LİSTESİ'!$F:$S,10,0)),"")</f>
        <v/>
      </c>
      <c r="J4918" s="133" t="str">
        <f ca="1">IFERROR(IF($C4918="","",VLOOKUP(FİLTRE!$C4918,'SKT LİSTESİ'!$F:$S,11,0)),"")</f>
        <v/>
      </c>
      <c r="K4918" s="134" t="str">
        <f ca="1">IFERROR(IF($C4918="","",VLOOKUP(FİLTRE!$C4918,'SKT LİSTESİ'!$F:$S,12,0)),"")</f>
        <v/>
      </c>
      <c r="L4918" s="134" t="str">
        <f ca="1">IFERROR(IF($C4918="","",VLOOKUP(FİLTRE!$C4918,'SKT LİSTESİ'!$F:$S,13,0)),"")</f>
        <v/>
      </c>
      <c r="M4918" s="135" t="str">
        <f ca="1">IFERROR(IF($C4918="","",VLOOKUP(FİLTRE!$C4918,'SKT LİSTESİ'!$F:$AJ,14,0)),"")</f>
        <v/>
      </c>
      <c r="N4918" s="31" t="str">
        <f ca="1">IFERROR(IF($C4918="","",VLOOKUP(FİLTRE!$C4918,'SKT LİSTESİ'!$F:$AJ,22,0)),"")</f>
        <v/>
      </c>
      <c r="O4918" s="136" t="str">
        <f ca="1">IFERROR(IF($C4918="","",VLOOKUP(FİLTRE!$C4918,'SKT LİSTESİ'!$F:$AJ,23,0)),"")</f>
        <v/>
      </c>
      <c r="P4918" s="31"/>
      <c r="Q4918" s="31"/>
      <c r="R4918" s="137" t="str">
        <f ca="1">(IFERROR(IF($C4918="","",VLOOKUP(FİLTRE!$C4918,'SKT LİSTESİ'!$F:$AJ,15,0)),""))</f>
        <v/>
      </c>
      <c r="S4918" s="138" t="str">
        <f ca="1">IFERROR(IF($C4918="","",VLOOKUP(FİLTRE!$C4918,'SKT LİSTESİ'!$F:$AJ,16,0)),"")</f>
        <v/>
      </c>
      <c r="AF4918" s="179" t="str">
        <f t="shared" ca="1" si="306"/>
        <v/>
      </c>
      <c r="AG4918" s="179">
        <f t="shared" ca="1" si="307"/>
        <v>0</v>
      </c>
      <c r="AH4918" s="179">
        <f t="shared" ca="1" si="308"/>
        <v>0</v>
      </c>
    </row>
    <row r="4919" spans="2:34" ht="15.75" x14ac:dyDescent="0.25">
      <c r="B4919">
        <f t="shared" ca="1" si="305"/>
        <v>4907</v>
      </c>
      <c r="C4919" t="str">
        <f ca="1">IFERROR(VLOOKUP(B4919,'SKT LİSTESİ'!F:F,1,0),"")</f>
        <v/>
      </c>
      <c r="E4919" s="128" t="str">
        <f ca="1">IFERROR(IF($C4919="","",VLOOKUP(FİLTRE!$C4919,'SKT LİSTESİ'!$F:$S,5,0)),"")</f>
        <v/>
      </c>
      <c r="F4919" s="129" t="str">
        <f ca="1">IFERROR(IF($C4919="","",VLOOKUP(FİLTRE!$C4919,'SKT LİSTESİ'!$F:$S,7,0)),"")</f>
        <v/>
      </c>
      <c r="G4919" s="130" t="str">
        <f ca="1">IFERROR(IF($C4919="","",VLOOKUP(FİLTRE!$C4919,'SKT LİSTESİ'!$F:$S,8,0)),"")</f>
        <v/>
      </c>
      <c r="H4919" s="131" t="str">
        <f ca="1">IF(E4919="","",IF($C4919="","",VLOOKUP(FİLTRE!$C4919,'SKT LİSTESİ'!$F:$S,9,0)))</f>
        <v/>
      </c>
      <c r="I4919" s="132" t="str">
        <f ca="1">IFERROR(IF($C4919="","",VLOOKUP(FİLTRE!$C4919,'SKT LİSTESİ'!$F:$S,10,0)),"")</f>
        <v/>
      </c>
      <c r="J4919" s="133" t="str">
        <f ca="1">IFERROR(IF($C4919="","",VLOOKUP(FİLTRE!$C4919,'SKT LİSTESİ'!$F:$S,11,0)),"")</f>
        <v/>
      </c>
      <c r="K4919" s="134" t="str">
        <f ca="1">IFERROR(IF($C4919="","",VLOOKUP(FİLTRE!$C4919,'SKT LİSTESİ'!$F:$S,12,0)),"")</f>
        <v/>
      </c>
      <c r="L4919" s="134" t="str">
        <f ca="1">IFERROR(IF($C4919="","",VLOOKUP(FİLTRE!$C4919,'SKT LİSTESİ'!$F:$S,13,0)),"")</f>
        <v/>
      </c>
      <c r="M4919" s="135" t="str">
        <f ca="1">IFERROR(IF($C4919="","",VLOOKUP(FİLTRE!$C4919,'SKT LİSTESİ'!$F:$AJ,14,0)),"")</f>
        <v/>
      </c>
      <c r="N4919" s="31" t="str">
        <f ca="1">IFERROR(IF($C4919="","",VLOOKUP(FİLTRE!$C4919,'SKT LİSTESİ'!$F:$AJ,22,0)),"")</f>
        <v/>
      </c>
      <c r="O4919" s="136" t="str">
        <f ca="1">IFERROR(IF($C4919="","",VLOOKUP(FİLTRE!$C4919,'SKT LİSTESİ'!$F:$AJ,23,0)),"")</f>
        <v/>
      </c>
      <c r="P4919" s="31"/>
      <c r="Q4919" s="31"/>
      <c r="R4919" s="137" t="str">
        <f ca="1">(IFERROR(IF($C4919="","",VLOOKUP(FİLTRE!$C4919,'SKT LİSTESİ'!$F:$AJ,15,0)),""))</f>
        <v/>
      </c>
      <c r="S4919" s="138" t="str">
        <f ca="1">IFERROR(IF($C4919="","",VLOOKUP(FİLTRE!$C4919,'SKT LİSTESİ'!$F:$AJ,16,0)),"")</f>
        <v/>
      </c>
      <c r="AF4919" s="179" t="str">
        <f t="shared" ca="1" si="306"/>
        <v/>
      </c>
      <c r="AG4919" s="179">
        <f t="shared" ca="1" si="307"/>
        <v>0</v>
      </c>
      <c r="AH4919" s="179">
        <f t="shared" ca="1" si="308"/>
        <v>0</v>
      </c>
    </row>
    <row r="4920" spans="2:34" ht="15.75" x14ac:dyDescent="0.25">
      <c r="B4920">
        <f t="shared" ca="1" si="305"/>
        <v>4908</v>
      </c>
      <c r="C4920" t="str">
        <f ca="1">IFERROR(VLOOKUP(B4920,'SKT LİSTESİ'!F:F,1,0),"")</f>
        <v/>
      </c>
      <c r="E4920" s="128" t="str">
        <f ca="1">IFERROR(IF($C4920="","",VLOOKUP(FİLTRE!$C4920,'SKT LİSTESİ'!$F:$S,5,0)),"")</f>
        <v/>
      </c>
      <c r="F4920" s="129" t="str">
        <f ca="1">IFERROR(IF($C4920="","",VLOOKUP(FİLTRE!$C4920,'SKT LİSTESİ'!$F:$S,7,0)),"")</f>
        <v/>
      </c>
      <c r="G4920" s="130" t="str">
        <f ca="1">IFERROR(IF($C4920="","",VLOOKUP(FİLTRE!$C4920,'SKT LİSTESİ'!$F:$S,8,0)),"")</f>
        <v/>
      </c>
      <c r="H4920" s="131" t="str">
        <f ca="1">IF(E4920="","",IF($C4920="","",VLOOKUP(FİLTRE!$C4920,'SKT LİSTESİ'!$F:$S,9,0)))</f>
        <v/>
      </c>
      <c r="I4920" s="132" t="str">
        <f ca="1">IFERROR(IF($C4920="","",VLOOKUP(FİLTRE!$C4920,'SKT LİSTESİ'!$F:$S,10,0)),"")</f>
        <v/>
      </c>
      <c r="J4920" s="133" t="str">
        <f ca="1">IFERROR(IF($C4920="","",VLOOKUP(FİLTRE!$C4920,'SKT LİSTESİ'!$F:$S,11,0)),"")</f>
        <v/>
      </c>
      <c r="K4920" s="134" t="str">
        <f ca="1">IFERROR(IF($C4920="","",VLOOKUP(FİLTRE!$C4920,'SKT LİSTESİ'!$F:$S,12,0)),"")</f>
        <v/>
      </c>
      <c r="L4920" s="134" t="str">
        <f ca="1">IFERROR(IF($C4920="","",VLOOKUP(FİLTRE!$C4920,'SKT LİSTESİ'!$F:$S,13,0)),"")</f>
        <v/>
      </c>
      <c r="M4920" s="135" t="str">
        <f ca="1">IFERROR(IF($C4920="","",VLOOKUP(FİLTRE!$C4920,'SKT LİSTESİ'!$F:$AJ,14,0)),"")</f>
        <v/>
      </c>
      <c r="N4920" s="31" t="str">
        <f ca="1">IFERROR(IF($C4920="","",VLOOKUP(FİLTRE!$C4920,'SKT LİSTESİ'!$F:$AJ,22,0)),"")</f>
        <v/>
      </c>
      <c r="O4920" s="136" t="str">
        <f ca="1">IFERROR(IF($C4920="","",VLOOKUP(FİLTRE!$C4920,'SKT LİSTESİ'!$F:$AJ,23,0)),"")</f>
        <v/>
      </c>
      <c r="P4920" s="31"/>
      <c r="Q4920" s="31"/>
      <c r="R4920" s="137" t="str">
        <f ca="1">(IFERROR(IF($C4920="","",VLOOKUP(FİLTRE!$C4920,'SKT LİSTESİ'!$F:$AJ,15,0)),""))</f>
        <v/>
      </c>
      <c r="S4920" s="138" t="str">
        <f ca="1">IFERROR(IF($C4920="","",VLOOKUP(FİLTRE!$C4920,'SKT LİSTESİ'!$F:$AJ,16,0)),"")</f>
        <v/>
      </c>
      <c r="AF4920" s="179" t="str">
        <f t="shared" ca="1" si="306"/>
        <v/>
      </c>
      <c r="AG4920" s="179">
        <f t="shared" ca="1" si="307"/>
        <v>0</v>
      </c>
      <c r="AH4920" s="179">
        <f t="shared" ca="1" si="308"/>
        <v>0</v>
      </c>
    </row>
    <row r="4921" spans="2:34" ht="15.75" x14ac:dyDescent="0.25">
      <c r="B4921">
        <f t="shared" ca="1" si="305"/>
        <v>4909</v>
      </c>
      <c r="C4921" t="str">
        <f ca="1">IFERROR(VLOOKUP(B4921,'SKT LİSTESİ'!F:F,1,0),"")</f>
        <v/>
      </c>
      <c r="E4921" s="128" t="str">
        <f ca="1">IFERROR(IF($C4921="","",VLOOKUP(FİLTRE!$C4921,'SKT LİSTESİ'!$F:$S,5,0)),"")</f>
        <v/>
      </c>
      <c r="F4921" s="129" t="str">
        <f ca="1">IFERROR(IF($C4921="","",VLOOKUP(FİLTRE!$C4921,'SKT LİSTESİ'!$F:$S,7,0)),"")</f>
        <v/>
      </c>
      <c r="G4921" s="130" t="str">
        <f ca="1">IFERROR(IF($C4921="","",VLOOKUP(FİLTRE!$C4921,'SKT LİSTESİ'!$F:$S,8,0)),"")</f>
        <v/>
      </c>
      <c r="H4921" s="131" t="str">
        <f ca="1">IF(E4921="","",IF($C4921="","",VLOOKUP(FİLTRE!$C4921,'SKT LİSTESİ'!$F:$S,9,0)))</f>
        <v/>
      </c>
      <c r="I4921" s="132" t="str">
        <f ca="1">IFERROR(IF($C4921="","",VLOOKUP(FİLTRE!$C4921,'SKT LİSTESİ'!$F:$S,10,0)),"")</f>
        <v/>
      </c>
      <c r="J4921" s="133" t="str">
        <f ca="1">IFERROR(IF($C4921="","",VLOOKUP(FİLTRE!$C4921,'SKT LİSTESİ'!$F:$S,11,0)),"")</f>
        <v/>
      </c>
      <c r="K4921" s="134" t="str">
        <f ca="1">IFERROR(IF($C4921="","",VLOOKUP(FİLTRE!$C4921,'SKT LİSTESİ'!$F:$S,12,0)),"")</f>
        <v/>
      </c>
      <c r="L4921" s="134" t="str">
        <f ca="1">IFERROR(IF($C4921="","",VLOOKUP(FİLTRE!$C4921,'SKT LİSTESİ'!$F:$S,13,0)),"")</f>
        <v/>
      </c>
      <c r="M4921" s="135" t="str">
        <f ca="1">IFERROR(IF($C4921="","",VLOOKUP(FİLTRE!$C4921,'SKT LİSTESİ'!$F:$AJ,14,0)),"")</f>
        <v/>
      </c>
      <c r="N4921" s="31" t="str">
        <f ca="1">IFERROR(IF($C4921="","",VLOOKUP(FİLTRE!$C4921,'SKT LİSTESİ'!$F:$AJ,22,0)),"")</f>
        <v/>
      </c>
      <c r="O4921" s="136" t="str">
        <f ca="1">IFERROR(IF($C4921="","",VLOOKUP(FİLTRE!$C4921,'SKT LİSTESİ'!$F:$AJ,23,0)),"")</f>
        <v/>
      </c>
      <c r="P4921" s="31"/>
      <c r="Q4921" s="31"/>
      <c r="R4921" s="137" t="str">
        <f ca="1">(IFERROR(IF($C4921="","",VLOOKUP(FİLTRE!$C4921,'SKT LİSTESİ'!$F:$AJ,15,0)),""))</f>
        <v/>
      </c>
      <c r="S4921" s="138" t="str">
        <f ca="1">IFERROR(IF($C4921="","",VLOOKUP(FİLTRE!$C4921,'SKT LİSTESİ'!$F:$AJ,16,0)),"")</f>
        <v/>
      </c>
      <c r="AF4921" s="179" t="str">
        <f t="shared" ca="1" si="306"/>
        <v/>
      </c>
      <c r="AG4921" s="179">
        <f t="shared" ca="1" si="307"/>
        <v>0</v>
      </c>
      <c r="AH4921" s="179">
        <f t="shared" ca="1" si="308"/>
        <v>0</v>
      </c>
    </row>
    <row r="4922" spans="2:34" ht="15.75" x14ac:dyDescent="0.25">
      <c r="B4922">
        <f t="shared" ca="1" si="305"/>
        <v>4910</v>
      </c>
      <c r="C4922" t="str">
        <f ca="1">IFERROR(VLOOKUP(B4922,'SKT LİSTESİ'!F:F,1,0),"")</f>
        <v/>
      </c>
      <c r="E4922" s="128" t="str">
        <f ca="1">IFERROR(IF($C4922="","",VLOOKUP(FİLTRE!$C4922,'SKT LİSTESİ'!$F:$S,5,0)),"")</f>
        <v/>
      </c>
      <c r="F4922" s="129" t="str">
        <f ca="1">IFERROR(IF($C4922="","",VLOOKUP(FİLTRE!$C4922,'SKT LİSTESİ'!$F:$S,7,0)),"")</f>
        <v/>
      </c>
      <c r="G4922" s="130" t="str">
        <f ca="1">IFERROR(IF($C4922="","",VLOOKUP(FİLTRE!$C4922,'SKT LİSTESİ'!$F:$S,8,0)),"")</f>
        <v/>
      </c>
      <c r="H4922" s="131" t="str">
        <f ca="1">IF(E4922="","",IF($C4922="","",VLOOKUP(FİLTRE!$C4922,'SKT LİSTESİ'!$F:$S,9,0)))</f>
        <v/>
      </c>
      <c r="I4922" s="132" t="str">
        <f ca="1">IFERROR(IF($C4922="","",VLOOKUP(FİLTRE!$C4922,'SKT LİSTESİ'!$F:$S,10,0)),"")</f>
        <v/>
      </c>
      <c r="J4922" s="133" t="str">
        <f ca="1">IFERROR(IF($C4922="","",VLOOKUP(FİLTRE!$C4922,'SKT LİSTESİ'!$F:$S,11,0)),"")</f>
        <v/>
      </c>
      <c r="K4922" s="134" t="str">
        <f ca="1">IFERROR(IF($C4922="","",VLOOKUP(FİLTRE!$C4922,'SKT LİSTESİ'!$F:$S,12,0)),"")</f>
        <v/>
      </c>
      <c r="L4922" s="134" t="str">
        <f ca="1">IFERROR(IF($C4922="","",VLOOKUP(FİLTRE!$C4922,'SKT LİSTESİ'!$F:$S,13,0)),"")</f>
        <v/>
      </c>
      <c r="M4922" s="135" t="str">
        <f ca="1">IFERROR(IF($C4922="","",VLOOKUP(FİLTRE!$C4922,'SKT LİSTESİ'!$F:$AJ,14,0)),"")</f>
        <v/>
      </c>
      <c r="N4922" s="31" t="str">
        <f ca="1">IFERROR(IF($C4922="","",VLOOKUP(FİLTRE!$C4922,'SKT LİSTESİ'!$F:$AJ,22,0)),"")</f>
        <v/>
      </c>
      <c r="O4922" s="136" t="str">
        <f ca="1">IFERROR(IF($C4922="","",VLOOKUP(FİLTRE!$C4922,'SKT LİSTESİ'!$F:$AJ,23,0)),"")</f>
        <v/>
      </c>
      <c r="P4922" s="31"/>
      <c r="Q4922" s="31"/>
      <c r="R4922" s="137" t="str">
        <f ca="1">(IFERROR(IF($C4922="","",VLOOKUP(FİLTRE!$C4922,'SKT LİSTESİ'!$F:$AJ,15,0)),""))</f>
        <v/>
      </c>
      <c r="S4922" s="138" t="str">
        <f ca="1">IFERROR(IF($C4922="","",VLOOKUP(FİLTRE!$C4922,'SKT LİSTESİ'!$F:$AJ,16,0)),"")</f>
        <v/>
      </c>
      <c r="AF4922" s="179" t="str">
        <f t="shared" ca="1" si="306"/>
        <v/>
      </c>
      <c r="AG4922" s="179">
        <f t="shared" ca="1" si="307"/>
        <v>0</v>
      </c>
      <c r="AH4922" s="179">
        <f t="shared" ca="1" si="308"/>
        <v>0</v>
      </c>
    </row>
    <row r="4923" spans="2:34" ht="15.75" x14ac:dyDescent="0.25">
      <c r="B4923">
        <f t="shared" ca="1" si="305"/>
        <v>4911</v>
      </c>
      <c r="C4923" t="str">
        <f ca="1">IFERROR(VLOOKUP(B4923,'SKT LİSTESİ'!F:F,1,0),"")</f>
        <v/>
      </c>
      <c r="E4923" s="128" t="str">
        <f ca="1">IFERROR(IF($C4923="","",VLOOKUP(FİLTRE!$C4923,'SKT LİSTESİ'!$F:$S,5,0)),"")</f>
        <v/>
      </c>
      <c r="F4923" s="129" t="str">
        <f ca="1">IFERROR(IF($C4923="","",VLOOKUP(FİLTRE!$C4923,'SKT LİSTESİ'!$F:$S,7,0)),"")</f>
        <v/>
      </c>
      <c r="G4923" s="130" t="str">
        <f ca="1">IFERROR(IF($C4923="","",VLOOKUP(FİLTRE!$C4923,'SKT LİSTESİ'!$F:$S,8,0)),"")</f>
        <v/>
      </c>
      <c r="H4923" s="131" t="str">
        <f ca="1">IF(E4923="","",IF($C4923="","",VLOOKUP(FİLTRE!$C4923,'SKT LİSTESİ'!$F:$S,9,0)))</f>
        <v/>
      </c>
      <c r="I4923" s="132" t="str">
        <f ca="1">IFERROR(IF($C4923="","",VLOOKUP(FİLTRE!$C4923,'SKT LİSTESİ'!$F:$S,10,0)),"")</f>
        <v/>
      </c>
      <c r="J4923" s="133" t="str">
        <f ca="1">IFERROR(IF($C4923="","",VLOOKUP(FİLTRE!$C4923,'SKT LİSTESİ'!$F:$S,11,0)),"")</f>
        <v/>
      </c>
      <c r="K4923" s="134" t="str">
        <f ca="1">IFERROR(IF($C4923="","",VLOOKUP(FİLTRE!$C4923,'SKT LİSTESİ'!$F:$S,12,0)),"")</f>
        <v/>
      </c>
      <c r="L4923" s="134" t="str">
        <f ca="1">IFERROR(IF($C4923="","",VLOOKUP(FİLTRE!$C4923,'SKT LİSTESİ'!$F:$S,13,0)),"")</f>
        <v/>
      </c>
      <c r="M4923" s="135" t="str">
        <f ca="1">IFERROR(IF($C4923="","",VLOOKUP(FİLTRE!$C4923,'SKT LİSTESİ'!$F:$AJ,14,0)),"")</f>
        <v/>
      </c>
      <c r="N4923" s="31" t="str">
        <f ca="1">IFERROR(IF($C4923="","",VLOOKUP(FİLTRE!$C4923,'SKT LİSTESİ'!$F:$AJ,22,0)),"")</f>
        <v/>
      </c>
      <c r="O4923" s="136" t="str">
        <f ca="1">IFERROR(IF($C4923="","",VLOOKUP(FİLTRE!$C4923,'SKT LİSTESİ'!$F:$AJ,23,0)),"")</f>
        <v/>
      </c>
      <c r="P4923" s="31"/>
      <c r="Q4923" s="31"/>
      <c r="R4923" s="137" t="str">
        <f ca="1">(IFERROR(IF($C4923="","",VLOOKUP(FİLTRE!$C4923,'SKT LİSTESİ'!$F:$AJ,15,0)),""))</f>
        <v/>
      </c>
      <c r="S4923" s="138" t="str">
        <f ca="1">IFERROR(IF($C4923="","",VLOOKUP(FİLTRE!$C4923,'SKT LİSTESİ'!$F:$AJ,16,0)),"")</f>
        <v/>
      </c>
      <c r="AF4923" s="179" t="str">
        <f t="shared" ca="1" si="306"/>
        <v/>
      </c>
      <c r="AG4923" s="179">
        <f t="shared" ca="1" si="307"/>
        <v>0</v>
      </c>
      <c r="AH4923" s="179">
        <f t="shared" ca="1" si="308"/>
        <v>0</v>
      </c>
    </row>
    <row r="4924" spans="2:34" ht="15.75" x14ac:dyDescent="0.25">
      <c r="B4924">
        <f t="shared" ca="1" si="305"/>
        <v>4912</v>
      </c>
      <c r="C4924" t="str">
        <f ca="1">IFERROR(VLOOKUP(B4924,'SKT LİSTESİ'!F:F,1,0),"")</f>
        <v/>
      </c>
      <c r="E4924" s="128" t="str">
        <f ca="1">IFERROR(IF($C4924="","",VLOOKUP(FİLTRE!$C4924,'SKT LİSTESİ'!$F:$S,5,0)),"")</f>
        <v/>
      </c>
      <c r="F4924" s="129" t="str">
        <f ca="1">IFERROR(IF($C4924="","",VLOOKUP(FİLTRE!$C4924,'SKT LİSTESİ'!$F:$S,7,0)),"")</f>
        <v/>
      </c>
      <c r="G4924" s="130" t="str">
        <f ca="1">IFERROR(IF($C4924="","",VLOOKUP(FİLTRE!$C4924,'SKT LİSTESİ'!$F:$S,8,0)),"")</f>
        <v/>
      </c>
      <c r="H4924" s="131" t="str">
        <f ca="1">IF(E4924="","",IF($C4924="","",VLOOKUP(FİLTRE!$C4924,'SKT LİSTESİ'!$F:$S,9,0)))</f>
        <v/>
      </c>
      <c r="I4924" s="132" t="str">
        <f ca="1">IFERROR(IF($C4924="","",VLOOKUP(FİLTRE!$C4924,'SKT LİSTESİ'!$F:$S,10,0)),"")</f>
        <v/>
      </c>
      <c r="J4924" s="133" t="str">
        <f ca="1">IFERROR(IF($C4924="","",VLOOKUP(FİLTRE!$C4924,'SKT LİSTESİ'!$F:$S,11,0)),"")</f>
        <v/>
      </c>
      <c r="K4924" s="134" t="str">
        <f ca="1">IFERROR(IF($C4924="","",VLOOKUP(FİLTRE!$C4924,'SKT LİSTESİ'!$F:$S,12,0)),"")</f>
        <v/>
      </c>
      <c r="L4924" s="134" t="str">
        <f ca="1">IFERROR(IF($C4924="","",VLOOKUP(FİLTRE!$C4924,'SKT LİSTESİ'!$F:$S,13,0)),"")</f>
        <v/>
      </c>
      <c r="M4924" s="135" t="str">
        <f ca="1">IFERROR(IF($C4924="","",VLOOKUP(FİLTRE!$C4924,'SKT LİSTESİ'!$F:$AJ,14,0)),"")</f>
        <v/>
      </c>
      <c r="N4924" s="31" t="str">
        <f ca="1">IFERROR(IF($C4924="","",VLOOKUP(FİLTRE!$C4924,'SKT LİSTESİ'!$F:$AJ,22,0)),"")</f>
        <v/>
      </c>
      <c r="O4924" s="136" t="str">
        <f ca="1">IFERROR(IF($C4924="","",VLOOKUP(FİLTRE!$C4924,'SKT LİSTESİ'!$F:$AJ,23,0)),"")</f>
        <v/>
      </c>
      <c r="P4924" s="31"/>
      <c r="Q4924" s="31"/>
      <c r="R4924" s="137" t="str">
        <f ca="1">(IFERROR(IF($C4924="","",VLOOKUP(FİLTRE!$C4924,'SKT LİSTESİ'!$F:$AJ,15,0)),""))</f>
        <v/>
      </c>
      <c r="S4924" s="138" t="str">
        <f ca="1">IFERROR(IF($C4924="","",VLOOKUP(FİLTRE!$C4924,'SKT LİSTESİ'!$F:$AJ,16,0)),"")</f>
        <v/>
      </c>
      <c r="AF4924" s="179" t="str">
        <f t="shared" ca="1" si="306"/>
        <v/>
      </c>
      <c r="AG4924" s="179">
        <f t="shared" ca="1" si="307"/>
        <v>0</v>
      </c>
      <c r="AH4924" s="179">
        <f t="shared" ca="1" si="308"/>
        <v>0</v>
      </c>
    </row>
    <row r="4925" spans="2:34" ht="15.75" x14ac:dyDescent="0.25">
      <c r="B4925">
        <f t="shared" ca="1" si="305"/>
        <v>4913</v>
      </c>
      <c r="C4925" t="str">
        <f ca="1">IFERROR(VLOOKUP(B4925,'SKT LİSTESİ'!F:F,1,0),"")</f>
        <v/>
      </c>
      <c r="E4925" s="128" t="str">
        <f ca="1">IFERROR(IF($C4925="","",VLOOKUP(FİLTRE!$C4925,'SKT LİSTESİ'!$F:$S,5,0)),"")</f>
        <v/>
      </c>
      <c r="F4925" s="129" t="str">
        <f ca="1">IFERROR(IF($C4925="","",VLOOKUP(FİLTRE!$C4925,'SKT LİSTESİ'!$F:$S,7,0)),"")</f>
        <v/>
      </c>
      <c r="G4925" s="130" t="str">
        <f ca="1">IFERROR(IF($C4925="","",VLOOKUP(FİLTRE!$C4925,'SKT LİSTESİ'!$F:$S,8,0)),"")</f>
        <v/>
      </c>
      <c r="H4925" s="131" t="str">
        <f ca="1">IF(E4925="","",IF($C4925="","",VLOOKUP(FİLTRE!$C4925,'SKT LİSTESİ'!$F:$S,9,0)))</f>
        <v/>
      </c>
      <c r="I4925" s="132" t="str">
        <f ca="1">IFERROR(IF($C4925="","",VLOOKUP(FİLTRE!$C4925,'SKT LİSTESİ'!$F:$S,10,0)),"")</f>
        <v/>
      </c>
      <c r="J4925" s="133" t="str">
        <f ca="1">IFERROR(IF($C4925="","",VLOOKUP(FİLTRE!$C4925,'SKT LİSTESİ'!$F:$S,11,0)),"")</f>
        <v/>
      </c>
      <c r="K4925" s="134" t="str">
        <f ca="1">IFERROR(IF($C4925="","",VLOOKUP(FİLTRE!$C4925,'SKT LİSTESİ'!$F:$S,12,0)),"")</f>
        <v/>
      </c>
      <c r="L4925" s="134" t="str">
        <f ca="1">IFERROR(IF($C4925="","",VLOOKUP(FİLTRE!$C4925,'SKT LİSTESİ'!$F:$S,13,0)),"")</f>
        <v/>
      </c>
      <c r="M4925" s="135" t="str">
        <f ca="1">IFERROR(IF($C4925="","",VLOOKUP(FİLTRE!$C4925,'SKT LİSTESİ'!$F:$AJ,14,0)),"")</f>
        <v/>
      </c>
      <c r="N4925" s="31" t="str">
        <f ca="1">IFERROR(IF($C4925="","",VLOOKUP(FİLTRE!$C4925,'SKT LİSTESİ'!$F:$AJ,22,0)),"")</f>
        <v/>
      </c>
      <c r="O4925" s="136" t="str">
        <f ca="1">IFERROR(IF($C4925="","",VLOOKUP(FİLTRE!$C4925,'SKT LİSTESİ'!$F:$AJ,23,0)),"")</f>
        <v/>
      </c>
      <c r="P4925" s="31"/>
      <c r="Q4925" s="31"/>
      <c r="R4925" s="137" t="str">
        <f ca="1">(IFERROR(IF($C4925="","",VLOOKUP(FİLTRE!$C4925,'SKT LİSTESİ'!$F:$AJ,15,0)),""))</f>
        <v/>
      </c>
      <c r="S4925" s="138" t="str">
        <f ca="1">IFERROR(IF($C4925="","",VLOOKUP(FİLTRE!$C4925,'SKT LİSTESİ'!$F:$AJ,16,0)),"")</f>
        <v/>
      </c>
      <c r="AF4925" s="179" t="str">
        <f t="shared" ca="1" si="306"/>
        <v/>
      </c>
      <c r="AG4925" s="179">
        <f t="shared" ca="1" si="307"/>
        <v>0</v>
      </c>
      <c r="AH4925" s="179">
        <f t="shared" ca="1" si="308"/>
        <v>0</v>
      </c>
    </row>
    <row r="4926" spans="2:34" ht="15.75" x14ac:dyDescent="0.25">
      <c r="B4926">
        <f t="shared" ca="1" si="305"/>
        <v>4914</v>
      </c>
      <c r="C4926" t="str">
        <f ca="1">IFERROR(VLOOKUP(B4926,'SKT LİSTESİ'!F:F,1,0),"")</f>
        <v/>
      </c>
      <c r="E4926" s="128" t="str">
        <f ca="1">IFERROR(IF($C4926="","",VLOOKUP(FİLTRE!$C4926,'SKT LİSTESİ'!$F:$S,5,0)),"")</f>
        <v/>
      </c>
      <c r="F4926" s="129" t="str">
        <f ca="1">IFERROR(IF($C4926="","",VLOOKUP(FİLTRE!$C4926,'SKT LİSTESİ'!$F:$S,7,0)),"")</f>
        <v/>
      </c>
      <c r="G4926" s="130" t="str">
        <f ca="1">IFERROR(IF($C4926="","",VLOOKUP(FİLTRE!$C4926,'SKT LİSTESİ'!$F:$S,8,0)),"")</f>
        <v/>
      </c>
      <c r="H4926" s="131" t="str">
        <f ca="1">IF(E4926="","",IF($C4926="","",VLOOKUP(FİLTRE!$C4926,'SKT LİSTESİ'!$F:$S,9,0)))</f>
        <v/>
      </c>
      <c r="I4926" s="132" t="str">
        <f ca="1">IFERROR(IF($C4926="","",VLOOKUP(FİLTRE!$C4926,'SKT LİSTESİ'!$F:$S,10,0)),"")</f>
        <v/>
      </c>
      <c r="J4926" s="133" t="str">
        <f ca="1">IFERROR(IF($C4926="","",VLOOKUP(FİLTRE!$C4926,'SKT LİSTESİ'!$F:$S,11,0)),"")</f>
        <v/>
      </c>
      <c r="K4926" s="134" t="str">
        <f ca="1">IFERROR(IF($C4926="","",VLOOKUP(FİLTRE!$C4926,'SKT LİSTESİ'!$F:$S,12,0)),"")</f>
        <v/>
      </c>
      <c r="L4926" s="134" t="str">
        <f ca="1">IFERROR(IF($C4926="","",VLOOKUP(FİLTRE!$C4926,'SKT LİSTESİ'!$F:$S,13,0)),"")</f>
        <v/>
      </c>
      <c r="M4926" s="135" t="str">
        <f ca="1">IFERROR(IF($C4926="","",VLOOKUP(FİLTRE!$C4926,'SKT LİSTESİ'!$F:$AJ,14,0)),"")</f>
        <v/>
      </c>
      <c r="N4926" s="31" t="str">
        <f ca="1">IFERROR(IF($C4926="","",VLOOKUP(FİLTRE!$C4926,'SKT LİSTESİ'!$F:$AJ,22,0)),"")</f>
        <v/>
      </c>
      <c r="O4926" s="136" t="str">
        <f ca="1">IFERROR(IF($C4926="","",VLOOKUP(FİLTRE!$C4926,'SKT LİSTESİ'!$F:$AJ,23,0)),"")</f>
        <v/>
      </c>
      <c r="P4926" s="31"/>
      <c r="Q4926" s="31"/>
      <c r="R4926" s="137" t="str">
        <f ca="1">(IFERROR(IF($C4926="","",VLOOKUP(FİLTRE!$C4926,'SKT LİSTESİ'!$F:$AJ,15,0)),""))</f>
        <v/>
      </c>
      <c r="S4926" s="138" t="str">
        <f ca="1">IFERROR(IF($C4926="","",VLOOKUP(FİLTRE!$C4926,'SKT LİSTESİ'!$F:$AJ,16,0)),"")</f>
        <v/>
      </c>
      <c r="AF4926" s="179" t="str">
        <f t="shared" ca="1" si="306"/>
        <v/>
      </c>
      <c r="AG4926" s="179">
        <f t="shared" ca="1" si="307"/>
        <v>0</v>
      </c>
      <c r="AH4926" s="179">
        <f t="shared" ca="1" si="308"/>
        <v>0</v>
      </c>
    </row>
    <row r="4927" spans="2:34" ht="15.75" x14ac:dyDescent="0.25">
      <c r="B4927">
        <f t="shared" ca="1" si="305"/>
        <v>4915</v>
      </c>
      <c r="C4927" t="str">
        <f ca="1">IFERROR(VLOOKUP(B4927,'SKT LİSTESİ'!F:F,1,0),"")</f>
        <v/>
      </c>
      <c r="E4927" s="128" t="str">
        <f ca="1">IFERROR(IF($C4927="","",VLOOKUP(FİLTRE!$C4927,'SKT LİSTESİ'!$F:$S,5,0)),"")</f>
        <v/>
      </c>
      <c r="F4927" s="129" t="str">
        <f ca="1">IFERROR(IF($C4927="","",VLOOKUP(FİLTRE!$C4927,'SKT LİSTESİ'!$F:$S,7,0)),"")</f>
        <v/>
      </c>
      <c r="G4927" s="130" t="str">
        <f ca="1">IFERROR(IF($C4927="","",VLOOKUP(FİLTRE!$C4927,'SKT LİSTESİ'!$F:$S,8,0)),"")</f>
        <v/>
      </c>
      <c r="H4927" s="131" t="str">
        <f ca="1">IF(E4927="","",IF($C4927="","",VLOOKUP(FİLTRE!$C4927,'SKT LİSTESİ'!$F:$S,9,0)))</f>
        <v/>
      </c>
      <c r="I4927" s="132" t="str">
        <f ca="1">IFERROR(IF($C4927="","",VLOOKUP(FİLTRE!$C4927,'SKT LİSTESİ'!$F:$S,10,0)),"")</f>
        <v/>
      </c>
      <c r="J4927" s="133" t="str">
        <f ca="1">IFERROR(IF($C4927="","",VLOOKUP(FİLTRE!$C4927,'SKT LİSTESİ'!$F:$S,11,0)),"")</f>
        <v/>
      </c>
      <c r="K4927" s="134" t="str">
        <f ca="1">IFERROR(IF($C4927="","",VLOOKUP(FİLTRE!$C4927,'SKT LİSTESİ'!$F:$S,12,0)),"")</f>
        <v/>
      </c>
      <c r="L4927" s="134" t="str">
        <f ca="1">IFERROR(IF($C4927="","",VLOOKUP(FİLTRE!$C4927,'SKT LİSTESİ'!$F:$S,13,0)),"")</f>
        <v/>
      </c>
      <c r="M4927" s="135" t="str">
        <f ca="1">IFERROR(IF($C4927="","",VLOOKUP(FİLTRE!$C4927,'SKT LİSTESİ'!$F:$AJ,14,0)),"")</f>
        <v/>
      </c>
      <c r="N4927" s="31" t="str">
        <f ca="1">IFERROR(IF($C4927="","",VLOOKUP(FİLTRE!$C4927,'SKT LİSTESİ'!$F:$AJ,22,0)),"")</f>
        <v/>
      </c>
      <c r="O4927" s="136" t="str">
        <f ca="1">IFERROR(IF($C4927="","",VLOOKUP(FİLTRE!$C4927,'SKT LİSTESİ'!$F:$AJ,23,0)),"")</f>
        <v/>
      </c>
      <c r="P4927" s="31"/>
      <c r="Q4927" s="31"/>
      <c r="R4927" s="137" t="str">
        <f ca="1">(IFERROR(IF($C4927="","",VLOOKUP(FİLTRE!$C4927,'SKT LİSTESİ'!$F:$AJ,15,0)),""))</f>
        <v/>
      </c>
      <c r="S4927" s="138" t="str">
        <f ca="1">IFERROR(IF($C4927="","",VLOOKUP(FİLTRE!$C4927,'SKT LİSTESİ'!$F:$AJ,16,0)),"")</f>
        <v/>
      </c>
      <c r="AF4927" s="179" t="str">
        <f t="shared" ca="1" si="306"/>
        <v/>
      </c>
      <c r="AG4927" s="179">
        <f t="shared" ca="1" si="307"/>
        <v>0</v>
      </c>
      <c r="AH4927" s="179">
        <f t="shared" ca="1" si="308"/>
        <v>0</v>
      </c>
    </row>
    <row r="4928" spans="2:34" ht="15.75" x14ac:dyDescent="0.25">
      <c r="B4928">
        <f t="shared" ca="1" si="305"/>
        <v>4916</v>
      </c>
      <c r="C4928" t="str">
        <f ca="1">IFERROR(VLOOKUP(B4928,'SKT LİSTESİ'!F:F,1,0),"")</f>
        <v/>
      </c>
      <c r="E4928" s="128" t="str">
        <f ca="1">IFERROR(IF($C4928="","",VLOOKUP(FİLTRE!$C4928,'SKT LİSTESİ'!$F:$S,5,0)),"")</f>
        <v/>
      </c>
      <c r="F4928" s="129" t="str">
        <f ca="1">IFERROR(IF($C4928="","",VLOOKUP(FİLTRE!$C4928,'SKT LİSTESİ'!$F:$S,7,0)),"")</f>
        <v/>
      </c>
      <c r="G4928" s="130" t="str">
        <f ca="1">IFERROR(IF($C4928="","",VLOOKUP(FİLTRE!$C4928,'SKT LİSTESİ'!$F:$S,8,0)),"")</f>
        <v/>
      </c>
      <c r="H4928" s="131" t="str">
        <f ca="1">IF(E4928="","",IF($C4928="","",VLOOKUP(FİLTRE!$C4928,'SKT LİSTESİ'!$F:$S,9,0)))</f>
        <v/>
      </c>
      <c r="I4928" s="132" t="str">
        <f ca="1">IFERROR(IF($C4928="","",VLOOKUP(FİLTRE!$C4928,'SKT LİSTESİ'!$F:$S,10,0)),"")</f>
        <v/>
      </c>
      <c r="J4928" s="133" t="str">
        <f ca="1">IFERROR(IF($C4928="","",VLOOKUP(FİLTRE!$C4928,'SKT LİSTESİ'!$F:$S,11,0)),"")</f>
        <v/>
      </c>
      <c r="K4928" s="134" t="str">
        <f ca="1">IFERROR(IF($C4928="","",VLOOKUP(FİLTRE!$C4928,'SKT LİSTESİ'!$F:$S,12,0)),"")</f>
        <v/>
      </c>
      <c r="L4928" s="134" t="str">
        <f ca="1">IFERROR(IF($C4928="","",VLOOKUP(FİLTRE!$C4928,'SKT LİSTESİ'!$F:$S,13,0)),"")</f>
        <v/>
      </c>
      <c r="M4928" s="135" t="str">
        <f ca="1">IFERROR(IF($C4928="","",VLOOKUP(FİLTRE!$C4928,'SKT LİSTESİ'!$F:$AJ,14,0)),"")</f>
        <v/>
      </c>
      <c r="N4928" s="31" t="str">
        <f ca="1">IFERROR(IF($C4928="","",VLOOKUP(FİLTRE!$C4928,'SKT LİSTESİ'!$F:$AJ,22,0)),"")</f>
        <v/>
      </c>
      <c r="O4928" s="136" t="str">
        <f ca="1">IFERROR(IF($C4928="","",VLOOKUP(FİLTRE!$C4928,'SKT LİSTESİ'!$F:$AJ,23,0)),"")</f>
        <v/>
      </c>
      <c r="P4928" s="31"/>
      <c r="Q4928" s="31"/>
      <c r="R4928" s="137" t="str">
        <f ca="1">(IFERROR(IF($C4928="","",VLOOKUP(FİLTRE!$C4928,'SKT LİSTESİ'!$F:$AJ,15,0)),""))</f>
        <v/>
      </c>
      <c r="S4928" s="138" t="str">
        <f ca="1">IFERROR(IF($C4928="","",VLOOKUP(FİLTRE!$C4928,'SKT LİSTESİ'!$F:$AJ,16,0)),"")</f>
        <v/>
      </c>
      <c r="AF4928" s="179" t="str">
        <f t="shared" ca="1" si="306"/>
        <v/>
      </c>
      <c r="AG4928" s="179">
        <f t="shared" ca="1" si="307"/>
        <v>0</v>
      </c>
      <c r="AH4928" s="179">
        <f t="shared" ca="1" si="308"/>
        <v>0</v>
      </c>
    </row>
    <row r="4929" spans="2:34" ht="15.75" x14ac:dyDescent="0.25">
      <c r="B4929">
        <f t="shared" ca="1" si="305"/>
        <v>4917</v>
      </c>
      <c r="C4929" t="str">
        <f ca="1">IFERROR(VLOOKUP(B4929,'SKT LİSTESİ'!F:F,1,0),"")</f>
        <v/>
      </c>
      <c r="E4929" s="128" t="str">
        <f ca="1">IFERROR(IF($C4929="","",VLOOKUP(FİLTRE!$C4929,'SKT LİSTESİ'!$F:$S,5,0)),"")</f>
        <v/>
      </c>
      <c r="F4929" s="129" t="str">
        <f ca="1">IFERROR(IF($C4929="","",VLOOKUP(FİLTRE!$C4929,'SKT LİSTESİ'!$F:$S,7,0)),"")</f>
        <v/>
      </c>
      <c r="G4929" s="130" t="str">
        <f ca="1">IFERROR(IF($C4929="","",VLOOKUP(FİLTRE!$C4929,'SKT LİSTESİ'!$F:$S,8,0)),"")</f>
        <v/>
      </c>
      <c r="H4929" s="131" t="str">
        <f ca="1">IF(E4929="","",IF($C4929="","",VLOOKUP(FİLTRE!$C4929,'SKT LİSTESİ'!$F:$S,9,0)))</f>
        <v/>
      </c>
      <c r="I4929" s="132" t="str">
        <f ca="1">IFERROR(IF($C4929="","",VLOOKUP(FİLTRE!$C4929,'SKT LİSTESİ'!$F:$S,10,0)),"")</f>
        <v/>
      </c>
      <c r="J4929" s="133" t="str">
        <f ca="1">IFERROR(IF($C4929="","",VLOOKUP(FİLTRE!$C4929,'SKT LİSTESİ'!$F:$S,11,0)),"")</f>
        <v/>
      </c>
      <c r="K4929" s="134" t="str">
        <f ca="1">IFERROR(IF($C4929="","",VLOOKUP(FİLTRE!$C4929,'SKT LİSTESİ'!$F:$S,12,0)),"")</f>
        <v/>
      </c>
      <c r="L4929" s="134" t="str">
        <f ca="1">IFERROR(IF($C4929="","",VLOOKUP(FİLTRE!$C4929,'SKT LİSTESİ'!$F:$S,13,0)),"")</f>
        <v/>
      </c>
      <c r="M4929" s="135" t="str">
        <f ca="1">IFERROR(IF($C4929="","",VLOOKUP(FİLTRE!$C4929,'SKT LİSTESİ'!$F:$AJ,14,0)),"")</f>
        <v/>
      </c>
      <c r="N4929" s="31" t="str">
        <f ca="1">IFERROR(IF($C4929="","",VLOOKUP(FİLTRE!$C4929,'SKT LİSTESİ'!$F:$AJ,22,0)),"")</f>
        <v/>
      </c>
      <c r="O4929" s="136" t="str">
        <f ca="1">IFERROR(IF($C4929="","",VLOOKUP(FİLTRE!$C4929,'SKT LİSTESİ'!$F:$AJ,23,0)),"")</f>
        <v/>
      </c>
      <c r="P4929" s="31"/>
      <c r="Q4929" s="31"/>
      <c r="R4929" s="137" t="str">
        <f ca="1">(IFERROR(IF($C4929="","",VLOOKUP(FİLTRE!$C4929,'SKT LİSTESİ'!$F:$AJ,15,0)),""))</f>
        <v/>
      </c>
      <c r="S4929" s="138" t="str">
        <f ca="1">IFERROR(IF($C4929="","",VLOOKUP(FİLTRE!$C4929,'SKT LİSTESİ'!$F:$AJ,16,0)),"")</f>
        <v/>
      </c>
      <c r="AF4929" s="179" t="str">
        <f t="shared" ca="1" si="306"/>
        <v/>
      </c>
      <c r="AG4929" s="179">
        <f t="shared" ca="1" si="307"/>
        <v>0</v>
      </c>
      <c r="AH4929" s="179">
        <f t="shared" ca="1" si="308"/>
        <v>0</v>
      </c>
    </row>
    <row r="4930" spans="2:34" ht="15.75" x14ac:dyDescent="0.25">
      <c r="B4930">
        <f t="shared" ca="1" si="305"/>
        <v>4918</v>
      </c>
      <c r="C4930" t="str">
        <f ca="1">IFERROR(VLOOKUP(B4930,'SKT LİSTESİ'!F:F,1,0),"")</f>
        <v/>
      </c>
      <c r="E4930" s="128" t="str">
        <f ca="1">IFERROR(IF($C4930="","",VLOOKUP(FİLTRE!$C4930,'SKT LİSTESİ'!$F:$S,5,0)),"")</f>
        <v/>
      </c>
      <c r="F4930" s="129" t="str">
        <f ca="1">IFERROR(IF($C4930="","",VLOOKUP(FİLTRE!$C4930,'SKT LİSTESİ'!$F:$S,7,0)),"")</f>
        <v/>
      </c>
      <c r="G4930" s="130" t="str">
        <f ca="1">IFERROR(IF($C4930="","",VLOOKUP(FİLTRE!$C4930,'SKT LİSTESİ'!$F:$S,8,0)),"")</f>
        <v/>
      </c>
      <c r="H4930" s="131" t="str">
        <f ca="1">IF(E4930="","",IF($C4930="","",VLOOKUP(FİLTRE!$C4930,'SKT LİSTESİ'!$F:$S,9,0)))</f>
        <v/>
      </c>
      <c r="I4930" s="132" t="str">
        <f ca="1">IFERROR(IF($C4930="","",VLOOKUP(FİLTRE!$C4930,'SKT LİSTESİ'!$F:$S,10,0)),"")</f>
        <v/>
      </c>
      <c r="J4930" s="133" t="str">
        <f ca="1">IFERROR(IF($C4930="","",VLOOKUP(FİLTRE!$C4930,'SKT LİSTESİ'!$F:$S,11,0)),"")</f>
        <v/>
      </c>
      <c r="K4930" s="134" t="str">
        <f ca="1">IFERROR(IF($C4930="","",VLOOKUP(FİLTRE!$C4930,'SKT LİSTESİ'!$F:$S,12,0)),"")</f>
        <v/>
      </c>
      <c r="L4930" s="134" t="str">
        <f ca="1">IFERROR(IF($C4930="","",VLOOKUP(FİLTRE!$C4930,'SKT LİSTESİ'!$F:$S,13,0)),"")</f>
        <v/>
      </c>
      <c r="M4930" s="135" t="str">
        <f ca="1">IFERROR(IF($C4930="","",VLOOKUP(FİLTRE!$C4930,'SKT LİSTESİ'!$F:$AJ,14,0)),"")</f>
        <v/>
      </c>
      <c r="N4930" s="31" t="str">
        <f ca="1">IFERROR(IF($C4930="","",VLOOKUP(FİLTRE!$C4930,'SKT LİSTESİ'!$F:$AJ,22,0)),"")</f>
        <v/>
      </c>
      <c r="O4930" s="136" t="str">
        <f ca="1">IFERROR(IF($C4930="","",VLOOKUP(FİLTRE!$C4930,'SKT LİSTESİ'!$F:$AJ,23,0)),"")</f>
        <v/>
      </c>
      <c r="P4930" s="31"/>
      <c r="Q4930" s="31"/>
      <c r="R4930" s="137" t="str">
        <f ca="1">(IFERROR(IF($C4930="","",VLOOKUP(FİLTRE!$C4930,'SKT LİSTESİ'!$F:$AJ,15,0)),""))</f>
        <v/>
      </c>
      <c r="S4930" s="138" t="str">
        <f ca="1">IFERROR(IF($C4930="","",VLOOKUP(FİLTRE!$C4930,'SKT LİSTESİ'!$F:$AJ,16,0)),"")</f>
        <v/>
      </c>
      <c r="AF4930" s="179" t="str">
        <f t="shared" ca="1" si="306"/>
        <v/>
      </c>
      <c r="AG4930" s="179">
        <f t="shared" ca="1" si="307"/>
        <v>0</v>
      </c>
      <c r="AH4930" s="179">
        <f t="shared" ca="1" si="308"/>
        <v>0</v>
      </c>
    </row>
    <row r="4931" spans="2:34" ht="15.75" x14ac:dyDescent="0.25">
      <c r="B4931">
        <f t="shared" ca="1" si="305"/>
        <v>4919</v>
      </c>
      <c r="C4931" t="str">
        <f ca="1">IFERROR(VLOOKUP(B4931,'SKT LİSTESİ'!F:F,1,0),"")</f>
        <v/>
      </c>
      <c r="E4931" s="128" t="str">
        <f ca="1">IFERROR(IF($C4931="","",VLOOKUP(FİLTRE!$C4931,'SKT LİSTESİ'!$F:$S,5,0)),"")</f>
        <v/>
      </c>
      <c r="F4931" s="129" t="str">
        <f ca="1">IFERROR(IF($C4931="","",VLOOKUP(FİLTRE!$C4931,'SKT LİSTESİ'!$F:$S,7,0)),"")</f>
        <v/>
      </c>
      <c r="G4931" s="130" t="str">
        <f ca="1">IFERROR(IF($C4931="","",VLOOKUP(FİLTRE!$C4931,'SKT LİSTESİ'!$F:$S,8,0)),"")</f>
        <v/>
      </c>
      <c r="H4931" s="131" t="str">
        <f ca="1">IF(E4931="","",IF($C4931="","",VLOOKUP(FİLTRE!$C4931,'SKT LİSTESİ'!$F:$S,9,0)))</f>
        <v/>
      </c>
      <c r="I4931" s="132" t="str">
        <f ca="1">IFERROR(IF($C4931="","",VLOOKUP(FİLTRE!$C4931,'SKT LİSTESİ'!$F:$S,10,0)),"")</f>
        <v/>
      </c>
      <c r="J4931" s="133" t="str">
        <f ca="1">IFERROR(IF($C4931="","",VLOOKUP(FİLTRE!$C4931,'SKT LİSTESİ'!$F:$S,11,0)),"")</f>
        <v/>
      </c>
      <c r="K4931" s="134" t="str">
        <f ca="1">IFERROR(IF($C4931="","",VLOOKUP(FİLTRE!$C4931,'SKT LİSTESİ'!$F:$S,12,0)),"")</f>
        <v/>
      </c>
      <c r="L4931" s="134" t="str">
        <f ca="1">IFERROR(IF($C4931="","",VLOOKUP(FİLTRE!$C4931,'SKT LİSTESİ'!$F:$S,13,0)),"")</f>
        <v/>
      </c>
      <c r="M4931" s="135" t="str">
        <f ca="1">IFERROR(IF($C4931="","",VLOOKUP(FİLTRE!$C4931,'SKT LİSTESİ'!$F:$AJ,14,0)),"")</f>
        <v/>
      </c>
      <c r="N4931" s="31" t="str">
        <f ca="1">IFERROR(IF($C4931="","",VLOOKUP(FİLTRE!$C4931,'SKT LİSTESİ'!$F:$AJ,22,0)),"")</f>
        <v/>
      </c>
      <c r="O4931" s="136" t="str">
        <f ca="1">IFERROR(IF($C4931="","",VLOOKUP(FİLTRE!$C4931,'SKT LİSTESİ'!$F:$AJ,23,0)),"")</f>
        <v/>
      </c>
      <c r="P4931" s="31"/>
      <c r="Q4931" s="31"/>
      <c r="R4931" s="137" t="str">
        <f ca="1">(IFERROR(IF($C4931="","",VLOOKUP(FİLTRE!$C4931,'SKT LİSTESİ'!$F:$AJ,15,0)),""))</f>
        <v/>
      </c>
      <c r="S4931" s="138" t="str">
        <f ca="1">IFERROR(IF($C4931="","",VLOOKUP(FİLTRE!$C4931,'SKT LİSTESİ'!$F:$AJ,16,0)),"")</f>
        <v/>
      </c>
      <c r="AF4931" s="179" t="str">
        <f t="shared" ca="1" si="306"/>
        <v/>
      </c>
      <c r="AG4931" s="179">
        <f t="shared" ca="1" si="307"/>
        <v>0</v>
      </c>
      <c r="AH4931" s="179">
        <f t="shared" ca="1" si="308"/>
        <v>0</v>
      </c>
    </row>
    <row r="4932" spans="2:34" ht="15.75" x14ac:dyDescent="0.25">
      <c r="B4932">
        <f t="shared" ca="1" si="305"/>
        <v>4920</v>
      </c>
      <c r="C4932" t="str">
        <f ca="1">IFERROR(VLOOKUP(B4932,'SKT LİSTESİ'!F:F,1,0),"")</f>
        <v/>
      </c>
      <c r="E4932" s="128" t="str">
        <f ca="1">IFERROR(IF($C4932="","",VLOOKUP(FİLTRE!$C4932,'SKT LİSTESİ'!$F:$S,5,0)),"")</f>
        <v/>
      </c>
      <c r="F4932" s="129" t="str">
        <f ca="1">IFERROR(IF($C4932="","",VLOOKUP(FİLTRE!$C4932,'SKT LİSTESİ'!$F:$S,7,0)),"")</f>
        <v/>
      </c>
      <c r="G4932" s="130" t="str">
        <f ca="1">IFERROR(IF($C4932="","",VLOOKUP(FİLTRE!$C4932,'SKT LİSTESİ'!$F:$S,8,0)),"")</f>
        <v/>
      </c>
      <c r="H4932" s="131" t="str">
        <f ca="1">IF(E4932="","",IF($C4932="","",VLOOKUP(FİLTRE!$C4932,'SKT LİSTESİ'!$F:$S,9,0)))</f>
        <v/>
      </c>
      <c r="I4932" s="132" t="str">
        <f ca="1">IFERROR(IF($C4932="","",VLOOKUP(FİLTRE!$C4932,'SKT LİSTESİ'!$F:$S,10,0)),"")</f>
        <v/>
      </c>
      <c r="J4932" s="133" t="str">
        <f ca="1">IFERROR(IF($C4932="","",VLOOKUP(FİLTRE!$C4932,'SKT LİSTESİ'!$F:$S,11,0)),"")</f>
        <v/>
      </c>
      <c r="K4932" s="134" t="str">
        <f ca="1">IFERROR(IF($C4932="","",VLOOKUP(FİLTRE!$C4932,'SKT LİSTESİ'!$F:$S,12,0)),"")</f>
        <v/>
      </c>
      <c r="L4932" s="134" t="str">
        <f ca="1">IFERROR(IF($C4932="","",VLOOKUP(FİLTRE!$C4932,'SKT LİSTESİ'!$F:$S,13,0)),"")</f>
        <v/>
      </c>
      <c r="M4932" s="135" t="str">
        <f ca="1">IFERROR(IF($C4932="","",VLOOKUP(FİLTRE!$C4932,'SKT LİSTESİ'!$F:$AJ,14,0)),"")</f>
        <v/>
      </c>
      <c r="N4932" s="31" t="str">
        <f ca="1">IFERROR(IF($C4932="","",VLOOKUP(FİLTRE!$C4932,'SKT LİSTESİ'!$F:$AJ,22,0)),"")</f>
        <v/>
      </c>
      <c r="O4932" s="136" t="str">
        <f ca="1">IFERROR(IF($C4932="","",VLOOKUP(FİLTRE!$C4932,'SKT LİSTESİ'!$F:$AJ,23,0)),"")</f>
        <v/>
      </c>
      <c r="P4932" s="31"/>
      <c r="Q4932" s="31"/>
      <c r="R4932" s="137" t="str">
        <f ca="1">(IFERROR(IF($C4932="","",VLOOKUP(FİLTRE!$C4932,'SKT LİSTESİ'!$F:$AJ,15,0)),""))</f>
        <v/>
      </c>
      <c r="S4932" s="138" t="str">
        <f ca="1">IFERROR(IF($C4932="","",VLOOKUP(FİLTRE!$C4932,'SKT LİSTESİ'!$F:$AJ,16,0)),"")</f>
        <v/>
      </c>
      <c r="AF4932" s="179" t="str">
        <f t="shared" ca="1" si="306"/>
        <v/>
      </c>
      <c r="AG4932" s="179">
        <f t="shared" ca="1" si="307"/>
        <v>0</v>
      </c>
      <c r="AH4932" s="179">
        <f t="shared" ca="1" si="308"/>
        <v>0</v>
      </c>
    </row>
    <row r="4933" spans="2:34" ht="15.75" x14ac:dyDescent="0.25">
      <c r="B4933">
        <f t="shared" ca="1" si="305"/>
        <v>4921</v>
      </c>
      <c r="C4933" t="str">
        <f ca="1">IFERROR(VLOOKUP(B4933,'SKT LİSTESİ'!F:F,1,0),"")</f>
        <v/>
      </c>
      <c r="E4933" s="128" t="str">
        <f ca="1">IFERROR(IF($C4933="","",VLOOKUP(FİLTRE!$C4933,'SKT LİSTESİ'!$F:$S,5,0)),"")</f>
        <v/>
      </c>
      <c r="F4933" s="129" t="str">
        <f ca="1">IFERROR(IF($C4933="","",VLOOKUP(FİLTRE!$C4933,'SKT LİSTESİ'!$F:$S,7,0)),"")</f>
        <v/>
      </c>
      <c r="G4933" s="130" t="str">
        <f ca="1">IFERROR(IF($C4933="","",VLOOKUP(FİLTRE!$C4933,'SKT LİSTESİ'!$F:$S,8,0)),"")</f>
        <v/>
      </c>
      <c r="H4933" s="131" t="str">
        <f ca="1">IF(E4933="","",IF($C4933="","",VLOOKUP(FİLTRE!$C4933,'SKT LİSTESİ'!$F:$S,9,0)))</f>
        <v/>
      </c>
      <c r="I4933" s="132" t="str">
        <f ca="1">IFERROR(IF($C4933="","",VLOOKUP(FİLTRE!$C4933,'SKT LİSTESİ'!$F:$S,10,0)),"")</f>
        <v/>
      </c>
      <c r="J4933" s="133" t="str">
        <f ca="1">IFERROR(IF($C4933="","",VLOOKUP(FİLTRE!$C4933,'SKT LİSTESİ'!$F:$S,11,0)),"")</f>
        <v/>
      </c>
      <c r="K4933" s="134" t="str">
        <f ca="1">IFERROR(IF($C4933="","",VLOOKUP(FİLTRE!$C4933,'SKT LİSTESİ'!$F:$S,12,0)),"")</f>
        <v/>
      </c>
      <c r="L4933" s="134" t="str">
        <f ca="1">IFERROR(IF($C4933="","",VLOOKUP(FİLTRE!$C4933,'SKT LİSTESİ'!$F:$S,13,0)),"")</f>
        <v/>
      </c>
      <c r="M4933" s="135" t="str">
        <f ca="1">IFERROR(IF($C4933="","",VLOOKUP(FİLTRE!$C4933,'SKT LİSTESİ'!$F:$AJ,14,0)),"")</f>
        <v/>
      </c>
      <c r="N4933" s="31" t="str">
        <f ca="1">IFERROR(IF($C4933="","",VLOOKUP(FİLTRE!$C4933,'SKT LİSTESİ'!$F:$AJ,22,0)),"")</f>
        <v/>
      </c>
      <c r="O4933" s="136" t="str">
        <f ca="1">IFERROR(IF($C4933="","",VLOOKUP(FİLTRE!$C4933,'SKT LİSTESİ'!$F:$AJ,23,0)),"")</f>
        <v/>
      </c>
      <c r="P4933" s="31"/>
      <c r="Q4933" s="31"/>
      <c r="R4933" s="137" t="str">
        <f ca="1">(IFERROR(IF($C4933="","",VLOOKUP(FİLTRE!$C4933,'SKT LİSTESİ'!$F:$AJ,15,0)),""))</f>
        <v/>
      </c>
      <c r="S4933" s="138" t="str">
        <f ca="1">IFERROR(IF($C4933="","",VLOOKUP(FİLTRE!$C4933,'SKT LİSTESİ'!$F:$AJ,16,0)),"")</f>
        <v/>
      </c>
      <c r="AF4933" s="179" t="str">
        <f t="shared" ca="1" si="306"/>
        <v/>
      </c>
      <c r="AG4933" s="179">
        <f t="shared" ca="1" si="307"/>
        <v>0</v>
      </c>
      <c r="AH4933" s="179">
        <f t="shared" ca="1" si="308"/>
        <v>0</v>
      </c>
    </row>
    <row r="4934" spans="2:34" ht="15.75" x14ac:dyDescent="0.25">
      <c r="B4934">
        <f t="shared" ca="1" si="305"/>
        <v>4922</v>
      </c>
      <c r="C4934" t="str">
        <f ca="1">IFERROR(VLOOKUP(B4934,'SKT LİSTESİ'!F:F,1,0),"")</f>
        <v/>
      </c>
      <c r="E4934" s="128" t="str">
        <f ca="1">IFERROR(IF($C4934="","",VLOOKUP(FİLTRE!$C4934,'SKT LİSTESİ'!$F:$S,5,0)),"")</f>
        <v/>
      </c>
      <c r="F4934" s="129" t="str">
        <f ca="1">IFERROR(IF($C4934="","",VLOOKUP(FİLTRE!$C4934,'SKT LİSTESİ'!$F:$S,7,0)),"")</f>
        <v/>
      </c>
      <c r="G4934" s="130" t="str">
        <f ca="1">IFERROR(IF($C4934="","",VLOOKUP(FİLTRE!$C4934,'SKT LİSTESİ'!$F:$S,8,0)),"")</f>
        <v/>
      </c>
      <c r="H4934" s="131" t="str">
        <f ca="1">IF(E4934="","",IF($C4934="","",VLOOKUP(FİLTRE!$C4934,'SKT LİSTESİ'!$F:$S,9,0)))</f>
        <v/>
      </c>
      <c r="I4934" s="132" t="str">
        <f ca="1">IFERROR(IF($C4934="","",VLOOKUP(FİLTRE!$C4934,'SKT LİSTESİ'!$F:$S,10,0)),"")</f>
        <v/>
      </c>
      <c r="J4934" s="133" t="str">
        <f ca="1">IFERROR(IF($C4934="","",VLOOKUP(FİLTRE!$C4934,'SKT LİSTESİ'!$F:$S,11,0)),"")</f>
        <v/>
      </c>
      <c r="K4934" s="134" t="str">
        <f ca="1">IFERROR(IF($C4934="","",VLOOKUP(FİLTRE!$C4934,'SKT LİSTESİ'!$F:$S,12,0)),"")</f>
        <v/>
      </c>
      <c r="L4934" s="134" t="str">
        <f ca="1">IFERROR(IF($C4934="","",VLOOKUP(FİLTRE!$C4934,'SKT LİSTESİ'!$F:$S,13,0)),"")</f>
        <v/>
      </c>
      <c r="M4934" s="135" t="str">
        <f ca="1">IFERROR(IF($C4934="","",VLOOKUP(FİLTRE!$C4934,'SKT LİSTESİ'!$F:$AJ,14,0)),"")</f>
        <v/>
      </c>
      <c r="N4934" s="31" t="str">
        <f ca="1">IFERROR(IF($C4934="","",VLOOKUP(FİLTRE!$C4934,'SKT LİSTESİ'!$F:$AJ,22,0)),"")</f>
        <v/>
      </c>
      <c r="O4934" s="136" t="str">
        <f ca="1">IFERROR(IF($C4934="","",VLOOKUP(FİLTRE!$C4934,'SKT LİSTESİ'!$F:$AJ,23,0)),"")</f>
        <v/>
      </c>
      <c r="P4934" s="31"/>
      <c r="Q4934" s="31"/>
      <c r="R4934" s="137" t="str">
        <f ca="1">(IFERROR(IF($C4934="","",VLOOKUP(FİLTRE!$C4934,'SKT LİSTESİ'!$F:$AJ,15,0)),""))</f>
        <v/>
      </c>
      <c r="S4934" s="138" t="str">
        <f ca="1">IFERROR(IF($C4934="","",VLOOKUP(FİLTRE!$C4934,'SKT LİSTESİ'!$F:$AJ,16,0)),"")</f>
        <v/>
      </c>
      <c r="AF4934" s="179" t="str">
        <f t="shared" ca="1" si="306"/>
        <v/>
      </c>
      <c r="AG4934" s="179">
        <f t="shared" ca="1" si="307"/>
        <v>0</v>
      </c>
      <c r="AH4934" s="179">
        <f t="shared" ca="1" si="308"/>
        <v>0</v>
      </c>
    </row>
    <row r="4935" spans="2:34" ht="15.75" x14ac:dyDescent="0.25">
      <c r="B4935">
        <f t="shared" ca="1" si="305"/>
        <v>4923</v>
      </c>
      <c r="C4935" t="str">
        <f ca="1">IFERROR(VLOOKUP(B4935,'SKT LİSTESİ'!F:F,1,0),"")</f>
        <v/>
      </c>
      <c r="E4935" s="128" t="str">
        <f ca="1">IFERROR(IF($C4935="","",VLOOKUP(FİLTRE!$C4935,'SKT LİSTESİ'!$F:$S,5,0)),"")</f>
        <v/>
      </c>
      <c r="F4935" s="129" t="str">
        <f ca="1">IFERROR(IF($C4935="","",VLOOKUP(FİLTRE!$C4935,'SKT LİSTESİ'!$F:$S,7,0)),"")</f>
        <v/>
      </c>
      <c r="G4935" s="130" t="str">
        <f ca="1">IFERROR(IF($C4935="","",VLOOKUP(FİLTRE!$C4935,'SKT LİSTESİ'!$F:$S,8,0)),"")</f>
        <v/>
      </c>
      <c r="H4935" s="131" t="str">
        <f ca="1">IF(E4935="","",IF($C4935="","",VLOOKUP(FİLTRE!$C4935,'SKT LİSTESİ'!$F:$S,9,0)))</f>
        <v/>
      </c>
      <c r="I4935" s="132" t="str">
        <f ca="1">IFERROR(IF($C4935="","",VLOOKUP(FİLTRE!$C4935,'SKT LİSTESİ'!$F:$S,10,0)),"")</f>
        <v/>
      </c>
      <c r="J4935" s="133" t="str">
        <f ca="1">IFERROR(IF($C4935="","",VLOOKUP(FİLTRE!$C4935,'SKT LİSTESİ'!$F:$S,11,0)),"")</f>
        <v/>
      </c>
      <c r="K4935" s="134" t="str">
        <f ca="1">IFERROR(IF($C4935="","",VLOOKUP(FİLTRE!$C4935,'SKT LİSTESİ'!$F:$S,12,0)),"")</f>
        <v/>
      </c>
      <c r="L4935" s="134" t="str">
        <f ca="1">IFERROR(IF($C4935="","",VLOOKUP(FİLTRE!$C4935,'SKT LİSTESİ'!$F:$S,13,0)),"")</f>
        <v/>
      </c>
      <c r="M4935" s="135" t="str">
        <f ca="1">IFERROR(IF($C4935="","",VLOOKUP(FİLTRE!$C4935,'SKT LİSTESİ'!$F:$AJ,14,0)),"")</f>
        <v/>
      </c>
      <c r="N4935" s="31" t="str">
        <f ca="1">IFERROR(IF($C4935="","",VLOOKUP(FİLTRE!$C4935,'SKT LİSTESİ'!$F:$AJ,22,0)),"")</f>
        <v/>
      </c>
      <c r="O4935" s="136" t="str">
        <f ca="1">IFERROR(IF($C4935="","",VLOOKUP(FİLTRE!$C4935,'SKT LİSTESİ'!$F:$AJ,23,0)),"")</f>
        <v/>
      </c>
      <c r="P4935" s="31"/>
      <c r="Q4935" s="31"/>
      <c r="R4935" s="137" t="str">
        <f ca="1">(IFERROR(IF($C4935="","",VLOOKUP(FİLTRE!$C4935,'SKT LİSTESİ'!$F:$AJ,15,0)),""))</f>
        <v/>
      </c>
      <c r="S4935" s="138" t="str">
        <f ca="1">IFERROR(IF($C4935="","",VLOOKUP(FİLTRE!$C4935,'SKT LİSTESİ'!$F:$AJ,16,0)),"")</f>
        <v/>
      </c>
      <c r="AF4935" s="179" t="str">
        <f t="shared" ca="1" si="306"/>
        <v/>
      </c>
      <c r="AG4935" s="179">
        <f t="shared" ca="1" si="307"/>
        <v>0</v>
      </c>
      <c r="AH4935" s="179">
        <f t="shared" ca="1" si="308"/>
        <v>0</v>
      </c>
    </row>
    <row r="4936" spans="2:34" ht="15.75" x14ac:dyDescent="0.25">
      <c r="B4936">
        <f t="shared" ca="1" si="305"/>
        <v>4924</v>
      </c>
      <c r="C4936" t="str">
        <f ca="1">IFERROR(VLOOKUP(B4936,'SKT LİSTESİ'!F:F,1,0),"")</f>
        <v/>
      </c>
      <c r="E4936" s="128" t="str">
        <f ca="1">IFERROR(IF($C4936="","",VLOOKUP(FİLTRE!$C4936,'SKT LİSTESİ'!$F:$S,5,0)),"")</f>
        <v/>
      </c>
      <c r="F4936" s="129" t="str">
        <f ca="1">IFERROR(IF($C4936="","",VLOOKUP(FİLTRE!$C4936,'SKT LİSTESİ'!$F:$S,7,0)),"")</f>
        <v/>
      </c>
      <c r="G4936" s="130" t="str">
        <f ca="1">IFERROR(IF($C4936="","",VLOOKUP(FİLTRE!$C4936,'SKT LİSTESİ'!$F:$S,8,0)),"")</f>
        <v/>
      </c>
      <c r="H4936" s="131" t="str">
        <f ca="1">IF(E4936="","",IF($C4936="","",VLOOKUP(FİLTRE!$C4936,'SKT LİSTESİ'!$F:$S,9,0)))</f>
        <v/>
      </c>
      <c r="I4936" s="132" t="str">
        <f ca="1">IFERROR(IF($C4936="","",VLOOKUP(FİLTRE!$C4936,'SKT LİSTESİ'!$F:$S,10,0)),"")</f>
        <v/>
      </c>
      <c r="J4936" s="133" t="str">
        <f ca="1">IFERROR(IF($C4936="","",VLOOKUP(FİLTRE!$C4936,'SKT LİSTESİ'!$F:$S,11,0)),"")</f>
        <v/>
      </c>
      <c r="K4936" s="134" t="str">
        <f ca="1">IFERROR(IF($C4936="","",VLOOKUP(FİLTRE!$C4936,'SKT LİSTESİ'!$F:$S,12,0)),"")</f>
        <v/>
      </c>
      <c r="L4936" s="134" t="str">
        <f ca="1">IFERROR(IF($C4936="","",VLOOKUP(FİLTRE!$C4936,'SKT LİSTESİ'!$F:$S,13,0)),"")</f>
        <v/>
      </c>
      <c r="M4936" s="135" t="str">
        <f ca="1">IFERROR(IF($C4936="","",VLOOKUP(FİLTRE!$C4936,'SKT LİSTESİ'!$F:$AJ,14,0)),"")</f>
        <v/>
      </c>
      <c r="N4936" s="31" t="str">
        <f ca="1">IFERROR(IF($C4936="","",VLOOKUP(FİLTRE!$C4936,'SKT LİSTESİ'!$F:$AJ,22,0)),"")</f>
        <v/>
      </c>
      <c r="O4936" s="136" t="str">
        <f ca="1">IFERROR(IF($C4936="","",VLOOKUP(FİLTRE!$C4936,'SKT LİSTESİ'!$F:$AJ,23,0)),"")</f>
        <v/>
      </c>
      <c r="P4936" s="31"/>
      <c r="Q4936" s="31"/>
      <c r="R4936" s="137" t="str">
        <f ca="1">(IFERROR(IF($C4936="","",VLOOKUP(FİLTRE!$C4936,'SKT LİSTESİ'!$F:$AJ,15,0)),""))</f>
        <v/>
      </c>
      <c r="S4936" s="138" t="str">
        <f ca="1">IFERROR(IF($C4936="","",VLOOKUP(FİLTRE!$C4936,'SKT LİSTESİ'!$F:$AJ,16,0)),"")</f>
        <v/>
      </c>
      <c r="AF4936" s="179" t="str">
        <f t="shared" ca="1" si="306"/>
        <v/>
      </c>
      <c r="AG4936" s="179">
        <f t="shared" ca="1" si="307"/>
        <v>0</v>
      </c>
      <c r="AH4936" s="179">
        <f t="shared" ca="1" si="308"/>
        <v>0</v>
      </c>
    </row>
    <row r="4937" spans="2:34" ht="15.75" x14ac:dyDescent="0.25">
      <c r="B4937">
        <f t="shared" ca="1" si="305"/>
        <v>4925</v>
      </c>
      <c r="C4937" t="str">
        <f ca="1">IFERROR(VLOOKUP(B4937,'SKT LİSTESİ'!F:F,1,0),"")</f>
        <v/>
      </c>
      <c r="E4937" s="128" t="str">
        <f ca="1">IFERROR(IF($C4937="","",VLOOKUP(FİLTRE!$C4937,'SKT LİSTESİ'!$F:$S,5,0)),"")</f>
        <v/>
      </c>
      <c r="F4937" s="129" t="str">
        <f ca="1">IFERROR(IF($C4937="","",VLOOKUP(FİLTRE!$C4937,'SKT LİSTESİ'!$F:$S,7,0)),"")</f>
        <v/>
      </c>
      <c r="G4937" s="130" t="str">
        <f ca="1">IFERROR(IF($C4937="","",VLOOKUP(FİLTRE!$C4937,'SKT LİSTESİ'!$F:$S,8,0)),"")</f>
        <v/>
      </c>
      <c r="H4937" s="131" t="str">
        <f ca="1">IF(E4937="","",IF($C4937="","",VLOOKUP(FİLTRE!$C4937,'SKT LİSTESİ'!$F:$S,9,0)))</f>
        <v/>
      </c>
      <c r="I4937" s="132" t="str">
        <f ca="1">IFERROR(IF($C4937="","",VLOOKUP(FİLTRE!$C4937,'SKT LİSTESİ'!$F:$S,10,0)),"")</f>
        <v/>
      </c>
      <c r="J4937" s="133" t="str">
        <f ca="1">IFERROR(IF($C4937="","",VLOOKUP(FİLTRE!$C4937,'SKT LİSTESİ'!$F:$S,11,0)),"")</f>
        <v/>
      </c>
      <c r="K4937" s="134" t="str">
        <f ca="1">IFERROR(IF($C4937="","",VLOOKUP(FİLTRE!$C4937,'SKT LİSTESİ'!$F:$S,12,0)),"")</f>
        <v/>
      </c>
      <c r="L4937" s="134" t="str">
        <f ca="1">IFERROR(IF($C4937="","",VLOOKUP(FİLTRE!$C4937,'SKT LİSTESİ'!$F:$S,13,0)),"")</f>
        <v/>
      </c>
      <c r="M4937" s="135" t="str">
        <f ca="1">IFERROR(IF($C4937="","",VLOOKUP(FİLTRE!$C4937,'SKT LİSTESİ'!$F:$AJ,14,0)),"")</f>
        <v/>
      </c>
      <c r="N4937" s="31" t="str">
        <f ca="1">IFERROR(IF($C4937="","",VLOOKUP(FİLTRE!$C4937,'SKT LİSTESİ'!$F:$AJ,22,0)),"")</f>
        <v/>
      </c>
      <c r="O4937" s="136" t="str">
        <f ca="1">IFERROR(IF($C4937="","",VLOOKUP(FİLTRE!$C4937,'SKT LİSTESİ'!$F:$AJ,23,0)),"")</f>
        <v/>
      </c>
      <c r="P4937" s="31"/>
      <c r="Q4937" s="31"/>
      <c r="R4937" s="137" t="str">
        <f ca="1">(IFERROR(IF($C4937="","",VLOOKUP(FİLTRE!$C4937,'SKT LİSTESİ'!$F:$AJ,15,0)),""))</f>
        <v/>
      </c>
      <c r="S4937" s="138" t="str">
        <f ca="1">IFERROR(IF($C4937="","",VLOOKUP(FİLTRE!$C4937,'SKT LİSTESİ'!$F:$AJ,16,0)),"")</f>
        <v/>
      </c>
      <c r="AF4937" s="179" t="str">
        <f t="shared" ca="1" si="306"/>
        <v/>
      </c>
      <c r="AG4937" s="179">
        <f t="shared" ca="1" si="307"/>
        <v>0</v>
      </c>
      <c r="AH4937" s="179">
        <f t="shared" ca="1" si="308"/>
        <v>0</v>
      </c>
    </row>
    <row r="4938" spans="2:34" ht="15.75" x14ac:dyDescent="0.25">
      <c r="B4938">
        <f t="shared" ca="1" si="305"/>
        <v>4926</v>
      </c>
      <c r="C4938" t="str">
        <f ca="1">IFERROR(VLOOKUP(B4938,'SKT LİSTESİ'!F:F,1,0),"")</f>
        <v/>
      </c>
      <c r="E4938" s="128" t="str">
        <f ca="1">IFERROR(IF($C4938="","",VLOOKUP(FİLTRE!$C4938,'SKT LİSTESİ'!$F:$S,5,0)),"")</f>
        <v/>
      </c>
      <c r="F4938" s="129" t="str">
        <f ca="1">IFERROR(IF($C4938="","",VLOOKUP(FİLTRE!$C4938,'SKT LİSTESİ'!$F:$S,7,0)),"")</f>
        <v/>
      </c>
      <c r="G4938" s="130" t="str">
        <f ca="1">IFERROR(IF($C4938="","",VLOOKUP(FİLTRE!$C4938,'SKT LİSTESİ'!$F:$S,8,0)),"")</f>
        <v/>
      </c>
      <c r="H4938" s="131" t="str">
        <f ca="1">IF(E4938="","",IF($C4938="","",VLOOKUP(FİLTRE!$C4938,'SKT LİSTESİ'!$F:$S,9,0)))</f>
        <v/>
      </c>
      <c r="I4938" s="132" t="str">
        <f ca="1">IFERROR(IF($C4938="","",VLOOKUP(FİLTRE!$C4938,'SKT LİSTESİ'!$F:$S,10,0)),"")</f>
        <v/>
      </c>
      <c r="J4938" s="133" t="str">
        <f ca="1">IFERROR(IF($C4938="","",VLOOKUP(FİLTRE!$C4938,'SKT LİSTESİ'!$F:$S,11,0)),"")</f>
        <v/>
      </c>
      <c r="K4938" s="134" t="str">
        <f ca="1">IFERROR(IF($C4938="","",VLOOKUP(FİLTRE!$C4938,'SKT LİSTESİ'!$F:$S,12,0)),"")</f>
        <v/>
      </c>
      <c r="L4938" s="134" t="str">
        <f ca="1">IFERROR(IF($C4938="","",VLOOKUP(FİLTRE!$C4938,'SKT LİSTESİ'!$F:$S,13,0)),"")</f>
        <v/>
      </c>
      <c r="M4938" s="135" t="str">
        <f ca="1">IFERROR(IF($C4938="","",VLOOKUP(FİLTRE!$C4938,'SKT LİSTESİ'!$F:$AJ,14,0)),"")</f>
        <v/>
      </c>
      <c r="N4938" s="31" t="str">
        <f ca="1">IFERROR(IF($C4938="","",VLOOKUP(FİLTRE!$C4938,'SKT LİSTESİ'!$F:$AJ,22,0)),"")</f>
        <v/>
      </c>
      <c r="O4938" s="136" t="str">
        <f ca="1">IFERROR(IF($C4938="","",VLOOKUP(FİLTRE!$C4938,'SKT LİSTESİ'!$F:$AJ,23,0)),"")</f>
        <v/>
      </c>
      <c r="P4938" s="31"/>
      <c r="Q4938" s="31"/>
      <c r="R4938" s="137" t="str">
        <f ca="1">(IFERROR(IF($C4938="","",VLOOKUP(FİLTRE!$C4938,'SKT LİSTESİ'!$F:$AJ,15,0)),""))</f>
        <v/>
      </c>
      <c r="S4938" s="138" t="str">
        <f ca="1">IFERROR(IF($C4938="","",VLOOKUP(FİLTRE!$C4938,'SKT LİSTESİ'!$F:$AJ,16,0)),"")</f>
        <v/>
      </c>
      <c r="AF4938" s="179" t="str">
        <f t="shared" ca="1" si="306"/>
        <v/>
      </c>
      <c r="AG4938" s="179">
        <f t="shared" ca="1" si="307"/>
        <v>0</v>
      </c>
      <c r="AH4938" s="179">
        <f t="shared" ca="1" si="308"/>
        <v>0</v>
      </c>
    </row>
    <row r="4939" spans="2:34" ht="15.75" x14ac:dyDescent="0.25">
      <c r="B4939">
        <f t="shared" ca="1" si="305"/>
        <v>4927</v>
      </c>
      <c r="C4939" t="str">
        <f ca="1">IFERROR(VLOOKUP(B4939,'SKT LİSTESİ'!F:F,1,0),"")</f>
        <v/>
      </c>
      <c r="E4939" s="128" t="str">
        <f ca="1">IFERROR(IF($C4939="","",VLOOKUP(FİLTRE!$C4939,'SKT LİSTESİ'!$F:$S,5,0)),"")</f>
        <v/>
      </c>
      <c r="F4939" s="129" t="str">
        <f ca="1">IFERROR(IF($C4939="","",VLOOKUP(FİLTRE!$C4939,'SKT LİSTESİ'!$F:$S,7,0)),"")</f>
        <v/>
      </c>
      <c r="G4939" s="130" t="str">
        <f ca="1">IFERROR(IF($C4939="","",VLOOKUP(FİLTRE!$C4939,'SKT LİSTESİ'!$F:$S,8,0)),"")</f>
        <v/>
      </c>
      <c r="H4939" s="131" t="str">
        <f ca="1">IF(E4939="","",IF($C4939="","",VLOOKUP(FİLTRE!$C4939,'SKT LİSTESİ'!$F:$S,9,0)))</f>
        <v/>
      </c>
      <c r="I4939" s="132" t="str">
        <f ca="1">IFERROR(IF($C4939="","",VLOOKUP(FİLTRE!$C4939,'SKT LİSTESİ'!$F:$S,10,0)),"")</f>
        <v/>
      </c>
      <c r="J4939" s="133" t="str">
        <f ca="1">IFERROR(IF($C4939="","",VLOOKUP(FİLTRE!$C4939,'SKT LİSTESİ'!$F:$S,11,0)),"")</f>
        <v/>
      </c>
      <c r="K4939" s="134" t="str">
        <f ca="1">IFERROR(IF($C4939="","",VLOOKUP(FİLTRE!$C4939,'SKT LİSTESİ'!$F:$S,12,0)),"")</f>
        <v/>
      </c>
      <c r="L4939" s="134" t="str">
        <f ca="1">IFERROR(IF($C4939="","",VLOOKUP(FİLTRE!$C4939,'SKT LİSTESİ'!$F:$S,13,0)),"")</f>
        <v/>
      </c>
      <c r="M4939" s="135" t="str">
        <f ca="1">IFERROR(IF($C4939="","",VLOOKUP(FİLTRE!$C4939,'SKT LİSTESİ'!$F:$AJ,14,0)),"")</f>
        <v/>
      </c>
      <c r="N4939" s="31" t="str">
        <f ca="1">IFERROR(IF($C4939="","",VLOOKUP(FİLTRE!$C4939,'SKT LİSTESİ'!$F:$AJ,22,0)),"")</f>
        <v/>
      </c>
      <c r="O4939" s="136" t="str">
        <f ca="1">IFERROR(IF($C4939="","",VLOOKUP(FİLTRE!$C4939,'SKT LİSTESİ'!$F:$AJ,23,0)),"")</f>
        <v/>
      </c>
      <c r="P4939" s="31"/>
      <c r="Q4939" s="31"/>
      <c r="R4939" s="137" t="str">
        <f ca="1">(IFERROR(IF($C4939="","",VLOOKUP(FİLTRE!$C4939,'SKT LİSTESİ'!$F:$AJ,15,0)),""))</f>
        <v/>
      </c>
      <c r="S4939" s="138" t="str">
        <f ca="1">IFERROR(IF($C4939="","",VLOOKUP(FİLTRE!$C4939,'SKT LİSTESİ'!$F:$AJ,16,0)),"")</f>
        <v/>
      </c>
      <c r="AF4939" s="179" t="str">
        <f t="shared" ca="1" si="306"/>
        <v/>
      </c>
      <c r="AG4939" s="179">
        <f t="shared" ca="1" si="307"/>
        <v>0</v>
      </c>
      <c r="AH4939" s="179">
        <f t="shared" ca="1" si="308"/>
        <v>0</v>
      </c>
    </row>
    <row r="4940" spans="2:34" ht="15.75" x14ac:dyDescent="0.25">
      <c r="B4940">
        <f t="shared" ca="1" si="305"/>
        <v>4928</v>
      </c>
      <c r="C4940" t="str">
        <f ca="1">IFERROR(VLOOKUP(B4940,'SKT LİSTESİ'!F:F,1,0),"")</f>
        <v/>
      </c>
      <c r="E4940" s="128" t="str">
        <f ca="1">IFERROR(IF($C4940="","",VLOOKUP(FİLTRE!$C4940,'SKT LİSTESİ'!$F:$S,5,0)),"")</f>
        <v/>
      </c>
      <c r="F4940" s="129" t="str">
        <f ca="1">IFERROR(IF($C4940="","",VLOOKUP(FİLTRE!$C4940,'SKT LİSTESİ'!$F:$S,7,0)),"")</f>
        <v/>
      </c>
      <c r="G4940" s="130" t="str">
        <f ca="1">IFERROR(IF($C4940="","",VLOOKUP(FİLTRE!$C4940,'SKT LİSTESİ'!$F:$S,8,0)),"")</f>
        <v/>
      </c>
      <c r="H4940" s="131" t="str">
        <f ca="1">IF(E4940="","",IF($C4940="","",VLOOKUP(FİLTRE!$C4940,'SKT LİSTESİ'!$F:$S,9,0)))</f>
        <v/>
      </c>
      <c r="I4940" s="132" t="str">
        <f ca="1">IFERROR(IF($C4940="","",VLOOKUP(FİLTRE!$C4940,'SKT LİSTESİ'!$F:$S,10,0)),"")</f>
        <v/>
      </c>
      <c r="J4940" s="133" t="str">
        <f ca="1">IFERROR(IF($C4940="","",VLOOKUP(FİLTRE!$C4940,'SKT LİSTESİ'!$F:$S,11,0)),"")</f>
        <v/>
      </c>
      <c r="K4940" s="134" t="str">
        <f ca="1">IFERROR(IF($C4940="","",VLOOKUP(FİLTRE!$C4940,'SKT LİSTESİ'!$F:$S,12,0)),"")</f>
        <v/>
      </c>
      <c r="L4940" s="134" t="str">
        <f ca="1">IFERROR(IF($C4940="","",VLOOKUP(FİLTRE!$C4940,'SKT LİSTESİ'!$F:$S,13,0)),"")</f>
        <v/>
      </c>
      <c r="M4940" s="135" t="str">
        <f ca="1">IFERROR(IF($C4940="","",VLOOKUP(FİLTRE!$C4940,'SKT LİSTESİ'!$F:$AJ,14,0)),"")</f>
        <v/>
      </c>
      <c r="N4940" s="31" t="str">
        <f ca="1">IFERROR(IF($C4940="","",VLOOKUP(FİLTRE!$C4940,'SKT LİSTESİ'!$F:$AJ,22,0)),"")</f>
        <v/>
      </c>
      <c r="O4940" s="136" t="str">
        <f ca="1">IFERROR(IF($C4940="","",VLOOKUP(FİLTRE!$C4940,'SKT LİSTESİ'!$F:$AJ,23,0)),"")</f>
        <v/>
      </c>
      <c r="P4940" s="31"/>
      <c r="Q4940" s="31"/>
      <c r="R4940" s="137" t="str">
        <f ca="1">(IFERROR(IF($C4940="","",VLOOKUP(FİLTRE!$C4940,'SKT LİSTESİ'!$F:$AJ,15,0)),""))</f>
        <v/>
      </c>
      <c r="S4940" s="138" t="str">
        <f ca="1">IFERROR(IF($C4940="","",VLOOKUP(FİLTRE!$C4940,'SKT LİSTESİ'!$F:$AJ,16,0)),"")</f>
        <v/>
      </c>
      <c r="AF4940" s="179" t="str">
        <f t="shared" ca="1" si="306"/>
        <v/>
      </c>
      <c r="AG4940" s="179">
        <f t="shared" ca="1" si="307"/>
        <v>0</v>
      </c>
      <c r="AH4940" s="179">
        <f t="shared" ca="1" si="308"/>
        <v>0</v>
      </c>
    </row>
    <row r="4941" spans="2:34" ht="15.75" x14ac:dyDescent="0.25">
      <c r="B4941">
        <f t="shared" ca="1" si="305"/>
        <v>4929</v>
      </c>
      <c r="C4941" t="str">
        <f ca="1">IFERROR(VLOOKUP(B4941,'SKT LİSTESİ'!F:F,1,0),"")</f>
        <v/>
      </c>
      <c r="E4941" s="128" t="str">
        <f ca="1">IFERROR(IF($C4941="","",VLOOKUP(FİLTRE!$C4941,'SKT LİSTESİ'!$F:$S,5,0)),"")</f>
        <v/>
      </c>
      <c r="F4941" s="129" t="str">
        <f ca="1">IFERROR(IF($C4941="","",VLOOKUP(FİLTRE!$C4941,'SKT LİSTESİ'!$F:$S,7,0)),"")</f>
        <v/>
      </c>
      <c r="G4941" s="130" t="str">
        <f ca="1">IFERROR(IF($C4941="","",VLOOKUP(FİLTRE!$C4941,'SKT LİSTESİ'!$F:$S,8,0)),"")</f>
        <v/>
      </c>
      <c r="H4941" s="131" t="str">
        <f ca="1">IF(E4941="","",IF($C4941="","",VLOOKUP(FİLTRE!$C4941,'SKT LİSTESİ'!$F:$S,9,0)))</f>
        <v/>
      </c>
      <c r="I4941" s="132" t="str">
        <f ca="1">IFERROR(IF($C4941="","",VLOOKUP(FİLTRE!$C4941,'SKT LİSTESİ'!$F:$S,10,0)),"")</f>
        <v/>
      </c>
      <c r="J4941" s="133" t="str">
        <f ca="1">IFERROR(IF($C4941="","",VLOOKUP(FİLTRE!$C4941,'SKT LİSTESİ'!$F:$S,11,0)),"")</f>
        <v/>
      </c>
      <c r="K4941" s="134" t="str">
        <f ca="1">IFERROR(IF($C4941="","",VLOOKUP(FİLTRE!$C4941,'SKT LİSTESİ'!$F:$S,12,0)),"")</f>
        <v/>
      </c>
      <c r="L4941" s="134" t="str">
        <f ca="1">IFERROR(IF($C4941="","",VLOOKUP(FİLTRE!$C4941,'SKT LİSTESİ'!$F:$S,13,0)),"")</f>
        <v/>
      </c>
      <c r="M4941" s="135" t="str">
        <f ca="1">IFERROR(IF($C4941="","",VLOOKUP(FİLTRE!$C4941,'SKT LİSTESİ'!$F:$AJ,14,0)),"")</f>
        <v/>
      </c>
      <c r="N4941" s="31" t="str">
        <f ca="1">IFERROR(IF($C4941="","",VLOOKUP(FİLTRE!$C4941,'SKT LİSTESİ'!$F:$AJ,22,0)),"")</f>
        <v/>
      </c>
      <c r="O4941" s="136" t="str">
        <f ca="1">IFERROR(IF($C4941="","",VLOOKUP(FİLTRE!$C4941,'SKT LİSTESİ'!$F:$AJ,23,0)),"")</f>
        <v/>
      </c>
      <c r="P4941" s="31"/>
      <c r="Q4941" s="31"/>
      <c r="R4941" s="137" t="str">
        <f ca="1">(IFERROR(IF($C4941="","",VLOOKUP(FİLTRE!$C4941,'SKT LİSTESİ'!$F:$AJ,15,0)),""))</f>
        <v/>
      </c>
      <c r="S4941" s="138" t="str">
        <f ca="1">IFERROR(IF($C4941="","",VLOOKUP(FİLTRE!$C4941,'SKT LİSTESİ'!$F:$AJ,16,0)),"")</f>
        <v/>
      </c>
      <c r="AF4941" s="179" t="str">
        <f t="shared" ca="1" si="306"/>
        <v/>
      </c>
      <c r="AG4941" s="179">
        <f t="shared" ca="1" si="307"/>
        <v>0</v>
      </c>
      <c r="AH4941" s="179">
        <f t="shared" ca="1" si="308"/>
        <v>0</v>
      </c>
    </row>
    <row r="4942" spans="2:34" ht="15.75" x14ac:dyDescent="0.25">
      <c r="B4942">
        <f t="shared" ref="B4942:B5005" ca="1" si="309">IF($Y$2=1,(ROW()-12),"")</f>
        <v>4930</v>
      </c>
      <c r="C4942" t="str">
        <f ca="1">IFERROR(VLOOKUP(B4942,'SKT LİSTESİ'!F:F,1,0),"")</f>
        <v/>
      </c>
      <c r="E4942" s="128" t="str">
        <f ca="1">IFERROR(IF($C4942="","",VLOOKUP(FİLTRE!$C4942,'SKT LİSTESİ'!$F:$S,5,0)),"")</f>
        <v/>
      </c>
      <c r="F4942" s="129" t="str">
        <f ca="1">IFERROR(IF($C4942="","",VLOOKUP(FİLTRE!$C4942,'SKT LİSTESİ'!$F:$S,7,0)),"")</f>
        <v/>
      </c>
      <c r="G4942" s="130" t="str">
        <f ca="1">IFERROR(IF($C4942="","",VLOOKUP(FİLTRE!$C4942,'SKT LİSTESİ'!$F:$S,8,0)),"")</f>
        <v/>
      </c>
      <c r="H4942" s="131" t="str">
        <f ca="1">IF(E4942="","",IF($C4942="","",VLOOKUP(FİLTRE!$C4942,'SKT LİSTESİ'!$F:$S,9,0)))</f>
        <v/>
      </c>
      <c r="I4942" s="132" t="str">
        <f ca="1">IFERROR(IF($C4942="","",VLOOKUP(FİLTRE!$C4942,'SKT LİSTESİ'!$F:$S,10,0)),"")</f>
        <v/>
      </c>
      <c r="J4942" s="133" t="str">
        <f ca="1">IFERROR(IF($C4942="","",VLOOKUP(FİLTRE!$C4942,'SKT LİSTESİ'!$F:$S,11,0)),"")</f>
        <v/>
      </c>
      <c r="K4942" s="134" t="str">
        <f ca="1">IFERROR(IF($C4942="","",VLOOKUP(FİLTRE!$C4942,'SKT LİSTESİ'!$F:$S,12,0)),"")</f>
        <v/>
      </c>
      <c r="L4942" s="134" t="str">
        <f ca="1">IFERROR(IF($C4942="","",VLOOKUP(FİLTRE!$C4942,'SKT LİSTESİ'!$F:$S,13,0)),"")</f>
        <v/>
      </c>
      <c r="M4942" s="135" t="str">
        <f ca="1">IFERROR(IF($C4942="","",VLOOKUP(FİLTRE!$C4942,'SKT LİSTESİ'!$F:$AJ,14,0)),"")</f>
        <v/>
      </c>
      <c r="N4942" s="31" t="str">
        <f ca="1">IFERROR(IF($C4942="","",VLOOKUP(FİLTRE!$C4942,'SKT LİSTESİ'!$F:$AJ,22,0)),"")</f>
        <v/>
      </c>
      <c r="O4942" s="136" t="str">
        <f ca="1">IFERROR(IF($C4942="","",VLOOKUP(FİLTRE!$C4942,'SKT LİSTESİ'!$F:$AJ,23,0)),"")</f>
        <v/>
      </c>
      <c r="P4942" s="31"/>
      <c r="Q4942" s="31"/>
      <c r="R4942" s="137" t="str">
        <f ca="1">(IFERROR(IF($C4942="","",VLOOKUP(FİLTRE!$C4942,'SKT LİSTESİ'!$F:$AJ,15,0)),""))</f>
        <v/>
      </c>
      <c r="S4942" s="138" t="str">
        <f ca="1">IFERROR(IF($C4942="","",VLOOKUP(FİLTRE!$C4942,'SKT LİSTESİ'!$F:$AJ,16,0)),"")</f>
        <v/>
      </c>
      <c r="AF4942" s="179" t="str">
        <f t="shared" ref="AF4942:AF5005" ca="1" si="310">IF(E4942&lt;&gt;"SAYIM",K4942,
(IF(AND(E4942="SAYIM",R4942=0),0,(COUNTIFS(E:E,"SAYIM",F:F,F4942,R:R,"&gt;"&amp;0)))))</f>
        <v/>
      </c>
      <c r="AG4942" s="179">
        <f t="shared" ref="AG4942:AG5005" ca="1" si="311">IF(E4942="SAYIM",(IFERROR(R4942/AF4942,0)),0)</f>
        <v>0</v>
      </c>
      <c r="AH4942" s="179">
        <f t="shared" ref="AH4942:AH5005" ca="1" si="312">IF(E4942="SAYIM",(IFERROR(S4942/AF4942,0)),0)</f>
        <v>0</v>
      </c>
    </row>
    <row r="4943" spans="2:34" ht="15.75" x14ac:dyDescent="0.25">
      <c r="B4943">
        <f t="shared" ca="1" si="309"/>
        <v>4931</v>
      </c>
      <c r="C4943" t="str">
        <f ca="1">IFERROR(VLOOKUP(B4943,'SKT LİSTESİ'!F:F,1,0),"")</f>
        <v/>
      </c>
      <c r="E4943" s="128" t="str">
        <f ca="1">IFERROR(IF($C4943="","",VLOOKUP(FİLTRE!$C4943,'SKT LİSTESİ'!$F:$S,5,0)),"")</f>
        <v/>
      </c>
      <c r="F4943" s="129" t="str">
        <f ca="1">IFERROR(IF($C4943="","",VLOOKUP(FİLTRE!$C4943,'SKT LİSTESİ'!$F:$S,7,0)),"")</f>
        <v/>
      </c>
      <c r="G4943" s="130" t="str">
        <f ca="1">IFERROR(IF($C4943="","",VLOOKUP(FİLTRE!$C4943,'SKT LİSTESİ'!$F:$S,8,0)),"")</f>
        <v/>
      </c>
      <c r="H4943" s="131" t="str">
        <f ca="1">IF(E4943="","",IF($C4943="","",VLOOKUP(FİLTRE!$C4943,'SKT LİSTESİ'!$F:$S,9,0)))</f>
        <v/>
      </c>
      <c r="I4943" s="132" t="str">
        <f ca="1">IFERROR(IF($C4943="","",VLOOKUP(FİLTRE!$C4943,'SKT LİSTESİ'!$F:$S,10,0)),"")</f>
        <v/>
      </c>
      <c r="J4943" s="133" t="str">
        <f ca="1">IFERROR(IF($C4943="","",VLOOKUP(FİLTRE!$C4943,'SKT LİSTESİ'!$F:$S,11,0)),"")</f>
        <v/>
      </c>
      <c r="K4943" s="134" t="str">
        <f ca="1">IFERROR(IF($C4943="","",VLOOKUP(FİLTRE!$C4943,'SKT LİSTESİ'!$F:$S,12,0)),"")</f>
        <v/>
      </c>
      <c r="L4943" s="134" t="str">
        <f ca="1">IFERROR(IF($C4943="","",VLOOKUP(FİLTRE!$C4943,'SKT LİSTESİ'!$F:$S,13,0)),"")</f>
        <v/>
      </c>
      <c r="M4943" s="135" t="str">
        <f ca="1">IFERROR(IF($C4943="","",VLOOKUP(FİLTRE!$C4943,'SKT LİSTESİ'!$F:$AJ,14,0)),"")</f>
        <v/>
      </c>
      <c r="N4943" s="31" t="str">
        <f ca="1">IFERROR(IF($C4943="","",VLOOKUP(FİLTRE!$C4943,'SKT LİSTESİ'!$F:$AJ,22,0)),"")</f>
        <v/>
      </c>
      <c r="O4943" s="136" t="str">
        <f ca="1">IFERROR(IF($C4943="","",VLOOKUP(FİLTRE!$C4943,'SKT LİSTESİ'!$F:$AJ,23,0)),"")</f>
        <v/>
      </c>
      <c r="P4943" s="31"/>
      <c r="Q4943" s="31"/>
      <c r="R4943" s="137" t="str">
        <f ca="1">(IFERROR(IF($C4943="","",VLOOKUP(FİLTRE!$C4943,'SKT LİSTESİ'!$F:$AJ,15,0)),""))</f>
        <v/>
      </c>
      <c r="S4943" s="138" t="str">
        <f ca="1">IFERROR(IF($C4943="","",VLOOKUP(FİLTRE!$C4943,'SKT LİSTESİ'!$F:$AJ,16,0)),"")</f>
        <v/>
      </c>
      <c r="AF4943" s="179" t="str">
        <f t="shared" ca="1" si="310"/>
        <v/>
      </c>
      <c r="AG4943" s="179">
        <f t="shared" ca="1" si="311"/>
        <v>0</v>
      </c>
      <c r="AH4943" s="179">
        <f t="shared" ca="1" si="312"/>
        <v>0</v>
      </c>
    </row>
    <row r="4944" spans="2:34" ht="15.75" x14ac:dyDescent="0.25">
      <c r="B4944">
        <f t="shared" ca="1" si="309"/>
        <v>4932</v>
      </c>
      <c r="C4944" t="str">
        <f ca="1">IFERROR(VLOOKUP(B4944,'SKT LİSTESİ'!F:F,1,0),"")</f>
        <v/>
      </c>
      <c r="E4944" s="128" t="str">
        <f ca="1">IFERROR(IF($C4944="","",VLOOKUP(FİLTRE!$C4944,'SKT LİSTESİ'!$F:$S,5,0)),"")</f>
        <v/>
      </c>
      <c r="F4944" s="129" t="str">
        <f ca="1">IFERROR(IF($C4944="","",VLOOKUP(FİLTRE!$C4944,'SKT LİSTESİ'!$F:$S,7,0)),"")</f>
        <v/>
      </c>
      <c r="G4944" s="130" t="str">
        <f ca="1">IFERROR(IF($C4944="","",VLOOKUP(FİLTRE!$C4944,'SKT LİSTESİ'!$F:$S,8,0)),"")</f>
        <v/>
      </c>
      <c r="H4944" s="131" t="str">
        <f ca="1">IF(E4944="","",IF($C4944="","",VLOOKUP(FİLTRE!$C4944,'SKT LİSTESİ'!$F:$S,9,0)))</f>
        <v/>
      </c>
      <c r="I4944" s="132" t="str">
        <f ca="1">IFERROR(IF($C4944="","",VLOOKUP(FİLTRE!$C4944,'SKT LİSTESİ'!$F:$S,10,0)),"")</f>
        <v/>
      </c>
      <c r="J4944" s="133" t="str">
        <f ca="1">IFERROR(IF($C4944="","",VLOOKUP(FİLTRE!$C4944,'SKT LİSTESİ'!$F:$S,11,0)),"")</f>
        <v/>
      </c>
      <c r="K4944" s="134" t="str">
        <f ca="1">IFERROR(IF($C4944="","",VLOOKUP(FİLTRE!$C4944,'SKT LİSTESİ'!$F:$S,12,0)),"")</f>
        <v/>
      </c>
      <c r="L4944" s="134" t="str">
        <f ca="1">IFERROR(IF($C4944="","",VLOOKUP(FİLTRE!$C4944,'SKT LİSTESİ'!$F:$S,13,0)),"")</f>
        <v/>
      </c>
      <c r="M4944" s="135" t="str">
        <f ca="1">IFERROR(IF($C4944="","",VLOOKUP(FİLTRE!$C4944,'SKT LİSTESİ'!$F:$AJ,14,0)),"")</f>
        <v/>
      </c>
      <c r="N4944" s="31" t="str">
        <f ca="1">IFERROR(IF($C4944="","",VLOOKUP(FİLTRE!$C4944,'SKT LİSTESİ'!$F:$AJ,22,0)),"")</f>
        <v/>
      </c>
      <c r="O4944" s="136" t="str">
        <f ca="1">IFERROR(IF($C4944="","",VLOOKUP(FİLTRE!$C4944,'SKT LİSTESİ'!$F:$AJ,23,0)),"")</f>
        <v/>
      </c>
      <c r="P4944" s="31"/>
      <c r="Q4944" s="31"/>
      <c r="R4944" s="137" t="str">
        <f ca="1">(IFERROR(IF($C4944="","",VLOOKUP(FİLTRE!$C4944,'SKT LİSTESİ'!$F:$AJ,15,0)),""))</f>
        <v/>
      </c>
      <c r="S4944" s="138" t="str">
        <f ca="1">IFERROR(IF($C4944="","",VLOOKUP(FİLTRE!$C4944,'SKT LİSTESİ'!$F:$AJ,16,0)),"")</f>
        <v/>
      </c>
      <c r="AF4944" s="179" t="str">
        <f t="shared" ca="1" si="310"/>
        <v/>
      </c>
      <c r="AG4944" s="179">
        <f t="shared" ca="1" si="311"/>
        <v>0</v>
      </c>
      <c r="AH4944" s="179">
        <f t="shared" ca="1" si="312"/>
        <v>0</v>
      </c>
    </row>
    <row r="4945" spans="2:34" ht="15.75" x14ac:dyDescent="0.25">
      <c r="B4945">
        <f t="shared" ca="1" si="309"/>
        <v>4933</v>
      </c>
      <c r="C4945" t="str">
        <f ca="1">IFERROR(VLOOKUP(B4945,'SKT LİSTESİ'!F:F,1,0),"")</f>
        <v/>
      </c>
      <c r="E4945" s="128" t="str">
        <f ca="1">IFERROR(IF($C4945="","",VLOOKUP(FİLTRE!$C4945,'SKT LİSTESİ'!$F:$S,5,0)),"")</f>
        <v/>
      </c>
      <c r="F4945" s="129" t="str">
        <f ca="1">IFERROR(IF($C4945="","",VLOOKUP(FİLTRE!$C4945,'SKT LİSTESİ'!$F:$S,7,0)),"")</f>
        <v/>
      </c>
      <c r="G4945" s="130" t="str">
        <f ca="1">IFERROR(IF($C4945="","",VLOOKUP(FİLTRE!$C4945,'SKT LİSTESİ'!$F:$S,8,0)),"")</f>
        <v/>
      </c>
      <c r="H4945" s="131" t="str">
        <f ca="1">IF(E4945="","",IF($C4945="","",VLOOKUP(FİLTRE!$C4945,'SKT LİSTESİ'!$F:$S,9,0)))</f>
        <v/>
      </c>
      <c r="I4945" s="132" t="str">
        <f ca="1">IFERROR(IF($C4945="","",VLOOKUP(FİLTRE!$C4945,'SKT LİSTESİ'!$F:$S,10,0)),"")</f>
        <v/>
      </c>
      <c r="J4945" s="133" t="str">
        <f ca="1">IFERROR(IF($C4945="","",VLOOKUP(FİLTRE!$C4945,'SKT LİSTESİ'!$F:$S,11,0)),"")</f>
        <v/>
      </c>
      <c r="K4945" s="134" t="str">
        <f ca="1">IFERROR(IF($C4945="","",VLOOKUP(FİLTRE!$C4945,'SKT LİSTESİ'!$F:$S,12,0)),"")</f>
        <v/>
      </c>
      <c r="L4945" s="134" t="str">
        <f ca="1">IFERROR(IF($C4945="","",VLOOKUP(FİLTRE!$C4945,'SKT LİSTESİ'!$F:$S,13,0)),"")</f>
        <v/>
      </c>
      <c r="M4945" s="135" t="str">
        <f ca="1">IFERROR(IF($C4945="","",VLOOKUP(FİLTRE!$C4945,'SKT LİSTESİ'!$F:$AJ,14,0)),"")</f>
        <v/>
      </c>
      <c r="N4945" s="31" t="str">
        <f ca="1">IFERROR(IF($C4945="","",VLOOKUP(FİLTRE!$C4945,'SKT LİSTESİ'!$F:$AJ,22,0)),"")</f>
        <v/>
      </c>
      <c r="O4945" s="136" t="str">
        <f ca="1">IFERROR(IF($C4945="","",VLOOKUP(FİLTRE!$C4945,'SKT LİSTESİ'!$F:$AJ,23,0)),"")</f>
        <v/>
      </c>
      <c r="P4945" s="31"/>
      <c r="Q4945" s="31"/>
      <c r="R4945" s="137" t="str">
        <f ca="1">(IFERROR(IF($C4945="","",VLOOKUP(FİLTRE!$C4945,'SKT LİSTESİ'!$F:$AJ,15,0)),""))</f>
        <v/>
      </c>
      <c r="S4945" s="138" t="str">
        <f ca="1">IFERROR(IF($C4945="","",VLOOKUP(FİLTRE!$C4945,'SKT LİSTESİ'!$F:$AJ,16,0)),"")</f>
        <v/>
      </c>
      <c r="AF4945" s="179" t="str">
        <f t="shared" ca="1" si="310"/>
        <v/>
      </c>
      <c r="AG4945" s="179">
        <f t="shared" ca="1" si="311"/>
        <v>0</v>
      </c>
      <c r="AH4945" s="179">
        <f t="shared" ca="1" si="312"/>
        <v>0</v>
      </c>
    </row>
    <row r="4946" spans="2:34" ht="15.75" x14ac:dyDescent="0.25">
      <c r="B4946">
        <f t="shared" ca="1" si="309"/>
        <v>4934</v>
      </c>
      <c r="C4946" t="str">
        <f ca="1">IFERROR(VLOOKUP(B4946,'SKT LİSTESİ'!F:F,1,0),"")</f>
        <v/>
      </c>
      <c r="E4946" s="128" t="str">
        <f ca="1">IFERROR(IF($C4946="","",VLOOKUP(FİLTRE!$C4946,'SKT LİSTESİ'!$F:$S,5,0)),"")</f>
        <v/>
      </c>
      <c r="F4946" s="129" t="str">
        <f ca="1">IFERROR(IF($C4946="","",VLOOKUP(FİLTRE!$C4946,'SKT LİSTESİ'!$F:$S,7,0)),"")</f>
        <v/>
      </c>
      <c r="G4946" s="130" t="str">
        <f ca="1">IFERROR(IF($C4946="","",VLOOKUP(FİLTRE!$C4946,'SKT LİSTESİ'!$F:$S,8,0)),"")</f>
        <v/>
      </c>
      <c r="H4946" s="131" t="str">
        <f ca="1">IF(E4946="","",IF($C4946="","",VLOOKUP(FİLTRE!$C4946,'SKT LİSTESİ'!$F:$S,9,0)))</f>
        <v/>
      </c>
      <c r="I4946" s="132" t="str">
        <f ca="1">IFERROR(IF($C4946="","",VLOOKUP(FİLTRE!$C4946,'SKT LİSTESİ'!$F:$S,10,0)),"")</f>
        <v/>
      </c>
      <c r="J4946" s="133" t="str">
        <f ca="1">IFERROR(IF($C4946="","",VLOOKUP(FİLTRE!$C4946,'SKT LİSTESİ'!$F:$S,11,0)),"")</f>
        <v/>
      </c>
      <c r="K4946" s="134" t="str">
        <f ca="1">IFERROR(IF($C4946="","",VLOOKUP(FİLTRE!$C4946,'SKT LİSTESİ'!$F:$S,12,0)),"")</f>
        <v/>
      </c>
      <c r="L4946" s="134" t="str">
        <f ca="1">IFERROR(IF($C4946="","",VLOOKUP(FİLTRE!$C4946,'SKT LİSTESİ'!$F:$S,13,0)),"")</f>
        <v/>
      </c>
      <c r="M4946" s="135" t="str">
        <f ca="1">IFERROR(IF($C4946="","",VLOOKUP(FİLTRE!$C4946,'SKT LİSTESİ'!$F:$AJ,14,0)),"")</f>
        <v/>
      </c>
      <c r="N4946" s="31" t="str">
        <f ca="1">IFERROR(IF($C4946="","",VLOOKUP(FİLTRE!$C4946,'SKT LİSTESİ'!$F:$AJ,22,0)),"")</f>
        <v/>
      </c>
      <c r="O4946" s="136" t="str">
        <f ca="1">IFERROR(IF($C4946="","",VLOOKUP(FİLTRE!$C4946,'SKT LİSTESİ'!$F:$AJ,23,0)),"")</f>
        <v/>
      </c>
      <c r="P4946" s="31"/>
      <c r="Q4946" s="31"/>
      <c r="R4946" s="137" t="str">
        <f ca="1">(IFERROR(IF($C4946="","",VLOOKUP(FİLTRE!$C4946,'SKT LİSTESİ'!$F:$AJ,15,0)),""))</f>
        <v/>
      </c>
      <c r="S4946" s="138" t="str">
        <f ca="1">IFERROR(IF($C4946="","",VLOOKUP(FİLTRE!$C4946,'SKT LİSTESİ'!$F:$AJ,16,0)),"")</f>
        <v/>
      </c>
      <c r="AF4946" s="179" t="str">
        <f t="shared" ca="1" si="310"/>
        <v/>
      </c>
      <c r="AG4946" s="179">
        <f t="shared" ca="1" si="311"/>
        <v>0</v>
      </c>
      <c r="AH4946" s="179">
        <f t="shared" ca="1" si="312"/>
        <v>0</v>
      </c>
    </row>
    <row r="4947" spans="2:34" ht="15.75" x14ac:dyDescent="0.25">
      <c r="B4947">
        <f t="shared" ca="1" si="309"/>
        <v>4935</v>
      </c>
      <c r="C4947" t="str">
        <f ca="1">IFERROR(VLOOKUP(B4947,'SKT LİSTESİ'!F:F,1,0),"")</f>
        <v/>
      </c>
      <c r="E4947" s="128" t="str">
        <f ca="1">IFERROR(IF($C4947="","",VLOOKUP(FİLTRE!$C4947,'SKT LİSTESİ'!$F:$S,5,0)),"")</f>
        <v/>
      </c>
      <c r="F4947" s="129" t="str">
        <f ca="1">IFERROR(IF($C4947="","",VLOOKUP(FİLTRE!$C4947,'SKT LİSTESİ'!$F:$S,7,0)),"")</f>
        <v/>
      </c>
      <c r="G4947" s="130" t="str">
        <f ca="1">IFERROR(IF($C4947="","",VLOOKUP(FİLTRE!$C4947,'SKT LİSTESİ'!$F:$S,8,0)),"")</f>
        <v/>
      </c>
      <c r="H4947" s="131" t="str">
        <f ca="1">IF(E4947="","",IF($C4947="","",VLOOKUP(FİLTRE!$C4947,'SKT LİSTESİ'!$F:$S,9,0)))</f>
        <v/>
      </c>
      <c r="I4947" s="132" t="str">
        <f ca="1">IFERROR(IF($C4947="","",VLOOKUP(FİLTRE!$C4947,'SKT LİSTESİ'!$F:$S,10,0)),"")</f>
        <v/>
      </c>
      <c r="J4947" s="133" t="str">
        <f ca="1">IFERROR(IF($C4947="","",VLOOKUP(FİLTRE!$C4947,'SKT LİSTESİ'!$F:$S,11,0)),"")</f>
        <v/>
      </c>
      <c r="K4947" s="134" t="str">
        <f ca="1">IFERROR(IF($C4947="","",VLOOKUP(FİLTRE!$C4947,'SKT LİSTESİ'!$F:$S,12,0)),"")</f>
        <v/>
      </c>
      <c r="L4947" s="134" t="str">
        <f ca="1">IFERROR(IF($C4947="","",VLOOKUP(FİLTRE!$C4947,'SKT LİSTESİ'!$F:$S,13,0)),"")</f>
        <v/>
      </c>
      <c r="M4947" s="135" t="str">
        <f ca="1">IFERROR(IF($C4947="","",VLOOKUP(FİLTRE!$C4947,'SKT LİSTESİ'!$F:$AJ,14,0)),"")</f>
        <v/>
      </c>
      <c r="N4947" s="31" t="str">
        <f ca="1">IFERROR(IF($C4947="","",VLOOKUP(FİLTRE!$C4947,'SKT LİSTESİ'!$F:$AJ,22,0)),"")</f>
        <v/>
      </c>
      <c r="O4947" s="136" t="str">
        <f ca="1">IFERROR(IF($C4947="","",VLOOKUP(FİLTRE!$C4947,'SKT LİSTESİ'!$F:$AJ,23,0)),"")</f>
        <v/>
      </c>
      <c r="P4947" s="31"/>
      <c r="Q4947" s="31"/>
      <c r="R4947" s="137" t="str">
        <f ca="1">(IFERROR(IF($C4947="","",VLOOKUP(FİLTRE!$C4947,'SKT LİSTESİ'!$F:$AJ,15,0)),""))</f>
        <v/>
      </c>
      <c r="S4947" s="138" t="str">
        <f ca="1">IFERROR(IF($C4947="","",VLOOKUP(FİLTRE!$C4947,'SKT LİSTESİ'!$F:$AJ,16,0)),"")</f>
        <v/>
      </c>
      <c r="AF4947" s="179" t="str">
        <f t="shared" ca="1" si="310"/>
        <v/>
      </c>
      <c r="AG4947" s="179">
        <f t="shared" ca="1" si="311"/>
        <v>0</v>
      </c>
      <c r="AH4947" s="179">
        <f t="shared" ca="1" si="312"/>
        <v>0</v>
      </c>
    </row>
    <row r="4948" spans="2:34" ht="15.75" x14ac:dyDescent="0.25">
      <c r="B4948">
        <f t="shared" ca="1" si="309"/>
        <v>4936</v>
      </c>
      <c r="C4948" t="str">
        <f ca="1">IFERROR(VLOOKUP(B4948,'SKT LİSTESİ'!F:F,1,0),"")</f>
        <v/>
      </c>
      <c r="E4948" s="128" t="str">
        <f ca="1">IFERROR(IF($C4948="","",VLOOKUP(FİLTRE!$C4948,'SKT LİSTESİ'!$F:$S,5,0)),"")</f>
        <v/>
      </c>
      <c r="F4948" s="129" t="str">
        <f ca="1">IFERROR(IF($C4948="","",VLOOKUP(FİLTRE!$C4948,'SKT LİSTESİ'!$F:$S,7,0)),"")</f>
        <v/>
      </c>
      <c r="G4948" s="130" t="str">
        <f ca="1">IFERROR(IF($C4948="","",VLOOKUP(FİLTRE!$C4948,'SKT LİSTESİ'!$F:$S,8,0)),"")</f>
        <v/>
      </c>
      <c r="H4948" s="131" t="str">
        <f ca="1">IF(E4948="","",IF($C4948="","",VLOOKUP(FİLTRE!$C4948,'SKT LİSTESİ'!$F:$S,9,0)))</f>
        <v/>
      </c>
      <c r="I4948" s="132" t="str">
        <f ca="1">IFERROR(IF($C4948="","",VLOOKUP(FİLTRE!$C4948,'SKT LİSTESİ'!$F:$S,10,0)),"")</f>
        <v/>
      </c>
      <c r="J4948" s="133" t="str">
        <f ca="1">IFERROR(IF($C4948="","",VLOOKUP(FİLTRE!$C4948,'SKT LİSTESİ'!$F:$S,11,0)),"")</f>
        <v/>
      </c>
      <c r="K4948" s="134" t="str">
        <f ca="1">IFERROR(IF($C4948="","",VLOOKUP(FİLTRE!$C4948,'SKT LİSTESİ'!$F:$S,12,0)),"")</f>
        <v/>
      </c>
      <c r="L4948" s="134" t="str">
        <f ca="1">IFERROR(IF($C4948="","",VLOOKUP(FİLTRE!$C4948,'SKT LİSTESİ'!$F:$S,13,0)),"")</f>
        <v/>
      </c>
      <c r="M4948" s="135" t="str">
        <f ca="1">IFERROR(IF($C4948="","",VLOOKUP(FİLTRE!$C4948,'SKT LİSTESİ'!$F:$AJ,14,0)),"")</f>
        <v/>
      </c>
      <c r="N4948" s="31" t="str">
        <f ca="1">IFERROR(IF($C4948="","",VLOOKUP(FİLTRE!$C4948,'SKT LİSTESİ'!$F:$AJ,22,0)),"")</f>
        <v/>
      </c>
      <c r="O4948" s="136" t="str">
        <f ca="1">IFERROR(IF($C4948="","",VLOOKUP(FİLTRE!$C4948,'SKT LİSTESİ'!$F:$AJ,23,0)),"")</f>
        <v/>
      </c>
      <c r="P4948" s="31"/>
      <c r="Q4948" s="31"/>
      <c r="R4948" s="137" t="str">
        <f ca="1">(IFERROR(IF($C4948="","",VLOOKUP(FİLTRE!$C4948,'SKT LİSTESİ'!$F:$AJ,15,0)),""))</f>
        <v/>
      </c>
      <c r="S4948" s="138" t="str">
        <f ca="1">IFERROR(IF($C4948="","",VLOOKUP(FİLTRE!$C4948,'SKT LİSTESİ'!$F:$AJ,16,0)),"")</f>
        <v/>
      </c>
      <c r="AF4948" s="179" t="str">
        <f t="shared" ca="1" si="310"/>
        <v/>
      </c>
      <c r="AG4948" s="179">
        <f t="shared" ca="1" si="311"/>
        <v>0</v>
      </c>
      <c r="AH4948" s="179">
        <f t="shared" ca="1" si="312"/>
        <v>0</v>
      </c>
    </row>
    <row r="4949" spans="2:34" ht="15.75" x14ac:dyDescent="0.25">
      <c r="B4949">
        <f t="shared" ca="1" si="309"/>
        <v>4937</v>
      </c>
      <c r="C4949" t="str">
        <f ca="1">IFERROR(VLOOKUP(B4949,'SKT LİSTESİ'!F:F,1,0),"")</f>
        <v/>
      </c>
      <c r="E4949" s="128" t="str">
        <f ca="1">IFERROR(IF($C4949="","",VLOOKUP(FİLTRE!$C4949,'SKT LİSTESİ'!$F:$S,5,0)),"")</f>
        <v/>
      </c>
      <c r="F4949" s="129" t="str">
        <f ca="1">IFERROR(IF($C4949="","",VLOOKUP(FİLTRE!$C4949,'SKT LİSTESİ'!$F:$S,7,0)),"")</f>
        <v/>
      </c>
      <c r="G4949" s="130" t="str">
        <f ca="1">IFERROR(IF($C4949="","",VLOOKUP(FİLTRE!$C4949,'SKT LİSTESİ'!$F:$S,8,0)),"")</f>
        <v/>
      </c>
      <c r="H4949" s="131" t="str">
        <f ca="1">IF(E4949="","",IF($C4949="","",VLOOKUP(FİLTRE!$C4949,'SKT LİSTESİ'!$F:$S,9,0)))</f>
        <v/>
      </c>
      <c r="I4949" s="132" t="str">
        <f ca="1">IFERROR(IF($C4949="","",VLOOKUP(FİLTRE!$C4949,'SKT LİSTESİ'!$F:$S,10,0)),"")</f>
        <v/>
      </c>
      <c r="J4949" s="133" t="str">
        <f ca="1">IFERROR(IF($C4949="","",VLOOKUP(FİLTRE!$C4949,'SKT LİSTESİ'!$F:$S,11,0)),"")</f>
        <v/>
      </c>
      <c r="K4949" s="134" t="str">
        <f ca="1">IFERROR(IF($C4949="","",VLOOKUP(FİLTRE!$C4949,'SKT LİSTESİ'!$F:$S,12,0)),"")</f>
        <v/>
      </c>
      <c r="L4949" s="134" t="str">
        <f ca="1">IFERROR(IF($C4949="","",VLOOKUP(FİLTRE!$C4949,'SKT LİSTESİ'!$F:$S,13,0)),"")</f>
        <v/>
      </c>
      <c r="M4949" s="135" t="str">
        <f ca="1">IFERROR(IF($C4949="","",VLOOKUP(FİLTRE!$C4949,'SKT LİSTESİ'!$F:$AJ,14,0)),"")</f>
        <v/>
      </c>
      <c r="N4949" s="31" t="str">
        <f ca="1">IFERROR(IF($C4949="","",VLOOKUP(FİLTRE!$C4949,'SKT LİSTESİ'!$F:$AJ,22,0)),"")</f>
        <v/>
      </c>
      <c r="O4949" s="136" t="str">
        <f ca="1">IFERROR(IF($C4949="","",VLOOKUP(FİLTRE!$C4949,'SKT LİSTESİ'!$F:$AJ,23,0)),"")</f>
        <v/>
      </c>
      <c r="P4949" s="31"/>
      <c r="Q4949" s="31"/>
      <c r="R4949" s="137" t="str">
        <f ca="1">(IFERROR(IF($C4949="","",VLOOKUP(FİLTRE!$C4949,'SKT LİSTESİ'!$F:$AJ,15,0)),""))</f>
        <v/>
      </c>
      <c r="S4949" s="138" t="str">
        <f ca="1">IFERROR(IF($C4949="","",VLOOKUP(FİLTRE!$C4949,'SKT LİSTESİ'!$F:$AJ,16,0)),"")</f>
        <v/>
      </c>
      <c r="AF4949" s="179" t="str">
        <f t="shared" ca="1" si="310"/>
        <v/>
      </c>
      <c r="AG4949" s="179">
        <f t="shared" ca="1" si="311"/>
        <v>0</v>
      </c>
      <c r="AH4949" s="179">
        <f t="shared" ca="1" si="312"/>
        <v>0</v>
      </c>
    </row>
    <row r="4950" spans="2:34" ht="15.75" x14ac:dyDescent="0.25">
      <c r="B4950">
        <f t="shared" ca="1" si="309"/>
        <v>4938</v>
      </c>
      <c r="C4950" t="str">
        <f ca="1">IFERROR(VLOOKUP(B4950,'SKT LİSTESİ'!F:F,1,0),"")</f>
        <v/>
      </c>
      <c r="E4950" s="128" t="str">
        <f ca="1">IFERROR(IF($C4950="","",VLOOKUP(FİLTRE!$C4950,'SKT LİSTESİ'!$F:$S,5,0)),"")</f>
        <v/>
      </c>
      <c r="F4950" s="129" t="str">
        <f ca="1">IFERROR(IF($C4950="","",VLOOKUP(FİLTRE!$C4950,'SKT LİSTESİ'!$F:$S,7,0)),"")</f>
        <v/>
      </c>
      <c r="G4950" s="130" t="str">
        <f ca="1">IFERROR(IF($C4950="","",VLOOKUP(FİLTRE!$C4950,'SKT LİSTESİ'!$F:$S,8,0)),"")</f>
        <v/>
      </c>
      <c r="H4950" s="131" t="str">
        <f ca="1">IF(E4950="","",IF($C4950="","",VLOOKUP(FİLTRE!$C4950,'SKT LİSTESİ'!$F:$S,9,0)))</f>
        <v/>
      </c>
      <c r="I4950" s="132" t="str">
        <f ca="1">IFERROR(IF($C4950="","",VLOOKUP(FİLTRE!$C4950,'SKT LİSTESİ'!$F:$S,10,0)),"")</f>
        <v/>
      </c>
      <c r="J4950" s="133" t="str">
        <f ca="1">IFERROR(IF($C4950="","",VLOOKUP(FİLTRE!$C4950,'SKT LİSTESİ'!$F:$S,11,0)),"")</f>
        <v/>
      </c>
      <c r="K4950" s="134" t="str">
        <f ca="1">IFERROR(IF($C4950="","",VLOOKUP(FİLTRE!$C4950,'SKT LİSTESİ'!$F:$S,12,0)),"")</f>
        <v/>
      </c>
      <c r="L4950" s="134" t="str">
        <f ca="1">IFERROR(IF($C4950="","",VLOOKUP(FİLTRE!$C4950,'SKT LİSTESİ'!$F:$S,13,0)),"")</f>
        <v/>
      </c>
      <c r="M4950" s="135" t="str">
        <f ca="1">IFERROR(IF($C4950="","",VLOOKUP(FİLTRE!$C4950,'SKT LİSTESİ'!$F:$AJ,14,0)),"")</f>
        <v/>
      </c>
      <c r="N4950" s="31" t="str">
        <f ca="1">IFERROR(IF($C4950="","",VLOOKUP(FİLTRE!$C4950,'SKT LİSTESİ'!$F:$AJ,22,0)),"")</f>
        <v/>
      </c>
      <c r="O4950" s="136" t="str">
        <f ca="1">IFERROR(IF($C4950="","",VLOOKUP(FİLTRE!$C4950,'SKT LİSTESİ'!$F:$AJ,23,0)),"")</f>
        <v/>
      </c>
      <c r="P4950" s="31"/>
      <c r="Q4950" s="31"/>
      <c r="R4950" s="137" t="str">
        <f ca="1">(IFERROR(IF($C4950="","",VLOOKUP(FİLTRE!$C4950,'SKT LİSTESİ'!$F:$AJ,15,0)),""))</f>
        <v/>
      </c>
      <c r="S4950" s="138" t="str">
        <f ca="1">IFERROR(IF($C4950="","",VLOOKUP(FİLTRE!$C4950,'SKT LİSTESİ'!$F:$AJ,16,0)),"")</f>
        <v/>
      </c>
      <c r="AF4950" s="179" t="str">
        <f t="shared" ca="1" si="310"/>
        <v/>
      </c>
      <c r="AG4950" s="179">
        <f t="shared" ca="1" si="311"/>
        <v>0</v>
      </c>
      <c r="AH4950" s="179">
        <f t="shared" ca="1" si="312"/>
        <v>0</v>
      </c>
    </row>
    <row r="4951" spans="2:34" ht="15.75" x14ac:dyDescent="0.25">
      <c r="B4951">
        <f t="shared" ca="1" si="309"/>
        <v>4939</v>
      </c>
      <c r="C4951" t="str">
        <f ca="1">IFERROR(VLOOKUP(B4951,'SKT LİSTESİ'!F:F,1,0),"")</f>
        <v/>
      </c>
      <c r="E4951" s="128" t="str">
        <f ca="1">IFERROR(IF($C4951="","",VLOOKUP(FİLTRE!$C4951,'SKT LİSTESİ'!$F:$S,5,0)),"")</f>
        <v/>
      </c>
      <c r="F4951" s="129" t="str">
        <f ca="1">IFERROR(IF($C4951="","",VLOOKUP(FİLTRE!$C4951,'SKT LİSTESİ'!$F:$S,7,0)),"")</f>
        <v/>
      </c>
      <c r="G4951" s="130" t="str">
        <f ca="1">IFERROR(IF($C4951="","",VLOOKUP(FİLTRE!$C4951,'SKT LİSTESİ'!$F:$S,8,0)),"")</f>
        <v/>
      </c>
      <c r="H4951" s="131" t="str">
        <f ca="1">IF(E4951="","",IF($C4951="","",VLOOKUP(FİLTRE!$C4951,'SKT LİSTESİ'!$F:$S,9,0)))</f>
        <v/>
      </c>
      <c r="I4951" s="132" t="str">
        <f ca="1">IFERROR(IF($C4951="","",VLOOKUP(FİLTRE!$C4951,'SKT LİSTESİ'!$F:$S,10,0)),"")</f>
        <v/>
      </c>
      <c r="J4951" s="133" t="str">
        <f ca="1">IFERROR(IF($C4951="","",VLOOKUP(FİLTRE!$C4951,'SKT LİSTESİ'!$F:$S,11,0)),"")</f>
        <v/>
      </c>
      <c r="K4951" s="134" t="str">
        <f ca="1">IFERROR(IF($C4951="","",VLOOKUP(FİLTRE!$C4951,'SKT LİSTESİ'!$F:$S,12,0)),"")</f>
        <v/>
      </c>
      <c r="L4951" s="134" t="str">
        <f ca="1">IFERROR(IF($C4951="","",VLOOKUP(FİLTRE!$C4951,'SKT LİSTESİ'!$F:$S,13,0)),"")</f>
        <v/>
      </c>
      <c r="M4951" s="135" t="str">
        <f ca="1">IFERROR(IF($C4951="","",VLOOKUP(FİLTRE!$C4951,'SKT LİSTESİ'!$F:$AJ,14,0)),"")</f>
        <v/>
      </c>
      <c r="N4951" s="31" t="str">
        <f ca="1">IFERROR(IF($C4951="","",VLOOKUP(FİLTRE!$C4951,'SKT LİSTESİ'!$F:$AJ,22,0)),"")</f>
        <v/>
      </c>
      <c r="O4951" s="136" t="str">
        <f ca="1">IFERROR(IF($C4951="","",VLOOKUP(FİLTRE!$C4951,'SKT LİSTESİ'!$F:$AJ,23,0)),"")</f>
        <v/>
      </c>
      <c r="P4951" s="31"/>
      <c r="Q4951" s="31"/>
      <c r="R4951" s="137" t="str">
        <f ca="1">(IFERROR(IF($C4951="","",VLOOKUP(FİLTRE!$C4951,'SKT LİSTESİ'!$F:$AJ,15,0)),""))</f>
        <v/>
      </c>
      <c r="S4951" s="138" t="str">
        <f ca="1">IFERROR(IF($C4951="","",VLOOKUP(FİLTRE!$C4951,'SKT LİSTESİ'!$F:$AJ,16,0)),"")</f>
        <v/>
      </c>
      <c r="AF4951" s="179" t="str">
        <f t="shared" ca="1" si="310"/>
        <v/>
      </c>
      <c r="AG4951" s="179">
        <f t="shared" ca="1" si="311"/>
        <v>0</v>
      </c>
      <c r="AH4951" s="179">
        <f t="shared" ca="1" si="312"/>
        <v>0</v>
      </c>
    </row>
    <row r="4952" spans="2:34" ht="15.75" x14ac:dyDescent="0.25">
      <c r="B4952">
        <f t="shared" ca="1" si="309"/>
        <v>4940</v>
      </c>
      <c r="C4952" t="str">
        <f ca="1">IFERROR(VLOOKUP(B4952,'SKT LİSTESİ'!F:F,1,0),"")</f>
        <v/>
      </c>
      <c r="E4952" s="128" t="str">
        <f ca="1">IFERROR(IF($C4952="","",VLOOKUP(FİLTRE!$C4952,'SKT LİSTESİ'!$F:$S,5,0)),"")</f>
        <v/>
      </c>
      <c r="F4952" s="129" t="str">
        <f ca="1">IFERROR(IF($C4952="","",VLOOKUP(FİLTRE!$C4952,'SKT LİSTESİ'!$F:$S,7,0)),"")</f>
        <v/>
      </c>
      <c r="G4952" s="130" t="str">
        <f ca="1">IFERROR(IF($C4952="","",VLOOKUP(FİLTRE!$C4952,'SKT LİSTESİ'!$F:$S,8,0)),"")</f>
        <v/>
      </c>
      <c r="H4952" s="131" t="str">
        <f ca="1">IF(E4952="","",IF($C4952="","",VLOOKUP(FİLTRE!$C4952,'SKT LİSTESİ'!$F:$S,9,0)))</f>
        <v/>
      </c>
      <c r="I4952" s="132" t="str">
        <f ca="1">IFERROR(IF($C4952="","",VLOOKUP(FİLTRE!$C4952,'SKT LİSTESİ'!$F:$S,10,0)),"")</f>
        <v/>
      </c>
      <c r="J4952" s="133" t="str">
        <f ca="1">IFERROR(IF($C4952="","",VLOOKUP(FİLTRE!$C4952,'SKT LİSTESİ'!$F:$S,11,0)),"")</f>
        <v/>
      </c>
      <c r="K4952" s="134" t="str">
        <f ca="1">IFERROR(IF($C4952="","",VLOOKUP(FİLTRE!$C4952,'SKT LİSTESİ'!$F:$S,12,0)),"")</f>
        <v/>
      </c>
      <c r="L4952" s="134" t="str">
        <f ca="1">IFERROR(IF($C4952="","",VLOOKUP(FİLTRE!$C4952,'SKT LİSTESİ'!$F:$S,13,0)),"")</f>
        <v/>
      </c>
      <c r="M4952" s="135" t="str">
        <f ca="1">IFERROR(IF($C4952="","",VLOOKUP(FİLTRE!$C4952,'SKT LİSTESİ'!$F:$AJ,14,0)),"")</f>
        <v/>
      </c>
      <c r="N4952" s="31" t="str">
        <f ca="1">IFERROR(IF($C4952="","",VLOOKUP(FİLTRE!$C4952,'SKT LİSTESİ'!$F:$AJ,22,0)),"")</f>
        <v/>
      </c>
      <c r="O4952" s="136" t="str">
        <f ca="1">IFERROR(IF($C4952="","",VLOOKUP(FİLTRE!$C4952,'SKT LİSTESİ'!$F:$AJ,23,0)),"")</f>
        <v/>
      </c>
      <c r="P4952" s="31"/>
      <c r="Q4952" s="31"/>
      <c r="R4952" s="137" t="str">
        <f ca="1">(IFERROR(IF($C4952="","",VLOOKUP(FİLTRE!$C4952,'SKT LİSTESİ'!$F:$AJ,15,0)),""))</f>
        <v/>
      </c>
      <c r="S4952" s="138" t="str">
        <f ca="1">IFERROR(IF($C4952="","",VLOOKUP(FİLTRE!$C4952,'SKT LİSTESİ'!$F:$AJ,16,0)),"")</f>
        <v/>
      </c>
      <c r="AF4952" s="179" t="str">
        <f t="shared" ca="1" si="310"/>
        <v/>
      </c>
      <c r="AG4952" s="179">
        <f t="shared" ca="1" si="311"/>
        <v>0</v>
      </c>
      <c r="AH4952" s="179">
        <f t="shared" ca="1" si="312"/>
        <v>0</v>
      </c>
    </row>
    <row r="4953" spans="2:34" ht="15.75" x14ac:dyDescent="0.25">
      <c r="B4953">
        <f t="shared" ca="1" si="309"/>
        <v>4941</v>
      </c>
      <c r="C4953" t="str">
        <f ca="1">IFERROR(VLOOKUP(B4953,'SKT LİSTESİ'!F:F,1,0),"")</f>
        <v/>
      </c>
      <c r="E4953" s="128" t="str">
        <f ca="1">IFERROR(IF($C4953="","",VLOOKUP(FİLTRE!$C4953,'SKT LİSTESİ'!$F:$S,5,0)),"")</f>
        <v/>
      </c>
      <c r="F4953" s="129" t="str">
        <f ca="1">IFERROR(IF($C4953="","",VLOOKUP(FİLTRE!$C4953,'SKT LİSTESİ'!$F:$S,7,0)),"")</f>
        <v/>
      </c>
      <c r="G4953" s="130" t="str">
        <f ca="1">IFERROR(IF($C4953="","",VLOOKUP(FİLTRE!$C4953,'SKT LİSTESİ'!$F:$S,8,0)),"")</f>
        <v/>
      </c>
      <c r="H4953" s="131" t="str">
        <f ca="1">IF(E4953="","",IF($C4953="","",VLOOKUP(FİLTRE!$C4953,'SKT LİSTESİ'!$F:$S,9,0)))</f>
        <v/>
      </c>
      <c r="I4953" s="132" t="str">
        <f ca="1">IFERROR(IF($C4953="","",VLOOKUP(FİLTRE!$C4953,'SKT LİSTESİ'!$F:$S,10,0)),"")</f>
        <v/>
      </c>
      <c r="J4953" s="133" t="str">
        <f ca="1">IFERROR(IF($C4953="","",VLOOKUP(FİLTRE!$C4953,'SKT LİSTESİ'!$F:$S,11,0)),"")</f>
        <v/>
      </c>
      <c r="K4953" s="134" t="str">
        <f ca="1">IFERROR(IF($C4953="","",VLOOKUP(FİLTRE!$C4953,'SKT LİSTESİ'!$F:$S,12,0)),"")</f>
        <v/>
      </c>
      <c r="L4953" s="134" t="str">
        <f ca="1">IFERROR(IF($C4953="","",VLOOKUP(FİLTRE!$C4953,'SKT LİSTESİ'!$F:$S,13,0)),"")</f>
        <v/>
      </c>
      <c r="M4953" s="135" t="str">
        <f ca="1">IFERROR(IF($C4953="","",VLOOKUP(FİLTRE!$C4953,'SKT LİSTESİ'!$F:$AJ,14,0)),"")</f>
        <v/>
      </c>
      <c r="N4953" s="31" t="str">
        <f ca="1">IFERROR(IF($C4953="","",VLOOKUP(FİLTRE!$C4953,'SKT LİSTESİ'!$F:$AJ,22,0)),"")</f>
        <v/>
      </c>
      <c r="O4953" s="136" t="str">
        <f ca="1">IFERROR(IF($C4953="","",VLOOKUP(FİLTRE!$C4953,'SKT LİSTESİ'!$F:$AJ,23,0)),"")</f>
        <v/>
      </c>
      <c r="P4953" s="31"/>
      <c r="Q4953" s="31"/>
      <c r="R4953" s="137" t="str">
        <f ca="1">(IFERROR(IF($C4953="","",VLOOKUP(FİLTRE!$C4953,'SKT LİSTESİ'!$F:$AJ,15,0)),""))</f>
        <v/>
      </c>
      <c r="S4953" s="138" t="str">
        <f ca="1">IFERROR(IF($C4953="","",VLOOKUP(FİLTRE!$C4953,'SKT LİSTESİ'!$F:$AJ,16,0)),"")</f>
        <v/>
      </c>
      <c r="AF4953" s="179" t="str">
        <f t="shared" ca="1" si="310"/>
        <v/>
      </c>
      <c r="AG4953" s="179">
        <f t="shared" ca="1" si="311"/>
        <v>0</v>
      </c>
      <c r="AH4953" s="179">
        <f t="shared" ca="1" si="312"/>
        <v>0</v>
      </c>
    </row>
    <row r="4954" spans="2:34" ht="15.75" x14ac:dyDescent="0.25">
      <c r="B4954">
        <f t="shared" ca="1" si="309"/>
        <v>4942</v>
      </c>
      <c r="C4954" t="str">
        <f ca="1">IFERROR(VLOOKUP(B4954,'SKT LİSTESİ'!F:F,1,0),"")</f>
        <v/>
      </c>
      <c r="E4954" s="128" t="str">
        <f ca="1">IFERROR(IF($C4954="","",VLOOKUP(FİLTRE!$C4954,'SKT LİSTESİ'!$F:$S,5,0)),"")</f>
        <v/>
      </c>
      <c r="F4954" s="129" t="str">
        <f ca="1">IFERROR(IF($C4954="","",VLOOKUP(FİLTRE!$C4954,'SKT LİSTESİ'!$F:$S,7,0)),"")</f>
        <v/>
      </c>
      <c r="G4954" s="130" t="str">
        <f ca="1">IFERROR(IF($C4954="","",VLOOKUP(FİLTRE!$C4954,'SKT LİSTESİ'!$F:$S,8,0)),"")</f>
        <v/>
      </c>
      <c r="H4954" s="131" t="str">
        <f ca="1">IF(E4954="","",IF($C4954="","",VLOOKUP(FİLTRE!$C4954,'SKT LİSTESİ'!$F:$S,9,0)))</f>
        <v/>
      </c>
      <c r="I4954" s="132" t="str">
        <f ca="1">IFERROR(IF($C4954="","",VLOOKUP(FİLTRE!$C4954,'SKT LİSTESİ'!$F:$S,10,0)),"")</f>
        <v/>
      </c>
      <c r="J4954" s="133" t="str">
        <f ca="1">IFERROR(IF($C4954="","",VLOOKUP(FİLTRE!$C4954,'SKT LİSTESİ'!$F:$S,11,0)),"")</f>
        <v/>
      </c>
      <c r="K4954" s="134" t="str">
        <f ca="1">IFERROR(IF($C4954="","",VLOOKUP(FİLTRE!$C4954,'SKT LİSTESİ'!$F:$S,12,0)),"")</f>
        <v/>
      </c>
      <c r="L4954" s="134" t="str">
        <f ca="1">IFERROR(IF($C4954="","",VLOOKUP(FİLTRE!$C4954,'SKT LİSTESİ'!$F:$S,13,0)),"")</f>
        <v/>
      </c>
      <c r="M4954" s="135" t="str">
        <f ca="1">IFERROR(IF($C4954="","",VLOOKUP(FİLTRE!$C4954,'SKT LİSTESİ'!$F:$AJ,14,0)),"")</f>
        <v/>
      </c>
      <c r="N4954" s="31" t="str">
        <f ca="1">IFERROR(IF($C4954="","",VLOOKUP(FİLTRE!$C4954,'SKT LİSTESİ'!$F:$AJ,22,0)),"")</f>
        <v/>
      </c>
      <c r="O4954" s="136" t="str">
        <f ca="1">IFERROR(IF($C4954="","",VLOOKUP(FİLTRE!$C4954,'SKT LİSTESİ'!$F:$AJ,23,0)),"")</f>
        <v/>
      </c>
      <c r="P4954" s="31"/>
      <c r="Q4954" s="31"/>
      <c r="R4954" s="137" t="str">
        <f ca="1">(IFERROR(IF($C4954="","",VLOOKUP(FİLTRE!$C4954,'SKT LİSTESİ'!$F:$AJ,15,0)),""))</f>
        <v/>
      </c>
      <c r="S4954" s="138" t="str">
        <f ca="1">IFERROR(IF($C4954="","",VLOOKUP(FİLTRE!$C4954,'SKT LİSTESİ'!$F:$AJ,16,0)),"")</f>
        <v/>
      </c>
      <c r="AF4954" s="179" t="str">
        <f t="shared" ca="1" si="310"/>
        <v/>
      </c>
      <c r="AG4954" s="179">
        <f t="shared" ca="1" si="311"/>
        <v>0</v>
      </c>
      <c r="AH4954" s="179">
        <f t="shared" ca="1" si="312"/>
        <v>0</v>
      </c>
    </row>
    <row r="4955" spans="2:34" ht="15.75" x14ac:dyDescent="0.25">
      <c r="B4955">
        <f t="shared" ca="1" si="309"/>
        <v>4943</v>
      </c>
      <c r="C4955" t="str">
        <f ca="1">IFERROR(VLOOKUP(B4955,'SKT LİSTESİ'!F:F,1,0),"")</f>
        <v/>
      </c>
      <c r="E4955" s="128" t="str">
        <f ca="1">IFERROR(IF($C4955="","",VLOOKUP(FİLTRE!$C4955,'SKT LİSTESİ'!$F:$S,5,0)),"")</f>
        <v/>
      </c>
      <c r="F4955" s="129" t="str">
        <f ca="1">IFERROR(IF($C4955="","",VLOOKUP(FİLTRE!$C4955,'SKT LİSTESİ'!$F:$S,7,0)),"")</f>
        <v/>
      </c>
      <c r="G4955" s="130" t="str">
        <f ca="1">IFERROR(IF($C4955="","",VLOOKUP(FİLTRE!$C4955,'SKT LİSTESİ'!$F:$S,8,0)),"")</f>
        <v/>
      </c>
      <c r="H4955" s="131" t="str">
        <f ca="1">IF(E4955="","",IF($C4955="","",VLOOKUP(FİLTRE!$C4955,'SKT LİSTESİ'!$F:$S,9,0)))</f>
        <v/>
      </c>
      <c r="I4955" s="132" t="str">
        <f ca="1">IFERROR(IF($C4955="","",VLOOKUP(FİLTRE!$C4955,'SKT LİSTESİ'!$F:$S,10,0)),"")</f>
        <v/>
      </c>
      <c r="J4955" s="133" t="str">
        <f ca="1">IFERROR(IF($C4955="","",VLOOKUP(FİLTRE!$C4955,'SKT LİSTESİ'!$F:$S,11,0)),"")</f>
        <v/>
      </c>
      <c r="K4955" s="134" t="str">
        <f ca="1">IFERROR(IF($C4955="","",VLOOKUP(FİLTRE!$C4955,'SKT LİSTESİ'!$F:$S,12,0)),"")</f>
        <v/>
      </c>
      <c r="L4955" s="134" t="str">
        <f ca="1">IFERROR(IF($C4955="","",VLOOKUP(FİLTRE!$C4955,'SKT LİSTESİ'!$F:$S,13,0)),"")</f>
        <v/>
      </c>
      <c r="M4955" s="135" t="str">
        <f ca="1">IFERROR(IF($C4955="","",VLOOKUP(FİLTRE!$C4955,'SKT LİSTESİ'!$F:$AJ,14,0)),"")</f>
        <v/>
      </c>
      <c r="N4955" s="31" t="str">
        <f ca="1">IFERROR(IF($C4955="","",VLOOKUP(FİLTRE!$C4955,'SKT LİSTESİ'!$F:$AJ,22,0)),"")</f>
        <v/>
      </c>
      <c r="O4955" s="136" t="str">
        <f ca="1">IFERROR(IF($C4955="","",VLOOKUP(FİLTRE!$C4955,'SKT LİSTESİ'!$F:$AJ,23,0)),"")</f>
        <v/>
      </c>
      <c r="P4955" s="31"/>
      <c r="Q4955" s="31"/>
      <c r="R4955" s="137" t="str">
        <f ca="1">(IFERROR(IF($C4955="","",VLOOKUP(FİLTRE!$C4955,'SKT LİSTESİ'!$F:$AJ,15,0)),""))</f>
        <v/>
      </c>
      <c r="S4955" s="138" t="str">
        <f ca="1">IFERROR(IF($C4955="","",VLOOKUP(FİLTRE!$C4955,'SKT LİSTESİ'!$F:$AJ,16,0)),"")</f>
        <v/>
      </c>
      <c r="AF4955" s="179" t="str">
        <f t="shared" ca="1" si="310"/>
        <v/>
      </c>
      <c r="AG4955" s="179">
        <f t="shared" ca="1" si="311"/>
        <v>0</v>
      </c>
      <c r="AH4955" s="179">
        <f t="shared" ca="1" si="312"/>
        <v>0</v>
      </c>
    </row>
    <row r="4956" spans="2:34" ht="15.75" x14ac:dyDescent="0.25">
      <c r="B4956">
        <f t="shared" ca="1" si="309"/>
        <v>4944</v>
      </c>
      <c r="C4956" t="str">
        <f ca="1">IFERROR(VLOOKUP(B4956,'SKT LİSTESİ'!F:F,1,0),"")</f>
        <v/>
      </c>
      <c r="E4956" s="128" t="str">
        <f ca="1">IFERROR(IF($C4956="","",VLOOKUP(FİLTRE!$C4956,'SKT LİSTESİ'!$F:$S,5,0)),"")</f>
        <v/>
      </c>
      <c r="F4956" s="129" t="str">
        <f ca="1">IFERROR(IF($C4956="","",VLOOKUP(FİLTRE!$C4956,'SKT LİSTESİ'!$F:$S,7,0)),"")</f>
        <v/>
      </c>
      <c r="G4956" s="130" t="str">
        <f ca="1">IFERROR(IF($C4956="","",VLOOKUP(FİLTRE!$C4956,'SKT LİSTESİ'!$F:$S,8,0)),"")</f>
        <v/>
      </c>
      <c r="H4956" s="131" t="str">
        <f ca="1">IF(E4956="","",IF($C4956="","",VLOOKUP(FİLTRE!$C4956,'SKT LİSTESİ'!$F:$S,9,0)))</f>
        <v/>
      </c>
      <c r="I4956" s="132" t="str">
        <f ca="1">IFERROR(IF($C4956="","",VLOOKUP(FİLTRE!$C4956,'SKT LİSTESİ'!$F:$S,10,0)),"")</f>
        <v/>
      </c>
      <c r="J4956" s="133" t="str">
        <f ca="1">IFERROR(IF($C4956="","",VLOOKUP(FİLTRE!$C4956,'SKT LİSTESİ'!$F:$S,11,0)),"")</f>
        <v/>
      </c>
      <c r="K4956" s="134" t="str">
        <f ca="1">IFERROR(IF($C4956="","",VLOOKUP(FİLTRE!$C4956,'SKT LİSTESİ'!$F:$S,12,0)),"")</f>
        <v/>
      </c>
      <c r="L4956" s="134" t="str">
        <f ca="1">IFERROR(IF($C4956="","",VLOOKUP(FİLTRE!$C4956,'SKT LİSTESİ'!$F:$S,13,0)),"")</f>
        <v/>
      </c>
      <c r="M4956" s="135" t="str">
        <f ca="1">IFERROR(IF($C4956="","",VLOOKUP(FİLTRE!$C4956,'SKT LİSTESİ'!$F:$AJ,14,0)),"")</f>
        <v/>
      </c>
      <c r="N4956" s="31" t="str">
        <f ca="1">IFERROR(IF($C4956="","",VLOOKUP(FİLTRE!$C4956,'SKT LİSTESİ'!$F:$AJ,22,0)),"")</f>
        <v/>
      </c>
      <c r="O4956" s="136" t="str">
        <f ca="1">IFERROR(IF($C4956="","",VLOOKUP(FİLTRE!$C4956,'SKT LİSTESİ'!$F:$AJ,23,0)),"")</f>
        <v/>
      </c>
      <c r="P4956" s="31"/>
      <c r="Q4956" s="31"/>
      <c r="R4956" s="137" t="str">
        <f ca="1">(IFERROR(IF($C4956="","",VLOOKUP(FİLTRE!$C4956,'SKT LİSTESİ'!$F:$AJ,15,0)),""))</f>
        <v/>
      </c>
      <c r="S4956" s="138" t="str">
        <f ca="1">IFERROR(IF($C4956="","",VLOOKUP(FİLTRE!$C4956,'SKT LİSTESİ'!$F:$AJ,16,0)),"")</f>
        <v/>
      </c>
      <c r="AF4956" s="179" t="str">
        <f t="shared" ca="1" si="310"/>
        <v/>
      </c>
      <c r="AG4956" s="179">
        <f t="shared" ca="1" si="311"/>
        <v>0</v>
      </c>
      <c r="AH4956" s="179">
        <f t="shared" ca="1" si="312"/>
        <v>0</v>
      </c>
    </row>
    <row r="4957" spans="2:34" ht="15.75" x14ac:dyDescent="0.25">
      <c r="B4957">
        <f t="shared" ca="1" si="309"/>
        <v>4945</v>
      </c>
      <c r="C4957" t="str">
        <f ca="1">IFERROR(VLOOKUP(B4957,'SKT LİSTESİ'!F:F,1,0),"")</f>
        <v/>
      </c>
      <c r="E4957" s="128" t="str">
        <f ca="1">IFERROR(IF($C4957="","",VLOOKUP(FİLTRE!$C4957,'SKT LİSTESİ'!$F:$S,5,0)),"")</f>
        <v/>
      </c>
      <c r="F4957" s="129" t="str">
        <f ca="1">IFERROR(IF($C4957="","",VLOOKUP(FİLTRE!$C4957,'SKT LİSTESİ'!$F:$S,7,0)),"")</f>
        <v/>
      </c>
      <c r="G4957" s="130" t="str">
        <f ca="1">IFERROR(IF($C4957="","",VLOOKUP(FİLTRE!$C4957,'SKT LİSTESİ'!$F:$S,8,0)),"")</f>
        <v/>
      </c>
      <c r="H4957" s="131" t="str">
        <f ca="1">IF(E4957="","",IF($C4957="","",VLOOKUP(FİLTRE!$C4957,'SKT LİSTESİ'!$F:$S,9,0)))</f>
        <v/>
      </c>
      <c r="I4957" s="132" t="str">
        <f ca="1">IFERROR(IF($C4957="","",VLOOKUP(FİLTRE!$C4957,'SKT LİSTESİ'!$F:$S,10,0)),"")</f>
        <v/>
      </c>
      <c r="J4957" s="133" t="str">
        <f ca="1">IFERROR(IF($C4957="","",VLOOKUP(FİLTRE!$C4957,'SKT LİSTESİ'!$F:$S,11,0)),"")</f>
        <v/>
      </c>
      <c r="K4957" s="134" t="str">
        <f ca="1">IFERROR(IF($C4957="","",VLOOKUP(FİLTRE!$C4957,'SKT LİSTESİ'!$F:$S,12,0)),"")</f>
        <v/>
      </c>
      <c r="L4957" s="134" t="str">
        <f ca="1">IFERROR(IF($C4957="","",VLOOKUP(FİLTRE!$C4957,'SKT LİSTESİ'!$F:$S,13,0)),"")</f>
        <v/>
      </c>
      <c r="M4957" s="135" t="str">
        <f ca="1">IFERROR(IF($C4957="","",VLOOKUP(FİLTRE!$C4957,'SKT LİSTESİ'!$F:$AJ,14,0)),"")</f>
        <v/>
      </c>
      <c r="N4957" s="31" t="str">
        <f ca="1">IFERROR(IF($C4957="","",VLOOKUP(FİLTRE!$C4957,'SKT LİSTESİ'!$F:$AJ,22,0)),"")</f>
        <v/>
      </c>
      <c r="O4957" s="136" t="str">
        <f ca="1">IFERROR(IF($C4957="","",VLOOKUP(FİLTRE!$C4957,'SKT LİSTESİ'!$F:$AJ,23,0)),"")</f>
        <v/>
      </c>
      <c r="P4957" s="31"/>
      <c r="Q4957" s="31"/>
      <c r="R4957" s="137" t="str">
        <f ca="1">(IFERROR(IF($C4957="","",VLOOKUP(FİLTRE!$C4957,'SKT LİSTESİ'!$F:$AJ,15,0)),""))</f>
        <v/>
      </c>
      <c r="S4957" s="138" t="str">
        <f ca="1">IFERROR(IF($C4957="","",VLOOKUP(FİLTRE!$C4957,'SKT LİSTESİ'!$F:$AJ,16,0)),"")</f>
        <v/>
      </c>
      <c r="AF4957" s="179" t="str">
        <f t="shared" ca="1" si="310"/>
        <v/>
      </c>
      <c r="AG4957" s="179">
        <f t="shared" ca="1" si="311"/>
        <v>0</v>
      </c>
      <c r="AH4957" s="179">
        <f t="shared" ca="1" si="312"/>
        <v>0</v>
      </c>
    </row>
    <row r="4958" spans="2:34" ht="15.75" x14ac:dyDescent="0.25">
      <c r="B4958">
        <f t="shared" ca="1" si="309"/>
        <v>4946</v>
      </c>
      <c r="C4958" t="str">
        <f ca="1">IFERROR(VLOOKUP(B4958,'SKT LİSTESİ'!F:F,1,0),"")</f>
        <v/>
      </c>
      <c r="E4958" s="128" t="str">
        <f ca="1">IFERROR(IF($C4958="","",VLOOKUP(FİLTRE!$C4958,'SKT LİSTESİ'!$F:$S,5,0)),"")</f>
        <v/>
      </c>
      <c r="F4958" s="129" t="str">
        <f ca="1">IFERROR(IF($C4958="","",VLOOKUP(FİLTRE!$C4958,'SKT LİSTESİ'!$F:$S,7,0)),"")</f>
        <v/>
      </c>
      <c r="G4958" s="130" t="str">
        <f ca="1">IFERROR(IF($C4958="","",VLOOKUP(FİLTRE!$C4958,'SKT LİSTESİ'!$F:$S,8,0)),"")</f>
        <v/>
      </c>
      <c r="H4958" s="131" t="str">
        <f ca="1">IF(E4958="","",IF($C4958="","",VLOOKUP(FİLTRE!$C4958,'SKT LİSTESİ'!$F:$S,9,0)))</f>
        <v/>
      </c>
      <c r="I4958" s="132" t="str">
        <f ca="1">IFERROR(IF($C4958="","",VLOOKUP(FİLTRE!$C4958,'SKT LİSTESİ'!$F:$S,10,0)),"")</f>
        <v/>
      </c>
      <c r="J4958" s="133" t="str">
        <f ca="1">IFERROR(IF($C4958="","",VLOOKUP(FİLTRE!$C4958,'SKT LİSTESİ'!$F:$S,11,0)),"")</f>
        <v/>
      </c>
      <c r="K4958" s="134" t="str">
        <f ca="1">IFERROR(IF($C4958="","",VLOOKUP(FİLTRE!$C4958,'SKT LİSTESİ'!$F:$S,12,0)),"")</f>
        <v/>
      </c>
      <c r="L4958" s="134" t="str">
        <f ca="1">IFERROR(IF($C4958="","",VLOOKUP(FİLTRE!$C4958,'SKT LİSTESİ'!$F:$S,13,0)),"")</f>
        <v/>
      </c>
      <c r="M4958" s="135" t="str">
        <f ca="1">IFERROR(IF($C4958="","",VLOOKUP(FİLTRE!$C4958,'SKT LİSTESİ'!$F:$AJ,14,0)),"")</f>
        <v/>
      </c>
      <c r="N4958" s="31" t="str">
        <f ca="1">IFERROR(IF($C4958="","",VLOOKUP(FİLTRE!$C4958,'SKT LİSTESİ'!$F:$AJ,22,0)),"")</f>
        <v/>
      </c>
      <c r="O4958" s="136" t="str">
        <f ca="1">IFERROR(IF($C4958="","",VLOOKUP(FİLTRE!$C4958,'SKT LİSTESİ'!$F:$AJ,23,0)),"")</f>
        <v/>
      </c>
      <c r="P4958" s="31"/>
      <c r="Q4958" s="31"/>
      <c r="R4958" s="137" t="str">
        <f ca="1">(IFERROR(IF($C4958="","",VLOOKUP(FİLTRE!$C4958,'SKT LİSTESİ'!$F:$AJ,15,0)),""))</f>
        <v/>
      </c>
      <c r="S4958" s="138" t="str">
        <f ca="1">IFERROR(IF($C4958="","",VLOOKUP(FİLTRE!$C4958,'SKT LİSTESİ'!$F:$AJ,16,0)),"")</f>
        <v/>
      </c>
      <c r="AF4958" s="179" t="str">
        <f t="shared" ca="1" si="310"/>
        <v/>
      </c>
      <c r="AG4958" s="179">
        <f t="shared" ca="1" si="311"/>
        <v>0</v>
      </c>
      <c r="AH4958" s="179">
        <f t="shared" ca="1" si="312"/>
        <v>0</v>
      </c>
    </row>
    <row r="4959" spans="2:34" ht="15.75" x14ac:dyDescent="0.25">
      <c r="B4959">
        <f t="shared" ca="1" si="309"/>
        <v>4947</v>
      </c>
      <c r="C4959" t="str">
        <f ca="1">IFERROR(VLOOKUP(B4959,'SKT LİSTESİ'!F:F,1,0),"")</f>
        <v/>
      </c>
      <c r="E4959" s="128" t="str">
        <f ca="1">IFERROR(IF($C4959="","",VLOOKUP(FİLTRE!$C4959,'SKT LİSTESİ'!$F:$S,5,0)),"")</f>
        <v/>
      </c>
      <c r="F4959" s="129" t="str">
        <f ca="1">IFERROR(IF($C4959="","",VLOOKUP(FİLTRE!$C4959,'SKT LİSTESİ'!$F:$S,7,0)),"")</f>
        <v/>
      </c>
      <c r="G4959" s="130" t="str">
        <f ca="1">IFERROR(IF($C4959="","",VLOOKUP(FİLTRE!$C4959,'SKT LİSTESİ'!$F:$S,8,0)),"")</f>
        <v/>
      </c>
      <c r="H4959" s="131" t="str">
        <f ca="1">IF(E4959="","",IF($C4959="","",VLOOKUP(FİLTRE!$C4959,'SKT LİSTESİ'!$F:$S,9,0)))</f>
        <v/>
      </c>
      <c r="I4959" s="132" t="str">
        <f ca="1">IFERROR(IF($C4959="","",VLOOKUP(FİLTRE!$C4959,'SKT LİSTESİ'!$F:$S,10,0)),"")</f>
        <v/>
      </c>
      <c r="J4959" s="133" t="str">
        <f ca="1">IFERROR(IF($C4959="","",VLOOKUP(FİLTRE!$C4959,'SKT LİSTESİ'!$F:$S,11,0)),"")</f>
        <v/>
      </c>
      <c r="K4959" s="134" t="str">
        <f ca="1">IFERROR(IF($C4959="","",VLOOKUP(FİLTRE!$C4959,'SKT LİSTESİ'!$F:$S,12,0)),"")</f>
        <v/>
      </c>
      <c r="L4959" s="134" t="str">
        <f ca="1">IFERROR(IF($C4959="","",VLOOKUP(FİLTRE!$C4959,'SKT LİSTESİ'!$F:$S,13,0)),"")</f>
        <v/>
      </c>
      <c r="M4959" s="135" t="str">
        <f ca="1">IFERROR(IF($C4959="","",VLOOKUP(FİLTRE!$C4959,'SKT LİSTESİ'!$F:$AJ,14,0)),"")</f>
        <v/>
      </c>
      <c r="N4959" s="31" t="str">
        <f ca="1">IFERROR(IF($C4959="","",VLOOKUP(FİLTRE!$C4959,'SKT LİSTESİ'!$F:$AJ,22,0)),"")</f>
        <v/>
      </c>
      <c r="O4959" s="136" t="str">
        <f ca="1">IFERROR(IF($C4959="","",VLOOKUP(FİLTRE!$C4959,'SKT LİSTESİ'!$F:$AJ,23,0)),"")</f>
        <v/>
      </c>
      <c r="P4959" s="31"/>
      <c r="Q4959" s="31"/>
      <c r="R4959" s="137" t="str">
        <f ca="1">(IFERROR(IF($C4959="","",VLOOKUP(FİLTRE!$C4959,'SKT LİSTESİ'!$F:$AJ,15,0)),""))</f>
        <v/>
      </c>
      <c r="S4959" s="138" t="str">
        <f ca="1">IFERROR(IF($C4959="","",VLOOKUP(FİLTRE!$C4959,'SKT LİSTESİ'!$F:$AJ,16,0)),"")</f>
        <v/>
      </c>
      <c r="AF4959" s="179" t="str">
        <f t="shared" ca="1" si="310"/>
        <v/>
      </c>
      <c r="AG4959" s="179">
        <f t="shared" ca="1" si="311"/>
        <v>0</v>
      </c>
      <c r="AH4959" s="179">
        <f t="shared" ca="1" si="312"/>
        <v>0</v>
      </c>
    </row>
    <row r="4960" spans="2:34" ht="15.75" x14ac:dyDescent="0.25">
      <c r="B4960">
        <f t="shared" ca="1" si="309"/>
        <v>4948</v>
      </c>
      <c r="C4960" t="str">
        <f ca="1">IFERROR(VLOOKUP(B4960,'SKT LİSTESİ'!F:F,1,0),"")</f>
        <v/>
      </c>
      <c r="E4960" s="128" t="str">
        <f ca="1">IFERROR(IF($C4960="","",VLOOKUP(FİLTRE!$C4960,'SKT LİSTESİ'!$F:$S,5,0)),"")</f>
        <v/>
      </c>
      <c r="F4960" s="129" t="str">
        <f ca="1">IFERROR(IF($C4960="","",VLOOKUP(FİLTRE!$C4960,'SKT LİSTESİ'!$F:$S,7,0)),"")</f>
        <v/>
      </c>
      <c r="G4960" s="130" t="str">
        <f ca="1">IFERROR(IF($C4960="","",VLOOKUP(FİLTRE!$C4960,'SKT LİSTESİ'!$F:$S,8,0)),"")</f>
        <v/>
      </c>
      <c r="H4960" s="131" t="str">
        <f ca="1">IF(E4960="","",IF($C4960="","",VLOOKUP(FİLTRE!$C4960,'SKT LİSTESİ'!$F:$S,9,0)))</f>
        <v/>
      </c>
      <c r="I4960" s="132" t="str">
        <f ca="1">IFERROR(IF($C4960="","",VLOOKUP(FİLTRE!$C4960,'SKT LİSTESİ'!$F:$S,10,0)),"")</f>
        <v/>
      </c>
      <c r="J4960" s="133" t="str">
        <f ca="1">IFERROR(IF($C4960="","",VLOOKUP(FİLTRE!$C4960,'SKT LİSTESİ'!$F:$S,11,0)),"")</f>
        <v/>
      </c>
      <c r="K4960" s="134" t="str">
        <f ca="1">IFERROR(IF($C4960="","",VLOOKUP(FİLTRE!$C4960,'SKT LİSTESİ'!$F:$S,12,0)),"")</f>
        <v/>
      </c>
      <c r="L4960" s="134" t="str">
        <f ca="1">IFERROR(IF($C4960="","",VLOOKUP(FİLTRE!$C4960,'SKT LİSTESİ'!$F:$S,13,0)),"")</f>
        <v/>
      </c>
      <c r="M4960" s="135" t="str">
        <f ca="1">IFERROR(IF($C4960="","",VLOOKUP(FİLTRE!$C4960,'SKT LİSTESİ'!$F:$AJ,14,0)),"")</f>
        <v/>
      </c>
      <c r="N4960" s="31" t="str">
        <f ca="1">IFERROR(IF($C4960="","",VLOOKUP(FİLTRE!$C4960,'SKT LİSTESİ'!$F:$AJ,22,0)),"")</f>
        <v/>
      </c>
      <c r="O4960" s="136" t="str">
        <f ca="1">IFERROR(IF($C4960="","",VLOOKUP(FİLTRE!$C4960,'SKT LİSTESİ'!$F:$AJ,23,0)),"")</f>
        <v/>
      </c>
      <c r="P4960" s="31"/>
      <c r="Q4960" s="31"/>
      <c r="R4960" s="137" t="str">
        <f ca="1">(IFERROR(IF($C4960="","",VLOOKUP(FİLTRE!$C4960,'SKT LİSTESİ'!$F:$AJ,15,0)),""))</f>
        <v/>
      </c>
      <c r="S4960" s="138" t="str">
        <f ca="1">IFERROR(IF($C4960="","",VLOOKUP(FİLTRE!$C4960,'SKT LİSTESİ'!$F:$AJ,16,0)),"")</f>
        <v/>
      </c>
      <c r="AF4960" s="179" t="str">
        <f t="shared" ca="1" si="310"/>
        <v/>
      </c>
      <c r="AG4960" s="179">
        <f t="shared" ca="1" si="311"/>
        <v>0</v>
      </c>
      <c r="AH4960" s="179">
        <f t="shared" ca="1" si="312"/>
        <v>0</v>
      </c>
    </row>
    <row r="4961" spans="2:34" ht="15.75" x14ac:dyDescent="0.25">
      <c r="B4961">
        <f t="shared" ca="1" si="309"/>
        <v>4949</v>
      </c>
      <c r="C4961" t="str">
        <f ca="1">IFERROR(VLOOKUP(B4961,'SKT LİSTESİ'!F:F,1,0),"")</f>
        <v/>
      </c>
      <c r="E4961" s="128" t="str">
        <f ca="1">IFERROR(IF($C4961="","",VLOOKUP(FİLTRE!$C4961,'SKT LİSTESİ'!$F:$S,5,0)),"")</f>
        <v/>
      </c>
      <c r="F4961" s="129" t="str">
        <f ca="1">IFERROR(IF($C4961="","",VLOOKUP(FİLTRE!$C4961,'SKT LİSTESİ'!$F:$S,7,0)),"")</f>
        <v/>
      </c>
      <c r="G4961" s="130" t="str">
        <f ca="1">IFERROR(IF($C4961="","",VLOOKUP(FİLTRE!$C4961,'SKT LİSTESİ'!$F:$S,8,0)),"")</f>
        <v/>
      </c>
      <c r="H4961" s="131" t="str">
        <f ca="1">IF(E4961="","",IF($C4961="","",VLOOKUP(FİLTRE!$C4961,'SKT LİSTESİ'!$F:$S,9,0)))</f>
        <v/>
      </c>
      <c r="I4961" s="132" t="str">
        <f ca="1">IFERROR(IF($C4961="","",VLOOKUP(FİLTRE!$C4961,'SKT LİSTESİ'!$F:$S,10,0)),"")</f>
        <v/>
      </c>
      <c r="J4961" s="133" t="str">
        <f ca="1">IFERROR(IF($C4961="","",VLOOKUP(FİLTRE!$C4961,'SKT LİSTESİ'!$F:$S,11,0)),"")</f>
        <v/>
      </c>
      <c r="K4961" s="134" t="str">
        <f ca="1">IFERROR(IF($C4961="","",VLOOKUP(FİLTRE!$C4961,'SKT LİSTESİ'!$F:$S,12,0)),"")</f>
        <v/>
      </c>
      <c r="L4961" s="134" t="str">
        <f ca="1">IFERROR(IF($C4961="","",VLOOKUP(FİLTRE!$C4961,'SKT LİSTESİ'!$F:$S,13,0)),"")</f>
        <v/>
      </c>
      <c r="M4961" s="135" t="str">
        <f ca="1">IFERROR(IF($C4961="","",VLOOKUP(FİLTRE!$C4961,'SKT LİSTESİ'!$F:$AJ,14,0)),"")</f>
        <v/>
      </c>
      <c r="N4961" s="31" t="str">
        <f ca="1">IFERROR(IF($C4961="","",VLOOKUP(FİLTRE!$C4961,'SKT LİSTESİ'!$F:$AJ,22,0)),"")</f>
        <v/>
      </c>
      <c r="O4961" s="136" t="str">
        <f ca="1">IFERROR(IF($C4961="","",VLOOKUP(FİLTRE!$C4961,'SKT LİSTESİ'!$F:$AJ,23,0)),"")</f>
        <v/>
      </c>
      <c r="P4961" s="31"/>
      <c r="Q4961" s="31"/>
      <c r="R4961" s="137" t="str">
        <f ca="1">(IFERROR(IF($C4961="","",VLOOKUP(FİLTRE!$C4961,'SKT LİSTESİ'!$F:$AJ,15,0)),""))</f>
        <v/>
      </c>
      <c r="S4961" s="138" t="str">
        <f ca="1">IFERROR(IF($C4961="","",VLOOKUP(FİLTRE!$C4961,'SKT LİSTESİ'!$F:$AJ,16,0)),"")</f>
        <v/>
      </c>
      <c r="AF4961" s="179" t="str">
        <f t="shared" ca="1" si="310"/>
        <v/>
      </c>
      <c r="AG4961" s="179">
        <f t="shared" ca="1" si="311"/>
        <v>0</v>
      </c>
      <c r="AH4961" s="179">
        <f t="shared" ca="1" si="312"/>
        <v>0</v>
      </c>
    </row>
    <row r="4962" spans="2:34" ht="15.75" x14ac:dyDescent="0.25">
      <c r="B4962">
        <f t="shared" ca="1" si="309"/>
        <v>4950</v>
      </c>
      <c r="C4962" t="str">
        <f ca="1">IFERROR(VLOOKUP(B4962,'SKT LİSTESİ'!F:F,1,0),"")</f>
        <v/>
      </c>
      <c r="E4962" s="128" t="str">
        <f ca="1">IFERROR(IF($C4962="","",VLOOKUP(FİLTRE!$C4962,'SKT LİSTESİ'!$F:$S,5,0)),"")</f>
        <v/>
      </c>
      <c r="F4962" s="129" t="str">
        <f ca="1">IFERROR(IF($C4962="","",VLOOKUP(FİLTRE!$C4962,'SKT LİSTESİ'!$F:$S,7,0)),"")</f>
        <v/>
      </c>
      <c r="G4962" s="130" t="str">
        <f ca="1">IFERROR(IF($C4962="","",VLOOKUP(FİLTRE!$C4962,'SKT LİSTESİ'!$F:$S,8,0)),"")</f>
        <v/>
      </c>
      <c r="H4962" s="131" t="str">
        <f ca="1">IF(E4962="","",IF($C4962="","",VLOOKUP(FİLTRE!$C4962,'SKT LİSTESİ'!$F:$S,9,0)))</f>
        <v/>
      </c>
      <c r="I4962" s="132" t="str">
        <f ca="1">IFERROR(IF($C4962="","",VLOOKUP(FİLTRE!$C4962,'SKT LİSTESİ'!$F:$S,10,0)),"")</f>
        <v/>
      </c>
      <c r="J4962" s="133" t="str">
        <f ca="1">IFERROR(IF($C4962="","",VLOOKUP(FİLTRE!$C4962,'SKT LİSTESİ'!$F:$S,11,0)),"")</f>
        <v/>
      </c>
      <c r="K4962" s="134" t="str">
        <f ca="1">IFERROR(IF($C4962="","",VLOOKUP(FİLTRE!$C4962,'SKT LİSTESİ'!$F:$S,12,0)),"")</f>
        <v/>
      </c>
      <c r="L4962" s="134" t="str">
        <f ca="1">IFERROR(IF($C4962="","",VLOOKUP(FİLTRE!$C4962,'SKT LİSTESİ'!$F:$S,13,0)),"")</f>
        <v/>
      </c>
      <c r="M4962" s="135" t="str">
        <f ca="1">IFERROR(IF($C4962="","",VLOOKUP(FİLTRE!$C4962,'SKT LİSTESİ'!$F:$AJ,14,0)),"")</f>
        <v/>
      </c>
      <c r="N4962" s="31" t="str">
        <f ca="1">IFERROR(IF($C4962="","",VLOOKUP(FİLTRE!$C4962,'SKT LİSTESİ'!$F:$AJ,22,0)),"")</f>
        <v/>
      </c>
      <c r="O4962" s="136" t="str">
        <f ca="1">IFERROR(IF($C4962="","",VLOOKUP(FİLTRE!$C4962,'SKT LİSTESİ'!$F:$AJ,23,0)),"")</f>
        <v/>
      </c>
      <c r="P4962" s="31"/>
      <c r="Q4962" s="31"/>
      <c r="R4962" s="137" t="str">
        <f ca="1">(IFERROR(IF($C4962="","",VLOOKUP(FİLTRE!$C4962,'SKT LİSTESİ'!$F:$AJ,15,0)),""))</f>
        <v/>
      </c>
      <c r="S4962" s="138" t="str">
        <f ca="1">IFERROR(IF($C4962="","",VLOOKUP(FİLTRE!$C4962,'SKT LİSTESİ'!$F:$AJ,16,0)),"")</f>
        <v/>
      </c>
      <c r="AF4962" s="179" t="str">
        <f t="shared" ca="1" si="310"/>
        <v/>
      </c>
      <c r="AG4962" s="179">
        <f t="shared" ca="1" si="311"/>
        <v>0</v>
      </c>
      <c r="AH4962" s="179">
        <f t="shared" ca="1" si="312"/>
        <v>0</v>
      </c>
    </row>
    <row r="4963" spans="2:34" ht="15.75" x14ac:dyDescent="0.25">
      <c r="B4963">
        <f t="shared" ca="1" si="309"/>
        <v>4951</v>
      </c>
      <c r="C4963" t="str">
        <f ca="1">IFERROR(VLOOKUP(B4963,'SKT LİSTESİ'!F:F,1,0),"")</f>
        <v/>
      </c>
      <c r="E4963" s="128" t="str">
        <f ca="1">IFERROR(IF($C4963="","",VLOOKUP(FİLTRE!$C4963,'SKT LİSTESİ'!$F:$S,5,0)),"")</f>
        <v/>
      </c>
      <c r="F4963" s="129" t="str">
        <f ca="1">IFERROR(IF($C4963="","",VLOOKUP(FİLTRE!$C4963,'SKT LİSTESİ'!$F:$S,7,0)),"")</f>
        <v/>
      </c>
      <c r="G4963" s="130" t="str">
        <f ca="1">IFERROR(IF($C4963="","",VLOOKUP(FİLTRE!$C4963,'SKT LİSTESİ'!$F:$S,8,0)),"")</f>
        <v/>
      </c>
      <c r="H4963" s="131" t="str">
        <f ca="1">IF(E4963="","",IF($C4963="","",VLOOKUP(FİLTRE!$C4963,'SKT LİSTESİ'!$F:$S,9,0)))</f>
        <v/>
      </c>
      <c r="I4963" s="132" t="str">
        <f ca="1">IFERROR(IF($C4963="","",VLOOKUP(FİLTRE!$C4963,'SKT LİSTESİ'!$F:$S,10,0)),"")</f>
        <v/>
      </c>
      <c r="J4963" s="133" t="str">
        <f ca="1">IFERROR(IF($C4963="","",VLOOKUP(FİLTRE!$C4963,'SKT LİSTESİ'!$F:$S,11,0)),"")</f>
        <v/>
      </c>
      <c r="K4963" s="134" t="str">
        <f ca="1">IFERROR(IF($C4963="","",VLOOKUP(FİLTRE!$C4963,'SKT LİSTESİ'!$F:$S,12,0)),"")</f>
        <v/>
      </c>
      <c r="L4963" s="134" t="str">
        <f ca="1">IFERROR(IF($C4963="","",VLOOKUP(FİLTRE!$C4963,'SKT LİSTESİ'!$F:$S,13,0)),"")</f>
        <v/>
      </c>
      <c r="M4963" s="135" t="str">
        <f ca="1">IFERROR(IF($C4963="","",VLOOKUP(FİLTRE!$C4963,'SKT LİSTESİ'!$F:$AJ,14,0)),"")</f>
        <v/>
      </c>
      <c r="N4963" s="31" t="str">
        <f ca="1">IFERROR(IF($C4963="","",VLOOKUP(FİLTRE!$C4963,'SKT LİSTESİ'!$F:$AJ,22,0)),"")</f>
        <v/>
      </c>
      <c r="O4963" s="136" t="str">
        <f ca="1">IFERROR(IF($C4963="","",VLOOKUP(FİLTRE!$C4963,'SKT LİSTESİ'!$F:$AJ,23,0)),"")</f>
        <v/>
      </c>
      <c r="P4963" s="31"/>
      <c r="Q4963" s="31"/>
      <c r="R4963" s="137" t="str">
        <f ca="1">(IFERROR(IF($C4963="","",VLOOKUP(FİLTRE!$C4963,'SKT LİSTESİ'!$F:$AJ,15,0)),""))</f>
        <v/>
      </c>
      <c r="S4963" s="138" t="str">
        <f ca="1">IFERROR(IF($C4963="","",VLOOKUP(FİLTRE!$C4963,'SKT LİSTESİ'!$F:$AJ,16,0)),"")</f>
        <v/>
      </c>
      <c r="AF4963" s="179" t="str">
        <f t="shared" ca="1" si="310"/>
        <v/>
      </c>
      <c r="AG4963" s="179">
        <f t="shared" ca="1" si="311"/>
        <v>0</v>
      </c>
      <c r="AH4963" s="179">
        <f t="shared" ca="1" si="312"/>
        <v>0</v>
      </c>
    </row>
    <row r="4964" spans="2:34" ht="15.75" x14ac:dyDescent="0.25">
      <c r="B4964">
        <f t="shared" ca="1" si="309"/>
        <v>4952</v>
      </c>
      <c r="C4964" t="str">
        <f ca="1">IFERROR(VLOOKUP(B4964,'SKT LİSTESİ'!F:F,1,0),"")</f>
        <v/>
      </c>
      <c r="E4964" s="128" t="str">
        <f ca="1">IFERROR(IF($C4964="","",VLOOKUP(FİLTRE!$C4964,'SKT LİSTESİ'!$F:$S,5,0)),"")</f>
        <v/>
      </c>
      <c r="F4964" s="129" t="str">
        <f ca="1">IFERROR(IF($C4964="","",VLOOKUP(FİLTRE!$C4964,'SKT LİSTESİ'!$F:$S,7,0)),"")</f>
        <v/>
      </c>
      <c r="G4964" s="130" t="str">
        <f ca="1">IFERROR(IF($C4964="","",VLOOKUP(FİLTRE!$C4964,'SKT LİSTESİ'!$F:$S,8,0)),"")</f>
        <v/>
      </c>
      <c r="H4964" s="131" t="str">
        <f ca="1">IF(E4964="","",IF($C4964="","",VLOOKUP(FİLTRE!$C4964,'SKT LİSTESİ'!$F:$S,9,0)))</f>
        <v/>
      </c>
      <c r="I4964" s="132" t="str">
        <f ca="1">IFERROR(IF($C4964="","",VLOOKUP(FİLTRE!$C4964,'SKT LİSTESİ'!$F:$S,10,0)),"")</f>
        <v/>
      </c>
      <c r="J4964" s="133" t="str">
        <f ca="1">IFERROR(IF($C4964="","",VLOOKUP(FİLTRE!$C4964,'SKT LİSTESİ'!$F:$S,11,0)),"")</f>
        <v/>
      </c>
      <c r="K4964" s="134" t="str">
        <f ca="1">IFERROR(IF($C4964="","",VLOOKUP(FİLTRE!$C4964,'SKT LİSTESİ'!$F:$S,12,0)),"")</f>
        <v/>
      </c>
      <c r="L4964" s="134" t="str">
        <f ca="1">IFERROR(IF($C4964="","",VLOOKUP(FİLTRE!$C4964,'SKT LİSTESİ'!$F:$S,13,0)),"")</f>
        <v/>
      </c>
      <c r="M4964" s="135" t="str">
        <f ca="1">IFERROR(IF($C4964="","",VLOOKUP(FİLTRE!$C4964,'SKT LİSTESİ'!$F:$AJ,14,0)),"")</f>
        <v/>
      </c>
      <c r="N4964" s="31" t="str">
        <f ca="1">IFERROR(IF($C4964="","",VLOOKUP(FİLTRE!$C4964,'SKT LİSTESİ'!$F:$AJ,22,0)),"")</f>
        <v/>
      </c>
      <c r="O4964" s="136" t="str">
        <f ca="1">IFERROR(IF($C4964="","",VLOOKUP(FİLTRE!$C4964,'SKT LİSTESİ'!$F:$AJ,23,0)),"")</f>
        <v/>
      </c>
      <c r="P4964" s="31"/>
      <c r="Q4964" s="31"/>
      <c r="R4964" s="137" t="str">
        <f ca="1">(IFERROR(IF($C4964="","",VLOOKUP(FİLTRE!$C4964,'SKT LİSTESİ'!$F:$AJ,15,0)),""))</f>
        <v/>
      </c>
      <c r="S4964" s="138" t="str">
        <f ca="1">IFERROR(IF($C4964="","",VLOOKUP(FİLTRE!$C4964,'SKT LİSTESİ'!$F:$AJ,16,0)),"")</f>
        <v/>
      </c>
      <c r="AF4964" s="179" t="str">
        <f t="shared" ca="1" si="310"/>
        <v/>
      </c>
      <c r="AG4964" s="179">
        <f t="shared" ca="1" si="311"/>
        <v>0</v>
      </c>
      <c r="AH4964" s="179">
        <f t="shared" ca="1" si="312"/>
        <v>0</v>
      </c>
    </row>
    <row r="4965" spans="2:34" ht="15.75" x14ac:dyDescent="0.25">
      <c r="B4965">
        <f t="shared" ca="1" si="309"/>
        <v>4953</v>
      </c>
      <c r="C4965" t="str">
        <f ca="1">IFERROR(VLOOKUP(B4965,'SKT LİSTESİ'!F:F,1,0),"")</f>
        <v/>
      </c>
      <c r="E4965" s="128" t="str">
        <f ca="1">IFERROR(IF($C4965="","",VLOOKUP(FİLTRE!$C4965,'SKT LİSTESİ'!$F:$S,5,0)),"")</f>
        <v/>
      </c>
      <c r="F4965" s="129" t="str">
        <f ca="1">IFERROR(IF($C4965="","",VLOOKUP(FİLTRE!$C4965,'SKT LİSTESİ'!$F:$S,7,0)),"")</f>
        <v/>
      </c>
      <c r="G4965" s="130" t="str">
        <f ca="1">IFERROR(IF($C4965="","",VLOOKUP(FİLTRE!$C4965,'SKT LİSTESİ'!$F:$S,8,0)),"")</f>
        <v/>
      </c>
      <c r="H4965" s="131" t="str">
        <f ca="1">IF(E4965="","",IF($C4965="","",VLOOKUP(FİLTRE!$C4965,'SKT LİSTESİ'!$F:$S,9,0)))</f>
        <v/>
      </c>
      <c r="I4965" s="132" t="str">
        <f ca="1">IFERROR(IF($C4965="","",VLOOKUP(FİLTRE!$C4965,'SKT LİSTESİ'!$F:$S,10,0)),"")</f>
        <v/>
      </c>
      <c r="J4965" s="133" t="str">
        <f ca="1">IFERROR(IF($C4965="","",VLOOKUP(FİLTRE!$C4965,'SKT LİSTESİ'!$F:$S,11,0)),"")</f>
        <v/>
      </c>
      <c r="K4965" s="134" t="str">
        <f ca="1">IFERROR(IF($C4965="","",VLOOKUP(FİLTRE!$C4965,'SKT LİSTESİ'!$F:$S,12,0)),"")</f>
        <v/>
      </c>
      <c r="L4965" s="134" t="str">
        <f ca="1">IFERROR(IF($C4965="","",VLOOKUP(FİLTRE!$C4965,'SKT LİSTESİ'!$F:$S,13,0)),"")</f>
        <v/>
      </c>
      <c r="M4965" s="135" t="str">
        <f ca="1">IFERROR(IF($C4965="","",VLOOKUP(FİLTRE!$C4965,'SKT LİSTESİ'!$F:$AJ,14,0)),"")</f>
        <v/>
      </c>
      <c r="N4965" s="31" t="str">
        <f ca="1">IFERROR(IF($C4965="","",VLOOKUP(FİLTRE!$C4965,'SKT LİSTESİ'!$F:$AJ,22,0)),"")</f>
        <v/>
      </c>
      <c r="O4965" s="136" t="str">
        <f ca="1">IFERROR(IF($C4965="","",VLOOKUP(FİLTRE!$C4965,'SKT LİSTESİ'!$F:$AJ,23,0)),"")</f>
        <v/>
      </c>
      <c r="P4965" s="31"/>
      <c r="Q4965" s="31"/>
      <c r="R4965" s="137" t="str">
        <f ca="1">(IFERROR(IF($C4965="","",VLOOKUP(FİLTRE!$C4965,'SKT LİSTESİ'!$F:$AJ,15,0)),""))</f>
        <v/>
      </c>
      <c r="S4965" s="138" t="str">
        <f ca="1">IFERROR(IF($C4965="","",VLOOKUP(FİLTRE!$C4965,'SKT LİSTESİ'!$F:$AJ,16,0)),"")</f>
        <v/>
      </c>
      <c r="AF4965" s="179" t="str">
        <f t="shared" ca="1" si="310"/>
        <v/>
      </c>
      <c r="AG4965" s="179">
        <f t="shared" ca="1" si="311"/>
        <v>0</v>
      </c>
      <c r="AH4965" s="179">
        <f t="shared" ca="1" si="312"/>
        <v>0</v>
      </c>
    </row>
    <row r="4966" spans="2:34" ht="15.75" x14ac:dyDescent="0.25">
      <c r="B4966">
        <f t="shared" ca="1" si="309"/>
        <v>4954</v>
      </c>
      <c r="C4966" t="str">
        <f ca="1">IFERROR(VLOOKUP(B4966,'SKT LİSTESİ'!F:F,1,0),"")</f>
        <v/>
      </c>
      <c r="E4966" s="128" t="str">
        <f ca="1">IFERROR(IF($C4966="","",VLOOKUP(FİLTRE!$C4966,'SKT LİSTESİ'!$F:$S,5,0)),"")</f>
        <v/>
      </c>
      <c r="F4966" s="129" t="str">
        <f ca="1">IFERROR(IF($C4966="","",VLOOKUP(FİLTRE!$C4966,'SKT LİSTESİ'!$F:$S,7,0)),"")</f>
        <v/>
      </c>
      <c r="G4966" s="130" t="str">
        <f ca="1">IFERROR(IF($C4966="","",VLOOKUP(FİLTRE!$C4966,'SKT LİSTESİ'!$F:$S,8,0)),"")</f>
        <v/>
      </c>
      <c r="H4966" s="131" t="str">
        <f ca="1">IF(E4966="","",IF($C4966="","",VLOOKUP(FİLTRE!$C4966,'SKT LİSTESİ'!$F:$S,9,0)))</f>
        <v/>
      </c>
      <c r="I4966" s="132" t="str">
        <f ca="1">IFERROR(IF($C4966="","",VLOOKUP(FİLTRE!$C4966,'SKT LİSTESİ'!$F:$S,10,0)),"")</f>
        <v/>
      </c>
      <c r="J4966" s="133" t="str">
        <f ca="1">IFERROR(IF($C4966="","",VLOOKUP(FİLTRE!$C4966,'SKT LİSTESİ'!$F:$S,11,0)),"")</f>
        <v/>
      </c>
      <c r="K4966" s="134" t="str">
        <f ca="1">IFERROR(IF($C4966="","",VLOOKUP(FİLTRE!$C4966,'SKT LİSTESİ'!$F:$S,12,0)),"")</f>
        <v/>
      </c>
      <c r="L4966" s="134" t="str">
        <f ca="1">IFERROR(IF($C4966="","",VLOOKUP(FİLTRE!$C4966,'SKT LİSTESİ'!$F:$S,13,0)),"")</f>
        <v/>
      </c>
      <c r="M4966" s="135" t="str">
        <f ca="1">IFERROR(IF($C4966="","",VLOOKUP(FİLTRE!$C4966,'SKT LİSTESİ'!$F:$AJ,14,0)),"")</f>
        <v/>
      </c>
      <c r="N4966" s="31" t="str">
        <f ca="1">IFERROR(IF($C4966="","",VLOOKUP(FİLTRE!$C4966,'SKT LİSTESİ'!$F:$AJ,22,0)),"")</f>
        <v/>
      </c>
      <c r="O4966" s="136" t="str">
        <f ca="1">IFERROR(IF($C4966="","",VLOOKUP(FİLTRE!$C4966,'SKT LİSTESİ'!$F:$AJ,23,0)),"")</f>
        <v/>
      </c>
      <c r="P4966" s="31"/>
      <c r="Q4966" s="31"/>
      <c r="R4966" s="137" t="str">
        <f ca="1">(IFERROR(IF($C4966="","",VLOOKUP(FİLTRE!$C4966,'SKT LİSTESİ'!$F:$AJ,15,0)),""))</f>
        <v/>
      </c>
      <c r="S4966" s="138" t="str">
        <f ca="1">IFERROR(IF($C4966="","",VLOOKUP(FİLTRE!$C4966,'SKT LİSTESİ'!$F:$AJ,16,0)),"")</f>
        <v/>
      </c>
      <c r="AF4966" s="179" t="str">
        <f t="shared" ca="1" si="310"/>
        <v/>
      </c>
      <c r="AG4966" s="179">
        <f t="shared" ca="1" si="311"/>
        <v>0</v>
      </c>
      <c r="AH4966" s="179">
        <f t="shared" ca="1" si="312"/>
        <v>0</v>
      </c>
    </row>
    <row r="4967" spans="2:34" ht="15.75" x14ac:dyDescent="0.25">
      <c r="B4967">
        <f t="shared" ca="1" si="309"/>
        <v>4955</v>
      </c>
      <c r="C4967" t="str">
        <f ca="1">IFERROR(VLOOKUP(B4967,'SKT LİSTESİ'!F:F,1,0),"")</f>
        <v/>
      </c>
      <c r="E4967" s="128" t="str">
        <f ca="1">IFERROR(IF($C4967="","",VLOOKUP(FİLTRE!$C4967,'SKT LİSTESİ'!$F:$S,5,0)),"")</f>
        <v/>
      </c>
      <c r="F4967" s="129" t="str">
        <f ca="1">IFERROR(IF($C4967="","",VLOOKUP(FİLTRE!$C4967,'SKT LİSTESİ'!$F:$S,7,0)),"")</f>
        <v/>
      </c>
      <c r="G4967" s="130" t="str">
        <f ca="1">IFERROR(IF($C4967="","",VLOOKUP(FİLTRE!$C4967,'SKT LİSTESİ'!$F:$S,8,0)),"")</f>
        <v/>
      </c>
      <c r="H4967" s="131" t="str">
        <f ca="1">IF(E4967="","",IF($C4967="","",VLOOKUP(FİLTRE!$C4967,'SKT LİSTESİ'!$F:$S,9,0)))</f>
        <v/>
      </c>
      <c r="I4967" s="132" t="str">
        <f ca="1">IFERROR(IF($C4967="","",VLOOKUP(FİLTRE!$C4967,'SKT LİSTESİ'!$F:$S,10,0)),"")</f>
        <v/>
      </c>
      <c r="J4967" s="133" t="str">
        <f ca="1">IFERROR(IF($C4967="","",VLOOKUP(FİLTRE!$C4967,'SKT LİSTESİ'!$F:$S,11,0)),"")</f>
        <v/>
      </c>
      <c r="K4967" s="134" t="str">
        <f ca="1">IFERROR(IF($C4967="","",VLOOKUP(FİLTRE!$C4967,'SKT LİSTESİ'!$F:$S,12,0)),"")</f>
        <v/>
      </c>
      <c r="L4967" s="134" t="str">
        <f ca="1">IFERROR(IF($C4967="","",VLOOKUP(FİLTRE!$C4967,'SKT LİSTESİ'!$F:$S,13,0)),"")</f>
        <v/>
      </c>
      <c r="M4967" s="135" t="str">
        <f ca="1">IFERROR(IF($C4967="","",VLOOKUP(FİLTRE!$C4967,'SKT LİSTESİ'!$F:$AJ,14,0)),"")</f>
        <v/>
      </c>
      <c r="N4967" s="31" t="str">
        <f ca="1">IFERROR(IF($C4967="","",VLOOKUP(FİLTRE!$C4967,'SKT LİSTESİ'!$F:$AJ,22,0)),"")</f>
        <v/>
      </c>
      <c r="O4967" s="136" t="str">
        <f ca="1">IFERROR(IF($C4967="","",VLOOKUP(FİLTRE!$C4967,'SKT LİSTESİ'!$F:$AJ,23,0)),"")</f>
        <v/>
      </c>
      <c r="P4967" s="31"/>
      <c r="Q4967" s="31"/>
      <c r="R4967" s="137" t="str">
        <f ca="1">(IFERROR(IF($C4967="","",VLOOKUP(FİLTRE!$C4967,'SKT LİSTESİ'!$F:$AJ,15,0)),""))</f>
        <v/>
      </c>
      <c r="S4967" s="138" t="str">
        <f ca="1">IFERROR(IF($C4967="","",VLOOKUP(FİLTRE!$C4967,'SKT LİSTESİ'!$F:$AJ,16,0)),"")</f>
        <v/>
      </c>
      <c r="AF4967" s="179" t="str">
        <f t="shared" ca="1" si="310"/>
        <v/>
      </c>
      <c r="AG4967" s="179">
        <f t="shared" ca="1" si="311"/>
        <v>0</v>
      </c>
      <c r="AH4967" s="179">
        <f t="shared" ca="1" si="312"/>
        <v>0</v>
      </c>
    </row>
    <row r="4968" spans="2:34" ht="15.75" x14ac:dyDescent="0.25">
      <c r="B4968">
        <f t="shared" ca="1" si="309"/>
        <v>4956</v>
      </c>
      <c r="C4968" t="str">
        <f ca="1">IFERROR(VLOOKUP(B4968,'SKT LİSTESİ'!F:F,1,0),"")</f>
        <v/>
      </c>
      <c r="E4968" s="128" t="str">
        <f ca="1">IFERROR(IF($C4968="","",VLOOKUP(FİLTRE!$C4968,'SKT LİSTESİ'!$F:$S,5,0)),"")</f>
        <v/>
      </c>
      <c r="F4968" s="129" t="str">
        <f ca="1">IFERROR(IF($C4968="","",VLOOKUP(FİLTRE!$C4968,'SKT LİSTESİ'!$F:$S,7,0)),"")</f>
        <v/>
      </c>
      <c r="G4968" s="130" t="str">
        <f ca="1">IFERROR(IF($C4968="","",VLOOKUP(FİLTRE!$C4968,'SKT LİSTESİ'!$F:$S,8,0)),"")</f>
        <v/>
      </c>
      <c r="H4968" s="131" t="str">
        <f ca="1">IF(E4968="","",IF($C4968="","",VLOOKUP(FİLTRE!$C4968,'SKT LİSTESİ'!$F:$S,9,0)))</f>
        <v/>
      </c>
      <c r="I4968" s="132" t="str">
        <f ca="1">IFERROR(IF($C4968="","",VLOOKUP(FİLTRE!$C4968,'SKT LİSTESİ'!$F:$S,10,0)),"")</f>
        <v/>
      </c>
      <c r="J4968" s="133" t="str">
        <f ca="1">IFERROR(IF($C4968="","",VLOOKUP(FİLTRE!$C4968,'SKT LİSTESİ'!$F:$S,11,0)),"")</f>
        <v/>
      </c>
      <c r="K4968" s="134" t="str">
        <f ca="1">IFERROR(IF($C4968="","",VLOOKUP(FİLTRE!$C4968,'SKT LİSTESİ'!$F:$S,12,0)),"")</f>
        <v/>
      </c>
      <c r="L4968" s="134" t="str">
        <f ca="1">IFERROR(IF($C4968="","",VLOOKUP(FİLTRE!$C4968,'SKT LİSTESİ'!$F:$S,13,0)),"")</f>
        <v/>
      </c>
      <c r="M4968" s="135" t="str">
        <f ca="1">IFERROR(IF($C4968="","",VLOOKUP(FİLTRE!$C4968,'SKT LİSTESİ'!$F:$AJ,14,0)),"")</f>
        <v/>
      </c>
      <c r="N4968" s="31" t="str">
        <f ca="1">IFERROR(IF($C4968="","",VLOOKUP(FİLTRE!$C4968,'SKT LİSTESİ'!$F:$AJ,22,0)),"")</f>
        <v/>
      </c>
      <c r="O4968" s="136" t="str">
        <f ca="1">IFERROR(IF($C4968="","",VLOOKUP(FİLTRE!$C4968,'SKT LİSTESİ'!$F:$AJ,23,0)),"")</f>
        <v/>
      </c>
      <c r="P4968" s="31"/>
      <c r="Q4968" s="31"/>
      <c r="R4968" s="137" t="str">
        <f ca="1">(IFERROR(IF($C4968="","",VLOOKUP(FİLTRE!$C4968,'SKT LİSTESİ'!$F:$AJ,15,0)),""))</f>
        <v/>
      </c>
      <c r="S4968" s="138" t="str">
        <f ca="1">IFERROR(IF($C4968="","",VLOOKUP(FİLTRE!$C4968,'SKT LİSTESİ'!$F:$AJ,16,0)),"")</f>
        <v/>
      </c>
      <c r="AF4968" s="179" t="str">
        <f t="shared" ca="1" si="310"/>
        <v/>
      </c>
      <c r="AG4968" s="179">
        <f t="shared" ca="1" si="311"/>
        <v>0</v>
      </c>
      <c r="AH4968" s="179">
        <f t="shared" ca="1" si="312"/>
        <v>0</v>
      </c>
    </row>
    <row r="4969" spans="2:34" ht="15.75" x14ac:dyDescent="0.25">
      <c r="B4969">
        <f t="shared" ca="1" si="309"/>
        <v>4957</v>
      </c>
      <c r="C4969" t="str">
        <f ca="1">IFERROR(VLOOKUP(B4969,'SKT LİSTESİ'!F:F,1,0),"")</f>
        <v/>
      </c>
      <c r="E4969" s="128" t="str">
        <f ca="1">IFERROR(IF($C4969="","",VLOOKUP(FİLTRE!$C4969,'SKT LİSTESİ'!$F:$S,5,0)),"")</f>
        <v/>
      </c>
      <c r="F4969" s="129" t="str">
        <f ca="1">IFERROR(IF($C4969="","",VLOOKUP(FİLTRE!$C4969,'SKT LİSTESİ'!$F:$S,7,0)),"")</f>
        <v/>
      </c>
      <c r="G4969" s="130" t="str">
        <f ca="1">IFERROR(IF($C4969="","",VLOOKUP(FİLTRE!$C4969,'SKT LİSTESİ'!$F:$S,8,0)),"")</f>
        <v/>
      </c>
      <c r="H4969" s="131" t="str">
        <f ca="1">IF(E4969="","",IF($C4969="","",VLOOKUP(FİLTRE!$C4969,'SKT LİSTESİ'!$F:$S,9,0)))</f>
        <v/>
      </c>
      <c r="I4969" s="132" t="str">
        <f ca="1">IFERROR(IF($C4969="","",VLOOKUP(FİLTRE!$C4969,'SKT LİSTESİ'!$F:$S,10,0)),"")</f>
        <v/>
      </c>
      <c r="J4969" s="133" t="str">
        <f ca="1">IFERROR(IF($C4969="","",VLOOKUP(FİLTRE!$C4969,'SKT LİSTESİ'!$F:$S,11,0)),"")</f>
        <v/>
      </c>
      <c r="K4969" s="134" t="str">
        <f ca="1">IFERROR(IF($C4969="","",VLOOKUP(FİLTRE!$C4969,'SKT LİSTESİ'!$F:$S,12,0)),"")</f>
        <v/>
      </c>
      <c r="L4969" s="134" t="str">
        <f ca="1">IFERROR(IF($C4969="","",VLOOKUP(FİLTRE!$C4969,'SKT LİSTESİ'!$F:$S,13,0)),"")</f>
        <v/>
      </c>
      <c r="M4969" s="135" t="str">
        <f ca="1">IFERROR(IF($C4969="","",VLOOKUP(FİLTRE!$C4969,'SKT LİSTESİ'!$F:$AJ,14,0)),"")</f>
        <v/>
      </c>
      <c r="N4969" s="31" t="str">
        <f ca="1">IFERROR(IF($C4969="","",VLOOKUP(FİLTRE!$C4969,'SKT LİSTESİ'!$F:$AJ,22,0)),"")</f>
        <v/>
      </c>
      <c r="O4969" s="136" t="str">
        <f ca="1">IFERROR(IF($C4969="","",VLOOKUP(FİLTRE!$C4969,'SKT LİSTESİ'!$F:$AJ,23,0)),"")</f>
        <v/>
      </c>
      <c r="P4969" s="31"/>
      <c r="Q4969" s="31"/>
      <c r="R4969" s="137" t="str">
        <f ca="1">(IFERROR(IF($C4969="","",VLOOKUP(FİLTRE!$C4969,'SKT LİSTESİ'!$F:$AJ,15,0)),""))</f>
        <v/>
      </c>
      <c r="S4969" s="138" t="str">
        <f ca="1">IFERROR(IF($C4969="","",VLOOKUP(FİLTRE!$C4969,'SKT LİSTESİ'!$F:$AJ,16,0)),"")</f>
        <v/>
      </c>
      <c r="AF4969" s="179" t="str">
        <f t="shared" ca="1" si="310"/>
        <v/>
      </c>
      <c r="AG4969" s="179">
        <f t="shared" ca="1" si="311"/>
        <v>0</v>
      </c>
      <c r="AH4969" s="179">
        <f t="shared" ca="1" si="312"/>
        <v>0</v>
      </c>
    </row>
    <row r="4970" spans="2:34" ht="15.75" x14ac:dyDescent="0.25">
      <c r="B4970">
        <f t="shared" ca="1" si="309"/>
        <v>4958</v>
      </c>
      <c r="C4970" t="str">
        <f ca="1">IFERROR(VLOOKUP(B4970,'SKT LİSTESİ'!F:F,1,0),"")</f>
        <v/>
      </c>
      <c r="E4970" s="128" t="str">
        <f ca="1">IFERROR(IF($C4970="","",VLOOKUP(FİLTRE!$C4970,'SKT LİSTESİ'!$F:$S,5,0)),"")</f>
        <v/>
      </c>
      <c r="F4970" s="129" t="str">
        <f ca="1">IFERROR(IF($C4970="","",VLOOKUP(FİLTRE!$C4970,'SKT LİSTESİ'!$F:$S,7,0)),"")</f>
        <v/>
      </c>
      <c r="G4970" s="130" t="str">
        <f ca="1">IFERROR(IF($C4970="","",VLOOKUP(FİLTRE!$C4970,'SKT LİSTESİ'!$F:$S,8,0)),"")</f>
        <v/>
      </c>
      <c r="H4970" s="131" t="str">
        <f ca="1">IF(E4970="","",IF($C4970="","",VLOOKUP(FİLTRE!$C4970,'SKT LİSTESİ'!$F:$S,9,0)))</f>
        <v/>
      </c>
      <c r="I4970" s="132" t="str">
        <f ca="1">IFERROR(IF($C4970="","",VLOOKUP(FİLTRE!$C4970,'SKT LİSTESİ'!$F:$S,10,0)),"")</f>
        <v/>
      </c>
      <c r="J4970" s="133" t="str">
        <f ca="1">IFERROR(IF($C4970="","",VLOOKUP(FİLTRE!$C4970,'SKT LİSTESİ'!$F:$S,11,0)),"")</f>
        <v/>
      </c>
      <c r="K4970" s="134" t="str">
        <f ca="1">IFERROR(IF($C4970="","",VLOOKUP(FİLTRE!$C4970,'SKT LİSTESİ'!$F:$S,12,0)),"")</f>
        <v/>
      </c>
      <c r="L4970" s="134" t="str">
        <f ca="1">IFERROR(IF($C4970="","",VLOOKUP(FİLTRE!$C4970,'SKT LİSTESİ'!$F:$S,13,0)),"")</f>
        <v/>
      </c>
      <c r="M4970" s="135" t="str">
        <f ca="1">IFERROR(IF($C4970="","",VLOOKUP(FİLTRE!$C4970,'SKT LİSTESİ'!$F:$AJ,14,0)),"")</f>
        <v/>
      </c>
      <c r="N4970" s="31" t="str">
        <f ca="1">IFERROR(IF($C4970="","",VLOOKUP(FİLTRE!$C4970,'SKT LİSTESİ'!$F:$AJ,22,0)),"")</f>
        <v/>
      </c>
      <c r="O4970" s="136" t="str">
        <f ca="1">IFERROR(IF($C4970="","",VLOOKUP(FİLTRE!$C4970,'SKT LİSTESİ'!$F:$AJ,23,0)),"")</f>
        <v/>
      </c>
      <c r="P4970" s="31"/>
      <c r="Q4970" s="31"/>
      <c r="R4970" s="137" t="str">
        <f ca="1">(IFERROR(IF($C4970="","",VLOOKUP(FİLTRE!$C4970,'SKT LİSTESİ'!$F:$AJ,15,0)),""))</f>
        <v/>
      </c>
      <c r="S4970" s="138" t="str">
        <f ca="1">IFERROR(IF($C4970="","",VLOOKUP(FİLTRE!$C4970,'SKT LİSTESİ'!$F:$AJ,16,0)),"")</f>
        <v/>
      </c>
      <c r="AF4970" s="179" t="str">
        <f t="shared" ca="1" si="310"/>
        <v/>
      </c>
      <c r="AG4970" s="179">
        <f t="shared" ca="1" si="311"/>
        <v>0</v>
      </c>
      <c r="AH4970" s="179">
        <f t="shared" ca="1" si="312"/>
        <v>0</v>
      </c>
    </row>
    <row r="4971" spans="2:34" ht="15.75" x14ac:dyDescent="0.25">
      <c r="B4971">
        <f t="shared" ca="1" si="309"/>
        <v>4959</v>
      </c>
      <c r="C4971" t="str">
        <f ca="1">IFERROR(VLOOKUP(B4971,'SKT LİSTESİ'!F:F,1,0),"")</f>
        <v/>
      </c>
      <c r="E4971" s="128" t="str">
        <f ca="1">IFERROR(IF($C4971="","",VLOOKUP(FİLTRE!$C4971,'SKT LİSTESİ'!$F:$S,5,0)),"")</f>
        <v/>
      </c>
      <c r="F4971" s="129" t="str">
        <f ca="1">IFERROR(IF($C4971="","",VLOOKUP(FİLTRE!$C4971,'SKT LİSTESİ'!$F:$S,7,0)),"")</f>
        <v/>
      </c>
      <c r="G4971" s="130" t="str">
        <f ca="1">IFERROR(IF($C4971="","",VLOOKUP(FİLTRE!$C4971,'SKT LİSTESİ'!$F:$S,8,0)),"")</f>
        <v/>
      </c>
      <c r="H4971" s="131" t="str">
        <f ca="1">IF(E4971="","",IF($C4971="","",VLOOKUP(FİLTRE!$C4971,'SKT LİSTESİ'!$F:$S,9,0)))</f>
        <v/>
      </c>
      <c r="I4971" s="132" t="str">
        <f ca="1">IFERROR(IF($C4971="","",VLOOKUP(FİLTRE!$C4971,'SKT LİSTESİ'!$F:$S,10,0)),"")</f>
        <v/>
      </c>
      <c r="J4971" s="133" t="str">
        <f ca="1">IFERROR(IF($C4971="","",VLOOKUP(FİLTRE!$C4971,'SKT LİSTESİ'!$F:$S,11,0)),"")</f>
        <v/>
      </c>
      <c r="K4971" s="134" t="str">
        <f ca="1">IFERROR(IF($C4971="","",VLOOKUP(FİLTRE!$C4971,'SKT LİSTESİ'!$F:$S,12,0)),"")</f>
        <v/>
      </c>
      <c r="L4971" s="134" t="str">
        <f ca="1">IFERROR(IF($C4971="","",VLOOKUP(FİLTRE!$C4971,'SKT LİSTESİ'!$F:$S,13,0)),"")</f>
        <v/>
      </c>
      <c r="M4971" s="135" t="str">
        <f ca="1">IFERROR(IF($C4971="","",VLOOKUP(FİLTRE!$C4971,'SKT LİSTESİ'!$F:$AJ,14,0)),"")</f>
        <v/>
      </c>
      <c r="N4971" s="31" t="str">
        <f ca="1">IFERROR(IF($C4971="","",VLOOKUP(FİLTRE!$C4971,'SKT LİSTESİ'!$F:$AJ,22,0)),"")</f>
        <v/>
      </c>
      <c r="O4971" s="136" t="str">
        <f ca="1">IFERROR(IF($C4971="","",VLOOKUP(FİLTRE!$C4971,'SKT LİSTESİ'!$F:$AJ,23,0)),"")</f>
        <v/>
      </c>
      <c r="P4971" s="31"/>
      <c r="Q4971" s="31"/>
      <c r="R4971" s="137" t="str">
        <f ca="1">(IFERROR(IF($C4971="","",VLOOKUP(FİLTRE!$C4971,'SKT LİSTESİ'!$F:$AJ,15,0)),""))</f>
        <v/>
      </c>
      <c r="S4971" s="138" t="str">
        <f ca="1">IFERROR(IF($C4971="","",VLOOKUP(FİLTRE!$C4971,'SKT LİSTESİ'!$F:$AJ,16,0)),"")</f>
        <v/>
      </c>
      <c r="AF4971" s="179" t="str">
        <f t="shared" ca="1" si="310"/>
        <v/>
      </c>
      <c r="AG4971" s="179">
        <f t="shared" ca="1" si="311"/>
        <v>0</v>
      </c>
      <c r="AH4971" s="179">
        <f t="shared" ca="1" si="312"/>
        <v>0</v>
      </c>
    </row>
    <row r="4972" spans="2:34" ht="15.75" x14ac:dyDescent="0.25">
      <c r="B4972">
        <f t="shared" ca="1" si="309"/>
        <v>4960</v>
      </c>
      <c r="C4972" t="str">
        <f ca="1">IFERROR(VLOOKUP(B4972,'SKT LİSTESİ'!F:F,1,0),"")</f>
        <v/>
      </c>
      <c r="E4972" s="128" t="str">
        <f ca="1">IFERROR(IF($C4972="","",VLOOKUP(FİLTRE!$C4972,'SKT LİSTESİ'!$F:$S,5,0)),"")</f>
        <v/>
      </c>
      <c r="F4972" s="129" t="str">
        <f ca="1">IFERROR(IF($C4972="","",VLOOKUP(FİLTRE!$C4972,'SKT LİSTESİ'!$F:$S,7,0)),"")</f>
        <v/>
      </c>
      <c r="G4972" s="130" t="str">
        <f ca="1">IFERROR(IF($C4972="","",VLOOKUP(FİLTRE!$C4972,'SKT LİSTESİ'!$F:$S,8,0)),"")</f>
        <v/>
      </c>
      <c r="H4972" s="131" t="str">
        <f ca="1">IF(E4972="","",IF($C4972="","",VLOOKUP(FİLTRE!$C4972,'SKT LİSTESİ'!$F:$S,9,0)))</f>
        <v/>
      </c>
      <c r="I4972" s="132" t="str">
        <f ca="1">IFERROR(IF($C4972="","",VLOOKUP(FİLTRE!$C4972,'SKT LİSTESİ'!$F:$S,10,0)),"")</f>
        <v/>
      </c>
      <c r="J4972" s="133" t="str">
        <f ca="1">IFERROR(IF($C4972="","",VLOOKUP(FİLTRE!$C4972,'SKT LİSTESİ'!$F:$S,11,0)),"")</f>
        <v/>
      </c>
      <c r="K4972" s="134" t="str">
        <f ca="1">IFERROR(IF($C4972="","",VLOOKUP(FİLTRE!$C4972,'SKT LİSTESİ'!$F:$S,12,0)),"")</f>
        <v/>
      </c>
      <c r="L4972" s="134" t="str">
        <f ca="1">IFERROR(IF($C4972="","",VLOOKUP(FİLTRE!$C4972,'SKT LİSTESİ'!$F:$S,13,0)),"")</f>
        <v/>
      </c>
      <c r="M4972" s="135" t="str">
        <f ca="1">IFERROR(IF($C4972="","",VLOOKUP(FİLTRE!$C4972,'SKT LİSTESİ'!$F:$AJ,14,0)),"")</f>
        <v/>
      </c>
      <c r="N4972" s="31" t="str">
        <f ca="1">IFERROR(IF($C4972="","",VLOOKUP(FİLTRE!$C4972,'SKT LİSTESİ'!$F:$AJ,22,0)),"")</f>
        <v/>
      </c>
      <c r="O4972" s="136" t="str">
        <f ca="1">IFERROR(IF($C4972="","",VLOOKUP(FİLTRE!$C4972,'SKT LİSTESİ'!$F:$AJ,23,0)),"")</f>
        <v/>
      </c>
      <c r="P4972" s="31"/>
      <c r="Q4972" s="31"/>
      <c r="R4972" s="137" t="str">
        <f ca="1">(IFERROR(IF($C4972="","",VLOOKUP(FİLTRE!$C4972,'SKT LİSTESİ'!$F:$AJ,15,0)),""))</f>
        <v/>
      </c>
      <c r="S4972" s="138" t="str">
        <f ca="1">IFERROR(IF($C4972="","",VLOOKUP(FİLTRE!$C4972,'SKT LİSTESİ'!$F:$AJ,16,0)),"")</f>
        <v/>
      </c>
      <c r="AF4972" s="179" t="str">
        <f t="shared" ca="1" si="310"/>
        <v/>
      </c>
      <c r="AG4972" s="179">
        <f t="shared" ca="1" si="311"/>
        <v>0</v>
      </c>
      <c r="AH4972" s="179">
        <f t="shared" ca="1" si="312"/>
        <v>0</v>
      </c>
    </row>
    <row r="4973" spans="2:34" ht="15.75" x14ac:dyDescent="0.25">
      <c r="B4973">
        <f t="shared" ca="1" si="309"/>
        <v>4961</v>
      </c>
      <c r="C4973" t="str">
        <f ca="1">IFERROR(VLOOKUP(B4973,'SKT LİSTESİ'!F:F,1,0),"")</f>
        <v/>
      </c>
      <c r="E4973" s="128" t="str">
        <f ca="1">IFERROR(IF($C4973="","",VLOOKUP(FİLTRE!$C4973,'SKT LİSTESİ'!$F:$S,5,0)),"")</f>
        <v/>
      </c>
      <c r="F4973" s="129" t="str">
        <f ca="1">IFERROR(IF($C4973="","",VLOOKUP(FİLTRE!$C4973,'SKT LİSTESİ'!$F:$S,7,0)),"")</f>
        <v/>
      </c>
      <c r="G4973" s="130" t="str">
        <f ca="1">IFERROR(IF($C4973="","",VLOOKUP(FİLTRE!$C4973,'SKT LİSTESİ'!$F:$S,8,0)),"")</f>
        <v/>
      </c>
      <c r="H4973" s="131" t="str">
        <f ca="1">IF(E4973="","",IF($C4973="","",VLOOKUP(FİLTRE!$C4973,'SKT LİSTESİ'!$F:$S,9,0)))</f>
        <v/>
      </c>
      <c r="I4973" s="132" t="str">
        <f ca="1">IFERROR(IF($C4973="","",VLOOKUP(FİLTRE!$C4973,'SKT LİSTESİ'!$F:$S,10,0)),"")</f>
        <v/>
      </c>
      <c r="J4973" s="133" t="str">
        <f ca="1">IFERROR(IF($C4973="","",VLOOKUP(FİLTRE!$C4973,'SKT LİSTESİ'!$F:$S,11,0)),"")</f>
        <v/>
      </c>
      <c r="K4973" s="134" t="str">
        <f ca="1">IFERROR(IF($C4973="","",VLOOKUP(FİLTRE!$C4973,'SKT LİSTESİ'!$F:$S,12,0)),"")</f>
        <v/>
      </c>
      <c r="L4973" s="134" t="str">
        <f ca="1">IFERROR(IF($C4973="","",VLOOKUP(FİLTRE!$C4973,'SKT LİSTESİ'!$F:$S,13,0)),"")</f>
        <v/>
      </c>
      <c r="M4973" s="135" t="str">
        <f ca="1">IFERROR(IF($C4973="","",VLOOKUP(FİLTRE!$C4973,'SKT LİSTESİ'!$F:$AJ,14,0)),"")</f>
        <v/>
      </c>
      <c r="N4973" s="31" t="str">
        <f ca="1">IFERROR(IF($C4973="","",VLOOKUP(FİLTRE!$C4973,'SKT LİSTESİ'!$F:$AJ,22,0)),"")</f>
        <v/>
      </c>
      <c r="O4973" s="136" t="str">
        <f ca="1">IFERROR(IF($C4973="","",VLOOKUP(FİLTRE!$C4973,'SKT LİSTESİ'!$F:$AJ,23,0)),"")</f>
        <v/>
      </c>
      <c r="P4973" s="31"/>
      <c r="Q4973" s="31"/>
      <c r="R4973" s="137" t="str">
        <f ca="1">(IFERROR(IF($C4973="","",VLOOKUP(FİLTRE!$C4973,'SKT LİSTESİ'!$F:$AJ,15,0)),""))</f>
        <v/>
      </c>
      <c r="S4973" s="138" t="str">
        <f ca="1">IFERROR(IF($C4973="","",VLOOKUP(FİLTRE!$C4973,'SKT LİSTESİ'!$F:$AJ,16,0)),"")</f>
        <v/>
      </c>
      <c r="AF4973" s="179" t="str">
        <f t="shared" ca="1" si="310"/>
        <v/>
      </c>
      <c r="AG4973" s="179">
        <f t="shared" ca="1" si="311"/>
        <v>0</v>
      </c>
      <c r="AH4973" s="179">
        <f t="shared" ca="1" si="312"/>
        <v>0</v>
      </c>
    </row>
    <row r="4974" spans="2:34" ht="15.75" x14ac:dyDescent="0.25">
      <c r="B4974">
        <f t="shared" ca="1" si="309"/>
        <v>4962</v>
      </c>
      <c r="C4974" t="str">
        <f ca="1">IFERROR(VLOOKUP(B4974,'SKT LİSTESİ'!F:F,1,0),"")</f>
        <v/>
      </c>
      <c r="E4974" s="128" t="str">
        <f ca="1">IFERROR(IF($C4974="","",VLOOKUP(FİLTRE!$C4974,'SKT LİSTESİ'!$F:$S,5,0)),"")</f>
        <v/>
      </c>
      <c r="F4974" s="129" t="str">
        <f ca="1">IFERROR(IF($C4974="","",VLOOKUP(FİLTRE!$C4974,'SKT LİSTESİ'!$F:$S,7,0)),"")</f>
        <v/>
      </c>
      <c r="G4974" s="130" t="str">
        <f ca="1">IFERROR(IF($C4974="","",VLOOKUP(FİLTRE!$C4974,'SKT LİSTESİ'!$F:$S,8,0)),"")</f>
        <v/>
      </c>
      <c r="H4974" s="131" t="str">
        <f ca="1">IF(E4974="","",IF($C4974="","",VLOOKUP(FİLTRE!$C4974,'SKT LİSTESİ'!$F:$S,9,0)))</f>
        <v/>
      </c>
      <c r="I4974" s="132" t="str">
        <f ca="1">IFERROR(IF($C4974="","",VLOOKUP(FİLTRE!$C4974,'SKT LİSTESİ'!$F:$S,10,0)),"")</f>
        <v/>
      </c>
      <c r="J4974" s="133" t="str">
        <f ca="1">IFERROR(IF($C4974="","",VLOOKUP(FİLTRE!$C4974,'SKT LİSTESİ'!$F:$S,11,0)),"")</f>
        <v/>
      </c>
      <c r="K4974" s="134" t="str">
        <f ca="1">IFERROR(IF($C4974="","",VLOOKUP(FİLTRE!$C4974,'SKT LİSTESİ'!$F:$S,12,0)),"")</f>
        <v/>
      </c>
      <c r="L4974" s="134" t="str">
        <f ca="1">IFERROR(IF($C4974="","",VLOOKUP(FİLTRE!$C4974,'SKT LİSTESİ'!$F:$S,13,0)),"")</f>
        <v/>
      </c>
      <c r="M4974" s="135" t="str">
        <f ca="1">IFERROR(IF($C4974="","",VLOOKUP(FİLTRE!$C4974,'SKT LİSTESİ'!$F:$AJ,14,0)),"")</f>
        <v/>
      </c>
      <c r="N4974" s="31" t="str">
        <f ca="1">IFERROR(IF($C4974="","",VLOOKUP(FİLTRE!$C4974,'SKT LİSTESİ'!$F:$AJ,22,0)),"")</f>
        <v/>
      </c>
      <c r="O4974" s="136" t="str">
        <f ca="1">IFERROR(IF($C4974="","",VLOOKUP(FİLTRE!$C4974,'SKT LİSTESİ'!$F:$AJ,23,0)),"")</f>
        <v/>
      </c>
      <c r="P4974" s="31"/>
      <c r="Q4974" s="31"/>
      <c r="R4974" s="137" t="str">
        <f ca="1">(IFERROR(IF($C4974="","",VLOOKUP(FİLTRE!$C4974,'SKT LİSTESİ'!$F:$AJ,15,0)),""))</f>
        <v/>
      </c>
      <c r="S4974" s="138" t="str">
        <f ca="1">IFERROR(IF($C4974="","",VLOOKUP(FİLTRE!$C4974,'SKT LİSTESİ'!$F:$AJ,16,0)),"")</f>
        <v/>
      </c>
      <c r="AF4974" s="179" t="str">
        <f t="shared" ca="1" si="310"/>
        <v/>
      </c>
      <c r="AG4974" s="179">
        <f t="shared" ca="1" si="311"/>
        <v>0</v>
      </c>
      <c r="AH4974" s="179">
        <f t="shared" ca="1" si="312"/>
        <v>0</v>
      </c>
    </row>
    <row r="4975" spans="2:34" ht="15.75" x14ac:dyDescent="0.25">
      <c r="B4975">
        <f t="shared" ca="1" si="309"/>
        <v>4963</v>
      </c>
      <c r="C4975" t="str">
        <f ca="1">IFERROR(VLOOKUP(B4975,'SKT LİSTESİ'!F:F,1,0),"")</f>
        <v/>
      </c>
      <c r="E4975" s="128" t="str">
        <f ca="1">IFERROR(IF($C4975="","",VLOOKUP(FİLTRE!$C4975,'SKT LİSTESİ'!$F:$S,5,0)),"")</f>
        <v/>
      </c>
      <c r="F4975" s="129" t="str">
        <f ca="1">IFERROR(IF($C4975="","",VLOOKUP(FİLTRE!$C4975,'SKT LİSTESİ'!$F:$S,7,0)),"")</f>
        <v/>
      </c>
      <c r="G4975" s="130" t="str">
        <f ca="1">IFERROR(IF($C4975="","",VLOOKUP(FİLTRE!$C4975,'SKT LİSTESİ'!$F:$S,8,0)),"")</f>
        <v/>
      </c>
      <c r="H4975" s="131" t="str">
        <f ca="1">IF(E4975="","",IF($C4975="","",VLOOKUP(FİLTRE!$C4975,'SKT LİSTESİ'!$F:$S,9,0)))</f>
        <v/>
      </c>
      <c r="I4975" s="132" t="str">
        <f ca="1">IFERROR(IF($C4975="","",VLOOKUP(FİLTRE!$C4975,'SKT LİSTESİ'!$F:$S,10,0)),"")</f>
        <v/>
      </c>
      <c r="J4975" s="133" t="str">
        <f ca="1">IFERROR(IF($C4975="","",VLOOKUP(FİLTRE!$C4975,'SKT LİSTESİ'!$F:$S,11,0)),"")</f>
        <v/>
      </c>
      <c r="K4975" s="134" t="str">
        <f ca="1">IFERROR(IF($C4975="","",VLOOKUP(FİLTRE!$C4975,'SKT LİSTESİ'!$F:$S,12,0)),"")</f>
        <v/>
      </c>
      <c r="L4975" s="134" t="str">
        <f ca="1">IFERROR(IF($C4975="","",VLOOKUP(FİLTRE!$C4975,'SKT LİSTESİ'!$F:$S,13,0)),"")</f>
        <v/>
      </c>
      <c r="M4975" s="135" t="str">
        <f ca="1">IFERROR(IF($C4975="","",VLOOKUP(FİLTRE!$C4975,'SKT LİSTESİ'!$F:$AJ,14,0)),"")</f>
        <v/>
      </c>
      <c r="N4975" s="31" t="str">
        <f ca="1">IFERROR(IF($C4975="","",VLOOKUP(FİLTRE!$C4975,'SKT LİSTESİ'!$F:$AJ,22,0)),"")</f>
        <v/>
      </c>
      <c r="O4975" s="136" t="str">
        <f ca="1">IFERROR(IF($C4975="","",VLOOKUP(FİLTRE!$C4975,'SKT LİSTESİ'!$F:$AJ,23,0)),"")</f>
        <v/>
      </c>
      <c r="P4975" s="31"/>
      <c r="Q4975" s="31"/>
      <c r="R4975" s="137" t="str">
        <f ca="1">(IFERROR(IF($C4975="","",VLOOKUP(FİLTRE!$C4975,'SKT LİSTESİ'!$F:$AJ,15,0)),""))</f>
        <v/>
      </c>
      <c r="S4975" s="138" t="str">
        <f ca="1">IFERROR(IF($C4975="","",VLOOKUP(FİLTRE!$C4975,'SKT LİSTESİ'!$F:$AJ,16,0)),"")</f>
        <v/>
      </c>
      <c r="AF4975" s="179" t="str">
        <f t="shared" ca="1" si="310"/>
        <v/>
      </c>
      <c r="AG4975" s="179">
        <f t="shared" ca="1" si="311"/>
        <v>0</v>
      </c>
      <c r="AH4975" s="179">
        <f t="shared" ca="1" si="312"/>
        <v>0</v>
      </c>
    </row>
    <row r="4976" spans="2:34" ht="15.75" x14ac:dyDescent="0.25">
      <c r="B4976">
        <f t="shared" ca="1" si="309"/>
        <v>4964</v>
      </c>
      <c r="C4976" t="str">
        <f ca="1">IFERROR(VLOOKUP(B4976,'SKT LİSTESİ'!F:F,1,0),"")</f>
        <v/>
      </c>
      <c r="E4976" s="128" t="str">
        <f ca="1">IFERROR(IF($C4976="","",VLOOKUP(FİLTRE!$C4976,'SKT LİSTESİ'!$F:$S,5,0)),"")</f>
        <v/>
      </c>
      <c r="F4976" s="129" t="str">
        <f ca="1">IFERROR(IF($C4976="","",VLOOKUP(FİLTRE!$C4976,'SKT LİSTESİ'!$F:$S,7,0)),"")</f>
        <v/>
      </c>
      <c r="G4976" s="130" t="str">
        <f ca="1">IFERROR(IF($C4976="","",VLOOKUP(FİLTRE!$C4976,'SKT LİSTESİ'!$F:$S,8,0)),"")</f>
        <v/>
      </c>
      <c r="H4976" s="131" t="str">
        <f ca="1">IF(E4976="","",IF($C4976="","",VLOOKUP(FİLTRE!$C4976,'SKT LİSTESİ'!$F:$S,9,0)))</f>
        <v/>
      </c>
      <c r="I4976" s="132" t="str">
        <f ca="1">IFERROR(IF($C4976="","",VLOOKUP(FİLTRE!$C4976,'SKT LİSTESİ'!$F:$S,10,0)),"")</f>
        <v/>
      </c>
      <c r="J4976" s="133" t="str">
        <f ca="1">IFERROR(IF($C4976="","",VLOOKUP(FİLTRE!$C4976,'SKT LİSTESİ'!$F:$S,11,0)),"")</f>
        <v/>
      </c>
      <c r="K4976" s="134" t="str">
        <f ca="1">IFERROR(IF($C4976="","",VLOOKUP(FİLTRE!$C4976,'SKT LİSTESİ'!$F:$S,12,0)),"")</f>
        <v/>
      </c>
      <c r="L4976" s="134" t="str">
        <f ca="1">IFERROR(IF($C4976="","",VLOOKUP(FİLTRE!$C4976,'SKT LİSTESİ'!$F:$S,13,0)),"")</f>
        <v/>
      </c>
      <c r="M4976" s="135" t="str">
        <f ca="1">IFERROR(IF($C4976="","",VLOOKUP(FİLTRE!$C4976,'SKT LİSTESİ'!$F:$AJ,14,0)),"")</f>
        <v/>
      </c>
      <c r="N4976" s="31" t="str">
        <f ca="1">IFERROR(IF($C4976="","",VLOOKUP(FİLTRE!$C4976,'SKT LİSTESİ'!$F:$AJ,22,0)),"")</f>
        <v/>
      </c>
      <c r="O4976" s="136" t="str">
        <f ca="1">IFERROR(IF($C4976="","",VLOOKUP(FİLTRE!$C4976,'SKT LİSTESİ'!$F:$AJ,23,0)),"")</f>
        <v/>
      </c>
      <c r="P4976" s="31"/>
      <c r="Q4976" s="31"/>
      <c r="R4976" s="137" t="str">
        <f ca="1">(IFERROR(IF($C4976="","",VLOOKUP(FİLTRE!$C4976,'SKT LİSTESİ'!$F:$AJ,15,0)),""))</f>
        <v/>
      </c>
      <c r="S4976" s="138" t="str">
        <f ca="1">IFERROR(IF($C4976="","",VLOOKUP(FİLTRE!$C4976,'SKT LİSTESİ'!$F:$AJ,16,0)),"")</f>
        <v/>
      </c>
      <c r="AF4976" s="179" t="str">
        <f t="shared" ca="1" si="310"/>
        <v/>
      </c>
      <c r="AG4976" s="179">
        <f t="shared" ca="1" si="311"/>
        <v>0</v>
      </c>
      <c r="AH4976" s="179">
        <f t="shared" ca="1" si="312"/>
        <v>0</v>
      </c>
    </row>
    <row r="4977" spans="2:34" ht="15.75" x14ac:dyDescent="0.25">
      <c r="B4977">
        <f t="shared" ca="1" si="309"/>
        <v>4965</v>
      </c>
      <c r="C4977" t="str">
        <f ca="1">IFERROR(VLOOKUP(B4977,'SKT LİSTESİ'!F:F,1,0),"")</f>
        <v/>
      </c>
      <c r="E4977" s="128" t="str">
        <f ca="1">IFERROR(IF($C4977="","",VLOOKUP(FİLTRE!$C4977,'SKT LİSTESİ'!$F:$S,5,0)),"")</f>
        <v/>
      </c>
      <c r="F4977" s="129" t="str">
        <f ca="1">IFERROR(IF($C4977="","",VLOOKUP(FİLTRE!$C4977,'SKT LİSTESİ'!$F:$S,7,0)),"")</f>
        <v/>
      </c>
      <c r="G4977" s="130" t="str">
        <f ca="1">IFERROR(IF($C4977="","",VLOOKUP(FİLTRE!$C4977,'SKT LİSTESİ'!$F:$S,8,0)),"")</f>
        <v/>
      </c>
      <c r="H4977" s="131" t="str">
        <f ca="1">IF(E4977="","",IF($C4977="","",VLOOKUP(FİLTRE!$C4977,'SKT LİSTESİ'!$F:$S,9,0)))</f>
        <v/>
      </c>
      <c r="I4977" s="132" t="str">
        <f ca="1">IFERROR(IF($C4977="","",VLOOKUP(FİLTRE!$C4977,'SKT LİSTESİ'!$F:$S,10,0)),"")</f>
        <v/>
      </c>
      <c r="J4977" s="133" t="str">
        <f ca="1">IFERROR(IF($C4977="","",VLOOKUP(FİLTRE!$C4977,'SKT LİSTESİ'!$F:$S,11,0)),"")</f>
        <v/>
      </c>
      <c r="K4977" s="134" t="str">
        <f ca="1">IFERROR(IF($C4977="","",VLOOKUP(FİLTRE!$C4977,'SKT LİSTESİ'!$F:$S,12,0)),"")</f>
        <v/>
      </c>
      <c r="L4977" s="134" t="str">
        <f ca="1">IFERROR(IF($C4977="","",VLOOKUP(FİLTRE!$C4977,'SKT LİSTESİ'!$F:$S,13,0)),"")</f>
        <v/>
      </c>
      <c r="M4977" s="135" t="str">
        <f ca="1">IFERROR(IF($C4977="","",VLOOKUP(FİLTRE!$C4977,'SKT LİSTESİ'!$F:$AJ,14,0)),"")</f>
        <v/>
      </c>
      <c r="N4977" s="31" t="str">
        <f ca="1">IFERROR(IF($C4977="","",VLOOKUP(FİLTRE!$C4977,'SKT LİSTESİ'!$F:$AJ,22,0)),"")</f>
        <v/>
      </c>
      <c r="O4977" s="136" t="str">
        <f ca="1">IFERROR(IF($C4977="","",VLOOKUP(FİLTRE!$C4977,'SKT LİSTESİ'!$F:$AJ,23,0)),"")</f>
        <v/>
      </c>
      <c r="P4977" s="31"/>
      <c r="Q4977" s="31"/>
      <c r="R4977" s="137" t="str">
        <f ca="1">(IFERROR(IF($C4977="","",VLOOKUP(FİLTRE!$C4977,'SKT LİSTESİ'!$F:$AJ,15,0)),""))</f>
        <v/>
      </c>
      <c r="S4977" s="138" t="str">
        <f ca="1">IFERROR(IF($C4977="","",VLOOKUP(FİLTRE!$C4977,'SKT LİSTESİ'!$F:$AJ,16,0)),"")</f>
        <v/>
      </c>
      <c r="AF4977" s="179" t="str">
        <f t="shared" ca="1" si="310"/>
        <v/>
      </c>
      <c r="AG4977" s="179">
        <f t="shared" ca="1" si="311"/>
        <v>0</v>
      </c>
      <c r="AH4977" s="179">
        <f t="shared" ca="1" si="312"/>
        <v>0</v>
      </c>
    </row>
    <row r="4978" spans="2:34" ht="15.75" x14ac:dyDescent="0.25">
      <c r="B4978">
        <f t="shared" ca="1" si="309"/>
        <v>4966</v>
      </c>
      <c r="C4978" t="str">
        <f ca="1">IFERROR(VLOOKUP(B4978,'SKT LİSTESİ'!F:F,1,0),"")</f>
        <v/>
      </c>
      <c r="E4978" s="128" t="str">
        <f ca="1">IFERROR(IF($C4978="","",VLOOKUP(FİLTRE!$C4978,'SKT LİSTESİ'!$F:$S,5,0)),"")</f>
        <v/>
      </c>
      <c r="F4978" s="129" t="str">
        <f ca="1">IFERROR(IF($C4978="","",VLOOKUP(FİLTRE!$C4978,'SKT LİSTESİ'!$F:$S,7,0)),"")</f>
        <v/>
      </c>
      <c r="G4978" s="130" t="str">
        <f ca="1">IFERROR(IF($C4978="","",VLOOKUP(FİLTRE!$C4978,'SKT LİSTESİ'!$F:$S,8,0)),"")</f>
        <v/>
      </c>
      <c r="H4978" s="131" t="str">
        <f ca="1">IF(E4978="","",IF($C4978="","",VLOOKUP(FİLTRE!$C4978,'SKT LİSTESİ'!$F:$S,9,0)))</f>
        <v/>
      </c>
      <c r="I4978" s="132" t="str">
        <f ca="1">IFERROR(IF($C4978="","",VLOOKUP(FİLTRE!$C4978,'SKT LİSTESİ'!$F:$S,10,0)),"")</f>
        <v/>
      </c>
      <c r="J4978" s="133" t="str">
        <f ca="1">IFERROR(IF($C4978="","",VLOOKUP(FİLTRE!$C4978,'SKT LİSTESİ'!$F:$S,11,0)),"")</f>
        <v/>
      </c>
      <c r="K4978" s="134" t="str">
        <f ca="1">IFERROR(IF($C4978="","",VLOOKUP(FİLTRE!$C4978,'SKT LİSTESİ'!$F:$S,12,0)),"")</f>
        <v/>
      </c>
      <c r="L4978" s="134" t="str">
        <f ca="1">IFERROR(IF($C4978="","",VLOOKUP(FİLTRE!$C4978,'SKT LİSTESİ'!$F:$S,13,0)),"")</f>
        <v/>
      </c>
      <c r="M4978" s="135" t="str">
        <f ca="1">IFERROR(IF($C4978="","",VLOOKUP(FİLTRE!$C4978,'SKT LİSTESİ'!$F:$AJ,14,0)),"")</f>
        <v/>
      </c>
      <c r="N4978" s="31" t="str">
        <f ca="1">IFERROR(IF($C4978="","",VLOOKUP(FİLTRE!$C4978,'SKT LİSTESİ'!$F:$AJ,22,0)),"")</f>
        <v/>
      </c>
      <c r="O4978" s="136" t="str">
        <f ca="1">IFERROR(IF($C4978="","",VLOOKUP(FİLTRE!$C4978,'SKT LİSTESİ'!$F:$AJ,23,0)),"")</f>
        <v/>
      </c>
      <c r="P4978" s="31"/>
      <c r="Q4978" s="31"/>
      <c r="R4978" s="137" t="str">
        <f ca="1">(IFERROR(IF($C4978="","",VLOOKUP(FİLTRE!$C4978,'SKT LİSTESİ'!$F:$AJ,15,0)),""))</f>
        <v/>
      </c>
      <c r="S4978" s="138" t="str">
        <f ca="1">IFERROR(IF($C4978="","",VLOOKUP(FİLTRE!$C4978,'SKT LİSTESİ'!$F:$AJ,16,0)),"")</f>
        <v/>
      </c>
      <c r="AF4978" s="179" t="str">
        <f t="shared" ca="1" si="310"/>
        <v/>
      </c>
      <c r="AG4978" s="179">
        <f t="shared" ca="1" si="311"/>
        <v>0</v>
      </c>
      <c r="AH4978" s="179">
        <f t="shared" ca="1" si="312"/>
        <v>0</v>
      </c>
    </row>
    <row r="4979" spans="2:34" ht="15.75" x14ac:dyDescent="0.25">
      <c r="B4979">
        <f t="shared" ca="1" si="309"/>
        <v>4967</v>
      </c>
      <c r="C4979" t="str">
        <f ca="1">IFERROR(VLOOKUP(B4979,'SKT LİSTESİ'!F:F,1,0),"")</f>
        <v/>
      </c>
      <c r="E4979" s="128" t="str">
        <f ca="1">IFERROR(IF($C4979="","",VLOOKUP(FİLTRE!$C4979,'SKT LİSTESİ'!$F:$S,5,0)),"")</f>
        <v/>
      </c>
      <c r="F4979" s="129" t="str">
        <f ca="1">IFERROR(IF($C4979="","",VLOOKUP(FİLTRE!$C4979,'SKT LİSTESİ'!$F:$S,7,0)),"")</f>
        <v/>
      </c>
      <c r="G4979" s="130" t="str">
        <f ca="1">IFERROR(IF($C4979="","",VLOOKUP(FİLTRE!$C4979,'SKT LİSTESİ'!$F:$S,8,0)),"")</f>
        <v/>
      </c>
      <c r="H4979" s="131" t="str">
        <f ca="1">IF(E4979="","",IF($C4979="","",VLOOKUP(FİLTRE!$C4979,'SKT LİSTESİ'!$F:$S,9,0)))</f>
        <v/>
      </c>
      <c r="I4979" s="132" t="str">
        <f ca="1">IFERROR(IF($C4979="","",VLOOKUP(FİLTRE!$C4979,'SKT LİSTESİ'!$F:$S,10,0)),"")</f>
        <v/>
      </c>
      <c r="J4979" s="133" t="str">
        <f ca="1">IFERROR(IF($C4979="","",VLOOKUP(FİLTRE!$C4979,'SKT LİSTESİ'!$F:$S,11,0)),"")</f>
        <v/>
      </c>
      <c r="K4979" s="134" t="str">
        <f ca="1">IFERROR(IF($C4979="","",VLOOKUP(FİLTRE!$C4979,'SKT LİSTESİ'!$F:$S,12,0)),"")</f>
        <v/>
      </c>
      <c r="L4979" s="134" t="str">
        <f ca="1">IFERROR(IF($C4979="","",VLOOKUP(FİLTRE!$C4979,'SKT LİSTESİ'!$F:$S,13,0)),"")</f>
        <v/>
      </c>
      <c r="M4979" s="135" t="str">
        <f ca="1">IFERROR(IF($C4979="","",VLOOKUP(FİLTRE!$C4979,'SKT LİSTESİ'!$F:$AJ,14,0)),"")</f>
        <v/>
      </c>
      <c r="N4979" s="31" t="str">
        <f ca="1">IFERROR(IF($C4979="","",VLOOKUP(FİLTRE!$C4979,'SKT LİSTESİ'!$F:$AJ,22,0)),"")</f>
        <v/>
      </c>
      <c r="O4979" s="136" t="str">
        <f ca="1">IFERROR(IF($C4979="","",VLOOKUP(FİLTRE!$C4979,'SKT LİSTESİ'!$F:$AJ,23,0)),"")</f>
        <v/>
      </c>
      <c r="P4979" s="31"/>
      <c r="Q4979" s="31"/>
      <c r="R4979" s="137" t="str">
        <f ca="1">(IFERROR(IF($C4979="","",VLOOKUP(FİLTRE!$C4979,'SKT LİSTESİ'!$F:$AJ,15,0)),""))</f>
        <v/>
      </c>
      <c r="S4979" s="138" t="str">
        <f ca="1">IFERROR(IF($C4979="","",VLOOKUP(FİLTRE!$C4979,'SKT LİSTESİ'!$F:$AJ,16,0)),"")</f>
        <v/>
      </c>
      <c r="AF4979" s="179" t="str">
        <f t="shared" ca="1" si="310"/>
        <v/>
      </c>
      <c r="AG4979" s="179">
        <f t="shared" ca="1" si="311"/>
        <v>0</v>
      </c>
      <c r="AH4979" s="179">
        <f t="shared" ca="1" si="312"/>
        <v>0</v>
      </c>
    </row>
    <row r="4980" spans="2:34" ht="15.75" x14ac:dyDescent="0.25">
      <c r="B4980">
        <f t="shared" ca="1" si="309"/>
        <v>4968</v>
      </c>
      <c r="C4980" t="str">
        <f ca="1">IFERROR(VLOOKUP(B4980,'SKT LİSTESİ'!F:F,1,0),"")</f>
        <v/>
      </c>
      <c r="E4980" s="128" t="str">
        <f ca="1">IFERROR(IF($C4980="","",VLOOKUP(FİLTRE!$C4980,'SKT LİSTESİ'!$F:$S,5,0)),"")</f>
        <v/>
      </c>
      <c r="F4980" s="129" t="str">
        <f ca="1">IFERROR(IF($C4980="","",VLOOKUP(FİLTRE!$C4980,'SKT LİSTESİ'!$F:$S,7,0)),"")</f>
        <v/>
      </c>
      <c r="G4980" s="130" t="str">
        <f ca="1">IFERROR(IF($C4980="","",VLOOKUP(FİLTRE!$C4980,'SKT LİSTESİ'!$F:$S,8,0)),"")</f>
        <v/>
      </c>
      <c r="H4980" s="131" t="str">
        <f ca="1">IF(E4980="","",IF($C4980="","",VLOOKUP(FİLTRE!$C4980,'SKT LİSTESİ'!$F:$S,9,0)))</f>
        <v/>
      </c>
      <c r="I4980" s="132" t="str">
        <f ca="1">IFERROR(IF($C4980="","",VLOOKUP(FİLTRE!$C4980,'SKT LİSTESİ'!$F:$S,10,0)),"")</f>
        <v/>
      </c>
      <c r="J4980" s="133" t="str">
        <f ca="1">IFERROR(IF($C4980="","",VLOOKUP(FİLTRE!$C4980,'SKT LİSTESİ'!$F:$S,11,0)),"")</f>
        <v/>
      </c>
      <c r="K4980" s="134" t="str">
        <f ca="1">IFERROR(IF($C4980="","",VLOOKUP(FİLTRE!$C4980,'SKT LİSTESİ'!$F:$S,12,0)),"")</f>
        <v/>
      </c>
      <c r="L4980" s="134" t="str">
        <f ca="1">IFERROR(IF($C4980="","",VLOOKUP(FİLTRE!$C4980,'SKT LİSTESİ'!$F:$S,13,0)),"")</f>
        <v/>
      </c>
      <c r="M4980" s="135" t="str">
        <f ca="1">IFERROR(IF($C4980="","",VLOOKUP(FİLTRE!$C4980,'SKT LİSTESİ'!$F:$AJ,14,0)),"")</f>
        <v/>
      </c>
      <c r="N4980" s="31" t="str">
        <f ca="1">IFERROR(IF($C4980="","",VLOOKUP(FİLTRE!$C4980,'SKT LİSTESİ'!$F:$AJ,22,0)),"")</f>
        <v/>
      </c>
      <c r="O4980" s="136" t="str">
        <f ca="1">IFERROR(IF($C4980="","",VLOOKUP(FİLTRE!$C4980,'SKT LİSTESİ'!$F:$AJ,23,0)),"")</f>
        <v/>
      </c>
      <c r="P4980" s="31"/>
      <c r="Q4980" s="31"/>
      <c r="R4980" s="137" t="str">
        <f ca="1">(IFERROR(IF($C4980="","",VLOOKUP(FİLTRE!$C4980,'SKT LİSTESİ'!$F:$AJ,15,0)),""))</f>
        <v/>
      </c>
      <c r="S4980" s="138" t="str">
        <f ca="1">IFERROR(IF($C4980="","",VLOOKUP(FİLTRE!$C4980,'SKT LİSTESİ'!$F:$AJ,16,0)),"")</f>
        <v/>
      </c>
      <c r="AF4980" s="179" t="str">
        <f t="shared" ca="1" si="310"/>
        <v/>
      </c>
      <c r="AG4980" s="179">
        <f t="shared" ca="1" si="311"/>
        <v>0</v>
      </c>
      <c r="AH4980" s="179">
        <f t="shared" ca="1" si="312"/>
        <v>0</v>
      </c>
    </row>
    <row r="4981" spans="2:34" ht="15.75" x14ac:dyDescent="0.25">
      <c r="B4981">
        <f t="shared" ca="1" si="309"/>
        <v>4969</v>
      </c>
      <c r="C4981" t="str">
        <f ca="1">IFERROR(VLOOKUP(B4981,'SKT LİSTESİ'!F:F,1,0),"")</f>
        <v/>
      </c>
      <c r="E4981" s="128" t="str">
        <f ca="1">IFERROR(IF($C4981="","",VLOOKUP(FİLTRE!$C4981,'SKT LİSTESİ'!$F:$S,5,0)),"")</f>
        <v/>
      </c>
      <c r="F4981" s="129" t="str">
        <f ca="1">IFERROR(IF($C4981="","",VLOOKUP(FİLTRE!$C4981,'SKT LİSTESİ'!$F:$S,7,0)),"")</f>
        <v/>
      </c>
      <c r="G4981" s="130" t="str">
        <f ca="1">IFERROR(IF($C4981="","",VLOOKUP(FİLTRE!$C4981,'SKT LİSTESİ'!$F:$S,8,0)),"")</f>
        <v/>
      </c>
      <c r="H4981" s="131" t="str">
        <f ca="1">IF(E4981="","",IF($C4981="","",VLOOKUP(FİLTRE!$C4981,'SKT LİSTESİ'!$F:$S,9,0)))</f>
        <v/>
      </c>
      <c r="I4981" s="132" t="str">
        <f ca="1">IFERROR(IF($C4981="","",VLOOKUP(FİLTRE!$C4981,'SKT LİSTESİ'!$F:$S,10,0)),"")</f>
        <v/>
      </c>
      <c r="J4981" s="133" t="str">
        <f ca="1">IFERROR(IF($C4981="","",VLOOKUP(FİLTRE!$C4981,'SKT LİSTESİ'!$F:$S,11,0)),"")</f>
        <v/>
      </c>
      <c r="K4981" s="134" t="str">
        <f ca="1">IFERROR(IF($C4981="","",VLOOKUP(FİLTRE!$C4981,'SKT LİSTESİ'!$F:$S,12,0)),"")</f>
        <v/>
      </c>
      <c r="L4981" s="134" t="str">
        <f ca="1">IFERROR(IF($C4981="","",VLOOKUP(FİLTRE!$C4981,'SKT LİSTESİ'!$F:$S,13,0)),"")</f>
        <v/>
      </c>
      <c r="M4981" s="135" t="str">
        <f ca="1">IFERROR(IF($C4981="","",VLOOKUP(FİLTRE!$C4981,'SKT LİSTESİ'!$F:$AJ,14,0)),"")</f>
        <v/>
      </c>
      <c r="N4981" s="31" t="str">
        <f ca="1">IFERROR(IF($C4981="","",VLOOKUP(FİLTRE!$C4981,'SKT LİSTESİ'!$F:$AJ,22,0)),"")</f>
        <v/>
      </c>
      <c r="O4981" s="136" t="str">
        <f ca="1">IFERROR(IF($C4981="","",VLOOKUP(FİLTRE!$C4981,'SKT LİSTESİ'!$F:$AJ,23,0)),"")</f>
        <v/>
      </c>
      <c r="P4981" s="31"/>
      <c r="Q4981" s="31"/>
      <c r="R4981" s="137" t="str">
        <f ca="1">(IFERROR(IF($C4981="","",VLOOKUP(FİLTRE!$C4981,'SKT LİSTESİ'!$F:$AJ,15,0)),""))</f>
        <v/>
      </c>
      <c r="S4981" s="138" t="str">
        <f ca="1">IFERROR(IF($C4981="","",VLOOKUP(FİLTRE!$C4981,'SKT LİSTESİ'!$F:$AJ,16,0)),"")</f>
        <v/>
      </c>
      <c r="AF4981" s="179" t="str">
        <f t="shared" ca="1" si="310"/>
        <v/>
      </c>
      <c r="AG4981" s="179">
        <f t="shared" ca="1" si="311"/>
        <v>0</v>
      </c>
      <c r="AH4981" s="179">
        <f t="shared" ca="1" si="312"/>
        <v>0</v>
      </c>
    </row>
    <row r="4982" spans="2:34" ht="15.75" x14ac:dyDescent="0.25">
      <c r="B4982">
        <f t="shared" ca="1" si="309"/>
        <v>4970</v>
      </c>
      <c r="C4982" t="str">
        <f ca="1">IFERROR(VLOOKUP(B4982,'SKT LİSTESİ'!F:F,1,0),"")</f>
        <v/>
      </c>
      <c r="E4982" s="128" t="str">
        <f ca="1">IFERROR(IF($C4982="","",VLOOKUP(FİLTRE!$C4982,'SKT LİSTESİ'!$F:$S,5,0)),"")</f>
        <v/>
      </c>
      <c r="F4982" s="129" t="str">
        <f ca="1">IFERROR(IF($C4982="","",VLOOKUP(FİLTRE!$C4982,'SKT LİSTESİ'!$F:$S,7,0)),"")</f>
        <v/>
      </c>
      <c r="G4982" s="130" t="str">
        <f ca="1">IFERROR(IF($C4982="","",VLOOKUP(FİLTRE!$C4982,'SKT LİSTESİ'!$F:$S,8,0)),"")</f>
        <v/>
      </c>
      <c r="H4982" s="131" t="str">
        <f ca="1">IF(E4982="","",IF($C4982="","",VLOOKUP(FİLTRE!$C4982,'SKT LİSTESİ'!$F:$S,9,0)))</f>
        <v/>
      </c>
      <c r="I4982" s="132" t="str">
        <f ca="1">IFERROR(IF($C4982="","",VLOOKUP(FİLTRE!$C4982,'SKT LİSTESİ'!$F:$S,10,0)),"")</f>
        <v/>
      </c>
      <c r="J4982" s="133" t="str">
        <f ca="1">IFERROR(IF($C4982="","",VLOOKUP(FİLTRE!$C4982,'SKT LİSTESİ'!$F:$S,11,0)),"")</f>
        <v/>
      </c>
      <c r="K4982" s="134" t="str">
        <f ca="1">IFERROR(IF($C4982="","",VLOOKUP(FİLTRE!$C4982,'SKT LİSTESİ'!$F:$S,12,0)),"")</f>
        <v/>
      </c>
      <c r="L4982" s="134" t="str">
        <f ca="1">IFERROR(IF($C4982="","",VLOOKUP(FİLTRE!$C4982,'SKT LİSTESİ'!$F:$S,13,0)),"")</f>
        <v/>
      </c>
      <c r="M4982" s="135" t="str">
        <f ca="1">IFERROR(IF($C4982="","",VLOOKUP(FİLTRE!$C4982,'SKT LİSTESİ'!$F:$AJ,14,0)),"")</f>
        <v/>
      </c>
      <c r="N4982" s="31" t="str">
        <f ca="1">IFERROR(IF($C4982="","",VLOOKUP(FİLTRE!$C4982,'SKT LİSTESİ'!$F:$AJ,22,0)),"")</f>
        <v/>
      </c>
      <c r="O4982" s="136" t="str">
        <f ca="1">IFERROR(IF($C4982="","",VLOOKUP(FİLTRE!$C4982,'SKT LİSTESİ'!$F:$AJ,23,0)),"")</f>
        <v/>
      </c>
      <c r="P4982" s="31"/>
      <c r="Q4982" s="31"/>
      <c r="R4982" s="137" t="str">
        <f ca="1">(IFERROR(IF($C4982="","",VLOOKUP(FİLTRE!$C4982,'SKT LİSTESİ'!$F:$AJ,15,0)),""))</f>
        <v/>
      </c>
      <c r="S4982" s="138" t="str">
        <f ca="1">IFERROR(IF($C4982="","",VLOOKUP(FİLTRE!$C4982,'SKT LİSTESİ'!$F:$AJ,16,0)),"")</f>
        <v/>
      </c>
      <c r="AF4982" s="179" t="str">
        <f t="shared" ca="1" si="310"/>
        <v/>
      </c>
      <c r="AG4982" s="179">
        <f t="shared" ca="1" si="311"/>
        <v>0</v>
      </c>
      <c r="AH4982" s="179">
        <f t="shared" ca="1" si="312"/>
        <v>0</v>
      </c>
    </row>
    <row r="4983" spans="2:34" ht="15.75" x14ac:dyDescent="0.25">
      <c r="B4983">
        <f t="shared" ca="1" si="309"/>
        <v>4971</v>
      </c>
      <c r="C4983" t="str">
        <f ca="1">IFERROR(VLOOKUP(B4983,'SKT LİSTESİ'!F:F,1,0),"")</f>
        <v/>
      </c>
      <c r="E4983" s="128" t="str">
        <f ca="1">IFERROR(IF($C4983="","",VLOOKUP(FİLTRE!$C4983,'SKT LİSTESİ'!$F:$S,5,0)),"")</f>
        <v/>
      </c>
      <c r="F4983" s="129" t="str">
        <f ca="1">IFERROR(IF($C4983="","",VLOOKUP(FİLTRE!$C4983,'SKT LİSTESİ'!$F:$S,7,0)),"")</f>
        <v/>
      </c>
      <c r="G4983" s="130" t="str">
        <f ca="1">IFERROR(IF($C4983="","",VLOOKUP(FİLTRE!$C4983,'SKT LİSTESİ'!$F:$S,8,0)),"")</f>
        <v/>
      </c>
      <c r="H4983" s="131" t="str">
        <f ca="1">IF(E4983="","",IF($C4983="","",VLOOKUP(FİLTRE!$C4983,'SKT LİSTESİ'!$F:$S,9,0)))</f>
        <v/>
      </c>
      <c r="I4983" s="132" t="str">
        <f ca="1">IFERROR(IF($C4983="","",VLOOKUP(FİLTRE!$C4983,'SKT LİSTESİ'!$F:$S,10,0)),"")</f>
        <v/>
      </c>
      <c r="J4983" s="133" t="str">
        <f ca="1">IFERROR(IF($C4983="","",VLOOKUP(FİLTRE!$C4983,'SKT LİSTESİ'!$F:$S,11,0)),"")</f>
        <v/>
      </c>
      <c r="K4983" s="134" t="str">
        <f ca="1">IFERROR(IF($C4983="","",VLOOKUP(FİLTRE!$C4983,'SKT LİSTESİ'!$F:$S,12,0)),"")</f>
        <v/>
      </c>
      <c r="L4983" s="134" t="str">
        <f ca="1">IFERROR(IF($C4983="","",VLOOKUP(FİLTRE!$C4983,'SKT LİSTESİ'!$F:$S,13,0)),"")</f>
        <v/>
      </c>
      <c r="M4983" s="135" t="str">
        <f ca="1">IFERROR(IF($C4983="","",VLOOKUP(FİLTRE!$C4983,'SKT LİSTESİ'!$F:$AJ,14,0)),"")</f>
        <v/>
      </c>
      <c r="N4983" s="31" t="str">
        <f ca="1">IFERROR(IF($C4983="","",VLOOKUP(FİLTRE!$C4983,'SKT LİSTESİ'!$F:$AJ,22,0)),"")</f>
        <v/>
      </c>
      <c r="O4983" s="136" t="str">
        <f ca="1">IFERROR(IF($C4983="","",VLOOKUP(FİLTRE!$C4983,'SKT LİSTESİ'!$F:$AJ,23,0)),"")</f>
        <v/>
      </c>
      <c r="P4983" s="31"/>
      <c r="Q4983" s="31"/>
      <c r="R4983" s="137" t="str">
        <f ca="1">(IFERROR(IF($C4983="","",VLOOKUP(FİLTRE!$C4983,'SKT LİSTESİ'!$F:$AJ,15,0)),""))</f>
        <v/>
      </c>
      <c r="S4983" s="138" t="str">
        <f ca="1">IFERROR(IF($C4983="","",VLOOKUP(FİLTRE!$C4983,'SKT LİSTESİ'!$F:$AJ,16,0)),"")</f>
        <v/>
      </c>
      <c r="AF4983" s="179" t="str">
        <f t="shared" ca="1" si="310"/>
        <v/>
      </c>
      <c r="AG4983" s="179">
        <f t="shared" ca="1" si="311"/>
        <v>0</v>
      </c>
      <c r="AH4983" s="179">
        <f t="shared" ca="1" si="312"/>
        <v>0</v>
      </c>
    </row>
    <row r="4984" spans="2:34" ht="15.75" x14ac:dyDescent="0.25">
      <c r="B4984">
        <f t="shared" ca="1" si="309"/>
        <v>4972</v>
      </c>
      <c r="C4984" t="str">
        <f ca="1">IFERROR(VLOOKUP(B4984,'SKT LİSTESİ'!F:F,1,0),"")</f>
        <v/>
      </c>
      <c r="E4984" s="128" t="str">
        <f ca="1">IFERROR(IF($C4984="","",VLOOKUP(FİLTRE!$C4984,'SKT LİSTESİ'!$F:$S,5,0)),"")</f>
        <v/>
      </c>
      <c r="F4984" s="129" t="str">
        <f ca="1">IFERROR(IF($C4984="","",VLOOKUP(FİLTRE!$C4984,'SKT LİSTESİ'!$F:$S,7,0)),"")</f>
        <v/>
      </c>
      <c r="G4984" s="130" t="str">
        <f ca="1">IFERROR(IF($C4984="","",VLOOKUP(FİLTRE!$C4984,'SKT LİSTESİ'!$F:$S,8,0)),"")</f>
        <v/>
      </c>
      <c r="H4984" s="131" t="str">
        <f ca="1">IF(E4984="","",IF($C4984="","",VLOOKUP(FİLTRE!$C4984,'SKT LİSTESİ'!$F:$S,9,0)))</f>
        <v/>
      </c>
      <c r="I4984" s="132" t="str">
        <f ca="1">IFERROR(IF($C4984="","",VLOOKUP(FİLTRE!$C4984,'SKT LİSTESİ'!$F:$S,10,0)),"")</f>
        <v/>
      </c>
      <c r="J4984" s="133" t="str">
        <f ca="1">IFERROR(IF($C4984="","",VLOOKUP(FİLTRE!$C4984,'SKT LİSTESİ'!$F:$S,11,0)),"")</f>
        <v/>
      </c>
      <c r="K4984" s="134" t="str">
        <f ca="1">IFERROR(IF($C4984="","",VLOOKUP(FİLTRE!$C4984,'SKT LİSTESİ'!$F:$S,12,0)),"")</f>
        <v/>
      </c>
      <c r="L4984" s="134" t="str">
        <f ca="1">IFERROR(IF($C4984="","",VLOOKUP(FİLTRE!$C4984,'SKT LİSTESİ'!$F:$S,13,0)),"")</f>
        <v/>
      </c>
      <c r="M4984" s="135" t="str">
        <f ca="1">IFERROR(IF($C4984="","",VLOOKUP(FİLTRE!$C4984,'SKT LİSTESİ'!$F:$AJ,14,0)),"")</f>
        <v/>
      </c>
      <c r="N4984" s="31" t="str">
        <f ca="1">IFERROR(IF($C4984="","",VLOOKUP(FİLTRE!$C4984,'SKT LİSTESİ'!$F:$AJ,22,0)),"")</f>
        <v/>
      </c>
      <c r="O4984" s="136" t="str">
        <f ca="1">IFERROR(IF($C4984="","",VLOOKUP(FİLTRE!$C4984,'SKT LİSTESİ'!$F:$AJ,23,0)),"")</f>
        <v/>
      </c>
      <c r="P4984" s="31"/>
      <c r="Q4984" s="31"/>
      <c r="R4984" s="137" t="str">
        <f ca="1">(IFERROR(IF($C4984="","",VLOOKUP(FİLTRE!$C4984,'SKT LİSTESİ'!$F:$AJ,15,0)),""))</f>
        <v/>
      </c>
      <c r="S4984" s="138" t="str">
        <f ca="1">IFERROR(IF($C4984="","",VLOOKUP(FİLTRE!$C4984,'SKT LİSTESİ'!$F:$AJ,16,0)),"")</f>
        <v/>
      </c>
      <c r="AF4984" s="179" t="str">
        <f t="shared" ca="1" si="310"/>
        <v/>
      </c>
      <c r="AG4984" s="179">
        <f t="shared" ca="1" si="311"/>
        <v>0</v>
      </c>
      <c r="AH4984" s="179">
        <f t="shared" ca="1" si="312"/>
        <v>0</v>
      </c>
    </row>
    <row r="4985" spans="2:34" ht="15.75" x14ac:dyDescent="0.25">
      <c r="B4985">
        <f t="shared" ca="1" si="309"/>
        <v>4973</v>
      </c>
      <c r="C4985" t="str">
        <f ca="1">IFERROR(VLOOKUP(B4985,'SKT LİSTESİ'!F:F,1,0),"")</f>
        <v/>
      </c>
      <c r="E4985" s="128" t="str">
        <f ca="1">IFERROR(IF($C4985="","",VLOOKUP(FİLTRE!$C4985,'SKT LİSTESİ'!$F:$S,5,0)),"")</f>
        <v/>
      </c>
      <c r="F4985" s="129" t="str">
        <f ca="1">IFERROR(IF($C4985="","",VLOOKUP(FİLTRE!$C4985,'SKT LİSTESİ'!$F:$S,7,0)),"")</f>
        <v/>
      </c>
      <c r="G4985" s="130" t="str">
        <f ca="1">IFERROR(IF($C4985="","",VLOOKUP(FİLTRE!$C4985,'SKT LİSTESİ'!$F:$S,8,0)),"")</f>
        <v/>
      </c>
      <c r="H4985" s="131" t="str">
        <f ca="1">IF(E4985="","",IF($C4985="","",VLOOKUP(FİLTRE!$C4985,'SKT LİSTESİ'!$F:$S,9,0)))</f>
        <v/>
      </c>
      <c r="I4985" s="132" t="str">
        <f ca="1">IFERROR(IF($C4985="","",VLOOKUP(FİLTRE!$C4985,'SKT LİSTESİ'!$F:$S,10,0)),"")</f>
        <v/>
      </c>
      <c r="J4985" s="133" t="str">
        <f ca="1">IFERROR(IF($C4985="","",VLOOKUP(FİLTRE!$C4985,'SKT LİSTESİ'!$F:$S,11,0)),"")</f>
        <v/>
      </c>
      <c r="K4985" s="134" t="str">
        <f ca="1">IFERROR(IF($C4985="","",VLOOKUP(FİLTRE!$C4985,'SKT LİSTESİ'!$F:$S,12,0)),"")</f>
        <v/>
      </c>
      <c r="L4985" s="134" t="str">
        <f ca="1">IFERROR(IF($C4985="","",VLOOKUP(FİLTRE!$C4985,'SKT LİSTESİ'!$F:$S,13,0)),"")</f>
        <v/>
      </c>
      <c r="M4985" s="135" t="str">
        <f ca="1">IFERROR(IF($C4985="","",VLOOKUP(FİLTRE!$C4985,'SKT LİSTESİ'!$F:$AJ,14,0)),"")</f>
        <v/>
      </c>
      <c r="N4985" s="31" t="str">
        <f ca="1">IFERROR(IF($C4985="","",VLOOKUP(FİLTRE!$C4985,'SKT LİSTESİ'!$F:$AJ,22,0)),"")</f>
        <v/>
      </c>
      <c r="O4985" s="136" t="str">
        <f ca="1">IFERROR(IF($C4985="","",VLOOKUP(FİLTRE!$C4985,'SKT LİSTESİ'!$F:$AJ,23,0)),"")</f>
        <v/>
      </c>
      <c r="P4985" s="31"/>
      <c r="Q4985" s="31"/>
      <c r="R4985" s="137" t="str">
        <f ca="1">(IFERROR(IF($C4985="","",VLOOKUP(FİLTRE!$C4985,'SKT LİSTESİ'!$F:$AJ,15,0)),""))</f>
        <v/>
      </c>
      <c r="S4985" s="138" t="str">
        <f ca="1">IFERROR(IF($C4985="","",VLOOKUP(FİLTRE!$C4985,'SKT LİSTESİ'!$F:$AJ,16,0)),"")</f>
        <v/>
      </c>
      <c r="AF4985" s="179" t="str">
        <f t="shared" ca="1" si="310"/>
        <v/>
      </c>
      <c r="AG4985" s="179">
        <f t="shared" ca="1" si="311"/>
        <v>0</v>
      </c>
      <c r="AH4985" s="179">
        <f t="shared" ca="1" si="312"/>
        <v>0</v>
      </c>
    </row>
    <row r="4986" spans="2:34" ht="15.75" x14ac:dyDescent="0.25">
      <c r="B4986">
        <f t="shared" ca="1" si="309"/>
        <v>4974</v>
      </c>
      <c r="C4986" t="str">
        <f ca="1">IFERROR(VLOOKUP(B4986,'SKT LİSTESİ'!F:F,1,0),"")</f>
        <v/>
      </c>
      <c r="E4986" s="128" t="str">
        <f ca="1">IFERROR(IF($C4986="","",VLOOKUP(FİLTRE!$C4986,'SKT LİSTESİ'!$F:$S,5,0)),"")</f>
        <v/>
      </c>
      <c r="F4986" s="129" t="str">
        <f ca="1">IFERROR(IF($C4986="","",VLOOKUP(FİLTRE!$C4986,'SKT LİSTESİ'!$F:$S,7,0)),"")</f>
        <v/>
      </c>
      <c r="G4986" s="130" t="str">
        <f ca="1">IFERROR(IF($C4986="","",VLOOKUP(FİLTRE!$C4986,'SKT LİSTESİ'!$F:$S,8,0)),"")</f>
        <v/>
      </c>
      <c r="H4986" s="131" t="str">
        <f ca="1">IF(E4986="","",IF($C4986="","",VLOOKUP(FİLTRE!$C4986,'SKT LİSTESİ'!$F:$S,9,0)))</f>
        <v/>
      </c>
      <c r="I4986" s="132" t="str">
        <f ca="1">IFERROR(IF($C4986="","",VLOOKUP(FİLTRE!$C4986,'SKT LİSTESİ'!$F:$S,10,0)),"")</f>
        <v/>
      </c>
      <c r="J4986" s="133" t="str">
        <f ca="1">IFERROR(IF($C4986="","",VLOOKUP(FİLTRE!$C4986,'SKT LİSTESİ'!$F:$S,11,0)),"")</f>
        <v/>
      </c>
      <c r="K4986" s="134" t="str">
        <f ca="1">IFERROR(IF($C4986="","",VLOOKUP(FİLTRE!$C4986,'SKT LİSTESİ'!$F:$S,12,0)),"")</f>
        <v/>
      </c>
      <c r="L4986" s="134" t="str">
        <f ca="1">IFERROR(IF($C4986="","",VLOOKUP(FİLTRE!$C4986,'SKT LİSTESİ'!$F:$S,13,0)),"")</f>
        <v/>
      </c>
      <c r="M4986" s="135" t="str">
        <f ca="1">IFERROR(IF($C4986="","",VLOOKUP(FİLTRE!$C4986,'SKT LİSTESİ'!$F:$AJ,14,0)),"")</f>
        <v/>
      </c>
      <c r="N4986" s="31" t="str">
        <f ca="1">IFERROR(IF($C4986="","",VLOOKUP(FİLTRE!$C4986,'SKT LİSTESİ'!$F:$AJ,22,0)),"")</f>
        <v/>
      </c>
      <c r="O4986" s="136" t="str">
        <f ca="1">IFERROR(IF($C4986="","",VLOOKUP(FİLTRE!$C4986,'SKT LİSTESİ'!$F:$AJ,23,0)),"")</f>
        <v/>
      </c>
      <c r="P4986" s="31"/>
      <c r="Q4986" s="31"/>
      <c r="R4986" s="137" t="str">
        <f ca="1">(IFERROR(IF($C4986="","",VLOOKUP(FİLTRE!$C4986,'SKT LİSTESİ'!$F:$AJ,15,0)),""))</f>
        <v/>
      </c>
      <c r="S4986" s="138" t="str">
        <f ca="1">IFERROR(IF($C4986="","",VLOOKUP(FİLTRE!$C4986,'SKT LİSTESİ'!$F:$AJ,16,0)),"")</f>
        <v/>
      </c>
      <c r="AF4986" s="179" t="str">
        <f t="shared" ca="1" si="310"/>
        <v/>
      </c>
      <c r="AG4986" s="179">
        <f t="shared" ca="1" si="311"/>
        <v>0</v>
      </c>
      <c r="AH4986" s="179">
        <f t="shared" ca="1" si="312"/>
        <v>0</v>
      </c>
    </row>
    <row r="4987" spans="2:34" ht="15.75" x14ac:dyDescent="0.25">
      <c r="B4987">
        <f t="shared" ca="1" si="309"/>
        <v>4975</v>
      </c>
      <c r="C4987" t="str">
        <f ca="1">IFERROR(VLOOKUP(B4987,'SKT LİSTESİ'!F:F,1,0),"")</f>
        <v/>
      </c>
      <c r="E4987" s="128" t="str">
        <f ca="1">IFERROR(IF($C4987="","",VLOOKUP(FİLTRE!$C4987,'SKT LİSTESİ'!$F:$S,5,0)),"")</f>
        <v/>
      </c>
      <c r="F4987" s="129" t="str">
        <f ca="1">IFERROR(IF($C4987="","",VLOOKUP(FİLTRE!$C4987,'SKT LİSTESİ'!$F:$S,7,0)),"")</f>
        <v/>
      </c>
      <c r="G4987" s="130" t="str">
        <f ca="1">IFERROR(IF($C4987="","",VLOOKUP(FİLTRE!$C4987,'SKT LİSTESİ'!$F:$S,8,0)),"")</f>
        <v/>
      </c>
      <c r="H4987" s="131" t="str">
        <f ca="1">IF(E4987="","",IF($C4987="","",VLOOKUP(FİLTRE!$C4987,'SKT LİSTESİ'!$F:$S,9,0)))</f>
        <v/>
      </c>
      <c r="I4987" s="132" t="str">
        <f ca="1">IFERROR(IF($C4987="","",VLOOKUP(FİLTRE!$C4987,'SKT LİSTESİ'!$F:$S,10,0)),"")</f>
        <v/>
      </c>
      <c r="J4987" s="133" t="str">
        <f ca="1">IFERROR(IF($C4987="","",VLOOKUP(FİLTRE!$C4987,'SKT LİSTESİ'!$F:$S,11,0)),"")</f>
        <v/>
      </c>
      <c r="K4987" s="134" t="str">
        <f ca="1">IFERROR(IF($C4987="","",VLOOKUP(FİLTRE!$C4987,'SKT LİSTESİ'!$F:$S,12,0)),"")</f>
        <v/>
      </c>
      <c r="L4987" s="134" t="str">
        <f ca="1">IFERROR(IF($C4987="","",VLOOKUP(FİLTRE!$C4987,'SKT LİSTESİ'!$F:$S,13,0)),"")</f>
        <v/>
      </c>
      <c r="M4987" s="135" t="str">
        <f ca="1">IFERROR(IF($C4987="","",VLOOKUP(FİLTRE!$C4987,'SKT LİSTESİ'!$F:$AJ,14,0)),"")</f>
        <v/>
      </c>
      <c r="N4987" s="31" t="str">
        <f ca="1">IFERROR(IF($C4987="","",VLOOKUP(FİLTRE!$C4987,'SKT LİSTESİ'!$F:$AJ,22,0)),"")</f>
        <v/>
      </c>
      <c r="O4987" s="136" t="str">
        <f ca="1">IFERROR(IF($C4987="","",VLOOKUP(FİLTRE!$C4987,'SKT LİSTESİ'!$F:$AJ,23,0)),"")</f>
        <v/>
      </c>
      <c r="P4987" s="31"/>
      <c r="Q4987" s="31"/>
      <c r="R4987" s="137" t="str">
        <f ca="1">(IFERROR(IF($C4987="","",VLOOKUP(FİLTRE!$C4987,'SKT LİSTESİ'!$F:$AJ,15,0)),""))</f>
        <v/>
      </c>
      <c r="S4987" s="138" t="str">
        <f ca="1">IFERROR(IF($C4987="","",VLOOKUP(FİLTRE!$C4987,'SKT LİSTESİ'!$F:$AJ,16,0)),"")</f>
        <v/>
      </c>
      <c r="AF4987" s="179" t="str">
        <f t="shared" ca="1" si="310"/>
        <v/>
      </c>
      <c r="AG4987" s="179">
        <f t="shared" ca="1" si="311"/>
        <v>0</v>
      </c>
      <c r="AH4987" s="179">
        <f t="shared" ca="1" si="312"/>
        <v>0</v>
      </c>
    </row>
    <row r="4988" spans="2:34" ht="15.75" x14ac:dyDescent="0.25">
      <c r="B4988">
        <f t="shared" ca="1" si="309"/>
        <v>4976</v>
      </c>
      <c r="C4988" t="str">
        <f ca="1">IFERROR(VLOOKUP(B4988,'SKT LİSTESİ'!F:F,1,0),"")</f>
        <v/>
      </c>
      <c r="E4988" s="128" t="str">
        <f ca="1">IFERROR(IF($C4988="","",VLOOKUP(FİLTRE!$C4988,'SKT LİSTESİ'!$F:$S,5,0)),"")</f>
        <v/>
      </c>
      <c r="F4988" s="129" t="str">
        <f ca="1">IFERROR(IF($C4988="","",VLOOKUP(FİLTRE!$C4988,'SKT LİSTESİ'!$F:$S,7,0)),"")</f>
        <v/>
      </c>
      <c r="G4988" s="130" t="str">
        <f ca="1">IFERROR(IF($C4988="","",VLOOKUP(FİLTRE!$C4988,'SKT LİSTESİ'!$F:$S,8,0)),"")</f>
        <v/>
      </c>
      <c r="H4988" s="131" t="str">
        <f ca="1">IF(E4988="","",IF($C4988="","",VLOOKUP(FİLTRE!$C4988,'SKT LİSTESİ'!$F:$S,9,0)))</f>
        <v/>
      </c>
      <c r="I4988" s="132" t="str">
        <f ca="1">IFERROR(IF($C4988="","",VLOOKUP(FİLTRE!$C4988,'SKT LİSTESİ'!$F:$S,10,0)),"")</f>
        <v/>
      </c>
      <c r="J4988" s="133" t="str">
        <f ca="1">IFERROR(IF($C4988="","",VLOOKUP(FİLTRE!$C4988,'SKT LİSTESİ'!$F:$S,11,0)),"")</f>
        <v/>
      </c>
      <c r="K4988" s="134" t="str">
        <f ca="1">IFERROR(IF($C4988="","",VLOOKUP(FİLTRE!$C4988,'SKT LİSTESİ'!$F:$S,12,0)),"")</f>
        <v/>
      </c>
      <c r="L4988" s="134" t="str">
        <f ca="1">IFERROR(IF($C4988="","",VLOOKUP(FİLTRE!$C4988,'SKT LİSTESİ'!$F:$S,13,0)),"")</f>
        <v/>
      </c>
      <c r="M4988" s="135" t="str">
        <f ca="1">IFERROR(IF($C4988="","",VLOOKUP(FİLTRE!$C4988,'SKT LİSTESİ'!$F:$AJ,14,0)),"")</f>
        <v/>
      </c>
      <c r="N4988" s="31" t="str">
        <f ca="1">IFERROR(IF($C4988="","",VLOOKUP(FİLTRE!$C4988,'SKT LİSTESİ'!$F:$AJ,22,0)),"")</f>
        <v/>
      </c>
      <c r="O4988" s="136" t="str">
        <f ca="1">IFERROR(IF($C4988="","",VLOOKUP(FİLTRE!$C4988,'SKT LİSTESİ'!$F:$AJ,23,0)),"")</f>
        <v/>
      </c>
      <c r="P4988" s="31"/>
      <c r="Q4988" s="31"/>
      <c r="R4988" s="137" t="str">
        <f ca="1">(IFERROR(IF($C4988="","",VLOOKUP(FİLTRE!$C4988,'SKT LİSTESİ'!$F:$AJ,15,0)),""))</f>
        <v/>
      </c>
      <c r="S4988" s="138" t="str">
        <f ca="1">IFERROR(IF($C4988="","",VLOOKUP(FİLTRE!$C4988,'SKT LİSTESİ'!$F:$AJ,16,0)),"")</f>
        <v/>
      </c>
      <c r="AF4988" s="179" t="str">
        <f t="shared" ca="1" si="310"/>
        <v/>
      </c>
      <c r="AG4988" s="179">
        <f t="shared" ca="1" si="311"/>
        <v>0</v>
      </c>
      <c r="AH4988" s="179">
        <f t="shared" ca="1" si="312"/>
        <v>0</v>
      </c>
    </row>
    <row r="4989" spans="2:34" ht="15.75" x14ac:dyDescent="0.25">
      <c r="B4989">
        <f t="shared" ca="1" si="309"/>
        <v>4977</v>
      </c>
      <c r="C4989" t="str">
        <f ca="1">IFERROR(VLOOKUP(B4989,'SKT LİSTESİ'!F:F,1,0),"")</f>
        <v/>
      </c>
      <c r="E4989" s="128" t="str">
        <f ca="1">IFERROR(IF($C4989="","",VLOOKUP(FİLTRE!$C4989,'SKT LİSTESİ'!$F:$S,5,0)),"")</f>
        <v/>
      </c>
      <c r="F4989" s="129" t="str">
        <f ca="1">IFERROR(IF($C4989="","",VLOOKUP(FİLTRE!$C4989,'SKT LİSTESİ'!$F:$S,7,0)),"")</f>
        <v/>
      </c>
      <c r="G4989" s="130" t="str">
        <f ca="1">IFERROR(IF($C4989="","",VLOOKUP(FİLTRE!$C4989,'SKT LİSTESİ'!$F:$S,8,0)),"")</f>
        <v/>
      </c>
      <c r="H4989" s="131" t="str">
        <f ca="1">IF(E4989="","",IF($C4989="","",VLOOKUP(FİLTRE!$C4989,'SKT LİSTESİ'!$F:$S,9,0)))</f>
        <v/>
      </c>
      <c r="I4989" s="132" t="str">
        <f ca="1">IFERROR(IF($C4989="","",VLOOKUP(FİLTRE!$C4989,'SKT LİSTESİ'!$F:$S,10,0)),"")</f>
        <v/>
      </c>
      <c r="J4989" s="133" t="str">
        <f ca="1">IFERROR(IF($C4989="","",VLOOKUP(FİLTRE!$C4989,'SKT LİSTESİ'!$F:$S,11,0)),"")</f>
        <v/>
      </c>
      <c r="K4989" s="134" t="str">
        <f ca="1">IFERROR(IF($C4989="","",VLOOKUP(FİLTRE!$C4989,'SKT LİSTESİ'!$F:$S,12,0)),"")</f>
        <v/>
      </c>
      <c r="L4989" s="134" t="str">
        <f ca="1">IFERROR(IF($C4989="","",VLOOKUP(FİLTRE!$C4989,'SKT LİSTESİ'!$F:$S,13,0)),"")</f>
        <v/>
      </c>
      <c r="M4989" s="135" t="str">
        <f ca="1">IFERROR(IF($C4989="","",VLOOKUP(FİLTRE!$C4989,'SKT LİSTESİ'!$F:$AJ,14,0)),"")</f>
        <v/>
      </c>
      <c r="N4989" s="31" t="str">
        <f ca="1">IFERROR(IF($C4989="","",VLOOKUP(FİLTRE!$C4989,'SKT LİSTESİ'!$F:$AJ,22,0)),"")</f>
        <v/>
      </c>
      <c r="O4989" s="136" t="str">
        <f ca="1">IFERROR(IF($C4989="","",VLOOKUP(FİLTRE!$C4989,'SKT LİSTESİ'!$F:$AJ,23,0)),"")</f>
        <v/>
      </c>
      <c r="P4989" s="31"/>
      <c r="Q4989" s="31"/>
      <c r="R4989" s="137" t="str">
        <f ca="1">(IFERROR(IF($C4989="","",VLOOKUP(FİLTRE!$C4989,'SKT LİSTESİ'!$F:$AJ,15,0)),""))</f>
        <v/>
      </c>
      <c r="S4989" s="138" t="str">
        <f ca="1">IFERROR(IF($C4989="","",VLOOKUP(FİLTRE!$C4989,'SKT LİSTESİ'!$F:$AJ,16,0)),"")</f>
        <v/>
      </c>
      <c r="AF4989" s="179" t="str">
        <f t="shared" ca="1" si="310"/>
        <v/>
      </c>
      <c r="AG4989" s="179">
        <f t="shared" ca="1" si="311"/>
        <v>0</v>
      </c>
      <c r="AH4989" s="179">
        <f t="shared" ca="1" si="312"/>
        <v>0</v>
      </c>
    </row>
    <row r="4990" spans="2:34" ht="15.75" x14ac:dyDescent="0.25">
      <c r="B4990">
        <f t="shared" ca="1" si="309"/>
        <v>4978</v>
      </c>
      <c r="C4990" t="str">
        <f ca="1">IFERROR(VLOOKUP(B4990,'SKT LİSTESİ'!F:F,1,0),"")</f>
        <v/>
      </c>
      <c r="E4990" s="128" t="str">
        <f ca="1">IFERROR(IF($C4990="","",VLOOKUP(FİLTRE!$C4990,'SKT LİSTESİ'!$F:$S,5,0)),"")</f>
        <v/>
      </c>
      <c r="F4990" s="129" t="str">
        <f ca="1">IFERROR(IF($C4990="","",VLOOKUP(FİLTRE!$C4990,'SKT LİSTESİ'!$F:$S,7,0)),"")</f>
        <v/>
      </c>
      <c r="G4990" s="130" t="str">
        <f ca="1">IFERROR(IF($C4990="","",VLOOKUP(FİLTRE!$C4990,'SKT LİSTESİ'!$F:$S,8,0)),"")</f>
        <v/>
      </c>
      <c r="H4990" s="131" t="str">
        <f ca="1">IF(E4990="","",IF($C4990="","",VLOOKUP(FİLTRE!$C4990,'SKT LİSTESİ'!$F:$S,9,0)))</f>
        <v/>
      </c>
      <c r="I4990" s="132" t="str">
        <f ca="1">IFERROR(IF($C4990="","",VLOOKUP(FİLTRE!$C4990,'SKT LİSTESİ'!$F:$S,10,0)),"")</f>
        <v/>
      </c>
      <c r="J4990" s="133" t="str">
        <f ca="1">IFERROR(IF($C4990="","",VLOOKUP(FİLTRE!$C4990,'SKT LİSTESİ'!$F:$S,11,0)),"")</f>
        <v/>
      </c>
      <c r="K4990" s="134" t="str">
        <f ca="1">IFERROR(IF($C4990="","",VLOOKUP(FİLTRE!$C4990,'SKT LİSTESİ'!$F:$S,12,0)),"")</f>
        <v/>
      </c>
      <c r="L4990" s="134" t="str">
        <f ca="1">IFERROR(IF($C4990="","",VLOOKUP(FİLTRE!$C4990,'SKT LİSTESİ'!$F:$S,13,0)),"")</f>
        <v/>
      </c>
      <c r="M4990" s="135" t="str">
        <f ca="1">IFERROR(IF($C4990="","",VLOOKUP(FİLTRE!$C4990,'SKT LİSTESİ'!$F:$AJ,14,0)),"")</f>
        <v/>
      </c>
      <c r="N4990" s="31" t="str">
        <f ca="1">IFERROR(IF($C4990="","",VLOOKUP(FİLTRE!$C4990,'SKT LİSTESİ'!$F:$AJ,22,0)),"")</f>
        <v/>
      </c>
      <c r="O4990" s="136" t="str">
        <f ca="1">IFERROR(IF($C4990="","",VLOOKUP(FİLTRE!$C4990,'SKT LİSTESİ'!$F:$AJ,23,0)),"")</f>
        <v/>
      </c>
      <c r="P4990" s="31"/>
      <c r="Q4990" s="31"/>
      <c r="R4990" s="137" t="str">
        <f ca="1">(IFERROR(IF($C4990="","",VLOOKUP(FİLTRE!$C4990,'SKT LİSTESİ'!$F:$AJ,15,0)),""))</f>
        <v/>
      </c>
      <c r="S4990" s="138" t="str">
        <f ca="1">IFERROR(IF($C4990="","",VLOOKUP(FİLTRE!$C4990,'SKT LİSTESİ'!$F:$AJ,16,0)),"")</f>
        <v/>
      </c>
      <c r="AF4990" s="179" t="str">
        <f t="shared" ca="1" si="310"/>
        <v/>
      </c>
      <c r="AG4990" s="179">
        <f t="shared" ca="1" si="311"/>
        <v>0</v>
      </c>
      <c r="AH4990" s="179">
        <f t="shared" ca="1" si="312"/>
        <v>0</v>
      </c>
    </row>
    <row r="4991" spans="2:34" ht="15.75" x14ac:dyDescent="0.25">
      <c r="B4991">
        <f t="shared" ca="1" si="309"/>
        <v>4979</v>
      </c>
      <c r="C4991" t="str">
        <f ca="1">IFERROR(VLOOKUP(B4991,'SKT LİSTESİ'!F:F,1,0),"")</f>
        <v/>
      </c>
      <c r="E4991" s="128" t="str">
        <f ca="1">IFERROR(IF($C4991="","",VLOOKUP(FİLTRE!$C4991,'SKT LİSTESİ'!$F:$S,5,0)),"")</f>
        <v/>
      </c>
      <c r="F4991" s="129" t="str">
        <f ca="1">IFERROR(IF($C4991="","",VLOOKUP(FİLTRE!$C4991,'SKT LİSTESİ'!$F:$S,7,0)),"")</f>
        <v/>
      </c>
      <c r="G4991" s="130" t="str">
        <f ca="1">IFERROR(IF($C4991="","",VLOOKUP(FİLTRE!$C4991,'SKT LİSTESİ'!$F:$S,8,0)),"")</f>
        <v/>
      </c>
      <c r="H4991" s="131" t="str">
        <f ca="1">IF(E4991="","",IF($C4991="","",VLOOKUP(FİLTRE!$C4991,'SKT LİSTESİ'!$F:$S,9,0)))</f>
        <v/>
      </c>
      <c r="I4991" s="132" t="str">
        <f ca="1">IFERROR(IF($C4991="","",VLOOKUP(FİLTRE!$C4991,'SKT LİSTESİ'!$F:$S,10,0)),"")</f>
        <v/>
      </c>
      <c r="J4991" s="133" t="str">
        <f ca="1">IFERROR(IF($C4991="","",VLOOKUP(FİLTRE!$C4991,'SKT LİSTESİ'!$F:$S,11,0)),"")</f>
        <v/>
      </c>
      <c r="K4991" s="134" t="str">
        <f ca="1">IFERROR(IF($C4991="","",VLOOKUP(FİLTRE!$C4991,'SKT LİSTESİ'!$F:$S,12,0)),"")</f>
        <v/>
      </c>
      <c r="L4991" s="134" t="str">
        <f ca="1">IFERROR(IF($C4991="","",VLOOKUP(FİLTRE!$C4991,'SKT LİSTESİ'!$F:$S,13,0)),"")</f>
        <v/>
      </c>
      <c r="M4991" s="135" t="str">
        <f ca="1">IFERROR(IF($C4991="","",VLOOKUP(FİLTRE!$C4991,'SKT LİSTESİ'!$F:$AJ,14,0)),"")</f>
        <v/>
      </c>
      <c r="N4991" s="31" t="str">
        <f ca="1">IFERROR(IF($C4991="","",VLOOKUP(FİLTRE!$C4991,'SKT LİSTESİ'!$F:$AJ,22,0)),"")</f>
        <v/>
      </c>
      <c r="O4991" s="136" t="str">
        <f ca="1">IFERROR(IF($C4991="","",VLOOKUP(FİLTRE!$C4991,'SKT LİSTESİ'!$F:$AJ,23,0)),"")</f>
        <v/>
      </c>
      <c r="P4991" s="31"/>
      <c r="Q4991" s="31"/>
      <c r="R4991" s="137" t="str">
        <f ca="1">(IFERROR(IF($C4991="","",VLOOKUP(FİLTRE!$C4991,'SKT LİSTESİ'!$F:$AJ,15,0)),""))</f>
        <v/>
      </c>
      <c r="S4991" s="138" t="str">
        <f ca="1">IFERROR(IF($C4991="","",VLOOKUP(FİLTRE!$C4991,'SKT LİSTESİ'!$F:$AJ,16,0)),"")</f>
        <v/>
      </c>
      <c r="AF4991" s="179" t="str">
        <f t="shared" ca="1" si="310"/>
        <v/>
      </c>
      <c r="AG4991" s="179">
        <f t="shared" ca="1" si="311"/>
        <v>0</v>
      </c>
      <c r="AH4991" s="179">
        <f t="shared" ca="1" si="312"/>
        <v>0</v>
      </c>
    </row>
    <row r="4992" spans="2:34" ht="15.75" x14ac:dyDescent="0.25">
      <c r="B4992">
        <f t="shared" ca="1" si="309"/>
        <v>4980</v>
      </c>
      <c r="C4992" t="str">
        <f ca="1">IFERROR(VLOOKUP(B4992,'SKT LİSTESİ'!F:F,1,0),"")</f>
        <v/>
      </c>
      <c r="E4992" s="128" t="str">
        <f ca="1">IFERROR(IF($C4992="","",VLOOKUP(FİLTRE!$C4992,'SKT LİSTESİ'!$F:$S,5,0)),"")</f>
        <v/>
      </c>
      <c r="F4992" s="129" t="str">
        <f ca="1">IFERROR(IF($C4992="","",VLOOKUP(FİLTRE!$C4992,'SKT LİSTESİ'!$F:$S,7,0)),"")</f>
        <v/>
      </c>
      <c r="G4992" s="130" t="str">
        <f ca="1">IFERROR(IF($C4992="","",VLOOKUP(FİLTRE!$C4992,'SKT LİSTESİ'!$F:$S,8,0)),"")</f>
        <v/>
      </c>
      <c r="H4992" s="131" t="str">
        <f ca="1">IF(E4992="","",IF($C4992="","",VLOOKUP(FİLTRE!$C4992,'SKT LİSTESİ'!$F:$S,9,0)))</f>
        <v/>
      </c>
      <c r="I4992" s="132" t="str">
        <f ca="1">IFERROR(IF($C4992="","",VLOOKUP(FİLTRE!$C4992,'SKT LİSTESİ'!$F:$S,10,0)),"")</f>
        <v/>
      </c>
      <c r="J4992" s="133" t="str">
        <f ca="1">IFERROR(IF($C4992="","",VLOOKUP(FİLTRE!$C4992,'SKT LİSTESİ'!$F:$S,11,0)),"")</f>
        <v/>
      </c>
      <c r="K4992" s="134" t="str">
        <f ca="1">IFERROR(IF($C4992="","",VLOOKUP(FİLTRE!$C4992,'SKT LİSTESİ'!$F:$S,12,0)),"")</f>
        <v/>
      </c>
      <c r="L4992" s="134" t="str">
        <f ca="1">IFERROR(IF($C4992="","",VLOOKUP(FİLTRE!$C4992,'SKT LİSTESİ'!$F:$S,13,0)),"")</f>
        <v/>
      </c>
      <c r="M4992" s="135" t="str">
        <f ca="1">IFERROR(IF($C4992="","",VLOOKUP(FİLTRE!$C4992,'SKT LİSTESİ'!$F:$AJ,14,0)),"")</f>
        <v/>
      </c>
      <c r="N4992" s="31" t="str">
        <f ca="1">IFERROR(IF($C4992="","",VLOOKUP(FİLTRE!$C4992,'SKT LİSTESİ'!$F:$AJ,22,0)),"")</f>
        <v/>
      </c>
      <c r="O4992" s="136" t="str">
        <f ca="1">IFERROR(IF($C4992="","",VLOOKUP(FİLTRE!$C4992,'SKT LİSTESİ'!$F:$AJ,23,0)),"")</f>
        <v/>
      </c>
      <c r="P4992" s="31"/>
      <c r="Q4992" s="31"/>
      <c r="R4992" s="137" t="str">
        <f ca="1">(IFERROR(IF($C4992="","",VLOOKUP(FİLTRE!$C4992,'SKT LİSTESİ'!$F:$AJ,15,0)),""))</f>
        <v/>
      </c>
      <c r="S4992" s="138" t="str">
        <f ca="1">IFERROR(IF($C4992="","",VLOOKUP(FİLTRE!$C4992,'SKT LİSTESİ'!$F:$AJ,16,0)),"")</f>
        <v/>
      </c>
      <c r="AF4992" s="179" t="str">
        <f t="shared" ca="1" si="310"/>
        <v/>
      </c>
      <c r="AG4992" s="179">
        <f t="shared" ca="1" si="311"/>
        <v>0</v>
      </c>
      <c r="AH4992" s="179">
        <f t="shared" ca="1" si="312"/>
        <v>0</v>
      </c>
    </row>
    <row r="4993" spans="2:34" ht="15.75" x14ac:dyDescent="0.25">
      <c r="B4993">
        <f t="shared" ca="1" si="309"/>
        <v>4981</v>
      </c>
      <c r="C4993" t="str">
        <f ca="1">IFERROR(VLOOKUP(B4993,'SKT LİSTESİ'!F:F,1,0),"")</f>
        <v/>
      </c>
      <c r="E4993" s="128" t="str">
        <f ca="1">IFERROR(IF($C4993="","",VLOOKUP(FİLTRE!$C4993,'SKT LİSTESİ'!$F:$S,5,0)),"")</f>
        <v/>
      </c>
      <c r="F4993" s="129" t="str">
        <f ca="1">IFERROR(IF($C4993="","",VLOOKUP(FİLTRE!$C4993,'SKT LİSTESİ'!$F:$S,7,0)),"")</f>
        <v/>
      </c>
      <c r="G4993" s="130" t="str">
        <f ca="1">IFERROR(IF($C4993="","",VLOOKUP(FİLTRE!$C4993,'SKT LİSTESİ'!$F:$S,8,0)),"")</f>
        <v/>
      </c>
      <c r="H4993" s="131" t="str">
        <f ca="1">IF(E4993="","",IF($C4993="","",VLOOKUP(FİLTRE!$C4993,'SKT LİSTESİ'!$F:$S,9,0)))</f>
        <v/>
      </c>
      <c r="I4993" s="132" t="str">
        <f ca="1">IFERROR(IF($C4993="","",VLOOKUP(FİLTRE!$C4993,'SKT LİSTESİ'!$F:$S,10,0)),"")</f>
        <v/>
      </c>
      <c r="J4993" s="133" t="str">
        <f ca="1">IFERROR(IF($C4993="","",VLOOKUP(FİLTRE!$C4993,'SKT LİSTESİ'!$F:$S,11,0)),"")</f>
        <v/>
      </c>
      <c r="K4993" s="134" t="str">
        <f ca="1">IFERROR(IF($C4993="","",VLOOKUP(FİLTRE!$C4993,'SKT LİSTESİ'!$F:$S,12,0)),"")</f>
        <v/>
      </c>
      <c r="L4993" s="134" t="str">
        <f ca="1">IFERROR(IF($C4993="","",VLOOKUP(FİLTRE!$C4993,'SKT LİSTESİ'!$F:$S,13,0)),"")</f>
        <v/>
      </c>
      <c r="M4993" s="135" t="str">
        <f ca="1">IFERROR(IF($C4993="","",VLOOKUP(FİLTRE!$C4993,'SKT LİSTESİ'!$F:$AJ,14,0)),"")</f>
        <v/>
      </c>
      <c r="N4993" s="31" t="str">
        <f ca="1">IFERROR(IF($C4993="","",VLOOKUP(FİLTRE!$C4993,'SKT LİSTESİ'!$F:$AJ,22,0)),"")</f>
        <v/>
      </c>
      <c r="O4993" s="136" t="str">
        <f ca="1">IFERROR(IF($C4993="","",VLOOKUP(FİLTRE!$C4993,'SKT LİSTESİ'!$F:$AJ,23,0)),"")</f>
        <v/>
      </c>
      <c r="P4993" s="31"/>
      <c r="Q4993" s="31"/>
      <c r="R4993" s="137" t="str">
        <f ca="1">(IFERROR(IF($C4993="","",VLOOKUP(FİLTRE!$C4993,'SKT LİSTESİ'!$F:$AJ,15,0)),""))</f>
        <v/>
      </c>
      <c r="S4993" s="138" t="str">
        <f ca="1">IFERROR(IF($C4993="","",VLOOKUP(FİLTRE!$C4993,'SKT LİSTESİ'!$F:$AJ,16,0)),"")</f>
        <v/>
      </c>
      <c r="AF4993" s="179" t="str">
        <f t="shared" ca="1" si="310"/>
        <v/>
      </c>
      <c r="AG4993" s="179">
        <f t="shared" ca="1" si="311"/>
        <v>0</v>
      </c>
      <c r="AH4993" s="179">
        <f t="shared" ca="1" si="312"/>
        <v>0</v>
      </c>
    </row>
    <row r="4994" spans="2:34" ht="15.75" x14ac:dyDescent="0.25">
      <c r="B4994">
        <f t="shared" ca="1" si="309"/>
        <v>4982</v>
      </c>
      <c r="C4994" t="str">
        <f ca="1">IFERROR(VLOOKUP(B4994,'SKT LİSTESİ'!F:F,1,0),"")</f>
        <v/>
      </c>
      <c r="E4994" s="128" t="str">
        <f ca="1">IFERROR(IF($C4994="","",VLOOKUP(FİLTRE!$C4994,'SKT LİSTESİ'!$F:$S,5,0)),"")</f>
        <v/>
      </c>
      <c r="F4994" s="129" t="str">
        <f ca="1">IFERROR(IF($C4994="","",VLOOKUP(FİLTRE!$C4994,'SKT LİSTESİ'!$F:$S,7,0)),"")</f>
        <v/>
      </c>
      <c r="G4994" s="130" t="str">
        <f ca="1">IFERROR(IF($C4994="","",VLOOKUP(FİLTRE!$C4994,'SKT LİSTESİ'!$F:$S,8,0)),"")</f>
        <v/>
      </c>
      <c r="H4994" s="131" t="str">
        <f ca="1">IF(E4994="","",IF($C4994="","",VLOOKUP(FİLTRE!$C4994,'SKT LİSTESİ'!$F:$S,9,0)))</f>
        <v/>
      </c>
      <c r="I4994" s="132" t="str">
        <f ca="1">IFERROR(IF($C4994="","",VLOOKUP(FİLTRE!$C4994,'SKT LİSTESİ'!$F:$S,10,0)),"")</f>
        <v/>
      </c>
      <c r="J4994" s="133" t="str">
        <f ca="1">IFERROR(IF($C4994="","",VLOOKUP(FİLTRE!$C4994,'SKT LİSTESİ'!$F:$S,11,0)),"")</f>
        <v/>
      </c>
      <c r="K4994" s="134" t="str">
        <f ca="1">IFERROR(IF($C4994="","",VLOOKUP(FİLTRE!$C4994,'SKT LİSTESİ'!$F:$S,12,0)),"")</f>
        <v/>
      </c>
      <c r="L4994" s="134" t="str">
        <f ca="1">IFERROR(IF($C4994="","",VLOOKUP(FİLTRE!$C4994,'SKT LİSTESİ'!$F:$S,13,0)),"")</f>
        <v/>
      </c>
      <c r="M4994" s="135" t="str">
        <f ca="1">IFERROR(IF($C4994="","",VLOOKUP(FİLTRE!$C4994,'SKT LİSTESİ'!$F:$AJ,14,0)),"")</f>
        <v/>
      </c>
      <c r="N4994" s="31" t="str">
        <f ca="1">IFERROR(IF($C4994="","",VLOOKUP(FİLTRE!$C4994,'SKT LİSTESİ'!$F:$AJ,22,0)),"")</f>
        <v/>
      </c>
      <c r="O4994" s="136" t="str">
        <f ca="1">IFERROR(IF($C4994="","",VLOOKUP(FİLTRE!$C4994,'SKT LİSTESİ'!$F:$AJ,23,0)),"")</f>
        <v/>
      </c>
      <c r="P4994" s="31"/>
      <c r="Q4994" s="31"/>
      <c r="R4994" s="137" t="str">
        <f ca="1">(IFERROR(IF($C4994="","",VLOOKUP(FİLTRE!$C4994,'SKT LİSTESİ'!$F:$AJ,15,0)),""))</f>
        <v/>
      </c>
      <c r="S4994" s="138" t="str">
        <f ca="1">IFERROR(IF($C4994="","",VLOOKUP(FİLTRE!$C4994,'SKT LİSTESİ'!$F:$AJ,16,0)),"")</f>
        <v/>
      </c>
      <c r="AF4994" s="179" t="str">
        <f t="shared" ca="1" si="310"/>
        <v/>
      </c>
      <c r="AG4994" s="179">
        <f t="shared" ca="1" si="311"/>
        <v>0</v>
      </c>
      <c r="AH4994" s="179">
        <f t="shared" ca="1" si="312"/>
        <v>0</v>
      </c>
    </row>
    <row r="4995" spans="2:34" ht="15.75" x14ac:dyDescent="0.25">
      <c r="B4995">
        <f t="shared" ca="1" si="309"/>
        <v>4983</v>
      </c>
      <c r="C4995" t="str">
        <f ca="1">IFERROR(VLOOKUP(B4995,'SKT LİSTESİ'!F:F,1,0),"")</f>
        <v/>
      </c>
      <c r="E4995" s="128" t="str">
        <f ca="1">IFERROR(IF($C4995="","",VLOOKUP(FİLTRE!$C4995,'SKT LİSTESİ'!$F:$S,5,0)),"")</f>
        <v/>
      </c>
      <c r="F4995" s="129" t="str">
        <f ca="1">IFERROR(IF($C4995="","",VLOOKUP(FİLTRE!$C4995,'SKT LİSTESİ'!$F:$S,7,0)),"")</f>
        <v/>
      </c>
      <c r="G4995" s="130" t="str">
        <f ca="1">IFERROR(IF($C4995="","",VLOOKUP(FİLTRE!$C4995,'SKT LİSTESİ'!$F:$S,8,0)),"")</f>
        <v/>
      </c>
      <c r="H4995" s="131" t="str">
        <f ca="1">IF(E4995="","",IF($C4995="","",VLOOKUP(FİLTRE!$C4995,'SKT LİSTESİ'!$F:$S,9,0)))</f>
        <v/>
      </c>
      <c r="I4995" s="132" t="str">
        <f ca="1">IFERROR(IF($C4995="","",VLOOKUP(FİLTRE!$C4995,'SKT LİSTESİ'!$F:$S,10,0)),"")</f>
        <v/>
      </c>
      <c r="J4995" s="133" t="str">
        <f ca="1">IFERROR(IF($C4995="","",VLOOKUP(FİLTRE!$C4995,'SKT LİSTESİ'!$F:$S,11,0)),"")</f>
        <v/>
      </c>
      <c r="K4995" s="134" t="str">
        <f ca="1">IFERROR(IF($C4995="","",VLOOKUP(FİLTRE!$C4995,'SKT LİSTESİ'!$F:$S,12,0)),"")</f>
        <v/>
      </c>
      <c r="L4995" s="134" t="str">
        <f ca="1">IFERROR(IF($C4995="","",VLOOKUP(FİLTRE!$C4995,'SKT LİSTESİ'!$F:$S,13,0)),"")</f>
        <v/>
      </c>
      <c r="M4995" s="135" t="str">
        <f ca="1">IFERROR(IF($C4995="","",VLOOKUP(FİLTRE!$C4995,'SKT LİSTESİ'!$F:$AJ,14,0)),"")</f>
        <v/>
      </c>
      <c r="N4995" s="31" t="str">
        <f ca="1">IFERROR(IF($C4995="","",VLOOKUP(FİLTRE!$C4995,'SKT LİSTESİ'!$F:$AJ,22,0)),"")</f>
        <v/>
      </c>
      <c r="O4995" s="136" t="str">
        <f ca="1">IFERROR(IF($C4995="","",VLOOKUP(FİLTRE!$C4995,'SKT LİSTESİ'!$F:$AJ,23,0)),"")</f>
        <v/>
      </c>
      <c r="P4995" s="31"/>
      <c r="Q4995" s="31"/>
      <c r="R4995" s="137" t="str">
        <f ca="1">(IFERROR(IF($C4995="","",VLOOKUP(FİLTRE!$C4995,'SKT LİSTESİ'!$F:$AJ,15,0)),""))</f>
        <v/>
      </c>
      <c r="S4995" s="138" t="str">
        <f ca="1">IFERROR(IF($C4995="","",VLOOKUP(FİLTRE!$C4995,'SKT LİSTESİ'!$F:$AJ,16,0)),"")</f>
        <v/>
      </c>
      <c r="AF4995" s="179" t="str">
        <f t="shared" ca="1" si="310"/>
        <v/>
      </c>
      <c r="AG4995" s="179">
        <f t="shared" ca="1" si="311"/>
        <v>0</v>
      </c>
      <c r="AH4995" s="179">
        <f t="shared" ca="1" si="312"/>
        <v>0</v>
      </c>
    </row>
    <row r="4996" spans="2:34" ht="15.75" x14ac:dyDescent="0.25">
      <c r="B4996">
        <f t="shared" ca="1" si="309"/>
        <v>4984</v>
      </c>
      <c r="C4996" t="str">
        <f ca="1">IFERROR(VLOOKUP(B4996,'SKT LİSTESİ'!F:F,1,0),"")</f>
        <v/>
      </c>
      <c r="E4996" s="128" t="str">
        <f ca="1">IFERROR(IF($C4996="","",VLOOKUP(FİLTRE!$C4996,'SKT LİSTESİ'!$F:$S,5,0)),"")</f>
        <v/>
      </c>
      <c r="F4996" s="129" t="str">
        <f ca="1">IFERROR(IF($C4996="","",VLOOKUP(FİLTRE!$C4996,'SKT LİSTESİ'!$F:$S,7,0)),"")</f>
        <v/>
      </c>
      <c r="G4996" s="130" t="str">
        <f ca="1">IFERROR(IF($C4996="","",VLOOKUP(FİLTRE!$C4996,'SKT LİSTESİ'!$F:$S,8,0)),"")</f>
        <v/>
      </c>
      <c r="H4996" s="131" t="str">
        <f ca="1">IF(E4996="","",IF($C4996="","",VLOOKUP(FİLTRE!$C4996,'SKT LİSTESİ'!$F:$S,9,0)))</f>
        <v/>
      </c>
      <c r="I4996" s="132" t="str">
        <f ca="1">IFERROR(IF($C4996="","",VLOOKUP(FİLTRE!$C4996,'SKT LİSTESİ'!$F:$S,10,0)),"")</f>
        <v/>
      </c>
      <c r="J4996" s="133" t="str">
        <f ca="1">IFERROR(IF($C4996="","",VLOOKUP(FİLTRE!$C4996,'SKT LİSTESİ'!$F:$S,11,0)),"")</f>
        <v/>
      </c>
      <c r="K4996" s="134" t="str">
        <f ca="1">IFERROR(IF($C4996="","",VLOOKUP(FİLTRE!$C4996,'SKT LİSTESİ'!$F:$S,12,0)),"")</f>
        <v/>
      </c>
      <c r="L4996" s="134" t="str">
        <f ca="1">IFERROR(IF($C4996="","",VLOOKUP(FİLTRE!$C4996,'SKT LİSTESİ'!$F:$S,13,0)),"")</f>
        <v/>
      </c>
      <c r="M4996" s="135" t="str">
        <f ca="1">IFERROR(IF($C4996="","",VLOOKUP(FİLTRE!$C4996,'SKT LİSTESİ'!$F:$AJ,14,0)),"")</f>
        <v/>
      </c>
      <c r="N4996" s="31" t="str">
        <f ca="1">IFERROR(IF($C4996="","",VLOOKUP(FİLTRE!$C4996,'SKT LİSTESİ'!$F:$AJ,22,0)),"")</f>
        <v/>
      </c>
      <c r="O4996" s="136" t="str">
        <f ca="1">IFERROR(IF($C4996="","",VLOOKUP(FİLTRE!$C4996,'SKT LİSTESİ'!$F:$AJ,23,0)),"")</f>
        <v/>
      </c>
      <c r="P4996" s="31"/>
      <c r="Q4996" s="31"/>
      <c r="R4996" s="137" t="str">
        <f ca="1">(IFERROR(IF($C4996="","",VLOOKUP(FİLTRE!$C4996,'SKT LİSTESİ'!$F:$AJ,15,0)),""))</f>
        <v/>
      </c>
      <c r="S4996" s="138" t="str">
        <f ca="1">IFERROR(IF($C4996="","",VLOOKUP(FİLTRE!$C4996,'SKT LİSTESİ'!$F:$AJ,16,0)),"")</f>
        <v/>
      </c>
      <c r="AF4996" s="179" t="str">
        <f t="shared" ca="1" si="310"/>
        <v/>
      </c>
      <c r="AG4996" s="179">
        <f t="shared" ca="1" si="311"/>
        <v>0</v>
      </c>
      <c r="AH4996" s="179">
        <f t="shared" ca="1" si="312"/>
        <v>0</v>
      </c>
    </row>
    <row r="4997" spans="2:34" ht="15.75" x14ac:dyDescent="0.25">
      <c r="B4997">
        <f t="shared" ca="1" si="309"/>
        <v>4985</v>
      </c>
      <c r="C4997" t="str">
        <f ca="1">IFERROR(VLOOKUP(B4997,'SKT LİSTESİ'!F:F,1,0),"")</f>
        <v/>
      </c>
      <c r="E4997" s="128" t="str">
        <f ca="1">IFERROR(IF($C4997="","",VLOOKUP(FİLTRE!$C4997,'SKT LİSTESİ'!$F:$S,5,0)),"")</f>
        <v/>
      </c>
      <c r="F4997" s="129" t="str">
        <f ca="1">IFERROR(IF($C4997="","",VLOOKUP(FİLTRE!$C4997,'SKT LİSTESİ'!$F:$S,7,0)),"")</f>
        <v/>
      </c>
      <c r="G4997" s="130" t="str">
        <f ca="1">IFERROR(IF($C4997="","",VLOOKUP(FİLTRE!$C4997,'SKT LİSTESİ'!$F:$S,8,0)),"")</f>
        <v/>
      </c>
      <c r="H4997" s="131" t="str">
        <f ca="1">IF(E4997="","",IF($C4997="","",VLOOKUP(FİLTRE!$C4997,'SKT LİSTESİ'!$F:$S,9,0)))</f>
        <v/>
      </c>
      <c r="I4997" s="132" t="str">
        <f ca="1">IFERROR(IF($C4997="","",VLOOKUP(FİLTRE!$C4997,'SKT LİSTESİ'!$F:$S,10,0)),"")</f>
        <v/>
      </c>
      <c r="J4997" s="133" t="str">
        <f ca="1">IFERROR(IF($C4997="","",VLOOKUP(FİLTRE!$C4997,'SKT LİSTESİ'!$F:$S,11,0)),"")</f>
        <v/>
      </c>
      <c r="K4997" s="134" t="str">
        <f ca="1">IFERROR(IF($C4997="","",VLOOKUP(FİLTRE!$C4997,'SKT LİSTESİ'!$F:$S,12,0)),"")</f>
        <v/>
      </c>
      <c r="L4997" s="134" t="str">
        <f ca="1">IFERROR(IF($C4997="","",VLOOKUP(FİLTRE!$C4997,'SKT LİSTESİ'!$F:$S,13,0)),"")</f>
        <v/>
      </c>
      <c r="M4997" s="135" t="str">
        <f ca="1">IFERROR(IF($C4997="","",VLOOKUP(FİLTRE!$C4997,'SKT LİSTESİ'!$F:$AJ,14,0)),"")</f>
        <v/>
      </c>
      <c r="N4997" s="31" t="str">
        <f ca="1">IFERROR(IF($C4997="","",VLOOKUP(FİLTRE!$C4997,'SKT LİSTESİ'!$F:$AJ,22,0)),"")</f>
        <v/>
      </c>
      <c r="O4997" s="136" t="str">
        <f ca="1">IFERROR(IF($C4997="","",VLOOKUP(FİLTRE!$C4997,'SKT LİSTESİ'!$F:$AJ,23,0)),"")</f>
        <v/>
      </c>
      <c r="P4997" s="31"/>
      <c r="Q4997" s="31"/>
      <c r="R4997" s="137" t="str">
        <f ca="1">(IFERROR(IF($C4997="","",VLOOKUP(FİLTRE!$C4997,'SKT LİSTESİ'!$F:$AJ,15,0)),""))</f>
        <v/>
      </c>
      <c r="S4997" s="138" t="str">
        <f ca="1">IFERROR(IF($C4997="","",VLOOKUP(FİLTRE!$C4997,'SKT LİSTESİ'!$F:$AJ,16,0)),"")</f>
        <v/>
      </c>
      <c r="AF4997" s="179" t="str">
        <f t="shared" ca="1" si="310"/>
        <v/>
      </c>
      <c r="AG4997" s="179">
        <f t="shared" ca="1" si="311"/>
        <v>0</v>
      </c>
      <c r="AH4997" s="179">
        <f t="shared" ca="1" si="312"/>
        <v>0</v>
      </c>
    </row>
    <row r="4998" spans="2:34" ht="15.75" x14ac:dyDescent="0.25">
      <c r="B4998">
        <f t="shared" ca="1" si="309"/>
        <v>4986</v>
      </c>
      <c r="C4998" t="str">
        <f ca="1">IFERROR(VLOOKUP(B4998,'SKT LİSTESİ'!F:F,1,0),"")</f>
        <v/>
      </c>
      <c r="E4998" s="128" t="str">
        <f ca="1">IFERROR(IF($C4998="","",VLOOKUP(FİLTRE!$C4998,'SKT LİSTESİ'!$F:$S,5,0)),"")</f>
        <v/>
      </c>
      <c r="F4998" s="129" t="str">
        <f ca="1">IFERROR(IF($C4998="","",VLOOKUP(FİLTRE!$C4998,'SKT LİSTESİ'!$F:$S,7,0)),"")</f>
        <v/>
      </c>
      <c r="G4998" s="130" t="str">
        <f ca="1">IFERROR(IF($C4998="","",VLOOKUP(FİLTRE!$C4998,'SKT LİSTESİ'!$F:$S,8,0)),"")</f>
        <v/>
      </c>
      <c r="H4998" s="131" t="str">
        <f ca="1">IF(E4998="","",IF($C4998="","",VLOOKUP(FİLTRE!$C4998,'SKT LİSTESİ'!$F:$S,9,0)))</f>
        <v/>
      </c>
      <c r="I4998" s="132" t="str">
        <f ca="1">IFERROR(IF($C4998="","",VLOOKUP(FİLTRE!$C4998,'SKT LİSTESİ'!$F:$S,10,0)),"")</f>
        <v/>
      </c>
      <c r="J4998" s="133" t="str">
        <f ca="1">IFERROR(IF($C4998="","",VLOOKUP(FİLTRE!$C4998,'SKT LİSTESİ'!$F:$S,11,0)),"")</f>
        <v/>
      </c>
      <c r="K4998" s="134" t="str">
        <f ca="1">IFERROR(IF($C4998="","",VLOOKUP(FİLTRE!$C4998,'SKT LİSTESİ'!$F:$S,12,0)),"")</f>
        <v/>
      </c>
      <c r="L4998" s="134" t="str">
        <f ca="1">IFERROR(IF($C4998="","",VLOOKUP(FİLTRE!$C4998,'SKT LİSTESİ'!$F:$S,13,0)),"")</f>
        <v/>
      </c>
      <c r="M4998" s="135" t="str">
        <f ca="1">IFERROR(IF($C4998="","",VLOOKUP(FİLTRE!$C4998,'SKT LİSTESİ'!$F:$AJ,14,0)),"")</f>
        <v/>
      </c>
      <c r="N4998" s="31" t="str">
        <f ca="1">IFERROR(IF($C4998="","",VLOOKUP(FİLTRE!$C4998,'SKT LİSTESİ'!$F:$AJ,22,0)),"")</f>
        <v/>
      </c>
      <c r="O4998" s="136" t="str">
        <f ca="1">IFERROR(IF($C4998="","",VLOOKUP(FİLTRE!$C4998,'SKT LİSTESİ'!$F:$AJ,23,0)),"")</f>
        <v/>
      </c>
      <c r="P4998" s="31"/>
      <c r="Q4998" s="31"/>
      <c r="R4998" s="137" t="str">
        <f ca="1">(IFERROR(IF($C4998="","",VLOOKUP(FİLTRE!$C4998,'SKT LİSTESİ'!$F:$AJ,15,0)),""))</f>
        <v/>
      </c>
      <c r="S4998" s="138" t="str">
        <f ca="1">IFERROR(IF($C4998="","",VLOOKUP(FİLTRE!$C4998,'SKT LİSTESİ'!$F:$AJ,16,0)),"")</f>
        <v/>
      </c>
      <c r="AF4998" s="179" t="str">
        <f t="shared" ca="1" si="310"/>
        <v/>
      </c>
      <c r="AG4998" s="179">
        <f t="shared" ca="1" si="311"/>
        <v>0</v>
      </c>
      <c r="AH4998" s="179">
        <f t="shared" ca="1" si="312"/>
        <v>0</v>
      </c>
    </row>
    <row r="4999" spans="2:34" ht="15.75" x14ac:dyDescent="0.25">
      <c r="B4999">
        <f t="shared" ca="1" si="309"/>
        <v>4987</v>
      </c>
      <c r="C4999" t="str">
        <f ca="1">IFERROR(VLOOKUP(B4999,'SKT LİSTESİ'!F:F,1,0),"")</f>
        <v/>
      </c>
      <c r="E4999" s="128" t="str">
        <f ca="1">IFERROR(IF($C4999="","",VLOOKUP(FİLTRE!$C4999,'SKT LİSTESİ'!$F:$S,5,0)),"")</f>
        <v/>
      </c>
      <c r="F4999" s="129" t="str">
        <f ca="1">IFERROR(IF($C4999="","",VLOOKUP(FİLTRE!$C4999,'SKT LİSTESİ'!$F:$S,7,0)),"")</f>
        <v/>
      </c>
      <c r="G4999" s="130" t="str">
        <f ca="1">IFERROR(IF($C4999="","",VLOOKUP(FİLTRE!$C4999,'SKT LİSTESİ'!$F:$S,8,0)),"")</f>
        <v/>
      </c>
      <c r="H4999" s="131" t="str">
        <f ca="1">IF(E4999="","",IF($C4999="","",VLOOKUP(FİLTRE!$C4999,'SKT LİSTESİ'!$F:$S,9,0)))</f>
        <v/>
      </c>
      <c r="I4999" s="132" t="str">
        <f ca="1">IFERROR(IF($C4999="","",VLOOKUP(FİLTRE!$C4999,'SKT LİSTESİ'!$F:$S,10,0)),"")</f>
        <v/>
      </c>
      <c r="J4999" s="133" t="str">
        <f ca="1">IFERROR(IF($C4999="","",VLOOKUP(FİLTRE!$C4999,'SKT LİSTESİ'!$F:$S,11,0)),"")</f>
        <v/>
      </c>
      <c r="K4999" s="134" t="str">
        <f ca="1">IFERROR(IF($C4999="","",VLOOKUP(FİLTRE!$C4999,'SKT LİSTESİ'!$F:$S,12,0)),"")</f>
        <v/>
      </c>
      <c r="L4999" s="134" t="str">
        <f ca="1">IFERROR(IF($C4999="","",VLOOKUP(FİLTRE!$C4999,'SKT LİSTESİ'!$F:$S,13,0)),"")</f>
        <v/>
      </c>
      <c r="M4999" s="135" t="str">
        <f ca="1">IFERROR(IF($C4999="","",VLOOKUP(FİLTRE!$C4999,'SKT LİSTESİ'!$F:$AJ,14,0)),"")</f>
        <v/>
      </c>
      <c r="N4999" s="31" t="str">
        <f ca="1">IFERROR(IF($C4999="","",VLOOKUP(FİLTRE!$C4999,'SKT LİSTESİ'!$F:$AJ,22,0)),"")</f>
        <v/>
      </c>
      <c r="O4999" s="136" t="str">
        <f ca="1">IFERROR(IF($C4999="","",VLOOKUP(FİLTRE!$C4999,'SKT LİSTESİ'!$F:$AJ,23,0)),"")</f>
        <v/>
      </c>
      <c r="P4999" s="31"/>
      <c r="Q4999" s="31"/>
      <c r="R4999" s="137" t="str">
        <f ca="1">(IFERROR(IF($C4999="","",VLOOKUP(FİLTRE!$C4999,'SKT LİSTESİ'!$F:$AJ,15,0)),""))</f>
        <v/>
      </c>
      <c r="S4999" s="138" t="str">
        <f ca="1">IFERROR(IF($C4999="","",VLOOKUP(FİLTRE!$C4999,'SKT LİSTESİ'!$F:$AJ,16,0)),"")</f>
        <v/>
      </c>
      <c r="AF4999" s="179" t="str">
        <f t="shared" ca="1" si="310"/>
        <v/>
      </c>
      <c r="AG4999" s="179">
        <f t="shared" ca="1" si="311"/>
        <v>0</v>
      </c>
      <c r="AH4999" s="179">
        <f t="shared" ca="1" si="312"/>
        <v>0</v>
      </c>
    </row>
    <row r="5000" spans="2:34" ht="15.75" x14ac:dyDescent="0.25">
      <c r="B5000">
        <f t="shared" ca="1" si="309"/>
        <v>4988</v>
      </c>
      <c r="C5000" t="str">
        <f ca="1">IFERROR(VLOOKUP(B5000,'SKT LİSTESİ'!F:F,1,0),"")</f>
        <v/>
      </c>
      <c r="E5000" s="128" t="str">
        <f ca="1">IFERROR(IF($C5000="","",VLOOKUP(FİLTRE!$C5000,'SKT LİSTESİ'!$F:$S,5,0)),"")</f>
        <v/>
      </c>
      <c r="F5000" s="129" t="str">
        <f ca="1">IFERROR(IF($C5000="","",VLOOKUP(FİLTRE!$C5000,'SKT LİSTESİ'!$F:$S,7,0)),"")</f>
        <v/>
      </c>
      <c r="G5000" s="130" t="str">
        <f ca="1">IFERROR(IF($C5000="","",VLOOKUP(FİLTRE!$C5000,'SKT LİSTESİ'!$F:$S,8,0)),"")</f>
        <v/>
      </c>
      <c r="H5000" s="131" t="str">
        <f ca="1">IF(E5000="","",IF($C5000="","",VLOOKUP(FİLTRE!$C5000,'SKT LİSTESİ'!$F:$S,9,0)))</f>
        <v/>
      </c>
      <c r="I5000" s="132" t="str">
        <f ca="1">IFERROR(IF($C5000="","",VLOOKUP(FİLTRE!$C5000,'SKT LİSTESİ'!$F:$S,10,0)),"")</f>
        <v/>
      </c>
      <c r="J5000" s="133" t="str">
        <f ca="1">IFERROR(IF($C5000="","",VLOOKUP(FİLTRE!$C5000,'SKT LİSTESİ'!$F:$S,11,0)),"")</f>
        <v/>
      </c>
      <c r="K5000" s="134" t="str">
        <f ca="1">IFERROR(IF($C5000="","",VLOOKUP(FİLTRE!$C5000,'SKT LİSTESİ'!$F:$S,12,0)),"")</f>
        <v/>
      </c>
      <c r="L5000" s="134" t="str">
        <f ca="1">IFERROR(IF($C5000="","",VLOOKUP(FİLTRE!$C5000,'SKT LİSTESİ'!$F:$S,13,0)),"")</f>
        <v/>
      </c>
      <c r="M5000" s="135" t="str">
        <f ca="1">IFERROR(IF($C5000="","",VLOOKUP(FİLTRE!$C5000,'SKT LİSTESİ'!$F:$AJ,14,0)),"")</f>
        <v/>
      </c>
      <c r="N5000" s="31" t="str">
        <f ca="1">IFERROR(IF($C5000="","",VLOOKUP(FİLTRE!$C5000,'SKT LİSTESİ'!$F:$AJ,22,0)),"")</f>
        <v/>
      </c>
      <c r="O5000" s="136" t="str">
        <f ca="1">IFERROR(IF($C5000="","",VLOOKUP(FİLTRE!$C5000,'SKT LİSTESİ'!$F:$AJ,23,0)),"")</f>
        <v/>
      </c>
      <c r="P5000" s="31"/>
      <c r="Q5000" s="31"/>
      <c r="R5000" s="137" t="str">
        <f ca="1">(IFERROR(IF($C5000="","",VLOOKUP(FİLTRE!$C5000,'SKT LİSTESİ'!$F:$AJ,15,0)),""))</f>
        <v/>
      </c>
      <c r="S5000" s="138" t="str">
        <f ca="1">IFERROR(IF($C5000="","",VLOOKUP(FİLTRE!$C5000,'SKT LİSTESİ'!$F:$AJ,16,0)),"")</f>
        <v/>
      </c>
      <c r="AF5000" s="179" t="str">
        <f t="shared" ca="1" si="310"/>
        <v/>
      </c>
      <c r="AG5000" s="179">
        <f t="shared" ca="1" si="311"/>
        <v>0</v>
      </c>
      <c r="AH5000" s="179">
        <f t="shared" ca="1" si="312"/>
        <v>0</v>
      </c>
    </row>
    <row r="5001" spans="2:34" ht="15.75" x14ac:dyDescent="0.25">
      <c r="B5001">
        <f t="shared" ca="1" si="309"/>
        <v>4989</v>
      </c>
      <c r="C5001" t="str">
        <f ca="1">IFERROR(VLOOKUP(B5001,'SKT LİSTESİ'!F:F,1,0),"")</f>
        <v/>
      </c>
      <c r="E5001" s="128" t="str">
        <f ca="1">IFERROR(IF($C5001="","",VLOOKUP(FİLTRE!$C5001,'SKT LİSTESİ'!$F:$S,5,0)),"")</f>
        <v/>
      </c>
      <c r="F5001" s="129" t="str">
        <f ca="1">IFERROR(IF($C5001="","",VLOOKUP(FİLTRE!$C5001,'SKT LİSTESİ'!$F:$S,7,0)),"")</f>
        <v/>
      </c>
      <c r="G5001" s="130" t="str">
        <f ca="1">IFERROR(IF($C5001="","",VLOOKUP(FİLTRE!$C5001,'SKT LİSTESİ'!$F:$S,8,0)),"")</f>
        <v/>
      </c>
      <c r="H5001" s="131" t="str">
        <f ca="1">IF(E5001="","",IF($C5001="","",VLOOKUP(FİLTRE!$C5001,'SKT LİSTESİ'!$F:$S,9,0)))</f>
        <v/>
      </c>
      <c r="I5001" s="132" t="str">
        <f ca="1">IFERROR(IF($C5001="","",VLOOKUP(FİLTRE!$C5001,'SKT LİSTESİ'!$F:$S,10,0)),"")</f>
        <v/>
      </c>
      <c r="J5001" s="133" t="str">
        <f ca="1">IFERROR(IF($C5001="","",VLOOKUP(FİLTRE!$C5001,'SKT LİSTESİ'!$F:$S,11,0)),"")</f>
        <v/>
      </c>
      <c r="K5001" s="134" t="str">
        <f ca="1">IFERROR(IF($C5001="","",VLOOKUP(FİLTRE!$C5001,'SKT LİSTESİ'!$F:$S,12,0)),"")</f>
        <v/>
      </c>
      <c r="L5001" s="134" t="str">
        <f ca="1">IFERROR(IF($C5001="","",VLOOKUP(FİLTRE!$C5001,'SKT LİSTESİ'!$F:$S,13,0)),"")</f>
        <v/>
      </c>
      <c r="M5001" s="135" t="str">
        <f ca="1">IFERROR(IF($C5001="","",VLOOKUP(FİLTRE!$C5001,'SKT LİSTESİ'!$F:$AJ,14,0)),"")</f>
        <v/>
      </c>
      <c r="N5001" s="31" t="str">
        <f ca="1">IFERROR(IF($C5001="","",VLOOKUP(FİLTRE!$C5001,'SKT LİSTESİ'!$F:$AJ,22,0)),"")</f>
        <v/>
      </c>
      <c r="O5001" s="136" t="str">
        <f ca="1">IFERROR(IF($C5001="","",VLOOKUP(FİLTRE!$C5001,'SKT LİSTESİ'!$F:$AJ,23,0)),"")</f>
        <v/>
      </c>
      <c r="P5001" s="31"/>
      <c r="Q5001" s="31"/>
      <c r="R5001" s="137" t="str">
        <f ca="1">(IFERROR(IF($C5001="","",VLOOKUP(FİLTRE!$C5001,'SKT LİSTESİ'!$F:$AJ,15,0)),""))</f>
        <v/>
      </c>
      <c r="S5001" s="138" t="str">
        <f ca="1">IFERROR(IF($C5001="","",VLOOKUP(FİLTRE!$C5001,'SKT LİSTESİ'!$F:$AJ,16,0)),"")</f>
        <v/>
      </c>
      <c r="AF5001" s="179" t="str">
        <f t="shared" ca="1" si="310"/>
        <v/>
      </c>
      <c r="AG5001" s="179">
        <f t="shared" ca="1" si="311"/>
        <v>0</v>
      </c>
      <c r="AH5001" s="179">
        <f t="shared" ca="1" si="312"/>
        <v>0</v>
      </c>
    </row>
    <row r="5002" spans="2:34" ht="15.75" x14ac:dyDescent="0.25">
      <c r="B5002">
        <f t="shared" ca="1" si="309"/>
        <v>4990</v>
      </c>
      <c r="C5002" t="str">
        <f ca="1">IFERROR(VLOOKUP(B5002,'SKT LİSTESİ'!F:F,1,0),"")</f>
        <v/>
      </c>
      <c r="E5002" s="128" t="str">
        <f ca="1">IFERROR(IF($C5002="","",VLOOKUP(FİLTRE!$C5002,'SKT LİSTESİ'!$F:$S,5,0)),"")</f>
        <v/>
      </c>
      <c r="F5002" s="129" t="str">
        <f ca="1">IFERROR(IF($C5002="","",VLOOKUP(FİLTRE!$C5002,'SKT LİSTESİ'!$F:$S,7,0)),"")</f>
        <v/>
      </c>
      <c r="G5002" s="130" t="str">
        <f ca="1">IFERROR(IF($C5002="","",VLOOKUP(FİLTRE!$C5002,'SKT LİSTESİ'!$F:$S,8,0)),"")</f>
        <v/>
      </c>
      <c r="H5002" s="131" t="str">
        <f ca="1">IF(E5002="","",IF($C5002="","",VLOOKUP(FİLTRE!$C5002,'SKT LİSTESİ'!$F:$S,9,0)))</f>
        <v/>
      </c>
      <c r="I5002" s="132" t="str">
        <f ca="1">IFERROR(IF($C5002="","",VLOOKUP(FİLTRE!$C5002,'SKT LİSTESİ'!$F:$S,10,0)),"")</f>
        <v/>
      </c>
      <c r="J5002" s="133" t="str">
        <f ca="1">IFERROR(IF($C5002="","",VLOOKUP(FİLTRE!$C5002,'SKT LİSTESİ'!$F:$S,11,0)),"")</f>
        <v/>
      </c>
      <c r="K5002" s="134" t="str">
        <f ca="1">IFERROR(IF($C5002="","",VLOOKUP(FİLTRE!$C5002,'SKT LİSTESİ'!$F:$S,12,0)),"")</f>
        <v/>
      </c>
      <c r="L5002" s="134" t="str">
        <f ca="1">IFERROR(IF($C5002="","",VLOOKUP(FİLTRE!$C5002,'SKT LİSTESİ'!$F:$S,13,0)),"")</f>
        <v/>
      </c>
      <c r="M5002" s="135" t="str">
        <f ca="1">IFERROR(IF($C5002="","",VLOOKUP(FİLTRE!$C5002,'SKT LİSTESİ'!$F:$AJ,14,0)),"")</f>
        <v/>
      </c>
      <c r="N5002" s="31" t="str">
        <f ca="1">IFERROR(IF($C5002="","",VLOOKUP(FİLTRE!$C5002,'SKT LİSTESİ'!$F:$AJ,22,0)),"")</f>
        <v/>
      </c>
      <c r="O5002" s="136" t="str">
        <f ca="1">IFERROR(IF($C5002="","",VLOOKUP(FİLTRE!$C5002,'SKT LİSTESİ'!$F:$AJ,23,0)),"")</f>
        <v/>
      </c>
      <c r="P5002" s="31"/>
      <c r="Q5002" s="31"/>
      <c r="R5002" s="137" t="str">
        <f ca="1">(IFERROR(IF($C5002="","",VLOOKUP(FİLTRE!$C5002,'SKT LİSTESİ'!$F:$AJ,15,0)),""))</f>
        <v/>
      </c>
      <c r="S5002" s="138" t="str">
        <f ca="1">IFERROR(IF($C5002="","",VLOOKUP(FİLTRE!$C5002,'SKT LİSTESİ'!$F:$AJ,16,0)),"")</f>
        <v/>
      </c>
      <c r="AF5002" s="179" t="str">
        <f t="shared" ca="1" si="310"/>
        <v/>
      </c>
      <c r="AG5002" s="179">
        <f t="shared" ca="1" si="311"/>
        <v>0</v>
      </c>
      <c r="AH5002" s="179">
        <f t="shared" ca="1" si="312"/>
        <v>0</v>
      </c>
    </row>
    <row r="5003" spans="2:34" ht="15.75" x14ac:dyDescent="0.25">
      <c r="B5003">
        <f t="shared" ca="1" si="309"/>
        <v>4991</v>
      </c>
      <c r="C5003" t="str">
        <f ca="1">IFERROR(VLOOKUP(B5003,'SKT LİSTESİ'!F:F,1,0),"")</f>
        <v/>
      </c>
      <c r="E5003" s="128" t="str">
        <f ca="1">IFERROR(IF($C5003="","",VLOOKUP(FİLTRE!$C5003,'SKT LİSTESİ'!$F:$S,5,0)),"")</f>
        <v/>
      </c>
      <c r="F5003" s="129" t="str">
        <f ca="1">IFERROR(IF($C5003="","",VLOOKUP(FİLTRE!$C5003,'SKT LİSTESİ'!$F:$S,7,0)),"")</f>
        <v/>
      </c>
      <c r="G5003" s="130" t="str">
        <f ca="1">IFERROR(IF($C5003="","",VLOOKUP(FİLTRE!$C5003,'SKT LİSTESİ'!$F:$S,8,0)),"")</f>
        <v/>
      </c>
      <c r="H5003" s="131" t="str">
        <f ca="1">IF(E5003="","",IF($C5003="","",VLOOKUP(FİLTRE!$C5003,'SKT LİSTESİ'!$F:$S,9,0)))</f>
        <v/>
      </c>
      <c r="I5003" s="132" t="str">
        <f ca="1">IFERROR(IF($C5003="","",VLOOKUP(FİLTRE!$C5003,'SKT LİSTESİ'!$F:$S,10,0)),"")</f>
        <v/>
      </c>
      <c r="J5003" s="133" t="str">
        <f ca="1">IFERROR(IF($C5003="","",VLOOKUP(FİLTRE!$C5003,'SKT LİSTESİ'!$F:$S,11,0)),"")</f>
        <v/>
      </c>
      <c r="K5003" s="134" t="str">
        <f ca="1">IFERROR(IF($C5003="","",VLOOKUP(FİLTRE!$C5003,'SKT LİSTESİ'!$F:$S,12,0)),"")</f>
        <v/>
      </c>
      <c r="L5003" s="134" t="str">
        <f ca="1">IFERROR(IF($C5003="","",VLOOKUP(FİLTRE!$C5003,'SKT LİSTESİ'!$F:$S,13,0)),"")</f>
        <v/>
      </c>
      <c r="M5003" s="135" t="str">
        <f ca="1">IFERROR(IF($C5003="","",VLOOKUP(FİLTRE!$C5003,'SKT LİSTESİ'!$F:$AJ,14,0)),"")</f>
        <v/>
      </c>
      <c r="N5003" s="31" t="str">
        <f ca="1">IFERROR(IF($C5003="","",VLOOKUP(FİLTRE!$C5003,'SKT LİSTESİ'!$F:$AJ,22,0)),"")</f>
        <v/>
      </c>
      <c r="O5003" s="136" t="str">
        <f ca="1">IFERROR(IF($C5003="","",VLOOKUP(FİLTRE!$C5003,'SKT LİSTESİ'!$F:$AJ,23,0)),"")</f>
        <v/>
      </c>
      <c r="P5003" s="31"/>
      <c r="Q5003" s="31"/>
      <c r="R5003" s="137" t="str">
        <f ca="1">(IFERROR(IF($C5003="","",VLOOKUP(FİLTRE!$C5003,'SKT LİSTESİ'!$F:$AJ,15,0)),""))</f>
        <v/>
      </c>
      <c r="S5003" s="138" t="str">
        <f ca="1">IFERROR(IF($C5003="","",VLOOKUP(FİLTRE!$C5003,'SKT LİSTESİ'!$F:$AJ,16,0)),"")</f>
        <v/>
      </c>
      <c r="AF5003" s="179" t="str">
        <f t="shared" ca="1" si="310"/>
        <v/>
      </c>
      <c r="AG5003" s="179">
        <f t="shared" ca="1" si="311"/>
        <v>0</v>
      </c>
      <c r="AH5003" s="179">
        <f t="shared" ca="1" si="312"/>
        <v>0</v>
      </c>
    </row>
    <row r="5004" spans="2:34" ht="15.75" x14ac:dyDescent="0.25">
      <c r="B5004">
        <f t="shared" ca="1" si="309"/>
        <v>4992</v>
      </c>
      <c r="C5004" t="str">
        <f ca="1">IFERROR(VLOOKUP(B5004,'SKT LİSTESİ'!F:F,1,0),"")</f>
        <v/>
      </c>
      <c r="E5004" s="128" t="str">
        <f ca="1">IFERROR(IF($C5004="","",VLOOKUP(FİLTRE!$C5004,'SKT LİSTESİ'!$F:$S,5,0)),"")</f>
        <v/>
      </c>
      <c r="F5004" s="129" t="str">
        <f ca="1">IFERROR(IF($C5004="","",VLOOKUP(FİLTRE!$C5004,'SKT LİSTESİ'!$F:$S,7,0)),"")</f>
        <v/>
      </c>
      <c r="G5004" s="130" t="str">
        <f ca="1">IFERROR(IF($C5004="","",VLOOKUP(FİLTRE!$C5004,'SKT LİSTESİ'!$F:$S,8,0)),"")</f>
        <v/>
      </c>
      <c r="H5004" s="131" t="str">
        <f ca="1">IF(E5004="","",IF($C5004="","",VLOOKUP(FİLTRE!$C5004,'SKT LİSTESİ'!$F:$S,9,0)))</f>
        <v/>
      </c>
      <c r="I5004" s="132" t="str">
        <f ca="1">IFERROR(IF($C5004="","",VLOOKUP(FİLTRE!$C5004,'SKT LİSTESİ'!$F:$S,10,0)),"")</f>
        <v/>
      </c>
      <c r="J5004" s="133" t="str">
        <f ca="1">IFERROR(IF($C5004="","",VLOOKUP(FİLTRE!$C5004,'SKT LİSTESİ'!$F:$S,11,0)),"")</f>
        <v/>
      </c>
      <c r="K5004" s="134" t="str">
        <f ca="1">IFERROR(IF($C5004="","",VLOOKUP(FİLTRE!$C5004,'SKT LİSTESİ'!$F:$S,12,0)),"")</f>
        <v/>
      </c>
      <c r="L5004" s="134" t="str">
        <f ca="1">IFERROR(IF($C5004="","",VLOOKUP(FİLTRE!$C5004,'SKT LİSTESİ'!$F:$S,13,0)),"")</f>
        <v/>
      </c>
      <c r="M5004" s="135" t="str">
        <f ca="1">IFERROR(IF($C5004="","",VLOOKUP(FİLTRE!$C5004,'SKT LİSTESİ'!$F:$AJ,14,0)),"")</f>
        <v/>
      </c>
      <c r="N5004" s="31" t="str">
        <f ca="1">IFERROR(IF($C5004="","",VLOOKUP(FİLTRE!$C5004,'SKT LİSTESİ'!$F:$AJ,22,0)),"")</f>
        <v/>
      </c>
      <c r="O5004" s="136" t="str">
        <f ca="1">IFERROR(IF($C5004="","",VLOOKUP(FİLTRE!$C5004,'SKT LİSTESİ'!$F:$AJ,23,0)),"")</f>
        <v/>
      </c>
      <c r="P5004" s="31"/>
      <c r="Q5004" s="31"/>
      <c r="R5004" s="137" t="str">
        <f ca="1">(IFERROR(IF($C5004="","",VLOOKUP(FİLTRE!$C5004,'SKT LİSTESİ'!$F:$AJ,15,0)),""))</f>
        <v/>
      </c>
      <c r="S5004" s="138" t="str">
        <f ca="1">IFERROR(IF($C5004="","",VLOOKUP(FİLTRE!$C5004,'SKT LİSTESİ'!$F:$AJ,16,0)),"")</f>
        <v/>
      </c>
      <c r="AF5004" s="179" t="str">
        <f t="shared" ca="1" si="310"/>
        <v/>
      </c>
      <c r="AG5004" s="179">
        <f t="shared" ca="1" si="311"/>
        <v>0</v>
      </c>
      <c r="AH5004" s="179">
        <f t="shared" ca="1" si="312"/>
        <v>0</v>
      </c>
    </row>
    <row r="5005" spans="2:34" ht="15.75" x14ac:dyDescent="0.25">
      <c r="B5005">
        <f t="shared" ca="1" si="309"/>
        <v>4993</v>
      </c>
      <c r="C5005" t="str">
        <f ca="1">IFERROR(VLOOKUP(B5005,'SKT LİSTESİ'!F:F,1,0),"")</f>
        <v/>
      </c>
      <c r="E5005" s="128" t="str">
        <f ca="1">IFERROR(IF($C5005="","",VLOOKUP(FİLTRE!$C5005,'SKT LİSTESİ'!$F:$S,5,0)),"")</f>
        <v/>
      </c>
      <c r="F5005" s="129" t="str">
        <f ca="1">IFERROR(IF($C5005="","",VLOOKUP(FİLTRE!$C5005,'SKT LİSTESİ'!$F:$S,7,0)),"")</f>
        <v/>
      </c>
      <c r="G5005" s="130" t="str">
        <f ca="1">IFERROR(IF($C5005="","",VLOOKUP(FİLTRE!$C5005,'SKT LİSTESİ'!$F:$S,8,0)),"")</f>
        <v/>
      </c>
      <c r="H5005" s="131" t="str">
        <f ca="1">IF(E5005="","",IF($C5005="","",VLOOKUP(FİLTRE!$C5005,'SKT LİSTESİ'!$F:$S,9,0)))</f>
        <v/>
      </c>
      <c r="I5005" s="132" t="str">
        <f ca="1">IFERROR(IF($C5005="","",VLOOKUP(FİLTRE!$C5005,'SKT LİSTESİ'!$F:$S,10,0)),"")</f>
        <v/>
      </c>
      <c r="J5005" s="133" t="str">
        <f ca="1">IFERROR(IF($C5005="","",VLOOKUP(FİLTRE!$C5005,'SKT LİSTESİ'!$F:$S,11,0)),"")</f>
        <v/>
      </c>
      <c r="K5005" s="134" t="str">
        <f ca="1">IFERROR(IF($C5005="","",VLOOKUP(FİLTRE!$C5005,'SKT LİSTESİ'!$F:$S,12,0)),"")</f>
        <v/>
      </c>
      <c r="L5005" s="134" t="str">
        <f ca="1">IFERROR(IF($C5005="","",VLOOKUP(FİLTRE!$C5005,'SKT LİSTESİ'!$F:$S,13,0)),"")</f>
        <v/>
      </c>
      <c r="M5005" s="135" t="str">
        <f ca="1">IFERROR(IF($C5005="","",VLOOKUP(FİLTRE!$C5005,'SKT LİSTESİ'!$F:$AJ,14,0)),"")</f>
        <v/>
      </c>
      <c r="N5005" s="31" t="str">
        <f ca="1">IFERROR(IF($C5005="","",VLOOKUP(FİLTRE!$C5005,'SKT LİSTESİ'!$F:$AJ,22,0)),"")</f>
        <v/>
      </c>
      <c r="O5005" s="136" t="str">
        <f ca="1">IFERROR(IF($C5005="","",VLOOKUP(FİLTRE!$C5005,'SKT LİSTESİ'!$F:$AJ,23,0)),"")</f>
        <v/>
      </c>
      <c r="P5005" s="31"/>
      <c r="Q5005" s="31"/>
      <c r="R5005" s="137" t="str">
        <f ca="1">(IFERROR(IF($C5005="","",VLOOKUP(FİLTRE!$C5005,'SKT LİSTESİ'!$F:$AJ,15,0)),""))</f>
        <v/>
      </c>
      <c r="S5005" s="138" t="str">
        <f ca="1">IFERROR(IF($C5005="","",VLOOKUP(FİLTRE!$C5005,'SKT LİSTESİ'!$F:$AJ,16,0)),"")</f>
        <v/>
      </c>
      <c r="AF5005" s="179" t="str">
        <f t="shared" ca="1" si="310"/>
        <v/>
      </c>
      <c r="AG5005" s="179">
        <f t="shared" ca="1" si="311"/>
        <v>0</v>
      </c>
      <c r="AH5005" s="179">
        <f t="shared" ca="1" si="312"/>
        <v>0</v>
      </c>
    </row>
    <row r="5006" spans="2:34" ht="15.75" x14ac:dyDescent="0.25">
      <c r="B5006">
        <f t="shared" ref="B5006:B5013" ca="1" si="313">IF($Y$2=1,(ROW()-12),"")</f>
        <v>4994</v>
      </c>
      <c r="C5006" t="str">
        <f ca="1">IFERROR(VLOOKUP(B5006,'SKT LİSTESİ'!F:F,1,0),"")</f>
        <v/>
      </c>
      <c r="E5006" s="128" t="str">
        <f ca="1">IFERROR(IF($C5006="","",VLOOKUP(FİLTRE!$C5006,'SKT LİSTESİ'!$F:$S,5,0)),"")</f>
        <v/>
      </c>
      <c r="F5006" s="129" t="str">
        <f ca="1">IFERROR(IF($C5006="","",VLOOKUP(FİLTRE!$C5006,'SKT LİSTESİ'!$F:$S,7,0)),"")</f>
        <v/>
      </c>
      <c r="G5006" s="130" t="str">
        <f ca="1">IFERROR(IF($C5006="","",VLOOKUP(FİLTRE!$C5006,'SKT LİSTESİ'!$F:$S,8,0)),"")</f>
        <v/>
      </c>
      <c r="H5006" s="131" t="str">
        <f ca="1">IF(E5006="","",IF($C5006="","",VLOOKUP(FİLTRE!$C5006,'SKT LİSTESİ'!$F:$S,9,0)))</f>
        <v/>
      </c>
      <c r="I5006" s="132" t="str">
        <f ca="1">IFERROR(IF($C5006="","",VLOOKUP(FİLTRE!$C5006,'SKT LİSTESİ'!$F:$S,10,0)),"")</f>
        <v/>
      </c>
      <c r="J5006" s="133" t="str">
        <f ca="1">IFERROR(IF($C5006="","",VLOOKUP(FİLTRE!$C5006,'SKT LİSTESİ'!$F:$S,11,0)),"")</f>
        <v/>
      </c>
      <c r="K5006" s="134" t="str">
        <f ca="1">IFERROR(IF($C5006="","",VLOOKUP(FİLTRE!$C5006,'SKT LİSTESİ'!$F:$S,12,0)),"")</f>
        <v/>
      </c>
      <c r="L5006" s="134" t="str">
        <f ca="1">IFERROR(IF($C5006="","",VLOOKUP(FİLTRE!$C5006,'SKT LİSTESİ'!$F:$S,13,0)),"")</f>
        <v/>
      </c>
      <c r="M5006" s="135" t="str">
        <f ca="1">IFERROR(IF($C5006="","",VLOOKUP(FİLTRE!$C5006,'SKT LİSTESİ'!$F:$AJ,14,0)),"")</f>
        <v/>
      </c>
      <c r="N5006" s="31" t="str">
        <f ca="1">IFERROR(IF($C5006="","",VLOOKUP(FİLTRE!$C5006,'SKT LİSTESİ'!$F:$AJ,22,0)),"")</f>
        <v/>
      </c>
      <c r="O5006" s="136" t="str">
        <f ca="1">IFERROR(IF($C5006="","",VLOOKUP(FİLTRE!$C5006,'SKT LİSTESİ'!$F:$AJ,23,0)),"")</f>
        <v/>
      </c>
      <c r="P5006" s="31"/>
      <c r="Q5006" s="31"/>
      <c r="R5006" s="137" t="str">
        <f ca="1">(IFERROR(IF($C5006="","",VLOOKUP(FİLTRE!$C5006,'SKT LİSTESİ'!$F:$AJ,15,0)),""))</f>
        <v/>
      </c>
      <c r="S5006" s="138" t="str">
        <f ca="1">IFERROR(IF($C5006="","",VLOOKUP(FİLTRE!$C5006,'SKT LİSTESİ'!$F:$AJ,16,0)),"")</f>
        <v/>
      </c>
      <c r="AF5006" s="179" t="str">
        <f t="shared" ref="AF5006:AF5014" ca="1" si="314">IF(E5006&lt;&gt;"SAYIM",K5006,
(IF(AND(E5006="SAYIM",R5006=0),0,(COUNTIFS(E:E,"SAYIM",F:F,F5006,R:R,"&gt;"&amp;0)))))</f>
        <v/>
      </c>
      <c r="AG5006" s="179">
        <f t="shared" ref="AG5006:AG5014" ca="1" si="315">IF(E5006="SAYIM",(IFERROR(R5006/AF5006,0)),0)</f>
        <v>0</v>
      </c>
      <c r="AH5006" s="179">
        <f t="shared" ref="AH5006:AH5014" ca="1" si="316">IF(E5006="SAYIM",(IFERROR(S5006/AF5006,0)),0)</f>
        <v>0</v>
      </c>
    </row>
    <row r="5007" spans="2:34" ht="15.75" x14ac:dyDescent="0.25">
      <c r="B5007">
        <f t="shared" ca="1" si="313"/>
        <v>4995</v>
      </c>
      <c r="C5007" t="str">
        <f ca="1">IFERROR(VLOOKUP(B5007,'SKT LİSTESİ'!F:F,1,0),"")</f>
        <v/>
      </c>
      <c r="E5007" s="128" t="str">
        <f ca="1">IFERROR(IF($C5007="","",VLOOKUP(FİLTRE!$C5007,'SKT LİSTESİ'!$F:$S,5,0)),"")</f>
        <v/>
      </c>
      <c r="F5007" s="129" t="str">
        <f ca="1">IFERROR(IF($C5007="","",VLOOKUP(FİLTRE!$C5007,'SKT LİSTESİ'!$F:$S,7,0)),"")</f>
        <v/>
      </c>
      <c r="G5007" s="130" t="str">
        <f ca="1">IFERROR(IF($C5007="","",VLOOKUP(FİLTRE!$C5007,'SKT LİSTESİ'!$F:$S,8,0)),"")</f>
        <v/>
      </c>
      <c r="H5007" s="131" t="str">
        <f ca="1">IF(E5007="","",IF($C5007="","",VLOOKUP(FİLTRE!$C5007,'SKT LİSTESİ'!$F:$S,9,0)))</f>
        <v/>
      </c>
      <c r="I5007" s="132" t="str">
        <f ca="1">IFERROR(IF($C5007="","",VLOOKUP(FİLTRE!$C5007,'SKT LİSTESİ'!$F:$S,10,0)),"")</f>
        <v/>
      </c>
      <c r="J5007" s="133" t="str">
        <f ca="1">IFERROR(IF($C5007="","",VLOOKUP(FİLTRE!$C5007,'SKT LİSTESİ'!$F:$S,11,0)),"")</f>
        <v/>
      </c>
      <c r="K5007" s="134" t="str">
        <f ca="1">IFERROR(IF($C5007="","",VLOOKUP(FİLTRE!$C5007,'SKT LİSTESİ'!$F:$S,12,0)),"")</f>
        <v/>
      </c>
      <c r="L5007" s="134" t="str">
        <f ca="1">IFERROR(IF($C5007="","",VLOOKUP(FİLTRE!$C5007,'SKT LİSTESİ'!$F:$S,13,0)),"")</f>
        <v/>
      </c>
      <c r="M5007" s="135" t="str">
        <f ca="1">IFERROR(IF($C5007="","",VLOOKUP(FİLTRE!$C5007,'SKT LİSTESİ'!$F:$AJ,14,0)),"")</f>
        <v/>
      </c>
      <c r="N5007" s="31" t="str">
        <f ca="1">IFERROR(IF($C5007="","",VLOOKUP(FİLTRE!$C5007,'SKT LİSTESİ'!$F:$AJ,22,0)),"")</f>
        <v/>
      </c>
      <c r="O5007" s="136" t="str">
        <f ca="1">IFERROR(IF($C5007="","",VLOOKUP(FİLTRE!$C5007,'SKT LİSTESİ'!$F:$AJ,23,0)),"")</f>
        <v/>
      </c>
      <c r="P5007" s="31"/>
      <c r="Q5007" s="31"/>
      <c r="R5007" s="137" t="str">
        <f ca="1">(IFERROR(IF($C5007="","",VLOOKUP(FİLTRE!$C5007,'SKT LİSTESİ'!$F:$AJ,15,0)),""))</f>
        <v/>
      </c>
      <c r="S5007" s="138" t="str">
        <f ca="1">IFERROR(IF($C5007="","",VLOOKUP(FİLTRE!$C5007,'SKT LİSTESİ'!$F:$AJ,16,0)),"")</f>
        <v/>
      </c>
      <c r="AF5007" s="179" t="str">
        <f t="shared" ca="1" si="314"/>
        <v/>
      </c>
      <c r="AG5007" s="179">
        <f t="shared" ca="1" si="315"/>
        <v>0</v>
      </c>
      <c r="AH5007" s="179">
        <f t="shared" ca="1" si="316"/>
        <v>0</v>
      </c>
    </row>
    <row r="5008" spans="2:34" ht="15.75" x14ac:dyDescent="0.25">
      <c r="B5008">
        <f t="shared" ca="1" si="313"/>
        <v>4996</v>
      </c>
      <c r="C5008" t="str">
        <f ca="1">IFERROR(VLOOKUP(B5008,'SKT LİSTESİ'!F:F,1,0),"")</f>
        <v/>
      </c>
      <c r="E5008" s="128" t="str">
        <f ca="1">IFERROR(IF($C5008="","",VLOOKUP(FİLTRE!$C5008,'SKT LİSTESİ'!$F:$S,5,0)),"")</f>
        <v/>
      </c>
      <c r="F5008" s="129" t="str">
        <f ca="1">IFERROR(IF($C5008="","",VLOOKUP(FİLTRE!$C5008,'SKT LİSTESİ'!$F:$S,7,0)),"")</f>
        <v/>
      </c>
      <c r="G5008" s="130" t="str">
        <f ca="1">IFERROR(IF($C5008="","",VLOOKUP(FİLTRE!$C5008,'SKT LİSTESİ'!$F:$S,8,0)),"")</f>
        <v/>
      </c>
      <c r="H5008" s="131" t="str">
        <f ca="1">IF(E5008="","",IF($C5008="","",VLOOKUP(FİLTRE!$C5008,'SKT LİSTESİ'!$F:$S,9,0)))</f>
        <v/>
      </c>
      <c r="I5008" s="132" t="str">
        <f ca="1">IFERROR(IF($C5008="","",VLOOKUP(FİLTRE!$C5008,'SKT LİSTESİ'!$F:$S,10,0)),"")</f>
        <v/>
      </c>
      <c r="J5008" s="133" t="str">
        <f ca="1">IFERROR(IF($C5008="","",VLOOKUP(FİLTRE!$C5008,'SKT LİSTESİ'!$F:$S,11,0)),"")</f>
        <v/>
      </c>
      <c r="K5008" s="134" t="str">
        <f ca="1">IFERROR(IF($C5008="","",VLOOKUP(FİLTRE!$C5008,'SKT LİSTESİ'!$F:$S,12,0)),"")</f>
        <v/>
      </c>
      <c r="L5008" s="134" t="str">
        <f ca="1">IFERROR(IF($C5008="","",VLOOKUP(FİLTRE!$C5008,'SKT LİSTESİ'!$F:$S,13,0)),"")</f>
        <v/>
      </c>
      <c r="M5008" s="135" t="str">
        <f ca="1">IFERROR(IF($C5008="","",VLOOKUP(FİLTRE!$C5008,'SKT LİSTESİ'!$F:$AJ,14,0)),"")</f>
        <v/>
      </c>
      <c r="N5008" s="31" t="str">
        <f ca="1">IFERROR(IF($C5008="","",VLOOKUP(FİLTRE!$C5008,'SKT LİSTESİ'!$F:$AJ,22,0)),"")</f>
        <v/>
      </c>
      <c r="O5008" s="136" t="str">
        <f ca="1">IFERROR(IF($C5008="","",VLOOKUP(FİLTRE!$C5008,'SKT LİSTESİ'!$F:$AJ,23,0)),"")</f>
        <v/>
      </c>
      <c r="P5008" s="31"/>
      <c r="Q5008" s="31"/>
      <c r="R5008" s="137" t="str">
        <f ca="1">(IFERROR(IF($C5008="","",VLOOKUP(FİLTRE!$C5008,'SKT LİSTESİ'!$F:$AJ,15,0)),""))</f>
        <v/>
      </c>
      <c r="S5008" s="138" t="str">
        <f ca="1">IFERROR(IF($C5008="","",VLOOKUP(FİLTRE!$C5008,'SKT LİSTESİ'!$F:$AJ,16,0)),"")</f>
        <v/>
      </c>
      <c r="AF5008" s="179" t="str">
        <f t="shared" ca="1" si="314"/>
        <v/>
      </c>
      <c r="AG5008" s="179">
        <f t="shared" ca="1" si="315"/>
        <v>0</v>
      </c>
      <c r="AH5008" s="179">
        <f t="shared" ca="1" si="316"/>
        <v>0</v>
      </c>
    </row>
    <row r="5009" spans="2:34" ht="15.75" x14ac:dyDescent="0.25">
      <c r="B5009">
        <f t="shared" ca="1" si="313"/>
        <v>4997</v>
      </c>
      <c r="C5009" t="str">
        <f ca="1">IFERROR(VLOOKUP(B5009,'SKT LİSTESİ'!F:F,1,0),"")</f>
        <v/>
      </c>
      <c r="E5009" s="128" t="str">
        <f ca="1">IFERROR(IF($C5009="","",VLOOKUP(FİLTRE!$C5009,'SKT LİSTESİ'!$F:$S,5,0)),"")</f>
        <v/>
      </c>
      <c r="F5009" s="129" t="str">
        <f ca="1">IFERROR(IF($C5009="","",VLOOKUP(FİLTRE!$C5009,'SKT LİSTESİ'!$F:$S,7,0)),"")</f>
        <v/>
      </c>
      <c r="G5009" s="130" t="str">
        <f ca="1">IFERROR(IF($C5009="","",VLOOKUP(FİLTRE!$C5009,'SKT LİSTESİ'!$F:$S,8,0)),"")</f>
        <v/>
      </c>
      <c r="H5009" s="131" t="str">
        <f ca="1">IF(E5009="","",IF($C5009="","",VLOOKUP(FİLTRE!$C5009,'SKT LİSTESİ'!$F:$S,9,0)))</f>
        <v/>
      </c>
      <c r="I5009" s="132" t="str">
        <f ca="1">IFERROR(IF($C5009="","",VLOOKUP(FİLTRE!$C5009,'SKT LİSTESİ'!$F:$S,10,0)),"")</f>
        <v/>
      </c>
      <c r="J5009" s="133" t="str">
        <f ca="1">IFERROR(IF($C5009="","",VLOOKUP(FİLTRE!$C5009,'SKT LİSTESİ'!$F:$S,11,0)),"")</f>
        <v/>
      </c>
      <c r="K5009" s="134" t="str">
        <f ca="1">IFERROR(IF($C5009="","",VLOOKUP(FİLTRE!$C5009,'SKT LİSTESİ'!$F:$S,12,0)),"")</f>
        <v/>
      </c>
      <c r="L5009" s="134" t="str">
        <f ca="1">IFERROR(IF($C5009="","",VLOOKUP(FİLTRE!$C5009,'SKT LİSTESİ'!$F:$S,13,0)),"")</f>
        <v/>
      </c>
      <c r="M5009" s="135" t="str">
        <f ca="1">IFERROR(IF($C5009="","",VLOOKUP(FİLTRE!$C5009,'SKT LİSTESİ'!$F:$AJ,14,0)),"")</f>
        <v/>
      </c>
      <c r="N5009" s="31" t="str">
        <f ca="1">IFERROR(IF($C5009="","",VLOOKUP(FİLTRE!$C5009,'SKT LİSTESİ'!$F:$AJ,22,0)),"")</f>
        <v/>
      </c>
      <c r="O5009" s="136" t="str">
        <f ca="1">IFERROR(IF($C5009="","",VLOOKUP(FİLTRE!$C5009,'SKT LİSTESİ'!$F:$AJ,23,0)),"")</f>
        <v/>
      </c>
      <c r="P5009" s="31"/>
      <c r="Q5009" s="31"/>
      <c r="R5009" s="137" t="str">
        <f ca="1">(IFERROR(IF($C5009="","",VLOOKUP(FİLTRE!$C5009,'SKT LİSTESİ'!$F:$AJ,15,0)),""))</f>
        <v/>
      </c>
      <c r="S5009" s="138" t="str">
        <f ca="1">IFERROR(IF($C5009="","",VLOOKUP(FİLTRE!$C5009,'SKT LİSTESİ'!$F:$AJ,16,0)),"")</f>
        <v/>
      </c>
      <c r="AF5009" s="179" t="str">
        <f t="shared" ca="1" si="314"/>
        <v/>
      </c>
      <c r="AG5009" s="179">
        <f t="shared" ca="1" si="315"/>
        <v>0</v>
      </c>
      <c r="AH5009" s="179">
        <f t="shared" ca="1" si="316"/>
        <v>0</v>
      </c>
    </row>
    <row r="5010" spans="2:34" ht="15.75" x14ac:dyDescent="0.25">
      <c r="B5010">
        <f t="shared" ca="1" si="313"/>
        <v>4998</v>
      </c>
      <c r="C5010" t="str">
        <f ca="1">IFERROR(VLOOKUP(B5010,'SKT LİSTESİ'!F:F,1,0),"")</f>
        <v/>
      </c>
      <c r="E5010" s="128" t="str">
        <f ca="1">IFERROR(IF($C5010="","",VLOOKUP(FİLTRE!$C5010,'SKT LİSTESİ'!$F:$S,5,0)),"")</f>
        <v/>
      </c>
      <c r="F5010" s="129" t="str">
        <f ca="1">IFERROR(IF($C5010="","",VLOOKUP(FİLTRE!$C5010,'SKT LİSTESİ'!$F:$S,7,0)),"")</f>
        <v/>
      </c>
      <c r="G5010" s="130" t="str">
        <f ca="1">IFERROR(IF($C5010="","",VLOOKUP(FİLTRE!$C5010,'SKT LİSTESİ'!$F:$S,8,0)),"")</f>
        <v/>
      </c>
      <c r="H5010" s="131" t="str">
        <f ca="1">IF(E5010="","",IF($C5010="","",VLOOKUP(FİLTRE!$C5010,'SKT LİSTESİ'!$F:$S,9,0)))</f>
        <v/>
      </c>
      <c r="I5010" s="132" t="str">
        <f ca="1">IFERROR(IF($C5010="","",VLOOKUP(FİLTRE!$C5010,'SKT LİSTESİ'!$F:$S,10,0)),"")</f>
        <v/>
      </c>
      <c r="J5010" s="133" t="str">
        <f ca="1">IFERROR(IF($C5010="","",VLOOKUP(FİLTRE!$C5010,'SKT LİSTESİ'!$F:$S,11,0)),"")</f>
        <v/>
      </c>
      <c r="K5010" s="134" t="str">
        <f ca="1">IFERROR(IF($C5010="","",VLOOKUP(FİLTRE!$C5010,'SKT LİSTESİ'!$F:$S,12,0)),"")</f>
        <v/>
      </c>
      <c r="L5010" s="134" t="str">
        <f ca="1">IFERROR(IF($C5010="","",VLOOKUP(FİLTRE!$C5010,'SKT LİSTESİ'!$F:$S,13,0)),"")</f>
        <v/>
      </c>
      <c r="M5010" s="135" t="str">
        <f ca="1">IFERROR(IF($C5010="","",VLOOKUP(FİLTRE!$C5010,'SKT LİSTESİ'!$F:$AJ,14,0)),"")</f>
        <v/>
      </c>
      <c r="N5010" s="31" t="str">
        <f ca="1">IFERROR(IF($C5010="","",VLOOKUP(FİLTRE!$C5010,'SKT LİSTESİ'!$F:$AJ,22,0)),"")</f>
        <v/>
      </c>
      <c r="O5010" s="136" t="str">
        <f ca="1">IFERROR(IF($C5010="","",VLOOKUP(FİLTRE!$C5010,'SKT LİSTESİ'!$F:$AJ,23,0)),"")</f>
        <v/>
      </c>
      <c r="P5010" s="31"/>
      <c r="Q5010" s="31"/>
      <c r="R5010" s="137" t="str">
        <f ca="1">(IFERROR(IF($C5010="","",VLOOKUP(FİLTRE!$C5010,'SKT LİSTESİ'!$F:$AJ,15,0)),""))</f>
        <v/>
      </c>
      <c r="S5010" s="138" t="str">
        <f ca="1">IFERROR(IF($C5010="","",VLOOKUP(FİLTRE!$C5010,'SKT LİSTESİ'!$F:$AJ,16,0)),"")</f>
        <v/>
      </c>
      <c r="AF5010" s="179" t="str">
        <f t="shared" ca="1" si="314"/>
        <v/>
      </c>
      <c r="AG5010" s="179">
        <f t="shared" ca="1" si="315"/>
        <v>0</v>
      </c>
      <c r="AH5010" s="179">
        <f t="shared" ca="1" si="316"/>
        <v>0</v>
      </c>
    </row>
    <row r="5011" spans="2:34" ht="15.75" x14ac:dyDescent="0.25">
      <c r="B5011">
        <f t="shared" ca="1" si="313"/>
        <v>4999</v>
      </c>
      <c r="C5011" t="str">
        <f ca="1">IFERROR(VLOOKUP(B5011,'SKT LİSTESİ'!F:F,1,0),"")</f>
        <v/>
      </c>
      <c r="E5011" s="128" t="str">
        <f ca="1">IFERROR(IF($C5011="","",VLOOKUP(FİLTRE!$C5011,'SKT LİSTESİ'!$F:$S,5,0)),"")</f>
        <v/>
      </c>
      <c r="F5011" s="129" t="str">
        <f ca="1">IFERROR(IF($C5011="","",VLOOKUP(FİLTRE!$C5011,'SKT LİSTESİ'!$F:$S,7,0)),"")</f>
        <v/>
      </c>
      <c r="G5011" s="130" t="str">
        <f ca="1">IFERROR(IF($C5011="","",VLOOKUP(FİLTRE!$C5011,'SKT LİSTESİ'!$F:$S,8,0)),"")</f>
        <v/>
      </c>
      <c r="H5011" s="131" t="str">
        <f ca="1">IF(E5011="","",IF($C5011="","",VLOOKUP(FİLTRE!$C5011,'SKT LİSTESİ'!$F:$S,9,0)))</f>
        <v/>
      </c>
      <c r="I5011" s="132" t="str">
        <f ca="1">IFERROR(IF($C5011="","",VLOOKUP(FİLTRE!$C5011,'SKT LİSTESİ'!$F:$S,10,0)),"")</f>
        <v/>
      </c>
      <c r="J5011" s="133" t="str">
        <f ca="1">IFERROR(IF($C5011="","",VLOOKUP(FİLTRE!$C5011,'SKT LİSTESİ'!$F:$S,11,0)),"")</f>
        <v/>
      </c>
      <c r="K5011" s="134" t="str">
        <f ca="1">IFERROR(IF($C5011="","",VLOOKUP(FİLTRE!$C5011,'SKT LİSTESİ'!$F:$S,12,0)),"")</f>
        <v/>
      </c>
      <c r="L5011" s="134" t="str">
        <f ca="1">IFERROR(IF($C5011="","",VLOOKUP(FİLTRE!$C5011,'SKT LİSTESİ'!$F:$S,13,0)),"")</f>
        <v/>
      </c>
      <c r="M5011" s="135" t="str">
        <f ca="1">IFERROR(IF($C5011="","",VLOOKUP(FİLTRE!$C5011,'SKT LİSTESİ'!$F:$AJ,14,0)),"")</f>
        <v/>
      </c>
      <c r="N5011" s="31" t="str">
        <f ca="1">IFERROR(IF($C5011="","",VLOOKUP(FİLTRE!$C5011,'SKT LİSTESİ'!$F:$AJ,22,0)),"")</f>
        <v/>
      </c>
      <c r="O5011" s="136" t="str">
        <f ca="1">IFERROR(IF($C5011="","",VLOOKUP(FİLTRE!$C5011,'SKT LİSTESİ'!$F:$AJ,23,0)),"")</f>
        <v/>
      </c>
      <c r="P5011" s="31"/>
      <c r="Q5011" s="31"/>
      <c r="R5011" s="137" t="str">
        <f ca="1">(IFERROR(IF($C5011="","",VLOOKUP(FİLTRE!$C5011,'SKT LİSTESİ'!$F:$AJ,15,0)),""))</f>
        <v/>
      </c>
      <c r="S5011" s="138" t="str">
        <f ca="1">IFERROR(IF($C5011="","",VLOOKUP(FİLTRE!$C5011,'SKT LİSTESİ'!$F:$AJ,16,0)),"")</f>
        <v/>
      </c>
      <c r="AF5011" s="179" t="str">
        <f t="shared" ca="1" si="314"/>
        <v/>
      </c>
      <c r="AG5011" s="179">
        <f t="shared" ca="1" si="315"/>
        <v>0</v>
      </c>
      <c r="AH5011" s="179">
        <f t="shared" ca="1" si="316"/>
        <v>0</v>
      </c>
    </row>
    <row r="5012" spans="2:34" ht="15.75" x14ac:dyDescent="0.25">
      <c r="B5012">
        <f t="shared" ca="1" si="313"/>
        <v>5000</v>
      </c>
      <c r="C5012" t="str">
        <f ca="1">IFERROR(VLOOKUP(B5012,'SKT LİSTESİ'!F:F,1,0),"")</f>
        <v/>
      </c>
      <c r="E5012" s="128" t="str">
        <f ca="1">IFERROR(IF($C5012="","",VLOOKUP(FİLTRE!$C5012,'SKT LİSTESİ'!$F:$S,5,0)),"")</f>
        <v/>
      </c>
      <c r="F5012" s="129" t="str">
        <f ca="1">IFERROR(IF($C5012="","",VLOOKUP(FİLTRE!$C5012,'SKT LİSTESİ'!$F:$S,7,0)),"")</f>
        <v/>
      </c>
      <c r="G5012" s="130" t="str">
        <f ca="1">IFERROR(IF($C5012="","",VLOOKUP(FİLTRE!$C5012,'SKT LİSTESİ'!$F:$S,8,0)),"")</f>
        <v/>
      </c>
      <c r="H5012" s="131" t="str">
        <f ca="1">IF(E5012="","",IF($C5012="","",VLOOKUP(FİLTRE!$C5012,'SKT LİSTESİ'!$F:$S,9,0)))</f>
        <v/>
      </c>
      <c r="I5012" s="132" t="str">
        <f ca="1">IFERROR(IF($C5012="","",VLOOKUP(FİLTRE!$C5012,'SKT LİSTESİ'!$F:$S,10,0)),"")</f>
        <v/>
      </c>
      <c r="J5012" s="133" t="str">
        <f ca="1">IFERROR(IF($C5012="","",VLOOKUP(FİLTRE!$C5012,'SKT LİSTESİ'!$F:$S,11,0)),"")</f>
        <v/>
      </c>
      <c r="K5012" s="134" t="str">
        <f ca="1">IFERROR(IF($C5012="","",VLOOKUP(FİLTRE!$C5012,'SKT LİSTESİ'!$F:$S,12,0)),"")</f>
        <v/>
      </c>
      <c r="L5012" s="134" t="str">
        <f ca="1">IFERROR(IF($C5012="","",VLOOKUP(FİLTRE!$C5012,'SKT LİSTESİ'!$F:$S,13,0)),"")</f>
        <v/>
      </c>
      <c r="M5012" s="135" t="str">
        <f ca="1">IFERROR(IF($C5012="","",VLOOKUP(FİLTRE!$C5012,'SKT LİSTESİ'!$F:$AJ,14,0)),"")</f>
        <v/>
      </c>
      <c r="N5012" s="31" t="str">
        <f ca="1">IFERROR(IF($C5012="","",VLOOKUP(FİLTRE!$C5012,'SKT LİSTESİ'!$F:$AJ,22,0)),"")</f>
        <v/>
      </c>
      <c r="O5012" s="136" t="str">
        <f ca="1">IFERROR(IF($C5012="","",VLOOKUP(FİLTRE!$C5012,'SKT LİSTESİ'!$F:$AJ,23,0)),"")</f>
        <v/>
      </c>
      <c r="P5012" s="31"/>
      <c r="Q5012" s="31"/>
      <c r="R5012" s="137" t="str">
        <f ca="1">(IFERROR(IF($C5012="","",VLOOKUP(FİLTRE!$C5012,'SKT LİSTESİ'!$F:$AJ,15,0)),""))</f>
        <v/>
      </c>
      <c r="S5012" s="138" t="str">
        <f ca="1">IFERROR(IF($C5012="","",VLOOKUP(FİLTRE!$C5012,'SKT LİSTESİ'!$F:$AJ,16,0)),"")</f>
        <v/>
      </c>
      <c r="AF5012" s="179" t="str">
        <f t="shared" ca="1" si="314"/>
        <v/>
      </c>
      <c r="AG5012" s="179">
        <f t="shared" ca="1" si="315"/>
        <v>0</v>
      </c>
      <c r="AH5012" s="179">
        <f t="shared" ca="1" si="316"/>
        <v>0</v>
      </c>
    </row>
    <row r="5013" spans="2:34" ht="16.5" thickBot="1" x14ac:dyDescent="0.3">
      <c r="B5013">
        <f t="shared" ca="1" si="313"/>
        <v>5001</v>
      </c>
      <c r="C5013" t="str">
        <f ca="1">IFERROR(VLOOKUP(B5013,'SKT LİSTESİ'!F:F,1,0),"")</f>
        <v/>
      </c>
      <c r="E5013" s="139" t="str">
        <f ca="1">IFERROR(IF($C5013="","",VLOOKUP(FİLTRE!$C5013,'SKT LİSTESİ'!$F:$S,5,0)),"")</f>
        <v/>
      </c>
      <c r="F5013" s="140" t="str">
        <f ca="1">IFERROR(IF($C5013="","",VLOOKUP(FİLTRE!$C5013,'SKT LİSTESİ'!$F:$S,7,0)),"")</f>
        <v/>
      </c>
      <c r="G5013" s="141" t="str">
        <f ca="1">IFERROR(IF($C5013="","",VLOOKUP(FİLTRE!$C5013,'SKT LİSTESİ'!$F:$S,8,0)),"")</f>
        <v/>
      </c>
      <c r="H5013" s="142" t="str">
        <f ca="1">IF(E5013="","",IF($C5013="","",VLOOKUP(FİLTRE!$C5013,'SKT LİSTESİ'!$F:$S,9,0)))</f>
        <v/>
      </c>
      <c r="I5013" s="143" t="str">
        <f ca="1">IFERROR(IF($C5013="","",VLOOKUP(FİLTRE!$C5013,'SKT LİSTESİ'!$F:$S,10,0)),"")</f>
        <v/>
      </c>
      <c r="J5013" s="144" t="str">
        <f ca="1">IFERROR(IF($C5013="","",VLOOKUP(FİLTRE!$C5013,'SKT LİSTESİ'!$F:$S,11,0)),"")</f>
        <v/>
      </c>
      <c r="K5013" s="145" t="str">
        <f ca="1">IFERROR(IF($C5013="","",VLOOKUP(FİLTRE!$C5013,'SKT LİSTESİ'!$F:$S,12,0)),"")</f>
        <v/>
      </c>
      <c r="L5013" s="145" t="str">
        <f ca="1">IFERROR(IF($C5013="","",VLOOKUP(FİLTRE!$C5013,'SKT LİSTESİ'!$F:$S,13,0)),"")</f>
        <v/>
      </c>
      <c r="M5013" s="146" t="str">
        <f ca="1">IFERROR(IF($C5013="","",VLOOKUP(FİLTRE!$C5013,'SKT LİSTESİ'!$F:$AJ,14,0)),"")</f>
        <v/>
      </c>
      <c r="N5013" s="147" t="str">
        <f ca="1">IFERROR(IF($C5013="","",VLOOKUP(FİLTRE!$C5013,'SKT LİSTESİ'!$F:$AJ,22,0)),"")</f>
        <v/>
      </c>
      <c r="O5013" s="148" t="str">
        <f ca="1">IFERROR(IF($C5013="","",VLOOKUP(FİLTRE!$C5013,'SKT LİSTESİ'!$F:$AJ,23,0)),"")</f>
        <v/>
      </c>
      <c r="P5013" s="31"/>
      <c r="Q5013" s="31"/>
      <c r="R5013" s="149" t="str">
        <f ca="1">(IFERROR(IF($C5013="","",VLOOKUP(FİLTRE!$C5013,'SKT LİSTESİ'!$F:$AJ,15,0)),""))</f>
        <v/>
      </c>
      <c r="S5013" s="150" t="str">
        <f ca="1">IFERROR(IF($C5013="","",VLOOKUP(FİLTRE!$C5013,'SKT LİSTESİ'!$F:$AJ,16,0)),"")</f>
        <v/>
      </c>
      <c r="AF5013" s="179" t="str">
        <f t="shared" ca="1" si="314"/>
        <v/>
      </c>
      <c r="AG5013" s="179">
        <f t="shared" ca="1" si="315"/>
        <v>0</v>
      </c>
      <c r="AH5013" s="179">
        <f t="shared" ca="1" si="316"/>
        <v>0</v>
      </c>
    </row>
    <row r="5014" spans="2:34" x14ac:dyDescent="0.25">
      <c r="M5014" s="18"/>
      <c r="N5014" s="19"/>
      <c r="AF5014" s="179">
        <f t="shared" si="314"/>
        <v>0</v>
      </c>
      <c r="AG5014" s="179">
        <f t="shared" si="315"/>
        <v>0</v>
      </c>
      <c r="AH5014" s="179">
        <f t="shared" si="316"/>
        <v>0</v>
      </c>
    </row>
  </sheetData>
  <sheetProtection algorithmName="SHA-512" hashValue="2VL2G0s9z7a9kLvFI4LkCv6bR7Of1O4oT/F6uHpluQQyVw6qAJoTPl+ZkO2p1hwz40AZFvNye9+PqqV6LPAr8g==" saltValue="2x4QPbG0NNhud9Y6/nY4BA==" spinCount="100000" sheet="1" autoFilter="0"/>
  <autoFilter ref="E12:O5013" xr:uid="{CFDD6ABB-B2F2-4038-BC9A-56FDB31AEA6B}"/>
  <mergeCells count="9">
    <mergeCell ref="X7:Z7"/>
    <mergeCell ref="X6:Z6"/>
    <mergeCell ref="X5:Z5"/>
    <mergeCell ref="X4:AA4"/>
    <mergeCell ref="G2:M2"/>
    <mergeCell ref="G4:H4"/>
    <mergeCell ref="J4:M4"/>
    <mergeCell ref="J5:L5"/>
    <mergeCell ref="J6:L6"/>
  </mergeCell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CDDA819-51E1-4D05-BF01-0553F7359B1A}">
          <x14:formula1>
            <xm:f>'PERSONEL LİST'!$F$3:$F$5</xm:f>
          </x14:formula1>
          <xm:sqref>H6</xm:sqref>
        </x14:dataValidation>
        <x14:dataValidation type="list" allowBlank="1" showInputMessage="1" showErrorMessage="1" xr:uid="{E2E2046D-D84D-4707-8660-E54765A186EE}">
          <x14:formula1>
            <xm:f>'PERSONEL LİST'!$J$3:$J$7</xm:f>
          </x14:formula1>
          <xm:sqref>H5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831EB-A56C-4BE1-AE22-948F6A2BDA91}">
  <dimension ref="B1:F19"/>
  <sheetViews>
    <sheetView showGridLines="0" showRowColHeaders="0" zoomScale="170" zoomScaleNormal="170" workbookViewId="0">
      <pane xSplit="10" ySplit="20" topLeftCell="K39" activePane="bottomRight" state="frozen"/>
      <selection pane="topRight" activeCell="K1" sqref="K1"/>
      <selection pane="bottomLeft" activeCell="A19" sqref="A19"/>
      <selection pane="bottomRight" activeCell="G13" sqref="G13"/>
    </sheetView>
  </sheetViews>
  <sheetFormatPr defaultRowHeight="15" x14ac:dyDescent="0.25"/>
  <cols>
    <col min="1" max="1" width="5.7109375" customWidth="1"/>
    <col min="2" max="2" width="11.85546875" customWidth="1"/>
    <col min="3" max="3" width="33.140625" customWidth="1"/>
    <col min="4" max="4" width="10.5703125" style="90" customWidth="1"/>
    <col min="5" max="5" width="16.5703125" style="91" customWidth="1"/>
    <col min="7" max="7" width="21.5703125" customWidth="1"/>
  </cols>
  <sheetData>
    <row r="1" spans="3:5" ht="18" customHeight="1" thickBot="1" x14ac:dyDescent="0.3"/>
    <row r="2" spans="3:5" ht="15.75" thickTop="1" x14ac:dyDescent="0.25">
      <c r="C2" s="212" t="s">
        <v>51</v>
      </c>
      <c r="D2" s="213"/>
      <c r="E2" s="214"/>
    </row>
    <row r="3" spans="3:5" ht="4.5" customHeight="1" thickBot="1" x14ac:dyDescent="0.3"/>
    <row r="4" spans="3:5" ht="15" customHeight="1" thickTop="1" x14ac:dyDescent="0.25">
      <c r="C4" s="209" t="s">
        <v>82</v>
      </c>
      <c r="D4" s="210"/>
      <c r="E4" s="211"/>
    </row>
    <row r="5" spans="3:5" ht="15" customHeight="1" x14ac:dyDescent="0.25">
      <c r="C5" s="96" t="s">
        <v>74</v>
      </c>
      <c r="D5" s="97" t="s">
        <v>15</v>
      </c>
      <c r="E5" s="98" t="s">
        <v>89</v>
      </c>
    </row>
    <row r="6" spans="3:5" x14ac:dyDescent="0.25">
      <c r="C6" s="153" t="s">
        <v>71</v>
      </c>
      <c r="D6" s="159">
        <f>SUMIFS('SKT LİSTESİ'!Q:Q,'SKT LİSTESİ'!J:J,"SAYIM")</f>
        <v>38</v>
      </c>
      <c r="E6" s="160">
        <f>SUMIFS('SKT LİSTESİ'!S:S,'SKT LİSTESİ'!J:J,"SAYIM")</f>
        <v>8000</v>
      </c>
    </row>
    <row r="7" spans="3:5" x14ac:dyDescent="0.25">
      <c r="C7" s="154" t="s">
        <v>72</v>
      </c>
      <c r="D7" s="159">
        <f>SUMIFS('SKT LİSTESİ'!Q:Q,'SKT LİSTESİ'!J:J,"İADE DEPO")</f>
        <v>8</v>
      </c>
      <c r="E7" s="160">
        <f>SUMIFS('SKT LİSTESİ'!S:S,'SKT LİSTESİ'!J:J,"İADE DEPO")</f>
        <v>1400</v>
      </c>
    </row>
    <row r="8" spans="3:5" x14ac:dyDescent="0.25">
      <c r="C8" s="154" t="s">
        <v>39</v>
      </c>
      <c r="D8" s="159">
        <f>SUMIFS('SKT LİSTESİ'!Q:Q,'SKT LİSTESİ'!J:J,"İMHA")</f>
        <v>2</v>
      </c>
      <c r="E8" s="160">
        <f>SUMIFS('SKT LİSTESİ'!S:S,'SKT LİSTESİ'!J:J,"İMHA")</f>
        <v>200</v>
      </c>
    </row>
    <row r="9" spans="3:5" x14ac:dyDescent="0.25">
      <c r="C9" s="154" t="s">
        <v>81</v>
      </c>
      <c r="D9" s="159">
        <f>SUMIFS('SKT LİSTESİ'!Q:Q,'SKT LİSTESİ'!J:J,"FİRMA İADE")</f>
        <v>0</v>
      </c>
      <c r="E9" s="160">
        <f>SUMIFS('SKT LİSTESİ'!S:S,'SKT LİSTESİ'!J:J,"FİRMA İADE")</f>
        <v>0</v>
      </c>
    </row>
    <row r="10" spans="3:5" x14ac:dyDescent="0.25">
      <c r="C10" s="155" t="s">
        <v>90</v>
      </c>
      <c r="D10" s="161">
        <f>D7-(D8+D9)</f>
        <v>6</v>
      </c>
      <c r="E10" s="160">
        <f>E7-(E8+E9)</f>
        <v>1200</v>
      </c>
    </row>
    <row r="11" spans="3:5" ht="15.75" thickBot="1" x14ac:dyDescent="0.3">
      <c r="C11" s="156" t="s">
        <v>73</v>
      </c>
      <c r="D11" s="162">
        <f ca="1">SUMIFS('SKT LİSTESİ'!Q:Q,'SKT LİSTESİ'!J:J,"SAYIM",'SKT LİSTESİ'!O:O,"&gt;="&amp;TODAY())-SUMIFS('SKT LİSTESİ'!Q:Q,'SKT LİSTESİ'!J:J,"İADE DEPO",'SKT LİSTESİ'!O:O,"&gt;="&amp;TODAY())</f>
        <v>18</v>
      </c>
      <c r="E11" s="163">
        <f ca="1">SUMIFS('SKT LİSTESİ'!S:S,'SKT LİSTESİ'!J:J,"SAYIM",'SKT LİSTESİ'!O:O,"&gt;="&amp;TODAY())-SUMIFS('SKT LİSTESİ'!S:S,'SKT LİSTESİ'!J:J,"İADE DEPO",'SKT LİSTESİ'!O:O,"&gt;="&amp;TODAY())</f>
        <v>4500</v>
      </c>
    </row>
    <row r="12" spans="3:5" ht="5.25" customHeight="1" thickTop="1" thickBot="1" x14ac:dyDescent="0.3">
      <c r="C12" s="157"/>
      <c r="D12" s="164"/>
      <c r="E12" s="165"/>
    </row>
    <row r="13" spans="3:5" ht="16.5" thickTop="1" thickBot="1" x14ac:dyDescent="0.3">
      <c r="C13" s="158" t="s">
        <v>75</v>
      </c>
      <c r="D13" s="166">
        <f ca="1">SUM('SKT LİSTESİ'!AC:AC,)</f>
        <v>12</v>
      </c>
      <c r="E13" s="167">
        <f ca="1">SUM('SKT LİSTESİ'!AB:AB,)</f>
        <v>2100</v>
      </c>
    </row>
    <row r="14" spans="3:5" ht="16.5" thickTop="1" thickBot="1" x14ac:dyDescent="0.3">
      <c r="C14" s="158" t="s">
        <v>83</v>
      </c>
      <c r="D14" s="94">
        <f ca="1">IFERROR(D13/((D6-D11)/100)/100,0)</f>
        <v>0.6</v>
      </c>
      <c r="E14" s="95">
        <f ca="1">IFERROR(E13/((E6-E11)/100)/100,0)</f>
        <v>0.6</v>
      </c>
    </row>
    <row r="15" spans="3:5" ht="16.5" thickTop="1" thickBot="1" x14ac:dyDescent="0.3">
      <c r="C15" s="158" t="s">
        <v>85</v>
      </c>
      <c r="D15" s="94">
        <f ca="1">IFERROR(D7/((D6-D11)/100)/100,0)</f>
        <v>0.4</v>
      </c>
      <c r="E15" s="95">
        <f ca="1">IFERROR(E7/((E6-E11)/100)/100,0)</f>
        <v>0.4</v>
      </c>
    </row>
    <row r="16" spans="3:5" ht="28.5" customHeight="1" thickTop="1" x14ac:dyDescent="0.25"/>
    <row r="17" spans="2:6" ht="8.25" customHeight="1" x14ac:dyDescent="0.85">
      <c r="B17" s="217"/>
      <c r="C17" s="218"/>
      <c r="D17" s="215"/>
      <c r="E17" s="215"/>
      <c r="F17" s="217"/>
    </row>
    <row r="19" spans="2:6" ht="31.5" customHeight="1" x14ac:dyDescent="0.25"/>
  </sheetData>
  <sheetProtection algorithmName="SHA-512" hashValue="jDW7FDkRB4BDCOtMoW4amZQH1cccmlT57g9SIL6Nd1RGkaepXld8wvIxCrL1qWhDgN2S3HqIlAowOVdsNo2pAQ==" saltValue="BJDGrZBI8Jh5wpcxAgsM2w==" spinCount="100000" sheet="1" objects="1" scenarios="1"/>
  <mergeCells count="3">
    <mergeCell ref="C4:E4"/>
    <mergeCell ref="C2:E2"/>
    <mergeCell ref="D17:E17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3"/>
  <dimension ref="B1:F7"/>
  <sheetViews>
    <sheetView showGridLines="0" workbookViewId="0">
      <selection activeCell="J7" sqref="J7"/>
    </sheetView>
  </sheetViews>
  <sheetFormatPr defaultRowHeight="15" x14ac:dyDescent="0.25"/>
  <cols>
    <col min="1" max="1" width="7.42578125" customWidth="1"/>
    <col min="2" max="2" width="12" style="8" customWidth="1"/>
    <col min="3" max="3" width="18.140625" style="34" customWidth="1"/>
    <col min="4" max="4" width="49.5703125" style="8" customWidth="1"/>
    <col min="5" max="5" width="22.42578125" style="178" customWidth="1"/>
    <col min="6" max="6" width="16.7109375" style="8" customWidth="1"/>
    <col min="7" max="7" width="19" customWidth="1"/>
  </cols>
  <sheetData>
    <row r="1" spans="2:6" x14ac:dyDescent="0.25">
      <c r="B1" s="33" t="s">
        <v>0</v>
      </c>
      <c r="C1" s="63" t="s">
        <v>1</v>
      </c>
      <c r="D1" s="33" t="s">
        <v>2</v>
      </c>
      <c r="E1" s="177" t="s">
        <v>91</v>
      </c>
      <c r="F1" s="33" t="s">
        <v>27</v>
      </c>
    </row>
    <row r="2" spans="2:6" x14ac:dyDescent="0.25">
      <c r="B2" s="8">
        <v>30345210</v>
      </c>
      <c r="C2" s="34" t="s">
        <v>3</v>
      </c>
      <c r="D2" s="8" t="s">
        <v>4</v>
      </c>
      <c r="E2" s="178">
        <v>250</v>
      </c>
      <c r="F2" s="8" t="s">
        <v>30</v>
      </c>
    </row>
    <row r="3" spans="2:6" x14ac:dyDescent="0.25">
      <c r="B3" s="8">
        <v>30247299</v>
      </c>
      <c r="C3" s="34" t="s">
        <v>5</v>
      </c>
      <c r="D3" s="8" t="s">
        <v>6</v>
      </c>
      <c r="E3" s="178">
        <v>500</v>
      </c>
      <c r="F3" s="8" t="s">
        <v>30</v>
      </c>
    </row>
    <row r="4" spans="2:6" x14ac:dyDescent="0.25">
      <c r="B4" s="8">
        <v>30346840</v>
      </c>
      <c r="C4" s="34" t="s">
        <v>7</v>
      </c>
      <c r="D4" s="8" t="s">
        <v>8</v>
      </c>
      <c r="E4" s="178">
        <v>300</v>
      </c>
      <c r="F4" s="8" t="s">
        <v>28</v>
      </c>
    </row>
    <row r="5" spans="2:6" x14ac:dyDescent="0.25">
      <c r="B5" s="8">
        <v>30046006</v>
      </c>
      <c r="C5" s="34" t="s">
        <v>9</v>
      </c>
      <c r="D5" s="8" t="s">
        <v>10</v>
      </c>
      <c r="E5" s="178">
        <v>100</v>
      </c>
      <c r="F5" s="8" t="s">
        <v>28</v>
      </c>
    </row>
    <row r="6" spans="2:6" x14ac:dyDescent="0.25">
      <c r="B6" s="8">
        <v>30085778</v>
      </c>
      <c r="C6" s="34" t="s">
        <v>11</v>
      </c>
      <c r="D6" s="8" t="s">
        <v>12</v>
      </c>
      <c r="E6" s="178">
        <v>100</v>
      </c>
      <c r="F6" s="8" t="s">
        <v>30</v>
      </c>
    </row>
    <row r="7" spans="2:6" x14ac:dyDescent="0.25">
      <c r="B7" s="8">
        <v>30099686</v>
      </c>
      <c r="C7" s="34" t="s">
        <v>13</v>
      </c>
      <c r="D7" s="8" t="s">
        <v>14</v>
      </c>
      <c r="E7" s="178">
        <v>100</v>
      </c>
      <c r="F7" s="8" t="s">
        <v>28</v>
      </c>
    </row>
  </sheetData>
  <sheetProtection algorithmName="SHA-512" hashValue="vnmEBzT0tA9pT166+fVdC9XkLsCNqlgH5f6qm/l5AzeOqcxH1WQE7A9BslrbjPiQmb16e6YbwBNppILshBs1Og==" saltValue="XSbc3Tusz8+K71b3RO5xDg==" spinCount="100000" sheet="1" autoFilter="0"/>
  <autoFilter ref="B1:F7" xr:uid="{00000000-0009-0000-0000-000001000000}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C6E4FB6-FE75-4721-AEE9-B62BF594EE7B}">
          <x14:formula1>
            <xm:f>'PERSONEL LİST'!$F$3:$F$4</xm:f>
          </x14:formula1>
          <xm:sqref>F2:F1048576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4"/>
  <dimension ref="B1:E126"/>
  <sheetViews>
    <sheetView showGridLines="0" showRowColHeaders="0" topLeftCell="A7" workbookViewId="0">
      <selection activeCell="G18" sqref="G18"/>
    </sheetView>
  </sheetViews>
  <sheetFormatPr defaultRowHeight="15" x14ac:dyDescent="0.25"/>
  <cols>
    <col min="2" max="2" width="12.140625" style="40" customWidth="1"/>
    <col min="3" max="5" width="27" style="8" customWidth="1"/>
  </cols>
  <sheetData>
    <row r="1" spans="2:5" x14ac:dyDescent="0.25">
      <c r="B1" s="37" t="s">
        <v>20</v>
      </c>
      <c r="C1" s="38" t="s">
        <v>21</v>
      </c>
      <c r="D1" s="38" t="s">
        <v>22</v>
      </c>
      <c r="E1" s="38" t="s">
        <v>23</v>
      </c>
    </row>
    <row r="2" spans="2:5" x14ac:dyDescent="0.25">
      <c r="B2" s="5"/>
      <c r="C2" s="7"/>
      <c r="D2" s="7"/>
      <c r="E2" s="7"/>
    </row>
    <row r="3" spans="2:5" x14ac:dyDescent="0.25">
      <c r="B3" s="39"/>
      <c r="C3" s="7"/>
      <c r="D3" s="7"/>
      <c r="E3" s="7"/>
    </row>
    <row r="4" spans="2:5" x14ac:dyDescent="0.25">
      <c r="B4" s="39"/>
      <c r="C4" s="7"/>
      <c r="D4" s="7"/>
      <c r="E4" s="7"/>
    </row>
    <row r="5" spans="2:5" x14ac:dyDescent="0.25">
      <c r="B5" s="39"/>
      <c r="C5" s="7"/>
      <c r="D5" s="7"/>
      <c r="E5" s="7"/>
    </row>
    <row r="6" spans="2:5" x14ac:dyDescent="0.25">
      <c r="B6" s="39"/>
      <c r="C6" s="7"/>
      <c r="D6" s="7"/>
      <c r="E6" s="7"/>
    </row>
    <row r="7" spans="2:5" x14ac:dyDescent="0.25">
      <c r="B7" s="39"/>
      <c r="C7" s="7"/>
      <c r="D7" s="7"/>
      <c r="E7" s="7"/>
    </row>
    <row r="8" spans="2:5" x14ac:dyDescent="0.25">
      <c r="B8" s="39"/>
      <c r="C8" s="7"/>
      <c r="D8" s="7"/>
      <c r="E8" s="7"/>
    </row>
    <row r="9" spans="2:5" x14ac:dyDescent="0.25">
      <c r="B9" s="39"/>
      <c r="C9" s="7"/>
      <c r="D9" s="7"/>
      <c r="E9" s="7"/>
    </row>
    <row r="10" spans="2:5" x14ac:dyDescent="0.25">
      <c r="B10" s="39"/>
      <c r="C10" s="7"/>
      <c r="D10" s="7"/>
      <c r="E10" s="7"/>
    </row>
    <row r="11" spans="2:5" x14ac:dyDescent="0.25">
      <c r="B11" s="39"/>
      <c r="C11" s="7"/>
      <c r="D11" s="7"/>
      <c r="E11" s="7"/>
    </row>
    <row r="12" spans="2:5" x14ac:dyDescent="0.25">
      <c r="B12" s="39"/>
      <c r="C12" s="7"/>
      <c r="D12" s="7"/>
      <c r="E12" s="7"/>
    </row>
    <row r="13" spans="2:5" x14ac:dyDescent="0.25">
      <c r="B13" s="39"/>
      <c r="C13" s="7"/>
      <c r="D13" s="7"/>
      <c r="E13" s="7"/>
    </row>
    <row r="14" spans="2:5" x14ac:dyDescent="0.25">
      <c r="B14" s="39"/>
      <c r="C14" s="7"/>
      <c r="D14" s="7"/>
      <c r="E14" s="7"/>
    </row>
    <row r="15" spans="2:5" x14ac:dyDescent="0.25">
      <c r="B15" s="39"/>
      <c r="C15" s="7"/>
      <c r="D15" s="7"/>
      <c r="E15" s="7"/>
    </row>
    <row r="16" spans="2:5" x14ac:dyDescent="0.25">
      <c r="B16" s="39"/>
      <c r="C16" s="7"/>
      <c r="D16" s="7"/>
      <c r="E16" s="7"/>
    </row>
    <row r="17" spans="2:5" x14ac:dyDescent="0.25">
      <c r="B17" s="39"/>
      <c r="C17" s="7"/>
      <c r="D17" s="7"/>
      <c r="E17" s="7"/>
    </row>
    <row r="18" spans="2:5" x14ac:dyDescent="0.25">
      <c r="B18" s="39"/>
      <c r="C18" s="7"/>
      <c r="D18" s="7"/>
      <c r="E18" s="7"/>
    </row>
    <row r="19" spans="2:5" x14ac:dyDescent="0.25">
      <c r="B19" s="39"/>
      <c r="C19" s="7"/>
      <c r="D19" s="7"/>
      <c r="E19" s="7"/>
    </row>
    <row r="20" spans="2:5" x14ac:dyDescent="0.25">
      <c r="B20" s="39"/>
      <c r="C20" s="7"/>
      <c r="D20" s="7"/>
      <c r="E20" s="7"/>
    </row>
    <row r="21" spans="2:5" x14ac:dyDescent="0.25">
      <c r="B21" s="39"/>
      <c r="C21" s="7"/>
      <c r="D21" s="7"/>
      <c r="E21" s="7"/>
    </row>
    <row r="22" spans="2:5" x14ac:dyDescent="0.25">
      <c r="B22" s="39"/>
      <c r="C22" s="7"/>
      <c r="D22" s="7"/>
      <c r="E22" s="7"/>
    </row>
    <row r="23" spans="2:5" x14ac:dyDescent="0.25">
      <c r="B23" s="39"/>
      <c r="C23" s="7"/>
      <c r="D23" s="7"/>
      <c r="E23" s="7"/>
    </row>
    <row r="24" spans="2:5" x14ac:dyDescent="0.25">
      <c r="B24" s="39"/>
      <c r="C24" s="7"/>
      <c r="D24" s="7"/>
      <c r="E24" s="7"/>
    </row>
    <row r="25" spans="2:5" x14ac:dyDescent="0.25">
      <c r="B25" s="39"/>
      <c r="C25" s="7"/>
      <c r="D25" s="7"/>
      <c r="E25" s="7"/>
    </row>
    <row r="26" spans="2:5" x14ac:dyDescent="0.25">
      <c r="B26" s="39"/>
      <c r="C26" s="7"/>
      <c r="D26" s="7"/>
      <c r="E26" s="7"/>
    </row>
    <row r="27" spans="2:5" x14ac:dyDescent="0.25">
      <c r="B27" s="39"/>
      <c r="C27" s="7"/>
      <c r="D27" s="7"/>
      <c r="E27" s="7"/>
    </row>
    <row r="28" spans="2:5" x14ac:dyDescent="0.25">
      <c r="B28" s="39"/>
      <c r="C28" s="7"/>
      <c r="D28" s="7"/>
      <c r="E28" s="7"/>
    </row>
    <row r="29" spans="2:5" x14ac:dyDescent="0.25">
      <c r="B29" s="39"/>
      <c r="C29" s="7"/>
      <c r="D29" s="7"/>
      <c r="E29" s="7"/>
    </row>
    <row r="30" spans="2:5" x14ac:dyDescent="0.25">
      <c r="B30" s="39"/>
      <c r="C30" s="7"/>
      <c r="D30" s="7"/>
      <c r="E30" s="7"/>
    </row>
    <row r="31" spans="2:5" x14ac:dyDescent="0.25">
      <c r="B31" s="39"/>
      <c r="C31" s="7"/>
      <c r="D31" s="7"/>
      <c r="E31" s="7"/>
    </row>
    <row r="32" spans="2:5" x14ac:dyDescent="0.25">
      <c r="B32" s="39"/>
      <c r="C32" s="7"/>
      <c r="D32" s="7"/>
      <c r="E32" s="7"/>
    </row>
    <row r="33" spans="2:5" x14ac:dyDescent="0.25">
      <c r="B33" s="39"/>
      <c r="C33" s="7"/>
      <c r="D33" s="7"/>
      <c r="E33" s="7"/>
    </row>
    <row r="34" spans="2:5" x14ac:dyDescent="0.25">
      <c r="B34" s="39"/>
      <c r="C34" s="7"/>
      <c r="D34" s="7"/>
      <c r="E34" s="7"/>
    </row>
    <row r="35" spans="2:5" x14ac:dyDescent="0.25">
      <c r="B35" s="39"/>
      <c r="C35" s="7"/>
      <c r="D35" s="7"/>
      <c r="E35" s="7"/>
    </row>
    <row r="36" spans="2:5" x14ac:dyDescent="0.25">
      <c r="B36" s="39"/>
      <c r="C36" s="7"/>
      <c r="D36" s="7"/>
      <c r="E36" s="7"/>
    </row>
    <row r="37" spans="2:5" x14ac:dyDescent="0.25">
      <c r="B37" s="39"/>
      <c r="C37" s="7"/>
      <c r="D37" s="7"/>
      <c r="E37" s="7"/>
    </row>
    <row r="38" spans="2:5" x14ac:dyDescent="0.25">
      <c r="B38" s="39"/>
      <c r="C38" s="7"/>
      <c r="D38" s="7"/>
      <c r="E38" s="7"/>
    </row>
    <row r="39" spans="2:5" x14ac:dyDescent="0.25">
      <c r="B39" s="39"/>
      <c r="C39" s="7"/>
      <c r="D39" s="7"/>
      <c r="E39" s="7"/>
    </row>
    <row r="40" spans="2:5" x14ac:dyDescent="0.25">
      <c r="B40" s="39"/>
      <c r="C40" s="7"/>
      <c r="D40" s="7"/>
      <c r="E40" s="7"/>
    </row>
    <row r="41" spans="2:5" x14ac:dyDescent="0.25">
      <c r="B41" s="39"/>
      <c r="C41" s="7"/>
      <c r="D41" s="7"/>
      <c r="E41" s="7"/>
    </row>
    <row r="42" spans="2:5" x14ac:dyDescent="0.25">
      <c r="B42" s="39"/>
      <c r="C42" s="7"/>
      <c r="D42" s="7"/>
      <c r="E42" s="7"/>
    </row>
    <row r="43" spans="2:5" x14ac:dyDescent="0.25">
      <c r="B43" s="39"/>
      <c r="C43" s="7"/>
      <c r="D43" s="7"/>
      <c r="E43" s="7"/>
    </row>
    <row r="44" spans="2:5" x14ac:dyDescent="0.25">
      <c r="B44" s="39"/>
      <c r="C44" s="7"/>
      <c r="D44" s="7"/>
      <c r="E44" s="7"/>
    </row>
    <row r="45" spans="2:5" x14ac:dyDescent="0.25">
      <c r="B45" s="39"/>
      <c r="C45" s="7"/>
      <c r="D45" s="7"/>
      <c r="E45" s="7"/>
    </row>
    <row r="46" spans="2:5" x14ac:dyDescent="0.25">
      <c r="B46" s="39"/>
      <c r="C46" s="7"/>
      <c r="D46" s="7"/>
      <c r="E46" s="7"/>
    </row>
    <row r="47" spans="2:5" x14ac:dyDescent="0.25">
      <c r="B47" s="39"/>
      <c r="C47" s="7"/>
      <c r="D47" s="7"/>
      <c r="E47" s="7"/>
    </row>
    <row r="48" spans="2:5" x14ac:dyDescent="0.25">
      <c r="B48" s="39"/>
      <c r="C48" s="7"/>
      <c r="D48" s="7"/>
      <c r="E48" s="7"/>
    </row>
    <row r="49" spans="2:5" x14ac:dyDescent="0.25">
      <c r="B49" s="39"/>
      <c r="C49" s="7"/>
      <c r="D49" s="7"/>
      <c r="E49" s="7"/>
    </row>
    <row r="50" spans="2:5" x14ac:dyDescent="0.25">
      <c r="B50" s="39"/>
      <c r="C50" s="7"/>
      <c r="D50" s="7"/>
      <c r="E50" s="7"/>
    </row>
    <row r="51" spans="2:5" x14ac:dyDescent="0.25">
      <c r="B51" s="39"/>
      <c r="C51" s="7"/>
      <c r="D51" s="7"/>
      <c r="E51" s="7"/>
    </row>
    <row r="52" spans="2:5" x14ac:dyDescent="0.25">
      <c r="B52" s="39"/>
      <c r="C52" s="7"/>
      <c r="D52" s="7"/>
      <c r="E52" s="7"/>
    </row>
    <row r="53" spans="2:5" x14ac:dyDescent="0.25">
      <c r="B53" s="39"/>
      <c r="C53" s="7"/>
      <c r="D53" s="7"/>
      <c r="E53" s="7"/>
    </row>
    <row r="54" spans="2:5" x14ac:dyDescent="0.25">
      <c r="B54" s="39"/>
      <c r="C54" s="7"/>
      <c r="D54" s="7"/>
      <c r="E54" s="7"/>
    </row>
    <row r="55" spans="2:5" x14ac:dyDescent="0.25">
      <c r="B55" s="39"/>
      <c r="C55" s="7"/>
      <c r="D55" s="7"/>
      <c r="E55" s="7"/>
    </row>
    <row r="56" spans="2:5" x14ac:dyDescent="0.25">
      <c r="B56" s="39"/>
      <c r="C56" s="7"/>
      <c r="D56" s="7"/>
      <c r="E56" s="7"/>
    </row>
    <row r="57" spans="2:5" x14ac:dyDescent="0.25">
      <c r="B57" s="39"/>
      <c r="C57" s="7"/>
      <c r="D57" s="7"/>
      <c r="E57" s="7"/>
    </row>
    <row r="58" spans="2:5" x14ac:dyDescent="0.25">
      <c r="B58" s="39"/>
      <c r="C58" s="7"/>
      <c r="D58" s="7"/>
      <c r="E58" s="7"/>
    </row>
    <row r="59" spans="2:5" x14ac:dyDescent="0.25">
      <c r="B59" s="39"/>
      <c r="C59" s="7"/>
      <c r="D59" s="7"/>
      <c r="E59" s="7"/>
    </row>
    <row r="60" spans="2:5" x14ac:dyDescent="0.25">
      <c r="B60" s="39"/>
      <c r="C60" s="7"/>
      <c r="D60" s="7"/>
      <c r="E60" s="7"/>
    </row>
    <row r="61" spans="2:5" x14ac:dyDescent="0.25">
      <c r="B61" s="39"/>
      <c r="C61" s="7"/>
      <c r="D61" s="7"/>
      <c r="E61" s="7"/>
    </row>
    <row r="62" spans="2:5" x14ac:dyDescent="0.25">
      <c r="B62" s="39"/>
      <c r="C62" s="7"/>
      <c r="D62" s="7"/>
      <c r="E62" s="7"/>
    </row>
    <row r="63" spans="2:5" x14ac:dyDescent="0.25">
      <c r="B63" s="39"/>
      <c r="C63" s="7"/>
      <c r="D63" s="7"/>
      <c r="E63" s="7"/>
    </row>
    <row r="64" spans="2:5" x14ac:dyDescent="0.25">
      <c r="B64" s="39"/>
      <c r="C64" s="7"/>
      <c r="D64" s="7"/>
      <c r="E64" s="7"/>
    </row>
    <row r="65" spans="2:5" x14ac:dyDescent="0.25">
      <c r="B65" s="39"/>
      <c r="C65" s="7"/>
      <c r="D65" s="7"/>
      <c r="E65" s="7"/>
    </row>
    <row r="66" spans="2:5" x14ac:dyDescent="0.25">
      <c r="B66" s="39"/>
      <c r="C66" s="7"/>
      <c r="D66" s="7"/>
      <c r="E66" s="7"/>
    </row>
    <row r="67" spans="2:5" x14ac:dyDescent="0.25">
      <c r="B67" s="39"/>
      <c r="C67" s="7"/>
      <c r="D67" s="7"/>
      <c r="E67" s="7"/>
    </row>
    <row r="68" spans="2:5" x14ac:dyDescent="0.25">
      <c r="B68" s="39"/>
      <c r="C68" s="7"/>
      <c r="D68" s="7"/>
      <c r="E68" s="7"/>
    </row>
    <row r="69" spans="2:5" x14ac:dyDescent="0.25">
      <c r="B69" s="39"/>
      <c r="C69" s="7"/>
      <c r="D69" s="7"/>
      <c r="E69" s="7"/>
    </row>
    <row r="70" spans="2:5" x14ac:dyDescent="0.25">
      <c r="B70" s="39"/>
      <c r="C70" s="7"/>
      <c r="D70" s="7"/>
      <c r="E70" s="7"/>
    </row>
    <row r="71" spans="2:5" x14ac:dyDescent="0.25">
      <c r="B71" s="39"/>
      <c r="C71" s="7"/>
      <c r="D71" s="7"/>
      <c r="E71" s="7"/>
    </row>
    <row r="72" spans="2:5" x14ac:dyDescent="0.25">
      <c r="B72" s="39"/>
      <c r="C72" s="7"/>
      <c r="D72" s="7"/>
      <c r="E72" s="7"/>
    </row>
    <row r="73" spans="2:5" x14ac:dyDescent="0.25">
      <c r="B73" s="39"/>
      <c r="C73" s="7"/>
      <c r="D73" s="7"/>
      <c r="E73" s="7"/>
    </row>
    <row r="74" spans="2:5" x14ac:dyDescent="0.25">
      <c r="B74" s="39"/>
      <c r="C74" s="7"/>
      <c r="D74" s="7"/>
      <c r="E74" s="7"/>
    </row>
    <row r="75" spans="2:5" x14ac:dyDescent="0.25">
      <c r="B75" s="39"/>
      <c r="C75" s="7"/>
      <c r="D75" s="7"/>
      <c r="E75" s="7"/>
    </row>
    <row r="76" spans="2:5" x14ac:dyDescent="0.25">
      <c r="B76" s="39"/>
      <c r="C76" s="7"/>
      <c r="D76" s="7"/>
      <c r="E76" s="7"/>
    </row>
    <row r="77" spans="2:5" x14ac:dyDescent="0.25">
      <c r="B77" s="39"/>
      <c r="C77" s="7"/>
      <c r="D77" s="7"/>
      <c r="E77" s="7"/>
    </row>
    <row r="78" spans="2:5" x14ac:dyDescent="0.25">
      <c r="B78" s="39"/>
      <c r="C78" s="7"/>
      <c r="D78" s="7"/>
      <c r="E78" s="7"/>
    </row>
    <row r="79" spans="2:5" x14ac:dyDescent="0.25">
      <c r="B79" s="39"/>
      <c r="C79" s="7"/>
      <c r="D79" s="7"/>
      <c r="E79" s="7"/>
    </row>
    <row r="80" spans="2:5" x14ac:dyDescent="0.25">
      <c r="B80" s="39"/>
      <c r="C80" s="7"/>
      <c r="D80" s="7"/>
      <c r="E80" s="7"/>
    </row>
    <row r="81" spans="2:5" x14ac:dyDescent="0.25">
      <c r="B81" s="39"/>
      <c r="C81" s="7"/>
      <c r="D81" s="7"/>
      <c r="E81" s="7"/>
    </row>
    <row r="82" spans="2:5" x14ac:dyDescent="0.25">
      <c r="B82" s="39"/>
      <c r="C82" s="7"/>
      <c r="D82" s="7"/>
      <c r="E82" s="7"/>
    </row>
    <row r="83" spans="2:5" x14ac:dyDescent="0.25">
      <c r="B83" s="39"/>
      <c r="C83" s="7"/>
      <c r="D83" s="7"/>
      <c r="E83" s="7"/>
    </row>
    <row r="84" spans="2:5" x14ac:dyDescent="0.25">
      <c r="B84" s="39"/>
      <c r="C84" s="7"/>
      <c r="D84" s="7"/>
      <c r="E84" s="7"/>
    </row>
    <row r="85" spans="2:5" x14ac:dyDescent="0.25">
      <c r="B85" s="39"/>
      <c r="C85" s="7"/>
      <c r="D85" s="7"/>
      <c r="E85" s="7"/>
    </row>
    <row r="86" spans="2:5" x14ac:dyDescent="0.25">
      <c r="B86" s="39"/>
      <c r="C86" s="7"/>
      <c r="D86" s="7"/>
      <c r="E86" s="7"/>
    </row>
    <row r="87" spans="2:5" x14ac:dyDescent="0.25">
      <c r="B87" s="39"/>
      <c r="C87" s="7"/>
      <c r="D87" s="7"/>
      <c r="E87" s="7"/>
    </row>
    <row r="88" spans="2:5" x14ac:dyDescent="0.25">
      <c r="B88" s="39"/>
      <c r="C88" s="7"/>
      <c r="D88" s="7"/>
      <c r="E88" s="7"/>
    </row>
    <row r="89" spans="2:5" x14ac:dyDescent="0.25">
      <c r="B89" s="39"/>
      <c r="C89" s="7"/>
      <c r="D89" s="7"/>
      <c r="E89" s="7"/>
    </row>
    <row r="90" spans="2:5" x14ac:dyDescent="0.25">
      <c r="B90" s="39"/>
      <c r="C90" s="7"/>
      <c r="D90" s="7"/>
      <c r="E90" s="7"/>
    </row>
    <row r="91" spans="2:5" x14ac:dyDescent="0.25">
      <c r="B91" s="39"/>
      <c r="C91" s="7"/>
      <c r="D91" s="7"/>
      <c r="E91" s="7"/>
    </row>
    <row r="92" spans="2:5" x14ac:dyDescent="0.25">
      <c r="B92" s="39"/>
      <c r="C92" s="7"/>
      <c r="D92" s="7"/>
      <c r="E92" s="7"/>
    </row>
    <row r="93" spans="2:5" x14ac:dyDescent="0.25">
      <c r="B93" s="39"/>
      <c r="C93" s="7"/>
      <c r="D93" s="7"/>
      <c r="E93" s="7"/>
    </row>
    <row r="94" spans="2:5" x14ac:dyDescent="0.25">
      <c r="B94" s="39"/>
      <c r="C94" s="7"/>
      <c r="D94" s="7"/>
      <c r="E94" s="7"/>
    </row>
    <row r="95" spans="2:5" x14ac:dyDescent="0.25">
      <c r="B95" s="39"/>
      <c r="C95" s="7"/>
      <c r="D95" s="7"/>
      <c r="E95" s="7"/>
    </row>
    <row r="96" spans="2:5" x14ac:dyDescent="0.25">
      <c r="B96" s="39"/>
      <c r="C96" s="7"/>
      <c r="D96" s="7"/>
      <c r="E96" s="7"/>
    </row>
    <row r="97" spans="2:5" x14ac:dyDescent="0.25">
      <c r="B97" s="39"/>
      <c r="C97" s="7"/>
      <c r="D97" s="7"/>
      <c r="E97" s="7"/>
    </row>
    <row r="98" spans="2:5" x14ac:dyDescent="0.25">
      <c r="B98" s="39"/>
      <c r="C98" s="7"/>
      <c r="D98" s="7"/>
      <c r="E98" s="7"/>
    </row>
    <row r="99" spans="2:5" x14ac:dyDescent="0.25">
      <c r="B99" s="39"/>
      <c r="C99" s="7"/>
      <c r="D99" s="7"/>
      <c r="E99" s="7"/>
    </row>
    <row r="100" spans="2:5" x14ac:dyDescent="0.25">
      <c r="B100" s="39"/>
      <c r="C100" s="7"/>
      <c r="D100" s="7"/>
      <c r="E100" s="7"/>
    </row>
    <row r="101" spans="2:5" x14ac:dyDescent="0.25">
      <c r="B101" s="39"/>
      <c r="C101" s="7"/>
      <c r="D101" s="7"/>
      <c r="E101" s="7"/>
    </row>
    <row r="102" spans="2:5" x14ac:dyDescent="0.25">
      <c r="B102" s="39"/>
      <c r="C102" s="7"/>
      <c r="D102" s="7"/>
      <c r="E102" s="7"/>
    </row>
    <row r="103" spans="2:5" x14ac:dyDescent="0.25">
      <c r="B103" s="39"/>
      <c r="C103" s="7"/>
      <c r="D103" s="7"/>
      <c r="E103" s="7"/>
    </row>
    <row r="104" spans="2:5" x14ac:dyDescent="0.25">
      <c r="B104" s="39"/>
      <c r="C104" s="7"/>
      <c r="D104" s="7"/>
      <c r="E104" s="7"/>
    </row>
    <row r="105" spans="2:5" x14ac:dyDescent="0.25">
      <c r="B105" s="39"/>
      <c r="C105" s="7"/>
      <c r="D105" s="7"/>
      <c r="E105" s="7"/>
    </row>
    <row r="106" spans="2:5" x14ac:dyDescent="0.25">
      <c r="B106" s="39"/>
      <c r="C106" s="7"/>
      <c r="D106" s="7"/>
      <c r="E106" s="7"/>
    </row>
    <row r="107" spans="2:5" x14ac:dyDescent="0.25">
      <c r="B107" s="39"/>
      <c r="C107" s="7"/>
      <c r="D107" s="7"/>
      <c r="E107" s="7"/>
    </row>
    <row r="108" spans="2:5" x14ac:dyDescent="0.25">
      <c r="B108" s="39"/>
      <c r="C108" s="7"/>
      <c r="D108" s="7"/>
      <c r="E108" s="7"/>
    </row>
    <row r="109" spans="2:5" x14ac:dyDescent="0.25">
      <c r="B109" s="39"/>
      <c r="C109" s="7"/>
      <c r="D109" s="7"/>
      <c r="E109" s="7"/>
    </row>
    <row r="110" spans="2:5" x14ac:dyDescent="0.25">
      <c r="B110" s="39"/>
      <c r="C110" s="7"/>
      <c r="D110" s="7"/>
      <c r="E110" s="7"/>
    </row>
    <row r="111" spans="2:5" x14ac:dyDescent="0.25">
      <c r="B111" s="39"/>
      <c r="C111" s="7"/>
      <c r="D111" s="7"/>
      <c r="E111" s="7"/>
    </row>
    <row r="112" spans="2:5" x14ac:dyDescent="0.25">
      <c r="B112" s="39"/>
      <c r="C112" s="7"/>
      <c r="D112" s="7"/>
      <c r="E112" s="7"/>
    </row>
    <row r="113" spans="2:5" x14ac:dyDescent="0.25">
      <c r="B113" s="39"/>
      <c r="C113" s="7"/>
      <c r="D113" s="7"/>
      <c r="E113" s="7"/>
    </row>
    <row r="114" spans="2:5" x14ac:dyDescent="0.25">
      <c r="B114" s="39"/>
      <c r="C114" s="7"/>
      <c r="D114" s="7"/>
      <c r="E114" s="7"/>
    </row>
    <row r="115" spans="2:5" x14ac:dyDescent="0.25">
      <c r="B115" s="39"/>
      <c r="C115" s="7"/>
      <c r="D115" s="7"/>
      <c r="E115" s="7"/>
    </row>
    <row r="116" spans="2:5" x14ac:dyDescent="0.25">
      <c r="B116" s="39"/>
      <c r="C116" s="7"/>
      <c r="D116" s="7"/>
      <c r="E116" s="7"/>
    </row>
    <row r="117" spans="2:5" x14ac:dyDescent="0.25">
      <c r="B117" s="39"/>
      <c r="C117" s="7"/>
      <c r="D117" s="7"/>
      <c r="E117" s="7"/>
    </row>
    <row r="118" spans="2:5" x14ac:dyDescent="0.25">
      <c r="B118" s="39"/>
      <c r="C118" s="7"/>
      <c r="D118" s="7"/>
      <c r="E118" s="7"/>
    </row>
    <row r="119" spans="2:5" x14ac:dyDescent="0.25">
      <c r="B119" s="39"/>
      <c r="C119" s="7"/>
      <c r="D119" s="7"/>
      <c r="E119" s="7"/>
    </row>
    <row r="120" spans="2:5" x14ac:dyDescent="0.25">
      <c r="B120" s="39"/>
      <c r="C120" s="7"/>
      <c r="D120" s="7"/>
      <c r="E120" s="7"/>
    </row>
    <row r="121" spans="2:5" x14ac:dyDescent="0.25">
      <c r="B121" s="39"/>
      <c r="C121" s="7"/>
      <c r="D121" s="7"/>
      <c r="E121" s="7"/>
    </row>
    <row r="122" spans="2:5" x14ac:dyDescent="0.25">
      <c r="B122" s="39"/>
      <c r="C122" s="7"/>
      <c r="D122" s="7"/>
      <c r="E122" s="7"/>
    </row>
    <row r="123" spans="2:5" x14ac:dyDescent="0.25">
      <c r="B123" s="39"/>
      <c r="C123" s="7"/>
      <c r="D123" s="7"/>
      <c r="E123" s="7"/>
    </row>
    <row r="124" spans="2:5" x14ac:dyDescent="0.25">
      <c r="B124" s="39"/>
      <c r="C124" s="7"/>
      <c r="D124" s="7"/>
      <c r="E124" s="7"/>
    </row>
    <row r="125" spans="2:5" x14ac:dyDescent="0.25">
      <c r="B125" s="39"/>
      <c r="C125" s="7"/>
      <c r="D125" s="7"/>
      <c r="E125" s="7"/>
    </row>
    <row r="126" spans="2:5" x14ac:dyDescent="0.25">
      <c r="B126" s="39"/>
      <c r="C126" s="7"/>
      <c r="D126" s="7"/>
      <c r="E126" s="7"/>
    </row>
  </sheetData>
  <sheetProtection algorithmName="SHA-512" hashValue="xZeaXAo5JjFxvChbhUUpxnT8vM7LL+gmB9ccCD878CpTiv2XMaX+7YXbgvA0IGx7zKhFfXIjBkaqQq/vDySzUA==" saltValue="BH56/xtRkL4Lzynh/1cFWA==" spinCount="100000" sheet="1" objects="1" scenarios="1" autoFilter="0"/>
  <autoFilter ref="B1:E126" xr:uid="{00000000-0009-0000-0000-000002000000}"/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144366C-0CB0-40C5-9EFE-DD475B6B2870}">
          <x14:formula1>
            <xm:f>'PERSONEL LİST'!$D$3:$D$502</xm:f>
          </x14:formula1>
          <xm:sqref>D2:D1048576 E2:E1048576 C2:C1048576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5"/>
  <dimension ref="B1:M502"/>
  <sheetViews>
    <sheetView showGridLines="0" topLeftCell="C1" workbookViewId="0">
      <selection activeCell="O13" sqref="O13"/>
    </sheetView>
  </sheetViews>
  <sheetFormatPr defaultRowHeight="15" x14ac:dyDescent="0.25"/>
  <cols>
    <col min="1" max="1" width="0" hidden="1" customWidth="1"/>
    <col min="2" max="2" width="12.7109375" style="1" hidden="1" customWidth="1"/>
    <col min="4" max="4" width="48.7109375" style="8" customWidth="1"/>
    <col min="5" max="5" width="5" customWidth="1"/>
    <col min="6" max="13" width="5" hidden="1" customWidth="1"/>
    <col min="14" max="14" width="5" customWidth="1"/>
  </cols>
  <sheetData>
    <row r="1" spans="2:12" x14ac:dyDescent="0.25">
      <c r="D1"/>
    </row>
    <row r="2" spans="2:12" x14ac:dyDescent="0.25">
      <c r="B2" s="2" t="s">
        <v>19</v>
      </c>
      <c r="D2" s="2" t="s">
        <v>24</v>
      </c>
      <c r="F2" s="2" t="s">
        <v>27</v>
      </c>
      <c r="H2" s="2" t="s">
        <v>19</v>
      </c>
      <c r="J2" s="2" t="s">
        <v>43</v>
      </c>
      <c r="L2" s="2" t="s">
        <v>43</v>
      </c>
    </row>
    <row r="3" spans="2:12" x14ac:dyDescent="0.25">
      <c r="B3" s="1" t="s">
        <v>31</v>
      </c>
      <c r="D3" s="35"/>
      <c r="F3" s="1" t="s">
        <v>28</v>
      </c>
      <c r="H3" t="s">
        <v>37</v>
      </c>
      <c r="J3" t="s">
        <v>46</v>
      </c>
      <c r="L3" t="s">
        <v>46</v>
      </c>
    </row>
    <row r="4" spans="2:12" x14ac:dyDescent="0.25">
      <c r="B4" s="1" t="s">
        <v>68</v>
      </c>
      <c r="D4" s="35"/>
      <c r="F4" s="1" t="s">
        <v>30</v>
      </c>
      <c r="H4" t="s">
        <v>38</v>
      </c>
      <c r="J4" t="s">
        <v>67</v>
      </c>
      <c r="L4" t="s">
        <v>67</v>
      </c>
    </row>
    <row r="5" spans="2:12" x14ac:dyDescent="0.25">
      <c r="B5" s="1" t="s">
        <v>26</v>
      </c>
      <c r="D5" s="35"/>
      <c r="F5" s="1" t="s">
        <v>18</v>
      </c>
      <c r="H5" t="s">
        <v>39</v>
      </c>
      <c r="J5" t="s">
        <v>68</v>
      </c>
      <c r="L5" t="s">
        <v>68</v>
      </c>
    </row>
    <row r="6" spans="2:12" x14ac:dyDescent="0.25">
      <c r="B6" s="1" t="s">
        <v>36</v>
      </c>
      <c r="D6" s="35"/>
      <c r="J6" t="s">
        <v>26</v>
      </c>
      <c r="L6" t="s">
        <v>26</v>
      </c>
    </row>
    <row r="7" spans="2:12" x14ac:dyDescent="0.25">
      <c r="D7" s="35"/>
      <c r="J7" t="s">
        <v>36</v>
      </c>
      <c r="L7" t="s">
        <v>36</v>
      </c>
    </row>
    <row r="8" spans="2:12" x14ac:dyDescent="0.25">
      <c r="D8" s="35"/>
    </row>
    <row r="9" spans="2:12" x14ac:dyDescent="0.25">
      <c r="D9" s="35"/>
    </row>
    <row r="10" spans="2:12" x14ac:dyDescent="0.25">
      <c r="D10" s="35"/>
    </row>
    <row r="11" spans="2:12" x14ac:dyDescent="0.25">
      <c r="D11" s="35"/>
    </row>
    <row r="12" spans="2:12" x14ac:dyDescent="0.25">
      <c r="D12" s="35"/>
    </row>
    <row r="13" spans="2:12" x14ac:dyDescent="0.25">
      <c r="D13" s="35"/>
    </row>
    <row r="14" spans="2:12" x14ac:dyDescent="0.25">
      <c r="D14" s="35"/>
    </row>
    <row r="15" spans="2:12" x14ac:dyDescent="0.25">
      <c r="D15" s="35"/>
    </row>
    <row r="16" spans="2:12" x14ac:dyDescent="0.25">
      <c r="D16" s="35"/>
    </row>
    <row r="17" spans="4:4" x14ac:dyDescent="0.25">
      <c r="D17" s="35"/>
    </row>
    <row r="18" spans="4:4" x14ac:dyDescent="0.25">
      <c r="D18" s="35"/>
    </row>
    <row r="19" spans="4:4" x14ac:dyDescent="0.25">
      <c r="D19" s="35"/>
    </row>
    <row r="20" spans="4:4" x14ac:dyDescent="0.25">
      <c r="D20" s="35"/>
    </row>
    <row r="21" spans="4:4" x14ac:dyDescent="0.25">
      <c r="D21" s="35"/>
    </row>
    <row r="22" spans="4:4" x14ac:dyDescent="0.25">
      <c r="D22" s="35"/>
    </row>
    <row r="23" spans="4:4" x14ac:dyDescent="0.25">
      <c r="D23" s="35"/>
    </row>
    <row r="24" spans="4:4" x14ac:dyDescent="0.25">
      <c r="D24" s="35"/>
    </row>
    <row r="25" spans="4:4" x14ac:dyDescent="0.25">
      <c r="D25" s="35"/>
    </row>
    <row r="26" spans="4:4" x14ac:dyDescent="0.25">
      <c r="D26" s="35"/>
    </row>
    <row r="27" spans="4:4" x14ac:dyDescent="0.25">
      <c r="D27" s="35"/>
    </row>
    <row r="28" spans="4:4" x14ac:dyDescent="0.25">
      <c r="D28" s="35"/>
    </row>
    <row r="29" spans="4:4" x14ac:dyDescent="0.25">
      <c r="D29" s="35"/>
    </row>
    <row r="30" spans="4:4" x14ac:dyDescent="0.25">
      <c r="D30" s="35"/>
    </row>
    <row r="31" spans="4:4" x14ac:dyDescent="0.25">
      <c r="D31" s="35"/>
    </row>
    <row r="32" spans="4:4" x14ac:dyDescent="0.25">
      <c r="D32" s="35"/>
    </row>
    <row r="33" spans="4:4" x14ac:dyDescent="0.25">
      <c r="D33" s="35"/>
    </row>
    <row r="34" spans="4:4" x14ac:dyDescent="0.25">
      <c r="D34" s="35"/>
    </row>
    <row r="35" spans="4:4" x14ac:dyDescent="0.25">
      <c r="D35" s="35"/>
    </row>
    <row r="36" spans="4:4" x14ac:dyDescent="0.25">
      <c r="D36" s="35"/>
    </row>
    <row r="37" spans="4:4" x14ac:dyDescent="0.25">
      <c r="D37" s="35"/>
    </row>
    <row r="38" spans="4:4" x14ac:dyDescent="0.25">
      <c r="D38" s="35"/>
    </row>
    <row r="39" spans="4:4" x14ac:dyDescent="0.25">
      <c r="D39" s="35"/>
    </row>
    <row r="40" spans="4:4" x14ac:dyDescent="0.25">
      <c r="D40" s="35"/>
    </row>
    <row r="41" spans="4:4" x14ac:dyDescent="0.25">
      <c r="D41" s="35"/>
    </row>
    <row r="42" spans="4:4" x14ac:dyDescent="0.25">
      <c r="D42" s="35"/>
    </row>
    <row r="43" spans="4:4" x14ac:dyDescent="0.25">
      <c r="D43" s="35"/>
    </row>
    <row r="44" spans="4:4" x14ac:dyDescent="0.25">
      <c r="D44" s="35"/>
    </row>
    <row r="45" spans="4:4" x14ac:dyDescent="0.25">
      <c r="D45" s="35"/>
    </row>
    <row r="46" spans="4:4" x14ac:dyDescent="0.25">
      <c r="D46" s="35"/>
    </row>
    <row r="47" spans="4:4" x14ac:dyDescent="0.25">
      <c r="D47" s="35"/>
    </row>
    <row r="48" spans="4:4" x14ac:dyDescent="0.25">
      <c r="D48" s="35"/>
    </row>
    <row r="49" spans="4:4" x14ac:dyDescent="0.25">
      <c r="D49" s="35"/>
    </row>
    <row r="50" spans="4:4" x14ac:dyDescent="0.25">
      <c r="D50" s="35"/>
    </row>
    <row r="51" spans="4:4" x14ac:dyDescent="0.25">
      <c r="D51" s="35"/>
    </row>
    <row r="52" spans="4:4" x14ac:dyDescent="0.25">
      <c r="D52" s="35"/>
    </row>
    <row r="53" spans="4:4" x14ac:dyDescent="0.25">
      <c r="D53" s="35"/>
    </row>
    <row r="54" spans="4:4" x14ac:dyDescent="0.25">
      <c r="D54" s="35"/>
    </row>
    <row r="55" spans="4:4" x14ac:dyDescent="0.25">
      <c r="D55" s="35"/>
    </row>
    <row r="56" spans="4:4" x14ac:dyDescent="0.25">
      <c r="D56" s="35"/>
    </row>
    <row r="57" spans="4:4" x14ac:dyDescent="0.25">
      <c r="D57" s="35"/>
    </row>
    <row r="58" spans="4:4" x14ac:dyDescent="0.25">
      <c r="D58" s="35"/>
    </row>
    <row r="59" spans="4:4" x14ac:dyDescent="0.25">
      <c r="D59" s="35"/>
    </row>
    <row r="60" spans="4:4" x14ac:dyDescent="0.25">
      <c r="D60" s="35"/>
    </row>
    <row r="61" spans="4:4" x14ac:dyDescent="0.25">
      <c r="D61" s="35"/>
    </row>
    <row r="62" spans="4:4" x14ac:dyDescent="0.25">
      <c r="D62" s="35"/>
    </row>
    <row r="63" spans="4:4" x14ac:dyDescent="0.25">
      <c r="D63" s="35"/>
    </row>
    <row r="64" spans="4:4" x14ac:dyDescent="0.25">
      <c r="D64" s="35"/>
    </row>
    <row r="65" spans="4:4" x14ac:dyDescent="0.25">
      <c r="D65" s="35"/>
    </row>
    <row r="66" spans="4:4" x14ac:dyDescent="0.25">
      <c r="D66" s="35"/>
    </row>
    <row r="67" spans="4:4" x14ac:dyDescent="0.25">
      <c r="D67" s="35"/>
    </row>
    <row r="68" spans="4:4" x14ac:dyDescent="0.25">
      <c r="D68" s="35"/>
    </row>
    <row r="69" spans="4:4" x14ac:dyDescent="0.25">
      <c r="D69" s="35"/>
    </row>
    <row r="70" spans="4:4" x14ac:dyDescent="0.25">
      <c r="D70" s="35"/>
    </row>
    <row r="71" spans="4:4" x14ac:dyDescent="0.25">
      <c r="D71" s="35"/>
    </row>
    <row r="72" spans="4:4" x14ac:dyDescent="0.25">
      <c r="D72" s="35"/>
    </row>
    <row r="73" spans="4:4" x14ac:dyDescent="0.25">
      <c r="D73" s="35"/>
    </row>
    <row r="74" spans="4:4" x14ac:dyDescent="0.25">
      <c r="D74" s="35"/>
    </row>
    <row r="75" spans="4:4" x14ac:dyDescent="0.25">
      <c r="D75" s="35"/>
    </row>
    <row r="76" spans="4:4" x14ac:dyDescent="0.25">
      <c r="D76" s="35"/>
    </row>
    <row r="77" spans="4:4" x14ac:dyDescent="0.25">
      <c r="D77" s="35"/>
    </row>
    <row r="78" spans="4:4" x14ac:dyDescent="0.25">
      <c r="D78" s="35"/>
    </row>
    <row r="79" spans="4:4" x14ac:dyDescent="0.25">
      <c r="D79" s="35"/>
    </row>
    <row r="80" spans="4:4" x14ac:dyDescent="0.25">
      <c r="D80" s="35"/>
    </row>
    <row r="81" spans="4:4" x14ac:dyDescent="0.25">
      <c r="D81" s="35"/>
    </row>
    <row r="82" spans="4:4" x14ac:dyDescent="0.25">
      <c r="D82" s="35"/>
    </row>
    <row r="83" spans="4:4" x14ac:dyDescent="0.25">
      <c r="D83" s="35"/>
    </row>
    <row r="84" spans="4:4" x14ac:dyDescent="0.25">
      <c r="D84" s="35"/>
    </row>
    <row r="85" spans="4:4" x14ac:dyDescent="0.25">
      <c r="D85" s="35"/>
    </row>
    <row r="86" spans="4:4" x14ac:dyDescent="0.25">
      <c r="D86" s="35"/>
    </row>
    <row r="87" spans="4:4" x14ac:dyDescent="0.25">
      <c r="D87" s="35"/>
    </row>
    <row r="88" spans="4:4" x14ac:dyDescent="0.25">
      <c r="D88" s="35"/>
    </row>
    <row r="89" spans="4:4" x14ac:dyDescent="0.25">
      <c r="D89" s="35"/>
    </row>
    <row r="90" spans="4:4" x14ac:dyDescent="0.25">
      <c r="D90" s="35"/>
    </row>
    <row r="91" spans="4:4" x14ac:dyDescent="0.25">
      <c r="D91" s="35"/>
    </row>
    <row r="92" spans="4:4" x14ac:dyDescent="0.25">
      <c r="D92" s="35"/>
    </row>
    <row r="93" spans="4:4" x14ac:dyDescent="0.25">
      <c r="D93" s="35"/>
    </row>
    <row r="94" spans="4:4" x14ac:dyDescent="0.25">
      <c r="D94" s="35"/>
    </row>
    <row r="95" spans="4:4" x14ac:dyDescent="0.25">
      <c r="D95" s="35"/>
    </row>
    <row r="96" spans="4:4" x14ac:dyDescent="0.25">
      <c r="D96" s="35"/>
    </row>
    <row r="97" spans="4:4" x14ac:dyDescent="0.25">
      <c r="D97" s="35"/>
    </row>
    <row r="98" spans="4:4" x14ac:dyDescent="0.25">
      <c r="D98" s="35"/>
    </row>
    <row r="99" spans="4:4" x14ac:dyDescent="0.25">
      <c r="D99" s="35"/>
    </row>
    <row r="100" spans="4:4" x14ac:dyDescent="0.25">
      <c r="D100" s="35"/>
    </row>
    <row r="101" spans="4:4" x14ac:dyDescent="0.25">
      <c r="D101" s="35"/>
    </row>
    <row r="102" spans="4:4" x14ac:dyDescent="0.25">
      <c r="D102" s="35"/>
    </row>
    <row r="103" spans="4:4" x14ac:dyDescent="0.25">
      <c r="D103" s="35"/>
    </row>
    <row r="104" spans="4:4" x14ac:dyDescent="0.25">
      <c r="D104" s="35"/>
    </row>
    <row r="105" spans="4:4" x14ac:dyDescent="0.25">
      <c r="D105" s="35"/>
    </row>
    <row r="106" spans="4:4" x14ac:dyDescent="0.25">
      <c r="D106" s="35"/>
    </row>
    <row r="107" spans="4:4" x14ac:dyDescent="0.25">
      <c r="D107" s="35"/>
    </row>
    <row r="108" spans="4:4" x14ac:dyDescent="0.25">
      <c r="D108" s="35"/>
    </row>
    <row r="109" spans="4:4" x14ac:dyDescent="0.25">
      <c r="D109" s="35"/>
    </row>
    <row r="110" spans="4:4" x14ac:dyDescent="0.25">
      <c r="D110" s="35"/>
    </row>
    <row r="111" spans="4:4" x14ac:dyDescent="0.25">
      <c r="D111" s="35"/>
    </row>
    <row r="112" spans="4:4" x14ac:dyDescent="0.25">
      <c r="D112" s="35"/>
    </row>
    <row r="113" spans="4:4" x14ac:dyDescent="0.25">
      <c r="D113" s="35"/>
    </row>
    <row r="114" spans="4:4" x14ac:dyDescent="0.25">
      <c r="D114" s="35"/>
    </row>
    <row r="115" spans="4:4" x14ac:dyDescent="0.25">
      <c r="D115" s="35"/>
    </row>
    <row r="116" spans="4:4" x14ac:dyDescent="0.25">
      <c r="D116" s="35"/>
    </row>
    <row r="117" spans="4:4" x14ac:dyDescent="0.25">
      <c r="D117" s="35"/>
    </row>
    <row r="118" spans="4:4" x14ac:dyDescent="0.25">
      <c r="D118" s="35"/>
    </row>
    <row r="119" spans="4:4" x14ac:dyDescent="0.25">
      <c r="D119" s="35"/>
    </row>
    <row r="120" spans="4:4" x14ac:dyDescent="0.25">
      <c r="D120" s="35"/>
    </row>
    <row r="121" spans="4:4" x14ac:dyDescent="0.25">
      <c r="D121" s="35"/>
    </row>
    <row r="122" spans="4:4" x14ac:dyDescent="0.25">
      <c r="D122" s="35"/>
    </row>
    <row r="123" spans="4:4" x14ac:dyDescent="0.25">
      <c r="D123" s="35"/>
    </row>
    <row r="124" spans="4:4" x14ac:dyDescent="0.25">
      <c r="D124" s="35"/>
    </row>
    <row r="125" spans="4:4" x14ac:dyDescent="0.25">
      <c r="D125" s="35"/>
    </row>
    <row r="126" spans="4:4" x14ac:dyDescent="0.25">
      <c r="D126" s="35"/>
    </row>
    <row r="127" spans="4:4" x14ac:dyDescent="0.25">
      <c r="D127" s="35"/>
    </row>
    <row r="128" spans="4:4" x14ac:dyDescent="0.25">
      <c r="D128" s="35"/>
    </row>
    <row r="129" spans="4:4" x14ac:dyDescent="0.25">
      <c r="D129" s="35"/>
    </row>
    <row r="130" spans="4:4" x14ac:dyDescent="0.25">
      <c r="D130" s="35"/>
    </row>
    <row r="131" spans="4:4" x14ac:dyDescent="0.25">
      <c r="D131" s="35"/>
    </row>
    <row r="132" spans="4:4" x14ac:dyDescent="0.25">
      <c r="D132" s="35"/>
    </row>
    <row r="133" spans="4:4" x14ac:dyDescent="0.25">
      <c r="D133" s="35"/>
    </row>
    <row r="134" spans="4:4" x14ac:dyDescent="0.25">
      <c r="D134" s="35"/>
    </row>
    <row r="135" spans="4:4" x14ac:dyDescent="0.25">
      <c r="D135" s="35"/>
    </row>
    <row r="136" spans="4:4" x14ac:dyDescent="0.25">
      <c r="D136" s="35"/>
    </row>
    <row r="137" spans="4:4" x14ac:dyDescent="0.25">
      <c r="D137" s="35"/>
    </row>
    <row r="138" spans="4:4" x14ac:dyDescent="0.25">
      <c r="D138" s="35"/>
    </row>
    <row r="139" spans="4:4" x14ac:dyDescent="0.25">
      <c r="D139" s="35"/>
    </row>
    <row r="140" spans="4:4" x14ac:dyDescent="0.25">
      <c r="D140" s="35"/>
    </row>
    <row r="141" spans="4:4" x14ac:dyDescent="0.25">
      <c r="D141" s="35"/>
    </row>
    <row r="142" spans="4:4" x14ac:dyDescent="0.25">
      <c r="D142" s="35"/>
    </row>
    <row r="143" spans="4:4" x14ac:dyDescent="0.25">
      <c r="D143" s="35"/>
    </row>
    <row r="144" spans="4:4" x14ac:dyDescent="0.25">
      <c r="D144" s="35"/>
    </row>
    <row r="145" spans="4:4" x14ac:dyDescent="0.25">
      <c r="D145" s="35"/>
    </row>
    <row r="146" spans="4:4" x14ac:dyDescent="0.25">
      <c r="D146" s="35"/>
    </row>
    <row r="147" spans="4:4" x14ac:dyDescent="0.25">
      <c r="D147" s="35"/>
    </row>
    <row r="148" spans="4:4" x14ac:dyDescent="0.25">
      <c r="D148" s="35"/>
    </row>
    <row r="149" spans="4:4" x14ac:dyDescent="0.25">
      <c r="D149" s="35"/>
    </row>
    <row r="150" spans="4:4" x14ac:dyDescent="0.25">
      <c r="D150" s="35"/>
    </row>
    <row r="151" spans="4:4" x14ac:dyDescent="0.25">
      <c r="D151" s="35"/>
    </row>
    <row r="152" spans="4:4" x14ac:dyDescent="0.25">
      <c r="D152" s="35"/>
    </row>
    <row r="153" spans="4:4" x14ac:dyDescent="0.25">
      <c r="D153" s="35"/>
    </row>
    <row r="154" spans="4:4" x14ac:dyDescent="0.25">
      <c r="D154" s="35"/>
    </row>
    <row r="155" spans="4:4" x14ac:dyDescent="0.25">
      <c r="D155" s="35"/>
    </row>
    <row r="156" spans="4:4" x14ac:dyDescent="0.25">
      <c r="D156" s="35"/>
    </row>
    <row r="157" spans="4:4" x14ac:dyDescent="0.25">
      <c r="D157" s="35"/>
    </row>
    <row r="158" spans="4:4" x14ac:dyDescent="0.25">
      <c r="D158" s="35"/>
    </row>
    <row r="159" spans="4:4" x14ac:dyDescent="0.25">
      <c r="D159" s="35"/>
    </row>
    <row r="160" spans="4:4" x14ac:dyDescent="0.25">
      <c r="D160" s="35"/>
    </row>
    <row r="161" spans="4:4" x14ac:dyDescent="0.25">
      <c r="D161" s="35"/>
    </row>
    <row r="162" spans="4:4" x14ac:dyDescent="0.25">
      <c r="D162" s="35"/>
    </row>
    <row r="163" spans="4:4" x14ac:dyDescent="0.25">
      <c r="D163" s="35"/>
    </row>
    <row r="164" spans="4:4" x14ac:dyDescent="0.25">
      <c r="D164" s="35"/>
    </row>
    <row r="165" spans="4:4" x14ac:dyDescent="0.25">
      <c r="D165" s="35"/>
    </row>
    <row r="166" spans="4:4" x14ac:dyDescent="0.25">
      <c r="D166" s="35"/>
    </row>
    <row r="167" spans="4:4" x14ac:dyDescent="0.25">
      <c r="D167" s="35"/>
    </row>
    <row r="168" spans="4:4" x14ac:dyDescent="0.25">
      <c r="D168" s="35"/>
    </row>
    <row r="169" spans="4:4" x14ac:dyDescent="0.25">
      <c r="D169" s="35"/>
    </row>
    <row r="170" spans="4:4" x14ac:dyDescent="0.25">
      <c r="D170" s="35"/>
    </row>
    <row r="171" spans="4:4" x14ac:dyDescent="0.25">
      <c r="D171" s="35"/>
    </row>
    <row r="172" spans="4:4" x14ac:dyDescent="0.25">
      <c r="D172" s="35"/>
    </row>
    <row r="173" spans="4:4" x14ac:dyDescent="0.25">
      <c r="D173" s="35"/>
    </row>
    <row r="174" spans="4:4" x14ac:dyDescent="0.25">
      <c r="D174" s="35"/>
    </row>
    <row r="175" spans="4:4" x14ac:dyDescent="0.25">
      <c r="D175" s="35"/>
    </row>
    <row r="176" spans="4:4" x14ac:dyDescent="0.25">
      <c r="D176" s="35"/>
    </row>
    <row r="177" spans="4:4" x14ac:dyDescent="0.25">
      <c r="D177" s="35"/>
    </row>
    <row r="178" spans="4:4" x14ac:dyDescent="0.25">
      <c r="D178" s="35"/>
    </row>
    <row r="179" spans="4:4" x14ac:dyDescent="0.25">
      <c r="D179" s="35"/>
    </row>
    <row r="180" spans="4:4" x14ac:dyDescent="0.25">
      <c r="D180" s="35"/>
    </row>
    <row r="181" spans="4:4" x14ac:dyDescent="0.25">
      <c r="D181" s="35"/>
    </row>
    <row r="182" spans="4:4" x14ac:dyDescent="0.25">
      <c r="D182" s="35"/>
    </row>
    <row r="183" spans="4:4" x14ac:dyDescent="0.25">
      <c r="D183" s="35"/>
    </row>
    <row r="184" spans="4:4" x14ac:dyDescent="0.25">
      <c r="D184" s="35"/>
    </row>
    <row r="185" spans="4:4" x14ac:dyDescent="0.25">
      <c r="D185" s="35"/>
    </row>
    <row r="186" spans="4:4" x14ac:dyDescent="0.25">
      <c r="D186" s="35"/>
    </row>
    <row r="187" spans="4:4" x14ac:dyDescent="0.25">
      <c r="D187" s="35"/>
    </row>
    <row r="188" spans="4:4" x14ac:dyDescent="0.25">
      <c r="D188" s="35"/>
    </row>
    <row r="189" spans="4:4" x14ac:dyDescent="0.25">
      <c r="D189" s="35"/>
    </row>
    <row r="190" spans="4:4" x14ac:dyDescent="0.25">
      <c r="D190" s="35"/>
    </row>
    <row r="191" spans="4:4" x14ac:dyDescent="0.25">
      <c r="D191" s="35"/>
    </row>
    <row r="192" spans="4:4" x14ac:dyDescent="0.25">
      <c r="D192" s="35"/>
    </row>
    <row r="193" spans="4:4" x14ac:dyDescent="0.25">
      <c r="D193" s="35"/>
    </row>
    <row r="194" spans="4:4" x14ac:dyDescent="0.25">
      <c r="D194" s="35"/>
    </row>
    <row r="195" spans="4:4" x14ac:dyDescent="0.25">
      <c r="D195" s="35"/>
    </row>
    <row r="196" spans="4:4" x14ac:dyDescent="0.25">
      <c r="D196" s="35"/>
    </row>
    <row r="197" spans="4:4" x14ac:dyDescent="0.25">
      <c r="D197" s="35"/>
    </row>
    <row r="198" spans="4:4" x14ac:dyDescent="0.25">
      <c r="D198" s="35"/>
    </row>
    <row r="199" spans="4:4" x14ac:dyDescent="0.25">
      <c r="D199" s="35"/>
    </row>
    <row r="200" spans="4:4" x14ac:dyDescent="0.25">
      <c r="D200" s="35"/>
    </row>
    <row r="201" spans="4:4" x14ac:dyDescent="0.25">
      <c r="D201" s="35"/>
    </row>
    <row r="202" spans="4:4" x14ac:dyDescent="0.25">
      <c r="D202" s="35"/>
    </row>
    <row r="203" spans="4:4" x14ac:dyDescent="0.25">
      <c r="D203" s="35"/>
    </row>
    <row r="204" spans="4:4" x14ac:dyDescent="0.25">
      <c r="D204" s="35"/>
    </row>
    <row r="205" spans="4:4" x14ac:dyDescent="0.25">
      <c r="D205" s="35"/>
    </row>
    <row r="206" spans="4:4" x14ac:dyDescent="0.25">
      <c r="D206" s="35"/>
    </row>
    <row r="207" spans="4:4" x14ac:dyDescent="0.25">
      <c r="D207" s="35"/>
    </row>
    <row r="208" spans="4:4" x14ac:dyDescent="0.25">
      <c r="D208" s="35"/>
    </row>
    <row r="209" spans="4:4" x14ac:dyDescent="0.25">
      <c r="D209" s="35"/>
    </row>
    <row r="210" spans="4:4" x14ac:dyDescent="0.25">
      <c r="D210" s="35"/>
    </row>
    <row r="211" spans="4:4" x14ac:dyDescent="0.25">
      <c r="D211" s="35"/>
    </row>
    <row r="212" spans="4:4" x14ac:dyDescent="0.25">
      <c r="D212" s="35"/>
    </row>
    <row r="213" spans="4:4" x14ac:dyDescent="0.25">
      <c r="D213" s="35"/>
    </row>
    <row r="214" spans="4:4" x14ac:dyDescent="0.25">
      <c r="D214" s="35"/>
    </row>
    <row r="215" spans="4:4" x14ac:dyDescent="0.25">
      <c r="D215" s="35"/>
    </row>
    <row r="216" spans="4:4" x14ac:dyDescent="0.25">
      <c r="D216" s="35"/>
    </row>
    <row r="217" spans="4:4" x14ac:dyDescent="0.25">
      <c r="D217" s="35"/>
    </row>
    <row r="218" spans="4:4" x14ac:dyDescent="0.25">
      <c r="D218" s="35"/>
    </row>
    <row r="219" spans="4:4" x14ac:dyDescent="0.25">
      <c r="D219" s="35"/>
    </row>
    <row r="220" spans="4:4" x14ac:dyDescent="0.25">
      <c r="D220" s="35"/>
    </row>
    <row r="221" spans="4:4" x14ac:dyDescent="0.25">
      <c r="D221" s="35"/>
    </row>
    <row r="222" spans="4:4" x14ac:dyDescent="0.25">
      <c r="D222" s="35"/>
    </row>
    <row r="223" spans="4:4" x14ac:dyDescent="0.25">
      <c r="D223" s="35"/>
    </row>
    <row r="224" spans="4:4" x14ac:dyDescent="0.25">
      <c r="D224" s="35"/>
    </row>
    <row r="225" spans="4:4" x14ac:dyDescent="0.25">
      <c r="D225" s="35"/>
    </row>
    <row r="226" spans="4:4" x14ac:dyDescent="0.25">
      <c r="D226" s="35"/>
    </row>
    <row r="227" spans="4:4" x14ac:dyDescent="0.25">
      <c r="D227" s="35"/>
    </row>
    <row r="228" spans="4:4" x14ac:dyDescent="0.25">
      <c r="D228" s="35"/>
    </row>
    <row r="229" spans="4:4" x14ac:dyDescent="0.25">
      <c r="D229" s="35"/>
    </row>
    <row r="230" spans="4:4" x14ac:dyDescent="0.25">
      <c r="D230" s="35"/>
    </row>
    <row r="231" spans="4:4" x14ac:dyDescent="0.25">
      <c r="D231" s="35"/>
    </row>
    <row r="232" spans="4:4" x14ac:dyDescent="0.25">
      <c r="D232" s="35"/>
    </row>
    <row r="233" spans="4:4" x14ac:dyDescent="0.25">
      <c r="D233" s="35"/>
    </row>
    <row r="234" spans="4:4" x14ac:dyDescent="0.25">
      <c r="D234" s="35"/>
    </row>
    <row r="235" spans="4:4" x14ac:dyDescent="0.25">
      <c r="D235" s="35"/>
    </row>
    <row r="236" spans="4:4" x14ac:dyDescent="0.25">
      <c r="D236" s="35"/>
    </row>
    <row r="237" spans="4:4" x14ac:dyDescent="0.25">
      <c r="D237" s="35"/>
    </row>
    <row r="238" spans="4:4" x14ac:dyDescent="0.25">
      <c r="D238" s="35"/>
    </row>
    <row r="239" spans="4:4" x14ac:dyDescent="0.25">
      <c r="D239" s="35"/>
    </row>
    <row r="240" spans="4:4" x14ac:dyDescent="0.25">
      <c r="D240" s="35"/>
    </row>
    <row r="241" spans="4:4" x14ac:dyDescent="0.25">
      <c r="D241" s="35"/>
    </row>
    <row r="242" spans="4:4" x14ac:dyDescent="0.25">
      <c r="D242" s="35"/>
    </row>
    <row r="243" spans="4:4" x14ac:dyDescent="0.25">
      <c r="D243" s="35"/>
    </row>
    <row r="244" spans="4:4" x14ac:dyDescent="0.25">
      <c r="D244" s="35"/>
    </row>
    <row r="245" spans="4:4" x14ac:dyDescent="0.25">
      <c r="D245" s="35"/>
    </row>
    <row r="246" spans="4:4" x14ac:dyDescent="0.25">
      <c r="D246" s="35"/>
    </row>
    <row r="247" spans="4:4" x14ac:dyDescent="0.25">
      <c r="D247" s="35"/>
    </row>
    <row r="248" spans="4:4" x14ac:dyDescent="0.25">
      <c r="D248" s="35"/>
    </row>
    <row r="249" spans="4:4" x14ac:dyDescent="0.25">
      <c r="D249" s="35"/>
    </row>
    <row r="250" spans="4:4" x14ac:dyDescent="0.25">
      <c r="D250" s="35"/>
    </row>
    <row r="251" spans="4:4" x14ac:dyDescent="0.25">
      <c r="D251" s="35"/>
    </row>
    <row r="252" spans="4:4" x14ac:dyDescent="0.25">
      <c r="D252" s="35"/>
    </row>
    <row r="253" spans="4:4" x14ac:dyDescent="0.25">
      <c r="D253" s="35"/>
    </row>
    <row r="254" spans="4:4" x14ac:dyDescent="0.25">
      <c r="D254" s="35"/>
    </row>
    <row r="255" spans="4:4" x14ac:dyDescent="0.25">
      <c r="D255" s="35"/>
    </row>
    <row r="256" spans="4:4" x14ac:dyDescent="0.25">
      <c r="D256" s="35"/>
    </row>
    <row r="257" spans="4:4" x14ac:dyDescent="0.25">
      <c r="D257" s="35"/>
    </row>
    <row r="258" spans="4:4" x14ac:dyDescent="0.25">
      <c r="D258" s="35"/>
    </row>
    <row r="259" spans="4:4" x14ac:dyDescent="0.25">
      <c r="D259" s="35"/>
    </row>
    <row r="260" spans="4:4" x14ac:dyDescent="0.25">
      <c r="D260" s="35"/>
    </row>
    <row r="261" spans="4:4" x14ac:dyDescent="0.25">
      <c r="D261" s="35"/>
    </row>
    <row r="262" spans="4:4" x14ac:dyDescent="0.25">
      <c r="D262" s="35"/>
    </row>
    <row r="263" spans="4:4" x14ac:dyDescent="0.25">
      <c r="D263" s="35"/>
    </row>
    <row r="264" spans="4:4" x14ac:dyDescent="0.25">
      <c r="D264" s="35"/>
    </row>
    <row r="265" spans="4:4" x14ac:dyDescent="0.25">
      <c r="D265" s="35"/>
    </row>
    <row r="266" spans="4:4" x14ac:dyDescent="0.25">
      <c r="D266" s="35"/>
    </row>
    <row r="267" spans="4:4" x14ac:dyDescent="0.25">
      <c r="D267" s="35"/>
    </row>
    <row r="268" spans="4:4" x14ac:dyDescent="0.25">
      <c r="D268" s="35"/>
    </row>
    <row r="269" spans="4:4" x14ac:dyDescent="0.25">
      <c r="D269" s="35"/>
    </row>
    <row r="270" spans="4:4" x14ac:dyDescent="0.25">
      <c r="D270" s="35"/>
    </row>
    <row r="271" spans="4:4" x14ac:dyDescent="0.25">
      <c r="D271" s="35"/>
    </row>
    <row r="272" spans="4:4" x14ac:dyDescent="0.25">
      <c r="D272" s="35"/>
    </row>
    <row r="273" spans="4:4" x14ac:dyDescent="0.25">
      <c r="D273" s="35"/>
    </row>
    <row r="274" spans="4:4" x14ac:dyDescent="0.25">
      <c r="D274" s="35"/>
    </row>
    <row r="275" spans="4:4" x14ac:dyDescent="0.25">
      <c r="D275" s="35"/>
    </row>
    <row r="276" spans="4:4" x14ac:dyDescent="0.25">
      <c r="D276" s="35"/>
    </row>
    <row r="277" spans="4:4" x14ac:dyDescent="0.25">
      <c r="D277" s="35"/>
    </row>
    <row r="278" spans="4:4" x14ac:dyDescent="0.25">
      <c r="D278" s="35"/>
    </row>
    <row r="279" spans="4:4" x14ac:dyDescent="0.25">
      <c r="D279" s="35"/>
    </row>
    <row r="280" spans="4:4" x14ac:dyDescent="0.25">
      <c r="D280" s="35"/>
    </row>
    <row r="281" spans="4:4" x14ac:dyDescent="0.25">
      <c r="D281" s="35"/>
    </row>
    <row r="282" spans="4:4" x14ac:dyDescent="0.25">
      <c r="D282" s="35"/>
    </row>
    <row r="283" spans="4:4" x14ac:dyDescent="0.25">
      <c r="D283" s="35"/>
    </row>
    <row r="284" spans="4:4" x14ac:dyDescent="0.25">
      <c r="D284" s="35"/>
    </row>
    <row r="285" spans="4:4" x14ac:dyDescent="0.25">
      <c r="D285" s="35"/>
    </row>
    <row r="286" spans="4:4" x14ac:dyDescent="0.25">
      <c r="D286" s="35"/>
    </row>
    <row r="287" spans="4:4" x14ac:dyDescent="0.25">
      <c r="D287" s="35"/>
    </row>
    <row r="288" spans="4:4" x14ac:dyDescent="0.25">
      <c r="D288" s="35"/>
    </row>
    <row r="289" spans="4:4" x14ac:dyDescent="0.25">
      <c r="D289" s="35"/>
    </row>
    <row r="290" spans="4:4" x14ac:dyDescent="0.25">
      <c r="D290" s="35"/>
    </row>
    <row r="291" spans="4:4" x14ac:dyDescent="0.25">
      <c r="D291" s="35"/>
    </row>
    <row r="292" spans="4:4" x14ac:dyDescent="0.25">
      <c r="D292" s="35"/>
    </row>
    <row r="293" spans="4:4" x14ac:dyDescent="0.25">
      <c r="D293" s="35"/>
    </row>
    <row r="294" spans="4:4" x14ac:dyDescent="0.25">
      <c r="D294" s="35"/>
    </row>
    <row r="295" spans="4:4" x14ac:dyDescent="0.25">
      <c r="D295" s="35"/>
    </row>
    <row r="296" spans="4:4" x14ac:dyDescent="0.25">
      <c r="D296" s="35"/>
    </row>
    <row r="297" spans="4:4" x14ac:dyDescent="0.25">
      <c r="D297" s="35"/>
    </row>
    <row r="298" spans="4:4" x14ac:dyDescent="0.25">
      <c r="D298" s="35"/>
    </row>
    <row r="299" spans="4:4" x14ac:dyDescent="0.25">
      <c r="D299" s="35"/>
    </row>
    <row r="300" spans="4:4" x14ac:dyDescent="0.25">
      <c r="D300" s="35"/>
    </row>
    <row r="301" spans="4:4" x14ac:dyDescent="0.25">
      <c r="D301" s="35"/>
    </row>
    <row r="302" spans="4:4" x14ac:dyDescent="0.25">
      <c r="D302" s="35"/>
    </row>
    <row r="303" spans="4:4" x14ac:dyDescent="0.25">
      <c r="D303" s="35"/>
    </row>
    <row r="304" spans="4:4" x14ac:dyDescent="0.25">
      <c r="D304" s="35"/>
    </row>
    <row r="305" spans="4:4" x14ac:dyDescent="0.25">
      <c r="D305" s="35"/>
    </row>
    <row r="306" spans="4:4" x14ac:dyDescent="0.25">
      <c r="D306" s="35"/>
    </row>
    <row r="307" spans="4:4" x14ac:dyDescent="0.25">
      <c r="D307" s="35"/>
    </row>
    <row r="308" spans="4:4" x14ac:dyDescent="0.25">
      <c r="D308" s="35"/>
    </row>
    <row r="309" spans="4:4" x14ac:dyDescent="0.25">
      <c r="D309" s="35"/>
    </row>
    <row r="310" spans="4:4" x14ac:dyDescent="0.25">
      <c r="D310" s="35"/>
    </row>
    <row r="311" spans="4:4" x14ac:dyDescent="0.25">
      <c r="D311" s="35"/>
    </row>
    <row r="312" spans="4:4" x14ac:dyDescent="0.25">
      <c r="D312" s="35"/>
    </row>
    <row r="313" spans="4:4" x14ac:dyDescent="0.25">
      <c r="D313" s="35"/>
    </row>
    <row r="314" spans="4:4" x14ac:dyDescent="0.25">
      <c r="D314" s="35"/>
    </row>
    <row r="315" spans="4:4" x14ac:dyDescent="0.25">
      <c r="D315" s="35"/>
    </row>
    <row r="316" spans="4:4" x14ac:dyDescent="0.25">
      <c r="D316" s="35"/>
    </row>
    <row r="317" spans="4:4" x14ac:dyDescent="0.25">
      <c r="D317" s="35"/>
    </row>
    <row r="318" spans="4:4" x14ac:dyDescent="0.25">
      <c r="D318" s="35"/>
    </row>
    <row r="319" spans="4:4" x14ac:dyDescent="0.25">
      <c r="D319" s="35"/>
    </row>
    <row r="320" spans="4:4" x14ac:dyDescent="0.25">
      <c r="D320" s="35"/>
    </row>
    <row r="321" spans="4:4" x14ac:dyDescent="0.25">
      <c r="D321" s="35"/>
    </row>
    <row r="322" spans="4:4" x14ac:dyDescent="0.25">
      <c r="D322" s="35"/>
    </row>
    <row r="323" spans="4:4" x14ac:dyDescent="0.25">
      <c r="D323" s="35"/>
    </row>
    <row r="324" spans="4:4" x14ac:dyDescent="0.25">
      <c r="D324" s="35"/>
    </row>
    <row r="325" spans="4:4" x14ac:dyDescent="0.25">
      <c r="D325" s="35"/>
    </row>
    <row r="326" spans="4:4" x14ac:dyDescent="0.25">
      <c r="D326" s="35"/>
    </row>
    <row r="327" spans="4:4" x14ac:dyDescent="0.25">
      <c r="D327" s="35"/>
    </row>
    <row r="328" spans="4:4" x14ac:dyDescent="0.25">
      <c r="D328" s="35"/>
    </row>
    <row r="329" spans="4:4" x14ac:dyDescent="0.25">
      <c r="D329" s="35"/>
    </row>
    <row r="330" spans="4:4" x14ac:dyDescent="0.25">
      <c r="D330" s="35"/>
    </row>
    <row r="331" spans="4:4" x14ac:dyDescent="0.25">
      <c r="D331" s="35"/>
    </row>
    <row r="332" spans="4:4" x14ac:dyDescent="0.25">
      <c r="D332" s="35"/>
    </row>
    <row r="333" spans="4:4" x14ac:dyDescent="0.25">
      <c r="D333" s="35"/>
    </row>
    <row r="334" spans="4:4" x14ac:dyDescent="0.25">
      <c r="D334" s="35"/>
    </row>
    <row r="335" spans="4:4" x14ac:dyDescent="0.25">
      <c r="D335" s="35"/>
    </row>
    <row r="336" spans="4:4" x14ac:dyDescent="0.25">
      <c r="D336" s="35"/>
    </row>
    <row r="337" spans="4:4" x14ac:dyDescent="0.25">
      <c r="D337" s="35"/>
    </row>
    <row r="338" spans="4:4" x14ac:dyDescent="0.25">
      <c r="D338" s="35"/>
    </row>
    <row r="339" spans="4:4" x14ac:dyDescent="0.25">
      <c r="D339" s="35"/>
    </row>
    <row r="340" spans="4:4" x14ac:dyDescent="0.25">
      <c r="D340" s="35"/>
    </row>
    <row r="341" spans="4:4" x14ac:dyDescent="0.25">
      <c r="D341" s="35"/>
    </row>
    <row r="342" spans="4:4" x14ac:dyDescent="0.25">
      <c r="D342" s="35"/>
    </row>
    <row r="343" spans="4:4" x14ac:dyDescent="0.25">
      <c r="D343" s="35"/>
    </row>
    <row r="344" spans="4:4" x14ac:dyDescent="0.25">
      <c r="D344" s="35"/>
    </row>
    <row r="345" spans="4:4" x14ac:dyDescent="0.25">
      <c r="D345" s="35"/>
    </row>
    <row r="346" spans="4:4" x14ac:dyDescent="0.25">
      <c r="D346" s="35"/>
    </row>
    <row r="347" spans="4:4" x14ac:dyDescent="0.25">
      <c r="D347" s="35"/>
    </row>
    <row r="348" spans="4:4" x14ac:dyDescent="0.25">
      <c r="D348" s="35"/>
    </row>
    <row r="349" spans="4:4" x14ac:dyDescent="0.25">
      <c r="D349" s="35"/>
    </row>
    <row r="350" spans="4:4" x14ac:dyDescent="0.25">
      <c r="D350" s="35"/>
    </row>
    <row r="351" spans="4:4" x14ac:dyDescent="0.25">
      <c r="D351" s="35"/>
    </row>
    <row r="352" spans="4:4" x14ac:dyDescent="0.25">
      <c r="D352" s="35"/>
    </row>
    <row r="353" spans="4:4" x14ac:dyDescent="0.25">
      <c r="D353" s="35"/>
    </row>
    <row r="354" spans="4:4" x14ac:dyDescent="0.25">
      <c r="D354" s="35"/>
    </row>
    <row r="355" spans="4:4" x14ac:dyDescent="0.25">
      <c r="D355" s="35"/>
    </row>
    <row r="356" spans="4:4" x14ac:dyDescent="0.25">
      <c r="D356" s="35"/>
    </row>
    <row r="357" spans="4:4" x14ac:dyDescent="0.25">
      <c r="D357" s="35"/>
    </row>
    <row r="358" spans="4:4" x14ac:dyDescent="0.25">
      <c r="D358" s="35"/>
    </row>
    <row r="359" spans="4:4" x14ac:dyDescent="0.25">
      <c r="D359" s="35"/>
    </row>
    <row r="360" spans="4:4" x14ac:dyDescent="0.25">
      <c r="D360" s="35"/>
    </row>
    <row r="361" spans="4:4" x14ac:dyDescent="0.25">
      <c r="D361" s="35"/>
    </row>
    <row r="362" spans="4:4" x14ac:dyDescent="0.25">
      <c r="D362" s="35"/>
    </row>
    <row r="363" spans="4:4" x14ac:dyDescent="0.25">
      <c r="D363" s="35"/>
    </row>
    <row r="364" spans="4:4" x14ac:dyDescent="0.25">
      <c r="D364" s="35"/>
    </row>
    <row r="365" spans="4:4" x14ac:dyDescent="0.25">
      <c r="D365" s="35"/>
    </row>
    <row r="366" spans="4:4" x14ac:dyDescent="0.25">
      <c r="D366" s="35"/>
    </row>
    <row r="367" spans="4:4" x14ac:dyDescent="0.25">
      <c r="D367" s="35"/>
    </row>
    <row r="368" spans="4:4" x14ac:dyDescent="0.25">
      <c r="D368" s="35"/>
    </row>
    <row r="369" spans="4:4" x14ac:dyDescent="0.25">
      <c r="D369" s="35"/>
    </row>
    <row r="370" spans="4:4" x14ac:dyDescent="0.25">
      <c r="D370" s="35"/>
    </row>
    <row r="371" spans="4:4" x14ac:dyDescent="0.25">
      <c r="D371" s="35"/>
    </row>
    <row r="372" spans="4:4" x14ac:dyDescent="0.25">
      <c r="D372" s="35"/>
    </row>
    <row r="373" spans="4:4" x14ac:dyDescent="0.25">
      <c r="D373" s="35"/>
    </row>
    <row r="374" spans="4:4" x14ac:dyDescent="0.25">
      <c r="D374" s="35"/>
    </row>
    <row r="375" spans="4:4" x14ac:dyDescent="0.25">
      <c r="D375" s="35"/>
    </row>
    <row r="376" spans="4:4" x14ac:dyDescent="0.25">
      <c r="D376" s="35"/>
    </row>
    <row r="377" spans="4:4" x14ac:dyDescent="0.25">
      <c r="D377" s="35"/>
    </row>
    <row r="378" spans="4:4" x14ac:dyDescent="0.25">
      <c r="D378" s="35"/>
    </row>
    <row r="379" spans="4:4" x14ac:dyDescent="0.25">
      <c r="D379" s="35"/>
    </row>
    <row r="380" spans="4:4" x14ac:dyDescent="0.25">
      <c r="D380" s="35"/>
    </row>
    <row r="381" spans="4:4" x14ac:dyDescent="0.25">
      <c r="D381" s="35"/>
    </row>
    <row r="382" spans="4:4" x14ac:dyDescent="0.25">
      <c r="D382" s="35"/>
    </row>
    <row r="383" spans="4:4" x14ac:dyDescent="0.25">
      <c r="D383" s="35"/>
    </row>
    <row r="384" spans="4:4" x14ac:dyDescent="0.25">
      <c r="D384" s="35"/>
    </row>
    <row r="385" spans="4:4" x14ac:dyDescent="0.25">
      <c r="D385" s="35"/>
    </row>
    <row r="386" spans="4:4" x14ac:dyDescent="0.25">
      <c r="D386" s="35"/>
    </row>
    <row r="387" spans="4:4" x14ac:dyDescent="0.25">
      <c r="D387" s="35"/>
    </row>
    <row r="388" spans="4:4" x14ac:dyDescent="0.25">
      <c r="D388" s="35"/>
    </row>
    <row r="389" spans="4:4" x14ac:dyDescent="0.25">
      <c r="D389" s="35"/>
    </row>
    <row r="390" spans="4:4" x14ac:dyDescent="0.25">
      <c r="D390" s="35"/>
    </row>
    <row r="391" spans="4:4" x14ac:dyDescent="0.25">
      <c r="D391" s="35"/>
    </row>
    <row r="392" spans="4:4" x14ac:dyDescent="0.25">
      <c r="D392" s="35"/>
    </row>
    <row r="393" spans="4:4" x14ac:dyDescent="0.25">
      <c r="D393" s="35"/>
    </row>
    <row r="394" spans="4:4" x14ac:dyDescent="0.25">
      <c r="D394" s="35"/>
    </row>
    <row r="395" spans="4:4" x14ac:dyDescent="0.25">
      <c r="D395" s="35"/>
    </row>
    <row r="396" spans="4:4" x14ac:dyDescent="0.25">
      <c r="D396" s="35"/>
    </row>
    <row r="397" spans="4:4" x14ac:dyDescent="0.25">
      <c r="D397" s="35"/>
    </row>
    <row r="398" spans="4:4" x14ac:dyDescent="0.25">
      <c r="D398" s="35"/>
    </row>
    <row r="399" spans="4:4" x14ac:dyDescent="0.25">
      <c r="D399" s="35"/>
    </row>
    <row r="400" spans="4:4" x14ac:dyDescent="0.25">
      <c r="D400" s="35"/>
    </row>
    <row r="401" spans="4:4" x14ac:dyDescent="0.25">
      <c r="D401" s="35"/>
    </row>
    <row r="402" spans="4:4" x14ac:dyDescent="0.25">
      <c r="D402" s="35"/>
    </row>
    <row r="403" spans="4:4" x14ac:dyDescent="0.25">
      <c r="D403" s="35"/>
    </row>
    <row r="404" spans="4:4" x14ac:dyDescent="0.25">
      <c r="D404" s="35"/>
    </row>
    <row r="405" spans="4:4" x14ac:dyDescent="0.25">
      <c r="D405" s="35"/>
    </row>
    <row r="406" spans="4:4" x14ac:dyDescent="0.25">
      <c r="D406" s="35"/>
    </row>
    <row r="407" spans="4:4" x14ac:dyDescent="0.25">
      <c r="D407" s="35"/>
    </row>
    <row r="408" spans="4:4" x14ac:dyDescent="0.25">
      <c r="D408" s="35"/>
    </row>
    <row r="409" spans="4:4" x14ac:dyDescent="0.25">
      <c r="D409" s="35"/>
    </row>
    <row r="410" spans="4:4" x14ac:dyDescent="0.25">
      <c r="D410" s="35"/>
    </row>
    <row r="411" spans="4:4" x14ac:dyDescent="0.25">
      <c r="D411" s="35"/>
    </row>
    <row r="412" spans="4:4" x14ac:dyDescent="0.25">
      <c r="D412" s="35"/>
    </row>
    <row r="413" spans="4:4" x14ac:dyDescent="0.25">
      <c r="D413" s="35"/>
    </row>
    <row r="414" spans="4:4" x14ac:dyDescent="0.25">
      <c r="D414" s="35"/>
    </row>
    <row r="415" spans="4:4" x14ac:dyDescent="0.25">
      <c r="D415" s="35"/>
    </row>
    <row r="416" spans="4:4" x14ac:dyDescent="0.25">
      <c r="D416" s="35"/>
    </row>
    <row r="417" spans="4:4" x14ac:dyDescent="0.25">
      <c r="D417" s="35"/>
    </row>
    <row r="418" spans="4:4" x14ac:dyDescent="0.25">
      <c r="D418" s="35"/>
    </row>
    <row r="419" spans="4:4" x14ac:dyDescent="0.25">
      <c r="D419" s="35"/>
    </row>
    <row r="420" spans="4:4" x14ac:dyDescent="0.25">
      <c r="D420" s="35"/>
    </row>
    <row r="421" spans="4:4" x14ac:dyDescent="0.25">
      <c r="D421" s="35"/>
    </row>
    <row r="422" spans="4:4" x14ac:dyDescent="0.25">
      <c r="D422" s="35"/>
    </row>
    <row r="423" spans="4:4" x14ac:dyDescent="0.25">
      <c r="D423" s="35"/>
    </row>
    <row r="424" spans="4:4" x14ac:dyDescent="0.25">
      <c r="D424" s="35"/>
    </row>
    <row r="425" spans="4:4" x14ac:dyDescent="0.25">
      <c r="D425" s="35"/>
    </row>
    <row r="426" spans="4:4" x14ac:dyDescent="0.25">
      <c r="D426" s="35"/>
    </row>
    <row r="427" spans="4:4" x14ac:dyDescent="0.25">
      <c r="D427" s="35"/>
    </row>
    <row r="428" spans="4:4" x14ac:dyDescent="0.25">
      <c r="D428" s="35"/>
    </row>
    <row r="429" spans="4:4" x14ac:dyDescent="0.25">
      <c r="D429" s="35"/>
    </row>
    <row r="430" spans="4:4" x14ac:dyDescent="0.25">
      <c r="D430" s="35"/>
    </row>
    <row r="431" spans="4:4" x14ac:dyDescent="0.25">
      <c r="D431" s="35"/>
    </row>
    <row r="432" spans="4:4" x14ac:dyDescent="0.25">
      <c r="D432" s="35"/>
    </row>
    <row r="433" spans="4:4" x14ac:dyDescent="0.25">
      <c r="D433" s="35"/>
    </row>
    <row r="434" spans="4:4" x14ac:dyDescent="0.25">
      <c r="D434" s="35"/>
    </row>
    <row r="435" spans="4:4" x14ac:dyDescent="0.25">
      <c r="D435" s="35"/>
    </row>
    <row r="436" spans="4:4" x14ac:dyDescent="0.25">
      <c r="D436" s="35"/>
    </row>
    <row r="437" spans="4:4" x14ac:dyDescent="0.25">
      <c r="D437" s="35"/>
    </row>
    <row r="438" spans="4:4" x14ac:dyDescent="0.25">
      <c r="D438" s="35"/>
    </row>
    <row r="439" spans="4:4" x14ac:dyDescent="0.25">
      <c r="D439" s="35"/>
    </row>
    <row r="440" spans="4:4" x14ac:dyDescent="0.25">
      <c r="D440" s="35"/>
    </row>
    <row r="441" spans="4:4" x14ac:dyDescent="0.25">
      <c r="D441" s="35"/>
    </row>
    <row r="442" spans="4:4" x14ac:dyDescent="0.25">
      <c r="D442" s="35"/>
    </row>
    <row r="443" spans="4:4" x14ac:dyDescent="0.25">
      <c r="D443" s="35"/>
    </row>
    <row r="444" spans="4:4" x14ac:dyDescent="0.25">
      <c r="D444" s="35"/>
    </row>
    <row r="445" spans="4:4" x14ac:dyDescent="0.25">
      <c r="D445" s="35"/>
    </row>
    <row r="446" spans="4:4" x14ac:dyDescent="0.25">
      <c r="D446" s="35"/>
    </row>
    <row r="447" spans="4:4" x14ac:dyDescent="0.25">
      <c r="D447" s="35"/>
    </row>
    <row r="448" spans="4:4" x14ac:dyDescent="0.25">
      <c r="D448" s="35"/>
    </row>
    <row r="449" spans="4:4" x14ac:dyDescent="0.25">
      <c r="D449" s="35"/>
    </row>
    <row r="450" spans="4:4" x14ac:dyDescent="0.25">
      <c r="D450" s="35"/>
    </row>
    <row r="451" spans="4:4" x14ac:dyDescent="0.25">
      <c r="D451" s="35"/>
    </row>
    <row r="452" spans="4:4" x14ac:dyDescent="0.25">
      <c r="D452" s="35"/>
    </row>
    <row r="453" spans="4:4" x14ac:dyDescent="0.25">
      <c r="D453" s="35"/>
    </row>
    <row r="454" spans="4:4" x14ac:dyDescent="0.25">
      <c r="D454" s="35"/>
    </row>
    <row r="455" spans="4:4" x14ac:dyDescent="0.25">
      <c r="D455" s="35"/>
    </row>
    <row r="456" spans="4:4" x14ac:dyDescent="0.25">
      <c r="D456" s="35"/>
    </row>
    <row r="457" spans="4:4" x14ac:dyDescent="0.25">
      <c r="D457" s="35"/>
    </row>
    <row r="458" spans="4:4" x14ac:dyDescent="0.25">
      <c r="D458" s="35"/>
    </row>
    <row r="459" spans="4:4" x14ac:dyDescent="0.25">
      <c r="D459" s="35"/>
    </row>
    <row r="460" spans="4:4" x14ac:dyDescent="0.25">
      <c r="D460" s="35"/>
    </row>
    <row r="461" spans="4:4" x14ac:dyDescent="0.25">
      <c r="D461" s="35"/>
    </row>
    <row r="462" spans="4:4" x14ac:dyDescent="0.25">
      <c r="D462" s="35"/>
    </row>
    <row r="463" spans="4:4" x14ac:dyDescent="0.25">
      <c r="D463" s="35"/>
    </row>
    <row r="464" spans="4:4" x14ac:dyDescent="0.25">
      <c r="D464" s="35"/>
    </row>
    <row r="465" spans="4:4" x14ac:dyDescent="0.25">
      <c r="D465" s="35"/>
    </row>
    <row r="466" spans="4:4" x14ac:dyDescent="0.25">
      <c r="D466" s="35"/>
    </row>
    <row r="467" spans="4:4" x14ac:dyDescent="0.25">
      <c r="D467" s="35"/>
    </row>
    <row r="468" spans="4:4" x14ac:dyDescent="0.25">
      <c r="D468" s="35"/>
    </row>
    <row r="469" spans="4:4" x14ac:dyDescent="0.25">
      <c r="D469" s="35"/>
    </row>
    <row r="470" spans="4:4" x14ac:dyDescent="0.25">
      <c r="D470" s="35"/>
    </row>
    <row r="471" spans="4:4" x14ac:dyDescent="0.25">
      <c r="D471" s="35"/>
    </row>
    <row r="472" spans="4:4" x14ac:dyDescent="0.25">
      <c r="D472" s="35"/>
    </row>
    <row r="473" spans="4:4" x14ac:dyDescent="0.25">
      <c r="D473" s="35"/>
    </row>
    <row r="474" spans="4:4" x14ac:dyDescent="0.25">
      <c r="D474" s="35"/>
    </row>
    <row r="475" spans="4:4" x14ac:dyDescent="0.25">
      <c r="D475" s="35"/>
    </row>
    <row r="476" spans="4:4" x14ac:dyDescent="0.25">
      <c r="D476" s="35"/>
    </row>
    <row r="477" spans="4:4" x14ac:dyDescent="0.25">
      <c r="D477" s="35"/>
    </row>
    <row r="478" spans="4:4" x14ac:dyDescent="0.25">
      <c r="D478" s="35"/>
    </row>
    <row r="479" spans="4:4" x14ac:dyDescent="0.25">
      <c r="D479" s="35"/>
    </row>
    <row r="480" spans="4:4" x14ac:dyDescent="0.25">
      <c r="D480" s="35"/>
    </row>
    <row r="481" spans="4:4" x14ac:dyDescent="0.25">
      <c r="D481" s="35"/>
    </row>
    <row r="482" spans="4:4" x14ac:dyDescent="0.25">
      <c r="D482" s="35"/>
    </row>
    <row r="483" spans="4:4" x14ac:dyDescent="0.25">
      <c r="D483" s="35"/>
    </row>
    <row r="484" spans="4:4" x14ac:dyDescent="0.25">
      <c r="D484" s="35"/>
    </row>
    <row r="485" spans="4:4" x14ac:dyDescent="0.25">
      <c r="D485" s="35"/>
    </row>
    <row r="486" spans="4:4" x14ac:dyDescent="0.25">
      <c r="D486" s="35"/>
    </row>
    <row r="487" spans="4:4" x14ac:dyDescent="0.25">
      <c r="D487" s="35"/>
    </row>
    <row r="488" spans="4:4" x14ac:dyDescent="0.25">
      <c r="D488" s="35"/>
    </row>
    <row r="489" spans="4:4" x14ac:dyDescent="0.25">
      <c r="D489" s="35"/>
    </row>
    <row r="490" spans="4:4" x14ac:dyDescent="0.25">
      <c r="D490" s="35"/>
    </row>
    <row r="491" spans="4:4" x14ac:dyDescent="0.25">
      <c r="D491" s="35"/>
    </row>
    <row r="492" spans="4:4" x14ac:dyDescent="0.25">
      <c r="D492" s="35"/>
    </row>
    <row r="493" spans="4:4" x14ac:dyDescent="0.25">
      <c r="D493" s="35"/>
    </row>
    <row r="494" spans="4:4" x14ac:dyDescent="0.25">
      <c r="D494" s="35"/>
    </row>
    <row r="495" spans="4:4" x14ac:dyDescent="0.25">
      <c r="D495" s="35"/>
    </row>
    <row r="496" spans="4:4" x14ac:dyDescent="0.25">
      <c r="D496" s="35"/>
    </row>
    <row r="497" spans="4:4" x14ac:dyDescent="0.25">
      <c r="D497" s="35"/>
    </row>
    <row r="498" spans="4:4" x14ac:dyDescent="0.25">
      <c r="D498" s="35"/>
    </row>
    <row r="499" spans="4:4" x14ac:dyDescent="0.25">
      <c r="D499" s="35"/>
    </row>
    <row r="500" spans="4:4" x14ac:dyDescent="0.25">
      <c r="D500" s="35"/>
    </row>
    <row r="501" spans="4:4" x14ac:dyDescent="0.25">
      <c r="D501" s="35"/>
    </row>
    <row r="502" spans="4:4" x14ac:dyDescent="0.25">
      <c r="D502" s="36"/>
    </row>
  </sheetData>
  <sheetProtection algorithmName="SHA-512" hashValue="phkKlO8APdlK7Z+g02DwSZ6/G9Q9gxtZrp8flVrzBWGYkMQa2iNbrpOenSu7LJucSsssXJbE1nCkmzqKDZflyQ==" saltValue="2FgJLu5Oqeb0Ri1mIxG6nQ==" spinCount="100000" sheet="1" objects="1" scenarios="1" autoFilter="0"/>
  <autoFilter ref="D2:D502" xr:uid="{00000000-0001-0000-0300-000000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3DF549-CFF8-4FDA-9EBB-1396D985A9BE}">
  <dimension ref="B2:D12"/>
  <sheetViews>
    <sheetView showGridLines="0" tabSelected="1" zoomScale="80" zoomScaleNormal="80" workbookViewId="0">
      <selection activeCell="D9" sqref="D9"/>
    </sheetView>
  </sheetViews>
  <sheetFormatPr defaultRowHeight="15" x14ac:dyDescent="0.25"/>
  <cols>
    <col min="1" max="1" width="4.28515625" style="192" customWidth="1"/>
    <col min="2" max="2" width="121.140625" style="192" customWidth="1"/>
    <col min="3" max="3" width="26.140625" style="192" customWidth="1"/>
    <col min="4" max="4" width="118.5703125" style="192" customWidth="1"/>
    <col min="5" max="16384" width="9.140625" style="192"/>
  </cols>
  <sheetData>
    <row r="2" spans="2:4" x14ac:dyDescent="0.25">
      <c r="B2" s="193" t="s">
        <v>98</v>
      </c>
    </row>
    <row r="3" spans="2:4" ht="90" x14ac:dyDescent="0.25">
      <c r="B3" s="194" t="s">
        <v>99</v>
      </c>
    </row>
    <row r="4" spans="2:4" s="196" customFormat="1" ht="8.25" customHeight="1" x14ac:dyDescent="0.25">
      <c r="B4" s="195"/>
    </row>
    <row r="5" spans="2:4" ht="225" x14ac:dyDescent="0.25">
      <c r="B5" s="197" t="s">
        <v>100</v>
      </c>
    </row>
    <row r="6" spans="2:4" s="196" customFormat="1" ht="8.25" customHeight="1" x14ac:dyDescent="0.25">
      <c r="B6" s="195"/>
    </row>
    <row r="7" spans="2:4" ht="180" x14ac:dyDescent="0.25">
      <c r="B7" s="197" t="s">
        <v>101</v>
      </c>
    </row>
    <row r="8" spans="2:4" s="196" customFormat="1" ht="8.25" customHeight="1" x14ac:dyDescent="0.25">
      <c r="B8" s="195"/>
    </row>
    <row r="9" spans="2:4" ht="150" x14ac:dyDescent="0.25">
      <c r="B9" s="197" t="s">
        <v>102</v>
      </c>
    </row>
    <row r="11" spans="2:4" ht="58.5" x14ac:dyDescent="0.85">
      <c r="B11" s="216" t="s">
        <v>103</v>
      </c>
      <c r="C11" s="215"/>
      <c r="D11" s="215"/>
    </row>
    <row r="12" spans="2:4" ht="62.25" customHeight="1" x14ac:dyDescent="0.25"/>
  </sheetData>
  <sheetProtection algorithmName="SHA-512" hashValue="v3i/mzkAQGpU8Ra9/0510Jdm9Du281IrbJpHZUdjG0qFNDk7rcQ9ErPAE9Ub6WLP31t71QQFvgtUf7xKUwr2tQ==" saltValue="YnIudohSi2dRrwj6FM2coQ==" spinCount="100000" sheet="1" objects="1" scenarios="1"/>
  <mergeCells count="1">
    <mergeCell ref="C11:D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</vt:i4>
      </vt:variant>
    </vt:vector>
  </HeadingPairs>
  <TitlesOfParts>
    <vt:vector size="7" baseType="lpstr">
      <vt:lpstr>SKT LİSTESİ</vt:lpstr>
      <vt:lpstr>FİLTRE</vt:lpstr>
      <vt:lpstr>GENEL DURUM</vt:lpstr>
      <vt:lpstr>ÜRÜN LİSTESİ</vt:lpstr>
      <vt:lpstr>SAYIM LİSTESİ</vt:lpstr>
      <vt:lpstr>PERSONEL LİST</vt:lpstr>
      <vt:lpstr>UYGULAMA KILAVUZU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7171.01</dc:creator>
  <cp:lastModifiedBy>mahmut tüysüz</cp:lastModifiedBy>
  <dcterms:created xsi:type="dcterms:W3CDTF">2024-06-03T09:57:15Z</dcterms:created>
  <dcterms:modified xsi:type="dcterms:W3CDTF">2024-10-16T07:56:50Z</dcterms:modified>
</cp:coreProperties>
</file>